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pplejackspirits.sharepoint.com/sites/ManagersDrive/Shared Documents/SALES/"/>
    </mc:Choice>
  </mc:AlternateContent>
  <xr:revisionPtr revIDLastSave="0" documentId="8_{C1A1B8B0-7833-4651-92E7-5157251E896A}" xr6:coauthVersionLast="47" xr6:coauthVersionMax="47" xr10:uidLastSave="{00000000-0000-0000-0000-000000000000}"/>
  <bookViews>
    <workbookView xWindow="-120" yWindow="-120" windowWidth="25440" windowHeight="15270" tabRatio="815" xr2:uid="{16C4E32F-B16D-4E68-87E7-205999D280E1}"/>
  </bookViews>
  <sheets>
    <sheet name="Class Sum-WR" sheetId="1" r:id="rId1"/>
    <sheet name="Class Sum-TH" sheetId="2" r:id="rId2"/>
    <sheet name="Class Sum-CS" sheetId="3" r:id="rId3"/>
    <sheet name="Source-WR" sheetId="4" r:id="rId4"/>
    <sheet name="Source-TH" sheetId="5" r:id="rId5"/>
    <sheet name="Source-CS" sheetId="6" r:id="rId6"/>
    <sheet name="Delivery-Pickup Sum" sheetId="7" r:id="rId7"/>
    <sheet name="Delivery-Pickup-TH" sheetId="8" r:id="rId8"/>
    <sheet name="Delivery-Pickup-CS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T466" i="9" l="1"/>
  <c r="BS466" i="9"/>
  <c r="BR466" i="9"/>
  <c r="BQ466" i="9"/>
  <c r="BP466" i="9"/>
  <c r="BO466" i="9"/>
  <c r="BN466" i="9"/>
  <c r="BM466" i="9"/>
  <c r="BL466" i="9"/>
  <c r="BK466" i="9"/>
  <c r="BT459" i="9"/>
  <c r="BS459" i="9"/>
  <c r="BR459" i="9"/>
  <c r="BQ459" i="9"/>
  <c r="BP459" i="9"/>
  <c r="BO459" i="9"/>
  <c r="BN459" i="9"/>
  <c r="BM459" i="9"/>
  <c r="BL459" i="9"/>
  <c r="BK459" i="9"/>
  <c r="BT451" i="9"/>
  <c r="BS451" i="9"/>
  <c r="BR451" i="9"/>
  <c r="BQ451" i="9"/>
  <c r="BP451" i="9"/>
  <c r="BO451" i="9"/>
  <c r="BN451" i="9"/>
  <c r="BM451" i="9"/>
  <c r="BL451" i="9"/>
  <c r="BK451" i="9"/>
  <c r="BT444" i="9"/>
  <c r="BS444" i="9"/>
  <c r="BR444" i="9"/>
  <c r="BQ444" i="9"/>
  <c r="BP444" i="9"/>
  <c r="BO444" i="9"/>
  <c r="BN444" i="9"/>
  <c r="BM444" i="9"/>
  <c r="BL444" i="9"/>
  <c r="BK444" i="9"/>
  <c r="BT437" i="9"/>
  <c r="BS437" i="9"/>
  <c r="BR437" i="9"/>
  <c r="BQ437" i="9"/>
  <c r="BP437" i="9"/>
  <c r="BO437" i="9"/>
  <c r="BN437" i="9"/>
  <c r="BM437" i="9"/>
  <c r="BL437" i="9"/>
  <c r="BK437" i="9"/>
  <c r="BT429" i="9"/>
  <c r="BS429" i="9"/>
  <c r="BR429" i="9"/>
  <c r="BQ429" i="9"/>
  <c r="BP429" i="9"/>
  <c r="BO429" i="9"/>
  <c r="BN429" i="9"/>
  <c r="BM429" i="9"/>
  <c r="BL429" i="9"/>
  <c r="BK429" i="9"/>
  <c r="BT422" i="9"/>
  <c r="BS422" i="9"/>
  <c r="BR422" i="9"/>
  <c r="BQ422" i="9"/>
  <c r="BP422" i="9"/>
  <c r="BO422" i="9"/>
  <c r="BN422" i="9"/>
  <c r="BM422" i="9"/>
  <c r="BL422" i="9"/>
  <c r="BK422" i="9"/>
  <c r="BT415" i="9"/>
  <c r="BS415" i="9"/>
  <c r="BR415" i="9"/>
  <c r="BQ415" i="9"/>
  <c r="BP415" i="9"/>
  <c r="BO415" i="9"/>
  <c r="BN415" i="9"/>
  <c r="BM415" i="9"/>
  <c r="BL415" i="9"/>
  <c r="BK415" i="9"/>
  <c r="BT407" i="9"/>
  <c r="BS407" i="9"/>
  <c r="BR407" i="9"/>
  <c r="BQ407" i="9"/>
  <c r="BP407" i="9"/>
  <c r="BO407" i="9"/>
  <c r="BN407" i="9"/>
  <c r="BM407" i="9"/>
  <c r="BL407" i="9"/>
  <c r="BK407" i="9"/>
  <c r="BT400" i="9"/>
  <c r="BS400" i="9"/>
  <c r="BR400" i="9"/>
  <c r="BQ400" i="9"/>
  <c r="BP400" i="9"/>
  <c r="BO400" i="9"/>
  <c r="BN400" i="9"/>
  <c r="BM400" i="9"/>
  <c r="BL400" i="9"/>
  <c r="BK400" i="9"/>
  <c r="BT393" i="9"/>
  <c r="BS393" i="9"/>
  <c r="BR393" i="9"/>
  <c r="BQ393" i="9"/>
  <c r="BP393" i="9"/>
  <c r="BO393" i="9"/>
  <c r="BN393" i="9"/>
  <c r="BM393" i="9"/>
  <c r="BL393" i="9"/>
  <c r="BK393" i="9"/>
  <c r="BT385" i="9"/>
  <c r="BS385" i="9"/>
  <c r="BR385" i="9"/>
  <c r="BQ385" i="9"/>
  <c r="BP385" i="9"/>
  <c r="BO385" i="9"/>
  <c r="BN385" i="9"/>
  <c r="BM385" i="9"/>
  <c r="BL385" i="9"/>
  <c r="BK385" i="9"/>
  <c r="Y15" i="9"/>
  <c r="F15" i="9"/>
  <c r="BT14" i="9"/>
  <c r="BS14" i="9"/>
  <c r="BR14" i="9"/>
  <c r="BP14" i="9"/>
  <c r="AK14" i="9"/>
  <c r="AQ14" i="9"/>
  <c r="BC14" i="9" s="1"/>
  <c r="AP14" i="9"/>
  <c r="BB14" i="9" s="1"/>
  <c r="AO14" i="9"/>
  <c r="BA14" i="9" s="1"/>
  <c r="Y13" i="9"/>
  <c r="F13" i="9"/>
  <c r="Y12" i="9"/>
  <c r="F12" i="9"/>
  <c r="Y11" i="9"/>
  <c r="Y8" i="9"/>
  <c r="F8" i="9"/>
  <c r="BT7" i="9"/>
  <c r="BS7" i="9"/>
  <c r="BR7" i="9"/>
  <c r="BP7" i="9"/>
  <c r="AK7" i="9"/>
  <c r="AQ7" i="9"/>
  <c r="BC7" i="9" s="1"/>
  <c r="AP7" i="9"/>
  <c r="BB7" i="9" s="1"/>
  <c r="AO7" i="9"/>
  <c r="BA7" i="9" s="1"/>
  <c r="BT466" i="8"/>
  <c r="BS466" i="8"/>
  <c r="BR466" i="8"/>
  <c r="BQ466" i="8"/>
  <c r="BP466" i="8"/>
  <c r="BO466" i="8"/>
  <c r="BN466" i="8"/>
  <c r="BM466" i="8"/>
  <c r="BL466" i="8"/>
  <c r="BK466" i="8"/>
  <c r="BT459" i="8"/>
  <c r="BS459" i="8"/>
  <c r="BR459" i="8"/>
  <c r="BQ459" i="8"/>
  <c r="BP459" i="8"/>
  <c r="BO459" i="8"/>
  <c r="BN459" i="8"/>
  <c r="BM459" i="8"/>
  <c r="BL459" i="8"/>
  <c r="BK459" i="8"/>
  <c r="BT451" i="8"/>
  <c r="BS451" i="8"/>
  <c r="BR451" i="8"/>
  <c r="BQ451" i="8"/>
  <c r="BP451" i="8"/>
  <c r="BO451" i="8"/>
  <c r="BN451" i="8"/>
  <c r="BM451" i="8"/>
  <c r="BL451" i="8"/>
  <c r="BK451" i="8"/>
  <c r="BT444" i="8"/>
  <c r="BS444" i="8"/>
  <c r="BR444" i="8"/>
  <c r="BQ444" i="8"/>
  <c r="BP444" i="8"/>
  <c r="BO444" i="8"/>
  <c r="BN444" i="8"/>
  <c r="BM444" i="8"/>
  <c r="BL444" i="8"/>
  <c r="BK444" i="8"/>
  <c r="BT437" i="8"/>
  <c r="BS437" i="8"/>
  <c r="BR437" i="8"/>
  <c r="BQ437" i="8"/>
  <c r="BP437" i="8"/>
  <c r="BO437" i="8"/>
  <c r="BN437" i="8"/>
  <c r="BM437" i="8"/>
  <c r="BL437" i="8"/>
  <c r="BK437" i="8"/>
  <c r="BT429" i="8"/>
  <c r="BS429" i="8"/>
  <c r="BR429" i="8"/>
  <c r="BQ429" i="8"/>
  <c r="BP429" i="8"/>
  <c r="BO429" i="8"/>
  <c r="BN429" i="8"/>
  <c r="BM429" i="8"/>
  <c r="BL429" i="8"/>
  <c r="BK429" i="8"/>
  <c r="BT422" i="8"/>
  <c r="BS422" i="8"/>
  <c r="BR422" i="8"/>
  <c r="BQ422" i="8"/>
  <c r="BP422" i="8"/>
  <c r="BO422" i="8"/>
  <c r="BN422" i="8"/>
  <c r="BM422" i="8"/>
  <c r="BL422" i="8"/>
  <c r="BK422" i="8"/>
  <c r="BT415" i="8"/>
  <c r="BS415" i="8"/>
  <c r="BR415" i="8"/>
  <c r="BQ415" i="8"/>
  <c r="BP415" i="8"/>
  <c r="BO415" i="8"/>
  <c r="BN415" i="8"/>
  <c r="BM415" i="8"/>
  <c r="BL415" i="8"/>
  <c r="BK415" i="8"/>
  <c r="BT407" i="8"/>
  <c r="BS407" i="8"/>
  <c r="BR407" i="8"/>
  <c r="BQ407" i="8"/>
  <c r="BP407" i="8"/>
  <c r="BO407" i="8"/>
  <c r="BN407" i="8"/>
  <c r="BM407" i="8"/>
  <c r="BL407" i="8"/>
  <c r="BK407" i="8"/>
  <c r="BT400" i="8"/>
  <c r="BS400" i="8"/>
  <c r="BR400" i="8"/>
  <c r="BQ400" i="8"/>
  <c r="BP400" i="8"/>
  <c r="BO400" i="8"/>
  <c r="BN400" i="8"/>
  <c r="BM400" i="8"/>
  <c r="BL400" i="8"/>
  <c r="BK400" i="8"/>
  <c r="BT393" i="8"/>
  <c r="BS393" i="8"/>
  <c r="BR393" i="8"/>
  <c r="BQ393" i="8"/>
  <c r="BP393" i="8"/>
  <c r="BO393" i="8"/>
  <c r="BN393" i="8"/>
  <c r="BM393" i="8"/>
  <c r="BL393" i="8"/>
  <c r="BK393" i="8"/>
  <c r="BT385" i="8"/>
  <c r="BS385" i="8"/>
  <c r="BR385" i="8"/>
  <c r="BQ385" i="8"/>
  <c r="BP385" i="8"/>
  <c r="BO385" i="8"/>
  <c r="BN385" i="8"/>
  <c r="BM385" i="8"/>
  <c r="BL385" i="8"/>
  <c r="BK385" i="8"/>
  <c r="Y15" i="8"/>
  <c r="F15" i="8"/>
  <c r="BT14" i="8"/>
  <c r="BS14" i="8"/>
  <c r="BR14" i="8"/>
  <c r="BP14" i="8"/>
  <c r="AK14" i="8"/>
  <c r="AQ14" i="8"/>
  <c r="BC14" i="8" s="1"/>
  <c r="AP14" i="8"/>
  <c r="BB14" i="8" s="1"/>
  <c r="AO14" i="8"/>
  <c r="BA14" i="8" s="1"/>
  <c r="Y13" i="8"/>
  <c r="F13" i="8"/>
  <c r="Y12" i="8"/>
  <c r="F12" i="8"/>
  <c r="Y11" i="8"/>
  <c r="Y8" i="8"/>
  <c r="F8" i="8"/>
  <c r="BT7" i="8"/>
  <c r="BS7" i="8"/>
  <c r="BR7" i="8"/>
  <c r="BP7" i="8"/>
  <c r="AK7" i="8"/>
  <c r="AQ7" i="8"/>
  <c r="BC7" i="8" s="1"/>
  <c r="AP7" i="8"/>
  <c r="BB7" i="8" s="1"/>
  <c r="AO7" i="8"/>
  <c r="BA7" i="8" s="1"/>
  <c r="BT466" i="7"/>
  <c r="BS466" i="7"/>
  <c r="BR466" i="7"/>
  <c r="BQ466" i="7"/>
  <c r="BP466" i="7"/>
  <c r="BO466" i="7"/>
  <c r="BN466" i="7"/>
  <c r="BM466" i="7"/>
  <c r="BL466" i="7"/>
  <c r="BK466" i="7"/>
  <c r="BT459" i="7"/>
  <c r="BS459" i="7"/>
  <c r="BR459" i="7"/>
  <c r="BQ459" i="7"/>
  <c r="BP459" i="7"/>
  <c r="BO459" i="7"/>
  <c r="BN459" i="7"/>
  <c r="BM459" i="7"/>
  <c r="BL459" i="7"/>
  <c r="BK459" i="7"/>
  <c r="BT451" i="7"/>
  <c r="BS451" i="7"/>
  <c r="BR451" i="7"/>
  <c r="BQ451" i="7"/>
  <c r="BP451" i="7"/>
  <c r="BO451" i="7"/>
  <c r="BN451" i="7"/>
  <c r="BM451" i="7"/>
  <c r="BL451" i="7"/>
  <c r="BK451" i="7"/>
  <c r="BT444" i="7"/>
  <c r="BS444" i="7"/>
  <c r="BR444" i="7"/>
  <c r="BQ444" i="7"/>
  <c r="BP444" i="7"/>
  <c r="BO444" i="7"/>
  <c r="BN444" i="7"/>
  <c r="BM444" i="7"/>
  <c r="BL444" i="7"/>
  <c r="BK444" i="7"/>
  <c r="BT437" i="7"/>
  <c r="BS437" i="7"/>
  <c r="BR437" i="7"/>
  <c r="BQ437" i="7"/>
  <c r="BP437" i="7"/>
  <c r="BO437" i="7"/>
  <c r="BN437" i="7"/>
  <c r="BM437" i="7"/>
  <c r="BL437" i="7"/>
  <c r="BK437" i="7"/>
  <c r="BT429" i="7"/>
  <c r="BS429" i="7"/>
  <c r="BR429" i="7"/>
  <c r="BQ429" i="7"/>
  <c r="BP429" i="7"/>
  <c r="BO429" i="7"/>
  <c r="BN429" i="7"/>
  <c r="BM429" i="7"/>
  <c r="BL429" i="7"/>
  <c r="BK429" i="7"/>
  <c r="BT422" i="7"/>
  <c r="BS422" i="7"/>
  <c r="BR422" i="7"/>
  <c r="BQ422" i="7"/>
  <c r="BP422" i="7"/>
  <c r="BO422" i="7"/>
  <c r="BN422" i="7"/>
  <c r="BM422" i="7"/>
  <c r="BL422" i="7"/>
  <c r="BK422" i="7"/>
  <c r="BT415" i="7"/>
  <c r="BS415" i="7"/>
  <c r="BR415" i="7"/>
  <c r="BQ415" i="7"/>
  <c r="BP415" i="7"/>
  <c r="BO415" i="7"/>
  <c r="BN415" i="7"/>
  <c r="BM415" i="7"/>
  <c r="BL415" i="7"/>
  <c r="BK415" i="7"/>
  <c r="BT407" i="7"/>
  <c r="BS407" i="7"/>
  <c r="BR407" i="7"/>
  <c r="BQ407" i="7"/>
  <c r="BP407" i="7"/>
  <c r="BO407" i="7"/>
  <c r="BN407" i="7"/>
  <c r="BM407" i="7"/>
  <c r="BL407" i="7"/>
  <c r="BK407" i="7"/>
  <c r="BT400" i="7"/>
  <c r="BS400" i="7"/>
  <c r="BR400" i="7"/>
  <c r="BQ400" i="7"/>
  <c r="BP400" i="7"/>
  <c r="BO400" i="7"/>
  <c r="BN400" i="7"/>
  <c r="BM400" i="7"/>
  <c r="BL400" i="7"/>
  <c r="BK400" i="7"/>
  <c r="BT393" i="7"/>
  <c r="BS393" i="7"/>
  <c r="BR393" i="7"/>
  <c r="BQ393" i="7"/>
  <c r="BP393" i="7"/>
  <c r="BO393" i="7"/>
  <c r="BN393" i="7"/>
  <c r="BM393" i="7"/>
  <c r="BL393" i="7"/>
  <c r="BK393" i="7"/>
  <c r="BT385" i="7"/>
  <c r="BS385" i="7"/>
  <c r="BR385" i="7"/>
  <c r="BQ385" i="7"/>
  <c r="BP385" i="7"/>
  <c r="BO385" i="7"/>
  <c r="BN385" i="7"/>
  <c r="BM385" i="7"/>
  <c r="BL385" i="7"/>
  <c r="BK385" i="7"/>
  <c r="Y15" i="7"/>
  <c r="F15" i="7"/>
  <c r="BT14" i="7"/>
  <c r="BS14" i="7"/>
  <c r="BR14" i="7"/>
  <c r="BP14" i="7"/>
  <c r="AK14" i="7"/>
  <c r="AQ14" i="7"/>
  <c r="BC14" i="7" s="1"/>
  <c r="AP14" i="7"/>
  <c r="BB14" i="7" s="1"/>
  <c r="AO14" i="7"/>
  <c r="BA14" i="7" s="1"/>
  <c r="Y13" i="7"/>
  <c r="F13" i="7"/>
  <c r="Y12" i="7"/>
  <c r="F12" i="7"/>
  <c r="Y11" i="7"/>
  <c r="Y8" i="7"/>
  <c r="F8" i="7"/>
  <c r="BT7" i="7"/>
  <c r="BS7" i="7"/>
  <c r="BR7" i="7"/>
  <c r="BP7" i="7"/>
  <c r="AK7" i="7"/>
  <c r="AQ7" i="7"/>
  <c r="BC7" i="7" s="1"/>
  <c r="AP7" i="7"/>
  <c r="BB7" i="7" s="1"/>
  <c r="AO7" i="7"/>
  <c r="BA7" i="7" s="1"/>
  <c r="U15" i="6"/>
  <c r="F15" i="6"/>
  <c r="AY14" i="6"/>
  <c r="AC14" i="6"/>
  <c r="AJ14" i="6"/>
  <c r="AR14" i="6" s="1"/>
  <c r="AG14" i="6"/>
  <c r="AO14" i="6" s="1"/>
  <c r="AF14" i="6"/>
  <c r="AN14" i="6" s="1"/>
  <c r="U13" i="6"/>
  <c r="F13" i="6"/>
  <c r="U12" i="6"/>
  <c r="F12" i="6"/>
  <c r="U11" i="6"/>
  <c r="U8" i="6"/>
  <c r="F8" i="6"/>
  <c r="AY7" i="6"/>
  <c r="AC7" i="6"/>
  <c r="AJ7" i="6"/>
  <c r="AR7" i="6" s="1"/>
  <c r="AG7" i="6"/>
  <c r="AO7" i="6" s="1"/>
  <c r="AF7" i="6"/>
  <c r="AN7" i="6" s="1"/>
  <c r="U15" i="5"/>
  <c r="F15" i="5"/>
  <c r="AY14" i="5"/>
  <c r="AC14" i="5"/>
  <c r="AJ14" i="5"/>
  <c r="AR14" i="5" s="1"/>
  <c r="AG14" i="5"/>
  <c r="AO14" i="5" s="1"/>
  <c r="AF14" i="5"/>
  <c r="AN14" i="5" s="1"/>
  <c r="U13" i="5"/>
  <c r="F13" i="5"/>
  <c r="U12" i="5"/>
  <c r="F12" i="5"/>
  <c r="U11" i="5"/>
  <c r="U8" i="5"/>
  <c r="F8" i="5"/>
  <c r="AY7" i="5"/>
  <c r="AC7" i="5"/>
  <c r="AJ7" i="5"/>
  <c r="AR7" i="5" s="1"/>
  <c r="AG7" i="5"/>
  <c r="AO7" i="5" s="1"/>
  <c r="AF7" i="5"/>
  <c r="AN7" i="5" s="1"/>
  <c r="AP471" i="4"/>
  <c r="U15" i="4"/>
  <c r="F15" i="4"/>
  <c r="AY14" i="4"/>
  <c r="AC14" i="4"/>
  <c r="AJ14" i="4"/>
  <c r="AR14" i="4" s="1"/>
  <c r="AG14" i="4"/>
  <c r="AO14" i="4" s="1"/>
  <c r="AF14" i="4"/>
  <c r="AN14" i="4" s="1"/>
  <c r="U13" i="4"/>
  <c r="F13" i="4"/>
  <c r="U12" i="4"/>
  <c r="F12" i="4"/>
  <c r="U11" i="4"/>
  <c r="U8" i="4"/>
  <c r="F8" i="4"/>
  <c r="AY7" i="4"/>
  <c r="AC7" i="4"/>
  <c r="AJ7" i="4"/>
  <c r="AR7" i="4" s="1"/>
  <c r="AG7" i="4"/>
  <c r="AO7" i="4" s="1"/>
  <c r="AF7" i="4"/>
  <c r="AN7" i="4" s="1"/>
  <c r="S15" i="3"/>
  <c r="F15" i="3"/>
  <c r="BU14" i="3"/>
  <c r="BT14" i="3"/>
  <c r="BS14" i="3"/>
  <c r="BR14" i="3"/>
  <c r="Z14" i="3"/>
  <c r="AE14" i="3"/>
  <c r="AK14" i="3" s="1"/>
  <c r="AD14" i="3"/>
  <c r="AJ14" i="3" s="1"/>
  <c r="AC14" i="3"/>
  <c r="AI14" i="3" s="1"/>
  <c r="AB14" i="3"/>
  <c r="AH14" i="3" s="1"/>
  <c r="S13" i="3"/>
  <c r="F13" i="3"/>
  <c r="S12" i="3"/>
  <c r="F12" i="3"/>
  <c r="S11" i="3"/>
  <c r="S8" i="3"/>
  <c r="F8" i="3"/>
  <c r="BU7" i="3"/>
  <c r="BT7" i="3"/>
  <c r="BS7" i="3"/>
  <c r="BR7" i="3"/>
  <c r="Z7" i="3"/>
  <c r="AE7" i="3"/>
  <c r="AK7" i="3" s="1"/>
  <c r="AD7" i="3"/>
  <c r="AJ7" i="3" s="1"/>
  <c r="AC7" i="3"/>
  <c r="AI7" i="3" s="1"/>
  <c r="AB7" i="3"/>
  <c r="AH7" i="3" s="1"/>
  <c r="S15" i="2"/>
  <c r="F15" i="2"/>
  <c r="BU14" i="2"/>
  <c r="BT14" i="2"/>
  <c r="BS14" i="2"/>
  <c r="BR14" i="2"/>
  <c r="Z14" i="2"/>
  <c r="AE14" i="2"/>
  <c r="AK14" i="2" s="1"/>
  <c r="AD14" i="2"/>
  <c r="AJ14" i="2" s="1"/>
  <c r="AC14" i="2"/>
  <c r="AI14" i="2" s="1"/>
  <c r="AB14" i="2"/>
  <c r="AH14" i="2" s="1"/>
  <c r="S13" i="2"/>
  <c r="F13" i="2"/>
  <c r="S12" i="2"/>
  <c r="F12" i="2"/>
  <c r="S11" i="2"/>
  <c r="S8" i="2"/>
  <c r="F8" i="2"/>
  <c r="BU7" i="2"/>
  <c r="BT7" i="2"/>
  <c r="BS7" i="2"/>
  <c r="BR7" i="2"/>
  <c r="Z7" i="2"/>
  <c r="AE7" i="2"/>
  <c r="AK7" i="2" s="1"/>
  <c r="AD7" i="2"/>
  <c r="AJ7" i="2" s="1"/>
  <c r="AC7" i="2"/>
  <c r="AI7" i="2" s="1"/>
  <c r="AB7" i="2"/>
  <c r="AH7" i="2" s="1"/>
  <c r="S15" i="1"/>
  <c r="F15" i="1"/>
  <c r="BU14" i="1"/>
  <c r="BT14" i="1"/>
  <c r="BS14" i="1"/>
  <c r="BR14" i="1"/>
  <c r="Z14" i="1"/>
  <c r="AE14" i="1"/>
  <c r="AK14" i="1" s="1"/>
  <c r="AD14" i="1"/>
  <c r="AJ14" i="1" s="1"/>
  <c r="AC14" i="1"/>
  <c r="AI14" i="1" s="1"/>
  <c r="AB14" i="1"/>
  <c r="AH14" i="1" s="1"/>
  <c r="S13" i="1"/>
  <c r="F13" i="1"/>
  <c r="S12" i="1"/>
  <c r="F12" i="1"/>
  <c r="S11" i="1"/>
  <c r="S8" i="1"/>
  <c r="F8" i="1"/>
  <c r="BU7" i="1"/>
  <c r="BT7" i="1"/>
  <c r="BS7" i="1"/>
  <c r="BR7" i="1"/>
  <c r="Z7" i="1"/>
  <c r="AE7" i="1"/>
  <c r="AK7" i="1" s="1"/>
  <c r="AD7" i="1"/>
  <c r="AJ7" i="1" s="1"/>
  <c r="AC7" i="1"/>
  <c r="AI7" i="1" s="1"/>
  <c r="AB7" i="1"/>
  <c r="AH7" i="1" s="1"/>
  <c r="BP15" i="9" l="1"/>
  <c r="BR15" i="9"/>
  <c r="Y16" i="9"/>
  <c r="AK15" i="9"/>
  <c r="BS15" i="9"/>
  <c r="F16" i="9"/>
  <c r="AO15" i="9"/>
  <c r="BA15" i="9" s="1"/>
  <c r="AM15" i="9"/>
  <c r="AY15" i="9" s="1"/>
  <c r="AP15" i="9"/>
  <c r="BB15" i="9" s="1"/>
  <c r="AQ15" i="9"/>
  <c r="BC15" i="9" s="1"/>
  <c r="BQ14" i="9"/>
  <c r="AL14" i="9"/>
  <c r="AV14" i="9"/>
  <c r="BH14" i="9" s="1"/>
  <c r="BO14" i="9"/>
  <c r="BY14" i="9" s="1"/>
  <c r="BN14" i="9"/>
  <c r="BX14" i="9" s="1"/>
  <c r="AU14" i="9"/>
  <c r="BG14" i="9" s="1"/>
  <c r="BM14" i="9"/>
  <c r="BW14" i="9" s="1"/>
  <c r="AT14" i="9"/>
  <c r="BF14" i="9" s="1"/>
  <c r="BL14" i="9"/>
  <c r="BV14" i="9" s="1"/>
  <c r="AS14" i="9"/>
  <c r="BE14" i="9" s="1"/>
  <c r="S14" i="9"/>
  <c r="AX14" i="9" s="1"/>
  <c r="BJ14" i="9" s="1"/>
  <c r="BK14" i="9"/>
  <c r="BU14" i="9" s="1"/>
  <c r="AR14" i="9"/>
  <c r="BD14" i="9" s="1"/>
  <c r="R14" i="9"/>
  <c r="AN14" i="9"/>
  <c r="AZ14" i="9" s="1"/>
  <c r="AM14" i="9"/>
  <c r="AY14" i="9" s="1"/>
  <c r="BT13" i="9"/>
  <c r="BP13" i="9"/>
  <c r="BR13" i="9"/>
  <c r="AP13" i="9"/>
  <c r="BB13" i="9" s="1"/>
  <c r="AQ13" i="9"/>
  <c r="BC13" i="9" s="1"/>
  <c r="AO13" i="9"/>
  <c r="BA13" i="9" s="1"/>
  <c r="AM13" i="9"/>
  <c r="AY13" i="9" s="1"/>
  <c r="BR12" i="9"/>
  <c r="BS12" i="9"/>
  <c r="AM12" i="9"/>
  <c r="AY12" i="9" s="1"/>
  <c r="AO12" i="9"/>
  <c r="BA12" i="9" s="1"/>
  <c r="AP12" i="9"/>
  <c r="BB12" i="9" s="1"/>
  <c r="AQ12" i="9"/>
  <c r="BC12" i="9" s="1"/>
  <c r="BR11" i="9"/>
  <c r="BP11" i="9"/>
  <c r="Y9" i="9"/>
  <c r="BS8" i="9"/>
  <c r="AM8" i="9"/>
  <c r="AY8" i="9" s="1"/>
  <c r="AQ8" i="9"/>
  <c r="BC8" i="9" s="1"/>
  <c r="AP8" i="9"/>
  <c r="BB8" i="9" s="1"/>
  <c r="F9" i="9"/>
  <c r="AL7" i="9"/>
  <c r="BQ7" i="9"/>
  <c r="AV7" i="9"/>
  <c r="BH7" i="9" s="1"/>
  <c r="BO7" i="9"/>
  <c r="BY7" i="9" s="1"/>
  <c r="BN7" i="9"/>
  <c r="BX7" i="9" s="1"/>
  <c r="AU7" i="9"/>
  <c r="BG7" i="9" s="1"/>
  <c r="BM7" i="9"/>
  <c r="BW7" i="9" s="1"/>
  <c r="AT7" i="9"/>
  <c r="BF7" i="9" s="1"/>
  <c r="AS7" i="9"/>
  <c r="BE7" i="9" s="1"/>
  <c r="BL7" i="9"/>
  <c r="BV7" i="9" s="1"/>
  <c r="S7" i="9"/>
  <c r="AX7" i="9" s="1"/>
  <c r="BJ7" i="9" s="1"/>
  <c r="AR7" i="9"/>
  <c r="BD7" i="9" s="1"/>
  <c r="BK7" i="9"/>
  <c r="BU7" i="9" s="1"/>
  <c r="AN7" i="9"/>
  <c r="AZ7" i="9" s="1"/>
  <c r="R7" i="9"/>
  <c r="AM7" i="9"/>
  <c r="AY7" i="9" s="1"/>
  <c r="Y16" i="8"/>
  <c r="BP15" i="8"/>
  <c r="BS15" i="8"/>
  <c r="BR15" i="8"/>
  <c r="AP15" i="8"/>
  <c r="BB15" i="8" s="1"/>
  <c r="AM15" i="8"/>
  <c r="AY15" i="8" s="1"/>
  <c r="AQ15" i="8"/>
  <c r="BC15" i="8" s="1"/>
  <c r="AO15" i="8"/>
  <c r="BA15" i="8" s="1"/>
  <c r="F16" i="8"/>
  <c r="BQ14" i="8"/>
  <c r="AL14" i="8"/>
  <c r="BO14" i="8"/>
  <c r="BY14" i="8" s="1"/>
  <c r="AV14" i="8"/>
  <c r="BH14" i="8" s="1"/>
  <c r="AU14" i="8"/>
  <c r="BG14" i="8" s="1"/>
  <c r="BN14" i="8"/>
  <c r="BX14" i="8" s="1"/>
  <c r="BM14" i="8"/>
  <c r="BW14" i="8" s="1"/>
  <c r="AT14" i="8"/>
  <c r="BF14" i="8" s="1"/>
  <c r="BL14" i="8"/>
  <c r="BV14" i="8" s="1"/>
  <c r="S14" i="8"/>
  <c r="AX14" i="8" s="1"/>
  <c r="BJ14" i="8" s="1"/>
  <c r="AS14" i="8"/>
  <c r="BE14" i="8" s="1"/>
  <c r="AR14" i="8"/>
  <c r="BD14" i="8" s="1"/>
  <c r="BK14" i="8"/>
  <c r="BU14" i="8" s="1"/>
  <c r="AN14" i="8"/>
  <c r="AZ14" i="8" s="1"/>
  <c r="R14" i="8"/>
  <c r="AM14" i="8"/>
  <c r="AY14" i="8" s="1"/>
  <c r="BR13" i="8"/>
  <c r="BP13" i="8"/>
  <c r="BS13" i="8"/>
  <c r="AM13" i="8"/>
  <c r="AY13" i="8" s="1"/>
  <c r="AO13" i="8"/>
  <c r="BA13" i="8" s="1"/>
  <c r="AP13" i="8"/>
  <c r="BB13" i="8" s="1"/>
  <c r="AQ13" i="8"/>
  <c r="BC13" i="8" s="1"/>
  <c r="BT12" i="8"/>
  <c r="BP12" i="8"/>
  <c r="AP12" i="8"/>
  <c r="BB12" i="8" s="1"/>
  <c r="AO12" i="8"/>
  <c r="BA12" i="8" s="1"/>
  <c r="AM12" i="8"/>
  <c r="AY12" i="8" s="1"/>
  <c r="AQ12" i="8"/>
  <c r="BC12" i="8" s="1"/>
  <c r="BT11" i="8"/>
  <c r="Y9" i="8"/>
  <c r="BP8" i="8"/>
  <c r="BS8" i="8"/>
  <c r="BT8" i="8"/>
  <c r="AM8" i="8"/>
  <c r="AY8" i="8" s="1"/>
  <c r="F9" i="8"/>
  <c r="AQ8" i="8"/>
  <c r="BC8" i="8" s="1"/>
  <c r="AP8" i="8"/>
  <c r="BB8" i="8" s="1"/>
  <c r="AL7" i="8"/>
  <c r="BQ7" i="8"/>
  <c r="BO7" i="8"/>
  <c r="BY7" i="8" s="1"/>
  <c r="AV7" i="8"/>
  <c r="BH7" i="8" s="1"/>
  <c r="BN7" i="8"/>
  <c r="BX7" i="8" s="1"/>
  <c r="AU7" i="8"/>
  <c r="BG7" i="8" s="1"/>
  <c r="AT7" i="8"/>
  <c r="BF7" i="8" s="1"/>
  <c r="BM7" i="8"/>
  <c r="BW7" i="8" s="1"/>
  <c r="AS7" i="8"/>
  <c r="BE7" i="8" s="1"/>
  <c r="BL7" i="8"/>
  <c r="BV7" i="8" s="1"/>
  <c r="S7" i="8"/>
  <c r="AX7" i="8" s="1"/>
  <c r="BJ7" i="8" s="1"/>
  <c r="AR7" i="8"/>
  <c r="BD7" i="8" s="1"/>
  <c r="BK7" i="8"/>
  <c r="BU7" i="8" s="1"/>
  <c r="R7" i="8"/>
  <c r="AN7" i="8"/>
  <c r="AZ7" i="8" s="1"/>
  <c r="AM7" i="8"/>
  <c r="AY7" i="8" s="1"/>
  <c r="BT15" i="7"/>
  <c r="Y16" i="7"/>
  <c r="BS15" i="7"/>
  <c r="BP15" i="7"/>
  <c r="BR15" i="7"/>
  <c r="AM15" i="7"/>
  <c r="AY15" i="7" s="1"/>
  <c r="AQ15" i="7"/>
  <c r="BC15" i="7" s="1"/>
  <c r="AO15" i="7"/>
  <c r="BA15" i="7" s="1"/>
  <c r="F16" i="7"/>
  <c r="AL14" i="7"/>
  <c r="BQ14" i="7"/>
  <c r="BO14" i="7"/>
  <c r="BY14" i="7" s="1"/>
  <c r="AV14" i="7"/>
  <c r="BH14" i="7" s="1"/>
  <c r="BN14" i="7"/>
  <c r="BX14" i="7" s="1"/>
  <c r="AU14" i="7"/>
  <c r="BG14" i="7" s="1"/>
  <c r="AT14" i="7"/>
  <c r="BF14" i="7" s="1"/>
  <c r="BM14" i="7"/>
  <c r="BW14" i="7" s="1"/>
  <c r="BL14" i="7"/>
  <c r="BV14" i="7" s="1"/>
  <c r="AS14" i="7"/>
  <c r="BE14" i="7" s="1"/>
  <c r="S14" i="7"/>
  <c r="AX14" i="7" s="1"/>
  <c r="BJ14" i="7" s="1"/>
  <c r="AR14" i="7"/>
  <c r="BD14" i="7" s="1"/>
  <c r="BK14" i="7"/>
  <c r="BU14" i="7" s="1"/>
  <c r="R14" i="7"/>
  <c r="AN14" i="7"/>
  <c r="AZ14" i="7" s="1"/>
  <c r="AM14" i="7"/>
  <c r="AY14" i="7" s="1"/>
  <c r="BS13" i="7"/>
  <c r="BP13" i="7"/>
  <c r="BT13" i="7"/>
  <c r="AQ13" i="7"/>
  <c r="BC13" i="7" s="1"/>
  <c r="AM13" i="7"/>
  <c r="AY13" i="7" s="1"/>
  <c r="AO13" i="7"/>
  <c r="BA13" i="7" s="1"/>
  <c r="AP13" i="7"/>
  <c r="BB13" i="7" s="1"/>
  <c r="BR12" i="7"/>
  <c r="BT12" i="7"/>
  <c r="AQ12" i="7"/>
  <c r="BC12" i="7" s="1"/>
  <c r="AP12" i="7"/>
  <c r="BB12" i="7" s="1"/>
  <c r="AM12" i="7"/>
  <c r="AY12" i="7" s="1"/>
  <c r="AO12" i="7"/>
  <c r="BA12" i="7" s="1"/>
  <c r="BS11" i="7"/>
  <c r="BS8" i="7"/>
  <c r="BR8" i="7"/>
  <c r="Y9" i="7"/>
  <c r="BT8" i="7"/>
  <c r="AQ8" i="7"/>
  <c r="BC8" i="7" s="1"/>
  <c r="AP8" i="7"/>
  <c r="BB8" i="7" s="1"/>
  <c r="AO8" i="7"/>
  <c r="BA8" i="7" s="1"/>
  <c r="F9" i="7"/>
  <c r="BQ7" i="7"/>
  <c r="AL7" i="7"/>
  <c r="AV7" i="7"/>
  <c r="BH7" i="7" s="1"/>
  <c r="BO7" i="7"/>
  <c r="BY7" i="7" s="1"/>
  <c r="BN7" i="7"/>
  <c r="BX7" i="7" s="1"/>
  <c r="AU7" i="7"/>
  <c r="BG7" i="7" s="1"/>
  <c r="AT7" i="7"/>
  <c r="BF7" i="7" s="1"/>
  <c r="BM7" i="7"/>
  <c r="BW7" i="7" s="1"/>
  <c r="BL7" i="7"/>
  <c r="BV7" i="7" s="1"/>
  <c r="S7" i="7"/>
  <c r="AX7" i="7" s="1"/>
  <c r="BJ7" i="7" s="1"/>
  <c r="AS7" i="7"/>
  <c r="BE7" i="7" s="1"/>
  <c r="AR7" i="7"/>
  <c r="BD7" i="7" s="1"/>
  <c r="BK7" i="7"/>
  <c r="BU7" i="7" s="1"/>
  <c r="R7" i="7"/>
  <c r="AN7" i="7"/>
  <c r="AZ7" i="7" s="1"/>
  <c r="AM7" i="7"/>
  <c r="AY7" i="7" s="1"/>
  <c r="U16" i="6"/>
  <c r="F16" i="6"/>
  <c r="AD14" i="6"/>
  <c r="AV14" i="6"/>
  <c r="AX14" i="6"/>
  <c r="AZ14" i="6" s="1"/>
  <c r="AI14" i="6"/>
  <c r="AQ14" i="6" s="1"/>
  <c r="O14" i="6"/>
  <c r="AU14" i="6"/>
  <c r="AW14" i="6" s="1"/>
  <c r="AH14" i="6"/>
  <c r="AP14" i="6" s="1"/>
  <c r="N14" i="6"/>
  <c r="AE14" i="6"/>
  <c r="AM14" i="6" s="1"/>
  <c r="AF13" i="6"/>
  <c r="AN13" i="6" s="1"/>
  <c r="AG13" i="6"/>
  <c r="AO13" i="6" s="1"/>
  <c r="AJ13" i="6"/>
  <c r="AR13" i="6" s="1"/>
  <c r="AJ12" i="6"/>
  <c r="AR12" i="6" s="1"/>
  <c r="AF12" i="6"/>
  <c r="AN12" i="6" s="1"/>
  <c r="AG12" i="6"/>
  <c r="AO12" i="6" s="1"/>
  <c r="U9" i="6"/>
  <c r="F9" i="6"/>
  <c r="AF8" i="6"/>
  <c r="AN8" i="6" s="1"/>
  <c r="AD7" i="6"/>
  <c r="AV7" i="6"/>
  <c r="AI7" i="6"/>
  <c r="AQ7" i="6" s="1"/>
  <c r="AX7" i="6"/>
  <c r="AZ7" i="6" s="1"/>
  <c r="AH7" i="6"/>
  <c r="AP7" i="6" s="1"/>
  <c r="O7" i="6"/>
  <c r="AL7" i="6" s="1"/>
  <c r="AT7" i="6" s="1"/>
  <c r="AU7" i="6"/>
  <c r="AW7" i="6" s="1"/>
  <c r="N7" i="6"/>
  <c r="AE7" i="6"/>
  <c r="AM7" i="6" s="1"/>
  <c r="U16" i="5"/>
  <c r="F16" i="5"/>
  <c r="AD14" i="5"/>
  <c r="AV14" i="5"/>
  <c r="AX14" i="5"/>
  <c r="AZ14" i="5" s="1"/>
  <c r="AI14" i="5"/>
  <c r="AQ14" i="5" s="1"/>
  <c r="AU14" i="5"/>
  <c r="AW14" i="5" s="1"/>
  <c r="O14" i="5"/>
  <c r="AL14" i="5" s="1"/>
  <c r="AT14" i="5" s="1"/>
  <c r="AH14" i="5"/>
  <c r="AP14" i="5" s="1"/>
  <c r="N14" i="5"/>
  <c r="AE14" i="5"/>
  <c r="AM14" i="5" s="1"/>
  <c r="AJ13" i="5"/>
  <c r="AR13" i="5" s="1"/>
  <c r="AF13" i="5"/>
  <c r="AN13" i="5" s="1"/>
  <c r="AG13" i="5"/>
  <c r="AO13" i="5" s="1"/>
  <c r="AJ12" i="5"/>
  <c r="AR12" i="5" s="1"/>
  <c r="AF12" i="5"/>
  <c r="AN12" i="5" s="1"/>
  <c r="AG12" i="5"/>
  <c r="AO12" i="5" s="1"/>
  <c r="U9" i="5"/>
  <c r="F9" i="5"/>
  <c r="AF8" i="5"/>
  <c r="AN8" i="5" s="1"/>
  <c r="AD7" i="5"/>
  <c r="AV7" i="5"/>
  <c r="AI7" i="5"/>
  <c r="AQ7" i="5" s="1"/>
  <c r="AX7" i="5"/>
  <c r="AZ7" i="5" s="1"/>
  <c r="O7" i="5"/>
  <c r="AL7" i="5" s="1"/>
  <c r="AT7" i="5" s="1"/>
  <c r="AU7" i="5"/>
  <c r="AW7" i="5" s="1"/>
  <c r="AH7" i="5"/>
  <c r="AP7" i="5" s="1"/>
  <c r="N7" i="5"/>
  <c r="AE7" i="5"/>
  <c r="AM7" i="5" s="1"/>
  <c r="U16" i="4"/>
  <c r="AG15" i="4"/>
  <c r="AO15" i="4" s="1"/>
  <c r="AF15" i="4"/>
  <c r="AN15" i="4" s="1"/>
  <c r="F16" i="4"/>
  <c r="AV14" i="4"/>
  <c r="AD14" i="4"/>
  <c r="AX14" i="4"/>
  <c r="AZ14" i="4" s="1"/>
  <c r="AI14" i="4"/>
  <c r="AQ14" i="4" s="1"/>
  <c r="O14" i="4"/>
  <c r="AL14" i="4" s="1"/>
  <c r="AT14" i="4" s="1"/>
  <c r="AU14" i="4"/>
  <c r="AW14" i="4" s="1"/>
  <c r="AH14" i="4"/>
  <c r="AP14" i="4" s="1"/>
  <c r="N14" i="4"/>
  <c r="AE14" i="4"/>
  <c r="AM14" i="4" s="1"/>
  <c r="AF13" i="4"/>
  <c r="AN13" i="4" s="1"/>
  <c r="AJ13" i="4"/>
  <c r="AR13" i="4" s="1"/>
  <c r="AG12" i="4"/>
  <c r="AO12" i="4" s="1"/>
  <c r="AF12" i="4"/>
  <c r="AN12" i="4" s="1"/>
  <c r="AJ12" i="4"/>
  <c r="AR12" i="4" s="1"/>
  <c r="U9" i="4"/>
  <c r="AF8" i="4"/>
  <c r="AN8" i="4" s="1"/>
  <c r="F9" i="4"/>
  <c r="AD7" i="4"/>
  <c r="AV7" i="4"/>
  <c r="AX7" i="4"/>
  <c r="AZ7" i="4" s="1"/>
  <c r="AI7" i="4"/>
  <c r="AQ7" i="4" s="1"/>
  <c r="O7" i="4"/>
  <c r="AL7" i="4" s="1"/>
  <c r="AT7" i="4" s="1"/>
  <c r="AU7" i="4"/>
  <c r="AW7" i="4" s="1"/>
  <c r="AH7" i="4"/>
  <c r="AP7" i="4" s="1"/>
  <c r="N7" i="4"/>
  <c r="AE7" i="4"/>
  <c r="AM7" i="4" s="1"/>
  <c r="S16" i="3"/>
  <c r="BU15" i="3"/>
  <c r="BS15" i="3"/>
  <c r="BT15" i="3"/>
  <c r="BR15" i="3"/>
  <c r="AE15" i="3"/>
  <c r="AK15" i="3" s="1"/>
  <c r="AB15" i="3"/>
  <c r="AH15" i="3" s="1"/>
  <c r="F16" i="3"/>
  <c r="AD15" i="3"/>
  <c r="AJ15" i="3" s="1"/>
  <c r="AC15" i="3"/>
  <c r="AI15" i="3" s="1"/>
  <c r="BQ14" i="3"/>
  <c r="AX14" i="3"/>
  <c r="BV14" i="3" s="1"/>
  <c r="BC14" i="3"/>
  <c r="BI14" i="3" s="1"/>
  <c r="BO14" i="3"/>
  <c r="CA14" i="3" s="1"/>
  <c r="CG14" i="3" s="1"/>
  <c r="BN14" i="3"/>
  <c r="BZ14" i="3" s="1"/>
  <c r="CF14" i="3" s="1"/>
  <c r="BB14" i="3"/>
  <c r="BH14" i="3" s="1"/>
  <c r="BA14" i="3"/>
  <c r="BG14" i="3" s="1"/>
  <c r="BM14" i="3"/>
  <c r="BY14" i="3" s="1"/>
  <c r="CE14" i="3" s="1"/>
  <c r="BL14" i="3"/>
  <c r="BX14" i="3" s="1"/>
  <c r="CD14" i="3" s="1"/>
  <c r="AZ14" i="3"/>
  <c r="BF14" i="3" s="1"/>
  <c r="BK14" i="3"/>
  <c r="BW14" i="3" s="1"/>
  <c r="CC14" i="3" s="1"/>
  <c r="AR14" i="3"/>
  <c r="AY14" i="3"/>
  <c r="BE14" i="3" s="1"/>
  <c r="AA14" i="3"/>
  <c r="AG14" i="3" s="1"/>
  <c r="M14" i="3"/>
  <c r="BR13" i="3"/>
  <c r="BU13" i="3"/>
  <c r="Z13" i="3"/>
  <c r="AB13" i="3"/>
  <c r="AH13" i="3" s="1"/>
  <c r="AD13" i="3"/>
  <c r="AJ13" i="3" s="1"/>
  <c r="AC13" i="3"/>
  <c r="AI13" i="3" s="1"/>
  <c r="AE13" i="3"/>
  <c r="AK13" i="3" s="1"/>
  <c r="BR12" i="3"/>
  <c r="AB12" i="3"/>
  <c r="AH12" i="3" s="1"/>
  <c r="AD12" i="3"/>
  <c r="AJ12" i="3" s="1"/>
  <c r="AC12" i="3"/>
  <c r="AI12" i="3" s="1"/>
  <c r="AE12" i="3"/>
  <c r="AK12" i="3" s="1"/>
  <c r="BR11" i="3"/>
  <c r="BU11" i="3"/>
  <c r="BT11" i="3"/>
  <c r="BT8" i="3"/>
  <c r="S9" i="3"/>
  <c r="AB8" i="3"/>
  <c r="AH8" i="3" s="1"/>
  <c r="AC8" i="3"/>
  <c r="AI8" i="3" s="1"/>
  <c r="AD8" i="3"/>
  <c r="AJ8" i="3" s="1"/>
  <c r="AE8" i="3"/>
  <c r="AK8" i="3" s="1"/>
  <c r="F9" i="3"/>
  <c r="BQ7" i="3"/>
  <c r="AX7" i="3"/>
  <c r="BV7" i="3" s="1"/>
  <c r="BC7" i="3"/>
  <c r="BI7" i="3" s="1"/>
  <c r="BO7" i="3"/>
  <c r="CA7" i="3" s="1"/>
  <c r="CG7" i="3" s="1"/>
  <c r="BN7" i="3"/>
  <c r="BZ7" i="3" s="1"/>
  <c r="CF7" i="3" s="1"/>
  <c r="BB7" i="3"/>
  <c r="BH7" i="3" s="1"/>
  <c r="BA7" i="3"/>
  <c r="BG7" i="3" s="1"/>
  <c r="BM7" i="3"/>
  <c r="BY7" i="3" s="1"/>
  <c r="CE7" i="3" s="1"/>
  <c r="BL7" i="3"/>
  <c r="BX7" i="3" s="1"/>
  <c r="CD7" i="3" s="1"/>
  <c r="AZ7" i="3"/>
  <c r="BF7" i="3" s="1"/>
  <c r="BK7" i="3"/>
  <c r="BW7" i="3" s="1"/>
  <c r="CC7" i="3" s="1"/>
  <c r="AR7" i="3"/>
  <c r="AY7" i="3"/>
  <c r="BE7" i="3" s="1"/>
  <c r="M7" i="3"/>
  <c r="AA7" i="3"/>
  <c r="AG7" i="3" s="1"/>
  <c r="S16" i="2"/>
  <c r="F16" i="2"/>
  <c r="BQ14" i="2"/>
  <c r="AX14" i="2"/>
  <c r="BV14" i="2" s="1"/>
  <c r="BO14" i="2"/>
  <c r="CA14" i="2" s="1"/>
  <c r="CG14" i="2" s="1"/>
  <c r="BC14" i="2"/>
  <c r="BI14" i="2" s="1"/>
  <c r="BN14" i="2"/>
  <c r="BZ14" i="2" s="1"/>
  <c r="CF14" i="2" s="1"/>
  <c r="BB14" i="2"/>
  <c r="BH14" i="2" s="1"/>
  <c r="BA14" i="2"/>
  <c r="BG14" i="2" s="1"/>
  <c r="BM14" i="2"/>
  <c r="BY14" i="2" s="1"/>
  <c r="CE14" i="2" s="1"/>
  <c r="AZ14" i="2"/>
  <c r="BF14" i="2" s="1"/>
  <c r="BL14" i="2"/>
  <c r="BX14" i="2" s="1"/>
  <c r="CD14" i="2" s="1"/>
  <c r="BK14" i="2"/>
  <c r="BW14" i="2" s="1"/>
  <c r="CC14" i="2" s="1"/>
  <c r="AR14" i="2"/>
  <c r="AY14" i="2"/>
  <c r="BE14" i="2" s="1"/>
  <c r="AA14" i="2"/>
  <c r="AG14" i="2" s="1"/>
  <c r="M14" i="2"/>
  <c r="BR13" i="2"/>
  <c r="BS13" i="2"/>
  <c r="AD13" i="2"/>
  <c r="AJ13" i="2" s="1"/>
  <c r="AC13" i="2"/>
  <c r="AI13" i="2" s="1"/>
  <c r="AB13" i="2"/>
  <c r="AH13" i="2" s="1"/>
  <c r="AE13" i="2"/>
  <c r="AK13" i="2" s="1"/>
  <c r="AB12" i="2"/>
  <c r="AH12" i="2" s="1"/>
  <c r="AE12" i="2"/>
  <c r="AK12" i="2" s="1"/>
  <c r="AD12" i="2"/>
  <c r="AJ12" i="2" s="1"/>
  <c r="AC12" i="2"/>
  <c r="AI12" i="2" s="1"/>
  <c r="S9" i="2"/>
  <c r="F9" i="2"/>
  <c r="BQ7" i="2"/>
  <c r="AX7" i="2"/>
  <c r="BV7" i="2" s="1"/>
  <c r="BC7" i="2"/>
  <c r="BI7" i="2" s="1"/>
  <c r="BO7" i="2"/>
  <c r="CA7" i="2" s="1"/>
  <c r="CG7" i="2" s="1"/>
  <c r="BB7" i="2"/>
  <c r="BH7" i="2" s="1"/>
  <c r="BN7" i="2"/>
  <c r="BZ7" i="2" s="1"/>
  <c r="CF7" i="2" s="1"/>
  <c r="BA7" i="2"/>
  <c r="BG7" i="2" s="1"/>
  <c r="BM7" i="2"/>
  <c r="BY7" i="2" s="1"/>
  <c r="CE7" i="2" s="1"/>
  <c r="BL7" i="2"/>
  <c r="BX7" i="2" s="1"/>
  <c r="CD7" i="2" s="1"/>
  <c r="AZ7" i="2"/>
  <c r="BF7" i="2" s="1"/>
  <c r="BK7" i="2"/>
  <c r="BW7" i="2" s="1"/>
  <c r="CC7" i="2" s="1"/>
  <c r="AY7" i="2"/>
  <c r="BE7" i="2" s="1"/>
  <c r="AR7" i="2"/>
  <c r="M7" i="2"/>
  <c r="AA7" i="2"/>
  <c r="AG7" i="2" s="1"/>
  <c r="S16" i="1"/>
  <c r="BT15" i="1"/>
  <c r="F16" i="1"/>
  <c r="AD15" i="1"/>
  <c r="AJ15" i="1" s="1"/>
  <c r="AE15" i="1"/>
  <c r="AK15" i="1" s="1"/>
  <c r="AC15" i="1"/>
  <c r="AI15" i="1" s="1"/>
  <c r="BQ14" i="1"/>
  <c r="AX14" i="1"/>
  <c r="BV14" i="1" s="1"/>
  <c r="BC14" i="1"/>
  <c r="BI14" i="1" s="1"/>
  <c r="BO14" i="1"/>
  <c r="CA14" i="1" s="1"/>
  <c r="CG14" i="1" s="1"/>
  <c r="BN14" i="1"/>
  <c r="BZ14" i="1" s="1"/>
  <c r="CF14" i="1" s="1"/>
  <c r="BB14" i="1"/>
  <c r="BH14" i="1" s="1"/>
  <c r="BM14" i="1"/>
  <c r="BY14" i="1" s="1"/>
  <c r="CE14" i="1" s="1"/>
  <c r="BA14" i="1"/>
  <c r="BG14" i="1" s="1"/>
  <c r="BL14" i="1"/>
  <c r="BX14" i="1" s="1"/>
  <c r="CD14" i="1" s="1"/>
  <c r="AZ14" i="1"/>
  <c r="BF14" i="1" s="1"/>
  <c r="BK14" i="1"/>
  <c r="BW14" i="1" s="1"/>
  <c r="CC14" i="1" s="1"/>
  <c r="AR14" i="1"/>
  <c r="AY14" i="1"/>
  <c r="BE14" i="1" s="1"/>
  <c r="M14" i="1"/>
  <c r="AA14" i="1"/>
  <c r="AG14" i="1" s="1"/>
  <c r="BS13" i="1"/>
  <c r="AD13" i="1"/>
  <c r="AJ13" i="1" s="1"/>
  <c r="AB13" i="1"/>
  <c r="AH13" i="1" s="1"/>
  <c r="AC13" i="1"/>
  <c r="AI13" i="1" s="1"/>
  <c r="AE13" i="1"/>
  <c r="AK13" i="1" s="1"/>
  <c r="BS12" i="1"/>
  <c r="BR12" i="1"/>
  <c r="BT12" i="1"/>
  <c r="BU12" i="1"/>
  <c r="AE12" i="1"/>
  <c r="AK12" i="1" s="1"/>
  <c r="AC12" i="1"/>
  <c r="AI12" i="1" s="1"/>
  <c r="AD12" i="1"/>
  <c r="AJ12" i="1" s="1"/>
  <c r="AB12" i="1"/>
  <c r="AH12" i="1" s="1"/>
  <c r="BR11" i="1"/>
  <c r="BT8" i="1"/>
  <c r="BS8" i="1"/>
  <c r="BR8" i="1"/>
  <c r="S9" i="1"/>
  <c r="AD8" i="1"/>
  <c r="AJ8" i="1" s="1"/>
  <c r="AC8" i="1"/>
  <c r="AI8" i="1" s="1"/>
  <c r="AB8" i="1"/>
  <c r="AH8" i="1" s="1"/>
  <c r="F9" i="1"/>
  <c r="BQ7" i="1"/>
  <c r="AX7" i="1"/>
  <c r="BV7" i="1" s="1"/>
  <c r="BO7" i="1"/>
  <c r="CA7" i="1" s="1"/>
  <c r="CG7" i="1" s="1"/>
  <c r="BC7" i="1"/>
  <c r="BI7" i="1" s="1"/>
  <c r="BN7" i="1"/>
  <c r="BZ7" i="1" s="1"/>
  <c r="CF7" i="1" s="1"/>
  <c r="BB7" i="1"/>
  <c r="BH7" i="1" s="1"/>
  <c r="BM7" i="1"/>
  <c r="BY7" i="1" s="1"/>
  <c r="CE7" i="1" s="1"/>
  <c r="BA7" i="1"/>
  <c r="BG7" i="1" s="1"/>
  <c r="BL7" i="1"/>
  <c r="BX7" i="1" s="1"/>
  <c r="CD7" i="1" s="1"/>
  <c r="AZ7" i="1"/>
  <c r="BF7" i="1" s="1"/>
  <c r="BK7" i="1"/>
  <c r="BW7" i="1" s="1"/>
  <c r="CC7" i="1" s="1"/>
  <c r="AY7" i="1"/>
  <c r="BE7" i="1" s="1"/>
  <c r="AR7" i="1"/>
  <c r="AA7" i="1"/>
  <c r="AG7" i="1" s="1"/>
  <c r="M7" i="1"/>
  <c r="AL14" i="6" l="1"/>
  <c r="AT14" i="6" s="1"/>
  <c r="AL15" i="9"/>
  <c r="BQ15" i="9"/>
  <c r="BR16" i="9"/>
  <c r="Y17" i="9"/>
  <c r="AT15" i="9"/>
  <c r="BF15" i="9" s="1"/>
  <c r="BM15" i="9"/>
  <c r="BW15" i="9" s="1"/>
  <c r="BN15" i="9"/>
  <c r="BX15" i="9" s="1"/>
  <c r="AU15" i="9"/>
  <c r="BG15" i="9" s="1"/>
  <c r="AP16" i="9"/>
  <c r="BB16" i="9" s="1"/>
  <c r="AO16" i="9"/>
  <c r="BA16" i="9" s="1"/>
  <c r="F17" i="9"/>
  <c r="AQ16" i="9"/>
  <c r="BC16" i="9" s="1"/>
  <c r="R15" i="9"/>
  <c r="AW15" i="9" s="1"/>
  <c r="BI15" i="9" s="1"/>
  <c r="AN15" i="9"/>
  <c r="AZ15" i="9" s="1"/>
  <c r="AV15" i="9"/>
  <c r="BH15" i="9" s="1"/>
  <c r="BO15" i="9"/>
  <c r="AR15" i="9"/>
  <c r="BD15" i="9" s="1"/>
  <c r="BK15" i="9"/>
  <c r="BU15" i="9" s="1"/>
  <c r="S15" i="9"/>
  <c r="AX15" i="9" s="1"/>
  <c r="BJ15" i="9" s="1"/>
  <c r="AS15" i="9"/>
  <c r="BE15" i="9" s="1"/>
  <c r="BL15" i="9"/>
  <c r="BV15" i="9" s="1"/>
  <c r="AW14" i="9"/>
  <c r="BI14" i="9" s="1"/>
  <c r="AL13" i="9"/>
  <c r="BQ13" i="9"/>
  <c r="R13" i="9"/>
  <c r="AN13" i="9"/>
  <c r="AZ13" i="9" s="1"/>
  <c r="AR13" i="9"/>
  <c r="BD13" i="9" s="1"/>
  <c r="BK13" i="9"/>
  <c r="BU13" i="9" s="1"/>
  <c r="AS13" i="9"/>
  <c r="BE13" i="9" s="1"/>
  <c r="BL13" i="9"/>
  <c r="BV13" i="9" s="1"/>
  <c r="S13" i="9"/>
  <c r="AX13" i="9" s="1"/>
  <c r="BJ13" i="9" s="1"/>
  <c r="AT13" i="9"/>
  <c r="BF13" i="9" s="1"/>
  <c r="BM13" i="9"/>
  <c r="BW13" i="9" s="1"/>
  <c r="BO13" i="9"/>
  <c r="BY13" i="9" s="1"/>
  <c r="AV13" i="9"/>
  <c r="BH13" i="9" s="1"/>
  <c r="AU13" i="9"/>
  <c r="BG13" i="9" s="1"/>
  <c r="BN13" i="9"/>
  <c r="AL12" i="9"/>
  <c r="BQ12" i="9"/>
  <c r="BO12" i="9"/>
  <c r="AV12" i="9"/>
  <c r="BH12" i="9" s="1"/>
  <c r="AR12" i="9"/>
  <c r="BD12" i="9" s="1"/>
  <c r="BK12" i="9"/>
  <c r="R12" i="9"/>
  <c r="AN12" i="9"/>
  <c r="AZ12" i="9" s="1"/>
  <c r="AU12" i="9"/>
  <c r="BG12" i="9" s="1"/>
  <c r="BN12" i="9"/>
  <c r="BX12" i="9" s="1"/>
  <c r="AT12" i="9"/>
  <c r="BF12" i="9" s="1"/>
  <c r="BM12" i="9"/>
  <c r="BW12" i="9" s="1"/>
  <c r="S12" i="9"/>
  <c r="AX12" i="9" s="1"/>
  <c r="BJ12" i="9" s="1"/>
  <c r="BL12" i="9"/>
  <c r="BV12" i="9" s="1"/>
  <c r="AS12" i="9"/>
  <c r="BE12" i="9" s="1"/>
  <c r="BQ11" i="9"/>
  <c r="AL11" i="9"/>
  <c r="BQ8" i="9"/>
  <c r="AL8" i="9"/>
  <c r="AK9" i="9"/>
  <c r="BP9" i="9"/>
  <c r="BR9" i="9"/>
  <c r="BS9" i="9"/>
  <c r="BT9" i="9"/>
  <c r="Y10" i="9"/>
  <c r="S8" i="9"/>
  <c r="AX8" i="9" s="1"/>
  <c r="BJ8" i="9" s="1"/>
  <c r="AS8" i="9"/>
  <c r="BE8" i="9" s="1"/>
  <c r="BL8" i="9"/>
  <c r="BV8" i="9" s="1"/>
  <c r="AT8" i="9"/>
  <c r="BF8" i="9" s="1"/>
  <c r="BM8" i="9"/>
  <c r="AU8" i="9"/>
  <c r="BG8" i="9" s="1"/>
  <c r="BN8" i="9"/>
  <c r="BX8" i="9" s="1"/>
  <c r="AO9" i="9"/>
  <c r="BA9" i="9" s="1"/>
  <c r="AP9" i="9"/>
  <c r="BB9" i="9" s="1"/>
  <c r="AQ9" i="9"/>
  <c r="BC9" i="9" s="1"/>
  <c r="F10" i="9"/>
  <c r="AV8" i="9"/>
  <c r="BH8" i="9" s="1"/>
  <c r="BO8" i="9"/>
  <c r="R8" i="9"/>
  <c r="AN8" i="9"/>
  <c r="AZ8" i="9" s="1"/>
  <c r="AR8" i="9"/>
  <c r="BD8" i="9" s="1"/>
  <c r="BK8" i="9"/>
  <c r="AW7" i="9"/>
  <c r="BI7" i="9" s="1"/>
  <c r="AL15" i="8"/>
  <c r="BQ15" i="8"/>
  <c r="Y17" i="8"/>
  <c r="BS16" i="8"/>
  <c r="AU15" i="8"/>
  <c r="BG15" i="8" s="1"/>
  <c r="BN15" i="8"/>
  <c r="BX15" i="8" s="1"/>
  <c r="R15" i="8"/>
  <c r="AN15" i="8"/>
  <c r="AZ15" i="8" s="1"/>
  <c r="AT15" i="8"/>
  <c r="BF15" i="8" s="1"/>
  <c r="BM15" i="8"/>
  <c r="BW15" i="8" s="1"/>
  <c r="BO15" i="8"/>
  <c r="AV15" i="8"/>
  <c r="BH15" i="8" s="1"/>
  <c r="S15" i="8"/>
  <c r="AX15" i="8" s="1"/>
  <c r="BJ15" i="8" s="1"/>
  <c r="BL15" i="8"/>
  <c r="BV15" i="8" s="1"/>
  <c r="AS15" i="8"/>
  <c r="BE15" i="8" s="1"/>
  <c r="AP16" i="8"/>
  <c r="BB16" i="8" s="1"/>
  <c r="F17" i="8"/>
  <c r="AQ16" i="8"/>
  <c r="BC16" i="8" s="1"/>
  <c r="AO16" i="8"/>
  <c r="BA16" i="8" s="1"/>
  <c r="BK15" i="8"/>
  <c r="BU15" i="8" s="1"/>
  <c r="AR15" i="8"/>
  <c r="BD15" i="8" s="1"/>
  <c r="AW14" i="8"/>
  <c r="BI14" i="8" s="1"/>
  <c r="BQ13" i="8"/>
  <c r="AL13" i="8"/>
  <c r="S13" i="8"/>
  <c r="AX13" i="8" s="1"/>
  <c r="BJ13" i="8" s="1"/>
  <c r="AS13" i="8"/>
  <c r="BE13" i="8" s="1"/>
  <c r="BL13" i="8"/>
  <c r="BV13" i="8" s="1"/>
  <c r="BM13" i="8"/>
  <c r="BW13" i="8" s="1"/>
  <c r="AT13" i="8"/>
  <c r="BF13" i="8" s="1"/>
  <c r="AU13" i="8"/>
  <c r="BG13" i="8" s="1"/>
  <c r="BN13" i="8"/>
  <c r="BX13" i="8" s="1"/>
  <c r="AV13" i="8"/>
  <c r="BH13" i="8" s="1"/>
  <c r="BO13" i="8"/>
  <c r="R13" i="8"/>
  <c r="AN13" i="8"/>
  <c r="AZ13" i="8" s="1"/>
  <c r="AR13" i="8"/>
  <c r="BD13" i="8" s="1"/>
  <c r="BK13" i="8"/>
  <c r="BU13" i="8" s="1"/>
  <c r="AL12" i="8"/>
  <c r="BQ12" i="8"/>
  <c r="AS12" i="8"/>
  <c r="BE12" i="8" s="1"/>
  <c r="BL12" i="8"/>
  <c r="S12" i="8"/>
  <c r="AX12" i="8" s="1"/>
  <c r="BJ12" i="8" s="1"/>
  <c r="AU12" i="8"/>
  <c r="BG12" i="8" s="1"/>
  <c r="BN12" i="8"/>
  <c r="AV12" i="8"/>
  <c r="BH12" i="8" s="1"/>
  <c r="BO12" i="8"/>
  <c r="BY12" i="8" s="1"/>
  <c r="AN12" i="8"/>
  <c r="AZ12" i="8" s="1"/>
  <c r="R12" i="8"/>
  <c r="AR12" i="8"/>
  <c r="BD12" i="8" s="1"/>
  <c r="BK12" i="8"/>
  <c r="BU12" i="8" s="1"/>
  <c r="AT12" i="8"/>
  <c r="BF12" i="8" s="1"/>
  <c r="BM12" i="8"/>
  <c r="AL11" i="8"/>
  <c r="BQ11" i="8"/>
  <c r="Y10" i="8"/>
  <c r="BP9" i="8"/>
  <c r="BS9" i="8"/>
  <c r="BQ8" i="8"/>
  <c r="AL8" i="8"/>
  <c r="AO9" i="8"/>
  <c r="BA9" i="8" s="1"/>
  <c r="AP9" i="8"/>
  <c r="BB9" i="8" s="1"/>
  <c r="F10" i="8"/>
  <c r="S8" i="8"/>
  <c r="AX8" i="8" s="1"/>
  <c r="BJ8" i="8" s="1"/>
  <c r="AS8" i="8"/>
  <c r="BE8" i="8" s="1"/>
  <c r="BL8" i="8"/>
  <c r="BV8" i="8" s="1"/>
  <c r="AT8" i="8"/>
  <c r="BF8" i="8" s="1"/>
  <c r="BM8" i="8"/>
  <c r="AV8" i="8"/>
  <c r="BH8" i="8" s="1"/>
  <c r="BO8" i="8"/>
  <c r="BY8" i="8" s="1"/>
  <c r="BN8" i="8"/>
  <c r="BX8" i="8" s="1"/>
  <c r="AU8" i="8"/>
  <c r="BG8" i="8" s="1"/>
  <c r="AR8" i="8"/>
  <c r="BD8" i="8" s="1"/>
  <c r="BK8" i="8"/>
  <c r="BU8" i="8" s="1"/>
  <c r="R8" i="8"/>
  <c r="AN8" i="8"/>
  <c r="AZ8" i="8" s="1"/>
  <c r="AW7" i="8"/>
  <c r="BI7" i="8" s="1"/>
  <c r="BP16" i="7"/>
  <c r="BS16" i="7"/>
  <c r="BR16" i="7"/>
  <c r="Y17" i="7"/>
  <c r="AL15" i="7"/>
  <c r="BQ15" i="7"/>
  <c r="BN15" i="7"/>
  <c r="BX15" i="7" s="1"/>
  <c r="AU15" i="7"/>
  <c r="BG15" i="7" s="1"/>
  <c r="AR15" i="7"/>
  <c r="BD15" i="7" s="1"/>
  <c r="BK15" i="7"/>
  <c r="BU15" i="7" s="1"/>
  <c r="AV15" i="7"/>
  <c r="BH15" i="7" s="1"/>
  <c r="BO15" i="7"/>
  <c r="BY15" i="7" s="1"/>
  <c r="AT15" i="7"/>
  <c r="BF15" i="7" s="1"/>
  <c r="BM15" i="7"/>
  <c r="BW15" i="7" s="1"/>
  <c r="AO16" i="7"/>
  <c r="BA16" i="7" s="1"/>
  <c r="AQ16" i="7"/>
  <c r="BC16" i="7" s="1"/>
  <c r="F17" i="7"/>
  <c r="AP16" i="7"/>
  <c r="BB16" i="7" s="1"/>
  <c r="BL15" i="7"/>
  <c r="BV15" i="7" s="1"/>
  <c r="AS15" i="7"/>
  <c r="BE15" i="7" s="1"/>
  <c r="S15" i="7"/>
  <c r="AX15" i="7" s="1"/>
  <c r="BJ15" i="7" s="1"/>
  <c r="R15" i="7"/>
  <c r="AN15" i="7"/>
  <c r="AZ15" i="7" s="1"/>
  <c r="AW14" i="7"/>
  <c r="BI14" i="7" s="1"/>
  <c r="AL13" i="7"/>
  <c r="BQ13" i="7"/>
  <c r="AV13" i="7"/>
  <c r="BH13" i="7" s="1"/>
  <c r="BO13" i="7"/>
  <c r="BY13" i="7" s="1"/>
  <c r="BN13" i="7"/>
  <c r="BX13" i="7" s="1"/>
  <c r="AU13" i="7"/>
  <c r="BG13" i="7" s="1"/>
  <c r="AT13" i="7"/>
  <c r="BF13" i="7" s="1"/>
  <c r="BM13" i="7"/>
  <c r="S13" i="7"/>
  <c r="AX13" i="7" s="1"/>
  <c r="BJ13" i="7" s="1"/>
  <c r="AS13" i="7"/>
  <c r="BE13" i="7" s="1"/>
  <c r="BL13" i="7"/>
  <c r="BV13" i="7" s="1"/>
  <c r="AR13" i="7"/>
  <c r="BD13" i="7" s="1"/>
  <c r="BK13" i="7"/>
  <c r="BU13" i="7" s="1"/>
  <c r="AN13" i="7"/>
  <c r="AZ13" i="7" s="1"/>
  <c r="R13" i="7"/>
  <c r="BQ12" i="7"/>
  <c r="AL12" i="7"/>
  <c r="AU12" i="7"/>
  <c r="BG12" i="7" s="1"/>
  <c r="BN12" i="7"/>
  <c r="AT12" i="7"/>
  <c r="BF12" i="7" s="1"/>
  <c r="BM12" i="7"/>
  <c r="BW12" i="7" s="1"/>
  <c r="S12" i="7"/>
  <c r="AX12" i="7" s="1"/>
  <c r="BJ12" i="7" s="1"/>
  <c r="AS12" i="7"/>
  <c r="BE12" i="7" s="1"/>
  <c r="BL12" i="7"/>
  <c r="BV12" i="7" s="1"/>
  <c r="AR12" i="7"/>
  <c r="BD12" i="7" s="1"/>
  <c r="BK12" i="7"/>
  <c r="R12" i="7"/>
  <c r="AN12" i="7"/>
  <c r="AZ12" i="7" s="1"/>
  <c r="AV12" i="7"/>
  <c r="BH12" i="7" s="1"/>
  <c r="BO12" i="7"/>
  <c r="BY12" i="7" s="1"/>
  <c r="BQ11" i="7"/>
  <c r="AL11" i="7"/>
  <c r="Y10" i="7"/>
  <c r="BR9" i="7"/>
  <c r="AK9" i="7"/>
  <c r="BT9" i="7"/>
  <c r="BQ8" i="7"/>
  <c r="AL8" i="7"/>
  <c r="AU8" i="7"/>
  <c r="BG8" i="7" s="1"/>
  <c r="BN8" i="7"/>
  <c r="BX8" i="7" s="1"/>
  <c r="AT8" i="7"/>
  <c r="BF8" i="7" s="1"/>
  <c r="BM8" i="7"/>
  <c r="BW8" i="7" s="1"/>
  <c r="S8" i="7"/>
  <c r="AX8" i="7" s="1"/>
  <c r="BJ8" i="7" s="1"/>
  <c r="AS8" i="7"/>
  <c r="BE8" i="7" s="1"/>
  <c r="BL8" i="7"/>
  <c r="BV8" i="7" s="1"/>
  <c r="BK8" i="7"/>
  <c r="AR8" i="7"/>
  <c r="BD8" i="7" s="1"/>
  <c r="R8" i="7"/>
  <c r="AN8" i="7"/>
  <c r="AZ8" i="7" s="1"/>
  <c r="AP9" i="7"/>
  <c r="BB9" i="7" s="1"/>
  <c r="AO9" i="7"/>
  <c r="BA9" i="7" s="1"/>
  <c r="F10" i="7"/>
  <c r="AM9" i="7"/>
  <c r="AY9" i="7" s="1"/>
  <c r="AQ9" i="7"/>
  <c r="BC9" i="7" s="1"/>
  <c r="BO8" i="7"/>
  <c r="BY8" i="7" s="1"/>
  <c r="AV8" i="7"/>
  <c r="BH8" i="7" s="1"/>
  <c r="AW7" i="7"/>
  <c r="BI7" i="7" s="1"/>
  <c r="U17" i="6"/>
  <c r="AD15" i="6"/>
  <c r="AV15" i="6"/>
  <c r="AI15" i="6"/>
  <c r="AQ15" i="6" s="1"/>
  <c r="AX15" i="6"/>
  <c r="O15" i="6"/>
  <c r="AH15" i="6"/>
  <c r="AP15" i="6" s="1"/>
  <c r="AU15" i="6"/>
  <c r="AW15" i="6" s="1"/>
  <c r="AF16" i="6"/>
  <c r="AN16" i="6" s="1"/>
  <c r="F17" i="6"/>
  <c r="AJ15" i="6"/>
  <c r="AR15" i="6" s="1"/>
  <c r="N15" i="6"/>
  <c r="AE15" i="6"/>
  <c r="AM15" i="6" s="1"/>
  <c r="AF15" i="6"/>
  <c r="AN15" i="6" s="1"/>
  <c r="AG15" i="6"/>
  <c r="AO15" i="6" s="1"/>
  <c r="AK14" i="6"/>
  <c r="AS14" i="6" s="1"/>
  <c r="AD13" i="6"/>
  <c r="AV13" i="6"/>
  <c r="AI13" i="6"/>
  <c r="AQ13" i="6" s="1"/>
  <c r="AX13" i="6"/>
  <c r="N13" i="6"/>
  <c r="AE13" i="6"/>
  <c r="AM13" i="6" s="1"/>
  <c r="O13" i="6"/>
  <c r="AL13" i="6" s="1"/>
  <c r="AT13" i="6" s="1"/>
  <c r="AH13" i="6"/>
  <c r="AP13" i="6" s="1"/>
  <c r="AU13" i="6"/>
  <c r="AW13" i="6" s="1"/>
  <c r="AD12" i="6"/>
  <c r="AV12" i="6"/>
  <c r="AI12" i="6"/>
  <c r="AQ12" i="6" s="1"/>
  <c r="AX12" i="6"/>
  <c r="N12" i="6"/>
  <c r="AE12" i="6"/>
  <c r="AM12" i="6" s="1"/>
  <c r="O12" i="6"/>
  <c r="AL12" i="6" s="1"/>
  <c r="AT12" i="6" s="1"/>
  <c r="AH12" i="6"/>
  <c r="AP12" i="6" s="1"/>
  <c r="AU12" i="6"/>
  <c r="AW12" i="6" s="1"/>
  <c r="AD11" i="6"/>
  <c r="AV11" i="6"/>
  <c r="U10" i="6"/>
  <c r="AD8" i="6"/>
  <c r="AV8" i="6"/>
  <c r="AI8" i="6"/>
  <c r="AQ8" i="6" s="1"/>
  <c r="AX8" i="6"/>
  <c r="AF9" i="6"/>
  <c r="AN9" i="6" s="1"/>
  <c r="F10" i="6"/>
  <c r="N8" i="6"/>
  <c r="AE8" i="6"/>
  <c r="AM8" i="6" s="1"/>
  <c r="O8" i="6"/>
  <c r="AL8" i="6" s="1"/>
  <c r="AT8" i="6" s="1"/>
  <c r="AH8" i="6"/>
  <c r="AP8" i="6" s="1"/>
  <c r="AU8" i="6"/>
  <c r="AW8" i="6" s="1"/>
  <c r="AK7" i="6"/>
  <c r="AS7" i="6" s="1"/>
  <c r="AD15" i="5"/>
  <c r="AV15" i="5"/>
  <c r="U17" i="5"/>
  <c r="AJ16" i="5"/>
  <c r="AR16" i="5" s="1"/>
  <c r="F17" i="5"/>
  <c r="AI15" i="5"/>
  <c r="AQ15" i="5" s="1"/>
  <c r="AX15" i="5"/>
  <c r="O15" i="5"/>
  <c r="AL15" i="5" s="1"/>
  <c r="AT15" i="5" s="1"/>
  <c r="AH15" i="5"/>
  <c r="AP15" i="5" s="1"/>
  <c r="AU15" i="5"/>
  <c r="AW15" i="5" s="1"/>
  <c r="N15" i="5"/>
  <c r="AE15" i="5"/>
  <c r="AM15" i="5" s="1"/>
  <c r="AK14" i="5"/>
  <c r="AS14" i="5" s="1"/>
  <c r="AD13" i="5"/>
  <c r="AV13" i="5"/>
  <c r="AI13" i="5"/>
  <c r="AQ13" i="5" s="1"/>
  <c r="AX13" i="5"/>
  <c r="O13" i="5"/>
  <c r="AL13" i="5" s="1"/>
  <c r="AT13" i="5" s="1"/>
  <c r="AH13" i="5"/>
  <c r="AP13" i="5" s="1"/>
  <c r="AU13" i="5"/>
  <c r="AW13" i="5" s="1"/>
  <c r="N13" i="5"/>
  <c r="AE13" i="5"/>
  <c r="AM13" i="5" s="1"/>
  <c r="AD12" i="5"/>
  <c r="AV12" i="5"/>
  <c r="O12" i="5"/>
  <c r="AL12" i="5" s="1"/>
  <c r="AT12" i="5" s="1"/>
  <c r="AH12" i="5"/>
  <c r="AP12" i="5" s="1"/>
  <c r="AU12" i="5"/>
  <c r="AW12" i="5" s="1"/>
  <c r="N12" i="5"/>
  <c r="AE12" i="5"/>
  <c r="AM12" i="5" s="1"/>
  <c r="AI12" i="5"/>
  <c r="AQ12" i="5" s="1"/>
  <c r="AX12" i="5"/>
  <c r="AD11" i="5"/>
  <c r="AV11" i="5"/>
  <c r="U10" i="5"/>
  <c r="AD8" i="5"/>
  <c r="AV8" i="5"/>
  <c r="AF9" i="5"/>
  <c r="AN9" i="5" s="1"/>
  <c r="AG9" i="5"/>
  <c r="AO9" i="5" s="1"/>
  <c r="F10" i="5"/>
  <c r="AI8" i="5"/>
  <c r="AQ8" i="5" s="1"/>
  <c r="AX8" i="5"/>
  <c r="N8" i="5"/>
  <c r="AE8" i="5"/>
  <c r="AM8" i="5" s="1"/>
  <c r="O8" i="5"/>
  <c r="AL8" i="5" s="1"/>
  <c r="AT8" i="5" s="1"/>
  <c r="AH8" i="5"/>
  <c r="AP8" i="5" s="1"/>
  <c r="AU8" i="5"/>
  <c r="AW8" i="5" s="1"/>
  <c r="AK7" i="5"/>
  <c r="AS7" i="5" s="1"/>
  <c r="AD15" i="4"/>
  <c r="AV15" i="4"/>
  <c r="U17" i="4"/>
  <c r="AI15" i="4"/>
  <c r="AQ15" i="4" s="1"/>
  <c r="AX15" i="4"/>
  <c r="O15" i="4"/>
  <c r="AL15" i="4" s="1"/>
  <c r="AT15" i="4" s="1"/>
  <c r="AH15" i="4"/>
  <c r="AP15" i="4" s="1"/>
  <c r="AU15" i="4"/>
  <c r="AW15" i="4" s="1"/>
  <c r="N15" i="4"/>
  <c r="AE15" i="4"/>
  <c r="AM15" i="4" s="1"/>
  <c r="AF16" i="4"/>
  <c r="AN16" i="4" s="1"/>
  <c r="AJ16" i="4"/>
  <c r="AR16" i="4" s="1"/>
  <c r="F17" i="4"/>
  <c r="AK14" i="4"/>
  <c r="AS14" i="4" s="1"/>
  <c r="AD13" i="4"/>
  <c r="AV13" i="4"/>
  <c r="O13" i="4"/>
  <c r="AL13" i="4" s="1"/>
  <c r="AT13" i="4" s="1"/>
  <c r="AH13" i="4"/>
  <c r="AP13" i="4" s="1"/>
  <c r="AU13" i="4"/>
  <c r="AW13" i="4" s="1"/>
  <c r="N13" i="4"/>
  <c r="AE13" i="4"/>
  <c r="AM13" i="4" s="1"/>
  <c r="AI13" i="4"/>
  <c r="AQ13" i="4" s="1"/>
  <c r="AX13" i="4"/>
  <c r="AD12" i="4"/>
  <c r="AV12" i="4"/>
  <c r="O12" i="4"/>
  <c r="AL12" i="4" s="1"/>
  <c r="AT12" i="4" s="1"/>
  <c r="AH12" i="4"/>
  <c r="AP12" i="4" s="1"/>
  <c r="AU12" i="4"/>
  <c r="AW12" i="4" s="1"/>
  <c r="N12" i="4"/>
  <c r="AE12" i="4"/>
  <c r="AM12" i="4" s="1"/>
  <c r="AI12" i="4"/>
  <c r="AQ12" i="4" s="1"/>
  <c r="AX12" i="4"/>
  <c r="AD11" i="4"/>
  <c r="AV11" i="4"/>
  <c r="AD8" i="4"/>
  <c r="AV8" i="4"/>
  <c r="U10" i="4"/>
  <c r="AI8" i="4"/>
  <c r="AQ8" i="4" s="1"/>
  <c r="AX8" i="4"/>
  <c r="O8" i="4"/>
  <c r="AL8" i="4" s="1"/>
  <c r="AT8" i="4" s="1"/>
  <c r="AH8" i="4"/>
  <c r="AP8" i="4" s="1"/>
  <c r="AU8" i="4"/>
  <c r="AW8" i="4" s="1"/>
  <c r="N8" i="4"/>
  <c r="AE8" i="4"/>
  <c r="AM8" i="4" s="1"/>
  <c r="AF9" i="4"/>
  <c r="AN9" i="4" s="1"/>
  <c r="AG9" i="4"/>
  <c r="AO9" i="4" s="1"/>
  <c r="AJ9" i="4"/>
  <c r="AR9" i="4" s="1"/>
  <c r="F10" i="4"/>
  <c r="AK7" i="4"/>
  <c r="AS7" i="4" s="1"/>
  <c r="AX15" i="3"/>
  <c r="BQ15" i="3"/>
  <c r="BS16" i="3"/>
  <c r="S17" i="3"/>
  <c r="BU16" i="3"/>
  <c r="Z16" i="3"/>
  <c r="BO15" i="3"/>
  <c r="CA15" i="3" s="1"/>
  <c r="CG15" i="3" s="1"/>
  <c r="BC15" i="3"/>
  <c r="BI15" i="3" s="1"/>
  <c r="AZ15" i="3"/>
  <c r="BF15" i="3" s="1"/>
  <c r="BL15" i="3"/>
  <c r="BX15" i="3" s="1"/>
  <c r="CD15" i="3" s="1"/>
  <c r="BA15" i="3"/>
  <c r="BG15" i="3" s="1"/>
  <c r="BM15" i="3"/>
  <c r="BY15" i="3" s="1"/>
  <c r="CE15" i="3" s="1"/>
  <c r="AD16" i="3"/>
  <c r="AJ16" i="3" s="1"/>
  <c r="F17" i="3"/>
  <c r="AC16" i="3"/>
  <c r="AI16" i="3" s="1"/>
  <c r="AB16" i="3"/>
  <c r="AH16" i="3" s="1"/>
  <c r="AE16" i="3"/>
  <c r="AK16" i="3" s="1"/>
  <c r="AA15" i="3"/>
  <c r="AG15" i="3" s="1"/>
  <c r="M15" i="3"/>
  <c r="AR15" i="3"/>
  <c r="AY15" i="3"/>
  <c r="BE15" i="3" s="1"/>
  <c r="BK15" i="3"/>
  <c r="BW15" i="3" s="1"/>
  <c r="CC15" i="3" s="1"/>
  <c r="BB15" i="3"/>
  <c r="BH15" i="3" s="1"/>
  <c r="BN15" i="3"/>
  <c r="BZ15" i="3" s="1"/>
  <c r="CF15" i="3" s="1"/>
  <c r="BP14" i="3"/>
  <c r="CB14" i="3" s="1"/>
  <c r="CH14" i="3" s="1"/>
  <c r="BD14" i="3"/>
  <c r="BJ14" i="3" s="1"/>
  <c r="AF14" i="3"/>
  <c r="AL14" i="3" s="1"/>
  <c r="CJ14" i="3"/>
  <c r="CI14" i="3"/>
  <c r="BQ13" i="3"/>
  <c r="AX13" i="3"/>
  <c r="BV13" i="3" s="1"/>
  <c r="BO13" i="3"/>
  <c r="CA13" i="3" s="1"/>
  <c r="CG13" i="3" s="1"/>
  <c r="BC13" i="3"/>
  <c r="BI13" i="3" s="1"/>
  <c r="BM13" i="3"/>
  <c r="BA13" i="3"/>
  <c r="BG13" i="3" s="1"/>
  <c r="M13" i="3"/>
  <c r="AA13" i="3"/>
  <c r="AG13" i="3" s="1"/>
  <c r="AR13" i="3"/>
  <c r="AY13" i="3"/>
  <c r="BE13" i="3" s="1"/>
  <c r="BK13" i="3"/>
  <c r="BW13" i="3" s="1"/>
  <c r="CC13" i="3" s="1"/>
  <c r="AZ13" i="3"/>
  <c r="BF13" i="3" s="1"/>
  <c r="BL13" i="3"/>
  <c r="BX13" i="3" s="1"/>
  <c r="CD13" i="3" s="1"/>
  <c r="BB13" i="3"/>
  <c r="BH13" i="3" s="1"/>
  <c r="BN13" i="3"/>
  <c r="AX12" i="3"/>
  <c r="BQ12" i="3"/>
  <c r="BB12" i="3"/>
  <c r="BH12" i="3" s="1"/>
  <c r="BN12" i="3"/>
  <c r="BM12" i="3"/>
  <c r="BA12" i="3"/>
  <c r="BG12" i="3" s="1"/>
  <c r="BC12" i="3"/>
  <c r="BI12" i="3" s="1"/>
  <c r="BO12" i="3"/>
  <c r="AZ12" i="3"/>
  <c r="BF12" i="3" s="1"/>
  <c r="BL12" i="3"/>
  <c r="BX12" i="3" s="1"/>
  <c r="CD12" i="3" s="1"/>
  <c r="AY12" i="3"/>
  <c r="BE12" i="3" s="1"/>
  <c r="AR12" i="3"/>
  <c r="BK12" i="3"/>
  <c r="BW12" i="3" s="1"/>
  <c r="CC12" i="3" s="1"/>
  <c r="M12" i="3"/>
  <c r="AA12" i="3"/>
  <c r="AG12" i="3" s="1"/>
  <c r="BQ11" i="3"/>
  <c r="AX11" i="3"/>
  <c r="AX8" i="3"/>
  <c r="BQ8" i="3"/>
  <c r="BR9" i="3"/>
  <c r="BU9" i="3"/>
  <c r="S10" i="3"/>
  <c r="AZ8" i="3"/>
  <c r="BF8" i="3" s="1"/>
  <c r="BL8" i="3"/>
  <c r="M8" i="3"/>
  <c r="AA8" i="3"/>
  <c r="AG8" i="3" s="1"/>
  <c r="BO8" i="3"/>
  <c r="BC8" i="3"/>
  <c r="BI8" i="3" s="1"/>
  <c r="BK8" i="3"/>
  <c r="BW8" i="3" s="1"/>
  <c r="CC8" i="3" s="1"/>
  <c r="AR8" i="3"/>
  <c r="AY8" i="3"/>
  <c r="BE8" i="3" s="1"/>
  <c r="BN8" i="3"/>
  <c r="BZ8" i="3" s="1"/>
  <c r="CF8" i="3" s="1"/>
  <c r="BB8" i="3"/>
  <c r="BH8" i="3" s="1"/>
  <c r="BA8" i="3"/>
  <c r="BG8" i="3" s="1"/>
  <c r="BM8" i="3"/>
  <c r="AD9" i="3"/>
  <c r="AJ9" i="3" s="1"/>
  <c r="AC9" i="3"/>
  <c r="AI9" i="3" s="1"/>
  <c r="F10" i="3"/>
  <c r="AB9" i="3"/>
  <c r="AH9" i="3" s="1"/>
  <c r="AE9" i="3"/>
  <c r="AK9" i="3" s="1"/>
  <c r="BD7" i="3"/>
  <c r="BJ7" i="3" s="1"/>
  <c r="BP7" i="3"/>
  <c r="CB7" i="3" s="1"/>
  <c r="CH7" i="3" s="1"/>
  <c r="AF7" i="3"/>
  <c r="AL7" i="3" s="1"/>
  <c r="CI7" i="3"/>
  <c r="BR16" i="2"/>
  <c r="BS16" i="2"/>
  <c r="BT16" i="2"/>
  <c r="BU16" i="2"/>
  <c r="S17" i="2"/>
  <c r="AX15" i="2"/>
  <c r="BQ15" i="2"/>
  <c r="AB16" i="2"/>
  <c r="AH16" i="2" s="1"/>
  <c r="AC16" i="2"/>
  <c r="AI16" i="2" s="1"/>
  <c r="AD16" i="2"/>
  <c r="AJ16" i="2" s="1"/>
  <c r="AE16" i="2"/>
  <c r="AK16" i="2" s="1"/>
  <c r="F17" i="2"/>
  <c r="BC15" i="2"/>
  <c r="BI15" i="2" s="1"/>
  <c r="BO15" i="2"/>
  <c r="BB15" i="2"/>
  <c r="BH15" i="2" s="1"/>
  <c r="BN15" i="2"/>
  <c r="BA15" i="2"/>
  <c r="BG15" i="2" s="1"/>
  <c r="BM15" i="2"/>
  <c r="AZ15" i="2"/>
  <c r="BF15" i="2" s="1"/>
  <c r="BL15" i="2"/>
  <c r="AR15" i="2"/>
  <c r="AY15" i="2"/>
  <c r="BE15" i="2" s="1"/>
  <c r="BK15" i="2"/>
  <c r="BW15" i="2" s="1"/>
  <c r="CC15" i="2" s="1"/>
  <c r="AD15" i="2"/>
  <c r="AJ15" i="2" s="1"/>
  <c r="AE15" i="2"/>
  <c r="AK15" i="2" s="1"/>
  <c r="M15" i="2"/>
  <c r="AA15" i="2"/>
  <c r="AG15" i="2" s="1"/>
  <c r="AB15" i="2"/>
  <c r="AH15" i="2" s="1"/>
  <c r="AC15" i="2"/>
  <c r="AI15" i="2" s="1"/>
  <c r="BD14" i="2"/>
  <c r="BJ14" i="2" s="1"/>
  <c r="BP14" i="2"/>
  <c r="CB14" i="2" s="1"/>
  <c r="CH14" i="2" s="1"/>
  <c r="AF14" i="2"/>
  <c r="AL14" i="2" s="1"/>
  <c r="CI14" i="2"/>
  <c r="AX13" i="2"/>
  <c r="BQ13" i="2"/>
  <c r="M13" i="2"/>
  <c r="AA13" i="2"/>
  <c r="AG13" i="2" s="1"/>
  <c r="BC13" i="2"/>
  <c r="BI13" i="2" s="1"/>
  <c r="BO13" i="2"/>
  <c r="BB13" i="2"/>
  <c r="BH13" i="2" s="1"/>
  <c r="BN13" i="2"/>
  <c r="BA13" i="2"/>
  <c r="BG13" i="2" s="1"/>
  <c r="BM13" i="2"/>
  <c r="BY13" i="2" s="1"/>
  <c r="CE13" i="2" s="1"/>
  <c r="AZ13" i="2"/>
  <c r="BF13" i="2" s="1"/>
  <c r="BL13" i="2"/>
  <c r="BX13" i="2" s="1"/>
  <c r="CD13" i="2" s="1"/>
  <c r="AR13" i="2"/>
  <c r="AY13" i="2"/>
  <c r="BE13" i="2" s="1"/>
  <c r="BK13" i="2"/>
  <c r="BW13" i="2" s="1"/>
  <c r="CC13" i="2" s="1"/>
  <c r="AX12" i="2"/>
  <c r="BQ12" i="2"/>
  <c r="BC12" i="2"/>
  <c r="BI12" i="2" s="1"/>
  <c r="BO12" i="2"/>
  <c r="AR12" i="2"/>
  <c r="AY12" i="2"/>
  <c r="BE12" i="2" s="1"/>
  <c r="BK12" i="2"/>
  <c r="BW12" i="2" s="1"/>
  <c r="CC12" i="2" s="1"/>
  <c r="AZ12" i="2"/>
  <c r="BF12" i="2" s="1"/>
  <c r="BL12" i="2"/>
  <c r="M12" i="2"/>
  <c r="AA12" i="2"/>
  <c r="AG12" i="2" s="1"/>
  <c r="BA12" i="2"/>
  <c r="BG12" i="2" s="1"/>
  <c r="BM12" i="2"/>
  <c r="BB12" i="2"/>
  <c r="BH12" i="2" s="1"/>
  <c r="BN12" i="2"/>
  <c r="AX11" i="2"/>
  <c r="BQ11" i="2"/>
  <c r="Z9" i="2"/>
  <c r="BR9" i="2"/>
  <c r="BS9" i="2"/>
  <c r="BT9" i="2"/>
  <c r="BU9" i="2"/>
  <c r="S10" i="2"/>
  <c r="AX8" i="2"/>
  <c r="BQ8" i="2"/>
  <c r="AR8" i="2"/>
  <c r="AY8" i="2"/>
  <c r="BE8" i="2" s="1"/>
  <c r="BK8" i="2"/>
  <c r="BW8" i="2" s="1"/>
  <c r="CC8" i="2" s="1"/>
  <c r="AC8" i="2"/>
  <c r="AI8" i="2" s="1"/>
  <c r="AZ8" i="2"/>
  <c r="BF8" i="2" s="1"/>
  <c r="BL8" i="2"/>
  <c r="BA8" i="2"/>
  <c r="BG8" i="2" s="1"/>
  <c r="BM8" i="2"/>
  <c r="BB8" i="2"/>
  <c r="BH8" i="2" s="1"/>
  <c r="BN8" i="2"/>
  <c r="BC8" i="2"/>
  <c r="BI8" i="2" s="1"/>
  <c r="BO8" i="2"/>
  <c r="AB8" i="2"/>
  <c r="AH8" i="2" s="1"/>
  <c r="M8" i="2"/>
  <c r="AA8" i="2"/>
  <c r="AG8" i="2" s="1"/>
  <c r="AB9" i="2"/>
  <c r="AH9" i="2" s="1"/>
  <c r="AC9" i="2"/>
  <c r="AI9" i="2" s="1"/>
  <c r="AD9" i="2"/>
  <c r="AJ9" i="2" s="1"/>
  <c r="AE9" i="2"/>
  <c r="AK9" i="2" s="1"/>
  <c r="F10" i="2"/>
  <c r="AD8" i="2"/>
  <c r="AJ8" i="2" s="1"/>
  <c r="AE8" i="2"/>
  <c r="AK8" i="2" s="1"/>
  <c r="BD7" i="2"/>
  <c r="BJ7" i="2" s="1"/>
  <c r="BP7" i="2"/>
  <c r="CB7" i="2" s="1"/>
  <c r="CH7" i="2" s="1"/>
  <c r="AF7" i="2"/>
  <c r="AL7" i="2" s="1"/>
  <c r="CI7" i="2"/>
  <c r="BR16" i="1"/>
  <c r="BS16" i="1"/>
  <c r="BT16" i="1"/>
  <c r="BU16" i="1"/>
  <c r="S17" i="1"/>
  <c r="AX15" i="1"/>
  <c r="BQ15" i="1"/>
  <c r="AB16" i="1"/>
  <c r="AH16" i="1" s="1"/>
  <c r="AC16" i="1"/>
  <c r="AI16" i="1" s="1"/>
  <c r="AD16" i="1"/>
  <c r="AJ16" i="1" s="1"/>
  <c r="AE16" i="1"/>
  <c r="AK16" i="1" s="1"/>
  <c r="F17" i="1"/>
  <c r="M15" i="1"/>
  <c r="AA15" i="1"/>
  <c r="AG15" i="1" s="1"/>
  <c r="AR15" i="1"/>
  <c r="AY15" i="1"/>
  <c r="BE15" i="1" s="1"/>
  <c r="BK15" i="1"/>
  <c r="BW15" i="1" s="1"/>
  <c r="CC15" i="1" s="1"/>
  <c r="AZ15" i="1"/>
  <c r="BF15" i="1" s="1"/>
  <c r="BL15" i="1"/>
  <c r="BB15" i="1"/>
  <c r="BH15" i="1" s="1"/>
  <c r="BN15" i="1"/>
  <c r="BZ15" i="1" s="1"/>
  <c r="CF15" i="1" s="1"/>
  <c r="BC15" i="1"/>
  <c r="BI15" i="1" s="1"/>
  <c r="BO15" i="1"/>
  <c r="BA15" i="1"/>
  <c r="BG15" i="1" s="1"/>
  <c r="BM15" i="1"/>
  <c r="BD14" i="1"/>
  <c r="BJ14" i="1" s="1"/>
  <c r="BP14" i="1"/>
  <c r="CB14" i="1" s="1"/>
  <c r="CH14" i="1" s="1"/>
  <c r="AF14" i="1"/>
  <c r="AL14" i="1" s="1"/>
  <c r="AX13" i="1"/>
  <c r="BQ13" i="1"/>
  <c r="BB13" i="1"/>
  <c r="BH13" i="1" s="1"/>
  <c r="BN13" i="1"/>
  <c r="BA13" i="1"/>
  <c r="BG13" i="1" s="1"/>
  <c r="BM13" i="1"/>
  <c r="BY13" i="1" s="1"/>
  <c r="CE13" i="1" s="1"/>
  <c r="AZ13" i="1"/>
  <c r="BF13" i="1" s="1"/>
  <c r="BL13" i="1"/>
  <c r="BC13" i="1"/>
  <c r="BI13" i="1" s="1"/>
  <c r="BO13" i="1"/>
  <c r="M13" i="1"/>
  <c r="AA13" i="1"/>
  <c r="AG13" i="1" s="1"/>
  <c r="AR13" i="1"/>
  <c r="AY13" i="1"/>
  <c r="BE13" i="1" s="1"/>
  <c r="BK13" i="1"/>
  <c r="BW13" i="1" s="1"/>
  <c r="CC13" i="1" s="1"/>
  <c r="AX12" i="1"/>
  <c r="BQ12" i="1"/>
  <c r="AZ12" i="1"/>
  <c r="BF12" i="1" s="1"/>
  <c r="BL12" i="1"/>
  <c r="BX12" i="1" s="1"/>
  <c r="CD12" i="1" s="1"/>
  <c r="BA12" i="1"/>
  <c r="BG12" i="1" s="1"/>
  <c r="BM12" i="1"/>
  <c r="BY12" i="1" s="1"/>
  <c r="CE12" i="1" s="1"/>
  <c r="AR12" i="1"/>
  <c r="AY12" i="1"/>
  <c r="BE12" i="1" s="1"/>
  <c r="BK12" i="1"/>
  <c r="BW12" i="1" s="1"/>
  <c r="CC12" i="1" s="1"/>
  <c r="BB12" i="1"/>
  <c r="BH12" i="1" s="1"/>
  <c r="BN12" i="1"/>
  <c r="BZ12" i="1" s="1"/>
  <c r="CF12" i="1" s="1"/>
  <c r="M12" i="1"/>
  <c r="AA12" i="1"/>
  <c r="AG12" i="1" s="1"/>
  <c r="BC12" i="1"/>
  <c r="BI12" i="1" s="1"/>
  <c r="BO12" i="1"/>
  <c r="CA12" i="1" s="1"/>
  <c r="CG12" i="1" s="1"/>
  <c r="AX11" i="1"/>
  <c r="BQ11" i="1"/>
  <c r="AX8" i="1"/>
  <c r="BQ8" i="1"/>
  <c r="Z9" i="1"/>
  <c r="BR9" i="1"/>
  <c r="BS9" i="1"/>
  <c r="BT9" i="1"/>
  <c r="BU9" i="1"/>
  <c r="S10" i="1"/>
  <c r="M8" i="1"/>
  <c r="AA8" i="1"/>
  <c r="AG8" i="1" s="1"/>
  <c r="AR8" i="1"/>
  <c r="AY8" i="1"/>
  <c r="BE8" i="1" s="1"/>
  <c r="BK8" i="1"/>
  <c r="BW8" i="1" s="1"/>
  <c r="CC8" i="1" s="1"/>
  <c r="AB9" i="1"/>
  <c r="AH9" i="1" s="1"/>
  <c r="AC9" i="1"/>
  <c r="AI9" i="1" s="1"/>
  <c r="AD9" i="1"/>
  <c r="AJ9" i="1" s="1"/>
  <c r="AE9" i="1"/>
  <c r="AK9" i="1" s="1"/>
  <c r="F10" i="1"/>
  <c r="BC8" i="1"/>
  <c r="BI8" i="1" s="1"/>
  <c r="BO8" i="1"/>
  <c r="BB8" i="1"/>
  <c r="BH8" i="1" s="1"/>
  <c r="BN8" i="1"/>
  <c r="BZ8" i="1" s="1"/>
  <c r="CF8" i="1" s="1"/>
  <c r="BA8" i="1"/>
  <c r="BG8" i="1" s="1"/>
  <c r="BM8" i="1"/>
  <c r="BY8" i="1" s="1"/>
  <c r="CE8" i="1" s="1"/>
  <c r="AZ8" i="1"/>
  <c r="BF8" i="1" s="1"/>
  <c r="BL8" i="1"/>
  <c r="BX8" i="1" s="1"/>
  <c r="CD8" i="1" s="1"/>
  <c r="BD7" i="1"/>
  <c r="BJ7" i="1" s="1"/>
  <c r="BP7" i="1"/>
  <c r="CB7" i="1" s="1"/>
  <c r="CH7" i="1" s="1"/>
  <c r="AF7" i="1"/>
  <c r="AL7" i="1" s="1"/>
  <c r="BT15" i="9"/>
  <c r="BT11" i="9"/>
  <c r="AK8" i="9"/>
  <c r="AO8" i="9"/>
  <c r="BA8" i="9" s="1"/>
  <c r="BP11" i="8"/>
  <c r="AK15" i="7"/>
  <c r="BT11" i="7"/>
  <c r="AC15" i="6"/>
  <c r="AG8" i="6"/>
  <c r="AO8" i="6" s="1"/>
  <c r="AC15" i="4"/>
  <c r="AC8" i="4"/>
  <c r="BP12" i="9"/>
  <c r="BS11" i="9"/>
  <c r="AO8" i="8"/>
  <c r="BA8" i="8" s="1"/>
  <c r="BR11" i="7"/>
  <c r="AJ8" i="6"/>
  <c r="AR8" i="6" s="1"/>
  <c r="AC12" i="5"/>
  <c r="AY12" i="4"/>
  <c r="AC12" i="4"/>
  <c r="BR15" i="2"/>
  <c r="BU12" i="2"/>
  <c r="BU8" i="2"/>
  <c r="BS15" i="1"/>
  <c r="Z15" i="1"/>
  <c r="BR13" i="1"/>
  <c r="AK12" i="9"/>
  <c r="BT8" i="9"/>
  <c r="BS11" i="8"/>
  <c r="BP12" i="7"/>
  <c r="BP8" i="7"/>
  <c r="AC8" i="6"/>
  <c r="AY15" i="5"/>
  <c r="AG8" i="5"/>
  <c r="AO8" i="5" s="1"/>
  <c r="BU12" i="3"/>
  <c r="BS12" i="3"/>
  <c r="BS11" i="3"/>
  <c r="Z8" i="3"/>
  <c r="BU15" i="2"/>
  <c r="BU13" i="2"/>
  <c r="BT12" i="2"/>
  <c r="BU11" i="2"/>
  <c r="Z8" i="2"/>
  <c r="BT13" i="1"/>
  <c r="Z12" i="1"/>
  <c r="BT11" i="1"/>
  <c r="Z8" i="1"/>
  <c r="AE8" i="1"/>
  <c r="AK8" i="1" s="1"/>
  <c r="BS13" i="9"/>
  <c r="BP8" i="9"/>
  <c r="AK15" i="8"/>
  <c r="BT13" i="8"/>
  <c r="AK12" i="8"/>
  <c r="AK11" i="7"/>
  <c r="AY15" i="6"/>
  <c r="AC12" i="6"/>
  <c r="AY11" i="6"/>
  <c r="AF15" i="5"/>
  <c r="AN15" i="5" s="1"/>
  <c r="AC11" i="5"/>
  <c r="AC8" i="5"/>
  <c r="AJ8" i="5"/>
  <c r="AR8" i="5" s="1"/>
  <c r="AY8" i="4"/>
  <c r="AG8" i="4"/>
  <c r="AO8" i="4" s="1"/>
  <c r="AK13" i="9"/>
  <c r="BT12" i="9"/>
  <c r="BS12" i="8"/>
  <c r="BR11" i="8"/>
  <c r="AK11" i="8"/>
  <c r="AK13" i="7"/>
  <c r="AK12" i="7"/>
  <c r="AY13" i="6"/>
  <c r="AY8" i="6"/>
  <c r="AC15" i="5"/>
  <c r="AJ15" i="5"/>
  <c r="AR15" i="5" s="1"/>
  <c r="AY11" i="5"/>
  <c r="AY13" i="4"/>
  <c r="AC11" i="4"/>
  <c r="AJ8" i="4"/>
  <c r="AR8" i="4" s="1"/>
  <c r="BR8" i="9"/>
  <c r="AK13" i="8"/>
  <c r="BR12" i="8"/>
  <c r="AK8" i="8"/>
  <c r="BR13" i="7"/>
  <c r="BS12" i="7"/>
  <c r="BP11" i="7"/>
  <c r="AC13" i="6"/>
  <c r="AY12" i="6"/>
  <c r="AY13" i="5"/>
  <c r="AY15" i="4"/>
  <c r="AG13" i="4"/>
  <c r="AO13" i="4" s="1"/>
  <c r="Z15" i="3"/>
  <c r="BS13" i="3"/>
  <c r="BT12" i="3"/>
  <c r="BU8" i="3"/>
  <c r="BR8" i="3"/>
  <c r="BS15" i="2"/>
  <c r="Z15" i="2"/>
  <c r="BT13" i="2"/>
  <c r="Z12" i="2"/>
  <c r="BS12" i="2"/>
  <c r="BS11" i="2"/>
  <c r="Z11" i="2"/>
  <c r="BT8" i="2"/>
  <c r="BU15" i="1"/>
  <c r="BR15" i="1"/>
  <c r="AB15" i="1"/>
  <c r="AH15" i="1" s="1"/>
  <c r="BU13" i="1"/>
  <c r="Z13" i="1"/>
  <c r="BU11" i="1"/>
  <c r="AC11" i="6"/>
  <c r="AY8" i="5"/>
  <c r="BT13" i="3"/>
  <c r="Z12" i="3"/>
  <c r="Z11" i="3"/>
  <c r="BS8" i="3"/>
  <c r="BT15" i="2"/>
  <c r="Z13" i="2"/>
  <c r="BR12" i="2"/>
  <c r="BT11" i="2"/>
  <c r="BR11" i="2"/>
  <c r="BR8" i="2"/>
  <c r="BS8" i="2"/>
  <c r="Z11" i="1"/>
  <c r="BS11" i="1"/>
  <c r="BU8" i="1"/>
  <c r="AK11" i="9"/>
  <c r="BT15" i="8"/>
  <c r="BR8" i="8"/>
  <c r="AK8" i="7"/>
  <c r="AG15" i="5"/>
  <c r="AO15" i="5" s="1"/>
  <c r="AC13" i="5"/>
  <c r="AY12" i="5"/>
  <c r="AJ15" i="4"/>
  <c r="AR15" i="4" s="1"/>
  <c r="AC13" i="4"/>
  <c r="AY11" i="4"/>
  <c r="AP15" i="7"/>
  <c r="BB15" i="7" s="1"/>
  <c r="AM8" i="7"/>
  <c r="AY8" i="7" s="1"/>
  <c r="AL15" i="6" l="1"/>
  <c r="AT15" i="6" s="1"/>
  <c r="BQ16" i="9"/>
  <c r="AL16" i="9"/>
  <c r="BS17" i="9"/>
  <c r="BT17" i="9"/>
  <c r="Y18" i="9"/>
  <c r="BP17" i="9"/>
  <c r="R16" i="9"/>
  <c r="AN16" i="9"/>
  <c r="AZ16" i="9" s="1"/>
  <c r="AT16" i="9"/>
  <c r="BF16" i="9" s="1"/>
  <c r="BM16" i="9"/>
  <c r="BW16" i="9" s="1"/>
  <c r="BK16" i="9"/>
  <c r="AR16" i="9"/>
  <c r="BD16" i="9" s="1"/>
  <c r="S16" i="9"/>
  <c r="AX16" i="9" s="1"/>
  <c r="BJ16" i="9" s="1"/>
  <c r="BL16" i="9"/>
  <c r="BV16" i="9" s="1"/>
  <c r="AS16" i="9"/>
  <c r="BE16" i="9" s="1"/>
  <c r="AP17" i="9"/>
  <c r="BB17" i="9" s="1"/>
  <c r="F18" i="9"/>
  <c r="AM17" i="9"/>
  <c r="AY17" i="9" s="1"/>
  <c r="AQ17" i="9"/>
  <c r="BC17" i="9" s="1"/>
  <c r="AO17" i="9"/>
  <c r="BA17" i="9" s="1"/>
  <c r="AM16" i="9"/>
  <c r="AY16" i="9" s="1"/>
  <c r="AV16" i="9"/>
  <c r="BH16" i="9" s="1"/>
  <c r="BO16" i="9"/>
  <c r="BN16" i="9"/>
  <c r="AU16" i="9"/>
  <c r="BG16" i="9" s="1"/>
  <c r="AL9" i="9"/>
  <c r="BQ9" i="9"/>
  <c r="BP10" i="9"/>
  <c r="BR10" i="9"/>
  <c r="BS10" i="9"/>
  <c r="BT10" i="9"/>
  <c r="AM9" i="9"/>
  <c r="AY9" i="9" s="1"/>
  <c r="R9" i="9"/>
  <c r="AN9" i="9"/>
  <c r="AZ9" i="9" s="1"/>
  <c r="AR9" i="9"/>
  <c r="BD9" i="9" s="1"/>
  <c r="BK9" i="9"/>
  <c r="BU9" i="9" s="1"/>
  <c r="S9" i="9"/>
  <c r="AX9" i="9" s="1"/>
  <c r="BJ9" i="9" s="1"/>
  <c r="AS9" i="9"/>
  <c r="BE9" i="9" s="1"/>
  <c r="BL9" i="9"/>
  <c r="BV9" i="9" s="1"/>
  <c r="AT9" i="9"/>
  <c r="BF9" i="9" s="1"/>
  <c r="BM9" i="9"/>
  <c r="BW9" i="9" s="1"/>
  <c r="AU9" i="9"/>
  <c r="BG9" i="9" s="1"/>
  <c r="BN9" i="9"/>
  <c r="BX9" i="9" s="1"/>
  <c r="AV9" i="9"/>
  <c r="BH9" i="9" s="1"/>
  <c r="BO9" i="9"/>
  <c r="BY9" i="9" s="1"/>
  <c r="AO10" i="9"/>
  <c r="BA10" i="9" s="1"/>
  <c r="AP10" i="9"/>
  <c r="BB10" i="9" s="1"/>
  <c r="AQ10" i="9"/>
  <c r="BC10" i="9" s="1"/>
  <c r="F11" i="9"/>
  <c r="Y18" i="8"/>
  <c r="BR17" i="8"/>
  <c r="BT17" i="8"/>
  <c r="BS17" i="8"/>
  <c r="BP17" i="8"/>
  <c r="AL16" i="8"/>
  <c r="BQ16" i="8"/>
  <c r="BM16" i="8"/>
  <c r="AT16" i="8"/>
  <c r="BF16" i="8" s="1"/>
  <c r="BO16" i="8"/>
  <c r="AV16" i="8"/>
  <c r="BH16" i="8" s="1"/>
  <c r="AP17" i="8"/>
  <c r="BB17" i="8" s="1"/>
  <c r="AM17" i="8"/>
  <c r="AY17" i="8" s="1"/>
  <c r="AO17" i="8"/>
  <c r="BA17" i="8" s="1"/>
  <c r="F18" i="8"/>
  <c r="AQ17" i="8"/>
  <c r="BC17" i="8" s="1"/>
  <c r="AR16" i="8"/>
  <c r="BD16" i="8" s="1"/>
  <c r="BK16" i="8"/>
  <c r="AU16" i="8"/>
  <c r="BG16" i="8" s="1"/>
  <c r="BN16" i="8"/>
  <c r="BX16" i="8" s="1"/>
  <c r="R16" i="8"/>
  <c r="AN16" i="8"/>
  <c r="AZ16" i="8" s="1"/>
  <c r="AM16" i="8"/>
  <c r="AY16" i="8" s="1"/>
  <c r="BL16" i="8"/>
  <c r="BV16" i="8" s="1"/>
  <c r="S16" i="8"/>
  <c r="AX16" i="8" s="1"/>
  <c r="BJ16" i="8" s="1"/>
  <c r="AS16" i="8"/>
  <c r="BE16" i="8" s="1"/>
  <c r="AL9" i="8"/>
  <c r="BQ9" i="8"/>
  <c r="AK10" i="8"/>
  <c r="BP10" i="8"/>
  <c r="BS10" i="8"/>
  <c r="AM9" i="8"/>
  <c r="AY9" i="8" s="1"/>
  <c r="BL9" i="8"/>
  <c r="BV9" i="8" s="1"/>
  <c r="S9" i="8"/>
  <c r="AX9" i="8" s="1"/>
  <c r="BJ9" i="8" s="1"/>
  <c r="AS9" i="8"/>
  <c r="BE9" i="8" s="1"/>
  <c r="AU9" i="8"/>
  <c r="BG9" i="8" s="1"/>
  <c r="BN9" i="8"/>
  <c r="BX9" i="8" s="1"/>
  <c r="AN9" i="8"/>
  <c r="AZ9" i="8" s="1"/>
  <c r="R9" i="8"/>
  <c r="BK9" i="8"/>
  <c r="BU9" i="8" s="1"/>
  <c r="AR9" i="8"/>
  <c r="BD9" i="8" s="1"/>
  <c r="BM9" i="8"/>
  <c r="AT9" i="8"/>
  <c r="BF9" i="8" s="1"/>
  <c r="AV9" i="8"/>
  <c r="BH9" i="8" s="1"/>
  <c r="BO9" i="8"/>
  <c r="AO10" i="8"/>
  <c r="BA10" i="8" s="1"/>
  <c r="AQ10" i="8"/>
  <c r="BC10" i="8" s="1"/>
  <c r="AP10" i="8"/>
  <c r="BB10" i="8" s="1"/>
  <c r="F11" i="8"/>
  <c r="AL16" i="7"/>
  <c r="BQ16" i="7"/>
  <c r="BR17" i="7"/>
  <c r="BT17" i="7"/>
  <c r="Y18" i="7"/>
  <c r="AT16" i="7"/>
  <c r="BF16" i="7" s="1"/>
  <c r="BM16" i="7"/>
  <c r="BW16" i="7" s="1"/>
  <c r="AQ17" i="7"/>
  <c r="BC17" i="7" s="1"/>
  <c r="AO17" i="7"/>
  <c r="BA17" i="7" s="1"/>
  <c r="AM17" i="7"/>
  <c r="AY17" i="7" s="1"/>
  <c r="AP17" i="7"/>
  <c r="BB17" i="7" s="1"/>
  <c r="F18" i="7"/>
  <c r="AM16" i="7"/>
  <c r="AY16" i="7" s="1"/>
  <c r="S16" i="7"/>
  <c r="AX16" i="7" s="1"/>
  <c r="BJ16" i="7" s="1"/>
  <c r="AS16" i="7"/>
  <c r="BE16" i="7" s="1"/>
  <c r="BL16" i="7"/>
  <c r="BV16" i="7" s="1"/>
  <c r="AR16" i="7"/>
  <c r="BD16" i="7" s="1"/>
  <c r="BK16" i="7"/>
  <c r="BU16" i="7" s="1"/>
  <c r="R16" i="7"/>
  <c r="AN16" i="7"/>
  <c r="AZ16" i="7" s="1"/>
  <c r="AU16" i="7"/>
  <c r="BG16" i="7" s="1"/>
  <c r="BN16" i="7"/>
  <c r="BX16" i="7" s="1"/>
  <c r="BO16" i="7"/>
  <c r="AV16" i="7"/>
  <c r="BH16" i="7" s="1"/>
  <c r="BS10" i="7"/>
  <c r="BR10" i="7"/>
  <c r="BQ9" i="7"/>
  <c r="AL9" i="7"/>
  <c r="AR9" i="7"/>
  <c r="BD9" i="7" s="1"/>
  <c r="BK9" i="7"/>
  <c r="AT9" i="7"/>
  <c r="BF9" i="7" s="1"/>
  <c r="BM9" i="7"/>
  <c r="BW9" i="7" s="1"/>
  <c r="S9" i="7"/>
  <c r="AX9" i="7" s="1"/>
  <c r="BJ9" i="7" s="1"/>
  <c r="AS9" i="7"/>
  <c r="BE9" i="7" s="1"/>
  <c r="BL9" i="7"/>
  <c r="BV9" i="7" s="1"/>
  <c r="AU9" i="7"/>
  <c r="BG9" i="7" s="1"/>
  <c r="BN9" i="7"/>
  <c r="AP10" i="7"/>
  <c r="BB10" i="7" s="1"/>
  <c r="AO10" i="7"/>
  <c r="BA10" i="7" s="1"/>
  <c r="F11" i="7"/>
  <c r="R9" i="7"/>
  <c r="AN9" i="7"/>
  <c r="AZ9" i="7" s="1"/>
  <c r="BO9" i="7"/>
  <c r="BY9" i="7" s="1"/>
  <c r="AV9" i="7"/>
  <c r="BH9" i="7" s="1"/>
  <c r="AD16" i="6"/>
  <c r="AV16" i="6"/>
  <c r="U18" i="6"/>
  <c r="N16" i="6"/>
  <c r="AE16" i="6"/>
  <c r="AM16" i="6" s="1"/>
  <c r="O16" i="6"/>
  <c r="AL16" i="6" s="1"/>
  <c r="AT16" i="6" s="1"/>
  <c r="AH16" i="6"/>
  <c r="AP16" i="6" s="1"/>
  <c r="AU16" i="6"/>
  <c r="AW16" i="6" s="1"/>
  <c r="AI16" i="6"/>
  <c r="AQ16" i="6" s="1"/>
  <c r="AX16" i="6"/>
  <c r="AF17" i="6"/>
  <c r="AN17" i="6" s="1"/>
  <c r="AG17" i="6"/>
  <c r="AO17" i="6" s="1"/>
  <c r="AJ17" i="6"/>
  <c r="AR17" i="6" s="1"/>
  <c r="F18" i="6"/>
  <c r="AD9" i="6"/>
  <c r="AV9" i="6"/>
  <c r="N9" i="6"/>
  <c r="AE9" i="6"/>
  <c r="AM9" i="6" s="1"/>
  <c r="O9" i="6"/>
  <c r="AL9" i="6" s="1"/>
  <c r="AT9" i="6" s="1"/>
  <c r="AH9" i="6"/>
  <c r="AP9" i="6" s="1"/>
  <c r="AU9" i="6"/>
  <c r="AW9" i="6" s="1"/>
  <c r="AI9" i="6"/>
  <c r="AQ9" i="6" s="1"/>
  <c r="AX9" i="6"/>
  <c r="AF10" i="6"/>
  <c r="AN10" i="6" s="1"/>
  <c r="AG10" i="6"/>
  <c r="AO10" i="6" s="1"/>
  <c r="AJ10" i="6"/>
  <c r="AR10" i="6" s="1"/>
  <c r="F11" i="6"/>
  <c r="AD16" i="5"/>
  <c r="AV16" i="5"/>
  <c r="U18" i="5"/>
  <c r="N16" i="5"/>
  <c r="AE16" i="5"/>
  <c r="AM16" i="5" s="1"/>
  <c r="O16" i="5"/>
  <c r="AL16" i="5" s="1"/>
  <c r="AT16" i="5" s="1"/>
  <c r="AH16" i="5"/>
  <c r="AP16" i="5" s="1"/>
  <c r="AU16" i="5"/>
  <c r="AW16" i="5" s="1"/>
  <c r="AI16" i="5"/>
  <c r="AQ16" i="5" s="1"/>
  <c r="AX16" i="5"/>
  <c r="AF17" i="5"/>
  <c r="AN17" i="5" s="1"/>
  <c r="AG17" i="5"/>
  <c r="AO17" i="5" s="1"/>
  <c r="AJ17" i="5"/>
  <c r="AR17" i="5" s="1"/>
  <c r="F18" i="5"/>
  <c r="AD9" i="5"/>
  <c r="AV9" i="5"/>
  <c r="N9" i="5"/>
  <c r="AE9" i="5"/>
  <c r="AM9" i="5" s="1"/>
  <c r="O9" i="5"/>
  <c r="AL9" i="5" s="1"/>
  <c r="AT9" i="5" s="1"/>
  <c r="AH9" i="5"/>
  <c r="AP9" i="5" s="1"/>
  <c r="AU9" i="5"/>
  <c r="AW9" i="5" s="1"/>
  <c r="AI9" i="5"/>
  <c r="AQ9" i="5" s="1"/>
  <c r="AX9" i="5"/>
  <c r="AF10" i="5"/>
  <c r="AN10" i="5" s="1"/>
  <c r="AG10" i="5"/>
  <c r="AO10" i="5" s="1"/>
  <c r="F11" i="5"/>
  <c r="AD16" i="4"/>
  <c r="AV16" i="4"/>
  <c r="U18" i="4"/>
  <c r="N16" i="4"/>
  <c r="AE16" i="4"/>
  <c r="AM16" i="4" s="1"/>
  <c r="O16" i="4"/>
  <c r="AL16" i="4" s="1"/>
  <c r="AT16" i="4" s="1"/>
  <c r="AH16" i="4"/>
  <c r="AP16" i="4" s="1"/>
  <c r="AU16" i="4"/>
  <c r="AW16" i="4" s="1"/>
  <c r="AI16" i="4"/>
  <c r="AQ16" i="4" s="1"/>
  <c r="AX16" i="4"/>
  <c r="AF17" i="4"/>
  <c r="AN17" i="4" s="1"/>
  <c r="F18" i="4"/>
  <c r="AD9" i="4"/>
  <c r="AV9" i="4"/>
  <c r="N9" i="4"/>
  <c r="AE9" i="4"/>
  <c r="AM9" i="4" s="1"/>
  <c r="O9" i="4"/>
  <c r="AL9" i="4" s="1"/>
  <c r="AT9" i="4" s="1"/>
  <c r="AH9" i="4"/>
  <c r="AP9" i="4" s="1"/>
  <c r="AU9" i="4"/>
  <c r="AW9" i="4" s="1"/>
  <c r="AI9" i="4"/>
  <c r="AQ9" i="4" s="1"/>
  <c r="AX9" i="4"/>
  <c r="AJ10" i="4"/>
  <c r="AR10" i="4" s="1"/>
  <c r="F11" i="4"/>
  <c r="AX16" i="3"/>
  <c r="BV16" i="3" s="1"/>
  <c r="BQ16" i="3"/>
  <c r="BR17" i="3"/>
  <c r="BS17" i="3"/>
  <c r="S18" i="3"/>
  <c r="BU17" i="3"/>
  <c r="BN16" i="3"/>
  <c r="BB16" i="3"/>
  <c r="BH16" i="3" s="1"/>
  <c r="AE17" i="3"/>
  <c r="AK17" i="3" s="1"/>
  <c r="AD17" i="3"/>
  <c r="AJ17" i="3" s="1"/>
  <c r="AB17" i="3"/>
  <c r="AH17" i="3" s="1"/>
  <c r="F18" i="3"/>
  <c r="AC17" i="3"/>
  <c r="AI17" i="3" s="1"/>
  <c r="M16" i="3"/>
  <c r="AA16" i="3"/>
  <c r="AG16" i="3" s="1"/>
  <c r="BL16" i="3"/>
  <c r="AZ16" i="3"/>
  <c r="BF16" i="3" s="1"/>
  <c r="BK16" i="3"/>
  <c r="BW16" i="3" s="1"/>
  <c r="CC16" i="3" s="1"/>
  <c r="AR16" i="3"/>
  <c r="AY16" i="3"/>
  <c r="BE16" i="3" s="1"/>
  <c r="BA16" i="3"/>
  <c r="BG16" i="3" s="1"/>
  <c r="BM16" i="3"/>
  <c r="BY16" i="3" s="1"/>
  <c r="CE16" i="3" s="1"/>
  <c r="BO16" i="3"/>
  <c r="CA16" i="3" s="1"/>
  <c r="CG16" i="3" s="1"/>
  <c r="BC16" i="3"/>
  <c r="BI16" i="3" s="1"/>
  <c r="CJ15" i="3"/>
  <c r="CI15" i="3"/>
  <c r="AF15" i="3"/>
  <c r="AL15" i="3" s="1"/>
  <c r="BD15" i="3"/>
  <c r="BJ15" i="3" s="1"/>
  <c r="BP15" i="3"/>
  <c r="CI13" i="3"/>
  <c r="AF13" i="3"/>
  <c r="AL13" i="3" s="1"/>
  <c r="BP13" i="3"/>
  <c r="CB13" i="3" s="1"/>
  <c r="CH13" i="3" s="1"/>
  <c r="BD13" i="3"/>
  <c r="BJ13" i="3" s="1"/>
  <c r="BD12" i="3"/>
  <c r="BJ12" i="3" s="1"/>
  <c r="BP12" i="3"/>
  <c r="AF12" i="3"/>
  <c r="AL12" i="3" s="1"/>
  <c r="CI12" i="3"/>
  <c r="AX9" i="3"/>
  <c r="BQ9" i="3"/>
  <c r="BS10" i="3"/>
  <c r="BR10" i="3"/>
  <c r="BT10" i="3"/>
  <c r="BU10" i="3"/>
  <c r="AF8" i="3"/>
  <c r="AL8" i="3" s="1"/>
  <c r="CI8" i="3"/>
  <c r="BP8" i="3"/>
  <c r="BD8" i="3"/>
  <c r="BJ8" i="3" s="1"/>
  <c r="AZ9" i="3"/>
  <c r="BF9" i="3" s="1"/>
  <c r="BL9" i="3"/>
  <c r="BX9" i="3" s="1"/>
  <c r="CD9" i="3" s="1"/>
  <c r="M9" i="3"/>
  <c r="AA9" i="3"/>
  <c r="AG9" i="3" s="1"/>
  <c r="BB9" i="3"/>
  <c r="BH9" i="3" s="1"/>
  <c r="BN9" i="3"/>
  <c r="BO9" i="3"/>
  <c r="CA9" i="3" s="1"/>
  <c r="CG9" i="3" s="1"/>
  <c r="BC9" i="3"/>
  <c r="BI9" i="3" s="1"/>
  <c r="AC10" i="3"/>
  <c r="AI10" i="3" s="1"/>
  <c r="AE10" i="3"/>
  <c r="AK10" i="3" s="1"/>
  <c r="AB10" i="3"/>
  <c r="AH10" i="3" s="1"/>
  <c r="AD10" i="3"/>
  <c r="AJ10" i="3" s="1"/>
  <c r="F11" i="3"/>
  <c r="AR9" i="3"/>
  <c r="BK9" i="3"/>
  <c r="BW9" i="3" s="1"/>
  <c r="CC9" i="3" s="1"/>
  <c r="AY9" i="3"/>
  <c r="BE9" i="3" s="1"/>
  <c r="BA9" i="3"/>
  <c r="BG9" i="3" s="1"/>
  <c r="BM9" i="3"/>
  <c r="AX16" i="2"/>
  <c r="BQ16" i="2"/>
  <c r="BR17" i="2"/>
  <c r="BS17" i="2"/>
  <c r="BT17" i="2"/>
  <c r="BU17" i="2"/>
  <c r="S18" i="2"/>
  <c r="M16" i="2"/>
  <c r="AA16" i="2"/>
  <c r="AG16" i="2" s="1"/>
  <c r="AR16" i="2"/>
  <c r="AY16" i="2"/>
  <c r="BE16" i="2" s="1"/>
  <c r="BK16" i="2"/>
  <c r="BW16" i="2" s="1"/>
  <c r="CC16" i="2" s="1"/>
  <c r="AZ16" i="2"/>
  <c r="BF16" i="2" s="1"/>
  <c r="BL16" i="2"/>
  <c r="BX16" i="2" s="1"/>
  <c r="CD16" i="2" s="1"/>
  <c r="BA16" i="2"/>
  <c r="BG16" i="2" s="1"/>
  <c r="BM16" i="2"/>
  <c r="BY16" i="2" s="1"/>
  <c r="CE16" i="2" s="1"/>
  <c r="BB16" i="2"/>
  <c r="BH16" i="2" s="1"/>
  <c r="BN16" i="2"/>
  <c r="BZ16" i="2" s="1"/>
  <c r="CF16" i="2" s="1"/>
  <c r="BC16" i="2"/>
  <c r="BI16" i="2" s="1"/>
  <c r="BO16" i="2"/>
  <c r="CA16" i="2" s="1"/>
  <c r="CG16" i="2" s="1"/>
  <c r="AB17" i="2"/>
  <c r="AH17" i="2" s="1"/>
  <c r="AC17" i="2"/>
  <c r="AI17" i="2" s="1"/>
  <c r="AD17" i="2"/>
  <c r="AJ17" i="2" s="1"/>
  <c r="AE17" i="2"/>
  <c r="AK17" i="2" s="1"/>
  <c r="F18" i="2"/>
  <c r="BD15" i="2"/>
  <c r="BJ15" i="2" s="1"/>
  <c r="BP15" i="2"/>
  <c r="AF15" i="2"/>
  <c r="AL15" i="2" s="1"/>
  <c r="CI15" i="2"/>
  <c r="AF13" i="2"/>
  <c r="AL13" i="2" s="1"/>
  <c r="CI13" i="2"/>
  <c r="BD13" i="2"/>
  <c r="BJ13" i="2" s="1"/>
  <c r="BP13" i="2"/>
  <c r="BD12" i="2"/>
  <c r="BJ12" i="2" s="1"/>
  <c r="BP12" i="2"/>
  <c r="AF12" i="2"/>
  <c r="AL12" i="2" s="1"/>
  <c r="CI12" i="2"/>
  <c r="AX9" i="2"/>
  <c r="BV9" i="2" s="1"/>
  <c r="BQ9" i="2"/>
  <c r="BR10" i="2"/>
  <c r="BS10" i="2"/>
  <c r="BT10" i="2"/>
  <c r="BU10" i="2"/>
  <c r="BD8" i="2"/>
  <c r="BJ8" i="2" s="1"/>
  <c r="BP8" i="2"/>
  <c r="AF8" i="2"/>
  <c r="AL8" i="2" s="1"/>
  <c r="CI8" i="2"/>
  <c r="M9" i="2"/>
  <c r="AA9" i="2"/>
  <c r="AG9" i="2" s="1"/>
  <c r="AR9" i="2"/>
  <c r="AY9" i="2"/>
  <c r="BE9" i="2" s="1"/>
  <c r="BK9" i="2"/>
  <c r="BW9" i="2" s="1"/>
  <c r="CC9" i="2" s="1"/>
  <c r="AZ9" i="2"/>
  <c r="BF9" i="2" s="1"/>
  <c r="BL9" i="2"/>
  <c r="BX9" i="2" s="1"/>
  <c r="CD9" i="2" s="1"/>
  <c r="BA9" i="2"/>
  <c r="BG9" i="2" s="1"/>
  <c r="BM9" i="2"/>
  <c r="BY9" i="2" s="1"/>
  <c r="CE9" i="2" s="1"/>
  <c r="BB9" i="2"/>
  <c r="BH9" i="2" s="1"/>
  <c r="BN9" i="2"/>
  <c r="BZ9" i="2" s="1"/>
  <c r="CF9" i="2" s="1"/>
  <c r="BC9" i="2"/>
  <c r="BI9" i="2" s="1"/>
  <c r="BO9" i="2"/>
  <c r="CA9" i="2" s="1"/>
  <c r="CG9" i="2" s="1"/>
  <c r="AB10" i="2"/>
  <c r="AH10" i="2" s="1"/>
  <c r="AC10" i="2"/>
  <c r="AI10" i="2" s="1"/>
  <c r="AD10" i="2"/>
  <c r="AJ10" i="2" s="1"/>
  <c r="AE10" i="2"/>
  <c r="AK10" i="2" s="1"/>
  <c r="F11" i="2"/>
  <c r="AX16" i="1"/>
  <c r="BQ16" i="1"/>
  <c r="BR17" i="1"/>
  <c r="BS17" i="1"/>
  <c r="BT17" i="1"/>
  <c r="BU17" i="1"/>
  <c r="S18" i="1"/>
  <c r="M16" i="1"/>
  <c r="AA16" i="1"/>
  <c r="AG16" i="1" s="1"/>
  <c r="AR16" i="1"/>
  <c r="AY16" i="1"/>
  <c r="BE16" i="1" s="1"/>
  <c r="BK16" i="1"/>
  <c r="BW16" i="1" s="1"/>
  <c r="CC16" i="1" s="1"/>
  <c r="AZ16" i="1"/>
  <c r="BF16" i="1" s="1"/>
  <c r="BL16" i="1"/>
  <c r="BX16" i="1" s="1"/>
  <c r="CD16" i="1" s="1"/>
  <c r="BA16" i="1"/>
  <c r="BG16" i="1" s="1"/>
  <c r="BM16" i="1"/>
  <c r="BY16" i="1" s="1"/>
  <c r="CE16" i="1" s="1"/>
  <c r="BB16" i="1"/>
  <c r="BH16" i="1" s="1"/>
  <c r="BN16" i="1"/>
  <c r="BZ16" i="1" s="1"/>
  <c r="CF16" i="1" s="1"/>
  <c r="BC16" i="1"/>
  <c r="BI16" i="1" s="1"/>
  <c r="BO16" i="1"/>
  <c r="CA16" i="1" s="1"/>
  <c r="CG16" i="1" s="1"/>
  <c r="AB17" i="1"/>
  <c r="AH17" i="1" s="1"/>
  <c r="AC17" i="1"/>
  <c r="AI17" i="1" s="1"/>
  <c r="AD17" i="1"/>
  <c r="AJ17" i="1" s="1"/>
  <c r="AE17" i="1"/>
  <c r="AK17" i="1" s="1"/>
  <c r="F18" i="1"/>
  <c r="BD15" i="1"/>
  <c r="BJ15" i="1" s="1"/>
  <c r="BP15" i="1"/>
  <c r="BD13" i="1"/>
  <c r="BJ13" i="1" s="1"/>
  <c r="BP13" i="1"/>
  <c r="BD12" i="1"/>
  <c r="BJ12" i="1" s="1"/>
  <c r="BP12" i="1"/>
  <c r="AX9" i="1"/>
  <c r="BV9" i="1" s="1"/>
  <c r="BQ9" i="1"/>
  <c r="BR10" i="1"/>
  <c r="BS10" i="1"/>
  <c r="BT10" i="1"/>
  <c r="BU10" i="1"/>
  <c r="BD8" i="1"/>
  <c r="BJ8" i="1" s="1"/>
  <c r="BP8" i="1"/>
  <c r="M9" i="1"/>
  <c r="AA9" i="1"/>
  <c r="AG9" i="1" s="1"/>
  <c r="AR9" i="1"/>
  <c r="AY9" i="1"/>
  <c r="BE9" i="1" s="1"/>
  <c r="BK9" i="1"/>
  <c r="BW9" i="1" s="1"/>
  <c r="CC9" i="1" s="1"/>
  <c r="AZ9" i="1"/>
  <c r="BF9" i="1" s="1"/>
  <c r="BL9" i="1"/>
  <c r="BX9" i="1" s="1"/>
  <c r="CD9" i="1" s="1"/>
  <c r="BA9" i="1"/>
  <c r="BG9" i="1" s="1"/>
  <c r="BM9" i="1"/>
  <c r="BY9" i="1" s="1"/>
  <c r="CE9" i="1" s="1"/>
  <c r="BB9" i="1"/>
  <c r="BH9" i="1" s="1"/>
  <c r="BN9" i="1"/>
  <c r="BZ9" i="1" s="1"/>
  <c r="CF9" i="1" s="1"/>
  <c r="BC9" i="1"/>
  <c r="BI9" i="1" s="1"/>
  <c r="BO9" i="1"/>
  <c r="CA9" i="1" s="1"/>
  <c r="CG9" i="1" s="1"/>
  <c r="AB10" i="1"/>
  <c r="AH10" i="1" s="1"/>
  <c r="AC10" i="1"/>
  <c r="AI10" i="1" s="1"/>
  <c r="AD10" i="1"/>
  <c r="AJ10" i="1" s="1"/>
  <c r="AE10" i="1"/>
  <c r="AK10" i="1" s="1"/>
  <c r="F11" i="1"/>
  <c r="AY9" i="6"/>
  <c r="AC9" i="4"/>
  <c r="BR16" i="3"/>
  <c r="BY12" i="3"/>
  <c r="CE12" i="3" s="1"/>
  <c r="BV8" i="3"/>
  <c r="BV13" i="2"/>
  <c r="BX12" i="2"/>
  <c r="CD12" i="2" s="1"/>
  <c r="AK16" i="8"/>
  <c r="AW13" i="8"/>
  <c r="BI13" i="8" s="1"/>
  <c r="AK9" i="8"/>
  <c r="BU12" i="7"/>
  <c r="AK15" i="6"/>
  <c r="AS15" i="6" s="1"/>
  <c r="AK13" i="6"/>
  <c r="AS13" i="6" s="1"/>
  <c r="AZ12" i="6"/>
  <c r="AC9" i="6"/>
  <c r="AZ8" i="6"/>
  <c r="AJ9" i="6"/>
  <c r="AR9" i="6" s="1"/>
  <c r="BZ13" i="3"/>
  <c r="CF13" i="3" s="1"/>
  <c r="BV12" i="2"/>
  <c r="BY8" i="2"/>
  <c r="CE8" i="2" s="1"/>
  <c r="CA8" i="2"/>
  <c r="CG8" i="2" s="1"/>
  <c r="BV13" i="1"/>
  <c r="BX13" i="9"/>
  <c r="AW12" i="9"/>
  <c r="BI12" i="9" s="1"/>
  <c r="AW15" i="8"/>
  <c r="BI15" i="8" s="1"/>
  <c r="AQ9" i="8"/>
  <c r="BC9" i="8" s="1"/>
  <c r="AW8" i="8"/>
  <c r="BI8" i="8" s="1"/>
  <c r="AW8" i="7"/>
  <c r="BI8" i="7" s="1"/>
  <c r="AY16" i="6"/>
  <c r="AG9" i="6"/>
  <c r="AO9" i="6" s="1"/>
  <c r="AC16" i="5"/>
  <c r="AJ9" i="5"/>
  <c r="AR9" i="5" s="1"/>
  <c r="BY13" i="3"/>
  <c r="CE13" i="3" s="1"/>
  <c r="BV12" i="3"/>
  <c r="BV11" i="3"/>
  <c r="Z9" i="3"/>
  <c r="Z16" i="2"/>
  <c r="CA15" i="2"/>
  <c r="CG15" i="2" s="1"/>
  <c r="BZ15" i="2"/>
  <c r="CF15" i="2" s="1"/>
  <c r="BY15" i="2"/>
  <c r="CE15" i="2" s="1"/>
  <c r="BX15" i="2"/>
  <c r="CD15" i="2" s="1"/>
  <c r="BX15" i="1"/>
  <c r="CD15" i="1" s="1"/>
  <c r="AF13" i="1"/>
  <c r="AL13" i="1" s="1"/>
  <c r="AF8" i="1"/>
  <c r="AL8" i="1" s="1"/>
  <c r="BR16" i="8"/>
  <c r="BW12" i="8"/>
  <c r="BT9" i="8"/>
  <c r="BT16" i="7"/>
  <c r="AW13" i="7"/>
  <c r="BI13" i="7" s="1"/>
  <c r="BX12" i="7"/>
  <c r="AW12" i="7"/>
  <c r="BI12" i="7" s="1"/>
  <c r="AY16" i="5"/>
  <c r="AZ15" i="5"/>
  <c r="AK15" i="5"/>
  <c r="AS15" i="5" s="1"/>
  <c r="AZ13" i="5"/>
  <c r="AK12" i="5"/>
  <c r="AS12" i="5" s="1"/>
  <c r="AZ12" i="5"/>
  <c r="AC9" i="5"/>
  <c r="AY9" i="4"/>
  <c r="BS9" i="3"/>
  <c r="CA13" i="2"/>
  <c r="CG13" i="2" s="1"/>
  <c r="CA12" i="2"/>
  <c r="CG12" i="2" s="1"/>
  <c r="BZ12" i="2"/>
  <c r="CF12" i="2" s="1"/>
  <c r="BY15" i="1"/>
  <c r="CE15" i="1" s="1"/>
  <c r="BZ13" i="1"/>
  <c r="CF13" i="1" s="1"/>
  <c r="BX13" i="1"/>
  <c r="CD13" i="1" s="1"/>
  <c r="CA13" i="1"/>
  <c r="CG13" i="1" s="1"/>
  <c r="AF12" i="1"/>
  <c r="AL12" i="1" s="1"/>
  <c r="BV11" i="1"/>
  <c r="BT16" i="8"/>
  <c r="BY13" i="8"/>
  <c r="BV12" i="8"/>
  <c r="AW12" i="8"/>
  <c r="BI12" i="8" s="1"/>
  <c r="BR9" i="8"/>
  <c r="BW8" i="8"/>
  <c r="AG16" i="6"/>
  <c r="AO16" i="6" s="1"/>
  <c r="AG16" i="5"/>
  <c r="AO16" i="5" s="1"/>
  <c r="AK8" i="5"/>
  <c r="AS8" i="5" s="1"/>
  <c r="AK13" i="4"/>
  <c r="AS13" i="4" s="1"/>
  <c r="AK16" i="9"/>
  <c r="BY12" i="9"/>
  <c r="BX12" i="8"/>
  <c r="BW13" i="7"/>
  <c r="AZ15" i="6"/>
  <c r="AZ13" i="6"/>
  <c r="AK12" i="6"/>
  <c r="AS12" i="6" s="1"/>
  <c r="AF16" i="5"/>
  <c r="AN16" i="5" s="1"/>
  <c r="AY9" i="5"/>
  <c r="AC16" i="4"/>
  <c r="BS16" i="9"/>
  <c r="BT16" i="9"/>
  <c r="BY15" i="9"/>
  <c r="AW13" i="9"/>
  <c r="BI13" i="9" s="1"/>
  <c r="BU12" i="9"/>
  <c r="BW8" i="9"/>
  <c r="AW8" i="9"/>
  <c r="BI8" i="9" s="1"/>
  <c r="BP16" i="8"/>
  <c r="BY15" i="8"/>
  <c r="AK16" i="7"/>
  <c r="AW15" i="7"/>
  <c r="BI15" i="7" s="1"/>
  <c r="BS9" i="7"/>
  <c r="BU8" i="7"/>
  <c r="AK8" i="6"/>
  <c r="AS8" i="6" s="1"/>
  <c r="AZ15" i="4"/>
  <c r="AK15" i="4"/>
  <c r="AS15" i="4" s="1"/>
  <c r="AG16" i="4"/>
  <c r="AO16" i="4" s="1"/>
  <c r="AZ13" i="4"/>
  <c r="AK12" i="4"/>
  <c r="AS12" i="4" s="1"/>
  <c r="AZ8" i="4"/>
  <c r="AK8" i="4"/>
  <c r="AS8" i="4" s="1"/>
  <c r="BV15" i="3"/>
  <c r="BT16" i="3"/>
  <c r="BX8" i="3"/>
  <c r="CD8" i="3" s="1"/>
  <c r="CA8" i="3"/>
  <c r="CG8" i="3" s="1"/>
  <c r="BY8" i="3"/>
  <c r="CE8" i="3" s="1"/>
  <c r="BV15" i="2"/>
  <c r="BZ13" i="2"/>
  <c r="CF13" i="2" s="1"/>
  <c r="BY12" i="2"/>
  <c r="CE12" i="2" s="1"/>
  <c r="BV11" i="2"/>
  <c r="BV8" i="2"/>
  <c r="BX8" i="2"/>
  <c r="CD8" i="2" s="1"/>
  <c r="BZ8" i="2"/>
  <c r="CF8" i="2" s="1"/>
  <c r="BV15" i="1"/>
  <c r="CA8" i="1"/>
  <c r="CG8" i="1" s="1"/>
  <c r="BP16" i="9"/>
  <c r="BY8" i="9"/>
  <c r="BU8" i="9"/>
  <c r="BP9" i="7"/>
  <c r="AC16" i="6"/>
  <c r="AK13" i="5"/>
  <c r="AS13" i="5" s="1"/>
  <c r="AZ8" i="5"/>
  <c r="AY16" i="4"/>
  <c r="AZ12" i="4"/>
  <c r="BZ12" i="3"/>
  <c r="CF12" i="3" s="1"/>
  <c r="CA12" i="3"/>
  <c r="CG12" i="3" s="1"/>
  <c r="BT9" i="3"/>
  <c r="Z16" i="1"/>
  <c r="AF15" i="1"/>
  <c r="AL15" i="1" s="1"/>
  <c r="CA15" i="1"/>
  <c r="CG15" i="1" s="1"/>
  <c r="BV12" i="1"/>
  <c r="BV8" i="1"/>
  <c r="AJ16" i="6"/>
  <c r="AR16" i="6" s="1"/>
  <c r="BQ17" i="9" l="1"/>
  <c r="AL17" i="9"/>
  <c r="Y19" i="9"/>
  <c r="BS18" i="9"/>
  <c r="AW16" i="9"/>
  <c r="BI16" i="9" s="1"/>
  <c r="AR17" i="9"/>
  <c r="BD17" i="9" s="1"/>
  <c r="BK17" i="9"/>
  <c r="BU17" i="9" s="1"/>
  <c r="AO18" i="9"/>
  <c r="BA18" i="9" s="1"/>
  <c r="AQ18" i="9"/>
  <c r="BC18" i="9" s="1"/>
  <c r="F19" i="9"/>
  <c r="AP18" i="9"/>
  <c r="BB18" i="9" s="1"/>
  <c r="BM17" i="9"/>
  <c r="AT17" i="9"/>
  <c r="BF17" i="9" s="1"/>
  <c r="AV17" i="9"/>
  <c r="BH17" i="9" s="1"/>
  <c r="BO17" i="9"/>
  <c r="BY17" i="9" s="1"/>
  <c r="R17" i="9"/>
  <c r="AN17" i="9"/>
  <c r="AZ17" i="9" s="1"/>
  <c r="S17" i="9"/>
  <c r="AX17" i="9" s="1"/>
  <c r="BJ17" i="9" s="1"/>
  <c r="BL17" i="9"/>
  <c r="BV17" i="9" s="1"/>
  <c r="AS17" i="9"/>
  <c r="BE17" i="9" s="1"/>
  <c r="BN17" i="9"/>
  <c r="BX17" i="9" s="1"/>
  <c r="AU17" i="9"/>
  <c r="BG17" i="9" s="1"/>
  <c r="AL10" i="9"/>
  <c r="BQ10" i="9"/>
  <c r="AW9" i="9"/>
  <c r="BI9" i="9" s="1"/>
  <c r="R10" i="9"/>
  <c r="AN10" i="9"/>
  <c r="AZ10" i="9" s="1"/>
  <c r="AR10" i="9"/>
  <c r="BD10" i="9" s="1"/>
  <c r="BK10" i="9"/>
  <c r="BU10" i="9" s="1"/>
  <c r="S10" i="9"/>
  <c r="AX10" i="9" s="1"/>
  <c r="BJ10" i="9" s="1"/>
  <c r="AS10" i="9"/>
  <c r="BE10" i="9" s="1"/>
  <c r="BL10" i="9"/>
  <c r="BV10" i="9" s="1"/>
  <c r="AT10" i="9"/>
  <c r="BF10" i="9" s="1"/>
  <c r="BM10" i="9"/>
  <c r="BW10" i="9" s="1"/>
  <c r="AU10" i="9"/>
  <c r="BG10" i="9" s="1"/>
  <c r="BN10" i="9"/>
  <c r="BX10" i="9" s="1"/>
  <c r="AV10" i="9"/>
  <c r="BH10" i="9" s="1"/>
  <c r="BO10" i="9"/>
  <c r="BY10" i="9" s="1"/>
  <c r="AM11" i="9"/>
  <c r="AY11" i="9" s="1"/>
  <c r="AO11" i="9"/>
  <c r="BA11" i="9" s="1"/>
  <c r="AP11" i="9"/>
  <c r="BB11" i="9" s="1"/>
  <c r="AQ11" i="9"/>
  <c r="BC11" i="9" s="1"/>
  <c r="BQ17" i="8"/>
  <c r="AL17" i="8"/>
  <c r="Y19" i="8"/>
  <c r="BP18" i="8"/>
  <c r="BT18" i="8"/>
  <c r="BR18" i="8"/>
  <c r="AR17" i="8"/>
  <c r="BD17" i="8" s="1"/>
  <c r="BK17" i="8"/>
  <c r="BU17" i="8" s="1"/>
  <c r="AU17" i="8"/>
  <c r="BG17" i="8" s="1"/>
  <c r="BN17" i="8"/>
  <c r="BX17" i="8" s="1"/>
  <c r="S17" i="8"/>
  <c r="AX17" i="8" s="1"/>
  <c r="BJ17" i="8" s="1"/>
  <c r="BL17" i="8"/>
  <c r="BV17" i="8" s="1"/>
  <c r="AS17" i="8"/>
  <c r="BE17" i="8" s="1"/>
  <c r="AP18" i="8"/>
  <c r="BB18" i="8" s="1"/>
  <c r="AO18" i="8"/>
  <c r="BA18" i="8" s="1"/>
  <c r="AQ18" i="8"/>
  <c r="BC18" i="8" s="1"/>
  <c r="F19" i="8"/>
  <c r="R17" i="8"/>
  <c r="AN17" i="8"/>
  <c r="AZ17" i="8" s="1"/>
  <c r="AT17" i="8"/>
  <c r="BF17" i="8" s="1"/>
  <c r="BM17" i="8"/>
  <c r="BW17" i="8" s="1"/>
  <c r="AV17" i="8"/>
  <c r="BH17" i="8" s="1"/>
  <c r="BO17" i="8"/>
  <c r="BY17" i="8" s="1"/>
  <c r="AW16" i="8"/>
  <c r="BI16" i="8" s="1"/>
  <c r="AL10" i="8"/>
  <c r="BQ10" i="8"/>
  <c r="AW9" i="8"/>
  <c r="BI9" i="8" s="1"/>
  <c r="BM10" i="8"/>
  <c r="AT10" i="8"/>
  <c r="BF10" i="8" s="1"/>
  <c r="AV10" i="8"/>
  <c r="BH10" i="8" s="1"/>
  <c r="BO10" i="8"/>
  <c r="AU10" i="8"/>
  <c r="BG10" i="8" s="1"/>
  <c r="BN10" i="8"/>
  <c r="BX10" i="8" s="1"/>
  <c r="R10" i="8"/>
  <c r="AN10" i="8"/>
  <c r="AZ10" i="8" s="1"/>
  <c r="BL10" i="8"/>
  <c r="BV10" i="8" s="1"/>
  <c r="S10" i="8"/>
  <c r="AX10" i="8" s="1"/>
  <c r="BJ10" i="8" s="1"/>
  <c r="AS10" i="8"/>
  <c r="BE10" i="8" s="1"/>
  <c r="BK10" i="8"/>
  <c r="BU10" i="8" s="1"/>
  <c r="AR10" i="8"/>
  <c r="BD10" i="8" s="1"/>
  <c r="AP11" i="8"/>
  <c r="BB11" i="8" s="1"/>
  <c r="AM11" i="8"/>
  <c r="AY11" i="8" s="1"/>
  <c r="AO11" i="8"/>
  <c r="BA11" i="8" s="1"/>
  <c r="AQ11" i="8"/>
  <c r="BC11" i="8" s="1"/>
  <c r="BQ17" i="7"/>
  <c r="AL17" i="7"/>
  <c r="BR18" i="7"/>
  <c r="Y19" i="7"/>
  <c r="BS18" i="7"/>
  <c r="R17" i="7"/>
  <c r="AW17" i="7" s="1"/>
  <c r="BI17" i="7" s="1"/>
  <c r="AN17" i="7"/>
  <c r="AZ17" i="7" s="1"/>
  <c r="S17" i="7"/>
  <c r="AX17" i="7" s="1"/>
  <c r="BJ17" i="7" s="1"/>
  <c r="AS17" i="7"/>
  <c r="BE17" i="7" s="1"/>
  <c r="BL17" i="7"/>
  <c r="BV17" i="7" s="1"/>
  <c r="BN17" i="7"/>
  <c r="BX17" i="7" s="1"/>
  <c r="AU17" i="7"/>
  <c r="BG17" i="7" s="1"/>
  <c r="BM17" i="7"/>
  <c r="BW17" i="7" s="1"/>
  <c r="AT17" i="7"/>
  <c r="BF17" i="7" s="1"/>
  <c r="AP18" i="7"/>
  <c r="BB18" i="7" s="1"/>
  <c r="F19" i="7"/>
  <c r="AO18" i="7"/>
  <c r="BA18" i="7" s="1"/>
  <c r="AQ18" i="7"/>
  <c r="BC18" i="7" s="1"/>
  <c r="BO17" i="7"/>
  <c r="BY17" i="7" s="1"/>
  <c r="AV17" i="7"/>
  <c r="BH17" i="7" s="1"/>
  <c r="AR17" i="7"/>
  <c r="BD17" i="7" s="1"/>
  <c r="BK17" i="7"/>
  <c r="BU17" i="7" s="1"/>
  <c r="AW16" i="7"/>
  <c r="BI16" i="7" s="1"/>
  <c r="BQ10" i="7"/>
  <c r="AL10" i="7"/>
  <c r="AV10" i="7"/>
  <c r="BH10" i="7" s="1"/>
  <c r="BO10" i="7"/>
  <c r="BY10" i="7" s="1"/>
  <c r="R10" i="7"/>
  <c r="AW10" i="7" s="1"/>
  <c r="BI10" i="7" s="1"/>
  <c r="AN10" i="7"/>
  <c r="AZ10" i="7" s="1"/>
  <c r="S10" i="7"/>
  <c r="AX10" i="7" s="1"/>
  <c r="BJ10" i="7" s="1"/>
  <c r="AS10" i="7"/>
  <c r="BE10" i="7" s="1"/>
  <c r="BL10" i="7"/>
  <c r="BV10" i="7" s="1"/>
  <c r="BM10" i="7"/>
  <c r="BW10" i="7" s="1"/>
  <c r="AT10" i="7"/>
  <c r="BF10" i="7" s="1"/>
  <c r="AM10" i="7"/>
  <c r="AY10" i="7" s="1"/>
  <c r="BK10" i="7"/>
  <c r="BU10" i="7" s="1"/>
  <c r="AR10" i="7"/>
  <c r="BD10" i="7" s="1"/>
  <c r="AU10" i="7"/>
  <c r="BG10" i="7" s="1"/>
  <c r="BN10" i="7"/>
  <c r="BX10" i="7" s="1"/>
  <c r="AO11" i="7"/>
  <c r="BA11" i="7" s="1"/>
  <c r="AP11" i="7"/>
  <c r="BB11" i="7" s="1"/>
  <c r="AQ11" i="7"/>
  <c r="BC11" i="7" s="1"/>
  <c r="AW9" i="7"/>
  <c r="BI9" i="7" s="1"/>
  <c r="AD17" i="6"/>
  <c r="AV17" i="6"/>
  <c r="AY18" i="6"/>
  <c r="U19" i="6"/>
  <c r="AK16" i="6"/>
  <c r="AS16" i="6" s="1"/>
  <c r="N17" i="6"/>
  <c r="AE17" i="6"/>
  <c r="AM17" i="6" s="1"/>
  <c r="O17" i="6"/>
  <c r="AL17" i="6" s="1"/>
  <c r="AT17" i="6" s="1"/>
  <c r="AH17" i="6"/>
  <c r="AP17" i="6" s="1"/>
  <c r="AU17" i="6"/>
  <c r="AW17" i="6" s="1"/>
  <c r="AI17" i="6"/>
  <c r="AQ17" i="6" s="1"/>
  <c r="AX17" i="6"/>
  <c r="AF18" i="6"/>
  <c r="AN18" i="6" s="1"/>
  <c r="AG18" i="6"/>
  <c r="AO18" i="6" s="1"/>
  <c r="AJ18" i="6"/>
  <c r="AR18" i="6" s="1"/>
  <c r="F19" i="6"/>
  <c r="AD10" i="6"/>
  <c r="AV10" i="6"/>
  <c r="AK9" i="6"/>
  <c r="AS9" i="6" s="1"/>
  <c r="N10" i="6"/>
  <c r="AE10" i="6"/>
  <c r="AM10" i="6" s="1"/>
  <c r="O10" i="6"/>
  <c r="AL10" i="6" s="1"/>
  <c r="AT10" i="6" s="1"/>
  <c r="AH10" i="6"/>
  <c r="AP10" i="6" s="1"/>
  <c r="AU10" i="6"/>
  <c r="AW10" i="6" s="1"/>
  <c r="AI10" i="6"/>
  <c r="AQ10" i="6" s="1"/>
  <c r="AX10" i="6"/>
  <c r="AF11" i="6"/>
  <c r="AN11" i="6" s="1"/>
  <c r="AG11" i="6"/>
  <c r="AO11" i="6" s="1"/>
  <c r="AJ11" i="6"/>
  <c r="AR11" i="6" s="1"/>
  <c r="AD17" i="5"/>
  <c r="AV17" i="5"/>
  <c r="AY18" i="5"/>
  <c r="U19" i="5"/>
  <c r="AK16" i="5"/>
  <c r="AS16" i="5" s="1"/>
  <c r="N17" i="5"/>
  <c r="AE17" i="5"/>
  <c r="AM17" i="5" s="1"/>
  <c r="O17" i="5"/>
  <c r="AL17" i="5" s="1"/>
  <c r="AT17" i="5" s="1"/>
  <c r="AH17" i="5"/>
  <c r="AP17" i="5" s="1"/>
  <c r="AU17" i="5"/>
  <c r="AW17" i="5" s="1"/>
  <c r="AI17" i="5"/>
  <c r="AQ17" i="5" s="1"/>
  <c r="AX17" i="5"/>
  <c r="F19" i="5"/>
  <c r="AD10" i="5"/>
  <c r="AV10" i="5"/>
  <c r="AK9" i="5"/>
  <c r="AS9" i="5" s="1"/>
  <c r="N10" i="5"/>
  <c r="AE10" i="5"/>
  <c r="AM10" i="5" s="1"/>
  <c r="O10" i="5"/>
  <c r="AL10" i="5" s="1"/>
  <c r="AT10" i="5" s="1"/>
  <c r="AH10" i="5"/>
  <c r="AP10" i="5" s="1"/>
  <c r="AU10" i="5"/>
  <c r="AW10" i="5" s="1"/>
  <c r="AI10" i="5"/>
  <c r="AQ10" i="5" s="1"/>
  <c r="AX10" i="5"/>
  <c r="AF11" i="5"/>
  <c r="AN11" i="5" s="1"/>
  <c r="AG11" i="5"/>
  <c r="AO11" i="5" s="1"/>
  <c r="AJ11" i="5"/>
  <c r="AR11" i="5" s="1"/>
  <c r="AD17" i="4"/>
  <c r="AV17" i="4"/>
  <c r="U19" i="4"/>
  <c r="AK16" i="4"/>
  <c r="AS16" i="4" s="1"/>
  <c r="N17" i="4"/>
  <c r="AE17" i="4"/>
  <c r="AM17" i="4" s="1"/>
  <c r="O17" i="4"/>
  <c r="AL17" i="4" s="1"/>
  <c r="AT17" i="4" s="1"/>
  <c r="AH17" i="4"/>
  <c r="AP17" i="4" s="1"/>
  <c r="AU17" i="4"/>
  <c r="AW17" i="4" s="1"/>
  <c r="AI17" i="4"/>
  <c r="AQ17" i="4" s="1"/>
  <c r="AX17" i="4"/>
  <c r="AZ17" i="4" s="1"/>
  <c r="AF18" i="4"/>
  <c r="AN18" i="4" s="1"/>
  <c r="AG18" i="4"/>
  <c r="AO18" i="4" s="1"/>
  <c r="AJ18" i="4"/>
  <c r="AR18" i="4" s="1"/>
  <c r="F19" i="4"/>
  <c r="AD10" i="4"/>
  <c r="AV10" i="4"/>
  <c r="AK9" i="4"/>
  <c r="AS9" i="4" s="1"/>
  <c r="N10" i="4"/>
  <c r="AE10" i="4"/>
  <c r="AM10" i="4" s="1"/>
  <c r="O10" i="4"/>
  <c r="AL10" i="4" s="1"/>
  <c r="AT10" i="4" s="1"/>
  <c r="AH10" i="4"/>
  <c r="AP10" i="4" s="1"/>
  <c r="AU10" i="4"/>
  <c r="AW10" i="4" s="1"/>
  <c r="AI10" i="4"/>
  <c r="AQ10" i="4" s="1"/>
  <c r="AX10" i="4"/>
  <c r="AF11" i="4"/>
  <c r="AN11" i="4" s="1"/>
  <c r="AG11" i="4"/>
  <c r="AO11" i="4" s="1"/>
  <c r="AJ11" i="4"/>
  <c r="AR11" i="4" s="1"/>
  <c r="S19" i="3"/>
  <c r="BU18" i="3"/>
  <c r="BT18" i="3"/>
  <c r="AX17" i="3"/>
  <c r="BV17" i="3" s="1"/>
  <c r="BQ17" i="3"/>
  <c r="BN17" i="3"/>
  <c r="BZ17" i="3" s="1"/>
  <c r="CF17" i="3" s="1"/>
  <c r="BB17" i="3"/>
  <c r="BH17" i="3" s="1"/>
  <c r="AR17" i="3"/>
  <c r="BK17" i="3"/>
  <c r="BW17" i="3" s="1"/>
  <c r="CC17" i="3" s="1"/>
  <c r="AY17" i="3"/>
  <c r="BE17" i="3" s="1"/>
  <c r="M17" i="3"/>
  <c r="AA17" i="3"/>
  <c r="AG17" i="3" s="1"/>
  <c r="AZ17" i="3"/>
  <c r="BF17" i="3" s="1"/>
  <c r="BL17" i="3"/>
  <c r="BX17" i="3" s="1"/>
  <c r="CD17" i="3" s="1"/>
  <c r="BO17" i="3"/>
  <c r="CA17" i="3" s="1"/>
  <c r="CG17" i="3" s="1"/>
  <c r="BC17" i="3"/>
  <c r="BI17" i="3" s="1"/>
  <c r="AC18" i="3"/>
  <c r="AI18" i="3" s="1"/>
  <c r="F19" i="3"/>
  <c r="AB18" i="3"/>
  <c r="AH18" i="3" s="1"/>
  <c r="AE18" i="3"/>
  <c r="AK18" i="3" s="1"/>
  <c r="AD18" i="3"/>
  <c r="AJ18" i="3" s="1"/>
  <c r="BA17" i="3"/>
  <c r="BG17" i="3" s="1"/>
  <c r="BM17" i="3"/>
  <c r="BY17" i="3" s="1"/>
  <c r="CE17" i="3" s="1"/>
  <c r="AF16" i="3"/>
  <c r="AL16" i="3" s="1"/>
  <c r="CI16" i="3"/>
  <c r="CJ16" i="3"/>
  <c r="BP16" i="3"/>
  <c r="CB16" i="3" s="1"/>
  <c r="CH16" i="3" s="1"/>
  <c r="BD16" i="3"/>
  <c r="BJ16" i="3" s="1"/>
  <c r="AX10" i="3"/>
  <c r="BV10" i="3" s="1"/>
  <c r="BQ10" i="3"/>
  <c r="CI9" i="3"/>
  <c r="AF9" i="3"/>
  <c r="AL9" i="3" s="1"/>
  <c r="BA10" i="3"/>
  <c r="BG10" i="3" s="1"/>
  <c r="BM10" i="3"/>
  <c r="BY10" i="3" s="1"/>
  <c r="CE10" i="3" s="1"/>
  <c r="AZ10" i="3"/>
  <c r="BF10" i="3" s="1"/>
  <c r="BL10" i="3"/>
  <c r="BX10" i="3" s="1"/>
  <c r="CD10" i="3" s="1"/>
  <c r="BN10" i="3"/>
  <c r="BZ10" i="3" s="1"/>
  <c r="CF10" i="3" s="1"/>
  <c r="BB10" i="3"/>
  <c r="BH10" i="3" s="1"/>
  <c r="AB11" i="3"/>
  <c r="AH11" i="3" s="1"/>
  <c r="AD11" i="3"/>
  <c r="AJ11" i="3" s="1"/>
  <c r="AC11" i="3"/>
  <c r="AI11" i="3" s="1"/>
  <c r="AE11" i="3"/>
  <c r="AK11" i="3" s="1"/>
  <c r="AA10" i="3"/>
  <c r="AG10" i="3" s="1"/>
  <c r="M10" i="3"/>
  <c r="AY10" i="3"/>
  <c r="BE10" i="3" s="1"/>
  <c r="AR10" i="3"/>
  <c r="BK10" i="3"/>
  <c r="BW10" i="3" s="1"/>
  <c r="CC10" i="3" s="1"/>
  <c r="BC10" i="3"/>
  <c r="BI10" i="3" s="1"/>
  <c r="BO10" i="3"/>
  <c r="CA10" i="3" s="1"/>
  <c r="CG10" i="3" s="1"/>
  <c r="BD9" i="3"/>
  <c r="BJ9" i="3" s="1"/>
  <c r="BP9" i="3"/>
  <c r="CB9" i="3" s="1"/>
  <c r="CH9" i="3" s="1"/>
  <c r="AX17" i="2"/>
  <c r="BV17" i="2" s="1"/>
  <c r="BQ17" i="2"/>
  <c r="BR18" i="2"/>
  <c r="BS18" i="2"/>
  <c r="BT18" i="2"/>
  <c r="BU18" i="2"/>
  <c r="S19" i="2"/>
  <c r="AF16" i="2"/>
  <c r="AL16" i="2" s="1"/>
  <c r="CI16" i="2"/>
  <c r="BD16" i="2"/>
  <c r="BJ16" i="2" s="1"/>
  <c r="BP16" i="2"/>
  <c r="CB16" i="2" s="1"/>
  <c r="CH16" i="2" s="1"/>
  <c r="M17" i="2"/>
  <c r="AA17" i="2"/>
  <c r="AG17" i="2" s="1"/>
  <c r="AR17" i="2"/>
  <c r="AY17" i="2"/>
  <c r="BE17" i="2" s="1"/>
  <c r="BK17" i="2"/>
  <c r="BW17" i="2" s="1"/>
  <c r="CC17" i="2" s="1"/>
  <c r="AZ17" i="2"/>
  <c r="BF17" i="2" s="1"/>
  <c r="BL17" i="2"/>
  <c r="BX17" i="2" s="1"/>
  <c r="CD17" i="2" s="1"/>
  <c r="BA17" i="2"/>
  <c r="BG17" i="2" s="1"/>
  <c r="BM17" i="2"/>
  <c r="BY17" i="2" s="1"/>
  <c r="CE17" i="2" s="1"/>
  <c r="BB17" i="2"/>
  <c r="BH17" i="2" s="1"/>
  <c r="BN17" i="2"/>
  <c r="BZ17" i="2" s="1"/>
  <c r="CF17" i="2" s="1"/>
  <c r="BC17" i="2"/>
  <c r="BI17" i="2" s="1"/>
  <c r="BO17" i="2"/>
  <c r="CA17" i="2" s="1"/>
  <c r="CG17" i="2" s="1"/>
  <c r="AB18" i="2"/>
  <c r="AH18" i="2" s="1"/>
  <c r="AC18" i="2"/>
  <c r="AI18" i="2" s="1"/>
  <c r="AD18" i="2"/>
  <c r="AJ18" i="2" s="1"/>
  <c r="AE18" i="2"/>
  <c r="AK18" i="2" s="1"/>
  <c r="F19" i="2"/>
  <c r="AX10" i="2"/>
  <c r="BV10" i="2" s="1"/>
  <c r="BQ10" i="2"/>
  <c r="AF9" i="2"/>
  <c r="AL9" i="2" s="1"/>
  <c r="CI9" i="2"/>
  <c r="BD9" i="2"/>
  <c r="BJ9" i="2" s="1"/>
  <c r="BP9" i="2"/>
  <c r="CB9" i="2" s="1"/>
  <c r="CH9" i="2" s="1"/>
  <c r="M10" i="2"/>
  <c r="AA10" i="2"/>
  <c r="AG10" i="2" s="1"/>
  <c r="AR10" i="2"/>
  <c r="AY10" i="2"/>
  <c r="BE10" i="2" s="1"/>
  <c r="BK10" i="2"/>
  <c r="BW10" i="2" s="1"/>
  <c r="CC10" i="2" s="1"/>
  <c r="AZ10" i="2"/>
  <c r="BF10" i="2" s="1"/>
  <c r="BL10" i="2"/>
  <c r="BX10" i="2" s="1"/>
  <c r="CD10" i="2" s="1"/>
  <c r="BA10" i="2"/>
  <c r="BG10" i="2" s="1"/>
  <c r="BM10" i="2"/>
  <c r="BY10" i="2" s="1"/>
  <c r="CE10" i="2" s="1"/>
  <c r="BB10" i="2"/>
  <c r="BH10" i="2" s="1"/>
  <c r="BN10" i="2"/>
  <c r="BZ10" i="2" s="1"/>
  <c r="CF10" i="2" s="1"/>
  <c r="BC10" i="2"/>
  <c r="BI10" i="2" s="1"/>
  <c r="BO10" i="2"/>
  <c r="CA10" i="2" s="1"/>
  <c r="CG10" i="2" s="1"/>
  <c r="AB11" i="2"/>
  <c r="AH11" i="2" s="1"/>
  <c r="AC11" i="2"/>
  <c r="AI11" i="2" s="1"/>
  <c r="AD11" i="2"/>
  <c r="AJ11" i="2" s="1"/>
  <c r="AE11" i="2"/>
  <c r="AK11" i="2" s="1"/>
  <c r="AX17" i="1"/>
  <c r="BV17" i="1" s="1"/>
  <c r="BQ17" i="1"/>
  <c r="BR18" i="1"/>
  <c r="BS18" i="1"/>
  <c r="BT18" i="1"/>
  <c r="BU18" i="1"/>
  <c r="S19" i="1"/>
  <c r="AF16" i="1"/>
  <c r="AL16" i="1" s="1"/>
  <c r="BD16" i="1"/>
  <c r="BJ16" i="1" s="1"/>
  <c r="BP16" i="1"/>
  <c r="CB16" i="1" s="1"/>
  <c r="CH16" i="1" s="1"/>
  <c r="M17" i="1"/>
  <c r="AA17" i="1"/>
  <c r="AG17" i="1" s="1"/>
  <c r="AR17" i="1"/>
  <c r="AY17" i="1"/>
  <c r="BE17" i="1" s="1"/>
  <c r="BK17" i="1"/>
  <c r="BW17" i="1" s="1"/>
  <c r="CC17" i="1" s="1"/>
  <c r="AZ17" i="1"/>
  <c r="BF17" i="1" s="1"/>
  <c r="BL17" i="1"/>
  <c r="BX17" i="1" s="1"/>
  <c r="CD17" i="1" s="1"/>
  <c r="BA17" i="1"/>
  <c r="BG17" i="1" s="1"/>
  <c r="BM17" i="1"/>
  <c r="BY17" i="1" s="1"/>
  <c r="CE17" i="1" s="1"/>
  <c r="BB17" i="1"/>
  <c r="BH17" i="1" s="1"/>
  <c r="BN17" i="1"/>
  <c r="BZ17" i="1" s="1"/>
  <c r="CF17" i="1" s="1"/>
  <c r="BC17" i="1"/>
  <c r="BI17" i="1" s="1"/>
  <c r="BO17" i="1"/>
  <c r="CA17" i="1" s="1"/>
  <c r="CG17" i="1" s="1"/>
  <c r="AB18" i="1"/>
  <c r="AH18" i="1" s="1"/>
  <c r="AC18" i="1"/>
  <c r="AI18" i="1" s="1"/>
  <c r="AD18" i="1"/>
  <c r="AJ18" i="1" s="1"/>
  <c r="AE18" i="1"/>
  <c r="AK18" i="1" s="1"/>
  <c r="F19" i="1"/>
  <c r="AX10" i="1"/>
  <c r="BV10" i="1" s="1"/>
  <c r="BQ10" i="1"/>
  <c r="AF9" i="1"/>
  <c r="AL9" i="1" s="1"/>
  <c r="BD9" i="1"/>
  <c r="BJ9" i="1" s="1"/>
  <c r="BP9" i="1"/>
  <c r="CB9" i="1" s="1"/>
  <c r="CH9" i="1" s="1"/>
  <c r="M10" i="1"/>
  <c r="AA10" i="1"/>
  <c r="AG10" i="1" s="1"/>
  <c r="AR10" i="1"/>
  <c r="AY10" i="1"/>
  <c r="BE10" i="1" s="1"/>
  <c r="BK10" i="1"/>
  <c r="AZ10" i="1"/>
  <c r="BF10" i="1" s="1"/>
  <c r="BL10" i="1"/>
  <c r="BX10" i="1" s="1"/>
  <c r="CD10" i="1" s="1"/>
  <c r="BA10" i="1"/>
  <c r="BG10" i="1" s="1"/>
  <c r="BM10" i="1"/>
  <c r="BY10" i="1" s="1"/>
  <c r="CE10" i="1" s="1"/>
  <c r="BB10" i="1"/>
  <c r="BH10" i="1" s="1"/>
  <c r="BN10" i="1"/>
  <c r="BZ10" i="1" s="1"/>
  <c r="CF10" i="1" s="1"/>
  <c r="BC10" i="1"/>
  <c r="BI10" i="1" s="1"/>
  <c r="BO10" i="1"/>
  <c r="CA10" i="1" s="1"/>
  <c r="CG10" i="1" s="1"/>
  <c r="AB11" i="1"/>
  <c r="AH11" i="1" s="1"/>
  <c r="AC11" i="1"/>
  <c r="AI11" i="1" s="1"/>
  <c r="AD11" i="1"/>
  <c r="AJ11" i="1" s="1"/>
  <c r="AE11" i="1"/>
  <c r="AK11" i="1" s="1"/>
  <c r="BS17" i="7"/>
  <c r="AK10" i="7"/>
  <c r="BU9" i="7"/>
  <c r="BX9" i="7"/>
  <c r="AQ10" i="7"/>
  <c r="BC10" i="7" s="1"/>
  <c r="AC17" i="6"/>
  <c r="AZ16" i="6"/>
  <c r="AZ9" i="5"/>
  <c r="CB8" i="3"/>
  <c r="CH8" i="3" s="1"/>
  <c r="AC10" i="6"/>
  <c r="AY10" i="6"/>
  <c r="AZ9" i="6"/>
  <c r="AC17" i="5"/>
  <c r="AY17" i="5"/>
  <c r="AZ16" i="5"/>
  <c r="AC10" i="5"/>
  <c r="CB15" i="3"/>
  <c r="CH15" i="3" s="1"/>
  <c r="CB12" i="3"/>
  <c r="CH12" i="3" s="1"/>
  <c r="BV16" i="2"/>
  <c r="CB15" i="2"/>
  <c r="CH15" i="2" s="1"/>
  <c r="CB13" i="2"/>
  <c r="CH13" i="2" s="1"/>
  <c r="CB12" i="2"/>
  <c r="CH12" i="2" s="1"/>
  <c r="Z10" i="2"/>
  <c r="CB8" i="2"/>
  <c r="CH8" i="2" s="1"/>
  <c r="BV16" i="1"/>
  <c r="Z17" i="1"/>
  <c r="CB15" i="1"/>
  <c r="CH15" i="1" s="1"/>
  <c r="CB13" i="1"/>
  <c r="CH13" i="1" s="1"/>
  <c r="CB12" i="1"/>
  <c r="CH12" i="1" s="1"/>
  <c r="Z10" i="1"/>
  <c r="CB8" i="1"/>
  <c r="CH8" i="1" s="1"/>
  <c r="AY10" i="4"/>
  <c r="AK17" i="9"/>
  <c r="BX16" i="9"/>
  <c r="AK10" i="9"/>
  <c r="BU16" i="8"/>
  <c r="BR10" i="8"/>
  <c r="BP17" i="7"/>
  <c r="AY10" i="5"/>
  <c r="AC17" i="4"/>
  <c r="AJ17" i="4"/>
  <c r="AR17" i="4" s="1"/>
  <c r="BY9" i="8"/>
  <c r="AY17" i="6"/>
  <c r="BZ16" i="3"/>
  <c r="CF16" i="3" s="1"/>
  <c r="BV9" i="3"/>
  <c r="BY16" i="9"/>
  <c r="AK17" i="8"/>
  <c r="BT10" i="8"/>
  <c r="BW9" i="8"/>
  <c r="AK17" i="7"/>
  <c r="BY16" i="7"/>
  <c r="BT10" i="7"/>
  <c r="BP10" i="7"/>
  <c r="AJ10" i="5"/>
  <c r="AR10" i="5" s="1"/>
  <c r="AY17" i="4"/>
  <c r="AZ16" i="4"/>
  <c r="AG17" i="4"/>
  <c r="AO17" i="4" s="1"/>
  <c r="AC10" i="4"/>
  <c r="AF10" i="4"/>
  <c r="AN10" i="4" s="1"/>
  <c r="BT17" i="3"/>
  <c r="BX16" i="3"/>
  <c r="CD16" i="3" s="1"/>
  <c r="BY9" i="3"/>
  <c r="CE9" i="3" s="1"/>
  <c r="Z17" i="2"/>
  <c r="BR17" i="9"/>
  <c r="BU16" i="9"/>
  <c r="BW16" i="8"/>
  <c r="BY16" i="8"/>
  <c r="AZ9" i="4"/>
  <c r="AG10" i="4"/>
  <c r="AO10" i="4" s="1"/>
  <c r="Z17" i="3"/>
  <c r="Z10" i="3"/>
  <c r="BZ9" i="3"/>
  <c r="CF9" i="3" s="1"/>
  <c r="AM10" i="9"/>
  <c r="AY10" i="9" s="1"/>
  <c r="AM10" i="8"/>
  <c r="AY10" i="8" s="1"/>
  <c r="AZ17" i="6" l="1"/>
  <c r="AZ10" i="6"/>
  <c r="AZ10" i="4"/>
  <c r="Y20" i="9"/>
  <c r="BP19" i="9"/>
  <c r="AK19" i="9"/>
  <c r="BR19" i="9"/>
  <c r="AL18" i="9"/>
  <c r="BQ18" i="9"/>
  <c r="AR18" i="9"/>
  <c r="BD18" i="9" s="1"/>
  <c r="BK18" i="9"/>
  <c r="AV18" i="9"/>
  <c r="BH18" i="9" s="1"/>
  <c r="BO18" i="9"/>
  <c r="AS18" i="9"/>
  <c r="BE18" i="9" s="1"/>
  <c r="BL18" i="9"/>
  <c r="BV18" i="9" s="1"/>
  <c r="S18" i="9"/>
  <c r="AX18" i="9" s="1"/>
  <c r="BJ18" i="9" s="1"/>
  <c r="AP19" i="9"/>
  <c r="BB19" i="9" s="1"/>
  <c r="AQ19" i="9"/>
  <c r="BC19" i="9" s="1"/>
  <c r="F20" i="9"/>
  <c r="AO19" i="9"/>
  <c r="BA19" i="9" s="1"/>
  <c r="AM18" i="9"/>
  <c r="AY18" i="9" s="1"/>
  <c r="BN18" i="9"/>
  <c r="BX18" i="9" s="1"/>
  <c r="AU18" i="9"/>
  <c r="BG18" i="9" s="1"/>
  <c r="AN18" i="9"/>
  <c r="AZ18" i="9" s="1"/>
  <c r="R18" i="9"/>
  <c r="BM18" i="9"/>
  <c r="AT18" i="9"/>
  <c r="BF18" i="9" s="1"/>
  <c r="R11" i="9"/>
  <c r="AN11" i="9"/>
  <c r="AZ11" i="9" s="1"/>
  <c r="AR11" i="9"/>
  <c r="BD11" i="9" s="1"/>
  <c r="BK11" i="9"/>
  <c r="BU11" i="9" s="1"/>
  <c r="S11" i="9"/>
  <c r="AX11" i="9" s="1"/>
  <c r="BJ11" i="9" s="1"/>
  <c r="BL11" i="9"/>
  <c r="BV11" i="9" s="1"/>
  <c r="AS11" i="9"/>
  <c r="BE11" i="9" s="1"/>
  <c r="AT11" i="9"/>
  <c r="BF11" i="9" s="1"/>
  <c r="BM11" i="9"/>
  <c r="BW11" i="9" s="1"/>
  <c r="AU11" i="9"/>
  <c r="BG11" i="9" s="1"/>
  <c r="BN11" i="9"/>
  <c r="BX11" i="9" s="1"/>
  <c r="BO11" i="9"/>
  <c r="BY11" i="9" s="1"/>
  <c r="AV11" i="9"/>
  <c r="BH11" i="9" s="1"/>
  <c r="AL18" i="8"/>
  <c r="BQ18" i="8"/>
  <c r="Y20" i="8"/>
  <c r="BR19" i="8"/>
  <c r="BP19" i="8"/>
  <c r="BS19" i="8"/>
  <c r="AN18" i="8"/>
  <c r="AZ18" i="8" s="1"/>
  <c r="R18" i="8"/>
  <c r="AS18" i="8"/>
  <c r="BE18" i="8" s="1"/>
  <c r="BL18" i="8"/>
  <c r="BV18" i="8" s="1"/>
  <c r="S18" i="8"/>
  <c r="AX18" i="8" s="1"/>
  <c r="BJ18" i="8" s="1"/>
  <c r="AM18" i="8"/>
  <c r="AY18" i="8" s="1"/>
  <c r="AT18" i="8"/>
  <c r="BF18" i="8" s="1"/>
  <c r="BM18" i="8"/>
  <c r="BW18" i="8" s="1"/>
  <c r="AV18" i="8"/>
  <c r="BH18" i="8" s="1"/>
  <c r="BO18" i="8"/>
  <c r="BY18" i="8" s="1"/>
  <c r="AU18" i="8"/>
  <c r="BG18" i="8" s="1"/>
  <c r="BN18" i="8"/>
  <c r="BK18" i="8"/>
  <c r="BU18" i="8" s="1"/>
  <c r="AR18" i="8"/>
  <c r="BD18" i="8" s="1"/>
  <c r="AQ19" i="8"/>
  <c r="BC19" i="8" s="1"/>
  <c r="F20" i="8"/>
  <c r="AO19" i="8"/>
  <c r="BA19" i="8" s="1"/>
  <c r="AP19" i="8"/>
  <c r="BB19" i="8" s="1"/>
  <c r="BK11" i="8"/>
  <c r="BU11" i="8" s="1"/>
  <c r="AR11" i="8"/>
  <c r="BD11" i="8" s="1"/>
  <c r="S11" i="8"/>
  <c r="AX11" i="8" s="1"/>
  <c r="BJ11" i="8" s="1"/>
  <c r="AS11" i="8"/>
  <c r="BE11" i="8" s="1"/>
  <c r="BL11" i="8"/>
  <c r="BV11" i="8" s="1"/>
  <c r="AT11" i="8"/>
  <c r="BF11" i="8" s="1"/>
  <c r="BM11" i="8"/>
  <c r="BW11" i="8" s="1"/>
  <c r="BN11" i="8"/>
  <c r="BX11" i="8" s="1"/>
  <c r="AU11" i="8"/>
  <c r="BG11" i="8" s="1"/>
  <c r="AV11" i="8"/>
  <c r="BH11" i="8" s="1"/>
  <c r="BO11" i="8"/>
  <c r="BY11" i="8" s="1"/>
  <c r="AN11" i="8"/>
  <c r="AZ11" i="8" s="1"/>
  <c r="R11" i="8"/>
  <c r="BQ18" i="7"/>
  <c r="AL18" i="7"/>
  <c r="BR19" i="7"/>
  <c r="Y20" i="7"/>
  <c r="BT19" i="7"/>
  <c r="AP19" i="7"/>
  <c r="BB19" i="7" s="1"/>
  <c r="AO19" i="7"/>
  <c r="BA19" i="7" s="1"/>
  <c r="AQ19" i="7"/>
  <c r="BC19" i="7" s="1"/>
  <c r="F20" i="7"/>
  <c r="AU18" i="7"/>
  <c r="BG18" i="7" s="1"/>
  <c r="BN18" i="7"/>
  <c r="BX18" i="7" s="1"/>
  <c r="AM18" i="7"/>
  <c r="AY18" i="7" s="1"/>
  <c r="BK18" i="7"/>
  <c r="AR18" i="7"/>
  <c r="BD18" i="7" s="1"/>
  <c r="AT18" i="7"/>
  <c r="BF18" i="7" s="1"/>
  <c r="BM18" i="7"/>
  <c r="BW18" i="7" s="1"/>
  <c r="BO18" i="7"/>
  <c r="AV18" i="7"/>
  <c r="BH18" i="7" s="1"/>
  <c r="AN18" i="7"/>
  <c r="AZ18" i="7" s="1"/>
  <c r="R18" i="7"/>
  <c r="BL18" i="7"/>
  <c r="S18" i="7"/>
  <c r="AS18" i="7"/>
  <c r="BE18" i="7" s="1"/>
  <c r="R11" i="7"/>
  <c r="AN11" i="7"/>
  <c r="AZ11" i="7" s="1"/>
  <c r="AR11" i="7"/>
  <c r="BD11" i="7" s="1"/>
  <c r="BK11" i="7"/>
  <c r="BU11" i="7" s="1"/>
  <c r="S11" i="7"/>
  <c r="AX11" i="7" s="1"/>
  <c r="BJ11" i="7" s="1"/>
  <c r="BL11" i="7"/>
  <c r="BV11" i="7" s="1"/>
  <c r="AS11" i="7"/>
  <c r="BE11" i="7" s="1"/>
  <c r="AT11" i="7"/>
  <c r="BF11" i="7" s="1"/>
  <c r="BM11" i="7"/>
  <c r="BW11" i="7" s="1"/>
  <c r="AU11" i="7"/>
  <c r="BG11" i="7" s="1"/>
  <c r="BN11" i="7"/>
  <c r="BX11" i="7" s="1"/>
  <c r="AV11" i="7"/>
  <c r="BH11" i="7" s="1"/>
  <c r="BO11" i="7"/>
  <c r="BY11" i="7" s="1"/>
  <c r="AD18" i="6"/>
  <c r="AV18" i="6"/>
  <c r="U20" i="6"/>
  <c r="N18" i="6"/>
  <c r="AE18" i="6"/>
  <c r="AM18" i="6" s="1"/>
  <c r="O18" i="6"/>
  <c r="AL18" i="6" s="1"/>
  <c r="AT18" i="6" s="1"/>
  <c r="AH18" i="6"/>
  <c r="AP18" i="6" s="1"/>
  <c r="AU18" i="6"/>
  <c r="AW18" i="6" s="1"/>
  <c r="AI18" i="6"/>
  <c r="AQ18" i="6" s="1"/>
  <c r="AX18" i="6"/>
  <c r="AZ18" i="6" s="1"/>
  <c r="AF19" i="6"/>
  <c r="AN19" i="6" s="1"/>
  <c r="AG19" i="6"/>
  <c r="AO19" i="6" s="1"/>
  <c r="AJ19" i="6"/>
  <c r="AR19" i="6" s="1"/>
  <c r="F20" i="6"/>
  <c r="N11" i="6"/>
  <c r="AE11" i="6"/>
  <c r="AM11" i="6" s="1"/>
  <c r="O11" i="6"/>
  <c r="AL11" i="6" s="1"/>
  <c r="AT11" i="6" s="1"/>
  <c r="AH11" i="6"/>
  <c r="AP11" i="6" s="1"/>
  <c r="AU11" i="6"/>
  <c r="AW11" i="6" s="1"/>
  <c r="AI11" i="6"/>
  <c r="AQ11" i="6" s="1"/>
  <c r="AX11" i="6"/>
  <c r="AZ11" i="6" s="1"/>
  <c r="AD18" i="5"/>
  <c r="AV18" i="5"/>
  <c r="U20" i="5"/>
  <c r="N18" i="5"/>
  <c r="AE18" i="5"/>
  <c r="AM18" i="5" s="1"/>
  <c r="O18" i="5"/>
  <c r="AL18" i="5" s="1"/>
  <c r="AT18" i="5" s="1"/>
  <c r="AH18" i="5"/>
  <c r="AP18" i="5" s="1"/>
  <c r="AU18" i="5"/>
  <c r="AW18" i="5" s="1"/>
  <c r="AI18" i="5"/>
  <c r="AQ18" i="5" s="1"/>
  <c r="AX18" i="5"/>
  <c r="AZ18" i="5" s="1"/>
  <c r="AF19" i="5"/>
  <c r="AN19" i="5" s="1"/>
  <c r="AG19" i="5"/>
  <c r="AO19" i="5" s="1"/>
  <c r="AJ19" i="5"/>
  <c r="AR19" i="5" s="1"/>
  <c r="F20" i="5"/>
  <c r="N11" i="5"/>
  <c r="AK11" i="5" s="1"/>
  <c r="AS11" i="5" s="1"/>
  <c r="AE11" i="5"/>
  <c r="AM11" i="5" s="1"/>
  <c r="O11" i="5"/>
  <c r="AL11" i="5" s="1"/>
  <c r="AT11" i="5" s="1"/>
  <c r="AH11" i="5"/>
  <c r="AP11" i="5" s="1"/>
  <c r="AU11" i="5"/>
  <c r="AW11" i="5" s="1"/>
  <c r="AI11" i="5"/>
  <c r="AQ11" i="5" s="1"/>
  <c r="AX11" i="5"/>
  <c r="AZ11" i="5" s="1"/>
  <c r="AD18" i="4"/>
  <c r="AV18" i="4"/>
  <c r="U20" i="4"/>
  <c r="N18" i="4"/>
  <c r="AE18" i="4"/>
  <c r="AM18" i="4" s="1"/>
  <c r="O18" i="4"/>
  <c r="AH18" i="4"/>
  <c r="AP18" i="4" s="1"/>
  <c r="AU18" i="4"/>
  <c r="AW18" i="4" s="1"/>
  <c r="AI18" i="4"/>
  <c r="AQ18" i="4" s="1"/>
  <c r="AX18" i="4"/>
  <c r="AF19" i="4"/>
  <c r="AN19" i="4" s="1"/>
  <c r="AG19" i="4"/>
  <c r="AO19" i="4" s="1"/>
  <c r="AJ19" i="4"/>
  <c r="AR19" i="4" s="1"/>
  <c r="F20" i="4"/>
  <c r="N11" i="4"/>
  <c r="AE11" i="4"/>
  <c r="AM11" i="4" s="1"/>
  <c r="O11" i="4"/>
  <c r="AL11" i="4" s="1"/>
  <c r="AT11" i="4" s="1"/>
  <c r="AH11" i="4"/>
  <c r="AP11" i="4" s="1"/>
  <c r="AU11" i="4"/>
  <c r="AW11" i="4" s="1"/>
  <c r="AI11" i="4"/>
  <c r="AQ11" i="4" s="1"/>
  <c r="AX11" i="4"/>
  <c r="AZ11" i="4" s="1"/>
  <c r="BT19" i="3"/>
  <c r="S20" i="3"/>
  <c r="BS19" i="3"/>
  <c r="AX18" i="3"/>
  <c r="BV18" i="3" s="1"/>
  <c r="BQ18" i="3"/>
  <c r="BP17" i="3"/>
  <c r="CB17" i="3" s="1"/>
  <c r="CH17" i="3" s="1"/>
  <c r="BD17" i="3"/>
  <c r="BJ17" i="3" s="1"/>
  <c r="CI17" i="3"/>
  <c r="AF17" i="3"/>
  <c r="AL17" i="3" s="1"/>
  <c r="CJ17" i="3"/>
  <c r="AZ18" i="3"/>
  <c r="BF18" i="3" s="1"/>
  <c r="BL18" i="3"/>
  <c r="BX18" i="3" s="1"/>
  <c r="CD18" i="3" s="1"/>
  <c r="AC19" i="3"/>
  <c r="AI19" i="3" s="1"/>
  <c r="F20" i="3"/>
  <c r="AB19" i="3"/>
  <c r="AH19" i="3" s="1"/>
  <c r="AE19" i="3"/>
  <c r="AK19" i="3" s="1"/>
  <c r="AD19" i="3"/>
  <c r="AJ19" i="3" s="1"/>
  <c r="M18" i="3"/>
  <c r="AA18" i="3"/>
  <c r="AG18" i="3" s="1"/>
  <c r="BA18" i="3"/>
  <c r="BG18" i="3" s="1"/>
  <c r="BM18" i="3"/>
  <c r="BY18" i="3" s="1"/>
  <c r="CE18" i="3" s="1"/>
  <c r="BB18" i="3"/>
  <c r="BH18" i="3" s="1"/>
  <c r="BN18" i="3"/>
  <c r="BZ18" i="3" s="1"/>
  <c r="CF18" i="3" s="1"/>
  <c r="AR18" i="3"/>
  <c r="AY18" i="3"/>
  <c r="BE18" i="3" s="1"/>
  <c r="BK18" i="3"/>
  <c r="BC18" i="3"/>
  <c r="BI18" i="3" s="1"/>
  <c r="BO18" i="3"/>
  <c r="CA18" i="3" s="1"/>
  <c r="CG18" i="3" s="1"/>
  <c r="BA11" i="3"/>
  <c r="BG11" i="3" s="1"/>
  <c r="BM11" i="3"/>
  <c r="BY11" i="3" s="1"/>
  <c r="CE11" i="3" s="1"/>
  <c r="BC11" i="3"/>
  <c r="BI11" i="3" s="1"/>
  <c r="BO11" i="3"/>
  <c r="CA11" i="3" s="1"/>
  <c r="CG11" i="3" s="1"/>
  <c r="AR11" i="3"/>
  <c r="BK11" i="3"/>
  <c r="BW11" i="3" s="1"/>
  <c r="CC11" i="3" s="1"/>
  <c r="AY11" i="3"/>
  <c r="BE11" i="3" s="1"/>
  <c r="AZ11" i="3"/>
  <c r="BF11" i="3" s="1"/>
  <c r="BL11" i="3"/>
  <c r="BX11" i="3" s="1"/>
  <c r="CD11" i="3" s="1"/>
  <c r="M11" i="3"/>
  <c r="AA11" i="3"/>
  <c r="AG11" i="3" s="1"/>
  <c r="BB11" i="3"/>
  <c r="BH11" i="3" s="1"/>
  <c r="BN11" i="3"/>
  <c r="BZ11" i="3" s="1"/>
  <c r="CF11" i="3" s="1"/>
  <c r="CI10" i="3"/>
  <c r="AF10" i="3"/>
  <c r="AL10" i="3" s="1"/>
  <c r="BP10" i="3"/>
  <c r="CB10" i="3" s="1"/>
  <c r="CH10" i="3" s="1"/>
  <c r="BD10" i="3"/>
  <c r="BJ10" i="3" s="1"/>
  <c r="AX18" i="2"/>
  <c r="BV18" i="2" s="1"/>
  <c r="BQ18" i="2"/>
  <c r="BR19" i="2"/>
  <c r="BS19" i="2"/>
  <c r="BT19" i="2"/>
  <c r="BU19" i="2"/>
  <c r="S20" i="2"/>
  <c r="AF17" i="2"/>
  <c r="AL17" i="2" s="1"/>
  <c r="CI17" i="2"/>
  <c r="BD17" i="2"/>
  <c r="BJ17" i="2" s="1"/>
  <c r="BP17" i="2"/>
  <c r="CB17" i="2" s="1"/>
  <c r="CH17" i="2" s="1"/>
  <c r="M18" i="2"/>
  <c r="AA18" i="2"/>
  <c r="AG18" i="2" s="1"/>
  <c r="AR18" i="2"/>
  <c r="AY18" i="2"/>
  <c r="BE18" i="2" s="1"/>
  <c r="BK18" i="2"/>
  <c r="BW18" i="2" s="1"/>
  <c r="CC18" i="2" s="1"/>
  <c r="AZ18" i="2"/>
  <c r="BF18" i="2" s="1"/>
  <c r="BL18" i="2"/>
  <c r="BX18" i="2" s="1"/>
  <c r="CD18" i="2" s="1"/>
  <c r="BA18" i="2"/>
  <c r="BG18" i="2" s="1"/>
  <c r="BM18" i="2"/>
  <c r="BY18" i="2" s="1"/>
  <c r="CE18" i="2" s="1"/>
  <c r="BB18" i="2"/>
  <c r="BH18" i="2" s="1"/>
  <c r="BN18" i="2"/>
  <c r="BZ18" i="2" s="1"/>
  <c r="CF18" i="2" s="1"/>
  <c r="BC18" i="2"/>
  <c r="BI18" i="2" s="1"/>
  <c r="BO18" i="2"/>
  <c r="CA18" i="2" s="1"/>
  <c r="CG18" i="2" s="1"/>
  <c r="AB19" i="2"/>
  <c r="AH19" i="2" s="1"/>
  <c r="AC19" i="2"/>
  <c r="AI19" i="2" s="1"/>
  <c r="AD19" i="2"/>
  <c r="AJ19" i="2" s="1"/>
  <c r="AE19" i="2"/>
  <c r="AK19" i="2" s="1"/>
  <c r="F20" i="2"/>
  <c r="AF10" i="2"/>
  <c r="AL10" i="2" s="1"/>
  <c r="CI10" i="2"/>
  <c r="BD10" i="2"/>
  <c r="BJ10" i="2" s="1"/>
  <c r="BP10" i="2"/>
  <c r="CB10" i="2" s="1"/>
  <c r="CH10" i="2" s="1"/>
  <c r="M11" i="2"/>
  <c r="AA11" i="2"/>
  <c r="AG11" i="2" s="1"/>
  <c r="AR11" i="2"/>
  <c r="AY11" i="2"/>
  <c r="BE11" i="2" s="1"/>
  <c r="BK11" i="2"/>
  <c r="BW11" i="2" s="1"/>
  <c r="CC11" i="2" s="1"/>
  <c r="AZ11" i="2"/>
  <c r="BF11" i="2" s="1"/>
  <c r="BL11" i="2"/>
  <c r="BX11" i="2" s="1"/>
  <c r="CD11" i="2" s="1"/>
  <c r="BA11" i="2"/>
  <c r="BG11" i="2" s="1"/>
  <c r="BM11" i="2"/>
  <c r="BY11" i="2" s="1"/>
  <c r="CE11" i="2" s="1"/>
  <c r="BB11" i="2"/>
  <c r="BH11" i="2" s="1"/>
  <c r="BN11" i="2"/>
  <c r="BZ11" i="2" s="1"/>
  <c r="CF11" i="2" s="1"/>
  <c r="BC11" i="2"/>
  <c r="BI11" i="2" s="1"/>
  <c r="BO11" i="2"/>
  <c r="CA11" i="2" s="1"/>
  <c r="CG11" i="2" s="1"/>
  <c r="AX18" i="1"/>
  <c r="BV18" i="1" s="1"/>
  <c r="BQ18" i="1"/>
  <c r="BS19" i="1"/>
  <c r="BT19" i="1"/>
  <c r="BU19" i="1"/>
  <c r="S20" i="1"/>
  <c r="BD17" i="1"/>
  <c r="BJ17" i="1" s="1"/>
  <c r="BP17" i="1"/>
  <c r="CB17" i="1" s="1"/>
  <c r="CH17" i="1" s="1"/>
  <c r="M18" i="1"/>
  <c r="AA18" i="1"/>
  <c r="AG18" i="1" s="1"/>
  <c r="AR18" i="1"/>
  <c r="AY18" i="1"/>
  <c r="BE18" i="1" s="1"/>
  <c r="BK18" i="1"/>
  <c r="BW18" i="1" s="1"/>
  <c r="CC18" i="1" s="1"/>
  <c r="AZ18" i="1"/>
  <c r="BF18" i="1" s="1"/>
  <c r="BL18" i="1"/>
  <c r="BX18" i="1" s="1"/>
  <c r="CD18" i="1" s="1"/>
  <c r="BA18" i="1"/>
  <c r="BG18" i="1" s="1"/>
  <c r="BM18" i="1"/>
  <c r="BY18" i="1" s="1"/>
  <c r="CE18" i="1" s="1"/>
  <c r="BB18" i="1"/>
  <c r="BH18" i="1" s="1"/>
  <c r="BN18" i="1"/>
  <c r="BZ18" i="1" s="1"/>
  <c r="CF18" i="1" s="1"/>
  <c r="BC18" i="1"/>
  <c r="BI18" i="1" s="1"/>
  <c r="BO18" i="1"/>
  <c r="CA18" i="1" s="1"/>
  <c r="CG18" i="1" s="1"/>
  <c r="AB19" i="1"/>
  <c r="AH19" i="1" s="1"/>
  <c r="AC19" i="1"/>
  <c r="AI19" i="1" s="1"/>
  <c r="AD19" i="1"/>
  <c r="AJ19" i="1" s="1"/>
  <c r="AE19" i="1"/>
  <c r="AK19" i="1" s="1"/>
  <c r="F20" i="1"/>
  <c r="BD10" i="1"/>
  <c r="BJ10" i="1" s="1"/>
  <c r="BP10" i="1"/>
  <c r="CB10" i="1" s="1"/>
  <c r="CH10" i="1" s="1"/>
  <c r="M11" i="1"/>
  <c r="AA11" i="1"/>
  <c r="AG11" i="1" s="1"/>
  <c r="AR11" i="1"/>
  <c r="AY11" i="1"/>
  <c r="BE11" i="1" s="1"/>
  <c r="BK11" i="1"/>
  <c r="BW11" i="1" s="1"/>
  <c r="CC11" i="1" s="1"/>
  <c r="AZ11" i="1"/>
  <c r="BF11" i="1" s="1"/>
  <c r="BL11" i="1"/>
  <c r="BX11" i="1" s="1"/>
  <c r="CD11" i="1" s="1"/>
  <c r="BA11" i="1"/>
  <c r="BG11" i="1" s="1"/>
  <c r="BM11" i="1"/>
  <c r="BY11" i="1" s="1"/>
  <c r="CE11" i="1" s="1"/>
  <c r="BB11" i="1"/>
  <c r="BH11" i="1" s="1"/>
  <c r="BN11" i="1"/>
  <c r="BZ11" i="1" s="1"/>
  <c r="CF11" i="1" s="1"/>
  <c r="BC11" i="1"/>
  <c r="BI11" i="1" s="1"/>
  <c r="BO11" i="1"/>
  <c r="CA11" i="1" s="1"/>
  <c r="CG11" i="1" s="1"/>
  <c r="Z18" i="1"/>
  <c r="AZ17" i="5"/>
  <c r="AF18" i="5"/>
  <c r="AN18" i="5" s="1"/>
  <c r="AG18" i="5"/>
  <c r="AO18" i="5" s="1"/>
  <c r="AJ18" i="5"/>
  <c r="AR18" i="5" s="1"/>
  <c r="AK10" i="5"/>
  <c r="AS10" i="5" s="1"/>
  <c r="AZ10" i="5"/>
  <c r="AC18" i="4"/>
  <c r="AY18" i="4"/>
  <c r="AF10" i="1"/>
  <c r="AL10" i="1" s="1"/>
  <c r="BW10" i="1"/>
  <c r="CC10" i="1" s="1"/>
  <c r="AW17" i="8"/>
  <c r="BI17" i="8" s="1"/>
  <c r="AK18" i="7"/>
  <c r="AC18" i="6"/>
  <c r="AK18" i="9"/>
  <c r="AW17" i="9"/>
  <c r="BI17" i="9" s="1"/>
  <c r="AW10" i="9"/>
  <c r="BI10" i="9" s="1"/>
  <c r="BW10" i="8"/>
  <c r="BP18" i="7"/>
  <c r="BS18" i="3"/>
  <c r="Z18" i="2"/>
  <c r="BP18" i="9"/>
  <c r="BR18" i="9"/>
  <c r="BW17" i="9"/>
  <c r="AK18" i="8"/>
  <c r="BS18" i="8"/>
  <c r="BY10" i="8"/>
  <c r="BT18" i="7"/>
  <c r="Z18" i="3"/>
  <c r="BR18" i="3"/>
  <c r="BT18" i="9"/>
  <c r="AC18" i="5"/>
  <c r="AW10" i="8"/>
  <c r="BI10" i="8" s="1"/>
  <c r="AM11" i="7"/>
  <c r="AY11" i="7" s="1"/>
  <c r="AK17" i="6"/>
  <c r="AS17" i="6" s="1"/>
  <c r="AK10" i="6"/>
  <c r="AS10" i="6" s="1"/>
  <c r="AK17" i="5"/>
  <c r="AS17" i="5" s="1"/>
  <c r="AK17" i="4"/>
  <c r="AS17" i="4" s="1"/>
  <c r="AK10" i="4"/>
  <c r="AS10" i="4" s="1"/>
  <c r="AF17" i="1"/>
  <c r="AL17" i="1" s="1"/>
  <c r="AL18" i="4" l="1"/>
  <c r="AT18" i="4" s="1"/>
  <c r="AL19" i="9"/>
  <c r="BQ19" i="9"/>
  <c r="Y21" i="9"/>
  <c r="BT20" i="9"/>
  <c r="BR20" i="9"/>
  <c r="AN19" i="9"/>
  <c r="AZ19" i="9" s="1"/>
  <c r="R19" i="9"/>
  <c r="BK19" i="9"/>
  <c r="BU19" i="9" s="1"/>
  <c r="AR19" i="9"/>
  <c r="BD19" i="9" s="1"/>
  <c r="AT19" i="9"/>
  <c r="BF19" i="9" s="1"/>
  <c r="BM19" i="9"/>
  <c r="BW19" i="9" s="1"/>
  <c r="BO19" i="9"/>
  <c r="AV19" i="9"/>
  <c r="BH19" i="9" s="1"/>
  <c r="AS19" i="9"/>
  <c r="BE19" i="9" s="1"/>
  <c r="S19" i="9"/>
  <c r="AX19" i="9" s="1"/>
  <c r="BJ19" i="9" s="1"/>
  <c r="BL19" i="9"/>
  <c r="BV19" i="9" s="1"/>
  <c r="BN19" i="9"/>
  <c r="AU19" i="9"/>
  <c r="BG19" i="9" s="1"/>
  <c r="AQ20" i="9"/>
  <c r="BC20" i="9" s="1"/>
  <c r="AP20" i="9"/>
  <c r="BB20" i="9" s="1"/>
  <c r="AO20" i="9"/>
  <c r="BA20" i="9" s="1"/>
  <c r="F21" i="9"/>
  <c r="AM19" i="9"/>
  <c r="AY19" i="9" s="1"/>
  <c r="AW11" i="9"/>
  <c r="BI11" i="9" s="1"/>
  <c r="AL19" i="8"/>
  <c r="BQ19" i="8"/>
  <c r="BR20" i="8"/>
  <c r="Y21" i="8"/>
  <c r="BP20" i="8"/>
  <c r="BS20" i="8"/>
  <c r="AW18" i="8"/>
  <c r="BI18" i="8" s="1"/>
  <c r="BK19" i="8"/>
  <c r="BU19" i="8" s="1"/>
  <c r="AR19" i="8"/>
  <c r="BD19" i="8" s="1"/>
  <c r="AV19" i="8"/>
  <c r="BH19" i="8" s="1"/>
  <c r="BO19" i="8"/>
  <c r="AM20" i="8"/>
  <c r="AY20" i="8" s="1"/>
  <c r="AP20" i="8"/>
  <c r="BB20" i="8" s="1"/>
  <c r="AO20" i="8"/>
  <c r="BA20" i="8" s="1"/>
  <c r="F21" i="8"/>
  <c r="AQ20" i="8"/>
  <c r="BC20" i="8" s="1"/>
  <c r="AM19" i="8"/>
  <c r="AY19" i="8" s="1"/>
  <c r="AU19" i="8"/>
  <c r="BG19" i="8" s="1"/>
  <c r="BN19" i="8"/>
  <c r="BX19" i="8" s="1"/>
  <c r="AN19" i="8"/>
  <c r="AZ19" i="8" s="1"/>
  <c r="R19" i="8"/>
  <c r="AS19" i="8"/>
  <c r="BE19" i="8" s="1"/>
  <c r="S19" i="8"/>
  <c r="BL19" i="8"/>
  <c r="AT19" i="8"/>
  <c r="BF19" i="8" s="1"/>
  <c r="BM19" i="8"/>
  <c r="BW19" i="8" s="1"/>
  <c r="AW11" i="8"/>
  <c r="BI11" i="8" s="1"/>
  <c r="AL19" i="7"/>
  <c r="BQ19" i="7"/>
  <c r="BP20" i="7"/>
  <c r="Y21" i="7"/>
  <c r="BR20" i="7"/>
  <c r="AK20" i="7"/>
  <c r="BS20" i="7"/>
  <c r="AR19" i="7"/>
  <c r="BD19" i="7" s="1"/>
  <c r="BK19" i="7"/>
  <c r="AU19" i="7"/>
  <c r="BG19" i="7" s="1"/>
  <c r="BN19" i="7"/>
  <c r="BL19" i="7"/>
  <c r="BV19" i="7" s="1"/>
  <c r="S19" i="7"/>
  <c r="AX19" i="7" s="1"/>
  <c r="BJ19" i="7" s="1"/>
  <c r="AS19" i="7"/>
  <c r="BE19" i="7" s="1"/>
  <c r="AV19" i="7"/>
  <c r="BH19" i="7" s="1"/>
  <c r="BO19" i="7"/>
  <c r="BY19" i="7" s="1"/>
  <c r="R19" i="7"/>
  <c r="AN19" i="7"/>
  <c r="AZ19" i="7" s="1"/>
  <c r="BM19" i="7"/>
  <c r="BW19" i="7" s="1"/>
  <c r="AT19" i="7"/>
  <c r="BF19" i="7" s="1"/>
  <c r="AQ20" i="7"/>
  <c r="BC20" i="7" s="1"/>
  <c r="AO20" i="7"/>
  <c r="BA20" i="7" s="1"/>
  <c r="AP20" i="7"/>
  <c r="BB20" i="7" s="1"/>
  <c r="AM20" i="7"/>
  <c r="AY20" i="7" s="1"/>
  <c r="F21" i="7"/>
  <c r="AW18" i="7"/>
  <c r="BI18" i="7" s="1"/>
  <c r="AW11" i="7"/>
  <c r="BI11" i="7" s="1"/>
  <c r="AD19" i="6"/>
  <c r="AV19" i="6"/>
  <c r="U21" i="6"/>
  <c r="N19" i="6"/>
  <c r="AE19" i="6"/>
  <c r="AM19" i="6" s="1"/>
  <c r="O19" i="6"/>
  <c r="AL19" i="6" s="1"/>
  <c r="AT19" i="6" s="1"/>
  <c r="AH19" i="6"/>
  <c r="AP19" i="6" s="1"/>
  <c r="AU19" i="6"/>
  <c r="AW19" i="6" s="1"/>
  <c r="AI19" i="6"/>
  <c r="AQ19" i="6" s="1"/>
  <c r="AX19" i="6"/>
  <c r="AF20" i="6"/>
  <c r="AN20" i="6" s="1"/>
  <c r="AG20" i="6"/>
  <c r="AO20" i="6" s="1"/>
  <c r="AJ20" i="6"/>
  <c r="AR20" i="6" s="1"/>
  <c r="F21" i="6"/>
  <c r="AK11" i="6"/>
  <c r="AS11" i="6" s="1"/>
  <c r="AD19" i="5"/>
  <c r="AV19" i="5"/>
  <c r="U21" i="5"/>
  <c r="N19" i="5"/>
  <c r="AE19" i="5"/>
  <c r="AM19" i="5" s="1"/>
  <c r="O19" i="5"/>
  <c r="AL19" i="5" s="1"/>
  <c r="AT19" i="5" s="1"/>
  <c r="AH19" i="5"/>
  <c r="AP19" i="5" s="1"/>
  <c r="AU19" i="5"/>
  <c r="AW19" i="5" s="1"/>
  <c r="AI19" i="5"/>
  <c r="AQ19" i="5" s="1"/>
  <c r="AX19" i="5"/>
  <c r="AF20" i="5"/>
  <c r="AN20" i="5" s="1"/>
  <c r="AG20" i="5"/>
  <c r="AO20" i="5" s="1"/>
  <c r="AJ20" i="5"/>
  <c r="AR20" i="5" s="1"/>
  <c r="F21" i="5"/>
  <c r="AD19" i="4"/>
  <c r="AV19" i="4"/>
  <c r="U21" i="4"/>
  <c r="N19" i="4"/>
  <c r="AE19" i="4"/>
  <c r="AM19" i="4" s="1"/>
  <c r="O19" i="4"/>
  <c r="AL19" i="4" s="1"/>
  <c r="AT19" i="4" s="1"/>
  <c r="AH19" i="4"/>
  <c r="AP19" i="4" s="1"/>
  <c r="AU19" i="4"/>
  <c r="AW19" i="4" s="1"/>
  <c r="AI19" i="4"/>
  <c r="AQ19" i="4" s="1"/>
  <c r="AX19" i="4"/>
  <c r="AF20" i="4"/>
  <c r="AN20" i="4" s="1"/>
  <c r="AG20" i="4"/>
  <c r="AO20" i="4" s="1"/>
  <c r="AJ20" i="4"/>
  <c r="AR20" i="4" s="1"/>
  <c r="F21" i="4"/>
  <c r="AK11" i="4"/>
  <c r="AS11" i="4" s="1"/>
  <c r="S21" i="3"/>
  <c r="BR20" i="3"/>
  <c r="Z20" i="3"/>
  <c r="BU20" i="3"/>
  <c r="BQ19" i="3"/>
  <c r="AX19" i="3"/>
  <c r="AR19" i="3"/>
  <c r="BK19" i="3"/>
  <c r="BW19" i="3" s="1"/>
  <c r="CC19" i="3" s="1"/>
  <c r="AY19" i="3"/>
  <c r="BE19" i="3" s="1"/>
  <c r="BM19" i="3"/>
  <c r="BY19" i="3" s="1"/>
  <c r="CE19" i="3" s="1"/>
  <c r="BA19" i="3"/>
  <c r="BG19" i="3" s="1"/>
  <c r="AB20" i="3"/>
  <c r="AH20" i="3" s="1"/>
  <c r="AE20" i="3"/>
  <c r="AK20" i="3" s="1"/>
  <c r="F21" i="3"/>
  <c r="AC20" i="3"/>
  <c r="AI20" i="3" s="1"/>
  <c r="AD20" i="3"/>
  <c r="AJ20" i="3" s="1"/>
  <c r="BO19" i="3"/>
  <c r="BC19" i="3"/>
  <c r="BI19" i="3" s="1"/>
  <c r="AA19" i="3"/>
  <c r="AG19" i="3" s="1"/>
  <c r="M19" i="3"/>
  <c r="BB19" i="3"/>
  <c r="BH19" i="3" s="1"/>
  <c r="BN19" i="3"/>
  <c r="BZ19" i="3" s="1"/>
  <c r="CF19" i="3" s="1"/>
  <c r="AZ19" i="3"/>
  <c r="BF19" i="3" s="1"/>
  <c r="BL19" i="3"/>
  <c r="AF18" i="3"/>
  <c r="AL18" i="3" s="1"/>
  <c r="CI18" i="3"/>
  <c r="CJ18" i="3"/>
  <c r="BD18" i="3"/>
  <c r="BJ18" i="3" s="1"/>
  <c r="BP18" i="3"/>
  <c r="CB18" i="3" s="1"/>
  <c r="CH18" i="3" s="1"/>
  <c r="BP11" i="3"/>
  <c r="CB11" i="3" s="1"/>
  <c r="CH11" i="3" s="1"/>
  <c r="BD11" i="3"/>
  <c r="BJ11" i="3" s="1"/>
  <c r="AF11" i="3"/>
  <c r="AL11" i="3" s="1"/>
  <c r="CI11" i="3"/>
  <c r="AX19" i="2"/>
  <c r="BQ19" i="2"/>
  <c r="BR20" i="2"/>
  <c r="BS20" i="2"/>
  <c r="BT20" i="2"/>
  <c r="BU20" i="2"/>
  <c r="S21" i="2"/>
  <c r="AF18" i="2"/>
  <c r="AL18" i="2" s="1"/>
  <c r="CI18" i="2"/>
  <c r="BD18" i="2"/>
  <c r="BJ18" i="2" s="1"/>
  <c r="BP18" i="2"/>
  <c r="CB18" i="2" s="1"/>
  <c r="CH18" i="2" s="1"/>
  <c r="M19" i="2"/>
  <c r="AA19" i="2"/>
  <c r="AG19" i="2" s="1"/>
  <c r="AR19" i="2"/>
  <c r="AY19" i="2"/>
  <c r="BE19" i="2" s="1"/>
  <c r="BK19" i="2"/>
  <c r="BW19" i="2" s="1"/>
  <c r="CC19" i="2" s="1"/>
  <c r="AZ19" i="2"/>
  <c r="BF19" i="2" s="1"/>
  <c r="BL19" i="2"/>
  <c r="BX19" i="2" s="1"/>
  <c r="CD19" i="2" s="1"/>
  <c r="BA19" i="2"/>
  <c r="BG19" i="2" s="1"/>
  <c r="BM19" i="2"/>
  <c r="BY19" i="2" s="1"/>
  <c r="CE19" i="2" s="1"/>
  <c r="BB19" i="2"/>
  <c r="BH19" i="2" s="1"/>
  <c r="BN19" i="2"/>
  <c r="BZ19" i="2" s="1"/>
  <c r="CF19" i="2" s="1"/>
  <c r="BC19" i="2"/>
  <c r="BI19" i="2" s="1"/>
  <c r="BO19" i="2"/>
  <c r="CA19" i="2" s="1"/>
  <c r="CG19" i="2" s="1"/>
  <c r="AB20" i="2"/>
  <c r="AH20" i="2" s="1"/>
  <c r="AC20" i="2"/>
  <c r="AI20" i="2" s="1"/>
  <c r="AD20" i="2"/>
  <c r="AJ20" i="2" s="1"/>
  <c r="AE20" i="2"/>
  <c r="AK20" i="2" s="1"/>
  <c r="F21" i="2"/>
  <c r="AF11" i="2"/>
  <c r="AL11" i="2" s="1"/>
  <c r="CI11" i="2"/>
  <c r="BD11" i="2"/>
  <c r="BJ11" i="2" s="1"/>
  <c r="BP11" i="2"/>
  <c r="CB11" i="2" s="1"/>
  <c r="CH11" i="2" s="1"/>
  <c r="AX19" i="1"/>
  <c r="BQ19" i="1"/>
  <c r="BR20" i="1"/>
  <c r="BS20" i="1"/>
  <c r="BT20" i="1"/>
  <c r="BU20" i="1"/>
  <c r="S21" i="1"/>
  <c r="BD18" i="1"/>
  <c r="BJ18" i="1" s="1"/>
  <c r="BP18" i="1"/>
  <c r="CB18" i="1" s="1"/>
  <c r="CH18" i="1" s="1"/>
  <c r="M19" i="1"/>
  <c r="AA19" i="1"/>
  <c r="AG19" i="1" s="1"/>
  <c r="AR19" i="1"/>
  <c r="AY19" i="1"/>
  <c r="BE19" i="1" s="1"/>
  <c r="BK19" i="1"/>
  <c r="BW19" i="1" s="1"/>
  <c r="CC19" i="1" s="1"/>
  <c r="AZ19" i="1"/>
  <c r="BF19" i="1" s="1"/>
  <c r="BL19" i="1"/>
  <c r="BA19" i="1"/>
  <c r="BG19" i="1" s="1"/>
  <c r="BM19" i="1"/>
  <c r="BY19" i="1" s="1"/>
  <c r="CE19" i="1" s="1"/>
  <c r="BB19" i="1"/>
  <c r="BH19" i="1" s="1"/>
  <c r="BN19" i="1"/>
  <c r="BZ19" i="1" s="1"/>
  <c r="CF19" i="1" s="1"/>
  <c r="BC19" i="1"/>
  <c r="BI19" i="1" s="1"/>
  <c r="BO19" i="1"/>
  <c r="CA19" i="1" s="1"/>
  <c r="CG19" i="1" s="1"/>
  <c r="AB20" i="1"/>
  <c r="AH20" i="1" s="1"/>
  <c r="AC20" i="1"/>
  <c r="AI20" i="1" s="1"/>
  <c r="AD20" i="1"/>
  <c r="AJ20" i="1" s="1"/>
  <c r="AE20" i="1"/>
  <c r="AK20" i="1" s="1"/>
  <c r="F21" i="1"/>
  <c r="AF11" i="1"/>
  <c r="AL11" i="1" s="1"/>
  <c r="BD11" i="1"/>
  <c r="BJ11" i="1" s="1"/>
  <c r="BP11" i="1"/>
  <c r="CB11" i="1" s="1"/>
  <c r="CH11" i="1" s="1"/>
  <c r="BS19" i="7"/>
  <c r="Z19" i="1"/>
  <c r="BV18" i="7"/>
  <c r="AX18" i="7"/>
  <c r="BJ18" i="7" s="1"/>
  <c r="AC19" i="6"/>
  <c r="AY19" i="6"/>
  <c r="AK18" i="6"/>
  <c r="AS18" i="6" s="1"/>
  <c r="AY19" i="5"/>
  <c r="BR19" i="1"/>
  <c r="AC19" i="4"/>
  <c r="AY19" i="4"/>
  <c r="AK18" i="4"/>
  <c r="AS18" i="4" s="1"/>
  <c r="AZ18" i="4"/>
  <c r="BU19" i="3"/>
  <c r="Z19" i="3"/>
  <c r="BR19" i="3"/>
  <c r="BW18" i="3"/>
  <c r="CC18" i="3" s="1"/>
  <c r="Z19" i="2"/>
  <c r="BU18" i="7"/>
  <c r="AC19" i="5"/>
  <c r="BT19" i="9"/>
  <c r="AW18" i="9"/>
  <c r="BI18" i="9" s="1"/>
  <c r="BT19" i="8"/>
  <c r="BX18" i="8"/>
  <c r="BP19" i="7"/>
  <c r="AK19" i="7"/>
  <c r="BY18" i="7"/>
  <c r="BS19" i="9"/>
  <c r="BU18" i="9"/>
  <c r="BY18" i="9"/>
  <c r="BW18" i="9"/>
  <c r="AK19" i="8"/>
  <c r="AA379" i="8"/>
  <c r="AM19" i="7"/>
  <c r="AY19" i="7" s="1"/>
  <c r="AA379" i="7"/>
  <c r="AK18" i="5"/>
  <c r="AS18" i="5" s="1"/>
  <c r="AF18" i="1"/>
  <c r="AL18" i="1" s="1"/>
  <c r="AL20" i="9" l="1"/>
  <c r="BQ20" i="9"/>
  <c r="BP21" i="9"/>
  <c r="BR21" i="9"/>
  <c r="BT21" i="9"/>
  <c r="Y22" i="9"/>
  <c r="AK21" i="9"/>
  <c r="BS21" i="9"/>
  <c r="AW19" i="9"/>
  <c r="BI19" i="9" s="1"/>
  <c r="AS20" i="9"/>
  <c r="BE20" i="9" s="1"/>
  <c r="BL20" i="9"/>
  <c r="BV20" i="9" s="1"/>
  <c r="S20" i="9"/>
  <c r="AX20" i="9" s="1"/>
  <c r="BJ20" i="9" s="1"/>
  <c r="AU20" i="9"/>
  <c r="BG20" i="9" s="1"/>
  <c r="BN20" i="9"/>
  <c r="AN20" i="9"/>
  <c r="AZ20" i="9" s="1"/>
  <c r="R20" i="9"/>
  <c r="AV20" i="9"/>
  <c r="BH20" i="9" s="1"/>
  <c r="BO20" i="9"/>
  <c r="BY20" i="9" s="1"/>
  <c r="AA379" i="9"/>
  <c r="AM20" i="9"/>
  <c r="AY20" i="9" s="1"/>
  <c r="BK20" i="9"/>
  <c r="AR20" i="9"/>
  <c r="BD20" i="9" s="1"/>
  <c r="BM20" i="9"/>
  <c r="BW20" i="9" s="1"/>
  <c r="AT20" i="9"/>
  <c r="BF20" i="9" s="1"/>
  <c r="AO21" i="9"/>
  <c r="BA21" i="9" s="1"/>
  <c r="AQ21" i="9"/>
  <c r="BC21" i="9" s="1"/>
  <c r="F22" i="9"/>
  <c r="AP21" i="9"/>
  <c r="BB21" i="9" s="1"/>
  <c r="BQ20" i="8"/>
  <c r="AL20" i="8"/>
  <c r="Y22" i="8"/>
  <c r="BP21" i="8"/>
  <c r="BS21" i="8"/>
  <c r="BK20" i="8"/>
  <c r="BU20" i="8" s="1"/>
  <c r="AR20" i="8"/>
  <c r="BD20" i="8" s="1"/>
  <c r="BM20" i="8"/>
  <c r="BW20" i="8" s="1"/>
  <c r="AT20" i="8"/>
  <c r="BF20" i="8" s="1"/>
  <c r="AV20" i="8"/>
  <c r="BH20" i="8" s="1"/>
  <c r="BO20" i="8"/>
  <c r="S20" i="8"/>
  <c r="AX20" i="8" s="1"/>
  <c r="BJ20" i="8" s="1"/>
  <c r="BL20" i="8"/>
  <c r="BV20" i="8" s="1"/>
  <c r="AS20" i="8"/>
  <c r="BE20" i="8" s="1"/>
  <c r="AO21" i="8"/>
  <c r="BA21" i="8" s="1"/>
  <c r="F22" i="8"/>
  <c r="AQ21" i="8"/>
  <c r="BC21" i="8" s="1"/>
  <c r="AP21" i="8"/>
  <c r="BB21" i="8" s="1"/>
  <c r="R20" i="8"/>
  <c r="AI379" i="8" s="1"/>
  <c r="AN20" i="8"/>
  <c r="AZ20" i="8" s="1"/>
  <c r="AU20" i="8"/>
  <c r="BG20" i="8" s="1"/>
  <c r="BN20" i="8"/>
  <c r="BX20" i="8" s="1"/>
  <c r="AW19" i="8"/>
  <c r="BI19" i="8" s="1"/>
  <c r="BQ20" i="7"/>
  <c r="AL20" i="7"/>
  <c r="BP21" i="7"/>
  <c r="BR21" i="7"/>
  <c r="Y22" i="7"/>
  <c r="R20" i="7"/>
  <c r="AN20" i="7"/>
  <c r="AZ20" i="7" s="1"/>
  <c r="S20" i="7"/>
  <c r="AX20" i="7" s="1"/>
  <c r="BJ20" i="7" s="1"/>
  <c r="AS20" i="7"/>
  <c r="BE20" i="7" s="1"/>
  <c r="BL20" i="7"/>
  <c r="BV20" i="7" s="1"/>
  <c r="AR20" i="7"/>
  <c r="BD20" i="7" s="1"/>
  <c r="BK20" i="7"/>
  <c r="BU20" i="7" s="1"/>
  <c r="AU20" i="7"/>
  <c r="BG20" i="7" s="1"/>
  <c r="BN20" i="7"/>
  <c r="BX20" i="7" s="1"/>
  <c r="AT20" i="7"/>
  <c r="BF20" i="7" s="1"/>
  <c r="BM20" i="7"/>
  <c r="BW20" i="7" s="1"/>
  <c r="AV20" i="7"/>
  <c r="BH20" i="7" s="1"/>
  <c r="BO20" i="7"/>
  <c r="F22" i="7"/>
  <c r="AD20" i="6"/>
  <c r="AV20" i="6"/>
  <c r="U22" i="6"/>
  <c r="AK19" i="6"/>
  <c r="AS19" i="6" s="1"/>
  <c r="N20" i="6"/>
  <c r="AE20" i="6"/>
  <c r="AM20" i="6" s="1"/>
  <c r="O20" i="6"/>
  <c r="AL20" i="6" s="1"/>
  <c r="AT20" i="6" s="1"/>
  <c r="AH20" i="6"/>
  <c r="AP20" i="6" s="1"/>
  <c r="AU20" i="6"/>
  <c r="AW20" i="6" s="1"/>
  <c r="AI20" i="6"/>
  <c r="AQ20" i="6" s="1"/>
  <c r="AX20" i="6"/>
  <c r="AF21" i="6"/>
  <c r="AN21" i="6" s="1"/>
  <c r="AG21" i="6"/>
  <c r="AO21" i="6" s="1"/>
  <c r="AJ21" i="6"/>
  <c r="AR21" i="6" s="1"/>
  <c r="F22" i="6"/>
  <c r="AD20" i="5"/>
  <c r="AV20" i="5"/>
  <c r="U22" i="5"/>
  <c r="N20" i="5"/>
  <c r="AE20" i="5"/>
  <c r="AM20" i="5" s="1"/>
  <c r="O20" i="5"/>
  <c r="AL20" i="5" s="1"/>
  <c r="AT20" i="5" s="1"/>
  <c r="AH20" i="5"/>
  <c r="AP20" i="5" s="1"/>
  <c r="AU20" i="5"/>
  <c r="AW20" i="5" s="1"/>
  <c r="AI20" i="5"/>
  <c r="AQ20" i="5" s="1"/>
  <c r="AX20" i="5"/>
  <c r="AF21" i="5"/>
  <c r="AN21" i="5" s="1"/>
  <c r="AG21" i="5"/>
  <c r="AO21" i="5" s="1"/>
  <c r="F22" i="5"/>
  <c r="AD20" i="4"/>
  <c r="AV20" i="4"/>
  <c r="U22" i="4"/>
  <c r="N20" i="4"/>
  <c r="AE20" i="4"/>
  <c r="AM20" i="4" s="1"/>
  <c r="O20" i="4"/>
  <c r="AH20" i="4"/>
  <c r="AP20" i="4" s="1"/>
  <c r="AU20" i="4"/>
  <c r="AW20" i="4" s="1"/>
  <c r="AI20" i="4"/>
  <c r="AQ20" i="4" s="1"/>
  <c r="AX20" i="4"/>
  <c r="AF21" i="4"/>
  <c r="AN21" i="4" s="1"/>
  <c r="AG21" i="4"/>
  <c r="AO21" i="4" s="1"/>
  <c r="AJ21" i="4"/>
  <c r="AR21" i="4" s="1"/>
  <c r="F22" i="4"/>
  <c r="AX20" i="3"/>
  <c r="BV20" i="3" s="1"/>
  <c r="BQ20" i="3"/>
  <c r="BR21" i="3"/>
  <c r="BT21" i="3"/>
  <c r="BS21" i="3"/>
  <c r="S22" i="3"/>
  <c r="BP19" i="3"/>
  <c r="BD19" i="3"/>
  <c r="BJ19" i="3" s="1"/>
  <c r="BL20" i="3"/>
  <c r="BX20" i="3" s="1"/>
  <c r="CD20" i="3" s="1"/>
  <c r="AZ20" i="3"/>
  <c r="BF20" i="3" s="1"/>
  <c r="BO20" i="3"/>
  <c r="CA20" i="3" s="1"/>
  <c r="CG20" i="3" s="1"/>
  <c r="BC20" i="3"/>
  <c r="BI20" i="3" s="1"/>
  <c r="AY20" i="3"/>
  <c r="BE20" i="3" s="1"/>
  <c r="AR20" i="3"/>
  <c r="BK20" i="3"/>
  <c r="BW20" i="3" s="1"/>
  <c r="CC20" i="3" s="1"/>
  <c r="BB20" i="3"/>
  <c r="BH20" i="3" s="1"/>
  <c r="BN20" i="3"/>
  <c r="AD21" i="3"/>
  <c r="AJ21" i="3" s="1"/>
  <c r="AE21" i="3"/>
  <c r="AK21" i="3" s="1"/>
  <c r="AB21" i="3"/>
  <c r="AH21" i="3" s="1"/>
  <c r="AC21" i="3"/>
  <c r="AI21" i="3" s="1"/>
  <c r="F22" i="3"/>
  <c r="BA20" i="3"/>
  <c r="BG20" i="3" s="1"/>
  <c r="BM20" i="3"/>
  <c r="M20" i="3"/>
  <c r="AA20" i="3"/>
  <c r="AG20" i="3" s="1"/>
  <c r="CJ19" i="3"/>
  <c r="AF19" i="3"/>
  <c r="AL19" i="3" s="1"/>
  <c r="CI19" i="3"/>
  <c r="AX20" i="2"/>
  <c r="BQ20" i="2"/>
  <c r="BR21" i="2"/>
  <c r="BS21" i="2"/>
  <c r="BT21" i="2"/>
  <c r="BU21" i="2"/>
  <c r="S22" i="2"/>
  <c r="AF19" i="2"/>
  <c r="AL19" i="2" s="1"/>
  <c r="CI19" i="2"/>
  <c r="BD19" i="2"/>
  <c r="BJ19" i="2" s="1"/>
  <c r="BP19" i="2"/>
  <c r="M20" i="2"/>
  <c r="AA20" i="2"/>
  <c r="AG20" i="2" s="1"/>
  <c r="AR20" i="2"/>
  <c r="AY20" i="2"/>
  <c r="BE20" i="2" s="1"/>
  <c r="BK20" i="2"/>
  <c r="BW20" i="2" s="1"/>
  <c r="CC20" i="2" s="1"/>
  <c r="AZ20" i="2"/>
  <c r="BF20" i="2" s="1"/>
  <c r="BL20" i="2"/>
  <c r="BX20" i="2" s="1"/>
  <c r="CD20" i="2" s="1"/>
  <c r="BA20" i="2"/>
  <c r="BG20" i="2" s="1"/>
  <c r="BM20" i="2"/>
  <c r="BY20" i="2" s="1"/>
  <c r="CE20" i="2" s="1"/>
  <c r="BB20" i="2"/>
  <c r="BH20" i="2" s="1"/>
  <c r="BN20" i="2"/>
  <c r="BZ20" i="2" s="1"/>
  <c r="CF20" i="2" s="1"/>
  <c r="BC20" i="2"/>
  <c r="BI20" i="2" s="1"/>
  <c r="BO20" i="2"/>
  <c r="CA20" i="2" s="1"/>
  <c r="CG20" i="2" s="1"/>
  <c r="AB21" i="2"/>
  <c r="AH21" i="2" s="1"/>
  <c r="AC21" i="2"/>
  <c r="AI21" i="2" s="1"/>
  <c r="AD21" i="2"/>
  <c r="AJ21" i="2" s="1"/>
  <c r="AE21" i="2"/>
  <c r="AK21" i="2" s="1"/>
  <c r="F22" i="2"/>
  <c r="AX20" i="1"/>
  <c r="BQ20" i="1"/>
  <c r="BR21" i="1"/>
  <c r="BS21" i="1"/>
  <c r="BT21" i="1"/>
  <c r="BU21" i="1"/>
  <c r="S22" i="1"/>
  <c r="BD19" i="1"/>
  <c r="BJ19" i="1" s="1"/>
  <c r="BP19" i="1"/>
  <c r="M20" i="1"/>
  <c r="AA20" i="1"/>
  <c r="AG20" i="1" s="1"/>
  <c r="AR20" i="1"/>
  <c r="AY20" i="1"/>
  <c r="BE20" i="1" s="1"/>
  <c r="BK20" i="1"/>
  <c r="BW20" i="1" s="1"/>
  <c r="CC20" i="1" s="1"/>
  <c r="AZ20" i="1"/>
  <c r="BF20" i="1" s="1"/>
  <c r="BL20" i="1"/>
  <c r="BX20" i="1" s="1"/>
  <c r="CD20" i="1" s="1"/>
  <c r="BA20" i="1"/>
  <c r="BG20" i="1" s="1"/>
  <c r="BM20" i="1"/>
  <c r="BY20" i="1" s="1"/>
  <c r="CE20" i="1" s="1"/>
  <c r="BB20" i="1"/>
  <c r="BH20" i="1" s="1"/>
  <c r="BN20" i="1"/>
  <c r="BZ20" i="1" s="1"/>
  <c r="CF20" i="1" s="1"/>
  <c r="BC20" i="1"/>
  <c r="BI20" i="1" s="1"/>
  <c r="BO20" i="1"/>
  <c r="CA20" i="1" s="1"/>
  <c r="CG20" i="1" s="1"/>
  <c r="AB21" i="1"/>
  <c r="AH21" i="1" s="1"/>
  <c r="AC21" i="1"/>
  <c r="AI21" i="1" s="1"/>
  <c r="AD21" i="1"/>
  <c r="AJ21" i="1" s="1"/>
  <c r="AE21" i="1"/>
  <c r="AK21" i="1" s="1"/>
  <c r="F22" i="1"/>
  <c r="AK20" i="9"/>
  <c r="BS20" i="9"/>
  <c r="BP20" i="9"/>
  <c r="BY19" i="9"/>
  <c r="BX19" i="9"/>
  <c r="AY20" i="6"/>
  <c r="AC20" i="5"/>
  <c r="AK19" i="5"/>
  <c r="AS19" i="5" s="1"/>
  <c r="AZ19" i="5"/>
  <c r="AZ19" i="4"/>
  <c r="Z20" i="2"/>
  <c r="Z20" i="1"/>
  <c r="AX19" i="8"/>
  <c r="BJ19" i="8" s="1"/>
  <c r="BV19" i="8"/>
  <c r="BT20" i="7"/>
  <c r="BU19" i="7"/>
  <c r="BX19" i="7"/>
  <c r="AW19" i="7"/>
  <c r="BI19" i="7" s="1"/>
  <c r="AC20" i="6"/>
  <c r="AZ19" i="6"/>
  <c r="AY20" i="5"/>
  <c r="AC20" i="4"/>
  <c r="BT20" i="3"/>
  <c r="BS20" i="3"/>
  <c r="BV19" i="2"/>
  <c r="BV19" i="1"/>
  <c r="BT20" i="8"/>
  <c r="AK20" i="8"/>
  <c r="BY19" i="8"/>
  <c r="AY20" i="4"/>
  <c r="AK19" i="4"/>
  <c r="AS19" i="4" s="1"/>
  <c r="CA19" i="3"/>
  <c r="CG19" i="3" s="1"/>
  <c r="BX19" i="3"/>
  <c r="CD19" i="3" s="1"/>
  <c r="BV19" i="3"/>
  <c r="AF19" i="1"/>
  <c r="AL19" i="1" s="1"/>
  <c r="BX19" i="1"/>
  <c r="CD19" i="1" s="1"/>
  <c r="AC379" i="8"/>
  <c r="AH379" i="8"/>
  <c r="AF379" i="8"/>
  <c r="AB379" i="8"/>
  <c r="AJ379" i="8"/>
  <c r="AD379" i="8"/>
  <c r="AE379" i="8"/>
  <c r="AG379" i="8"/>
  <c r="AZ20" i="5" l="1"/>
  <c r="AL20" i="4"/>
  <c r="AT20" i="4" s="1"/>
  <c r="BQ21" i="9"/>
  <c r="AL21" i="9"/>
  <c r="BS22" i="9"/>
  <c r="Y23" i="9"/>
  <c r="BP22" i="9"/>
  <c r="BR22" i="9"/>
  <c r="AW20" i="9"/>
  <c r="BI20" i="9" s="1"/>
  <c r="AS21" i="9"/>
  <c r="BE21" i="9" s="1"/>
  <c r="BL21" i="9"/>
  <c r="BV21" i="9" s="1"/>
  <c r="S21" i="9"/>
  <c r="AX21" i="9" s="1"/>
  <c r="BJ21" i="9" s="1"/>
  <c r="AU21" i="9"/>
  <c r="BG21" i="9" s="1"/>
  <c r="BN21" i="9"/>
  <c r="BX21" i="9" s="1"/>
  <c r="AR21" i="9"/>
  <c r="BD21" i="9" s="1"/>
  <c r="BK21" i="9"/>
  <c r="BU21" i="9" s="1"/>
  <c r="AM21" i="9"/>
  <c r="AY21" i="9" s="1"/>
  <c r="AT21" i="9"/>
  <c r="BF21" i="9" s="1"/>
  <c r="BM21" i="9"/>
  <c r="BW21" i="9" s="1"/>
  <c r="AO22" i="9"/>
  <c r="BA22" i="9" s="1"/>
  <c r="AQ22" i="9"/>
  <c r="BC22" i="9" s="1"/>
  <c r="AP22" i="9"/>
  <c r="BB22" i="9" s="1"/>
  <c r="F23" i="9"/>
  <c r="R21" i="9"/>
  <c r="AN21" i="9"/>
  <c r="AZ21" i="9" s="1"/>
  <c r="BO21" i="9"/>
  <c r="BY21" i="9" s="1"/>
  <c r="AV21" i="9"/>
  <c r="BH21" i="9" s="1"/>
  <c r="BT22" i="8"/>
  <c r="BR22" i="8"/>
  <c r="BP22" i="8"/>
  <c r="BS22" i="8"/>
  <c r="Y23" i="8"/>
  <c r="AL21" i="8"/>
  <c r="BQ21" i="8"/>
  <c r="BK21" i="8"/>
  <c r="BU21" i="8" s="1"/>
  <c r="AR21" i="8"/>
  <c r="BD21" i="8" s="1"/>
  <c r="AV21" i="8"/>
  <c r="BH21" i="8" s="1"/>
  <c r="BO21" i="8"/>
  <c r="F23" i="8"/>
  <c r="AM22" i="8"/>
  <c r="AY22" i="8" s="1"/>
  <c r="AO22" i="8"/>
  <c r="BA22" i="8" s="1"/>
  <c r="AQ22" i="8"/>
  <c r="BC22" i="8" s="1"/>
  <c r="AP22" i="8"/>
  <c r="BB22" i="8" s="1"/>
  <c r="AT21" i="8"/>
  <c r="BF21" i="8" s="1"/>
  <c r="BM21" i="8"/>
  <c r="BW21" i="8" s="1"/>
  <c r="AM21" i="8"/>
  <c r="AY21" i="8" s="1"/>
  <c r="R21" i="8"/>
  <c r="AN21" i="8"/>
  <c r="AZ21" i="8" s="1"/>
  <c r="AS21" i="8"/>
  <c r="BE21" i="8" s="1"/>
  <c r="BL21" i="8"/>
  <c r="BV21" i="8" s="1"/>
  <c r="S21" i="8"/>
  <c r="AX21" i="8" s="1"/>
  <c r="BJ21" i="8" s="1"/>
  <c r="AU21" i="8"/>
  <c r="BG21" i="8" s="1"/>
  <c r="BN21" i="8"/>
  <c r="BX21" i="8" s="1"/>
  <c r="BQ21" i="7"/>
  <c r="AL21" i="7"/>
  <c r="Y23" i="7"/>
  <c r="BT22" i="7"/>
  <c r="BR22" i="7"/>
  <c r="AE379" i="7"/>
  <c r="AI379" i="7"/>
  <c r="AF379" i="7"/>
  <c r="AD379" i="7"/>
  <c r="AJ379" i="7"/>
  <c r="AC379" i="7"/>
  <c r="AG379" i="7"/>
  <c r="AH379" i="7"/>
  <c r="AB379" i="7"/>
  <c r="AW20" i="7"/>
  <c r="BI20" i="7" s="1"/>
  <c r="AT21" i="7"/>
  <c r="BF21" i="7" s="1"/>
  <c r="BM21" i="7"/>
  <c r="BW21" i="7" s="1"/>
  <c r="AV21" i="7"/>
  <c r="BH21" i="7" s="1"/>
  <c r="BO21" i="7"/>
  <c r="BY21" i="7" s="1"/>
  <c r="R21" i="7"/>
  <c r="AN21" i="7"/>
  <c r="AZ21" i="7" s="1"/>
  <c r="AM21" i="7"/>
  <c r="AY21" i="7" s="1"/>
  <c r="AR21" i="7"/>
  <c r="BD21" i="7" s="1"/>
  <c r="BK21" i="7"/>
  <c r="BU21" i="7" s="1"/>
  <c r="BN21" i="7"/>
  <c r="BX21" i="7" s="1"/>
  <c r="AU21" i="7"/>
  <c r="BG21" i="7" s="1"/>
  <c r="S21" i="7"/>
  <c r="AX21" i="7" s="1"/>
  <c r="BJ21" i="7" s="1"/>
  <c r="AS21" i="7"/>
  <c r="BE21" i="7" s="1"/>
  <c r="BL21" i="7"/>
  <c r="BV21" i="7" s="1"/>
  <c r="AP22" i="7"/>
  <c r="BB22" i="7" s="1"/>
  <c r="AQ22" i="7"/>
  <c r="BC22" i="7" s="1"/>
  <c r="AO22" i="7"/>
  <c r="BA22" i="7" s="1"/>
  <c r="F23" i="7"/>
  <c r="AD21" i="6"/>
  <c r="AV21" i="6"/>
  <c r="U23" i="6"/>
  <c r="AK20" i="6"/>
  <c r="AS20" i="6" s="1"/>
  <c r="N21" i="6"/>
  <c r="AE21" i="6"/>
  <c r="AM21" i="6" s="1"/>
  <c r="O21" i="6"/>
  <c r="AL21" i="6" s="1"/>
  <c r="AT21" i="6" s="1"/>
  <c r="AH21" i="6"/>
  <c r="AP21" i="6" s="1"/>
  <c r="AU21" i="6"/>
  <c r="AW21" i="6" s="1"/>
  <c r="AI21" i="6"/>
  <c r="AQ21" i="6" s="1"/>
  <c r="AX21" i="6"/>
  <c r="AF22" i="6"/>
  <c r="AN22" i="6" s="1"/>
  <c r="AG22" i="6"/>
  <c r="AO22" i="6" s="1"/>
  <c r="AJ22" i="6"/>
  <c r="AR22" i="6" s="1"/>
  <c r="F23" i="6"/>
  <c r="AD21" i="5"/>
  <c r="AV21" i="5"/>
  <c r="U23" i="5"/>
  <c r="AA379" i="5"/>
  <c r="AB379" i="5"/>
  <c r="Z379" i="5"/>
  <c r="W379" i="5"/>
  <c r="Y379" i="5"/>
  <c r="X379" i="5"/>
  <c r="AK20" i="5"/>
  <c r="AS20" i="5" s="1"/>
  <c r="N21" i="5"/>
  <c r="AE21" i="5"/>
  <c r="AM21" i="5" s="1"/>
  <c r="O21" i="5"/>
  <c r="AH21" i="5"/>
  <c r="AP21" i="5" s="1"/>
  <c r="AU21" i="5"/>
  <c r="AI21" i="5"/>
  <c r="AQ21" i="5" s="1"/>
  <c r="AX21" i="5"/>
  <c r="AJ22" i="5"/>
  <c r="AR22" i="5" s="1"/>
  <c r="F23" i="5"/>
  <c r="AD21" i="4"/>
  <c r="AV21" i="4"/>
  <c r="U23" i="4"/>
  <c r="Z379" i="4"/>
  <c r="W379" i="4"/>
  <c r="X379" i="4"/>
  <c r="Y379" i="4"/>
  <c r="AA379" i="4"/>
  <c r="AB379" i="4"/>
  <c r="AK20" i="4"/>
  <c r="AS20" i="4" s="1"/>
  <c r="N21" i="4"/>
  <c r="AE21" i="4"/>
  <c r="AM21" i="4" s="1"/>
  <c r="O21" i="4"/>
  <c r="AL21" i="4" s="1"/>
  <c r="AT21" i="4" s="1"/>
  <c r="AH21" i="4"/>
  <c r="AP21" i="4" s="1"/>
  <c r="AU21" i="4"/>
  <c r="AW21" i="4" s="1"/>
  <c r="AI21" i="4"/>
  <c r="AQ21" i="4" s="1"/>
  <c r="AX21" i="4"/>
  <c r="AF22" i="4"/>
  <c r="AN22" i="4" s="1"/>
  <c r="AG22" i="4"/>
  <c r="AO22" i="4" s="1"/>
  <c r="AJ22" i="4"/>
  <c r="AR22" i="4" s="1"/>
  <c r="F23" i="4"/>
  <c r="AX21" i="3"/>
  <c r="BQ21" i="3"/>
  <c r="BU22" i="3"/>
  <c r="S23" i="3"/>
  <c r="BS22" i="3"/>
  <c r="BT22" i="3"/>
  <c r="BD20" i="3"/>
  <c r="BJ20" i="3" s="1"/>
  <c r="BP20" i="3"/>
  <c r="CB20" i="3" s="1"/>
  <c r="CH20" i="3" s="1"/>
  <c r="BO21" i="3"/>
  <c r="BC21" i="3"/>
  <c r="BI21" i="3" s="1"/>
  <c r="M21" i="3"/>
  <c r="AA21" i="3"/>
  <c r="AG21" i="3" s="1"/>
  <c r="AZ21" i="3"/>
  <c r="BF21" i="3" s="1"/>
  <c r="BL21" i="3"/>
  <c r="BX21" i="3" s="1"/>
  <c r="CD21" i="3" s="1"/>
  <c r="BN21" i="3"/>
  <c r="BZ21" i="3" s="1"/>
  <c r="CF21" i="3" s="1"/>
  <c r="BB21" i="3"/>
  <c r="BH21" i="3" s="1"/>
  <c r="BK21" i="3"/>
  <c r="BW21" i="3" s="1"/>
  <c r="CC21" i="3" s="1"/>
  <c r="AY21" i="3"/>
  <c r="BE21" i="3" s="1"/>
  <c r="AR21" i="3"/>
  <c r="BM21" i="3"/>
  <c r="BY21" i="3" s="1"/>
  <c r="CE21" i="3" s="1"/>
  <c r="BA21" i="3"/>
  <c r="BG21" i="3" s="1"/>
  <c r="AD22" i="3"/>
  <c r="AJ22" i="3" s="1"/>
  <c r="F23" i="3"/>
  <c r="AC22" i="3"/>
  <c r="AI22" i="3" s="1"/>
  <c r="AB22" i="3"/>
  <c r="AH22" i="3" s="1"/>
  <c r="AE22" i="3"/>
  <c r="AK22" i="3" s="1"/>
  <c r="Y379" i="3"/>
  <c r="X379" i="3"/>
  <c r="V379" i="3"/>
  <c r="U379" i="3"/>
  <c r="W379" i="3"/>
  <c r="AS379" i="3"/>
  <c r="AT379" i="3"/>
  <c r="AU379" i="3"/>
  <c r="AW379" i="3"/>
  <c r="AV379" i="3"/>
  <c r="CJ20" i="3"/>
  <c r="AF20" i="3"/>
  <c r="AL20" i="3" s="1"/>
  <c r="CI20" i="3"/>
  <c r="AX21" i="2"/>
  <c r="BV21" i="2" s="1"/>
  <c r="BQ21" i="2"/>
  <c r="Z22" i="2"/>
  <c r="BR22" i="2"/>
  <c r="BS22" i="2"/>
  <c r="BT22" i="2"/>
  <c r="BU22" i="2"/>
  <c r="S23" i="2"/>
  <c r="Y379" i="2"/>
  <c r="AU379" i="2"/>
  <c r="W379" i="2"/>
  <c r="X379" i="2"/>
  <c r="AW379" i="2"/>
  <c r="U379" i="2"/>
  <c r="V379" i="2"/>
  <c r="AT379" i="2"/>
  <c r="AS379" i="2"/>
  <c r="AV379" i="2"/>
  <c r="AF20" i="2"/>
  <c r="AL20" i="2" s="1"/>
  <c r="CI20" i="2"/>
  <c r="BD20" i="2"/>
  <c r="BJ20" i="2" s="1"/>
  <c r="BP20" i="2"/>
  <c r="CB20" i="2" s="1"/>
  <c r="CH20" i="2" s="1"/>
  <c r="M21" i="2"/>
  <c r="AA21" i="2"/>
  <c r="AG21" i="2" s="1"/>
  <c r="AR21" i="2"/>
  <c r="AY21" i="2"/>
  <c r="BE21" i="2" s="1"/>
  <c r="BK21" i="2"/>
  <c r="BW21" i="2" s="1"/>
  <c r="CC21" i="2" s="1"/>
  <c r="AZ21" i="2"/>
  <c r="BF21" i="2" s="1"/>
  <c r="BL21" i="2"/>
  <c r="BX21" i="2" s="1"/>
  <c r="CD21" i="2" s="1"/>
  <c r="BA21" i="2"/>
  <c r="BG21" i="2" s="1"/>
  <c r="BM21" i="2"/>
  <c r="BY21" i="2" s="1"/>
  <c r="CE21" i="2" s="1"/>
  <c r="BB21" i="2"/>
  <c r="BH21" i="2" s="1"/>
  <c r="BN21" i="2"/>
  <c r="BZ21" i="2" s="1"/>
  <c r="CF21" i="2" s="1"/>
  <c r="BC21" i="2"/>
  <c r="BI21" i="2" s="1"/>
  <c r="BO21" i="2"/>
  <c r="CA21" i="2" s="1"/>
  <c r="CG21" i="2" s="1"/>
  <c r="AB22" i="2"/>
  <c r="AH22" i="2" s="1"/>
  <c r="AC22" i="2"/>
  <c r="AI22" i="2" s="1"/>
  <c r="AD22" i="2"/>
  <c r="AJ22" i="2" s="1"/>
  <c r="AE22" i="2"/>
  <c r="AK22" i="2" s="1"/>
  <c r="F23" i="2"/>
  <c r="AX21" i="1"/>
  <c r="BV21" i="1" s="1"/>
  <c r="BQ21" i="1"/>
  <c r="BR22" i="1"/>
  <c r="BS22" i="1"/>
  <c r="BT22" i="1"/>
  <c r="BU22" i="1"/>
  <c r="S23" i="1"/>
  <c r="V379" i="1"/>
  <c r="AU379" i="1"/>
  <c r="AV379" i="1"/>
  <c r="W379" i="1"/>
  <c r="AT379" i="1"/>
  <c r="U379" i="1"/>
  <c r="X379" i="1"/>
  <c r="Y379" i="1"/>
  <c r="AW379" i="1"/>
  <c r="AS379" i="1"/>
  <c r="AF20" i="1"/>
  <c r="AL20" i="1" s="1"/>
  <c r="BD20" i="1"/>
  <c r="BJ20" i="1" s="1"/>
  <c r="BP20" i="1"/>
  <c r="CB20" i="1" s="1"/>
  <c r="CH20" i="1" s="1"/>
  <c r="M21" i="1"/>
  <c r="AA21" i="1"/>
  <c r="AG21" i="1" s="1"/>
  <c r="AR21" i="1"/>
  <c r="AY21" i="1"/>
  <c r="BE21" i="1" s="1"/>
  <c r="BK21" i="1"/>
  <c r="BW21" i="1" s="1"/>
  <c r="CC21" i="1" s="1"/>
  <c r="AZ21" i="1"/>
  <c r="BF21" i="1" s="1"/>
  <c r="BL21" i="1"/>
  <c r="BX21" i="1" s="1"/>
  <c r="CD21" i="1" s="1"/>
  <c r="BA21" i="1"/>
  <c r="BG21" i="1" s="1"/>
  <c r="BM21" i="1"/>
  <c r="BY21" i="1" s="1"/>
  <c r="CE21" i="1" s="1"/>
  <c r="BB21" i="1"/>
  <c r="BH21" i="1" s="1"/>
  <c r="BN21" i="1"/>
  <c r="BZ21" i="1" s="1"/>
  <c r="CF21" i="1" s="1"/>
  <c r="BC21" i="1"/>
  <c r="BI21" i="1" s="1"/>
  <c r="BO21" i="1"/>
  <c r="CA21" i="1" s="1"/>
  <c r="CG21" i="1" s="1"/>
  <c r="AB22" i="1"/>
  <c r="AH22" i="1" s="1"/>
  <c r="AC22" i="1"/>
  <c r="AI22" i="1" s="1"/>
  <c r="AD22" i="1"/>
  <c r="AJ22" i="1" s="1"/>
  <c r="AE22" i="1"/>
  <c r="AK22" i="1" s="1"/>
  <c r="F23" i="1"/>
  <c r="BR379" i="8"/>
  <c r="BP379" i="8"/>
  <c r="AK379" i="8"/>
  <c r="BT379" i="8"/>
  <c r="BQ379" i="8"/>
  <c r="AL379" i="8"/>
  <c r="BS379" i="8"/>
  <c r="BT21" i="8"/>
  <c r="BY20" i="8"/>
  <c r="AW20" i="8"/>
  <c r="BI20" i="8" s="1"/>
  <c r="AY21" i="6"/>
  <c r="AJ21" i="5"/>
  <c r="AR21" i="5" s="1"/>
  <c r="BY20" i="7"/>
  <c r="AO21" i="7"/>
  <c r="BA21" i="7" s="1"/>
  <c r="AQ21" i="7"/>
  <c r="BC21" i="7" s="1"/>
  <c r="AP21" i="7"/>
  <c r="BB21" i="7" s="1"/>
  <c r="AC21" i="6"/>
  <c r="AY21" i="5"/>
  <c r="AC21" i="4"/>
  <c r="AY21" i="4"/>
  <c r="AZ20" i="4"/>
  <c r="Z21" i="3"/>
  <c r="BU21" i="3"/>
  <c r="CB19" i="3"/>
  <c r="CH19" i="3" s="1"/>
  <c r="BZ20" i="3"/>
  <c r="CF20" i="3" s="1"/>
  <c r="BY20" i="3"/>
  <c r="CE20" i="3" s="1"/>
  <c r="BV20" i="2"/>
  <c r="Z21" i="2"/>
  <c r="CB19" i="2"/>
  <c r="CH19" i="2" s="1"/>
  <c r="BV20" i="1"/>
  <c r="Z21" i="1"/>
  <c r="CB19" i="1"/>
  <c r="CH19" i="1" s="1"/>
  <c r="AK21" i="8"/>
  <c r="BT21" i="7"/>
  <c r="AZ20" i="6"/>
  <c r="AC21" i="5"/>
  <c r="BU20" i="9"/>
  <c r="BR21" i="8"/>
  <c r="AK21" i="7"/>
  <c r="BX20" i="9"/>
  <c r="BS21" i="7"/>
  <c r="AE379" i="9"/>
  <c r="AH379" i="9"/>
  <c r="AB379" i="9"/>
  <c r="AF379" i="9"/>
  <c r="AI379" i="9"/>
  <c r="AC379" i="9"/>
  <c r="AJ379" i="9"/>
  <c r="AD379" i="9"/>
  <c r="AG379" i="9"/>
  <c r="AB379" i="6"/>
  <c r="AA379" i="6"/>
  <c r="W379" i="6"/>
  <c r="Y379" i="6"/>
  <c r="Z379" i="6"/>
  <c r="X379" i="6"/>
  <c r="BQ22" i="9" l="1"/>
  <c r="AL22" i="9"/>
  <c r="BR23" i="9"/>
  <c r="BT23" i="9"/>
  <c r="Y24" i="9"/>
  <c r="R22" i="9"/>
  <c r="AN22" i="9"/>
  <c r="AZ22" i="9" s="1"/>
  <c r="BM22" i="9"/>
  <c r="BW22" i="9" s="1"/>
  <c r="AT22" i="9"/>
  <c r="BF22" i="9" s="1"/>
  <c r="AS22" i="9"/>
  <c r="BE22" i="9" s="1"/>
  <c r="BL22" i="9"/>
  <c r="BV22" i="9" s="1"/>
  <c r="S22" i="9"/>
  <c r="AX22" i="9" s="1"/>
  <c r="BJ22" i="9" s="1"/>
  <c r="AV22" i="9"/>
  <c r="BH22" i="9" s="1"/>
  <c r="BO22" i="9"/>
  <c r="AR22" i="9"/>
  <c r="BD22" i="9" s="1"/>
  <c r="BK22" i="9"/>
  <c r="BU22" i="9" s="1"/>
  <c r="AU22" i="9"/>
  <c r="BG22" i="9" s="1"/>
  <c r="BN22" i="9"/>
  <c r="BX22" i="9" s="1"/>
  <c r="AO23" i="9"/>
  <c r="BA23" i="9" s="1"/>
  <c r="AP23" i="9"/>
  <c r="BB23" i="9" s="1"/>
  <c r="AQ23" i="9"/>
  <c r="BC23" i="9" s="1"/>
  <c r="F24" i="9"/>
  <c r="AM23" i="9"/>
  <c r="AY23" i="9" s="1"/>
  <c r="AW21" i="9"/>
  <c r="BI21" i="9" s="1"/>
  <c r="BQ22" i="8"/>
  <c r="AL22" i="8"/>
  <c r="BR23" i="8"/>
  <c r="BT23" i="8"/>
  <c r="Y24" i="8"/>
  <c r="R22" i="8"/>
  <c r="AN22" i="8"/>
  <c r="AZ22" i="8" s="1"/>
  <c r="S22" i="8"/>
  <c r="AX22" i="8" s="1"/>
  <c r="BJ22" i="8" s="1"/>
  <c r="BL22" i="8"/>
  <c r="BV22" i="8" s="1"/>
  <c r="AS22" i="8"/>
  <c r="BE22" i="8" s="1"/>
  <c r="BO22" i="8"/>
  <c r="BY22" i="8" s="1"/>
  <c r="AV22" i="8"/>
  <c r="BH22" i="8" s="1"/>
  <c r="AR22" i="8"/>
  <c r="BD22" i="8" s="1"/>
  <c r="BK22" i="8"/>
  <c r="BU22" i="8" s="1"/>
  <c r="AQ23" i="8"/>
  <c r="BC23" i="8" s="1"/>
  <c r="AP23" i="8"/>
  <c r="BB23" i="8" s="1"/>
  <c r="AO23" i="8"/>
  <c r="BA23" i="8" s="1"/>
  <c r="F24" i="8"/>
  <c r="AT22" i="8"/>
  <c r="BF22" i="8" s="1"/>
  <c r="BM22" i="8"/>
  <c r="BW22" i="8" s="1"/>
  <c r="BN22" i="8"/>
  <c r="BX22" i="8" s="1"/>
  <c r="AU22" i="8"/>
  <c r="BG22" i="8" s="1"/>
  <c r="AW21" i="8"/>
  <c r="BI21" i="8" s="1"/>
  <c r="AL22" i="7"/>
  <c r="BQ22" i="7"/>
  <c r="Y24" i="7"/>
  <c r="BP23" i="7"/>
  <c r="BS23" i="7"/>
  <c r="BT23" i="7"/>
  <c r="BS379" i="7"/>
  <c r="BP379" i="7"/>
  <c r="BT379" i="7"/>
  <c r="BQ379" i="7"/>
  <c r="AL379" i="7"/>
  <c r="BR379" i="7"/>
  <c r="AK379" i="7"/>
  <c r="AW21" i="7"/>
  <c r="BI21" i="7" s="1"/>
  <c r="R22" i="7"/>
  <c r="AN22" i="7"/>
  <c r="AZ22" i="7" s="1"/>
  <c r="S22" i="7"/>
  <c r="AX22" i="7" s="1"/>
  <c r="BJ22" i="7" s="1"/>
  <c r="AS22" i="7"/>
  <c r="BE22" i="7" s="1"/>
  <c r="BL22" i="7"/>
  <c r="BV22" i="7" s="1"/>
  <c r="AR22" i="7"/>
  <c r="BD22" i="7" s="1"/>
  <c r="BK22" i="7"/>
  <c r="AT22" i="7"/>
  <c r="BF22" i="7" s="1"/>
  <c r="BM22" i="7"/>
  <c r="BW22" i="7" s="1"/>
  <c r="BO22" i="7"/>
  <c r="BY22" i="7" s="1"/>
  <c r="AV22" i="7"/>
  <c r="BH22" i="7" s="1"/>
  <c r="AP23" i="7"/>
  <c r="BB23" i="7" s="1"/>
  <c r="F24" i="7"/>
  <c r="AM23" i="7"/>
  <c r="AY23" i="7" s="1"/>
  <c r="AO23" i="7"/>
  <c r="BA23" i="7" s="1"/>
  <c r="AQ23" i="7"/>
  <c r="BC23" i="7" s="1"/>
  <c r="AU22" i="7"/>
  <c r="BG22" i="7" s="1"/>
  <c r="BN22" i="7"/>
  <c r="AD22" i="6"/>
  <c r="AV22" i="6"/>
  <c r="U24" i="6"/>
  <c r="AK21" i="6"/>
  <c r="AS21" i="6" s="1"/>
  <c r="N22" i="6"/>
  <c r="AE22" i="6"/>
  <c r="AM22" i="6" s="1"/>
  <c r="O22" i="6"/>
  <c r="AL22" i="6" s="1"/>
  <c r="AT22" i="6" s="1"/>
  <c r="AH22" i="6"/>
  <c r="AP22" i="6" s="1"/>
  <c r="AU22" i="6"/>
  <c r="AW22" i="6" s="1"/>
  <c r="AI22" i="6"/>
  <c r="AQ22" i="6" s="1"/>
  <c r="AX22" i="6"/>
  <c r="AF23" i="6"/>
  <c r="AN23" i="6" s="1"/>
  <c r="AG23" i="6"/>
  <c r="AO23" i="6" s="1"/>
  <c r="AJ23" i="6"/>
  <c r="AR23" i="6" s="1"/>
  <c r="F24" i="6"/>
  <c r="AD22" i="5"/>
  <c r="AV22" i="5"/>
  <c r="U24" i="5"/>
  <c r="AY379" i="5"/>
  <c r="AD379" i="5"/>
  <c r="AV379" i="5"/>
  <c r="AC379" i="5"/>
  <c r="AK21" i="5"/>
  <c r="AS21" i="5" s="1"/>
  <c r="N22" i="5"/>
  <c r="AE22" i="5"/>
  <c r="AM22" i="5" s="1"/>
  <c r="O22" i="5"/>
  <c r="AL22" i="5" s="1"/>
  <c r="AT22" i="5" s="1"/>
  <c r="AH22" i="5"/>
  <c r="AP22" i="5" s="1"/>
  <c r="AU22" i="5"/>
  <c r="AW22" i="5" s="1"/>
  <c r="AI22" i="5"/>
  <c r="AQ22" i="5" s="1"/>
  <c r="AX22" i="5"/>
  <c r="AF23" i="5"/>
  <c r="AN23" i="5" s="1"/>
  <c r="AG23" i="5"/>
  <c r="AO23" i="5" s="1"/>
  <c r="AJ23" i="5"/>
  <c r="AR23" i="5" s="1"/>
  <c r="F24" i="5"/>
  <c r="AD22" i="4"/>
  <c r="AV22" i="4"/>
  <c r="U24" i="4"/>
  <c r="AD379" i="4"/>
  <c r="AV379" i="4"/>
  <c r="AC379" i="4"/>
  <c r="AY379" i="4"/>
  <c r="AK21" i="4"/>
  <c r="AS21" i="4" s="1"/>
  <c r="N22" i="4"/>
  <c r="AE22" i="4"/>
  <c r="AM22" i="4" s="1"/>
  <c r="O22" i="4"/>
  <c r="AL22" i="4" s="1"/>
  <c r="AT22" i="4" s="1"/>
  <c r="AH22" i="4"/>
  <c r="AP22" i="4" s="1"/>
  <c r="AU22" i="4"/>
  <c r="AW22" i="4" s="1"/>
  <c r="AI22" i="4"/>
  <c r="AQ22" i="4" s="1"/>
  <c r="AX22" i="4"/>
  <c r="AF23" i="4"/>
  <c r="AN23" i="4" s="1"/>
  <c r="AJ23" i="4"/>
  <c r="AR23" i="4" s="1"/>
  <c r="F24" i="4"/>
  <c r="AX22" i="3"/>
  <c r="BQ22" i="3"/>
  <c r="BT23" i="3"/>
  <c r="BU23" i="3"/>
  <c r="S24" i="3"/>
  <c r="BR23" i="3"/>
  <c r="BS23" i="3"/>
  <c r="CJ21" i="3"/>
  <c r="CI21" i="3"/>
  <c r="AF21" i="3"/>
  <c r="AL21" i="3" s="1"/>
  <c r="BD21" i="3"/>
  <c r="BJ21" i="3" s="1"/>
  <c r="BP21" i="3"/>
  <c r="AZ22" i="3"/>
  <c r="BF22" i="3" s="1"/>
  <c r="BL22" i="3"/>
  <c r="BB22" i="3"/>
  <c r="BH22" i="3" s="1"/>
  <c r="BN22" i="3"/>
  <c r="BZ22" i="3" s="1"/>
  <c r="CF22" i="3" s="1"/>
  <c r="AR22" i="3"/>
  <c r="AY22" i="3"/>
  <c r="BE22" i="3" s="1"/>
  <c r="BK22" i="3"/>
  <c r="BW22" i="3" s="1"/>
  <c r="CC22" i="3" s="1"/>
  <c r="AA22" i="3"/>
  <c r="AG22" i="3" s="1"/>
  <c r="M22" i="3"/>
  <c r="AB23" i="3"/>
  <c r="AH23" i="3" s="1"/>
  <c r="AD23" i="3"/>
  <c r="AJ23" i="3" s="1"/>
  <c r="AC23" i="3"/>
  <c r="AI23" i="3" s="1"/>
  <c r="F24" i="3"/>
  <c r="BM22" i="3"/>
  <c r="BY22" i="3" s="1"/>
  <c r="CE22" i="3" s="1"/>
  <c r="BA22" i="3"/>
  <c r="BG22" i="3" s="1"/>
  <c r="BC22" i="3"/>
  <c r="BI22" i="3" s="1"/>
  <c r="BO22" i="3"/>
  <c r="CA22" i="3" s="1"/>
  <c r="CG22" i="3" s="1"/>
  <c r="Z379" i="3"/>
  <c r="BQ379" i="3"/>
  <c r="AX379" i="3"/>
  <c r="BV379" i="3" s="1"/>
  <c r="BR379" i="3"/>
  <c r="BS379" i="3"/>
  <c r="BU379" i="3"/>
  <c r="BT379" i="3"/>
  <c r="AX22" i="2"/>
  <c r="BV22" i="2" s="1"/>
  <c r="BQ22" i="2"/>
  <c r="BR23" i="2"/>
  <c r="BS23" i="2"/>
  <c r="BT23" i="2"/>
  <c r="BU23" i="2"/>
  <c r="S24" i="2"/>
  <c r="BS379" i="2"/>
  <c r="BU379" i="2"/>
  <c r="Z379" i="2"/>
  <c r="BR379" i="2"/>
  <c r="AX379" i="2"/>
  <c r="BV379" i="2" s="1"/>
  <c r="BQ379" i="2"/>
  <c r="BT379" i="2"/>
  <c r="AF21" i="2"/>
  <c r="AL21" i="2" s="1"/>
  <c r="CI21" i="2"/>
  <c r="BD21" i="2"/>
  <c r="BJ21" i="2" s="1"/>
  <c r="BP21" i="2"/>
  <c r="CB21" i="2" s="1"/>
  <c r="CH21" i="2" s="1"/>
  <c r="M22" i="2"/>
  <c r="AA22" i="2"/>
  <c r="AG22" i="2" s="1"/>
  <c r="AR22" i="2"/>
  <c r="AY22" i="2"/>
  <c r="BE22" i="2" s="1"/>
  <c r="BK22" i="2"/>
  <c r="BW22" i="2" s="1"/>
  <c r="CC22" i="2" s="1"/>
  <c r="AZ22" i="2"/>
  <c r="BF22" i="2" s="1"/>
  <c r="BL22" i="2"/>
  <c r="BX22" i="2" s="1"/>
  <c r="CD22" i="2" s="1"/>
  <c r="BA22" i="2"/>
  <c r="BG22" i="2" s="1"/>
  <c r="BM22" i="2"/>
  <c r="BY22" i="2" s="1"/>
  <c r="CE22" i="2" s="1"/>
  <c r="BB22" i="2"/>
  <c r="BH22" i="2" s="1"/>
  <c r="BN22" i="2"/>
  <c r="BZ22" i="2" s="1"/>
  <c r="CF22" i="2" s="1"/>
  <c r="BC22" i="2"/>
  <c r="BI22" i="2" s="1"/>
  <c r="BO22" i="2"/>
  <c r="CA22" i="2" s="1"/>
  <c r="CG22" i="2" s="1"/>
  <c r="AB23" i="2"/>
  <c r="AH23" i="2" s="1"/>
  <c r="AC23" i="2"/>
  <c r="AI23" i="2" s="1"/>
  <c r="AD23" i="2"/>
  <c r="AJ23" i="2" s="1"/>
  <c r="AE23" i="2"/>
  <c r="AK23" i="2" s="1"/>
  <c r="F24" i="2"/>
  <c r="AX22" i="1"/>
  <c r="BQ22" i="1"/>
  <c r="BR23" i="1"/>
  <c r="BS23" i="1"/>
  <c r="BT23" i="1"/>
  <c r="BU23" i="1"/>
  <c r="S24" i="1"/>
  <c r="BS379" i="1"/>
  <c r="BT379" i="1"/>
  <c r="BR379" i="1"/>
  <c r="Z379" i="1"/>
  <c r="BU379" i="1"/>
  <c r="AX379" i="1"/>
  <c r="BV379" i="1" s="1"/>
  <c r="BQ379" i="1"/>
  <c r="AF21" i="1"/>
  <c r="AL21" i="1" s="1"/>
  <c r="BD21" i="1"/>
  <c r="BJ21" i="1" s="1"/>
  <c r="BP21" i="1"/>
  <c r="CB21" i="1" s="1"/>
  <c r="CH21" i="1" s="1"/>
  <c r="M22" i="1"/>
  <c r="AA22" i="1"/>
  <c r="AG22" i="1" s="1"/>
  <c r="AR22" i="1"/>
  <c r="AY22" i="1"/>
  <c r="BE22" i="1" s="1"/>
  <c r="BK22" i="1"/>
  <c r="BW22" i="1" s="1"/>
  <c r="CC22" i="1" s="1"/>
  <c r="AZ22" i="1"/>
  <c r="BF22" i="1" s="1"/>
  <c r="BL22" i="1"/>
  <c r="BX22" i="1" s="1"/>
  <c r="CD22" i="1" s="1"/>
  <c r="BA22" i="1"/>
  <c r="BG22" i="1" s="1"/>
  <c r="BM22" i="1"/>
  <c r="BY22" i="1" s="1"/>
  <c r="CE22" i="1" s="1"/>
  <c r="BB22" i="1"/>
  <c r="BH22" i="1" s="1"/>
  <c r="BN22" i="1"/>
  <c r="BZ22" i="1" s="1"/>
  <c r="CF22" i="1" s="1"/>
  <c r="BC22" i="1"/>
  <c r="BI22" i="1" s="1"/>
  <c r="BO22" i="1"/>
  <c r="CA22" i="1" s="1"/>
  <c r="CG22" i="1" s="1"/>
  <c r="AB23" i="1"/>
  <c r="AH23" i="1" s="1"/>
  <c r="AC23" i="1"/>
  <c r="AI23" i="1" s="1"/>
  <c r="AD23" i="1"/>
  <c r="AJ23" i="1" s="1"/>
  <c r="AE23" i="1"/>
  <c r="AK23" i="1" s="1"/>
  <c r="F24" i="1"/>
  <c r="BR379" i="9"/>
  <c r="AK379" i="9"/>
  <c r="BP379" i="9"/>
  <c r="BS379" i="9"/>
  <c r="BT379" i="9"/>
  <c r="AL379" i="9"/>
  <c r="AZ379" i="9" s="1"/>
  <c r="BQ379" i="9"/>
  <c r="AY379" i="6"/>
  <c r="AC379" i="6"/>
  <c r="AV379" i="6"/>
  <c r="AD379" i="6"/>
  <c r="BT22" i="9"/>
  <c r="AY22" i="5"/>
  <c r="BR22" i="3"/>
  <c r="Z22" i="1"/>
  <c r="AL21" i="5"/>
  <c r="AT21" i="5" s="1"/>
  <c r="AW21" i="5"/>
  <c r="AZ21" i="5"/>
  <c r="AF22" i="5"/>
  <c r="AN22" i="5" s="1"/>
  <c r="AG22" i="5"/>
  <c r="AO22" i="5" s="1"/>
  <c r="AC22" i="4"/>
  <c r="AY22" i="4"/>
  <c r="AZ21" i="4"/>
  <c r="BV21" i="3"/>
  <c r="CA21" i="3"/>
  <c r="CG21" i="3" s="1"/>
  <c r="BP22" i="7"/>
  <c r="AK22" i="9"/>
  <c r="BS22" i="7"/>
  <c r="AK22" i="8"/>
  <c r="BY21" i="8"/>
  <c r="AK22" i="7"/>
  <c r="AC22" i="6"/>
  <c r="AZ21" i="6"/>
  <c r="AC22" i="5"/>
  <c r="AY22" i="6"/>
  <c r="Z22" i="3"/>
  <c r="AM22" i="9"/>
  <c r="AY22" i="9" s="1"/>
  <c r="AM22" i="7"/>
  <c r="AY22" i="7" s="1"/>
  <c r="AL23" i="9" l="1"/>
  <c r="BQ23" i="9"/>
  <c r="BR24" i="9"/>
  <c r="BP24" i="9"/>
  <c r="BT24" i="9"/>
  <c r="Y25" i="9"/>
  <c r="AS23" i="9"/>
  <c r="BE23" i="9" s="1"/>
  <c r="BL23" i="9"/>
  <c r="BV23" i="9" s="1"/>
  <c r="S23" i="9"/>
  <c r="AX23" i="9" s="1"/>
  <c r="BJ23" i="9" s="1"/>
  <c r="AN23" i="9"/>
  <c r="AZ23" i="9" s="1"/>
  <c r="R23" i="9"/>
  <c r="AU23" i="9"/>
  <c r="BG23" i="9" s="1"/>
  <c r="BN23" i="9"/>
  <c r="AV23" i="9"/>
  <c r="BH23" i="9" s="1"/>
  <c r="BO23" i="9"/>
  <c r="BY23" i="9" s="1"/>
  <c r="AQ24" i="9"/>
  <c r="BC24" i="9" s="1"/>
  <c r="AO24" i="9"/>
  <c r="BA24" i="9" s="1"/>
  <c r="AP24" i="9"/>
  <c r="BB24" i="9" s="1"/>
  <c r="F25" i="9"/>
  <c r="BK23" i="9"/>
  <c r="AR23" i="9"/>
  <c r="BD23" i="9" s="1"/>
  <c r="AT23" i="9"/>
  <c r="BF23" i="9" s="1"/>
  <c r="BM23" i="9"/>
  <c r="BW23" i="9" s="1"/>
  <c r="AL23" i="8"/>
  <c r="BQ23" i="8"/>
  <c r="Y25" i="8"/>
  <c r="BR24" i="8"/>
  <c r="AK24" i="8"/>
  <c r="BT24" i="8"/>
  <c r="BL23" i="8"/>
  <c r="BV23" i="8" s="1"/>
  <c r="AS23" i="8"/>
  <c r="BE23" i="8" s="1"/>
  <c r="S23" i="8"/>
  <c r="AX23" i="8" s="1"/>
  <c r="BJ23" i="8" s="1"/>
  <c r="AV23" i="8"/>
  <c r="BH23" i="8" s="1"/>
  <c r="BO23" i="8"/>
  <c r="BY23" i="8" s="1"/>
  <c r="AT23" i="8"/>
  <c r="BF23" i="8" s="1"/>
  <c r="BM23" i="8"/>
  <c r="BW23" i="8" s="1"/>
  <c r="AN23" i="8"/>
  <c r="AZ23" i="8" s="1"/>
  <c r="R23" i="8"/>
  <c r="AR23" i="8"/>
  <c r="BD23" i="8" s="1"/>
  <c r="BK23" i="8"/>
  <c r="AM23" i="8"/>
  <c r="AY23" i="8" s="1"/>
  <c r="AU23" i="8"/>
  <c r="BG23" i="8" s="1"/>
  <c r="BN23" i="8"/>
  <c r="F25" i="8"/>
  <c r="AP24" i="8"/>
  <c r="BB24" i="8" s="1"/>
  <c r="AO24" i="8"/>
  <c r="BA24" i="8" s="1"/>
  <c r="AQ24" i="8"/>
  <c r="BC24" i="8" s="1"/>
  <c r="AL23" i="7"/>
  <c r="BQ23" i="7"/>
  <c r="BT24" i="7"/>
  <c r="Y25" i="7"/>
  <c r="AU23" i="7"/>
  <c r="BG23" i="7" s="1"/>
  <c r="BN23" i="7"/>
  <c r="BX23" i="7" s="1"/>
  <c r="AR23" i="7"/>
  <c r="BD23" i="7" s="1"/>
  <c r="BK23" i="7"/>
  <c r="BU23" i="7" s="1"/>
  <c r="AN23" i="7"/>
  <c r="AZ23" i="7" s="1"/>
  <c r="R23" i="7"/>
  <c r="AV23" i="7"/>
  <c r="BH23" i="7" s="1"/>
  <c r="BO23" i="7"/>
  <c r="BY23" i="7" s="1"/>
  <c r="AP24" i="7"/>
  <c r="BB24" i="7" s="1"/>
  <c r="AO24" i="7"/>
  <c r="BA24" i="7" s="1"/>
  <c r="AQ24" i="7"/>
  <c r="BC24" i="7" s="1"/>
  <c r="F25" i="7"/>
  <c r="S23" i="7"/>
  <c r="AX23" i="7" s="1"/>
  <c r="BJ23" i="7" s="1"/>
  <c r="AS23" i="7"/>
  <c r="BE23" i="7" s="1"/>
  <c r="BL23" i="7"/>
  <c r="BV23" i="7" s="1"/>
  <c r="BM23" i="7"/>
  <c r="AT23" i="7"/>
  <c r="BF23" i="7" s="1"/>
  <c r="AD23" i="6"/>
  <c r="AV23" i="6"/>
  <c r="U25" i="6"/>
  <c r="N23" i="6"/>
  <c r="AE23" i="6"/>
  <c r="AM23" i="6" s="1"/>
  <c r="O23" i="6"/>
  <c r="AL23" i="6" s="1"/>
  <c r="AT23" i="6" s="1"/>
  <c r="AH23" i="6"/>
  <c r="AP23" i="6" s="1"/>
  <c r="AU23" i="6"/>
  <c r="AW23" i="6" s="1"/>
  <c r="AI23" i="6"/>
  <c r="AQ23" i="6" s="1"/>
  <c r="AX23" i="6"/>
  <c r="AF24" i="6"/>
  <c r="AN24" i="6" s="1"/>
  <c r="F25" i="6"/>
  <c r="AD23" i="5"/>
  <c r="AV23" i="5"/>
  <c r="U25" i="5"/>
  <c r="N23" i="5"/>
  <c r="AE23" i="5"/>
  <c r="AM23" i="5" s="1"/>
  <c r="O23" i="5"/>
  <c r="AL23" i="5" s="1"/>
  <c r="AT23" i="5" s="1"/>
  <c r="AH23" i="5"/>
  <c r="AP23" i="5" s="1"/>
  <c r="AU23" i="5"/>
  <c r="AW23" i="5" s="1"/>
  <c r="AI23" i="5"/>
  <c r="AQ23" i="5" s="1"/>
  <c r="AX23" i="5"/>
  <c r="AF24" i="5"/>
  <c r="AN24" i="5" s="1"/>
  <c r="AJ24" i="5"/>
  <c r="AR24" i="5" s="1"/>
  <c r="F25" i="5"/>
  <c r="AD23" i="4"/>
  <c r="AV23" i="4"/>
  <c r="U25" i="4"/>
  <c r="N23" i="4"/>
  <c r="AE23" i="4"/>
  <c r="AM23" i="4" s="1"/>
  <c r="O23" i="4"/>
  <c r="AL23" i="4" s="1"/>
  <c r="AT23" i="4" s="1"/>
  <c r="AH23" i="4"/>
  <c r="AP23" i="4" s="1"/>
  <c r="AU23" i="4"/>
  <c r="AW23" i="4" s="1"/>
  <c r="AI23" i="4"/>
  <c r="AQ23" i="4" s="1"/>
  <c r="AX23" i="4"/>
  <c r="AF24" i="4"/>
  <c r="AN24" i="4" s="1"/>
  <c r="AG24" i="4"/>
  <c r="AO24" i="4" s="1"/>
  <c r="AJ24" i="4"/>
  <c r="AR24" i="4" s="1"/>
  <c r="F25" i="4"/>
  <c r="AX23" i="3"/>
  <c r="BQ23" i="3"/>
  <c r="BT24" i="3"/>
  <c r="S25" i="3"/>
  <c r="BR24" i="3"/>
  <c r="BD22" i="3"/>
  <c r="BJ22" i="3" s="1"/>
  <c r="BP22" i="3"/>
  <c r="AF22" i="3"/>
  <c r="AL22" i="3" s="1"/>
  <c r="CJ22" i="3"/>
  <c r="CI22" i="3"/>
  <c r="BA23" i="3"/>
  <c r="BG23" i="3" s="1"/>
  <c r="BM23" i="3"/>
  <c r="BY23" i="3" s="1"/>
  <c r="CE23" i="3" s="1"/>
  <c r="AY23" i="3"/>
  <c r="BE23" i="3" s="1"/>
  <c r="AR23" i="3"/>
  <c r="BK23" i="3"/>
  <c r="BW23" i="3" s="1"/>
  <c r="CC23" i="3" s="1"/>
  <c r="BC23" i="3"/>
  <c r="BI23" i="3" s="1"/>
  <c r="BO23" i="3"/>
  <c r="CA23" i="3" s="1"/>
  <c r="CG23" i="3" s="1"/>
  <c r="AZ23" i="3"/>
  <c r="BF23" i="3" s="1"/>
  <c r="BL23" i="3"/>
  <c r="BX23" i="3" s="1"/>
  <c r="CD23" i="3" s="1"/>
  <c r="AA23" i="3"/>
  <c r="AG23" i="3" s="1"/>
  <c r="M23" i="3"/>
  <c r="AC24" i="3"/>
  <c r="AI24" i="3" s="1"/>
  <c r="F25" i="3"/>
  <c r="AD24" i="3"/>
  <c r="AJ24" i="3" s="1"/>
  <c r="AB24" i="3"/>
  <c r="AH24" i="3" s="1"/>
  <c r="AE24" i="3"/>
  <c r="AK24" i="3" s="1"/>
  <c r="BB23" i="3"/>
  <c r="BH23" i="3" s="1"/>
  <c r="BN23" i="3"/>
  <c r="BZ23" i="3" s="1"/>
  <c r="CF23" i="3" s="1"/>
  <c r="AX23" i="2"/>
  <c r="BQ23" i="2"/>
  <c r="BS24" i="2"/>
  <c r="BT24" i="2"/>
  <c r="BU24" i="2"/>
  <c r="S25" i="2"/>
  <c r="AF22" i="2"/>
  <c r="AL22" i="2" s="1"/>
  <c r="CI22" i="2"/>
  <c r="BD22" i="2"/>
  <c r="BJ22" i="2" s="1"/>
  <c r="BP22" i="2"/>
  <c r="CB22" i="2" s="1"/>
  <c r="CH22" i="2" s="1"/>
  <c r="M23" i="2"/>
  <c r="AA23" i="2"/>
  <c r="AG23" i="2" s="1"/>
  <c r="AR23" i="2"/>
  <c r="AY23" i="2"/>
  <c r="BE23" i="2" s="1"/>
  <c r="BK23" i="2"/>
  <c r="BW23" i="2" s="1"/>
  <c r="CC23" i="2" s="1"/>
  <c r="AZ23" i="2"/>
  <c r="BF23" i="2" s="1"/>
  <c r="BL23" i="2"/>
  <c r="BX23" i="2" s="1"/>
  <c r="CD23" i="2" s="1"/>
  <c r="BA23" i="2"/>
  <c r="BG23" i="2" s="1"/>
  <c r="BM23" i="2"/>
  <c r="BY23" i="2" s="1"/>
  <c r="CE23" i="2" s="1"/>
  <c r="BB23" i="2"/>
  <c r="BH23" i="2" s="1"/>
  <c r="BN23" i="2"/>
  <c r="BZ23" i="2" s="1"/>
  <c r="CF23" i="2" s="1"/>
  <c r="BC23" i="2"/>
  <c r="BI23" i="2" s="1"/>
  <c r="BO23" i="2"/>
  <c r="CA23" i="2" s="1"/>
  <c r="CG23" i="2" s="1"/>
  <c r="AB24" i="2"/>
  <c r="AH24" i="2" s="1"/>
  <c r="AC24" i="2"/>
  <c r="AI24" i="2" s="1"/>
  <c r="AD24" i="2"/>
  <c r="AJ24" i="2" s="1"/>
  <c r="AE24" i="2"/>
  <c r="AK24" i="2" s="1"/>
  <c r="F25" i="2"/>
  <c r="AX23" i="1"/>
  <c r="BQ23" i="1"/>
  <c r="BR24" i="1"/>
  <c r="BS24" i="1"/>
  <c r="BT24" i="1"/>
  <c r="BU24" i="1"/>
  <c r="S25" i="1"/>
  <c r="BD22" i="1"/>
  <c r="BJ22" i="1" s="1"/>
  <c r="BP22" i="1"/>
  <c r="M23" i="1"/>
  <c r="AA23" i="1"/>
  <c r="AG23" i="1" s="1"/>
  <c r="AR23" i="1"/>
  <c r="AY23" i="1"/>
  <c r="BE23" i="1" s="1"/>
  <c r="BK23" i="1"/>
  <c r="BW23" i="1" s="1"/>
  <c r="CC23" i="1" s="1"/>
  <c r="AZ23" i="1"/>
  <c r="BF23" i="1" s="1"/>
  <c r="BL23" i="1"/>
  <c r="BX23" i="1" s="1"/>
  <c r="CD23" i="1" s="1"/>
  <c r="BA23" i="1"/>
  <c r="BG23" i="1" s="1"/>
  <c r="BM23" i="1"/>
  <c r="BY23" i="1" s="1"/>
  <c r="CE23" i="1" s="1"/>
  <c r="BB23" i="1"/>
  <c r="BH23" i="1" s="1"/>
  <c r="BN23" i="1"/>
  <c r="BZ23" i="1" s="1"/>
  <c r="CF23" i="1" s="1"/>
  <c r="BC23" i="1"/>
  <c r="BI23" i="1" s="1"/>
  <c r="BO23" i="1"/>
  <c r="CA23" i="1" s="1"/>
  <c r="CG23" i="1" s="1"/>
  <c r="AB24" i="1"/>
  <c r="AH24" i="1" s="1"/>
  <c r="AC24" i="1"/>
  <c r="AI24" i="1" s="1"/>
  <c r="AD24" i="1"/>
  <c r="AJ24" i="1" s="1"/>
  <c r="AE24" i="1"/>
  <c r="AK24" i="1" s="1"/>
  <c r="F25" i="1"/>
  <c r="BP23" i="8"/>
  <c r="AW22" i="7"/>
  <c r="BI22" i="7" s="1"/>
  <c r="AC23" i="5"/>
  <c r="AY23" i="5"/>
  <c r="AK22" i="5"/>
  <c r="AS22" i="5" s="1"/>
  <c r="AZ22" i="5"/>
  <c r="AK22" i="4"/>
  <c r="AS22" i="4" s="1"/>
  <c r="AZ22" i="4"/>
  <c r="BV22" i="3"/>
  <c r="CB21" i="3"/>
  <c r="CH21" i="3" s="1"/>
  <c r="BX22" i="3"/>
  <c r="CD22" i="3" s="1"/>
  <c r="AE23" i="3"/>
  <c r="AK23" i="3" s="1"/>
  <c r="Z23" i="2"/>
  <c r="Z23" i="1"/>
  <c r="AF22" i="1"/>
  <c r="AL22" i="1" s="1"/>
  <c r="AK23" i="9"/>
  <c r="BS23" i="9"/>
  <c r="AK22" i="6"/>
  <c r="AS22" i="6" s="1"/>
  <c r="AY23" i="4"/>
  <c r="BP23" i="9"/>
  <c r="AW22" i="8"/>
  <c r="BI22" i="8" s="1"/>
  <c r="BR23" i="7"/>
  <c r="BU22" i="7"/>
  <c r="AC23" i="4"/>
  <c r="BV22" i="1"/>
  <c r="AK23" i="8"/>
  <c r="AK23" i="7"/>
  <c r="AZ22" i="6"/>
  <c r="AW22" i="9"/>
  <c r="BI22" i="9" s="1"/>
  <c r="BY22" i="9"/>
  <c r="AY23" i="6"/>
  <c r="AG23" i="4"/>
  <c r="AO23" i="4" s="1"/>
  <c r="Z23" i="3"/>
  <c r="BS23" i="8"/>
  <c r="BX22" i="7"/>
  <c r="AC23" i="6"/>
  <c r="AL24" i="9" l="1"/>
  <c r="BQ24" i="9"/>
  <c r="BT25" i="9"/>
  <c r="Y26" i="9"/>
  <c r="BS25" i="9"/>
  <c r="BR25" i="9"/>
  <c r="AW23" i="9"/>
  <c r="BI23" i="9" s="1"/>
  <c r="BM24" i="9"/>
  <c r="BW24" i="9" s="1"/>
  <c r="AT24" i="9"/>
  <c r="BF24" i="9" s="1"/>
  <c r="BO24" i="9"/>
  <c r="BY24" i="9" s="1"/>
  <c r="AV24" i="9"/>
  <c r="BH24" i="9" s="1"/>
  <c r="AM24" i="9"/>
  <c r="AY24" i="9" s="1"/>
  <c r="BK24" i="9"/>
  <c r="BU24" i="9" s="1"/>
  <c r="AR24" i="9"/>
  <c r="BD24" i="9" s="1"/>
  <c r="S24" i="9"/>
  <c r="AX24" i="9" s="1"/>
  <c r="BJ24" i="9" s="1"/>
  <c r="AS24" i="9"/>
  <c r="BE24" i="9" s="1"/>
  <c r="BL24" i="9"/>
  <c r="BV24" i="9" s="1"/>
  <c r="AU24" i="9"/>
  <c r="BG24" i="9" s="1"/>
  <c r="BN24" i="9"/>
  <c r="R24" i="9"/>
  <c r="AN24" i="9"/>
  <c r="AZ24" i="9" s="1"/>
  <c r="AP25" i="9"/>
  <c r="BB25" i="9" s="1"/>
  <c r="F26" i="9"/>
  <c r="AO25" i="9"/>
  <c r="BA25" i="9" s="1"/>
  <c r="AQ25" i="9"/>
  <c r="BC25" i="9" s="1"/>
  <c r="Y26" i="8"/>
  <c r="BT25" i="8"/>
  <c r="BR25" i="8"/>
  <c r="BS25" i="8"/>
  <c r="AL24" i="8"/>
  <c r="BQ24" i="8"/>
  <c r="AW23" i="8"/>
  <c r="BI23" i="8" s="1"/>
  <c r="AN24" i="8"/>
  <c r="AZ24" i="8" s="1"/>
  <c r="R24" i="8"/>
  <c r="AT24" i="8"/>
  <c r="BF24" i="8" s="1"/>
  <c r="BM24" i="8"/>
  <c r="BW24" i="8" s="1"/>
  <c r="AO25" i="8"/>
  <c r="BA25" i="8" s="1"/>
  <c r="AQ25" i="8"/>
  <c r="BC25" i="8" s="1"/>
  <c r="AM25" i="8"/>
  <c r="AY25" i="8" s="1"/>
  <c r="AP25" i="8"/>
  <c r="BB25" i="8" s="1"/>
  <c r="F26" i="8"/>
  <c r="BL24" i="8"/>
  <c r="BV24" i="8" s="1"/>
  <c r="S24" i="8"/>
  <c r="AX24" i="8" s="1"/>
  <c r="BJ24" i="8" s="1"/>
  <c r="AS24" i="8"/>
  <c r="BE24" i="8" s="1"/>
  <c r="AV24" i="8"/>
  <c r="BH24" i="8" s="1"/>
  <c r="BO24" i="8"/>
  <c r="BY24" i="8" s="1"/>
  <c r="BK24" i="8"/>
  <c r="AR24" i="8"/>
  <c r="BD24" i="8" s="1"/>
  <c r="AU24" i="8"/>
  <c r="BG24" i="8" s="1"/>
  <c r="BN24" i="8"/>
  <c r="AL24" i="7"/>
  <c r="BQ24" i="7"/>
  <c r="BR25" i="7"/>
  <c r="BS25" i="7"/>
  <c r="Y26" i="7"/>
  <c r="BT25" i="7"/>
  <c r="AR24" i="7"/>
  <c r="BD24" i="7" s="1"/>
  <c r="BK24" i="7"/>
  <c r="BM24" i="7"/>
  <c r="AT24" i="7"/>
  <c r="BF24" i="7" s="1"/>
  <c r="AU24" i="7"/>
  <c r="BG24" i="7" s="1"/>
  <c r="BN24" i="7"/>
  <c r="AM24" i="7"/>
  <c r="AY24" i="7" s="1"/>
  <c r="S24" i="7"/>
  <c r="AX24" i="7" s="1"/>
  <c r="BJ24" i="7" s="1"/>
  <c r="AS24" i="7"/>
  <c r="BE24" i="7" s="1"/>
  <c r="BL24" i="7"/>
  <c r="BV24" i="7" s="1"/>
  <c r="AV24" i="7"/>
  <c r="BH24" i="7" s="1"/>
  <c r="BO24" i="7"/>
  <c r="BY24" i="7" s="1"/>
  <c r="R24" i="7"/>
  <c r="AN24" i="7"/>
  <c r="AZ24" i="7" s="1"/>
  <c r="AP25" i="7"/>
  <c r="BB25" i="7" s="1"/>
  <c r="AO25" i="7"/>
  <c r="BA25" i="7" s="1"/>
  <c r="AQ25" i="7"/>
  <c r="BC25" i="7" s="1"/>
  <c r="F26" i="7"/>
  <c r="AD24" i="6"/>
  <c r="AV24" i="6"/>
  <c r="U26" i="6"/>
  <c r="N24" i="6"/>
  <c r="AE24" i="6"/>
  <c r="AM24" i="6" s="1"/>
  <c r="O24" i="6"/>
  <c r="AL24" i="6" s="1"/>
  <c r="AT24" i="6" s="1"/>
  <c r="AH24" i="6"/>
  <c r="AP24" i="6" s="1"/>
  <c r="AU24" i="6"/>
  <c r="AW24" i="6" s="1"/>
  <c r="AI24" i="6"/>
  <c r="AQ24" i="6" s="1"/>
  <c r="AX24" i="6"/>
  <c r="AF25" i="6"/>
  <c r="AN25" i="6" s="1"/>
  <c r="AG25" i="6"/>
  <c r="AO25" i="6" s="1"/>
  <c r="F26" i="6"/>
  <c r="AD24" i="5"/>
  <c r="AV24" i="5"/>
  <c r="U26" i="5"/>
  <c r="N24" i="5"/>
  <c r="AE24" i="5"/>
  <c r="AM24" i="5" s="1"/>
  <c r="O24" i="5"/>
  <c r="AL24" i="5" s="1"/>
  <c r="AT24" i="5" s="1"/>
  <c r="AH24" i="5"/>
  <c r="AP24" i="5" s="1"/>
  <c r="AU24" i="5"/>
  <c r="AW24" i="5" s="1"/>
  <c r="AI24" i="5"/>
  <c r="AQ24" i="5" s="1"/>
  <c r="AX24" i="5"/>
  <c r="AF25" i="5"/>
  <c r="AN25" i="5" s="1"/>
  <c r="AG25" i="5"/>
  <c r="AO25" i="5" s="1"/>
  <c r="AJ25" i="5"/>
  <c r="AR25" i="5" s="1"/>
  <c r="F26" i="5"/>
  <c r="AD24" i="4"/>
  <c r="AV24" i="4"/>
  <c r="U26" i="4"/>
  <c r="N24" i="4"/>
  <c r="AE24" i="4"/>
  <c r="AM24" i="4" s="1"/>
  <c r="O24" i="4"/>
  <c r="AL24" i="4" s="1"/>
  <c r="AT24" i="4" s="1"/>
  <c r="AH24" i="4"/>
  <c r="AP24" i="4" s="1"/>
  <c r="AU24" i="4"/>
  <c r="AW24" i="4" s="1"/>
  <c r="AI24" i="4"/>
  <c r="AQ24" i="4" s="1"/>
  <c r="AX24" i="4"/>
  <c r="F26" i="4"/>
  <c r="AX24" i="3"/>
  <c r="BQ24" i="3"/>
  <c r="BS25" i="3"/>
  <c r="S26" i="3"/>
  <c r="BT25" i="3"/>
  <c r="BU25" i="3"/>
  <c r="BP23" i="3"/>
  <c r="BD23" i="3"/>
  <c r="BJ23" i="3" s="1"/>
  <c r="AF23" i="3"/>
  <c r="AL23" i="3" s="1"/>
  <c r="CI23" i="3"/>
  <c r="CJ23" i="3"/>
  <c r="BB24" i="3"/>
  <c r="BH24" i="3" s="1"/>
  <c r="BN24" i="3"/>
  <c r="BZ24" i="3" s="1"/>
  <c r="CF24" i="3" s="1"/>
  <c r="AD25" i="3"/>
  <c r="AJ25" i="3" s="1"/>
  <c r="AC25" i="3"/>
  <c r="AI25" i="3" s="1"/>
  <c r="F26" i="3"/>
  <c r="AB25" i="3"/>
  <c r="AH25" i="3" s="1"/>
  <c r="AE25" i="3"/>
  <c r="AK25" i="3" s="1"/>
  <c r="AA24" i="3"/>
  <c r="AG24" i="3" s="1"/>
  <c r="M24" i="3"/>
  <c r="BK24" i="3"/>
  <c r="BW24" i="3" s="1"/>
  <c r="CC24" i="3" s="1"/>
  <c r="AR24" i="3"/>
  <c r="AY24" i="3"/>
  <c r="BE24" i="3" s="1"/>
  <c r="BC24" i="3"/>
  <c r="BI24" i="3" s="1"/>
  <c r="BO24" i="3"/>
  <c r="BA24" i="3"/>
  <c r="BG24" i="3" s="1"/>
  <c r="BM24" i="3"/>
  <c r="AZ24" i="3"/>
  <c r="BF24" i="3" s="1"/>
  <c r="BL24" i="3"/>
  <c r="BX24" i="3" s="1"/>
  <c r="CD24" i="3" s="1"/>
  <c r="AX24" i="2"/>
  <c r="BQ24" i="2"/>
  <c r="BR25" i="2"/>
  <c r="BS25" i="2"/>
  <c r="BT25" i="2"/>
  <c r="BU25" i="2"/>
  <c r="S26" i="2"/>
  <c r="AF23" i="2"/>
  <c r="AL23" i="2" s="1"/>
  <c r="CI23" i="2"/>
  <c r="BD23" i="2"/>
  <c r="BJ23" i="2" s="1"/>
  <c r="BP23" i="2"/>
  <c r="M24" i="2"/>
  <c r="AA24" i="2"/>
  <c r="AG24" i="2" s="1"/>
  <c r="AR24" i="2"/>
  <c r="AY24" i="2"/>
  <c r="BE24" i="2" s="1"/>
  <c r="BK24" i="2"/>
  <c r="BW24" i="2" s="1"/>
  <c r="CC24" i="2" s="1"/>
  <c r="AZ24" i="2"/>
  <c r="BF24" i="2" s="1"/>
  <c r="BL24" i="2"/>
  <c r="BA24" i="2"/>
  <c r="BG24" i="2" s="1"/>
  <c r="BM24" i="2"/>
  <c r="BY24" i="2" s="1"/>
  <c r="CE24" i="2" s="1"/>
  <c r="BB24" i="2"/>
  <c r="BH24" i="2" s="1"/>
  <c r="BN24" i="2"/>
  <c r="BZ24" i="2" s="1"/>
  <c r="CF24" i="2" s="1"/>
  <c r="BC24" i="2"/>
  <c r="BI24" i="2" s="1"/>
  <c r="BO24" i="2"/>
  <c r="CA24" i="2" s="1"/>
  <c r="CG24" i="2" s="1"/>
  <c r="AB25" i="2"/>
  <c r="AH25" i="2" s="1"/>
  <c r="AC25" i="2"/>
  <c r="AI25" i="2" s="1"/>
  <c r="AD25" i="2"/>
  <c r="AJ25" i="2" s="1"/>
  <c r="AE25" i="2"/>
  <c r="AK25" i="2" s="1"/>
  <c r="F26" i="2"/>
  <c r="AX24" i="1"/>
  <c r="BQ24" i="1"/>
  <c r="BR25" i="1"/>
  <c r="BS25" i="1"/>
  <c r="BT25" i="1"/>
  <c r="BU25" i="1"/>
  <c r="S26" i="1"/>
  <c r="BD23" i="1"/>
  <c r="BJ23" i="1" s="1"/>
  <c r="BP23" i="1"/>
  <c r="M24" i="1"/>
  <c r="AA24" i="1"/>
  <c r="AG24" i="1" s="1"/>
  <c r="AR24" i="1"/>
  <c r="AY24" i="1"/>
  <c r="BE24" i="1" s="1"/>
  <c r="BK24" i="1"/>
  <c r="BW24" i="1" s="1"/>
  <c r="CC24" i="1" s="1"/>
  <c r="AZ24" i="1"/>
  <c r="BF24" i="1" s="1"/>
  <c r="BL24" i="1"/>
  <c r="BX24" i="1" s="1"/>
  <c r="CD24" i="1" s="1"/>
  <c r="BA24" i="1"/>
  <c r="BG24" i="1" s="1"/>
  <c r="BM24" i="1"/>
  <c r="BY24" i="1" s="1"/>
  <c r="CE24" i="1" s="1"/>
  <c r="BB24" i="1"/>
  <c r="BH24" i="1" s="1"/>
  <c r="BN24" i="1"/>
  <c r="BZ24" i="1" s="1"/>
  <c r="CF24" i="1" s="1"/>
  <c r="BC24" i="1"/>
  <c r="BI24" i="1" s="1"/>
  <c r="BO24" i="1"/>
  <c r="CA24" i="1" s="1"/>
  <c r="CG24" i="1" s="1"/>
  <c r="AB25" i="1"/>
  <c r="AH25" i="1" s="1"/>
  <c r="AC25" i="1"/>
  <c r="AI25" i="1" s="1"/>
  <c r="AD25" i="1"/>
  <c r="AJ25" i="1" s="1"/>
  <c r="AE25" i="1"/>
  <c r="AK25" i="1" s="1"/>
  <c r="F26" i="1"/>
  <c r="BX23" i="8"/>
  <c r="AW23" i="7"/>
  <c r="BI23" i="7" s="1"/>
  <c r="AC24" i="6"/>
  <c r="BU24" i="3"/>
  <c r="Z24" i="3"/>
  <c r="BS24" i="3"/>
  <c r="CB22" i="3"/>
  <c r="CH22" i="3" s="1"/>
  <c r="BS24" i="9"/>
  <c r="BU23" i="9"/>
  <c r="BP24" i="8"/>
  <c r="AY24" i="6"/>
  <c r="AJ24" i="6"/>
  <c r="AR24" i="6" s="1"/>
  <c r="AY24" i="5"/>
  <c r="BV23" i="2"/>
  <c r="Z24" i="2"/>
  <c r="Z24" i="1"/>
  <c r="CB22" i="1"/>
  <c r="CH22" i="1" s="1"/>
  <c r="BS24" i="8"/>
  <c r="AK24" i="7"/>
  <c r="BP24" i="7"/>
  <c r="BW23" i="7"/>
  <c r="AK23" i="6"/>
  <c r="AS23" i="6" s="1"/>
  <c r="AZ23" i="6"/>
  <c r="AC24" i="5"/>
  <c r="AK23" i="4"/>
  <c r="AS23" i="4" s="1"/>
  <c r="AZ23" i="4"/>
  <c r="BV23" i="1"/>
  <c r="BS24" i="7"/>
  <c r="AK23" i="5"/>
  <c r="AS23" i="5" s="1"/>
  <c r="AZ23" i="5"/>
  <c r="AC24" i="4"/>
  <c r="AY24" i="4"/>
  <c r="BV23" i="3"/>
  <c r="AK24" i="9"/>
  <c r="BX23" i="9"/>
  <c r="BU23" i="8"/>
  <c r="BR24" i="7"/>
  <c r="AG24" i="6"/>
  <c r="AO24" i="6" s="1"/>
  <c r="AG24" i="5"/>
  <c r="AO24" i="5" s="1"/>
  <c r="BR24" i="2"/>
  <c r="AF23" i="1"/>
  <c r="AL23" i="1" s="1"/>
  <c r="AM24" i="8"/>
  <c r="AY24" i="8" s="1"/>
  <c r="BT26" i="9" l="1"/>
  <c r="BP26" i="9"/>
  <c r="BS26" i="9"/>
  <c r="Y27" i="9"/>
  <c r="BR26" i="9"/>
  <c r="BQ25" i="9"/>
  <c r="AL25" i="9"/>
  <c r="AN25" i="9"/>
  <c r="AZ25" i="9" s="1"/>
  <c r="R25" i="9"/>
  <c r="BL25" i="9"/>
  <c r="BV25" i="9" s="1"/>
  <c r="S25" i="9"/>
  <c r="AX25" i="9" s="1"/>
  <c r="BJ25" i="9" s="1"/>
  <c r="AS25" i="9"/>
  <c r="BE25" i="9" s="1"/>
  <c r="AV25" i="9"/>
  <c r="BH25" i="9" s="1"/>
  <c r="BO25" i="9"/>
  <c r="BY25" i="9" s="1"/>
  <c r="AP26" i="9"/>
  <c r="BB26" i="9" s="1"/>
  <c r="AM26" i="9"/>
  <c r="AY26" i="9" s="1"/>
  <c r="AQ26" i="9"/>
  <c r="BC26" i="9" s="1"/>
  <c r="F27" i="9"/>
  <c r="AO26" i="9"/>
  <c r="BA26" i="9" s="1"/>
  <c r="AR25" i="9"/>
  <c r="BD25" i="9" s="1"/>
  <c r="BK25" i="9"/>
  <c r="BU25" i="9" s="1"/>
  <c r="BN25" i="9"/>
  <c r="BX25" i="9" s="1"/>
  <c r="AU25" i="9"/>
  <c r="BG25" i="9" s="1"/>
  <c r="BM25" i="9"/>
  <c r="BW25" i="9" s="1"/>
  <c r="AT25" i="9"/>
  <c r="BF25" i="9" s="1"/>
  <c r="BT26" i="8"/>
  <c r="Y27" i="8"/>
  <c r="BS26" i="8"/>
  <c r="AL25" i="8"/>
  <c r="BQ25" i="8"/>
  <c r="BK25" i="8"/>
  <c r="AR25" i="8"/>
  <c r="BD25" i="8" s="1"/>
  <c r="BM25" i="8"/>
  <c r="BW25" i="8" s="1"/>
  <c r="AT25" i="8"/>
  <c r="BF25" i="8" s="1"/>
  <c r="AN25" i="8"/>
  <c r="AZ25" i="8" s="1"/>
  <c r="R25" i="8"/>
  <c r="AV25" i="8"/>
  <c r="BH25" i="8" s="1"/>
  <c r="BO25" i="8"/>
  <c r="BY25" i="8" s="1"/>
  <c r="BL25" i="8"/>
  <c r="BV25" i="8" s="1"/>
  <c r="S25" i="8"/>
  <c r="AX25" i="8" s="1"/>
  <c r="BJ25" i="8" s="1"/>
  <c r="AS25" i="8"/>
  <c r="BE25" i="8" s="1"/>
  <c r="AU25" i="8"/>
  <c r="BG25" i="8" s="1"/>
  <c r="BN25" i="8"/>
  <c r="BX25" i="8" s="1"/>
  <c r="AP26" i="8"/>
  <c r="BB26" i="8" s="1"/>
  <c r="AQ26" i="8"/>
  <c r="BC26" i="8" s="1"/>
  <c r="AO26" i="8"/>
  <c r="BA26" i="8" s="1"/>
  <c r="F27" i="8"/>
  <c r="AL25" i="7"/>
  <c r="BQ25" i="7"/>
  <c r="AK26" i="7"/>
  <c r="BT26" i="7"/>
  <c r="BR26" i="7"/>
  <c r="Y27" i="7"/>
  <c r="AW24" i="7"/>
  <c r="BI24" i="7" s="1"/>
  <c r="BL25" i="7"/>
  <c r="BV25" i="7" s="1"/>
  <c r="S25" i="7"/>
  <c r="AX25" i="7" s="1"/>
  <c r="BJ25" i="7" s="1"/>
  <c r="AS25" i="7"/>
  <c r="BE25" i="7" s="1"/>
  <c r="AV25" i="7"/>
  <c r="BH25" i="7" s="1"/>
  <c r="BO25" i="7"/>
  <c r="BY25" i="7" s="1"/>
  <c r="AT25" i="7"/>
  <c r="BF25" i="7" s="1"/>
  <c r="BM25" i="7"/>
  <c r="BW25" i="7" s="1"/>
  <c r="AN25" i="7"/>
  <c r="AZ25" i="7" s="1"/>
  <c r="R25" i="7"/>
  <c r="AR25" i="7"/>
  <c r="BD25" i="7" s="1"/>
  <c r="BK25" i="7"/>
  <c r="AU25" i="7"/>
  <c r="BG25" i="7" s="1"/>
  <c r="BN25" i="7"/>
  <c r="BX25" i="7" s="1"/>
  <c r="AP26" i="7"/>
  <c r="BB26" i="7" s="1"/>
  <c r="AO26" i="7"/>
  <c r="BA26" i="7" s="1"/>
  <c r="AM26" i="7"/>
  <c r="AY26" i="7" s="1"/>
  <c r="AQ26" i="7"/>
  <c r="BC26" i="7" s="1"/>
  <c r="F27" i="7"/>
  <c r="AD25" i="6"/>
  <c r="AV25" i="6"/>
  <c r="U27" i="6"/>
  <c r="AK24" i="6"/>
  <c r="AS24" i="6" s="1"/>
  <c r="N25" i="6"/>
  <c r="AE25" i="6"/>
  <c r="AM25" i="6" s="1"/>
  <c r="O25" i="6"/>
  <c r="AL25" i="6" s="1"/>
  <c r="AT25" i="6" s="1"/>
  <c r="AH25" i="6"/>
  <c r="AP25" i="6" s="1"/>
  <c r="AU25" i="6"/>
  <c r="AW25" i="6" s="1"/>
  <c r="AI25" i="6"/>
  <c r="AQ25" i="6" s="1"/>
  <c r="AX25" i="6"/>
  <c r="AF26" i="6"/>
  <c r="AN26" i="6" s="1"/>
  <c r="AG26" i="6"/>
  <c r="AO26" i="6" s="1"/>
  <c r="F27" i="6"/>
  <c r="AD25" i="5"/>
  <c r="AV25" i="5"/>
  <c r="U27" i="5"/>
  <c r="AK24" i="5"/>
  <c r="AS24" i="5" s="1"/>
  <c r="N25" i="5"/>
  <c r="AE25" i="5"/>
  <c r="AM25" i="5" s="1"/>
  <c r="O25" i="5"/>
  <c r="AL25" i="5" s="1"/>
  <c r="AT25" i="5" s="1"/>
  <c r="AH25" i="5"/>
  <c r="AP25" i="5" s="1"/>
  <c r="AU25" i="5"/>
  <c r="AW25" i="5" s="1"/>
  <c r="AI25" i="5"/>
  <c r="AQ25" i="5" s="1"/>
  <c r="AX25" i="5"/>
  <c r="AF26" i="5"/>
  <c r="AN26" i="5" s="1"/>
  <c r="AG26" i="5"/>
  <c r="AO26" i="5" s="1"/>
  <c r="AJ26" i="5"/>
  <c r="AR26" i="5" s="1"/>
  <c r="F27" i="5"/>
  <c r="AD25" i="4"/>
  <c r="AV25" i="4"/>
  <c r="AC26" i="4"/>
  <c r="U27" i="4"/>
  <c r="AK24" i="4"/>
  <c r="AS24" i="4" s="1"/>
  <c r="N25" i="4"/>
  <c r="AE25" i="4"/>
  <c r="AM25" i="4" s="1"/>
  <c r="O25" i="4"/>
  <c r="AH25" i="4"/>
  <c r="AP25" i="4" s="1"/>
  <c r="AU25" i="4"/>
  <c r="AI25" i="4"/>
  <c r="AQ25" i="4" s="1"/>
  <c r="AX25" i="4"/>
  <c r="AZ25" i="4" s="1"/>
  <c r="AF26" i="4"/>
  <c r="AN26" i="4" s="1"/>
  <c r="AG26" i="4"/>
  <c r="AO26" i="4" s="1"/>
  <c r="AJ26" i="4"/>
  <c r="AR26" i="4" s="1"/>
  <c r="F27" i="4"/>
  <c r="BS26" i="3"/>
  <c r="BT26" i="3"/>
  <c r="Z26" i="3"/>
  <c r="S27" i="3"/>
  <c r="BQ25" i="3"/>
  <c r="AX25" i="3"/>
  <c r="BO25" i="3"/>
  <c r="CA25" i="3" s="1"/>
  <c r="CG25" i="3" s="1"/>
  <c r="BC25" i="3"/>
  <c r="BI25" i="3" s="1"/>
  <c r="BA25" i="3"/>
  <c r="BG25" i="3" s="1"/>
  <c r="BM25" i="3"/>
  <c r="BY25" i="3" s="1"/>
  <c r="CE25" i="3" s="1"/>
  <c r="AD26" i="3"/>
  <c r="AJ26" i="3" s="1"/>
  <c r="AC26" i="3"/>
  <c r="AI26" i="3" s="1"/>
  <c r="F27" i="3"/>
  <c r="AB26" i="3"/>
  <c r="AH26" i="3" s="1"/>
  <c r="AE26" i="3"/>
  <c r="AK26" i="3" s="1"/>
  <c r="M25" i="3"/>
  <c r="AA25" i="3"/>
  <c r="AG25" i="3" s="1"/>
  <c r="BK25" i="3"/>
  <c r="BW25" i="3" s="1"/>
  <c r="CC25" i="3" s="1"/>
  <c r="AY25" i="3"/>
  <c r="BE25" i="3" s="1"/>
  <c r="AR25" i="3"/>
  <c r="BN25" i="3"/>
  <c r="BZ25" i="3" s="1"/>
  <c r="CF25" i="3" s="1"/>
  <c r="BB25" i="3"/>
  <c r="BH25" i="3" s="1"/>
  <c r="AZ25" i="3"/>
  <c r="BF25" i="3" s="1"/>
  <c r="BL25" i="3"/>
  <c r="CI24" i="3"/>
  <c r="AF24" i="3"/>
  <c r="AL24" i="3" s="1"/>
  <c r="CJ24" i="3"/>
  <c r="BD24" i="3"/>
  <c r="BJ24" i="3" s="1"/>
  <c r="BP24" i="3"/>
  <c r="AX25" i="2"/>
  <c r="BQ25" i="2"/>
  <c r="BR26" i="2"/>
  <c r="BS26" i="2"/>
  <c r="BT26" i="2"/>
  <c r="BU26" i="2"/>
  <c r="S27" i="2"/>
  <c r="AF24" i="2"/>
  <c r="AL24" i="2" s="1"/>
  <c r="CI24" i="2"/>
  <c r="BD24" i="2"/>
  <c r="BJ24" i="2" s="1"/>
  <c r="BP24" i="2"/>
  <c r="M25" i="2"/>
  <c r="AA25" i="2"/>
  <c r="AG25" i="2" s="1"/>
  <c r="AR25" i="2"/>
  <c r="AY25" i="2"/>
  <c r="BE25" i="2" s="1"/>
  <c r="BK25" i="2"/>
  <c r="BW25" i="2" s="1"/>
  <c r="CC25" i="2" s="1"/>
  <c r="AZ25" i="2"/>
  <c r="BF25" i="2" s="1"/>
  <c r="BL25" i="2"/>
  <c r="BX25" i="2" s="1"/>
  <c r="CD25" i="2" s="1"/>
  <c r="BA25" i="2"/>
  <c r="BG25" i="2" s="1"/>
  <c r="BM25" i="2"/>
  <c r="BY25" i="2" s="1"/>
  <c r="CE25" i="2" s="1"/>
  <c r="BB25" i="2"/>
  <c r="BH25" i="2" s="1"/>
  <c r="BN25" i="2"/>
  <c r="BZ25" i="2" s="1"/>
  <c r="CF25" i="2" s="1"/>
  <c r="BC25" i="2"/>
  <c r="BI25" i="2" s="1"/>
  <c r="BO25" i="2"/>
  <c r="CA25" i="2" s="1"/>
  <c r="CG25" i="2" s="1"/>
  <c r="AB26" i="2"/>
  <c r="AH26" i="2" s="1"/>
  <c r="AC26" i="2"/>
  <c r="AI26" i="2" s="1"/>
  <c r="AD26" i="2"/>
  <c r="AJ26" i="2" s="1"/>
  <c r="AE26" i="2"/>
  <c r="AK26" i="2" s="1"/>
  <c r="F27" i="2"/>
  <c r="AX25" i="1"/>
  <c r="BV25" i="1" s="1"/>
  <c r="BQ25" i="1"/>
  <c r="BR26" i="1"/>
  <c r="BS26" i="1"/>
  <c r="BT26" i="1"/>
  <c r="BU26" i="1"/>
  <c r="S27" i="1"/>
  <c r="BD24" i="1"/>
  <c r="BJ24" i="1" s="1"/>
  <c r="BP24" i="1"/>
  <c r="CB24" i="1" s="1"/>
  <c r="CH24" i="1" s="1"/>
  <c r="M25" i="1"/>
  <c r="AA25" i="1"/>
  <c r="AG25" i="1" s="1"/>
  <c r="AR25" i="1"/>
  <c r="AY25" i="1"/>
  <c r="BE25" i="1" s="1"/>
  <c r="BK25" i="1"/>
  <c r="BW25" i="1" s="1"/>
  <c r="CC25" i="1" s="1"/>
  <c r="AZ25" i="1"/>
  <c r="BF25" i="1" s="1"/>
  <c r="BL25" i="1"/>
  <c r="BX25" i="1" s="1"/>
  <c r="CD25" i="1" s="1"/>
  <c r="BA25" i="1"/>
  <c r="BG25" i="1" s="1"/>
  <c r="BM25" i="1"/>
  <c r="BY25" i="1" s="1"/>
  <c r="CE25" i="1" s="1"/>
  <c r="BB25" i="1"/>
  <c r="BH25" i="1" s="1"/>
  <c r="BN25" i="1"/>
  <c r="BZ25" i="1" s="1"/>
  <c r="CF25" i="1" s="1"/>
  <c r="BC25" i="1"/>
  <c r="BI25" i="1" s="1"/>
  <c r="BO25" i="1"/>
  <c r="CA25" i="1" s="1"/>
  <c r="CG25" i="1" s="1"/>
  <c r="AB26" i="1"/>
  <c r="AH26" i="1" s="1"/>
  <c r="AC26" i="1"/>
  <c r="AI26" i="1" s="1"/>
  <c r="AD26" i="1"/>
  <c r="AJ26" i="1" s="1"/>
  <c r="AE26" i="1"/>
  <c r="AK26" i="1" s="1"/>
  <c r="F27" i="1"/>
  <c r="AC25" i="6"/>
  <c r="AZ24" i="6"/>
  <c r="AZ24" i="5"/>
  <c r="CB23" i="2"/>
  <c r="CH23" i="2" s="1"/>
  <c r="AZ24" i="4"/>
  <c r="AF25" i="4"/>
  <c r="AN25" i="4" s="1"/>
  <c r="AG25" i="4"/>
  <c r="AO25" i="4" s="1"/>
  <c r="AJ25" i="4"/>
  <c r="AR25" i="4" s="1"/>
  <c r="BV24" i="3"/>
  <c r="BR25" i="3"/>
  <c r="Z25" i="3"/>
  <c r="CB23" i="3"/>
  <c r="CH23" i="3" s="1"/>
  <c r="BX24" i="2"/>
  <c r="CD24" i="2" s="1"/>
  <c r="CB23" i="1"/>
  <c r="CH23" i="1" s="1"/>
  <c r="BX24" i="9"/>
  <c r="BP25" i="8"/>
  <c r="BU24" i="8"/>
  <c r="BX24" i="8"/>
  <c r="BP25" i="7"/>
  <c r="CA24" i="3"/>
  <c r="CG24" i="3" s="1"/>
  <c r="BU24" i="7"/>
  <c r="BW24" i="7"/>
  <c r="BX24" i="7"/>
  <c r="BY24" i="3"/>
  <c r="CE24" i="3" s="1"/>
  <c r="Z25" i="2"/>
  <c r="AY25" i="5"/>
  <c r="BV24" i="2"/>
  <c r="AF24" i="1"/>
  <c r="AL24" i="1" s="1"/>
  <c r="BP25" i="9"/>
  <c r="AK25" i="9"/>
  <c r="AW24" i="9"/>
  <c r="BI24" i="9" s="1"/>
  <c r="AK25" i="8"/>
  <c r="AK25" i="7"/>
  <c r="AJ25" i="6"/>
  <c r="AR25" i="6" s="1"/>
  <c r="AC25" i="4"/>
  <c r="BV24" i="1"/>
  <c r="Z25" i="1"/>
  <c r="AY25" i="6"/>
  <c r="AC25" i="5"/>
  <c r="AY25" i="4"/>
  <c r="AM25" i="9"/>
  <c r="AY25" i="9" s="1"/>
  <c r="AW24" i="8"/>
  <c r="BI24" i="8" s="1"/>
  <c r="AM25" i="7"/>
  <c r="AY25" i="7" s="1"/>
  <c r="AZ25" i="6" l="1"/>
  <c r="AL26" i="9"/>
  <c r="BQ26" i="9"/>
  <c r="Y28" i="9"/>
  <c r="BR27" i="9"/>
  <c r="AR26" i="9"/>
  <c r="BD26" i="9" s="1"/>
  <c r="BK26" i="9"/>
  <c r="BU26" i="9" s="1"/>
  <c r="AT26" i="9"/>
  <c r="BF26" i="9" s="1"/>
  <c r="BM26" i="9"/>
  <c r="BW26" i="9" s="1"/>
  <c r="AV26" i="9"/>
  <c r="BH26" i="9" s="1"/>
  <c r="BO26" i="9"/>
  <c r="BY26" i="9" s="1"/>
  <c r="AO27" i="9"/>
  <c r="BA27" i="9" s="1"/>
  <c r="F28" i="9"/>
  <c r="AN26" i="9"/>
  <c r="AZ26" i="9" s="1"/>
  <c r="R26" i="9"/>
  <c r="S26" i="9"/>
  <c r="AX26" i="9" s="1"/>
  <c r="BJ26" i="9" s="1"/>
  <c r="AS26" i="9"/>
  <c r="BE26" i="9" s="1"/>
  <c r="BL26" i="9"/>
  <c r="BV26" i="9" s="1"/>
  <c r="BN26" i="9"/>
  <c r="BX26" i="9" s="1"/>
  <c r="AU26" i="9"/>
  <c r="BG26" i="9" s="1"/>
  <c r="BT27" i="8"/>
  <c r="BP27" i="8"/>
  <c r="BR27" i="8"/>
  <c r="Y28" i="8"/>
  <c r="BS27" i="8"/>
  <c r="BQ26" i="8"/>
  <c r="AL26" i="8"/>
  <c r="R26" i="8"/>
  <c r="AN26" i="8"/>
  <c r="AZ26" i="8" s="1"/>
  <c r="BL26" i="8"/>
  <c r="BV26" i="8" s="1"/>
  <c r="S26" i="8"/>
  <c r="AX26" i="8" s="1"/>
  <c r="BJ26" i="8" s="1"/>
  <c r="AS26" i="8"/>
  <c r="BE26" i="8" s="1"/>
  <c r="BN26" i="8"/>
  <c r="BX26" i="8" s="1"/>
  <c r="AU26" i="8"/>
  <c r="BG26" i="8" s="1"/>
  <c r="AM26" i="8"/>
  <c r="AY26" i="8" s="1"/>
  <c r="BK26" i="8"/>
  <c r="AR26" i="8"/>
  <c r="BD26" i="8" s="1"/>
  <c r="BM26" i="8"/>
  <c r="AT26" i="8"/>
  <c r="BF26" i="8" s="1"/>
  <c r="AV26" i="8"/>
  <c r="BH26" i="8" s="1"/>
  <c r="BO26" i="8"/>
  <c r="BY26" i="8" s="1"/>
  <c r="AQ27" i="8"/>
  <c r="BC27" i="8" s="1"/>
  <c r="AO27" i="8"/>
  <c r="BA27" i="8" s="1"/>
  <c r="AP27" i="8"/>
  <c r="BB27" i="8" s="1"/>
  <c r="F28" i="8"/>
  <c r="Y28" i="7"/>
  <c r="BP27" i="7"/>
  <c r="BQ26" i="7"/>
  <c r="AL26" i="7"/>
  <c r="AR26" i="7"/>
  <c r="BD26" i="7" s="1"/>
  <c r="BK26" i="7"/>
  <c r="BO26" i="7"/>
  <c r="BY26" i="7" s="1"/>
  <c r="AV26" i="7"/>
  <c r="BH26" i="7" s="1"/>
  <c r="R26" i="7"/>
  <c r="AW26" i="7" s="1"/>
  <c r="BI26" i="7" s="1"/>
  <c r="AN26" i="7"/>
  <c r="AZ26" i="7" s="1"/>
  <c r="AU26" i="7"/>
  <c r="BG26" i="7" s="1"/>
  <c r="BN26" i="7"/>
  <c r="AS26" i="7"/>
  <c r="BE26" i="7" s="1"/>
  <c r="S26" i="7"/>
  <c r="AX26" i="7" s="1"/>
  <c r="BJ26" i="7" s="1"/>
  <c r="BL26" i="7"/>
  <c r="BV26" i="7" s="1"/>
  <c r="AT26" i="7"/>
  <c r="BF26" i="7" s="1"/>
  <c r="BM26" i="7"/>
  <c r="BW26" i="7" s="1"/>
  <c r="AP27" i="7"/>
  <c r="BB27" i="7" s="1"/>
  <c r="F28" i="7"/>
  <c r="AQ27" i="7"/>
  <c r="BC27" i="7" s="1"/>
  <c r="AO27" i="7"/>
  <c r="BA27" i="7" s="1"/>
  <c r="AD26" i="6"/>
  <c r="AV26" i="6"/>
  <c r="U28" i="6"/>
  <c r="N26" i="6"/>
  <c r="AE26" i="6"/>
  <c r="AM26" i="6" s="1"/>
  <c r="O26" i="6"/>
  <c r="AL26" i="6" s="1"/>
  <c r="AT26" i="6" s="1"/>
  <c r="AH26" i="6"/>
  <c r="AP26" i="6" s="1"/>
  <c r="AU26" i="6"/>
  <c r="AW26" i="6" s="1"/>
  <c r="AI26" i="6"/>
  <c r="AQ26" i="6" s="1"/>
  <c r="AX26" i="6"/>
  <c r="AF27" i="6"/>
  <c r="AN27" i="6" s="1"/>
  <c r="AG27" i="6"/>
  <c r="AO27" i="6" s="1"/>
  <c r="F28" i="6"/>
  <c r="AD26" i="5"/>
  <c r="AV26" i="5"/>
  <c r="U28" i="5"/>
  <c r="N26" i="5"/>
  <c r="AE26" i="5"/>
  <c r="AM26" i="5" s="1"/>
  <c r="O26" i="5"/>
  <c r="AL26" i="5" s="1"/>
  <c r="AT26" i="5" s="1"/>
  <c r="AH26" i="5"/>
  <c r="AP26" i="5" s="1"/>
  <c r="AU26" i="5"/>
  <c r="AW26" i="5" s="1"/>
  <c r="AI26" i="5"/>
  <c r="AQ26" i="5" s="1"/>
  <c r="AX26" i="5"/>
  <c r="AF27" i="5"/>
  <c r="AN27" i="5" s="1"/>
  <c r="AG27" i="5"/>
  <c r="AO27" i="5" s="1"/>
  <c r="AJ27" i="5"/>
  <c r="AR27" i="5" s="1"/>
  <c r="F28" i="5"/>
  <c r="AD26" i="4"/>
  <c r="AV26" i="4"/>
  <c r="U28" i="4"/>
  <c r="N26" i="4"/>
  <c r="AK26" i="4" s="1"/>
  <c r="AS26" i="4" s="1"/>
  <c r="AE26" i="4"/>
  <c r="AM26" i="4" s="1"/>
  <c r="O26" i="4"/>
  <c r="AL26" i="4" s="1"/>
  <c r="AT26" i="4" s="1"/>
  <c r="AH26" i="4"/>
  <c r="AP26" i="4" s="1"/>
  <c r="AU26" i="4"/>
  <c r="AW26" i="4" s="1"/>
  <c r="AI26" i="4"/>
  <c r="AQ26" i="4" s="1"/>
  <c r="AX26" i="4"/>
  <c r="AF27" i="4"/>
  <c r="AN27" i="4" s="1"/>
  <c r="F28" i="4"/>
  <c r="AX26" i="3"/>
  <c r="BV26" i="3" s="1"/>
  <c r="BQ26" i="3"/>
  <c r="BT27" i="3"/>
  <c r="S28" i="3"/>
  <c r="BR27" i="3"/>
  <c r="AY26" i="3"/>
  <c r="BE26" i="3" s="1"/>
  <c r="BK26" i="3"/>
  <c r="BW26" i="3" s="1"/>
  <c r="CC26" i="3" s="1"/>
  <c r="AR26" i="3"/>
  <c r="BN26" i="3"/>
  <c r="BZ26" i="3" s="1"/>
  <c r="CF26" i="3" s="1"/>
  <c r="BB26" i="3"/>
  <c r="BH26" i="3" s="1"/>
  <c r="F28" i="3"/>
  <c r="BM26" i="3"/>
  <c r="BY26" i="3" s="1"/>
  <c r="CE26" i="3" s="1"/>
  <c r="BA26" i="3"/>
  <c r="BG26" i="3" s="1"/>
  <c r="M26" i="3"/>
  <c r="AA26" i="3"/>
  <c r="AG26" i="3" s="1"/>
  <c r="AZ26" i="3"/>
  <c r="BF26" i="3" s="1"/>
  <c r="BL26" i="3"/>
  <c r="BO26" i="3"/>
  <c r="BC26" i="3"/>
  <c r="BI26" i="3" s="1"/>
  <c r="AF25" i="3"/>
  <c r="AL25" i="3" s="1"/>
  <c r="CJ25" i="3"/>
  <c r="CI25" i="3"/>
  <c r="BD25" i="3"/>
  <c r="BJ25" i="3" s="1"/>
  <c r="BP25" i="3"/>
  <c r="AX26" i="2"/>
  <c r="BQ26" i="2"/>
  <c r="BR27" i="2"/>
  <c r="BS27" i="2"/>
  <c r="BT27" i="2"/>
  <c r="BU27" i="2"/>
  <c r="S28" i="2"/>
  <c r="AF25" i="2"/>
  <c r="AL25" i="2" s="1"/>
  <c r="CI25" i="2"/>
  <c r="BD25" i="2"/>
  <c r="BJ25" i="2" s="1"/>
  <c r="BP25" i="2"/>
  <c r="M26" i="2"/>
  <c r="AA26" i="2"/>
  <c r="AG26" i="2" s="1"/>
  <c r="AR26" i="2"/>
  <c r="AY26" i="2"/>
  <c r="BE26" i="2" s="1"/>
  <c r="BK26" i="2"/>
  <c r="BW26" i="2" s="1"/>
  <c r="CC26" i="2" s="1"/>
  <c r="AZ26" i="2"/>
  <c r="BF26" i="2" s="1"/>
  <c r="BL26" i="2"/>
  <c r="BX26" i="2" s="1"/>
  <c r="CD26" i="2" s="1"/>
  <c r="BA26" i="2"/>
  <c r="BG26" i="2" s="1"/>
  <c r="BM26" i="2"/>
  <c r="BY26" i="2" s="1"/>
  <c r="CE26" i="2" s="1"/>
  <c r="BB26" i="2"/>
  <c r="BH26" i="2" s="1"/>
  <c r="BN26" i="2"/>
  <c r="BZ26" i="2" s="1"/>
  <c r="CF26" i="2" s="1"/>
  <c r="BC26" i="2"/>
  <c r="BI26" i="2" s="1"/>
  <c r="BO26" i="2"/>
  <c r="CA26" i="2" s="1"/>
  <c r="CG26" i="2" s="1"/>
  <c r="AB27" i="2"/>
  <c r="AH27" i="2" s="1"/>
  <c r="AC27" i="2"/>
  <c r="AI27" i="2" s="1"/>
  <c r="AD27" i="2"/>
  <c r="AJ27" i="2" s="1"/>
  <c r="AE27" i="2"/>
  <c r="AK27" i="2" s="1"/>
  <c r="F28" i="2"/>
  <c r="AX26" i="1"/>
  <c r="BQ26" i="1"/>
  <c r="Z27" i="1"/>
  <c r="BR27" i="1"/>
  <c r="BS27" i="1"/>
  <c r="BT27" i="1"/>
  <c r="BU27" i="1"/>
  <c r="S28" i="1"/>
  <c r="AF25" i="1"/>
  <c r="AL25" i="1" s="1"/>
  <c r="BD25" i="1"/>
  <c r="BJ25" i="1" s="1"/>
  <c r="BP25" i="1"/>
  <c r="CB25" i="1" s="1"/>
  <c r="CH25" i="1" s="1"/>
  <c r="M26" i="1"/>
  <c r="AA26" i="1"/>
  <c r="AG26" i="1" s="1"/>
  <c r="AR26" i="1"/>
  <c r="AY26" i="1"/>
  <c r="BE26" i="1" s="1"/>
  <c r="BK26" i="1"/>
  <c r="BW26" i="1" s="1"/>
  <c r="CC26" i="1" s="1"/>
  <c r="AZ26" i="1"/>
  <c r="BF26" i="1" s="1"/>
  <c r="BL26" i="1"/>
  <c r="BX26" i="1" s="1"/>
  <c r="CD26" i="1" s="1"/>
  <c r="BA26" i="1"/>
  <c r="BG26" i="1" s="1"/>
  <c r="BM26" i="1"/>
  <c r="BY26" i="1" s="1"/>
  <c r="CE26" i="1" s="1"/>
  <c r="BB26" i="1"/>
  <c r="BH26" i="1" s="1"/>
  <c r="BN26" i="1"/>
  <c r="BZ26" i="1" s="1"/>
  <c r="CF26" i="1" s="1"/>
  <c r="BC26" i="1"/>
  <c r="BI26" i="1" s="1"/>
  <c r="BO26" i="1"/>
  <c r="CA26" i="1" s="1"/>
  <c r="CG26" i="1" s="1"/>
  <c r="AB27" i="1"/>
  <c r="AH27" i="1" s="1"/>
  <c r="AC27" i="1"/>
  <c r="AI27" i="1" s="1"/>
  <c r="AD27" i="1"/>
  <c r="AJ27" i="1" s="1"/>
  <c r="AE27" i="1"/>
  <c r="AK27" i="1" s="1"/>
  <c r="F28" i="1"/>
  <c r="CB24" i="2"/>
  <c r="CH24" i="2" s="1"/>
  <c r="AY26" i="4"/>
  <c r="AL25" i="4"/>
  <c r="AT25" i="4" s="1"/>
  <c r="AW25" i="4"/>
  <c r="BX25" i="3"/>
  <c r="CD25" i="3" s="1"/>
  <c r="Z26" i="1"/>
  <c r="BR26" i="3"/>
  <c r="BR26" i="8"/>
  <c r="BU25" i="8"/>
  <c r="AC26" i="6"/>
  <c r="AK25" i="6"/>
  <c r="AS25" i="6" s="1"/>
  <c r="Z26" i="2"/>
  <c r="AK26" i="9"/>
  <c r="BP26" i="8"/>
  <c r="BP26" i="7"/>
  <c r="AZ25" i="5"/>
  <c r="BV25" i="3"/>
  <c r="BS26" i="7"/>
  <c r="AJ26" i="6"/>
  <c r="AR26" i="6" s="1"/>
  <c r="AY26" i="5"/>
  <c r="CB24" i="3"/>
  <c r="CH24" i="3" s="1"/>
  <c r="AK26" i="8"/>
  <c r="BU25" i="7"/>
  <c r="AY26" i="6"/>
  <c r="AC26" i="5"/>
  <c r="BU26" i="3"/>
  <c r="BV25" i="2"/>
  <c r="AW25" i="9"/>
  <c r="BI25" i="9" s="1"/>
  <c r="AW25" i="8"/>
  <c r="BI25" i="8" s="1"/>
  <c r="AW25" i="7"/>
  <c r="BI25" i="7" s="1"/>
  <c r="AK25" i="5"/>
  <c r="AS25" i="5" s="1"/>
  <c r="AK25" i="4"/>
  <c r="AS25" i="4" s="1"/>
  <c r="Y29" i="9" l="1"/>
  <c r="BT28" i="9"/>
  <c r="BQ27" i="9"/>
  <c r="AL27" i="9"/>
  <c r="R27" i="9"/>
  <c r="AN27" i="9"/>
  <c r="AZ27" i="9" s="1"/>
  <c r="S27" i="9"/>
  <c r="AX27" i="9" s="1"/>
  <c r="BJ27" i="9" s="1"/>
  <c r="BL27" i="9"/>
  <c r="BV27" i="9" s="1"/>
  <c r="AS27" i="9"/>
  <c r="BE27" i="9" s="1"/>
  <c r="AU27" i="9"/>
  <c r="BG27" i="9" s="1"/>
  <c r="BN27" i="9"/>
  <c r="AA380" i="9"/>
  <c r="AM27" i="9"/>
  <c r="AY27" i="9" s="1"/>
  <c r="AR27" i="9"/>
  <c r="BD27" i="9" s="1"/>
  <c r="BK27" i="9"/>
  <c r="BM27" i="9"/>
  <c r="BW27" i="9" s="1"/>
  <c r="AT27" i="9"/>
  <c r="BF27" i="9" s="1"/>
  <c r="AV27" i="9"/>
  <c r="BH27" i="9" s="1"/>
  <c r="BO27" i="9"/>
  <c r="F29" i="9"/>
  <c r="AQ28" i="9"/>
  <c r="BC28" i="9" s="1"/>
  <c r="AO28" i="9"/>
  <c r="BA28" i="9" s="1"/>
  <c r="AL27" i="8"/>
  <c r="BQ27" i="8"/>
  <c r="Y29" i="8"/>
  <c r="BS28" i="8"/>
  <c r="BT28" i="8"/>
  <c r="AR27" i="8"/>
  <c r="BD27" i="8" s="1"/>
  <c r="BK27" i="8"/>
  <c r="BU27" i="8" s="1"/>
  <c r="BO27" i="8"/>
  <c r="BY27" i="8" s="1"/>
  <c r="AV27" i="8"/>
  <c r="BH27" i="8" s="1"/>
  <c r="AN27" i="8"/>
  <c r="AZ27" i="8" s="1"/>
  <c r="R27" i="8"/>
  <c r="S27" i="8"/>
  <c r="AX27" i="8" s="1"/>
  <c r="BJ27" i="8" s="1"/>
  <c r="AS27" i="8"/>
  <c r="BE27" i="8" s="1"/>
  <c r="BL27" i="8"/>
  <c r="BV27" i="8" s="1"/>
  <c r="AU27" i="8"/>
  <c r="BG27" i="8" s="1"/>
  <c r="BN27" i="8"/>
  <c r="BX27" i="8" s="1"/>
  <c r="AO28" i="8"/>
  <c r="BA28" i="8" s="1"/>
  <c r="AQ28" i="8"/>
  <c r="BC28" i="8" s="1"/>
  <c r="AP28" i="8"/>
  <c r="BB28" i="8" s="1"/>
  <c r="F29" i="8"/>
  <c r="AT27" i="8"/>
  <c r="BF27" i="8" s="1"/>
  <c r="BM27" i="8"/>
  <c r="BW27" i="8" s="1"/>
  <c r="Y29" i="7"/>
  <c r="BT28" i="7"/>
  <c r="BR28" i="7"/>
  <c r="AK28" i="7"/>
  <c r="BS28" i="7"/>
  <c r="BP28" i="7"/>
  <c r="BQ27" i="7"/>
  <c r="AL27" i="7"/>
  <c r="AR27" i="7"/>
  <c r="BD27" i="7" s="1"/>
  <c r="BK27" i="7"/>
  <c r="BU27" i="7" s="1"/>
  <c r="AV27" i="7"/>
  <c r="BH27" i="7" s="1"/>
  <c r="BO27" i="7"/>
  <c r="F29" i="7"/>
  <c r="AQ28" i="7"/>
  <c r="BC28" i="7" s="1"/>
  <c r="AP28" i="7"/>
  <c r="BB28" i="7" s="1"/>
  <c r="AO28" i="7"/>
  <c r="BA28" i="7" s="1"/>
  <c r="AN27" i="7"/>
  <c r="AZ27" i="7" s="1"/>
  <c r="R27" i="7"/>
  <c r="AA380" i="7"/>
  <c r="AM27" i="7"/>
  <c r="AY27" i="7" s="1"/>
  <c r="AT27" i="7"/>
  <c r="BF27" i="7" s="1"/>
  <c r="BM27" i="7"/>
  <c r="S27" i="7"/>
  <c r="AX27" i="7" s="1"/>
  <c r="BJ27" i="7" s="1"/>
  <c r="AS27" i="7"/>
  <c r="BE27" i="7" s="1"/>
  <c r="BL27" i="7"/>
  <c r="BV27" i="7" s="1"/>
  <c r="AU27" i="7"/>
  <c r="BG27" i="7" s="1"/>
  <c r="BN27" i="7"/>
  <c r="AD27" i="6"/>
  <c r="AV27" i="6"/>
  <c r="U29" i="6"/>
  <c r="N27" i="6"/>
  <c r="AE27" i="6"/>
  <c r="AM27" i="6" s="1"/>
  <c r="O27" i="6"/>
  <c r="AL27" i="6" s="1"/>
  <c r="AT27" i="6" s="1"/>
  <c r="AH27" i="6"/>
  <c r="AP27" i="6" s="1"/>
  <c r="AU27" i="6"/>
  <c r="AW27" i="6" s="1"/>
  <c r="AI27" i="6"/>
  <c r="AQ27" i="6" s="1"/>
  <c r="AX27" i="6"/>
  <c r="AF28" i="6"/>
  <c r="AN28" i="6" s="1"/>
  <c r="AJ28" i="6"/>
  <c r="AR28" i="6" s="1"/>
  <c r="F29" i="6"/>
  <c r="AD27" i="5"/>
  <c r="AV27" i="5"/>
  <c r="U29" i="5"/>
  <c r="N27" i="5"/>
  <c r="AE27" i="5"/>
  <c r="AM27" i="5" s="1"/>
  <c r="O27" i="5"/>
  <c r="AL27" i="5" s="1"/>
  <c r="AT27" i="5" s="1"/>
  <c r="AH27" i="5"/>
  <c r="AP27" i="5" s="1"/>
  <c r="AU27" i="5"/>
  <c r="AW27" i="5" s="1"/>
  <c r="AI27" i="5"/>
  <c r="AQ27" i="5" s="1"/>
  <c r="AX27" i="5"/>
  <c r="AF28" i="5"/>
  <c r="AN28" i="5" s="1"/>
  <c r="AG28" i="5"/>
  <c r="AO28" i="5" s="1"/>
  <c r="AJ28" i="5"/>
  <c r="AR28" i="5" s="1"/>
  <c r="F29" i="5"/>
  <c r="AD27" i="4"/>
  <c r="AV27" i="4"/>
  <c r="U29" i="4"/>
  <c r="N27" i="4"/>
  <c r="AE27" i="4"/>
  <c r="AM27" i="4" s="1"/>
  <c r="O27" i="4"/>
  <c r="AL27" i="4" s="1"/>
  <c r="AT27" i="4" s="1"/>
  <c r="AH27" i="4"/>
  <c r="AP27" i="4" s="1"/>
  <c r="AU27" i="4"/>
  <c r="AW27" i="4" s="1"/>
  <c r="AI27" i="4"/>
  <c r="AQ27" i="4" s="1"/>
  <c r="AX27" i="4"/>
  <c r="AF28" i="4"/>
  <c r="AN28" i="4" s="1"/>
  <c r="AG28" i="4"/>
  <c r="AO28" i="4" s="1"/>
  <c r="F29" i="4"/>
  <c r="AX27" i="3"/>
  <c r="BQ27" i="3"/>
  <c r="BS28" i="3"/>
  <c r="BT28" i="3"/>
  <c r="S29" i="3"/>
  <c r="BP26" i="3"/>
  <c r="CB26" i="3" s="1"/>
  <c r="CH26" i="3" s="1"/>
  <c r="BD26" i="3"/>
  <c r="BJ26" i="3" s="1"/>
  <c r="AZ27" i="3"/>
  <c r="BF27" i="3" s="1"/>
  <c r="BL27" i="3"/>
  <c r="BX27" i="3" s="1"/>
  <c r="CD27" i="3" s="1"/>
  <c r="AA27" i="3"/>
  <c r="AG27" i="3" s="1"/>
  <c r="M27" i="3"/>
  <c r="BA27" i="3"/>
  <c r="BG27" i="3" s="1"/>
  <c r="BM27" i="3"/>
  <c r="BC27" i="3"/>
  <c r="BI27" i="3" s="1"/>
  <c r="BO27" i="3"/>
  <c r="AR27" i="3"/>
  <c r="AY27" i="3"/>
  <c r="BE27" i="3" s="1"/>
  <c r="BK27" i="3"/>
  <c r="BW27" i="3" s="1"/>
  <c r="CC27" i="3" s="1"/>
  <c r="BB27" i="3"/>
  <c r="BH27" i="3" s="1"/>
  <c r="BN27" i="3"/>
  <c r="BZ27" i="3" s="1"/>
  <c r="CF27" i="3" s="1"/>
  <c r="AE28" i="3"/>
  <c r="AK28" i="3" s="1"/>
  <c r="AB28" i="3"/>
  <c r="AH28" i="3" s="1"/>
  <c r="F29" i="3"/>
  <c r="AC28" i="3"/>
  <c r="AI28" i="3" s="1"/>
  <c r="AD28" i="3"/>
  <c r="AJ28" i="3" s="1"/>
  <c r="V380" i="3"/>
  <c r="W380" i="3"/>
  <c r="AW380" i="3"/>
  <c r="X380" i="3"/>
  <c r="AS380" i="3"/>
  <c r="Y380" i="3"/>
  <c r="AV380" i="3"/>
  <c r="U380" i="3"/>
  <c r="AU380" i="3"/>
  <c r="AT380" i="3"/>
  <c r="CI26" i="3"/>
  <c r="AF26" i="3"/>
  <c r="AL26" i="3" s="1"/>
  <c r="CJ26" i="3"/>
  <c r="AX27" i="2"/>
  <c r="BQ27" i="2"/>
  <c r="BR28" i="2"/>
  <c r="BS28" i="2"/>
  <c r="BT28" i="2"/>
  <c r="BU28" i="2"/>
  <c r="S29" i="2"/>
  <c r="AF26" i="2"/>
  <c r="AL26" i="2" s="1"/>
  <c r="CI26" i="2"/>
  <c r="BD26" i="2"/>
  <c r="BJ26" i="2" s="1"/>
  <c r="BP26" i="2"/>
  <c r="M27" i="2"/>
  <c r="AA27" i="2"/>
  <c r="AG27" i="2" s="1"/>
  <c r="AR27" i="2"/>
  <c r="AY27" i="2"/>
  <c r="BE27" i="2" s="1"/>
  <c r="BK27" i="2"/>
  <c r="BW27" i="2" s="1"/>
  <c r="CC27" i="2" s="1"/>
  <c r="AZ27" i="2"/>
  <c r="BF27" i="2" s="1"/>
  <c r="BL27" i="2"/>
  <c r="BX27" i="2" s="1"/>
  <c r="CD27" i="2" s="1"/>
  <c r="BA27" i="2"/>
  <c r="BG27" i="2" s="1"/>
  <c r="BM27" i="2"/>
  <c r="BY27" i="2" s="1"/>
  <c r="CE27" i="2" s="1"/>
  <c r="BB27" i="2"/>
  <c r="BH27" i="2" s="1"/>
  <c r="BN27" i="2"/>
  <c r="BZ27" i="2" s="1"/>
  <c r="CF27" i="2" s="1"/>
  <c r="BC27" i="2"/>
  <c r="BI27" i="2" s="1"/>
  <c r="BO27" i="2"/>
  <c r="CA27" i="2" s="1"/>
  <c r="CG27" i="2" s="1"/>
  <c r="AB28" i="2"/>
  <c r="AH28" i="2" s="1"/>
  <c r="AC28" i="2"/>
  <c r="AI28" i="2" s="1"/>
  <c r="AD28" i="2"/>
  <c r="AJ28" i="2" s="1"/>
  <c r="AE28" i="2"/>
  <c r="AK28" i="2" s="1"/>
  <c r="F29" i="2"/>
  <c r="AX27" i="1"/>
  <c r="BV27" i="1" s="1"/>
  <c r="BQ27" i="1"/>
  <c r="BR28" i="1"/>
  <c r="BS28" i="1"/>
  <c r="BT28" i="1"/>
  <c r="BU28" i="1"/>
  <c r="S29" i="1"/>
  <c r="BD26" i="1"/>
  <c r="BJ26" i="1" s="1"/>
  <c r="BP26" i="1"/>
  <c r="M27" i="1"/>
  <c r="AA27" i="1"/>
  <c r="AG27" i="1" s="1"/>
  <c r="AR27" i="1"/>
  <c r="AY27" i="1"/>
  <c r="BE27" i="1" s="1"/>
  <c r="BK27" i="1"/>
  <c r="BW27" i="1" s="1"/>
  <c r="CC27" i="1" s="1"/>
  <c r="AZ27" i="1"/>
  <c r="BF27" i="1" s="1"/>
  <c r="BL27" i="1"/>
  <c r="BX27" i="1" s="1"/>
  <c r="CD27" i="1" s="1"/>
  <c r="BA27" i="1"/>
  <c r="BG27" i="1" s="1"/>
  <c r="BM27" i="1"/>
  <c r="BY27" i="1" s="1"/>
  <c r="CE27" i="1" s="1"/>
  <c r="BB27" i="1"/>
  <c r="BH27" i="1" s="1"/>
  <c r="BN27" i="1"/>
  <c r="BZ27" i="1" s="1"/>
  <c r="CF27" i="1" s="1"/>
  <c r="BC27" i="1"/>
  <c r="BI27" i="1" s="1"/>
  <c r="BO27" i="1"/>
  <c r="CA27" i="1" s="1"/>
  <c r="CG27" i="1" s="1"/>
  <c r="AB28" i="1"/>
  <c r="AH28" i="1" s="1"/>
  <c r="AC28" i="1"/>
  <c r="AI28" i="1" s="1"/>
  <c r="AD28" i="1"/>
  <c r="AJ28" i="1" s="1"/>
  <c r="AE28" i="1"/>
  <c r="AK28" i="1" s="1"/>
  <c r="F29" i="1"/>
  <c r="AK27" i="9"/>
  <c r="AW26" i="9"/>
  <c r="BI26" i="9" s="1"/>
  <c r="AK27" i="8"/>
  <c r="AW26" i="8"/>
  <c r="BI26" i="8" s="1"/>
  <c r="BU26" i="8"/>
  <c r="BT27" i="7"/>
  <c r="BU26" i="7"/>
  <c r="BX26" i="7"/>
  <c r="AZ26" i="4"/>
  <c r="AJ27" i="4"/>
  <c r="AR27" i="4" s="1"/>
  <c r="CB25" i="2"/>
  <c r="CH25" i="2" s="1"/>
  <c r="AC27" i="3"/>
  <c r="AI27" i="3" s="1"/>
  <c r="AE27" i="3"/>
  <c r="AK27" i="3" s="1"/>
  <c r="AD27" i="3"/>
  <c r="AJ27" i="3" s="1"/>
  <c r="AB27" i="3"/>
  <c r="AH27" i="3" s="1"/>
  <c r="BX26" i="3"/>
  <c r="CD26" i="3" s="1"/>
  <c r="CA26" i="3"/>
  <c r="CG26" i="3" s="1"/>
  <c r="CB25" i="3"/>
  <c r="CH25" i="3" s="1"/>
  <c r="BV26" i="2"/>
  <c r="Z27" i="2"/>
  <c r="BS27" i="9"/>
  <c r="AY27" i="6"/>
  <c r="AF26" i="1"/>
  <c r="AL26" i="1" s="1"/>
  <c r="BS27" i="7"/>
  <c r="AK26" i="6"/>
  <c r="AS26" i="6" s="1"/>
  <c r="AZ26" i="6"/>
  <c r="AY27" i="5"/>
  <c r="BV26" i="1"/>
  <c r="AP27" i="9"/>
  <c r="BB27" i="9" s="1"/>
  <c r="BW26" i="8"/>
  <c r="AC27" i="6"/>
  <c r="AJ27" i="6"/>
  <c r="AR27" i="6" s="1"/>
  <c r="AK26" i="5"/>
  <c r="AS26" i="5" s="1"/>
  <c r="AZ26" i="5"/>
  <c r="AG27" i="4"/>
  <c r="AO27" i="4" s="1"/>
  <c r="BU27" i="3"/>
  <c r="AK27" i="7"/>
  <c r="AC27" i="4"/>
  <c r="BP27" i="9"/>
  <c r="BT27" i="9"/>
  <c r="AQ27" i="9"/>
  <c r="BC27" i="9" s="1"/>
  <c r="BR27" i="7"/>
  <c r="AC27" i="5"/>
  <c r="AY27" i="4"/>
  <c r="BS27" i="3"/>
  <c r="Z27" i="3"/>
  <c r="AM27" i="8"/>
  <c r="AY27" i="8" s="1"/>
  <c r="AA380" i="8"/>
  <c r="BP29" i="9" l="1"/>
  <c r="Y30" i="9"/>
  <c r="AL28" i="9"/>
  <c r="BQ28" i="9"/>
  <c r="AD380" i="9"/>
  <c r="AJ380" i="9"/>
  <c r="AH380" i="9"/>
  <c r="AC380" i="9"/>
  <c r="AF380" i="9"/>
  <c r="AI380" i="9"/>
  <c r="AG380" i="9"/>
  <c r="AE380" i="9"/>
  <c r="AB380" i="9"/>
  <c r="AW27" i="9"/>
  <c r="BI27" i="9" s="1"/>
  <c r="R28" i="9"/>
  <c r="AN28" i="9"/>
  <c r="AZ28" i="9" s="1"/>
  <c r="AR28" i="9"/>
  <c r="BD28" i="9" s="1"/>
  <c r="BK28" i="9"/>
  <c r="AP29" i="9"/>
  <c r="BB29" i="9" s="1"/>
  <c r="AO29" i="9"/>
  <c r="BA29" i="9" s="1"/>
  <c r="AQ29" i="9"/>
  <c r="BC29" i="9" s="1"/>
  <c r="F30" i="9"/>
  <c r="AM28" i="9"/>
  <c r="AY28" i="9" s="1"/>
  <c r="AU28" i="9"/>
  <c r="BG28" i="9" s="1"/>
  <c r="BN28" i="9"/>
  <c r="AT28" i="9"/>
  <c r="BF28" i="9" s="1"/>
  <c r="BM28" i="9"/>
  <c r="BL28" i="9"/>
  <c r="BV28" i="9" s="1"/>
  <c r="S28" i="9"/>
  <c r="AX28" i="9" s="1"/>
  <c r="BJ28" i="9" s="1"/>
  <c r="AS28" i="9"/>
  <c r="BE28" i="9" s="1"/>
  <c r="BO28" i="9"/>
  <c r="BY28" i="9" s="1"/>
  <c r="AV28" i="9"/>
  <c r="BH28" i="9" s="1"/>
  <c r="AL28" i="8"/>
  <c r="BQ28" i="8"/>
  <c r="Y30" i="8"/>
  <c r="BP29" i="8"/>
  <c r="BS29" i="8"/>
  <c r="AC380" i="8"/>
  <c r="AE380" i="8"/>
  <c r="AF380" i="8"/>
  <c r="AH380" i="8"/>
  <c r="AB380" i="8"/>
  <c r="AD380" i="8"/>
  <c r="AJ380" i="8"/>
  <c r="AI380" i="8"/>
  <c r="AG380" i="8"/>
  <c r="AW27" i="8"/>
  <c r="BI27" i="8" s="1"/>
  <c r="AU28" i="8"/>
  <c r="BG28" i="8" s="1"/>
  <c r="BN28" i="8"/>
  <c r="BX28" i="8" s="1"/>
  <c r="S28" i="8"/>
  <c r="AX28" i="8" s="1"/>
  <c r="BJ28" i="8" s="1"/>
  <c r="AS28" i="8"/>
  <c r="BE28" i="8" s="1"/>
  <c r="BL28" i="8"/>
  <c r="BV28" i="8" s="1"/>
  <c r="AT28" i="8"/>
  <c r="BF28" i="8" s="1"/>
  <c r="BM28" i="8"/>
  <c r="AM28" i="8"/>
  <c r="AY28" i="8" s="1"/>
  <c r="AN28" i="8"/>
  <c r="AZ28" i="8" s="1"/>
  <c r="R28" i="8"/>
  <c r="BK28" i="8"/>
  <c r="AR28" i="8"/>
  <c r="BD28" i="8" s="1"/>
  <c r="AV28" i="8"/>
  <c r="BH28" i="8" s="1"/>
  <c r="BO28" i="8"/>
  <c r="BY28" i="8" s="1"/>
  <c r="AO29" i="8"/>
  <c r="BA29" i="8" s="1"/>
  <c r="AQ29" i="8"/>
  <c r="BC29" i="8" s="1"/>
  <c r="AP29" i="8"/>
  <c r="BB29" i="8" s="1"/>
  <c r="F30" i="8"/>
  <c r="BT29" i="7"/>
  <c r="Y30" i="7"/>
  <c r="BP29" i="7"/>
  <c r="BS29" i="7"/>
  <c r="AL28" i="7"/>
  <c r="BQ28" i="7"/>
  <c r="R28" i="7"/>
  <c r="AN28" i="7"/>
  <c r="AZ28" i="7" s="1"/>
  <c r="AP29" i="7"/>
  <c r="BB29" i="7" s="1"/>
  <c r="AQ29" i="7"/>
  <c r="BC29" i="7" s="1"/>
  <c r="AM29" i="7"/>
  <c r="AY29" i="7" s="1"/>
  <c r="AO29" i="7"/>
  <c r="BA29" i="7" s="1"/>
  <c r="F30" i="7"/>
  <c r="AM28" i="7"/>
  <c r="AY28" i="7" s="1"/>
  <c r="AV28" i="7"/>
  <c r="BH28" i="7" s="1"/>
  <c r="BO28" i="7"/>
  <c r="BY28" i="7" s="1"/>
  <c r="AU28" i="7"/>
  <c r="BG28" i="7" s="1"/>
  <c r="BN28" i="7"/>
  <c r="BX28" i="7" s="1"/>
  <c r="S28" i="7"/>
  <c r="AX28" i="7" s="1"/>
  <c r="BJ28" i="7" s="1"/>
  <c r="BL28" i="7"/>
  <c r="BV28" i="7" s="1"/>
  <c r="AS28" i="7"/>
  <c r="BE28" i="7" s="1"/>
  <c r="AR28" i="7"/>
  <c r="BD28" i="7" s="1"/>
  <c r="BK28" i="7"/>
  <c r="BU28" i="7" s="1"/>
  <c r="BM28" i="7"/>
  <c r="BW28" i="7" s="1"/>
  <c r="AT28" i="7"/>
  <c r="BF28" i="7" s="1"/>
  <c r="AJ380" i="7"/>
  <c r="AB380" i="7"/>
  <c r="AI380" i="7"/>
  <c r="AE380" i="7"/>
  <c r="AF380" i="7"/>
  <c r="AC380" i="7"/>
  <c r="AD380" i="7"/>
  <c r="AG380" i="7"/>
  <c r="AH380" i="7"/>
  <c r="AW27" i="7"/>
  <c r="BI27" i="7" s="1"/>
  <c r="AD28" i="6"/>
  <c r="AV28" i="6"/>
  <c r="U30" i="6"/>
  <c r="Z380" i="6"/>
  <c r="W380" i="6"/>
  <c r="X380" i="6"/>
  <c r="AB380" i="6"/>
  <c r="Y380" i="6"/>
  <c r="AA380" i="6"/>
  <c r="AK27" i="6"/>
  <c r="AS27" i="6" s="1"/>
  <c r="N28" i="6"/>
  <c r="AE28" i="6"/>
  <c r="AM28" i="6" s="1"/>
  <c r="O28" i="6"/>
  <c r="AL28" i="6" s="1"/>
  <c r="AT28" i="6" s="1"/>
  <c r="AH28" i="6"/>
  <c r="AP28" i="6" s="1"/>
  <c r="AU28" i="6"/>
  <c r="AW28" i="6" s="1"/>
  <c r="AI28" i="6"/>
  <c r="AQ28" i="6" s="1"/>
  <c r="AX28" i="6"/>
  <c r="AF29" i="6"/>
  <c r="AN29" i="6" s="1"/>
  <c r="AG29" i="6"/>
  <c r="AO29" i="6" s="1"/>
  <c r="AJ29" i="6"/>
  <c r="AR29" i="6" s="1"/>
  <c r="F30" i="6"/>
  <c r="AD28" i="5"/>
  <c r="AV28" i="5"/>
  <c r="U30" i="5"/>
  <c r="AB380" i="5"/>
  <c r="Y380" i="5"/>
  <c r="X380" i="5"/>
  <c r="Z380" i="5"/>
  <c r="AA380" i="5"/>
  <c r="W380" i="5"/>
  <c r="AK27" i="5"/>
  <c r="AS27" i="5" s="1"/>
  <c r="N28" i="5"/>
  <c r="AE28" i="5"/>
  <c r="AM28" i="5" s="1"/>
  <c r="O28" i="5"/>
  <c r="AL28" i="5" s="1"/>
  <c r="AT28" i="5" s="1"/>
  <c r="AH28" i="5"/>
  <c r="AP28" i="5" s="1"/>
  <c r="AU28" i="5"/>
  <c r="AW28" i="5" s="1"/>
  <c r="AI28" i="5"/>
  <c r="AQ28" i="5" s="1"/>
  <c r="AX28" i="5"/>
  <c r="AF29" i="5"/>
  <c r="AN29" i="5" s="1"/>
  <c r="AG29" i="5"/>
  <c r="AO29" i="5" s="1"/>
  <c r="AJ29" i="5"/>
  <c r="AR29" i="5" s="1"/>
  <c r="F30" i="5"/>
  <c r="AD28" i="4"/>
  <c r="AV28" i="4"/>
  <c r="U30" i="4"/>
  <c r="X380" i="4"/>
  <c r="AA380" i="4"/>
  <c r="W380" i="4"/>
  <c r="AB380" i="4"/>
  <c r="Y380" i="4"/>
  <c r="Z380" i="4"/>
  <c r="AK27" i="4"/>
  <c r="AS27" i="4" s="1"/>
  <c r="N28" i="4"/>
  <c r="AE28" i="4"/>
  <c r="AM28" i="4" s="1"/>
  <c r="O28" i="4"/>
  <c r="AH28" i="4"/>
  <c r="AP28" i="4" s="1"/>
  <c r="AU28" i="4"/>
  <c r="AI28" i="4"/>
  <c r="AQ28" i="4" s="1"/>
  <c r="AX28" i="4"/>
  <c r="F30" i="4"/>
  <c r="AX28" i="3"/>
  <c r="BQ28" i="3"/>
  <c r="BU29" i="3"/>
  <c r="BR29" i="3"/>
  <c r="BT29" i="3"/>
  <c r="S30" i="3"/>
  <c r="CJ27" i="3"/>
  <c r="AF27" i="3"/>
  <c r="AL27" i="3" s="1"/>
  <c r="CI27" i="3"/>
  <c r="BD27" i="3"/>
  <c r="BJ27" i="3" s="1"/>
  <c r="BP27" i="3"/>
  <c r="BK28" i="3"/>
  <c r="BW28" i="3" s="1"/>
  <c r="CC28" i="3" s="1"/>
  <c r="AR28" i="3"/>
  <c r="AY28" i="3"/>
  <c r="BE28" i="3" s="1"/>
  <c r="BC28" i="3"/>
  <c r="BI28" i="3" s="1"/>
  <c r="BO28" i="3"/>
  <c r="BB28" i="3"/>
  <c r="BH28" i="3" s="1"/>
  <c r="BN28" i="3"/>
  <c r="BZ28" i="3" s="1"/>
  <c r="CF28" i="3" s="1"/>
  <c r="AE29" i="3"/>
  <c r="AK29" i="3" s="1"/>
  <c r="F30" i="3"/>
  <c r="AD29" i="3"/>
  <c r="AJ29" i="3" s="1"/>
  <c r="AB29" i="3"/>
  <c r="AH29" i="3" s="1"/>
  <c r="AC29" i="3"/>
  <c r="AI29" i="3" s="1"/>
  <c r="BM28" i="3"/>
  <c r="BY28" i="3" s="1"/>
  <c r="CE28" i="3" s="1"/>
  <c r="BA28" i="3"/>
  <c r="BG28" i="3" s="1"/>
  <c r="AA28" i="3"/>
  <c r="AG28" i="3" s="1"/>
  <c r="M28" i="3"/>
  <c r="BL28" i="3"/>
  <c r="AZ28" i="3"/>
  <c r="BF28" i="3" s="1"/>
  <c r="BU380" i="3"/>
  <c r="BQ380" i="3"/>
  <c r="AX380" i="3"/>
  <c r="BT380" i="3"/>
  <c r="Z380" i="3"/>
  <c r="BS380" i="3"/>
  <c r="BR380" i="3"/>
  <c r="AX28" i="2"/>
  <c r="BQ28" i="2"/>
  <c r="BS29" i="2"/>
  <c r="BT29" i="2"/>
  <c r="BU29" i="2"/>
  <c r="S30" i="2"/>
  <c r="AT380" i="2"/>
  <c r="AU380" i="2"/>
  <c r="AW380" i="2"/>
  <c r="W380" i="2"/>
  <c r="U380" i="2"/>
  <c r="Y380" i="2"/>
  <c r="V380" i="2"/>
  <c r="X380" i="2"/>
  <c r="AV380" i="2"/>
  <c r="AS380" i="2"/>
  <c r="AF27" i="2"/>
  <c r="AL27" i="2" s="1"/>
  <c r="CI27" i="2"/>
  <c r="BD27" i="2"/>
  <c r="BJ27" i="2" s="1"/>
  <c r="BP27" i="2"/>
  <c r="M28" i="2"/>
  <c r="AA28" i="2"/>
  <c r="AG28" i="2" s="1"/>
  <c r="AR28" i="2"/>
  <c r="AY28" i="2"/>
  <c r="BE28" i="2" s="1"/>
  <c r="BK28" i="2"/>
  <c r="BW28" i="2" s="1"/>
  <c r="CC28" i="2" s="1"/>
  <c r="AZ28" i="2"/>
  <c r="BF28" i="2" s="1"/>
  <c r="BL28" i="2"/>
  <c r="BX28" i="2" s="1"/>
  <c r="CD28" i="2" s="1"/>
  <c r="BA28" i="2"/>
  <c r="BG28" i="2" s="1"/>
  <c r="BM28" i="2"/>
  <c r="BY28" i="2" s="1"/>
  <c r="CE28" i="2" s="1"/>
  <c r="BB28" i="2"/>
  <c r="BH28" i="2" s="1"/>
  <c r="BN28" i="2"/>
  <c r="BZ28" i="2" s="1"/>
  <c r="CF28" i="2" s="1"/>
  <c r="BC28" i="2"/>
  <c r="BI28" i="2" s="1"/>
  <c r="BO28" i="2"/>
  <c r="CA28" i="2" s="1"/>
  <c r="CG28" i="2" s="1"/>
  <c r="AB29" i="2"/>
  <c r="AH29" i="2" s="1"/>
  <c r="AC29" i="2"/>
  <c r="AI29" i="2" s="1"/>
  <c r="AD29" i="2"/>
  <c r="AJ29" i="2" s="1"/>
  <c r="AE29" i="2"/>
  <c r="AK29" i="2" s="1"/>
  <c r="F30" i="2"/>
  <c r="AX28" i="1"/>
  <c r="BQ28" i="1"/>
  <c r="BS29" i="1"/>
  <c r="BT29" i="1"/>
  <c r="BU29" i="1"/>
  <c r="S30" i="1"/>
  <c r="AV380" i="1"/>
  <c r="W380" i="1"/>
  <c r="AU380" i="1"/>
  <c r="AW380" i="1"/>
  <c r="Y380" i="1"/>
  <c r="AT380" i="1"/>
  <c r="V380" i="1"/>
  <c r="X380" i="1"/>
  <c r="U380" i="1"/>
  <c r="AS380" i="1"/>
  <c r="AF27" i="1"/>
  <c r="AL27" i="1" s="1"/>
  <c r="BD27" i="1"/>
  <c r="BJ27" i="1" s="1"/>
  <c r="BP27" i="1"/>
  <c r="CB27" i="1" s="1"/>
  <c r="CH27" i="1" s="1"/>
  <c r="M28" i="1"/>
  <c r="AA28" i="1"/>
  <c r="AG28" i="1" s="1"/>
  <c r="AR28" i="1"/>
  <c r="AY28" i="1"/>
  <c r="BE28" i="1" s="1"/>
  <c r="BK28" i="1"/>
  <c r="BW28" i="1" s="1"/>
  <c r="CC28" i="1" s="1"/>
  <c r="AZ28" i="1"/>
  <c r="BF28" i="1" s="1"/>
  <c r="BL28" i="1"/>
  <c r="BX28" i="1" s="1"/>
  <c r="CD28" i="1" s="1"/>
  <c r="BA28" i="1"/>
  <c r="BG28" i="1" s="1"/>
  <c r="BM28" i="1"/>
  <c r="BY28" i="1" s="1"/>
  <c r="CE28" i="1" s="1"/>
  <c r="BB28" i="1"/>
  <c r="BH28" i="1" s="1"/>
  <c r="BN28" i="1"/>
  <c r="BZ28" i="1" s="1"/>
  <c r="CF28" i="1" s="1"/>
  <c r="BC28" i="1"/>
  <c r="BI28" i="1" s="1"/>
  <c r="BO28" i="1"/>
  <c r="CA28" i="1" s="1"/>
  <c r="CG28" i="1" s="1"/>
  <c r="AB29" i="1"/>
  <c r="AH29" i="1" s="1"/>
  <c r="AC29" i="1"/>
  <c r="AI29" i="1" s="1"/>
  <c r="AD29" i="1"/>
  <c r="AJ29" i="1" s="1"/>
  <c r="AE29" i="1"/>
  <c r="AK29" i="1" s="1"/>
  <c r="F30" i="1"/>
  <c r="BY27" i="7"/>
  <c r="AZ27" i="6"/>
  <c r="AJ28" i="4"/>
  <c r="AR28" i="4" s="1"/>
  <c r="BV27" i="3"/>
  <c r="BU28" i="3"/>
  <c r="Z28" i="3"/>
  <c r="BR28" i="3"/>
  <c r="BY27" i="3"/>
  <c r="CE27" i="3" s="1"/>
  <c r="CA27" i="3"/>
  <c r="CG27" i="3" s="1"/>
  <c r="Z28" i="2"/>
  <c r="BP28" i="9"/>
  <c r="BS28" i="9"/>
  <c r="BX27" i="9"/>
  <c r="BU27" i="9"/>
  <c r="BY27" i="9"/>
  <c r="AP28" i="9"/>
  <c r="BB28" i="9" s="1"/>
  <c r="AK28" i="8"/>
  <c r="AY28" i="6"/>
  <c r="AG28" i="6"/>
  <c r="AO28" i="6" s="1"/>
  <c r="AZ27" i="5"/>
  <c r="AC28" i="4"/>
  <c r="BV27" i="2"/>
  <c r="Z28" i="1"/>
  <c r="AK28" i="9"/>
  <c r="BR28" i="8"/>
  <c r="BX27" i="7"/>
  <c r="BW27" i="7"/>
  <c r="AC28" i="5"/>
  <c r="CB26" i="2"/>
  <c r="CH26" i="2" s="1"/>
  <c r="CB26" i="1"/>
  <c r="CH26" i="1" s="1"/>
  <c r="BP28" i="8"/>
  <c r="AY28" i="4"/>
  <c r="BR28" i="9"/>
  <c r="AC28" i="6"/>
  <c r="AY28" i="5"/>
  <c r="AZ27" i="4"/>
  <c r="BQ29" i="9" l="1"/>
  <c r="AL29" i="9"/>
  <c r="BS30" i="9"/>
  <c r="Y31" i="9"/>
  <c r="AK30" i="9"/>
  <c r="BP30" i="9"/>
  <c r="BT380" i="9"/>
  <c r="BR380" i="9"/>
  <c r="BP380" i="9"/>
  <c r="BS380" i="9"/>
  <c r="AL380" i="9"/>
  <c r="AZ380" i="9" s="1"/>
  <c r="BQ380" i="9"/>
  <c r="AK380" i="9"/>
  <c r="AW28" i="9"/>
  <c r="BI28" i="9" s="1"/>
  <c r="R29" i="9"/>
  <c r="AN29" i="9"/>
  <c r="AZ29" i="9" s="1"/>
  <c r="AR29" i="9"/>
  <c r="BD29" i="9" s="1"/>
  <c r="BK29" i="9"/>
  <c r="BU29" i="9" s="1"/>
  <c r="AT29" i="9"/>
  <c r="BF29" i="9" s="1"/>
  <c r="BM29" i="9"/>
  <c r="AV29" i="9"/>
  <c r="BH29" i="9" s="1"/>
  <c r="BO29" i="9"/>
  <c r="AU29" i="9"/>
  <c r="BG29" i="9" s="1"/>
  <c r="BN29" i="9"/>
  <c r="S29" i="9"/>
  <c r="AX29" i="9" s="1"/>
  <c r="BJ29" i="9" s="1"/>
  <c r="AS29" i="9"/>
  <c r="BE29" i="9" s="1"/>
  <c r="BL29" i="9"/>
  <c r="BV29" i="9" s="1"/>
  <c r="AP30" i="9"/>
  <c r="BB30" i="9" s="1"/>
  <c r="AM30" i="9"/>
  <c r="AY30" i="9" s="1"/>
  <c r="AO30" i="9"/>
  <c r="BA30" i="9" s="1"/>
  <c r="AQ30" i="9"/>
  <c r="BC30" i="9" s="1"/>
  <c r="F31" i="9"/>
  <c r="Y31" i="8"/>
  <c r="BP30" i="8"/>
  <c r="BR30" i="8"/>
  <c r="BT30" i="8"/>
  <c r="AL29" i="8"/>
  <c r="BQ29" i="8"/>
  <c r="BP380" i="8"/>
  <c r="BR380" i="8"/>
  <c r="AK380" i="8"/>
  <c r="BT380" i="8"/>
  <c r="BS380" i="8"/>
  <c r="AL380" i="8"/>
  <c r="BQ380" i="8"/>
  <c r="AW28" i="8"/>
  <c r="BI28" i="8" s="1"/>
  <c r="AT29" i="8"/>
  <c r="BF29" i="8" s="1"/>
  <c r="BM29" i="8"/>
  <c r="S29" i="8"/>
  <c r="AX29" i="8" s="1"/>
  <c r="BJ29" i="8" s="1"/>
  <c r="AS29" i="8"/>
  <c r="BE29" i="8" s="1"/>
  <c r="BL29" i="8"/>
  <c r="BV29" i="8" s="1"/>
  <c r="R29" i="8"/>
  <c r="AN29" i="8"/>
  <c r="AZ29" i="8" s="1"/>
  <c r="AV29" i="8"/>
  <c r="BH29" i="8" s="1"/>
  <c r="BO29" i="8"/>
  <c r="AR29" i="8"/>
  <c r="BD29" i="8" s="1"/>
  <c r="BK29" i="8"/>
  <c r="BU29" i="8" s="1"/>
  <c r="AU29" i="8"/>
  <c r="BG29" i="8" s="1"/>
  <c r="BN29" i="8"/>
  <c r="BX29" i="8" s="1"/>
  <c r="AP30" i="8"/>
  <c r="BB30" i="8" s="1"/>
  <c r="AQ30" i="8"/>
  <c r="BC30" i="8" s="1"/>
  <c r="AM30" i="8"/>
  <c r="AY30" i="8" s="1"/>
  <c r="AO30" i="8"/>
  <c r="BA30" i="8" s="1"/>
  <c r="F31" i="8"/>
  <c r="BQ29" i="7"/>
  <c r="AL29" i="7"/>
  <c r="BR30" i="7"/>
  <c r="BS30" i="7"/>
  <c r="Y31" i="7"/>
  <c r="AW28" i="7"/>
  <c r="BI28" i="7" s="1"/>
  <c r="BO29" i="7"/>
  <c r="BY29" i="7" s="1"/>
  <c r="AV29" i="7"/>
  <c r="BH29" i="7" s="1"/>
  <c r="AS29" i="7"/>
  <c r="BE29" i="7" s="1"/>
  <c r="BL29" i="7"/>
  <c r="BV29" i="7" s="1"/>
  <c r="S29" i="7"/>
  <c r="AX29" i="7" s="1"/>
  <c r="BJ29" i="7" s="1"/>
  <c r="AR29" i="7"/>
  <c r="BD29" i="7" s="1"/>
  <c r="BK29" i="7"/>
  <c r="BU29" i="7" s="1"/>
  <c r="AT29" i="7"/>
  <c r="BF29" i="7" s="1"/>
  <c r="BM29" i="7"/>
  <c r="AQ30" i="7"/>
  <c r="BC30" i="7" s="1"/>
  <c r="F31" i="7"/>
  <c r="AO30" i="7"/>
  <c r="BA30" i="7" s="1"/>
  <c r="AP30" i="7"/>
  <c r="BB30" i="7" s="1"/>
  <c r="AN29" i="7"/>
  <c r="AZ29" i="7" s="1"/>
  <c r="R29" i="7"/>
  <c r="BN29" i="7"/>
  <c r="BX29" i="7" s="1"/>
  <c r="AU29" i="7"/>
  <c r="BG29" i="7" s="1"/>
  <c r="BT380" i="7"/>
  <c r="AK380" i="7"/>
  <c r="BS380" i="7"/>
  <c r="BP380" i="7"/>
  <c r="AL380" i="7"/>
  <c r="BQ380" i="7"/>
  <c r="BR380" i="7"/>
  <c r="AD29" i="6"/>
  <c r="AV29" i="6"/>
  <c r="U31" i="6"/>
  <c r="AD380" i="6"/>
  <c r="AV380" i="6"/>
  <c r="AC380" i="6"/>
  <c r="AY380" i="6"/>
  <c r="AK28" i="6"/>
  <c r="AS28" i="6" s="1"/>
  <c r="N29" i="6"/>
  <c r="AE29" i="6"/>
  <c r="AM29" i="6" s="1"/>
  <c r="O29" i="6"/>
  <c r="AL29" i="6" s="1"/>
  <c r="AT29" i="6" s="1"/>
  <c r="AH29" i="6"/>
  <c r="AP29" i="6" s="1"/>
  <c r="AU29" i="6"/>
  <c r="AW29" i="6" s="1"/>
  <c r="AI29" i="6"/>
  <c r="AQ29" i="6" s="1"/>
  <c r="AX29" i="6"/>
  <c r="AF30" i="6"/>
  <c r="AN30" i="6" s="1"/>
  <c r="F31" i="6"/>
  <c r="AD29" i="5"/>
  <c r="AV29" i="5"/>
  <c r="U31" i="5"/>
  <c r="AD380" i="5"/>
  <c r="AV380" i="5"/>
  <c r="AY380" i="5"/>
  <c r="AC380" i="5"/>
  <c r="AK28" i="5"/>
  <c r="AS28" i="5" s="1"/>
  <c r="N29" i="5"/>
  <c r="AE29" i="5"/>
  <c r="AM29" i="5" s="1"/>
  <c r="O29" i="5"/>
  <c r="AL29" i="5" s="1"/>
  <c r="AT29" i="5" s="1"/>
  <c r="AH29" i="5"/>
  <c r="AP29" i="5" s="1"/>
  <c r="AU29" i="5"/>
  <c r="AW29" i="5" s="1"/>
  <c r="AI29" i="5"/>
  <c r="AQ29" i="5" s="1"/>
  <c r="AX29" i="5"/>
  <c r="AF30" i="5"/>
  <c r="AN30" i="5" s="1"/>
  <c r="AG30" i="5"/>
  <c r="AO30" i="5" s="1"/>
  <c r="AJ30" i="5"/>
  <c r="AR30" i="5" s="1"/>
  <c r="F31" i="5"/>
  <c r="AD29" i="4"/>
  <c r="AV29" i="4"/>
  <c r="U31" i="4"/>
  <c r="AY380" i="4"/>
  <c r="AC380" i="4"/>
  <c r="AD380" i="4"/>
  <c r="AV380" i="4"/>
  <c r="AK28" i="4"/>
  <c r="AS28" i="4" s="1"/>
  <c r="N29" i="4"/>
  <c r="AE29" i="4"/>
  <c r="AM29" i="4" s="1"/>
  <c r="O29" i="4"/>
  <c r="AL29" i="4" s="1"/>
  <c r="AT29" i="4" s="1"/>
  <c r="AH29" i="4"/>
  <c r="AP29" i="4" s="1"/>
  <c r="AU29" i="4"/>
  <c r="AW29" i="4" s="1"/>
  <c r="AI29" i="4"/>
  <c r="AQ29" i="4" s="1"/>
  <c r="AX29" i="4"/>
  <c r="AF30" i="4"/>
  <c r="AN30" i="4" s="1"/>
  <c r="AJ30" i="4"/>
  <c r="AR30" i="4" s="1"/>
  <c r="F31" i="4"/>
  <c r="BQ29" i="3"/>
  <c r="AX29" i="3"/>
  <c r="BV29" i="3" s="1"/>
  <c r="BU30" i="3"/>
  <c r="Z30" i="3"/>
  <c r="BR30" i="3"/>
  <c r="S31" i="3"/>
  <c r="BS30" i="3"/>
  <c r="BD28" i="3"/>
  <c r="BJ28" i="3" s="1"/>
  <c r="BP28" i="3"/>
  <c r="CB28" i="3" s="1"/>
  <c r="CH28" i="3" s="1"/>
  <c r="BN29" i="3"/>
  <c r="BZ29" i="3" s="1"/>
  <c r="CF29" i="3" s="1"/>
  <c r="BB29" i="3"/>
  <c r="BH29" i="3" s="1"/>
  <c r="AC30" i="3"/>
  <c r="AI30" i="3" s="1"/>
  <c r="AD30" i="3"/>
  <c r="AJ30" i="3" s="1"/>
  <c r="F31" i="3"/>
  <c r="AE30" i="3"/>
  <c r="AK30" i="3" s="1"/>
  <c r="AB30" i="3"/>
  <c r="AH30" i="3" s="1"/>
  <c r="AA29" i="3"/>
  <c r="AG29" i="3" s="1"/>
  <c r="M29" i="3"/>
  <c r="BL29" i="3"/>
  <c r="BX29" i="3" s="1"/>
  <c r="CD29" i="3" s="1"/>
  <c r="AZ29" i="3"/>
  <c r="BF29" i="3" s="1"/>
  <c r="BC29" i="3"/>
  <c r="BI29" i="3" s="1"/>
  <c r="BO29" i="3"/>
  <c r="CA29" i="3" s="1"/>
  <c r="CG29" i="3" s="1"/>
  <c r="BK29" i="3"/>
  <c r="BW29" i="3" s="1"/>
  <c r="CC29" i="3" s="1"/>
  <c r="AR29" i="3"/>
  <c r="AY29" i="3"/>
  <c r="BE29" i="3" s="1"/>
  <c r="BA29" i="3"/>
  <c r="BG29" i="3" s="1"/>
  <c r="BM29" i="3"/>
  <c r="BY29" i="3" s="1"/>
  <c r="CE29" i="3" s="1"/>
  <c r="CJ28" i="3"/>
  <c r="AF28" i="3"/>
  <c r="AL28" i="3" s="1"/>
  <c r="CI28" i="3"/>
  <c r="AX29" i="2"/>
  <c r="BV29" i="2" s="1"/>
  <c r="BQ29" i="2"/>
  <c r="BR30" i="2"/>
  <c r="BS30" i="2"/>
  <c r="BT30" i="2"/>
  <c r="BU30" i="2"/>
  <c r="S31" i="2"/>
  <c r="BR380" i="2"/>
  <c r="BS380" i="2"/>
  <c r="BU380" i="2"/>
  <c r="Z380" i="2"/>
  <c r="BT380" i="2"/>
  <c r="AX380" i="2"/>
  <c r="BV380" i="2" s="1"/>
  <c r="BQ380" i="2"/>
  <c r="AF28" i="2"/>
  <c r="AL28" i="2" s="1"/>
  <c r="CI28" i="2"/>
  <c r="BD28" i="2"/>
  <c r="BJ28" i="2" s="1"/>
  <c r="BP28" i="2"/>
  <c r="CB28" i="2" s="1"/>
  <c r="CH28" i="2" s="1"/>
  <c r="M29" i="2"/>
  <c r="AA29" i="2"/>
  <c r="AG29" i="2" s="1"/>
  <c r="AR29" i="2"/>
  <c r="AY29" i="2"/>
  <c r="BE29" i="2" s="1"/>
  <c r="BK29" i="2"/>
  <c r="BW29" i="2" s="1"/>
  <c r="CC29" i="2" s="1"/>
  <c r="AZ29" i="2"/>
  <c r="BF29" i="2" s="1"/>
  <c r="BL29" i="2"/>
  <c r="BX29" i="2" s="1"/>
  <c r="CD29" i="2" s="1"/>
  <c r="BA29" i="2"/>
  <c r="BG29" i="2" s="1"/>
  <c r="BM29" i="2"/>
  <c r="BY29" i="2" s="1"/>
  <c r="CE29" i="2" s="1"/>
  <c r="BB29" i="2"/>
  <c r="BH29" i="2" s="1"/>
  <c r="BN29" i="2"/>
  <c r="BZ29" i="2" s="1"/>
  <c r="CF29" i="2" s="1"/>
  <c r="BC29" i="2"/>
  <c r="BI29" i="2" s="1"/>
  <c r="BO29" i="2"/>
  <c r="CA29" i="2" s="1"/>
  <c r="CG29" i="2" s="1"/>
  <c r="AB30" i="2"/>
  <c r="AH30" i="2" s="1"/>
  <c r="AC30" i="2"/>
  <c r="AI30" i="2" s="1"/>
  <c r="AD30" i="2"/>
  <c r="AJ30" i="2" s="1"/>
  <c r="AE30" i="2"/>
  <c r="AK30" i="2" s="1"/>
  <c r="F31" i="2"/>
  <c r="AX29" i="1"/>
  <c r="BV29" i="1" s="1"/>
  <c r="BQ29" i="1"/>
  <c r="Z30" i="1"/>
  <c r="BR30" i="1"/>
  <c r="BS30" i="1"/>
  <c r="BT30" i="1"/>
  <c r="BU30" i="1"/>
  <c r="S31" i="1"/>
  <c r="BT380" i="1"/>
  <c r="BS380" i="1"/>
  <c r="BU380" i="1"/>
  <c r="BR380" i="1"/>
  <c r="Z380" i="1"/>
  <c r="AX380" i="1"/>
  <c r="BV380" i="1" s="1"/>
  <c r="BQ380" i="1"/>
  <c r="AF28" i="1"/>
  <c r="AL28" i="1" s="1"/>
  <c r="BD28" i="1"/>
  <c r="BJ28" i="1" s="1"/>
  <c r="BP28" i="1"/>
  <c r="M29" i="1"/>
  <c r="AA29" i="1"/>
  <c r="AG29" i="1" s="1"/>
  <c r="AR29" i="1"/>
  <c r="AY29" i="1"/>
  <c r="BE29" i="1" s="1"/>
  <c r="BK29" i="1"/>
  <c r="AZ29" i="1"/>
  <c r="BF29" i="1" s="1"/>
  <c r="BL29" i="1"/>
  <c r="BA29" i="1"/>
  <c r="BG29" i="1" s="1"/>
  <c r="BM29" i="1"/>
  <c r="BY29" i="1" s="1"/>
  <c r="CE29" i="1" s="1"/>
  <c r="BB29" i="1"/>
  <c r="BH29" i="1" s="1"/>
  <c r="BN29" i="1"/>
  <c r="BZ29" i="1" s="1"/>
  <c r="CF29" i="1" s="1"/>
  <c r="BC29" i="1"/>
  <c r="BI29" i="1" s="1"/>
  <c r="BO29" i="1"/>
  <c r="CA29" i="1" s="1"/>
  <c r="CG29" i="1" s="1"/>
  <c r="AB30" i="1"/>
  <c r="AH30" i="1" s="1"/>
  <c r="AC30" i="1"/>
  <c r="AI30" i="1" s="1"/>
  <c r="AD30" i="1"/>
  <c r="AJ30" i="1" s="1"/>
  <c r="AE30" i="1"/>
  <c r="AK30" i="1" s="1"/>
  <c r="F31" i="1"/>
  <c r="AK29" i="9"/>
  <c r="BX28" i="9"/>
  <c r="BW28" i="9"/>
  <c r="BW28" i="8"/>
  <c r="BU28" i="8"/>
  <c r="AC29" i="4"/>
  <c r="BV28" i="2"/>
  <c r="BV28" i="1"/>
  <c r="AL28" i="4"/>
  <c r="AT28" i="4" s="1"/>
  <c r="AW28" i="4"/>
  <c r="AZ28" i="4"/>
  <c r="AF29" i="4"/>
  <c r="AN29" i="4" s="1"/>
  <c r="AG29" i="4"/>
  <c r="AO29" i="4" s="1"/>
  <c r="AJ29" i="4"/>
  <c r="AR29" i="4" s="1"/>
  <c r="BV28" i="3"/>
  <c r="BS29" i="3"/>
  <c r="Z29" i="3"/>
  <c r="CB27" i="3"/>
  <c r="CH27" i="3" s="1"/>
  <c r="CA28" i="3"/>
  <c r="CG28" i="3" s="1"/>
  <c r="BT29" i="9"/>
  <c r="BU28" i="9"/>
  <c r="BR29" i="8"/>
  <c r="BR29" i="7"/>
  <c r="AC29" i="5"/>
  <c r="AY29" i="4"/>
  <c r="CB27" i="2"/>
  <c r="CH27" i="2" s="1"/>
  <c r="BR29" i="1"/>
  <c r="BT29" i="8"/>
  <c r="AY29" i="5"/>
  <c r="BR29" i="9"/>
  <c r="BS29" i="9"/>
  <c r="AK29" i="8"/>
  <c r="AC29" i="6"/>
  <c r="AZ28" i="6"/>
  <c r="AZ28" i="5"/>
  <c r="Z29" i="1"/>
  <c r="BX28" i="3"/>
  <c r="CD28" i="3" s="1"/>
  <c r="BV380" i="3"/>
  <c r="Z29" i="2"/>
  <c r="AK29" i="7"/>
  <c r="AY29" i="6"/>
  <c r="BR29" i="2"/>
  <c r="AM29" i="9"/>
  <c r="AY29" i="9" s="1"/>
  <c r="AM29" i="8"/>
  <c r="AY29" i="8" s="1"/>
  <c r="AZ29" i="6" l="1"/>
  <c r="AZ29" i="4"/>
  <c r="BR31" i="9"/>
  <c r="BT31" i="9"/>
  <c r="Y32" i="9"/>
  <c r="BQ30" i="9"/>
  <c r="AL30" i="9"/>
  <c r="AT30" i="9"/>
  <c r="BF30" i="9" s="1"/>
  <c r="BM30" i="9"/>
  <c r="AV30" i="9"/>
  <c r="BH30" i="9" s="1"/>
  <c r="BO30" i="9"/>
  <c r="S30" i="9"/>
  <c r="AX30" i="9" s="1"/>
  <c r="BJ30" i="9" s="1"/>
  <c r="AS30" i="9"/>
  <c r="BE30" i="9" s="1"/>
  <c r="BL30" i="9"/>
  <c r="BV30" i="9" s="1"/>
  <c r="AU30" i="9"/>
  <c r="BG30" i="9" s="1"/>
  <c r="BN30" i="9"/>
  <c r="BX30" i="9" s="1"/>
  <c r="AR30" i="9"/>
  <c r="BD30" i="9" s="1"/>
  <c r="BK30" i="9"/>
  <c r="BU30" i="9" s="1"/>
  <c r="F32" i="9"/>
  <c r="AO31" i="9"/>
  <c r="BA31" i="9" s="1"/>
  <c r="AQ31" i="9"/>
  <c r="BC31" i="9" s="1"/>
  <c r="AP31" i="9"/>
  <c r="BB31" i="9" s="1"/>
  <c r="R30" i="9"/>
  <c r="AW30" i="9" s="1"/>
  <c r="BI30" i="9" s="1"/>
  <c r="AN30" i="9"/>
  <c r="AZ30" i="9" s="1"/>
  <c r="BQ30" i="8"/>
  <c r="AL30" i="8"/>
  <c r="BS31" i="8"/>
  <c r="BR31" i="8"/>
  <c r="Y32" i="8"/>
  <c r="AN30" i="8"/>
  <c r="AZ30" i="8" s="1"/>
  <c r="R30" i="8"/>
  <c r="AR30" i="8"/>
  <c r="BD30" i="8" s="1"/>
  <c r="BK30" i="8"/>
  <c r="BU30" i="8" s="1"/>
  <c r="AT30" i="8"/>
  <c r="BF30" i="8" s="1"/>
  <c r="BM30" i="8"/>
  <c r="BW30" i="8" s="1"/>
  <c r="AU30" i="8"/>
  <c r="BG30" i="8" s="1"/>
  <c r="BN30" i="8"/>
  <c r="AS30" i="8"/>
  <c r="BE30" i="8" s="1"/>
  <c r="BL30" i="8"/>
  <c r="BV30" i="8" s="1"/>
  <c r="S30" i="8"/>
  <c r="AX30" i="8" s="1"/>
  <c r="BJ30" i="8" s="1"/>
  <c r="BO30" i="8"/>
  <c r="BY30" i="8" s="1"/>
  <c r="AV30" i="8"/>
  <c r="BH30" i="8" s="1"/>
  <c r="AP31" i="8"/>
  <c r="BB31" i="8" s="1"/>
  <c r="AQ31" i="8"/>
  <c r="BC31" i="8" s="1"/>
  <c r="F32" i="8"/>
  <c r="AO31" i="8"/>
  <c r="BA31" i="8" s="1"/>
  <c r="AL30" i="7"/>
  <c r="BQ30" i="7"/>
  <c r="BP31" i="7"/>
  <c r="BR31" i="7"/>
  <c r="Y32" i="7"/>
  <c r="AK31" i="7"/>
  <c r="BT31" i="7"/>
  <c r="AT30" i="7"/>
  <c r="BF30" i="7" s="1"/>
  <c r="BM30" i="7"/>
  <c r="BW30" i="7" s="1"/>
  <c r="AO31" i="7"/>
  <c r="BA31" i="7" s="1"/>
  <c r="AM31" i="7"/>
  <c r="AY31" i="7" s="1"/>
  <c r="F32" i="7"/>
  <c r="AQ31" i="7"/>
  <c r="BC31" i="7" s="1"/>
  <c r="AP31" i="7"/>
  <c r="BB31" i="7" s="1"/>
  <c r="AN30" i="7"/>
  <c r="AZ30" i="7" s="1"/>
  <c r="R30" i="7"/>
  <c r="AR30" i="7"/>
  <c r="BD30" i="7" s="1"/>
  <c r="BK30" i="7"/>
  <c r="AU30" i="7"/>
  <c r="BG30" i="7" s="1"/>
  <c r="BN30" i="7"/>
  <c r="BX30" i="7" s="1"/>
  <c r="AM30" i="7"/>
  <c r="AY30" i="7" s="1"/>
  <c r="AS30" i="7"/>
  <c r="BE30" i="7" s="1"/>
  <c r="BL30" i="7"/>
  <c r="BV30" i="7" s="1"/>
  <c r="S30" i="7"/>
  <c r="AX30" i="7" s="1"/>
  <c r="BJ30" i="7" s="1"/>
  <c r="AV30" i="7"/>
  <c r="BH30" i="7" s="1"/>
  <c r="BO30" i="7"/>
  <c r="AD30" i="6"/>
  <c r="AV30" i="6"/>
  <c r="U32" i="6"/>
  <c r="N30" i="6"/>
  <c r="AE30" i="6"/>
  <c r="AM30" i="6" s="1"/>
  <c r="O30" i="6"/>
  <c r="AL30" i="6" s="1"/>
  <c r="AT30" i="6" s="1"/>
  <c r="AH30" i="6"/>
  <c r="AP30" i="6" s="1"/>
  <c r="AU30" i="6"/>
  <c r="AW30" i="6" s="1"/>
  <c r="AI30" i="6"/>
  <c r="AQ30" i="6" s="1"/>
  <c r="AX30" i="6"/>
  <c r="AF31" i="6"/>
  <c r="AN31" i="6" s="1"/>
  <c r="F32" i="6"/>
  <c r="AD30" i="5"/>
  <c r="AV30" i="5"/>
  <c r="U32" i="5"/>
  <c r="N30" i="5"/>
  <c r="AE30" i="5"/>
  <c r="AM30" i="5" s="1"/>
  <c r="O30" i="5"/>
  <c r="AL30" i="5" s="1"/>
  <c r="AT30" i="5" s="1"/>
  <c r="AH30" i="5"/>
  <c r="AP30" i="5" s="1"/>
  <c r="AU30" i="5"/>
  <c r="AW30" i="5" s="1"/>
  <c r="AI30" i="5"/>
  <c r="AQ30" i="5" s="1"/>
  <c r="AX30" i="5"/>
  <c r="AF31" i="5"/>
  <c r="AN31" i="5" s="1"/>
  <c r="AJ31" i="5"/>
  <c r="AR31" i="5" s="1"/>
  <c r="F32" i="5"/>
  <c r="AD30" i="4"/>
  <c r="AV30" i="4"/>
  <c r="U32" i="4"/>
  <c r="N30" i="4"/>
  <c r="AE30" i="4"/>
  <c r="AM30" i="4" s="1"/>
  <c r="O30" i="4"/>
  <c r="AL30" i="4" s="1"/>
  <c r="AT30" i="4" s="1"/>
  <c r="AH30" i="4"/>
  <c r="AP30" i="4" s="1"/>
  <c r="AU30" i="4"/>
  <c r="AW30" i="4" s="1"/>
  <c r="AI30" i="4"/>
  <c r="AQ30" i="4" s="1"/>
  <c r="AX30" i="4"/>
  <c r="AF31" i="4"/>
  <c r="AN31" i="4" s="1"/>
  <c r="F32" i="4"/>
  <c r="AX30" i="3"/>
  <c r="BV30" i="3" s="1"/>
  <c r="BQ30" i="3"/>
  <c r="S32" i="3"/>
  <c r="BS31" i="3"/>
  <c r="BL30" i="3"/>
  <c r="BX30" i="3" s="1"/>
  <c r="CD30" i="3" s="1"/>
  <c r="AZ30" i="3"/>
  <c r="BF30" i="3" s="1"/>
  <c r="BB30" i="3"/>
  <c r="BH30" i="3" s="1"/>
  <c r="BN30" i="3"/>
  <c r="AB31" i="3"/>
  <c r="AH31" i="3" s="1"/>
  <c r="F32" i="3"/>
  <c r="M30" i="3"/>
  <c r="AA30" i="3"/>
  <c r="AG30" i="3" s="1"/>
  <c r="BK30" i="3"/>
  <c r="AR30" i="3"/>
  <c r="AY30" i="3"/>
  <c r="BE30" i="3" s="1"/>
  <c r="BA30" i="3"/>
  <c r="BG30" i="3" s="1"/>
  <c r="BM30" i="3"/>
  <c r="BY30" i="3" s="1"/>
  <c r="CE30" i="3" s="1"/>
  <c r="BC30" i="3"/>
  <c r="BI30" i="3" s="1"/>
  <c r="BO30" i="3"/>
  <c r="CA30" i="3" s="1"/>
  <c r="CG30" i="3" s="1"/>
  <c r="CJ29" i="3"/>
  <c r="AF29" i="3"/>
  <c r="AL29" i="3" s="1"/>
  <c r="CI29" i="3"/>
  <c r="BD29" i="3"/>
  <c r="BJ29" i="3" s="1"/>
  <c r="BP29" i="3"/>
  <c r="CB29" i="3" s="1"/>
  <c r="CH29" i="3" s="1"/>
  <c r="AX30" i="2"/>
  <c r="BQ30" i="2"/>
  <c r="BR31" i="2"/>
  <c r="BS31" i="2"/>
  <c r="BT31" i="2"/>
  <c r="BU31" i="2"/>
  <c r="S32" i="2"/>
  <c r="AF29" i="2"/>
  <c r="AL29" i="2" s="1"/>
  <c r="CI29" i="2"/>
  <c r="BD29" i="2"/>
  <c r="BJ29" i="2" s="1"/>
  <c r="BP29" i="2"/>
  <c r="CB29" i="2" s="1"/>
  <c r="CH29" i="2" s="1"/>
  <c r="M30" i="2"/>
  <c r="AA30" i="2"/>
  <c r="AG30" i="2" s="1"/>
  <c r="AR30" i="2"/>
  <c r="AY30" i="2"/>
  <c r="BE30" i="2" s="1"/>
  <c r="BK30" i="2"/>
  <c r="BW30" i="2" s="1"/>
  <c r="CC30" i="2" s="1"/>
  <c r="AZ30" i="2"/>
  <c r="BF30" i="2" s="1"/>
  <c r="BL30" i="2"/>
  <c r="BX30" i="2" s="1"/>
  <c r="CD30" i="2" s="1"/>
  <c r="BA30" i="2"/>
  <c r="BG30" i="2" s="1"/>
  <c r="BM30" i="2"/>
  <c r="BY30" i="2" s="1"/>
  <c r="CE30" i="2" s="1"/>
  <c r="BB30" i="2"/>
  <c r="BH30" i="2" s="1"/>
  <c r="BN30" i="2"/>
  <c r="BZ30" i="2" s="1"/>
  <c r="CF30" i="2" s="1"/>
  <c r="BC30" i="2"/>
  <c r="BI30" i="2" s="1"/>
  <c r="BO30" i="2"/>
  <c r="CA30" i="2" s="1"/>
  <c r="CG30" i="2" s="1"/>
  <c r="AB31" i="2"/>
  <c r="AH31" i="2" s="1"/>
  <c r="AC31" i="2"/>
  <c r="AI31" i="2" s="1"/>
  <c r="AD31" i="2"/>
  <c r="AJ31" i="2" s="1"/>
  <c r="AE31" i="2"/>
  <c r="AK31" i="2" s="1"/>
  <c r="F32" i="2"/>
  <c r="AX30" i="1"/>
  <c r="BV30" i="1" s="1"/>
  <c r="BQ30" i="1"/>
  <c r="BR31" i="1"/>
  <c r="BS31" i="1"/>
  <c r="BT31" i="1"/>
  <c r="BU31" i="1"/>
  <c r="S32" i="1"/>
  <c r="BD29" i="1"/>
  <c r="BJ29" i="1" s="1"/>
  <c r="BP29" i="1"/>
  <c r="CB29" i="1" s="1"/>
  <c r="CH29" i="1" s="1"/>
  <c r="M30" i="1"/>
  <c r="AF30" i="1" s="1"/>
  <c r="AL30" i="1" s="1"/>
  <c r="AA30" i="1"/>
  <c r="AG30" i="1" s="1"/>
  <c r="AR30" i="1"/>
  <c r="AY30" i="1"/>
  <c r="BE30" i="1" s="1"/>
  <c r="BK30" i="1"/>
  <c r="BW30" i="1" s="1"/>
  <c r="CC30" i="1" s="1"/>
  <c r="AZ30" i="1"/>
  <c r="BF30" i="1" s="1"/>
  <c r="BL30" i="1"/>
  <c r="BX30" i="1" s="1"/>
  <c r="CD30" i="1" s="1"/>
  <c r="BA30" i="1"/>
  <c r="BG30" i="1" s="1"/>
  <c r="BM30" i="1"/>
  <c r="BY30" i="1" s="1"/>
  <c r="CE30" i="1" s="1"/>
  <c r="BB30" i="1"/>
  <c r="BH30" i="1" s="1"/>
  <c r="BN30" i="1"/>
  <c r="BZ30" i="1" s="1"/>
  <c r="CF30" i="1" s="1"/>
  <c r="BC30" i="1"/>
  <c r="BI30" i="1" s="1"/>
  <c r="BO30" i="1"/>
  <c r="CA30" i="1" s="1"/>
  <c r="CG30" i="1" s="1"/>
  <c r="AB31" i="1"/>
  <c r="AH31" i="1" s="1"/>
  <c r="AC31" i="1"/>
  <c r="AI31" i="1" s="1"/>
  <c r="AD31" i="1"/>
  <c r="AJ31" i="1" s="1"/>
  <c r="AE31" i="1"/>
  <c r="AK31" i="1" s="1"/>
  <c r="F32" i="1"/>
  <c r="BT30" i="9"/>
  <c r="BS30" i="8"/>
  <c r="AW29" i="7"/>
  <c r="BI29" i="7" s="1"/>
  <c r="AC30" i="6"/>
  <c r="AG30" i="6"/>
  <c r="AO30" i="6" s="1"/>
  <c r="AJ30" i="6"/>
  <c r="AR30" i="6" s="1"/>
  <c r="AC30" i="5"/>
  <c r="AY30" i="5"/>
  <c r="AK29" i="5"/>
  <c r="AS29" i="5" s="1"/>
  <c r="AZ29" i="5"/>
  <c r="AC30" i="4"/>
  <c r="CB28" i="1"/>
  <c r="CH28" i="1" s="1"/>
  <c r="AF29" i="1"/>
  <c r="AL29" i="1" s="1"/>
  <c r="BW29" i="1"/>
  <c r="CC29" i="1" s="1"/>
  <c r="BX29" i="1"/>
  <c r="CD29" i="1" s="1"/>
  <c r="BT30" i="3"/>
  <c r="AW29" i="9"/>
  <c r="BI29" i="9" s="1"/>
  <c r="AK30" i="7"/>
  <c r="BW29" i="9"/>
  <c r="BY29" i="9"/>
  <c r="BX29" i="9"/>
  <c r="BR30" i="9"/>
  <c r="BW29" i="8"/>
  <c r="AW29" i="8"/>
  <c r="BI29" i="8" s="1"/>
  <c r="BY29" i="8"/>
  <c r="AY30" i="4"/>
  <c r="AG30" i="4"/>
  <c r="AO30" i="4" s="1"/>
  <c r="AK30" i="8"/>
  <c r="BP30" i="7"/>
  <c r="BW29" i="7"/>
  <c r="Z30" i="2"/>
  <c r="BT30" i="7"/>
  <c r="AY30" i="6"/>
  <c r="AK29" i="6"/>
  <c r="AS29" i="6" s="1"/>
  <c r="AK29" i="4"/>
  <c r="AS29" i="4" s="1"/>
  <c r="BQ31" i="9" l="1"/>
  <c r="AL31" i="9"/>
  <c r="BR32" i="9"/>
  <c r="Y33" i="9"/>
  <c r="BT32" i="9"/>
  <c r="BP32" i="9"/>
  <c r="AS31" i="9"/>
  <c r="BE31" i="9" s="1"/>
  <c r="S31" i="9"/>
  <c r="AX31" i="9" s="1"/>
  <c r="BJ31" i="9" s="1"/>
  <c r="BL31" i="9"/>
  <c r="BV31" i="9" s="1"/>
  <c r="F33" i="9"/>
  <c r="AM32" i="9"/>
  <c r="AY32" i="9" s="1"/>
  <c r="AP32" i="9"/>
  <c r="BB32" i="9" s="1"/>
  <c r="AO32" i="9"/>
  <c r="BA32" i="9" s="1"/>
  <c r="AQ32" i="9"/>
  <c r="BC32" i="9" s="1"/>
  <c r="AM31" i="9"/>
  <c r="AY31" i="9" s="1"/>
  <c r="BM31" i="9"/>
  <c r="BW31" i="9" s="1"/>
  <c r="AT31" i="9"/>
  <c r="BF31" i="9" s="1"/>
  <c r="AV31" i="9"/>
  <c r="BH31" i="9" s="1"/>
  <c r="BO31" i="9"/>
  <c r="BY31" i="9" s="1"/>
  <c r="AR31" i="9"/>
  <c r="BD31" i="9" s="1"/>
  <c r="BK31" i="9"/>
  <c r="AU31" i="9"/>
  <c r="BG31" i="9" s="1"/>
  <c r="BN31" i="9"/>
  <c r="R31" i="9"/>
  <c r="AN31" i="9"/>
  <c r="AZ31" i="9" s="1"/>
  <c r="AL31" i="8"/>
  <c r="BQ31" i="8"/>
  <c r="Y33" i="8"/>
  <c r="AN31" i="8"/>
  <c r="AZ31" i="8" s="1"/>
  <c r="R31" i="8"/>
  <c r="S31" i="8"/>
  <c r="AX31" i="8" s="1"/>
  <c r="BJ31" i="8" s="1"/>
  <c r="BL31" i="8"/>
  <c r="BV31" i="8" s="1"/>
  <c r="AS31" i="8"/>
  <c r="BE31" i="8" s="1"/>
  <c r="BM31" i="8"/>
  <c r="BW31" i="8" s="1"/>
  <c r="AT31" i="8"/>
  <c r="BF31" i="8" s="1"/>
  <c r="AM31" i="8"/>
  <c r="AY31" i="8" s="1"/>
  <c r="AR31" i="8"/>
  <c r="BD31" i="8" s="1"/>
  <c r="BK31" i="8"/>
  <c r="BO31" i="8"/>
  <c r="AV31" i="8"/>
  <c r="BH31" i="8" s="1"/>
  <c r="AU31" i="8"/>
  <c r="BG31" i="8" s="1"/>
  <c r="BN31" i="8"/>
  <c r="BX31" i="8" s="1"/>
  <c r="AP32" i="8"/>
  <c r="BB32" i="8" s="1"/>
  <c r="F33" i="8"/>
  <c r="AO32" i="8"/>
  <c r="BA32" i="8" s="1"/>
  <c r="AQ32" i="8"/>
  <c r="BC32" i="8" s="1"/>
  <c r="BP32" i="7"/>
  <c r="BT32" i="7"/>
  <c r="Y33" i="7"/>
  <c r="AL31" i="7"/>
  <c r="BQ31" i="7"/>
  <c r="AN31" i="7"/>
  <c r="AZ31" i="7" s="1"/>
  <c r="R31" i="7"/>
  <c r="AS31" i="7"/>
  <c r="BE31" i="7" s="1"/>
  <c r="S31" i="7"/>
  <c r="AX31" i="7" s="1"/>
  <c r="BJ31" i="7" s="1"/>
  <c r="BL31" i="7"/>
  <c r="BV31" i="7" s="1"/>
  <c r="AV31" i="7"/>
  <c r="BH31" i="7" s="1"/>
  <c r="BO31" i="7"/>
  <c r="BY31" i="7" s="1"/>
  <c r="AR31" i="7"/>
  <c r="BD31" i="7" s="1"/>
  <c r="BK31" i="7"/>
  <c r="BU31" i="7" s="1"/>
  <c r="BM31" i="7"/>
  <c r="BW31" i="7" s="1"/>
  <c r="AT31" i="7"/>
  <c r="BF31" i="7" s="1"/>
  <c r="AQ32" i="7"/>
  <c r="BC32" i="7" s="1"/>
  <c r="AO32" i="7"/>
  <c r="BA32" i="7" s="1"/>
  <c r="AP32" i="7"/>
  <c r="BB32" i="7" s="1"/>
  <c r="F33" i="7"/>
  <c r="AU31" i="7"/>
  <c r="BG31" i="7" s="1"/>
  <c r="BN31" i="7"/>
  <c r="BX31" i="7" s="1"/>
  <c r="AD31" i="6"/>
  <c r="AV31" i="6"/>
  <c r="U33" i="6"/>
  <c r="N31" i="6"/>
  <c r="AE31" i="6"/>
  <c r="AM31" i="6" s="1"/>
  <c r="O31" i="6"/>
  <c r="AL31" i="6" s="1"/>
  <c r="AT31" i="6" s="1"/>
  <c r="AH31" i="6"/>
  <c r="AP31" i="6" s="1"/>
  <c r="AU31" i="6"/>
  <c r="AW31" i="6" s="1"/>
  <c r="AI31" i="6"/>
  <c r="AQ31" i="6" s="1"/>
  <c r="AX31" i="6"/>
  <c r="AJ32" i="6"/>
  <c r="AR32" i="6" s="1"/>
  <c r="F33" i="6"/>
  <c r="AD31" i="5"/>
  <c r="AV31" i="5"/>
  <c r="U33" i="5"/>
  <c r="N31" i="5"/>
  <c r="AE31" i="5"/>
  <c r="AM31" i="5" s="1"/>
  <c r="O31" i="5"/>
  <c r="AL31" i="5" s="1"/>
  <c r="AT31" i="5" s="1"/>
  <c r="AH31" i="5"/>
  <c r="AP31" i="5" s="1"/>
  <c r="AU31" i="5"/>
  <c r="AW31" i="5" s="1"/>
  <c r="AI31" i="5"/>
  <c r="AQ31" i="5" s="1"/>
  <c r="AX31" i="5"/>
  <c r="AF32" i="5"/>
  <c r="AN32" i="5" s="1"/>
  <c r="AG32" i="5"/>
  <c r="AO32" i="5" s="1"/>
  <c r="AJ32" i="5"/>
  <c r="AR32" i="5" s="1"/>
  <c r="F33" i="5"/>
  <c r="AD31" i="4"/>
  <c r="AV31" i="4"/>
  <c r="U33" i="4"/>
  <c r="AK30" i="4"/>
  <c r="AS30" i="4" s="1"/>
  <c r="N31" i="4"/>
  <c r="AE31" i="4"/>
  <c r="AM31" i="4" s="1"/>
  <c r="O31" i="4"/>
  <c r="AH31" i="4"/>
  <c r="AP31" i="4" s="1"/>
  <c r="AU31" i="4"/>
  <c r="AI31" i="4"/>
  <c r="AQ31" i="4" s="1"/>
  <c r="AX31" i="4"/>
  <c r="F33" i="4"/>
  <c r="BS32" i="3"/>
  <c r="S33" i="3"/>
  <c r="BR32" i="3"/>
  <c r="BT32" i="3"/>
  <c r="AX31" i="3"/>
  <c r="BV31" i="3" s="1"/>
  <c r="BQ31" i="3"/>
  <c r="BM31" i="3"/>
  <c r="BY31" i="3" s="1"/>
  <c r="CE31" i="3" s="1"/>
  <c r="BA31" i="3"/>
  <c r="BG31" i="3" s="1"/>
  <c r="AC32" i="3"/>
  <c r="AI32" i="3" s="1"/>
  <c r="F33" i="3"/>
  <c r="AB32" i="3"/>
  <c r="AH32" i="3" s="1"/>
  <c r="AE32" i="3"/>
  <c r="AK32" i="3" s="1"/>
  <c r="AD32" i="3"/>
  <c r="AJ32" i="3" s="1"/>
  <c r="M31" i="3"/>
  <c r="AA31" i="3"/>
  <c r="AG31" i="3" s="1"/>
  <c r="BK31" i="3"/>
  <c r="BW31" i="3" s="1"/>
  <c r="CC31" i="3" s="1"/>
  <c r="AY31" i="3"/>
  <c r="BE31" i="3" s="1"/>
  <c r="AR31" i="3"/>
  <c r="BB31" i="3"/>
  <c r="BH31" i="3" s="1"/>
  <c r="BN31" i="3"/>
  <c r="AZ31" i="3"/>
  <c r="BF31" i="3" s="1"/>
  <c r="BL31" i="3"/>
  <c r="BC31" i="3"/>
  <c r="BI31" i="3" s="1"/>
  <c r="BO31" i="3"/>
  <c r="CI30" i="3"/>
  <c r="AF30" i="3"/>
  <c r="AL30" i="3" s="1"/>
  <c r="CJ30" i="3"/>
  <c r="BD30" i="3"/>
  <c r="BJ30" i="3" s="1"/>
  <c r="BP30" i="3"/>
  <c r="CB30" i="3" s="1"/>
  <c r="CH30" i="3" s="1"/>
  <c r="AX31" i="2"/>
  <c r="BQ31" i="2"/>
  <c r="BR32" i="2"/>
  <c r="BS32" i="2"/>
  <c r="BT32" i="2"/>
  <c r="BU32" i="2"/>
  <c r="S33" i="2"/>
  <c r="AF30" i="2"/>
  <c r="AL30" i="2" s="1"/>
  <c r="CI30" i="2"/>
  <c r="BD30" i="2"/>
  <c r="BJ30" i="2" s="1"/>
  <c r="BP30" i="2"/>
  <c r="M31" i="2"/>
  <c r="AA31" i="2"/>
  <c r="AG31" i="2" s="1"/>
  <c r="AR31" i="2"/>
  <c r="AY31" i="2"/>
  <c r="BE31" i="2" s="1"/>
  <c r="BK31" i="2"/>
  <c r="BW31" i="2" s="1"/>
  <c r="CC31" i="2" s="1"/>
  <c r="AZ31" i="2"/>
  <c r="BF31" i="2" s="1"/>
  <c r="BL31" i="2"/>
  <c r="BX31" i="2" s="1"/>
  <c r="CD31" i="2" s="1"/>
  <c r="BA31" i="2"/>
  <c r="BG31" i="2" s="1"/>
  <c r="BM31" i="2"/>
  <c r="BY31" i="2" s="1"/>
  <c r="CE31" i="2" s="1"/>
  <c r="BB31" i="2"/>
  <c r="BH31" i="2" s="1"/>
  <c r="BN31" i="2"/>
  <c r="BZ31" i="2" s="1"/>
  <c r="CF31" i="2" s="1"/>
  <c r="BC31" i="2"/>
  <c r="BI31" i="2" s="1"/>
  <c r="BO31" i="2"/>
  <c r="CA31" i="2" s="1"/>
  <c r="CG31" i="2" s="1"/>
  <c r="AB32" i="2"/>
  <c r="AH32" i="2" s="1"/>
  <c r="AC32" i="2"/>
  <c r="AI32" i="2" s="1"/>
  <c r="AD32" i="2"/>
  <c r="AJ32" i="2" s="1"/>
  <c r="AE32" i="2"/>
  <c r="AK32" i="2" s="1"/>
  <c r="F33" i="2"/>
  <c r="AX31" i="1"/>
  <c r="BQ31" i="1"/>
  <c r="BR32" i="1"/>
  <c r="BS32" i="1"/>
  <c r="BT32" i="1"/>
  <c r="S33" i="1"/>
  <c r="BD30" i="1"/>
  <c r="BJ30" i="1" s="1"/>
  <c r="BP30" i="1"/>
  <c r="CB30" i="1" s="1"/>
  <c r="CH30" i="1" s="1"/>
  <c r="M31" i="1"/>
  <c r="AA31" i="1"/>
  <c r="AG31" i="1" s="1"/>
  <c r="AR31" i="1"/>
  <c r="AY31" i="1"/>
  <c r="BE31" i="1" s="1"/>
  <c r="BK31" i="1"/>
  <c r="BW31" i="1" s="1"/>
  <c r="CC31" i="1" s="1"/>
  <c r="AZ31" i="1"/>
  <c r="BF31" i="1" s="1"/>
  <c r="BL31" i="1"/>
  <c r="BX31" i="1" s="1"/>
  <c r="CD31" i="1" s="1"/>
  <c r="BA31" i="1"/>
  <c r="BG31" i="1" s="1"/>
  <c r="BM31" i="1"/>
  <c r="BY31" i="1" s="1"/>
  <c r="CE31" i="1" s="1"/>
  <c r="BB31" i="1"/>
  <c r="BH31" i="1" s="1"/>
  <c r="BN31" i="1"/>
  <c r="BZ31" i="1" s="1"/>
  <c r="CF31" i="1" s="1"/>
  <c r="BC31" i="1"/>
  <c r="BI31" i="1" s="1"/>
  <c r="BO31" i="1"/>
  <c r="CA31" i="1" s="1"/>
  <c r="CG31" i="1" s="1"/>
  <c r="AB32" i="1"/>
  <c r="AH32" i="1" s="1"/>
  <c r="AC32" i="1"/>
  <c r="AI32" i="1" s="1"/>
  <c r="AD32" i="1"/>
  <c r="AJ32" i="1" s="1"/>
  <c r="AE32" i="1"/>
  <c r="AK32" i="1" s="1"/>
  <c r="F33" i="1"/>
  <c r="AG31" i="5"/>
  <c r="AO31" i="5" s="1"/>
  <c r="AE31" i="3"/>
  <c r="AK31" i="3" s="1"/>
  <c r="AC31" i="3"/>
  <c r="AI31" i="3" s="1"/>
  <c r="BW30" i="3"/>
  <c r="CC30" i="3" s="1"/>
  <c r="BV30" i="2"/>
  <c r="Z31" i="2"/>
  <c r="Z31" i="1"/>
  <c r="BP31" i="8"/>
  <c r="AC31" i="5"/>
  <c r="AJ31" i="4"/>
  <c r="AR31" i="4" s="1"/>
  <c r="BZ30" i="3"/>
  <c r="CF30" i="3" s="1"/>
  <c r="AD31" i="3"/>
  <c r="AJ31" i="3" s="1"/>
  <c r="BS31" i="9"/>
  <c r="BW30" i="9"/>
  <c r="BY30" i="9"/>
  <c r="AW30" i="7"/>
  <c r="BI30" i="7" s="1"/>
  <c r="BU30" i="7"/>
  <c r="AC31" i="6"/>
  <c r="AC31" i="4"/>
  <c r="BR31" i="3"/>
  <c r="BT31" i="3"/>
  <c r="BP31" i="9"/>
  <c r="AK31" i="8"/>
  <c r="AW30" i="8"/>
  <c r="BI30" i="8" s="1"/>
  <c r="BX30" i="8"/>
  <c r="AY31" i="6"/>
  <c r="AZ30" i="4"/>
  <c r="AG31" i="4"/>
  <c r="AO31" i="4" s="1"/>
  <c r="BU31" i="3"/>
  <c r="BT31" i="8"/>
  <c r="AK30" i="6"/>
  <c r="AS30" i="6" s="1"/>
  <c r="AZ30" i="6"/>
  <c r="AJ31" i="6"/>
  <c r="AR31" i="6" s="1"/>
  <c r="AY31" i="5"/>
  <c r="Z31" i="3"/>
  <c r="AK31" i="9"/>
  <c r="BS31" i="7"/>
  <c r="BY30" i="7"/>
  <c r="AG31" i="6"/>
  <c r="AO31" i="6" s="1"/>
  <c r="AK30" i="5"/>
  <c r="AS30" i="5" s="1"/>
  <c r="AZ30" i="5"/>
  <c r="AY31" i="4"/>
  <c r="AZ31" i="5" l="1"/>
  <c r="AK33" i="9"/>
  <c r="BS33" i="9"/>
  <c r="BT33" i="9"/>
  <c r="Y34" i="9"/>
  <c r="BR33" i="9"/>
  <c r="BQ32" i="9"/>
  <c r="AL32" i="9"/>
  <c r="AS32" i="9"/>
  <c r="BE32" i="9" s="1"/>
  <c r="BL32" i="9"/>
  <c r="BV32" i="9" s="1"/>
  <c r="S32" i="9"/>
  <c r="AX32" i="9" s="1"/>
  <c r="BJ32" i="9" s="1"/>
  <c r="AP33" i="9"/>
  <c r="BB33" i="9" s="1"/>
  <c r="AO33" i="9"/>
  <c r="BA33" i="9" s="1"/>
  <c r="F34" i="9"/>
  <c r="AQ33" i="9"/>
  <c r="BC33" i="9" s="1"/>
  <c r="AR32" i="9"/>
  <c r="BD32" i="9" s="1"/>
  <c r="BK32" i="9"/>
  <c r="BU32" i="9" s="1"/>
  <c r="AU32" i="9"/>
  <c r="BG32" i="9" s="1"/>
  <c r="BN32" i="9"/>
  <c r="BO32" i="9"/>
  <c r="BY32" i="9" s="1"/>
  <c r="AV32" i="9"/>
  <c r="BH32" i="9" s="1"/>
  <c r="R32" i="9"/>
  <c r="AN32" i="9"/>
  <c r="AZ32" i="9" s="1"/>
  <c r="BM32" i="9"/>
  <c r="BW32" i="9" s="1"/>
  <c r="AT32" i="9"/>
  <c r="BF32" i="9" s="1"/>
  <c r="AW31" i="9"/>
  <c r="BI31" i="9" s="1"/>
  <c r="AL32" i="8"/>
  <c r="BQ32" i="8"/>
  <c r="BR33" i="8"/>
  <c r="BT33" i="8"/>
  <c r="Y34" i="8"/>
  <c r="AW31" i="8"/>
  <c r="BI31" i="8" s="1"/>
  <c r="AN32" i="8"/>
  <c r="AZ32" i="8" s="1"/>
  <c r="R32" i="8"/>
  <c r="AR32" i="8"/>
  <c r="BD32" i="8" s="1"/>
  <c r="BK32" i="8"/>
  <c r="AT32" i="8"/>
  <c r="BF32" i="8" s="1"/>
  <c r="BM32" i="8"/>
  <c r="AV32" i="8"/>
  <c r="BH32" i="8" s="1"/>
  <c r="BO32" i="8"/>
  <c r="AP33" i="8"/>
  <c r="BB33" i="8" s="1"/>
  <c r="F34" i="8"/>
  <c r="AM33" i="8"/>
  <c r="AY33" i="8" s="1"/>
  <c r="AO33" i="8"/>
  <c r="BA33" i="8" s="1"/>
  <c r="AQ33" i="8"/>
  <c r="BC33" i="8" s="1"/>
  <c r="AS32" i="8"/>
  <c r="BE32" i="8" s="1"/>
  <c r="BL32" i="8"/>
  <c r="BV32" i="8" s="1"/>
  <c r="S32" i="8"/>
  <c r="AX32" i="8" s="1"/>
  <c r="BJ32" i="8" s="1"/>
  <c r="AU32" i="8"/>
  <c r="BG32" i="8" s="1"/>
  <c r="BN32" i="8"/>
  <c r="BQ32" i="7"/>
  <c r="AL32" i="7"/>
  <c r="Y34" i="7"/>
  <c r="BR33" i="7"/>
  <c r="AK33" i="7"/>
  <c r="AW31" i="7"/>
  <c r="BI31" i="7" s="1"/>
  <c r="AM32" i="7"/>
  <c r="AY32" i="7" s="1"/>
  <c r="AT32" i="7"/>
  <c r="BF32" i="7" s="1"/>
  <c r="BM32" i="7"/>
  <c r="BO32" i="7"/>
  <c r="BY32" i="7" s="1"/>
  <c r="AV32" i="7"/>
  <c r="BH32" i="7" s="1"/>
  <c r="AS32" i="7"/>
  <c r="BE32" i="7" s="1"/>
  <c r="BL32" i="7"/>
  <c r="BV32" i="7" s="1"/>
  <c r="S32" i="7"/>
  <c r="AX32" i="7" s="1"/>
  <c r="BJ32" i="7" s="1"/>
  <c r="AU32" i="7"/>
  <c r="BG32" i="7" s="1"/>
  <c r="BN32" i="7"/>
  <c r="AN32" i="7"/>
  <c r="AZ32" i="7" s="1"/>
  <c r="R32" i="7"/>
  <c r="AR32" i="7"/>
  <c r="BD32" i="7" s="1"/>
  <c r="BK32" i="7"/>
  <c r="BU32" i="7" s="1"/>
  <c r="AO33" i="7"/>
  <c r="BA33" i="7" s="1"/>
  <c r="AQ33" i="7"/>
  <c r="BC33" i="7" s="1"/>
  <c r="AP33" i="7"/>
  <c r="BB33" i="7" s="1"/>
  <c r="F34" i="7"/>
  <c r="AD32" i="6"/>
  <c r="AV32" i="6"/>
  <c r="U34" i="6"/>
  <c r="AK31" i="6"/>
  <c r="AS31" i="6" s="1"/>
  <c r="N32" i="6"/>
  <c r="AE32" i="6"/>
  <c r="AM32" i="6" s="1"/>
  <c r="O32" i="6"/>
  <c r="AL32" i="6" s="1"/>
  <c r="AT32" i="6" s="1"/>
  <c r="AH32" i="6"/>
  <c r="AP32" i="6" s="1"/>
  <c r="AU32" i="6"/>
  <c r="AW32" i="6" s="1"/>
  <c r="AI32" i="6"/>
  <c r="AQ32" i="6" s="1"/>
  <c r="AX32" i="6"/>
  <c r="AF33" i="6"/>
  <c r="AN33" i="6" s="1"/>
  <c r="AJ33" i="6"/>
  <c r="AR33" i="6" s="1"/>
  <c r="F34" i="6"/>
  <c r="AD32" i="5"/>
  <c r="AV32" i="5"/>
  <c r="U34" i="5"/>
  <c r="AK31" i="5"/>
  <c r="AS31" i="5" s="1"/>
  <c r="N32" i="5"/>
  <c r="AE32" i="5"/>
  <c r="AM32" i="5" s="1"/>
  <c r="O32" i="5"/>
  <c r="AL32" i="5" s="1"/>
  <c r="AT32" i="5" s="1"/>
  <c r="AH32" i="5"/>
  <c r="AP32" i="5" s="1"/>
  <c r="AU32" i="5"/>
  <c r="AW32" i="5" s="1"/>
  <c r="AI32" i="5"/>
  <c r="AQ32" i="5" s="1"/>
  <c r="AX32" i="5"/>
  <c r="AF33" i="5"/>
  <c r="AN33" i="5" s="1"/>
  <c r="AG33" i="5"/>
  <c r="AO33" i="5" s="1"/>
  <c r="AJ33" i="5"/>
  <c r="AR33" i="5" s="1"/>
  <c r="F34" i="5"/>
  <c r="AD32" i="4"/>
  <c r="AV32" i="4"/>
  <c r="U34" i="4"/>
  <c r="AK31" i="4"/>
  <c r="AS31" i="4" s="1"/>
  <c r="N32" i="4"/>
  <c r="AE32" i="4"/>
  <c r="AM32" i="4" s="1"/>
  <c r="O32" i="4"/>
  <c r="AH32" i="4"/>
  <c r="AP32" i="4" s="1"/>
  <c r="AU32" i="4"/>
  <c r="AI32" i="4"/>
  <c r="AQ32" i="4" s="1"/>
  <c r="AX32" i="4"/>
  <c r="F34" i="4"/>
  <c r="AX32" i="3"/>
  <c r="BQ32" i="3"/>
  <c r="BS33" i="3"/>
  <c r="BT33" i="3"/>
  <c r="BR33" i="3"/>
  <c r="S34" i="3"/>
  <c r="BU33" i="3"/>
  <c r="BN32" i="3"/>
  <c r="BZ32" i="3" s="1"/>
  <c r="CF32" i="3" s="1"/>
  <c r="BB32" i="3"/>
  <c r="BH32" i="3" s="1"/>
  <c r="AD33" i="3"/>
  <c r="AJ33" i="3" s="1"/>
  <c r="AE33" i="3"/>
  <c r="AK33" i="3" s="1"/>
  <c r="AB33" i="3"/>
  <c r="AH33" i="3" s="1"/>
  <c r="AC33" i="3"/>
  <c r="AI33" i="3" s="1"/>
  <c r="F34" i="3"/>
  <c r="BL32" i="3"/>
  <c r="BX32" i="3" s="1"/>
  <c r="CD32" i="3" s="1"/>
  <c r="AZ32" i="3"/>
  <c r="BF32" i="3" s="1"/>
  <c r="BC32" i="3"/>
  <c r="BI32" i="3" s="1"/>
  <c r="BO32" i="3"/>
  <c r="M32" i="3"/>
  <c r="AA32" i="3"/>
  <c r="AG32" i="3" s="1"/>
  <c r="AR32" i="3"/>
  <c r="BK32" i="3"/>
  <c r="BW32" i="3" s="1"/>
  <c r="CC32" i="3" s="1"/>
  <c r="AY32" i="3"/>
  <c r="BE32" i="3" s="1"/>
  <c r="BM32" i="3"/>
  <c r="BY32" i="3" s="1"/>
  <c r="CE32" i="3" s="1"/>
  <c r="BA32" i="3"/>
  <c r="BG32" i="3" s="1"/>
  <c r="CJ31" i="3"/>
  <c r="AF31" i="3"/>
  <c r="AL31" i="3" s="1"/>
  <c r="CI31" i="3"/>
  <c r="BD31" i="3"/>
  <c r="BJ31" i="3" s="1"/>
  <c r="BP31" i="3"/>
  <c r="CB31" i="3" s="1"/>
  <c r="CH31" i="3" s="1"/>
  <c r="AX32" i="2"/>
  <c r="BQ32" i="2"/>
  <c r="BR33" i="2"/>
  <c r="BS33" i="2"/>
  <c r="BT33" i="2"/>
  <c r="BU33" i="2"/>
  <c r="S34" i="2"/>
  <c r="AF31" i="2"/>
  <c r="AL31" i="2" s="1"/>
  <c r="CI31" i="2"/>
  <c r="BD31" i="2"/>
  <c r="BJ31" i="2" s="1"/>
  <c r="BP31" i="2"/>
  <c r="M32" i="2"/>
  <c r="AA32" i="2"/>
  <c r="AG32" i="2" s="1"/>
  <c r="AR32" i="2"/>
  <c r="AY32" i="2"/>
  <c r="BE32" i="2" s="1"/>
  <c r="BK32" i="2"/>
  <c r="BW32" i="2" s="1"/>
  <c r="CC32" i="2" s="1"/>
  <c r="AZ32" i="2"/>
  <c r="BF32" i="2" s="1"/>
  <c r="BL32" i="2"/>
  <c r="BX32" i="2" s="1"/>
  <c r="CD32" i="2" s="1"/>
  <c r="BA32" i="2"/>
  <c r="BG32" i="2" s="1"/>
  <c r="BM32" i="2"/>
  <c r="BY32" i="2" s="1"/>
  <c r="CE32" i="2" s="1"/>
  <c r="BB32" i="2"/>
  <c r="BH32" i="2" s="1"/>
  <c r="BN32" i="2"/>
  <c r="BZ32" i="2" s="1"/>
  <c r="CF32" i="2" s="1"/>
  <c r="BC32" i="2"/>
  <c r="BI32" i="2" s="1"/>
  <c r="BO32" i="2"/>
  <c r="CA32" i="2" s="1"/>
  <c r="CG32" i="2" s="1"/>
  <c r="AB33" i="2"/>
  <c r="AH33" i="2" s="1"/>
  <c r="AC33" i="2"/>
  <c r="AI33" i="2" s="1"/>
  <c r="AD33" i="2"/>
  <c r="AJ33" i="2" s="1"/>
  <c r="AE33" i="2"/>
  <c r="AK33" i="2" s="1"/>
  <c r="F34" i="2"/>
  <c r="AX32" i="1"/>
  <c r="BQ32" i="1"/>
  <c r="Z33" i="1"/>
  <c r="BR33" i="1"/>
  <c r="BS33" i="1"/>
  <c r="BT33" i="1"/>
  <c r="BU33" i="1"/>
  <c r="S34" i="1"/>
  <c r="AF31" i="1"/>
  <c r="AL31" i="1" s="1"/>
  <c r="BD31" i="1"/>
  <c r="BJ31" i="1" s="1"/>
  <c r="BP31" i="1"/>
  <c r="M32" i="1"/>
  <c r="AA32" i="1"/>
  <c r="AG32" i="1" s="1"/>
  <c r="AR32" i="1"/>
  <c r="AY32" i="1"/>
  <c r="BE32" i="1" s="1"/>
  <c r="BK32" i="1"/>
  <c r="BW32" i="1" s="1"/>
  <c r="CC32" i="1" s="1"/>
  <c r="AZ32" i="1"/>
  <c r="BF32" i="1" s="1"/>
  <c r="BL32" i="1"/>
  <c r="BX32" i="1" s="1"/>
  <c r="CD32" i="1" s="1"/>
  <c r="BA32" i="1"/>
  <c r="BG32" i="1" s="1"/>
  <c r="BM32" i="1"/>
  <c r="BY32" i="1" s="1"/>
  <c r="CE32" i="1" s="1"/>
  <c r="BB32" i="1"/>
  <c r="BH32" i="1" s="1"/>
  <c r="BN32" i="1"/>
  <c r="BZ32" i="1" s="1"/>
  <c r="CF32" i="1" s="1"/>
  <c r="BC32" i="1"/>
  <c r="BI32" i="1" s="1"/>
  <c r="BO32" i="1"/>
  <c r="AB33" i="1"/>
  <c r="AH33" i="1" s="1"/>
  <c r="AC33" i="1"/>
  <c r="AI33" i="1" s="1"/>
  <c r="AD33" i="1"/>
  <c r="AJ33" i="1" s="1"/>
  <c r="AE33" i="1"/>
  <c r="AK33" i="1" s="1"/>
  <c r="F34" i="1"/>
  <c r="CA31" i="3"/>
  <c r="CG31" i="3" s="1"/>
  <c r="AL31" i="4"/>
  <c r="AT31" i="4" s="1"/>
  <c r="AW31" i="4"/>
  <c r="AZ31" i="4"/>
  <c r="AF32" i="4"/>
  <c r="AN32" i="4" s="1"/>
  <c r="AG32" i="4"/>
  <c r="AO32" i="4" s="1"/>
  <c r="AJ32" i="4"/>
  <c r="AR32" i="4" s="1"/>
  <c r="BU32" i="3"/>
  <c r="Z32" i="3"/>
  <c r="Z32" i="1"/>
  <c r="AY32" i="6"/>
  <c r="AC32" i="5"/>
  <c r="BV31" i="2"/>
  <c r="AK32" i="9"/>
  <c r="BT32" i="8"/>
  <c r="BR32" i="7"/>
  <c r="AC32" i="6"/>
  <c r="AG32" i="6"/>
  <c r="AO32" i="6" s="1"/>
  <c r="AY32" i="5"/>
  <c r="AC32" i="4"/>
  <c r="AK32" i="8"/>
  <c r="BU31" i="8"/>
  <c r="BY31" i="8"/>
  <c r="AK32" i="7"/>
  <c r="AF32" i="6"/>
  <c r="AN32" i="6" s="1"/>
  <c r="CB30" i="2"/>
  <c r="CH30" i="2" s="1"/>
  <c r="BU32" i="1"/>
  <c r="BR32" i="8"/>
  <c r="BS32" i="8"/>
  <c r="BS32" i="7"/>
  <c r="AZ31" i="6"/>
  <c r="BZ31" i="3"/>
  <c r="CF31" i="3" s="1"/>
  <c r="BX31" i="3"/>
  <c r="CD31" i="3" s="1"/>
  <c r="Z32" i="2"/>
  <c r="BS32" i="9"/>
  <c r="BU31" i="9"/>
  <c r="BX31" i="9"/>
  <c r="BP32" i="8"/>
  <c r="AY32" i="4"/>
  <c r="BV31" i="1"/>
  <c r="AM32" i="8"/>
  <c r="AY32" i="8" s="1"/>
  <c r="BQ33" i="9" l="1"/>
  <c r="AL33" i="9"/>
  <c r="Y35" i="9"/>
  <c r="BP34" i="9"/>
  <c r="BR34" i="9"/>
  <c r="BS34" i="9"/>
  <c r="BO33" i="9"/>
  <c r="BY33" i="9" s="1"/>
  <c r="AV33" i="9"/>
  <c r="BH33" i="9" s="1"/>
  <c r="AR33" i="9"/>
  <c r="BD33" i="9" s="1"/>
  <c r="BK33" i="9"/>
  <c r="AT33" i="9"/>
  <c r="BF33" i="9" s="1"/>
  <c r="BM33" i="9"/>
  <c r="BW33" i="9" s="1"/>
  <c r="AM33" i="9"/>
  <c r="AY33" i="9" s="1"/>
  <c r="BL33" i="9"/>
  <c r="BV33" i="9" s="1"/>
  <c r="S33" i="9"/>
  <c r="AX33" i="9" s="1"/>
  <c r="BJ33" i="9" s="1"/>
  <c r="AS33" i="9"/>
  <c r="BE33" i="9" s="1"/>
  <c r="BN33" i="9"/>
  <c r="BX33" i="9" s="1"/>
  <c r="AU33" i="9"/>
  <c r="BG33" i="9" s="1"/>
  <c r="AP34" i="9"/>
  <c r="BB34" i="9" s="1"/>
  <c r="AO34" i="9"/>
  <c r="BA34" i="9" s="1"/>
  <c r="F35" i="9"/>
  <c r="AN33" i="9"/>
  <c r="AZ33" i="9" s="1"/>
  <c r="R33" i="9"/>
  <c r="AL33" i="8"/>
  <c r="BQ33" i="8"/>
  <c r="BR34" i="8"/>
  <c r="BS34" i="8"/>
  <c r="BP34" i="8"/>
  <c r="BT34" i="8"/>
  <c r="Y35" i="8"/>
  <c r="AR33" i="8"/>
  <c r="BD33" i="8" s="1"/>
  <c r="BK33" i="8"/>
  <c r="AV33" i="8"/>
  <c r="BH33" i="8" s="1"/>
  <c r="BO33" i="8"/>
  <c r="BY33" i="8" s="1"/>
  <c r="AP34" i="8"/>
  <c r="BB34" i="8" s="1"/>
  <c r="AO34" i="8"/>
  <c r="BA34" i="8" s="1"/>
  <c r="AQ34" i="8"/>
  <c r="BC34" i="8" s="1"/>
  <c r="F35" i="8"/>
  <c r="AU33" i="8"/>
  <c r="BG33" i="8" s="1"/>
  <c r="BN33" i="8"/>
  <c r="AT33" i="8"/>
  <c r="BF33" i="8" s="1"/>
  <c r="BM33" i="8"/>
  <c r="BW33" i="8" s="1"/>
  <c r="R33" i="8"/>
  <c r="AN33" i="8"/>
  <c r="AZ33" i="8" s="1"/>
  <c r="AS33" i="8"/>
  <c r="BE33" i="8" s="1"/>
  <c r="S33" i="8"/>
  <c r="AX33" i="8" s="1"/>
  <c r="BJ33" i="8" s="1"/>
  <c r="BL33" i="8"/>
  <c r="BV33" i="8" s="1"/>
  <c r="Y35" i="7"/>
  <c r="BT34" i="7"/>
  <c r="BP34" i="7"/>
  <c r="BS34" i="7"/>
  <c r="AL33" i="7"/>
  <c r="BQ33" i="7"/>
  <c r="S33" i="7"/>
  <c r="AX33" i="7" s="1"/>
  <c r="BJ33" i="7" s="1"/>
  <c r="AS33" i="7"/>
  <c r="BE33" i="7" s="1"/>
  <c r="BL33" i="7"/>
  <c r="BV33" i="7" s="1"/>
  <c r="BN33" i="7"/>
  <c r="AU33" i="7"/>
  <c r="BG33" i="7" s="1"/>
  <c r="BK33" i="7"/>
  <c r="AR33" i="7"/>
  <c r="BD33" i="7" s="1"/>
  <c r="AT33" i="7"/>
  <c r="BF33" i="7" s="1"/>
  <c r="BM33" i="7"/>
  <c r="BW33" i="7" s="1"/>
  <c r="AV33" i="7"/>
  <c r="BH33" i="7" s="1"/>
  <c r="BO33" i="7"/>
  <c r="AQ34" i="7"/>
  <c r="BC34" i="7" s="1"/>
  <c r="AO34" i="7"/>
  <c r="BA34" i="7" s="1"/>
  <c r="AP34" i="7"/>
  <c r="BB34" i="7" s="1"/>
  <c r="F35" i="7"/>
  <c r="R33" i="7"/>
  <c r="AW33" i="7" s="1"/>
  <c r="BI33" i="7" s="1"/>
  <c r="AN33" i="7"/>
  <c r="AZ33" i="7" s="1"/>
  <c r="AD33" i="6"/>
  <c r="AV33" i="6"/>
  <c r="U35" i="6"/>
  <c r="N33" i="6"/>
  <c r="AE33" i="6"/>
  <c r="AM33" i="6" s="1"/>
  <c r="O33" i="6"/>
  <c r="AL33" i="6" s="1"/>
  <c r="AT33" i="6" s="1"/>
  <c r="AH33" i="6"/>
  <c r="AP33" i="6" s="1"/>
  <c r="AU33" i="6"/>
  <c r="AW33" i="6" s="1"/>
  <c r="AI33" i="6"/>
  <c r="AQ33" i="6" s="1"/>
  <c r="AX33" i="6"/>
  <c r="AF34" i="6"/>
  <c r="AN34" i="6" s="1"/>
  <c r="AG34" i="6"/>
  <c r="AO34" i="6" s="1"/>
  <c r="F35" i="6"/>
  <c r="AD33" i="5"/>
  <c r="AV33" i="5"/>
  <c r="U35" i="5"/>
  <c r="N33" i="5"/>
  <c r="AE33" i="5"/>
  <c r="AM33" i="5" s="1"/>
  <c r="O33" i="5"/>
  <c r="AL33" i="5" s="1"/>
  <c r="AT33" i="5" s="1"/>
  <c r="AH33" i="5"/>
  <c r="AP33" i="5" s="1"/>
  <c r="AU33" i="5"/>
  <c r="AW33" i="5" s="1"/>
  <c r="AI33" i="5"/>
  <c r="AQ33" i="5" s="1"/>
  <c r="AX33" i="5"/>
  <c r="AF34" i="5"/>
  <c r="AN34" i="5" s="1"/>
  <c r="AG34" i="5"/>
  <c r="AO34" i="5" s="1"/>
  <c r="AJ34" i="5"/>
  <c r="AR34" i="5" s="1"/>
  <c r="F35" i="5"/>
  <c r="AD33" i="4"/>
  <c r="AV33" i="4"/>
  <c r="U35" i="4"/>
  <c r="AK32" i="4"/>
  <c r="AS32" i="4" s="1"/>
  <c r="N33" i="4"/>
  <c r="AE33" i="4"/>
  <c r="AM33" i="4" s="1"/>
  <c r="O33" i="4"/>
  <c r="AL33" i="4" s="1"/>
  <c r="AT33" i="4" s="1"/>
  <c r="AH33" i="4"/>
  <c r="AP33" i="4" s="1"/>
  <c r="AU33" i="4"/>
  <c r="AW33" i="4" s="1"/>
  <c r="AI33" i="4"/>
  <c r="AQ33" i="4" s="1"/>
  <c r="AX33" i="4"/>
  <c r="F35" i="4"/>
  <c r="BT34" i="3"/>
  <c r="BR34" i="3"/>
  <c r="S35" i="3"/>
  <c r="BQ33" i="3"/>
  <c r="AX33" i="3"/>
  <c r="AZ33" i="3"/>
  <c r="BF33" i="3" s="1"/>
  <c r="BL33" i="3"/>
  <c r="BX33" i="3" s="1"/>
  <c r="CD33" i="3" s="1"/>
  <c r="BC33" i="3"/>
  <c r="BI33" i="3" s="1"/>
  <c r="BO33" i="3"/>
  <c r="CA33" i="3" s="1"/>
  <c r="CG33" i="3" s="1"/>
  <c r="AA33" i="3"/>
  <c r="AG33" i="3" s="1"/>
  <c r="M33" i="3"/>
  <c r="BA33" i="3"/>
  <c r="BG33" i="3" s="1"/>
  <c r="BM33" i="3"/>
  <c r="BY33" i="3" s="1"/>
  <c r="CE33" i="3" s="1"/>
  <c r="BB33" i="3"/>
  <c r="BH33" i="3" s="1"/>
  <c r="BN33" i="3"/>
  <c r="BZ33" i="3" s="1"/>
  <c r="CF33" i="3" s="1"/>
  <c r="AR33" i="3"/>
  <c r="AY33" i="3"/>
  <c r="BE33" i="3" s="1"/>
  <c r="BK33" i="3"/>
  <c r="BW33" i="3" s="1"/>
  <c r="CC33" i="3" s="1"/>
  <c r="AD34" i="3"/>
  <c r="AJ34" i="3" s="1"/>
  <c r="F35" i="3"/>
  <c r="AB34" i="3"/>
  <c r="AH34" i="3" s="1"/>
  <c r="AE34" i="3"/>
  <c r="AK34" i="3" s="1"/>
  <c r="AC34" i="3"/>
  <c r="AI34" i="3" s="1"/>
  <c r="AF32" i="3"/>
  <c r="AL32" i="3" s="1"/>
  <c r="CI32" i="3"/>
  <c r="CJ32" i="3"/>
  <c r="BD32" i="3"/>
  <c r="BJ32" i="3" s="1"/>
  <c r="BP32" i="3"/>
  <c r="AX33" i="2"/>
  <c r="BQ33" i="2"/>
  <c r="BR34" i="2"/>
  <c r="BS34" i="2"/>
  <c r="BT34" i="2"/>
  <c r="BU34" i="2"/>
  <c r="S35" i="2"/>
  <c r="AF32" i="2"/>
  <c r="AL32" i="2" s="1"/>
  <c r="CI32" i="2"/>
  <c r="BD32" i="2"/>
  <c r="BJ32" i="2" s="1"/>
  <c r="BP32" i="2"/>
  <c r="M33" i="2"/>
  <c r="AA33" i="2"/>
  <c r="AG33" i="2" s="1"/>
  <c r="AR33" i="2"/>
  <c r="AY33" i="2"/>
  <c r="BE33" i="2" s="1"/>
  <c r="BK33" i="2"/>
  <c r="BW33" i="2" s="1"/>
  <c r="CC33" i="2" s="1"/>
  <c r="AZ33" i="2"/>
  <c r="BF33" i="2" s="1"/>
  <c r="BL33" i="2"/>
  <c r="BX33" i="2" s="1"/>
  <c r="CD33" i="2" s="1"/>
  <c r="BA33" i="2"/>
  <c r="BG33" i="2" s="1"/>
  <c r="BM33" i="2"/>
  <c r="BY33" i="2" s="1"/>
  <c r="CE33" i="2" s="1"/>
  <c r="BB33" i="2"/>
  <c r="BH33" i="2" s="1"/>
  <c r="BN33" i="2"/>
  <c r="BZ33" i="2" s="1"/>
  <c r="CF33" i="2" s="1"/>
  <c r="BC33" i="2"/>
  <c r="BI33" i="2" s="1"/>
  <c r="BO33" i="2"/>
  <c r="CA33" i="2" s="1"/>
  <c r="CG33" i="2" s="1"/>
  <c r="AB34" i="2"/>
  <c r="AH34" i="2" s="1"/>
  <c r="AC34" i="2"/>
  <c r="AI34" i="2" s="1"/>
  <c r="AD34" i="2"/>
  <c r="AJ34" i="2" s="1"/>
  <c r="AE34" i="2"/>
  <c r="AK34" i="2" s="1"/>
  <c r="F35" i="2"/>
  <c r="AX33" i="1"/>
  <c r="BV33" i="1" s="1"/>
  <c r="BQ33" i="1"/>
  <c r="BS34" i="1"/>
  <c r="BT34" i="1"/>
  <c r="BU34" i="1"/>
  <c r="S35" i="1"/>
  <c r="BD32" i="1"/>
  <c r="BJ32" i="1" s="1"/>
  <c r="BP32" i="1"/>
  <c r="M33" i="1"/>
  <c r="AF33" i="1" s="1"/>
  <c r="AL33" i="1" s="1"/>
  <c r="AA33" i="1"/>
  <c r="AG33" i="1" s="1"/>
  <c r="AR33" i="1"/>
  <c r="AY33" i="1"/>
  <c r="BE33" i="1" s="1"/>
  <c r="BK33" i="1"/>
  <c r="BW33" i="1" s="1"/>
  <c r="CC33" i="1" s="1"/>
  <c r="AZ33" i="1"/>
  <c r="BF33" i="1" s="1"/>
  <c r="BL33" i="1"/>
  <c r="BX33" i="1" s="1"/>
  <c r="CD33" i="1" s="1"/>
  <c r="BA33" i="1"/>
  <c r="BG33" i="1" s="1"/>
  <c r="BM33" i="1"/>
  <c r="BY33" i="1" s="1"/>
  <c r="CE33" i="1" s="1"/>
  <c r="BB33" i="1"/>
  <c r="BH33" i="1" s="1"/>
  <c r="BN33" i="1"/>
  <c r="BZ33" i="1" s="1"/>
  <c r="CF33" i="1" s="1"/>
  <c r="BC33" i="1"/>
  <c r="BI33" i="1" s="1"/>
  <c r="BO33" i="1"/>
  <c r="CA33" i="1" s="1"/>
  <c r="CG33" i="1" s="1"/>
  <c r="AB34" i="1"/>
  <c r="AH34" i="1" s="1"/>
  <c r="AC34" i="1"/>
  <c r="AI34" i="1" s="1"/>
  <c r="AD34" i="1"/>
  <c r="AJ34" i="1" s="1"/>
  <c r="AE34" i="1"/>
  <c r="AK34" i="1" s="1"/>
  <c r="F35" i="1"/>
  <c r="AL32" i="4"/>
  <c r="AT32" i="4" s="1"/>
  <c r="AW32" i="4"/>
  <c r="AZ32" i="4"/>
  <c r="AF33" i="4"/>
  <c r="AN33" i="4" s="1"/>
  <c r="AG33" i="4"/>
  <c r="AO33" i="4" s="1"/>
  <c r="AJ33" i="4"/>
  <c r="AR33" i="4" s="1"/>
  <c r="BV32" i="3"/>
  <c r="Z33" i="3"/>
  <c r="CA32" i="3"/>
  <c r="CG32" i="3" s="1"/>
  <c r="BV32" i="2"/>
  <c r="Z33" i="2"/>
  <c r="BV32" i="1"/>
  <c r="AF32" i="1"/>
  <c r="AL32" i="1" s="1"/>
  <c r="CA32" i="1"/>
  <c r="CG32" i="1" s="1"/>
  <c r="BU32" i="8"/>
  <c r="BY32" i="8"/>
  <c r="BX32" i="8"/>
  <c r="BW32" i="7"/>
  <c r="BX32" i="7"/>
  <c r="AY33" i="6"/>
  <c r="AG33" i="6"/>
  <c r="AO33" i="6" s="1"/>
  <c r="AC33" i="4"/>
  <c r="BP33" i="9"/>
  <c r="BP33" i="8"/>
  <c r="BT33" i="7"/>
  <c r="AC33" i="6"/>
  <c r="AZ32" i="6"/>
  <c r="AC33" i="5"/>
  <c r="AZ32" i="5"/>
  <c r="BS33" i="8"/>
  <c r="BW32" i="8"/>
  <c r="AY33" i="5"/>
  <c r="CB31" i="1"/>
  <c r="CH31" i="1" s="1"/>
  <c r="BX32" i="9"/>
  <c r="AK33" i="8"/>
  <c r="AW32" i="8"/>
  <c r="BI32" i="8" s="1"/>
  <c r="BP33" i="7"/>
  <c r="AW32" i="7"/>
  <c r="BI32" i="7" s="1"/>
  <c r="AK32" i="5"/>
  <c r="AS32" i="5" s="1"/>
  <c r="AW32" i="9"/>
  <c r="BI32" i="9" s="1"/>
  <c r="BS33" i="7"/>
  <c r="AK32" i="6"/>
  <c r="AS32" i="6" s="1"/>
  <c r="CB31" i="2"/>
  <c r="CH31" i="2" s="1"/>
  <c r="AY33" i="4"/>
  <c r="AM33" i="7"/>
  <c r="AY33" i="7" s="1"/>
  <c r="BQ34" i="9" l="1"/>
  <c r="AL34" i="9"/>
  <c r="Y36" i="9"/>
  <c r="BP35" i="9"/>
  <c r="BR35" i="9"/>
  <c r="AT34" i="9"/>
  <c r="BF34" i="9" s="1"/>
  <c r="BM34" i="9"/>
  <c r="BW34" i="9" s="1"/>
  <c r="AV34" i="9"/>
  <c r="BH34" i="9" s="1"/>
  <c r="BO34" i="9"/>
  <c r="AN34" i="9"/>
  <c r="AZ34" i="9" s="1"/>
  <c r="R34" i="9"/>
  <c r="BK34" i="9"/>
  <c r="BU34" i="9" s="1"/>
  <c r="AR34" i="9"/>
  <c r="BD34" i="9" s="1"/>
  <c r="AU34" i="9"/>
  <c r="BG34" i="9" s="1"/>
  <c r="BN34" i="9"/>
  <c r="BX34" i="9" s="1"/>
  <c r="BL34" i="9"/>
  <c r="BV34" i="9" s="1"/>
  <c r="AS34" i="9"/>
  <c r="BE34" i="9" s="1"/>
  <c r="S34" i="9"/>
  <c r="AX34" i="9" s="1"/>
  <c r="BJ34" i="9" s="1"/>
  <c r="AP35" i="9"/>
  <c r="BB35" i="9" s="1"/>
  <c r="F36" i="9"/>
  <c r="AO35" i="9"/>
  <c r="BA35" i="9" s="1"/>
  <c r="AD381" i="9"/>
  <c r="AI381" i="9"/>
  <c r="AG381" i="9"/>
  <c r="AE381" i="9"/>
  <c r="AF381" i="9"/>
  <c r="AC381" i="9"/>
  <c r="AB381" i="9"/>
  <c r="AJ381" i="9"/>
  <c r="AH381" i="9"/>
  <c r="AW33" i="9"/>
  <c r="BI33" i="9" s="1"/>
  <c r="AL34" i="8"/>
  <c r="BQ34" i="8"/>
  <c r="BS35" i="8"/>
  <c r="BR35" i="8"/>
  <c r="Y36" i="8"/>
  <c r="BT35" i="8"/>
  <c r="AK35" i="8"/>
  <c r="AS34" i="8"/>
  <c r="BE34" i="8" s="1"/>
  <c r="BL34" i="8"/>
  <c r="BV34" i="8" s="1"/>
  <c r="S34" i="8"/>
  <c r="AX34" i="8" s="1"/>
  <c r="BJ34" i="8" s="1"/>
  <c r="BN34" i="8"/>
  <c r="BX34" i="8" s="1"/>
  <c r="AU34" i="8"/>
  <c r="BG34" i="8" s="1"/>
  <c r="AO35" i="8"/>
  <c r="BA35" i="8" s="1"/>
  <c r="AQ35" i="8"/>
  <c r="BC35" i="8" s="1"/>
  <c r="AP35" i="8"/>
  <c r="BB35" i="8" s="1"/>
  <c r="F36" i="8"/>
  <c r="AA381" i="8"/>
  <c r="AM34" i="8"/>
  <c r="AY34" i="8" s="1"/>
  <c r="AT34" i="8"/>
  <c r="BF34" i="8" s="1"/>
  <c r="BM34" i="8"/>
  <c r="BW34" i="8" s="1"/>
  <c r="AV34" i="8"/>
  <c r="BH34" i="8" s="1"/>
  <c r="BO34" i="8"/>
  <c r="BY34" i="8" s="1"/>
  <c r="R34" i="8"/>
  <c r="AN34" i="8"/>
  <c r="AZ34" i="8" s="1"/>
  <c r="AR34" i="8"/>
  <c r="BD34" i="8" s="1"/>
  <c r="BK34" i="8"/>
  <c r="BU34" i="8" s="1"/>
  <c r="Y36" i="7"/>
  <c r="AK35" i="7"/>
  <c r="BS35" i="7"/>
  <c r="BP35" i="7"/>
  <c r="BQ34" i="7"/>
  <c r="AL34" i="7"/>
  <c r="AV34" i="7"/>
  <c r="BH34" i="7" s="1"/>
  <c r="BO34" i="7"/>
  <c r="BY34" i="7" s="1"/>
  <c r="BK34" i="7"/>
  <c r="BU34" i="7" s="1"/>
  <c r="AR34" i="7"/>
  <c r="BD34" i="7" s="1"/>
  <c r="BM34" i="7"/>
  <c r="AT34" i="7"/>
  <c r="BF34" i="7" s="1"/>
  <c r="R34" i="7"/>
  <c r="AN34" i="7"/>
  <c r="AZ34" i="7" s="1"/>
  <c r="AS34" i="7"/>
  <c r="BE34" i="7" s="1"/>
  <c r="BL34" i="7"/>
  <c r="BV34" i="7" s="1"/>
  <c r="S34" i="7"/>
  <c r="AX34" i="7" s="1"/>
  <c r="BJ34" i="7" s="1"/>
  <c r="AU34" i="7"/>
  <c r="BG34" i="7" s="1"/>
  <c r="BN34" i="7"/>
  <c r="BX34" i="7" s="1"/>
  <c r="AO35" i="7"/>
  <c r="BA35" i="7" s="1"/>
  <c r="AP35" i="7"/>
  <c r="BB35" i="7" s="1"/>
  <c r="F36" i="7"/>
  <c r="AQ35" i="7"/>
  <c r="BC35" i="7" s="1"/>
  <c r="AD34" i="6"/>
  <c r="AV34" i="6"/>
  <c r="U36" i="6"/>
  <c r="N34" i="6"/>
  <c r="AE34" i="6"/>
  <c r="AM34" i="6" s="1"/>
  <c r="O34" i="6"/>
  <c r="AL34" i="6" s="1"/>
  <c r="AT34" i="6" s="1"/>
  <c r="AH34" i="6"/>
  <c r="AP34" i="6" s="1"/>
  <c r="AU34" i="6"/>
  <c r="AW34" i="6" s="1"/>
  <c r="AI34" i="6"/>
  <c r="AQ34" i="6" s="1"/>
  <c r="AX34" i="6"/>
  <c r="AF35" i="6"/>
  <c r="AN35" i="6" s="1"/>
  <c r="F36" i="6"/>
  <c r="AD34" i="5"/>
  <c r="AV34" i="5"/>
  <c r="U36" i="5"/>
  <c r="Y381" i="5"/>
  <c r="AK33" i="5"/>
  <c r="AS33" i="5" s="1"/>
  <c r="N34" i="5"/>
  <c r="AE34" i="5"/>
  <c r="AM34" i="5" s="1"/>
  <c r="O34" i="5"/>
  <c r="AL34" i="5" s="1"/>
  <c r="AT34" i="5" s="1"/>
  <c r="AH34" i="5"/>
  <c r="AP34" i="5" s="1"/>
  <c r="AU34" i="5"/>
  <c r="AW34" i="5" s="1"/>
  <c r="AI34" i="5"/>
  <c r="AQ34" i="5" s="1"/>
  <c r="AX34" i="5"/>
  <c r="AF35" i="5"/>
  <c r="AN35" i="5" s="1"/>
  <c r="AG35" i="5"/>
  <c r="AO35" i="5" s="1"/>
  <c r="AJ35" i="5"/>
  <c r="AR35" i="5" s="1"/>
  <c r="F36" i="5"/>
  <c r="AD34" i="4"/>
  <c r="AV34" i="4"/>
  <c r="U36" i="4"/>
  <c r="X381" i="4"/>
  <c r="AK33" i="4"/>
  <c r="AS33" i="4" s="1"/>
  <c r="N34" i="4"/>
  <c r="AE34" i="4"/>
  <c r="AM34" i="4" s="1"/>
  <c r="O34" i="4"/>
  <c r="AL34" i="4" s="1"/>
  <c r="AT34" i="4" s="1"/>
  <c r="AH34" i="4"/>
  <c r="AP34" i="4" s="1"/>
  <c r="AU34" i="4"/>
  <c r="AW34" i="4" s="1"/>
  <c r="AI34" i="4"/>
  <c r="AQ34" i="4" s="1"/>
  <c r="AX34" i="4"/>
  <c r="AF35" i="4"/>
  <c r="AN35" i="4" s="1"/>
  <c r="AG35" i="4"/>
  <c r="AO35" i="4" s="1"/>
  <c r="AJ35" i="4"/>
  <c r="AR35" i="4" s="1"/>
  <c r="F36" i="4"/>
  <c r="BQ34" i="3"/>
  <c r="AX34" i="3"/>
  <c r="BS35" i="3"/>
  <c r="BU35" i="3"/>
  <c r="S36" i="3"/>
  <c r="AF33" i="3"/>
  <c r="AL33" i="3" s="1"/>
  <c r="CI33" i="3"/>
  <c r="CJ33" i="3"/>
  <c r="BP33" i="3"/>
  <c r="BD33" i="3"/>
  <c r="BJ33" i="3" s="1"/>
  <c r="BN34" i="3"/>
  <c r="BZ34" i="3" s="1"/>
  <c r="CF34" i="3" s="1"/>
  <c r="BB34" i="3"/>
  <c r="BH34" i="3" s="1"/>
  <c r="AC35" i="3"/>
  <c r="AI35" i="3" s="1"/>
  <c r="F36" i="3"/>
  <c r="AE35" i="3"/>
  <c r="AK35" i="3" s="1"/>
  <c r="AR34" i="3"/>
  <c r="AY34" i="3"/>
  <c r="BE34" i="3" s="1"/>
  <c r="BK34" i="3"/>
  <c r="BC34" i="3"/>
  <c r="BI34" i="3" s="1"/>
  <c r="BO34" i="3"/>
  <c r="M34" i="3"/>
  <c r="AA34" i="3"/>
  <c r="AG34" i="3" s="1"/>
  <c r="BA34" i="3"/>
  <c r="BG34" i="3" s="1"/>
  <c r="BM34" i="3"/>
  <c r="AZ34" i="3"/>
  <c r="BF34" i="3" s="1"/>
  <c r="BL34" i="3"/>
  <c r="BX34" i="3" s="1"/>
  <c r="CD34" i="3" s="1"/>
  <c r="AX34" i="2"/>
  <c r="BQ34" i="2"/>
  <c r="BR35" i="2"/>
  <c r="BS35" i="2"/>
  <c r="BT35" i="2"/>
  <c r="BU35" i="2"/>
  <c r="S36" i="2"/>
  <c r="AF33" i="2"/>
  <c r="AL33" i="2" s="1"/>
  <c r="CI33" i="2"/>
  <c r="BD33" i="2"/>
  <c r="BJ33" i="2" s="1"/>
  <c r="BP33" i="2"/>
  <c r="M34" i="2"/>
  <c r="AA34" i="2"/>
  <c r="AG34" i="2" s="1"/>
  <c r="AR34" i="2"/>
  <c r="AY34" i="2"/>
  <c r="BE34" i="2" s="1"/>
  <c r="BK34" i="2"/>
  <c r="BW34" i="2" s="1"/>
  <c r="CC34" i="2" s="1"/>
  <c r="AZ34" i="2"/>
  <c r="BF34" i="2" s="1"/>
  <c r="BL34" i="2"/>
  <c r="BX34" i="2" s="1"/>
  <c r="CD34" i="2" s="1"/>
  <c r="BA34" i="2"/>
  <c r="BG34" i="2" s="1"/>
  <c r="BM34" i="2"/>
  <c r="BY34" i="2" s="1"/>
  <c r="CE34" i="2" s="1"/>
  <c r="BB34" i="2"/>
  <c r="BH34" i="2" s="1"/>
  <c r="BN34" i="2"/>
  <c r="BZ34" i="2" s="1"/>
  <c r="CF34" i="2" s="1"/>
  <c r="BC34" i="2"/>
  <c r="BI34" i="2" s="1"/>
  <c r="BO34" i="2"/>
  <c r="CA34" i="2" s="1"/>
  <c r="CG34" i="2" s="1"/>
  <c r="AB35" i="2"/>
  <c r="AH35" i="2" s="1"/>
  <c r="AC35" i="2"/>
  <c r="AI35" i="2" s="1"/>
  <c r="AD35" i="2"/>
  <c r="AJ35" i="2" s="1"/>
  <c r="AE35" i="2"/>
  <c r="AK35" i="2" s="1"/>
  <c r="F36" i="2"/>
  <c r="AX34" i="1"/>
  <c r="BQ34" i="1"/>
  <c r="BR35" i="1"/>
  <c r="BS35" i="1"/>
  <c r="BT35" i="1"/>
  <c r="BU35" i="1"/>
  <c r="S36" i="1"/>
  <c r="BD33" i="1"/>
  <c r="BJ33" i="1" s="1"/>
  <c r="BP33" i="1"/>
  <c r="CB33" i="1" s="1"/>
  <c r="CH33" i="1" s="1"/>
  <c r="M34" i="1"/>
  <c r="AA34" i="1"/>
  <c r="AG34" i="1" s="1"/>
  <c r="AR34" i="1"/>
  <c r="AY34" i="1"/>
  <c r="BE34" i="1" s="1"/>
  <c r="BK34" i="1"/>
  <c r="BW34" i="1" s="1"/>
  <c r="CC34" i="1" s="1"/>
  <c r="AZ34" i="1"/>
  <c r="BF34" i="1" s="1"/>
  <c r="BL34" i="1"/>
  <c r="BA34" i="1"/>
  <c r="BG34" i="1" s="1"/>
  <c r="BM34" i="1"/>
  <c r="BY34" i="1" s="1"/>
  <c r="CE34" i="1" s="1"/>
  <c r="BB34" i="1"/>
  <c r="BH34" i="1" s="1"/>
  <c r="BN34" i="1"/>
  <c r="BZ34" i="1" s="1"/>
  <c r="CF34" i="1" s="1"/>
  <c r="BC34" i="1"/>
  <c r="BI34" i="1" s="1"/>
  <c r="BO34" i="1"/>
  <c r="CA34" i="1" s="1"/>
  <c r="CG34" i="1" s="1"/>
  <c r="AB35" i="1"/>
  <c r="AH35" i="1" s="1"/>
  <c r="AC35" i="1"/>
  <c r="AI35" i="1" s="1"/>
  <c r="AD35" i="1"/>
  <c r="AJ35" i="1" s="1"/>
  <c r="AE35" i="1"/>
  <c r="AK35" i="1" s="1"/>
  <c r="F36" i="1"/>
  <c r="AF34" i="4"/>
  <c r="AN34" i="4" s="1"/>
  <c r="AG34" i="4"/>
  <c r="AO34" i="4" s="1"/>
  <c r="AJ34" i="4"/>
  <c r="AR34" i="4" s="1"/>
  <c r="BS34" i="3"/>
  <c r="Z34" i="3"/>
  <c r="BU34" i="3"/>
  <c r="CB32" i="1"/>
  <c r="CH32" i="1" s="1"/>
  <c r="BU33" i="8"/>
  <c r="AZ33" i="5"/>
  <c r="AZ33" i="4"/>
  <c r="BV33" i="3"/>
  <c r="CB32" i="3"/>
  <c r="CH32" i="3" s="1"/>
  <c r="CB32" i="2"/>
  <c r="CH32" i="2" s="1"/>
  <c r="BT34" i="9"/>
  <c r="BV33" i="2"/>
  <c r="Z34" i="1"/>
  <c r="BU33" i="9"/>
  <c r="AC34" i="6"/>
  <c r="AK33" i="6"/>
  <c r="AS33" i="6" s="1"/>
  <c r="AZ33" i="6"/>
  <c r="AC34" i="5"/>
  <c r="AY34" i="4"/>
  <c r="Z34" i="2"/>
  <c r="AK34" i="9"/>
  <c r="BX33" i="8"/>
  <c r="AW33" i="8"/>
  <c r="BI33" i="8" s="1"/>
  <c r="AK34" i="7"/>
  <c r="AJ34" i="6"/>
  <c r="AR34" i="6" s="1"/>
  <c r="AY34" i="5"/>
  <c r="BR34" i="1"/>
  <c r="AQ34" i="9"/>
  <c r="BC34" i="9" s="1"/>
  <c r="AK34" i="8"/>
  <c r="BR34" i="7"/>
  <c r="BX33" i="7"/>
  <c r="BU33" i="7"/>
  <c r="BY33" i="7"/>
  <c r="AY34" i="6"/>
  <c r="AC34" i="4"/>
  <c r="AM34" i="9"/>
  <c r="AY34" i="9" s="1"/>
  <c r="AA381" i="9"/>
  <c r="AM34" i="7"/>
  <c r="AY34" i="7" s="1"/>
  <c r="AA381" i="7"/>
  <c r="AL35" i="9" l="1"/>
  <c r="BQ35" i="9"/>
  <c r="BP36" i="9"/>
  <c r="BT36" i="9"/>
  <c r="Y37" i="9"/>
  <c r="AT35" i="9"/>
  <c r="BF35" i="9" s="1"/>
  <c r="BM35" i="9"/>
  <c r="BW35" i="9" s="1"/>
  <c r="BO35" i="9"/>
  <c r="BY35" i="9" s="1"/>
  <c r="AV35" i="9"/>
  <c r="BH35" i="9" s="1"/>
  <c r="AQ36" i="9"/>
  <c r="BC36" i="9" s="1"/>
  <c r="AP36" i="9"/>
  <c r="BB36" i="9" s="1"/>
  <c r="F37" i="9"/>
  <c r="AO36" i="9"/>
  <c r="BA36" i="9" s="1"/>
  <c r="AM35" i="9"/>
  <c r="AY35" i="9" s="1"/>
  <c r="BK35" i="9"/>
  <c r="BU35" i="9" s="1"/>
  <c r="AR35" i="9"/>
  <c r="BD35" i="9" s="1"/>
  <c r="AU35" i="9"/>
  <c r="BG35" i="9" s="1"/>
  <c r="BN35" i="9"/>
  <c r="BX35" i="9" s="1"/>
  <c r="R35" i="9"/>
  <c r="AN35" i="9"/>
  <c r="AZ35" i="9" s="1"/>
  <c r="S35" i="9"/>
  <c r="AX35" i="9" s="1"/>
  <c r="BJ35" i="9" s="1"/>
  <c r="AS35" i="9"/>
  <c r="BE35" i="9" s="1"/>
  <c r="BL35" i="9"/>
  <c r="BV35" i="9" s="1"/>
  <c r="BS381" i="9"/>
  <c r="BQ381" i="9"/>
  <c r="AL381" i="9"/>
  <c r="AZ381" i="9" s="1"/>
  <c r="BP381" i="9"/>
  <c r="AK381" i="9"/>
  <c r="BT381" i="9"/>
  <c r="BR381" i="9"/>
  <c r="BS36" i="8"/>
  <c r="BP36" i="8"/>
  <c r="Y37" i="8"/>
  <c r="BT36" i="8"/>
  <c r="AL35" i="8"/>
  <c r="BQ35" i="8"/>
  <c r="S35" i="8"/>
  <c r="AX35" i="8" s="1"/>
  <c r="BJ35" i="8" s="1"/>
  <c r="BL35" i="8"/>
  <c r="BV35" i="8" s="1"/>
  <c r="AS35" i="8"/>
  <c r="BE35" i="8" s="1"/>
  <c r="AM35" i="8"/>
  <c r="AY35" i="8" s="1"/>
  <c r="BK35" i="8"/>
  <c r="BU35" i="8" s="1"/>
  <c r="AR35" i="8"/>
  <c r="BD35" i="8" s="1"/>
  <c r="AT35" i="8"/>
  <c r="BF35" i="8" s="1"/>
  <c r="BM35" i="8"/>
  <c r="BW35" i="8" s="1"/>
  <c r="AV35" i="8"/>
  <c r="BH35" i="8" s="1"/>
  <c r="BO35" i="8"/>
  <c r="BY35" i="8" s="1"/>
  <c r="AU35" i="8"/>
  <c r="BG35" i="8" s="1"/>
  <c r="BN35" i="8"/>
  <c r="BX35" i="8" s="1"/>
  <c r="AO36" i="8"/>
  <c r="BA36" i="8" s="1"/>
  <c r="AQ36" i="8"/>
  <c r="BC36" i="8" s="1"/>
  <c r="AP36" i="8"/>
  <c r="BB36" i="8" s="1"/>
  <c r="F37" i="8"/>
  <c r="AN35" i="8"/>
  <c r="AZ35" i="8" s="1"/>
  <c r="R35" i="8"/>
  <c r="AJ381" i="8"/>
  <c r="AD381" i="8"/>
  <c r="AI381" i="8"/>
  <c r="AE381" i="8"/>
  <c r="AH381" i="8"/>
  <c r="AC381" i="8"/>
  <c r="AB381" i="8"/>
  <c r="AF381" i="8"/>
  <c r="AG381" i="8"/>
  <c r="AW34" i="8"/>
  <c r="BI34" i="8" s="1"/>
  <c r="AL35" i="7"/>
  <c r="BQ35" i="7"/>
  <c r="BT36" i="7"/>
  <c r="Y37" i="7"/>
  <c r="BR36" i="7"/>
  <c r="AK36" i="7"/>
  <c r="BS36" i="7"/>
  <c r="AH381" i="7"/>
  <c r="AG381" i="7"/>
  <c r="AJ381" i="7"/>
  <c r="AC381" i="7"/>
  <c r="AF381" i="7"/>
  <c r="AB381" i="7"/>
  <c r="AD381" i="7"/>
  <c r="AE381" i="7"/>
  <c r="AI381" i="7"/>
  <c r="AW34" i="7"/>
  <c r="BI34" i="7" s="1"/>
  <c r="R35" i="7"/>
  <c r="AN35" i="7"/>
  <c r="AZ35" i="7" s="1"/>
  <c r="AS35" i="7"/>
  <c r="BE35" i="7" s="1"/>
  <c r="S35" i="7"/>
  <c r="AX35" i="7" s="1"/>
  <c r="BJ35" i="7" s="1"/>
  <c r="BL35" i="7"/>
  <c r="BV35" i="7" s="1"/>
  <c r="AU35" i="7"/>
  <c r="BG35" i="7" s="1"/>
  <c r="BN35" i="7"/>
  <c r="BX35" i="7" s="1"/>
  <c r="AR35" i="7"/>
  <c r="BD35" i="7" s="1"/>
  <c r="BK35" i="7"/>
  <c r="BU35" i="7" s="1"/>
  <c r="AT35" i="7"/>
  <c r="BF35" i="7" s="1"/>
  <c r="BM35" i="7"/>
  <c r="BW35" i="7" s="1"/>
  <c r="AV35" i="7"/>
  <c r="BH35" i="7" s="1"/>
  <c r="BO35" i="7"/>
  <c r="BY35" i="7" s="1"/>
  <c r="F37" i="7"/>
  <c r="AP36" i="7"/>
  <c r="BB36" i="7" s="1"/>
  <c r="AM36" i="7"/>
  <c r="AY36" i="7" s="1"/>
  <c r="AO36" i="7"/>
  <c r="BA36" i="7" s="1"/>
  <c r="AQ36" i="7"/>
  <c r="BC36" i="7" s="1"/>
  <c r="AM35" i="7"/>
  <c r="AY35" i="7" s="1"/>
  <c r="AD35" i="6"/>
  <c r="AV35" i="6"/>
  <c r="U37" i="6"/>
  <c r="AB381" i="6"/>
  <c r="AA381" i="6"/>
  <c r="Z381" i="6"/>
  <c r="Y381" i="6"/>
  <c r="W381" i="6"/>
  <c r="X381" i="6"/>
  <c r="AK34" i="6"/>
  <c r="AS34" i="6" s="1"/>
  <c r="N35" i="6"/>
  <c r="AE35" i="6"/>
  <c r="AM35" i="6" s="1"/>
  <c r="O35" i="6"/>
  <c r="AL35" i="6" s="1"/>
  <c r="AT35" i="6" s="1"/>
  <c r="AH35" i="6"/>
  <c r="AP35" i="6" s="1"/>
  <c r="AU35" i="6"/>
  <c r="AW35" i="6" s="1"/>
  <c r="AI35" i="6"/>
  <c r="AQ35" i="6" s="1"/>
  <c r="AX35" i="6"/>
  <c r="AF36" i="6"/>
  <c r="AN36" i="6" s="1"/>
  <c r="AG36" i="6"/>
  <c r="AO36" i="6" s="1"/>
  <c r="AJ36" i="6"/>
  <c r="AR36" i="6" s="1"/>
  <c r="F37" i="6"/>
  <c r="AD35" i="5"/>
  <c r="AV35" i="5"/>
  <c r="AC36" i="5"/>
  <c r="U37" i="5"/>
  <c r="AA381" i="5"/>
  <c r="W381" i="5"/>
  <c r="AB381" i="5"/>
  <c r="X381" i="5"/>
  <c r="Z381" i="5"/>
  <c r="AK34" i="5"/>
  <c r="AS34" i="5" s="1"/>
  <c r="N35" i="5"/>
  <c r="AE35" i="5"/>
  <c r="AM35" i="5" s="1"/>
  <c r="O35" i="5"/>
  <c r="AL35" i="5" s="1"/>
  <c r="AT35" i="5" s="1"/>
  <c r="AH35" i="5"/>
  <c r="AP35" i="5" s="1"/>
  <c r="AU35" i="5"/>
  <c r="AW35" i="5" s="1"/>
  <c r="AI35" i="5"/>
  <c r="AQ35" i="5" s="1"/>
  <c r="AX35" i="5"/>
  <c r="F37" i="5"/>
  <c r="AD35" i="4"/>
  <c r="AV35" i="4"/>
  <c r="U37" i="4"/>
  <c r="AB381" i="4"/>
  <c r="W381" i="4"/>
  <c r="Y381" i="4"/>
  <c r="AA381" i="4"/>
  <c r="Z381" i="4"/>
  <c r="AK34" i="4"/>
  <c r="AS34" i="4" s="1"/>
  <c r="N35" i="4"/>
  <c r="AE35" i="4"/>
  <c r="AM35" i="4" s="1"/>
  <c r="O35" i="4"/>
  <c r="AL35" i="4" s="1"/>
  <c r="AT35" i="4" s="1"/>
  <c r="AH35" i="4"/>
  <c r="AP35" i="4" s="1"/>
  <c r="AU35" i="4"/>
  <c r="AW35" i="4" s="1"/>
  <c r="AI35" i="4"/>
  <c r="AQ35" i="4" s="1"/>
  <c r="AX35" i="4"/>
  <c r="AF36" i="4"/>
  <c r="AN36" i="4" s="1"/>
  <c r="AJ36" i="4"/>
  <c r="AR36" i="4" s="1"/>
  <c r="F37" i="4"/>
  <c r="AX35" i="3"/>
  <c r="BV35" i="3" s="1"/>
  <c r="BQ35" i="3"/>
  <c r="BR36" i="3"/>
  <c r="BT36" i="3"/>
  <c r="S37" i="3"/>
  <c r="BC35" i="3"/>
  <c r="BI35" i="3" s="1"/>
  <c r="BO35" i="3"/>
  <c r="CA35" i="3" s="1"/>
  <c r="CG35" i="3" s="1"/>
  <c r="BB35" i="3"/>
  <c r="BH35" i="3" s="1"/>
  <c r="BN35" i="3"/>
  <c r="BZ35" i="3" s="1"/>
  <c r="CF35" i="3" s="1"/>
  <c r="AZ35" i="3"/>
  <c r="BF35" i="3" s="1"/>
  <c r="BL35" i="3"/>
  <c r="BX35" i="3" s="1"/>
  <c r="CD35" i="3" s="1"/>
  <c r="AE36" i="3"/>
  <c r="AK36" i="3" s="1"/>
  <c r="AB36" i="3"/>
  <c r="AH36" i="3" s="1"/>
  <c r="AC36" i="3"/>
  <c r="AI36" i="3" s="1"/>
  <c r="AD36" i="3"/>
  <c r="AJ36" i="3" s="1"/>
  <c r="F37" i="3"/>
  <c r="AA35" i="3"/>
  <c r="AG35" i="3" s="1"/>
  <c r="M35" i="3"/>
  <c r="AR35" i="3"/>
  <c r="AY35" i="3"/>
  <c r="BE35" i="3" s="1"/>
  <c r="BK35" i="3"/>
  <c r="BW35" i="3" s="1"/>
  <c r="CC35" i="3" s="1"/>
  <c r="BM35" i="3"/>
  <c r="BY35" i="3" s="1"/>
  <c r="CE35" i="3" s="1"/>
  <c r="BA35" i="3"/>
  <c r="BG35" i="3" s="1"/>
  <c r="BP34" i="3"/>
  <c r="CB34" i="3" s="1"/>
  <c r="CH34" i="3" s="1"/>
  <c r="BD34" i="3"/>
  <c r="BJ34" i="3" s="1"/>
  <c r="W381" i="3"/>
  <c r="AV381" i="3"/>
  <c r="U381" i="3"/>
  <c r="AW381" i="3"/>
  <c r="X381" i="3"/>
  <c r="AS381" i="3"/>
  <c r="AU381" i="3"/>
  <c r="V381" i="3"/>
  <c r="AT381" i="3"/>
  <c r="Y381" i="3"/>
  <c r="CJ34" i="3"/>
  <c r="AF34" i="3"/>
  <c r="AL34" i="3" s="1"/>
  <c r="CI34" i="3"/>
  <c r="AX35" i="2"/>
  <c r="BV35" i="2" s="1"/>
  <c r="BQ35" i="2"/>
  <c r="BR36" i="2"/>
  <c r="BS36" i="2"/>
  <c r="BT36" i="2"/>
  <c r="BU36" i="2"/>
  <c r="S37" i="2"/>
  <c r="AW381" i="2"/>
  <c r="AV381" i="2"/>
  <c r="AS381" i="2"/>
  <c r="AT381" i="2"/>
  <c r="W381" i="2"/>
  <c r="Y381" i="2"/>
  <c r="AU381" i="2"/>
  <c r="V381" i="2"/>
  <c r="U381" i="2"/>
  <c r="X381" i="2"/>
  <c r="AF34" i="2"/>
  <c r="AL34" i="2" s="1"/>
  <c r="CI34" i="2"/>
  <c r="BD34" i="2"/>
  <c r="BJ34" i="2" s="1"/>
  <c r="BP34" i="2"/>
  <c r="CB34" i="2" s="1"/>
  <c r="CH34" i="2" s="1"/>
  <c r="M35" i="2"/>
  <c r="AA35" i="2"/>
  <c r="AG35" i="2" s="1"/>
  <c r="AR35" i="2"/>
  <c r="AY35" i="2"/>
  <c r="BE35" i="2" s="1"/>
  <c r="BK35" i="2"/>
  <c r="BW35" i="2" s="1"/>
  <c r="CC35" i="2" s="1"/>
  <c r="AZ35" i="2"/>
  <c r="BF35" i="2" s="1"/>
  <c r="BL35" i="2"/>
  <c r="BX35" i="2" s="1"/>
  <c r="CD35" i="2" s="1"/>
  <c r="BA35" i="2"/>
  <c r="BG35" i="2" s="1"/>
  <c r="BM35" i="2"/>
  <c r="BY35" i="2" s="1"/>
  <c r="CE35" i="2" s="1"/>
  <c r="BB35" i="2"/>
  <c r="BH35" i="2" s="1"/>
  <c r="BN35" i="2"/>
  <c r="BZ35" i="2" s="1"/>
  <c r="CF35" i="2" s="1"/>
  <c r="BC35" i="2"/>
  <c r="BI35" i="2" s="1"/>
  <c r="BO35" i="2"/>
  <c r="CA35" i="2" s="1"/>
  <c r="CG35" i="2" s="1"/>
  <c r="AB36" i="2"/>
  <c r="AH36" i="2" s="1"/>
  <c r="AC36" i="2"/>
  <c r="AI36" i="2" s="1"/>
  <c r="AD36" i="2"/>
  <c r="AJ36" i="2" s="1"/>
  <c r="AE36" i="2"/>
  <c r="AK36" i="2" s="1"/>
  <c r="F37" i="2"/>
  <c r="AX35" i="1"/>
  <c r="BV35" i="1" s="1"/>
  <c r="BQ35" i="1"/>
  <c r="Z36" i="1"/>
  <c r="BR36" i="1"/>
  <c r="BS36" i="1"/>
  <c r="BT36" i="1"/>
  <c r="BU36" i="1"/>
  <c r="S37" i="1"/>
  <c r="AU381" i="1"/>
  <c r="AT381" i="1"/>
  <c r="W381" i="1"/>
  <c r="AS381" i="1"/>
  <c r="X381" i="1"/>
  <c r="Y381" i="1"/>
  <c r="AW381" i="1"/>
  <c r="V381" i="1"/>
  <c r="AV381" i="1"/>
  <c r="U381" i="1"/>
  <c r="AF34" i="1"/>
  <c r="AL34" i="1" s="1"/>
  <c r="BD34" i="1"/>
  <c r="BJ34" i="1" s="1"/>
  <c r="BP34" i="1"/>
  <c r="CB34" i="1" s="1"/>
  <c r="CH34" i="1" s="1"/>
  <c r="M35" i="1"/>
  <c r="AA35" i="1"/>
  <c r="AG35" i="1" s="1"/>
  <c r="AR35" i="1"/>
  <c r="AY35" i="1"/>
  <c r="BE35" i="1" s="1"/>
  <c r="BK35" i="1"/>
  <c r="BW35" i="1" s="1"/>
  <c r="CC35" i="1" s="1"/>
  <c r="AZ35" i="1"/>
  <c r="BF35" i="1" s="1"/>
  <c r="BL35" i="1"/>
  <c r="BX35" i="1" s="1"/>
  <c r="CD35" i="1" s="1"/>
  <c r="BA35" i="1"/>
  <c r="BG35" i="1" s="1"/>
  <c r="BM35" i="1"/>
  <c r="BY35" i="1" s="1"/>
  <c r="CE35" i="1" s="1"/>
  <c r="BB35" i="1"/>
  <c r="BH35" i="1" s="1"/>
  <c r="BN35" i="1"/>
  <c r="BZ35" i="1" s="1"/>
  <c r="CF35" i="1" s="1"/>
  <c r="BC35" i="1"/>
  <c r="BI35" i="1" s="1"/>
  <c r="BO35" i="1"/>
  <c r="CA35" i="1" s="1"/>
  <c r="CG35" i="1" s="1"/>
  <c r="AB36" i="1"/>
  <c r="AH36" i="1" s="1"/>
  <c r="AC36" i="1"/>
  <c r="AI36" i="1" s="1"/>
  <c r="AD36" i="1"/>
  <c r="AJ36" i="1" s="1"/>
  <c r="AE36" i="1"/>
  <c r="AK36" i="1" s="1"/>
  <c r="F37" i="1"/>
  <c r="BS35" i="9"/>
  <c r="BP35" i="8"/>
  <c r="BR35" i="7"/>
  <c r="AG35" i="6"/>
  <c r="AO35" i="6" s="1"/>
  <c r="BV34" i="3"/>
  <c r="Z35" i="3"/>
  <c r="BT35" i="3"/>
  <c r="BR35" i="3"/>
  <c r="CB33" i="3"/>
  <c r="CH33" i="3" s="1"/>
  <c r="AD35" i="3"/>
  <c r="AJ35" i="3" s="1"/>
  <c r="AB35" i="3"/>
  <c r="AH35" i="3" s="1"/>
  <c r="BW34" i="3"/>
  <c r="CC34" i="3" s="1"/>
  <c r="CA34" i="3"/>
  <c r="CG34" i="3" s="1"/>
  <c r="BY34" i="3"/>
  <c r="CE34" i="3" s="1"/>
  <c r="BV34" i="2"/>
  <c r="Z35" i="2"/>
  <c r="CB33" i="2"/>
  <c r="CH33" i="2" s="1"/>
  <c r="BX34" i="1"/>
  <c r="CD34" i="1" s="1"/>
  <c r="AZ34" i="5"/>
  <c r="AY35" i="4"/>
  <c r="BV34" i="1"/>
  <c r="AQ35" i="9"/>
  <c r="BC35" i="9" s="1"/>
  <c r="BT35" i="7"/>
  <c r="AZ34" i="6"/>
  <c r="AC35" i="5"/>
  <c r="Z35" i="1"/>
  <c r="AK35" i="9"/>
  <c r="BW34" i="7"/>
  <c r="AY35" i="6"/>
  <c r="AY35" i="5"/>
  <c r="AC35" i="4"/>
  <c r="BY34" i="9"/>
  <c r="AW34" i="9"/>
  <c r="BI34" i="9" s="1"/>
  <c r="AC35" i="6"/>
  <c r="AJ35" i="6"/>
  <c r="AR35" i="6" s="1"/>
  <c r="AZ34" i="4"/>
  <c r="BT35" i="9"/>
  <c r="AZ35" i="4" l="1"/>
  <c r="AZ35" i="6"/>
  <c r="BQ36" i="9"/>
  <c r="AL36" i="9"/>
  <c r="BP37" i="9"/>
  <c r="BS37" i="9"/>
  <c r="BT37" i="9"/>
  <c r="Y38" i="9"/>
  <c r="R36" i="9"/>
  <c r="AW36" i="9" s="1"/>
  <c r="BI36" i="9" s="1"/>
  <c r="AN36" i="9"/>
  <c r="AZ36" i="9" s="1"/>
  <c r="AV36" i="9"/>
  <c r="BH36" i="9" s="1"/>
  <c r="BO36" i="9"/>
  <c r="BY36" i="9" s="1"/>
  <c r="AR36" i="9"/>
  <c r="BD36" i="9" s="1"/>
  <c r="BK36" i="9"/>
  <c r="BU36" i="9" s="1"/>
  <c r="AU36" i="9"/>
  <c r="BG36" i="9" s="1"/>
  <c r="BN36" i="9"/>
  <c r="BX36" i="9" s="1"/>
  <c r="BM36" i="9"/>
  <c r="BW36" i="9" s="1"/>
  <c r="AT36" i="9"/>
  <c r="BF36" i="9" s="1"/>
  <c r="F38" i="9"/>
  <c r="AP37" i="9"/>
  <c r="BB37" i="9" s="1"/>
  <c r="AQ37" i="9"/>
  <c r="BC37" i="9" s="1"/>
  <c r="AO37" i="9"/>
  <c r="BA37" i="9" s="1"/>
  <c r="S36" i="9"/>
  <c r="AX36" i="9" s="1"/>
  <c r="BJ36" i="9" s="1"/>
  <c r="AS36" i="9"/>
  <c r="BE36" i="9" s="1"/>
  <c r="BL36" i="9"/>
  <c r="BV36" i="9" s="1"/>
  <c r="AW35" i="9"/>
  <c r="BI35" i="9" s="1"/>
  <c r="Y38" i="8"/>
  <c r="BR37" i="8"/>
  <c r="BT37" i="8"/>
  <c r="BQ36" i="8"/>
  <c r="AL36" i="8"/>
  <c r="BO36" i="8"/>
  <c r="BY36" i="8" s="1"/>
  <c r="AV36" i="8"/>
  <c r="BH36" i="8" s="1"/>
  <c r="AT36" i="8"/>
  <c r="BF36" i="8" s="1"/>
  <c r="BM36" i="8"/>
  <c r="BW36" i="8" s="1"/>
  <c r="AR36" i="8"/>
  <c r="BD36" i="8" s="1"/>
  <c r="BK36" i="8"/>
  <c r="BU36" i="8" s="1"/>
  <c r="AN36" i="8"/>
  <c r="AZ36" i="8" s="1"/>
  <c r="R36" i="8"/>
  <c r="AW36" i="8" s="1"/>
  <c r="BI36" i="8" s="1"/>
  <c r="S36" i="8"/>
  <c r="AX36" i="8" s="1"/>
  <c r="BJ36" i="8" s="1"/>
  <c r="AS36" i="8"/>
  <c r="BE36" i="8" s="1"/>
  <c r="BL36" i="8"/>
  <c r="BV36" i="8" s="1"/>
  <c r="F38" i="8"/>
  <c r="AO37" i="8"/>
  <c r="BA37" i="8" s="1"/>
  <c r="AQ37" i="8"/>
  <c r="BC37" i="8" s="1"/>
  <c r="AP37" i="8"/>
  <c r="BB37" i="8" s="1"/>
  <c r="AU36" i="8"/>
  <c r="BG36" i="8" s="1"/>
  <c r="BN36" i="8"/>
  <c r="BX36" i="8" s="1"/>
  <c r="AW35" i="8"/>
  <c r="BI35" i="8" s="1"/>
  <c r="BT381" i="8"/>
  <c r="BS381" i="8"/>
  <c r="BR381" i="8"/>
  <c r="AK381" i="8"/>
  <c r="BP381" i="8"/>
  <c r="AL381" i="8"/>
  <c r="BQ381" i="8"/>
  <c r="BT37" i="7"/>
  <c r="BR37" i="7"/>
  <c r="Y38" i="7"/>
  <c r="BP37" i="7"/>
  <c r="BQ36" i="7"/>
  <c r="AL36" i="7"/>
  <c r="BR381" i="7"/>
  <c r="BQ381" i="7"/>
  <c r="AL381" i="7"/>
  <c r="BT381" i="7"/>
  <c r="BP381" i="7"/>
  <c r="AK381" i="7"/>
  <c r="BS381" i="7"/>
  <c r="AW35" i="7"/>
  <c r="BI35" i="7" s="1"/>
  <c r="AV36" i="7"/>
  <c r="BH36" i="7" s="1"/>
  <c r="BO36" i="7"/>
  <c r="BY36" i="7" s="1"/>
  <c r="AO37" i="7"/>
  <c r="BA37" i="7" s="1"/>
  <c r="F38" i="7"/>
  <c r="AQ37" i="7"/>
  <c r="BC37" i="7" s="1"/>
  <c r="AP37" i="7"/>
  <c r="BB37" i="7" s="1"/>
  <c r="R36" i="7"/>
  <c r="AN36" i="7"/>
  <c r="AZ36" i="7" s="1"/>
  <c r="AS36" i="7"/>
  <c r="BE36" i="7" s="1"/>
  <c r="BL36" i="7"/>
  <c r="BV36" i="7" s="1"/>
  <c r="S36" i="7"/>
  <c r="AX36" i="7" s="1"/>
  <c r="BJ36" i="7" s="1"/>
  <c r="BK36" i="7"/>
  <c r="BU36" i="7" s="1"/>
  <c r="AR36" i="7"/>
  <c r="BD36" i="7" s="1"/>
  <c r="AT36" i="7"/>
  <c r="BF36" i="7" s="1"/>
  <c r="BM36" i="7"/>
  <c r="BW36" i="7" s="1"/>
  <c r="BN36" i="7"/>
  <c r="BX36" i="7" s="1"/>
  <c r="AU36" i="7"/>
  <c r="BG36" i="7" s="1"/>
  <c r="AD36" i="6"/>
  <c r="AV36" i="6"/>
  <c r="U38" i="6"/>
  <c r="AY381" i="6"/>
  <c r="AD381" i="6"/>
  <c r="AV381" i="6"/>
  <c r="AC381" i="6"/>
  <c r="AK35" i="6"/>
  <c r="AS35" i="6" s="1"/>
  <c r="N36" i="6"/>
  <c r="AE36" i="6"/>
  <c r="AM36" i="6" s="1"/>
  <c r="O36" i="6"/>
  <c r="AL36" i="6" s="1"/>
  <c r="AT36" i="6" s="1"/>
  <c r="AH36" i="6"/>
  <c r="AP36" i="6" s="1"/>
  <c r="AU36" i="6"/>
  <c r="AW36" i="6" s="1"/>
  <c r="AI36" i="6"/>
  <c r="AQ36" i="6" s="1"/>
  <c r="AX36" i="6"/>
  <c r="AZ36" i="6" s="1"/>
  <c r="AF37" i="6"/>
  <c r="AN37" i="6" s="1"/>
  <c r="AJ37" i="6"/>
  <c r="AR37" i="6" s="1"/>
  <c r="F38" i="6"/>
  <c r="AD36" i="5"/>
  <c r="AV36" i="5"/>
  <c r="U38" i="5"/>
  <c r="AY381" i="5"/>
  <c r="AC381" i="5"/>
  <c r="AD381" i="5"/>
  <c r="AV381" i="5"/>
  <c r="AK35" i="5"/>
  <c r="AS35" i="5" s="1"/>
  <c r="N36" i="5"/>
  <c r="AE36" i="5"/>
  <c r="AM36" i="5" s="1"/>
  <c r="O36" i="5"/>
  <c r="AL36" i="5" s="1"/>
  <c r="AT36" i="5" s="1"/>
  <c r="AH36" i="5"/>
  <c r="AP36" i="5" s="1"/>
  <c r="AU36" i="5"/>
  <c r="AW36" i="5" s="1"/>
  <c r="AI36" i="5"/>
  <c r="AQ36" i="5" s="1"/>
  <c r="AX36" i="5"/>
  <c r="AZ36" i="5" s="1"/>
  <c r="AF37" i="5"/>
  <c r="AN37" i="5" s="1"/>
  <c r="AG37" i="5"/>
  <c r="AO37" i="5" s="1"/>
  <c r="AJ37" i="5"/>
  <c r="AR37" i="5" s="1"/>
  <c r="F38" i="5"/>
  <c r="AD36" i="4"/>
  <c r="AV36" i="4"/>
  <c r="U38" i="4"/>
  <c r="AC381" i="4"/>
  <c r="AY381" i="4"/>
  <c r="AD381" i="4"/>
  <c r="AV381" i="4"/>
  <c r="AK35" i="4"/>
  <c r="AS35" i="4" s="1"/>
  <c r="N36" i="4"/>
  <c r="AE36" i="4"/>
  <c r="AM36" i="4" s="1"/>
  <c r="O36" i="4"/>
  <c r="AL36" i="4" s="1"/>
  <c r="AT36" i="4" s="1"/>
  <c r="AH36" i="4"/>
  <c r="AP36" i="4" s="1"/>
  <c r="AU36" i="4"/>
  <c r="AW36" i="4" s="1"/>
  <c r="AI36" i="4"/>
  <c r="AQ36" i="4" s="1"/>
  <c r="AX36" i="4"/>
  <c r="AF37" i="4"/>
  <c r="AN37" i="4" s="1"/>
  <c r="AG37" i="4"/>
  <c r="AO37" i="4" s="1"/>
  <c r="AJ37" i="4"/>
  <c r="AR37" i="4" s="1"/>
  <c r="F38" i="4"/>
  <c r="AX36" i="3"/>
  <c r="BQ36" i="3"/>
  <c r="BS37" i="3"/>
  <c r="S38" i="3"/>
  <c r="BR37" i="3"/>
  <c r="BT37" i="3"/>
  <c r="BU37" i="3"/>
  <c r="AZ36" i="3"/>
  <c r="BF36" i="3" s="1"/>
  <c r="BL36" i="3"/>
  <c r="BX36" i="3" s="1"/>
  <c r="CD36" i="3" s="1"/>
  <c r="BC36" i="3"/>
  <c r="BI36" i="3" s="1"/>
  <c r="BO36" i="3"/>
  <c r="CA36" i="3" s="1"/>
  <c r="CG36" i="3" s="1"/>
  <c r="BM36" i="3"/>
  <c r="BY36" i="3" s="1"/>
  <c r="CE36" i="3" s="1"/>
  <c r="BA36" i="3"/>
  <c r="BG36" i="3" s="1"/>
  <c r="BB36" i="3"/>
  <c r="BH36" i="3" s="1"/>
  <c r="BN36" i="3"/>
  <c r="BZ36" i="3" s="1"/>
  <c r="CF36" i="3" s="1"/>
  <c r="M36" i="3"/>
  <c r="AA36" i="3"/>
  <c r="AG36" i="3" s="1"/>
  <c r="AR36" i="3"/>
  <c r="AY36" i="3"/>
  <c r="BE36" i="3" s="1"/>
  <c r="BK36" i="3"/>
  <c r="BW36" i="3" s="1"/>
  <c r="CC36" i="3" s="1"/>
  <c r="AB37" i="3"/>
  <c r="AH37" i="3" s="1"/>
  <c r="AD37" i="3"/>
  <c r="AJ37" i="3" s="1"/>
  <c r="F38" i="3"/>
  <c r="AC37" i="3"/>
  <c r="AI37" i="3" s="1"/>
  <c r="AE37" i="3"/>
  <c r="AK37" i="3" s="1"/>
  <c r="CJ35" i="3"/>
  <c r="CI35" i="3"/>
  <c r="AF35" i="3"/>
  <c r="AL35" i="3" s="1"/>
  <c r="BP35" i="3"/>
  <c r="CB35" i="3" s="1"/>
  <c r="CH35" i="3" s="1"/>
  <c r="BD35" i="3"/>
  <c r="BJ35" i="3" s="1"/>
  <c r="BT381" i="3"/>
  <c r="Z381" i="3"/>
  <c r="BU381" i="3"/>
  <c r="AX381" i="3"/>
  <c r="BV381" i="3" s="1"/>
  <c r="BQ381" i="3"/>
  <c r="BS381" i="3"/>
  <c r="BR381" i="3"/>
  <c r="AX36" i="2"/>
  <c r="BV36" i="2" s="1"/>
  <c r="BQ36" i="2"/>
  <c r="BR37" i="2"/>
  <c r="BS37" i="2"/>
  <c r="BT37" i="2"/>
  <c r="BU37" i="2"/>
  <c r="S38" i="2"/>
  <c r="BU381" i="2"/>
  <c r="BT381" i="2"/>
  <c r="AX381" i="2"/>
  <c r="BQ381" i="2"/>
  <c r="BR381" i="2"/>
  <c r="BS381" i="2"/>
  <c r="Z381" i="2"/>
  <c r="AF35" i="2"/>
  <c r="AL35" i="2" s="1"/>
  <c r="CI35" i="2"/>
  <c r="BD35" i="2"/>
  <c r="BJ35" i="2" s="1"/>
  <c r="BP35" i="2"/>
  <c r="CB35" i="2" s="1"/>
  <c r="CH35" i="2" s="1"/>
  <c r="M36" i="2"/>
  <c r="AA36" i="2"/>
  <c r="AG36" i="2" s="1"/>
  <c r="AR36" i="2"/>
  <c r="AY36" i="2"/>
  <c r="BE36" i="2" s="1"/>
  <c r="BK36" i="2"/>
  <c r="BW36" i="2" s="1"/>
  <c r="CC36" i="2" s="1"/>
  <c r="AZ36" i="2"/>
  <c r="BF36" i="2" s="1"/>
  <c r="BL36" i="2"/>
  <c r="BX36" i="2" s="1"/>
  <c r="CD36" i="2" s="1"/>
  <c r="BA36" i="2"/>
  <c r="BG36" i="2" s="1"/>
  <c r="BM36" i="2"/>
  <c r="BY36" i="2" s="1"/>
  <c r="CE36" i="2" s="1"/>
  <c r="BB36" i="2"/>
  <c r="BH36" i="2" s="1"/>
  <c r="BN36" i="2"/>
  <c r="BZ36" i="2" s="1"/>
  <c r="CF36" i="2" s="1"/>
  <c r="BC36" i="2"/>
  <c r="BI36" i="2" s="1"/>
  <c r="BO36" i="2"/>
  <c r="CA36" i="2" s="1"/>
  <c r="CG36" i="2" s="1"/>
  <c r="AB37" i="2"/>
  <c r="AH37" i="2" s="1"/>
  <c r="AC37" i="2"/>
  <c r="AI37" i="2" s="1"/>
  <c r="AD37" i="2"/>
  <c r="AJ37" i="2" s="1"/>
  <c r="AE37" i="2"/>
  <c r="AK37" i="2" s="1"/>
  <c r="F38" i="2"/>
  <c r="AX36" i="1"/>
  <c r="BV36" i="1" s="1"/>
  <c r="BQ36" i="1"/>
  <c r="Z37" i="1"/>
  <c r="BR37" i="1"/>
  <c r="BS37" i="1"/>
  <c r="BT37" i="1"/>
  <c r="BU37" i="1"/>
  <c r="S38" i="1"/>
  <c r="BS381" i="1"/>
  <c r="BR381" i="1"/>
  <c r="AX381" i="1"/>
  <c r="BQ381" i="1"/>
  <c r="BU381" i="1"/>
  <c r="BT381" i="1"/>
  <c r="Z381" i="1"/>
  <c r="AF35" i="1"/>
  <c r="AL35" i="1" s="1"/>
  <c r="BD35" i="1"/>
  <c r="BJ35" i="1" s="1"/>
  <c r="BP35" i="1"/>
  <c r="CB35" i="1" s="1"/>
  <c r="CH35" i="1" s="1"/>
  <c r="M36" i="1"/>
  <c r="AA36" i="1"/>
  <c r="AG36" i="1" s="1"/>
  <c r="AR36" i="1"/>
  <c r="AY36" i="1"/>
  <c r="BE36" i="1" s="1"/>
  <c r="BK36" i="1"/>
  <c r="BW36" i="1" s="1"/>
  <c r="CC36" i="1" s="1"/>
  <c r="AZ36" i="1"/>
  <c r="BF36" i="1" s="1"/>
  <c r="BL36" i="1"/>
  <c r="BX36" i="1" s="1"/>
  <c r="CD36" i="1" s="1"/>
  <c r="BA36" i="1"/>
  <c r="BG36" i="1" s="1"/>
  <c r="BM36" i="1"/>
  <c r="BY36" i="1" s="1"/>
  <c r="CE36" i="1" s="1"/>
  <c r="BB36" i="1"/>
  <c r="BH36" i="1" s="1"/>
  <c r="BN36" i="1"/>
  <c r="BZ36" i="1" s="1"/>
  <c r="CF36" i="1" s="1"/>
  <c r="BC36" i="1"/>
  <c r="BI36" i="1" s="1"/>
  <c r="BO36" i="1"/>
  <c r="CA36" i="1" s="1"/>
  <c r="CG36" i="1" s="1"/>
  <c r="AB37" i="1"/>
  <c r="AH37" i="1" s="1"/>
  <c r="AC37" i="1"/>
  <c r="AI37" i="1" s="1"/>
  <c r="AD37" i="1"/>
  <c r="AJ37" i="1" s="1"/>
  <c r="AE37" i="1"/>
  <c r="AK37" i="1" s="1"/>
  <c r="F38" i="1"/>
  <c r="AY36" i="4"/>
  <c r="Z36" i="3"/>
  <c r="AZ35" i="5"/>
  <c r="AF36" i="5"/>
  <c r="AN36" i="5" s="1"/>
  <c r="AG36" i="5"/>
  <c r="AO36" i="5" s="1"/>
  <c r="AJ36" i="5"/>
  <c r="AR36" i="5" s="1"/>
  <c r="AC36" i="4"/>
  <c r="BS36" i="3"/>
  <c r="Z36" i="2"/>
  <c r="BS36" i="9"/>
  <c r="AG36" i="4"/>
  <c r="AO36" i="4" s="1"/>
  <c r="BR36" i="8"/>
  <c r="AC36" i="6"/>
  <c r="AY36" i="5"/>
  <c r="BU36" i="3"/>
  <c r="BP36" i="7"/>
  <c r="AK36" i="9"/>
  <c r="BR36" i="9"/>
  <c r="AK36" i="8"/>
  <c r="AY36" i="6"/>
  <c r="AM36" i="9"/>
  <c r="AY36" i="9" s="1"/>
  <c r="AM36" i="8"/>
  <c r="AY36" i="8" s="1"/>
  <c r="AL37" i="9" l="1"/>
  <c r="BQ37" i="9"/>
  <c r="BS38" i="9"/>
  <c r="BT38" i="9"/>
  <c r="Y39" i="9"/>
  <c r="AK38" i="9"/>
  <c r="AO38" i="9"/>
  <c r="BA38" i="9" s="1"/>
  <c r="AP38" i="9"/>
  <c r="BB38" i="9" s="1"/>
  <c r="AQ38" i="9"/>
  <c r="BC38" i="9" s="1"/>
  <c r="AM38" i="9"/>
  <c r="AY38" i="9" s="1"/>
  <c r="F39" i="9"/>
  <c r="R37" i="9"/>
  <c r="AN37" i="9"/>
  <c r="AZ37" i="9" s="1"/>
  <c r="S37" i="9"/>
  <c r="AX37" i="9" s="1"/>
  <c r="BJ37" i="9" s="1"/>
  <c r="BL37" i="9"/>
  <c r="BV37" i="9" s="1"/>
  <c r="AS37" i="9"/>
  <c r="BE37" i="9" s="1"/>
  <c r="AU37" i="9"/>
  <c r="BG37" i="9" s="1"/>
  <c r="BN37" i="9"/>
  <c r="BX37" i="9" s="1"/>
  <c r="BK37" i="9"/>
  <c r="BU37" i="9" s="1"/>
  <c r="AR37" i="9"/>
  <c r="BD37" i="9" s="1"/>
  <c r="BM37" i="9"/>
  <c r="AT37" i="9"/>
  <c r="BF37" i="9" s="1"/>
  <c r="BO37" i="9"/>
  <c r="BY37" i="9" s="1"/>
  <c r="AV37" i="9"/>
  <c r="BH37" i="9" s="1"/>
  <c r="BS38" i="8"/>
  <c r="Y39" i="8"/>
  <c r="BR38" i="8"/>
  <c r="AL37" i="8"/>
  <c r="BQ37" i="8"/>
  <c r="AR37" i="8"/>
  <c r="BD37" i="8" s="1"/>
  <c r="BK37" i="8"/>
  <c r="AQ38" i="8"/>
  <c r="BC38" i="8" s="1"/>
  <c r="AO38" i="8"/>
  <c r="BA38" i="8" s="1"/>
  <c r="F39" i="8"/>
  <c r="AM38" i="8"/>
  <c r="AY38" i="8" s="1"/>
  <c r="AP38" i="8"/>
  <c r="BB38" i="8" s="1"/>
  <c r="R37" i="8"/>
  <c r="AN37" i="8"/>
  <c r="AZ37" i="8" s="1"/>
  <c r="BO37" i="8"/>
  <c r="BY37" i="8" s="1"/>
  <c r="AV37" i="8"/>
  <c r="BH37" i="8" s="1"/>
  <c r="S37" i="8"/>
  <c r="AX37" i="8" s="1"/>
  <c r="BJ37" i="8" s="1"/>
  <c r="AS37" i="8"/>
  <c r="BE37" i="8" s="1"/>
  <c r="BL37" i="8"/>
  <c r="BV37" i="8" s="1"/>
  <c r="BN37" i="8"/>
  <c r="AU37" i="8"/>
  <c r="BG37" i="8" s="1"/>
  <c r="AT37" i="8"/>
  <c r="BF37" i="8" s="1"/>
  <c r="BM37" i="8"/>
  <c r="BW37" i="8" s="1"/>
  <c r="AL37" i="7"/>
  <c r="BQ37" i="7"/>
  <c r="BR38" i="7"/>
  <c r="Y39" i="7"/>
  <c r="AR37" i="7"/>
  <c r="BD37" i="7" s="1"/>
  <c r="BK37" i="7"/>
  <c r="BU37" i="7" s="1"/>
  <c r="BN37" i="7"/>
  <c r="AU37" i="7"/>
  <c r="BG37" i="7" s="1"/>
  <c r="AO38" i="7"/>
  <c r="BA38" i="7" s="1"/>
  <c r="AQ38" i="7"/>
  <c r="BC38" i="7" s="1"/>
  <c r="F39" i="7"/>
  <c r="AM38" i="7"/>
  <c r="AY38" i="7" s="1"/>
  <c r="AP38" i="7"/>
  <c r="BB38" i="7" s="1"/>
  <c r="AV37" i="7"/>
  <c r="BH37" i="7" s="1"/>
  <c r="BO37" i="7"/>
  <c r="BY37" i="7" s="1"/>
  <c r="R37" i="7"/>
  <c r="AN37" i="7"/>
  <c r="AZ37" i="7" s="1"/>
  <c r="BM37" i="7"/>
  <c r="BW37" i="7" s="1"/>
  <c r="AT37" i="7"/>
  <c r="BF37" i="7" s="1"/>
  <c r="AM37" i="7"/>
  <c r="AY37" i="7" s="1"/>
  <c r="S37" i="7"/>
  <c r="AX37" i="7" s="1"/>
  <c r="BJ37" i="7" s="1"/>
  <c r="BL37" i="7"/>
  <c r="BV37" i="7" s="1"/>
  <c r="AS37" i="7"/>
  <c r="BE37" i="7" s="1"/>
  <c r="AD37" i="6"/>
  <c r="AV37" i="6"/>
  <c r="U39" i="6"/>
  <c r="N37" i="6"/>
  <c r="AE37" i="6"/>
  <c r="AM37" i="6" s="1"/>
  <c r="O37" i="6"/>
  <c r="AL37" i="6" s="1"/>
  <c r="AT37" i="6" s="1"/>
  <c r="AH37" i="6"/>
  <c r="AP37" i="6" s="1"/>
  <c r="AU37" i="6"/>
  <c r="AW37" i="6" s="1"/>
  <c r="AI37" i="6"/>
  <c r="AQ37" i="6" s="1"/>
  <c r="AX37" i="6"/>
  <c r="AF38" i="6"/>
  <c r="AN38" i="6" s="1"/>
  <c r="AG38" i="6"/>
  <c r="AO38" i="6" s="1"/>
  <c r="AJ38" i="6"/>
  <c r="AR38" i="6" s="1"/>
  <c r="F39" i="6"/>
  <c r="AD37" i="5"/>
  <c r="AV37" i="5"/>
  <c r="U39" i="5"/>
  <c r="N37" i="5"/>
  <c r="AE37" i="5"/>
  <c r="AM37" i="5" s="1"/>
  <c r="O37" i="5"/>
  <c r="AL37" i="5" s="1"/>
  <c r="AT37" i="5" s="1"/>
  <c r="AH37" i="5"/>
  <c r="AP37" i="5" s="1"/>
  <c r="AU37" i="5"/>
  <c r="AW37" i="5" s="1"/>
  <c r="AI37" i="5"/>
  <c r="AQ37" i="5" s="1"/>
  <c r="AX37" i="5"/>
  <c r="AF38" i="5"/>
  <c r="AN38" i="5" s="1"/>
  <c r="AG38" i="5"/>
  <c r="AO38" i="5" s="1"/>
  <c r="F39" i="5"/>
  <c r="AD37" i="4"/>
  <c r="AV37" i="4"/>
  <c r="U39" i="4"/>
  <c r="N37" i="4"/>
  <c r="AE37" i="4"/>
  <c r="AM37" i="4" s="1"/>
  <c r="O37" i="4"/>
  <c r="AL37" i="4" s="1"/>
  <c r="AT37" i="4" s="1"/>
  <c r="AH37" i="4"/>
  <c r="AP37" i="4" s="1"/>
  <c r="AU37" i="4"/>
  <c r="AI37" i="4"/>
  <c r="AQ37" i="4" s="1"/>
  <c r="AX37" i="4"/>
  <c r="F39" i="4"/>
  <c r="AX37" i="3"/>
  <c r="BQ37" i="3"/>
  <c r="BR38" i="3"/>
  <c r="BU38" i="3"/>
  <c r="BS38" i="3"/>
  <c r="S39" i="3"/>
  <c r="CJ36" i="3"/>
  <c r="AF36" i="3"/>
  <c r="AL36" i="3" s="1"/>
  <c r="CI36" i="3"/>
  <c r="BD36" i="3"/>
  <c r="BJ36" i="3" s="1"/>
  <c r="BP36" i="3"/>
  <c r="BA37" i="3"/>
  <c r="BG37" i="3" s="1"/>
  <c r="BM37" i="3"/>
  <c r="BY37" i="3" s="1"/>
  <c r="CE37" i="3" s="1"/>
  <c r="BN37" i="3"/>
  <c r="BZ37" i="3" s="1"/>
  <c r="CF37" i="3" s="1"/>
  <c r="BB37" i="3"/>
  <c r="BH37" i="3" s="1"/>
  <c r="AC38" i="3"/>
  <c r="AI38" i="3" s="1"/>
  <c r="F39" i="3"/>
  <c r="AB38" i="3"/>
  <c r="AH38" i="3" s="1"/>
  <c r="AD38" i="3"/>
  <c r="AJ38" i="3" s="1"/>
  <c r="AE38" i="3"/>
  <c r="AK38" i="3" s="1"/>
  <c r="AZ37" i="3"/>
  <c r="BF37" i="3" s="1"/>
  <c r="BL37" i="3"/>
  <c r="BX37" i="3" s="1"/>
  <c r="CD37" i="3" s="1"/>
  <c r="BC37" i="3"/>
  <c r="BI37" i="3" s="1"/>
  <c r="BO37" i="3"/>
  <c r="CA37" i="3" s="1"/>
  <c r="CG37" i="3" s="1"/>
  <c r="M37" i="3"/>
  <c r="AA37" i="3"/>
  <c r="AG37" i="3" s="1"/>
  <c r="BK37" i="3"/>
  <c r="BW37" i="3" s="1"/>
  <c r="CC37" i="3" s="1"/>
  <c r="AY37" i="3"/>
  <c r="BE37" i="3" s="1"/>
  <c r="AR37" i="3"/>
  <c r="AX37" i="2"/>
  <c r="BQ37" i="2"/>
  <c r="BR38" i="2"/>
  <c r="BS38" i="2"/>
  <c r="BT38" i="2"/>
  <c r="BU38" i="2"/>
  <c r="S39" i="2"/>
  <c r="AF36" i="2"/>
  <c r="AL36" i="2" s="1"/>
  <c r="CI36" i="2"/>
  <c r="BD36" i="2"/>
  <c r="BJ36" i="2" s="1"/>
  <c r="BP36" i="2"/>
  <c r="CB36" i="2" s="1"/>
  <c r="CH36" i="2" s="1"/>
  <c r="M37" i="2"/>
  <c r="AA37" i="2"/>
  <c r="AG37" i="2" s="1"/>
  <c r="AR37" i="2"/>
  <c r="AY37" i="2"/>
  <c r="BE37" i="2" s="1"/>
  <c r="BK37" i="2"/>
  <c r="BW37" i="2" s="1"/>
  <c r="CC37" i="2" s="1"/>
  <c r="AZ37" i="2"/>
  <c r="BF37" i="2" s="1"/>
  <c r="BL37" i="2"/>
  <c r="BX37" i="2" s="1"/>
  <c r="CD37" i="2" s="1"/>
  <c r="BA37" i="2"/>
  <c r="BG37" i="2" s="1"/>
  <c r="BM37" i="2"/>
  <c r="BY37" i="2" s="1"/>
  <c r="CE37" i="2" s="1"/>
  <c r="BB37" i="2"/>
  <c r="BH37" i="2" s="1"/>
  <c r="BN37" i="2"/>
  <c r="BZ37" i="2" s="1"/>
  <c r="CF37" i="2" s="1"/>
  <c r="BC37" i="2"/>
  <c r="BI37" i="2" s="1"/>
  <c r="BO37" i="2"/>
  <c r="CA37" i="2" s="1"/>
  <c r="CG37" i="2" s="1"/>
  <c r="AB38" i="2"/>
  <c r="AH38" i="2" s="1"/>
  <c r="AC38" i="2"/>
  <c r="AI38" i="2" s="1"/>
  <c r="AD38" i="2"/>
  <c r="AJ38" i="2" s="1"/>
  <c r="AE38" i="2"/>
  <c r="AK38" i="2" s="1"/>
  <c r="F39" i="2"/>
  <c r="AX37" i="1"/>
  <c r="BV37" i="1" s="1"/>
  <c r="BQ37" i="1"/>
  <c r="BR38" i="1"/>
  <c r="BS38" i="1"/>
  <c r="BT38" i="1"/>
  <c r="BU38" i="1"/>
  <c r="S39" i="1"/>
  <c r="BD36" i="1"/>
  <c r="BJ36" i="1" s="1"/>
  <c r="BP36" i="1"/>
  <c r="CB36" i="1" s="1"/>
  <c r="CH36" i="1" s="1"/>
  <c r="M37" i="1"/>
  <c r="AA37" i="1"/>
  <c r="AG37" i="1" s="1"/>
  <c r="AR37" i="1"/>
  <c r="AY37" i="1"/>
  <c r="BE37" i="1" s="1"/>
  <c r="BK37" i="1"/>
  <c r="BW37" i="1" s="1"/>
  <c r="CC37" i="1" s="1"/>
  <c r="AZ37" i="1"/>
  <c r="BF37" i="1" s="1"/>
  <c r="BL37" i="1"/>
  <c r="BX37" i="1" s="1"/>
  <c r="CD37" i="1" s="1"/>
  <c r="BA37" i="1"/>
  <c r="BG37" i="1" s="1"/>
  <c r="BM37" i="1"/>
  <c r="BY37" i="1" s="1"/>
  <c r="CE37" i="1" s="1"/>
  <c r="BB37" i="1"/>
  <c r="BH37" i="1" s="1"/>
  <c r="BN37" i="1"/>
  <c r="BZ37" i="1" s="1"/>
  <c r="CF37" i="1" s="1"/>
  <c r="BC37" i="1"/>
  <c r="BI37" i="1" s="1"/>
  <c r="BO37" i="1"/>
  <c r="CA37" i="1" s="1"/>
  <c r="CG37" i="1" s="1"/>
  <c r="AB38" i="1"/>
  <c r="AH38" i="1" s="1"/>
  <c r="AC38" i="1"/>
  <c r="AI38" i="1" s="1"/>
  <c r="AD38" i="1"/>
  <c r="AJ38" i="1" s="1"/>
  <c r="AE38" i="1"/>
  <c r="AK38" i="1" s="1"/>
  <c r="F39" i="1"/>
  <c r="BP37" i="8"/>
  <c r="BV381" i="1"/>
  <c r="AC37" i="4"/>
  <c r="AY37" i="4"/>
  <c r="AZ36" i="4"/>
  <c r="BV36" i="3"/>
  <c r="BV381" i="2"/>
  <c r="AK37" i="7"/>
  <c r="AC37" i="6"/>
  <c r="AC37" i="5"/>
  <c r="BR37" i="9"/>
  <c r="BS37" i="8"/>
  <c r="AY37" i="6"/>
  <c r="AG37" i="6"/>
  <c r="AO37" i="6" s="1"/>
  <c r="AY37" i="5"/>
  <c r="AK37" i="9"/>
  <c r="AK37" i="8"/>
  <c r="Z37" i="3"/>
  <c r="Z37" i="2"/>
  <c r="BS37" i="7"/>
  <c r="AM37" i="9"/>
  <c r="AY37" i="9" s="1"/>
  <c r="AM37" i="8"/>
  <c r="AY37" i="8" s="1"/>
  <c r="AW36" i="7"/>
  <c r="BI36" i="7" s="1"/>
  <c r="AK36" i="6"/>
  <c r="AS36" i="6" s="1"/>
  <c r="AK36" i="5"/>
  <c r="AS36" i="5" s="1"/>
  <c r="AK36" i="4"/>
  <c r="AS36" i="4" s="1"/>
  <c r="AF36" i="1"/>
  <c r="AL36" i="1" s="1"/>
  <c r="AL38" i="9" l="1"/>
  <c r="BQ38" i="9"/>
  <c r="BT39" i="9"/>
  <c r="BP39" i="9"/>
  <c r="BR39" i="9"/>
  <c r="AK39" i="9"/>
  <c r="BS39" i="9"/>
  <c r="Y40" i="9"/>
  <c r="AT38" i="9"/>
  <c r="BF38" i="9" s="1"/>
  <c r="BM38" i="9"/>
  <c r="S38" i="9"/>
  <c r="AX38" i="9" s="1"/>
  <c r="BJ38" i="9" s="1"/>
  <c r="AS38" i="9"/>
  <c r="BE38" i="9" s="1"/>
  <c r="BL38" i="9"/>
  <c r="BV38" i="9" s="1"/>
  <c r="AU38" i="9"/>
  <c r="BG38" i="9" s="1"/>
  <c r="BN38" i="9"/>
  <c r="BX38" i="9" s="1"/>
  <c r="AR38" i="9"/>
  <c r="BD38" i="9" s="1"/>
  <c r="BK38" i="9"/>
  <c r="BO38" i="9"/>
  <c r="BY38" i="9" s="1"/>
  <c r="AV38" i="9"/>
  <c r="BH38" i="9" s="1"/>
  <c r="AP39" i="9"/>
  <c r="BB39" i="9" s="1"/>
  <c r="AQ39" i="9"/>
  <c r="BC39" i="9" s="1"/>
  <c r="AO39" i="9"/>
  <c r="BA39" i="9" s="1"/>
  <c r="F40" i="9"/>
  <c r="R38" i="9"/>
  <c r="AW38" i="9" s="1"/>
  <c r="BI38" i="9" s="1"/>
  <c r="AN38" i="9"/>
  <c r="AZ38" i="9" s="1"/>
  <c r="AW37" i="9"/>
  <c r="BI37" i="9" s="1"/>
  <c r="Y40" i="8"/>
  <c r="BT39" i="8"/>
  <c r="BR39" i="8"/>
  <c r="BP39" i="8"/>
  <c r="BS39" i="8"/>
  <c r="AL38" i="8"/>
  <c r="BQ38" i="8"/>
  <c r="AT38" i="8"/>
  <c r="BF38" i="8" s="1"/>
  <c r="BM38" i="8"/>
  <c r="BW38" i="8" s="1"/>
  <c r="AU38" i="8"/>
  <c r="BG38" i="8" s="1"/>
  <c r="BN38" i="8"/>
  <c r="BX38" i="8" s="1"/>
  <c r="BL38" i="8"/>
  <c r="BV38" i="8" s="1"/>
  <c r="S38" i="8"/>
  <c r="AX38" i="8" s="1"/>
  <c r="BJ38" i="8" s="1"/>
  <c r="AS38" i="8"/>
  <c r="BE38" i="8" s="1"/>
  <c r="AQ39" i="8"/>
  <c r="BC39" i="8" s="1"/>
  <c r="AP39" i="8"/>
  <c r="BB39" i="8" s="1"/>
  <c r="F40" i="8"/>
  <c r="AO39" i="8"/>
  <c r="BA39" i="8" s="1"/>
  <c r="AV38" i="8"/>
  <c r="BH38" i="8" s="1"/>
  <c r="BO38" i="8"/>
  <c r="R38" i="8"/>
  <c r="AN38" i="8"/>
  <c r="AZ38" i="8" s="1"/>
  <c r="AR38" i="8"/>
  <c r="BD38" i="8" s="1"/>
  <c r="BK38" i="8"/>
  <c r="AW37" i="8"/>
  <c r="BI37" i="8" s="1"/>
  <c r="BQ38" i="7"/>
  <c r="AL38" i="7"/>
  <c r="BS39" i="7"/>
  <c r="BR39" i="7"/>
  <c r="Y40" i="7"/>
  <c r="BN38" i="7"/>
  <c r="AU38" i="7"/>
  <c r="BG38" i="7" s="1"/>
  <c r="AO39" i="7"/>
  <c r="BA39" i="7" s="1"/>
  <c r="AP39" i="7"/>
  <c r="BB39" i="7" s="1"/>
  <c r="F40" i="7"/>
  <c r="AQ39" i="7"/>
  <c r="BC39" i="7" s="1"/>
  <c r="BL38" i="7"/>
  <c r="BV38" i="7" s="1"/>
  <c r="S38" i="7"/>
  <c r="AX38" i="7" s="1"/>
  <c r="BJ38" i="7" s="1"/>
  <c r="AS38" i="7"/>
  <c r="BE38" i="7" s="1"/>
  <c r="AV38" i="7"/>
  <c r="BH38" i="7" s="1"/>
  <c r="BO38" i="7"/>
  <c r="AN38" i="7"/>
  <c r="AZ38" i="7" s="1"/>
  <c r="R38" i="7"/>
  <c r="AR38" i="7"/>
  <c r="BD38" i="7" s="1"/>
  <c r="BK38" i="7"/>
  <c r="BM38" i="7"/>
  <c r="BW38" i="7" s="1"/>
  <c r="AT38" i="7"/>
  <c r="BF38" i="7" s="1"/>
  <c r="AD38" i="6"/>
  <c r="AV38" i="6"/>
  <c r="U40" i="6"/>
  <c r="N38" i="6"/>
  <c r="AE38" i="6"/>
  <c r="AM38" i="6" s="1"/>
  <c r="O38" i="6"/>
  <c r="AL38" i="6" s="1"/>
  <c r="AT38" i="6" s="1"/>
  <c r="AH38" i="6"/>
  <c r="AP38" i="6" s="1"/>
  <c r="AU38" i="6"/>
  <c r="AW38" i="6" s="1"/>
  <c r="AI38" i="6"/>
  <c r="AQ38" i="6" s="1"/>
  <c r="AX38" i="6"/>
  <c r="AF39" i="6"/>
  <c r="AN39" i="6" s="1"/>
  <c r="AG39" i="6"/>
  <c r="AO39" i="6" s="1"/>
  <c r="AJ39" i="6"/>
  <c r="AR39" i="6" s="1"/>
  <c r="F40" i="6"/>
  <c r="AD38" i="5"/>
  <c r="AV38" i="5"/>
  <c r="U40" i="5"/>
  <c r="N38" i="5"/>
  <c r="AE38" i="5"/>
  <c r="AM38" i="5" s="1"/>
  <c r="O38" i="5"/>
  <c r="AL38" i="5" s="1"/>
  <c r="AT38" i="5" s="1"/>
  <c r="AH38" i="5"/>
  <c r="AP38" i="5" s="1"/>
  <c r="AU38" i="5"/>
  <c r="AW38" i="5" s="1"/>
  <c r="AI38" i="5"/>
  <c r="AQ38" i="5" s="1"/>
  <c r="AX38" i="5"/>
  <c r="AF39" i="5"/>
  <c r="AN39" i="5" s="1"/>
  <c r="AJ39" i="5"/>
  <c r="AR39" i="5" s="1"/>
  <c r="F40" i="5"/>
  <c r="AD38" i="4"/>
  <c r="AV38" i="4"/>
  <c r="U40" i="4"/>
  <c r="N38" i="4"/>
  <c r="AE38" i="4"/>
  <c r="AM38" i="4" s="1"/>
  <c r="O38" i="4"/>
  <c r="AL38" i="4" s="1"/>
  <c r="AT38" i="4" s="1"/>
  <c r="AH38" i="4"/>
  <c r="AP38" i="4" s="1"/>
  <c r="AU38" i="4"/>
  <c r="AW38" i="4" s="1"/>
  <c r="AI38" i="4"/>
  <c r="AQ38" i="4" s="1"/>
  <c r="AX38" i="4"/>
  <c r="AF39" i="4"/>
  <c r="AN39" i="4" s="1"/>
  <c r="AG39" i="4"/>
  <c r="AO39" i="4" s="1"/>
  <c r="AJ39" i="4"/>
  <c r="AR39" i="4" s="1"/>
  <c r="F40" i="4"/>
  <c r="BT39" i="3"/>
  <c r="S40" i="3"/>
  <c r="AX38" i="3"/>
  <c r="BQ38" i="3"/>
  <c r="AY38" i="3"/>
  <c r="BE38" i="3" s="1"/>
  <c r="BK38" i="3"/>
  <c r="BW38" i="3" s="1"/>
  <c r="CC38" i="3" s="1"/>
  <c r="AR38" i="3"/>
  <c r="BC38" i="3"/>
  <c r="BI38" i="3" s="1"/>
  <c r="BO38" i="3"/>
  <c r="CA38" i="3" s="1"/>
  <c r="CG38" i="3" s="1"/>
  <c r="AD39" i="3"/>
  <c r="AJ39" i="3" s="1"/>
  <c r="F40" i="3"/>
  <c r="AZ38" i="3"/>
  <c r="BF38" i="3" s="1"/>
  <c r="BL38" i="3"/>
  <c r="BX38" i="3" s="1"/>
  <c r="CD38" i="3" s="1"/>
  <c r="BB38" i="3"/>
  <c r="BH38" i="3" s="1"/>
  <c r="BN38" i="3"/>
  <c r="BA38" i="3"/>
  <c r="BG38" i="3" s="1"/>
  <c r="BM38" i="3"/>
  <c r="BY38" i="3" s="1"/>
  <c r="CE38" i="3" s="1"/>
  <c r="M38" i="3"/>
  <c r="AA38" i="3"/>
  <c r="AG38" i="3" s="1"/>
  <c r="CI37" i="3"/>
  <c r="CJ37" i="3"/>
  <c r="AF37" i="3"/>
  <c r="AL37" i="3" s="1"/>
  <c r="BD37" i="3"/>
  <c r="BJ37" i="3" s="1"/>
  <c r="BP37" i="3"/>
  <c r="AX38" i="2"/>
  <c r="BQ38" i="2"/>
  <c r="BR39" i="2"/>
  <c r="BS39" i="2"/>
  <c r="BT39" i="2"/>
  <c r="BU39" i="2"/>
  <c r="S40" i="2"/>
  <c r="AF37" i="2"/>
  <c r="AL37" i="2" s="1"/>
  <c r="CI37" i="2"/>
  <c r="BD37" i="2"/>
  <c r="BJ37" i="2" s="1"/>
  <c r="BP37" i="2"/>
  <c r="M38" i="2"/>
  <c r="AA38" i="2"/>
  <c r="AG38" i="2" s="1"/>
  <c r="AR38" i="2"/>
  <c r="AY38" i="2"/>
  <c r="BE38" i="2" s="1"/>
  <c r="BK38" i="2"/>
  <c r="BW38" i="2" s="1"/>
  <c r="CC38" i="2" s="1"/>
  <c r="AZ38" i="2"/>
  <c r="BF38" i="2" s="1"/>
  <c r="BL38" i="2"/>
  <c r="BX38" i="2" s="1"/>
  <c r="CD38" i="2" s="1"/>
  <c r="BA38" i="2"/>
  <c r="BG38" i="2" s="1"/>
  <c r="BM38" i="2"/>
  <c r="BY38" i="2" s="1"/>
  <c r="CE38" i="2" s="1"/>
  <c r="BB38" i="2"/>
  <c r="BH38" i="2" s="1"/>
  <c r="BN38" i="2"/>
  <c r="BZ38" i="2" s="1"/>
  <c r="CF38" i="2" s="1"/>
  <c r="BC38" i="2"/>
  <c r="BI38" i="2" s="1"/>
  <c r="BO38" i="2"/>
  <c r="CA38" i="2" s="1"/>
  <c r="CG38" i="2" s="1"/>
  <c r="AB39" i="2"/>
  <c r="AH39" i="2" s="1"/>
  <c r="AC39" i="2"/>
  <c r="AI39" i="2" s="1"/>
  <c r="AD39" i="2"/>
  <c r="AJ39" i="2" s="1"/>
  <c r="AE39" i="2"/>
  <c r="AK39" i="2" s="1"/>
  <c r="F40" i="2"/>
  <c r="AX38" i="1"/>
  <c r="BQ38" i="1"/>
  <c r="BR39" i="1"/>
  <c r="BT39" i="1"/>
  <c r="BU39" i="1"/>
  <c r="S40" i="1"/>
  <c r="BD37" i="1"/>
  <c r="BJ37" i="1" s="1"/>
  <c r="BP37" i="1"/>
  <c r="CB37" i="1" s="1"/>
  <c r="CH37" i="1" s="1"/>
  <c r="M38" i="1"/>
  <c r="AA38" i="1"/>
  <c r="AG38" i="1" s="1"/>
  <c r="AR38" i="1"/>
  <c r="AY38" i="1"/>
  <c r="BE38" i="1" s="1"/>
  <c r="BK38" i="1"/>
  <c r="BW38" i="1" s="1"/>
  <c r="CC38" i="1" s="1"/>
  <c r="AZ38" i="1"/>
  <c r="BF38" i="1" s="1"/>
  <c r="BL38" i="1"/>
  <c r="BX38" i="1" s="1"/>
  <c r="CD38" i="1" s="1"/>
  <c r="BA38" i="1"/>
  <c r="BG38" i="1" s="1"/>
  <c r="BM38" i="1"/>
  <c r="BY38" i="1" s="1"/>
  <c r="CE38" i="1" s="1"/>
  <c r="BB38" i="1"/>
  <c r="BH38" i="1" s="1"/>
  <c r="BN38" i="1"/>
  <c r="BZ38" i="1" s="1"/>
  <c r="CF38" i="1" s="1"/>
  <c r="BC38" i="1"/>
  <c r="BI38" i="1" s="1"/>
  <c r="BO38" i="1"/>
  <c r="CA38" i="1" s="1"/>
  <c r="CG38" i="1" s="1"/>
  <c r="AB39" i="1"/>
  <c r="AH39" i="1" s="1"/>
  <c r="AC39" i="1"/>
  <c r="AI39" i="1" s="1"/>
  <c r="AD39" i="1"/>
  <c r="AJ39" i="1" s="1"/>
  <c r="AE39" i="1"/>
  <c r="AK39" i="1" s="1"/>
  <c r="F40" i="1"/>
  <c r="BX37" i="7"/>
  <c r="AK37" i="6"/>
  <c r="AS37" i="6" s="1"/>
  <c r="AZ37" i="6"/>
  <c r="AC38" i="4"/>
  <c r="AW37" i="4"/>
  <c r="AZ37" i="4"/>
  <c r="AF38" i="4"/>
  <c r="AN38" i="4" s="1"/>
  <c r="AG38" i="4"/>
  <c r="AO38" i="4" s="1"/>
  <c r="AJ38" i="4"/>
  <c r="AR38" i="4" s="1"/>
  <c r="BV37" i="3"/>
  <c r="BT38" i="3"/>
  <c r="Z38" i="3"/>
  <c r="CB36" i="3"/>
  <c r="CH36" i="3" s="1"/>
  <c r="AK37" i="5"/>
  <c r="AS37" i="5" s="1"/>
  <c r="AZ37" i="5"/>
  <c r="BV37" i="2"/>
  <c r="Z38" i="2"/>
  <c r="BT38" i="8"/>
  <c r="BP38" i="7"/>
  <c r="AK38" i="8"/>
  <c r="BU37" i="8"/>
  <c r="BS38" i="7"/>
  <c r="AY38" i="6"/>
  <c r="AC38" i="5"/>
  <c r="BR38" i="9"/>
  <c r="BP38" i="8"/>
  <c r="BT38" i="7"/>
  <c r="AW37" i="7"/>
  <c r="BI37" i="7" s="1"/>
  <c r="AC38" i="6"/>
  <c r="AJ38" i="5"/>
  <c r="AR38" i="5" s="1"/>
  <c r="AY38" i="4"/>
  <c r="BP38" i="9"/>
  <c r="BW37" i="9"/>
  <c r="BX37" i="8"/>
  <c r="AK38" i="7"/>
  <c r="AY38" i="5"/>
  <c r="AK37" i="4"/>
  <c r="AS37" i="4" s="1"/>
  <c r="Z38" i="1"/>
  <c r="AF37" i="1"/>
  <c r="AL37" i="1" s="1"/>
  <c r="BQ39" i="9" l="1"/>
  <c r="AL39" i="9"/>
  <c r="Y41" i="9"/>
  <c r="BS40" i="9"/>
  <c r="BR40" i="9"/>
  <c r="AK40" i="9"/>
  <c r="BP40" i="9"/>
  <c r="BT40" i="9"/>
  <c r="R39" i="9"/>
  <c r="AN39" i="9"/>
  <c r="AZ39" i="9" s="1"/>
  <c r="BL39" i="9"/>
  <c r="BV39" i="9" s="1"/>
  <c r="S39" i="9"/>
  <c r="AX39" i="9" s="1"/>
  <c r="BJ39" i="9" s="1"/>
  <c r="AS39" i="9"/>
  <c r="BE39" i="9" s="1"/>
  <c r="BK39" i="9"/>
  <c r="BU39" i="9" s="1"/>
  <c r="AR39" i="9"/>
  <c r="BD39" i="9" s="1"/>
  <c r="AM39" i="9"/>
  <c r="AY39" i="9" s="1"/>
  <c r="AV39" i="9"/>
  <c r="BH39" i="9" s="1"/>
  <c r="BO39" i="9"/>
  <c r="BY39" i="9" s="1"/>
  <c r="AT39" i="9"/>
  <c r="BF39" i="9" s="1"/>
  <c r="BM39" i="9"/>
  <c r="BW39" i="9" s="1"/>
  <c r="AU39" i="9"/>
  <c r="BG39" i="9" s="1"/>
  <c r="BN39" i="9"/>
  <c r="BX39" i="9" s="1"/>
  <c r="AQ40" i="9"/>
  <c r="BC40" i="9" s="1"/>
  <c r="AM40" i="9"/>
  <c r="AY40" i="9" s="1"/>
  <c r="AP40" i="9"/>
  <c r="BB40" i="9" s="1"/>
  <c r="F41" i="9"/>
  <c r="AO40" i="9"/>
  <c r="BA40" i="9" s="1"/>
  <c r="BQ39" i="8"/>
  <c r="AL39" i="8"/>
  <c r="BS40" i="8"/>
  <c r="BR40" i="8"/>
  <c r="Y41" i="8"/>
  <c r="AN39" i="8"/>
  <c r="AZ39" i="8" s="1"/>
  <c r="R39" i="8"/>
  <c r="AS39" i="8"/>
  <c r="BE39" i="8" s="1"/>
  <c r="BL39" i="8"/>
  <c r="BV39" i="8" s="1"/>
  <c r="S39" i="8"/>
  <c r="AX39" i="8" s="1"/>
  <c r="BJ39" i="8" s="1"/>
  <c r="AV39" i="8"/>
  <c r="BH39" i="8" s="1"/>
  <c r="BO39" i="8"/>
  <c r="BY39" i="8" s="1"/>
  <c r="AR39" i="8"/>
  <c r="BD39" i="8" s="1"/>
  <c r="BK39" i="8"/>
  <c r="BU39" i="8" s="1"/>
  <c r="AQ40" i="8"/>
  <c r="BC40" i="8" s="1"/>
  <c r="F41" i="8"/>
  <c r="AM40" i="8"/>
  <c r="AY40" i="8" s="1"/>
  <c r="AP40" i="8"/>
  <c r="BB40" i="8" s="1"/>
  <c r="AO40" i="8"/>
  <c r="BA40" i="8" s="1"/>
  <c r="AU39" i="8"/>
  <c r="BG39" i="8" s="1"/>
  <c r="BN39" i="8"/>
  <c r="BX39" i="8" s="1"/>
  <c r="AM39" i="8"/>
  <c r="AY39" i="8" s="1"/>
  <c r="BM39" i="8"/>
  <c r="BW39" i="8" s="1"/>
  <c r="AT39" i="8"/>
  <c r="BF39" i="8" s="1"/>
  <c r="BQ39" i="7"/>
  <c r="AL39" i="7"/>
  <c r="BR40" i="7"/>
  <c r="Y41" i="7"/>
  <c r="BS40" i="7"/>
  <c r="AR39" i="7"/>
  <c r="BD39" i="7" s="1"/>
  <c r="BK39" i="7"/>
  <c r="BU39" i="7" s="1"/>
  <c r="AT39" i="7"/>
  <c r="BF39" i="7" s="1"/>
  <c r="BM39" i="7"/>
  <c r="BW39" i="7" s="1"/>
  <c r="AM39" i="7"/>
  <c r="AY39" i="7" s="1"/>
  <c r="S39" i="7"/>
  <c r="AX39" i="7" s="1"/>
  <c r="BJ39" i="7" s="1"/>
  <c r="AS39" i="7"/>
  <c r="BE39" i="7" s="1"/>
  <c r="BL39" i="7"/>
  <c r="BV39" i="7" s="1"/>
  <c r="BO39" i="7"/>
  <c r="AV39" i="7"/>
  <c r="BH39" i="7" s="1"/>
  <c r="AP40" i="7"/>
  <c r="BB40" i="7" s="1"/>
  <c r="F41" i="7"/>
  <c r="AO40" i="7"/>
  <c r="BA40" i="7" s="1"/>
  <c r="AQ40" i="7"/>
  <c r="BC40" i="7" s="1"/>
  <c r="R39" i="7"/>
  <c r="AN39" i="7"/>
  <c r="AZ39" i="7" s="1"/>
  <c r="BN39" i="7"/>
  <c r="BX39" i="7" s="1"/>
  <c r="AU39" i="7"/>
  <c r="BG39" i="7" s="1"/>
  <c r="AW38" i="7"/>
  <c r="BI38" i="7" s="1"/>
  <c r="AD39" i="6"/>
  <c r="AV39" i="6"/>
  <c r="U41" i="6"/>
  <c r="AK38" i="6"/>
  <c r="AS38" i="6" s="1"/>
  <c r="N39" i="6"/>
  <c r="AE39" i="6"/>
  <c r="AM39" i="6" s="1"/>
  <c r="O39" i="6"/>
  <c r="AL39" i="6" s="1"/>
  <c r="AT39" i="6" s="1"/>
  <c r="AH39" i="6"/>
  <c r="AP39" i="6" s="1"/>
  <c r="AU39" i="6"/>
  <c r="AW39" i="6" s="1"/>
  <c r="AI39" i="6"/>
  <c r="AQ39" i="6" s="1"/>
  <c r="AX39" i="6"/>
  <c r="AF40" i="6"/>
  <c r="AN40" i="6" s="1"/>
  <c r="AG40" i="6"/>
  <c r="AO40" i="6" s="1"/>
  <c r="AJ40" i="6"/>
  <c r="AR40" i="6" s="1"/>
  <c r="F41" i="6"/>
  <c r="AD39" i="5"/>
  <c r="AV39" i="5"/>
  <c r="U41" i="5"/>
  <c r="AK38" i="5"/>
  <c r="AS38" i="5" s="1"/>
  <c r="N39" i="5"/>
  <c r="AE39" i="5"/>
  <c r="AM39" i="5" s="1"/>
  <c r="O39" i="5"/>
  <c r="AL39" i="5" s="1"/>
  <c r="AT39" i="5" s="1"/>
  <c r="AH39" i="5"/>
  <c r="AP39" i="5" s="1"/>
  <c r="AU39" i="5"/>
  <c r="AW39" i="5" s="1"/>
  <c r="AI39" i="5"/>
  <c r="AQ39" i="5" s="1"/>
  <c r="AX39" i="5"/>
  <c r="AF40" i="5"/>
  <c r="AN40" i="5" s="1"/>
  <c r="F41" i="5"/>
  <c r="AD39" i="4"/>
  <c r="AV39" i="4"/>
  <c r="U41" i="4"/>
  <c r="N39" i="4"/>
  <c r="AE39" i="4"/>
  <c r="AM39" i="4" s="1"/>
  <c r="O39" i="4"/>
  <c r="AL39" i="4" s="1"/>
  <c r="AT39" i="4" s="1"/>
  <c r="AH39" i="4"/>
  <c r="AP39" i="4" s="1"/>
  <c r="AU39" i="4"/>
  <c r="AW39" i="4" s="1"/>
  <c r="AI39" i="4"/>
  <c r="AQ39" i="4" s="1"/>
  <c r="AX39" i="4"/>
  <c r="AF40" i="4"/>
  <c r="AN40" i="4" s="1"/>
  <c r="AG40" i="4"/>
  <c r="AO40" i="4" s="1"/>
  <c r="AJ40" i="4"/>
  <c r="AR40" i="4" s="1"/>
  <c r="F41" i="4"/>
  <c r="AX39" i="3"/>
  <c r="BQ39" i="3"/>
  <c r="S41" i="3"/>
  <c r="BR40" i="3"/>
  <c r="BS40" i="3"/>
  <c r="BD38" i="3"/>
  <c r="BJ38" i="3" s="1"/>
  <c r="BP38" i="3"/>
  <c r="BA39" i="3"/>
  <c r="BG39" i="3" s="1"/>
  <c r="BM39" i="3"/>
  <c r="BY39" i="3" s="1"/>
  <c r="CE39" i="3" s="1"/>
  <c r="BC39" i="3"/>
  <c r="BI39" i="3" s="1"/>
  <c r="BO39" i="3"/>
  <c r="AC40" i="3"/>
  <c r="AI40" i="3" s="1"/>
  <c r="AE40" i="3"/>
  <c r="AK40" i="3" s="1"/>
  <c r="AD40" i="3"/>
  <c r="AJ40" i="3" s="1"/>
  <c r="F41" i="3"/>
  <c r="AB40" i="3"/>
  <c r="AH40" i="3" s="1"/>
  <c r="M39" i="3"/>
  <c r="AA39" i="3"/>
  <c r="AG39" i="3" s="1"/>
  <c r="AZ39" i="3"/>
  <c r="BF39" i="3" s="1"/>
  <c r="BL39" i="3"/>
  <c r="BB39" i="3"/>
  <c r="BH39" i="3" s="1"/>
  <c r="BN39" i="3"/>
  <c r="BZ39" i="3" s="1"/>
  <c r="CF39" i="3" s="1"/>
  <c r="BK39" i="3"/>
  <c r="BW39" i="3" s="1"/>
  <c r="CC39" i="3" s="1"/>
  <c r="AY39" i="3"/>
  <c r="BE39" i="3" s="1"/>
  <c r="AR39" i="3"/>
  <c r="CJ38" i="3"/>
  <c r="AF38" i="3"/>
  <c r="AL38" i="3" s="1"/>
  <c r="CI38" i="3"/>
  <c r="AX39" i="2"/>
  <c r="BQ39" i="2"/>
  <c r="BR40" i="2"/>
  <c r="BS40" i="2"/>
  <c r="BT40" i="2"/>
  <c r="BU40" i="2"/>
  <c r="S41" i="2"/>
  <c r="AF38" i="2"/>
  <c r="AL38" i="2" s="1"/>
  <c r="CI38" i="2"/>
  <c r="BD38" i="2"/>
  <c r="BJ38" i="2" s="1"/>
  <c r="BP38" i="2"/>
  <c r="M39" i="2"/>
  <c r="AA39" i="2"/>
  <c r="AG39" i="2" s="1"/>
  <c r="AR39" i="2"/>
  <c r="AY39" i="2"/>
  <c r="BE39" i="2" s="1"/>
  <c r="BK39" i="2"/>
  <c r="BW39" i="2" s="1"/>
  <c r="CC39" i="2" s="1"/>
  <c r="AZ39" i="2"/>
  <c r="BF39" i="2" s="1"/>
  <c r="BL39" i="2"/>
  <c r="BX39" i="2" s="1"/>
  <c r="CD39" i="2" s="1"/>
  <c r="BA39" i="2"/>
  <c r="BG39" i="2" s="1"/>
  <c r="BM39" i="2"/>
  <c r="BY39" i="2" s="1"/>
  <c r="CE39" i="2" s="1"/>
  <c r="BB39" i="2"/>
  <c r="BH39" i="2" s="1"/>
  <c r="BN39" i="2"/>
  <c r="BZ39" i="2" s="1"/>
  <c r="CF39" i="2" s="1"/>
  <c r="BC39" i="2"/>
  <c r="BI39" i="2" s="1"/>
  <c r="BO39" i="2"/>
  <c r="CA39" i="2" s="1"/>
  <c r="CG39" i="2" s="1"/>
  <c r="AB40" i="2"/>
  <c r="AH40" i="2" s="1"/>
  <c r="AC40" i="2"/>
  <c r="AI40" i="2" s="1"/>
  <c r="AD40" i="2"/>
  <c r="AJ40" i="2" s="1"/>
  <c r="AE40" i="2"/>
  <c r="AK40" i="2" s="1"/>
  <c r="F41" i="2"/>
  <c r="AX39" i="1"/>
  <c r="BQ39" i="1"/>
  <c r="BR40" i="1"/>
  <c r="BS40" i="1"/>
  <c r="BT40" i="1"/>
  <c r="BU40" i="1"/>
  <c r="S41" i="1"/>
  <c r="BD38" i="1"/>
  <c r="BJ38" i="1" s="1"/>
  <c r="BP38" i="1"/>
  <c r="M39" i="1"/>
  <c r="AA39" i="1"/>
  <c r="AG39" i="1" s="1"/>
  <c r="AR39" i="1"/>
  <c r="AY39" i="1"/>
  <c r="BE39" i="1" s="1"/>
  <c r="BK39" i="1"/>
  <c r="BW39" i="1" s="1"/>
  <c r="CC39" i="1" s="1"/>
  <c r="AZ39" i="1"/>
  <c r="BF39" i="1" s="1"/>
  <c r="BL39" i="1"/>
  <c r="BX39" i="1" s="1"/>
  <c r="CD39" i="1" s="1"/>
  <c r="BA39" i="1"/>
  <c r="BG39" i="1" s="1"/>
  <c r="BM39" i="1"/>
  <c r="BB39" i="1"/>
  <c r="BH39" i="1" s="1"/>
  <c r="BN39" i="1"/>
  <c r="BZ39" i="1" s="1"/>
  <c r="CF39" i="1" s="1"/>
  <c r="BC39" i="1"/>
  <c r="BI39" i="1" s="1"/>
  <c r="BO39" i="1"/>
  <c r="CA39" i="1" s="1"/>
  <c r="CG39" i="1" s="1"/>
  <c r="AB40" i="1"/>
  <c r="AH40" i="1" s="1"/>
  <c r="AC40" i="1"/>
  <c r="AI40" i="1" s="1"/>
  <c r="AD40" i="1"/>
  <c r="AJ40" i="1" s="1"/>
  <c r="AE40" i="1"/>
  <c r="AK40" i="1" s="1"/>
  <c r="F41" i="1"/>
  <c r="AW38" i="8"/>
  <c r="BI38" i="8" s="1"/>
  <c r="BU38" i="8"/>
  <c r="AK39" i="7"/>
  <c r="AC39" i="5"/>
  <c r="AZ38" i="4"/>
  <c r="BR39" i="3"/>
  <c r="BU39" i="3"/>
  <c r="BV38" i="3"/>
  <c r="AB39" i="3"/>
  <c r="AH39" i="3" s="1"/>
  <c r="AC39" i="3"/>
  <c r="AI39" i="3" s="1"/>
  <c r="AE39" i="3"/>
  <c r="AK39" i="3" s="1"/>
  <c r="BZ38" i="3"/>
  <c r="CF38" i="3" s="1"/>
  <c r="CB37" i="3"/>
  <c r="CH37" i="3" s="1"/>
  <c r="BV38" i="2"/>
  <c r="Z39" i="2"/>
  <c r="CB37" i="2"/>
  <c r="CH37" i="2" s="1"/>
  <c r="BS39" i="1"/>
  <c r="AY39" i="6"/>
  <c r="Z39" i="3"/>
  <c r="AG39" i="5"/>
  <c r="AO39" i="5" s="1"/>
  <c r="BV38" i="1"/>
  <c r="AK39" i="8"/>
  <c r="AY39" i="5"/>
  <c r="AC39" i="4"/>
  <c r="BY38" i="8"/>
  <c r="BY38" i="7"/>
  <c r="BU38" i="7"/>
  <c r="AC39" i="6"/>
  <c r="AY39" i="4"/>
  <c r="Z39" i="1"/>
  <c r="BW38" i="9"/>
  <c r="BU38" i="9"/>
  <c r="BT39" i="7"/>
  <c r="BX38" i="7"/>
  <c r="AZ38" i="5"/>
  <c r="BP39" i="7"/>
  <c r="AZ38" i="6"/>
  <c r="AK38" i="4"/>
  <c r="AS38" i="4" s="1"/>
  <c r="BS39" i="3"/>
  <c r="AF38" i="1"/>
  <c r="AL38" i="1" s="1"/>
  <c r="AL40" i="9" l="1"/>
  <c r="BQ40" i="9"/>
  <c r="BR41" i="9"/>
  <c r="Y42" i="9"/>
  <c r="BS41" i="9"/>
  <c r="AK41" i="9"/>
  <c r="AW39" i="9"/>
  <c r="BI39" i="9" s="1"/>
  <c r="R40" i="9"/>
  <c r="AN40" i="9"/>
  <c r="AZ40" i="9" s="1"/>
  <c r="AS40" i="9"/>
  <c r="BE40" i="9" s="1"/>
  <c r="BL40" i="9"/>
  <c r="BV40" i="9" s="1"/>
  <c r="S40" i="9"/>
  <c r="AX40" i="9" s="1"/>
  <c r="BJ40" i="9" s="1"/>
  <c r="BM40" i="9"/>
  <c r="BW40" i="9" s="1"/>
  <c r="AT40" i="9"/>
  <c r="BF40" i="9" s="1"/>
  <c r="AP41" i="9"/>
  <c r="BB41" i="9" s="1"/>
  <c r="F42" i="9"/>
  <c r="AO41" i="9"/>
  <c r="BA41" i="9" s="1"/>
  <c r="AQ41" i="9"/>
  <c r="BC41" i="9" s="1"/>
  <c r="AR40" i="9"/>
  <c r="BD40" i="9" s="1"/>
  <c r="BK40" i="9"/>
  <c r="BU40" i="9" s="1"/>
  <c r="AV40" i="9"/>
  <c r="BH40" i="9" s="1"/>
  <c r="BO40" i="9"/>
  <c r="BY40" i="9" s="1"/>
  <c r="AU40" i="9"/>
  <c r="BG40" i="9" s="1"/>
  <c r="BN40" i="9"/>
  <c r="BX40" i="9" s="1"/>
  <c r="BQ40" i="8"/>
  <c r="AL40" i="8"/>
  <c r="Y42" i="8"/>
  <c r="BS41" i="8"/>
  <c r="BR41" i="8"/>
  <c r="AW39" i="8"/>
  <c r="BI39" i="8" s="1"/>
  <c r="BL40" i="8"/>
  <c r="BV40" i="8" s="1"/>
  <c r="S40" i="8"/>
  <c r="AX40" i="8" s="1"/>
  <c r="BJ40" i="8" s="1"/>
  <c r="AS40" i="8"/>
  <c r="BE40" i="8" s="1"/>
  <c r="AP41" i="8"/>
  <c r="BB41" i="8" s="1"/>
  <c r="AQ41" i="8"/>
  <c r="BC41" i="8" s="1"/>
  <c r="AO41" i="8"/>
  <c r="BA41" i="8" s="1"/>
  <c r="F42" i="8"/>
  <c r="AU40" i="8"/>
  <c r="BG40" i="8" s="1"/>
  <c r="BN40" i="8"/>
  <c r="BX40" i="8" s="1"/>
  <c r="AN40" i="8"/>
  <c r="AZ40" i="8" s="1"/>
  <c r="R40" i="8"/>
  <c r="BK40" i="8"/>
  <c r="AR40" i="8"/>
  <c r="BD40" i="8" s="1"/>
  <c r="AT40" i="8"/>
  <c r="BF40" i="8" s="1"/>
  <c r="BM40" i="8"/>
  <c r="BW40" i="8" s="1"/>
  <c r="AV40" i="8"/>
  <c r="BH40" i="8" s="1"/>
  <c r="BO40" i="8"/>
  <c r="BQ40" i="7"/>
  <c r="AL40" i="7"/>
  <c r="BP41" i="7"/>
  <c r="BS41" i="7"/>
  <c r="BR41" i="7"/>
  <c r="Y42" i="7"/>
  <c r="AR40" i="7"/>
  <c r="BD40" i="7" s="1"/>
  <c r="BK40" i="7"/>
  <c r="AT40" i="7"/>
  <c r="BF40" i="7" s="1"/>
  <c r="BM40" i="7"/>
  <c r="BW40" i="7" s="1"/>
  <c r="AP41" i="7"/>
  <c r="BB41" i="7" s="1"/>
  <c r="AQ41" i="7"/>
  <c r="BC41" i="7" s="1"/>
  <c r="F42" i="7"/>
  <c r="AM41" i="7"/>
  <c r="AY41" i="7" s="1"/>
  <c r="AO41" i="7"/>
  <c r="BA41" i="7" s="1"/>
  <c r="S40" i="7"/>
  <c r="AX40" i="7" s="1"/>
  <c r="BJ40" i="7" s="1"/>
  <c r="AS40" i="7"/>
  <c r="BE40" i="7" s="1"/>
  <c r="BL40" i="7"/>
  <c r="BV40" i="7" s="1"/>
  <c r="AU40" i="7"/>
  <c r="BG40" i="7" s="1"/>
  <c r="BN40" i="7"/>
  <c r="BX40" i="7" s="1"/>
  <c r="AN40" i="7"/>
  <c r="AZ40" i="7" s="1"/>
  <c r="R40" i="7"/>
  <c r="BO40" i="7"/>
  <c r="AV40" i="7"/>
  <c r="BH40" i="7" s="1"/>
  <c r="AD40" i="6"/>
  <c r="AV40" i="6"/>
  <c r="U42" i="6"/>
  <c r="N40" i="6"/>
  <c r="AE40" i="6"/>
  <c r="AM40" i="6" s="1"/>
  <c r="O40" i="6"/>
  <c r="AL40" i="6" s="1"/>
  <c r="AT40" i="6" s="1"/>
  <c r="AH40" i="6"/>
  <c r="AP40" i="6" s="1"/>
  <c r="AU40" i="6"/>
  <c r="AW40" i="6" s="1"/>
  <c r="AI40" i="6"/>
  <c r="AQ40" i="6" s="1"/>
  <c r="AX40" i="6"/>
  <c r="AF41" i="6"/>
  <c r="AN41" i="6" s="1"/>
  <c r="AG41" i="6"/>
  <c r="AO41" i="6" s="1"/>
  <c r="AJ41" i="6"/>
  <c r="AR41" i="6" s="1"/>
  <c r="F42" i="6"/>
  <c r="AD40" i="5"/>
  <c r="AV40" i="5"/>
  <c r="U42" i="5"/>
  <c r="AK39" i="5"/>
  <c r="AS39" i="5" s="1"/>
  <c r="N40" i="5"/>
  <c r="AE40" i="5"/>
  <c r="AM40" i="5" s="1"/>
  <c r="O40" i="5"/>
  <c r="AL40" i="5" s="1"/>
  <c r="AT40" i="5" s="1"/>
  <c r="AH40" i="5"/>
  <c r="AP40" i="5" s="1"/>
  <c r="AU40" i="5"/>
  <c r="AW40" i="5" s="1"/>
  <c r="AI40" i="5"/>
  <c r="AQ40" i="5" s="1"/>
  <c r="AX40" i="5"/>
  <c r="AF41" i="5"/>
  <c r="AN41" i="5" s="1"/>
  <c r="AG41" i="5"/>
  <c r="AO41" i="5" s="1"/>
  <c r="AJ41" i="5"/>
  <c r="AR41" i="5" s="1"/>
  <c r="F42" i="5"/>
  <c r="AD40" i="4"/>
  <c r="AV40" i="4"/>
  <c r="U42" i="4"/>
  <c r="AK39" i="4"/>
  <c r="AS39" i="4" s="1"/>
  <c r="N40" i="4"/>
  <c r="AE40" i="4"/>
  <c r="AM40" i="4" s="1"/>
  <c r="O40" i="4"/>
  <c r="AL40" i="4" s="1"/>
  <c r="AT40" i="4" s="1"/>
  <c r="AH40" i="4"/>
  <c r="AP40" i="4" s="1"/>
  <c r="AU40" i="4"/>
  <c r="AW40" i="4" s="1"/>
  <c r="AI40" i="4"/>
  <c r="AQ40" i="4" s="1"/>
  <c r="AX40" i="4"/>
  <c r="AF41" i="4"/>
  <c r="AN41" i="4" s="1"/>
  <c r="F42" i="4"/>
  <c r="S42" i="3"/>
  <c r="BS41" i="3"/>
  <c r="BU41" i="3"/>
  <c r="AX40" i="3"/>
  <c r="BQ40" i="3"/>
  <c r="AZ40" i="3"/>
  <c r="BF40" i="3" s="1"/>
  <c r="BL40" i="3"/>
  <c r="BX40" i="3" s="1"/>
  <c r="CD40" i="3" s="1"/>
  <c r="AA40" i="3"/>
  <c r="AG40" i="3" s="1"/>
  <c r="M40" i="3"/>
  <c r="BK40" i="3"/>
  <c r="BW40" i="3" s="1"/>
  <c r="CC40" i="3" s="1"/>
  <c r="AR40" i="3"/>
  <c r="AY40" i="3"/>
  <c r="BE40" i="3" s="1"/>
  <c r="BM40" i="3"/>
  <c r="BY40" i="3" s="1"/>
  <c r="CE40" i="3" s="1"/>
  <c r="BA40" i="3"/>
  <c r="BG40" i="3" s="1"/>
  <c r="BO40" i="3"/>
  <c r="BC40" i="3"/>
  <c r="BI40" i="3" s="1"/>
  <c r="AB41" i="3"/>
  <c r="AH41" i="3" s="1"/>
  <c r="AD41" i="3"/>
  <c r="AJ41" i="3" s="1"/>
  <c r="AC41" i="3"/>
  <c r="AI41" i="3" s="1"/>
  <c r="AE41" i="3"/>
  <c r="AK41" i="3" s="1"/>
  <c r="F42" i="3"/>
  <c r="BN40" i="3"/>
  <c r="BB40" i="3"/>
  <c r="BH40" i="3" s="1"/>
  <c r="CI39" i="3"/>
  <c r="AF39" i="3"/>
  <c r="AL39" i="3" s="1"/>
  <c r="CJ39" i="3"/>
  <c r="BD39" i="3"/>
  <c r="BJ39" i="3" s="1"/>
  <c r="BP39" i="3"/>
  <c r="AX40" i="2"/>
  <c r="BQ40" i="2"/>
  <c r="BR41" i="2"/>
  <c r="BS41" i="2"/>
  <c r="BT41" i="2"/>
  <c r="BU41" i="2"/>
  <c r="S42" i="2"/>
  <c r="AF39" i="2"/>
  <c r="AL39" i="2" s="1"/>
  <c r="CI39" i="2"/>
  <c r="BD39" i="2"/>
  <c r="BJ39" i="2" s="1"/>
  <c r="BP39" i="2"/>
  <c r="M40" i="2"/>
  <c r="AA40" i="2"/>
  <c r="AG40" i="2" s="1"/>
  <c r="AR40" i="2"/>
  <c r="AY40" i="2"/>
  <c r="BE40" i="2" s="1"/>
  <c r="BK40" i="2"/>
  <c r="BW40" i="2" s="1"/>
  <c r="CC40" i="2" s="1"/>
  <c r="AZ40" i="2"/>
  <c r="BF40" i="2" s="1"/>
  <c r="BL40" i="2"/>
  <c r="BX40" i="2" s="1"/>
  <c r="CD40" i="2" s="1"/>
  <c r="BA40" i="2"/>
  <c r="BG40" i="2" s="1"/>
  <c r="BM40" i="2"/>
  <c r="BY40" i="2" s="1"/>
  <c r="CE40" i="2" s="1"/>
  <c r="BB40" i="2"/>
  <c r="BH40" i="2" s="1"/>
  <c r="BN40" i="2"/>
  <c r="BZ40" i="2" s="1"/>
  <c r="CF40" i="2" s="1"/>
  <c r="BC40" i="2"/>
  <c r="BI40" i="2" s="1"/>
  <c r="BO40" i="2"/>
  <c r="CA40" i="2" s="1"/>
  <c r="CG40" i="2" s="1"/>
  <c r="AB41" i="2"/>
  <c r="AH41" i="2" s="1"/>
  <c r="AC41" i="2"/>
  <c r="AI41" i="2" s="1"/>
  <c r="AD41" i="2"/>
  <c r="AJ41" i="2" s="1"/>
  <c r="AE41" i="2"/>
  <c r="AK41" i="2" s="1"/>
  <c r="F42" i="2"/>
  <c r="AX40" i="1"/>
  <c r="BQ40" i="1"/>
  <c r="BR41" i="1"/>
  <c r="BS41" i="1"/>
  <c r="BT41" i="1"/>
  <c r="BU41" i="1"/>
  <c r="S42" i="1"/>
  <c r="AF39" i="1"/>
  <c r="AL39" i="1" s="1"/>
  <c r="BD39" i="1"/>
  <c r="BJ39" i="1" s="1"/>
  <c r="BP39" i="1"/>
  <c r="M40" i="1"/>
  <c r="AA40" i="1"/>
  <c r="AG40" i="1" s="1"/>
  <c r="AR40" i="1"/>
  <c r="AY40" i="1"/>
  <c r="BE40" i="1" s="1"/>
  <c r="BK40" i="1"/>
  <c r="BW40" i="1" s="1"/>
  <c r="CC40" i="1" s="1"/>
  <c r="AZ40" i="1"/>
  <c r="BF40" i="1" s="1"/>
  <c r="BL40" i="1"/>
  <c r="BX40" i="1" s="1"/>
  <c r="CD40" i="1" s="1"/>
  <c r="BA40" i="1"/>
  <c r="BG40" i="1" s="1"/>
  <c r="BM40" i="1"/>
  <c r="BY40" i="1" s="1"/>
  <c r="CE40" i="1" s="1"/>
  <c r="BB40" i="1"/>
  <c r="BH40" i="1" s="1"/>
  <c r="BN40" i="1"/>
  <c r="BZ40" i="1" s="1"/>
  <c r="CF40" i="1" s="1"/>
  <c r="BC40" i="1"/>
  <c r="BI40" i="1" s="1"/>
  <c r="BO40" i="1"/>
  <c r="CA40" i="1" s="1"/>
  <c r="CG40" i="1" s="1"/>
  <c r="AB41" i="1"/>
  <c r="AH41" i="1" s="1"/>
  <c r="AC41" i="1"/>
  <c r="AI41" i="1" s="1"/>
  <c r="AD41" i="1"/>
  <c r="AJ41" i="1" s="1"/>
  <c r="AE41" i="1"/>
  <c r="AK41" i="1" s="1"/>
  <c r="F42" i="1"/>
  <c r="BT40" i="7"/>
  <c r="AW39" i="7"/>
  <c r="BI39" i="7" s="1"/>
  <c r="AC40" i="6"/>
  <c r="AZ39" i="6"/>
  <c r="CB38" i="3"/>
  <c r="CH38" i="3" s="1"/>
  <c r="CB38" i="2"/>
  <c r="CH38" i="2" s="1"/>
  <c r="AG40" i="5"/>
  <c r="AO40" i="5" s="1"/>
  <c r="AJ40" i="5"/>
  <c r="AR40" i="5" s="1"/>
  <c r="AC40" i="4"/>
  <c r="AY40" i="4"/>
  <c r="AZ39" i="4"/>
  <c r="BV39" i="3"/>
  <c r="BU40" i="3"/>
  <c r="BT40" i="3"/>
  <c r="BX39" i="3"/>
  <c r="CD39" i="3" s="1"/>
  <c r="BV39" i="2"/>
  <c r="Z40" i="2"/>
  <c r="CB38" i="1"/>
  <c r="CH38" i="1" s="1"/>
  <c r="BY39" i="1"/>
  <c r="CE39" i="1" s="1"/>
  <c r="BP40" i="7"/>
  <c r="AY40" i="5"/>
  <c r="BV39" i="1"/>
  <c r="BP40" i="8"/>
  <c r="AK39" i="6"/>
  <c r="AS39" i="6" s="1"/>
  <c r="AC40" i="5"/>
  <c r="BT40" i="8"/>
  <c r="AY40" i="6"/>
  <c r="AK40" i="8"/>
  <c r="AK40" i="7"/>
  <c r="BY39" i="7"/>
  <c r="AZ39" i="5"/>
  <c r="CA39" i="3"/>
  <c r="CG39" i="3" s="1"/>
  <c r="Z40" i="3"/>
  <c r="Z40" i="1"/>
  <c r="AM40" i="7"/>
  <c r="AY40" i="7" s="1"/>
  <c r="AA382" i="7"/>
  <c r="AA383" i="7" s="1"/>
  <c r="BP42" i="9" l="1"/>
  <c r="BS42" i="9"/>
  <c r="Y43" i="9"/>
  <c r="AL41" i="9"/>
  <c r="BQ41" i="9"/>
  <c r="AV41" i="9"/>
  <c r="BH41" i="9" s="1"/>
  <c r="BO41" i="9"/>
  <c r="F43" i="9"/>
  <c r="AP42" i="9"/>
  <c r="BB42" i="9" s="1"/>
  <c r="AO42" i="9"/>
  <c r="BA42" i="9" s="1"/>
  <c r="AQ42" i="9"/>
  <c r="BC42" i="9" s="1"/>
  <c r="BK41" i="9"/>
  <c r="AR41" i="9"/>
  <c r="BD41" i="9" s="1"/>
  <c r="R41" i="9"/>
  <c r="AN41" i="9"/>
  <c r="AZ41" i="9" s="1"/>
  <c r="BM41" i="9"/>
  <c r="BW41" i="9" s="1"/>
  <c r="AT41" i="9"/>
  <c r="BF41" i="9" s="1"/>
  <c r="AA382" i="9"/>
  <c r="AA383" i="9" s="1"/>
  <c r="AM41" i="9"/>
  <c r="AY41" i="9" s="1"/>
  <c r="S41" i="9"/>
  <c r="AX41" i="9" s="1"/>
  <c r="BJ41" i="9" s="1"/>
  <c r="BL41" i="9"/>
  <c r="BV41" i="9" s="1"/>
  <c r="AS41" i="9"/>
  <c r="BE41" i="9" s="1"/>
  <c r="BN41" i="9"/>
  <c r="BX41" i="9" s="1"/>
  <c r="AU41" i="9"/>
  <c r="BG41" i="9" s="1"/>
  <c r="BR42" i="8"/>
  <c r="Y43" i="8"/>
  <c r="BS42" i="8"/>
  <c r="AL41" i="8"/>
  <c r="BQ41" i="8"/>
  <c r="BK41" i="8"/>
  <c r="AR41" i="8"/>
  <c r="BD41" i="8" s="1"/>
  <c r="BN41" i="8"/>
  <c r="BX41" i="8" s="1"/>
  <c r="AU41" i="8"/>
  <c r="BG41" i="8" s="1"/>
  <c r="AV41" i="8"/>
  <c r="BH41" i="8" s="1"/>
  <c r="BO41" i="8"/>
  <c r="BM41" i="8"/>
  <c r="BW41" i="8" s="1"/>
  <c r="AT41" i="8"/>
  <c r="BF41" i="8" s="1"/>
  <c r="R41" i="8"/>
  <c r="AN41" i="8"/>
  <c r="AZ41" i="8" s="1"/>
  <c r="AA382" i="8"/>
  <c r="AA383" i="8" s="1"/>
  <c r="AM41" i="8"/>
  <c r="AY41" i="8" s="1"/>
  <c r="BL41" i="8"/>
  <c r="BV41" i="8" s="1"/>
  <c r="S41" i="8"/>
  <c r="AX41" i="8" s="1"/>
  <c r="BJ41" i="8" s="1"/>
  <c r="AS41" i="8"/>
  <c r="BE41" i="8" s="1"/>
  <c r="AQ42" i="8"/>
  <c r="BC42" i="8" s="1"/>
  <c r="F43" i="8"/>
  <c r="AP42" i="8"/>
  <c r="BB42" i="8" s="1"/>
  <c r="AO42" i="8"/>
  <c r="BA42" i="8" s="1"/>
  <c r="AL41" i="7"/>
  <c r="BQ41" i="7"/>
  <c r="Y43" i="7"/>
  <c r="BT42" i="7"/>
  <c r="R41" i="7"/>
  <c r="AN41" i="7"/>
  <c r="AZ41" i="7" s="1"/>
  <c r="BK41" i="7"/>
  <c r="BU41" i="7" s="1"/>
  <c r="AR41" i="7"/>
  <c r="BD41" i="7" s="1"/>
  <c r="AT41" i="7"/>
  <c r="BF41" i="7" s="1"/>
  <c r="BM41" i="7"/>
  <c r="BW41" i="7" s="1"/>
  <c r="AV41" i="7"/>
  <c r="BH41" i="7" s="1"/>
  <c r="BO41" i="7"/>
  <c r="F43" i="7"/>
  <c r="AO42" i="7"/>
  <c r="BA42" i="7" s="1"/>
  <c r="AQ42" i="7"/>
  <c r="BC42" i="7" s="1"/>
  <c r="S41" i="7"/>
  <c r="AX41" i="7" s="1"/>
  <c r="BJ41" i="7" s="1"/>
  <c r="BL41" i="7"/>
  <c r="BV41" i="7" s="1"/>
  <c r="AS41" i="7"/>
  <c r="BE41" i="7" s="1"/>
  <c r="AU41" i="7"/>
  <c r="BG41" i="7" s="1"/>
  <c r="BN41" i="7"/>
  <c r="BX41" i="7" s="1"/>
  <c r="AH382" i="7"/>
  <c r="AD382" i="7"/>
  <c r="AD383" i="7" s="1"/>
  <c r="AI382" i="7"/>
  <c r="AB382" i="7"/>
  <c r="AE382" i="7"/>
  <c r="AE383" i="7" s="1"/>
  <c r="AC382" i="7"/>
  <c r="AC383" i="7" s="1"/>
  <c r="AJ382" i="7"/>
  <c r="AG382" i="7"/>
  <c r="AF382" i="7"/>
  <c r="AW40" i="7"/>
  <c r="BI40" i="7" s="1"/>
  <c r="AD41" i="6"/>
  <c r="AV41" i="6"/>
  <c r="U43" i="6"/>
  <c r="N41" i="6"/>
  <c r="AE41" i="6"/>
  <c r="AM41" i="6" s="1"/>
  <c r="O41" i="6"/>
  <c r="AL41" i="6" s="1"/>
  <c r="AT41" i="6" s="1"/>
  <c r="AH41" i="6"/>
  <c r="AP41" i="6" s="1"/>
  <c r="AU41" i="6"/>
  <c r="AW41" i="6" s="1"/>
  <c r="AI41" i="6"/>
  <c r="AQ41" i="6" s="1"/>
  <c r="AX41" i="6"/>
  <c r="AF42" i="6"/>
  <c r="AN42" i="6" s="1"/>
  <c r="AG42" i="6"/>
  <c r="AO42" i="6" s="1"/>
  <c r="F43" i="6"/>
  <c r="AD41" i="5"/>
  <c r="AV41" i="5"/>
  <c r="U43" i="5"/>
  <c r="AK40" i="5"/>
  <c r="AS40" i="5" s="1"/>
  <c r="N41" i="5"/>
  <c r="X382" i="5" s="1"/>
  <c r="X383" i="5" s="1"/>
  <c r="AE41" i="5"/>
  <c r="AM41" i="5" s="1"/>
  <c r="O41" i="5"/>
  <c r="AL41" i="5" s="1"/>
  <c r="AT41" i="5" s="1"/>
  <c r="AH41" i="5"/>
  <c r="AP41" i="5" s="1"/>
  <c r="AU41" i="5"/>
  <c r="AW41" i="5" s="1"/>
  <c r="AI41" i="5"/>
  <c r="AQ41" i="5" s="1"/>
  <c r="AX41" i="5"/>
  <c r="AF42" i="5"/>
  <c r="AN42" i="5" s="1"/>
  <c r="AG42" i="5"/>
  <c r="AO42" i="5" s="1"/>
  <c r="AJ42" i="5"/>
  <c r="AR42" i="5" s="1"/>
  <c r="F43" i="5"/>
  <c r="AD41" i="4"/>
  <c r="AV41" i="4"/>
  <c r="AC42" i="4"/>
  <c r="U43" i="4"/>
  <c r="N41" i="4"/>
  <c r="AE41" i="4"/>
  <c r="AM41" i="4" s="1"/>
  <c r="O41" i="4"/>
  <c r="AH41" i="4"/>
  <c r="AP41" i="4" s="1"/>
  <c r="AU41" i="4"/>
  <c r="AI41" i="4"/>
  <c r="AQ41" i="4" s="1"/>
  <c r="AX41" i="4"/>
  <c r="AF42" i="4"/>
  <c r="AN42" i="4" s="1"/>
  <c r="AG42" i="4"/>
  <c r="AO42" i="4" s="1"/>
  <c r="AJ42" i="4"/>
  <c r="AR42" i="4" s="1"/>
  <c r="F43" i="4"/>
  <c r="AX41" i="3"/>
  <c r="BQ41" i="3"/>
  <c r="S43" i="3"/>
  <c r="BS42" i="3"/>
  <c r="BU42" i="3"/>
  <c r="Z42" i="3"/>
  <c r="CI40" i="3"/>
  <c r="AF40" i="3"/>
  <c r="AL40" i="3" s="1"/>
  <c r="CJ40" i="3"/>
  <c r="BD40" i="3"/>
  <c r="BJ40" i="3" s="1"/>
  <c r="BP40" i="3"/>
  <c r="BK41" i="3"/>
  <c r="BW41" i="3" s="1"/>
  <c r="CC41" i="3" s="1"/>
  <c r="AY41" i="3"/>
  <c r="BE41" i="3" s="1"/>
  <c r="AR41" i="3"/>
  <c r="BO41" i="3"/>
  <c r="CA41" i="3" s="1"/>
  <c r="CG41" i="3" s="1"/>
  <c r="BC41" i="3"/>
  <c r="BI41" i="3" s="1"/>
  <c r="BA41" i="3"/>
  <c r="BG41" i="3" s="1"/>
  <c r="BM41" i="3"/>
  <c r="BY41" i="3" s="1"/>
  <c r="CE41" i="3" s="1"/>
  <c r="M41" i="3"/>
  <c r="AA41" i="3"/>
  <c r="AG41" i="3" s="1"/>
  <c r="AZ41" i="3"/>
  <c r="BF41" i="3" s="1"/>
  <c r="BL41" i="3"/>
  <c r="BB41" i="3"/>
  <c r="BH41" i="3" s="1"/>
  <c r="BN41" i="3"/>
  <c r="AB42" i="3"/>
  <c r="AH42" i="3" s="1"/>
  <c r="AC42" i="3"/>
  <c r="AI42" i="3" s="1"/>
  <c r="AE42" i="3"/>
  <c r="AK42" i="3" s="1"/>
  <c r="AD42" i="3"/>
  <c r="AJ42" i="3" s="1"/>
  <c r="F43" i="3"/>
  <c r="AX41" i="2"/>
  <c r="BQ41" i="2"/>
  <c r="BR42" i="2"/>
  <c r="BS42" i="2"/>
  <c r="BT42" i="2"/>
  <c r="BU42" i="2"/>
  <c r="S43" i="2"/>
  <c r="AF40" i="2"/>
  <c r="AL40" i="2" s="1"/>
  <c r="CI40" i="2"/>
  <c r="BD40" i="2"/>
  <c r="BJ40" i="2" s="1"/>
  <c r="BP40" i="2"/>
  <c r="M41" i="2"/>
  <c r="AA41" i="2"/>
  <c r="AG41" i="2" s="1"/>
  <c r="AR41" i="2"/>
  <c r="AY41" i="2"/>
  <c r="BE41" i="2" s="1"/>
  <c r="BK41" i="2"/>
  <c r="BW41" i="2" s="1"/>
  <c r="CC41" i="2" s="1"/>
  <c r="AZ41" i="2"/>
  <c r="BF41" i="2" s="1"/>
  <c r="BL41" i="2"/>
  <c r="BX41" i="2" s="1"/>
  <c r="CD41" i="2" s="1"/>
  <c r="BA41" i="2"/>
  <c r="BG41" i="2" s="1"/>
  <c r="BM41" i="2"/>
  <c r="BY41" i="2" s="1"/>
  <c r="CE41" i="2" s="1"/>
  <c r="BB41" i="2"/>
  <c r="BH41" i="2" s="1"/>
  <c r="BN41" i="2"/>
  <c r="BZ41" i="2" s="1"/>
  <c r="CF41" i="2" s="1"/>
  <c r="BC41" i="2"/>
  <c r="BI41" i="2" s="1"/>
  <c r="BO41" i="2"/>
  <c r="CA41" i="2" s="1"/>
  <c r="CG41" i="2" s="1"/>
  <c r="AB42" i="2"/>
  <c r="AH42" i="2" s="1"/>
  <c r="AC42" i="2"/>
  <c r="AI42" i="2" s="1"/>
  <c r="AD42" i="2"/>
  <c r="AJ42" i="2" s="1"/>
  <c r="AE42" i="2"/>
  <c r="AK42" i="2" s="1"/>
  <c r="F43" i="2"/>
  <c r="AX41" i="1"/>
  <c r="BQ41" i="1"/>
  <c r="Z42" i="1"/>
  <c r="BR42" i="1"/>
  <c r="BS42" i="1"/>
  <c r="BT42" i="1"/>
  <c r="BU42" i="1"/>
  <c r="S43" i="1"/>
  <c r="BD40" i="1"/>
  <c r="BJ40" i="1" s="1"/>
  <c r="BP40" i="1"/>
  <c r="M41" i="1"/>
  <c r="AA41" i="1"/>
  <c r="AG41" i="1" s="1"/>
  <c r="AR41" i="1"/>
  <c r="AY41" i="1"/>
  <c r="BE41" i="1" s="1"/>
  <c r="BK41" i="1"/>
  <c r="BW41" i="1" s="1"/>
  <c r="CC41" i="1" s="1"/>
  <c r="AZ41" i="1"/>
  <c r="BF41" i="1" s="1"/>
  <c r="BL41" i="1"/>
  <c r="BX41" i="1" s="1"/>
  <c r="CD41" i="1" s="1"/>
  <c r="BA41" i="1"/>
  <c r="BG41" i="1" s="1"/>
  <c r="BM41" i="1"/>
  <c r="BY41" i="1" s="1"/>
  <c r="CE41" i="1" s="1"/>
  <c r="BB41" i="1"/>
  <c r="BH41" i="1" s="1"/>
  <c r="BN41" i="1"/>
  <c r="BZ41" i="1" s="1"/>
  <c r="CF41" i="1" s="1"/>
  <c r="BC41" i="1"/>
  <c r="BI41" i="1" s="1"/>
  <c r="BO41" i="1"/>
  <c r="CA41" i="1" s="1"/>
  <c r="CG41" i="1" s="1"/>
  <c r="AB42" i="1"/>
  <c r="AH42" i="1" s="1"/>
  <c r="AC42" i="1"/>
  <c r="AI42" i="1" s="1"/>
  <c r="AD42" i="1"/>
  <c r="AJ42" i="1" s="1"/>
  <c r="AE42" i="1"/>
  <c r="AK42" i="1" s="1"/>
  <c r="F43" i="1"/>
  <c r="AY41" i="6"/>
  <c r="AK40" i="4"/>
  <c r="AS40" i="4" s="1"/>
  <c r="Z41" i="2"/>
  <c r="AG41" i="4"/>
  <c r="AO41" i="4" s="1"/>
  <c r="AJ41" i="4"/>
  <c r="AR41" i="4" s="1"/>
  <c r="BR41" i="3"/>
  <c r="Z41" i="3"/>
  <c r="BT41" i="3"/>
  <c r="BV40" i="3"/>
  <c r="BP41" i="9"/>
  <c r="AK41" i="8"/>
  <c r="AY41" i="5"/>
  <c r="AZ40" i="4"/>
  <c r="BP41" i="8"/>
  <c r="BT41" i="7"/>
  <c r="BU40" i="7"/>
  <c r="AK40" i="6"/>
  <c r="AS40" i="6" s="1"/>
  <c r="AY41" i="4"/>
  <c r="CA40" i="3"/>
  <c r="CG40" i="3" s="1"/>
  <c r="BT41" i="8"/>
  <c r="AK41" i="7"/>
  <c r="BT41" i="9"/>
  <c r="BZ40" i="3"/>
  <c r="CF40" i="3" s="1"/>
  <c r="CB39" i="3"/>
  <c r="CH39" i="3" s="1"/>
  <c r="BV40" i="2"/>
  <c r="Z41" i="1"/>
  <c r="AF40" i="1"/>
  <c r="AL40" i="1" s="1"/>
  <c r="AW40" i="8"/>
  <c r="BI40" i="8" s="1"/>
  <c r="CB39" i="2"/>
  <c r="CH39" i="2" s="1"/>
  <c r="BV40" i="1"/>
  <c r="BU40" i="8"/>
  <c r="BY40" i="8"/>
  <c r="BY40" i="7"/>
  <c r="AC41" i="6"/>
  <c r="AZ40" i="6"/>
  <c r="AC41" i="5"/>
  <c r="AZ40" i="5"/>
  <c r="AC41" i="4"/>
  <c r="CB39" i="1"/>
  <c r="CH39" i="1" s="1"/>
  <c r="AW40" i="9"/>
  <c r="BI40" i="9" s="1"/>
  <c r="AB382" i="9"/>
  <c r="AI382" i="9"/>
  <c r="AC382" i="9"/>
  <c r="AC383" i="9" s="1"/>
  <c r="BQ42" i="9" l="1"/>
  <c r="AL42" i="9"/>
  <c r="Y44" i="9"/>
  <c r="BS43" i="9"/>
  <c r="BR43" i="9"/>
  <c r="R42" i="9"/>
  <c r="AN42" i="9"/>
  <c r="AZ42" i="9" s="1"/>
  <c r="AU42" i="9"/>
  <c r="BG42" i="9" s="1"/>
  <c r="BN42" i="9"/>
  <c r="BX42" i="9" s="1"/>
  <c r="AP43" i="9"/>
  <c r="BB43" i="9" s="1"/>
  <c r="F44" i="9"/>
  <c r="AQ43" i="9"/>
  <c r="BC43" i="9" s="1"/>
  <c r="AM43" i="9"/>
  <c r="AY43" i="9" s="1"/>
  <c r="AO43" i="9"/>
  <c r="BA43" i="9" s="1"/>
  <c r="AM42" i="9"/>
  <c r="AY42" i="9" s="1"/>
  <c r="AR42" i="9"/>
  <c r="BD42" i="9" s="1"/>
  <c r="BK42" i="9"/>
  <c r="BU42" i="9" s="1"/>
  <c r="AS42" i="9"/>
  <c r="BE42" i="9" s="1"/>
  <c r="BL42" i="9"/>
  <c r="BV42" i="9" s="1"/>
  <c r="S42" i="9"/>
  <c r="AX42" i="9" s="1"/>
  <c r="BJ42" i="9" s="1"/>
  <c r="BM42" i="9"/>
  <c r="AT42" i="9"/>
  <c r="BF42" i="9" s="1"/>
  <c r="AV42" i="9"/>
  <c r="BH42" i="9" s="1"/>
  <c r="BO42" i="9"/>
  <c r="BQ42" i="8"/>
  <c r="AL42" i="8"/>
  <c r="BT43" i="8"/>
  <c r="BR43" i="8"/>
  <c r="Y44" i="8"/>
  <c r="AU42" i="8"/>
  <c r="BG42" i="8" s="1"/>
  <c r="BN42" i="8"/>
  <c r="BX42" i="8" s="1"/>
  <c r="AP43" i="8"/>
  <c r="BB43" i="8" s="1"/>
  <c r="F44" i="8"/>
  <c r="AO43" i="8"/>
  <c r="BA43" i="8" s="1"/>
  <c r="AQ43" i="8"/>
  <c r="BC43" i="8" s="1"/>
  <c r="AM42" i="8"/>
  <c r="AY42" i="8" s="1"/>
  <c r="AR42" i="8"/>
  <c r="BD42" i="8" s="1"/>
  <c r="BK42" i="8"/>
  <c r="BM42" i="8"/>
  <c r="BW42" i="8" s="1"/>
  <c r="AT42" i="8"/>
  <c r="BF42" i="8" s="1"/>
  <c r="AV42" i="8"/>
  <c r="BH42" i="8" s="1"/>
  <c r="BO42" i="8"/>
  <c r="S42" i="8"/>
  <c r="AX42" i="8" s="1"/>
  <c r="BJ42" i="8" s="1"/>
  <c r="AS42" i="8"/>
  <c r="BE42" i="8" s="1"/>
  <c r="BL42" i="8"/>
  <c r="BV42" i="8" s="1"/>
  <c r="R42" i="8"/>
  <c r="AN42" i="8"/>
  <c r="AZ42" i="8" s="1"/>
  <c r="BS43" i="7"/>
  <c r="Y44" i="7"/>
  <c r="BT43" i="7"/>
  <c r="AL42" i="7"/>
  <c r="BQ42" i="7"/>
  <c r="AO43" i="7"/>
  <c r="BA43" i="7" s="1"/>
  <c r="AP43" i="7"/>
  <c r="BB43" i="7" s="1"/>
  <c r="AQ43" i="7"/>
  <c r="BC43" i="7" s="1"/>
  <c r="F44" i="7"/>
  <c r="R42" i="7"/>
  <c r="AN42" i="7"/>
  <c r="AZ42" i="7" s="1"/>
  <c r="S42" i="7"/>
  <c r="AX42" i="7" s="1"/>
  <c r="BJ42" i="7" s="1"/>
  <c r="BL42" i="7"/>
  <c r="BV42" i="7" s="1"/>
  <c r="AS42" i="7"/>
  <c r="BE42" i="7" s="1"/>
  <c r="BK42" i="7"/>
  <c r="AR42" i="7"/>
  <c r="BD42" i="7" s="1"/>
  <c r="AU42" i="7"/>
  <c r="BG42" i="7" s="1"/>
  <c r="BN42" i="7"/>
  <c r="AT42" i="7"/>
  <c r="BF42" i="7" s="1"/>
  <c r="BM42" i="7"/>
  <c r="AM42" i="7"/>
  <c r="AY42" i="7" s="1"/>
  <c r="AV42" i="7"/>
  <c r="BH42" i="7" s="1"/>
  <c r="BO42" i="7"/>
  <c r="BY42" i="7" s="1"/>
  <c r="AH383" i="7"/>
  <c r="BR382" i="7"/>
  <c r="AI383" i="7"/>
  <c r="BS382" i="7"/>
  <c r="AB383" i="7"/>
  <c r="AK382" i="7"/>
  <c r="AJ383" i="7"/>
  <c r="BT382" i="7"/>
  <c r="BQ382" i="7"/>
  <c r="AL382" i="7"/>
  <c r="AG383" i="7"/>
  <c r="AF383" i="7"/>
  <c r="BP382" i="7"/>
  <c r="AD42" i="6"/>
  <c r="AV42" i="6"/>
  <c r="U44" i="6"/>
  <c r="Y382" i="6"/>
  <c r="Y383" i="6" s="1"/>
  <c r="AA382" i="6"/>
  <c r="X382" i="6"/>
  <c r="X383" i="6" s="1"/>
  <c r="AB382" i="6"/>
  <c r="AB383" i="6" s="1"/>
  <c r="Z382" i="6"/>
  <c r="W382" i="6"/>
  <c r="AK41" i="6"/>
  <c r="AS41" i="6" s="1"/>
  <c r="N42" i="6"/>
  <c r="AE42" i="6"/>
  <c r="AM42" i="6" s="1"/>
  <c r="O42" i="6"/>
  <c r="AL42" i="6" s="1"/>
  <c r="AT42" i="6" s="1"/>
  <c r="AH42" i="6"/>
  <c r="AP42" i="6" s="1"/>
  <c r="AU42" i="6"/>
  <c r="AW42" i="6" s="1"/>
  <c r="AI42" i="6"/>
  <c r="AQ42" i="6" s="1"/>
  <c r="AX42" i="6"/>
  <c r="AF43" i="6"/>
  <c r="AN43" i="6" s="1"/>
  <c r="AJ43" i="6"/>
  <c r="AR43" i="6" s="1"/>
  <c r="F44" i="6"/>
  <c r="AD42" i="5"/>
  <c r="AV42" i="5"/>
  <c r="U44" i="5"/>
  <c r="Y382" i="5"/>
  <c r="Y383" i="5" s="1"/>
  <c r="AA382" i="5"/>
  <c r="AB382" i="5"/>
  <c r="AB383" i="5" s="1"/>
  <c r="W382" i="5"/>
  <c r="Z382" i="5"/>
  <c r="AK41" i="5"/>
  <c r="AS41" i="5" s="1"/>
  <c r="N42" i="5"/>
  <c r="AE42" i="5"/>
  <c r="AM42" i="5" s="1"/>
  <c r="O42" i="5"/>
  <c r="AL42" i="5" s="1"/>
  <c r="AT42" i="5" s="1"/>
  <c r="AH42" i="5"/>
  <c r="AP42" i="5" s="1"/>
  <c r="AU42" i="5"/>
  <c r="AW42" i="5" s="1"/>
  <c r="AI42" i="5"/>
  <c r="AQ42" i="5" s="1"/>
  <c r="AX42" i="5"/>
  <c r="AF43" i="5"/>
  <c r="AN43" i="5" s="1"/>
  <c r="AG43" i="5"/>
  <c r="AO43" i="5" s="1"/>
  <c r="AJ43" i="5"/>
  <c r="AR43" i="5" s="1"/>
  <c r="F44" i="5"/>
  <c r="AD42" i="4"/>
  <c r="AV42" i="4"/>
  <c r="U44" i="4"/>
  <c r="W382" i="4"/>
  <c r="AA382" i="4"/>
  <c r="Z382" i="4"/>
  <c r="Y382" i="4"/>
  <c r="Y383" i="4" s="1"/>
  <c r="X382" i="4"/>
  <c r="X383" i="4" s="1"/>
  <c r="AB382" i="4"/>
  <c r="AB383" i="4" s="1"/>
  <c r="AK41" i="4"/>
  <c r="AS41" i="4" s="1"/>
  <c r="N42" i="4"/>
  <c r="AE42" i="4"/>
  <c r="AM42" i="4" s="1"/>
  <c r="O42" i="4"/>
  <c r="AL42" i="4" s="1"/>
  <c r="AT42" i="4" s="1"/>
  <c r="AH42" i="4"/>
  <c r="AP42" i="4" s="1"/>
  <c r="AU42" i="4"/>
  <c r="AW42" i="4" s="1"/>
  <c r="AI42" i="4"/>
  <c r="AQ42" i="4" s="1"/>
  <c r="AX42" i="4"/>
  <c r="AF43" i="4"/>
  <c r="AN43" i="4" s="1"/>
  <c r="AJ43" i="4"/>
  <c r="AR43" i="4" s="1"/>
  <c r="F44" i="4"/>
  <c r="BR43" i="3"/>
  <c r="S44" i="3"/>
  <c r="AX42" i="3"/>
  <c r="BV42" i="3" s="1"/>
  <c r="BQ42" i="3"/>
  <c r="BP41" i="3"/>
  <c r="BD41" i="3"/>
  <c r="BJ41" i="3" s="1"/>
  <c r="V382" i="3"/>
  <c r="V383" i="3" s="1"/>
  <c r="AU382" i="3"/>
  <c r="X382" i="3"/>
  <c r="X383" i="3" s="1"/>
  <c r="Y382" i="3"/>
  <c r="Y383" i="3" s="1"/>
  <c r="AW382" i="3"/>
  <c r="AS382" i="3"/>
  <c r="W382" i="3"/>
  <c r="W383" i="3" s="1"/>
  <c r="U382" i="3"/>
  <c r="AT382" i="3"/>
  <c r="AV382" i="3"/>
  <c r="AF41" i="3"/>
  <c r="AL41" i="3" s="1"/>
  <c r="CJ41" i="3"/>
  <c r="CI41" i="3"/>
  <c r="AR42" i="3"/>
  <c r="AY42" i="3"/>
  <c r="BE42" i="3" s="1"/>
  <c r="BK42" i="3"/>
  <c r="BW42" i="3" s="1"/>
  <c r="CC42" i="3" s="1"/>
  <c r="BB42" i="3"/>
  <c r="BH42" i="3" s="1"/>
  <c r="BN42" i="3"/>
  <c r="M42" i="3"/>
  <c r="AA42" i="3"/>
  <c r="AG42" i="3" s="1"/>
  <c r="BA42" i="3"/>
  <c r="BG42" i="3" s="1"/>
  <c r="BM42" i="3"/>
  <c r="BY42" i="3" s="1"/>
  <c r="CE42" i="3" s="1"/>
  <c r="BC42" i="3"/>
  <c r="BI42" i="3" s="1"/>
  <c r="BO42" i="3"/>
  <c r="CA42" i="3" s="1"/>
  <c r="CG42" i="3" s="1"/>
  <c r="F44" i="3"/>
  <c r="AZ42" i="3"/>
  <c r="BF42" i="3" s="1"/>
  <c r="BL42" i="3"/>
  <c r="AX42" i="2"/>
  <c r="BQ42" i="2"/>
  <c r="BR43" i="2"/>
  <c r="BS43" i="2"/>
  <c r="BT43" i="2"/>
  <c r="BU43" i="2"/>
  <c r="S44" i="2"/>
  <c r="AW382" i="2"/>
  <c r="AS382" i="2"/>
  <c r="Y382" i="2"/>
  <c r="Y383" i="2" s="1"/>
  <c r="AV382" i="2"/>
  <c r="W382" i="2"/>
  <c r="W383" i="2" s="1"/>
  <c r="V382" i="2"/>
  <c r="V383" i="2" s="1"/>
  <c r="U382" i="2"/>
  <c r="AT382" i="2"/>
  <c r="X382" i="2"/>
  <c r="X383" i="2" s="1"/>
  <c r="AU382" i="2"/>
  <c r="AF41" i="2"/>
  <c r="AL41" i="2" s="1"/>
  <c r="CI41" i="2"/>
  <c r="BD41" i="2"/>
  <c r="BJ41" i="2" s="1"/>
  <c r="BP41" i="2"/>
  <c r="M42" i="2"/>
  <c r="AA42" i="2"/>
  <c r="AG42" i="2" s="1"/>
  <c r="AR42" i="2"/>
  <c r="AY42" i="2"/>
  <c r="BE42" i="2" s="1"/>
  <c r="BK42" i="2"/>
  <c r="BW42" i="2" s="1"/>
  <c r="CC42" i="2" s="1"/>
  <c r="AZ42" i="2"/>
  <c r="BF42" i="2" s="1"/>
  <c r="BL42" i="2"/>
  <c r="BX42" i="2" s="1"/>
  <c r="CD42" i="2" s="1"/>
  <c r="BA42" i="2"/>
  <c r="BG42" i="2" s="1"/>
  <c r="BM42" i="2"/>
  <c r="BY42" i="2" s="1"/>
  <c r="CE42" i="2" s="1"/>
  <c r="BB42" i="2"/>
  <c r="BH42" i="2" s="1"/>
  <c r="BN42" i="2"/>
  <c r="BZ42" i="2" s="1"/>
  <c r="CF42" i="2" s="1"/>
  <c r="BC42" i="2"/>
  <c r="BI42" i="2" s="1"/>
  <c r="BO42" i="2"/>
  <c r="CA42" i="2" s="1"/>
  <c r="CG42" i="2" s="1"/>
  <c r="AB43" i="2"/>
  <c r="AH43" i="2" s="1"/>
  <c r="AC43" i="2"/>
  <c r="AI43" i="2" s="1"/>
  <c r="AD43" i="2"/>
  <c r="AJ43" i="2" s="1"/>
  <c r="AE43" i="2"/>
  <c r="AK43" i="2" s="1"/>
  <c r="F44" i="2"/>
  <c r="AX42" i="1"/>
  <c r="BV42" i="1" s="1"/>
  <c r="BQ42" i="1"/>
  <c r="BR43" i="1"/>
  <c r="BS43" i="1"/>
  <c r="BT43" i="1"/>
  <c r="BU43" i="1"/>
  <c r="S44" i="1"/>
  <c r="AW382" i="1"/>
  <c r="X382" i="1"/>
  <c r="X383" i="1" s="1"/>
  <c r="AS382" i="1"/>
  <c r="AU382" i="1"/>
  <c r="Y382" i="1"/>
  <c r="Y383" i="1" s="1"/>
  <c r="AV382" i="1"/>
  <c r="W382" i="1"/>
  <c r="W383" i="1" s="1"/>
  <c r="U382" i="1"/>
  <c r="AT382" i="1"/>
  <c r="V382" i="1"/>
  <c r="V383" i="1" s="1"/>
  <c r="AF41" i="1"/>
  <c r="AL41" i="1" s="1"/>
  <c r="BD41" i="1"/>
  <c r="BJ41" i="1" s="1"/>
  <c r="BP41" i="1"/>
  <c r="M42" i="1"/>
  <c r="AA42" i="1"/>
  <c r="AG42" i="1" s="1"/>
  <c r="AR42" i="1"/>
  <c r="AY42" i="1"/>
  <c r="BE42" i="1" s="1"/>
  <c r="BK42" i="1"/>
  <c r="BW42" i="1" s="1"/>
  <c r="CC42" i="1" s="1"/>
  <c r="AZ42" i="1"/>
  <c r="BF42" i="1" s="1"/>
  <c r="BL42" i="1"/>
  <c r="BX42" i="1" s="1"/>
  <c r="CD42" i="1" s="1"/>
  <c r="BA42" i="1"/>
  <c r="BG42" i="1" s="1"/>
  <c r="BM42" i="1"/>
  <c r="BY42" i="1" s="1"/>
  <c r="CE42" i="1" s="1"/>
  <c r="BB42" i="1"/>
  <c r="BH42" i="1" s="1"/>
  <c r="BN42" i="1"/>
  <c r="BZ42" i="1" s="1"/>
  <c r="CF42" i="1" s="1"/>
  <c r="BC42" i="1"/>
  <c r="BI42" i="1" s="1"/>
  <c r="BO42" i="1"/>
  <c r="CA42" i="1" s="1"/>
  <c r="CG42" i="1" s="1"/>
  <c r="AB43" i="1"/>
  <c r="AH43" i="1" s="1"/>
  <c r="AC43" i="1"/>
  <c r="AI43" i="1" s="1"/>
  <c r="AD43" i="1"/>
  <c r="AJ43" i="1" s="1"/>
  <c r="AE43" i="1"/>
  <c r="AK43" i="1" s="1"/>
  <c r="F44" i="1"/>
  <c r="AB383" i="9"/>
  <c r="AI383" i="9"/>
  <c r="BT42" i="9"/>
  <c r="BR42" i="7"/>
  <c r="AY42" i="6"/>
  <c r="BZ41" i="3"/>
  <c r="CF41" i="3" s="1"/>
  <c r="AY42" i="4"/>
  <c r="AL41" i="4"/>
  <c r="AT41" i="4" s="1"/>
  <c r="AW41" i="4"/>
  <c r="AZ41" i="4"/>
  <c r="BV41" i="3"/>
  <c r="BR42" i="3"/>
  <c r="BT42" i="3"/>
  <c r="BV41" i="2"/>
  <c r="Z42" i="2"/>
  <c r="AK42" i="8"/>
  <c r="AW41" i="8"/>
  <c r="BI41" i="8" s="1"/>
  <c r="AW41" i="7"/>
  <c r="BI41" i="7" s="1"/>
  <c r="AZ41" i="5"/>
  <c r="CB40" i="3"/>
  <c r="CH40" i="3" s="1"/>
  <c r="BX41" i="3"/>
  <c r="CD41" i="3" s="1"/>
  <c r="BV41" i="1"/>
  <c r="BY41" i="9"/>
  <c r="BU41" i="9"/>
  <c r="AK42" i="7"/>
  <c r="BY41" i="7"/>
  <c r="AP42" i="7"/>
  <c r="BB42" i="7" s="1"/>
  <c r="AC42" i="6"/>
  <c r="CB40" i="2"/>
  <c r="CH40" i="2" s="1"/>
  <c r="AK42" i="9"/>
  <c r="BP42" i="8"/>
  <c r="BT42" i="8"/>
  <c r="BU41" i="8"/>
  <c r="BY41" i="8"/>
  <c r="BS42" i="7"/>
  <c r="AC42" i="5"/>
  <c r="CB40" i="1"/>
  <c r="CH40" i="1" s="1"/>
  <c r="BR42" i="9"/>
  <c r="BP42" i="7"/>
  <c r="AZ41" i="6"/>
  <c r="AJ42" i="6"/>
  <c r="AR42" i="6" s="1"/>
  <c r="AY42" i="5"/>
  <c r="AW41" i="9"/>
  <c r="BI41" i="9" s="1"/>
  <c r="AH382" i="9"/>
  <c r="AD382" i="9"/>
  <c r="AG382" i="9"/>
  <c r="AE382" i="9"/>
  <c r="AE383" i="9" s="1"/>
  <c r="AJ382" i="9"/>
  <c r="AF382" i="9"/>
  <c r="AG382" i="8"/>
  <c r="AE382" i="8"/>
  <c r="AE383" i="8" s="1"/>
  <c r="AC382" i="8"/>
  <c r="AC383" i="8" s="1"/>
  <c r="AI382" i="8"/>
  <c r="AF382" i="8"/>
  <c r="AD382" i="8"/>
  <c r="AD383" i="8" s="1"/>
  <c r="AJ382" i="8"/>
  <c r="AH382" i="8"/>
  <c r="AB382" i="8"/>
  <c r="Y45" i="9" l="1"/>
  <c r="BP44" i="9"/>
  <c r="BS44" i="9"/>
  <c r="AL43" i="9"/>
  <c r="BQ43" i="9"/>
  <c r="AW42" i="9"/>
  <c r="BI42" i="9" s="1"/>
  <c r="BN43" i="9"/>
  <c r="BX43" i="9" s="1"/>
  <c r="AU43" i="9"/>
  <c r="BG43" i="9" s="1"/>
  <c r="F45" i="9"/>
  <c r="AP44" i="9"/>
  <c r="BB44" i="9" s="1"/>
  <c r="AO44" i="9"/>
  <c r="BA44" i="9" s="1"/>
  <c r="AQ44" i="9"/>
  <c r="BC44" i="9" s="1"/>
  <c r="AN43" i="9"/>
  <c r="AZ43" i="9" s="1"/>
  <c r="R43" i="9"/>
  <c r="AS43" i="9"/>
  <c r="BE43" i="9" s="1"/>
  <c r="S43" i="9"/>
  <c r="AX43" i="9" s="1"/>
  <c r="BJ43" i="9" s="1"/>
  <c r="BL43" i="9"/>
  <c r="BV43" i="9" s="1"/>
  <c r="BO43" i="9"/>
  <c r="AV43" i="9"/>
  <c r="BH43" i="9" s="1"/>
  <c r="AR43" i="9"/>
  <c r="BD43" i="9" s="1"/>
  <c r="BK43" i="9"/>
  <c r="BM43" i="9"/>
  <c r="BW43" i="9" s="1"/>
  <c r="AT43" i="9"/>
  <c r="BF43" i="9" s="1"/>
  <c r="AL43" i="8"/>
  <c r="BQ43" i="8"/>
  <c r="AK44" i="8"/>
  <c r="BT44" i="8"/>
  <c r="Y45" i="8"/>
  <c r="AN43" i="8"/>
  <c r="AZ43" i="8" s="1"/>
  <c r="R43" i="8"/>
  <c r="AW43" i="8" s="1"/>
  <c r="BI43" i="8" s="1"/>
  <c r="BL43" i="8"/>
  <c r="BV43" i="8" s="1"/>
  <c r="S43" i="8"/>
  <c r="AX43" i="8" s="1"/>
  <c r="BJ43" i="8" s="1"/>
  <c r="AS43" i="8"/>
  <c r="BE43" i="8" s="1"/>
  <c r="AQ44" i="8"/>
  <c r="BC44" i="8" s="1"/>
  <c r="AP44" i="8"/>
  <c r="BB44" i="8" s="1"/>
  <c r="F45" i="8"/>
  <c r="AO44" i="8"/>
  <c r="BA44" i="8" s="1"/>
  <c r="BK43" i="8"/>
  <c r="BU43" i="8" s="1"/>
  <c r="AR43" i="8"/>
  <c r="BD43" i="8" s="1"/>
  <c r="AV43" i="8"/>
  <c r="BH43" i="8" s="1"/>
  <c r="BO43" i="8"/>
  <c r="BY43" i="8" s="1"/>
  <c r="AU43" i="8"/>
  <c r="BG43" i="8" s="1"/>
  <c r="BN43" i="8"/>
  <c r="BX43" i="8" s="1"/>
  <c r="AT43" i="8"/>
  <c r="BF43" i="8" s="1"/>
  <c r="BM43" i="8"/>
  <c r="BW43" i="8" s="1"/>
  <c r="AW42" i="8"/>
  <c r="BI42" i="8" s="1"/>
  <c r="BT44" i="7"/>
  <c r="AK44" i="7"/>
  <c r="BR44" i="7"/>
  <c r="Y45" i="7"/>
  <c r="AL43" i="7"/>
  <c r="BQ43" i="7"/>
  <c r="AN43" i="7"/>
  <c r="AZ43" i="7" s="1"/>
  <c r="R43" i="7"/>
  <c r="AW43" i="7" s="1"/>
  <c r="BI43" i="7" s="1"/>
  <c r="BL43" i="7"/>
  <c r="BV43" i="7" s="1"/>
  <c r="AS43" i="7"/>
  <c r="BE43" i="7" s="1"/>
  <c r="S43" i="7"/>
  <c r="AX43" i="7" s="1"/>
  <c r="BJ43" i="7" s="1"/>
  <c r="BN43" i="7"/>
  <c r="BX43" i="7" s="1"/>
  <c r="AU43" i="7"/>
  <c r="BG43" i="7" s="1"/>
  <c r="AT43" i="7"/>
  <c r="BF43" i="7" s="1"/>
  <c r="BM43" i="7"/>
  <c r="BW43" i="7" s="1"/>
  <c r="AR43" i="7"/>
  <c r="BD43" i="7" s="1"/>
  <c r="BK43" i="7"/>
  <c r="BU43" i="7" s="1"/>
  <c r="BO43" i="7"/>
  <c r="BY43" i="7" s="1"/>
  <c r="AV43" i="7"/>
  <c r="BH43" i="7" s="1"/>
  <c r="AQ44" i="7"/>
  <c r="BC44" i="7" s="1"/>
  <c r="AP44" i="7"/>
  <c r="BB44" i="7" s="1"/>
  <c r="AO44" i="7"/>
  <c r="BA44" i="7" s="1"/>
  <c r="F45" i="7"/>
  <c r="AW42" i="7"/>
  <c r="BI42" i="7" s="1"/>
  <c r="BR383" i="7"/>
  <c r="BS383" i="7"/>
  <c r="AK383" i="7"/>
  <c r="BT383" i="7"/>
  <c r="BQ383" i="7"/>
  <c r="AL383" i="7"/>
  <c r="BP383" i="7"/>
  <c r="AD43" i="6"/>
  <c r="AV43" i="6"/>
  <c r="U45" i="6"/>
  <c r="AY382" i="6"/>
  <c r="AA383" i="6"/>
  <c r="Z383" i="6"/>
  <c r="AD382" i="6"/>
  <c r="AV382" i="6"/>
  <c r="AC382" i="6"/>
  <c r="W383" i="6"/>
  <c r="AK42" i="6"/>
  <c r="AS42" i="6" s="1"/>
  <c r="N43" i="6"/>
  <c r="AE43" i="6"/>
  <c r="AM43" i="6" s="1"/>
  <c r="O43" i="6"/>
  <c r="AL43" i="6" s="1"/>
  <c r="AT43" i="6" s="1"/>
  <c r="AH43" i="6"/>
  <c r="AP43" i="6" s="1"/>
  <c r="AU43" i="6"/>
  <c r="AW43" i="6" s="1"/>
  <c r="AI43" i="6"/>
  <c r="AQ43" i="6" s="1"/>
  <c r="AX43" i="6"/>
  <c r="AF44" i="6"/>
  <c r="AN44" i="6" s="1"/>
  <c r="AG44" i="6"/>
  <c r="AO44" i="6" s="1"/>
  <c r="AJ44" i="6"/>
  <c r="AR44" i="6" s="1"/>
  <c r="F45" i="6"/>
  <c r="AD43" i="5"/>
  <c r="AV43" i="5"/>
  <c r="U45" i="5"/>
  <c r="AY382" i="5"/>
  <c r="AA383" i="5"/>
  <c r="AC382" i="5"/>
  <c r="W383" i="5"/>
  <c r="AV382" i="5"/>
  <c r="AD382" i="5"/>
  <c r="Z383" i="5"/>
  <c r="AK42" i="5"/>
  <c r="AS42" i="5" s="1"/>
  <c r="N43" i="5"/>
  <c r="AE43" i="5"/>
  <c r="AM43" i="5" s="1"/>
  <c r="O43" i="5"/>
  <c r="AH43" i="5"/>
  <c r="AP43" i="5" s="1"/>
  <c r="AU43" i="5"/>
  <c r="AI43" i="5"/>
  <c r="AQ43" i="5" s="1"/>
  <c r="AX43" i="5"/>
  <c r="F45" i="5"/>
  <c r="AD43" i="4"/>
  <c r="AV43" i="4"/>
  <c r="U45" i="4"/>
  <c r="AC382" i="4"/>
  <c r="W383" i="4"/>
  <c r="AY382" i="4"/>
  <c r="AA383" i="4"/>
  <c r="Z383" i="4"/>
  <c r="AD382" i="4"/>
  <c r="AV382" i="4"/>
  <c r="AK42" i="4"/>
  <c r="AS42" i="4" s="1"/>
  <c r="N43" i="4"/>
  <c r="AE43" i="4"/>
  <c r="AM43" i="4" s="1"/>
  <c r="O43" i="4"/>
  <c r="AL43" i="4" s="1"/>
  <c r="AT43" i="4" s="1"/>
  <c r="AH43" i="4"/>
  <c r="AP43" i="4" s="1"/>
  <c r="AU43" i="4"/>
  <c r="AW43" i="4" s="1"/>
  <c r="AI43" i="4"/>
  <c r="AQ43" i="4" s="1"/>
  <c r="AX43" i="4"/>
  <c r="AF44" i="4"/>
  <c r="AN44" i="4" s="1"/>
  <c r="AG44" i="4"/>
  <c r="AO44" i="4" s="1"/>
  <c r="AJ44" i="4"/>
  <c r="AR44" i="4" s="1"/>
  <c r="F45" i="4"/>
  <c r="AX43" i="3"/>
  <c r="BV43" i="3" s="1"/>
  <c r="BQ43" i="3"/>
  <c r="S45" i="3"/>
  <c r="Z44" i="3"/>
  <c r="BT44" i="3"/>
  <c r="AU383" i="3"/>
  <c r="BS382" i="3"/>
  <c r="AW383" i="3"/>
  <c r="BU382" i="3"/>
  <c r="BQ382" i="3"/>
  <c r="AX382" i="3"/>
  <c r="AS383" i="3"/>
  <c r="U383" i="3"/>
  <c r="Z382" i="3"/>
  <c r="AT383" i="3"/>
  <c r="BR382" i="3"/>
  <c r="AV383" i="3"/>
  <c r="BT382" i="3"/>
  <c r="BD42" i="3"/>
  <c r="BJ42" i="3" s="1"/>
  <c r="BP42" i="3"/>
  <c r="CB42" i="3" s="1"/>
  <c r="CH42" i="3" s="1"/>
  <c r="CI42" i="3"/>
  <c r="CJ42" i="3"/>
  <c r="AF42" i="3"/>
  <c r="AL42" i="3" s="1"/>
  <c r="BA43" i="3"/>
  <c r="BG43" i="3" s="1"/>
  <c r="BM43" i="3"/>
  <c r="BY43" i="3" s="1"/>
  <c r="CE43" i="3" s="1"/>
  <c r="M43" i="3"/>
  <c r="AA43" i="3"/>
  <c r="AG43" i="3" s="1"/>
  <c r="BK43" i="3"/>
  <c r="BW43" i="3" s="1"/>
  <c r="CC43" i="3" s="1"/>
  <c r="AR43" i="3"/>
  <c r="AY43" i="3"/>
  <c r="BE43" i="3" s="1"/>
  <c r="BB43" i="3"/>
  <c r="BH43" i="3" s="1"/>
  <c r="BN43" i="3"/>
  <c r="BZ43" i="3" s="1"/>
  <c r="CF43" i="3" s="1"/>
  <c r="F45" i="3"/>
  <c r="AB44" i="3"/>
  <c r="AH44" i="3" s="1"/>
  <c r="AD44" i="3"/>
  <c r="AJ44" i="3" s="1"/>
  <c r="AE44" i="3"/>
  <c r="AK44" i="3" s="1"/>
  <c r="AC44" i="3"/>
  <c r="AI44" i="3" s="1"/>
  <c r="AZ43" i="3"/>
  <c r="BF43" i="3" s="1"/>
  <c r="BL43" i="3"/>
  <c r="BX43" i="3" s="1"/>
  <c r="CD43" i="3" s="1"/>
  <c r="BC43" i="3"/>
  <c r="BI43" i="3" s="1"/>
  <c r="BO43" i="3"/>
  <c r="CA43" i="3" s="1"/>
  <c r="CG43" i="3" s="1"/>
  <c r="AX43" i="2"/>
  <c r="BV43" i="2" s="1"/>
  <c r="BQ43" i="2"/>
  <c r="BR44" i="2"/>
  <c r="BS44" i="2"/>
  <c r="BT44" i="2"/>
  <c r="BU44" i="2"/>
  <c r="S45" i="2"/>
  <c r="BU382" i="2"/>
  <c r="AW383" i="2"/>
  <c r="AS383" i="2"/>
  <c r="AX382" i="2"/>
  <c r="BQ382" i="2"/>
  <c r="BT382" i="2"/>
  <c r="AV383" i="2"/>
  <c r="Z382" i="2"/>
  <c r="U383" i="2"/>
  <c r="BR382" i="2"/>
  <c r="AT383" i="2"/>
  <c r="BS382" i="2"/>
  <c r="AU383" i="2"/>
  <c r="AF42" i="2"/>
  <c r="AL42" i="2" s="1"/>
  <c r="CI42" i="2"/>
  <c r="BD42" i="2"/>
  <c r="BJ42" i="2" s="1"/>
  <c r="BP42" i="2"/>
  <c r="CB42" i="2" s="1"/>
  <c r="CH42" i="2" s="1"/>
  <c r="M43" i="2"/>
  <c r="AA43" i="2"/>
  <c r="AG43" i="2" s="1"/>
  <c r="AR43" i="2"/>
  <c r="AY43" i="2"/>
  <c r="BE43" i="2" s="1"/>
  <c r="BK43" i="2"/>
  <c r="BW43" i="2" s="1"/>
  <c r="CC43" i="2" s="1"/>
  <c r="AZ43" i="2"/>
  <c r="BF43" i="2" s="1"/>
  <c r="BL43" i="2"/>
  <c r="BX43" i="2" s="1"/>
  <c r="CD43" i="2" s="1"/>
  <c r="BA43" i="2"/>
  <c r="BG43" i="2" s="1"/>
  <c r="BM43" i="2"/>
  <c r="BY43" i="2" s="1"/>
  <c r="CE43" i="2" s="1"/>
  <c r="BB43" i="2"/>
  <c r="BH43" i="2" s="1"/>
  <c r="BN43" i="2"/>
  <c r="BZ43" i="2" s="1"/>
  <c r="CF43" i="2" s="1"/>
  <c r="BC43" i="2"/>
  <c r="BI43" i="2" s="1"/>
  <c r="BO43" i="2"/>
  <c r="CA43" i="2" s="1"/>
  <c r="CG43" i="2" s="1"/>
  <c r="AB44" i="2"/>
  <c r="AH44" i="2" s="1"/>
  <c r="AC44" i="2"/>
  <c r="AI44" i="2" s="1"/>
  <c r="AD44" i="2"/>
  <c r="AJ44" i="2" s="1"/>
  <c r="AE44" i="2"/>
  <c r="AK44" i="2" s="1"/>
  <c r="F45" i="2"/>
  <c r="AX43" i="1"/>
  <c r="BV43" i="1" s="1"/>
  <c r="BQ43" i="1"/>
  <c r="BR44" i="1"/>
  <c r="BS44" i="1"/>
  <c r="BT44" i="1"/>
  <c r="BU44" i="1"/>
  <c r="S45" i="1"/>
  <c r="BU382" i="1"/>
  <c r="AW383" i="1"/>
  <c r="AS383" i="1"/>
  <c r="AX382" i="1"/>
  <c r="BQ382" i="1"/>
  <c r="BS382" i="1"/>
  <c r="AU383" i="1"/>
  <c r="BT382" i="1"/>
  <c r="AV383" i="1"/>
  <c r="Z382" i="1"/>
  <c r="U383" i="1"/>
  <c r="BR382" i="1"/>
  <c r="AT383" i="1"/>
  <c r="AF42" i="1"/>
  <c r="AL42" i="1" s="1"/>
  <c r="BD42" i="1"/>
  <c r="BJ42" i="1" s="1"/>
  <c r="BP42" i="1"/>
  <c r="CB42" i="1" s="1"/>
  <c r="CH42" i="1" s="1"/>
  <c r="M43" i="1"/>
  <c r="AA43" i="1"/>
  <c r="AG43" i="1" s="1"/>
  <c r="AR43" i="1"/>
  <c r="AY43" i="1"/>
  <c r="BE43" i="1" s="1"/>
  <c r="BK43" i="1"/>
  <c r="AZ43" i="1"/>
  <c r="BF43" i="1" s="1"/>
  <c r="BL43" i="1"/>
  <c r="BX43" i="1" s="1"/>
  <c r="CD43" i="1" s="1"/>
  <c r="BA43" i="1"/>
  <c r="BG43" i="1" s="1"/>
  <c r="BM43" i="1"/>
  <c r="BY43" i="1" s="1"/>
  <c r="CE43" i="1" s="1"/>
  <c r="BB43" i="1"/>
  <c r="BH43" i="1" s="1"/>
  <c r="BN43" i="1"/>
  <c r="BZ43" i="1" s="1"/>
  <c r="CF43" i="1" s="1"/>
  <c r="BC43" i="1"/>
  <c r="BI43" i="1" s="1"/>
  <c r="BO43" i="1"/>
  <c r="CA43" i="1" s="1"/>
  <c r="CG43" i="1" s="1"/>
  <c r="F45" i="1"/>
  <c r="AK383" i="9"/>
  <c r="BS383" i="9"/>
  <c r="AH383" i="9"/>
  <c r="BR382" i="9"/>
  <c r="AG383" i="9"/>
  <c r="AL382" i="9"/>
  <c r="AZ382" i="9" s="1"/>
  <c r="BQ382" i="9"/>
  <c r="AJ383" i="9"/>
  <c r="BT382" i="9"/>
  <c r="AF383" i="9"/>
  <c r="BP382" i="9"/>
  <c r="AG383" i="8"/>
  <c r="AL382" i="8"/>
  <c r="BQ382" i="8"/>
  <c r="BS382" i="8"/>
  <c r="AI383" i="8"/>
  <c r="BP382" i="8"/>
  <c r="AF383" i="8"/>
  <c r="BT382" i="8"/>
  <c r="AJ383" i="8"/>
  <c r="BR382" i="8"/>
  <c r="AH383" i="8"/>
  <c r="AK382" i="8"/>
  <c r="AB383" i="8"/>
  <c r="AK43" i="9"/>
  <c r="BW42" i="9"/>
  <c r="AK43" i="8"/>
  <c r="BU42" i="8"/>
  <c r="BY42" i="8"/>
  <c r="AK43" i="7"/>
  <c r="BW42" i="7"/>
  <c r="AC43" i="6"/>
  <c r="AZ42" i="6"/>
  <c r="AC43" i="5"/>
  <c r="AG43" i="4"/>
  <c r="AO43" i="4" s="1"/>
  <c r="Z43" i="3"/>
  <c r="CB41" i="3"/>
  <c r="CH41" i="3" s="1"/>
  <c r="BZ42" i="3"/>
  <c r="CF42" i="3" s="1"/>
  <c r="AD43" i="3"/>
  <c r="AJ43" i="3" s="1"/>
  <c r="AB43" i="3"/>
  <c r="AH43" i="3" s="1"/>
  <c r="AC43" i="3"/>
  <c r="AI43" i="3" s="1"/>
  <c r="AE43" i="3"/>
  <c r="AK43" i="3" s="1"/>
  <c r="BX42" i="3"/>
  <c r="CD42" i="3" s="1"/>
  <c r="BV42" i="2"/>
  <c r="Z43" i="2"/>
  <c r="CB41" i="2"/>
  <c r="CH41" i="2" s="1"/>
  <c r="Z43" i="1"/>
  <c r="BP43" i="9"/>
  <c r="BY42" i="9"/>
  <c r="BP43" i="7"/>
  <c r="BR43" i="7"/>
  <c r="BX42" i="7"/>
  <c r="AZ42" i="5"/>
  <c r="CB41" i="1"/>
  <c r="CH41" i="1" s="1"/>
  <c r="BU42" i="7"/>
  <c r="BS43" i="8"/>
  <c r="AC43" i="4"/>
  <c r="AZ42" i="4"/>
  <c r="BU43" i="3"/>
  <c r="BP43" i="8"/>
  <c r="BT43" i="3"/>
  <c r="AY43" i="6"/>
  <c r="AY43" i="4"/>
  <c r="BT43" i="9"/>
  <c r="AG43" i="6"/>
  <c r="AO43" i="6" s="1"/>
  <c r="AY43" i="5"/>
  <c r="BS43" i="3"/>
  <c r="AM43" i="8"/>
  <c r="AY43" i="8" s="1"/>
  <c r="AM43" i="7"/>
  <c r="AY43" i="7" s="1"/>
  <c r="AD383" i="9"/>
  <c r="AK382" i="9"/>
  <c r="BS382" i="9"/>
  <c r="AZ43" i="6" l="1"/>
  <c r="AZ43" i="4"/>
  <c r="AL44" i="9"/>
  <c r="BQ44" i="9"/>
  <c r="BS45" i="9"/>
  <c r="BR45" i="9"/>
  <c r="Y46" i="9"/>
  <c r="BT45" i="9"/>
  <c r="AN44" i="9"/>
  <c r="AZ44" i="9" s="1"/>
  <c r="R44" i="9"/>
  <c r="AO45" i="9"/>
  <c r="BA45" i="9" s="1"/>
  <c r="AP45" i="9"/>
  <c r="BB45" i="9" s="1"/>
  <c r="AQ45" i="9"/>
  <c r="BC45" i="9" s="1"/>
  <c r="F46" i="9"/>
  <c r="AT44" i="9"/>
  <c r="BF44" i="9" s="1"/>
  <c r="BM44" i="9"/>
  <c r="AR44" i="9"/>
  <c r="BD44" i="9" s="1"/>
  <c r="BK44" i="9"/>
  <c r="BU44" i="9" s="1"/>
  <c r="S44" i="9"/>
  <c r="AX44" i="9" s="1"/>
  <c r="BJ44" i="9" s="1"/>
  <c r="AS44" i="9"/>
  <c r="BE44" i="9" s="1"/>
  <c r="BL44" i="9"/>
  <c r="BV44" i="9" s="1"/>
  <c r="AV44" i="9"/>
  <c r="BH44" i="9" s="1"/>
  <c r="BO44" i="9"/>
  <c r="AM44" i="9"/>
  <c r="AY44" i="9" s="1"/>
  <c r="AU44" i="9"/>
  <c r="BG44" i="9" s="1"/>
  <c r="BN44" i="9"/>
  <c r="BX44" i="9" s="1"/>
  <c r="BQ44" i="8"/>
  <c r="AL44" i="8"/>
  <c r="BR45" i="8"/>
  <c r="Y46" i="8"/>
  <c r="BP45" i="8"/>
  <c r="BS45" i="8"/>
  <c r="AK45" i="8"/>
  <c r="R44" i="8"/>
  <c r="AN44" i="8"/>
  <c r="AZ44" i="8" s="1"/>
  <c r="S44" i="8"/>
  <c r="AX44" i="8" s="1"/>
  <c r="BJ44" i="8" s="1"/>
  <c r="BL44" i="8"/>
  <c r="BV44" i="8" s="1"/>
  <c r="AS44" i="8"/>
  <c r="BE44" i="8" s="1"/>
  <c r="AR44" i="8"/>
  <c r="BD44" i="8" s="1"/>
  <c r="BK44" i="8"/>
  <c r="BM44" i="8"/>
  <c r="AT44" i="8"/>
  <c r="BF44" i="8" s="1"/>
  <c r="AO45" i="8"/>
  <c r="BA45" i="8" s="1"/>
  <c r="F46" i="8"/>
  <c r="AQ45" i="8"/>
  <c r="BC45" i="8" s="1"/>
  <c r="AM45" i="8"/>
  <c r="AY45" i="8" s="1"/>
  <c r="AP45" i="8"/>
  <c r="BB45" i="8" s="1"/>
  <c r="BN44" i="8"/>
  <c r="AU44" i="8"/>
  <c r="BG44" i="8" s="1"/>
  <c r="AV44" i="8"/>
  <c r="BH44" i="8" s="1"/>
  <c r="BO44" i="8"/>
  <c r="BY44" i="8" s="1"/>
  <c r="AL44" i="7"/>
  <c r="BQ44" i="7"/>
  <c r="Y46" i="7"/>
  <c r="BT45" i="7"/>
  <c r="BP45" i="7"/>
  <c r="BR45" i="7"/>
  <c r="BM44" i="7"/>
  <c r="BW44" i="7" s="1"/>
  <c r="AT44" i="7"/>
  <c r="BF44" i="7" s="1"/>
  <c r="AV44" i="7"/>
  <c r="BH44" i="7" s="1"/>
  <c r="BO44" i="7"/>
  <c r="BY44" i="7" s="1"/>
  <c r="R44" i="7"/>
  <c r="AN44" i="7"/>
  <c r="AZ44" i="7" s="1"/>
  <c r="BK44" i="7"/>
  <c r="AR44" i="7"/>
  <c r="BD44" i="7" s="1"/>
  <c r="S44" i="7"/>
  <c r="AX44" i="7" s="1"/>
  <c r="BJ44" i="7" s="1"/>
  <c r="BL44" i="7"/>
  <c r="BV44" i="7" s="1"/>
  <c r="AS44" i="7"/>
  <c r="BE44" i="7" s="1"/>
  <c r="BN44" i="7"/>
  <c r="AU44" i="7"/>
  <c r="BG44" i="7" s="1"/>
  <c r="AO45" i="7"/>
  <c r="BA45" i="7" s="1"/>
  <c r="F46" i="7"/>
  <c r="AQ45" i="7"/>
  <c r="BC45" i="7" s="1"/>
  <c r="AM45" i="7"/>
  <c r="AY45" i="7" s="1"/>
  <c r="AP45" i="7"/>
  <c r="BB45" i="7" s="1"/>
  <c r="AD44" i="6"/>
  <c r="AV44" i="6"/>
  <c r="U46" i="6"/>
  <c r="AY383" i="6"/>
  <c r="AD383" i="6"/>
  <c r="AV383" i="6"/>
  <c r="AC383" i="6"/>
  <c r="N44" i="6"/>
  <c r="AE44" i="6"/>
  <c r="AM44" i="6" s="1"/>
  <c r="O44" i="6"/>
  <c r="AL44" i="6" s="1"/>
  <c r="AT44" i="6" s="1"/>
  <c r="AH44" i="6"/>
  <c r="AP44" i="6" s="1"/>
  <c r="AU44" i="6"/>
  <c r="AW44" i="6" s="1"/>
  <c r="AI44" i="6"/>
  <c r="AQ44" i="6" s="1"/>
  <c r="AX44" i="6"/>
  <c r="AF45" i="6"/>
  <c r="AN45" i="6" s="1"/>
  <c r="AG45" i="6"/>
  <c r="AO45" i="6" s="1"/>
  <c r="F46" i="6"/>
  <c r="AD44" i="5"/>
  <c r="AV44" i="5"/>
  <c r="U46" i="5"/>
  <c r="AY383" i="5"/>
  <c r="AC383" i="5"/>
  <c r="AV383" i="5"/>
  <c r="AD383" i="5"/>
  <c r="N44" i="5"/>
  <c r="AE44" i="5"/>
  <c r="AM44" i="5" s="1"/>
  <c r="O44" i="5"/>
  <c r="AL44" i="5" s="1"/>
  <c r="AT44" i="5" s="1"/>
  <c r="AH44" i="5"/>
  <c r="AP44" i="5" s="1"/>
  <c r="AU44" i="5"/>
  <c r="AW44" i="5" s="1"/>
  <c r="AI44" i="5"/>
  <c r="AQ44" i="5" s="1"/>
  <c r="AX44" i="5"/>
  <c r="AF45" i="5"/>
  <c r="AN45" i="5" s="1"/>
  <c r="AG45" i="5"/>
  <c r="AO45" i="5" s="1"/>
  <c r="F46" i="5"/>
  <c r="AD44" i="4"/>
  <c r="AV44" i="4"/>
  <c r="U46" i="4"/>
  <c r="AC383" i="4"/>
  <c r="AY383" i="4"/>
  <c r="AV383" i="4"/>
  <c r="AD383" i="4"/>
  <c r="N44" i="4"/>
  <c r="AE44" i="4"/>
  <c r="AM44" i="4" s="1"/>
  <c r="O44" i="4"/>
  <c r="AL44" i="4" s="1"/>
  <c r="AT44" i="4" s="1"/>
  <c r="AH44" i="4"/>
  <c r="AP44" i="4" s="1"/>
  <c r="AU44" i="4"/>
  <c r="AW44" i="4" s="1"/>
  <c r="AI44" i="4"/>
  <c r="AQ44" i="4" s="1"/>
  <c r="AX44" i="4"/>
  <c r="AF45" i="4"/>
  <c r="AN45" i="4" s="1"/>
  <c r="AJ45" i="4"/>
  <c r="AR45" i="4" s="1"/>
  <c r="F46" i="4"/>
  <c r="AX44" i="3"/>
  <c r="BV44" i="3" s="1"/>
  <c r="BQ44" i="3"/>
  <c r="BU45" i="3"/>
  <c r="S46" i="3"/>
  <c r="BS45" i="3"/>
  <c r="BS383" i="3"/>
  <c r="BU383" i="3"/>
  <c r="AX383" i="3"/>
  <c r="BV383" i="3" s="1"/>
  <c r="BQ383" i="3"/>
  <c r="Z383" i="3"/>
  <c r="BR383" i="3"/>
  <c r="BT383" i="3"/>
  <c r="CI43" i="3"/>
  <c r="AF43" i="3"/>
  <c r="AL43" i="3" s="1"/>
  <c r="CJ43" i="3"/>
  <c r="BP43" i="3"/>
  <c r="CB43" i="3" s="1"/>
  <c r="CH43" i="3" s="1"/>
  <c r="BD43" i="3"/>
  <c r="BJ43" i="3" s="1"/>
  <c r="BB44" i="3"/>
  <c r="BH44" i="3" s="1"/>
  <c r="BN44" i="3"/>
  <c r="BZ44" i="3" s="1"/>
  <c r="CF44" i="3" s="1"/>
  <c r="F46" i="3"/>
  <c r="BA44" i="3"/>
  <c r="BG44" i="3" s="1"/>
  <c r="BM44" i="3"/>
  <c r="BL44" i="3"/>
  <c r="AZ44" i="3"/>
  <c r="BF44" i="3" s="1"/>
  <c r="BC44" i="3"/>
  <c r="BI44" i="3" s="1"/>
  <c r="BO44" i="3"/>
  <c r="AA44" i="3"/>
  <c r="AG44" i="3" s="1"/>
  <c r="M44" i="3"/>
  <c r="AR44" i="3"/>
  <c r="AY44" i="3"/>
  <c r="BE44" i="3" s="1"/>
  <c r="BK44" i="3"/>
  <c r="AX44" i="2"/>
  <c r="BQ44" i="2"/>
  <c r="BR45" i="2"/>
  <c r="BS45" i="2"/>
  <c r="BT45" i="2"/>
  <c r="BU45" i="2"/>
  <c r="S46" i="2"/>
  <c r="BU383" i="2"/>
  <c r="AX383" i="2"/>
  <c r="BQ383" i="2"/>
  <c r="BT383" i="2"/>
  <c r="Z383" i="2"/>
  <c r="BR383" i="2"/>
  <c r="BS383" i="2"/>
  <c r="AF43" i="2"/>
  <c r="AL43" i="2" s="1"/>
  <c r="CI43" i="2"/>
  <c r="BD43" i="2"/>
  <c r="BJ43" i="2" s="1"/>
  <c r="BP43" i="2"/>
  <c r="CB43" i="2" s="1"/>
  <c r="CH43" i="2" s="1"/>
  <c r="M44" i="2"/>
  <c r="AA44" i="2"/>
  <c r="AG44" i="2" s="1"/>
  <c r="AR44" i="2"/>
  <c r="AY44" i="2"/>
  <c r="BE44" i="2" s="1"/>
  <c r="BK44" i="2"/>
  <c r="BW44" i="2" s="1"/>
  <c r="CC44" i="2" s="1"/>
  <c r="AZ44" i="2"/>
  <c r="BF44" i="2" s="1"/>
  <c r="BL44" i="2"/>
  <c r="BX44" i="2" s="1"/>
  <c r="CD44" i="2" s="1"/>
  <c r="BA44" i="2"/>
  <c r="BG44" i="2" s="1"/>
  <c r="BM44" i="2"/>
  <c r="BY44" i="2" s="1"/>
  <c r="CE44" i="2" s="1"/>
  <c r="BB44" i="2"/>
  <c r="BH44" i="2" s="1"/>
  <c r="BN44" i="2"/>
  <c r="BZ44" i="2" s="1"/>
  <c r="CF44" i="2" s="1"/>
  <c r="BC44" i="2"/>
  <c r="BI44" i="2" s="1"/>
  <c r="BO44" i="2"/>
  <c r="CA44" i="2" s="1"/>
  <c r="CG44" i="2" s="1"/>
  <c r="AB45" i="2"/>
  <c r="AH45" i="2" s="1"/>
  <c r="AC45" i="2"/>
  <c r="AI45" i="2" s="1"/>
  <c r="AD45" i="2"/>
  <c r="AJ45" i="2" s="1"/>
  <c r="AE45" i="2"/>
  <c r="AK45" i="2" s="1"/>
  <c r="F46" i="2"/>
  <c r="AX44" i="1"/>
  <c r="BQ44" i="1"/>
  <c r="BR45" i="1"/>
  <c r="BS45" i="1"/>
  <c r="BT45" i="1"/>
  <c r="BU45" i="1"/>
  <c r="S46" i="1"/>
  <c r="BU383" i="1"/>
  <c r="BQ383" i="1"/>
  <c r="AX383" i="1"/>
  <c r="BS383" i="1"/>
  <c r="BT383" i="1"/>
  <c r="Z383" i="1"/>
  <c r="BR383" i="1"/>
  <c r="BD43" i="1"/>
  <c r="BJ43" i="1" s="1"/>
  <c r="BP43" i="1"/>
  <c r="CB43" i="1" s="1"/>
  <c r="CH43" i="1" s="1"/>
  <c r="M44" i="1"/>
  <c r="AA44" i="1"/>
  <c r="AG44" i="1" s="1"/>
  <c r="AR44" i="1"/>
  <c r="AY44" i="1"/>
  <c r="BE44" i="1" s="1"/>
  <c r="BK44" i="1"/>
  <c r="BW44" i="1" s="1"/>
  <c r="CC44" i="1" s="1"/>
  <c r="AZ44" i="1"/>
  <c r="BF44" i="1" s="1"/>
  <c r="BL44" i="1"/>
  <c r="BX44" i="1" s="1"/>
  <c r="CD44" i="1" s="1"/>
  <c r="BA44" i="1"/>
  <c r="BG44" i="1" s="1"/>
  <c r="BM44" i="1"/>
  <c r="BY44" i="1" s="1"/>
  <c r="CE44" i="1" s="1"/>
  <c r="BB44" i="1"/>
  <c r="BH44" i="1" s="1"/>
  <c r="BN44" i="1"/>
  <c r="BZ44" i="1" s="1"/>
  <c r="CF44" i="1" s="1"/>
  <c r="BC44" i="1"/>
  <c r="BI44" i="1" s="1"/>
  <c r="BO44" i="1"/>
  <c r="CA44" i="1" s="1"/>
  <c r="CG44" i="1" s="1"/>
  <c r="AB45" i="1"/>
  <c r="AH45" i="1" s="1"/>
  <c r="AC45" i="1"/>
  <c r="AI45" i="1" s="1"/>
  <c r="AD45" i="1"/>
  <c r="AJ45" i="1" s="1"/>
  <c r="AE45" i="1"/>
  <c r="AK45" i="1" s="1"/>
  <c r="F46" i="1"/>
  <c r="BR383" i="9"/>
  <c r="BQ383" i="9"/>
  <c r="AL383" i="9"/>
  <c r="AZ383" i="9" s="1"/>
  <c r="BT383" i="9"/>
  <c r="BP383" i="9"/>
  <c r="AL383" i="8"/>
  <c r="BQ383" i="8"/>
  <c r="BS383" i="8"/>
  <c r="BP383" i="8"/>
  <c r="BT383" i="8"/>
  <c r="BR383" i="8"/>
  <c r="AK383" i="8"/>
  <c r="AK44" i="9"/>
  <c r="BS44" i="7"/>
  <c r="AC44" i="6"/>
  <c r="BV382" i="2"/>
  <c r="AK43" i="5"/>
  <c r="AS43" i="5" s="1"/>
  <c r="AL43" i="5"/>
  <c r="AT43" i="5" s="1"/>
  <c r="AW43" i="5"/>
  <c r="AZ43" i="5"/>
  <c r="AF44" i="5"/>
  <c r="AN44" i="5" s="1"/>
  <c r="AG44" i="5"/>
  <c r="AO44" i="5" s="1"/>
  <c r="AJ44" i="5"/>
  <c r="AR44" i="5" s="1"/>
  <c r="AC44" i="4"/>
  <c r="AY44" i="4"/>
  <c r="BV382" i="3"/>
  <c r="Z44" i="1"/>
  <c r="AF43" i="1"/>
  <c r="AL43" i="1" s="1"/>
  <c r="BW43" i="1"/>
  <c r="CC43" i="1" s="1"/>
  <c r="AB44" i="1"/>
  <c r="AH44" i="1" s="1"/>
  <c r="AC44" i="1"/>
  <c r="AI44" i="1" s="1"/>
  <c r="AD44" i="1"/>
  <c r="AJ44" i="1" s="1"/>
  <c r="AE44" i="1"/>
  <c r="AK44" i="1" s="1"/>
  <c r="BP44" i="7"/>
  <c r="BR44" i="9"/>
  <c r="BS44" i="8"/>
  <c r="AC44" i="5"/>
  <c r="BR44" i="3"/>
  <c r="Z44" i="2"/>
  <c r="BR44" i="8"/>
  <c r="AY44" i="6"/>
  <c r="BU44" i="3"/>
  <c r="BS44" i="3"/>
  <c r="BV382" i="1"/>
  <c r="BT44" i="9"/>
  <c r="AW43" i="9"/>
  <c r="BI43" i="9" s="1"/>
  <c r="BY43" i="9"/>
  <c r="BU43" i="9"/>
  <c r="BP44" i="8"/>
  <c r="AY44" i="5"/>
  <c r="AM44" i="8"/>
  <c r="AY44" i="8" s="1"/>
  <c r="AM44" i="7"/>
  <c r="AY44" i="7" s="1"/>
  <c r="AK43" i="6"/>
  <c r="AS43" i="6" s="1"/>
  <c r="AK43" i="4"/>
  <c r="AS43" i="4" s="1"/>
  <c r="BQ45" i="9" l="1"/>
  <c r="AL45" i="9"/>
  <c r="BP46" i="9"/>
  <c r="BT46" i="9"/>
  <c r="BR46" i="9"/>
  <c r="Y47" i="9"/>
  <c r="R45" i="9"/>
  <c r="AN45" i="9"/>
  <c r="AZ45" i="9" s="1"/>
  <c r="BM45" i="9"/>
  <c r="BW45" i="9" s="1"/>
  <c r="AT45" i="9"/>
  <c r="BF45" i="9" s="1"/>
  <c r="BO45" i="9"/>
  <c r="BY45" i="9" s="1"/>
  <c r="AV45" i="9"/>
  <c r="BH45" i="9" s="1"/>
  <c r="AR45" i="9"/>
  <c r="BD45" i="9" s="1"/>
  <c r="BK45" i="9"/>
  <c r="BU45" i="9" s="1"/>
  <c r="BN45" i="9"/>
  <c r="BX45" i="9" s="1"/>
  <c r="AU45" i="9"/>
  <c r="BG45" i="9" s="1"/>
  <c r="AO46" i="9"/>
  <c r="BA46" i="9" s="1"/>
  <c r="AP46" i="9"/>
  <c r="BB46" i="9" s="1"/>
  <c r="AQ46" i="9"/>
  <c r="BC46" i="9" s="1"/>
  <c r="F47" i="9"/>
  <c r="S45" i="9"/>
  <c r="AX45" i="9" s="1"/>
  <c r="BJ45" i="9" s="1"/>
  <c r="AS45" i="9"/>
  <c r="BE45" i="9" s="1"/>
  <c r="BL45" i="9"/>
  <c r="BV45" i="9" s="1"/>
  <c r="BQ45" i="8"/>
  <c r="AL45" i="8"/>
  <c r="Y47" i="8"/>
  <c r="BS46" i="8"/>
  <c r="BR46" i="8"/>
  <c r="BT46" i="8"/>
  <c r="AW44" i="8"/>
  <c r="BI44" i="8" s="1"/>
  <c r="BK45" i="8"/>
  <c r="BU45" i="8" s="1"/>
  <c r="AR45" i="8"/>
  <c r="BD45" i="8" s="1"/>
  <c r="AO46" i="8"/>
  <c r="BA46" i="8" s="1"/>
  <c r="F47" i="8"/>
  <c r="AQ46" i="8"/>
  <c r="BC46" i="8" s="1"/>
  <c r="AP46" i="8"/>
  <c r="BB46" i="8" s="1"/>
  <c r="R45" i="8"/>
  <c r="AN45" i="8"/>
  <c r="AZ45" i="8" s="1"/>
  <c r="BL45" i="8"/>
  <c r="BV45" i="8" s="1"/>
  <c r="S45" i="8"/>
  <c r="AX45" i="8" s="1"/>
  <c r="BJ45" i="8" s="1"/>
  <c r="AS45" i="8"/>
  <c r="BE45" i="8" s="1"/>
  <c r="AV45" i="8"/>
  <c r="BH45" i="8" s="1"/>
  <c r="BO45" i="8"/>
  <c r="BY45" i="8" s="1"/>
  <c r="AT45" i="8"/>
  <c r="BF45" i="8" s="1"/>
  <c r="BM45" i="8"/>
  <c r="BW45" i="8" s="1"/>
  <c r="BN45" i="8"/>
  <c r="BX45" i="8" s="1"/>
  <c r="AU45" i="8"/>
  <c r="BG45" i="8" s="1"/>
  <c r="BQ45" i="7"/>
  <c r="AL45" i="7"/>
  <c r="Y47" i="7"/>
  <c r="BP46" i="7"/>
  <c r="BR46" i="7"/>
  <c r="BT46" i="7"/>
  <c r="AW44" i="7"/>
  <c r="BI44" i="7" s="1"/>
  <c r="AR45" i="7"/>
  <c r="BD45" i="7" s="1"/>
  <c r="BK45" i="7"/>
  <c r="BU45" i="7" s="1"/>
  <c r="BN45" i="7"/>
  <c r="BX45" i="7" s="1"/>
  <c r="AU45" i="7"/>
  <c r="BG45" i="7" s="1"/>
  <c r="AO46" i="7"/>
  <c r="BA46" i="7" s="1"/>
  <c r="AP46" i="7"/>
  <c r="BB46" i="7" s="1"/>
  <c r="AQ46" i="7"/>
  <c r="BC46" i="7" s="1"/>
  <c r="F47" i="7"/>
  <c r="AS45" i="7"/>
  <c r="BE45" i="7" s="1"/>
  <c r="S45" i="7"/>
  <c r="AX45" i="7" s="1"/>
  <c r="BJ45" i="7" s="1"/>
  <c r="BL45" i="7"/>
  <c r="BV45" i="7" s="1"/>
  <c r="R45" i="7"/>
  <c r="AN45" i="7"/>
  <c r="AZ45" i="7" s="1"/>
  <c r="BM45" i="7"/>
  <c r="BW45" i="7" s="1"/>
  <c r="AT45" i="7"/>
  <c r="BF45" i="7" s="1"/>
  <c r="AV45" i="7"/>
  <c r="BH45" i="7" s="1"/>
  <c r="BO45" i="7"/>
  <c r="BY45" i="7" s="1"/>
  <c r="AD45" i="6"/>
  <c r="AV45" i="6"/>
  <c r="U47" i="6"/>
  <c r="N45" i="6"/>
  <c r="AE45" i="6"/>
  <c r="AM45" i="6" s="1"/>
  <c r="O45" i="6"/>
  <c r="AL45" i="6" s="1"/>
  <c r="AT45" i="6" s="1"/>
  <c r="AH45" i="6"/>
  <c r="AP45" i="6" s="1"/>
  <c r="AU45" i="6"/>
  <c r="AW45" i="6" s="1"/>
  <c r="AI45" i="6"/>
  <c r="AQ45" i="6" s="1"/>
  <c r="AX45" i="6"/>
  <c r="AZ45" i="6" s="1"/>
  <c r="AF46" i="6"/>
  <c r="AN46" i="6" s="1"/>
  <c r="F47" i="6"/>
  <c r="AD45" i="5"/>
  <c r="AV45" i="5"/>
  <c r="U47" i="5"/>
  <c r="AK44" i="5"/>
  <c r="AS44" i="5" s="1"/>
  <c r="N45" i="5"/>
  <c r="AE45" i="5"/>
  <c r="AM45" i="5" s="1"/>
  <c r="O45" i="5"/>
  <c r="AL45" i="5" s="1"/>
  <c r="AT45" i="5" s="1"/>
  <c r="AH45" i="5"/>
  <c r="AP45" i="5" s="1"/>
  <c r="AU45" i="5"/>
  <c r="AW45" i="5" s="1"/>
  <c r="AI45" i="5"/>
  <c r="AQ45" i="5" s="1"/>
  <c r="AX45" i="5"/>
  <c r="AZ45" i="5" s="1"/>
  <c r="F47" i="5"/>
  <c r="AD45" i="4"/>
  <c r="AV45" i="4"/>
  <c r="U47" i="4"/>
  <c r="AK44" i="4"/>
  <c r="AS44" i="4" s="1"/>
  <c r="N45" i="4"/>
  <c r="AE45" i="4"/>
  <c r="AM45" i="4" s="1"/>
  <c r="O45" i="4"/>
  <c r="AL45" i="4" s="1"/>
  <c r="AT45" i="4" s="1"/>
  <c r="AH45" i="4"/>
  <c r="AP45" i="4" s="1"/>
  <c r="AU45" i="4"/>
  <c r="AW45" i="4" s="1"/>
  <c r="AI45" i="4"/>
  <c r="AQ45" i="4" s="1"/>
  <c r="AX45" i="4"/>
  <c r="AZ45" i="4" s="1"/>
  <c r="AF46" i="4"/>
  <c r="AN46" i="4" s="1"/>
  <c r="AG46" i="4"/>
  <c r="AO46" i="4" s="1"/>
  <c r="AJ46" i="4"/>
  <c r="AR46" i="4" s="1"/>
  <c r="F47" i="4"/>
  <c r="BQ45" i="3"/>
  <c r="AX45" i="3"/>
  <c r="BV45" i="3" s="1"/>
  <c r="BR46" i="3"/>
  <c r="BU46" i="3"/>
  <c r="BT46" i="3"/>
  <c r="S47" i="3"/>
  <c r="BB45" i="3"/>
  <c r="BH45" i="3" s="1"/>
  <c r="BN45" i="3"/>
  <c r="BZ45" i="3" s="1"/>
  <c r="CF45" i="3" s="1"/>
  <c r="BA45" i="3"/>
  <c r="BG45" i="3" s="1"/>
  <c r="BM45" i="3"/>
  <c r="BY45" i="3" s="1"/>
  <c r="CE45" i="3" s="1"/>
  <c r="BC45" i="3"/>
  <c r="BI45" i="3" s="1"/>
  <c r="BO45" i="3"/>
  <c r="CA45" i="3" s="1"/>
  <c r="CG45" i="3" s="1"/>
  <c r="AB46" i="3"/>
  <c r="AH46" i="3" s="1"/>
  <c r="AE46" i="3"/>
  <c r="AK46" i="3" s="1"/>
  <c r="F47" i="3"/>
  <c r="AC46" i="3"/>
  <c r="AI46" i="3" s="1"/>
  <c r="AD46" i="3"/>
  <c r="AJ46" i="3" s="1"/>
  <c r="AZ45" i="3"/>
  <c r="BF45" i="3" s="1"/>
  <c r="BL45" i="3"/>
  <c r="BX45" i="3" s="1"/>
  <c r="CD45" i="3" s="1"/>
  <c r="M45" i="3"/>
  <c r="AA45" i="3"/>
  <c r="AG45" i="3" s="1"/>
  <c r="AR45" i="3"/>
  <c r="AY45" i="3"/>
  <c r="BE45" i="3" s="1"/>
  <c r="BK45" i="3"/>
  <c r="BW45" i="3" s="1"/>
  <c r="CC45" i="3" s="1"/>
  <c r="CJ44" i="3"/>
  <c r="AF44" i="3"/>
  <c r="AL44" i="3" s="1"/>
  <c r="CI44" i="3"/>
  <c r="BD44" i="3"/>
  <c r="BJ44" i="3" s="1"/>
  <c r="BP44" i="3"/>
  <c r="CB44" i="3" s="1"/>
  <c r="CH44" i="3" s="1"/>
  <c r="AX45" i="2"/>
  <c r="BV45" i="2" s="1"/>
  <c r="BQ45" i="2"/>
  <c r="BR46" i="2"/>
  <c r="BS46" i="2"/>
  <c r="BT46" i="2"/>
  <c r="BU46" i="2"/>
  <c r="S47" i="2"/>
  <c r="AF44" i="2"/>
  <c r="AL44" i="2" s="1"/>
  <c r="CI44" i="2"/>
  <c r="BD44" i="2"/>
  <c r="BJ44" i="2" s="1"/>
  <c r="BP44" i="2"/>
  <c r="CB44" i="2" s="1"/>
  <c r="CH44" i="2" s="1"/>
  <c r="M45" i="2"/>
  <c r="AA45" i="2"/>
  <c r="AG45" i="2" s="1"/>
  <c r="AR45" i="2"/>
  <c r="AY45" i="2"/>
  <c r="BE45" i="2" s="1"/>
  <c r="BK45" i="2"/>
  <c r="BW45" i="2" s="1"/>
  <c r="CC45" i="2" s="1"/>
  <c r="AZ45" i="2"/>
  <c r="BF45" i="2" s="1"/>
  <c r="BL45" i="2"/>
  <c r="BX45" i="2" s="1"/>
  <c r="CD45" i="2" s="1"/>
  <c r="BA45" i="2"/>
  <c r="BG45" i="2" s="1"/>
  <c r="BM45" i="2"/>
  <c r="BY45" i="2" s="1"/>
  <c r="CE45" i="2" s="1"/>
  <c r="BB45" i="2"/>
  <c r="BH45" i="2" s="1"/>
  <c r="BN45" i="2"/>
  <c r="BZ45" i="2" s="1"/>
  <c r="CF45" i="2" s="1"/>
  <c r="BC45" i="2"/>
  <c r="BI45" i="2" s="1"/>
  <c r="BO45" i="2"/>
  <c r="CA45" i="2" s="1"/>
  <c r="CG45" i="2" s="1"/>
  <c r="AB46" i="2"/>
  <c r="AH46" i="2" s="1"/>
  <c r="AC46" i="2"/>
  <c r="AI46" i="2" s="1"/>
  <c r="AD46" i="2"/>
  <c r="AJ46" i="2" s="1"/>
  <c r="AE46" i="2"/>
  <c r="AK46" i="2" s="1"/>
  <c r="F47" i="2"/>
  <c r="AX45" i="1"/>
  <c r="BV45" i="1" s="1"/>
  <c r="BQ45" i="1"/>
  <c r="BR46" i="1"/>
  <c r="BS46" i="1"/>
  <c r="BT46" i="1"/>
  <c r="BU46" i="1"/>
  <c r="S47" i="1"/>
  <c r="AF44" i="1"/>
  <c r="AL44" i="1" s="1"/>
  <c r="BD44" i="1"/>
  <c r="BJ44" i="1" s="1"/>
  <c r="BP44" i="1"/>
  <c r="CB44" i="1" s="1"/>
  <c r="CH44" i="1" s="1"/>
  <c r="M45" i="1"/>
  <c r="AA45" i="1"/>
  <c r="AG45" i="1" s="1"/>
  <c r="AR45" i="1"/>
  <c r="AY45" i="1"/>
  <c r="BE45" i="1" s="1"/>
  <c r="BK45" i="1"/>
  <c r="BW45" i="1" s="1"/>
  <c r="CC45" i="1" s="1"/>
  <c r="AZ45" i="1"/>
  <c r="BF45" i="1" s="1"/>
  <c r="BL45" i="1"/>
  <c r="BX45" i="1" s="1"/>
  <c r="CD45" i="1" s="1"/>
  <c r="BA45" i="1"/>
  <c r="BG45" i="1" s="1"/>
  <c r="BM45" i="1"/>
  <c r="BY45" i="1" s="1"/>
  <c r="CE45" i="1" s="1"/>
  <c r="BB45" i="1"/>
  <c r="BH45" i="1" s="1"/>
  <c r="BN45" i="1"/>
  <c r="BZ45" i="1" s="1"/>
  <c r="CF45" i="1" s="1"/>
  <c r="BC45" i="1"/>
  <c r="BI45" i="1" s="1"/>
  <c r="BO45" i="1"/>
  <c r="CA45" i="1" s="1"/>
  <c r="CG45" i="1" s="1"/>
  <c r="AB46" i="1"/>
  <c r="AH46" i="1" s="1"/>
  <c r="AC46" i="1"/>
  <c r="AI46" i="1" s="1"/>
  <c r="AD46" i="1"/>
  <c r="AJ46" i="1" s="1"/>
  <c r="AE46" i="1"/>
  <c r="AK46" i="1" s="1"/>
  <c r="F47" i="1"/>
  <c r="AC45" i="3"/>
  <c r="AI45" i="3" s="1"/>
  <c r="AE45" i="3"/>
  <c r="AK45" i="3" s="1"/>
  <c r="AD45" i="3"/>
  <c r="AJ45" i="3" s="1"/>
  <c r="AB45" i="3"/>
  <c r="AH45" i="3" s="1"/>
  <c r="BY44" i="3"/>
  <c r="CE44" i="3" s="1"/>
  <c r="BX44" i="3"/>
  <c r="CD44" i="3" s="1"/>
  <c r="CA44" i="3"/>
  <c r="CG44" i="3" s="1"/>
  <c r="BW44" i="3"/>
  <c r="CC44" i="3" s="1"/>
  <c r="BV44" i="2"/>
  <c r="Z45" i="2"/>
  <c r="BV383" i="2"/>
  <c r="BP45" i="9"/>
  <c r="AW44" i="9"/>
  <c r="BI44" i="9" s="1"/>
  <c r="BX44" i="8"/>
  <c r="AK45" i="7"/>
  <c r="BS45" i="7"/>
  <c r="BU44" i="7"/>
  <c r="AG45" i="4"/>
  <c r="AO45" i="4" s="1"/>
  <c r="BT45" i="3"/>
  <c r="BV44" i="1"/>
  <c r="AK45" i="9"/>
  <c r="BU44" i="8"/>
  <c r="AJ45" i="5"/>
  <c r="AR45" i="5" s="1"/>
  <c r="Z45" i="3"/>
  <c r="BW44" i="9"/>
  <c r="BX44" i="7"/>
  <c r="AK44" i="6"/>
  <c r="AS44" i="6" s="1"/>
  <c r="AY45" i="5"/>
  <c r="AC45" i="4"/>
  <c r="BY44" i="9"/>
  <c r="BT45" i="8"/>
  <c r="AC45" i="6"/>
  <c r="AZ44" i="6"/>
  <c r="AJ45" i="6"/>
  <c r="AR45" i="6" s="1"/>
  <c r="AZ44" i="4"/>
  <c r="BR45" i="3"/>
  <c r="Z45" i="1"/>
  <c r="BV383" i="1"/>
  <c r="BW44" i="8"/>
  <c r="AY45" i="6"/>
  <c r="AC45" i="5"/>
  <c r="AZ44" i="5"/>
  <c r="AY45" i="4"/>
  <c r="AM45" i="9"/>
  <c r="AY45" i="9" s="1"/>
  <c r="AL46" i="9" l="1"/>
  <c r="BQ46" i="9"/>
  <c r="AK47" i="9"/>
  <c r="BP47" i="9"/>
  <c r="BT47" i="9"/>
  <c r="Y48" i="9"/>
  <c r="AW45" i="9"/>
  <c r="BI45" i="9" s="1"/>
  <c r="BK46" i="9"/>
  <c r="BU46" i="9" s="1"/>
  <c r="AR46" i="9"/>
  <c r="BD46" i="9" s="1"/>
  <c r="AT46" i="9"/>
  <c r="BF46" i="9" s="1"/>
  <c r="BM46" i="9"/>
  <c r="BW46" i="9" s="1"/>
  <c r="AU46" i="9"/>
  <c r="BG46" i="9" s="1"/>
  <c r="BN46" i="9"/>
  <c r="AN46" i="9"/>
  <c r="AZ46" i="9" s="1"/>
  <c r="R46" i="9"/>
  <c r="AS46" i="9"/>
  <c r="BE46" i="9" s="1"/>
  <c r="S46" i="9"/>
  <c r="AX46" i="9" s="1"/>
  <c r="BJ46" i="9" s="1"/>
  <c r="BL46" i="9"/>
  <c r="BV46" i="9" s="1"/>
  <c r="AV46" i="9"/>
  <c r="BH46" i="9" s="1"/>
  <c r="BO46" i="9"/>
  <c r="BY46" i="9" s="1"/>
  <c r="AP47" i="9"/>
  <c r="BB47" i="9" s="1"/>
  <c r="AQ47" i="9"/>
  <c r="BC47" i="9" s="1"/>
  <c r="AO47" i="9"/>
  <c r="BA47" i="9" s="1"/>
  <c r="AM47" i="9"/>
  <c r="AY47" i="9" s="1"/>
  <c r="F48" i="9"/>
  <c r="BP47" i="8"/>
  <c r="BS47" i="8"/>
  <c r="AK47" i="8"/>
  <c r="BR47" i="8"/>
  <c r="Y48" i="8"/>
  <c r="BQ46" i="8"/>
  <c r="AL46" i="8"/>
  <c r="AR46" i="8"/>
  <c r="BD46" i="8" s="1"/>
  <c r="BK46" i="8"/>
  <c r="BO46" i="8"/>
  <c r="BY46" i="8" s="1"/>
  <c r="AV46" i="8"/>
  <c r="BH46" i="8" s="1"/>
  <c r="AO47" i="8"/>
  <c r="BA47" i="8" s="1"/>
  <c r="AP47" i="8"/>
  <c r="BB47" i="8" s="1"/>
  <c r="AM47" i="8"/>
  <c r="AY47" i="8" s="1"/>
  <c r="AQ47" i="8"/>
  <c r="BC47" i="8" s="1"/>
  <c r="F48" i="8"/>
  <c r="S46" i="8"/>
  <c r="AX46" i="8" s="1"/>
  <c r="BJ46" i="8" s="1"/>
  <c r="AS46" i="8"/>
  <c r="BE46" i="8" s="1"/>
  <c r="BL46" i="8"/>
  <c r="BV46" i="8" s="1"/>
  <c r="AM46" i="8"/>
  <c r="AY46" i="8" s="1"/>
  <c r="AT46" i="8"/>
  <c r="BF46" i="8" s="1"/>
  <c r="BM46" i="8"/>
  <c r="BW46" i="8" s="1"/>
  <c r="R46" i="8"/>
  <c r="AN46" i="8"/>
  <c r="AZ46" i="8" s="1"/>
  <c r="BN46" i="8"/>
  <c r="BX46" i="8" s="1"/>
  <c r="AU46" i="8"/>
  <c r="BG46" i="8" s="1"/>
  <c r="BS47" i="7"/>
  <c r="Y48" i="7"/>
  <c r="BR47" i="7"/>
  <c r="BT47" i="7"/>
  <c r="AK47" i="7"/>
  <c r="BQ46" i="7"/>
  <c r="AL46" i="7"/>
  <c r="AS46" i="7"/>
  <c r="BE46" i="7" s="1"/>
  <c r="S46" i="7"/>
  <c r="AX46" i="7" s="1"/>
  <c r="BJ46" i="7" s="1"/>
  <c r="BL46" i="7"/>
  <c r="BV46" i="7" s="1"/>
  <c r="AR46" i="7"/>
  <c r="BD46" i="7" s="1"/>
  <c r="BK46" i="7"/>
  <c r="BU46" i="7" s="1"/>
  <c r="R46" i="7"/>
  <c r="AN46" i="7"/>
  <c r="AZ46" i="7" s="1"/>
  <c r="BM46" i="7"/>
  <c r="BW46" i="7" s="1"/>
  <c r="AT46" i="7"/>
  <c r="BF46" i="7" s="1"/>
  <c r="BO46" i="7"/>
  <c r="BY46" i="7" s="1"/>
  <c r="AV46" i="7"/>
  <c r="BH46" i="7" s="1"/>
  <c r="AM46" i="7"/>
  <c r="AY46" i="7" s="1"/>
  <c r="BN46" i="7"/>
  <c r="AU46" i="7"/>
  <c r="BG46" i="7" s="1"/>
  <c r="AP47" i="7"/>
  <c r="BB47" i="7" s="1"/>
  <c r="F48" i="7"/>
  <c r="AM47" i="7"/>
  <c r="AY47" i="7" s="1"/>
  <c r="AQ47" i="7"/>
  <c r="BC47" i="7" s="1"/>
  <c r="AO47" i="7"/>
  <c r="BA47" i="7" s="1"/>
  <c r="AD46" i="6"/>
  <c r="AV46" i="6"/>
  <c r="U48" i="6"/>
  <c r="AK45" i="6"/>
  <c r="AS45" i="6" s="1"/>
  <c r="N46" i="6"/>
  <c r="AE46" i="6"/>
  <c r="AM46" i="6" s="1"/>
  <c r="O46" i="6"/>
  <c r="AL46" i="6" s="1"/>
  <c r="AT46" i="6" s="1"/>
  <c r="AH46" i="6"/>
  <c r="AP46" i="6" s="1"/>
  <c r="AU46" i="6"/>
  <c r="AW46" i="6" s="1"/>
  <c r="AI46" i="6"/>
  <c r="AQ46" i="6" s="1"/>
  <c r="AX46" i="6"/>
  <c r="AF47" i="6"/>
  <c r="AN47" i="6" s="1"/>
  <c r="AG47" i="6"/>
  <c r="AO47" i="6" s="1"/>
  <c r="F48" i="6"/>
  <c r="AD46" i="5"/>
  <c r="AV46" i="5"/>
  <c r="U48" i="5"/>
  <c r="N46" i="5"/>
  <c r="AE46" i="5"/>
  <c r="AM46" i="5" s="1"/>
  <c r="O46" i="5"/>
  <c r="AL46" i="5" s="1"/>
  <c r="AT46" i="5" s="1"/>
  <c r="AH46" i="5"/>
  <c r="AP46" i="5" s="1"/>
  <c r="AU46" i="5"/>
  <c r="AW46" i="5" s="1"/>
  <c r="AI46" i="5"/>
  <c r="AQ46" i="5" s="1"/>
  <c r="AX46" i="5"/>
  <c r="AF47" i="5"/>
  <c r="AN47" i="5" s="1"/>
  <c r="AG47" i="5"/>
  <c r="AO47" i="5" s="1"/>
  <c r="AJ47" i="5"/>
  <c r="AR47" i="5" s="1"/>
  <c r="F48" i="5"/>
  <c r="AD46" i="4"/>
  <c r="AV46" i="4"/>
  <c r="U48" i="4"/>
  <c r="AK45" i="4"/>
  <c r="AS45" i="4" s="1"/>
  <c r="N46" i="4"/>
  <c r="AE46" i="4"/>
  <c r="AM46" i="4" s="1"/>
  <c r="O46" i="4"/>
  <c r="AL46" i="4" s="1"/>
  <c r="AT46" i="4" s="1"/>
  <c r="AH46" i="4"/>
  <c r="AP46" i="4" s="1"/>
  <c r="AU46" i="4"/>
  <c r="AW46" i="4" s="1"/>
  <c r="AI46" i="4"/>
  <c r="AQ46" i="4" s="1"/>
  <c r="AX46" i="4"/>
  <c r="AF47" i="4"/>
  <c r="AN47" i="4" s="1"/>
  <c r="AJ47" i="4"/>
  <c r="AR47" i="4" s="1"/>
  <c r="F48" i="4"/>
  <c r="AX46" i="3"/>
  <c r="BQ46" i="3"/>
  <c r="BT47" i="3"/>
  <c r="S48" i="3"/>
  <c r="BM46" i="3"/>
  <c r="BA46" i="3"/>
  <c r="BG46" i="3" s="1"/>
  <c r="AB47" i="3"/>
  <c r="AH47" i="3" s="1"/>
  <c r="AD47" i="3"/>
  <c r="AJ47" i="3" s="1"/>
  <c r="AC47" i="3"/>
  <c r="AI47" i="3" s="1"/>
  <c r="AE47" i="3"/>
  <c r="AK47" i="3" s="1"/>
  <c r="F48" i="3"/>
  <c r="AA46" i="3"/>
  <c r="AG46" i="3" s="1"/>
  <c r="M46" i="3"/>
  <c r="AR46" i="3"/>
  <c r="AY46" i="3"/>
  <c r="BE46" i="3" s="1"/>
  <c r="BK46" i="3"/>
  <c r="BW46" i="3" s="1"/>
  <c r="CC46" i="3" s="1"/>
  <c r="AZ46" i="3"/>
  <c r="BF46" i="3" s="1"/>
  <c r="BL46" i="3"/>
  <c r="BX46" i="3" s="1"/>
  <c r="CD46" i="3" s="1"/>
  <c r="BC46" i="3"/>
  <c r="BI46" i="3" s="1"/>
  <c r="BO46" i="3"/>
  <c r="CA46" i="3" s="1"/>
  <c r="CG46" i="3" s="1"/>
  <c r="BN46" i="3"/>
  <c r="BZ46" i="3" s="1"/>
  <c r="CF46" i="3" s="1"/>
  <c r="BB46" i="3"/>
  <c r="BH46" i="3" s="1"/>
  <c r="AF45" i="3"/>
  <c r="AL45" i="3" s="1"/>
  <c r="CI45" i="3"/>
  <c r="CJ45" i="3"/>
  <c r="BP45" i="3"/>
  <c r="CB45" i="3" s="1"/>
  <c r="CH45" i="3" s="1"/>
  <c r="BD45" i="3"/>
  <c r="BJ45" i="3" s="1"/>
  <c r="AX46" i="2"/>
  <c r="BQ46" i="2"/>
  <c r="BR47" i="2"/>
  <c r="BS47" i="2"/>
  <c r="BT47" i="2"/>
  <c r="BU47" i="2"/>
  <c r="S48" i="2"/>
  <c r="AF45" i="2"/>
  <c r="AL45" i="2" s="1"/>
  <c r="CI45" i="2"/>
  <c r="BD45" i="2"/>
  <c r="BJ45" i="2" s="1"/>
  <c r="BP45" i="2"/>
  <c r="CB45" i="2" s="1"/>
  <c r="CH45" i="2" s="1"/>
  <c r="M46" i="2"/>
  <c r="AA46" i="2"/>
  <c r="AG46" i="2" s="1"/>
  <c r="AR46" i="2"/>
  <c r="AY46" i="2"/>
  <c r="BE46" i="2" s="1"/>
  <c r="BK46" i="2"/>
  <c r="BW46" i="2" s="1"/>
  <c r="CC46" i="2" s="1"/>
  <c r="AZ46" i="2"/>
  <c r="BF46" i="2" s="1"/>
  <c r="BL46" i="2"/>
  <c r="BX46" i="2" s="1"/>
  <c r="CD46" i="2" s="1"/>
  <c r="BA46" i="2"/>
  <c r="BG46" i="2" s="1"/>
  <c r="BM46" i="2"/>
  <c r="BY46" i="2" s="1"/>
  <c r="CE46" i="2" s="1"/>
  <c r="BB46" i="2"/>
  <c r="BH46" i="2" s="1"/>
  <c r="BN46" i="2"/>
  <c r="BZ46" i="2" s="1"/>
  <c r="CF46" i="2" s="1"/>
  <c r="BC46" i="2"/>
  <c r="BI46" i="2" s="1"/>
  <c r="BO46" i="2"/>
  <c r="CA46" i="2" s="1"/>
  <c r="CG46" i="2" s="1"/>
  <c r="AB47" i="2"/>
  <c r="AH47" i="2" s="1"/>
  <c r="AC47" i="2"/>
  <c r="AI47" i="2" s="1"/>
  <c r="AD47" i="2"/>
  <c r="AJ47" i="2" s="1"/>
  <c r="AE47" i="2"/>
  <c r="AK47" i="2" s="1"/>
  <c r="F48" i="2"/>
  <c r="AX46" i="1"/>
  <c r="BQ46" i="1"/>
  <c r="Z47" i="1"/>
  <c r="BR47" i="1"/>
  <c r="BS47" i="1"/>
  <c r="BT47" i="1"/>
  <c r="BU47" i="1"/>
  <c r="S48" i="1"/>
  <c r="BD45" i="1"/>
  <c r="BJ45" i="1" s="1"/>
  <c r="BP45" i="1"/>
  <c r="CB45" i="1" s="1"/>
  <c r="CH45" i="1" s="1"/>
  <c r="M46" i="1"/>
  <c r="AA46" i="1"/>
  <c r="AG46" i="1" s="1"/>
  <c r="AR46" i="1"/>
  <c r="AY46" i="1"/>
  <c r="BE46" i="1" s="1"/>
  <c r="BK46" i="1"/>
  <c r="BW46" i="1" s="1"/>
  <c r="CC46" i="1" s="1"/>
  <c r="AZ46" i="1"/>
  <c r="BF46" i="1" s="1"/>
  <c r="BL46" i="1"/>
  <c r="BX46" i="1" s="1"/>
  <c r="CD46" i="1" s="1"/>
  <c r="BA46" i="1"/>
  <c r="BG46" i="1" s="1"/>
  <c r="BM46" i="1"/>
  <c r="BY46" i="1" s="1"/>
  <c r="CE46" i="1" s="1"/>
  <c r="BB46" i="1"/>
  <c r="BH46" i="1" s="1"/>
  <c r="BN46" i="1"/>
  <c r="BZ46" i="1" s="1"/>
  <c r="CF46" i="1" s="1"/>
  <c r="BC46" i="1"/>
  <c r="BI46" i="1" s="1"/>
  <c r="BO46" i="1"/>
  <c r="CA46" i="1" s="1"/>
  <c r="CG46" i="1" s="1"/>
  <c r="AB47" i="1"/>
  <c r="AH47" i="1" s="1"/>
  <c r="AC47" i="1"/>
  <c r="AI47" i="1" s="1"/>
  <c r="AD47" i="1"/>
  <c r="AJ47" i="1" s="1"/>
  <c r="AE47" i="1"/>
  <c r="AK47" i="1" s="1"/>
  <c r="F48" i="1"/>
  <c r="AY46" i="6"/>
  <c r="AF46" i="5"/>
  <c r="AN46" i="5" s="1"/>
  <c r="AG46" i="5"/>
  <c r="AO46" i="5" s="1"/>
  <c r="AJ46" i="5"/>
  <c r="AR46" i="5" s="1"/>
  <c r="AC46" i="4"/>
  <c r="AY46" i="4"/>
  <c r="Z46" i="2"/>
  <c r="AK46" i="8"/>
  <c r="AC46" i="6"/>
  <c r="AC46" i="5"/>
  <c r="BS46" i="3"/>
  <c r="Z46" i="1"/>
  <c r="BS46" i="9"/>
  <c r="BS46" i="7"/>
  <c r="AG46" i="6"/>
  <c r="AO46" i="6" s="1"/>
  <c r="BP46" i="8"/>
  <c r="AY46" i="5"/>
  <c r="AK46" i="9"/>
  <c r="AK46" i="7"/>
  <c r="AJ46" i="6"/>
  <c r="AR46" i="6" s="1"/>
  <c r="Z46" i="3"/>
  <c r="AM46" i="9"/>
  <c r="AY46" i="9" s="1"/>
  <c r="AW45" i="8"/>
  <c r="BI45" i="8" s="1"/>
  <c r="AW45" i="7"/>
  <c r="BI45" i="7" s="1"/>
  <c r="AK45" i="5"/>
  <c r="AS45" i="5" s="1"/>
  <c r="AF45" i="1"/>
  <c r="AL45" i="1" s="1"/>
  <c r="AL47" i="9" l="1"/>
  <c r="BQ47" i="9"/>
  <c r="Y49" i="9"/>
  <c r="BR48" i="9"/>
  <c r="AT47" i="9"/>
  <c r="BF47" i="9" s="1"/>
  <c r="BM47" i="9"/>
  <c r="AV47" i="9"/>
  <c r="BH47" i="9" s="1"/>
  <c r="BO47" i="9"/>
  <c r="BY47" i="9" s="1"/>
  <c r="BN47" i="9"/>
  <c r="AU47" i="9"/>
  <c r="BG47" i="9" s="1"/>
  <c r="AN47" i="9"/>
  <c r="AZ47" i="9" s="1"/>
  <c r="R47" i="9"/>
  <c r="AW47" i="9" s="1"/>
  <c r="BI47" i="9" s="1"/>
  <c r="AR47" i="9"/>
  <c r="BD47" i="9" s="1"/>
  <c r="BK47" i="9"/>
  <c r="BU47" i="9" s="1"/>
  <c r="BL47" i="9"/>
  <c r="BV47" i="9" s="1"/>
  <c r="S47" i="9"/>
  <c r="AX47" i="9" s="1"/>
  <c r="BJ47" i="9" s="1"/>
  <c r="AS47" i="9"/>
  <c r="BE47" i="9" s="1"/>
  <c r="AP48" i="9"/>
  <c r="BB48" i="9" s="1"/>
  <c r="AO48" i="9"/>
  <c r="BA48" i="9" s="1"/>
  <c r="AQ48" i="9"/>
  <c r="BC48" i="9" s="1"/>
  <c r="F49" i="9"/>
  <c r="BQ47" i="8"/>
  <c r="AL47" i="8"/>
  <c r="BS48" i="8"/>
  <c r="Y49" i="8"/>
  <c r="AR47" i="8"/>
  <c r="BD47" i="8" s="1"/>
  <c r="BK47" i="8"/>
  <c r="BU47" i="8" s="1"/>
  <c r="AV47" i="8"/>
  <c r="BH47" i="8" s="1"/>
  <c r="BO47" i="8"/>
  <c r="AN47" i="8"/>
  <c r="AZ47" i="8" s="1"/>
  <c r="R47" i="8"/>
  <c r="S47" i="8"/>
  <c r="AX47" i="8" s="1"/>
  <c r="BJ47" i="8" s="1"/>
  <c r="AS47" i="8"/>
  <c r="BE47" i="8" s="1"/>
  <c r="BL47" i="8"/>
  <c r="BV47" i="8" s="1"/>
  <c r="BM47" i="8"/>
  <c r="BW47" i="8" s="1"/>
  <c r="AT47" i="8"/>
  <c r="BF47" i="8" s="1"/>
  <c r="AU47" i="8"/>
  <c r="BG47" i="8" s="1"/>
  <c r="BN47" i="8"/>
  <c r="BX47" i="8" s="1"/>
  <c r="AO48" i="8"/>
  <c r="BA48" i="8" s="1"/>
  <c r="AP48" i="8"/>
  <c r="BB48" i="8" s="1"/>
  <c r="F49" i="8"/>
  <c r="AQ48" i="8"/>
  <c r="BC48" i="8" s="1"/>
  <c r="BQ47" i="7"/>
  <c r="AL47" i="7"/>
  <c r="BT48" i="7"/>
  <c r="Y49" i="7"/>
  <c r="BR48" i="7"/>
  <c r="AR47" i="7"/>
  <c r="BD47" i="7" s="1"/>
  <c r="BK47" i="7"/>
  <c r="BM47" i="7"/>
  <c r="BW47" i="7" s="1"/>
  <c r="AT47" i="7"/>
  <c r="BF47" i="7" s="1"/>
  <c r="AN47" i="7"/>
  <c r="AZ47" i="7" s="1"/>
  <c r="R47" i="7"/>
  <c r="AV47" i="7"/>
  <c r="BH47" i="7" s="1"/>
  <c r="BO47" i="7"/>
  <c r="BY47" i="7" s="1"/>
  <c r="AP48" i="7"/>
  <c r="BB48" i="7" s="1"/>
  <c r="AO48" i="7"/>
  <c r="BA48" i="7" s="1"/>
  <c r="AQ48" i="7"/>
  <c r="BC48" i="7" s="1"/>
  <c r="F49" i="7"/>
  <c r="S47" i="7"/>
  <c r="AX47" i="7" s="1"/>
  <c r="BJ47" i="7" s="1"/>
  <c r="AS47" i="7"/>
  <c r="BE47" i="7" s="1"/>
  <c r="BL47" i="7"/>
  <c r="BV47" i="7" s="1"/>
  <c r="BN47" i="7"/>
  <c r="BX47" i="7" s="1"/>
  <c r="AU47" i="7"/>
  <c r="BG47" i="7" s="1"/>
  <c r="AD47" i="6"/>
  <c r="AV47" i="6"/>
  <c r="U49" i="6"/>
  <c r="N47" i="6"/>
  <c r="AE47" i="6"/>
  <c r="AM47" i="6" s="1"/>
  <c r="O47" i="6"/>
  <c r="AL47" i="6" s="1"/>
  <c r="AT47" i="6" s="1"/>
  <c r="AH47" i="6"/>
  <c r="AP47" i="6" s="1"/>
  <c r="AU47" i="6"/>
  <c r="AW47" i="6" s="1"/>
  <c r="AI47" i="6"/>
  <c r="AQ47" i="6" s="1"/>
  <c r="AX47" i="6"/>
  <c r="AF48" i="6"/>
  <c r="AN48" i="6" s="1"/>
  <c r="AG48" i="6"/>
  <c r="AO48" i="6" s="1"/>
  <c r="AJ48" i="6"/>
  <c r="AR48" i="6" s="1"/>
  <c r="F49" i="6"/>
  <c r="AD47" i="5"/>
  <c r="AV47" i="5"/>
  <c r="U49" i="5"/>
  <c r="N47" i="5"/>
  <c r="AE47" i="5"/>
  <c r="AM47" i="5" s="1"/>
  <c r="O47" i="5"/>
  <c r="AL47" i="5" s="1"/>
  <c r="AT47" i="5" s="1"/>
  <c r="AH47" i="5"/>
  <c r="AP47" i="5" s="1"/>
  <c r="AU47" i="5"/>
  <c r="AW47" i="5" s="1"/>
  <c r="AI47" i="5"/>
  <c r="AQ47" i="5" s="1"/>
  <c r="AX47" i="5"/>
  <c r="AF48" i="5"/>
  <c r="AN48" i="5" s="1"/>
  <c r="AG48" i="5"/>
  <c r="AO48" i="5" s="1"/>
  <c r="F49" i="5"/>
  <c r="AD47" i="4"/>
  <c r="AV47" i="4"/>
  <c r="U49" i="4"/>
  <c r="AK46" i="4"/>
  <c r="AS46" i="4" s="1"/>
  <c r="N47" i="4"/>
  <c r="AE47" i="4"/>
  <c r="AM47" i="4" s="1"/>
  <c r="O47" i="4"/>
  <c r="AL47" i="4" s="1"/>
  <c r="AT47" i="4" s="1"/>
  <c r="AH47" i="4"/>
  <c r="AP47" i="4" s="1"/>
  <c r="AU47" i="4"/>
  <c r="AW47" i="4" s="1"/>
  <c r="AI47" i="4"/>
  <c r="AQ47" i="4" s="1"/>
  <c r="AX47" i="4"/>
  <c r="F49" i="4"/>
  <c r="AX47" i="3"/>
  <c r="BQ47" i="3"/>
  <c r="BR48" i="3"/>
  <c r="S49" i="3"/>
  <c r="BS48" i="3"/>
  <c r="AY47" i="3"/>
  <c r="BE47" i="3" s="1"/>
  <c r="AR47" i="3"/>
  <c r="BK47" i="3"/>
  <c r="BW47" i="3" s="1"/>
  <c r="CC47" i="3" s="1"/>
  <c r="BA47" i="3"/>
  <c r="BG47" i="3" s="1"/>
  <c r="BM47" i="3"/>
  <c r="AZ47" i="3"/>
  <c r="BF47" i="3" s="1"/>
  <c r="BL47" i="3"/>
  <c r="BB47" i="3"/>
  <c r="BH47" i="3" s="1"/>
  <c r="BN47" i="3"/>
  <c r="BZ47" i="3" s="1"/>
  <c r="CF47" i="3" s="1"/>
  <c r="AC48" i="3"/>
  <c r="AI48" i="3" s="1"/>
  <c r="AE48" i="3"/>
  <c r="AK48" i="3" s="1"/>
  <c r="AD48" i="3"/>
  <c r="AJ48" i="3" s="1"/>
  <c r="AB48" i="3"/>
  <c r="AH48" i="3" s="1"/>
  <c r="F49" i="3"/>
  <c r="M47" i="3"/>
  <c r="AA47" i="3"/>
  <c r="AG47" i="3" s="1"/>
  <c r="BC47" i="3"/>
  <c r="BI47" i="3" s="1"/>
  <c r="BO47" i="3"/>
  <c r="AF46" i="3"/>
  <c r="AL46" i="3" s="1"/>
  <c r="CJ46" i="3"/>
  <c r="CI46" i="3"/>
  <c r="BD46" i="3"/>
  <c r="BJ46" i="3" s="1"/>
  <c r="BP46" i="3"/>
  <c r="AX47" i="2"/>
  <c r="BQ47" i="2"/>
  <c r="BR48" i="2"/>
  <c r="BS48" i="2"/>
  <c r="BT48" i="2"/>
  <c r="BU48" i="2"/>
  <c r="S49" i="2"/>
  <c r="AF46" i="2"/>
  <c r="AL46" i="2" s="1"/>
  <c r="CI46" i="2"/>
  <c r="BD46" i="2"/>
  <c r="BJ46" i="2" s="1"/>
  <c r="BP46" i="2"/>
  <c r="M47" i="2"/>
  <c r="AA47" i="2"/>
  <c r="AG47" i="2" s="1"/>
  <c r="AR47" i="2"/>
  <c r="AY47" i="2"/>
  <c r="BE47" i="2" s="1"/>
  <c r="BK47" i="2"/>
  <c r="BW47" i="2" s="1"/>
  <c r="CC47" i="2" s="1"/>
  <c r="AZ47" i="2"/>
  <c r="BF47" i="2" s="1"/>
  <c r="BL47" i="2"/>
  <c r="BX47" i="2" s="1"/>
  <c r="CD47" i="2" s="1"/>
  <c r="BA47" i="2"/>
  <c r="BG47" i="2" s="1"/>
  <c r="BM47" i="2"/>
  <c r="BY47" i="2" s="1"/>
  <c r="CE47" i="2" s="1"/>
  <c r="BB47" i="2"/>
  <c r="BH47" i="2" s="1"/>
  <c r="BN47" i="2"/>
  <c r="BZ47" i="2" s="1"/>
  <c r="CF47" i="2" s="1"/>
  <c r="BC47" i="2"/>
  <c r="BI47" i="2" s="1"/>
  <c r="BO47" i="2"/>
  <c r="CA47" i="2" s="1"/>
  <c r="CG47" i="2" s="1"/>
  <c r="AB48" i="2"/>
  <c r="AH48" i="2" s="1"/>
  <c r="AC48" i="2"/>
  <c r="AI48" i="2" s="1"/>
  <c r="AD48" i="2"/>
  <c r="AJ48" i="2" s="1"/>
  <c r="AE48" i="2"/>
  <c r="AK48" i="2" s="1"/>
  <c r="F49" i="2"/>
  <c r="AX47" i="1"/>
  <c r="BV47" i="1" s="1"/>
  <c r="BQ47" i="1"/>
  <c r="BR48" i="1"/>
  <c r="BS48" i="1"/>
  <c r="BT48" i="1"/>
  <c r="BU48" i="1"/>
  <c r="S49" i="1"/>
  <c r="BD46" i="1"/>
  <c r="BJ46" i="1" s="1"/>
  <c r="BP46" i="1"/>
  <c r="M47" i="1"/>
  <c r="AA47" i="1"/>
  <c r="AG47" i="1" s="1"/>
  <c r="AR47" i="1"/>
  <c r="AY47" i="1"/>
  <c r="BE47" i="1" s="1"/>
  <c r="BK47" i="1"/>
  <c r="BW47" i="1" s="1"/>
  <c r="CC47" i="1" s="1"/>
  <c r="AZ47" i="1"/>
  <c r="BF47" i="1" s="1"/>
  <c r="BL47" i="1"/>
  <c r="BX47" i="1" s="1"/>
  <c r="CD47" i="1" s="1"/>
  <c r="BA47" i="1"/>
  <c r="BG47" i="1" s="1"/>
  <c r="BM47" i="1"/>
  <c r="BY47" i="1" s="1"/>
  <c r="CE47" i="1" s="1"/>
  <c r="BB47" i="1"/>
  <c r="BH47" i="1" s="1"/>
  <c r="BN47" i="1"/>
  <c r="BZ47" i="1" s="1"/>
  <c r="CF47" i="1" s="1"/>
  <c r="BC47" i="1"/>
  <c r="BI47" i="1" s="1"/>
  <c r="BO47" i="1"/>
  <c r="CA47" i="1" s="1"/>
  <c r="CG47" i="1" s="1"/>
  <c r="AB48" i="1"/>
  <c r="AH48" i="1" s="1"/>
  <c r="AC48" i="1"/>
  <c r="AI48" i="1" s="1"/>
  <c r="AD48" i="1"/>
  <c r="AJ48" i="1" s="1"/>
  <c r="AE48" i="1"/>
  <c r="AK48" i="1" s="1"/>
  <c r="F49" i="1"/>
  <c r="AW46" i="7"/>
  <c r="BI46" i="7" s="1"/>
  <c r="BX46" i="7"/>
  <c r="AF46" i="1"/>
  <c r="AL46" i="1" s="1"/>
  <c r="BV46" i="3"/>
  <c r="BS47" i="3"/>
  <c r="BU47" i="3"/>
  <c r="Z47" i="3"/>
  <c r="BR47" i="3"/>
  <c r="BY46" i="3"/>
  <c r="CE46" i="3" s="1"/>
  <c r="BV46" i="2"/>
  <c r="BR47" i="9"/>
  <c r="BX46" i="9"/>
  <c r="AW46" i="9"/>
  <c r="BI46" i="9" s="1"/>
  <c r="BU46" i="8"/>
  <c r="AW46" i="8"/>
  <c r="BI46" i="8" s="1"/>
  <c r="AZ46" i="6"/>
  <c r="AY47" i="5"/>
  <c r="AC47" i="6"/>
  <c r="AK46" i="6"/>
  <c r="AS46" i="6" s="1"/>
  <c r="AJ47" i="6"/>
  <c r="AR47" i="6" s="1"/>
  <c r="AK46" i="5"/>
  <c r="AS46" i="5" s="1"/>
  <c r="AZ46" i="5"/>
  <c r="AC47" i="4"/>
  <c r="AG47" i="4"/>
  <c r="AO47" i="4" s="1"/>
  <c r="BS47" i="9"/>
  <c r="BT47" i="8"/>
  <c r="BP47" i="7"/>
  <c r="AY47" i="4"/>
  <c r="Z47" i="2"/>
  <c r="AY47" i="6"/>
  <c r="AC47" i="5"/>
  <c r="AZ46" i="4"/>
  <c r="BV46" i="1"/>
  <c r="BT49" i="9" l="1"/>
  <c r="Y50" i="9"/>
  <c r="AL48" i="9"/>
  <c r="BQ48" i="9"/>
  <c r="AR48" i="9"/>
  <c r="BD48" i="9" s="1"/>
  <c r="BK48" i="9"/>
  <c r="BU48" i="9" s="1"/>
  <c r="AT48" i="9"/>
  <c r="BF48" i="9" s="1"/>
  <c r="BM48" i="9"/>
  <c r="BW48" i="9" s="1"/>
  <c r="AA386" i="9"/>
  <c r="AM48" i="9"/>
  <c r="AY48" i="9" s="1"/>
  <c r="BN48" i="9"/>
  <c r="BX48" i="9" s="1"/>
  <c r="AU48" i="9"/>
  <c r="BG48" i="9" s="1"/>
  <c r="F50" i="9"/>
  <c r="AQ49" i="9"/>
  <c r="BC49" i="9" s="1"/>
  <c r="AO49" i="9"/>
  <c r="BA49" i="9" s="1"/>
  <c r="AP49" i="9"/>
  <c r="BB49" i="9" s="1"/>
  <c r="R48" i="9"/>
  <c r="AN48" i="9"/>
  <c r="AZ48" i="9" s="1"/>
  <c r="AV48" i="9"/>
  <c r="BH48" i="9" s="1"/>
  <c r="BO48" i="9"/>
  <c r="AS48" i="9"/>
  <c r="BE48" i="9" s="1"/>
  <c r="S48" i="9"/>
  <c r="AX48" i="9" s="1"/>
  <c r="BJ48" i="9" s="1"/>
  <c r="BL48" i="9"/>
  <c r="BV48" i="9" s="1"/>
  <c r="AL48" i="8"/>
  <c r="BQ48" i="8"/>
  <c r="BR49" i="8"/>
  <c r="AK49" i="8"/>
  <c r="BP49" i="8"/>
  <c r="BS49" i="8"/>
  <c r="Y50" i="8"/>
  <c r="AW47" i="8"/>
  <c r="BI47" i="8" s="1"/>
  <c r="AR48" i="8"/>
  <c r="BD48" i="8" s="1"/>
  <c r="BK48" i="8"/>
  <c r="R48" i="8"/>
  <c r="AN48" i="8"/>
  <c r="AZ48" i="8" s="1"/>
  <c r="AU48" i="8"/>
  <c r="BG48" i="8" s="1"/>
  <c r="BN48" i="8"/>
  <c r="BX48" i="8" s="1"/>
  <c r="AA386" i="8"/>
  <c r="AM48" i="8"/>
  <c r="AY48" i="8" s="1"/>
  <c r="BL48" i="8"/>
  <c r="BV48" i="8" s="1"/>
  <c r="S48" i="8"/>
  <c r="AX48" i="8" s="1"/>
  <c r="BJ48" i="8" s="1"/>
  <c r="AS48" i="8"/>
  <c r="BE48" i="8" s="1"/>
  <c r="BO48" i="8"/>
  <c r="AV48" i="8"/>
  <c r="BH48" i="8" s="1"/>
  <c r="AO49" i="8"/>
  <c r="BA49" i="8" s="1"/>
  <c r="AQ49" i="8"/>
  <c r="BC49" i="8" s="1"/>
  <c r="AP49" i="8"/>
  <c r="BB49" i="8" s="1"/>
  <c r="F50" i="8"/>
  <c r="AT48" i="8"/>
  <c r="BF48" i="8" s="1"/>
  <c r="BM48" i="8"/>
  <c r="BW48" i="8" s="1"/>
  <c r="AL48" i="7"/>
  <c r="BQ48" i="7"/>
  <c r="Y50" i="7"/>
  <c r="AK49" i="7"/>
  <c r="BP49" i="7"/>
  <c r="BT49" i="7"/>
  <c r="AW47" i="7"/>
  <c r="BI47" i="7" s="1"/>
  <c r="BK48" i="7"/>
  <c r="AR48" i="7"/>
  <c r="BD48" i="7" s="1"/>
  <c r="AV48" i="7"/>
  <c r="BH48" i="7" s="1"/>
  <c r="BO48" i="7"/>
  <c r="BY48" i="7" s="1"/>
  <c r="R48" i="7"/>
  <c r="AN48" i="7"/>
  <c r="AZ48" i="7" s="1"/>
  <c r="AA386" i="7"/>
  <c r="AM48" i="7"/>
  <c r="AY48" i="7" s="1"/>
  <c r="S48" i="7"/>
  <c r="AX48" i="7" s="1"/>
  <c r="BJ48" i="7" s="1"/>
  <c r="BL48" i="7"/>
  <c r="BV48" i="7" s="1"/>
  <c r="AS48" i="7"/>
  <c r="BE48" i="7" s="1"/>
  <c r="BN48" i="7"/>
  <c r="BX48" i="7" s="1"/>
  <c r="AU48" i="7"/>
  <c r="BG48" i="7" s="1"/>
  <c r="BM48" i="7"/>
  <c r="BW48" i="7" s="1"/>
  <c r="AT48" i="7"/>
  <c r="BF48" i="7" s="1"/>
  <c r="AP49" i="7"/>
  <c r="BB49" i="7" s="1"/>
  <c r="F50" i="7"/>
  <c r="AQ49" i="7"/>
  <c r="BC49" i="7" s="1"/>
  <c r="AO49" i="7"/>
  <c r="BA49" i="7" s="1"/>
  <c r="AD48" i="6"/>
  <c r="AV48" i="6"/>
  <c r="U50" i="6"/>
  <c r="AK47" i="6"/>
  <c r="AS47" i="6" s="1"/>
  <c r="N48" i="6"/>
  <c r="Y386" i="6" s="1"/>
  <c r="AE48" i="6"/>
  <c r="AM48" i="6" s="1"/>
  <c r="O48" i="6"/>
  <c r="AL48" i="6" s="1"/>
  <c r="AT48" i="6" s="1"/>
  <c r="AH48" i="6"/>
  <c r="AP48" i="6" s="1"/>
  <c r="AU48" i="6"/>
  <c r="AW48" i="6" s="1"/>
  <c r="AI48" i="6"/>
  <c r="AQ48" i="6" s="1"/>
  <c r="AX48" i="6"/>
  <c r="AF49" i="6"/>
  <c r="AN49" i="6" s="1"/>
  <c r="AG49" i="6"/>
  <c r="AO49" i="6" s="1"/>
  <c r="AJ49" i="6"/>
  <c r="AR49" i="6" s="1"/>
  <c r="F50" i="6"/>
  <c r="AD48" i="5"/>
  <c r="AV48" i="5"/>
  <c r="U50" i="5"/>
  <c r="AA386" i="5"/>
  <c r="AK47" i="5"/>
  <c r="AS47" i="5" s="1"/>
  <c r="N48" i="5"/>
  <c r="AE48" i="5"/>
  <c r="AM48" i="5" s="1"/>
  <c r="O48" i="5"/>
  <c r="AL48" i="5" s="1"/>
  <c r="AT48" i="5" s="1"/>
  <c r="AH48" i="5"/>
  <c r="AP48" i="5" s="1"/>
  <c r="AU48" i="5"/>
  <c r="AW48" i="5" s="1"/>
  <c r="AI48" i="5"/>
  <c r="AQ48" i="5" s="1"/>
  <c r="AX48" i="5"/>
  <c r="AF49" i="5"/>
  <c r="AN49" i="5" s="1"/>
  <c r="AG49" i="5"/>
  <c r="AO49" i="5" s="1"/>
  <c r="F50" i="5"/>
  <c r="AD48" i="4"/>
  <c r="AV48" i="4"/>
  <c r="U50" i="4"/>
  <c r="AK47" i="4"/>
  <c r="AS47" i="4" s="1"/>
  <c r="N48" i="4"/>
  <c r="X386" i="4" s="1"/>
  <c r="AE48" i="4"/>
  <c r="AM48" i="4" s="1"/>
  <c r="O48" i="4"/>
  <c r="AL48" i="4" s="1"/>
  <c r="AT48" i="4" s="1"/>
  <c r="AH48" i="4"/>
  <c r="AP48" i="4" s="1"/>
  <c r="AU48" i="4"/>
  <c r="AW48" i="4" s="1"/>
  <c r="AI48" i="4"/>
  <c r="AQ48" i="4" s="1"/>
  <c r="AX48" i="4"/>
  <c r="AF49" i="4"/>
  <c r="AN49" i="4" s="1"/>
  <c r="AG49" i="4"/>
  <c r="AO49" i="4" s="1"/>
  <c r="AJ49" i="4"/>
  <c r="AR49" i="4" s="1"/>
  <c r="F50" i="4"/>
  <c r="BR49" i="3"/>
  <c r="S50" i="3"/>
  <c r="BU49" i="3"/>
  <c r="AX48" i="3"/>
  <c r="BQ48" i="3"/>
  <c r="BD47" i="3"/>
  <c r="BJ47" i="3" s="1"/>
  <c r="BP47" i="3"/>
  <c r="BB48" i="3"/>
  <c r="BH48" i="3" s="1"/>
  <c r="BN48" i="3"/>
  <c r="M48" i="3"/>
  <c r="AA48" i="3"/>
  <c r="AG48" i="3" s="1"/>
  <c r="BC48" i="3"/>
  <c r="BI48" i="3" s="1"/>
  <c r="BO48" i="3"/>
  <c r="BL48" i="3"/>
  <c r="BX48" i="3" s="1"/>
  <c r="CD48" i="3" s="1"/>
  <c r="AZ48" i="3"/>
  <c r="BF48" i="3" s="1"/>
  <c r="AR48" i="3"/>
  <c r="BK48" i="3"/>
  <c r="BW48" i="3" s="1"/>
  <c r="CC48" i="3" s="1"/>
  <c r="AY48" i="3"/>
  <c r="BE48" i="3" s="1"/>
  <c r="BA48" i="3"/>
  <c r="BG48" i="3" s="1"/>
  <c r="BM48" i="3"/>
  <c r="BY48" i="3" s="1"/>
  <c r="CE48" i="3" s="1"/>
  <c r="F50" i="3"/>
  <c r="AD49" i="3"/>
  <c r="AJ49" i="3" s="1"/>
  <c r="AC49" i="3"/>
  <c r="AI49" i="3" s="1"/>
  <c r="AB49" i="3"/>
  <c r="AH49" i="3" s="1"/>
  <c r="AE49" i="3"/>
  <c r="AK49" i="3" s="1"/>
  <c r="AV386" i="3"/>
  <c r="U386" i="3"/>
  <c r="X386" i="3"/>
  <c r="AT386" i="3"/>
  <c r="AS386" i="3"/>
  <c r="AW386" i="3"/>
  <c r="W386" i="3"/>
  <c r="V386" i="3"/>
  <c r="Y386" i="3"/>
  <c r="CJ47" i="3"/>
  <c r="AF47" i="3"/>
  <c r="AL47" i="3" s="1"/>
  <c r="CI47" i="3"/>
  <c r="AX48" i="2"/>
  <c r="BV48" i="2" s="1"/>
  <c r="BQ48" i="2"/>
  <c r="Z49" i="2"/>
  <c r="BR49" i="2"/>
  <c r="BS49" i="2"/>
  <c r="BT49" i="2"/>
  <c r="BU49" i="2"/>
  <c r="S50" i="2"/>
  <c r="AF47" i="2"/>
  <c r="AL47" i="2" s="1"/>
  <c r="CI47" i="2"/>
  <c r="BD47" i="2"/>
  <c r="BJ47" i="2" s="1"/>
  <c r="BP47" i="2"/>
  <c r="M48" i="2"/>
  <c r="AA48" i="2"/>
  <c r="AG48" i="2" s="1"/>
  <c r="AR48" i="2"/>
  <c r="AY48" i="2"/>
  <c r="BE48" i="2" s="1"/>
  <c r="BK48" i="2"/>
  <c r="BW48" i="2" s="1"/>
  <c r="CC48" i="2" s="1"/>
  <c r="AZ48" i="2"/>
  <c r="BF48" i="2" s="1"/>
  <c r="BL48" i="2"/>
  <c r="BX48" i="2" s="1"/>
  <c r="CD48" i="2" s="1"/>
  <c r="BA48" i="2"/>
  <c r="BG48" i="2" s="1"/>
  <c r="BM48" i="2"/>
  <c r="BY48" i="2" s="1"/>
  <c r="CE48" i="2" s="1"/>
  <c r="BB48" i="2"/>
  <c r="BH48" i="2" s="1"/>
  <c r="BN48" i="2"/>
  <c r="BZ48" i="2" s="1"/>
  <c r="CF48" i="2" s="1"/>
  <c r="BC48" i="2"/>
  <c r="BI48" i="2" s="1"/>
  <c r="BO48" i="2"/>
  <c r="CA48" i="2" s="1"/>
  <c r="CG48" i="2" s="1"/>
  <c r="AB49" i="2"/>
  <c r="AH49" i="2" s="1"/>
  <c r="AC49" i="2"/>
  <c r="AI49" i="2" s="1"/>
  <c r="AD49" i="2"/>
  <c r="AJ49" i="2" s="1"/>
  <c r="AE49" i="2"/>
  <c r="AK49" i="2" s="1"/>
  <c r="F50" i="2"/>
  <c r="AX48" i="1"/>
  <c r="BV48" i="1" s="1"/>
  <c r="BQ48" i="1"/>
  <c r="BR49" i="1"/>
  <c r="BS49" i="1"/>
  <c r="BT49" i="1"/>
  <c r="BU49" i="1"/>
  <c r="S50" i="1"/>
  <c r="AF47" i="1"/>
  <c r="AL47" i="1" s="1"/>
  <c r="BD47" i="1"/>
  <c r="BJ47" i="1" s="1"/>
  <c r="BP47" i="1"/>
  <c r="CB47" i="1" s="1"/>
  <c r="CH47" i="1" s="1"/>
  <c r="M48" i="1"/>
  <c r="AA48" i="1"/>
  <c r="AG48" i="1" s="1"/>
  <c r="AR48" i="1"/>
  <c r="AY48" i="1"/>
  <c r="BE48" i="1" s="1"/>
  <c r="BK48" i="1"/>
  <c r="BW48" i="1" s="1"/>
  <c r="CC48" i="1" s="1"/>
  <c r="AZ48" i="1"/>
  <c r="BF48" i="1" s="1"/>
  <c r="BL48" i="1"/>
  <c r="BX48" i="1" s="1"/>
  <c r="CD48" i="1" s="1"/>
  <c r="BA48" i="1"/>
  <c r="BG48" i="1" s="1"/>
  <c r="BM48" i="1"/>
  <c r="BY48" i="1" s="1"/>
  <c r="CE48" i="1" s="1"/>
  <c r="BB48" i="1"/>
  <c r="BH48" i="1" s="1"/>
  <c r="BN48" i="1"/>
  <c r="BZ48" i="1" s="1"/>
  <c r="CF48" i="1" s="1"/>
  <c r="BC48" i="1"/>
  <c r="BI48" i="1" s="1"/>
  <c r="BO48" i="1"/>
  <c r="CA48" i="1" s="1"/>
  <c r="CG48" i="1" s="1"/>
  <c r="AB49" i="1"/>
  <c r="AH49" i="1" s="1"/>
  <c r="AC49" i="1"/>
  <c r="AI49" i="1" s="1"/>
  <c r="AD49" i="1"/>
  <c r="AJ49" i="1" s="1"/>
  <c r="AE49" i="1"/>
  <c r="AK49" i="1" s="1"/>
  <c r="F50" i="1"/>
  <c r="AK48" i="9"/>
  <c r="BT48" i="9"/>
  <c r="BP48" i="7"/>
  <c r="BV47" i="2"/>
  <c r="AZ47" i="4"/>
  <c r="AF48" i="4"/>
  <c r="AN48" i="4" s="1"/>
  <c r="AG48" i="4"/>
  <c r="AO48" i="4" s="1"/>
  <c r="AJ48" i="4"/>
  <c r="AR48" i="4" s="1"/>
  <c r="BV47" i="3"/>
  <c r="BT48" i="3"/>
  <c r="BU48" i="3"/>
  <c r="Z48" i="3"/>
  <c r="BT48" i="8"/>
  <c r="AY48" i="5"/>
  <c r="AY48" i="6"/>
  <c r="BP48" i="8"/>
  <c r="AK48" i="8"/>
  <c r="BS48" i="7"/>
  <c r="AZ47" i="5"/>
  <c r="AJ48" i="5"/>
  <c r="AR48" i="5" s="1"/>
  <c r="BY47" i="3"/>
  <c r="CE47" i="3" s="1"/>
  <c r="BX47" i="3"/>
  <c r="CD47" i="3" s="1"/>
  <c r="CA47" i="3"/>
  <c r="CG47" i="3" s="1"/>
  <c r="CB46" i="3"/>
  <c r="CH46" i="3" s="1"/>
  <c r="Z48" i="2"/>
  <c r="BR48" i="8"/>
  <c r="BU47" i="7"/>
  <c r="CB46" i="2"/>
  <c r="CH46" i="2" s="1"/>
  <c r="BP48" i="9"/>
  <c r="BW47" i="9"/>
  <c r="BX47" i="9"/>
  <c r="BY47" i="8"/>
  <c r="AK48" i="7"/>
  <c r="AC48" i="5"/>
  <c r="AC48" i="4"/>
  <c r="Z48" i="1"/>
  <c r="CB46" i="1"/>
  <c r="CH46" i="1" s="1"/>
  <c r="BS48" i="9"/>
  <c r="AC48" i="6"/>
  <c r="AZ47" i="6"/>
  <c r="AY48" i="4"/>
  <c r="AZ48" i="4" l="1"/>
  <c r="BQ49" i="9"/>
  <c r="AL49" i="9"/>
  <c r="BP50" i="9"/>
  <c r="BS50" i="9"/>
  <c r="Y51" i="9"/>
  <c r="AR49" i="9"/>
  <c r="BD49" i="9" s="1"/>
  <c r="BK49" i="9"/>
  <c r="AT49" i="9"/>
  <c r="BF49" i="9" s="1"/>
  <c r="BM49" i="9"/>
  <c r="AM49" i="9"/>
  <c r="AY49" i="9" s="1"/>
  <c r="S49" i="9"/>
  <c r="AX49" i="9" s="1"/>
  <c r="BJ49" i="9" s="1"/>
  <c r="AS49" i="9"/>
  <c r="BE49" i="9" s="1"/>
  <c r="BL49" i="9"/>
  <c r="BV49" i="9" s="1"/>
  <c r="AV49" i="9"/>
  <c r="BH49" i="9" s="1"/>
  <c r="BO49" i="9"/>
  <c r="BY49" i="9" s="1"/>
  <c r="AP50" i="9"/>
  <c r="BB50" i="9" s="1"/>
  <c r="F51" i="9"/>
  <c r="AO50" i="9"/>
  <c r="BA50" i="9" s="1"/>
  <c r="AQ50" i="9"/>
  <c r="BC50" i="9" s="1"/>
  <c r="AN49" i="9"/>
  <c r="AZ49" i="9" s="1"/>
  <c r="R49" i="9"/>
  <c r="BN49" i="9"/>
  <c r="AU49" i="9"/>
  <c r="BG49" i="9" s="1"/>
  <c r="AC386" i="9"/>
  <c r="AJ386" i="9"/>
  <c r="AE386" i="9"/>
  <c r="AF386" i="9"/>
  <c r="AD386" i="9"/>
  <c r="AI386" i="9"/>
  <c r="AH386" i="9"/>
  <c r="AB386" i="9"/>
  <c r="AG386" i="9"/>
  <c r="AW48" i="9"/>
  <c r="BI48" i="9" s="1"/>
  <c r="AL49" i="8"/>
  <c r="BQ49" i="8"/>
  <c r="Y51" i="8"/>
  <c r="BT50" i="8"/>
  <c r="BP50" i="8"/>
  <c r="BS50" i="8"/>
  <c r="S49" i="8"/>
  <c r="AX49" i="8" s="1"/>
  <c r="BJ49" i="8" s="1"/>
  <c r="AS49" i="8"/>
  <c r="BE49" i="8" s="1"/>
  <c r="BL49" i="8"/>
  <c r="BV49" i="8" s="1"/>
  <c r="AV49" i="8"/>
  <c r="BH49" i="8" s="1"/>
  <c r="BO49" i="8"/>
  <c r="AN49" i="8"/>
  <c r="AZ49" i="8" s="1"/>
  <c r="R49" i="8"/>
  <c r="AU49" i="8"/>
  <c r="BG49" i="8" s="1"/>
  <c r="BN49" i="8"/>
  <c r="BX49" i="8" s="1"/>
  <c r="AM49" i="8"/>
  <c r="AY49" i="8" s="1"/>
  <c r="BK49" i="8"/>
  <c r="BU49" i="8" s="1"/>
  <c r="AR49" i="8"/>
  <c r="BD49" i="8" s="1"/>
  <c r="AT49" i="8"/>
  <c r="BF49" i="8" s="1"/>
  <c r="BM49" i="8"/>
  <c r="BW49" i="8" s="1"/>
  <c r="F51" i="8"/>
  <c r="AQ50" i="8"/>
  <c r="BC50" i="8" s="1"/>
  <c r="AO50" i="8"/>
  <c r="BA50" i="8" s="1"/>
  <c r="AP50" i="8"/>
  <c r="BB50" i="8" s="1"/>
  <c r="BT50" i="7"/>
  <c r="Y51" i="7"/>
  <c r="BS50" i="7"/>
  <c r="BR50" i="7"/>
  <c r="BQ49" i="7"/>
  <c r="AL49" i="7"/>
  <c r="BM49" i="7"/>
  <c r="AT49" i="7"/>
  <c r="BF49" i="7" s="1"/>
  <c r="BO49" i="7"/>
  <c r="BY49" i="7" s="1"/>
  <c r="AV49" i="7"/>
  <c r="BH49" i="7" s="1"/>
  <c r="AO50" i="7"/>
  <c r="BA50" i="7" s="1"/>
  <c r="AQ50" i="7"/>
  <c r="BC50" i="7" s="1"/>
  <c r="AM50" i="7"/>
  <c r="AY50" i="7" s="1"/>
  <c r="AP50" i="7"/>
  <c r="BB50" i="7" s="1"/>
  <c r="F51" i="7"/>
  <c r="R49" i="7"/>
  <c r="AN49" i="7"/>
  <c r="AZ49" i="7" s="1"/>
  <c r="AS49" i="7"/>
  <c r="BE49" i="7" s="1"/>
  <c r="S49" i="7"/>
  <c r="AX49" i="7" s="1"/>
  <c r="BJ49" i="7" s="1"/>
  <c r="BL49" i="7"/>
  <c r="BV49" i="7" s="1"/>
  <c r="BK49" i="7"/>
  <c r="BU49" i="7" s="1"/>
  <c r="AR49" i="7"/>
  <c r="BD49" i="7" s="1"/>
  <c r="AU49" i="7"/>
  <c r="BG49" i="7" s="1"/>
  <c r="BN49" i="7"/>
  <c r="AM49" i="7"/>
  <c r="AY49" i="7" s="1"/>
  <c r="AD49" i="6"/>
  <c r="AV49" i="6"/>
  <c r="U51" i="6"/>
  <c r="AB386" i="6"/>
  <c r="AA386" i="6"/>
  <c r="Z386" i="6"/>
  <c r="X386" i="6"/>
  <c r="W386" i="6"/>
  <c r="AK48" i="6"/>
  <c r="AS48" i="6" s="1"/>
  <c r="N49" i="6"/>
  <c r="AE49" i="6"/>
  <c r="AM49" i="6" s="1"/>
  <c r="O49" i="6"/>
  <c r="AL49" i="6" s="1"/>
  <c r="AT49" i="6" s="1"/>
  <c r="AH49" i="6"/>
  <c r="AP49" i="6" s="1"/>
  <c r="AU49" i="6"/>
  <c r="AW49" i="6" s="1"/>
  <c r="AI49" i="6"/>
  <c r="AQ49" i="6" s="1"/>
  <c r="AX49" i="6"/>
  <c r="AF50" i="6"/>
  <c r="AN50" i="6" s="1"/>
  <c r="AG50" i="6"/>
  <c r="AO50" i="6" s="1"/>
  <c r="AJ50" i="6"/>
  <c r="AR50" i="6" s="1"/>
  <c r="F51" i="6"/>
  <c r="AD49" i="5"/>
  <c r="AV49" i="5"/>
  <c r="U51" i="5"/>
  <c r="N49" i="5"/>
  <c r="AE49" i="5"/>
  <c r="AM49" i="5" s="1"/>
  <c r="O49" i="5"/>
  <c r="AL49" i="5" s="1"/>
  <c r="AT49" i="5" s="1"/>
  <c r="AH49" i="5"/>
  <c r="AP49" i="5" s="1"/>
  <c r="AU49" i="5"/>
  <c r="AW49" i="5" s="1"/>
  <c r="AI49" i="5"/>
  <c r="AQ49" i="5" s="1"/>
  <c r="AX49" i="5"/>
  <c r="AF50" i="5"/>
  <c r="AN50" i="5" s="1"/>
  <c r="AG50" i="5"/>
  <c r="AO50" i="5" s="1"/>
  <c r="AJ50" i="5"/>
  <c r="AR50" i="5" s="1"/>
  <c r="F51" i="5"/>
  <c r="AD49" i="4"/>
  <c r="AV49" i="4"/>
  <c r="U51" i="4"/>
  <c r="Z386" i="4"/>
  <c r="W386" i="4"/>
  <c r="AB386" i="4"/>
  <c r="Y386" i="4"/>
  <c r="AA386" i="4"/>
  <c r="AK48" i="4"/>
  <c r="AS48" i="4" s="1"/>
  <c r="N49" i="4"/>
  <c r="AE49" i="4"/>
  <c r="AM49" i="4" s="1"/>
  <c r="O49" i="4"/>
  <c r="AL49" i="4" s="1"/>
  <c r="AT49" i="4" s="1"/>
  <c r="AH49" i="4"/>
  <c r="AP49" i="4" s="1"/>
  <c r="AU49" i="4"/>
  <c r="AW49" i="4" s="1"/>
  <c r="AI49" i="4"/>
  <c r="AQ49" i="4" s="1"/>
  <c r="AX49" i="4"/>
  <c r="AF50" i="4"/>
  <c r="AN50" i="4" s="1"/>
  <c r="AJ50" i="4"/>
  <c r="AR50" i="4" s="1"/>
  <c r="F51" i="4"/>
  <c r="BR50" i="3"/>
  <c r="S51" i="3"/>
  <c r="BU50" i="3"/>
  <c r="BS50" i="3"/>
  <c r="BQ49" i="3"/>
  <c r="AX49" i="3"/>
  <c r="AU386" i="3"/>
  <c r="AX386" i="3" s="1"/>
  <c r="BV386" i="3" s="1"/>
  <c r="CJ48" i="3"/>
  <c r="AF48" i="3"/>
  <c r="AL48" i="3" s="1"/>
  <c r="CI48" i="3"/>
  <c r="BD48" i="3"/>
  <c r="BJ48" i="3" s="1"/>
  <c r="BP48" i="3"/>
  <c r="F51" i="3"/>
  <c r="M49" i="3"/>
  <c r="AA49" i="3"/>
  <c r="AG49" i="3" s="1"/>
  <c r="AZ49" i="3"/>
  <c r="BF49" i="3" s="1"/>
  <c r="BL49" i="3"/>
  <c r="BX49" i="3" s="1"/>
  <c r="CD49" i="3" s="1"/>
  <c r="BA49" i="3"/>
  <c r="BG49" i="3" s="1"/>
  <c r="BM49" i="3"/>
  <c r="BB49" i="3"/>
  <c r="BH49" i="3" s="1"/>
  <c r="BN49" i="3"/>
  <c r="AY49" i="3"/>
  <c r="BE49" i="3" s="1"/>
  <c r="BK49" i="3"/>
  <c r="AR49" i="3"/>
  <c r="BC49" i="3"/>
  <c r="BI49" i="3" s="1"/>
  <c r="BO49" i="3"/>
  <c r="CA49" i="3" s="1"/>
  <c r="CG49" i="3" s="1"/>
  <c r="BT386" i="3"/>
  <c r="Z386" i="3"/>
  <c r="BR386" i="3"/>
  <c r="BQ386" i="3"/>
  <c r="BU386" i="3"/>
  <c r="AX49" i="2"/>
  <c r="BV49" i="2" s="1"/>
  <c r="BQ49" i="2"/>
  <c r="BR50" i="2"/>
  <c r="BS50" i="2"/>
  <c r="BT50" i="2"/>
  <c r="BU50" i="2"/>
  <c r="S51" i="2"/>
  <c r="AT386" i="2"/>
  <c r="W386" i="2"/>
  <c r="U386" i="2"/>
  <c r="AW386" i="2"/>
  <c r="AV386" i="2"/>
  <c r="AS386" i="2"/>
  <c r="V386" i="2"/>
  <c r="X386" i="2"/>
  <c r="Y386" i="2"/>
  <c r="AU386" i="2"/>
  <c r="AF48" i="2"/>
  <c r="AL48" i="2" s="1"/>
  <c r="CI48" i="2"/>
  <c r="BD48" i="2"/>
  <c r="BJ48" i="2" s="1"/>
  <c r="BP48" i="2"/>
  <c r="CB48" i="2" s="1"/>
  <c r="CH48" i="2" s="1"/>
  <c r="M49" i="2"/>
  <c r="AA49" i="2"/>
  <c r="AG49" i="2" s="1"/>
  <c r="AR49" i="2"/>
  <c r="AY49" i="2"/>
  <c r="BE49" i="2" s="1"/>
  <c r="BK49" i="2"/>
  <c r="BW49" i="2" s="1"/>
  <c r="CC49" i="2" s="1"/>
  <c r="AZ49" i="2"/>
  <c r="BF49" i="2" s="1"/>
  <c r="BL49" i="2"/>
  <c r="BX49" i="2" s="1"/>
  <c r="CD49" i="2" s="1"/>
  <c r="BA49" i="2"/>
  <c r="BG49" i="2" s="1"/>
  <c r="BM49" i="2"/>
  <c r="BY49" i="2" s="1"/>
  <c r="CE49" i="2" s="1"/>
  <c r="BB49" i="2"/>
  <c r="BH49" i="2" s="1"/>
  <c r="BN49" i="2"/>
  <c r="BZ49" i="2" s="1"/>
  <c r="CF49" i="2" s="1"/>
  <c r="BC49" i="2"/>
  <c r="BI49" i="2" s="1"/>
  <c r="BO49" i="2"/>
  <c r="CA49" i="2" s="1"/>
  <c r="CG49" i="2" s="1"/>
  <c r="AB50" i="2"/>
  <c r="AH50" i="2" s="1"/>
  <c r="AC50" i="2"/>
  <c r="AI50" i="2" s="1"/>
  <c r="AD50" i="2"/>
  <c r="AJ50" i="2" s="1"/>
  <c r="AE50" i="2"/>
  <c r="AK50" i="2" s="1"/>
  <c r="F51" i="2"/>
  <c r="AX49" i="1"/>
  <c r="BQ49" i="1"/>
  <c r="BR50" i="1"/>
  <c r="BS50" i="1"/>
  <c r="BT50" i="1"/>
  <c r="BU50" i="1"/>
  <c r="S51" i="1"/>
  <c r="BD48" i="1"/>
  <c r="BJ48" i="1" s="1"/>
  <c r="BP48" i="1"/>
  <c r="CB48" i="1" s="1"/>
  <c r="CH48" i="1" s="1"/>
  <c r="M49" i="1"/>
  <c r="AA49" i="1"/>
  <c r="AG49" i="1" s="1"/>
  <c r="AR49" i="1"/>
  <c r="AY49" i="1"/>
  <c r="BE49" i="1" s="1"/>
  <c r="BK49" i="1"/>
  <c r="BW49" i="1" s="1"/>
  <c r="CC49" i="1" s="1"/>
  <c r="AZ49" i="1"/>
  <c r="BF49" i="1" s="1"/>
  <c r="BL49" i="1"/>
  <c r="BX49" i="1" s="1"/>
  <c r="CD49" i="1" s="1"/>
  <c r="BA49" i="1"/>
  <c r="BG49" i="1" s="1"/>
  <c r="BM49" i="1"/>
  <c r="BY49" i="1" s="1"/>
  <c r="CE49" i="1" s="1"/>
  <c r="BB49" i="1"/>
  <c r="BH49" i="1" s="1"/>
  <c r="BN49" i="1"/>
  <c r="BZ49" i="1" s="1"/>
  <c r="CF49" i="1" s="1"/>
  <c r="BC49" i="1"/>
  <c r="BI49" i="1" s="1"/>
  <c r="BO49" i="1"/>
  <c r="CA49" i="1" s="1"/>
  <c r="CG49" i="1" s="1"/>
  <c r="AB50" i="1"/>
  <c r="AH50" i="1" s="1"/>
  <c r="AC50" i="1"/>
  <c r="AI50" i="1" s="1"/>
  <c r="AD50" i="1"/>
  <c r="AJ50" i="1" s="1"/>
  <c r="AE50" i="1"/>
  <c r="AK50" i="1" s="1"/>
  <c r="F51" i="1"/>
  <c r="BP49" i="9"/>
  <c r="BU48" i="7"/>
  <c r="AZ48" i="6"/>
  <c r="CB47" i="2"/>
  <c r="CH47" i="2" s="1"/>
  <c r="AJ49" i="5"/>
  <c r="AR49" i="5" s="1"/>
  <c r="AC49" i="4"/>
  <c r="AY49" i="4"/>
  <c r="BT49" i="3"/>
  <c r="BY48" i="9"/>
  <c r="BV48" i="3"/>
  <c r="BZ48" i="3"/>
  <c r="CF48" i="3" s="1"/>
  <c r="BY48" i="8"/>
  <c r="AC49" i="5"/>
  <c r="Z49" i="1"/>
  <c r="BS49" i="9"/>
  <c r="BU48" i="8"/>
  <c r="AW48" i="8"/>
  <c r="BI48" i="8" s="1"/>
  <c r="BS49" i="7"/>
  <c r="AZ48" i="5"/>
  <c r="Z49" i="3"/>
  <c r="CA48" i="3"/>
  <c r="CG48" i="3" s="1"/>
  <c r="AC49" i="6"/>
  <c r="CB47" i="3"/>
  <c r="CH47" i="3" s="1"/>
  <c r="AK49" i="9"/>
  <c r="BT49" i="8"/>
  <c r="BR49" i="9"/>
  <c r="BR49" i="7"/>
  <c r="AY49" i="6"/>
  <c r="AY49" i="5"/>
  <c r="BS49" i="3"/>
  <c r="AH386" i="8"/>
  <c r="AI386" i="8"/>
  <c r="AD386" i="8"/>
  <c r="AJ386" i="8"/>
  <c r="AE386" i="8"/>
  <c r="AC386" i="8"/>
  <c r="AB386" i="8"/>
  <c r="AG386" i="8"/>
  <c r="AF386" i="8"/>
  <c r="AW48" i="7"/>
  <c r="BI48" i="7" s="1"/>
  <c r="AJ386" i="7"/>
  <c r="AH386" i="7"/>
  <c r="AI386" i="7"/>
  <c r="AB386" i="7"/>
  <c r="AE386" i="7"/>
  <c r="AC386" i="7"/>
  <c r="AF386" i="7"/>
  <c r="AG386" i="7"/>
  <c r="AD386" i="7"/>
  <c r="AK48" i="5"/>
  <c r="AS48" i="5" s="1"/>
  <c r="W386" i="5"/>
  <c r="Y386" i="5"/>
  <c r="X386" i="5"/>
  <c r="Z386" i="5"/>
  <c r="AB386" i="5"/>
  <c r="AY386" i="5" s="1"/>
  <c r="AF48" i="1"/>
  <c r="AL48" i="1" s="1"/>
  <c r="W386" i="1"/>
  <c r="U386" i="1"/>
  <c r="V386" i="1"/>
  <c r="AU386" i="1"/>
  <c r="AV386" i="1"/>
  <c r="AW386" i="1"/>
  <c r="Y386" i="1"/>
  <c r="AS386" i="1"/>
  <c r="X386" i="1"/>
  <c r="AT386" i="1"/>
  <c r="BQ50" i="9" l="1"/>
  <c r="AL50" i="9"/>
  <c r="Y52" i="9"/>
  <c r="BT51" i="9"/>
  <c r="AN50" i="9"/>
  <c r="AZ50" i="9" s="1"/>
  <c r="R50" i="9"/>
  <c r="AR50" i="9"/>
  <c r="BD50" i="9" s="1"/>
  <c r="BK50" i="9"/>
  <c r="BU50" i="9" s="1"/>
  <c r="AO51" i="9"/>
  <c r="BA51" i="9" s="1"/>
  <c r="AP51" i="9"/>
  <c r="BB51" i="9" s="1"/>
  <c r="F52" i="9"/>
  <c r="AM51" i="9"/>
  <c r="AY51" i="9" s="1"/>
  <c r="AQ51" i="9"/>
  <c r="BC51" i="9" s="1"/>
  <c r="AV50" i="9"/>
  <c r="BH50" i="9" s="1"/>
  <c r="BO50" i="9"/>
  <c r="BM50" i="9"/>
  <c r="AT50" i="9"/>
  <c r="BF50" i="9" s="1"/>
  <c r="S50" i="9"/>
  <c r="AX50" i="9" s="1"/>
  <c r="BJ50" i="9" s="1"/>
  <c r="AS50" i="9"/>
  <c r="BE50" i="9" s="1"/>
  <c r="BL50" i="9"/>
  <c r="BV50" i="9" s="1"/>
  <c r="BN50" i="9"/>
  <c r="BX50" i="9" s="1"/>
  <c r="AU50" i="9"/>
  <c r="BG50" i="9" s="1"/>
  <c r="AW49" i="9"/>
  <c r="BI49" i="9" s="1"/>
  <c r="BT386" i="9"/>
  <c r="BP386" i="9"/>
  <c r="BS386" i="9"/>
  <c r="BR386" i="9"/>
  <c r="AK386" i="9"/>
  <c r="BQ386" i="9"/>
  <c r="AL386" i="9"/>
  <c r="AZ386" i="9" s="1"/>
  <c r="Y52" i="8"/>
  <c r="BS51" i="8"/>
  <c r="BQ50" i="8"/>
  <c r="AL50" i="8"/>
  <c r="AW49" i="8"/>
  <c r="BI49" i="8" s="1"/>
  <c r="AN50" i="8"/>
  <c r="AZ50" i="8" s="1"/>
  <c r="R50" i="8"/>
  <c r="BK50" i="8"/>
  <c r="BU50" i="8" s="1"/>
  <c r="AR50" i="8"/>
  <c r="BD50" i="8" s="1"/>
  <c r="BN50" i="8"/>
  <c r="BX50" i="8" s="1"/>
  <c r="AU50" i="8"/>
  <c r="BG50" i="8" s="1"/>
  <c r="AO51" i="8"/>
  <c r="BA51" i="8" s="1"/>
  <c r="F52" i="8"/>
  <c r="AP51" i="8"/>
  <c r="BB51" i="8" s="1"/>
  <c r="AQ51" i="8"/>
  <c r="BC51" i="8" s="1"/>
  <c r="BL50" i="8"/>
  <c r="BV50" i="8" s="1"/>
  <c r="S50" i="8"/>
  <c r="AX50" i="8" s="1"/>
  <c r="BJ50" i="8" s="1"/>
  <c r="AS50" i="8"/>
  <c r="BE50" i="8" s="1"/>
  <c r="BO50" i="8"/>
  <c r="BY50" i="8" s="1"/>
  <c r="AV50" i="8"/>
  <c r="BH50" i="8" s="1"/>
  <c r="AT50" i="8"/>
  <c r="BF50" i="8" s="1"/>
  <c r="BM50" i="8"/>
  <c r="BW50" i="8" s="1"/>
  <c r="Y52" i="7"/>
  <c r="AL50" i="7"/>
  <c r="BQ50" i="7"/>
  <c r="BK50" i="7"/>
  <c r="BU50" i="7" s="1"/>
  <c r="AR50" i="7"/>
  <c r="BD50" i="7" s="1"/>
  <c r="AT50" i="7"/>
  <c r="BF50" i="7" s="1"/>
  <c r="BM50" i="7"/>
  <c r="BW50" i="7" s="1"/>
  <c r="S50" i="7"/>
  <c r="AX50" i="7" s="1"/>
  <c r="BJ50" i="7" s="1"/>
  <c r="AS50" i="7"/>
  <c r="BE50" i="7" s="1"/>
  <c r="BL50" i="7"/>
  <c r="BV50" i="7" s="1"/>
  <c r="AU50" i="7"/>
  <c r="BG50" i="7" s="1"/>
  <c r="BN50" i="7"/>
  <c r="BX50" i="7" s="1"/>
  <c r="AN50" i="7"/>
  <c r="AZ50" i="7" s="1"/>
  <c r="R50" i="7"/>
  <c r="AW50" i="7" s="1"/>
  <c r="BI50" i="7" s="1"/>
  <c r="AV50" i="7"/>
  <c r="BH50" i="7" s="1"/>
  <c r="BO50" i="7"/>
  <c r="BY50" i="7" s="1"/>
  <c r="AP51" i="7"/>
  <c r="BB51" i="7" s="1"/>
  <c r="AO51" i="7"/>
  <c r="BA51" i="7" s="1"/>
  <c r="F52" i="7"/>
  <c r="AQ51" i="7"/>
  <c r="BC51" i="7" s="1"/>
  <c r="AW49" i="7"/>
  <c r="BI49" i="7" s="1"/>
  <c r="AD50" i="6"/>
  <c r="AV50" i="6"/>
  <c r="U52" i="6"/>
  <c r="AY386" i="6"/>
  <c r="AD386" i="6"/>
  <c r="AV386" i="6"/>
  <c r="AC386" i="6"/>
  <c r="AK49" i="6"/>
  <c r="AS49" i="6" s="1"/>
  <c r="N50" i="6"/>
  <c r="AE50" i="6"/>
  <c r="AM50" i="6" s="1"/>
  <c r="O50" i="6"/>
  <c r="AL50" i="6" s="1"/>
  <c r="AT50" i="6" s="1"/>
  <c r="AH50" i="6"/>
  <c r="AP50" i="6" s="1"/>
  <c r="AU50" i="6"/>
  <c r="AW50" i="6" s="1"/>
  <c r="AI50" i="6"/>
  <c r="AQ50" i="6" s="1"/>
  <c r="AX50" i="6"/>
  <c r="AF51" i="6"/>
  <c r="AN51" i="6" s="1"/>
  <c r="AG51" i="6"/>
  <c r="AO51" i="6" s="1"/>
  <c r="AJ51" i="6"/>
  <c r="AR51" i="6" s="1"/>
  <c r="F52" i="6"/>
  <c r="AD50" i="5"/>
  <c r="AV50" i="5"/>
  <c r="U52" i="5"/>
  <c r="AK49" i="5"/>
  <c r="AS49" i="5" s="1"/>
  <c r="N50" i="5"/>
  <c r="AE50" i="5"/>
  <c r="AM50" i="5" s="1"/>
  <c r="O50" i="5"/>
  <c r="AH50" i="5"/>
  <c r="AP50" i="5" s="1"/>
  <c r="AU50" i="5"/>
  <c r="AI50" i="5"/>
  <c r="AQ50" i="5" s="1"/>
  <c r="AX50" i="5"/>
  <c r="AJ51" i="5"/>
  <c r="AR51" i="5" s="1"/>
  <c r="F52" i="5"/>
  <c r="AD50" i="4"/>
  <c r="AV50" i="4"/>
  <c r="U52" i="4"/>
  <c r="AV386" i="4"/>
  <c r="AD386" i="4"/>
  <c r="AC386" i="4"/>
  <c r="AY386" i="4"/>
  <c r="AK49" i="4"/>
  <c r="AS49" i="4" s="1"/>
  <c r="N50" i="4"/>
  <c r="AE50" i="4"/>
  <c r="AM50" i="4" s="1"/>
  <c r="O50" i="4"/>
  <c r="AL50" i="4" s="1"/>
  <c r="AT50" i="4" s="1"/>
  <c r="AH50" i="4"/>
  <c r="AP50" i="4" s="1"/>
  <c r="AU50" i="4"/>
  <c r="AW50" i="4" s="1"/>
  <c r="AI50" i="4"/>
  <c r="AQ50" i="4" s="1"/>
  <c r="AX50" i="4"/>
  <c r="AF51" i="4"/>
  <c r="AN51" i="4" s="1"/>
  <c r="AG51" i="4"/>
  <c r="AO51" i="4" s="1"/>
  <c r="AJ51" i="4"/>
  <c r="AR51" i="4" s="1"/>
  <c r="F52" i="4"/>
  <c r="S52" i="3"/>
  <c r="BT51" i="3"/>
  <c r="Z51" i="3"/>
  <c r="BR51" i="3"/>
  <c r="BS51" i="3"/>
  <c r="AX50" i="3"/>
  <c r="BV50" i="3" s="1"/>
  <c r="BQ50" i="3"/>
  <c r="BS386" i="3"/>
  <c r="AZ50" i="3"/>
  <c r="BF50" i="3" s="1"/>
  <c r="BL50" i="3"/>
  <c r="BX50" i="3" s="1"/>
  <c r="CD50" i="3" s="1"/>
  <c r="M50" i="3"/>
  <c r="AA50" i="3"/>
  <c r="AG50" i="3" s="1"/>
  <c r="BB50" i="3"/>
  <c r="BH50" i="3" s="1"/>
  <c r="BN50" i="3"/>
  <c r="BZ50" i="3" s="1"/>
  <c r="CF50" i="3" s="1"/>
  <c r="AB51" i="3"/>
  <c r="AH51" i="3" s="1"/>
  <c r="AE51" i="3"/>
  <c r="AK51" i="3" s="1"/>
  <c r="AD51" i="3"/>
  <c r="AJ51" i="3" s="1"/>
  <c r="F52" i="3"/>
  <c r="AC51" i="3"/>
  <c r="AI51" i="3" s="1"/>
  <c r="AY50" i="3"/>
  <c r="BE50" i="3" s="1"/>
  <c r="BK50" i="3"/>
  <c r="BW50" i="3" s="1"/>
  <c r="CC50" i="3" s="1"/>
  <c r="AR50" i="3"/>
  <c r="BA50" i="3"/>
  <c r="BG50" i="3" s="1"/>
  <c r="BM50" i="3"/>
  <c r="BY50" i="3" s="1"/>
  <c r="CE50" i="3" s="1"/>
  <c r="BC50" i="3"/>
  <c r="BI50" i="3" s="1"/>
  <c r="BO50" i="3"/>
  <c r="CA50" i="3" s="1"/>
  <c r="CG50" i="3" s="1"/>
  <c r="AF49" i="3"/>
  <c r="AL49" i="3" s="1"/>
  <c r="CI49" i="3"/>
  <c r="CJ49" i="3"/>
  <c r="BD49" i="3"/>
  <c r="BJ49" i="3" s="1"/>
  <c r="BP49" i="3"/>
  <c r="CB49" i="3" s="1"/>
  <c r="CH49" i="3" s="1"/>
  <c r="AX50" i="2"/>
  <c r="BV50" i="2" s="1"/>
  <c r="BQ50" i="2"/>
  <c r="BR51" i="2"/>
  <c r="BS51" i="2"/>
  <c r="BT51" i="2"/>
  <c r="BU51" i="2"/>
  <c r="S52" i="2"/>
  <c r="BR386" i="2"/>
  <c r="Z386" i="2"/>
  <c r="BU386" i="2"/>
  <c r="BT386" i="2"/>
  <c r="AX386" i="2"/>
  <c r="BV386" i="2" s="1"/>
  <c r="BQ386" i="2"/>
  <c r="BS386" i="2"/>
  <c r="AF49" i="2"/>
  <c r="AL49" i="2" s="1"/>
  <c r="CI49" i="2"/>
  <c r="BD49" i="2"/>
  <c r="BJ49" i="2" s="1"/>
  <c r="BP49" i="2"/>
  <c r="CB49" i="2" s="1"/>
  <c r="CH49" i="2" s="1"/>
  <c r="M50" i="2"/>
  <c r="AA50" i="2"/>
  <c r="AG50" i="2" s="1"/>
  <c r="AR50" i="2"/>
  <c r="AY50" i="2"/>
  <c r="BE50" i="2" s="1"/>
  <c r="BK50" i="2"/>
  <c r="BW50" i="2" s="1"/>
  <c r="CC50" i="2" s="1"/>
  <c r="AZ50" i="2"/>
  <c r="BF50" i="2" s="1"/>
  <c r="BL50" i="2"/>
  <c r="BX50" i="2" s="1"/>
  <c r="CD50" i="2" s="1"/>
  <c r="BA50" i="2"/>
  <c r="BG50" i="2" s="1"/>
  <c r="BM50" i="2"/>
  <c r="BY50" i="2" s="1"/>
  <c r="CE50" i="2" s="1"/>
  <c r="BB50" i="2"/>
  <c r="BH50" i="2" s="1"/>
  <c r="BN50" i="2"/>
  <c r="BZ50" i="2" s="1"/>
  <c r="CF50" i="2" s="1"/>
  <c r="BC50" i="2"/>
  <c r="BI50" i="2" s="1"/>
  <c r="BO50" i="2"/>
  <c r="CA50" i="2" s="1"/>
  <c r="CG50" i="2" s="1"/>
  <c r="AB51" i="2"/>
  <c r="AH51" i="2" s="1"/>
  <c r="AC51" i="2"/>
  <c r="AI51" i="2" s="1"/>
  <c r="AD51" i="2"/>
  <c r="AJ51" i="2" s="1"/>
  <c r="AE51" i="2"/>
  <c r="AK51" i="2" s="1"/>
  <c r="F52" i="2"/>
  <c r="AX50" i="1"/>
  <c r="BV50" i="1" s="1"/>
  <c r="BQ50" i="1"/>
  <c r="BR51" i="1"/>
  <c r="BS51" i="1"/>
  <c r="BT51" i="1"/>
  <c r="BU51" i="1"/>
  <c r="S52" i="1"/>
  <c r="AF49" i="1"/>
  <c r="AL49" i="1" s="1"/>
  <c r="BD49" i="1"/>
  <c r="BJ49" i="1" s="1"/>
  <c r="BP49" i="1"/>
  <c r="M50" i="1"/>
  <c r="AA50" i="1"/>
  <c r="AG50" i="1" s="1"/>
  <c r="AR50" i="1"/>
  <c r="AY50" i="1"/>
  <c r="BE50" i="1" s="1"/>
  <c r="BK50" i="1"/>
  <c r="AZ50" i="1"/>
  <c r="BF50" i="1" s="1"/>
  <c r="BL50" i="1"/>
  <c r="BX50" i="1" s="1"/>
  <c r="CD50" i="1" s="1"/>
  <c r="BA50" i="1"/>
  <c r="BG50" i="1" s="1"/>
  <c r="BM50" i="1"/>
  <c r="BY50" i="1" s="1"/>
  <c r="CE50" i="1" s="1"/>
  <c r="BB50" i="1"/>
  <c r="BH50" i="1" s="1"/>
  <c r="BN50" i="1"/>
  <c r="BZ50" i="1" s="1"/>
  <c r="CF50" i="1" s="1"/>
  <c r="BC50" i="1"/>
  <c r="BI50" i="1" s="1"/>
  <c r="BO50" i="1"/>
  <c r="CA50" i="1" s="1"/>
  <c r="CG50" i="1" s="1"/>
  <c r="F52" i="1"/>
  <c r="BR386" i="8"/>
  <c r="BS386" i="8"/>
  <c r="BT386" i="8"/>
  <c r="AK386" i="8"/>
  <c r="BQ386" i="8"/>
  <c r="AL386" i="8"/>
  <c r="BP386" i="8"/>
  <c r="BT386" i="7"/>
  <c r="BR386" i="7"/>
  <c r="BS386" i="7"/>
  <c r="AK386" i="7"/>
  <c r="BP386" i="7"/>
  <c r="AL386" i="7"/>
  <c r="BQ386" i="7"/>
  <c r="AC386" i="5"/>
  <c r="AD386" i="5"/>
  <c r="AV386" i="5"/>
  <c r="Z386" i="1"/>
  <c r="BS386" i="1"/>
  <c r="BT386" i="1"/>
  <c r="BU386" i="1"/>
  <c r="AX386" i="1"/>
  <c r="BV386" i="1" s="1"/>
  <c r="BQ386" i="1"/>
  <c r="BR386" i="1"/>
  <c r="BT50" i="9"/>
  <c r="BR50" i="8"/>
  <c r="BT50" i="3"/>
  <c r="BV49" i="3"/>
  <c r="CB48" i="3"/>
  <c r="CH48" i="3" s="1"/>
  <c r="AC50" i="3"/>
  <c r="AI50" i="3" s="1"/>
  <c r="AE50" i="3"/>
  <c r="AK50" i="3" s="1"/>
  <c r="AB50" i="3"/>
  <c r="AH50" i="3" s="1"/>
  <c r="AD50" i="3"/>
  <c r="AJ50" i="3" s="1"/>
  <c r="BY49" i="3"/>
  <c r="CE49" i="3" s="1"/>
  <c r="BZ49" i="3"/>
  <c r="CF49" i="3" s="1"/>
  <c r="BW49" i="3"/>
  <c r="CC49" i="3" s="1"/>
  <c r="Z50" i="2"/>
  <c r="AK50" i="9"/>
  <c r="BX49" i="9"/>
  <c r="AY50" i="6"/>
  <c r="AC50" i="5"/>
  <c r="AZ49" i="5"/>
  <c r="AZ49" i="4"/>
  <c r="Z50" i="1"/>
  <c r="AK50" i="8"/>
  <c r="Z50" i="3"/>
  <c r="BV49" i="1"/>
  <c r="BU49" i="9"/>
  <c r="BW49" i="9"/>
  <c r="BP50" i="7"/>
  <c r="AY50" i="5"/>
  <c r="AC50" i="4"/>
  <c r="BR50" i="9"/>
  <c r="AK50" i="7"/>
  <c r="BX49" i="7"/>
  <c r="AC50" i="6"/>
  <c r="AY50" i="4"/>
  <c r="BW49" i="7"/>
  <c r="AZ49" i="6"/>
  <c r="BY49" i="8"/>
  <c r="AG50" i="4"/>
  <c r="AO50" i="4" s="1"/>
  <c r="AM50" i="9"/>
  <c r="AY50" i="9" s="1"/>
  <c r="AM50" i="8"/>
  <c r="AY50" i="8" s="1"/>
  <c r="AZ50" i="4" l="1"/>
  <c r="AZ50" i="6"/>
  <c r="BP52" i="9"/>
  <c r="BS52" i="9"/>
  <c r="Y53" i="9"/>
  <c r="AL51" i="9"/>
  <c r="BQ51" i="9"/>
  <c r="BM51" i="9"/>
  <c r="AT51" i="9"/>
  <c r="BF51" i="9" s="1"/>
  <c r="AV51" i="9"/>
  <c r="BH51" i="9" s="1"/>
  <c r="BO51" i="9"/>
  <c r="BY51" i="9" s="1"/>
  <c r="F53" i="9"/>
  <c r="AO52" i="9"/>
  <c r="BA52" i="9" s="1"/>
  <c r="AQ52" i="9"/>
  <c r="BC52" i="9" s="1"/>
  <c r="AP52" i="9"/>
  <c r="BB52" i="9" s="1"/>
  <c r="BK51" i="9"/>
  <c r="AR51" i="9"/>
  <c r="BD51" i="9" s="1"/>
  <c r="R51" i="9"/>
  <c r="AN51" i="9"/>
  <c r="AZ51" i="9" s="1"/>
  <c r="S51" i="9"/>
  <c r="AX51" i="9" s="1"/>
  <c r="BJ51" i="9" s="1"/>
  <c r="AS51" i="9"/>
  <c r="BE51" i="9" s="1"/>
  <c r="BL51" i="9"/>
  <c r="BV51" i="9" s="1"/>
  <c r="AU51" i="9"/>
  <c r="BG51" i="9" s="1"/>
  <c r="BN51" i="9"/>
  <c r="Y53" i="8"/>
  <c r="AK52" i="8"/>
  <c r="BP52" i="8"/>
  <c r="BR52" i="8"/>
  <c r="BT52" i="8"/>
  <c r="AL51" i="8"/>
  <c r="BQ51" i="8"/>
  <c r="BK51" i="8"/>
  <c r="AR51" i="8"/>
  <c r="BD51" i="8" s="1"/>
  <c r="AQ52" i="8"/>
  <c r="BC52" i="8" s="1"/>
  <c r="F53" i="8"/>
  <c r="AM52" i="8"/>
  <c r="AY52" i="8" s="1"/>
  <c r="AO52" i="8"/>
  <c r="BA52" i="8" s="1"/>
  <c r="AP52" i="8"/>
  <c r="BB52" i="8" s="1"/>
  <c r="AT51" i="8"/>
  <c r="BF51" i="8" s="1"/>
  <c r="BM51" i="8"/>
  <c r="R51" i="8"/>
  <c r="AN51" i="8"/>
  <c r="AZ51" i="8" s="1"/>
  <c r="AU51" i="8"/>
  <c r="BG51" i="8" s="1"/>
  <c r="BN51" i="8"/>
  <c r="BX51" i="8" s="1"/>
  <c r="S51" i="8"/>
  <c r="AX51" i="8" s="1"/>
  <c r="BJ51" i="8" s="1"/>
  <c r="AS51" i="8"/>
  <c r="BE51" i="8" s="1"/>
  <c r="BL51" i="8"/>
  <c r="BV51" i="8" s="1"/>
  <c r="BO51" i="8"/>
  <c r="AV51" i="8"/>
  <c r="BH51" i="8" s="1"/>
  <c r="AL51" i="7"/>
  <c r="BQ51" i="7"/>
  <c r="BR52" i="7"/>
  <c r="BT52" i="7"/>
  <c r="Y53" i="7"/>
  <c r="BS52" i="7"/>
  <c r="AN51" i="7"/>
  <c r="AZ51" i="7" s="1"/>
  <c r="R51" i="7"/>
  <c r="AS51" i="7"/>
  <c r="BE51" i="7" s="1"/>
  <c r="BL51" i="7"/>
  <c r="BV51" i="7" s="1"/>
  <c r="S51" i="7"/>
  <c r="AX51" i="7" s="1"/>
  <c r="BJ51" i="7" s="1"/>
  <c r="AV51" i="7"/>
  <c r="BH51" i="7" s="1"/>
  <c r="BO51" i="7"/>
  <c r="AM51" i="7"/>
  <c r="AY51" i="7" s="1"/>
  <c r="BK51" i="7"/>
  <c r="AR51" i="7"/>
  <c r="BD51" i="7" s="1"/>
  <c r="BM51" i="7"/>
  <c r="AT51" i="7"/>
  <c r="BF51" i="7" s="1"/>
  <c r="AP52" i="7"/>
  <c r="BB52" i="7" s="1"/>
  <c r="AO52" i="7"/>
  <c r="BA52" i="7" s="1"/>
  <c r="AQ52" i="7"/>
  <c r="BC52" i="7" s="1"/>
  <c r="F53" i="7"/>
  <c r="AU51" i="7"/>
  <c r="BG51" i="7" s="1"/>
  <c r="BN51" i="7"/>
  <c r="AD51" i="6"/>
  <c r="AV51" i="6"/>
  <c r="U53" i="6"/>
  <c r="N51" i="6"/>
  <c r="AE51" i="6"/>
  <c r="AM51" i="6" s="1"/>
  <c r="O51" i="6"/>
  <c r="AL51" i="6" s="1"/>
  <c r="AT51" i="6" s="1"/>
  <c r="AH51" i="6"/>
  <c r="AP51" i="6" s="1"/>
  <c r="AU51" i="6"/>
  <c r="AW51" i="6" s="1"/>
  <c r="AI51" i="6"/>
  <c r="AQ51" i="6" s="1"/>
  <c r="AX51" i="6"/>
  <c r="AF52" i="6"/>
  <c r="AN52" i="6" s="1"/>
  <c r="AJ52" i="6"/>
  <c r="AR52" i="6" s="1"/>
  <c r="F53" i="6"/>
  <c r="AD51" i="5"/>
  <c r="AV51" i="5"/>
  <c r="U53" i="5"/>
  <c r="N51" i="5"/>
  <c r="AE51" i="5"/>
  <c r="AM51" i="5" s="1"/>
  <c r="O51" i="5"/>
  <c r="AL51" i="5" s="1"/>
  <c r="AT51" i="5" s="1"/>
  <c r="AH51" i="5"/>
  <c r="AP51" i="5" s="1"/>
  <c r="AU51" i="5"/>
  <c r="AW51" i="5" s="1"/>
  <c r="AI51" i="5"/>
  <c r="AQ51" i="5" s="1"/>
  <c r="AX51" i="5"/>
  <c r="AF52" i="5"/>
  <c r="AN52" i="5" s="1"/>
  <c r="AG52" i="5"/>
  <c r="AO52" i="5" s="1"/>
  <c r="AJ52" i="5"/>
  <c r="AR52" i="5" s="1"/>
  <c r="F53" i="5"/>
  <c r="AD51" i="4"/>
  <c r="AV51" i="4"/>
  <c r="U53" i="4"/>
  <c r="N51" i="4"/>
  <c r="AE51" i="4"/>
  <c r="AM51" i="4" s="1"/>
  <c r="O51" i="4"/>
  <c r="AL51" i="4" s="1"/>
  <c r="AT51" i="4" s="1"/>
  <c r="AH51" i="4"/>
  <c r="AP51" i="4" s="1"/>
  <c r="AU51" i="4"/>
  <c r="AW51" i="4" s="1"/>
  <c r="AI51" i="4"/>
  <c r="AQ51" i="4" s="1"/>
  <c r="AX51" i="4"/>
  <c r="AF52" i="4"/>
  <c r="AN52" i="4" s="1"/>
  <c r="AG52" i="4"/>
  <c r="AO52" i="4" s="1"/>
  <c r="AJ52" i="4"/>
  <c r="AR52" i="4" s="1"/>
  <c r="F53" i="4"/>
  <c r="AX51" i="3"/>
  <c r="BV51" i="3" s="1"/>
  <c r="BQ51" i="3"/>
  <c r="BS52" i="3"/>
  <c r="BU52" i="3"/>
  <c r="S53" i="3"/>
  <c r="Z52" i="3"/>
  <c r="BT52" i="3"/>
  <c r="AF50" i="3"/>
  <c r="AL50" i="3" s="1"/>
  <c r="CI50" i="3"/>
  <c r="CJ50" i="3"/>
  <c r="BL51" i="3"/>
  <c r="BX51" i="3" s="1"/>
  <c r="CD51" i="3" s="1"/>
  <c r="AZ51" i="3"/>
  <c r="BF51" i="3" s="1"/>
  <c r="BN51" i="3"/>
  <c r="BZ51" i="3" s="1"/>
  <c r="CF51" i="3" s="1"/>
  <c r="BB51" i="3"/>
  <c r="BH51" i="3" s="1"/>
  <c r="BM51" i="3"/>
  <c r="BY51" i="3" s="1"/>
  <c r="CE51" i="3" s="1"/>
  <c r="BA51" i="3"/>
  <c r="BG51" i="3" s="1"/>
  <c r="M51" i="3"/>
  <c r="AA51" i="3"/>
  <c r="AG51" i="3" s="1"/>
  <c r="BK51" i="3"/>
  <c r="AR51" i="3"/>
  <c r="AY51" i="3"/>
  <c r="BE51" i="3" s="1"/>
  <c r="BO51" i="3"/>
  <c r="BC51" i="3"/>
  <c r="BI51" i="3" s="1"/>
  <c r="F53" i="3"/>
  <c r="BD50" i="3"/>
  <c r="BJ50" i="3" s="1"/>
  <c r="BP50" i="3"/>
  <c r="CB50" i="3" s="1"/>
  <c r="CH50" i="3" s="1"/>
  <c r="AX51" i="2"/>
  <c r="BQ51" i="2"/>
  <c r="BR52" i="2"/>
  <c r="BS52" i="2"/>
  <c r="BU52" i="2"/>
  <c r="S53" i="2"/>
  <c r="AF50" i="2"/>
  <c r="AL50" i="2" s="1"/>
  <c r="CI50" i="2"/>
  <c r="BD50" i="2"/>
  <c r="BJ50" i="2" s="1"/>
  <c r="BP50" i="2"/>
  <c r="CB50" i="2" s="1"/>
  <c r="CH50" i="2" s="1"/>
  <c r="M51" i="2"/>
  <c r="AA51" i="2"/>
  <c r="AG51" i="2" s="1"/>
  <c r="AR51" i="2"/>
  <c r="AY51" i="2"/>
  <c r="BE51" i="2" s="1"/>
  <c r="BK51" i="2"/>
  <c r="BW51" i="2" s="1"/>
  <c r="CC51" i="2" s="1"/>
  <c r="AZ51" i="2"/>
  <c r="BF51" i="2" s="1"/>
  <c r="BL51" i="2"/>
  <c r="BX51" i="2" s="1"/>
  <c r="CD51" i="2" s="1"/>
  <c r="BA51" i="2"/>
  <c r="BG51" i="2" s="1"/>
  <c r="BM51" i="2"/>
  <c r="BY51" i="2" s="1"/>
  <c r="CE51" i="2" s="1"/>
  <c r="BB51" i="2"/>
  <c r="BH51" i="2" s="1"/>
  <c r="BN51" i="2"/>
  <c r="BZ51" i="2" s="1"/>
  <c r="CF51" i="2" s="1"/>
  <c r="BC51" i="2"/>
  <c r="BI51" i="2" s="1"/>
  <c r="BO51" i="2"/>
  <c r="CA51" i="2" s="1"/>
  <c r="CG51" i="2" s="1"/>
  <c r="AB52" i="2"/>
  <c r="AH52" i="2" s="1"/>
  <c r="AC52" i="2"/>
  <c r="AI52" i="2" s="1"/>
  <c r="AE52" i="2"/>
  <c r="AK52" i="2" s="1"/>
  <c r="F53" i="2"/>
  <c r="AX51" i="1"/>
  <c r="BQ51" i="1"/>
  <c r="Z52" i="1"/>
  <c r="BR52" i="1"/>
  <c r="BS52" i="1"/>
  <c r="BT52" i="1"/>
  <c r="BU52" i="1"/>
  <c r="S53" i="1"/>
  <c r="BD50" i="1"/>
  <c r="BJ50" i="1" s="1"/>
  <c r="BP50" i="1"/>
  <c r="CB50" i="1" s="1"/>
  <c r="CH50" i="1" s="1"/>
  <c r="M51" i="1"/>
  <c r="AA51" i="1"/>
  <c r="AG51" i="1" s="1"/>
  <c r="AR51" i="1"/>
  <c r="AY51" i="1"/>
  <c r="BE51" i="1" s="1"/>
  <c r="BK51" i="1"/>
  <c r="BW51" i="1" s="1"/>
  <c r="CC51" i="1" s="1"/>
  <c r="AZ51" i="1"/>
  <c r="BF51" i="1" s="1"/>
  <c r="BL51" i="1"/>
  <c r="BX51" i="1" s="1"/>
  <c r="CD51" i="1" s="1"/>
  <c r="BA51" i="1"/>
  <c r="BG51" i="1" s="1"/>
  <c r="BM51" i="1"/>
  <c r="BY51" i="1" s="1"/>
  <c r="CE51" i="1" s="1"/>
  <c r="BB51" i="1"/>
  <c r="BH51" i="1" s="1"/>
  <c r="BN51" i="1"/>
  <c r="BZ51" i="1" s="1"/>
  <c r="CF51" i="1" s="1"/>
  <c r="BC51" i="1"/>
  <c r="BI51" i="1" s="1"/>
  <c r="BO51" i="1"/>
  <c r="CA51" i="1" s="1"/>
  <c r="CG51" i="1" s="1"/>
  <c r="AB52" i="1"/>
  <c r="AH52" i="1" s="1"/>
  <c r="AC52" i="1"/>
  <c r="AI52" i="1" s="1"/>
  <c r="AD52" i="1"/>
  <c r="AJ52" i="1" s="1"/>
  <c r="AE52" i="1"/>
  <c r="AK52" i="1" s="1"/>
  <c r="F53" i="1"/>
  <c r="BS51" i="7"/>
  <c r="AK50" i="5"/>
  <c r="AS50" i="5" s="1"/>
  <c r="AL50" i="5"/>
  <c r="AT50" i="5" s="1"/>
  <c r="AW50" i="5"/>
  <c r="AZ50" i="5"/>
  <c r="AF51" i="5"/>
  <c r="AN51" i="5" s="1"/>
  <c r="AG51" i="5"/>
  <c r="AO51" i="5" s="1"/>
  <c r="AC51" i="4"/>
  <c r="AY51" i="4"/>
  <c r="CB49" i="1"/>
  <c r="CH49" i="1" s="1"/>
  <c r="AF50" i="1"/>
  <c r="AL50" i="1" s="1"/>
  <c r="BW50" i="1"/>
  <c r="CC50" i="1" s="1"/>
  <c r="AB51" i="1"/>
  <c r="AH51" i="1" s="1"/>
  <c r="AC51" i="1"/>
  <c r="AI51" i="1" s="1"/>
  <c r="AD51" i="1"/>
  <c r="AJ51" i="1" s="1"/>
  <c r="AE51" i="1"/>
  <c r="AK51" i="1" s="1"/>
  <c r="BR51" i="7"/>
  <c r="BR51" i="9"/>
  <c r="BT51" i="8"/>
  <c r="AC51" i="5"/>
  <c r="BS51" i="9"/>
  <c r="AW50" i="9"/>
  <c r="BI50" i="9" s="1"/>
  <c r="BT51" i="7"/>
  <c r="AY51" i="6"/>
  <c r="Z51" i="2"/>
  <c r="BP51" i="9"/>
  <c r="AK51" i="9"/>
  <c r="AK51" i="8"/>
  <c r="AC51" i="6"/>
  <c r="Z51" i="1"/>
  <c r="BY50" i="9"/>
  <c r="BW50" i="9"/>
  <c r="BP51" i="8"/>
  <c r="AK51" i="7"/>
  <c r="AY51" i="5"/>
  <c r="BU51" i="3"/>
  <c r="BR51" i="8"/>
  <c r="BP51" i="7"/>
  <c r="AW50" i="8"/>
  <c r="BI50" i="8" s="1"/>
  <c r="AM51" i="8"/>
  <c r="AY51" i="8" s="1"/>
  <c r="AK50" i="6"/>
  <c r="AS50" i="6" s="1"/>
  <c r="AK50" i="4"/>
  <c r="AS50" i="4" s="1"/>
  <c r="BS53" i="9" l="1"/>
  <c r="Y54" i="9"/>
  <c r="AK53" i="9"/>
  <c r="AL52" i="9"/>
  <c r="BQ52" i="9"/>
  <c r="AT52" i="9"/>
  <c r="BF52" i="9" s="1"/>
  <c r="BM52" i="9"/>
  <c r="AQ53" i="9"/>
  <c r="BC53" i="9" s="1"/>
  <c r="AM53" i="9"/>
  <c r="AY53" i="9" s="1"/>
  <c r="AP53" i="9"/>
  <c r="BB53" i="9" s="1"/>
  <c r="F54" i="9"/>
  <c r="AO53" i="9"/>
  <c r="BA53" i="9" s="1"/>
  <c r="AN52" i="9"/>
  <c r="AZ52" i="9" s="1"/>
  <c r="R52" i="9"/>
  <c r="S52" i="9"/>
  <c r="AX52" i="9" s="1"/>
  <c r="BJ52" i="9" s="1"/>
  <c r="AS52" i="9"/>
  <c r="BE52" i="9" s="1"/>
  <c r="BL52" i="9"/>
  <c r="BV52" i="9" s="1"/>
  <c r="AU52" i="9"/>
  <c r="BG52" i="9" s="1"/>
  <c r="BN52" i="9"/>
  <c r="BX52" i="9" s="1"/>
  <c r="AM52" i="9"/>
  <c r="AY52" i="9" s="1"/>
  <c r="AR52" i="9"/>
  <c r="BD52" i="9" s="1"/>
  <c r="BK52" i="9"/>
  <c r="BU52" i="9" s="1"/>
  <c r="AV52" i="9"/>
  <c r="BH52" i="9" s="1"/>
  <c r="BO52" i="9"/>
  <c r="AW51" i="9"/>
  <c r="BI51" i="9" s="1"/>
  <c r="BQ52" i="8"/>
  <c r="AL52" i="8"/>
  <c r="Y54" i="8"/>
  <c r="BS53" i="8"/>
  <c r="AK53" i="8"/>
  <c r="AP53" i="8"/>
  <c r="BB53" i="8" s="1"/>
  <c r="F54" i="8"/>
  <c r="AO53" i="8"/>
  <c r="BA53" i="8" s="1"/>
  <c r="AQ53" i="8"/>
  <c r="BC53" i="8" s="1"/>
  <c r="AR52" i="8"/>
  <c r="BD52" i="8" s="1"/>
  <c r="BK52" i="8"/>
  <c r="BU52" i="8" s="1"/>
  <c r="BN52" i="8"/>
  <c r="AU52" i="8"/>
  <c r="BG52" i="8" s="1"/>
  <c r="BL52" i="8"/>
  <c r="BV52" i="8" s="1"/>
  <c r="AS52" i="8"/>
  <c r="BE52" i="8" s="1"/>
  <c r="S52" i="8"/>
  <c r="AX52" i="8" s="1"/>
  <c r="BJ52" i="8" s="1"/>
  <c r="AV52" i="8"/>
  <c r="BH52" i="8" s="1"/>
  <c r="BO52" i="8"/>
  <c r="BY52" i="8" s="1"/>
  <c r="R52" i="8"/>
  <c r="AN52" i="8"/>
  <c r="AZ52" i="8" s="1"/>
  <c r="AT52" i="8"/>
  <c r="BF52" i="8" s="1"/>
  <c r="BM52" i="8"/>
  <c r="BW52" i="8" s="1"/>
  <c r="BQ52" i="7"/>
  <c r="AL52" i="7"/>
  <c r="BR53" i="7"/>
  <c r="BT53" i="7"/>
  <c r="Y54" i="7"/>
  <c r="BP53" i="7"/>
  <c r="BS53" i="7"/>
  <c r="AW51" i="7"/>
  <c r="BI51" i="7" s="1"/>
  <c r="BK52" i="7"/>
  <c r="AR52" i="7"/>
  <c r="BD52" i="7" s="1"/>
  <c r="BN52" i="7"/>
  <c r="BX52" i="7" s="1"/>
  <c r="AU52" i="7"/>
  <c r="BG52" i="7" s="1"/>
  <c r="R52" i="7"/>
  <c r="AN52" i="7"/>
  <c r="AZ52" i="7" s="1"/>
  <c r="AS52" i="7"/>
  <c r="BE52" i="7" s="1"/>
  <c r="BL52" i="7"/>
  <c r="BV52" i="7" s="1"/>
  <c r="S52" i="7"/>
  <c r="AX52" i="7" s="1"/>
  <c r="BJ52" i="7" s="1"/>
  <c r="BM52" i="7"/>
  <c r="BW52" i="7" s="1"/>
  <c r="AT52" i="7"/>
  <c r="BF52" i="7" s="1"/>
  <c r="AV52" i="7"/>
  <c r="BH52" i="7" s="1"/>
  <c r="BO52" i="7"/>
  <c r="BY52" i="7" s="1"/>
  <c r="AP53" i="7"/>
  <c r="BB53" i="7" s="1"/>
  <c r="F54" i="7"/>
  <c r="AM53" i="7"/>
  <c r="AY53" i="7" s="1"/>
  <c r="AO53" i="7"/>
  <c r="BA53" i="7" s="1"/>
  <c r="AQ53" i="7"/>
  <c r="BC53" i="7" s="1"/>
  <c r="AD52" i="6"/>
  <c r="AV52" i="6"/>
  <c r="U54" i="6"/>
  <c r="AK51" i="6"/>
  <c r="AS51" i="6" s="1"/>
  <c r="N52" i="6"/>
  <c r="AE52" i="6"/>
  <c r="AM52" i="6" s="1"/>
  <c r="O52" i="6"/>
  <c r="AL52" i="6" s="1"/>
  <c r="AT52" i="6" s="1"/>
  <c r="AH52" i="6"/>
  <c r="AP52" i="6" s="1"/>
  <c r="AU52" i="6"/>
  <c r="AW52" i="6" s="1"/>
  <c r="AI52" i="6"/>
  <c r="AQ52" i="6" s="1"/>
  <c r="AX52" i="6"/>
  <c r="AF53" i="6"/>
  <c r="AN53" i="6" s="1"/>
  <c r="AG53" i="6"/>
  <c r="AO53" i="6" s="1"/>
  <c r="AJ53" i="6"/>
  <c r="AR53" i="6" s="1"/>
  <c r="F54" i="6"/>
  <c r="AD52" i="5"/>
  <c r="AV52" i="5"/>
  <c r="U54" i="5"/>
  <c r="N52" i="5"/>
  <c r="AE52" i="5"/>
  <c r="AM52" i="5" s="1"/>
  <c r="O52" i="5"/>
  <c r="AH52" i="5"/>
  <c r="AP52" i="5" s="1"/>
  <c r="AU52" i="5"/>
  <c r="AW52" i="5" s="1"/>
  <c r="AI52" i="5"/>
  <c r="AQ52" i="5" s="1"/>
  <c r="AX52" i="5"/>
  <c r="AF53" i="5"/>
  <c r="AN53" i="5" s="1"/>
  <c r="AJ53" i="5"/>
  <c r="AR53" i="5" s="1"/>
  <c r="F54" i="5"/>
  <c r="AD52" i="4"/>
  <c r="AV52" i="4"/>
  <c r="U54" i="4"/>
  <c r="N52" i="4"/>
  <c r="AE52" i="4"/>
  <c r="AM52" i="4" s="1"/>
  <c r="O52" i="4"/>
  <c r="AH52" i="4"/>
  <c r="AP52" i="4" s="1"/>
  <c r="AU52" i="4"/>
  <c r="AI52" i="4"/>
  <c r="AQ52" i="4" s="1"/>
  <c r="AX52" i="4"/>
  <c r="F54" i="4"/>
  <c r="BQ52" i="3"/>
  <c r="AX52" i="3"/>
  <c r="BV52" i="3" s="1"/>
  <c r="BT53" i="3"/>
  <c r="S54" i="3"/>
  <c r="BS53" i="3"/>
  <c r="AF51" i="3"/>
  <c r="AL51" i="3" s="1"/>
  <c r="CI51" i="3"/>
  <c r="CJ51" i="3"/>
  <c r="BD51" i="3"/>
  <c r="BJ51" i="3" s="1"/>
  <c r="BP51" i="3"/>
  <c r="CB51" i="3" s="1"/>
  <c r="CH51" i="3" s="1"/>
  <c r="BB52" i="3"/>
  <c r="BH52" i="3" s="1"/>
  <c r="BN52" i="3"/>
  <c r="BZ52" i="3" s="1"/>
  <c r="CF52" i="3" s="1"/>
  <c r="M52" i="3"/>
  <c r="AA52" i="3"/>
  <c r="AG52" i="3" s="1"/>
  <c r="AZ52" i="3"/>
  <c r="BF52" i="3" s="1"/>
  <c r="BL52" i="3"/>
  <c r="AY52" i="3"/>
  <c r="BE52" i="3" s="1"/>
  <c r="BK52" i="3"/>
  <c r="BW52" i="3" s="1"/>
  <c r="CC52" i="3" s="1"/>
  <c r="AR52" i="3"/>
  <c r="BC52" i="3"/>
  <c r="BI52" i="3" s="1"/>
  <c r="BO52" i="3"/>
  <c r="CA52" i="3" s="1"/>
  <c r="CG52" i="3" s="1"/>
  <c r="BM52" i="3"/>
  <c r="BY52" i="3" s="1"/>
  <c r="CE52" i="3" s="1"/>
  <c r="BA52" i="3"/>
  <c r="BG52" i="3" s="1"/>
  <c r="AC53" i="3"/>
  <c r="AI53" i="3" s="1"/>
  <c r="F54" i="3"/>
  <c r="AD53" i="3"/>
  <c r="AJ53" i="3" s="1"/>
  <c r="AB53" i="3"/>
  <c r="AH53" i="3" s="1"/>
  <c r="AE53" i="3"/>
  <c r="AK53" i="3" s="1"/>
  <c r="AX52" i="2"/>
  <c r="BQ52" i="2"/>
  <c r="BR53" i="2"/>
  <c r="S54" i="2"/>
  <c r="BU53" i="2"/>
  <c r="AF51" i="2"/>
  <c r="AL51" i="2" s="1"/>
  <c r="CI51" i="2"/>
  <c r="BD51" i="2"/>
  <c r="BJ51" i="2" s="1"/>
  <c r="BP51" i="2"/>
  <c r="M52" i="2"/>
  <c r="AA52" i="2"/>
  <c r="AG52" i="2" s="1"/>
  <c r="AR52" i="2"/>
  <c r="AY52" i="2"/>
  <c r="BE52" i="2" s="1"/>
  <c r="BK52" i="2"/>
  <c r="BW52" i="2" s="1"/>
  <c r="CC52" i="2" s="1"/>
  <c r="AZ52" i="2"/>
  <c r="BF52" i="2" s="1"/>
  <c r="BL52" i="2"/>
  <c r="BX52" i="2" s="1"/>
  <c r="CD52" i="2" s="1"/>
  <c r="BA52" i="2"/>
  <c r="BG52" i="2" s="1"/>
  <c r="BM52" i="2"/>
  <c r="BY52" i="2" s="1"/>
  <c r="CE52" i="2" s="1"/>
  <c r="BB52" i="2"/>
  <c r="BH52" i="2" s="1"/>
  <c r="BN52" i="2"/>
  <c r="BC52" i="2"/>
  <c r="BI52" i="2" s="1"/>
  <c r="BO52" i="2"/>
  <c r="CA52" i="2" s="1"/>
  <c r="CG52" i="2" s="1"/>
  <c r="AB53" i="2"/>
  <c r="AH53" i="2" s="1"/>
  <c r="AE53" i="2"/>
  <c r="AK53" i="2" s="1"/>
  <c r="AD53" i="2"/>
  <c r="AJ53" i="2" s="1"/>
  <c r="AC53" i="2"/>
  <c r="AI53" i="2" s="1"/>
  <c r="F54" i="2"/>
  <c r="AX52" i="1"/>
  <c r="BV52" i="1" s="1"/>
  <c r="BQ52" i="1"/>
  <c r="BR53" i="1"/>
  <c r="BS53" i="1"/>
  <c r="BT53" i="1"/>
  <c r="BU53" i="1"/>
  <c r="S54" i="1"/>
  <c r="AF51" i="1"/>
  <c r="AL51" i="1" s="1"/>
  <c r="BD51" i="1"/>
  <c r="BJ51" i="1" s="1"/>
  <c r="BP51" i="1"/>
  <c r="M52" i="1"/>
  <c r="AA52" i="1"/>
  <c r="AG52" i="1" s="1"/>
  <c r="AR52" i="1"/>
  <c r="AY52" i="1"/>
  <c r="BE52" i="1" s="1"/>
  <c r="BK52" i="1"/>
  <c r="BW52" i="1" s="1"/>
  <c r="CC52" i="1" s="1"/>
  <c r="AZ52" i="1"/>
  <c r="BF52" i="1" s="1"/>
  <c r="BL52" i="1"/>
  <c r="BX52" i="1" s="1"/>
  <c r="CD52" i="1" s="1"/>
  <c r="BA52" i="1"/>
  <c r="BG52" i="1" s="1"/>
  <c r="BM52" i="1"/>
  <c r="BY52" i="1" s="1"/>
  <c r="CE52" i="1" s="1"/>
  <c r="BB52" i="1"/>
  <c r="BH52" i="1" s="1"/>
  <c r="BN52" i="1"/>
  <c r="BZ52" i="1" s="1"/>
  <c r="CF52" i="1" s="1"/>
  <c r="BC52" i="1"/>
  <c r="BI52" i="1" s="1"/>
  <c r="BO52" i="1"/>
  <c r="CA52" i="1" s="1"/>
  <c r="CG52" i="1" s="1"/>
  <c r="AB53" i="1"/>
  <c r="AH53" i="1" s="1"/>
  <c r="AC53" i="1"/>
  <c r="AI53" i="1" s="1"/>
  <c r="AD53" i="1"/>
  <c r="AJ53" i="1" s="1"/>
  <c r="AE53" i="1"/>
  <c r="AK53" i="1" s="1"/>
  <c r="F54" i="1"/>
  <c r="BR52" i="9"/>
  <c r="BU51" i="8"/>
  <c r="BW51" i="8"/>
  <c r="AW51" i="8"/>
  <c r="BI51" i="8" s="1"/>
  <c r="BY51" i="8"/>
  <c r="BX51" i="7"/>
  <c r="AC52" i="6"/>
  <c r="AC52" i="5"/>
  <c r="AK51" i="5"/>
  <c r="AS51" i="5" s="1"/>
  <c r="AZ51" i="5"/>
  <c r="AK51" i="4"/>
  <c r="AS51" i="4" s="1"/>
  <c r="BT52" i="2"/>
  <c r="BW51" i="3"/>
  <c r="CC51" i="3" s="1"/>
  <c r="CA51" i="3"/>
  <c r="CG51" i="3" s="1"/>
  <c r="AC52" i="3"/>
  <c r="AI52" i="3" s="1"/>
  <c r="AB52" i="3"/>
  <c r="AH52" i="3" s="1"/>
  <c r="AD52" i="3"/>
  <c r="AJ52" i="3" s="1"/>
  <c r="AE52" i="3"/>
  <c r="AK52" i="3" s="1"/>
  <c r="BV51" i="2"/>
  <c r="Z52" i="2"/>
  <c r="AY52" i="6"/>
  <c r="AY52" i="4"/>
  <c r="BS52" i="8"/>
  <c r="AK52" i="7"/>
  <c r="AZ51" i="4"/>
  <c r="BU51" i="9"/>
  <c r="BX51" i="9"/>
  <c r="BP52" i="7"/>
  <c r="AY52" i="5"/>
  <c r="BV51" i="1"/>
  <c r="BY51" i="7"/>
  <c r="BW51" i="7"/>
  <c r="AG52" i="6"/>
  <c r="AO52" i="6" s="1"/>
  <c r="BR52" i="3"/>
  <c r="AK52" i="9"/>
  <c r="BW51" i="9"/>
  <c r="BT52" i="9"/>
  <c r="BU51" i="7"/>
  <c r="AZ51" i="6"/>
  <c r="AC52" i="4"/>
  <c r="AD52" i="2"/>
  <c r="AJ52" i="2" s="1"/>
  <c r="AM52" i="7"/>
  <c r="AY52" i="7" s="1"/>
  <c r="AL52" i="5" l="1"/>
  <c r="AT52" i="5" s="1"/>
  <c r="AL52" i="4"/>
  <c r="AT52" i="4" s="1"/>
  <c r="BQ53" i="9"/>
  <c r="AL53" i="9"/>
  <c r="AK54" i="9"/>
  <c r="Y55" i="9"/>
  <c r="BS54" i="9"/>
  <c r="BP54" i="9"/>
  <c r="BT54" i="9"/>
  <c r="AV53" i="9"/>
  <c r="BH53" i="9" s="1"/>
  <c r="BO53" i="9"/>
  <c r="AR53" i="9"/>
  <c r="BD53" i="9" s="1"/>
  <c r="BK53" i="9"/>
  <c r="AN53" i="9"/>
  <c r="AZ53" i="9" s="1"/>
  <c r="R53" i="9"/>
  <c r="S53" i="9"/>
  <c r="AX53" i="9" s="1"/>
  <c r="BJ53" i="9" s="1"/>
  <c r="AS53" i="9"/>
  <c r="BE53" i="9" s="1"/>
  <c r="BL53" i="9"/>
  <c r="BV53" i="9" s="1"/>
  <c r="AU53" i="9"/>
  <c r="BG53" i="9" s="1"/>
  <c r="BN53" i="9"/>
  <c r="BX53" i="9" s="1"/>
  <c r="AP54" i="9"/>
  <c r="BB54" i="9" s="1"/>
  <c r="AO54" i="9"/>
  <c r="BA54" i="9" s="1"/>
  <c r="AQ54" i="9"/>
  <c r="BC54" i="9" s="1"/>
  <c r="F55" i="9"/>
  <c r="BM53" i="9"/>
  <c r="AT53" i="9"/>
  <c r="BF53" i="9" s="1"/>
  <c r="Y55" i="8"/>
  <c r="BP54" i="8"/>
  <c r="BR54" i="8"/>
  <c r="BT54" i="8"/>
  <c r="BQ53" i="8"/>
  <c r="AL53" i="8"/>
  <c r="AM53" i="8"/>
  <c r="AY53" i="8" s="1"/>
  <c r="AR53" i="8"/>
  <c r="BD53" i="8" s="1"/>
  <c r="BK53" i="8"/>
  <c r="AT53" i="8"/>
  <c r="BF53" i="8" s="1"/>
  <c r="BM53" i="8"/>
  <c r="AP54" i="8"/>
  <c r="BB54" i="8" s="1"/>
  <c r="F55" i="8"/>
  <c r="AM54" i="8"/>
  <c r="AY54" i="8" s="1"/>
  <c r="AO54" i="8"/>
  <c r="BA54" i="8" s="1"/>
  <c r="AQ54" i="8"/>
  <c r="BC54" i="8" s="1"/>
  <c r="BO53" i="8"/>
  <c r="AV53" i="8"/>
  <c r="BH53" i="8" s="1"/>
  <c r="AU53" i="8"/>
  <c r="BG53" i="8" s="1"/>
  <c r="BN53" i="8"/>
  <c r="BX53" i="8" s="1"/>
  <c r="R53" i="8"/>
  <c r="AW53" i="8" s="1"/>
  <c r="BI53" i="8" s="1"/>
  <c r="AN53" i="8"/>
  <c r="AZ53" i="8" s="1"/>
  <c r="AS53" i="8"/>
  <c r="BE53" i="8" s="1"/>
  <c r="BL53" i="8"/>
  <c r="BV53" i="8" s="1"/>
  <c r="S53" i="8"/>
  <c r="AX53" i="8" s="1"/>
  <c r="BJ53" i="8" s="1"/>
  <c r="AW52" i="8"/>
  <c r="BI52" i="8" s="1"/>
  <c r="AL53" i="7"/>
  <c r="BQ53" i="7"/>
  <c r="Y55" i="7"/>
  <c r="BS54" i="7"/>
  <c r="AK54" i="7"/>
  <c r="BR54" i="7"/>
  <c r="BP54" i="7"/>
  <c r="AU53" i="7"/>
  <c r="BG53" i="7" s="1"/>
  <c r="BN53" i="7"/>
  <c r="BX53" i="7" s="1"/>
  <c r="S53" i="7"/>
  <c r="AX53" i="7" s="1"/>
  <c r="BJ53" i="7" s="1"/>
  <c r="AS53" i="7"/>
  <c r="BE53" i="7" s="1"/>
  <c r="BL53" i="7"/>
  <c r="BV53" i="7" s="1"/>
  <c r="AV53" i="7"/>
  <c r="BH53" i="7" s="1"/>
  <c r="BO53" i="7"/>
  <c r="BY53" i="7" s="1"/>
  <c r="AN53" i="7"/>
  <c r="AZ53" i="7" s="1"/>
  <c r="R53" i="7"/>
  <c r="AQ54" i="7"/>
  <c r="BC54" i="7" s="1"/>
  <c r="AO54" i="7"/>
  <c r="BA54" i="7" s="1"/>
  <c r="F55" i="7"/>
  <c r="AP54" i="7"/>
  <c r="BB54" i="7" s="1"/>
  <c r="BK53" i="7"/>
  <c r="BU53" i="7" s="1"/>
  <c r="AR53" i="7"/>
  <c r="BD53" i="7" s="1"/>
  <c r="AT53" i="7"/>
  <c r="BF53" i="7" s="1"/>
  <c r="BM53" i="7"/>
  <c r="BW53" i="7" s="1"/>
  <c r="AD53" i="6"/>
  <c r="AV53" i="6"/>
  <c r="U55" i="6"/>
  <c r="AK52" i="6"/>
  <c r="AS52" i="6" s="1"/>
  <c r="N53" i="6"/>
  <c r="AE53" i="6"/>
  <c r="AM53" i="6" s="1"/>
  <c r="O53" i="6"/>
  <c r="AL53" i="6" s="1"/>
  <c r="AT53" i="6" s="1"/>
  <c r="AH53" i="6"/>
  <c r="AP53" i="6" s="1"/>
  <c r="AU53" i="6"/>
  <c r="AW53" i="6" s="1"/>
  <c r="AI53" i="6"/>
  <c r="AQ53" i="6" s="1"/>
  <c r="AX53" i="6"/>
  <c r="AF54" i="6"/>
  <c r="AN54" i="6" s="1"/>
  <c r="AG54" i="6"/>
  <c r="AO54" i="6" s="1"/>
  <c r="AJ54" i="6"/>
  <c r="AR54" i="6" s="1"/>
  <c r="F55" i="6"/>
  <c r="AD53" i="5"/>
  <c r="AV53" i="5"/>
  <c r="U55" i="5"/>
  <c r="AK52" i="5"/>
  <c r="AS52" i="5" s="1"/>
  <c r="N53" i="5"/>
  <c r="AE53" i="5"/>
  <c r="AM53" i="5" s="1"/>
  <c r="O53" i="5"/>
  <c r="AL53" i="5" s="1"/>
  <c r="AT53" i="5" s="1"/>
  <c r="AH53" i="5"/>
  <c r="AP53" i="5" s="1"/>
  <c r="AU53" i="5"/>
  <c r="AW53" i="5" s="1"/>
  <c r="AI53" i="5"/>
  <c r="AQ53" i="5" s="1"/>
  <c r="AX53" i="5"/>
  <c r="AF54" i="5"/>
  <c r="AN54" i="5" s="1"/>
  <c r="AG54" i="5"/>
  <c r="AO54" i="5" s="1"/>
  <c r="AJ54" i="5"/>
  <c r="AR54" i="5" s="1"/>
  <c r="F55" i="5"/>
  <c r="AD53" i="4"/>
  <c r="AV53" i="4"/>
  <c r="U55" i="4"/>
  <c r="AK52" i="4"/>
  <c r="AS52" i="4" s="1"/>
  <c r="N53" i="4"/>
  <c r="AE53" i="4"/>
  <c r="AM53" i="4" s="1"/>
  <c r="O53" i="4"/>
  <c r="AL53" i="4" s="1"/>
  <c r="AT53" i="4" s="1"/>
  <c r="AH53" i="4"/>
  <c r="AP53" i="4" s="1"/>
  <c r="AU53" i="4"/>
  <c r="AW53" i="4" s="1"/>
  <c r="AI53" i="4"/>
  <c r="AQ53" i="4" s="1"/>
  <c r="AX53" i="4"/>
  <c r="AF54" i="4"/>
  <c r="AN54" i="4" s="1"/>
  <c r="F55" i="4"/>
  <c r="AX53" i="3"/>
  <c r="BQ53" i="3"/>
  <c r="BS54" i="3"/>
  <c r="S55" i="3"/>
  <c r="BU54" i="3"/>
  <c r="Z54" i="3"/>
  <c r="BT54" i="3"/>
  <c r="CJ52" i="3"/>
  <c r="AF52" i="3"/>
  <c r="AL52" i="3" s="1"/>
  <c r="CI52" i="3"/>
  <c r="BD52" i="3"/>
  <c r="BJ52" i="3" s="1"/>
  <c r="BP52" i="3"/>
  <c r="CB52" i="3" s="1"/>
  <c r="CH52" i="3" s="1"/>
  <c r="M53" i="3"/>
  <c r="AA53" i="3"/>
  <c r="AG53" i="3" s="1"/>
  <c r="BL53" i="3"/>
  <c r="AZ53" i="3"/>
  <c r="BF53" i="3" s="1"/>
  <c r="BB53" i="3"/>
  <c r="BH53" i="3" s="1"/>
  <c r="BN53" i="3"/>
  <c r="BZ53" i="3" s="1"/>
  <c r="CF53" i="3" s="1"/>
  <c r="AB54" i="3"/>
  <c r="AH54" i="3" s="1"/>
  <c r="AE54" i="3"/>
  <c r="AK54" i="3" s="1"/>
  <c r="AC54" i="3"/>
  <c r="AI54" i="3" s="1"/>
  <c r="AD54" i="3"/>
  <c r="AJ54" i="3" s="1"/>
  <c r="F55" i="3"/>
  <c r="BC53" i="3"/>
  <c r="BI53" i="3" s="1"/>
  <c r="BO53" i="3"/>
  <c r="AR53" i="3"/>
  <c r="AY53" i="3"/>
  <c r="BE53" i="3" s="1"/>
  <c r="BK53" i="3"/>
  <c r="BW53" i="3" s="1"/>
  <c r="CC53" i="3" s="1"/>
  <c r="BM53" i="3"/>
  <c r="BY53" i="3" s="1"/>
  <c r="CE53" i="3" s="1"/>
  <c r="BA53" i="3"/>
  <c r="BG53" i="3" s="1"/>
  <c r="BR54" i="2"/>
  <c r="BU54" i="2"/>
  <c r="BS54" i="2"/>
  <c r="S55" i="2"/>
  <c r="AX53" i="2"/>
  <c r="BQ53" i="2"/>
  <c r="AF52" i="2"/>
  <c r="AL52" i="2" s="1"/>
  <c r="CI52" i="2"/>
  <c r="BD52" i="2"/>
  <c r="BJ52" i="2" s="1"/>
  <c r="BP52" i="2"/>
  <c r="M53" i="2"/>
  <c r="AA53" i="2"/>
  <c r="AG53" i="2" s="1"/>
  <c r="BK53" i="2"/>
  <c r="BW53" i="2" s="1"/>
  <c r="CC53" i="2" s="1"/>
  <c r="AY53" i="2"/>
  <c r="BE53" i="2" s="1"/>
  <c r="AR53" i="2"/>
  <c r="BO53" i="2"/>
  <c r="CA53" i="2" s="1"/>
  <c r="CG53" i="2" s="1"/>
  <c r="BC53" i="2"/>
  <c r="BI53" i="2" s="1"/>
  <c r="AZ53" i="2"/>
  <c r="BF53" i="2" s="1"/>
  <c r="BL53" i="2"/>
  <c r="BX53" i="2" s="1"/>
  <c r="CD53" i="2" s="1"/>
  <c r="BB53" i="2"/>
  <c r="BH53" i="2" s="1"/>
  <c r="BN53" i="2"/>
  <c r="BA53" i="2"/>
  <c r="BG53" i="2" s="1"/>
  <c r="BM53" i="2"/>
  <c r="AB54" i="2"/>
  <c r="AH54" i="2" s="1"/>
  <c r="AE54" i="2"/>
  <c r="AK54" i="2" s="1"/>
  <c r="AC54" i="2"/>
  <c r="AI54" i="2" s="1"/>
  <c r="AD54" i="2"/>
  <c r="AJ54" i="2" s="1"/>
  <c r="F55" i="2"/>
  <c r="AX53" i="1"/>
  <c r="BQ53" i="1"/>
  <c r="BR54" i="1"/>
  <c r="BS54" i="1"/>
  <c r="BT54" i="1"/>
  <c r="BU54" i="1"/>
  <c r="S55" i="1"/>
  <c r="AF52" i="1"/>
  <c r="AL52" i="1" s="1"/>
  <c r="BD52" i="1"/>
  <c r="BJ52" i="1" s="1"/>
  <c r="BP52" i="1"/>
  <c r="CB52" i="1" s="1"/>
  <c r="CH52" i="1" s="1"/>
  <c r="M53" i="1"/>
  <c r="AA53" i="1"/>
  <c r="AG53" i="1" s="1"/>
  <c r="AR53" i="1"/>
  <c r="AY53" i="1"/>
  <c r="BE53" i="1" s="1"/>
  <c r="BK53" i="1"/>
  <c r="BW53" i="1" s="1"/>
  <c r="CC53" i="1" s="1"/>
  <c r="AZ53" i="1"/>
  <c r="BF53" i="1" s="1"/>
  <c r="BL53" i="1"/>
  <c r="BX53" i="1" s="1"/>
  <c r="CD53" i="1" s="1"/>
  <c r="BA53" i="1"/>
  <c r="BG53" i="1" s="1"/>
  <c r="BM53" i="1"/>
  <c r="BY53" i="1" s="1"/>
  <c r="CE53" i="1" s="1"/>
  <c r="BB53" i="1"/>
  <c r="BH53" i="1" s="1"/>
  <c r="BN53" i="1"/>
  <c r="BZ53" i="1" s="1"/>
  <c r="CF53" i="1" s="1"/>
  <c r="BC53" i="1"/>
  <c r="BI53" i="1" s="1"/>
  <c r="BO53" i="1"/>
  <c r="CA53" i="1" s="1"/>
  <c r="CG53" i="1" s="1"/>
  <c r="AB54" i="1"/>
  <c r="AH54" i="1" s="1"/>
  <c r="AC54" i="1"/>
  <c r="AI54" i="1" s="1"/>
  <c r="AD54" i="1"/>
  <c r="AJ54" i="1" s="1"/>
  <c r="AE54" i="1"/>
  <c r="AK54" i="1" s="1"/>
  <c r="F55" i="1"/>
  <c r="BP53" i="8"/>
  <c r="AC53" i="6"/>
  <c r="AW52" i="4"/>
  <c r="AZ52" i="4"/>
  <c r="AF53" i="4"/>
  <c r="AN53" i="4" s="1"/>
  <c r="AG53" i="4"/>
  <c r="AO53" i="4" s="1"/>
  <c r="AJ53" i="4"/>
  <c r="AR53" i="4" s="1"/>
  <c r="Z53" i="3"/>
  <c r="BR53" i="3"/>
  <c r="BU53" i="3"/>
  <c r="BX52" i="3"/>
  <c r="CD52" i="3" s="1"/>
  <c r="BT53" i="2"/>
  <c r="BW52" i="9"/>
  <c r="BX52" i="8"/>
  <c r="AY53" i="6"/>
  <c r="AY53" i="4"/>
  <c r="CB51" i="2"/>
  <c r="CH51" i="2" s="1"/>
  <c r="BR53" i="9"/>
  <c r="AK53" i="7"/>
  <c r="BZ52" i="2"/>
  <c r="CF52" i="2" s="1"/>
  <c r="Z53" i="1"/>
  <c r="BR53" i="8"/>
  <c r="BU52" i="7"/>
  <c r="AW52" i="7"/>
  <c r="BI52" i="7" s="1"/>
  <c r="AC53" i="5"/>
  <c r="AZ52" i="5"/>
  <c r="AG53" i="5"/>
  <c r="AO53" i="5" s="1"/>
  <c r="BP53" i="9"/>
  <c r="AW52" i="9"/>
  <c r="BI52" i="9" s="1"/>
  <c r="AY53" i="5"/>
  <c r="AC53" i="4"/>
  <c r="BV52" i="2"/>
  <c r="BS53" i="2"/>
  <c r="CB51" i="1"/>
  <c r="CH51" i="1" s="1"/>
  <c r="BT53" i="9"/>
  <c r="BY52" i="9"/>
  <c r="BT53" i="8"/>
  <c r="AZ52" i="6"/>
  <c r="Z53" i="2"/>
  <c r="BS55" i="9" l="1"/>
  <c r="Y56" i="9"/>
  <c r="BQ54" i="9"/>
  <c r="AL54" i="9"/>
  <c r="AW53" i="9"/>
  <c r="BI53" i="9" s="1"/>
  <c r="BK54" i="9"/>
  <c r="BU54" i="9" s="1"/>
  <c r="AR54" i="9"/>
  <c r="BD54" i="9" s="1"/>
  <c r="AM54" i="9"/>
  <c r="AY54" i="9" s="1"/>
  <c r="AP55" i="9"/>
  <c r="BB55" i="9" s="1"/>
  <c r="AQ55" i="9"/>
  <c r="BC55" i="9" s="1"/>
  <c r="F56" i="9"/>
  <c r="AO55" i="9"/>
  <c r="BA55" i="9" s="1"/>
  <c r="BN54" i="9"/>
  <c r="BX54" i="9" s="1"/>
  <c r="AU54" i="9"/>
  <c r="BG54" i="9" s="1"/>
  <c r="AV54" i="9"/>
  <c r="BH54" i="9" s="1"/>
  <c r="BO54" i="9"/>
  <c r="BY54" i="9" s="1"/>
  <c r="AN54" i="9"/>
  <c r="AZ54" i="9" s="1"/>
  <c r="R54" i="9"/>
  <c r="BL54" i="9"/>
  <c r="BV54" i="9" s="1"/>
  <c r="S54" i="9"/>
  <c r="AX54" i="9" s="1"/>
  <c r="BJ54" i="9" s="1"/>
  <c r="AS54" i="9"/>
  <c r="BE54" i="9" s="1"/>
  <c r="AT54" i="9"/>
  <c r="BF54" i="9" s="1"/>
  <c r="BM54" i="9"/>
  <c r="AL54" i="8"/>
  <c r="BQ54" i="8"/>
  <c r="Y56" i="8"/>
  <c r="BS55" i="8"/>
  <c r="BR55" i="8"/>
  <c r="AK55" i="8"/>
  <c r="R54" i="8"/>
  <c r="AN54" i="8"/>
  <c r="AZ54" i="8" s="1"/>
  <c r="AS54" i="8"/>
  <c r="BE54" i="8" s="1"/>
  <c r="S54" i="8"/>
  <c r="AX54" i="8" s="1"/>
  <c r="BJ54" i="8" s="1"/>
  <c r="BL54" i="8"/>
  <c r="BV54" i="8" s="1"/>
  <c r="BO54" i="8"/>
  <c r="BY54" i="8" s="1"/>
  <c r="AV54" i="8"/>
  <c r="BH54" i="8" s="1"/>
  <c r="AR54" i="8"/>
  <c r="BD54" i="8" s="1"/>
  <c r="BK54" i="8"/>
  <c r="BU54" i="8" s="1"/>
  <c r="BN54" i="8"/>
  <c r="AU54" i="8"/>
  <c r="BG54" i="8" s="1"/>
  <c r="AP55" i="8"/>
  <c r="BB55" i="8" s="1"/>
  <c r="AO55" i="8"/>
  <c r="BA55" i="8" s="1"/>
  <c r="F56" i="8"/>
  <c r="AQ55" i="8"/>
  <c r="BC55" i="8" s="1"/>
  <c r="AT54" i="8"/>
  <c r="BF54" i="8" s="1"/>
  <c r="BM54" i="8"/>
  <c r="BW54" i="8" s="1"/>
  <c r="AL54" i="7"/>
  <c r="BQ54" i="7"/>
  <c r="BT55" i="7"/>
  <c r="Y56" i="7"/>
  <c r="BR55" i="7"/>
  <c r="BP55" i="7"/>
  <c r="BS55" i="7"/>
  <c r="AN54" i="7"/>
  <c r="AZ54" i="7" s="1"/>
  <c r="R54" i="7"/>
  <c r="S54" i="7"/>
  <c r="AX54" i="7" s="1"/>
  <c r="BJ54" i="7" s="1"/>
  <c r="AS54" i="7"/>
  <c r="BE54" i="7" s="1"/>
  <c r="BL54" i="7"/>
  <c r="BV54" i="7" s="1"/>
  <c r="AU54" i="7"/>
  <c r="BG54" i="7" s="1"/>
  <c r="BN54" i="7"/>
  <c r="BX54" i="7" s="1"/>
  <c r="AM54" i="7"/>
  <c r="AY54" i="7" s="1"/>
  <c r="BK54" i="7"/>
  <c r="BU54" i="7" s="1"/>
  <c r="AR54" i="7"/>
  <c r="BD54" i="7" s="1"/>
  <c r="BM54" i="7"/>
  <c r="BW54" i="7" s="1"/>
  <c r="AT54" i="7"/>
  <c r="BF54" i="7" s="1"/>
  <c r="F56" i="7"/>
  <c r="AQ55" i="7"/>
  <c r="BC55" i="7" s="1"/>
  <c r="AP55" i="7"/>
  <c r="BB55" i="7" s="1"/>
  <c r="AO55" i="7"/>
  <c r="BA55" i="7" s="1"/>
  <c r="BO54" i="7"/>
  <c r="AV54" i="7"/>
  <c r="BH54" i="7" s="1"/>
  <c r="AD54" i="6"/>
  <c r="AV54" i="6"/>
  <c r="U56" i="6"/>
  <c r="AK53" i="6"/>
  <c r="AS53" i="6" s="1"/>
  <c r="N54" i="6"/>
  <c r="AE54" i="6"/>
  <c r="AM54" i="6" s="1"/>
  <c r="O54" i="6"/>
  <c r="AL54" i="6" s="1"/>
  <c r="AT54" i="6" s="1"/>
  <c r="AH54" i="6"/>
  <c r="AP54" i="6" s="1"/>
  <c r="AU54" i="6"/>
  <c r="AW54" i="6" s="1"/>
  <c r="AI54" i="6"/>
  <c r="AQ54" i="6" s="1"/>
  <c r="AX54" i="6"/>
  <c r="AF55" i="6"/>
  <c r="AN55" i="6" s="1"/>
  <c r="AG55" i="6"/>
  <c r="AO55" i="6" s="1"/>
  <c r="AJ55" i="6"/>
  <c r="AR55" i="6" s="1"/>
  <c r="F56" i="6"/>
  <c r="AD54" i="5"/>
  <c r="AV54" i="5"/>
  <c r="U56" i="5"/>
  <c r="N54" i="5"/>
  <c r="AE54" i="5"/>
  <c r="AM54" i="5" s="1"/>
  <c r="O54" i="5"/>
  <c r="AL54" i="5" s="1"/>
  <c r="AT54" i="5" s="1"/>
  <c r="AH54" i="5"/>
  <c r="AP54" i="5" s="1"/>
  <c r="AU54" i="5"/>
  <c r="AW54" i="5" s="1"/>
  <c r="AI54" i="5"/>
  <c r="AQ54" i="5" s="1"/>
  <c r="AX54" i="5"/>
  <c r="AF55" i="5"/>
  <c r="AN55" i="5" s="1"/>
  <c r="AG55" i="5"/>
  <c r="AO55" i="5" s="1"/>
  <c r="AJ55" i="5"/>
  <c r="AR55" i="5" s="1"/>
  <c r="F56" i="5"/>
  <c r="AD54" i="4"/>
  <c r="AV54" i="4"/>
  <c r="U56" i="4"/>
  <c r="N54" i="4"/>
  <c r="AE54" i="4"/>
  <c r="AM54" i="4" s="1"/>
  <c r="O54" i="4"/>
  <c r="AL54" i="4" s="1"/>
  <c r="AT54" i="4" s="1"/>
  <c r="AH54" i="4"/>
  <c r="AP54" i="4" s="1"/>
  <c r="AU54" i="4"/>
  <c r="AW54" i="4" s="1"/>
  <c r="AI54" i="4"/>
  <c r="AQ54" i="4" s="1"/>
  <c r="AX54" i="4"/>
  <c r="AF55" i="4"/>
  <c r="AN55" i="4" s="1"/>
  <c r="AG55" i="4"/>
  <c r="AO55" i="4" s="1"/>
  <c r="F56" i="4"/>
  <c r="BR55" i="3"/>
  <c r="Z55" i="3"/>
  <c r="BU55" i="3"/>
  <c r="S56" i="3"/>
  <c r="BS55" i="3"/>
  <c r="AX54" i="3"/>
  <c r="BV54" i="3" s="1"/>
  <c r="BQ54" i="3"/>
  <c r="AF53" i="3"/>
  <c r="AL53" i="3" s="1"/>
  <c r="CJ53" i="3"/>
  <c r="CI53" i="3"/>
  <c r="AY54" i="3"/>
  <c r="BE54" i="3" s="1"/>
  <c r="BK54" i="3"/>
  <c r="BW54" i="3" s="1"/>
  <c r="CC54" i="3" s="1"/>
  <c r="AR54" i="3"/>
  <c r="BB54" i="3"/>
  <c r="BH54" i="3" s="1"/>
  <c r="BN54" i="3"/>
  <c r="BZ54" i="3" s="1"/>
  <c r="CF54" i="3" s="1"/>
  <c r="AA54" i="3"/>
  <c r="AG54" i="3" s="1"/>
  <c r="M54" i="3"/>
  <c r="BL54" i="3"/>
  <c r="AZ54" i="3"/>
  <c r="BF54" i="3" s="1"/>
  <c r="BC54" i="3"/>
  <c r="BI54" i="3" s="1"/>
  <c r="BO54" i="3"/>
  <c r="CA54" i="3" s="1"/>
  <c r="CG54" i="3" s="1"/>
  <c r="BM54" i="3"/>
  <c r="BY54" i="3" s="1"/>
  <c r="CE54" i="3" s="1"/>
  <c r="BA54" i="3"/>
  <c r="BG54" i="3" s="1"/>
  <c r="AE55" i="3"/>
  <c r="AK55" i="3" s="1"/>
  <c r="AC55" i="3"/>
  <c r="AI55" i="3" s="1"/>
  <c r="F56" i="3"/>
  <c r="AD55" i="3"/>
  <c r="AJ55" i="3" s="1"/>
  <c r="AB55" i="3"/>
  <c r="AH55" i="3" s="1"/>
  <c r="BD53" i="3"/>
  <c r="BJ53" i="3" s="1"/>
  <c r="BP53" i="3"/>
  <c r="AX54" i="2"/>
  <c r="BQ54" i="2"/>
  <c r="BT55" i="2"/>
  <c r="S56" i="2"/>
  <c r="BU55" i="2"/>
  <c r="BR55" i="2"/>
  <c r="BS55" i="2"/>
  <c r="AF53" i="2"/>
  <c r="AL53" i="2" s="1"/>
  <c r="CI53" i="2"/>
  <c r="BD53" i="2"/>
  <c r="BJ53" i="2" s="1"/>
  <c r="BP53" i="2"/>
  <c r="BO54" i="2"/>
  <c r="CA54" i="2" s="1"/>
  <c r="CG54" i="2" s="1"/>
  <c r="BC54" i="2"/>
  <c r="BI54" i="2" s="1"/>
  <c r="BB54" i="2"/>
  <c r="BH54" i="2" s="1"/>
  <c r="BN54" i="2"/>
  <c r="AR54" i="2"/>
  <c r="BK54" i="2"/>
  <c r="BW54" i="2" s="1"/>
  <c r="CC54" i="2" s="1"/>
  <c r="AY54" i="2"/>
  <c r="BE54" i="2" s="1"/>
  <c r="BM54" i="2"/>
  <c r="BY54" i="2" s="1"/>
  <c r="CE54" i="2" s="1"/>
  <c r="BA54" i="2"/>
  <c r="BG54" i="2" s="1"/>
  <c r="M54" i="2"/>
  <c r="AA54" i="2"/>
  <c r="AG54" i="2" s="1"/>
  <c r="BL54" i="2"/>
  <c r="BX54" i="2" s="1"/>
  <c r="CD54" i="2" s="1"/>
  <c r="AZ54" i="2"/>
  <c r="BF54" i="2" s="1"/>
  <c r="AB55" i="2"/>
  <c r="AH55" i="2" s="1"/>
  <c r="AC55" i="2"/>
  <c r="AI55" i="2" s="1"/>
  <c r="AD55" i="2"/>
  <c r="AJ55" i="2" s="1"/>
  <c r="F56" i="2"/>
  <c r="AE55" i="2"/>
  <c r="AK55" i="2" s="1"/>
  <c r="AX54" i="1"/>
  <c r="BQ54" i="1"/>
  <c r="BR55" i="1"/>
  <c r="BS55" i="1"/>
  <c r="BT55" i="1"/>
  <c r="BU55" i="1"/>
  <c r="S56" i="1"/>
  <c r="AF53" i="1"/>
  <c r="AL53" i="1" s="1"/>
  <c r="BD53" i="1"/>
  <c r="BJ53" i="1" s="1"/>
  <c r="BP53" i="1"/>
  <c r="M54" i="1"/>
  <c r="AA54" i="1"/>
  <c r="AG54" i="1" s="1"/>
  <c r="AR54" i="1"/>
  <c r="AY54" i="1"/>
  <c r="BE54" i="1" s="1"/>
  <c r="BK54" i="1"/>
  <c r="BW54" i="1" s="1"/>
  <c r="CC54" i="1" s="1"/>
  <c r="AZ54" i="1"/>
  <c r="BF54" i="1" s="1"/>
  <c r="BL54" i="1"/>
  <c r="BX54" i="1" s="1"/>
  <c r="CD54" i="1" s="1"/>
  <c r="BA54" i="1"/>
  <c r="BG54" i="1" s="1"/>
  <c r="BM54" i="1"/>
  <c r="BY54" i="1" s="1"/>
  <c r="CE54" i="1" s="1"/>
  <c r="BB54" i="1"/>
  <c r="BH54" i="1" s="1"/>
  <c r="BN54" i="1"/>
  <c r="BZ54" i="1" s="1"/>
  <c r="CF54" i="1" s="1"/>
  <c r="BC54" i="1"/>
  <c r="BI54" i="1" s="1"/>
  <c r="BO54" i="1"/>
  <c r="CA54" i="1" s="1"/>
  <c r="CG54" i="1" s="1"/>
  <c r="AB55" i="1"/>
  <c r="AH55" i="1" s="1"/>
  <c r="AC55" i="1"/>
  <c r="AI55" i="1" s="1"/>
  <c r="AD55" i="1"/>
  <c r="AJ55" i="1" s="1"/>
  <c r="AE55" i="1"/>
  <c r="AK55" i="1" s="1"/>
  <c r="F56" i="1"/>
  <c r="BY53" i="9"/>
  <c r="AK54" i="8"/>
  <c r="BY53" i="2"/>
  <c r="CE53" i="2" s="1"/>
  <c r="BV53" i="3"/>
  <c r="BR54" i="3"/>
  <c r="BX53" i="3"/>
  <c r="CD53" i="3" s="1"/>
  <c r="CA53" i="3"/>
  <c r="CG53" i="3" s="1"/>
  <c r="BS54" i="8"/>
  <c r="BU53" i="8"/>
  <c r="BW53" i="8"/>
  <c r="AC54" i="6"/>
  <c r="AZ53" i="6"/>
  <c r="AY54" i="5"/>
  <c r="BT54" i="2"/>
  <c r="BW53" i="9"/>
  <c r="AW53" i="7"/>
  <c r="BI53" i="7" s="1"/>
  <c r="AZ53" i="4"/>
  <c r="BZ53" i="2"/>
  <c r="CF53" i="2" s="1"/>
  <c r="BR54" i="9"/>
  <c r="BT54" i="7"/>
  <c r="AC54" i="5"/>
  <c r="AK53" i="5"/>
  <c r="AS53" i="5" s="1"/>
  <c r="AC54" i="4"/>
  <c r="AK53" i="4"/>
  <c r="AS53" i="4" s="1"/>
  <c r="AJ54" i="4"/>
  <c r="AR54" i="4" s="1"/>
  <c r="Z54" i="2"/>
  <c r="AY54" i="6"/>
  <c r="AZ53" i="5"/>
  <c r="AY54" i="4"/>
  <c r="BV53" i="2"/>
  <c r="Z54" i="1"/>
  <c r="BU53" i="9"/>
  <c r="BY53" i="8"/>
  <c r="AG54" i="4"/>
  <c r="AO54" i="4" s="1"/>
  <c r="CB52" i="2"/>
  <c r="CH52" i="2" s="1"/>
  <c r="BV53" i="1"/>
  <c r="BT56" i="9" l="1"/>
  <c r="Y57" i="9"/>
  <c r="BP56" i="9"/>
  <c r="AL55" i="9"/>
  <c r="BQ55" i="9"/>
  <c r="BN55" i="9"/>
  <c r="BX55" i="9" s="1"/>
  <c r="AU55" i="9"/>
  <c r="BG55" i="9" s="1"/>
  <c r="R55" i="9"/>
  <c r="AN55" i="9"/>
  <c r="AZ55" i="9" s="1"/>
  <c r="S55" i="9"/>
  <c r="AX55" i="9" s="1"/>
  <c r="BJ55" i="9" s="1"/>
  <c r="AS55" i="9"/>
  <c r="BE55" i="9" s="1"/>
  <c r="BL55" i="9"/>
  <c r="BV55" i="9" s="1"/>
  <c r="AO56" i="9"/>
  <c r="BA56" i="9" s="1"/>
  <c r="AQ56" i="9"/>
  <c r="BC56" i="9" s="1"/>
  <c r="AP56" i="9"/>
  <c r="BB56" i="9" s="1"/>
  <c r="F57" i="9"/>
  <c r="AR55" i="9"/>
  <c r="BD55" i="9" s="1"/>
  <c r="BK55" i="9"/>
  <c r="AT55" i="9"/>
  <c r="BF55" i="9" s="1"/>
  <c r="BM55" i="9"/>
  <c r="AV55" i="9"/>
  <c r="BH55" i="9" s="1"/>
  <c r="BO55" i="9"/>
  <c r="BP56" i="8"/>
  <c r="BT56" i="8"/>
  <c r="BS56" i="8"/>
  <c r="Y57" i="8"/>
  <c r="AL55" i="8"/>
  <c r="BQ55" i="8"/>
  <c r="AW54" i="8"/>
  <c r="BI54" i="8" s="1"/>
  <c r="S55" i="8"/>
  <c r="AX55" i="8" s="1"/>
  <c r="BJ55" i="8" s="1"/>
  <c r="AS55" i="8"/>
  <c r="BE55" i="8" s="1"/>
  <c r="BL55" i="8"/>
  <c r="BV55" i="8" s="1"/>
  <c r="AA387" i="8"/>
  <c r="AM55" i="8"/>
  <c r="AY55" i="8" s="1"/>
  <c r="AR55" i="8"/>
  <c r="BD55" i="8" s="1"/>
  <c r="BK55" i="8"/>
  <c r="AT55" i="8"/>
  <c r="BF55" i="8" s="1"/>
  <c r="BM55" i="8"/>
  <c r="BW55" i="8" s="1"/>
  <c r="AO56" i="8"/>
  <c r="BA56" i="8" s="1"/>
  <c r="F57" i="8"/>
  <c r="AQ56" i="8"/>
  <c r="BC56" i="8" s="1"/>
  <c r="AP56" i="8"/>
  <c r="BB56" i="8" s="1"/>
  <c r="R55" i="8"/>
  <c r="AN55" i="8"/>
  <c r="AZ55" i="8" s="1"/>
  <c r="AU55" i="8"/>
  <c r="BG55" i="8" s="1"/>
  <c r="BN55" i="8"/>
  <c r="BX55" i="8" s="1"/>
  <c r="AV55" i="8"/>
  <c r="BH55" i="8" s="1"/>
  <c r="BO55" i="8"/>
  <c r="AL55" i="7"/>
  <c r="BQ55" i="7"/>
  <c r="Y57" i="7"/>
  <c r="BR56" i="7"/>
  <c r="AW54" i="7"/>
  <c r="BI54" i="7" s="1"/>
  <c r="R55" i="7"/>
  <c r="AN55" i="7"/>
  <c r="AZ55" i="7" s="1"/>
  <c r="AO56" i="7"/>
  <c r="BA56" i="7" s="1"/>
  <c r="AQ56" i="7"/>
  <c r="BC56" i="7" s="1"/>
  <c r="AP56" i="7"/>
  <c r="BB56" i="7" s="1"/>
  <c r="F57" i="7"/>
  <c r="BN55" i="7"/>
  <c r="BX55" i="7" s="1"/>
  <c r="AU55" i="7"/>
  <c r="BG55" i="7" s="1"/>
  <c r="BL55" i="7"/>
  <c r="BV55" i="7" s="1"/>
  <c r="S55" i="7"/>
  <c r="AX55" i="7" s="1"/>
  <c r="BJ55" i="7" s="1"/>
  <c r="AS55" i="7"/>
  <c r="BE55" i="7" s="1"/>
  <c r="AV55" i="7"/>
  <c r="BH55" i="7" s="1"/>
  <c r="BO55" i="7"/>
  <c r="BY55" i="7" s="1"/>
  <c r="AR55" i="7"/>
  <c r="BD55" i="7" s="1"/>
  <c r="BK55" i="7"/>
  <c r="BU55" i="7" s="1"/>
  <c r="BM55" i="7"/>
  <c r="BW55" i="7" s="1"/>
  <c r="AT55" i="7"/>
  <c r="BF55" i="7" s="1"/>
  <c r="AD55" i="6"/>
  <c r="AV55" i="6"/>
  <c r="U57" i="6"/>
  <c r="N55" i="6"/>
  <c r="AE55" i="6"/>
  <c r="AM55" i="6" s="1"/>
  <c r="O55" i="6"/>
  <c r="AL55" i="6" s="1"/>
  <c r="AT55" i="6" s="1"/>
  <c r="AH55" i="6"/>
  <c r="AP55" i="6" s="1"/>
  <c r="AU55" i="6"/>
  <c r="AW55" i="6" s="1"/>
  <c r="AI55" i="6"/>
  <c r="AQ55" i="6" s="1"/>
  <c r="AX55" i="6"/>
  <c r="AF56" i="6"/>
  <c r="AN56" i="6" s="1"/>
  <c r="AG56" i="6"/>
  <c r="AO56" i="6" s="1"/>
  <c r="AJ56" i="6"/>
  <c r="AR56" i="6" s="1"/>
  <c r="F57" i="6"/>
  <c r="AD55" i="5"/>
  <c r="AV55" i="5"/>
  <c r="U57" i="5"/>
  <c r="W387" i="5"/>
  <c r="AK54" i="5"/>
  <c r="AS54" i="5" s="1"/>
  <c r="N55" i="5"/>
  <c r="AE55" i="5"/>
  <c r="AM55" i="5" s="1"/>
  <c r="O55" i="5"/>
  <c r="AL55" i="5" s="1"/>
  <c r="AT55" i="5" s="1"/>
  <c r="AH55" i="5"/>
  <c r="AP55" i="5" s="1"/>
  <c r="AU55" i="5"/>
  <c r="AW55" i="5" s="1"/>
  <c r="AI55" i="5"/>
  <c r="AQ55" i="5" s="1"/>
  <c r="AX55" i="5"/>
  <c r="AF56" i="5"/>
  <c r="AN56" i="5" s="1"/>
  <c r="AJ56" i="5"/>
  <c r="AR56" i="5" s="1"/>
  <c r="F57" i="5"/>
  <c r="AD55" i="4"/>
  <c r="AV55" i="4"/>
  <c r="U57" i="4"/>
  <c r="AK54" i="4"/>
  <c r="AS54" i="4" s="1"/>
  <c r="N55" i="4"/>
  <c r="W387" i="4" s="1"/>
  <c r="AE55" i="4"/>
  <c r="AM55" i="4" s="1"/>
  <c r="O55" i="4"/>
  <c r="AL55" i="4" s="1"/>
  <c r="AT55" i="4" s="1"/>
  <c r="AH55" i="4"/>
  <c r="AP55" i="4" s="1"/>
  <c r="AU55" i="4"/>
  <c r="AW55" i="4" s="1"/>
  <c r="AI55" i="4"/>
  <c r="AQ55" i="4" s="1"/>
  <c r="AX55" i="4"/>
  <c r="AF56" i="4"/>
  <c r="AN56" i="4" s="1"/>
  <c r="AJ56" i="4"/>
  <c r="AR56" i="4" s="1"/>
  <c r="F57" i="4"/>
  <c r="BQ55" i="3"/>
  <c r="AX55" i="3"/>
  <c r="BV55" i="3" s="1"/>
  <c r="BS56" i="3"/>
  <c r="S57" i="3"/>
  <c r="BU56" i="3"/>
  <c r="BD54" i="3"/>
  <c r="BJ54" i="3" s="1"/>
  <c r="BP54" i="3"/>
  <c r="CB54" i="3" s="1"/>
  <c r="CH54" i="3" s="1"/>
  <c r="AF54" i="3"/>
  <c r="AL54" i="3" s="1"/>
  <c r="CI54" i="3"/>
  <c r="CJ54" i="3"/>
  <c r="BA55" i="3"/>
  <c r="BG55" i="3" s="1"/>
  <c r="BM55" i="3"/>
  <c r="BY55" i="3" s="1"/>
  <c r="CE55" i="3" s="1"/>
  <c r="AY55" i="3"/>
  <c r="BE55" i="3" s="1"/>
  <c r="AR55" i="3"/>
  <c r="BK55" i="3"/>
  <c r="BO55" i="3"/>
  <c r="CA55" i="3" s="1"/>
  <c r="CG55" i="3" s="1"/>
  <c r="BC55" i="3"/>
  <c r="BI55" i="3" s="1"/>
  <c r="AZ55" i="3"/>
  <c r="BF55" i="3" s="1"/>
  <c r="BL55" i="3"/>
  <c r="BX55" i="3" s="1"/>
  <c r="CD55" i="3" s="1"/>
  <c r="AD56" i="3"/>
  <c r="AJ56" i="3" s="1"/>
  <c r="F57" i="3"/>
  <c r="AC56" i="3"/>
  <c r="AI56" i="3" s="1"/>
  <c r="AE56" i="3"/>
  <c r="AK56" i="3" s="1"/>
  <c r="M55" i="3"/>
  <c r="AA55" i="3"/>
  <c r="AG55" i="3" s="1"/>
  <c r="BN55" i="3"/>
  <c r="BB55" i="3"/>
  <c r="BH55" i="3" s="1"/>
  <c r="S57" i="2"/>
  <c r="BT56" i="2"/>
  <c r="AX55" i="2"/>
  <c r="BQ55" i="2"/>
  <c r="BD54" i="2"/>
  <c r="BJ54" i="2" s="1"/>
  <c r="BP54" i="2"/>
  <c r="AF54" i="2"/>
  <c r="AL54" i="2" s="1"/>
  <c r="CI54" i="2"/>
  <c r="BL55" i="2"/>
  <c r="BX55" i="2" s="1"/>
  <c r="CD55" i="2" s="1"/>
  <c r="AZ55" i="2"/>
  <c r="BF55" i="2" s="1"/>
  <c r="M55" i="2"/>
  <c r="AA55" i="2"/>
  <c r="AG55" i="2" s="1"/>
  <c r="BO55" i="2"/>
  <c r="CA55" i="2" s="1"/>
  <c r="CG55" i="2" s="1"/>
  <c r="BC55" i="2"/>
  <c r="BI55" i="2" s="1"/>
  <c r="BK55" i="2"/>
  <c r="BW55" i="2" s="1"/>
  <c r="CC55" i="2" s="1"/>
  <c r="AR55" i="2"/>
  <c r="AY55" i="2"/>
  <c r="BE55" i="2" s="1"/>
  <c r="BB55" i="2"/>
  <c r="BH55" i="2" s="1"/>
  <c r="BN55" i="2"/>
  <c r="BZ55" i="2" s="1"/>
  <c r="CF55" i="2" s="1"/>
  <c r="BM55" i="2"/>
  <c r="BY55" i="2" s="1"/>
  <c r="CE55" i="2" s="1"/>
  <c r="BA55" i="2"/>
  <c r="BG55" i="2" s="1"/>
  <c r="F57" i="2"/>
  <c r="AB56" i="2"/>
  <c r="AH56" i="2" s="1"/>
  <c r="AE56" i="2"/>
  <c r="AK56" i="2" s="1"/>
  <c r="AC56" i="2"/>
  <c r="AI56" i="2" s="1"/>
  <c r="AD56" i="2"/>
  <c r="AJ56" i="2" s="1"/>
  <c r="AX55" i="1"/>
  <c r="BQ55" i="1"/>
  <c r="BR56" i="1"/>
  <c r="BS56" i="1"/>
  <c r="BT56" i="1"/>
  <c r="BU56" i="1"/>
  <c r="S57" i="1"/>
  <c r="BD54" i="1"/>
  <c r="BJ54" i="1" s="1"/>
  <c r="BP54" i="1"/>
  <c r="M55" i="1"/>
  <c r="AA55" i="1"/>
  <c r="AG55" i="1" s="1"/>
  <c r="AR55" i="1"/>
  <c r="AY55" i="1"/>
  <c r="BE55" i="1" s="1"/>
  <c r="BK55" i="1"/>
  <c r="BW55" i="1" s="1"/>
  <c r="CC55" i="1" s="1"/>
  <c r="AZ55" i="1"/>
  <c r="BF55" i="1" s="1"/>
  <c r="BL55" i="1"/>
  <c r="BX55" i="1" s="1"/>
  <c r="CD55" i="1" s="1"/>
  <c r="BA55" i="1"/>
  <c r="BG55" i="1" s="1"/>
  <c r="BM55" i="1"/>
  <c r="BY55" i="1" s="1"/>
  <c r="CE55" i="1" s="1"/>
  <c r="BB55" i="1"/>
  <c r="BH55" i="1" s="1"/>
  <c r="BN55" i="1"/>
  <c r="BZ55" i="1" s="1"/>
  <c r="CF55" i="1" s="1"/>
  <c r="BC55" i="1"/>
  <c r="BI55" i="1" s="1"/>
  <c r="BO55" i="1"/>
  <c r="CA55" i="1" s="1"/>
  <c r="CG55" i="1" s="1"/>
  <c r="AB56" i="1"/>
  <c r="AH56" i="1" s="1"/>
  <c r="AC56" i="1"/>
  <c r="AI56" i="1" s="1"/>
  <c r="AD56" i="1"/>
  <c r="AJ56" i="1" s="1"/>
  <c r="AE56" i="1"/>
  <c r="AK56" i="1" s="1"/>
  <c r="F57" i="1"/>
  <c r="AJ55" i="4"/>
  <c r="AR55" i="4" s="1"/>
  <c r="BT55" i="3"/>
  <c r="BX54" i="3"/>
  <c r="CD54" i="3" s="1"/>
  <c r="CB53" i="3"/>
  <c r="CH53" i="3" s="1"/>
  <c r="BV54" i="2"/>
  <c r="AY55" i="6"/>
  <c r="AC55" i="5"/>
  <c r="AZ54" i="5"/>
  <c r="AC55" i="4"/>
  <c r="AZ54" i="4"/>
  <c r="BP55" i="8"/>
  <c r="Z55" i="2"/>
  <c r="BR55" i="9"/>
  <c r="BY54" i="7"/>
  <c r="BP55" i="9"/>
  <c r="AK55" i="9"/>
  <c r="BW54" i="9"/>
  <c r="BT55" i="8"/>
  <c r="BX54" i="8"/>
  <c r="AC55" i="6"/>
  <c r="AK54" i="6"/>
  <c r="AS54" i="6" s="1"/>
  <c r="AZ54" i="6"/>
  <c r="AY55" i="4"/>
  <c r="BV54" i="1"/>
  <c r="Z55" i="1"/>
  <c r="BT55" i="9"/>
  <c r="AK55" i="7"/>
  <c r="AY55" i="5"/>
  <c r="AF54" i="1"/>
  <c r="AL54" i="1" s="1"/>
  <c r="CB53" i="2"/>
  <c r="CH53" i="2" s="1"/>
  <c r="BZ54" i="2"/>
  <c r="CF54" i="2" s="1"/>
  <c r="CB53" i="1"/>
  <c r="CH53" i="1" s="1"/>
  <c r="AM55" i="9"/>
  <c r="AY55" i="9" s="1"/>
  <c r="AA387" i="9"/>
  <c r="AW54" i="9"/>
  <c r="BI54" i="9" s="1"/>
  <c r="AD387" i="9"/>
  <c r="AJ387" i="9"/>
  <c r="AI387" i="9"/>
  <c r="AH387" i="9"/>
  <c r="AF387" i="9"/>
  <c r="AB387" i="9"/>
  <c r="AE387" i="9"/>
  <c r="AC387" i="9"/>
  <c r="AG387" i="9"/>
  <c r="AM55" i="7"/>
  <c r="AY55" i="7" s="1"/>
  <c r="AA387" i="7"/>
  <c r="Y58" i="9" l="1"/>
  <c r="BS57" i="9"/>
  <c r="BR57" i="9"/>
  <c r="BT57" i="9"/>
  <c r="BQ56" i="9"/>
  <c r="AL56" i="9"/>
  <c r="R56" i="9"/>
  <c r="AN56" i="9"/>
  <c r="AZ56" i="9" s="1"/>
  <c r="BK56" i="9"/>
  <c r="BU56" i="9" s="1"/>
  <c r="AR56" i="9"/>
  <c r="BD56" i="9" s="1"/>
  <c r="AT56" i="9"/>
  <c r="BF56" i="9" s="1"/>
  <c r="BM56" i="9"/>
  <c r="AS56" i="9"/>
  <c r="BE56" i="9" s="1"/>
  <c r="BL56" i="9"/>
  <c r="BV56" i="9" s="1"/>
  <c r="S56" i="9"/>
  <c r="AX56" i="9" s="1"/>
  <c r="BJ56" i="9" s="1"/>
  <c r="AM56" i="9"/>
  <c r="AY56" i="9" s="1"/>
  <c r="AV56" i="9"/>
  <c r="BH56" i="9" s="1"/>
  <c r="BO56" i="9"/>
  <c r="BY56" i="9" s="1"/>
  <c r="AO57" i="9"/>
  <c r="BA57" i="9" s="1"/>
  <c r="AP57" i="9"/>
  <c r="BB57" i="9" s="1"/>
  <c r="AQ57" i="9"/>
  <c r="BC57" i="9" s="1"/>
  <c r="F58" i="9"/>
  <c r="AU56" i="9"/>
  <c r="BG56" i="9" s="1"/>
  <c r="BN56" i="9"/>
  <c r="BQ56" i="8"/>
  <c r="AL56" i="8"/>
  <c r="Y58" i="8"/>
  <c r="BT57" i="8"/>
  <c r="AM56" i="8"/>
  <c r="AY56" i="8" s="1"/>
  <c r="BO56" i="8"/>
  <c r="BY56" i="8" s="1"/>
  <c r="AV56" i="8"/>
  <c r="BH56" i="8" s="1"/>
  <c r="AP57" i="8"/>
  <c r="BB57" i="8" s="1"/>
  <c r="F58" i="8"/>
  <c r="AO57" i="8"/>
  <c r="BA57" i="8" s="1"/>
  <c r="AQ57" i="8"/>
  <c r="BC57" i="8" s="1"/>
  <c r="BK56" i="8"/>
  <c r="BU56" i="8" s="1"/>
  <c r="AR56" i="8"/>
  <c r="BD56" i="8" s="1"/>
  <c r="AU56" i="8"/>
  <c r="BG56" i="8" s="1"/>
  <c r="BN56" i="8"/>
  <c r="BX56" i="8" s="1"/>
  <c r="AT56" i="8"/>
  <c r="BF56" i="8" s="1"/>
  <c r="BM56" i="8"/>
  <c r="R56" i="8"/>
  <c r="AN56" i="8"/>
  <c r="AZ56" i="8" s="1"/>
  <c r="S56" i="8"/>
  <c r="AX56" i="8" s="1"/>
  <c r="BJ56" i="8" s="1"/>
  <c r="AS56" i="8"/>
  <c r="BE56" i="8" s="1"/>
  <c r="BL56" i="8"/>
  <c r="BV56" i="8" s="1"/>
  <c r="BS57" i="7"/>
  <c r="Y58" i="7"/>
  <c r="BT57" i="7"/>
  <c r="BP57" i="7"/>
  <c r="BR57" i="7"/>
  <c r="AL56" i="7"/>
  <c r="BQ56" i="7"/>
  <c r="AR56" i="7"/>
  <c r="BD56" i="7" s="1"/>
  <c r="BK56" i="7"/>
  <c r="AV56" i="7"/>
  <c r="BH56" i="7" s="1"/>
  <c r="BO56" i="7"/>
  <c r="BM56" i="7"/>
  <c r="BW56" i="7" s="1"/>
  <c r="AT56" i="7"/>
  <c r="BF56" i="7" s="1"/>
  <c r="AP57" i="7"/>
  <c r="BB57" i="7" s="1"/>
  <c r="AM57" i="7"/>
  <c r="AY57" i="7" s="1"/>
  <c r="AO57" i="7"/>
  <c r="BA57" i="7" s="1"/>
  <c r="F58" i="7"/>
  <c r="AQ57" i="7"/>
  <c r="BC57" i="7" s="1"/>
  <c r="AM56" i="7"/>
  <c r="AY56" i="7" s="1"/>
  <c r="AS56" i="7"/>
  <c r="BE56" i="7" s="1"/>
  <c r="BL56" i="7"/>
  <c r="BV56" i="7" s="1"/>
  <c r="S56" i="7"/>
  <c r="AX56" i="7" s="1"/>
  <c r="BJ56" i="7" s="1"/>
  <c r="AU56" i="7"/>
  <c r="BG56" i="7" s="1"/>
  <c r="BN56" i="7"/>
  <c r="AN56" i="7"/>
  <c r="AZ56" i="7" s="1"/>
  <c r="R56" i="7"/>
  <c r="AD56" i="6"/>
  <c r="AV56" i="6"/>
  <c r="U58" i="6"/>
  <c r="AB387" i="6"/>
  <c r="AA387" i="6"/>
  <c r="Z387" i="6"/>
  <c r="X387" i="6"/>
  <c r="Y387" i="6"/>
  <c r="W387" i="6"/>
  <c r="AK55" i="6"/>
  <c r="AS55" i="6" s="1"/>
  <c r="N56" i="6"/>
  <c r="AE56" i="6"/>
  <c r="AM56" i="6" s="1"/>
  <c r="O56" i="6"/>
  <c r="AL56" i="6" s="1"/>
  <c r="AT56" i="6" s="1"/>
  <c r="AH56" i="6"/>
  <c r="AP56" i="6" s="1"/>
  <c r="AU56" i="6"/>
  <c r="AW56" i="6" s="1"/>
  <c r="AI56" i="6"/>
  <c r="AQ56" i="6" s="1"/>
  <c r="AX56" i="6"/>
  <c r="AF57" i="6"/>
  <c r="AN57" i="6" s="1"/>
  <c r="AJ57" i="6"/>
  <c r="AR57" i="6" s="1"/>
  <c r="F58" i="6"/>
  <c r="AD56" i="5"/>
  <c r="AV56" i="5"/>
  <c r="U58" i="5"/>
  <c r="Y387" i="5"/>
  <c r="AB387" i="5"/>
  <c r="AA387" i="5"/>
  <c r="Z387" i="5"/>
  <c r="X387" i="5"/>
  <c r="AC387" i="5" s="1"/>
  <c r="AK55" i="5"/>
  <c r="AS55" i="5" s="1"/>
  <c r="N56" i="5"/>
  <c r="AE56" i="5"/>
  <c r="AM56" i="5" s="1"/>
  <c r="O56" i="5"/>
  <c r="AL56" i="5" s="1"/>
  <c r="AT56" i="5" s="1"/>
  <c r="AH56" i="5"/>
  <c r="AP56" i="5" s="1"/>
  <c r="AU56" i="5"/>
  <c r="AW56" i="5" s="1"/>
  <c r="AI56" i="5"/>
  <c r="AQ56" i="5" s="1"/>
  <c r="AX56" i="5"/>
  <c r="AF57" i="5"/>
  <c r="AN57" i="5" s="1"/>
  <c r="AG57" i="5"/>
  <c r="AO57" i="5" s="1"/>
  <c r="AJ57" i="5"/>
  <c r="AR57" i="5" s="1"/>
  <c r="F58" i="5"/>
  <c r="AD56" i="4"/>
  <c r="AV56" i="4"/>
  <c r="U58" i="4"/>
  <c r="AA387" i="4"/>
  <c r="Y387" i="4"/>
  <c r="Z387" i="4"/>
  <c r="X387" i="4"/>
  <c r="AC387" i="4" s="1"/>
  <c r="AB387" i="4"/>
  <c r="AK55" i="4"/>
  <c r="AS55" i="4" s="1"/>
  <c r="N56" i="4"/>
  <c r="AE56" i="4"/>
  <c r="AM56" i="4" s="1"/>
  <c r="O56" i="4"/>
  <c r="AL56" i="4" s="1"/>
  <c r="AT56" i="4" s="1"/>
  <c r="AH56" i="4"/>
  <c r="AP56" i="4" s="1"/>
  <c r="AU56" i="4"/>
  <c r="AW56" i="4" s="1"/>
  <c r="AI56" i="4"/>
  <c r="AQ56" i="4" s="1"/>
  <c r="AX56" i="4"/>
  <c r="AF57" i="4"/>
  <c r="AN57" i="4" s="1"/>
  <c r="AJ57" i="4"/>
  <c r="AR57" i="4" s="1"/>
  <c r="F58" i="4"/>
  <c r="BT57" i="3"/>
  <c r="S58" i="3"/>
  <c r="BU57" i="3"/>
  <c r="BS57" i="3"/>
  <c r="AX56" i="3"/>
  <c r="BQ56" i="3"/>
  <c r="BD55" i="3"/>
  <c r="BJ55" i="3" s="1"/>
  <c r="BP55" i="3"/>
  <c r="CB55" i="3" s="1"/>
  <c r="CH55" i="3" s="1"/>
  <c r="AE57" i="3"/>
  <c r="AK57" i="3" s="1"/>
  <c r="F58" i="3"/>
  <c r="AC57" i="3"/>
  <c r="AI57" i="3" s="1"/>
  <c r="AB57" i="3"/>
  <c r="AH57" i="3" s="1"/>
  <c r="AD57" i="3"/>
  <c r="AJ57" i="3" s="1"/>
  <c r="AR56" i="3"/>
  <c r="AY56" i="3"/>
  <c r="BE56" i="3" s="1"/>
  <c r="BK56" i="3"/>
  <c r="BW56" i="3" s="1"/>
  <c r="CC56" i="3" s="1"/>
  <c r="BA56" i="3"/>
  <c r="BG56" i="3" s="1"/>
  <c r="BM56" i="3"/>
  <c r="BY56" i="3" s="1"/>
  <c r="CE56" i="3" s="1"/>
  <c r="BL56" i="3"/>
  <c r="AZ56" i="3"/>
  <c r="BF56" i="3" s="1"/>
  <c r="BC56" i="3"/>
  <c r="BI56" i="3" s="1"/>
  <c r="BO56" i="3"/>
  <c r="CA56" i="3" s="1"/>
  <c r="CG56" i="3" s="1"/>
  <c r="M56" i="3"/>
  <c r="AA56" i="3"/>
  <c r="AG56" i="3" s="1"/>
  <c r="BB56" i="3"/>
  <c r="BH56" i="3" s="1"/>
  <c r="BN56" i="3"/>
  <c r="AF55" i="3"/>
  <c r="AL55" i="3" s="1"/>
  <c r="CI55" i="3"/>
  <c r="CJ55" i="3"/>
  <c r="AX56" i="2"/>
  <c r="BQ56" i="2"/>
  <c r="BT57" i="2"/>
  <c r="BS57" i="2"/>
  <c r="BU57" i="2"/>
  <c r="S58" i="2"/>
  <c r="AU387" i="2"/>
  <c r="V387" i="2"/>
  <c r="AS387" i="2"/>
  <c r="AW387" i="2"/>
  <c r="Y387" i="2"/>
  <c r="AV387" i="2"/>
  <c r="X387" i="2"/>
  <c r="AT387" i="2"/>
  <c r="W387" i="2"/>
  <c r="U387" i="2"/>
  <c r="CI55" i="2"/>
  <c r="AF55" i="2"/>
  <c r="AL55" i="2" s="1"/>
  <c r="BD55" i="2"/>
  <c r="BJ55" i="2" s="1"/>
  <c r="BP55" i="2"/>
  <c r="BA56" i="2"/>
  <c r="BG56" i="2" s="1"/>
  <c r="BM56" i="2"/>
  <c r="AD57" i="2"/>
  <c r="AJ57" i="2" s="1"/>
  <c r="F58" i="2"/>
  <c r="AE57" i="2"/>
  <c r="AK57" i="2" s="1"/>
  <c r="AC57" i="2"/>
  <c r="AI57" i="2" s="1"/>
  <c r="BC56" i="2"/>
  <c r="BI56" i="2" s="1"/>
  <c r="BO56" i="2"/>
  <c r="M56" i="2"/>
  <c r="AA56" i="2"/>
  <c r="AG56" i="2" s="1"/>
  <c r="BL56" i="2"/>
  <c r="AZ56" i="2"/>
  <c r="BF56" i="2" s="1"/>
  <c r="AR56" i="2"/>
  <c r="BK56" i="2"/>
  <c r="BW56" i="2" s="1"/>
  <c r="CC56" i="2" s="1"/>
  <c r="AY56" i="2"/>
  <c r="BE56" i="2" s="1"/>
  <c r="BB56" i="2"/>
  <c r="BH56" i="2" s="1"/>
  <c r="BN56" i="2"/>
  <c r="BZ56" i="2" s="1"/>
  <c r="CF56" i="2" s="1"/>
  <c r="AX56" i="1"/>
  <c r="BQ56" i="1"/>
  <c r="BR57" i="1"/>
  <c r="BS57" i="1"/>
  <c r="BT57" i="1"/>
  <c r="BU57" i="1"/>
  <c r="S58" i="1"/>
  <c r="U387" i="1"/>
  <c r="X387" i="1"/>
  <c r="V387" i="1"/>
  <c r="W387" i="1"/>
  <c r="AT387" i="1"/>
  <c r="AW387" i="1"/>
  <c r="AU387" i="1"/>
  <c r="AS387" i="1"/>
  <c r="Y387" i="1"/>
  <c r="AV387" i="1"/>
  <c r="AF55" i="1"/>
  <c r="AL55" i="1" s="1"/>
  <c r="BD55" i="1"/>
  <c r="BJ55" i="1" s="1"/>
  <c r="BP55" i="1"/>
  <c r="M56" i="1"/>
  <c r="AA56" i="1"/>
  <c r="AG56" i="1" s="1"/>
  <c r="AR56" i="1"/>
  <c r="AY56" i="1"/>
  <c r="BE56" i="1" s="1"/>
  <c r="BK56" i="1"/>
  <c r="BW56" i="1" s="1"/>
  <c r="CC56" i="1" s="1"/>
  <c r="AZ56" i="1"/>
  <c r="BF56" i="1" s="1"/>
  <c r="BL56" i="1"/>
  <c r="BX56" i="1" s="1"/>
  <c r="CD56" i="1" s="1"/>
  <c r="BA56" i="1"/>
  <c r="BG56" i="1" s="1"/>
  <c r="BM56" i="1"/>
  <c r="BY56" i="1" s="1"/>
  <c r="CE56" i="1" s="1"/>
  <c r="BB56" i="1"/>
  <c r="BH56" i="1" s="1"/>
  <c r="BN56" i="1"/>
  <c r="BZ56" i="1" s="1"/>
  <c r="CF56" i="1" s="1"/>
  <c r="BC56" i="1"/>
  <c r="BI56" i="1" s="1"/>
  <c r="BO56" i="1"/>
  <c r="CA56" i="1" s="1"/>
  <c r="CG56" i="1" s="1"/>
  <c r="AB57" i="1"/>
  <c r="AH57" i="1" s="1"/>
  <c r="AC57" i="1"/>
  <c r="AI57" i="1" s="1"/>
  <c r="AD57" i="1"/>
  <c r="AJ57" i="1" s="1"/>
  <c r="AE57" i="1"/>
  <c r="AK57" i="1" s="1"/>
  <c r="F58" i="1"/>
  <c r="BT387" i="9"/>
  <c r="BS387" i="9"/>
  <c r="BR387" i="9"/>
  <c r="BP387" i="9"/>
  <c r="AK387" i="9"/>
  <c r="AL387" i="9"/>
  <c r="AZ387" i="9" s="1"/>
  <c r="BQ387" i="9"/>
  <c r="BY55" i="9"/>
  <c r="BR56" i="8"/>
  <c r="AZ55" i="6"/>
  <c r="AG56" i="5"/>
  <c r="AO56" i="5" s="1"/>
  <c r="BR56" i="2"/>
  <c r="BV55" i="2"/>
  <c r="CB54" i="2"/>
  <c r="CH54" i="2" s="1"/>
  <c r="Z56" i="3"/>
  <c r="BR56" i="3"/>
  <c r="BT56" i="3"/>
  <c r="BW55" i="3"/>
  <c r="CC55" i="3" s="1"/>
  <c r="AB56" i="3"/>
  <c r="AH56" i="3" s="1"/>
  <c r="BZ55" i="3"/>
  <c r="CF55" i="3" s="1"/>
  <c r="BU56" i="2"/>
  <c r="Z56" i="2"/>
  <c r="AK56" i="9"/>
  <c r="BS56" i="9"/>
  <c r="AK56" i="8"/>
  <c r="BT56" i="7"/>
  <c r="AK56" i="7"/>
  <c r="AC56" i="5"/>
  <c r="AZ55" i="4"/>
  <c r="AG56" i="4"/>
  <c r="AO56" i="4" s="1"/>
  <c r="BV55" i="1"/>
  <c r="BU55" i="8"/>
  <c r="BY55" i="8"/>
  <c r="AY56" i="4"/>
  <c r="BS56" i="7"/>
  <c r="Z56" i="1"/>
  <c r="BP56" i="7"/>
  <c r="AY56" i="6"/>
  <c r="AZ55" i="5"/>
  <c r="CB54" i="1"/>
  <c r="CH54" i="1" s="1"/>
  <c r="BR56" i="9"/>
  <c r="AW55" i="9"/>
  <c r="BI55" i="9" s="1"/>
  <c r="AC56" i="6"/>
  <c r="AY56" i="5"/>
  <c r="AC56" i="4"/>
  <c r="BU55" i="9"/>
  <c r="BW55" i="9"/>
  <c r="AW55" i="7"/>
  <c r="BI55" i="7" s="1"/>
  <c r="BS56" i="2"/>
  <c r="AW55" i="8"/>
  <c r="BI55" i="8" s="1"/>
  <c r="AJ387" i="8"/>
  <c r="AC387" i="8"/>
  <c r="AH387" i="8"/>
  <c r="AB387" i="8"/>
  <c r="AF387" i="8"/>
  <c r="AD387" i="8"/>
  <c r="AG387" i="8"/>
  <c r="AE387" i="8"/>
  <c r="AI387" i="8"/>
  <c r="AG387" i="7"/>
  <c r="AH387" i="7"/>
  <c r="AC387" i="7"/>
  <c r="AJ387" i="7"/>
  <c r="AB387" i="7"/>
  <c r="AE387" i="7"/>
  <c r="AD387" i="7"/>
  <c r="AF387" i="7"/>
  <c r="AI387" i="7"/>
  <c r="Y387" i="3"/>
  <c r="U387" i="3"/>
  <c r="AW387" i="3"/>
  <c r="V387" i="3"/>
  <c r="AV387" i="3"/>
  <c r="W387" i="3"/>
  <c r="AU387" i="3"/>
  <c r="X387" i="3"/>
  <c r="AS387" i="3"/>
  <c r="AT387" i="3"/>
  <c r="Y59" i="9" l="1"/>
  <c r="BS58" i="9"/>
  <c r="BR58" i="9"/>
  <c r="BT58" i="9"/>
  <c r="AL57" i="9"/>
  <c r="BQ57" i="9"/>
  <c r="AW56" i="9"/>
  <c r="BI56" i="9" s="1"/>
  <c r="AU57" i="9"/>
  <c r="BG57" i="9" s="1"/>
  <c r="BN57" i="9"/>
  <c r="BX57" i="9" s="1"/>
  <c r="AR57" i="9"/>
  <c r="BD57" i="9" s="1"/>
  <c r="BK57" i="9"/>
  <c r="BM57" i="9"/>
  <c r="BW57" i="9" s="1"/>
  <c r="AT57" i="9"/>
  <c r="BF57" i="9" s="1"/>
  <c r="AN57" i="9"/>
  <c r="AZ57" i="9" s="1"/>
  <c r="R57" i="9"/>
  <c r="S57" i="9"/>
  <c r="AX57" i="9" s="1"/>
  <c r="BJ57" i="9" s="1"/>
  <c r="AS57" i="9"/>
  <c r="BE57" i="9" s="1"/>
  <c r="BL57" i="9"/>
  <c r="BV57" i="9" s="1"/>
  <c r="AV57" i="9"/>
  <c r="BH57" i="9" s="1"/>
  <c r="BO57" i="9"/>
  <c r="BY57" i="9" s="1"/>
  <c r="AO58" i="9"/>
  <c r="BA58" i="9" s="1"/>
  <c r="F59" i="9"/>
  <c r="AQ58" i="9"/>
  <c r="BC58" i="9" s="1"/>
  <c r="AP58" i="9"/>
  <c r="BB58" i="9" s="1"/>
  <c r="BQ57" i="8"/>
  <c r="AL57" i="8"/>
  <c r="BP58" i="8"/>
  <c r="BR58" i="8"/>
  <c r="Y59" i="8"/>
  <c r="BT58" i="8"/>
  <c r="AN57" i="8"/>
  <c r="AZ57" i="8" s="1"/>
  <c r="R57" i="8"/>
  <c r="BM57" i="8"/>
  <c r="BW57" i="8" s="1"/>
  <c r="AT57" i="8"/>
  <c r="BF57" i="8" s="1"/>
  <c r="AO58" i="8"/>
  <c r="BA58" i="8" s="1"/>
  <c r="AP58" i="8"/>
  <c r="BB58" i="8" s="1"/>
  <c r="F59" i="8"/>
  <c r="AQ58" i="8"/>
  <c r="BC58" i="8" s="1"/>
  <c r="AU57" i="8"/>
  <c r="BG57" i="8" s="1"/>
  <c r="BN57" i="8"/>
  <c r="AR57" i="8"/>
  <c r="BD57" i="8" s="1"/>
  <c r="BK57" i="8"/>
  <c r="BU57" i="8" s="1"/>
  <c r="AS57" i="8"/>
  <c r="BE57" i="8" s="1"/>
  <c r="BL57" i="8"/>
  <c r="BV57" i="8" s="1"/>
  <c r="S57" i="8"/>
  <c r="AX57" i="8" s="1"/>
  <c r="BJ57" i="8" s="1"/>
  <c r="AV57" i="8"/>
  <c r="BH57" i="8" s="1"/>
  <c r="BO57" i="8"/>
  <c r="BY57" i="8" s="1"/>
  <c r="AW56" i="8"/>
  <c r="BI56" i="8" s="1"/>
  <c r="Y59" i="7"/>
  <c r="BS58" i="7"/>
  <c r="BQ57" i="7"/>
  <c r="AL57" i="7"/>
  <c r="AT57" i="7"/>
  <c r="BF57" i="7" s="1"/>
  <c r="BM57" i="7"/>
  <c r="BW57" i="7" s="1"/>
  <c r="AV57" i="7"/>
  <c r="BH57" i="7" s="1"/>
  <c r="BO57" i="7"/>
  <c r="BY57" i="7" s="1"/>
  <c r="AR57" i="7"/>
  <c r="BD57" i="7" s="1"/>
  <c r="BK57" i="7"/>
  <c r="BU57" i="7" s="1"/>
  <c r="AU57" i="7"/>
  <c r="BG57" i="7" s="1"/>
  <c r="BN57" i="7"/>
  <c r="BX57" i="7" s="1"/>
  <c r="R57" i="7"/>
  <c r="AW57" i="7" s="1"/>
  <c r="BI57" i="7" s="1"/>
  <c r="AN57" i="7"/>
  <c r="AZ57" i="7" s="1"/>
  <c r="AS57" i="7"/>
  <c r="BE57" i="7" s="1"/>
  <c r="BL57" i="7"/>
  <c r="BV57" i="7" s="1"/>
  <c r="S57" i="7"/>
  <c r="AX57" i="7" s="1"/>
  <c r="BJ57" i="7" s="1"/>
  <c r="AP58" i="7"/>
  <c r="BB58" i="7" s="1"/>
  <c r="AQ58" i="7"/>
  <c r="BC58" i="7" s="1"/>
  <c r="AO58" i="7"/>
  <c r="BA58" i="7" s="1"/>
  <c r="F59" i="7"/>
  <c r="AW56" i="7"/>
  <c r="BI56" i="7" s="1"/>
  <c r="AD57" i="6"/>
  <c r="AV57" i="6"/>
  <c r="U59" i="6"/>
  <c r="AY387" i="6"/>
  <c r="AV387" i="6"/>
  <c r="AD387" i="6"/>
  <c r="AC387" i="6"/>
  <c r="AK56" i="6"/>
  <c r="AS56" i="6" s="1"/>
  <c r="N57" i="6"/>
  <c r="AE57" i="6"/>
  <c r="AM57" i="6" s="1"/>
  <c r="O57" i="6"/>
  <c r="AL57" i="6" s="1"/>
  <c r="AT57" i="6" s="1"/>
  <c r="AH57" i="6"/>
  <c r="AP57" i="6" s="1"/>
  <c r="AU57" i="6"/>
  <c r="AW57" i="6" s="1"/>
  <c r="AI57" i="6"/>
  <c r="AQ57" i="6" s="1"/>
  <c r="AX57" i="6"/>
  <c r="AZ57" i="6" s="1"/>
  <c r="AF58" i="6"/>
  <c r="AN58" i="6" s="1"/>
  <c r="AG58" i="6"/>
  <c r="AO58" i="6" s="1"/>
  <c r="F59" i="6"/>
  <c r="AD57" i="5"/>
  <c r="AV57" i="5"/>
  <c r="U59" i="5"/>
  <c r="AY387" i="5"/>
  <c r="AD387" i="5"/>
  <c r="AV387" i="5"/>
  <c r="AK56" i="5"/>
  <c r="AS56" i="5" s="1"/>
  <c r="N57" i="5"/>
  <c r="AE57" i="5"/>
  <c r="AM57" i="5" s="1"/>
  <c r="O57" i="5"/>
  <c r="AL57" i="5" s="1"/>
  <c r="AT57" i="5" s="1"/>
  <c r="AH57" i="5"/>
  <c r="AP57" i="5" s="1"/>
  <c r="AU57" i="5"/>
  <c r="AW57" i="5" s="1"/>
  <c r="AI57" i="5"/>
  <c r="AQ57" i="5" s="1"/>
  <c r="AX57" i="5"/>
  <c r="AF58" i="5"/>
  <c r="AN58" i="5" s="1"/>
  <c r="AG58" i="5"/>
  <c r="AO58" i="5" s="1"/>
  <c r="AJ58" i="5"/>
  <c r="AR58" i="5" s="1"/>
  <c r="F59" i="5"/>
  <c r="AD57" i="4"/>
  <c r="AV57" i="4"/>
  <c r="U59" i="4"/>
  <c r="AY387" i="4"/>
  <c r="AD387" i="4"/>
  <c r="AV387" i="4"/>
  <c r="AK56" i="4"/>
  <c r="AS56" i="4" s="1"/>
  <c r="N57" i="4"/>
  <c r="AE57" i="4"/>
  <c r="AM57" i="4" s="1"/>
  <c r="O57" i="4"/>
  <c r="AH57" i="4"/>
  <c r="AP57" i="4" s="1"/>
  <c r="AU57" i="4"/>
  <c r="AI57" i="4"/>
  <c r="AQ57" i="4" s="1"/>
  <c r="AX57" i="4"/>
  <c r="F59" i="4"/>
  <c r="AX57" i="3"/>
  <c r="BQ57" i="3"/>
  <c r="BS58" i="3"/>
  <c r="BT58" i="3"/>
  <c r="BU58" i="3"/>
  <c r="S59" i="3"/>
  <c r="BB57" i="3"/>
  <c r="BH57" i="3" s="1"/>
  <c r="BN57" i="3"/>
  <c r="BZ57" i="3" s="1"/>
  <c r="CF57" i="3" s="1"/>
  <c r="AA57" i="3"/>
  <c r="AG57" i="3" s="1"/>
  <c r="M57" i="3"/>
  <c r="AZ57" i="3"/>
  <c r="BF57" i="3" s="1"/>
  <c r="BL57" i="3"/>
  <c r="AC58" i="3"/>
  <c r="AI58" i="3" s="1"/>
  <c r="AB58" i="3"/>
  <c r="AH58" i="3" s="1"/>
  <c r="AE58" i="3"/>
  <c r="AK58" i="3" s="1"/>
  <c r="AD58" i="3"/>
  <c r="AJ58" i="3" s="1"/>
  <c r="F59" i="3"/>
  <c r="BC57" i="3"/>
  <c r="BI57" i="3" s="1"/>
  <c r="BO57" i="3"/>
  <c r="CA57" i="3" s="1"/>
  <c r="CG57" i="3" s="1"/>
  <c r="AY57" i="3"/>
  <c r="BE57" i="3" s="1"/>
  <c r="AR57" i="3"/>
  <c r="BK57" i="3"/>
  <c r="BW57" i="3" s="1"/>
  <c r="CC57" i="3" s="1"/>
  <c r="BM57" i="3"/>
  <c r="BY57" i="3" s="1"/>
  <c r="CE57" i="3" s="1"/>
  <c r="BA57" i="3"/>
  <c r="BG57" i="3" s="1"/>
  <c r="BP56" i="3"/>
  <c r="BD56" i="3"/>
  <c r="BJ56" i="3" s="1"/>
  <c r="CJ56" i="3"/>
  <c r="CI56" i="3"/>
  <c r="AF56" i="3"/>
  <c r="AL56" i="3" s="1"/>
  <c r="AX57" i="2"/>
  <c r="BQ57" i="2"/>
  <c r="S59" i="2"/>
  <c r="BR58" i="2"/>
  <c r="BT58" i="2"/>
  <c r="BS387" i="2"/>
  <c r="AX387" i="2"/>
  <c r="BQ387" i="2"/>
  <c r="BU387" i="2"/>
  <c r="BT387" i="2"/>
  <c r="BR387" i="2"/>
  <c r="Z387" i="2"/>
  <c r="AC58" i="2"/>
  <c r="AI58" i="2" s="1"/>
  <c r="AB58" i="2"/>
  <c r="AH58" i="2" s="1"/>
  <c r="AE58" i="2"/>
  <c r="AK58" i="2" s="1"/>
  <c r="AD58" i="2"/>
  <c r="AJ58" i="2" s="1"/>
  <c r="F59" i="2"/>
  <c r="M57" i="2"/>
  <c r="AA57" i="2"/>
  <c r="AG57" i="2" s="1"/>
  <c r="BL57" i="2"/>
  <c r="BX57" i="2" s="1"/>
  <c r="CD57" i="2" s="1"/>
  <c r="AZ57" i="2"/>
  <c r="BF57" i="2" s="1"/>
  <c r="AY57" i="2"/>
  <c r="BE57" i="2" s="1"/>
  <c r="BK57" i="2"/>
  <c r="BW57" i="2" s="1"/>
  <c r="CC57" i="2" s="1"/>
  <c r="AR57" i="2"/>
  <c r="BA57" i="2"/>
  <c r="BG57" i="2" s="1"/>
  <c r="BM57" i="2"/>
  <c r="BY57" i="2" s="1"/>
  <c r="CE57" i="2" s="1"/>
  <c r="BC57" i="2"/>
  <c r="BI57" i="2" s="1"/>
  <c r="BO57" i="2"/>
  <c r="CA57" i="2" s="1"/>
  <c r="CG57" i="2" s="1"/>
  <c r="BN57" i="2"/>
  <c r="BZ57" i="2" s="1"/>
  <c r="CF57" i="2" s="1"/>
  <c r="BB57" i="2"/>
  <c r="BH57" i="2" s="1"/>
  <c r="CI56" i="2"/>
  <c r="AF56" i="2"/>
  <c r="AL56" i="2" s="1"/>
  <c r="BP56" i="2"/>
  <c r="BD56" i="2"/>
  <c r="BJ56" i="2" s="1"/>
  <c r="AX57" i="1"/>
  <c r="BV57" i="1" s="1"/>
  <c r="BQ57" i="1"/>
  <c r="BR58" i="1"/>
  <c r="BS58" i="1"/>
  <c r="BT58" i="1"/>
  <c r="BU58" i="1"/>
  <c r="S59" i="1"/>
  <c r="Z387" i="1"/>
  <c r="BR387" i="1"/>
  <c r="BU387" i="1"/>
  <c r="BS387" i="1"/>
  <c r="AX387" i="1"/>
  <c r="BV387" i="1" s="1"/>
  <c r="BQ387" i="1"/>
  <c r="BT387" i="1"/>
  <c r="AF56" i="1"/>
  <c r="AL56" i="1" s="1"/>
  <c r="BD56" i="1"/>
  <c r="BJ56" i="1" s="1"/>
  <c r="BP56" i="1"/>
  <c r="CB56" i="1" s="1"/>
  <c r="CH56" i="1" s="1"/>
  <c r="M57" i="1"/>
  <c r="AA57" i="1"/>
  <c r="AG57" i="1" s="1"/>
  <c r="AR57" i="1"/>
  <c r="AY57" i="1"/>
  <c r="BE57" i="1" s="1"/>
  <c r="BK57" i="1"/>
  <c r="BW57" i="1" s="1"/>
  <c r="CC57" i="1" s="1"/>
  <c r="AZ57" i="1"/>
  <c r="BF57" i="1" s="1"/>
  <c r="BL57" i="1"/>
  <c r="BX57" i="1" s="1"/>
  <c r="CD57" i="1" s="1"/>
  <c r="BA57" i="1"/>
  <c r="BG57" i="1" s="1"/>
  <c r="BM57" i="1"/>
  <c r="BY57" i="1" s="1"/>
  <c r="CE57" i="1" s="1"/>
  <c r="BB57" i="1"/>
  <c r="BH57" i="1" s="1"/>
  <c r="BN57" i="1"/>
  <c r="BZ57" i="1" s="1"/>
  <c r="CF57" i="1" s="1"/>
  <c r="BC57" i="1"/>
  <c r="BI57" i="1" s="1"/>
  <c r="BO57" i="1"/>
  <c r="CA57" i="1" s="1"/>
  <c r="CG57" i="1" s="1"/>
  <c r="AB58" i="1"/>
  <c r="AH58" i="1" s="1"/>
  <c r="AC58" i="1"/>
  <c r="AI58" i="1" s="1"/>
  <c r="AD58" i="1"/>
  <c r="AJ58" i="1" s="1"/>
  <c r="AE58" i="1"/>
  <c r="AK58" i="1" s="1"/>
  <c r="F59" i="1"/>
  <c r="BT387" i="8"/>
  <c r="BR387" i="8"/>
  <c r="AK387" i="8"/>
  <c r="BP387" i="8"/>
  <c r="AL387" i="8"/>
  <c r="BQ387" i="8"/>
  <c r="BS387" i="8"/>
  <c r="AL387" i="7"/>
  <c r="BQ387" i="7"/>
  <c r="BR387" i="7"/>
  <c r="BT387" i="7"/>
  <c r="AK387" i="7"/>
  <c r="BP387" i="7"/>
  <c r="BS387" i="7"/>
  <c r="Z387" i="3"/>
  <c r="BU387" i="3"/>
  <c r="BT387" i="3"/>
  <c r="BS387" i="3"/>
  <c r="AX387" i="3"/>
  <c r="BV387" i="3" s="1"/>
  <c r="BQ387" i="3"/>
  <c r="BR387" i="3"/>
  <c r="BX56" i="9"/>
  <c r="BR57" i="3"/>
  <c r="Z57" i="3"/>
  <c r="BV56" i="3"/>
  <c r="BX56" i="3"/>
  <c r="CD56" i="3" s="1"/>
  <c r="BZ56" i="3"/>
  <c r="CF56" i="3" s="1"/>
  <c r="BV56" i="2"/>
  <c r="Z57" i="2"/>
  <c r="BW56" i="9"/>
  <c r="BW56" i="8"/>
  <c r="AC57" i="6"/>
  <c r="AG57" i="6"/>
  <c r="AO57" i="6" s="1"/>
  <c r="AY57" i="5"/>
  <c r="AC57" i="4"/>
  <c r="AK57" i="8"/>
  <c r="AG57" i="4"/>
  <c r="AO57" i="4" s="1"/>
  <c r="BP57" i="9"/>
  <c r="BS57" i="8"/>
  <c r="AC57" i="5"/>
  <c r="AZ56" i="4"/>
  <c r="CB55" i="2"/>
  <c r="CH55" i="2" s="1"/>
  <c r="BY56" i="2"/>
  <c r="CE56" i="2" s="1"/>
  <c r="AB57" i="2"/>
  <c r="AH57" i="2" s="1"/>
  <c r="Z57" i="1"/>
  <c r="BR57" i="8"/>
  <c r="AY57" i="6"/>
  <c r="BR57" i="2"/>
  <c r="AY57" i="4"/>
  <c r="AK57" i="9"/>
  <c r="BP57" i="8"/>
  <c r="AK57" i="7"/>
  <c r="BU56" i="7"/>
  <c r="BY56" i="7"/>
  <c r="BX56" i="7"/>
  <c r="AZ56" i="6"/>
  <c r="AZ56" i="5"/>
  <c r="CA56" i="2"/>
  <c r="CG56" i="2" s="1"/>
  <c r="BX56" i="2"/>
  <c r="CD56" i="2" s="1"/>
  <c r="BV56" i="1"/>
  <c r="CB55" i="1"/>
  <c r="CH55" i="1" s="1"/>
  <c r="AM57" i="9"/>
  <c r="AY57" i="9" s="1"/>
  <c r="AM57" i="8"/>
  <c r="AY57" i="8" s="1"/>
  <c r="BR59" i="9" l="1"/>
  <c r="Y60" i="9"/>
  <c r="BS59" i="9"/>
  <c r="BT59" i="9"/>
  <c r="BQ58" i="9"/>
  <c r="AL58" i="9"/>
  <c r="AP59" i="9"/>
  <c r="BB59" i="9" s="1"/>
  <c r="F60" i="9"/>
  <c r="AM59" i="9"/>
  <c r="AY59" i="9" s="1"/>
  <c r="AO59" i="9"/>
  <c r="BA59" i="9" s="1"/>
  <c r="AQ59" i="9"/>
  <c r="BC59" i="9" s="1"/>
  <c r="R58" i="9"/>
  <c r="AN58" i="9"/>
  <c r="AZ58" i="9" s="1"/>
  <c r="BK58" i="9"/>
  <c r="AR58" i="9"/>
  <c r="BD58" i="9" s="1"/>
  <c r="BM58" i="9"/>
  <c r="BW58" i="9" s="1"/>
  <c r="AT58" i="9"/>
  <c r="BF58" i="9" s="1"/>
  <c r="AV58" i="9"/>
  <c r="BH58" i="9" s="1"/>
  <c r="BO58" i="9"/>
  <c r="BY58" i="9" s="1"/>
  <c r="S58" i="9"/>
  <c r="AX58" i="9" s="1"/>
  <c r="BJ58" i="9" s="1"/>
  <c r="BL58" i="9"/>
  <c r="BV58" i="9" s="1"/>
  <c r="AS58" i="9"/>
  <c r="BE58" i="9" s="1"/>
  <c r="BN58" i="9"/>
  <c r="BX58" i="9" s="1"/>
  <c r="AU58" i="9"/>
  <c r="BG58" i="9" s="1"/>
  <c r="BS59" i="8"/>
  <c r="AK59" i="8"/>
  <c r="Y60" i="8"/>
  <c r="AL58" i="8"/>
  <c r="BQ58" i="8"/>
  <c r="S58" i="8"/>
  <c r="AX58" i="8" s="1"/>
  <c r="BJ58" i="8" s="1"/>
  <c r="AS58" i="8"/>
  <c r="BE58" i="8" s="1"/>
  <c r="BL58" i="8"/>
  <c r="BV58" i="8" s="1"/>
  <c r="AU58" i="8"/>
  <c r="BG58" i="8" s="1"/>
  <c r="BN58" i="8"/>
  <c r="AT58" i="8"/>
  <c r="BF58" i="8" s="1"/>
  <c r="BM58" i="8"/>
  <c r="BW58" i="8" s="1"/>
  <c r="R58" i="8"/>
  <c r="AN58" i="8"/>
  <c r="AZ58" i="8" s="1"/>
  <c r="AP59" i="8"/>
  <c r="BB59" i="8" s="1"/>
  <c r="AM59" i="8"/>
  <c r="AY59" i="8" s="1"/>
  <c r="AO59" i="8"/>
  <c r="BA59" i="8" s="1"/>
  <c r="F60" i="8"/>
  <c r="AQ59" i="8"/>
  <c r="BC59" i="8" s="1"/>
  <c r="BK58" i="8"/>
  <c r="BU58" i="8" s="1"/>
  <c r="AR58" i="8"/>
  <c r="BD58" i="8" s="1"/>
  <c r="AV58" i="8"/>
  <c r="BH58" i="8" s="1"/>
  <c r="BO58" i="8"/>
  <c r="BY58" i="8" s="1"/>
  <c r="Y60" i="7"/>
  <c r="BR59" i="7"/>
  <c r="BQ58" i="7"/>
  <c r="AL58" i="7"/>
  <c r="AR58" i="7"/>
  <c r="BD58" i="7" s="1"/>
  <c r="BK58" i="7"/>
  <c r="BM58" i="7"/>
  <c r="AT58" i="7"/>
  <c r="BF58" i="7" s="1"/>
  <c r="BN58" i="7"/>
  <c r="BX58" i="7" s="1"/>
  <c r="AU58" i="7"/>
  <c r="BG58" i="7" s="1"/>
  <c r="AM58" i="7"/>
  <c r="AY58" i="7" s="1"/>
  <c r="S58" i="7"/>
  <c r="AX58" i="7" s="1"/>
  <c r="BJ58" i="7" s="1"/>
  <c r="AS58" i="7"/>
  <c r="BE58" i="7" s="1"/>
  <c r="BL58" i="7"/>
  <c r="BV58" i="7" s="1"/>
  <c r="AV58" i="7"/>
  <c r="BH58" i="7" s="1"/>
  <c r="BO58" i="7"/>
  <c r="AN58" i="7"/>
  <c r="AZ58" i="7" s="1"/>
  <c r="R58" i="7"/>
  <c r="AQ59" i="7"/>
  <c r="BC59" i="7" s="1"/>
  <c r="AO59" i="7"/>
  <c r="BA59" i="7" s="1"/>
  <c r="AP59" i="7"/>
  <c r="BB59" i="7" s="1"/>
  <c r="F60" i="7"/>
  <c r="AD58" i="6"/>
  <c r="AV58" i="6"/>
  <c r="U60" i="6"/>
  <c r="N58" i="6"/>
  <c r="AE58" i="6"/>
  <c r="AM58" i="6" s="1"/>
  <c r="O58" i="6"/>
  <c r="AL58" i="6" s="1"/>
  <c r="AT58" i="6" s="1"/>
  <c r="AH58" i="6"/>
  <c r="AP58" i="6" s="1"/>
  <c r="AU58" i="6"/>
  <c r="AW58" i="6" s="1"/>
  <c r="AI58" i="6"/>
  <c r="AQ58" i="6" s="1"/>
  <c r="AX58" i="6"/>
  <c r="AF59" i="6"/>
  <c r="AN59" i="6" s="1"/>
  <c r="AG59" i="6"/>
  <c r="AO59" i="6" s="1"/>
  <c r="F60" i="6"/>
  <c r="AD58" i="5"/>
  <c r="AV58" i="5"/>
  <c r="U60" i="5"/>
  <c r="N58" i="5"/>
  <c r="AE58" i="5"/>
  <c r="AM58" i="5" s="1"/>
  <c r="O58" i="5"/>
  <c r="AL58" i="5" s="1"/>
  <c r="AT58" i="5" s="1"/>
  <c r="AH58" i="5"/>
  <c r="AP58" i="5" s="1"/>
  <c r="AU58" i="5"/>
  <c r="AW58" i="5" s="1"/>
  <c r="AI58" i="5"/>
  <c r="AQ58" i="5" s="1"/>
  <c r="AX58" i="5"/>
  <c r="AF59" i="5"/>
  <c r="AN59" i="5" s="1"/>
  <c r="AG59" i="5"/>
  <c r="AO59" i="5" s="1"/>
  <c r="AJ59" i="5"/>
  <c r="AR59" i="5" s="1"/>
  <c r="F60" i="5"/>
  <c r="AD58" i="4"/>
  <c r="AV58" i="4"/>
  <c r="U60" i="4"/>
  <c r="N58" i="4"/>
  <c r="AE58" i="4"/>
  <c r="AM58" i="4" s="1"/>
  <c r="O58" i="4"/>
  <c r="AL58" i="4" s="1"/>
  <c r="AT58" i="4" s="1"/>
  <c r="AH58" i="4"/>
  <c r="AP58" i="4" s="1"/>
  <c r="AU58" i="4"/>
  <c r="AW58" i="4" s="1"/>
  <c r="AI58" i="4"/>
  <c r="AQ58" i="4" s="1"/>
  <c r="AX58" i="4"/>
  <c r="AF59" i="4"/>
  <c r="AN59" i="4" s="1"/>
  <c r="AJ59" i="4"/>
  <c r="AR59" i="4" s="1"/>
  <c r="F60" i="4"/>
  <c r="AX58" i="3"/>
  <c r="BQ58" i="3"/>
  <c r="BR59" i="3"/>
  <c r="BU59" i="3"/>
  <c r="S60" i="3"/>
  <c r="AF57" i="3"/>
  <c r="AL57" i="3" s="1"/>
  <c r="CJ57" i="3"/>
  <c r="CI57" i="3"/>
  <c r="AR58" i="3"/>
  <c r="BK58" i="3"/>
  <c r="AY58" i="3"/>
  <c r="BE58" i="3" s="1"/>
  <c r="BB58" i="3"/>
  <c r="BH58" i="3" s="1"/>
  <c r="BN58" i="3"/>
  <c r="BZ58" i="3" s="1"/>
  <c r="CF58" i="3" s="1"/>
  <c r="AZ58" i="3"/>
  <c r="BF58" i="3" s="1"/>
  <c r="BL58" i="3"/>
  <c r="BC58" i="3"/>
  <c r="BI58" i="3" s="1"/>
  <c r="BO58" i="3"/>
  <c r="CA58" i="3" s="1"/>
  <c r="CG58" i="3" s="1"/>
  <c r="AB59" i="3"/>
  <c r="AH59" i="3" s="1"/>
  <c r="AD59" i="3"/>
  <c r="AJ59" i="3" s="1"/>
  <c r="AE59" i="3"/>
  <c r="AK59" i="3" s="1"/>
  <c r="F60" i="3"/>
  <c r="M58" i="3"/>
  <c r="AA58" i="3"/>
  <c r="AG58" i="3" s="1"/>
  <c r="BM58" i="3"/>
  <c r="BY58" i="3" s="1"/>
  <c r="CE58" i="3" s="1"/>
  <c r="BA58" i="3"/>
  <c r="BG58" i="3" s="1"/>
  <c r="BP57" i="3"/>
  <c r="BD57" i="3"/>
  <c r="BJ57" i="3" s="1"/>
  <c r="AX58" i="2"/>
  <c r="BQ58" i="2"/>
  <c r="BR59" i="2"/>
  <c r="BU59" i="2"/>
  <c r="Z59" i="2"/>
  <c r="S60" i="2"/>
  <c r="BS59" i="2"/>
  <c r="BT59" i="2"/>
  <c r="BC58" i="2"/>
  <c r="BI58" i="2" s="1"/>
  <c r="BO58" i="2"/>
  <c r="BA58" i="2"/>
  <c r="BG58" i="2" s="1"/>
  <c r="BM58" i="2"/>
  <c r="AR58" i="2"/>
  <c r="AY58" i="2"/>
  <c r="BE58" i="2" s="1"/>
  <c r="BK58" i="2"/>
  <c r="BW58" i="2" s="1"/>
  <c r="CC58" i="2" s="1"/>
  <c r="BB58" i="2"/>
  <c r="BH58" i="2" s="1"/>
  <c r="BN58" i="2"/>
  <c r="BZ58" i="2" s="1"/>
  <c r="CF58" i="2" s="1"/>
  <c r="AZ58" i="2"/>
  <c r="BF58" i="2" s="1"/>
  <c r="BL58" i="2"/>
  <c r="BX58" i="2" s="1"/>
  <c r="CD58" i="2" s="1"/>
  <c r="M58" i="2"/>
  <c r="AA58" i="2"/>
  <c r="AG58" i="2" s="1"/>
  <c r="AD59" i="2"/>
  <c r="AJ59" i="2" s="1"/>
  <c r="AE59" i="2"/>
  <c r="AK59" i="2" s="1"/>
  <c r="F60" i="2"/>
  <c r="AB59" i="2"/>
  <c r="AH59" i="2" s="1"/>
  <c r="AC59" i="2"/>
  <c r="AI59" i="2" s="1"/>
  <c r="AF57" i="2"/>
  <c r="AL57" i="2" s="1"/>
  <c r="CI57" i="2"/>
  <c r="BP57" i="2"/>
  <c r="BD57" i="2"/>
  <c r="BJ57" i="2" s="1"/>
  <c r="AX58" i="1"/>
  <c r="BQ58" i="1"/>
  <c r="BR59" i="1"/>
  <c r="BS59" i="1"/>
  <c r="BT59" i="1"/>
  <c r="BU59" i="1"/>
  <c r="S60" i="1"/>
  <c r="BD57" i="1"/>
  <c r="BJ57" i="1" s="1"/>
  <c r="BP57" i="1"/>
  <c r="CB57" i="1" s="1"/>
  <c r="CH57" i="1" s="1"/>
  <c r="M58" i="1"/>
  <c r="AA58" i="1"/>
  <c r="AG58" i="1" s="1"/>
  <c r="AR58" i="1"/>
  <c r="AY58" i="1"/>
  <c r="BE58" i="1" s="1"/>
  <c r="BK58" i="1"/>
  <c r="BW58" i="1" s="1"/>
  <c r="CC58" i="1" s="1"/>
  <c r="AZ58" i="1"/>
  <c r="BF58" i="1" s="1"/>
  <c r="BL58" i="1"/>
  <c r="BX58" i="1" s="1"/>
  <c r="CD58" i="1" s="1"/>
  <c r="BA58" i="1"/>
  <c r="BG58" i="1" s="1"/>
  <c r="BM58" i="1"/>
  <c r="BY58" i="1" s="1"/>
  <c r="CE58" i="1" s="1"/>
  <c r="BB58" i="1"/>
  <c r="BH58" i="1" s="1"/>
  <c r="BN58" i="1"/>
  <c r="BZ58" i="1" s="1"/>
  <c r="CF58" i="1" s="1"/>
  <c r="BC58" i="1"/>
  <c r="BI58" i="1" s="1"/>
  <c r="BO58" i="1"/>
  <c r="CA58" i="1" s="1"/>
  <c r="CG58" i="1" s="1"/>
  <c r="AB59" i="1"/>
  <c r="AH59" i="1" s="1"/>
  <c r="AC59" i="1"/>
  <c r="AI59" i="1" s="1"/>
  <c r="AD59" i="1"/>
  <c r="AJ59" i="1" s="1"/>
  <c r="AE59" i="1"/>
  <c r="AK59" i="1" s="1"/>
  <c r="F60" i="1"/>
  <c r="AK58" i="8"/>
  <c r="BX57" i="8"/>
  <c r="BT58" i="7"/>
  <c r="AY58" i="6"/>
  <c r="AC58" i="5"/>
  <c r="AK57" i="4"/>
  <c r="AS57" i="4" s="1"/>
  <c r="AL57" i="4"/>
  <c r="AT57" i="4" s="1"/>
  <c r="AW57" i="4"/>
  <c r="AZ57" i="4"/>
  <c r="AF58" i="4"/>
  <c r="AN58" i="4" s="1"/>
  <c r="AG58" i="4"/>
  <c r="AO58" i="4" s="1"/>
  <c r="AJ58" i="4"/>
  <c r="AR58" i="4" s="1"/>
  <c r="BV57" i="3"/>
  <c r="Z58" i="3"/>
  <c r="BR58" i="3"/>
  <c r="BX57" i="3"/>
  <c r="CD57" i="3" s="1"/>
  <c r="BU58" i="2"/>
  <c r="BV387" i="2"/>
  <c r="AW57" i="8"/>
  <c r="BI57" i="8" s="1"/>
  <c r="BR58" i="7"/>
  <c r="AC58" i="6"/>
  <c r="AJ58" i="6"/>
  <c r="AR58" i="6" s="1"/>
  <c r="CB56" i="2"/>
  <c r="CH56" i="2" s="1"/>
  <c r="AK58" i="7"/>
  <c r="BP58" i="9"/>
  <c r="AK58" i="9"/>
  <c r="BS58" i="8"/>
  <c r="AK57" i="6"/>
  <c r="AS57" i="6" s="1"/>
  <c r="AZ57" i="5"/>
  <c r="BV57" i="2"/>
  <c r="BS58" i="2"/>
  <c r="BP58" i="7"/>
  <c r="AC58" i="4"/>
  <c r="Z58" i="1"/>
  <c r="AY58" i="5"/>
  <c r="AY58" i="4"/>
  <c r="Z58" i="2"/>
  <c r="BU57" i="9"/>
  <c r="AK57" i="5"/>
  <c r="AS57" i="5" s="1"/>
  <c r="CB56" i="3"/>
  <c r="CH56" i="3" s="1"/>
  <c r="AW57" i="9"/>
  <c r="BI57" i="9" s="1"/>
  <c r="AM58" i="9"/>
  <c r="AY58" i="9" s="1"/>
  <c r="AM58" i="8"/>
  <c r="AY58" i="8" s="1"/>
  <c r="AF57" i="1"/>
  <c r="AL57" i="1" s="1"/>
  <c r="BR60" i="9" l="1"/>
  <c r="BS60" i="9"/>
  <c r="Y61" i="9"/>
  <c r="BT60" i="9"/>
  <c r="AL59" i="9"/>
  <c r="BQ59" i="9"/>
  <c r="R59" i="9"/>
  <c r="AN59" i="9"/>
  <c r="AZ59" i="9" s="1"/>
  <c r="AR59" i="9"/>
  <c r="BD59" i="9" s="1"/>
  <c r="BK59" i="9"/>
  <c r="AT59" i="9"/>
  <c r="BF59" i="9" s="1"/>
  <c r="BM59" i="9"/>
  <c r="BW59" i="9" s="1"/>
  <c r="BO59" i="9"/>
  <c r="BY59" i="9" s="1"/>
  <c r="AV59" i="9"/>
  <c r="BH59" i="9" s="1"/>
  <c r="AP60" i="9"/>
  <c r="BB60" i="9" s="1"/>
  <c r="AO60" i="9"/>
  <c r="BA60" i="9" s="1"/>
  <c r="F61" i="9"/>
  <c r="AQ60" i="9"/>
  <c r="BC60" i="9" s="1"/>
  <c r="AS59" i="9"/>
  <c r="BE59" i="9" s="1"/>
  <c r="BL59" i="9"/>
  <c r="BV59" i="9" s="1"/>
  <c r="S59" i="9"/>
  <c r="AX59" i="9" s="1"/>
  <c r="BJ59" i="9" s="1"/>
  <c r="BN59" i="9"/>
  <c r="BX59" i="9" s="1"/>
  <c r="AU59" i="9"/>
  <c r="BG59" i="9" s="1"/>
  <c r="AL59" i="8"/>
  <c r="BQ59" i="8"/>
  <c r="BP60" i="8"/>
  <c r="BR60" i="8"/>
  <c r="Y61" i="8"/>
  <c r="AK60" i="8"/>
  <c r="BT60" i="8"/>
  <c r="AW58" i="8"/>
  <c r="BI58" i="8" s="1"/>
  <c r="BL59" i="8"/>
  <c r="BV59" i="8" s="1"/>
  <c r="S59" i="8"/>
  <c r="AX59" i="8" s="1"/>
  <c r="BJ59" i="8" s="1"/>
  <c r="AS59" i="8"/>
  <c r="BE59" i="8" s="1"/>
  <c r="R59" i="8"/>
  <c r="AN59" i="8"/>
  <c r="AZ59" i="8" s="1"/>
  <c r="BK59" i="8"/>
  <c r="AR59" i="8"/>
  <c r="BD59" i="8" s="1"/>
  <c r="BM59" i="8"/>
  <c r="AT59" i="8"/>
  <c r="BF59" i="8" s="1"/>
  <c r="AP60" i="8"/>
  <c r="BB60" i="8" s="1"/>
  <c r="AQ60" i="8"/>
  <c r="BC60" i="8" s="1"/>
  <c r="F61" i="8"/>
  <c r="AO60" i="8"/>
  <c r="BA60" i="8" s="1"/>
  <c r="AV59" i="8"/>
  <c r="BH59" i="8" s="1"/>
  <c r="BO59" i="8"/>
  <c r="AU59" i="8"/>
  <c r="BG59" i="8" s="1"/>
  <c r="BN59" i="8"/>
  <c r="BX59" i="8" s="1"/>
  <c r="BS60" i="7"/>
  <c r="BP60" i="7"/>
  <c r="Y61" i="7"/>
  <c r="AL59" i="7"/>
  <c r="BQ59" i="7"/>
  <c r="AW58" i="7"/>
  <c r="BI58" i="7" s="1"/>
  <c r="AV59" i="7"/>
  <c r="BH59" i="7" s="1"/>
  <c r="BO59" i="7"/>
  <c r="BN59" i="7"/>
  <c r="AU59" i="7"/>
  <c r="BG59" i="7" s="1"/>
  <c r="S59" i="7"/>
  <c r="AX59" i="7" s="1"/>
  <c r="BJ59" i="7" s="1"/>
  <c r="BL59" i="7"/>
  <c r="BV59" i="7" s="1"/>
  <c r="AS59" i="7"/>
  <c r="BE59" i="7" s="1"/>
  <c r="AO60" i="7"/>
  <c r="BA60" i="7" s="1"/>
  <c r="AQ60" i="7"/>
  <c r="BC60" i="7" s="1"/>
  <c r="F61" i="7"/>
  <c r="AM60" i="7"/>
  <c r="AY60" i="7" s="1"/>
  <c r="AP60" i="7"/>
  <c r="BB60" i="7" s="1"/>
  <c r="BK59" i="7"/>
  <c r="AR59" i="7"/>
  <c r="BD59" i="7" s="1"/>
  <c r="AT59" i="7"/>
  <c r="BF59" i="7" s="1"/>
  <c r="BM59" i="7"/>
  <c r="BW59" i="7" s="1"/>
  <c r="R59" i="7"/>
  <c r="AN59" i="7"/>
  <c r="AZ59" i="7" s="1"/>
  <c r="AD59" i="6"/>
  <c r="AV59" i="6"/>
  <c r="U61" i="6"/>
  <c r="AK58" i="6"/>
  <c r="AS58" i="6" s="1"/>
  <c r="N59" i="6"/>
  <c r="AE59" i="6"/>
  <c r="AM59" i="6" s="1"/>
  <c r="O59" i="6"/>
  <c r="AL59" i="6" s="1"/>
  <c r="AT59" i="6" s="1"/>
  <c r="AH59" i="6"/>
  <c r="AP59" i="6" s="1"/>
  <c r="AU59" i="6"/>
  <c r="AW59" i="6" s="1"/>
  <c r="AI59" i="6"/>
  <c r="AQ59" i="6" s="1"/>
  <c r="AX59" i="6"/>
  <c r="AF60" i="6"/>
  <c r="AN60" i="6" s="1"/>
  <c r="AG60" i="6"/>
  <c r="AO60" i="6" s="1"/>
  <c r="F61" i="6"/>
  <c r="AD59" i="5"/>
  <c r="AV59" i="5"/>
  <c r="U61" i="5"/>
  <c r="AK58" i="5"/>
  <c r="AS58" i="5" s="1"/>
  <c r="N59" i="5"/>
  <c r="AE59" i="5"/>
  <c r="AM59" i="5" s="1"/>
  <c r="O59" i="5"/>
  <c r="AL59" i="5" s="1"/>
  <c r="AT59" i="5" s="1"/>
  <c r="AH59" i="5"/>
  <c r="AP59" i="5" s="1"/>
  <c r="AU59" i="5"/>
  <c r="AW59" i="5" s="1"/>
  <c r="AI59" i="5"/>
  <c r="AQ59" i="5" s="1"/>
  <c r="AX59" i="5"/>
  <c r="AF60" i="5"/>
  <c r="AN60" i="5" s="1"/>
  <c r="AJ60" i="5"/>
  <c r="AR60" i="5" s="1"/>
  <c r="F61" i="5"/>
  <c r="AD59" i="4"/>
  <c r="AV59" i="4"/>
  <c r="U61" i="4"/>
  <c r="AK58" i="4"/>
  <c r="AS58" i="4" s="1"/>
  <c r="N59" i="4"/>
  <c r="AE59" i="4"/>
  <c r="AM59" i="4" s="1"/>
  <c r="O59" i="4"/>
  <c r="AL59" i="4" s="1"/>
  <c r="AT59" i="4" s="1"/>
  <c r="AH59" i="4"/>
  <c r="AP59" i="4" s="1"/>
  <c r="AU59" i="4"/>
  <c r="AW59" i="4" s="1"/>
  <c r="AI59" i="4"/>
  <c r="AQ59" i="4" s="1"/>
  <c r="AX59" i="4"/>
  <c r="AF60" i="4"/>
  <c r="AN60" i="4" s="1"/>
  <c r="F61" i="4"/>
  <c r="AX59" i="3"/>
  <c r="BQ59" i="3"/>
  <c r="BR60" i="3"/>
  <c r="S61" i="3"/>
  <c r="BS60" i="3"/>
  <c r="BU60" i="3"/>
  <c r="BD58" i="3"/>
  <c r="BJ58" i="3" s="1"/>
  <c r="BP58" i="3"/>
  <c r="AZ59" i="3"/>
  <c r="BF59" i="3" s="1"/>
  <c r="BL59" i="3"/>
  <c r="BX59" i="3" s="1"/>
  <c r="CD59" i="3" s="1"/>
  <c r="BB59" i="3"/>
  <c r="BH59" i="3" s="1"/>
  <c r="BN59" i="3"/>
  <c r="M59" i="3"/>
  <c r="AA59" i="3"/>
  <c r="AG59" i="3" s="1"/>
  <c r="BA59" i="3"/>
  <c r="BG59" i="3" s="1"/>
  <c r="BM59" i="3"/>
  <c r="AB60" i="3"/>
  <c r="AH60" i="3" s="1"/>
  <c r="AD60" i="3"/>
  <c r="AJ60" i="3" s="1"/>
  <c r="AC60" i="3"/>
  <c r="AI60" i="3" s="1"/>
  <c r="AE60" i="3"/>
  <c r="AK60" i="3" s="1"/>
  <c r="F61" i="3"/>
  <c r="BK59" i="3"/>
  <c r="BW59" i="3" s="1"/>
  <c r="CC59" i="3" s="1"/>
  <c r="AR59" i="3"/>
  <c r="AY59" i="3"/>
  <c r="BE59" i="3" s="1"/>
  <c r="BC59" i="3"/>
  <c r="BI59" i="3" s="1"/>
  <c r="BO59" i="3"/>
  <c r="CA59" i="3" s="1"/>
  <c r="CG59" i="3" s="1"/>
  <c r="AF58" i="3"/>
  <c r="AL58" i="3" s="1"/>
  <c r="CI58" i="3"/>
  <c r="CJ58" i="3"/>
  <c r="BQ59" i="2"/>
  <c r="AX59" i="2"/>
  <c r="BV59" i="2" s="1"/>
  <c r="BT60" i="2"/>
  <c r="BS60" i="2"/>
  <c r="S61" i="2"/>
  <c r="BR60" i="2"/>
  <c r="BD58" i="2"/>
  <c r="BJ58" i="2" s="1"/>
  <c r="BP58" i="2"/>
  <c r="AF58" i="2"/>
  <c r="AL58" i="2" s="1"/>
  <c r="CI58" i="2"/>
  <c r="AD60" i="2"/>
  <c r="AJ60" i="2" s="1"/>
  <c r="AB60" i="2"/>
  <c r="AH60" i="2" s="1"/>
  <c r="F61" i="2"/>
  <c r="AC60" i="2"/>
  <c r="AI60" i="2" s="1"/>
  <c r="AE60" i="2"/>
  <c r="AK60" i="2" s="1"/>
  <c r="BL59" i="2"/>
  <c r="BX59" i="2" s="1"/>
  <c r="CD59" i="2" s="1"/>
  <c r="AZ59" i="2"/>
  <c r="BF59" i="2" s="1"/>
  <c r="BA59" i="2"/>
  <c r="BG59" i="2" s="1"/>
  <c r="BM59" i="2"/>
  <c r="BY59" i="2" s="1"/>
  <c r="CE59" i="2" s="1"/>
  <c r="M59" i="2"/>
  <c r="AA59" i="2"/>
  <c r="AG59" i="2" s="1"/>
  <c r="AR59" i="2"/>
  <c r="BK59" i="2"/>
  <c r="BW59" i="2" s="1"/>
  <c r="CC59" i="2" s="1"/>
  <c r="AY59" i="2"/>
  <c r="BE59" i="2" s="1"/>
  <c r="BB59" i="2"/>
  <c r="BH59" i="2" s="1"/>
  <c r="BN59" i="2"/>
  <c r="BZ59" i="2" s="1"/>
  <c r="CF59" i="2" s="1"/>
  <c r="BO59" i="2"/>
  <c r="CA59" i="2" s="1"/>
  <c r="CG59" i="2" s="1"/>
  <c r="BC59" i="2"/>
  <c r="BI59" i="2" s="1"/>
  <c r="AX59" i="1"/>
  <c r="BQ59" i="1"/>
  <c r="BR60" i="1"/>
  <c r="BS60" i="1"/>
  <c r="BT60" i="1"/>
  <c r="BU60" i="1"/>
  <c r="S61" i="1"/>
  <c r="BD58" i="1"/>
  <c r="BJ58" i="1" s="1"/>
  <c r="BP58" i="1"/>
  <c r="M59" i="1"/>
  <c r="AA59" i="1"/>
  <c r="AG59" i="1" s="1"/>
  <c r="AR59" i="1"/>
  <c r="AY59" i="1"/>
  <c r="BE59" i="1" s="1"/>
  <c r="BK59" i="1"/>
  <c r="BW59" i="1" s="1"/>
  <c r="CC59" i="1" s="1"/>
  <c r="AZ59" i="1"/>
  <c r="BF59" i="1" s="1"/>
  <c r="BL59" i="1"/>
  <c r="BX59" i="1" s="1"/>
  <c r="CD59" i="1" s="1"/>
  <c r="BA59" i="1"/>
  <c r="BG59" i="1" s="1"/>
  <c r="BM59" i="1"/>
  <c r="BY59" i="1" s="1"/>
  <c r="CE59" i="1" s="1"/>
  <c r="BB59" i="1"/>
  <c r="BH59" i="1" s="1"/>
  <c r="BN59" i="1"/>
  <c r="BZ59" i="1" s="1"/>
  <c r="CF59" i="1" s="1"/>
  <c r="BC59" i="1"/>
  <c r="BI59" i="1" s="1"/>
  <c r="BO59" i="1"/>
  <c r="CA59" i="1" s="1"/>
  <c r="CG59" i="1" s="1"/>
  <c r="AB60" i="1"/>
  <c r="AH60" i="1" s="1"/>
  <c r="AC60" i="1"/>
  <c r="AI60" i="1" s="1"/>
  <c r="AD60" i="1"/>
  <c r="AJ60" i="1" s="1"/>
  <c r="AE60" i="1"/>
  <c r="AK60" i="1" s="1"/>
  <c r="F61" i="1"/>
  <c r="AW58" i="9"/>
  <c r="BI58" i="9" s="1"/>
  <c r="BU58" i="9"/>
  <c r="BR59" i="8"/>
  <c r="AY59" i="6"/>
  <c r="AZ58" i="4"/>
  <c r="AG59" i="4"/>
  <c r="AO59" i="4" s="1"/>
  <c r="Z59" i="3"/>
  <c r="BT59" i="3"/>
  <c r="BS59" i="3"/>
  <c r="BW58" i="3"/>
  <c r="CC58" i="3" s="1"/>
  <c r="BX58" i="3"/>
  <c r="CD58" i="3" s="1"/>
  <c r="AC59" i="3"/>
  <c r="AI59" i="3" s="1"/>
  <c r="CB57" i="3"/>
  <c r="CH57" i="3" s="1"/>
  <c r="BV58" i="2"/>
  <c r="BY58" i="2"/>
  <c r="CE58" i="2" s="1"/>
  <c r="BP59" i="9"/>
  <c r="BP59" i="8"/>
  <c r="AK59" i="7"/>
  <c r="BU58" i="7"/>
  <c r="BW58" i="7"/>
  <c r="BY58" i="7"/>
  <c r="AK59" i="9"/>
  <c r="BT59" i="7"/>
  <c r="AZ58" i="6"/>
  <c r="AJ59" i="6"/>
  <c r="AR59" i="6" s="1"/>
  <c r="BT59" i="8"/>
  <c r="BP59" i="7"/>
  <c r="AY59" i="4"/>
  <c r="CA58" i="2"/>
  <c r="CG58" i="2" s="1"/>
  <c r="AF58" i="1"/>
  <c r="AL58" i="1" s="1"/>
  <c r="AC59" i="5"/>
  <c r="AZ58" i="5"/>
  <c r="AC59" i="4"/>
  <c r="BV58" i="3"/>
  <c r="CB57" i="2"/>
  <c r="CH57" i="2" s="1"/>
  <c r="BV58" i="1"/>
  <c r="Z59" i="1"/>
  <c r="BX58" i="8"/>
  <c r="BS59" i="7"/>
  <c r="AC59" i="6"/>
  <c r="AY59" i="5"/>
  <c r="AM59" i="7"/>
  <c r="AY59" i="7" s="1"/>
  <c r="BS61" i="9" l="1"/>
  <c r="BT61" i="9"/>
  <c r="Y62" i="9"/>
  <c r="BQ60" i="9"/>
  <c r="AL60" i="9"/>
  <c r="AW59" i="9"/>
  <c r="BI59" i="9" s="1"/>
  <c r="AT60" i="9"/>
  <c r="BF60" i="9" s="1"/>
  <c r="BM60" i="9"/>
  <c r="BW60" i="9" s="1"/>
  <c r="BO60" i="9"/>
  <c r="BY60" i="9" s="1"/>
  <c r="AV60" i="9"/>
  <c r="BH60" i="9" s="1"/>
  <c r="AR60" i="9"/>
  <c r="BD60" i="9" s="1"/>
  <c r="BK60" i="9"/>
  <c r="AO61" i="9"/>
  <c r="BA61" i="9" s="1"/>
  <c r="F62" i="9"/>
  <c r="AM61" i="9"/>
  <c r="AY61" i="9" s="1"/>
  <c r="AP61" i="9"/>
  <c r="BB61" i="9" s="1"/>
  <c r="AQ61" i="9"/>
  <c r="BC61" i="9" s="1"/>
  <c r="AM60" i="9"/>
  <c r="AY60" i="9" s="1"/>
  <c r="AS60" i="9"/>
  <c r="BE60" i="9" s="1"/>
  <c r="BL60" i="9"/>
  <c r="BV60" i="9" s="1"/>
  <c r="S60" i="9"/>
  <c r="AX60" i="9" s="1"/>
  <c r="BJ60" i="9" s="1"/>
  <c r="AU60" i="9"/>
  <c r="BG60" i="9" s="1"/>
  <c r="BN60" i="9"/>
  <c r="BX60" i="9" s="1"/>
  <c r="R60" i="9"/>
  <c r="AN60" i="9"/>
  <c r="AZ60" i="9" s="1"/>
  <c r="AL60" i="8"/>
  <c r="BQ60" i="8"/>
  <c r="BS61" i="8"/>
  <c r="Y62" i="8"/>
  <c r="R60" i="8"/>
  <c r="AW60" i="8" s="1"/>
  <c r="BI60" i="8" s="1"/>
  <c r="AN60" i="8"/>
  <c r="AZ60" i="8" s="1"/>
  <c r="AU60" i="8"/>
  <c r="BG60" i="8" s="1"/>
  <c r="BN60" i="8"/>
  <c r="S60" i="8"/>
  <c r="AX60" i="8" s="1"/>
  <c r="BJ60" i="8" s="1"/>
  <c r="BL60" i="8"/>
  <c r="BV60" i="8" s="1"/>
  <c r="AS60" i="8"/>
  <c r="BE60" i="8" s="1"/>
  <c r="AM60" i="8"/>
  <c r="AY60" i="8" s="1"/>
  <c r="AM61" i="8"/>
  <c r="AY61" i="8" s="1"/>
  <c r="AO61" i="8"/>
  <c r="BA61" i="8" s="1"/>
  <c r="AP61" i="8"/>
  <c r="BB61" i="8" s="1"/>
  <c r="F62" i="8"/>
  <c r="AQ61" i="8"/>
  <c r="BC61" i="8" s="1"/>
  <c r="BM60" i="8"/>
  <c r="BW60" i="8" s="1"/>
  <c r="AT60" i="8"/>
  <c r="BF60" i="8" s="1"/>
  <c r="BK60" i="8"/>
  <c r="BU60" i="8" s="1"/>
  <c r="AR60" i="8"/>
  <c r="BD60" i="8" s="1"/>
  <c r="AV60" i="8"/>
  <c r="BH60" i="8" s="1"/>
  <c r="BO60" i="8"/>
  <c r="BY60" i="8" s="1"/>
  <c r="Y62" i="7"/>
  <c r="BT61" i="7"/>
  <c r="BS61" i="7"/>
  <c r="BP61" i="7"/>
  <c r="AL60" i="7"/>
  <c r="BQ60" i="7"/>
  <c r="AR60" i="7"/>
  <c r="BD60" i="7" s="1"/>
  <c r="BK60" i="7"/>
  <c r="BU60" i="7" s="1"/>
  <c r="BM60" i="7"/>
  <c r="AT60" i="7"/>
  <c r="BF60" i="7" s="1"/>
  <c r="BO60" i="7"/>
  <c r="AV60" i="7"/>
  <c r="BH60" i="7" s="1"/>
  <c r="R60" i="7"/>
  <c r="AN60" i="7"/>
  <c r="AZ60" i="7" s="1"/>
  <c r="F62" i="7"/>
  <c r="AQ61" i="7"/>
  <c r="BC61" i="7" s="1"/>
  <c r="AO61" i="7"/>
  <c r="BA61" i="7" s="1"/>
  <c r="AP61" i="7"/>
  <c r="BB61" i="7" s="1"/>
  <c r="S60" i="7"/>
  <c r="AX60" i="7" s="1"/>
  <c r="BJ60" i="7" s="1"/>
  <c r="AS60" i="7"/>
  <c r="BE60" i="7" s="1"/>
  <c r="BL60" i="7"/>
  <c r="BV60" i="7" s="1"/>
  <c r="AU60" i="7"/>
  <c r="BG60" i="7" s="1"/>
  <c r="BN60" i="7"/>
  <c r="BX60" i="7" s="1"/>
  <c r="AD60" i="6"/>
  <c r="AV60" i="6"/>
  <c r="U62" i="6"/>
  <c r="AK59" i="6"/>
  <c r="AS59" i="6" s="1"/>
  <c r="N60" i="6"/>
  <c r="AE60" i="6"/>
  <c r="AM60" i="6" s="1"/>
  <c r="O60" i="6"/>
  <c r="AL60" i="6" s="1"/>
  <c r="AT60" i="6" s="1"/>
  <c r="AH60" i="6"/>
  <c r="AP60" i="6" s="1"/>
  <c r="AU60" i="6"/>
  <c r="AW60" i="6" s="1"/>
  <c r="AI60" i="6"/>
  <c r="AQ60" i="6" s="1"/>
  <c r="AX60" i="6"/>
  <c r="AF61" i="6"/>
  <c r="AN61" i="6" s="1"/>
  <c r="AG61" i="6"/>
  <c r="AO61" i="6" s="1"/>
  <c r="AJ61" i="6"/>
  <c r="AR61" i="6" s="1"/>
  <c r="F62" i="6"/>
  <c r="AD60" i="5"/>
  <c r="AV60" i="5"/>
  <c r="U62" i="5"/>
  <c r="AK59" i="5"/>
  <c r="AS59" i="5" s="1"/>
  <c r="N60" i="5"/>
  <c r="AE60" i="5"/>
  <c r="AM60" i="5" s="1"/>
  <c r="O60" i="5"/>
  <c r="AL60" i="5" s="1"/>
  <c r="AT60" i="5" s="1"/>
  <c r="AH60" i="5"/>
  <c r="AP60" i="5" s="1"/>
  <c r="AU60" i="5"/>
  <c r="AW60" i="5" s="1"/>
  <c r="AI60" i="5"/>
  <c r="AQ60" i="5" s="1"/>
  <c r="AX60" i="5"/>
  <c r="AF61" i="5"/>
  <c r="AN61" i="5" s="1"/>
  <c r="AG61" i="5"/>
  <c r="AO61" i="5" s="1"/>
  <c r="AJ61" i="5"/>
  <c r="AR61" i="5" s="1"/>
  <c r="F62" i="5"/>
  <c r="AD60" i="4"/>
  <c r="AV60" i="4"/>
  <c r="U62" i="4"/>
  <c r="AK59" i="4"/>
  <c r="AS59" i="4" s="1"/>
  <c r="N60" i="4"/>
  <c r="AE60" i="4"/>
  <c r="AM60" i="4" s="1"/>
  <c r="O60" i="4"/>
  <c r="AL60" i="4" s="1"/>
  <c r="AT60" i="4" s="1"/>
  <c r="AH60" i="4"/>
  <c r="AP60" i="4" s="1"/>
  <c r="AU60" i="4"/>
  <c r="AI60" i="4"/>
  <c r="AQ60" i="4" s="1"/>
  <c r="AX60" i="4"/>
  <c r="F62" i="4"/>
  <c r="BR61" i="3"/>
  <c r="BT61" i="3"/>
  <c r="BU61" i="3"/>
  <c r="S62" i="3"/>
  <c r="BS61" i="3"/>
  <c r="AX60" i="3"/>
  <c r="BQ60" i="3"/>
  <c r="AF59" i="3"/>
  <c r="AL59" i="3" s="1"/>
  <c r="CI59" i="3"/>
  <c r="CJ59" i="3"/>
  <c r="AZ60" i="3"/>
  <c r="BF60" i="3" s="1"/>
  <c r="BL60" i="3"/>
  <c r="BX60" i="3" s="1"/>
  <c r="CD60" i="3" s="1"/>
  <c r="BA60" i="3"/>
  <c r="BG60" i="3" s="1"/>
  <c r="BM60" i="3"/>
  <c r="BY60" i="3" s="1"/>
  <c r="CE60" i="3" s="1"/>
  <c r="BC60" i="3"/>
  <c r="BI60" i="3" s="1"/>
  <c r="BO60" i="3"/>
  <c r="CA60" i="3" s="1"/>
  <c r="CG60" i="3" s="1"/>
  <c r="M60" i="3"/>
  <c r="AA60" i="3"/>
  <c r="AG60" i="3" s="1"/>
  <c r="BB60" i="3"/>
  <c r="BH60" i="3" s="1"/>
  <c r="BN60" i="3"/>
  <c r="F62" i="3"/>
  <c r="AD61" i="3"/>
  <c r="AJ61" i="3" s="1"/>
  <c r="AC61" i="3"/>
  <c r="AI61" i="3" s="1"/>
  <c r="AE61" i="3"/>
  <c r="AK61" i="3" s="1"/>
  <c r="AB61" i="3"/>
  <c r="AH61" i="3" s="1"/>
  <c r="AR60" i="3"/>
  <c r="AY60" i="3"/>
  <c r="BE60" i="3" s="1"/>
  <c r="BK60" i="3"/>
  <c r="BW60" i="3" s="1"/>
  <c r="CC60" i="3" s="1"/>
  <c r="BP59" i="3"/>
  <c r="BD59" i="3"/>
  <c r="BJ59" i="3" s="1"/>
  <c r="AX60" i="2"/>
  <c r="BQ60" i="2"/>
  <c r="S62" i="2"/>
  <c r="BS61" i="2"/>
  <c r="BR61" i="2"/>
  <c r="BT61" i="2"/>
  <c r="BC60" i="2"/>
  <c r="BI60" i="2" s="1"/>
  <c r="BO60" i="2"/>
  <c r="BA60" i="2"/>
  <c r="BG60" i="2" s="1"/>
  <c r="BM60" i="2"/>
  <c r="BY60" i="2" s="1"/>
  <c r="CE60" i="2" s="1"/>
  <c r="AC61" i="2"/>
  <c r="AI61" i="2" s="1"/>
  <c r="F62" i="2"/>
  <c r="AD61" i="2"/>
  <c r="AJ61" i="2" s="1"/>
  <c r="AB61" i="2"/>
  <c r="AH61" i="2" s="1"/>
  <c r="AE61" i="2"/>
  <c r="AK61" i="2" s="1"/>
  <c r="AR60" i="2"/>
  <c r="BK60" i="2"/>
  <c r="BW60" i="2" s="1"/>
  <c r="CC60" i="2" s="1"/>
  <c r="AY60" i="2"/>
  <c r="BE60" i="2" s="1"/>
  <c r="AA60" i="2"/>
  <c r="AG60" i="2" s="1"/>
  <c r="M60" i="2"/>
  <c r="BL60" i="2"/>
  <c r="BX60" i="2" s="1"/>
  <c r="CD60" i="2" s="1"/>
  <c r="AZ60" i="2"/>
  <c r="BF60" i="2" s="1"/>
  <c r="BB60" i="2"/>
  <c r="BH60" i="2" s="1"/>
  <c r="BN60" i="2"/>
  <c r="BZ60" i="2" s="1"/>
  <c r="CF60" i="2" s="1"/>
  <c r="CI59" i="2"/>
  <c r="AF59" i="2"/>
  <c r="AL59" i="2" s="1"/>
  <c r="BD59" i="2"/>
  <c r="BJ59" i="2" s="1"/>
  <c r="BP59" i="2"/>
  <c r="CB59" i="2" s="1"/>
  <c r="CH59" i="2" s="1"/>
  <c r="AX60" i="1"/>
  <c r="BQ60" i="1"/>
  <c r="BR61" i="1"/>
  <c r="BS61" i="1"/>
  <c r="BT61" i="1"/>
  <c r="BU61" i="1"/>
  <c r="S62" i="1"/>
  <c r="AF59" i="1"/>
  <c r="AL59" i="1" s="1"/>
  <c r="BD59" i="1"/>
  <c r="BJ59" i="1" s="1"/>
  <c r="BP59" i="1"/>
  <c r="M60" i="1"/>
  <c r="AA60" i="1"/>
  <c r="AG60" i="1" s="1"/>
  <c r="AR60" i="1"/>
  <c r="AY60" i="1"/>
  <c r="BE60" i="1" s="1"/>
  <c r="BK60" i="1"/>
  <c r="BW60" i="1" s="1"/>
  <c r="CC60" i="1" s="1"/>
  <c r="AZ60" i="1"/>
  <c r="BF60" i="1" s="1"/>
  <c r="BL60" i="1"/>
  <c r="BX60" i="1" s="1"/>
  <c r="CD60" i="1" s="1"/>
  <c r="BA60" i="1"/>
  <c r="BG60" i="1" s="1"/>
  <c r="BM60" i="1"/>
  <c r="BY60" i="1" s="1"/>
  <c r="CE60" i="1" s="1"/>
  <c r="BB60" i="1"/>
  <c r="BH60" i="1" s="1"/>
  <c r="BN60" i="1"/>
  <c r="BZ60" i="1" s="1"/>
  <c r="CF60" i="1" s="1"/>
  <c r="BC60" i="1"/>
  <c r="BI60" i="1" s="1"/>
  <c r="BO60" i="1"/>
  <c r="CA60" i="1" s="1"/>
  <c r="CG60" i="1" s="1"/>
  <c r="AB61" i="1"/>
  <c r="AH61" i="1" s="1"/>
  <c r="AC61" i="1"/>
  <c r="AI61" i="1" s="1"/>
  <c r="AD61" i="1"/>
  <c r="AJ61" i="1" s="1"/>
  <c r="AE61" i="1"/>
  <c r="AK61" i="1" s="1"/>
  <c r="F62" i="1"/>
  <c r="BR60" i="7"/>
  <c r="BX59" i="7"/>
  <c r="AZ59" i="6"/>
  <c r="AC60" i="4"/>
  <c r="AZ59" i="4"/>
  <c r="CB58" i="1"/>
  <c r="CH58" i="1" s="1"/>
  <c r="Z60" i="3"/>
  <c r="BT60" i="3"/>
  <c r="CB58" i="3"/>
  <c r="CH58" i="3" s="1"/>
  <c r="BZ59" i="3"/>
  <c r="CF59" i="3" s="1"/>
  <c r="BY59" i="3"/>
  <c r="CE59" i="3" s="1"/>
  <c r="Z60" i="2"/>
  <c r="AY60" i="5"/>
  <c r="BV59" i="3"/>
  <c r="BP60" i="9"/>
  <c r="BU59" i="9"/>
  <c r="AY60" i="6"/>
  <c r="AC60" i="5"/>
  <c r="AY60" i="4"/>
  <c r="CB58" i="2"/>
  <c r="CH58" i="2" s="1"/>
  <c r="BS60" i="8"/>
  <c r="BU59" i="8"/>
  <c r="BW59" i="8"/>
  <c r="BY59" i="8"/>
  <c r="AG60" i="4"/>
  <c r="AO60" i="4" s="1"/>
  <c r="AK60" i="9"/>
  <c r="BT60" i="7"/>
  <c r="AK60" i="7"/>
  <c r="BY59" i="7"/>
  <c r="BU59" i="7"/>
  <c r="AW59" i="7"/>
  <c r="BI59" i="7" s="1"/>
  <c r="AC60" i="6"/>
  <c r="AJ60" i="6"/>
  <c r="AR60" i="6" s="1"/>
  <c r="AZ59" i="5"/>
  <c r="AG60" i="5"/>
  <c r="AO60" i="5" s="1"/>
  <c r="BU60" i="2"/>
  <c r="Z60" i="1"/>
  <c r="AJ60" i="4"/>
  <c r="AR60" i="4" s="1"/>
  <c r="BV59" i="1"/>
  <c r="AW59" i="8"/>
  <c r="BI59" i="8" s="1"/>
  <c r="AL61" i="9" l="1"/>
  <c r="BQ61" i="9"/>
  <c r="BT62" i="9"/>
  <c r="Y63" i="9"/>
  <c r="AO62" i="9"/>
  <c r="BA62" i="9" s="1"/>
  <c r="AQ62" i="9"/>
  <c r="BC62" i="9" s="1"/>
  <c r="F63" i="9"/>
  <c r="AP62" i="9"/>
  <c r="BB62" i="9" s="1"/>
  <c r="BO61" i="9"/>
  <c r="BY61" i="9" s="1"/>
  <c r="AV61" i="9"/>
  <c r="BH61" i="9" s="1"/>
  <c r="AU61" i="9"/>
  <c r="BG61" i="9" s="1"/>
  <c r="BN61" i="9"/>
  <c r="BX61" i="9" s="1"/>
  <c r="R61" i="9"/>
  <c r="AN61" i="9"/>
  <c r="AZ61" i="9" s="1"/>
  <c r="AS61" i="9"/>
  <c r="BE61" i="9" s="1"/>
  <c r="BL61" i="9"/>
  <c r="BV61" i="9" s="1"/>
  <c r="S61" i="9"/>
  <c r="AX61" i="9" s="1"/>
  <c r="BJ61" i="9" s="1"/>
  <c r="AR61" i="9"/>
  <c r="BD61" i="9" s="1"/>
  <c r="BK61" i="9"/>
  <c r="BM61" i="9"/>
  <c r="AT61" i="9"/>
  <c r="BF61" i="9" s="1"/>
  <c r="BQ61" i="8"/>
  <c r="AL61" i="8"/>
  <c r="BR62" i="8"/>
  <c r="Y63" i="8"/>
  <c r="AU61" i="8"/>
  <c r="BG61" i="8" s="1"/>
  <c r="BN61" i="8"/>
  <c r="BX61" i="8" s="1"/>
  <c r="AR61" i="8"/>
  <c r="BD61" i="8" s="1"/>
  <c r="BK61" i="8"/>
  <c r="AV61" i="8"/>
  <c r="BH61" i="8" s="1"/>
  <c r="BO61" i="8"/>
  <c r="S61" i="8"/>
  <c r="AX61" i="8" s="1"/>
  <c r="BJ61" i="8" s="1"/>
  <c r="BL61" i="8"/>
  <c r="BV61" i="8" s="1"/>
  <c r="AS61" i="8"/>
  <c r="BE61" i="8" s="1"/>
  <c r="R61" i="8"/>
  <c r="AN61" i="8"/>
  <c r="AZ61" i="8" s="1"/>
  <c r="AT61" i="8"/>
  <c r="BF61" i="8" s="1"/>
  <c r="BM61" i="8"/>
  <c r="F63" i="8"/>
  <c r="AO62" i="8"/>
  <c r="BA62" i="8" s="1"/>
  <c r="AQ62" i="8"/>
  <c r="BC62" i="8" s="1"/>
  <c r="AP62" i="8"/>
  <c r="BB62" i="8" s="1"/>
  <c r="Y63" i="7"/>
  <c r="BS62" i="7"/>
  <c r="BP62" i="7"/>
  <c r="BT62" i="7"/>
  <c r="AL61" i="7"/>
  <c r="BQ61" i="7"/>
  <c r="R61" i="7"/>
  <c r="AN61" i="7"/>
  <c r="AZ61" i="7" s="1"/>
  <c r="AT61" i="7"/>
  <c r="BF61" i="7" s="1"/>
  <c r="BM61" i="7"/>
  <c r="AO62" i="7"/>
  <c r="BA62" i="7" s="1"/>
  <c r="AQ62" i="7"/>
  <c r="BC62" i="7" s="1"/>
  <c r="AP62" i="7"/>
  <c r="BB62" i="7" s="1"/>
  <c r="AM62" i="7"/>
  <c r="AY62" i="7" s="1"/>
  <c r="F63" i="7"/>
  <c r="AA388" i="7"/>
  <c r="AM61" i="7"/>
  <c r="AY61" i="7" s="1"/>
  <c r="S61" i="7"/>
  <c r="AX61" i="7" s="1"/>
  <c r="BJ61" i="7" s="1"/>
  <c r="BL61" i="7"/>
  <c r="BV61" i="7" s="1"/>
  <c r="AS61" i="7"/>
  <c r="BE61" i="7" s="1"/>
  <c r="AU61" i="7"/>
  <c r="BG61" i="7" s="1"/>
  <c r="BN61" i="7"/>
  <c r="BX61" i="7" s="1"/>
  <c r="BK61" i="7"/>
  <c r="BU61" i="7" s="1"/>
  <c r="AR61" i="7"/>
  <c r="BD61" i="7" s="1"/>
  <c r="AV61" i="7"/>
  <c r="BH61" i="7" s="1"/>
  <c r="BO61" i="7"/>
  <c r="BY61" i="7" s="1"/>
  <c r="AD61" i="6"/>
  <c r="AV61" i="6"/>
  <c r="U63" i="6"/>
  <c r="AK60" i="6"/>
  <c r="AS60" i="6" s="1"/>
  <c r="N61" i="6"/>
  <c r="AE61" i="6"/>
  <c r="AM61" i="6" s="1"/>
  <c r="O61" i="6"/>
  <c r="AL61" i="6" s="1"/>
  <c r="AT61" i="6" s="1"/>
  <c r="AH61" i="6"/>
  <c r="AP61" i="6" s="1"/>
  <c r="AU61" i="6"/>
  <c r="AW61" i="6" s="1"/>
  <c r="AI61" i="6"/>
  <c r="AQ61" i="6" s="1"/>
  <c r="AX61" i="6"/>
  <c r="AF62" i="6"/>
  <c r="AN62" i="6" s="1"/>
  <c r="AG62" i="6"/>
  <c r="AO62" i="6" s="1"/>
  <c r="F63" i="6"/>
  <c r="AD61" i="5"/>
  <c r="AV61" i="5"/>
  <c r="U63" i="5"/>
  <c r="AK60" i="5"/>
  <c r="AS60" i="5" s="1"/>
  <c r="N61" i="5"/>
  <c r="AE61" i="5"/>
  <c r="AM61" i="5" s="1"/>
  <c r="O61" i="5"/>
  <c r="AL61" i="5" s="1"/>
  <c r="AT61" i="5" s="1"/>
  <c r="AH61" i="5"/>
  <c r="AP61" i="5" s="1"/>
  <c r="AU61" i="5"/>
  <c r="AW61" i="5" s="1"/>
  <c r="AI61" i="5"/>
  <c r="AQ61" i="5" s="1"/>
  <c r="AX61" i="5"/>
  <c r="AF62" i="5"/>
  <c r="AN62" i="5" s="1"/>
  <c r="AG62" i="5"/>
  <c r="AO62" i="5" s="1"/>
  <c r="AJ62" i="5"/>
  <c r="AR62" i="5" s="1"/>
  <c r="F63" i="5"/>
  <c r="AD61" i="4"/>
  <c r="AV61" i="4"/>
  <c r="U63" i="4"/>
  <c r="N61" i="4"/>
  <c r="AE61" i="4"/>
  <c r="AM61" i="4" s="1"/>
  <c r="O61" i="4"/>
  <c r="AL61" i="4" s="1"/>
  <c r="AT61" i="4" s="1"/>
  <c r="AH61" i="4"/>
  <c r="AP61" i="4" s="1"/>
  <c r="AU61" i="4"/>
  <c r="AW61" i="4" s="1"/>
  <c r="AI61" i="4"/>
  <c r="AQ61" i="4" s="1"/>
  <c r="AX61" i="4"/>
  <c r="AF62" i="4"/>
  <c r="AN62" i="4" s="1"/>
  <c r="AJ62" i="4"/>
  <c r="AR62" i="4" s="1"/>
  <c r="F63" i="4"/>
  <c r="AX61" i="3"/>
  <c r="BQ61" i="3"/>
  <c r="S63" i="3"/>
  <c r="BU62" i="3"/>
  <c r="BR62" i="3"/>
  <c r="AF60" i="3"/>
  <c r="AL60" i="3" s="1"/>
  <c r="CJ60" i="3"/>
  <c r="CI60" i="3"/>
  <c r="AR61" i="3"/>
  <c r="AY61" i="3"/>
  <c r="BE61" i="3" s="1"/>
  <c r="BK61" i="3"/>
  <c r="BO61" i="3"/>
  <c r="CA61" i="3" s="1"/>
  <c r="CG61" i="3" s="1"/>
  <c r="BC61" i="3"/>
  <c r="BI61" i="3" s="1"/>
  <c r="F63" i="3"/>
  <c r="AA61" i="3"/>
  <c r="AG61" i="3" s="1"/>
  <c r="M61" i="3"/>
  <c r="BL61" i="3"/>
  <c r="BX61" i="3" s="1"/>
  <c r="CD61" i="3" s="1"/>
  <c r="AZ61" i="3"/>
  <c r="BF61" i="3" s="1"/>
  <c r="BB61" i="3"/>
  <c r="BH61" i="3" s="1"/>
  <c r="BN61" i="3"/>
  <c r="BZ61" i="3" s="1"/>
  <c r="CF61" i="3" s="1"/>
  <c r="BA61" i="3"/>
  <c r="BG61" i="3" s="1"/>
  <c r="BM61" i="3"/>
  <c r="BY61" i="3" s="1"/>
  <c r="CE61" i="3" s="1"/>
  <c r="BP60" i="3"/>
  <c r="BD60" i="3"/>
  <c r="BJ60" i="3" s="1"/>
  <c r="BR62" i="2"/>
  <c r="BS62" i="2"/>
  <c r="BU62" i="2"/>
  <c r="S63" i="2"/>
  <c r="AX61" i="2"/>
  <c r="BQ61" i="2"/>
  <c r="BK61" i="2"/>
  <c r="BW61" i="2" s="1"/>
  <c r="CC61" i="2" s="1"/>
  <c r="AR61" i="2"/>
  <c r="AY61" i="2"/>
  <c r="BE61" i="2" s="1"/>
  <c r="AZ61" i="2"/>
  <c r="BF61" i="2" s="1"/>
  <c r="BL61" i="2"/>
  <c r="BX61" i="2" s="1"/>
  <c r="CD61" i="2" s="1"/>
  <c r="BC61" i="2"/>
  <c r="BI61" i="2" s="1"/>
  <c r="BO61" i="2"/>
  <c r="AA61" i="2"/>
  <c r="AG61" i="2" s="1"/>
  <c r="M61" i="2"/>
  <c r="BA61" i="2"/>
  <c r="BG61" i="2" s="1"/>
  <c r="BM61" i="2"/>
  <c r="BY61" i="2" s="1"/>
  <c r="CE61" i="2" s="1"/>
  <c r="AC62" i="2"/>
  <c r="AI62" i="2" s="1"/>
  <c r="AE62" i="2"/>
  <c r="AK62" i="2" s="1"/>
  <c r="F63" i="2"/>
  <c r="AB62" i="2"/>
  <c r="AH62" i="2" s="1"/>
  <c r="AD62" i="2"/>
  <c r="AJ62" i="2" s="1"/>
  <c r="BB61" i="2"/>
  <c r="BH61" i="2" s="1"/>
  <c r="BN61" i="2"/>
  <c r="BZ61" i="2" s="1"/>
  <c r="CF61" i="2" s="1"/>
  <c r="BD60" i="2"/>
  <c r="BJ60" i="2" s="1"/>
  <c r="BP60" i="2"/>
  <c r="CI60" i="2"/>
  <c r="AF60" i="2"/>
  <c r="AL60" i="2" s="1"/>
  <c r="AX61" i="1"/>
  <c r="BQ61" i="1"/>
  <c r="BR62" i="1"/>
  <c r="BS62" i="1"/>
  <c r="BT62" i="1"/>
  <c r="BU62" i="1"/>
  <c r="S63" i="1"/>
  <c r="BD60" i="1"/>
  <c r="BJ60" i="1" s="1"/>
  <c r="BP60" i="1"/>
  <c r="M61" i="1"/>
  <c r="AA61" i="1"/>
  <c r="AG61" i="1" s="1"/>
  <c r="AR61" i="1"/>
  <c r="AY61" i="1"/>
  <c r="BE61" i="1" s="1"/>
  <c r="BK61" i="1"/>
  <c r="BW61" i="1" s="1"/>
  <c r="CC61" i="1" s="1"/>
  <c r="AZ61" i="1"/>
  <c r="BF61" i="1" s="1"/>
  <c r="BL61" i="1"/>
  <c r="BX61" i="1" s="1"/>
  <c r="CD61" i="1" s="1"/>
  <c r="BA61" i="1"/>
  <c r="BG61" i="1" s="1"/>
  <c r="BM61" i="1"/>
  <c r="BY61" i="1" s="1"/>
  <c r="CE61" i="1" s="1"/>
  <c r="BB61" i="1"/>
  <c r="BH61" i="1" s="1"/>
  <c r="BN61" i="1"/>
  <c r="BZ61" i="1" s="1"/>
  <c r="CF61" i="1" s="1"/>
  <c r="BC61" i="1"/>
  <c r="BI61" i="1" s="1"/>
  <c r="BO61" i="1"/>
  <c r="CA61" i="1" s="1"/>
  <c r="CG61" i="1" s="1"/>
  <c r="AB62" i="1"/>
  <c r="AH62" i="1" s="1"/>
  <c r="AC62" i="1"/>
  <c r="AI62" i="1" s="1"/>
  <c r="AD62" i="1"/>
  <c r="AJ62" i="1" s="1"/>
  <c r="AE62" i="1"/>
  <c r="AK62" i="1" s="1"/>
  <c r="F63" i="1"/>
  <c r="AY61" i="4"/>
  <c r="CA60" i="2"/>
  <c r="CG60" i="2" s="1"/>
  <c r="AW60" i="4"/>
  <c r="AZ60" i="4"/>
  <c r="AF61" i="4"/>
  <c r="AN61" i="4" s="1"/>
  <c r="AG61" i="4"/>
  <c r="AO61" i="4" s="1"/>
  <c r="AJ61" i="4"/>
  <c r="AR61" i="4" s="1"/>
  <c r="Z61" i="3"/>
  <c r="BV60" i="3"/>
  <c r="BZ60" i="3"/>
  <c r="CF60" i="3" s="1"/>
  <c r="CB59" i="3"/>
  <c r="CH59" i="3" s="1"/>
  <c r="BV60" i="2"/>
  <c r="AF60" i="1"/>
  <c r="AL60" i="1" s="1"/>
  <c r="AK61" i="9"/>
  <c r="BR61" i="8"/>
  <c r="Z61" i="2"/>
  <c r="BP61" i="9"/>
  <c r="BU60" i="9"/>
  <c r="AK61" i="8"/>
  <c r="BT61" i="8"/>
  <c r="BR61" i="7"/>
  <c r="AY61" i="6"/>
  <c r="AK60" i="4"/>
  <c r="AS60" i="4" s="1"/>
  <c r="BR61" i="9"/>
  <c r="BW60" i="7"/>
  <c r="AY61" i="5"/>
  <c r="Z61" i="1"/>
  <c r="BX60" i="8"/>
  <c r="AK61" i="7"/>
  <c r="BY60" i="7"/>
  <c r="AW60" i="7"/>
  <c r="BI60" i="7" s="1"/>
  <c r="AZ60" i="6"/>
  <c r="AC61" i="5"/>
  <c r="AZ60" i="5"/>
  <c r="AC61" i="4"/>
  <c r="BV60" i="1"/>
  <c r="AW60" i="9"/>
  <c r="BI60" i="9" s="1"/>
  <c r="BP61" i="8"/>
  <c r="AC61" i="6"/>
  <c r="BU61" i="2"/>
  <c r="CB59" i="1"/>
  <c r="CH59" i="1" s="1"/>
  <c r="BS63" i="9" l="1"/>
  <c r="Y64" i="9"/>
  <c r="AK63" i="9"/>
  <c r="BP63" i="9"/>
  <c r="BQ62" i="9"/>
  <c r="AL62" i="9"/>
  <c r="R62" i="9"/>
  <c r="AN62" i="9"/>
  <c r="AZ62" i="9" s="1"/>
  <c r="BM62" i="9"/>
  <c r="AT62" i="9"/>
  <c r="BF62" i="9" s="1"/>
  <c r="BL62" i="9"/>
  <c r="BV62" i="9" s="1"/>
  <c r="S62" i="9"/>
  <c r="AX62" i="9" s="1"/>
  <c r="BJ62" i="9" s="1"/>
  <c r="AS62" i="9"/>
  <c r="BE62" i="9" s="1"/>
  <c r="AV62" i="9"/>
  <c r="BH62" i="9" s="1"/>
  <c r="BO62" i="9"/>
  <c r="BY62" i="9" s="1"/>
  <c r="F64" i="9"/>
  <c r="AO63" i="9"/>
  <c r="BA63" i="9" s="1"/>
  <c r="AQ63" i="9"/>
  <c r="BC63" i="9" s="1"/>
  <c r="AP63" i="9"/>
  <c r="BB63" i="9" s="1"/>
  <c r="AA388" i="9"/>
  <c r="AM62" i="9"/>
  <c r="AY62" i="9" s="1"/>
  <c r="AR62" i="9"/>
  <c r="BD62" i="9" s="1"/>
  <c r="BK62" i="9"/>
  <c r="BU62" i="9" s="1"/>
  <c r="AU62" i="9"/>
  <c r="BG62" i="9" s="1"/>
  <c r="BN62" i="9"/>
  <c r="AL62" i="8"/>
  <c r="BQ62" i="8"/>
  <c r="BR63" i="8"/>
  <c r="BS63" i="8"/>
  <c r="Y64" i="8"/>
  <c r="BT63" i="8"/>
  <c r="AW61" i="8"/>
  <c r="BI61" i="8" s="1"/>
  <c r="AA388" i="8"/>
  <c r="AM62" i="8"/>
  <c r="AY62" i="8" s="1"/>
  <c r="BM62" i="8"/>
  <c r="BW62" i="8" s="1"/>
  <c r="AT62" i="8"/>
  <c r="BF62" i="8" s="1"/>
  <c r="AV62" i="8"/>
  <c r="BH62" i="8" s="1"/>
  <c r="BO62" i="8"/>
  <c r="BY62" i="8" s="1"/>
  <c r="AU62" i="8"/>
  <c r="BG62" i="8" s="1"/>
  <c r="BN62" i="8"/>
  <c r="F64" i="8"/>
  <c r="AO63" i="8"/>
  <c r="BA63" i="8" s="1"/>
  <c r="AQ63" i="8"/>
  <c r="BC63" i="8" s="1"/>
  <c r="AP63" i="8"/>
  <c r="BB63" i="8" s="1"/>
  <c r="S62" i="8"/>
  <c r="AX62" i="8" s="1"/>
  <c r="BJ62" i="8" s="1"/>
  <c r="BL62" i="8"/>
  <c r="BV62" i="8" s="1"/>
  <c r="AS62" i="8"/>
  <c r="BE62" i="8" s="1"/>
  <c r="R62" i="8"/>
  <c r="AN62" i="8"/>
  <c r="AZ62" i="8" s="1"/>
  <c r="AR62" i="8"/>
  <c r="BD62" i="8" s="1"/>
  <c r="BK62" i="8"/>
  <c r="BT63" i="7"/>
  <c r="Y64" i="7"/>
  <c r="AK63" i="7"/>
  <c r="BS63" i="7"/>
  <c r="BQ62" i="7"/>
  <c r="AL62" i="7"/>
  <c r="AW61" i="7"/>
  <c r="BI61" i="7" s="1"/>
  <c r="AV62" i="7"/>
  <c r="BH62" i="7" s="1"/>
  <c r="BO62" i="7"/>
  <c r="BY62" i="7" s="1"/>
  <c r="BM62" i="7"/>
  <c r="AT62" i="7"/>
  <c r="BF62" i="7" s="1"/>
  <c r="S62" i="7"/>
  <c r="AX62" i="7" s="1"/>
  <c r="BJ62" i="7" s="1"/>
  <c r="BL62" i="7"/>
  <c r="BV62" i="7" s="1"/>
  <c r="AS62" i="7"/>
  <c r="BE62" i="7" s="1"/>
  <c r="R62" i="7"/>
  <c r="AN62" i="7"/>
  <c r="AZ62" i="7" s="1"/>
  <c r="BK62" i="7"/>
  <c r="BU62" i="7" s="1"/>
  <c r="AR62" i="7"/>
  <c r="BD62" i="7" s="1"/>
  <c r="AU62" i="7"/>
  <c r="BG62" i="7" s="1"/>
  <c r="BN62" i="7"/>
  <c r="BX62" i="7" s="1"/>
  <c r="AO63" i="7"/>
  <c r="BA63" i="7" s="1"/>
  <c r="AQ63" i="7"/>
  <c r="BC63" i="7" s="1"/>
  <c r="F64" i="7"/>
  <c r="AP63" i="7"/>
  <c r="BB63" i="7" s="1"/>
  <c r="AD62" i="6"/>
  <c r="AV62" i="6"/>
  <c r="U64" i="6"/>
  <c r="AK61" i="6"/>
  <c r="AS61" i="6" s="1"/>
  <c r="N62" i="6"/>
  <c r="AE62" i="6"/>
  <c r="AM62" i="6" s="1"/>
  <c r="O62" i="6"/>
  <c r="AL62" i="6" s="1"/>
  <c r="AT62" i="6" s="1"/>
  <c r="AH62" i="6"/>
  <c r="AP62" i="6" s="1"/>
  <c r="AU62" i="6"/>
  <c r="AW62" i="6" s="1"/>
  <c r="AI62" i="6"/>
  <c r="AQ62" i="6" s="1"/>
  <c r="AX62" i="6"/>
  <c r="AF63" i="6"/>
  <c r="AN63" i="6" s="1"/>
  <c r="AG63" i="6"/>
  <c r="AO63" i="6" s="1"/>
  <c r="AJ63" i="6"/>
  <c r="AR63" i="6" s="1"/>
  <c r="F64" i="6"/>
  <c r="AD62" i="5"/>
  <c r="AV62" i="5"/>
  <c r="U64" i="5"/>
  <c r="N62" i="5"/>
  <c r="AE62" i="5"/>
  <c r="AM62" i="5" s="1"/>
  <c r="O62" i="5"/>
  <c r="AL62" i="5" s="1"/>
  <c r="AT62" i="5" s="1"/>
  <c r="AH62" i="5"/>
  <c r="AP62" i="5" s="1"/>
  <c r="AU62" i="5"/>
  <c r="AW62" i="5" s="1"/>
  <c r="AI62" i="5"/>
  <c r="AQ62" i="5" s="1"/>
  <c r="AX62" i="5"/>
  <c r="AF63" i="5"/>
  <c r="AN63" i="5" s="1"/>
  <c r="AG63" i="5"/>
  <c r="AO63" i="5" s="1"/>
  <c r="F64" i="5"/>
  <c r="AD62" i="4"/>
  <c r="AV62" i="4"/>
  <c r="U64" i="4"/>
  <c r="AK61" i="4"/>
  <c r="AS61" i="4" s="1"/>
  <c r="N62" i="4"/>
  <c r="AE62" i="4"/>
  <c r="AM62" i="4" s="1"/>
  <c r="O62" i="4"/>
  <c r="AH62" i="4"/>
  <c r="AP62" i="4" s="1"/>
  <c r="AU62" i="4"/>
  <c r="AI62" i="4"/>
  <c r="AQ62" i="4" s="1"/>
  <c r="AX62" i="4"/>
  <c r="AJ63" i="4"/>
  <c r="AR63" i="4" s="1"/>
  <c r="F64" i="4"/>
  <c r="BU63" i="3"/>
  <c r="S64" i="3"/>
  <c r="BS63" i="3"/>
  <c r="BT63" i="3"/>
  <c r="Z63" i="3"/>
  <c r="AX62" i="3"/>
  <c r="BQ62" i="3"/>
  <c r="BP61" i="3"/>
  <c r="BD61" i="3"/>
  <c r="BJ61" i="3" s="1"/>
  <c r="BN62" i="3"/>
  <c r="BB62" i="3"/>
  <c r="BH62" i="3" s="1"/>
  <c r="BM62" i="3"/>
  <c r="BA62" i="3"/>
  <c r="BG62" i="3" s="1"/>
  <c r="BL62" i="3"/>
  <c r="BX62" i="3" s="1"/>
  <c r="CD62" i="3" s="1"/>
  <c r="AZ62" i="3"/>
  <c r="BF62" i="3" s="1"/>
  <c r="BC62" i="3"/>
  <c r="BI62" i="3" s="1"/>
  <c r="BO62" i="3"/>
  <c r="CA62" i="3" s="1"/>
  <c r="CG62" i="3" s="1"/>
  <c r="AB63" i="3"/>
  <c r="AH63" i="3" s="1"/>
  <c r="AD63" i="3"/>
  <c r="AJ63" i="3" s="1"/>
  <c r="F64" i="3"/>
  <c r="AC63" i="3"/>
  <c r="AI63" i="3" s="1"/>
  <c r="AE63" i="3"/>
  <c r="AK63" i="3" s="1"/>
  <c r="M62" i="3"/>
  <c r="AA62" i="3"/>
  <c r="AG62" i="3" s="1"/>
  <c r="AR62" i="3"/>
  <c r="AY62" i="3"/>
  <c r="BE62" i="3" s="1"/>
  <c r="BK62" i="3"/>
  <c r="BW62" i="3" s="1"/>
  <c r="CC62" i="3" s="1"/>
  <c r="AF61" i="3"/>
  <c r="AL61" i="3" s="1"/>
  <c r="CI61" i="3"/>
  <c r="CJ61" i="3"/>
  <c r="AX62" i="2"/>
  <c r="BQ62" i="2"/>
  <c r="BU63" i="2"/>
  <c r="S64" i="2"/>
  <c r="BR63" i="2"/>
  <c r="BT63" i="2"/>
  <c r="BD61" i="2"/>
  <c r="BJ61" i="2" s="1"/>
  <c r="BP61" i="2"/>
  <c r="AF61" i="2"/>
  <c r="AL61" i="2" s="1"/>
  <c r="CI61" i="2"/>
  <c r="BL62" i="2"/>
  <c r="BX62" i="2" s="1"/>
  <c r="CD62" i="2" s="1"/>
  <c r="AZ62" i="2"/>
  <c r="BF62" i="2" s="1"/>
  <c r="BO62" i="2"/>
  <c r="CA62" i="2" s="1"/>
  <c r="CG62" i="2" s="1"/>
  <c r="BC62" i="2"/>
  <c r="BI62" i="2" s="1"/>
  <c r="AR62" i="2"/>
  <c r="BK62" i="2"/>
  <c r="BW62" i="2" s="1"/>
  <c r="CC62" i="2" s="1"/>
  <c r="AY62" i="2"/>
  <c r="BE62" i="2" s="1"/>
  <c r="M62" i="2"/>
  <c r="AA62" i="2"/>
  <c r="AG62" i="2" s="1"/>
  <c r="BA62" i="2"/>
  <c r="BG62" i="2" s="1"/>
  <c r="BM62" i="2"/>
  <c r="BY62" i="2" s="1"/>
  <c r="CE62" i="2" s="1"/>
  <c r="AC63" i="2"/>
  <c r="AI63" i="2" s="1"/>
  <c r="AE63" i="2"/>
  <c r="AK63" i="2" s="1"/>
  <c r="AD63" i="2"/>
  <c r="AJ63" i="2" s="1"/>
  <c r="AB63" i="2"/>
  <c r="AH63" i="2" s="1"/>
  <c r="F64" i="2"/>
  <c r="BB62" i="2"/>
  <c r="BH62" i="2" s="1"/>
  <c r="BN62" i="2"/>
  <c r="AX62" i="1"/>
  <c r="BQ62" i="1"/>
  <c r="BR63" i="1"/>
  <c r="BS63" i="1"/>
  <c r="BT63" i="1"/>
  <c r="BU63" i="1"/>
  <c r="S64" i="1"/>
  <c r="BD61" i="1"/>
  <c r="BJ61" i="1" s="1"/>
  <c r="BP61" i="1"/>
  <c r="M62" i="1"/>
  <c r="AA62" i="1"/>
  <c r="AG62" i="1" s="1"/>
  <c r="AR62" i="1"/>
  <c r="AY62" i="1"/>
  <c r="BE62" i="1" s="1"/>
  <c r="BK62" i="1"/>
  <c r="BW62" i="1" s="1"/>
  <c r="CC62" i="1" s="1"/>
  <c r="AZ62" i="1"/>
  <c r="BF62" i="1" s="1"/>
  <c r="BL62" i="1"/>
  <c r="BX62" i="1" s="1"/>
  <c r="CD62" i="1" s="1"/>
  <c r="BA62" i="1"/>
  <c r="BG62" i="1" s="1"/>
  <c r="BM62" i="1"/>
  <c r="BY62" i="1" s="1"/>
  <c r="CE62" i="1" s="1"/>
  <c r="BB62" i="1"/>
  <c r="BH62" i="1" s="1"/>
  <c r="BN62" i="1"/>
  <c r="BZ62" i="1" s="1"/>
  <c r="CF62" i="1" s="1"/>
  <c r="BC62" i="1"/>
  <c r="BI62" i="1" s="1"/>
  <c r="BO62" i="1"/>
  <c r="CA62" i="1" s="1"/>
  <c r="CG62" i="1" s="1"/>
  <c r="AB63" i="1"/>
  <c r="AH63" i="1" s="1"/>
  <c r="AC63" i="1"/>
  <c r="AI63" i="1" s="1"/>
  <c r="AD63" i="1"/>
  <c r="AJ63" i="1" s="1"/>
  <c r="AE63" i="1"/>
  <c r="AK63" i="1" s="1"/>
  <c r="F64" i="1"/>
  <c r="BW61" i="9"/>
  <c r="BS62" i="8"/>
  <c r="AK61" i="5"/>
  <c r="AS61" i="5" s="1"/>
  <c r="AZ61" i="4"/>
  <c r="AG62" i="4"/>
  <c r="AO62" i="4" s="1"/>
  <c r="BT62" i="3"/>
  <c r="BW61" i="3"/>
  <c r="CC61" i="3" s="1"/>
  <c r="AB62" i="3"/>
  <c r="AH62" i="3" s="1"/>
  <c r="AC62" i="3"/>
  <c r="AI62" i="3" s="1"/>
  <c r="AE62" i="3"/>
  <c r="AK62" i="3" s="1"/>
  <c r="AD62" i="3"/>
  <c r="AJ62" i="3" s="1"/>
  <c r="CB60" i="3"/>
  <c r="CH60" i="3" s="1"/>
  <c r="BT62" i="2"/>
  <c r="Z62" i="2"/>
  <c r="BV61" i="2"/>
  <c r="CA61" i="2"/>
  <c r="CG61" i="2" s="1"/>
  <c r="CB60" i="1"/>
  <c r="CH60" i="1" s="1"/>
  <c r="CB60" i="2"/>
  <c r="CH60" i="2" s="1"/>
  <c r="BV61" i="1"/>
  <c r="Z62" i="1"/>
  <c r="BR62" i="9"/>
  <c r="AW61" i="9"/>
  <c r="BI61" i="9" s="1"/>
  <c r="BU61" i="9"/>
  <c r="BR62" i="7"/>
  <c r="AC62" i="4"/>
  <c r="AF61" i="1"/>
  <c r="AL61" i="1" s="1"/>
  <c r="AK62" i="9"/>
  <c r="AK62" i="7"/>
  <c r="AC62" i="6"/>
  <c r="AC62" i="5"/>
  <c r="AZ61" i="5"/>
  <c r="BS62" i="3"/>
  <c r="BP62" i="8"/>
  <c r="BU61" i="8"/>
  <c r="BY61" i="8"/>
  <c r="BW61" i="8"/>
  <c r="BW61" i="7"/>
  <c r="AZ61" i="6"/>
  <c r="AY62" i="4"/>
  <c r="BV61" i="3"/>
  <c r="Z62" i="3"/>
  <c r="BS62" i="9"/>
  <c r="AK62" i="8"/>
  <c r="AY62" i="6"/>
  <c r="AJ62" i="6"/>
  <c r="AR62" i="6" s="1"/>
  <c r="AY62" i="5"/>
  <c r="BP62" i="9"/>
  <c r="BT62" i="8"/>
  <c r="AZ62" i="5" l="1"/>
  <c r="BQ63" i="9"/>
  <c r="AL63" i="9"/>
  <c r="BT64" i="9"/>
  <c r="BR64" i="9"/>
  <c r="Y65" i="9"/>
  <c r="BP64" i="9"/>
  <c r="BS64" i="9"/>
  <c r="AH388" i="9"/>
  <c r="AB388" i="9"/>
  <c r="AF388" i="9"/>
  <c r="AD388" i="9"/>
  <c r="AE388" i="9"/>
  <c r="AJ388" i="9"/>
  <c r="AI388" i="9"/>
  <c r="AC388" i="9"/>
  <c r="AG388" i="9"/>
  <c r="AW62" i="9"/>
  <c r="BI62" i="9" s="1"/>
  <c r="R63" i="9"/>
  <c r="AN63" i="9"/>
  <c r="AZ63" i="9" s="1"/>
  <c r="AU63" i="9"/>
  <c r="BG63" i="9" s="1"/>
  <c r="BN63" i="9"/>
  <c r="BX63" i="9" s="1"/>
  <c r="AP64" i="9"/>
  <c r="BB64" i="9" s="1"/>
  <c r="AQ64" i="9"/>
  <c r="BC64" i="9" s="1"/>
  <c r="F65" i="9"/>
  <c r="AO64" i="9"/>
  <c r="BA64" i="9" s="1"/>
  <c r="AR63" i="9"/>
  <c r="BD63" i="9" s="1"/>
  <c r="BK63" i="9"/>
  <c r="BU63" i="9" s="1"/>
  <c r="AV63" i="9"/>
  <c r="BH63" i="9" s="1"/>
  <c r="BO63" i="9"/>
  <c r="AT63" i="9"/>
  <c r="BF63" i="9" s="1"/>
  <c r="BM63" i="9"/>
  <c r="AM63" i="9"/>
  <c r="AY63" i="9" s="1"/>
  <c r="S63" i="9"/>
  <c r="AX63" i="9" s="1"/>
  <c r="BJ63" i="9" s="1"/>
  <c r="AS63" i="9"/>
  <c r="BE63" i="9" s="1"/>
  <c r="BL63" i="9"/>
  <c r="BV63" i="9" s="1"/>
  <c r="AL63" i="8"/>
  <c r="BQ63" i="8"/>
  <c r="BT64" i="8"/>
  <c r="Y65" i="8"/>
  <c r="AK64" i="8"/>
  <c r="BP64" i="8"/>
  <c r="BR64" i="8"/>
  <c r="AM63" i="8"/>
  <c r="AY63" i="8" s="1"/>
  <c r="BK63" i="8"/>
  <c r="AR63" i="8"/>
  <c r="BD63" i="8" s="1"/>
  <c r="BM63" i="8"/>
  <c r="BW63" i="8" s="1"/>
  <c r="AT63" i="8"/>
  <c r="BF63" i="8" s="1"/>
  <c r="F65" i="8"/>
  <c r="AP64" i="8"/>
  <c r="BB64" i="8" s="1"/>
  <c r="AO64" i="8"/>
  <c r="BA64" i="8" s="1"/>
  <c r="AQ64" i="8"/>
  <c r="BC64" i="8" s="1"/>
  <c r="AV63" i="8"/>
  <c r="BH63" i="8" s="1"/>
  <c r="BO63" i="8"/>
  <c r="BY63" i="8" s="1"/>
  <c r="R63" i="8"/>
  <c r="AN63" i="8"/>
  <c r="AZ63" i="8" s="1"/>
  <c r="S63" i="8"/>
  <c r="AX63" i="8" s="1"/>
  <c r="BJ63" i="8" s="1"/>
  <c r="AS63" i="8"/>
  <c r="BE63" i="8" s="1"/>
  <c r="BL63" i="8"/>
  <c r="BV63" i="8" s="1"/>
  <c r="BN63" i="8"/>
  <c r="BX63" i="8" s="1"/>
  <c r="AU63" i="8"/>
  <c r="BG63" i="8" s="1"/>
  <c r="BR64" i="7"/>
  <c r="Y65" i="7"/>
  <c r="BS64" i="7"/>
  <c r="BT64" i="7"/>
  <c r="AK64" i="7"/>
  <c r="AL63" i="7"/>
  <c r="BQ63" i="7"/>
  <c r="R63" i="7"/>
  <c r="AN63" i="7"/>
  <c r="AZ63" i="7" s="1"/>
  <c r="S63" i="7"/>
  <c r="AX63" i="7" s="1"/>
  <c r="BJ63" i="7" s="1"/>
  <c r="AS63" i="7"/>
  <c r="BE63" i="7" s="1"/>
  <c r="BL63" i="7"/>
  <c r="BV63" i="7" s="1"/>
  <c r="BN63" i="7"/>
  <c r="BX63" i="7" s="1"/>
  <c r="AU63" i="7"/>
  <c r="BG63" i="7" s="1"/>
  <c r="AQ64" i="7"/>
  <c r="BC64" i="7" s="1"/>
  <c r="AP64" i="7"/>
  <c r="BB64" i="7" s="1"/>
  <c r="F65" i="7"/>
  <c r="AO64" i="7"/>
  <c r="BA64" i="7" s="1"/>
  <c r="AM63" i="7"/>
  <c r="AY63" i="7" s="1"/>
  <c r="BK63" i="7"/>
  <c r="AR63" i="7"/>
  <c r="BD63" i="7" s="1"/>
  <c r="AT63" i="7"/>
  <c r="BF63" i="7" s="1"/>
  <c r="BM63" i="7"/>
  <c r="BO63" i="7"/>
  <c r="BY63" i="7" s="1"/>
  <c r="AV63" i="7"/>
  <c r="BH63" i="7" s="1"/>
  <c r="AD63" i="6"/>
  <c r="AV63" i="6"/>
  <c r="U65" i="6"/>
  <c r="AA388" i="6"/>
  <c r="Z388" i="6"/>
  <c r="AB388" i="6"/>
  <c r="W388" i="6"/>
  <c r="AK62" i="6"/>
  <c r="AS62" i="6" s="1"/>
  <c r="N63" i="6"/>
  <c r="AE63" i="6"/>
  <c r="AM63" i="6" s="1"/>
  <c r="O63" i="6"/>
  <c r="AL63" i="6" s="1"/>
  <c r="AT63" i="6" s="1"/>
  <c r="AH63" i="6"/>
  <c r="AP63" i="6" s="1"/>
  <c r="AU63" i="6"/>
  <c r="AW63" i="6" s="1"/>
  <c r="AI63" i="6"/>
  <c r="AQ63" i="6" s="1"/>
  <c r="AX63" i="6"/>
  <c r="AF64" i="6"/>
  <c r="AN64" i="6" s="1"/>
  <c r="AJ64" i="6"/>
  <c r="AR64" i="6" s="1"/>
  <c r="F65" i="6"/>
  <c r="AD63" i="5"/>
  <c r="AV63" i="5"/>
  <c r="U65" i="5"/>
  <c r="X388" i="5"/>
  <c r="AA388" i="5"/>
  <c r="Y388" i="5"/>
  <c r="Z388" i="5"/>
  <c r="AB388" i="5"/>
  <c r="W388" i="5"/>
  <c r="AK62" i="5"/>
  <c r="AS62" i="5" s="1"/>
  <c r="N63" i="5"/>
  <c r="AE63" i="5"/>
  <c r="AM63" i="5" s="1"/>
  <c r="O63" i="5"/>
  <c r="AL63" i="5" s="1"/>
  <c r="AT63" i="5" s="1"/>
  <c r="AH63" i="5"/>
  <c r="AP63" i="5" s="1"/>
  <c r="AU63" i="5"/>
  <c r="AW63" i="5" s="1"/>
  <c r="AI63" i="5"/>
  <c r="AQ63" i="5" s="1"/>
  <c r="AX63" i="5"/>
  <c r="AF64" i="5"/>
  <c r="AN64" i="5" s="1"/>
  <c r="AG64" i="5"/>
  <c r="AO64" i="5" s="1"/>
  <c r="AJ64" i="5"/>
  <c r="AR64" i="5" s="1"/>
  <c r="F65" i="5"/>
  <c r="AD63" i="4"/>
  <c r="AV63" i="4"/>
  <c r="U65" i="4"/>
  <c r="AA388" i="4"/>
  <c r="AB388" i="4"/>
  <c r="Z388" i="4"/>
  <c r="AK62" i="4"/>
  <c r="AS62" i="4" s="1"/>
  <c r="N63" i="4"/>
  <c r="AE63" i="4"/>
  <c r="AM63" i="4" s="1"/>
  <c r="O63" i="4"/>
  <c r="AL63" i="4" s="1"/>
  <c r="AT63" i="4" s="1"/>
  <c r="AH63" i="4"/>
  <c r="AP63" i="4" s="1"/>
  <c r="AU63" i="4"/>
  <c r="AW63" i="4" s="1"/>
  <c r="AI63" i="4"/>
  <c r="AQ63" i="4" s="1"/>
  <c r="AX63" i="4"/>
  <c r="AF64" i="4"/>
  <c r="AN64" i="4" s="1"/>
  <c r="F65" i="4"/>
  <c r="BR64" i="3"/>
  <c r="BT64" i="3"/>
  <c r="S65" i="3"/>
  <c r="AX63" i="3"/>
  <c r="BV63" i="3" s="1"/>
  <c r="BQ63" i="3"/>
  <c r="AY63" i="3"/>
  <c r="BE63" i="3" s="1"/>
  <c r="AR63" i="3"/>
  <c r="BK63" i="3"/>
  <c r="BW63" i="3" s="1"/>
  <c r="CC63" i="3" s="1"/>
  <c r="AZ63" i="3"/>
  <c r="BF63" i="3" s="1"/>
  <c r="BL63" i="3"/>
  <c r="BB63" i="3"/>
  <c r="BH63" i="3" s="1"/>
  <c r="BN63" i="3"/>
  <c r="BZ63" i="3" s="1"/>
  <c r="CF63" i="3" s="1"/>
  <c r="AB64" i="3"/>
  <c r="AH64" i="3" s="1"/>
  <c r="AE64" i="3"/>
  <c r="AK64" i="3" s="1"/>
  <c r="F65" i="3"/>
  <c r="AD64" i="3"/>
  <c r="AJ64" i="3" s="1"/>
  <c r="BM63" i="3"/>
  <c r="BY63" i="3" s="1"/>
  <c r="CE63" i="3" s="1"/>
  <c r="BA63" i="3"/>
  <c r="BG63" i="3" s="1"/>
  <c r="AA63" i="3"/>
  <c r="AG63" i="3" s="1"/>
  <c r="M63" i="3"/>
  <c r="BO63" i="3"/>
  <c r="CA63" i="3" s="1"/>
  <c r="CG63" i="3" s="1"/>
  <c r="BC63" i="3"/>
  <c r="BI63" i="3" s="1"/>
  <c r="W388" i="3"/>
  <c r="AU388" i="3"/>
  <c r="AT388" i="3"/>
  <c r="AW388" i="3"/>
  <c r="Y388" i="3"/>
  <c r="AV388" i="3"/>
  <c r="X388" i="3"/>
  <c r="AS388" i="3"/>
  <c r="V388" i="3"/>
  <c r="U388" i="3"/>
  <c r="AF62" i="3"/>
  <c r="AL62" i="3" s="1"/>
  <c r="CI62" i="3"/>
  <c r="CJ62" i="3"/>
  <c r="BD62" i="3"/>
  <c r="BJ62" i="3" s="1"/>
  <c r="BP62" i="3"/>
  <c r="AX63" i="2"/>
  <c r="BQ63" i="2"/>
  <c r="BR64" i="2"/>
  <c r="BT64" i="2"/>
  <c r="BS64" i="2"/>
  <c r="BU64" i="2"/>
  <c r="S65" i="2"/>
  <c r="BP62" i="2"/>
  <c r="BD62" i="2"/>
  <c r="BJ62" i="2" s="1"/>
  <c r="AF62" i="2"/>
  <c r="AL62" i="2" s="1"/>
  <c r="CI62" i="2"/>
  <c r="BM63" i="2"/>
  <c r="BA63" i="2"/>
  <c r="BG63" i="2" s="1"/>
  <c r="AA63" i="2"/>
  <c r="AG63" i="2" s="1"/>
  <c r="M63" i="2"/>
  <c r="BB63" i="2"/>
  <c r="BH63" i="2" s="1"/>
  <c r="BN63" i="2"/>
  <c r="BZ63" i="2" s="1"/>
  <c r="CF63" i="2" s="1"/>
  <c r="BO63" i="2"/>
  <c r="CA63" i="2" s="1"/>
  <c r="CG63" i="2" s="1"/>
  <c r="BC63" i="2"/>
  <c r="BI63" i="2" s="1"/>
  <c r="AZ63" i="2"/>
  <c r="BF63" i="2" s="1"/>
  <c r="BL63" i="2"/>
  <c r="BX63" i="2" s="1"/>
  <c r="CD63" i="2" s="1"/>
  <c r="AR63" i="2"/>
  <c r="BK63" i="2"/>
  <c r="BW63" i="2" s="1"/>
  <c r="CC63" i="2" s="1"/>
  <c r="AY63" i="2"/>
  <c r="BE63" i="2" s="1"/>
  <c r="AD64" i="2"/>
  <c r="AJ64" i="2" s="1"/>
  <c r="AC64" i="2"/>
  <c r="AI64" i="2" s="1"/>
  <c r="AE64" i="2"/>
  <c r="AK64" i="2" s="1"/>
  <c r="AB64" i="2"/>
  <c r="AH64" i="2" s="1"/>
  <c r="F65" i="2"/>
  <c r="AX63" i="1"/>
  <c r="BQ63" i="1"/>
  <c r="BR64" i="1"/>
  <c r="BS64" i="1"/>
  <c r="BT64" i="1"/>
  <c r="BU64" i="1"/>
  <c r="S65" i="1"/>
  <c r="Y388" i="1"/>
  <c r="AW388" i="1"/>
  <c r="X388" i="1"/>
  <c r="AV388" i="1"/>
  <c r="U388" i="1"/>
  <c r="V388" i="1"/>
  <c r="AS388" i="1"/>
  <c r="AU388" i="1"/>
  <c r="W388" i="1"/>
  <c r="AT388" i="1"/>
  <c r="AF62" i="1"/>
  <c r="AL62" i="1" s="1"/>
  <c r="BD62" i="1"/>
  <c r="BJ62" i="1" s="1"/>
  <c r="BP62" i="1"/>
  <c r="M63" i="1"/>
  <c r="AA63" i="1"/>
  <c r="AG63" i="1" s="1"/>
  <c r="AR63" i="1"/>
  <c r="AY63" i="1"/>
  <c r="BE63" i="1" s="1"/>
  <c r="BK63" i="1"/>
  <c r="BW63" i="1" s="1"/>
  <c r="CC63" i="1" s="1"/>
  <c r="AZ63" i="1"/>
  <c r="BF63" i="1" s="1"/>
  <c r="BL63" i="1"/>
  <c r="BX63" i="1" s="1"/>
  <c r="CD63" i="1" s="1"/>
  <c r="BA63" i="1"/>
  <c r="BG63" i="1" s="1"/>
  <c r="BM63" i="1"/>
  <c r="BY63" i="1" s="1"/>
  <c r="CE63" i="1" s="1"/>
  <c r="BB63" i="1"/>
  <c r="BH63" i="1" s="1"/>
  <c r="BN63" i="1"/>
  <c r="BZ63" i="1" s="1"/>
  <c r="CF63" i="1" s="1"/>
  <c r="BC63" i="1"/>
  <c r="BI63" i="1" s="1"/>
  <c r="BO63" i="1"/>
  <c r="CA63" i="1" s="1"/>
  <c r="CG63" i="1" s="1"/>
  <c r="AB64" i="1"/>
  <c r="AH64" i="1" s="1"/>
  <c r="AC64" i="1"/>
  <c r="AI64" i="1" s="1"/>
  <c r="AD64" i="1"/>
  <c r="AJ64" i="1" s="1"/>
  <c r="AE64" i="1"/>
  <c r="AK64" i="1" s="1"/>
  <c r="F65" i="1"/>
  <c r="BZ62" i="2"/>
  <c r="CF62" i="2" s="1"/>
  <c r="AL62" i="4"/>
  <c r="AT62" i="4" s="1"/>
  <c r="AW62" i="4"/>
  <c r="AZ62" i="4"/>
  <c r="AF63" i="4"/>
  <c r="AN63" i="4" s="1"/>
  <c r="AG63" i="4"/>
  <c r="AO63" i="4" s="1"/>
  <c r="BR63" i="3"/>
  <c r="BV62" i="1"/>
  <c r="CB61" i="1"/>
  <c r="CH61" i="1" s="1"/>
  <c r="AC63" i="6"/>
  <c r="AC63" i="5"/>
  <c r="BS63" i="2"/>
  <c r="Z63" i="1"/>
  <c r="BW62" i="7"/>
  <c r="BV62" i="2"/>
  <c r="BR63" i="9"/>
  <c r="BW62" i="9"/>
  <c r="AK63" i="8"/>
  <c r="BX62" i="8"/>
  <c r="BR63" i="7"/>
  <c r="AW62" i="7"/>
  <c r="BI62" i="7" s="1"/>
  <c r="AY63" i="6"/>
  <c r="AZ62" i="6"/>
  <c r="AY63" i="5"/>
  <c r="AC63" i="4"/>
  <c r="AY63" i="4"/>
  <c r="BZ62" i="3"/>
  <c r="CF62" i="3" s="1"/>
  <c r="BV62" i="3"/>
  <c r="CB61" i="3"/>
  <c r="CH61" i="3" s="1"/>
  <c r="BY62" i="3"/>
  <c r="CE62" i="3" s="1"/>
  <c r="Z63" i="2"/>
  <c r="BX62" i="9"/>
  <c r="CB61" i="2"/>
  <c r="CH61" i="2" s="1"/>
  <c r="BT63" i="9"/>
  <c r="BP63" i="8"/>
  <c r="AW62" i="8"/>
  <c r="BI62" i="8" s="1"/>
  <c r="BU62" i="8"/>
  <c r="BP63" i="7"/>
  <c r="AJ63" i="5"/>
  <c r="AR63" i="5" s="1"/>
  <c r="AF388" i="8"/>
  <c r="AB388" i="8"/>
  <c r="AD388" i="8"/>
  <c r="AH388" i="8"/>
  <c r="AG388" i="8"/>
  <c r="AC388" i="8"/>
  <c r="AJ388" i="8"/>
  <c r="AI388" i="8"/>
  <c r="AE388" i="8"/>
  <c r="AE388" i="7"/>
  <c r="AJ388" i="7"/>
  <c r="AH388" i="7"/>
  <c r="AG388" i="7"/>
  <c r="AC388" i="7"/>
  <c r="AI388" i="7"/>
  <c r="AB388" i="7"/>
  <c r="AF388" i="7"/>
  <c r="AD388" i="7"/>
  <c r="Y388" i="6"/>
  <c r="X388" i="6"/>
  <c r="X388" i="4"/>
  <c r="Y388" i="4"/>
  <c r="W388" i="4"/>
  <c r="AV388" i="2"/>
  <c r="V388" i="2"/>
  <c r="AU388" i="2"/>
  <c r="Y388" i="2"/>
  <c r="AS388" i="2"/>
  <c r="AW388" i="2"/>
  <c r="W388" i="2"/>
  <c r="X388" i="2"/>
  <c r="U388" i="2"/>
  <c r="AT388" i="2"/>
  <c r="AL64" i="9" l="1"/>
  <c r="BQ64" i="9"/>
  <c r="BS65" i="9"/>
  <c r="BT65" i="9"/>
  <c r="Y66" i="9"/>
  <c r="BR388" i="9"/>
  <c r="AK388" i="9"/>
  <c r="BP388" i="9"/>
  <c r="BT388" i="9"/>
  <c r="BS388" i="9"/>
  <c r="AL388" i="9"/>
  <c r="AZ388" i="9" s="1"/>
  <c r="BQ388" i="9"/>
  <c r="AW63" i="9"/>
  <c r="BI63" i="9" s="1"/>
  <c r="AN64" i="9"/>
  <c r="AZ64" i="9" s="1"/>
  <c r="R64" i="9"/>
  <c r="BL64" i="9"/>
  <c r="BV64" i="9" s="1"/>
  <c r="S64" i="9"/>
  <c r="AX64" i="9" s="1"/>
  <c r="BJ64" i="9" s="1"/>
  <c r="AS64" i="9"/>
  <c r="BE64" i="9" s="1"/>
  <c r="BM64" i="9"/>
  <c r="BW64" i="9" s="1"/>
  <c r="AT64" i="9"/>
  <c r="BF64" i="9" s="1"/>
  <c r="AV64" i="9"/>
  <c r="BH64" i="9" s="1"/>
  <c r="BO64" i="9"/>
  <c r="BY64" i="9" s="1"/>
  <c r="AU64" i="9"/>
  <c r="BG64" i="9" s="1"/>
  <c r="BN64" i="9"/>
  <c r="BX64" i="9" s="1"/>
  <c r="F66" i="9"/>
  <c r="AO65" i="9"/>
  <c r="BA65" i="9" s="1"/>
  <c r="AM65" i="9"/>
  <c r="AY65" i="9" s="1"/>
  <c r="AQ65" i="9"/>
  <c r="BC65" i="9" s="1"/>
  <c r="AP65" i="9"/>
  <c r="BB65" i="9" s="1"/>
  <c r="BK64" i="9"/>
  <c r="BU64" i="9" s="1"/>
  <c r="AR64" i="9"/>
  <c r="BD64" i="9" s="1"/>
  <c r="AL64" i="8"/>
  <c r="BQ64" i="8"/>
  <c r="Y66" i="8"/>
  <c r="S64" i="8"/>
  <c r="AX64" i="8" s="1"/>
  <c r="BJ64" i="8" s="1"/>
  <c r="BL64" i="8"/>
  <c r="BV64" i="8" s="1"/>
  <c r="AS64" i="8"/>
  <c r="BE64" i="8" s="1"/>
  <c r="BN64" i="8"/>
  <c r="AU64" i="8"/>
  <c r="BG64" i="8" s="1"/>
  <c r="AM65" i="8"/>
  <c r="AY65" i="8" s="1"/>
  <c r="AO65" i="8"/>
  <c r="BA65" i="8" s="1"/>
  <c r="AQ65" i="8"/>
  <c r="BC65" i="8" s="1"/>
  <c r="AP65" i="8"/>
  <c r="BB65" i="8" s="1"/>
  <c r="F66" i="8"/>
  <c r="R64" i="8"/>
  <c r="AW64" i="8" s="1"/>
  <c r="BI64" i="8" s="1"/>
  <c r="AN64" i="8"/>
  <c r="AZ64" i="8" s="1"/>
  <c r="AR64" i="8"/>
  <c r="BD64" i="8" s="1"/>
  <c r="BK64" i="8"/>
  <c r="BU64" i="8" s="1"/>
  <c r="AT64" i="8"/>
  <c r="BF64" i="8" s="1"/>
  <c r="BM64" i="8"/>
  <c r="BW64" i="8" s="1"/>
  <c r="BO64" i="8"/>
  <c r="BY64" i="8" s="1"/>
  <c r="AV64" i="8"/>
  <c r="BH64" i="8" s="1"/>
  <c r="AW63" i="8"/>
  <c r="BI63" i="8" s="1"/>
  <c r="BR65" i="7"/>
  <c r="Y66" i="7"/>
  <c r="BP65" i="7"/>
  <c r="BS65" i="7"/>
  <c r="BQ64" i="7"/>
  <c r="AL64" i="7"/>
  <c r="AW63" i="7"/>
  <c r="BI63" i="7" s="1"/>
  <c r="S64" i="7"/>
  <c r="AX64" i="7" s="1"/>
  <c r="BJ64" i="7" s="1"/>
  <c r="AS64" i="7"/>
  <c r="BE64" i="7" s="1"/>
  <c r="BL64" i="7"/>
  <c r="BV64" i="7" s="1"/>
  <c r="AN64" i="7"/>
  <c r="AZ64" i="7" s="1"/>
  <c r="R64" i="7"/>
  <c r="BK64" i="7"/>
  <c r="BU64" i="7" s="1"/>
  <c r="AR64" i="7"/>
  <c r="BD64" i="7" s="1"/>
  <c r="AT64" i="7"/>
  <c r="BF64" i="7" s="1"/>
  <c r="BM64" i="7"/>
  <c r="BW64" i="7" s="1"/>
  <c r="AV64" i="7"/>
  <c r="BH64" i="7" s="1"/>
  <c r="BO64" i="7"/>
  <c r="BY64" i="7" s="1"/>
  <c r="AO65" i="7"/>
  <c r="BA65" i="7" s="1"/>
  <c r="AQ65" i="7"/>
  <c r="BC65" i="7" s="1"/>
  <c r="AP65" i="7"/>
  <c r="BB65" i="7" s="1"/>
  <c r="F66" i="7"/>
  <c r="BN64" i="7"/>
  <c r="BX64" i="7" s="1"/>
  <c r="AU64" i="7"/>
  <c r="BG64" i="7" s="1"/>
  <c r="AD64" i="6"/>
  <c r="AV64" i="6"/>
  <c r="U66" i="6"/>
  <c r="AY388" i="6"/>
  <c r="AD388" i="6"/>
  <c r="AV388" i="6"/>
  <c r="AC388" i="6"/>
  <c r="AK63" i="6"/>
  <c r="AS63" i="6" s="1"/>
  <c r="N64" i="6"/>
  <c r="AE64" i="6"/>
  <c r="AM64" i="6" s="1"/>
  <c r="O64" i="6"/>
  <c r="AH64" i="6"/>
  <c r="AP64" i="6" s="1"/>
  <c r="AU64" i="6"/>
  <c r="AW64" i="6" s="1"/>
  <c r="AI64" i="6"/>
  <c r="AQ64" i="6" s="1"/>
  <c r="AX64" i="6"/>
  <c r="AZ64" i="6" s="1"/>
  <c r="AF65" i="6"/>
  <c r="AN65" i="6" s="1"/>
  <c r="AG65" i="6"/>
  <c r="AO65" i="6" s="1"/>
  <c r="F66" i="6"/>
  <c r="AD64" i="5"/>
  <c r="AV64" i="5"/>
  <c r="U66" i="5"/>
  <c r="AY388" i="5"/>
  <c r="AD388" i="5"/>
  <c r="AV388" i="5"/>
  <c r="AC388" i="5"/>
  <c r="AK63" i="5"/>
  <c r="AS63" i="5" s="1"/>
  <c r="N64" i="5"/>
  <c r="AE64" i="5"/>
  <c r="AM64" i="5" s="1"/>
  <c r="O64" i="5"/>
  <c r="AH64" i="5"/>
  <c r="AP64" i="5" s="1"/>
  <c r="AU64" i="5"/>
  <c r="AI64" i="5"/>
  <c r="AQ64" i="5" s="1"/>
  <c r="AX64" i="5"/>
  <c r="F66" i="5"/>
  <c r="AD64" i="4"/>
  <c r="AV64" i="4"/>
  <c r="U66" i="4"/>
  <c r="AY388" i="4"/>
  <c r="AD388" i="4"/>
  <c r="AV388" i="4"/>
  <c r="AK63" i="4"/>
  <c r="AS63" i="4" s="1"/>
  <c r="N64" i="4"/>
  <c r="AE64" i="4"/>
  <c r="AM64" i="4" s="1"/>
  <c r="O64" i="4"/>
  <c r="AL64" i="4" s="1"/>
  <c r="AT64" i="4" s="1"/>
  <c r="AH64" i="4"/>
  <c r="AP64" i="4" s="1"/>
  <c r="AU64" i="4"/>
  <c r="AW64" i="4" s="1"/>
  <c r="AI64" i="4"/>
  <c r="AQ64" i="4" s="1"/>
  <c r="AX64" i="4"/>
  <c r="AZ64" i="4" s="1"/>
  <c r="AF65" i="4"/>
  <c r="AN65" i="4" s="1"/>
  <c r="AG65" i="4"/>
  <c r="AO65" i="4" s="1"/>
  <c r="AJ65" i="4"/>
  <c r="AR65" i="4" s="1"/>
  <c r="F66" i="4"/>
  <c r="AX64" i="3"/>
  <c r="BV64" i="3" s="1"/>
  <c r="BQ64" i="3"/>
  <c r="BU65" i="3"/>
  <c r="BT65" i="3"/>
  <c r="S66" i="3"/>
  <c r="BS65" i="3"/>
  <c r="BD63" i="3"/>
  <c r="BJ63" i="3" s="1"/>
  <c r="BP63" i="3"/>
  <c r="CB63" i="3" s="1"/>
  <c r="CH63" i="3" s="1"/>
  <c r="BL64" i="3"/>
  <c r="BX64" i="3" s="1"/>
  <c r="CD64" i="3" s="1"/>
  <c r="AZ64" i="3"/>
  <c r="BF64" i="3" s="1"/>
  <c r="BB64" i="3"/>
  <c r="BH64" i="3" s="1"/>
  <c r="BN64" i="3"/>
  <c r="BZ64" i="3" s="1"/>
  <c r="CF64" i="3" s="1"/>
  <c r="AA64" i="3"/>
  <c r="AG64" i="3" s="1"/>
  <c r="M64" i="3"/>
  <c r="AR64" i="3"/>
  <c r="AY64" i="3"/>
  <c r="BE64" i="3" s="1"/>
  <c r="BK64" i="3"/>
  <c r="BW64" i="3" s="1"/>
  <c r="CC64" i="3" s="1"/>
  <c r="BC64" i="3"/>
  <c r="BI64" i="3" s="1"/>
  <c r="BO64" i="3"/>
  <c r="CA64" i="3" s="1"/>
  <c r="CG64" i="3" s="1"/>
  <c r="AE65" i="3"/>
  <c r="AK65" i="3" s="1"/>
  <c r="AD65" i="3"/>
  <c r="AJ65" i="3" s="1"/>
  <c r="F66" i="3"/>
  <c r="AC65" i="3"/>
  <c r="AI65" i="3" s="1"/>
  <c r="BA64" i="3"/>
  <c r="BG64" i="3" s="1"/>
  <c r="BM64" i="3"/>
  <c r="BY64" i="3" s="1"/>
  <c r="CE64" i="3" s="1"/>
  <c r="CJ63" i="3"/>
  <c r="AF63" i="3"/>
  <c r="AL63" i="3" s="1"/>
  <c r="CI63" i="3"/>
  <c r="BS388" i="3"/>
  <c r="BR388" i="3"/>
  <c r="BU388" i="3"/>
  <c r="BT388" i="3"/>
  <c r="BQ388" i="3"/>
  <c r="AX388" i="3"/>
  <c r="Z388" i="3"/>
  <c r="AX64" i="2"/>
  <c r="BV64" i="2" s="1"/>
  <c r="BQ64" i="2"/>
  <c r="BR65" i="2"/>
  <c r="BT65" i="2"/>
  <c r="S66" i="2"/>
  <c r="AF63" i="2"/>
  <c r="AL63" i="2" s="1"/>
  <c r="CI63" i="2"/>
  <c r="BP63" i="2"/>
  <c r="CB63" i="2" s="1"/>
  <c r="CH63" i="2" s="1"/>
  <c r="BD63" i="2"/>
  <c r="BJ63" i="2" s="1"/>
  <c r="BM64" i="2"/>
  <c r="BY64" i="2" s="1"/>
  <c r="CE64" i="2" s="1"/>
  <c r="BA64" i="2"/>
  <c r="BG64" i="2" s="1"/>
  <c r="M64" i="2"/>
  <c r="AA64" i="2"/>
  <c r="AG64" i="2" s="1"/>
  <c r="BL64" i="2"/>
  <c r="BX64" i="2" s="1"/>
  <c r="CD64" i="2" s="1"/>
  <c r="AZ64" i="2"/>
  <c r="BF64" i="2" s="1"/>
  <c r="BC64" i="2"/>
  <c r="BI64" i="2" s="1"/>
  <c r="BO64" i="2"/>
  <c r="CA64" i="2" s="1"/>
  <c r="CG64" i="2" s="1"/>
  <c r="BK64" i="2"/>
  <c r="BW64" i="2" s="1"/>
  <c r="CC64" i="2" s="1"/>
  <c r="AR64" i="2"/>
  <c r="AY64" i="2"/>
  <c r="BE64" i="2" s="1"/>
  <c r="BN64" i="2"/>
  <c r="BZ64" i="2" s="1"/>
  <c r="CF64" i="2" s="1"/>
  <c r="BB64" i="2"/>
  <c r="BH64" i="2" s="1"/>
  <c r="AE65" i="2"/>
  <c r="AK65" i="2" s="1"/>
  <c r="AD65" i="2"/>
  <c r="AJ65" i="2" s="1"/>
  <c r="AB65" i="2"/>
  <c r="AH65" i="2" s="1"/>
  <c r="AC65" i="2"/>
  <c r="AI65" i="2" s="1"/>
  <c r="F66" i="2"/>
  <c r="AX64" i="1"/>
  <c r="BV64" i="1" s="1"/>
  <c r="BQ64" i="1"/>
  <c r="BR65" i="1"/>
  <c r="BS65" i="1"/>
  <c r="BT65" i="1"/>
  <c r="BU65" i="1"/>
  <c r="S66" i="1"/>
  <c r="BU388" i="1"/>
  <c r="BT388" i="1"/>
  <c r="Z388" i="1"/>
  <c r="AX388" i="1"/>
  <c r="BV388" i="1" s="1"/>
  <c r="BQ388" i="1"/>
  <c r="BS388" i="1"/>
  <c r="BR388" i="1"/>
  <c r="AF63" i="1"/>
  <c r="AL63" i="1" s="1"/>
  <c r="BD63" i="1"/>
  <c r="BJ63" i="1" s="1"/>
  <c r="BP63" i="1"/>
  <c r="M64" i="1"/>
  <c r="AA64" i="1"/>
  <c r="AG64" i="1" s="1"/>
  <c r="AR64" i="1"/>
  <c r="AY64" i="1"/>
  <c r="BE64" i="1" s="1"/>
  <c r="BK64" i="1"/>
  <c r="AZ64" i="1"/>
  <c r="BF64" i="1" s="1"/>
  <c r="BL64" i="1"/>
  <c r="BX64" i="1" s="1"/>
  <c r="CD64" i="1" s="1"/>
  <c r="BA64" i="1"/>
  <c r="BG64" i="1" s="1"/>
  <c r="BM64" i="1"/>
  <c r="BY64" i="1" s="1"/>
  <c r="CE64" i="1" s="1"/>
  <c r="BB64" i="1"/>
  <c r="BH64" i="1" s="1"/>
  <c r="BN64" i="1"/>
  <c r="BZ64" i="1" s="1"/>
  <c r="CF64" i="1" s="1"/>
  <c r="BC64" i="1"/>
  <c r="BI64" i="1" s="1"/>
  <c r="BO64" i="1"/>
  <c r="CA64" i="1" s="1"/>
  <c r="CG64" i="1" s="1"/>
  <c r="F66" i="1"/>
  <c r="BP388" i="8"/>
  <c r="AK388" i="8"/>
  <c r="BR388" i="8"/>
  <c r="BQ388" i="8"/>
  <c r="AL388" i="8"/>
  <c r="BT388" i="8"/>
  <c r="BS388" i="8"/>
  <c r="BT388" i="7"/>
  <c r="BR388" i="7"/>
  <c r="AL388" i="7"/>
  <c r="BQ388" i="7"/>
  <c r="BS388" i="7"/>
  <c r="AK388" i="7"/>
  <c r="BP388" i="7"/>
  <c r="AC388" i="4"/>
  <c r="BT388" i="2"/>
  <c r="BS388" i="2"/>
  <c r="AX388" i="2"/>
  <c r="BQ388" i="2"/>
  <c r="BU388" i="2"/>
  <c r="Z388" i="2"/>
  <c r="BR388" i="2"/>
  <c r="AG64" i="4"/>
  <c r="AO64" i="4" s="1"/>
  <c r="Z64" i="3"/>
  <c r="CB62" i="1"/>
  <c r="CH62" i="1" s="1"/>
  <c r="CB62" i="3"/>
  <c r="CH62" i="3" s="1"/>
  <c r="BV63" i="2"/>
  <c r="Z64" i="2"/>
  <c r="CB62" i="2"/>
  <c r="CH62" i="2" s="1"/>
  <c r="BY63" i="2"/>
  <c r="CE63" i="2" s="1"/>
  <c r="BV63" i="1"/>
  <c r="Z64" i="1"/>
  <c r="AY64" i="6"/>
  <c r="BS64" i="3"/>
  <c r="BS64" i="8"/>
  <c r="AZ63" i="5"/>
  <c r="AC64" i="4"/>
  <c r="AZ63" i="4"/>
  <c r="AJ64" i="4"/>
  <c r="AR64" i="4" s="1"/>
  <c r="BU64" i="3"/>
  <c r="BY63" i="9"/>
  <c r="BW63" i="9"/>
  <c r="BW63" i="7"/>
  <c r="AC64" i="5"/>
  <c r="AK64" i="9"/>
  <c r="BU63" i="8"/>
  <c r="BP64" i="7"/>
  <c r="AC64" i="6"/>
  <c r="AZ63" i="6"/>
  <c r="AG64" i="6"/>
  <c r="AO64" i="6" s="1"/>
  <c r="BU63" i="7"/>
  <c r="AY64" i="5"/>
  <c r="AY64" i="4"/>
  <c r="BX63" i="3"/>
  <c r="CD63" i="3" s="1"/>
  <c r="AC64" i="3"/>
  <c r="AI64" i="3" s="1"/>
  <c r="AM64" i="9"/>
  <c r="AY64" i="9" s="1"/>
  <c r="AM64" i="8"/>
  <c r="AY64" i="8" s="1"/>
  <c r="AM64" i="7"/>
  <c r="AY64" i="7" s="1"/>
  <c r="AL64" i="6" l="1"/>
  <c r="AT64" i="6" s="1"/>
  <c r="BQ65" i="9"/>
  <c r="AL65" i="9"/>
  <c r="BS66" i="9"/>
  <c r="Y67" i="9"/>
  <c r="BT66" i="9"/>
  <c r="BP66" i="9"/>
  <c r="AK66" i="9"/>
  <c r="R65" i="9"/>
  <c r="AN65" i="9"/>
  <c r="AZ65" i="9" s="1"/>
  <c r="BK65" i="9"/>
  <c r="AR65" i="9"/>
  <c r="BD65" i="9" s="1"/>
  <c r="AT65" i="9"/>
  <c r="BF65" i="9" s="1"/>
  <c r="BM65" i="9"/>
  <c r="AO66" i="9"/>
  <c r="BA66" i="9" s="1"/>
  <c r="AP66" i="9"/>
  <c r="BB66" i="9" s="1"/>
  <c r="F67" i="9"/>
  <c r="AQ66" i="9"/>
  <c r="BC66" i="9" s="1"/>
  <c r="BO65" i="9"/>
  <c r="BY65" i="9" s="1"/>
  <c r="AV65" i="9"/>
  <c r="BH65" i="9" s="1"/>
  <c r="AS65" i="9"/>
  <c r="BE65" i="9" s="1"/>
  <c r="BL65" i="9"/>
  <c r="BV65" i="9" s="1"/>
  <c r="S65" i="9"/>
  <c r="AX65" i="9" s="1"/>
  <c r="BJ65" i="9" s="1"/>
  <c r="BN65" i="9"/>
  <c r="BX65" i="9" s="1"/>
  <c r="AU65" i="9"/>
  <c r="BG65" i="9" s="1"/>
  <c r="AL65" i="8"/>
  <c r="BQ65" i="8"/>
  <c r="BS66" i="8"/>
  <c r="Y67" i="8"/>
  <c r="BR66" i="8"/>
  <c r="BL65" i="8"/>
  <c r="BV65" i="8" s="1"/>
  <c r="S65" i="8"/>
  <c r="AX65" i="8" s="1"/>
  <c r="BJ65" i="8" s="1"/>
  <c r="AS65" i="8"/>
  <c r="BE65" i="8" s="1"/>
  <c r="AU65" i="8"/>
  <c r="BG65" i="8" s="1"/>
  <c r="BN65" i="8"/>
  <c r="AT65" i="8"/>
  <c r="BF65" i="8" s="1"/>
  <c r="BM65" i="8"/>
  <c r="AV65" i="8"/>
  <c r="BH65" i="8" s="1"/>
  <c r="BO65" i="8"/>
  <c r="F67" i="8"/>
  <c r="AP66" i="8"/>
  <c r="BB66" i="8" s="1"/>
  <c r="AO66" i="8"/>
  <c r="BA66" i="8" s="1"/>
  <c r="AQ66" i="8"/>
  <c r="BC66" i="8" s="1"/>
  <c r="R65" i="8"/>
  <c r="AN65" i="8"/>
  <c r="AZ65" i="8" s="1"/>
  <c r="AR65" i="8"/>
  <c r="BD65" i="8" s="1"/>
  <c r="BK65" i="8"/>
  <c r="BQ65" i="7"/>
  <c r="AL65" i="7"/>
  <c r="BP66" i="7"/>
  <c r="BS66" i="7"/>
  <c r="Y67" i="7"/>
  <c r="S65" i="7"/>
  <c r="AX65" i="7" s="1"/>
  <c r="BJ65" i="7" s="1"/>
  <c r="BL65" i="7"/>
  <c r="BV65" i="7" s="1"/>
  <c r="AS65" i="7"/>
  <c r="BE65" i="7" s="1"/>
  <c r="AV65" i="7"/>
  <c r="BH65" i="7" s="1"/>
  <c r="BO65" i="7"/>
  <c r="BK65" i="7"/>
  <c r="BU65" i="7" s="1"/>
  <c r="AR65" i="7"/>
  <c r="BD65" i="7" s="1"/>
  <c r="AT65" i="7"/>
  <c r="BF65" i="7" s="1"/>
  <c r="BM65" i="7"/>
  <c r="BW65" i="7" s="1"/>
  <c r="AP66" i="7"/>
  <c r="BB66" i="7" s="1"/>
  <c r="F67" i="7"/>
  <c r="AO66" i="7"/>
  <c r="BA66" i="7" s="1"/>
  <c r="AM66" i="7"/>
  <c r="AY66" i="7" s="1"/>
  <c r="AQ66" i="7"/>
  <c r="BC66" i="7" s="1"/>
  <c r="R65" i="7"/>
  <c r="AN65" i="7"/>
  <c r="AZ65" i="7" s="1"/>
  <c r="AU65" i="7"/>
  <c r="BG65" i="7" s="1"/>
  <c r="BN65" i="7"/>
  <c r="BX65" i="7" s="1"/>
  <c r="AD65" i="6"/>
  <c r="AV65" i="6"/>
  <c r="U67" i="6"/>
  <c r="N65" i="6"/>
  <c r="AE65" i="6"/>
  <c r="AM65" i="6" s="1"/>
  <c r="O65" i="6"/>
  <c r="AL65" i="6" s="1"/>
  <c r="AT65" i="6" s="1"/>
  <c r="AH65" i="6"/>
  <c r="AP65" i="6" s="1"/>
  <c r="AU65" i="6"/>
  <c r="AW65" i="6" s="1"/>
  <c r="AI65" i="6"/>
  <c r="AQ65" i="6" s="1"/>
  <c r="AX65" i="6"/>
  <c r="AF66" i="6"/>
  <c r="AN66" i="6" s="1"/>
  <c r="F67" i="6"/>
  <c r="AD65" i="5"/>
  <c r="AV65" i="5"/>
  <c r="U67" i="5"/>
  <c r="N65" i="5"/>
  <c r="AE65" i="5"/>
  <c r="AM65" i="5" s="1"/>
  <c r="O65" i="5"/>
  <c r="AL65" i="5" s="1"/>
  <c r="AT65" i="5" s="1"/>
  <c r="AH65" i="5"/>
  <c r="AP65" i="5" s="1"/>
  <c r="AU65" i="5"/>
  <c r="AW65" i="5" s="1"/>
  <c r="AI65" i="5"/>
  <c r="AQ65" i="5" s="1"/>
  <c r="AX65" i="5"/>
  <c r="AF66" i="5"/>
  <c r="AN66" i="5" s="1"/>
  <c r="F67" i="5"/>
  <c r="AD65" i="4"/>
  <c r="AV65" i="4"/>
  <c r="U67" i="4"/>
  <c r="N65" i="4"/>
  <c r="AE65" i="4"/>
  <c r="AM65" i="4" s="1"/>
  <c r="O65" i="4"/>
  <c r="AL65" i="4" s="1"/>
  <c r="AT65" i="4" s="1"/>
  <c r="AH65" i="4"/>
  <c r="AP65" i="4" s="1"/>
  <c r="AU65" i="4"/>
  <c r="AW65" i="4" s="1"/>
  <c r="AI65" i="4"/>
  <c r="AQ65" i="4" s="1"/>
  <c r="AX65" i="4"/>
  <c r="AF66" i="4"/>
  <c r="AN66" i="4" s="1"/>
  <c r="AJ66" i="4"/>
  <c r="AR66" i="4" s="1"/>
  <c r="F67" i="4"/>
  <c r="BQ65" i="3"/>
  <c r="AX65" i="3"/>
  <c r="S67" i="3"/>
  <c r="BT66" i="3"/>
  <c r="BU66" i="3"/>
  <c r="BS66" i="3"/>
  <c r="AF64" i="3"/>
  <c r="AL64" i="3" s="1"/>
  <c r="CJ64" i="3"/>
  <c r="CI64" i="3"/>
  <c r="BP64" i="3"/>
  <c r="CB64" i="3" s="1"/>
  <c r="CH64" i="3" s="1"/>
  <c r="BD64" i="3"/>
  <c r="BJ64" i="3" s="1"/>
  <c r="BA65" i="3"/>
  <c r="BG65" i="3" s="1"/>
  <c r="BM65" i="3"/>
  <c r="BY65" i="3" s="1"/>
  <c r="CE65" i="3" s="1"/>
  <c r="BC65" i="3"/>
  <c r="BI65" i="3" s="1"/>
  <c r="BO65" i="3"/>
  <c r="CA65" i="3" s="1"/>
  <c r="CG65" i="3" s="1"/>
  <c r="BB65" i="3"/>
  <c r="BH65" i="3" s="1"/>
  <c r="BN65" i="3"/>
  <c r="BZ65" i="3" s="1"/>
  <c r="CF65" i="3" s="1"/>
  <c r="AZ65" i="3"/>
  <c r="BF65" i="3" s="1"/>
  <c r="BL65" i="3"/>
  <c r="AB66" i="3"/>
  <c r="AH66" i="3" s="1"/>
  <c r="AD66" i="3"/>
  <c r="AJ66" i="3" s="1"/>
  <c r="F67" i="3"/>
  <c r="AE66" i="3"/>
  <c r="AK66" i="3" s="1"/>
  <c r="AC66" i="3"/>
  <c r="AI66" i="3" s="1"/>
  <c r="M65" i="3"/>
  <c r="AA65" i="3"/>
  <c r="AG65" i="3" s="1"/>
  <c r="AY65" i="3"/>
  <c r="BE65" i="3" s="1"/>
  <c r="AR65" i="3"/>
  <c r="BK65" i="3"/>
  <c r="BW65" i="3" s="1"/>
  <c r="CC65" i="3" s="1"/>
  <c r="AX65" i="2"/>
  <c r="BQ65" i="2"/>
  <c r="S67" i="2"/>
  <c r="BT66" i="2"/>
  <c r="BS66" i="2"/>
  <c r="CI64" i="2"/>
  <c r="AF64" i="2"/>
  <c r="AL64" i="2" s="1"/>
  <c r="BD64" i="2"/>
  <c r="BJ64" i="2" s="1"/>
  <c r="BP64" i="2"/>
  <c r="CB64" i="2" s="1"/>
  <c r="CH64" i="2" s="1"/>
  <c r="AY65" i="2"/>
  <c r="BE65" i="2" s="1"/>
  <c r="AR65" i="2"/>
  <c r="BK65" i="2"/>
  <c r="BW65" i="2" s="1"/>
  <c r="CC65" i="2" s="1"/>
  <c r="BB65" i="2"/>
  <c r="BH65" i="2" s="1"/>
  <c r="BN65" i="2"/>
  <c r="BZ65" i="2" s="1"/>
  <c r="CF65" i="2" s="1"/>
  <c r="BC65" i="2"/>
  <c r="BI65" i="2" s="1"/>
  <c r="BO65" i="2"/>
  <c r="AA65" i="2"/>
  <c r="AG65" i="2" s="1"/>
  <c r="M65" i="2"/>
  <c r="BA65" i="2"/>
  <c r="BG65" i="2" s="1"/>
  <c r="BM65" i="2"/>
  <c r="AZ65" i="2"/>
  <c r="BF65" i="2" s="1"/>
  <c r="BL65" i="2"/>
  <c r="BX65" i="2" s="1"/>
  <c r="CD65" i="2" s="1"/>
  <c r="F67" i="2"/>
  <c r="AX65" i="1"/>
  <c r="BQ65" i="1"/>
  <c r="BR66" i="1"/>
  <c r="BS66" i="1"/>
  <c r="BT66" i="1"/>
  <c r="BU66" i="1"/>
  <c r="S67" i="1"/>
  <c r="BD64" i="1"/>
  <c r="BJ64" i="1" s="1"/>
  <c r="BP64" i="1"/>
  <c r="CB64" i="1" s="1"/>
  <c r="CH64" i="1" s="1"/>
  <c r="M65" i="1"/>
  <c r="AA65" i="1"/>
  <c r="AG65" i="1" s="1"/>
  <c r="AR65" i="1"/>
  <c r="AY65" i="1"/>
  <c r="BE65" i="1" s="1"/>
  <c r="BK65" i="1"/>
  <c r="BW65" i="1" s="1"/>
  <c r="CC65" i="1" s="1"/>
  <c r="AZ65" i="1"/>
  <c r="BF65" i="1" s="1"/>
  <c r="BL65" i="1"/>
  <c r="BX65" i="1" s="1"/>
  <c r="CD65" i="1" s="1"/>
  <c r="BA65" i="1"/>
  <c r="BG65" i="1" s="1"/>
  <c r="BM65" i="1"/>
  <c r="BY65" i="1" s="1"/>
  <c r="CE65" i="1" s="1"/>
  <c r="BB65" i="1"/>
  <c r="BH65" i="1" s="1"/>
  <c r="BN65" i="1"/>
  <c r="BZ65" i="1" s="1"/>
  <c r="CF65" i="1" s="1"/>
  <c r="BC65" i="1"/>
  <c r="BI65" i="1" s="1"/>
  <c r="BO65" i="1"/>
  <c r="CA65" i="1" s="1"/>
  <c r="CG65" i="1" s="1"/>
  <c r="AB66" i="1"/>
  <c r="AH66" i="1" s="1"/>
  <c r="AC66" i="1"/>
  <c r="AI66" i="1" s="1"/>
  <c r="AD66" i="1"/>
  <c r="AJ66" i="1" s="1"/>
  <c r="AE66" i="1"/>
  <c r="AK66" i="1" s="1"/>
  <c r="F67" i="1"/>
  <c r="BP65" i="9"/>
  <c r="BS65" i="8"/>
  <c r="AK65" i="7"/>
  <c r="Z65" i="3"/>
  <c r="BV388" i="3"/>
  <c r="AK64" i="5"/>
  <c r="AS64" i="5" s="1"/>
  <c r="AL64" i="5"/>
  <c r="AT64" i="5" s="1"/>
  <c r="AW64" i="5"/>
  <c r="AZ64" i="5"/>
  <c r="AF65" i="5"/>
  <c r="AN65" i="5" s="1"/>
  <c r="AG65" i="5"/>
  <c r="AO65" i="5" s="1"/>
  <c r="AJ65" i="5"/>
  <c r="AR65" i="5" s="1"/>
  <c r="AC65" i="4"/>
  <c r="AY65" i="4"/>
  <c r="Z65" i="2"/>
  <c r="CB63" i="1"/>
  <c r="CH63" i="1" s="1"/>
  <c r="AF64" i="1"/>
  <c r="AL64" i="1" s="1"/>
  <c r="BW64" i="1"/>
  <c r="CC64" i="1" s="1"/>
  <c r="AB65" i="1"/>
  <c r="AH65" i="1" s="1"/>
  <c r="AC65" i="1"/>
  <c r="AI65" i="1" s="1"/>
  <c r="AD65" i="1"/>
  <c r="AJ65" i="1" s="1"/>
  <c r="AE65" i="1"/>
  <c r="AK65" i="1" s="1"/>
  <c r="BV388" i="2"/>
  <c r="AC65" i="5"/>
  <c r="BR65" i="9"/>
  <c r="AK65" i="8"/>
  <c r="AC65" i="6"/>
  <c r="AJ65" i="6"/>
  <c r="AR65" i="6" s="1"/>
  <c r="BU65" i="2"/>
  <c r="AK65" i="9"/>
  <c r="AW64" i="9"/>
  <c r="BI64" i="9" s="1"/>
  <c r="BR65" i="8"/>
  <c r="BT65" i="8"/>
  <c r="BS65" i="2"/>
  <c r="BX64" i="8"/>
  <c r="BT65" i="7"/>
  <c r="AY65" i="5"/>
  <c r="BR65" i="3"/>
  <c r="AB65" i="3"/>
  <c r="AH65" i="3" s="1"/>
  <c r="BP65" i="8"/>
  <c r="AY65" i="6"/>
  <c r="Z65" i="1"/>
  <c r="AW64" i="7"/>
  <c r="BI64" i="7" s="1"/>
  <c r="AM65" i="7"/>
  <c r="AY65" i="7" s="1"/>
  <c r="AK64" i="6"/>
  <c r="AS64" i="6" s="1"/>
  <c r="AK64" i="4"/>
  <c r="AS64" i="4" s="1"/>
  <c r="BT67" i="9" l="1"/>
  <c r="Y68" i="9"/>
  <c r="BP67" i="9"/>
  <c r="BR67" i="9"/>
  <c r="BQ66" i="9"/>
  <c r="AL66" i="9"/>
  <c r="AW65" i="9"/>
  <c r="BI65" i="9" s="1"/>
  <c r="AN66" i="9"/>
  <c r="AZ66" i="9" s="1"/>
  <c r="R66" i="9"/>
  <c r="AR66" i="9"/>
  <c r="BD66" i="9" s="1"/>
  <c r="BK66" i="9"/>
  <c r="BU66" i="9" s="1"/>
  <c r="AT66" i="9"/>
  <c r="BF66" i="9" s="1"/>
  <c r="BM66" i="9"/>
  <c r="AV66" i="9"/>
  <c r="BH66" i="9" s="1"/>
  <c r="BO66" i="9"/>
  <c r="BY66" i="9" s="1"/>
  <c r="AM66" i="9"/>
  <c r="AY66" i="9" s="1"/>
  <c r="S66" i="9"/>
  <c r="AX66" i="9" s="1"/>
  <c r="BJ66" i="9" s="1"/>
  <c r="AS66" i="9"/>
  <c r="BE66" i="9" s="1"/>
  <c r="BL66" i="9"/>
  <c r="BV66" i="9" s="1"/>
  <c r="BN66" i="9"/>
  <c r="BX66" i="9" s="1"/>
  <c r="AU66" i="9"/>
  <c r="BG66" i="9" s="1"/>
  <c r="AP67" i="9"/>
  <c r="BB67" i="9" s="1"/>
  <c r="AO67" i="9"/>
  <c r="BA67" i="9" s="1"/>
  <c r="AQ67" i="9"/>
  <c r="BC67" i="9" s="1"/>
  <c r="F68" i="9"/>
  <c r="AL66" i="8"/>
  <c r="BQ66" i="8"/>
  <c r="BP67" i="8"/>
  <c r="Y68" i="8"/>
  <c r="BS67" i="8"/>
  <c r="AN66" i="8"/>
  <c r="AZ66" i="8" s="1"/>
  <c r="R66" i="8"/>
  <c r="BM66" i="8"/>
  <c r="BW66" i="8" s="1"/>
  <c r="AT66" i="8"/>
  <c r="BF66" i="8" s="1"/>
  <c r="BO66" i="8"/>
  <c r="AV66" i="8"/>
  <c r="BH66" i="8" s="1"/>
  <c r="BK66" i="8"/>
  <c r="AR66" i="8"/>
  <c r="BD66" i="8" s="1"/>
  <c r="AQ67" i="8"/>
  <c r="BC67" i="8" s="1"/>
  <c r="AP67" i="8"/>
  <c r="BB67" i="8" s="1"/>
  <c r="AO67" i="8"/>
  <c r="BA67" i="8" s="1"/>
  <c r="F68" i="8"/>
  <c r="AM66" i="8"/>
  <c r="AY66" i="8" s="1"/>
  <c r="S66" i="8"/>
  <c r="AX66" i="8" s="1"/>
  <c r="BJ66" i="8" s="1"/>
  <c r="AS66" i="8"/>
  <c r="BE66" i="8" s="1"/>
  <c r="BL66" i="8"/>
  <c r="BV66" i="8" s="1"/>
  <c r="AU66" i="8"/>
  <c r="BG66" i="8" s="1"/>
  <c r="BN66" i="8"/>
  <c r="BX66" i="8" s="1"/>
  <c r="AW65" i="8"/>
  <c r="BI65" i="8" s="1"/>
  <c r="AL66" i="7"/>
  <c r="BQ66" i="7"/>
  <c r="BT67" i="7"/>
  <c r="BR67" i="7"/>
  <c r="Y68" i="7"/>
  <c r="AK67" i="7"/>
  <c r="BS67" i="7"/>
  <c r="AQ67" i="7"/>
  <c r="BC67" i="7" s="1"/>
  <c r="AO67" i="7"/>
  <c r="BA67" i="7" s="1"/>
  <c r="F68" i="7"/>
  <c r="AP67" i="7"/>
  <c r="BB67" i="7" s="1"/>
  <c r="R66" i="7"/>
  <c r="AN66" i="7"/>
  <c r="AZ66" i="7" s="1"/>
  <c r="AT66" i="7"/>
  <c r="BF66" i="7" s="1"/>
  <c r="BM66" i="7"/>
  <c r="AR66" i="7"/>
  <c r="BD66" i="7" s="1"/>
  <c r="BK66" i="7"/>
  <c r="BU66" i="7" s="1"/>
  <c r="AS66" i="7"/>
  <c r="BE66" i="7" s="1"/>
  <c r="S66" i="7"/>
  <c r="AX66" i="7" s="1"/>
  <c r="BJ66" i="7" s="1"/>
  <c r="BL66" i="7"/>
  <c r="BV66" i="7" s="1"/>
  <c r="BN66" i="7"/>
  <c r="BX66" i="7" s="1"/>
  <c r="AU66" i="7"/>
  <c r="BG66" i="7" s="1"/>
  <c r="AV66" i="7"/>
  <c r="BH66" i="7" s="1"/>
  <c r="BO66" i="7"/>
  <c r="AD66" i="6"/>
  <c r="AV66" i="6"/>
  <c r="U68" i="6"/>
  <c r="AK65" i="6"/>
  <c r="AS65" i="6" s="1"/>
  <c r="N66" i="6"/>
  <c r="AE66" i="6"/>
  <c r="AM66" i="6" s="1"/>
  <c r="O66" i="6"/>
  <c r="AL66" i="6" s="1"/>
  <c r="AT66" i="6" s="1"/>
  <c r="AH66" i="6"/>
  <c r="AP66" i="6" s="1"/>
  <c r="AU66" i="6"/>
  <c r="AW66" i="6" s="1"/>
  <c r="AI66" i="6"/>
  <c r="AQ66" i="6" s="1"/>
  <c r="AX66" i="6"/>
  <c r="AF67" i="6"/>
  <c r="AN67" i="6" s="1"/>
  <c r="AG67" i="6"/>
  <c r="AO67" i="6" s="1"/>
  <c r="AJ67" i="6"/>
  <c r="AR67" i="6" s="1"/>
  <c r="F68" i="6"/>
  <c r="AD66" i="5"/>
  <c r="AV66" i="5"/>
  <c r="U68" i="5"/>
  <c r="N66" i="5"/>
  <c r="AE66" i="5"/>
  <c r="AM66" i="5" s="1"/>
  <c r="O66" i="5"/>
  <c r="AL66" i="5" s="1"/>
  <c r="AT66" i="5" s="1"/>
  <c r="AH66" i="5"/>
  <c r="AP66" i="5" s="1"/>
  <c r="AU66" i="5"/>
  <c r="AW66" i="5" s="1"/>
  <c r="AI66" i="5"/>
  <c r="AQ66" i="5" s="1"/>
  <c r="AX66" i="5"/>
  <c r="AF67" i="5"/>
  <c r="AN67" i="5" s="1"/>
  <c r="AG67" i="5"/>
  <c r="AO67" i="5" s="1"/>
  <c r="F68" i="5"/>
  <c r="AD66" i="4"/>
  <c r="AV66" i="4"/>
  <c r="U68" i="4"/>
  <c r="N66" i="4"/>
  <c r="AE66" i="4"/>
  <c r="AM66" i="4" s="1"/>
  <c r="O66" i="4"/>
  <c r="AL66" i="4" s="1"/>
  <c r="AT66" i="4" s="1"/>
  <c r="AH66" i="4"/>
  <c r="AP66" i="4" s="1"/>
  <c r="AU66" i="4"/>
  <c r="AW66" i="4" s="1"/>
  <c r="AI66" i="4"/>
  <c r="AQ66" i="4" s="1"/>
  <c r="AX66" i="4"/>
  <c r="F68" i="4"/>
  <c r="S68" i="3"/>
  <c r="BR67" i="3"/>
  <c r="BU67" i="3"/>
  <c r="BS67" i="3"/>
  <c r="AX66" i="3"/>
  <c r="BQ66" i="3"/>
  <c r="BB66" i="3"/>
  <c r="BH66" i="3" s="1"/>
  <c r="BN66" i="3"/>
  <c r="BZ66" i="3" s="1"/>
  <c r="CF66" i="3" s="1"/>
  <c r="AB67" i="3"/>
  <c r="AH67" i="3" s="1"/>
  <c r="AD67" i="3"/>
  <c r="AJ67" i="3" s="1"/>
  <c r="AC67" i="3"/>
  <c r="AI67" i="3" s="1"/>
  <c r="AE67" i="3"/>
  <c r="AK67" i="3" s="1"/>
  <c r="F68" i="3"/>
  <c r="M66" i="3"/>
  <c r="AA66" i="3"/>
  <c r="AG66" i="3" s="1"/>
  <c r="BL66" i="3"/>
  <c r="AZ66" i="3"/>
  <c r="BF66" i="3" s="1"/>
  <c r="BC66" i="3"/>
  <c r="BI66" i="3" s="1"/>
  <c r="BO66" i="3"/>
  <c r="CA66" i="3" s="1"/>
  <c r="CG66" i="3" s="1"/>
  <c r="BK66" i="3"/>
  <c r="BW66" i="3" s="1"/>
  <c r="CC66" i="3" s="1"/>
  <c r="AR66" i="3"/>
  <c r="AY66" i="3"/>
  <c r="BE66" i="3" s="1"/>
  <c r="BM66" i="3"/>
  <c r="BY66" i="3" s="1"/>
  <c r="CE66" i="3" s="1"/>
  <c r="BA66" i="3"/>
  <c r="BG66" i="3" s="1"/>
  <c r="CJ65" i="3"/>
  <c r="AF65" i="3"/>
  <c r="AL65" i="3" s="1"/>
  <c r="CI65" i="3"/>
  <c r="BD65" i="3"/>
  <c r="BJ65" i="3" s="1"/>
  <c r="BP65" i="3"/>
  <c r="BR67" i="2"/>
  <c r="BU67" i="2"/>
  <c r="S68" i="2"/>
  <c r="BS67" i="2"/>
  <c r="BQ66" i="2"/>
  <c r="AX66" i="2"/>
  <c r="BP65" i="2"/>
  <c r="BD65" i="2"/>
  <c r="BJ65" i="2" s="1"/>
  <c r="AF65" i="2"/>
  <c r="AL65" i="2" s="1"/>
  <c r="CI65" i="2"/>
  <c r="AR66" i="2"/>
  <c r="AY66" i="2"/>
  <c r="BE66" i="2" s="1"/>
  <c r="BK66" i="2"/>
  <c r="BW66" i="2" s="1"/>
  <c r="CC66" i="2" s="1"/>
  <c r="M66" i="2"/>
  <c r="AA66" i="2"/>
  <c r="AG66" i="2" s="1"/>
  <c r="BC66" i="2"/>
  <c r="BI66" i="2" s="1"/>
  <c r="BO66" i="2"/>
  <c r="BL66" i="2"/>
  <c r="AZ66" i="2"/>
  <c r="BF66" i="2" s="1"/>
  <c r="BM66" i="2"/>
  <c r="BY66" i="2" s="1"/>
  <c r="CE66" i="2" s="1"/>
  <c r="BA66" i="2"/>
  <c r="BG66" i="2" s="1"/>
  <c r="AC67" i="2"/>
  <c r="AI67" i="2" s="1"/>
  <c r="AD67" i="2"/>
  <c r="AJ67" i="2" s="1"/>
  <c r="F68" i="2"/>
  <c r="AB67" i="2"/>
  <c r="AH67" i="2" s="1"/>
  <c r="AE67" i="2"/>
  <c r="AK67" i="2" s="1"/>
  <c r="BN66" i="2"/>
  <c r="BZ66" i="2" s="1"/>
  <c r="CF66" i="2" s="1"/>
  <c r="BB66" i="2"/>
  <c r="BH66" i="2" s="1"/>
  <c r="AX66" i="1"/>
  <c r="BQ66" i="1"/>
  <c r="BR67" i="1"/>
  <c r="BS67" i="1"/>
  <c r="BT67" i="1"/>
  <c r="BU67" i="1"/>
  <c r="S68" i="1"/>
  <c r="BD65" i="1"/>
  <c r="BJ65" i="1" s="1"/>
  <c r="BP65" i="1"/>
  <c r="M66" i="1"/>
  <c r="AA66" i="1"/>
  <c r="AG66" i="1" s="1"/>
  <c r="AR66" i="1"/>
  <c r="AY66" i="1"/>
  <c r="BE66" i="1" s="1"/>
  <c r="BK66" i="1"/>
  <c r="BW66" i="1" s="1"/>
  <c r="CC66" i="1" s="1"/>
  <c r="AZ66" i="1"/>
  <c r="BF66" i="1" s="1"/>
  <c r="BL66" i="1"/>
  <c r="BX66" i="1" s="1"/>
  <c r="CD66" i="1" s="1"/>
  <c r="BA66" i="1"/>
  <c r="BG66" i="1" s="1"/>
  <c r="BM66" i="1"/>
  <c r="BY66" i="1" s="1"/>
  <c r="CE66" i="1" s="1"/>
  <c r="BB66" i="1"/>
  <c r="BH66" i="1" s="1"/>
  <c r="BN66" i="1"/>
  <c r="BZ66" i="1" s="1"/>
  <c r="CF66" i="1" s="1"/>
  <c r="BC66" i="1"/>
  <c r="BI66" i="1" s="1"/>
  <c r="BO66" i="1"/>
  <c r="CA66" i="1" s="1"/>
  <c r="CG66" i="1" s="1"/>
  <c r="AB67" i="1"/>
  <c r="AH67" i="1" s="1"/>
  <c r="AC67" i="1"/>
  <c r="AI67" i="1" s="1"/>
  <c r="AD67" i="1"/>
  <c r="AJ67" i="1" s="1"/>
  <c r="AE67" i="1"/>
  <c r="AK67" i="1" s="1"/>
  <c r="F68" i="1"/>
  <c r="BV65" i="3"/>
  <c r="BU66" i="2"/>
  <c r="BY65" i="2"/>
  <c r="CE65" i="2" s="1"/>
  <c r="AC66" i="2"/>
  <c r="AI66" i="2" s="1"/>
  <c r="AB66" i="2"/>
  <c r="AH66" i="2" s="1"/>
  <c r="AD66" i="2"/>
  <c r="AJ66" i="2" s="1"/>
  <c r="AE66" i="2"/>
  <c r="AK66" i="2" s="1"/>
  <c r="BV65" i="1"/>
  <c r="Z66" i="1"/>
  <c r="AF65" i="1"/>
  <c r="AL65" i="1" s="1"/>
  <c r="AY66" i="6"/>
  <c r="AY66" i="4"/>
  <c r="Z66" i="2"/>
  <c r="CA65" i="2"/>
  <c r="CG65" i="2" s="1"/>
  <c r="BU65" i="9"/>
  <c r="BW65" i="9"/>
  <c r="BP66" i="8"/>
  <c r="BX65" i="8"/>
  <c r="BY65" i="8"/>
  <c r="BU65" i="8"/>
  <c r="AK66" i="7"/>
  <c r="AW65" i="7"/>
  <c r="BI65" i="7" s="1"/>
  <c r="AC66" i="6"/>
  <c r="AG66" i="6"/>
  <c r="AO66" i="6" s="1"/>
  <c r="BR66" i="9"/>
  <c r="AC66" i="5"/>
  <c r="AY66" i="5"/>
  <c r="AJ66" i="5"/>
  <c r="AR66" i="5" s="1"/>
  <c r="BR66" i="3"/>
  <c r="AC66" i="4"/>
  <c r="Z66" i="3"/>
  <c r="BT66" i="8"/>
  <c r="BW65" i="8"/>
  <c r="BR66" i="7"/>
  <c r="AZ65" i="6"/>
  <c r="AJ66" i="6"/>
  <c r="AR66" i="6" s="1"/>
  <c r="AK65" i="5"/>
  <c r="AS65" i="5" s="1"/>
  <c r="AZ65" i="5"/>
  <c r="AK65" i="4"/>
  <c r="AS65" i="4" s="1"/>
  <c r="AZ65" i="4"/>
  <c r="AG66" i="4"/>
  <c r="AO66" i="4" s="1"/>
  <c r="BR66" i="2"/>
  <c r="AK66" i="8"/>
  <c r="BT66" i="7"/>
  <c r="BY65" i="7"/>
  <c r="AG66" i="5"/>
  <c r="AO66" i="5" s="1"/>
  <c r="BX65" i="3"/>
  <c r="CD65" i="3" s="1"/>
  <c r="BV65" i="2"/>
  <c r="BQ67" i="9" l="1"/>
  <c r="AL67" i="9"/>
  <c r="BS68" i="9"/>
  <c r="Y69" i="9"/>
  <c r="AK68" i="9"/>
  <c r="BT68" i="9"/>
  <c r="BR68" i="9"/>
  <c r="AW66" i="9"/>
  <c r="BI66" i="9" s="1"/>
  <c r="R67" i="9"/>
  <c r="AN67" i="9"/>
  <c r="AZ67" i="9" s="1"/>
  <c r="AU67" i="9"/>
  <c r="BG67" i="9" s="1"/>
  <c r="BN67" i="9"/>
  <c r="BL67" i="9"/>
  <c r="BV67" i="9" s="1"/>
  <c r="S67" i="9"/>
  <c r="AX67" i="9" s="1"/>
  <c r="BJ67" i="9" s="1"/>
  <c r="AS67" i="9"/>
  <c r="BE67" i="9" s="1"/>
  <c r="BK67" i="9"/>
  <c r="BU67" i="9" s="1"/>
  <c r="AR67" i="9"/>
  <c r="BD67" i="9" s="1"/>
  <c r="AT67" i="9"/>
  <c r="BF67" i="9" s="1"/>
  <c r="BM67" i="9"/>
  <c r="BW67" i="9" s="1"/>
  <c r="AV67" i="9"/>
  <c r="BH67" i="9" s="1"/>
  <c r="BO67" i="9"/>
  <c r="BY67" i="9" s="1"/>
  <c r="AM68" i="9"/>
  <c r="AY68" i="9" s="1"/>
  <c r="AO68" i="9"/>
  <c r="BA68" i="9" s="1"/>
  <c r="AQ68" i="9"/>
  <c r="BC68" i="9" s="1"/>
  <c r="F69" i="9"/>
  <c r="AP68" i="9"/>
  <c r="BB68" i="9" s="1"/>
  <c r="AL67" i="8"/>
  <c r="BQ67" i="8"/>
  <c r="BP68" i="8"/>
  <c r="BS68" i="8"/>
  <c r="Y69" i="8"/>
  <c r="BR68" i="8"/>
  <c r="AT67" i="8"/>
  <c r="BF67" i="8" s="1"/>
  <c r="BM67" i="8"/>
  <c r="BK67" i="8"/>
  <c r="BU67" i="8" s="1"/>
  <c r="AR67" i="8"/>
  <c r="BD67" i="8" s="1"/>
  <c r="AU67" i="8"/>
  <c r="BG67" i="8" s="1"/>
  <c r="BN67" i="8"/>
  <c r="BX67" i="8" s="1"/>
  <c r="BO67" i="8"/>
  <c r="AV67" i="8"/>
  <c r="BH67" i="8" s="1"/>
  <c r="S67" i="8"/>
  <c r="AX67" i="8" s="1"/>
  <c r="BJ67" i="8" s="1"/>
  <c r="AS67" i="8"/>
  <c r="BE67" i="8" s="1"/>
  <c r="BL67" i="8"/>
  <c r="BV67" i="8" s="1"/>
  <c r="R67" i="8"/>
  <c r="AN67" i="8"/>
  <c r="AZ67" i="8" s="1"/>
  <c r="AM68" i="8"/>
  <c r="AY68" i="8" s="1"/>
  <c r="AP68" i="8"/>
  <c r="BB68" i="8" s="1"/>
  <c r="AQ68" i="8"/>
  <c r="BC68" i="8" s="1"/>
  <c r="AO68" i="8"/>
  <c r="BA68" i="8" s="1"/>
  <c r="F69" i="8"/>
  <c r="Y69" i="7"/>
  <c r="BR68" i="7"/>
  <c r="BP68" i="7"/>
  <c r="BT68" i="7"/>
  <c r="AL67" i="7"/>
  <c r="BQ67" i="7"/>
  <c r="AT67" i="7"/>
  <c r="BF67" i="7" s="1"/>
  <c r="BM67" i="7"/>
  <c r="BW67" i="7" s="1"/>
  <c r="AM67" i="7"/>
  <c r="AY67" i="7" s="1"/>
  <c r="BL67" i="7"/>
  <c r="BV67" i="7" s="1"/>
  <c r="S67" i="7"/>
  <c r="AX67" i="7" s="1"/>
  <c r="BJ67" i="7" s="1"/>
  <c r="AS67" i="7"/>
  <c r="BE67" i="7" s="1"/>
  <c r="AU67" i="7"/>
  <c r="BG67" i="7" s="1"/>
  <c r="BN67" i="7"/>
  <c r="BX67" i="7" s="1"/>
  <c r="AO68" i="7"/>
  <c r="BA68" i="7" s="1"/>
  <c r="F69" i="7"/>
  <c r="AP68" i="7"/>
  <c r="BB68" i="7" s="1"/>
  <c r="AQ68" i="7"/>
  <c r="BC68" i="7" s="1"/>
  <c r="AM68" i="7"/>
  <c r="AY68" i="7" s="1"/>
  <c r="AN67" i="7"/>
  <c r="AZ67" i="7" s="1"/>
  <c r="R67" i="7"/>
  <c r="AW67" i="7" s="1"/>
  <c r="BI67" i="7" s="1"/>
  <c r="BK67" i="7"/>
  <c r="AR67" i="7"/>
  <c r="BD67" i="7" s="1"/>
  <c r="BO67" i="7"/>
  <c r="BY67" i="7" s="1"/>
  <c r="AV67" i="7"/>
  <c r="BH67" i="7" s="1"/>
  <c r="AW66" i="7"/>
  <c r="BI66" i="7" s="1"/>
  <c r="AD67" i="6"/>
  <c r="AV67" i="6"/>
  <c r="U69" i="6"/>
  <c r="AK66" i="6"/>
  <c r="AS66" i="6" s="1"/>
  <c r="N67" i="6"/>
  <c r="AE67" i="6"/>
  <c r="AM67" i="6" s="1"/>
  <c r="O67" i="6"/>
  <c r="AL67" i="6" s="1"/>
  <c r="AT67" i="6" s="1"/>
  <c r="AH67" i="6"/>
  <c r="AP67" i="6" s="1"/>
  <c r="AU67" i="6"/>
  <c r="AW67" i="6" s="1"/>
  <c r="AI67" i="6"/>
  <c r="AQ67" i="6" s="1"/>
  <c r="AX67" i="6"/>
  <c r="AF68" i="6"/>
  <c r="AN68" i="6" s="1"/>
  <c r="AG68" i="6"/>
  <c r="AO68" i="6" s="1"/>
  <c r="F69" i="6"/>
  <c r="AD67" i="5"/>
  <c r="AV67" i="5"/>
  <c r="U69" i="5"/>
  <c r="AK66" i="5"/>
  <c r="AS66" i="5" s="1"/>
  <c r="N67" i="5"/>
  <c r="AE67" i="5"/>
  <c r="AM67" i="5" s="1"/>
  <c r="O67" i="5"/>
  <c r="AL67" i="5" s="1"/>
  <c r="AT67" i="5" s="1"/>
  <c r="AH67" i="5"/>
  <c r="AP67" i="5" s="1"/>
  <c r="AU67" i="5"/>
  <c r="AW67" i="5" s="1"/>
  <c r="AI67" i="5"/>
  <c r="AQ67" i="5" s="1"/>
  <c r="AX67" i="5"/>
  <c r="AF68" i="5"/>
  <c r="AN68" i="5" s="1"/>
  <c r="AG68" i="5"/>
  <c r="AO68" i="5" s="1"/>
  <c r="AJ68" i="5"/>
  <c r="AR68" i="5" s="1"/>
  <c r="F69" i="5"/>
  <c r="AD67" i="4"/>
  <c r="AV67" i="4"/>
  <c r="U69" i="4"/>
  <c r="AK66" i="4"/>
  <c r="AS66" i="4" s="1"/>
  <c r="N67" i="4"/>
  <c r="AE67" i="4"/>
  <c r="AM67" i="4" s="1"/>
  <c r="O67" i="4"/>
  <c r="AL67" i="4" s="1"/>
  <c r="AT67" i="4" s="1"/>
  <c r="AH67" i="4"/>
  <c r="AP67" i="4" s="1"/>
  <c r="AU67" i="4"/>
  <c r="AW67" i="4" s="1"/>
  <c r="AI67" i="4"/>
  <c r="AQ67" i="4" s="1"/>
  <c r="AX67" i="4"/>
  <c r="AF68" i="4"/>
  <c r="AN68" i="4" s="1"/>
  <c r="AG68" i="4"/>
  <c r="AO68" i="4" s="1"/>
  <c r="AJ68" i="4"/>
  <c r="AR68" i="4" s="1"/>
  <c r="F69" i="4"/>
  <c r="S69" i="3"/>
  <c r="AX67" i="3"/>
  <c r="BQ67" i="3"/>
  <c r="AZ67" i="3"/>
  <c r="BF67" i="3" s="1"/>
  <c r="BL67" i="3"/>
  <c r="BX67" i="3" s="1"/>
  <c r="CD67" i="3" s="1"/>
  <c r="BK67" i="3"/>
  <c r="BW67" i="3" s="1"/>
  <c r="CC67" i="3" s="1"/>
  <c r="AR67" i="3"/>
  <c r="AY67" i="3"/>
  <c r="BE67" i="3" s="1"/>
  <c r="M67" i="3"/>
  <c r="AA67" i="3"/>
  <c r="AG67" i="3" s="1"/>
  <c r="BN67" i="3"/>
  <c r="BB67" i="3"/>
  <c r="BH67" i="3" s="1"/>
  <c r="BM67" i="3"/>
  <c r="BY67" i="3" s="1"/>
  <c r="CE67" i="3" s="1"/>
  <c r="BA67" i="3"/>
  <c r="BG67" i="3" s="1"/>
  <c r="F69" i="3"/>
  <c r="AE68" i="3"/>
  <c r="AK68" i="3" s="1"/>
  <c r="BC67" i="3"/>
  <c r="BI67" i="3" s="1"/>
  <c r="BO67" i="3"/>
  <c r="CA67" i="3" s="1"/>
  <c r="CG67" i="3" s="1"/>
  <c r="CJ66" i="3"/>
  <c r="CI66" i="3"/>
  <c r="AF66" i="3"/>
  <c r="AL66" i="3" s="1"/>
  <c r="BD66" i="3"/>
  <c r="BJ66" i="3" s="1"/>
  <c r="BP66" i="3"/>
  <c r="AX67" i="2"/>
  <c r="BQ67" i="2"/>
  <c r="S69" i="2"/>
  <c r="BU68" i="2"/>
  <c r="BR68" i="2"/>
  <c r="BT68" i="2"/>
  <c r="BD66" i="2"/>
  <c r="BJ66" i="2" s="1"/>
  <c r="BP66" i="2"/>
  <c r="CI66" i="2"/>
  <c r="AF66" i="2"/>
  <c r="AL66" i="2" s="1"/>
  <c r="BK67" i="2"/>
  <c r="BW67" i="2" s="1"/>
  <c r="CC67" i="2" s="1"/>
  <c r="AR67" i="2"/>
  <c r="AY67" i="2"/>
  <c r="BE67" i="2" s="1"/>
  <c r="BB67" i="2"/>
  <c r="BH67" i="2" s="1"/>
  <c r="BN67" i="2"/>
  <c r="AA67" i="2"/>
  <c r="AG67" i="2" s="1"/>
  <c r="M67" i="2"/>
  <c r="BC67" i="2"/>
  <c r="BI67" i="2" s="1"/>
  <c r="BO67" i="2"/>
  <c r="CA67" i="2" s="1"/>
  <c r="CG67" i="2" s="1"/>
  <c r="AZ67" i="2"/>
  <c r="BF67" i="2" s="1"/>
  <c r="BL67" i="2"/>
  <c r="BX67" i="2" s="1"/>
  <c r="CD67" i="2" s="1"/>
  <c r="AB68" i="2"/>
  <c r="AH68" i="2" s="1"/>
  <c r="AD68" i="2"/>
  <c r="AJ68" i="2" s="1"/>
  <c r="AC68" i="2"/>
  <c r="AI68" i="2" s="1"/>
  <c r="AE68" i="2"/>
  <c r="AK68" i="2" s="1"/>
  <c r="F69" i="2"/>
  <c r="BA67" i="2"/>
  <c r="BG67" i="2" s="1"/>
  <c r="BM67" i="2"/>
  <c r="BY67" i="2" s="1"/>
  <c r="CE67" i="2" s="1"/>
  <c r="AX67" i="1"/>
  <c r="BQ67" i="1"/>
  <c r="BR68" i="1"/>
  <c r="BS68" i="1"/>
  <c r="BT68" i="1"/>
  <c r="BU68" i="1"/>
  <c r="S69" i="1"/>
  <c r="AF66" i="1"/>
  <c r="AL66" i="1" s="1"/>
  <c r="BD66" i="1"/>
  <c r="BJ66" i="1" s="1"/>
  <c r="BP66" i="1"/>
  <c r="M67" i="1"/>
  <c r="AA67" i="1"/>
  <c r="AG67" i="1" s="1"/>
  <c r="AR67" i="1"/>
  <c r="AY67" i="1"/>
  <c r="BE67" i="1" s="1"/>
  <c r="BK67" i="1"/>
  <c r="BW67" i="1" s="1"/>
  <c r="CC67" i="1" s="1"/>
  <c r="AZ67" i="1"/>
  <c r="BF67" i="1" s="1"/>
  <c r="BL67" i="1"/>
  <c r="BX67" i="1" s="1"/>
  <c r="CD67" i="1" s="1"/>
  <c r="BA67" i="1"/>
  <c r="BG67" i="1" s="1"/>
  <c r="BM67" i="1"/>
  <c r="BY67" i="1" s="1"/>
  <c r="CE67" i="1" s="1"/>
  <c r="BB67" i="1"/>
  <c r="BH67" i="1" s="1"/>
  <c r="BN67" i="1"/>
  <c r="BZ67" i="1" s="1"/>
  <c r="CF67" i="1" s="1"/>
  <c r="BC67" i="1"/>
  <c r="BI67" i="1" s="1"/>
  <c r="BO67" i="1"/>
  <c r="CA67" i="1" s="1"/>
  <c r="CG67" i="1" s="1"/>
  <c r="AB68" i="1"/>
  <c r="AH68" i="1" s="1"/>
  <c r="AC68" i="1"/>
  <c r="AI68" i="1" s="1"/>
  <c r="AD68" i="1"/>
  <c r="AJ68" i="1" s="1"/>
  <c r="AE68" i="1"/>
  <c r="AK68" i="1" s="1"/>
  <c r="F69" i="1"/>
  <c r="AK67" i="9"/>
  <c r="BT67" i="8"/>
  <c r="AY67" i="5"/>
  <c r="AJ67" i="5"/>
  <c r="AR67" i="5" s="1"/>
  <c r="Z67" i="2"/>
  <c r="BV66" i="2"/>
  <c r="CB65" i="2"/>
  <c r="CH65" i="2" s="1"/>
  <c r="BV66" i="1"/>
  <c r="AZ66" i="4"/>
  <c r="AF67" i="4"/>
  <c r="AN67" i="4" s="1"/>
  <c r="AG67" i="4"/>
  <c r="AO67" i="4" s="1"/>
  <c r="AJ67" i="4"/>
  <c r="AR67" i="4" s="1"/>
  <c r="BT67" i="3"/>
  <c r="Z67" i="3"/>
  <c r="BV66" i="3"/>
  <c r="BX66" i="3"/>
  <c r="CD66" i="3" s="1"/>
  <c r="CA66" i="2"/>
  <c r="CG66" i="2" s="1"/>
  <c r="BW66" i="9"/>
  <c r="BR67" i="8"/>
  <c r="BP67" i="7"/>
  <c r="BW66" i="7"/>
  <c r="BY66" i="7"/>
  <c r="AC67" i="6"/>
  <c r="AZ66" i="6"/>
  <c r="BT67" i="2"/>
  <c r="BS67" i="9"/>
  <c r="AK67" i="8"/>
  <c r="AW66" i="8"/>
  <c r="BI66" i="8" s="1"/>
  <c r="BU66" i="8"/>
  <c r="AY67" i="6"/>
  <c r="CB65" i="3"/>
  <c r="CH65" i="3" s="1"/>
  <c r="BX66" i="2"/>
  <c r="CD66" i="2" s="1"/>
  <c r="BY66" i="8"/>
  <c r="AC67" i="5"/>
  <c r="AY67" i="4"/>
  <c r="AC67" i="4"/>
  <c r="Z67" i="1"/>
  <c r="CB65" i="1"/>
  <c r="CH65" i="1" s="1"/>
  <c r="AZ66" i="5"/>
  <c r="AM67" i="9"/>
  <c r="AY67" i="9" s="1"/>
  <c r="AM67" i="8"/>
  <c r="AY67" i="8" s="1"/>
  <c r="Y70" i="9" l="1"/>
  <c r="BP69" i="9"/>
  <c r="BS69" i="9"/>
  <c r="BQ68" i="9"/>
  <c r="AL68" i="9"/>
  <c r="AW67" i="9"/>
  <c r="BI67" i="9" s="1"/>
  <c r="AP69" i="9"/>
  <c r="BB69" i="9" s="1"/>
  <c r="F70" i="9"/>
  <c r="AO69" i="9"/>
  <c r="BA69" i="9" s="1"/>
  <c r="AQ69" i="9"/>
  <c r="BC69" i="9" s="1"/>
  <c r="BM68" i="9"/>
  <c r="BW68" i="9" s="1"/>
  <c r="AT68" i="9"/>
  <c r="BF68" i="9" s="1"/>
  <c r="BN68" i="9"/>
  <c r="BX68" i="9" s="1"/>
  <c r="AU68" i="9"/>
  <c r="BG68" i="9" s="1"/>
  <c r="AR68" i="9"/>
  <c r="BD68" i="9" s="1"/>
  <c r="BK68" i="9"/>
  <c r="R68" i="9"/>
  <c r="AN68" i="9"/>
  <c r="AZ68" i="9" s="1"/>
  <c r="AS68" i="9"/>
  <c r="BE68" i="9" s="1"/>
  <c r="BL68" i="9"/>
  <c r="BV68" i="9" s="1"/>
  <c r="S68" i="9"/>
  <c r="AX68" i="9" s="1"/>
  <c r="BJ68" i="9" s="1"/>
  <c r="AV68" i="9"/>
  <c r="BH68" i="9" s="1"/>
  <c r="BO68" i="9"/>
  <c r="BY68" i="9" s="1"/>
  <c r="BQ68" i="8"/>
  <c r="AL68" i="8"/>
  <c r="BR69" i="8"/>
  <c r="BT69" i="8"/>
  <c r="AK69" i="8"/>
  <c r="BP69" i="8"/>
  <c r="BS69" i="8"/>
  <c r="Y70" i="8"/>
  <c r="AW67" i="8"/>
  <c r="BI67" i="8" s="1"/>
  <c r="AS68" i="8"/>
  <c r="BE68" i="8" s="1"/>
  <c r="S68" i="8"/>
  <c r="AX68" i="8" s="1"/>
  <c r="BJ68" i="8" s="1"/>
  <c r="BL68" i="8"/>
  <c r="BV68" i="8" s="1"/>
  <c r="AN68" i="8"/>
  <c r="AZ68" i="8" s="1"/>
  <c r="R68" i="8"/>
  <c r="AV68" i="8"/>
  <c r="BH68" i="8" s="1"/>
  <c r="BO68" i="8"/>
  <c r="AT68" i="8"/>
  <c r="BF68" i="8" s="1"/>
  <c r="BM68" i="8"/>
  <c r="BW68" i="8" s="1"/>
  <c r="AR68" i="8"/>
  <c r="BD68" i="8" s="1"/>
  <c r="BK68" i="8"/>
  <c r="BU68" i="8" s="1"/>
  <c r="BN68" i="8"/>
  <c r="BX68" i="8" s="1"/>
  <c r="AU68" i="8"/>
  <c r="BG68" i="8" s="1"/>
  <c r="AP69" i="8"/>
  <c r="BB69" i="8" s="1"/>
  <c r="F70" i="8"/>
  <c r="AQ69" i="8"/>
  <c r="BC69" i="8" s="1"/>
  <c r="AO69" i="8"/>
  <c r="BA69" i="8" s="1"/>
  <c r="BS69" i="7"/>
  <c r="Y70" i="7"/>
  <c r="BR69" i="7"/>
  <c r="BP69" i="7"/>
  <c r="AL68" i="7"/>
  <c r="BQ68" i="7"/>
  <c r="BL68" i="7"/>
  <c r="BV68" i="7" s="1"/>
  <c r="S68" i="7"/>
  <c r="AX68" i="7" s="1"/>
  <c r="BJ68" i="7" s="1"/>
  <c r="AS68" i="7"/>
  <c r="BE68" i="7" s="1"/>
  <c r="AP69" i="7"/>
  <c r="BB69" i="7" s="1"/>
  <c r="AQ69" i="7"/>
  <c r="BC69" i="7" s="1"/>
  <c r="AO69" i="7"/>
  <c r="BA69" i="7" s="1"/>
  <c r="F70" i="7"/>
  <c r="BK68" i="7"/>
  <c r="BU68" i="7" s="1"/>
  <c r="AR68" i="7"/>
  <c r="BD68" i="7" s="1"/>
  <c r="R68" i="7"/>
  <c r="AN68" i="7"/>
  <c r="AZ68" i="7" s="1"/>
  <c r="AT68" i="7"/>
  <c r="BF68" i="7" s="1"/>
  <c r="BM68" i="7"/>
  <c r="BW68" i="7" s="1"/>
  <c r="AV68" i="7"/>
  <c r="BH68" i="7" s="1"/>
  <c r="BO68" i="7"/>
  <c r="BY68" i="7" s="1"/>
  <c r="AU68" i="7"/>
  <c r="BG68" i="7" s="1"/>
  <c r="BN68" i="7"/>
  <c r="AV68" i="6"/>
  <c r="AD68" i="6"/>
  <c r="U70" i="6"/>
  <c r="AK67" i="6"/>
  <c r="AS67" i="6" s="1"/>
  <c r="N68" i="6"/>
  <c r="AE68" i="6"/>
  <c r="AM68" i="6" s="1"/>
  <c r="O68" i="6"/>
  <c r="AL68" i="6" s="1"/>
  <c r="AT68" i="6" s="1"/>
  <c r="AH68" i="6"/>
  <c r="AP68" i="6" s="1"/>
  <c r="AU68" i="6"/>
  <c r="AW68" i="6" s="1"/>
  <c r="AX68" i="6"/>
  <c r="AI68" i="6"/>
  <c r="AQ68" i="6" s="1"/>
  <c r="F70" i="6"/>
  <c r="AF69" i="6"/>
  <c r="AN69" i="6" s="1"/>
  <c r="AJ69" i="6"/>
  <c r="AR69" i="6" s="1"/>
  <c r="AD68" i="5"/>
  <c r="AV68" i="5"/>
  <c r="U70" i="5"/>
  <c r="N68" i="5"/>
  <c r="AE68" i="5"/>
  <c r="AM68" i="5" s="1"/>
  <c r="O68" i="5"/>
  <c r="AL68" i="5" s="1"/>
  <c r="AT68" i="5" s="1"/>
  <c r="AH68" i="5"/>
  <c r="AP68" i="5" s="1"/>
  <c r="AU68" i="5"/>
  <c r="AW68" i="5" s="1"/>
  <c r="AI68" i="5"/>
  <c r="AQ68" i="5" s="1"/>
  <c r="AX68" i="5"/>
  <c r="AF69" i="5"/>
  <c r="AN69" i="5" s="1"/>
  <c r="AG69" i="5"/>
  <c r="AO69" i="5" s="1"/>
  <c r="AJ69" i="5"/>
  <c r="AR69" i="5" s="1"/>
  <c r="F70" i="5"/>
  <c r="AD68" i="4"/>
  <c r="AV68" i="4"/>
  <c r="U70" i="4"/>
  <c r="N68" i="4"/>
  <c r="AE68" i="4"/>
  <c r="AM68" i="4" s="1"/>
  <c r="O68" i="4"/>
  <c r="AL68" i="4" s="1"/>
  <c r="AT68" i="4" s="1"/>
  <c r="AH68" i="4"/>
  <c r="AP68" i="4" s="1"/>
  <c r="AU68" i="4"/>
  <c r="AW68" i="4" s="1"/>
  <c r="AI68" i="4"/>
  <c r="AQ68" i="4" s="1"/>
  <c r="AX68" i="4"/>
  <c r="AF69" i="4"/>
  <c r="AN69" i="4" s="1"/>
  <c r="F70" i="4"/>
  <c r="AX68" i="3"/>
  <c r="BQ68" i="3"/>
  <c r="BU69" i="3"/>
  <c r="S70" i="3"/>
  <c r="BS69" i="3"/>
  <c r="BR69" i="3"/>
  <c r="BT69" i="3"/>
  <c r="BD67" i="3"/>
  <c r="BJ67" i="3" s="1"/>
  <c r="BP67" i="3"/>
  <c r="CI67" i="3"/>
  <c r="AF67" i="3"/>
  <c r="AL67" i="3" s="1"/>
  <c r="CJ67" i="3"/>
  <c r="AB69" i="3"/>
  <c r="AH69" i="3" s="1"/>
  <c r="AE69" i="3"/>
  <c r="AK69" i="3" s="1"/>
  <c r="AC69" i="3"/>
  <c r="AI69" i="3" s="1"/>
  <c r="F70" i="3"/>
  <c r="AD69" i="3"/>
  <c r="AJ69" i="3" s="1"/>
  <c r="BC68" i="3"/>
  <c r="BI68" i="3" s="1"/>
  <c r="BO68" i="3"/>
  <c r="AR68" i="3"/>
  <c r="AY68" i="3"/>
  <c r="BE68" i="3" s="1"/>
  <c r="BK68" i="3"/>
  <c r="BW68" i="3" s="1"/>
  <c r="CC68" i="3" s="1"/>
  <c r="BN68" i="3"/>
  <c r="BB68" i="3"/>
  <c r="BH68" i="3" s="1"/>
  <c r="M68" i="3"/>
  <c r="AA68" i="3"/>
  <c r="AG68" i="3" s="1"/>
  <c r="AZ68" i="3"/>
  <c r="BF68" i="3" s="1"/>
  <c r="BL68" i="3"/>
  <c r="BA68" i="3"/>
  <c r="BG68" i="3" s="1"/>
  <c r="BM68" i="3"/>
  <c r="S70" i="2"/>
  <c r="BQ68" i="2"/>
  <c r="AX68" i="2"/>
  <c r="BP67" i="2"/>
  <c r="BD67" i="2"/>
  <c r="BJ67" i="2" s="1"/>
  <c r="CI67" i="2"/>
  <c r="AF67" i="2"/>
  <c r="AL67" i="2" s="1"/>
  <c r="AZ68" i="2"/>
  <c r="BF68" i="2" s="1"/>
  <c r="BL68" i="2"/>
  <c r="BX68" i="2" s="1"/>
  <c r="CD68" i="2" s="1"/>
  <c r="BM68" i="2"/>
  <c r="BA68" i="2"/>
  <c r="BG68" i="2" s="1"/>
  <c r="BN68" i="2"/>
  <c r="BZ68" i="2" s="1"/>
  <c r="CF68" i="2" s="1"/>
  <c r="BB68" i="2"/>
  <c r="BH68" i="2" s="1"/>
  <c r="AA68" i="2"/>
  <c r="AG68" i="2" s="1"/>
  <c r="M68" i="2"/>
  <c r="AY68" i="2"/>
  <c r="BE68" i="2" s="1"/>
  <c r="BK68" i="2"/>
  <c r="BW68" i="2" s="1"/>
  <c r="CC68" i="2" s="1"/>
  <c r="AR68" i="2"/>
  <c r="BC68" i="2"/>
  <c r="BI68" i="2" s="1"/>
  <c r="BO68" i="2"/>
  <c r="CA68" i="2" s="1"/>
  <c r="CG68" i="2" s="1"/>
  <c r="AE69" i="2"/>
  <c r="AK69" i="2" s="1"/>
  <c r="AB69" i="2"/>
  <c r="AH69" i="2" s="1"/>
  <c r="AD69" i="2"/>
  <c r="AJ69" i="2" s="1"/>
  <c r="AC69" i="2"/>
  <c r="AI69" i="2" s="1"/>
  <c r="F70" i="2"/>
  <c r="AX68" i="1"/>
  <c r="BQ68" i="1"/>
  <c r="BR69" i="1"/>
  <c r="BS69" i="1"/>
  <c r="BT69" i="1"/>
  <c r="BU69" i="1"/>
  <c r="S70" i="1"/>
  <c r="BD67" i="1"/>
  <c r="BJ67" i="1" s="1"/>
  <c r="BP67" i="1"/>
  <c r="M68" i="1"/>
  <c r="AA68" i="1"/>
  <c r="AG68" i="1" s="1"/>
  <c r="AR68" i="1"/>
  <c r="AY68" i="1"/>
  <c r="BE68" i="1" s="1"/>
  <c r="BK68" i="1"/>
  <c r="BW68" i="1" s="1"/>
  <c r="CC68" i="1" s="1"/>
  <c r="AZ68" i="1"/>
  <c r="BF68" i="1" s="1"/>
  <c r="BL68" i="1"/>
  <c r="BX68" i="1" s="1"/>
  <c r="CD68" i="1" s="1"/>
  <c r="BA68" i="1"/>
  <c r="BG68" i="1" s="1"/>
  <c r="BM68" i="1"/>
  <c r="BY68" i="1" s="1"/>
  <c r="CE68" i="1" s="1"/>
  <c r="BB68" i="1"/>
  <c r="BH68" i="1" s="1"/>
  <c r="BN68" i="1"/>
  <c r="BZ68" i="1" s="1"/>
  <c r="CF68" i="1" s="1"/>
  <c r="BC68" i="1"/>
  <c r="BI68" i="1" s="1"/>
  <c r="BO68" i="1"/>
  <c r="CA68" i="1" s="1"/>
  <c r="CG68" i="1" s="1"/>
  <c r="AB69" i="1"/>
  <c r="AH69" i="1" s="1"/>
  <c r="AC69" i="1"/>
  <c r="AI69" i="1" s="1"/>
  <c r="AD69" i="1"/>
  <c r="AJ69" i="1" s="1"/>
  <c r="AE69" i="1"/>
  <c r="AK69" i="1" s="1"/>
  <c r="F70" i="1"/>
  <c r="BP68" i="9"/>
  <c r="BX67" i="9"/>
  <c r="BT68" i="8"/>
  <c r="BS68" i="7"/>
  <c r="AY68" i="5"/>
  <c r="BR68" i="3"/>
  <c r="BT68" i="3"/>
  <c r="BU68" i="3"/>
  <c r="BS68" i="3"/>
  <c r="Z68" i="3"/>
  <c r="BV67" i="3"/>
  <c r="BZ67" i="3"/>
  <c r="CF67" i="3" s="1"/>
  <c r="AB68" i="3"/>
  <c r="AH68" i="3" s="1"/>
  <c r="AD68" i="3"/>
  <c r="AJ68" i="3" s="1"/>
  <c r="AC68" i="3"/>
  <c r="AI68" i="3" s="1"/>
  <c r="CB66" i="3"/>
  <c r="CH66" i="3" s="1"/>
  <c r="BV67" i="2"/>
  <c r="BS68" i="2"/>
  <c r="Z68" i="2"/>
  <c r="BU67" i="7"/>
  <c r="AC68" i="6"/>
  <c r="AZ67" i="6"/>
  <c r="AJ68" i="6"/>
  <c r="AR68" i="6" s="1"/>
  <c r="AY68" i="4"/>
  <c r="AK67" i="4"/>
  <c r="AS67" i="4" s="1"/>
  <c r="AF67" i="1"/>
  <c r="AL67" i="1" s="1"/>
  <c r="BW67" i="8"/>
  <c r="AC68" i="4"/>
  <c r="AZ67" i="4"/>
  <c r="BZ67" i="2"/>
  <c r="CF67" i="2" s="1"/>
  <c r="Z68" i="1"/>
  <c r="BY67" i="8"/>
  <c r="AC68" i="5"/>
  <c r="CB66" i="2"/>
  <c r="CH66" i="2" s="1"/>
  <c r="AK68" i="7"/>
  <c r="AZ67" i="5"/>
  <c r="CB66" i="1"/>
  <c r="CH66" i="1" s="1"/>
  <c r="AY68" i="6"/>
  <c r="BV67" i="1"/>
  <c r="AK68" i="8"/>
  <c r="AK67" i="5"/>
  <c r="AS67" i="5" s="1"/>
  <c r="BQ69" i="9" l="1"/>
  <c r="AL69" i="9"/>
  <c r="Y71" i="9"/>
  <c r="BT70" i="9"/>
  <c r="BS70" i="9"/>
  <c r="AN69" i="9"/>
  <c r="AZ69" i="9" s="1"/>
  <c r="R69" i="9"/>
  <c r="AT69" i="9"/>
  <c r="BF69" i="9" s="1"/>
  <c r="BM69" i="9"/>
  <c r="BO69" i="9"/>
  <c r="AV69" i="9"/>
  <c r="BH69" i="9" s="1"/>
  <c r="AA389" i="9"/>
  <c r="AM69" i="9"/>
  <c r="AY69" i="9" s="1"/>
  <c r="BK69" i="9"/>
  <c r="BU69" i="9" s="1"/>
  <c r="AR69" i="9"/>
  <c r="BD69" i="9" s="1"/>
  <c r="AU69" i="9"/>
  <c r="BG69" i="9" s="1"/>
  <c r="BN69" i="9"/>
  <c r="BX69" i="9" s="1"/>
  <c r="AO70" i="9"/>
  <c r="BA70" i="9" s="1"/>
  <c r="F71" i="9"/>
  <c r="AP70" i="9"/>
  <c r="BB70" i="9" s="1"/>
  <c r="AQ70" i="9"/>
  <c r="BC70" i="9" s="1"/>
  <c r="S69" i="9"/>
  <c r="AX69" i="9" s="1"/>
  <c r="BJ69" i="9" s="1"/>
  <c r="AS69" i="9"/>
  <c r="BE69" i="9" s="1"/>
  <c r="BL69" i="9"/>
  <c r="BV69" i="9" s="1"/>
  <c r="AJ389" i="9"/>
  <c r="AW68" i="9"/>
  <c r="BI68" i="9" s="1"/>
  <c r="BQ69" i="8"/>
  <c r="AL69" i="8"/>
  <c r="Y71" i="8"/>
  <c r="BT70" i="8"/>
  <c r="AR69" i="8"/>
  <c r="BD69" i="8" s="1"/>
  <c r="BK69" i="8"/>
  <c r="BU69" i="8" s="1"/>
  <c r="BM69" i="8"/>
  <c r="BW69" i="8" s="1"/>
  <c r="AT69" i="8"/>
  <c r="BF69" i="8" s="1"/>
  <c r="AV69" i="8"/>
  <c r="BH69" i="8" s="1"/>
  <c r="BO69" i="8"/>
  <c r="BY69" i="8" s="1"/>
  <c r="F71" i="8"/>
  <c r="AQ70" i="8"/>
  <c r="BC70" i="8" s="1"/>
  <c r="AO70" i="8"/>
  <c r="BA70" i="8" s="1"/>
  <c r="R69" i="8"/>
  <c r="AW69" i="8" s="1"/>
  <c r="BI69" i="8" s="1"/>
  <c r="AN69" i="8"/>
  <c r="AZ69" i="8" s="1"/>
  <c r="AS69" i="8"/>
  <c r="BE69" i="8" s="1"/>
  <c r="BL69" i="8"/>
  <c r="BV69" i="8" s="1"/>
  <c r="S69" i="8"/>
  <c r="AX69" i="8" s="1"/>
  <c r="BJ69" i="8" s="1"/>
  <c r="AA389" i="8"/>
  <c r="AM69" i="8"/>
  <c r="AY69" i="8" s="1"/>
  <c r="BN69" i="8"/>
  <c r="BX69" i="8" s="1"/>
  <c r="AU69" i="8"/>
  <c r="BG69" i="8" s="1"/>
  <c r="AL69" i="7"/>
  <c r="BQ69" i="7"/>
  <c r="Y71" i="7"/>
  <c r="BR70" i="7"/>
  <c r="BT70" i="7"/>
  <c r="BS70" i="7"/>
  <c r="BK69" i="7"/>
  <c r="BU69" i="7" s="1"/>
  <c r="AR69" i="7"/>
  <c r="BD69" i="7" s="1"/>
  <c r="BM69" i="7"/>
  <c r="BW69" i="7" s="1"/>
  <c r="AT69" i="7"/>
  <c r="BF69" i="7" s="1"/>
  <c r="AA389" i="7"/>
  <c r="AM69" i="7"/>
  <c r="AY69" i="7" s="1"/>
  <c r="BN69" i="7"/>
  <c r="BX69" i="7" s="1"/>
  <c r="AU69" i="7"/>
  <c r="BG69" i="7" s="1"/>
  <c r="AV69" i="7"/>
  <c r="BH69" i="7" s="1"/>
  <c r="BO69" i="7"/>
  <c r="AP70" i="7"/>
  <c r="BB70" i="7" s="1"/>
  <c r="F71" i="7"/>
  <c r="AO70" i="7"/>
  <c r="BA70" i="7" s="1"/>
  <c r="AQ70" i="7"/>
  <c r="BC70" i="7" s="1"/>
  <c r="R69" i="7"/>
  <c r="AN69" i="7"/>
  <c r="AZ69" i="7" s="1"/>
  <c r="S69" i="7"/>
  <c r="AX69" i="7" s="1"/>
  <c r="BJ69" i="7" s="1"/>
  <c r="AS69" i="7"/>
  <c r="BE69" i="7" s="1"/>
  <c r="BL69" i="7"/>
  <c r="BV69" i="7" s="1"/>
  <c r="AJ389" i="7"/>
  <c r="AI389" i="7"/>
  <c r="AC389" i="7"/>
  <c r="AF389" i="7"/>
  <c r="AB389" i="7"/>
  <c r="AH389" i="7"/>
  <c r="AE389" i="7"/>
  <c r="AD389" i="7"/>
  <c r="AG389" i="7"/>
  <c r="AW68" i="7"/>
  <c r="BI68" i="7" s="1"/>
  <c r="U71" i="6"/>
  <c r="AD69" i="6"/>
  <c r="AV69" i="6"/>
  <c r="AE69" i="6"/>
  <c r="AM69" i="6" s="1"/>
  <c r="N69" i="6"/>
  <c r="AI69" i="6"/>
  <c r="AQ69" i="6" s="1"/>
  <c r="AX69" i="6"/>
  <c r="AF70" i="6"/>
  <c r="AN70" i="6" s="1"/>
  <c r="F71" i="6"/>
  <c r="AG70" i="6"/>
  <c r="AO70" i="6" s="1"/>
  <c r="AJ70" i="6"/>
  <c r="AR70" i="6" s="1"/>
  <c r="O69" i="6"/>
  <c r="AL69" i="6" s="1"/>
  <c r="AT69" i="6" s="1"/>
  <c r="AH69" i="6"/>
  <c r="AP69" i="6" s="1"/>
  <c r="AU69" i="6"/>
  <c r="AW69" i="6" s="1"/>
  <c r="AD69" i="5"/>
  <c r="AV69" i="5"/>
  <c r="U71" i="5"/>
  <c r="Z389" i="5"/>
  <c r="AK68" i="5"/>
  <c r="AS68" i="5" s="1"/>
  <c r="N69" i="5"/>
  <c r="AE69" i="5"/>
  <c r="AM69" i="5" s="1"/>
  <c r="O69" i="5"/>
  <c r="AL69" i="5" s="1"/>
  <c r="AT69" i="5" s="1"/>
  <c r="AH69" i="5"/>
  <c r="AP69" i="5" s="1"/>
  <c r="AU69" i="5"/>
  <c r="AW69" i="5" s="1"/>
  <c r="AI69" i="5"/>
  <c r="AQ69" i="5" s="1"/>
  <c r="AX69" i="5"/>
  <c r="AF70" i="5"/>
  <c r="AN70" i="5" s="1"/>
  <c r="AG70" i="5"/>
  <c r="AO70" i="5" s="1"/>
  <c r="AJ70" i="5"/>
  <c r="AR70" i="5" s="1"/>
  <c r="F71" i="5"/>
  <c r="AD69" i="4"/>
  <c r="AV69" i="4"/>
  <c r="U71" i="4"/>
  <c r="N69" i="4"/>
  <c r="AE69" i="4"/>
  <c r="AM69" i="4" s="1"/>
  <c r="O69" i="4"/>
  <c r="AL69" i="4" s="1"/>
  <c r="AT69" i="4" s="1"/>
  <c r="AH69" i="4"/>
  <c r="AP69" i="4" s="1"/>
  <c r="AU69" i="4"/>
  <c r="AW69" i="4" s="1"/>
  <c r="AI69" i="4"/>
  <c r="AQ69" i="4" s="1"/>
  <c r="AX69" i="4"/>
  <c r="AF70" i="4"/>
  <c r="AN70" i="4" s="1"/>
  <c r="F71" i="4"/>
  <c r="AX69" i="3"/>
  <c r="BQ69" i="3"/>
  <c r="BS70" i="3"/>
  <c r="BR70" i="3"/>
  <c r="BT70" i="3"/>
  <c r="S71" i="3"/>
  <c r="BU70" i="3"/>
  <c r="Z70" i="3"/>
  <c r="BA69" i="3"/>
  <c r="BG69" i="3" s="1"/>
  <c r="BM69" i="3"/>
  <c r="BY69" i="3" s="1"/>
  <c r="CE69" i="3" s="1"/>
  <c r="M69" i="3"/>
  <c r="AA69" i="3"/>
  <c r="AG69" i="3" s="1"/>
  <c r="AZ69" i="3"/>
  <c r="BF69" i="3" s="1"/>
  <c r="BL69" i="3"/>
  <c r="BX69" i="3" s="1"/>
  <c r="CD69" i="3" s="1"/>
  <c r="AC70" i="3"/>
  <c r="AI70" i="3" s="1"/>
  <c r="AE70" i="3"/>
  <c r="AK70" i="3" s="1"/>
  <c r="AB70" i="3"/>
  <c r="AH70" i="3" s="1"/>
  <c r="AD70" i="3"/>
  <c r="AJ70" i="3" s="1"/>
  <c r="F71" i="3"/>
  <c r="BB69" i="3"/>
  <c r="BH69" i="3" s="1"/>
  <c r="BN69" i="3"/>
  <c r="BZ69" i="3" s="1"/>
  <c r="CF69" i="3" s="1"/>
  <c r="AR69" i="3"/>
  <c r="AY69" i="3"/>
  <c r="BE69" i="3" s="1"/>
  <c r="BK69" i="3"/>
  <c r="BC69" i="3"/>
  <c r="BI69" i="3" s="1"/>
  <c r="BO69" i="3"/>
  <c r="CA69" i="3" s="1"/>
  <c r="CG69" i="3" s="1"/>
  <c r="BD68" i="3"/>
  <c r="BJ68" i="3" s="1"/>
  <c r="BP68" i="3"/>
  <c r="AF68" i="3"/>
  <c r="AL68" i="3" s="1"/>
  <c r="CI68" i="3"/>
  <c r="CJ68" i="3"/>
  <c r="AX69" i="2"/>
  <c r="BQ69" i="2"/>
  <c r="BT70" i="2"/>
  <c r="BR70" i="2"/>
  <c r="S71" i="2"/>
  <c r="CI68" i="2"/>
  <c r="AF68" i="2"/>
  <c r="AL68" i="2" s="1"/>
  <c r="BP68" i="2"/>
  <c r="BD68" i="2"/>
  <c r="BJ68" i="2" s="1"/>
  <c r="BK69" i="2"/>
  <c r="BW69" i="2" s="1"/>
  <c r="CC69" i="2" s="1"/>
  <c r="AY69" i="2"/>
  <c r="BE69" i="2" s="1"/>
  <c r="AR69" i="2"/>
  <c r="BM69" i="2"/>
  <c r="BA69" i="2"/>
  <c r="BG69" i="2" s="1"/>
  <c r="BB69" i="2"/>
  <c r="BH69" i="2" s="1"/>
  <c r="BN69" i="2"/>
  <c r="BL69" i="2"/>
  <c r="AZ69" i="2"/>
  <c r="BF69" i="2" s="1"/>
  <c r="BO69" i="2"/>
  <c r="BC69" i="2"/>
  <c r="BI69" i="2" s="1"/>
  <c r="M69" i="2"/>
  <c r="AA69" i="2"/>
  <c r="AG69" i="2" s="1"/>
  <c r="AD70" i="2"/>
  <c r="AJ70" i="2" s="1"/>
  <c r="AE70" i="2"/>
  <c r="AK70" i="2" s="1"/>
  <c r="AB70" i="2"/>
  <c r="AH70" i="2" s="1"/>
  <c r="F71" i="2"/>
  <c r="AC70" i="2"/>
  <c r="AI70" i="2" s="1"/>
  <c r="AX69" i="1"/>
  <c r="BQ69" i="1"/>
  <c r="BR70" i="1"/>
  <c r="BS70" i="1"/>
  <c r="BT70" i="1"/>
  <c r="BU70" i="1"/>
  <c r="S71" i="1"/>
  <c r="BD68" i="1"/>
  <c r="BJ68" i="1" s="1"/>
  <c r="BP68" i="1"/>
  <c r="M69" i="1"/>
  <c r="AA69" i="1"/>
  <c r="AG69" i="1" s="1"/>
  <c r="AR69" i="1"/>
  <c r="AY69" i="1"/>
  <c r="BE69" i="1" s="1"/>
  <c r="BK69" i="1"/>
  <c r="BW69" i="1" s="1"/>
  <c r="CC69" i="1" s="1"/>
  <c r="AZ69" i="1"/>
  <c r="BF69" i="1" s="1"/>
  <c r="BL69" i="1"/>
  <c r="BX69" i="1" s="1"/>
  <c r="CD69" i="1" s="1"/>
  <c r="BA69" i="1"/>
  <c r="BG69" i="1" s="1"/>
  <c r="BM69" i="1"/>
  <c r="BY69" i="1" s="1"/>
  <c r="CE69" i="1" s="1"/>
  <c r="BB69" i="1"/>
  <c r="BH69" i="1" s="1"/>
  <c r="BN69" i="1"/>
  <c r="BZ69" i="1" s="1"/>
  <c r="CF69" i="1" s="1"/>
  <c r="BC69" i="1"/>
  <c r="BI69" i="1" s="1"/>
  <c r="BO69" i="1"/>
  <c r="CA69" i="1" s="1"/>
  <c r="CG69" i="1" s="1"/>
  <c r="AB70" i="1"/>
  <c r="AH70" i="1" s="1"/>
  <c r="AC70" i="1"/>
  <c r="AI70" i="1" s="1"/>
  <c r="AD70" i="1"/>
  <c r="AJ70" i="1" s="1"/>
  <c r="AE70" i="1"/>
  <c r="AK70" i="1" s="1"/>
  <c r="F71" i="1"/>
  <c r="BY68" i="8"/>
  <c r="BT69" i="7"/>
  <c r="AC69" i="6"/>
  <c r="AZ68" i="5"/>
  <c r="Z69" i="1"/>
  <c r="CB67" i="1"/>
  <c r="CH67" i="1" s="1"/>
  <c r="AF68" i="1"/>
  <c r="AL68" i="1" s="1"/>
  <c r="AJ69" i="4"/>
  <c r="AR69" i="4" s="1"/>
  <c r="BV68" i="3"/>
  <c r="Z69" i="3"/>
  <c r="CB67" i="3"/>
  <c r="CH67" i="3" s="1"/>
  <c r="Z69" i="2"/>
  <c r="AY69" i="4"/>
  <c r="BX68" i="3"/>
  <c r="CD68" i="3" s="1"/>
  <c r="BU69" i="2"/>
  <c r="BR69" i="9"/>
  <c r="AW68" i="8"/>
  <c r="BI68" i="8" s="1"/>
  <c r="AK69" i="7"/>
  <c r="AZ68" i="6"/>
  <c r="AG69" i="6"/>
  <c r="AO69" i="6" s="1"/>
  <c r="BT69" i="2"/>
  <c r="BV68" i="2"/>
  <c r="BU68" i="9"/>
  <c r="AC69" i="4"/>
  <c r="AK68" i="4"/>
  <c r="AS68" i="4" s="1"/>
  <c r="AZ68" i="4"/>
  <c r="CA68" i="3"/>
  <c r="CG68" i="3" s="1"/>
  <c r="BZ68" i="3"/>
  <c r="CF68" i="3" s="1"/>
  <c r="BY68" i="3"/>
  <c r="CE68" i="3" s="1"/>
  <c r="BR69" i="2"/>
  <c r="AK69" i="9"/>
  <c r="AK68" i="6"/>
  <c r="AS68" i="6" s="1"/>
  <c r="BT69" i="9"/>
  <c r="AY69" i="6"/>
  <c r="AY69" i="5"/>
  <c r="CB67" i="2"/>
  <c r="CH67" i="2" s="1"/>
  <c r="BV68" i="1"/>
  <c r="BX68" i="7"/>
  <c r="AC69" i="5"/>
  <c r="AG69" i="4"/>
  <c r="AO69" i="4" s="1"/>
  <c r="BS69" i="2"/>
  <c r="BY68" i="2"/>
  <c r="CE68" i="2" s="1"/>
  <c r="AB389" i="8"/>
  <c r="AI389" i="8"/>
  <c r="AC389" i="8"/>
  <c r="AG389" i="8"/>
  <c r="AE389" i="8"/>
  <c r="AH389" i="8"/>
  <c r="AJ389" i="8"/>
  <c r="AD389" i="8"/>
  <c r="AF389" i="8"/>
  <c r="AW389" i="3"/>
  <c r="V389" i="3"/>
  <c r="Y389" i="3"/>
  <c r="AT389" i="3"/>
  <c r="X389" i="3"/>
  <c r="W389" i="3"/>
  <c r="AS389" i="3"/>
  <c r="U389" i="3"/>
  <c r="AU389" i="3"/>
  <c r="AV389" i="3"/>
  <c r="BR71" i="9" l="1"/>
  <c r="BT71" i="9"/>
  <c r="BS71" i="9"/>
  <c r="AK71" i="9"/>
  <c r="BP71" i="9"/>
  <c r="Y72" i="9"/>
  <c r="AL70" i="9"/>
  <c r="BQ70" i="9"/>
  <c r="AC389" i="9"/>
  <c r="AF389" i="9"/>
  <c r="AG389" i="9"/>
  <c r="AH389" i="9"/>
  <c r="AB389" i="9"/>
  <c r="AI389" i="9"/>
  <c r="AE389" i="9"/>
  <c r="AD389" i="9"/>
  <c r="AW69" i="9"/>
  <c r="BI69" i="9" s="1"/>
  <c r="AS70" i="9"/>
  <c r="BE70" i="9" s="1"/>
  <c r="S70" i="9"/>
  <c r="AX70" i="9" s="1"/>
  <c r="BJ70" i="9" s="1"/>
  <c r="BL70" i="9"/>
  <c r="BV70" i="9" s="1"/>
  <c r="AU70" i="9"/>
  <c r="BG70" i="9" s="1"/>
  <c r="BN70" i="9"/>
  <c r="BX70" i="9" s="1"/>
  <c r="AQ71" i="9"/>
  <c r="BC71" i="9" s="1"/>
  <c r="AM71" i="9"/>
  <c r="AY71" i="9" s="1"/>
  <c r="AO71" i="9"/>
  <c r="BA71" i="9" s="1"/>
  <c r="F72" i="9"/>
  <c r="AP71" i="9"/>
  <c r="BB71" i="9" s="1"/>
  <c r="AM70" i="9"/>
  <c r="AY70" i="9" s="1"/>
  <c r="AT70" i="9"/>
  <c r="BF70" i="9" s="1"/>
  <c r="BM70" i="9"/>
  <c r="BK70" i="9"/>
  <c r="AR70" i="9"/>
  <c r="BD70" i="9" s="1"/>
  <c r="R70" i="9"/>
  <c r="AN70" i="9"/>
  <c r="AZ70" i="9" s="1"/>
  <c r="BO70" i="9"/>
  <c r="BY70" i="9" s="1"/>
  <c r="AV70" i="9"/>
  <c r="BH70" i="9" s="1"/>
  <c r="BT389" i="9"/>
  <c r="AL70" i="8"/>
  <c r="BQ70" i="8"/>
  <c r="BS71" i="8"/>
  <c r="Y72" i="8"/>
  <c r="BR71" i="8"/>
  <c r="AN70" i="8"/>
  <c r="AZ70" i="8" s="1"/>
  <c r="R70" i="8"/>
  <c r="BM70" i="8"/>
  <c r="AT70" i="8"/>
  <c r="BF70" i="8" s="1"/>
  <c r="AP71" i="8"/>
  <c r="BB71" i="8" s="1"/>
  <c r="AO71" i="8"/>
  <c r="BA71" i="8" s="1"/>
  <c r="AQ71" i="8"/>
  <c r="BC71" i="8" s="1"/>
  <c r="F72" i="8"/>
  <c r="AM70" i="8"/>
  <c r="AY70" i="8" s="1"/>
  <c r="AR70" i="8"/>
  <c r="BD70" i="8" s="1"/>
  <c r="BK70" i="8"/>
  <c r="AU70" i="8"/>
  <c r="BG70" i="8" s="1"/>
  <c r="BN70" i="8"/>
  <c r="AS70" i="8"/>
  <c r="BE70" i="8" s="1"/>
  <c r="BL70" i="8"/>
  <c r="BV70" i="8" s="1"/>
  <c r="S70" i="8"/>
  <c r="AX70" i="8" s="1"/>
  <c r="BJ70" i="8" s="1"/>
  <c r="BO70" i="8"/>
  <c r="BY70" i="8" s="1"/>
  <c r="AV70" i="8"/>
  <c r="BH70" i="8" s="1"/>
  <c r="BR71" i="7"/>
  <c r="Y72" i="7"/>
  <c r="BS71" i="7"/>
  <c r="BT71" i="7"/>
  <c r="BP71" i="7"/>
  <c r="AL70" i="7"/>
  <c r="BQ70" i="7"/>
  <c r="BN70" i="7"/>
  <c r="BX70" i="7" s="1"/>
  <c r="AU70" i="7"/>
  <c r="BG70" i="7" s="1"/>
  <c r="AM71" i="7"/>
  <c r="AY71" i="7" s="1"/>
  <c r="AO71" i="7"/>
  <c r="BA71" i="7" s="1"/>
  <c r="AP71" i="7"/>
  <c r="BB71" i="7" s="1"/>
  <c r="F72" i="7"/>
  <c r="AQ71" i="7"/>
  <c r="BC71" i="7" s="1"/>
  <c r="AM70" i="7"/>
  <c r="AY70" i="7" s="1"/>
  <c r="BK70" i="7"/>
  <c r="BU70" i="7" s="1"/>
  <c r="AR70" i="7"/>
  <c r="BD70" i="7" s="1"/>
  <c r="BM70" i="7"/>
  <c r="BW70" i="7" s="1"/>
  <c r="AT70" i="7"/>
  <c r="BF70" i="7" s="1"/>
  <c r="AN70" i="7"/>
  <c r="AZ70" i="7" s="1"/>
  <c r="R70" i="7"/>
  <c r="S70" i="7"/>
  <c r="AX70" i="7" s="1"/>
  <c r="BJ70" i="7" s="1"/>
  <c r="AS70" i="7"/>
  <c r="BE70" i="7" s="1"/>
  <c r="BL70" i="7"/>
  <c r="BV70" i="7" s="1"/>
  <c r="AV70" i="7"/>
  <c r="BH70" i="7" s="1"/>
  <c r="BO70" i="7"/>
  <c r="BY70" i="7" s="1"/>
  <c r="BT389" i="7"/>
  <c r="BS389" i="7"/>
  <c r="BP389" i="7"/>
  <c r="AK389" i="7"/>
  <c r="BR389" i="7"/>
  <c r="AL389" i="7"/>
  <c r="BQ389" i="7"/>
  <c r="AV70" i="6"/>
  <c r="AD70" i="6"/>
  <c r="U72" i="6"/>
  <c r="Y389" i="6"/>
  <c r="Z389" i="6"/>
  <c r="W389" i="6"/>
  <c r="AB389" i="6"/>
  <c r="AA389" i="6"/>
  <c r="X389" i="6"/>
  <c r="AK69" i="6"/>
  <c r="AS69" i="6" s="1"/>
  <c r="O70" i="6"/>
  <c r="AL70" i="6" s="1"/>
  <c r="AT70" i="6" s="1"/>
  <c r="AU70" i="6"/>
  <c r="AW70" i="6" s="1"/>
  <c r="AH70" i="6"/>
  <c r="AP70" i="6" s="1"/>
  <c r="AG71" i="6"/>
  <c r="AO71" i="6" s="1"/>
  <c r="F72" i="6"/>
  <c r="AJ71" i="6"/>
  <c r="AR71" i="6" s="1"/>
  <c r="AF71" i="6"/>
  <c r="AN71" i="6" s="1"/>
  <c r="AE70" i="6"/>
  <c r="AM70" i="6" s="1"/>
  <c r="N70" i="6"/>
  <c r="AI70" i="6"/>
  <c r="AQ70" i="6" s="1"/>
  <c r="AX70" i="6"/>
  <c r="AD70" i="5"/>
  <c r="AV70" i="5"/>
  <c r="U72" i="5"/>
  <c r="AB389" i="5"/>
  <c r="AA389" i="5"/>
  <c r="X389" i="5"/>
  <c r="W389" i="5"/>
  <c r="AV389" i="5" s="1"/>
  <c r="Y389" i="5"/>
  <c r="AK69" i="5"/>
  <c r="AS69" i="5" s="1"/>
  <c r="N70" i="5"/>
  <c r="AE70" i="5"/>
  <c r="AM70" i="5" s="1"/>
  <c r="O70" i="5"/>
  <c r="AL70" i="5" s="1"/>
  <c r="AT70" i="5" s="1"/>
  <c r="AH70" i="5"/>
  <c r="AP70" i="5" s="1"/>
  <c r="AU70" i="5"/>
  <c r="AW70" i="5" s="1"/>
  <c r="AI70" i="5"/>
  <c r="AQ70" i="5" s="1"/>
  <c r="AX70" i="5"/>
  <c r="AF71" i="5"/>
  <c r="AN71" i="5" s="1"/>
  <c r="AG71" i="5"/>
  <c r="AO71" i="5" s="1"/>
  <c r="AJ71" i="5"/>
  <c r="AR71" i="5" s="1"/>
  <c r="F72" i="5"/>
  <c r="AD70" i="4"/>
  <c r="AV70" i="4"/>
  <c r="U72" i="4"/>
  <c r="Y389" i="4"/>
  <c r="Z389" i="4"/>
  <c r="AA389" i="4"/>
  <c r="X389" i="4"/>
  <c r="AB389" i="4"/>
  <c r="W389" i="4"/>
  <c r="AK69" i="4"/>
  <c r="AS69" i="4" s="1"/>
  <c r="N70" i="4"/>
  <c r="AE70" i="4"/>
  <c r="AM70" i="4" s="1"/>
  <c r="O70" i="4"/>
  <c r="AL70" i="4" s="1"/>
  <c r="AT70" i="4" s="1"/>
  <c r="AH70" i="4"/>
  <c r="AP70" i="4" s="1"/>
  <c r="AU70" i="4"/>
  <c r="AW70" i="4" s="1"/>
  <c r="AI70" i="4"/>
  <c r="AQ70" i="4" s="1"/>
  <c r="AX70" i="4"/>
  <c r="AF71" i="4"/>
  <c r="AN71" i="4" s="1"/>
  <c r="AG71" i="4"/>
  <c r="AO71" i="4" s="1"/>
  <c r="AJ71" i="4"/>
  <c r="AR71" i="4" s="1"/>
  <c r="F72" i="4"/>
  <c r="AX70" i="3"/>
  <c r="BV70" i="3" s="1"/>
  <c r="BQ70" i="3"/>
  <c r="BS71" i="3"/>
  <c r="S72" i="3"/>
  <c r="BR71" i="3"/>
  <c r="BT71" i="3"/>
  <c r="CJ69" i="3"/>
  <c r="CI69" i="3"/>
  <c r="AF69" i="3"/>
  <c r="AL69" i="3" s="1"/>
  <c r="BB70" i="3"/>
  <c r="BH70" i="3" s="1"/>
  <c r="BN70" i="3"/>
  <c r="BZ70" i="3" s="1"/>
  <c r="CF70" i="3" s="1"/>
  <c r="M70" i="3"/>
  <c r="AA70" i="3"/>
  <c r="AG70" i="3" s="1"/>
  <c r="AZ70" i="3"/>
  <c r="BF70" i="3" s="1"/>
  <c r="BL70" i="3"/>
  <c r="BX70" i="3" s="1"/>
  <c r="CD70" i="3" s="1"/>
  <c r="BK70" i="3"/>
  <c r="BW70" i="3" s="1"/>
  <c r="CC70" i="3" s="1"/>
  <c r="AR70" i="3"/>
  <c r="AY70" i="3"/>
  <c r="BE70" i="3" s="1"/>
  <c r="BC70" i="3"/>
  <c r="BI70" i="3" s="1"/>
  <c r="BO70" i="3"/>
  <c r="CA70" i="3" s="1"/>
  <c r="CG70" i="3" s="1"/>
  <c r="AB71" i="3"/>
  <c r="AH71" i="3" s="1"/>
  <c r="AD71" i="3"/>
  <c r="AJ71" i="3" s="1"/>
  <c r="AE71" i="3"/>
  <c r="AK71" i="3" s="1"/>
  <c r="F72" i="3"/>
  <c r="AC71" i="3"/>
  <c r="AI71" i="3" s="1"/>
  <c r="BM70" i="3"/>
  <c r="BY70" i="3" s="1"/>
  <c r="CE70" i="3" s="1"/>
  <c r="BA70" i="3"/>
  <c r="BG70" i="3" s="1"/>
  <c r="BP69" i="3"/>
  <c r="CB69" i="3" s="1"/>
  <c r="CH69" i="3" s="1"/>
  <c r="BD69" i="3"/>
  <c r="BJ69" i="3" s="1"/>
  <c r="BQ70" i="2"/>
  <c r="AX70" i="2"/>
  <c r="BV70" i="2" s="1"/>
  <c r="BU71" i="2"/>
  <c r="BS71" i="2"/>
  <c r="BT71" i="2"/>
  <c r="BR71" i="2"/>
  <c r="S72" i="2"/>
  <c r="BD69" i="2"/>
  <c r="BJ69" i="2" s="1"/>
  <c r="BP69" i="2"/>
  <c r="CB69" i="2" s="1"/>
  <c r="CH69" i="2" s="1"/>
  <c r="V389" i="2"/>
  <c r="AU389" i="2"/>
  <c r="AT389" i="2"/>
  <c r="W389" i="2"/>
  <c r="Y389" i="2"/>
  <c r="AS389" i="2"/>
  <c r="X389" i="2"/>
  <c r="AW389" i="2"/>
  <c r="U389" i="2"/>
  <c r="AV389" i="2"/>
  <c r="AF69" i="2"/>
  <c r="AL69" i="2" s="1"/>
  <c r="CI69" i="2"/>
  <c r="AA70" i="2"/>
  <c r="AG70" i="2" s="1"/>
  <c r="M70" i="2"/>
  <c r="BK70" i="2"/>
  <c r="BW70" i="2" s="1"/>
  <c r="CC70" i="2" s="1"/>
  <c r="AY70" i="2"/>
  <c r="BE70" i="2" s="1"/>
  <c r="AR70" i="2"/>
  <c r="BC70" i="2"/>
  <c r="BI70" i="2" s="1"/>
  <c r="BO70" i="2"/>
  <c r="CA70" i="2" s="1"/>
  <c r="CG70" i="2" s="1"/>
  <c r="AZ70" i="2"/>
  <c r="BF70" i="2" s="1"/>
  <c r="BL70" i="2"/>
  <c r="BX70" i="2" s="1"/>
  <c r="CD70" i="2" s="1"/>
  <c r="BB70" i="2"/>
  <c r="BH70" i="2" s="1"/>
  <c r="BN70" i="2"/>
  <c r="BZ70" i="2" s="1"/>
  <c r="CF70" i="2" s="1"/>
  <c r="BA70" i="2"/>
  <c r="BG70" i="2" s="1"/>
  <c r="BM70" i="2"/>
  <c r="BY70" i="2" s="1"/>
  <c r="CE70" i="2" s="1"/>
  <c r="AB71" i="2"/>
  <c r="AH71" i="2" s="1"/>
  <c r="AD71" i="2"/>
  <c r="AJ71" i="2" s="1"/>
  <c r="AE71" i="2"/>
  <c r="AK71" i="2" s="1"/>
  <c r="AC71" i="2"/>
  <c r="AI71" i="2" s="1"/>
  <c r="F72" i="2"/>
  <c r="AX70" i="1"/>
  <c r="BV70" i="1" s="1"/>
  <c r="BQ70" i="1"/>
  <c r="BR71" i="1"/>
  <c r="BS71" i="1"/>
  <c r="BT71" i="1"/>
  <c r="BU71" i="1"/>
  <c r="S72" i="1"/>
  <c r="X389" i="1"/>
  <c r="AS389" i="1"/>
  <c r="Y389" i="1"/>
  <c r="AT389" i="1"/>
  <c r="AU389" i="1"/>
  <c r="AV389" i="1"/>
  <c r="W389" i="1"/>
  <c r="U389" i="1"/>
  <c r="AW389" i="1"/>
  <c r="V389" i="1"/>
  <c r="AF69" i="1"/>
  <c r="AL69" i="1" s="1"/>
  <c r="BD69" i="1"/>
  <c r="BJ69" i="1" s="1"/>
  <c r="BP69" i="1"/>
  <c r="M70" i="1"/>
  <c r="AA70" i="1"/>
  <c r="AG70" i="1" s="1"/>
  <c r="AR70" i="1"/>
  <c r="AY70" i="1"/>
  <c r="BE70" i="1" s="1"/>
  <c r="BK70" i="1"/>
  <c r="AZ70" i="1"/>
  <c r="BF70" i="1" s="1"/>
  <c r="BL70" i="1"/>
  <c r="BX70" i="1" s="1"/>
  <c r="CD70" i="1" s="1"/>
  <c r="BA70" i="1"/>
  <c r="BG70" i="1" s="1"/>
  <c r="BM70" i="1"/>
  <c r="BY70" i="1" s="1"/>
  <c r="CE70" i="1" s="1"/>
  <c r="BB70" i="1"/>
  <c r="BH70" i="1" s="1"/>
  <c r="BN70" i="1"/>
  <c r="BZ70" i="1" s="1"/>
  <c r="CF70" i="1" s="1"/>
  <c r="BC70" i="1"/>
  <c r="BI70" i="1" s="1"/>
  <c r="BO70" i="1"/>
  <c r="CA70" i="1" s="1"/>
  <c r="CG70" i="1" s="1"/>
  <c r="F72" i="1"/>
  <c r="AK389" i="8"/>
  <c r="BS389" i="8"/>
  <c r="BQ389" i="8"/>
  <c r="AL389" i="8"/>
  <c r="BR389" i="8"/>
  <c r="BT389" i="8"/>
  <c r="BP389" i="8"/>
  <c r="BU389" i="3"/>
  <c r="BR389" i="3"/>
  <c r="BQ389" i="3"/>
  <c r="AX389" i="3"/>
  <c r="Z389" i="3"/>
  <c r="BS389" i="3"/>
  <c r="BT389" i="3"/>
  <c r="AK70" i="8"/>
  <c r="BW69" i="3"/>
  <c r="CC69" i="3" s="1"/>
  <c r="CB68" i="3"/>
  <c r="CH68" i="3" s="1"/>
  <c r="BV69" i="2"/>
  <c r="BS70" i="2"/>
  <c r="BU70" i="2"/>
  <c r="Z70" i="2"/>
  <c r="CB68" i="2"/>
  <c r="CH68" i="2" s="1"/>
  <c r="BY69" i="2"/>
  <c r="CE69" i="2" s="1"/>
  <c r="BZ69" i="2"/>
  <c r="CF69" i="2" s="1"/>
  <c r="BX69" i="2"/>
  <c r="CD69" i="2" s="1"/>
  <c r="CA69" i="2"/>
  <c r="CG69" i="2" s="1"/>
  <c r="BV69" i="1"/>
  <c r="Z70" i="1"/>
  <c r="BW69" i="9"/>
  <c r="BY69" i="9"/>
  <c r="BR70" i="8"/>
  <c r="AY70" i="6"/>
  <c r="AZ69" i="5"/>
  <c r="AP70" i="8"/>
  <c r="BB70" i="8" s="1"/>
  <c r="BY69" i="7"/>
  <c r="AC70" i="6"/>
  <c r="AY70" i="5"/>
  <c r="AG70" i="4"/>
  <c r="AO70" i="4" s="1"/>
  <c r="AZ69" i="6"/>
  <c r="BP70" i="9"/>
  <c r="BP70" i="8"/>
  <c r="AK70" i="7"/>
  <c r="CB68" i="1"/>
  <c r="CH68" i="1" s="1"/>
  <c r="AK70" i="9"/>
  <c r="BS70" i="8"/>
  <c r="BP70" i="7"/>
  <c r="AW69" i="7"/>
  <c r="BI69" i="7" s="1"/>
  <c r="AC70" i="4"/>
  <c r="AZ69" i="4"/>
  <c r="AJ70" i="4"/>
  <c r="AR70" i="4" s="1"/>
  <c r="BR70" i="9"/>
  <c r="AC70" i="5"/>
  <c r="AY70" i="4"/>
  <c r="BV69" i="3"/>
  <c r="AZ70" i="4" l="1"/>
  <c r="AZ70" i="6"/>
  <c r="AZ70" i="5"/>
  <c r="AD389" i="5"/>
  <c r="AL71" i="9"/>
  <c r="BQ71" i="9"/>
  <c r="BT72" i="9"/>
  <c r="BS72" i="9"/>
  <c r="Y73" i="9"/>
  <c r="BP389" i="9"/>
  <c r="AL389" i="9"/>
  <c r="AZ389" i="9" s="1"/>
  <c r="BQ389" i="9"/>
  <c r="BR389" i="9"/>
  <c r="AK389" i="9"/>
  <c r="BS389" i="9"/>
  <c r="R71" i="9"/>
  <c r="AW71" i="9" s="1"/>
  <c r="BI71" i="9" s="1"/>
  <c r="AN71" i="9"/>
  <c r="AZ71" i="9" s="1"/>
  <c r="BM71" i="9"/>
  <c r="BW71" i="9" s="1"/>
  <c r="AT71" i="9"/>
  <c r="BF71" i="9" s="1"/>
  <c r="BK71" i="9"/>
  <c r="BU71" i="9" s="1"/>
  <c r="AR71" i="9"/>
  <c r="BD71" i="9" s="1"/>
  <c r="AV71" i="9"/>
  <c r="BH71" i="9" s="1"/>
  <c r="BO71" i="9"/>
  <c r="BY71" i="9" s="1"/>
  <c r="AO72" i="9"/>
  <c r="BA72" i="9" s="1"/>
  <c r="AP72" i="9"/>
  <c r="BB72" i="9" s="1"/>
  <c r="F73" i="9"/>
  <c r="AQ72" i="9"/>
  <c r="BC72" i="9" s="1"/>
  <c r="S71" i="9"/>
  <c r="AX71" i="9" s="1"/>
  <c r="BJ71" i="9" s="1"/>
  <c r="AS71" i="9"/>
  <c r="BE71" i="9" s="1"/>
  <c r="BL71" i="9"/>
  <c r="BV71" i="9" s="1"/>
  <c r="AU71" i="9"/>
  <c r="BG71" i="9" s="1"/>
  <c r="BN71" i="9"/>
  <c r="BX71" i="9" s="1"/>
  <c r="AW70" i="9"/>
  <c r="BI70" i="9" s="1"/>
  <c r="BQ71" i="8"/>
  <c r="AL71" i="8"/>
  <c r="BS72" i="8"/>
  <c r="Y73" i="8"/>
  <c r="BT72" i="8"/>
  <c r="AW70" i="8"/>
  <c r="BI70" i="8" s="1"/>
  <c r="BO71" i="8"/>
  <c r="AV71" i="8"/>
  <c r="BH71" i="8" s="1"/>
  <c r="AT71" i="8"/>
  <c r="BF71" i="8" s="1"/>
  <c r="BM71" i="8"/>
  <c r="BW71" i="8" s="1"/>
  <c r="BK71" i="8"/>
  <c r="AR71" i="8"/>
  <c r="BD71" i="8" s="1"/>
  <c r="AN71" i="8"/>
  <c r="AZ71" i="8" s="1"/>
  <c r="R71" i="8"/>
  <c r="BL71" i="8"/>
  <c r="BV71" i="8" s="1"/>
  <c r="AS71" i="8"/>
  <c r="BE71" i="8" s="1"/>
  <c r="S71" i="8"/>
  <c r="AX71" i="8" s="1"/>
  <c r="BJ71" i="8" s="1"/>
  <c r="AU71" i="8"/>
  <c r="BG71" i="8" s="1"/>
  <c r="BN71" i="8"/>
  <c r="BX71" i="8" s="1"/>
  <c r="AO72" i="8"/>
  <c r="BA72" i="8" s="1"/>
  <c r="AQ72" i="8"/>
  <c r="BC72" i="8" s="1"/>
  <c r="AM72" i="8"/>
  <c r="AY72" i="8" s="1"/>
  <c r="AP72" i="8"/>
  <c r="BB72" i="8" s="1"/>
  <c r="F73" i="8"/>
  <c r="AL71" i="7"/>
  <c r="BQ71" i="7"/>
  <c r="Y73" i="7"/>
  <c r="BS72" i="7"/>
  <c r="BT72" i="7"/>
  <c r="BR72" i="7"/>
  <c r="AS71" i="7"/>
  <c r="BE71" i="7" s="1"/>
  <c r="S71" i="7"/>
  <c r="AX71" i="7" s="1"/>
  <c r="BJ71" i="7" s="1"/>
  <c r="BL71" i="7"/>
  <c r="BV71" i="7" s="1"/>
  <c r="AT71" i="7"/>
  <c r="BF71" i="7" s="1"/>
  <c r="BM71" i="7"/>
  <c r="BW71" i="7" s="1"/>
  <c r="AU71" i="7"/>
  <c r="BG71" i="7" s="1"/>
  <c r="BN71" i="7"/>
  <c r="BX71" i="7" s="1"/>
  <c r="R71" i="7"/>
  <c r="AN71" i="7"/>
  <c r="AZ71" i="7" s="1"/>
  <c r="AR71" i="7"/>
  <c r="BD71" i="7" s="1"/>
  <c r="BK71" i="7"/>
  <c r="BU71" i="7" s="1"/>
  <c r="BO71" i="7"/>
  <c r="BY71" i="7" s="1"/>
  <c r="AV71" i="7"/>
  <c r="BH71" i="7" s="1"/>
  <c r="AP72" i="7"/>
  <c r="BB72" i="7" s="1"/>
  <c r="F73" i="7"/>
  <c r="AO72" i="7"/>
  <c r="BA72" i="7" s="1"/>
  <c r="AQ72" i="7"/>
  <c r="BC72" i="7" s="1"/>
  <c r="AW70" i="7"/>
  <c r="BI70" i="7" s="1"/>
  <c r="AD71" i="6"/>
  <c r="AV71" i="6"/>
  <c r="U73" i="6"/>
  <c r="AV389" i="6"/>
  <c r="AD389" i="6"/>
  <c r="AC389" i="6"/>
  <c r="AY389" i="6"/>
  <c r="AH71" i="6"/>
  <c r="AP71" i="6" s="1"/>
  <c r="AU71" i="6"/>
  <c r="AW71" i="6" s="1"/>
  <c r="O71" i="6"/>
  <c r="AL71" i="6" s="1"/>
  <c r="AT71" i="6" s="1"/>
  <c r="AF72" i="6"/>
  <c r="AN72" i="6" s="1"/>
  <c r="AJ72" i="6"/>
  <c r="AR72" i="6" s="1"/>
  <c r="F73" i="6"/>
  <c r="AG72" i="6"/>
  <c r="AO72" i="6" s="1"/>
  <c r="N71" i="6"/>
  <c r="AE71" i="6"/>
  <c r="AM71" i="6" s="1"/>
  <c r="AX71" i="6"/>
  <c r="AI71" i="6"/>
  <c r="AQ71" i="6" s="1"/>
  <c r="AK70" i="6"/>
  <c r="AS70" i="6" s="1"/>
  <c r="AD71" i="5"/>
  <c r="AV71" i="5"/>
  <c r="U73" i="5"/>
  <c r="AY389" i="5"/>
  <c r="AC389" i="5"/>
  <c r="AK70" i="5"/>
  <c r="AS70" i="5" s="1"/>
  <c r="N71" i="5"/>
  <c r="AE71" i="5"/>
  <c r="AM71" i="5" s="1"/>
  <c r="O71" i="5"/>
  <c r="AL71" i="5" s="1"/>
  <c r="AT71" i="5" s="1"/>
  <c r="AH71" i="5"/>
  <c r="AP71" i="5" s="1"/>
  <c r="AU71" i="5"/>
  <c r="AW71" i="5" s="1"/>
  <c r="AI71" i="5"/>
  <c r="AQ71" i="5" s="1"/>
  <c r="AX71" i="5"/>
  <c r="AF72" i="5"/>
  <c r="AN72" i="5" s="1"/>
  <c r="AG72" i="5"/>
  <c r="AO72" i="5" s="1"/>
  <c r="AJ72" i="5"/>
  <c r="AR72" i="5" s="1"/>
  <c r="F73" i="5"/>
  <c r="AD71" i="4"/>
  <c r="AV71" i="4"/>
  <c r="U73" i="4"/>
  <c r="AD389" i="4"/>
  <c r="AV389" i="4"/>
  <c r="AY389" i="4"/>
  <c r="AC389" i="4"/>
  <c r="AK70" i="4"/>
  <c r="AS70" i="4" s="1"/>
  <c r="N71" i="4"/>
  <c r="AE71" i="4"/>
  <c r="AM71" i="4" s="1"/>
  <c r="O71" i="4"/>
  <c r="AL71" i="4" s="1"/>
  <c r="AT71" i="4" s="1"/>
  <c r="AH71" i="4"/>
  <c r="AP71" i="4" s="1"/>
  <c r="AU71" i="4"/>
  <c r="AW71" i="4" s="1"/>
  <c r="AI71" i="4"/>
  <c r="AQ71" i="4" s="1"/>
  <c r="AX71" i="4"/>
  <c r="F73" i="4"/>
  <c r="BR72" i="3"/>
  <c r="S73" i="3"/>
  <c r="BS72" i="3"/>
  <c r="BU72" i="3"/>
  <c r="AX71" i="3"/>
  <c r="BQ71" i="3"/>
  <c r="CI70" i="3"/>
  <c r="AF70" i="3"/>
  <c r="AL70" i="3" s="1"/>
  <c r="CJ70" i="3"/>
  <c r="BD70" i="3"/>
  <c r="BJ70" i="3" s="1"/>
  <c r="BP70" i="3"/>
  <c r="CB70" i="3" s="1"/>
  <c r="CH70" i="3" s="1"/>
  <c r="AR71" i="3"/>
  <c r="AY71" i="3"/>
  <c r="BE71" i="3" s="1"/>
  <c r="BK71" i="3"/>
  <c r="BW71" i="3" s="1"/>
  <c r="CC71" i="3" s="1"/>
  <c r="BM71" i="3"/>
  <c r="BY71" i="3" s="1"/>
  <c r="CE71" i="3" s="1"/>
  <c r="BA71" i="3"/>
  <c r="BG71" i="3" s="1"/>
  <c r="BB71" i="3"/>
  <c r="BH71" i="3" s="1"/>
  <c r="BN71" i="3"/>
  <c r="BZ71" i="3" s="1"/>
  <c r="CF71" i="3" s="1"/>
  <c r="BO71" i="3"/>
  <c r="BC71" i="3"/>
  <c r="BI71" i="3" s="1"/>
  <c r="M71" i="3"/>
  <c r="AA71" i="3"/>
  <c r="AG71" i="3" s="1"/>
  <c r="AZ71" i="3"/>
  <c r="BF71" i="3" s="1"/>
  <c r="BL71" i="3"/>
  <c r="BX71" i="3" s="1"/>
  <c r="CD71" i="3" s="1"/>
  <c r="F73" i="3"/>
  <c r="AE72" i="3"/>
  <c r="AK72" i="3" s="1"/>
  <c r="AC72" i="3"/>
  <c r="AI72" i="3" s="1"/>
  <c r="AB72" i="3"/>
  <c r="AH72" i="3" s="1"/>
  <c r="AD72" i="3"/>
  <c r="AJ72" i="3" s="1"/>
  <c r="BR72" i="2"/>
  <c r="S73" i="2"/>
  <c r="BU72" i="2"/>
  <c r="AX71" i="2"/>
  <c r="BQ71" i="2"/>
  <c r="BS389" i="2"/>
  <c r="BR389" i="2"/>
  <c r="AX389" i="2"/>
  <c r="BQ389" i="2"/>
  <c r="BU389" i="2"/>
  <c r="Z389" i="2"/>
  <c r="BT389" i="2"/>
  <c r="CI70" i="2"/>
  <c r="AF70" i="2"/>
  <c r="AL70" i="2" s="1"/>
  <c r="BD70" i="2"/>
  <c r="BJ70" i="2" s="1"/>
  <c r="BP70" i="2"/>
  <c r="CB70" i="2" s="1"/>
  <c r="CH70" i="2" s="1"/>
  <c r="BK71" i="2"/>
  <c r="BW71" i="2" s="1"/>
  <c r="CC71" i="2" s="1"/>
  <c r="AR71" i="2"/>
  <c r="AY71" i="2"/>
  <c r="BE71" i="2" s="1"/>
  <c r="BL71" i="2"/>
  <c r="BX71" i="2" s="1"/>
  <c r="CD71" i="2" s="1"/>
  <c r="AZ71" i="2"/>
  <c r="BF71" i="2" s="1"/>
  <c r="BA71" i="2"/>
  <c r="BG71" i="2" s="1"/>
  <c r="BM71" i="2"/>
  <c r="BY71" i="2" s="1"/>
  <c r="CE71" i="2" s="1"/>
  <c r="BC71" i="2"/>
  <c r="BI71" i="2" s="1"/>
  <c r="BO71" i="2"/>
  <c r="CA71" i="2" s="1"/>
  <c r="CG71" i="2" s="1"/>
  <c r="AA71" i="2"/>
  <c r="AG71" i="2" s="1"/>
  <c r="M71" i="2"/>
  <c r="AE72" i="2"/>
  <c r="AK72" i="2" s="1"/>
  <c r="AB72" i="2"/>
  <c r="AH72" i="2" s="1"/>
  <c r="AC72" i="2"/>
  <c r="AI72" i="2" s="1"/>
  <c r="AD72" i="2"/>
  <c r="AJ72" i="2" s="1"/>
  <c r="F73" i="2"/>
  <c r="BB71" i="2"/>
  <c r="BH71" i="2" s="1"/>
  <c r="BN71" i="2"/>
  <c r="BZ71" i="2" s="1"/>
  <c r="CF71" i="2" s="1"/>
  <c r="AX71" i="1"/>
  <c r="BQ71" i="1"/>
  <c r="BR72" i="1"/>
  <c r="BS72" i="1"/>
  <c r="BT72" i="1"/>
  <c r="BU72" i="1"/>
  <c r="S73" i="1"/>
  <c r="AX389" i="1"/>
  <c r="BQ389" i="1"/>
  <c r="BR389" i="1"/>
  <c r="BS389" i="1"/>
  <c r="BT389" i="1"/>
  <c r="Z389" i="1"/>
  <c r="BU389" i="1"/>
  <c r="AF70" i="1"/>
  <c r="AL70" i="1" s="1"/>
  <c r="BD70" i="1"/>
  <c r="BJ70" i="1" s="1"/>
  <c r="BP70" i="1"/>
  <c r="CB70" i="1" s="1"/>
  <c r="CH70" i="1" s="1"/>
  <c r="M71" i="1"/>
  <c r="AA71" i="1"/>
  <c r="AG71" i="1" s="1"/>
  <c r="AR71" i="1"/>
  <c r="AY71" i="1"/>
  <c r="BE71" i="1" s="1"/>
  <c r="BK71" i="1"/>
  <c r="BW71" i="1" s="1"/>
  <c r="CC71" i="1" s="1"/>
  <c r="AZ71" i="1"/>
  <c r="BF71" i="1" s="1"/>
  <c r="BL71" i="1"/>
  <c r="BX71" i="1" s="1"/>
  <c r="CD71" i="1" s="1"/>
  <c r="BA71" i="1"/>
  <c r="BG71" i="1" s="1"/>
  <c r="BM71" i="1"/>
  <c r="BY71" i="1" s="1"/>
  <c r="CE71" i="1" s="1"/>
  <c r="BB71" i="1"/>
  <c r="BH71" i="1" s="1"/>
  <c r="BN71" i="1"/>
  <c r="BZ71" i="1" s="1"/>
  <c r="CF71" i="1" s="1"/>
  <c r="BC71" i="1"/>
  <c r="BI71" i="1" s="1"/>
  <c r="BO71" i="1"/>
  <c r="CA71" i="1" s="1"/>
  <c r="CG71" i="1" s="1"/>
  <c r="AB72" i="1"/>
  <c r="AH72" i="1" s="1"/>
  <c r="AC72" i="1"/>
  <c r="AI72" i="1" s="1"/>
  <c r="AD72" i="1"/>
  <c r="AJ72" i="1" s="1"/>
  <c r="AE72" i="1"/>
  <c r="AK72" i="1" s="1"/>
  <c r="F73" i="1"/>
  <c r="BP71" i="8"/>
  <c r="BU70" i="8"/>
  <c r="BX70" i="8"/>
  <c r="AY71" i="5"/>
  <c r="Z71" i="2"/>
  <c r="CB69" i="1"/>
  <c r="CH69" i="1" s="1"/>
  <c r="BW70" i="1"/>
  <c r="CC70" i="1" s="1"/>
  <c r="AB71" i="1"/>
  <c r="AH71" i="1" s="1"/>
  <c r="AC71" i="1"/>
  <c r="AI71" i="1" s="1"/>
  <c r="AD71" i="1"/>
  <c r="AJ71" i="1" s="1"/>
  <c r="AE71" i="1"/>
  <c r="AK71" i="1" s="1"/>
  <c r="BV389" i="3"/>
  <c r="AK71" i="7"/>
  <c r="AY71" i="4"/>
  <c r="BU71" i="3"/>
  <c r="BT71" i="8"/>
  <c r="AY71" i="6"/>
  <c r="AK71" i="8"/>
  <c r="BW70" i="8"/>
  <c r="AC71" i="4"/>
  <c r="Z71" i="1"/>
  <c r="BW70" i="9"/>
  <c r="BU70" i="9"/>
  <c r="AC71" i="6"/>
  <c r="AC71" i="5"/>
  <c r="Z71" i="3"/>
  <c r="AM71" i="8"/>
  <c r="AY71" i="8" s="1"/>
  <c r="AL72" i="9" l="1"/>
  <c r="BQ72" i="9"/>
  <c r="BT73" i="9"/>
  <c r="Y74" i="9"/>
  <c r="BM72" i="9"/>
  <c r="AT72" i="9"/>
  <c r="BF72" i="9" s="1"/>
  <c r="AR72" i="9"/>
  <c r="BD72" i="9" s="1"/>
  <c r="BK72" i="9"/>
  <c r="AU72" i="9"/>
  <c r="BG72" i="9" s="1"/>
  <c r="BN72" i="9"/>
  <c r="BX72" i="9" s="1"/>
  <c r="AM72" i="9"/>
  <c r="AY72" i="9" s="1"/>
  <c r="AP73" i="9"/>
  <c r="BB73" i="9" s="1"/>
  <c r="F74" i="9"/>
  <c r="AO73" i="9"/>
  <c r="BA73" i="9" s="1"/>
  <c r="AQ73" i="9"/>
  <c r="BC73" i="9" s="1"/>
  <c r="R72" i="9"/>
  <c r="AN72" i="9"/>
  <c r="AZ72" i="9" s="1"/>
  <c r="BL72" i="9"/>
  <c r="BV72" i="9" s="1"/>
  <c r="S72" i="9"/>
  <c r="AX72" i="9" s="1"/>
  <c r="BJ72" i="9" s="1"/>
  <c r="AS72" i="9"/>
  <c r="BE72" i="9" s="1"/>
  <c r="AV72" i="9"/>
  <c r="BH72" i="9" s="1"/>
  <c r="BO72" i="9"/>
  <c r="BY72" i="9" s="1"/>
  <c r="Y74" i="8"/>
  <c r="BR73" i="8"/>
  <c r="BQ72" i="8"/>
  <c r="AL72" i="8"/>
  <c r="AU72" i="8"/>
  <c r="BG72" i="8" s="1"/>
  <c r="BN72" i="8"/>
  <c r="BX72" i="8" s="1"/>
  <c r="AR72" i="8"/>
  <c r="BD72" i="8" s="1"/>
  <c r="BK72" i="8"/>
  <c r="R72" i="8"/>
  <c r="AN72" i="8"/>
  <c r="AZ72" i="8" s="1"/>
  <c r="BL72" i="8"/>
  <c r="BV72" i="8" s="1"/>
  <c r="AS72" i="8"/>
  <c r="BE72" i="8" s="1"/>
  <c r="S72" i="8"/>
  <c r="AX72" i="8" s="1"/>
  <c r="BJ72" i="8" s="1"/>
  <c r="BM72" i="8"/>
  <c r="AT72" i="8"/>
  <c r="BF72" i="8" s="1"/>
  <c r="AQ73" i="8"/>
  <c r="BC73" i="8" s="1"/>
  <c r="AO73" i="8"/>
  <c r="BA73" i="8" s="1"/>
  <c r="AP73" i="8"/>
  <c r="BB73" i="8" s="1"/>
  <c r="F74" i="8"/>
  <c r="AV72" i="8"/>
  <c r="BH72" i="8" s="1"/>
  <c r="BO72" i="8"/>
  <c r="BY72" i="8" s="1"/>
  <c r="Y74" i="7"/>
  <c r="BS73" i="7"/>
  <c r="BP73" i="7"/>
  <c r="BR73" i="7"/>
  <c r="BT73" i="7"/>
  <c r="BQ72" i="7"/>
  <c r="AL72" i="7"/>
  <c r="AT72" i="7"/>
  <c r="BF72" i="7" s="1"/>
  <c r="BM72" i="7"/>
  <c r="BW72" i="7" s="1"/>
  <c r="AO73" i="7"/>
  <c r="BA73" i="7" s="1"/>
  <c r="AP73" i="7"/>
  <c r="BB73" i="7" s="1"/>
  <c r="F74" i="7"/>
  <c r="AQ73" i="7"/>
  <c r="BC73" i="7" s="1"/>
  <c r="AS72" i="7"/>
  <c r="BE72" i="7" s="1"/>
  <c r="BL72" i="7"/>
  <c r="BV72" i="7" s="1"/>
  <c r="S72" i="7"/>
  <c r="AX72" i="7" s="1"/>
  <c r="BJ72" i="7" s="1"/>
  <c r="AM72" i="7"/>
  <c r="AY72" i="7" s="1"/>
  <c r="BK72" i="7"/>
  <c r="AR72" i="7"/>
  <c r="BD72" i="7" s="1"/>
  <c r="AU72" i="7"/>
  <c r="BG72" i="7" s="1"/>
  <c r="BN72" i="7"/>
  <c r="BX72" i="7" s="1"/>
  <c r="R72" i="7"/>
  <c r="AN72" i="7"/>
  <c r="AZ72" i="7" s="1"/>
  <c r="AV72" i="7"/>
  <c r="BH72" i="7" s="1"/>
  <c r="BO72" i="7"/>
  <c r="BY72" i="7" s="1"/>
  <c r="AD72" i="6"/>
  <c r="AV72" i="6"/>
  <c r="U74" i="6"/>
  <c r="AI72" i="6"/>
  <c r="AQ72" i="6" s="1"/>
  <c r="AX72" i="6"/>
  <c r="AE72" i="6"/>
  <c r="AM72" i="6" s="1"/>
  <c r="N72" i="6"/>
  <c r="AU72" i="6"/>
  <c r="AW72" i="6" s="1"/>
  <c r="AH72" i="6"/>
  <c r="AP72" i="6" s="1"/>
  <c r="O72" i="6"/>
  <c r="AL72" i="6" s="1"/>
  <c r="AT72" i="6" s="1"/>
  <c r="AF73" i="6"/>
  <c r="AN73" i="6" s="1"/>
  <c r="AJ73" i="6"/>
  <c r="AR73" i="6" s="1"/>
  <c r="AG73" i="6"/>
  <c r="AO73" i="6" s="1"/>
  <c r="F74" i="6"/>
  <c r="AD72" i="5"/>
  <c r="AV72" i="5"/>
  <c r="U74" i="5"/>
  <c r="N72" i="5"/>
  <c r="AE72" i="5"/>
  <c r="AM72" i="5" s="1"/>
  <c r="O72" i="5"/>
  <c r="AL72" i="5" s="1"/>
  <c r="AT72" i="5" s="1"/>
  <c r="AH72" i="5"/>
  <c r="AP72" i="5" s="1"/>
  <c r="AU72" i="5"/>
  <c r="AW72" i="5" s="1"/>
  <c r="AI72" i="5"/>
  <c r="AQ72" i="5" s="1"/>
  <c r="AX72" i="5"/>
  <c r="AF73" i="5"/>
  <c r="AN73" i="5" s="1"/>
  <c r="AG73" i="5"/>
  <c r="AO73" i="5" s="1"/>
  <c r="F74" i="5"/>
  <c r="AD72" i="4"/>
  <c r="AV72" i="4"/>
  <c r="U74" i="4"/>
  <c r="N72" i="4"/>
  <c r="AE72" i="4"/>
  <c r="AM72" i="4" s="1"/>
  <c r="O72" i="4"/>
  <c r="AL72" i="4" s="1"/>
  <c r="AT72" i="4" s="1"/>
  <c r="AH72" i="4"/>
  <c r="AP72" i="4" s="1"/>
  <c r="AU72" i="4"/>
  <c r="AW72" i="4" s="1"/>
  <c r="AI72" i="4"/>
  <c r="AQ72" i="4" s="1"/>
  <c r="AX72" i="4"/>
  <c r="AF73" i="4"/>
  <c r="AN73" i="4" s="1"/>
  <c r="AJ73" i="4"/>
  <c r="AR73" i="4" s="1"/>
  <c r="F74" i="4"/>
  <c r="BR73" i="3"/>
  <c r="BS73" i="3"/>
  <c r="BU73" i="3"/>
  <c r="S74" i="3"/>
  <c r="Z73" i="3"/>
  <c r="AX72" i="3"/>
  <c r="BQ72" i="3"/>
  <c r="BD71" i="3"/>
  <c r="BJ71" i="3" s="1"/>
  <c r="BP71" i="3"/>
  <c r="CJ71" i="3"/>
  <c r="AF71" i="3"/>
  <c r="AL71" i="3" s="1"/>
  <c r="CI71" i="3"/>
  <c r="BB72" i="3"/>
  <c r="BH72" i="3" s="1"/>
  <c r="BN72" i="3"/>
  <c r="F74" i="3"/>
  <c r="M72" i="3"/>
  <c r="AA72" i="3"/>
  <c r="AG72" i="3" s="1"/>
  <c r="AZ72" i="3"/>
  <c r="BF72" i="3" s="1"/>
  <c r="BL72" i="3"/>
  <c r="BX72" i="3" s="1"/>
  <c r="CD72" i="3" s="1"/>
  <c r="BK72" i="3"/>
  <c r="AY72" i="3"/>
  <c r="BE72" i="3" s="1"/>
  <c r="AR72" i="3"/>
  <c r="BA72" i="3"/>
  <c r="BG72" i="3" s="1"/>
  <c r="BM72" i="3"/>
  <c r="BY72" i="3" s="1"/>
  <c r="CE72" i="3" s="1"/>
  <c r="BC72" i="3"/>
  <c r="BI72" i="3" s="1"/>
  <c r="BO72" i="3"/>
  <c r="CA72" i="3" s="1"/>
  <c r="CG72" i="3" s="1"/>
  <c r="BS73" i="2"/>
  <c r="S74" i="2"/>
  <c r="AX72" i="2"/>
  <c r="BQ72" i="2"/>
  <c r="BP71" i="2"/>
  <c r="BD71" i="2"/>
  <c r="BJ71" i="2" s="1"/>
  <c r="AF71" i="2"/>
  <c r="AL71" i="2" s="1"/>
  <c r="CI71" i="2"/>
  <c r="BK72" i="2"/>
  <c r="BW72" i="2" s="1"/>
  <c r="CC72" i="2" s="1"/>
  <c r="AY72" i="2"/>
  <c r="BE72" i="2" s="1"/>
  <c r="AR72" i="2"/>
  <c r="BA72" i="2"/>
  <c r="BG72" i="2" s="1"/>
  <c r="BM72" i="2"/>
  <c r="AA72" i="2"/>
  <c r="AG72" i="2" s="1"/>
  <c r="M72" i="2"/>
  <c r="AZ72" i="2"/>
  <c r="BF72" i="2" s="1"/>
  <c r="BL72" i="2"/>
  <c r="BX72" i="2" s="1"/>
  <c r="CD72" i="2" s="1"/>
  <c r="BO72" i="2"/>
  <c r="CA72" i="2" s="1"/>
  <c r="CG72" i="2" s="1"/>
  <c r="BC72" i="2"/>
  <c r="BI72" i="2" s="1"/>
  <c r="BN72" i="2"/>
  <c r="BB72" i="2"/>
  <c r="BH72" i="2" s="1"/>
  <c r="AD73" i="2"/>
  <c r="AJ73" i="2" s="1"/>
  <c r="F74" i="2"/>
  <c r="AB73" i="2"/>
  <c r="AH73" i="2" s="1"/>
  <c r="AC73" i="2"/>
  <c r="AI73" i="2" s="1"/>
  <c r="AE73" i="2"/>
  <c r="AK73" i="2" s="1"/>
  <c r="AX72" i="1"/>
  <c r="BQ72" i="1"/>
  <c r="BR73" i="1"/>
  <c r="BS73" i="1"/>
  <c r="BT73" i="1"/>
  <c r="BU73" i="1"/>
  <c r="S74" i="1"/>
  <c r="BD71" i="1"/>
  <c r="BJ71" i="1" s="1"/>
  <c r="BP71" i="1"/>
  <c r="M72" i="1"/>
  <c r="AA72" i="1"/>
  <c r="AG72" i="1" s="1"/>
  <c r="AR72" i="1"/>
  <c r="AY72" i="1"/>
  <c r="BE72" i="1" s="1"/>
  <c r="BK72" i="1"/>
  <c r="BW72" i="1" s="1"/>
  <c r="CC72" i="1" s="1"/>
  <c r="AZ72" i="1"/>
  <c r="BF72" i="1" s="1"/>
  <c r="BL72" i="1"/>
  <c r="BX72" i="1" s="1"/>
  <c r="CD72" i="1" s="1"/>
  <c r="BA72" i="1"/>
  <c r="BG72" i="1" s="1"/>
  <c r="BM72" i="1"/>
  <c r="BY72" i="1" s="1"/>
  <c r="CE72" i="1" s="1"/>
  <c r="BB72" i="1"/>
  <c r="BH72" i="1" s="1"/>
  <c r="BN72" i="1"/>
  <c r="BZ72" i="1" s="1"/>
  <c r="CF72" i="1" s="1"/>
  <c r="BC72" i="1"/>
  <c r="BI72" i="1" s="1"/>
  <c r="BO72" i="1"/>
  <c r="CA72" i="1" s="1"/>
  <c r="CG72" i="1" s="1"/>
  <c r="AB73" i="1"/>
  <c r="AH73" i="1" s="1"/>
  <c r="AC73" i="1"/>
  <c r="AI73" i="1" s="1"/>
  <c r="AD73" i="1"/>
  <c r="AJ73" i="1" s="1"/>
  <c r="AE73" i="1"/>
  <c r="AK73" i="1" s="1"/>
  <c r="F74" i="1"/>
  <c r="AZ71" i="4"/>
  <c r="AF72" i="4"/>
  <c r="AN72" i="4" s="1"/>
  <c r="AG72" i="4"/>
  <c r="AO72" i="4" s="1"/>
  <c r="AJ72" i="4"/>
  <c r="AR72" i="4" s="1"/>
  <c r="BT72" i="3"/>
  <c r="Z72" i="3"/>
  <c r="BV71" i="3"/>
  <c r="CA71" i="3"/>
  <c r="CG71" i="3" s="1"/>
  <c r="BU71" i="8"/>
  <c r="AW71" i="8"/>
  <c r="BI71" i="8" s="1"/>
  <c r="BV71" i="2"/>
  <c r="BV389" i="2"/>
  <c r="Z72" i="1"/>
  <c r="BR72" i="9"/>
  <c r="AZ71" i="6"/>
  <c r="AY72" i="4"/>
  <c r="BT72" i="2"/>
  <c r="BV389" i="1"/>
  <c r="AF71" i="1"/>
  <c r="AL71" i="1" s="1"/>
  <c r="BP72" i="9"/>
  <c r="AK72" i="8"/>
  <c r="BR72" i="8"/>
  <c r="BP72" i="7"/>
  <c r="AY72" i="5"/>
  <c r="AC72" i="4"/>
  <c r="BP72" i="8"/>
  <c r="AK72" i="7"/>
  <c r="AK72" i="9"/>
  <c r="AY72" i="6"/>
  <c r="AK71" i="6"/>
  <c r="AS71" i="6" s="1"/>
  <c r="AC72" i="5"/>
  <c r="BS72" i="2"/>
  <c r="BY71" i="8"/>
  <c r="AW71" i="7"/>
  <c r="BI71" i="7" s="1"/>
  <c r="AC72" i="6"/>
  <c r="AK71" i="5"/>
  <c r="AS71" i="5" s="1"/>
  <c r="AZ71" i="5"/>
  <c r="AK71" i="4"/>
  <c r="AS71" i="4" s="1"/>
  <c r="Z72" i="2"/>
  <c r="BV71" i="1"/>
  <c r="BQ73" i="9" l="1"/>
  <c r="AL73" i="9"/>
  <c r="Y75" i="9"/>
  <c r="BP74" i="9"/>
  <c r="BR74" i="9"/>
  <c r="BS74" i="9"/>
  <c r="BK73" i="9"/>
  <c r="AR73" i="9"/>
  <c r="BD73" i="9" s="1"/>
  <c r="AU73" i="9"/>
  <c r="BG73" i="9" s="1"/>
  <c r="BN73" i="9"/>
  <c r="S73" i="9"/>
  <c r="AX73" i="9" s="1"/>
  <c r="BJ73" i="9" s="1"/>
  <c r="AS73" i="9"/>
  <c r="BE73" i="9" s="1"/>
  <c r="BL73" i="9"/>
  <c r="BV73" i="9" s="1"/>
  <c r="AV73" i="9"/>
  <c r="BH73" i="9" s="1"/>
  <c r="BO73" i="9"/>
  <c r="BY73" i="9" s="1"/>
  <c r="AO74" i="9"/>
  <c r="BA74" i="9" s="1"/>
  <c r="AP74" i="9"/>
  <c r="BB74" i="9" s="1"/>
  <c r="F75" i="9"/>
  <c r="AM74" i="9"/>
  <c r="AY74" i="9" s="1"/>
  <c r="AQ74" i="9"/>
  <c r="BC74" i="9" s="1"/>
  <c r="BM73" i="9"/>
  <c r="AT73" i="9"/>
  <c r="BF73" i="9" s="1"/>
  <c r="R73" i="9"/>
  <c r="AN73" i="9"/>
  <c r="AZ73" i="9" s="1"/>
  <c r="AW72" i="9"/>
  <c r="BI72" i="9" s="1"/>
  <c r="BP74" i="8"/>
  <c r="BR74" i="8"/>
  <c r="Y75" i="8"/>
  <c r="AK74" i="8"/>
  <c r="BS74" i="8"/>
  <c r="BQ73" i="8"/>
  <c r="AL73" i="8"/>
  <c r="AN73" i="8"/>
  <c r="AZ73" i="8" s="1"/>
  <c r="R73" i="8"/>
  <c r="AR73" i="8"/>
  <c r="BD73" i="8" s="1"/>
  <c r="BK73" i="8"/>
  <c r="AU73" i="8"/>
  <c r="BG73" i="8" s="1"/>
  <c r="BN73" i="8"/>
  <c r="AV73" i="8"/>
  <c r="BH73" i="8" s="1"/>
  <c r="BO73" i="8"/>
  <c r="AM73" i="8"/>
  <c r="AY73" i="8" s="1"/>
  <c r="S73" i="8"/>
  <c r="AX73" i="8" s="1"/>
  <c r="BJ73" i="8" s="1"/>
  <c r="AS73" i="8"/>
  <c r="BE73" i="8" s="1"/>
  <c r="BL73" i="8"/>
  <c r="BV73" i="8" s="1"/>
  <c r="BM73" i="8"/>
  <c r="BW73" i="8" s="1"/>
  <c r="AT73" i="8"/>
  <c r="BF73" i="8" s="1"/>
  <c r="AP74" i="8"/>
  <c r="BB74" i="8" s="1"/>
  <c r="F75" i="8"/>
  <c r="AO74" i="8"/>
  <c r="BA74" i="8" s="1"/>
  <c r="AQ74" i="8"/>
  <c r="BC74" i="8" s="1"/>
  <c r="AL73" i="7"/>
  <c r="BQ73" i="7"/>
  <c r="BR74" i="7"/>
  <c r="Y75" i="7"/>
  <c r="BP74" i="7"/>
  <c r="BT74" i="7"/>
  <c r="AT73" i="7"/>
  <c r="BF73" i="7" s="1"/>
  <c r="BM73" i="7"/>
  <c r="BW73" i="7" s="1"/>
  <c r="AV73" i="7"/>
  <c r="BH73" i="7" s="1"/>
  <c r="BO73" i="7"/>
  <c r="BY73" i="7" s="1"/>
  <c r="BK73" i="7"/>
  <c r="BU73" i="7" s="1"/>
  <c r="AR73" i="7"/>
  <c r="BD73" i="7" s="1"/>
  <c r="AU73" i="7"/>
  <c r="BG73" i="7" s="1"/>
  <c r="BN73" i="7"/>
  <c r="BX73" i="7" s="1"/>
  <c r="AP74" i="7"/>
  <c r="BB74" i="7" s="1"/>
  <c r="AQ74" i="7"/>
  <c r="BC74" i="7" s="1"/>
  <c r="AM74" i="7"/>
  <c r="AY74" i="7" s="1"/>
  <c r="AO74" i="7"/>
  <c r="BA74" i="7" s="1"/>
  <c r="F75" i="7"/>
  <c r="R73" i="7"/>
  <c r="AN73" i="7"/>
  <c r="AZ73" i="7" s="1"/>
  <c r="S73" i="7"/>
  <c r="AX73" i="7" s="1"/>
  <c r="BJ73" i="7" s="1"/>
  <c r="BL73" i="7"/>
  <c r="BV73" i="7" s="1"/>
  <c r="AS73" i="7"/>
  <c r="BE73" i="7" s="1"/>
  <c r="AW72" i="7"/>
  <c r="BI72" i="7" s="1"/>
  <c r="U75" i="6"/>
  <c r="AD73" i="6"/>
  <c r="AV73" i="6"/>
  <c r="AK72" i="6"/>
  <c r="AS72" i="6" s="1"/>
  <c r="AH73" i="6"/>
  <c r="AP73" i="6" s="1"/>
  <c r="AU73" i="6"/>
  <c r="AW73" i="6" s="1"/>
  <c r="O73" i="6"/>
  <c r="AL73" i="6" s="1"/>
  <c r="AT73" i="6" s="1"/>
  <c r="N73" i="6"/>
  <c r="AE73" i="6"/>
  <c r="AM73" i="6" s="1"/>
  <c r="AI73" i="6"/>
  <c r="AQ73" i="6" s="1"/>
  <c r="AX73" i="6"/>
  <c r="AF74" i="6"/>
  <c r="AN74" i="6" s="1"/>
  <c r="AJ74" i="6"/>
  <c r="AR74" i="6" s="1"/>
  <c r="F75" i="6"/>
  <c r="AD73" i="5"/>
  <c r="AV73" i="5"/>
  <c r="U75" i="5"/>
  <c r="AK72" i="5"/>
  <c r="AS72" i="5" s="1"/>
  <c r="N73" i="5"/>
  <c r="AE73" i="5"/>
  <c r="AM73" i="5" s="1"/>
  <c r="O73" i="5"/>
  <c r="AL73" i="5" s="1"/>
  <c r="AT73" i="5" s="1"/>
  <c r="AH73" i="5"/>
  <c r="AP73" i="5" s="1"/>
  <c r="AU73" i="5"/>
  <c r="AW73" i="5" s="1"/>
  <c r="AI73" i="5"/>
  <c r="AQ73" i="5" s="1"/>
  <c r="AX73" i="5"/>
  <c r="AF74" i="5"/>
  <c r="AN74" i="5" s="1"/>
  <c r="AG74" i="5"/>
  <c r="AO74" i="5" s="1"/>
  <c r="AJ74" i="5"/>
  <c r="AR74" i="5" s="1"/>
  <c r="F75" i="5"/>
  <c r="AD73" i="4"/>
  <c r="AV73" i="4"/>
  <c r="U75" i="4"/>
  <c r="N73" i="4"/>
  <c r="AE73" i="4"/>
  <c r="AM73" i="4" s="1"/>
  <c r="O73" i="4"/>
  <c r="AL73" i="4" s="1"/>
  <c r="AT73" i="4" s="1"/>
  <c r="AH73" i="4"/>
  <c r="AP73" i="4" s="1"/>
  <c r="AU73" i="4"/>
  <c r="AW73" i="4" s="1"/>
  <c r="AI73" i="4"/>
  <c r="AQ73" i="4" s="1"/>
  <c r="AX73" i="4"/>
  <c r="AF74" i="4"/>
  <c r="AN74" i="4" s="1"/>
  <c r="F75" i="4"/>
  <c r="AX73" i="3"/>
  <c r="BV73" i="3" s="1"/>
  <c r="BQ73" i="3"/>
  <c r="BR74" i="3"/>
  <c r="S75" i="3"/>
  <c r="Z74" i="3"/>
  <c r="AZ73" i="3"/>
  <c r="BF73" i="3" s="1"/>
  <c r="BL73" i="3"/>
  <c r="BX73" i="3" s="1"/>
  <c r="CD73" i="3" s="1"/>
  <c r="BN73" i="3"/>
  <c r="BB73" i="3"/>
  <c r="BH73" i="3" s="1"/>
  <c r="BK73" i="3"/>
  <c r="BW73" i="3" s="1"/>
  <c r="CC73" i="3" s="1"/>
  <c r="AR73" i="3"/>
  <c r="AY73" i="3"/>
  <c r="BE73" i="3" s="1"/>
  <c r="AA73" i="3"/>
  <c r="AG73" i="3" s="1"/>
  <c r="M73" i="3"/>
  <c r="BC73" i="3"/>
  <c r="BI73" i="3" s="1"/>
  <c r="BO73" i="3"/>
  <c r="CA73" i="3" s="1"/>
  <c r="CG73" i="3" s="1"/>
  <c r="BM73" i="3"/>
  <c r="BY73" i="3" s="1"/>
  <c r="CE73" i="3" s="1"/>
  <c r="BA73" i="3"/>
  <c r="BG73" i="3" s="1"/>
  <c r="AE74" i="3"/>
  <c r="AK74" i="3" s="1"/>
  <c r="F75" i="3"/>
  <c r="AC74" i="3"/>
  <c r="AI74" i="3" s="1"/>
  <c r="AB74" i="3"/>
  <c r="AH74" i="3" s="1"/>
  <c r="AD74" i="3"/>
  <c r="AJ74" i="3" s="1"/>
  <c r="CJ72" i="3"/>
  <c r="CI72" i="3"/>
  <c r="AF72" i="3"/>
  <c r="AL72" i="3" s="1"/>
  <c r="BD72" i="3"/>
  <c r="BJ72" i="3" s="1"/>
  <c r="BP72" i="3"/>
  <c r="S75" i="2"/>
  <c r="BS74" i="2"/>
  <c r="AX73" i="2"/>
  <c r="BQ73" i="2"/>
  <c r="BD72" i="2"/>
  <c r="BJ72" i="2" s="1"/>
  <c r="BP72" i="2"/>
  <c r="CI72" i="2"/>
  <c r="AF72" i="2"/>
  <c r="AL72" i="2" s="1"/>
  <c r="AA73" i="2"/>
  <c r="AG73" i="2" s="1"/>
  <c r="M73" i="2"/>
  <c r="BB73" i="2"/>
  <c r="BH73" i="2" s="1"/>
  <c r="BN73" i="2"/>
  <c r="AZ73" i="2"/>
  <c r="BF73" i="2" s="1"/>
  <c r="BL73" i="2"/>
  <c r="AE74" i="2"/>
  <c r="AK74" i="2" s="1"/>
  <c r="AD74" i="2"/>
  <c r="AJ74" i="2" s="1"/>
  <c r="F75" i="2"/>
  <c r="AC74" i="2"/>
  <c r="AI74" i="2" s="1"/>
  <c r="BK73" i="2"/>
  <c r="BW73" i="2" s="1"/>
  <c r="CC73" i="2" s="1"/>
  <c r="AY73" i="2"/>
  <c r="BE73" i="2" s="1"/>
  <c r="AR73" i="2"/>
  <c r="BA73" i="2"/>
  <c r="BG73" i="2" s="1"/>
  <c r="BM73" i="2"/>
  <c r="BY73" i="2" s="1"/>
  <c r="CE73" i="2" s="1"/>
  <c r="BC73" i="2"/>
  <c r="BI73" i="2" s="1"/>
  <c r="BO73" i="2"/>
  <c r="AX73" i="1"/>
  <c r="BQ73" i="1"/>
  <c r="BR74" i="1"/>
  <c r="BS74" i="1"/>
  <c r="BT74" i="1"/>
  <c r="BU74" i="1"/>
  <c r="S75" i="1"/>
  <c r="BD72" i="1"/>
  <c r="BJ72" i="1" s="1"/>
  <c r="BP72" i="1"/>
  <c r="M73" i="1"/>
  <c r="AA73" i="1"/>
  <c r="AG73" i="1" s="1"/>
  <c r="AR73" i="1"/>
  <c r="AY73" i="1"/>
  <c r="BE73" i="1" s="1"/>
  <c r="BK73" i="1"/>
  <c r="BW73" i="1" s="1"/>
  <c r="CC73" i="1" s="1"/>
  <c r="AZ73" i="1"/>
  <c r="BF73" i="1" s="1"/>
  <c r="BL73" i="1"/>
  <c r="BX73" i="1" s="1"/>
  <c r="CD73" i="1" s="1"/>
  <c r="BA73" i="1"/>
  <c r="BG73" i="1" s="1"/>
  <c r="BM73" i="1"/>
  <c r="BY73" i="1" s="1"/>
  <c r="CE73" i="1" s="1"/>
  <c r="BB73" i="1"/>
  <c r="BH73" i="1" s="1"/>
  <c r="BN73" i="1"/>
  <c r="BZ73" i="1" s="1"/>
  <c r="CF73" i="1" s="1"/>
  <c r="BC73" i="1"/>
  <c r="BI73" i="1" s="1"/>
  <c r="BO73" i="1"/>
  <c r="CA73" i="1" s="1"/>
  <c r="CG73" i="1" s="1"/>
  <c r="AB74" i="1"/>
  <c r="AH74" i="1" s="1"/>
  <c r="AC74" i="1"/>
  <c r="AI74" i="1" s="1"/>
  <c r="AD74" i="1"/>
  <c r="AJ74" i="1" s="1"/>
  <c r="AE74" i="1"/>
  <c r="AK74" i="1" s="1"/>
  <c r="F75" i="1"/>
  <c r="BP73" i="9"/>
  <c r="AC73" i="5"/>
  <c r="AY73" i="5"/>
  <c r="AJ73" i="5"/>
  <c r="AR73" i="5" s="1"/>
  <c r="CB71" i="3"/>
  <c r="CH71" i="3" s="1"/>
  <c r="BV72" i="1"/>
  <c r="Z73" i="1"/>
  <c r="BZ72" i="3"/>
  <c r="CF72" i="3" s="1"/>
  <c r="AB73" i="3"/>
  <c r="AH73" i="3" s="1"/>
  <c r="AD73" i="3"/>
  <c r="AJ73" i="3" s="1"/>
  <c r="AE73" i="3"/>
  <c r="AK73" i="3" s="1"/>
  <c r="AC73" i="3"/>
  <c r="AI73" i="3" s="1"/>
  <c r="BW72" i="3"/>
  <c r="CC72" i="3" s="1"/>
  <c r="BU73" i="2"/>
  <c r="BT73" i="2"/>
  <c r="Z73" i="2"/>
  <c r="BR73" i="2"/>
  <c r="BV72" i="2"/>
  <c r="CB71" i="2"/>
  <c r="CH71" i="2" s="1"/>
  <c r="BY72" i="2"/>
  <c r="CE72" i="2" s="1"/>
  <c r="BZ72" i="2"/>
  <c r="CF72" i="2" s="1"/>
  <c r="AF72" i="1"/>
  <c r="AL72" i="1" s="1"/>
  <c r="BS73" i="9"/>
  <c r="AK73" i="8"/>
  <c r="BT73" i="8"/>
  <c r="AK73" i="9"/>
  <c r="BS73" i="8"/>
  <c r="BU72" i="7"/>
  <c r="AY73" i="6"/>
  <c r="AZ72" i="6"/>
  <c r="AC73" i="4"/>
  <c r="AK72" i="4"/>
  <c r="AS72" i="4" s="1"/>
  <c r="AZ72" i="4"/>
  <c r="CB71" i="1"/>
  <c r="CH71" i="1" s="1"/>
  <c r="BR73" i="9"/>
  <c r="BW72" i="9"/>
  <c r="BU72" i="9"/>
  <c r="BU72" i="8"/>
  <c r="BW72" i="8"/>
  <c r="AG73" i="4"/>
  <c r="AO73" i="4" s="1"/>
  <c r="BT73" i="3"/>
  <c r="BV72" i="3"/>
  <c r="AC73" i="6"/>
  <c r="AZ72" i="5"/>
  <c r="AY73" i="4"/>
  <c r="BP73" i="8"/>
  <c r="AW72" i="8"/>
  <c r="BI72" i="8" s="1"/>
  <c r="AK73" i="7"/>
  <c r="AM73" i="9"/>
  <c r="AY73" i="9" s="1"/>
  <c r="AM73" i="7"/>
  <c r="AY73" i="7" s="1"/>
  <c r="Y76" i="9" l="1"/>
  <c r="AL74" i="9"/>
  <c r="BQ74" i="9"/>
  <c r="AT74" i="9"/>
  <c r="BF74" i="9" s="1"/>
  <c r="BM74" i="9"/>
  <c r="BW74" i="9" s="1"/>
  <c r="BO74" i="9"/>
  <c r="AV74" i="9"/>
  <c r="BH74" i="9" s="1"/>
  <c r="R74" i="9"/>
  <c r="AN74" i="9"/>
  <c r="AZ74" i="9" s="1"/>
  <c r="F76" i="9"/>
  <c r="AP75" i="9"/>
  <c r="BB75" i="9" s="1"/>
  <c r="AO75" i="9"/>
  <c r="BA75" i="9" s="1"/>
  <c r="AQ75" i="9"/>
  <c r="BC75" i="9" s="1"/>
  <c r="BK74" i="9"/>
  <c r="BU74" i="9" s="1"/>
  <c r="AR74" i="9"/>
  <c r="BD74" i="9" s="1"/>
  <c r="S74" i="9"/>
  <c r="AX74" i="9" s="1"/>
  <c r="BJ74" i="9" s="1"/>
  <c r="BL74" i="9"/>
  <c r="BV74" i="9" s="1"/>
  <c r="AS74" i="9"/>
  <c r="BE74" i="9" s="1"/>
  <c r="BN74" i="9"/>
  <c r="BX74" i="9" s="1"/>
  <c r="AU74" i="9"/>
  <c r="BG74" i="9" s="1"/>
  <c r="BP75" i="8"/>
  <c r="BR75" i="8"/>
  <c r="Y76" i="8"/>
  <c r="BS75" i="8"/>
  <c r="BT75" i="8"/>
  <c r="BQ74" i="8"/>
  <c r="AL74" i="8"/>
  <c r="AW73" i="8"/>
  <c r="BI73" i="8" s="1"/>
  <c r="R74" i="8"/>
  <c r="AN74" i="8"/>
  <c r="AZ74" i="8" s="1"/>
  <c r="BM74" i="8"/>
  <c r="BW74" i="8" s="1"/>
  <c r="AT74" i="8"/>
  <c r="BF74" i="8" s="1"/>
  <c r="AV74" i="8"/>
  <c r="BH74" i="8" s="1"/>
  <c r="BO74" i="8"/>
  <c r="BK74" i="8"/>
  <c r="BU74" i="8" s="1"/>
  <c r="AR74" i="8"/>
  <c r="BD74" i="8" s="1"/>
  <c r="AM75" i="8"/>
  <c r="AY75" i="8" s="1"/>
  <c r="F76" i="8"/>
  <c r="AO75" i="8"/>
  <c r="BA75" i="8" s="1"/>
  <c r="AQ75" i="8"/>
  <c r="BC75" i="8" s="1"/>
  <c r="AP75" i="8"/>
  <c r="BB75" i="8" s="1"/>
  <c r="S74" i="8"/>
  <c r="AX74" i="8" s="1"/>
  <c r="BJ74" i="8" s="1"/>
  <c r="BL74" i="8"/>
  <c r="BV74" i="8" s="1"/>
  <c r="AS74" i="8"/>
  <c r="BE74" i="8" s="1"/>
  <c r="AU74" i="8"/>
  <c r="BG74" i="8" s="1"/>
  <c r="BN74" i="8"/>
  <c r="BX74" i="8" s="1"/>
  <c r="BQ74" i="7"/>
  <c r="AL74" i="7"/>
  <c r="Y76" i="7"/>
  <c r="BS75" i="7"/>
  <c r="BM74" i="7"/>
  <c r="BW74" i="7" s="1"/>
  <c r="AT74" i="7"/>
  <c r="BF74" i="7" s="1"/>
  <c r="AU74" i="7"/>
  <c r="BG74" i="7" s="1"/>
  <c r="BN74" i="7"/>
  <c r="R74" i="7"/>
  <c r="AN74" i="7"/>
  <c r="AZ74" i="7" s="1"/>
  <c r="S74" i="7"/>
  <c r="AX74" i="7" s="1"/>
  <c r="BJ74" i="7" s="1"/>
  <c r="AS74" i="7"/>
  <c r="BE74" i="7" s="1"/>
  <c r="BL74" i="7"/>
  <c r="BV74" i="7" s="1"/>
  <c r="BO74" i="7"/>
  <c r="BY74" i="7" s="1"/>
  <c r="AV74" i="7"/>
  <c r="BH74" i="7" s="1"/>
  <c r="BK74" i="7"/>
  <c r="BU74" i="7" s="1"/>
  <c r="AR74" i="7"/>
  <c r="BD74" i="7" s="1"/>
  <c r="AP75" i="7"/>
  <c r="BB75" i="7" s="1"/>
  <c r="AO75" i="7"/>
  <c r="BA75" i="7" s="1"/>
  <c r="AQ75" i="7"/>
  <c r="BC75" i="7" s="1"/>
  <c r="F76" i="7"/>
  <c r="U76" i="6"/>
  <c r="AV74" i="6"/>
  <c r="AD74" i="6"/>
  <c r="AI74" i="6"/>
  <c r="AQ74" i="6" s="1"/>
  <c r="AX74" i="6"/>
  <c r="N74" i="6"/>
  <c r="AE74" i="6"/>
  <c r="AM74" i="6" s="1"/>
  <c r="O74" i="6"/>
  <c r="AL74" i="6" s="1"/>
  <c r="AT74" i="6" s="1"/>
  <c r="AU74" i="6"/>
  <c r="AW74" i="6" s="1"/>
  <c r="AH74" i="6"/>
  <c r="AP74" i="6" s="1"/>
  <c r="AJ75" i="6"/>
  <c r="AR75" i="6" s="1"/>
  <c r="F76" i="6"/>
  <c r="AF75" i="6"/>
  <c r="AN75" i="6" s="1"/>
  <c r="AD74" i="5"/>
  <c r="AV74" i="5"/>
  <c r="U76" i="5"/>
  <c r="AK73" i="5"/>
  <c r="AS73" i="5" s="1"/>
  <c r="N74" i="5"/>
  <c r="AE74" i="5"/>
  <c r="AM74" i="5" s="1"/>
  <c r="O74" i="5"/>
  <c r="AL74" i="5" s="1"/>
  <c r="AT74" i="5" s="1"/>
  <c r="AH74" i="5"/>
  <c r="AP74" i="5" s="1"/>
  <c r="AU74" i="5"/>
  <c r="AW74" i="5" s="1"/>
  <c r="AI74" i="5"/>
  <c r="AQ74" i="5" s="1"/>
  <c r="AX74" i="5"/>
  <c r="AF75" i="5"/>
  <c r="AN75" i="5" s="1"/>
  <c r="AJ75" i="5"/>
  <c r="AR75" i="5" s="1"/>
  <c r="F76" i="5"/>
  <c r="AD74" i="4"/>
  <c r="AV74" i="4"/>
  <c r="U76" i="4"/>
  <c r="AK73" i="4"/>
  <c r="AS73" i="4" s="1"/>
  <c r="N74" i="4"/>
  <c r="AE74" i="4"/>
  <c r="AM74" i="4" s="1"/>
  <c r="O74" i="4"/>
  <c r="AL74" i="4" s="1"/>
  <c r="AT74" i="4" s="1"/>
  <c r="AH74" i="4"/>
  <c r="AP74" i="4" s="1"/>
  <c r="AU74" i="4"/>
  <c r="AW74" i="4" s="1"/>
  <c r="AI74" i="4"/>
  <c r="AQ74" i="4" s="1"/>
  <c r="AX74" i="4"/>
  <c r="AF75" i="4"/>
  <c r="AN75" i="4" s="1"/>
  <c r="AG75" i="4"/>
  <c r="AO75" i="4" s="1"/>
  <c r="AJ75" i="4"/>
  <c r="AR75" i="4" s="1"/>
  <c r="F76" i="4"/>
  <c r="AX74" i="3"/>
  <c r="BV74" i="3" s="1"/>
  <c r="BQ74" i="3"/>
  <c r="BU75" i="3"/>
  <c r="S76" i="3"/>
  <c r="BR75" i="3"/>
  <c r="BT75" i="3"/>
  <c r="BD73" i="3"/>
  <c r="BJ73" i="3" s="1"/>
  <c r="BP73" i="3"/>
  <c r="CB73" i="3" s="1"/>
  <c r="CH73" i="3" s="1"/>
  <c r="AF73" i="3"/>
  <c r="AL73" i="3" s="1"/>
  <c r="CJ73" i="3"/>
  <c r="CI73" i="3"/>
  <c r="AZ74" i="3"/>
  <c r="BF74" i="3" s="1"/>
  <c r="BL74" i="3"/>
  <c r="BX74" i="3" s="1"/>
  <c r="CD74" i="3" s="1"/>
  <c r="F76" i="3"/>
  <c r="BB74" i="3"/>
  <c r="BH74" i="3" s="1"/>
  <c r="BN74" i="3"/>
  <c r="BA74" i="3"/>
  <c r="BG74" i="3" s="1"/>
  <c r="BM74" i="3"/>
  <c r="AA74" i="3"/>
  <c r="AG74" i="3" s="1"/>
  <c r="M74" i="3"/>
  <c r="AY74" i="3"/>
  <c r="BE74" i="3" s="1"/>
  <c r="BK74" i="3"/>
  <c r="AR74" i="3"/>
  <c r="BC74" i="3"/>
  <c r="BI74" i="3" s="1"/>
  <c r="BO74" i="3"/>
  <c r="BS75" i="2"/>
  <c r="S76" i="2"/>
  <c r="BT75" i="2"/>
  <c r="AX74" i="2"/>
  <c r="BQ74" i="2"/>
  <c r="AF73" i="2"/>
  <c r="AL73" i="2" s="1"/>
  <c r="CI73" i="2"/>
  <c r="BL74" i="2"/>
  <c r="AZ74" i="2"/>
  <c r="BF74" i="2" s="1"/>
  <c r="BB74" i="2"/>
  <c r="BH74" i="2" s="1"/>
  <c r="BN74" i="2"/>
  <c r="AA74" i="2"/>
  <c r="AG74" i="2" s="1"/>
  <c r="M74" i="2"/>
  <c r="BM74" i="2"/>
  <c r="BY74" i="2" s="1"/>
  <c r="CE74" i="2" s="1"/>
  <c r="BA74" i="2"/>
  <c r="BG74" i="2" s="1"/>
  <c r="BC74" i="2"/>
  <c r="BI74" i="2" s="1"/>
  <c r="BO74" i="2"/>
  <c r="AB75" i="2"/>
  <c r="AH75" i="2" s="1"/>
  <c r="AD75" i="2"/>
  <c r="AJ75" i="2" s="1"/>
  <c r="F76" i="2"/>
  <c r="AC75" i="2"/>
  <c r="AI75" i="2" s="1"/>
  <c r="AE75" i="2"/>
  <c r="AK75" i="2" s="1"/>
  <c r="AR74" i="2"/>
  <c r="AY74" i="2"/>
  <c r="BE74" i="2" s="1"/>
  <c r="BK74" i="2"/>
  <c r="BW74" i="2" s="1"/>
  <c r="CC74" i="2" s="1"/>
  <c r="BP73" i="2"/>
  <c r="BD73" i="2"/>
  <c r="BJ73" i="2" s="1"/>
  <c r="AX74" i="1"/>
  <c r="BQ74" i="1"/>
  <c r="BR75" i="1"/>
  <c r="BS75" i="1"/>
  <c r="BT75" i="1"/>
  <c r="BU75" i="1"/>
  <c r="S76" i="1"/>
  <c r="AF73" i="1"/>
  <c r="AL73" i="1" s="1"/>
  <c r="BD73" i="1"/>
  <c r="BJ73" i="1" s="1"/>
  <c r="BP73" i="1"/>
  <c r="M74" i="1"/>
  <c r="AA74" i="1"/>
  <c r="AG74" i="1" s="1"/>
  <c r="AR74" i="1"/>
  <c r="AY74" i="1"/>
  <c r="BE74" i="1" s="1"/>
  <c r="BK74" i="1"/>
  <c r="BW74" i="1" s="1"/>
  <c r="CC74" i="1" s="1"/>
  <c r="AZ74" i="1"/>
  <c r="BF74" i="1" s="1"/>
  <c r="BL74" i="1"/>
  <c r="BX74" i="1" s="1"/>
  <c r="CD74" i="1" s="1"/>
  <c r="BA74" i="1"/>
  <c r="BG74" i="1" s="1"/>
  <c r="BM74" i="1"/>
  <c r="BY74" i="1" s="1"/>
  <c r="CE74" i="1" s="1"/>
  <c r="BB74" i="1"/>
  <c r="BH74" i="1" s="1"/>
  <c r="BN74" i="1"/>
  <c r="BZ74" i="1" s="1"/>
  <c r="CF74" i="1" s="1"/>
  <c r="BC74" i="1"/>
  <c r="BI74" i="1" s="1"/>
  <c r="BO74" i="1"/>
  <c r="CA74" i="1" s="1"/>
  <c r="CG74" i="1" s="1"/>
  <c r="AB75" i="1"/>
  <c r="AH75" i="1" s="1"/>
  <c r="AC75" i="1"/>
  <c r="AI75" i="1" s="1"/>
  <c r="AD75" i="1"/>
  <c r="AJ75" i="1" s="1"/>
  <c r="AE75" i="1"/>
  <c r="AK75" i="1" s="1"/>
  <c r="F76" i="1"/>
  <c r="BU73" i="9"/>
  <c r="AW73" i="9"/>
  <c r="BI73" i="9" s="1"/>
  <c r="BS74" i="7"/>
  <c r="AG74" i="6"/>
  <c r="AO74" i="6" s="1"/>
  <c r="AY74" i="5"/>
  <c r="CB72" i="3"/>
  <c r="CH72" i="3" s="1"/>
  <c r="BT74" i="2"/>
  <c r="AG74" i="4"/>
  <c r="AO74" i="4" s="1"/>
  <c r="AJ74" i="4"/>
  <c r="AR74" i="4" s="1"/>
  <c r="BS74" i="3"/>
  <c r="BU74" i="3"/>
  <c r="BT74" i="3"/>
  <c r="BZ73" i="3"/>
  <c r="CF73" i="3" s="1"/>
  <c r="Z74" i="2"/>
  <c r="AB74" i="2"/>
  <c r="AH74" i="2" s="1"/>
  <c r="CB72" i="1"/>
  <c r="CH72" i="1" s="1"/>
  <c r="AK74" i="9"/>
  <c r="BT74" i="8"/>
  <c r="AY74" i="6"/>
  <c r="AC74" i="4"/>
  <c r="BT74" i="9"/>
  <c r="BX73" i="9"/>
  <c r="AK73" i="6"/>
  <c r="AS73" i="6" s="1"/>
  <c r="AZ73" i="6"/>
  <c r="AC74" i="5"/>
  <c r="AK74" i="7"/>
  <c r="AW73" i="7"/>
  <c r="BI73" i="7" s="1"/>
  <c r="BR74" i="2"/>
  <c r="BW73" i="9"/>
  <c r="BU73" i="8"/>
  <c r="BY73" i="8"/>
  <c r="AZ73" i="4"/>
  <c r="BU74" i="2"/>
  <c r="BV73" i="1"/>
  <c r="BX73" i="8"/>
  <c r="AC74" i="6"/>
  <c r="AZ73" i="5"/>
  <c r="AY74" i="4"/>
  <c r="BV73" i="2"/>
  <c r="CB72" i="2"/>
  <c r="CH72" i="2" s="1"/>
  <c r="BZ73" i="2"/>
  <c r="CF73" i="2" s="1"/>
  <c r="BX73" i="2"/>
  <c r="CD73" i="2" s="1"/>
  <c r="CA73" i="2"/>
  <c r="CG73" i="2" s="1"/>
  <c r="Z74" i="1"/>
  <c r="AM74" i="8"/>
  <c r="AY74" i="8" s="1"/>
  <c r="BQ75" i="9" l="1"/>
  <c r="AL75" i="9"/>
  <c r="BR76" i="9"/>
  <c r="BT76" i="9"/>
  <c r="Y77" i="9"/>
  <c r="AW74" i="9"/>
  <c r="BI74" i="9" s="1"/>
  <c r="AN75" i="9"/>
  <c r="AZ75" i="9" s="1"/>
  <c r="R75" i="9"/>
  <c r="BK75" i="9"/>
  <c r="AR75" i="9"/>
  <c r="BD75" i="9" s="1"/>
  <c r="BN75" i="9"/>
  <c r="AU75" i="9"/>
  <c r="BG75" i="9" s="1"/>
  <c r="AQ76" i="9"/>
  <c r="BC76" i="9" s="1"/>
  <c r="AM76" i="9"/>
  <c r="AY76" i="9" s="1"/>
  <c r="AO76" i="9"/>
  <c r="BA76" i="9" s="1"/>
  <c r="F77" i="9"/>
  <c r="AP76" i="9"/>
  <c r="BB76" i="9" s="1"/>
  <c r="S75" i="9"/>
  <c r="AX75" i="9" s="1"/>
  <c r="BJ75" i="9" s="1"/>
  <c r="BL75" i="9"/>
  <c r="BV75" i="9" s="1"/>
  <c r="AS75" i="9"/>
  <c r="BE75" i="9" s="1"/>
  <c r="BO75" i="9"/>
  <c r="AV75" i="9"/>
  <c r="BH75" i="9" s="1"/>
  <c r="AA390" i="9"/>
  <c r="AA391" i="9" s="1"/>
  <c r="AM75" i="9"/>
  <c r="AY75" i="9" s="1"/>
  <c r="AT75" i="9"/>
  <c r="BF75" i="9" s="1"/>
  <c r="BM75" i="9"/>
  <c r="BR76" i="8"/>
  <c r="BT76" i="8"/>
  <c r="Y77" i="8"/>
  <c r="BQ75" i="8"/>
  <c r="AL75" i="8"/>
  <c r="BL75" i="8"/>
  <c r="BV75" i="8" s="1"/>
  <c r="S75" i="8"/>
  <c r="AX75" i="8" s="1"/>
  <c r="BJ75" i="8" s="1"/>
  <c r="AS75" i="8"/>
  <c r="BE75" i="8" s="1"/>
  <c r="AU75" i="8"/>
  <c r="BG75" i="8" s="1"/>
  <c r="BN75" i="8"/>
  <c r="BX75" i="8" s="1"/>
  <c r="AP76" i="8"/>
  <c r="BB76" i="8" s="1"/>
  <c r="AO76" i="8"/>
  <c r="BA76" i="8" s="1"/>
  <c r="AQ76" i="8"/>
  <c r="BC76" i="8" s="1"/>
  <c r="F77" i="8"/>
  <c r="R75" i="8"/>
  <c r="AN75" i="8"/>
  <c r="AZ75" i="8" s="1"/>
  <c r="AV75" i="8"/>
  <c r="BH75" i="8" s="1"/>
  <c r="BO75" i="8"/>
  <c r="BY75" i="8" s="1"/>
  <c r="BK75" i="8"/>
  <c r="BU75" i="8" s="1"/>
  <c r="AR75" i="8"/>
  <c r="BD75" i="8" s="1"/>
  <c r="AT75" i="8"/>
  <c r="BF75" i="8" s="1"/>
  <c r="BM75" i="8"/>
  <c r="BW75" i="8" s="1"/>
  <c r="Y77" i="7"/>
  <c r="BS76" i="7"/>
  <c r="BR76" i="7"/>
  <c r="AL75" i="7"/>
  <c r="BQ75" i="7"/>
  <c r="AW74" i="7"/>
  <c r="BI74" i="7" s="1"/>
  <c r="S75" i="7"/>
  <c r="AX75" i="7" s="1"/>
  <c r="BJ75" i="7" s="1"/>
  <c r="BL75" i="7"/>
  <c r="BV75" i="7" s="1"/>
  <c r="AS75" i="7"/>
  <c r="BE75" i="7" s="1"/>
  <c r="BO75" i="7"/>
  <c r="AV75" i="7"/>
  <c r="BH75" i="7" s="1"/>
  <c r="AM75" i="7"/>
  <c r="AY75" i="7" s="1"/>
  <c r="AN75" i="7"/>
  <c r="AZ75" i="7" s="1"/>
  <c r="R75" i="7"/>
  <c r="BM75" i="7"/>
  <c r="AT75" i="7"/>
  <c r="BF75" i="7" s="1"/>
  <c r="AR75" i="7"/>
  <c r="BD75" i="7" s="1"/>
  <c r="BK75" i="7"/>
  <c r="AU75" i="7"/>
  <c r="BG75" i="7" s="1"/>
  <c r="BN75" i="7"/>
  <c r="BX75" i="7" s="1"/>
  <c r="AO76" i="7"/>
  <c r="BA76" i="7" s="1"/>
  <c r="AP76" i="7"/>
  <c r="BB76" i="7" s="1"/>
  <c r="F77" i="7"/>
  <c r="AQ76" i="7"/>
  <c r="BC76" i="7" s="1"/>
  <c r="AD75" i="6"/>
  <c r="AV75" i="6"/>
  <c r="U77" i="6"/>
  <c r="AG76" i="6"/>
  <c r="AO76" i="6" s="1"/>
  <c r="AJ76" i="6"/>
  <c r="AR76" i="6" s="1"/>
  <c r="AF76" i="6"/>
  <c r="AN76" i="6" s="1"/>
  <c r="F77" i="6"/>
  <c r="AE75" i="6"/>
  <c r="AM75" i="6" s="1"/>
  <c r="N75" i="6"/>
  <c r="AI75" i="6"/>
  <c r="AQ75" i="6" s="1"/>
  <c r="AX75" i="6"/>
  <c r="O75" i="6"/>
  <c r="AL75" i="6" s="1"/>
  <c r="AT75" i="6" s="1"/>
  <c r="AH75" i="6"/>
  <c r="AP75" i="6" s="1"/>
  <c r="AU75" i="6"/>
  <c r="AW75" i="6" s="1"/>
  <c r="AD75" i="5"/>
  <c r="AV75" i="5"/>
  <c r="U77" i="5"/>
  <c r="AK74" i="5"/>
  <c r="AS74" i="5" s="1"/>
  <c r="N75" i="5"/>
  <c r="AE75" i="5"/>
  <c r="AM75" i="5" s="1"/>
  <c r="O75" i="5"/>
  <c r="AL75" i="5" s="1"/>
  <c r="AT75" i="5" s="1"/>
  <c r="AH75" i="5"/>
  <c r="AP75" i="5" s="1"/>
  <c r="AU75" i="5"/>
  <c r="AW75" i="5" s="1"/>
  <c r="AI75" i="5"/>
  <c r="AQ75" i="5" s="1"/>
  <c r="AX75" i="5"/>
  <c r="AF76" i="5"/>
  <c r="AN76" i="5" s="1"/>
  <c r="AJ76" i="5"/>
  <c r="AR76" i="5" s="1"/>
  <c r="F77" i="5"/>
  <c r="AD75" i="4"/>
  <c r="AV75" i="4"/>
  <c r="U77" i="4"/>
  <c r="N75" i="4"/>
  <c r="AE75" i="4"/>
  <c r="AM75" i="4" s="1"/>
  <c r="O75" i="4"/>
  <c r="AL75" i="4" s="1"/>
  <c r="AT75" i="4" s="1"/>
  <c r="AH75" i="4"/>
  <c r="AP75" i="4" s="1"/>
  <c r="AU75" i="4"/>
  <c r="AW75" i="4" s="1"/>
  <c r="AI75" i="4"/>
  <c r="AQ75" i="4" s="1"/>
  <c r="AX75" i="4"/>
  <c r="AF76" i="4"/>
  <c r="AN76" i="4" s="1"/>
  <c r="F77" i="4"/>
  <c r="BQ75" i="3"/>
  <c r="AX75" i="3"/>
  <c r="BS76" i="3"/>
  <c r="S77" i="3"/>
  <c r="BT76" i="3"/>
  <c r="BK75" i="3"/>
  <c r="BW75" i="3" s="1"/>
  <c r="CC75" i="3" s="1"/>
  <c r="AR75" i="3"/>
  <c r="AY75" i="3"/>
  <c r="BE75" i="3" s="1"/>
  <c r="AA75" i="3"/>
  <c r="AG75" i="3" s="1"/>
  <c r="M75" i="3"/>
  <c r="BA75" i="3"/>
  <c r="BG75" i="3" s="1"/>
  <c r="BM75" i="3"/>
  <c r="BC75" i="3"/>
  <c r="BI75" i="3" s="1"/>
  <c r="BO75" i="3"/>
  <c r="CA75" i="3" s="1"/>
  <c r="CG75" i="3" s="1"/>
  <c r="AB76" i="3"/>
  <c r="AH76" i="3" s="1"/>
  <c r="F77" i="3"/>
  <c r="AD76" i="3"/>
  <c r="AJ76" i="3" s="1"/>
  <c r="AC76" i="3"/>
  <c r="AI76" i="3" s="1"/>
  <c r="AE76" i="3"/>
  <c r="AK76" i="3" s="1"/>
  <c r="AZ75" i="3"/>
  <c r="BF75" i="3" s="1"/>
  <c r="BL75" i="3"/>
  <c r="BX75" i="3" s="1"/>
  <c r="CD75" i="3" s="1"/>
  <c r="BB75" i="3"/>
  <c r="BH75" i="3" s="1"/>
  <c r="BN75" i="3"/>
  <c r="BZ75" i="3" s="1"/>
  <c r="CF75" i="3" s="1"/>
  <c r="CI74" i="3"/>
  <c r="AF74" i="3"/>
  <c r="AL74" i="3" s="1"/>
  <c r="CJ74" i="3"/>
  <c r="BD74" i="3"/>
  <c r="BJ74" i="3" s="1"/>
  <c r="BP74" i="3"/>
  <c r="CB74" i="3" s="1"/>
  <c r="CH74" i="3" s="1"/>
  <c r="AX75" i="2"/>
  <c r="BQ75" i="2"/>
  <c r="BS76" i="2"/>
  <c r="S77" i="2"/>
  <c r="BU76" i="2"/>
  <c r="AF74" i="2"/>
  <c r="AL74" i="2" s="1"/>
  <c r="CI74" i="2"/>
  <c r="BM75" i="2"/>
  <c r="BY75" i="2" s="1"/>
  <c r="CE75" i="2" s="1"/>
  <c r="BA75" i="2"/>
  <c r="BG75" i="2" s="1"/>
  <c r="BO75" i="2"/>
  <c r="BC75" i="2"/>
  <c r="BI75" i="2" s="1"/>
  <c r="F77" i="2"/>
  <c r="AE76" i="2"/>
  <c r="AK76" i="2" s="1"/>
  <c r="AD76" i="2"/>
  <c r="AJ76" i="2" s="1"/>
  <c r="AC76" i="2"/>
  <c r="AI76" i="2" s="1"/>
  <c r="AR75" i="2"/>
  <c r="BK75" i="2"/>
  <c r="BW75" i="2" s="1"/>
  <c r="CC75" i="2" s="1"/>
  <c r="AY75" i="2"/>
  <c r="BE75" i="2" s="1"/>
  <c r="AA75" i="2"/>
  <c r="AG75" i="2" s="1"/>
  <c r="M75" i="2"/>
  <c r="BL75" i="2"/>
  <c r="AZ75" i="2"/>
  <c r="BF75" i="2" s="1"/>
  <c r="BN75" i="2"/>
  <c r="BZ75" i="2" s="1"/>
  <c r="CF75" i="2" s="1"/>
  <c r="BB75" i="2"/>
  <c r="BH75" i="2" s="1"/>
  <c r="BD74" i="2"/>
  <c r="BJ74" i="2" s="1"/>
  <c r="BP74" i="2"/>
  <c r="AX75" i="1"/>
  <c r="BQ75" i="1"/>
  <c r="BR76" i="1"/>
  <c r="BS76" i="1"/>
  <c r="BT76" i="1"/>
  <c r="BU76" i="1"/>
  <c r="S77" i="1"/>
  <c r="BD74" i="1"/>
  <c r="BJ74" i="1" s="1"/>
  <c r="BP74" i="1"/>
  <c r="M75" i="1"/>
  <c r="AA75" i="1"/>
  <c r="AG75" i="1" s="1"/>
  <c r="AR75" i="1"/>
  <c r="AY75" i="1"/>
  <c r="BE75" i="1" s="1"/>
  <c r="BK75" i="1"/>
  <c r="BW75" i="1" s="1"/>
  <c r="CC75" i="1" s="1"/>
  <c r="AZ75" i="1"/>
  <c r="BF75" i="1" s="1"/>
  <c r="BL75" i="1"/>
  <c r="BX75" i="1" s="1"/>
  <c r="CD75" i="1" s="1"/>
  <c r="BA75" i="1"/>
  <c r="BG75" i="1" s="1"/>
  <c r="BM75" i="1"/>
  <c r="BY75" i="1" s="1"/>
  <c r="CE75" i="1" s="1"/>
  <c r="BB75" i="1"/>
  <c r="BH75" i="1" s="1"/>
  <c r="BN75" i="1"/>
  <c r="BZ75" i="1" s="1"/>
  <c r="CF75" i="1" s="1"/>
  <c r="BC75" i="1"/>
  <c r="BI75" i="1" s="1"/>
  <c r="BO75" i="1"/>
  <c r="CA75" i="1" s="1"/>
  <c r="CG75" i="1" s="1"/>
  <c r="AB76" i="1"/>
  <c r="AH76" i="1" s="1"/>
  <c r="AC76" i="1"/>
  <c r="AI76" i="1" s="1"/>
  <c r="AD76" i="1"/>
  <c r="AJ76" i="1" s="1"/>
  <c r="AE76" i="1"/>
  <c r="AK76" i="1" s="1"/>
  <c r="F77" i="1"/>
  <c r="BR75" i="9"/>
  <c r="BT75" i="9"/>
  <c r="AB75" i="3"/>
  <c r="AH75" i="3" s="1"/>
  <c r="AD75" i="3"/>
  <c r="AJ75" i="3" s="1"/>
  <c r="AE75" i="3"/>
  <c r="AK75" i="3" s="1"/>
  <c r="AC75" i="3"/>
  <c r="AI75" i="3" s="1"/>
  <c r="BZ74" i="3"/>
  <c r="CF74" i="3" s="1"/>
  <c r="BY74" i="3"/>
  <c r="CE74" i="3" s="1"/>
  <c r="BW74" i="3"/>
  <c r="CC74" i="3" s="1"/>
  <c r="CA74" i="3"/>
  <c r="CG74" i="3" s="1"/>
  <c r="BU75" i="2"/>
  <c r="Z75" i="2"/>
  <c r="BR75" i="2"/>
  <c r="BV74" i="2"/>
  <c r="BX74" i="2"/>
  <c r="CD74" i="2" s="1"/>
  <c r="BZ74" i="2"/>
  <c r="CF74" i="2" s="1"/>
  <c r="CA74" i="2"/>
  <c r="CG74" i="2" s="1"/>
  <c r="CB73" i="2"/>
  <c r="CH73" i="2" s="1"/>
  <c r="BV74" i="1"/>
  <c r="Z75" i="1"/>
  <c r="CB73" i="1"/>
  <c r="CH73" i="1" s="1"/>
  <c r="AF74" i="1"/>
  <c r="AL74" i="1" s="1"/>
  <c r="AK75" i="9"/>
  <c r="BS75" i="9"/>
  <c r="BP75" i="9"/>
  <c r="BT75" i="7"/>
  <c r="BX74" i="7"/>
  <c r="AZ74" i="6"/>
  <c r="AK74" i="6"/>
  <c r="AS74" i="6" s="1"/>
  <c r="AG75" i="6"/>
  <c r="AO75" i="6" s="1"/>
  <c r="AC75" i="5"/>
  <c r="AZ74" i="5"/>
  <c r="BS75" i="3"/>
  <c r="BY74" i="9"/>
  <c r="AK75" i="7"/>
  <c r="AY75" i="6"/>
  <c r="AG75" i="5"/>
  <c r="AO75" i="5" s="1"/>
  <c r="BR75" i="7"/>
  <c r="AC75" i="6"/>
  <c r="AY75" i="4"/>
  <c r="AY75" i="5"/>
  <c r="BY74" i="8"/>
  <c r="BP75" i="7"/>
  <c r="AC75" i="4"/>
  <c r="Z75" i="3"/>
  <c r="AK75" i="8"/>
  <c r="AK74" i="4"/>
  <c r="AS74" i="4" s="1"/>
  <c r="AZ74" i="4"/>
  <c r="AW74" i="8"/>
  <c r="BI74" i="8" s="1"/>
  <c r="BQ76" i="9" l="1"/>
  <c r="AL76" i="9"/>
  <c r="BR77" i="9"/>
  <c r="BT77" i="9"/>
  <c r="Y78" i="9"/>
  <c r="AK77" i="9"/>
  <c r="BP77" i="9"/>
  <c r="BS77" i="9"/>
  <c r="AU76" i="9"/>
  <c r="BG76" i="9" s="1"/>
  <c r="BN76" i="9"/>
  <c r="AR76" i="9"/>
  <c r="BD76" i="9" s="1"/>
  <c r="BK76" i="9"/>
  <c r="AP77" i="9"/>
  <c r="BB77" i="9" s="1"/>
  <c r="AQ77" i="9"/>
  <c r="BC77" i="9" s="1"/>
  <c r="AO77" i="9"/>
  <c r="BA77" i="9" s="1"/>
  <c r="F78" i="9"/>
  <c r="AS76" i="9"/>
  <c r="BE76" i="9" s="1"/>
  <c r="S76" i="9"/>
  <c r="AX76" i="9" s="1"/>
  <c r="BJ76" i="9" s="1"/>
  <c r="BL76" i="9"/>
  <c r="BV76" i="9" s="1"/>
  <c r="R76" i="9"/>
  <c r="AN76" i="9"/>
  <c r="AZ76" i="9" s="1"/>
  <c r="AT76" i="9"/>
  <c r="BF76" i="9" s="1"/>
  <c r="BM76" i="9"/>
  <c r="BW76" i="9" s="1"/>
  <c r="BO76" i="9"/>
  <c r="BY76" i="9" s="1"/>
  <c r="AV76" i="9"/>
  <c r="BH76" i="9" s="1"/>
  <c r="BQ76" i="8"/>
  <c r="AL76" i="8"/>
  <c r="BR77" i="8"/>
  <c r="BT77" i="8"/>
  <c r="Y78" i="8"/>
  <c r="BS77" i="8"/>
  <c r="AN76" i="8"/>
  <c r="AZ76" i="8" s="1"/>
  <c r="R76" i="8"/>
  <c r="AR76" i="8"/>
  <c r="BD76" i="8" s="1"/>
  <c r="BK76" i="8"/>
  <c r="BN76" i="8"/>
  <c r="AU76" i="8"/>
  <c r="BG76" i="8" s="1"/>
  <c r="BM76" i="8"/>
  <c r="BW76" i="8" s="1"/>
  <c r="AT76" i="8"/>
  <c r="BF76" i="8" s="1"/>
  <c r="AV76" i="8"/>
  <c r="BH76" i="8" s="1"/>
  <c r="BO76" i="8"/>
  <c r="BY76" i="8" s="1"/>
  <c r="AA390" i="8"/>
  <c r="AA391" i="8" s="1"/>
  <c r="AM76" i="8"/>
  <c r="AY76" i="8" s="1"/>
  <c r="S76" i="8"/>
  <c r="AX76" i="8" s="1"/>
  <c r="BJ76" i="8" s="1"/>
  <c r="AS76" i="8"/>
  <c r="BE76" i="8" s="1"/>
  <c r="BL76" i="8"/>
  <c r="BV76" i="8" s="1"/>
  <c r="AP77" i="8"/>
  <c r="BB77" i="8" s="1"/>
  <c r="F78" i="8"/>
  <c r="AO77" i="8"/>
  <c r="BA77" i="8" s="1"/>
  <c r="AQ77" i="8"/>
  <c r="BC77" i="8" s="1"/>
  <c r="BR77" i="7"/>
  <c r="Y78" i="7"/>
  <c r="BS77" i="7"/>
  <c r="AL76" i="7"/>
  <c r="BQ76" i="7"/>
  <c r="R76" i="7"/>
  <c r="AN76" i="7"/>
  <c r="AZ76" i="7" s="1"/>
  <c r="S76" i="7"/>
  <c r="AX76" i="7" s="1"/>
  <c r="BJ76" i="7" s="1"/>
  <c r="AS76" i="7"/>
  <c r="BE76" i="7" s="1"/>
  <c r="BL76" i="7"/>
  <c r="BV76" i="7" s="1"/>
  <c r="AU76" i="7"/>
  <c r="BG76" i="7" s="1"/>
  <c r="BN76" i="7"/>
  <c r="BX76" i="7" s="1"/>
  <c r="AT76" i="7"/>
  <c r="BF76" i="7" s="1"/>
  <c r="BM76" i="7"/>
  <c r="BW76" i="7" s="1"/>
  <c r="AO77" i="7"/>
  <c r="BA77" i="7" s="1"/>
  <c r="AP77" i="7"/>
  <c r="BB77" i="7" s="1"/>
  <c r="AQ77" i="7"/>
  <c r="BC77" i="7" s="1"/>
  <c r="F78" i="7"/>
  <c r="BK76" i="7"/>
  <c r="AR76" i="7"/>
  <c r="BD76" i="7" s="1"/>
  <c r="BO76" i="7"/>
  <c r="AV76" i="7"/>
  <c r="BH76" i="7" s="1"/>
  <c r="AD76" i="6"/>
  <c r="AV76" i="6"/>
  <c r="U78" i="6"/>
  <c r="AI76" i="6"/>
  <c r="AQ76" i="6" s="1"/>
  <c r="AX76" i="6"/>
  <c r="AF77" i="6"/>
  <c r="AN77" i="6" s="1"/>
  <c r="AG77" i="6"/>
  <c r="AO77" i="6" s="1"/>
  <c r="AJ77" i="6"/>
  <c r="AR77" i="6" s="1"/>
  <c r="F78" i="6"/>
  <c r="N76" i="6"/>
  <c r="AE76" i="6"/>
  <c r="AM76" i="6" s="1"/>
  <c r="AU76" i="6"/>
  <c r="AW76" i="6" s="1"/>
  <c r="O76" i="6"/>
  <c r="AL76" i="6" s="1"/>
  <c r="AT76" i="6" s="1"/>
  <c r="AH76" i="6"/>
  <c r="AP76" i="6" s="1"/>
  <c r="AB390" i="6"/>
  <c r="AB391" i="6" s="1"/>
  <c r="Y390" i="6"/>
  <c r="Y391" i="6" s="1"/>
  <c r="Z390" i="6"/>
  <c r="X390" i="6"/>
  <c r="X391" i="6" s="1"/>
  <c r="AA390" i="6"/>
  <c r="W390" i="6"/>
  <c r="AK75" i="6"/>
  <c r="AS75" i="6" s="1"/>
  <c r="AD76" i="5"/>
  <c r="AV76" i="5"/>
  <c r="U78" i="5"/>
  <c r="N76" i="5"/>
  <c r="AE76" i="5"/>
  <c r="AM76" i="5" s="1"/>
  <c r="O76" i="5"/>
  <c r="AL76" i="5" s="1"/>
  <c r="AT76" i="5" s="1"/>
  <c r="AH76" i="5"/>
  <c r="AP76" i="5" s="1"/>
  <c r="AU76" i="5"/>
  <c r="AW76" i="5" s="1"/>
  <c r="AI76" i="5"/>
  <c r="AQ76" i="5" s="1"/>
  <c r="AX76" i="5"/>
  <c r="AF77" i="5"/>
  <c r="AN77" i="5" s="1"/>
  <c r="AG77" i="5"/>
  <c r="AO77" i="5" s="1"/>
  <c r="AJ77" i="5"/>
  <c r="AR77" i="5" s="1"/>
  <c r="F78" i="5"/>
  <c r="AD76" i="4"/>
  <c r="AV76" i="4"/>
  <c r="U78" i="4"/>
  <c r="N76" i="4"/>
  <c r="AE76" i="4"/>
  <c r="AM76" i="4" s="1"/>
  <c r="O76" i="4"/>
  <c r="AL76" i="4" s="1"/>
  <c r="AT76" i="4" s="1"/>
  <c r="AH76" i="4"/>
  <c r="AP76" i="4" s="1"/>
  <c r="AU76" i="4"/>
  <c r="AW76" i="4" s="1"/>
  <c r="AI76" i="4"/>
  <c r="AQ76" i="4" s="1"/>
  <c r="AX76" i="4"/>
  <c r="AF77" i="4"/>
  <c r="AN77" i="4" s="1"/>
  <c r="AJ77" i="4"/>
  <c r="AR77" i="4" s="1"/>
  <c r="F78" i="4"/>
  <c r="BT77" i="3"/>
  <c r="BS77" i="3"/>
  <c r="BU77" i="3"/>
  <c r="S78" i="3"/>
  <c r="AX76" i="3"/>
  <c r="BQ76" i="3"/>
  <c r="BD75" i="3"/>
  <c r="BJ75" i="3" s="1"/>
  <c r="BP75" i="3"/>
  <c r="AF75" i="3"/>
  <c r="AL75" i="3" s="1"/>
  <c r="CJ75" i="3"/>
  <c r="CI75" i="3"/>
  <c r="AR76" i="3"/>
  <c r="AY76" i="3"/>
  <c r="BE76" i="3" s="1"/>
  <c r="BK76" i="3"/>
  <c r="BW76" i="3" s="1"/>
  <c r="CC76" i="3" s="1"/>
  <c r="BO76" i="3"/>
  <c r="BC76" i="3"/>
  <c r="BI76" i="3" s="1"/>
  <c r="AB77" i="3"/>
  <c r="AH77" i="3" s="1"/>
  <c r="F78" i="3"/>
  <c r="BB76" i="3"/>
  <c r="BH76" i="3" s="1"/>
  <c r="BN76" i="3"/>
  <c r="BZ76" i="3" s="1"/>
  <c r="CF76" i="3" s="1"/>
  <c r="BL76" i="3"/>
  <c r="AZ76" i="3"/>
  <c r="BF76" i="3" s="1"/>
  <c r="BA76" i="3"/>
  <c r="BG76" i="3" s="1"/>
  <c r="BM76" i="3"/>
  <c r="BY76" i="3" s="1"/>
  <c r="CE76" i="3" s="1"/>
  <c r="M76" i="3"/>
  <c r="AA76" i="3"/>
  <c r="AG76" i="3" s="1"/>
  <c r="BU77" i="2"/>
  <c r="S78" i="2"/>
  <c r="BT77" i="2"/>
  <c r="BQ76" i="2"/>
  <c r="AX76" i="2"/>
  <c r="AB77" i="2"/>
  <c r="AH77" i="2" s="1"/>
  <c r="F78" i="2"/>
  <c r="AD77" i="2"/>
  <c r="AJ77" i="2" s="1"/>
  <c r="AC77" i="2"/>
  <c r="AI77" i="2" s="1"/>
  <c r="AE77" i="2"/>
  <c r="AK77" i="2" s="1"/>
  <c r="BN76" i="2"/>
  <c r="BB76" i="2"/>
  <c r="BH76" i="2" s="1"/>
  <c r="M76" i="2"/>
  <c r="AA76" i="2"/>
  <c r="AG76" i="2" s="1"/>
  <c r="AR76" i="2"/>
  <c r="AY76" i="2"/>
  <c r="BE76" i="2" s="1"/>
  <c r="BK76" i="2"/>
  <c r="BW76" i="2" s="1"/>
  <c r="CC76" i="2" s="1"/>
  <c r="BO76" i="2"/>
  <c r="CA76" i="2" s="1"/>
  <c r="CG76" i="2" s="1"/>
  <c r="BC76" i="2"/>
  <c r="BI76" i="2" s="1"/>
  <c r="AZ76" i="2"/>
  <c r="BF76" i="2" s="1"/>
  <c r="BL76" i="2"/>
  <c r="BM76" i="2"/>
  <c r="BY76" i="2" s="1"/>
  <c r="CE76" i="2" s="1"/>
  <c r="BA76" i="2"/>
  <c r="BG76" i="2" s="1"/>
  <c r="BD75" i="2"/>
  <c r="BJ75" i="2" s="1"/>
  <c r="BP75" i="2"/>
  <c r="CI75" i="2"/>
  <c r="AF75" i="2"/>
  <c r="AL75" i="2" s="1"/>
  <c r="AX76" i="1"/>
  <c r="BQ76" i="1"/>
  <c r="BR77" i="1"/>
  <c r="BS77" i="1"/>
  <c r="BT77" i="1"/>
  <c r="BU77" i="1"/>
  <c r="S78" i="1"/>
  <c r="BD75" i="1"/>
  <c r="BJ75" i="1" s="1"/>
  <c r="BP75" i="1"/>
  <c r="M76" i="1"/>
  <c r="AA76" i="1"/>
  <c r="AG76" i="1" s="1"/>
  <c r="AR76" i="1"/>
  <c r="AY76" i="1"/>
  <c r="BE76" i="1" s="1"/>
  <c r="BK76" i="1"/>
  <c r="BW76" i="1" s="1"/>
  <c r="CC76" i="1" s="1"/>
  <c r="AZ76" i="1"/>
  <c r="BF76" i="1" s="1"/>
  <c r="BL76" i="1"/>
  <c r="BX76" i="1" s="1"/>
  <c r="CD76" i="1" s="1"/>
  <c r="BA76" i="1"/>
  <c r="BG76" i="1" s="1"/>
  <c r="BM76" i="1"/>
  <c r="BY76" i="1" s="1"/>
  <c r="CE76" i="1" s="1"/>
  <c r="BB76" i="1"/>
  <c r="BH76" i="1" s="1"/>
  <c r="BN76" i="1"/>
  <c r="BZ76" i="1" s="1"/>
  <c r="CF76" i="1" s="1"/>
  <c r="BC76" i="1"/>
  <c r="BI76" i="1" s="1"/>
  <c r="BO76" i="1"/>
  <c r="CA76" i="1" s="1"/>
  <c r="CG76" i="1" s="1"/>
  <c r="AB77" i="1"/>
  <c r="AH77" i="1" s="1"/>
  <c r="AC77" i="1"/>
  <c r="AI77" i="1" s="1"/>
  <c r="AD77" i="1"/>
  <c r="AJ77" i="1" s="1"/>
  <c r="AE77" i="1"/>
  <c r="AK77" i="1" s="1"/>
  <c r="F78" i="1"/>
  <c r="BP76" i="9"/>
  <c r="AC76" i="6"/>
  <c r="AG76" i="5"/>
  <c r="AO76" i="5" s="1"/>
  <c r="AY76" i="4"/>
  <c r="BV75" i="1"/>
  <c r="CB74" i="1"/>
  <c r="CH74" i="1" s="1"/>
  <c r="AG76" i="4"/>
  <c r="AO76" i="4" s="1"/>
  <c r="AJ76" i="4"/>
  <c r="AR76" i="4" s="1"/>
  <c r="BV75" i="3"/>
  <c r="BU76" i="3"/>
  <c r="Z76" i="3"/>
  <c r="BR76" i="3"/>
  <c r="BS76" i="8"/>
  <c r="BP76" i="7"/>
  <c r="BW75" i="7"/>
  <c r="AY76" i="5"/>
  <c r="AF75" i="1"/>
  <c r="AL75" i="1" s="1"/>
  <c r="AK76" i="8"/>
  <c r="BT76" i="7"/>
  <c r="BV75" i="2"/>
  <c r="BR76" i="2"/>
  <c r="BX75" i="2"/>
  <c r="CD75" i="2" s="1"/>
  <c r="Z76" i="1"/>
  <c r="BU75" i="9"/>
  <c r="BP76" i="8"/>
  <c r="AW75" i="8"/>
  <c r="BI75" i="8" s="1"/>
  <c r="AK76" i="7"/>
  <c r="BY75" i="7"/>
  <c r="AW75" i="7"/>
  <c r="BI75" i="7" s="1"/>
  <c r="BU75" i="7"/>
  <c r="AY76" i="6"/>
  <c r="AZ75" i="6"/>
  <c r="AC76" i="5"/>
  <c r="CA75" i="2"/>
  <c r="CG75" i="2" s="1"/>
  <c r="AB76" i="2"/>
  <c r="AH76" i="2" s="1"/>
  <c r="CB74" i="2"/>
  <c r="CH74" i="2" s="1"/>
  <c r="BS76" i="9"/>
  <c r="AW75" i="9"/>
  <c r="BI75" i="9" s="1"/>
  <c r="BX75" i="9"/>
  <c r="BY75" i="9"/>
  <c r="BY75" i="3"/>
  <c r="CE75" i="3" s="1"/>
  <c r="BW75" i="9"/>
  <c r="AK75" i="4"/>
  <c r="AS75" i="4" s="1"/>
  <c r="AZ75" i="4"/>
  <c r="Z76" i="2"/>
  <c r="AK76" i="9"/>
  <c r="AK75" i="5"/>
  <c r="AS75" i="5" s="1"/>
  <c r="AZ75" i="5"/>
  <c r="AC76" i="4"/>
  <c r="BT76" i="2"/>
  <c r="AE390" i="9"/>
  <c r="AE391" i="9" s="1"/>
  <c r="AD390" i="9"/>
  <c r="AD391" i="9" s="1"/>
  <c r="AG390" i="9"/>
  <c r="AB390" i="9"/>
  <c r="AI390" i="9"/>
  <c r="AF390" i="9"/>
  <c r="AH390" i="9"/>
  <c r="AC390" i="9"/>
  <c r="AC391" i="9" s="1"/>
  <c r="AJ390" i="9"/>
  <c r="AI390" i="7"/>
  <c r="AC390" i="7"/>
  <c r="AC391" i="7" s="1"/>
  <c r="AF390" i="7"/>
  <c r="AE390" i="7"/>
  <c r="AE391" i="7" s="1"/>
  <c r="AH390" i="7"/>
  <c r="AD390" i="7"/>
  <c r="AD391" i="7" s="1"/>
  <c r="AB390" i="7"/>
  <c r="AJ390" i="7"/>
  <c r="AG390" i="7"/>
  <c r="AM76" i="7"/>
  <c r="AY76" i="7" s="1"/>
  <c r="AA390" i="7"/>
  <c r="AA391" i="7" s="1"/>
  <c r="BP78" i="9" l="1"/>
  <c r="BS78" i="9"/>
  <c r="AK78" i="9"/>
  <c r="Y79" i="9"/>
  <c r="AL77" i="9"/>
  <c r="BQ77" i="9"/>
  <c r="AU77" i="9"/>
  <c r="BG77" i="9" s="1"/>
  <c r="BN77" i="9"/>
  <c r="BX77" i="9" s="1"/>
  <c r="AT77" i="9"/>
  <c r="BF77" i="9" s="1"/>
  <c r="BM77" i="9"/>
  <c r="BW77" i="9" s="1"/>
  <c r="AM77" i="9"/>
  <c r="AY77" i="9" s="1"/>
  <c r="BK77" i="9"/>
  <c r="BU77" i="9" s="1"/>
  <c r="AR77" i="9"/>
  <c r="BD77" i="9" s="1"/>
  <c r="AV77" i="9"/>
  <c r="BH77" i="9" s="1"/>
  <c r="BO77" i="9"/>
  <c r="BY77" i="9" s="1"/>
  <c r="AP78" i="9"/>
  <c r="BB78" i="9" s="1"/>
  <c r="F79" i="9"/>
  <c r="AO78" i="9"/>
  <c r="BA78" i="9" s="1"/>
  <c r="AQ78" i="9"/>
  <c r="BC78" i="9" s="1"/>
  <c r="S77" i="9"/>
  <c r="AX77" i="9" s="1"/>
  <c r="BJ77" i="9" s="1"/>
  <c r="AS77" i="9"/>
  <c r="BE77" i="9" s="1"/>
  <c r="BL77" i="9"/>
  <c r="BV77" i="9" s="1"/>
  <c r="R77" i="9"/>
  <c r="AN77" i="9"/>
  <c r="AZ77" i="9" s="1"/>
  <c r="Y79" i="8"/>
  <c r="BS78" i="8"/>
  <c r="BQ77" i="8"/>
  <c r="AL77" i="8"/>
  <c r="AI390" i="8"/>
  <c r="AH390" i="8"/>
  <c r="AC390" i="8"/>
  <c r="AC391" i="8" s="1"/>
  <c r="AB390" i="8"/>
  <c r="AF390" i="8"/>
  <c r="AG390" i="8"/>
  <c r="AE390" i="8"/>
  <c r="AE391" i="8" s="1"/>
  <c r="AD390" i="8"/>
  <c r="AD391" i="8" s="1"/>
  <c r="AJ390" i="8"/>
  <c r="AW76" i="8"/>
  <c r="BI76" i="8" s="1"/>
  <c r="R77" i="8"/>
  <c r="AN77" i="8"/>
  <c r="AZ77" i="8" s="1"/>
  <c r="BK77" i="8"/>
  <c r="AR77" i="8"/>
  <c r="BD77" i="8" s="1"/>
  <c r="BO77" i="8"/>
  <c r="BY77" i="8" s="1"/>
  <c r="AV77" i="8"/>
  <c r="BH77" i="8" s="1"/>
  <c r="AM78" i="8"/>
  <c r="AY78" i="8" s="1"/>
  <c r="AP78" i="8"/>
  <c r="BB78" i="8" s="1"/>
  <c r="F79" i="8"/>
  <c r="AO78" i="8"/>
  <c r="BA78" i="8" s="1"/>
  <c r="AQ78" i="8"/>
  <c r="BC78" i="8" s="1"/>
  <c r="AM77" i="8"/>
  <c r="AY77" i="8" s="1"/>
  <c r="BL77" i="8"/>
  <c r="BV77" i="8" s="1"/>
  <c r="AS77" i="8"/>
  <c r="BE77" i="8" s="1"/>
  <c r="S77" i="8"/>
  <c r="AX77" i="8" s="1"/>
  <c r="BJ77" i="8" s="1"/>
  <c r="BN77" i="8"/>
  <c r="BX77" i="8" s="1"/>
  <c r="AU77" i="8"/>
  <c r="BG77" i="8" s="1"/>
  <c r="AT77" i="8"/>
  <c r="BF77" i="8" s="1"/>
  <c r="BM77" i="8"/>
  <c r="BW77" i="8" s="1"/>
  <c r="BR78" i="7"/>
  <c r="Y79" i="7"/>
  <c r="AK78" i="7"/>
  <c r="BP78" i="7"/>
  <c r="BT78" i="7"/>
  <c r="AL77" i="7"/>
  <c r="BQ77" i="7"/>
  <c r="AU77" i="7"/>
  <c r="BG77" i="7" s="1"/>
  <c r="BN77" i="7"/>
  <c r="BX77" i="7" s="1"/>
  <c r="BM77" i="7"/>
  <c r="BW77" i="7" s="1"/>
  <c r="AT77" i="7"/>
  <c r="BF77" i="7" s="1"/>
  <c r="R77" i="7"/>
  <c r="AN77" i="7"/>
  <c r="AZ77" i="7" s="1"/>
  <c r="AM77" i="7"/>
  <c r="AY77" i="7" s="1"/>
  <c r="AR77" i="7"/>
  <c r="BD77" i="7" s="1"/>
  <c r="BK77" i="7"/>
  <c r="BO77" i="7"/>
  <c r="AV77" i="7"/>
  <c r="BH77" i="7" s="1"/>
  <c r="AS77" i="7"/>
  <c r="BE77" i="7" s="1"/>
  <c r="S77" i="7"/>
  <c r="AX77" i="7" s="1"/>
  <c r="BJ77" i="7" s="1"/>
  <c r="BL77" i="7"/>
  <c r="BV77" i="7" s="1"/>
  <c r="AQ78" i="7"/>
  <c r="BC78" i="7" s="1"/>
  <c r="F79" i="7"/>
  <c r="AP78" i="7"/>
  <c r="BB78" i="7" s="1"/>
  <c r="AO78" i="7"/>
  <c r="BA78" i="7" s="1"/>
  <c r="AD77" i="6"/>
  <c r="AV77" i="6"/>
  <c r="U79" i="6"/>
  <c r="AX77" i="6"/>
  <c r="AI77" i="6"/>
  <c r="AQ77" i="6" s="1"/>
  <c r="N77" i="6"/>
  <c r="AE77" i="6"/>
  <c r="AM77" i="6" s="1"/>
  <c r="O77" i="6"/>
  <c r="AL77" i="6" s="1"/>
  <c r="AT77" i="6" s="1"/>
  <c r="AU77" i="6"/>
  <c r="AW77" i="6" s="1"/>
  <c r="AH77" i="6"/>
  <c r="AP77" i="6" s="1"/>
  <c r="F79" i="6"/>
  <c r="AF78" i="6"/>
  <c r="AN78" i="6" s="1"/>
  <c r="AV390" i="6"/>
  <c r="AD390" i="6"/>
  <c r="Z391" i="6"/>
  <c r="AA391" i="6"/>
  <c r="AY390" i="6"/>
  <c r="W391" i="6"/>
  <c r="AC390" i="6"/>
  <c r="AD77" i="5"/>
  <c r="AV77" i="5"/>
  <c r="U79" i="5"/>
  <c r="AB390" i="5"/>
  <c r="AB391" i="5" s="1"/>
  <c r="AA390" i="5"/>
  <c r="X390" i="5"/>
  <c r="X391" i="5" s="1"/>
  <c r="W390" i="5"/>
  <c r="Y390" i="5"/>
  <c r="Y391" i="5" s="1"/>
  <c r="Z390" i="5"/>
  <c r="AK76" i="5"/>
  <c r="AS76" i="5" s="1"/>
  <c r="N77" i="5"/>
  <c r="AE77" i="5"/>
  <c r="AM77" i="5" s="1"/>
  <c r="O77" i="5"/>
  <c r="AL77" i="5" s="1"/>
  <c r="AT77" i="5" s="1"/>
  <c r="AH77" i="5"/>
  <c r="AP77" i="5" s="1"/>
  <c r="AU77" i="5"/>
  <c r="AW77" i="5" s="1"/>
  <c r="AI77" i="5"/>
  <c r="AQ77" i="5" s="1"/>
  <c r="AX77" i="5"/>
  <c r="AF78" i="5"/>
  <c r="AN78" i="5" s="1"/>
  <c r="AG78" i="5"/>
  <c r="AO78" i="5" s="1"/>
  <c r="AJ78" i="5"/>
  <c r="AR78" i="5" s="1"/>
  <c r="F79" i="5"/>
  <c r="AD77" i="4"/>
  <c r="AV77" i="4"/>
  <c r="U79" i="4"/>
  <c r="AA390" i="4"/>
  <c r="Y390" i="4"/>
  <c r="Y391" i="4" s="1"/>
  <c r="X390" i="4"/>
  <c r="X391" i="4" s="1"/>
  <c r="Z390" i="4"/>
  <c r="AB390" i="4"/>
  <c r="AB391" i="4" s="1"/>
  <c r="W390" i="4"/>
  <c r="AK76" i="4"/>
  <c r="AS76" i="4" s="1"/>
  <c r="N77" i="4"/>
  <c r="AE77" i="4"/>
  <c r="AM77" i="4" s="1"/>
  <c r="O77" i="4"/>
  <c r="AL77" i="4" s="1"/>
  <c r="AT77" i="4" s="1"/>
  <c r="AH77" i="4"/>
  <c r="AP77" i="4" s="1"/>
  <c r="AU77" i="4"/>
  <c r="AW77" i="4" s="1"/>
  <c r="AI77" i="4"/>
  <c r="AQ77" i="4" s="1"/>
  <c r="AX77" i="4"/>
  <c r="AF78" i="4"/>
  <c r="AN78" i="4" s="1"/>
  <c r="AJ78" i="4"/>
  <c r="AR78" i="4" s="1"/>
  <c r="F79" i="4"/>
  <c r="BQ77" i="3"/>
  <c r="AX77" i="3"/>
  <c r="BT78" i="3"/>
  <c r="BU78" i="3"/>
  <c r="S79" i="3"/>
  <c r="BS78" i="3"/>
  <c r="BD76" i="3"/>
  <c r="BJ76" i="3" s="1"/>
  <c r="BP76" i="3"/>
  <c r="BL77" i="3"/>
  <c r="AZ77" i="3"/>
  <c r="BF77" i="3" s="1"/>
  <c r="BN77" i="3"/>
  <c r="BZ77" i="3" s="1"/>
  <c r="CF77" i="3" s="1"/>
  <c r="BB77" i="3"/>
  <c r="BH77" i="3" s="1"/>
  <c r="M77" i="3"/>
  <c r="AA77" i="3"/>
  <c r="AG77" i="3" s="1"/>
  <c r="AR77" i="3"/>
  <c r="BK77" i="3"/>
  <c r="AY77" i="3"/>
  <c r="BE77" i="3" s="1"/>
  <c r="BA77" i="3"/>
  <c r="BG77" i="3" s="1"/>
  <c r="BM77" i="3"/>
  <c r="BY77" i="3" s="1"/>
  <c r="CE77" i="3" s="1"/>
  <c r="AB78" i="3"/>
  <c r="AH78" i="3" s="1"/>
  <c r="F79" i="3"/>
  <c r="AE78" i="3"/>
  <c r="AK78" i="3" s="1"/>
  <c r="AC78" i="3"/>
  <c r="AI78" i="3" s="1"/>
  <c r="AD78" i="3"/>
  <c r="AJ78" i="3" s="1"/>
  <c r="BC77" i="3"/>
  <c r="BI77" i="3" s="1"/>
  <c r="BO77" i="3"/>
  <c r="CA77" i="3" s="1"/>
  <c r="CG77" i="3" s="1"/>
  <c r="AV390" i="3"/>
  <c r="U390" i="3"/>
  <c r="W390" i="3"/>
  <c r="W391" i="3" s="1"/>
  <c r="V390" i="3"/>
  <c r="V391" i="3" s="1"/>
  <c r="AW390" i="3"/>
  <c r="X390" i="3"/>
  <c r="X391" i="3" s="1"/>
  <c r="Y390" i="3"/>
  <c r="Y391" i="3" s="1"/>
  <c r="AU390" i="3"/>
  <c r="AT390" i="3"/>
  <c r="AS390" i="3"/>
  <c r="AF76" i="3"/>
  <c r="AL76" i="3" s="1"/>
  <c r="CJ76" i="3"/>
  <c r="CI76" i="3"/>
  <c r="AX77" i="2"/>
  <c r="BQ77" i="2"/>
  <c r="S79" i="2"/>
  <c r="BT78" i="2"/>
  <c r="BU78" i="2"/>
  <c r="BS78" i="2"/>
  <c r="BC77" i="2"/>
  <c r="BI77" i="2" s="1"/>
  <c r="BO77" i="2"/>
  <c r="CA77" i="2" s="1"/>
  <c r="CG77" i="2" s="1"/>
  <c r="BB77" i="2"/>
  <c r="BH77" i="2" s="1"/>
  <c r="BN77" i="2"/>
  <c r="BZ77" i="2" s="1"/>
  <c r="CF77" i="2" s="1"/>
  <c r="AB78" i="2"/>
  <c r="AH78" i="2" s="1"/>
  <c r="AD78" i="2"/>
  <c r="AJ78" i="2" s="1"/>
  <c r="AC78" i="2"/>
  <c r="AI78" i="2" s="1"/>
  <c r="F79" i="2"/>
  <c r="BK77" i="2"/>
  <c r="BW77" i="2" s="1"/>
  <c r="CC77" i="2" s="1"/>
  <c r="AR77" i="2"/>
  <c r="AY77" i="2"/>
  <c r="BE77" i="2" s="1"/>
  <c r="BM77" i="2"/>
  <c r="BA77" i="2"/>
  <c r="BG77" i="2" s="1"/>
  <c r="BL77" i="2"/>
  <c r="AZ77" i="2"/>
  <c r="BF77" i="2" s="1"/>
  <c r="M77" i="2"/>
  <c r="AA77" i="2"/>
  <c r="AG77" i="2" s="1"/>
  <c r="V390" i="2"/>
  <c r="V391" i="2" s="1"/>
  <c r="AW390" i="2"/>
  <c r="Y390" i="2"/>
  <c r="Y391" i="2" s="1"/>
  <c r="AV390" i="2"/>
  <c r="W390" i="2"/>
  <c r="W391" i="2" s="1"/>
  <c r="U390" i="2"/>
  <c r="AU390" i="2"/>
  <c r="AS390" i="2"/>
  <c r="AT390" i="2"/>
  <c r="X390" i="2"/>
  <c r="X391" i="2" s="1"/>
  <c r="AF76" i="2"/>
  <c r="AL76" i="2" s="1"/>
  <c r="CI76" i="2"/>
  <c r="BP76" i="2"/>
  <c r="BD76" i="2"/>
  <c r="BJ76" i="2" s="1"/>
  <c r="AX77" i="1"/>
  <c r="BQ77" i="1"/>
  <c r="BR78" i="1"/>
  <c r="BS78" i="1"/>
  <c r="BT78" i="1"/>
  <c r="BU78" i="1"/>
  <c r="S79" i="1"/>
  <c r="AS390" i="1"/>
  <c r="AU390" i="1"/>
  <c r="AV390" i="1"/>
  <c r="AW390" i="1"/>
  <c r="V390" i="1"/>
  <c r="V391" i="1" s="1"/>
  <c r="X390" i="1"/>
  <c r="X391" i="1" s="1"/>
  <c r="AT390" i="1"/>
  <c r="U390" i="1"/>
  <c r="Y390" i="1"/>
  <c r="Y391" i="1" s="1"/>
  <c r="W390" i="1"/>
  <c r="W391" i="1" s="1"/>
  <c r="AF76" i="1"/>
  <c r="AL76" i="1" s="1"/>
  <c r="BD76" i="1"/>
  <c r="BJ76" i="1" s="1"/>
  <c r="BP76" i="1"/>
  <c r="M77" i="1"/>
  <c r="AA77" i="1"/>
  <c r="AG77" i="1" s="1"/>
  <c r="AR77" i="1"/>
  <c r="AY77" i="1"/>
  <c r="BE77" i="1" s="1"/>
  <c r="BK77" i="1"/>
  <c r="BW77" i="1" s="1"/>
  <c r="CC77" i="1" s="1"/>
  <c r="AZ77" i="1"/>
  <c r="BF77" i="1" s="1"/>
  <c r="BL77" i="1"/>
  <c r="BX77" i="1" s="1"/>
  <c r="CD77" i="1" s="1"/>
  <c r="BA77" i="1"/>
  <c r="BG77" i="1" s="1"/>
  <c r="BM77" i="1"/>
  <c r="BY77" i="1" s="1"/>
  <c r="CE77" i="1" s="1"/>
  <c r="BB77" i="1"/>
  <c r="BH77" i="1" s="1"/>
  <c r="BN77" i="1"/>
  <c r="BZ77" i="1" s="1"/>
  <c r="CF77" i="1" s="1"/>
  <c r="BC77" i="1"/>
  <c r="BI77" i="1" s="1"/>
  <c r="BO77" i="1"/>
  <c r="CA77" i="1" s="1"/>
  <c r="CG77" i="1" s="1"/>
  <c r="AB78" i="1"/>
  <c r="AH78" i="1" s="1"/>
  <c r="AC78" i="1"/>
  <c r="AI78" i="1" s="1"/>
  <c r="AD78" i="1"/>
  <c r="AJ78" i="1" s="1"/>
  <c r="AE78" i="1"/>
  <c r="AK78" i="1" s="1"/>
  <c r="F79" i="1"/>
  <c r="AL390" i="9"/>
  <c r="AZ390" i="9" s="1"/>
  <c r="BQ390" i="9"/>
  <c r="AG391" i="9"/>
  <c r="AB391" i="9"/>
  <c r="AK390" i="9"/>
  <c r="AI391" i="9"/>
  <c r="BS390" i="9"/>
  <c r="AF391" i="9"/>
  <c r="BP390" i="9"/>
  <c r="AH391" i="9"/>
  <c r="BR390" i="9"/>
  <c r="BT390" i="9"/>
  <c r="AJ391" i="9"/>
  <c r="BS390" i="7"/>
  <c r="AI391" i="7"/>
  <c r="BP390" i="7"/>
  <c r="AF391" i="7"/>
  <c r="BR390" i="7"/>
  <c r="AH391" i="7"/>
  <c r="AK390" i="7"/>
  <c r="AB391" i="7"/>
  <c r="BT390" i="7"/>
  <c r="AJ391" i="7"/>
  <c r="BQ390" i="7"/>
  <c r="AL390" i="7"/>
  <c r="AG391" i="7"/>
  <c r="AZ76" i="4"/>
  <c r="AG77" i="4"/>
  <c r="AO77" i="4" s="1"/>
  <c r="AC77" i="3"/>
  <c r="AI77" i="3" s="1"/>
  <c r="AE77" i="3"/>
  <c r="AK77" i="3" s="1"/>
  <c r="AD77" i="3"/>
  <c r="AJ77" i="3" s="1"/>
  <c r="BX76" i="3"/>
  <c r="CD76" i="3" s="1"/>
  <c r="BR77" i="2"/>
  <c r="Z77" i="2"/>
  <c r="BS77" i="2"/>
  <c r="BV76" i="2"/>
  <c r="CB75" i="1"/>
  <c r="CH75" i="1" s="1"/>
  <c r="BR77" i="3"/>
  <c r="BX76" i="9"/>
  <c r="BU76" i="9"/>
  <c r="BU76" i="8"/>
  <c r="BX76" i="8"/>
  <c r="AZ76" i="6"/>
  <c r="AK77" i="8"/>
  <c r="BT77" i="7"/>
  <c r="AK76" i="6"/>
  <c r="AS76" i="6" s="1"/>
  <c r="AY77" i="4"/>
  <c r="BZ76" i="2"/>
  <c r="CF76" i="2" s="1"/>
  <c r="BX76" i="2"/>
  <c r="CD76" i="2" s="1"/>
  <c r="CB75" i="2"/>
  <c r="CH75" i="2" s="1"/>
  <c r="BV76" i="1"/>
  <c r="Z77" i="1"/>
  <c r="BP77" i="7"/>
  <c r="AW76" i="7"/>
  <c r="BI76" i="7" s="1"/>
  <c r="BU76" i="7"/>
  <c r="BY76" i="7"/>
  <c r="AC77" i="5"/>
  <c r="BV76" i="3"/>
  <c r="CB75" i="3"/>
  <c r="CH75" i="3" s="1"/>
  <c r="CA76" i="3"/>
  <c r="CG76" i="3" s="1"/>
  <c r="AY77" i="6"/>
  <c r="AZ76" i="5"/>
  <c r="Z77" i="3"/>
  <c r="AW76" i="9"/>
  <c r="BI76" i="9" s="1"/>
  <c r="BP77" i="8"/>
  <c r="AK77" i="7"/>
  <c r="AC77" i="6"/>
  <c r="AY77" i="5"/>
  <c r="AC77" i="4"/>
  <c r="BQ78" i="9" l="1"/>
  <c r="AL78" i="9"/>
  <c r="Y80" i="9"/>
  <c r="BT79" i="9"/>
  <c r="BP79" i="9"/>
  <c r="R78" i="9"/>
  <c r="AW78" i="9" s="1"/>
  <c r="BI78" i="9" s="1"/>
  <c r="AN78" i="9"/>
  <c r="AZ78" i="9" s="1"/>
  <c r="AS78" i="9"/>
  <c r="BE78" i="9" s="1"/>
  <c r="BL78" i="9"/>
  <c r="BV78" i="9" s="1"/>
  <c r="S78" i="9"/>
  <c r="AX78" i="9" s="1"/>
  <c r="BJ78" i="9" s="1"/>
  <c r="BO78" i="9"/>
  <c r="AV78" i="9"/>
  <c r="BH78" i="9" s="1"/>
  <c r="AR78" i="9"/>
  <c r="BD78" i="9" s="1"/>
  <c r="BK78" i="9"/>
  <c r="BU78" i="9" s="1"/>
  <c r="BM78" i="9"/>
  <c r="AT78" i="9"/>
  <c r="BF78" i="9" s="1"/>
  <c r="AP79" i="9"/>
  <c r="BB79" i="9" s="1"/>
  <c r="AM79" i="9"/>
  <c r="AY79" i="9" s="1"/>
  <c r="AO79" i="9"/>
  <c r="BA79" i="9" s="1"/>
  <c r="AQ79" i="9"/>
  <c r="BC79" i="9" s="1"/>
  <c r="F80" i="9"/>
  <c r="AU78" i="9"/>
  <c r="BG78" i="9" s="1"/>
  <c r="BN78" i="9"/>
  <c r="BX78" i="9" s="1"/>
  <c r="AW77" i="9"/>
  <c r="BI77" i="9" s="1"/>
  <c r="BS79" i="8"/>
  <c r="AK79" i="8"/>
  <c r="Y80" i="8"/>
  <c r="BP79" i="8"/>
  <c r="BQ78" i="8"/>
  <c r="AL78" i="8"/>
  <c r="AI391" i="8"/>
  <c r="BS390" i="8"/>
  <c r="AH391" i="8"/>
  <c r="BR390" i="8"/>
  <c r="AB391" i="8"/>
  <c r="AK390" i="8"/>
  <c r="AF391" i="8"/>
  <c r="BP390" i="8"/>
  <c r="AG391" i="8"/>
  <c r="AL390" i="8"/>
  <c r="BQ390" i="8"/>
  <c r="AJ391" i="8"/>
  <c r="BT390" i="8"/>
  <c r="AW77" i="8"/>
  <c r="BI77" i="8" s="1"/>
  <c r="AR78" i="8"/>
  <c r="BD78" i="8" s="1"/>
  <c r="BK78" i="8"/>
  <c r="AN78" i="8"/>
  <c r="AZ78" i="8" s="1"/>
  <c r="R78" i="8"/>
  <c r="AS78" i="8"/>
  <c r="BE78" i="8" s="1"/>
  <c r="BL78" i="8"/>
  <c r="BV78" i="8" s="1"/>
  <c r="S78" i="8"/>
  <c r="AX78" i="8" s="1"/>
  <c r="BJ78" i="8" s="1"/>
  <c r="AQ79" i="8"/>
  <c r="BC79" i="8" s="1"/>
  <c r="AO79" i="8"/>
  <c r="BA79" i="8" s="1"/>
  <c r="AP79" i="8"/>
  <c r="BB79" i="8" s="1"/>
  <c r="F80" i="8"/>
  <c r="BO78" i="8"/>
  <c r="AV78" i="8"/>
  <c r="BH78" i="8" s="1"/>
  <c r="AT78" i="8"/>
  <c r="BF78" i="8" s="1"/>
  <c r="BM78" i="8"/>
  <c r="AU78" i="8"/>
  <c r="BG78" i="8" s="1"/>
  <c r="BN78" i="8"/>
  <c r="BX78" i="8" s="1"/>
  <c r="AL78" i="7"/>
  <c r="BQ78" i="7"/>
  <c r="BS79" i="7"/>
  <c r="BP79" i="7"/>
  <c r="Y80" i="7"/>
  <c r="BR79" i="7"/>
  <c r="BT79" i="7"/>
  <c r="AW77" i="7"/>
  <c r="BI77" i="7" s="1"/>
  <c r="R78" i="7"/>
  <c r="AN78" i="7"/>
  <c r="AZ78" i="7" s="1"/>
  <c r="AO79" i="7"/>
  <c r="BA79" i="7" s="1"/>
  <c r="F80" i="7"/>
  <c r="AQ79" i="7"/>
  <c r="BC79" i="7" s="1"/>
  <c r="AP79" i="7"/>
  <c r="BB79" i="7" s="1"/>
  <c r="BL78" i="7"/>
  <c r="BV78" i="7" s="1"/>
  <c r="AS78" i="7"/>
  <c r="BE78" i="7" s="1"/>
  <c r="S78" i="7"/>
  <c r="AX78" i="7" s="1"/>
  <c r="BJ78" i="7" s="1"/>
  <c r="AT78" i="7"/>
  <c r="BF78" i="7" s="1"/>
  <c r="BM78" i="7"/>
  <c r="BW78" i="7" s="1"/>
  <c r="AV78" i="7"/>
  <c r="BH78" i="7" s="1"/>
  <c r="BO78" i="7"/>
  <c r="BY78" i="7" s="1"/>
  <c r="BK78" i="7"/>
  <c r="BU78" i="7" s="1"/>
  <c r="AR78" i="7"/>
  <c r="BD78" i="7" s="1"/>
  <c r="AU78" i="7"/>
  <c r="BG78" i="7" s="1"/>
  <c r="BN78" i="7"/>
  <c r="AD78" i="6"/>
  <c r="AV78" i="6"/>
  <c r="U80" i="6"/>
  <c r="AK77" i="6"/>
  <c r="AS77" i="6" s="1"/>
  <c r="AI78" i="6"/>
  <c r="AQ78" i="6" s="1"/>
  <c r="AX78" i="6"/>
  <c r="AF79" i="6"/>
  <c r="AN79" i="6" s="1"/>
  <c r="AJ79" i="6"/>
  <c r="AR79" i="6" s="1"/>
  <c r="AG79" i="6"/>
  <c r="AO79" i="6" s="1"/>
  <c r="F80" i="6"/>
  <c r="AH78" i="6"/>
  <c r="AP78" i="6" s="1"/>
  <c r="O78" i="6"/>
  <c r="AL78" i="6" s="1"/>
  <c r="AT78" i="6" s="1"/>
  <c r="AU78" i="6"/>
  <c r="AW78" i="6" s="1"/>
  <c r="AE78" i="6"/>
  <c r="AM78" i="6" s="1"/>
  <c r="N78" i="6"/>
  <c r="AV391" i="6"/>
  <c r="AD391" i="6"/>
  <c r="AY391" i="6"/>
  <c r="AC391" i="6"/>
  <c r="AD78" i="5"/>
  <c r="AV78" i="5"/>
  <c r="U80" i="5"/>
  <c r="AY390" i="5"/>
  <c r="AA391" i="5"/>
  <c r="AC390" i="5"/>
  <c r="W391" i="5"/>
  <c r="Z391" i="5"/>
  <c r="AD390" i="5"/>
  <c r="AV390" i="5"/>
  <c r="AK77" i="5"/>
  <c r="AS77" i="5" s="1"/>
  <c r="N78" i="5"/>
  <c r="AE78" i="5"/>
  <c r="AM78" i="5" s="1"/>
  <c r="O78" i="5"/>
  <c r="AL78" i="5" s="1"/>
  <c r="AT78" i="5" s="1"/>
  <c r="AH78" i="5"/>
  <c r="AP78" i="5" s="1"/>
  <c r="AU78" i="5"/>
  <c r="AW78" i="5" s="1"/>
  <c r="AI78" i="5"/>
  <c r="AQ78" i="5" s="1"/>
  <c r="AX78" i="5"/>
  <c r="AF79" i="5"/>
  <c r="AN79" i="5" s="1"/>
  <c r="AG79" i="5"/>
  <c r="AO79" i="5" s="1"/>
  <c r="AJ79" i="5"/>
  <c r="AR79" i="5" s="1"/>
  <c r="F80" i="5"/>
  <c r="AD78" i="4"/>
  <c r="AV78" i="4"/>
  <c r="U80" i="4"/>
  <c r="AY390" i="4"/>
  <c r="AA391" i="4"/>
  <c r="Z391" i="4"/>
  <c r="AD390" i="4"/>
  <c r="AV390" i="4"/>
  <c r="AC390" i="4"/>
  <c r="W391" i="4"/>
  <c r="AK77" i="4"/>
  <c r="AS77" i="4" s="1"/>
  <c r="N78" i="4"/>
  <c r="AE78" i="4"/>
  <c r="AM78" i="4" s="1"/>
  <c r="O78" i="4"/>
  <c r="AH78" i="4"/>
  <c r="AP78" i="4" s="1"/>
  <c r="AU78" i="4"/>
  <c r="AI78" i="4"/>
  <c r="AQ78" i="4" s="1"/>
  <c r="AX78" i="4"/>
  <c r="F80" i="4"/>
  <c r="BS79" i="3"/>
  <c r="BT79" i="3"/>
  <c r="S80" i="3"/>
  <c r="BR79" i="3"/>
  <c r="AX78" i="3"/>
  <c r="BQ78" i="3"/>
  <c r="AF77" i="3"/>
  <c r="AL77" i="3" s="1"/>
  <c r="CI77" i="3"/>
  <c r="CJ77" i="3"/>
  <c r="BD77" i="3"/>
  <c r="BJ77" i="3" s="1"/>
  <c r="BP77" i="3"/>
  <c r="BN78" i="3"/>
  <c r="BZ78" i="3" s="1"/>
  <c r="CF78" i="3" s="1"/>
  <c r="BB78" i="3"/>
  <c r="BH78" i="3" s="1"/>
  <c r="M78" i="3"/>
  <c r="AA78" i="3"/>
  <c r="AG78" i="3" s="1"/>
  <c r="BL78" i="3"/>
  <c r="AZ78" i="3"/>
  <c r="BF78" i="3" s="1"/>
  <c r="BC78" i="3"/>
  <c r="BI78" i="3" s="1"/>
  <c r="BO78" i="3"/>
  <c r="CA78" i="3" s="1"/>
  <c r="CG78" i="3" s="1"/>
  <c r="AD79" i="3"/>
  <c r="AJ79" i="3" s="1"/>
  <c r="F80" i="3"/>
  <c r="AC79" i="3"/>
  <c r="AI79" i="3" s="1"/>
  <c r="AB79" i="3"/>
  <c r="AH79" i="3" s="1"/>
  <c r="AE79" i="3"/>
  <c r="AK79" i="3" s="1"/>
  <c r="AR78" i="3"/>
  <c r="BK78" i="3"/>
  <c r="BW78" i="3" s="1"/>
  <c r="CC78" i="3" s="1"/>
  <c r="AY78" i="3"/>
  <c r="BE78" i="3" s="1"/>
  <c r="BA78" i="3"/>
  <c r="BG78" i="3" s="1"/>
  <c r="BM78" i="3"/>
  <c r="BY78" i="3" s="1"/>
  <c r="CE78" i="3" s="1"/>
  <c r="AV391" i="3"/>
  <c r="BT390" i="3"/>
  <c r="U391" i="3"/>
  <c r="Z390" i="3"/>
  <c r="AW391" i="3"/>
  <c r="BU390" i="3"/>
  <c r="AU391" i="3"/>
  <c r="BS390" i="3"/>
  <c r="AT391" i="3"/>
  <c r="BR390" i="3"/>
  <c r="AS391" i="3"/>
  <c r="AX390" i="3"/>
  <c r="BV390" i="3" s="1"/>
  <c r="BQ390" i="3"/>
  <c r="AX78" i="2"/>
  <c r="BQ78" i="2"/>
  <c r="BU79" i="2"/>
  <c r="BT79" i="2"/>
  <c r="BR79" i="2"/>
  <c r="S80" i="2"/>
  <c r="BS79" i="2"/>
  <c r="BM78" i="2"/>
  <c r="BY78" i="2" s="1"/>
  <c r="CE78" i="2" s="1"/>
  <c r="BA78" i="2"/>
  <c r="BG78" i="2" s="1"/>
  <c r="BO78" i="2"/>
  <c r="CA78" i="2" s="1"/>
  <c r="CG78" i="2" s="1"/>
  <c r="BC78" i="2"/>
  <c r="BI78" i="2" s="1"/>
  <c r="AR78" i="2"/>
  <c r="AY78" i="2"/>
  <c r="BE78" i="2" s="1"/>
  <c r="BK78" i="2"/>
  <c r="BW78" i="2" s="1"/>
  <c r="CC78" i="2" s="1"/>
  <c r="AA78" i="2"/>
  <c r="AG78" i="2" s="1"/>
  <c r="M78" i="2"/>
  <c r="AZ78" i="2"/>
  <c r="BF78" i="2" s="1"/>
  <c r="BL78" i="2"/>
  <c r="BN78" i="2"/>
  <c r="BZ78" i="2" s="1"/>
  <c r="CF78" i="2" s="1"/>
  <c r="BB78" i="2"/>
  <c r="BH78" i="2" s="1"/>
  <c r="AE79" i="2"/>
  <c r="AK79" i="2" s="1"/>
  <c r="AC79" i="2"/>
  <c r="AI79" i="2" s="1"/>
  <c r="AD79" i="2"/>
  <c r="AJ79" i="2" s="1"/>
  <c r="F80" i="2"/>
  <c r="AB79" i="2"/>
  <c r="AH79" i="2" s="1"/>
  <c r="BP77" i="2"/>
  <c r="BD77" i="2"/>
  <c r="BJ77" i="2" s="1"/>
  <c r="CI77" i="2"/>
  <c r="AF77" i="2"/>
  <c r="AL77" i="2" s="1"/>
  <c r="BU390" i="2"/>
  <c r="AW391" i="2"/>
  <c r="BT390" i="2"/>
  <c r="AV391" i="2"/>
  <c r="Z390" i="2"/>
  <c r="U391" i="2"/>
  <c r="BS390" i="2"/>
  <c r="AU391" i="2"/>
  <c r="AS391" i="2"/>
  <c r="BQ390" i="2"/>
  <c r="AX390" i="2"/>
  <c r="BV390" i="2" s="1"/>
  <c r="BR390" i="2"/>
  <c r="AT391" i="2"/>
  <c r="AX78" i="1"/>
  <c r="BQ78" i="1"/>
  <c r="BR79" i="1"/>
  <c r="BS79" i="1"/>
  <c r="BT79" i="1"/>
  <c r="BU79" i="1"/>
  <c r="S80" i="1"/>
  <c r="AS391" i="1"/>
  <c r="AX390" i="1"/>
  <c r="BQ390" i="1"/>
  <c r="BS390" i="1"/>
  <c r="AU391" i="1"/>
  <c r="BT390" i="1"/>
  <c r="AV391" i="1"/>
  <c r="BU390" i="1"/>
  <c r="AW391" i="1"/>
  <c r="BR390" i="1"/>
  <c r="AT391" i="1"/>
  <c r="Z390" i="1"/>
  <c r="U391" i="1"/>
  <c r="AF77" i="1"/>
  <c r="AL77" i="1" s="1"/>
  <c r="BD77" i="1"/>
  <c r="BJ77" i="1" s="1"/>
  <c r="BP77" i="1"/>
  <c r="M78" i="1"/>
  <c r="AA78" i="1"/>
  <c r="AG78" i="1" s="1"/>
  <c r="AR78" i="1"/>
  <c r="AY78" i="1"/>
  <c r="BE78" i="1" s="1"/>
  <c r="BK78" i="1"/>
  <c r="BW78" i="1" s="1"/>
  <c r="CC78" i="1" s="1"/>
  <c r="AZ78" i="1"/>
  <c r="BF78" i="1" s="1"/>
  <c r="BL78" i="1"/>
  <c r="BX78" i="1" s="1"/>
  <c r="CD78" i="1" s="1"/>
  <c r="BA78" i="1"/>
  <c r="BG78" i="1" s="1"/>
  <c r="BM78" i="1"/>
  <c r="BY78" i="1" s="1"/>
  <c r="CE78" i="1" s="1"/>
  <c r="BB78" i="1"/>
  <c r="BH78" i="1" s="1"/>
  <c r="BN78" i="1"/>
  <c r="BZ78" i="1" s="1"/>
  <c r="CF78" i="1" s="1"/>
  <c r="BC78" i="1"/>
  <c r="BI78" i="1" s="1"/>
  <c r="BO78" i="1"/>
  <c r="CA78" i="1" s="1"/>
  <c r="CG78" i="1" s="1"/>
  <c r="AB79" i="1"/>
  <c r="AH79" i="1" s="1"/>
  <c r="AC79" i="1"/>
  <c r="AI79" i="1" s="1"/>
  <c r="AD79" i="1"/>
  <c r="AJ79" i="1" s="1"/>
  <c r="AE79" i="1"/>
  <c r="AK79" i="1" s="1"/>
  <c r="F80" i="1"/>
  <c r="BQ391" i="9"/>
  <c r="AL391" i="9"/>
  <c r="AZ391" i="9" s="1"/>
  <c r="AK391" i="9"/>
  <c r="BS391" i="9"/>
  <c r="BP391" i="9"/>
  <c r="BR391" i="9"/>
  <c r="BT391" i="9"/>
  <c r="BS391" i="7"/>
  <c r="BP391" i="7"/>
  <c r="BR391" i="7"/>
  <c r="AK391" i="7"/>
  <c r="BT391" i="7"/>
  <c r="BQ391" i="7"/>
  <c r="AL391" i="7"/>
  <c r="BR78" i="8"/>
  <c r="AY78" i="4"/>
  <c r="BR78" i="3"/>
  <c r="Z78" i="3"/>
  <c r="CB76" i="3"/>
  <c r="CH76" i="3" s="1"/>
  <c r="BX77" i="3"/>
  <c r="CD77" i="3" s="1"/>
  <c r="BW77" i="3"/>
  <c r="CC77" i="3" s="1"/>
  <c r="BV77" i="2"/>
  <c r="Z78" i="2"/>
  <c r="BR78" i="2"/>
  <c r="Z78" i="1"/>
  <c r="AC78" i="5"/>
  <c r="AC78" i="4"/>
  <c r="BR78" i="9"/>
  <c r="AC78" i="6"/>
  <c r="AJ78" i="6"/>
  <c r="AR78" i="6" s="1"/>
  <c r="AZ77" i="5"/>
  <c r="AZ77" i="4"/>
  <c r="AE78" i="2"/>
  <c r="AK78" i="2" s="1"/>
  <c r="BY77" i="2"/>
  <c r="CE77" i="2" s="1"/>
  <c r="BX77" i="2"/>
  <c r="CD77" i="2" s="1"/>
  <c r="CB76" i="2"/>
  <c r="CH76" i="2" s="1"/>
  <c r="BV77" i="1"/>
  <c r="AK78" i="8"/>
  <c r="BU77" i="8"/>
  <c r="AG78" i="4"/>
  <c r="AO78" i="4" s="1"/>
  <c r="BV77" i="3"/>
  <c r="CB76" i="1"/>
  <c r="CH76" i="1" s="1"/>
  <c r="BS78" i="7"/>
  <c r="BU77" i="7"/>
  <c r="BY77" i="7"/>
  <c r="AZ77" i="6"/>
  <c r="AG78" i="6"/>
  <c r="AO78" i="6" s="1"/>
  <c r="AY78" i="5"/>
  <c r="BT78" i="8"/>
  <c r="BT78" i="9"/>
  <c r="BP78" i="8"/>
  <c r="AY78" i="6"/>
  <c r="AM78" i="9"/>
  <c r="AY78" i="9" s="1"/>
  <c r="AM78" i="7"/>
  <c r="AY78" i="7" s="1"/>
  <c r="BP80" i="9" l="1"/>
  <c r="Y81" i="9"/>
  <c r="BT80" i="9"/>
  <c r="BQ79" i="9"/>
  <c r="AL79" i="9"/>
  <c r="AR79" i="9"/>
  <c r="BD79" i="9" s="1"/>
  <c r="BK79" i="9"/>
  <c r="BU79" i="9" s="1"/>
  <c r="AU79" i="9"/>
  <c r="BG79" i="9" s="1"/>
  <c r="BN79" i="9"/>
  <c r="AN79" i="9"/>
  <c r="AZ79" i="9" s="1"/>
  <c r="R79" i="9"/>
  <c r="AV79" i="9"/>
  <c r="BH79" i="9" s="1"/>
  <c r="BO79" i="9"/>
  <c r="BY79" i="9" s="1"/>
  <c r="S79" i="9"/>
  <c r="AX79" i="9" s="1"/>
  <c r="BJ79" i="9" s="1"/>
  <c r="AS79" i="9"/>
  <c r="BE79" i="9" s="1"/>
  <c r="BL79" i="9"/>
  <c r="BV79" i="9" s="1"/>
  <c r="AT79" i="9"/>
  <c r="BF79" i="9" s="1"/>
  <c r="BM79" i="9"/>
  <c r="AP80" i="9"/>
  <c r="BB80" i="9" s="1"/>
  <c r="AO80" i="9"/>
  <c r="BA80" i="9" s="1"/>
  <c r="AQ80" i="9"/>
  <c r="BC80" i="9" s="1"/>
  <c r="F81" i="9"/>
  <c r="BQ79" i="8"/>
  <c r="AL79" i="8"/>
  <c r="Y81" i="8"/>
  <c r="BT80" i="8"/>
  <c r="BS391" i="8"/>
  <c r="BR391" i="8"/>
  <c r="AK391" i="8"/>
  <c r="BP391" i="8"/>
  <c r="AL391" i="8"/>
  <c r="BQ391" i="8"/>
  <c r="BT391" i="8"/>
  <c r="BL79" i="8"/>
  <c r="BV79" i="8" s="1"/>
  <c r="S79" i="8"/>
  <c r="AX79" i="8" s="1"/>
  <c r="BJ79" i="8" s="1"/>
  <c r="AS79" i="8"/>
  <c r="BE79" i="8" s="1"/>
  <c r="BN79" i="8"/>
  <c r="BX79" i="8" s="1"/>
  <c r="AU79" i="8"/>
  <c r="BG79" i="8" s="1"/>
  <c r="AN79" i="8"/>
  <c r="AZ79" i="8" s="1"/>
  <c r="R79" i="8"/>
  <c r="AW79" i="8" s="1"/>
  <c r="BI79" i="8" s="1"/>
  <c r="BM79" i="8"/>
  <c r="AT79" i="8"/>
  <c r="BF79" i="8" s="1"/>
  <c r="AM79" i="8"/>
  <c r="AY79" i="8" s="1"/>
  <c r="BK79" i="8"/>
  <c r="BU79" i="8" s="1"/>
  <c r="AR79" i="8"/>
  <c r="BD79" i="8" s="1"/>
  <c r="AV79" i="8"/>
  <c r="BH79" i="8" s="1"/>
  <c r="BO79" i="8"/>
  <c r="AO80" i="8"/>
  <c r="BA80" i="8" s="1"/>
  <c r="AQ80" i="8"/>
  <c r="BC80" i="8" s="1"/>
  <c r="F81" i="8"/>
  <c r="AP80" i="8"/>
  <c r="BB80" i="8" s="1"/>
  <c r="BQ79" i="7"/>
  <c r="AL79" i="7"/>
  <c r="Y81" i="7"/>
  <c r="BS80" i="7"/>
  <c r="BT80" i="7"/>
  <c r="BR80" i="7"/>
  <c r="BL79" i="7"/>
  <c r="BV79" i="7" s="1"/>
  <c r="AS79" i="7"/>
  <c r="BE79" i="7" s="1"/>
  <c r="S79" i="7"/>
  <c r="AX79" i="7" s="1"/>
  <c r="BJ79" i="7" s="1"/>
  <c r="AV79" i="7"/>
  <c r="BH79" i="7" s="1"/>
  <c r="BO79" i="7"/>
  <c r="BY79" i="7" s="1"/>
  <c r="AP80" i="7"/>
  <c r="BB80" i="7" s="1"/>
  <c r="AO80" i="7"/>
  <c r="BA80" i="7" s="1"/>
  <c r="AM80" i="7"/>
  <c r="AY80" i="7" s="1"/>
  <c r="F81" i="7"/>
  <c r="AQ80" i="7"/>
  <c r="BC80" i="7" s="1"/>
  <c r="R79" i="7"/>
  <c r="AN79" i="7"/>
  <c r="AZ79" i="7" s="1"/>
  <c r="BM79" i="7"/>
  <c r="BW79" i="7" s="1"/>
  <c r="AT79" i="7"/>
  <c r="BF79" i="7" s="1"/>
  <c r="BN79" i="7"/>
  <c r="BX79" i="7" s="1"/>
  <c r="AU79" i="7"/>
  <c r="BG79" i="7" s="1"/>
  <c r="AR79" i="7"/>
  <c r="BD79" i="7" s="1"/>
  <c r="BK79" i="7"/>
  <c r="BU79" i="7" s="1"/>
  <c r="AV79" i="6"/>
  <c r="AD79" i="6"/>
  <c r="U81" i="6"/>
  <c r="AI79" i="6"/>
  <c r="AQ79" i="6" s="1"/>
  <c r="AX79" i="6"/>
  <c r="AH79" i="6"/>
  <c r="AP79" i="6" s="1"/>
  <c r="O79" i="6"/>
  <c r="AL79" i="6" s="1"/>
  <c r="AT79" i="6" s="1"/>
  <c r="AU79" i="6"/>
  <c r="AW79" i="6" s="1"/>
  <c r="AE79" i="6"/>
  <c r="AM79" i="6" s="1"/>
  <c r="N79" i="6"/>
  <c r="AF80" i="6"/>
  <c r="AN80" i="6" s="1"/>
  <c r="F81" i="6"/>
  <c r="AD79" i="5"/>
  <c r="AV79" i="5"/>
  <c r="U81" i="5"/>
  <c r="AY391" i="5"/>
  <c r="AC391" i="5"/>
  <c r="AD391" i="5"/>
  <c r="AV391" i="5"/>
  <c r="N79" i="5"/>
  <c r="AE79" i="5"/>
  <c r="AM79" i="5" s="1"/>
  <c r="O79" i="5"/>
  <c r="AL79" i="5" s="1"/>
  <c r="AT79" i="5" s="1"/>
  <c r="AH79" i="5"/>
  <c r="AP79" i="5" s="1"/>
  <c r="AU79" i="5"/>
  <c r="AW79" i="5" s="1"/>
  <c r="AI79" i="5"/>
  <c r="AQ79" i="5" s="1"/>
  <c r="AX79" i="5"/>
  <c r="AF80" i="5"/>
  <c r="AN80" i="5" s="1"/>
  <c r="AG80" i="5"/>
  <c r="AO80" i="5" s="1"/>
  <c r="F81" i="5"/>
  <c r="AD79" i="4"/>
  <c r="AV79" i="4"/>
  <c r="U81" i="4"/>
  <c r="AY391" i="4"/>
  <c r="AD391" i="4"/>
  <c r="AV391" i="4"/>
  <c r="AC391" i="4"/>
  <c r="N79" i="4"/>
  <c r="AE79" i="4"/>
  <c r="AM79" i="4" s="1"/>
  <c r="O79" i="4"/>
  <c r="AL79" i="4" s="1"/>
  <c r="AT79" i="4" s="1"/>
  <c r="AH79" i="4"/>
  <c r="AP79" i="4" s="1"/>
  <c r="AU79" i="4"/>
  <c r="AW79" i="4" s="1"/>
  <c r="AI79" i="4"/>
  <c r="AQ79" i="4" s="1"/>
  <c r="AX79" i="4"/>
  <c r="AF80" i="4"/>
  <c r="AN80" i="4" s="1"/>
  <c r="AJ80" i="4"/>
  <c r="AR80" i="4" s="1"/>
  <c r="F81" i="4"/>
  <c r="AX79" i="3"/>
  <c r="BQ79" i="3"/>
  <c r="BR80" i="3"/>
  <c r="BU80" i="3"/>
  <c r="S81" i="3"/>
  <c r="CJ78" i="3"/>
  <c r="AF78" i="3"/>
  <c r="AL78" i="3" s="1"/>
  <c r="CI78" i="3"/>
  <c r="AY79" i="3"/>
  <c r="BE79" i="3" s="1"/>
  <c r="AR79" i="3"/>
  <c r="BK79" i="3"/>
  <c r="BW79" i="3" s="1"/>
  <c r="CC79" i="3" s="1"/>
  <c r="BB79" i="3"/>
  <c r="BH79" i="3" s="1"/>
  <c r="BN79" i="3"/>
  <c r="BZ79" i="3" s="1"/>
  <c r="CF79" i="3" s="1"/>
  <c r="F81" i="3"/>
  <c r="M79" i="3"/>
  <c r="AA79" i="3"/>
  <c r="AG79" i="3" s="1"/>
  <c r="BA79" i="3"/>
  <c r="BG79" i="3" s="1"/>
  <c r="BM79" i="3"/>
  <c r="BY79" i="3" s="1"/>
  <c r="CE79" i="3" s="1"/>
  <c r="BC79" i="3"/>
  <c r="BI79" i="3" s="1"/>
  <c r="BO79" i="3"/>
  <c r="AZ79" i="3"/>
  <c r="BF79" i="3" s="1"/>
  <c r="BL79" i="3"/>
  <c r="BX79" i="3" s="1"/>
  <c r="CD79" i="3" s="1"/>
  <c r="BD78" i="3"/>
  <c r="BJ78" i="3" s="1"/>
  <c r="BP78" i="3"/>
  <c r="BT391" i="3"/>
  <c r="Z391" i="3"/>
  <c r="BU391" i="3"/>
  <c r="BS391" i="3"/>
  <c r="BR391" i="3"/>
  <c r="AX391" i="3"/>
  <c r="BV391" i="3" s="1"/>
  <c r="BQ391" i="3"/>
  <c r="BR80" i="2"/>
  <c r="BS80" i="2"/>
  <c r="BT80" i="2"/>
  <c r="S81" i="2"/>
  <c r="AX79" i="2"/>
  <c r="BQ79" i="2"/>
  <c r="BD78" i="2"/>
  <c r="BJ78" i="2" s="1"/>
  <c r="BP78" i="2"/>
  <c r="AF78" i="2"/>
  <c r="AL78" i="2" s="1"/>
  <c r="CI78" i="2"/>
  <c r="BB79" i="2"/>
  <c r="BH79" i="2" s="1"/>
  <c r="BN79" i="2"/>
  <c r="BZ79" i="2" s="1"/>
  <c r="CF79" i="2" s="1"/>
  <c r="BC79" i="2"/>
  <c r="BI79" i="2" s="1"/>
  <c r="BO79" i="2"/>
  <c r="CA79" i="2" s="1"/>
  <c r="CG79" i="2" s="1"/>
  <c r="BK79" i="2"/>
  <c r="BW79" i="2" s="1"/>
  <c r="CC79" i="2" s="1"/>
  <c r="AY79" i="2"/>
  <c r="BE79" i="2" s="1"/>
  <c r="AR79" i="2"/>
  <c r="BL79" i="2"/>
  <c r="BX79" i="2" s="1"/>
  <c r="CD79" i="2" s="1"/>
  <c r="AZ79" i="2"/>
  <c r="BF79" i="2" s="1"/>
  <c r="AD80" i="2"/>
  <c r="AJ80" i="2" s="1"/>
  <c r="AB80" i="2"/>
  <c r="AH80" i="2" s="1"/>
  <c r="AC80" i="2"/>
  <c r="AI80" i="2" s="1"/>
  <c r="AE80" i="2"/>
  <c r="AK80" i="2" s="1"/>
  <c r="F81" i="2"/>
  <c r="M79" i="2"/>
  <c r="AA79" i="2"/>
  <c r="AG79" i="2" s="1"/>
  <c r="BM79" i="2"/>
  <c r="BY79" i="2" s="1"/>
  <c r="CE79" i="2" s="1"/>
  <c r="BA79" i="2"/>
  <c r="BG79" i="2" s="1"/>
  <c r="BU391" i="2"/>
  <c r="BT391" i="2"/>
  <c r="Z391" i="2"/>
  <c r="BS391" i="2"/>
  <c r="BQ391" i="2"/>
  <c r="AX391" i="2"/>
  <c r="BV391" i="2" s="1"/>
  <c r="BR391" i="2"/>
  <c r="AX79" i="1"/>
  <c r="BQ79" i="1"/>
  <c r="BR80" i="1"/>
  <c r="BS80" i="1"/>
  <c r="BT80" i="1"/>
  <c r="BU80" i="1"/>
  <c r="S81" i="1"/>
  <c r="AX391" i="1"/>
  <c r="BQ391" i="1"/>
  <c r="BS391" i="1"/>
  <c r="BT391" i="1"/>
  <c r="BU391" i="1"/>
  <c r="BR391" i="1"/>
  <c r="Z391" i="1"/>
  <c r="BD78" i="1"/>
  <c r="BJ78" i="1" s="1"/>
  <c r="BP78" i="1"/>
  <c r="M79" i="1"/>
  <c r="AA79" i="1"/>
  <c r="AG79" i="1" s="1"/>
  <c r="AR79" i="1"/>
  <c r="AY79" i="1"/>
  <c r="BE79" i="1" s="1"/>
  <c r="BK79" i="1"/>
  <c r="BW79" i="1" s="1"/>
  <c r="CC79" i="1" s="1"/>
  <c r="AZ79" i="1"/>
  <c r="BF79" i="1" s="1"/>
  <c r="BL79" i="1"/>
  <c r="BX79" i="1" s="1"/>
  <c r="CD79" i="1" s="1"/>
  <c r="BA79" i="1"/>
  <c r="BG79" i="1" s="1"/>
  <c r="BM79" i="1"/>
  <c r="BY79" i="1" s="1"/>
  <c r="CE79" i="1" s="1"/>
  <c r="BB79" i="1"/>
  <c r="BH79" i="1" s="1"/>
  <c r="BN79" i="1"/>
  <c r="BZ79" i="1" s="1"/>
  <c r="CF79" i="1" s="1"/>
  <c r="BC79" i="1"/>
  <c r="BI79" i="1" s="1"/>
  <c r="BO79" i="1"/>
  <c r="CA79" i="1" s="1"/>
  <c r="CG79" i="1" s="1"/>
  <c r="AB80" i="1"/>
  <c r="AH80" i="1" s="1"/>
  <c r="AC80" i="1"/>
  <c r="AI80" i="1" s="1"/>
  <c r="AD80" i="1"/>
  <c r="AJ80" i="1" s="1"/>
  <c r="AE80" i="1"/>
  <c r="AK80" i="1" s="1"/>
  <c r="F81" i="1"/>
  <c r="CB77" i="1"/>
  <c r="CH77" i="1" s="1"/>
  <c r="AL78" i="4"/>
  <c r="AT78" i="4" s="1"/>
  <c r="AW78" i="4"/>
  <c r="AZ78" i="4"/>
  <c r="AF79" i="4"/>
  <c r="AN79" i="4" s="1"/>
  <c r="AG79" i="4"/>
  <c r="AO79" i="4" s="1"/>
  <c r="AJ79" i="4"/>
  <c r="AR79" i="4" s="1"/>
  <c r="BU79" i="3"/>
  <c r="Z79" i="3"/>
  <c r="BX78" i="2"/>
  <c r="CD78" i="2" s="1"/>
  <c r="BS79" i="9"/>
  <c r="BR79" i="9"/>
  <c r="BU78" i="8"/>
  <c r="AW78" i="8"/>
  <c r="BI78" i="8" s="1"/>
  <c r="AC79" i="6"/>
  <c r="AZ78" i="6"/>
  <c r="BV78" i="2"/>
  <c r="Z79" i="2"/>
  <c r="BV78" i="1"/>
  <c r="AK79" i="9"/>
  <c r="BY78" i="9"/>
  <c r="BT79" i="8"/>
  <c r="BY78" i="8"/>
  <c r="BW78" i="8"/>
  <c r="BX78" i="7"/>
  <c r="AK78" i="4"/>
  <c r="AS78" i="4" s="1"/>
  <c r="BV78" i="3"/>
  <c r="CB77" i="3"/>
  <c r="CH77" i="3" s="1"/>
  <c r="BX78" i="3"/>
  <c r="CD78" i="3" s="1"/>
  <c r="Z79" i="1"/>
  <c r="AK78" i="6"/>
  <c r="AS78" i="6" s="1"/>
  <c r="AK78" i="5"/>
  <c r="AS78" i="5" s="1"/>
  <c r="AC79" i="4"/>
  <c r="BR79" i="8"/>
  <c r="AK79" i="7"/>
  <c r="AY79" i="5"/>
  <c r="AF78" i="1"/>
  <c r="AL78" i="1" s="1"/>
  <c r="BW78" i="9"/>
  <c r="AY79" i="6"/>
  <c r="AC79" i="5"/>
  <c r="AZ78" i="5"/>
  <c r="AY79" i="4"/>
  <c r="CB77" i="2"/>
  <c r="CH77" i="2" s="1"/>
  <c r="BV390" i="1"/>
  <c r="AW78" i="7"/>
  <c r="BI78" i="7" s="1"/>
  <c r="AM79" i="7"/>
  <c r="AY79" i="7" s="1"/>
  <c r="BS81" i="9" l="1"/>
  <c r="Y82" i="9"/>
  <c r="AK81" i="9"/>
  <c r="BP81" i="9"/>
  <c r="BR81" i="9"/>
  <c r="AL80" i="9"/>
  <c r="BQ80" i="9"/>
  <c r="AW79" i="9"/>
  <c r="BI79" i="9" s="1"/>
  <c r="AV80" i="9"/>
  <c r="BH80" i="9" s="1"/>
  <c r="BO80" i="9"/>
  <c r="BY80" i="9" s="1"/>
  <c r="AM80" i="9"/>
  <c r="AY80" i="9" s="1"/>
  <c r="S80" i="9"/>
  <c r="AX80" i="9" s="1"/>
  <c r="BJ80" i="9" s="1"/>
  <c r="AS80" i="9"/>
  <c r="BE80" i="9" s="1"/>
  <c r="BL80" i="9"/>
  <c r="BV80" i="9" s="1"/>
  <c r="AO81" i="9"/>
  <c r="BA81" i="9" s="1"/>
  <c r="F82" i="9"/>
  <c r="AQ81" i="9"/>
  <c r="BC81" i="9" s="1"/>
  <c r="AP81" i="9"/>
  <c r="BB81" i="9" s="1"/>
  <c r="R80" i="9"/>
  <c r="AN80" i="9"/>
  <c r="AZ80" i="9" s="1"/>
  <c r="BK80" i="9"/>
  <c r="BU80" i="9" s="1"/>
  <c r="AR80" i="9"/>
  <c r="BD80" i="9" s="1"/>
  <c r="AT80" i="9"/>
  <c r="BF80" i="9" s="1"/>
  <c r="BM80" i="9"/>
  <c r="AU80" i="9"/>
  <c r="BG80" i="9" s="1"/>
  <c r="BN80" i="9"/>
  <c r="BS81" i="8"/>
  <c r="Y82" i="8"/>
  <c r="AK81" i="8"/>
  <c r="BP81" i="8"/>
  <c r="BT81" i="8"/>
  <c r="AL80" i="8"/>
  <c r="BQ80" i="8"/>
  <c r="AT80" i="8"/>
  <c r="BF80" i="8" s="1"/>
  <c r="BM80" i="8"/>
  <c r="BO80" i="8"/>
  <c r="BY80" i="8" s="1"/>
  <c r="AV80" i="8"/>
  <c r="BH80" i="8" s="1"/>
  <c r="AP81" i="8"/>
  <c r="BB81" i="8" s="1"/>
  <c r="F82" i="8"/>
  <c r="AM81" i="8"/>
  <c r="AY81" i="8" s="1"/>
  <c r="AO81" i="8"/>
  <c r="BA81" i="8" s="1"/>
  <c r="AQ81" i="8"/>
  <c r="BC81" i="8" s="1"/>
  <c r="AR80" i="8"/>
  <c r="BD80" i="8" s="1"/>
  <c r="BK80" i="8"/>
  <c r="R80" i="8"/>
  <c r="AN80" i="8"/>
  <c r="AZ80" i="8" s="1"/>
  <c r="AS80" i="8"/>
  <c r="BE80" i="8" s="1"/>
  <c r="S80" i="8"/>
  <c r="AX80" i="8" s="1"/>
  <c r="BJ80" i="8" s="1"/>
  <c r="BL80" i="8"/>
  <c r="BV80" i="8" s="1"/>
  <c r="AU80" i="8"/>
  <c r="BG80" i="8" s="1"/>
  <c r="BN80" i="8"/>
  <c r="BQ80" i="7"/>
  <c r="AL80" i="7"/>
  <c r="Y82" i="7"/>
  <c r="BS81" i="7"/>
  <c r="BT81" i="7"/>
  <c r="R80" i="7"/>
  <c r="AN80" i="7"/>
  <c r="AZ80" i="7" s="1"/>
  <c r="AR80" i="7"/>
  <c r="BD80" i="7" s="1"/>
  <c r="BK80" i="7"/>
  <c r="BL80" i="7"/>
  <c r="BV80" i="7" s="1"/>
  <c r="S80" i="7"/>
  <c r="AX80" i="7" s="1"/>
  <c r="BJ80" i="7" s="1"/>
  <c r="AS80" i="7"/>
  <c r="BE80" i="7" s="1"/>
  <c r="BN80" i="7"/>
  <c r="BX80" i="7" s="1"/>
  <c r="AU80" i="7"/>
  <c r="BG80" i="7" s="1"/>
  <c r="AP81" i="7"/>
  <c r="BB81" i="7" s="1"/>
  <c r="AQ81" i="7"/>
  <c r="BC81" i="7" s="1"/>
  <c r="AO81" i="7"/>
  <c r="BA81" i="7" s="1"/>
  <c r="F82" i="7"/>
  <c r="BM80" i="7"/>
  <c r="BW80" i="7" s="1"/>
  <c r="AT80" i="7"/>
  <c r="BF80" i="7" s="1"/>
  <c r="AV80" i="7"/>
  <c r="BH80" i="7" s="1"/>
  <c r="BO80" i="7"/>
  <c r="BY80" i="7" s="1"/>
  <c r="AV80" i="6"/>
  <c r="AD80" i="6"/>
  <c r="U82" i="6"/>
  <c r="O80" i="6"/>
  <c r="AL80" i="6" s="1"/>
  <c r="AT80" i="6" s="1"/>
  <c r="AH80" i="6"/>
  <c r="AP80" i="6" s="1"/>
  <c r="AU80" i="6"/>
  <c r="AW80" i="6" s="1"/>
  <c r="AI80" i="6"/>
  <c r="AQ80" i="6" s="1"/>
  <c r="AX80" i="6"/>
  <c r="N80" i="6"/>
  <c r="AE80" i="6"/>
  <c r="AM80" i="6" s="1"/>
  <c r="AG81" i="6"/>
  <c r="AO81" i="6" s="1"/>
  <c r="AF81" i="6"/>
  <c r="AN81" i="6" s="1"/>
  <c r="AJ81" i="6"/>
  <c r="AR81" i="6" s="1"/>
  <c r="F82" i="6"/>
  <c r="AD80" i="5"/>
  <c r="AV80" i="5"/>
  <c r="U82" i="5"/>
  <c r="N80" i="5"/>
  <c r="AE80" i="5"/>
  <c r="AM80" i="5" s="1"/>
  <c r="O80" i="5"/>
  <c r="AL80" i="5" s="1"/>
  <c r="AT80" i="5" s="1"/>
  <c r="AH80" i="5"/>
  <c r="AP80" i="5" s="1"/>
  <c r="AU80" i="5"/>
  <c r="AW80" i="5" s="1"/>
  <c r="AI80" i="5"/>
  <c r="AQ80" i="5" s="1"/>
  <c r="AX80" i="5"/>
  <c r="AF81" i="5"/>
  <c r="AN81" i="5" s="1"/>
  <c r="AJ81" i="5"/>
  <c r="AR81" i="5" s="1"/>
  <c r="F82" i="5"/>
  <c r="AD80" i="4"/>
  <c r="AV80" i="4"/>
  <c r="U82" i="4"/>
  <c r="AK79" i="4"/>
  <c r="AS79" i="4" s="1"/>
  <c r="N80" i="4"/>
  <c r="AE80" i="4"/>
  <c r="AM80" i="4" s="1"/>
  <c r="O80" i="4"/>
  <c r="AL80" i="4" s="1"/>
  <c r="AT80" i="4" s="1"/>
  <c r="AH80" i="4"/>
  <c r="AP80" i="4" s="1"/>
  <c r="AU80" i="4"/>
  <c r="AW80" i="4" s="1"/>
  <c r="AI80" i="4"/>
  <c r="AQ80" i="4" s="1"/>
  <c r="AX80" i="4"/>
  <c r="AF81" i="4"/>
  <c r="AN81" i="4" s="1"/>
  <c r="AJ81" i="4"/>
  <c r="AR81" i="4" s="1"/>
  <c r="F82" i="4"/>
  <c r="BR81" i="3"/>
  <c r="S82" i="3"/>
  <c r="AX80" i="3"/>
  <c r="BQ80" i="3"/>
  <c r="BD79" i="3"/>
  <c r="BJ79" i="3" s="1"/>
  <c r="BP79" i="3"/>
  <c r="BN80" i="3"/>
  <c r="BB80" i="3"/>
  <c r="BH80" i="3" s="1"/>
  <c r="F82" i="3"/>
  <c r="BL80" i="3"/>
  <c r="BX80" i="3" s="1"/>
  <c r="CD80" i="3" s="1"/>
  <c r="AZ80" i="3"/>
  <c r="BF80" i="3" s="1"/>
  <c r="AY80" i="3"/>
  <c r="BE80" i="3" s="1"/>
  <c r="AR80" i="3"/>
  <c r="BK80" i="3"/>
  <c r="BA80" i="3"/>
  <c r="BG80" i="3" s="1"/>
  <c r="BM80" i="3"/>
  <c r="BO80" i="3"/>
  <c r="CA80" i="3" s="1"/>
  <c r="CG80" i="3" s="1"/>
  <c r="BC80" i="3"/>
  <c r="BI80" i="3" s="1"/>
  <c r="M80" i="3"/>
  <c r="AA80" i="3"/>
  <c r="AG80" i="3" s="1"/>
  <c r="AF79" i="3"/>
  <c r="AL79" i="3" s="1"/>
  <c r="CI79" i="3"/>
  <c r="CJ79" i="3"/>
  <c r="AX80" i="2"/>
  <c r="BQ80" i="2"/>
  <c r="BU81" i="2"/>
  <c r="S82" i="2"/>
  <c r="BR81" i="2"/>
  <c r="BP79" i="2"/>
  <c r="BD79" i="2"/>
  <c r="BJ79" i="2" s="1"/>
  <c r="BM80" i="2"/>
  <c r="BY80" i="2" s="1"/>
  <c r="CE80" i="2" s="1"/>
  <c r="BA80" i="2"/>
  <c r="BG80" i="2" s="1"/>
  <c r="BN80" i="2"/>
  <c r="BZ80" i="2" s="1"/>
  <c r="CF80" i="2" s="1"/>
  <c r="BB80" i="2"/>
  <c r="BH80" i="2" s="1"/>
  <c r="AZ80" i="2"/>
  <c r="BF80" i="2" s="1"/>
  <c r="BL80" i="2"/>
  <c r="BX80" i="2" s="1"/>
  <c r="CD80" i="2" s="1"/>
  <c r="BC80" i="2"/>
  <c r="BI80" i="2" s="1"/>
  <c r="BO80" i="2"/>
  <c r="M80" i="2"/>
  <c r="AA80" i="2"/>
  <c r="AG80" i="2" s="1"/>
  <c r="AR80" i="2"/>
  <c r="BK80" i="2"/>
  <c r="BW80" i="2" s="1"/>
  <c r="CC80" i="2" s="1"/>
  <c r="AY80" i="2"/>
  <c r="BE80" i="2" s="1"/>
  <c r="AC81" i="2"/>
  <c r="AI81" i="2" s="1"/>
  <c r="AE81" i="2"/>
  <c r="AK81" i="2" s="1"/>
  <c r="F82" i="2"/>
  <c r="AB81" i="2"/>
  <c r="AH81" i="2" s="1"/>
  <c r="AD81" i="2"/>
  <c r="AJ81" i="2" s="1"/>
  <c r="CI79" i="2"/>
  <c r="AF79" i="2"/>
  <c r="AL79" i="2" s="1"/>
  <c r="AX80" i="1"/>
  <c r="BQ80" i="1"/>
  <c r="BR81" i="1"/>
  <c r="BS81" i="1"/>
  <c r="BT81" i="1"/>
  <c r="BU81" i="1"/>
  <c r="S82" i="1"/>
  <c r="BD79" i="1"/>
  <c r="BJ79" i="1" s="1"/>
  <c r="BP79" i="1"/>
  <c r="M80" i="1"/>
  <c r="AA80" i="1"/>
  <c r="AG80" i="1" s="1"/>
  <c r="AR80" i="1"/>
  <c r="AY80" i="1"/>
  <c r="BE80" i="1" s="1"/>
  <c r="BK80" i="1"/>
  <c r="BW80" i="1" s="1"/>
  <c r="CC80" i="1" s="1"/>
  <c r="AZ80" i="1"/>
  <c r="BF80" i="1" s="1"/>
  <c r="BL80" i="1"/>
  <c r="BX80" i="1" s="1"/>
  <c r="CD80" i="1" s="1"/>
  <c r="BA80" i="1"/>
  <c r="BG80" i="1" s="1"/>
  <c r="BM80" i="1"/>
  <c r="BY80" i="1" s="1"/>
  <c r="CE80" i="1" s="1"/>
  <c r="BB80" i="1"/>
  <c r="BH80" i="1" s="1"/>
  <c r="BN80" i="1"/>
  <c r="BZ80" i="1" s="1"/>
  <c r="CF80" i="1" s="1"/>
  <c r="BC80" i="1"/>
  <c r="BI80" i="1" s="1"/>
  <c r="BO80" i="1"/>
  <c r="CA80" i="1" s="1"/>
  <c r="CG80" i="1" s="1"/>
  <c r="AB81" i="1"/>
  <c r="AH81" i="1" s="1"/>
  <c r="AC81" i="1"/>
  <c r="AI81" i="1" s="1"/>
  <c r="AD81" i="1"/>
  <c r="AJ81" i="1" s="1"/>
  <c r="AE81" i="1"/>
  <c r="AK81" i="1" s="1"/>
  <c r="F82" i="1"/>
  <c r="BR80" i="9"/>
  <c r="BS80" i="8"/>
  <c r="BW79" i="8"/>
  <c r="AK80" i="7"/>
  <c r="AC80" i="6"/>
  <c r="AG80" i="6"/>
  <c r="AO80" i="6" s="1"/>
  <c r="AK79" i="5"/>
  <c r="AS79" i="5" s="1"/>
  <c r="AZ79" i="5"/>
  <c r="AJ80" i="5"/>
  <c r="AR80" i="5" s="1"/>
  <c r="AE80" i="3"/>
  <c r="AK80" i="3" s="1"/>
  <c r="AB80" i="3"/>
  <c r="AH80" i="3" s="1"/>
  <c r="AC80" i="3"/>
  <c r="AI80" i="3" s="1"/>
  <c r="AD80" i="3"/>
  <c r="AJ80" i="3" s="1"/>
  <c r="CA79" i="3"/>
  <c r="CG79" i="3" s="1"/>
  <c r="CB78" i="3"/>
  <c r="CH78" i="3" s="1"/>
  <c r="BU80" i="2"/>
  <c r="AK80" i="9"/>
  <c r="BS80" i="9"/>
  <c r="BR80" i="8"/>
  <c r="AY80" i="6"/>
  <c r="AC80" i="5"/>
  <c r="AY80" i="5"/>
  <c r="AC80" i="4"/>
  <c r="AZ79" i="4"/>
  <c r="BT80" i="3"/>
  <c r="BS80" i="3"/>
  <c r="BV79" i="2"/>
  <c r="CB78" i="2"/>
  <c r="CH78" i="2" s="1"/>
  <c r="Z80" i="1"/>
  <c r="BP80" i="8"/>
  <c r="BP80" i="7"/>
  <c r="AY80" i="4"/>
  <c r="AF79" i="1"/>
  <c r="AL79" i="1" s="1"/>
  <c r="BX79" i="9"/>
  <c r="BW79" i="9"/>
  <c r="AW79" i="7"/>
  <c r="BI79" i="7" s="1"/>
  <c r="AJ80" i="6"/>
  <c r="AR80" i="6" s="1"/>
  <c r="BV79" i="3"/>
  <c r="Z80" i="2"/>
  <c r="AK80" i="8"/>
  <c r="BV79" i="1"/>
  <c r="BV391" i="1"/>
  <c r="CB78" i="1"/>
  <c r="CH78" i="1" s="1"/>
  <c r="BY79" i="8"/>
  <c r="AZ79" i="6"/>
  <c r="AK79" i="6"/>
  <c r="AS79" i="6" s="1"/>
  <c r="AG80" i="4"/>
  <c r="AO80" i="4" s="1"/>
  <c r="Z80" i="3"/>
  <c r="AM80" i="8"/>
  <c r="AY80" i="8" s="1"/>
  <c r="BQ81" i="9" l="1"/>
  <c r="AL81" i="9"/>
  <c r="BT82" i="9"/>
  <c r="Y83" i="9"/>
  <c r="AN81" i="9"/>
  <c r="AZ81" i="9" s="1"/>
  <c r="R81" i="9"/>
  <c r="AW81" i="9" s="1"/>
  <c r="BI81" i="9" s="1"/>
  <c r="BL81" i="9"/>
  <c r="BV81" i="9" s="1"/>
  <c r="S81" i="9"/>
  <c r="AX81" i="9" s="1"/>
  <c r="BJ81" i="9" s="1"/>
  <c r="AS81" i="9"/>
  <c r="BE81" i="9" s="1"/>
  <c r="AU81" i="9"/>
  <c r="BG81" i="9" s="1"/>
  <c r="BN81" i="9"/>
  <c r="BX81" i="9" s="1"/>
  <c r="AO82" i="9"/>
  <c r="BA82" i="9" s="1"/>
  <c r="F83" i="9"/>
  <c r="AM82" i="9"/>
  <c r="AY82" i="9" s="1"/>
  <c r="AQ82" i="9"/>
  <c r="BC82" i="9" s="1"/>
  <c r="AP82" i="9"/>
  <c r="BB82" i="9" s="1"/>
  <c r="AT81" i="9"/>
  <c r="BF81" i="9" s="1"/>
  <c r="BM81" i="9"/>
  <c r="BW81" i="9" s="1"/>
  <c r="AR81" i="9"/>
  <c r="BD81" i="9" s="1"/>
  <c r="BK81" i="9"/>
  <c r="BU81" i="9" s="1"/>
  <c r="AV81" i="9"/>
  <c r="BH81" i="9" s="1"/>
  <c r="BO81" i="9"/>
  <c r="AL81" i="8"/>
  <c r="BQ81" i="8"/>
  <c r="BT82" i="8"/>
  <c r="BP82" i="8"/>
  <c r="AK82" i="8"/>
  <c r="Y83" i="8"/>
  <c r="BM81" i="8"/>
  <c r="AT81" i="8"/>
  <c r="BF81" i="8" s="1"/>
  <c r="AV81" i="8"/>
  <c r="BH81" i="8" s="1"/>
  <c r="BO81" i="8"/>
  <c r="BY81" i="8" s="1"/>
  <c r="BL81" i="8"/>
  <c r="BV81" i="8" s="1"/>
  <c r="S81" i="8"/>
  <c r="AX81" i="8" s="1"/>
  <c r="BJ81" i="8" s="1"/>
  <c r="AS81" i="8"/>
  <c r="BE81" i="8" s="1"/>
  <c r="AR81" i="8"/>
  <c r="BD81" i="8" s="1"/>
  <c r="BK81" i="8"/>
  <c r="BU81" i="8" s="1"/>
  <c r="AP82" i="8"/>
  <c r="BB82" i="8" s="1"/>
  <c r="AO82" i="8"/>
  <c r="BA82" i="8" s="1"/>
  <c r="AQ82" i="8"/>
  <c r="BC82" i="8" s="1"/>
  <c r="F83" i="8"/>
  <c r="AU81" i="8"/>
  <c r="BG81" i="8" s="1"/>
  <c r="BN81" i="8"/>
  <c r="BX81" i="8" s="1"/>
  <c r="R81" i="8"/>
  <c r="AW81" i="8" s="1"/>
  <c r="BI81" i="8" s="1"/>
  <c r="AN81" i="8"/>
  <c r="AZ81" i="8" s="1"/>
  <c r="AW80" i="8"/>
  <c r="BI80" i="8" s="1"/>
  <c r="BQ81" i="7"/>
  <c r="AL81" i="7"/>
  <c r="Y83" i="7"/>
  <c r="BS82" i="7"/>
  <c r="BP82" i="7"/>
  <c r="BT82" i="7"/>
  <c r="AW80" i="7"/>
  <c r="BI80" i="7" s="1"/>
  <c r="R81" i="7"/>
  <c r="AN81" i="7"/>
  <c r="AZ81" i="7" s="1"/>
  <c r="AT81" i="7"/>
  <c r="BF81" i="7" s="1"/>
  <c r="BM81" i="7"/>
  <c r="BO81" i="7"/>
  <c r="BY81" i="7" s="1"/>
  <c r="AV81" i="7"/>
  <c r="BH81" i="7" s="1"/>
  <c r="AM81" i="7"/>
  <c r="AY81" i="7" s="1"/>
  <c r="AS81" i="7"/>
  <c r="BE81" i="7" s="1"/>
  <c r="S81" i="7"/>
  <c r="AX81" i="7" s="1"/>
  <c r="BJ81" i="7" s="1"/>
  <c r="BL81" i="7"/>
  <c r="BV81" i="7" s="1"/>
  <c r="AR81" i="7"/>
  <c r="BD81" i="7" s="1"/>
  <c r="BK81" i="7"/>
  <c r="AU81" i="7"/>
  <c r="BG81" i="7" s="1"/>
  <c r="BN81" i="7"/>
  <c r="BX81" i="7" s="1"/>
  <c r="AO82" i="7"/>
  <c r="BA82" i="7" s="1"/>
  <c r="AP82" i="7"/>
  <c r="BB82" i="7" s="1"/>
  <c r="AQ82" i="7"/>
  <c r="BC82" i="7" s="1"/>
  <c r="F83" i="7"/>
  <c r="AM82" i="7"/>
  <c r="AY82" i="7" s="1"/>
  <c r="U83" i="6"/>
  <c r="AC82" i="6"/>
  <c r="AD81" i="6"/>
  <c r="AV81" i="6"/>
  <c r="AK80" i="6"/>
  <c r="AS80" i="6" s="1"/>
  <c r="N81" i="6"/>
  <c r="AE81" i="6"/>
  <c r="AM81" i="6" s="1"/>
  <c r="O81" i="6"/>
  <c r="AL81" i="6" s="1"/>
  <c r="AT81" i="6" s="1"/>
  <c r="AH81" i="6"/>
  <c r="AP81" i="6" s="1"/>
  <c r="AU81" i="6"/>
  <c r="AW81" i="6" s="1"/>
  <c r="AG82" i="6"/>
  <c r="AO82" i="6" s="1"/>
  <c r="AF82" i="6"/>
  <c r="AN82" i="6" s="1"/>
  <c r="F83" i="6"/>
  <c r="AI81" i="6"/>
  <c r="AQ81" i="6" s="1"/>
  <c r="AX81" i="6"/>
  <c r="AD81" i="5"/>
  <c r="AV81" i="5"/>
  <c r="U83" i="5"/>
  <c r="AK80" i="5"/>
  <c r="AS80" i="5" s="1"/>
  <c r="N81" i="5"/>
  <c r="AE81" i="5"/>
  <c r="AM81" i="5" s="1"/>
  <c r="O81" i="5"/>
  <c r="AL81" i="5" s="1"/>
  <c r="AT81" i="5" s="1"/>
  <c r="AH81" i="5"/>
  <c r="AP81" i="5" s="1"/>
  <c r="AU81" i="5"/>
  <c r="AW81" i="5" s="1"/>
  <c r="AI81" i="5"/>
  <c r="AQ81" i="5" s="1"/>
  <c r="AX81" i="5"/>
  <c r="AF82" i="5"/>
  <c r="AN82" i="5" s="1"/>
  <c r="AG82" i="5"/>
  <c r="AO82" i="5" s="1"/>
  <c r="F83" i="5"/>
  <c r="AD81" i="4"/>
  <c r="AV81" i="4"/>
  <c r="U83" i="4"/>
  <c r="AK80" i="4"/>
  <c r="AS80" i="4" s="1"/>
  <c r="N81" i="4"/>
  <c r="AE81" i="4"/>
  <c r="AM81" i="4" s="1"/>
  <c r="O81" i="4"/>
  <c r="AH81" i="4"/>
  <c r="AP81" i="4" s="1"/>
  <c r="AU81" i="4"/>
  <c r="AI81" i="4"/>
  <c r="AQ81" i="4" s="1"/>
  <c r="AX81" i="4"/>
  <c r="F83" i="4"/>
  <c r="AX81" i="3"/>
  <c r="BQ81" i="3"/>
  <c r="BT82" i="3"/>
  <c r="BS82" i="3"/>
  <c r="S83" i="3"/>
  <c r="BU82" i="3"/>
  <c r="AZ81" i="3"/>
  <c r="BF81" i="3" s="1"/>
  <c r="BL81" i="3"/>
  <c r="BX81" i="3" s="1"/>
  <c r="CD81" i="3" s="1"/>
  <c r="AC82" i="3"/>
  <c r="AI82" i="3" s="1"/>
  <c r="AD82" i="3"/>
  <c r="AJ82" i="3" s="1"/>
  <c r="AB82" i="3"/>
  <c r="AH82" i="3" s="1"/>
  <c r="AE82" i="3"/>
  <c r="AK82" i="3" s="1"/>
  <c r="F83" i="3"/>
  <c r="AR81" i="3"/>
  <c r="BK81" i="3"/>
  <c r="BW81" i="3" s="1"/>
  <c r="CC81" i="3" s="1"/>
  <c r="AY81" i="3"/>
  <c r="BE81" i="3" s="1"/>
  <c r="BA81" i="3"/>
  <c r="BG81" i="3" s="1"/>
  <c r="BM81" i="3"/>
  <c r="M81" i="3"/>
  <c r="AA81" i="3"/>
  <c r="AG81" i="3" s="1"/>
  <c r="BB81" i="3"/>
  <c r="BH81" i="3" s="1"/>
  <c r="BN81" i="3"/>
  <c r="BO81" i="3"/>
  <c r="BC81" i="3"/>
  <c r="BI81" i="3" s="1"/>
  <c r="BP80" i="3"/>
  <c r="BD80" i="3"/>
  <c r="BJ80" i="3" s="1"/>
  <c r="CJ80" i="3"/>
  <c r="CI80" i="3"/>
  <c r="AF80" i="3"/>
  <c r="AL80" i="3" s="1"/>
  <c r="BQ81" i="2"/>
  <c r="AX81" i="2"/>
  <c r="BS82" i="2"/>
  <c r="S83" i="2"/>
  <c r="BT82" i="2"/>
  <c r="AF80" i="2"/>
  <c r="AL80" i="2" s="1"/>
  <c r="CI80" i="2"/>
  <c r="BD80" i="2"/>
  <c r="BJ80" i="2" s="1"/>
  <c r="BP80" i="2"/>
  <c r="AR81" i="2"/>
  <c r="BK81" i="2"/>
  <c r="BW81" i="2" s="1"/>
  <c r="CC81" i="2" s="1"/>
  <c r="AY81" i="2"/>
  <c r="BE81" i="2" s="1"/>
  <c r="BA81" i="2"/>
  <c r="BG81" i="2" s="1"/>
  <c r="BM81" i="2"/>
  <c r="BN81" i="2"/>
  <c r="BB81" i="2"/>
  <c r="BH81" i="2" s="1"/>
  <c r="AB82" i="2"/>
  <c r="AH82" i="2" s="1"/>
  <c r="AD82" i="2"/>
  <c r="AJ82" i="2" s="1"/>
  <c r="AE82" i="2"/>
  <c r="AK82" i="2" s="1"/>
  <c r="F83" i="2"/>
  <c r="AC82" i="2"/>
  <c r="AI82" i="2" s="1"/>
  <c r="AA81" i="2"/>
  <c r="AG81" i="2" s="1"/>
  <c r="M81" i="2"/>
  <c r="AZ81" i="2"/>
  <c r="BF81" i="2" s="1"/>
  <c r="BL81" i="2"/>
  <c r="BX81" i="2" s="1"/>
  <c r="CD81" i="2" s="1"/>
  <c r="BC81" i="2"/>
  <c r="BI81" i="2" s="1"/>
  <c r="BO81" i="2"/>
  <c r="CA81" i="2" s="1"/>
  <c r="CG81" i="2" s="1"/>
  <c r="AX81" i="1"/>
  <c r="BQ81" i="1"/>
  <c r="Z82" i="1"/>
  <c r="BR82" i="1"/>
  <c r="BS82" i="1"/>
  <c r="BT82" i="1"/>
  <c r="BU82" i="1"/>
  <c r="S83" i="1"/>
  <c r="AF80" i="1"/>
  <c r="AL80" i="1" s="1"/>
  <c r="BD80" i="1"/>
  <c r="BJ80" i="1" s="1"/>
  <c r="BP80" i="1"/>
  <c r="M81" i="1"/>
  <c r="AA81" i="1"/>
  <c r="AG81" i="1" s="1"/>
  <c r="AR81" i="1"/>
  <c r="AY81" i="1"/>
  <c r="BE81" i="1" s="1"/>
  <c r="BK81" i="1"/>
  <c r="BW81" i="1" s="1"/>
  <c r="CC81" i="1" s="1"/>
  <c r="AZ81" i="1"/>
  <c r="BF81" i="1" s="1"/>
  <c r="BL81" i="1"/>
  <c r="BX81" i="1" s="1"/>
  <c r="CD81" i="1" s="1"/>
  <c r="BA81" i="1"/>
  <c r="BG81" i="1" s="1"/>
  <c r="BM81" i="1"/>
  <c r="BY81" i="1" s="1"/>
  <c r="CE81" i="1" s="1"/>
  <c r="BB81" i="1"/>
  <c r="BH81" i="1" s="1"/>
  <c r="BN81" i="1"/>
  <c r="BZ81" i="1" s="1"/>
  <c r="CF81" i="1" s="1"/>
  <c r="BC81" i="1"/>
  <c r="BI81" i="1" s="1"/>
  <c r="BO81" i="1"/>
  <c r="CA81" i="1" s="1"/>
  <c r="CG81" i="1" s="1"/>
  <c r="AB82" i="1"/>
  <c r="AH82" i="1" s="1"/>
  <c r="AC82" i="1"/>
  <c r="AI82" i="1" s="1"/>
  <c r="AD82" i="1"/>
  <c r="AJ82" i="1" s="1"/>
  <c r="AE82" i="1"/>
  <c r="AK82" i="1" s="1"/>
  <c r="F83" i="1"/>
  <c r="BX80" i="9"/>
  <c r="AZ80" i="6"/>
  <c r="AY81" i="5"/>
  <c r="AG81" i="4"/>
  <c r="AO81" i="4" s="1"/>
  <c r="AC81" i="3"/>
  <c r="AI81" i="3" s="1"/>
  <c r="AB81" i="3"/>
  <c r="AH81" i="3" s="1"/>
  <c r="AD81" i="3"/>
  <c r="AJ81" i="3" s="1"/>
  <c r="AE81" i="3"/>
  <c r="AK81" i="3" s="1"/>
  <c r="BW80" i="3"/>
  <c r="CC80" i="3" s="1"/>
  <c r="BY80" i="3"/>
  <c r="CE80" i="3" s="1"/>
  <c r="BV80" i="2"/>
  <c r="BT81" i="2"/>
  <c r="BS81" i="2"/>
  <c r="Z81" i="2"/>
  <c r="CB79" i="2"/>
  <c r="CH79" i="2" s="1"/>
  <c r="CA80" i="2"/>
  <c r="CG80" i="2" s="1"/>
  <c r="AW80" i="9"/>
  <c r="BI80" i="9" s="1"/>
  <c r="BW80" i="9"/>
  <c r="BR81" i="7"/>
  <c r="AC81" i="5"/>
  <c r="AC81" i="4"/>
  <c r="AZ80" i="4"/>
  <c r="Z81" i="3"/>
  <c r="Z81" i="1"/>
  <c r="BT81" i="9"/>
  <c r="BX80" i="8"/>
  <c r="AG81" i="5"/>
  <c r="AO81" i="5" s="1"/>
  <c r="BU81" i="3"/>
  <c r="BV80" i="3"/>
  <c r="BZ80" i="3"/>
  <c r="CF80" i="3" s="1"/>
  <c r="CB79" i="1"/>
  <c r="CH79" i="1" s="1"/>
  <c r="BU80" i="8"/>
  <c r="AK81" i="7"/>
  <c r="BV80" i="1"/>
  <c r="AC81" i="6"/>
  <c r="AY81" i="4"/>
  <c r="BS81" i="3"/>
  <c r="BT81" i="3"/>
  <c r="BW80" i="8"/>
  <c r="BU80" i="7"/>
  <c r="AY81" i="6"/>
  <c r="AZ80" i="5"/>
  <c r="BR81" i="8"/>
  <c r="BP81" i="7"/>
  <c r="CB79" i="3"/>
  <c r="CH79" i="3" s="1"/>
  <c r="AM81" i="9"/>
  <c r="AY81" i="9" s="1"/>
  <c r="AL82" i="9" l="1"/>
  <c r="BQ82" i="9"/>
  <c r="BS83" i="9"/>
  <c r="Y84" i="9"/>
  <c r="AP83" i="9"/>
  <c r="BB83" i="9" s="1"/>
  <c r="AO83" i="9"/>
  <c r="BA83" i="9" s="1"/>
  <c r="AQ83" i="9"/>
  <c r="BC83" i="9" s="1"/>
  <c r="F84" i="9"/>
  <c r="AN82" i="9"/>
  <c r="AZ82" i="9" s="1"/>
  <c r="R82" i="9"/>
  <c r="BL82" i="9"/>
  <c r="BV82" i="9" s="1"/>
  <c r="S82" i="9"/>
  <c r="AX82" i="9" s="1"/>
  <c r="BJ82" i="9" s="1"/>
  <c r="AS82" i="9"/>
  <c r="BE82" i="9" s="1"/>
  <c r="BO82" i="9"/>
  <c r="BY82" i="9" s="1"/>
  <c r="AV82" i="9"/>
  <c r="BH82" i="9" s="1"/>
  <c r="AR82" i="9"/>
  <c r="BD82" i="9" s="1"/>
  <c r="BK82" i="9"/>
  <c r="AT82" i="9"/>
  <c r="BF82" i="9" s="1"/>
  <c r="BM82" i="9"/>
  <c r="BN82" i="9"/>
  <c r="AU82" i="9"/>
  <c r="BG82" i="9" s="1"/>
  <c r="AL82" i="8"/>
  <c r="BQ82" i="8"/>
  <c r="BR83" i="8"/>
  <c r="BT83" i="8"/>
  <c r="BS83" i="8"/>
  <c r="Y84" i="8"/>
  <c r="AK83" i="8"/>
  <c r="BP83" i="8"/>
  <c r="S82" i="8"/>
  <c r="AX82" i="8" s="1"/>
  <c r="BJ82" i="8" s="1"/>
  <c r="AS82" i="8"/>
  <c r="BE82" i="8" s="1"/>
  <c r="BL82" i="8"/>
  <c r="BV82" i="8" s="1"/>
  <c r="AU82" i="8"/>
  <c r="BG82" i="8" s="1"/>
  <c r="BN82" i="8"/>
  <c r="AT82" i="8"/>
  <c r="BF82" i="8" s="1"/>
  <c r="BM82" i="8"/>
  <c r="AV82" i="8"/>
  <c r="BH82" i="8" s="1"/>
  <c r="BO82" i="8"/>
  <c r="BY82" i="8" s="1"/>
  <c r="AM82" i="8"/>
  <c r="AY82" i="8" s="1"/>
  <c r="R82" i="8"/>
  <c r="AN82" i="8"/>
  <c r="AZ82" i="8" s="1"/>
  <c r="AR82" i="8"/>
  <c r="BD82" i="8" s="1"/>
  <c r="BK82" i="8"/>
  <c r="BU82" i="8" s="1"/>
  <c r="AQ83" i="8"/>
  <c r="BC83" i="8" s="1"/>
  <c r="AP83" i="8"/>
  <c r="BB83" i="8" s="1"/>
  <c r="F84" i="8"/>
  <c r="AO83" i="8"/>
  <c r="BA83" i="8" s="1"/>
  <c r="BQ82" i="7"/>
  <c r="AL82" i="7"/>
  <c r="Y84" i="7"/>
  <c r="BS83" i="7"/>
  <c r="BK82" i="7"/>
  <c r="BU82" i="7" s="1"/>
  <c r="AR82" i="7"/>
  <c r="BD82" i="7" s="1"/>
  <c r="AT82" i="7"/>
  <c r="BF82" i="7" s="1"/>
  <c r="BM82" i="7"/>
  <c r="AV82" i="7"/>
  <c r="BH82" i="7" s="1"/>
  <c r="BO82" i="7"/>
  <c r="BY82" i="7" s="1"/>
  <c r="R82" i="7"/>
  <c r="AN82" i="7"/>
  <c r="AZ82" i="7" s="1"/>
  <c r="S82" i="7"/>
  <c r="AX82" i="7" s="1"/>
  <c r="BJ82" i="7" s="1"/>
  <c r="AS82" i="7"/>
  <c r="BE82" i="7" s="1"/>
  <c r="BL82" i="7"/>
  <c r="BV82" i="7" s="1"/>
  <c r="AU82" i="7"/>
  <c r="BG82" i="7" s="1"/>
  <c r="BN82" i="7"/>
  <c r="BX82" i="7" s="1"/>
  <c r="AO83" i="7"/>
  <c r="BA83" i="7" s="1"/>
  <c r="F84" i="7"/>
  <c r="AP83" i="7"/>
  <c r="BB83" i="7" s="1"/>
  <c r="U84" i="6"/>
  <c r="AD82" i="6"/>
  <c r="AV82" i="6"/>
  <c r="AX82" i="6"/>
  <c r="AI82" i="6"/>
  <c r="AQ82" i="6" s="1"/>
  <c r="AE82" i="6"/>
  <c r="AM82" i="6" s="1"/>
  <c r="N82" i="6"/>
  <c r="AK82" i="6" s="1"/>
  <c r="AS82" i="6" s="1"/>
  <c r="F84" i="6"/>
  <c r="AF83" i="6"/>
  <c r="AN83" i="6" s="1"/>
  <c r="AJ83" i="6"/>
  <c r="AR83" i="6" s="1"/>
  <c r="AG83" i="6"/>
  <c r="AO83" i="6" s="1"/>
  <c r="AH82" i="6"/>
  <c r="AP82" i="6" s="1"/>
  <c r="O82" i="6"/>
  <c r="AL82" i="6" s="1"/>
  <c r="AT82" i="6" s="1"/>
  <c r="AU82" i="6"/>
  <c r="AW82" i="6" s="1"/>
  <c r="AD82" i="5"/>
  <c r="AV82" i="5"/>
  <c r="U84" i="5"/>
  <c r="N82" i="5"/>
  <c r="AE82" i="5"/>
  <c r="AM82" i="5" s="1"/>
  <c r="O82" i="5"/>
  <c r="AL82" i="5" s="1"/>
  <c r="AT82" i="5" s="1"/>
  <c r="AH82" i="5"/>
  <c r="AP82" i="5" s="1"/>
  <c r="AU82" i="5"/>
  <c r="AW82" i="5" s="1"/>
  <c r="AI82" i="5"/>
  <c r="AQ82" i="5" s="1"/>
  <c r="AX82" i="5"/>
  <c r="AF83" i="5"/>
  <c r="AN83" i="5" s="1"/>
  <c r="AG83" i="5"/>
  <c r="AO83" i="5" s="1"/>
  <c r="AJ83" i="5"/>
  <c r="AR83" i="5" s="1"/>
  <c r="F84" i="5"/>
  <c r="AD82" i="4"/>
  <c r="AV82" i="4"/>
  <c r="U84" i="4"/>
  <c r="AK81" i="4"/>
  <c r="AS81" i="4" s="1"/>
  <c r="N82" i="4"/>
  <c r="AE82" i="4"/>
  <c r="AM82" i="4" s="1"/>
  <c r="O82" i="4"/>
  <c r="AL82" i="4" s="1"/>
  <c r="AT82" i="4" s="1"/>
  <c r="AH82" i="4"/>
  <c r="AP82" i="4" s="1"/>
  <c r="AU82" i="4"/>
  <c r="AW82" i="4" s="1"/>
  <c r="AI82" i="4"/>
  <c r="AQ82" i="4" s="1"/>
  <c r="AX82" i="4"/>
  <c r="AF83" i="4"/>
  <c r="AN83" i="4" s="1"/>
  <c r="AJ83" i="4"/>
  <c r="AR83" i="4" s="1"/>
  <c r="F84" i="4"/>
  <c r="BQ82" i="3"/>
  <c r="AX82" i="3"/>
  <c r="BS83" i="3"/>
  <c r="S84" i="3"/>
  <c r="BU83" i="3"/>
  <c r="BT83" i="3"/>
  <c r="BB82" i="3"/>
  <c r="BH82" i="3" s="1"/>
  <c r="BN82" i="3"/>
  <c r="BZ82" i="3" s="1"/>
  <c r="CF82" i="3" s="1"/>
  <c r="AZ82" i="3"/>
  <c r="BF82" i="3" s="1"/>
  <c r="BL82" i="3"/>
  <c r="AE83" i="3"/>
  <c r="AK83" i="3" s="1"/>
  <c r="AC83" i="3"/>
  <c r="AI83" i="3" s="1"/>
  <c r="AB83" i="3"/>
  <c r="AH83" i="3" s="1"/>
  <c r="F84" i="3"/>
  <c r="AD83" i="3"/>
  <c r="AJ83" i="3" s="1"/>
  <c r="BM82" i="3"/>
  <c r="BY82" i="3" s="1"/>
  <c r="CE82" i="3" s="1"/>
  <c r="BA82" i="3"/>
  <c r="BG82" i="3" s="1"/>
  <c r="AR82" i="3"/>
  <c r="AY82" i="3"/>
  <c r="BE82" i="3" s="1"/>
  <c r="BK82" i="3"/>
  <c r="BO82" i="3"/>
  <c r="CA82" i="3" s="1"/>
  <c r="CG82" i="3" s="1"/>
  <c r="BC82" i="3"/>
  <c r="BI82" i="3" s="1"/>
  <c r="M82" i="3"/>
  <c r="AA82" i="3"/>
  <c r="AG82" i="3" s="1"/>
  <c r="BD81" i="3"/>
  <c r="BJ81" i="3" s="1"/>
  <c r="BP81" i="3"/>
  <c r="CI81" i="3"/>
  <c r="CJ81" i="3"/>
  <c r="AF81" i="3"/>
  <c r="AL81" i="3" s="1"/>
  <c r="AX82" i="2"/>
  <c r="BQ82" i="2"/>
  <c r="BU83" i="2"/>
  <c r="BS83" i="2"/>
  <c r="S84" i="2"/>
  <c r="BP81" i="2"/>
  <c r="BD81" i="2"/>
  <c r="BJ81" i="2" s="1"/>
  <c r="BC82" i="2"/>
  <c r="BI82" i="2" s="1"/>
  <c r="BO82" i="2"/>
  <c r="BA82" i="2"/>
  <c r="BG82" i="2" s="1"/>
  <c r="BM82" i="2"/>
  <c r="BY82" i="2" s="1"/>
  <c r="CE82" i="2" s="1"/>
  <c r="AZ82" i="2"/>
  <c r="BF82" i="2" s="1"/>
  <c r="BL82" i="2"/>
  <c r="AE83" i="2"/>
  <c r="AK83" i="2" s="1"/>
  <c r="F84" i="2"/>
  <c r="AD83" i="2"/>
  <c r="AJ83" i="2" s="1"/>
  <c r="AC83" i="2"/>
  <c r="AI83" i="2" s="1"/>
  <c r="AB83" i="2"/>
  <c r="AH83" i="2" s="1"/>
  <c r="AA82" i="2"/>
  <c r="AG82" i="2" s="1"/>
  <c r="M82" i="2"/>
  <c r="AR82" i="2"/>
  <c r="AY82" i="2"/>
  <c r="BE82" i="2" s="1"/>
  <c r="BK82" i="2"/>
  <c r="BW82" i="2" s="1"/>
  <c r="CC82" i="2" s="1"/>
  <c r="BN82" i="2"/>
  <c r="BZ82" i="2" s="1"/>
  <c r="CF82" i="2" s="1"/>
  <c r="BB82" i="2"/>
  <c r="BH82" i="2" s="1"/>
  <c r="CI81" i="2"/>
  <c r="AF81" i="2"/>
  <c r="AL81" i="2" s="1"/>
  <c r="AX82" i="1"/>
  <c r="BV82" i="1" s="1"/>
  <c r="BQ82" i="1"/>
  <c r="BR83" i="1"/>
  <c r="BS83" i="1"/>
  <c r="BT83" i="1"/>
  <c r="BU83" i="1"/>
  <c r="S84" i="1"/>
  <c r="AF81" i="1"/>
  <c r="AL81" i="1" s="1"/>
  <c r="BD81" i="1"/>
  <c r="BJ81" i="1" s="1"/>
  <c r="BP81" i="1"/>
  <c r="M82" i="1"/>
  <c r="AF82" i="1" s="1"/>
  <c r="AL82" i="1" s="1"/>
  <c r="AA82" i="1"/>
  <c r="AG82" i="1" s="1"/>
  <c r="AR82" i="1"/>
  <c r="AY82" i="1"/>
  <c r="BE82" i="1" s="1"/>
  <c r="BK82" i="1"/>
  <c r="BW82" i="1" s="1"/>
  <c r="CC82" i="1" s="1"/>
  <c r="AZ82" i="1"/>
  <c r="BF82" i="1" s="1"/>
  <c r="BL82" i="1"/>
  <c r="BX82" i="1" s="1"/>
  <c r="CD82" i="1" s="1"/>
  <c r="BA82" i="1"/>
  <c r="BG82" i="1" s="1"/>
  <c r="BM82" i="1"/>
  <c r="BY82" i="1" s="1"/>
  <c r="CE82" i="1" s="1"/>
  <c r="BB82" i="1"/>
  <c r="BH82" i="1" s="1"/>
  <c r="BN82" i="1"/>
  <c r="BZ82" i="1" s="1"/>
  <c r="CF82" i="1" s="1"/>
  <c r="BC82" i="1"/>
  <c r="BI82" i="1" s="1"/>
  <c r="BO82" i="1"/>
  <c r="CA82" i="1" s="1"/>
  <c r="CG82" i="1" s="1"/>
  <c r="AB83" i="1"/>
  <c r="AH83" i="1" s="1"/>
  <c r="AC83" i="1"/>
  <c r="AI83" i="1" s="1"/>
  <c r="AD83" i="1"/>
  <c r="AJ83" i="1" s="1"/>
  <c r="AE83" i="1"/>
  <c r="AK83" i="1" s="1"/>
  <c r="F84" i="1"/>
  <c r="AZ81" i="6"/>
  <c r="AC82" i="5"/>
  <c r="AK81" i="5"/>
  <c r="AS81" i="5" s="1"/>
  <c r="AZ81" i="5"/>
  <c r="AY82" i="4"/>
  <c r="CB80" i="2"/>
  <c r="CH80" i="2" s="1"/>
  <c r="AL81" i="4"/>
  <c r="AT81" i="4" s="1"/>
  <c r="AW81" i="4"/>
  <c r="AZ81" i="4"/>
  <c r="AF82" i="4"/>
  <c r="AN82" i="4" s="1"/>
  <c r="AG82" i="4"/>
  <c r="AO82" i="4" s="1"/>
  <c r="AJ82" i="4"/>
  <c r="AR82" i="4" s="1"/>
  <c r="BV81" i="3"/>
  <c r="Z82" i="3"/>
  <c r="BR82" i="3"/>
  <c r="BY81" i="3"/>
  <c r="CE81" i="3" s="1"/>
  <c r="BZ81" i="3"/>
  <c r="CF81" i="3" s="1"/>
  <c r="BV81" i="1"/>
  <c r="Z82" i="2"/>
  <c r="BP82" i="9"/>
  <c r="AK82" i="9"/>
  <c r="BY81" i="9"/>
  <c r="BR82" i="8"/>
  <c r="BS82" i="8"/>
  <c r="AW81" i="7"/>
  <c r="BI81" i="7" s="1"/>
  <c r="BW81" i="7"/>
  <c r="BU81" i="7"/>
  <c r="AY82" i="6"/>
  <c r="AJ82" i="5"/>
  <c r="AR82" i="5" s="1"/>
  <c r="BV81" i="2"/>
  <c r="BR82" i="2"/>
  <c r="BS82" i="9"/>
  <c r="AC82" i="4"/>
  <c r="AK82" i="7"/>
  <c r="AK81" i="6"/>
  <c r="AS81" i="6" s="1"/>
  <c r="AY82" i="5"/>
  <c r="CA81" i="3"/>
  <c r="CG81" i="3" s="1"/>
  <c r="BY81" i="2"/>
  <c r="CE81" i="2" s="1"/>
  <c r="BW81" i="8"/>
  <c r="CB80" i="3"/>
  <c r="CH80" i="3" s="1"/>
  <c r="BU82" i="2"/>
  <c r="BZ81" i="2"/>
  <c r="CF81" i="2" s="1"/>
  <c r="BR82" i="9"/>
  <c r="BR82" i="7"/>
  <c r="AJ82" i="6"/>
  <c r="AR82" i="6" s="1"/>
  <c r="CB80" i="1"/>
  <c r="CH80" i="1" s="1"/>
  <c r="BQ83" i="9" l="1"/>
  <c r="AL83" i="9"/>
  <c r="BT84" i="9"/>
  <c r="BS84" i="9"/>
  <c r="Y85" i="9"/>
  <c r="AN83" i="9"/>
  <c r="AZ83" i="9" s="1"/>
  <c r="R83" i="9"/>
  <c r="AR83" i="9"/>
  <c r="BD83" i="9" s="1"/>
  <c r="BK83" i="9"/>
  <c r="AT83" i="9"/>
  <c r="BF83" i="9" s="1"/>
  <c r="BM83" i="9"/>
  <c r="AV83" i="9"/>
  <c r="BH83" i="9" s="1"/>
  <c r="BO83" i="9"/>
  <c r="AA394" i="9"/>
  <c r="AM83" i="9"/>
  <c r="AY83" i="9" s="1"/>
  <c r="BL83" i="9"/>
  <c r="BV83" i="9" s="1"/>
  <c r="S83" i="9"/>
  <c r="AX83" i="9" s="1"/>
  <c r="BJ83" i="9" s="1"/>
  <c r="AS83" i="9"/>
  <c r="BE83" i="9" s="1"/>
  <c r="AU83" i="9"/>
  <c r="BG83" i="9" s="1"/>
  <c r="BN83" i="9"/>
  <c r="BX83" i="9" s="1"/>
  <c r="AO84" i="9"/>
  <c r="BA84" i="9" s="1"/>
  <c r="F85" i="9"/>
  <c r="AP84" i="9"/>
  <c r="BB84" i="9" s="1"/>
  <c r="AQ84" i="9"/>
  <c r="BC84" i="9" s="1"/>
  <c r="AH394" i="9"/>
  <c r="AG394" i="9"/>
  <c r="AD394" i="9"/>
  <c r="AC394" i="9"/>
  <c r="AE394" i="9"/>
  <c r="AF394" i="9"/>
  <c r="AI394" i="9"/>
  <c r="AJ394" i="9"/>
  <c r="AB394" i="9"/>
  <c r="AW82" i="9"/>
  <c r="BI82" i="9" s="1"/>
  <c r="AL83" i="8"/>
  <c r="BQ83" i="8"/>
  <c r="Y85" i="8"/>
  <c r="BR84" i="8"/>
  <c r="BT84" i="8"/>
  <c r="AW82" i="8"/>
  <c r="BI82" i="8" s="1"/>
  <c r="AN83" i="8"/>
  <c r="AZ83" i="8" s="1"/>
  <c r="R83" i="8"/>
  <c r="AV83" i="8"/>
  <c r="BH83" i="8" s="1"/>
  <c r="BO83" i="8"/>
  <c r="BY83" i="8" s="1"/>
  <c r="AT83" i="8"/>
  <c r="BF83" i="8" s="1"/>
  <c r="BM83" i="8"/>
  <c r="BW83" i="8" s="1"/>
  <c r="BK83" i="8"/>
  <c r="BU83" i="8" s="1"/>
  <c r="AR83" i="8"/>
  <c r="BD83" i="8" s="1"/>
  <c r="AS83" i="8"/>
  <c r="BE83" i="8" s="1"/>
  <c r="S83" i="8"/>
  <c r="AX83" i="8" s="1"/>
  <c r="BJ83" i="8" s="1"/>
  <c r="BL83" i="8"/>
  <c r="BV83" i="8" s="1"/>
  <c r="AU83" i="8"/>
  <c r="BG83" i="8" s="1"/>
  <c r="BN83" i="8"/>
  <c r="BX83" i="8" s="1"/>
  <c r="AO84" i="8"/>
  <c r="BA84" i="8" s="1"/>
  <c r="AQ84" i="8"/>
  <c r="BC84" i="8" s="1"/>
  <c r="AP84" i="8"/>
  <c r="BB84" i="8" s="1"/>
  <c r="F85" i="8"/>
  <c r="BP84" i="7"/>
  <c r="BR84" i="7"/>
  <c r="BT84" i="7"/>
  <c r="Y85" i="7"/>
  <c r="AL83" i="7"/>
  <c r="BQ83" i="7"/>
  <c r="AT83" i="7"/>
  <c r="BF83" i="7" s="1"/>
  <c r="BM83" i="7"/>
  <c r="AP84" i="7"/>
  <c r="BB84" i="7" s="1"/>
  <c r="AO84" i="7"/>
  <c r="BA84" i="7" s="1"/>
  <c r="AQ84" i="7"/>
  <c r="BC84" i="7" s="1"/>
  <c r="F85" i="7"/>
  <c r="AA394" i="7"/>
  <c r="AM83" i="7"/>
  <c r="AY83" i="7" s="1"/>
  <c r="BK83" i="7"/>
  <c r="AR83" i="7"/>
  <c r="BD83" i="7" s="1"/>
  <c r="BO83" i="7"/>
  <c r="AV83" i="7"/>
  <c r="BH83" i="7" s="1"/>
  <c r="AU83" i="7"/>
  <c r="BG83" i="7" s="1"/>
  <c r="BN83" i="7"/>
  <c r="BX83" i="7" s="1"/>
  <c r="AN83" i="7"/>
  <c r="AZ83" i="7" s="1"/>
  <c r="R83" i="7"/>
  <c r="S83" i="7"/>
  <c r="AX83" i="7" s="1"/>
  <c r="BJ83" i="7" s="1"/>
  <c r="AS83" i="7"/>
  <c r="BE83" i="7" s="1"/>
  <c r="BL83" i="7"/>
  <c r="BV83" i="7" s="1"/>
  <c r="U85" i="6"/>
  <c r="AD83" i="6"/>
  <c r="AV83" i="6"/>
  <c r="AG84" i="6"/>
  <c r="AO84" i="6" s="1"/>
  <c r="AF84" i="6"/>
  <c r="AN84" i="6" s="1"/>
  <c r="F85" i="6"/>
  <c r="N83" i="6"/>
  <c r="AE83" i="6"/>
  <c r="AM83" i="6" s="1"/>
  <c r="AI83" i="6"/>
  <c r="AQ83" i="6" s="1"/>
  <c r="AX83" i="6"/>
  <c r="AH83" i="6"/>
  <c r="AP83" i="6" s="1"/>
  <c r="O83" i="6"/>
  <c r="AL83" i="6" s="1"/>
  <c r="AT83" i="6" s="1"/>
  <c r="AU83" i="6"/>
  <c r="AW83" i="6" s="1"/>
  <c r="AD83" i="5"/>
  <c r="AV83" i="5"/>
  <c r="U85" i="5"/>
  <c r="N83" i="5"/>
  <c r="AE83" i="5"/>
  <c r="AM83" i="5" s="1"/>
  <c r="O83" i="5"/>
  <c r="AL83" i="5" s="1"/>
  <c r="AT83" i="5" s="1"/>
  <c r="AH83" i="5"/>
  <c r="AP83" i="5" s="1"/>
  <c r="AU83" i="5"/>
  <c r="AW83" i="5" s="1"/>
  <c r="AI83" i="5"/>
  <c r="AQ83" i="5" s="1"/>
  <c r="AX83" i="5"/>
  <c r="AF84" i="5"/>
  <c r="AN84" i="5" s="1"/>
  <c r="AJ84" i="5"/>
  <c r="AR84" i="5" s="1"/>
  <c r="F85" i="5"/>
  <c r="AD83" i="4"/>
  <c r="AV83" i="4"/>
  <c r="U85" i="4"/>
  <c r="AK82" i="4"/>
  <c r="AS82" i="4" s="1"/>
  <c r="N83" i="4"/>
  <c r="AE83" i="4"/>
  <c r="AM83" i="4" s="1"/>
  <c r="O83" i="4"/>
  <c r="AL83" i="4" s="1"/>
  <c r="AT83" i="4" s="1"/>
  <c r="AH83" i="4"/>
  <c r="AP83" i="4" s="1"/>
  <c r="AU83" i="4"/>
  <c r="AW83" i="4" s="1"/>
  <c r="AI83" i="4"/>
  <c r="AQ83" i="4" s="1"/>
  <c r="AX83" i="4"/>
  <c r="AF84" i="4"/>
  <c r="AN84" i="4" s="1"/>
  <c r="F85" i="4"/>
  <c r="BT84" i="3"/>
  <c r="BR84" i="3"/>
  <c r="S85" i="3"/>
  <c r="AX83" i="3"/>
  <c r="BQ83" i="3"/>
  <c r="BL83" i="3"/>
  <c r="AZ83" i="3"/>
  <c r="BF83" i="3" s="1"/>
  <c r="AR83" i="3"/>
  <c r="BK83" i="3"/>
  <c r="BW83" i="3" s="1"/>
  <c r="CC83" i="3" s="1"/>
  <c r="AY83" i="3"/>
  <c r="BE83" i="3" s="1"/>
  <c r="AB84" i="3"/>
  <c r="AH84" i="3" s="1"/>
  <c r="AD84" i="3"/>
  <c r="AJ84" i="3" s="1"/>
  <c r="AE84" i="3"/>
  <c r="AK84" i="3" s="1"/>
  <c r="F85" i="3"/>
  <c r="AC84" i="3"/>
  <c r="AI84" i="3" s="1"/>
  <c r="BN83" i="3"/>
  <c r="BZ83" i="3" s="1"/>
  <c r="CF83" i="3" s="1"/>
  <c r="BB83" i="3"/>
  <c r="BH83" i="3" s="1"/>
  <c r="AA83" i="3"/>
  <c r="AG83" i="3" s="1"/>
  <c r="M83" i="3"/>
  <c r="BA83" i="3"/>
  <c r="BG83" i="3" s="1"/>
  <c r="BM83" i="3"/>
  <c r="BY83" i="3" s="1"/>
  <c r="CE83" i="3" s="1"/>
  <c r="BC83" i="3"/>
  <c r="BI83" i="3" s="1"/>
  <c r="BO83" i="3"/>
  <c r="CA83" i="3" s="1"/>
  <c r="CG83" i="3" s="1"/>
  <c r="BP82" i="3"/>
  <c r="BD82" i="3"/>
  <c r="BJ82" i="3" s="1"/>
  <c r="U394" i="3"/>
  <c r="AT394" i="3"/>
  <c r="X394" i="3"/>
  <c r="AV394" i="3"/>
  <c r="V394" i="3"/>
  <c r="AW394" i="3"/>
  <c r="Y394" i="3"/>
  <c r="W394" i="3"/>
  <c r="AU394" i="3"/>
  <c r="AS394" i="3"/>
  <c r="AF82" i="3"/>
  <c r="AL82" i="3" s="1"/>
  <c r="CJ82" i="3"/>
  <c r="CI82" i="3"/>
  <c r="AX83" i="2"/>
  <c r="BQ83" i="2"/>
  <c r="BS84" i="2"/>
  <c r="BU84" i="2"/>
  <c r="S85" i="2"/>
  <c r="BR84" i="2"/>
  <c r="BN83" i="2"/>
  <c r="BB83" i="2"/>
  <c r="BH83" i="2" s="1"/>
  <c r="AE84" i="2"/>
  <c r="AK84" i="2" s="1"/>
  <c r="AC84" i="2"/>
  <c r="AI84" i="2" s="1"/>
  <c r="F85" i="2"/>
  <c r="AB84" i="2"/>
  <c r="AH84" i="2" s="1"/>
  <c r="M83" i="2"/>
  <c r="AA83" i="2"/>
  <c r="AG83" i="2" s="1"/>
  <c r="BL83" i="2"/>
  <c r="AZ83" i="2"/>
  <c r="BF83" i="2" s="1"/>
  <c r="AY83" i="2"/>
  <c r="BE83" i="2" s="1"/>
  <c r="BK83" i="2"/>
  <c r="BW83" i="2" s="1"/>
  <c r="CC83" i="2" s="1"/>
  <c r="AR83" i="2"/>
  <c r="BM83" i="2"/>
  <c r="BY83" i="2" s="1"/>
  <c r="CE83" i="2" s="1"/>
  <c r="BA83" i="2"/>
  <c r="BG83" i="2" s="1"/>
  <c r="BO83" i="2"/>
  <c r="CA83" i="2" s="1"/>
  <c r="CG83" i="2" s="1"/>
  <c r="BC83" i="2"/>
  <c r="BI83" i="2" s="1"/>
  <c r="CI82" i="2"/>
  <c r="AF82" i="2"/>
  <c r="AL82" i="2" s="1"/>
  <c r="BD82" i="2"/>
  <c r="BJ82" i="2" s="1"/>
  <c r="BP82" i="2"/>
  <c r="AX83" i="1"/>
  <c r="BQ83" i="1"/>
  <c r="Z84" i="1"/>
  <c r="BR84" i="1"/>
  <c r="BS84" i="1"/>
  <c r="BT84" i="1"/>
  <c r="BU84" i="1"/>
  <c r="S85" i="1"/>
  <c r="BD82" i="1"/>
  <c r="BJ82" i="1" s="1"/>
  <c r="BP82" i="1"/>
  <c r="CB82" i="1" s="1"/>
  <c r="CH82" i="1" s="1"/>
  <c r="M83" i="1"/>
  <c r="AA83" i="1"/>
  <c r="AG83" i="1" s="1"/>
  <c r="AR83" i="1"/>
  <c r="AY83" i="1"/>
  <c r="BE83" i="1" s="1"/>
  <c r="BK83" i="1"/>
  <c r="BW83" i="1" s="1"/>
  <c r="CC83" i="1" s="1"/>
  <c r="AZ83" i="1"/>
  <c r="BF83" i="1" s="1"/>
  <c r="BL83" i="1"/>
  <c r="BX83" i="1" s="1"/>
  <c r="CD83" i="1" s="1"/>
  <c r="BA83" i="1"/>
  <c r="BG83" i="1" s="1"/>
  <c r="BM83" i="1"/>
  <c r="BY83" i="1" s="1"/>
  <c r="CE83" i="1" s="1"/>
  <c r="BB83" i="1"/>
  <c r="BH83" i="1" s="1"/>
  <c r="BN83" i="1"/>
  <c r="BZ83" i="1" s="1"/>
  <c r="CF83" i="1" s="1"/>
  <c r="BC83" i="1"/>
  <c r="BI83" i="1" s="1"/>
  <c r="BO83" i="1"/>
  <c r="CA83" i="1" s="1"/>
  <c r="CG83" i="1" s="1"/>
  <c r="AB84" i="1"/>
  <c r="AH84" i="1" s="1"/>
  <c r="AC84" i="1"/>
  <c r="AI84" i="1" s="1"/>
  <c r="AD84" i="1"/>
  <c r="AJ84" i="1" s="1"/>
  <c r="AE84" i="1"/>
  <c r="AK84" i="1" s="1"/>
  <c r="F85" i="1"/>
  <c r="BW82" i="9"/>
  <c r="BT83" i="7"/>
  <c r="BR83" i="3"/>
  <c r="BW82" i="3"/>
  <c r="CC82" i="3" s="1"/>
  <c r="CB81" i="3"/>
  <c r="CH81" i="3" s="1"/>
  <c r="BV82" i="2"/>
  <c r="Z83" i="2"/>
  <c r="BR83" i="2"/>
  <c r="BT83" i="2"/>
  <c r="CB81" i="2"/>
  <c r="CH81" i="2" s="1"/>
  <c r="CA82" i="2"/>
  <c r="CG82" i="2" s="1"/>
  <c r="BX82" i="2"/>
  <c r="CD82" i="2" s="1"/>
  <c r="Z83" i="1"/>
  <c r="BU82" i="9"/>
  <c r="BX82" i="9"/>
  <c r="AC83" i="6"/>
  <c r="AK82" i="5"/>
  <c r="AS82" i="5" s="1"/>
  <c r="AZ82" i="5"/>
  <c r="BW82" i="7"/>
  <c r="AQ83" i="7"/>
  <c r="BC83" i="7" s="1"/>
  <c r="AY83" i="5"/>
  <c r="AY83" i="4"/>
  <c r="BR83" i="9"/>
  <c r="BP83" i="7"/>
  <c r="AC83" i="5"/>
  <c r="BP83" i="9"/>
  <c r="AK83" i="7"/>
  <c r="AY83" i="6"/>
  <c r="BV82" i="3"/>
  <c r="CB81" i="1"/>
  <c r="CH81" i="1" s="1"/>
  <c r="BT83" i="9"/>
  <c r="AW82" i="7"/>
  <c r="BI82" i="7" s="1"/>
  <c r="AZ82" i="6"/>
  <c r="BX82" i="3"/>
  <c r="CD82" i="3" s="1"/>
  <c r="AK83" i="9"/>
  <c r="BX82" i="8"/>
  <c r="BW82" i="8"/>
  <c r="BR83" i="7"/>
  <c r="AC83" i="4"/>
  <c r="AZ82" i="4"/>
  <c r="AG83" i="4"/>
  <c r="AO83" i="4" s="1"/>
  <c r="Z83" i="3"/>
  <c r="AM83" i="8"/>
  <c r="AY83" i="8" s="1"/>
  <c r="AA394" i="8"/>
  <c r="AL84" i="9" l="1"/>
  <c r="BQ84" i="9"/>
  <c r="BR85" i="9"/>
  <c r="Y86" i="9"/>
  <c r="AK85" i="9"/>
  <c r="BT85" i="9"/>
  <c r="AS84" i="9"/>
  <c r="BE84" i="9" s="1"/>
  <c r="S84" i="9"/>
  <c r="AX84" i="9" s="1"/>
  <c r="BJ84" i="9" s="1"/>
  <c r="BL84" i="9"/>
  <c r="BV84" i="9" s="1"/>
  <c r="BO84" i="9"/>
  <c r="BY84" i="9" s="1"/>
  <c r="AV84" i="9"/>
  <c r="BH84" i="9" s="1"/>
  <c r="F86" i="9"/>
  <c r="AP85" i="9"/>
  <c r="BB85" i="9" s="1"/>
  <c r="AO85" i="9"/>
  <c r="BA85" i="9" s="1"/>
  <c r="AQ85" i="9"/>
  <c r="BC85" i="9" s="1"/>
  <c r="R84" i="9"/>
  <c r="AN84" i="9"/>
  <c r="AZ84" i="9" s="1"/>
  <c r="BK84" i="9"/>
  <c r="AR84" i="9"/>
  <c r="BD84" i="9" s="1"/>
  <c r="BN84" i="9"/>
  <c r="BX84" i="9" s="1"/>
  <c r="AU84" i="9"/>
  <c r="BG84" i="9" s="1"/>
  <c r="AM84" i="9"/>
  <c r="AY84" i="9" s="1"/>
  <c r="AT84" i="9"/>
  <c r="BF84" i="9" s="1"/>
  <c r="BM84" i="9"/>
  <c r="BR394" i="9"/>
  <c r="AL394" i="9"/>
  <c r="AZ394" i="9" s="1"/>
  <c r="BQ394" i="9"/>
  <c r="BP394" i="9"/>
  <c r="BS394" i="9"/>
  <c r="BT394" i="9"/>
  <c r="AK394" i="9"/>
  <c r="BS85" i="8"/>
  <c r="Y86" i="8"/>
  <c r="BR85" i="8"/>
  <c r="BT85" i="8"/>
  <c r="AL84" i="8"/>
  <c r="BQ84" i="8"/>
  <c r="AS84" i="8"/>
  <c r="BE84" i="8" s="1"/>
  <c r="BL84" i="8"/>
  <c r="BV84" i="8" s="1"/>
  <c r="S84" i="8"/>
  <c r="AX84" i="8" s="1"/>
  <c r="BJ84" i="8" s="1"/>
  <c r="AV84" i="8"/>
  <c r="BH84" i="8" s="1"/>
  <c r="BO84" i="8"/>
  <c r="BY84" i="8" s="1"/>
  <c r="R84" i="8"/>
  <c r="AN84" i="8"/>
  <c r="AZ84" i="8" s="1"/>
  <c r="AR84" i="8"/>
  <c r="BD84" i="8" s="1"/>
  <c r="BK84" i="8"/>
  <c r="AT84" i="8"/>
  <c r="BF84" i="8" s="1"/>
  <c r="BM84" i="8"/>
  <c r="BW84" i="8" s="1"/>
  <c r="AM84" i="8"/>
  <c r="AY84" i="8" s="1"/>
  <c r="AU84" i="8"/>
  <c r="BG84" i="8" s="1"/>
  <c r="BN84" i="8"/>
  <c r="AO85" i="8"/>
  <c r="BA85" i="8" s="1"/>
  <c r="AQ85" i="8"/>
  <c r="BC85" i="8" s="1"/>
  <c r="AP85" i="8"/>
  <c r="BB85" i="8" s="1"/>
  <c r="F86" i="8"/>
  <c r="AL84" i="7"/>
  <c r="BQ84" i="7"/>
  <c r="Y86" i="7"/>
  <c r="BS85" i="7"/>
  <c r="BO84" i="7"/>
  <c r="BY84" i="7" s="1"/>
  <c r="AV84" i="7"/>
  <c r="BH84" i="7" s="1"/>
  <c r="BK84" i="7"/>
  <c r="BU84" i="7" s="1"/>
  <c r="AR84" i="7"/>
  <c r="BD84" i="7" s="1"/>
  <c r="BM84" i="7"/>
  <c r="BW84" i="7" s="1"/>
  <c r="AT84" i="7"/>
  <c r="BF84" i="7" s="1"/>
  <c r="S84" i="7"/>
  <c r="AX84" i="7" s="1"/>
  <c r="BJ84" i="7" s="1"/>
  <c r="AS84" i="7"/>
  <c r="BE84" i="7" s="1"/>
  <c r="BL84" i="7"/>
  <c r="BV84" i="7" s="1"/>
  <c r="R84" i="7"/>
  <c r="AN84" i="7"/>
  <c r="AZ84" i="7" s="1"/>
  <c r="AM84" i="7"/>
  <c r="AY84" i="7" s="1"/>
  <c r="AU84" i="7"/>
  <c r="BG84" i="7" s="1"/>
  <c r="BN84" i="7"/>
  <c r="AP85" i="7"/>
  <c r="BB85" i="7" s="1"/>
  <c r="AQ85" i="7"/>
  <c r="BC85" i="7" s="1"/>
  <c r="F86" i="7"/>
  <c r="AO85" i="7"/>
  <c r="BA85" i="7" s="1"/>
  <c r="AH394" i="7"/>
  <c r="AF394" i="7"/>
  <c r="AE394" i="7"/>
  <c r="AD394" i="7"/>
  <c r="AI394" i="7"/>
  <c r="AC394" i="7"/>
  <c r="AJ394" i="7"/>
  <c r="AG394" i="7"/>
  <c r="AB394" i="7"/>
  <c r="AW83" i="7"/>
  <c r="BI83" i="7" s="1"/>
  <c r="AD84" i="6"/>
  <c r="AV84" i="6"/>
  <c r="U86" i="6"/>
  <c r="AX84" i="6"/>
  <c r="AI84" i="6"/>
  <c r="AQ84" i="6" s="1"/>
  <c r="AF85" i="6"/>
  <c r="AN85" i="6" s="1"/>
  <c r="F86" i="6"/>
  <c r="AJ85" i="6"/>
  <c r="AR85" i="6" s="1"/>
  <c r="O84" i="6"/>
  <c r="AL84" i="6" s="1"/>
  <c r="AT84" i="6" s="1"/>
  <c r="AH84" i="6"/>
  <c r="AP84" i="6" s="1"/>
  <c r="AU84" i="6"/>
  <c r="AW84" i="6" s="1"/>
  <c r="N84" i="6"/>
  <c r="AE84" i="6"/>
  <c r="AM84" i="6" s="1"/>
  <c r="X394" i="6"/>
  <c r="Y394" i="6"/>
  <c r="Z394" i="6"/>
  <c r="AA394" i="6"/>
  <c r="AB394" i="6"/>
  <c r="W394" i="6"/>
  <c r="AK83" i="6"/>
  <c r="AS83" i="6" s="1"/>
  <c r="AD84" i="5"/>
  <c r="AV84" i="5"/>
  <c r="U86" i="5"/>
  <c r="AB394" i="5"/>
  <c r="W394" i="5"/>
  <c r="AA394" i="5"/>
  <c r="Z394" i="5"/>
  <c r="X394" i="5"/>
  <c r="Y394" i="5"/>
  <c r="AK83" i="5"/>
  <c r="AS83" i="5" s="1"/>
  <c r="N84" i="5"/>
  <c r="AE84" i="5"/>
  <c r="AM84" i="5" s="1"/>
  <c r="O84" i="5"/>
  <c r="AL84" i="5" s="1"/>
  <c r="AT84" i="5" s="1"/>
  <c r="AH84" i="5"/>
  <c r="AP84" i="5" s="1"/>
  <c r="AU84" i="5"/>
  <c r="AW84" i="5" s="1"/>
  <c r="AI84" i="5"/>
  <c r="AQ84" i="5" s="1"/>
  <c r="AX84" i="5"/>
  <c r="AF85" i="5"/>
  <c r="AN85" i="5" s="1"/>
  <c r="AG85" i="5"/>
  <c r="AO85" i="5" s="1"/>
  <c r="AJ85" i="5"/>
  <c r="AR85" i="5" s="1"/>
  <c r="F86" i="5"/>
  <c r="AD84" i="4"/>
  <c r="AV84" i="4"/>
  <c r="U86" i="4"/>
  <c r="AB394" i="4"/>
  <c r="W394" i="4"/>
  <c r="Y394" i="4"/>
  <c r="Z394" i="4"/>
  <c r="AK83" i="4"/>
  <c r="AS83" i="4" s="1"/>
  <c r="N84" i="4"/>
  <c r="AE84" i="4"/>
  <c r="AM84" i="4" s="1"/>
  <c r="O84" i="4"/>
  <c r="AL84" i="4" s="1"/>
  <c r="AT84" i="4" s="1"/>
  <c r="AH84" i="4"/>
  <c r="AP84" i="4" s="1"/>
  <c r="AU84" i="4"/>
  <c r="AW84" i="4" s="1"/>
  <c r="AI84" i="4"/>
  <c r="AQ84" i="4" s="1"/>
  <c r="AX84" i="4"/>
  <c r="AF85" i="4"/>
  <c r="AN85" i="4" s="1"/>
  <c r="AJ85" i="4"/>
  <c r="AR85" i="4" s="1"/>
  <c r="F86" i="4"/>
  <c r="AX84" i="3"/>
  <c r="BQ84" i="3"/>
  <c r="BS85" i="3"/>
  <c r="BT85" i="3"/>
  <c r="BR85" i="3"/>
  <c r="S86" i="3"/>
  <c r="BD83" i="3"/>
  <c r="BJ83" i="3" s="1"/>
  <c r="BP83" i="3"/>
  <c r="BK84" i="3"/>
  <c r="AR84" i="3"/>
  <c r="AY84" i="3"/>
  <c r="BE84" i="3" s="1"/>
  <c r="BO84" i="3"/>
  <c r="BC84" i="3"/>
  <c r="BI84" i="3" s="1"/>
  <c r="AA84" i="3"/>
  <c r="AG84" i="3" s="1"/>
  <c r="M84" i="3"/>
  <c r="BA84" i="3"/>
  <c r="BG84" i="3" s="1"/>
  <c r="BM84" i="3"/>
  <c r="AB85" i="3"/>
  <c r="AH85" i="3" s="1"/>
  <c r="AE85" i="3"/>
  <c r="AK85" i="3" s="1"/>
  <c r="AC85" i="3"/>
  <c r="AI85" i="3" s="1"/>
  <c r="F86" i="3"/>
  <c r="AD85" i="3"/>
  <c r="AJ85" i="3" s="1"/>
  <c r="BB84" i="3"/>
  <c r="BH84" i="3" s="1"/>
  <c r="BN84" i="3"/>
  <c r="BZ84" i="3" s="1"/>
  <c r="CF84" i="3" s="1"/>
  <c r="AZ84" i="3"/>
  <c r="BF84" i="3" s="1"/>
  <c r="BL84" i="3"/>
  <c r="BX84" i="3" s="1"/>
  <c r="CD84" i="3" s="1"/>
  <c r="CJ83" i="3"/>
  <c r="CI83" i="3"/>
  <c r="AF83" i="3"/>
  <c r="AL83" i="3" s="1"/>
  <c r="Z394" i="3"/>
  <c r="BR394" i="3"/>
  <c r="BT394" i="3"/>
  <c r="BU394" i="3"/>
  <c r="BS394" i="3"/>
  <c r="BQ394" i="3"/>
  <c r="AX394" i="3"/>
  <c r="BV394" i="3" s="1"/>
  <c r="BQ84" i="2"/>
  <c r="AX84" i="2"/>
  <c r="BT85" i="2"/>
  <c r="S86" i="2"/>
  <c r="BS85" i="2"/>
  <c r="M84" i="2"/>
  <c r="AA84" i="2"/>
  <c r="AG84" i="2" s="1"/>
  <c r="BO84" i="2"/>
  <c r="CA84" i="2" s="1"/>
  <c r="CG84" i="2" s="1"/>
  <c r="BC84" i="2"/>
  <c r="BI84" i="2" s="1"/>
  <c r="BL84" i="2"/>
  <c r="BX84" i="2" s="1"/>
  <c r="CD84" i="2" s="1"/>
  <c r="AZ84" i="2"/>
  <c r="BF84" i="2" s="1"/>
  <c r="BB84" i="2"/>
  <c r="BH84" i="2" s="1"/>
  <c r="BN84" i="2"/>
  <c r="AB85" i="2"/>
  <c r="AH85" i="2" s="1"/>
  <c r="AD85" i="2"/>
  <c r="AJ85" i="2" s="1"/>
  <c r="F86" i="2"/>
  <c r="AC85" i="2"/>
  <c r="AI85" i="2" s="1"/>
  <c r="AE85" i="2"/>
  <c r="AK85" i="2" s="1"/>
  <c r="BM84" i="2"/>
  <c r="BY84" i="2" s="1"/>
  <c r="CE84" i="2" s="1"/>
  <c r="BA84" i="2"/>
  <c r="BG84" i="2" s="1"/>
  <c r="AR84" i="2"/>
  <c r="AY84" i="2"/>
  <c r="BE84" i="2" s="1"/>
  <c r="BK84" i="2"/>
  <c r="BW84" i="2" s="1"/>
  <c r="CC84" i="2" s="1"/>
  <c r="AU394" i="2"/>
  <c r="W394" i="2"/>
  <c r="AV394" i="2"/>
  <c r="AW394" i="2"/>
  <c r="AT394" i="2"/>
  <c r="U394" i="2"/>
  <c r="X394" i="2"/>
  <c r="AS394" i="2"/>
  <c r="V394" i="2"/>
  <c r="Y394" i="2"/>
  <c r="AF83" i="2"/>
  <c r="AL83" i="2" s="1"/>
  <c r="CI83" i="2"/>
  <c r="BP83" i="2"/>
  <c r="BD83" i="2"/>
  <c r="BJ83" i="2" s="1"/>
  <c r="AX84" i="1"/>
  <c r="BV84" i="1" s="1"/>
  <c r="BQ84" i="1"/>
  <c r="BT85" i="1"/>
  <c r="BU85" i="1"/>
  <c r="S86" i="1"/>
  <c r="AS394" i="1"/>
  <c r="X394" i="1"/>
  <c r="Y394" i="1"/>
  <c r="U394" i="1"/>
  <c r="AV394" i="1"/>
  <c r="V394" i="1"/>
  <c r="AU394" i="1"/>
  <c r="AT394" i="1"/>
  <c r="AW394" i="1"/>
  <c r="W394" i="1"/>
  <c r="AF83" i="1"/>
  <c r="AL83" i="1" s="1"/>
  <c r="BD83" i="1"/>
  <c r="BJ83" i="1" s="1"/>
  <c r="BP83" i="1"/>
  <c r="M84" i="1"/>
  <c r="AA84" i="1"/>
  <c r="AG84" i="1" s="1"/>
  <c r="AR84" i="1"/>
  <c r="AY84" i="1"/>
  <c r="BE84" i="1" s="1"/>
  <c r="BK84" i="1"/>
  <c r="BW84" i="1" s="1"/>
  <c r="CC84" i="1" s="1"/>
  <c r="AZ84" i="1"/>
  <c r="BF84" i="1" s="1"/>
  <c r="BL84" i="1"/>
  <c r="BX84" i="1" s="1"/>
  <c r="CD84" i="1" s="1"/>
  <c r="BA84" i="1"/>
  <c r="BG84" i="1" s="1"/>
  <c r="BM84" i="1"/>
  <c r="BY84" i="1" s="1"/>
  <c r="CE84" i="1" s="1"/>
  <c r="BB84" i="1"/>
  <c r="BH84" i="1" s="1"/>
  <c r="BN84" i="1"/>
  <c r="BZ84" i="1" s="1"/>
  <c r="CF84" i="1" s="1"/>
  <c r="BC84" i="1"/>
  <c r="BI84" i="1" s="1"/>
  <c r="BO84" i="1"/>
  <c r="CA84" i="1" s="1"/>
  <c r="CG84" i="1" s="1"/>
  <c r="AB85" i="1"/>
  <c r="AH85" i="1" s="1"/>
  <c r="AC85" i="1"/>
  <c r="AI85" i="1" s="1"/>
  <c r="AD85" i="1"/>
  <c r="AJ85" i="1" s="1"/>
  <c r="AE85" i="1"/>
  <c r="AK85" i="1" s="1"/>
  <c r="F86" i="1"/>
  <c r="BR84" i="9"/>
  <c r="BU83" i="9"/>
  <c r="BW83" i="9"/>
  <c r="BY83" i="9"/>
  <c r="BU83" i="7"/>
  <c r="BY83" i="7"/>
  <c r="AJ84" i="6"/>
  <c r="AR84" i="6" s="1"/>
  <c r="AZ83" i="6"/>
  <c r="AC84" i="5"/>
  <c r="AZ83" i="4"/>
  <c r="AJ84" i="4"/>
  <c r="AR84" i="4" s="1"/>
  <c r="BS84" i="3"/>
  <c r="Z84" i="3"/>
  <c r="BU84" i="3"/>
  <c r="BZ83" i="2"/>
  <c r="CF83" i="2" s="1"/>
  <c r="BP84" i="9"/>
  <c r="AW83" i="9"/>
  <c r="BI83" i="9" s="1"/>
  <c r="BS84" i="8"/>
  <c r="BS84" i="7"/>
  <c r="BW83" i="7"/>
  <c r="AY84" i="5"/>
  <c r="BT84" i="2"/>
  <c r="Z84" i="2"/>
  <c r="CB82" i="2"/>
  <c r="CH82" i="2" s="1"/>
  <c r="AK84" i="8"/>
  <c r="AG84" i="5"/>
  <c r="AO84" i="5" s="1"/>
  <c r="AD84" i="2"/>
  <c r="AJ84" i="2" s="1"/>
  <c r="AC84" i="6"/>
  <c r="AZ83" i="5"/>
  <c r="AG84" i="4"/>
  <c r="AO84" i="4" s="1"/>
  <c r="AC84" i="4"/>
  <c r="BV83" i="3"/>
  <c r="CB82" i="3"/>
  <c r="CH82" i="3" s="1"/>
  <c r="AK84" i="9"/>
  <c r="BP84" i="8"/>
  <c r="AK84" i="7"/>
  <c r="AY84" i="6"/>
  <c r="AY84" i="4"/>
  <c r="BX83" i="3"/>
  <c r="CD83" i="3" s="1"/>
  <c r="BV83" i="2"/>
  <c r="BX83" i="2"/>
  <c r="CD83" i="2" s="1"/>
  <c r="BV83" i="1"/>
  <c r="AW83" i="8"/>
  <c r="BI83" i="8" s="1"/>
  <c r="AD394" i="8"/>
  <c r="AF394" i="8"/>
  <c r="AH394" i="8"/>
  <c r="AB394" i="8"/>
  <c r="AI394" i="8"/>
  <c r="AJ394" i="8"/>
  <c r="AE394" i="8"/>
  <c r="AC394" i="8"/>
  <c r="AG394" i="8"/>
  <c r="AA394" i="4"/>
  <c r="X394" i="4"/>
  <c r="BQ85" i="9" l="1"/>
  <c r="AL85" i="9"/>
  <c r="BT86" i="9"/>
  <c r="Y87" i="9"/>
  <c r="R85" i="9"/>
  <c r="AW85" i="9" s="1"/>
  <c r="BI85" i="9" s="1"/>
  <c r="AN85" i="9"/>
  <c r="AZ85" i="9" s="1"/>
  <c r="BL85" i="9"/>
  <c r="BV85" i="9" s="1"/>
  <c r="S85" i="9"/>
  <c r="AX85" i="9" s="1"/>
  <c r="BJ85" i="9" s="1"/>
  <c r="AS85" i="9"/>
  <c r="BE85" i="9" s="1"/>
  <c r="AU85" i="9"/>
  <c r="BG85" i="9" s="1"/>
  <c r="BN85" i="9"/>
  <c r="BX85" i="9" s="1"/>
  <c r="AP86" i="9"/>
  <c r="BB86" i="9" s="1"/>
  <c r="AO86" i="9"/>
  <c r="BA86" i="9" s="1"/>
  <c r="AQ86" i="9"/>
  <c r="BC86" i="9" s="1"/>
  <c r="F87" i="9"/>
  <c r="AR85" i="9"/>
  <c r="BD85" i="9" s="1"/>
  <c r="BK85" i="9"/>
  <c r="BM85" i="9"/>
  <c r="BW85" i="9" s="1"/>
  <c r="AT85" i="9"/>
  <c r="BF85" i="9" s="1"/>
  <c r="AV85" i="9"/>
  <c r="BH85" i="9" s="1"/>
  <c r="BO85" i="9"/>
  <c r="BY85" i="9" s="1"/>
  <c r="AW84" i="9"/>
  <c r="BI84" i="9" s="1"/>
  <c r="BR86" i="8"/>
  <c r="BT86" i="8"/>
  <c r="BS86" i="8"/>
  <c r="Y87" i="8"/>
  <c r="AL85" i="8"/>
  <c r="BQ85" i="8"/>
  <c r="AW84" i="8"/>
  <c r="BI84" i="8" s="1"/>
  <c r="AN85" i="8"/>
  <c r="AZ85" i="8" s="1"/>
  <c r="R85" i="8"/>
  <c r="BO85" i="8"/>
  <c r="BY85" i="8" s="1"/>
  <c r="AV85" i="8"/>
  <c r="BH85" i="8" s="1"/>
  <c r="BM85" i="8"/>
  <c r="BW85" i="8" s="1"/>
  <c r="AT85" i="8"/>
  <c r="BF85" i="8" s="1"/>
  <c r="AU85" i="8"/>
  <c r="BG85" i="8" s="1"/>
  <c r="BN85" i="8"/>
  <c r="BX85" i="8" s="1"/>
  <c r="AP86" i="8"/>
  <c r="BB86" i="8" s="1"/>
  <c r="AO86" i="8"/>
  <c r="BA86" i="8" s="1"/>
  <c r="AQ86" i="8"/>
  <c r="BC86" i="8" s="1"/>
  <c r="F87" i="8"/>
  <c r="BK85" i="8"/>
  <c r="AR85" i="8"/>
  <c r="BD85" i="8" s="1"/>
  <c r="S85" i="8"/>
  <c r="AX85" i="8" s="1"/>
  <c r="BJ85" i="8" s="1"/>
  <c r="BL85" i="8"/>
  <c r="BV85" i="8" s="1"/>
  <c r="AS85" i="8"/>
  <c r="BE85" i="8" s="1"/>
  <c r="Y87" i="7"/>
  <c r="BS86" i="7"/>
  <c r="BT86" i="7"/>
  <c r="AK86" i="7"/>
  <c r="AL85" i="7"/>
  <c r="BQ85" i="7"/>
  <c r="AW84" i="7"/>
  <c r="BI84" i="7" s="1"/>
  <c r="R85" i="7"/>
  <c r="AN85" i="7"/>
  <c r="AZ85" i="7" s="1"/>
  <c r="BK85" i="7"/>
  <c r="BU85" i="7" s="1"/>
  <c r="AR85" i="7"/>
  <c r="BD85" i="7" s="1"/>
  <c r="AT85" i="7"/>
  <c r="BF85" i="7" s="1"/>
  <c r="BM85" i="7"/>
  <c r="BW85" i="7" s="1"/>
  <c r="AV85" i="7"/>
  <c r="BH85" i="7" s="1"/>
  <c r="BO85" i="7"/>
  <c r="BY85" i="7" s="1"/>
  <c r="S85" i="7"/>
  <c r="AX85" i="7" s="1"/>
  <c r="BJ85" i="7" s="1"/>
  <c r="AS85" i="7"/>
  <c r="BE85" i="7" s="1"/>
  <c r="BL85" i="7"/>
  <c r="BV85" i="7" s="1"/>
  <c r="BN85" i="7"/>
  <c r="BX85" i="7" s="1"/>
  <c r="AU85" i="7"/>
  <c r="BG85" i="7" s="1"/>
  <c r="AP86" i="7"/>
  <c r="BB86" i="7" s="1"/>
  <c r="AO86" i="7"/>
  <c r="BA86" i="7" s="1"/>
  <c r="AQ86" i="7"/>
  <c r="BC86" i="7" s="1"/>
  <c r="F87" i="7"/>
  <c r="BR394" i="7"/>
  <c r="BP394" i="7"/>
  <c r="BS394" i="7"/>
  <c r="BT394" i="7"/>
  <c r="AL394" i="7"/>
  <c r="BQ394" i="7"/>
  <c r="AK394" i="7"/>
  <c r="AD85" i="6"/>
  <c r="AV85" i="6"/>
  <c r="U87" i="6"/>
  <c r="AU85" i="6"/>
  <c r="AW85" i="6" s="1"/>
  <c r="O85" i="6"/>
  <c r="AL85" i="6" s="1"/>
  <c r="AT85" i="6" s="1"/>
  <c r="AH85" i="6"/>
  <c r="AP85" i="6" s="1"/>
  <c r="AX85" i="6"/>
  <c r="AI85" i="6"/>
  <c r="AQ85" i="6" s="1"/>
  <c r="AF86" i="6"/>
  <c r="AN86" i="6" s="1"/>
  <c r="AJ86" i="6"/>
  <c r="AR86" i="6" s="1"/>
  <c r="F87" i="6"/>
  <c r="AG86" i="6"/>
  <c r="AO86" i="6" s="1"/>
  <c r="AE85" i="6"/>
  <c r="AM85" i="6" s="1"/>
  <c r="N85" i="6"/>
  <c r="AK84" i="6"/>
  <c r="AS84" i="6" s="1"/>
  <c r="AD394" i="6"/>
  <c r="AV394" i="6"/>
  <c r="AY394" i="6"/>
  <c r="AC394" i="6"/>
  <c r="AD85" i="5"/>
  <c r="AV85" i="5"/>
  <c r="U87" i="5"/>
  <c r="AC394" i="5"/>
  <c r="AY394" i="5"/>
  <c r="AD394" i="5"/>
  <c r="AV394" i="5"/>
  <c r="AK84" i="5"/>
  <c r="AS84" i="5" s="1"/>
  <c r="N85" i="5"/>
  <c r="AE85" i="5"/>
  <c r="AM85" i="5" s="1"/>
  <c r="O85" i="5"/>
  <c r="AL85" i="5" s="1"/>
  <c r="AT85" i="5" s="1"/>
  <c r="AH85" i="5"/>
  <c r="AP85" i="5" s="1"/>
  <c r="AU85" i="5"/>
  <c r="AW85" i="5" s="1"/>
  <c r="AI85" i="5"/>
  <c r="AQ85" i="5" s="1"/>
  <c r="AX85" i="5"/>
  <c r="AZ85" i="5" s="1"/>
  <c r="AF86" i="5"/>
  <c r="AN86" i="5" s="1"/>
  <c r="AG86" i="5"/>
  <c r="AO86" i="5" s="1"/>
  <c r="AJ86" i="5"/>
  <c r="AR86" i="5" s="1"/>
  <c r="F87" i="5"/>
  <c r="AD85" i="4"/>
  <c r="AV85" i="4"/>
  <c r="U87" i="4"/>
  <c r="AC394" i="4"/>
  <c r="AD394" i="4"/>
  <c r="AV394" i="4"/>
  <c r="AK84" i="4"/>
  <c r="AS84" i="4" s="1"/>
  <c r="N85" i="4"/>
  <c r="AE85" i="4"/>
  <c r="AM85" i="4" s="1"/>
  <c r="O85" i="4"/>
  <c r="AL85" i="4" s="1"/>
  <c r="AT85" i="4" s="1"/>
  <c r="AH85" i="4"/>
  <c r="AP85" i="4" s="1"/>
  <c r="AU85" i="4"/>
  <c r="AW85" i="4" s="1"/>
  <c r="AI85" i="4"/>
  <c r="AQ85" i="4" s="1"/>
  <c r="AX85" i="4"/>
  <c r="AZ85" i="4" s="1"/>
  <c r="AF86" i="4"/>
  <c r="AN86" i="4" s="1"/>
  <c r="AG86" i="4"/>
  <c r="AO86" i="4" s="1"/>
  <c r="AJ86" i="4"/>
  <c r="AR86" i="4" s="1"/>
  <c r="F87" i="4"/>
  <c r="BQ85" i="3"/>
  <c r="AX85" i="3"/>
  <c r="BV85" i="3" s="1"/>
  <c r="S87" i="3"/>
  <c r="BS86" i="3"/>
  <c r="BR86" i="3"/>
  <c r="BD84" i="3"/>
  <c r="BJ84" i="3" s="1"/>
  <c r="BP84" i="3"/>
  <c r="CB84" i="3" s="1"/>
  <c r="CH84" i="3" s="1"/>
  <c r="CJ84" i="3"/>
  <c r="AF84" i="3"/>
  <c r="AL84" i="3" s="1"/>
  <c r="CI84" i="3"/>
  <c r="AY85" i="3"/>
  <c r="BE85" i="3" s="1"/>
  <c r="BK85" i="3"/>
  <c r="BW85" i="3" s="1"/>
  <c r="CC85" i="3" s="1"/>
  <c r="AR85" i="3"/>
  <c r="BB85" i="3"/>
  <c r="BH85" i="3" s="1"/>
  <c r="BN85" i="3"/>
  <c r="BZ85" i="3" s="1"/>
  <c r="CF85" i="3" s="1"/>
  <c r="M85" i="3"/>
  <c r="AA85" i="3"/>
  <c r="AG85" i="3" s="1"/>
  <c r="AZ85" i="3"/>
  <c r="BF85" i="3" s="1"/>
  <c r="BL85" i="3"/>
  <c r="BX85" i="3" s="1"/>
  <c r="CD85" i="3" s="1"/>
  <c r="AD86" i="3"/>
  <c r="AJ86" i="3" s="1"/>
  <c r="AE86" i="3"/>
  <c r="AK86" i="3" s="1"/>
  <c r="AC86" i="3"/>
  <c r="AI86" i="3" s="1"/>
  <c r="F87" i="3"/>
  <c r="AB86" i="3"/>
  <c r="AH86" i="3" s="1"/>
  <c r="BA85" i="3"/>
  <c r="BG85" i="3" s="1"/>
  <c r="BM85" i="3"/>
  <c r="BY85" i="3" s="1"/>
  <c r="CE85" i="3" s="1"/>
  <c r="BC85" i="3"/>
  <c r="BI85" i="3" s="1"/>
  <c r="BO85" i="3"/>
  <c r="CA85" i="3" s="1"/>
  <c r="CG85" i="3" s="1"/>
  <c r="S87" i="2"/>
  <c r="BU86" i="2"/>
  <c r="BT86" i="2"/>
  <c r="BS86" i="2"/>
  <c r="BQ85" i="2"/>
  <c r="AX85" i="2"/>
  <c r="BV85" i="2" s="1"/>
  <c r="CI84" i="2"/>
  <c r="AF84" i="2"/>
  <c r="AL84" i="2" s="1"/>
  <c r="AR85" i="2"/>
  <c r="AY85" i="2"/>
  <c r="BE85" i="2" s="1"/>
  <c r="BK85" i="2"/>
  <c r="BW85" i="2" s="1"/>
  <c r="CC85" i="2" s="1"/>
  <c r="BL85" i="2"/>
  <c r="BX85" i="2" s="1"/>
  <c r="CD85" i="2" s="1"/>
  <c r="AZ85" i="2"/>
  <c r="BF85" i="2" s="1"/>
  <c r="AB86" i="2"/>
  <c r="AH86" i="2" s="1"/>
  <c r="AE86" i="2"/>
  <c r="AK86" i="2" s="1"/>
  <c r="AC86" i="2"/>
  <c r="AI86" i="2" s="1"/>
  <c r="AD86" i="2"/>
  <c r="AJ86" i="2" s="1"/>
  <c r="F87" i="2"/>
  <c r="BM85" i="2"/>
  <c r="BY85" i="2" s="1"/>
  <c r="CE85" i="2" s="1"/>
  <c r="BA85" i="2"/>
  <c r="BG85" i="2" s="1"/>
  <c r="AA85" i="2"/>
  <c r="AG85" i="2" s="1"/>
  <c r="M85" i="2"/>
  <c r="BC85" i="2"/>
  <c r="BI85" i="2" s="1"/>
  <c r="BO85" i="2"/>
  <c r="CA85" i="2" s="1"/>
  <c r="CG85" i="2" s="1"/>
  <c r="BB85" i="2"/>
  <c r="BH85" i="2" s="1"/>
  <c r="BN85" i="2"/>
  <c r="BZ85" i="2" s="1"/>
  <c r="CF85" i="2" s="1"/>
  <c r="BD84" i="2"/>
  <c r="BJ84" i="2" s="1"/>
  <c r="BP84" i="2"/>
  <c r="CB84" i="2" s="1"/>
  <c r="CH84" i="2" s="1"/>
  <c r="BS394" i="2"/>
  <c r="BT394" i="2"/>
  <c r="BU394" i="2"/>
  <c r="BR394" i="2"/>
  <c r="Z394" i="2"/>
  <c r="BQ394" i="2"/>
  <c r="AX394" i="2"/>
  <c r="BV394" i="2" s="1"/>
  <c r="AX85" i="1"/>
  <c r="BV85" i="1" s="1"/>
  <c r="BQ85" i="1"/>
  <c r="BR86" i="1"/>
  <c r="BS86" i="1"/>
  <c r="BT86" i="1"/>
  <c r="BU86" i="1"/>
  <c r="S87" i="1"/>
  <c r="AX394" i="1"/>
  <c r="BQ394" i="1"/>
  <c r="Z394" i="1"/>
  <c r="BT394" i="1"/>
  <c r="BS394" i="1"/>
  <c r="BR394" i="1"/>
  <c r="BU394" i="1"/>
  <c r="AF84" i="1"/>
  <c r="AL84" i="1" s="1"/>
  <c r="BD84" i="1"/>
  <c r="BJ84" i="1" s="1"/>
  <c r="BP84" i="1"/>
  <c r="CB84" i="1" s="1"/>
  <c r="CH84" i="1" s="1"/>
  <c r="M85" i="1"/>
  <c r="AA85" i="1"/>
  <c r="AG85" i="1" s="1"/>
  <c r="AR85" i="1"/>
  <c r="AY85" i="1"/>
  <c r="BE85" i="1" s="1"/>
  <c r="BK85" i="1"/>
  <c r="BW85" i="1" s="1"/>
  <c r="CC85" i="1" s="1"/>
  <c r="AZ85" i="1"/>
  <c r="BF85" i="1" s="1"/>
  <c r="BL85" i="1"/>
  <c r="BX85" i="1" s="1"/>
  <c r="CD85" i="1" s="1"/>
  <c r="BA85" i="1"/>
  <c r="BG85" i="1" s="1"/>
  <c r="BM85" i="1"/>
  <c r="BY85" i="1" s="1"/>
  <c r="CE85" i="1" s="1"/>
  <c r="BB85" i="1"/>
  <c r="BH85" i="1" s="1"/>
  <c r="BN85" i="1"/>
  <c r="BZ85" i="1" s="1"/>
  <c r="CF85" i="1" s="1"/>
  <c r="BC85" i="1"/>
  <c r="BI85" i="1" s="1"/>
  <c r="BO85" i="1"/>
  <c r="CA85" i="1" s="1"/>
  <c r="CG85" i="1" s="1"/>
  <c r="AB86" i="1"/>
  <c r="AH86" i="1" s="1"/>
  <c r="AC86" i="1"/>
  <c r="AI86" i="1" s="1"/>
  <c r="AD86" i="1"/>
  <c r="AJ86" i="1" s="1"/>
  <c r="AE86" i="1"/>
  <c r="AK86" i="1" s="1"/>
  <c r="F87" i="1"/>
  <c r="BP394" i="8"/>
  <c r="BR394" i="8"/>
  <c r="AK394" i="8"/>
  <c r="BS394" i="8"/>
  <c r="BT394" i="8"/>
  <c r="BQ394" i="8"/>
  <c r="AL394" i="8"/>
  <c r="AY394" i="4"/>
  <c r="BP85" i="9"/>
  <c r="BU84" i="9"/>
  <c r="BW84" i="9"/>
  <c r="BP85" i="8"/>
  <c r="AK85" i="7"/>
  <c r="AY85" i="6"/>
  <c r="AY85" i="5"/>
  <c r="AC85" i="4"/>
  <c r="AZ84" i="4"/>
  <c r="BS85" i="1"/>
  <c r="BU85" i="3"/>
  <c r="Z85" i="3"/>
  <c r="CB83" i="3"/>
  <c r="CH83" i="3" s="1"/>
  <c r="BW84" i="3"/>
  <c r="CC84" i="3" s="1"/>
  <c r="CA84" i="3"/>
  <c r="CG84" i="3" s="1"/>
  <c r="BY84" i="3"/>
  <c r="CE84" i="3" s="1"/>
  <c r="BV84" i="2"/>
  <c r="Z85" i="1"/>
  <c r="BS85" i="9"/>
  <c r="BR85" i="7"/>
  <c r="BX84" i="7"/>
  <c r="BR85" i="2"/>
  <c r="BR85" i="1"/>
  <c r="BU84" i="8"/>
  <c r="BT85" i="7"/>
  <c r="AC85" i="6"/>
  <c r="AG85" i="4"/>
  <c r="AO85" i="4" s="1"/>
  <c r="BV84" i="3"/>
  <c r="BX84" i="8"/>
  <c r="AK85" i="8"/>
  <c r="BP85" i="7"/>
  <c r="AC85" i="5"/>
  <c r="CB83" i="1"/>
  <c r="CH83" i="1" s="1"/>
  <c r="AG85" i="6"/>
  <c r="AO85" i="6" s="1"/>
  <c r="AZ84" i="5"/>
  <c r="Z85" i="2"/>
  <c r="BZ84" i="2"/>
  <c r="CF84" i="2" s="1"/>
  <c r="AZ84" i="6"/>
  <c r="AY85" i="4"/>
  <c r="BU85" i="2"/>
  <c r="CB83" i="2"/>
  <c r="CH83" i="2" s="1"/>
  <c r="AM85" i="9"/>
  <c r="AY85" i="9" s="1"/>
  <c r="AM85" i="8"/>
  <c r="AY85" i="8" s="1"/>
  <c r="AM85" i="7"/>
  <c r="AY85" i="7" s="1"/>
  <c r="AZ85" i="6" l="1"/>
  <c r="AK85" i="6"/>
  <c r="AS85" i="6" s="1"/>
  <c r="Y88" i="9"/>
  <c r="BP87" i="9"/>
  <c r="BR87" i="9"/>
  <c r="AL86" i="9"/>
  <c r="BQ86" i="9"/>
  <c r="BM86" i="9"/>
  <c r="AT86" i="9"/>
  <c r="BF86" i="9" s="1"/>
  <c r="BO86" i="9"/>
  <c r="BY86" i="9" s="1"/>
  <c r="AV86" i="9"/>
  <c r="BH86" i="9" s="1"/>
  <c r="BL86" i="9"/>
  <c r="BV86" i="9" s="1"/>
  <c r="AS86" i="9"/>
  <c r="BE86" i="9" s="1"/>
  <c r="S86" i="9"/>
  <c r="AX86" i="9" s="1"/>
  <c r="BJ86" i="9" s="1"/>
  <c r="AR86" i="9"/>
  <c r="BD86" i="9" s="1"/>
  <c r="BK86" i="9"/>
  <c r="AP87" i="9"/>
  <c r="BB87" i="9" s="1"/>
  <c r="AQ87" i="9"/>
  <c r="BC87" i="9" s="1"/>
  <c r="AM87" i="9"/>
  <c r="AY87" i="9" s="1"/>
  <c r="AO87" i="9"/>
  <c r="BA87" i="9" s="1"/>
  <c r="F88" i="9"/>
  <c r="R86" i="9"/>
  <c r="AN86" i="9"/>
  <c r="AZ86" i="9" s="1"/>
  <c r="BN86" i="9"/>
  <c r="AU86" i="9"/>
  <c r="BG86" i="9" s="1"/>
  <c r="AL86" i="8"/>
  <c r="BQ86" i="8"/>
  <c r="BS87" i="8"/>
  <c r="BP87" i="8"/>
  <c r="BT87" i="8"/>
  <c r="Y88" i="8"/>
  <c r="AR86" i="8"/>
  <c r="BD86" i="8" s="1"/>
  <c r="BK86" i="8"/>
  <c r="AT86" i="8"/>
  <c r="BF86" i="8" s="1"/>
  <c r="BM86" i="8"/>
  <c r="BW86" i="8" s="1"/>
  <c r="AV86" i="8"/>
  <c r="BH86" i="8" s="1"/>
  <c r="BO86" i="8"/>
  <c r="BY86" i="8" s="1"/>
  <c r="AS86" i="8"/>
  <c r="BE86" i="8" s="1"/>
  <c r="S86" i="8"/>
  <c r="AX86" i="8" s="1"/>
  <c r="BJ86" i="8" s="1"/>
  <c r="BL86" i="8"/>
  <c r="BV86" i="8" s="1"/>
  <c r="R86" i="8"/>
  <c r="AN86" i="8"/>
  <c r="AZ86" i="8" s="1"/>
  <c r="BN86" i="8"/>
  <c r="BX86" i="8" s="1"/>
  <c r="AU86" i="8"/>
  <c r="BG86" i="8" s="1"/>
  <c r="AQ87" i="8"/>
  <c r="BC87" i="8" s="1"/>
  <c r="AP87" i="8"/>
  <c r="BB87" i="8" s="1"/>
  <c r="AO87" i="8"/>
  <c r="BA87" i="8" s="1"/>
  <c r="F88" i="8"/>
  <c r="AM87" i="8"/>
  <c r="AY87" i="8" s="1"/>
  <c r="Y88" i="7"/>
  <c r="BS87" i="7"/>
  <c r="AK87" i="7"/>
  <c r="BT87" i="7"/>
  <c r="AL86" i="7"/>
  <c r="BQ86" i="7"/>
  <c r="AR86" i="7"/>
  <c r="BD86" i="7" s="1"/>
  <c r="BK86" i="7"/>
  <c r="AV86" i="7"/>
  <c r="BH86" i="7" s="1"/>
  <c r="BO86" i="7"/>
  <c r="BY86" i="7" s="1"/>
  <c r="AS86" i="7"/>
  <c r="BE86" i="7" s="1"/>
  <c r="BL86" i="7"/>
  <c r="BV86" i="7" s="1"/>
  <c r="S86" i="7"/>
  <c r="AX86" i="7" s="1"/>
  <c r="BJ86" i="7" s="1"/>
  <c r="AU86" i="7"/>
  <c r="BG86" i="7" s="1"/>
  <c r="BN86" i="7"/>
  <c r="BX86" i="7" s="1"/>
  <c r="AN86" i="7"/>
  <c r="AZ86" i="7" s="1"/>
  <c r="R86" i="7"/>
  <c r="AW86" i="7" s="1"/>
  <c r="BI86" i="7" s="1"/>
  <c r="AT86" i="7"/>
  <c r="BF86" i="7" s="1"/>
  <c r="BM86" i="7"/>
  <c r="AO87" i="7"/>
  <c r="BA87" i="7" s="1"/>
  <c r="AQ87" i="7"/>
  <c r="BC87" i="7" s="1"/>
  <c r="AM87" i="7"/>
  <c r="AY87" i="7" s="1"/>
  <c r="AP87" i="7"/>
  <c r="BB87" i="7" s="1"/>
  <c r="F88" i="7"/>
  <c r="AD86" i="6"/>
  <c r="AV86" i="6"/>
  <c r="U88" i="6"/>
  <c r="O86" i="6"/>
  <c r="AL86" i="6" s="1"/>
  <c r="AT86" i="6" s="1"/>
  <c r="AH86" i="6"/>
  <c r="AP86" i="6" s="1"/>
  <c r="AU86" i="6"/>
  <c r="AW86" i="6" s="1"/>
  <c r="AI86" i="6"/>
  <c r="AQ86" i="6" s="1"/>
  <c r="AX86" i="6"/>
  <c r="F88" i="6"/>
  <c r="AF87" i="6"/>
  <c r="AN87" i="6" s="1"/>
  <c r="AG87" i="6"/>
  <c r="AO87" i="6" s="1"/>
  <c r="AJ87" i="6"/>
  <c r="AR87" i="6" s="1"/>
  <c r="N86" i="6"/>
  <c r="AE86" i="6"/>
  <c r="AM86" i="6" s="1"/>
  <c r="AD86" i="5"/>
  <c r="AV86" i="5"/>
  <c r="U88" i="5"/>
  <c r="N86" i="5"/>
  <c r="AE86" i="5"/>
  <c r="AM86" i="5" s="1"/>
  <c r="O86" i="5"/>
  <c r="AL86" i="5" s="1"/>
  <c r="AT86" i="5" s="1"/>
  <c r="AH86" i="5"/>
  <c r="AP86" i="5" s="1"/>
  <c r="AU86" i="5"/>
  <c r="AW86" i="5" s="1"/>
  <c r="AI86" i="5"/>
  <c r="AQ86" i="5" s="1"/>
  <c r="AX86" i="5"/>
  <c r="AF87" i="5"/>
  <c r="AN87" i="5" s="1"/>
  <c r="AG87" i="5"/>
  <c r="AO87" i="5" s="1"/>
  <c r="AJ87" i="5"/>
  <c r="AR87" i="5" s="1"/>
  <c r="F88" i="5"/>
  <c r="AD86" i="4"/>
  <c r="AV86" i="4"/>
  <c r="U88" i="4"/>
  <c r="N86" i="4"/>
  <c r="AE86" i="4"/>
  <c r="AM86" i="4" s="1"/>
  <c r="O86" i="4"/>
  <c r="AL86" i="4" s="1"/>
  <c r="AT86" i="4" s="1"/>
  <c r="AH86" i="4"/>
  <c r="AP86" i="4" s="1"/>
  <c r="AU86" i="4"/>
  <c r="AW86" i="4" s="1"/>
  <c r="AI86" i="4"/>
  <c r="AQ86" i="4" s="1"/>
  <c r="AX86" i="4"/>
  <c r="AF87" i="4"/>
  <c r="AN87" i="4" s="1"/>
  <c r="AG87" i="4"/>
  <c r="AO87" i="4" s="1"/>
  <c r="AJ87" i="4"/>
  <c r="AR87" i="4" s="1"/>
  <c r="F88" i="4"/>
  <c r="BR87" i="3"/>
  <c r="BS87" i="3"/>
  <c r="S88" i="3"/>
  <c r="Z87" i="3"/>
  <c r="AX86" i="3"/>
  <c r="BQ86" i="3"/>
  <c r="BP85" i="3"/>
  <c r="CB85" i="3" s="1"/>
  <c r="CH85" i="3" s="1"/>
  <c r="BD85" i="3"/>
  <c r="BJ85" i="3" s="1"/>
  <c r="CJ85" i="3"/>
  <c r="CI85" i="3"/>
  <c r="AF85" i="3"/>
  <c r="AL85" i="3" s="1"/>
  <c r="BC86" i="3"/>
  <c r="BI86" i="3" s="1"/>
  <c r="BO86" i="3"/>
  <c r="BA86" i="3"/>
  <c r="BG86" i="3" s="1"/>
  <c r="BM86" i="3"/>
  <c r="BY86" i="3" s="1"/>
  <c r="CE86" i="3" s="1"/>
  <c r="M86" i="3"/>
  <c r="AA86" i="3"/>
  <c r="AG86" i="3" s="1"/>
  <c r="BL86" i="3"/>
  <c r="BX86" i="3" s="1"/>
  <c r="CD86" i="3" s="1"/>
  <c r="AZ86" i="3"/>
  <c r="BF86" i="3" s="1"/>
  <c r="AD87" i="3"/>
  <c r="AJ87" i="3" s="1"/>
  <c r="F88" i="3"/>
  <c r="AR86" i="3"/>
  <c r="AY86" i="3"/>
  <c r="BE86" i="3" s="1"/>
  <c r="BK86" i="3"/>
  <c r="BB86" i="3"/>
  <c r="BH86" i="3" s="1"/>
  <c r="BN86" i="3"/>
  <c r="S88" i="2"/>
  <c r="BS87" i="2"/>
  <c r="AX86" i="2"/>
  <c r="BQ86" i="2"/>
  <c r="BD85" i="2"/>
  <c r="BJ85" i="2" s="1"/>
  <c r="BP85" i="2"/>
  <c r="CB85" i="2" s="1"/>
  <c r="CH85" i="2" s="1"/>
  <c r="BL86" i="2"/>
  <c r="AZ86" i="2"/>
  <c r="BF86" i="2" s="1"/>
  <c r="BN86" i="2"/>
  <c r="BZ86" i="2" s="1"/>
  <c r="CF86" i="2" s="1"/>
  <c r="BB86" i="2"/>
  <c r="BH86" i="2" s="1"/>
  <c r="BA86" i="2"/>
  <c r="BG86" i="2" s="1"/>
  <c r="BM86" i="2"/>
  <c r="BY86" i="2" s="1"/>
  <c r="CE86" i="2" s="1"/>
  <c r="M86" i="2"/>
  <c r="AA86" i="2"/>
  <c r="AG86" i="2" s="1"/>
  <c r="AY86" i="2"/>
  <c r="BE86" i="2" s="1"/>
  <c r="AR86" i="2"/>
  <c r="BK86" i="2"/>
  <c r="BW86" i="2" s="1"/>
  <c r="CC86" i="2" s="1"/>
  <c r="BO86" i="2"/>
  <c r="CA86" i="2" s="1"/>
  <c r="CG86" i="2" s="1"/>
  <c r="BC86" i="2"/>
  <c r="BI86" i="2" s="1"/>
  <c r="AB87" i="2"/>
  <c r="AH87" i="2" s="1"/>
  <c r="F88" i="2"/>
  <c r="AD87" i="2"/>
  <c r="AJ87" i="2" s="1"/>
  <c r="AC87" i="2"/>
  <c r="AI87" i="2" s="1"/>
  <c r="CI85" i="2"/>
  <c r="AF85" i="2"/>
  <c r="AL85" i="2" s="1"/>
  <c r="AX86" i="1"/>
  <c r="BQ86" i="1"/>
  <c r="BR87" i="1"/>
  <c r="BS87" i="1"/>
  <c r="BT87" i="1"/>
  <c r="BU87" i="1"/>
  <c r="S88" i="1"/>
  <c r="BD85" i="1"/>
  <c r="BJ85" i="1" s="1"/>
  <c r="BP85" i="1"/>
  <c r="CB85" i="1" s="1"/>
  <c r="CH85" i="1" s="1"/>
  <c r="M86" i="1"/>
  <c r="AA86" i="1"/>
  <c r="AG86" i="1" s="1"/>
  <c r="AR86" i="1"/>
  <c r="AY86" i="1"/>
  <c r="BE86" i="1" s="1"/>
  <c r="BK86" i="1"/>
  <c r="BW86" i="1" s="1"/>
  <c r="CC86" i="1" s="1"/>
  <c r="AZ86" i="1"/>
  <c r="BF86" i="1" s="1"/>
  <c r="BL86" i="1"/>
  <c r="BX86" i="1" s="1"/>
  <c r="CD86" i="1" s="1"/>
  <c r="BA86" i="1"/>
  <c r="BG86" i="1" s="1"/>
  <c r="BM86" i="1"/>
  <c r="BY86" i="1" s="1"/>
  <c r="CE86" i="1" s="1"/>
  <c r="BB86" i="1"/>
  <c r="BH86" i="1" s="1"/>
  <c r="BN86" i="1"/>
  <c r="BZ86" i="1" s="1"/>
  <c r="CF86" i="1" s="1"/>
  <c r="BC86" i="1"/>
  <c r="BI86" i="1" s="1"/>
  <c r="BO86" i="1"/>
  <c r="CA86" i="1" s="1"/>
  <c r="CG86" i="1" s="1"/>
  <c r="AB87" i="1"/>
  <c r="AH87" i="1" s="1"/>
  <c r="AC87" i="1"/>
  <c r="AI87" i="1" s="1"/>
  <c r="AD87" i="1"/>
  <c r="AJ87" i="1" s="1"/>
  <c r="AE87" i="1"/>
  <c r="AK87" i="1" s="1"/>
  <c r="F88" i="1"/>
  <c r="BP86" i="9"/>
  <c r="AK86" i="9"/>
  <c r="AC86" i="6"/>
  <c r="AC86" i="4"/>
  <c r="AY86" i="4"/>
  <c r="BT86" i="3"/>
  <c r="Z86" i="3"/>
  <c r="BU85" i="9"/>
  <c r="BP86" i="8"/>
  <c r="BR86" i="7"/>
  <c r="BU86" i="3"/>
  <c r="Z86" i="2"/>
  <c r="BR86" i="9"/>
  <c r="BS86" i="9"/>
  <c r="AK86" i="8"/>
  <c r="BU85" i="8"/>
  <c r="AY86" i="5"/>
  <c r="Z86" i="1"/>
  <c r="BP86" i="7"/>
  <c r="AY86" i="6"/>
  <c r="AC86" i="5"/>
  <c r="BR86" i="2"/>
  <c r="BV394" i="1"/>
  <c r="AM86" i="9"/>
  <c r="AY86" i="9" s="1"/>
  <c r="AW85" i="8"/>
  <c r="BI85" i="8" s="1"/>
  <c r="AM86" i="8"/>
  <c r="AY86" i="8" s="1"/>
  <c r="AW85" i="7"/>
  <c r="BI85" i="7" s="1"/>
  <c r="AM86" i="7"/>
  <c r="AY86" i="7" s="1"/>
  <c r="AK85" i="5"/>
  <c r="AS85" i="5" s="1"/>
  <c r="AK85" i="4"/>
  <c r="AS85" i="4" s="1"/>
  <c r="AF85" i="1"/>
  <c r="AL85" i="1" s="1"/>
  <c r="AL87" i="9" l="1"/>
  <c r="BQ87" i="9"/>
  <c r="BR88" i="9"/>
  <c r="Y89" i="9"/>
  <c r="BS88" i="9"/>
  <c r="AK88" i="9"/>
  <c r="BT88" i="9"/>
  <c r="BK87" i="9"/>
  <c r="BU87" i="9" s="1"/>
  <c r="AR87" i="9"/>
  <c r="BD87" i="9" s="1"/>
  <c r="BN87" i="9"/>
  <c r="AU87" i="9"/>
  <c r="BG87" i="9" s="1"/>
  <c r="AN87" i="9"/>
  <c r="AZ87" i="9" s="1"/>
  <c r="R87" i="9"/>
  <c r="AT87" i="9"/>
  <c r="BF87" i="9" s="1"/>
  <c r="BM87" i="9"/>
  <c r="BW87" i="9" s="1"/>
  <c r="BL87" i="9"/>
  <c r="BV87" i="9" s="1"/>
  <c r="AS87" i="9"/>
  <c r="BE87" i="9" s="1"/>
  <c r="S87" i="9"/>
  <c r="AX87" i="9" s="1"/>
  <c r="BJ87" i="9" s="1"/>
  <c r="BO87" i="9"/>
  <c r="AV87" i="9"/>
  <c r="BH87" i="9" s="1"/>
  <c r="AP88" i="9"/>
  <c r="BB88" i="9" s="1"/>
  <c r="AQ88" i="9"/>
  <c r="BC88" i="9" s="1"/>
  <c r="AO88" i="9"/>
  <c r="BA88" i="9" s="1"/>
  <c r="F89" i="9"/>
  <c r="AW86" i="9"/>
  <c r="BI86" i="9" s="1"/>
  <c r="AL87" i="8"/>
  <c r="BQ87" i="8"/>
  <c r="BS88" i="8"/>
  <c r="BR88" i="8"/>
  <c r="Y89" i="8"/>
  <c r="AK88" i="8"/>
  <c r="BP88" i="8"/>
  <c r="AT87" i="8"/>
  <c r="BF87" i="8" s="1"/>
  <c r="BM87" i="8"/>
  <c r="R87" i="8"/>
  <c r="AN87" i="8"/>
  <c r="AZ87" i="8" s="1"/>
  <c r="BL87" i="8"/>
  <c r="BV87" i="8" s="1"/>
  <c r="S87" i="8"/>
  <c r="AX87" i="8" s="1"/>
  <c r="BJ87" i="8" s="1"/>
  <c r="AS87" i="8"/>
  <c r="BE87" i="8" s="1"/>
  <c r="AU87" i="8"/>
  <c r="BG87" i="8" s="1"/>
  <c r="BN87" i="8"/>
  <c r="BX87" i="8" s="1"/>
  <c r="AV87" i="8"/>
  <c r="BH87" i="8" s="1"/>
  <c r="BO87" i="8"/>
  <c r="BY87" i="8" s="1"/>
  <c r="AQ88" i="8"/>
  <c r="BC88" i="8" s="1"/>
  <c r="AO88" i="8"/>
  <c r="BA88" i="8" s="1"/>
  <c r="AP88" i="8"/>
  <c r="BB88" i="8" s="1"/>
  <c r="F89" i="8"/>
  <c r="AR87" i="8"/>
  <c r="BD87" i="8" s="1"/>
  <c r="BK87" i="8"/>
  <c r="BU87" i="8" s="1"/>
  <c r="Y89" i="7"/>
  <c r="BP88" i="7"/>
  <c r="BR88" i="7"/>
  <c r="BS88" i="7"/>
  <c r="AL87" i="7"/>
  <c r="BQ87" i="7"/>
  <c r="S87" i="7"/>
  <c r="AX87" i="7" s="1"/>
  <c r="BJ87" i="7" s="1"/>
  <c r="BL87" i="7"/>
  <c r="BV87" i="7" s="1"/>
  <c r="AS87" i="7"/>
  <c r="BE87" i="7" s="1"/>
  <c r="BN87" i="7"/>
  <c r="BX87" i="7" s="1"/>
  <c r="AU87" i="7"/>
  <c r="BG87" i="7" s="1"/>
  <c r="R87" i="7"/>
  <c r="AN87" i="7"/>
  <c r="AZ87" i="7" s="1"/>
  <c r="AV87" i="7"/>
  <c r="BH87" i="7" s="1"/>
  <c r="BO87" i="7"/>
  <c r="BY87" i="7" s="1"/>
  <c r="AR87" i="7"/>
  <c r="BD87" i="7" s="1"/>
  <c r="BK87" i="7"/>
  <c r="AT87" i="7"/>
  <c r="BF87" i="7" s="1"/>
  <c r="BM87" i="7"/>
  <c r="F89" i="7"/>
  <c r="AP88" i="7"/>
  <c r="BB88" i="7" s="1"/>
  <c r="AO88" i="7"/>
  <c r="BA88" i="7" s="1"/>
  <c r="AQ88" i="7"/>
  <c r="BC88" i="7" s="1"/>
  <c r="AV87" i="6"/>
  <c r="AD87" i="6"/>
  <c r="U89" i="6"/>
  <c r="AF88" i="6"/>
  <c r="AN88" i="6" s="1"/>
  <c r="AJ88" i="6"/>
  <c r="AR88" i="6" s="1"/>
  <c r="AG88" i="6"/>
  <c r="AO88" i="6" s="1"/>
  <c r="F89" i="6"/>
  <c r="AX87" i="6"/>
  <c r="AI87" i="6"/>
  <c r="AQ87" i="6" s="1"/>
  <c r="N87" i="6"/>
  <c r="AE87" i="6"/>
  <c r="AM87" i="6" s="1"/>
  <c r="O87" i="6"/>
  <c r="AL87" i="6" s="1"/>
  <c r="AT87" i="6" s="1"/>
  <c r="AH87" i="6"/>
  <c r="AP87" i="6" s="1"/>
  <c r="AU87" i="6"/>
  <c r="AW87" i="6" s="1"/>
  <c r="AK86" i="6"/>
  <c r="AS86" i="6" s="1"/>
  <c r="AD87" i="5"/>
  <c r="AV87" i="5"/>
  <c r="U89" i="5"/>
  <c r="N87" i="5"/>
  <c r="AE87" i="5"/>
  <c r="AM87" i="5" s="1"/>
  <c r="O87" i="5"/>
  <c r="AL87" i="5" s="1"/>
  <c r="AT87" i="5" s="1"/>
  <c r="AH87" i="5"/>
  <c r="AP87" i="5" s="1"/>
  <c r="AU87" i="5"/>
  <c r="AW87" i="5" s="1"/>
  <c r="AI87" i="5"/>
  <c r="AQ87" i="5" s="1"/>
  <c r="AX87" i="5"/>
  <c r="AF88" i="5"/>
  <c r="AN88" i="5" s="1"/>
  <c r="F89" i="5"/>
  <c r="AD87" i="4"/>
  <c r="AV87" i="4"/>
  <c r="U89" i="4"/>
  <c r="N87" i="4"/>
  <c r="AE87" i="4"/>
  <c r="AM87" i="4" s="1"/>
  <c r="O87" i="4"/>
  <c r="AL87" i="4" s="1"/>
  <c r="AT87" i="4" s="1"/>
  <c r="AH87" i="4"/>
  <c r="AP87" i="4" s="1"/>
  <c r="AU87" i="4"/>
  <c r="AW87" i="4" s="1"/>
  <c r="AI87" i="4"/>
  <c r="AQ87" i="4" s="1"/>
  <c r="AX87" i="4"/>
  <c r="AF88" i="4"/>
  <c r="AN88" i="4" s="1"/>
  <c r="F89" i="4"/>
  <c r="BQ87" i="3"/>
  <c r="AX87" i="3"/>
  <c r="BV87" i="3" s="1"/>
  <c r="BS88" i="3"/>
  <c r="S89" i="3"/>
  <c r="BU88" i="3"/>
  <c r="AF86" i="3"/>
  <c r="AL86" i="3" s="1"/>
  <c r="CJ86" i="3"/>
  <c r="CI86" i="3"/>
  <c r="BL87" i="3"/>
  <c r="BX87" i="3" s="1"/>
  <c r="CD87" i="3" s="1"/>
  <c r="AZ87" i="3"/>
  <c r="BF87" i="3" s="1"/>
  <c r="BB87" i="3"/>
  <c r="BH87" i="3" s="1"/>
  <c r="BN87" i="3"/>
  <c r="BC87" i="3"/>
  <c r="BI87" i="3" s="1"/>
  <c r="BO87" i="3"/>
  <c r="AR87" i="3"/>
  <c r="BK87" i="3"/>
  <c r="AY87" i="3"/>
  <c r="BE87" i="3" s="1"/>
  <c r="BA87" i="3"/>
  <c r="BG87" i="3" s="1"/>
  <c r="BM87" i="3"/>
  <c r="BY87" i="3" s="1"/>
  <c r="CE87" i="3" s="1"/>
  <c r="AC88" i="3"/>
  <c r="AI88" i="3" s="1"/>
  <c r="F89" i="3"/>
  <c r="AE88" i="3"/>
  <c r="AK88" i="3" s="1"/>
  <c r="M87" i="3"/>
  <c r="AA87" i="3"/>
  <c r="AG87" i="3" s="1"/>
  <c r="BD86" i="3"/>
  <c r="BJ86" i="3" s="1"/>
  <c r="BP86" i="3"/>
  <c r="AX87" i="2"/>
  <c r="BQ87" i="2"/>
  <c r="BS88" i="2"/>
  <c r="BT88" i="2"/>
  <c r="S89" i="2"/>
  <c r="CI86" i="2"/>
  <c r="AF86" i="2"/>
  <c r="AL86" i="2" s="1"/>
  <c r="BP86" i="2"/>
  <c r="BD86" i="2"/>
  <c r="BJ86" i="2" s="1"/>
  <c r="BK87" i="2"/>
  <c r="BW87" i="2" s="1"/>
  <c r="CC87" i="2" s="1"/>
  <c r="AR87" i="2"/>
  <c r="AY87" i="2"/>
  <c r="BE87" i="2" s="1"/>
  <c r="AZ87" i="2"/>
  <c r="BF87" i="2" s="1"/>
  <c r="BL87" i="2"/>
  <c r="BN87" i="2"/>
  <c r="BB87" i="2"/>
  <c r="BH87" i="2" s="1"/>
  <c r="AB88" i="2"/>
  <c r="AH88" i="2" s="1"/>
  <c r="AC88" i="2"/>
  <c r="AI88" i="2" s="1"/>
  <c r="AE88" i="2"/>
  <c r="AK88" i="2" s="1"/>
  <c r="AD88" i="2"/>
  <c r="AJ88" i="2" s="1"/>
  <c r="F89" i="2"/>
  <c r="M87" i="2"/>
  <c r="AA87" i="2"/>
  <c r="AG87" i="2" s="1"/>
  <c r="BA87" i="2"/>
  <c r="BG87" i="2" s="1"/>
  <c r="BM87" i="2"/>
  <c r="BY87" i="2" s="1"/>
  <c r="CE87" i="2" s="1"/>
  <c r="BO87" i="2"/>
  <c r="BC87" i="2"/>
  <c r="BI87" i="2" s="1"/>
  <c r="AX87" i="1"/>
  <c r="BQ87" i="1"/>
  <c r="BR88" i="1"/>
  <c r="BS88" i="1"/>
  <c r="BT88" i="1"/>
  <c r="BU88" i="1"/>
  <c r="S89" i="1"/>
  <c r="BD86" i="1"/>
  <c r="BJ86" i="1" s="1"/>
  <c r="BP86" i="1"/>
  <c r="M87" i="1"/>
  <c r="AA87" i="1"/>
  <c r="AG87" i="1" s="1"/>
  <c r="AR87" i="1"/>
  <c r="AY87" i="1"/>
  <c r="BE87" i="1" s="1"/>
  <c r="BK87" i="1"/>
  <c r="BW87" i="1" s="1"/>
  <c r="CC87" i="1" s="1"/>
  <c r="AZ87" i="1"/>
  <c r="BF87" i="1" s="1"/>
  <c r="BL87" i="1"/>
  <c r="BX87" i="1" s="1"/>
  <c r="CD87" i="1" s="1"/>
  <c r="BA87" i="1"/>
  <c r="BG87" i="1" s="1"/>
  <c r="BM87" i="1"/>
  <c r="BY87" i="1" s="1"/>
  <c r="CE87" i="1" s="1"/>
  <c r="BB87" i="1"/>
  <c r="BH87" i="1" s="1"/>
  <c r="BN87" i="1"/>
  <c r="BZ87" i="1" s="1"/>
  <c r="CF87" i="1" s="1"/>
  <c r="BC87" i="1"/>
  <c r="BI87" i="1" s="1"/>
  <c r="BO87" i="1"/>
  <c r="CA87" i="1" s="1"/>
  <c r="CG87" i="1" s="1"/>
  <c r="AB88" i="1"/>
  <c r="AH88" i="1" s="1"/>
  <c r="AC88" i="1"/>
  <c r="AI88" i="1" s="1"/>
  <c r="AD88" i="1"/>
  <c r="AJ88" i="1" s="1"/>
  <c r="AE88" i="1"/>
  <c r="AK88" i="1" s="1"/>
  <c r="F89" i="1"/>
  <c r="AC87" i="4"/>
  <c r="AK86" i="4"/>
  <c r="AS86" i="4" s="1"/>
  <c r="BT87" i="3"/>
  <c r="AB87" i="3"/>
  <c r="AH87" i="3" s="1"/>
  <c r="AE87" i="3"/>
  <c r="AK87" i="3" s="1"/>
  <c r="AC87" i="3"/>
  <c r="AI87" i="3" s="1"/>
  <c r="BW86" i="3"/>
  <c r="CC86" i="3" s="1"/>
  <c r="BZ86" i="3"/>
  <c r="CF86" i="3" s="1"/>
  <c r="Z87" i="2"/>
  <c r="BT87" i="2"/>
  <c r="BR87" i="2"/>
  <c r="BU87" i="2"/>
  <c r="BS87" i="9"/>
  <c r="BW86" i="9"/>
  <c r="BU86" i="9"/>
  <c r="BU86" i="8"/>
  <c r="AW86" i="8"/>
  <c r="BI86" i="8" s="1"/>
  <c r="BR87" i="7"/>
  <c r="AK86" i="5"/>
  <c r="AS86" i="5" s="1"/>
  <c r="AZ86" i="5"/>
  <c r="AZ86" i="4"/>
  <c r="AK87" i="9"/>
  <c r="BX86" i="9"/>
  <c r="AK87" i="8"/>
  <c r="BU86" i="7"/>
  <c r="BW86" i="7"/>
  <c r="BV86" i="2"/>
  <c r="BX86" i="2"/>
  <c r="CD86" i="2" s="1"/>
  <c r="AC87" i="6"/>
  <c r="AY87" i="4"/>
  <c r="CA86" i="3"/>
  <c r="CG86" i="3" s="1"/>
  <c r="AE87" i="2"/>
  <c r="AK87" i="2" s="1"/>
  <c r="BV86" i="1"/>
  <c r="BT87" i="9"/>
  <c r="BR87" i="8"/>
  <c r="AY87" i="6"/>
  <c r="AY87" i="5"/>
  <c r="BV86" i="3"/>
  <c r="Z87" i="1"/>
  <c r="BP87" i="7"/>
  <c r="AF86" i="1"/>
  <c r="AL86" i="1" s="1"/>
  <c r="AZ86" i="6"/>
  <c r="AC87" i="5"/>
  <c r="BU87" i="3"/>
  <c r="BS89" i="9" l="1"/>
  <c r="Y90" i="9"/>
  <c r="AL88" i="9"/>
  <c r="BQ88" i="9"/>
  <c r="AR88" i="9"/>
  <c r="BD88" i="9" s="1"/>
  <c r="BK88" i="9"/>
  <c r="AV88" i="9"/>
  <c r="BH88" i="9" s="1"/>
  <c r="BO88" i="9"/>
  <c r="BY88" i="9" s="1"/>
  <c r="R88" i="9"/>
  <c r="AN88" i="9"/>
  <c r="AZ88" i="9" s="1"/>
  <c r="BM88" i="9"/>
  <c r="BW88" i="9" s="1"/>
  <c r="AT88" i="9"/>
  <c r="BF88" i="9" s="1"/>
  <c r="AM88" i="9"/>
  <c r="AY88" i="9" s="1"/>
  <c r="S88" i="9"/>
  <c r="AX88" i="9" s="1"/>
  <c r="BJ88" i="9" s="1"/>
  <c r="BL88" i="9"/>
  <c r="BV88" i="9" s="1"/>
  <c r="AS88" i="9"/>
  <c r="BE88" i="9" s="1"/>
  <c r="AU88" i="9"/>
  <c r="BG88" i="9" s="1"/>
  <c r="BN88" i="9"/>
  <c r="BX88" i="9" s="1"/>
  <c r="AO89" i="9"/>
  <c r="BA89" i="9" s="1"/>
  <c r="F90" i="9"/>
  <c r="AQ89" i="9"/>
  <c r="BC89" i="9" s="1"/>
  <c r="AM89" i="9"/>
  <c r="AY89" i="9" s="1"/>
  <c r="AP89" i="9"/>
  <c r="BB89" i="9" s="1"/>
  <c r="BQ88" i="8"/>
  <c r="AL88" i="8"/>
  <c r="BT89" i="8"/>
  <c r="BP89" i="8"/>
  <c r="BS89" i="8"/>
  <c r="Y90" i="8"/>
  <c r="AW87" i="8"/>
  <c r="BI87" i="8" s="1"/>
  <c r="BO88" i="8"/>
  <c r="AV88" i="8"/>
  <c r="BH88" i="8" s="1"/>
  <c r="S88" i="8"/>
  <c r="AX88" i="8" s="1"/>
  <c r="BJ88" i="8" s="1"/>
  <c r="BL88" i="8"/>
  <c r="BV88" i="8" s="1"/>
  <c r="AS88" i="8"/>
  <c r="BE88" i="8" s="1"/>
  <c r="AU88" i="8"/>
  <c r="BG88" i="8" s="1"/>
  <c r="BN88" i="8"/>
  <c r="BX88" i="8" s="1"/>
  <c r="AM88" i="8"/>
  <c r="AY88" i="8" s="1"/>
  <c r="AR88" i="8"/>
  <c r="BD88" i="8" s="1"/>
  <c r="BK88" i="8"/>
  <c r="BU88" i="8" s="1"/>
  <c r="BM88" i="8"/>
  <c r="BW88" i="8" s="1"/>
  <c r="AT88" i="8"/>
  <c r="BF88" i="8" s="1"/>
  <c r="R88" i="8"/>
  <c r="AN88" i="8"/>
  <c r="AZ88" i="8" s="1"/>
  <c r="AQ89" i="8"/>
  <c r="BC89" i="8" s="1"/>
  <c r="F90" i="8"/>
  <c r="AP89" i="8"/>
  <c r="BB89" i="8" s="1"/>
  <c r="AM89" i="8"/>
  <c r="AY89" i="8" s="1"/>
  <c r="AO89" i="8"/>
  <c r="BA89" i="8" s="1"/>
  <c r="AL88" i="7"/>
  <c r="BQ88" i="7"/>
  <c r="Y90" i="7"/>
  <c r="AW87" i="7"/>
  <c r="BI87" i="7" s="1"/>
  <c r="AR88" i="7"/>
  <c r="BD88" i="7" s="1"/>
  <c r="BK88" i="7"/>
  <c r="BU88" i="7" s="1"/>
  <c r="AO89" i="7"/>
  <c r="BA89" i="7" s="1"/>
  <c r="AQ89" i="7"/>
  <c r="BC89" i="7" s="1"/>
  <c r="AM89" i="7"/>
  <c r="AY89" i="7" s="1"/>
  <c r="AP89" i="7"/>
  <c r="BB89" i="7" s="1"/>
  <c r="F90" i="7"/>
  <c r="AV88" i="7"/>
  <c r="BH88" i="7" s="1"/>
  <c r="BO88" i="7"/>
  <c r="AM88" i="7"/>
  <c r="AY88" i="7" s="1"/>
  <c r="S88" i="7"/>
  <c r="AX88" i="7" s="1"/>
  <c r="BJ88" i="7" s="1"/>
  <c r="AS88" i="7"/>
  <c r="BE88" i="7" s="1"/>
  <c r="BL88" i="7"/>
  <c r="BV88" i="7" s="1"/>
  <c r="BN88" i="7"/>
  <c r="BX88" i="7" s="1"/>
  <c r="AU88" i="7"/>
  <c r="BG88" i="7" s="1"/>
  <c r="R88" i="7"/>
  <c r="AN88" i="7"/>
  <c r="AZ88" i="7" s="1"/>
  <c r="BM88" i="7"/>
  <c r="BW88" i="7" s="1"/>
  <c r="AT88" i="7"/>
  <c r="BF88" i="7" s="1"/>
  <c r="AD88" i="6"/>
  <c r="AV88" i="6"/>
  <c r="U90" i="6"/>
  <c r="AH88" i="6"/>
  <c r="AP88" i="6" s="1"/>
  <c r="O88" i="6"/>
  <c r="AL88" i="6" s="1"/>
  <c r="AT88" i="6" s="1"/>
  <c r="AU88" i="6"/>
  <c r="AW88" i="6" s="1"/>
  <c r="N88" i="6"/>
  <c r="AE88" i="6"/>
  <c r="AM88" i="6" s="1"/>
  <c r="AI88" i="6"/>
  <c r="AQ88" i="6" s="1"/>
  <c r="AX88" i="6"/>
  <c r="AG89" i="6"/>
  <c r="AO89" i="6" s="1"/>
  <c r="F90" i="6"/>
  <c r="AF89" i="6"/>
  <c r="AN89" i="6" s="1"/>
  <c r="AD88" i="5"/>
  <c r="AV88" i="5"/>
  <c r="U90" i="5"/>
  <c r="AK87" i="5"/>
  <c r="AS87" i="5" s="1"/>
  <c r="N88" i="5"/>
  <c r="AE88" i="5"/>
  <c r="AM88" i="5" s="1"/>
  <c r="O88" i="5"/>
  <c r="AH88" i="5"/>
  <c r="AP88" i="5" s="1"/>
  <c r="AU88" i="5"/>
  <c r="AW88" i="5" s="1"/>
  <c r="AI88" i="5"/>
  <c r="AQ88" i="5" s="1"/>
  <c r="AX88" i="5"/>
  <c r="AF89" i="5"/>
  <c r="AN89" i="5" s="1"/>
  <c r="AG89" i="5"/>
  <c r="AO89" i="5" s="1"/>
  <c r="AJ89" i="5"/>
  <c r="AR89" i="5" s="1"/>
  <c r="F90" i="5"/>
  <c r="AD88" i="4"/>
  <c r="AV88" i="4"/>
  <c r="AC89" i="4"/>
  <c r="U90" i="4"/>
  <c r="AK87" i="4"/>
  <c r="AS87" i="4" s="1"/>
  <c r="N88" i="4"/>
  <c r="AE88" i="4"/>
  <c r="AM88" i="4" s="1"/>
  <c r="O88" i="4"/>
  <c r="AL88" i="4" s="1"/>
  <c r="AT88" i="4" s="1"/>
  <c r="AH88" i="4"/>
  <c r="AP88" i="4" s="1"/>
  <c r="AU88" i="4"/>
  <c r="AI88" i="4"/>
  <c r="AQ88" i="4" s="1"/>
  <c r="AX88" i="4"/>
  <c r="F90" i="4"/>
  <c r="AX88" i="3"/>
  <c r="BQ88" i="3"/>
  <c r="BS89" i="3"/>
  <c r="BU89" i="3"/>
  <c r="S90" i="3"/>
  <c r="BD87" i="3"/>
  <c r="BJ87" i="3" s="1"/>
  <c r="BP87" i="3"/>
  <c r="CB87" i="3" s="1"/>
  <c r="CH87" i="3" s="1"/>
  <c r="M88" i="3"/>
  <c r="AA88" i="3"/>
  <c r="AG88" i="3" s="1"/>
  <c r="BN88" i="3"/>
  <c r="BB88" i="3"/>
  <c r="BH88" i="3" s="1"/>
  <c r="BL88" i="3"/>
  <c r="AZ88" i="3"/>
  <c r="BF88" i="3" s="1"/>
  <c r="AR88" i="3"/>
  <c r="AY88" i="3"/>
  <c r="BE88" i="3" s="1"/>
  <c r="BK88" i="3"/>
  <c r="BW88" i="3" s="1"/>
  <c r="CC88" i="3" s="1"/>
  <c r="BA88" i="3"/>
  <c r="BG88" i="3" s="1"/>
  <c r="BM88" i="3"/>
  <c r="BY88" i="3" s="1"/>
  <c r="CE88" i="3" s="1"/>
  <c r="BC88" i="3"/>
  <c r="BI88" i="3" s="1"/>
  <c r="BO88" i="3"/>
  <c r="CA88" i="3" s="1"/>
  <c r="CG88" i="3" s="1"/>
  <c r="F90" i="3"/>
  <c r="AC89" i="3"/>
  <c r="AI89" i="3" s="1"/>
  <c r="AE89" i="3"/>
  <c r="AK89" i="3" s="1"/>
  <c r="AB89" i="3"/>
  <c r="AH89" i="3" s="1"/>
  <c r="AD89" i="3"/>
  <c r="AJ89" i="3" s="1"/>
  <c r="AF87" i="3"/>
  <c r="AL87" i="3" s="1"/>
  <c r="CI87" i="3"/>
  <c r="CJ87" i="3"/>
  <c r="AX88" i="2"/>
  <c r="BQ88" i="2"/>
  <c r="BR89" i="2"/>
  <c r="BT89" i="2"/>
  <c r="S90" i="2"/>
  <c r="BD87" i="2"/>
  <c r="BJ87" i="2" s="1"/>
  <c r="BP87" i="2"/>
  <c r="BC88" i="2"/>
  <c r="BI88" i="2" s="1"/>
  <c r="BO88" i="2"/>
  <c r="AZ88" i="2"/>
  <c r="BF88" i="2" s="1"/>
  <c r="BL88" i="2"/>
  <c r="BB88" i="2"/>
  <c r="BH88" i="2" s="1"/>
  <c r="BN88" i="2"/>
  <c r="BZ88" i="2" s="1"/>
  <c r="CF88" i="2" s="1"/>
  <c r="AC89" i="2"/>
  <c r="AI89" i="2" s="1"/>
  <c r="AE89" i="2"/>
  <c r="AK89" i="2" s="1"/>
  <c r="F90" i="2"/>
  <c r="AB89" i="2"/>
  <c r="AH89" i="2" s="1"/>
  <c r="AD89" i="2"/>
  <c r="AJ89" i="2" s="1"/>
  <c r="BA88" i="2"/>
  <c r="BG88" i="2" s="1"/>
  <c r="BM88" i="2"/>
  <c r="BY88" i="2" s="1"/>
  <c r="CE88" i="2" s="1"/>
  <c r="M88" i="2"/>
  <c r="AA88" i="2"/>
  <c r="AG88" i="2" s="1"/>
  <c r="BK88" i="2"/>
  <c r="BW88" i="2" s="1"/>
  <c r="CC88" i="2" s="1"/>
  <c r="AR88" i="2"/>
  <c r="AY88" i="2"/>
  <c r="BE88" i="2" s="1"/>
  <c r="AF87" i="2"/>
  <c r="AL87" i="2" s="1"/>
  <c r="CI87" i="2"/>
  <c r="AX88" i="1"/>
  <c r="BQ88" i="1"/>
  <c r="BR89" i="1"/>
  <c r="BS89" i="1"/>
  <c r="BT89" i="1"/>
  <c r="BU89" i="1"/>
  <c r="S90" i="1"/>
  <c r="AF87" i="1"/>
  <c r="AL87" i="1" s="1"/>
  <c r="BD87" i="1"/>
  <c r="BJ87" i="1" s="1"/>
  <c r="BP87" i="1"/>
  <c r="M88" i="1"/>
  <c r="AA88" i="1"/>
  <c r="AG88" i="1" s="1"/>
  <c r="AR88" i="1"/>
  <c r="AY88" i="1"/>
  <c r="BE88" i="1" s="1"/>
  <c r="BK88" i="1"/>
  <c r="BW88" i="1" s="1"/>
  <c r="CC88" i="1" s="1"/>
  <c r="AZ88" i="1"/>
  <c r="BF88" i="1" s="1"/>
  <c r="BL88" i="1"/>
  <c r="BX88" i="1" s="1"/>
  <c r="CD88" i="1" s="1"/>
  <c r="BA88" i="1"/>
  <c r="BG88" i="1" s="1"/>
  <c r="BM88" i="1"/>
  <c r="BY88" i="1" s="1"/>
  <c r="CE88" i="1" s="1"/>
  <c r="BB88" i="1"/>
  <c r="BH88" i="1" s="1"/>
  <c r="BN88" i="1"/>
  <c r="BZ88" i="1" s="1"/>
  <c r="CF88" i="1" s="1"/>
  <c r="BC88" i="1"/>
  <c r="BI88" i="1" s="1"/>
  <c r="BO88" i="1"/>
  <c r="CA88" i="1" s="1"/>
  <c r="CG88" i="1" s="1"/>
  <c r="AB89" i="1"/>
  <c r="AH89" i="1" s="1"/>
  <c r="AC89" i="1"/>
  <c r="AI89" i="1" s="1"/>
  <c r="AD89" i="1"/>
  <c r="AJ89" i="1" s="1"/>
  <c r="AE89" i="1"/>
  <c r="AK89" i="1" s="1"/>
  <c r="F90" i="1"/>
  <c r="BU87" i="7"/>
  <c r="BW87" i="7"/>
  <c r="AZ87" i="6"/>
  <c r="AC88" i="5"/>
  <c r="CA87" i="2"/>
  <c r="CG87" i="2" s="1"/>
  <c r="BV87" i="1"/>
  <c r="Z88" i="1"/>
  <c r="BT88" i="3"/>
  <c r="BR88" i="3"/>
  <c r="Z88" i="3"/>
  <c r="BZ87" i="3"/>
  <c r="CF87" i="3" s="1"/>
  <c r="CA87" i="3"/>
  <c r="CG87" i="3" s="1"/>
  <c r="BW87" i="3"/>
  <c r="CC87" i="3" s="1"/>
  <c r="AB88" i="3"/>
  <c r="AH88" i="3" s="1"/>
  <c r="AD88" i="3"/>
  <c r="AJ88" i="3" s="1"/>
  <c r="CB86" i="3"/>
  <c r="CH86" i="3" s="1"/>
  <c r="BV87" i="2"/>
  <c r="BP88" i="9"/>
  <c r="BT88" i="8"/>
  <c r="AC88" i="6"/>
  <c r="AJ88" i="5"/>
  <c r="AR88" i="5" s="1"/>
  <c r="AY88" i="4"/>
  <c r="BX87" i="9"/>
  <c r="AW87" i="9"/>
  <c r="BI87" i="9" s="1"/>
  <c r="BY87" i="9"/>
  <c r="AK88" i="7"/>
  <c r="AG88" i="4"/>
  <c r="AO88" i="4" s="1"/>
  <c r="CB86" i="2"/>
  <c r="CH86" i="2" s="1"/>
  <c r="BZ87" i="2"/>
  <c r="CF87" i="2" s="1"/>
  <c r="BW87" i="8"/>
  <c r="AZ87" i="5"/>
  <c r="AG88" i="5"/>
  <c r="AO88" i="5" s="1"/>
  <c r="BU88" i="2"/>
  <c r="BR88" i="2"/>
  <c r="AK87" i="6"/>
  <c r="AS87" i="6" s="1"/>
  <c r="BT88" i="7"/>
  <c r="AY88" i="5"/>
  <c r="BX87" i="2"/>
  <c r="CD87" i="2" s="1"/>
  <c r="AY88" i="6"/>
  <c r="AC88" i="4"/>
  <c r="AZ87" i="4"/>
  <c r="AJ88" i="4"/>
  <c r="AR88" i="4" s="1"/>
  <c r="Z88" i="2"/>
  <c r="CB86" i="1"/>
  <c r="CH86" i="1" s="1"/>
  <c r="AL88" i="5" l="1"/>
  <c r="AT88" i="5" s="1"/>
  <c r="AL89" i="9"/>
  <c r="BQ89" i="9"/>
  <c r="BS90" i="9"/>
  <c r="Y91" i="9"/>
  <c r="AW88" i="9"/>
  <c r="BI88" i="9" s="1"/>
  <c r="BL89" i="9"/>
  <c r="BV89" i="9" s="1"/>
  <c r="AS89" i="9"/>
  <c r="BE89" i="9" s="1"/>
  <c r="S89" i="9"/>
  <c r="AX89" i="9" s="1"/>
  <c r="BJ89" i="9" s="1"/>
  <c r="BM89" i="9"/>
  <c r="AT89" i="9"/>
  <c r="BF89" i="9" s="1"/>
  <c r="AP90" i="9"/>
  <c r="BB90" i="9" s="1"/>
  <c r="F91" i="9"/>
  <c r="AO90" i="9"/>
  <c r="BA90" i="9" s="1"/>
  <c r="AQ90" i="9"/>
  <c r="BC90" i="9" s="1"/>
  <c r="AN89" i="9"/>
  <c r="AZ89" i="9" s="1"/>
  <c r="R89" i="9"/>
  <c r="BN89" i="9"/>
  <c r="BX89" i="9" s="1"/>
  <c r="AU89" i="9"/>
  <c r="BG89" i="9" s="1"/>
  <c r="AR89" i="9"/>
  <c r="BD89" i="9" s="1"/>
  <c r="BK89" i="9"/>
  <c r="AV89" i="9"/>
  <c r="BH89" i="9" s="1"/>
  <c r="BO89" i="9"/>
  <c r="BQ89" i="8"/>
  <c r="AL89" i="8"/>
  <c r="BT90" i="8"/>
  <c r="Y91" i="8"/>
  <c r="AR89" i="8"/>
  <c r="BD89" i="8" s="1"/>
  <c r="BK89" i="8"/>
  <c r="BU89" i="8" s="1"/>
  <c r="AO90" i="8"/>
  <c r="BA90" i="8" s="1"/>
  <c r="AQ90" i="8"/>
  <c r="BC90" i="8" s="1"/>
  <c r="F91" i="8"/>
  <c r="BL89" i="8"/>
  <c r="BV89" i="8" s="1"/>
  <c r="S89" i="8"/>
  <c r="AX89" i="8" s="1"/>
  <c r="BJ89" i="8" s="1"/>
  <c r="AS89" i="8"/>
  <c r="BE89" i="8" s="1"/>
  <c r="AU89" i="8"/>
  <c r="BG89" i="8" s="1"/>
  <c r="BN89" i="8"/>
  <c r="BX89" i="8" s="1"/>
  <c r="AT89" i="8"/>
  <c r="BF89" i="8" s="1"/>
  <c r="BM89" i="8"/>
  <c r="BO89" i="8"/>
  <c r="BY89" i="8" s="1"/>
  <c r="AV89" i="8"/>
  <c r="BH89" i="8" s="1"/>
  <c r="R89" i="8"/>
  <c r="AN89" i="8"/>
  <c r="AZ89" i="8" s="1"/>
  <c r="BQ89" i="7"/>
  <c r="AL89" i="7"/>
  <c r="BS90" i="7"/>
  <c r="BP90" i="7"/>
  <c r="AK90" i="7"/>
  <c r="BT90" i="7"/>
  <c r="Y91" i="7"/>
  <c r="AN89" i="7"/>
  <c r="AZ89" i="7" s="1"/>
  <c r="R89" i="7"/>
  <c r="S89" i="7"/>
  <c r="AX89" i="7" s="1"/>
  <c r="BJ89" i="7" s="1"/>
  <c r="AS89" i="7"/>
  <c r="BE89" i="7" s="1"/>
  <c r="BL89" i="7"/>
  <c r="BV89" i="7" s="1"/>
  <c r="AR89" i="7"/>
  <c r="BD89" i="7" s="1"/>
  <c r="BK89" i="7"/>
  <c r="AU89" i="7"/>
  <c r="BG89" i="7" s="1"/>
  <c r="BN89" i="7"/>
  <c r="AV89" i="7"/>
  <c r="BH89" i="7" s="1"/>
  <c r="BO89" i="7"/>
  <c r="F91" i="7"/>
  <c r="AP90" i="7"/>
  <c r="BB90" i="7" s="1"/>
  <c r="AO90" i="7"/>
  <c r="BA90" i="7" s="1"/>
  <c r="AQ90" i="7"/>
  <c r="BC90" i="7" s="1"/>
  <c r="AT89" i="7"/>
  <c r="BF89" i="7" s="1"/>
  <c r="BM89" i="7"/>
  <c r="U91" i="6"/>
  <c r="AD89" i="6"/>
  <c r="AV89" i="6"/>
  <c r="AK88" i="6"/>
  <c r="AS88" i="6" s="1"/>
  <c r="F91" i="6"/>
  <c r="AJ90" i="6"/>
  <c r="AR90" i="6" s="1"/>
  <c r="AG90" i="6"/>
  <c r="AO90" i="6" s="1"/>
  <c r="AU89" i="6"/>
  <c r="AW89" i="6" s="1"/>
  <c r="O89" i="6"/>
  <c r="AL89" i="6" s="1"/>
  <c r="AT89" i="6" s="1"/>
  <c r="AH89" i="6"/>
  <c r="AP89" i="6" s="1"/>
  <c r="N89" i="6"/>
  <c r="AE89" i="6"/>
  <c r="AM89" i="6" s="1"/>
  <c r="AX89" i="6"/>
  <c r="AI89" i="6"/>
  <c r="AQ89" i="6" s="1"/>
  <c r="AD89" i="5"/>
  <c r="AV89" i="5"/>
  <c r="U91" i="5"/>
  <c r="N89" i="5"/>
  <c r="AE89" i="5"/>
  <c r="AM89" i="5" s="1"/>
  <c r="O89" i="5"/>
  <c r="AL89" i="5" s="1"/>
  <c r="AT89" i="5" s="1"/>
  <c r="AH89" i="5"/>
  <c r="AP89" i="5" s="1"/>
  <c r="AU89" i="5"/>
  <c r="AW89" i="5" s="1"/>
  <c r="AI89" i="5"/>
  <c r="AQ89" i="5" s="1"/>
  <c r="AX89" i="5"/>
  <c r="AF90" i="5"/>
  <c r="AN90" i="5" s="1"/>
  <c r="AG90" i="5"/>
  <c r="AO90" i="5" s="1"/>
  <c r="AJ90" i="5"/>
  <c r="AR90" i="5" s="1"/>
  <c r="F91" i="5"/>
  <c r="AD89" i="4"/>
  <c r="AV89" i="4"/>
  <c r="U91" i="4"/>
  <c r="N89" i="4"/>
  <c r="AK89" i="4" s="1"/>
  <c r="AS89" i="4" s="1"/>
  <c r="AE89" i="4"/>
  <c r="AM89" i="4" s="1"/>
  <c r="O89" i="4"/>
  <c r="AL89" i="4" s="1"/>
  <c r="AT89" i="4" s="1"/>
  <c r="AH89" i="4"/>
  <c r="AP89" i="4" s="1"/>
  <c r="AU89" i="4"/>
  <c r="AW89" i="4" s="1"/>
  <c r="AI89" i="4"/>
  <c r="AQ89" i="4" s="1"/>
  <c r="AX89" i="4"/>
  <c r="AF90" i="4"/>
  <c r="AN90" i="4" s="1"/>
  <c r="F91" i="4"/>
  <c r="AX89" i="3"/>
  <c r="BQ89" i="3"/>
  <c r="BS90" i="3"/>
  <c r="S91" i="3"/>
  <c r="BU90" i="3"/>
  <c r="Z90" i="3"/>
  <c r="CI88" i="3"/>
  <c r="CJ88" i="3"/>
  <c r="AF88" i="3"/>
  <c r="AL88" i="3" s="1"/>
  <c r="BD88" i="3"/>
  <c r="BJ88" i="3" s="1"/>
  <c r="BP88" i="3"/>
  <c r="BL89" i="3"/>
  <c r="AZ89" i="3"/>
  <c r="BF89" i="3" s="1"/>
  <c r="F91" i="3"/>
  <c r="BN89" i="3"/>
  <c r="BB89" i="3"/>
  <c r="BH89" i="3" s="1"/>
  <c r="BA89" i="3"/>
  <c r="BG89" i="3" s="1"/>
  <c r="BM89" i="3"/>
  <c r="BY89" i="3" s="1"/>
  <c r="CE89" i="3" s="1"/>
  <c r="M89" i="3"/>
  <c r="AA89" i="3"/>
  <c r="AG89" i="3" s="1"/>
  <c r="BC89" i="3"/>
  <c r="BI89" i="3" s="1"/>
  <c r="BO89" i="3"/>
  <c r="CA89" i="3" s="1"/>
  <c r="CG89" i="3" s="1"/>
  <c r="AR89" i="3"/>
  <c r="BK89" i="3"/>
  <c r="AY89" i="3"/>
  <c r="BE89" i="3" s="1"/>
  <c r="AX89" i="2"/>
  <c r="BQ89" i="2"/>
  <c r="BU90" i="2"/>
  <c r="BT90" i="2"/>
  <c r="BS90" i="2"/>
  <c r="S91" i="2"/>
  <c r="BN89" i="2"/>
  <c r="BZ89" i="2" s="1"/>
  <c r="CF89" i="2" s="1"/>
  <c r="BB89" i="2"/>
  <c r="BH89" i="2" s="1"/>
  <c r="BM89" i="2"/>
  <c r="BA89" i="2"/>
  <c r="BG89" i="2" s="1"/>
  <c r="AB90" i="2"/>
  <c r="AH90" i="2" s="1"/>
  <c r="AC90" i="2"/>
  <c r="AI90" i="2" s="1"/>
  <c r="AD90" i="2"/>
  <c r="AJ90" i="2" s="1"/>
  <c r="F91" i="2"/>
  <c r="AE90" i="2"/>
  <c r="AK90" i="2" s="1"/>
  <c r="AY89" i="2"/>
  <c r="BE89" i="2" s="1"/>
  <c r="BK89" i="2"/>
  <c r="BW89" i="2" s="1"/>
  <c r="CC89" i="2" s="1"/>
  <c r="AR89" i="2"/>
  <c r="BO89" i="2"/>
  <c r="BC89" i="2"/>
  <c r="BI89" i="2" s="1"/>
  <c r="M89" i="2"/>
  <c r="AA89" i="2"/>
  <c r="AG89" i="2" s="1"/>
  <c r="BL89" i="2"/>
  <c r="BX89" i="2" s="1"/>
  <c r="CD89" i="2" s="1"/>
  <c r="AZ89" i="2"/>
  <c r="BF89" i="2" s="1"/>
  <c r="CI88" i="2"/>
  <c r="AF88" i="2"/>
  <c r="AL88" i="2" s="1"/>
  <c r="BD88" i="2"/>
  <c r="BJ88" i="2" s="1"/>
  <c r="BP88" i="2"/>
  <c r="AX89" i="1"/>
  <c r="BQ89" i="1"/>
  <c r="BR90" i="1"/>
  <c r="BS90" i="1"/>
  <c r="BT90" i="1"/>
  <c r="BU90" i="1"/>
  <c r="S91" i="1"/>
  <c r="BD88" i="1"/>
  <c r="BJ88" i="1" s="1"/>
  <c r="BP88" i="1"/>
  <c r="M89" i="1"/>
  <c r="AA89" i="1"/>
  <c r="AG89" i="1" s="1"/>
  <c r="AR89" i="1"/>
  <c r="AY89" i="1"/>
  <c r="BE89" i="1" s="1"/>
  <c r="BK89" i="1"/>
  <c r="BW89" i="1" s="1"/>
  <c r="CC89" i="1" s="1"/>
  <c r="AZ89" i="1"/>
  <c r="BF89" i="1" s="1"/>
  <c r="BL89" i="1"/>
  <c r="BX89" i="1" s="1"/>
  <c r="CD89" i="1" s="1"/>
  <c r="BA89" i="1"/>
  <c r="BG89" i="1" s="1"/>
  <c r="BM89" i="1"/>
  <c r="BY89" i="1" s="1"/>
  <c r="CE89" i="1" s="1"/>
  <c r="BB89" i="1"/>
  <c r="BH89" i="1" s="1"/>
  <c r="BN89" i="1"/>
  <c r="BZ89" i="1" s="1"/>
  <c r="CF89" i="1" s="1"/>
  <c r="BC89" i="1"/>
  <c r="BI89" i="1" s="1"/>
  <c r="BO89" i="1"/>
  <c r="CA89" i="1" s="1"/>
  <c r="CG89" i="1" s="1"/>
  <c r="AB90" i="1"/>
  <c r="AH90" i="1" s="1"/>
  <c r="AC90" i="1"/>
  <c r="AI90" i="1" s="1"/>
  <c r="AD90" i="1"/>
  <c r="AJ90" i="1" s="1"/>
  <c r="AE90" i="1"/>
  <c r="AK90" i="1" s="1"/>
  <c r="F91" i="1"/>
  <c r="BP89" i="7"/>
  <c r="BY88" i="7"/>
  <c r="AY89" i="6"/>
  <c r="BS89" i="2"/>
  <c r="AF88" i="1"/>
  <c r="AL88" i="1" s="1"/>
  <c r="AW88" i="4"/>
  <c r="AZ88" i="4"/>
  <c r="AF89" i="4"/>
  <c r="AN89" i="4" s="1"/>
  <c r="AG89" i="4"/>
  <c r="AO89" i="4" s="1"/>
  <c r="AJ89" i="4"/>
  <c r="AR89" i="4" s="1"/>
  <c r="BV88" i="3"/>
  <c r="BT89" i="3"/>
  <c r="BR89" i="3"/>
  <c r="Z89" i="3"/>
  <c r="BU89" i="2"/>
  <c r="BR89" i="9"/>
  <c r="BT89" i="9"/>
  <c r="BT89" i="7"/>
  <c r="AZ88" i="6"/>
  <c r="AC89" i="5"/>
  <c r="AK89" i="8"/>
  <c r="AW88" i="7"/>
  <c r="BI88" i="7" s="1"/>
  <c r="AY89" i="4"/>
  <c r="BV88" i="2"/>
  <c r="BV88" i="1"/>
  <c r="AK89" i="9"/>
  <c r="BR89" i="8"/>
  <c r="AK89" i="7"/>
  <c r="AC89" i="6"/>
  <c r="AJ89" i="6"/>
  <c r="AR89" i="6" s="1"/>
  <c r="AY89" i="5"/>
  <c r="AK88" i="4"/>
  <c r="AS88" i="4" s="1"/>
  <c r="BX88" i="3"/>
  <c r="CD88" i="3" s="1"/>
  <c r="CA88" i="2"/>
  <c r="CG88" i="2" s="1"/>
  <c r="BU88" i="9"/>
  <c r="BZ88" i="3"/>
  <c r="CF88" i="3" s="1"/>
  <c r="Z89" i="2"/>
  <c r="CB87" i="2"/>
  <c r="CH87" i="2" s="1"/>
  <c r="BX88" i="2"/>
  <c r="CD88" i="2" s="1"/>
  <c r="CB87" i="1"/>
  <c r="CH87" i="1" s="1"/>
  <c r="Z89" i="1"/>
  <c r="BP89" i="9"/>
  <c r="BY88" i="8"/>
  <c r="BR89" i="7"/>
  <c r="BS89" i="7"/>
  <c r="AK88" i="5"/>
  <c r="AS88" i="5" s="1"/>
  <c r="AZ88" i="5"/>
  <c r="AW88" i="8"/>
  <c r="BI88" i="8" s="1"/>
  <c r="AL90" i="9" l="1"/>
  <c r="BQ90" i="9"/>
  <c r="BT91" i="9"/>
  <c r="BS91" i="9"/>
  <c r="Y92" i="9"/>
  <c r="AN90" i="9"/>
  <c r="AZ90" i="9" s="1"/>
  <c r="R90" i="9"/>
  <c r="AR90" i="9"/>
  <c r="BD90" i="9" s="1"/>
  <c r="BK90" i="9"/>
  <c r="AV90" i="9"/>
  <c r="BH90" i="9" s="1"/>
  <c r="BO90" i="9"/>
  <c r="BL90" i="9"/>
  <c r="BV90" i="9" s="1"/>
  <c r="S90" i="9"/>
  <c r="AX90" i="9" s="1"/>
  <c r="BJ90" i="9" s="1"/>
  <c r="AS90" i="9"/>
  <c r="BE90" i="9" s="1"/>
  <c r="AU90" i="9"/>
  <c r="BG90" i="9" s="1"/>
  <c r="BN90" i="9"/>
  <c r="BX90" i="9" s="1"/>
  <c r="F92" i="9"/>
  <c r="AP91" i="9"/>
  <c r="BB91" i="9" s="1"/>
  <c r="AQ91" i="9"/>
  <c r="BC91" i="9" s="1"/>
  <c r="AO91" i="9"/>
  <c r="BA91" i="9" s="1"/>
  <c r="AA395" i="9"/>
  <c r="AM90" i="9"/>
  <c r="AY90" i="9" s="1"/>
  <c r="BM90" i="9"/>
  <c r="AT90" i="9"/>
  <c r="BF90" i="9" s="1"/>
  <c r="BQ90" i="8"/>
  <c r="AL90" i="8"/>
  <c r="BS91" i="8"/>
  <c r="Y92" i="8"/>
  <c r="BT91" i="8"/>
  <c r="BM90" i="8"/>
  <c r="AT90" i="8"/>
  <c r="BF90" i="8" s="1"/>
  <c r="BO90" i="8"/>
  <c r="BY90" i="8" s="1"/>
  <c r="AV90" i="8"/>
  <c r="BH90" i="8" s="1"/>
  <c r="AR90" i="8"/>
  <c r="BD90" i="8" s="1"/>
  <c r="BK90" i="8"/>
  <c r="R90" i="8"/>
  <c r="AN90" i="8"/>
  <c r="AZ90" i="8" s="1"/>
  <c r="AA395" i="8"/>
  <c r="AM90" i="8"/>
  <c r="AY90" i="8" s="1"/>
  <c r="S90" i="8"/>
  <c r="AX90" i="8" s="1"/>
  <c r="BJ90" i="8" s="1"/>
  <c r="AS90" i="8"/>
  <c r="BE90" i="8" s="1"/>
  <c r="BL90" i="8"/>
  <c r="BV90" i="8" s="1"/>
  <c r="AU90" i="8"/>
  <c r="BG90" i="8" s="1"/>
  <c r="BN90" i="8"/>
  <c r="AP91" i="8"/>
  <c r="BB91" i="8" s="1"/>
  <c r="F92" i="8"/>
  <c r="AQ91" i="8"/>
  <c r="BC91" i="8" s="1"/>
  <c r="AO91" i="8"/>
  <c r="BA91" i="8" s="1"/>
  <c r="AL90" i="7"/>
  <c r="BQ90" i="7"/>
  <c r="Y92" i="7"/>
  <c r="BP91" i="7"/>
  <c r="BR91" i="7"/>
  <c r="BT91" i="7"/>
  <c r="AU90" i="7"/>
  <c r="BG90" i="7" s="1"/>
  <c r="BN90" i="7"/>
  <c r="BX90" i="7" s="1"/>
  <c r="R90" i="7"/>
  <c r="AN90" i="7"/>
  <c r="AZ90" i="7" s="1"/>
  <c r="BK90" i="7"/>
  <c r="BU90" i="7" s="1"/>
  <c r="AR90" i="7"/>
  <c r="BD90" i="7" s="1"/>
  <c r="BM90" i="7"/>
  <c r="AT90" i="7"/>
  <c r="BF90" i="7" s="1"/>
  <c r="AP91" i="7"/>
  <c r="BB91" i="7" s="1"/>
  <c r="AO91" i="7"/>
  <c r="BA91" i="7" s="1"/>
  <c r="F92" i="7"/>
  <c r="AQ91" i="7"/>
  <c r="BC91" i="7" s="1"/>
  <c r="AA395" i="7"/>
  <c r="AM90" i="7"/>
  <c r="AY90" i="7" s="1"/>
  <c r="S90" i="7"/>
  <c r="AX90" i="7" s="1"/>
  <c r="BJ90" i="7" s="1"/>
  <c r="BL90" i="7"/>
  <c r="BV90" i="7" s="1"/>
  <c r="AS90" i="7"/>
  <c r="BE90" i="7" s="1"/>
  <c r="AV90" i="7"/>
  <c r="BH90" i="7" s="1"/>
  <c r="BO90" i="7"/>
  <c r="BY90" i="7" s="1"/>
  <c r="AD90" i="6"/>
  <c r="AV90" i="6"/>
  <c r="U92" i="6"/>
  <c r="AH90" i="6"/>
  <c r="AP90" i="6" s="1"/>
  <c r="O90" i="6"/>
  <c r="AL90" i="6" s="1"/>
  <c r="AT90" i="6" s="1"/>
  <c r="AU90" i="6"/>
  <c r="AW90" i="6" s="1"/>
  <c r="N90" i="6"/>
  <c r="Z395" i="6" s="1"/>
  <c r="AE90" i="6"/>
  <c r="AM90" i="6" s="1"/>
  <c r="AI90" i="6"/>
  <c r="AQ90" i="6" s="1"/>
  <c r="AX90" i="6"/>
  <c r="F92" i="6"/>
  <c r="AG91" i="6"/>
  <c r="AO91" i="6" s="1"/>
  <c r="AF91" i="6"/>
  <c r="AN91" i="6" s="1"/>
  <c r="AJ91" i="6"/>
  <c r="AR91" i="6" s="1"/>
  <c r="AD90" i="5"/>
  <c r="AV90" i="5"/>
  <c r="U92" i="5"/>
  <c r="N90" i="5"/>
  <c r="AE90" i="5"/>
  <c r="AM90" i="5" s="1"/>
  <c r="O90" i="5"/>
  <c r="AL90" i="5" s="1"/>
  <c r="AT90" i="5" s="1"/>
  <c r="AH90" i="5"/>
  <c r="AP90" i="5" s="1"/>
  <c r="AU90" i="5"/>
  <c r="AW90" i="5" s="1"/>
  <c r="AI90" i="5"/>
  <c r="AQ90" i="5" s="1"/>
  <c r="AX90" i="5"/>
  <c r="AF91" i="5"/>
  <c r="AN91" i="5" s="1"/>
  <c r="AJ91" i="5"/>
  <c r="AR91" i="5" s="1"/>
  <c r="F92" i="5"/>
  <c r="AD90" i="4"/>
  <c r="AV90" i="4"/>
  <c r="U92" i="4"/>
  <c r="N90" i="4"/>
  <c r="AE90" i="4"/>
  <c r="AM90" i="4" s="1"/>
  <c r="O90" i="4"/>
  <c r="AH90" i="4"/>
  <c r="AP90" i="4" s="1"/>
  <c r="AU90" i="4"/>
  <c r="AW90" i="4" s="1"/>
  <c r="AI90" i="4"/>
  <c r="AQ90" i="4" s="1"/>
  <c r="AX90" i="4"/>
  <c r="AF91" i="4"/>
  <c r="AN91" i="4" s="1"/>
  <c r="AJ91" i="4"/>
  <c r="AR91" i="4" s="1"/>
  <c r="F92" i="4"/>
  <c r="S92" i="3"/>
  <c r="Z91" i="3"/>
  <c r="BU91" i="3"/>
  <c r="AX90" i="3"/>
  <c r="BV90" i="3" s="1"/>
  <c r="BQ90" i="3"/>
  <c r="BL90" i="3"/>
  <c r="AZ90" i="3"/>
  <c r="BF90" i="3" s="1"/>
  <c r="BC90" i="3"/>
  <c r="BI90" i="3" s="1"/>
  <c r="BO90" i="3"/>
  <c r="CA90" i="3" s="1"/>
  <c r="CG90" i="3" s="1"/>
  <c r="AB91" i="3"/>
  <c r="AH91" i="3" s="1"/>
  <c r="F92" i="3"/>
  <c r="AC91" i="3"/>
  <c r="AI91" i="3" s="1"/>
  <c r="AD91" i="3"/>
  <c r="AJ91" i="3" s="1"/>
  <c r="M90" i="3"/>
  <c r="AA90" i="3"/>
  <c r="AG90" i="3" s="1"/>
  <c r="BM90" i="3"/>
  <c r="BY90" i="3" s="1"/>
  <c r="CE90" i="3" s="1"/>
  <c r="BA90" i="3"/>
  <c r="BG90" i="3" s="1"/>
  <c r="AR90" i="3"/>
  <c r="AY90" i="3"/>
  <c r="BE90" i="3" s="1"/>
  <c r="BK90" i="3"/>
  <c r="BB90" i="3"/>
  <c r="BH90" i="3" s="1"/>
  <c r="BN90" i="3"/>
  <c r="AV395" i="3"/>
  <c r="Y395" i="3"/>
  <c r="AT395" i="3"/>
  <c r="U395" i="3"/>
  <c r="AW395" i="3"/>
  <c r="W395" i="3"/>
  <c r="AS395" i="3"/>
  <c r="AU395" i="3"/>
  <c r="V395" i="3"/>
  <c r="X395" i="3"/>
  <c r="AF89" i="3"/>
  <c r="AL89" i="3" s="1"/>
  <c r="CI89" i="3"/>
  <c r="CJ89" i="3"/>
  <c r="BD89" i="3"/>
  <c r="BJ89" i="3" s="1"/>
  <c r="BP89" i="3"/>
  <c r="AX90" i="2"/>
  <c r="BQ90" i="2"/>
  <c r="BS91" i="2"/>
  <c r="BU91" i="2"/>
  <c r="S92" i="2"/>
  <c r="BO90" i="2"/>
  <c r="CA90" i="2" s="1"/>
  <c r="CG90" i="2" s="1"/>
  <c r="BC90" i="2"/>
  <c r="BI90" i="2" s="1"/>
  <c r="BL90" i="2"/>
  <c r="AZ90" i="2"/>
  <c r="BF90" i="2" s="1"/>
  <c r="BB90" i="2"/>
  <c r="BH90" i="2" s="1"/>
  <c r="BN90" i="2"/>
  <c r="BZ90" i="2" s="1"/>
  <c r="CF90" i="2" s="1"/>
  <c r="AY90" i="2"/>
  <c r="BE90" i="2" s="1"/>
  <c r="AR90" i="2"/>
  <c r="BK90" i="2"/>
  <c r="BW90" i="2" s="1"/>
  <c r="CC90" i="2" s="1"/>
  <c r="BM90" i="2"/>
  <c r="BY90" i="2" s="1"/>
  <c r="CE90" i="2" s="1"/>
  <c r="BA90" i="2"/>
  <c r="BG90" i="2" s="1"/>
  <c r="F92" i="2"/>
  <c r="AB91" i="2"/>
  <c r="AH91" i="2" s="1"/>
  <c r="AD91" i="2"/>
  <c r="AJ91" i="2" s="1"/>
  <c r="AE91" i="2"/>
  <c r="AK91" i="2" s="1"/>
  <c r="AC91" i="2"/>
  <c r="AI91" i="2" s="1"/>
  <c r="AA90" i="2"/>
  <c r="AG90" i="2" s="1"/>
  <c r="M90" i="2"/>
  <c r="BP89" i="2"/>
  <c r="BD89" i="2"/>
  <c r="BJ89" i="2" s="1"/>
  <c r="AT395" i="2"/>
  <c r="W395" i="2"/>
  <c r="U395" i="2"/>
  <c r="AV395" i="2"/>
  <c r="AU395" i="2"/>
  <c r="AW395" i="2"/>
  <c r="X395" i="2"/>
  <c r="V395" i="2"/>
  <c r="Y395" i="2"/>
  <c r="AS395" i="2"/>
  <c r="AF89" i="2"/>
  <c r="AL89" i="2" s="1"/>
  <c r="CI89" i="2"/>
  <c r="AX90" i="1"/>
  <c r="BQ90" i="1"/>
  <c r="BR91" i="1"/>
  <c r="BS91" i="1"/>
  <c r="BT91" i="1"/>
  <c r="BU91" i="1"/>
  <c r="S92" i="1"/>
  <c r="BD89" i="1"/>
  <c r="BJ89" i="1" s="1"/>
  <c r="BP89" i="1"/>
  <c r="M90" i="1"/>
  <c r="AA90" i="1"/>
  <c r="AG90" i="1" s="1"/>
  <c r="AR90" i="1"/>
  <c r="AY90" i="1"/>
  <c r="BE90" i="1" s="1"/>
  <c r="BK90" i="1"/>
  <c r="BW90" i="1" s="1"/>
  <c r="CC90" i="1" s="1"/>
  <c r="AZ90" i="1"/>
  <c r="BF90" i="1" s="1"/>
  <c r="BL90" i="1"/>
  <c r="BX90" i="1" s="1"/>
  <c r="CD90" i="1" s="1"/>
  <c r="BA90" i="1"/>
  <c r="BG90" i="1" s="1"/>
  <c r="BM90" i="1"/>
  <c r="BY90" i="1" s="1"/>
  <c r="CE90" i="1" s="1"/>
  <c r="BB90" i="1"/>
  <c r="BH90" i="1" s="1"/>
  <c r="BN90" i="1"/>
  <c r="BZ90" i="1" s="1"/>
  <c r="CF90" i="1" s="1"/>
  <c r="BC90" i="1"/>
  <c r="BI90" i="1" s="1"/>
  <c r="BO90" i="1"/>
  <c r="CA90" i="1" s="1"/>
  <c r="CG90" i="1" s="1"/>
  <c r="AB91" i="1"/>
  <c r="AH91" i="1" s="1"/>
  <c r="AC91" i="1"/>
  <c r="AI91" i="1" s="1"/>
  <c r="AD91" i="1"/>
  <c r="AJ91" i="1" s="1"/>
  <c r="AE91" i="1"/>
  <c r="AK91" i="1" s="1"/>
  <c r="F92" i="1"/>
  <c r="AW89" i="8"/>
  <c r="BI89" i="8" s="1"/>
  <c r="BW89" i="7"/>
  <c r="AY90" i="6"/>
  <c r="AY90" i="4"/>
  <c r="CA89" i="2"/>
  <c r="CG89" i="2" s="1"/>
  <c r="CB88" i="2"/>
  <c r="CH88" i="2" s="1"/>
  <c r="Z90" i="1"/>
  <c r="BR90" i="3"/>
  <c r="BT90" i="3"/>
  <c r="CB88" i="3"/>
  <c r="CH88" i="3" s="1"/>
  <c r="BX89" i="3"/>
  <c r="CD89" i="3" s="1"/>
  <c r="AD90" i="3"/>
  <c r="AJ90" i="3" s="1"/>
  <c r="AB90" i="3"/>
  <c r="AH90" i="3" s="1"/>
  <c r="AE90" i="3"/>
  <c r="AK90" i="3" s="1"/>
  <c r="AC90" i="3"/>
  <c r="AI90" i="3" s="1"/>
  <c r="BZ89" i="3"/>
  <c r="CF89" i="3" s="1"/>
  <c r="BW89" i="3"/>
  <c r="CC89" i="3" s="1"/>
  <c r="BV89" i="2"/>
  <c r="BR90" i="2"/>
  <c r="Z90" i="2"/>
  <c r="BV89" i="1"/>
  <c r="BP90" i="8"/>
  <c r="AP90" i="8"/>
  <c r="BB90" i="8" s="1"/>
  <c r="BW89" i="8"/>
  <c r="AK89" i="5"/>
  <c r="AS89" i="5" s="1"/>
  <c r="AZ89" i="5"/>
  <c r="BY89" i="2"/>
  <c r="CE89" i="2" s="1"/>
  <c r="BT90" i="9"/>
  <c r="BR90" i="9"/>
  <c r="BW89" i="9"/>
  <c r="AK90" i="8"/>
  <c r="BR90" i="7"/>
  <c r="AC90" i="6"/>
  <c r="AF90" i="6"/>
  <c r="AN90" i="6" s="1"/>
  <c r="AY90" i="5"/>
  <c r="AJ90" i="4"/>
  <c r="AR90" i="4" s="1"/>
  <c r="CB88" i="1"/>
  <c r="CH88" i="1" s="1"/>
  <c r="AW89" i="9"/>
  <c r="BI89" i="9" s="1"/>
  <c r="BU89" i="9"/>
  <c r="BY89" i="9"/>
  <c r="AW89" i="7"/>
  <c r="BI89" i="7" s="1"/>
  <c r="BU89" i="7"/>
  <c r="BX89" i="7"/>
  <c r="BY89" i="7"/>
  <c r="BP90" i="9"/>
  <c r="AK89" i="6"/>
  <c r="AS89" i="6" s="1"/>
  <c r="AZ89" i="6"/>
  <c r="AC90" i="5"/>
  <c r="AK90" i="9"/>
  <c r="BR90" i="8"/>
  <c r="BS90" i="8"/>
  <c r="AC90" i="4"/>
  <c r="AZ89" i="4"/>
  <c r="AG90" i="4"/>
  <c r="AO90" i="4" s="1"/>
  <c r="BV89" i="3"/>
  <c r="AF89" i="1"/>
  <c r="AL89" i="1" s="1"/>
  <c r="AE395" i="9"/>
  <c r="AH395" i="9"/>
  <c r="AB395" i="9"/>
  <c r="AC395" i="9"/>
  <c r="AF395" i="9"/>
  <c r="AG395" i="9"/>
  <c r="AJ395" i="9"/>
  <c r="AD395" i="9"/>
  <c r="AI395" i="9"/>
  <c r="AB395" i="6"/>
  <c r="W395" i="6"/>
  <c r="X395" i="6"/>
  <c r="AA395" i="6"/>
  <c r="Y395" i="6"/>
  <c r="AL90" i="4" l="1"/>
  <c r="AT90" i="4" s="1"/>
  <c r="AL91" i="9"/>
  <c r="BQ91" i="9"/>
  <c r="BT92" i="9"/>
  <c r="Y93" i="9"/>
  <c r="BS92" i="9"/>
  <c r="AN91" i="9"/>
  <c r="AZ91" i="9" s="1"/>
  <c r="R91" i="9"/>
  <c r="AS91" i="9"/>
  <c r="BE91" i="9" s="1"/>
  <c r="S91" i="9"/>
  <c r="AX91" i="9" s="1"/>
  <c r="BJ91" i="9" s="1"/>
  <c r="BL91" i="9"/>
  <c r="BV91" i="9" s="1"/>
  <c r="AU91" i="9"/>
  <c r="BG91" i="9" s="1"/>
  <c r="BN91" i="9"/>
  <c r="BX91" i="9" s="1"/>
  <c r="AP92" i="9"/>
  <c r="BB92" i="9" s="1"/>
  <c r="AO92" i="9"/>
  <c r="BA92" i="9" s="1"/>
  <c r="AQ92" i="9"/>
  <c r="BC92" i="9" s="1"/>
  <c r="F93" i="9"/>
  <c r="AR91" i="9"/>
  <c r="BD91" i="9" s="1"/>
  <c r="BK91" i="9"/>
  <c r="AM91" i="9"/>
  <c r="AY91" i="9" s="1"/>
  <c r="AV91" i="9"/>
  <c r="BH91" i="9" s="1"/>
  <c r="BO91" i="9"/>
  <c r="BY91" i="9" s="1"/>
  <c r="AT91" i="9"/>
  <c r="BF91" i="9" s="1"/>
  <c r="BM91" i="9"/>
  <c r="BQ91" i="8"/>
  <c r="AL91" i="8"/>
  <c r="BP92" i="8"/>
  <c r="Y93" i="8"/>
  <c r="BT92" i="8"/>
  <c r="BR92" i="8"/>
  <c r="AH395" i="8"/>
  <c r="AI395" i="8"/>
  <c r="AG395" i="8"/>
  <c r="AC395" i="8"/>
  <c r="AB395" i="8"/>
  <c r="AE395" i="8"/>
  <c r="AJ395" i="8"/>
  <c r="AF395" i="8"/>
  <c r="AD395" i="8"/>
  <c r="AW90" i="8"/>
  <c r="BI90" i="8" s="1"/>
  <c r="AR91" i="8"/>
  <c r="BD91" i="8" s="1"/>
  <c r="BK91" i="8"/>
  <c r="BN91" i="8"/>
  <c r="BX91" i="8" s="1"/>
  <c r="AU91" i="8"/>
  <c r="BG91" i="8" s="1"/>
  <c r="AQ92" i="8"/>
  <c r="BC92" i="8" s="1"/>
  <c r="AO92" i="8"/>
  <c r="BA92" i="8" s="1"/>
  <c r="AP92" i="8"/>
  <c r="BB92" i="8" s="1"/>
  <c r="F93" i="8"/>
  <c r="AM91" i="8"/>
  <c r="AY91" i="8" s="1"/>
  <c r="BM91" i="8"/>
  <c r="AT91" i="8"/>
  <c r="BF91" i="8" s="1"/>
  <c r="AN91" i="8"/>
  <c r="AZ91" i="8" s="1"/>
  <c r="R91" i="8"/>
  <c r="S91" i="8"/>
  <c r="AX91" i="8" s="1"/>
  <c r="BJ91" i="8" s="1"/>
  <c r="BL91" i="8"/>
  <c r="BV91" i="8" s="1"/>
  <c r="AS91" i="8"/>
  <c r="BE91" i="8" s="1"/>
  <c r="AV91" i="8"/>
  <c r="BH91" i="8" s="1"/>
  <c r="BO91" i="8"/>
  <c r="BY91" i="8" s="1"/>
  <c r="BQ91" i="7"/>
  <c r="AL91" i="7"/>
  <c r="Y93" i="7"/>
  <c r="BP92" i="7"/>
  <c r="BT92" i="7"/>
  <c r="AK92" i="7"/>
  <c r="BR92" i="7"/>
  <c r="AJ395" i="7"/>
  <c r="AD395" i="7"/>
  <c r="AH395" i="7"/>
  <c r="AI395" i="7"/>
  <c r="AB395" i="7"/>
  <c r="AG395" i="7"/>
  <c r="AC395" i="7"/>
  <c r="AE395" i="7"/>
  <c r="AF395" i="7"/>
  <c r="AW90" i="7"/>
  <c r="BI90" i="7" s="1"/>
  <c r="R91" i="7"/>
  <c r="AN91" i="7"/>
  <c r="AZ91" i="7" s="1"/>
  <c r="AR91" i="7"/>
  <c r="BD91" i="7" s="1"/>
  <c r="BK91" i="7"/>
  <c r="BU91" i="7" s="1"/>
  <c r="BM91" i="7"/>
  <c r="BW91" i="7" s="1"/>
  <c r="AT91" i="7"/>
  <c r="BF91" i="7" s="1"/>
  <c r="AM91" i="7"/>
  <c r="AY91" i="7" s="1"/>
  <c r="BO91" i="7"/>
  <c r="BY91" i="7" s="1"/>
  <c r="AV91" i="7"/>
  <c r="BH91" i="7" s="1"/>
  <c r="AP92" i="7"/>
  <c r="BB92" i="7" s="1"/>
  <c r="F93" i="7"/>
  <c r="AO92" i="7"/>
  <c r="BA92" i="7" s="1"/>
  <c r="AQ92" i="7"/>
  <c r="BC92" i="7" s="1"/>
  <c r="S91" i="7"/>
  <c r="AX91" i="7" s="1"/>
  <c r="BJ91" i="7" s="1"/>
  <c r="BL91" i="7"/>
  <c r="BV91" i="7" s="1"/>
  <c r="AS91" i="7"/>
  <c r="BE91" i="7" s="1"/>
  <c r="BN91" i="7"/>
  <c r="AU91" i="7"/>
  <c r="BG91" i="7" s="1"/>
  <c r="AD91" i="6"/>
  <c r="AV91" i="6"/>
  <c r="U93" i="6"/>
  <c r="N91" i="6"/>
  <c r="AE91" i="6"/>
  <c r="AM91" i="6" s="1"/>
  <c r="AI91" i="6"/>
  <c r="AQ91" i="6" s="1"/>
  <c r="AX91" i="6"/>
  <c r="AF92" i="6"/>
  <c r="AN92" i="6" s="1"/>
  <c r="F93" i="6"/>
  <c r="O91" i="6"/>
  <c r="AL91" i="6" s="1"/>
  <c r="AT91" i="6" s="1"/>
  <c r="AU91" i="6"/>
  <c r="AW91" i="6" s="1"/>
  <c r="AH91" i="6"/>
  <c r="AP91" i="6" s="1"/>
  <c r="AD91" i="5"/>
  <c r="AV91" i="5"/>
  <c r="U93" i="5"/>
  <c r="Z395" i="5"/>
  <c r="X395" i="5"/>
  <c r="AB395" i="5"/>
  <c r="Y395" i="5"/>
  <c r="AA395" i="5"/>
  <c r="W395" i="5"/>
  <c r="AK90" i="5"/>
  <c r="AS90" i="5" s="1"/>
  <c r="N91" i="5"/>
  <c r="AE91" i="5"/>
  <c r="AM91" i="5" s="1"/>
  <c r="O91" i="5"/>
  <c r="AL91" i="5" s="1"/>
  <c r="AT91" i="5" s="1"/>
  <c r="AH91" i="5"/>
  <c r="AP91" i="5" s="1"/>
  <c r="AU91" i="5"/>
  <c r="AW91" i="5" s="1"/>
  <c r="AI91" i="5"/>
  <c r="AQ91" i="5" s="1"/>
  <c r="AX91" i="5"/>
  <c r="AF92" i="5"/>
  <c r="AN92" i="5" s="1"/>
  <c r="AG92" i="5"/>
  <c r="AO92" i="5" s="1"/>
  <c r="AJ92" i="5"/>
  <c r="AR92" i="5" s="1"/>
  <c r="F93" i="5"/>
  <c r="AD91" i="4"/>
  <c r="AV91" i="4"/>
  <c r="U93" i="4"/>
  <c r="AA395" i="4"/>
  <c r="AB395" i="4"/>
  <c r="W395" i="4"/>
  <c r="Y395" i="4"/>
  <c r="Z395" i="4"/>
  <c r="X395" i="4"/>
  <c r="AK90" i="4"/>
  <c r="AS90" i="4" s="1"/>
  <c r="N91" i="4"/>
  <c r="AE91" i="4"/>
  <c r="AM91" i="4" s="1"/>
  <c r="O91" i="4"/>
  <c r="AL91" i="4" s="1"/>
  <c r="AT91" i="4" s="1"/>
  <c r="AH91" i="4"/>
  <c r="AP91" i="4" s="1"/>
  <c r="AU91" i="4"/>
  <c r="AW91" i="4" s="1"/>
  <c r="AI91" i="4"/>
  <c r="AQ91" i="4" s="1"/>
  <c r="AX91" i="4"/>
  <c r="AF92" i="4"/>
  <c r="AN92" i="4" s="1"/>
  <c r="AJ92" i="4"/>
  <c r="AR92" i="4" s="1"/>
  <c r="F93" i="4"/>
  <c r="BS92" i="3"/>
  <c r="S93" i="3"/>
  <c r="BU92" i="3"/>
  <c r="BR92" i="3"/>
  <c r="BT92" i="3"/>
  <c r="BQ91" i="3"/>
  <c r="AX91" i="3"/>
  <c r="BV91" i="3" s="1"/>
  <c r="AZ91" i="3"/>
  <c r="BF91" i="3" s="1"/>
  <c r="BL91" i="3"/>
  <c r="AC92" i="3"/>
  <c r="AI92" i="3" s="1"/>
  <c r="AD92" i="3"/>
  <c r="AJ92" i="3" s="1"/>
  <c r="F93" i="3"/>
  <c r="AE92" i="3"/>
  <c r="AK92" i="3" s="1"/>
  <c r="AB92" i="3"/>
  <c r="AH92" i="3" s="1"/>
  <c r="AY91" i="3"/>
  <c r="BE91" i="3" s="1"/>
  <c r="AR91" i="3"/>
  <c r="BK91" i="3"/>
  <c r="BW91" i="3" s="1"/>
  <c r="CC91" i="3" s="1"/>
  <c r="BN91" i="3"/>
  <c r="BB91" i="3"/>
  <c r="BH91" i="3" s="1"/>
  <c r="AA91" i="3"/>
  <c r="AG91" i="3" s="1"/>
  <c r="M91" i="3"/>
  <c r="BM91" i="3"/>
  <c r="BA91" i="3"/>
  <c r="BG91" i="3" s="1"/>
  <c r="BC91" i="3"/>
  <c r="BI91" i="3" s="1"/>
  <c r="BO91" i="3"/>
  <c r="CA91" i="3" s="1"/>
  <c r="CG91" i="3" s="1"/>
  <c r="AF90" i="3"/>
  <c r="AL90" i="3" s="1"/>
  <c r="CI90" i="3"/>
  <c r="CJ90" i="3"/>
  <c r="BD90" i="3"/>
  <c r="BJ90" i="3" s="1"/>
  <c r="BP90" i="3"/>
  <c r="CB90" i="3" s="1"/>
  <c r="CH90" i="3" s="1"/>
  <c r="BT395" i="3"/>
  <c r="BR395" i="3"/>
  <c r="Z395" i="3"/>
  <c r="BU395" i="3"/>
  <c r="BQ395" i="3"/>
  <c r="AX395" i="3"/>
  <c r="BV395" i="3" s="1"/>
  <c r="BS395" i="3"/>
  <c r="AX91" i="2"/>
  <c r="BQ91" i="2"/>
  <c r="BU92" i="2"/>
  <c r="S93" i="2"/>
  <c r="BT92" i="2"/>
  <c r="Z92" i="2"/>
  <c r="BD90" i="2"/>
  <c r="BJ90" i="2" s="1"/>
  <c r="BP90" i="2"/>
  <c r="BA91" i="2"/>
  <c r="BG91" i="2" s="1"/>
  <c r="BM91" i="2"/>
  <c r="BY91" i="2" s="1"/>
  <c r="CE91" i="2" s="1"/>
  <c r="F93" i="2"/>
  <c r="AC92" i="2"/>
  <c r="AI92" i="2" s="1"/>
  <c r="AB92" i="2"/>
  <c r="AH92" i="2" s="1"/>
  <c r="AE92" i="2"/>
  <c r="AK92" i="2" s="1"/>
  <c r="AD92" i="2"/>
  <c r="AJ92" i="2" s="1"/>
  <c r="AR91" i="2"/>
  <c r="BK91" i="2"/>
  <c r="BW91" i="2" s="1"/>
  <c r="CC91" i="2" s="1"/>
  <c r="AY91" i="2"/>
  <c r="BE91" i="2" s="1"/>
  <c r="BN91" i="2"/>
  <c r="BB91" i="2"/>
  <c r="BH91" i="2" s="1"/>
  <c r="AA91" i="2"/>
  <c r="AG91" i="2" s="1"/>
  <c r="M91" i="2"/>
  <c r="BC91" i="2"/>
  <c r="BI91" i="2" s="1"/>
  <c r="BO91" i="2"/>
  <c r="CA91" i="2" s="1"/>
  <c r="CG91" i="2" s="1"/>
  <c r="BL91" i="2"/>
  <c r="AZ91" i="2"/>
  <c r="BF91" i="2" s="1"/>
  <c r="CI90" i="2"/>
  <c r="AF90" i="2"/>
  <c r="AL90" i="2" s="1"/>
  <c r="BR395" i="2"/>
  <c r="Z395" i="2"/>
  <c r="BT395" i="2"/>
  <c r="BS395" i="2"/>
  <c r="BU395" i="2"/>
  <c r="BQ395" i="2"/>
  <c r="AX395" i="2"/>
  <c r="BV395" i="2" s="1"/>
  <c r="AX91" i="1"/>
  <c r="BQ91" i="1"/>
  <c r="BS92" i="1"/>
  <c r="BT92" i="1"/>
  <c r="BU92" i="1"/>
  <c r="S93" i="1"/>
  <c r="AW395" i="1"/>
  <c r="V395" i="1"/>
  <c r="Y395" i="1"/>
  <c r="AS395" i="1"/>
  <c r="AT395" i="1"/>
  <c r="AU395" i="1"/>
  <c r="X395" i="1"/>
  <c r="AV395" i="1"/>
  <c r="W395" i="1"/>
  <c r="U395" i="1"/>
  <c r="AF90" i="1"/>
  <c r="AL90" i="1" s="1"/>
  <c r="BD90" i="1"/>
  <c r="BJ90" i="1" s="1"/>
  <c r="BP90" i="1"/>
  <c r="M91" i="1"/>
  <c r="AA91" i="1"/>
  <c r="AG91" i="1" s="1"/>
  <c r="AR91" i="1"/>
  <c r="AY91" i="1"/>
  <c r="BE91" i="1" s="1"/>
  <c r="BK91" i="1"/>
  <c r="BW91" i="1" s="1"/>
  <c r="CC91" i="1" s="1"/>
  <c r="AZ91" i="1"/>
  <c r="BF91" i="1" s="1"/>
  <c r="BL91" i="1"/>
  <c r="BX91" i="1" s="1"/>
  <c r="CD91" i="1" s="1"/>
  <c r="BA91" i="1"/>
  <c r="BG91" i="1" s="1"/>
  <c r="BM91" i="1"/>
  <c r="BY91" i="1" s="1"/>
  <c r="CE91" i="1" s="1"/>
  <c r="BB91" i="1"/>
  <c r="BH91" i="1" s="1"/>
  <c r="BN91" i="1"/>
  <c r="BZ91" i="1" s="1"/>
  <c r="CF91" i="1" s="1"/>
  <c r="BC91" i="1"/>
  <c r="BI91" i="1" s="1"/>
  <c r="BO91" i="1"/>
  <c r="CA91" i="1" s="1"/>
  <c r="CG91" i="1" s="1"/>
  <c r="AB92" i="1"/>
  <c r="AH92" i="1" s="1"/>
  <c r="AC92" i="1"/>
  <c r="AI92" i="1" s="1"/>
  <c r="AD92" i="1"/>
  <c r="AJ92" i="1" s="1"/>
  <c r="AE92" i="1"/>
  <c r="AK92" i="1" s="1"/>
  <c r="F93" i="1"/>
  <c r="BR395" i="9"/>
  <c r="AK395" i="9"/>
  <c r="BP395" i="9"/>
  <c r="BQ395" i="9"/>
  <c r="AL395" i="9"/>
  <c r="AZ395" i="9" s="1"/>
  <c r="BT395" i="9"/>
  <c r="BS395" i="9"/>
  <c r="AV395" i="6"/>
  <c r="AD395" i="6"/>
  <c r="AC395" i="6"/>
  <c r="AY395" i="6"/>
  <c r="AY91" i="5"/>
  <c r="AZ90" i="4"/>
  <c r="BT91" i="3"/>
  <c r="BX90" i="3"/>
  <c r="CD90" i="3" s="1"/>
  <c r="AE91" i="3"/>
  <c r="AK91" i="3" s="1"/>
  <c r="BW90" i="3"/>
  <c r="CC90" i="3" s="1"/>
  <c r="BZ90" i="3"/>
  <c r="CF90" i="3" s="1"/>
  <c r="CB89" i="3"/>
  <c r="CH89" i="3" s="1"/>
  <c r="BV90" i="2"/>
  <c r="BT91" i="2"/>
  <c r="BR91" i="2"/>
  <c r="Z91" i="2"/>
  <c r="BX90" i="2"/>
  <c r="CD90" i="2" s="1"/>
  <c r="CB89" i="2"/>
  <c r="CH89" i="2" s="1"/>
  <c r="BV90" i="1"/>
  <c r="Z91" i="1"/>
  <c r="BW90" i="9"/>
  <c r="AK91" i="8"/>
  <c r="AK91" i="7"/>
  <c r="AC91" i="6"/>
  <c r="AK91" i="9"/>
  <c r="BY90" i="9"/>
  <c r="BW90" i="8"/>
  <c r="BX90" i="8"/>
  <c r="AC91" i="5"/>
  <c r="AW90" i="9"/>
  <c r="BI90" i="9" s="1"/>
  <c r="AG91" i="4"/>
  <c r="AO91" i="4" s="1"/>
  <c r="BP91" i="9"/>
  <c r="BU90" i="9"/>
  <c r="BR91" i="8"/>
  <c r="BU90" i="8"/>
  <c r="BS91" i="7"/>
  <c r="BW90" i="7"/>
  <c r="AZ90" i="5"/>
  <c r="AG91" i="5"/>
  <c r="AO91" i="5" s="1"/>
  <c r="AY91" i="4"/>
  <c r="CB89" i="1"/>
  <c r="CH89" i="1" s="1"/>
  <c r="BP91" i="8"/>
  <c r="AY91" i="6"/>
  <c r="BS91" i="3"/>
  <c r="BR91" i="9"/>
  <c r="AK90" i="6"/>
  <c r="AS90" i="6" s="1"/>
  <c r="AZ90" i="6"/>
  <c r="AC91" i="4"/>
  <c r="BR91" i="3"/>
  <c r="BQ92" i="9" l="1"/>
  <c r="AL92" i="9"/>
  <c r="Y94" i="9"/>
  <c r="BP93" i="9"/>
  <c r="BT93" i="9"/>
  <c r="BR93" i="9"/>
  <c r="AW91" i="9"/>
  <c r="BI91" i="9" s="1"/>
  <c r="AN92" i="9"/>
  <c r="AZ92" i="9" s="1"/>
  <c r="R92" i="9"/>
  <c r="BM92" i="9"/>
  <c r="AT92" i="9"/>
  <c r="BF92" i="9" s="1"/>
  <c r="AS92" i="9"/>
  <c r="BE92" i="9" s="1"/>
  <c r="S92" i="9"/>
  <c r="AX92" i="9" s="1"/>
  <c r="BJ92" i="9" s="1"/>
  <c r="BL92" i="9"/>
  <c r="BV92" i="9" s="1"/>
  <c r="BO92" i="9"/>
  <c r="BY92" i="9" s="1"/>
  <c r="AV92" i="9"/>
  <c r="BH92" i="9" s="1"/>
  <c r="F94" i="9"/>
  <c r="AP93" i="9"/>
  <c r="BB93" i="9" s="1"/>
  <c r="AO93" i="9"/>
  <c r="BA93" i="9" s="1"/>
  <c r="AQ93" i="9"/>
  <c r="BC93" i="9" s="1"/>
  <c r="BK92" i="9"/>
  <c r="AR92" i="9"/>
  <c r="BD92" i="9" s="1"/>
  <c r="BN92" i="9"/>
  <c r="BX92" i="9" s="1"/>
  <c r="AU92" i="9"/>
  <c r="BG92" i="9" s="1"/>
  <c r="AL92" i="8"/>
  <c r="BQ92" i="8"/>
  <c r="BS93" i="8"/>
  <c r="Y94" i="8"/>
  <c r="BP93" i="8"/>
  <c r="BT93" i="8"/>
  <c r="BR395" i="8"/>
  <c r="BS395" i="8"/>
  <c r="AL395" i="8"/>
  <c r="BQ395" i="8"/>
  <c r="AK395" i="8"/>
  <c r="BT395" i="8"/>
  <c r="BP395" i="8"/>
  <c r="R92" i="8"/>
  <c r="AN92" i="8"/>
  <c r="AZ92" i="8" s="1"/>
  <c r="AU92" i="8"/>
  <c r="BG92" i="8" s="1"/>
  <c r="BN92" i="8"/>
  <c r="BL92" i="8"/>
  <c r="BV92" i="8" s="1"/>
  <c r="S92" i="8"/>
  <c r="AX92" i="8" s="1"/>
  <c r="BJ92" i="8" s="1"/>
  <c r="AS92" i="8"/>
  <c r="BE92" i="8" s="1"/>
  <c r="AR92" i="8"/>
  <c r="BD92" i="8" s="1"/>
  <c r="BK92" i="8"/>
  <c r="BU92" i="8" s="1"/>
  <c r="AT92" i="8"/>
  <c r="BF92" i="8" s="1"/>
  <c r="BM92" i="8"/>
  <c r="BW92" i="8" s="1"/>
  <c r="BO92" i="8"/>
  <c r="BY92" i="8" s="1"/>
  <c r="AV92" i="8"/>
  <c r="BH92" i="8" s="1"/>
  <c r="AP93" i="8"/>
  <c r="BB93" i="8" s="1"/>
  <c r="AO93" i="8"/>
  <c r="BA93" i="8" s="1"/>
  <c r="AQ93" i="8"/>
  <c r="BC93" i="8" s="1"/>
  <c r="F94" i="8"/>
  <c r="AW91" i="8"/>
  <c r="BI91" i="8" s="1"/>
  <c r="BP93" i="7"/>
  <c r="Y94" i="7"/>
  <c r="BT93" i="7"/>
  <c r="AL92" i="7"/>
  <c r="BQ92" i="7"/>
  <c r="BT395" i="7"/>
  <c r="BR395" i="7"/>
  <c r="BS395" i="7"/>
  <c r="AK395" i="7"/>
  <c r="AL395" i="7"/>
  <c r="BQ395" i="7"/>
  <c r="BP395" i="7"/>
  <c r="AW91" i="7"/>
  <c r="BI91" i="7" s="1"/>
  <c r="AS92" i="7"/>
  <c r="BE92" i="7" s="1"/>
  <c r="S92" i="7"/>
  <c r="AX92" i="7" s="1"/>
  <c r="BJ92" i="7" s="1"/>
  <c r="BL92" i="7"/>
  <c r="BV92" i="7" s="1"/>
  <c r="AP93" i="7"/>
  <c r="BB93" i="7" s="1"/>
  <c r="F94" i="7"/>
  <c r="AO93" i="7"/>
  <c r="BA93" i="7" s="1"/>
  <c r="AQ93" i="7"/>
  <c r="BC93" i="7" s="1"/>
  <c r="AR92" i="7"/>
  <c r="BD92" i="7" s="1"/>
  <c r="BK92" i="7"/>
  <c r="BU92" i="7" s="1"/>
  <c r="AV92" i="7"/>
  <c r="BH92" i="7" s="1"/>
  <c r="BO92" i="7"/>
  <c r="BY92" i="7" s="1"/>
  <c r="BN92" i="7"/>
  <c r="BX92" i="7" s="1"/>
  <c r="AU92" i="7"/>
  <c r="BG92" i="7" s="1"/>
  <c r="BM92" i="7"/>
  <c r="BW92" i="7" s="1"/>
  <c r="AT92" i="7"/>
  <c r="BF92" i="7" s="1"/>
  <c r="R92" i="7"/>
  <c r="AN92" i="7"/>
  <c r="AZ92" i="7" s="1"/>
  <c r="AV92" i="6"/>
  <c r="AD92" i="6"/>
  <c r="U94" i="6"/>
  <c r="AK91" i="6"/>
  <c r="AS91" i="6" s="1"/>
  <c r="AE92" i="6"/>
  <c r="AM92" i="6" s="1"/>
  <c r="N92" i="6"/>
  <c r="O92" i="6"/>
  <c r="AL92" i="6" s="1"/>
  <c r="AT92" i="6" s="1"/>
  <c r="AH92" i="6"/>
  <c r="AP92" i="6" s="1"/>
  <c r="AU92" i="6"/>
  <c r="AW92" i="6" s="1"/>
  <c r="AI92" i="6"/>
  <c r="AQ92" i="6" s="1"/>
  <c r="AX92" i="6"/>
  <c r="F94" i="6"/>
  <c r="AF93" i="6"/>
  <c r="AN93" i="6" s="1"/>
  <c r="AJ93" i="6"/>
  <c r="AR93" i="6" s="1"/>
  <c r="AD92" i="5"/>
  <c r="AV92" i="5"/>
  <c r="U94" i="5"/>
  <c r="AD395" i="5"/>
  <c r="AV395" i="5"/>
  <c r="AY395" i="5"/>
  <c r="AC395" i="5"/>
  <c r="AK91" i="5"/>
  <c r="AS91" i="5" s="1"/>
  <c r="N92" i="5"/>
  <c r="AE92" i="5"/>
  <c r="AM92" i="5" s="1"/>
  <c r="O92" i="5"/>
  <c r="AL92" i="5" s="1"/>
  <c r="AT92" i="5" s="1"/>
  <c r="AH92" i="5"/>
  <c r="AP92" i="5" s="1"/>
  <c r="AU92" i="5"/>
  <c r="AW92" i="5" s="1"/>
  <c r="AI92" i="5"/>
  <c r="AQ92" i="5" s="1"/>
  <c r="AX92" i="5"/>
  <c r="AF93" i="5"/>
  <c r="AN93" i="5" s="1"/>
  <c r="F94" i="5"/>
  <c r="AD92" i="4"/>
  <c r="AV92" i="4"/>
  <c r="U94" i="4"/>
  <c r="AY395" i="4"/>
  <c r="AC395" i="4"/>
  <c r="AD395" i="4"/>
  <c r="AV395" i="4"/>
  <c r="AK91" i="4"/>
  <c r="AS91" i="4" s="1"/>
  <c r="N92" i="4"/>
  <c r="AE92" i="4"/>
  <c r="AM92" i="4" s="1"/>
  <c r="O92" i="4"/>
  <c r="AL92" i="4" s="1"/>
  <c r="AT92" i="4" s="1"/>
  <c r="AH92" i="4"/>
  <c r="AP92" i="4" s="1"/>
  <c r="AU92" i="4"/>
  <c r="AW92" i="4" s="1"/>
  <c r="AI92" i="4"/>
  <c r="AQ92" i="4" s="1"/>
  <c r="AX92" i="4"/>
  <c r="AZ92" i="4" s="1"/>
  <c r="AF93" i="4"/>
  <c r="AN93" i="4" s="1"/>
  <c r="AG93" i="4"/>
  <c r="AO93" i="4" s="1"/>
  <c r="AJ93" i="4"/>
  <c r="AR93" i="4" s="1"/>
  <c r="F94" i="4"/>
  <c r="BQ92" i="3"/>
  <c r="AX92" i="3"/>
  <c r="BR93" i="3"/>
  <c r="S94" i="3"/>
  <c r="BS93" i="3"/>
  <c r="AR92" i="3"/>
  <c r="AY92" i="3"/>
  <c r="BE92" i="3" s="1"/>
  <c r="BK92" i="3"/>
  <c r="BW92" i="3" s="1"/>
  <c r="CC92" i="3" s="1"/>
  <c r="BL92" i="3"/>
  <c r="BX92" i="3" s="1"/>
  <c r="CD92" i="3" s="1"/>
  <c r="AZ92" i="3"/>
  <c r="BF92" i="3" s="1"/>
  <c r="BC92" i="3"/>
  <c r="BI92" i="3" s="1"/>
  <c r="BO92" i="3"/>
  <c r="CA92" i="3" s="1"/>
  <c r="CG92" i="3" s="1"/>
  <c r="F94" i="3"/>
  <c r="AB93" i="3"/>
  <c r="AH93" i="3" s="1"/>
  <c r="AC93" i="3"/>
  <c r="AI93" i="3" s="1"/>
  <c r="AE93" i="3"/>
  <c r="AK93" i="3" s="1"/>
  <c r="AD93" i="3"/>
  <c r="AJ93" i="3" s="1"/>
  <c r="BM92" i="3"/>
  <c r="BY92" i="3" s="1"/>
  <c r="CE92" i="3" s="1"/>
  <c r="BA92" i="3"/>
  <c r="BG92" i="3" s="1"/>
  <c r="M92" i="3"/>
  <c r="AA92" i="3"/>
  <c r="AG92" i="3" s="1"/>
  <c r="BB92" i="3"/>
  <c r="BH92" i="3" s="1"/>
  <c r="BN92" i="3"/>
  <c r="BZ92" i="3" s="1"/>
  <c r="CF92" i="3" s="1"/>
  <c r="BD91" i="3"/>
  <c r="BJ91" i="3" s="1"/>
  <c r="BP91" i="3"/>
  <c r="CB91" i="3" s="1"/>
  <c r="CH91" i="3" s="1"/>
  <c r="CI91" i="3"/>
  <c r="CJ91" i="3"/>
  <c r="AF91" i="3"/>
  <c r="AL91" i="3" s="1"/>
  <c r="BQ92" i="2"/>
  <c r="AX92" i="2"/>
  <c r="BV92" i="2" s="1"/>
  <c r="S94" i="2"/>
  <c r="BR93" i="2"/>
  <c r="BU93" i="2"/>
  <c r="AZ92" i="2"/>
  <c r="BF92" i="2" s="1"/>
  <c r="BL92" i="2"/>
  <c r="BB92" i="2"/>
  <c r="BH92" i="2" s="1"/>
  <c r="BN92" i="2"/>
  <c r="BZ92" i="2" s="1"/>
  <c r="CF92" i="2" s="1"/>
  <c r="AB93" i="2"/>
  <c r="AH93" i="2" s="1"/>
  <c r="AE93" i="2"/>
  <c r="AK93" i="2" s="1"/>
  <c r="F94" i="2"/>
  <c r="AD93" i="2"/>
  <c r="AJ93" i="2" s="1"/>
  <c r="AC93" i="2"/>
  <c r="AI93" i="2" s="1"/>
  <c r="AA92" i="2"/>
  <c r="AG92" i="2" s="1"/>
  <c r="M92" i="2"/>
  <c r="BC92" i="2"/>
  <c r="BI92" i="2" s="1"/>
  <c r="BO92" i="2"/>
  <c r="CA92" i="2" s="1"/>
  <c r="CG92" i="2" s="1"/>
  <c r="BA92" i="2"/>
  <c r="BG92" i="2" s="1"/>
  <c r="BM92" i="2"/>
  <c r="BY92" i="2" s="1"/>
  <c r="CE92" i="2" s="1"/>
  <c r="AY92" i="2"/>
  <c r="BE92" i="2" s="1"/>
  <c r="BK92" i="2"/>
  <c r="BW92" i="2" s="1"/>
  <c r="CC92" i="2" s="1"/>
  <c r="AR92" i="2"/>
  <c r="BD91" i="2"/>
  <c r="BJ91" i="2" s="1"/>
  <c r="BP91" i="2"/>
  <c r="CI91" i="2"/>
  <c r="AF91" i="2"/>
  <c r="AL91" i="2" s="1"/>
  <c r="AX92" i="1"/>
  <c r="BV92" i="1" s="1"/>
  <c r="BQ92" i="1"/>
  <c r="Z93" i="1"/>
  <c r="BR93" i="1"/>
  <c r="BS93" i="1"/>
  <c r="BT93" i="1"/>
  <c r="BU93" i="1"/>
  <c r="S94" i="1"/>
  <c r="BU395" i="1"/>
  <c r="AX395" i="1"/>
  <c r="BQ395" i="1"/>
  <c r="BR395" i="1"/>
  <c r="BS395" i="1"/>
  <c r="BT395" i="1"/>
  <c r="Z395" i="1"/>
  <c r="AF91" i="1"/>
  <c r="AL91" i="1" s="1"/>
  <c r="BD91" i="1"/>
  <c r="BJ91" i="1" s="1"/>
  <c r="BP91" i="1"/>
  <c r="M92" i="1"/>
  <c r="AA92" i="1"/>
  <c r="AG92" i="1" s="1"/>
  <c r="AR92" i="1"/>
  <c r="AY92" i="1"/>
  <c r="BE92" i="1" s="1"/>
  <c r="BK92" i="1"/>
  <c r="BW92" i="1" s="1"/>
  <c r="CC92" i="1" s="1"/>
  <c r="AZ92" i="1"/>
  <c r="BF92" i="1" s="1"/>
  <c r="BL92" i="1"/>
  <c r="BX92" i="1" s="1"/>
  <c r="CD92" i="1" s="1"/>
  <c r="BA92" i="1"/>
  <c r="BG92" i="1" s="1"/>
  <c r="BM92" i="1"/>
  <c r="BY92" i="1" s="1"/>
  <c r="CE92" i="1" s="1"/>
  <c r="BB92" i="1"/>
  <c r="BH92" i="1" s="1"/>
  <c r="BN92" i="1"/>
  <c r="BZ92" i="1" s="1"/>
  <c r="CF92" i="1" s="1"/>
  <c r="BC92" i="1"/>
  <c r="BI92" i="1" s="1"/>
  <c r="BO92" i="1"/>
  <c r="CA92" i="1" s="1"/>
  <c r="CG92" i="1" s="1"/>
  <c r="AB93" i="1"/>
  <c r="AH93" i="1" s="1"/>
  <c r="AC93" i="1"/>
  <c r="AI93" i="1" s="1"/>
  <c r="AD93" i="1"/>
  <c r="AJ93" i="1" s="1"/>
  <c r="AE93" i="1"/>
  <c r="AK93" i="1" s="1"/>
  <c r="F94" i="1"/>
  <c r="BP92" i="9"/>
  <c r="BW91" i="9"/>
  <c r="BS92" i="8"/>
  <c r="BX91" i="7"/>
  <c r="AC92" i="6"/>
  <c r="AJ92" i="6"/>
  <c r="AR92" i="6" s="1"/>
  <c r="AY92" i="5"/>
  <c r="BR92" i="2"/>
  <c r="Z92" i="3"/>
  <c r="BX91" i="3"/>
  <c r="CD91" i="3" s="1"/>
  <c r="CB90" i="2"/>
  <c r="CH90" i="2" s="1"/>
  <c r="AZ91" i="4"/>
  <c r="BV91" i="1"/>
  <c r="AZ91" i="6"/>
  <c r="AZ91" i="5"/>
  <c r="AG92" i="4"/>
  <c r="AO92" i="4" s="1"/>
  <c r="BU91" i="9"/>
  <c r="AG92" i="6"/>
  <c r="AO92" i="6" s="1"/>
  <c r="AC92" i="4"/>
  <c r="BZ91" i="3"/>
  <c r="CF91" i="3" s="1"/>
  <c r="BY91" i="3"/>
  <c r="CE91" i="3" s="1"/>
  <c r="BV91" i="2"/>
  <c r="BR92" i="9"/>
  <c r="AK92" i="8"/>
  <c r="BU91" i="8"/>
  <c r="BW91" i="8"/>
  <c r="BS92" i="7"/>
  <c r="AY92" i="4"/>
  <c r="BS92" i="2"/>
  <c r="BR92" i="1"/>
  <c r="BZ91" i="2"/>
  <c r="CF91" i="2" s="1"/>
  <c r="BX91" i="2"/>
  <c r="CD91" i="2" s="1"/>
  <c r="Z92" i="1"/>
  <c r="CB90" i="1"/>
  <c r="CH90" i="1" s="1"/>
  <c r="AK92" i="9"/>
  <c r="AY92" i="6"/>
  <c r="AC92" i="5"/>
  <c r="AM92" i="9"/>
  <c r="AY92" i="9" s="1"/>
  <c r="AM92" i="8"/>
  <c r="AY92" i="8" s="1"/>
  <c r="AM92" i="7"/>
  <c r="AY92" i="7" s="1"/>
  <c r="AZ92" i="6" l="1"/>
  <c r="BQ93" i="9"/>
  <c r="AL93" i="9"/>
  <c r="BP94" i="9"/>
  <c r="BT94" i="9"/>
  <c r="BS94" i="9"/>
  <c r="Y95" i="9"/>
  <c r="S93" i="9"/>
  <c r="AX93" i="9" s="1"/>
  <c r="BJ93" i="9" s="1"/>
  <c r="BL93" i="9"/>
  <c r="BV93" i="9" s="1"/>
  <c r="AS93" i="9"/>
  <c r="BE93" i="9" s="1"/>
  <c r="BN93" i="9"/>
  <c r="AU93" i="9"/>
  <c r="BG93" i="9" s="1"/>
  <c r="AP94" i="9"/>
  <c r="BB94" i="9" s="1"/>
  <c r="AM94" i="9"/>
  <c r="AY94" i="9" s="1"/>
  <c r="AO94" i="9"/>
  <c r="BA94" i="9" s="1"/>
  <c r="AQ94" i="9"/>
  <c r="BC94" i="9" s="1"/>
  <c r="F95" i="9"/>
  <c r="AR93" i="9"/>
  <c r="BD93" i="9" s="1"/>
  <c r="BK93" i="9"/>
  <c r="BU93" i="9" s="1"/>
  <c r="BO93" i="9"/>
  <c r="BY93" i="9" s="1"/>
  <c r="AV93" i="9"/>
  <c r="BH93" i="9" s="1"/>
  <c r="R93" i="9"/>
  <c r="AN93" i="9"/>
  <c r="AZ93" i="9" s="1"/>
  <c r="AT93" i="9"/>
  <c r="BF93" i="9" s="1"/>
  <c r="BM93" i="9"/>
  <c r="BW93" i="9" s="1"/>
  <c r="BT94" i="8"/>
  <c r="Y95" i="8"/>
  <c r="BP94" i="8"/>
  <c r="AL93" i="8"/>
  <c r="BQ93" i="8"/>
  <c r="R93" i="8"/>
  <c r="AN93" i="8"/>
  <c r="AZ93" i="8" s="1"/>
  <c r="BK93" i="8"/>
  <c r="BU93" i="8" s="1"/>
  <c r="AR93" i="8"/>
  <c r="BD93" i="8" s="1"/>
  <c r="AV93" i="8"/>
  <c r="BH93" i="8" s="1"/>
  <c r="BO93" i="8"/>
  <c r="BY93" i="8" s="1"/>
  <c r="BM93" i="8"/>
  <c r="AT93" i="8"/>
  <c r="BF93" i="8" s="1"/>
  <c r="S93" i="8"/>
  <c r="AX93" i="8" s="1"/>
  <c r="BJ93" i="8" s="1"/>
  <c r="BL93" i="8"/>
  <c r="BV93" i="8" s="1"/>
  <c r="AS93" i="8"/>
  <c r="BE93" i="8" s="1"/>
  <c r="AU93" i="8"/>
  <c r="BG93" i="8" s="1"/>
  <c r="BN93" i="8"/>
  <c r="BX93" i="8" s="1"/>
  <c r="AP94" i="8"/>
  <c r="BB94" i="8" s="1"/>
  <c r="F95" i="8"/>
  <c r="AM94" i="8"/>
  <c r="AY94" i="8" s="1"/>
  <c r="AQ94" i="8"/>
  <c r="BC94" i="8" s="1"/>
  <c r="AO94" i="8"/>
  <c r="BA94" i="8" s="1"/>
  <c r="AL93" i="7"/>
  <c r="BQ93" i="7"/>
  <c r="Y95" i="7"/>
  <c r="BT94" i="7"/>
  <c r="BP94" i="7"/>
  <c r="AK94" i="7"/>
  <c r="BR94" i="7"/>
  <c r="AU93" i="7"/>
  <c r="BG93" i="7" s="1"/>
  <c r="BN93" i="7"/>
  <c r="AP94" i="7"/>
  <c r="BB94" i="7" s="1"/>
  <c r="AM94" i="7"/>
  <c r="AY94" i="7" s="1"/>
  <c r="AO94" i="7"/>
  <c r="BA94" i="7" s="1"/>
  <c r="AQ94" i="7"/>
  <c r="BC94" i="7" s="1"/>
  <c r="F95" i="7"/>
  <c r="R93" i="7"/>
  <c r="AN93" i="7"/>
  <c r="AZ93" i="7" s="1"/>
  <c r="S93" i="7"/>
  <c r="AX93" i="7" s="1"/>
  <c r="BJ93" i="7" s="1"/>
  <c r="AS93" i="7"/>
  <c r="BE93" i="7" s="1"/>
  <c r="BL93" i="7"/>
  <c r="BV93" i="7" s="1"/>
  <c r="BK93" i="7"/>
  <c r="BU93" i="7" s="1"/>
  <c r="AR93" i="7"/>
  <c r="BD93" i="7" s="1"/>
  <c r="AT93" i="7"/>
  <c r="BF93" i="7" s="1"/>
  <c r="BM93" i="7"/>
  <c r="AV93" i="7"/>
  <c r="BH93" i="7" s="1"/>
  <c r="BO93" i="7"/>
  <c r="BY93" i="7" s="1"/>
  <c r="AD93" i="6"/>
  <c r="AV93" i="6"/>
  <c r="U95" i="6"/>
  <c r="AI93" i="6"/>
  <c r="AQ93" i="6" s="1"/>
  <c r="AX93" i="6"/>
  <c r="AF94" i="6"/>
  <c r="AN94" i="6" s="1"/>
  <c r="F95" i="6"/>
  <c r="AE93" i="6"/>
  <c r="AM93" i="6" s="1"/>
  <c r="N93" i="6"/>
  <c r="O93" i="6"/>
  <c r="AL93" i="6" s="1"/>
  <c r="AT93" i="6" s="1"/>
  <c r="AH93" i="6"/>
  <c r="AP93" i="6" s="1"/>
  <c r="AU93" i="6"/>
  <c r="AW93" i="6" s="1"/>
  <c r="AD93" i="5"/>
  <c r="AV93" i="5"/>
  <c r="U95" i="5"/>
  <c r="N93" i="5"/>
  <c r="AE93" i="5"/>
  <c r="AM93" i="5" s="1"/>
  <c r="O93" i="5"/>
  <c r="AL93" i="5" s="1"/>
  <c r="AT93" i="5" s="1"/>
  <c r="AH93" i="5"/>
  <c r="AP93" i="5" s="1"/>
  <c r="AU93" i="5"/>
  <c r="AW93" i="5" s="1"/>
  <c r="AI93" i="5"/>
  <c r="AQ93" i="5" s="1"/>
  <c r="AX93" i="5"/>
  <c r="AF94" i="5"/>
  <c r="AN94" i="5" s="1"/>
  <c r="AG94" i="5"/>
  <c r="AO94" i="5" s="1"/>
  <c r="F95" i="5"/>
  <c r="AD93" i="4"/>
  <c r="AV93" i="4"/>
  <c r="U95" i="4"/>
  <c r="N93" i="4"/>
  <c r="AE93" i="4"/>
  <c r="AM93" i="4" s="1"/>
  <c r="O93" i="4"/>
  <c r="AL93" i="4" s="1"/>
  <c r="AT93" i="4" s="1"/>
  <c r="AH93" i="4"/>
  <c r="AP93" i="4" s="1"/>
  <c r="AU93" i="4"/>
  <c r="AW93" i="4" s="1"/>
  <c r="AI93" i="4"/>
  <c r="AQ93" i="4" s="1"/>
  <c r="AX93" i="4"/>
  <c r="AF94" i="4"/>
  <c r="AN94" i="4" s="1"/>
  <c r="F95" i="4"/>
  <c r="BS94" i="3"/>
  <c r="BU94" i="3"/>
  <c r="BR94" i="3"/>
  <c r="S95" i="3"/>
  <c r="AX93" i="3"/>
  <c r="BQ93" i="3"/>
  <c r="BD92" i="3"/>
  <c r="BJ92" i="3" s="1"/>
  <c r="BP92" i="3"/>
  <c r="BM93" i="3"/>
  <c r="BY93" i="3" s="1"/>
  <c r="CE93" i="3" s="1"/>
  <c r="BA93" i="3"/>
  <c r="BG93" i="3" s="1"/>
  <c r="AE94" i="3"/>
  <c r="AK94" i="3" s="1"/>
  <c r="AC94" i="3"/>
  <c r="AI94" i="3" s="1"/>
  <c r="AB94" i="3"/>
  <c r="AH94" i="3" s="1"/>
  <c r="F95" i="3"/>
  <c r="BK93" i="3"/>
  <c r="AY93" i="3"/>
  <c r="BE93" i="3" s="1"/>
  <c r="AR93" i="3"/>
  <c r="BC93" i="3"/>
  <c r="BI93" i="3" s="1"/>
  <c r="BO93" i="3"/>
  <c r="AA93" i="3"/>
  <c r="AG93" i="3" s="1"/>
  <c r="M93" i="3"/>
  <c r="AZ93" i="3"/>
  <c r="BF93" i="3" s="1"/>
  <c r="BL93" i="3"/>
  <c r="BX93" i="3" s="1"/>
  <c r="CD93" i="3" s="1"/>
  <c r="BN93" i="3"/>
  <c r="BB93" i="3"/>
  <c r="BH93" i="3" s="1"/>
  <c r="CJ92" i="3"/>
  <c r="AF92" i="3"/>
  <c r="AL92" i="3" s="1"/>
  <c r="CI92" i="3"/>
  <c r="BQ93" i="2"/>
  <c r="AX93" i="2"/>
  <c r="BR94" i="2"/>
  <c r="S95" i="2"/>
  <c r="BS94" i="2"/>
  <c r="BK93" i="2"/>
  <c r="BW93" i="2" s="1"/>
  <c r="CC93" i="2" s="1"/>
  <c r="AR93" i="2"/>
  <c r="AY93" i="2"/>
  <c r="BE93" i="2" s="1"/>
  <c r="BN93" i="2"/>
  <c r="BB93" i="2"/>
  <c r="BH93" i="2" s="1"/>
  <c r="AB94" i="2"/>
  <c r="AH94" i="2" s="1"/>
  <c r="AD94" i="2"/>
  <c r="AJ94" i="2" s="1"/>
  <c r="F95" i="2"/>
  <c r="AC94" i="2"/>
  <c r="AI94" i="2" s="1"/>
  <c r="AE94" i="2"/>
  <c r="AK94" i="2" s="1"/>
  <c r="BA93" i="2"/>
  <c r="BG93" i="2" s="1"/>
  <c r="BM93" i="2"/>
  <c r="AA93" i="2"/>
  <c r="AG93" i="2" s="1"/>
  <c r="M93" i="2"/>
  <c r="BC93" i="2"/>
  <c r="BI93" i="2" s="1"/>
  <c r="BO93" i="2"/>
  <c r="CA93" i="2" s="1"/>
  <c r="CG93" i="2" s="1"/>
  <c r="AZ93" i="2"/>
  <c r="BF93" i="2" s="1"/>
  <c r="BL93" i="2"/>
  <c r="BX93" i="2" s="1"/>
  <c r="CD93" i="2" s="1"/>
  <c r="CI92" i="2"/>
  <c r="AF92" i="2"/>
  <c r="AL92" i="2" s="1"/>
  <c r="BD92" i="2"/>
  <c r="BJ92" i="2" s="1"/>
  <c r="BP92" i="2"/>
  <c r="CB92" i="2" s="1"/>
  <c r="CH92" i="2" s="1"/>
  <c r="AX93" i="1"/>
  <c r="BV93" i="1" s="1"/>
  <c r="BQ93" i="1"/>
  <c r="BR94" i="1"/>
  <c r="BS94" i="1"/>
  <c r="BT94" i="1"/>
  <c r="BU94" i="1"/>
  <c r="S95" i="1"/>
  <c r="BD92" i="1"/>
  <c r="BJ92" i="1" s="1"/>
  <c r="BP92" i="1"/>
  <c r="CB92" i="1" s="1"/>
  <c r="CH92" i="1" s="1"/>
  <c r="M93" i="1"/>
  <c r="AF93" i="1" s="1"/>
  <c r="AL93" i="1" s="1"/>
  <c r="AA93" i="1"/>
  <c r="AG93" i="1" s="1"/>
  <c r="AR93" i="1"/>
  <c r="AY93" i="1"/>
  <c r="BE93" i="1" s="1"/>
  <c r="BK93" i="1"/>
  <c r="BW93" i="1" s="1"/>
  <c r="CC93" i="1" s="1"/>
  <c r="AZ93" i="1"/>
  <c r="BF93" i="1" s="1"/>
  <c r="BL93" i="1"/>
  <c r="BX93" i="1" s="1"/>
  <c r="CD93" i="1" s="1"/>
  <c r="BA93" i="1"/>
  <c r="BG93" i="1" s="1"/>
  <c r="BM93" i="1"/>
  <c r="BY93" i="1" s="1"/>
  <c r="CE93" i="1" s="1"/>
  <c r="BB93" i="1"/>
  <c r="BH93" i="1" s="1"/>
  <c r="BN93" i="1"/>
  <c r="BZ93" i="1" s="1"/>
  <c r="CF93" i="1" s="1"/>
  <c r="BC93" i="1"/>
  <c r="BI93" i="1" s="1"/>
  <c r="BO93" i="1"/>
  <c r="CA93" i="1" s="1"/>
  <c r="CG93" i="1" s="1"/>
  <c r="AB94" i="1"/>
  <c r="AH94" i="1" s="1"/>
  <c r="AC94" i="1"/>
  <c r="AI94" i="1" s="1"/>
  <c r="AD94" i="1"/>
  <c r="AJ94" i="1" s="1"/>
  <c r="AE94" i="1"/>
  <c r="AK94" i="1" s="1"/>
  <c r="F95" i="1"/>
  <c r="BS93" i="7"/>
  <c r="AK92" i="6"/>
  <c r="AS92" i="6" s="1"/>
  <c r="CB91" i="2"/>
  <c r="CH91" i="2" s="1"/>
  <c r="AJ93" i="5"/>
  <c r="AR93" i="5" s="1"/>
  <c r="AC93" i="4"/>
  <c r="AY93" i="4"/>
  <c r="BR93" i="8"/>
  <c r="AY93" i="6"/>
  <c r="CB91" i="1"/>
  <c r="CH91" i="1" s="1"/>
  <c r="AK93" i="8"/>
  <c r="AY93" i="5"/>
  <c r="AK92" i="4"/>
  <c r="AS92" i="4" s="1"/>
  <c r="BT93" i="2"/>
  <c r="AK93" i="9"/>
  <c r="BR93" i="7"/>
  <c r="AC93" i="5"/>
  <c r="BT93" i="3"/>
  <c r="BS93" i="2"/>
  <c r="BS93" i="9"/>
  <c r="AW92" i="8"/>
  <c r="BI92" i="8" s="1"/>
  <c r="BX92" i="8"/>
  <c r="AC93" i="6"/>
  <c r="AG93" i="6"/>
  <c r="AO93" i="6" s="1"/>
  <c r="AZ92" i="5"/>
  <c r="AG93" i="5"/>
  <c r="AO93" i="5" s="1"/>
  <c r="BV92" i="3"/>
  <c r="BU93" i="3"/>
  <c r="Z93" i="3"/>
  <c r="Z93" i="2"/>
  <c r="BX92" i="2"/>
  <c r="CD92" i="2" s="1"/>
  <c r="BW92" i="9"/>
  <c r="BU92" i="9"/>
  <c r="BV395" i="1"/>
  <c r="AK93" i="7"/>
  <c r="AW92" i="9"/>
  <c r="BI92" i="9" s="1"/>
  <c r="AM93" i="9"/>
  <c r="AY93" i="9" s="1"/>
  <c r="AM93" i="8"/>
  <c r="AY93" i="8" s="1"/>
  <c r="AM93" i="7"/>
  <c r="AY93" i="7" s="1"/>
  <c r="AW92" i="7"/>
  <c r="BI92" i="7" s="1"/>
  <c r="AK92" i="5"/>
  <c r="AS92" i="5" s="1"/>
  <c r="AF92" i="1"/>
  <c r="AL92" i="1" s="1"/>
  <c r="BQ94" i="9" l="1"/>
  <c r="AL94" i="9"/>
  <c r="BT95" i="9"/>
  <c r="AK95" i="9"/>
  <c r="BR95" i="9"/>
  <c r="Y96" i="9"/>
  <c r="BK94" i="9"/>
  <c r="BU94" i="9" s="1"/>
  <c r="AR94" i="9"/>
  <c r="BD94" i="9" s="1"/>
  <c r="AU94" i="9"/>
  <c r="BG94" i="9" s="1"/>
  <c r="BN94" i="9"/>
  <c r="BX94" i="9" s="1"/>
  <c r="BL94" i="9"/>
  <c r="BV94" i="9" s="1"/>
  <c r="S94" i="9"/>
  <c r="AX94" i="9" s="1"/>
  <c r="BJ94" i="9" s="1"/>
  <c r="AS94" i="9"/>
  <c r="BE94" i="9" s="1"/>
  <c r="AV94" i="9"/>
  <c r="BH94" i="9" s="1"/>
  <c r="BO94" i="9"/>
  <c r="BY94" i="9" s="1"/>
  <c r="AN94" i="9"/>
  <c r="AZ94" i="9" s="1"/>
  <c r="R94" i="9"/>
  <c r="AT94" i="9"/>
  <c r="BF94" i="9" s="1"/>
  <c r="BM94" i="9"/>
  <c r="AP95" i="9"/>
  <c r="BB95" i="9" s="1"/>
  <c r="F96" i="9"/>
  <c r="AQ95" i="9"/>
  <c r="BC95" i="9" s="1"/>
  <c r="AO95" i="9"/>
  <c r="BA95" i="9" s="1"/>
  <c r="BQ94" i="8"/>
  <c r="AL94" i="8"/>
  <c r="BT95" i="8"/>
  <c r="BP95" i="8"/>
  <c r="BR95" i="8"/>
  <c r="Y96" i="8"/>
  <c r="BS95" i="8"/>
  <c r="AK95" i="8"/>
  <c r="AW93" i="8"/>
  <c r="BI93" i="8" s="1"/>
  <c r="R94" i="8"/>
  <c r="AN94" i="8"/>
  <c r="AZ94" i="8" s="1"/>
  <c r="AR94" i="8"/>
  <c r="BD94" i="8" s="1"/>
  <c r="BK94" i="8"/>
  <c r="BU94" i="8" s="1"/>
  <c r="AT94" i="8"/>
  <c r="BF94" i="8" s="1"/>
  <c r="BM94" i="8"/>
  <c r="AV94" i="8"/>
  <c r="BH94" i="8" s="1"/>
  <c r="BO94" i="8"/>
  <c r="BY94" i="8" s="1"/>
  <c r="AP95" i="8"/>
  <c r="BB95" i="8" s="1"/>
  <c r="F96" i="8"/>
  <c r="AO95" i="8"/>
  <c r="BA95" i="8" s="1"/>
  <c r="AQ95" i="8"/>
  <c r="BC95" i="8" s="1"/>
  <c r="BN94" i="8"/>
  <c r="AU94" i="8"/>
  <c r="BG94" i="8" s="1"/>
  <c r="S94" i="8"/>
  <c r="AX94" i="8" s="1"/>
  <c r="BJ94" i="8" s="1"/>
  <c r="BL94" i="8"/>
  <c r="BV94" i="8" s="1"/>
  <c r="AS94" i="8"/>
  <c r="BE94" i="8" s="1"/>
  <c r="AL94" i="7"/>
  <c r="BQ94" i="7"/>
  <c r="Y96" i="7"/>
  <c r="BR95" i="7"/>
  <c r="BT95" i="7"/>
  <c r="BP95" i="7"/>
  <c r="AK95" i="7"/>
  <c r="R94" i="7"/>
  <c r="AN94" i="7"/>
  <c r="AZ94" i="7" s="1"/>
  <c r="AT94" i="7"/>
  <c r="BF94" i="7" s="1"/>
  <c r="BM94" i="7"/>
  <c r="BW94" i="7" s="1"/>
  <c r="AU94" i="7"/>
  <c r="BG94" i="7" s="1"/>
  <c r="BN94" i="7"/>
  <c r="AS94" i="7"/>
  <c r="BE94" i="7" s="1"/>
  <c r="BL94" i="7"/>
  <c r="BV94" i="7" s="1"/>
  <c r="S94" i="7"/>
  <c r="AX94" i="7" s="1"/>
  <c r="BJ94" i="7" s="1"/>
  <c r="BO94" i="7"/>
  <c r="BY94" i="7" s="1"/>
  <c r="AV94" i="7"/>
  <c r="BH94" i="7" s="1"/>
  <c r="F96" i="7"/>
  <c r="AO95" i="7"/>
  <c r="BA95" i="7" s="1"/>
  <c r="AP95" i="7"/>
  <c r="BB95" i="7" s="1"/>
  <c r="AQ95" i="7"/>
  <c r="BC95" i="7" s="1"/>
  <c r="AR94" i="7"/>
  <c r="BD94" i="7" s="1"/>
  <c r="BK94" i="7"/>
  <c r="BU94" i="7" s="1"/>
  <c r="AD94" i="6"/>
  <c r="AV94" i="6"/>
  <c r="U96" i="6"/>
  <c r="AI94" i="6"/>
  <c r="AQ94" i="6" s="1"/>
  <c r="AX94" i="6"/>
  <c r="N94" i="6"/>
  <c r="AE94" i="6"/>
  <c r="AM94" i="6" s="1"/>
  <c r="AH94" i="6"/>
  <c r="AP94" i="6" s="1"/>
  <c r="AU94" i="6"/>
  <c r="AW94" i="6" s="1"/>
  <c r="O94" i="6"/>
  <c r="AF95" i="6"/>
  <c r="AN95" i="6" s="1"/>
  <c r="F96" i="6"/>
  <c r="AD94" i="5"/>
  <c r="AV94" i="5"/>
  <c r="U96" i="5"/>
  <c r="N94" i="5"/>
  <c r="AE94" i="5"/>
  <c r="AM94" i="5" s="1"/>
  <c r="O94" i="5"/>
  <c r="AL94" i="5" s="1"/>
  <c r="AT94" i="5" s="1"/>
  <c r="AH94" i="5"/>
  <c r="AP94" i="5" s="1"/>
  <c r="AU94" i="5"/>
  <c r="AW94" i="5" s="1"/>
  <c r="AI94" i="5"/>
  <c r="AQ94" i="5" s="1"/>
  <c r="AX94" i="5"/>
  <c r="AF95" i="5"/>
  <c r="AN95" i="5" s="1"/>
  <c r="AG95" i="5"/>
  <c r="AO95" i="5" s="1"/>
  <c r="AJ95" i="5"/>
  <c r="AR95" i="5" s="1"/>
  <c r="F96" i="5"/>
  <c r="AD94" i="4"/>
  <c r="AV94" i="4"/>
  <c r="U96" i="4"/>
  <c r="N94" i="4"/>
  <c r="AE94" i="4"/>
  <c r="AM94" i="4" s="1"/>
  <c r="O94" i="4"/>
  <c r="AH94" i="4"/>
  <c r="AP94" i="4" s="1"/>
  <c r="AU94" i="4"/>
  <c r="AW94" i="4" s="1"/>
  <c r="AI94" i="4"/>
  <c r="AQ94" i="4" s="1"/>
  <c r="AX94" i="4"/>
  <c r="AF95" i="4"/>
  <c r="AN95" i="4" s="1"/>
  <c r="AG95" i="4"/>
  <c r="AO95" i="4" s="1"/>
  <c r="AJ95" i="4"/>
  <c r="AR95" i="4" s="1"/>
  <c r="F96" i="4"/>
  <c r="AX94" i="3"/>
  <c r="BQ94" i="3"/>
  <c r="BT95" i="3"/>
  <c r="S96" i="3"/>
  <c r="AR94" i="3"/>
  <c r="AY94" i="3"/>
  <c r="BE94" i="3" s="1"/>
  <c r="BK94" i="3"/>
  <c r="BL94" i="3"/>
  <c r="BX94" i="3" s="1"/>
  <c r="CD94" i="3" s="1"/>
  <c r="AZ94" i="3"/>
  <c r="BF94" i="3" s="1"/>
  <c r="M94" i="3"/>
  <c r="AA94" i="3"/>
  <c r="AG94" i="3" s="1"/>
  <c r="BM94" i="3"/>
  <c r="BY94" i="3" s="1"/>
  <c r="CE94" i="3" s="1"/>
  <c r="BA94" i="3"/>
  <c r="BG94" i="3" s="1"/>
  <c r="BC94" i="3"/>
  <c r="BI94" i="3" s="1"/>
  <c r="BO94" i="3"/>
  <c r="CA94" i="3" s="1"/>
  <c r="CG94" i="3" s="1"/>
  <c r="BN94" i="3"/>
  <c r="BB94" i="3"/>
  <c r="BH94" i="3" s="1"/>
  <c r="F96" i="3"/>
  <c r="BD93" i="3"/>
  <c r="BJ93" i="3" s="1"/>
  <c r="BP93" i="3"/>
  <c r="CJ93" i="3"/>
  <c r="AF93" i="3"/>
  <c r="AL93" i="3" s="1"/>
  <c r="CI93" i="3"/>
  <c r="BT95" i="2"/>
  <c r="S96" i="2"/>
  <c r="BU95" i="2"/>
  <c r="AX94" i="2"/>
  <c r="BQ94" i="2"/>
  <c r="BP93" i="2"/>
  <c r="BD93" i="2"/>
  <c r="BJ93" i="2" s="1"/>
  <c r="BB94" i="2"/>
  <c r="BH94" i="2" s="1"/>
  <c r="BN94" i="2"/>
  <c r="AE95" i="2"/>
  <c r="AK95" i="2" s="1"/>
  <c r="AC95" i="2"/>
  <c r="AI95" i="2" s="1"/>
  <c r="AB95" i="2"/>
  <c r="AH95" i="2" s="1"/>
  <c r="AD95" i="2"/>
  <c r="AJ95" i="2" s="1"/>
  <c r="F96" i="2"/>
  <c r="AA94" i="2"/>
  <c r="AG94" i="2" s="1"/>
  <c r="M94" i="2"/>
  <c r="BK94" i="2"/>
  <c r="BW94" i="2" s="1"/>
  <c r="CC94" i="2" s="1"/>
  <c r="AY94" i="2"/>
  <c r="BE94" i="2" s="1"/>
  <c r="AR94" i="2"/>
  <c r="BO94" i="2"/>
  <c r="BC94" i="2"/>
  <c r="BI94" i="2" s="1"/>
  <c r="BL94" i="2"/>
  <c r="BX94" i="2" s="1"/>
  <c r="CD94" i="2" s="1"/>
  <c r="AZ94" i="2"/>
  <c r="BF94" i="2" s="1"/>
  <c r="BM94" i="2"/>
  <c r="BY94" i="2" s="1"/>
  <c r="CE94" i="2" s="1"/>
  <c r="BA94" i="2"/>
  <c r="BG94" i="2" s="1"/>
  <c r="CI93" i="2"/>
  <c r="AF93" i="2"/>
  <c r="AL93" i="2" s="1"/>
  <c r="AX94" i="1"/>
  <c r="BQ94" i="1"/>
  <c r="BR95" i="1"/>
  <c r="BS95" i="1"/>
  <c r="BT95" i="1"/>
  <c r="BU95" i="1"/>
  <c r="S96" i="1"/>
  <c r="BD93" i="1"/>
  <c r="BJ93" i="1" s="1"/>
  <c r="BP93" i="1"/>
  <c r="CB93" i="1" s="1"/>
  <c r="CH93" i="1" s="1"/>
  <c r="M94" i="1"/>
  <c r="AA94" i="1"/>
  <c r="AG94" i="1" s="1"/>
  <c r="AR94" i="1"/>
  <c r="AY94" i="1"/>
  <c r="BE94" i="1" s="1"/>
  <c r="BK94" i="1"/>
  <c r="BW94" i="1" s="1"/>
  <c r="CC94" i="1" s="1"/>
  <c r="AZ94" i="1"/>
  <c r="BF94" i="1" s="1"/>
  <c r="BL94" i="1"/>
  <c r="BX94" i="1" s="1"/>
  <c r="CD94" i="1" s="1"/>
  <c r="BA94" i="1"/>
  <c r="BG94" i="1" s="1"/>
  <c r="BM94" i="1"/>
  <c r="BY94" i="1" s="1"/>
  <c r="CE94" i="1" s="1"/>
  <c r="BB94" i="1"/>
  <c r="BH94" i="1" s="1"/>
  <c r="BN94" i="1"/>
  <c r="BZ94" i="1" s="1"/>
  <c r="CF94" i="1" s="1"/>
  <c r="BC94" i="1"/>
  <c r="BI94" i="1" s="1"/>
  <c r="BO94" i="1"/>
  <c r="CA94" i="1" s="1"/>
  <c r="CG94" i="1" s="1"/>
  <c r="AB95" i="1"/>
  <c r="AH95" i="1" s="1"/>
  <c r="AC95" i="1"/>
  <c r="AI95" i="1" s="1"/>
  <c r="AD95" i="1"/>
  <c r="AJ95" i="1" s="1"/>
  <c r="AE95" i="1"/>
  <c r="AK95" i="1" s="1"/>
  <c r="F96" i="1"/>
  <c r="BR94" i="8"/>
  <c r="BW93" i="8"/>
  <c r="BX93" i="7"/>
  <c r="AK93" i="4"/>
  <c r="AS93" i="4" s="1"/>
  <c r="AG94" i="4"/>
  <c r="AO94" i="4" s="1"/>
  <c r="AD94" i="3"/>
  <c r="AJ94" i="3" s="1"/>
  <c r="BW93" i="3"/>
  <c r="CC93" i="3" s="1"/>
  <c r="CA93" i="3"/>
  <c r="CG93" i="3" s="1"/>
  <c r="BZ93" i="3"/>
  <c r="CF93" i="3" s="1"/>
  <c r="BV93" i="2"/>
  <c r="BT94" i="2"/>
  <c r="BU94" i="2"/>
  <c r="Z94" i="2"/>
  <c r="BZ93" i="2"/>
  <c r="CF93" i="2" s="1"/>
  <c r="BS94" i="8"/>
  <c r="AZ93" i="6"/>
  <c r="AG94" i="6"/>
  <c r="AO94" i="6" s="1"/>
  <c r="AJ94" i="5"/>
  <c r="AR94" i="5" s="1"/>
  <c r="BT94" i="3"/>
  <c r="AK94" i="9"/>
  <c r="AZ93" i="4"/>
  <c r="Z94" i="3"/>
  <c r="AW93" i="9"/>
  <c r="BI93" i="9" s="1"/>
  <c r="AC94" i="6"/>
  <c r="BV93" i="3"/>
  <c r="CB92" i="3"/>
  <c r="CH92" i="3" s="1"/>
  <c r="BY93" i="2"/>
  <c r="CE93" i="2" s="1"/>
  <c r="BR94" i="9"/>
  <c r="AW93" i="7"/>
  <c r="BI93" i="7" s="1"/>
  <c r="BW93" i="7"/>
  <c r="AY94" i="6"/>
  <c r="AK93" i="6"/>
  <c r="AS93" i="6" s="1"/>
  <c r="AC94" i="5"/>
  <c r="BX93" i="9"/>
  <c r="BS94" i="7"/>
  <c r="AJ94" i="6"/>
  <c r="AR94" i="6" s="1"/>
  <c r="AY94" i="5"/>
  <c r="AY94" i="4"/>
  <c r="AK94" i="8"/>
  <c r="AK93" i="5"/>
  <c r="AS93" i="5" s="1"/>
  <c r="AZ93" i="5"/>
  <c r="AC94" i="4"/>
  <c r="AJ94" i="4"/>
  <c r="AR94" i="4" s="1"/>
  <c r="Z94" i="1"/>
  <c r="AL94" i="4" l="1"/>
  <c r="AT94" i="4" s="1"/>
  <c r="AL94" i="6"/>
  <c r="AT94" i="6" s="1"/>
  <c r="BQ95" i="9"/>
  <c r="AL95" i="9"/>
  <c r="Y97" i="9"/>
  <c r="BR96" i="9"/>
  <c r="BS96" i="9"/>
  <c r="BT96" i="9"/>
  <c r="AW94" i="9"/>
  <c r="BI94" i="9" s="1"/>
  <c r="AT95" i="9"/>
  <c r="BF95" i="9" s="1"/>
  <c r="BM95" i="9"/>
  <c r="BW95" i="9" s="1"/>
  <c r="AP96" i="9"/>
  <c r="BB96" i="9" s="1"/>
  <c r="AM96" i="9"/>
  <c r="AY96" i="9" s="1"/>
  <c r="AO96" i="9"/>
  <c r="BA96" i="9" s="1"/>
  <c r="AQ96" i="9"/>
  <c r="BC96" i="9" s="1"/>
  <c r="F97" i="9"/>
  <c r="AM95" i="9"/>
  <c r="AY95" i="9" s="1"/>
  <c r="AR95" i="9"/>
  <c r="BD95" i="9" s="1"/>
  <c r="BK95" i="9"/>
  <c r="AV95" i="9"/>
  <c r="BH95" i="9" s="1"/>
  <c r="BO95" i="9"/>
  <c r="BY95" i="9" s="1"/>
  <c r="S95" i="9"/>
  <c r="AX95" i="9" s="1"/>
  <c r="BJ95" i="9" s="1"/>
  <c r="AS95" i="9"/>
  <c r="BE95" i="9" s="1"/>
  <c r="BL95" i="9"/>
  <c r="BV95" i="9" s="1"/>
  <c r="AN95" i="9"/>
  <c r="AZ95" i="9" s="1"/>
  <c r="R95" i="9"/>
  <c r="BN95" i="9"/>
  <c r="AU95" i="9"/>
  <c r="BG95" i="9" s="1"/>
  <c r="Y97" i="8"/>
  <c r="BR96" i="8"/>
  <c r="AK96" i="8"/>
  <c r="AL95" i="8"/>
  <c r="BQ95" i="8"/>
  <c r="BM95" i="8"/>
  <c r="BW95" i="8" s="1"/>
  <c r="AT95" i="8"/>
  <c r="BF95" i="8" s="1"/>
  <c r="AN95" i="8"/>
  <c r="AZ95" i="8" s="1"/>
  <c r="R95" i="8"/>
  <c r="BK95" i="8"/>
  <c r="BU95" i="8" s="1"/>
  <c r="AR95" i="8"/>
  <c r="BD95" i="8" s="1"/>
  <c r="BO95" i="8"/>
  <c r="BY95" i="8" s="1"/>
  <c r="AV95" i="8"/>
  <c r="BH95" i="8" s="1"/>
  <c r="S95" i="8"/>
  <c r="AX95" i="8" s="1"/>
  <c r="BJ95" i="8" s="1"/>
  <c r="BL95" i="8"/>
  <c r="BV95" i="8" s="1"/>
  <c r="AS95" i="8"/>
  <c r="BE95" i="8" s="1"/>
  <c r="AP96" i="8"/>
  <c r="BB96" i="8" s="1"/>
  <c r="F97" i="8"/>
  <c r="AO96" i="8"/>
  <c r="BA96" i="8" s="1"/>
  <c r="AQ96" i="8"/>
  <c r="BC96" i="8" s="1"/>
  <c r="AM96" i="8"/>
  <c r="AY96" i="8" s="1"/>
  <c r="AM95" i="8"/>
  <c r="AY95" i="8" s="1"/>
  <c r="AU95" i="8"/>
  <c r="BG95" i="8" s="1"/>
  <c r="BN95" i="8"/>
  <c r="BX95" i="8" s="1"/>
  <c r="AL95" i="7"/>
  <c r="BQ95" i="7"/>
  <c r="BS96" i="7"/>
  <c r="Y97" i="7"/>
  <c r="BT96" i="7"/>
  <c r="AW94" i="7"/>
  <c r="BI94" i="7" s="1"/>
  <c r="BK95" i="7"/>
  <c r="BU95" i="7" s="1"/>
  <c r="AR95" i="7"/>
  <c r="BD95" i="7" s="1"/>
  <c r="AQ96" i="7"/>
  <c r="BC96" i="7" s="1"/>
  <c r="AP96" i="7"/>
  <c r="BB96" i="7" s="1"/>
  <c r="AO96" i="7"/>
  <c r="BA96" i="7" s="1"/>
  <c r="AM96" i="7"/>
  <c r="AY96" i="7" s="1"/>
  <c r="F97" i="7"/>
  <c r="R95" i="7"/>
  <c r="AN95" i="7"/>
  <c r="AZ95" i="7" s="1"/>
  <c r="BL95" i="7"/>
  <c r="BV95" i="7" s="1"/>
  <c r="AS95" i="7"/>
  <c r="BE95" i="7" s="1"/>
  <c r="S95" i="7"/>
  <c r="AX95" i="7" s="1"/>
  <c r="BJ95" i="7" s="1"/>
  <c r="BN95" i="7"/>
  <c r="AU95" i="7"/>
  <c r="BG95" i="7" s="1"/>
  <c r="AM95" i="7"/>
  <c r="AY95" i="7" s="1"/>
  <c r="BM95" i="7"/>
  <c r="BW95" i="7" s="1"/>
  <c r="AT95" i="7"/>
  <c r="BF95" i="7" s="1"/>
  <c r="AV95" i="7"/>
  <c r="BH95" i="7" s="1"/>
  <c r="BO95" i="7"/>
  <c r="BY95" i="7" s="1"/>
  <c r="AD95" i="6"/>
  <c r="AV95" i="6"/>
  <c r="U97" i="6"/>
  <c r="AK94" i="6"/>
  <c r="AS94" i="6" s="1"/>
  <c r="AX95" i="6"/>
  <c r="AI95" i="6"/>
  <c r="AQ95" i="6" s="1"/>
  <c r="AF96" i="6"/>
  <c r="AN96" i="6" s="1"/>
  <c r="F97" i="6"/>
  <c r="AG96" i="6"/>
  <c r="AO96" i="6" s="1"/>
  <c r="N95" i="6"/>
  <c r="AE95" i="6"/>
  <c r="AM95" i="6" s="1"/>
  <c r="O95" i="6"/>
  <c r="AL95" i="6" s="1"/>
  <c r="AT95" i="6" s="1"/>
  <c r="AH95" i="6"/>
  <c r="AP95" i="6" s="1"/>
  <c r="AU95" i="6"/>
  <c r="AW95" i="6" s="1"/>
  <c r="AD95" i="5"/>
  <c r="AV95" i="5"/>
  <c r="U97" i="5"/>
  <c r="AK94" i="5"/>
  <c r="AS94" i="5" s="1"/>
  <c r="N95" i="5"/>
  <c r="AE95" i="5"/>
  <c r="AM95" i="5" s="1"/>
  <c r="O95" i="5"/>
  <c r="AL95" i="5" s="1"/>
  <c r="AT95" i="5" s="1"/>
  <c r="AH95" i="5"/>
  <c r="AP95" i="5" s="1"/>
  <c r="AU95" i="5"/>
  <c r="AW95" i="5" s="1"/>
  <c r="AI95" i="5"/>
  <c r="AQ95" i="5" s="1"/>
  <c r="AX95" i="5"/>
  <c r="AF96" i="5"/>
  <c r="AN96" i="5" s="1"/>
  <c r="AG96" i="5"/>
  <c r="AO96" i="5" s="1"/>
  <c r="AJ96" i="5"/>
  <c r="AR96" i="5" s="1"/>
  <c r="F97" i="5"/>
  <c r="AD95" i="4"/>
  <c r="AV95" i="4"/>
  <c r="U97" i="4"/>
  <c r="AK94" i="4"/>
  <c r="AS94" i="4" s="1"/>
  <c r="N95" i="4"/>
  <c r="AE95" i="4"/>
  <c r="AM95" i="4" s="1"/>
  <c r="O95" i="4"/>
  <c r="AH95" i="4"/>
  <c r="AP95" i="4" s="1"/>
  <c r="AU95" i="4"/>
  <c r="AI95" i="4"/>
  <c r="AQ95" i="4" s="1"/>
  <c r="AX95" i="4"/>
  <c r="F97" i="4"/>
  <c r="BQ95" i="3"/>
  <c r="AX95" i="3"/>
  <c r="S97" i="3"/>
  <c r="BU96" i="3"/>
  <c r="Z96" i="3"/>
  <c r="BR96" i="3"/>
  <c r="BS96" i="3"/>
  <c r="BP94" i="3"/>
  <c r="BD94" i="3"/>
  <c r="BJ94" i="3" s="1"/>
  <c r="AF94" i="3"/>
  <c r="AL94" i="3" s="1"/>
  <c r="CJ94" i="3"/>
  <c r="CI94" i="3"/>
  <c r="AR95" i="3"/>
  <c r="BK95" i="3"/>
  <c r="BW95" i="3" s="1"/>
  <c r="CC95" i="3" s="1"/>
  <c r="AY95" i="3"/>
  <c r="BE95" i="3" s="1"/>
  <c r="M95" i="3"/>
  <c r="AA95" i="3"/>
  <c r="AG95" i="3" s="1"/>
  <c r="BA95" i="3"/>
  <c r="BG95" i="3" s="1"/>
  <c r="BM95" i="3"/>
  <c r="BC95" i="3"/>
  <c r="BI95" i="3" s="1"/>
  <c r="BO95" i="3"/>
  <c r="AZ95" i="3"/>
  <c r="BF95" i="3" s="1"/>
  <c r="BL95" i="3"/>
  <c r="BB95" i="3"/>
  <c r="BH95" i="3" s="1"/>
  <c r="BN95" i="3"/>
  <c r="BZ95" i="3" s="1"/>
  <c r="CF95" i="3" s="1"/>
  <c r="AD96" i="3"/>
  <c r="AJ96" i="3" s="1"/>
  <c r="F97" i="3"/>
  <c r="AC96" i="3"/>
  <c r="AI96" i="3" s="1"/>
  <c r="AE96" i="3"/>
  <c r="AK96" i="3" s="1"/>
  <c r="AB96" i="3"/>
  <c r="AH96" i="3" s="1"/>
  <c r="S97" i="2"/>
  <c r="BS96" i="2"/>
  <c r="BT96" i="2"/>
  <c r="AX95" i="2"/>
  <c r="BQ95" i="2"/>
  <c r="AA95" i="2"/>
  <c r="AG95" i="2" s="1"/>
  <c r="M95" i="2"/>
  <c r="AY95" i="2"/>
  <c r="BE95" i="2" s="1"/>
  <c r="BK95" i="2"/>
  <c r="BW95" i="2" s="1"/>
  <c r="CC95" i="2" s="1"/>
  <c r="AR95" i="2"/>
  <c r="BO95" i="2"/>
  <c r="CA95" i="2" s="1"/>
  <c r="CG95" i="2" s="1"/>
  <c r="BC95" i="2"/>
  <c r="BI95" i="2" s="1"/>
  <c r="BL95" i="2"/>
  <c r="AZ95" i="2"/>
  <c r="BF95" i="2" s="1"/>
  <c r="BA95" i="2"/>
  <c r="BG95" i="2" s="1"/>
  <c r="BM95" i="2"/>
  <c r="AD96" i="2"/>
  <c r="AJ96" i="2" s="1"/>
  <c r="AC96" i="2"/>
  <c r="AI96" i="2" s="1"/>
  <c r="AB96" i="2"/>
  <c r="AH96" i="2" s="1"/>
  <c r="F97" i="2"/>
  <c r="BB95" i="2"/>
  <c r="BH95" i="2" s="1"/>
  <c r="BN95" i="2"/>
  <c r="BZ95" i="2" s="1"/>
  <c r="CF95" i="2" s="1"/>
  <c r="CI94" i="2"/>
  <c r="AF94" i="2"/>
  <c r="AL94" i="2" s="1"/>
  <c r="BD94" i="2"/>
  <c r="BJ94" i="2" s="1"/>
  <c r="BP94" i="2"/>
  <c r="AX95" i="1"/>
  <c r="BQ95" i="1"/>
  <c r="BR96" i="1"/>
  <c r="BS96" i="1"/>
  <c r="BT96" i="1"/>
  <c r="BU96" i="1"/>
  <c r="S97" i="1"/>
  <c r="AF94" i="1"/>
  <c r="AL94" i="1" s="1"/>
  <c r="BD94" i="1"/>
  <c r="BJ94" i="1" s="1"/>
  <c r="BP94" i="1"/>
  <c r="M95" i="1"/>
  <c r="AA95" i="1"/>
  <c r="AG95" i="1" s="1"/>
  <c r="AR95" i="1"/>
  <c r="AY95" i="1"/>
  <c r="BE95" i="1" s="1"/>
  <c r="BK95" i="1"/>
  <c r="BW95" i="1" s="1"/>
  <c r="CC95" i="1" s="1"/>
  <c r="AZ95" i="1"/>
  <c r="BF95" i="1" s="1"/>
  <c r="BL95" i="1"/>
  <c r="BX95" i="1" s="1"/>
  <c r="CD95" i="1" s="1"/>
  <c r="BA95" i="1"/>
  <c r="BG95" i="1" s="1"/>
  <c r="BM95" i="1"/>
  <c r="BY95" i="1" s="1"/>
  <c r="CE95" i="1" s="1"/>
  <c r="BB95" i="1"/>
  <c r="BH95" i="1" s="1"/>
  <c r="BN95" i="1"/>
  <c r="BZ95" i="1" s="1"/>
  <c r="CF95" i="1" s="1"/>
  <c r="BC95" i="1"/>
  <c r="BI95" i="1" s="1"/>
  <c r="BO95" i="1"/>
  <c r="CA95" i="1" s="1"/>
  <c r="CG95" i="1" s="1"/>
  <c r="AB96" i="1"/>
  <c r="AH96" i="1" s="1"/>
  <c r="AC96" i="1"/>
  <c r="AI96" i="1" s="1"/>
  <c r="AD96" i="1"/>
  <c r="AJ96" i="1" s="1"/>
  <c r="AE96" i="1"/>
  <c r="AK96" i="1" s="1"/>
  <c r="F97" i="1"/>
  <c r="BS95" i="9"/>
  <c r="AG95" i="6"/>
  <c r="AO95" i="6" s="1"/>
  <c r="AY95" i="4"/>
  <c r="BU95" i="3"/>
  <c r="Z95" i="3"/>
  <c r="BW94" i="3"/>
  <c r="CC94" i="3" s="1"/>
  <c r="BZ94" i="3"/>
  <c r="CF94" i="3" s="1"/>
  <c r="AD95" i="3"/>
  <c r="AJ95" i="3" s="1"/>
  <c r="AE95" i="3"/>
  <c r="AK95" i="3" s="1"/>
  <c r="AC95" i="3"/>
  <c r="AI95" i="3" s="1"/>
  <c r="AB95" i="3"/>
  <c r="AH95" i="3" s="1"/>
  <c r="CB93" i="3"/>
  <c r="CH93" i="3" s="1"/>
  <c r="BS95" i="2"/>
  <c r="Z95" i="2"/>
  <c r="BR95" i="2"/>
  <c r="BV94" i="2"/>
  <c r="CB93" i="2"/>
  <c r="CH93" i="2" s="1"/>
  <c r="BZ94" i="2"/>
  <c r="CF94" i="2" s="1"/>
  <c r="BV94" i="1"/>
  <c r="AC95" i="6"/>
  <c r="AJ95" i="6"/>
  <c r="AR95" i="6" s="1"/>
  <c r="AY95" i="5"/>
  <c r="Z95" i="1"/>
  <c r="BW94" i="8"/>
  <c r="BS95" i="7"/>
  <c r="AC95" i="4"/>
  <c r="AW94" i="8"/>
  <c r="BI94" i="8" s="1"/>
  <c r="AZ94" i="4"/>
  <c r="BX94" i="8"/>
  <c r="AZ94" i="5"/>
  <c r="CA94" i="2"/>
  <c r="CG94" i="2" s="1"/>
  <c r="BP95" i="9"/>
  <c r="BW94" i="9"/>
  <c r="AY95" i="6"/>
  <c r="AC95" i="5"/>
  <c r="BS95" i="3"/>
  <c r="BX94" i="7"/>
  <c r="AZ94" i="6"/>
  <c r="BV94" i="3"/>
  <c r="BR95" i="3"/>
  <c r="BS97" i="9" l="1"/>
  <c r="BR97" i="9"/>
  <c r="Y98" i="9"/>
  <c r="BQ96" i="9"/>
  <c r="AL96" i="9"/>
  <c r="AN96" i="9"/>
  <c r="AZ96" i="9" s="1"/>
  <c r="R96" i="9"/>
  <c r="BN96" i="9"/>
  <c r="BX96" i="9" s="1"/>
  <c r="AU96" i="9"/>
  <c r="BG96" i="9" s="1"/>
  <c r="AT96" i="9"/>
  <c r="BF96" i="9" s="1"/>
  <c r="BM96" i="9"/>
  <c r="BW96" i="9" s="1"/>
  <c r="AV96" i="9"/>
  <c r="BH96" i="9" s="1"/>
  <c r="BO96" i="9"/>
  <c r="BY96" i="9" s="1"/>
  <c r="AQ97" i="9"/>
  <c r="BC97" i="9" s="1"/>
  <c r="AP97" i="9"/>
  <c r="BB97" i="9" s="1"/>
  <c r="F98" i="9"/>
  <c r="AO97" i="9"/>
  <c r="BA97" i="9" s="1"/>
  <c r="AR96" i="9"/>
  <c r="BD96" i="9" s="1"/>
  <c r="BK96" i="9"/>
  <c r="AS96" i="9"/>
  <c r="BE96" i="9" s="1"/>
  <c r="BL96" i="9"/>
  <c r="BV96" i="9" s="1"/>
  <c r="S96" i="9"/>
  <c r="AX96" i="9" s="1"/>
  <c r="BJ96" i="9" s="1"/>
  <c r="BT97" i="8"/>
  <c r="AK97" i="8"/>
  <c r="BR97" i="8"/>
  <c r="Y98" i="8"/>
  <c r="AL96" i="8"/>
  <c r="BQ96" i="8"/>
  <c r="AW95" i="8"/>
  <c r="BI95" i="8" s="1"/>
  <c r="AR96" i="8"/>
  <c r="BD96" i="8" s="1"/>
  <c r="BK96" i="8"/>
  <c r="R96" i="8"/>
  <c r="AN96" i="8"/>
  <c r="AZ96" i="8" s="1"/>
  <c r="AS96" i="8"/>
  <c r="BE96" i="8" s="1"/>
  <c r="BL96" i="8"/>
  <c r="BV96" i="8" s="1"/>
  <c r="S96" i="8"/>
  <c r="AX96" i="8" s="1"/>
  <c r="BJ96" i="8" s="1"/>
  <c r="AO97" i="8"/>
  <c r="BA97" i="8" s="1"/>
  <c r="AQ97" i="8"/>
  <c r="BC97" i="8" s="1"/>
  <c r="F98" i="8"/>
  <c r="AP97" i="8"/>
  <c r="BB97" i="8" s="1"/>
  <c r="BO96" i="8"/>
  <c r="AV96" i="8"/>
  <c r="BH96" i="8" s="1"/>
  <c r="AT96" i="8"/>
  <c r="BF96" i="8" s="1"/>
  <c r="BM96" i="8"/>
  <c r="BW96" i="8" s="1"/>
  <c r="AU96" i="8"/>
  <c r="BG96" i="8" s="1"/>
  <c r="BN96" i="8"/>
  <c r="BR97" i="7"/>
  <c r="Y98" i="7"/>
  <c r="BS97" i="7"/>
  <c r="BQ96" i="7"/>
  <c r="AL96" i="7"/>
  <c r="R96" i="7"/>
  <c r="AN96" i="7"/>
  <c r="AZ96" i="7" s="1"/>
  <c r="AT96" i="7"/>
  <c r="BF96" i="7" s="1"/>
  <c r="BM96" i="7"/>
  <c r="BK96" i="7"/>
  <c r="AR96" i="7"/>
  <c r="BD96" i="7" s="1"/>
  <c r="AU96" i="7"/>
  <c r="BG96" i="7" s="1"/>
  <c r="BN96" i="7"/>
  <c r="BX96" i="7" s="1"/>
  <c r="AS96" i="7"/>
  <c r="BE96" i="7" s="1"/>
  <c r="BL96" i="7"/>
  <c r="BV96" i="7" s="1"/>
  <c r="S96" i="7"/>
  <c r="AX96" i="7" s="1"/>
  <c r="BJ96" i="7" s="1"/>
  <c r="AV96" i="7"/>
  <c r="BH96" i="7" s="1"/>
  <c r="BO96" i="7"/>
  <c r="BY96" i="7" s="1"/>
  <c r="AP97" i="7"/>
  <c r="BB97" i="7" s="1"/>
  <c r="AO97" i="7"/>
  <c r="BA97" i="7" s="1"/>
  <c r="F98" i="7"/>
  <c r="AD96" i="6"/>
  <c r="AV96" i="6"/>
  <c r="U98" i="6"/>
  <c r="AH96" i="6"/>
  <c r="AP96" i="6" s="1"/>
  <c r="AU96" i="6"/>
  <c r="AW96" i="6" s="1"/>
  <c r="O96" i="6"/>
  <c r="AL96" i="6" s="1"/>
  <c r="AT96" i="6" s="1"/>
  <c r="N96" i="6"/>
  <c r="AE96" i="6"/>
  <c r="AM96" i="6" s="1"/>
  <c r="AJ97" i="6"/>
  <c r="AR97" i="6" s="1"/>
  <c r="AF97" i="6"/>
  <c r="AN97" i="6" s="1"/>
  <c r="F98" i="6"/>
  <c r="AI96" i="6"/>
  <c r="AQ96" i="6" s="1"/>
  <c r="AX96" i="6"/>
  <c r="AD96" i="5"/>
  <c r="AV96" i="5"/>
  <c r="U98" i="5"/>
  <c r="N96" i="5"/>
  <c r="AE96" i="5"/>
  <c r="AM96" i="5" s="1"/>
  <c r="O96" i="5"/>
  <c r="AL96" i="5" s="1"/>
  <c r="AT96" i="5" s="1"/>
  <c r="AH96" i="5"/>
  <c r="AP96" i="5" s="1"/>
  <c r="AU96" i="5"/>
  <c r="AW96" i="5" s="1"/>
  <c r="AI96" i="5"/>
  <c r="AQ96" i="5" s="1"/>
  <c r="AX96" i="5"/>
  <c r="AF97" i="5"/>
  <c r="AN97" i="5" s="1"/>
  <c r="AG97" i="5"/>
  <c r="AO97" i="5" s="1"/>
  <c r="AJ97" i="5"/>
  <c r="AR97" i="5" s="1"/>
  <c r="F98" i="5"/>
  <c r="AD96" i="4"/>
  <c r="AV96" i="4"/>
  <c r="U98" i="4"/>
  <c r="N96" i="4"/>
  <c r="AE96" i="4"/>
  <c r="AM96" i="4" s="1"/>
  <c r="O96" i="4"/>
  <c r="AL96" i="4" s="1"/>
  <c r="AT96" i="4" s="1"/>
  <c r="AH96" i="4"/>
  <c r="AP96" i="4" s="1"/>
  <c r="AU96" i="4"/>
  <c r="AW96" i="4" s="1"/>
  <c r="AI96" i="4"/>
  <c r="AQ96" i="4" s="1"/>
  <c r="AX96" i="4"/>
  <c r="F98" i="4"/>
  <c r="BQ96" i="3"/>
  <c r="AX96" i="3"/>
  <c r="BV96" i="3" s="1"/>
  <c r="BU97" i="3"/>
  <c r="S98" i="3"/>
  <c r="BD95" i="3"/>
  <c r="BJ95" i="3" s="1"/>
  <c r="BP95" i="3"/>
  <c r="CI95" i="3"/>
  <c r="AF95" i="3"/>
  <c r="AL95" i="3" s="1"/>
  <c r="CJ95" i="3"/>
  <c r="BK96" i="3"/>
  <c r="AY96" i="3"/>
  <c r="BE96" i="3" s="1"/>
  <c r="AR96" i="3"/>
  <c r="F98" i="3"/>
  <c r="BO96" i="3"/>
  <c r="CA96" i="3" s="1"/>
  <c r="CG96" i="3" s="1"/>
  <c r="BC96" i="3"/>
  <c r="BI96" i="3" s="1"/>
  <c r="AZ96" i="3"/>
  <c r="BF96" i="3" s="1"/>
  <c r="BL96" i="3"/>
  <c r="BX96" i="3" s="1"/>
  <c r="CD96" i="3" s="1"/>
  <c r="BN96" i="3"/>
  <c r="BB96" i="3"/>
  <c r="BH96" i="3" s="1"/>
  <c r="AA96" i="3"/>
  <c r="AG96" i="3" s="1"/>
  <c r="M96" i="3"/>
  <c r="BM96" i="3"/>
  <c r="BY96" i="3" s="1"/>
  <c r="CE96" i="3" s="1"/>
  <c r="BA96" i="3"/>
  <c r="BG96" i="3" s="1"/>
  <c r="AX96" i="2"/>
  <c r="BQ96" i="2"/>
  <c r="S98" i="2"/>
  <c r="BS97" i="2"/>
  <c r="BU97" i="2"/>
  <c r="Z97" i="2"/>
  <c r="BT97" i="2"/>
  <c r="AF95" i="2"/>
  <c r="AL95" i="2" s="1"/>
  <c r="CI95" i="2"/>
  <c r="BD95" i="2"/>
  <c r="BJ95" i="2" s="1"/>
  <c r="BP95" i="2"/>
  <c r="BO96" i="2"/>
  <c r="BC96" i="2"/>
  <c r="BI96" i="2" s="1"/>
  <c r="BB96" i="2"/>
  <c r="BH96" i="2" s="1"/>
  <c r="BN96" i="2"/>
  <c r="BZ96" i="2" s="1"/>
  <c r="CF96" i="2" s="1"/>
  <c r="BK96" i="2"/>
  <c r="BW96" i="2" s="1"/>
  <c r="CC96" i="2" s="1"/>
  <c r="AR96" i="2"/>
  <c r="AY96" i="2"/>
  <c r="BE96" i="2" s="1"/>
  <c r="BA96" i="2"/>
  <c r="BG96" i="2" s="1"/>
  <c r="BM96" i="2"/>
  <c r="BY96" i="2" s="1"/>
  <c r="CE96" i="2" s="1"/>
  <c r="M96" i="2"/>
  <c r="AA96" i="2"/>
  <c r="AG96" i="2" s="1"/>
  <c r="AZ96" i="2"/>
  <c r="BF96" i="2" s="1"/>
  <c r="BL96" i="2"/>
  <c r="AE97" i="2"/>
  <c r="AK97" i="2" s="1"/>
  <c r="AD97" i="2"/>
  <c r="AJ97" i="2" s="1"/>
  <c r="AB97" i="2"/>
  <c r="AH97" i="2" s="1"/>
  <c r="F98" i="2"/>
  <c r="AC97" i="2"/>
  <c r="AI97" i="2" s="1"/>
  <c r="AX96" i="1"/>
  <c r="BQ96" i="1"/>
  <c r="BR97" i="1"/>
  <c r="BS97" i="1"/>
  <c r="BT97" i="1"/>
  <c r="BU97" i="1"/>
  <c r="S98" i="1"/>
  <c r="BD95" i="1"/>
  <c r="BJ95" i="1" s="1"/>
  <c r="BP95" i="1"/>
  <c r="M96" i="1"/>
  <c r="AA96" i="1"/>
  <c r="AG96" i="1" s="1"/>
  <c r="AR96" i="1"/>
  <c r="AY96" i="1"/>
  <c r="BE96" i="1" s="1"/>
  <c r="BK96" i="1"/>
  <c r="BW96" i="1" s="1"/>
  <c r="CC96" i="1" s="1"/>
  <c r="AZ96" i="1"/>
  <c r="BF96" i="1" s="1"/>
  <c r="BL96" i="1"/>
  <c r="BX96" i="1" s="1"/>
  <c r="CD96" i="1" s="1"/>
  <c r="BA96" i="1"/>
  <c r="BG96" i="1" s="1"/>
  <c r="BM96" i="1"/>
  <c r="BY96" i="1" s="1"/>
  <c r="CE96" i="1" s="1"/>
  <c r="BB96" i="1"/>
  <c r="BH96" i="1" s="1"/>
  <c r="BN96" i="1"/>
  <c r="BZ96" i="1" s="1"/>
  <c r="CF96" i="1" s="1"/>
  <c r="BC96" i="1"/>
  <c r="BI96" i="1" s="1"/>
  <c r="BO96" i="1"/>
  <c r="CA96" i="1" s="1"/>
  <c r="CG96" i="1" s="1"/>
  <c r="AB97" i="1"/>
  <c r="AH97" i="1" s="1"/>
  <c r="AC97" i="1"/>
  <c r="AI97" i="1" s="1"/>
  <c r="AD97" i="1"/>
  <c r="AJ97" i="1" s="1"/>
  <c r="AE97" i="1"/>
  <c r="AK97" i="1" s="1"/>
  <c r="F98" i="1"/>
  <c r="BP96" i="9"/>
  <c r="BT96" i="8"/>
  <c r="BX95" i="7"/>
  <c r="AC96" i="5"/>
  <c r="AK95" i="5"/>
  <c r="AS95" i="5" s="1"/>
  <c r="BR96" i="2"/>
  <c r="BY95" i="2"/>
  <c r="CE95" i="2" s="1"/>
  <c r="CB94" i="2"/>
  <c r="CH94" i="2" s="1"/>
  <c r="BV95" i="1"/>
  <c r="Z96" i="1"/>
  <c r="AK95" i="4"/>
  <c r="AS95" i="4" s="1"/>
  <c r="AL95" i="4"/>
  <c r="AT95" i="4" s="1"/>
  <c r="AW95" i="4"/>
  <c r="AZ95" i="4"/>
  <c r="AF96" i="4"/>
  <c r="AN96" i="4" s="1"/>
  <c r="AG96" i="4"/>
  <c r="AO96" i="4" s="1"/>
  <c r="AJ96" i="4"/>
  <c r="AR96" i="4" s="1"/>
  <c r="BV95" i="3"/>
  <c r="BT96" i="3"/>
  <c r="AK96" i="7"/>
  <c r="AZ95" i="5"/>
  <c r="BX95" i="9"/>
  <c r="BP96" i="8"/>
  <c r="AJ96" i="6"/>
  <c r="AR96" i="6" s="1"/>
  <c r="CB94" i="3"/>
  <c r="CH94" i="3" s="1"/>
  <c r="BY95" i="3"/>
  <c r="CE95" i="3" s="1"/>
  <c r="CA95" i="3"/>
  <c r="CG95" i="3" s="1"/>
  <c r="BX95" i="3"/>
  <c r="CD95" i="3" s="1"/>
  <c r="BR96" i="7"/>
  <c r="AY96" i="5"/>
  <c r="BU95" i="9"/>
  <c r="BS96" i="8"/>
  <c r="AZ95" i="6"/>
  <c r="AK95" i="6"/>
  <c r="AS95" i="6" s="1"/>
  <c r="AY96" i="4"/>
  <c r="Z96" i="2"/>
  <c r="AF95" i="1"/>
  <c r="AL95" i="1" s="1"/>
  <c r="AK96" i="9"/>
  <c r="AY96" i="6"/>
  <c r="AC96" i="4"/>
  <c r="BU96" i="2"/>
  <c r="BV95" i="2"/>
  <c r="BX95" i="2"/>
  <c r="CD95" i="2" s="1"/>
  <c r="AE96" i="2"/>
  <c r="AK96" i="2" s="1"/>
  <c r="CB94" i="1"/>
  <c r="CH94" i="1" s="1"/>
  <c r="BP96" i="7"/>
  <c r="AC96" i="6"/>
  <c r="AW95" i="9"/>
  <c r="BI95" i="9" s="1"/>
  <c r="AW95" i="7"/>
  <c r="BI95" i="7" s="1"/>
  <c r="AL97" i="9" l="1"/>
  <c r="BQ97" i="9"/>
  <c r="BP98" i="9"/>
  <c r="BS98" i="9"/>
  <c r="Y99" i="9"/>
  <c r="BR98" i="9"/>
  <c r="R97" i="9"/>
  <c r="AN97" i="9"/>
  <c r="AZ97" i="9" s="1"/>
  <c r="BL97" i="9"/>
  <c r="BV97" i="9" s="1"/>
  <c r="AS97" i="9"/>
  <c r="BE97" i="9" s="1"/>
  <c r="S97" i="9"/>
  <c r="AX97" i="9" s="1"/>
  <c r="BJ97" i="9" s="1"/>
  <c r="AU97" i="9"/>
  <c r="BG97" i="9" s="1"/>
  <c r="BN97" i="9"/>
  <c r="BX97" i="9" s="1"/>
  <c r="BK97" i="9"/>
  <c r="AR97" i="9"/>
  <c r="BD97" i="9" s="1"/>
  <c r="BM97" i="9"/>
  <c r="BW97" i="9" s="1"/>
  <c r="AT97" i="9"/>
  <c r="BF97" i="9" s="1"/>
  <c r="F99" i="9"/>
  <c r="AO98" i="9"/>
  <c r="BA98" i="9" s="1"/>
  <c r="AP98" i="9"/>
  <c r="BB98" i="9" s="1"/>
  <c r="AQ98" i="9"/>
  <c r="BC98" i="9" s="1"/>
  <c r="AA396" i="9"/>
  <c r="AM97" i="9"/>
  <c r="AY97" i="9" s="1"/>
  <c r="AV97" i="9"/>
  <c r="BH97" i="9" s="1"/>
  <c r="BO97" i="9"/>
  <c r="AL97" i="8"/>
  <c r="BQ97" i="8"/>
  <c r="Y99" i="8"/>
  <c r="BP98" i="8"/>
  <c r="BR98" i="8"/>
  <c r="AK98" i="8"/>
  <c r="BT98" i="8"/>
  <c r="AW96" i="8"/>
  <c r="BI96" i="8" s="1"/>
  <c r="R97" i="8"/>
  <c r="AN97" i="8"/>
  <c r="AZ97" i="8" s="1"/>
  <c r="AS97" i="8"/>
  <c r="BE97" i="8" s="1"/>
  <c r="S97" i="8"/>
  <c r="AX97" i="8" s="1"/>
  <c r="BJ97" i="8" s="1"/>
  <c r="BL97" i="8"/>
  <c r="BV97" i="8" s="1"/>
  <c r="AQ98" i="8"/>
  <c r="BC98" i="8" s="1"/>
  <c r="AP98" i="8"/>
  <c r="BB98" i="8" s="1"/>
  <c r="F99" i="8"/>
  <c r="AO98" i="8"/>
  <c r="BA98" i="8" s="1"/>
  <c r="AA396" i="8"/>
  <c r="AM97" i="8"/>
  <c r="AY97" i="8" s="1"/>
  <c r="BN97" i="8"/>
  <c r="AU97" i="8"/>
  <c r="BG97" i="8" s="1"/>
  <c r="AR97" i="8"/>
  <c r="BD97" i="8" s="1"/>
  <c r="BK97" i="8"/>
  <c r="BM97" i="8"/>
  <c r="BW97" i="8" s="1"/>
  <c r="AT97" i="8"/>
  <c r="BF97" i="8" s="1"/>
  <c r="BO97" i="8"/>
  <c r="BY97" i="8" s="1"/>
  <c r="AV97" i="8"/>
  <c r="BH97" i="8" s="1"/>
  <c r="BR98" i="7"/>
  <c r="Y99" i="7"/>
  <c r="BS98" i="7"/>
  <c r="AK98" i="7"/>
  <c r="AL97" i="7"/>
  <c r="BQ97" i="7"/>
  <c r="AA396" i="7"/>
  <c r="AM97" i="7"/>
  <c r="AY97" i="7" s="1"/>
  <c r="AT97" i="7"/>
  <c r="BF97" i="7" s="1"/>
  <c r="BM97" i="7"/>
  <c r="BW97" i="7" s="1"/>
  <c r="AU97" i="7"/>
  <c r="BG97" i="7" s="1"/>
  <c r="BN97" i="7"/>
  <c r="BX97" i="7" s="1"/>
  <c r="BL97" i="7"/>
  <c r="BV97" i="7" s="1"/>
  <c r="S97" i="7"/>
  <c r="AX97" i="7" s="1"/>
  <c r="BJ97" i="7" s="1"/>
  <c r="AS97" i="7"/>
  <c r="BE97" i="7" s="1"/>
  <c r="R97" i="7"/>
  <c r="AN97" i="7"/>
  <c r="AZ97" i="7" s="1"/>
  <c r="BK97" i="7"/>
  <c r="AR97" i="7"/>
  <c r="BD97" i="7" s="1"/>
  <c r="AV97" i="7"/>
  <c r="BH97" i="7" s="1"/>
  <c r="BO97" i="7"/>
  <c r="AP98" i="7"/>
  <c r="BB98" i="7" s="1"/>
  <c r="F99" i="7"/>
  <c r="AO98" i="7"/>
  <c r="BA98" i="7" s="1"/>
  <c r="AQ98" i="7"/>
  <c r="BC98" i="7" s="1"/>
  <c r="AD97" i="6"/>
  <c r="AV97" i="6"/>
  <c r="U99" i="6"/>
  <c r="AE97" i="6"/>
  <c r="AM97" i="6" s="1"/>
  <c r="N97" i="6"/>
  <c r="AX97" i="6"/>
  <c r="AI97" i="6"/>
  <c r="AQ97" i="6" s="1"/>
  <c r="O97" i="6"/>
  <c r="AL97" i="6" s="1"/>
  <c r="AT97" i="6" s="1"/>
  <c r="AH97" i="6"/>
  <c r="AP97" i="6" s="1"/>
  <c r="AU97" i="6"/>
  <c r="AW97" i="6" s="1"/>
  <c r="AF98" i="6"/>
  <c r="AN98" i="6" s="1"/>
  <c r="F99" i="6"/>
  <c r="AJ98" i="6"/>
  <c r="AR98" i="6" s="1"/>
  <c r="AD97" i="5"/>
  <c r="AV97" i="5"/>
  <c r="U99" i="5"/>
  <c r="N97" i="5"/>
  <c r="AE97" i="5"/>
  <c r="AM97" i="5" s="1"/>
  <c r="O97" i="5"/>
  <c r="AL97" i="5" s="1"/>
  <c r="AT97" i="5" s="1"/>
  <c r="AH97" i="5"/>
  <c r="AP97" i="5" s="1"/>
  <c r="AU97" i="5"/>
  <c r="AW97" i="5" s="1"/>
  <c r="AI97" i="5"/>
  <c r="AQ97" i="5" s="1"/>
  <c r="AX97" i="5"/>
  <c r="AF98" i="5"/>
  <c r="AN98" i="5" s="1"/>
  <c r="AG98" i="5"/>
  <c r="AO98" i="5" s="1"/>
  <c r="AJ98" i="5"/>
  <c r="AR98" i="5" s="1"/>
  <c r="F99" i="5"/>
  <c r="AD97" i="4"/>
  <c r="AV97" i="4"/>
  <c r="U99" i="4"/>
  <c r="W396" i="4"/>
  <c r="Y396" i="4"/>
  <c r="AK96" i="4"/>
  <c r="AS96" i="4" s="1"/>
  <c r="N97" i="4"/>
  <c r="AE97" i="4"/>
  <c r="AM97" i="4" s="1"/>
  <c r="O97" i="4"/>
  <c r="AL97" i="4" s="1"/>
  <c r="AT97" i="4" s="1"/>
  <c r="AH97" i="4"/>
  <c r="AP97" i="4" s="1"/>
  <c r="AU97" i="4"/>
  <c r="AW97" i="4" s="1"/>
  <c r="AI97" i="4"/>
  <c r="AQ97" i="4" s="1"/>
  <c r="AX97" i="4"/>
  <c r="AF98" i="4"/>
  <c r="AN98" i="4" s="1"/>
  <c r="AJ98" i="4"/>
  <c r="AR98" i="4" s="1"/>
  <c r="F99" i="4"/>
  <c r="BQ97" i="3"/>
  <c r="AX97" i="3"/>
  <c r="BU98" i="3"/>
  <c r="BT98" i="3"/>
  <c r="S99" i="3"/>
  <c r="BP96" i="3"/>
  <c r="CB96" i="3" s="1"/>
  <c r="CH96" i="3" s="1"/>
  <c r="BD96" i="3"/>
  <c r="BJ96" i="3" s="1"/>
  <c r="BL97" i="3"/>
  <c r="AZ97" i="3"/>
  <c r="BF97" i="3" s="1"/>
  <c r="BB97" i="3"/>
  <c r="BH97" i="3" s="1"/>
  <c r="BN97" i="3"/>
  <c r="M97" i="3"/>
  <c r="AA97" i="3"/>
  <c r="AG97" i="3" s="1"/>
  <c r="AY97" i="3"/>
  <c r="BE97" i="3" s="1"/>
  <c r="AR97" i="3"/>
  <c r="BK97" i="3"/>
  <c r="BO97" i="3"/>
  <c r="CA97" i="3" s="1"/>
  <c r="CG97" i="3" s="1"/>
  <c r="BC97" i="3"/>
  <c r="BI97" i="3" s="1"/>
  <c r="BA97" i="3"/>
  <c r="BG97" i="3" s="1"/>
  <c r="BM97" i="3"/>
  <c r="F99" i="3"/>
  <c r="AE98" i="3"/>
  <c r="AK98" i="3" s="1"/>
  <c r="CJ96" i="3"/>
  <c r="AF96" i="3"/>
  <c r="AL96" i="3" s="1"/>
  <c r="CI96" i="3"/>
  <c r="S99" i="2"/>
  <c r="BT98" i="2"/>
  <c r="BU98" i="2"/>
  <c r="BR98" i="2"/>
  <c r="BS98" i="2"/>
  <c r="BQ97" i="2"/>
  <c r="AX97" i="2"/>
  <c r="BV97" i="2" s="1"/>
  <c r="BD96" i="2"/>
  <c r="BJ96" i="2" s="1"/>
  <c r="BP96" i="2"/>
  <c r="AF96" i="2"/>
  <c r="AL96" i="2" s="1"/>
  <c r="CI96" i="2"/>
  <c r="BL97" i="2"/>
  <c r="AZ97" i="2"/>
  <c r="BF97" i="2" s="1"/>
  <c r="AA97" i="2"/>
  <c r="AG97" i="2" s="1"/>
  <c r="M97" i="2"/>
  <c r="AY97" i="2"/>
  <c r="BE97" i="2" s="1"/>
  <c r="AR97" i="2"/>
  <c r="BK97" i="2"/>
  <c r="BW97" i="2" s="1"/>
  <c r="CC97" i="2" s="1"/>
  <c r="BB97" i="2"/>
  <c r="BH97" i="2" s="1"/>
  <c r="BN97" i="2"/>
  <c r="BZ97" i="2" s="1"/>
  <c r="CF97" i="2" s="1"/>
  <c r="F99" i="2"/>
  <c r="AE98" i="2"/>
  <c r="AK98" i="2" s="1"/>
  <c r="AD98" i="2"/>
  <c r="AJ98" i="2" s="1"/>
  <c r="AB98" i="2"/>
  <c r="AH98" i="2" s="1"/>
  <c r="AC98" i="2"/>
  <c r="AI98" i="2" s="1"/>
  <c r="BC97" i="2"/>
  <c r="BI97" i="2" s="1"/>
  <c r="BO97" i="2"/>
  <c r="CA97" i="2" s="1"/>
  <c r="CG97" i="2" s="1"/>
  <c r="BM97" i="2"/>
  <c r="BY97" i="2" s="1"/>
  <c r="CE97" i="2" s="1"/>
  <c r="BA97" i="2"/>
  <c r="BG97" i="2" s="1"/>
  <c r="AX97" i="1"/>
  <c r="BQ97" i="1"/>
  <c r="BS98" i="1"/>
  <c r="BT98" i="1"/>
  <c r="BU98" i="1"/>
  <c r="S99" i="1"/>
  <c r="BD96" i="1"/>
  <c r="BJ96" i="1" s="1"/>
  <c r="BP96" i="1"/>
  <c r="M97" i="1"/>
  <c r="AA97" i="1"/>
  <c r="AG97" i="1" s="1"/>
  <c r="AR97" i="1"/>
  <c r="AY97" i="1"/>
  <c r="BE97" i="1" s="1"/>
  <c r="BK97" i="1"/>
  <c r="BW97" i="1" s="1"/>
  <c r="CC97" i="1" s="1"/>
  <c r="AZ97" i="1"/>
  <c r="BF97" i="1" s="1"/>
  <c r="BL97" i="1"/>
  <c r="BX97" i="1" s="1"/>
  <c r="CD97" i="1" s="1"/>
  <c r="BA97" i="1"/>
  <c r="BG97" i="1" s="1"/>
  <c r="BM97" i="1"/>
  <c r="BY97" i="1" s="1"/>
  <c r="CE97" i="1" s="1"/>
  <c r="BB97" i="1"/>
  <c r="BH97" i="1" s="1"/>
  <c r="BN97" i="1"/>
  <c r="BZ97" i="1" s="1"/>
  <c r="CF97" i="1" s="1"/>
  <c r="BC97" i="1"/>
  <c r="BI97" i="1" s="1"/>
  <c r="BO97" i="1"/>
  <c r="CA97" i="1" s="1"/>
  <c r="CG97" i="1" s="1"/>
  <c r="AB98" i="1"/>
  <c r="AH98" i="1" s="1"/>
  <c r="AC98" i="1"/>
  <c r="AI98" i="1" s="1"/>
  <c r="AD98" i="1"/>
  <c r="AJ98" i="1" s="1"/>
  <c r="AE98" i="1"/>
  <c r="AK98" i="1" s="1"/>
  <c r="F99" i="1"/>
  <c r="AK97" i="7"/>
  <c r="AK96" i="6"/>
  <c r="AS96" i="6" s="1"/>
  <c r="AK96" i="5"/>
  <c r="AS96" i="5" s="1"/>
  <c r="BW96" i="3"/>
  <c r="CC96" i="3" s="1"/>
  <c r="AD97" i="3"/>
  <c r="AJ97" i="3" s="1"/>
  <c r="AC97" i="3"/>
  <c r="AI97" i="3" s="1"/>
  <c r="AE97" i="3"/>
  <c r="AK97" i="3" s="1"/>
  <c r="AB97" i="3"/>
  <c r="AH97" i="3" s="1"/>
  <c r="BZ96" i="3"/>
  <c r="CF96" i="3" s="1"/>
  <c r="BV96" i="2"/>
  <c r="BR97" i="2"/>
  <c r="BP97" i="9"/>
  <c r="AW96" i="7"/>
  <c r="BI96" i="7" s="1"/>
  <c r="BW96" i="7"/>
  <c r="BU96" i="7"/>
  <c r="AQ97" i="7"/>
  <c r="BC97" i="7" s="1"/>
  <c r="AG97" i="6"/>
  <c r="AO97" i="6" s="1"/>
  <c r="AZ96" i="4"/>
  <c r="AF97" i="4"/>
  <c r="AN97" i="4" s="1"/>
  <c r="AJ97" i="4"/>
  <c r="AR97" i="4" s="1"/>
  <c r="CB95" i="3"/>
  <c r="CH95" i="3" s="1"/>
  <c r="BY96" i="8"/>
  <c r="BX96" i="8"/>
  <c r="AY97" i="6"/>
  <c r="Z97" i="3"/>
  <c r="CB95" i="2"/>
  <c r="CH95" i="2" s="1"/>
  <c r="AK97" i="9"/>
  <c r="AW96" i="9"/>
  <c r="BI96" i="9" s="1"/>
  <c r="BS97" i="8"/>
  <c r="BT97" i="7"/>
  <c r="BS97" i="3"/>
  <c r="BT97" i="9"/>
  <c r="AY97" i="5"/>
  <c r="AC97" i="4"/>
  <c r="AG97" i="4"/>
  <c r="AO97" i="4" s="1"/>
  <c r="BT97" i="3"/>
  <c r="BU96" i="9"/>
  <c r="BP97" i="8"/>
  <c r="BP97" i="7"/>
  <c r="AC97" i="6"/>
  <c r="AZ96" i="6"/>
  <c r="AC97" i="5"/>
  <c r="AZ96" i="5"/>
  <c r="AY97" i="4"/>
  <c r="BR97" i="3"/>
  <c r="BV96" i="1"/>
  <c r="Z97" i="1"/>
  <c r="CB95" i="1"/>
  <c r="CH95" i="1" s="1"/>
  <c r="AF96" i="1"/>
  <c r="AL96" i="1" s="1"/>
  <c r="BU96" i="8"/>
  <c r="CA96" i="2"/>
  <c r="CG96" i="2" s="1"/>
  <c r="BX96" i="2"/>
  <c r="CD96" i="2" s="1"/>
  <c r="AI396" i="8"/>
  <c r="AH396" i="8"/>
  <c r="X396" i="2"/>
  <c r="AV396" i="2"/>
  <c r="W396" i="2"/>
  <c r="Y396" i="2"/>
  <c r="U396" i="2"/>
  <c r="AW396" i="2"/>
  <c r="V396" i="2"/>
  <c r="AS396" i="2"/>
  <c r="AT396" i="2"/>
  <c r="AU396" i="2"/>
  <c r="AL98" i="9" l="1"/>
  <c r="BQ98" i="9"/>
  <c r="BP99" i="9"/>
  <c r="BR99" i="9"/>
  <c r="BS99" i="9"/>
  <c r="Y100" i="9"/>
  <c r="AH396" i="9"/>
  <c r="AE396" i="9"/>
  <c r="AD396" i="9"/>
  <c r="AI396" i="9"/>
  <c r="AF396" i="9"/>
  <c r="AC396" i="9"/>
  <c r="AJ396" i="9"/>
  <c r="AG396" i="9"/>
  <c r="AB396" i="9"/>
  <c r="AW97" i="9"/>
  <c r="BI97" i="9" s="1"/>
  <c r="AS98" i="9"/>
  <c r="BE98" i="9" s="1"/>
  <c r="S98" i="9"/>
  <c r="AX98" i="9" s="1"/>
  <c r="BJ98" i="9" s="1"/>
  <c r="BL98" i="9"/>
  <c r="BV98" i="9" s="1"/>
  <c r="AM99" i="9"/>
  <c r="AY99" i="9" s="1"/>
  <c r="AP99" i="9"/>
  <c r="BB99" i="9" s="1"/>
  <c r="AQ99" i="9"/>
  <c r="BC99" i="9" s="1"/>
  <c r="AO99" i="9"/>
  <c r="BA99" i="9" s="1"/>
  <c r="F100" i="9"/>
  <c r="AU98" i="9"/>
  <c r="BG98" i="9" s="1"/>
  <c r="BN98" i="9"/>
  <c r="BX98" i="9" s="1"/>
  <c r="AM98" i="9"/>
  <c r="AY98" i="9" s="1"/>
  <c r="AT98" i="9"/>
  <c r="BF98" i="9" s="1"/>
  <c r="BM98" i="9"/>
  <c r="BW98" i="9" s="1"/>
  <c r="AV98" i="9"/>
  <c r="BH98" i="9" s="1"/>
  <c r="BO98" i="9"/>
  <c r="AR98" i="9"/>
  <c r="BD98" i="9" s="1"/>
  <c r="BK98" i="9"/>
  <c r="BU98" i="9" s="1"/>
  <c r="R98" i="9"/>
  <c r="AN98" i="9"/>
  <c r="AZ98" i="9" s="1"/>
  <c r="BQ98" i="8"/>
  <c r="AL98" i="8"/>
  <c r="BR99" i="8"/>
  <c r="BT99" i="8"/>
  <c r="AK99" i="8"/>
  <c r="BS99" i="8"/>
  <c r="Y100" i="8"/>
  <c r="BP99" i="8"/>
  <c r="AN98" i="8"/>
  <c r="AZ98" i="8" s="1"/>
  <c r="R98" i="8"/>
  <c r="AU98" i="8"/>
  <c r="BG98" i="8" s="1"/>
  <c r="BN98" i="8"/>
  <c r="AM98" i="8"/>
  <c r="AY98" i="8" s="1"/>
  <c r="AR98" i="8"/>
  <c r="BD98" i="8" s="1"/>
  <c r="BK98" i="8"/>
  <c r="BU98" i="8" s="1"/>
  <c r="AT98" i="8"/>
  <c r="BF98" i="8" s="1"/>
  <c r="BM98" i="8"/>
  <c r="BW98" i="8" s="1"/>
  <c r="AV98" i="8"/>
  <c r="BH98" i="8" s="1"/>
  <c r="BO98" i="8"/>
  <c r="BY98" i="8" s="1"/>
  <c r="AQ99" i="8"/>
  <c r="BC99" i="8" s="1"/>
  <c r="AO99" i="8"/>
  <c r="BA99" i="8" s="1"/>
  <c r="AP99" i="8"/>
  <c r="BB99" i="8" s="1"/>
  <c r="F100" i="8"/>
  <c r="AS98" i="8"/>
  <c r="BE98" i="8" s="1"/>
  <c r="S98" i="8"/>
  <c r="AX98" i="8" s="1"/>
  <c r="BJ98" i="8" s="1"/>
  <c r="BL98" i="8"/>
  <c r="BV98" i="8" s="1"/>
  <c r="AL98" i="7"/>
  <c r="BQ98" i="7"/>
  <c r="BT99" i="7"/>
  <c r="BP99" i="7"/>
  <c r="Y100" i="7"/>
  <c r="AG396" i="7"/>
  <c r="AB396" i="7"/>
  <c r="AF396" i="7"/>
  <c r="AC396" i="7"/>
  <c r="AD396" i="7"/>
  <c r="AI396" i="7"/>
  <c r="AH396" i="7"/>
  <c r="AE396" i="7"/>
  <c r="AJ396" i="7"/>
  <c r="AW97" i="7"/>
  <c r="BI97" i="7" s="1"/>
  <c r="AV98" i="7"/>
  <c r="BH98" i="7" s="1"/>
  <c r="BO98" i="7"/>
  <c r="AQ99" i="7"/>
  <c r="BC99" i="7" s="1"/>
  <c r="AM99" i="7"/>
  <c r="AY99" i="7" s="1"/>
  <c r="AO99" i="7"/>
  <c r="BA99" i="7" s="1"/>
  <c r="AP99" i="7"/>
  <c r="BB99" i="7" s="1"/>
  <c r="F100" i="7"/>
  <c r="AN98" i="7"/>
  <c r="AZ98" i="7" s="1"/>
  <c r="R98" i="7"/>
  <c r="AT98" i="7"/>
  <c r="BF98" i="7" s="1"/>
  <c r="BM98" i="7"/>
  <c r="BW98" i="7" s="1"/>
  <c r="AM98" i="7"/>
  <c r="AY98" i="7" s="1"/>
  <c r="AU98" i="7"/>
  <c r="BG98" i="7" s="1"/>
  <c r="BN98" i="7"/>
  <c r="BX98" i="7" s="1"/>
  <c r="AR98" i="7"/>
  <c r="BD98" i="7" s="1"/>
  <c r="BK98" i="7"/>
  <c r="S98" i="7"/>
  <c r="AX98" i="7" s="1"/>
  <c r="BJ98" i="7" s="1"/>
  <c r="BL98" i="7"/>
  <c r="BV98" i="7" s="1"/>
  <c r="AS98" i="7"/>
  <c r="BE98" i="7" s="1"/>
  <c r="AV98" i="6"/>
  <c r="AD98" i="6"/>
  <c r="U100" i="6"/>
  <c r="AB396" i="6"/>
  <c r="AA396" i="6"/>
  <c r="Z396" i="6"/>
  <c r="W396" i="6"/>
  <c r="Y396" i="6"/>
  <c r="X396" i="6"/>
  <c r="AK97" i="6"/>
  <c r="AS97" i="6" s="1"/>
  <c r="AI98" i="6"/>
  <c r="AQ98" i="6" s="1"/>
  <c r="AX98" i="6"/>
  <c r="N98" i="6"/>
  <c r="AE98" i="6"/>
  <c r="AM98" i="6" s="1"/>
  <c r="O98" i="6"/>
  <c r="AL98" i="6" s="1"/>
  <c r="AT98" i="6" s="1"/>
  <c r="AH98" i="6"/>
  <c r="AP98" i="6" s="1"/>
  <c r="AU98" i="6"/>
  <c r="AW98" i="6" s="1"/>
  <c r="AG99" i="6"/>
  <c r="AO99" i="6" s="1"/>
  <c r="AF99" i="6"/>
  <c r="AN99" i="6" s="1"/>
  <c r="F100" i="6"/>
  <c r="AD98" i="5"/>
  <c r="AV98" i="5"/>
  <c r="U100" i="5"/>
  <c r="Y396" i="5"/>
  <c r="W396" i="5"/>
  <c r="AA396" i="5"/>
  <c r="X396" i="5"/>
  <c r="Z396" i="5"/>
  <c r="AB396" i="5"/>
  <c r="AK97" i="5"/>
  <c r="AS97" i="5" s="1"/>
  <c r="N98" i="5"/>
  <c r="AE98" i="5"/>
  <c r="AM98" i="5" s="1"/>
  <c r="O98" i="5"/>
  <c r="AL98" i="5" s="1"/>
  <c r="AT98" i="5" s="1"/>
  <c r="AH98" i="5"/>
  <c r="AP98" i="5" s="1"/>
  <c r="AU98" i="5"/>
  <c r="AW98" i="5" s="1"/>
  <c r="AI98" i="5"/>
  <c r="AQ98" i="5" s="1"/>
  <c r="AX98" i="5"/>
  <c r="AF99" i="5"/>
  <c r="AN99" i="5" s="1"/>
  <c r="AG99" i="5"/>
  <c r="AO99" i="5" s="1"/>
  <c r="AJ99" i="5"/>
  <c r="AR99" i="5" s="1"/>
  <c r="F100" i="5"/>
  <c r="AD98" i="4"/>
  <c r="AV98" i="4"/>
  <c r="U100" i="4"/>
  <c r="X396" i="4"/>
  <c r="AC396" i="4" s="1"/>
  <c r="Z396" i="4"/>
  <c r="AK97" i="4"/>
  <c r="AS97" i="4" s="1"/>
  <c r="N98" i="4"/>
  <c r="AE98" i="4"/>
  <c r="AM98" i="4" s="1"/>
  <c r="O98" i="4"/>
  <c r="AL98" i="4" s="1"/>
  <c r="AT98" i="4" s="1"/>
  <c r="AH98" i="4"/>
  <c r="AP98" i="4" s="1"/>
  <c r="AU98" i="4"/>
  <c r="AW98" i="4" s="1"/>
  <c r="AI98" i="4"/>
  <c r="AQ98" i="4" s="1"/>
  <c r="AX98" i="4"/>
  <c r="AF99" i="4"/>
  <c r="AN99" i="4" s="1"/>
  <c r="AG99" i="4"/>
  <c r="AO99" i="4" s="1"/>
  <c r="F100" i="4"/>
  <c r="BR99" i="3"/>
  <c r="BU99" i="3"/>
  <c r="S100" i="3"/>
  <c r="BT99" i="3"/>
  <c r="AX98" i="3"/>
  <c r="BQ98" i="3"/>
  <c r="AW396" i="3"/>
  <c r="AU396" i="3"/>
  <c r="AS396" i="3"/>
  <c r="Y396" i="3"/>
  <c r="AV396" i="3"/>
  <c r="U396" i="3"/>
  <c r="X396" i="3"/>
  <c r="AT396" i="3"/>
  <c r="W396" i="3"/>
  <c r="V396" i="3"/>
  <c r="AF97" i="3"/>
  <c r="AL97" i="3" s="1"/>
  <c r="CI97" i="3"/>
  <c r="CJ97" i="3"/>
  <c r="BD97" i="3"/>
  <c r="BJ97" i="3" s="1"/>
  <c r="BP97" i="3"/>
  <c r="AY98" i="3"/>
  <c r="BE98" i="3" s="1"/>
  <c r="BK98" i="3"/>
  <c r="BW98" i="3" s="1"/>
  <c r="CC98" i="3" s="1"/>
  <c r="AR98" i="3"/>
  <c r="M98" i="3"/>
  <c r="AA98" i="3"/>
  <c r="AG98" i="3" s="1"/>
  <c r="BC98" i="3"/>
  <c r="BI98" i="3" s="1"/>
  <c r="BO98" i="3"/>
  <c r="CA98" i="3" s="1"/>
  <c r="CG98" i="3" s="1"/>
  <c r="AB99" i="3"/>
  <c r="AH99" i="3" s="1"/>
  <c r="AD99" i="3"/>
  <c r="AJ99" i="3" s="1"/>
  <c r="AC99" i="3"/>
  <c r="AI99" i="3" s="1"/>
  <c r="F100" i="3"/>
  <c r="AE99" i="3"/>
  <c r="AK99" i="3" s="1"/>
  <c r="BM98" i="3"/>
  <c r="BA98" i="3"/>
  <c r="BG98" i="3" s="1"/>
  <c r="AZ98" i="3"/>
  <c r="BF98" i="3" s="1"/>
  <c r="BL98" i="3"/>
  <c r="BB98" i="3"/>
  <c r="BH98" i="3" s="1"/>
  <c r="BN98" i="3"/>
  <c r="BZ98" i="3" s="1"/>
  <c r="CF98" i="3" s="1"/>
  <c r="BQ98" i="2"/>
  <c r="AX98" i="2"/>
  <c r="S100" i="2"/>
  <c r="BR99" i="2"/>
  <c r="BT99" i="2"/>
  <c r="AF97" i="2"/>
  <c r="AL97" i="2" s="1"/>
  <c r="CI97" i="2"/>
  <c r="BD97" i="2"/>
  <c r="BJ97" i="2" s="1"/>
  <c r="BP97" i="2"/>
  <c r="CB97" i="2" s="1"/>
  <c r="CH97" i="2" s="1"/>
  <c r="BL98" i="2"/>
  <c r="BX98" i="2" s="1"/>
  <c r="CD98" i="2" s="1"/>
  <c r="AZ98" i="2"/>
  <c r="BF98" i="2" s="1"/>
  <c r="BC98" i="2"/>
  <c r="BI98" i="2" s="1"/>
  <c r="BO98" i="2"/>
  <c r="CA98" i="2" s="1"/>
  <c r="CG98" i="2" s="1"/>
  <c r="AB99" i="2"/>
  <c r="AH99" i="2" s="1"/>
  <c r="AD99" i="2"/>
  <c r="AJ99" i="2" s="1"/>
  <c r="F100" i="2"/>
  <c r="AC99" i="2"/>
  <c r="AI99" i="2" s="1"/>
  <c r="AE99" i="2"/>
  <c r="AK99" i="2" s="1"/>
  <c r="AR98" i="2"/>
  <c r="BK98" i="2"/>
  <c r="BW98" i="2" s="1"/>
  <c r="CC98" i="2" s="1"/>
  <c r="AY98" i="2"/>
  <c r="BE98" i="2" s="1"/>
  <c r="M98" i="2"/>
  <c r="AA98" i="2"/>
  <c r="AG98" i="2" s="1"/>
  <c r="BB98" i="2"/>
  <c r="BH98" i="2" s="1"/>
  <c r="BN98" i="2"/>
  <c r="BZ98" i="2" s="1"/>
  <c r="CF98" i="2" s="1"/>
  <c r="BA98" i="2"/>
  <c r="BG98" i="2" s="1"/>
  <c r="BM98" i="2"/>
  <c r="BY98" i="2" s="1"/>
  <c r="CE98" i="2" s="1"/>
  <c r="AX98" i="1"/>
  <c r="BQ98" i="1"/>
  <c r="BR99" i="1"/>
  <c r="BS99" i="1"/>
  <c r="BT99" i="1"/>
  <c r="BU99" i="1"/>
  <c r="S100" i="1"/>
  <c r="U396" i="1"/>
  <c r="AW396" i="1"/>
  <c r="X396" i="1"/>
  <c r="AU396" i="1"/>
  <c r="AT396" i="1"/>
  <c r="AS396" i="1"/>
  <c r="W396" i="1"/>
  <c r="AV396" i="1"/>
  <c r="V396" i="1"/>
  <c r="Y396" i="1"/>
  <c r="AF97" i="1"/>
  <c r="AL97" i="1" s="1"/>
  <c r="BD97" i="1"/>
  <c r="BJ97" i="1" s="1"/>
  <c r="BP97" i="1"/>
  <c r="M98" i="1"/>
  <c r="AA98" i="1"/>
  <c r="AG98" i="1" s="1"/>
  <c r="AR98" i="1"/>
  <c r="AY98" i="1"/>
  <c r="BE98" i="1" s="1"/>
  <c r="BK98" i="1"/>
  <c r="BW98" i="1" s="1"/>
  <c r="CC98" i="1" s="1"/>
  <c r="AZ98" i="1"/>
  <c r="BF98" i="1" s="1"/>
  <c r="BL98" i="1"/>
  <c r="BA98" i="1"/>
  <c r="BG98" i="1" s="1"/>
  <c r="BM98" i="1"/>
  <c r="BY98" i="1" s="1"/>
  <c r="CE98" i="1" s="1"/>
  <c r="BB98" i="1"/>
  <c r="BH98" i="1" s="1"/>
  <c r="BN98" i="1"/>
  <c r="BZ98" i="1" s="1"/>
  <c r="CF98" i="1" s="1"/>
  <c r="BC98" i="1"/>
  <c r="BI98" i="1" s="1"/>
  <c r="BO98" i="1"/>
  <c r="CA98" i="1" s="1"/>
  <c r="CG98" i="1" s="1"/>
  <c r="AB99" i="1"/>
  <c r="AH99" i="1" s="1"/>
  <c r="AC99" i="1"/>
  <c r="AI99" i="1" s="1"/>
  <c r="AD99" i="1"/>
  <c r="AJ99" i="1" s="1"/>
  <c r="AE99" i="1"/>
  <c r="AK99" i="1" s="1"/>
  <c r="F100" i="1"/>
  <c r="BT396" i="2"/>
  <c r="Z396" i="2"/>
  <c r="BU396" i="2"/>
  <c r="BQ396" i="2"/>
  <c r="AX396" i="2"/>
  <c r="BV396" i="2" s="1"/>
  <c r="BR396" i="2"/>
  <c r="BS396" i="2"/>
  <c r="AK98" i="9"/>
  <c r="AC98" i="4"/>
  <c r="AG98" i="4"/>
  <c r="AO98" i="4" s="1"/>
  <c r="CB96" i="2"/>
  <c r="CH96" i="2" s="1"/>
  <c r="BX97" i="2"/>
  <c r="CD97" i="2" s="1"/>
  <c r="BR98" i="1"/>
  <c r="BR98" i="3"/>
  <c r="BX97" i="3"/>
  <c r="CD97" i="3" s="1"/>
  <c r="BZ97" i="3"/>
  <c r="CF97" i="3" s="1"/>
  <c r="BW97" i="3"/>
  <c r="CC97" i="3" s="1"/>
  <c r="BY97" i="3"/>
  <c r="CE97" i="3" s="1"/>
  <c r="AD98" i="3"/>
  <c r="AJ98" i="3" s="1"/>
  <c r="AC98" i="3"/>
  <c r="AI98" i="3" s="1"/>
  <c r="AB98" i="3"/>
  <c r="AH98" i="3" s="1"/>
  <c r="Z98" i="2"/>
  <c r="BT98" i="9"/>
  <c r="BS98" i="8"/>
  <c r="BU97" i="7"/>
  <c r="AC98" i="6"/>
  <c r="AG98" i="6"/>
  <c r="AO98" i="6" s="1"/>
  <c r="AZ97" i="6"/>
  <c r="AC98" i="5"/>
  <c r="AY98" i="4"/>
  <c r="BV97" i="3"/>
  <c r="BS98" i="3"/>
  <c r="BY97" i="7"/>
  <c r="BY97" i="9"/>
  <c r="BT98" i="7"/>
  <c r="AY98" i="5"/>
  <c r="CB96" i="1"/>
  <c r="CH96" i="1" s="1"/>
  <c r="BX97" i="8"/>
  <c r="BU97" i="8"/>
  <c r="BP98" i="7"/>
  <c r="AY98" i="6"/>
  <c r="AZ97" i="5"/>
  <c r="AZ97" i="4"/>
  <c r="Z98" i="3"/>
  <c r="BU97" i="9"/>
  <c r="BV97" i="1"/>
  <c r="Z98" i="1"/>
  <c r="AW97" i="8"/>
  <c r="BI97" i="8" s="1"/>
  <c r="AJ396" i="8"/>
  <c r="AC396" i="8"/>
  <c r="BR396" i="8" s="1"/>
  <c r="AB396" i="8"/>
  <c r="AE396" i="8"/>
  <c r="AF396" i="8"/>
  <c r="AD396" i="8"/>
  <c r="BS396" i="8" s="1"/>
  <c r="AG396" i="8"/>
  <c r="AA396" i="4"/>
  <c r="AB396" i="4"/>
  <c r="BQ99" i="9" l="1"/>
  <c r="AL99" i="9"/>
  <c r="Y101" i="9"/>
  <c r="BR100" i="9"/>
  <c r="AK100" i="9"/>
  <c r="BP100" i="9"/>
  <c r="BS100" i="9"/>
  <c r="BR396" i="9"/>
  <c r="BS396" i="9"/>
  <c r="BP396" i="9"/>
  <c r="BT396" i="9"/>
  <c r="BQ396" i="9"/>
  <c r="AL396" i="9"/>
  <c r="AZ396" i="9" s="1"/>
  <c r="AK396" i="9"/>
  <c r="BM99" i="9"/>
  <c r="BW99" i="9" s="1"/>
  <c r="AT99" i="9"/>
  <c r="BF99" i="9" s="1"/>
  <c r="AN99" i="9"/>
  <c r="AZ99" i="9" s="1"/>
  <c r="R99" i="9"/>
  <c r="AW99" i="9" s="1"/>
  <c r="BI99" i="9" s="1"/>
  <c r="AS99" i="9"/>
  <c r="BE99" i="9" s="1"/>
  <c r="S99" i="9"/>
  <c r="AX99" i="9" s="1"/>
  <c r="BJ99" i="9" s="1"/>
  <c r="BL99" i="9"/>
  <c r="BV99" i="9" s="1"/>
  <c r="AV99" i="9"/>
  <c r="BH99" i="9" s="1"/>
  <c r="BO99" i="9"/>
  <c r="BY99" i="9" s="1"/>
  <c r="AR99" i="9"/>
  <c r="BD99" i="9" s="1"/>
  <c r="BK99" i="9"/>
  <c r="BU99" i="9" s="1"/>
  <c r="BN99" i="9"/>
  <c r="BX99" i="9" s="1"/>
  <c r="AU99" i="9"/>
  <c r="BG99" i="9" s="1"/>
  <c r="F101" i="9"/>
  <c r="AP100" i="9"/>
  <c r="BB100" i="9" s="1"/>
  <c r="AO100" i="9"/>
  <c r="BA100" i="9" s="1"/>
  <c r="AQ100" i="9"/>
  <c r="BC100" i="9" s="1"/>
  <c r="AW98" i="9"/>
  <c r="BI98" i="9" s="1"/>
  <c r="AL99" i="8"/>
  <c r="BQ99" i="8"/>
  <c r="BP100" i="8"/>
  <c r="BR100" i="8"/>
  <c r="BT100" i="8"/>
  <c r="Y101" i="8"/>
  <c r="AW98" i="8"/>
  <c r="BI98" i="8" s="1"/>
  <c r="S99" i="8"/>
  <c r="AX99" i="8" s="1"/>
  <c r="BJ99" i="8" s="1"/>
  <c r="BL99" i="8"/>
  <c r="BV99" i="8" s="1"/>
  <c r="AS99" i="8"/>
  <c r="BE99" i="8" s="1"/>
  <c r="AU99" i="8"/>
  <c r="BG99" i="8" s="1"/>
  <c r="BN99" i="8"/>
  <c r="BX99" i="8" s="1"/>
  <c r="R99" i="8"/>
  <c r="AN99" i="8"/>
  <c r="AZ99" i="8" s="1"/>
  <c r="BK99" i="8"/>
  <c r="BU99" i="8" s="1"/>
  <c r="AR99" i="8"/>
  <c r="BD99" i="8" s="1"/>
  <c r="AT99" i="8"/>
  <c r="BF99" i="8" s="1"/>
  <c r="BM99" i="8"/>
  <c r="BW99" i="8" s="1"/>
  <c r="AV99" i="8"/>
  <c r="BH99" i="8" s="1"/>
  <c r="BO99" i="8"/>
  <c r="BY99" i="8" s="1"/>
  <c r="AO100" i="8"/>
  <c r="BA100" i="8" s="1"/>
  <c r="AP100" i="8"/>
  <c r="BB100" i="8" s="1"/>
  <c r="AQ100" i="8"/>
  <c r="BC100" i="8" s="1"/>
  <c r="F101" i="8"/>
  <c r="AL99" i="7"/>
  <c r="BQ99" i="7"/>
  <c r="BS100" i="7"/>
  <c r="BP100" i="7"/>
  <c r="BT100" i="7"/>
  <c r="Y101" i="7"/>
  <c r="BQ396" i="7"/>
  <c r="AL396" i="7"/>
  <c r="AK396" i="7"/>
  <c r="BP396" i="7"/>
  <c r="BS396" i="7"/>
  <c r="BR396" i="7"/>
  <c r="BT396" i="7"/>
  <c r="AU99" i="7"/>
  <c r="BG99" i="7" s="1"/>
  <c r="BN99" i="7"/>
  <c r="BX99" i="7" s="1"/>
  <c r="AR99" i="7"/>
  <c r="BD99" i="7" s="1"/>
  <c r="BK99" i="7"/>
  <c r="BU99" i="7" s="1"/>
  <c r="AT99" i="7"/>
  <c r="BF99" i="7" s="1"/>
  <c r="BM99" i="7"/>
  <c r="BW99" i="7" s="1"/>
  <c r="BO99" i="7"/>
  <c r="BY99" i="7" s="1"/>
  <c r="AV99" i="7"/>
  <c r="BH99" i="7" s="1"/>
  <c r="BL99" i="7"/>
  <c r="BV99" i="7" s="1"/>
  <c r="AS99" i="7"/>
  <c r="BE99" i="7" s="1"/>
  <c r="S99" i="7"/>
  <c r="AX99" i="7" s="1"/>
  <c r="BJ99" i="7" s="1"/>
  <c r="AO100" i="7"/>
  <c r="BA100" i="7" s="1"/>
  <c r="AQ100" i="7"/>
  <c r="BC100" i="7" s="1"/>
  <c r="AP100" i="7"/>
  <c r="BB100" i="7" s="1"/>
  <c r="F101" i="7"/>
  <c r="R99" i="7"/>
  <c r="AW99" i="7" s="1"/>
  <c r="BI99" i="7" s="1"/>
  <c r="AN99" i="7"/>
  <c r="AZ99" i="7" s="1"/>
  <c r="AW98" i="7"/>
  <c r="BI98" i="7" s="1"/>
  <c r="AV99" i="6"/>
  <c r="AD99" i="6"/>
  <c r="U101" i="6"/>
  <c r="AY396" i="6"/>
  <c r="AV396" i="6"/>
  <c r="AD396" i="6"/>
  <c r="AC396" i="6"/>
  <c r="AK98" i="6"/>
  <c r="AS98" i="6" s="1"/>
  <c r="N99" i="6"/>
  <c r="AE99" i="6"/>
  <c r="AM99" i="6" s="1"/>
  <c r="AX99" i="6"/>
  <c r="AI99" i="6"/>
  <c r="AQ99" i="6" s="1"/>
  <c r="AF100" i="6"/>
  <c r="AN100" i="6" s="1"/>
  <c r="AJ100" i="6"/>
  <c r="AR100" i="6" s="1"/>
  <c r="F101" i="6"/>
  <c r="O99" i="6"/>
  <c r="AL99" i="6" s="1"/>
  <c r="AT99" i="6" s="1"/>
  <c r="AU99" i="6"/>
  <c r="AW99" i="6" s="1"/>
  <c r="AH99" i="6"/>
  <c r="AP99" i="6" s="1"/>
  <c r="AD99" i="5"/>
  <c r="AV99" i="5"/>
  <c r="U101" i="5"/>
  <c r="AC396" i="5"/>
  <c r="AY396" i="5"/>
  <c r="AD396" i="5"/>
  <c r="AV396" i="5"/>
  <c r="AK98" i="5"/>
  <c r="AS98" i="5" s="1"/>
  <c r="N99" i="5"/>
  <c r="AE99" i="5"/>
  <c r="AM99" i="5" s="1"/>
  <c r="O99" i="5"/>
  <c r="AL99" i="5" s="1"/>
  <c r="AT99" i="5" s="1"/>
  <c r="AH99" i="5"/>
  <c r="AP99" i="5" s="1"/>
  <c r="AU99" i="5"/>
  <c r="AW99" i="5" s="1"/>
  <c r="AI99" i="5"/>
  <c r="AQ99" i="5" s="1"/>
  <c r="AX99" i="5"/>
  <c r="AZ99" i="5" s="1"/>
  <c r="AF100" i="5"/>
  <c r="AN100" i="5" s="1"/>
  <c r="F101" i="5"/>
  <c r="AD99" i="4"/>
  <c r="AV99" i="4"/>
  <c r="U101" i="4"/>
  <c r="AD396" i="4"/>
  <c r="AV396" i="4"/>
  <c r="AK98" i="4"/>
  <c r="AS98" i="4" s="1"/>
  <c r="N99" i="4"/>
  <c r="AE99" i="4"/>
  <c r="AM99" i="4" s="1"/>
  <c r="O99" i="4"/>
  <c r="AL99" i="4" s="1"/>
  <c r="AT99" i="4" s="1"/>
  <c r="AH99" i="4"/>
  <c r="AP99" i="4" s="1"/>
  <c r="AU99" i="4"/>
  <c r="AW99" i="4" s="1"/>
  <c r="AI99" i="4"/>
  <c r="AQ99" i="4" s="1"/>
  <c r="AX99" i="4"/>
  <c r="AZ99" i="4" s="1"/>
  <c r="AF100" i="4"/>
  <c r="AN100" i="4" s="1"/>
  <c r="AG100" i="4"/>
  <c r="AO100" i="4" s="1"/>
  <c r="AJ100" i="4"/>
  <c r="AR100" i="4" s="1"/>
  <c r="F101" i="4"/>
  <c r="S101" i="3"/>
  <c r="BT100" i="3"/>
  <c r="BR100" i="3"/>
  <c r="AX99" i="3"/>
  <c r="BV99" i="3" s="1"/>
  <c r="BQ99" i="3"/>
  <c r="BU396" i="3"/>
  <c r="BS396" i="3"/>
  <c r="BQ396" i="3"/>
  <c r="AX396" i="3"/>
  <c r="BT396" i="3"/>
  <c r="Z396" i="3"/>
  <c r="BR396" i="3"/>
  <c r="BP98" i="3"/>
  <c r="CB98" i="3" s="1"/>
  <c r="CH98" i="3" s="1"/>
  <c r="BD98" i="3"/>
  <c r="BJ98" i="3" s="1"/>
  <c r="CI98" i="3"/>
  <c r="AF98" i="3"/>
  <c r="AL98" i="3" s="1"/>
  <c r="CJ98" i="3"/>
  <c r="AY99" i="3"/>
  <c r="BE99" i="3" s="1"/>
  <c r="AR99" i="3"/>
  <c r="BK99" i="3"/>
  <c r="BW99" i="3" s="1"/>
  <c r="CC99" i="3" s="1"/>
  <c r="BO99" i="3"/>
  <c r="CA99" i="3" s="1"/>
  <c r="CG99" i="3" s="1"/>
  <c r="BC99" i="3"/>
  <c r="BI99" i="3" s="1"/>
  <c r="BB99" i="3"/>
  <c r="BH99" i="3" s="1"/>
  <c r="BN99" i="3"/>
  <c r="BZ99" i="3" s="1"/>
  <c r="CF99" i="3" s="1"/>
  <c r="BL99" i="3"/>
  <c r="BX99" i="3" s="1"/>
  <c r="CD99" i="3" s="1"/>
  <c r="AZ99" i="3"/>
  <c r="BF99" i="3" s="1"/>
  <c r="AB100" i="3"/>
  <c r="AH100" i="3" s="1"/>
  <c r="F101" i="3"/>
  <c r="AE100" i="3"/>
  <c r="AK100" i="3" s="1"/>
  <c r="AD100" i="3"/>
  <c r="AJ100" i="3" s="1"/>
  <c r="AC100" i="3"/>
  <c r="AI100" i="3" s="1"/>
  <c r="BA99" i="3"/>
  <c r="BG99" i="3" s="1"/>
  <c r="BM99" i="3"/>
  <c r="BY99" i="3" s="1"/>
  <c r="CE99" i="3" s="1"/>
  <c r="AA99" i="3"/>
  <c r="AG99" i="3" s="1"/>
  <c r="M99" i="3"/>
  <c r="BT100" i="2"/>
  <c r="S101" i="2"/>
  <c r="BR100" i="2"/>
  <c r="BS100" i="2"/>
  <c r="BQ99" i="2"/>
  <c r="AX99" i="2"/>
  <c r="BM99" i="2"/>
  <c r="BY99" i="2" s="1"/>
  <c r="CE99" i="2" s="1"/>
  <c r="BA99" i="2"/>
  <c r="BG99" i="2" s="1"/>
  <c r="AB100" i="2"/>
  <c r="AH100" i="2" s="1"/>
  <c r="AC100" i="2"/>
  <c r="AI100" i="2" s="1"/>
  <c r="AE100" i="2"/>
  <c r="AK100" i="2" s="1"/>
  <c r="F101" i="2"/>
  <c r="AD100" i="2"/>
  <c r="AJ100" i="2" s="1"/>
  <c r="AA99" i="2"/>
  <c r="AG99" i="2" s="1"/>
  <c r="M99" i="2"/>
  <c r="AZ99" i="2"/>
  <c r="BF99" i="2" s="1"/>
  <c r="BL99" i="2"/>
  <c r="BX99" i="2" s="1"/>
  <c r="CD99" i="2" s="1"/>
  <c r="BB99" i="2"/>
  <c r="BH99" i="2" s="1"/>
  <c r="BN99" i="2"/>
  <c r="BZ99" i="2" s="1"/>
  <c r="CF99" i="2" s="1"/>
  <c r="AR99" i="2"/>
  <c r="AY99" i="2"/>
  <c r="BE99" i="2" s="1"/>
  <c r="BK99" i="2"/>
  <c r="BW99" i="2" s="1"/>
  <c r="CC99" i="2" s="1"/>
  <c r="BC99" i="2"/>
  <c r="BI99" i="2" s="1"/>
  <c r="BO99" i="2"/>
  <c r="CA99" i="2" s="1"/>
  <c r="CG99" i="2" s="1"/>
  <c r="BP98" i="2"/>
  <c r="CB98" i="2" s="1"/>
  <c r="CH98" i="2" s="1"/>
  <c r="BD98" i="2"/>
  <c r="BJ98" i="2" s="1"/>
  <c r="AF98" i="2"/>
  <c r="AL98" i="2" s="1"/>
  <c r="CI98" i="2"/>
  <c r="AX99" i="1"/>
  <c r="BV99" i="1" s="1"/>
  <c r="BQ99" i="1"/>
  <c r="BR100" i="1"/>
  <c r="BS100" i="1"/>
  <c r="BT100" i="1"/>
  <c r="BU100" i="1"/>
  <c r="S101" i="1"/>
  <c r="Z396" i="1"/>
  <c r="BU396" i="1"/>
  <c r="BS396" i="1"/>
  <c r="BR396" i="1"/>
  <c r="AX396" i="1"/>
  <c r="BV396" i="1" s="1"/>
  <c r="BQ396" i="1"/>
  <c r="BT396" i="1"/>
  <c r="AF98" i="1"/>
  <c r="AL98" i="1" s="1"/>
  <c r="BD98" i="1"/>
  <c r="BJ98" i="1" s="1"/>
  <c r="BP98" i="1"/>
  <c r="CB98" i="1" s="1"/>
  <c r="CH98" i="1" s="1"/>
  <c r="M99" i="1"/>
  <c r="AA99" i="1"/>
  <c r="AG99" i="1" s="1"/>
  <c r="AR99" i="1"/>
  <c r="AY99" i="1"/>
  <c r="BE99" i="1" s="1"/>
  <c r="BK99" i="1"/>
  <c r="BW99" i="1" s="1"/>
  <c r="CC99" i="1" s="1"/>
  <c r="AZ99" i="1"/>
  <c r="BF99" i="1" s="1"/>
  <c r="BL99" i="1"/>
  <c r="BX99" i="1" s="1"/>
  <c r="CD99" i="1" s="1"/>
  <c r="BA99" i="1"/>
  <c r="BG99" i="1" s="1"/>
  <c r="BM99" i="1"/>
  <c r="BY99" i="1" s="1"/>
  <c r="CE99" i="1" s="1"/>
  <c r="BB99" i="1"/>
  <c r="BH99" i="1" s="1"/>
  <c r="BN99" i="1"/>
  <c r="BZ99" i="1" s="1"/>
  <c r="CF99" i="1" s="1"/>
  <c r="BC99" i="1"/>
  <c r="BI99" i="1" s="1"/>
  <c r="BO99" i="1"/>
  <c r="CA99" i="1" s="1"/>
  <c r="CG99" i="1" s="1"/>
  <c r="AB100" i="1"/>
  <c r="AH100" i="1" s="1"/>
  <c r="AC100" i="1"/>
  <c r="AI100" i="1" s="1"/>
  <c r="AD100" i="1"/>
  <c r="AJ100" i="1" s="1"/>
  <c r="AE100" i="1"/>
  <c r="AK100" i="1" s="1"/>
  <c r="F101" i="1"/>
  <c r="BT396" i="8"/>
  <c r="AK396" i="8"/>
  <c r="BP396" i="8"/>
  <c r="AL396" i="8"/>
  <c r="BQ396" i="8"/>
  <c r="AY396" i="4"/>
  <c r="BY98" i="9"/>
  <c r="AC99" i="5"/>
  <c r="Z99" i="2"/>
  <c r="BX98" i="1"/>
  <c r="CD98" i="1" s="1"/>
  <c r="BS99" i="3"/>
  <c r="Z99" i="3"/>
  <c r="BV98" i="3"/>
  <c r="CB97" i="3"/>
  <c r="CH97" i="3" s="1"/>
  <c r="BY98" i="3"/>
  <c r="CE98" i="3" s="1"/>
  <c r="BX98" i="3"/>
  <c r="CD98" i="3" s="1"/>
  <c r="BV98" i="2"/>
  <c r="AC99" i="6"/>
  <c r="AY99" i="4"/>
  <c r="BU99" i="2"/>
  <c r="BV98" i="1"/>
  <c r="Z99" i="1"/>
  <c r="BU98" i="7"/>
  <c r="AK99" i="7"/>
  <c r="BY98" i="7"/>
  <c r="AZ98" i="5"/>
  <c r="BT99" i="9"/>
  <c r="AK99" i="9"/>
  <c r="BX98" i="8"/>
  <c r="AY99" i="5"/>
  <c r="AC99" i="4"/>
  <c r="AZ98" i="4"/>
  <c r="AJ99" i="4"/>
  <c r="AR99" i="4" s="1"/>
  <c r="CB97" i="1"/>
  <c r="CH97" i="1" s="1"/>
  <c r="BR99" i="7"/>
  <c r="BS99" i="7"/>
  <c r="AY99" i="6"/>
  <c r="AZ98" i="6"/>
  <c r="AJ99" i="6"/>
  <c r="AR99" i="6" s="1"/>
  <c r="BS99" i="2"/>
  <c r="AM99" i="8"/>
  <c r="AY99" i="8" s="1"/>
  <c r="AZ99" i="6" l="1"/>
  <c r="BQ100" i="9"/>
  <c r="AL100" i="9"/>
  <c r="BS101" i="9"/>
  <c r="BT101" i="9"/>
  <c r="BP101" i="9"/>
  <c r="BR101" i="9"/>
  <c r="Y102" i="9"/>
  <c r="AO101" i="9"/>
  <c r="BA101" i="9" s="1"/>
  <c r="AQ101" i="9"/>
  <c r="BC101" i="9" s="1"/>
  <c r="F102" i="9"/>
  <c r="AP101" i="9"/>
  <c r="BB101" i="9" s="1"/>
  <c r="AS100" i="9"/>
  <c r="BE100" i="9" s="1"/>
  <c r="S100" i="9"/>
  <c r="AX100" i="9" s="1"/>
  <c r="BJ100" i="9" s="1"/>
  <c r="BL100" i="9"/>
  <c r="BV100" i="9" s="1"/>
  <c r="AV100" i="9"/>
  <c r="BH100" i="9" s="1"/>
  <c r="BO100" i="9"/>
  <c r="AM100" i="9"/>
  <c r="AY100" i="9" s="1"/>
  <c r="AT100" i="9"/>
  <c r="BF100" i="9" s="1"/>
  <c r="BM100" i="9"/>
  <c r="BW100" i="9" s="1"/>
  <c r="R100" i="9"/>
  <c r="AN100" i="9"/>
  <c r="AZ100" i="9" s="1"/>
  <c r="AR100" i="9"/>
  <c r="BD100" i="9" s="1"/>
  <c r="BK100" i="9"/>
  <c r="BU100" i="9" s="1"/>
  <c r="AU100" i="9"/>
  <c r="BG100" i="9" s="1"/>
  <c r="BN100" i="9"/>
  <c r="BX100" i="9" s="1"/>
  <c r="AL100" i="8"/>
  <c r="BQ100" i="8"/>
  <c r="Y102" i="8"/>
  <c r="BR101" i="8"/>
  <c r="AT100" i="8"/>
  <c r="BF100" i="8" s="1"/>
  <c r="BM100" i="8"/>
  <c r="BW100" i="8" s="1"/>
  <c r="AN100" i="8"/>
  <c r="AZ100" i="8" s="1"/>
  <c r="R100" i="8"/>
  <c r="BK100" i="8"/>
  <c r="BU100" i="8" s="1"/>
  <c r="AR100" i="8"/>
  <c r="BD100" i="8" s="1"/>
  <c r="AU100" i="8"/>
  <c r="BG100" i="8" s="1"/>
  <c r="BN100" i="8"/>
  <c r="AM101" i="8"/>
  <c r="AY101" i="8" s="1"/>
  <c r="AP101" i="8"/>
  <c r="BB101" i="8" s="1"/>
  <c r="AO101" i="8"/>
  <c r="BA101" i="8" s="1"/>
  <c r="AQ101" i="8"/>
  <c r="BC101" i="8" s="1"/>
  <c r="F102" i="8"/>
  <c r="S100" i="8"/>
  <c r="AX100" i="8" s="1"/>
  <c r="BJ100" i="8" s="1"/>
  <c r="AS100" i="8"/>
  <c r="BE100" i="8" s="1"/>
  <c r="BL100" i="8"/>
  <c r="BV100" i="8" s="1"/>
  <c r="BO100" i="8"/>
  <c r="BY100" i="8" s="1"/>
  <c r="AV100" i="8"/>
  <c r="BH100" i="8" s="1"/>
  <c r="BQ100" i="7"/>
  <c r="AL100" i="7"/>
  <c r="BS101" i="7"/>
  <c r="Y102" i="7"/>
  <c r="BN100" i="7"/>
  <c r="BX100" i="7" s="1"/>
  <c r="AU100" i="7"/>
  <c r="BG100" i="7" s="1"/>
  <c r="S100" i="7"/>
  <c r="AX100" i="7" s="1"/>
  <c r="BJ100" i="7" s="1"/>
  <c r="AS100" i="7"/>
  <c r="BE100" i="7" s="1"/>
  <c r="BL100" i="7"/>
  <c r="BV100" i="7" s="1"/>
  <c r="AN100" i="7"/>
  <c r="AZ100" i="7" s="1"/>
  <c r="R100" i="7"/>
  <c r="BO100" i="7"/>
  <c r="BY100" i="7" s="1"/>
  <c r="AV100" i="7"/>
  <c r="BH100" i="7" s="1"/>
  <c r="AM100" i="7"/>
  <c r="AY100" i="7" s="1"/>
  <c r="BK100" i="7"/>
  <c r="BU100" i="7" s="1"/>
  <c r="AR100" i="7"/>
  <c r="BD100" i="7" s="1"/>
  <c r="BM100" i="7"/>
  <c r="AT100" i="7"/>
  <c r="BF100" i="7" s="1"/>
  <c r="AP101" i="7"/>
  <c r="BB101" i="7" s="1"/>
  <c r="F102" i="7"/>
  <c r="AQ101" i="7"/>
  <c r="BC101" i="7" s="1"/>
  <c r="AO101" i="7"/>
  <c r="BA101" i="7" s="1"/>
  <c r="AV100" i="6"/>
  <c r="AD100" i="6"/>
  <c r="U102" i="6"/>
  <c r="AI100" i="6"/>
  <c r="AQ100" i="6" s="1"/>
  <c r="AX100" i="6"/>
  <c r="AF101" i="6"/>
  <c r="AN101" i="6" s="1"/>
  <c r="AG101" i="6"/>
  <c r="AO101" i="6" s="1"/>
  <c r="AJ101" i="6"/>
  <c r="AR101" i="6" s="1"/>
  <c r="F102" i="6"/>
  <c r="N100" i="6"/>
  <c r="AE100" i="6"/>
  <c r="AM100" i="6" s="1"/>
  <c r="AU100" i="6"/>
  <c r="AW100" i="6" s="1"/>
  <c r="O100" i="6"/>
  <c r="AL100" i="6" s="1"/>
  <c r="AT100" i="6" s="1"/>
  <c r="AH100" i="6"/>
  <c r="AP100" i="6" s="1"/>
  <c r="AD100" i="5"/>
  <c r="AV100" i="5"/>
  <c r="U102" i="5"/>
  <c r="N100" i="5"/>
  <c r="AE100" i="5"/>
  <c r="AM100" i="5" s="1"/>
  <c r="O100" i="5"/>
  <c r="AL100" i="5" s="1"/>
  <c r="AT100" i="5" s="1"/>
  <c r="AH100" i="5"/>
  <c r="AP100" i="5" s="1"/>
  <c r="AU100" i="5"/>
  <c r="AW100" i="5" s="1"/>
  <c r="AI100" i="5"/>
  <c r="AQ100" i="5" s="1"/>
  <c r="AX100" i="5"/>
  <c r="AF101" i="5"/>
  <c r="AN101" i="5" s="1"/>
  <c r="AJ101" i="5"/>
  <c r="AR101" i="5" s="1"/>
  <c r="F102" i="5"/>
  <c r="AD100" i="4"/>
  <c r="AV100" i="4"/>
  <c r="U102" i="4"/>
  <c r="N100" i="4"/>
  <c r="AE100" i="4"/>
  <c r="AM100" i="4" s="1"/>
  <c r="O100" i="4"/>
  <c r="AL100" i="4" s="1"/>
  <c r="AT100" i="4" s="1"/>
  <c r="AH100" i="4"/>
  <c r="AP100" i="4" s="1"/>
  <c r="AU100" i="4"/>
  <c r="AW100" i="4" s="1"/>
  <c r="AI100" i="4"/>
  <c r="AQ100" i="4" s="1"/>
  <c r="AX100" i="4"/>
  <c r="AF101" i="4"/>
  <c r="AN101" i="4" s="1"/>
  <c r="AJ101" i="4"/>
  <c r="AR101" i="4" s="1"/>
  <c r="F102" i="4"/>
  <c r="S102" i="3"/>
  <c r="BS101" i="3"/>
  <c r="BT101" i="3"/>
  <c r="BR101" i="3"/>
  <c r="AX100" i="3"/>
  <c r="BQ100" i="3"/>
  <c r="BD99" i="3"/>
  <c r="BJ99" i="3" s="1"/>
  <c r="BP99" i="3"/>
  <c r="CB99" i="3" s="1"/>
  <c r="CH99" i="3" s="1"/>
  <c r="M100" i="3"/>
  <c r="AA100" i="3"/>
  <c r="AG100" i="3" s="1"/>
  <c r="BB100" i="3"/>
  <c r="BH100" i="3" s="1"/>
  <c r="BN100" i="3"/>
  <c r="BZ100" i="3" s="1"/>
  <c r="CF100" i="3" s="1"/>
  <c r="F102" i="3"/>
  <c r="AZ100" i="3"/>
  <c r="BF100" i="3" s="1"/>
  <c r="BL100" i="3"/>
  <c r="BX100" i="3" s="1"/>
  <c r="CD100" i="3" s="1"/>
  <c r="AR100" i="3"/>
  <c r="AY100" i="3"/>
  <c r="BE100" i="3" s="1"/>
  <c r="BK100" i="3"/>
  <c r="BC100" i="3"/>
  <c r="BI100" i="3" s="1"/>
  <c r="BO100" i="3"/>
  <c r="BA100" i="3"/>
  <c r="BG100" i="3" s="1"/>
  <c r="BM100" i="3"/>
  <c r="CI99" i="3"/>
  <c r="AF99" i="3"/>
  <c r="AL99" i="3" s="1"/>
  <c r="CJ99" i="3"/>
  <c r="S102" i="2"/>
  <c r="BS101" i="2"/>
  <c r="BR101" i="2"/>
  <c r="BQ100" i="2"/>
  <c r="AX100" i="2"/>
  <c r="BK100" i="2"/>
  <c r="BW100" i="2" s="1"/>
  <c r="CC100" i="2" s="1"/>
  <c r="AR100" i="2"/>
  <c r="AY100" i="2"/>
  <c r="BE100" i="2" s="1"/>
  <c r="BC100" i="2"/>
  <c r="BI100" i="2" s="1"/>
  <c r="BO100" i="2"/>
  <c r="M100" i="2"/>
  <c r="AA100" i="2"/>
  <c r="AG100" i="2" s="1"/>
  <c r="AZ100" i="2"/>
  <c r="BF100" i="2" s="1"/>
  <c r="BL100" i="2"/>
  <c r="BX100" i="2" s="1"/>
  <c r="CD100" i="2" s="1"/>
  <c r="BB100" i="2"/>
  <c r="BH100" i="2" s="1"/>
  <c r="BN100" i="2"/>
  <c r="BZ100" i="2" s="1"/>
  <c r="CF100" i="2" s="1"/>
  <c r="BA100" i="2"/>
  <c r="BG100" i="2" s="1"/>
  <c r="BM100" i="2"/>
  <c r="BY100" i="2" s="1"/>
  <c r="CE100" i="2" s="1"/>
  <c r="AB101" i="2"/>
  <c r="AH101" i="2" s="1"/>
  <c r="AE101" i="2"/>
  <c r="AK101" i="2" s="1"/>
  <c r="AD101" i="2"/>
  <c r="AJ101" i="2" s="1"/>
  <c r="F102" i="2"/>
  <c r="AC101" i="2"/>
  <c r="AI101" i="2" s="1"/>
  <c r="AF99" i="2"/>
  <c r="AL99" i="2" s="1"/>
  <c r="CI99" i="2"/>
  <c r="BD99" i="2"/>
  <c r="BJ99" i="2" s="1"/>
  <c r="BP99" i="2"/>
  <c r="AX100" i="1"/>
  <c r="BQ100" i="1"/>
  <c r="BR101" i="1"/>
  <c r="BS101" i="1"/>
  <c r="BT101" i="1"/>
  <c r="BU101" i="1"/>
  <c r="S102" i="1"/>
  <c r="BD99" i="1"/>
  <c r="BJ99" i="1" s="1"/>
  <c r="BP99" i="1"/>
  <c r="CB99" i="1" s="1"/>
  <c r="CH99" i="1" s="1"/>
  <c r="M100" i="1"/>
  <c r="AA100" i="1"/>
  <c r="AG100" i="1" s="1"/>
  <c r="AR100" i="1"/>
  <c r="AY100" i="1"/>
  <c r="BE100" i="1" s="1"/>
  <c r="BK100" i="1"/>
  <c r="BW100" i="1" s="1"/>
  <c r="CC100" i="1" s="1"/>
  <c r="AZ100" i="1"/>
  <c r="BF100" i="1" s="1"/>
  <c r="BL100" i="1"/>
  <c r="BX100" i="1" s="1"/>
  <c r="CD100" i="1" s="1"/>
  <c r="BA100" i="1"/>
  <c r="BG100" i="1" s="1"/>
  <c r="BM100" i="1"/>
  <c r="BY100" i="1" s="1"/>
  <c r="CE100" i="1" s="1"/>
  <c r="BB100" i="1"/>
  <c r="BH100" i="1" s="1"/>
  <c r="BN100" i="1"/>
  <c r="BZ100" i="1" s="1"/>
  <c r="CF100" i="1" s="1"/>
  <c r="BC100" i="1"/>
  <c r="BI100" i="1" s="1"/>
  <c r="BO100" i="1"/>
  <c r="CA100" i="1" s="1"/>
  <c r="CG100" i="1" s="1"/>
  <c r="AB101" i="1"/>
  <c r="AH101" i="1" s="1"/>
  <c r="AC101" i="1"/>
  <c r="AI101" i="1" s="1"/>
  <c r="AD101" i="1"/>
  <c r="AJ101" i="1" s="1"/>
  <c r="AE101" i="1"/>
  <c r="AK101" i="1" s="1"/>
  <c r="F102" i="1"/>
  <c r="AY100" i="6"/>
  <c r="Z100" i="3"/>
  <c r="BV396" i="3"/>
  <c r="AG100" i="5"/>
  <c r="AO100" i="5" s="1"/>
  <c r="AJ100" i="5"/>
  <c r="AR100" i="5" s="1"/>
  <c r="AC100" i="4"/>
  <c r="AY100" i="4"/>
  <c r="BV99" i="2"/>
  <c r="BS100" i="8"/>
  <c r="BT100" i="9"/>
  <c r="AK100" i="8"/>
  <c r="BR100" i="7"/>
  <c r="BS100" i="3"/>
  <c r="BU100" i="2"/>
  <c r="AC100" i="6"/>
  <c r="AG100" i="6"/>
  <c r="AO100" i="6" s="1"/>
  <c r="AY100" i="5"/>
  <c r="Z100" i="2"/>
  <c r="AC100" i="5"/>
  <c r="AK99" i="5"/>
  <c r="AS99" i="5" s="1"/>
  <c r="AK100" i="7"/>
  <c r="BU100" i="3"/>
  <c r="Z100" i="1"/>
  <c r="AW99" i="8"/>
  <c r="BI99" i="8" s="1"/>
  <c r="AM100" i="8"/>
  <c r="AY100" i="8" s="1"/>
  <c r="AK99" i="6"/>
  <c r="AS99" i="6" s="1"/>
  <c r="AK99" i="4"/>
  <c r="AS99" i="4" s="1"/>
  <c r="AF99" i="1"/>
  <c r="AL99" i="1" s="1"/>
  <c r="AL101" i="9" l="1"/>
  <c r="BQ101" i="9"/>
  <c r="Y103" i="9"/>
  <c r="BS102" i="9"/>
  <c r="BP102" i="9"/>
  <c r="BN101" i="9"/>
  <c r="BX101" i="9" s="1"/>
  <c r="AU101" i="9"/>
  <c r="BG101" i="9" s="1"/>
  <c r="S101" i="9"/>
  <c r="AX101" i="9" s="1"/>
  <c r="BJ101" i="9" s="1"/>
  <c r="BL101" i="9"/>
  <c r="BV101" i="9" s="1"/>
  <c r="AS101" i="9"/>
  <c r="BE101" i="9" s="1"/>
  <c r="BO101" i="9"/>
  <c r="BY101" i="9" s="1"/>
  <c r="AV101" i="9"/>
  <c r="BH101" i="9" s="1"/>
  <c r="R101" i="9"/>
  <c r="AN101" i="9"/>
  <c r="AZ101" i="9" s="1"/>
  <c r="AT101" i="9"/>
  <c r="BF101" i="9" s="1"/>
  <c r="BM101" i="9"/>
  <c r="BW101" i="9" s="1"/>
  <c r="AP102" i="9"/>
  <c r="BB102" i="9" s="1"/>
  <c r="AM102" i="9"/>
  <c r="AY102" i="9" s="1"/>
  <c r="AQ102" i="9"/>
  <c r="BC102" i="9" s="1"/>
  <c r="AO102" i="9"/>
  <c r="BA102" i="9" s="1"/>
  <c r="F103" i="9"/>
  <c r="AR101" i="9"/>
  <c r="BD101" i="9" s="1"/>
  <c r="BK101" i="9"/>
  <c r="BU101" i="9" s="1"/>
  <c r="AW100" i="9"/>
  <c r="BI100" i="9" s="1"/>
  <c r="BQ101" i="8"/>
  <c r="AL101" i="8"/>
  <c r="Y103" i="8"/>
  <c r="BP102" i="8"/>
  <c r="BT102" i="8"/>
  <c r="AR101" i="8"/>
  <c r="BD101" i="8" s="1"/>
  <c r="BK101" i="8"/>
  <c r="AT101" i="8"/>
  <c r="BF101" i="8" s="1"/>
  <c r="BM101" i="8"/>
  <c r="BW101" i="8" s="1"/>
  <c r="AV101" i="8"/>
  <c r="BH101" i="8" s="1"/>
  <c r="BO101" i="8"/>
  <c r="AS101" i="8"/>
  <c r="BE101" i="8" s="1"/>
  <c r="BL101" i="8"/>
  <c r="BV101" i="8" s="1"/>
  <c r="S101" i="8"/>
  <c r="AX101" i="8" s="1"/>
  <c r="BJ101" i="8" s="1"/>
  <c r="AU101" i="8"/>
  <c r="BG101" i="8" s="1"/>
  <c r="BN101" i="8"/>
  <c r="AP102" i="8"/>
  <c r="BB102" i="8" s="1"/>
  <c r="F103" i="8"/>
  <c r="AO102" i="8"/>
  <c r="BA102" i="8" s="1"/>
  <c r="AQ102" i="8"/>
  <c r="BC102" i="8" s="1"/>
  <c r="AN101" i="8"/>
  <c r="AZ101" i="8" s="1"/>
  <c r="R101" i="8"/>
  <c r="AL101" i="7"/>
  <c r="BQ101" i="7"/>
  <c r="BR102" i="7"/>
  <c r="BP102" i="7"/>
  <c r="BS102" i="7"/>
  <c r="Y103" i="7"/>
  <c r="AK102" i="7"/>
  <c r="BT102" i="7"/>
  <c r="AW100" i="7"/>
  <c r="BI100" i="7" s="1"/>
  <c r="R101" i="7"/>
  <c r="AN101" i="7"/>
  <c r="AZ101" i="7" s="1"/>
  <c r="AR101" i="7"/>
  <c r="BD101" i="7" s="1"/>
  <c r="BK101" i="7"/>
  <c r="AU101" i="7"/>
  <c r="BG101" i="7" s="1"/>
  <c r="BN101" i="7"/>
  <c r="BX101" i="7" s="1"/>
  <c r="AO102" i="7"/>
  <c r="BA102" i="7" s="1"/>
  <c r="F103" i="7"/>
  <c r="AP102" i="7"/>
  <c r="BB102" i="7" s="1"/>
  <c r="AM102" i="7"/>
  <c r="AY102" i="7" s="1"/>
  <c r="AQ102" i="7"/>
  <c r="BC102" i="7" s="1"/>
  <c r="AV101" i="7"/>
  <c r="BH101" i="7" s="1"/>
  <c r="BO101" i="7"/>
  <c r="S101" i="7"/>
  <c r="AX101" i="7" s="1"/>
  <c r="BJ101" i="7" s="1"/>
  <c r="AS101" i="7"/>
  <c r="BE101" i="7" s="1"/>
  <c r="BL101" i="7"/>
  <c r="BV101" i="7" s="1"/>
  <c r="AT101" i="7"/>
  <c r="BF101" i="7" s="1"/>
  <c r="BM101" i="7"/>
  <c r="AD101" i="6"/>
  <c r="AV101" i="6"/>
  <c r="U103" i="6"/>
  <c r="AU101" i="6"/>
  <c r="AW101" i="6" s="1"/>
  <c r="AH101" i="6"/>
  <c r="AP101" i="6" s="1"/>
  <c r="O101" i="6"/>
  <c r="AL101" i="6" s="1"/>
  <c r="AT101" i="6" s="1"/>
  <c r="AE101" i="6"/>
  <c r="AM101" i="6" s="1"/>
  <c r="N101" i="6"/>
  <c r="AF102" i="6"/>
  <c r="AN102" i="6" s="1"/>
  <c r="AJ102" i="6"/>
  <c r="AR102" i="6" s="1"/>
  <c r="F103" i="6"/>
  <c r="AG102" i="6"/>
  <c r="AO102" i="6" s="1"/>
  <c r="AI101" i="6"/>
  <c r="AQ101" i="6" s="1"/>
  <c r="AX101" i="6"/>
  <c r="AD101" i="5"/>
  <c r="AV101" i="5"/>
  <c r="U103" i="5"/>
  <c r="AK100" i="5"/>
  <c r="AS100" i="5" s="1"/>
  <c r="N101" i="5"/>
  <c r="AE101" i="5"/>
  <c r="AM101" i="5" s="1"/>
  <c r="O101" i="5"/>
  <c r="AL101" i="5" s="1"/>
  <c r="AT101" i="5" s="1"/>
  <c r="AH101" i="5"/>
  <c r="AP101" i="5" s="1"/>
  <c r="AU101" i="5"/>
  <c r="AW101" i="5" s="1"/>
  <c r="AI101" i="5"/>
  <c r="AQ101" i="5" s="1"/>
  <c r="AX101" i="5"/>
  <c r="AF102" i="5"/>
  <c r="AN102" i="5" s="1"/>
  <c r="AG102" i="5"/>
  <c r="AO102" i="5" s="1"/>
  <c r="F103" i="5"/>
  <c r="AD101" i="4"/>
  <c r="AV101" i="4"/>
  <c r="U103" i="4"/>
  <c r="N101" i="4"/>
  <c r="AE101" i="4"/>
  <c r="AM101" i="4" s="1"/>
  <c r="O101" i="4"/>
  <c r="AL101" i="4" s="1"/>
  <c r="AT101" i="4" s="1"/>
  <c r="AH101" i="4"/>
  <c r="AP101" i="4" s="1"/>
  <c r="AU101" i="4"/>
  <c r="AW101" i="4" s="1"/>
  <c r="AI101" i="4"/>
  <c r="AQ101" i="4" s="1"/>
  <c r="AX101" i="4"/>
  <c r="AF102" i="4"/>
  <c r="AN102" i="4" s="1"/>
  <c r="AJ102" i="4"/>
  <c r="AR102" i="4" s="1"/>
  <c r="F103" i="4"/>
  <c r="BR102" i="3"/>
  <c r="S103" i="3"/>
  <c r="BS102" i="3"/>
  <c r="BU102" i="3"/>
  <c r="AX101" i="3"/>
  <c r="BQ101" i="3"/>
  <c r="CI100" i="3"/>
  <c r="AF100" i="3"/>
  <c r="AL100" i="3" s="1"/>
  <c r="CJ100" i="3"/>
  <c r="BL101" i="3"/>
  <c r="BX101" i="3" s="1"/>
  <c r="CD101" i="3" s="1"/>
  <c r="AZ101" i="3"/>
  <c r="BF101" i="3" s="1"/>
  <c r="BM101" i="3"/>
  <c r="BY101" i="3" s="1"/>
  <c r="CE101" i="3" s="1"/>
  <c r="BA101" i="3"/>
  <c r="BG101" i="3" s="1"/>
  <c r="BK101" i="3"/>
  <c r="BW101" i="3" s="1"/>
  <c r="CC101" i="3" s="1"/>
  <c r="AR101" i="3"/>
  <c r="AY101" i="3"/>
  <c r="BE101" i="3" s="1"/>
  <c r="BB101" i="3"/>
  <c r="BH101" i="3" s="1"/>
  <c r="BN101" i="3"/>
  <c r="BZ101" i="3" s="1"/>
  <c r="CF101" i="3" s="1"/>
  <c r="F103" i="3"/>
  <c r="AA101" i="3"/>
  <c r="AG101" i="3" s="1"/>
  <c r="M101" i="3"/>
  <c r="BO101" i="3"/>
  <c r="BC101" i="3"/>
  <c r="BI101" i="3" s="1"/>
  <c r="BP100" i="3"/>
  <c r="BD100" i="3"/>
  <c r="BJ100" i="3" s="1"/>
  <c r="AX101" i="2"/>
  <c r="BQ101" i="2"/>
  <c r="S103" i="2"/>
  <c r="BR102" i="2"/>
  <c r="BT102" i="2"/>
  <c r="BU102" i="2"/>
  <c r="BP100" i="2"/>
  <c r="BD100" i="2"/>
  <c r="BJ100" i="2" s="1"/>
  <c r="AF100" i="2"/>
  <c r="AL100" i="2" s="1"/>
  <c r="CI100" i="2"/>
  <c r="BM101" i="2"/>
  <c r="BY101" i="2" s="1"/>
  <c r="CE101" i="2" s="1"/>
  <c r="BA101" i="2"/>
  <c r="BG101" i="2" s="1"/>
  <c r="BL101" i="2"/>
  <c r="BX101" i="2" s="1"/>
  <c r="CD101" i="2" s="1"/>
  <c r="AZ101" i="2"/>
  <c r="BF101" i="2" s="1"/>
  <c r="BB101" i="2"/>
  <c r="BH101" i="2" s="1"/>
  <c r="BN101" i="2"/>
  <c r="AB102" i="2"/>
  <c r="AH102" i="2" s="1"/>
  <c r="AD102" i="2"/>
  <c r="AJ102" i="2" s="1"/>
  <c r="AE102" i="2"/>
  <c r="AK102" i="2" s="1"/>
  <c r="AC102" i="2"/>
  <c r="AI102" i="2" s="1"/>
  <c r="F103" i="2"/>
  <c r="AR101" i="2"/>
  <c r="BK101" i="2"/>
  <c r="BW101" i="2" s="1"/>
  <c r="CC101" i="2" s="1"/>
  <c r="AY101" i="2"/>
  <c r="BE101" i="2" s="1"/>
  <c r="BC101" i="2"/>
  <c r="BI101" i="2" s="1"/>
  <c r="BO101" i="2"/>
  <c r="AA101" i="2"/>
  <c r="AG101" i="2" s="1"/>
  <c r="M101" i="2"/>
  <c r="AX101" i="1"/>
  <c r="BQ101" i="1"/>
  <c r="BR102" i="1"/>
  <c r="BS102" i="1"/>
  <c r="BT102" i="1"/>
  <c r="BU102" i="1"/>
  <c r="S103" i="1"/>
  <c r="BD100" i="1"/>
  <c r="BJ100" i="1" s="1"/>
  <c r="BP100" i="1"/>
  <c r="M101" i="1"/>
  <c r="AA101" i="1"/>
  <c r="AG101" i="1" s="1"/>
  <c r="AR101" i="1"/>
  <c r="AY101" i="1"/>
  <c r="BE101" i="1" s="1"/>
  <c r="BK101" i="1"/>
  <c r="BW101" i="1" s="1"/>
  <c r="CC101" i="1" s="1"/>
  <c r="AZ101" i="1"/>
  <c r="BF101" i="1" s="1"/>
  <c r="BL101" i="1"/>
  <c r="BX101" i="1" s="1"/>
  <c r="CD101" i="1" s="1"/>
  <c r="BA101" i="1"/>
  <c r="BG101" i="1" s="1"/>
  <c r="BM101" i="1"/>
  <c r="BY101" i="1" s="1"/>
  <c r="CE101" i="1" s="1"/>
  <c r="BB101" i="1"/>
  <c r="BH101" i="1" s="1"/>
  <c r="BN101" i="1"/>
  <c r="BZ101" i="1" s="1"/>
  <c r="CF101" i="1" s="1"/>
  <c r="BC101" i="1"/>
  <c r="BI101" i="1" s="1"/>
  <c r="BO101" i="1"/>
  <c r="CA101" i="1" s="1"/>
  <c r="CG101" i="1" s="1"/>
  <c r="AB102" i="1"/>
  <c r="AH102" i="1" s="1"/>
  <c r="AC102" i="1"/>
  <c r="AI102" i="1" s="1"/>
  <c r="AD102" i="1"/>
  <c r="AJ102" i="1" s="1"/>
  <c r="AE102" i="1"/>
  <c r="AK102" i="1" s="1"/>
  <c r="F103" i="1"/>
  <c r="BT101" i="8"/>
  <c r="AC101" i="6"/>
  <c r="AY101" i="5"/>
  <c r="AC101" i="4"/>
  <c r="Z101" i="1"/>
  <c r="AF100" i="1"/>
  <c r="AL100" i="1" s="1"/>
  <c r="AC101" i="3"/>
  <c r="AI101" i="3" s="1"/>
  <c r="AB101" i="3"/>
  <c r="AH101" i="3" s="1"/>
  <c r="AD101" i="3"/>
  <c r="AJ101" i="3" s="1"/>
  <c r="AE101" i="3"/>
  <c r="AK101" i="3" s="1"/>
  <c r="BW100" i="3"/>
  <c r="CC100" i="3" s="1"/>
  <c r="CA100" i="3"/>
  <c r="CG100" i="3" s="1"/>
  <c r="BY100" i="3"/>
  <c r="CE100" i="3" s="1"/>
  <c r="Z101" i="2"/>
  <c r="BT101" i="2"/>
  <c r="BU101" i="2"/>
  <c r="BV100" i="2"/>
  <c r="CA100" i="2"/>
  <c r="CG100" i="2" s="1"/>
  <c r="AG101" i="5"/>
  <c r="AO101" i="5" s="1"/>
  <c r="Z101" i="3"/>
  <c r="BV100" i="1"/>
  <c r="BY100" i="9"/>
  <c r="AW100" i="8"/>
  <c r="BI100" i="8" s="1"/>
  <c r="AK100" i="4"/>
  <c r="AS100" i="4" s="1"/>
  <c r="AZ100" i="4"/>
  <c r="AG101" i="4"/>
  <c r="AO101" i="4" s="1"/>
  <c r="BX100" i="8"/>
  <c r="AK101" i="7"/>
  <c r="BP101" i="8"/>
  <c r="BT101" i="7"/>
  <c r="AZ100" i="6"/>
  <c r="AY101" i="4"/>
  <c r="BV100" i="3"/>
  <c r="AK101" i="9"/>
  <c r="BS101" i="8"/>
  <c r="BW100" i="7"/>
  <c r="AY101" i="6"/>
  <c r="AK100" i="6"/>
  <c r="AS100" i="6" s="1"/>
  <c r="AC101" i="5"/>
  <c r="AZ100" i="5"/>
  <c r="BU101" i="3"/>
  <c r="AK101" i="8"/>
  <c r="BP101" i="7"/>
  <c r="BR101" i="7"/>
  <c r="CB99" i="2"/>
  <c r="CH99" i="2" s="1"/>
  <c r="AM101" i="9"/>
  <c r="AY101" i="9" s="1"/>
  <c r="AM101" i="7"/>
  <c r="AY101" i="7" s="1"/>
  <c r="Y104" i="9" l="1"/>
  <c r="BS103" i="9"/>
  <c r="BQ102" i="9"/>
  <c r="AL102" i="9"/>
  <c r="R102" i="9"/>
  <c r="AN102" i="9"/>
  <c r="AZ102" i="9" s="1"/>
  <c r="AR102" i="9"/>
  <c r="BD102" i="9" s="1"/>
  <c r="BK102" i="9"/>
  <c r="BU102" i="9" s="1"/>
  <c r="AV102" i="9"/>
  <c r="BH102" i="9" s="1"/>
  <c r="BO102" i="9"/>
  <c r="AT102" i="9"/>
  <c r="BF102" i="9" s="1"/>
  <c r="BM102" i="9"/>
  <c r="BN102" i="9"/>
  <c r="BX102" i="9" s="1"/>
  <c r="AU102" i="9"/>
  <c r="BG102" i="9" s="1"/>
  <c r="S102" i="9"/>
  <c r="AX102" i="9" s="1"/>
  <c r="BJ102" i="9" s="1"/>
  <c r="BL102" i="9"/>
  <c r="BV102" i="9" s="1"/>
  <c r="AS102" i="9"/>
  <c r="BE102" i="9" s="1"/>
  <c r="AQ103" i="9"/>
  <c r="BC103" i="9" s="1"/>
  <c r="F104" i="9"/>
  <c r="AO103" i="9"/>
  <c r="BA103" i="9" s="1"/>
  <c r="AP103" i="9"/>
  <c r="BB103" i="9" s="1"/>
  <c r="AL102" i="8"/>
  <c r="BQ102" i="8"/>
  <c r="BS103" i="8"/>
  <c r="Y104" i="8"/>
  <c r="BT103" i="8"/>
  <c r="R102" i="8"/>
  <c r="AN102" i="8"/>
  <c r="AZ102" i="8" s="1"/>
  <c r="AR102" i="8"/>
  <c r="BD102" i="8" s="1"/>
  <c r="BK102" i="8"/>
  <c r="BU102" i="8" s="1"/>
  <c r="AT102" i="8"/>
  <c r="BF102" i="8" s="1"/>
  <c r="BM102" i="8"/>
  <c r="AV102" i="8"/>
  <c r="BH102" i="8" s="1"/>
  <c r="BO102" i="8"/>
  <c r="BY102" i="8" s="1"/>
  <c r="AP103" i="8"/>
  <c r="BB103" i="8" s="1"/>
  <c r="F104" i="8"/>
  <c r="AM103" i="8"/>
  <c r="AY103" i="8" s="1"/>
  <c r="AO103" i="8"/>
  <c r="BA103" i="8" s="1"/>
  <c r="AQ103" i="8"/>
  <c r="BC103" i="8" s="1"/>
  <c r="AM102" i="8"/>
  <c r="AY102" i="8" s="1"/>
  <c r="AS102" i="8"/>
  <c r="BE102" i="8" s="1"/>
  <c r="BL102" i="8"/>
  <c r="BV102" i="8" s="1"/>
  <c r="S102" i="8"/>
  <c r="AX102" i="8" s="1"/>
  <c r="BJ102" i="8" s="1"/>
  <c r="AU102" i="8"/>
  <c r="BG102" i="8" s="1"/>
  <c r="BN102" i="8"/>
  <c r="AW101" i="8"/>
  <c r="BI101" i="8" s="1"/>
  <c r="AL102" i="7"/>
  <c r="BQ102" i="7"/>
  <c r="Y104" i="7"/>
  <c r="BS103" i="7"/>
  <c r="R102" i="7"/>
  <c r="AW102" i="7" s="1"/>
  <c r="BI102" i="7" s="1"/>
  <c r="AN102" i="7"/>
  <c r="AZ102" i="7" s="1"/>
  <c r="S102" i="7"/>
  <c r="AX102" i="7" s="1"/>
  <c r="BJ102" i="7" s="1"/>
  <c r="AS102" i="7"/>
  <c r="BE102" i="7" s="1"/>
  <c r="BL102" i="7"/>
  <c r="BV102" i="7" s="1"/>
  <c r="BN102" i="7"/>
  <c r="BX102" i="7" s="1"/>
  <c r="AU102" i="7"/>
  <c r="BG102" i="7" s="1"/>
  <c r="AO103" i="7"/>
  <c r="BA103" i="7" s="1"/>
  <c r="AP103" i="7"/>
  <c r="BB103" i="7" s="1"/>
  <c r="F104" i="7"/>
  <c r="AQ103" i="7"/>
  <c r="BC103" i="7" s="1"/>
  <c r="BK102" i="7"/>
  <c r="BU102" i="7" s="1"/>
  <c r="AR102" i="7"/>
  <c r="BD102" i="7" s="1"/>
  <c r="AT102" i="7"/>
  <c r="BF102" i="7" s="1"/>
  <c r="BM102" i="7"/>
  <c r="BW102" i="7" s="1"/>
  <c r="BO102" i="7"/>
  <c r="BY102" i="7" s="1"/>
  <c r="AV102" i="7"/>
  <c r="BH102" i="7" s="1"/>
  <c r="AV102" i="6"/>
  <c r="AD102" i="6"/>
  <c r="U104" i="6"/>
  <c r="AK101" i="6"/>
  <c r="AS101" i="6" s="1"/>
  <c r="N102" i="6"/>
  <c r="AE102" i="6"/>
  <c r="AM102" i="6" s="1"/>
  <c r="O102" i="6"/>
  <c r="AL102" i="6" s="1"/>
  <c r="AT102" i="6" s="1"/>
  <c r="AU102" i="6"/>
  <c r="AW102" i="6" s="1"/>
  <c r="AH102" i="6"/>
  <c r="AP102" i="6" s="1"/>
  <c r="AJ103" i="6"/>
  <c r="AR103" i="6" s="1"/>
  <c r="F104" i="6"/>
  <c r="AG103" i="6"/>
  <c r="AO103" i="6" s="1"/>
  <c r="AF103" i="6"/>
  <c r="AN103" i="6" s="1"/>
  <c r="AI102" i="6"/>
  <c r="AQ102" i="6" s="1"/>
  <c r="AX102" i="6"/>
  <c r="AD102" i="5"/>
  <c r="AV102" i="5"/>
  <c r="U104" i="5"/>
  <c r="AK101" i="5"/>
  <c r="AS101" i="5" s="1"/>
  <c r="N102" i="5"/>
  <c r="AE102" i="5"/>
  <c r="AM102" i="5" s="1"/>
  <c r="O102" i="5"/>
  <c r="AL102" i="5" s="1"/>
  <c r="AT102" i="5" s="1"/>
  <c r="AH102" i="5"/>
  <c r="AP102" i="5" s="1"/>
  <c r="AU102" i="5"/>
  <c r="AW102" i="5" s="1"/>
  <c r="AI102" i="5"/>
  <c r="AQ102" i="5" s="1"/>
  <c r="AX102" i="5"/>
  <c r="AF103" i="5"/>
  <c r="AN103" i="5" s="1"/>
  <c r="AG103" i="5"/>
  <c r="AO103" i="5" s="1"/>
  <c r="AJ103" i="5"/>
  <c r="AR103" i="5" s="1"/>
  <c r="F104" i="5"/>
  <c r="AD102" i="4"/>
  <c r="AV102" i="4"/>
  <c r="U104" i="4"/>
  <c r="AK101" i="4"/>
  <c r="AS101" i="4" s="1"/>
  <c r="N102" i="4"/>
  <c r="AE102" i="4"/>
  <c r="AM102" i="4" s="1"/>
  <c r="O102" i="4"/>
  <c r="AL102" i="4" s="1"/>
  <c r="AT102" i="4" s="1"/>
  <c r="AH102" i="4"/>
  <c r="AP102" i="4" s="1"/>
  <c r="AU102" i="4"/>
  <c r="AW102" i="4" s="1"/>
  <c r="AI102" i="4"/>
  <c r="AQ102" i="4" s="1"/>
  <c r="AX102" i="4"/>
  <c r="F104" i="4"/>
  <c r="AX102" i="3"/>
  <c r="BQ102" i="3"/>
  <c r="S104" i="3"/>
  <c r="BT103" i="3"/>
  <c r="BS103" i="3"/>
  <c r="BP101" i="3"/>
  <c r="BD101" i="3"/>
  <c r="BJ101" i="3" s="1"/>
  <c r="BA102" i="3"/>
  <c r="BG102" i="3" s="1"/>
  <c r="BM102" i="3"/>
  <c r="BY102" i="3" s="1"/>
  <c r="CE102" i="3" s="1"/>
  <c r="AB103" i="3"/>
  <c r="AH103" i="3" s="1"/>
  <c r="AE103" i="3"/>
  <c r="AK103" i="3" s="1"/>
  <c r="F104" i="3"/>
  <c r="AD103" i="3"/>
  <c r="AJ103" i="3" s="1"/>
  <c r="AC103" i="3"/>
  <c r="AI103" i="3" s="1"/>
  <c r="M102" i="3"/>
  <c r="AA102" i="3"/>
  <c r="AG102" i="3" s="1"/>
  <c r="BO102" i="3"/>
  <c r="CA102" i="3" s="1"/>
  <c r="CG102" i="3" s="1"/>
  <c r="BC102" i="3"/>
  <c r="BI102" i="3" s="1"/>
  <c r="AR102" i="3"/>
  <c r="BK102" i="3"/>
  <c r="BW102" i="3" s="1"/>
  <c r="CC102" i="3" s="1"/>
  <c r="AY102" i="3"/>
  <c r="BE102" i="3" s="1"/>
  <c r="BN102" i="3"/>
  <c r="BB102" i="3"/>
  <c r="BH102" i="3" s="1"/>
  <c r="AZ102" i="3"/>
  <c r="BF102" i="3" s="1"/>
  <c r="BL102" i="3"/>
  <c r="BX102" i="3" s="1"/>
  <c r="CD102" i="3" s="1"/>
  <c r="AF101" i="3"/>
  <c r="AL101" i="3" s="1"/>
  <c r="CJ101" i="3"/>
  <c r="CI101" i="3"/>
  <c r="AX102" i="2"/>
  <c r="BQ102" i="2"/>
  <c r="BS103" i="2"/>
  <c r="Z103" i="2"/>
  <c r="S104" i="2"/>
  <c r="BR103" i="2"/>
  <c r="BU103" i="2"/>
  <c r="BT103" i="2"/>
  <c r="AY102" i="2"/>
  <c r="BE102" i="2" s="1"/>
  <c r="AR102" i="2"/>
  <c r="BK102" i="2"/>
  <c r="BW102" i="2" s="1"/>
  <c r="CC102" i="2" s="1"/>
  <c r="BA102" i="2"/>
  <c r="BG102" i="2" s="1"/>
  <c r="BM102" i="2"/>
  <c r="M102" i="2"/>
  <c r="AA102" i="2"/>
  <c r="AG102" i="2" s="1"/>
  <c r="BB102" i="2"/>
  <c r="BH102" i="2" s="1"/>
  <c r="BN102" i="2"/>
  <c r="BZ102" i="2" s="1"/>
  <c r="CF102" i="2" s="1"/>
  <c r="BO102" i="2"/>
  <c r="CA102" i="2" s="1"/>
  <c r="CG102" i="2" s="1"/>
  <c r="BC102" i="2"/>
  <c r="BI102" i="2" s="1"/>
  <c r="AC103" i="2"/>
  <c r="AI103" i="2" s="1"/>
  <c r="AB103" i="2"/>
  <c r="AH103" i="2" s="1"/>
  <c r="AD103" i="2"/>
  <c r="AJ103" i="2" s="1"/>
  <c r="F104" i="2"/>
  <c r="AE103" i="2"/>
  <c r="AK103" i="2" s="1"/>
  <c r="AZ102" i="2"/>
  <c r="BF102" i="2" s="1"/>
  <c r="BL102" i="2"/>
  <c r="BX102" i="2" s="1"/>
  <c r="CD102" i="2" s="1"/>
  <c r="BP101" i="2"/>
  <c r="BD101" i="2"/>
  <c r="BJ101" i="2" s="1"/>
  <c r="AF101" i="2"/>
  <c r="AL101" i="2" s="1"/>
  <c r="CI101" i="2"/>
  <c r="AX102" i="1"/>
  <c r="BQ102" i="1"/>
  <c r="Z103" i="1"/>
  <c r="BR103" i="1"/>
  <c r="BS103" i="1"/>
  <c r="BT103" i="1"/>
  <c r="BU103" i="1"/>
  <c r="S104" i="1"/>
  <c r="AF101" i="1"/>
  <c r="AL101" i="1" s="1"/>
  <c r="BD101" i="1"/>
  <c r="BJ101" i="1" s="1"/>
  <c r="BP101" i="1"/>
  <c r="M102" i="1"/>
  <c r="AA102" i="1"/>
  <c r="AG102" i="1" s="1"/>
  <c r="AR102" i="1"/>
  <c r="AY102" i="1"/>
  <c r="BE102" i="1" s="1"/>
  <c r="BK102" i="1"/>
  <c r="BW102" i="1" s="1"/>
  <c r="CC102" i="1" s="1"/>
  <c r="AZ102" i="1"/>
  <c r="BF102" i="1" s="1"/>
  <c r="BL102" i="1"/>
  <c r="BX102" i="1" s="1"/>
  <c r="CD102" i="1" s="1"/>
  <c r="BA102" i="1"/>
  <c r="BG102" i="1" s="1"/>
  <c r="BM102" i="1"/>
  <c r="BY102" i="1" s="1"/>
  <c r="CE102" i="1" s="1"/>
  <c r="BB102" i="1"/>
  <c r="BH102" i="1" s="1"/>
  <c r="BN102" i="1"/>
  <c r="BZ102" i="1" s="1"/>
  <c r="CF102" i="1" s="1"/>
  <c r="BC102" i="1"/>
  <c r="BI102" i="1" s="1"/>
  <c r="BO102" i="1"/>
  <c r="CA102" i="1" s="1"/>
  <c r="CG102" i="1" s="1"/>
  <c r="AB103" i="1"/>
  <c r="AH103" i="1" s="1"/>
  <c r="AC103" i="1"/>
  <c r="AI103" i="1" s="1"/>
  <c r="AD103" i="1"/>
  <c r="AJ103" i="1" s="1"/>
  <c r="AE103" i="1"/>
  <c r="AK103" i="1" s="1"/>
  <c r="F104" i="1"/>
  <c r="AW101" i="7"/>
  <c r="BI101" i="7" s="1"/>
  <c r="AY102" i="5"/>
  <c r="BV101" i="3"/>
  <c r="AB102" i="3"/>
  <c r="AH102" i="3" s="1"/>
  <c r="AD102" i="3"/>
  <c r="AJ102" i="3" s="1"/>
  <c r="AC102" i="3"/>
  <c r="AI102" i="3" s="1"/>
  <c r="AE102" i="3"/>
  <c r="AK102" i="3" s="1"/>
  <c r="CA101" i="3"/>
  <c r="CG101" i="3" s="1"/>
  <c r="CB100" i="3"/>
  <c r="CH100" i="3" s="1"/>
  <c r="BV101" i="2"/>
  <c r="BS102" i="2"/>
  <c r="Z102" i="2"/>
  <c r="CB100" i="2"/>
  <c r="CH100" i="2" s="1"/>
  <c r="BZ101" i="2"/>
  <c r="CF101" i="2" s="1"/>
  <c r="CA101" i="2"/>
  <c r="CG101" i="2" s="1"/>
  <c r="BV101" i="1"/>
  <c r="Z102" i="1"/>
  <c r="AW101" i="9"/>
  <c r="BI101" i="9" s="1"/>
  <c r="BR102" i="8"/>
  <c r="AZ101" i="5"/>
  <c r="AJ102" i="5"/>
  <c r="AR102" i="5" s="1"/>
  <c r="BT102" i="3"/>
  <c r="Z102" i="3"/>
  <c r="BT102" i="9"/>
  <c r="BS102" i="8"/>
  <c r="BW101" i="7"/>
  <c r="AK102" i="9"/>
  <c r="AZ101" i="6"/>
  <c r="AY102" i="4"/>
  <c r="BU101" i="7"/>
  <c r="BY101" i="7"/>
  <c r="AY102" i="6"/>
  <c r="AC102" i="4"/>
  <c r="AZ101" i="4"/>
  <c r="AG102" i="4"/>
  <c r="AO102" i="4" s="1"/>
  <c r="CB100" i="1"/>
  <c r="CH100" i="1" s="1"/>
  <c r="BR102" i="9"/>
  <c r="AK102" i="8"/>
  <c r="BU101" i="8"/>
  <c r="BY101" i="8"/>
  <c r="BX101" i="8"/>
  <c r="AC102" i="6"/>
  <c r="AC102" i="5"/>
  <c r="Y105" i="9" l="1"/>
  <c r="AK104" i="9"/>
  <c r="AL103" i="9"/>
  <c r="BQ103" i="9"/>
  <c r="AW102" i="9"/>
  <c r="BI102" i="9" s="1"/>
  <c r="R103" i="9"/>
  <c r="AN103" i="9"/>
  <c r="AZ103" i="9" s="1"/>
  <c r="BN103" i="9"/>
  <c r="BX103" i="9" s="1"/>
  <c r="AU103" i="9"/>
  <c r="BG103" i="9" s="1"/>
  <c r="AM104" i="9"/>
  <c r="AY104" i="9" s="1"/>
  <c r="AO104" i="9"/>
  <c r="BA104" i="9" s="1"/>
  <c r="AQ104" i="9"/>
  <c r="BC104" i="9" s="1"/>
  <c r="F105" i="9"/>
  <c r="AP104" i="9"/>
  <c r="BB104" i="9" s="1"/>
  <c r="AA397" i="9"/>
  <c r="AA398" i="9" s="1"/>
  <c r="AM103" i="9"/>
  <c r="AY103" i="9" s="1"/>
  <c r="BM103" i="9"/>
  <c r="AT103" i="9"/>
  <c r="BF103" i="9" s="1"/>
  <c r="BK103" i="9"/>
  <c r="AR103" i="9"/>
  <c r="BD103" i="9" s="1"/>
  <c r="BO103" i="9"/>
  <c r="AV103" i="9"/>
  <c r="BH103" i="9" s="1"/>
  <c r="AS103" i="9"/>
  <c r="BE103" i="9" s="1"/>
  <c r="BL103" i="9"/>
  <c r="BV103" i="9" s="1"/>
  <c r="S103" i="9"/>
  <c r="AX103" i="9" s="1"/>
  <c r="BJ103" i="9" s="1"/>
  <c r="BQ103" i="8"/>
  <c r="AL103" i="8"/>
  <c r="BR104" i="8"/>
  <c r="BT104" i="8"/>
  <c r="Y105" i="8"/>
  <c r="AK104" i="8"/>
  <c r="AN103" i="8"/>
  <c r="AZ103" i="8" s="1"/>
  <c r="R103" i="8"/>
  <c r="AR103" i="8"/>
  <c r="BD103" i="8" s="1"/>
  <c r="BK103" i="8"/>
  <c r="AV103" i="8"/>
  <c r="BH103" i="8" s="1"/>
  <c r="BO103" i="8"/>
  <c r="BY103" i="8" s="1"/>
  <c r="AO104" i="8"/>
  <c r="BA104" i="8" s="1"/>
  <c r="AP104" i="8"/>
  <c r="BB104" i="8" s="1"/>
  <c r="F105" i="8"/>
  <c r="AQ104" i="8"/>
  <c r="BC104" i="8" s="1"/>
  <c r="BM103" i="8"/>
  <c r="AT103" i="8"/>
  <c r="BF103" i="8" s="1"/>
  <c r="AS103" i="8"/>
  <c r="BE103" i="8" s="1"/>
  <c r="BL103" i="8"/>
  <c r="BV103" i="8" s="1"/>
  <c r="S103" i="8"/>
  <c r="AX103" i="8" s="1"/>
  <c r="BJ103" i="8" s="1"/>
  <c r="AU103" i="8"/>
  <c r="BG103" i="8" s="1"/>
  <c r="BN103" i="8"/>
  <c r="BX103" i="8" s="1"/>
  <c r="BR104" i="7"/>
  <c r="Y105" i="7"/>
  <c r="AL103" i="7"/>
  <c r="BQ103" i="7"/>
  <c r="S103" i="7"/>
  <c r="AX103" i="7" s="1"/>
  <c r="BJ103" i="7" s="1"/>
  <c r="AS103" i="7"/>
  <c r="BE103" i="7" s="1"/>
  <c r="BL103" i="7"/>
  <c r="BV103" i="7" s="1"/>
  <c r="AV103" i="7"/>
  <c r="BH103" i="7" s="1"/>
  <c r="BO103" i="7"/>
  <c r="AM103" i="7"/>
  <c r="AY103" i="7" s="1"/>
  <c r="AR103" i="7"/>
  <c r="BD103" i="7" s="1"/>
  <c r="BK103" i="7"/>
  <c r="AT103" i="7"/>
  <c r="BF103" i="7" s="1"/>
  <c r="BM103" i="7"/>
  <c r="AP104" i="7"/>
  <c r="BB104" i="7" s="1"/>
  <c r="AO104" i="7"/>
  <c r="BA104" i="7" s="1"/>
  <c r="AQ104" i="7"/>
  <c r="BC104" i="7" s="1"/>
  <c r="F105" i="7"/>
  <c r="R103" i="7"/>
  <c r="AN103" i="7"/>
  <c r="AZ103" i="7" s="1"/>
  <c r="AU103" i="7"/>
  <c r="BG103" i="7" s="1"/>
  <c r="BN103" i="7"/>
  <c r="BX103" i="7" s="1"/>
  <c r="AD103" i="6"/>
  <c r="AV103" i="6"/>
  <c r="U105" i="6"/>
  <c r="AX103" i="6"/>
  <c r="AI103" i="6"/>
  <c r="AQ103" i="6" s="1"/>
  <c r="N103" i="6"/>
  <c r="AE103" i="6"/>
  <c r="AM103" i="6" s="1"/>
  <c r="AJ104" i="6"/>
  <c r="AR104" i="6" s="1"/>
  <c r="F105" i="6"/>
  <c r="AF104" i="6"/>
  <c r="AN104" i="6" s="1"/>
  <c r="AH103" i="6"/>
  <c r="AP103" i="6" s="1"/>
  <c r="AU103" i="6"/>
  <c r="AW103" i="6" s="1"/>
  <c r="O103" i="6"/>
  <c r="AL103" i="6" s="1"/>
  <c r="AT103" i="6" s="1"/>
  <c r="AD103" i="5"/>
  <c r="AV103" i="5"/>
  <c r="U105" i="5"/>
  <c r="AK102" i="5"/>
  <c r="AS102" i="5" s="1"/>
  <c r="N103" i="5"/>
  <c r="AE103" i="5"/>
  <c r="AM103" i="5" s="1"/>
  <c r="O103" i="5"/>
  <c r="AL103" i="5" s="1"/>
  <c r="AT103" i="5" s="1"/>
  <c r="AH103" i="5"/>
  <c r="AP103" i="5" s="1"/>
  <c r="AU103" i="5"/>
  <c r="AW103" i="5" s="1"/>
  <c r="AI103" i="5"/>
  <c r="AQ103" i="5" s="1"/>
  <c r="AX103" i="5"/>
  <c r="AF104" i="5"/>
  <c r="AN104" i="5" s="1"/>
  <c r="AG104" i="5"/>
  <c r="AO104" i="5" s="1"/>
  <c r="F105" i="5"/>
  <c r="AD103" i="4"/>
  <c r="AV103" i="4"/>
  <c r="U105" i="4"/>
  <c r="N103" i="4"/>
  <c r="AE103" i="4"/>
  <c r="AM103" i="4" s="1"/>
  <c r="O103" i="4"/>
  <c r="AL103" i="4" s="1"/>
  <c r="AT103" i="4" s="1"/>
  <c r="AH103" i="4"/>
  <c r="AP103" i="4" s="1"/>
  <c r="AU103" i="4"/>
  <c r="AW103" i="4" s="1"/>
  <c r="AI103" i="4"/>
  <c r="AQ103" i="4" s="1"/>
  <c r="AX103" i="4"/>
  <c r="AF104" i="4"/>
  <c r="AN104" i="4" s="1"/>
  <c r="F105" i="4"/>
  <c r="AX103" i="3"/>
  <c r="BQ103" i="3"/>
  <c r="BS104" i="3"/>
  <c r="BR104" i="3"/>
  <c r="BT104" i="3"/>
  <c r="BU104" i="3"/>
  <c r="S105" i="3"/>
  <c r="BL103" i="3"/>
  <c r="AZ103" i="3"/>
  <c r="BF103" i="3" s="1"/>
  <c r="BB103" i="3"/>
  <c r="BH103" i="3" s="1"/>
  <c r="BN103" i="3"/>
  <c r="BZ103" i="3" s="1"/>
  <c r="CF103" i="3" s="1"/>
  <c r="AC104" i="3"/>
  <c r="AI104" i="3" s="1"/>
  <c r="F105" i="3"/>
  <c r="AE104" i="3"/>
  <c r="AK104" i="3" s="1"/>
  <c r="BC103" i="3"/>
  <c r="BI103" i="3" s="1"/>
  <c r="BO103" i="3"/>
  <c r="M103" i="3"/>
  <c r="AA103" i="3"/>
  <c r="AG103" i="3" s="1"/>
  <c r="AY103" i="3"/>
  <c r="BE103" i="3" s="1"/>
  <c r="AR103" i="3"/>
  <c r="BK103" i="3"/>
  <c r="BM103" i="3"/>
  <c r="BY103" i="3" s="1"/>
  <c r="CE103" i="3" s="1"/>
  <c r="BA103" i="3"/>
  <c r="BG103" i="3" s="1"/>
  <c r="AF102" i="3"/>
  <c r="AL102" i="3" s="1"/>
  <c r="CI102" i="3"/>
  <c r="CJ102" i="3"/>
  <c r="BP102" i="3"/>
  <c r="BD102" i="3"/>
  <c r="BJ102" i="3" s="1"/>
  <c r="AX103" i="2"/>
  <c r="BV103" i="2" s="1"/>
  <c r="BQ103" i="2"/>
  <c r="BU104" i="2"/>
  <c r="S105" i="2"/>
  <c r="BP102" i="2"/>
  <c r="BD102" i="2"/>
  <c r="BJ102" i="2" s="1"/>
  <c r="CI102" i="2"/>
  <c r="AF102" i="2"/>
  <c r="AL102" i="2" s="1"/>
  <c r="BO103" i="2"/>
  <c r="CA103" i="2" s="1"/>
  <c r="CG103" i="2" s="1"/>
  <c r="BC103" i="2"/>
  <c r="BI103" i="2" s="1"/>
  <c r="BM103" i="2"/>
  <c r="BY103" i="2" s="1"/>
  <c r="CE103" i="2" s="1"/>
  <c r="BA103" i="2"/>
  <c r="BG103" i="2" s="1"/>
  <c r="BB103" i="2"/>
  <c r="BH103" i="2" s="1"/>
  <c r="BN103" i="2"/>
  <c r="BZ103" i="2" s="1"/>
  <c r="CF103" i="2" s="1"/>
  <c r="AB104" i="2"/>
  <c r="AH104" i="2" s="1"/>
  <c r="AC104" i="2"/>
  <c r="AI104" i="2" s="1"/>
  <c r="AE104" i="2"/>
  <c r="AK104" i="2" s="1"/>
  <c r="F105" i="2"/>
  <c r="AD104" i="2"/>
  <c r="AJ104" i="2" s="1"/>
  <c r="AR103" i="2"/>
  <c r="AY103" i="2"/>
  <c r="BE103" i="2" s="1"/>
  <c r="BK103" i="2"/>
  <c r="BW103" i="2" s="1"/>
  <c r="CC103" i="2" s="1"/>
  <c r="M103" i="2"/>
  <c r="AA103" i="2"/>
  <c r="AG103" i="2" s="1"/>
  <c r="BL103" i="2"/>
  <c r="BX103" i="2" s="1"/>
  <c r="CD103" i="2" s="1"/>
  <c r="AZ103" i="2"/>
  <c r="BF103" i="2" s="1"/>
  <c r="AX103" i="1"/>
  <c r="BV103" i="1" s="1"/>
  <c r="BQ103" i="1"/>
  <c r="BR104" i="1"/>
  <c r="BS104" i="1"/>
  <c r="BT104" i="1"/>
  <c r="BU104" i="1"/>
  <c r="S105" i="1"/>
  <c r="BD102" i="1"/>
  <c r="BJ102" i="1" s="1"/>
  <c r="BP102" i="1"/>
  <c r="M103" i="1"/>
  <c r="AF103" i="1" s="1"/>
  <c r="AL103" i="1" s="1"/>
  <c r="AA103" i="1"/>
  <c r="AG103" i="1" s="1"/>
  <c r="AR103" i="1"/>
  <c r="AY103" i="1"/>
  <c r="BE103" i="1" s="1"/>
  <c r="BK103" i="1"/>
  <c r="BW103" i="1" s="1"/>
  <c r="CC103" i="1" s="1"/>
  <c r="AZ103" i="1"/>
  <c r="BF103" i="1" s="1"/>
  <c r="BL103" i="1"/>
  <c r="BX103" i="1" s="1"/>
  <c r="CD103" i="1" s="1"/>
  <c r="BA103" i="1"/>
  <c r="BG103" i="1" s="1"/>
  <c r="BM103" i="1"/>
  <c r="BY103" i="1" s="1"/>
  <c r="CE103" i="1" s="1"/>
  <c r="BB103" i="1"/>
  <c r="BH103" i="1" s="1"/>
  <c r="BN103" i="1"/>
  <c r="BZ103" i="1" s="1"/>
  <c r="CF103" i="1" s="1"/>
  <c r="BC103" i="1"/>
  <c r="BI103" i="1" s="1"/>
  <c r="BO103" i="1"/>
  <c r="CA103" i="1" s="1"/>
  <c r="CG103" i="1" s="1"/>
  <c r="AB104" i="1"/>
  <c r="AH104" i="1" s="1"/>
  <c r="AC104" i="1"/>
  <c r="AI104" i="1" s="1"/>
  <c r="AD104" i="1"/>
  <c r="AJ104" i="1" s="1"/>
  <c r="AE104" i="1"/>
  <c r="AK104" i="1" s="1"/>
  <c r="F105" i="1"/>
  <c r="BW102" i="9"/>
  <c r="AF103" i="4"/>
  <c r="AN103" i="4" s="1"/>
  <c r="AG103" i="4"/>
  <c r="AO103" i="4" s="1"/>
  <c r="AJ103" i="4"/>
  <c r="AR103" i="4" s="1"/>
  <c r="BV102" i="3"/>
  <c r="BU103" i="3"/>
  <c r="Z103" i="3"/>
  <c r="BR103" i="3"/>
  <c r="CB101" i="3"/>
  <c r="CH101" i="3" s="1"/>
  <c r="BR103" i="8"/>
  <c r="AW102" i="8"/>
  <c r="BI102" i="8" s="1"/>
  <c r="BW102" i="8"/>
  <c r="AZ102" i="6"/>
  <c r="AC103" i="5"/>
  <c r="AZ102" i="5"/>
  <c r="AY103" i="4"/>
  <c r="BZ102" i="3"/>
  <c r="CF102" i="3" s="1"/>
  <c r="CB101" i="1"/>
  <c r="CH101" i="1" s="1"/>
  <c r="BP103" i="9"/>
  <c r="BP103" i="8"/>
  <c r="BX102" i="8"/>
  <c r="AY103" i="6"/>
  <c r="BY102" i="2"/>
  <c r="CE102" i="2" s="1"/>
  <c r="BT103" i="9"/>
  <c r="BR103" i="7"/>
  <c r="AF102" i="1"/>
  <c r="AL102" i="1" s="1"/>
  <c r="BR103" i="9"/>
  <c r="BY102" i="9"/>
  <c r="BP103" i="7"/>
  <c r="AK103" i="8"/>
  <c r="AK103" i="7"/>
  <c r="AK102" i="4"/>
  <c r="AS102" i="4" s="1"/>
  <c r="AZ102" i="4"/>
  <c r="BV102" i="2"/>
  <c r="CB101" i="2"/>
  <c r="CH101" i="2" s="1"/>
  <c r="BV102" i="1"/>
  <c r="AK103" i="9"/>
  <c r="BT103" i="7"/>
  <c r="AC103" i="6"/>
  <c r="AK102" i="6"/>
  <c r="AS102" i="6" s="1"/>
  <c r="AY103" i="5"/>
  <c r="AC103" i="4"/>
  <c r="Y106" i="9" l="1"/>
  <c r="BR105" i="9"/>
  <c r="BP105" i="9"/>
  <c r="AL104" i="9"/>
  <c r="BQ104" i="9"/>
  <c r="AR104" i="9"/>
  <c r="BD104" i="9" s="1"/>
  <c r="BK104" i="9"/>
  <c r="AU104" i="9"/>
  <c r="BG104" i="9" s="1"/>
  <c r="BN104" i="9"/>
  <c r="S104" i="9"/>
  <c r="AX104" i="9" s="1"/>
  <c r="BJ104" i="9" s="1"/>
  <c r="AS104" i="9"/>
  <c r="BE104" i="9" s="1"/>
  <c r="BL104" i="9"/>
  <c r="BV104" i="9" s="1"/>
  <c r="R104" i="9"/>
  <c r="AW104" i="9" s="1"/>
  <c r="BI104" i="9" s="1"/>
  <c r="AN104" i="9"/>
  <c r="AZ104" i="9" s="1"/>
  <c r="BO104" i="9"/>
  <c r="AV104" i="9"/>
  <c r="BH104" i="9" s="1"/>
  <c r="AP105" i="9"/>
  <c r="BB105" i="9" s="1"/>
  <c r="AO105" i="9"/>
  <c r="BA105" i="9" s="1"/>
  <c r="AQ105" i="9"/>
  <c r="BC105" i="9" s="1"/>
  <c r="F106" i="9"/>
  <c r="AT104" i="9"/>
  <c r="BF104" i="9" s="1"/>
  <c r="BM104" i="9"/>
  <c r="BT105" i="8"/>
  <c r="BR105" i="8"/>
  <c r="AK105" i="8"/>
  <c r="BS105" i="8"/>
  <c r="Y106" i="8"/>
  <c r="BP105" i="8"/>
  <c r="BQ104" i="8"/>
  <c r="AL104" i="8"/>
  <c r="AW103" i="8"/>
  <c r="BI103" i="8" s="1"/>
  <c r="BK104" i="8"/>
  <c r="AR104" i="8"/>
  <c r="BD104" i="8" s="1"/>
  <c r="BO104" i="8"/>
  <c r="BY104" i="8" s="1"/>
  <c r="AV104" i="8"/>
  <c r="BH104" i="8" s="1"/>
  <c r="AN104" i="8"/>
  <c r="AZ104" i="8" s="1"/>
  <c r="R104" i="8"/>
  <c r="S104" i="8"/>
  <c r="AX104" i="8" s="1"/>
  <c r="BJ104" i="8" s="1"/>
  <c r="AS104" i="8"/>
  <c r="BE104" i="8" s="1"/>
  <c r="BL104" i="8"/>
  <c r="BV104" i="8" s="1"/>
  <c r="AU104" i="8"/>
  <c r="BG104" i="8" s="1"/>
  <c r="BN104" i="8"/>
  <c r="AP105" i="8"/>
  <c r="BB105" i="8" s="1"/>
  <c r="AQ105" i="8"/>
  <c r="BC105" i="8" s="1"/>
  <c r="F106" i="8"/>
  <c r="AO105" i="8"/>
  <c r="BA105" i="8" s="1"/>
  <c r="AA397" i="8"/>
  <c r="AA398" i="8" s="1"/>
  <c r="AM104" i="8"/>
  <c r="AY104" i="8" s="1"/>
  <c r="AT104" i="8"/>
  <c r="BF104" i="8" s="1"/>
  <c r="BM104" i="8"/>
  <c r="BW104" i="8" s="1"/>
  <c r="BQ104" i="7"/>
  <c r="AL104" i="7"/>
  <c r="BP105" i="7"/>
  <c r="BR105" i="7"/>
  <c r="Y106" i="7"/>
  <c r="BS105" i="7"/>
  <c r="S104" i="7"/>
  <c r="AX104" i="7" s="1"/>
  <c r="BJ104" i="7" s="1"/>
  <c r="AS104" i="7"/>
  <c r="BE104" i="7" s="1"/>
  <c r="BL104" i="7"/>
  <c r="BV104" i="7" s="1"/>
  <c r="AN104" i="7"/>
  <c r="AZ104" i="7" s="1"/>
  <c r="R104" i="7"/>
  <c r="BN104" i="7"/>
  <c r="AU104" i="7"/>
  <c r="BG104" i="7" s="1"/>
  <c r="AT104" i="7"/>
  <c r="BF104" i="7" s="1"/>
  <c r="BM104" i="7"/>
  <c r="BW104" i="7" s="1"/>
  <c r="AV104" i="7"/>
  <c r="BH104" i="7" s="1"/>
  <c r="BO104" i="7"/>
  <c r="AQ105" i="7"/>
  <c r="BC105" i="7" s="1"/>
  <c r="AP105" i="7"/>
  <c r="BB105" i="7" s="1"/>
  <c r="F106" i="7"/>
  <c r="AO105" i="7"/>
  <c r="BA105" i="7" s="1"/>
  <c r="AR104" i="7"/>
  <c r="BD104" i="7" s="1"/>
  <c r="BK104" i="7"/>
  <c r="AC397" i="7"/>
  <c r="AC398" i="7" s="1"/>
  <c r="AG397" i="7"/>
  <c r="AF397" i="7"/>
  <c r="AB397" i="7"/>
  <c r="AH397" i="7"/>
  <c r="AI397" i="7"/>
  <c r="AJ397" i="7"/>
  <c r="AE397" i="7"/>
  <c r="AE398" i="7" s="1"/>
  <c r="AD397" i="7"/>
  <c r="AD398" i="7" s="1"/>
  <c r="AW103" i="7"/>
  <c r="BI103" i="7" s="1"/>
  <c r="AV104" i="6"/>
  <c r="AD104" i="6"/>
  <c r="U106" i="6"/>
  <c r="AH104" i="6"/>
  <c r="AP104" i="6" s="1"/>
  <c r="AU104" i="6"/>
  <c r="AW104" i="6" s="1"/>
  <c r="O104" i="6"/>
  <c r="AL104" i="6" s="1"/>
  <c r="AT104" i="6" s="1"/>
  <c r="AE104" i="6"/>
  <c r="AM104" i="6" s="1"/>
  <c r="N104" i="6"/>
  <c r="AI104" i="6"/>
  <c r="AQ104" i="6" s="1"/>
  <c r="AX104" i="6"/>
  <c r="F106" i="6"/>
  <c r="AG105" i="6"/>
  <c r="AO105" i="6" s="1"/>
  <c r="AJ105" i="6"/>
  <c r="AR105" i="6" s="1"/>
  <c r="AF105" i="6"/>
  <c r="AN105" i="6" s="1"/>
  <c r="AD104" i="5"/>
  <c r="AV104" i="5"/>
  <c r="U106" i="5"/>
  <c r="N104" i="5"/>
  <c r="AE104" i="5"/>
  <c r="AM104" i="5" s="1"/>
  <c r="O104" i="5"/>
  <c r="AL104" i="5" s="1"/>
  <c r="AT104" i="5" s="1"/>
  <c r="AH104" i="5"/>
  <c r="AP104" i="5" s="1"/>
  <c r="AU104" i="5"/>
  <c r="AW104" i="5" s="1"/>
  <c r="AI104" i="5"/>
  <c r="AQ104" i="5" s="1"/>
  <c r="AX104" i="5"/>
  <c r="AF105" i="5"/>
  <c r="AN105" i="5" s="1"/>
  <c r="AG105" i="5"/>
  <c r="AO105" i="5" s="1"/>
  <c r="AJ105" i="5"/>
  <c r="AR105" i="5" s="1"/>
  <c r="F106" i="5"/>
  <c r="AD104" i="4"/>
  <c r="AV104" i="4"/>
  <c r="U106" i="4"/>
  <c r="N104" i="4"/>
  <c r="AE104" i="4"/>
  <c r="AM104" i="4" s="1"/>
  <c r="O104" i="4"/>
  <c r="AL104" i="4" s="1"/>
  <c r="AT104" i="4" s="1"/>
  <c r="AH104" i="4"/>
  <c r="AP104" i="4" s="1"/>
  <c r="AU104" i="4"/>
  <c r="AW104" i="4" s="1"/>
  <c r="AI104" i="4"/>
  <c r="AQ104" i="4" s="1"/>
  <c r="AX104" i="4"/>
  <c r="AF105" i="4"/>
  <c r="AN105" i="4" s="1"/>
  <c r="AJ105" i="4"/>
  <c r="AR105" i="4" s="1"/>
  <c r="F106" i="4"/>
  <c r="AX104" i="3"/>
  <c r="BQ104" i="3"/>
  <c r="Z105" i="3"/>
  <c r="BR105" i="3"/>
  <c r="S106" i="3"/>
  <c r="BT105" i="3"/>
  <c r="AZ104" i="3"/>
  <c r="BF104" i="3" s="1"/>
  <c r="BL104" i="3"/>
  <c r="BX104" i="3" s="1"/>
  <c r="CD104" i="3" s="1"/>
  <c r="BO104" i="3"/>
  <c r="CA104" i="3" s="1"/>
  <c r="CG104" i="3" s="1"/>
  <c r="BC104" i="3"/>
  <c r="BI104" i="3" s="1"/>
  <c r="AB105" i="3"/>
  <c r="AH105" i="3" s="1"/>
  <c r="F106" i="3"/>
  <c r="AD105" i="3"/>
  <c r="AJ105" i="3" s="1"/>
  <c r="BN104" i="3"/>
  <c r="BZ104" i="3" s="1"/>
  <c r="CF104" i="3" s="1"/>
  <c r="BB104" i="3"/>
  <c r="BH104" i="3" s="1"/>
  <c r="AR104" i="3"/>
  <c r="AY104" i="3"/>
  <c r="BE104" i="3" s="1"/>
  <c r="BK104" i="3"/>
  <c r="BA104" i="3"/>
  <c r="BG104" i="3" s="1"/>
  <c r="BM104" i="3"/>
  <c r="BY104" i="3" s="1"/>
  <c r="CE104" i="3" s="1"/>
  <c r="AA104" i="3"/>
  <c r="AG104" i="3" s="1"/>
  <c r="M104" i="3"/>
  <c r="AW397" i="3"/>
  <c r="AT397" i="3"/>
  <c r="AU397" i="3"/>
  <c r="AV397" i="3"/>
  <c r="W397" i="3"/>
  <c r="W398" i="3" s="1"/>
  <c r="Y397" i="3"/>
  <c r="Y398" i="3" s="1"/>
  <c r="U397" i="3"/>
  <c r="X397" i="3"/>
  <c r="X398" i="3" s="1"/>
  <c r="AS397" i="3"/>
  <c r="V397" i="3"/>
  <c r="V398" i="3" s="1"/>
  <c r="CJ103" i="3"/>
  <c r="AF103" i="3"/>
  <c r="AL103" i="3" s="1"/>
  <c r="CI103" i="3"/>
  <c r="BP103" i="3"/>
  <c r="BD103" i="3"/>
  <c r="BJ103" i="3" s="1"/>
  <c r="AX104" i="2"/>
  <c r="BQ104" i="2"/>
  <c r="S106" i="2"/>
  <c r="BU105" i="2"/>
  <c r="BT105" i="2"/>
  <c r="BS105" i="2"/>
  <c r="BL104" i="2"/>
  <c r="AZ104" i="2"/>
  <c r="BF104" i="2" s="1"/>
  <c r="AY104" i="2"/>
  <c r="BE104" i="2" s="1"/>
  <c r="BK104" i="2"/>
  <c r="BW104" i="2" s="1"/>
  <c r="CC104" i="2" s="1"/>
  <c r="AR104" i="2"/>
  <c r="BM104" i="2"/>
  <c r="BA104" i="2"/>
  <c r="BG104" i="2" s="1"/>
  <c r="AB105" i="2"/>
  <c r="AH105" i="2" s="1"/>
  <c r="AE105" i="2"/>
  <c r="AK105" i="2" s="1"/>
  <c r="F106" i="2"/>
  <c r="AC105" i="2"/>
  <c r="AI105" i="2" s="1"/>
  <c r="AD105" i="2"/>
  <c r="AJ105" i="2" s="1"/>
  <c r="BC104" i="2"/>
  <c r="BI104" i="2" s="1"/>
  <c r="BO104" i="2"/>
  <c r="CA104" i="2" s="1"/>
  <c r="CG104" i="2" s="1"/>
  <c r="AA104" i="2"/>
  <c r="AG104" i="2" s="1"/>
  <c r="M104" i="2"/>
  <c r="BB104" i="2"/>
  <c r="BH104" i="2" s="1"/>
  <c r="BN104" i="2"/>
  <c r="BP103" i="2"/>
  <c r="CB103" i="2" s="1"/>
  <c r="CH103" i="2" s="1"/>
  <c r="BD103" i="2"/>
  <c r="BJ103" i="2" s="1"/>
  <c r="AW397" i="2"/>
  <c r="W397" i="2"/>
  <c r="W398" i="2" s="1"/>
  <c r="Y397" i="2"/>
  <c r="Y398" i="2" s="1"/>
  <c r="AS397" i="2"/>
  <c r="U397" i="2"/>
  <c r="X397" i="2"/>
  <c r="X398" i="2" s="1"/>
  <c r="AV397" i="2"/>
  <c r="AU397" i="2"/>
  <c r="AT397" i="2"/>
  <c r="V397" i="2"/>
  <c r="V398" i="2" s="1"/>
  <c r="AF103" i="2"/>
  <c r="AL103" i="2" s="1"/>
  <c r="CI103" i="2"/>
  <c r="AX104" i="1"/>
  <c r="BQ104" i="1"/>
  <c r="BR105" i="1"/>
  <c r="BS105" i="1"/>
  <c r="BT105" i="1"/>
  <c r="BU105" i="1"/>
  <c r="S106" i="1"/>
  <c r="BD103" i="1"/>
  <c r="BJ103" i="1" s="1"/>
  <c r="BP103" i="1"/>
  <c r="CB103" i="1" s="1"/>
  <c r="CH103" i="1" s="1"/>
  <c r="M104" i="1"/>
  <c r="AA104" i="1"/>
  <c r="AG104" i="1" s="1"/>
  <c r="AR104" i="1"/>
  <c r="AY104" i="1"/>
  <c r="BE104" i="1" s="1"/>
  <c r="BK104" i="1"/>
  <c r="BW104" i="1" s="1"/>
  <c r="CC104" i="1" s="1"/>
  <c r="AZ104" i="1"/>
  <c r="BF104" i="1" s="1"/>
  <c r="BL104" i="1"/>
  <c r="BX104" i="1" s="1"/>
  <c r="CD104" i="1" s="1"/>
  <c r="BA104" i="1"/>
  <c r="BG104" i="1" s="1"/>
  <c r="BM104" i="1"/>
  <c r="BY104" i="1" s="1"/>
  <c r="CE104" i="1" s="1"/>
  <c r="BB104" i="1"/>
  <c r="BH104" i="1" s="1"/>
  <c r="BN104" i="1"/>
  <c r="BZ104" i="1" s="1"/>
  <c r="CF104" i="1" s="1"/>
  <c r="BC104" i="1"/>
  <c r="BI104" i="1" s="1"/>
  <c r="BO104" i="1"/>
  <c r="CA104" i="1" s="1"/>
  <c r="CG104" i="1" s="1"/>
  <c r="AB105" i="1"/>
  <c r="AH105" i="1" s="1"/>
  <c r="AC105" i="1"/>
  <c r="AI105" i="1" s="1"/>
  <c r="AD105" i="1"/>
  <c r="AJ105" i="1" s="1"/>
  <c r="AE105" i="1"/>
  <c r="AK105" i="1" s="1"/>
  <c r="F106" i="1"/>
  <c r="BR104" i="9"/>
  <c r="BT104" i="9"/>
  <c r="AW103" i="9"/>
  <c r="BI103" i="9" s="1"/>
  <c r="BW103" i="9"/>
  <c r="BU103" i="9"/>
  <c r="BY103" i="9"/>
  <c r="BP104" i="7"/>
  <c r="AK103" i="5"/>
  <c r="AS103" i="5" s="1"/>
  <c r="AZ103" i="5"/>
  <c r="AC104" i="4"/>
  <c r="AK103" i="4"/>
  <c r="AS103" i="4" s="1"/>
  <c r="AZ103" i="4"/>
  <c r="BX103" i="3"/>
  <c r="CD103" i="3" s="1"/>
  <c r="AD104" i="3"/>
  <c r="AJ104" i="3" s="1"/>
  <c r="AB104" i="3"/>
  <c r="AH104" i="3" s="1"/>
  <c r="CA103" i="3"/>
  <c r="CG103" i="3" s="1"/>
  <c r="BW103" i="3"/>
  <c r="CC103" i="3" s="1"/>
  <c r="CB102" i="3"/>
  <c r="CH102" i="3" s="1"/>
  <c r="BR104" i="2"/>
  <c r="BT104" i="2"/>
  <c r="Z104" i="2"/>
  <c r="BS104" i="2"/>
  <c r="CB102" i="2"/>
  <c r="CH102" i="2" s="1"/>
  <c r="BW103" i="8"/>
  <c r="AK104" i="7"/>
  <c r="AJ104" i="5"/>
  <c r="AR104" i="5" s="1"/>
  <c r="BY103" i="7"/>
  <c r="BU103" i="7"/>
  <c r="BW103" i="7"/>
  <c r="AY104" i="6"/>
  <c r="AC104" i="5"/>
  <c r="AY104" i="4"/>
  <c r="AJ104" i="4"/>
  <c r="AR104" i="4" s="1"/>
  <c r="BS104" i="8"/>
  <c r="Z104" i="3"/>
  <c r="CB102" i="1"/>
  <c r="CH102" i="1" s="1"/>
  <c r="BP104" i="8"/>
  <c r="BU103" i="8"/>
  <c r="BT104" i="7"/>
  <c r="AZ103" i="6"/>
  <c r="AK103" i="6"/>
  <c r="AS103" i="6" s="1"/>
  <c r="BP104" i="9"/>
  <c r="AC104" i="6"/>
  <c r="AG104" i="6"/>
  <c r="AO104" i="6" s="1"/>
  <c r="AY104" i="5"/>
  <c r="AG104" i="4"/>
  <c r="AO104" i="4" s="1"/>
  <c r="BV103" i="3"/>
  <c r="BS104" i="9"/>
  <c r="BS104" i="7"/>
  <c r="Z104" i="1"/>
  <c r="AI397" i="9"/>
  <c r="AC397" i="9"/>
  <c r="AC398" i="9" s="1"/>
  <c r="AE397" i="9"/>
  <c r="AE398" i="9" s="1"/>
  <c r="AB397" i="9"/>
  <c r="AJ397" i="9"/>
  <c r="AH397" i="9"/>
  <c r="AF397" i="9"/>
  <c r="AD397" i="9"/>
  <c r="AD398" i="9" s="1"/>
  <c r="AG397" i="9"/>
  <c r="AM104" i="7"/>
  <c r="AY104" i="7" s="1"/>
  <c r="AA397" i="7"/>
  <c r="AA398" i="7" s="1"/>
  <c r="BQ105" i="9" l="1"/>
  <c r="AL105" i="9"/>
  <c r="BP106" i="9"/>
  <c r="BR106" i="9"/>
  <c r="BT106" i="9"/>
  <c r="AK106" i="9"/>
  <c r="BS106" i="9"/>
  <c r="Y107" i="9"/>
  <c r="AN105" i="9"/>
  <c r="AZ105" i="9" s="1"/>
  <c r="R105" i="9"/>
  <c r="S105" i="9"/>
  <c r="AX105" i="9" s="1"/>
  <c r="BJ105" i="9" s="1"/>
  <c r="AS105" i="9"/>
  <c r="BE105" i="9" s="1"/>
  <c r="BL105" i="9"/>
  <c r="BV105" i="9" s="1"/>
  <c r="BN105" i="9"/>
  <c r="AU105" i="9"/>
  <c r="BG105" i="9" s="1"/>
  <c r="AM105" i="9"/>
  <c r="AY105" i="9" s="1"/>
  <c r="AV105" i="9"/>
  <c r="BH105" i="9" s="1"/>
  <c r="BO105" i="9"/>
  <c r="AO106" i="9"/>
  <c r="BA106" i="9" s="1"/>
  <c r="AP106" i="9"/>
  <c r="BB106" i="9" s="1"/>
  <c r="AQ106" i="9"/>
  <c r="BC106" i="9" s="1"/>
  <c r="F107" i="9"/>
  <c r="BK105" i="9"/>
  <c r="BU105" i="9" s="1"/>
  <c r="AR105" i="9"/>
  <c r="BD105" i="9" s="1"/>
  <c r="BM105" i="9"/>
  <c r="BW105" i="9" s="1"/>
  <c r="AT105" i="9"/>
  <c r="BF105" i="9" s="1"/>
  <c r="BQ105" i="8"/>
  <c r="AL105" i="8"/>
  <c r="BR106" i="8"/>
  <c r="BT106" i="8"/>
  <c r="BP106" i="8"/>
  <c r="BS106" i="8"/>
  <c r="Y107" i="8"/>
  <c r="AK106" i="8"/>
  <c r="AR105" i="8"/>
  <c r="BD105" i="8" s="1"/>
  <c r="BK105" i="8"/>
  <c r="BU105" i="8" s="1"/>
  <c r="AN105" i="8"/>
  <c r="AZ105" i="8" s="1"/>
  <c r="R105" i="8"/>
  <c r="BM105" i="8"/>
  <c r="BW105" i="8" s="1"/>
  <c r="AT105" i="8"/>
  <c r="BF105" i="8" s="1"/>
  <c r="AV105" i="8"/>
  <c r="BH105" i="8" s="1"/>
  <c r="BO105" i="8"/>
  <c r="BY105" i="8" s="1"/>
  <c r="AM106" i="8"/>
  <c r="AY106" i="8" s="1"/>
  <c r="AO106" i="8"/>
  <c r="BA106" i="8" s="1"/>
  <c r="AQ106" i="8"/>
  <c r="BC106" i="8" s="1"/>
  <c r="F107" i="8"/>
  <c r="AP106" i="8"/>
  <c r="BB106" i="8" s="1"/>
  <c r="AM105" i="8"/>
  <c r="AY105" i="8" s="1"/>
  <c r="AS105" i="8"/>
  <c r="BE105" i="8" s="1"/>
  <c r="S105" i="8"/>
  <c r="AX105" i="8" s="1"/>
  <c r="BJ105" i="8" s="1"/>
  <c r="BL105" i="8"/>
  <c r="BV105" i="8" s="1"/>
  <c r="BN105" i="8"/>
  <c r="BX105" i="8" s="1"/>
  <c r="AU105" i="8"/>
  <c r="BG105" i="8" s="1"/>
  <c r="BQ105" i="7"/>
  <c r="AL105" i="7"/>
  <c r="BS106" i="7"/>
  <c r="Y107" i="7"/>
  <c r="AK106" i="7"/>
  <c r="AN105" i="7"/>
  <c r="AZ105" i="7" s="1"/>
  <c r="R105" i="7"/>
  <c r="AR105" i="7"/>
  <c r="BD105" i="7" s="1"/>
  <c r="BK105" i="7"/>
  <c r="BU105" i="7" s="1"/>
  <c r="BM105" i="7"/>
  <c r="BW105" i="7" s="1"/>
  <c r="AT105" i="7"/>
  <c r="BF105" i="7" s="1"/>
  <c r="BO105" i="7"/>
  <c r="AV105" i="7"/>
  <c r="BH105" i="7" s="1"/>
  <c r="S105" i="7"/>
  <c r="AX105" i="7" s="1"/>
  <c r="BJ105" i="7" s="1"/>
  <c r="AS105" i="7"/>
  <c r="BE105" i="7" s="1"/>
  <c r="BL105" i="7"/>
  <c r="BV105" i="7" s="1"/>
  <c r="AM105" i="7"/>
  <c r="AY105" i="7" s="1"/>
  <c r="BN105" i="7"/>
  <c r="BX105" i="7" s="1"/>
  <c r="AU105" i="7"/>
  <c r="BG105" i="7" s="1"/>
  <c r="AP106" i="7"/>
  <c r="BB106" i="7" s="1"/>
  <c r="F107" i="7"/>
  <c r="AO106" i="7"/>
  <c r="BA106" i="7" s="1"/>
  <c r="AQ106" i="7"/>
  <c r="BC106" i="7" s="1"/>
  <c r="BQ397" i="7"/>
  <c r="AL397" i="7"/>
  <c r="AG398" i="7"/>
  <c r="AF398" i="7"/>
  <c r="BP397" i="7"/>
  <c r="AB398" i="7"/>
  <c r="AK397" i="7"/>
  <c r="AH398" i="7"/>
  <c r="BR397" i="7"/>
  <c r="AI398" i="7"/>
  <c r="BS397" i="7"/>
  <c r="AJ398" i="7"/>
  <c r="BT397" i="7"/>
  <c r="AD105" i="6"/>
  <c r="AV105" i="6"/>
  <c r="U107" i="6"/>
  <c r="X397" i="6"/>
  <c r="X398" i="6" s="1"/>
  <c r="AA397" i="6"/>
  <c r="AB397" i="6"/>
  <c r="AB398" i="6" s="1"/>
  <c r="Y397" i="6"/>
  <c r="Y398" i="6" s="1"/>
  <c r="W397" i="6"/>
  <c r="Z397" i="6"/>
  <c r="AK104" i="6"/>
  <c r="AS104" i="6" s="1"/>
  <c r="AH105" i="6"/>
  <c r="AP105" i="6" s="1"/>
  <c r="AU105" i="6"/>
  <c r="AW105" i="6" s="1"/>
  <c r="O105" i="6"/>
  <c r="AL105" i="6" s="1"/>
  <c r="AT105" i="6" s="1"/>
  <c r="AE105" i="6"/>
  <c r="AM105" i="6" s="1"/>
  <c r="N105" i="6"/>
  <c r="AG106" i="6"/>
  <c r="AO106" i="6" s="1"/>
  <c r="AF106" i="6"/>
  <c r="AN106" i="6" s="1"/>
  <c r="AJ106" i="6"/>
  <c r="AR106" i="6" s="1"/>
  <c r="F107" i="6"/>
  <c r="AI105" i="6"/>
  <c r="AQ105" i="6" s="1"/>
  <c r="AX105" i="6"/>
  <c r="AD105" i="5"/>
  <c r="AV105" i="5"/>
  <c r="U107" i="5"/>
  <c r="X397" i="5"/>
  <c r="X398" i="5" s="1"/>
  <c r="AA397" i="5"/>
  <c r="Y397" i="5"/>
  <c r="Y398" i="5" s="1"/>
  <c r="AB397" i="5"/>
  <c r="AB398" i="5" s="1"/>
  <c r="Z397" i="5"/>
  <c r="W397" i="5"/>
  <c r="AK104" i="5"/>
  <c r="AS104" i="5" s="1"/>
  <c r="N105" i="5"/>
  <c r="AE105" i="5"/>
  <c r="AM105" i="5" s="1"/>
  <c r="O105" i="5"/>
  <c r="AL105" i="5" s="1"/>
  <c r="AT105" i="5" s="1"/>
  <c r="AH105" i="5"/>
  <c r="AP105" i="5" s="1"/>
  <c r="AU105" i="5"/>
  <c r="AW105" i="5" s="1"/>
  <c r="AI105" i="5"/>
  <c r="AQ105" i="5" s="1"/>
  <c r="AX105" i="5"/>
  <c r="AF106" i="5"/>
  <c r="AN106" i="5" s="1"/>
  <c r="F107" i="5"/>
  <c r="AD105" i="4"/>
  <c r="AV105" i="4"/>
  <c r="U107" i="4"/>
  <c r="AB397" i="4"/>
  <c r="AB398" i="4" s="1"/>
  <c r="AA397" i="4"/>
  <c r="X397" i="4"/>
  <c r="X398" i="4" s="1"/>
  <c r="W397" i="4"/>
  <c r="Z397" i="4"/>
  <c r="Y397" i="4"/>
  <c r="Y398" i="4" s="1"/>
  <c r="AK104" i="4"/>
  <c r="AS104" i="4" s="1"/>
  <c r="N105" i="4"/>
  <c r="AE105" i="4"/>
  <c r="AM105" i="4" s="1"/>
  <c r="O105" i="4"/>
  <c r="AL105" i="4" s="1"/>
  <c r="AT105" i="4" s="1"/>
  <c r="AH105" i="4"/>
  <c r="AP105" i="4" s="1"/>
  <c r="AU105" i="4"/>
  <c r="AW105" i="4" s="1"/>
  <c r="AI105" i="4"/>
  <c r="AQ105" i="4" s="1"/>
  <c r="AX105" i="4"/>
  <c r="AF106" i="4"/>
  <c r="AN106" i="4" s="1"/>
  <c r="AJ106" i="4"/>
  <c r="AR106" i="4" s="1"/>
  <c r="F107" i="4"/>
  <c r="BQ105" i="3"/>
  <c r="AX105" i="3"/>
  <c r="BV105" i="3" s="1"/>
  <c r="S107" i="3"/>
  <c r="M105" i="3"/>
  <c r="AA105" i="3"/>
  <c r="AG105" i="3" s="1"/>
  <c r="BO105" i="3"/>
  <c r="BC105" i="3"/>
  <c r="BI105" i="3" s="1"/>
  <c r="BL105" i="3"/>
  <c r="BX105" i="3" s="1"/>
  <c r="CD105" i="3" s="1"/>
  <c r="AZ105" i="3"/>
  <c r="BF105" i="3" s="1"/>
  <c r="F107" i="3"/>
  <c r="AR105" i="3"/>
  <c r="AY105" i="3"/>
  <c r="BE105" i="3" s="1"/>
  <c r="BK105" i="3"/>
  <c r="BN105" i="3"/>
  <c r="BZ105" i="3" s="1"/>
  <c r="CF105" i="3" s="1"/>
  <c r="BB105" i="3"/>
  <c r="BH105" i="3" s="1"/>
  <c r="BM105" i="3"/>
  <c r="BA105" i="3"/>
  <c r="BG105" i="3" s="1"/>
  <c r="BD104" i="3"/>
  <c r="BJ104" i="3" s="1"/>
  <c r="BP104" i="3"/>
  <c r="AF104" i="3"/>
  <c r="AL104" i="3" s="1"/>
  <c r="CI104" i="3"/>
  <c r="CJ104" i="3"/>
  <c r="AW398" i="3"/>
  <c r="BU397" i="3"/>
  <c r="AT398" i="3"/>
  <c r="BR397" i="3"/>
  <c r="AU398" i="3"/>
  <c r="BS397" i="3"/>
  <c r="AV398" i="3"/>
  <c r="BT397" i="3"/>
  <c r="U398" i="3"/>
  <c r="Z397" i="3"/>
  <c r="AX397" i="3"/>
  <c r="BV397" i="3" s="1"/>
  <c r="BQ397" i="3"/>
  <c r="AS398" i="3"/>
  <c r="BU106" i="2"/>
  <c r="S107" i="2"/>
  <c r="BR106" i="2"/>
  <c r="BT106" i="2"/>
  <c r="AX105" i="2"/>
  <c r="BQ105" i="2"/>
  <c r="BP104" i="2"/>
  <c r="BD104" i="2"/>
  <c r="BJ104" i="2" s="1"/>
  <c r="BK105" i="2"/>
  <c r="BW105" i="2" s="1"/>
  <c r="CC105" i="2" s="1"/>
  <c r="AR105" i="2"/>
  <c r="AY105" i="2"/>
  <c r="BE105" i="2" s="1"/>
  <c r="BC105" i="2"/>
  <c r="BI105" i="2" s="1"/>
  <c r="BO105" i="2"/>
  <c r="CA105" i="2" s="1"/>
  <c r="CG105" i="2" s="1"/>
  <c r="AD106" i="2"/>
  <c r="AJ106" i="2" s="1"/>
  <c r="AC106" i="2"/>
  <c r="AI106" i="2" s="1"/>
  <c r="AE106" i="2"/>
  <c r="AK106" i="2" s="1"/>
  <c r="F107" i="2"/>
  <c r="AB106" i="2"/>
  <c r="AH106" i="2" s="1"/>
  <c r="M105" i="2"/>
  <c r="AA105" i="2"/>
  <c r="AG105" i="2" s="1"/>
  <c r="AZ105" i="2"/>
  <c r="BF105" i="2" s="1"/>
  <c r="BL105" i="2"/>
  <c r="BA105" i="2"/>
  <c r="BG105" i="2" s="1"/>
  <c r="BM105" i="2"/>
  <c r="BY105" i="2" s="1"/>
  <c r="CE105" i="2" s="1"/>
  <c r="BB105" i="2"/>
  <c r="BH105" i="2" s="1"/>
  <c r="BN105" i="2"/>
  <c r="BZ105" i="2" s="1"/>
  <c r="CF105" i="2" s="1"/>
  <c r="AF104" i="2"/>
  <c r="AL104" i="2" s="1"/>
  <c r="CI104" i="2"/>
  <c r="BU397" i="2"/>
  <c r="AW398" i="2"/>
  <c r="AX397" i="2"/>
  <c r="BV397" i="2" s="1"/>
  <c r="BQ397" i="2"/>
  <c r="AS398" i="2"/>
  <c r="Z397" i="2"/>
  <c r="U398" i="2"/>
  <c r="BT397" i="2"/>
  <c r="AV398" i="2"/>
  <c r="BS397" i="2"/>
  <c r="AU398" i="2"/>
  <c r="BR397" i="2"/>
  <c r="AT398" i="2"/>
  <c r="AX105" i="1"/>
  <c r="BQ105" i="1"/>
  <c r="BR106" i="1"/>
  <c r="BS106" i="1"/>
  <c r="BT106" i="1"/>
  <c r="BU106" i="1"/>
  <c r="S107" i="1"/>
  <c r="AS397" i="1"/>
  <c r="U397" i="1"/>
  <c r="X397" i="1"/>
  <c r="X398" i="1" s="1"/>
  <c r="AV397" i="1"/>
  <c r="Y397" i="1"/>
  <c r="Y398" i="1" s="1"/>
  <c r="AW397" i="1"/>
  <c r="W397" i="1"/>
  <c r="W398" i="1" s="1"/>
  <c r="AT397" i="1"/>
  <c r="V397" i="1"/>
  <c r="V398" i="1" s="1"/>
  <c r="AU397" i="1"/>
  <c r="AF104" i="1"/>
  <c r="AL104" i="1" s="1"/>
  <c r="BD104" i="1"/>
  <c r="BJ104" i="1" s="1"/>
  <c r="BP104" i="1"/>
  <c r="M105" i="1"/>
  <c r="AA105" i="1"/>
  <c r="AG105" i="1" s="1"/>
  <c r="AR105" i="1"/>
  <c r="AY105" i="1"/>
  <c r="BE105" i="1" s="1"/>
  <c r="BK105" i="1"/>
  <c r="BW105" i="1" s="1"/>
  <c r="CC105" i="1" s="1"/>
  <c r="AZ105" i="1"/>
  <c r="BF105" i="1" s="1"/>
  <c r="BL105" i="1"/>
  <c r="BX105" i="1" s="1"/>
  <c r="CD105" i="1" s="1"/>
  <c r="BA105" i="1"/>
  <c r="BG105" i="1" s="1"/>
  <c r="BM105" i="1"/>
  <c r="BY105" i="1" s="1"/>
  <c r="CE105" i="1" s="1"/>
  <c r="BB105" i="1"/>
  <c r="BH105" i="1" s="1"/>
  <c r="BN105" i="1"/>
  <c r="BZ105" i="1" s="1"/>
  <c r="CF105" i="1" s="1"/>
  <c r="BC105" i="1"/>
  <c r="BI105" i="1" s="1"/>
  <c r="BO105" i="1"/>
  <c r="CA105" i="1" s="1"/>
  <c r="CG105" i="1" s="1"/>
  <c r="AB106" i="1"/>
  <c r="AH106" i="1" s="1"/>
  <c r="AC106" i="1"/>
  <c r="AI106" i="1" s="1"/>
  <c r="AD106" i="1"/>
  <c r="AJ106" i="1" s="1"/>
  <c r="AE106" i="1"/>
  <c r="AK106" i="1" s="1"/>
  <c r="F107" i="1"/>
  <c r="AI398" i="9"/>
  <c r="BS397" i="9"/>
  <c r="AB398" i="9"/>
  <c r="AK397" i="9"/>
  <c r="AJ398" i="9"/>
  <c r="BT397" i="9"/>
  <c r="AH398" i="9"/>
  <c r="BR397" i="9"/>
  <c r="AF398" i="9"/>
  <c r="BP397" i="9"/>
  <c r="BQ397" i="9"/>
  <c r="AL397" i="9"/>
  <c r="AZ397" i="9" s="1"/>
  <c r="AG398" i="9"/>
  <c r="BV104" i="3"/>
  <c r="BZ104" i="2"/>
  <c r="CF104" i="2" s="1"/>
  <c r="BS105" i="3"/>
  <c r="BU105" i="3"/>
  <c r="AE105" i="3"/>
  <c r="AK105" i="3" s="1"/>
  <c r="AC105" i="3"/>
  <c r="AI105" i="3" s="1"/>
  <c r="BW104" i="3"/>
  <c r="CC104" i="3" s="1"/>
  <c r="CB103" i="3"/>
  <c r="CH103" i="3" s="1"/>
  <c r="BV104" i="2"/>
  <c r="BR105" i="2"/>
  <c r="Z105" i="2"/>
  <c r="BX104" i="2"/>
  <c r="CD104" i="2" s="1"/>
  <c r="BY104" i="2"/>
  <c r="CE104" i="2" s="1"/>
  <c r="Z105" i="1"/>
  <c r="AG105" i="4"/>
  <c r="AO105" i="4" s="1"/>
  <c r="AK105" i="9"/>
  <c r="BU104" i="9"/>
  <c r="BX104" i="9"/>
  <c r="BY104" i="9"/>
  <c r="BX104" i="8"/>
  <c r="AC105" i="4"/>
  <c r="BT105" i="9"/>
  <c r="AC105" i="5"/>
  <c r="AZ104" i="5"/>
  <c r="AZ104" i="4"/>
  <c r="BS105" i="9"/>
  <c r="BU104" i="8"/>
  <c r="BY104" i="7"/>
  <c r="BU104" i="7"/>
  <c r="AC105" i="6"/>
  <c r="BT105" i="7"/>
  <c r="AW104" i="7"/>
  <c r="BI104" i="7" s="1"/>
  <c r="BX104" i="7"/>
  <c r="AY105" i="6"/>
  <c r="AY105" i="4"/>
  <c r="BW104" i="9"/>
  <c r="AK105" i="7"/>
  <c r="AZ104" i="6"/>
  <c r="AY105" i="5"/>
  <c r="BV104" i="1"/>
  <c r="AW104" i="8"/>
  <c r="BI104" i="8" s="1"/>
  <c r="AH397" i="8"/>
  <c r="AB397" i="8"/>
  <c r="AG397" i="8"/>
  <c r="AF397" i="8"/>
  <c r="AJ397" i="8"/>
  <c r="AC397" i="8"/>
  <c r="AC398" i="8" s="1"/>
  <c r="AD397" i="8"/>
  <c r="AD398" i="8" s="1"/>
  <c r="AI397" i="8"/>
  <c r="AE397" i="8"/>
  <c r="AE398" i="8" s="1"/>
  <c r="AL106" i="9" l="1"/>
  <c r="BQ106" i="9"/>
  <c r="BT107" i="9"/>
  <c r="Y108" i="9"/>
  <c r="AK107" i="9"/>
  <c r="BP107" i="9"/>
  <c r="BS107" i="9"/>
  <c r="AW105" i="9"/>
  <c r="BI105" i="9" s="1"/>
  <c r="R106" i="9"/>
  <c r="AN106" i="9"/>
  <c r="AZ106" i="9" s="1"/>
  <c r="S106" i="9"/>
  <c r="AX106" i="9" s="1"/>
  <c r="BJ106" i="9" s="1"/>
  <c r="AS106" i="9"/>
  <c r="BE106" i="9" s="1"/>
  <c r="BL106" i="9"/>
  <c r="BV106" i="9" s="1"/>
  <c r="AR106" i="9"/>
  <c r="BD106" i="9" s="1"/>
  <c r="BK106" i="9"/>
  <c r="BU106" i="9" s="1"/>
  <c r="AV106" i="9"/>
  <c r="BH106" i="9" s="1"/>
  <c r="BO106" i="9"/>
  <c r="BY106" i="9" s="1"/>
  <c r="BN106" i="9"/>
  <c r="BX106" i="9" s="1"/>
  <c r="AU106" i="9"/>
  <c r="BG106" i="9" s="1"/>
  <c r="F108" i="9"/>
  <c r="AO107" i="9"/>
  <c r="BA107" i="9" s="1"/>
  <c r="AQ107" i="9"/>
  <c r="BC107" i="9" s="1"/>
  <c r="AP107" i="9"/>
  <c r="BB107" i="9" s="1"/>
  <c r="AT106" i="9"/>
  <c r="BF106" i="9" s="1"/>
  <c r="BM106" i="9"/>
  <c r="BW106" i="9" s="1"/>
  <c r="BQ106" i="8"/>
  <c r="AL106" i="8"/>
  <c r="Y108" i="8"/>
  <c r="BS107" i="8"/>
  <c r="BT107" i="8"/>
  <c r="AW105" i="8"/>
  <c r="BI105" i="8" s="1"/>
  <c r="BL106" i="8"/>
  <c r="BV106" i="8" s="1"/>
  <c r="AS106" i="8"/>
  <c r="BE106" i="8" s="1"/>
  <c r="S106" i="8"/>
  <c r="AX106" i="8" s="1"/>
  <c r="BJ106" i="8" s="1"/>
  <c r="AU106" i="8"/>
  <c r="BG106" i="8" s="1"/>
  <c r="BN106" i="8"/>
  <c r="BX106" i="8" s="1"/>
  <c r="R106" i="8"/>
  <c r="AN106" i="8"/>
  <c r="AZ106" i="8" s="1"/>
  <c r="AR106" i="8"/>
  <c r="BD106" i="8" s="1"/>
  <c r="BK106" i="8"/>
  <c r="BU106" i="8" s="1"/>
  <c r="BM106" i="8"/>
  <c r="BW106" i="8" s="1"/>
  <c r="AT106" i="8"/>
  <c r="BF106" i="8" s="1"/>
  <c r="AP107" i="8"/>
  <c r="BB107" i="8" s="1"/>
  <c r="AO107" i="8"/>
  <c r="BA107" i="8" s="1"/>
  <c r="AQ107" i="8"/>
  <c r="BC107" i="8" s="1"/>
  <c r="F108" i="8"/>
  <c r="AV106" i="8"/>
  <c r="BH106" i="8" s="1"/>
  <c r="BO106" i="8"/>
  <c r="BY106" i="8" s="1"/>
  <c r="Y108" i="7"/>
  <c r="BR107" i="7"/>
  <c r="BQ106" i="7"/>
  <c r="AL106" i="7"/>
  <c r="AW105" i="7"/>
  <c r="BI105" i="7" s="1"/>
  <c r="AO107" i="7"/>
  <c r="BA107" i="7" s="1"/>
  <c r="AP107" i="7"/>
  <c r="BB107" i="7" s="1"/>
  <c r="F108" i="7"/>
  <c r="AQ107" i="7"/>
  <c r="BC107" i="7" s="1"/>
  <c r="AT106" i="7"/>
  <c r="BF106" i="7" s="1"/>
  <c r="BM106" i="7"/>
  <c r="BW106" i="7" s="1"/>
  <c r="R106" i="7"/>
  <c r="AN106" i="7"/>
  <c r="AZ106" i="7" s="1"/>
  <c r="BK106" i="7"/>
  <c r="BU106" i="7" s="1"/>
  <c r="AR106" i="7"/>
  <c r="BD106" i="7" s="1"/>
  <c r="BN106" i="7"/>
  <c r="BX106" i="7" s="1"/>
  <c r="AU106" i="7"/>
  <c r="BG106" i="7" s="1"/>
  <c r="AS106" i="7"/>
  <c r="BE106" i="7" s="1"/>
  <c r="S106" i="7"/>
  <c r="AX106" i="7" s="1"/>
  <c r="BJ106" i="7" s="1"/>
  <c r="BL106" i="7"/>
  <c r="BV106" i="7" s="1"/>
  <c r="BO106" i="7"/>
  <c r="BY106" i="7" s="1"/>
  <c r="AV106" i="7"/>
  <c r="BH106" i="7" s="1"/>
  <c r="BQ398" i="7"/>
  <c r="AL398" i="7"/>
  <c r="BP398" i="7"/>
  <c r="AK398" i="7"/>
  <c r="BR398" i="7"/>
  <c r="BS398" i="7"/>
  <c r="BT398" i="7"/>
  <c r="U108" i="6"/>
  <c r="AD106" i="6"/>
  <c r="AV106" i="6"/>
  <c r="AY397" i="6"/>
  <c r="AA398" i="6"/>
  <c r="AC397" i="6"/>
  <c r="W398" i="6"/>
  <c r="Z398" i="6"/>
  <c r="AD397" i="6"/>
  <c r="AV397" i="6"/>
  <c r="AK105" i="6"/>
  <c r="AS105" i="6" s="1"/>
  <c r="AX106" i="6"/>
  <c r="AI106" i="6"/>
  <c r="AQ106" i="6" s="1"/>
  <c r="AE106" i="6"/>
  <c r="AM106" i="6" s="1"/>
  <c r="N106" i="6"/>
  <c r="O106" i="6"/>
  <c r="AL106" i="6" s="1"/>
  <c r="AT106" i="6" s="1"/>
  <c r="AH106" i="6"/>
  <c r="AP106" i="6" s="1"/>
  <c r="AU106" i="6"/>
  <c r="AW106" i="6" s="1"/>
  <c r="AG107" i="6"/>
  <c r="AO107" i="6" s="1"/>
  <c r="AF107" i="6"/>
  <c r="AN107" i="6" s="1"/>
  <c r="AJ107" i="6"/>
  <c r="AR107" i="6" s="1"/>
  <c r="F108" i="6"/>
  <c r="AD106" i="5"/>
  <c r="AV106" i="5"/>
  <c r="U108" i="5"/>
  <c r="AY397" i="5"/>
  <c r="AA398" i="5"/>
  <c r="Z398" i="5"/>
  <c r="AD397" i="5"/>
  <c r="AV397" i="5"/>
  <c r="AC397" i="5"/>
  <c r="W398" i="5"/>
  <c r="AK105" i="5"/>
  <c r="AS105" i="5" s="1"/>
  <c r="N106" i="5"/>
  <c r="AE106" i="5"/>
  <c r="AM106" i="5" s="1"/>
  <c r="O106" i="5"/>
  <c r="AL106" i="5" s="1"/>
  <c r="AT106" i="5" s="1"/>
  <c r="AH106" i="5"/>
  <c r="AP106" i="5" s="1"/>
  <c r="AU106" i="5"/>
  <c r="AW106" i="5" s="1"/>
  <c r="AI106" i="5"/>
  <c r="AQ106" i="5" s="1"/>
  <c r="AX106" i="5"/>
  <c r="AF107" i="5"/>
  <c r="AN107" i="5" s="1"/>
  <c r="AG107" i="5"/>
  <c r="AO107" i="5" s="1"/>
  <c r="AJ107" i="5"/>
  <c r="AR107" i="5" s="1"/>
  <c r="F108" i="5"/>
  <c r="AD106" i="4"/>
  <c r="AV106" i="4"/>
  <c r="U108" i="4"/>
  <c r="AY397" i="4"/>
  <c r="AA398" i="4"/>
  <c r="W398" i="4"/>
  <c r="AC397" i="4"/>
  <c r="Z398" i="4"/>
  <c r="AD397" i="4"/>
  <c r="AV397" i="4"/>
  <c r="AK105" i="4"/>
  <c r="AS105" i="4" s="1"/>
  <c r="N106" i="4"/>
  <c r="AE106" i="4"/>
  <c r="AM106" i="4" s="1"/>
  <c r="O106" i="4"/>
  <c r="AH106" i="4"/>
  <c r="AP106" i="4" s="1"/>
  <c r="AU106" i="4"/>
  <c r="AI106" i="4"/>
  <c r="AQ106" i="4" s="1"/>
  <c r="AX106" i="4"/>
  <c r="F108" i="4"/>
  <c r="BT107" i="3"/>
  <c r="S108" i="3"/>
  <c r="BR107" i="3"/>
  <c r="BU107" i="3"/>
  <c r="AX106" i="3"/>
  <c r="BV106" i="3" s="1"/>
  <c r="BQ106" i="3"/>
  <c r="CI105" i="3"/>
  <c r="AF105" i="3"/>
  <c r="AL105" i="3" s="1"/>
  <c r="CJ105" i="3"/>
  <c r="BC106" i="3"/>
  <c r="BI106" i="3" s="1"/>
  <c r="BO106" i="3"/>
  <c r="CA106" i="3" s="1"/>
  <c r="CG106" i="3" s="1"/>
  <c r="M106" i="3"/>
  <c r="AA106" i="3"/>
  <c r="AG106" i="3" s="1"/>
  <c r="AZ106" i="3"/>
  <c r="BF106" i="3" s="1"/>
  <c r="BL106" i="3"/>
  <c r="BX106" i="3" s="1"/>
  <c r="CD106" i="3" s="1"/>
  <c r="BB106" i="3"/>
  <c r="BH106" i="3" s="1"/>
  <c r="BN106" i="3"/>
  <c r="BZ106" i="3" s="1"/>
  <c r="CF106" i="3" s="1"/>
  <c r="AD107" i="3"/>
  <c r="AJ107" i="3" s="1"/>
  <c r="F108" i="3"/>
  <c r="AC107" i="3"/>
  <c r="AI107" i="3" s="1"/>
  <c r="AB107" i="3"/>
  <c r="AH107" i="3" s="1"/>
  <c r="AE107" i="3"/>
  <c r="AK107" i="3" s="1"/>
  <c r="AY106" i="3"/>
  <c r="BE106" i="3" s="1"/>
  <c r="AR106" i="3"/>
  <c r="BK106" i="3"/>
  <c r="BW106" i="3" s="1"/>
  <c r="CC106" i="3" s="1"/>
  <c r="BA106" i="3"/>
  <c r="BG106" i="3" s="1"/>
  <c r="BM106" i="3"/>
  <c r="BY106" i="3" s="1"/>
  <c r="CE106" i="3" s="1"/>
  <c r="BD105" i="3"/>
  <c r="BJ105" i="3" s="1"/>
  <c r="BP105" i="3"/>
  <c r="CB105" i="3" s="1"/>
  <c r="CH105" i="3" s="1"/>
  <c r="BU398" i="3"/>
  <c r="BR398" i="3"/>
  <c r="BS398" i="3"/>
  <c r="BT398" i="3"/>
  <c r="Z398" i="3"/>
  <c r="BQ398" i="3"/>
  <c r="AX398" i="3"/>
  <c r="BV398" i="3" s="1"/>
  <c r="BQ106" i="2"/>
  <c r="AX106" i="2"/>
  <c r="BV106" i="2" s="1"/>
  <c r="BS107" i="2"/>
  <c r="BU107" i="2"/>
  <c r="S108" i="2"/>
  <c r="BD105" i="2"/>
  <c r="BJ105" i="2" s="1"/>
  <c r="BP105" i="2"/>
  <c r="CB105" i="2" s="1"/>
  <c r="CH105" i="2" s="1"/>
  <c r="BB106" i="2"/>
  <c r="BH106" i="2" s="1"/>
  <c r="BN106" i="2"/>
  <c r="BZ106" i="2" s="1"/>
  <c r="CF106" i="2" s="1"/>
  <c r="AZ106" i="2"/>
  <c r="BF106" i="2" s="1"/>
  <c r="BL106" i="2"/>
  <c r="BX106" i="2" s="1"/>
  <c r="CD106" i="2" s="1"/>
  <c r="AA106" i="2"/>
  <c r="AG106" i="2" s="1"/>
  <c r="M106" i="2"/>
  <c r="BK106" i="2"/>
  <c r="BW106" i="2" s="1"/>
  <c r="CC106" i="2" s="1"/>
  <c r="AY106" i="2"/>
  <c r="BE106" i="2" s="1"/>
  <c r="AR106" i="2"/>
  <c r="BC106" i="2"/>
  <c r="BI106" i="2" s="1"/>
  <c r="BO106" i="2"/>
  <c r="CA106" i="2" s="1"/>
  <c r="CG106" i="2" s="1"/>
  <c r="AC107" i="2"/>
  <c r="AI107" i="2" s="1"/>
  <c r="AE107" i="2"/>
  <c r="AK107" i="2" s="1"/>
  <c r="F108" i="2"/>
  <c r="AB107" i="2"/>
  <c r="AH107" i="2" s="1"/>
  <c r="AD107" i="2"/>
  <c r="AJ107" i="2" s="1"/>
  <c r="BA106" i="2"/>
  <c r="BG106" i="2" s="1"/>
  <c r="BM106" i="2"/>
  <c r="BY106" i="2" s="1"/>
  <c r="CE106" i="2" s="1"/>
  <c r="CI105" i="2"/>
  <c r="AF105" i="2"/>
  <c r="AL105" i="2" s="1"/>
  <c r="BU398" i="2"/>
  <c r="BQ398" i="2"/>
  <c r="AX398" i="2"/>
  <c r="Z398" i="2"/>
  <c r="BT398" i="2"/>
  <c r="BS398" i="2"/>
  <c r="BR398" i="2"/>
  <c r="AX106" i="1"/>
  <c r="BV106" i="1" s="1"/>
  <c r="BQ106" i="1"/>
  <c r="Z107" i="1"/>
  <c r="BR107" i="1"/>
  <c r="BS107" i="1"/>
  <c r="BT107" i="1"/>
  <c r="BU107" i="1"/>
  <c r="S108" i="1"/>
  <c r="AS398" i="1"/>
  <c r="AX397" i="1"/>
  <c r="BV397" i="1" s="1"/>
  <c r="BQ397" i="1"/>
  <c r="Z397" i="1"/>
  <c r="U398" i="1"/>
  <c r="BT397" i="1"/>
  <c r="AV398" i="1"/>
  <c r="BU397" i="1"/>
  <c r="AW398" i="1"/>
  <c r="BR397" i="1"/>
  <c r="AT398" i="1"/>
  <c r="BS397" i="1"/>
  <c r="AU398" i="1"/>
  <c r="AF105" i="1"/>
  <c r="AL105" i="1" s="1"/>
  <c r="BD105" i="1"/>
  <c r="BJ105" i="1" s="1"/>
  <c r="BP105" i="1"/>
  <c r="CB105" i="1" s="1"/>
  <c r="CH105" i="1" s="1"/>
  <c r="M106" i="1"/>
  <c r="AA106" i="1"/>
  <c r="AG106" i="1" s="1"/>
  <c r="AR106" i="1"/>
  <c r="AY106" i="1"/>
  <c r="BE106" i="1" s="1"/>
  <c r="BK106" i="1"/>
  <c r="BW106" i="1" s="1"/>
  <c r="CC106" i="1" s="1"/>
  <c r="AZ106" i="1"/>
  <c r="BF106" i="1" s="1"/>
  <c r="BL106" i="1"/>
  <c r="BX106" i="1" s="1"/>
  <c r="CD106" i="1" s="1"/>
  <c r="BA106" i="1"/>
  <c r="BG106" i="1" s="1"/>
  <c r="BM106" i="1"/>
  <c r="BY106" i="1" s="1"/>
  <c r="CE106" i="1" s="1"/>
  <c r="BB106" i="1"/>
  <c r="BH106" i="1" s="1"/>
  <c r="BN106" i="1"/>
  <c r="BZ106" i="1" s="1"/>
  <c r="CF106" i="1" s="1"/>
  <c r="BC106" i="1"/>
  <c r="BI106" i="1" s="1"/>
  <c r="BO106" i="1"/>
  <c r="CA106" i="1" s="1"/>
  <c r="CG106" i="1" s="1"/>
  <c r="AB107" i="1"/>
  <c r="AH107" i="1" s="1"/>
  <c r="AC107" i="1"/>
  <c r="AI107" i="1" s="1"/>
  <c r="AD107" i="1"/>
  <c r="AJ107" i="1" s="1"/>
  <c r="AE107" i="1"/>
  <c r="AK107" i="1" s="1"/>
  <c r="F108" i="1"/>
  <c r="BS398" i="9"/>
  <c r="AK398" i="9"/>
  <c r="BT398" i="9"/>
  <c r="BR398" i="9"/>
  <c r="BP398" i="9"/>
  <c r="BQ398" i="9"/>
  <c r="AL398" i="9"/>
  <c r="AZ398" i="9" s="1"/>
  <c r="AH398" i="8"/>
  <c r="BR397" i="8"/>
  <c r="AK397" i="8"/>
  <c r="AB398" i="8"/>
  <c r="AG398" i="8"/>
  <c r="BQ397" i="8"/>
  <c r="AL397" i="8"/>
  <c r="BP397" i="8"/>
  <c r="AF398" i="8"/>
  <c r="BT397" i="8"/>
  <c r="AJ398" i="8"/>
  <c r="AI398" i="8"/>
  <c r="BS397" i="8"/>
  <c r="BT106" i="7"/>
  <c r="AG106" i="5"/>
  <c r="AO106" i="5" s="1"/>
  <c r="AG106" i="4"/>
  <c r="AO106" i="4" s="1"/>
  <c r="BR106" i="3"/>
  <c r="CB104" i="1"/>
  <c r="CH104" i="1" s="1"/>
  <c r="AB106" i="3"/>
  <c r="AH106" i="3" s="1"/>
  <c r="AD106" i="3"/>
  <c r="AJ106" i="3" s="1"/>
  <c r="AE106" i="3"/>
  <c r="AK106" i="3" s="1"/>
  <c r="AC106" i="3"/>
  <c r="AI106" i="3" s="1"/>
  <c r="BW105" i="3"/>
  <c r="CC105" i="3" s="1"/>
  <c r="BY105" i="3"/>
  <c r="CE105" i="3" s="1"/>
  <c r="CB104" i="3"/>
  <c r="CH104" i="3" s="1"/>
  <c r="BS106" i="2"/>
  <c r="Z106" i="2"/>
  <c r="BV105" i="2"/>
  <c r="CB104" i="2"/>
  <c r="CH104" i="2" s="1"/>
  <c r="BV105" i="1"/>
  <c r="BY105" i="7"/>
  <c r="AY106" i="6"/>
  <c r="AY106" i="5"/>
  <c r="BX105" i="9"/>
  <c r="BY105" i="9"/>
  <c r="BR106" i="7"/>
  <c r="AC106" i="6"/>
  <c r="AZ105" i="6"/>
  <c r="AC106" i="5"/>
  <c r="AZ105" i="5"/>
  <c r="AJ106" i="5"/>
  <c r="AR106" i="5" s="1"/>
  <c r="BS106" i="3"/>
  <c r="AY106" i="4"/>
  <c r="Z106" i="3"/>
  <c r="AC106" i="4"/>
  <c r="AZ105" i="4"/>
  <c r="BX105" i="2"/>
  <c r="CD105" i="2" s="1"/>
  <c r="BP106" i="7"/>
  <c r="BU106" i="3"/>
  <c r="BT106" i="3"/>
  <c r="Z106" i="1"/>
  <c r="CA105" i="3"/>
  <c r="CG105" i="3" s="1"/>
  <c r="AM106" i="9"/>
  <c r="AY106" i="9" s="1"/>
  <c r="AM106" i="7"/>
  <c r="AY106" i="7" s="1"/>
  <c r="AZ106" i="6" l="1"/>
  <c r="AZ106" i="5"/>
  <c r="AZ106" i="4"/>
  <c r="BQ107" i="9"/>
  <c r="AL107" i="9"/>
  <c r="Y109" i="9"/>
  <c r="BT108" i="9"/>
  <c r="BS108" i="9"/>
  <c r="BP108" i="9"/>
  <c r="AP108" i="9"/>
  <c r="BB108" i="9" s="1"/>
  <c r="F109" i="9"/>
  <c r="AM108" i="9"/>
  <c r="AY108" i="9" s="1"/>
  <c r="AO108" i="9"/>
  <c r="BA108" i="9" s="1"/>
  <c r="AQ108" i="9"/>
  <c r="BC108" i="9" s="1"/>
  <c r="AR107" i="9"/>
  <c r="BD107" i="9" s="1"/>
  <c r="BK107" i="9"/>
  <c r="BU107" i="9" s="1"/>
  <c r="AN107" i="9"/>
  <c r="AZ107" i="9" s="1"/>
  <c r="R107" i="9"/>
  <c r="AW107" i="9" s="1"/>
  <c r="BI107" i="9" s="1"/>
  <c r="BL107" i="9"/>
  <c r="BV107" i="9" s="1"/>
  <c r="S107" i="9"/>
  <c r="AX107" i="9" s="1"/>
  <c r="BJ107" i="9" s="1"/>
  <c r="AS107" i="9"/>
  <c r="BE107" i="9" s="1"/>
  <c r="AV107" i="9"/>
  <c r="BH107" i="9" s="1"/>
  <c r="BO107" i="9"/>
  <c r="BY107" i="9" s="1"/>
  <c r="BN107" i="9"/>
  <c r="BX107" i="9" s="1"/>
  <c r="AU107" i="9"/>
  <c r="BG107" i="9" s="1"/>
  <c r="BM107" i="9"/>
  <c r="AT107" i="9"/>
  <c r="BF107" i="9" s="1"/>
  <c r="BS108" i="8"/>
  <c r="BR108" i="8"/>
  <c r="BT108" i="8"/>
  <c r="Y109" i="8"/>
  <c r="AL107" i="8"/>
  <c r="BQ107" i="8"/>
  <c r="R107" i="8"/>
  <c r="AN107" i="8"/>
  <c r="AZ107" i="8" s="1"/>
  <c r="BK107" i="8"/>
  <c r="AR107" i="8"/>
  <c r="BD107" i="8" s="1"/>
  <c r="AU107" i="8"/>
  <c r="BG107" i="8" s="1"/>
  <c r="BN107" i="8"/>
  <c r="BX107" i="8" s="1"/>
  <c r="AM107" i="8"/>
  <c r="AY107" i="8" s="1"/>
  <c r="AS107" i="8"/>
  <c r="BE107" i="8" s="1"/>
  <c r="BL107" i="8"/>
  <c r="BV107" i="8" s="1"/>
  <c r="S107" i="8"/>
  <c r="AX107" i="8" s="1"/>
  <c r="BJ107" i="8" s="1"/>
  <c r="BM107" i="8"/>
  <c r="AT107" i="8"/>
  <c r="BF107" i="8" s="1"/>
  <c r="AV107" i="8"/>
  <c r="BH107" i="8" s="1"/>
  <c r="BO107" i="8"/>
  <c r="BY107" i="8" s="1"/>
  <c r="AO108" i="8"/>
  <c r="BA108" i="8" s="1"/>
  <c r="AQ108" i="8"/>
  <c r="BC108" i="8" s="1"/>
  <c r="AP108" i="8"/>
  <c r="BB108" i="8" s="1"/>
  <c r="F109" i="8"/>
  <c r="BR108" i="7"/>
  <c r="BP108" i="7"/>
  <c r="BT108" i="7"/>
  <c r="Y109" i="7"/>
  <c r="BS108" i="7"/>
  <c r="BQ107" i="7"/>
  <c r="AL107" i="7"/>
  <c r="AU107" i="7"/>
  <c r="BG107" i="7" s="1"/>
  <c r="BN107" i="7"/>
  <c r="AN107" i="7"/>
  <c r="AZ107" i="7" s="1"/>
  <c r="R107" i="7"/>
  <c r="AR107" i="7"/>
  <c r="BD107" i="7" s="1"/>
  <c r="BK107" i="7"/>
  <c r="BM107" i="7"/>
  <c r="BW107" i="7" s="1"/>
  <c r="AT107" i="7"/>
  <c r="BF107" i="7" s="1"/>
  <c r="BO107" i="7"/>
  <c r="AV107" i="7"/>
  <c r="BH107" i="7" s="1"/>
  <c r="AM108" i="7"/>
  <c r="AY108" i="7" s="1"/>
  <c r="AO108" i="7"/>
  <c r="BA108" i="7" s="1"/>
  <c r="AP108" i="7"/>
  <c r="BB108" i="7" s="1"/>
  <c r="F109" i="7"/>
  <c r="AQ108" i="7"/>
  <c r="BC108" i="7" s="1"/>
  <c r="AS107" i="7"/>
  <c r="BE107" i="7" s="1"/>
  <c r="S107" i="7"/>
  <c r="AX107" i="7" s="1"/>
  <c r="BJ107" i="7" s="1"/>
  <c r="BL107" i="7"/>
  <c r="BV107" i="7" s="1"/>
  <c r="U109" i="6"/>
  <c r="AV107" i="6"/>
  <c r="AD107" i="6"/>
  <c r="AY398" i="6"/>
  <c r="AC398" i="6"/>
  <c r="AV398" i="6"/>
  <c r="AD398" i="6"/>
  <c r="AE107" i="6"/>
  <c r="AM107" i="6" s="1"/>
  <c r="N107" i="6"/>
  <c r="O107" i="6"/>
  <c r="AL107" i="6" s="1"/>
  <c r="AT107" i="6" s="1"/>
  <c r="AH107" i="6"/>
  <c r="AP107" i="6" s="1"/>
  <c r="AU107" i="6"/>
  <c r="AW107" i="6" s="1"/>
  <c r="AX107" i="6"/>
  <c r="AI107" i="6"/>
  <c r="AQ107" i="6" s="1"/>
  <c r="AF108" i="6"/>
  <c r="AN108" i="6" s="1"/>
  <c r="F109" i="6"/>
  <c r="AD107" i="5"/>
  <c r="AV107" i="5"/>
  <c r="U109" i="5"/>
  <c r="AY398" i="5"/>
  <c r="AV398" i="5"/>
  <c r="AD398" i="5"/>
  <c r="AC398" i="5"/>
  <c r="N107" i="5"/>
  <c r="AE107" i="5"/>
  <c r="AM107" i="5" s="1"/>
  <c r="O107" i="5"/>
  <c r="AL107" i="5" s="1"/>
  <c r="AT107" i="5" s="1"/>
  <c r="AH107" i="5"/>
  <c r="AP107" i="5" s="1"/>
  <c r="AU107" i="5"/>
  <c r="AW107" i="5" s="1"/>
  <c r="AI107" i="5"/>
  <c r="AQ107" i="5" s="1"/>
  <c r="AX107" i="5"/>
  <c r="AF108" i="5"/>
  <c r="AN108" i="5" s="1"/>
  <c r="AG108" i="5"/>
  <c r="AO108" i="5" s="1"/>
  <c r="AJ108" i="5"/>
  <c r="AR108" i="5" s="1"/>
  <c r="F109" i="5"/>
  <c r="AD107" i="4"/>
  <c r="AV107" i="4"/>
  <c r="U109" i="4"/>
  <c r="AY398" i="4"/>
  <c r="AC398" i="4"/>
  <c r="AV398" i="4"/>
  <c r="AD398" i="4"/>
  <c r="N107" i="4"/>
  <c r="AE107" i="4"/>
  <c r="AM107" i="4" s="1"/>
  <c r="O107" i="4"/>
  <c r="AL107" i="4" s="1"/>
  <c r="AT107" i="4" s="1"/>
  <c r="AH107" i="4"/>
  <c r="AP107" i="4" s="1"/>
  <c r="AU107" i="4"/>
  <c r="AW107" i="4" s="1"/>
  <c r="AI107" i="4"/>
  <c r="AQ107" i="4" s="1"/>
  <c r="AX107" i="4"/>
  <c r="AF108" i="4"/>
  <c r="AN108" i="4" s="1"/>
  <c r="AJ108" i="4"/>
  <c r="AR108" i="4" s="1"/>
  <c r="F109" i="4"/>
  <c r="AX107" i="3"/>
  <c r="BQ107" i="3"/>
  <c r="S109" i="3"/>
  <c r="BR108" i="3"/>
  <c r="BU108" i="3"/>
  <c r="BT108" i="3"/>
  <c r="AF106" i="3"/>
  <c r="AL106" i="3" s="1"/>
  <c r="CJ106" i="3"/>
  <c r="CI106" i="3"/>
  <c r="BO107" i="3"/>
  <c r="CA107" i="3" s="1"/>
  <c r="CG107" i="3" s="1"/>
  <c r="BC107" i="3"/>
  <c r="BI107" i="3" s="1"/>
  <c r="AB108" i="3"/>
  <c r="AH108" i="3" s="1"/>
  <c r="AD108" i="3"/>
  <c r="AJ108" i="3" s="1"/>
  <c r="AE108" i="3"/>
  <c r="AK108" i="3" s="1"/>
  <c r="F109" i="3"/>
  <c r="BA107" i="3"/>
  <c r="BG107" i="3" s="1"/>
  <c r="BM107" i="3"/>
  <c r="BL107" i="3"/>
  <c r="BX107" i="3" s="1"/>
  <c r="CD107" i="3" s="1"/>
  <c r="AZ107" i="3"/>
  <c r="BF107" i="3" s="1"/>
  <c r="M107" i="3"/>
  <c r="AA107" i="3"/>
  <c r="AG107" i="3" s="1"/>
  <c r="AR107" i="3"/>
  <c r="BK107" i="3"/>
  <c r="AY107" i="3"/>
  <c r="BE107" i="3" s="1"/>
  <c r="BB107" i="3"/>
  <c r="BH107" i="3" s="1"/>
  <c r="BN107" i="3"/>
  <c r="BZ107" i="3" s="1"/>
  <c r="CF107" i="3" s="1"/>
  <c r="BD106" i="3"/>
  <c r="BJ106" i="3" s="1"/>
  <c r="BP106" i="3"/>
  <c r="CB106" i="3" s="1"/>
  <c r="CH106" i="3" s="1"/>
  <c r="AX107" i="2"/>
  <c r="BQ107" i="2"/>
  <c r="BT108" i="2"/>
  <c r="S109" i="2"/>
  <c r="BR108" i="2"/>
  <c r="BS108" i="2"/>
  <c r="Z108" i="2"/>
  <c r="BU108" i="2"/>
  <c r="AF106" i="2"/>
  <c r="AL106" i="2" s="1"/>
  <c r="CI106" i="2"/>
  <c r="BP106" i="2"/>
  <c r="CB106" i="2" s="1"/>
  <c r="CH106" i="2" s="1"/>
  <c r="BD106" i="2"/>
  <c r="BJ106" i="2" s="1"/>
  <c r="AY107" i="2"/>
  <c r="BE107" i="2" s="1"/>
  <c r="AR107" i="2"/>
  <c r="BK107" i="2"/>
  <c r="BW107" i="2" s="1"/>
  <c r="CC107" i="2" s="1"/>
  <c r="BN107" i="2"/>
  <c r="BB107" i="2"/>
  <c r="BH107" i="2" s="1"/>
  <c r="AZ107" i="2"/>
  <c r="BF107" i="2" s="1"/>
  <c r="BL107" i="2"/>
  <c r="AB108" i="2"/>
  <c r="AH108" i="2" s="1"/>
  <c r="AD108" i="2"/>
  <c r="AJ108" i="2" s="1"/>
  <c r="F109" i="2"/>
  <c r="AC108" i="2"/>
  <c r="AI108" i="2" s="1"/>
  <c r="AE108" i="2"/>
  <c r="AK108" i="2" s="1"/>
  <c r="BO107" i="2"/>
  <c r="CA107" i="2" s="1"/>
  <c r="CG107" i="2" s="1"/>
  <c r="BC107" i="2"/>
  <c r="BI107" i="2" s="1"/>
  <c r="AA107" i="2"/>
  <c r="AG107" i="2" s="1"/>
  <c r="M107" i="2"/>
  <c r="BM107" i="2"/>
  <c r="BY107" i="2" s="1"/>
  <c r="CE107" i="2" s="1"/>
  <c r="BA107" i="2"/>
  <c r="BG107" i="2" s="1"/>
  <c r="AX107" i="1"/>
  <c r="BV107" i="1" s="1"/>
  <c r="BQ107" i="1"/>
  <c r="BR108" i="1"/>
  <c r="BS108" i="1"/>
  <c r="BT108" i="1"/>
  <c r="BU108" i="1"/>
  <c r="S109" i="1"/>
  <c r="BQ398" i="1"/>
  <c r="AX398" i="1"/>
  <c r="Z398" i="1"/>
  <c r="BT398" i="1"/>
  <c r="BU398" i="1"/>
  <c r="BR398" i="1"/>
  <c r="BS398" i="1"/>
  <c r="BD106" i="1"/>
  <c r="BJ106" i="1" s="1"/>
  <c r="BP106" i="1"/>
  <c r="CB106" i="1" s="1"/>
  <c r="CH106" i="1" s="1"/>
  <c r="M107" i="1"/>
  <c r="AF107" i="1" s="1"/>
  <c r="AL107" i="1" s="1"/>
  <c r="AA107" i="1"/>
  <c r="AG107" i="1" s="1"/>
  <c r="AR107" i="1"/>
  <c r="AY107" i="1"/>
  <c r="BE107" i="1" s="1"/>
  <c r="BK107" i="1"/>
  <c r="BW107" i="1" s="1"/>
  <c r="CC107" i="1" s="1"/>
  <c r="AZ107" i="1"/>
  <c r="BF107" i="1" s="1"/>
  <c r="BL107" i="1"/>
  <c r="BX107" i="1" s="1"/>
  <c r="CD107" i="1" s="1"/>
  <c r="BA107" i="1"/>
  <c r="BG107" i="1" s="1"/>
  <c r="BM107" i="1"/>
  <c r="BY107" i="1" s="1"/>
  <c r="CE107" i="1" s="1"/>
  <c r="BB107" i="1"/>
  <c r="BH107" i="1" s="1"/>
  <c r="BN107" i="1"/>
  <c r="BZ107" i="1" s="1"/>
  <c r="CF107" i="1" s="1"/>
  <c r="BC107" i="1"/>
  <c r="BI107" i="1" s="1"/>
  <c r="BO107" i="1"/>
  <c r="CA107" i="1" s="1"/>
  <c r="CG107" i="1" s="1"/>
  <c r="AB108" i="1"/>
  <c r="AH108" i="1" s="1"/>
  <c r="AC108" i="1"/>
  <c r="AI108" i="1" s="1"/>
  <c r="AD108" i="1"/>
  <c r="AJ108" i="1" s="1"/>
  <c r="AE108" i="1"/>
  <c r="AK108" i="1" s="1"/>
  <c r="F109" i="1"/>
  <c r="BR398" i="8"/>
  <c r="AK398" i="8"/>
  <c r="BQ398" i="8"/>
  <c r="AL398" i="8"/>
  <c r="BP398" i="8"/>
  <c r="BT398" i="8"/>
  <c r="BS398" i="8"/>
  <c r="AY107" i="6"/>
  <c r="AC107" i="4"/>
  <c r="AL106" i="4"/>
  <c r="AT106" i="4" s="1"/>
  <c r="AW106" i="4"/>
  <c r="AF107" i="4"/>
  <c r="AN107" i="4" s="1"/>
  <c r="AG107" i="4"/>
  <c r="AO107" i="4" s="1"/>
  <c r="AJ107" i="4"/>
  <c r="AR107" i="4" s="1"/>
  <c r="BS107" i="3"/>
  <c r="Z107" i="3"/>
  <c r="BR107" i="8"/>
  <c r="AK107" i="7"/>
  <c r="AY107" i="5"/>
  <c r="BR107" i="2"/>
  <c r="BR107" i="9"/>
  <c r="AK107" i="8"/>
  <c r="BP107" i="7"/>
  <c r="BP107" i="8"/>
  <c r="BS107" i="7"/>
  <c r="AC107" i="5"/>
  <c r="BT107" i="2"/>
  <c r="BV398" i="2"/>
  <c r="BT107" i="7"/>
  <c r="AC107" i="6"/>
  <c r="AY107" i="4"/>
  <c r="Z107" i="2"/>
  <c r="AW106" i="9"/>
  <c r="BI106" i="9" s="1"/>
  <c r="AM107" i="9"/>
  <c r="AY107" i="9" s="1"/>
  <c r="AW106" i="8"/>
  <c r="BI106" i="8" s="1"/>
  <c r="AM107" i="7"/>
  <c r="AY107" i="7" s="1"/>
  <c r="AW106" i="7"/>
  <c r="BI106" i="7" s="1"/>
  <c r="AK106" i="6"/>
  <c r="AS106" i="6" s="1"/>
  <c r="AK106" i="5"/>
  <c r="AS106" i="5" s="1"/>
  <c r="AK106" i="4"/>
  <c r="AS106" i="4" s="1"/>
  <c r="AF106" i="1"/>
  <c r="AL106" i="1" s="1"/>
  <c r="BR109" i="9" l="1"/>
  <c r="Y110" i="9"/>
  <c r="BS109" i="9"/>
  <c r="BQ108" i="9"/>
  <c r="AL108" i="9"/>
  <c r="R108" i="9"/>
  <c r="AN108" i="9"/>
  <c r="AZ108" i="9" s="1"/>
  <c r="BO108" i="9"/>
  <c r="BY108" i="9" s="1"/>
  <c r="AV108" i="9"/>
  <c r="BH108" i="9" s="1"/>
  <c r="AO109" i="9"/>
  <c r="BA109" i="9" s="1"/>
  <c r="F110" i="9"/>
  <c r="AP109" i="9"/>
  <c r="BB109" i="9" s="1"/>
  <c r="AQ109" i="9"/>
  <c r="BC109" i="9" s="1"/>
  <c r="S108" i="9"/>
  <c r="AX108" i="9" s="1"/>
  <c r="BJ108" i="9" s="1"/>
  <c r="AS108" i="9"/>
  <c r="BE108" i="9" s="1"/>
  <c r="BL108" i="9"/>
  <c r="BV108" i="9" s="1"/>
  <c r="BM108" i="9"/>
  <c r="AT108" i="9"/>
  <c r="BF108" i="9" s="1"/>
  <c r="AR108" i="9"/>
  <c r="BD108" i="9" s="1"/>
  <c r="BK108" i="9"/>
  <c r="BU108" i="9" s="1"/>
  <c r="AU108" i="9"/>
  <c r="BG108" i="9" s="1"/>
  <c r="BN108" i="9"/>
  <c r="BX108" i="9" s="1"/>
  <c r="AL108" i="8"/>
  <c r="BQ108" i="8"/>
  <c r="BT109" i="8"/>
  <c r="Y110" i="8"/>
  <c r="BS109" i="8"/>
  <c r="BM108" i="8"/>
  <c r="BW108" i="8" s="1"/>
  <c r="AT108" i="8"/>
  <c r="BF108" i="8" s="1"/>
  <c r="R108" i="8"/>
  <c r="AN108" i="8"/>
  <c r="AZ108" i="8" s="1"/>
  <c r="BO108" i="8"/>
  <c r="BY108" i="8" s="1"/>
  <c r="AV108" i="8"/>
  <c r="BH108" i="8" s="1"/>
  <c r="S108" i="8"/>
  <c r="AX108" i="8" s="1"/>
  <c r="BJ108" i="8" s="1"/>
  <c r="BL108" i="8"/>
  <c r="BV108" i="8" s="1"/>
  <c r="AS108" i="8"/>
  <c r="BE108" i="8" s="1"/>
  <c r="BK108" i="8"/>
  <c r="AR108" i="8"/>
  <c r="BD108" i="8" s="1"/>
  <c r="AM109" i="8"/>
  <c r="AY109" i="8" s="1"/>
  <c r="AO109" i="8"/>
  <c r="BA109" i="8" s="1"/>
  <c r="AQ109" i="8"/>
  <c r="BC109" i="8" s="1"/>
  <c r="F110" i="8"/>
  <c r="AP109" i="8"/>
  <c r="BB109" i="8" s="1"/>
  <c r="AU108" i="8"/>
  <c r="BG108" i="8" s="1"/>
  <c r="BN108" i="8"/>
  <c r="BX108" i="8" s="1"/>
  <c r="AL108" i="7"/>
  <c r="BQ108" i="7"/>
  <c r="Y110" i="7"/>
  <c r="BP109" i="7"/>
  <c r="BS109" i="7"/>
  <c r="AR108" i="7"/>
  <c r="BD108" i="7" s="1"/>
  <c r="BK108" i="7"/>
  <c r="BU108" i="7" s="1"/>
  <c r="BM108" i="7"/>
  <c r="BW108" i="7" s="1"/>
  <c r="AT108" i="7"/>
  <c r="BF108" i="7" s="1"/>
  <c r="BO108" i="7"/>
  <c r="BY108" i="7" s="1"/>
  <c r="AV108" i="7"/>
  <c r="BH108" i="7" s="1"/>
  <c r="BN108" i="7"/>
  <c r="BX108" i="7" s="1"/>
  <c r="AU108" i="7"/>
  <c r="BG108" i="7" s="1"/>
  <c r="AQ109" i="7"/>
  <c r="BC109" i="7" s="1"/>
  <c r="AO109" i="7"/>
  <c r="BA109" i="7" s="1"/>
  <c r="AP109" i="7"/>
  <c r="BB109" i="7" s="1"/>
  <c r="F110" i="7"/>
  <c r="R108" i="7"/>
  <c r="AN108" i="7"/>
  <c r="AZ108" i="7" s="1"/>
  <c r="AS108" i="7"/>
  <c r="BE108" i="7" s="1"/>
  <c r="S108" i="7"/>
  <c r="AX108" i="7" s="1"/>
  <c r="BJ108" i="7" s="1"/>
  <c r="BL108" i="7"/>
  <c r="BV108" i="7" s="1"/>
  <c r="AV108" i="6"/>
  <c r="AD108" i="6"/>
  <c r="U110" i="6"/>
  <c r="O108" i="6"/>
  <c r="AL108" i="6" s="1"/>
  <c r="AT108" i="6" s="1"/>
  <c r="AH108" i="6"/>
  <c r="AP108" i="6" s="1"/>
  <c r="AU108" i="6"/>
  <c r="AW108" i="6" s="1"/>
  <c r="N108" i="6"/>
  <c r="AE108" i="6"/>
  <c r="AM108" i="6" s="1"/>
  <c r="AI108" i="6"/>
  <c r="AQ108" i="6" s="1"/>
  <c r="AX108" i="6"/>
  <c r="AF109" i="6"/>
  <c r="AN109" i="6" s="1"/>
  <c r="F110" i="6"/>
  <c r="AD108" i="5"/>
  <c r="AV108" i="5"/>
  <c r="U110" i="5"/>
  <c r="AK107" i="5"/>
  <c r="AS107" i="5" s="1"/>
  <c r="N108" i="5"/>
  <c r="AE108" i="5"/>
  <c r="AM108" i="5" s="1"/>
  <c r="O108" i="5"/>
  <c r="AL108" i="5" s="1"/>
  <c r="AT108" i="5" s="1"/>
  <c r="AH108" i="5"/>
  <c r="AP108" i="5" s="1"/>
  <c r="AU108" i="5"/>
  <c r="AW108" i="5" s="1"/>
  <c r="AI108" i="5"/>
  <c r="AQ108" i="5" s="1"/>
  <c r="AX108" i="5"/>
  <c r="AG109" i="5"/>
  <c r="AO109" i="5" s="1"/>
  <c r="AJ109" i="5"/>
  <c r="AR109" i="5" s="1"/>
  <c r="F110" i="5"/>
  <c r="AD108" i="4"/>
  <c r="AV108" i="4"/>
  <c r="U110" i="4"/>
  <c r="N108" i="4"/>
  <c r="AE108" i="4"/>
  <c r="AM108" i="4" s="1"/>
  <c r="O108" i="4"/>
  <c r="AL108" i="4" s="1"/>
  <c r="AT108" i="4" s="1"/>
  <c r="AH108" i="4"/>
  <c r="AP108" i="4" s="1"/>
  <c r="AU108" i="4"/>
  <c r="AW108" i="4" s="1"/>
  <c r="AI108" i="4"/>
  <c r="AQ108" i="4" s="1"/>
  <c r="AX108" i="4"/>
  <c r="AF109" i="4"/>
  <c r="AN109" i="4" s="1"/>
  <c r="AJ109" i="4"/>
  <c r="AR109" i="4" s="1"/>
  <c r="F110" i="4"/>
  <c r="S110" i="3"/>
  <c r="BS109" i="3"/>
  <c r="BT109" i="3"/>
  <c r="BU109" i="3"/>
  <c r="BR109" i="3"/>
  <c r="BQ108" i="3"/>
  <c r="AX108" i="3"/>
  <c r="M108" i="3"/>
  <c r="AA108" i="3"/>
  <c r="AG108" i="3" s="1"/>
  <c r="BN108" i="3"/>
  <c r="BZ108" i="3" s="1"/>
  <c r="CF108" i="3" s="1"/>
  <c r="BB108" i="3"/>
  <c r="BH108" i="3" s="1"/>
  <c r="BK108" i="3"/>
  <c r="BW108" i="3" s="1"/>
  <c r="CC108" i="3" s="1"/>
  <c r="AY108" i="3"/>
  <c r="BE108" i="3" s="1"/>
  <c r="AR108" i="3"/>
  <c r="BM108" i="3"/>
  <c r="BA108" i="3"/>
  <c r="BG108" i="3" s="1"/>
  <c r="BL108" i="3"/>
  <c r="BX108" i="3" s="1"/>
  <c r="CD108" i="3" s="1"/>
  <c r="AZ108" i="3"/>
  <c r="BF108" i="3" s="1"/>
  <c r="BC108" i="3"/>
  <c r="BI108" i="3" s="1"/>
  <c r="BO108" i="3"/>
  <c r="CA108" i="3" s="1"/>
  <c r="CG108" i="3" s="1"/>
  <c r="AD109" i="3"/>
  <c r="AJ109" i="3" s="1"/>
  <c r="AB109" i="3"/>
  <c r="AH109" i="3" s="1"/>
  <c r="AC109" i="3"/>
  <c r="AI109" i="3" s="1"/>
  <c r="F110" i="3"/>
  <c r="AE109" i="3"/>
  <c r="AK109" i="3" s="1"/>
  <c r="CJ107" i="3"/>
  <c r="CI107" i="3"/>
  <c r="AF107" i="3"/>
  <c r="AL107" i="3" s="1"/>
  <c r="BP107" i="3"/>
  <c r="BD107" i="3"/>
  <c r="BJ107" i="3" s="1"/>
  <c r="S110" i="2"/>
  <c r="BR109" i="2"/>
  <c r="BT109" i="2"/>
  <c r="BS109" i="2"/>
  <c r="BU109" i="2"/>
  <c r="AX108" i="2"/>
  <c r="BV108" i="2" s="1"/>
  <c r="BQ108" i="2"/>
  <c r="BD107" i="2"/>
  <c r="BJ107" i="2" s="1"/>
  <c r="BP107" i="2"/>
  <c r="AR108" i="2"/>
  <c r="BK108" i="2"/>
  <c r="BW108" i="2" s="1"/>
  <c r="CC108" i="2" s="1"/>
  <c r="AY108" i="2"/>
  <c r="BE108" i="2" s="1"/>
  <c r="BA108" i="2"/>
  <c r="BG108" i="2" s="1"/>
  <c r="BM108" i="2"/>
  <c r="BY108" i="2" s="1"/>
  <c r="CE108" i="2" s="1"/>
  <c r="BN108" i="2"/>
  <c r="BZ108" i="2" s="1"/>
  <c r="CF108" i="2" s="1"/>
  <c r="BB108" i="2"/>
  <c r="BH108" i="2" s="1"/>
  <c r="AB109" i="2"/>
  <c r="AH109" i="2" s="1"/>
  <c r="AE109" i="2"/>
  <c r="AK109" i="2" s="1"/>
  <c r="F110" i="2"/>
  <c r="AC109" i="2"/>
  <c r="AI109" i="2" s="1"/>
  <c r="AD109" i="2"/>
  <c r="AJ109" i="2" s="1"/>
  <c r="M108" i="2"/>
  <c r="AA108" i="2"/>
  <c r="AG108" i="2" s="1"/>
  <c r="AZ108" i="2"/>
  <c r="BF108" i="2" s="1"/>
  <c r="BL108" i="2"/>
  <c r="BX108" i="2" s="1"/>
  <c r="CD108" i="2" s="1"/>
  <c r="BC108" i="2"/>
  <c r="BI108" i="2" s="1"/>
  <c r="BO108" i="2"/>
  <c r="CA108" i="2" s="1"/>
  <c r="CG108" i="2" s="1"/>
  <c r="AF107" i="2"/>
  <c r="AL107" i="2" s="1"/>
  <c r="CI107" i="2"/>
  <c r="AX108" i="1"/>
  <c r="BQ108" i="1"/>
  <c r="BR109" i="1"/>
  <c r="BS109" i="1"/>
  <c r="BT109" i="1"/>
  <c r="BU109" i="1"/>
  <c r="S110" i="1"/>
  <c r="BD107" i="1"/>
  <c r="BJ107" i="1" s="1"/>
  <c r="BP107" i="1"/>
  <c r="CB107" i="1" s="1"/>
  <c r="CH107" i="1" s="1"/>
  <c r="M108" i="1"/>
  <c r="AA108" i="1"/>
  <c r="AG108" i="1" s="1"/>
  <c r="AR108" i="1"/>
  <c r="AY108" i="1"/>
  <c r="BE108" i="1" s="1"/>
  <c r="BK108" i="1"/>
  <c r="BW108" i="1" s="1"/>
  <c r="CC108" i="1" s="1"/>
  <c r="AZ108" i="1"/>
  <c r="BF108" i="1" s="1"/>
  <c r="BL108" i="1"/>
  <c r="BX108" i="1" s="1"/>
  <c r="CD108" i="1" s="1"/>
  <c r="BA108" i="1"/>
  <c r="BG108" i="1" s="1"/>
  <c r="BM108" i="1"/>
  <c r="BY108" i="1" s="1"/>
  <c r="CE108" i="1" s="1"/>
  <c r="BB108" i="1"/>
  <c r="BH108" i="1" s="1"/>
  <c r="BN108" i="1"/>
  <c r="BZ108" i="1" s="1"/>
  <c r="CF108" i="1" s="1"/>
  <c r="BC108" i="1"/>
  <c r="BI108" i="1" s="1"/>
  <c r="BO108" i="1"/>
  <c r="CA108" i="1" s="1"/>
  <c r="CG108" i="1" s="1"/>
  <c r="AB109" i="1"/>
  <c r="AH109" i="1" s="1"/>
  <c r="AC109" i="1"/>
  <c r="AI109" i="1" s="1"/>
  <c r="AD109" i="1"/>
  <c r="AJ109" i="1" s="1"/>
  <c r="AE109" i="1"/>
  <c r="AK109" i="1" s="1"/>
  <c r="F110" i="1"/>
  <c r="BW107" i="9"/>
  <c r="BW107" i="8"/>
  <c r="AC108" i="6"/>
  <c r="AG108" i="6"/>
  <c r="AO108" i="6" s="1"/>
  <c r="BV107" i="3"/>
  <c r="BS108" i="3"/>
  <c r="AC108" i="3"/>
  <c r="AI108" i="3" s="1"/>
  <c r="BY107" i="3"/>
  <c r="CE107" i="3" s="1"/>
  <c r="BW107" i="3"/>
  <c r="CC107" i="3" s="1"/>
  <c r="BV107" i="2"/>
  <c r="BZ107" i="2"/>
  <c r="CF107" i="2" s="1"/>
  <c r="BX107" i="2"/>
  <c r="CD107" i="2" s="1"/>
  <c r="Z108" i="1"/>
  <c r="AG108" i="4"/>
  <c r="AO108" i="4" s="1"/>
  <c r="BR108" i="9"/>
  <c r="AJ108" i="6"/>
  <c r="AR108" i="6" s="1"/>
  <c r="AC108" i="5"/>
  <c r="AC108" i="4"/>
  <c r="AK107" i="4"/>
  <c r="AS107" i="4" s="1"/>
  <c r="AZ107" i="4"/>
  <c r="AW107" i="8"/>
  <c r="BI107" i="8" s="1"/>
  <c r="BU107" i="8"/>
  <c r="AY108" i="6"/>
  <c r="AY108" i="5"/>
  <c r="AK108" i="9"/>
  <c r="AK108" i="8"/>
  <c r="AK108" i="7"/>
  <c r="BX107" i="7"/>
  <c r="AW107" i="7"/>
  <c r="BI107" i="7" s="1"/>
  <c r="BU107" i="7"/>
  <c r="BY107" i="7"/>
  <c r="AK107" i="6"/>
  <c r="AS107" i="6" s="1"/>
  <c r="AZ107" i="6"/>
  <c r="AZ107" i="5"/>
  <c r="Z108" i="3"/>
  <c r="BV398" i="1"/>
  <c r="BP108" i="8"/>
  <c r="AY108" i="4"/>
  <c r="AM108" i="8"/>
  <c r="AY108" i="8" s="1"/>
  <c r="BS110" i="9" l="1"/>
  <c r="BT110" i="9"/>
  <c r="Y111" i="9"/>
  <c r="AL109" i="9"/>
  <c r="BQ109" i="9"/>
  <c r="AW108" i="9"/>
  <c r="BI108" i="9" s="1"/>
  <c r="AV109" i="9"/>
  <c r="BH109" i="9" s="1"/>
  <c r="BO109" i="9"/>
  <c r="AO110" i="9"/>
  <c r="BA110" i="9" s="1"/>
  <c r="AM110" i="9"/>
  <c r="AY110" i="9" s="1"/>
  <c r="F111" i="9"/>
  <c r="AP110" i="9"/>
  <c r="BB110" i="9" s="1"/>
  <c r="AQ110" i="9"/>
  <c r="BC110" i="9" s="1"/>
  <c r="R109" i="9"/>
  <c r="AN109" i="9"/>
  <c r="AZ109" i="9" s="1"/>
  <c r="AT109" i="9"/>
  <c r="BF109" i="9" s="1"/>
  <c r="BM109" i="9"/>
  <c r="BW109" i="9" s="1"/>
  <c r="BL109" i="9"/>
  <c r="BV109" i="9" s="1"/>
  <c r="S109" i="9"/>
  <c r="AX109" i="9" s="1"/>
  <c r="BJ109" i="9" s="1"/>
  <c r="AS109" i="9"/>
  <c r="BE109" i="9" s="1"/>
  <c r="BN109" i="9"/>
  <c r="BX109" i="9" s="1"/>
  <c r="AU109" i="9"/>
  <c r="BG109" i="9" s="1"/>
  <c r="AR109" i="9"/>
  <c r="BD109" i="9" s="1"/>
  <c r="BK109" i="9"/>
  <c r="AM109" i="9"/>
  <c r="AY109" i="9" s="1"/>
  <c r="BQ109" i="8"/>
  <c r="AL109" i="8"/>
  <c r="BS110" i="8"/>
  <c r="AK110" i="8"/>
  <c r="BR110" i="8"/>
  <c r="Y111" i="8"/>
  <c r="AW108" i="8"/>
  <c r="BI108" i="8" s="1"/>
  <c r="S109" i="8"/>
  <c r="AX109" i="8" s="1"/>
  <c r="BJ109" i="8" s="1"/>
  <c r="AS109" i="8"/>
  <c r="BE109" i="8" s="1"/>
  <c r="BL109" i="8"/>
  <c r="BV109" i="8" s="1"/>
  <c r="BN109" i="8"/>
  <c r="BX109" i="8" s="1"/>
  <c r="AU109" i="8"/>
  <c r="BG109" i="8" s="1"/>
  <c r="AO110" i="8"/>
  <c r="BA110" i="8" s="1"/>
  <c r="AQ110" i="8"/>
  <c r="BC110" i="8" s="1"/>
  <c r="AP110" i="8"/>
  <c r="BB110" i="8" s="1"/>
  <c r="F111" i="8"/>
  <c r="BO109" i="8"/>
  <c r="BY109" i="8" s="1"/>
  <c r="AV109" i="8"/>
  <c r="BH109" i="8" s="1"/>
  <c r="AT109" i="8"/>
  <c r="BF109" i="8" s="1"/>
  <c r="BM109" i="8"/>
  <c r="AR109" i="8"/>
  <c r="BD109" i="8" s="1"/>
  <c r="BK109" i="8"/>
  <c r="R109" i="8"/>
  <c r="AN109" i="8"/>
  <c r="AZ109" i="8" s="1"/>
  <c r="AL109" i="7"/>
  <c r="BQ109" i="7"/>
  <c r="BR110" i="7"/>
  <c r="Y111" i="7"/>
  <c r="BP110" i="7"/>
  <c r="BS110" i="7"/>
  <c r="BT110" i="7"/>
  <c r="R109" i="7"/>
  <c r="AN109" i="7"/>
  <c r="AZ109" i="7" s="1"/>
  <c r="AT109" i="7"/>
  <c r="BF109" i="7" s="1"/>
  <c r="BM109" i="7"/>
  <c r="AS109" i="7"/>
  <c r="BE109" i="7" s="1"/>
  <c r="S109" i="7"/>
  <c r="AX109" i="7" s="1"/>
  <c r="BJ109" i="7" s="1"/>
  <c r="BL109" i="7"/>
  <c r="BV109" i="7" s="1"/>
  <c r="AM109" i="7"/>
  <c r="AY109" i="7" s="1"/>
  <c r="BK109" i="7"/>
  <c r="BU109" i="7" s="1"/>
  <c r="AR109" i="7"/>
  <c r="BD109" i="7" s="1"/>
  <c r="BN109" i="7"/>
  <c r="BX109" i="7" s="1"/>
  <c r="AU109" i="7"/>
  <c r="BG109" i="7" s="1"/>
  <c r="BO109" i="7"/>
  <c r="AV109" i="7"/>
  <c r="BH109" i="7" s="1"/>
  <c r="AP110" i="7"/>
  <c r="BB110" i="7" s="1"/>
  <c r="AO110" i="7"/>
  <c r="BA110" i="7" s="1"/>
  <c r="F111" i="7"/>
  <c r="AM110" i="7"/>
  <c r="AY110" i="7" s="1"/>
  <c r="AQ110" i="7"/>
  <c r="BC110" i="7" s="1"/>
  <c r="AW108" i="7"/>
  <c r="BI108" i="7" s="1"/>
  <c r="AD109" i="6"/>
  <c r="AV109" i="6"/>
  <c r="U111" i="6"/>
  <c r="AK108" i="6"/>
  <c r="AS108" i="6" s="1"/>
  <c r="O109" i="6"/>
  <c r="AL109" i="6" s="1"/>
  <c r="AT109" i="6" s="1"/>
  <c r="AH109" i="6"/>
  <c r="AP109" i="6" s="1"/>
  <c r="AU109" i="6"/>
  <c r="AW109" i="6" s="1"/>
  <c r="AG110" i="6"/>
  <c r="AO110" i="6" s="1"/>
  <c r="AF110" i="6"/>
  <c r="AN110" i="6" s="1"/>
  <c r="F111" i="6"/>
  <c r="N109" i="6"/>
  <c r="AE109" i="6"/>
  <c r="AM109" i="6" s="1"/>
  <c r="AI109" i="6"/>
  <c r="AQ109" i="6" s="1"/>
  <c r="AX109" i="6"/>
  <c r="AD109" i="5"/>
  <c r="AV109" i="5"/>
  <c r="U111" i="5"/>
  <c r="AK108" i="5"/>
  <c r="AS108" i="5" s="1"/>
  <c r="N109" i="5"/>
  <c r="AE109" i="5"/>
  <c r="AM109" i="5" s="1"/>
  <c r="O109" i="5"/>
  <c r="AL109" i="5" s="1"/>
  <c r="AT109" i="5" s="1"/>
  <c r="AH109" i="5"/>
  <c r="AP109" i="5" s="1"/>
  <c r="AU109" i="5"/>
  <c r="AW109" i="5" s="1"/>
  <c r="AI109" i="5"/>
  <c r="AQ109" i="5" s="1"/>
  <c r="AX109" i="5"/>
  <c r="AF110" i="5"/>
  <c r="AN110" i="5" s="1"/>
  <c r="AG110" i="5"/>
  <c r="AO110" i="5" s="1"/>
  <c r="F111" i="5"/>
  <c r="AD109" i="4"/>
  <c r="AV109" i="4"/>
  <c r="U111" i="4"/>
  <c r="AK108" i="4"/>
  <c r="AS108" i="4" s="1"/>
  <c r="N109" i="4"/>
  <c r="AE109" i="4"/>
  <c r="AM109" i="4" s="1"/>
  <c r="O109" i="4"/>
  <c r="AH109" i="4"/>
  <c r="AP109" i="4" s="1"/>
  <c r="AU109" i="4"/>
  <c r="AI109" i="4"/>
  <c r="AQ109" i="4" s="1"/>
  <c r="AX109" i="4"/>
  <c r="F111" i="4"/>
  <c r="S111" i="3"/>
  <c r="BR110" i="3"/>
  <c r="BU110" i="3"/>
  <c r="BT110" i="3"/>
  <c r="BQ109" i="3"/>
  <c r="AX109" i="3"/>
  <c r="CI108" i="3"/>
  <c r="AF108" i="3"/>
  <c r="AL108" i="3" s="1"/>
  <c r="CJ108" i="3"/>
  <c r="BD108" i="3"/>
  <c r="BJ108" i="3" s="1"/>
  <c r="BP108" i="3"/>
  <c r="AA109" i="3"/>
  <c r="AG109" i="3" s="1"/>
  <c r="M109" i="3"/>
  <c r="BN109" i="3"/>
  <c r="BZ109" i="3" s="1"/>
  <c r="CF109" i="3" s="1"/>
  <c r="BB109" i="3"/>
  <c r="BH109" i="3" s="1"/>
  <c r="AY109" i="3"/>
  <c r="BE109" i="3" s="1"/>
  <c r="BK109" i="3"/>
  <c r="BW109" i="3" s="1"/>
  <c r="CC109" i="3" s="1"/>
  <c r="AR109" i="3"/>
  <c r="BM109" i="3"/>
  <c r="BY109" i="3" s="1"/>
  <c r="CE109" i="3" s="1"/>
  <c r="BA109" i="3"/>
  <c r="BG109" i="3" s="1"/>
  <c r="AC110" i="3"/>
  <c r="AI110" i="3" s="1"/>
  <c r="AE110" i="3"/>
  <c r="AK110" i="3" s="1"/>
  <c r="AB110" i="3"/>
  <c r="AH110" i="3" s="1"/>
  <c r="AD110" i="3"/>
  <c r="AJ110" i="3" s="1"/>
  <c r="F111" i="3"/>
  <c r="BL109" i="3"/>
  <c r="BX109" i="3" s="1"/>
  <c r="CD109" i="3" s="1"/>
  <c r="AZ109" i="3"/>
  <c r="BF109" i="3" s="1"/>
  <c r="BC109" i="3"/>
  <c r="BI109" i="3" s="1"/>
  <c r="BO109" i="3"/>
  <c r="CA109" i="3" s="1"/>
  <c r="CG109" i="3" s="1"/>
  <c r="BS110" i="2"/>
  <c r="BR110" i="2"/>
  <c r="BT110" i="2"/>
  <c r="S111" i="2"/>
  <c r="Z110" i="2"/>
  <c r="AX109" i="2"/>
  <c r="BQ109" i="2"/>
  <c r="BD108" i="2"/>
  <c r="BJ108" i="2" s="1"/>
  <c r="BP108" i="2"/>
  <c r="CB108" i="2" s="1"/>
  <c r="CH108" i="2" s="1"/>
  <c r="AD110" i="2"/>
  <c r="AJ110" i="2" s="1"/>
  <c r="AC110" i="2"/>
  <c r="AI110" i="2" s="1"/>
  <c r="AE110" i="2"/>
  <c r="AK110" i="2" s="1"/>
  <c r="F111" i="2"/>
  <c r="AB110" i="2"/>
  <c r="AH110" i="2" s="1"/>
  <c r="BB109" i="2"/>
  <c r="BH109" i="2" s="1"/>
  <c r="BN109" i="2"/>
  <c r="BZ109" i="2" s="1"/>
  <c r="CF109" i="2" s="1"/>
  <c r="AR109" i="2"/>
  <c r="AY109" i="2"/>
  <c r="BE109" i="2" s="1"/>
  <c r="BK109" i="2"/>
  <c r="BW109" i="2" s="1"/>
  <c r="CC109" i="2" s="1"/>
  <c r="BA109" i="2"/>
  <c r="BG109" i="2" s="1"/>
  <c r="BM109" i="2"/>
  <c r="BY109" i="2" s="1"/>
  <c r="CE109" i="2" s="1"/>
  <c r="AA109" i="2"/>
  <c r="AG109" i="2" s="1"/>
  <c r="M109" i="2"/>
  <c r="AZ109" i="2"/>
  <c r="BF109" i="2" s="1"/>
  <c r="BL109" i="2"/>
  <c r="BX109" i="2" s="1"/>
  <c r="CD109" i="2" s="1"/>
  <c r="BC109" i="2"/>
  <c r="BI109" i="2" s="1"/>
  <c r="BO109" i="2"/>
  <c r="CA109" i="2" s="1"/>
  <c r="CG109" i="2" s="1"/>
  <c r="AF108" i="2"/>
  <c r="AL108" i="2" s="1"/>
  <c r="CI108" i="2"/>
  <c r="AX109" i="1"/>
  <c r="BQ109" i="1"/>
  <c r="BR110" i="1"/>
  <c r="BS110" i="1"/>
  <c r="BT110" i="1"/>
  <c r="S111" i="1"/>
  <c r="AF108" i="1"/>
  <c r="AL108" i="1" s="1"/>
  <c r="BD108" i="1"/>
  <c r="BJ108" i="1" s="1"/>
  <c r="BP108" i="1"/>
  <c r="M109" i="1"/>
  <c r="AA109" i="1"/>
  <c r="AG109" i="1" s="1"/>
  <c r="AR109" i="1"/>
  <c r="AY109" i="1"/>
  <c r="BE109" i="1" s="1"/>
  <c r="BK109" i="1"/>
  <c r="BW109" i="1" s="1"/>
  <c r="CC109" i="1" s="1"/>
  <c r="AZ109" i="1"/>
  <c r="BF109" i="1" s="1"/>
  <c r="BL109" i="1"/>
  <c r="BX109" i="1" s="1"/>
  <c r="CD109" i="1" s="1"/>
  <c r="BA109" i="1"/>
  <c r="BG109" i="1" s="1"/>
  <c r="BM109" i="1"/>
  <c r="BY109" i="1" s="1"/>
  <c r="CE109" i="1" s="1"/>
  <c r="BB109" i="1"/>
  <c r="BH109" i="1" s="1"/>
  <c r="BN109" i="1"/>
  <c r="BZ109" i="1" s="1"/>
  <c r="CF109" i="1" s="1"/>
  <c r="BC109" i="1"/>
  <c r="BI109" i="1" s="1"/>
  <c r="BO109" i="1"/>
  <c r="CA109" i="1" s="1"/>
  <c r="CG109" i="1" s="1"/>
  <c r="AB110" i="1"/>
  <c r="AH110" i="1" s="1"/>
  <c r="AC110" i="1"/>
  <c r="AI110" i="1" s="1"/>
  <c r="AD110" i="1"/>
  <c r="AJ110" i="1" s="1"/>
  <c r="F111" i="1"/>
  <c r="BP109" i="8"/>
  <c r="AC109" i="6"/>
  <c r="AG109" i="6"/>
  <c r="AO109" i="6" s="1"/>
  <c r="AZ108" i="4"/>
  <c r="Z109" i="2"/>
  <c r="BY108" i="3"/>
  <c r="CE108" i="3" s="1"/>
  <c r="CB107" i="2"/>
  <c r="CH107" i="2" s="1"/>
  <c r="AK109" i="8"/>
  <c r="AZ108" i="5"/>
  <c r="AF109" i="5"/>
  <c r="AN109" i="5" s="1"/>
  <c r="BV108" i="1"/>
  <c r="BW108" i="9"/>
  <c r="BT109" i="7"/>
  <c r="AY109" i="6"/>
  <c r="AG109" i="4"/>
  <c r="AO109" i="4" s="1"/>
  <c r="BU108" i="8"/>
  <c r="AK109" i="7"/>
  <c r="AC109" i="5"/>
  <c r="BV108" i="3"/>
  <c r="CB107" i="3"/>
  <c r="CH107" i="3" s="1"/>
  <c r="AK109" i="9"/>
  <c r="BR109" i="8"/>
  <c r="AY109" i="5"/>
  <c r="AC109" i="4"/>
  <c r="Z109" i="3"/>
  <c r="BP109" i="9"/>
  <c r="BR109" i="7"/>
  <c r="AZ108" i="6"/>
  <c r="AJ109" i="6"/>
  <c r="AR109" i="6" s="1"/>
  <c r="BT109" i="9"/>
  <c r="AY109" i="4"/>
  <c r="Z109" i="1"/>
  <c r="AL110" i="9" l="1"/>
  <c r="BQ110" i="9"/>
  <c r="BS111" i="9"/>
  <c r="Y112" i="9"/>
  <c r="BR111" i="9"/>
  <c r="AR110" i="9"/>
  <c r="BD110" i="9" s="1"/>
  <c r="BK110" i="9"/>
  <c r="AT110" i="9"/>
  <c r="BF110" i="9" s="1"/>
  <c r="BM110" i="9"/>
  <c r="AO111" i="9"/>
  <c r="BA111" i="9" s="1"/>
  <c r="AQ111" i="9"/>
  <c r="BC111" i="9" s="1"/>
  <c r="AP111" i="9"/>
  <c r="BB111" i="9" s="1"/>
  <c r="F112" i="9"/>
  <c r="S110" i="9"/>
  <c r="AX110" i="9" s="1"/>
  <c r="BJ110" i="9" s="1"/>
  <c r="AS110" i="9"/>
  <c r="BE110" i="9" s="1"/>
  <c r="BL110" i="9"/>
  <c r="BV110" i="9" s="1"/>
  <c r="BN110" i="9"/>
  <c r="BX110" i="9" s="1"/>
  <c r="AU110" i="9"/>
  <c r="BG110" i="9" s="1"/>
  <c r="AV110" i="9"/>
  <c r="BH110" i="9" s="1"/>
  <c r="BO110" i="9"/>
  <c r="BY110" i="9" s="1"/>
  <c r="AN110" i="9"/>
  <c r="AZ110" i="9" s="1"/>
  <c r="R110" i="9"/>
  <c r="BS111" i="8"/>
  <c r="Y112" i="8"/>
  <c r="BR111" i="8"/>
  <c r="BT111" i="8"/>
  <c r="AL110" i="8"/>
  <c r="BQ110" i="8"/>
  <c r="AT110" i="8"/>
  <c r="BF110" i="8" s="1"/>
  <c r="BM110" i="8"/>
  <c r="BW110" i="8" s="1"/>
  <c r="AV110" i="8"/>
  <c r="BH110" i="8" s="1"/>
  <c r="BO110" i="8"/>
  <c r="AR110" i="8"/>
  <c r="BD110" i="8" s="1"/>
  <c r="BK110" i="8"/>
  <c r="AM110" i="8"/>
  <c r="AY110" i="8" s="1"/>
  <c r="AS110" i="8"/>
  <c r="BE110" i="8" s="1"/>
  <c r="S110" i="8"/>
  <c r="AX110" i="8" s="1"/>
  <c r="BJ110" i="8" s="1"/>
  <c r="BL110" i="8"/>
  <c r="BV110" i="8" s="1"/>
  <c r="AU110" i="8"/>
  <c r="BG110" i="8" s="1"/>
  <c r="BN110" i="8"/>
  <c r="BX110" i="8" s="1"/>
  <c r="AN110" i="8"/>
  <c r="AZ110" i="8" s="1"/>
  <c r="R110" i="8"/>
  <c r="AW110" i="8" s="1"/>
  <c r="BI110" i="8" s="1"/>
  <c r="AP111" i="8"/>
  <c r="BB111" i="8" s="1"/>
  <c r="F112" i="8"/>
  <c r="AO111" i="8"/>
  <c r="BA111" i="8" s="1"/>
  <c r="AQ111" i="8"/>
  <c r="BC111" i="8" s="1"/>
  <c r="Y112" i="7"/>
  <c r="BS111" i="7"/>
  <c r="BQ110" i="7"/>
  <c r="AL110" i="7"/>
  <c r="BK110" i="7"/>
  <c r="BU110" i="7" s="1"/>
  <c r="AR110" i="7"/>
  <c r="BD110" i="7" s="1"/>
  <c r="AT110" i="7"/>
  <c r="BF110" i="7" s="1"/>
  <c r="BM110" i="7"/>
  <c r="BW110" i="7" s="1"/>
  <c r="AV110" i="7"/>
  <c r="BH110" i="7" s="1"/>
  <c r="BO110" i="7"/>
  <c r="BY110" i="7" s="1"/>
  <c r="R110" i="7"/>
  <c r="AN110" i="7"/>
  <c r="AZ110" i="7" s="1"/>
  <c r="AQ111" i="7"/>
  <c r="BC111" i="7" s="1"/>
  <c r="F112" i="7"/>
  <c r="AP111" i="7"/>
  <c r="BB111" i="7" s="1"/>
  <c r="AO111" i="7"/>
  <c r="BA111" i="7" s="1"/>
  <c r="AS110" i="7"/>
  <c r="BE110" i="7" s="1"/>
  <c r="S110" i="7"/>
  <c r="AX110" i="7" s="1"/>
  <c r="BJ110" i="7" s="1"/>
  <c r="BL110" i="7"/>
  <c r="BV110" i="7" s="1"/>
  <c r="AU110" i="7"/>
  <c r="BG110" i="7" s="1"/>
  <c r="BN110" i="7"/>
  <c r="BX110" i="7" s="1"/>
  <c r="AD110" i="6"/>
  <c r="AV110" i="6"/>
  <c r="U112" i="6"/>
  <c r="AE110" i="6"/>
  <c r="AM110" i="6" s="1"/>
  <c r="N110" i="6"/>
  <c r="AI110" i="6"/>
  <c r="AQ110" i="6" s="1"/>
  <c r="AX110" i="6"/>
  <c r="O110" i="6"/>
  <c r="AL110" i="6" s="1"/>
  <c r="AT110" i="6" s="1"/>
  <c r="AU110" i="6"/>
  <c r="AW110" i="6" s="1"/>
  <c r="AH110" i="6"/>
  <c r="AP110" i="6" s="1"/>
  <c r="AF111" i="6"/>
  <c r="AN111" i="6" s="1"/>
  <c r="F112" i="6"/>
  <c r="AJ111" i="6"/>
  <c r="AR111" i="6" s="1"/>
  <c r="AD110" i="5"/>
  <c r="AV110" i="5"/>
  <c r="U112" i="5"/>
  <c r="AK109" i="5"/>
  <c r="AS109" i="5" s="1"/>
  <c r="N110" i="5"/>
  <c r="AE110" i="5"/>
  <c r="AM110" i="5" s="1"/>
  <c r="O110" i="5"/>
  <c r="AL110" i="5" s="1"/>
  <c r="AT110" i="5" s="1"/>
  <c r="AH110" i="5"/>
  <c r="AP110" i="5" s="1"/>
  <c r="AU110" i="5"/>
  <c r="AW110" i="5" s="1"/>
  <c r="AI110" i="5"/>
  <c r="AQ110" i="5" s="1"/>
  <c r="AX110" i="5"/>
  <c r="AF111" i="5"/>
  <c r="AN111" i="5" s="1"/>
  <c r="AG111" i="5"/>
  <c r="AO111" i="5" s="1"/>
  <c r="AJ111" i="5"/>
  <c r="AR111" i="5" s="1"/>
  <c r="F112" i="5"/>
  <c r="AD110" i="4"/>
  <c r="AV110" i="4"/>
  <c r="U112" i="4"/>
  <c r="N110" i="4"/>
  <c r="AE110" i="4"/>
  <c r="AM110" i="4" s="1"/>
  <c r="O110" i="4"/>
  <c r="AL110" i="4" s="1"/>
  <c r="AT110" i="4" s="1"/>
  <c r="AH110" i="4"/>
  <c r="AP110" i="4" s="1"/>
  <c r="AU110" i="4"/>
  <c r="AW110" i="4" s="1"/>
  <c r="AI110" i="4"/>
  <c r="AQ110" i="4" s="1"/>
  <c r="AX110" i="4"/>
  <c r="AF111" i="4"/>
  <c r="AN111" i="4" s="1"/>
  <c r="AJ111" i="4"/>
  <c r="AR111" i="4" s="1"/>
  <c r="F112" i="4"/>
  <c r="AX110" i="3"/>
  <c r="BQ110" i="3"/>
  <c r="BU111" i="3"/>
  <c r="BR111" i="3"/>
  <c r="BT111" i="3"/>
  <c r="S112" i="3"/>
  <c r="CI109" i="3"/>
  <c r="AF109" i="3"/>
  <c r="AL109" i="3" s="1"/>
  <c r="CJ109" i="3"/>
  <c r="BD109" i="3"/>
  <c r="BJ109" i="3" s="1"/>
  <c r="BP109" i="3"/>
  <c r="AR110" i="3"/>
  <c r="BK110" i="3"/>
  <c r="BW110" i="3" s="1"/>
  <c r="CC110" i="3" s="1"/>
  <c r="AY110" i="3"/>
  <c r="BE110" i="3" s="1"/>
  <c r="AZ110" i="3"/>
  <c r="BF110" i="3" s="1"/>
  <c r="BL110" i="3"/>
  <c r="BX110" i="3" s="1"/>
  <c r="CD110" i="3" s="1"/>
  <c r="BB110" i="3"/>
  <c r="BH110" i="3" s="1"/>
  <c r="BN110" i="3"/>
  <c r="BZ110" i="3" s="1"/>
  <c r="CF110" i="3" s="1"/>
  <c r="BC110" i="3"/>
  <c r="BI110" i="3" s="1"/>
  <c r="BO110" i="3"/>
  <c r="CA110" i="3" s="1"/>
  <c r="CG110" i="3" s="1"/>
  <c r="F112" i="3"/>
  <c r="M110" i="3"/>
  <c r="AA110" i="3"/>
  <c r="AG110" i="3" s="1"/>
  <c r="BM110" i="3"/>
  <c r="BA110" i="3"/>
  <c r="BG110" i="3" s="1"/>
  <c r="BS111" i="2"/>
  <c r="BT111" i="2"/>
  <c r="S112" i="2"/>
  <c r="BQ110" i="2"/>
  <c r="AX110" i="2"/>
  <c r="BV110" i="2" s="1"/>
  <c r="BC110" i="2"/>
  <c r="BI110" i="2" s="1"/>
  <c r="BO110" i="2"/>
  <c r="AZ110" i="2"/>
  <c r="BF110" i="2" s="1"/>
  <c r="BL110" i="2"/>
  <c r="BX110" i="2" s="1"/>
  <c r="CD110" i="2" s="1"/>
  <c r="M110" i="2"/>
  <c r="AA110" i="2"/>
  <c r="AG110" i="2" s="1"/>
  <c r="BN110" i="2"/>
  <c r="BZ110" i="2" s="1"/>
  <c r="CF110" i="2" s="1"/>
  <c r="BB110" i="2"/>
  <c r="BH110" i="2" s="1"/>
  <c r="AB111" i="2"/>
  <c r="AH111" i="2" s="1"/>
  <c r="AD111" i="2"/>
  <c r="AJ111" i="2" s="1"/>
  <c r="AC111" i="2"/>
  <c r="AI111" i="2" s="1"/>
  <c r="F112" i="2"/>
  <c r="AE111" i="2"/>
  <c r="AK111" i="2" s="1"/>
  <c r="BA110" i="2"/>
  <c r="BG110" i="2" s="1"/>
  <c r="BM110" i="2"/>
  <c r="BY110" i="2" s="1"/>
  <c r="CE110" i="2" s="1"/>
  <c r="AY110" i="2"/>
  <c r="BE110" i="2" s="1"/>
  <c r="BK110" i="2"/>
  <c r="BW110" i="2" s="1"/>
  <c r="CC110" i="2" s="1"/>
  <c r="AR110" i="2"/>
  <c r="BD109" i="2"/>
  <c r="BJ109" i="2" s="1"/>
  <c r="BP109" i="2"/>
  <c r="AF109" i="2"/>
  <c r="AL109" i="2" s="1"/>
  <c r="CI109" i="2"/>
  <c r="AX110" i="1"/>
  <c r="BQ110" i="1"/>
  <c r="BR111" i="1"/>
  <c r="BS111" i="1"/>
  <c r="BT111" i="1"/>
  <c r="BU111" i="1"/>
  <c r="S112" i="1"/>
  <c r="BD109" i="1"/>
  <c r="BJ109" i="1" s="1"/>
  <c r="BP109" i="1"/>
  <c r="M110" i="1"/>
  <c r="AA110" i="1"/>
  <c r="AG110" i="1" s="1"/>
  <c r="AR110" i="1"/>
  <c r="AY110" i="1"/>
  <c r="BE110" i="1" s="1"/>
  <c r="BK110" i="1"/>
  <c r="BW110" i="1" s="1"/>
  <c r="CC110" i="1" s="1"/>
  <c r="AZ110" i="1"/>
  <c r="BF110" i="1" s="1"/>
  <c r="BL110" i="1"/>
  <c r="BX110" i="1" s="1"/>
  <c r="CD110" i="1" s="1"/>
  <c r="BA110" i="1"/>
  <c r="BG110" i="1" s="1"/>
  <c r="BM110" i="1"/>
  <c r="BY110" i="1" s="1"/>
  <c r="CE110" i="1" s="1"/>
  <c r="BB110" i="1"/>
  <c r="BH110" i="1" s="1"/>
  <c r="BN110" i="1"/>
  <c r="BZ110" i="1" s="1"/>
  <c r="CF110" i="1" s="1"/>
  <c r="BC110" i="1"/>
  <c r="BI110" i="1" s="1"/>
  <c r="BO110" i="1"/>
  <c r="AB111" i="1"/>
  <c r="AH111" i="1" s="1"/>
  <c r="AC111" i="1"/>
  <c r="AI111" i="1" s="1"/>
  <c r="AD111" i="1"/>
  <c r="AJ111" i="1" s="1"/>
  <c r="AE111" i="1"/>
  <c r="AK111" i="1" s="1"/>
  <c r="F112" i="1"/>
  <c r="BU109" i="8"/>
  <c r="AZ109" i="6"/>
  <c r="AZ109" i="5"/>
  <c r="AJ110" i="5"/>
  <c r="AR110" i="5" s="1"/>
  <c r="AK109" i="4"/>
  <c r="AS109" i="4" s="1"/>
  <c r="AL109" i="4"/>
  <c r="AT109" i="4" s="1"/>
  <c r="AW109" i="4"/>
  <c r="AZ109" i="4"/>
  <c r="AF110" i="4"/>
  <c r="AN110" i="4" s="1"/>
  <c r="AG110" i="4"/>
  <c r="AO110" i="4" s="1"/>
  <c r="AJ110" i="4"/>
  <c r="AR110" i="4" s="1"/>
  <c r="BS110" i="3"/>
  <c r="Z110" i="3"/>
  <c r="BV109" i="1"/>
  <c r="AE110" i="1"/>
  <c r="AK110" i="1" s="1"/>
  <c r="AK110" i="9"/>
  <c r="AW109" i="9"/>
  <c r="BI109" i="9" s="1"/>
  <c r="BT110" i="8"/>
  <c r="BY109" i="7"/>
  <c r="AY110" i="4"/>
  <c r="AK109" i="6"/>
  <c r="AS109" i="6" s="1"/>
  <c r="AC110" i="5"/>
  <c r="AC110" i="4"/>
  <c r="BV109" i="2"/>
  <c r="BU110" i="1"/>
  <c r="BY109" i="9"/>
  <c r="BP110" i="8"/>
  <c r="AJ110" i="6"/>
  <c r="AR110" i="6" s="1"/>
  <c r="BV109" i="3"/>
  <c r="CB108" i="3"/>
  <c r="CH108" i="3" s="1"/>
  <c r="BW109" i="8"/>
  <c r="AW109" i="8"/>
  <c r="BI109" i="8" s="1"/>
  <c r="AC110" i="6"/>
  <c r="BU110" i="2"/>
  <c r="BP110" i="9"/>
  <c r="AK110" i="7"/>
  <c r="AY110" i="6"/>
  <c r="AF109" i="1"/>
  <c r="AL109" i="1" s="1"/>
  <c r="BR110" i="9"/>
  <c r="BU109" i="9"/>
  <c r="AW109" i="7"/>
  <c r="BI109" i="7" s="1"/>
  <c r="BW109" i="7"/>
  <c r="AY110" i="5"/>
  <c r="Z110" i="1"/>
  <c r="CB108" i="1"/>
  <c r="CH108" i="1" s="1"/>
  <c r="AL111" i="9" l="1"/>
  <c r="BQ111" i="9"/>
  <c r="AK112" i="9"/>
  <c r="BT112" i="9"/>
  <c r="Y113" i="9"/>
  <c r="BP112" i="9"/>
  <c r="AR111" i="9"/>
  <c r="BD111" i="9" s="1"/>
  <c r="BK111" i="9"/>
  <c r="AU111" i="9"/>
  <c r="BG111" i="9" s="1"/>
  <c r="BN111" i="9"/>
  <c r="BX111" i="9" s="1"/>
  <c r="AA401" i="9"/>
  <c r="AM111" i="9"/>
  <c r="AY111" i="9" s="1"/>
  <c r="AS111" i="9"/>
  <c r="BE111" i="9" s="1"/>
  <c r="BL111" i="9"/>
  <c r="BV111" i="9" s="1"/>
  <c r="S111" i="9"/>
  <c r="AX111" i="9" s="1"/>
  <c r="BJ111" i="9" s="1"/>
  <c r="AV111" i="9"/>
  <c r="BH111" i="9" s="1"/>
  <c r="BO111" i="9"/>
  <c r="AT111" i="9"/>
  <c r="BF111" i="9" s="1"/>
  <c r="BM111" i="9"/>
  <c r="BW111" i="9" s="1"/>
  <c r="AN111" i="9"/>
  <c r="AZ111" i="9" s="1"/>
  <c r="R111" i="9"/>
  <c r="AP112" i="9"/>
  <c r="BB112" i="9" s="1"/>
  <c r="AQ112" i="9"/>
  <c r="BC112" i="9" s="1"/>
  <c r="AO112" i="9"/>
  <c r="BA112" i="9" s="1"/>
  <c r="F113" i="9"/>
  <c r="BT112" i="8"/>
  <c r="BS112" i="8"/>
  <c r="Y113" i="8"/>
  <c r="AL111" i="8"/>
  <c r="BQ111" i="8"/>
  <c r="BO111" i="8"/>
  <c r="BY111" i="8" s="1"/>
  <c r="AV111" i="8"/>
  <c r="BH111" i="8" s="1"/>
  <c r="AP112" i="8"/>
  <c r="BB112" i="8" s="1"/>
  <c r="AQ112" i="8"/>
  <c r="BC112" i="8" s="1"/>
  <c r="F113" i="8"/>
  <c r="AO112" i="8"/>
  <c r="BA112" i="8" s="1"/>
  <c r="AS111" i="8"/>
  <c r="BE111" i="8" s="1"/>
  <c r="BL111" i="8"/>
  <c r="BV111" i="8" s="1"/>
  <c r="S111" i="8"/>
  <c r="AX111" i="8" s="1"/>
  <c r="BJ111" i="8" s="1"/>
  <c r="R111" i="8"/>
  <c r="AN111" i="8"/>
  <c r="AZ111" i="8" s="1"/>
  <c r="AR111" i="8"/>
  <c r="BD111" i="8" s="1"/>
  <c r="BK111" i="8"/>
  <c r="AT111" i="8"/>
  <c r="BF111" i="8" s="1"/>
  <c r="BM111" i="8"/>
  <c r="BW111" i="8" s="1"/>
  <c r="BN111" i="8"/>
  <c r="BX111" i="8" s="1"/>
  <c r="AU111" i="8"/>
  <c r="BG111" i="8" s="1"/>
  <c r="AK112" i="7"/>
  <c r="Y113" i="7"/>
  <c r="BR112" i="7"/>
  <c r="BT112" i="7"/>
  <c r="AL111" i="7"/>
  <c r="BQ111" i="7"/>
  <c r="AW110" i="7"/>
  <c r="BI110" i="7" s="1"/>
  <c r="AP112" i="7"/>
  <c r="BB112" i="7" s="1"/>
  <c r="AO112" i="7"/>
  <c r="BA112" i="7" s="1"/>
  <c r="AQ112" i="7"/>
  <c r="BC112" i="7" s="1"/>
  <c r="F113" i="7"/>
  <c r="AA401" i="7"/>
  <c r="AM111" i="7"/>
  <c r="AY111" i="7" s="1"/>
  <c r="AR111" i="7"/>
  <c r="BD111" i="7" s="1"/>
  <c r="BK111" i="7"/>
  <c r="BM111" i="7"/>
  <c r="AT111" i="7"/>
  <c r="BF111" i="7" s="1"/>
  <c r="AV111" i="7"/>
  <c r="BH111" i="7" s="1"/>
  <c r="BO111" i="7"/>
  <c r="AU111" i="7"/>
  <c r="BG111" i="7" s="1"/>
  <c r="BN111" i="7"/>
  <c r="BX111" i="7" s="1"/>
  <c r="R111" i="7"/>
  <c r="AN111" i="7"/>
  <c r="AZ111" i="7" s="1"/>
  <c r="AS111" i="7"/>
  <c r="BE111" i="7" s="1"/>
  <c r="S111" i="7"/>
  <c r="AX111" i="7" s="1"/>
  <c r="BJ111" i="7" s="1"/>
  <c r="BL111" i="7"/>
  <c r="BV111" i="7" s="1"/>
  <c r="U113" i="6"/>
  <c r="AV111" i="6"/>
  <c r="AD111" i="6"/>
  <c r="AI111" i="6"/>
  <c r="AQ111" i="6" s="1"/>
  <c r="AX111" i="6"/>
  <c r="AE111" i="6"/>
  <c r="AM111" i="6" s="1"/>
  <c r="N111" i="6"/>
  <c r="AU111" i="6"/>
  <c r="AW111" i="6" s="1"/>
  <c r="O111" i="6"/>
  <c r="AL111" i="6" s="1"/>
  <c r="AT111" i="6" s="1"/>
  <c r="AH111" i="6"/>
  <c r="AP111" i="6" s="1"/>
  <c r="AJ112" i="6"/>
  <c r="AR112" i="6" s="1"/>
  <c r="AG112" i="6"/>
  <c r="AO112" i="6" s="1"/>
  <c r="F113" i="6"/>
  <c r="AF112" i="6"/>
  <c r="AN112" i="6" s="1"/>
  <c r="AD111" i="5"/>
  <c r="AV111" i="5"/>
  <c r="U113" i="5"/>
  <c r="N111" i="5"/>
  <c r="AE111" i="5"/>
  <c r="AM111" i="5" s="1"/>
  <c r="O111" i="5"/>
  <c r="AL111" i="5" s="1"/>
  <c r="AT111" i="5" s="1"/>
  <c r="AH111" i="5"/>
  <c r="AP111" i="5" s="1"/>
  <c r="AU111" i="5"/>
  <c r="AW111" i="5" s="1"/>
  <c r="AI111" i="5"/>
  <c r="AQ111" i="5" s="1"/>
  <c r="AX111" i="5"/>
  <c r="AF112" i="5"/>
  <c r="AN112" i="5" s="1"/>
  <c r="AG112" i="5"/>
  <c r="AO112" i="5" s="1"/>
  <c r="AJ112" i="5"/>
  <c r="AR112" i="5" s="1"/>
  <c r="F113" i="5"/>
  <c r="AD111" i="4"/>
  <c r="AV111" i="4"/>
  <c r="U113" i="4"/>
  <c r="N111" i="4"/>
  <c r="AE111" i="4"/>
  <c r="AM111" i="4" s="1"/>
  <c r="O111" i="4"/>
  <c r="AL111" i="4" s="1"/>
  <c r="AT111" i="4" s="1"/>
  <c r="AH111" i="4"/>
  <c r="AP111" i="4" s="1"/>
  <c r="AU111" i="4"/>
  <c r="AW111" i="4" s="1"/>
  <c r="AI111" i="4"/>
  <c r="AQ111" i="4" s="1"/>
  <c r="AX111" i="4"/>
  <c r="AF112" i="4"/>
  <c r="AN112" i="4" s="1"/>
  <c r="AJ112" i="4"/>
  <c r="AR112" i="4" s="1"/>
  <c r="F113" i="4"/>
  <c r="AX111" i="3"/>
  <c r="BQ111" i="3"/>
  <c r="BS112" i="3"/>
  <c r="BT112" i="3"/>
  <c r="BU112" i="3"/>
  <c r="S113" i="3"/>
  <c r="BP110" i="3"/>
  <c r="BD110" i="3"/>
  <c r="BJ110" i="3" s="1"/>
  <c r="BL111" i="3"/>
  <c r="BX111" i="3" s="1"/>
  <c r="CD111" i="3" s="1"/>
  <c r="AZ111" i="3"/>
  <c r="BF111" i="3" s="1"/>
  <c r="BC111" i="3"/>
  <c r="BI111" i="3" s="1"/>
  <c r="BO111" i="3"/>
  <c r="CA111" i="3" s="1"/>
  <c r="CG111" i="3" s="1"/>
  <c r="F113" i="3"/>
  <c r="AY111" i="3"/>
  <c r="BE111" i="3" s="1"/>
  <c r="AR111" i="3"/>
  <c r="BK111" i="3"/>
  <c r="BN111" i="3"/>
  <c r="BZ111" i="3" s="1"/>
  <c r="CF111" i="3" s="1"/>
  <c r="BB111" i="3"/>
  <c r="BH111" i="3" s="1"/>
  <c r="M111" i="3"/>
  <c r="AA111" i="3"/>
  <c r="AG111" i="3" s="1"/>
  <c r="BM111" i="3"/>
  <c r="BA111" i="3"/>
  <c r="BG111" i="3" s="1"/>
  <c r="CI110" i="3"/>
  <c r="CJ110" i="3"/>
  <c r="AF110" i="3"/>
  <c r="AL110" i="3" s="1"/>
  <c r="BQ111" i="2"/>
  <c r="AX111" i="2"/>
  <c r="BS112" i="2"/>
  <c r="S113" i="2"/>
  <c r="BU112" i="2"/>
  <c r="BR112" i="2"/>
  <c r="CI110" i="2"/>
  <c r="AF110" i="2"/>
  <c r="AL110" i="2" s="1"/>
  <c r="BC111" i="2"/>
  <c r="BI111" i="2" s="1"/>
  <c r="BO111" i="2"/>
  <c r="BB111" i="2"/>
  <c r="BH111" i="2" s="1"/>
  <c r="BN111" i="2"/>
  <c r="BZ111" i="2" s="1"/>
  <c r="CF111" i="2" s="1"/>
  <c r="AZ111" i="2"/>
  <c r="BF111" i="2" s="1"/>
  <c r="BL111" i="2"/>
  <c r="AR111" i="2"/>
  <c r="AY111" i="2"/>
  <c r="BE111" i="2" s="1"/>
  <c r="BK111" i="2"/>
  <c r="BW111" i="2" s="1"/>
  <c r="CC111" i="2" s="1"/>
  <c r="AB112" i="2"/>
  <c r="AH112" i="2" s="1"/>
  <c r="AD112" i="2"/>
  <c r="AJ112" i="2" s="1"/>
  <c r="AC112" i="2"/>
  <c r="AI112" i="2" s="1"/>
  <c r="AE112" i="2"/>
  <c r="AK112" i="2" s="1"/>
  <c r="F113" i="2"/>
  <c r="M111" i="2"/>
  <c r="AA111" i="2"/>
  <c r="AG111" i="2" s="1"/>
  <c r="BM111" i="2"/>
  <c r="BY111" i="2" s="1"/>
  <c r="CE111" i="2" s="1"/>
  <c r="BA111" i="2"/>
  <c r="BG111" i="2" s="1"/>
  <c r="BD110" i="2"/>
  <c r="BJ110" i="2" s="1"/>
  <c r="BP110" i="2"/>
  <c r="CB110" i="2" s="1"/>
  <c r="CH110" i="2" s="1"/>
  <c r="AX111" i="1"/>
  <c r="BQ111" i="1"/>
  <c r="BR112" i="1"/>
  <c r="BT112" i="1"/>
  <c r="BU112" i="1"/>
  <c r="S113" i="1"/>
  <c r="BD110" i="1"/>
  <c r="BJ110" i="1" s="1"/>
  <c r="BP110" i="1"/>
  <c r="M111" i="1"/>
  <c r="AA111" i="1"/>
  <c r="AG111" i="1" s="1"/>
  <c r="AR111" i="1"/>
  <c r="AY111" i="1"/>
  <c r="BE111" i="1" s="1"/>
  <c r="BK111" i="1"/>
  <c r="BW111" i="1" s="1"/>
  <c r="CC111" i="1" s="1"/>
  <c r="AZ111" i="1"/>
  <c r="BF111" i="1" s="1"/>
  <c r="BL111" i="1"/>
  <c r="BX111" i="1" s="1"/>
  <c r="CD111" i="1" s="1"/>
  <c r="BA111" i="1"/>
  <c r="BG111" i="1" s="1"/>
  <c r="BM111" i="1"/>
  <c r="BY111" i="1" s="1"/>
  <c r="CE111" i="1" s="1"/>
  <c r="BB111" i="1"/>
  <c r="BH111" i="1" s="1"/>
  <c r="BN111" i="1"/>
  <c r="BZ111" i="1" s="1"/>
  <c r="CF111" i="1" s="1"/>
  <c r="BC111" i="1"/>
  <c r="BI111" i="1" s="1"/>
  <c r="BO111" i="1"/>
  <c r="CA111" i="1" s="1"/>
  <c r="CG111" i="1" s="1"/>
  <c r="AB112" i="1"/>
  <c r="AH112" i="1" s="1"/>
  <c r="AC112" i="1"/>
  <c r="AI112" i="1" s="1"/>
  <c r="AD112" i="1"/>
  <c r="AJ112" i="1" s="1"/>
  <c r="AE112" i="1"/>
  <c r="AK112" i="1" s="1"/>
  <c r="F113" i="1"/>
  <c r="BU110" i="8"/>
  <c r="CB109" i="2"/>
  <c r="CH109" i="2" s="1"/>
  <c r="BV110" i="1"/>
  <c r="AB111" i="3"/>
  <c r="AH111" i="3" s="1"/>
  <c r="AD111" i="3"/>
  <c r="AJ111" i="3" s="1"/>
  <c r="AC111" i="3"/>
  <c r="AI111" i="3" s="1"/>
  <c r="AE111" i="3"/>
  <c r="AK111" i="3" s="1"/>
  <c r="BY110" i="3"/>
  <c r="CE110" i="3" s="1"/>
  <c r="Z111" i="2"/>
  <c r="BU111" i="2"/>
  <c r="BR111" i="2"/>
  <c r="CA110" i="2"/>
  <c r="CG110" i="2" s="1"/>
  <c r="CB109" i="1"/>
  <c r="CH109" i="1" s="1"/>
  <c r="BY110" i="8"/>
  <c r="AK110" i="6"/>
  <c r="AS110" i="6" s="1"/>
  <c r="AZ110" i="6"/>
  <c r="AG111" i="6"/>
  <c r="AO111" i="6" s="1"/>
  <c r="AY111" i="5"/>
  <c r="BV110" i="3"/>
  <c r="CB109" i="3"/>
  <c r="CH109" i="3" s="1"/>
  <c r="AY111" i="6"/>
  <c r="AZ110" i="5"/>
  <c r="AG111" i="4"/>
  <c r="AO111" i="4" s="1"/>
  <c r="BP111" i="7"/>
  <c r="AC111" i="6"/>
  <c r="Z111" i="3"/>
  <c r="AK111" i="9"/>
  <c r="BU110" i="9"/>
  <c r="BW110" i="9"/>
  <c r="AW110" i="9"/>
  <c r="BI110" i="9" s="1"/>
  <c r="BT111" i="7"/>
  <c r="AK110" i="5"/>
  <c r="AS110" i="5" s="1"/>
  <c r="AK110" i="4"/>
  <c r="AS110" i="4" s="1"/>
  <c r="AZ110" i="4"/>
  <c r="AF110" i="1"/>
  <c r="AL110" i="1" s="1"/>
  <c r="CA110" i="1"/>
  <c r="CG110" i="1" s="1"/>
  <c r="BT111" i="9"/>
  <c r="BP111" i="8"/>
  <c r="AK111" i="7"/>
  <c r="AC111" i="5"/>
  <c r="AY111" i="4"/>
  <c r="BS111" i="3"/>
  <c r="Z111" i="1"/>
  <c r="BP111" i="9"/>
  <c r="AK111" i="8"/>
  <c r="BR111" i="7"/>
  <c r="AC111" i="4"/>
  <c r="AM111" i="8"/>
  <c r="AY111" i="8" s="1"/>
  <c r="AA401" i="8"/>
  <c r="BQ112" i="9" l="1"/>
  <c r="AL112" i="9"/>
  <c r="Y114" i="9"/>
  <c r="BP113" i="9"/>
  <c r="BT113" i="9"/>
  <c r="BS113" i="9"/>
  <c r="AF401" i="9"/>
  <c r="AH401" i="9"/>
  <c r="AG401" i="9"/>
  <c r="AD401" i="9"/>
  <c r="AE401" i="9"/>
  <c r="AC401" i="9"/>
  <c r="AI401" i="9"/>
  <c r="AB401" i="9"/>
  <c r="AJ401" i="9"/>
  <c r="AW111" i="9"/>
  <c r="BI111" i="9" s="1"/>
  <c r="BO112" i="9"/>
  <c r="BY112" i="9" s="1"/>
  <c r="AV112" i="9"/>
  <c r="BH112" i="9" s="1"/>
  <c r="R112" i="9"/>
  <c r="AN112" i="9"/>
  <c r="AZ112" i="9" s="1"/>
  <c r="AS112" i="9"/>
  <c r="BE112" i="9" s="1"/>
  <c r="BL112" i="9"/>
  <c r="BV112" i="9" s="1"/>
  <c r="S112" i="9"/>
  <c r="AX112" i="9" s="1"/>
  <c r="BJ112" i="9" s="1"/>
  <c r="BN112" i="9"/>
  <c r="AU112" i="9"/>
  <c r="BG112" i="9" s="1"/>
  <c r="AM112" i="9"/>
  <c r="AY112" i="9" s="1"/>
  <c r="AR112" i="9"/>
  <c r="BD112" i="9" s="1"/>
  <c r="BK112" i="9"/>
  <c r="BU112" i="9" s="1"/>
  <c r="AQ113" i="9"/>
  <c r="BC113" i="9" s="1"/>
  <c r="AP113" i="9"/>
  <c r="BB113" i="9" s="1"/>
  <c r="F114" i="9"/>
  <c r="AT112" i="9"/>
  <c r="BF112" i="9" s="1"/>
  <c r="BM112" i="9"/>
  <c r="AL112" i="8"/>
  <c r="BQ112" i="8"/>
  <c r="BS113" i="8"/>
  <c r="Y114" i="8"/>
  <c r="AN112" i="8"/>
  <c r="AZ112" i="8" s="1"/>
  <c r="R112" i="8"/>
  <c r="S112" i="8"/>
  <c r="AX112" i="8" s="1"/>
  <c r="BJ112" i="8" s="1"/>
  <c r="BL112" i="8"/>
  <c r="BV112" i="8" s="1"/>
  <c r="AS112" i="8"/>
  <c r="BE112" i="8" s="1"/>
  <c r="BN112" i="8"/>
  <c r="BX112" i="8" s="1"/>
  <c r="AU112" i="8"/>
  <c r="BG112" i="8" s="1"/>
  <c r="AO113" i="8"/>
  <c r="BA113" i="8" s="1"/>
  <c r="F114" i="8"/>
  <c r="AQ113" i="8"/>
  <c r="BC113" i="8" s="1"/>
  <c r="AP113" i="8"/>
  <c r="BB113" i="8" s="1"/>
  <c r="AM112" i="8"/>
  <c r="AY112" i="8" s="1"/>
  <c r="AR112" i="8"/>
  <c r="BD112" i="8" s="1"/>
  <c r="BK112" i="8"/>
  <c r="AT112" i="8"/>
  <c r="BF112" i="8" s="1"/>
  <c r="BM112" i="8"/>
  <c r="BO112" i="8"/>
  <c r="BY112" i="8" s="1"/>
  <c r="AV112" i="8"/>
  <c r="BH112" i="8" s="1"/>
  <c r="AE401" i="8"/>
  <c r="AI401" i="8"/>
  <c r="AF401" i="8"/>
  <c r="AB401" i="8"/>
  <c r="AD401" i="8"/>
  <c r="AG401" i="8"/>
  <c r="AJ401" i="8"/>
  <c r="AH401" i="8"/>
  <c r="AC401" i="8"/>
  <c r="AW111" i="8"/>
  <c r="BI111" i="8" s="1"/>
  <c r="BR113" i="7"/>
  <c r="Y114" i="7"/>
  <c r="BS113" i="7"/>
  <c r="AL112" i="7"/>
  <c r="BQ112" i="7"/>
  <c r="BN112" i="7"/>
  <c r="AU112" i="7"/>
  <c r="BG112" i="7" s="1"/>
  <c r="S112" i="7"/>
  <c r="AX112" i="7" s="1"/>
  <c r="BJ112" i="7" s="1"/>
  <c r="BL112" i="7"/>
  <c r="BV112" i="7" s="1"/>
  <c r="AS112" i="7"/>
  <c r="BE112" i="7" s="1"/>
  <c r="AM112" i="7"/>
  <c r="AY112" i="7" s="1"/>
  <c r="AT112" i="7"/>
  <c r="BF112" i="7" s="1"/>
  <c r="BM112" i="7"/>
  <c r="BW112" i="7" s="1"/>
  <c r="AV112" i="7"/>
  <c r="BH112" i="7" s="1"/>
  <c r="BO112" i="7"/>
  <c r="BY112" i="7" s="1"/>
  <c r="AP113" i="7"/>
  <c r="BB113" i="7" s="1"/>
  <c r="F114" i="7"/>
  <c r="AO113" i="7"/>
  <c r="BA113" i="7" s="1"/>
  <c r="AQ113" i="7"/>
  <c r="BC113" i="7" s="1"/>
  <c r="R112" i="7"/>
  <c r="AN112" i="7"/>
  <c r="AZ112" i="7" s="1"/>
  <c r="AR112" i="7"/>
  <c r="BD112" i="7" s="1"/>
  <c r="BK112" i="7"/>
  <c r="AY113" i="6"/>
  <c r="U114" i="6"/>
  <c r="AD112" i="6"/>
  <c r="AV112" i="6"/>
  <c r="Y401" i="6"/>
  <c r="AA401" i="6"/>
  <c r="AB401" i="6"/>
  <c r="W401" i="6"/>
  <c r="Z401" i="6"/>
  <c r="X401" i="6"/>
  <c r="AK111" i="6"/>
  <c r="AS111" i="6" s="1"/>
  <c r="N112" i="6"/>
  <c r="AE112" i="6"/>
  <c r="AM112" i="6" s="1"/>
  <c r="AI112" i="6"/>
  <c r="AQ112" i="6" s="1"/>
  <c r="AX112" i="6"/>
  <c r="AG113" i="6"/>
  <c r="AO113" i="6" s="1"/>
  <c r="AF113" i="6"/>
  <c r="AN113" i="6" s="1"/>
  <c r="AJ113" i="6"/>
  <c r="AR113" i="6" s="1"/>
  <c r="F114" i="6"/>
  <c r="AH112" i="6"/>
  <c r="AP112" i="6" s="1"/>
  <c r="AU112" i="6"/>
  <c r="AW112" i="6" s="1"/>
  <c r="O112" i="6"/>
  <c r="AL112" i="6" s="1"/>
  <c r="AT112" i="6" s="1"/>
  <c r="AD112" i="5"/>
  <c r="AV112" i="5"/>
  <c r="U114" i="5"/>
  <c r="Z401" i="5"/>
  <c r="AA401" i="5"/>
  <c r="X401" i="5"/>
  <c r="W401" i="5"/>
  <c r="Y401" i="5"/>
  <c r="AB401" i="5"/>
  <c r="AK111" i="5"/>
  <c r="AS111" i="5" s="1"/>
  <c r="N112" i="5"/>
  <c r="AE112" i="5"/>
  <c r="AM112" i="5" s="1"/>
  <c r="O112" i="5"/>
  <c r="AL112" i="5" s="1"/>
  <c r="AT112" i="5" s="1"/>
  <c r="AH112" i="5"/>
  <c r="AP112" i="5" s="1"/>
  <c r="AU112" i="5"/>
  <c r="AW112" i="5" s="1"/>
  <c r="AI112" i="5"/>
  <c r="AQ112" i="5" s="1"/>
  <c r="AX112" i="5"/>
  <c r="AF113" i="5"/>
  <c r="AN113" i="5" s="1"/>
  <c r="AG113" i="5"/>
  <c r="AO113" i="5" s="1"/>
  <c r="AJ113" i="5"/>
  <c r="AR113" i="5" s="1"/>
  <c r="F114" i="5"/>
  <c r="AD112" i="4"/>
  <c r="AV112" i="4"/>
  <c r="U114" i="4"/>
  <c r="Y401" i="4"/>
  <c r="AB401" i="4"/>
  <c r="X401" i="4"/>
  <c r="Z401" i="4"/>
  <c r="AA401" i="4"/>
  <c r="W401" i="4"/>
  <c r="AK111" i="4"/>
  <c r="AS111" i="4" s="1"/>
  <c r="N112" i="4"/>
  <c r="AE112" i="4"/>
  <c r="AM112" i="4" s="1"/>
  <c r="O112" i="4"/>
  <c r="AL112" i="4" s="1"/>
  <c r="AT112" i="4" s="1"/>
  <c r="AH112" i="4"/>
  <c r="AP112" i="4" s="1"/>
  <c r="AU112" i="4"/>
  <c r="AW112" i="4" s="1"/>
  <c r="AI112" i="4"/>
  <c r="AQ112" i="4" s="1"/>
  <c r="AX112" i="4"/>
  <c r="AF113" i="4"/>
  <c r="AN113" i="4" s="1"/>
  <c r="F114" i="4"/>
  <c r="BQ112" i="3"/>
  <c r="AX112" i="3"/>
  <c r="S114" i="3"/>
  <c r="BS113" i="3"/>
  <c r="BR113" i="3"/>
  <c r="BU113" i="3"/>
  <c r="BN112" i="3"/>
  <c r="BZ112" i="3" s="1"/>
  <c r="CF112" i="3" s="1"/>
  <c r="BB112" i="3"/>
  <c r="BH112" i="3" s="1"/>
  <c r="AE113" i="3"/>
  <c r="AK113" i="3" s="1"/>
  <c r="AB113" i="3"/>
  <c r="AH113" i="3" s="1"/>
  <c r="AD113" i="3"/>
  <c r="AJ113" i="3" s="1"/>
  <c r="F114" i="3"/>
  <c r="AC113" i="3"/>
  <c r="AI113" i="3" s="1"/>
  <c r="M112" i="3"/>
  <c r="AA112" i="3"/>
  <c r="AG112" i="3" s="1"/>
  <c r="AZ112" i="3"/>
  <c r="BF112" i="3" s="1"/>
  <c r="BL112" i="3"/>
  <c r="AY112" i="3"/>
  <c r="BE112" i="3" s="1"/>
  <c r="BK112" i="3"/>
  <c r="BW112" i="3" s="1"/>
  <c r="CC112" i="3" s="1"/>
  <c r="AR112" i="3"/>
  <c r="BM112" i="3"/>
  <c r="BY112" i="3" s="1"/>
  <c r="CE112" i="3" s="1"/>
  <c r="BA112" i="3"/>
  <c r="BG112" i="3" s="1"/>
  <c r="BO112" i="3"/>
  <c r="CA112" i="3" s="1"/>
  <c r="CG112" i="3" s="1"/>
  <c r="BC112" i="3"/>
  <c r="BI112" i="3" s="1"/>
  <c r="BP111" i="3"/>
  <c r="BD111" i="3"/>
  <c r="BJ111" i="3" s="1"/>
  <c r="V401" i="3"/>
  <c r="AU401" i="3"/>
  <c r="X401" i="3"/>
  <c r="AT401" i="3"/>
  <c r="AS401" i="3"/>
  <c r="U401" i="3"/>
  <c r="AW401" i="3"/>
  <c r="W401" i="3"/>
  <c r="Y401" i="3"/>
  <c r="AV401" i="3"/>
  <c r="CJ111" i="3"/>
  <c r="CI111" i="3"/>
  <c r="AF111" i="3"/>
  <c r="AL111" i="3" s="1"/>
  <c r="S114" i="2"/>
  <c r="BS113" i="2"/>
  <c r="BR113" i="2"/>
  <c r="BT113" i="2"/>
  <c r="AX112" i="2"/>
  <c r="BQ112" i="2"/>
  <c r="BP111" i="2"/>
  <c r="BD111" i="2"/>
  <c r="BJ111" i="2" s="1"/>
  <c r="BL112" i="2"/>
  <c r="BX112" i="2" s="1"/>
  <c r="CD112" i="2" s="1"/>
  <c r="AZ112" i="2"/>
  <c r="BF112" i="2" s="1"/>
  <c r="BC112" i="2"/>
  <c r="BI112" i="2" s="1"/>
  <c r="BO112" i="2"/>
  <c r="CA112" i="2" s="1"/>
  <c r="CG112" i="2" s="1"/>
  <c r="BM112" i="2"/>
  <c r="BY112" i="2" s="1"/>
  <c r="CE112" i="2" s="1"/>
  <c r="BA112" i="2"/>
  <c r="BG112" i="2" s="1"/>
  <c r="M112" i="2"/>
  <c r="AA112" i="2"/>
  <c r="AG112" i="2" s="1"/>
  <c r="BK112" i="2"/>
  <c r="BW112" i="2" s="1"/>
  <c r="CC112" i="2" s="1"/>
  <c r="AR112" i="2"/>
  <c r="AY112" i="2"/>
  <c r="BE112" i="2" s="1"/>
  <c r="BB112" i="2"/>
  <c r="BH112" i="2" s="1"/>
  <c r="BN112" i="2"/>
  <c r="AC113" i="2"/>
  <c r="AI113" i="2" s="1"/>
  <c r="F114" i="2"/>
  <c r="AB113" i="2"/>
  <c r="AH113" i="2" s="1"/>
  <c r="AE113" i="2"/>
  <c r="AK113" i="2" s="1"/>
  <c r="AD113" i="2"/>
  <c r="AJ113" i="2" s="1"/>
  <c r="AT401" i="2"/>
  <c r="Y401" i="2"/>
  <c r="U401" i="2"/>
  <c r="AS401" i="2"/>
  <c r="AU401" i="2"/>
  <c r="AW401" i="2"/>
  <c r="AV401" i="2"/>
  <c r="X401" i="2"/>
  <c r="W401" i="2"/>
  <c r="V401" i="2"/>
  <c r="AF111" i="2"/>
  <c r="AL111" i="2" s="1"/>
  <c r="CI111" i="2"/>
  <c r="AX112" i="1"/>
  <c r="BQ112" i="1"/>
  <c r="BS113" i="1"/>
  <c r="BT113" i="1"/>
  <c r="BU113" i="1"/>
  <c r="S114" i="1"/>
  <c r="W401" i="1"/>
  <c r="U401" i="1"/>
  <c r="AS401" i="1"/>
  <c r="X401" i="1"/>
  <c r="V401" i="1"/>
  <c r="AV401" i="1"/>
  <c r="Y401" i="1"/>
  <c r="AT401" i="1"/>
  <c r="AW401" i="1"/>
  <c r="AU401" i="1"/>
  <c r="AF111" i="1"/>
  <c r="AL111" i="1" s="1"/>
  <c r="BD111" i="1"/>
  <c r="BJ111" i="1" s="1"/>
  <c r="BP111" i="1"/>
  <c r="M112" i="1"/>
  <c r="AA112" i="1"/>
  <c r="AG112" i="1" s="1"/>
  <c r="AR112" i="1"/>
  <c r="AY112" i="1"/>
  <c r="BE112" i="1" s="1"/>
  <c r="BK112" i="1"/>
  <c r="BW112" i="1" s="1"/>
  <c r="CC112" i="1" s="1"/>
  <c r="AZ112" i="1"/>
  <c r="BF112" i="1" s="1"/>
  <c r="BL112" i="1"/>
  <c r="BX112" i="1" s="1"/>
  <c r="CD112" i="1" s="1"/>
  <c r="BA112" i="1"/>
  <c r="BG112" i="1" s="1"/>
  <c r="BM112" i="1"/>
  <c r="BB112" i="1"/>
  <c r="BH112" i="1" s="1"/>
  <c r="BN112" i="1"/>
  <c r="BZ112" i="1" s="1"/>
  <c r="CF112" i="1" s="1"/>
  <c r="BC112" i="1"/>
  <c r="BI112" i="1" s="1"/>
  <c r="BO112" i="1"/>
  <c r="CA112" i="1" s="1"/>
  <c r="CG112" i="1" s="1"/>
  <c r="AB113" i="1"/>
  <c r="AH113" i="1" s="1"/>
  <c r="AC113" i="1"/>
  <c r="AI113" i="1" s="1"/>
  <c r="AD113" i="1"/>
  <c r="AJ113" i="1" s="1"/>
  <c r="AE113" i="1"/>
  <c r="AK113" i="1" s="1"/>
  <c r="F114" i="1"/>
  <c r="BP112" i="8"/>
  <c r="BY111" i="7"/>
  <c r="AW111" i="7"/>
  <c r="BI111" i="7" s="1"/>
  <c r="BS112" i="1"/>
  <c r="AE112" i="3"/>
  <c r="AK112" i="3" s="1"/>
  <c r="AD112" i="3"/>
  <c r="AJ112" i="3" s="1"/>
  <c r="AB112" i="3"/>
  <c r="AH112" i="3" s="1"/>
  <c r="AC112" i="3"/>
  <c r="AI112" i="3" s="1"/>
  <c r="BW111" i="3"/>
  <c r="CC111" i="3" s="1"/>
  <c r="BY111" i="3"/>
  <c r="CE111" i="3" s="1"/>
  <c r="BV111" i="2"/>
  <c r="BT112" i="2"/>
  <c r="Z112" i="2"/>
  <c r="BU111" i="7"/>
  <c r="AC112" i="6"/>
  <c r="BR112" i="9"/>
  <c r="AY112" i="6"/>
  <c r="AY112" i="5"/>
  <c r="AC112" i="4"/>
  <c r="BV111" i="3"/>
  <c r="BR112" i="3"/>
  <c r="AK112" i="8"/>
  <c r="BU111" i="8"/>
  <c r="BP112" i="7"/>
  <c r="AZ111" i="5"/>
  <c r="Z112" i="3"/>
  <c r="CA111" i="2"/>
  <c r="CG111" i="2" s="1"/>
  <c r="BX111" i="2"/>
  <c r="CD111" i="2" s="1"/>
  <c r="BS112" i="9"/>
  <c r="AZ111" i="6"/>
  <c r="AY112" i="4"/>
  <c r="CB110" i="3"/>
  <c r="CH110" i="3" s="1"/>
  <c r="CB110" i="1"/>
  <c r="CH110" i="1" s="1"/>
  <c r="BU111" i="9"/>
  <c r="BY111" i="9"/>
  <c r="BR112" i="8"/>
  <c r="AC112" i="5"/>
  <c r="AZ111" i="4"/>
  <c r="AG112" i="4"/>
  <c r="AO112" i="4" s="1"/>
  <c r="BV111" i="1"/>
  <c r="Z112" i="1"/>
  <c r="BS112" i="7"/>
  <c r="BW111" i="7"/>
  <c r="AF401" i="7"/>
  <c r="AG401" i="7"/>
  <c r="AI401" i="7"/>
  <c r="AB401" i="7"/>
  <c r="AD401" i="7"/>
  <c r="AH401" i="7"/>
  <c r="AC401" i="7"/>
  <c r="AJ401" i="7"/>
  <c r="AE401" i="7"/>
  <c r="BT114" i="9" l="1"/>
  <c r="Y115" i="9"/>
  <c r="BP114" i="9"/>
  <c r="BS114" i="9"/>
  <c r="AL113" i="9"/>
  <c r="BQ113" i="9"/>
  <c r="BP401" i="9"/>
  <c r="BR401" i="9"/>
  <c r="BQ401" i="9"/>
  <c r="AL401" i="9"/>
  <c r="AZ401" i="9" s="1"/>
  <c r="BS401" i="9"/>
  <c r="AK401" i="9"/>
  <c r="BT401" i="9"/>
  <c r="AW112" i="9"/>
  <c r="BI112" i="9" s="1"/>
  <c r="BO113" i="9"/>
  <c r="BY113" i="9" s="1"/>
  <c r="AV113" i="9"/>
  <c r="BH113" i="9" s="1"/>
  <c r="AU113" i="9"/>
  <c r="BG113" i="9" s="1"/>
  <c r="BN113" i="9"/>
  <c r="BX113" i="9" s="1"/>
  <c r="R113" i="9"/>
  <c r="AN113" i="9"/>
  <c r="AZ113" i="9" s="1"/>
  <c r="BK113" i="9"/>
  <c r="BU113" i="9" s="1"/>
  <c r="AR113" i="9"/>
  <c r="BD113" i="9" s="1"/>
  <c r="AS113" i="9"/>
  <c r="BE113" i="9" s="1"/>
  <c r="BL113" i="9"/>
  <c r="BV113" i="9" s="1"/>
  <c r="S113" i="9"/>
  <c r="AX113" i="9" s="1"/>
  <c r="BJ113" i="9" s="1"/>
  <c r="AO114" i="9"/>
  <c r="BA114" i="9" s="1"/>
  <c r="AQ114" i="9"/>
  <c r="BC114" i="9" s="1"/>
  <c r="F115" i="9"/>
  <c r="AP114" i="9"/>
  <c r="BB114" i="9" s="1"/>
  <c r="AT113" i="9"/>
  <c r="BF113" i="9" s="1"/>
  <c r="BM113" i="9"/>
  <c r="BW113" i="9" s="1"/>
  <c r="AL113" i="8"/>
  <c r="BQ113" i="8"/>
  <c r="Y115" i="8"/>
  <c r="BS114" i="8"/>
  <c r="BT114" i="8"/>
  <c r="AW112" i="8"/>
  <c r="BI112" i="8" s="1"/>
  <c r="S113" i="8"/>
  <c r="AX113" i="8" s="1"/>
  <c r="BJ113" i="8" s="1"/>
  <c r="AS113" i="8"/>
  <c r="BE113" i="8" s="1"/>
  <c r="BL113" i="8"/>
  <c r="BV113" i="8" s="1"/>
  <c r="AU113" i="8"/>
  <c r="BG113" i="8" s="1"/>
  <c r="BN113" i="8"/>
  <c r="BX113" i="8" s="1"/>
  <c r="AP114" i="8"/>
  <c r="BB114" i="8" s="1"/>
  <c r="F115" i="8"/>
  <c r="AO114" i="8"/>
  <c r="BA114" i="8" s="1"/>
  <c r="AQ114" i="8"/>
  <c r="BC114" i="8" s="1"/>
  <c r="R113" i="8"/>
  <c r="AN113" i="8"/>
  <c r="AZ113" i="8" s="1"/>
  <c r="BM113" i="8"/>
  <c r="BW113" i="8" s="1"/>
  <c r="AT113" i="8"/>
  <c r="BF113" i="8" s="1"/>
  <c r="AR113" i="8"/>
  <c r="BD113" i="8" s="1"/>
  <c r="BK113" i="8"/>
  <c r="BU113" i="8" s="1"/>
  <c r="BO113" i="8"/>
  <c r="BY113" i="8" s="1"/>
  <c r="AV113" i="8"/>
  <c r="BH113" i="8" s="1"/>
  <c r="BS401" i="8"/>
  <c r="BP401" i="8"/>
  <c r="AK401" i="8"/>
  <c r="BQ401" i="8"/>
  <c r="AL401" i="8"/>
  <c r="BT401" i="8"/>
  <c r="BR401" i="8"/>
  <c r="BP114" i="7"/>
  <c r="Y115" i="7"/>
  <c r="BS114" i="7"/>
  <c r="BR114" i="7"/>
  <c r="BT114" i="7"/>
  <c r="AL113" i="7"/>
  <c r="BQ113" i="7"/>
  <c r="AT113" i="7"/>
  <c r="BF113" i="7" s="1"/>
  <c r="BM113" i="7"/>
  <c r="BW113" i="7" s="1"/>
  <c r="AV113" i="7"/>
  <c r="BH113" i="7" s="1"/>
  <c r="BO113" i="7"/>
  <c r="BY113" i="7" s="1"/>
  <c r="S113" i="7"/>
  <c r="AX113" i="7" s="1"/>
  <c r="BJ113" i="7" s="1"/>
  <c r="AS113" i="7"/>
  <c r="BE113" i="7" s="1"/>
  <c r="BL113" i="7"/>
  <c r="BV113" i="7" s="1"/>
  <c r="AQ114" i="7"/>
  <c r="BC114" i="7" s="1"/>
  <c r="AP114" i="7"/>
  <c r="BB114" i="7" s="1"/>
  <c r="AO114" i="7"/>
  <c r="BA114" i="7" s="1"/>
  <c r="F115" i="7"/>
  <c r="R113" i="7"/>
  <c r="AW113" i="7" s="1"/>
  <c r="BI113" i="7" s="1"/>
  <c r="AN113" i="7"/>
  <c r="AZ113" i="7" s="1"/>
  <c r="AR113" i="7"/>
  <c r="BD113" i="7" s="1"/>
  <c r="BK113" i="7"/>
  <c r="BU113" i="7" s="1"/>
  <c r="AU113" i="7"/>
  <c r="BG113" i="7" s="1"/>
  <c r="BN113" i="7"/>
  <c r="BX113" i="7" s="1"/>
  <c r="AW112" i="7"/>
  <c r="BI112" i="7" s="1"/>
  <c r="AD113" i="6"/>
  <c r="AV113" i="6"/>
  <c r="U115" i="6"/>
  <c r="AY401" i="6"/>
  <c r="AC401" i="6"/>
  <c r="AD401" i="6"/>
  <c r="AV401" i="6"/>
  <c r="AK112" i="6"/>
  <c r="AS112" i="6" s="1"/>
  <c r="AH113" i="6"/>
  <c r="AP113" i="6" s="1"/>
  <c r="AU113" i="6"/>
  <c r="AW113" i="6" s="1"/>
  <c r="O113" i="6"/>
  <c r="AL113" i="6" s="1"/>
  <c r="AT113" i="6" s="1"/>
  <c r="AG114" i="6"/>
  <c r="AO114" i="6" s="1"/>
  <c r="F115" i="6"/>
  <c r="AF114" i="6"/>
  <c r="AN114" i="6" s="1"/>
  <c r="N113" i="6"/>
  <c r="AE113" i="6"/>
  <c r="AM113" i="6" s="1"/>
  <c r="AX113" i="6"/>
  <c r="AZ113" i="6" s="1"/>
  <c r="AI113" i="6"/>
  <c r="AQ113" i="6" s="1"/>
  <c r="AD113" i="5"/>
  <c r="AV113" i="5"/>
  <c r="U115" i="5"/>
  <c r="AD401" i="5"/>
  <c r="AV401" i="5"/>
  <c r="AY401" i="5"/>
  <c r="AC401" i="5"/>
  <c r="AK112" i="5"/>
  <c r="AS112" i="5" s="1"/>
  <c r="N113" i="5"/>
  <c r="AE113" i="5"/>
  <c r="AM113" i="5" s="1"/>
  <c r="O113" i="5"/>
  <c r="AL113" i="5" s="1"/>
  <c r="AT113" i="5" s="1"/>
  <c r="AH113" i="5"/>
  <c r="AP113" i="5" s="1"/>
  <c r="AU113" i="5"/>
  <c r="AW113" i="5" s="1"/>
  <c r="AI113" i="5"/>
  <c r="AQ113" i="5" s="1"/>
  <c r="AX113" i="5"/>
  <c r="AF114" i="5"/>
  <c r="AN114" i="5" s="1"/>
  <c r="AG114" i="5"/>
  <c r="AO114" i="5" s="1"/>
  <c r="F115" i="5"/>
  <c r="AD113" i="4"/>
  <c r="AV113" i="4"/>
  <c r="U115" i="4"/>
  <c r="AD401" i="4"/>
  <c r="AV401" i="4"/>
  <c r="AY401" i="4"/>
  <c r="AC401" i="4"/>
  <c r="AK112" i="4"/>
  <c r="AS112" i="4" s="1"/>
  <c r="N113" i="4"/>
  <c r="AE113" i="4"/>
  <c r="AM113" i="4" s="1"/>
  <c r="O113" i="4"/>
  <c r="AL113" i="4" s="1"/>
  <c r="AT113" i="4" s="1"/>
  <c r="AH113" i="4"/>
  <c r="AP113" i="4" s="1"/>
  <c r="AU113" i="4"/>
  <c r="AW113" i="4" s="1"/>
  <c r="AI113" i="4"/>
  <c r="AQ113" i="4" s="1"/>
  <c r="AX113" i="4"/>
  <c r="AF114" i="4"/>
  <c r="AN114" i="4" s="1"/>
  <c r="AG114" i="4"/>
  <c r="AO114" i="4" s="1"/>
  <c r="AJ114" i="4"/>
  <c r="AR114" i="4" s="1"/>
  <c r="F115" i="4"/>
  <c r="BS114" i="3"/>
  <c r="BR114" i="3"/>
  <c r="S115" i="3"/>
  <c r="AX113" i="3"/>
  <c r="BV113" i="3" s="1"/>
  <c r="BQ113" i="3"/>
  <c r="AZ113" i="3"/>
  <c r="BF113" i="3" s="1"/>
  <c r="BL113" i="3"/>
  <c r="BX113" i="3" s="1"/>
  <c r="CD113" i="3" s="1"/>
  <c r="BA113" i="3"/>
  <c r="BG113" i="3" s="1"/>
  <c r="BM113" i="3"/>
  <c r="BY113" i="3" s="1"/>
  <c r="CE113" i="3" s="1"/>
  <c r="BC113" i="3"/>
  <c r="BI113" i="3" s="1"/>
  <c r="BO113" i="3"/>
  <c r="CA113" i="3" s="1"/>
  <c r="CG113" i="3" s="1"/>
  <c r="M113" i="3"/>
  <c r="AA113" i="3"/>
  <c r="AG113" i="3" s="1"/>
  <c r="AC114" i="3"/>
  <c r="AI114" i="3" s="1"/>
  <c r="F115" i="3"/>
  <c r="AB114" i="3"/>
  <c r="AH114" i="3" s="1"/>
  <c r="AD114" i="3"/>
  <c r="AJ114" i="3" s="1"/>
  <c r="AE114" i="3"/>
  <c r="AK114" i="3" s="1"/>
  <c r="BK113" i="3"/>
  <c r="BW113" i="3" s="1"/>
  <c r="CC113" i="3" s="1"/>
  <c r="AY113" i="3"/>
  <c r="BE113" i="3" s="1"/>
  <c r="AR113" i="3"/>
  <c r="BB113" i="3"/>
  <c r="BH113" i="3" s="1"/>
  <c r="BN113" i="3"/>
  <c r="BZ113" i="3" s="1"/>
  <c r="CF113" i="3" s="1"/>
  <c r="AF112" i="3"/>
  <c r="AL112" i="3" s="1"/>
  <c r="CI112" i="3"/>
  <c r="CJ112" i="3"/>
  <c r="BP112" i="3"/>
  <c r="CB112" i="3" s="1"/>
  <c r="CH112" i="3" s="1"/>
  <c r="BD112" i="3"/>
  <c r="BJ112" i="3" s="1"/>
  <c r="BS401" i="3"/>
  <c r="BR401" i="3"/>
  <c r="BQ401" i="3"/>
  <c r="AX401" i="3"/>
  <c r="Z401" i="3"/>
  <c r="BU401" i="3"/>
  <c r="BT401" i="3"/>
  <c r="BU114" i="2"/>
  <c r="BR114" i="2"/>
  <c r="S115" i="2"/>
  <c r="AX113" i="2"/>
  <c r="BV113" i="2" s="1"/>
  <c r="BQ113" i="2"/>
  <c r="CI112" i="2"/>
  <c r="AF112" i="2"/>
  <c r="AL112" i="2" s="1"/>
  <c r="BD112" i="2"/>
  <c r="BJ112" i="2" s="1"/>
  <c r="BP112" i="2"/>
  <c r="CB112" i="2" s="1"/>
  <c r="CH112" i="2" s="1"/>
  <c r="BO113" i="2"/>
  <c r="CA113" i="2" s="1"/>
  <c r="CG113" i="2" s="1"/>
  <c r="BC113" i="2"/>
  <c r="BI113" i="2" s="1"/>
  <c r="AC114" i="2"/>
  <c r="AI114" i="2" s="1"/>
  <c r="AE114" i="2"/>
  <c r="AK114" i="2" s="1"/>
  <c r="AD114" i="2"/>
  <c r="AJ114" i="2" s="1"/>
  <c r="F115" i="2"/>
  <c r="AB114" i="2"/>
  <c r="AH114" i="2" s="1"/>
  <c r="BK113" i="2"/>
  <c r="BW113" i="2" s="1"/>
  <c r="CC113" i="2" s="1"/>
  <c r="AR113" i="2"/>
  <c r="AY113" i="2"/>
  <c r="BE113" i="2" s="1"/>
  <c r="AZ113" i="2"/>
  <c r="BF113" i="2" s="1"/>
  <c r="BL113" i="2"/>
  <c r="BX113" i="2" s="1"/>
  <c r="CD113" i="2" s="1"/>
  <c r="M113" i="2"/>
  <c r="AA113" i="2"/>
  <c r="AG113" i="2" s="1"/>
  <c r="BB113" i="2"/>
  <c r="BH113" i="2" s="1"/>
  <c r="BN113" i="2"/>
  <c r="BZ113" i="2" s="1"/>
  <c r="CF113" i="2" s="1"/>
  <c r="BA113" i="2"/>
  <c r="BG113" i="2" s="1"/>
  <c r="BM113" i="2"/>
  <c r="BY113" i="2" s="1"/>
  <c r="CE113" i="2" s="1"/>
  <c r="BR401" i="2"/>
  <c r="Z401" i="2"/>
  <c r="AX401" i="2"/>
  <c r="BV401" i="2" s="1"/>
  <c r="BQ401" i="2"/>
  <c r="BS401" i="2"/>
  <c r="BU401" i="2"/>
  <c r="BT401" i="2"/>
  <c r="AX113" i="1"/>
  <c r="BV113" i="1" s="1"/>
  <c r="BQ113" i="1"/>
  <c r="BR114" i="1"/>
  <c r="BS114" i="1"/>
  <c r="BT114" i="1"/>
  <c r="BU114" i="1"/>
  <c r="S115" i="1"/>
  <c r="Z401" i="1"/>
  <c r="AX401" i="1"/>
  <c r="BV401" i="1" s="1"/>
  <c r="BQ401" i="1"/>
  <c r="BT401" i="1"/>
  <c r="BR401" i="1"/>
  <c r="BU401" i="1"/>
  <c r="BS401" i="1"/>
  <c r="AF112" i="1"/>
  <c r="AL112" i="1" s="1"/>
  <c r="BD112" i="1"/>
  <c r="BJ112" i="1" s="1"/>
  <c r="BP112" i="1"/>
  <c r="CB112" i="1" s="1"/>
  <c r="CH112" i="1" s="1"/>
  <c r="M113" i="1"/>
  <c r="AA113" i="1"/>
  <c r="AG113" i="1" s="1"/>
  <c r="AR113" i="1"/>
  <c r="AY113" i="1"/>
  <c r="BE113" i="1" s="1"/>
  <c r="BK113" i="1"/>
  <c r="BW113" i="1" s="1"/>
  <c r="CC113" i="1" s="1"/>
  <c r="AZ113" i="1"/>
  <c r="BF113" i="1" s="1"/>
  <c r="BL113" i="1"/>
  <c r="BX113" i="1" s="1"/>
  <c r="CD113" i="1" s="1"/>
  <c r="BA113" i="1"/>
  <c r="BG113" i="1" s="1"/>
  <c r="BM113" i="1"/>
  <c r="BY113" i="1" s="1"/>
  <c r="CE113" i="1" s="1"/>
  <c r="BB113" i="1"/>
  <c r="BH113" i="1" s="1"/>
  <c r="BN113" i="1"/>
  <c r="BZ113" i="1" s="1"/>
  <c r="CF113" i="1" s="1"/>
  <c r="BC113" i="1"/>
  <c r="BI113" i="1" s="1"/>
  <c r="BO113" i="1"/>
  <c r="CA113" i="1" s="1"/>
  <c r="CG113" i="1" s="1"/>
  <c r="AB114" i="1"/>
  <c r="AH114" i="1" s="1"/>
  <c r="AC114" i="1"/>
  <c r="AI114" i="1" s="1"/>
  <c r="AD114" i="1"/>
  <c r="AJ114" i="1" s="1"/>
  <c r="AE114" i="1"/>
  <c r="AK114" i="1" s="1"/>
  <c r="F115" i="1"/>
  <c r="BP401" i="7"/>
  <c r="AL401" i="7"/>
  <c r="BQ401" i="7"/>
  <c r="BS401" i="7"/>
  <c r="AK401" i="7"/>
  <c r="BR401" i="7"/>
  <c r="BT401" i="7"/>
  <c r="BV112" i="2"/>
  <c r="BZ112" i="2"/>
  <c r="CF112" i="2" s="1"/>
  <c r="AJ113" i="4"/>
  <c r="AR113" i="4" s="1"/>
  <c r="BV112" i="3"/>
  <c r="BT113" i="3"/>
  <c r="Z113" i="3"/>
  <c r="BX112" i="3"/>
  <c r="CD112" i="3" s="1"/>
  <c r="CB111" i="3"/>
  <c r="CH111" i="3" s="1"/>
  <c r="BU113" i="2"/>
  <c r="Z113" i="1"/>
  <c r="AC113" i="6"/>
  <c r="AY113" i="4"/>
  <c r="BV112" i="1"/>
  <c r="BY112" i="1"/>
  <c r="CE112" i="1" s="1"/>
  <c r="AO113" i="9"/>
  <c r="BA113" i="9" s="1"/>
  <c r="BP113" i="7"/>
  <c r="AY113" i="5"/>
  <c r="AK113" i="9"/>
  <c r="AK113" i="8"/>
  <c r="AK113" i="7"/>
  <c r="BU112" i="7"/>
  <c r="Z113" i="2"/>
  <c r="CB111" i="2"/>
  <c r="CH111" i="2" s="1"/>
  <c r="BR113" i="9"/>
  <c r="BX112" i="9"/>
  <c r="BP113" i="8"/>
  <c r="BU112" i="8"/>
  <c r="BW112" i="8"/>
  <c r="BT113" i="7"/>
  <c r="AZ112" i="5"/>
  <c r="AC113" i="4"/>
  <c r="AZ112" i="4"/>
  <c r="AG113" i="4"/>
  <c r="AO113" i="4" s="1"/>
  <c r="BR113" i="1"/>
  <c r="CB111" i="1"/>
  <c r="CH111" i="1" s="1"/>
  <c r="BW112" i="9"/>
  <c r="BT113" i="8"/>
  <c r="BR113" i="8"/>
  <c r="BX112" i="7"/>
  <c r="AZ112" i="6"/>
  <c r="AC113" i="5"/>
  <c r="AM113" i="9"/>
  <c r="AY113" i="9" s="1"/>
  <c r="AM113" i="8"/>
  <c r="AY113" i="8" s="1"/>
  <c r="AM113" i="7"/>
  <c r="AY113" i="7" s="1"/>
  <c r="AZ113" i="5" l="1"/>
  <c r="AZ113" i="4"/>
  <c r="AL114" i="9"/>
  <c r="BQ114" i="9"/>
  <c r="BS115" i="9"/>
  <c r="Y116" i="9"/>
  <c r="R114" i="9"/>
  <c r="AN114" i="9"/>
  <c r="AZ114" i="9" s="1"/>
  <c r="S114" i="9"/>
  <c r="AX114" i="9" s="1"/>
  <c r="BJ114" i="9" s="1"/>
  <c r="AS114" i="9"/>
  <c r="BE114" i="9" s="1"/>
  <c r="BL114" i="9"/>
  <c r="BV114" i="9" s="1"/>
  <c r="AP115" i="9"/>
  <c r="BB115" i="9" s="1"/>
  <c r="F116" i="9"/>
  <c r="AM115" i="9"/>
  <c r="AY115" i="9" s="1"/>
  <c r="AO115" i="9"/>
  <c r="BA115" i="9" s="1"/>
  <c r="AQ115" i="9"/>
  <c r="BC115" i="9" s="1"/>
  <c r="BM114" i="9"/>
  <c r="AT114" i="9"/>
  <c r="BF114" i="9" s="1"/>
  <c r="AU114" i="9"/>
  <c r="BG114" i="9" s="1"/>
  <c r="BN114" i="9"/>
  <c r="BX114" i="9" s="1"/>
  <c r="AR114" i="9"/>
  <c r="BD114" i="9" s="1"/>
  <c r="BK114" i="9"/>
  <c r="BU114" i="9" s="1"/>
  <c r="AV114" i="9"/>
  <c r="BH114" i="9" s="1"/>
  <c r="BO114" i="9"/>
  <c r="BY114" i="9" s="1"/>
  <c r="BR115" i="8"/>
  <c r="Y116" i="8"/>
  <c r="AK115" i="8"/>
  <c r="BQ114" i="8"/>
  <c r="AL114" i="8"/>
  <c r="AR114" i="8"/>
  <c r="BD114" i="8" s="1"/>
  <c r="BK114" i="8"/>
  <c r="AT114" i="8"/>
  <c r="BF114" i="8" s="1"/>
  <c r="BM114" i="8"/>
  <c r="AQ115" i="8"/>
  <c r="BC115" i="8" s="1"/>
  <c r="AP115" i="8"/>
  <c r="BB115" i="8" s="1"/>
  <c r="F116" i="8"/>
  <c r="AM115" i="8"/>
  <c r="AY115" i="8" s="1"/>
  <c r="AO115" i="8"/>
  <c r="BA115" i="8" s="1"/>
  <c r="BL114" i="8"/>
  <c r="BV114" i="8" s="1"/>
  <c r="AS114" i="8"/>
  <c r="BE114" i="8" s="1"/>
  <c r="S114" i="8"/>
  <c r="AX114" i="8" s="1"/>
  <c r="BJ114" i="8" s="1"/>
  <c r="AU114" i="8"/>
  <c r="BG114" i="8" s="1"/>
  <c r="BN114" i="8"/>
  <c r="BX114" i="8" s="1"/>
  <c r="AV114" i="8"/>
  <c r="BH114" i="8" s="1"/>
  <c r="BO114" i="8"/>
  <c r="BY114" i="8" s="1"/>
  <c r="AN114" i="8"/>
  <c r="AZ114" i="8" s="1"/>
  <c r="R114" i="8"/>
  <c r="BT115" i="7"/>
  <c r="BS115" i="7"/>
  <c r="Y116" i="7"/>
  <c r="AL114" i="7"/>
  <c r="BQ114" i="7"/>
  <c r="BK114" i="7"/>
  <c r="BU114" i="7" s="1"/>
  <c r="AR114" i="7"/>
  <c r="BD114" i="7" s="1"/>
  <c r="BM114" i="7"/>
  <c r="BW114" i="7" s="1"/>
  <c r="AT114" i="7"/>
  <c r="BF114" i="7" s="1"/>
  <c r="AV114" i="7"/>
  <c r="BH114" i="7" s="1"/>
  <c r="BO114" i="7"/>
  <c r="BY114" i="7" s="1"/>
  <c r="AN114" i="7"/>
  <c r="AZ114" i="7" s="1"/>
  <c r="R114" i="7"/>
  <c r="S114" i="7"/>
  <c r="AX114" i="7" s="1"/>
  <c r="BJ114" i="7" s="1"/>
  <c r="BL114" i="7"/>
  <c r="BV114" i="7" s="1"/>
  <c r="AS114" i="7"/>
  <c r="BE114" i="7" s="1"/>
  <c r="AQ115" i="7"/>
  <c r="BC115" i="7" s="1"/>
  <c r="AM115" i="7"/>
  <c r="AY115" i="7" s="1"/>
  <c r="AO115" i="7"/>
  <c r="BA115" i="7" s="1"/>
  <c r="AP115" i="7"/>
  <c r="BB115" i="7" s="1"/>
  <c r="F116" i="7"/>
  <c r="BN114" i="7"/>
  <c r="BX114" i="7" s="1"/>
  <c r="AU114" i="7"/>
  <c r="BG114" i="7" s="1"/>
  <c r="AD114" i="6"/>
  <c r="AV114" i="6"/>
  <c r="U116" i="6"/>
  <c r="AI114" i="6"/>
  <c r="AQ114" i="6" s="1"/>
  <c r="AX114" i="6"/>
  <c r="AH114" i="6"/>
  <c r="AP114" i="6" s="1"/>
  <c r="AU114" i="6"/>
  <c r="AW114" i="6" s="1"/>
  <c r="O114" i="6"/>
  <c r="AL114" i="6" s="1"/>
  <c r="AT114" i="6" s="1"/>
  <c r="F116" i="6"/>
  <c r="AF115" i="6"/>
  <c r="AN115" i="6" s="1"/>
  <c r="AJ115" i="6"/>
  <c r="AR115" i="6" s="1"/>
  <c r="N114" i="6"/>
  <c r="AE114" i="6"/>
  <c r="AM114" i="6" s="1"/>
  <c r="AD114" i="5"/>
  <c r="AV114" i="5"/>
  <c r="U116" i="5"/>
  <c r="N114" i="5"/>
  <c r="AE114" i="5"/>
  <c r="AM114" i="5" s="1"/>
  <c r="O114" i="5"/>
  <c r="AL114" i="5" s="1"/>
  <c r="AT114" i="5" s="1"/>
  <c r="AH114" i="5"/>
  <c r="AP114" i="5" s="1"/>
  <c r="AU114" i="5"/>
  <c r="AW114" i="5" s="1"/>
  <c r="AI114" i="5"/>
  <c r="AQ114" i="5" s="1"/>
  <c r="AX114" i="5"/>
  <c r="AF115" i="5"/>
  <c r="AN115" i="5" s="1"/>
  <c r="AJ115" i="5"/>
  <c r="AR115" i="5" s="1"/>
  <c r="F116" i="5"/>
  <c r="AD114" i="4"/>
  <c r="AV114" i="4"/>
  <c r="U116" i="4"/>
  <c r="N114" i="4"/>
  <c r="AE114" i="4"/>
  <c r="AM114" i="4" s="1"/>
  <c r="O114" i="4"/>
  <c r="AL114" i="4" s="1"/>
  <c r="AT114" i="4" s="1"/>
  <c r="AH114" i="4"/>
  <c r="AP114" i="4" s="1"/>
  <c r="AU114" i="4"/>
  <c r="AW114" i="4" s="1"/>
  <c r="AI114" i="4"/>
  <c r="AQ114" i="4" s="1"/>
  <c r="AX114" i="4"/>
  <c r="AF115" i="4"/>
  <c r="AN115" i="4" s="1"/>
  <c r="AJ115" i="4"/>
  <c r="AR115" i="4" s="1"/>
  <c r="F116" i="4"/>
  <c r="AX114" i="3"/>
  <c r="BQ114" i="3"/>
  <c r="BT115" i="3"/>
  <c r="BR115" i="3"/>
  <c r="BU115" i="3"/>
  <c r="S116" i="3"/>
  <c r="CI113" i="3"/>
  <c r="AF113" i="3"/>
  <c r="AL113" i="3" s="1"/>
  <c r="CJ113" i="3"/>
  <c r="AZ114" i="3"/>
  <c r="BF114" i="3" s="1"/>
  <c r="BL114" i="3"/>
  <c r="BX114" i="3" s="1"/>
  <c r="CD114" i="3" s="1"/>
  <c r="BC114" i="3"/>
  <c r="BI114" i="3" s="1"/>
  <c r="BO114" i="3"/>
  <c r="F116" i="3"/>
  <c r="AA114" i="3"/>
  <c r="AG114" i="3" s="1"/>
  <c r="M114" i="3"/>
  <c r="AR114" i="3"/>
  <c r="AY114" i="3"/>
  <c r="BE114" i="3" s="1"/>
  <c r="BK114" i="3"/>
  <c r="BA114" i="3"/>
  <c r="BG114" i="3" s="1"/>
  <c r="BM114" i="3"/>
  <c r="BY114" i="3" s="1"/>
  <c r="CE114" i="3" s="1"/>
  <c r="BB114" i="3"/>
  <c r="BH114" i="3" s="1"/>
  <c r="BN114" i="3"/>
  <c r="BD113" i="3"/>
  <c r="BJ113" i="3" s="1"/>
  <c r="BP113" i="3"/>
  <c r="CB113" i="3" s="1"/>
  <c r="CH113" i="3" s="1"/>
  <c r="AX114" i="2"/>
  <c r="BQ114" i="2"/>
  <c r="BR115" i="2"/>
  <c r="S116" i="2"/>
  <c r="BS115" i="2"/>
  <c r="BU115" i="2"/>
  <c r="BM114" i="2"/>
  <c r="BA114" i="2"/>
  <c r="BG114" i="2" s="1"/>
  <c r="BO114" i="2"/>
  <c r="CA114" i="2" s="1"/>
  <c r="CG114" i="2" s="1"/>
  <c r="BC114" i="2"/>
  <c r="BI114" i="2" s="1"/>
  <c r="AD115" i="2"/>
  <c r="AJ115" i="2" s="1"/>
  <c r="AB115" i="2"/>
  <c r="AH115" i="2" s="1"/>
  <c r="F116" i="2"/>
  <c r="AE115" i="2"/>
  <c r="AK115" i="2" s="1"/>
  <c r="AC115" i="2"/>
  <c r="AI115" i="2" s="1"/>
  <c r="M114" i="2"/>
  <c r="AA114" i="2"/>
  <c r="AG114" i="2" s="1"/>
  <c r="AY114" i="2"/>
  <c r="BE114" i="2" s="1"/>
  <c r="AR114" i="2"/>
  <c r="BK114" i="2"/>
  <c r="BW114" i="2" s="1"/>
  <c r="CC114" i="2" s="1"/>
  <c r="BN114" i="2"/>
  <c r="BB114" i="2"/>
  <c r="BH114" i="2" s="1"/>
  <c r="AZ114" i="2"/>
  <c r="BF114" i="2" s="1"/>
  <c r="BL114" i="2"/>
  <c r="BX114" i="2" s="1"/>
  <c r="CD114" i="2" s="1"/>
  <c r="BD113" i="2"/>
  <c r="BJ113" i="2" s="1"/>
  <c r="BP113" i="2"/>
  <c r="CB113" i="2" s="1"/>
  <c r="CH113" i="2" s="1"/>
  <c r="CI113" i="2"/>
  <c r="AF113" i="2"/>
  <c r="AL113" i="2" s="1"/>
  <c r="AX114" i="1"/>
  <c r="BQ114" i="1"/>
  <c r="BR115" i="1"/>
  <c r="BS115" i="1"/>
  <c r="BT115" i="1"/>
  <c r="BU115" i="1"/>
  <c r="S116" i="1"/>
  <c r="BD113" i="1"/>
  <c r="BJ113" i="1" s="1"/>
  <c r="BP113" i="1"/>
  <c r="CB113" i="1" s="1"/>
  <c r="CH113" i="1" s="1"/>
  <c r="M114" i="1"/>
  <c r="AA114" i="1"/>
  <c r="AG114" i="1" s="1"/>
  <c r="AR114" i="1"/>
  <c r="AY114" i="1"/>
  <c r="BE114" i="1" s="1"/>
  <c r="BK114" i="1"/>
  <c r="BW114" i="1" s="1"/>
  <c r="CC114" i="1" s="1"/>
  <c r="AZ114" i="1"/>
  <c r="BF114" i="1" s="1"/>
  <c r="BL114" i="1"/>
  <c r="BX114" i="1" s="1"/>
  <c r="CD114" i="1" s="1"/>
  <c r="BA114" i="1"/>
  <c r="BG114" i="1" s="1"/>
  <c r="BM114" i="1"/>
  <c r="BY114" i="1" s="1"/>
  <c r="CE114" i="1" s="1"/>
  <c r="BB114" i="1"/>
  <c r="BH114" i="1" s="1"/>
  <c r="BN114" i="1"/>
  <c r="BZ114" i="1" s="1"/>
  <c r="CF114" i="1" s="1"/>
  <c r="BC114" i="1"/>
  <c r="BI114" i="1" s="1"/>
  <c r="BO114" i="1"/>
  <c r="CA114" i="1" s="1"/>
  <c r="CG114" i="1" s="1"/>
  <c r="AB115" i="1"/>
  <c r="AH115" i="1" s="1"/>
  <c r="AC115" i="1"/>
  <c r="AI115" i="1" s="1"/>
  <c r="AD115" i="1"/>
  <c r="AJ115" i="1" s="1"/>
  <c r="AE115" i="1"/>
  <c r="AK115" i="1" s="1"/>
  <c r="F116" i="1"/>
  <c r="AK114" i="9"/>
  <c r="AW113" i="9"/>
  <c r="BI113" i="9" s="1"/>
  <c r="BT114" i="3"/>
  <c r="AJ114" i="5"/>
  <c r="AR114" i="5" s="1"/>
  <c r="AC114" i="4"/>
  <c r="AY114" i="4"/>
  <c r="BV401" i="3"/>
  <c r="BR114" i="8"/>
  <c r="AY114" i="5"/>
  <c r="BS114" i="2"/>
  <c r="BR114" i="9"/>
  <c r="Z114" i="1"/>
  <c r="BP114" i="8"/>
  <c r="AC114" i="6"/>
  <c r="AJ114" i="6"/>
  <c r="AR114" i="6" s="1"/>
  <c r="Z114" i="3"/>
  <c r="Z114" i="2"/>
  <c r="BU114" i="3"/>
  <c r="AK114" i="7"/>
  <c r="AC114" i="5"/>
  <c r="BT114" i="2"/>
  <c r="AK114" i="8"/>
  <c r="AY114" i="6"/>
  <c r="AM114" i="9"/>
  <c r="AY114" i="9" s="1"/>
  <c r="AM114" i="8"/>
  <c r="AY114" i="8" s="1"/>
  <c r="AW113" i="8"/>
  <c r="BI113" i="8" s="1"/>
  <c r="AM114" i="7"/>
  <c r="AY114" i="7" s="1"/>
  <c r="AK113" i="6"/>
  <c r="AS113" i="6" s="1"/>
  <c r="AK113" i="5"/>
  <c r="AS113" i="5" s="1"/>
  <c r="AK113" i="4"/>
  <c r="AS113" i="4" s="1"/>
  <c r="AF113" i="1"/>
  <c r="AL113" i="1" s="1"/>
  <c r="BQ115" i="9" l="1"/>
  <c r="AL115" i="9"/>
  <c r="Y117" i="9"/>
  <c r="BT116" i="9"/>
  <c r="AK116" i="9"/>
  <c r="BP116" i="9"/>
  <c r="BR116" i="9"/>
  <c r="R115" i="9"/>
  <c r="AN115" i="9"/>
  <c r="AZ115" i="9" s="1"/>
  <c r="AR115" i="9"/>
  <c r="BD115" i="9" s="1"/>
  <c r="BK115" i="9"/>
  <c r="AT115" i="9"/>
  <c r="BF115" i="9" s="1"/>
  <c r="BM115" i="9"/>
  <c r="BO115" i="9"/>
  <c r="AV115" i="9"/>
  <c r="BH115" i="9" s="1"/>
  <c r="AP116" i="9"/>
  <c r="BB116" i="9" s="1"/>
  <c r="F117" i="9"/>
  <c r="AO116" i="9"/>
  <c r="BA116" i="9" s="1"/>
  <c r="AQ116" i="9"/>
  <c r="BC116" i="9" s="1"/>
  <c r="S115" i="9"/>
  <c r="AX115" i="9" s="1"/>
  <c r="BJ115" i="9" s="1"/>
  <c r="AS115" i="9"/>
  <c r="BE115" i="9" s="1"/>
  <c r="BL115" i="9"/>
  <c r="BV115" i="9" s="1"/>
  <c r="BN115" i="9"/>
  <c r="BX115" i="9" s="1"/>
  <c r="AU115" i="9"/>
  <c r="BG115" i="9" s="1"/>
  <c r="BQ115" i="8"/>
  <c r="AL115" i="8"/>
  <c r="BR116" i="8"/>
  <c r="Y117" i="8"/>
  <c r="BP116" i="8"/>
  <c r="BT116" i="8"/>
  <c r="BS116" i="8"/>
  <c r="R115" i="8"/>
  <c r="AN115" i="8"/>
  <c r="AZ115" i="8" s="1"/>
  <c r="AU115" i="8"/>
  <c r="BG115" i="8" s="1"/>
  <c r="BN115" i="8"/>
  <c r="BO115" i="8"/>
  <c r="AV115" i="8"/>
  <c r="BH115" i="8" s="1"/>
  <c r="AT115" i="8"/>
  <c r="BF115" i="8" s="1"/>
  <c r="BM115" i="8"/>
  <c r="BW115" i="8" s="1"/>
  <c r="AO116" i="8"/>
  <c r="BA116" i="8" s="1"/>
  <c r="AQ116" i="8"/>
  <c r="BC116" i="8" s="1"/>
  <c r="F117" i="8"/>
  <c r="AP116" i="8"/>
  <c r="BB116" i="8" s="1"/>
  <c r="BK115" i="8"/>
  <c r="AR115" i="8"/>
  <c r="BD115" i="8" s="1"/>
  <c r="BL115" i="8"/>
  <c r="BV115" i="8" s="1"/>
  <c r="S115" i="8"/>
  <c r="AX115" i="8" s="1"/>
  <c r="BJ115" i="8" s="1"/>
  <c r="AS115" i="8"/>
  <c r="BE115" i="8" s="1"/>
  <c r="BQ115" i="7"/>
  <c r="AL115" i="7"/>
  <c r="Y117" i="7"/>
  <c r="BT116" i="7"/>
  <c r="BR116" i="7"/>
  <c r="AW114" i="7"/>
  <c r="BI114" i="7" s="1"/>
  <c r="R115" i="7"/>
  <c r="AN115" i="7"/>
  <c r="AZ115" i="7" s="1"/>
  <c r="BL115" i="7"/>
  <c r="BV115" i="7" s="1"/>
  <c r="AS115" i="7"/>
  <c r="BE115" i="7" s="1"/>
  <c r="S115" i="7"/>
  <c r="AX115" i="7" s="1"/>
  <c r="BJ115" i="7" s="1"/>
  <c r="AV115" i="7"/>
  <c r="BH115" i="7" s="1"/>
  <c r="BO115" i="7"/>
  <c r="BY115" i="7" s="1"/>
  <c r="AU115" i="7"/>
  <c r="BG115" i="7" s="1"/>
  <c r="BN115" i="7"/>
  <c r="BX115" i="7" s="1"/>
  <c r="AR115" i="7"/>
  <c r="BD115" i="7" s="1"/>
  <c r="BK115" i="7"/>
  <c r="AT115" i="7"/>
  <c r="BF115" i="7" s="1"/>
  <c r="BM115" i="7"/>
  <c r="AO116" i="7"/>
  <c r="BA116" i="7" s="1"/>
  <c r="F117" i="7"/>
  <c r="AQ116" i="7"/>
  <c r="BC116" i="7" s="1"/>
  <c r="AD115" i="6"/>
  <c r="AV115" i="6"/>
  <c r="U117" i="6"/>
  <c r="F117" i="6"/>
  <c r="AF116" i="6"/>
  <c r="AN116" i="6" s="1"/>
  <c r="AX115" i="6"/>
  <c r="AI115" i="6"/>
  <c r="AQ115" i="6" s="1"/>
  <c r="N115" i="6"/>
  <c r="AE115" i="6"/>
  <c r="AM115" i="6" s="1"/>
  <c r="O115" i="6"/>
  <c r="AL115" i="6" s="1"/>
  <c r="AT115" i="6" s="1"/>
  <c r="AH115" i="6"/>
  <c r="AP115" i="6" s="1"/>
  <c r="AU115" i="6"/>
  <c r="AW115" i="6" s="1"/>
  <c r="AD115" i="5"/>
  <c r="AV115" i="5"/>
  <c r="U117" i="5"/>
  <c r="N115" i="5"/>
  <c r="AE115" i="5"/>
  <c r="AM115" i="5" s="1"/>
  <c r="O115" i="5"/>
  <c r="AL115" i="5" s="1"/>
  <c r="AT115" i="5" s="1"/>
  <c r="AH115" i="5"/>
  <c r="AP115" i="5" s="1"/>
  <c r="AU115" i="5"/>
  <c r="AW115" i="5" s="1"/>
  <c r="AI115" i="5"/>
  <c r="AQ115" i="5" s="1"/>
  <c r="AX115" i="5"/>
  <c r="AF116" i="5"/>
  <c r="AN116" i="5" s="1"/>
  <c r="AJ116" i="5"/>
  <c r="AR116" i="5" s="1"/>
  <c r="F117" i="5"/>
  <c r="AD115" i="4"/>
  <c r="AV115" i="4"/>
  <c r="U117" i="4"/>
  <c r="N115" i="4"/>
  <c r="AE115" i="4"/>
  <c r="AM115" i="4" s="1"/>
  <c r="O115" i="4"/>
  <c r="AL115" i="4" s="1"/>
  <c r="AT115" i="4" s="1"/>
  <c r="AH115" i="4"/>
  <c r="AP115" i="4" s="1"/>
  <c r="AU115" i="4"/>
  <c r="AW115" i="4" s="1"/>
  <c r="AI115" i="4"/>
  <c r="AQ115" i="4" s="1"/>
  <c r="AX115" i="4"/>
  <c r="AF116" i="4"/>
  <c r="AN116" i="4" s="1"/>
  <c r="AJ116" i="4"/>
  <c r="AR116" i="4" s="1"/>
  <c r="F117" i="4"/>
  <c r="BQ115" i="3"/>
  <c r="AX115" i="3"/>
  <c r="S117" i="3"/>
  <c r="BU116" i="3"/>
  <c r="BR116" i="3"/>
  <c r="AZ115" i="3"/>
  <c r="BF115" i="3" s="1"/>
  <c r="BL115" i="3"/>
  <c r="BX115" i="3" s="1"/>
  <c r="CD115" i="3" s="1"/>
  <c r="F117" i="3"/>
  <c r="AB116" i="3"/>
  <c r="AH116" i="3" s="1"/>
  <c r="AY115" i="3"/>
  <c r="BE115" i="3" s="1"/>
  <c r="AR115" i="3"/>
  <c r="BK115" i="3"/>
  <c r="BB115" i="3"/>
  <c r="BH115" i="3" s="1"/>
  <c r="BN115" i="3"/>
  <c r="BZ115" i="3" s="1"/>
  <c r="CF115" i="3" s="1"/>
  <c r="M115" i="3"/>
  <c r="AA115" i="3"/>
  <c r="AG115" i="3" s="1"/>
  <c r="BM115" i="3"/>
  <c r="BA115" i="3"/>
  <c r="BG115" i="3" s="1"/>
  <c r="BC115" i="3"/>
  <c r="BI115" i="3" s="1"/>
  <c r="BO115" i="3"/>
  <c r="CA115" i="3" s="1"/>
  <c r="CG115" i="3" s="1"/>
  <c r="CJ114" i="3"/>
  <c r="AF114" i="3"/>
  <c r="AL114" i="3" s="1"/>
  <c r="CI114" i="3"/>
  <c r="BD114" i="3"/>
  <c r="BJ114" i="3" s="1"/>
  <c r="BP114" i="3"/>
  <c r="BT116" i="2"/>
  <c r="S117" i="2"/>
  <c r="BR116" i="2"/>
  <c r="BU116" i="2"/>
  <c r="Z116" i="2"/>
  <c r="AX115" i="2"/>
  <c r="BQ115" i="2"/>
  <c r="BA115" i="2"/>
  <c r="BG115" i="2" s="1"/>
  <c r="BM115" i="2"/>
  <c r="BY115" i="2" s="1"/>
  <c r="CE115" i="2" s="1"/>
  <c r="AZ115" i="2"/>
  <c r="BF115" i="2" s="1"/>
  <c r="BL115" i="2"/>
  <c r="BX115" i="2" s="1"/>
  <c r="CD115" i="2" s="1"/>
  <c r="BB115" i="2"/>
  <c r="BH115" i="2" s="1"/>
  <c r="BN115" i="2"/>
  <c r="AA115" i="2"/>
  <c r="AG115" i="2" s="1"/>
  <c r="M115" i="2"/>
  <c r="BC115" i="2"/>
  <c r="BI115" i="2" s="1"/>
  <c r="BO115" i="2"/>
  <c r="CA115" i="2" s="1"/>
  <c r="CG115" i="2" s="1"/>
  <c r="BK115" i="2"/>
  <c r="BW115" i="2" s="1"/>
  <c r="CC115" i="2" s="1"/>
  <c r="AR115" i="2"/>
  <c r="AY115" i="2"/>
  <c r="BE115" i="2" s="1"/>
  <c r="AB116" i="2"/>
  <c r="AH116" i="2" s="1"/>
  <c r="AE116" i="2"/>
  <c r="AK116" i="2" s="1"/>
  <c r="AC116" i="2"/>
  <c r="AI116" i="2" s="1"/>
  <c r="AD116" i="2"/>
  <c r="AJ116" i="2" s="1"/>
  <c r="F117" i="2"/>
  <c r="CI114" i="2"/>
  <c r="AF114" i="2"/>
  <c r="AL114" i="2" s="1"/>
  <c r="BP114" i="2"/>
  <c r="BD114" i="2"/>
  <c r="BJ114" i="2" s="1"/>
  <c r="AX115" i="1"/>
  <c r="BQ115" i="1"/>
  <c r="BR116" i="1"/>
  <c r="BS116" i="1"/>
  <c r="BT116" i="1"/>
  <c r="BU116" i="1"/>
  <c r="S117" i="1"/>
  <c r="BD114" i="1"/>
  <c r="BJ114" i="1" s="1"/>
  <c r="BP114" i="1"/>
  <c r="M115" i="1"/>
  <c r="AA115" i="1"/>
  <c r="AG115" i="1" s="1"/>
  <c r="AR115" i="1"/>
  <c r="AY115" i="1"/>
  <c r="BE115" i="1" s="1"/>
  <c r="BK115" i="1"/>
  <c r="BW115" i="1" s="1"/>
  <c r="CC115" i="1" s="1"/>
  <c r="AZ115" i="1"/>
  <c r="BF115" i="1" s="1"/>
  <c r="BL115" i="1"/>
  <c r="BX115" i="1" s="1"/>
  <c r="CD115" i="1" s="1"/>
  <c r="BA115" i="1"/>
  <c r="BG115" i="1" s="1"/>
  <c r="BM115" i="1"/>
  <c r="BY115" i="1" s="1"/>
  <c r="CE115" i="1" s="1"/>
  <c r="BB115" i="1"/>
  <c r="BH115" i="1" s="1"/>
  <c r="BN115" i="1"/>
  <c r="BZ115" i="1" s="1"/>
  <c r="CF115" i="1" s="1"/>
  <c r="BC115" i="1"/>
  <c r="BI115" i="1" s="1"/>
  <c r="BO115" i="1"/>
  <c r="CA115" i="1" s="1"/>
  <c r="CG115" i="1" s="1"/>
  <c r="AB116" i="1"/>
  <c r="AH116" i="1" s="1"/>
  <c r="AC116" i="1"/>
  <c r="AI116" i="1" s="1"/>
  <c r="AD116" i="1"/>
  <c r="AJ116" i="1" s="1"/>
  <c r="AE116" i="1"/>
  <c r="AK116" i="1" s="1"/>
  <c r="F117" i="1"/>
  <c r="BP115" i="9"/>
  <c r="AW114" i="9"/>
  <c r="BI114" i="9" s="1"/>
  <c r="BR115" i="7"/>
  <c r="AK114" i="6"/>
  <c r="AS114" i="6" s="1"/>
  <c r="AC115" i="5"/>
  <c r="AK114" i="5"/>
  <c r="AS114" i="5" s="1"/>
  <c r="AZ114" i="5"/>
  <c r="AC115" i="4"/>
  <c r="AK114" i="4"/>
  <c r="AS114" i="4" s="1"/>
  <c r="AZ114" i="4"/>
  <c r="Z115" i="3"/>
  <c r="AB115" i="3"/>
  <c r="AH115" i="3" s="1"/>
  <c r="AD115" i="3"/>
  <c r="AJ115" i="3" s="1"/>
  <c r="AC115" i="3"/>
  <c r="AI115" i="3" s="1"/>
  <c r="AE115" i="3"/>
  <c r="AK115" i="3" s="1"/>
  <c r="BW114" i="3"/>
  <c r="CC114" i="3" s="1"/>
  <c r="BZ114" i="3"/>
  <c r="CF114" i="3" s="1"/>
  <c r="BV114" i="2"/>
  <c r="BT115" i="2"/>
  <c r="Z115" i="2"/>
  <c r="BY114" i="2"/>
  <c r="CE114" i="2" s="1"/>
  <c r="BS115" i="8"/>
  <c r="AK115" i="7"/>
  <c r="AG115" i="5"/>
  <c r="AO115" i="5" s="1"/>
  <c r="BS115" i="3"/>
  <c r="AC115" i="6"/>
  <c r="CA114" i="3"/>
  <c r="CG114" i="3" s="1"/>
  <c r="AY115" i="5"/>
  <c r="AG115" i="4"/>
  <c r="AO115" i="4" s="1"/>
  <c r="BZ114" i="2"/>
  <c r="CF114" i="2" s="1"/>
  <c r="Z115" i="1"/>
  <c r="AF114" i="1"/>
  <c r="AL114" i="1" s="1"/>
  <c r="BR115" i="9"/>
  <c r="BT115" i="9"/>
  <c r="BP115" i="8"/>
  <c r="BU114" i="8"/>
  <c r="BP115" i="7"/>
  <c r="AZ114" i="6"/>
  <c r="AG115" i="6"/>
  <c r="AO115" i="6" s="1"/>
  <c r="BV114" i="1"/>
  <c r="BW114" i="8"/>
  <c r="AK115" i="9"/>
  <c r="BW114" i="9"/>
  <c r="BT115" i="8"/>
  <c r="AW114" i="8"/>
  <c r="BI114" i="8" s="1"/>
  <c r="AY115" i="6"/>
  <c r="AY115" i="4"/>
  <c r="BV114" i="3"/>
  <c r="Y118" i="9" l="1"/>
  <c r="BT117" i="9"/>
  <c r="BS117" i="9"/>
  <c r="AL116" i="9"/>
  <c r="BQ116" i="9"/>
  <c r="AW115" i="9"/>
  <c r="BI115" i="9" s="1"/>
  <c r="AR116" i="9"/>
  <c r="BD116" i="9" s="1"/>
  <c r="BK116" i="9"/>
  <c r="BU116" i="9" s="1"/>
  <c r="AQ117" i="9"/>
  <c r="BC117" i="9" s="1"/>
  <c r="AM117" i="9"/>
  <c r="AY117" i="9" s="1"/>
  <c r="AO117" i="9"/>
  <c r="BA117" i="9" s="1"/>
  <c r="AP117" i="9"/>
  <c r="BB117" i="9" s="1"/>
  <c r="F118" i="9"/>
  <c r="AU116" i="9"/>
  <c r="BG116" i="9" s="1"/>
  <c r="BN116" i="9"/>
  <c r="AM116" i="9"/>
  <c r="AY116" i="9" s="1"/>
  <c r="BM116" i="9"/>
  <c r="BW116" i="9" s="1"/>
  <c r="AT116" i="9"/>
  <c r="BF116" i="9" s="1"/>
  <c r="AN116" i="9"/>
  <c r="AZ116" i="9" s="1"/>
  <c r="R116" i="9"/>
  <c r="BL116" i="9"/>
  <c r="BV116" i="9" s="1"/>
  <c r="S116" i="9"/>
  <c r="AX116" i="9" s="1"/>
  <c r="BJ116" i="9" s="1"/>
  <c r="AS116" i="9"/>
  <c r="BE116" i="9" s="1"/>
  <c r="AV116" i="9"/>
  <c r="BH116" i="9" s="1"/>
  <c r="BO116" i="9"/>
  <c r="BY116" i="9" s="1"/>
  <c r="BR117" i="8"/>
  <c r="Y118" i="8"/>
  <c r="BT117" i="8"/>
  <c r="BS117" i="8"/>
  <c r="AK117" i="8"/>
  <c r="BQ116" i="8"/>
  <c r="AL116" i="8"/>
  <c r="AW115" i="8"/>
  <c r="BI115" i="8" s="1"/>
  <c r="AR116" i="8"/>
  <c r="BD116" i="8" s="1"/>
  <c r="BK116" i="8"/>
  <c r="BU116" i="8" s="1"/>
  <c r="AT116" i="8"/>
  <c r="BF116" i="8" s="1"/>
  <c r="BM116" i="8"/>
  <c r="BW116" i="8" s="1"/>
  <c r="BO116" i="8"/>
  <c r="BY116" i="8" s="1"/>
  <c r="AV116" i="8"/>
  <c r="BH116" i="8" s="1"/>
  <c r="F118" i="8"/>
  <c r="AP117" i="8"/>
  <c r="BB117" i="8" s="1"/>
  <c r="AO117" i="8"/>
  <c r="BA117" i="8" s="1"/>
  <c r="AM117" i="8"/>
  <c r="AY117" i="8" s="1"/>
  <c r="AQ117" i="8"/>
  <c r="BC117" i="8" s="1"/>
  <c r="R116" i="8"/>
  <c r="AN116" i="8"/>
  <c r="AZ116" i="8" s="1"/>
  <c r="AM116" i="8"/>
  <c r="AY116" i="8" s="1"/>
  <c r="AS116" i="8"/>
  <c r="BE116" i="8" s="1"/>
  <c r="BL116" i="8"/>
  <c r="BV116" i="8" s="1"/>
  <c r="S116" i="8"/>
  <c r="AX116" i="8" s="1"/>
  <c r="BJ116" i="8" s="1"/>
  <c r="AU116" i="8"/>
  <c r="BG116" i="8" s="1"/>
  <c r="BN116" i="8"/>
  <c r="BX116" i="8" s="1"/>
  <c r="BR117" i="7"/>
  <c r="BS117" i="7"/>
  <c r="Y118" i="7"/>
  <c r="BQ116" i="7"/>
  <c r="AL116" i="7"/>
  <c r="S116" i="7"/>
  <c r="AX116" i="7" s="1"/>
  <c r="BJ116" i="7" s="1"/>
  <c r="AS116" i="7"/>
  <c r="BE116" i="7" s="1"/>
  <c r="BL116" i="7"/>
  <c r="BV116" i="7" s="1"/>
  <c r="BN116" i="7"/>
  <c r="AU116" i="7"/>
  <c r="BG116" i="7" s="1"/>
  <c r="AV116" i="7"/>
  <c r="BH116" i="7" s="1"/>
  <c r="BO116" i="7"/>
  <c r="BY116" i="7" s="1"/>
  <c r="R116" i="7"/>
  <c r="AN116" i="7"/>
  <c r="AZ116" i="7" s="1"/>
  <c r="AM116" i="7"/>
  <c r="AY116" i="7" s="1"/>
  <c r="BK116" i="7"/>
  <c r="AR116" i="7"/>
  <c r="BD116" i="7" s="1"/>
  <c r="BM116" i="7"/>
  <c r="BW116" i="7" s="1"/>
  <c r="AT116" i="7"/>
  <c r="BF116" i="7" s="1"/>
  <c r="AP117" i="7"/>
  <c r="BB117" i="7" s="1"/>
  <c r="F118" i="7"/>
  <c r="AM117" i="7"/>
  <c r="AY117" i="7" s="1"/>
  <c r="AO117" i="7"/>
  <c r="BA117" i="7" s="1"/>
  <c r="AQ117" i="7"/>
  <c r="BC117" i="7" s="1"/>
  <c r="AV116" i="6"/>
  <c r="AD116" i="6"/>
  <c r="U118" i="6"/>
  <c r="AX116" i="6"/>
  <c r="AI116" i="6"/>
  <c r="AQ116" i="6" s="1"/>
  <c r="N116" i="6"/>
  <c r="AE116" i="6"/>
  <c r="AM116" i="6" s="1"/>
  <c r="AF117" i="6"/>
  <c r="AN117" i="6" s="1"/>
  <c r="F118" i="6"/>
  <c r="AH116" i="6"/>
  <c r="AP116" i="6" s="1"/>
  <c r="AU116" i="6"/>
  <c r="AW116" i="6" s="1"/>
  <c r="O116" i="6"/>
  <c r="AL116" i="6" s="1"/>
  <c r="AT116" i="6" s="1"/>
  <c r="AK115" i="6"/>
  <c r="AS115" i="6" s="1"/>
  <c r="AD116" i="5"/>
  <c r="AV116" i="5"/>
  <c r="U118" i="5"/>
  <c r="AK115" i="5"/>
  <c r="AS115" i="5" s="1"/>
  <c r="N116" i="5"/>
  <c r="AE116" i="5"/>
  <c r="AM116" i="5" s="1"/>
  <c r="O116" i="5"/>
  <c r="AL116" i="5" s="1"/>
  <c r="AT116" i="5" s="1"/>
  <c r="AH116" i="5"/>
  <c r="AP116" i="5" s="1"/>
  <c r="AU116" i="5"/>
  <c r="AW116" i="5" s="1"/>
  <c r="AI116" i="5"/>
  <c r="AQ116" i="5" s="1"/>
  <c r="AX116" i="5"/>
  <c r="AF117" i="5"/>
  <c r="AN117" i="5" s="1"/>
  <c r="AG117" i="5"/>
  <c r="AO117" i="5" s="1"/>
  <c r="AJ117" i="5"/>
  <c r="AR117" i="5" s="1"/>
  <c r="F118" i="5"/>
  <c r="AD116" i="4"/>
  <c r="AV116" i="4"/>
  <c r="U118" i="4"/>
  <c r="AK115" i="4"/>
  <c r="AS115" i="4" s="1"/>
  <c r="N116" i="4"/>
  <c r="AE116" i="4"/>
  <c r="AM116" i="4" s="1"/>
  <c r="O116" i="4"/>
  <c r="AH116" i="4"/>
  <c r="AP116" i="4" s="1"/>
  <c r="AU116" i="4"/>
  <c r="AI116" i="4"/>
  <c r="AQ116" i="4" s="1"/>
  <c r="AX116" i="4"/>
  <c r="AJ117" i="4"/>
  <c r="AR117" i="4" s="1"/>
  <c r="F118" i="4"/>
  <c r="BQ116" i="3"/>
  <c r="AX116" i="3"/>
  <c r="S118" i="3"/>
  <c r="BT117" i="3"/>
  <c r="BR117" i="3"/>
  <c r="BU117" i="3"/>
  <c r="M116" i="3"/>
  <c r="AA116" i="3"/>
  <c r="AG116" i="3" s="1"/>
  <c r="BM116" i="3"/>
  <c r="BA116" i="3"/>
  <c r="BG116" i="3" s="1"/>
  <c r="AD117" i="3"/>
  <c r="AJ117" i="3" s="1"/>
  <c r="AC117" i="3"/>
  <c r="AI117" i="3" s="1"/>
  <c r="F118" i="3"/>
  <c r="AB117" i="3"/>
  <c r="AH117" i="3" s="1"/>
  <c r="AE117" i="3"/>
  <c r="AK117" i="3" s="1"/>
  <c r="AY116" i="3"/>
  <c r="BE116" i="3" s="1"/>
  <c r="AR116" i="3"/>
  <c r="BK116" i="3"/>
  <c r="BW116" i="3" s="1"/>
  <c r="CC116" i="3" s="1"/>
  <c r="BB116" i="3"/>
  <c r="BH116" i="3" s="1"/>
  <c r="BN116" i="3"/>
  <c r="BL116" i="3"/>
  <c r="BX116" i="3" s="1"/>
  <c r="CD116" i="3" s="1"/>
  <c r="AZ116" i="3"/>
  <c r="BF116" i="3" s="1"/>
  <c r="BC116" i="3"/>
  <c r="BI116" i="3" s="1"/>
  <c r="BO116" i="3"/>
  <c r="CA116" i="3" s="1"/>
  <c r="CG116" i="3" s="1"/>
  <c r="BP115" i="3"/>
  <c r="BD115" i="3"/>
  <c r="BJ115" i="3" s="1"/>
  <c r="CJ115" i="3"/>
  <c r="AF115" i="3"/>
  <c r="AL115" i="3" s="1"/>
  <c r="CI115" i="3"/>
  <c r="BQ116" i="2"/>
  <c r="AX116" i="2"/>
  <c r="BV116" i="2" s="1"/>
  <c r="S118" i="2"/>
  <c r="BR117" i="2"/>
  <c r="BT117" i="2"/>
  <c r="Z117" i="2"/>
  <c r="BS117" i="2"/>
  <c r="AF115" i="2"/>
  <c r="AL115" i="2" s="1"/>
  <c r="CI115" i="2"/>
  <c r="BP115" i="2"/>
  <c r="BD115" i="2"/>
  <c r="BJ115" i="2" s="1"/>
  <c r="M116" i="2"/>
  <c r="AA116" i="2"/>
  <c r="AG116" i="2" s="1"/>
  <c r="AY116" i="2"/>
  <c r="BE116" i="2" s="1"/>
  <c r="BK116" i="2"/>
  <c r="BW116" i="2" s="1"/>
  <c r="CC116" i="2" s="1"/>
  <c r="AR116" i="2"/>
  <c r="BM116" i="2"/>
  <c r="BA116" i="2"/>
  <c r="BG116" i="2" s="1"/>
  <c r="AB117" i="2"/>
  <c r="AH117" i="2" s="1"/>
  <c r="AE117" i="2"/>
  <c r="AK117" i="2" s="1"/>
  <c r="AC117" i="2"/>
  <c r="AI117" i="2" s="1"/>
  <c r="AD117" i="2"/>
  <c r="AJ117" i="2" s="1"/>
  <c r="F118" i="2"/>
  <c r="AZ116" i="2"/>
  <c r="BF116" i="2" s="1"/>
  <c r="BL116" i="2"/>
  <c r="BX116" i="2" s="1"/>
  <c r="CD116" i="2" s="1"/>
  <c r="BB116" i="2"/>
  <c r="BH116" i="2" s="1"/>
  <c r="BN116" i="2"/>
  <c r="BZ116" i="2" s="1"/>
  <c r="CF116" i="2" s="1"/>
  <c r="BC116" i="2"/>
  <c r="BI116" i="2" s="1"/>
  <c r="BO116" i="2"/>
  <c r="CA116" i="2" s="1"/>
  <c r="CG116" i="2" s="1"/>
  <c r="AX116" i="1"/>
  <c r="BQ116" i="1"/>
  <c r="BR117" i="1"/>
  <c r="BS117" i="1"/>
  <c r="BT117" i="1"/>
  <c r="BU117" i="1"/>
  <c r="S118" i="1"/>
  <c r="AF115" i="1"/>
  <c r="AL115" i="1" s="1"/>
  <c r="BD115" i="1"/>
  <c r="BJ115" i="1" s="1"/>
  <c r="BP115" i="1"/>
  <c r="M116" i="1"/>
  <c r="AA116" i="1"/>
  <c r="AG116" i="1" s="1"/>
  <c r="AR116" i="1"/>
  <c r="AY116" i="1"/>
  <c r="BE116" i="1" s="1"/>
  <c r="BK116" i="1"/>
  <c r="BW116" i="1" s="1"/>
  <c r="CC116" i="1" s="1"/>
  <c r="AZ116" i="1"/>
  <c r="BF116" i="1" s="1"/>
  <c r="BL116" i="1"/>
  <c r="BX116" i="1" s="1"/>
  <c r="CD116" i="1" s="1"/>
  <c r="BA116" i="1"/>
  <c r="BG116" i="1" s="1"/>
  <c r="BM116" i="1"/>
  <c r="BY116" i="1" s="1"/>
  <c r="CE116" i="1" s="1"/>
  <c r="BB116" i="1"/>
  <c r="BH116" i="1" s="1"/>
  <c r="BN116" i="1"/>
  <c r="BZ116" i="1" s="1"/>
  <c r="CF116" i="1" s="1"/>
  <c r="BC116" i="1"/>
  <c r="BI116" i="1" s="1"/>
  <c r="BO116" i="1"/>
  <c r="CA116" i="1" s="1"/>
  <c r="CG116" i="1" s="1"/>
  <c r="AB117" i="1"/>
  <c r="AH117" i="1" s="1"/>
  <c r="AC117" i="1"/>
  <c r="AI117" i="1" s="1"/>
  <c r="AD117" i="1"/>
  <c r="AJ117" i="1" s="1"/>
  <c r="AE117" i="1"/>
  <c r="AK117" i="1" s="1"/>
  <c r="F118" i="1"/>
  <c r="AK116" i="8"/>
  <c r="AC116" i="6"/>
  <c r="AG116" i="6"/>
  <c r="AO116" i="6" s="1"/>
  <c r="AZ115" i="6"/>
  <c r="AC116" i="5"/>
  <c r="AZ115" i="5"/>
  <c r="AC116" i="4"/>
  <c r="Z116" i="3"/>
  <c r="AE116" i="3"/>
  <c r="AK116" i="3" s="1"/>
  <c r="AD116" i="3"/>
  <c r="AJ116" i="3" s="1"/>
  <c r="BW115" i="3"/>
  <c r="CC115" i="3" s="1"/>
  <c r="BY115" i="3"/>
  <c r="CE115" i="3" s="1"/>
  <c r="CB114" i="3"/>
  <c r="CH114" i="3" s="1"/>
  <c r="BS116" i="2"/>
  <c r="BV115" i="2"/>
  <c r="BZ115" i="2"/>
  <c r="CF115" i="2" s="1"/>
  <c r="CB114" i="1"/>
  <c r="CH114" i="1" s="1"/>
  <c r="BU115" i="9"/>
  <c r="BW115" i="9"/>
  <c r="BY115" i="9"/>
  <c r="BU115" i="7"/>
  <c r="BW115" i="7"/>
  <c r="AP116" i="7"/>
  <c r="BB116" i="7" s="1"/>
  <c r="AZ115" i="4"/>
  <c r="BV115" i="3"/>
  <c r="BT116" i="3"/>
  <c r="BS116" i="3"/>
  <c r="BX115" i="8"/>
  <c r="AJ116" i="6"/>
  <c r="AR116" i="6" s="1"/>
  <c r="AY116" i="4"/>
  <c r="BY115" i="8"/>
  <c r="AW115" i="7"/>
  <c r="BI115" i="7" s="1"/>
  <c r="AG116" i="5"/>
  <c r="AO116" i="5" s="1"/>
  <c r="BU115" i="8"/>
  <c r="AK116" i="7"/>
  <c r="BS116" i="7"/>
  <c r="AY116" i="5"/>
  <c r="AG116" i="4"/>
  <c r="AO116" i="4" s="1"/>
  <c r="CB114" i="2"/>
  <c r="CH114" i="2" s="1"/>
  <c r="BV115" i="1"/>
  <c r="Z116" i="1"/>
  <c r="BS116" i="9"/>
  <c r="BP116" i="7"/>
  <c r="AY116" i="6"/>
  <c r="AC116" i="3"/>
  <c r="AI116" i="3" s="1"/>
  <c r="AL117" i="9" l="1"/>
  <c r="BQ117" i="9"/>
  <c r="BR118" i="9"/>
  <c r="BS118" i="9"/>
  <c r="Y119" i="9"/>
  <c r="AK118" i="9"/>
  <c r="BT118" i="9"/>
  <c r="BP118" i="9"/>
  <c r="AN117" i="9"/>
  <c r="AZ117" i="9" s="1"/>
  <c r="R117" i="9"/>
  <c r="AS117" i="9"/>
  <c r="BE117" i="9" s="1"/>
  <c r="BL117" i="9"/>
  <c r="BV117" i="9" s="1"/>
  <c r="S117" i="9"/>
  <c r="AX117" i="9" s="1"/>
  <c r="BJ117" i="9" s="1"/>
  <c r="AR117" i="9"/>
  <c r="BD117" i="9" s="1"/>
  <c r="BK117" i="9"/>
  <c r="AT117" i="9"/>
  <c r="BF117" i="9" s="1"/>
  <c r="BM117" i="9"/>
  <c r="AV117" i="9"/>
  <c r="BH117" i="9" s="1"/>
  <c r="BO117" i="9"/>
  <c r="BY117" i="9" s="1"/>
  <c r="AP118" i="9"/>
  <c r="BB118" i="9" s="1"/>
  <c r="AQ118" i="9"/>
  <c r="BC118" i="9" s="1"/>
  <c r="AO118" i="9"/>
  <c r="BA118" i="9" s="1"/>
  <c r="F119" i="9"/>
  <c r="AU117" i="9"/>
  <c r="BG117" i="9" s="1"/>
  <c r="BN117" i="9"/>
  <c r="BX117" i="9" s="1"/>
  <c r="Y119" i="8"/>
  <c r="BS118" i="8"/>
  <c r="BT118" i="8"/>
  <c r="BR118" i="8"/>
  <c r="BQ117" i="8"/>
  <c r="AL117" i="8"/>
  <c r="AT117" i="8"/>
  <c r="BF117" i="8" s="1"/>
  <c r="BM117" i="8"/>
  <c r="BW117" i="8" s="1"/>
  <c r="AP118" i="8"/>
  <c r="BB118" i="8" s="1"/>
  <c r="AQ118" i="8"/>
  <c r="BC118" i="8" s="1"/>
  <c r="AO118" i="8"/>
  <c r="BA118" i="8" s="1"/>
  <c r="F119" i="8"/>
  <c r="R117" i="8"/>
  <c r="AW117" i="8" s="1"/>
  <c r="BI117" i="8" s="1"/>
  <c r="AN117" i="8"/>
  <c r="AZ117" i="8" s="1"/>
  <c r="BO117" i="8"/>
  <c r="BY117" i="8" s="1"/>
  <c r="AV117" i="8"/>
  <c r="BH117" i="8" s="1"/>
  <c r="BN117" i="8"/>
  <c r="BX117" i="8" s="1"/>
  <c r="AU117" i="8"/>
  <c r="BG117" i="8" s="1"/>
  <c r="S117" i="8"/>
  <c r="AX117" i="8" s="1"/>
  <c r="BJ117" i="8" s="1"/>
  <c r="AS117" i="8"/>
  <c r="BE117" i="8" s="1"/>
  <c r="BL117" i="8"/>
  <c r="BV117" i="8" s="1"/>
  <c r="AR117" i="8"/>
  <c r="BD117" i="8" s="1"/>
  <c r="BK117" i="8"/>
  <c r="AL117" i="7"/>
  <c r="BQ117" i="7"/>
  <c r="BS118" i="7"/>
  <c r="Y119" i="7"/>
  <c r="BT118" i="7"/>
  <c r="AN117" i="7"/>
  <c r="AZ117" i="7" s="1"/>
  <c r="R117" i="7"/>
  <c r="AT117" i="7"/>
  <c r="BF117" i="7" s="1"/>
  <c r="BM117" i="7"/>
  <c r="BW117" i="7" s="1"/>
  <c r="AV117" i="7"/>
  <c r="BH117" i="7" s="1"/>
  <c r="BO117" i="7"/>
  <c r="AU117" i="7"/>
  <c r="BG117" i="7" s="1"/>
  <c r="BN117" i="7"/>
  <c r="BX117" i="7" s="1"/>
  <c r="AP118" i="7"/>
  <c r="BB118" i="7" s="1"/>
  <c r="AO118" i="7"/>
  <c r="BA118" i="7" s="1"/>
  <c r="AQ118" i="7"/>
  <c r="BC118" i="7" s="1"/>
  <c r="F119" i="7"/>
  <c r="BK117" i="7"/>
  <c r="AR117" i="7"/>
  <c r="BD117" i="7" s="1"/>
  <c r="AS117" i="7"/>
  <c r="BE117" i="7" s="1"/>
  <c r="BL117" i="7"/>
  <c r="BV117" i="7" s="1"/>
  <c r="S117" i="7"/>
  <c r="AX117" i="7" s="1"/>
  <c r="BJ117" i="7" s="1"/>
  <c r="AD117" i="6"/>
  <c r="AV117" i="6"/>
  <c r="U119" i="6"/>
  <c r="O117" i="6"/>
  <c r="AL117" i="6" s="1"/>
  <c r="AT117" i="6" s="1"/>
  <c r="AH117" i="6"/>
  <c r="AP117" i="6" s="1"/>
  <c r="AU117" i="6"/>
  <c r="AW117" i="6" s="1"/>
  <c r="N117" i="6"/>
  <c r="AE117" i="6"/>
  <c r="AM117" i="6" s="1"/>
  <c r="AI117" i="6"/>
  <c r="AQ117" i="6" s="1"/>
  <c r="AX117" i="6"/>
  <c r="F119" i="6"/>
  <c r="AF118" i="6"/>
  <c r="AN118" i="6" s="1"/>
  <c r="AD117" i="5"/>
  <c r="AV117" i="5"/>
  <c r="U119" i="5"/>
  <c r="N117" i="5"/>
  <c r="AE117" i="5"/>
  <c r="AM117" i="5" s="1"/>
  <c r="O117" i="5"/>
  <c r="AL117" i="5" s="1"/>
  <c r="AT117" i="5" s="1"/>
  <c r="AH117" i="5"/>
  <c r="AP117" i="5" s="1"/>
  <c r="AU117" i="5"/>
  <c r="AW117" i="5" s="1"/>
  <c r="AI117" i="5"/>
  <c r="AQ117" i="5" s="1"/>
  <c r="AX117" i="5"/>
  <c r="AF118" i="5"/>
  <c r="AN118" i="5" s="1"/>
  <c r="AG118" i="5"/>
  <c r="AO118" i="5" s="1"/>
  <c r="F119" i="5"/>
  <c r="AD117" i="4"/>
  <c r="AV117" i="4"/>
  <c r="U119" i="4"/>
  <c r="N117" i="4"/>
  <c r="AE117" i="4"/>
  <c r="AM117" i="4" s="1"/>
  <c r="O117" i="4"/>
  <c r="AL117" i="4" s="1"/>
  <c r="AT117" i="4" s="1"/>
  <c r="AH117" i="4"/>
  <c r="AP117" i="4" s="1"/>
  <c r="AU117" i="4"/>
  <c r="AW117" i="4" s="1"/>
  <c r="AI117" i="4"/>
  <c r="AQ117" i="4" s="1"/>
  <c r="AX117" i="4"/>
  <c r="AF118" i="4"/>
  <c r="AN118" i="4" s="1"/>
  <c r="AJ118" i="4"/>
  <c r="AR118" i="4" s="1"/>
  <c r="F119" i="4"/>
  <c r="AX117" i="3"/>
  <c r="BQ117" i="3"/>
  <c r="BT118" i="3"/>
  <c r="S119" i="3"/>
  <c r="CI116" i="3"/>
  <c r="AF116" i="3"/>
  <c r="AL116" i="3" s="1"/>
  <c r="CJ116" i="3"/>
  <c r="BB117" i="3"/>
  <c r="BH117" i="3" s="1"/>
  <c r="BN117" i="3"/>
  <c r="BZ117" i="3" s="1"/>
  <c r="CF117" i="3" s="1"/>
  <c r="AA117" i="3"/>
  <c r="AG117" i="3" s="1"/>
  <c r="M117" i="3"/>
  <c r="BK117" i="3"/>
  <c r="BW117" i="3" s="1"/>
  <c r="CC117" i="3" s="1"/>
  <c r="AY117" i="3"/>
  <c r="BE117" i="3" s="1"/>
  <c r="AR117" i="3"/>
  <c r="BM117" i="3"/>
  <c r="BA117" i="3"/>
  <c r="BG117" i="3" s="1"/>
  <c r="BO117" i="3"/>
  <c r="CA117" i="3" s="1"/>
  <c r="CG117" i="3" s="1"/>
  <c r="BC117" i="3"/>
  <c r="BI117" i="3" s="1"/>
  <c r="AE118" i="3"/>
  <c r="AK118" i="3" s="1"/>
  <c r="F119" i="3"/>
  <c r="BL117" i="3"/>
  <c r="BX117" i="3" s="1"/>
  <c r="CD117" i="3" s="1"/>
  <c r="AZ117" i="3"/>
  <c r="BF117" i="3" s="1"/>
  <c r="BD116" i="3"/>
  <c r="BJ116" i="3" s="1"/>
  <c r="BP116" i="3"/>
  <c r="S119" i="2"/>
  <c r="BT118" i="2"/>
  <c r="BS118" i="2"/>
  <c r="BR118" i="2"/>
  <c r="BU118" i="2"/>
  <c r="AX117" i="2"/>
  <c r="BV117" i="2" s="1"/>
  <c r="BQ117" i="2"/>
  <c r="AF116" i="2"/>
  <c r="AL116" i="2" s="1"/>
  <c r="CI116" i="2"/>
  <c r="BP116" i="2"/>
  <c r="CB116" i="2" s="1"/>
  <c r="CH116" i="2" s="1"/>
  <c r="BD116" i="2"/>
  <c r="BJ116" i="2" s="1"/>
  <c r="AY117" i="2"/>
  <c r="BE117" i="2" s="1"/>
  <c r="BK117" i="2"/>
  <c r="BW117" i="2" s="1"/>
  <c r="CC117" i="2" s="1"/>
  <c r="AR117" i="2"/>
  <c r="BM117" i="2"/>
  <c r="BY117" i="2" s="1"/>
  <c r="CE117" i="2" s="1"/>
  <c r="BA117" i="2"/>
  <c r="BG117" i="2" s="1"/>
  <c r="BO117" i="2"/>
  <c r="BC117" i="2"/>
  <c r="BI117" i="2" s="1"/>
  <c r="AA117" i="2"/>
  <c r="AG117" i="2" s="1"/>
  <c r="M117" i="2"/>
  <c r="AD118" i="2"/>
  <c r="AJ118" i="2" s="1"/>
  <c r="AB118" i="2"/>
  <c r="AH118" i="2" s="1"/>
  <c r="AC118" i="2"/>
  <c r="AI118" i="2" s="1"/>
  <c r="AE118" i="2"/>
  <c r="AK118" i="2" s="1"/>
  <c r="F119" i="2"/>
  <c r="BL117" i="2"/>
  <c r="BX117" i="2" s="1"/>
  <c r="CD117" i="2" s="1"/>
  <c r="AZ117" i="2"/>
  <c r="BF117" i="2" s="1"/>
  <c r="BB117" i="2"/>
  <c r="BH117" i="2" s="1"/>
  <c r="BN117" i="2"/>
  <c r="BZ117" i="2" s="1"/>
  <c r="CF117" i="2" s="1"/>
  <c r="AX117" i="1"/>
  <c r="BQ117" i="1"/>
  <c r="BR118" i="1"/>
  <c r="BS118" i="1"/>
  <c r="BT118" i="1"/>
  <c r="BU118" i="1"/>
  <c r="S119" i="1"/>
  <c r="BD116" i="1"/>
  <c r="BJ116" i="1" s="1"/>
  <c r="BP116" i="1"/>
  <c r="M117" i="1"/>
  <c r="AA117" i="1"/>
  <c r="AG117" i="1" s="1"/>
  <c r="AR117" i="1"/>
  <c r="AY117" i="1"/>
  <c r="BE117" i="1" s="1"/>
  <c r="BK117" i="1"/>
  <c r="BW117" i="1" s="1"/>
  <c r="CC117" i="1" s="1"/>
  <c r="AZ117" i="1"/>
  <c r="BF117" i="1" s="1"/>
  <c r="BL117" i="1"/>
  <c r="BX117" i="1" s="1"/>
  <c r="CD117" i="1" s="1"/>
  <c r="BA117" i="1"/>
  <c r="BG117" i="1" s="1"/>
  <c r="BM117" i="1"/>
  <c r="BY117" i="1" s="1"/>
  <c r="CE117" i="1" s="1"/>
  <c r="BB117" i="1"/>
  <c r="BH117" i="1" s="1"/>
  <c r="BN117" i="1"/>
  <c r="BZ117" i="1" s="1"/>
  <c r="CF117" i="1" s="1"/>
  <c r="BC117" i="1"/>
  <c r="BI117" i="1" s="1"/>
  <c r="BO117" i="1"/>
  <c r="CA117" i="1" s="1"/>
  <c r="CG117" i="1" s="1"/>
  <c r="AB118" i="1"/>
  <c r="AH118" i="1" s="1"/>
  <c r="AC118" i="1"/>
  <c r="AI118" i="1" s="1"/>
  <c r="AD118" i="1"/>
  <c r="AJ118" i="1" s="1"/>
  <c r="AE118" i="1"/>
  <c r="AK118" i="1" s="1"/>
  <c r="F119" i="1"/>
  <c r="AK117" i="9"/>
  <c r="AW116" i="8"/>
  <c r="BI116" i="8" s="1"/>
  <c r="BP117" i="7"/>
  <c r="AY117" i="5"/>
  <c r="CB115" i="1"/>
  <c r="CH115" i="1" s="1"/>
  <c r="AY117" i="4"/>
  <c r="AK116" i="4"/>
  <c r="AS116" i="4" s="1"/>
  <c r="AL116" i="4"/>
  <c r="AT116" i="4" s="1"/>
  <c r="AW116" i="4"/>
  <c r="AZ116" i="4"/>
  <c r="AF117" i="4"/>
  <c r="AN117" i="4" s="1"/>
  <c r="AG117" i="4"/>
  <c r="AO117" i="4" s="1"/>
  <c r="BV116" i="3"/>
  <c r="BS117" i="3"/>
  <c r="Z117" i="3"/>
  <c r="BR117" i="9"/>
  <c r="AK116" i="5"/>
  <c r="AS116" i="5" s="1"/>
  <c r="CB115" i="2"/>
  <c r="CH115" i="2" s="1"/>
  <c r="BY116" i="2"/>
  <c r="CE116" i="2" s="1"/>
  <c r="BX116" i="7"/>
  <c r="AW116" i="7"/>
  <c r="BI116" i="7" s="1"/>
  <c r="AZ116" i="6"/>
  <c r="AK116" i="6"/>
  <c r="AS116" i="6" s="1"/>
  <c r="AG117" i="6"/>
  <c r="AO117" i="6" s="1"/>
  <c r="AF116" i="1"/>
  <c r="AL116" i="1" s="1"/>
  <c r="AY117" i="6"/>
  <c r="Z117" i="1"/>
  <c r="BT117" i="7"/>
  <c r="BU116" i="7"/>
  <c r="AZ116" i="5"/>
  <c r="AC117" i="4"/>
  <c r="CB115" i="3"/>
  <c r="CH115" i="3" s="1"/>
  <c r="BU117" i="2"/>
  <c r="BV116" i="1"/>
  <c r="BP117" i="9"/>
  <c r="BP117" i="8"/>
  <c r="AK117" i="7"/>
  <c r="AJ117" i="6"/>
  <c r="AR117" i="6" s="1"/>
  <c r="BY116" i="3"/>
  <c r="CE116" i="3" s="1"/>
  <c r="BZ116" i="3"/>
  <c r="CF116" i="3" s="1"/>
  <c r="BX116" i="9"/>
  <c r="AC117" i="6"/>
  <c r="AC117" i="5"/>
  <c r="AW116" i="9"/>
  <c r="BI116" i="9" s="1"/>
  <c r="BQ118" i="9" l="1"/>
  <c r="AL118" i="9"/>
  <c r="Y120" i="9"/>
  <c r="BR119" i="9"/>
  <c r="BL118" i="9"/>
  <c r="BV118" i="9" s="1"/>
  <c r="S118" i="9"/>
  <c r="AX118" i="9" s="1"/>
  <c r="BJ118" i="9" s="1"/>
  <c r="AS118" i="9"/>
  <c r="BE118" i="9" s="1"/>
  <c r="AT118" i="9"/>
  <c r="BF118" i="9" s="1"/>
  <c r="BM118" i="9"/>
  <c r="BW118" i="9" s="1"/>
  <c r="AA402" i="9"/>
  <c r="AM118" i="9"/>
  <c r="AY118" i="9" s="1"/>
  <c r="BO118" i="9"/>
  <c r="BY118" i="9" s="1"/>
  <c r="AV118" i="9"/>
  <c r="BH118" i="9" s="1"/>
  <c r="R118" i="9"/>
  <c r="AN118" i="9"/>
  <c r="AZ118" i="9" s="1"/>
  <c r="AR118" i="9"/>
  <c r="BD118" i="9" s="1"/>
  <c r="BK118" i="9"/>
  <c r="BU118" i="9" s="1"/>
  <c r="BN118" i="9"/>
  <c r="BX118" i="9" s="1"/>
  <c r="AU118" i="9"/>
  <c r="BG118" i="9" s="1"/>
  <c r="AO119" i="9"/>
  <c r="BA119" i="9" s="1"/>
  <c r="AQ119" i="9"/>
  <c r="BC119" i="9" s="1"/>
  <c r="F120" i="9"/>
  <c r="AP119" i="9"/>
  <c r="BB119" i="9" s="1"/>
  <c r="BR119" i="8"/>
  <c r="BS119" i="8"/>
  <c r="AK119" i="8"/>
  <c r="BT119" i="8"/>
  <c r="Y120" i="8"/>
  <c r="AL118" i="8"/>
  <c r="BQ118" i="8"/>
  <c r="R118" i="8"/>
  <c r="AN118" i="8"/>
  <c r="AZ118" i="8" s="1"/>
  <c r="AU118" i="8"/>
  <c r="BG118" i="8" s="1"/>
  <c r="BN118" i="8"/>
  <c r="BX118" i="8" s="1"/>
  <c r="AR118" i="8"/>
  <c r="BD118" i="8" s="1"/>
  <c r="BK118" i="8"/>
  <c r="BM118" i="8"/>
  <c r="BW118" i="8" s="1"/>
  <c r="AT118" i="8"/>
  <c r="BF118" i="8" s="1"/>
  <c r="BO118" i="8"/>
  <c r="BY118" i="8" s="1"/>
  <c r="AV118" i="8"/>
  <c r="BH118" i="8" s="1"/>
  <c r="S118" i="8"/>
  <c r="AX118" i="8" s="1"/>
  <c r="BJ118" i="8" s="1"/>
  <c r="BL118" i="8"/>
  <c r="BV118" i="8" s="1"/>
  <c r="AS118" i="8"/>
  <c r="BE118" i="8" s="1"/>
  <c r="AA402" i="8"/>
  <c r="AM118" i="8"/>
  <c r="AY118" i="8" s="1"/>
  <c r="AO119" i="8"/>
  <c r="BA119" i="8" s="1"/>
  <c r="AP119" i="8"/>
  <c r="BB119" i="8" s="1"/>
  <c r="AQ119" i="8"/>
  <c r="BC119" i="8" s="1"/>
  <c r="F120" i="8"/>
  <c r="BQ118" i="7"/>
  <c r="AL118" i="7"/>
  <c r="BP119" i="7"/>
  <c r="BS119" i="7"/>
  <c r="Y120" i="7"/>
  <c r="AW117" i="7"/>
  <c r="BI117" i="7" s="1"/>
  <c r="AU118" i="7"/>
  <c r="BG118" i="7" s="1"/>
  <c r="BN118" i="7"/>
  <c r="BX118" i="7" s="1"/>
  <c r="R118" i="7"/>
  <c r="AN118" i="7"/>
  <c r="AZ118" i="7" s="1"/>
  <c r="BK118" i="7"/>
  <c r="AR118" i="7"/>
  <c r="BD118" i="7" s="1"/>
  <c r="AA402" i="7"/>
  <c r="AM118" i="7"/>
  <c r="AY118" i="7" s="1"/>
  <c r="S118" i="7"/>
  <c r="AX118" i="7" s="1"/>
  <c r="BJ118" i="7" s="1"/>
  <c r="BL118" i="7"/>
  <c r="BV118" i="7" s="1"/>
  <c r="AS118" i="7"/>
  <c r="BE118" i="7" s="1"/>
  <c r="AV118" i="7"/>
  <c r="BH118" i="7" s="1"/>
  <c r="BO118" i="7"/>
  <c r="BY118" i="7" s="1"/>
  <c r="BM118" i="7"/>
  <c r="AT118" i="7"/>
  <c r="BF118" i="7" s="1"/>
  <c r="AQ119" i="7"/>
  <c r="BC119" i="7" s="1"/>
  <c r="AO119" i="7"/>
  <c r="BA119" i="7" s="1"/>
  <c r="AP119" i="7"/>
  <c r="BB119" i="7" s="1"/>
  <c r="F120" i="7"/>
  <c r="AD118" i="6"/>
  <c r="AV118" i="6"/>
  <c r="U120" i="6"/>
  <c r="AK117" i="6"/>
  <c r="AS117" i="6" s="1"/>
  <c r="F120" i="6"/>
  <c r="AF119" i="6"/>
  <c r="AN119" i="6" s="1"/>
  <c r="AJ119" i="6"/>
  <c r="AR119" i="6" s="1"/>
  <c r="AG119" i="6"/>
  <c r="AO119" i="6" s="1"/>
  <c r="AH118" i="6"/>
  <c r="AP118" i="6" s="1"/>
  <c r="AU118" i="6"/>
  <c r="AW118" i="6" s="1"/>
  <c r="O118" i="6"/>
  <c r="AL118" i="6" s="1"/>
  <c r="AT118" i="6" s="1"/>
  <c r="AX118" i="6"/>
  <c r="AI118" i="6"/>
  <c r="AQ118" i="6" s="1"/>
  <c r="N118" i="6"/>
  <c r="AE118" i="6"/>
  <c r="AM118" i="6" s="1"/>
  <c r="AD118" i="5"/>
  <c r="AV118" i="5"/>
  <c r="U120" i="5"/>
  <c r="N118" i="5"/>
  <c r="AE118" i="5"/>
  <c r="AM118" i="5" s="1"/>
  <c r="O118" i="5"/>
  <c r="AL118" i="5" s="1"/>
  <c r="AT118" i="5" s="1"/>
  <c r="AH118" i="5"/>
  <c r="AP118" i="5" s="1"/>
  <c r="AU118" i="5"/>
  <c r="AW118" i="5" s="1"/>
  <c r="AI118" i="5"/>
  <c r="AQ118" i="5" s="1"/>
  <c r="AX118" i="5"/>
  <c r="AF119" i="5"/>
  <c r="AN119" i="5" s="1"/>
  <c r="AJ119" i="5"/>
  <c r="AR119" i="5" s="1"/>
  <c r="F120" i="5"/>
  <c r="AD118" i="4"/>
  <c r="AV118" i="4"/>
  <c r="U120" i="4"/>
  <c r="N118" i="4"/>
  <c r="AE118" i="4"/>
  <c r="AM118" i="4" s="1"/>
  <c r="O118" i="4"/>
  <c r="AL118" i="4" s="1"/>
  <c r="AT118" i="4" s="1"/>
  <c r="AH118" i="4"/>
  <c r="AP118" i="4" s="1"/>
  <c r="AU118" i="4"/>
  <c r="AW118" i="4" s="1"/>
  <c r="AI118" i="4"/>
  <c r="AQ118" i="4" s="1"/>
  <c r="AX118" i="4"/>
  <c r="AF119" i="4"/>
  <c r="AN119" i="4" s="1"/>
  <c r="AJ119" i="4"/>
  <c r="AR119" i="4" s="1"/>
  <c r="F120" i="4"/>
  <c r="AX118" i="3"/>
  <c r="BQ118" i="3"/>
  <c r="S120" i="3"/>
  <c r="BR119" i="3"/>
  <c r="BT119" i="3"/>
  <c r="BS119" i="3"/>
  <c r="AF117" i="3"/>
  <c r="AL117" i="3" s="1"/>
  <c r="CI117" i="3"/>
  <c r="CJ117" i="3"/>
  <c r="BD117" i="3"/>
  <c r="BJ117" i="3" s="1"/>
  <c r="BP117" i="3"/>
  <c r="AZ118" i="3"/>
  <c r="BF118" i="3" s="1"/>
  <c r="BL118" i="3"/>
  <c r="BO118" i="3"/>
  <c r="BC118" i="3"/>
  <c r="BI118" i="3" s="1"/>
  <c r="AB119" i="3"/>
  <c r="AH119" i="3" s="1"/>
  <c r="AC119" i="3"/>
  <c r="AI119" i="3" s="1"/>
  <c r="AD119" i="3"/>
  <c r="AJ119" i="3" s="1"/>
  <c r="AE119" i="3"/>
  <c r="AK119" i="3" s="1"/>
  <c r="F120" i="3"/>
  <c r="M118" i="3"/>
  <c r="AA118" i="3"/>
  <c r="AG118" i="3" s="1"/>
  <c r="BM118" i="3"/>
  <c r="BA118" i="3"/>
  <c r="BG118" i="3" s="1"/>
  <c r="AY118" i="3"/>
  <c r="BE118" i="3" s="1"/>
  <c r="BK118" i="3"/>
  <c r="BW118" i="3" s="1"/>
  <c r="CC118" i="3" s="1"/>
  <c r="AR118" i="3"/>
  <c r="BN118" i="3"/>
  <c r="BZ118" i="3" s="1"/>
  <c r="CF118" i="3" s="1"/>
  <c r="BB118" i="3"/>
  <c r="BH118" i="3" s="1"/>
  <c r="AX118" i="2"/>
  <c r="BQ118" i="2"/>
  <c r="S120" i="2"/>
  <c r="BR119" i="2"/>
  <c r="BU119" i="2"/>
  <c r="Z119" i="2"/>
  <c r="BD117" i="2"/>
  <c r="BJ117" i="2" s="1"/>
  <c r="BP117" i="2"/>
  <c r="CB117" i="2" s="1"/>
  <c r="CH117" i="2" s="1"/>
  <c r="CI117" i="2"/>
  <c r="AF117" i="2"/>
  <c r="AL117" i="2" s="1"/>
  <c r="M118" i="2"/>
  <c r="AA118" i="2"/>
  <c r="AG118" i="2" s="1"/>
  <c r="AZ118" i="2"/>
  <c r="BF118" i="2" s="1"/>
  <c r="BL118" i="2"/>
  <c r="BX118" i="2" s="1"/>
  <c r="CD118" i="2" s="1"/>
  <c r="BA118" i="2"/>
  <c r="BG118" i="2" s="1"/>
  <c r="BM118" i="2"/>
  <c r="BY118" i="2" s="1"/>
  <c r="CE118" i="2" s="1"/>
  <c r="BO118" i="2"/>
  <c r="CA118" i="2" s="1"/>
  <c r="CG118" i="2" s="1"/>
  <c r="BC118" i="2"/>
  <c r="BI118" i="2" s="1"/>
  <c r="AR118" i="2"/>
  <c r="AY118" i="2"/>
  <c r="BE118" i="2" s="1"/>
  <c r="BK118" i="2"/>
  <c r="BW118" i="2" s="1"/>
  <c r="CC118" i="2" s="1"/>
  <c r="BB118" i="2"/>
  <c r="BH118" i="2" s="1"/>
  <c r="BN118" i="2"/>
  <c r="BZ118" i="2" s="1"/>
  <c r="CF118" i="2" s="1"/>
  <c r="AE119" i="2"/>
  <c r="AK119" i="2" s="1"/>
  <c r="AC119" i="2"/>
  <c r="AI119" i="2" s="1"/>
  <c r="F120" i="2"/>
  <c r="AB119" i="2"/>
  <c r="AH119" i="2" s="1"/>
  <c r="AD119" i="2"/>
  <c r="AJ119" i="2" s="1"/>
  <c r="AX118" i="1"/>
  <c r="BQ118" i="1"/>
  <c r="BR119" i="1"/>
  <c r="BS119" i="1"/>
  <c r="BT119" i="1"/>
  <c r="BU119" i="1"/>
  <c r="S120" i="1"/>
  <c r="BD117" i="1"/>
  <c r="BJ117" i="1" s="1"/>
  <c r="BP117" i="1"/>
  <c r="M118" i="1"/>
  <c r="AA118" i="1"/>
  <c r="AG118" i="1" s="1"/>
  <c r="AR118" i="1"/>
  <c r="AY118" i="1"/>
  <c r="BE118" i="1" s="1"/>
  <c r="BK118" i="1"/>
  <c r="BW118" i="1" s="1"/>
  <c r="CC118" i="1" s="1"/>
  <c r="AZ118" i="1"/>
  <c r="BF118" i="1" s="1"/>
  <c r="BL118" i="1"/>
  <c r="BX118" i="1" s="1"/>
  <c r="CD118" i="1" s="1"/>
  <c r="BA118" i="1"/>
  <c r="BG118" i="1" s="1"/>
  <c r="BM118" i="1"/>
  <c r="BY118" i="1" s="1"/>
  <c r="CE118" i="1" s="1"/>
  <c r="BB118" i="1"/>
  <c r="BH118" i="1" s="1"/>
  <c r="BN118" i="1"/>
  <c r="BZ118" i="1" s="1"/>
  <c r="CF118" i="1" s="1"/>
  <c r="BC118" i="1"/>
  <c r="BI118" i="1" s="1"/>
  <c r="BO118" i="1"/>
  <c r="CA118" i="1" s="1"/>
  <c r="CG118" i="1" s="1"/>
  <c r="AB119" i="1"/>
  <c r="AH119" i="1" s="1"/>
  <c r="AC119" i="1"/>
  <c r="AI119" i="1" s="1"/>
  <c r="AD119" i="1"/>
  <c r="AJ119" i="1" s="1"/>
  <c r="AE119" i="1"/>
  <c r="AK119" i="1" s="1"/>
  <c r="F120" i="1"/>
  <c r="BU117" i="7"/>
  <c r="AY118" i="5"/>
  <c r="BR118" i="3"/>
  <c r="BY117" i="3"/>
  <c r="CE117" i="3" s="1"/>
  <c r="AB118" i="3"/>
  <c r="AH118" i="3" s="1"/>
  <c r="AD118" i="3"/>
  <c r="AJ118" i="3" s="1"/>
  <c r="AC118" i="3"/>
  <c r="AI118" i="3" s="1"/>
  <c r="CB116" i="3"/>
  <c r="CH116" i="3" s="1"/>
  <c r="Z118" i="2"/>
  <c r="CA117" i="2"/>
  <c r="CG117" i="2" s="1"/>
  <c r="BV117" i="1"/>
  <c r="Z118" i="1"/>
  <c r="AW117" i="9"/>
  <c r="BI117" i="9" s="1"/>
  <c r="BU117" i="9"/>
  <c r="BW117" i="9"/>
  <c r="BP118" i="8"/>
  <c r="BU117" i="8"/>
  <c r="AY118" i="6"/>
  <c r="AJ118" i="5"/>
  <c r="AR118" i="5" s="1"/>
  <c r="AY118" i="4"/>
  <c r="BS118" i="3"/>
  <c r="CB116" i="1"/>
  <c r="CH116" i="1" s="1"/>
  <c r="AF117" i="1"/>
  <c r="AL117" i="1" s="1"/>
  <c r="BY117" i="7"/>
  <c r="AG118" i="4"/>
  <c r="AO118" i="4" s="1"/>
  <c r="BV117" i="3"/>
  <c r="AK118" i="8"/>
  <c r="AK118" i="7"/>
  <c r="AZ117" i="6"/>
  <c r="AJ118" i="6"/>
  <c r="AR118" i="6" s="1"/>
  <c r="BR118" i="7"/>
  <c r="AC118" i="6"/>
  <c r="AG118" i="6"/>
  <c r="AO118" i="6" s="1"/>
  <c r="Z118" i="3"/>
  <c r="AK117" i="5"/>
  <c r="AS117" i="5" s="1"/>
  <c r="AZ117" i="5"/>
  <c r="BP118" i="7"/>
  <c r="AC118" i="5"/>
  <c r="AC118" i="4"/>
  <c r="AK117" i="4"/>
  <c r="AS117" i="4" s="1"/>
  <c r="AZ117" i="4"/>
  <c r="BU118" i="3"/>
  <c r="AV402" i="3"/>
  <c r="AU402" i="3"/>
  <c r="AT402" i="3"/>
  <c r="X402" i="3"/>
  <c r="AW402" i="3"/>
  <c r="AS402" i="3"/>
  <c r="V402" i="3"/>
  <c r="W402" i="3"/>
  <c r="Y402" i="3"/>
  <c r="U402" i="3"/>
  <c r="BQ119" i="9" l="1"/>
  <c r="AL119" i="9"/>
  <c r="BS120" i="9"/>
  <c r="BT120" i="9"/>
  <c r="Y121" i="9"/>
  <c r="AC402" i="9"/>
  <c r="AE402" i="9"/>
  <c r="AI402" i="9"/>
  <c r="AG402" i="9"/>
  <c r="AB402" i="9"/>
  <c r="AH402" i="9"/>
  <c r="AJ402" i="9"/>
  <c r="AF402" i="9"/>
  <c r="AD402" i="9"/>
  <c r="AW118" i="9"/>
  <c r="BI118" i="9" s="1"/>
  <c r="AT119" i="9"/>
  <c r="BF119" i="9" s="1"/>
  <c r="BM119" i="9"/>
  <c r="BW119" i="9" s="1"/>
  <c r="AM119" i="9"/>
  <c r="AY119" i="9" s="1"/>
  <c r="S119" i="9"/>
  <c r="AX119" i="9" s="1"/>
  <c r="BJ119" i="9" s="1"/>
  <c r="AS119" i="9"/>
  <c r="BE119" i="9" s="1"/>
  <c r="BL119" i="9"/>
  <c r="BV119" i="9" s="1"/>
  <c r="AP120" i="9"/>
  <c r="BB120" i="9" s="1"/>
  <c r="F121" i="9"/>
  <c r="AO120" i="9"/>
  <c r="BA120" i="9" s="1"/>
  <c r="AQ120" i="9"/>
  <c r="BC120" i="9" s="1"/>
  <c r="AV119" i="9"/>
  <c r="BH119" i="9" s="1"/>
  <c r="BO119" i="9"/>
  <c r="BN119" i="9"/>
  <c r="AU119" i="9"/>
  <c r="BG119" i="9" s="1"/>
  <c r="AN119" i="9"/>
  <c r="AZ119" i="9" s="1"/>
  <c r="R119" i="9"/>
  <c r="AR119" i="9"/>
  <c r="BD119" i="9" s="1"/>
  <c r="BK119" i="9"/>
  <c r="BQ119" i="8"/>
  <c r="AL119" i="8"/>
  <c r="Y121" i="8"/>
  <c r="BR120" i="8"/>
  <c r="BP120" i="8"/>
  <c r="BT120" i="8"/>
  <c r="AH402" i="8"/>
  <c r="AB402" i="8"/>
  <c r="AC402" i="8"/>
  <c r="AE402" i="8"/>
  <c r="AF402" i="8"/>
  <c r="AI402" i="8"/>
  <c r="AD402" i="8"/>
  <c r="AJ402" i="8"/>
  <c r="AG402" i="8"/>
  <c r="AW118" i="8"/>
  <c r="BI118" i="8" s="1"/>
  <c r="AV119" i="8"/>
  <c r="BH119" i="8" s="1"/>
  <c r="BO119" i="8"/>
  <c r="BY119" i="8" s="1"/>
  <c r="BK119" i="8"/>
  <c r="AR119" i="8"/>
  <c r="BD119" i="8" s="1"/>
  <c r="R119" i="8"/>
  <c r="AN119" i="8"/>
  <c r="AZ119" i="8" s="1"/>
  <c r="AT119" i="8"/>
  <c r="BF119" i="8" s="1"/>
  <c r="BM119" i="8"/>
  <c r="BW119" i="8" s="1"/>
  <c r="AM119" i="8"/>
  <c r="AY119" i="8" s="1"/>
  <c r="AS119" i="8"/>
  <c r="BE119" i="8" s="1"/>
  <c r="BL119" i="8"/>
  <c r="BV119" i="8" s="1"/>
  <c r="S119" i="8"/>
  <c r="AX119" i="8" s="1"/>
  <c r="BJ119" i="8" s="1"/>
  <c r="AU119" i="8"/>
  <c r="BG119" i="8" s="1"/>
  <c r="BN119" i="8"/>
  <c r="BX119" i="8" s="1"/>
  <c r="AO120" i="8"/>
  <c r="BA120" i="8" s="1"/>
  <c r="AP120" i="8"/>
  <c r="BB120" i="8" s="1"/>
  <c r="F121" i="8"/>
  <c r="AQ120" i="8"/>
  <c r="BC120" i="8" s="1"/>
  <c r="BS120" i="7"/>
  <c r="BT120" i="7"/>
  <c r="Y121" i="7"/>
  <c r="BQ119" i="7"/>
  <c r="AL119" i="7"/>
  <c r="AC402" i="7"/>
  <c r="AJ402" i="7"/>
  <c r="AI402" i="7"/>
  <c r="AD402" i="7"/>
  <c r="AH402" i="7"/>
  <c r="AE402" i="7"/>
  <c r="AW118" i="7"/>
  <c r="BI118" i="7" s="1"/>
  <c r="AN119" i="7"/>
  <c r="AZ119" i="7" s="1"/>
  <c r="R119" i="7"/>
  <c r="S119" i="7"/>
  <c r="AX119" i="7" s="1"/>
  <c r="BJ119" i="7" s="1"/>
  <c r="AS119" i="7"/>
  <c r="BE119" i="7" s="1"/>
  <c r="BL119" i="7"/>
  <c r="BV119" i="7" s="1"/>
  <c r="BN119" i="7"/>
  <c r="BX119" i="7" s="1"/>
  <c r="AU119" i="7"/>
  <c r="BG119" i="7" s="1"/>
  <c r="AV119" i="7"/>
  <c r="BH119" i="7" s="1"/>
  <c r="BO119" i="7"/>
  <c r="AM119" i="7"/>
  <c r="AY119" i="7" s="1"/>
  <c r="AR119" i="7"/>
  <c r="BD119" i="7" s="1"/>
  <c r="BK119" i="7"/>
  <c r="BU119" i="7" s="1"/>
  <c r="AT119" i="7"/>
  <c r="BF119" i="7" s="1"/>
  <c r="BM119" i="7"/>
  <c r="AO120" i="7"/>
  <c r="BA120" i="7" s="1"/>
  <c r="AQ120" i="7"/>
  <c r="BC120" i="7" s="1"/>
  <c r="AP120" i="7"/>
  <c r="BB120" i="7" s="1"/>
  <c r="F121" i="7"/>
  <c r="U121" i="6"/>
  <c r="AD119" i="6"/>
  <c r="AV119" i="6"/>
  <c r="AX119" i="6"/>
  <c r="AI119" i="6"/>
  <c r="AQ119" i="6" s="1"/>
  <c r="N119" i="6"/>
  <c r="AE119" i="6"/>
  <c r="AM119" i="6" s="1"/>
  <c r="O119" i="6"/>
  <c r="AL119" i="6" s="1"/>
  <c r="AT119" i="6" s="1"/>
  <c r="AH119" i="6"/>
  <c r="AP119" i="6" s="1"/>
  <c r="AU119" i="6"/>
  <c r="AW119" i="6" s="1"/>
  <c r="AF120" i="6"/>
  <c r="AN120" i="6" s="1"/>
  <c r="AJ120" i="6"/>
  <c r="AR120" i="6" s="1"/>
  <c r="F121" i="6"/>
  <c r="AD119" i="5"/>
  <c r="AV119" i="5"/>
  <c r="U121" i="5"/>
  <c r="Y402" i="5"/>
  <c r="W402" i="5"/>
  <c r="AA402" i="5"/>
  <c r="X402" i="5"/>
  <c r="AB402" i="5"/>
  <c r="Z402" i="5"/>
  <c r="AK118" i="5"/>
  <c r="AS118" i="5" s="1"/>
  <c r="N119" i="5"/>
  <c r="AE119" i="5"/>
  <c r="AM119" i="5" s="1"/>
  <c r="O119" i="5"/>
  <c r="AL119" i="5" s="1"/>
  <c r="AT119" i="5" s="1"/>
  <c r="AH119" i="5"/>
  <c r="AP119" i="5" s="1"/>
  <c r="AU119" i="5"/>
  <c r="AW119" i="5" s="1"/>
  <c r="AI119" i="5"/>
  <c r="AQ119" i="5" s="1"/>
  <c r="AX119" i="5"/>
  <c r="AF120" i="5"/>
  <c r="AN120" i="5" s="1"/>
  <c r="AG120" i="5"/>
  <c r="AO120" i="5" s="1"/>
  <c r="AJ120" i="5"/>
  <c r="AR120" i="5" s="1"/>
  <c r="F121" i="5"/>
  <c r="AD119" i="4"/>
  <c r="AV119" i="4"/>
  <c r="U121" i="4"/>
  <c r="X402" i="4"/>
  <c r="Z402" i="4"/>
  <c r="AB402" i="4"/>
  <c r="W402" i="4"/>
  <c r="AA402" i="4"/>
  <c r="Y402" i="4"/>
  <c r="AK118" i="4"/>
  <c r="AS118" i="4" s="1"/>
  <c r="N119" i="4"/>
  <c r="AE119" i="4"/>
  <c r="AM119" i="4" s="1"/>
  <c r="O119" i="4"/>
  <c r="AL119" i="4" s="1"/>
  <c r="AT119" i="4" s="1"/>
  <c r="AH119" i="4"/>
  <c r="AP119" i="4" s="1"/>
  <c r="AU119" i="4"/>
  <c r="AW119" i="4" s="1"/>
  <c r="AI119" i="4"/>
  <c r="AQ119" i="4" s="1"/>
  <c r="AX119" i="4"/>
  <c r="AF120" i="4"/>
  <c r="AN120" i="4" s="1"/>
  <c r="AJ120" i="4"/>
  <c r="AR120" i="4" s="1"/>
  <c r="F121" i="4"/>
  <c r="BR120" i="3"/>
  <c r="BT120" i="3"/>
  <c r="Z120" i="3"/>
  <c r="S121" i="3"/>
  <c r="BQ119" i="3"/>
  <c r="AX119" i="3"/>
  <c r="AA119" i="3"/>
  <c r="AG119" i="3" s="1"/>
  <c r="M119" i="3"/>
  <c r="BA119" i="3"/>
  <c r="BG119" i="3" s="1"/>
  <c r="BM119" i="3"/>
  <c r="BY119" i="3" s="1"/>
  <c r="CE119" i="3" s="1"/>
  <c r="BC119" i="3"/>
  <c r="BI119" i="3" s="1"/>
  <c r="BO119" i="3"/>
  <c r="AR119" i="3"/>
  <c r="BK119" i="3"/>
  <c r="BW119" i="3" s="1"/>
  <c r="CC119" i="3" s="1"/>
  <c r="AY119" i="3"/>
  <c r="BE119" i="3" s="1"/>
  <c r="AZ119" i="3"/>
  <c r="BF119" i="3" s="1"/>
  <c r="BL119" i="3"/>
  <c r="BX119" i="3" s="1"/>
  <c r="CD119" i="3" s="1"/>
  <c r="BB119" i="3"/>
  <c r="BH119" i="3" s="1"/>
  <c r="BN119" i="3"/>
  <c r="BZ119" i="3" s="1"/>
  <c r="CF119" i="3" s="1"/>
  <c r="AB120" i="3"/>
  <c r="AH120" i="3" s="1"/>
  <c r="AE120" i="3"/>
  <c r="AK120" i="3" s="1"/>
  <c r="AD120" i="3"/>
  <c r="AJ120" i="3" s="1"/>
  <c r="F121" i="3"/>
  <c r="AC120" i="3"/>
  <c r="AI120" i="3" s="1"/>
  <c r="CI118" i="3"/>
  <c r="AF118" i="3"/>
  <c r="AL118" i="3" s="1"/>
  <c r="CJ118" i="3"/>
  <c r="BP118" i="3"/>
  <c r="BD118" i="3"/>
  <c r="BJ118" i="3" s="1"/>
  <c r="S121" i="2"/>
  <c r="BR120" i="2"/>
  <c r="BS120" i="2"/>
  <c r="BQ119" i="2"/>
  <c r="AX119" i="2"/>
  <c r="BV119" i="2" s="1"/>
  <c r="AW402" i="2"/>
  <c r="V402" i="2"/>
  <c r="AU402" i="2"/>
  <c r="W402" i="2"/>
  <c r="AT402" i="2"/>
  <c r="Y402" i="2"/>
  <c r="U402" i="2"/>
  <c r="AS402" i="2"/>
  <c r="AV402" i="2"/>
  <c r="X402" i="2"/>
  <c r="CI118" i="2"/>
  <c r="AF118" i="2"/>
  <c r="AL118" i="2" s="1"/>
  <c r="BD118" i="2"/>
  <c r="BJ118" i="2" s="1"/>
  <c r="BP118" i="2"/>
  <c r="AZ119" i="2"/>
  <c r="BF119" i="2" s="1"/>
  <c r="BL119" i="2"/>
  <c r="BX119" i="2" s="1"/>
  <c r="CD119" i="2" s="1"/>
  <c r="AY119" i="2"/>
  <c r="BE119" i="2" s="1"/>
  <c r="BK119" i="2"/>
  <c r="BW119" i="2" s="1"/>
  <c r="CC119" i="2" s="1"/>
  <c r="AR119" i="2"/>
  <c r="AD120" i="2"/>
  <c r="AJ120" i="2" s="1"/>
  <c r="AB120" i="2"/>
  <c r="AH120" i="2" s="1"/>
  <c r="F121" i="2"/>
  <c r="AC120" i="2"/>
  <c r="AI120" i="2" s="1"/>
  <c r="AE120" i="2"/>
  <c r="AK120" i="2" s="1"/>
  <c r="AA119" i="2"/>
  <c r="AG119" i="2" s="1"/>
  <c r="M119" i="2"/>
  <c r="BA119" i="2"/>
  <c r="BG119" i="2" s="1"/>
  <c r="BM119" i="2"/>
  <c r="BC119" i="2"/>
  <c r="BI119" i="2" s="1"/>
  <c r="BO119" i="2"/>
  <c r="CA119" i="2" s="1"/>
  <c r="CG119" i="2" s="1"/>
  <c r="BB119" i="2"/>
  <c r="BH119" i="2" s="1"/>
  <c r="BN119" i="2"/>
  <c r="AX119" i="1"/>
  <c r="BQ119" i="1"/>
  <c r="BR120" i="1"/>
  <c r="BS120" i="1"/>
  <c r="BT120" i="1"/>
  <c r="BU120" i="1"/>
  <c r="S121" i="1"/>
  <c r="AU402" i="1"/>
  <c r="AW402" i="1"/>
  <c r="AS402" i="1"/>
  <c r="Y402" i="1"/>
  <c r="X402" i="1"/>
  <c r="V402" i="1"/>
  <c r="AV402" i="1"/>
  <c r="W402" i="1"/>
  <c r="U402" i="1"/>
  <c r="AT402" i="1"/>
  <c r="AF118" i="1"/>
  <c r="AL118" i="1" s="1"/>
  <c r="BD118" i="1"/>
  <c r="BJ118" i="1" s="1"/>
  <c r="BP118" i="1"/>
  <c r="M119" i="1"/>
  <c r="AA119" i="1"/>
  <c r="AG119" i="1" s="1"/>
  <c r="AR119" i="1"/>
  <c r="AY119" i="1"/>
  <c r="BE119" i="1" s="1"/>
  <c r="BK119" i="1"/>
  <c r="BW119" i="1" s="1"/>
  <c r="CC119" i="1" s="1"/>
  <c r="AZ119" i="1"/>
  <c r="BF119" i="1" s="1"/>
  <c r="BL119" i="1"/>
  <c r="BX119" i="1" s="1"/>
  <c r="CD119" i="1" s="1"/>
  <c r="BA119" i="1"/>
  <c r="BG119" i="1" s="1"/>
  <c r="BM119" i="1"/>
  <c r="BY119" i="1" s="1"/>
  <c r="CE119" i="1" s="1"/>
  <c r="BB119" i="1"/>
  <c r="BH119" i="1" s="1"/>
  <c r="BN119" i="1"/>
  <c r="BZ119" i="1" s="1"/>
  <c r="CF119" i="1" s="1"/>
  <c r="BC119" i="1"/>
  <c r="BI119" i="1" s="1"/>
  <c r="BO119" i="1"/>
  <c r="CA119" i="1" s="1"/>
  <c r="CG119" i="1" s="1"/>
  <c r="AB120" i="1"/>
  <c r="AH120" i="1" s="1"/>
  <c r="AC120" i="1"/>
  <c r="AI120" i="1" s="1"/>
  <c r="AD120" i="1"/>
  <c r="AJ120" i="1" s="1"/>
  <c r="AE120" i="1"/>
  <c r="AK120" i="1" s="1"/>
  <c r="F121" i="1"/>
  <c r="BT402" i="3"/>
  <c r="BS402" i="3"/>
  <c r="BR402" i="3"/>
  <c r="BU402" i="3"/>
  <c r="BQ402" i="3"/>
  <c r="AX402" i="3"/>
  <c r="Z402" i="3"/>
  <c r="BS119" i="9"/>
  <c r="BU118" i="8"/>
  <c r="AK119" i="7"/>
  <c r="Z119" i="3"/>
  <c r="BU119" i="3"/>
  <c r="CB117" i="3"/>
  <c r="CH117" i="3" s="1"/>
  <c r="BX118" i="3"/>
  <c r="CD118" i="3" s="1"/>
  <c r="CA118" i="3"/>
  <c r="CG118" i="3" s="1"/>
  <c r="BR119" i="7"/>
  <c r="AK118" i="6"/>
  <c r="AS118" i="6" s="1"/>
  <c r="AC119" i="5"/>
  <c r="AY119" i="5"/>
  <c r="BT119" i="2"/>
  <c r="AZ118" i="6"/>
  <c r="AC119" i="4"/>
  <c r="AG119" i="4"/>
  <c r="AO119" i="4" s="1"/>
  <c r="BV118" i="3"/>
  <c r="BV118" i="1"/>
  <c r="Z119" i="1"/>
  <c r="CB117" i="1"/>
  <c r="CH117" i="1" s="1"/>
  <c r="AC119" i="6"/>
  <c r="AY119" i="4"/>
  <c r="BT119" i="9"/>
  <c r="BT119" i="7"/>
  <c r="AG119" i="5"/>
  <c r="AO119" i="5" s="1"/>
  <c r="BS119" i="2"/>
  <c r="BP119" i="9"/>
  <c r="AK119" i="9"/>
  <c r="BP119" i="8"/>
  <c r="BU118" i="7"/>
  <c r="BW118" i="7"/>
  <c r="AY119" i="6"/>
  <c r="AZ118" i="5"/>
  <c r="AZ118" i="4"/>
  <c r="BY118" i="3"/>
  <c r="CE118" i="3" s="1"/>
  <c r="BV118" i="2"/>
  <c r="AG402" i="7"/>
  <c r="AF402" i="7"/>
  <c r="AB402" i="7"/>
  <c r="Z402" i="6"/>
  <c r="AB402" i="6"/>
  <c r="X402" i="6"/>
  <c r="AA402" i="6"/>
  <c r="Y402" i="6"/>
  <c r="W402" i="6"/>
  <c r="BQ120" i="9" l="1"/>
  <c r="AL120" i="9"/>
  <c r="BS121" i="9"/>
  <c r="Y122" i="9"/>
  <c r="AK121" i="9"/>
  <c r="BR121" i="9"/>
  <c r="BS402" i="9"/>
  <c r="AL402" i="9"/>
  <c r="AZ402" i="9" s="1"/>
  <c r="BQ402" i="9"/>
  <c r="AK402" i="9"/>
  <c r="BR402" i="9"/>
  <c r="BT402" i="9"/>
  <c r="BP402" i="9"/>
  <c r="AR120" i="9"/>
  <c r="BD120" i="9" s="1"/>
  <c r="BK120" i="9"/>
  <c r="AT120" i="9"/>
  <c r="BF120" i="9" s="1"/>
  <c r="BM120" i="9"/>
  <c r="AO121" i="9"/>
  <c r="BA121" i="9" s="1"/>
  <c r="F122" i="9"/>
  <c r="AQ121" i="9"/>
  <c r="BC121" i="9" s="1"/>
  <c r="AP121" i="9"/>
  <c r="BB121" i="9" s="1"/>
  <c r="BL120" i="9"/>
  <c r="BV120" i="9" s="1"/>
  <c r="AS120" i="9"/>
  <c r="BE120" i="9" s="1"/>
  <c r="S120" i="9"/>
  <c r="AX120" i="9" s="1"/>
  <c r="BJ120" i="9" s="1"/>
  <c r="AN120" i="9"/>
  <c r="AZ120" i="9" s="1"/>
  <c r="R120" i="9"/>
  <c r="AW120" i="9" s="1"/>
  <c r="BI120" i="9" s="1"/>
  <c r="AV120" i="9"/>
  <c r="BH120" i="9" s="1"/>
  <c r="BO120" i="9"/>
  <c r="BY120" i="9" s="1"/>
  <c r="BN120" i="9"/>
  <c r="BX120" i="9" s="1"/>
  <c r="AU120" i="9"/>
  <c r="BG120" i="9" s="1"/>
  <c r="AW119" i="9"/>
  <c r="BI119" i="9" s="1"/>
  <c r="Y122" i="8"/>
  <c r="BP121" i="8"/>
  <c r="AL120" i="8"/>
  <c r="BQ120" i="8"/>
  <c r="BR402" i="8"/>
  <c r="AK402" i="8"/>
  <c r="BP402" i="8"/>
  <c r="BS402" i="8"/>
  <c r="BT402" i="8"/>
  <c r="AL402" i="8"/>
  <c r="BQ402" i="8"/>
  <c r="AW119" i="8"/>
  <c r="BI119" i="8" s="1"/>
  <c r="AT120" i="8"/>
  <c r="BF120" i="8" s="1"/>
  <c r="BM120" i="8"/>
  <c r="BW120" i="8" s="1"/>
  <c r="BO120" i="8"/>
  <c r="BY120" i="8" s="1"/>
  <c r="AV120" i="8"/>
  <c r="BH120" i="8" s="1"/>
  <c r="AR120" i="8"/>
  <c r="BD120" i="8" s="1"/>
  <c r="BK120" i="8"/>
  <c r="BU120" i="8" s="1"/>
  <c r="AP121" i="8"/>
  <c r="BB121" i="8" s="1"/>
  <c r="F122" i="8"/>
  <c r="AO121" i="8"/>
  <c r="BA121" i="8" s="1"/>
  <c r="AQ121" i="8"/>
  <c r="BC121" i="8" s="1"/>
  <c r="AN120" i="8"/>
  <c r="AZ120" i="8" s="1"/>
  <c r="R120" i="8"/>
  <c r="S120" i="8"/>
  <c r="AX120" i="8" s="1"/>
  <c r="BJ120" i="8" s="1"/>
  <c r="AS120" i="8"/>
  <c r="BE120" i="8" s="1"/>
  <c r="BL120" i="8"/>
  <c r="BV120" i="8" s="1"/>
  <c r="AU120" i="8"/>
  <c r="BG120" i="8" s="1"/>
  <c r="BN120" i="8"/>
  <c r="BX120" i="8" s="1"/>
  <c r="BQ120" i="7"/>
  <c r="AL120" i="7"/>
  <c r="Y122" i="7"/>
  <c r="BS121" i="7"/>
  <c r="BR121" i="7"/>
  <c r="BT121" i="7"/>
  <c r="BT402" i="7"/>
  <c r="BS402" i="7"/>
  <c r="BR402" i="7"/>
  <c r="AW119" i="7"/>
  <c r="BI119" i="7" s="1"/>
  <c r="BO120" i="7"/>
  <c r="BY120" i="7" s="1"/>
  <c r="AV120" i="7"/>
  <c r="BH120" i="7" s="1"/>
  <c r="AN120" i="7"/>
  <c r="AZ120" i="7" s="1"/>
  <c r="R120" i="7"/>
  <c r="BL120" i="7"/>
  <c r="BV120" i="7" s="1"/>
  <c r="AS120" i="7"/>
  <c r="BE120" i="7" s="1"/>
  <c r="S120" i="7"/>
  <c r="AX120" i="7" s="1"/>
  <c r="BJ120" i="7" s="1"/>
  <c r="BN120" i="7"/>
  <c r="BX120" i="7" s="1"/>
  <c r="AU120" i="7"/>
  <c r="BG120" i="7" s="1"/>
  <c r="AT120" i="7"/>
  <c r="BF120" i="7" s="1"/>
  <c r="BM120" i="7"/>
  <c r="BW120" i="7" s="1"/>
  <c r="AQ121" i="7"/>
  <c r="BC121" i="7" s="1"/>
  <c r="AO121" i="7"/>
  <c r="BA121" i="7" s="1"/>
  <c r="F122" i="7"/>
  <c r="AP121" i="7"/>
  <c r="BB121" i="7" s="1"/>
  <c r="BK120" i="7"/>
  <c r="BU120" i="7" s="1"/>
  <c r="AR120" i="7"/>
  <c r="BD120" i="7" s="1"/>
  <c r="AV120" i="6"/>
  <c r="AD120" i="6"/>
  <c r="U122" i="6"/>
  <c r="AK119" i="6"/>
  <c r="AS119" i="6" s="1"/>
  <c r="O120" i="6"/>
  <c r="AL120" i="6" s="1"/>
  <c r="AT120" i="6" s="1"/>
  <c r="AH120" i="6"/>
  <c r="AP120" i="6" s="1"/>
  <c r="AU120" i="6"/>
  <c r="AW120" i="6" s="1"/>
  <c r="AE120" i="6"/>
  <c r="AM120" i="6" s="1"/>
  <c r="N120" i="6"/>
  <c r="AX120" i="6"/>
  <c r="AI120" i="6"/>
  <c r="AQ120" i="6" s="1"/>
  <c r="AJ121" i="6"/>
  <c r="AR121" i="6" s="1"/>
  <c r="AF121" i="6"/>
  <c r="AN121" i="6" s="1"/>
  <c r="F122" i="6"/>
  <c r="AG121" i="6"/>
  <c r="AO121" i="6" s="1"/>
  <c r="AD120" i="5"/>
  <c r="AV120" i="5"/>
  <c r="U122" i="5"/>
  <c r="AC402" i="5"/>
  <c r="AY402" i="5"/>
  <c r="AD402" i="5"/>
  <c r="AV402" i="5"/>
  <c r="AK119" i="5"/>
  <c r="AS119" i="5" s="1"/>
  <c r="N120" i="5"/>
  <c r="AE120" i="5"/>
  <c r="AM120" i="5" s="1"/>
  <c r="O120" i="5"/>
  <c r="AL120" i="5" s="1"/>
  <c r="AT120" i="5" s="1"/>
  <c r="AH120" i="5"/>
  <c r="AP120" i="5" s="1"/>
  <c r="AU120" i="5"/>
  <c r="AI120" i="5"/>
  <c r="AQ120" i="5" s="1"/>
  <c r="AX120" i="5"/>
  <c r="F122" i="5"/>
  <c r="AD120" i="4"/>
  <c r="AV120" i="4"/>
  <c r="U122" i="4"/>
  <c r="AD402" i="4"/>
  <c r="AV402" i="4"/>
  <c r="AC402" i="4"/>
  <c r="AY402" i="4"/>
  <c r="AK119" i="4"/>
  <c r="AS119" i="4" s="1"/>
  <c r="N120" i="4"/>
  <c r="AE120" i="4"/>
  <c r="AM120" i="4" s="1"/>
  <c r="O120" i="4"/>
  <c r="AL120" i="4" s="1"/>
  <c r="AT120" i="4" s="1"/>
  <c r="AH120" i="4"/>
  <c r="AP120" i="4" s="1"/>
  <c r="AU120" i="4"/>
  <c r="AW120" i="4" s="1"/>
  <c r="AI120" i="4"/>
  <c r="AQ120" i="4" s="1"/>
  <c r="AX120" i="4"/>
  <c r="AZ120" i="4" s="1"/>
  <c r="AF121" i="4"/>
  <c r="AN121" i="4" s="1"/>
  <c r="AG121" i="4"/>
  <c r="AO121" i="4" s="1"/>
  <c r="AJ121" i="4"/>
  <c r="AR121" i="4" s="1"/>
  <c r="F122" i="4"/>
  <c r="BQ120" i="3"/>
  <c r="AX120" i="3"/>
  <c r="BV120" i="3" s="1"/>
  <c r="BU121" i="3"/>
  <c r="S122" i="3"/>
  <c r="BT121" i="3"/>
  <c r="BS121" i="3"/>
  <c r="AF119" i="3"/>
  <c r="AL119" i="3" s="1"/>
  <c r="CJ119" i="3"/>
  <c r="CI119" i="3"/>
  <c r="BD119" i="3"/>
  <c r="BJ119" i="3" s="1"/>
  <c r="BP119" i="3"/>
  <c r="CB119" i="3" s="1"/>
  <c r="CH119" i="3" s="1"/>
  <c r="AZ120" i="3"/>
  <c r="BF120" i="3" s="1"/>
  <c r="BL120" i="3"/>
  <c r="BX120" i="3" s="1"/>
  <c r="CD120" i="3" s="1"/>
  <c r="BK120" i="3"/>
  <c r="BW120" i="3" s="1"/>
  <c r="CC120" i="3" s="1"/>
  <c r="AR120" i="3"/>
  <c r="AY120" i="3"/>
  <c r="BE120" i="3" s="1"/>
  <c r="BB120" i="3"/>
  <c r="BH120" i="3" s="1"/>
  <c r="BN120" i="3"/>
  <c r="BZ120" i="3" s="1"/>
  <c r="CF120" i="3" s="1"/>
  <c r="AB121" i="3"/>
  <c r="AH121" i="3" s="1"/>
  <c r="AD121" i="3"/>
  <c r="AJ121" i="3" s="1"/>
  <c r="AE121" i="3"/>
  <c r="AK121" i="3" s="1"/>
  <c r="AC121" i="3"/>
  <c r="AI121" i="3" s="1"/>
  <c r="F122" i="3"/>
  <c r="M120" i="3"/>
  <c r="AA120" i="3"/>
  <c r="AG120" i="3" s="1"/>
  <c r="BM120" i="3"/>
  <c r="BY120" i="3" s="1"/>
  <c r="CE120" i="3" s="1"/>
  <c r="BA120" i="3"/>
  <c r="BG120" i="3" s="1"/>
  <c r="BC120" i="3"/>
  <c r="BI120" i="3" s="1"/>
  <c r="BO120" i="3"/>
  <c r="CA120" i="3" s="1"/>
  <c r="CG120" i="3" s="1"/>
  <c r="BQ120" i="2"/>
  <c r="AX120" i="2"/>
  <c r="BV120" i="2" s="1"/>
  <c r="BS121" i="2"/>
  <c r="BT121" i="2"/>
  <c r="Z121" i="2"/>
  <c r="BR121" i="2"/>
  <c r="BU121" i="2"/>
  <c r="S122" i="2"/>
  <c r="BU402" i="2"/>
  <c r="BS402" i="2"/>
  <c r="BR402" i="2"/>
  <c r="Z402" i="2"/>
  <c r="AX402" i="2"/>
  <c r="BV402" i="2" s="1"/>
  <c r="BQ402" i="2"/>
  <c r="BT402" i="2"/>
  <c r="BD119" i="2"/>
  <c r="BJ119" i="2" s="1"/>
  <c r="BP119" i="2"/>
  <c r="CB119" i="2" s="1"/>
  <c r="CH119" i="2" s="1"/>
  <c r="BL120" i="2"/>
  <c r="BX120" i="2" s="1"/>
  <c r="CD120" i="2" s="1"/>
  <c r="AZ120" i="2"/>
  <c r="BF120" i="2" s="1"/>
  <c r="AR120" i="2"/>
  <c r="AY120" i="2"/>
  <c r="BE120" i="2" s="1"/>
  <c r="BK120" i="2"/>
  <c r="BW120" i="2" s="1"/>
  <c r="CC120" i="2" s="1"/>
  <c r="AD121" i="2"/>
  <c r="AJ121" i="2" s="1"/>
  <c r="AB121" i="2"/>
  <c r="AH121" i="2" s="1"/>
  <c r="AE121" i="2"/>
  <c r="AK121" i="2" s="1"/>
  <c r="AC121" i="2"/>
  <c r="AI121" i="2" s="1"/>
  <c r="F122" i="2"/>
  <c r="AA120" i="2"/>
  <c r="AG120" i="2" s="1"/>
  <c r="M120" i="2"/>
  <c r="BA120" i="2"/>
  <c r="BG120" i="2" s="1"/>
  <c r="BM120" i="2"/>
  <c r="BY120" i="2" s="1"/>
  <c r="CE120" i="2" s="1"/>
  <c r="BC120" i="2"/>
  <c r="BI120" i="2" s="1"/>
  <c r="BO120" i="2"/>
  <c r="CA120" i="2" s="1"/>
  <c r="CG120" i="2" s="1"/>
  <c r="BB120" i="2"/>
  <c r="BH120" i="2" s="1"/>
  <c r="BN120" i="2"/>
  <c r="BZ120" i="2" s="1"/>
  <c r="CF120" i="2" s="1"/>
  <c r="CI119" i="2"/>
  <c r="AF119" i="2"/>
  <c r="AL119" i="2" s="1"/>
  <c r="AX120" i="1"/>
  <c r="BV120" i="1" s="1"/>
  <c r="BQ120" i="1"/>
  <c r="Z121" i="1"/>
  <c r="BS121" i="1"/>
  <c r="BT121" i="1"/>
  <c r="BU121" i="1"/>
  <c r="S122" i="1"/>
  <c r="BS402" i="1"/>
  <c r="BU402" i="1"/>
  <c r="AX402" i="1"/>
  <c r="BQ402" i="1"/>
  <c r="BT402" i="1"/>
  <c r="Z402" i="1"/>
  <c r="BR402" i="1"/>
  <c r="AF119" i="1"/>
  <c r="AL119" i="1" s="1"/>
  <c r="BD119" i="1"/>
  <c r="BJ119" i="1" s="1"/>
  <c r="BP119" i="1"/>
  <c r="CB119" i="1" s="1"/>
  <c r="CH119" i="1" s="1"/>
  <c r="M120" i="1"/>
  <c r="AA120" i="1"/>
  <c r="AG120" i="1" s="1"/>
  <c r="AR120" i="1"/>
  <c r="AY120" i="1"/>
  <c r="BE120" i="1" s="1"/>
  <c r="BK120" i="1"/>
  <c r="BW120" i="1" s="1"/>
  <c r="CC120" i="1" s="1"/>
  <c r="AZ120" i="1"/>
  <c r="BF120" i="1" s="1"/>
  <c r="BL120" i="1"/>
  <c r="BX120" i="1" s="1"/>
  <c r="CD120" i="1" s="1"/>
  <c r="BA120" i="1"/>
  <c r="BG120" i="1" s="1"/>
  <c r="BM120" i="1"/>
  <c r="BY120" i="1" s="1"/>
  <c r="CE120" i="1" s="1"/>
  <c r="BB120" i="1"/>
  <c r="BH120" i="1" s="1"/>
  <c r="BN120" i="1"/>
  <c r="BZ120" i="1" s="1"/>
  <c r="CF120" i="1" s="1"/>
  <c r="BC120" i="1"/>
  <c r="BI120" i="1" s="1"/>
  <c r="BO120" i="1"/>
  <c r="CA120" i="1" s="1"/>
  <c r="CG120" i="1" s="1"/>
  <c r="AB121" i="1"/>
  <c r="AH121" i="1" s="1"/>
  <c r="AC121" i="1"/>
  <c r="AI121" i="1" s="1"/>
  <c r="AD121" i="1"/>
  <c r="AJ121" i="1" s="1"/>
  <c r="AE121" i="1"/>
  <c r="AK121" i="1" s="1"/>
  <c r="F122" i="1"/>
  <c r="BQ402" i="7"/>
  <c r="AL402" i="7"/>
  <c r="BP402" i="7"/>
  <c r="AK402" i="7"/>
  <c r="AD402" i="6"/>
  <c r="AV402" i="6"/>
  <c r="AY402" i="6"/>
  <c r="AC402" i="6"/>
  <c r="BR120" i="7"/>
  <c r="BY119" i="7"/>
  <c r="AZ119" i="6"/>
  <c r="AZ119" i="5"/>
  <c r="BU120" i="3"/>
  <c r="BS120" i="3"/>
  <c r="BV119" i="3"/>
  <c r="CA119" i="3"/>
  <c r="CG119" i="3" s="1"/>
  <c r="CB118" i="3"/>
  <c r="CH118" i="3" s="1"/>
  <c r="BT120" i="2"/>
  <c r="Z120" i="2"/>
  <c r="BY119" i="2"/>
  <c r="CE119" i="2" s="1"/>
  <c r="BZ119" i="2"/>
  <c r="CF119" i="2" s="1"/>
  <c r="BV119" i="1"/>
  <c r="Z120" i="1"/>
  <c r="AK120" i="9"/>
  <c r="BW119" i="7"/>
  <c r="AC120" i="6"/>
  <c r="AG120" i="6"/>
  <c r="AO120" i="6" s="1"/>
  <c r="AZ119" i="4"/>
  <c r="BU120" i="2"/>
  <c r="BX119" i="9"/>
  <c r="BP120" i="7"/>
  <c r="AY120" i="4"/>
  <c r="BS120" i="8"/>
  <c r="AK120" i="7"/>
  <c r="AC120" i="5"/>
  <c r="CB118" i="1"/>
  <c r="CH118" i="1" s="1"/>
  <c r="BP120" i="9"/>
  <c r="BU119" i="8"/>
  <c r="AC120" i="4"/>
  <c r="AG120" i="4"/>
  <c r="AO120" i="4" s="1"/>
  <c r="CB118" i="2"/>
  <c r="CH118" i="2" s="1"/>
  <c r="BV402" i="3"/>
  <c r="AY120" i="6"/>
  <c r="BR120" i="9"/>
  <c r="BY119" i="9"/>
  <c r="BU119" i="9"/>
  <c r="AK120" i="8"/>
  <c r="AY120" i="5"/>
  <c r="AM120" i="9"/>
  <c r="AY120" i="9" s="1"/>
  <c r="AM120" i="8"/>
  <c r="AY120" i="8" s="1"/>
  <c r="AM120" i="7"/>
  <c r="AY120" i="7" s="1"/>
  <c r="AZ120" i="6" l="1"/>
  <c r="BR122" i="9"/>
  <c r="AK122" i="9"/>
  <c r="BS122" i="9"/>
  <c r="Y123" i="9"/>
  <c r="BP122" i="9"/>
  <c r="BT122" i="9"/>
  <c r="BQ121" i="9"/>
  <c r="AL121" i="9"/>
  <c r="AS121" i="9"/>
  <c r="BE121" i="9" s="1"/>
  <c r="BL121" i="9"/>
  <c r="BV121" i="9" s="1"/>
  <c r="S121" i="9"/>
  <c r="AX121" i="9" s="1"/>
  <c r="BJ121" i="9" s="1"/>
  <c r="AP122" i="9"/>
  <c r="BB122" i="9" s="1"/>
  <c r="AO122" i="9"/>
  <c r="BA122" i="9" s="1"/>
  <c r="F123" i="9"/>
  <c r="AM122" i="9"/>
  <c r="AY122" i="9" s="1"/>
  <c r="AQ122" i="9"/>
  <c r="BC122" i="9" s="1"/>
  <c r="AU121" i="9"/>
  <c r="BG121" i="9" s="1"/>
  <c r="BN121" i="9"/>
  <c r="BX121" i="9" s="1"/>
  <c r="BO121" i="9"/>
  <c r="AV121" i="9"/>
  <c r="BH121" i="9" s="1"/>
  <c r="R121" i="9"/>
  <c r="AN121" i="9"/>
  <c r="AZ121" i="9" s="1"/>
  <c r="AR121" i="9"/>
  <c r="BD121" i="9" s="1"/>
  <c r="BK121" i="9"/>
  <c r="AT121" i="9"/>
  <c r="BF121" i="9" s="1"/>
  <c r="BM121" i="9"/>
  <c r="BW121" i="9" s="1"/>
  <c r="AK122" i="8"/>
  <c r="Y123" i="8"/>
  <c r="BP122" i="8"/>
  <c r="BR122" i="8"/>
  <c r="BS122" i="8"/>
  <c r="AL121" i="8"/>
  <c r="BQ121" i="8"/>
  <c r="AR121" i="8"/>
  <c r="BD121" i="8" s="1"/>
  <c r="BK121" i="8"/>
  <c r="BU121" i="8" s="1"/>
  <c r="AP122" i="8"/>
  <c r="BB122" i="8" s="1"/>
  <c r="F123" i="8"/>
  <c r="AM122" i="8"/>
  <c r="AY122" i="8" s="1"/>
  <c r="AQ122" i="8"/>
  <c r="BC122" i="8" s="1"/>
  <c r="AO122" i="8"/>
  <c r="BA122" i="8" s="1"/>
  <c r="AN121" i="8"/>
  <c r="AZ121" i="8" s="1"/>
  <c r="R121" i="8"/>
  <c r="AT121" i="8"/>
  <c r="BF121" i="8" s="1"/>
  <c r="BM121" i="8"/>
  <c r="S121" i="8"/>
  <c r="AX121" i="8" s="1"/>
  <c r="BJ121" i="8" s="1"/>
  <c r="BL121" i="8"/>
  <c r="BV121" i="8" s="1"/>
  <c r="AS121" i="8"/>
  <c r="BE121" i="8" s="1"/>
  <c r="AV121" i="8"/>
  <c r="BH121" i="8" s="1"/>
  <c r="BO121" i="8"/>
  <c r="BN121" i="8"/>
  <c r="AU121" i="8"/>
  <c r="BG121" i="8" s="1"/>
  <c r="AL121" i="7"/>
  <c r="BQ121" i="7"/>
  <c r="Y123" i="7"/>
  <c r="BS122" i="7"/>
  <c r="AU121" i="7"/>
  <c r="BG121" i="7" s="1"/>
  <c r="BN121" i="7"/>
  <c r="BX121" i="7" s="1"/>
  <c r="AP122" i="7"/>
  <c r="BB122" i="7" s="1"/>
  <c r="AM122" i="7"/>
  <c r="AY122" i="7" s="1"/>
  <c r="AO122" i="7"/>
  <c r="BA122" i="7" s="1"/>
  <c r="F123" i="7"/>
  <c r="AQ122" i="7"/>
  <c r="BC122" i="7" s="1"/>
  <c r="BK121" i="7"/>
  <c r="AR121" i="7"/>
  <c r="BD121" i="7" s="1"/>
  <c r="BM121" i="7"/>
  <c r="BW121" i="7" s="1"/>
  <c r="AT121" i="7"/>
  <c r="BF121" i="7" s="1"/>
  <c r="R121" i="7"/>
  <c r="AN121" i="7"/>
  <c r="AZ121" i="7" s="1"/>
  <c r="S121" i="7"/>
  <c r="AX121" i="7" s="1"/>
  <c r="BJ121" i="7" s="1"/>
  <c r="AS121" i="7"/>
  <c r="BE121" i="7" s="1"/>
  <c r="BL121" i="7"/>
  <c r="BV121" i="7" s="1"/>
  <c r="AV121" i="7"/>
  <c r="BH121" i="7" s="1"/>
  <c r="BO121" i="7"/>
  <c r="BY121" i="7" s="1"/>
  <c r="U123" i="6"/>
  <c r="AD121" i="6"/>
  <c r="AV121" i="6"/>
  <c r="N121" i="6"/>
  <c r="AE121" i="6"/>
  <c r="AM121" i="6" s="1"/>
  <c r="O121" i="6"/>
  <c r="AL121" i="6" s="1"/>
  <c r="AT121" i="6" s="1"/>
  <c r="AH121" i="6"/>
  <c r="AP121" i="6" s="1"/>
  <c r="AU121" i="6"/>
  <c r="AW121" i="6" s="1"/>
  <c r="AF122" i="6"/>
  <c r="AN122" i="6" s="1"/>
  <c r="AG122" i="6"/>
  <c r="AO122" i="6" s="1"/>
  <c r="F123" i="6"/>
  <c r="AI121" i="6"/>
  <c r="AQ121" i="6" s="1"/>
  <c r="AX121" i="6"/>
  <c r="AD121" i="5"/>
  <c r="AV121" i="5"/>
  <c r="U123" i="5"/>
  <c r="N121" i="5"/>
  <c r="AE121" i="5"/>
  <c r="AM121" i="5" s="1"/>
  <c r="O121" i="5"/>
  <c r="AL121" i="5" s="1"/>
  <c r="AT121" i="5" s="1"/>
  <c r="AH121" i="5"/>
  <c r="AP121" i="5" s="1"/>
  <c r="AU121" i="5"/>
  <c r="AW121" i="5" s="1"/>
  <c r="AI121" i="5"/>
  <c r="AQ121" i="5" s="1"/>
  <c r="AX121" i="5"/>
  <c r="AF122" i="5"/>
  <c r="AN122" i="5" s="1"/>
  <c r="AG122" i="5"/>
  <c r="AO122" i="5" s="1"/>
  <c r="AJ122" i="5"/>
  <c r="AR122" i="5" s="1"/>
  <c r="F123" i="5"/>
  <c r="AD121" i="4"/>
  <c r="AV121" i="4"/>
  <c r="U123" i="4"/>
  <c r="N121" i="4"/>
  <c r="AE121" i="4"/>
  <c r="AM121" i="4" s="1"/>
  <c r="O121" i="4"/>
  <c r="AL121" i="4" s="1"/>
  <c r="AT121" i="4" s="1"/>
  <c r="AH121" i="4"/>
  <c r="AP121" i="4" s="1"/>
  <c r="AU121" i="4"/>
  <c r="AW121" i="4" s="1"/>
  <c r="AI121" i="4"/>
  <c r="AQ121" i="4" s="1"/>
  <c r="AX121" i="4"/>
  <c r="AF122" i="4"/>
  <c r="AN122" i="4" s="1"/>
  <c r="F123" i="4"/>
  <c r="BU122" i="3"/>
  <c r="S123" i="3"/>
  <c r="BR122" i="3"/>
  <c r="BT122" i="3"/>
  <c r="AX121" i="3"/>
  <c r="BQ121" i="3"/>
  <c r="BD120" i="3"/>
  <c r="BJ120" i="3" s="1"/>
  <c r="BP120" i="3"/>
  <c r="CB120" i="3" s="1"/>
  <c r="CH120" i="3" s="1"/>
  <c r="BC121" i="3"/>
  <c r="BI121" i="3" s="1"/>
  <c r="BO121" i="3"/>
  <c r="CA121" i="3" s="1"/>
  <c r="CG121" i="3" s="1"/>
  <c r="BN121" i="3"/>
  <c r="BZ121" i="3" s="1"/>
  <c r="CF121" i="3" s="1"/>
  <c r="BB121" i="3"/>
  <c r="BH121" i="3" s="1"/>
  <c r="BL121" i="3"/>
  <c r="AZ121" i="3"/>
  <c r="BF121" i="3" s="1"/>
  <c r="M121" i="3"/>
  <c r="AA121" i="3"/>
  <c r="AG121" i="3" s="1"/>
  <c r="BM121" i="3"/>
  <c r="BY121" i="3" s="1"/>
  <c r="CE121" i="3" s="1"/>
  <c r="BA121" i="3"/>
  <c r="BG121" i="3" s="1"/>
  <c r="BK121" i="3"/>
  <c r="BW121" i="3" s="1"/>
  <c r="CC121" i="3" s="1"/>
  <c r="AR121" i="3"/>
  <c r="AY121" i="3"/>
  <c r="BE121" i="3" s="1"/>
  <c r="AB122" i="3"/>
  <c r="AH122" i="3" s="1"/>
  <c r="F123" i="3"/>
  <c r="CI120" i="3"/>
  <c r="CJ120" i="3"/>
  <c r="AF120" i="3"/>
  <c r="AL120" i="3" s="1"/>
  <c r="BQ121" i="2"/>
  <c r="AX121" i="2"/>
  <c r="BV121" i="2" s="1"/>
  <c r="S123" i="2"/>
  <c r="BR122" i="2"/>
  <c r="BD120" i="2"/>
  <c r="BJ120" i="2" s="1"/>
  <c r="BP120" i="2"/>
  <c r="CB120" i="2" s="1"/>
  <c r="CH120" i="2" s="1"/>
  <c r="BA121" i="2"/>
  <c r="BG121" i="2" s="1"/>
  <c r="BM121" i="2"/>
  <c r="BY121" i="2" s="1"/>
  <c r="CE121" i="2" s="1"/>
  <c r="AR121" i="2"/>
  <c r="BK121" i="2"/>
  <c r="BW121" i="2" s="1"/>
  <c r="CC121" i="2" s="1"/>
  <c r="AY121" i="2"/>
  <c r="BE121" i="2" s="1"/>
  <c r="BB121" i="2"/>
  <c r="BH121" i="2" s="1"/>
  <c r="BN121" i="2"/>
  <c r="BZ121" i="2" s="1"/>
  <c r="CF121" i="2" s="1"/>
  <c r="BO121" i="2"/>
  <c r="CA121" i="2" s="1"/>
  <c r="CG121" i="2" s="1"/>
  <c r="BC121" i="2"/>
  <c r="BI121" i="2" s="1"/>
  <c r="M121" i="2"/>
  <c r="AA121" i="2"/>
  <c r="AG121" i="2" s="1"/>
  <c r="AZ121" i="2"/>
  <c r="BF121" i="2" s="1"/>
  <c r="BL121" i="2"/>
  <c r="BX121" i="2" s="1"/>
  <c r="CD121" i="2" s="1"/>
  <c r="AB122" i="2"/>
  <c r="AH122" i="2" s="1"/>
  <c r="AD122" i="2"/>
  <c r="AJ122" i="2" s="1"/>
  <c r="AC122" i="2"/>
  <c r="AI122" i="2" s="1"/>
  <c r="F123" i="2"/>
  <c r="AE122" i="2"/>
  <c r="AK122" i="2" s="1"/>
  <c r="CI120" i="2"/>
  <c r="AF120" i="2"/>
  <c r="AL120" i="2" s="1"/>
  <c r="AX121" i="1"/>
  <c r="BV121" i="1" s="1"/>
  <c r="BQ121" i="1"/>
  <c r="Z122" i="1"/>
  <c r="BR122" i="1"/>
  <c r="BS122" i="1"/>
  <c r="BT122" i="1"/>
  <c r="BU122" i="1"/>
  <c r="S123" i="1"/>
  <c r="BD120" i="1"/>
  <c r="BJ120" i="1" s="1"/>
  <c r="BP120" i="1"/>
  <c r="CB120" i="1" s="1"/>
  <c r="CH120" i="1" s="1"/>
  <c r="M121" i="1"/>
  <c r="AF121" i="1" s="1"/>
  <c r="AL121" i="1" s="1"/>
  <c r="AA121" i="1"/>
  <c r="AG121" i="1" s="1"/>
  <c r="AR121" i="1"/>
  <c r="AY121" i="1"/>
  <c r="BE121" i="1" s="1"/>
  <c r="BK121" i="1"/>
  <c r="BW121" i="1" s="1"/>
  <c r="CC121" i="1" s="1"/>
  <c r="AZ121" i="1"/>
  <c r="BF121" i="1" s="1"/>
  <c r="BL121" i="1"/>
  <c r="BA121" i="1"/>
  <c r="BG121" i="1" s="1"/>
  <c r="BM121" i="1"/>
  <c r="BY121" i="1" s="1"/>
  <c r="CE121" i="1" s="1"/>
  <c r="BB121" i="1"/>
  <c r="BH121" i="1" s="1"/>
  <c r="BN121" i="1"/>
  <c r="BZ121" i="1" s="1"/>
  <c r="CF121" i="1" s="1"/>
  <c r="BC121" i="1"/>
  <c r="BI121" i="1" s="1"/>
  <c r="BO121" i="1"/>
  <c r="CA121" i="1" s="1"/>
  <c r="CG121" i="1" s="1"/>
  <c r="AB122" i="1"/>
  <c r="AH122" i="1" s="1"/>
  <c r="AC122" i="1"/>
  <c r="AI122" i="1" s="1"/>
  <c r="AD122" i="1"/>
  <c r="AJ122" i="1" s="1"/>
  <c r="AE122" i="1"/>
  <c r="AK122" i="1" s="1"/>
  <c r="F123" i="1"/>
  <c r="BT121" i="9"/>
  <c r="BT121" i="8"/>
  <c r="AC121" i="6"/>
  <c r="Z121" i="3"/>
  <c r="AW120" i="5"/>
  <c r="AZ120" i="5"/>
  <c r="AF121" i="5"/>
  <c r="AN121" i="5" s="1"/>
  <c r="AG121" i="5"/>
  <c r="AO121" i="5" s="1"/>
  <c r="AJ121" i="5"/>
  <c r="AR121" i="5" s="1"/>
  <c r="AC121" i="4"/>
  <c r="AY121" i="4"/>
  <c r="BR121" i="1"/>
  <c r="BS121" i="8"/>
  <c r="BP121" i="7"/>
  <c r="AY121" i="6"/>
  <c r="BU120" i="9"/>
  <c r="BW120" i="9"/>
  <c r="AK121" i="8"/>
  <c r="BR121" i="3"/>
  <c r="BV402" i="1"/>
  <c r="AK121" i="7"/>
  <c r="AC121" i="5"/>
  <c r="AY121" i="5"/>
  <c r="BP121" i="9"/>
  <c r="BR121" i="8"/>
  <c r="AM121" i="9"/>
  <c r="AY121" i="9" s="1"/>
  <c r="AM121" i="8"/>
  <c r="AY121" i="8" s="1"/>
  <c r="AW120" i="8"/>
  <c r="BI120" i="8" s="1"/>
  <c r="AW120" i="7"/>
  <c r="BI120" i="7" s="1"/>
  <c r="AM121" i="7"/>
  <c r="AY121" i="7" s="1"/>
  <c r="AK120" i="6"/>
  <c r="AS120" i="6" s="1"/>
  <c r="AK120" i="5"/>
  <c r="AS120" i="5" s="1"/>
  <c r="AK120" i="4"/>
  <c r="AS120" i="4" s="1"/>
  <c r="AF120" i="1"/>
  <c r="AL120" i="1" s="1"/>
  <c r="AL122" i="9" l="1"/>
  <c r="BQ122" i="9"/>
  <c r="AK123" i="9"/>
  <c r="BS123" i="9"/>
  <c r="Y124" i="9"/>
  <c r="AN122" i="9"/>
  <c r="AZ122" i="9" s="1"/>
  <c r="R122" i="9"/>
  <c r="AW122" i="9" s="1"/>
  <c r="BI122" i="9" s="1"/>
  <c r="BM122" i="9"/>
  <c r="BW122" i="9" s="1"/>
  <c r="AT122" i="9"/>
  <c r="BF122" i="9" s="1"/>
  <c r="BO122" i="9"/>
  <c r="BY122" i="9" s="1"/>
  <c r="AV122" i="9"/>
  <c r="BH122" i="9" s="1"/>
  <c r="AR122" i="9"/>
  <c r="BD122" i="9" s="1"/>
  <c r="BK122" i="9"/>
  <c r="BU122" i="9" s="1"/>
  <c r="F124" i="9"/>
  <c r="AO123" i="9"/>
  <c r="BA123" i="9" s="1"/>
  <c r="AQ123" i="9"/>
  <c r="BC123" i="9" s="1"/>
  <c r="AP123" i="9"/>
  <c r="BB123" i="9" s="1"/>
  <c r="AS122" i="9"/>
  <c r="BE122" i="9" s="1"/>
  <c r="S122" i="9"/>
  <c r="AX122" i="9" s="1"/>
  <c r="BJ122" i="9" s="1"/>
  <c r="BL122" i="9"/>
  <c r="BV122" i="9" s="1"/>
  <c r="AU122" i="9"/>
  <c r="BG122" i="9" s="1"/>
  <c r="BN122" i="9"/>
  <c r="BX122" i="9" s="1"/>
  <c r="AW121" i="9"/>
  <c r="BI121" i="9" s="1"/>
  <c r="BQ122" i="8"/>
  <c r="AL122" i="8"/>
  <c r="BT123" i="8"/>
  <c r="BR123" i="8"/>
  <c r="Y124" i="8"/>
  <c r="BL122" i="8"/>
  <c r="BV122" i="8" s="1"/>
  <c r="S122" i="8"/>
  <c r="AX122" i="8" s="1"/>
  <c r="BJ122" i="8" s="1"/>
  <c r="AS122" i="8"/>
  <c r="BE122" i="8" s="1"/>
  <c r="AN122" i="8"/>
  <c r="AZ122" i="8" s="1"/>
  <c r="R122" i="8"/>
  <c r="AR122" i="8"/>
  <c r="BD122" i="8" s="1"/>
  <c r="BK122" i="8"/>
  <c r="BU122" i="8" s="1"/>
  <c r="BN122" i="8"/>
  <c r="BX122" i="8" s="1"/>
  <c r="AU122" i="8"/>
  <c r="BG122" i="8" s="1"/>
  <c r="AP123" i="8"/>
  <c r="BB123" i="8" s="1"/>
  <c r="AO123" i="8"/>
  <c r="BA123" i="8" s="1"/>
  <c r="F124" i="8"/>
  <c r="AQ123" i="8"/>
  <c r="BC123" i="8" s="1"/>
  <c r="BO122" i="8"/>
  <c r="AV122" i="8"/>
  <c r="BH122" i="8" s="1"/>
  <c r="BM122" i="8"/>
  <c r="BW122" i="8" s="1"/>
  <c r="AT122" i="8"/>
  <c r="BF122" i="8" s="1"/>
  <c r="AL122" i="7"/>
  <c r="BQ122" i="7"/>
  <c r="BS123" i="7"/>
  <c r="Y124" i="7"/>
  <c r="AU122" i="7"/>
  <c r="BG122" i="7" s="1"/>
  <c r="BN122" i="7"/>
  <c r="BX122" i="7" s="1"/>
  <c r="BK122" i="7"/>
  <c r="AR122" i="7"/>
  <c r="BD122" i="7" s="1"/>
  <c r="BM122" i="7"/>
  <c r="AT122" i="7"/>
  <c r="BF122" i="7" s="1"/>
  <c r="AV122" i="7"/>
  <c r="BH122" i="7" s="1"/>
  <c r="BO122" i="7"/>
  <c r="AP123" i="7"/>
  <c r="BB123" i="7" s="1"/>
  <c r="AO123" i="7"/>
  <c r="BA123" i="7" s="1"/>
  <c r="AQ123" i="7"/>
  <c r="BC123" i="7" s="1"/>
  <c r="F124" i="7"/>
  <c r="AN122" i="7"/>
  <c r="AZ122" i="7" s="1"/>
  <c r="R122" i="7"/>
  <c r="S122" i="7"/>
  <c r="AX122" i="7" s="1"/>
  <c r="BJ122" i="7" s="1"/>
  <c r="AS122" i="7"/>
  <c r="BE122" i="7" s="1"/>
  <c r="BL122" i="7"/>
  <c r="BV122" i="7" s="1"/>
  <c r="U124" i="6"/>
  <c r="AD122" i="6"/>
  <c r="AV122" i="6"/>
  <c r="N122" i="6"/>
  <c r="AE122" i="6"/>
  <c r="AM122" i="6" s="1"/>
  <c r="AH122" i="6"/>
  <c r="AP122" i="6" s="1"/>
  <c r="AU122" i="6"/>
  <c r="AW122" i="6" s="1"/>
  <c r="O122" i="6"/>
  <c r="AL122" i="6" s="1"/>
  <c r="AT122" i="6" s="1"/>
  <c r="AX122" i="6"/>
  <c r="AI122" i="6"/>
  <c r="AQ122" i="6" s="1"/>
  <c r="AF123" i="6"/>
  <c r="AN123" i="6" s="1"/>
  <c r="AJ123" i="6"/>
  <c r="AR123" i="6" s="1"/>
  <c r="AG123" i="6"/>
  <c r="AO123" i="6" s="1"/>
  <c r="F124" i="6"/>
  <c r="AD122" i="5"/>
  <c r="AV122" i="5"/>
  <c r="U124" i="5"/>
  <c r="N122" i="5"/>
  <c r="AE122" i="5"/>
  <c r="AM122" i="5" s="1"/>
  <c r="O122" i="5"/>
  <c r="AL122" i="5" s="1"/>
  <c r="AT122" i="5" s="1"/>
  <c r="AH122" i="5"/>
  <c r="AP122" i="5" s="1"/>
  <c r="AU122" i="5"/>
  <c r="AW122" i="5" s="1"/>
  <c r="AI122" i="5"/>
  <c r="AQ122" i="5" s="1"/>
  <c r="AX122" i="5"/>
  <c r="AF123" i="5"/>
  <c r="AN123" i="5" s="1"/>
  <c r="AG123" i="5"/>
  <c r="AO123" i="5" s="1"/>
  <c r="AJ123" i="5"/>
  <c r="AR123" i="5" s="1"/>
  <c r="F124" i="5"/>
  <c r="AD122" i="4"/>
  <c r="AV122" i="4"/>
  <c r="U124" i="4"/>
  <c r="N122" i="4"/>
  <c r="AE122" i="4"/>
  <c r="AM122" i="4" s="1"/>
  <c r="O122" i="4"/>
  <c r="AL122" i="4" s="1"/>
  <c r="AT122" i="4" s="1"/>
  <c r="AH122" i="4"/>
  <c r="AP122" i="4" s="1"/>
  <c r="AU122" i="4"/>
  <c r="AW122" i="4" s="1"/>
  <c r="AI122" i="4"/>
  <c r="AQ122" i="4" s="1"/>
  <c r="AX122" i="4"/>
  <c r="AF123" i="4"/>
  <c r="AN123" i="4" s="1"/>
  <c r="F124" i="4"/>
  <c r="BR123" i="3"/>
  <c r="BT123" i="3"/>
  <c r="S124" i="3"/>
  <c r="BS123" i="3"/>
  <c r="AX122" i="3"/>
  <c r="BQ122" i="3"/>
  <c r="AF121" i="3"/>
  <c r="AL121" i="3" s="1"/>
  <c r="CJ121" i="3"/>
  <c r="CI121" i="3"/>
  <c r="BP121" i="3"/>
  <c r="BD121" i="3"/>
  <c r="BJ121" i="3" s="1"/>
  <c r="BK122" i="3"/>
  <c r="BW122" i="3" s="1"/>
  <c r="CC122" i="3" s="1"/>
  <c r="AR122" i="3"/>
  <c r="AY122" i="3"/>
  <c r="BE122" i="3" s="1"/>
  <c r="BM122" i="3"/>
  <c r="BA122" i="3"/>
  <c r="BG122" i="3" s="1"/>
  <c r="BO122" i="3"/>
  <c r="CA122" i="3" s="1"/>
  <c r="CG122" i="3" s="1"/>
  <c r="BC122" i="3"/>
  <c r="BI122" i="3" s="1"/>
  <c r="BL122" i="3"/>
  <c r="BX122" i="3" s="1"/>
  <c r="CD122" i="3" s="1"/>
  <c r="AZ122" i="3"/>
  <c r="BF122" i="3" s="1"/>
  <c r="BB122" i="3"/>
  <c r="BH122" i="3" s="1"/>
  <c r="BN122" i="3"/>
  <c r="BZ122" i="3" s="1"/>
  <c r="CF122" i="3" s="1"/>
  <c r="F124" i="3"/>
  <c r="M122" i="3"/>
  <c r="AA122" i="3"/>
  <c r="AG122" i="3" s="1"/>
  <c r="AX122" i="2"/>
  <c r="BQ122" i="2"/>
  <c r="BT123" i="2"/>
  <c r="BS123" i="2"/>
  <c r="BU123" i="2"/>
  <c r="BR123" i="2"/>
  <c r="S124" i="2"/>
  <c r="BD121" i="2"/>
  <c r="BJ121" i="2" s="1"/>
  <c r="BP121" i="2"/>
  <c r="CB121" i="2" s="1"/>
  <c r="CH121" i="2" s="1"/>
  <c r="CI121" i="2"/>
  <c r="AF121" i="2"/>
  <c r="AL121" i="2" s="1"/>
  <c r="BB122" i="2"/>
  <c r="BH122" i="2" s="1"/>
  <c r="BN122" i="2"/>
  <c r="BA122" i="2"/>
  <c r="BG122" i="2" s="1"/>
  <c r="BM122" i="2"/>
  <c r="AA122" i="2"/>
  <c r="AG122" i="2" s="1"/>
  <c r="M122" i="2"/>
  <c r="AR122" i="2"/>
  <c r="AY122" i="2"/>
  <c r="BE122" i="2" s="1"/>
  <c r="BK122" i="2"/>
  <c r="BW122" i="2" s="1"/>
  <c r="CC122" i="2" s="1"/>
  <c r="AB123" i="2"/>
  <c r="AH123" i="2" s="1"/>
  <c r="AD123" i="2"/>
  <c r="AJ123" i="2" s="1"/>
  <c r="AC123" i="2"/>
  <c r="AI123" i="2" s="1"/>
  <c r="AE123" i="2"/>
  <c r="AK123" i="2" s="1"/>
  <c r="F124" i="2"/>
  <c r="AZ122" i="2"/>
  <c r="BF122" i="2" s="1"/>
  <c r="BL122" i="2"/>
  <c r="BX122" i="2" s="1"/>
  <c r="CD122" i="2" s="1"/>
  <c r="BO122" i="2"/>
  <c r="BC122" i="2"/>
  <c r="BI122" i="2" s="1"/>
  <c r="AX122" i="1"/>
  <c r="BV122" i="1" s="1"/>
  <c r="BQ122" i="1"/>
  <c r="BR123" i="1"/>
  <c r="BS123" i="1"/>
  <c r="BU123" i="1"/>
  <c r="S124" i="1"/>
  <c r="BD121" i="1"/>
  <c r="BJ121" i="1" s="1"/>
  <c r="BP121" i="1"/>
  <c r="CB121" i="1" s="1"/>
  <c r="CH121" i="1" s="1"/>
  <c r="M122" i="1"/>
  <c r="AA122" i="1"/>
  <c r="AG122" i="1" s="1"/>
  <c r="AR122" i="1"/>
  <c r="AY122" i="1"/>
  <c r="BE122" i="1" s="1"/>
  <c r="BK122" i="1"/>
  <c r="BW122" i="1" s="1"/>
  <c r="CC122" i="1" s="1"/>
  <c r="AZ122" i="1"/>
  <c r="BF122" i="1" s="1"/>
  <c r="BL122" i="1"/>
  <c r="BX122" i="1" s="1"/>
  <c r="CD122" i="1" s="1"/>
  <c r="BA122" i="1"/>
  <c r="BG122" i="1" s="1"/>
  <c r="BM122" i="1"/>
  <c r="BY122" i="1" s="1"/>
  <c r="CE122" i="1" s="1"/>
  <c r="BB122" i="1"/>
  <c r="BH122" i="1" s="1"/>
  <c r="BN122" i="1"/>
  <c r="BZ122" i="1" s="1"/>
  <c r="CF122" i="1" s="1"/>
  <c r="BC122" i="1"/>
  <c r="BI122" i="1" s="1"/>
  <c r="BO122" i="1"/>
  <c r="CA122" i="1" s="1"/>
  <c r="CG122" i="1" s="1"/>
  <c r="AB123" i="1"/>
  <c r="AH123" i="1" s="1"/>
  <c r="AC123" i="1"/>
  <c r="AI123" i="1" s="1"/>
  <c r="AE123" i="1"/>
  <c r="AK123" i="1" s="1"/>
  <c r="F124" i="1"/>
  <c r="BP122" i="7"/>
  <c r="AY122" i="5"/>
  <c r="BS122" i="3"/>
  <c r="BX121" i="1"/>
  <c r="CD121" i="1" s="1"/>
  <c r="AD122" i="3"/>
  <c r="AJ122" i="3" s="1"/>
  <c r="AC122" i="3"/>
  <c r="AI122" i="3" s="1"/>
  <c r="AE122" i="3"/>
  <c r="AK122" i="3" s="1"/>
  <c r="BS122" i="2"/>
  <c r="BU122" i="2"/>
  <c r="Z122" i="2"/>
  <c r="BT122" i="2"/>
  <c r="AC122" i="6"/>
  <c r="BV121" i="3"/>
  <c r="BX121" i="3"/>
  <c r="CD121" i="3" s="1"/>
  <c r="BT122" i="7"/>
  <c r="AC122" i="4"/>
  <c r="AG122" i="4"/>
  <c r="AO122" i="4" s="1"/>
  <c r="BY121" i="9"/>
  <c r="BU121" i="9"/>
  <c r="BR122" i="7"/>
  <c r="BU121" i="7"/>
  <c r="AW121" i="7"/>
  <c r="BI121" i="7" s="1"/>
  <c r="AY122" i="6"/>
  <c r="AK121" i="6"/>
  <c r="AS121" i="6" s="1"/>
  <c r="AJ122" i="6"/>
  <c r="AR122" i="6" s="1"/>
  <c r="AZ121" i="6"/>
  <c r="AC122" i="5"/>
  <c r="AK121" i="5"/>
  <c r="AS121" i="5" s="1"/>
  <c r="AZ121" i="5"/>
  <c r="BT122" i="8"/>
  <c r="BW121" i="8"/>
  <c r="BX121" i="8"/>
  <c r="AK122" i="7"/>
  <c r="AK121" i="4"/>
  <c r="AS121" i="4" s="1"/>
  <c r="AZ121" i="4"/>
  <c r="AJ122" i="4"/>
  <c r="AR122" i="4" s="1"/>
  <c r="AW121" i="8"/>
  <c r="BI121" i="8" s="1"/>
  <c r="BY121" i="8"/>
  <c r="AY122" i="4"/>
  <c r="Z122" i="3"/>
  <c r="AL123" i="9" l="1"/>
  <c r="BQ123" i="9"/>
  <c r="BT124" i="9"/>
  <c r="AK124" i="9"/>
  <c r="BP124" i="9"/>
  <c r="Y125" i="9"/>
  <c r="BS124" i="9"/>
  <c r="BO123" i="9"/>
  <c r="AV123" i="9"/>
  <c r="BH123" i="9" s="1"/>
  <c r="F125" i="9"/>
  <c r="AO124" i="9"/>
  <c r="BA124" i="9" s="1"/>
  <c r="AQ124" i="9"/>
  <c r="BC124" i="9" s="1"/>
  <c r="AM124" i="9"/>
  <c r="AY124" i="9" s="1"/>
  <c r="AP124" i="9"/>
  <c r="BB124" i="9" s="1"/>
  <c r="AR123" i="9"/>
  <c r="BD123" i="9" s="1"/>
  <c r="BK123" i="9"/>
  <c r="AM123" i="9"/>
  <c r="AY123" i="9" s="1"/>
  <c r="AS123" i="9"/>
  <c r="BE123" i="9" s="1"/>
  <c r="BL123" i="9"/>
  <c r="BV123" i="9" s="1"/>
  <c r="S123" i="9"/>
  <c r="AX123" i="9" s="1"/>
  <c r="BJ123" i="9" s="1"/>
  <c r="BN123" i="9"/>
  <c r="BX123" i="9" s="1"/>
  <c r="AU123" i="9"/>
  <c r="BG123" i="9" s="1"/>
  <c r="R123" i="9"/>
  <c r="AN123" i="9"/>
  <c r="AZ123" i="9" s="1"/>
  <c r="AT123" i="9"/>
  <c r="BF123" i="9" s="1"/>
  <c r="BM123" i="9"/>
  <c r="BQ123" i="8"/>
  <c r="AL123" i="8"/>
  <c r="BP124" i="8"/>
  <c r="BT124" i="8"/>
  <c r="Y125" i="8"/>
  <c r="AW122" i="8"/>
  <c r="BI122" i="8" s="1"/>
  <c r="BK123" i="8"/>
  <c r="AR123" i="8"/>
  <c r="BD123" i="8" s="1"/>
  <c r="BM123" i="8"/>
  <c r="BW123" i="8" s="1"/>
  <c r="AT123" i="8"/>
  <c r="BF123" i="8" s="1"/>
  <c r="AU123" i="8"/>
  <c r="BG123" i="8" s="1"/>
  <c r="BN123" i="8"/>
  <c r="AQ124" i="8"/>
  <c r="BC124" i="8" s="1"/>
  <c r="AP124" i="8"/>
  <c r="BB124" i="8" s="1"/>
  <c r="F125" i="8"/>
  <c r="AM124" i="8"/>
  <c r="AY124" i="8" s="1"/>
  <c r="AO124" i="8"/>
  <c r="BA124" i="8" s="1"/>
  <c r="AN123" i="8"/>
  <c r="AZ123" i="8" s="1"/>
  <c r="R123" i="8"/>
  <c r="AM123" i="8"/>
  <c r="AY123" i="8" s="1"/>
  <c r="S123" i="8"/>
  <c r="AX123" i="8" s="1"/>
  <c r="BJ123" i="8" s="1"/>
  <c r="BL123" i="8"/>
  <c r="BV123" i="8" s="1"/>
  <c r="AS123" i="8"/>
  <c r="BE123" i="8" s="1"/>
  <c r="BO123" i="8"/>
  <c r="BY123" i="8" s="1"/>
  <c r="AV123" i="8"/>
  <c r="BH123" i="8" s="1"/>
  <c r="BQ123" i="7"/>
  <c r="AL123" i="7"/>
  <c r="BP124" i="7"/>
  <c r="BR124" i="7"/>
  <c r="BS124" i="7"/>
  <c r="BT124" i="7"/>
  <c r="Y125" i="7"/>
  <c r="AN123" i="7"/>
  <c r="AZ123" i="7" s="1"/>
  <c r="R123" i="7"/>
  <c r="AR123" i="7"/>
  <c r="BD123" i="7" s="1"/>
  <c r="BK123" i="7"/>
  <c r="AT123" i="7"/>
  <c r="BF123" i="7" s="1"/>
  <c r="BM123" i="7"/>
  <c r="AV123" i="7"/>
  <c r="BH123" i="7" s="1"/>
  <c r="BO123" i="7"/>
  <c r="AM123" i="7"/>
  <c r="AY123" i="7" s="1"/>
  <c r="AS123" i="7"/>
  <c r="BE123" i="7" s="1"/>
  <c r="BL123" i="7"/>
  <c r="BV123" i="7" s="1"/>
  <c r="S123" i="7"/>
  <c r="AX123" i="7" s="1"/>
  <c r="BJ123" i="7" s="1"/>
  <c r="AU123" i="7"/>
  <c r="BG123" i="7" s="1"/>
  <c r="BN123" i="7"/>
  <c r="BX123" i="7" s="1"/>
  <c r="AM124" i="7"/>
  <c r="AY124" i="7" s="1"/>
  <c r="AO124" i="7"/>
  <c r="BA124" i="7" s="1"/>
  <c r="AP124" i="7"/>
  <c r="BB124" i="7" s="1"/>
  <c r="AQ124" i="7"/>
  <c r="BC124" i="7" s="1"/>
  <c r="F125" i="7"/>
  <c r="AW122" i="7"/>
  <c r="BI122" i="7" s="1"/>
  <c r="AV123" i="6"/>
  <c r="AD123" i="6"/>
  <c r="U125" i="6"/>
  <c r="AK122" i="6"/>
  <c r="AS122" i="6" s="1"/>
  <c r="AI123" i="6"/>
  <c r="AQ123" i="6" s="1"/>
  <c r="AX123" i="6"/>
  <c r="N123" i="6"/>
  <c r="AE123" i="6"/>
  <c r="AM123" i="6" s="1"/>
  <c r="AH123" i="6"/>
  <c r="AP123" i="6" s="1"/>
  <c r="AU123" i="6"/>
  <c r="AW123" i="6" s="1"/>
  <c r="O123" i="6"/>
  <c r="AL123" i="6" s="1"/>
  <c r="AT123" i="6" s="1"/>
  <c r="AF124" i="6"/>
  <c r="AN124" i="6" s="1"/>
  <c r="AG124" i="6"/>
  <c r="AO124" i="6" s="1"/>
  <c r="F125" i="6"/>
  <c r="AD123" i="5"/>
  <c r="AV123" i="5"/>
  <c r="U125" i="5"/>
  <c r="AK122" i="5"/>
  <c r="AS122" i="5" s="1"/>
  <c r="N123" i="5"/>
  <c r="AE123" i="5"/>
  <c r="AM123" i="5" s="1"/>
  <c r="O123" i="5"/>
  <c r="AH123" i="5"/>
  <c r="AP123" i="5" s="1"/>
  <c r="AU123" i="5"/>
  <c r="AW123" i="5" s="1"/>
  <c r="AI123" i="5"/>
  <c r="AQ123" i="5" s="1"/>
  <c r="AX123" i="5"/>
  <c r="AF124" i="5"/>
  <c r="AN124" i="5" s="1"/>
  <c r="AG124" i="5"/>
  <c r="AO124" i="5" s="1"/>
  <c r="F125" i="5"/>
  <c r="AD123" i="4"/>
  <c r="AV123" i="4"/>
  <c r="U125" i="4"/>
  <c r="AK122" i="4"/>
  <c r="AS122" i="4" s="1"/>
  <c r="N123" i="4"/>
  <c r="AE123" i="4"/>
  <c r="AM123" i="4" s="1"/>
  <c r="O123" i="4"/>
  <c r="AH123" i="4"/>
  <c r="AP123" i="4" s="1"/>
  <c r="AU123" i="4"/>
  <c r="AI123" i="4"/>
  <c r="AQ123" i="4" s="1"/>
  <c r="AX123" i="4"/>
  <c r="AF124" i="4"/>
  <c r="AN124" i="4" s="1"/>
  <c r="AJ124" i="4"/>
  <c r="AR124" i="4" s="1"/>
  <c r="F125" i="4"/>
  <c r="AX123" i="3"/>
  <c r="BQ123" i="3"/>
  <c r="BR124" i="3"/>
  <c r="S125" i="3"/>
  <c r="BS124" i="3"/>
  <c r="BU124" i="3"/>
  <c r="BP122" i="3"/>
  <c r="BD122" i="3"/>
  <c r="BJ122" i="3" s="1"/>
  <c r="BL123" i="3"/>
  <c r="BX123" i="3" s="1"/>
  <c r="CD123" i="3" s="1"/>
  <c r="AZ123" i="3"/>
  <c r="BF123" i="3" s="1"/>
  <c r="BC123" i="3"/>
  <c r="BI123" i="3" s="1"/>
  <c r="BO123" i="3"/>
  <c r="F125" i="3"/>
  <c r="AC124" i="3"/>
  <c r="AI124" i="3" s="1"/>
  <c r="AE124" i="3"/>
  <c r="AK124" i="3" s="1"/>
  <c r="AB124" i="3"/>
  <c r="AH124" i="3" s="1"/>
  <c r="AR123" i="3"/>
  <c r="AY123" i="3"/>
  <c r="BE123" i="3" s="1"/>
  <c r="BK123" i="3"/>
  <c r="BW123" i="3" s="1"/>
  <c r="CC123" i="3" s="1"/>
  <c r="BM123" i="3"/>
  <c r="BY123" i="3" s="1"/>
  <c r="CE123" i="3" s="1"/>
  <c r="BA123" i="3"/>
  <c r="BG123" i="3" s="1"/>
  <c r="BB123" i="3"/>
  <c r="BH123" i="3" s="1"/>
  <c r="BN123" i="3"/>
  <c r="BZ123" i="3" s="1"/>
  <c r="CF123" i="3" s="1"/>
  <c r="M123" i="3"/>
  <c r="AA123" i="3"/>
  <c r="AG123" i="3" s="1"/>
  <c r="CJ122" i="3"/>
  <c r="AF122" i="3"/>
  <c r="AL122" i="3" s="1"/>
  <c r="CI122" i="3"/>
  <c r="AX123" i="2"/>
  <c r="BQ123" i="2"/>
  <c r="BS124" i="2"/>
  <c r="S125" i="2"/>
  <c r="BR124" i="2"/>
  <c r="BU124" i="2"/>
  <c r="CI122" i="2"/>
  <c r="AF122" i="2"/>
  <c r="AL122" i="2" s="1"/>
  <c r="BD122" i="2"/>
  <c r="BJ122" i="2" s="1"/>
  <c r="BP122" i="2"/>
  <c r="BA123" i="2"/>
  <c r="BG123" i="2" s="1"/>
  <c r="BM123" i="2"/>
  <c r="BY123" i="2" s="1"/>
  <c r="CE123" i="2" s="1"/>
  <c r="BC123" i="2"/>
  <c r="BI123" i="2" s="1"/>
  <c r="BO123" i="2"/>
  <c r="CA123" i="2" s="1"/>
  <c r="CG123" i="2" s="1"/>
  <c r="M123" i="2"/>
  <c r="AA123" i="2"/>
  <c r="AG123" i="2" s="1"/>
  <c r="AZ123" i="2"/>
  <c r="BF123" i="2" s="1"/>
  <c r="BL123" i="2"/>
  <c r="BX123" i="2" s="1"/>
  <c r="CD123" i="2" s="1"/>
  <c r="BK123" i="2"/>
  <c r="BW123" i="2" s="1"/>
  <c r="CC123" i="2" s="1"/>
  <c r="AR123" i="2"/>
  <c r="AY123" i="2"/>
  <c r="BE123" i="2" s="1"/>
  <c r="BN123" i="2"/>
  <c r="BZ123" i="2" s="1"/>
  <c r="CF123" i="2" s="1"/>
  <c r="BB123" i="2"/>
  <c r="BH123" i="2" s="1"/>
  <c r="AE124" i="2"/>
  <c r="AK124" i="2" s="1"/>
  <c r="F125" i="2"/>
  <c r="AB124" i="2"/>
  <c r="AH124" i="2" s="1"/>
  <c r="AD124" i="2"/>
  <c r="AJ124" i="2" s="1"/>
  <c r="AC124" i="2"/>
  <c r="AI124" i="2" s="1"/>
  <c r="AX123" i="1"/>
  <c r="BQ123" i="1"/>
  <c r="BR124" i="1"/>
  <c r="BS124" i="1"/>
  <c r="BT124" i="1"/>
  <c r="BU124" i="1"/>
  <c r="S125" i="1"/>
  <c r="AF122" i="1"/>
  <c r="AL122" i="1" s="1"/>
  <c r="BD122" i="1"/>
  <c r="BJ122" i="1" s="1"/>
  <c r="BP122" i="1"/>
  <c r="CB122" i="1" s="1"/>
  <c r="CH122" i="1" s="1"/>
  <c r="M123" i="1"/>
  <c r="AA123" i="1"/>
  <c r="AG123" i="1" s="1"/>
  <c r="AR123" i="1"/>
  <c r="AY123" i="1"/>
  <c r="BE123" i="1" s="1"/>
  <c r="BK123" i="1"/>
  <c r="BW123" i="1" s="1"/>
  <c r="CC123" i="1" s="1"/>
  <c r="AZ123" i="1"/>
  <c r="BF123" i="1" s="1"/>
  <c r="BL123" i="1"/>
  <c r="BX123" i="1" s="1"/>
  <c r="CD123" i="1" s="1"/>
  <c r="BA123" i="1"/>
  <c r="BG123" i="1" s="1"/>
  <c r="BM123" i="1"/>
  <c r="BY123" i="1" s="1"/>
  <c r="CE123" i="1" s="1"/>
  <c r="BB123" i="1"/>
  <c r="BH123" i="1" s="1"/>
  <c r="BN123" i="1"/>
  <c r="BC123" i="1"/>
  <c r="BI123" i="1" s="1"/>
  <c r="BO123" i="1"/>
  <c r="CA123" i="1" s="1"/>
  <c r="CG123" i="1" s="1"/>
  <c r="AB124" i="1"/>
  <c r="AH124" i="1" s="1"/>
  <c r="AC124" i="1"/>
  <c r="AI124" i="1" s="1"/>
  <c r="AD124" i="1"/>
  <c r="AJ124" i="1" s="1"/>
  <c r="AE124" i="1"/>
  <c r="AK124" i="1" s="1"/>
  <c r="F125" i="1"/>
  <c r="BP123" i="8"/>
  <c r="BR123" i="7"/>
  <c r="AY123" i="6"/>
  <c r="AZ122" i="6"/>
  <c r="AY123" i="4"/>
  <c r="AG123" i="4"/>
  <c r="AO123" i="4" s="1"/>
  <c r="Z123" i="3"/>
  <c r="BU123" i="3"/>
  <c r="BV122" i="3"/>
  <c r="CB121" i="3"/>
  <c r="CH121" i="3" s="1"/>
  <c r="BY122" i="3"/>
  <c r="CE122" i="3" s="1"/>
  <c r="AB123" i="3"/>
  <c r="AH123" i="3" s="1"/>
  <c r="AD123" i="3"/>
  <c r="AJ123" i="3" s="1"/>
  <c r="AE123" i="3"/>
  <c r="AK123" i="3" s="1"/>
  <c r="AC123" i="3"/>
  <c r="AI123" i="3" s="1"/>
  <c r="BV122" i="2"/>
  <c r="Z123" i="2"/>
  <c r="AD123" i="1"/>
  <c r="AJ123" i="1" s="1"/>
  <c r="AK123" i="8"/>
  <c r="BY122" i="7"/>
  <c r="BR123" i="9"/>
  <c r="AK123" i="7"/>
  <c r="BZ122" i="2"/>
  <c r="CF122" i="2" s="1"/>
  <c r="AC123" i="5"/>
  <c r="CA122" i="2"/>
  <c r="CG122" i="2" s="1"/>
  <c r="Z123" i="1"/>
  <c r="BT123" i="9"/>
  <c r="BS123" i="8"/>
  <c r="AY123" i="5"/>
  <c r="AZ122" i="4"/>
  <c r="AJ123" i="4"/>
  <c r="AR123" i="4" s="1"/>
  <c r="BY122" i="2"/>
  <c r="CE122" i="2" s="1"/>
  <c r="BP123" i="9"/>
  <c r="BT123" i="7"/>
  <c r="BU122" i="7"/>
  <c r="BW122" i="7"/>
  <c r="AZ122" i="5"/>
  <c r="AC123" i="4"/>
  <c r="BY122" i="8"/>
  <c r="BP123" i="7"/>
  <c r="AC123" i="6"/>
  <c r="BT123" i="1"/>
  <c r="AL123" i="5" l="1"/>
  <c r="AT123" i="5" s="1"/>
  <c r="AL124" i="9"/>
  <c r="BQ124" i="9"/>
  <c r="BT125" i="9"/>
  <c r="Y126" i="9"/>
  <c r="BP125" i="9"/>
  <c r="BS125" i="9"/>
  <c r="BR125" i="9"/>
  <c r="BM124" i="9"/>
  <c r="AT124" i="9"/>
  <c r="BF124" i="9" s="1"/>
  <c r="S124" i="9"/>
  <c r="AX124" i="9" s="1"/>
  <c r="BJ124" i="9" s="1"/>
  <c r="AS124" i="9"/>
  <c r="BE124" i="9" s="1"/>
  <c r="BL124" i="9"/>
  <c r="BV124" i="9" s="1"/>
  <c r="R124" i="9"/>
  <c r="AW124" i="9" s="1"/>
  <c r="BI124" i="9" s="1"/>
  <c r="AN124" i="9"/>
  <c r="AZ124" i="9" s="1"/>
  <c r="BK124" i="9"/>
  <c r="BU124" i="9" s="1"/>
  <c r="AR124" i="9"/>
  <c r="BD124" i="9" s="1"/>
  <c r="BO124" i="9"/>
  <c r="BY124" i="9" s="1"/>
  <c r="AV124" i="9"/>
  <c r="BH124" i="9" s="1"/>
  <c r="AP125" i="9"/>
  <c r="BB125" i="9" s="1"/>
  <c r="F126" i="9"/>
  <c r="AO125" i="9"/>
  <c r="BA125" i="9" s="1"/>
  <c r="AQ125" i="9"/>
  <c r="BC125" i="9" s="1"/>
  <c r="BN124" i="9"/>
  <c r="BX124" i="9" s="1"/>
  <c r="AU124" i="9"/>
  <c r="BG124" i="9" s="1"/>
  <c r="AW123" i="9"/>
  <c r="BI123" i="9" s="1"/>
  <c r="AL124" i="8"/>
  <c r="BQ124" i="8"/>
  <c r="BT125" i="8"/>
  <c r="BP125" i="8"/>
  <c r="BS125" i="8"/>
  <c r="Y126" i="8"/>
  <c r="R124" i="8"/>
  <c r="AN124" i="8"/>
  <c r="AZ124" i="8" s="1"/>
  <c r="BN124" i="8"/>
  <c r="AU124" i="8"/>
  <c r="BG124" i="8" s="1"/>
  <c r="AR124" i="8"/>
  <c r="BD124" i="8" s="1"/>
  <c r="BK124" i="8"/>
  <c r="BU124" i="8" s="1"/>
  <c r="AP125" i="8"/>
  <c r="BB125" i="8" s="1"/>
  <c r="AO125" i="8"/>
  <c r="BA125" i="8" s="1"/>
  <c r="AQ125" i="8"/>
  <c r="BC125" i="8" s="1"/>
  <c r="F126" i="8"/>
  <c r="S124" i="8"/>
  <c r="AX124" i="8" s="1"/>
  <c r="BJ124" i="8" s="1"/>
  <c r="BL124" i="8"/>
  <c r="BV124" i="8" s="1"/>
  <c r="AS124" i="8"/>
  <c r="BE124" i="8" s="1"/>
  <c r="BM124" i="8"/>
  <c r="AT124" i="8"/>
  <c r="BF124" i="8" s="1"/>
  <c r="BO124" i="8"/>
  <c r="BY124" i="8" s="1"/>
  <c r="AV124" i="8"/>
  <c r="BH124" i="8" s="1"/>
  <c r="AL124" i="7"/>
  <c r="BQ124" i="7"/>
  <c r="BT125" i="7"/>
  <c r="BP125" i="7"/>
  <c r="BS125" i="7"/>
  <c r="AK125" i="7"/>
  <c r="BR125" i="7"/>
  <c r="Y126" i="7"/>
  <c r="R124" i="7"/>
  <c r="AN124" i="7"/>
  <c r="AZ124" i="7" s="1"/>
  <c r="AR124" i="7"/>
  <c r="BD124" i="7" s="1"/>
  <c r="BK124" i="7"/>
  <c r="BU124" i="7" s="1"/>
  <c r="S124" i="7"/>
  <c r="AX124" i="7" s="1"/>
  <c r="BJ124" i="7" s="1"/>
  <c r="AS124" i="7"/>
  <c r="BE124" i="7" s="1"/>
  <c r="BL124" i="7"/>
  <c r="BV124" i="7" s="1"/>
  <c r="AT124" i="7"/>
  <c r="BF124" i="7" s="1"/>
  <c r="BM124" i="7"/>
  <c r="BW124" i="7" s="1"/>
  <c r="BN124" i="7"/>
  <c r="BX124" i="7" s="1"/>
  <c r="AU124" i="7"/>
  <c r="BG124" i="7" s="1"/>
  <c r="AV124" i="7"/>
  <c r="BH124" i="7" s="1"/>
  <c r="BO124" i="7"/>
  <c r="BY124" i="7" s="1"/>
  <c r="AP125" i="7"/>
  <c r="BB125" i="7" s="1"/>
  <c r="AO125" i="7"/>
  <c r="BA125" i="7" s="1"/>
  <c r="AQ125" i="7"/>
  <c r="BC125" i="7" s="1"/>
  <c r="F126" i="7"/>
  <c r="U126" i="6"/>
  <c r="AV124" i="6"/>
  <c r="AD124" i="6"/>
  <c r="AI124" i="6"/>
  <c r="AQ124" i="6" s="1"/>
  <c r="AX124" i="6"/>
  <c r="AF125" i="6"/>
  <c r="AN125" i="6" s="1"/>
  <c r="F126" i="6"/>
  <c r="AJ125" i="6"/>
  <c r="AR125" i="6" s="1"/>
  <c r="AG125" i="6"/>
  <c r="AO125" i="6" s="1"/>
  <c r="N124" i="6"/>
  <c r="AE124" i="6"/>
  <c r="AM124" i="6" s="1"/>
  <c r="AH124" i="6"/>
  <c r="AP124" i="6" s="1"/>
  <c r="O124" i="6"/>
  <c r="AL124" i="6" s="1"/>
  <c r="AT124" i="6" s="1"/>
  <c r="AU124" i="6"/>
  <c r="AW124" i="6" s="1"/>
  <c r="AD124" i="5"/>
  <c r="AV124" i="5"/>
  <c r="U126" i="5"/>
  <c r="N124" i="5"/>
  <c r="AE124" i="5"/>
  <c r="AM124" i="5" s="1"/>
  <c r="O124" i="5"/>
  <c r="AL124" i="5" s="1"/>
  <c r="AT124" i="5" s="1"/>
  <c r="AH124" i="5"/>
  <c r="AP124" i="5" s="1"/>
  <c r="AU124" i="5"/>
  <c r="AW124" i="5" s="1"/>
  <c r="AI124" i="5"/>
  <c r="AQ124" i="5" s="1"/>
  <c r="AX124" i="5"/>
  <c r="AF125" i="5"/>
  <c r="AN125" i="5" s="1"/>
  <c r="AG125" i="5"/>
  <c r="AO125" i="5" s="1"/>
  <c r="F126" i="5"/>
  <c r="AD124" i="4"/>
  <c r="AV124" i="4"/>
  <c r="U126" i="4"/>
  <c r="N124" i="4"/>
  <c r="AE124" i="4"/>
  <c r="AM124" i="4" s="1"/>
  <c r="O124" i="4"/>
  <c r="AL124" i="4" s="1"/>
  <c r="AT124" i="4" s="1"/>
  <c r="AH124" i="4"/>
  <c r="AP124" i="4" s="1"/>
  <c r="AU124" i="4"/>
  <c r="AW124" i="4" s="1"/>
  <c r="AI124" i="4"/>
  <c r="AQ124" i="4" s="1"/>
  <c r="AX124" i="4"/>
  <c r="AF125" i="4"/>
  <c r="AN125" i="4" s="1"/>
  <c r="AJ125" i="4"/>
  <c r="AR125" i="4" s="1"/>
  <c r="F126" i="4"/>
  <c r="AX124" i="3"/>
  <c r="BQ124" i="3"/>
  <c r="BR125" i="3"/>
  <c r="BS125" i="3"/>
  <c r="S126" i="3"/>
  <c r="AB125" i="3"/>
  <c r="AH125" i="3" s="1"/>
  <c r="F126" i="3"/>
  <c r="BA124" i="3"/>
  <c r="BG124" i="3" s="1"/>
  <c r="BM124" i="3"/>
  <c r="BY124" i="3" s="1"/>
  <c r="CE124" i="3" s="1"/>
  <c r="M124" i="3"/>
  <c r="AA124" i="3"/>
  <c r="AG124" i="3" s="1"/>
  <c r="BL124" i="3"/>
  <c r="BX124" i="3" s="1"/>
  <c r="CD124" i="3" s="1"/>
  <c r="AZ124" i="3"/>
  <c r="BF124" i="3" s="1"/>
  <c r="BO124" i="3"/>
  <c r="CA124" i="3" s="1"/>
  <c r="CG124" i="3" s="1"/>
  <c r="BC124" i="3"/>
  <c r="BI124" i="3" s="1"/>
  <c r="AR124" i="3"/>
  <c r="AY124" i="3"/>
  <c r="BE124" i="3" s="1"/>
  <c r="BK124" i="3"/>
  <c r="BN124" i="3"/>
  <c r="BB124" i="3"/>
  <c r="BH124" i="3" s="1"/>
  <c r="BD123" i="3"/>
  <c r="BJ123" i="3" s="1"/>
  <c r="BP123" i="3"/>
  <c r="CI123" i="3"/>
  <c r="AF123" i="3"/>
  <c r="AL123" i="3" s="1"/>
  <c r="CJ123" i="3"/>
  <c r="BQ124" i="2"/>
  <c r="AX124" i="2"/>
  <c r="S126" i="2"/>
  <c r="BR125" i="2"/>
  <c r="CI123" i="2"/>
  <c r="AF123" i="2"/>
  <c r="AL123" i="2" s="1"/>
  <c r="BD123" i="2"/>
  <c r="BJ123" i="2" s="1"/>
  <c r="BP123" i="2"/>
  <c r="AB125" i="2"/>
  <c r="AH125" i="2" s="1"/>
  <c r="AD125" i="2"/>
  <c r="AJ125" i="2" s="1"/>
  <c r="F126" i="2"/>
  <c r="AC125" i="2"/>
  <c r="AI125" i="2" s="1"/>
  <c r="AE125" i="2"/>
  <c r="AK125" i="2" s="1"/>
  <c r="AZ124" i="2"/>
  <c r="BF124" i="2" s="1"/>
  <c r="BL124" i="2"/>
  <c r="BX124" i="2" s="1"/>
  <c r="CD124" i="2" s="1"/>
  <c r="BC124" i="2"/>
  <c r="BI124" i="2" s="1"/>
  <c r="BO124" i="2"/>
  <c r="CA124" i="2" s="1"/>
  <c r="CG124" i="2" s="1"/>
  <c r="AA124" i="2"/>
  <c r="AG124" i="2" s="1"/>
  <c r="M124" i="2"/>
  <c r="BK124" i="2"/>
  <c r="BW124" i="2" s="1"/>
  <c r="CC124" i="2" s="1"/>
  <c r="AY124" i="2"/>
  <c r="BE124" i="2" s="1"/>
  <c r="AR124" i="2"/>
  <c r="BB124" i="2"/>
  <c r="BH124" i="2" s="1"/>
  <c r="BN124" i="2"/>
  <c r="BA124" i="2"/>
  <c r="BG124" i="2" s="1"/>
  <c r="BM124" i="2"/>
  <c r="BY124" i="2" s="1"/>
  <c r="CE124" i="2" s="1"/>
  <c r="AX124" i="1"/>
  <c r="BQ124" i="1"/>
  <c r="BR125" i="1"/>
  <c r="BS125" i="1"/>
  <c r="BT125" i="1"/>
  <c r="BU125" i="1"/>
  <c r="S126" i="1"/>
  <c r="BD123" i="1"/>
  <c r="BJ123" i="1" s="1"/>
  <c r="BP123" i="1"/>
  <c r="M124" i="1"/>
  <c r="AA124" i="1"/>
  <c r="AG124" i="1" s="1"/>
  <c r="AR124" i="1"/>
  <c r="AY124" i="1"/>
  <c r="BE124" i="1" s="1"/>
  <c r="BK124" i="1"/>
  <c r="BW124" i="1" s="1"/>
  <c r="CC124" i="1" s="1"/>
  <c r="AZ124" i="1"/>
  <c r="BF124" i="1" s="1"/>
  <c r="BL124" i="1"/>
  <c r="BX124" i="1" s="1"/>
  <c r="CD124" i="1" s="1"/>
  <c r="BA124" i="1"/>
  <c r="BG124" i="1" s="1"/>
  <c r="BM124" i="1"/>
  <c r="BY124" i="1" s="1"/>
  <c r="CE124" i="1" s="1"/>
  <c r="BB124" i="1"/>
  <c r="BH124" i="1" s="1"/>
  <c r="BN124" i="1"/>
  <c r="BZ124" i="1" s="1"/>
  <c r="CF124" i="1" s="1"/>
  <c r="BC124" i="1"/>
  <c r="BI124" i="1" s="1"/>
  <c r="BO124" i="1"/>
  <c r="CA124" i="1" s="1"/>
  <c r="CG124" i="1" s="1"/>
  <c r="AB125" i="1"/>
  <c r="AH125" i="1" s="1"/>
  <c r="AC125" i="1"/>
  <c r="AI125" i="1" s="1"/>
  <c r="AD125" i="1"/>
  <c r="AJ125" i="1" s="1"/>
  <c r="AE125" i="1"/>
  <c r="AK125" i="1" s="1"/>
  <c r="F126" i="1"/>
  <c r="BU123" i="9"/>
  <c r="BW123" i="9"/>
  <c r="BU123" i="8"/>
  <c r="BX123" i="8"/>
  <c r="AC124" i="4"/>
  <c r="BT124" i="2"/>
  <c r="BV123" i="1"/>
  <c r="Z124" i="1"/>
  <c r="AK123" i="4"/>
  <c r="AS123" i="4" s="1"/>
  <c r="AL123" i="4"/>
  <c r="AT123" i="4" s="1"/>
  <c r="AW123" i="4"/>
  <c r="AZ123" i="4"/>
  <c r="BR124" i="9"/>
  <c r="BR124" i="8"/>
  <c r="AK124" i="8"/>
  <c r="AY124" i="6"/>
  <c r="AZ123" i="6"/>
  <c r="AC124" i="5"/>
  <c r="AY124" i="5"/>
  <c r="AJ124" i="5"/>
  <c r="AR124" i="5" s="1"/>
  <c r="AG124" i="4"/>
  <c r="AO124" i="4" s="1"/>
  <c r="BV123" i="3"/>
  <c r="Z124" i="3"/>
  <c r="AC124" i="6"/>
  <c r="AY124" i="4"/>
  <c r="AF123" i="1"/>
  <c r="AL123" i="1" s="1"/>
  <c r="BU123" i="7"/>
  <c r="AK123" i="6"/>
  <c r="AS123" i="6" s="1"/>
  <c r="BZ123" i="1"/>
  <c r="CF123" i="1" s="1"/>
  <c r="BY123" i="9"/>
  <c r="AK123" i="5"/>
  <c r="AS123" i="5" s="1"/>
  <c r="AZ123" i="5"/>
  <c r="BV123" i="2"/>
  <c r="AW123" i="8"/>
  <c r="BI123" i="8" s="1"/>
  <c r="AK124" i="7"/>
  <c r="BY123" i="7"/>
  <c r="AJ124" i="6"/>
  <c r="AR124" i="6" s="1"/>
  <c r="BT124" i="3"/>
  <c r="CB122" i="3"/>
  <c r="CH122" i="3" s="1"/>
  <c r="CA123" i="3"/>
  <c r="CG123" i="3" s="1"/>
  <c r="Z124" i="2"/>
  <c r="CB122" i="2"/>
  <c r="CH122" i="2" s="1"/>
  <c r="BS124" i="8"/>
  <c r="AW123" i="7"/>
  <c r="BI123" i="7" s="1"/>
  <c r="BW123" i="7"/>
  <c r="AD124" i="3"/>
  <c r="AJ124" i="3" s="1"/>
  <c r="AL125" i="9" l="1"/>
  <c r="BQ125" i="9"/>
  <c r="AK126" i="9"/>
  <c r="BP126" i="9"/>
  <c r="Y127" i="9"/>
  <c r="AR125" i="9"/>
  <c r="BD125" i="9" s="1"/>
  <c r="BK125" i="9"/>
  <c r="BU125" i="9" s="1"/>
  <c r="R125" i="9"/>
  <c r="AN125" i="9"/>
  <c r="AZ125" i="9" s="1"/>
  <c r="AT125" i="9"/>
  <c r="BF125" i="9" s="1"/>
  <c r="BM125" i="9"/>
  <c r="BW125" i="9" s="1"/>
  <c r="AP126" i="9"/>
  <c r="BB126" i="9" s="1"/>
  <c r="AO126" i="9"/>
  <c r="BA126" i="9" s="1"/>
  <c r="AQ126" i="9"/>
  <c r="BC126" i="9" s="1"/>
  <c r="F127" i="9"/>
  <c r="AA403" i="9"/>
  <c r="AM125" i="9"/>
  <c r="AY125" i="9" s="1"/>
  <c r="AS125" i="9"/>
  <c r="BE125" i="9" s="1"/>
  <c r="BL125" i="9"/>
  <c r="BV125" i="9" s="1"/>
  <c r="S125" i="9"/>
  <c r="AX125" i="9" s="1"/>
  <c r="BJ125" i="9" s="1"/>
  <c r="AU125" i="9"/>
  <c r="BG125" i="9" s="1"/>
  <c r="BN125" i="9"/>
  <c r="BX125" i="9" s="1"/>
  <c r="AV125" i="9"/>
  <c r="BH125" i="9" s="1"/>
  <c r="BO125" i="9"/>
  <c r="BY125" i="9" s="1"/>
  <c r="AL125" i="8"/>
  <c r="BQ125" i="8"/>
  <c r="Y127" i="8"/>
  <c r="BR126" i="8"/>
  <c r="BK125" i="8"/>
  <c r="BU125" i="8" s="1"/>
  <c r="AR125" i="8"/>
  <c r="BD125" i="8" s="1"/>
  <c r="AV125" i="8"/>
  <c r="BH125" i="8" s="1"/>
  <c r="BO125" i="8"/>
  <c r="BY125" i="8" s="1"/>
  <c r="AA403" i="8"/>
  <c r="AM125" i="8"/>
  <c r="AY125" i="8" s="1"/>
  <c r="BN125" i="8"/>
  <c r="BX125" i="8" s="1"/>
  <c r="AU125" i="8"/>
  <c r="BG125" i="8" s="1"/>
  <c r="AS125" i="8"/>
  <c r="BE125" i="8" s="1"/>
  <c r="BL125" i="8"/>
  <c r="BV125" i="8" s="1"/>
  <c r="S125" i="8"/>
  <c r="AX125" i="8" s="1"/>
  <c r="BJ125" i="8" s="1"/>
  <c r="AT125" i="8"/>
  <c r="BF125" i="8" s="1"/>
  <c r="BM125" i="8"/>
  <c r="R125" i="8"/>
  <c r="AN125" i="8"/>
  <c r="AZ125" i="8" s="1"/>
  <c r="AQ126" i="8"/>
  <c r="BC126" i="8" s="1"/>
  <c r="AO126" i="8"/>
  <c r="BA126" i="8" s="1"/>
  <c r="AP126" i="8"/>
  <c r="BB126" i="8" s="1"/>
  <c r="F127" i="8"/>
  <c r="AL125" i="7"/>
  <c r="BQ125" i="7"/>
  <c r="Y127" i="7"/>
  <c r="BS126" i="7"/>
  <c r="BR126" i="7"/>
  <c r="BT126" i="7"/>
  <c r="AW124" i="7"/>
  <c r="BI124" i="7" s="1"/>
  <c r="AA403" i="7"/>
  <c r="AM125" i="7"/>
  <c r="AY125" i="7" s="1"/>
  <c r="S125" i="7"/>
  <c r="AX125" i="7" s="1"/>
  <c r="BJ125" i="7" s="1"/>
  <c r="AS125" i="7"/>
  <c r="BE125" i="7" s="1"/>
  <c r="BL125" i="7"/>
  <c r="BV125" i="7" s="1"/>
  <c r="AV125" i="7"/>
  <c r="BH125" i="7" s="1"/>
  <c r="BO125" i="7"/>
  <c r="BY125" i="7" s="1"/>
  <c r="AN125" i="7"/>
  <c r="AZ125" i="7" s="1"/>
  <c r="R125" i="7"/>
  <c r="BK125" i="7"/>
  <c r="BU125" i="7" s="1"/>
  <c r="AR125" i="7"/>
  <c r="BD125" i="7" s="1"/>
  <c r="AU125" i="7"/>
  <c r="BG125" i="7" s="1"/>
  <c r="BN125" i="7"/>
  <c r="BX125" i="7" s="1"/>
  <c r="BM125" i="7"/>
  <c r="BW125" i="7" s="1"/>
  <c r="AT125" i="7"/>
  <c r="BF125" i="7" s="1"/>
  <c r="AQ126" i="7"/>
  <c r="BC126" i="7" s="1"/>
  <c r="AP126" i="7"/>
  <c r="BB126" i="7" s="1"/>
  <c r="AO126" i="7"/>
  <c r="BA126" i="7" s="1"/>
  <c r="F127" i="7"/>
  <c r="AD125" i="6"/>
  <c r="AV125" i="6"/>
  <c r="U127" i="6"/>
  <c r="O125" i="6"/>
  <c r="AL125" i="6" s="1"/>
  <c r="AT125" i="6" s="1"/>
  <c r="AH125" i="6"/>
  <c r="AP125" i="6" s="1"/>
  <c r="AU125" i="6"/>
  <c r="AW125" i="6" s="1"/>
  <c r="AI125" i="6"/>
  <c r="AQ125" i="6" s="1"/>
  <c r="AX125" i="6"/>
  <c r="AF126" i="6"/>
  <c r="AN126" i="6" s="1"/>
  <c r="AG126" i="6"/>
  <c r="AO126" i="6" s="1"/>
  <c r="AJ126" i="6"/>
  <c r="AR126" i="6" s="1"/>
  <c r="F127" i="6"/>
  <c r="N125" i="6"/>
  <c r="AE125" i="6"/>
  <c r="AM125" i="6" s="1"/>
  <c r="AD125" i="5"/>
  <c r="AV125" i="5"/>
  <c r="U127" i="5"/>
  <c r="N125" i="5"/>
  <c r="AE125" i="5"/>
  <c r="AM125" i="5" s="1"/>
  <c r="O125" i="5"/>
  <c r="AL125" i="5" s="1"/>
  <c r="AT125" i="5" s="1"/>
  <c r="AH125" i="5"/>
  <c r="AP125" i="5" s="1"/>
  <c r="AU125" i="5"/>
  <c r="AW125" i="5" s="1"/>
  <c r="AI125" i="5"/>
  <c r="AQ125" i="5" s="1"/>
  <c r="AX125" i="5"/>
  <c r="AF126" i="5"/>
  <c r="AN126" i="5" s="1"/>
  <c r="AG126" i="5"/>
  <c r="AO126" i="5" s="1"/>
  <c r="AJ126" i="5"/>
  <c r="AR126" i="5" s="1"/>
  <c r="F127" i="5"/>
  <c r="AD125" i="4"/>
  <c r="AV125" i="4"/>
  <c r="U127" i="4"/>
  <c r="AK124" i="4"/>
  <c r="AS124" i="4" s="1"/>
  <c r="N125" i="4"/>
  <c r="AE125" i="4"/>
  <c r="AM125" i="4" s="1"/>
  <c r="O125" i="4"/>
  <c r="AL125" i="4" s="1"/>
  <c r="AT125" i="4" s="1"/>
  <c r="AH125" i="4"/>
  <c r="AP125" i="4" s="1"/>
  <c r="AU125" i="4"/>
  <c r="AW125" i="4" s="1"/>
  <c r="AI125" i="4"/>
  <c r="AQ125" i="4" s="1"/>
  <c r="AX125" i="4"/>
  <c r="AF126" i="4"/>
  <c r="AN126" i="4" s="1"/>
  <c r="AG126" i="4"/>
  <c r="AO126" i="4" s="1"/>
  <c r="AJ126" i="4"/>
  <c r="AR126" i="4" s="1"/>
  <c r="F127" i="4"/>
  <c r="BQ125" i="3"/>
  <c r="AX125" i="3"/>
  <c r="BR126" i="3"/>
  <c r="Z126" i="3"/>
  <c r="BT126" i="3"/>
  <c r="BU126" i="3"/>
  <c r="S127" i="3"/>
  <c r="BS126" i="3"/>
  <c r="AR125" i="3"/>
  <c r="BK125" i="3"/>
  <c r="AY125" i="3"/>
  <c r="BE125" i="3" s="1"/>
  <c r="BB125" i="3"/>
  <c r="BH125" i="3" s="1"/>
  <c r="BN125" i="3"/>
  <c r="F127" i="3"/>
  <c r="AC126" i="3"/>
  <c r="AI126" i="3" s="1"/>
  <c r="AE126" i="3"/>
  <c r="AK126" i="3" s="1"/>
  <c r="BA125" i="3"/>
  <c r="BG125" i="3" s="1"/>
  <c r="BM125" i="3"/>
  <c r="BY125" i="3" s="1"/>
  <c r="CE125" i="3" s="1"/>
  <c r="BL125" i="3"/>
  <c r="BX125" i="3" s="1"/>
  <c r="CD125" i="3" s="1"/>
  <c r="AZ125" i="3"/>
  <c r="BF125" i="3" s="1"/>
  <c r="BC125" i="3"/>
  <c r="BI125" i="3" s="1"/>
  <c r="BO125" i="3"/>
  <c r="M125" i="3"/>
  <c r="AA125" i="3"/>
  <c r="AG125" i="3" s="1"/>
  <c r="AS403" i="3"/>
  <c r="AU403" i="3"/>
  <c r="V403" i="3"/>
  <c r="Y403" i="3"/>
  <c r="X403" i="3"/>
  <c r="W403" i="3"/>
  <c r="AW403" i="3"/>
  <c r="AT403" i="3"/>
  <c r="U403" i="3"/>
  <c r="AV403" i="3"/>
  <c r="AF124" i="3"/>
  <c r="AL124" i="3" s="1"/>
  <c r="CJ124" i="3"/>
  <c r="CI124" i="3"/>
  <c r="BP124" i="3"/>
  <c r="BD124" i="3"/>
  <c r="BJ124" i="3" s="1"/>
  <c r="BQ125" i="2"/>
  <c r="AX125" i="2"/>
  <c r="BU126" i="2"/>
  <c r="BS126" i="2"/>
  <c r="S127" i="2"/>
  <c r="BB125" i="2"/>
  <c r="BH125" i="2" s="1"/>
  <c r="BN125" i="2"/>
  <c r="AR125" i="2"/>
  <c r="AY125" i="2"/>
  <c r="BE125" i="2" s="1"/>
  <c r="BK125" i="2"/>
  <c r="BW125" i="2" s="1"/>
  <c r="CC125" i="2" s="1"/>
  <c r="AB126" i="2"/>
  <c r="AH126" i="2" s="1"/>
  <c r="F127" i="2"/>
  <c r="AC126" i="2"/>
  <c r="AI126" i="2" s="1"/>
  <c r="AE126" i="2"/>
  <c r="AK126" i="2" s="1"/>
  <c r="AD126" i="2"/>
  <c r="AJ126" i="2" s="1"/>
  <c r="BA125" i="2"/>
  <c r="BG125" i="2" s="1"/>
  <c r="BM125" i="2"/>
  <c r="BC125" i="2"/>
  <c r="BI125" i="2" s="1"/>
  <c r="BO125" i="2"/>
  <c r="AZ125" i="2"/>
  <c r="BF125" i="2" s="1"/>
  <c r="BL125" i="2"/>
  <c r="BX125" i="2" s="1"/>
  <c r="CD125" i="2" s="1"/>
  <c r="M125" i="2"/>
  <c r="AA125" i="2"/>
  <c r="AG125" i="2" s="1"/>
  <c r="AW403" i="2"/>
  <c r="AS403" i="2"/>
  <c r="AV403" i="2"/>
  <c r="X403" i="2"/>
  <c r="U403" i="2"/>
  <c r="AU403" i="2"/>
  <c r="AT403" i="2"/>
  <c r="V403" i="2"/>
  <c r="Y403" i="2"/>
  <c r="CI124" i="2"/>
  <c r="AF124" i="2"/>
  <c r="AL124" i="2" s="1"/>
  <c r="BP124" i="2"/>
  <c r="BD124" i="2"/>
  <c r="BJ124" i="2" s="1"/>
  <c r="AX125" i="1"/>
  <c r="BQ125" i="1"/>
  <c r="BR126" i="1"/>
  <c r="BS126" i="1"/>
  <c r="BT126" i="1"/>
  <c r="BU126" i="1"/>
  <c r="S127" i="1"/>
  <c r="AF124" i="1"/>
  <c r="AL124" i="1" s="1"/>
  <c r="BD124" i="1"/>
  <c r="BJ124" i="1" s="1"/>
  <c r="BP124" i="1"/>
  <c r="M125" i="1"/>
  <c r="AU403" i="1" s="1"/>
  <c r="AA125" i="1"/>
  <c r="AG125" i="1" s="1"/>
  <c r="AR125" i="1"/>
  <c r="AY125" i="1"/>
  <c r="BE125" i="1" s="1"/>
  <c r="BK125" i="1"/>
  <c r="BW125" i="1" s="1"/>
  <c r="CC125" i="1" s="1"/>
  <c r="AZ125" i="1"/>
  <c r="BF125" i="1" s="1"/>
  <c r="BL125" i="1"/>
  <c r="BX125" i="1" s="1"/>
  <c r="CD125" i="1" s="1"/>
  <c r="BA125" i="1"/>
  <c r="BG125" i="1" s="1"/>
  <c r="BM125" i="1"/>
  <c r="BY125" i="1" s="1"/>
  <c r="CE125" i="1" s="1"/>
  <c r="BB125" i="1"/>
  <c r="BH125" i="1" s="1"/>
  <c r="BN125" i="1"/>
  <c r="BZ125" i="1" s="1"/>
  <c r="CF125" i="1" s="1"/>
  <c r="BC125" i="1"/>
  <c r="BI125" i="1" s="1"/>
  <c r="BO125" i="1"/>
  <c r="CA125" i="1" s="1"/>
  <c r="CG125" i="1" s="1"/>
  <c r="AB126" i="1"/>
  <c r="AH126" i="1" s="1"/>
  <c r="AC126" i="1"/>
  <c r="AI126" i="1" s="1"/>
  <c r="AD126" i="1"/>
  <c r="AJ126" i="1" s="1"/>
  <c r="AE126" i="1"/>
  <c r="AK126" i="1" s="1"/>
  <c r="F127" i="1"/>
  <c r="AK125" i="9"/>
  <c r="AY125" i="6"/>
  <c r="AC125" i="5"/>
  <c r="AZ124" i="5"/>
  <c r="BU125" i="3"/>
  <c r="BT125" i="3"/>
  <c r="AE125" i="3"/>
  <c r="AK125" i="3" s="1"/>
  <c r="AC125" i="3"/>
  <c r="AI125" i="3" s="1"/>
  <c r="AD125" i="3"/>
  <c r="AJ125" i="3" s="1"/>
  <c r="BW124" i="3"/>
  <c r="CC124" i="3" s="1"/>
  <c r="BZ124" i="3"/>
  <c r="CF124" i="3" s="1"/>
  <c r="CB123" i="3"/>
  <c r="CH123" i="3" s="1"/>
  <c r="BV124" i="2"/>
  <c r="BT125" i="2"/>
  <c r="BS125" i="2"/>
  <c r="BU125" i="2"/>
  <c r="Z125" i="2"/>
  <c r="CB123" i="2"/>
  <c r="CH123" i="2" s="1"/>
  <c r="BZ124" i="2"/>
  <c r="CF124" i="2" s="1"/>
  <c r="BV124" i="1"/>
  <c r="Z125" i="1"/>
  <c r="BW124" i="9"/>
  <c r="AK125" i="8"/>
  <c r="AW124" i="8"/>
  <c r="BI124" i="8" s="1"/>
  <c r="BW124" i="8"/>
  <c r="AC125" i="6"/>
  <c r="AK124" i="6"/>
  <c r="AS124" i="6" s="1"/>
  <c r="AK124" i="5"/>
  <c r="AS124" i="5" s="1"/>
  <c r="Z125" i="3"/>
  <c r="CB123" i="1"/>
  <c r="CH123" i="1" s="1"/>
  <c r="AY125" i="5"/>
  <c r="AJ125" i="5"/>
  <c r="AR125" i="5" s="1"/>
  <c r="AY125" i="4"/>
  <c r="AC125" i="4"/>
  <c r="AZ124" i="4"/>
  <c r="AG125" i="4"/>
  <c r="AO125" i="4" s="1"/>
  <c r="BV124" i="3"/>
  <c r="BR125" i="8"/>
  <c r="BX124" i="8"/>
  <c r="AZ124" i="6"/>
  <c r="BQ126" i="9" l="1"/>
  <c r="AL126" i="9"/>
  <c r="BP127" i="9"/>
  <c r="Y128" i="9"/>
  <c r="BS127" i="9"/>
  <c r="AB403" i="9"/>
  <c r="AF403" i="9"/>
  <c r="AE403" i="9"/>
  <c r="AC403" i="9"/>
  <c r="AH403" i="9"/>
  <c r="AI403" i="9"/>
  <c r="AD403" i="9"/>
  <c r="AG403" i="9"/>
  <c r="AJ403" i="9"/>
  <c r="AW125" i="9"/>
  <c r="BI125" i="9" s="1"/>
  <c r="R126" i="9"/>
  <c r="AN126" i="9"/>
  <c r="AZ126" i="9" s="1"/>
  <c r="AS126" i="9"/>
  <c r="BE126" i="9" s="1"/>
  <c r="S126" i="9"/>
  <c r="AX126" i="9" s="1"/>
  <c r="BJ126" i="9" s="1"/>
  <c r="BL126" i="9"/>
  <c r="BV126" i="9" s="1"/>
  <c r="AV126" i="9"/>
  <c r="BH126" i="9" s="1"/>
  <c r="BO126" i="9"/>
  <c r="AR126" i="9"/>
  <c r="BD126" i="9" s="1"/>
  <c r="BK126" i="9"/>
  <c r="BU126" i="9" s="1"/>
  <c r="AT126" i="9"/>
  <c r="BF126" i="9" s="1"/>
  <c r="BM126" i="9"/>
  <c r="AM126" i="9"/>
  <c r="AY126" i="9" s="1"/>
  <c r="BN126" i="9"/>
  <c r="AU126" i="9"/>
  <c r="BG126" i="9" s="1"/>
  <c r="AP127" i="9"/>
  <c r="BB127" i="9" s="1"/>
  <c r="F128" i="9"/>
  <c r="AQ127" i="9"/>
  <c r="BC127" i="9" s="1"/>
  <c r="AO127" i="9"/>
  <c r="BA127" i="9" s="1"/>
  <c r="BR127" i="8"/>
  <c r="BT127" i="8"/>
  <c r="Y128" i="8"/>
  <c r="AK127" i="8"/>
  <c r="BP127" i="8"/>
  <c r="AL126" i="8"/>
  <c r="BQ126" i="8"/>
  <c r="AD403" i="8"/>
  <c r="AB403" i="8"/>
  <c r="AE403" i="8"/>
  <c r="AI403" i="8"/>
  <c r="AH403" i="8"/>
  <c r="AG403" i="8"/>
  <c r="AC403" i="8"/>
  <c r="AF403" i="8"/>
  <c r="AJ403" i="8"/>
  <c r="AW125" i="8"/>
  <c r="BI125" i="8" s="1"/>
  <c r="AV126" i="8"/>
  <c r="BH126" i="8" s="1"/>
  <c r="BO126" i="8"/>
  <c r="AT126" i="8"/>
  <c r="BF126" i="8" s="1"/>
  <c r="BM126" i="8"/>
  <c r="BW126" i="8" s="1"/>
  <c r="AM126" i="8"/>
  <c r="AY126" i="8" s="1"/>
  <c r="AS126" i="8"/>
  <c r="BE126" i="8" s="1"/>
  <c r="S126" i="8"/>
  <c r="AX126" i="8" s="1"/>
  <c r="BJ126" i="8" s="1"/>
  <c r="BL126" i="8"/>
  <c r="BV126" i="8" s="1"/>
  <c r="AU126" i="8"/>
  <c r="BG126" i="8" s="1"/>
  <c r="BN126" i="8"/>
  <c r="AN126" i="8"/>
  <c r="AZ126" i="8" s="1"/>
  <c r="R126" i="8"/>
  <c r="AQ127" i="8"/>
  <c r="BC127" i="8" s="1"/>
  <c r="AP127" i="8"/>
  <c r="BB127" i="8" s="1"/>
  <c r="F128" i="8"/>
  <c r="AO127" i="8"/>
  <c r="BA127" i="8" s="1"/>
  <c r="AR126" i="8"/>
  <c r="BD126" i="8" s="1"/>
  <c r="BK126" i="8"/>
  <c r="AL126" i="7"/>
  <c r="BQ126" i="7"/>
  <c r="BT127" i="7"/>
  <c r="AK127" i="7"/>
  <c r="BS127" i="7"/>
  <c r="Y128" i="7"/>
  <c r="AT126" i="7"/>
  <c r="BF126" i="7" s="1"/>
  <c r="BM126" i="7"/>
  <c r="BW126" i="7" s="1"/>
  <c r="R126" i="7"/>
  <c r="AN126" i="7"/>
  <c r="AZ126" i="7" s="1"/>
  <c r="BK126" i="7"/>
  <c r="AR126" i="7"/>
  <c r="BD126" i="7" s="1"/>
  <c r="BO126" i="7"/>
  <c r="BY126" i="7" s="1"/>
  <c r="AV126" i="7"/>
  <c r="BH126" i="7" s="1"/>
  <c r="AM126" i="7"/>
  <c r="AY126" i="7" s="1"/>
  <c r="AU126" i="7"/>
  <c r="BG126" i="7" s="1"/>
  <c r="BN126" i="7"/>
  <c r="BX126" i="7" s="1"/>
  <c r="S126" i="7"/>
  <c r="AX126" i="7" s="1"/>
  <c r="BJ126" i="7" s="1"/>
  <c r="BL126" i="7"/>
  <c r="BV126" i="7" s="1"/>
  <c r="AS126" i="7"/>
  <c r="BE126" i="7" s="1"/>
  <c r="AQ127" i="7"/>
  <c r="BC127" i="7" s="1"/>
  <c r="AP127" i="7"/>
  <c r="BB127" i="7" s="1"/>
  <c r="F128" i="7"/>
  <c r="AO127" i="7"/>
  <c r="BA127" i="7" s="1"/>
  <c r="AD126" i="6"/>
  <c r="AV126" i="6"/>
  <c r="AY127" i="6"/>
  <c r="U128" i="6"/>
  <c r="O126" i="6"/>
  <c r="AL126" i="6" s="1"/>
  <c r="AT126" i="6" s="1"/>
  <c r="AH126" i="6"/>
  <c r="AP126" i="6" s="1"/>
  <c r="AU126" i="6"/>
  <c r="AW126" i="6" s="1"/>
  <c r="AF127" i="6"/>
  <c r="AN127" i="6" s="1"/>
  <c r="AG127" i="6"/>
  <c r="AO127" i="6" s="1"/>
  <c r="AJ127" i="6"/>
  <c r="AR127" i="6" s="1"/>
  <c r="F128" i="6"/>
  <c r="N126" i="6"/>
  <c r="AE126" i="6"/>
  <c r="AM126" i="6" s="1"/>
  <c r="AX126" i="6"/>
  <c r="AI126" i="6"/>
  <c r="AQ126" i="6" s="1"/>
  <c r="Z403" i="6"/>
  <c r="AA403" i="6"/>
  <c r="AB403" i="6"/>
  <c r="X403" i="6"/>
  <c r="Y403" i="6"/>
  <c r="W403" i="6"/>
  <c r="AK125" i="6"/>
  <c r="AS125" i="6" s="1"/>
  <c r="AD126" i="5"/>
  <c r="AV126" i="5"/>
  <c r="U128" i="5"/>
  <c r="X403" i="5"/>
  <c r="W403" i="5"/>
  <c r="AB403" i="5"/>
  <c r="Y403" i="5"/>
  <c r="Z403" i="5"/>
  <c r="AA403" i="5"/>
  <c r="AK125" i="5"/>
  <c r="AS125" i="5" s="1"/>
  <c r="N126" i="5"/>
  <c r="AE126" i="5"/>
  <c r="AM126" i="5" s="1"/>
  <c r="O126" i="5"/>
  <c r="AL126" i="5" s="1"/>
  <c r="AT126" i="5" s="1"/>
  <c r="AH126" i="5"/>
  <c r="AP126" i="5" s="1"/>
  <c r="AU126" i="5"/>
  <c r="AW126" i="5" s="1"/>
  <c r="AI126" i="5"/>
  <c r="AQ126" i="5" s="1"/>
  <c r="AX126" i="5"/>
  <c r="AF127" i="5"/>
  <c r="AN127" i="5" s="1"/>
  <c r="AG127" i="5"/>
  <c r="AO127" i="5" s="1"/>
  <c r="AJ127" i="5"/>
  <c r="AR127" i="5" s="1"/>
  <c r="F128" i="5"/>
  <c r="AD126" i="4"/>
  <c r="AV126" i="4"/>
  <c r="U128" i="4"/>
  <c r="N126" i="4"/>
  <c r="AE126" i="4"/>
  <c r="AM126" i="4" s="1"/>
  <c r="O126" i="4"/>
  <c r="AL126" i="4" s="1"/>
  <c r="AT126" i="4" s="1"/>
  <c r="AH126" i="4"/>
  <c r="AP126" i="4" s="1"/>
  <c r="AU126" i="4"/>
  <c r="AW126" i="4" s="1"/>
  <c r="AI126" i="4"/>
  <c r="AQ126" i="4" s="1"/>
  <c r="AX126" i="4"/>
  <c r="AF127" i="4"/>
  <c r="AN127" i="4" s="1"/>
  <c r="AG127" i="4"/>
  <c r="AO127" i="4" s="1"/>
  <c r="F128" i="4"/>
  <c r="S128" i="3"/>
  <c r="BR127" i="3"/>
  <c r="BU127" i="3"/>
  <c r="BQ126" i="3"/>
  <c r="AX126" i="3"/>
  <c r="BV126" i="3" s="1"/>
  <c r="BD125" i="3"/>
  <c r="BJ125" i="3" s="1"/>
  <c r="BP125" i="3"/>
  <c r="AY126" i="3"/>
  <c r="BE126" i="3" s="1"/>
  <c r="AR126" i="3"/>
  <c r="BK126" i="3"/>
  <c r="BW126" i="3" s="1"/>
  <c r="CC126" i="3" s="1"/>
  <c r="BA126" i="3"/>
  <c r="BG126" i="3" s="1"/>
  <c r="BM126" i="3"/>
  <c r="BY126" i="3" s="1"/>
  <c r="CE126" i="3" s="1"/>
  <c r="BC126" i="3"/>
  <c r="BI126" i="3" s="1"/>
  <c r="BO126" i="3"/>
  <c r="CA126" i="3" s="1"/>
  <c r="CG126" i="3" s="1"/>
  <c r="BB126" i="3"/>
  <c r="BH126" i="3" s="1"/>
  <c r="BN126" i="3"/>
  <c r="BZ126" i="3" s="1"/>
  <c r="CF126" i="3" s="1"/>
  <c r="AB127" i="3"/>
  <c r="AH127" i="3" s="1"/>
  <c r="AE127" i="3"/>
  <c r="AK127" i="3" s="1"/>
  <c r="AD127" i="3"/>
  <c r="AJ127" i="3" s="1"/>
  <c r="AC127" i="3"/>
  <c r="AI127" i="3" s="1"/>
  <c r="F128" i="3"/>
  <c r="AA126" i="3"/>
  <c r="AG126" i="3" s="1"/>
  <c r="M126" i="3"/>
  <c r="AZ126" i="3"/>
  <c r="BF126" i="3" s="1"/>
  <c r="BL126" i="3"/>
  <c r="BX126" i="3" s="1"/>
  <c r="CD126" i="3" s="1"/>
  <c r="AF125" i="3"/>
  <c r="AL125" i="3" s="1"/>
  <c r="CJ125" i="3"/>
  <c r="CI125" i="3"/>
  <c r="AX403" i="3"/>
  <c r="BQ403" i="3"/>
  <c r="BS403" i="3"/>
  <c r="BU403" i="3"/>
  <c r="BR403" i="3"/>
  <c r="Z403" i="3"/>
  <c r="BT403" i="3"/>
  <c r="AX126" i="2"/>
  <c r="BQ126" i="2"/>
  <c r="BT127" i="2"/>
  <c r="BU127" i="2"/>
  <c r="BS127" i="2"/>
  <c r="Z127" i="2"/>
  <c r="S128" i="2"/>
  <c r="BD125" i="2"/>
  <c r="BJ125" i="2" s="1"/>
  <c r="BP125" i="2"/>
  <c r="AZ126" i="2"/>
  <c r="BF126" i="2" s="1"/>
  <c r="BL126" i="2"/>
  <c r="AE127" i="2"/>
  <c r="AK127" i="2" s="1"/>
  <c r="AB127" i="2"/>
  <c r="AH127" i="2" s="1"/>
  <c r="AC127" i="2"/>
  <c r="AI127" i="2" s="1"/>
  <c r="AD127" i="2"/>
  <c r="AJ127" i="2" s="1"/>
  <c r="F128" i="2"/>
  <c r="AA126" i="2"/>
  <c r="AG126" i="2" s="1"/>
  <c r="M126" i="2"/>
  <c r="AY126" i="2"/>
  <c r="BE126" i="2" s="1"/>
  <c r="BK126" i="2"/>
  <c r="BW126" i="2" s="1"/>
  <c r="CC126" i="2" s="1"/>
  <c r="AR126" i="2"/>
  <c r="BA126" i="2"/>
  <c r="BG126" i="2" s="1"/>
  <c r="BM126" i="2"/>
  <c r="BY126" i="2" s="1"/>
  <c r="CE126" i="2" s="1"/>
  <c r="BO126" i="2"/>
  <c r="CA126" i="2" s="1"/>
  <c r="CG126" i="2" s="1"/>
  <c r="BC126" i="2"/>
  <c r="BI126" i="2" s="1"/>
  <c r="BB126" i="2"/>
  <c r="BH126" i="2" s="1"/>
  <c r="BN126" i="2"/>
  <c r="W403" i="2"/>
  <c r="AF125" i="2"/>
  <c r="AL125" i="2" s="1"/>
  <c r="CI125" i="2"/>
  <c r="BU403" i="2"/>
  <c r="BQ403" i="2"/>
  <c r="AX403" i="2"/>
  <c r="BT403" i="2"/>
  <c r="Z403" i="2"/>
  <c r="BS403" i="2"/>
  <c r="BR403" i="2"/>
  <c r="AX126" i="1"/>
  <c r="BQ126" i="1"/>
  <c r="BR127" i="1"/>
  <c r="BS127" i="1"/>
  <c r="BU127" i="1"/>
  <c r="S128" i="1"/>
  <c r="Y403" i="1"/>
  <c r="AV403" i="1"/>
  <c r="V403" i="1"/>
  <c r="AW403" i="1"/>
  <c r="U403" i="1"/>
  <c r="AT403" i="1"/>
  <c r="W403" i="1"/>
  <c r="BS403" i="1" s="1"/>
  <c r="X403" i="1"/>
  <c r="AS403" i="1"/>
  <c r="AF125" i="1"/>
  <c r="AL125" i="1" s="1"/>
  <c r="BD125" i="1"/>
  <c r="BJ125" i="1" s="1"/>
  <c r="BP125" i="1"/>
  <c r="M126" i="1"/>
  <c r="AA126" i="1"/>
  <c r="AG126" i="1" s="1"/>
  <c r="AR126" i="1"/>
  <c r="AY126" i="1"/>
  <c r="BE126" i="1" s="1"/>
  <c r="BK126" i="1"/>
  <c r="BW126" i="1" s="1"/>
  <c r="CC126" i="1" s="1"/>
  <c r="AZ126" i="1"/>
  <c r="BF126" i="1" s="1"/>
  <c r="BL126" i="1"/>
  <c r="BX126" i="1" s="1"/>
  <c r="CD126" i="1" s="1"/>
  <c r="BA126" i="1"/>
  <c r="BG126" i="1" s="1"/>
  <c r="BM126" i="1"/>
  <c r="BY126" i="1" s="1"/>
  <c r="CE126" i="1" s="1"/>
  <c r="BB126" i="1"/>
  <c r="BH126" i="1" s="1"/>
  <c r="BN126" i="1"/>
  <c r="BZ126" i="1" s="1"/>
  <c r="CF126" i="1" s="1"/>
  <c r="BC126" i="1"/>
  <c r="BI126" i="1" s="1"/>
  <c r="BO126" i="1"/>
  <c r="CA126" i="1" s="1"/>
  <c r="CG126" i="1" s="1"/>
  <c r="AB127" i="1"/>
  <c r="AH127" i="1" s="1"/>
  <c r="AC127" i="1"/>
  <c r="AI127" i="1" s="1"/>
  <c r="AE127" i="1"/>
  <c r="AK127" i="1" s="1"/>
  <c r="F128" i="1"/>
  <c r="BW125" i="3"/>
  <c r="CC125" i="3" s="1"/>
  <c r="BZ125" i="3"/>
  <c r="CF125" i="3" s="1"/>
  <c r="AD126" i="3"/>
  <c r="AJ126" i="3" s="1"/>
  <c r="AB126" i="3"/>
  <c r="AH126" i="3" s="1"/>
  <c r="CA125" i="3"/>
  <c r="CG125" i="3" s="1"/>
  <c r="CB124" i="3"/>
  <c r="CH124" i="3" s="1"/>
  <c r="BV125" i="2"/>
  <c r="BR126" i="2"/>
  <c r="BT126" i="2"/>
  <c r="Z126" i="2"/>
  <c r="BP126" i="8"/>
  <c r="AZ125" i="5"/>
  <c r="AK125" i="4"/>
  <c r="AS125" i="4" s="1"/>
  <c r="AZ125" i="4"/>
  <c r="BT126" i="9"/>
  <c r="BZ125" i="2"/>
  <c r="CF125" i="2" s="1"/>
  <c r="Z126" i="1"/>
  <c r="AK126" i="8"/>
  <c r="BW125" i="8"/>
  <c r="AY126" i="6"/>
  <c r="AZ125" i="6"/>
  <c r="BY125" i="2"/>
  <c r="CE125" i="2" s="1"/>
  <c r="CA125" i="2"/>
  <c r="CG125" i="2" s="1"/>
  <c r="CB124" i="2"/>
  <c r="CH124" i="2" s="1"/>
  <c r="CB124" i="1"/>
  <c r="CH124" i="1" s="1"/>
  <c r="BP126" i="7"/>
  <c r="AC126" i="6"/>
  <c r="AY126" i="5"/>
  <c r="BS126" i="9"/>
  <c r="BS126" i="8"/>
  <c r="BT126" i="8"/>
  <c r="AK126" i="7"/>
  <c r="AC126" i="5"/>
  <c r="AC126" i="4"/>
  <c r="BV125" i="1"/>
  <c r="BR126" i="9"/>
  <c r="AY126" i="4"/>
  <c r="BV125" i="3"/>
  <c r="AW125" i="7"/>
  <c r="BI125" i="7" s="1"/>
  <c r="AI403" i="7"/>
  <c r="AD403" i="7"/>
  <c r="AB403" i="7"/>
  <c r="AF403" i="7"/>
  <c r="AJ403" i="7"/>
  <c r="AH403" i="7"/>
  <c r="AG403" i="7"/>
  <c r="AC403" i="7"/>
  <c r="AE403" i="7"/>
  <c r="X403" i="4"/>
  <c r="W403" i="4"/>
  <c r="AA403" i="4"/>
  <c r="AB403" i="4"/>
  <c r="Z403" i="4"/>
  <c r="Y403" i="4"/>
  <c r="Y129" i="9" l="1"/>
  <c r="BQ127" i="9"/>
  <c r="AL127" i="9"/>
  <c r="AK403" i="9"/>
  <c r="BP403" i="9"/>
  <c r="BR403" i="9"/>
  <c r="BS403" i="9"/>
  <c r="AL403" i="9"/>
  <c r="AZ403" i="9" s="1"/>
  <c r="BQ403" i="9"/>
  <c r="BT403" i="9"/>
  <c r="AW126" i="9"/>
  <c r="BI126" i="9" s="1"/>
  <c r="R127" i="9"/>
  <c r="AN127" i="9"/>
  <c r="AZ127" i="9" s="1"/>
  <c r="AV127" i="9"/>
  <c r="BH127" i="9" s="1"/>
  <c r="BO127" i="9"/>
  <c r="AU127" i="9"/>
  <c r="BG127" i="9" s="1"/>
  <c r="BN127" i="9"/>
  <c r="BX127" i="9" s="1"/>
  <c r="AP128" i="9"/>
  <c r="BB128" i="9" s="1"/>
  <c r="AO128" i="9"/>
  <c r="BA128" i="9" s="1"/>
  <c r="AQ128" i="9"/>
  <c r="BC128" i="9" s="1"/>
  <c r="F129" i="9"/>
  <c r="S127" i="9"/>
  <c r="AX127" i="9" s="1"/>
  <c r="BJ127" i="9" s="1"/>
  <c r="AS127" i="9"/>
  <c r="BE127" i="9" s="1"/>
  <c r="BL127" i="9"/>
  <c r="BV127" i="9" s="1"/>
  <c r="AT127" i="9"/>
  <c r="BF127" i="9" s="1"/>
  <c r="BM127" i="9"/>
  <c r="AR127" i="9"/>
  <c r="BD127" i="9" s="1"/>
  <c r="BK127" i="9"/>
  <c r="BU127" i="9" s="1"/>
  <c r="BQ127" i="8"/>
  <c r="AL127" i="8"/>
  <c r="BT128" i="8"/>
  <c r="Y129" i="8"/>
  <c r="BS128" i="8"/>
  <c r="AK403" i="8"/>
  <c r="BS403" i="8"/>
  <c r="BR403" i="8"/>
  <c r="AL403" i="8"/>
  <c r="BQ403" i="8"/>
  <c r="BP403" i="8"/>
  <c r="BT403" i="8"/>
  <c r="AW126" i="8"/>
  <c r="BI126" i="8" s="1"/>
  <c r="R127" i="8"/>
  <c r="AN127" i="8"/>
  <c r="AZ127" i="8" s="1"/>
  <c r="AT127" i="8"/>
  <c r="BF127" i="8" s="1"/>
  <c r="BM127" i="8"/>
  <c r="BW127" i="8" s="1"/>
  <c r="AV127" i="8"/>
  <c r="BH127" i="8" s="1"/>
  <c r="BO127" i="8"/>
  <c r="BY127" i="8" s="1"/>
  <c r="AO128" i="8"/>
  <c r="BA128" i="8" s="1"/>
  <c r="AP128" i="8"/>
  <c r="BB128" i="8" s="1"/>
  <c r="AQ128" i="8"/>
  <c r="BC128" i="8" s="1"/>
  <c r="F129" i="8"/>
  <c r="AR127" i="8"/>
  <c r="BD127" i="8" s="1"/>
  <c r="BK127" i="8"/>
  <c r="BU127" i="8" s="1"/>
  <c r="S127" i="8"/>
  <c r="AX127" i="8" s="1"/>
  <c r="BJ127" i="8" s="1"/>
  <c r="AS127" i="8"/>
  <c r="BE127" i="8" s="1"/>
  <c r="BL127" i="8"/>
  <c r="BV127" i="8" s="1"/>
  <c r="AU127" i="8"/>
  <c r="BG127" i="8" s="1"/>
  <c r="BN127" i="8"/>
  <c r="AL127" i="7"/>
  <c r="BQ127" i="7"/>
  <c r="BT128" i="7"/>
  <c r="Y129" i="7"/>
  <c r="BP128" i="7"/>
  <c r="BS128" i="7"/>
  <c r="AW126" i="7"/>
  <c r="BI126" i="7" s="1"/>
  <c r="AR127" i="7"/>
  <c r="BD127" i="7" s="1"/>
  <c r="BK127" i="7"/>
  <c r="AV127" i="7"/>
  <c r="BH127" i="7" s="1"/>
  <c r="BO127" i="7"/>
  <c r="BY127" i="7" s="1"/>
  <c r="AU127" i="7"/>
  <c r="BG127" i="7" s="1"/>
  <c r="BN127" i="7"/>
  <c r="BX127" i="7" s="1"/>
  <c r="R127" i="7"/>
  <c r="AN127" i="7"/>
  <c r="AZ127" i="7" s="1"/>
  <c r="AT127" i="7"/>
  <c r="BF127" i="7" s="1"/>
  <c r="BM127" i="7"/>
  <c r="AP128" i="7"/>
  <c r="BB128" i="7" s="1"/>
  <c r="F129" i="7"/>
  <c r="AO128" i="7"/>
  <c r="BA128" i="7" s="1"/>
  <c r="AQ128" i="7"/>
  <c r="BC128" i="7" s="1"/>
  <c r="AS127" i="7"/>
  <c r="BE127" i="7" s="1"/>
  <c r="BL127" i="7"/>
  <c r="BV127" i="7" s="1"/>
  <c r="S127" i="7"/>
  <c r="AX127" i="7" s="1"/>
  <c r="BJ127" i="7" s="1"/>
  <c r="AD127" i="6"/>
  <c r="AV127" i="6"/>
  <c r="U129" i="6"/>
  <c r="AU127" i="6"/>
  <c r="AW127" i="6" s="1"/>
  <c r="O127" i="6"/>
  <c r="AL127" i="6" s="1"/>
  <c r="AT127" i="6" s="1"/>
  <c r="AH127" i="6"/>
  <c r="AP127" i="6" s="1"/>
  <c r="AI127" i="6"/>
  <c r="AQ127" i="6" s="1"/>
  <c r="AX127" i="6"/>
  <c r="AZ127" i="6" s="1"/>
  <c r="AE127" i="6"/>
  <c r="AM127" i="6" s="1"/>
  <c r="N127" i="6"/>
  <c r="AG128" i="6"/>
  <c r="AO128" i="6" s="1"/>
  <c r="AJ128" i="6"/>
  <c r="AR128" i="6" s="1"/>
  <c r="F129" i="6"/>
  <c r="AK126" i="6"/>
  <c r="AS126" i="6" s="1"/>
  <c r="AD403" i="6"/>
  <c r="AV403" i="6"/>
  <c r="AY403" i="6"/>
  <c r="AC403" i="6"/>
  <c r="AD127" i="5"/>
  <c r="AV127" i="5"/>
  <c r="U129" i="5"/>
  <c r="AC403" i="5"/>
  <c r="AD403" i="5"/>
  <c r="AV403" i="5"/>
  <c r="AY403" i="5"/>
  <c r="AK126" i="5"/>
  <c r="AS126" i="5" s="1"/>
  <c r="N127" i="5"/>
  <c r="AE127" i="5"/>
  <c r="AM127" i="5" s="1"/>
  <c r="O127" i="5"/>
  <c r="AL127" i="5" s="1"/>
  <c r="AT127" i="5" s="1"/>
  <c r="AH127" i="5"/>
  <c r="AP127" i="5" s="1"/>
  <c r="AU127" i="5"/>
  <c r="AW127" i="5" s="1"/>
  <c r="AI127" i="5"/>
  <c r="AQ127" i="5" s="1"/>
  <c r="AX127" i="5"/>
  <c r="AF128" i="5"/>
  <c r="AN128" i="5" s="1"/>
  <c r="AG128" i="5"/>
  <c r="AO128" i="5" s="1"/>
  <c r="F129" i="5"/>
  <c r="AD127" i="4"/>
  <c r="AV127" i="4"/>
  <c r="U129" i="4"/>
  <c r="AK126" i="4"/>
  <c r="AS126" i="4" s="1"/>
  <c r="N127" i="4"/>
  <c r="AE127" i="4"/>
  <c r="AM127" i="4" s="1"/>
  <c r="O127" i="4"/>
  <c r="AL127" i="4" s="1"/>
  <c r="AT127" i="4" s="1"/>
  <c r="AH127" i="4"/>
  <c r="AP127" i="4" s="1"/>
  <c r="AU127" i="4"/>
  <c r="AW127" i="4" s="1"/>
  <c r="AI127" i="4"/>
  <c r="AQ127" i="4" s="1"/>
  <c r="AX127" i="4"/>
  <c r="AF128" i="4"/>
  <c r="AN128" i="4" s="1"/>
  <c r="AG128" i="4"/>
  <c r="AO128" i="4" s="1"/>
  <c r="AJ128" i="4"/>
  <c r="AR128" i="4" s="1"/>
  <c r="F129" i="4"/>
  <c r="AX127" i="3"/>
  <c r="BQ127" i="3"/>
  <c r="S129" i="3"/>
  <c r="BS128" i="3"/>
  <c r="BT128" i="3"/>
  <c r="BU128" i="3"/>
  <c r="BD126" i="3"/>
  <c r="BJ126" i="3" s="1"/>
  <c r="BP126" i="3"/>
  <c r="CB126" i="3" s="1"/>
  <c r="CH126" i="3" s="1"/>
  <c r="BC127" i="3"/>
  <c r="BI127" i="3" s="1"/>
  <c r="BO127" i="3"/>
  <c r="CA127" i="3" s="1"/>
  <c r="CG127" i="3" s="1"/>
  <c r="BN127" i="3"/>
  <c r="BB127" i="3"/>
  <c r="BH127" i="3" s="1"/>
  <c r="M127" i="3"/>
  <c r="AA127" i="3"/>
  <c r="AG127" i="3" s="1"/>
  <c r="AZ127" i="3"/>
  <c r="BF127" i="3" s="1"/>
  <c r="BL127" i="3"/>
  <c r="BX127" i="3" s="1"/>
  <c r="CD127" i="3" s="1"/>
  <c r="AR127" i="3"/>
  <c r="AY127" i="3"/>
  <c r="BE127" i="3" s="1"/>
  <c r="BK127" i="3"/>
  <c r="BW127" i="3" s="1"/>
  <c r="CC127" i="3" s="1"/>
  <c r="BM127" i="3"/>
  <c r="BA127" i="3"/>
  <c r="BG127" i="3" s="1"/>
  <c r="F129" i="3"/>
  <c r="AD128" i="3"/>
  <c r="AJ128" i="3" s="1"/>
  <c r="AB128" i="3"/>
  <c r="AH128" i="3" s="1"/>
  <c r="AE128" i="3"/>
  <c r="AK128" i="3" s="1"/>
  <c r="AC128" i="3"/>
  <c r="AI128" i="3" s="1"/>
  <c r="CI126" i="3"/>
  <c r="CJ126" i="3"/>
  <c r="AF126" i="3"/>
  <c r="AL126" i="3" s="1"/>
  <c r="AX127" i="2"/>
  <c r="BV127" i="2" s="1"/>
  <c r="BQ127" i="2"/>
  <c r="BS128" i="2"/>
  <c r="BU128" i="2"/>
  <c r="S129" i="2"/>
  <c r="AZ127" i="2"/>
  <c r="BF127" i="2" s="1"/>
  <c r="BL127" i="2"/>
  <c r="AY127" i="2"/>
  <c r="BE127" i="2" s="1"/>
  <c r="BK127" i="2"/>
  <c r="BW127" i="2" s="1"/>
  <c r="CC127" i="2" s="1"/>
  <c r="AR127" i="2"/>
  <c r="BA127" i="2"/>
  <c r="BG127" i="2" s="1"/>
  <c r="BM127" i="2"/>
  <c r="BY127" i="2" s="1"/>
  <c r="CE127" i="2" s="1"/>
  <c r="BB127" i="2"/>
  <c r="BH127" i="2" s="1"/>
  <c r="BN127" i="2"/>
  <c r="BZ127" i="2" s="1"/>
  <c r="CF127" i="2" s="1"/>
  <c r="M127" i="2"/>
  <c r="AA127" i="2"/>
  <c r="AG127" i="2" s="1"/>
  <c r="BO127" i="2"/>
  <c r="CA127" i="2" s="1"/>
  <c r="CG127" i="2" s="1"/>
  <c r="BC127" i="2"/>
  <c r="BI127" i="2" s="1"/>
  <c r="AB128" i="2"/>
  <c r="AH128" i="2" s="1"/>
  <c r="AD128" i="2"/>
  <c r="AJ128" i="2" s="1"/>
  <c r="F129" i="2"/>
  <c r="AE128" i="2"/>
  <c r="AK128" i="2" s="1"/>
  <c r="AC128" i="2"/>
  <c r="AI128" i="2" s="1"/>
  <c r="AF126" i="2"/>
  <c r="AL126" i="2" s="1"/>
  <c r="CI126" i="2"/>
  <c r="BP126" i="2"/>
  <c r="BD126" i="2"/>
  <c r="BJ126" i="2" s="1"/>
  <c r="AX127" i="1"/>
  <c r="BQ127" i="1"/>
  <c r="Z128" i="1"/>
  <c r="BS128" i="1"/>
  <c r="BT128" i="1"/>
  <c r="BU128" i="1"/>
  <c r="S129" i="1"/>
  <c r="BT403" i="1"/>
  <c r="BU403" i="1"/>
  <c r="Z403" i="1"/>
  <c r="BR403" i="1"/>
  <c r="AX403" i="1"/>
  <c r="BV403" i="1" s="1"/>
  <c r="BQ403" i="1"/>
  <c r="AF126" i="1"/>
  <c r="AL126" i="1" s="1"/>
  <c r="BD126" i="1"/>
  <c r="BJ126" i="1" s="1"/>
  <c r="BP126" i="1"/>
  <c r="M127" i="1"/>
  <c r="AA127" i="1"/>
  <c r="AG127" i="1" s="1"/>
  <c r="AR127" i="1"/>
  <c r="AY127" i="1"/>
  <c r="BE127" i="1" s="1"/>
  <c r="BK127" i="1"/>
  <c r="BW127" i="1" s="1"/>
  <c r="CC127" i="1" s="1"/>
  <c r="AZ127" i="1"/>
  <c r="BF127" i="1" s="1"/>
  <c r="BL127" i="1"/>
  <c r="BX127" i="1" s="1"/>
  <c r="CD127" i="1" s="1"/>
  <c r="BA127" i="1"/>
  <c r="BG127" i="1" s="1"/>
  <c r="BM127" i="1"/>
  <c r="BY127" i="1" s="1"/>
  <c r="CE127" i="1" s="1"/>
  <c r="BB127" i="1"/>
  <c r="BH127" i="1" s="1"/>
  <c r="BN127" i="1"/>
  <c r="BC127" i="1"/>
  <c r="BI127" i="1" s="1"/>
  <c r="BO127" i="1"/>
  <c r="CA127" i="1" s="1"/>
  <c r="CG127" i="1" s="1"/>
  <c r="AB128" i="1"/>
  <c r="AH128" i="1" s="1"/>
  <c r="AC128" i="1"/>
  <c r="AI128" i="1" s="1"/>
  <c r="AD128" i="1"/>
  <c r="AJ128" i="1" s="1"/>
  <c r="AE128" i="1"/>
  <c r="AK128" i="1" s="1"/>
  <c r="F129" i="1"/>
  <c r="BS403" i="7"/>
  <c r="AK403" i="7"/>
  <c r="BP403" i="7"/>
  <c r="BT403" i="7"/>
  <c r="BR403" i="7"/>
  <c r="AL403" i="7"/>
  <c r="BQ403" i="7"/>
  <c r="AC403" i="4"/>
  <c r="AY403" i="4"/>
  <c r="AD403" i="4"/>
  <c r="AV403" i="4"/>
  <c r="BR127" i="9"/>
  <c r="BY126" i="9"/>
  <c r="AY127" i="5"/>
  <c r="AZ126" i="5"/>
  <c r="BT127" i="3"/>
  <c r="BS127" i="3"/>
  <c r="Z127" i="3"/>
  <c r="CB125" i="3"/>
  <c r="CH125" i="3" s="1"/>
  <c r="BV403" i="3"/>
  <c r="BV126" i="2"/>
  <c r="BR127" i="2"/>
  <c r="CB125" i="2"/>
  <c r="CH125" i="2" s="1"/>
  <c r="BX126" i="2"/>
  <c r="CD126" i="2" s="1"/>
  <c r="BV126" i="1"/>
  <c r="AD127" i="1"/>
  <c r="AJ127" i="1" s="1"/>
  <c r="BT127" i="9"/>
  <c r="AK127" i="9"/>
  <c r="BW126" i="9"/>
  <c r="BS127" i="8"/>
  <c r="BP127" i="7"/>
  <c r="AZ126" i="6"/>
  <c r="AZ126" i="4"/>
  <c r="AJ127" i="4"/>
  <c r="AR127" i="4" s="1"/>
  <c r="BZ126" i="2"/>
  <c r="CF126" i="2" s="1"/>
  <c r="BV403" i="2"/>
  <c r="Z127" i="1"/>
  <c r="BT127" i="1"/>
  <c r="BU126" i="8"/>
  <c r="AC127" i="5"/>
  <c r="BX126" i="9"/>
  <c r="BR127" i="7"/>
  <c r="BU126" i="7"/>
  <c r="AC127" i="6"/>
  <c r="BY126" i="8"/>
  <c r="BX126" i="8"/>
  <c r="AY127" i="4"/>
  <c r="AC127" i="4"/>
  <c r="CB125" i="1"/>
  <c r="CH125" i="1" s="1"/>
  <c r="AM127" i="9"/>
  <c r="AY127" i="9" s="1"/>
  <c r="AM127" i="8"/>
  <c r="AY127" i="8" s="1"/>
  <c r="AM127" i="7"/>
  <c r="AY127" i="7" s="1"/>
  <c r="AK127" i="6" l="1"/>
  <c r="AS127" i="6" s="1"/>
  <c r="AZ127" i="4"/>
  <c r="BS129" i="9"/>
  <c r="BR129" i="9"/>
  <c r="Y130" i="9"/>
  <c r="AL128" i="9"/>
  <c r="BQ128" i="9"/>
  <c r="R128" i="9"/>
  <c r="AN128" i="9"/>
  <c r="AZ128" i="9" s="1"/>
  <c r="AR128" i="9"/>
  <c r="BD128" i="9" s="1"/>
  <c r="BK128" i="9"/>
  <c r="BO128" i="9"/>
  <c r="AV128" i="9"/>
  <c r="BH128" i="9" s="1"/>
  <c r="AT128" i="9"/>
  <c r="BF128" i="9" s="1"/>
  <c r="BM128" i="9"/>
  <c r="AU128" i="9"/>
  <c r="BG128" i="9" s="1"/>
  <c r="BN128" i="9"/>
  <c r="S128" i="9"/>
  <c r="AX128" i="9" s="1"/>
  <c r="BJ128" i="9" s="1"/>
  <c r="AS128" i="9"/>
  <c r="BE128" i="9" s="1"/>
  <c r="BL128" i="9"/>
  <c r="BV128" i="9" s="1"/>
  <c r="AO129" i="9"/>
  <c r="BA129" i="9" s="1"/>
  <c r="AQ129" i="9"/>
  <c r="BC129" i="9" s="1"/>
  <c r="F130" i="9"/>
  <c r="AM129" i="9"/>
  <c r="AY129" i="9" s="1"/>
  <c r="AP129" i="9"/>
  <c r="BB129" i="9" s="1"/>
  <c r="AL128" i="8"/>
  <c r="BQ128" i="8"/>
  <c r="BT129" i="8"/>
  <c r="BP129" i="8"/>
  <c r="BR129" i="8"/>
  <c r="Y130" i="8"/>
  <c r="AK129" i="8"/>
  <c r="BS129" i="8"/>
  <c r="AT128" i="8"/>
  <c r="BF128" i="8" s="1"/>
  <c r="BM128" i="8"/>
  <c r="S128" i="8"/>
  <c r="AX128" i="8" s="1"/>
  <c r="BJ128" i="8" s="1"/>
  <c r="AS128" i="8"/>
  <c r="BE128" i="8" s="1"/>
  <c r="BL128" i="8"/>
  <c r="BV128" i="8" s="1"/>
  <c r="AR128" i="8"/>
  <c r="BD128" i="8" s="1"/>
  <c r="BK128" i="8"/>
  <c r="AN128" i="8"/>
  <c r="AZ128" i="8" s="1"/>
  <c r="R128" i="8"/>
  <c r="AU128" i="8"/>
  <c r="BG128" i="8" s="1"/>
  <c r="BN128" i="8"/>
  <c r="BX128" i="8" s="1"/>
  <c r="AV128" i="8"/>
  <c r="BH128" i="8" s="1"/>
  <c r="BO128" i="8"/>
  <c r="BY128" i="8" s="1"/>
  <c r="AP129" i="8"/>
  <c r="BB129" i="8" s="1"/>
  <c r="AO129" i="8"/>
  <c r="BA129" i="8" s="1"/>
  <c r="F130" i="8"/>
  <c r="AM129" i="8"/>
  <c r="AY129" i="8" s="1"/>
  <c r="AQ129" i="8"/>
  <c r="BC129" i="8" s="1"/>
  <c r="BQ128" i="7"/>
  <c r="AL128" i="7"/>
  <c r="BR129" i="7"/>
  <c r="BT129" i="7"/>
  <c r="BS129" i="7"/>
  <c r="Y130" i="7"/>
  <c r="AS128" i="7"/>
  <c r="BE128" i="7" s="1"/>
  <c r="S128" i="7"/>
  <c r="AX128" i="7" s="1"/>
  <c r="BJ128" i="7" s="1"/>
  <c r="BL128" i="7"/>
  <c r="BV128" i="7" s="1"/>
  <c r="BN128" i="7"/>
  <c r="BX128" i="7" s="1"/>
  <c r="AU128" i="7"/>
  <c r="BG128" i="7" s="1"/>
  <c r="AN128" i="7"/>
  <c r="AZ128" i="7" s="1"/>
  <c r="R128" i="7"/>
  <c r="AM129" i="7"/>
  <c r="AY129" i="7" s="1"/>
  <c r="AP129" i="7"/>
  <c r="BB129" i="7" s="1"/>
  <c r="F130" i="7"/>
  <c r="AO129" i="7"/>
  <c r="BA129" i="7" s="1"/>
  <c r="AQ129" i="7"/>
  <c r="BC129" i="7" s="1"/>
  <c r="BM128" i="7"/>
  <c r="AT128" i="7"/>
  <c r="BF128" i="7" s="1"/>
  <c r="BK128" i="7"/>
  <c r="BU128" i="7" s="1"/>
  <c r="AR128" i="7"/>
  <c r="BD128" i="7" s="1"/>
  <c r="AV128" i="7"/>
  <c r="BH128" i="7" s="1"/>
  <c r="BO128" i="7"/>
  <c r="BY128" i="7" s="1"/>
  <c r="AD128" i="6"/>
  <c r="AV128" i="6"/>
  <c r="U130" i="6"/>
  <c r="AI128" i="6"/>
  <c r="AQ128" i="6" s="1"/>
  <c r="AX128" i="6"/>
  <c r="AU128" i="6"/>
  <c r="AW128" i="6" s="1"/>
  <c r="O128" i="6"/>
  <c r="AL128" i="6" s="1"/>
  <c r="AT128" i="6" s="1"/>
  <c r="AH128" i="6"/>
  <c r="AP128" i="6" s="1"/>
  <c r="AE128" i="6"/>
  <c r="AM128" i="6" s="1"/>
  <c r="N128" i="6"/>
  <c r="F130" i="6"/>
  <c r="AF129" i="6"/>
  <c r="AN129" i="6" s="1"/>
  <c r="AJ129" i="6"/>
  <c r="AR129" i="6" s="1"/>
  <c r="AG129" i="6"/>
  <c r="AO129" i="6" s="1"/>
  <c r="AD128" i="5"/>
  <c r="AV128" i="5"/>
  <c r="U130" i="5"/>
  <c r="N128" i="5"/>
  <c r="AE128" i="5"/>
  <c r="AM128" i="5" s="1"/>
  <c r="O128" i="5"/>
  <c r="AL128" i="5" s="1"/>
  <c r="AT128" i="5" s="1"/>
  <c r="AH128" i="5"/>
  <c r="AP128" i="5" s="1"/>
  <c r="AU128" i="5"/>
  <c r="AW128" i="5" s="1"/>
  <c r="AI128" i="5"/>
  <c r="AQ128" i="5" s="1"/>
  <c r="AX128" i="5"/>
  <c r="AF129" i="5"/>
  <c r="AN129" i="5" s="1"/>
  <c r="F130" i="5"/>
  <c r="AD128" i="4"/>
  <c r="AV128" i="4"/>
  <c r="U130" i="4"/>
  <c r="N128" i="4"/>
  <c r="AE128" i="4"/>
  <c r="AM128" i="4" s="1"/>
  <c r="O128" i="4"/>
  <c r="AL128" i="4" s="1"/>
  <c r="AT128" i="4" s="1"/>
  <c r="AH128" i="4"/>
  <c r="AP128" i="4" s="1"/>
  <c r="AU128" i="4"/>
  <c r="AW128" i="4" s="1"/>
  <c r="AI128" i="4"/>
  <c r="AQ128" i="4" s="1"/>
  <c r="AX128" i="4"/>
  <c r="AF129" i="4"/>
  <c r="AN129" i="4" s="1"/>
  <c r="AG129" i="4"/>
  <c r="AO129" i="4" s="1"/>
  <c r="AJ129" i="4"/>
  <c r="AR129" i="4" s="1"/>
  <c r="F130" i="4"/>
  <c r="AX128" i="3"/>
  <c r="BQ128" i="3"/>
  <c r="BT129" i="3"/>
  <c r="S130" i="3"/>
  <c r="BS129" i="3"/>
  <c r="BU129" i="3"/>
  <c r="AF127" i="3"/>
  <c r="AL127" i="3" s="1"/>
  <c r="CJ127" i="3"/>
  <c r="CI127" i="3"/>
  <c r="BP127" i="3"/>
  <c r="BD127" i="3"/>
  <c r="BJ127" i="3" s="1"/>
  <c r="F130" i="3"/>
  <c r="M128" i="3"/>
  <c r="AA128" i="3"/>
  <c r="AG128" i="3" s="1"/>
  <c r="BB128" i="3"/>
  <c r="BH128" i="3" s="1"/>
  <c r="BN128" i="3"/>
  <c r="BZ128" i="3" s="1"/>
  <c r="CF128" i="3" s="1"/>
  <c r="AZ128" i="3"/>
  <c r="BF128" i="3" s="1"/>
  <c r="BL128" i="3"/>
  <c r="BC128" i="3"/>
  <c r="BI128" i="3" s="1"/>
  <c r="BO128" i="3"/>
  <c r="CA128" i="3" s="1"/>
  <c r="CG128" i="3" s="1"/>
  <c r="AR128" i="3"/>
  <c r="AY128" i="3"/>
  <c r="BE128" i="3" s="1"/>
  <c r="BK128" i="3"/>
  <c r="BA128" i="3"/>
  <c r="BG128" i="3" s="1"/>
  <c r="BM128" i="3"/>
  <c r="BY128" i="3" s="1"/>
  <c r="CE128" i="3" s="1"/>
  <c r="AX128" i="2"/>
  <c r="BQ128" i="2"/>
  <c r="BU129" i="2"/>
  <c r="BS129" i="2"/>
  <c r="S130" i="2"/>
  <c r="BT129" i="2"/>
  <c r="BP127" i="2"/>
  <c r="CB127" i="2" s="1"/>
  <c r="CH127" i="2" s="1"/>
  <c r="BD127" i="2"/>
  <c r="BJ127" i="2" s="1"/>
  <c r="CI127" i="2"/>
  <c r="AF127" i="2"/>
  <c r="AL127" i="2" s="1"/>
  <c r="BK128" i="2"/>
  <c r="BW128" i="2" s="1"/>
  <c r="CC128" i="2" s="1"/>
  <c r="AR128" i="2"/>
  <c r="AY128" i="2"/>
  <c r="BE128" i="2" s="1"/>
  <c r="AB129" i="2"/>
  <c r="AH129" i="2" s="1"/>
  <c r="AD129" i="2"/>
  <c r="AJ129" i="2" s="1"/>
  <c r="F130" i="2"/>
  <c r="AC129" i="2"/>
  <c r="AI129" i="2" s="1"/>
  <c r="AE129" i="2"/>
  <c r="AK129" i="2" s="1"/>
  <c r="AA128" i="2"/>
  <c r="AG128" i="2" s="1"/>
  <c r="M128" i="2"/>
  <c r="BM128" i="2"/>
  <c r="BY128" i="2" s="1"/>
  <c r="CE128" i="2" s="1"/>
  <c r="BA128" i="2"/>
  <c r="BG128" i="2" s="1"/>
  <c r="BC128" i="2"/>
  <c r="BI128" i="2" s="1"/>
  <c r="BO128" i="2"/>
  <c r="CA128" i="2" s="1"/>
  <c r="CG128" i="2" s="1"/>
  <c r="BL128" i="2"/>
  <c r="AZ128" i="2"/>
  <c r="BF128" i="2" s="1"/>
  <c r="BB128" i="2"/>
  <c r="BH128" i="2" s="1"/>
  <c r="BN128" i="2"/>
  <c r="AX128" i="1"/>
  <c r="BV128" i="1" s="1"/>
  <c r="BQ128" i="1"/>
  <c r="Z129" i="1"/>
  <c r="BR129" i="1"/>
  <c r="BS129" i="1"/>
  <c r="BT129" i="1"/>
  <c r="BU129" i="1"/>
  <c r="S130" i="1"/>
  <c r="BD127" i="1"/>
  <c r="BJ127" i="1" s="1"/>
  <c r="BP127" i="1"/>
  <c r="M128" i="1"/>
  <c r="AF128" i="1" s="1"/>
  <c r="AL128" i="1" s="1"/>
  <c r="AA128" i="1"/>
  <c r="AG128" i="1" s="1"/>
  <c r="AR128" i="1"/>
  <c r="AY128" i="1"/>
  <c r="BE128" i="1" s="1"/>
  <c r="BK128" i="1"/>
  <c r="BW128" i="1" s="1"/>
  <c r="CC128" i="1" s="1"/>
  <c r="AZ128" i="1"/>
  <c r="BF128" i="1" s="1"/>
  <c r="BL128" i="1"/>
  <c r="BA128" i="1"/>
  <c r="BG128" i="1" s="1"/>
  <c r="BM128" i="1"/>
  <c r="BY128" i="1" s="1"/>
  <c r="CE128" i="1" s="1"/>
  <c r="BB128" i="1"/>
  <c r="BH128" i="1" s="1"/>
  <c r="BN128" i="1"/>
  <c r="BZ128" i="1" s="1"/>
  <c r="CF128" i="1" s="1"/>
  <c r="BC128" i="1"/>
  <c r="BI128" i="1" s="1"/>
  <c r="BO128" i="1"/>
  <c r="CA128" i="1" s="1"/>
  <c r="CG128" i="1" s="1"/>
  <c r="AB129" i="1"/>
  <c r="AH129" i="1" s="1"/>
  <c r="AC129" i="1"/>
  <c r="AI129" i="1" s="1"/>
  <c r="AD129" i="1"/>
  <c r="AJ129" i="1" s="1"/>
  <c r="AE129" i="1"/>
  <c r="AK129" i="1" s="1"/>
  <c r="F130" i="1"/>
  <c r="AK128" i="9"/>
  <c r="BR128" i="8"/>
  <c r="AC128" i="6"/>
  <c r="BX127" i="2"/>
  <c r="CD127" i="2" s="1"/>
  <c r="AJ128" i="5"/>
  <c r="AR128" i="5" s="1"/>
  <c r="AC128" i="4"/>
  <c r="AY128" i="4"/>
  <c r="Z128" i="3"/>
  <c r="BY127" i="3"/>
  <c r="CE127" i="3" s="1"/>
  <c r="AF127" i="1"/>
  <c r="AL127" i="1" s="1"/>
  <c r="AK128" i="8"/>
  <c r="BX127" i="8"/>
  <c r="AF128" i="6"/>
  <c r="AN128" i="6" s="1"/>
  <c r="BV127" i="1"/>
  <c r="BR128" i="9"/>
  <c r="BS128" i="9"/>
  <c r="AW127" i="9"/>
  <c r="BI127" i="9" s="1"/>
  <c r="BY127" i="9"/>
  <c r="AC128" i="5"/>
  <c r="AY128" i="6"/>
  <c r="AZ127" i="5"/>
  <c r="BR128" i="2"/>
  <c r="BP128" i="9"/>
  <c r="BT128" i="9"/>
  <c r="BP128" i="8"/>
  <c r="AK128" i="7"/>
  <c r="BU127" i="7"/>
  <c r="BW127" i="7"/>
  <c r="BR128" i="3"/>
  <c r="BT128" i="2"/>
  <c r="BR128" i="1"/>
  <c r="BW127" i="9"/>
  <c r="BR128" i="7"/>
  <c r="AY128" i="5"/>
  <c r="AK127" i="5"/>
  <c r="AS127" i="5" s="1"/>
  <c r="BV127" i="3"/>
  <c r="BZ127" i="3"/>
  <c r="CF127" i="3" s="1"/>
  <c r="Z128" i="2"/>
  <c r="CB126" i="2"/>
  <c r="CH126" i="2" s="1"/>
  <c r="CB126" i="1"/>
  <c r="CH126" i="1" s="1"/>
  <c r="BZ127" i="1"/>
  <c r="CF127" i="1" s="1"/>
  <c r="AM128" i="9"/>
  <c r="AY128" i="9" s="1"/>
  <c r="AW127" i="8"/>
  <c r="BI127" i="8" s="1"/>
  <c r="AM128" i="8"/>
  <c r="AY128" i="8" s="1"/>
  <c r="AW127" i="7"/>
  <c r="BI127" i="7" s="1"/>
  <c r="AM128" i="7"/>
  <c r="AY128" i="7" s="1"/>
  <c r="AK127" i="4"/>
  <c r="AS127" i="4" s="1"/>
  <c r="BS130" i="9" l="1"/>
  <c r="BR130" i="9"/>
  <c r="BT130" i="9"/>
  <c r="Y131" i="9"/>
  <c r="AL129" i="9"/>
  <c r="BQ129" i="9"/>
  <c r="BO129" i="9"/>
  <c r="AV129" i="9"/>
  <c r="BH129" i="9" s="1"/>
  <c r="AQ130" i="9"/>
  <c r="BC130" i="9" s="1"/>
  <c r="AP130" i="9"/>
  <c r="BB130" i="9" s="1"/>
  <c r="F131" i="9"/>
  <c r="AO130" i="9"/>
  <c r="BA130" i="9" s="1"/>
  <c r="BL129" i="9"/>
  <c r="BV129" i="9" s="1"/>
  <c r="S129" i="9"/>
  <c r="AX129" i="9" s="1"/>
  <c r="BJ129" i="9" s="1"/>
  <c r="AS129" i="9"/>
  <c r="BE129" i="9" s="1"/>
  <c r="BN129" i="9"/>
  <c r="BX129" i="9" s="1"/>
  <c r="AU129" i="9"/>
  <c r="BG129" i="9" s="1"/>
  <c r="R129" i="9"/>
  <c r="AN129" i="9"/>
  <c r="AZ129" i="9" s="1"/>
  <c r="BK129" i="9"/>
  <c r="AR129" i="9"/>
  <c r="BD129" i="9" s="1"/>
  <c r="AT129" i="9"/>
  <c r="BF129" i="9" s="1"/>
  <c r="BM129" i="9"/>
  <c r="BW129" i="9" s="1"/>
  <c r="AL129" i="8"/>
  <c r="BQ129" i="8"/>
  <c r="BT130" i="8"/>
  <c r="BR130" i="8"/>
  <c r="Y131" i="8"/>
  <c r="BM129" i="8"/>
  <c r="BW129" i="8" s="1"/>
  <c r="AT129" i="8"/>
  <c r="BF129" i="8" s="1"/>
  <c r="BN129" i="8"/>
  <c r="BX129" i="8" s="1"/>
  <c r="AU129" i="8"/>
  <c r="BG129" i="8" s="1"/>
  <c r="BL129" i="8"/>
  <c r="BV129" i="8" s="1"/>
  <c r="S129" i="8"/>
  <c r="AX129" i="8" s="1"/>
  <c r="BJ129" i="8" s="1"/>
  <c r="AS129" i="8"/>
  <c r="BE129" i="8" s="1"/>
  <c r="AO130" i="8"/>
  <c r="BA130" i="8" s="1"/>
  <c r="AQ130" i="8"/>
  <c r="BC130" i="8" s="1"/>
  <c r="AP130" i="8"/>
  <c r="BB130" i="8" s="1"/>
  <c r="F131" i="8"/>
  <c r="AR129" i="8"/>
  <c r="BD129" i="8" s="1"/>
  <c r="BK129" i="8"/>
  <c r="BU129" i="8" s="1"/>
  <c r="AV129" i="8"/>
  <c r="BH129" i="8" s="1"/>
  <c r="BO129" i="8"/>
  <c r="BY129" i="8" s="1"/>
  <c r="AN129" i="8"/>
  <c r="AZ129" i="8" s="1"/>
  <c r="R129" i="8"/>
  <c r="BQ129" i="7"/>
  <c r="AL129" i="7"/>
  <c r="Y131" i="7"/>
  <c r="BM129" i="7"/>
  <c r="BW129" i="7" s="1"/>
  <c r="AT129" i="7"/>
  <c r="BF129" i="7" s="1"/>
  <c r="BL129" i="7"/>
  <c r="BV129" i="7" s="1"/>
  <c r="AS129" i="7"/>
  <c r="BE129" i="7" s="1"/>
  <c r="S129" i="7"/>
  <c r="AX129" i="7" s="1"/>
  <c r="BJ129" i="7" s="1"/>
  <c r="R129" i="7"/>
  <c r="AN129" i="7"/>
  <c r="AZ129" i="7" s="1"/>
  <c r="AV129" i="7"/>
  <c r="BH129" i="7" s="1"/>
  <c r="BO129" i="7"/>
  <c r="BY129" i="7" s="1"/>
  <c r="AQ130" i="7"/>
  <c r="BC130" i="7" s="1"/>
  <c r="F131" i="7"/>
  <c r="AP130" i="7"/>
  <c r="BB130" i="7" s="1"/>
  <c r="AR129" i="7"/>
  <c r="BD129" i="7" s="1"/>
  <c r="BK129" i="7"/>
  <c r="BN129" i="7"/>
  <c r="BX129" i="7" s="1"/>
  <c r="AU129" i="7"/>
  <c r="BG129" i="7" s="1"/>
  <c r="AV129" i="6"/>
  <c r="AD129" i="6"/>
  <c r="AY130" i="6"/>
  <c r="U131" i="6"/>
  <c r="AK128" i="6"/>
  <c r="AS128" i="6" s="1"/>
  <c r="AJ130" i="6"/>
  <c r="AR130" i="6" s="1"/>
  <c r="AF130" i="6"/>
  <c r="AN130" i="6" s="1"/>
  <c r="F131" i="6"/>
  <c r="O129" i="6"/>
  <c r="AU129" i="6"/>
  <c r="AW129" i="6" s="1"/>
  <c r="AH129" i="6"/>
  <c r="AP129" i="6" s="1"/>
  <c r="N129" i="6"/>
  <c r="AE129" i="6"/>
  <c r="AM129" i="6" s="1"/>
  <c r="AI129" i="6"/>
  <c r="AQ129" i="6" s="1"/>
  <c r="AX129" i="6"/>
  <c r="AD129" i="5"/>
  <c r="AV129" i="5"/>
  <c r="U131" i="5"/>
  <c r="N129" i="5"/>
  <c r="AE129" i="5"/>
  <c r="AM129" i="5" s="1"/>
  <c r="O129" i="5"/>
  <c r="AL129" i="5" s="1"/>
  <c r="AT129" i="5" s="1"/>
  <c r="AH129" i="5"/>
  <c r="AP129" i="5" s="1"/>
  <c r="AU129" i="5"/>
  <c r="AW129" i="5" s="1"/>
  <c r="AI129" i="5"/>
  <c r="AQ129" i="5" s="1"/>
  <c r="AX129" i="5"/>
  <c r="AF130" i="5"/>
  <c r="AN130" i="5" s="1"/>
  <c r="AG130" i="5"/>
  <c r="AO130" i="5" s="1"/>
  <c r="AJ130" i="5"/>
  <c r="AR130" i="5" s="1"/>
  <c r="F131" i="5"/>
  <c r="AD129" i="4"/>
  <c r="AV129" i="4"/>
  <c r="U131" i="4"/>
  <c r="N129" i="4"/>
  <c r="AE129" i="4"/>
  <c r="AM129" i="4" s="1"/>
  <c r="O129" i="4"/>
  <c r="AL129" i="4" s="1"/>
  <c r="AT129" i="4" s="1"/>
  <c r="AH129" i="4"/>
  <c r="AP129" i="4" s="1"/>
  <c r="AU129" i="4"/>
  <c r="AW129" i="4" s="1"/>
  <c r="AI129" i="4"/>
  <c r="AQ129" i="4" s="1"/>
  <c r="AX129" i="4"/>
  <c r="AF130" i="4"/>
  <c r="AN130" i="4" s="1"/>
  <c r="AJ130" i="4"/>
  <c r="AR130" i="4" s="1"/>
  <c r="F131" i="4"/>
  <c r="AX129" i="3"/>
  <c r="BQ129" i="3"/>
  <c r="S131" i="3"/>
  <c r="BT130" i="3"/>
  <c r="BU130" i="3"/>
  <c r="AY129" i="3"/>
  <c r="BE129" i="3" s="1"/>
  <c r="AR129" i="3"/>
  <c r="BK129" i="3"/>
  <c r="BW129" i="3" s="1"/>
  <c r="CC129" i="3" s="1"/>
  <c r="F131" i="3"/>
  <c r="AE130" i="3"/>
  <c r="AK130" i="3" s="1"/>
  <c r="AC130" i="3"/>
  <c r="AI130" i="3" s="1"/>
  <c r="AB130" i="3"/>
  <c r="AH130" i="3" s="1"/>
  <c r="AD130" i="3"/>
  <c r="AJ130" i="3" s="1"/>
  <c r="AA129" i="3"/>
  <c r="AG129" i="3" s="1"/>
  <c r="M129" i="3"/>
  <c r="BN129" i="3"/>
  <c r="BZ129" i="3" s="1"/>
  <c r="CF129" i="3" s="1"/>
  <c r="BB129" i="3"/>
  <c r="BH129" i="3" s="1"/>
  <c r="BC129" i="3"/>
  <c r="BI129" i="3" s="1"/>
  <c r="BO129" i="3"/>
  <c r="CA129" i="3" s="1"/>
  <c r="CG129" i="3" s="1"/>
  <c r="BA129" i="3"/>
  <c r="BG129" i="3" s="1"/>
  <c r="BM129" i="3"/>
  <c r="BY129" i="3" s="1"/>
  <c r="CE129" i="3" s="1"/>
  <c r="BL129" i="3"/>
  <c r="AZ129" i="3"/>
  <c r="BF129" i="3" s="1"/>
  <c r="CI128" i="3"/>
  <c r="CJ128" i="3"/>
  <c r="AF128" i="3"/>
  <c r="AL128" i="3" s="1"/>
  <c r="BD128" i="3"/>
  <c r="BJ128" i="3" s="1"/>
  <c r="BP128" i="3"/>
  <c r="AX129" i="2"/>
  <c r="BQ129" i="2"/>
  <c r="BR130" i="2"/>
  <c r="BU130" i="2"/>
  <c r="BS130" i="2"/>
  <c r="S131" i="2"/>
  <c r="BD128" i="2"/>
  <c r="BJ128" i="2" s="1"/>
  <c r="BP128" i="2"/>
  <c r="AY129" i="2"/>
  <c r="BE129" i="2" s="1"/>
  <c r="BK129" i="2"/>
  <c r="BW129" i="2" s="1"/>
  <c r="CC129" i="2" s="1"/>
  <c r="AR129" i="2"/>
  <c r="BA129" i="2"/>
  <c r="BG129" i="2" s="1"/>
  <c r="BM129" i="2"/>
  <c r="BY129" i="2" s="1"/>
  <c r="CE129" i="2" s="1"/>
  <c r="BN129" i="2"/>
  <c r="BZ129" i="2" s="1"/>
  <c r="CF129" i="2" s="1"/>
  <c r="BB129" i="2"/>
  <c r="BH129" i="2" s="1"/>
  <c r="AA129" i="2"/>
  <c r="AG129" i="2" s="1"/>
  <c r="M129" i="2"/>
  <c r="BC129" i="2"/>
  <c r="BI129" i="2" s="1"/>
  <c r="BO129" i="2"/>
  <c r="CA129" i="2" s="1"/>
  <c r="CG129" i="2" s="1"/>
  <c r="F131" i="2"/>
  <c r="AE130" i="2"/>
  <c r="AK130" i="2" s="1"/>
  <c r="AB130" i="2"/>
  <c r="AH130" i="2" s="1"/>
  <c r="AD130" i="2"/>
  <c r="AJ130" i="2" s="1"/>
  <c r="AC130" i="2"/>
  <c r="AI130" i="2" s="1"/>
  <c r="BL129" i="2"/>
  <c r="AZ129" i="2"/>
  <c r="BF129" i="2" s="1"/>
  <c r="CI128" i="2"/>
  <c r="AF128" i="2"/>
  <c r="AL128" i="2" s="1"/>
  <c r="AX129" i="1"/>
  <c r="BV129" i="1" s="1"/>
  <c r="BQ129" i="1"/>
  <c r="BR130" i="1"/>
  <c r="BS130" i="1"/>
  <c r="BT130" i="1"/>
  <c r="BU130" i="1"/>
  <c r="S131" i="1"/>
  <c r="BD128" i="1"/>
  <c r="BJ128" i="1" s="1"/>
  <c r="BP128" i="1"/>
  <c r="CB128" i="1" s="1"/>
  <c r="CH128" i="1" s="1"/>
  <c r="M129" i="1"/>
  <c r="AA129" i="1"/>
  <c r="AG129" i="1" s="1"/>
  <c r="AR129" i="1"/>
  <c r="AY129" i="1"/>
  <c r="BE129" i="1" s="1"/>
  <c r="BK129" i="1"/>
  <c r="BW129" i="1" s="1"/>
  <c r="CC129" i="1" s="1"/>
  <c r="AZ129" i="1"/>
  <c r="BF129" i="1" s="1"/>
  <c r="BL129" i="1"/>
  <c r="BX129" i="1" s="1"/>
  <c r="CD129" i="1" s="1"/>
  <c r="BA129" i="1"/>
  <c r="BG129" i="1" s="1"/>
  <c r="BM129" i="1"/>
  <c r="BY129" i="1" s="1"/>
  <c r="CE129" i="1" s="1"/>
  <c r="BB129" i="1"/>
  <c r="BH129" i="1" s="1"/>
  <c r="BN129" i="1"/>
  <c r="BZ129" i="1" s="1"/>
  <c r="CF129" i="1" s="1"/>
  <c r="BC129" i="1"/>
  <c r="BI129" i="1" s="1"/>
  <c r="BO129" i="1"/>
  <c r="CA129" i="1" s="1"/>
  <c r="CG129" i="1" s="1"/>
  <c r="AB130" i="1"/>
  <c r="AH130" i="1" s="1"/>
  <c r="AC130" i="1"/>
  <c r="AI130" i="1" s="1"/>
  <c r="AD130" i="1"/>
  <c r="AJ130" i="1" s="1"/>
  <c r="AE130" i="1"/>
  <c r="AK130" i="1" s="1"/>
  <c r="F131" i="1"/>
  <c r="AW128" i="9"/>
  <c r="BI128" i="9" s="1"/>
  <c r="BU128" i="9"/>
  <c r="BY128" i="9"/>
  <c r="BW128" i="9"/>
  <c r="BX128" i="9"/>
  <c r="BP129" i="7"/>
  <c r="AW128" i="7"/>
  <c r="BI128" i="7" s="1"/>
  <c r="AZ128" i="5"/>
  <c r="AG129" i="5"/>
  <c r="AO129" i="5" s="1"/>
  <c r="BR129" i="3"/>
  <c r="AD129" i="3"/>
  <c r="AJ129" i="3" s="1"/>
  <c r="AC129" i="3"/>
  <c r="AI129" i="3" s="1"/>
  <c r="AB129" i="3"/>
  <c r="AH129" i="3" s="1"/>
  <c r="AE129" i="3"/>
  <c r="AK129" i="3" s="1"/>
  <c r="BX128" i="3"/>
  <c r="CD128" i="3" s="1"/>
  <c r="BW128" i="3"/>
  <c r="CC128" i="3" s="1"/>
  <c r="BV128" i="2"/>
  <c r="Z129" i="2"/>
  <c r="BR129" i="2"/>
  <c r="BT129" i="9"/>
  <c r="AK129" i="7"/>
  <c r="AY129" i="6"/>
  <c r="Z129" i="3"/>
  <c r="CB127" i="1"/>
  <c r="CH127" i="1" s="1"/>
  <c r="AK129" i="9"/>
  <c r="BU128" i="8"/>
  <c r="AW128" i="8"/>
  <c r="BI128" i="8" s="1"/>
  <c r="AC129" i="4"/>
  <c r="AK128" i="4"/>
  <c r="AS128" i="4" s="1"/>
  <c r="AZ128" i="4"/>
  <c r="BV128" i="3"/>
  <c r="BZ128" i="2"/>
  <c r="CF128" i="2" s="1"/>
  <c r="BP129" i="9"/>
  <c r="AC129" i="5"/>
  <c r="AK128" i="5"/>
  <c r="AS128" i="5" s="1"/>
  <c r="AJ129" i="5"/>
  <c r="AR129" i="5" s="1"/>
  <c r="AZ128" i="6"/>
  <c r="BW128" i="8"/>
  <c r="AC129" i="6"/>
  <c r="AY129" i="4"/>
  <c r="CB127" i="3"/>
  <c r="CH127" i="3" s="1"/>
  <c r="BX128" i="2"/>
  <c r="CD128" i="2" s="1"/>
  <c r="BX128" i="1"/>
  <c r="CD128" i="1" s="1"/>
  <c r="BW128" i="7"/>
  <c r="AY129" i="5"/>
  <c r="AL129" i="6" l="1"/>
  <c r="AT129" i="6" s="1"/>
  <c r="BQ130" i="9"/>
  <c r="AL130" i="9"/>
  <c r="BR131" i="9"/>
  <c r="BS131" i="9"/>
  <c r="BT131" i="9"/>
  <c r="BP131" i="9"/>
  <c r="Y132" i="9"/>
  <c r="AT130" i="9"/>
  <c r="BF130" i="9" s="1"/>
  <c r="BM130" i="9"/>
  <c r="BW130" i="9" s="1"/>
  <c r="BO130" i="9"/>
  <c r="BY130" i="9" s="1"/>
  <c r="AV130" i="9"/>
  <c r="BH130" i="9" s="1"/>
  <c r="R130" i="9"/>
  <c r="AN130" i="9"/>
  <c r="AZ130" i="9" s="1"/>
  <c r="AR130" i="9"/>
  <c r="BD130" i="9" s="1"/>
  <c r="BK130" i="9"/>
  <c r="AM130" i="9"/>
  <c r="AY130" i="9" s="1"/>
  <c r="F132" i="9"/>
  <c r="AO131" i="9"/>
  <c r="BA131" i="9" s="1"/>
  <c r="AM131" i="9"/>
  <c r="AY131" i="9" s="1"/>
  <c r="AP131" i="9"/>
  <c r="BB131" i="9" s="1"/>
  <c r="AQ131" i="9"/>
  <c r="BC131" i="9" s="1"/>
  <c r="BL130" i="9"/>
  <c r="BV130" i="9" s="1"/>
  <c r="S130" i="9"/>
  <c r="AX130" i="9" s="1"/>
  <c r="BJ130" i="9" s="1"/>
  <c r="AS130" i="9"/>
  <c r="BE130" i="9" s="1"/>
  <c r="AU130" i="9"/>
  <c r="BG130" i="9" s="1"/>
  <c r="BN130" i="9"/>
  <c r="BX130" i="9" s="1"/>
  <c r="AW129" i="9"/>
  <c r="BI129" i="9" s="1"/>
  <c r="AL130" i="8"/>
  <c r="BQ130" i="8"/>
  <c r="Y132" i="8"/>
  <c r="BP131" i="8"/>
  <c r="BR131" i="8"/>
  <c r="BT131" i="8"/>
  <c r="BK130" i="8"/>
  <c r="AR130" i="8"/>
  <c r="BD130" i="8" s="1"/>
  <c r="AT130" i="8"/>
  <c r="BF130" i="8" s="1"/>
  <c r="BM130" i="8"/>
  <c r="BW130" i="8" s="1"/>
  <c r="AV130" i="8"/>
  <c r="BH130" i="8" s="1"/>
  <c r="BO130" i="8"/>
  <c r="BY130" i="8" s="1"/>
  <c r="AM130" i="8"/>
  <c r="AY130" i="8" s="1"/>
  <c r="R130" i="8"/>
  <c r="AN130" i="8"/>
  <c r="AZ130" i="8" s="1"/>
  <c r="BL130" i="8"/>
  <c r="BV130" i="8" s="1"/>
  <c r="AS130" i="8"/>
  <c r="BE130" i="8" s="1"/>
  <c r="S130" i="8"/>
  <c r="AX130" i="8" s="1"/>
  <c r="BJ130" i="8" s="1"/>
  <c r="AU130" i="8"/>
  <c r="BG130" i="8" s="1"/>
  <c r="BN130" i="8"/>
  <c r="AP131" i="8"/>
  <c r="BB131" i="8" s="1"/>
  <c r="AM131" i="8"/>
  <c r="AY131" i="8" s="1"/>
  <c r="F132" i="8"/>
  <c r="AQ131" i="8"/>
  <c r="BC131" i="8" s="1"/>
  <c r="AO131" i="8"/>
  <c r="BA131" i="8" s="1"/>
  <c r="AW129" i="8"/>
  <c r="BI129" i="8" s="1"/>
  <c r="Y132" i="7"/>
  <c r="BP131" i="7"/>
  <c r="BR131" i="7"/>
  <c r="BT131" i="7"/>
  <c r="AL130" i="7"/>
  <c r="BQ130" i="7"/>
  <c r="AW129" i="7"/>
  <c r="BI129" i="7" s="1"/>
  <c r="AT130" i="7"/>
  <c r="BF130" i="7" s="1"/>
  <c r="BM130" i="7"/>
  <c r="AM130" i="7"/>
  <c r="AY130" i="7" s="1"/>
  <c r="AS130" i="7"/>
  <c r="BE130" i="7" s="1"/>
  <c r="S130" i="7"/>
  <c r="AX130" i="7" s="1"/>
  <c r="BJ130" i="7" s="1"/>
  <c r="BL130" i="7"/>
  <c r="BV130" i="7" s="1"/>
  <c r="AU130" i="7"/>
  <c r="BG130" i="7" s="1"/>
  <c r="BN130" i="7"/>
  <c r="BO130" i="7"/>
  <c r="AV130" i="7"/>
  <c r="BH130" i="7" s="1"/>
  <c r="AP131" i="7"/>
  <c r="BB131" i="7" s="1"/>
  <c r="AM131" i="7"/>
  <c r="AY131" i="7" s="1"/>
  <c r="AO131" i="7"/>
  <c r="BA131" i="7" s="1"/>
  <c r="F132" i="7"/>
  <c r="AQ131" i="7"/>
  <c r="BC131" i="7" s="1"/>
  <c r="AR130" i="7"/>
  <c r="BD130" i="7" s="1"/>
  <c r="BK130" i="7"/>
  <c r="R130" i="7"/>
  <c r="AN130" i="7"/>
  <c r="AZ130" i="7" s="1"/>
  <c r="AV130" i="6"/>
  <c r="AD130" i="6"/>
  <c r="U132" i="6"/>
  <c r="O130" i="6"/>
  <c r="AL130" i="6" s="1"/>
  <c r="AT130" i="6" s="1"/>
  <c r="AU130" i="6"/>
  <c r="AW130" i="6" s="1"/>
  <c r="AH130" i="6"/>
  <c r="AP130" i="6" s="1"/>
  <c r="AE130" i="6"/>
  <c r="AM130" i="6" s="1"/>
  <c r="N130" i="6"/>
  <c r="AI130" i="6"/>
  <c r="AQ130" i="6" s="1"/>
  <c r="AX130" i="6"/>
  <c r="AZ130" i="6" s="1"/>
  <c r="AG131" i="6"/>
  <c r="AO131" i="6" s="1"/>
  <c r="AJ131" i="6"/>
  <c r="AR131" i="6" s="1"/>
  <c r="AF131" i="6"/>
  <c r="AN131" i="6" s="1"/>
  <c r="F132" i="6"/>
  <c r="AD130" i="5"/>
  <c r="AV130" i="5"/>
  <c r="U132" i="5"/>
  <c r="AK129" i="5"/>
  <c r="AS129" i="5" s="1"/>
  <c r="N130" i="5"/>
  <c r="AE130" i="5"/>
  <c r="AM130" i="5" s="1"/>
  <c r="O130" i="5"/>
  <c r="AL130" i="5" s="1"/>
  <c r="AT130" i="5" s="1"/>
  <c r="AH130" i="5"/>
  <c r="AP130" i="5" s="1"/>
  <c r="AU130" i="5"/>
  <c r="AW130" i="5" s="1"/>
  <c r="AI130" i="5"/>
  <c r="AQ130" i="5" s="1"/>
  <c r="AX130" i="5"/>
  <c r="AF131" i="5"/>
  <c r="AN131" i="5" s="1"/>
  <c r="AG131" i="5"/>
  <c r="AO131" i="5" s="1"/>
  <c r="AJ131" i="5"/>
  <c r="AR131" i="5" s="1"/>
  <c r="F132" i="5"/>
  <c r="AD130" i="4"/>
  <c r="AV130" i="4"/>
  <c r="U132" i="4"/>
  <c r="AK129" i="4"/>
  <c r="AS129" i="4" s="1"/>
  <c r="N130" i="4"/>
  <c r="AE130" i="4"/>
  <c r="AM130" i="4" s="1"/>
  <c r="O130" i="4"/>
  <c r="AL130" i="4" s="1"/>
  <c r="AT130" i="4" s="1"/>
  <c r="AH130" i="4"/>
  <c r="AP130" i="4" s="1"/>
  <c r="AU130" i="4"/>
  <c r="AW130" i="4" s="1"/>
  <c r="AI130" i="4"/>
  <c r="AQ130" i="4" s="1"/>
  <c r="AX130" i="4"/>
  <c r="AF131" i="4"/>
  <c r="AN131" i="4" s="1"/>
  <c r="AG131" i="4"/>
  <c r="AO131" i="4" s="1"/>
  <c r="AJ131" i="4"/>
  <c r="AR131" i="4" s="1"/>
  <c r="F132" i="4"/>
  <c r="AX130" i="3"/>
  <c r="BQ130" i="3"/>
  <c r="BR131" i="3"/>
  <c r="BT131" i="3"/>
  <c r="S132" i="3"/>
  <c r="BD129" i="3"/>
  <c r="BJ129" i="3" s="1"/>
  <c r="BP129" i="3"/>
  <c r="M130" i="3"/>
  <c r="AA130" i="3"/>
  <c r="AG130" i="3" s="1"/>
  <c r="BB130" i="3"/>
  <c r="BH130" i="3" s="1"/>
  <c r="BN130" i="3"/>
  <c r="BZ130" i="3" s="1"/>
  <c r="CF130" i="3" s="1"/>
  <c r="AB131" i="3"/>
  <c r="AH131" i="3" s="1"/>
  <c r="AE131" i="3"/>
  <c r="AK131" i="3" s="1"/>
  <c r="AD131" i="3"/>
  <c r="AJ131" i="3" s="1"/>
  <c r="F132" i="3"/>
  <c r="AC131" i="3"/>
  <c r="AI131" i="3" s="1"/>
  <c r="AR130" i="3"/>
  <c r="BK130" i="3"/>
  <c r="BW130" i="3" s="1"/>
  <c r="CC130" i="3" s="1"/>
  <c r="AY130" i="3"/>
  <c r="BE130" i="3" s="1"/>
  <c r="BA130" i="3"/>
  <c r="BG130" i="3" s="1"/>
  <c r="BM130" i="3"/>
  <c r="AZ130" i="3"/>
  <c r="BF130" i="3" s="1"/>
  <c r="BL130" i="3"/>
  <c r="BC130" i="3"/>
  <c r="BI130" i="3" s="1"/>
  <c r="BO130" i="3"/>
  <c r="CA130" i="3" s="1"/>
  <c r="CG130" i="3" s="1"/>
  <c r="CJ129" i="3"/>
  <c r="AF129" i="3"/>
  <c r="AL129" i="3" s="1"/>
  <c r="CI129" i="3"/>
  <c r="BQ130" i="2"/>
  <c r="AX130" i="2"/>
  <c r="S132" i="2"/>
  <c r="BU131" i="2"/>
  <c r="BD129" i="2"/>
  <c r="BJ129" i="2" s="1"/>
  <c r="BP129" i="2"/>
  <c r="AF129" i="2"/>
  <c r="AL129" i="2" s="1"/>
  <c r="CI129" i="2"/>
  <c r="AE131" i="2"/>
  <c r="AK131" i="2" s="1"/>
  <c r="AC131" i="2"/>
  <c r="AI131" i="2" s="1"/>
  <c r="AB131" i="2"/>
  <c r="AH131" i="2" s="1"/>
  <c r="F132" i="2"/>
  <c r="AD131" i="2"/>
  <c r="AJ131" i="2" s="1"/>
  <c r="BK130" i="2"/>
  <c r="BW130" i="2" s="1"/>
  <c r="CC130" i="2" s="1"/>
  <c r="AY130" i="2"/>
  <c r="BE130" i="2" s="1"/>
  <c r="AR130" i="2"/>
  <c r="BB130" i="2"/>
  <c r="BH130" i="2" s="1"/>
  <c r="BN130" i="2"/>
  <c r="AZ130" i="2"/>
  <c r="BF130" i="2" s="1"/>
  <c r="BL130" i="2"/>
  <c r="BX130" i="2" s="1"/>
  <c r="CD130" i="2" s="1"/>
  <c r="AA130" i="2"/>
  <c r="AG130" i="2" s="1"/>
  <c r="M130" i="2"/>
  <c r="BA130" i="2"/>
  <c r="BG130" i="2" s="1"/>
  <c r="BM130" i="2"/>
  <c r="BY130" i="2" s="1"/>
  <c r="CE130" i="2" s="1"/>
  <c r="BO130" i="2"/>
  <c r="CA130" i="2" s="1"/>
  <c r="CG130" i="2" s="1"/>
  <c r="BC130" i="2"/>
  <c r="BI130" i="2" s="1"/>
  <c r="AX130" i="1"/>
  <c r="BQ130" i="1"/>
  <c r="BR131" i="1"/>
  <c r="BS131" i="1"/>
  <c r="BT131" i="1"/>
  <c r="BU131" i="1"/>
  <c r="S132" i="1"/>
  <c r="AF129" i="1"/>
  <c r="AL129" i="1" s="1"/>
  <c r="BD129" i="1"/>
  <c r="BJ129" i="1" s="1"/>
  <c r="BP129" i="1"/>
  <c r="CB129" i="1" s="1"/>
  <c r="CH129" i="1" s="1"/>
  <c r="M130" i="1"/>
  <c r="AA130" i="1"/>
  <c r="AG130" i="1" s="1"/>
  <c r="AR130" i="1"/>
  <c r="AY130" i="1"/>
  <c r="BE130" i="1" s="1"/>
  <c r="BK130" i="1"/>
  <c r="BW130" i="1" s="1"/>
  <c r="CC130" i="1" s="1"/>
  <c r="AZ130" i="1"/>
  <c r="BF130" i="1" s="1"/>
  <c r="BL130" i="1"/>
  <c r="BX130" i="1" s="1"/>
  <c r="CD130" i="1" s="1"/>
  <c r="BA130" i="1"/>
  <c r="BG130" i="1" s="1"/>
  <c r="BM130" i="1"/>
  <c r="BY130" i="1" s="1"/>
  <c r="CE130" i="1" s="1"/>
  <c r="BB130" i="1"/>
  <c r="BH130" i="1" s="1"/>
  <c r="BN130" i="1"/>
  <c r="BZ130" i="1" s="1"/>
  <c r="CF130" i="1" s="1"/>
  <c r="BC130" i="1"/>
  <c r="BI130" i="1" s="1"/>
  <c r="BO130" i="1"/>
  <c r="CA130" i="1" s="1"/>
  <c r="CG130" i="1" s="1"/>
  <c r="AB131" i="1"/>
  <c r="AH131" i="1" s="1"/>
  <c r="AC131" i="1"/>
  <c r="AI131" i="1" s="1"/>
  <c r="AD131" i="1"/>
  <c r="AJ131" i="1" s="1"/>
  <c r="AE131" i="1"/>
  <c r="AK131" i="1" s="1"/>
  <c r="F132" i="1"/>
  <c r="AK130" i="9"/>
  <c r="AZ129" i="5"/>
  <c r="BX129" i="3"/>
  <c r="CD129" i="3" s="1"/>
  <c r="CB128" i="3"/>
  <c r="CH128" i="3" s="1"/>
  <c r="BV129" i="2"/>
  <c r="BT130" i="2"/>
  <c r="Z130" i="2"/>
  <c r="CB128" i="2"/>
  <c r="CH128" i="2" s="1"/>
  <c r="BX129" i="2"/>
  <c r="CD129" i="2" s="1"/>
  <c r="Z130" i="1"/>
  <c r="BU129" i="9"/>
  <c r="BP130" i="8"/>
  <c r="AK129" i="6"/>
  <c r="AS129" i="6" s="1"/>
  <c r="AZ129" i="6"/>
  <c r="AC130" i="5"/>
  <c r="AC130" i="4"/>
  <c r="AZ129" i="4"/>
  <c r="AG130" i="4"/>
  <c r="AO130" i="4" s="1"/>
  <c r="BS130" i="8"/>
  <c r="BT130" i="7"/>
  <c r="BS130" i="7"/>
  <c r="AY130" i="5"/>
  <c r="AK130" i="8"/>
  <c r="BR130" i="7"/>
  <c r="AG130" i="6"/>
  <c r="AO130" i="6" s="1"/>
  <c r="AY130" i="4"/>
  <c r="BP130" i="7"/>
  <c r="BU129" i="7"/>
  <c r="AC130" i="6"/>
  <c r="Z130" i="3"/>
  <c r="BP130" i="9"/>
  <c r="BY129" i="9"/>
  <c r="AO130" i="7"/>
  <c r="BA130" i="7" s="1"/>
  <c r="BR130" i="3"/>
  <c r="AK130" i="7"/>
  <c r="BV129" i="3"/>
  <c r="BS130" i="3"/>
  <c r="AL131" i="9" l="1"/>
  <c r="BQ131" i="9"/>
  <c r="BS132" i="9"/>
  <c r="Y133" i="9"/>
  <c r="BT132" i="9"/>
  <c r="AS131" i="9"/>
  <c r="BE131" i="9" s="1"/>
  <c r="BL131" i="9"/>
  <c r="BV131" i="9" s="1"/>
  <c r="S131" i="9"/>
  <c r="AX131" i="9" s="1"/>
  <c r="BJ131" i="9" s="1"/>
  <c r="AP132" i="9"/>
  <c r="BB132" i="9" s="1"/>
  <c r="AO132" i="9"/>
  <c r="BA132" i="9" s="1"/>
  <c r="F133" i="9"/>
  <c r="AQ132" i="9"/>
  <c r="BC132" i="9" s="1"/>
  <c r="R131" i="9"/>
  <c r="AN131" i="9"/>
  <c r="AZ131" i="9" s="1"/>
  <c r="AR131" i="9"/>
  <c r="BD131" i="9" s="1"/>
  <c r="BK131" i="9"/>
  <c r="BU131" i="9" s="1"/>
  <c r="BM131" i="9"/>
  <c r="BW131" i="9" s="1"/>
  <c r="AT131" i="9"/>
  <c r="BF131" i="9" s="1"/>
  <c r="AV131" i="9"/>
  <c r="BH131" i="9" s="1"/>
  <c r="BO131" i="9"/>
  <c r="BY131" i="9" s="1"/>
  <c r="AU131" i="9"/>
  <c r="BG131" i="9" s="1"/>
  <c r="BN131" i="9"/>
  <c r="BX131" i="9" s="1"/>
  <c r="AL131" i="8"/>
  <c r="BQ131" i="8"/>
  <c r="BP132" i="8"/>
  <c r="BS132" i="8"/>
  <c r="BR132" i="8"/>
  <c r="AK132" i="8"/>
  <c r="BT132" i="8"/>
  <c r="Y133" i="8"/>
  <c r="R131" i="8"/>
  <c r="AN131" i="8"/>
  <c r="AZ131" i="8" s="1"/>
  <c r="AR131" i="8"/>
  <c r="BD131" i="8" s="1"/>
  <c r="BK131" i="8"/>
  <c r="BU131" i="8" s="1"/>
  <c r="AT131" i="8"/>
  <c r="BF131" i="8" s="1"/>
  <c r="BM131" i="8"/>
  <c r="BW131" i="8" s="1"/>
  <c r="AV131" i="8"/>
  <c r="BH131" i="8" s="1"/>
  <c r="BO131" i="8"/>
  <c r="BY131" i="8" s="1"/>
  <c r="S131" i="8"/>
  <c r="AX131" i="8" s="1"/>
  <c r="BJ131" i="8" s="1"/>
  <c r="BL131" i="8"/>
  <c r="BV131" i="8" s="1"/>
  <c r="AS131" i="8"/>
  <c r="BE131" i="8" s="1"/>
  <c r="AU131" i="8"/>
  <c r="BG131" i="8" s="1"/>
  <c r="BN131" i="8"/>
  <c r="AP132" i="8"/>
  <c r="BB132" i="8" s="1"/>
  <c r="F133" i="8"/>
  <c r="AQ132" i="8"/>
  <c r="BC132" i="8" s="1"/>
  <c r="AO132" i="8"/>
  <c r="BA132" i="8" s="1"/>
  <c r="AL131" i="7"/>
  <c r="BQ131" i="7"/>
  <c r="Y133" i="7"/>
  <c r="BS132" i="7"/>
  <c r="AN131" i="7"/>
  <c r="AZ131" i="7" s="1"/>
  <c r="R131" i="7"/>
  <c r="AR131" i="7"/>
  <c r="BD131" i="7" s="1"/>
  <c r="BK131" i="7"/>
  <c r="BU131" i="7" s="1"/>
  <c r="AT131" i="7"/>
  <c r="BF131" i="7" s="1"/>
  <c r="BM131" i="7"/>
  <c r="BW131" i="7" s="1"/>
  <c r="AS131" i="7"/>
  <c r="BE131" i="7" s="1"/>
  <c r="S131" i="7"/>
  <c r="AX131" i="7" s="1"/>
  <c r="BJ131" i="7" s="1"/>
  <c r="BL131" i="7"/>
  <c r="BV131" i="7" s="1"/>
  <c r="AQ132" i="7"/>
  <c r="BC132" i="7" s="1"/>
  <c r="F133" i="7"/>
  <c r="AO132" i="7"/>
  <c r="BA132" i="7" s="1"/>
  <c r="AP132" i="7"/>
  <c r="BB132" i="7" s="1"/>
  <c r="AU131" i="7"/>
  <c r="BG131" i="7" s="1"/>
  <c r="BN131" i="7"/>
  <c r="BO131" i="7"/>
  <c r="BY131" i="7" s="1"/>
  <c r="AV131" i="7"/>
  <c r="BH131" i="7" s="1"/>
  <c r="AV131" i="6"/>
  <c r="AD131" i="6"/>
  <c r="U133" i="6"/>
  <c r="N131" i="6"/>
  <c r="AE131" i="6"/>
  <c r="AM131" i="6" s="1"/>
  <c r="AX131" i="6"/>
  <c r="AI131" i="6"/>
  <c r="AQ131" i="6" s="1"/>
  <c r="F133" i="6"/>
  <c r="AF132" i="6"/>
  <c r="AN132" i="6" s="1"/>
  <c r="O131" i="6"/>
  <c r="AL131" i="6" s="1"/>
  <c r="AT131" i="6" s="1"/>
  <c r="AU131" i="6"/>
  <c r="AW131" i="6" s="1"/>
  <c r="AH131" i="6"/>
  <c r="AP131" i="6" s="1"/>
  <c r="AD131" i="5"/>
  <c r="AV131" i="5"/>
  <c r="U133" i="5"/>
  <c r="N131" i="5"/>
  <c r="AE131" i="5"/>
  <c r="AM131" i="5" s="1"/>
  <c r="O131" i="5"/>
  <c r="AL131" i="5" s="1"/>
  <c r="AT131" i="5" s="1"/>
  <c r="AH131" i="5"/>
  <c r="AP131" i="5" s="1"/>
  <c r="AU131" i="5"/>
  <c r="AW131" i="5" s="1"/>
  <c r="AI131" i="5"/>
  <c r="AQ131" i="5" s="1"/>
  <c r="AX131" i="5"/>
  <c r="AF132" i="5"/>
  <c r="AN132" i="5" s="1"/>
  <c r="F133" i="5"/>
  <c r="AD131" i="4"/>
  <c r="AV131" i="4"/>
  <c r="U133" i="4"/>
  <c r="N131" i="4"/>
  <c r="AE131" i="4"/>
  <c r="AM131" i="4" s="1"/>
  <c r="O131" i="4"/>
  <c r="AL131" i="4" s="1"/>
  <c r="AT131" i="4" s="1"/>
  <c r="AH131" i="4"/>
  <c r="AP131" i="4" s="1"/>
  <c r="AU131" i="4"/>
  <c r="AW131" i="4" s="1"/>
  <c r="AI131" i="4"/>
  <c r="AQ131" i="4" s="1"/>
  <c r="AX131" i="4"/>
  <c r="AF132" i="4"/>
  <c r="AN132" i="4" s="1"/>
  <c r="F133" i="4"/>
  <c r="BQ131" i="3"/>
  <c r="AX131" i="3"/>
  <c r="S133" i="3"/>
  <c r="BR132" i="3"/>
  <c r="BT132" i="3"/>
  <c r="BU132" i="3"/>
  <c r="CI130" i="3"/>
  <c r="CJ130" i="3"/>
  <c r="AF130" i="3"/>
  <c r="AL130" i="3" s="1"/>
  <c r="AY131" i="3"/>
  <c r="BE131" i="3" s="1"/>
  <c r="BK131" i="3"/>
  <c r="BW131" i="3" s="1"/>
  <c r="CC131" i="3" s="1"/>
  <c r="AR131" i="3"/>
  <c r="BA131" i="3"/>
  <c r="BG131" i="3" s="1"/>
  <c r="BM131" i="3"/>
  <c r="BB131" i="3"/>
  <c r="BH131" i="3" s="1"/>
  <c r="BN131" i="3"/>
  <c r="BZ131" i="3" s="1"/>
  <c r="CF131" i="3" s="1"/>
  <c r="AZ131" i="3"/>
  <c r="BF131" i="3" s="1"/>
  <c r="BL131" i="3"/>
  <c r="BX131" i="3" s="1"/>
  <c r="CD131" i="3" s="1"/>
  <c r="BO131" i="3"/>
  <c r="BC131" i="3"/>
  <c r="BI131" i="3" s="1"/>
  <c r="AA131" i="3"/>
  <c r="AG131" i="3" s="1"/>
  <c r="M131" i="3"/>
  <c r="F133" i="3"/>
  <c r="BD130" i="3"/>
  <c r="BJ130" i="3" s="1"/>
  <c r="BP130" i="3"/>
  <c r="AX131" i="2"/>
  <c r="BQ131" i="2"/>
  <c r="BR132" i="2"/>
  <c r="BT132" i="2"/>
  <c r="BS132" i="2"/>
  <c r="S133" i="2"/>
  <c r="BM131" i="2"/>
  <c r="BA131" i="2"/>
  <c r="BG131" i="2" s="1"/>
  <c r="BO131" i="2"/>
  <c r="CA131" i="2" s="1"/>
  <c r="CG131" i="2" s="1"/>
  <c r="BC131" i="2"/>
  <c r="BI131" i="2" s="1"/>
  <c r="BL131" i="2"/>
  <c r="AZ131" i="2"/>
  <c r="BF131" i="2" s="1"/>
  <c r="AR131" i="2"/>
  <c r="AY131" i="2"/>
  <c r="BE131" i="2" s="1"/>
  <c r="BK131" i="2"/>
  <c r="BW131" i="2" s="1"/>
  <c r="CC131" i="2" s="1"/>
  <c r="AD132" i="2"/>
  <c r="AJ132" i="2" s="1"/>
  <c r="F133" i="2"/>
  <c r="AB132" i="2"/>
  <c r="AH132" i="2" s="1"/>
  <c r="AC132" i="2"/>
  <c r="AI132" i="2" s="1"/>
  <c r="AE132" i="2"/>
  <c r="AK132" i="2" s="1"/>
  <c r="M131" i="2"/>
  <c r="AA131" i="2"/>
  <c r="AG131" i="2" s="1"/>
  <c r="BB131" i="2"/>
  <c r="BH131" i="2" s="1"/>
  <c r="BN131" i="2"/>
  <c r="BD130" i="2"/>
  <c r="BJ130" i="2" s="1"/>
  <c r="BP130" i="2"/>
  <c r="CI130" i="2"/>
  <c r="AF130" i="2"/>
  <c r="AL130" i="2" s="1"/>
  <c r="AX131" i="1"/>
  <c r="BQ131" i="1"/>
  <c r="BS132" i="1"/>
  <c r="BU132" i="1"/>
  <c r="S133" i="1"/>
  <c r="BD130" i="1"/>
  <c r="BJ130" i="1" s="1"/>
  <c r="BP130" i="1"/>
  <c r="M131" i="1"/>
  <c r="AA131" i="1"/>
  <c r="AG131" i="1" s="1"/>
  <c r="AR131" i="1"/>
  <c r="AY131" i="1"/>
  <c r="BE131" i="1" s="1"/>
  <c r="BK131" i="1"/>
  <c r="BW131" i="1" s="1"/>
  <c r="CC131" i="1" s="1"/>
  <c r="AZ131" i="1"/>
  <c r="BF131" i="1" s="1"/>
  <c r="BL131" i="1"/>
  <c r="BX131" i="1" s="1"/>
  <c r="CD131" i="1" s="1"/>
  <c r="BA131" i="1"/>
  <c r="BG131" i="1" s="1"/>
  <c r="BM131" i="1"/>
  <c r="BY131" i="1" s="1"/>
  <c r="CE131" i="1" s="1"/>
  <c r="BB131" i="1"/>
  <c r="BH131" i="1" s="1"/>
  <c r="BN131" i="1"/>
  <c r="BZ131" i="1" s="1"/>
  <c r="CF131" i="1" s="1"/>
  <c r="BC131" i="1"/>
  <c r="BI131" i="1" s="1"/>
  <c r="BO131" i="1"/>
  <c r="CA131" i="1" s="1"/>
  <c r="CG131" i="1" s="1"/>
  <c r="AB132" i="1"/>
  <c r="AH132" i="1" s="1"/>
  <c r="AC132" i="1"/>
  <c r="AI132" i="1" s="1"/>
  <c r="AE132" i="1"/>
  <c r="AK132" i="1" s="1"/>
  <c r="F133" i="1"/>
  <c r="BU131" i="3"/>
  <c r="BX130" i="3"/>
  <c r="CD130" i="3" s="1"/>
  <c r="BR131" i="2"/>
  <c r="CB129" i="2"/>
  <c r="CH129" i="2" s="1"/>
  <c r="BZ130" i="2"/>
  <c r="CF130" i="2" s="1"/>
  <c r="BV130" i="1"/>
  <c r="AC131" i="4"/>
  <c r="AY131" i="4"/>
  <c r="AK130" i="4"/>
  <c r="AS130" i="4" s="1"/>
  <c r="AZ130" i="4"/>
  <c r="AW130" i="7"/>
  <c r="BI130" i="7" s="1"/>
  <c r="AC131" i="6"/>
  <c r="CB129" i="3"/>
  <c r="CH129" i="3" s="1"/>
  <c r="BS131" i="7"/>
  <c r="BU130" i="7"/>
  <c r="AY131" i="6"/>
  <c r="AY131" i="5"/>
  <c r="AW130" i="9"/>
  <c r="BI130" i="9" s="1"/>
  <c r="BU130" i="9"/>
  <c r="BX130" i="8"/>
  <c r="BW130" i="7"/>
  <c r="BX130" i="7"/>
  <c r="BY130" i="7"/>
  <c r="AK130" i="6"/>
  <c r="AS130" i="6" s="1"/>
  <c r="AC131" i="5"/>
  <c r="AK130" i="5"/>
  <c r="AS130" i="5" s="1"/>
  <c r="Z131" i="2"/>
  <c r="AK131" i="9"/>
  <c r="BS131" i="8"/>
  <c r="BU130" i="8"/>
  <c r="AW130" i="8"/>
  <c r="BI130" i="8" s="1"/>
  <c r="BS131" i="3"/>
  <c r="BT131" i="2"/>
  <c r="Z131" i="1"/>
  <c r="AK131" i="8"/>
  <c r="AK131" i="7"/>
  <c r="AZ130" i="5"/>
  <c r="BV130" i="3"/>
  <c r="Z131" i="3"/>
  <c r="AF130" i="1"/>
  <c r="AL130" i="1" s="1"/>
  <c r="BY130" i="3"/>
  <c r="CE130" i="3" s="1"/>
  <c r="BV130" i="2"/>
  <c r="BS131" i="2"/>
  <c r="BS133" i="9" l="1"/>
  <c r="BP133" i="9"/>
  <c r="BT133" i="9"/>
  <c r="Y134" i="9"/>
  <c r="AL132" i="9"/>
  <c r="BQ132" i="9"/>
  <c r="AT132" i="9"/>
  <c r="BF132" i="9" s="1"/>
  <c r="BM132" i="9"/>
  <c r="BL132" i="9"/>
  <c r="BV132" i="9" s="1"/>
  <c r="AS132" i="9"/>
  <c r="BE132" i="9" s="1"/>
  <c r="S132" i="9"/>
  <c r="AX132" i="9" s="1"/>
  <c r="BJ132" i="9" s="1"/>
  <c r="AV132" i="9"/>
  <c r="BH132" i="9" s="1"/>
  <c r="BO132" i="9"/>
  <c r="BY132" i="9" s="1"/>
  <c r="R132" i="9"/>
  <c r="AN132" i="9"/>
  <c r="AZ132" i="9" s="1"/>
  <c r="AR132" i="9"/>
  <c r="BD132" i="9" s="1"/>
  <c r="BK132" i="9"/>
  <c r="AA404" i="9"/>
  <c r="AA405" i="9" s="1"/>
  <c r="AM132" i="9"/>
  <c r="AY132" i="9" s="1"/>
  <c r="BN132" i="9"/>
  <c r="BX132" i="9" s="1"/>
  <c r="AU132" i="9"/>
  <c r="BG132" i="9" s="1"/>
  <c r="AQ133" i="9"/>
  <c r="BC133" i="9" s="1"/>
  <c r="AO133" i="9"/>
  <c r="BA133" i="9" s="1"/>
  <c r="AP133" i="9"/>
  <c r="BB133" i="9" s="1"/>
  <c r="F134" i="9"/>
  <c r="AD404" i="9"/>
  <c r="AD405" i="9" s="1"/>
  <c r="AE404" i="9"/>
  <c r="AE405" i="9" s="1"/>
  <c r="AI404" i="9"/>
  <c r="AH404" i="9"/>
  <c r="AJ404" i="9"/>
  <c r="AF404" i="9"/>
  <c r="AG404" i="9"/>
  <c r="AB404" i="9"/>
  <c r="AC404" i="9"/>
  <c r="AC405" i="9" s="1"/>
  <c r="AW131" i="9"/>
  <c r="BI131" i="9" s="1"/>
  <c r="BQ132" i="8"/>
  <c r="AL132" i="8"/>
  <c r="BT133" i="8"/>
  <c r="Y134" i="8"/>
  <c r="BR133" i="8"/>
  <c r="AW131" i="8"/>
  <c r="BI131" i="8" s="1"/>
  <c r="R132" i="8"/>
  <c r="AN132" i="8"/>
  <c r="AZ132" i="8" s="1"/>
  <c r="AO133" i="8"/>
  <c r="BA133" i="8" s="1"/>
  <c r="AQ133" i="8"/>
  <c r="BC133" i="8" s="1"/>
  <c r="F134" i="8"/>
  <c r="AP133" i="8"/>
  <c r="BB133" i="8" s="1"/>
  <c r="BO132" i="8"/>
  <c r="BY132" i="8" s="1"/>
  <c r="AV132" i="8"/>
  <c r="BH132" i="8" s="1"/>
  <c r="AA404" i="8"/>
  <c r="AA405" i="8" s="1"/>
  <c r="AM132" i="8"/>
  <c r="AY132" i="8" s="1"/>
  <c r="BM132" i="8"/>
  <c r="BW132" i="8" s="1"/>
  <c r="AT132" i="8"/>
  <c r="BF132" i="8" s="1"/>
  <c r="AR132" i="8"/>
  <c r="BD132" i="8" s="1"/>
  <c r="BK132" i="8"/>
  <c r="BU132" i="8" s="1"/>
  <c r="S132" i="8"/>
  <c r="AX132" i="8" s="1"/>
  <c r="BJ132" i="8" s="1"/>
  <c r="BL132" i="8"/>
  <c r="BV132" i="8" s="1"/>
  <c r="AS132" i="8"/>
  <c r="BE132" i="8" s="1"/>
  <c r="AU132" i="8"/>
  <c r="BG132" i="8" s="1"/>
  <c r="BN132" i="8"/>
  <c r="BX132" i="8" s="1"/>
  <c r="Y134" i="7"/>
  <c r="BS133" i="7"/>
  <c r="AL132" i="7"/>
  <c r="BQ132" i="7"/>
  <c r="R132" i="7"/>
  <c r="AN132" i="7"/>
  <c r="AZ132" i="7" s="1"/>
  <c r="AO133" i="7"/>
  <c r="BA133" i="7" s="1"/>
  <c r="AQ133" i="7"/>
  <c r="BC133" i="7" s="1"/>
  <c r="AP133" i="7"/>
  <c r="BB133" i="7" s="1"/>
  <c r="F134" i="7"/>
  <c r="BK132" i="7"/>
  <c r="AR132" i="7"/>
  <c r="BD132" i="7" s="1"/>
  <c r="BM132" i="7"/>
  <c r="AT132" i="7"/>
  <c r="BF132" i="7" s="1"/>
  <c r="S132" i="7"/>
  <c r="AX132" i="7" s="1"/>
  <c r="BJ132" i="7" s="1"/>
  <c r="AS132" i="7"/>
  <c r="BE132" i="7" s="1"/>
  <c r="BL132" i="7"/>
  <c r="BV132" i="7" s="1"/>
  <c r="BN132" i="7"/>
  <c r="BX132" i="7" s="1"/>
  <c r="AU132" i="7"/>
  <c r="BG132" i="7" s="1"/>
  <c r="AA404" i="7"/>
  <c r="AA405" i="7" s="1"/>
  <c r="AM132" i="7"/>
  <c r="AY132" i="7" s="1"/>
  <c r="BO132" i="7"/>
  <c r="AV132" i="7"/>
  <c r="BH132" i="7" s="1"/>
  <c r="U134" i="6"/>
  <c r="AD132" i="6"/>
  <c r="AV132" i="6"/>
  <c r="AK131" i="6"/>
  <c r="AS131" i="6" s="1"/>
  <c r="O132" i="6"/>
  <c r="AL132" i="6" s="1"/>
  <c r="AT132" i="6" s="1"/>
  <c r="AH132" i="6"/>
  <c r="AP132" i="6" s="1"/>
  <c r="AU132" i="6"/>
  <c r="AW132" i="6" s="1"/>
  <c r="F134" i="6"/>
  <c r="AF133" i="6"/>
  <c r="AN133" i="6" s="1"/>
  <c r="AG133" i="6"/>
  <c r="AO133" i="6" s="1"/>
  <c r="AJ133" i="6"/>
  <c r="AR133" i="6" s="1"/>
  <c r="AE132" i="6"/>
  <c r="AM132" i="6" s="1"/>
  <c r="N132" i="6"/>
  <c r="AI132" i="6"/>
  <c r="AQ132" i="6" s="1"/>
  <c r="AX132" i="6"/>
  <c r="AD132" i="5"/>
  <c r="AV132" i="5"/>
  <c r="U134" i="5"/>
  <c r="AB404" i="5"/>
  <c r="AB405" i="5" s="1"/>
  <c r="AK131" i="5"/>
  <c r="AS131" i="5" s="1"/>
  <c r="N132" i="5"/>
  <c r="AE132" i="5"/>
  <c r="AM132" i="5" s="1"/>
  <c r="O132" i="5"/>
  <c r="AL132" i="5" s="1"/>
  <c r="AT132" i="5" s="1"/>
  <c r="AH132" i="5"/>
  <c r="AP132" i="5" s="1"/>
  <c r="AU132" i="5"/>
  <c r="AW132" i="5" s="1"/>
  <c r="AI132" i="5"/>
  <c r="AQ132" i="5" s="1"/>
  <c r="AX132" i="5"/>
  <c r="AF133" i="5"/>
  <c r="AN133" i="5" s="1"/>
  <c r="F134" i="5"/>
  <c r="AD132" i="4"/>
  <c r="AV132" i="4"/>
  <c r="U134" i="4"/>
  <c r="N132" i="4"/>
  <c r="AE132" i="4"/>
  <c r="AM132" i="4" s="1"/>
  <c r="O132" i="4"/>
  <c r="AL132" i="4" s="1"/>
  <c r="AT132" i="4" s="1"/>
  <c r="AH132" i="4"/>
  <c r="AP132" i="4" s="1"/>
  <c r="AU132" i="4"/>
  <c r="AW132" i="4" s="1"/>
  <c r="AI132" i="4"/>
  <c r="AQ132" i="4" s="1"/>
  <c r="AX132" i="4"/>
  <c r="F134" i="4"/>
  <c r="AX132" i="3"/>
  <c r="BQ132" i="3"/>
  <c r="S134" i="3"/>
  <c r="BR133" i="3"/>
  <c r="BT133" i="3"/>
  <c r="BP131" i="3"/>
  <c r="BD131" i="3"/>
  <c r="BJ131" i="3" s="1"/>
  <c r="CI131" i="3"/>
  <c r="AF131" i="3"/>
  <c r="AL131" i="3" s="1"/>
  <c r="CJ131" i="3"/>
  <c r="BB132" i="3"/>
  <c r="BH132" i="3" s="1"/>
  <c r="BN132" i="3"/>
  <c r="BZ132" i="3" s="1"/>
  <c r="CF132" i="3" s="1"/>
  <c r="AD133" i="3"/>
  <c r="AJ133" i="3" s="1"/>
  <c r="AB133" i="3"/>
  <c r="AH133" i="3" s="1"/>
  <c r="AC133" i="3"/>
  <c r="AI133" i="3" s="1"/>
  <c r="AE133" i="3"/>
  <c r="AK133" i="3" s="1"/>
  <c r="F134" i="3"/>
  <c r="AZ132" i="3"/>
  <c r="BF132" i="3" s="1"/>
  <c r="BL132" i="3"/>
  <c r="BX132" i="3" s="1"/>
  <c r="CD132" i="3" s="1"/>
  <c r="AA132" i="3"/>
  <c r="AG132" i="3" s="1"/>
  <c r="M132" i="3"/>
  <c r="AR132" i="3"/>
  <c r="BK132" i="3"/>
  <c r="BW132" i="3" s="1"/>
  <c r="CC132" i="3" s="1"/>
  <c r="AY132" i="3"/>
  <c r="BE132" i="3" s="1"/>
  <c r="BM132" i="3"/>
  <c r="BA132" i="3"/>
  <c r="BG132" i="3" s="1"/>
  <c r="BC132" i="3"/>
  <c r="BI132" i="3" s="1"/>
  <c r="BO132" i="3"/>
  <c r="CA132" i="3" s="1"/>
  <c r="CG132" i="3" s="1"/>
  <c r="AX132" i="2"/>
  <c r="BQ132" i="2"/>
  <c r="BT133" i="2"/>
  <c r="S134" i="2"/>
  <c r="BR133" i="2"/>
  <c r="BU133" i="2"/>
  <c r="BD131" i="2"/>
  <c r="BJ131" i="2" s="1"/>
  <c r="BP131" i="2"/>
  <c r="BK132" i="2"/>
  <c r="BW132" i="2" s="1"/>
  <c r="CC132" i="2" s="1"/>
  <c r="AR132" i="2"/>
  <c r="AY132" i="2"/>
  <c r="BE132" i="2" s="1"/>
  <c r="BO132" i="2"/>
  <c r="BC132" i="2"/>
  <c r="BI132" i="2" s="1"/>
  <c r="AC133" i="2"/>
  <c r="AI133" i="2" s="1"/>
  <c r="AE133" i="2"/>
  <c r="AK133" i="2" s="1"/>
  <c r="AD133" i="2"/>
  <c r="AJ133" i="2" s="1"/>
  <c r="AB133" i="2"/>
  <c r="AH133" i="2" s="1"/>
  <c r="F134" i="2"/>
  <c r="BN132" i="2"/>
  <c r="BZ132" i="2" s="1"/>
  <c r="CF132" i="2" s="1"/>
  <c r="BB132" i="2"/>
  <c r="BH132" i="2" s="1"/>
  <c r="AA132" i="2"/>
  <c r="AG132" i="2" s="1"/>
  <c r="M132" i="2"/>
  <c r="BA132" i="2"/>
  <c r="BG132" i="2" s="1"/>
  <c r="BM132" i="2"/>
  <c r="BY132" i="2" s="1"/>
  <c r="CE132" i="2" s="1"/>
  <c r="BL132" i="2"/>
  <c r="BX132" i="2" s="1"/>
  <c r="CD132" i="2" s="1"/>
  <c r="AZ132" i="2"/>
  <c r="BF132" i="2" s="1"/>
  <c r="CI131" i="2"/>
  <c r="AF131" i="2"/>
  <c r="AL131" i="2" s="1"/>
  <c r="AX132" i="1"/>
  <c r="BQ132" i="1"/>
  <c r="Z133" i="1"/>
  <c r="BR133" i="1"/>
  <c r="BS133" i="1"/>
  <c r="BT133" i="1"/>
  <c r="BU133" i="1"/>
  <c r="S134" i="1"/>
  <c r="BD131" i="1"/>
  <c r="BJ131" i="1" s="1"/>
  <c r="BP131" i="1"/>
  <c r="M132" i="1"/>
  <c r="AA132" i="1"/>
  <c r="AG132" i="1" s="1"/>
  <c r="AR132" i="1"/>
  <c r="AY132" i="1"/>
  <c r="BE132" i="1" s="1"/>
  <c r="BK132" i="1"/>
  <c r="BW132" i="1" s="1"/>
  <c r="CC132" i="1" s="1"/>
  <c r="AZ132" i="1"/>
  <c r="BF132" i="1" s="1"/>
  <c r="BL132" i="1"/>
  <c r="BA132" i="1"/>
  <c r="BG132" i="1" s="1"/>
  <c r="BM132" i="1"/>
  <c r="BY132" i="1" s="1"/>
  <c r="CE132" i="1" s="1"/>
  <c r="BB132" i="1"/>
  <c r="BH132" i="1" s="1"/>
  <c r="BN132" i="1"/>
  <c r="BC132" i="1"/>
  <c r="BI132" i="1" s="1"/>
  <c r="BO132" i="1"/>
  <c r="CA132" i="1" s="1"/>
  <c r="CG132" i="1" s="1"/>
  <c r="AB133" i="1"/>
  <c r="AH133" i="1" s="1"/>
  <c r="AC133" i="1"/>
  <c r="AI133" i="1" s="1"/>
  <c r="AD133" i="1"/>
  <c r="AJ133" i="1" s="1"/>
  <c r="AE133" i="1"/>
  <c r="AK133" i="1" s="1"/>
  <c r="F134" i="1"/>
  <c r="BX131" i="8"/>
  <c r="AK132" i="7"/>
  <c r="AY132" i="6"/>
  <c r="AZ131" i="5"/>
  <c r="BS132" i="3"/>
  <c r="BY131" i="3"/>
  <c r="CE131" i="3" s="1"/>
  <c r="BT132" i="1"/>
  <c r="CA131" i="3"/>
  <c r="CG131" i="3" s="1"/>
  <c r="AD132" i="3"/>
  <c r="AJ132" i="3" s="1"/>
  <c r="AB132" i="3"/>
  <c r="AH132" i="3" s="1"/>
  <c r="AC132" i="3"/>
  <c r="AI132" i="3" s="1"/>
  <c r="AE132" i="3"/>
  <c r="AK132" i="3" s="1"/>
  <c r="CB130" i="3"/>
  <c r="CH130" i="3" s="1"/>
  <c r="BV131" i="2"/>
  <c r="Z132" i="2"/>
  <c r="BU132" i="2"/>
  <c r="BY131" i="2"/>
  <c r="CE131" i="2" s="1"/>
  <c r="BX131" i="2"/>
  <c r="CD131" i="2" s="1"/>
  <c r="AK132" i="9"/>
  <c r="AC132" i="6"/>
  <c r="Z132" i="1"/>
  <c r="CB130" i="1"/>
  <c r="CH130" i="1" s="1"/>
  <c r="AY132" i="4"/>
  <c r="BR132" i="9"/>
  <c r="BR132" i="7"/>
  <c r="AC132" i="4"/>
  <c r="AJ132" i="4"/>
  <c r="AR132" i="4" s="1"/>
  <c r="BZ131" i="2"/>
  <c r="CF131" i="2" s="1"/>
  <c r="AD132" i="1"/>
  <c r="AJ132" i="1" s="1"/>
  <c r="BP132" i="9"/>
  <c r="BT132" i="7"/>
  <c r="BX131" i="7"/>
  <c r="AJ132" i="6"/>
  <c r="AR132" i="6" s="1"/>
  <c r="AY132" i="5"/>
  <c r="AG132" i="5"/>
  <c r="AO132" i="5" s="1"/>
  <c r="AK131" i="4"/>
  <c r="AS131" i="4" s="1"/>
  <c r="AZ131" i="4"/>
  <c r="Z132" i="3"/>
  <c r="BR132" i="1"/>
  <c r="BP132" i="7"/>
  <c r="AW131" i="7"/>
  <c r="BI131" i="7" s="1"/>
  <c r="AZ131" i="6"/>
  <c r="AG132" i="6"/>
  <c r="AO132" i="6" s="1"/>
  <c r="AC132" i="5"/>
  <c r="AJ132" i="5"/>
  <c r="AR132" i="5" s="1"/>
  <c r="CB130" i="2"/>
  <c r="CH130" i="2" s="1"/>
  <c r="BV131" i="1"/>
  <c r="AF131" i="1"/>
  <c r="AL131" i="1" s="1"/>
  <c r="AG132" i="4"/>
  <c r="AO132" i="4" s="1"/>
  <c r="BV131" i="3"/>
  <c r="BQ133" i="9" l="1"/>
  <c r="AL133" i="9"/>
  <c r="Y135" i="9"/>
  <c r="BT134" i="9"/>
  <c r="AU133" i="9"/>
  <c r="BG133" i="9" s="1"/>
  <c r="BN133" i="9"/>
  <c r="BX133" i="9" s="1"/>
  <c r="AT133" i="9"/>
  <c r="BF133" i="9" s="1"/>
  <c r="BM133" i="9"/>
  <c r="AM133" i="9"/>
  <c r="AY133" i="9" s="1"/>
  <c r="AR133" i="9"/>
  <c r="BD133" i="9" s="1"/>
  <c r="BK133" i="9"/>
  <c r="BU133" i="9" s="1"/>
  <c r="AN133" i="9"/>
  <c r="AZ133" i="9" s="1"/>
  <c r="R133" i="9"/>
  <c r="S133" i="9"/>
  <c r="AX133" i="9" s="1"/>
  <c r="BJ133" i="9" s="1"/>
  <c r="AS133" i="9"/>
  <c r="BE133" i="9" s="1"/>
  <c r="BL133" i="9"/>
  <c r="BV133" i="9" s="1"/>
  <c r="BO133" i="9"/>
  <c r="BY133" i="9" s="1"/>
  <c r="AV133" i="9"/>
  <c r="BH133" i="9" s="1"/>
  <c r="AP134" i="9"/>
  <c r="BB134" i="9" s="1"/>
  <c r="AO134" i="9"/>
  <c r="BA134" i="9" s="1"/>
  <c r="AQ134" i="9"/>
  <c r="BC134" i="9" s="1"/>
  <c r="F135" i="9"/>
  <c r="AI405" i="9"/>
  <c r="BS404" i="9"/>
  <c r="AH405" i="9"/>
  <c r="BR404" i="9"/>
  <c r="AJ405" i="9"/>
  <c r="BT404" i="9"/>
  <c r="AF405" i="9"/>
  <c r="BP404" i="9"/>
  <c r="AL404" i="9"/>
  <c r="AZ404" i="9" s="1"/>
  <c r="BQ404" i="9"/>
  <c r="AG405" i="9"/>
  <c r="AB405" i="9"/>
  <c r="AK404" i="9"/>
  <c r="AL133" i="8"/>
  <c r="BQ133" i="8"/>
  <c r="Y135" i="8"/>
  <c r="BR134" i="8"/>
  <c r="BP134" i="8"/>
  <c r="BT134" i="8"/>
  <c r="BL133" i="8"/>
  <c r="BV133" i="8" s="1"/>
  <c r="S133" i="8"/>
  <c r="AX133" i="8" s="1"/>
  <c r="BJ133" i="8" s="1"/>
  <c r="AS133" i="8"/>
  <c r="BE133" i="8" s="1"/>
  <c r="AO134" i="8"/>
  <c r="BA134" i="8" s="1"/>
  <c r="AQ134" i="8"/>
  <c r="BC134" i="8" s="1"/>
  <c r="F135" i="8"/>
  <c r="AP134" i="8"/>
  <c r="BB134" i="8" s="1"/>
  <c r="AN133" i="8"/>
  <c r="AZ133" i="8" s="1"/>
  <c r="R133" i="8"/>
  <c r="AR133" i="8"/>
  <c r="BD133" i="8" s="1"/>
  <c r="BK133" i="8"/>
  <c r="AM133" i="8"/>
  <c r="AY133" i="8" s="1"/>
  <c r="AU133" i="8"/>
  <c r="BG133" i="8" s="1"/>
  <c r="BN133" i="8"/>
  <c r="BM133" i="8"/>
  <c r="BW133" i="8" s="1"/>
  <c r="AT133" i="8"/>
  <c r="BF133" i="8" s="1"/>
  <c r="BO133" i="8"/>
  <c r="BY133" i="8" s="1"/>
  <c r="AV133" i="8"/>
  <c r="BH133" i="8" s="1"/>
  <c r="Y135" i="7"/>
  <c r="BP134" i="7"/>
  <c r="BR134" i="7"/>
  <c r="AK134" i="7"/>
  <c r="BT134" i="7"/>
  <c r="BQ133" i="7"/>
  <c r="AL133" i="7"/>
  <c r="AE404" i="7"/>
  <c r="AE405" i="7" s="1"/>
  <c r="AD404" i="7"/>
  <c r="AD405" i="7" s="1"/>
  <c r="AH404" i="7"/>
  <c r="AB404" i="7"/>
  <c r="AF404" i="7"/>
  <c r="AC404" i="7"/>
  <c r="AC405" i="7" s="1"/>
  <c r="AJ404" i="7"/>
  <c r="AI404" i="7"/>
  <c r="AG404" i="7"/>
  <c r="AW132" i="7"/>
  <c r="BI132" i="7" s="1"/>
  <c r="AT133" i="7"/>
  <c r="BF133" i="7" s="1"/>
  <c r="BM133" i="7"/>
  <c r="AN133" i="7"/>
  <c r="AZ133" i="7" s="1"/>
  <c r="R133" i="7"/>
  <c r="BL133" i="7"/>
  <c r="BV133" i="7" s="1"/>
  <c r="AS133" i="7"/>
  <c r="BE133" i="7" s="1"/>
  <c r="S133" i="7"/>
  <c r="AX133" i="7" s="1"/>
  <c r="BJ133" i="7" s="1"/>
  <c r="AM133" i="7"/>
  <c r="AY133" i="7" s="1"/>
  <c r="AR133" i="7"/>
  <c r="BD133" i="7" s="1"/>
  <c r="BK133" i="7"/>
  <c r="AU133" i="7"/>
  <c r="BG133" i="7" s="1"/>
  <c r="BN133" i="7"/>
  <c r="BX133" i="7" s="1"/>
  <c r="AV133" i="7"/>
  <c r="BH133" i="7" s="1"/>
  <c r="BO133" i="7"/>
  <c r="AP134" i="7"/>
  <c r="BB134" i="7" s="1"/>
  <c r="F135" i="7"/>
  <c r="AO134" i="7"/>
  <c r="BA134" i="7" s="1"/>
  <c r="AQ134" i="7"/>
  <c r="BC134" i="7" s="1"/>
  <c r="U135" i="6"/>
  <c r="AV133" i="6"/>
  <c r="AD133" i="6"/>
  <c r="AU133" i="6"/>
  <c r="AW133" i="6" s="1"/>
  <c r="O133" i="6"/>
  <c r="AL133" i="6" s="1"/>
  <c r="AT133" i="6" s="1"/>
  <c r="AH133" i="6"/>
  <c r="AP133" i="6" s="1"/>
  <c r="AE133" i="6"/>
  <c r="AM133" i="6" s="1"/>
  <c r="N133" i="6"/>
  <c r="AX133" i="6"/>
  <c r="AI133" i="6"/>
  <c r="AQ133" i="6" s="1"/>
  <c r="AG134" i="6"/>
  <c r="AO134" i="6" s="1"/>
  <c r="AJ134" i="6"/>
  <c r="AR134" i="6" s="1"/>
  <c r="F135" i="6"/>
  <c r="AF134" i="6"/>
  <c r="AN134" i="6" s="1"/>
  <c r="AD133" i="5"/>
  <c r="AV133" i="5"/>
  <c r="U135" i="5"/>
  <c r="Y404" i="5"/>
  <c r="Y405" i="5" s="1"/>
  <c r="X404" i="5"/>
  <c r="X405" i="5" s="1"/>
  <c r="Z404" i="5"/>
  <c r="W404" i="5"/>
  <c r="AA404" i="5"/>
  <c r="AK132" i="5"/>
  <c r="AS132" i="5" s="1"/>
  <c r="N133" i="5"/>
  <c r="AE133" i="5"/>
  <c r="AM133" i="5" s="1"/>
  <c r="O133" i="5"/>
  <c r="AL133" i="5" s="1"/>
  <c r="AT133" i="5" s="1"/>
  <c r="AH133" i="5"/>
  <c r="AP133" i="5" s="1"/>
  <c r="AU133" i="5"/>
  <c r="AW133" i="5" s="1"/>
  <c r="AI133" i="5"/>
  <c r="AQ133" i="5" s="1"/>
  <c r="AX133" i="5"/>
  <c r="AF134" i="5"/>
  <c r="AN134" i="5" s="1"/>
  <c r="AJ134" i="5"/>
  <c r="AR134" i="5" s="1"/>
  <c r="F135" i="5"/>
  <c r="AD133" i="4"/>
  <c r="AV133" i="4"/>
  <c r="U135" i="4"/>
  <c r="W404" i="4"/>
  <c r="AA404" i="4"/>
  <c r="Y404" i="4"/>
  <c r="Y405" i="4" s="1"/>
  <c r="AB404" i="4"/>
  <c r="AB405" i="4" s="1"/>
  <c r="Z404" i="4"/>
  <c r="X404" i="4"/>
  <c r="X405" i="4" s="1"/>
  <c r="AK132" i="4"/>
  <c r="AS132" i="4" s="1"/>
  <c r="N133" i="4"/>
  <c r="AE133" i="4"/>
  <c r="AM133" i="4" s="1"/>
  <c r="O133" i="4"/>
  <c r="AL133" i="4" s="1"/>
  <c r="AT133" i="4" s="1"/>
  <c r="AH133" i="4"/>
  <c r="AP133" i="4" s="1"/>
  <c r="AU133" i="4"/>
  <c r="AW133" i="4" s="1"/>
  <c r="AI133" i="4"/>
  <c r="AQ133" i="4" s="1"/>
  <c r="AX133" i="4"/>
  <c r="AF134" i="4"/>
  <c r="AN134" i="4" s="1"/>
  <c r="AG134" i="4"/>
  <c r="AO134" i="4" s="1"/>
  <c r="AJ134" i="4"/>
  <c r="AR134" i="4" s="1"/>
  <c r="F135" i="4"/>
  <c r="BS134" i="3"/>
  <c r="S135" i="3"/>
  <c r="BR134" i="3"/>
  <c r="BT134" i="3"/>
  <c r="AX133" i="3"/>
  <c r="BQ133" i="3"/>
  <c r="BA133" i="3"/>
  <c r="BG133" i="3" s="1"/>
  <c r="BM133" i="3"/>
  <c r="F135" i="3"/>
  <c r="AR133" i="3"/>
  <c r="AY133" i="3"/>
  <c r="BE133" i="3" s="1"/>
  <c r="BK133" i="3"/>
  <c r="BC133" i="3"/>
  <c r="BI133" i="3" s="1"/>
  <c r="BO133" i="3"/>
  <c r="M133" i="3"/>
  <c r="AA133" i="3"/>
  <c r="AG133" i="3" s="1"/>
  <c r="AZ133" i="3"/>
  <c r="BF133" i="3" s="1"/>
  <c r="BL133" i="3"/>
  <c r="BX133" i="3" s="1"/>
  <c r="CD133" i="3" s="1"/>
  <c r="BB133" i="3"/>
  <c r="BH133" i="3" s="1"/>
  <c r="BN133" i="3"/>
  <c r="BZ133" i="3" s="1"/>
  <c r="CF133" i="3" s="1"/>
  <c r="X404" i="3"/>
  <c r="X405" i="3" s="1"/>
  <c r="AW404" i="3"/>
  <c r="AU404" i="3"/>
  <c r="AV404" i="3"/>
  <c r="V404" i="3"/>
  <c r="V405" i="3" s="1"/>
  <c r="AS404" i="3"/>
  <c r="Y404" i="3"/>
  <c r="Y405" i="3" s="1"/>
  <c r="W404" i="3"/>
  <c r="W405" i="3" s="1"/>
  <c r="AT404" i="3"/>
  <c r="U404" i="3"/>
  <c r="AF132" i="3"/>
  <c r="AL132" i="3" s="1"/>
  <c r="CJ132" i="3"/>
  <c r="CI132" i="3"/>
  <c r="BD132" i="3"/>
  <c r="BJ132" i="3" s="1"/>
  <c r="BP132" i="3"/>
  <c r="S135" i="2"/>
  <c r="BU134" i="2"/>
  <c r="BQ133" i="2"/>
  <c r="AX133" i="2"/>
  <c r="BP132" i="2"/>
  <c r="BD132" i="2"/>
  <c r="BJ132" i="2" s="1"/>
  <c r="BL133" i="2"/>
  <c r="BX133" i="2" s="1"/>
  <c r="CD133" i="2" s="1"/>
  <c r="AZ133" i="2"/>
  <c r="BF133" i="2" s="1"/>
  <c r="BB133" i="2"/>
  <c r="BH133" i="2" s="1"/>
  <c r="BN133" i="2"/>
  <c r="BZ133" i="2" s="1"/>
  <c r="CF133" i="2" s="1"/>
  <c r="M133" i="2"/>
  <c r="AA133" i="2"/>
  <c r="AG133" i="2" s="1"/>
  <c r="AY133" i="2"/>
  <c r="BE133" i="2" s="1"/>
  <c r="AR133" i="2"/>
  <c r="BK133" i="2"/>
  <c r="BW133" i="2" s="1"/>
  <c r="CC133" i="2" s="1"/>
  <c r="BA133" i="2"/>
  <c r="BG133" i="2" s="1"/>
  <c r="BM133" i="2"/>
  <c r="AB134" i="2"/>
  <c r="AH134" i="2" s="1"/>
  <c r="AC134" i="2"/>
  <c r="AI134" i="2" s="1"/>
  <c r="AE134" i="2"/>
  <c r="AK134" i="2" s="1"/>
  <c r="F135" i="2"/>
  <c r="AD134" i="2"/>
  <c r="AJ134" i="2" s="1"/>
  <c r="BC133" i="2"/>
  <c r="BI133" i="2" s="1"/>
  <c r="BO133" i="2"/>
  <c r="CA133" i="2" s="1"/>
  <c r="CG133" i="2" s="1"/>
  <c r="X404" i="2"/>
  <c r="X405" i="2" s="1"/>
  <c r="V404" i="2"/>
  <c r="V405" i="2" s="1"/>
  <c r="U404" i="2"/>
  <c r="AT404" i="2"/>
  <c r="AW404" i="2"/>
  <c r="W404" i="2"/>
  <c r="W405" i="2" s="1"/>
  <c r="AU404" i="2"/>
  <c r="AS404" i="2"/>
  <c r="AV404" i="2"/>
  <c r="Y404" i="2"/>
  <c r="Y405" i="2" s="1"/>
  <c r="AF132" i="2"/>
  <c r="AL132" i="2" s="1"/>
  <c r="CI132" i="2"/>
  <c r="AX133" i="1"/>
  <c r="BV133" i="1" s="1"/>
  <c r="BQ133" i="1"/>
  <c r="BS134" i="1"/>
  <c r="BU134" i="1"/>
  <c r="S135" i="1"/>
  <c r="AV404" i="1"/>
  <c r="X404" i="1"/>
  <c r="X405" i="1" s="1"/>
  <c r="W404" i="1"/>
  <c r="W405" i="1" s="1"/>
  <c r="AT404" i="1"/>
  <c r="V404" i="1"/>
  <c r="V405" i="1" s="1"/>
  <c r="U404" i="1"/>
  <c r="AU404" i="1"/>
  <c r="AW404" i="1"/>
  <c r="AS404" i="1"/>
  <c r="Y404" i="1"/>
  <c r="Y405" i="1" s="1"/>
  <c r="AF132" i="1"/>
  <c r="AL132" i="1" s="1"/>
  <c r="BD132" i="1"/>
  <c r="BJ132" i="1" s="1"/>
  <c r="BP132" i="1"/>
  <c r="M133" i="1"/>
  <c r="AA133" i="1"/>
  <c r="AG133" i="1" s="1"/>
  <c r="AR133" i="1"/>
  <c r="AY133" i="1"/>
  <c r="BE133" i="1" s="1"/>
  <c r="BK133" i="1"/>
  <c r="BW133" i="1" s="1"/>
  <c r="CC133" i="1" s="1"/>
  <c r="AZ133" i="1"/>
  <c r="BF133" i="1" s="1"/>
  <c r="BL133" i="1"/>
  <c r="BX133" i="1" s="1"/>
  <c r="CD133" i="1" s="1"/>
  <c r="BA133" i="1"/>
  <c r="BG133" i="1" s="1"/>
  <c r="BM133" i="1"/>
  <c r="BY133" i="1" s="1"/>
  <c r="CE133" i="1" s="1"/>
  <c r="BB133" i="1"/>
  <c r="BH133" i="1" s="1"/>
  <c r="BN133" i="1"/>
  <c r="BZ133" i="1" s="1"/>
  <c r="CF133" i="1" s="1"/>
  <c r="BC133" i="1"/>
  <c r="BI133" i="1" s="1"/>
  <c r="BO133" i="1"/>
  <c r="CA133" i="1" s="1"/>
  <c r="CG133" i="1" s="1"/>
  <c r="AB134" i="1"/>
  <c r="AH134" i="1" s="1"/>
  <c r="AC134" i="1"/>
  <c r="AI134" i="1" s="1"/>
  <c r="AD134" i="1"/>
  <c r="AJ134" i="1" s="1"/>
  <c r="AE134" i="1"/>
  <c r="AK134" i="1" s="1"/>
  <c r="F135" i="1"/>
  <c r="AK133" i="8"/>
  <c r="AK132" i="6"/>
  <c r="AS132" i="6" s="1"/>
  <c r="AZ132" i="6"/>
  <c r="AC133" i="5"/>
  <c r="AC133" i="4"/>
  <c r="CB131" i="3"/>
  <c r="CH131" i="3" s="1"/>
  <c r="AZ132" i="4"/>
  <c r="AF133" i="4"/>
  <c r="AN133" i="4" s="1"/>
  <c r="AG133" i="4"/>
  <c r="AO133" i="4" s="1"/>
  <c r="AJ133" i="4"/>
  <c r="AR133" i="4" s="1"/>
  <c r="BV132" i="3"/>
  <c r="BS133" i="3"/>
  <c r="BU133" i="3"/>
  <c r="Z133" i="3"/>
  <c r="BY132" i="3"/>
  <c r="CE132" i="3" s="1"/>
  <c r="BS133" i="2"/>
  <c r="CB131" i="2"/>
  <c r="CH131" i="2" s="1"/>
  <c r="BX132" i="1"/>
  <c r="CD132" i="1" s="1"/>
  <c r="BZ132" i="1"/>
  <c r="CF132" i="1" s="1"/>
  <c r="BU132" i="9"/>
  <c r="BP133" i="8"/>
  <c r="BT133" i="7"/>
  <c r="Z133" i="2"/>
  <c r="AK133" i="9"/>
  <c r="BW132" i="9"/>
  <c r="AW132" i="9"/>
  <c r="BI132" i="9" s="1"/>
  <c r="AC133" i="6"/>
  <c r="AG133" i="5"/>
  <c r="AO133" i="5" s="1"/>
  <c r="BV132" i="2"/>
  <c r="BP133" i="7"/>
  <c r="AY133" i="5"/>
  <c r="AJ133" i="5"/>
  <c r="AR133" i="5" s="1"/>
  <c r="AY133" i="4"/>
  <c r="BS133" i="8"/>
  <c r="BR133" i="7"/>
  <c r="AY133" i="6"/>
  <c r="CA132" i="2"/>
  <c r="CG132" i="2" s="1"/>
  <c r="BV132" i="1"/>
  <c r="CB131" i="1"/>
  <c r="CH131" i="1" s="1"/>
  <c r="AK133" i="7"/>
  <c r="BU132" i="7"/>
  <c r="BW132" i="7"/>
  <c r="BY132" i="7"/>
  <c r="BR133" i="9"/>
  <c r="AZ132" i="5"/>
  <c r="AW132" i="8"/>
  <c r="BI132" i="8" s="1"/>
  <c r="AG404" i="8"/>
  <c r="AJ404" i="8"/>
  <c r="AB404" i="8"/>
  <c r="AE404" i="8"/>
  <c r="AE405" i="8" s="1"/>
  <c r="AH404" i="8"/>
  <c r="AC404" i="8"/>
  <c r="AC405" i="8" s="1"/>
  <c r="AF404" i="8"/>
  <c r="AD404" i="8"/>
  <c r="AD405" i="8" s="1"/>
  <c r="AI404" i="8"/>
  <c r="AA404" i="6"/>
  <c r="X404" i="6"/>
  <c r="X405" i="6" s="1"/>
  <c r="Y404" i="6"/>
  <c r="Y405" i="6" s="1"/>
  <c r="Z404" i="6"/>
  <c r="W404" i="6"/>
  <c r="AB404" i="6"/>
  <c r="AB405" i="6" s="1"/>
  <c r="BP135" i="9" l="1"/>
  <c r="Y136" i="9"/>
  <c r="AK135" i="9"/>
  <c r="AL134" i="9"/>
  <c r="BQ134" i="9"/>
  <c r="AW133" i="9"/>
  <c r="BI133" i="9" s="1"/>
  <c r="AS134" i="9"/>
  <c r="BE134" i="9" s="1"/>
  <c r="BL134" i="9"/>
  <c r="BV134" i="9" s="1"/>
  <c r="S134" i="9"/>
  <c r="AX134" i="9" s="1"/>
  <c r="BJ134" i="9" s="1"/>
  <c r="AU134" i="9"/>
  <c r="BG134" i="9" s="1"/>
  <c r="BN134" i="9"/>
  <c r="BX134" i="9" s="1"/>
  <c r="R134" i="9"/>
  <c r="AN134" i="9"/>
  <c r="AZ134" i="9" s="1"/>
  <c r="AR134" i="9"/>
  <c r="BD134" i="9" s="1"/>
  <c r="BK134" i="9"/>
  <c r="BU134" i="9" s="1"/>
  <c r="BM134" i="9"/>
  <c r="BW134" i="9" s="1"/>
  <c r="AT134" i="9"/>
  <c r="BF134" i="9" s="1"/>
  <c r="AV134" i="9"/>
  <c r="BH134" i="9" s="1"/>
  <c r="BO134" i="9"/>
  <c r="BY134" i="9" s="1"/>
  <c r="AO135" i="9"/>
  <c r="BA135" i="9" s="1"/>
  <c r="AP135" i="9"/>
  <c r="BB135" i="9" s="1"/>
  <c r="AQ135" i="9"/>
  <c r="BC135" i="9" s="1"/>
  <c r="F136" i="9"/>
  <c r="BS405" i="9"/>
  <c r="BR405" i="9"/>
  <c r="BT405" i="9"/>
  <c r="BP405" i="9"/>
  <c r="BQ405" i="9"/>
  <c r="AL405" i="9"/>
  <c r="AZ405" i="9" s="1"/>
  <c r="AK405" i="9"/>
  <c r="BR135" i="8"/>
  <c r="Y136" i="8"/>
  <c r="BS135" i="8"/>
  <c r="BQ134" i="8"/>
  <c r="AL134" i="8"/>
  <c r="AR134" i="8"/>
  <c r="BD134" i="8" s="1"/>
  <c r="BK134" i="8"/>
  <c r="BU134" i="8" s="1"/>
  <c r="AU134" i="8"/>
  <c r="BG134" i="8" s="1"/>
  <c r="BN134" i="8"/>
  <c r="BX134" i="8" s="1"/>
  <c r="BL134" i="8"/>
  <c r="BV134" i="8" s="1"/>
  <c r="S134" i="8"/>
  <c r="AX134" i="8" s="1"/>
  <c r="BJ134" i="8" s="1"/>
  <c r="AS134" i="8"/>
  <c r="BE134" i="8" s="1"/>
  <c r="AP135" i="8"/>
  <c r="BB135" i="8" s="1"/>
  <c r="F136" i="8"/>
  <c r="AO135" i="8"/>
  <c r="BA135" i="8" s="1"/>
  <c r="AQ135" i="8"/>
  <c r="BC135" i="8" s="1"/>
  <c r="AT134" i="8"/>
  <c r="BF134" i="8" s="1"/>
  <c r="BM134" i="8"/>
  <c r="BW134" i="8" s="1"/>
  <c r="BO134" i="8"/>
  <c r="BY134" i="8" s="1"/>
  <c r="AV134" i="8"/>
  <c r="BH134" i="8" s="1"/>
  <c r="R134" i="8"/>
  <c r="AW134" i="8" s="1"/>
  <c r="BI134" i="8" s="1"/>
  <c r="AN134" i="8"/>
  <c r="AZ134" i="8" s="1"/>
  <c r="AW133" i="8"/>
  <c r="BI133" i="8" s="1"/>
  <c r="AL134" i="7"/>
  <c r="BQ134" i="7"/>
  <c r="BP135" i="7"/>
  <c r="BT135" i="7"/>
  <c r="Y136" i="7"/>
  <c r="BR404" i="7"/>
  <c r="AH405" i="7"/>
  <c r="AK404" i="7"/>
  <c r="AB405" i="7"/>
  <c r="BP404" i="7"/>
  <c r="AF405" i="7"/>
  <c r="BT404" i="7"/>
  <c r="AJ405" i="7"/>
  <c r="BS404" i="7"/>
  <c r="AI405" i="7"/>
  <c r="AG405" i="7"/>
  <c r="BQ404" i="7"/>
  <c r="AL404" i="7"/>
  <c r="AW133" i="7"/>
  <c r="BI133" i="7" s="1"/>
  <c r="AS134" i="7"/>
  <c r="BE134" i="7" s="1"/>
  <c r="BL134" i="7"/>
  <c r="BV134" i="7" s="1"/>
  <c r="S134" i="7"/>
  <c r="AX134" i="7" s="1"/>
  <c r="BJ134" i="7" s="1"/>
  <c r="AU134" i="7"/>
  <c r="BG134" i="7" s="1"/>
  <c r="BN134" i="7"/>
  <c r="F136" i="7"/>
  <c r="AO135" i="7"/>
  <c r="BA135" i="7" s="1"/>
  <c r="AQ135" i="7"/>
  <c r="BC135" i="7" s="1"/>
  <c r="AP135" i="7"/>
  <c r="BB135" i="7" s="1"/>
  <c r="AT134" i="7"/>
  <c r="BF134" i="7" s="1"/>
  <c r="BM134" i="7"/>
  <c r="BW134" i="7" s="1"/>
  <c r="AV134" i="7"/>
  <c r="BH134" i="7" s="1"/>
  <c r="BO134" i="7"/>
  <c r="BY134" i="7" s="1"/>
  <c r="AR134" i="7"/>
  <c r="BD134" i="7" s="1"/>
  <c r="BK134" i="7"/>
  <c r="BU134" i="7" s="1"/>
  <c r="R134" i="7"/>
  <c r="AN134" i="7"/>
  <c r="AZ134" i="7" s="1"/>
  <c r="AD134" i="6"/>
  <c r="AV134" i="6"/>
  <c r="U136" i="6"/>
  <c r="AK133" i="6"/>
  <c r="AS133" i="6" s="1"/>
  <c r="AJ135" i="6"/>
  <c r="AR135" i="6" s="1"/>
  <c r="F136" i="6"/>
  <c r="AG135" i="6"/>
  <c r="AO135" i="6" s="1"/>
  <c r="AH134" i="6"/>
  <c r="AP134" i="6" s="1"/>
  <c r="AU134" i="6"/>
  <c r="AW134" i="6" s="1"/>
  <c r="O134" i="6"/>
  <c r="AL134" i="6" s="1"/>
  <c r="AT134" i="6" s="1"/>
  <c r="N134" i="6"/>
  <c r="AE134" i="6"/>
  <c r="AM134" i="6" s="1"/>
  <c r="AX134" i="6"/>
  <c r="AI134" i="6"/>
  <c r="AQ134" i="6" s="1"/>
  <c r="AD134" i="5"/>
  <c r="AV134" i="5"/>
  <c r="U136" i="5"/>
  <c r="Z405" i="5"/>
  <c r="AD404" i="5"/>
  <c r="AV404" i="5"/>
  <c r="AC404" i="5"/>
  <c r="W405" i="5"/>
  <c r="AY404" i="5"/>
  <c r="AA405" i="5"/>
  <c r="AK133" i="5"/>
  <c r="AS133" i="5" s="1"/>
  <c r="N134" i="5"/>
  <c r="AE134" i="5"/>
  <c r="AM134" i="5" s="1"/>
  <c r="O134" i="5"/>
  <c r="AL134" i="5" s="1"/>
  <c r="AT134" i="5" s="1"/>
  <c r="AH134" i="5"/>
  <c r="AP134" i="5" s="1"/>
  <c r="AU134" i="5"/>
  <c r="AW134" i="5" s="1"/>
  <c r="AI134" i="5"/>
  <c r="AQ134" i="5" s="1"/>
  <c r="AX134" i="5"/>
  <c r="AF135" i="5"/>
  <c r="AN135" i="5" s="1"/>
  <c r="AG135" i="5"/>
  <c r="AO135" i="5" s="1"/>
  <c r="AJ135" i="5"/>
  <c r="AR135" i="5" s="1"/>
  <c r="F136" i="5"/>
  <c r="AD134" i="4"/>
  <c r="AV134" i="4"/>
  <c r="U136" i="4"/>
  <c r="AC404" i="4"/>
  <c r="W405" i="4"/>
  <c r="AY404" i="4"/>
  <c r="AA405" i="4"/>
  <c r="Z405" i="4"/>
  <c r="AD404" i="4"/>
  <c r="AV404" i="4"/>
  <c r="AK133" i="4"/>
  <c r="AS133" i="4" s="1"/>
  <c r="N134" i="4"/>
  <c r="AE134" i="4"/>
  <c r="AM134" i="4" s="1"/>
  <c r="O134" i="4"/>
  <c r="AH134" i="4"/>
  <c r="AP134" i="4" s="1"/>
  <c r="AU134" i="4"/>
  <c r="AI134" i="4"/>
  <c r="AQ134" i="4" s="1"/>
  <c r="AX134" i="4"/>
  <c r="F136" i="4"/>
  <c r="BU135" i="3"/>
  <c r="BR135" i="3"/>
  <c r="BS135" i="3"/>
  <c r="S136" i="3"/>
  <c r="AX134" i="3"/>
  <c r="BV134" i="3" s="1"/>
  <c r="BQ134" i="3"/>
  <c r="M134" i="3"/>
  <c r="AA134" i="3"/>
  <c r="AG134" i="3" s="1"/>
  <c r="AZ134" i="3"/>
  <c r="BF134" i="3" s="1"/>
  <c r="BL134" i="3"/>
  <c r="BX134" i="3" s="1"/>
  <c r="CD134" i="3" s="1"/>
  <c r="BK134" i="3"/>
  <c r="BW134" i="3" s="1"/>
  <c r="CC134" i="3" s="1"/>
  <c r="AR134" i="3"/>
  <c r="AY134" i="3"/>
  <c r="BE134" i="3" s="1"/>
  <c r="BB134" i="3"/>
  <c r="BH134" i="3" s="1"/>
  <c r="BN134" i="3"/>
  <c r="BZ134" i="3" s="1"/>
  <c r="CF134" i="3" s="1"/>
  <c r="BA134" i="3"/>
  <c r="BG134" i="3" s="1"/>
  <c r="BM134" i="3"/>
  <c r="BY134" i="3" s="1"/>
  <c r="CE134" i="3" s="1"/>
  <c r="BC134" i="3"/>
  <c r="BI134" i="3" s="1"/>
  <c r="BO134" i="3"/>
  <c r="CA134" i="3" s="1"/>
  <c r="CG134" i="3" s="1"/>
  <c r="AE135" i="3"/>
  <c r="AK135" i="3" s="1"/>
  <c r="AC135" i="3"/>
  <c r="AI135" i="3" s="1"/>
  <c r="AB135" i="3"/>
  <c r="AH135" i="3" s="1"/>
  <c r="AD135" i="3"/>
  <c r="AJ135" i="3" s="1"/>
  <c r="F136" i="3"/>
  <c r="BD133" i="3"/>
  <c r="BJ133" i="3" s="1"/>
  <c r="BP133" i="3"/>
  <c r="CB133" i="3" s="1"/>
  <c r="CH133" i="3" s="1"/>
  <c r="AF133" i="3"/>
  <c r="AL133" i="3" s="1"/>
  <c r="CI133" i="3"/>
  <c r="CJ133" i="3"/>
  <c r="BU404" i="3"/>
  <c r="AW405" i="3"/>
  <c r="BS404" i="3"/>
  <c r="AU405" i="3"/>
  <c r="BT404" i="3"/>
  <c r="AV405" i="3"/>
  <c r="BQ404" i="3"/>
  <c r="AX404" i="3"/>
  <c r="AS405" i="3"/>
  <c r="BR404" i="3"/>
  <c r="AT405" i="3"/>
  <c r="Z404" i="3"/>
  <c r="U405" i="3"/>
  <c r="S136" i="2"/>
  <c r="BR135" i="2"/>
  <c r="BS135" i="2"/>
  <c r="AX134" i="2"/>
  <c r="BQ134" i="2"/>
  <c r="AF133" i="2"/>
  <c r="AL133" i="2" s="1"/>
  <c r="CI133" i="2"/>
  <c r="BD133" i="2"/>
  <c r="BJ133" i="2" s="1"/>
  <c r="BP133" i="2"/>
  <c r="CB133" i="2" s="1"/>
  <c r="CH133" i="2" s="1"/>
  <c r="BK134" i="2"/>
  <c r="BW134" i="2" s="1"/>
  <c r="CC134" i="2" s="1"/>
  <c r="AY134" i="2"/>
  <c r="BE134" i="2" s="1"/>
  <c r="AR134" i="2"/>
  <c r="BA134" i="2"/>
  <c r="BG134" i="2" s="1"/>
  <c r="BM134" i="2"/>
  <c r="BC134" i="2"/>
  <c r="BI134" i="2" s="1"/>
  <c r="BO134" i="2"/>
  <c r="CA134" i="2" s="1"/>
  <c r="CG134" i="2" s="1"/>
  <c r="AZ134" i="2"/>
  <c r="BF134" i="2" s="1"/>
  <c r="BL134" i="2"/>
  <c r="M134" i="2"/>
  <c r="AA134" i="2"/>
  <c r="AG134" i="2" s="1"/>
  <c r="BB134" i="2"/>
  <c r="BH134" i="2" s="1"/>
  <c r="BN134" i="2"/>
  <c r="AC135" i="2"/>
  <c r="AI135" i="2" s="1"/>
  <c r="F136" i="2"/>
  <c r="AB135" i="2"/>
  <c r="AH135" i="2" s="1"/>
  <c r="AE135" i="2"/>
  <c r="AK135" i="2" s="1"/>
  <c r="AD135" i="2"/>
  <c r="AJ135" i="2" s="1"/>
  <c r="Z404" i="2"/>
  <c r="U405" i="2"/>
  <c r="BR404" i="2"/>
  <c r="AT405" i="2"/>
  <c r="BU404" i="2"/>
  <c r="AW405" i="2"/>
  <c r="BS404" i="2"/>
  <c r="AU405" i="2"/>
  <c r="BQ404" i="2"/>
  <c r="AX404" i="2"/>
  <c r="BV404" i="2" s="1"/>
  <c r="AS405" i="2"/>
  <c r="BT404" i="2"/>
  <c r="AV405" i="2"/>
  <c r="AX134" i="1"/>
  <c r="BV134" i="1" s="1"/>
  <c r="BQ134" i="1"/>
  <c r="BR135" i="1"/>
  <c r="BS135" i="1"/>
  <c r="BT135" i="1"/>
  <c r="BU135" i="1"/>
  <c r="S136" i="1"/>
  <c r="BT404" i="1"/>
  <c r="AV405" i="1"/>
  <c r="BR404" i="1"/>
  <c r="AT405" i="1"/>
  <c r="Z404" i="1"/>
  <c r="U405" i="1"/>
  <c r="AU405" i="1"/>
  <c r="BS404" i="1"/>
  <c r="BU404" i="1"/>
  <c r="AW405" i="1"/>
  <c r="AS405" i="1"/>
  <c r="AX404" i="1"/>
  <c r="BV404" i="1" s="1"/>
  <c r="BQ404" i="1"/>
  <c r="AF133" i="1"/>
  <c r="AL133" i="1" s="1"/>
  <c r="BD133" i="1"/>
  <c r="BJ133" i="1" s="1"/>
  <c r="BP133" i="1"/>
  <c r="CB133" i="1" s="1"/>
  <c r="CH133" i="1" s="1"/>
  <c r="M134" i="1"/>
  <c r="AA134" i="1"/>
  <c r="AG134" i="1" s="1"/>
  <c r="AR134" i="1"/>
  <c r="AY134" i="1"/>
  <c r="BE134" i="1" s="1"/>
  <c r="BK134" i="1"/>
  <c r="BW134" i="1" s="1"/>
  <c r="CC134" i="1" s="1"/>
  <c r="AZ134" i="1"/>
  <c r="BF134" i="1" s="1"/>
  <c r="BL134" i="1"/>
  <c r="BA134" i="1"/>
  <c r="BG134" i="1" s="1"/>
  <c r="BM134" i="1"/>
  <c r="BY134" i="1" s="1"/>
  <c r="CE134" i="1" s="1"/>
  <c r="BB134" i="1"/>
  <c r="BH134" i="1" s="1"/>
  <c r="BN134" i="1"/>
  <c r="BZ134" i="1" s="1"/>
  <c r="CF134" i="1" s="1"/>
  <c r="BC134" i="1"/>
  <c r="BI134" i="1" s="1"/>
  <c r="BO134" i="1"/>
  <c r="CA134" i="1" s="1"/>
  <c r="CG134" i="1" s="1"/>
  <c r="AB135" i="1"/>
  <c r="AH135" i="1" s="1"/>
  <c r="AC135" i="1"/>
  <c r="AI135" i="1" s="1"/>
  <c r="AD135" i="1"/>
  <c r="AJ135" i="1" s="1"/>
  <c r="AE135" i="1"/>
  <c r="AK135" i="1" s="1"/>
  <c r="F136" i="1"/>
  <c r="AG405" i="8"/>
  <c r="BQ404" i="8"/>
  <c r="AL404" i="8"/>
  <c r="BT404" i="8"/>
  <c r="AJ405" i="8"/>
  <c r="AK404" i="8"/>
  <c r="AB405" i="8"/>
  <c r="BR404" i="8"/>
  <c r="AH405" i="8"/>
  <c r="BP404" i="8"/>
  <c r="AF405" i="8"/>
  <c r="BS404" i="8"/>
  <c r="AI405" i="8"/>
  <c r="AY404" i="6"/>
  <c r="AA405" i="6"/>
  <c r="Z405" i="6"/>
  <c r="AV404" i="6"/>
  <c r="AD404" i="6"/>
  <c r="AC404" i="6"/>
  <c r="W405" i="6"/>
  <c r="AC134" i="6"/>
  <c r="BR134" i="1"/>
  <c r="BY133" i="3"/>
  <c r="CE133" i="3" s="1"/>
  <c r="AB134" i="3"/>
  <c r="AH134" i="3" s="1"/>
  <c r="AD134" i="3"/>
  <c r="AJ134" i="3" s="1"/>
  <c r="AE134" i="3"/>
  <c r="AK134" i="3" s="1"/>
  <c r="AC134" i="3"/>
  <c r="AI134" i="3" s="1"/>
  <c r="BW133" i="3"/>
  <c r="CC133" i="3" s="1"/>
  <c r="CA133" i="3"/>
  <c r="CG133" i="3" s="1"/>
  <c r="CB132" i="3"/>
  <c r="CH132" i="3" s="1"/>
  <c r="BR134" i="2"/>
  <c r="BT134" i="2"/>
  <c r="BS134" i="2"/>
  <c r="Z134" i="2"/>
  <c r="BS134" i="7"/>
  <c r="AZ133" i="6"/>
  <c r="AY134" i="5"/>
  <c r="AK134" i="9"/>
  <c r="BP134" i="9"/>
  <c r="BW133" i="9"/>
  <c r="BS134" i="8"/>
  <c r="BU133" i="8"/>
  <c r="BX133" i="8"/>
  <c r="AC134" i="5"/>
  <c r="Z134" i="3"/>
  <c r="Z134" i="1"/>
  <c r="BT134" i="1"/>
  <c r="AG134" i="5"/>
  <c r="AO134" i="5" s="1"/>
  <c r="AY134" i="4"/>
  <c r="BU134" i="3"/>
  <c r="BV133" i="3"/>
  <c r="BS134" i="9"/>
  <c r="BR134" i="9"/>
  <c r="CB132" i="2"/>
  <c r="CH132" i="2" s="1"/>
  <c r="AK134" i="8"/>
  <c r="BW133" i="7"/>
  <c r="BU133" i="7"/>
  <c r="BY133" i="7"/>
  <c r="AY134" i="6"/>
  <c r="AZ133" i="5"/>
  <c r="AC134" i="4"/>
  <c r="CB132" i="1"/>
  <c r="CH132" i="1" s="1"/>
  <c r="AZ133" i="4"/>
  <c r="BV133" i="2"/>
  <c r="BY133" i="2"/>
  <c r="CE133" i="2" s="1"/>
  <c r="AM134" i="9"/>
  <c r="AY134" i="9" s="1"/>
  <c r="AM134" i="8"/>
  <c r="AY134" i="8" s="1"/>
  <c r="AM134" i="7"/>
  <c r="AY134" i="7" s="1"/>
  <c r="AZ134" i="5" l="1"/>
  <c r="AZ134" i="6"/>
  <c r="AZ134" i="4"/>
  <c r="BQ135" i="9"/>
  <c r="AL135" i="9"/>
  <c r="BS136" i="9"/>
  <c r="Y137" i="9"/>
  <c r="BR136" i="9"/>
  <c r="BT136" i="9"/>
  <c r="R135" i="9"/>
  <c r="AW135" i="9" s="1"/>
  <c r="BI135" i="9" s="1"/>
  <c r="AN135" i="9"/>
  <c r="AZ135" i="9" s="1"/>
  <c r="AR135" i="9"/>
  <c r="BD135" i="9" s="1"/>
  <c r="BK135" i="9"/>
  <c r="BU135" i="9" s="1"/>
  <c r="AT135" i="9"/>
  <c r="BF135" i="9" s="1"/>
  <c r="BM135" i="9"/>
  <c r="BO135" i="9"/>
  <c r="AV135" i="9"/>
  <c r="BH135" i="9" s="1"/>
  <c r="S135" i="9"/>
  <c r="AX135" i="9" s="1"/>
  <c r="BJ135" i="9" s="1"/>
  <c r="AS135" i="9"/>
  <c r="BE135" i="9" s="1"/>
  <c r="BL135" i="9"/>
  <c r="BV135" i="9" s="1"/>
  <c r="BN135" i="9"/>
  <c r="AU135" i="9"/>
  <c r="BG135" i="9" s="1"/>
  <c r="AP136" i="9"/>
  <c r="BB136" i="9" s="1"/>
  <c r="F137" i="9"/>
  <c r="AQ136" i="9"/>
  <c r="BC136" i="9" s="1"/>
  <c r="AM136" i="9"/>
  <c r="AY136" i="9" s="1"/>
  <c r="AO136" i="9"/>
  <c r="BA136" i="9" s="1"/>
  <c r="AL135" i="8"/>
  <c r="BQ135" i="8"/>
  <c r="BP136" i="8"/>
  <c r="Y137" i="8"/>
  <c r="BR136" i="8"/>
  <c r="BT136" i="8"/>
  <c r="AR135" i="8"/>
  <c r="BD135" i="8" s="1"/>
  <c r="BK135" i="8"/>
  <c r="AP136" i="8"/>
  <c r="BB136" i="8" s="1"/>
  <c r="AM136" i="8"/>
  <c r="AY136" i="8" s="1"/>
  <c r="AO136" i="8"/>
  <c r="BA136" i="8" s="1"/>
  <c r="AQ136" i="8"/>
  <c r="BC136" i="8" s="1"/>
  <c r="F137" i="8"/>
  <c r="R135" i="8"/>
  <c r="AN135" i="8"/>
  <c r="AZ135" i="8" s="1"/>
  <c r="AS135" i="8"/>
  <c r="BE135" i="8" s="1"/>
  <c r="S135" i="8"/>
  <c r="AX135" i="8" s="1"/>
  <c r="BJ135" i="8" s="1"/>
  <c r="BL135" i="8"/>
  <c r="BV135" i="8" s="1"/>
  <c r="BN135" i="8"/>
  <c r="BX135" i="8" s="1"/>
  <c r="AU135" i="8"/>
  <c r="BG135" i="8" s="1"/>
  <c r="BM135" i="8"/>
  <c r="BW135" i="8" s="1"/>
  <c r="AT135" i="8"/>
  <c r="BF135" i="8" s="1"/>
  <c r="BO135" i="8"/>
  <c r="AV135" i="8"/>
  <c r="BH135" i="8" s="1"/>
  <c r="AL135" i="7"/>
  <c r="BQ135" i="7"/>
  <c r="BS136" i="7"/>
  <c r="BR136" i="7"/>
  <c r="Y137" i="7"/>
  <c r="BR405" i="7"/>
  <c r="AK405" i="7"/>
  <c r="BP405" i="7"/>
  <c r="BT405" i="7"/>
  <c r="BS405" i="7"/>
  <c r="AL405" i="7"/>
  <c r="BQ405" i="7"/>
  <c r="AU135" i="7"/>
  <c r="BG135" i="7" s="1"/>
  <c r="BN135" i="7"/>
  <c r="AP136" i="7"/>
  <c r="BB136" i="7" s="1"/>
  <c r="F137" i="7"/>
  <c r="AM136" i="7"/>
  <c r="AY136" i="7" s="1"/>
  <c r="AO136" i="7"/>
  <c r="BA136" i="7" s="1"/>
  <c r="AQ136" i="7"/>
  <c r="BC136" i="7" s="1"/>
  <c r="AS135" i="7"/>
  <c r="BE135" i="7" s="1"/>
  <c r="S135" i="7"/>
  <c r="AX135" i="7" s="1"/>
  <c r="BJ135" i="7" s="1"/>
  <c r="BL135" i="7"/>
  <c r="BV135" i="7" s="1"/>
  <c r="BO135" i="7"/>
  <c r="BY135" i="7" s="1"/>
  <c r="AV135" i="7"/>
  <c r="BH135" i="7" s="1"/>
  <c r="AT135" i="7"/>
  <c r="BF135" i="7" s="1"/>
  <c r="BM135" i="7"/>
  <c r="R135" i="7"/>
  <c r="AN135" i="7"/>
  <c r="AZ135" i="7" s="1"/>
  <c r="BK135" i="7"/>
  <c r="BU135" i="7" s="1"/>
  <c r="AR135" i="7"/>
  <c r="BD135" i="7" s="1"/>
  <c r="U137" i="6"/>
  <c r="AD135" i="6"/>
  <c r="AV135" i="6"/>
  <c r="AF136" i="6"/>
  <c r="AN136" i="6" s="1"/>
  <c r="AJ136" i="6"/>
  <c r="AR136" i="6" s="1"/>
  <c r="AG136" i="6"/>
  <c r="AO136" i="6" s="1"/>
  <c r="F137" i="6"/>
  <c r="N135" i="6"/>
  <c r="AE135" i="6"/>
  <c r="AM135" i="6" s="1"/>
  <c r="AX135" i="6"/>
  <c r="AI135" i="6"/>
  <c r="AQ135" i="6" s="1"/>
  <c r="AH135" i="6"/>
  <c r="AP135" i="6" s="1"/>
  <c r="O135" i="6"/>
  <c r="AL135" i="6" s="1"/>
  <c r="AT135" i="6" s="1"/>
  <c r="AU135" i="6"/>
  <c r="AW135" i="6" s="1"/>
  <c r="AD135" i="5"/>
  <c r="AV135" i="5"/>
  <c r="U137" i="5"/>
  <c r="AV405" i="5"/>
  <c r="AD405" i="5"/>
  <c r="AC405" i="5"/>
  <c r="AY405" i="5"/>
  <c r="N135" i="5"/>
  <c r="AE135" i="5"/>
  <c r="AM135" i="5" s="1"/>
  <c r="O135" i="5"/>
  <c r="AL135" i="5" s="1"/>
  <c r="AT135" i="5" s="1"/>
  <c r="AH135" i="5"/>
  <c r="AP135" i="5" s="1"/>
  <c r="AU135" i="5"/>
  <c r="AW135" i="5" s="1"/>
  <c r="AI135" i="5"/>
  <c r="AQ135" i="5" s="1"/>
  <c r="AX135" i="5"/>
  <c r="AF136" i="5"/>
  <c r="AN136" i="5" s="1"/>
  <c r="AG136" i="5"/>
  <c r="AO136" i="5" s="1"/>
  <c r="AJ136" i="5"/>
  <c r="AR136" i="5" s="1"/>
  <c r="F137" i="5"/>
  <c r="AD135" i="4"/>
  <c r="AV135" i="4"/>
  <c r="U137" i="4"/>
  <c r="AC405" i="4"/>
  <c r="AY405" i="4"/>
  <c r="AV405" i="4"/>
  <c r="AD405" i="4"/>
  <c r="N135" i="4"/>
  <c r="AE135" i="4"/>
  <c r="AM135" i="4" s="1"/>
  <c r="O135" i="4"/>
  <c r="AL135" i="4" s="1"/>
  <c r="AT135" i="4" s="1"/>
  <c r="AH135" i="4"/>
  <c r="AP135" i="4" s="1"/>
  <c r="AU135" i="4"/>
  <c r="AW135" i="4" s="1"/>
  <c r="AI135" i="4"/>
  <c r="AQ135" i="4" s="1"/>
  <c r="AX135" i="4"/>
  <c r="AF136" i="4"/>
  <c r="AN136" i="4" s="1"/>
  <c r="AG136" i="4"/>
  <c r="AO136" i="4" s="1"/>
  <c r="AJ136" i="4"/>
  <c r="AR136" i="4" s="1"/>
  <c r="F137" i="4"/>
  <c r="AX135" i="3"/>
  <c r="BQ135" i="3"/>
  <c r="BU136" i="3"/>
  <c r="BS136" i="3"/>
  <c r="S137" i="3"/>
  <c r="CI134" i="3"/>
  <c r="AF134" i="3"/>
  <c r="AL134" i="3" s="1"/>
  <c r="CJ134" i="3"/>
  <c r="BD134" i="3"/>
  <c r="BJ134" i="3" s="1"/>
  <c r="BP134" i="3"/>
  <c r="CB134" i="3" s="1"/>
  <c r="CH134" i="3" s="1"/>
  <c r="M135" i="3"/>
  <c r="AA135" i="3"/>
  <c r="AG135" i="3" s="1"/>
  <c r="AZ135" i="3"/>
  <c r="BF135" i="3" s="1"/>
  <c r="BL135" i="3"/>
  <c r="BX135" i="3" s="1"/>
  <c r="CD135" i="3" s="1"/>
  <c r="BN135" i="3"/>
  <c r="BB135" i="3"/>
  <c r="BH135" i="3" s="1"/>
  <c r="BK135" i="3"/>
  <c r="BW135" i="3" s="1"/>
  <c r="CC135" i="3" s="1"/>
  <c r="AR135" i="3"/>
  <c r="AY135" i="3"/>
  <c r="BE135" i="3" s="1"/>
  <c r="BA135" i="3"/>
  <c r="BG135" i="3" s="1"/>
  <c r="BM135" i="3"/>
  <c r="BY135" i="3" s="1"/>
  <c r="CE135" i="3" s="1"/>
  <c r="BC135" i="3"/>
  <c r="BI135" i="3" s="1"/>
  <c r="BO135" i="3"/>
  <c r="CA135" i="3" s="1"/>
  <c r="CG135" i="3" s="1"/>
  <c r="F137" i="3"/>
  <c r="BU405" i="3"/>
  <c r="BS405" i="3"/>
  <c r="BT405" i="3"/>
  <c r="BQ405" i="3"/>
  <c r="AX405" i="3"/>
  <c r="BR405" i="3"/>
  <c r="Z405" i="3"/>
  <c r="BQ135" i="2"/>
  <c r="AX135" i="2"/>
  <c r="S137" i="2"/>
  <c r="BT136" i="2"/>
  <c r="BD134" i="2"/>
  <c r="BJ134" i="2" s="1"/>
  <c r="BP134" i="2"/>
  <c r="AF134" i="2"/>
  <c r="AL134" i="2" s="1"/>
  <c r="CI134" i="2"/>
  <c r="AR135" i="2"/>
  <c r="BK135" i="2"/>
  <c r="BW135" i="2" s="1"/>
  <c r="CC135" i="2" s="1"/>
  <c r="AY135" i="2"/>
  <c r="BE135" i="2" s="1"/>
  <c r="BM135" i="2"/>
  <c r="BY135" i="2" s="1"/>
  <c r="CE135" i="2" s="1"/>
  <c r="BA135" i="2"/>
  <c r="BG135" i="2" s="1"/>
  <c r="AD136" i="2"/>
  <c r="AJ136" i="2" s="1"/>
  <c r="AB136" i="2"/>
  <c r="AH136" i="2" s="1"/>
  <c r="AC136" i="2"/>
  <c r="AI136" i="2" s="1"/>
  <c r="AE136" i="2"/>
  <c r="AK136" i="2" s="1"/>
  <c r="F137" i="2"/>
  <c r="BL135" i="2"/>
  <c r="BX135" i="2" s="1"/>
  <c r="CD135" i="2" s="1"/>
  <c r="AZ135" i="2"/>
  <c r="BF135" i="2" s="1"/>
  <c r="BC135" i="2"/>
  <c r="BI135" i="2" s="1"/>
  <c r="BO135" i="2"/>
  <c r="M135" i="2"/>
  <c r="AA135" i="2"/>
  <c r="AG135" i="2" s="1"/>
  <c r="BB135" i="2"/>
  <c r="BH135" i="2" s="1"/>
  <c r="BN135" i="2"/>
  <c r="Z405" i="2"/>
  <c r="BR405" i="2"/>
  <c r="BU405" i="2"/>
  <c r="BS405" i="2"/>
  <c r="BQ405" i="2"/>
  <c r="AX405" i="2"/>
  <c r="BV405" i="2" s="1"/>
  <c r="BT405" i="2"/>
  <c r="AX135" i="1"/>
  <c r="BQ135" i="1"/>
  <c r="BR136" i="1"/>
  <c r="BS136" i="1"/>
  <c r="BT136" i="1"/>
  <c r="BU136" i="1"/>
  <c r="S137" i="1"/>
  <c r="BT405" i="1"/>
  <c r="BR405" i="1"/>
  <c r="Z405" i="1"/>
  <c r="BS405" i="1"/>
  <c r="BU405" i="1"/>
  <c r="BQ405" i="1"/>
  <c r="AX405" i="1"/>
  <c r="BV405" i="1" s="1"/>
  <c r="BD134" i="1"/>
  <c r="BJ134" i="1" s="1"/>
  <c r="BP134" i="1"/>
  <c r="CB134" i="1" s="1"/>
  <c r="CH134" i="1" s="1"/>
  <c r="M135" i="1"/>
  <c r="AA135" i="1"/>
  <c r="AG135" i="1" s="1"/>
  <c r="AR135" i="1"/>
  <c r="AY135" i="1"/>
  <c r="BE135" i="1" s="1"/>
  <c r="BK135" i="1"/>
  <c r="BW135" i="1" s="1"/>
  <c r="CC135" i="1" s="1"/>
  <c r="AZ135" i="1"/>
  <c r="BF135" i="1" s="1"/>
  <c r="BL135" i="1"/>
  <c r="BX135" i="1" s="1"/>
  <c r="CD135" i="1" s="1"/>
  <c r="BA135" i="1"/>
  <c r="BG135" i="1" s="1"/>
  <c r="BM135" i="1"/>
  <c r="BY135" i="1" s="1"/>
  <c r="CE135" i="1" s="1"/>
  <c r="BB135" i="1"/>
  <c r="BH135" i="1" s="1"/>
  <c r="BN135" i="1"/>
  <c r="BZ135" i="1" s="1"/>
  <c r="CF135" i="1" s="1"/>
  <c r="BC135" i="1"/>
  <c r="BI135" i="1" s="1"/>
  <c r="BO135" i="1"/>
  <c r="CA135" i="1" s="1"/>
  <c r="CG135" i="1" s="1"/>
  <c r="AB136" i="1"/>
  <c r="AH136" i="1" s="1"/>
  <c r="AC136" i="1"/>
  <c r="AI136" i="1" s="1"/>
  <c r="AD136" i="1"/>
  <c r="AJ136" i="1" s="1"/>
  <c r="AE136" i="1"/>
  <c r="AK136" i="1" s="1"/>
  <c r="F137" i="1"/>
  <c r="BQ405" i="8"/>
  <c r="AL405" i="8"/>
  <c r="BT405" i="8"/>
  <c r="AK405" i="8"/>
  <c r="BR405" i="8"/>
  <c r="BP405" i="8"/>
  <c r="BS405" i="8"/>
  <c r="AY405" i="6"/>
  <c r="AD405" i="6"/>
  <c r="AV405" i="6"/>
  <c r="AC405" i="6"/>
  <c r="BS135" i="9"/>
  <c r="AY135" i="4"/>
  <c r="AL134" i="4"/>
  <c r="AT134" i="4" s="1"/>
  <c r="AW134" i="4"/>
  <c r="AF135" i="4"/>
  <c r="AN135" i="4" s="1"/>
  <c r="AG135" i="4"/>
  <c r="AO135" i="4" s="1"/>
  <c r="AJ135" i="4"/>
  <c r="AR135" i="4" s="1"/>
  <c r="BT135" i="3"/>
  <c r="Z135" i="3"/>
  <c r="BZ134" i="2"/>
  <c r="CF134" i="2" s="1"/>
  <c r="AK135" i="8"/>
  <c r="AF135" i="6"/>
  <c r="AN135" i="6" s="1"/>
  <c r="BR135" i="9"/>
  <c r="BR135" i="7"/>
  <c r="AY135" i="6"/>
  <c r="BV134" i="2"/>
  <c r="BT135" i="9"/>
  <c r="BP135" i="8"/>
  <c r="AK135" i="7"/>
  <c r="BS135" i="7"/>
  <c r="BX134" i="7"/>
  <c r="AC135" i="4"/>
  <c r="BT135" i="2"/>
  <c r="BT135" i="8"/>
  <c r="AC135" i="6"/>
  <c r="AY135" i="5"/>
  <c r="Z135" i="2"/>
  <c r="BY134" i="2"/>
  <c r="CE134" i="2" s="1"/>
  <c r="BX134" i="2"/>
  <c r="CD134" i="2" s="1"/>
  <c r="AK134" i="6"/>
  <c r="AS134" i="6" s="1"/>
  <c r="AC135" i="5"/>
  <c r="BV404" i="3"/>
  <c r="BU135" i="2"/>
  <c r="Z135" i="1"/>
  <c r="BX134" i="1"/>
  <c r="CD134" i="1" s="1"/>
  <c r="AW134" i="9"/>
  <c r="BI134" i="9" s="1"/>
  <c r="AM135" i="9"/>
  <c r="AY135" i="9" s="1"/>
  <c r="AM135" i="8"/>
  <c r="AY135" i="8" s="1"/>
  <c r="AM135" i="7"/>
  <c r="AY135" i="7" s="1"/>
  <c r="AW134" i="7"/>
  <c r="BI134" i="7" s="1"/>
  <c r="AK134" i="5"/>
  <c r="AS134" i="5" s="1"/>
  <c r="AK134" i="4"/>
  <c r="AS134" i="4" s="1"/>
  <c r="AF134" i="1"/>
  <c r="AL134" i="1" s="1"/>
  <c r="AL136" i="9" l="1"/>
  <c r="BQ136" i="9"/>
  <c r="BT137" i="9"/>
  <c r="Y138" i="9"/>
  <c r="BM136" i="9"/>
  <c r="BW136" i="9" s="1"/>
  <c r="AT136" i="9"/>
  <c r="BF136" i="9" s="1"/>
  <c r="F138" i="9"/>
  <c r="AO137" i="9"/>
  <c r="BA137" i="9" s="1"/>
  <c r="AQ137" i="9"/>
  <c r="BC137" i="9" s="1"/>
  <c r="AP137" i="9"/>
  <c r="BB137" i="9" s="1"/>
  <c r="AN136" i="9"/>
  <c r="AZ136" i="9" s="1"/>
  <c r="R136" i="9"/>
  <c r="AV136" i="9"/>
  <c r="BH136" i="9" s="1"/>
  <c r="BO136" i="9"/>
  <c r="BY136" i="9" s="1"/>
  <c r="AS136" i="9"/>
  <c r="BE136" i="9" s="1"/>
  <c r="BL136" i="9"/>
  <c r="BV136" i="9" s="1"/>
  <c r="S136" i="9"/>
  <c r="AX136" i="9" s="1"/>
  <c r="BJ136" i="9" s="1"/>
  <c r="BN136" i="9"/>
  <c r="BX136" i="9" s="1"/>
  <c r="AU136" i="9"/>
  <c r="BG136" i="9" s="1"/>
  <c r="AR136" i="9"/>
  <c r="BD136" i="9" s="1"/>
  <c r="BK136" i="9"/>
  <c r="BQ136" i="8"/>
  <c r="AL136" i="8"/>
  <c r="BP137" i="8"/>
  <c r="Y138" i="8"/>
  <c r="BR137" i="8"/>
  <c r="AT136" i="8"/>
  <c r="BF136" i="8" s="1"/>
  <c r="BM136" i="8"/>
  <c r="BW136" i="8" s="1"/>
  <c r="R136" i="8"/>
  <c r="AN136" i="8"/>
  <c r="AZ136" i="8" s="1"/>
  <c r="AR136" i="8"/>
  <c r="BD136" i="8" s="1"/>
  <c r="BK136" i="8"/>
  <c r="BU136" i="8" s="1"/>
  <c r="BO136" i="8"/>
  <c r="BY136" i="8" s="1"/>
  <c r="AV136" i="8"/>
  <c r="BH136" i="8" s="1"/>
  <c r="BL136" i="8"/>
  <c r="BV136" i="8" s="1"/>
  <c r="AS136" i="8"/>
  <c r="BE136" i="8" s="1"/>
  <c r="S136" i="8"/>
  <c r="AX136" i="8" s="1"/>
  <c r="BJ136" i="8" s="1"/>
  <c r="AU136" i="8"/>
  <c r="BG136" i="8" s="1"/>
  <c r="BN136" i="8"/>
  <c r="AQ137" i="8"/>
  <c r="BC137" i="8" s="1"/>
  <c r="AP137" i="8"/>
  <c r="BB137" i="8" s="1"/>
  <c r="AO137" i="8"/>
  <c r="BA137" i="8" s="1"/>
  <c r="F138" i="8"/>
  <c r="AW135" i="8"/>
  <c r="BI135" i="8" s="1"/>
  <c r="AL136" i="7"/>
  <c r="BQ136" i="7"/>
  <c r="Y138" i="7"/>
  <c r="BP137" i="7"/>
  <c r="AK137" i="7"/>
  <c r="BS137" i="7"/>
  <c r="S136" i="7"/>
  <c r="AX136" i="7" s="1"/>
  <c r="BJ136" i="7" s="1"/>
  <c r="AS136" i="7"/>
  <c r="BE136" i="7" s="1"/>
  <c r="BL136" i="7"/>
  <c r="BV136" i="7" s="1"/>
  <c r="AU136" i="7"/>
  <c r="BG136" i="7" s="1"/>
  <c r="BN136" i="7"/>
  <c r="BX136" i="7" s="1"/>
  <c r="AP137" i="7"/>
  <c r="BB137" i="7" s="1"/>
  <c r="AO137" i="7"/>
  <c r="BA137" i="7" s="1"/>
  <c r="AQ137" i="7"/>
  <c r="BC137" i="7" s="1"/>
  <c r="F138" i="7"/>
  <c r="AR136" i="7"/>
  <c r="BD136" i="7" s="1"/>
  <c r="BK136" i="7"/>
  <c r="R136" i="7"/>
  <c r="AN136" i="7"/>
  <c r="AZ136" i="7" s="1"/>
  <c r="AV136" i="7"/>
  <c r="BH136" i="7" s="1"/>
  <c r="BO136" i="7"/>
  <c r="AT136" i="7"/>
  <c r="BF136" i="7" s="1"/>
  <c r="BM136" i="7"/>
  <c r="BW136" i="7" s="1"/>
  <c r="AD136" i="6"/>
  <c r="AV136" i="6"/>
  <c r="U138" i="6"/>
  <c r="AI136" i="6"/>
  <c r="AQ136" i="6" s="1"/>
  <c r="AX136" i="6"/>
  <c r="AH136" i="6"/>
  <c r="AP136" i="6" s="1"/>
  <c r="O136" i="6"/>
  <c r="AL136" i="6" s="1"/>
  <c r="AT136" i="6" s="1"/>
  <c r="AU136" i="6"/>
  <c r="AW136" i="6" s="1"/>
  <c r="AF137" i="6"/>
  <c r="AN137" i="6" s="1"/>
  <c r="F138" i="6"/>
  <c r="AJ137" i="6"/>
  <c r="AR137" i="6" s="1"/>
  <c r="AG137" i="6"/>
  <c r="AO137" i="6" s="1"/>
  <c r="AE136" i="6"/>
  <c r="AM136" i="6" s="1"/>
  <c r="N136" i="6"/>
  <c r="AD136" i="5"/>
  <c r="AV136" i="5"/>
  <c r="U138" i="5"/>
  <c r="AK135" i="5"/>
  <c r="AS135" i="5" s="1"/>
  <c r="N136" i="5"/>
  <c r="AE136" i="5"/>
  <c r="AM136" i="5" s="1"/>
  <c r="O136" i="5"/>
  <c r="AL136" i="5" s="1"/>
  <c r="AT136" i="5" s="1"/>
  <c r="AH136" i="5"/>
  <c r="AP136" i="5" s="1"/>
  <c r="AU136" i="5"/>
  <c r="AW136" i="5" s="1"/>
  <c r="AI136" i="5"/>
  <c r="AQ136" i="5" s="1"/>
  <c r="AX136" i="5"/>
  <c r="AF137" i="5"/>
  <c r="AN137" i="5" s="1"/>
  <c r="AG137" i="5"/>
  <c r="AO137" i="5" s="1"/>
  <c r="F138" i="5"/>
  <c r="AD136" i="4"/>
  <c r="AV136" i="4"/>
  <c r="U138" i="4"/>
  <c r="N136" i="4"/>
  <c r="AE136" i="4"/>
  <c r="AM136" i="4" s="1"/>
  <c r="O136" i="4"/>
  <c r="AL136" i="4" s="1"/>
  <c r="AT136" i="4" s="1"/>
  <c r="AH136" i="4"/>
  <c r="AP136" i="4" s="1"/>
  <c r="AU136" i="4"/>
  <c r="AW136" i="4" s="1"/>
  <c r="AI136" i="4"/>
  <c r="AQ136" i="4" s="1"/>
  <c r="AX136" i="4"/>
  <c r="AF137" i="4"/>
  <c r="AN137" i="4" s="1"/>
  <c r="AG137" i="4"/>
  <c r="AO137" i="4" s="1"/>
  <c r="AJ137" i="4"/>
  <c r="AR137" i="4" s="1"/>
  <c r="F138" i="4"/>
  <c r="AX136" i="3"/>
  <c r="BQ136" i="3"/>
  <c r="BR137" i="3"/>
  <c r="BU137" i="3"/>
  <c r="Z137" i="3"/>
  <c r="BT137" i="3"/>
  <c r="S138" i="3"/>
  <c r="AF135" i="3"/>
  <c r="AL135" i="3" s="1"/>
  <c r="CJ135" i="3"/>
  <c r="CI135" i="3"/>
  <c r="BP135" i="3"/>
  <c r="BD135" i="3"/>
  <c r="BJ135" i="3" s="1"/>
  <c r="BN136" i="3"/>
  <c r="BB136" i="3"/>
  <c r="BH136" i="3" s="1"/>
  <c r="M136" i="3"/>
  <c r="AA136" i="3"/>
  <c r="AG136" i="3" s="1"/>
  <c r="AD137" i="3"/>
  <c r="AJ137" i="3" s="1"/>
  <c r="F138" i="3"/>
  <c r="AZ136" i="3"/>
  <c r="BF136" i="3" s="1"/>
  <c r="BL136" i="3"/>
  <c r="BO136" i="3"/>
  <c r="CA136" i="3" s="1"/>
  <c r="CG136" i="3" s="1"/>
  <c r="BC136" i="3"/>
  <c r="BI136" i="3" s="1"/>
  <c r="BM136" i="3"/>
  <c r="BY136" i="3" s="1"/>
  <c r="CE136" i="3" s="1"/>
  <c r="BA136" i="3"/>
  <c r="BG136" i="3" s="1"/>
  <c r="AY136" i="3"/>
  <c r="BE136" i="3" s="1"/>
  <c r="AR136" i="3"/>
  <c r="BK136" i="3"/>
  <c r="BT137" i="2"/>
  <c r="BU137" i="2"/>
  <c r="BS137" i="2"/>
  <c r="BR137" i="2"/>
  <c r="S138" i="2"/>
  <c r="BQ136" i="2"/>
  <c r="AX136" i="2"/>
  <c r="BP135" i="2"/>
  <c r="BD135" i="2"/>
  <c r="BJ135" i="2" s="1"/>
  <c r="BA136" i="2"/>
  <c r="BG136" i="2" s="1"/>
  <c r="BM136" i="2"/>
  <c r="BO136" i="2"/>
  <c r="BC136" i="2"/>
  <c r="BI136" i="2" s="1"/>
  <c r="BL136" i="2"/>
  <c r="AZ136" i="2"/>
  <c r="BF136" i="2" s="1"/>
  <c r="M136" i="2"/>
  <c r="AA136" i="2"/>
  <c r="AG136" i="2" s="1"/>
  <c r="BB136" i="2"/>
  <c r="BH136" i="2" s="1"/>
  <c r="BN136" i="2"/>
  <c r="BZ136" i="2" s="1"/>
  <c r="CF136" i="2" s="1"/>
  <c r="AR136" i="2"/>
  <c r="AY136" i="2"/>
  <c r="BE136" i="2" s="1"/>
  <c r="BK136" i="2"/>
  <c r="BW136" i="2" s="1"/>
  <c r="CC136" i="2" s="1"/>
  <c r="AC137" i="2"/>
  <c r="AI137" i="2" s="1"/>
  <c r="AB137" i="2"/>
  <c r="AH137" i="2" s="1"/>
  <c r="AD137" i="2"/>
  <c r="AJ137" i="2" s="1"/>
  <c r="AE137" i="2"/>
  <c r="AK137" i="2" s="1"/>
  <c r="F138" i="2"/>
  <c r="CI135" i="2"/>
  <c r="AF135" i="2"/>
  <c r="AL135" i="2" s="1"/>
  <c r="AX136" i="1"/>
  <c r="BQ136" i="1"/>
  <c r="BR137" i="1"/>
  <c r="BS137" i="1"/>
  <c r="BT137" i="1"/>
  <c r="BU137" i="1"/>
  <c r="S138" i="1"/>
  <c r="BD135" i="1"/>
  <c r="BJ135" i="1" s="1"/>
  <c r="BP135" i="1"/>
  <c r="M136" i="1"/>
  <c r="AA136" i="1"/>
  <c r="AG136" i="1" s="1"/>
  <c r="AR136" i="1"/>
  <c r="AY136" i="1"/>
  <c r="BE136" i="1" s="1"/>
  <c r="BK136" i="1"/>
  <c r="BW136" i="1" s="1"/>
  <c r="CC136" i="1" s="1"/>
  <c r="AZ136" i="1"/>
  <c r="BF136" i="1" s="1"/>
  <c r="BL136" i="1"/>
  <c r="BX136" i="1" s="1"/>
  <c r="CD136" i="1" s="1"/>
  <c r="BA136" i="1"/>
  <c r="BG136" i="1" s="1"/>
  <c r="BM136" i="1"/>
  <c r="BY136" i="1" s="1"/>
  <c r="CE136" i="1" s="1"/>
  <c r="BB136" i="1"/>
  <c r="BH136" i="1" s="1"/>
  <c r="BN136" i="1"/>
  <c r="BZ136" i="1" s="1"/>
  <c r="CF136" i="1" s="1"/>
  <c r="BC136" i="1"/>
  <c r="BI136" i="1" s="1"/>
  <c r="BO136" i="1"/>
  <c r="CA136" i="1" s="1"/>
  <c r="CG136" i="1" s="1"/>
  <c r="AB137" i="1"/>
  <c r="AH137" i="1" s="1"/>
  <c r="AC137" i="1"/>
  <c r="AI137" i="1" s="1"/>
  <c r="AD137" i="1"/>
  <c r="AJ137" i="1" s="1"/>
  <c r="AE137" i="1"/>
  <c r="AK137" i="1" s="1"/>
  <c r="F138" i="1"/>
  <c r="BX135" i="9"/>
  <c r="AK136" i="8"/>
  <c r="BR136" i="3"/>
  <c r="AC136" i="3"/>
  <c r="AI136" i="3" s="1"/>
  <c r="AE136" i="3"/>
  <c r="AK136" i="3" s="1"/>
  <c r="AB136" i="3"/>
  <c r="AH136" i="3" s="1"/>
  <c r="AD136" i="3"/>
  <c r="AJ136" i="3" s="1"/>
  <c r="BV405" i="3"/>
  <c r="BV135" i="2"/>
  <c r="BS136" i="2"/>
  <c r="Z136" i="2"/>
  <c r="BR136" i="2"/>
  <c r="BU136" i="2"/>
  <c r="CB134" i="2"/>
  <c r="CH134" i="2" s="1"/>
  <c r="CA135" i="2"/>
  <c r="CG135" i="2" s="1"/>
  <c r="BZ135" i="2"/>
  <c r="CF135" i="2" s="1"/>
  <c r="BV135" i="1"/>
  <c r="Z136" i="1"/>
  <c r="BY135" i="9"/>
  <c r="BS136" i="8"/>
  <c r="BW135" i="7"/>
  <c r="AW135" i="7"/>
  <c r="BI135" i="7" s="1"/>
  <c r="AK135" i="6"/>
  <c r="AS135" i="6" s="1"/>
  <c r="AZ135" i="6"/>
  <c r="AC136" i="5"/>
  <c r="AZ135" i="5"/>
  <c r="AC136" i="4"/>
  <c r="AK135" i="4"/>
  <c r="AS135" i="4" s="1"/>
  <c r="AZ135" i="4"/>
  <c r="Z136" i="3"/>
  <c r="BY135" i="8"/>
  <c r="AK136" i="7"/>
  <c r="BU135" i="8"/>
  <c r="AC136" i="6"/>
  <c r="BX135" i="7"/>
  <c r="AY136" i="5"/>
  <c r="AK136" i="9"/>
  <c r="BP136" i="9"/>
  <c r="BP136" i="7"/>
  <c r="BW135" i="9"/>
  <c r="BT136" i="7"/>
  <c r="AY136" i="6"/>
  <c r="AY136" i="4"/>
  <c r="BV135" i="3"/>
  <c r="BT136" i="3"/>
  <c r="BZ135" i="3"/>
  <c r="CF135" i="3" s="1"/>
  <c r="AF135" i="1"/>
  <c r="AL135" i="1" s="1"/>
  <c r="BR138" i="9" l="1"/>
  <c r="Y139" i="9"/>
  <c r="BQ137" i="9"/>
  <c r="AL137" i="9"/>
  <c r="AO138" i="9"/>
  <c r="BA138" i="9" s="1"/>
  <c r="F139" i="9"/>
  <c r="AM138" i="9"/>
  <c r="AY138" i="9" s="1"/>
  <c r="AP138" i="9"/>
  <c r="BB138" i="9" s="1"/>
  <c r="AQ138" i="9"/>
  <c r="BC138" i="9" s="1"/>
  <c r="AT137" i="9"/>
  <c r="BF137" i="9" s="1"/>
  <c r="BM137" i="9"/>
  <c r="BO137" i="9"/>
  <c r="BY137" i="9" s="1"/>
  <c r="AV137" i="9"/>
  <c r="BH137" i="9" s="1"/>
  <c r="BL137" i="9"/>
  <c r="BV137" i="9" s="1"/>
  <c r="AS137" i="9"/>
  <c r="BE137" i="9" s="1"/>
  <c r="S137" i="9"/>
  <c r="AX137" i="9" s="1"/>
  <c r="BJ137" i="9" s="1"/>
  <c r="BN137" i="9"/>
  <c r="AU137" i="9"/>
  <c r="BG137" i="9" s="1"/>
  <c r="R137" i="9"/>
  <c r="AN137" i="9"/>
  <c r="AZ137" i="9" s="1"/>
  <c r="AR137" i="9"/>
  <c r="BD137" i="9" s="1"/>
  <c r="BK137" i="9"/>
  <c r="AM137" i="9"/>
  <c r="AY137" i="9" s="1"/>
  <c r="AW136" i="9"/>
  <c r="BI136" i="9" s="1"/>
  <c r="AL137" i="8"/>
  <c r="BQ137" i="8"/>
  <c r="Y139" i="8"/>
  <c r="BP138" i="8"/>
  <c r="BS138" i="8"/>
  <c r="BR138" i="8"/>
  <c r="AV137" i="8"/>
  <c r="BH137" i="8" s="1"/>
  <c r="BO137" i="8"/>
  <c r="AT137" i="8"/>
  <c r="BF137" i="8" s="1"/>
  <c r="BM137" i="8"/>
  <c r="BW137" i="8" s="1"/>
  <c r="AU137" i="8"/>
  <c r="BG137" i="8" s="1"/>
  <c r="BN137" i="8"/>
  <c r="AM137" i="8"/>
  <c r="AY137" i="8" s="1"/>
  <c r="AS137" i="8"/>
  <c r="BE137" i="8" s="1"/>
  <c r="BL137" i="8"/>
  <c r="BV137" i="8" s="1"/>
  <c r="S137" i="8"/>
  <c r="AX137" i="8" s="1"/>
  <c r="BJ137" i="8" s="1"/>
  <c r="AP138" i="8"/>
  <c r="BB138" i="8" s="1"/>
  <c r="AQ138" i="8"/>
  <c r="BC138" i="8" s="1"/>
  <c r="AM138" i="8"/>
  <c r="AY138" i="8" s="1"/>
  <c r="AO138" i="8"/>
  <c r="BA138" i="8" s="1"/>
  <c r="F139" i="8"/>
  <c r="AN137" i="8"/>
  <c r="AZ137" i="8" s="1"/>
  <c r="R137" i="8"/>
  <c r="AR137" i="8"/>
  <c r="BD137" i="8" s="1"/>
  <c r="BK137" i="8"/>
  <c r="BU137" i="8" s="1"/>
  <c r="AL137" i="7"/>
  <c r="BQ137" i="7"/>
  <c r="Y139" i="7"/>
  <c r="BR138" i="7"/>
  <c r="AK138" i="7"/>
  <c r="AN137" i="7"/>
  <c r="AZ137" i="7" s="1"/>
  <c r="R137" i="7"/>
  <c r="AW137" i="7" s="1"/>
  <c r="BI137" i="7" s="1"/>
  <c r="BM137" i="7"/>
  <c r="AT137" i="7"/>
  <c r="BF137" i="7" s="1"/>
  <c r="BO137" i="7"/>
  <c r="AV137" i="7"/>
  <c r="BH137" i="7" s="1"/>
  <c r="AR137" i="7"/>
  <c r="BD137" i="7" s="1"/>
  <c r="BK137" i="7"/>
  <c r="BU137" i="7" s="1"/>
  <c r="AM137" i="7"/>
  <c r="AY137" i="7" s="1"/>
  <c r="AS137" i="7"/>
  <c r="BE137" i="7" s="1"/>
  <c r="S137" i="7"/>
  <c r="AX137" i="7" s="1"/>
  <c r="BJ137" i="7" s="1"/>
  <c r="BL137" i="7"/>
  <c r="BV137" i="7" s="1"/>
  <c r="AU137" i="7"/>
  <c r="BG137" i="7" s="1"/>
  <c r="BN137" i="7"/>
  <c r="BX137" i="7" s="1"/>
  <c r="AP138" i="7"/>
  <c r="BB138" i="7" s="1"/>
  <c r="F139" i="7"/>
  <c r="AM138" i="7"/>
  <c r="AY138" i="7" s="1"/>
  <c r="AO138" i="7"/>
  <c r="BA138" i="7" s="1"/>
  <c r="AQ138" i="7"/>
  <c r="BC138" i="7" s="1"/>
  <c r="AW136" i="7"/>
  <c r="BI136" i="7" s="1"/>
  <c r="AD137" i="6"/>
  <c r="AV137" i="6"/>
  <c r="U139" i="6"/>
  <c r="AX137" i="6"/>
  <c r="AI137" i="6"/>
  <c r="AQ137" i="6" s="1"/>
  <c r="AG138" i="6"/>
  <c r="AO138" i="6" s="1"/>
  <c r="AF138" i="6"/>
  <c r="AN138" i="6" s="1"/>
  <c r="F139" i="6"/>
  <c r="AJ138" i="6"/>
  <c r="AR138" i="6" s="1"/>
  <c r="N137" i="6"/>
  <c r="AE137" i="6"/>
  <c r="AM137" i="6" s="1"/>
  <c r="O137" i="6"/>
  <c r="AL137" i="6" s="1"/>
  <c r="AT137" i="6" s="1"/>
  <c r="AH137" i="6"/>
  <c r="AP137" i="6" s="1"/>
  <c r="AU137" i="6"/>
  <c r="AW137" i="6" s="1"/>
  <c r="AK136" i="6"/>
  <c r="AS136" i="6" s="1"/>
  <c r="AD137" i="5"/>
  <c r="AV137" i="5"/>
  <c r="U139" i="5"/>
  <c r="AK136" i="5"/>
  <c r="AS136" i="5" s="1"/>
  <c r="N137" i="5"/>
  <c r="AE137" i="5"/>
  <c r="AM137" i="5" s="1"/>
  <c r="O137" i="5"/>
  <c r="AL137" i="5" s="1"/>
  <c r="AT137" i="5" s="1"/>
  <c r="AH137" i="5"/>
  <c r="AP137" i="5" s="1"/>
  <c r="AU137" i="5"/>
  <c r="AW137" i="5" s="1"/>
  <c r="AI137" i="5"/>
  <c r="AQ137" i="5" s="1"/>
  <c r="AX137" i="5"/>
  <c r="AF138" i="5"/>
  <c r="AN138" i="5" s="1"/>
  <c r="AJ138" i="5"/>
  <c r="AR138" i="5" s="1"/>
  <c r="F139" i="5"/>
  <c r="AD137" i="4"/>
  <c r="AV137" i="4"/>
  <c r="U139" i="4"/>
  <c r="AK136" i="4"/>
  <c r="AS136" i="4" s="1"/>
  <c r="N137" i="4"/>
  <c r="AE137" i="4"/>
  <c r="AM137" i="4" s="1"/>
  <c r="O137" i="4"/>
  <c r="AH137" i="4"/>
  <c r="AP137" i="4" s="1"/>
  <c r="AU137" i="4"/>
  <c r="AI137" i="4"/>
  <c r="AQ137" i="4" s="1"/>
  <c r="AX137" i="4"/>
  <c r="F139" i="4"/>
  <c r="BQ137" i="3"/>
  <c r="AX137" i="3"/>
  <c r="BV137" i="3" s="1"/>
  <c r="S139" i="3"/>
  <c r="BT138" i="3"/>
  <c r="BS138" i="3"/>
  <c r="AF136" i="3"/>
  <c r="AL136" i="3" s="1"/>
  <c r="CI136" i="3"/>
  <c r="CJ136" i="3"/>
  <c r="BM137" i="3"/>
  <c r="BA137" i="3"/>
  <c r="BG137" i="3" s="1"/>
  <c r="M137" i="3"/>
  <c r="AA137" i="3"/>
  <c r="AG137" i="3" s="1"/>
  <c r="BK137" i="3"/>
  <c r="BW137" i="3" s="1"/>
  <c r="CC137" i="3" s="1"/>
  <c r="AR137" i="3"/>
  <c r="AY137" i="3"/>
  <c r="BE137" i="3" s="1"/>
  <c r="BO137" i="3"/>
  <c r="CA137" i="3" s="1"/>
  <c r="CG137" i="3" s="1"/>
  <c r="BC137" i="3"/>
  <c r="BI137" i="3" s="1"/>
  <c r="AB138" i="3"/>
  <c r="AH138" i="3" s="1"/>
  <c r="AD138" i="3"/>
  <c r="AJ138" i="3" s="1"/>
  <c r="F139" i="3"/>
  <c r="AC138" i="3"/>
  <c r="AI138" i="3" s="1"/>
  <c r="AE138" i="3"/>
  <c r="AK138" i="3" s="1"/>
  <c r="BL137" i="3"/>
  <c r="BX137" i="3" s="1"/>
  <c r="CD137" i="3" s="1"/>
  <c r="AZ137" i="3"/>
  <c r="BF137" i="3" s="1"/>
  <c r="BN137" i="3"/>
  <c r="BZ137" i="3" s="1"/>
  <c r="CF137" i="3" s="1"/>
  <c r="BB137" i="3"/>
  <c r="BH137" i="3" s="1"/>
  <c r="BD136" i="3"/>
  <c r="BJ136" i="3" s="1"/>
  <c r="BP136" i="3"/>
  <c r="BQ137" i="2"/>
  <c r="AX137" i="2"/>
  <c r="BS138" i="2"/>
  <c r="BU138" i="2"/>
  <c r="BR138" i="2"/>
  <c r="S139" i="2"/>
  <c r="BT138" i="2"/>
  <c r="AF136" i="2"/>
  <c r="AL136" i="2" s="1"/>
  <c r="CI136" i="2"/>
  <c r="BP136" i="2"/>
  <c r="BD136" i="2"/>
  <c r="BJ136" i="2" s="1"/>
  <c r="BL137" i="2"/>
  <c r="BX137" i="2" s="1"/>
  <c r="CD137" i="2" s="1"/>
  <c r="AZ137" i="2"/>
  <c r="BF137" i="2" s="1"/>
  <c r="BC137" i="2"/>
  <c r="BI137" i="2" s="1"/>
  <c r="BO137" i="2"/>
  <c r="CA137" i="2" s="1"/>
  <c r="CG137" i="2" s="1"/>
  <c r="M137" i="2"/>
  <c r="AA137" i="2"/>
  <c r="AG137" i="2" s="1"/>
  <c r="BA137" i="2"/>
  <c r="BG137" i="2" s="1"/>
  <c r="BM137" i="2"/>
  <c r="BY137" i="2" s="1"/>
  <c r="CE137" i="2" s="1"/>
  <c r="AR137" i="2"/>
  <c r="BK137" i="2"/>
  <c r="BW137" i="2" s="1"/>
  <c r="CC137" i="2" s="1"/>
  <c r="AY137" i="2"/>
  <c r="BE137" i="2" s="1"/>
  <c r="BB137" i="2"/>
  <c r="BH137" i="2" s="1"/>
  <c r="BN137" i="2"/>
  <c r="BZ137" i="2" s="1"/>
  <c r="CF137" i="2" s="1"/>
  <c r="AE138" i="2"/>
  <c r="AK138" i="2" s="1"/>
  <c r="AB138" i="2"/>
  <c r="AH138" i="2" s="1"/>
  <c r="AC138" i="2"/>
  <c r="AI138" i="2" s="1"/>
  <c r="AD138" i="2"/>
  <c r="AJ138" i="2" s="1"/>
  <c r="F139" i="2"/>
  <c r="AX137" i="1"/>
  <c r="BQ137" i="1"/>
  <c r="BS138" i="1"/>
  <c r="BT138" i="1"/>
  <c r="BU138" i="1"/>
  <c r="S139" i="1"/>
  <c r="AF136" i="1"/>
  <c r="AL136" i="1" s="1"/>
  <c r="BD136" i="1"/>
  <c r="BJ136" i="1" s="1"/>
  <c r="BP136" i="1"/>
  <c r="M137" i="1"/>
  <c r="AA137" i="1"/>
  <c r="AG137" i="1" s="1"/>
  <c r="AR137" i="1"/>
  <c r="AY137" i="1"/>
  <c r="BE137" i="1" s="1"/>
  <c r="BK137" i="1"/>
  <c r="BW137" i="1" s="1"/>
  <c r="CC137" i="1" s="1"/>
  <c r="AZ137" i="1"/>
  <c r="BF137" i="1" s="1"/>
  <c r="BL137" i="1"/>
  <c r="BX137" i="1" s="1"/>
  <c r="CD137" i="1" s="1"/>
  <c r="BA137" i="1"/>
  <c r="BG137" i="1" s="1"/>
  <c r="BM137" i="1"/>
  <c r="BY137" i="1" s="1"/>
  <c r="CE137" i="1" s="1"/>
  <c r="BB137" i="1"/>
  <c r="BH137" i="1" s="1"/>
  <c r="BN137" i="1"/>
  <c r="BZ137" i="1" s="1"/>
  <c r="CF137" i="1" s="1"/>
  <c r="BC137" i="1"/>
  <c r="BI137" i="1" s="1"/>
  <c r="BO137" i="1"/>
  <c r="CA137" i="1" s="1"/>
  <c r="CG137" i="1" s="1"/>
  <c r="AB138" i="1"/>
  <c r="AH138" i="1" s="1"/>
  <c r="AC138" i="1"/>
  <c r="AI138" i="1" s="1"/>
  <c r="AD138" i="1"/>
  <c r="AJ138" i="1" s="1"/>
  <c r="AE138" i="1"/>
  <c r="AK138" i="1" s="1"/>
  <c r="F139" i="1"/>
  <c r="AZ136" i="6"/>
  <c r="AZ136" i="5"/>
  <c r="AY137" i="4"/>
  <c r="BS137" i="3"/>
  <c r="CB135" i="3"/>
  <c r="CH135" i="3" s="1"/>
  <c r="BZ136" i="3"/>
  <c r="CF136" i="3" s="1"/>
  <c r="AC137" i="3"/>
  <c r="AI137" i="3" s="1"/>
  <c r="AB137" i="3"/>
  <c r="AH137" i="3" s="1"/>
  <c r="AE137" i="3"/>
  <c r="AK137" i="3" s="1"/>
  <c r="BX136" i="3"/>
  <c r="CD136" i="3" s="1"/>
  <c r="BW136" i="3"/>
  <c r="CC136" i="3" s="1"/>
  <c r="Z137" i="2"/>
  <c r="BV136" i="2"/>
  <c r="CB135" i="2"/>
  <c r="CH135" i="2" s="1"/>
  <c r="BY136" i="2"/>
  <c r="CE136" i="2" s="1"/>
  <c r="CA136" i="2"/>
  <c r="CG136" i="2" s="1"/>
  <c r="BX136" i="2"/>
  <c r="CD136" i="2" s="1"/>
  <c r="CB135" i="1"/>
  <c r="CH135" i="1" s="1"/>
  <c r="BS137" i="9"/>
  <c r="AK137" i="9"/>
  <c r="AK137" i="8"/>
  <c r="BV136" i="1"/>
  <c r="BP137" i="9"/>
  <c r="AC137" i="6"/>
  <c r="AW136" i="8"/>
  <c r="BI136" i="8" s="1"/>
  <c r="BX136" i="8"/>
  <c r="AY137" i="5"/>
  <c r="AJ137" i="5"/>
  <c r="AR137" i="5" s="1"/>
  <c r="BR137" i="9"/>
  <c r="BU136" i="9"/>
  <c r="BS137" i="8"/>
  <c r="AY137" i="6"/>
  <c r="AZ136" i="4"/>
  <c r="BV136" i="3"/>
  <c r="Z137" i="1"/>
  <c r="BT137" i="8"/>
  <c r="BT137" i="7"/>
  <c r="BR137" i="7"/>
  <c r="BU136" i="7"/>
  <c r="BY136" i="7"/>
  <c r="AC137" i="5"/>
  <c r="AC137" i="4"/>
  <c r="AL138" i="9" l="1"/>
  <c r="BQ138" i="9"/>
  <c r="BP139" i="9"/>
  <c r="BT139" i="9"/>
  <c r="Y140" i="9"/>
  <c r="BR139" i="9"/>
  <c r="AO139" i="9"/>
  <c r="BA139" i="9" s="1"/>
  <c r="AQ139" i="9"/>
  <c r="BC139" i="9" s="1"/>
  <c r="F140" i="9"/>
  <c r="AP139" i="9"/>
  <c r="BB139" i="9" s="1"/>
  <c r="AN138" i="9"/>
  <c r="AZ138" i="9" s="1"/>
  <c r="R138" i="9"/>
  <c r="BK138" i="9"/>
  <c r="AR138" i="9"/>
  <c r="BD138" i="9" s="1"/>
  <c r="AT138" i="9"/>
  <c r="BF138" i="9" s="1"/>
  <c r="BM138" i="9"/>
  <c r="BW138" i="9" s="1"/>
  <c r="AV138" i="9"/>
  <c r="BH138" i="9" s="1"/>
  <c r="BO138" i="9"/>
  <c r="S138" i="9"/>
  <c r="AX138" i="9" s="1"/>
  <c r="BJ138" i="9" s="1"/>
  <c r="AS138" i="9"/>
  <c r="BE138" i="9" s="1"/>
  <c r="BL138" i="9"/>
  <c r="BV138" i="9" s="1"/>
  <c r="AU138" i="9"/>
  <c r="BG138" i="9" s="1"/>
  <c r="BN138" i="9"/>
  <c r="BR139" i="8"/>
  <c r="BS139" i="8"/>
  <c r="Y140" i="8"/>
  <c r="BT139" i="8"/>
  <c r="AL138" i="8"/>
  <c r="BQ138" i="8"/>
  <c r="AN138" i="8"/>
  <c r="AZ138" i="8" s="1"/>
  <c r="R138" i="8"/>
  <c r="BL138" i="8"/>
  <c r="BV138" i="8" s="1"/>
  <c r="S138" i="8"/>
  <c r="AX138" i="8" s="1"/>
  <c r="BJ138" i="8" s="1"/>
  <c r="AS138" i="8"/>
  <c r="BE138" i="8" s="1"/>
  <c r="AU138" i="8"/>
  <c r="BG138" i="8" s="1"/>
  <c r="BN138" i="8"/>
  <c r="BX138" i="8" s="1"/>
  <c r="BO138" i="8"/>
  <c r="AV138" i="8"/>
  <c r="BH138" i="8" s="1"/>
  <c r="BM138" i="8"/>
  <c r="BW138" i="8" s="1"/>
  <c r="AT138" i="8"/>
  <c r="BF138" i="8" s="1"/>
  <c r="BK138" i="8"/>
  <c r="BU138" i="8" s="1"/>
  <c r="AR138" i="8"/>
  <c r="BD138" i="8" s="1"/>
  <c r="AP139" i="8"/>
  <c r="BB139" i="8" s="1"/>
  <c r="AO139" i="8"/>
  <c r="BA139" i="8" s="1"/>
  <c r="AQ139" i="8"/>
  <c r="BC139" i="8" s="1"/>
  <c r="F140" i="8"/>
  <c r="AW137" i="8"/>
  <c r="BI137" i="8" s="1"/>
  <c r="AK139" i="7"/>
  <c r="BR139" i="7"/>
  <c r="BT139" i="7"/>
  <c r="BP139" i="7"/>
  <c r="BS139" i="7"/>
  <c r="Y140" i="7"/>
  <c r="AL138" i="7"/>
  <c r="BQ138" i="7"/>
  <c r="R138" i="7"/>
  <c r="AN138" i="7"/>
  <c r="AZ138" i="7" s="1"/>
  <c r="BK138" i="7"/>
  <c r="AR138" i="7"/>
  <c r="BD138" i="7" s="1"/>
  <c r="AT138" i="7"/>
  <c r="BF138" i="7" s="1"/>
  <c r="BM138" i="7"/>
  <c r="BW138" i="7" s="1"/>
  <c r="AV138" i="7"/>
  <c r="BH138" i="7" s="1"/>
  <c r="BO138" i="7"/>
  <c r="AP139" i="7"/>
  <c r="BB139" i="7" s="1"/>
  <c r="AQ139" i="7"/>
  <c r="BC139" i="7" s="1"/>
  <c r="AO139" i="7"/>
  <c r="BA139" i="7" s="1"/>
  <c r="F140" i="7"/>
  <c r="AU138" i="7"/>
  <c r="BG138" i="7" s="1"/>
  <c r="BN138" i="7"/>
  <c r="S138" i="7"/>
  <c r="AX138" i="7" s="1"/>
  <c r="BJ138" i="7" s="1"/>
  <c r="BL138" i="7"/>
  <c r="BV138" i="7" s="1"/>
  <c r="AS138" i="7"/>
  <c r="BE138" i="7" s="1"/>
  <c r="AV138" i="6"/>
  <c r="AD138" i="6"/>
  <c r="U140" i="6"/>
  <c r="AI138" i="6"/>
  <c r="AQ138" i="6" s="1"/>
  <c r="AX138" i="6"/>
  <c r="AF139" i="6"/>
  <c r="AN139" i="6" s="1"/>
  <c r="AJ139" i="6"/>
  <c r="AR139" i="6" s="1"/>
  <c r="F140" i="6"/>
  <c r="N138" i="6"/>
  <c r="AE138" i="6"/>
  <c r="AM138" i="6" s="1"/>
  <c r="O138" i="6"/>
  <c r="AL138" i="6" s="1"/>
  <c r="AT138" i="6" s="1"/>
  <c r="AH138" i="6"/>
  <c r="AP138" i="6" s="1"/>
  <c r="AU138" i="6"/>
  <c r="AW138" i="6" s="1"/>
  <c r="AD138" i="5"/>
  <c r="AV138" i="5"/>
  <c r="U140" i="5"/>
  <c r="AK137" i="5"/>
  <c r="AS137" i="5" s="1"/>
  <c r="N138" i="5"/>
  <c r="AE138" i="5"/>
  <c r="AM138" i="5" s="1"/>
  <c r="O138" i="5"/>
  <c r="AL138" i="5" s="1"/>
  <c r="AT138" i="5" s="1"/>
  <c r="AH138" i="5"/>
  <c r="AP138" i="5" s="1"/>
  <c r="AU138" i="5"/>
  <c r="AW138" i="5" s="1"/>
  <c r="AI138" i="5"/>
  <c r="AQ138" i="5" s="1"/>
  <c r="AX138" i="5"/>
  <c r="AF139" i="5"/>
  <c r="AN139" i="5" s="1"/>
  <c r="AG139" i="5"/>
  <c r="AO139" i="5" s="1"/>
  <c r="F140" i="5"/>
  <c r="AD138" i="4"/>
  <c r="AV138" i="4"/>
  <c r="U140" i="4"/>
  <c r="N138" i="4"/>
  <c r="AE138" i="4"/>
  <c r="AM138" i="4" s="1"/>
  <c r="O138" i="4"/>
  <c r="AL138" i="4" s="1"/>
  <c r="AT138" i="4" s="1"/>
  <c r="AH138" i="4"/>
  <c r="AP138" i="4" s="1"/>
  <c r="AU138" i="4"/>
  <c r="AW138" i="4" s="1"/>
  <c r="AI138" i="4"/>
  <c r="AQ138" i="4" s="1"/>
  <c r="AX138" i="4"/>
  <c r="AF139" i="4"/>
  <c r="AN139" i="4" s="1"/>
  <c r="AJ139" i="4"/>
  <c r="AR139" i="4" s="1"/>
  <c r="F140" i="4"/>
  <c r="BR139" i="3"/>
  <c r="BS139" i="3"/>
  <c r="BU139" i="3"/>
  <c r="S140" i="3"/>
  <c r="AX138" i="3"/>
  <c r="BQ138" i="3"/>
  <c r="AF137" i="3"/>
  <c r="AL137" i="3" s="1"/>
  <c r="CJ137" i="3"/>
  <c r="CI137" i="3"/>
  <c r="BD137" i="3"/>
  <c r="BJ137" i="3" s="1"/>
  <c r="BP137" i="3"/>
  <c r="CB137" i="3" s="1"/>
  <c r="CH137" i="3" s="1"/>
  <c r="AR138" i="3"/>
  <c r="AY138" i="3"/>
  <c r="BE138" i="3" s="1"/>
  <c r="BK138" i="3"/>
  <c r="BM138" i="3"/>
  <c r="BY138" i="3" s="1"/>
  <c r="CE138" i="3" s="1"/>
  <c r="BA138" i="3"/>
  <c r="BG138" i="3" s="1"/>
  <c r="BC138" i="3"/>
  <c r="BI138" i="3" s="1"/>
  <c r="BO138" i="3"/>
  <c r="F140" i="3"/>
  <c r="AA138" i="3"/>
  <c r="AG138" i="3" s="1"/>
  <c r="M138" i="3"/>
  <c r="AZ138" i="3"/>
  <c r="BF138" i="3" s="1"/>
  <c r="BL138" i="3"/>
  <c r="BN138" i="3"/>
  <c r="BZ138" i="3" s="1"/>
  <c r="CF138" i="3" s="1"/>
  <c r="BB138" i="3"/>
  <c r="BH138" i="3" s="1"/>
  <c r="AX138" i="2"/>
  <c r="BQ138" i="2"/>
  <c r="BS139" i="2"/>
  <c r="BR139" i="2"/>
  <c r="BT139" i="2"/>
  <c r="BU139" i="2"/>
  <c r="S140" i="2"/>
  <c r="AF137" i="2"/>
  <c r="AL137" i="2" s="1"/>
  <c r="CI137" i="2"/>
  <c r="BP137" i="2"/>
  <c r="BD137" i="2"/>
  <c r="BJ137" i="2" s="1"/>
  <c r="BN138" i="2"/>
  <c r="BZ138" i="2" s="1"/>
  <c r="CF138" i="2" s="1"/>
  <c r="BB138" i="2"/>
  <c r="BH138" i="2" s="1"/>
  <c r="AA138" i="2"/>
  <c r="AG138" i="2" s="1"/>
  <c r="M138" i="2"/>
  <c r="BA138" i="2"/>
  <c r="BG138" i="2" s="1"/>
  <c r="BM138" i="2"/>
  <c r="BY138" i="2" s="1"/>
  <c r="CE138" i="2" s="1"/>
  <c r="BC138" i="2"/>
  <c r="BI138" i="2" s="1"/>
  <c r="BO138" i="2"/>
  <c r="CA138" i="2" s="1"/>
  <c r="CG138" i="2" s="1"/>
  <c r="AR138" i="2"/>
  <c r="BK138" i="2"/>
  <c r="BW138" i="2" s="1"/>
  <c r="CC138" i="2" s="1"/>
  <c r="AY138" i="2"/>
  <c r="BE138" i="2" s="1"/>
  <c r="AC139" i="2"/>
  <c r="AI139" i="2" s="1"/>
  <c r="AE139" i="2"/>
  <c r="AK139" i="2" s="1"/>
  <c r="F140" i="2"/>
  <c r="AB139" i="2"/>
  <c r="AH139" i="2" s="1"/>
  <c r="AD139" i="2"/>
  <c r="AJ139" i="2" s="1"/>
  <c r="AZ138" i="2"/>
  <c r="BF138" i="2" s="1"/>
  <c r="BL138" i="2"/>
  <c r="BX138" i="2" s="1"/>
  <c r="CD138" i="2" s="1"/>
  <c r="AX138" i="1"/>
  <c r="BQ138" i="1"/>
  <c r="BR139" i="1"/>
  <c r="BT139" i="1"/>
  <c r="BU139" i="1"/>
  <c r="S140" i="1"/>
  <c r="AF137" i="1"/>
  <c r="AL137" i="1" s="1"/>
  <c r="BD137" i="1"/>
  <c r="BJ137" i="1" s="1"/>
  <c r="BP137" i="1"/>
  <c r="M138" i="1"/>
  <c r="AA138" i="1"/>
  <c r="AG138" i="1" s="1"/>
  <c r="AR138" i="1"/>
  <c r="AY138" i="1"/>
  <c r="BE138" i="1" s="1"/>
  <c r="BK138" i="1"/>
  <c r="BW138" i="1" s="1"/>
  <c r="CC138" i="1" s="1"/>
  <c r="AZ138" i="1"/>
  <c r="BF138" i="1" s="1"/>
  <c r="BL138" i="1"/>
  <c r="BA138" i="1"/>
  <c r="BG138" i="1" s="1"/>
  <c r="BM138" i="1"/>
  <c r="BY138" i="1" s="1"/>
  <c r="CE138" i="1" s="1"/>
  <c r="BB138" i="1"/>
  <c r="BH138" i="1" s="1"/>
  <c r="BN138" i="1"/>
  <c r="BZ138" i="1" s="1"/>
  <c r="CF138" i="1" s="1"/>
  <c r="BC138" i="1"/>
  <c r="BI138" i="1" s="1"/>
  <c r="BO138" i="1"/>
  <c r="CA138" i="1" s="1"/>
  <c r="CG138" i="1" s="1"/>
  <c r="AB139" i="1"/>
  <c r="AH139" i="1" s="1"/>
  <c r="AC139" i="1"/>
  <c r="AI139" i="1" s="1"/>
  <c r="AD139" i="1"/>
  <c r="AJ139" i="1" s="1"/>
  <c r="AE139" i="1"/>
  <c r="AK139" i="1" s="1"/>
  <c r="F140" i="1"/>
  <c r="BT138" i="8"/>
  <c r="BS138" i="7"/>
  <c r="Z138" i="2"/>
  <c r="AL137" i="4"/>
  <c r="AT137" i="4" s="1"/>
  <c r="AW137" i="4"/>
  <c r="AZ137" i="4"/>
  <c r="AF138" i="4"/>
  <c r="AN138" i="4" s="1"/>
  <c r="AG138" i="4"/>
  <c r="AO138" i="4" s="1"/>
  <c r="AJ138" i="4"/>
  <c r="AR138" i="4" s="1"/>
  <c r="Z138" i="3"/>
  <c r="BR138" i="3"/>
  <c r="BU138" i="3"/>
  <c r="BY137" i="3"/>
  <c r="CE137" i="3" s="1"/>
  <c r="BP138" i="9"/>
  <c r="AC138" i="6"/>
  <c r="AK137" i="6"/>
  <c r="AS137" i="6" s="1"/>
  <c r="AK137" i="4"/>
  <c r="AS137" i="4" s="1"/>
  <c r="CB136" i="2"/>
  <c r="CH136" i="2" s="1"/>
  <c r="BP138" i="7"/>
  <c r="AZ137" i="6"/>
  <c r="CB136" i="3"/>
  <c r="CH136" i="3" s="1"/>
  <c r="BV137" i="2"/>
  <c r="BR138" i="1"/>
  <c r="BY137" i="8"/>
  <c r="BT138" i="7"/>
  <c r="AC138" i="4"/>
  <c r="BT138" i="9"/>
  <c r="BW137" i="9"/>
  <c r="BX137" i="9"/>
  <c r="BU137" i="9"/>
  <c r="AK138" i="8"/>
  <c r="BW137" i="7"/>
  <c r="BY137" i="7"/>
  <c r="AC138" i="5"/>
  <c r="AZ137" i="5"/>
  <c r="BS138" i="9"/>
  <c r="AW137" i="9"/>
  <c r="BI137" i="9" s="1"/>
  <c r="BX137" i="8"/>
  <c r="AY138" i="5"/>
  <c r="CB136" i="1"/>
  <c r="CH136" i="1" s="1"/>
  <c r="AK138" i="9"/>
  <c r="AY138" i="6"/>
  <c r="AG138" i="5"/>
  <c r="AO138" i="5" s="1"/>
  <c r="AY138" i="4"/>
  <c r="BV137" i="1"/>
  <c r="Z138" i="1"/>
  <c r="AL139" i="9" l="1"/>
  <c r="BQ139" i="9"/>
  <c r="BT140" i="9"/>
  <c r="BP140" i="9"/>
  <c r="Y141" i="9"/>
  <c r="BK139" i="9"/>
  <c r="BU139" i="9" s="1"/>
  <c r="AR139" i="9"/>
  <c r="BD139" i="9" s="1"/>
  <c r="BO139" i="9"/>
  <c r="BY139" i="9" s="1"/>
  <c r="AV139" i="9"/>
  <c r="BH139" i="9" s="1"/>
  <c r="S139" i="9"/>
  <c r="AX139" i="9" s="1"/>
  <c r="BJ139" i="9" s="1"/>
  <c r="AS139" i="9"/>
  <c r="BE139" i="9" s="1"/>
  <c r="BL139" i="9"/>
  <c r="BV139" i="9" s="1"/>
  <c r="AA408" i="9"/>
  <c r="AM139" i="9"/>
  <c r="AY139" i="9" s="1"/>
  <c r="AU139" i="9"/>
  <c r="BG139" i="9" s="1"/>
  <c r="BN139" i="9"/>
  <c r="R139" i="9"/>
  <c r="AN139" i="9"/>
  <c r="AZ139" i="9" s="1"/>
  <c r="BM139" i="9"/>
  <c r="BW139" i="9" s="1"/>
  <c r="AT139" i="9"/>
  <c r="BF139" i="9" s="1"/>
  <c r="F141" i="9"/>
  <c r="AP140" i="9"/>
  <c r="BB140" i="9" s="1"/>
  <c r="AO140" i="9"/>
  <c r="BA140" i="9" s="1"/>
  <c r="AQ140" i="9"/>
  <c r="BC140" i="9" s="1"/>
  <c r="AG408" i="9"/>
  <c r="AE408" i="9"/>
  <c r="AF408" i="9"/>
  <c r="AJ408" i="9"/>
  <c r="AH408" i="9"/>
  <c r="AI408" i="9"/>
  <c r="AC408" i="9"/>
  <c r="AD408" i="9"/>
  <c r="AB408" i="9"/>
  <c r="AW138" i="9"/>
  <c r="BI138" i="9" s="1"/>
  <c r="BT140" i="8"/>
  <c r="Y141" i="8"/>
  <c r="AK140" i="8"/>
  <c r="BR140" i="8"/>
  <c r="AL139" i="8"/>
  <c r="BQ139" i="8"/>
  <c r="AN139" i="8"/>
  <c r="AZ139" i="8" s="1"/>
  <c r="R139" i="8"/>
  <c r="AA408" i="8"/>
  <c r="AM139" i="8"/>
  <c r="AY139" i="8" s="1"/>
  <c r="AR139" i="8"/>
  <c r="BD139" i="8" s="1"/>
  <c r="BK139" i="8"/>
  <c r="AT139" i="8"/>
  <c r="BF139" i="8" s="1"/>
  <c r="BM139" i="8"/>
  <c r="BW139" i="8" s="1"/>
  <c r="AV139" i="8"/>
  <c r="BH139" i="8" s="1"/>
  <c r="BO139" i="8"/>
  <c r="BY139" i="8" s="1"/>
  <c r="AS139" i="8"/>
  <c r="BE139" i="8" s="1"/>
  <c r="BL139" i="8"/>
  <c r="BV139" i="8" s="1"/>
  <c r="S139" i="8"/>
  <c r="AX139" i="8" s="1"/>
  <c r="BJ139" i="8" s="1"/>
  <c r="AQ140" i="8"/>
  <c r="BC140" i="8" s="1"/>
  <c r="F141" i="8"/>
  <c r="AO140" i="8"/>
  <c r="BA140" i="8" s="1"/>
  <c r="AP140" i="8"/>
  <c r="BB140" i="8" s="1"/>
  <c r="AU139" i="8"/>
  <c r="BG139" i="8" s="1"/>
  <c r="BN139" i="8"/>
  <c r="BX139" i="8" s="1"/>
  <c r="AL139" i="7"/>
  <c r="BQ139" i="7"/>
  <c r="BP140" i="7"/>
  <c r="BS140" i="7"/>
  <c r="Y141" i="7"/>
  <c r="BR140" i="7"/>
  <c r="AW138" i="7"/>
  <c r="BI138" i="7" s="1"/>
  <c r="BO139" i="7"/>
  <c r="BY139" i="7" s="1"/>
  <c r="AV139" i="7"/>
  <c r="BH139" i="7" s="1"/>
  <c r="AT139" i="7"/>
  <c r="BF139" i="7" s="1"/>
  <c r="BM139" i="7"/>
  <c r="BW139" i="7" s="1"/>
  <c r="R139" i="7"/>
  <c r="AN139" i="7"/>
  <c r="AZ139" i="7" s="1"/>
  <c r="BL139" i="7"/>
  <c r="BV139" i="7" s="1"/>
  <c r="S139" i="7"/>
  <c r="AX139" i="7" s="1"/>
  <c r="BJ139" i="7" s="1"/>
  <c r="AS139" i="7"/>
  <c r="BE139" i="7" s="1"/>
  <c r="AA408" i="7"/>
  <c r="AM139" i="7"/>
  <c r="AY139" i="7" s="1"/>
  <c r="BK139" i="7"/>
  <c r="BU139" i="7" s="1"/>
  <c r="AR139" i="7"/>
  <c r="BD139" i="7" s="1"/>
  <c r="AU139" i="7"/>
  <c r="BG139" i="7" s="1"/>
  <c r="BN139" i="7"/>
  <c r="BX139" i="7" s="1"/>
  <c r="AP140" i="7"/>
  <c r="BB140" i="7" s="1"/>
  <c r="F141" i="7"/>
  <c r="AQ140" i="7"/>
  <c r="BC140" i="7" s="1"/>
  <c r="AO140" i="7"/>
  <c r="BA140" i="7" s="1"/>
  <c r="AD139" i="6"/>
  <c r="AV139" i="6"/>
  <c r="U141" i="6"/>
  <c r="AY140" i="6"/>
  <c r="O139" i="6"/>
  <c r="AL139" i="6" s="1"/>
  <c r="AT139" i="6" s="1"/>
  <c r="AH139" i="6"/>
  <c r="AP139" i="6" s="1"/>
  <c r="AU139" i="6"/>
  <c r="AW139" i="6" s="1"/>
  <c r="AE139" i="6"/>
  <c r="AM139" i="6" s="1"/>
  <c r="N139" i="6"/>
  <c r="AI139" i="6"/>
  <c r="AQ139" i="6" s="1"/>
  <c r="AX139" i="6"/>
  <c r="AF140" i="6"/>
  <c r="AN140" i="6" s="1"/>
  <c r="F141" i="6"/>
  <c r="AG140" i="6"/>
  <c r="AO140" i="6" s="1"/>
  <c r="AJ140" i="6"/>
  <c r="AR140" i="6" s="1"/>
  <c r="X408" i="6"/>
  <c r="Y408" i="6"/>
  <c r="W408" i="6"/>
  <c r="Z408" i="6"/>
  <c r="AA408" i="6"/>
  <c r="AB408" i="6"/>
  <c r="AK138" i="6"/>
  <c r="AS138" i="6" s="1"/>
  <c r="AD139" i="5"/>
  <c r="AV139" i="5"/>
  <c r="U141" i="5"/>
  <c r="N139" i="5"/>
  <c r="AE139" i="5"/>
  <c r="AM139" i="5" s="1"/>
  <c r="O139" i="5"/>
  <c r="AL139" i="5" s="1"/>
  <c r="AT139" i="5" s="1"/>
  <c r="AH139" i="5"/>
  <c r="AP139" i="5" s="1"/>
  <c r="AU139" i="5"/>
  <c r="AW139" i="5" s="1"/>
  <c r="AI139" i="5"/>
  <c r="AQ139" i="5" s="1"/>
  <c r="AX139" i="5"/>
  <c r="AF140" i="5"/>
  <c r="AN140" i="5" s="1"/>
  <c r="AG140" i="5"/>
  <c r="AO140" i="5" s="1"/>
  <c r="AJ140" i="5"/>
  <c r="AR140" i="5" s="1"/>
  <c r="F141" i="5"/>
  <c r="AD139" i="4"/>
  <c r="AV139" i="4"/>
  <c r="U141" i="4"/>
  <c r="X408" i="4"/>
  <c r="AK138" i="4"/>
  <c r="AS138" i="4" s="1"/>
  <c r="N139" i="4"/>
  <c r="AA408" i="4" s="1"/>
  <c r="AE139" i="4"/>
  <c r="AM139" i="4" s="1"/>
  <c r="O139" i="4"/>
  <c r="AL139" i="4" s="1"/>
  <c r="AT139" i="4" s="1"/>
  <c r="AH139" i="4"/>
  <c r="AP139" i="4" s="1"/>
  <c r="AU139" i="4"/>
  <c r="AW139" i="4" s="1"/>
  <c r="AI139" i="4"/>
  <c r="AQ139" i="4" s="1"/>
  <c r="AX139" i="4"/>
  <c r="AF140" i="4"/>
  <c r="AN140" i="4" s="1"/>
  <c r="AG140" i="4"/>
  <c r="AO140" i="4" s="1"/>
  <c r="AJ140" i="4"/>
  <c r="AR140" i="4" s="1"/>
  <c r="F141" i="4"/>
  <c r="AX139" i="3"/>
  <c r="BQ139" i="3"/>
  <c r="BS140" i="3"/>
  <c r="BR140" i="3"/>
  <c r="BU140" i="3"/>
  <c r="S141" i="3"/>
  <c r="BD138" i="3"/>
  <c r="BJ138" i="3" s="1"/>
  <c r="BP138" i="3"/>
  <c r="AR139" i="3"/>
  <c r="BK139" i="3"/>
  <c r="BW139" i="3" s="1"/>
  <c r="CC139" i="3" s="1"/>
  <c r="AY139" i="3"/>
  <c r="BE139" i="3" s="1"/>
  <c r="BA139" i="3"/>
  <c r="BG139" i="3" s="1"/>
  <c r="BM139" i="3"/>
  <c r="BY139" i="3" s="1"/>
  <c r="CE139" i="3" s="1"/>
  <c r="M139" i="3"/>
  <c r="AA139" i="3"/>
  <c r="AG139" i="3" s="1"/>
  <c r="BL139" i="3"/>
  <c r="BX139" i="3" s="1"/>
  <c r="CD139" i="3" s="1"/>
  <c r="AZ139" i="3"/>
  <c r="BF139" i="3" s="1"/>
  <c r="BB139" i="3"/>
  <c r="BH139" i="3" s="1"/>
  <c r="BN139" i="3"/>
  <c r="AC140" i="3"/>
  <c r="AI140" i="3" s="1"/>
  <c r="AB140" i="3"/>
  <c r="AH140" i="3" s="1"/>
  <c r="AE140" i="3"/>
  <c r="AK140" i="3" s="1"/>
  <c r="F141" i="3"/>
  <c r="AD140" i="3"/>
  <c r="AJ140" i="3" s="1"/>
  <c r="BC139" i="3"/>
  <c r="BI139" i="3" s="1"/>
  <c r="BO139" i="3"/>
  <c r="CA139" i="3" s="1"/>
  <c r="CG139" i="3" s="1"/>
  <c r="AU408" i="3"/>
  <c r="W408" i="3"/>
  <c r="X408" i="3"/>
  <c r="AS408" i="3"/>
  <c r="V408" i="3"/>
  <c r="AT408" i="3"/>
  <c r="Y408" i="3"/>
  <c r="AW408" i="3"/>
  <c r="U408" i="3"/>
  <c r="AV408" i="3"/>
  <c r="CI138" i="3"/>
  <c r="CJ138" i="3"/>
  <c r="AF138" i="3"/>
  <c r="AL138" i="3" s="1"/>
  <c r="AX139" i="2"/>
  <c r="BQ139" i="2"/>
  <c r="BR140" i="2"/>
  <c r="BT140" i="2"/>
  <c r="S141" i="2"/>
  <c r="CI138" i="2"/>
  <c r="AF138" i="2"/>
  <c r="AL138" i="2" s="1"/>
  <c r="BP138" i="2"/>
  <c r="BD138" i="2"/>
  <c r="BJ138" i="2" s="1"/>
  <c r="BN139" i="2"/>
  <c r="BZ139" i="2" s="1"/>
  <c r="CF139" i="2" s="1"/>
  <c r="BB139" i="2"/>
  <c r="BH139" i="2" s="1"/>
  <c r="BK139" i="2"/>
  <c r="BW139" i="2" s="1"/>
  <c r="CC139" i="2" s="1"/>
  <c r="AR139" i="2"/>
  <c r="AY139" i="2"/>
  <c r="BE139" i="2" s="1"/>
  <c r="BC139" i="2"/>
  <c r="BI139" i="2" s="1"/>
  <c r="BO139" i="2"/>
  <c r="CA139" i="2" s="1"/>
  <c r="CG139" i="2" s="1"/>
  <c r="AZ139" i="2"/>
  <c r="BF139" i="2" s="1"/>
  <c r="BL139" i="2"/>
  <c r="BX139" i="2" s="1"/>
  <c r="CD139" i="2" s="1"/>
  <c r="AC140" i="2"/>
  <c r="AI140" i="2" s="1"/>
  <c r="AD140" i="2"/>
  <c r="AJ140" i="2" s="1"/>
  <c r="AB140" i="2"/>
  <c r="AH140" i="2" s="1"/>
  <c r="AE140" i="2"/>
  <c r="AK140" i="2" s="1"/>
  <c r="F141" i="2"/>
  <c r="M139" i="2"/>
  <c r="AA139" i="2"/>
  <c r="AG139" i="2" s="1"/>
  <c r="BA139" i="2"/>
  <c r="BG139" i="2" s="1"/>
  <c r="BM139" i="2"/>
  <c r="BY139" i="2" s="1"/>
  <c r="CE139" i="2" s="1"/>
  <c r="AX139" i="1"/>
  <c r="BQ139" i="1"/>
  <c r="BR140" i="1"/>
  <c r="BS140" i="1"/>
  <c r="BT140" i="1"/>
  <c r="BU140" i="1"/>
  <c r="S141" i="1"/>
  <c r="BD138" i="1"/>
  <c r="BJ138" i="1" s="1"/>
  <c r="BP138" i="1"/>
  <c r="M139" i="1"/>
  <c r="AA139" i="1"/>
  <c r="AG139" i="1" s="1"/>
  <c r="AR139" i="1"/>
  <c r="AY139" i="1"/>
  <c r="BE139" i="1" s="1"/>
  <c r="BK139" i="1"/>
  <c r="BW139" i="1" s="1"/>
  <c r="CC139" i="1" s="1"/>
  <c r="AZ139" i="1"/>
  <c r="BF139" i="1" s="1"/>
  <c r="BL139" i="1"/>
  <c r="BX139" i="1" s="1"/>
  <c r="CD139" i="1" s="1"/>
  <c r="BA139" i="1"/>
  <c r="BG139" i="1" s="1"/>
  <c r="BM139" i="1"/>
  <c r="BB139" i="1"/>
  <c r="BH139" i="1" s="1"/>
  <c r="BN139" i="1"/>
  <c r="BZ139" i="1" s="1"/>
  <c r="CF139" i="1" s="1"/>
  <c r="BC139" i="1"/>
  <c r="BI139" i="1" s="1"/>
  <c r="BO139" i="1"/>
  <c r="CA139" i="1" s="1"/>
  <c r="CG139" i="1" s="1"/>
  <c r="AB140" i="1"/>
  <c r="AH140" i="1" s="1"/>
  <c r="AC140" i="1"/>
  <c r="AI140" i="1" s="1"/>
  <c r="AD140" i="1"/>
  <c r="AJ140" i="1" s="1"/>
  <c r="AE140" i="1"/>
  <c r="AK140" i="1" s="1"/>
  <c r="F141" i="1"/>
  <c r="AY139" i="6"/>
  <c r="AY139" i="4"/>
  <c r="BV138" i="3"/>
  <c r="BW138" i="3"/>
  <c r="CC138" i="3" s="1"/>
  <c r="CA138" i="3"/>
  <c r="CG138" i="3" s="1"/>
  <c r="AB139" i="3"/>
  <c r="AH139" i="3" s="1"/>
  <c r="AE139" i="3"/>
  <c r="AK139" i="3" s="1"/>
  <c r="AC139" i="3"/>
  <c r="AI139" i="3" s="1"/>
  <c r="AD139" i="3"/>
  <c r="AJ139" i="3" s="1"/>
  <c r="BX138" i="3"/>
  <c r="CD138" i="3" s="1"/>
  <c r="BV138" i="2"/>
  <c r="Z139" i="2"/>
  <c r="CB137" i="2"/>
  <c r="CH137" i="2" s="1"/>
  <c r="BV138" i="1"/>
  <c r="AK139" i="9"/>
  <c r="AC139" i="5"/>
  <c r="AK138" i="5"/>
  <c r="AS138" i="5" s="1"/>
  <c r="AZ138" i="5"/>
  <c r="AC139" i="4"/>
  <c r="AZ138" i="4"/>
  <c r="AF138" i="1"/>
  <c r="AL138" i="1" s="1"/>
  <c r="BS139" i="9"/>
  <c r="BY138" i="9"/>
  <c r="BX138" i="9"/>
  <c r="BP139" i="8"/>
  <c r="AW138" i="8"/>
  <c r="BI138" i="8" s="1"/>
  <c r="BY138" i="8"/>
  <c r="AZ138" i="6"/>
  <c r="AG139" i="6"/>
  <c r="AO139" i="6" s="1"/>
  <c r="BX138" i="1"/>
  <c r="CD138" i="1" s="1"/>
  <c r="BU138" i="9"/>
  <c r="AG139" i="4"/>
  <c r="AO139" i="4" s="1"/>
  <c r="Z139" i="3"/>
  <c r="BY138" i="7"/>
  <c r="BX138" i="7"/>
  <c r="AY139" i="5"/>
  <c r="BT139" i="3"/>
  <c r="Z139" i="1"/>
  <c r="CB137" i="1"/>
  <c r="CH137" i="1" s="1"/>
  <c r="AK139" i="8"/>
  <c r="AC139" i="6"/>
  <c r="AJ139" i="5"/>
  <c r="AR139" i="5" s="1"/>
  <c r="BS139" i="1"/>
  <c r="BU138" i="7"/>
  <c r="Y142" i="9" l="1"/>
  <c r="AK141" i="9"/>
  <c r="BP141" i="9"/>
  <c r="BR141" i="9"/>
  <c r="AL140" i="9"/>
  <c r="BQ140" i="9"/>
  <c r="AO141" i="9"/>
  <c r="BA141" i="9" s="1"/>
  <c r="AQ141" i="9"/>
  <c r="BC141" i="9" s="1"/>
  <c r="F142" i="9"/>
  <c r="AP141" i="9"/>
  <c r="BB141" i="9" s="1"/>
  <c r="BK140" i="9"/>
  <c r="BU140" i="9" s="1"/>
  <c r="AR140" i="9"/>
  <c r="BD140" i="9" s="1"/>
  <c r="AM140" i="9"/>
  <c r="AY140" i="9" s="1"/>
  <c r="AS140" i="9"/>
  <c r="BE140" i="9" s="1"/>
  <c r="BL140" i="9"/>
  <c r="BV140" i="9" s="1"/>
  <c r="S140" i="9"/>
  <c r="AX140" i="9" s="1"/>
  <c r="BJ140" i="9" s="1"/>
  <c r="BO140" i="9"/>
  <c r="BY140" i="9" s="1"/>
  <c r="AV140" i="9"/>
  <c r="BH140" i="9" s="1"/>
  <c r="AN140" i="9"/>
  <c r="AZ140" i="9" s="1"/>
  <c r="R140" i="9"/>
  <c r="AT140" i="9"/>
  <c r="BF140" i="9" s="1"/>
  <c r="BM140" i="9"/>
  <c r="BW140" i="9" s="1"/>
  <c r="BN140" i="9"/>
  <c r="BX140" i="9" s="1"/>
  <c r="AU140" i="9"/>
  <c r="BG140" i="9" s="1"/>
  <c r="AL408" i="9"/>
  <c r="AZ408" i="9" s="1"/>
  <c r="BQ408" i="9"/>
  <c r="BP408" i="9"/>
  <c r="BT408" i="9"/>
  <c r="BR408" i="9"/>
  <c r="BS408" i="9"/>
  <c r="AK408" i="9"/>
  <c r="AL140" i="8"/>
  <c r="BQ140" i="8"/>
  <c r="BR141" i="8"/>
  <c r="BP141" i="8"/>
  <c r="BS141" i="8"/>
  <c r="Y142" i="8"/>
  <c r="AG408" i="8"/>
  <c r="AI408" i="8"/>
  <c r="AB408" i="8"/>
  <c r="AJ408" i="8"/>
  <c r="AF408" i="8"/>
  <c r="AC408" i="8"/>
  <c r="AD408" i="8"/>
  <c r="AH408" i="8"/>
  <c r="AE408" i="8"/>
  <c r="AW139" i="8"/>
  <c r="BI139" i="8" s="1"/>
  <c r="AR140" i="8"/>
  <c r="BD140" i="8" s="1"/>
  <c r="BK140" i="8"/>
  <c r="BU140" i="8" s="1"/>
  <c r="R140" i="8"/>
  <c r="AN140" i="8"/>
  <c r="AZ140" i="8" s="1"/>
  <c r="BN140" i="8"/>
  <c r="BX140" i="8" s="1"/>
  <c r="AU140" i="8"/>
  <c r="BG140" i="8" s="1"/>
  <c r="BM140" i="8"/>
  <c r="BW140" i="8" s="1"/>
  <c r="AT140" i="8"/>
  <c r="BF140" i="8" s="1"/>
  <c r="S140" i="8"/>
  <c r="AX140" i="8" s="1"/>
  <c r="BJ140" i="8" s="1"/>
  <c r="AS140" i="8"/>
  <c r="BE140" i="8" s="1"/>
  <c r="BL140" i="8"/>
  <c r="BV140" i="8" s="1"/>
  <c r="AP141" i="8"/>
  <c r="BB141" i="8" s="1"/>
  <c r="AO141" i="8"/>
  <c r="BA141" i="8" s="1"/>
  <c r="AQ141" i="8"/>
  <c r="BC141" i="8" s="1"/>
  <c r="F142" i="8"/>
  <c r="AM140" i="8"/>
  <c r="AY140" i="8" s="1"/>
  <c r="AV140" i="8"/>
  <c r="BH140" i="8" s="1"/>
  <c r="BO140" i="8"/>
  <c r="BY140" i="8" s="1"/>
  <c r="AL140" i="7"/>
  <c r="BQ140" i="7"/>
  <c r="BS141" i="7"/>
  <c r="Y142" i="7"/>
  <c r="AM140" i="7"/>
  <c r="AY140" i="7" s="1"/>
  <c r="BM140" i="7"/>
  <c r="BW140" i="7" s="1"/>
  <c r="AT140" i="7"/>
  <c r="BF140" i="7" s="1"/>
  <c r="AP141" i="7"/>
  <c r="BB141" i="7" s="1"/>
  <c r="AQ141" i="7"/>
  <c r="BC141" i="7" s="1"/>
  <c r="AO141" i="7"/>
  <c r="BA141" i="7" s="1"/>
  <c r="F142" i="7"/>
  <c r="BK140" i="7"/>
  <c r="BU140" i="7" s="1"/>
  <c r="AR140" i="7"/>
  <c r="BD140" i="7" s="1"/>
  <c r="AN140" i="7"/>
  <c r="AZ140" i="7" s="1"/>
  <c r="R140" i="7"/>
  <c r="S140" i="7"/>
  <c r="AX140" i="7" s="1"/>
  <c r="BJ140" i="7" s="1"/>
  <c r="AS140" i="7"/>
  <c r="BE140" i="7" s="1"/>
  <c r="BL140" i="7"/>
  <c r="BV140" i="7" s="1"/>
  <c r="BO140" i="7"/>
  <c r="BY140" i="7" s="1"/>
  <c r="AV140" i="7"/>
  <c r="BH140" i="7" s="1"/>
  <c r="AU140" i="7"/>
  <c r="BG140" i="7" s="1"/>
  <c r="BN140" i="7"/>
  <c r="BX140" i="7" s="1"/>
  <c r="AV140" i="6"/>
  <c r="AD140" i="6"/>
  <c r="AY141" i="6"/>
  <c r="U142" i="6"/>
  <c r="F142" i="6"/>
  <c r="AJ141" i="6"/>
  <c r="AR141" i="6" s="1"/>
  <c r="AE140" i="6"/>
  <c r="AM140" i="6" s="1"/>
  <c r="N140" i="6"/>
  <c r="AX140" i="6"/>
  <c r="AZ140" i="6" s="1"/>
  <c r="AI140" i="6"/>
  <c r="AQ140" i="6" s="1"/>
  <c r="O140" i="6"/>
  <c r="AL140" i="6" s="1"/>
  <c r="AT140" i="6" s="1"/>
  <c r="AH140" i="6"/>
  <c r="AP140" i="6" s="1"/>
  <c r="AU140" i="6"/>
  <c r="AW140" i="6" s="1"/>
  <c r="AC408" i="6"/>
  <c r="AD408" i="6"/>
  <c r="AV408" i="6"/>
  <c r="AY408" i="6"/>
  <c r="AD140" i="5"/>
  <c r="AV140" i="5"/>
  <c r="AY141" i="5"/>
  <c r="U142" i="5"/>
  <c r="AB408" i="5"/>
  <c r="W408" i="5"/>
  <c r="AA408" i="5"/>
  <c r="X408" i="5"/>
  <c r="Y408" i="5"/>
  <c r="Z408" i="5"/>
  <c r="AK139" i="5"/>
  <c r="AS139" i="5" s="1"/>
  <c r="N140" i="5"/>
  <c r="AE140" i="5"/>
  <c r="AM140" i="5" s="1"/>
  <c r="O140" i="5"/>
  <c r="AL140" i="5" s="1"/>
  <c r="AT140" i="5" s="1"/>
  <c r="AH140" i="5"/>
  <c r="AP140" i="5" s="1"/>
  <c r="AU140" i="5"/>
  <c r="AW140" i="5" s="1"/>
  <c r="AI140" i="5"/>
  <c r="AQ140" i="5" s="1"/>
  <c r="AX140" i="5"/>
  <c r="AF141" i="5"/>
  <c r="AN141" i="5" s="1"/>
  <c r="AG141" i="5"/>
  <c r="AO141" i="5" s="1"/>
  <c r="F142" i="5"/>
  <c r="AD140" i="4"/>
  <c r="AV140" i="4"/>
  <c r="U142" i="4"/>
  <c r="AB408" i="4"/>
  <c r="AY408" i="4" s="1"/>
  <c r="Z408" i="4"/>
  <c r="W408" i="4"/>
  <c r="Y408" i="4"/>
  <c r="AK139" i="4"/>
  <c r="AS139" i="4" s="1"/>
  <c r="N140" i="4"/>
  <c r="AE140" i="4"/>
  <c r="AM140" i="4" s="1"/>
  <c r="O140" i="4"/>
  <c r="AL140" i="4" s="1"/>
  <c r="AT140" i="4" s="1"/>
  <c r="AH140" i="4"/>
  <c r="AP140" i="4" s="1"/>
  <c r="AU140" i="4"/>
  <c r="AW140" i="4" s="1"/>
  <c r="AI140" i="4"/>
  <c r="AQ140" i="4" s="1"/>
  <c r="AX140" i="4"/>
  <c r="AF141" i="4"/>
  <c r="AN141" i="4" s="1"/>
  <c r="AG141" i="4"/>
  <c r="AO141" i="4" s="1"/>
  <c r="AJ141" i="4"/>
  <c r="AR141" i="4" s="1"/>
  <c r="F142" i="4"/>
  <c r="AX140" i="3"/>
  <c r="BV140" i="3" s="1"/>
  <c r="BQ140" i="3"/>
  <c r="S142" i="3"/>
  <c r="BT141" i="3"/>
  <c r="BD139" i="3"/>
  <c r="BJ139" i="3" s="1"/>
  <c r="BP139" i="3"/>
  <c r="CB139" i="3" s="1"/>
  <c r="CH139" i="3" s="1"/>
  <c r="AF139" i="3"/>
  <c r="AL139" i="3" s="1"/>
  <c r="CI139" i="3"/>
  <c r="CJ139" i="3"/>
  <c r="BC140" i="3"/>
  <c r="BI140" i="3" s="1"/>
  <c r="BO140" i="3"/>
  <c r="CA140" i="3" s="1"/>
  <c r="CG140" i="3" s="1"/>
  <c r="M140" i="3"/>
  <c r="AA140" i="3"/>
  <c r="AG140" i="3" s="1"/>
  <c r="BB140" i="3"/>
  <c r="BH140" i="3" s="1"/>
  <c r="BN140" i="3"/>
  <c r="BZ140" i="3" s="1"/>
  <c r="CF140" i="3" s="1"/>
  <c r="AR140" i="3"/>
  <c r="AY140" i="3"/>
  <c r="BE140" i="3" s="1"/>
  <c r="BK140" i="3"/>
  <c r="BW140" i="3" s="1"/>
  <c r="CC140" i="3" s="1"/>
  <c r="BA140" i="3"/>
  <c r="BG140" i="3" s="1"/>
  <c r="BM140" i="3"/>
  <c r="BY140" i="3" s="1"/>
  <c r="CE140" i="3" s="1"/>
  <c r="AB141" i="3"/>
  <c r="AH141" i="3" s="1"/>
  <c r="AC141" i="3"/>
  <c r="AI141" i="3" s="1"/>
  <c r="AE141" i="3"/>
  <c r="AK141" i="3" s="1"/>
  <c r="F142" i="3"/>
  <c r="AD141" i="3"/>
  <c r="AJ141" i="3" s="1"/>
  <c r="BL140" i="3"/>
  <c r="BX140" i="3" s="1"/>
  <c r="CD140" i="3" s="1"/>
  <c r="AZ140" i="3"/>
  <c r="BF140" i="3" s="1"/>
  <c r="BS408" i="3"/>
  <c r="BQ408" i="3"/>
  <c r="AX408" i="3"/>
  <c r="BR408" i="3"/>
  <c r="BU408" i="3"/>
  <c r="Z408" i="3"/>
  <c r="BT408" i="3"/>
  <c r="BR141" i="2"/>
  <c r="BT141" i="2"/>
  <c r="S142" i="2"/>
  <c r="Z141" i="2"/>
  <c r="AX140" i="2"/>
  <c r="BV140" i="2" s="1"/>
  <c r="BQ140" i="2"/>
  <c r="BD139" i="2"/>
  <c r="BJ139" i="2" s="1"/>
  <c r="BP139" i="2"/>
  <c r="CB139" i="2" s="1"/>
  <c r="CH139" i="2" s="1"/>
  <c r="AZ140" i="2"/>
  <c r="BF140" i="2" s="1"/>
  <c r="BL140" i="2"/>
  <c r="BX140" i="2" s="1"/>
  <c r="CD140" i="2" s="1"/>
  <c r="M140" i="2"/>
  <c r="AA140" i="2"/>
  <c r="AG140" i="2" s="1"/>
  <c r="AY140" i="2"/>
  <c r="BE140" i="2" s="1"/>
  <c r="AR140" i="2"/>
  <c r="BK140" i="2"/>
  <c r="BW140" i="2" s="1"/>
  <c r="CC140" i="2" s="1"/>
  <c r="BM140" i="2"/>
  <c r="BY140" i="2" s="1"/>
  <c r="CE140" i="2" s="1"/>
  <c r="BA140" i="2"/>
  <c r="BG140" i="2" s="1"/>
  <c r="BC140" i="2"/>
  <c r="BI140" i="2" s="1"/>
  <c r="BO140" i="2"/>
  <c r="CA140" i="2" s="1"/>
  <c r="CG140" i="2" s="1"/>
  <c r="BB140" i="2"/>
  <c r="BH140" i="2" s="1"/>
  <c r="BN140" i="2"/>
  <c r="BZ140" i="2" s="1"/>
  <c r="CF140" i="2" s="1"/>
  <c r="AD141" i="2"/>
  <c r="AJ141" i="2" s="1"/>
  <c r="AB141" i="2"/>
  <c r="AH141" i="2" s="1"/>
  <c r="F142" i="2"/>
  <c r="AC141" i="2"/>
  <c r="AI141" i="2" s="1"/>
  <c r="AE141" i="2"/>
  <c r="AK141" i="2" s="1"/>
  <c r="V408" i="2"/>
  <c r="W408" i="2"/>
  <c r="AV408" i="2"/>
  <c r="Y408" i="2"/>
  <c r="AT408" i="2"/>
  <c r="X408" i="2"/>
  <c r="AU408" i="2"/>
  <c r="AS408" i="2"/>
  <c r="AW408" i="2"/>
  <c r="U408" i="2"/>
  <c r="AF139" i="2"/>
  <c r="AL139" i="2" s="1"/>
  <c r="CI139" i="2"/>
  <c r="AX140" i="1"/>
  <c r="BV140" i="1" s="1"/>
  <c r="BQ140" i="1"/>
  <c r="Z141" i="1"/>
  <c r="BR141" i="1"/>
  <c r="BS141" i="1"/>
  <c r="BT141" i="1"/>
  <c r="BU141" i="1"/>
  <c r="S142" i="1"/>
  <c r="AT408" i="1"/>
  <c r="V408" i="1"/>
  <c r="AS408" i="1"/>
  <c r="AV408" i="1"/>
  <c r="Y408" i="1"/>
  <c r="X408" i="1"/>
  <c r="W408" i="1"/>
  <c r="U408" i="1"/>
  <c r="AU408" i="1"/>
  <c r="AW408" i="1"/>
  <c r="AF139" i="1"/>
  <c r="AL139" i="1" s="1"/>
  <c r="BD139" i="1"/>
  <c r="BJ139" i="1" s="1"/>
  <c r="BP139" i="1"/>
  <c r="CB139" i="1" s="1"/>
  <c r="CH139" i="1" s="1"/>
  <c r="M140" i="1"/>
  <c r="AA140" i="1"/>
  <c r="AG140" i="1" s="1"/>
  <c r="AR140" i="1"/>
  <c r="AY140" i="1"/>
  <c r="BE140" i="1" s="1"/>
  <c r="BK140" i="1"/>
  <c r="BW140" i="1" s="1"/>
  <c r="CC140" i="1" s="1"/>
  <c r="AZ140" i="1"/>
  <c r="BF140" i="1" s="1"/>
  <c r="BL140" i="1"/>
  <c r="BX140" i="1" s="1"/>
  <c r="CD140" i="1" s="1"/>
  <c r="BA140" i="1"/>
  <c r="BG140" i="1" s="1"/>
  <c r="BM140" i="1"/>
  <c r="BY140" i="1" s="1"/>
  <c r="CE140" i="1" s="1"/>
  <c r="BB140" i="1"/>
  <c r="BH140" i="1" s="1"/>
  <c r="BN140" i="1"/>
  <c r="BZ140" i="1" s="1"/>
  <c r="CF140" i="1" s="1"/>
  <c r="BC140" i="1"/>
  <c r="BI140" i="1" s="1"/>
  <c r="BO140" i="1"/>
  <c r="CA140" i="1" s="1"/>
  <c r="CG140" i="1" s="1"/>
  <c r="AB141" i="1"/>
  <c r="AH141" i="1" s="1"/>
  <c r="AC141" i="1"/>
  <c r="AI141" i="1" s="1"/>
  <c r="AD141" i="1"/>
  <c r="AJ141" i="1" s="1"/>
  <c r="AE141" i="1"/>
  <c r="AK141" i="1" s="1"/>
  <c r="F142" i="1"/>
  <c r="AZ139" i="5"/>
  <c r="BV139" i="1"/>
  <c r="BT140" i="3"/>
  <c r="Z140" i="3"/>
  <c r="CB138" i="3"/>
  <c r="CH138" i="3" s="1"/>
  <c r="BZ139" i="3"/>
  <c r="CF139" i="3" s="1"/>
  <c r="AW139" i="9"/>
  <c r="BI139" i="9" s="1"/>
  <c r="BS140" i="8"/>
  <c r="BU139" i="8"/>
  <c r="AY140" i="4"/>
  <c r="BP140" i="8"/>
  <c r="BS140" i="2"/>
  <c r="BR140" i="9"/>
  <c r="BS140" i="9"/>
  <c r="AC140" i="6"/>
  <c r="AK139" i="6"/>
  <c r="AS139" i="6" s="1"/>
  <c r="AZ139" i="6"/>
  <c r="BV139" i="3"/>
  <c r="BX139" i="9"/>
  <c r="AC140" i="4"/>
  <c r="BU140" i="2"/>
  <c r="CB138" i="2"/>
  <c r="CH138" i="2" s="1"/>
  <c r="Z140" i="1"/>
  <c r="AK140" i="9"/>
  <c r="BT140" i="7"/>
  <c r="AY140" i="5"/>
  <c r="AZ139" i="4"/>
  <c r="Z140" i="2"/>
  <c r="CB138" i="1"/>
  <c r="CH138" i="1" s="1"/>
  <c r="BY139" i="1"/>
  <c r="CE139" i="1" s="1"/>
  <c r="AK140" i="7"/>
  <c r="AC140" i="5"/>
  <c r="BV139" i="2"/>
  <c r="AW139" i="7"/>
  <c r="BI139" i="7" s="1"/>
  <c r="AC408" i="7"/>
  <c r="AB408" i="7"/>
  <c r="AG408" i="7"/>
  <c r="AH408" i="7"/>
  <c r="AF408" i="7"/>
  <c r="AI408" i="7"/>
  <c r="AJ408" i="7"/>
  <c r="AE408" i="7"/>
  <c r="AD408" i="7"/>
  <c r="AZ140" i="4" l="1"/>
  <c r="AZ140" i="5"/>
  <c r="BQ141" i="9"/>
  <c r="AL141" i="9"/>
  <c r="BR142" i="9"/>
  <c r="BT142" i="9"/>
  <c r="Y143" i="9"/>
  <c r="BS142" i="9"/>
  <c r="AV141" i="9"/>
  <c r="BH141" i="9" s="1"/>
  <c r="BO141" i="9"/>
  <c r="BY141" i="9" s="1"/>
  <c r="AS141" i="9"/>
  <c r="BE141" i="9" s="1"/>
  <c r="S141" i="9"/>
  <c r="AX141" i="9" s="1"/>
  <c r="BJ141" i="9" s="1"/>
  <c r="BL141" i="9"/>
  <c r="BV141" i="9" s="1"/>
  <c r="AT141" i="9"/>
  <c r="BF141" i="9" s="1"/>
  <c r="BM141" i="9"/>
  <c r="BW141" i="9" s="1"/>
  <c r="AN141" i="9"/>
  <c r="AZ141" i="9" s="1"/>
  <c r="R141" i="9"/>
  <c r="AW141" i="9" s="1"/>
  <c r="BI141" i="9" s="1"/>
  <c r="AR141" i="9"/>
  <c r="BD141" i="9" s="1"/>
  <c r="BK141" i="9"/>
  <c r="BU141" i="9" s="1"/>
  <c r="AQ142" i="9"/>
  <c r="BC142" i="9" s="1"/>
  <c r="AP142" i="9"/>
  <c r="BB142" i="9" s="1"/>
  <c r="AO142" i="9"/>
  <c r="BA142" i="9" s="1"/>
  <c r="F143" i="9"/>
  <c r="AU141" i="9"/>
  <c r="BG141" i="9" s="1"/>
  <c r="BN141" i="9"/>
  <c r="AW140" i="9"/>
  <c r="BI140" i="9" s="1"/>
  <c r="AL141" i="8"/>
  <c r="BQ141" i="8"/>
  <c r="BR142" i="8"/>
  <c r="AK142" i="8"/>
  <c r="BS142" i="8"/>
  <c r="Y143" i="8"/>
  <c r="BQ408" i="8"/>
  <c r="AL408" i="8"/>
  <c r="BS408" i="8"/>
  <c r="AK408" i="8"/>
  <c r="BT408" i="8"/>
  <c r="BP408" i="8"/>
  <c r="BR408" i="8"/>
  <c r="AW140" i="8"/>
  <c r="BI140" i="8" s="1"/>
  <c r="R141" i="8"/>
  <c r="AN141" i="8"/>
  <c r="AZ141" i="8" s="1"/>
  <c r="AU141" i="8"/>
  <c r="BG141" i="8" s="1"/>
  <c r="BN141" i="8"/>
  <c r="BX141" i="8" s="1"/>
  <c r="AT141" i="8"/>
  <c r="BF141" i="8" s="1"/>
  <c r="BM141" i="8"/>
  <c r="BW141" i="8" s="1"/>
  <c r="BO141" i="8"/>
  <c r="AV141" i="8"/>
  <c r="BH141" i="8" s="1"/>
  <c r="BK141" i="8"/>
  <c r="BU141" i="8" s="1"/>
  <c r="AR141" i="8"/>
  <c r="BD141" i="8" s="1"/>
  <c r="BL141" i="8"/>
  <c r="BV141" i="8" s="1"/>
  <c r="AS141" i="8"/>
  <c r="BE141" i="8" s="1"/>
  <c r="S141" i="8"/>
  <c r="AX141" i="8" s="1"/>
  <c r="BJ141" i="8" s="1"/>
  <c r="AP142" i="8"/>
  <c r="BB142" i="8" s="1"/>
  <c r="F143" i="8"/>
  <c r="AO142" i="8"/>
  <c r="BA142" i="8" s="1"/>
  <c r="AQ142" i="8"/>
  <c r="BC142" i="8" s="1"/>
  <c r="BQ141" i="7"/>
  <c r="AL141" i="7"/>
  <c r="BS142" i="7"/>
  <c r="Y143" i="7"/>
  <c r="BP142" i="7"/>
  <c r="BT142" i="7"/>
  <c r="AK142" i="7"/>
  <c r="BR142" i="7"/>
  <c r="AU141" i="7"/>
  <c r="BG141" i="7" s="1"/>
  <c r="BN141" i="7"/>
  <c r="BX141" i="7" s="1"/>
  <c r="R141" i="7"/>
  <c r="AN141" i="7"/>
  <c r="AZ141" i="7" s="1"/>
  <c r="S141" i="7"/>
  <c r="AX141" i="7" s="1"/>
  <c r="BJ141" i="7" s="1"/>
  <c r="AS141" i="7"/>
  <c r="BE141" i="7" s="1"/>
  <c r="BL141" i="7"/>
  <c r="BV141" i="7" s="1"/>
  <c r="AT141" i="7"/>
  <c r="BF141" i="7" s="1"/>
  <c r="BM141" i="7"/>
  <c r="BW141" i="7" s="1"/>
  <c r="AV141" i="7"/>
  <c r="BH141" i="7" s="1"/>
  <c r="BO141" i="7"/>
  <c r="BY141" i="7" s="1"/>
  <c r="AR141" i="7"/>
  <c r="BD141" i="7" s="1"/>
  <c r="BK141" i="7"/>
  <c r="AQ142" i="7"/>
  <c r="BC142" i="7" s="1"/>
  <c r="AP142" i="7"/>
  <c r="BB142" i="7" s="1"/>
  <c r="AO142" i="7"/>
  <c r="BA142" i="7" s="1"/>
  <c r="F143" i="7"/>
  <c r="AW140" i="7"/>
  <c r="BI140" i="7" s="1"/>
  <c r="AD141" i="6"/>
  <c r="AV141" i="6"/>
  <c r="U143" i="6"/>
  <c r="AC142" i="6"/>
  <c r="O141" i="6"/>
  <c r="AL141" i="6" s="1"/>
  <c r="AT141" i="6" s="1"/>
  <c r="AU141" i="6"/>
  <c r="AW141" i="6" s="1"/>
  <c r="AH141" i="6"/>
  <c r="AP141" i="6" s="1"/>
  <c r="N141" i="6"/>
  <c r="AE141" i="6"/>
  <c r="AM141" i="6" s="1"/>
  <c r="AI141" i="6"/>
  <c r="AQ141" i="6" s="1"/>
  <c r="AX141" i="6"/>
  <c r="AZ141" i="6" s="1"/>
  <c r="F143" i="6"/>
  <c r="AF142" i="6"/>
  <c r="AN142" i="6" s="1"/>
  <c r="AG142" i="6"/>
  <c r="AO142" i="6" s="1"/>
  <c r="AJ142" i="6"/>
  <c r="AR142" i="6" s="1"/>
  <c r="AK140" i="6"/>
  <c r="AS140" i="6" s="1"/>
  <c r="AD141" i="5"/>
  <c r="AV141" i="5"/>
  <c r="U143" i="5"/>
  <c r="AC408" i="5"/>
  <c r="AY408" i="5"/>
  <c r="AD408" i="5"/>
  <c r="AV408" i="5"/>
  <c r="AK140" i="5"/>
  <c r="AS140" i="5" s="1"/>
  <c r="N141" i="5"/>
  <c r="AE141" i="5"/>
  <c r="AM141" i="5" s="1"/>
  <c r="O141" i="5"/>
  <c r="AL141" i="5" s="1"/>
  <c r="AT141" i="5" s="1"/>
  <c r="AH141" i="5"/>
  <c r="AP141" i="5" s="1"/>
  <c r="AU141" i="5"/>
  <c r="AW141" i="5" s="1"/>
  <c r="AI141" i="5"/>
  <c r="AQ141" i="5" s="1"/>
  <c r="AX141" i="5"/>
  <c r="AZ141" i="5" s="1"/>
  <c r="AF142" i="5"/>
  <c r="AN142" i="5" s="1"/>
  <c r="AG142" i="5"/>
  <c r="AO142" i="5" s="1"/>
  <c r="AJ142" i="5"/>
  <c r="AR142" i="5" s="1"/>
  <c r="F143" i="5"/>
  <c r="AD141" i="4"/>
  <c r="AV141" i="4"/>
  <c r="U143" i="4"/>
  <c r="AD408" i="4"/>
  <c r="AV408" i="4"/>
  <c r="AC408" i="4"/>
  <c r="AK140" i="4"/>
  <c r="AS140" i="4" s="1"/>
  <c r="N141" i="4"/>
  <c r="AE141" i="4"/>
  <c r="AM141" i="4" s="1"/>
  <c r="O141" i="4"/>
  <c r="AL141" i="4" s="1"/>
  <c r="AT141" i="4" s="1"/>
  <c r="AH141" i="4"/>
  <c r="AP141" i="4" s="1"/>
  <c r="AU141" i="4"/>
  <c r="AW141" i="4" s="1"/>
  <c r="AI141" i="4"/>
  <c r="AQ141" i="4" s="1"/>
  <c r="AX141" i="4"/>
  <c r="AF142" i="4"/>
  <c r="AN142" i="4" s="1"/>
  <c r="AG142" i="4"/>
  <c r="AO142" i="4" s="1"/>
  <c r="AJ142" i="4"/>
  <c r="AR142" i="4" s="1"/>
  <c r="F143" i="4"/>
  <c r="S143" i="3"/>
  <c r="BT142" i="3"/>
  <c r="BS142" i="3"/>
  <c r="BU142" i="3"/>
  <c r="AX141" i="3"/>
  <c r="BV141" i="3" s="1"/>
  <c r="BQ141" i="3"/>
  <c r="AF140" i="3"/>
  <c r="AL140" i="3" s="1"/>
  <c r="CJ140" i="3"/>
  <c r="CI140" i="3"/>
  <c r="BD140" i="3"/>
  <c r="BJ140" i="3" s="1"/>
  <c r="BP140" i="3"/>
  <c r="CB140" i="3" s="1"/>
  <c r="CH140" i="3" s="1"/>
  <c r="AY141" i="3"/>
  <c r="BE141" i="3" s="1"/>
  <c r="BK141" i="3"/>
  <c r="BW141" i="3" s="1"/>
  <c r="CC141" i="3" s="1"/>
  <c r="AR141" i="3"/>
  <c r="BA141" i="3"/>
  <c r="BG141" i="3" s="1"/>
  <c r="BM141" i="3"/>
  <c r="AA141" i="3"/>
  <c r="AG141" i="3" s="1"/>
  <c r="M141" i="3"/>
  <c r="AC142" i="3"/>
  <c r="AI142" i="3" s="1"/>
  <c r="AE142" i="3"/>
  <c r="AK142" i="3" s="1"/>
  <c r="AB142" i="3"/>
  <c r="AH142" i="3" s="1"/>
  <c r="F143" i="3"/>
  <c r="AD142" i="3"/>
  <c r="AJ142" i="3" s="1"/>
  <c r="AZ141" i="3"/>
  <c r="BF141" i="3" s="1"/>
  <c r="BL141" i="3"/>
  <c r="BC141" i="3"/>
  <c r="BI141" i="3" s="1"/>
  <c r="BO141" i="3"/>
  <c r="BB141" i="3"/>
  <c r="BH141" i="3" s="1"/>
  <c r="BN141" i="3"/>
  <c r="BZ141" i="3" s="1"/>
  <c r="CF141" i="3" s="1"/>
  <c r="AX141" i="2"/>
  <c r="BV141" i="2" s="1"/>
  <c r="BQ141" i="2"/>
  <c r="BS142" i="2"/>
  <c r="S143" i="2"/>
  <c r="BT142" i="2"/>
  <c r="CI140" i="2"/>
  <c r="AF140" i="2"/>
  <c r="AL140" i="2" s="1"/>
  <c r="BD140" i="2"/>
  <c r="BJ140" i="2" s="1"/>
  <c r="BP140" i="2"/>
  <c r="CB140" i="2" s="1"/>
  <c r="CH140" i="2" s="1"/>
  <c r="AZ141" i="2"/>
  <c r="BF141" i="2" s="1"/>
  <c r="BL141" i="2"/>
  <c r="BX141" i="2" s="1"/>
  <c r="CD141" i="2" s="1"/>
  <c r="BO141" i="2"/>
  <c r="BC141" i="2"/>
  <c r="BI141" i="2" s="1"/>
  <c r="BA141" i="2"/>
  <c r="BG141" i="2" s="1"/>
  <c r="BM141" i="2"/>
  <c r="BY141" i="2" s="1"/>
  <c r="CE141" i="2" s="1"/>
  <c r="AE142" i="2"/>
  <c r="AK142" i="2" s="1"/>
  <c r="AC142" i="2"/>
  <c r="AI142" i="2" s="1"/>
  <c r="AB142" i="2"/>
  <c r="AH142" i="2" s="1"/>
  <c r="AD142" i="2"/>
  <c r="AJ142" i="2" s="1"/>
  <c r="F143" i="2"/>
  <c r="M141" i="2"/>
  <c r="AA141" i="2"/>
  <c r="AG141" i="2" s="1"/>
  <c r="AR141" i="2"/>
  <c r="AY141" i="2"/>
  <c r="BE141" i="2" s="1"/>
  <c r="BK141" i="2"/>
  <c r="BW141" i="2" s="1"/>
  <c r="CC141" i="2" s="1"/>
  <c r="BB141" i="2"/>
  <c r="BH141" i="2" s="1"/>
  <c r="BN141" i="2"/>
  <c r="BZ141" i="2" s="1"/>
  <c r="CF141" i="2" s="1"/>
  <c r="BT408" i="2"/>
  <c r="BR408" i="2"/>
  <c r="BS408" i="2"/>
  <c r="AX408" i="2"/>
  <c r="BQ408" i="2"/>
  <c r="BU408" i="2"/>
  <c r="Z408" i="2"/>
  <c r="AX141" i="1"/>
  <c r="BV141" i="1" s="1"/>
  <c r="BQ141" i="1"/>
  <c r="BR142" i="1"/>
  <c r="BS142" i="1"/>
  <c r="BT142" i="1"/>
  <c r="BU142" i="1"/>
  <c r="S143" i="1"/>
  <c r="BR408" i="1"/>
  <c r="AX408" i="1"/>
  <c r="BQ408" i="1"/>
  <c r="BT408" i="1"/>
  <c r="Z408" i="1"/>
  <c r="BS408" i="1"/>
  <c r="BU408" i="1"/>
  <c r="AF140" i="1"/>
  <c r="AL140" i="1" s="1"/>
  <c r="BD140" i="1"/>
  <c r="BJ140" i="1" s="1"/>
  <c r="BP140" i="1"/>
  <c r="CB140" i="1" s="1"/>
  <c r="CH140" i="1" s="1"/>
  <c r="M141" i="1"/>
  <c r="AA141" i="1"/>
  <c r="AG141" i="1" s="1"/>
  <c r="AR141" i="1"/>
  <c r="AY141" i="1"/>
  <c r="BE141" i="1" s="1"/>
  <c r="BK141" i="1"/>
  <c r="BW141" i="1" s="1"/>
  <c r="CC141" i="1" s="1"/>
  <c r="AZ141" i="1"/>
  <c r="BF141" i="1" s="1"/>
  <c r="BL141" i="1"/>
  <c r="BX141" i="1" s="1"/>
  <c r="CD141" i="1" s="1"/>
  <c r="BA141" i="1"/>
  <c r="BG141" i="1" s="1"/>
  <c r="BM141" i="1"/>
  <c r="BY141" i="1" s="1"/>
  <c r="CE141" i="1" s="1"/>
  <c r="BB141" i="1"/>
  <c r="BH141" i="1" s="1"/>
  <c r="BN141" i="1"/>
  <c r="BZ141" i="1" s="1"/>
  <c r="CF141" i="1" s="1"/>
  <c r="BC141" i="1"/>
  <c r="BI141" i="1" s="1"/>
  <c r="BO141" i="1"/>
  <c r="CA141" i="1" s="1"/>
  <c r="CG141" i="1" s="1"/>
  <c r="AB142" i="1"/>
  <c r="AH142" i="1" s="1"/>
  <c r="AC142" i="1"/>
  <c r="AI142" i="1" s="1"/>
  <c r="AD142" i="1"/>
  <c r="AJ142" i="1" s="1"/>
  <c r="AE142" i="1"/>
  <c r="AK142" i="1" s="1"/>
  <c r="F143" i="1"/>
  <c r="AK408" i="7"/>
  <c r="AL408" i="7"/>
  <c r="BQ408" i="7"/>
  <c r="BR408" i="7"/>
  <c r="BP408" i="7"/>
  <c r="BS408" i="7"/>
  <c r="BT408" i="7"/>
  <c r="BP141" i="7"/>
  <c r="AC141" i="6"/>
  <c r="BS141" i="3"/>
  <c r="BV408" i="3"/>
  <c r="BU141" i="2"/>
  <c r="AJ141" i="5"/>
  <c r="AR141" i="5" s="1"/>
  <c r="AC141" i="4"/>
  <c r="AY141" i="4"/>
  <c r="BS141" i="9"/>
  <c r="AG141" i="6"/>
  <c r="AO141" i="6" s="1"/>
  <c r="BU141" i="3"/>
  <c r="BT141" i="8"/>
  <c r="BR141" i="3"/>
  <c r="AF141" i="6"/>
  <c r="AN141" i="6" s="1"/>
  <c r="AC141" i="5"/>
  <c r="BT141" i="9"/>
  <c r="AK141" i="8"/>
  <c r="AK141" i="7"/>
  <c r="BT141" i="7"/>
  <c r="BR141" i="7"/>
  <c r="Z141" i="3"/>
  <c r="BS141" i="2"/>
  <c r="AM141" i="9"/>
  <c r="AY141" i="9" s="1"/>
  <c r="AM141" i="8"/>
  <c r="AY141" i="8" s="1"/>
  <c r="AM141" i="7"/>
  <c r="AY141" i="7" s="1"/>
  <c r="BP143" i="9" l="1"/>
  <c r="BT143" i="9"/>
  <c r="BS143" i="9"/>
  <c r="Y144" i="9"/>
  <c r="BQ142" i="9"/>
  <c r="AL142" i="9"/>
  <c r="AN142" i="9"/>
  <c r="AZ142" i="9" s="1"/>
  <c r="R142" i="9"/>
  <c r="AV142" i="9"/>
  <c r="BH142" i="9" s="1"/>
  <c r="BO142" i="9"/>
  <c r="BY142" i="9" s="1"/>
  <c r="BK142" i="9"/>
  <c r="AR142" i="9"/>
  <c r="BD142" i="9" s="1"/>
  <c r="AU142" i="9"/>
  <c r="BG142" i="9" s="1"/>
  <c r="BN142" i="9"/>
  <c r="BX142" i="9" s="1"/>
  <c r="AT142" i="9"/>
  <c r="BF142" i="9" s="1"/>
  <c r="BM142" i="9"/>
  <c r="BW142" i="9" s="1"/>
  <c r="BL142" i="9"/>
  <c r="BV142" i="9" s="1"/>
  <c r="S142" i="9"/>
  <c r="AX142" i="9" s="1"/>
  <c r="BJ142" i="9" s="1"/>
  <c r="AS142" i="9"/>
  <c r="BE142" i="9" s="1"/>
  <c r="AQ143" i="9"/>
  <c r="BC143" i="9" s="1"/>
  <c r="AM143" i="9"/>
  <c r="AY143" i="9" s="1"/>
  <c r="AO143" i="9"/>
  <c r="BA143" i="9" s="1"/>
  <c r="F144" i="9"/>
  <c r="AP143" i="9"/>
  <c r="BB143" i="9" s="1"/>
  <c r="BQ142" i="8"/>
  <c r="AL142" i="8"/>
  <c r="BS143" i="8"/>
  <c r="AK143" i="8"/>
  <c r="BP143" i="8"/>
  <c r="Y144" i="8"/>
  <c r="BR143" i="8"/>
  <c r="AV142" i="8"/>
  <c r="BH142" i="8" s="1"/>
  <c r="BO142" i="8"/>
  <c r="R142" i="8"/>
  <c r="AN142" i="8"/>
  <c r="AZ142" i="8" s="1"/>
  <c r="AU142" i="8"/>
  <c r="BG142" i="8" s="1"/>
  <c r="BN142" i="8"/>
  <c r="BX142" i="8" s="1"/>
  <c r="AM143" i="8"/>
  <c r="AY143" i="8" s="1"/>
  <c r="AP143" i="8"/>
  <c r="BB143" i="8" s="1"/>
  <c r="AO143" i="8"/>
  <c r="BA143" i="8" s="1"/>
  <c r="AQ143" i="8"/>
  <c r="BC143" i="8" s="1"/>
  <c r="F144" i="8"/>
  <c r="AS142" i="8"/>
  <c r="BE142" i="8" s="1"/>
  <c r="S142" i="8"/>
  <c r="AX142" i="8" s="1"/>
  <c r="BJ142" i="8" s="1"/>
  <c r="BL142" i="8"/>
  <c r="BV142" i="8" s="1"/>
  <c r="AR142" i="8"/>
  <c r="BD142" i="8" s="1"/>
  <c r="BK142" i="8"/>
  <c r="AT142" i="8"/>
  <c r="BF142" i="8" s="1"/>
  <c r="BM142" i="8"/>
  <c r="BW142" i="8" s="1"/>
  <c r="BQ142" i="7"/>
  <c r="AL142" i="7"/>
  <c r="BP143" i="7"/>
  <c r="BR143" i="7"/>
  <c r="BT143" i="7"/>
  <c r="AK143" i="7"/>
  <c r="Y144" i="7"/>
  <c r="R142" i="7"/>
  <c r="AN142" i="7"/>
  <c r="AZ142" i="7" s="1"/>
  <c r="AV142" i="7"/>
  <c r="BH142" i="7" s="1"/>
  <c r="BO142" i="7"/>
  <c r="BY142" i="7" s="1"/>
  <c r="BN142" i="7"/>
  <c r="BX142" i="7" s="1"/>
  <c r="AU142" i="7"/>
  <c r="BG142" i="7" s="1"/>
  <c r="AR142" i="7"/>
  <c r="BD142" i="7" s="1"/>
  <c r="BK142" i="7"/>
  <c r="BU142" i="7" s="1"/>
  <c r="BM142" i="7"/>
  <c r="BW142" i="7" s="1"/>
  <c r="AT142" i="7"/>
  <c r="BF142" i="7" s="1"/>
  <c r="BL142" i="7"/>
  <c r="BV142" i="7" s="1"/>
  <c r="S142" i="7"/>
  <c r="AX142" i="7" s="1"/>
  <c r="BJ142" i="7" s="1"/>
  <c r="AS142" i="7"/>
  <c r="BE142" i="7" s="1"/>
  <c r="AQ143" i="7"/>
  <c r="BC143" i="7" s="1"/>
  <c r="AP143" i="7"/>
  <c r="BB143" i="7" s="1"/>
  <c r="AM143" i="7"/>
  <c r="AY143" i="7" s="1"/>
  <c r="AO143" i="7"/>
  <c r="BA143" i="7" s="1"/>
  <c r="F144" i="7"/>
  <c r="U144" i="6"/>
  <c r="AV142" i="6"/>
  <c r="AD142" i="6"/>
  <c r="AE142" i="6"/>
  <c r="AM142" i="6" s="1"/>
  <c r="N142" i="6"/>
  <c r="AI142" i="6"/>
  <c r="AQ142" i="6" s="1"/>
  <c r="AX142" i="6"/>
  <c r="F144" i="6"/>
  <c r="AJ143" i="6"/>
  <c r="AR143" i="6" s="1"/>
  <c r="AF143" i="6"/>
  <c r="AN143" i="6" s="1"/>
  <c r="AH142" i="6"/>
  <c r="AP142" i="6" s="1"/>
  <c r="AU142" i="6"/>
  <c r="AW142" i="6" s="1"/>
  <c r="O142" i="6"/>
  <c r="AL142" i="6" s="1"/>
  <c r="AT142" i="6" s="1"/>
  <c r="AD142" i="5"/>
  <c r="AV142" i="5"/>
  <c r="U144" i="5"/>
  <c r="N142" i="5"/>
  <c r="AE142" i="5"/>
  <c r="AM142" i="5" s="1"/>
  <c r="O142" i="5"/>
  <c r="AL142" i="5" s="1"/>
  <c r="AT142" i="5" s="1"/>
  <c r="AH142" i="5"/>
  <c r="AP142" i="5" s="1"/>
  <c r="AU142" i="5"/>
  <c r="AW142" i="5" s="1"/>
  <c r="AI142" i="5"/>
  <c r="AQ142" i="5" s="1"/>
  <c r="AX142" i="5"/>
  <c r="AF143" i="5"/>
  <c r="AN143" i="5" s="1"/>
  <c r="AG143" i="5"/>
  <c r="AO143" i="5" s="1"/>
  <c r="AJ143" i="5"/>
  <c r="AR143" i="5" s="1"/>
  <c r="F144" i="5"/>
  <c r="AD142" i="4"/>
  <c r="AV142" i="4"/>
  <c r="U144" i="4"/>
  <c r="N142" i="4"/>
  <c r="AE142" i="4"/>
  <c r="AM142" i="4" s="1"/>
  <c r="O142" i="4"/>
  <c r="AH142" i="4"/>
  <c r="AP142" i="4" s="1"/>
  <c r="AU142" i="4"/>
  <c r="AW142" i="4" s="1"/>
  <c r="AI142" i="4"/>
  <c r="AQ142" i="4" s="1"/>
  <c r="AX142" i="4"/>
  <c r="AF143" i="4"/>
  <c r="AN143" i="4" s="1"/>
  <c r="AJ143" i="4"/>
  <c r="AR143" i="4" s="1"/>
  <c r="F144" i="4"/>
  <c r="S144" i="3"/>
  <c r="BS143" i="3"/>
  <c r="BT143" i="3"/>
  <c r="BU143" i="3"/>
  <c r="AX142" i="3"/>
  <c r="BV142" i="3" s="1"/>
  <c r="BQ142" i="3"/>
  <c r="BP141" i="3"/>
  <c r="CB141" i="3" s="1"/>
  <c r="CH141" i="3" s="1"/>
  <c r="BD141" i="3"/>
  <c r="BJ141" i="3" s="1"/>
  <c r="AF141" i="3"/>
  <c r="AL141" i="3" s="1"/>
  <c r="CI141" i="3"/>
  <c r="CJ141" i="3"/>
  <c r="BC142" i="3"/>
  <c r="BI142" i="3" s="1"/>
  <c r="BO142" i="3"/>
  <c r="CA142" i="3" s="1"/>
  <c r="CG142" i="3" s="1"/>
  <c r="AR142" i="3"/>
  <c r="AY142" i="3"/>
  <c r="BE142" i="3" s="1"/>
  <c r="BK142" i="3"/>
  <c r="BW142" i="3" s="1"/>
  <c r="CC142" i="3" s="1"/>
  <c r="BN142" i="3"/>
  <c r="BZ142" i="3" s="1"/>
  <c r="CF142" i="3" s="1"/>
  <c r="BB142" i="3"/>
  <c r="BH142" i="3" s="1"/>
  <c r="AB143" i="3"/>
  <c r="AH143" i="3" s="1"/>
  <c r="AD143" i="3"/>
  <c r="AJ143" i="3" s="1"/>
  <c r="AE143" i="3"/>
  <c r="AK143" i="3" s="1"/>
  <c r="F144" i="3"/>
  <c r="AC143" i="3"/>
  <c r="AI143" i="3" s="1"/>
  <c r="M142" i="3"/>
  <c r="AA142" i="3"/>
  <c r="AG142" i="3" s="1"/>
  <c r="AZ142" i="3"/>
  <c r="BF142" i="3" s="1"/>
  <c r="BL142" i="3"/>
  <c r="BX142" i="3" s="1"/>
  <c r="CD142" i="3" s="1"/>
  <c r="BM142" i="3"/>
  <c r="BY142" i="3" s="1"/>
  <c r="CE142" i="3" s="1"/>
  <c r="BA142" i="3"/>
  <c r="BG142" i="3" s="1"/>
  <c r="AX142" i="2"/>
  <c r="BV142" i="2" s="1"/>
  <c r="BQ142" i="2"/>
  <c r="BR143" i="2"/>
  <c r="S144" i="2"/>
  <c r="Z143" i="2"/>
  <c r="BS143" i="2"/>
  <c r="BT143" i="2"/>
  <c r="BN142" i="2"/>
  <c r="BZ142" i="2" s="1"/>
  <c r="CF142" i="2" s="1"/>
  <c r="BB142" i="2"/>
  <c r="BH142" i="2" s="1"/>
  <c r="AA142" i="2"/>
  <c r="AG142" i="2" s="1"/>
  <c r="M142" i="2"/>
  <c r="BA142" i="2"/>
  <c r="BG142" i="2" s="1"/>
  <c r="BM142" i="2"/>
  <c r="BY142" i="2" s="1"/>
  <c r="CE142" i="2" s="1"/>
  <c r="BC142" i="2"/>
  <c r="BI142" i="2" s="1"/>
  <c r="BO142" i="2"/>
  <c r="CA142" i="2" s="1"/>
  <c r="CG142" i="2" s="1"/>
  <c r="AR142" i="2"/>
  <c r="BK142" i="2"/>
  <c r="BW142" i="2" s="1"/>
  <c r="CC142" i="2" s="1"/>
  <c r="AY142" i="2"/>
  <c r="BE142" i="2" s="1"/>
  <c r="AB143" i="2"/>
  <c r="AH143" i="2" s="1"/>
  <c r="AD143" i="2"/>
  <c r="AJ143" i="2" s="1"/>
  <c r="AE143" i="2"/>
  <c r="AK143" i="2" s="1"/>
  <c r="F144" i="2"/>
  <c r="AC143" i="2"/>
  <c r="AI143" i="2" s="1"/>
  <c r="AZ142" i="2"/>
  <c r="BF142" i="2" s="1"/>
  <c r="BL142" i="2"/>
  <c r="BX142" i="2" s="1"/>
  <c r="CD142" i="2" s="1"/>
  <c r="AF141" i="2"/>
  <c r="AL141" i="2" s="1"/>
  <c r="CI141" i="2"/>
  <c r="BD141" i="2"/>
  <c r="BJ141" i="2" s="1"/>
  <c r="BP141" i="2"/>
  <c r="CB141" i="2" s="1"/>
  <c r="CH141" i="2" s="1"/>
  <c r="AX142" i="1"/>
  <c r="BQ142" i="1"/>
  <c r="BR143" i="1"/>
  <c r="BS143" i="1"/>
  <c r="BT143" i="1"/>
  <c r="BU143" i="1"/>
  <c r="S144" i="1"/>
  <c r="BD141" i="1"/>
  <c r="BJ141" i="1" s="1"/>
  <c r="BP141" i="1"/>
  <c r="CB141" i="1" s="1"/>
  <c r="CH141" i="1" s="1"/>
  <c r="M142" i="1"/>
  <c r="AA142" i="1"/>
  <c r="AG142" i="1" s="1"/>
  <c r="AR142" i="1"/>
  <c r="AY142" i="1"/>
  <c r="BE142" i="1" s="1"/>
  <c r="BK142" i="1"/>
  <c r="BW142" i="1" s="1"/>
  <c r="CC142" i="1" s="1"/>
  <c r="AZ142" i="1"/>
  <c r="BF142" i="1" s="1"/>
  <c r="BL142" i="1"/>
  <c r="BX142" i="1" s="1"/>
  <c r="CD142" i="1" s="1"/>
  <c r="BA142" i="1"/>
  <c r="BG142" i="1" s="1"/>
  <c r="BM142" i="1"/>
  <c r="BY142" i="1" s="1"/>
  <c r="CE142" i="1" s="1"/>
  <c r="BB142" i="1"/>
  <c r="BH142" i="1" s="1"/>
  <c r="BN142" i="1"/>
  <c r="BZ142" i="1" s="1"/>
  <c r="CF142" i="1" s="1"/>
  <c r="BC142" i="1"/>
  <c r="BI142" i="1" s="1"/>
  <c r="BO142" i="1"/>
  <c r="CA142" i="1" s="1"/>
  <c r="CG142" i="1" s="1"/>
  <c r="AB143" i="1"/>
  <c r="AH143" i="1" s="1"/>
  <c r="AC143" i="1"/>
  <c r="AI143" i="1" s="1"/>
  <c r="AD143" i="1"/>
  <c r="AJ143" i="1" s="1"/>
  <c r="AE143" i="1"/>
  <c r="AK143" i="1" s="1"/>
  <c r="F144" i="1"/>
  <c r="BT142" i="8"/>
  <c r="BU141" i="7"/>
  <c r="AY142" i="6"/>
  <c r="AK141" i="6"/>
  <c r="AS141" i="6" s="1"/>
  <c r="BX141" i="3"/>
  <c r="CD141" i="3" s="1"/>
  <c r="CA141" i="3"/>
  <c r="CG141" i="3" s="1"/>
  <c r="BR142" i="2"/>
  <c r="BU142" i="2"/>
  <c r="Z142" i="2"/>
  <c r="CA141" i="2"/>
  <c r="CG141" i="2" s="1"/>
  <c r="BV408" i="2"/>
  <c r="Z142" i="1"/>
  <c r="BP142" i="9"/>
  <c r="AK142" i="9"/>
  <c r="BP142" i="8"/>
  <c r="AY142" i="5"/>
  <c r="AZ141" i="4"/>
  <c r="AK141" i="5"/>
  <c r="AS141" i="5" s="1"/>
  <c r="AK141" i="4"/>
  <c r="AS141" i="4" s="1"/>
  <c r="BV408" i="1"/>
  <c r="BY141" i="8"/>
  <c r="AC142" i="5"/>
  <c r="AC142" i="4"/>
  <c r="Z142" i="3"/>
  <c r="BY141" i="3"/>
  <c r="CE141" i="3" s="1"/>
  <c r="BX141" i="9"/>
  <c r="AY142" i="4"/>
  <c r="BR142" i="3"/>
  <c r="AM142" i="9"/>
  <c r="AY142" i="9" s="1"/>
  <c r="AW141" i="8"/>
  <c r="BI141" i="8" s="1"/>
  <c r="AM142" i="8"/>
  <c r="AY142" i="8" s="1"/>
  <c r="AW141" i="7"/>
  <c r="BI141" i="7" s="1"/>
  <c r="AM142" i="7"/>
  <c r="AY142" i="7" s="1"/>
  <c r="AF141" i="1"/>
  <c r="AL141" i="1" s="1"/>
  <c r="AL142" i="4" l="1"/>
  <c r="AT142" i="4" s="1"/>
  <c r="AK142" i="4"/>
  <c r="AS142" i="4" s="1"/>
  <c r="AZ142" i="4"/>
  <c r="AL143" i="9"/>
  <c r="BQ143" i="9"/>
  <c r="BR144" i="9"/>
  <c r="BP144" i="9"/>
  <c r="BS144" i="9"/>
  <c r="Y145" i="9"/>
  <c r="AK144" i="9"/>
  <c r="BT144" i="9"/>
  <c r="AW142" i="9"/>
  <c r="BI142" i="9" s="1"/>
  <c r="AT143" i="9"/>
  <c r="BF143" i="9" s="1"/>
  <c r="BM143" i="9"/>
  <c r="AU143" i="9"/>
  <c r="BG143" i="9" s="1"/>
  <c r="BN143" i="9"/>
  <c r="BX143" i="9" s="1"/>
  <c r="S143" i="9"/>
  <c r="AX143" i="9" s="1"/>
  <c r="BJ143" i="9" s="1"/>
  <c r="AS143" i="9"/>
  <c r="BE143" i="9" s="1"/>
  <c r="BL143" i="9"/>
  <c r="BV143" i="9" s="1"/>
  <c r="AV143" i="9"/>
  <c r="BH143" i="9" s="1"/>
  <c r="BO143" i="9"/>
  <c r="BY143" i="9" s="1"/>
  <c r="AP144" i="9"/>
  <c r="BB144" i="9" s="1"/>
  <c r="AO144" i="9"/>
  <c r="BA144" i="9" s="1"/>
  <c r="AQ144" i="9"/>
  <c r="BC144" i="9" s="1"/>
  <c r="F145" i="9"/>
  <c r="R143" i="9"/>
  <c r="AN143" i="9"/>
  <c r="AZ143" i="9" s="1"/>
  <c r="BK143" i="9"/>
  <c r="BU143" i="9" s="1"/>
  <c r="AR143" i="9"/>
  <c r="BD143" i="9" s="1"/>
  <c r="BQ143" i="8"/>
  <c r="AL143" i="8"/>
  <c r="BR144" i="8"/>
  <c r="BS144" i="8"/>
  <c r="Y145" i="8"/>
  <c r="AW142" i="8"/>
  <c r="BI142" i="8" s="1"/>
  <c r="AT143" i="8"/>
  <c r="BF143" i="8" s="1"/>
  <c r="BM143" i="8"/>
  <c r="BW143" i="8" s="1"/>
  <c r="AS143" i="8"/>
  <c r="BE143" i="8" s="1"/>
  <c r="S143" i="8"/>
  <c r="AX143" i="8" s="1"/>
  <c r="BJ143" i="8" s="1"/>
  <c r="BL143" i="8"/>
  <c r="BV143" i="8" s="1"/>
  <c r="AU143" i="8"/>
  <c r="BG143" i="8" s="1"/>
  <c r="BN143" i="8"/>
  <c r="BX143" i="8" s="1"/>
  <c r="AN143" i="8"/>
  <c r="AZ143" i="8" s="1"/>
  <c r="R143" i="8"/>
  <c r="BK143" i="8"/>
  <c r="BU143" i="8" s="1"/>
  <c r="AR143" i="8"/>
  <c r="BD143" i="8" s="1"/>
  <c r="BO143" i="8"/>
  <c r="AV143" i="8"/>
  <c r="BH143" i="8" s="1"/>
  <c r="AP144" i="8"/>
  <c r="BB144" i="8" s="1"/>
  <c r="F145" i="8"/>
  <c r="AO144" i="8"/>
  <c r="BA144" i="8" s="1"/>
  <c r="AQ144" i="8"/>
  <c r="BC144" i="8" s="1"/>
  <c r="AL143" i="7"/>
  <c r="BQ143" i="7"/>
  <c r="BT144" i="7"/>
  <c r="Y145" i="7"/>
  <c r="BR144" i="7"/>
  <c r="AK144" i="7"/>
  <c r="BP144" i="7"/>
  <c r="AW142" i="7"/>
  <c r="BI142" i="7" s="1"/>
  <c r="AU143" i="7"/>
  <c r="BG143" i="7" s="1"/>
  <c r="BN143" i="7"/>
  <c r="R143" i="7"/>
  <c r="AN143" i="7"/>
  <c r="AZ143" i="7" s="1"/>
  <c r="AT143" i="7"/>
  <c r="BF143" i="7" s="1"/>
  <c r="BM143" i="7"/>
  <c r="BW143" i="7" s="1"/>
  <c r="AR143" i="7"/>
  <c r="BD143" i="7" s="1"/>
  <c r="BK143" i="7"/>
  <c r="BU143" i="7" s="1"/>
  <c r="S143" i="7"/>
  <c r="AX143" i="7" s="1"/>
  <c r="BJ143" i="7" s="1"/>
  <c r="BL143" i="7"/>
  <c r="BV143" i="7" s="1"/>
  <c r="AS143" i="7"/>
  <c r="BE143" i="7" s="1"/>
  <c r="AV143" i="7"/>
  <c r="BH143" i="7" s="1"/>
  <c r="BO143" i="7"/>
  <c r="BY143" i="7" s="1"/>
  <c r="AP144" i="7"/>
  <c r="BB144" i="7" s="1"/>
  <c r="AQ144" i="7"/>
  <c r="BC144" i="7" s="1"/>
  <c r="AO144" i="7"/>
  <c r="BA144" i="7" s="1"/>
  <c r="F145" i="7"/>
  <c r="AY144" i="6"/>
  <c r="U145" i="6"/>
  <c r="AD143" i="6"/>
  <c r="AV143" i="6"/>
  <c r="AK142" i="6"/>
  <c r="AS142" i="6" s="1"/>
  <c r="AG144" i="6"/>
  <c r="AO144" i="6" s="1"/>
  <c r="F145" i="6"/>
  <c r="AJ144" i="6"/>
  <c r="AR144" i="6" s="1"/>
  <c r="N143" i="6"/>
  <c r="AE143" i="6"/>
  <c r="AM143" i="6" s="1"/>
  <c r="AI143" i="6"/>
  <c r="AQ143" i="6" s="1"/>
  <c r="AX143" i="6"/>
  <c r="AU143" i="6"/>
  <c r="AW143" i="6" s="1"/>
  <c r="AH143" i="6"/>
  <c r="AP143" i="6" s="1"/>
  <c r="O143" i="6"/>
  <c r="AL143" i="6" s="1"/>
  <c r="AT143" i="6" s="1"/>
  <c r="AD143" i="5"/>
  <c r="AV143" i="5"/>
  <c r="U145" i="5"/>
  <c r="N143" i="5"/>
  <c r="AE143" i="5"/>
  <c r="AM143" i="5" s="1"/>
  <c r="O143" i="5"/>
  <c r="AL143" i="5" s="1"/>
  <c r="AT143" i="5" s="1"/>
  <c r="AH143" i="5"/>
  <c r="AP143" i="5" s="1"/>
  <c r="AU143" i="5"/>
  <c r="AW143" i="5" s="1"/>
  <c r="AI143" i="5"/>
  <c r="AQ143" i="5" s="1"/>
  <c r="AX143" i="5"/>
  <c r="AF144" i="5"/>
  <c r="AN144" i="5" s="1"/>
  <c r="AG144" i="5"/>
  <c r="AO144" i="5" s="1"/>
  <c r="AJ144" i="5"/>
  <c r="AR144" i="5" s="1"/>
  <c r="F145" i="5"/>
  <c r="AD143" i="4"/>
  <c r="AV143" i="4"/>
  <c r="U145" i="4"/>
  <c r="N143" i="4"/>
  <c r="AE143" i="4"/>
  <c r="AM143" i="4" s="1"/>
  <c r="O143" i="4"/>
  <c r="AL143" i="4" s="1"/>
  <c r="AT143" i="4" s="1"/>
  <c r="AH143" i="4"/>
  <c r="AP143" i="4" s="1"/>
  <c r="AU143" i="4"/>
  <c r="AW143" i="4" s="1"/>
  <c r="AI143" i="4"/>
  <c r="AQ143" i="4" s="1"/>
  <c r="AX143" i="4"/>
  <c r="AF144" i="4"/>
  <c r="AN144" i="4" s="1"/>
  <c r="AJ144" i="4"/>
  <c r="AR144" i="4" s="1"/>
  <c r="F145" i="4"/>
  <c r="BR144" i="3"/>
  <c r="BT144" i="3"/>
  <c r="S145" i="3"/>
  <c r="BS144" i="3"/>
  <c r="AX143" i="3"/>
  <c r="BQ143" i="3"/>
  <c r="BD142" i="3"/>
  <c r="BJ142" i="3" s="1"/>
  <c r="BP142" i="3"/>
  <c r="CB142" i="3" s="1"/>
  <c r="CH142" i="3" s="1"/>
  <c r="AR143" i="3"/>
  <c r="AY143" i="3"/>
  <c r="BE143" i="3" s="1"/>
  <c r="BK143" i="3"/>
  <c r="BW143" i="3" s="1"/>
  <c r="CC143" i="3" s="1"/>
  <c r="M143" i="3"/>
  <c r="AA143" i="3"/>
  <c r="AG143" i="3" s="1"/>
  <c r="BA143" i="3"/>
  <c r="BG143" i="3" s="1"/>
  <c r="BM143" i="3"/>
  <c r="BY143" i="3" s="1"/>
  <c r="CE143" i="3" s="1"/>
  <c r="BO143" i="3"/>
  <c r="CA143" i="3" s="1"/>
  <c r="CG143" i="3" s="1"/>
  <c r="BC143" i="3"/>
  <c r="BI143" i="3" s="1"/>
  <c r="AB144" i="3"/>
  <c r="AH144" i="3" s="1"/>
  <c r="AD144" i="3"/>
  <c r="AJ144" i="3" s="1"/>
  <c r="AC144" i="3"/>
  <c r="AI144" i="3" s="1"/>
  <c r="AE144" i="3"/>
  <c r="AK144" i="3" s="1"/>
  <c r="F145" i="3"/>
  <c r="AZ143" i="3"/>
  <c r="BF143" i="3" s="1"/>
  <c r="BL143" i="3"/>
  <c r="BN143" i="3"/>
  <c r="BZ143" i="3" s="1"/>
  <c r="CF143" i="3" s="1"/>
  <c r="BB143" i="3"/>
  <c r="BH143" i="3" s="1"/>
  <c r="CJ142" i="3"/>
  <c r="AF142" i="3"/>
  <c r="AL142" i="3" s="1"/>
  <c r="CI142" i="3"/>
  <c r="BT144" i="2"/>
  <c r="S145" i="2"/>
  <c r="BR144" i="2"/>
  <c r="BQ143" i="2"/>
  <c r="AX143" i="2"/>
  <c r="BV143" i="2" s="1"/>
  <c r="AF142" i="2"/>
  <c r="AL142" i="2" s="1"/>
  <c r="CI142" i="2"/>
  <c r="BD142" i="2"/>
  <c r="BJ142" i="2" s="1"/>
  <c r="BP142" i="2"/>
  <c r="CB142" i="2" s="1"/>
  <c r="CH142" i="2" s="1"/>
  <c r="BM143" i="2"/>
  <c r="BY143" i="2" s="1"/>
  <c r="CE143" i="2" s="1"/>
  <c r="BA143" i="2"/>
  <c r="BG143" i="2" s="1"/>
  <c r="BK143" i="2"/>
  <c r="BW143" i="2" s="1"/>
  <c r="CC143" i="2" s="1"/>
  <c r="AR143" i="2"/>
  <c r="AY143" i="2"/>
  <c r="BE143" i="2" s="1"/>
  <c r="BO143" i="2"/>
  <c r="BC143" i="2"/>
  <c r="BI143" i="2" s="1"/>
  <c r="M143" i="2"/>
  <c r="AA143" i="2"/>
  <c r="AG143" i="2" s="1"/>
  <c r="BB143" i="2"/>
  <c r="BH143" i="2" s="1"/>
  <c r="BN143" i="2"/>
  <c r="BZ143" i="2" s="1"/>
  <c r="CF143" i="2" s="1"/>
  <c r="F145" i="2"/>
  <c r="BL143" i="2"/>
  <c r="BX143" i="2" s="1"/>
  <c r="CD143" i="2" s="1"/>
  <c r="AZ143" i="2"/>
  <c r="BF143" i="2" s="1"/>
  <c r="AX143" i="1"/>
  <c r="BQ143" i="1"/>
  <c r="BR144" i="1"/>
  <c r="BS144" i="1"/>
  <c r="BT144" i="1"/>
  <c r="BU144" i="1"/>
  <c r="S145" i="1"/>
  <c r="BD142" i="1"/>
  <c r="BJ142" i="1" s="1"/>
  <c r="BP142" i="1"/>
  <c r="M143" i="1"/>
  <c r="AA143" i="1"/>
  <c r="AG143" i="1" s="1"/>
  <c r="AR143" i="1"/>
  <c r="AY143" i="1"/>
  <c r="BE143" i="1" s="1"/>
  <c r="BK143" i="1"/>
  <c r="BW143" i="1" s="1"/>
  <c r="CC143" i="1" s="1"/>
  <c r="AZ143" i="1"/>
  <c r="BF143" i="1" s="1"/>
  <c r="BL143" i="1"/>
  <c r="BX143" i="1" s="1"/>
  <c r="CD143" i="1" s="1"/>
  <c r="BA143" i="1"/>
  <c r="BG143" i="1" s="1"/>
  <c r="BM143" i="1"/>
  <c r="BY143" i="1" s="1"/>
  <c r="CE143" i="1" s="1"/>
  <c r="BB143" i="1"/>
  <c r="BH143" i="1" s="1"/>
  <c r="BN143" i="1"/>
  <c r="BZ143" i="1" s="1"/>
  <c r="CF143" i="1" s="1"/>
  <c r="BC143" i="1"/>
  <c r="BI143" i="1" s="1"/>
  <c r="BO143" i="1"/>
  <c r="CA143" i="1" s="1"/>
  <c r="CG143" i="1" s="1"/>
  <c r="AB144" i="1"/>
  <c r="AH144" i="1" s="1"/>
  <c r="AC144" i="1"/>
  <c r="AI144" i="1" s="1"/>
  <c r="AD144" i="1"/>
  <c r="AJ144" i="1" s="1"/>
  <c r="AE144" i="1"/>
  <c r="AK144" i="1" s="1"/>
  <c r="F145" i="1"/>
  <c r="BR143" i="9"/>
  <c r="AZ142" i="6"/>
  <c r="AG143" i="6"/>
  <c r="AO143" i="6" s="1"/>
  <c r="Z143" i="3"/>
  <c r="AC143" i="5"/>
  <c r="AY143" i="5"/>
  <c r="BV142" i="1"/>
  <c r="Z143" i="1"/>
  <c r="AF142" i="1"/>
  <c r="AL142" i="1" s="1"/>
  <c r="BU142" i="9"/>
  <c r="BU142" i="8"/>
  <c r="BR143" i="3"/>
  <c r="BT143" i="8"/>
  <c r="BS143" i="7"/>
  <c r="AZ142" i="5"/>
  <c r="AC143" i="4"/>
  <c r="AY143" i="4"/>
  <c r="AK143" i="9"/>
  <c r="AY143" i="6"/>
  <c r="AK142" i="5"/>
  <c r="AS142" i="5" s="1"/>
  <c r="AC143" i="6"/>
  <c r="BY142" i="8"/>
  <c r="AG143" i="4"/>
  <c r="AO143" i="4" s="1"/>
  <c r="BU143" i="2"/>
  <c r="BQ144" i="9" l="1"/>
  <c r="AL144" i="9"/>
  <c r="BR145" i="9"/>
  <c r="BP145" i="9"/>
  <c r="Y146" i="9"/>
  <c r="AS144" i="9"/>
  <c r="BE144" i="9" s="1"/>
  <c r="BL144" i="9"/>
  <c r="BV144" i="9" s="1"/>
  <c r="S144" i="9"/>
  <c r="AX144" i="9" s="1"/>
  <c r="BJ144" i="9" s="1"/>
  <c r="AU144" i="9"/>
  <c r="BG144" i="9" s="1"/>
  <c r="BN144" i="9"/>
  <c r="BX144" i="9" s="1"/>
  <c r="AM144" i="9"/>
  <c r="AY144" i="9" s="1"/>
  <c r="AV144" i="9"/>
  <c r="BH144" i="9" s="1"/>
  <c r="BO144" i="9"/>
  <c r="BY144" i="9" s="1"/>
  <c r="AN144" i="9"/>
  <c r="AZ144" i="9" s="1"/>
  <c r="R144" i="9"/>
  <c r="AW144" i="9" s="1"/>
  <c r="BI144" i="9" s="1"/>
  <c r="AR144" i="9"/>
  <c r="BD144" i="9" s="1"/>
  <c r="BK144" i="9"/>
  <c r="BU144" i="9" s="1"/>
  <c r="AT144" i="9"/>
  <c r="BF144" i="9" s="1"/>
  <c r="BM144" i="9"/>
  <c r="BW144" i="9" s="1"/>
  <c r="AP145" i="9"/>
  <c r="BB145" i="9" s="1"/>
  <c r="AO145" i="9"/>
  <c r="BA145" i="9" s="1"/>
  <c r="F146" i="9"/>
  <c r="AM145" i="9"/>
  <c r="AY145" i="9" s="1"/>
  <c r="AQ145" i="9"/>
  <c r="BC145" i="9" s="1"/>
  <c r="AL144" i="8"/>
  <c r="BQ144" i="8"/>
  <c r="BR145" i="8"/>
  <c r="Y146" i="8"/>
  <c r="BP145" i="8"/>
  <c r="AW143" i="8"/>
  <c r="BI143" i="8" s="1"/>
  <c r="AM144" i="8"/>
  <c r="AY144" i="8" s="1"/>
  <c r="S144" i="8"/>
  <c r="AX144" i="8" s="1"/>
  <c r="BJ144" i="8" s="1"/>
  <c r="AS144" i="8"/>
  <c r="BE144" i="8" s="1"/>
  <c r="BL144" i="8"/>
  <c r="BV144" i="8" s="1"/>
  <c r="AV144" i="8"/>
  <c r="BH144" i="8" s="1"/>
  <c r="BO144" i="8"/>
  <c r="F146" i="8"/>
  <c r="AQ145" i="8"/>
  <c r="BC145" i="8" s="1"/>
  <c r="AP145" i="8"/>
  <c r="BB145" i="8" s="1"/>
  <c r="AM145" i="8"/>
  <c r="AY145" i="8" s="1"/>
  <c r="AO145" i="8"/>
  <c r="BA145" i="8" s="1"/>
  <c r="AR144" i="8"/>
  <c r="BD144" i="8" s="1"/>
  <c r="BK144" i="8"/>
  <c r="BN144" i="8"/>
  <c r="BX144" i="8" s="1"/>
  <c r="AU144" i="8"/>
  <c r="BG144" i="8" s="1"/>
  <c r="R144" i="8"/>
  <c r="AN144" i="8"/>
  <c r="AZ144" i="8" s="1"/>
  <c r="AT144" i="8"/>
  <c r="BF144" i="8" s="1"/>
  <c r="BM144" i="8"/>
  <c r="BW144" i="8" s="1"/>
  <c r="AL144" i="7"/>
  <c r="BQ144" i="7"/>
  <c r="BS145" i="7"/>
  <c r="BR145" i="7"/>
  <c r="Y146" i="7"/>
  <c r="AW143" i="7"/>
  <c r="BI143" i="7" s="1"/>
  <c r="AN144" i="7"/>
  <c r="AZ144" i="7" s="1"/>
  <c r="R144" i="7"/>
  <c r="S144" i="7"/>
  <c r="AX144" i="7" s="1"/>
  <c r="BJ144" i="7" s="1"/>
  <c r="AS144" i="7"/>
  <c r="BE144" i="7" s="1"/>
  <c r="BL144" i="7"/>
  <c r="BV144" i="7" s="1"/>
  <c r="AM144" i="7"/>
  <c r="AY144" i="7" s="1"/>
  <c r="AR144" i="7"/>
  <c r="BD144" i="7" s="1"/>
  <c r="BK144" i="7"/>
  <c r="BU144" i="7" s="1"/>
  <c r="BM144" i="7"/>
  <c r="BW144" i="7" s="1"/>
  <c r="AT144" i="7"/>
  <c r="BF144" i="7" s="1"/>
  <c r="AV144" i="7"/>
  <c r="BH144" i="7" s="1"/>
  <c r="BO144" i="7"/>
  <c r="BY144" i="7" s="1"/>
  <c r="AP145" i="7"/>
  <c r="BB145" i="7" s="1"/>
  <c r="AO145" i="7"/>
  <c r="BA145" i="7" s="1"/>
  <c r="F146" i="7"/>
  <c r="AM145" i="7"/>
  <c r="AY145" i="7" s="1"/>
  <c r="AQ145" i="7"/>
  <c r="BC145" i="7" s="1"/>
  <c r="AU144" i="7"/>
  <c r="BG144" i="7" s="1"/>
  <c r="BN144" i="7"/>
  <c r="AD144" i="6"/>
  <c r="AV144" i="6"/>
  <c r="U146" i="6"/>
  <c r="AH144" i="6"/>
  <c r="AP144" i="6" s="1"/>
  <c r="O144" i="6"/>
  <c r="AU144" i="6"/>
  <c r="AX144" i="6"/>
  <c r="AZ144" i="6" s="1"/>
  <c r="AI144" i="6"/>
  <c r="AQ144" i="6" s="1"/>
  <c r="F146" i="6"/>
  <c r="AF145" i="6"/>
  <c r="AN145" i="6" s="1"/>
  <c r="AJ145" i="6"/>
  <c r="AR145" i="6" s="1"/>
  <c r="N144" i="6"/>
  <c r="AE144" i="6"/>
  <c r="AM144" i="6" s="1"/>
  <c r="AD144" i="5"/>
  <c r="AV144" i="5"/>
  <c r="U146" i="5"/>
  <c r="AK143" i="5"/>
  <c r="AS143" i="5" s="1"/>
  <c r="N144" i="5"/>
  <c r="AE144" i="5"/>
  <c r="AM144" i="5" s="1"/>
  <c r="O144" i="5"/>
  <c r="AL144" i="5" s="1"/>
  <c r="AT144" i="5" s="1"/>
  <c r="AH144" i="5"/>
  <c r="AP144" i="5" s="1"/>
  <c r="AU144" i="5"/>
  <c r="AW144" i="5" s="1"/>
  <c r="AI144" i="5"/>
  <c r="AQ144" i="5" s="1"/>
  <c r="AX144" i="5"/>
  <c r="AF145" i="5"/>
  <c r="AN145" i="5" s="1"/>
  <c r="AG145" i="5"/>
  <c r="AO145" i="5" s="1"/>
  <c r="F146" i="5"/>
  <c r="AD144" i="4"/>
  <c r="AV144" i="4"/>
  <c r="U146" i="4"/>
  <c r="AK143" i="4"/>
  <c r="AS143" i="4" s="1"/>
  <c r="N144" i="4"/>
  <c r="AE144" i="4"/>
  <c r="AM144" i="4" s="1"/>
  <c r="O144" i="4"/>
  <c r="AL144" i="4" s="1"/>
  <c r="AT144" i="4" s="1"/>
  <c r="AH144" i="4"/>
  <c r="AP144" i="4" s="1"/>
  <c r="AU144" i="4"/>
  <c r="AW144" i="4" s="1"/>
  <c r="AI144" i="4"/>
  <c r="AQ144" i="4" s="1"/>
  <c r="AX144" i="4"/>
  <c r="AF145" i="4"/>
  <c r="AN145" i="4" s="1"/>
  <c r="AG145" i="4"/>
  <c r="AO145" i="4" s="1"/>
  <c r="AJ145" i="4"/>
  <c r="AR145" i="4" s="1"/>
  <c r="F146" i="4"/>
  <c r="BR145" i="3"/>
  <c r="BT145" i="3"/>
  <c r="BS145" i="3"/>
  <c r="S146" i="3"/>
  <c r="BQ144" i="3"/>
  <c r="AX144" i="3"/>
  <c r="BD143" i="3"/>
  <c r="BJ143" i="3" s="1"/>
  <c r="BP143" i="3"/>
  <c r="AF143" i="3"/>
  <c r="AL143" i="3" s="1"/>
  <c r="CJ143" i="3"/>
  <c r="CI143" i="3"/>
  <c r="BK144" i="3"/>
  <c r="BW144" i="3" s="1"/>
  <c r="CC144" i="3" s="1"/>
  <c r="AR144" i="3"/>
  <c r="AY144" i="3"/>
  <c r="BE144" i="3" s="1"/>
  <c r="BC144" i="3"/>
  <c r="BI144" i="3" s="1"/>
  <c r="BO144" i="3"/>
  <c r="M144" i="3"/>
  <c r="AA144" i="3"/>
  <c r="AG144" i="3" s="1"/>
  <c r="BA144" i="3"/>
  <c r="BG144" i="3" s="1"/>
  <c r="BM144" i="3"/>
  <c r="BY144" i="3" s="1"/>
  <c r="CE144" i="3" s="1"/>
  <c r="AZ144" i="3"/>
  <c r="BF144" i="3" s="1"/>
  <c r="BL144" i="3"/>
  <c r="BX144" i="3" s="1"/>
  <c r="CD144" i="3" s="1"/>
  <c r="BB144" i="3"/>
  <c r="BH144" i="3" s="1"/>
  <c r="BN144" i="3"/>
  <c r="BZ144" i="3" s="1"/>
  <c r="CF144" i="3" s="1"/>
  <c r="AC145" i="3"/>
  <c r="AI145" i="3" s="1"/>
  <c r="AD145" i="3"/>
  <c r="AJ145" i="3" s="1"/>
  <c r="F146" i="3"/>
  <c r="AB145" i="3"/>
  <c r="AH145" i="3" s="1"/>
  <c r="AE145" i="3"/>
  <c r="AK145" i="3" s="1"/>
  <c r="AX144" i="2"/>
  <c r="BQ144" i="2"/>
  <c r="S146" i="2"/>
  <c r="BT145" i="2"/>
  <c r="BD143" i="2"/>
  <c r="BJ143" i="2" s="1"/>
  <c r="BP143" i="2"/>
  <c r="CB143" i="2" s="1"/>
  <c r="CH143" i="2" s="1"/>
  <c r="AF143" i="2"/>
  <c r="AL143" i="2" s="1"/>
  <c r="CI143" i="2"/>
  <c r="BL144" i="2"/>
  <c r="BX144" i="2" s="1"/>
  <c r="CD144" i="2" s="1"/>
  <c r="AZ144" i="2"/>
  <c r="BF144" i="2" s="1"/>
  <c r="AD145" i="2"/>
  <c r="AJ145" i="2" s="1"/>
  <c r="F146" i="2"/>
  <c r="BA144" i="2"/>
  <c r="BG144" i="2" s="1"/>
  <c r="BM144" i="2"/>
  <c r="AY144" i="2"/>
  <c r="BE144" i="2" s="1"/>
  <c r="AR144" i="2"/>
  <c r="BK144" i="2"/>
  <c r="BB144" i="2"/>
  <c r="BH144" i="2" s="1"/>
  <c r="BN144" i="2"/>
  <c r="BZ144" i="2" s="1"/>
  <c r="CF144" i="2" s="1"/>
  <c r="M144" i="2"/>
  <c r="AA144" i="2"/>
  <c r="AG144" i="2" s="1"/>
  <c r="BC144" i="2"/>
  <c r="BI144" i="2" s="1"/>
  <c r="BO144" i="2"/>
  <c r="AX144" i="1"/>
  <c r="BQ144" i="1"/>
  <c r="BR145" i="1"/>
  <c r="BS145" i="1"/>
  <c r="BT145" i="1"/>
  <c r="BU145" i="1"/>
  <c r="S146" i="1"/>
  <c r="AF143" i="1"/>
  <c r="AL143" i="1" s="1"/>
  <c r="BD143" i="1"/>
  <c r="BJ143" i="1" s="1"/>
  <c r="BP143" i="1"/>
  <c r="M144" i="1"/>
  <c r="AA144" i="1"/>
  <c r="AG144" i="1" s="1"/>
  <c r="AR144" i="1"/>
  <c r="AY144" i="1"/>
  <c r="BE144" i="1" s="1"/>
  <c r="BK144" i="1"/>
  <c r="BW144" i="1" s="1"/>
  <c r="CC144" i="1" s="1"/>
  <c r="AZ144" i="1"/>
  <c r="BF144" i="1" s="1"/>
  <c r="BL144" i="1"/>
  <c r="BX144" i="1" s="1"/>
  <c r="CD144" i="1" s="1"/>
  <c r="BA144" i="1"/>
  <c r="BG144" i="1" s="1"/>
  <c r="BM144" i="1"/>
  <c r="BY144" i="1" s="1"/>
  <c r="CE144" i="1" s="1"/>
  <c r="BB144" i="1"/>
  <c r="BH144" i="1" s="1"/>
  <c r="BN144" i="1"/>
  <c r="BZ144" i="1" s="1"/>
  <c r="CF144" i="1" s="1"/>
  <c r="BC144" i="1"/>
  <c r="BI144" i="1" s="1"/>
  <c r="BO144" i="1"/>
  <c r="CA144" i="1" s="1"/>
  <c r="CG144" i="1" s="1"/>
  <c r="AB145" i="1"/>
  <c r="AH145" i="1" s="1"/>
  <c r="AC145" i="1"/>
  <c r="AI145" i="1" s="1"/>
  <c r="AD145" i="1"/>
  <c r="AJ145" i="1" s="1"/>
  <c r="AE145" i="1"/>
  <c r="AK145" i="1" s="1"/>
  <c r="F146" i="1"/>
  <c r="BW143" i="9"/>
  <c r="BS144" i="7"/>
  <c r="BX143" i="7"/>
  <c r="AZ143" i="4"/>
  <c r="AG144" i="4"/>
  <c r="AO144" i="4" s="1"/>
  <c r="AC144" i="6"/>
  <c r="AF144" i="6"/>
  <c r="AN144" i="6" s="1"/>
  <c r="AK143" i="6"/>
  <c r="AS143" i="6" s="1"/>
  <c r="AZ143" i="6"/>
  <c r="AC144" i="5"/>
  <c r="BU144" i="2"/>
  <c r="CA143" i="2"/>
  <c r="CG143" i="2" s="1"/>
  <c r="AC144" i="2"/>
  <c r="AI144" i="2" s="1"/>
  <c r="AE144" i="2"/>
  <c r="AK144" i="2" s="1"/>
  <c r="AB144" i="2"/>
  <c r="AH144" i="2" s="1"/>
  <c r="AD144" i="2"/>
  <c r="AJ144" i="2" s="1"/>
  <c r="BV143" i="1"/>
  <c r="Z144" i="1"/>
  <c r="CB142" i="1"/>
  <c r="CH142" i="1" s="1"/>
  <c r="AW143" i="9"/>
  <c r="BI143" i="9" s="1"/>
  <c r="BP144" i="8"/>
  <c r="AZ143" i="5"/>
  <c r="Z144" i="3"/>
  <c r="Z144" i="2"/>
  <c r="AK144" i="8"/>
  <c r="BY143" i="8"/>
  <c r="AY144" i="5"/>
  <c r="AC144" i="4"/>
  <c r="AY144" i="4"/>
  <c r="BU144" i="3"/>
  <c r="BS144" i="2"/>
  <c r="BT144" i="8"/>
  <c r="BV143" i="3"/>
  <c r="BX143" i="3"/>
  <c r="CD143" i="3" s="1"/>
  <c r="AL145" i="9" l="1"/>
  <c r="BQ145" i="9"/>
  <c r="BT146" i="9"/>
  <c r="BP146" i="9"/>
  <c r="Y147" i="9"/>
  <c r="R145" i="9"/>
  <c r="AN145" i="9"/>
  <c r="AZ145" i="9" s="1"/>
  <c r="AR145" i="9"/>
  <c r="BD145" i="9" s="1"/>
  <c r="BK145" i="9"/>
  <c r="BU145" i="9" s="1"/>
  <c r="AT145" i="9"/>
  <c r="BF145" i="9" s="1"/>
  <c r="BM145" i="9"/>
  <c r="BW145" i="9" s="1"/>
  <c r="AS145" i="9"/>
  <c r="BE145" i="9" s="1"/>
  <c r="S145" i="9"/>
  <c r="AX145" i="9" s="1"/>
  <c r="BJ145" i="9" s="1"/>
  <c r="BL145" i="9"/>
  <c r="BV145" i="9" s="1"/>
  <c r="AV145" i="9"/>
  <c r="BH145" i="9" s="1"/>
  <c r="BO145" i="9"/>
  <c r="AP146" i="9"/>
  <c r="BB146" i="9" s="1"/>
  <c r="AO146" i="9"/>
  <c r="BA146" i="9" s="1"/>
  <c r="AQ146" i="9"/>
  <c r="BC146" i="9" s="1"/>
  <c r="F147" i="9"/>
  <c r="BN145" i="9"/>
  <c r="AU145" i="9"/>
  <c r="BG145" i="9" s="1"/>
  <c r="AL145" i="8"/>
  <c r="BQ145" i="8"/>
  <c r="BS146" i="8"/>
  <c r="Y147" i="8"/>
  <c r="AK146" i="8"/>
  <c r="BP146" i="8"/>
  <c r="AS145" i="8"/>
  <c r="BE145" i="8" s="1"/>
  <c r="S145" i="8"/>
  <c r="AX145" i="8" s="1"/>
  <c r="BJ145" i="8" s="1"/>
  <c r="BL145" i="8"/>
  <c r="BV145" i="8" s="1"/>
  <c r="BN145" i="8"/>
  <c r="AU145" i="8"/>
  <c r="BG145" i="8" s="1"/>
  <c r="F147" i="8"/>
  <c r="AO146" i="8"/>
  <c r="BA146" i="8" s="1"/>
  <c r="AP146" i="8"/>
  <c r="BB146" i="8" s="1"/>
  <c r="AT145" i="8"/>
  <c r="BF145" i="8" s="1"/>
  <c r="BM145" i="8"/>
  <c r="BW145" i="8" s="1"/>
  <c r="AR145" i="8"/>
  <c r="BD145" i="8" s="1"/>
  <c r="BK145" i="8"/>
  <c r="BU145" i="8" s="1"/>
  <c r="AV145" i="8"/>
  <c r="BH145" i="8" s="1"/>
  <c r="BO145" i="8"/>
  <c r="R145" i="8"/>
  <c r="AN145" i="8"/>
  <c r="AZ145" i="8" s="1"/>
  <c r="AW144" i="8"/>
  <c r="BI144" i="8" s="1"/>
  <c r="AL145" i="7"/>
  <c r="BQ145" i="7"/>
  <c r="BR146" i="7"/>
  <c r="BT146" i="7"/>
  <c r="BS146" i="7"/>
  <c r="Y147" i="7"/>
  <c r="BP146" i="7"/>
  <c r="S145" i="7"/>
  <c r="AX145" i="7" s="1"/>
  <c r="BJ145" i="7" s="1"/>
  <c r="AS145" i="7"/>
  <c r="BE145" i="7" s="1"/>
  <c r="BL145" i="7"/>
  <c r="BV145" i="7" s="1"/>
  <c r="AU145" i="7"/>
  <c r="BG145" i="7" s="1"/>
  <c r="BN145" i="7"/>
  <c r="BX145" i="7" s="1"/>
  <c r="BO145" i="7"/>
  <c r="AV145" i="7"/>
  <c r="BH145" i="7" s="1"/>
  <c r="AT145" i="7"/>
  <c r="BF145" i="7" s="1"/>
  <c r="BM145" i="7"/>
  <c r="BW145" i="7" s="1"/>
  <c r="R145" i="7"/>
  <c r="AN145" i="7"/>
  <c r="AZ145" i="7" s="1"/>
  <c r="AR145" i="7"/>
  <c r="BD145" i="7" s="1"/>
  <c r="BK145" i="7"/>
  <c r="AP146" i="7"/>
  <c r="BB146" i="7" s="1"/>
  <c r="AO146" i="7"/>
  <c r="BA146" i="7" s="1"/>
  <c r="AQ146" i="7"/>
  <c r="BC146" i="7" s="1"/>
  <c r="F147" i="7"/>
  <c r="U147" i="6"/>
  <c r="AD145" i="6"/>
  <c r="AV145" i="6"/>
  <c r="O145" i="6"/>
  <c r="AL145" i="6" s="1"/>
  <c r="AT145" i="6" s="1"/>
  <c r="AH145" i="6"/>
  <c r="AP145" i="6" s="1"/>
  <c r="AU145" i="6"/>
  <c r="AW145" i="6" s="1"/>
  <c r="AF146" i="6"/>
  <c r="AN146" i="6" s="1"/>
  <c r="AG146" i="6"/>
  <c r="AO146" i="6" s="1"/>
  <c r="F147" i="6"/>
  <c r="AX145" i="6"/>
  <c r="AI145" i="6"/>
  <c r="AQ145" i="6" s="1"/>
  <c r="N145" i="6"/>
  <c r="AE145" i="6"/>
  <c r="AM145" i="6" s="1"/>
  <c r="AD145" i="5"/>
  <c r="AV145" i="5"/>
  <c r="U147" i="5"/>
  <c r="N145" i="5"/>
  <c r="AE145" i="5"/>
  <c r="AM145" i="5" s="1"/>
  <c r="O145" i="5"/>
  <c r="AL145" i="5" s="1"/>
  <c r="AT145" i="5" s="1"/>
  <c r="AH145" i="5"/>
  <c r="AP145" i="5" s="1"/>
  <c r="AU145" i="5"/>
  <c r="AW145" i="5" s="1"/>
  <c r="AI145" i="5"/>
  <c r="AQ145" i="5" s="1"/>
  <c r="AX145" i="5"/>
  <c r="AF146" i="5"/>
  <c r="AN146" i="5" s="1"/>
  <c r="AG146" i="5"/>
  <c r="AO146" i="5" s="1"/>
  <c r="AJ146" i="5"/>
  <c r="AR146" i="5" s="1"/>
  <c r="F147" i="5"/>
  <c r="AD145" i="4"/>
  <c r="AV145" i="4"/>
  <c r="U147" i="4"/>
  <c r="N145" i="4"/>
  <c r="AE145" i="4"/>
  <c r="AM145" i="4" s="1"/>
  <c r="O145" i="4"/>
  <c r="AL145" i="4" s="1"/>
  <c r="AT145" i="4" s="1"/>
  <c r="AH145" i="4"/>
  <c r="AP145" i="4" s="1"/>
  <c r="AU145" i="4"/>
  <c r="AW145" i="4" s="1"/>
  <c r="AI145" i="4"/>
  <c r="AQ145" i="4" s="1"/>
  <c r="AX145" i="4"/>
  <c r="AF146" i="4"/>
  <c r="AN146" i="4" s="1"/>
  <c r="F147" i="4"/>
  <c r="AX145" i="3"/>
  <c r="BQ145" i="3"/>
  <c r="BR146" i="3"/>
  <c r="BU146" i="3"/>
  <c r="S147" i="3"/>
  <c r="BT146" i="3"/>
  <c r="BP144" i="3"/>
  <c r="BD144" i="3"/>
  <c r="BJ144" i="3" s="1"/>
  <c r="AF144" i="3"/>
  <c r="AL144" i="3" s="1"/>
  <c r="CJ144" i="3"/>
  <c r="CI144" i="3"/>
  <c r="BL145" i="3"/>
  <c r="BX145" i="3" s="1"/>
  <c r="CD145" i="3" s="1"/>
  <c r="AZ145" i="3"/>
  <c r="BF145" i="3" s="1"/>
  <c r="BN145" i="3"/>
  <c r="BZ145" i="3" s="1"/>
  <c r="CF145" i="3" s="1"/>
  <c r="BB145" i="3"/>
  <c r="BH145" i="3" s="1"/>
  <c r="BK145" i="3"/>
  <c r="BW145" i="3" s="1"/>
  <c r="CC145" i="3" s="1"/>
  <c r="AR145" i="3"/>
  <c r="AY145" i="3"/>
  <c r="BE145" i="3" s="1"/>
  <c r="AE146" i="3"/>
  <c r="AK146" i="3" s="1"/>
  <c r="F147" i="3"/>
  <c r="AC146" i="3"/>
  <c r="AI146" i="3" s="1"/>
  <c r="AB146" i="3"/>
  <c r="AH146" i="3" s="1"/>
  <c r="AD146" i="3"/>
  <c r="AJ146" i="3" s="1"/>
  <c r="AA145" i="3"/>
  <c r="AG145" i="3" s="1"/>
  <c r="M145" i="3"/>
  <c r="BM145" i="3"/>
  <c r="BY145" i="3" s="1"/>
  <c r="CE145" i="3" s="1"/>
  <c r="BA145" i="3"/>
  <c r="BG145" i="3" s="1"/>
  <c r="BO145" i="3"/>
  <c r="BC145" i="3"/>
  <c r="BI145" i="3" s="1"/>
  <c r="AX145" i="2"/>
  <c r="BQ145" i="2"/>
  <c r="BR146" i="2"/>
  <c r="BU146" i="2"/>
  <c r="Z146" i="2"/>
  <c r="BT146" i="2"/>
  <c r="BS146" i="2"/>
  <c r="S147" i="2"/>
  <c r="AZ145" i="2"/>
  <c r="BF145" i="2" s="1"/>
  <c r="BL145" i="2"/>
  <c r="BN145" i="2"/>
  <c r="BZ145" i="2" s="1"/>
  <c r="CF145" i="2" s="1"/>
  <c r="BB145" i="2"/>
  <c r="BH145" i="2" s="1"/>
  <c r="BM145" i="2"/>
  <c r="BA145" i="2"/>
  <c r="BG145" i="2" s="1"/>
  <c r="M145" i="2"/>
  <c r="AA145" i="2"/>
  <c r="AG145" i="2" s="1"/>
  <c r="AC146" i="2"/>
  <c r="AI146" i="2" s="1"/>
  <c r="AE146" i="2"/>
  <c r="AK146" i="2" s="1"/>
  <c r="F147" i="2"/>
  <c r="AD146" i="2"/>
  <c r="AJ146" i="2" s="1"/>
  <c r="AY145" i="2"/>
  <c r="BE145" i="2" s="1"/>
  <c r="AR145" i="2"/>
  <c r="BK145" i="2"/>
  <c r="BC145" i="2"/>
  <c r="BI145" i="2" s="1"/>
  <c r="BO145" i="2"/>
  <c r="BD144" i="2"/>
  <c r="BJ144" i="2" s="1"/>
  <c r="BP144" i="2"/>
  <c r="CI144" i="2"/>
  <c r="AF144" i="2"/>
  <c r="AL144" i="2" s="1"/>
  <c r="AX145" i="1"/>
  <c r="BQ145" i="1"/>
  <c r="BR146" i="1"/>
  <c r="BS146" i="1"/>
  <c r="BT146" i="1"/>
  <c r="BU146" i="1"/>
  <c r="S147" i="1"/>
  <c r="BD144" i="1"/>
  <c r="BJ144" i="1" s="1"/>
  <c r="BP144" i="1"/>
  <c r="M145" i="1"/>
  <c r="AA145" i="1"/>
  <c r="AG145" i="1" s="1"/>
  <c r="AR145" i="1"/>
  <c r="AY145" i="1"/>
  <c r="BE145" i="1" s="1"/>
  <c r="BK145" i="1"/>
  <c r="BW145" i="1" s="1"/>
  <c r="CC145" i="1" s="1"/>
  <c r="AZ145" i="1"/>
  <c r="BF145" i="1" s="1"/>
  <c r="BL145" i="1"/>
  <c r="BX145" i="1" s="1"/>
  <c r="CD145" i="1" s="1"/>
  <c r="BA145" i="1"/>
  <c r="BG145" i="1" s="1"/>
  <c r="BM145" i="1"/>
  <c r="BY145" i="1" s="1"/>
  <c r="CE145" i="1" s="1"/>
  <c r="BB145" i="1"/>
  <c r="BH145" i="1" s="1"/>
  <c r="BN145" i="1"/>
  <c r="BZ145" i="1" s="1"/>
  <c r="CF145" i="1" s="1"/>
  <c r="BC145" i="1"/>
  <c r="BI145" i="1" s="1"/>
  <c r="BO145" i="1"/>
  <c r="CA145" i="1" s="1"/>
  <c r="CG145" i="1" s="1"/>
  <c r="AB146" i="1"/>
  <c r="AH146" i="1" s="1"/>
  <c r="AC146" i="1"/>
  <c r="AI146" i="1" s="1"/>
  <c r="AD146" i="1"/>
  <c r="AJ146" i="1" s="1"/>
  <c r="AE146" i="1"/>
  <c r="AK146" i="1" s="1"/>
  <c r="F147" i="1"/>
  <c r="BU144" i="8"/>
  <c r="AC145" i="6"/>
  <c r="AY145" i="6"/>
  <c r="AL144" i="6"/>
  <c r="AT144" i="6" s="1"/>
  <c r="AW144" i="6"/>
  <c r="AG145" i="6"/>
  <c r="AO145" i="6" s="1"/>
  <c r="AY145" i="4"/>
  <c r="BR145" i="2"/>
  <c r="Z145" i="2"/>
  <c r="BS145" i="2"/>
  <c r="BU145" i="2"/>
  <c r="AC145" i="2"/>
  <c r="AI145" i="2" s="1"/>
  <c r="AE145" i="2"/>
  <c r="AK145" i="2" s="1"/>
  <c r="AB145" i="2"/>
  <c r="AH145" i="2" s="1"/>
  <c r="BY144" i="2"/>
  <c r="CE144" i="2" s="1"/>
  <c r="BW144" i="2"/>
  <c r="CC144" i="2" s="1"/>
  <c r="CA144" i="2"/>
  <c r="CG144" i="2" s="1"/>
  <c r="BV144" i="1"/>
  <c r="Z145" i="1"/>
  <c r="AF144" i="1"/>
  <c r="AL144" i="1" s="1"/>
  <c r="BS145" i="8"/>
  <c r="AK145" i="7"/>
  <c r="AY145" i="5"/>
  <c r="AJ145" i="5"/>
  <c r="AR145" i="5" s="1"/>
  <c r="BV144" i="2"/>
  <c r="AK145" i="8"/>
  <c r="AK144" i="4"/>
  <c r="AS144" i="4" s="1"/>
  <c r="AZ144" i="4"/>
  <c r="BU145" i="3"/>
  <c r="BT145" i="7"/>
  <c r="AK144" i="6"/>
  <c r="AS144" i="6" s="1"/>
  <c r="Z145" i="3"/>
  <c r="BS145" i="9"/>
  <c r="AK145" i="9"/>
  <c r="BY144" i="8"/>
  <c r="AC145" i="5"/>
  <c r="AK144" i="5"/>
  <c r="AS144" i="5" s="1"/>
  <c r="AC145" i="4"/>
  <c r="CB143" i="1"/>
  <c r="CH143" i="1" s="1"/>
  <c r="BT145" i="9"/>
  <c r="BT145" i="8"/>
  <c r="BP145" i="7"/>
  <c r="BX144" i="7"/>
  <c r="AZ144" i="5"/>
  <c r="BV144" i="3"/>
  <c r="CB143" i="3"/>
  <c r="CH143" i="3" s="1"/>
  <c r="CA144" i="3"/>
  <c r="CG144" i="3" s="1"/>
  <c r="AW144" i="7"/>
  <c r="BI144" i="7" s="1"/>
  <c r="AL146" i="9" l="1"/>
  <c r="BQ146" i="9"/>
  <c r="BR147" i="9"/>
  <c r="Y148" i="9"/>
  <c r="AW145" i="9"/>
  <c r="BI145" i="9" s="1"/>
  <c r="R146" i="9"/>
  <c r="AN146" i="9"/>
  <c r="AZ146" i="9" s="1"/>
  <c r="AT146" i="9"/>
  <c r="BF146" i="9" s="1"/>
  <c r="BM146" i="9"/>
  <c r="AV146" i="9"/>
  <c r="BH146" i="9" s="1"/>
  <c r="BO146" i="9"/>
  <c r="BY146" i="9" s="1"/>
  <c r="AA409" i="9"/>
  <c r="AM146" i="9"/>
  <c r="AY146" i="9" s="1"/>
  <c r="AR146" i="9"/>
  <c r="BD146" i="9" s="1"/>
  <c r="BK146" i="9"/>
  <c r="BU146" i="9" s="1"/>
  <c r="S146" i="9"/>
  <c r="AX146" i="9" s="1"/>
  <c r="BJ146" i="9" s="1"/>
  <c r="AS146" i="9"/>
  <c r="BE146" i="9" s="1"/>
  <c r="BL146" i="9"/>
  <c r="BV146" i="9" s="1"/>
  <c r="AU146" i="9"/>
  <c r="BG146" i="9" s="1"/>
  <c r="BN146" i="9"/>
  <c r="AO147" i="9"/>
  <c r="BA147" i="9" s="1"/>
  <c r="AQ147" i="9"/>
  <c r="BC147" i="9" s="1"/>
  <c r="F148" i="9"/>
  <c r="AP147" i="9"/>
  <c r="BB147" i="9" s="1"/>
  <c r="BQ146" i="8"/>
  <c r="AL146" i="8"/>
  <c r="Y148" i="8"/>
  <c r="BS147" i="8"/>
  <c r="AN146" i="8"/>
  <c r="AZ146" i="8" s="1"/>
  <c r="R146" i="8"/>
  <c r="AU146" i="8"/>
  <c r="BG146" i="8" s="1"/>
  <c r="BN146" i="8"/>
  <c r="BX146" i="8" s="1"/>
  <c r="AP147" i="8"/>
  <c r="BB147" i="8" s="1"/>
  <c r="AO147" i="8"/>
  <c r="BA147" i="8" s="1"/>
  <c r="AQ147" i="8"/>
  <c r="BC147" i="8" s="1"/>
  <c r="F148" i="8"/>
  <c r="AA409" i="8"/>
  <c r="AM146" i="8"/>
  <c r="AY146" i="8" s="1"/>
  <c r="S146" i="8"/>
  <c r="AX146" i="8" s="1"/>
  <c r="BJ146" i="8" s="1"/>
  <c r="BL146" i="8"/>
  <c r="BV146" i="8" s="1"/>
  <c r="AS146" i="8"/>
  <c r="BE146" i="8" s="1"/>
  <c r="AR146" i="8"/>
  <c r="BD146" i="8" s="1"/>
  <c r="BK146" i="8"/>
  <c r="BU146" i="8" s="1"/>
  <c r="BM146" i="8"/>
  <c r="AT146" i="8"/>
  <c r="BF146" i="8" s="1"/>
  <c r="AV146" i="8"/>
  <c r="BH146" i="8" s="1"/>
  <c r="BO146" i="8"/>
  <c r="AL146" i="7"/>
  <c r="BQ146" i="7"/>
  <c r="BR147" i="7"/>
  <c r="BT147" i="7"/>
  <c r="Y148" i="7"/>
  <c r="AC409" i="7"/>
  <c r="AW145" i="7"/>
  <c r="BI145" i="7" s="1"/>
  <c r="R146" i="7"/>
  <c r="AN146" i="7"/>
  <c r="AZ146" i="7" s="1"/>
  <c r="AR146" i="7"/>
  <c r="BD146" i="7" s="1"/>
  <c r="BK146" i="7"/>
  <c r="BU146" i="7" s="1"/>
  <c r="BM146" i="7"/>
  <c r="BW146" i="7" s="1"/>
  <c r="AT146" i="7"/>
  <c r="BF146" i="7" s="1"/>
  <c r="S146" i="7"/>
  <c r="AX146" i="7" s="1"/>
  <c r="BJ146" i="7" s="1"/>
  <c r="AS146" i="7"/>
  <c r="BE146" i="7" s="1"/>
  <c r="BL146" i="7"/>
  <c r="BV146" i="7" s="1"/>
  <c r="AA409" i="7"/>
  <c r="AM146" i="7"/>
  <c r="AY146" i="7" s="1"/>
  <c r="BO146" i="7"/>
  <c r="BY146" i="7" s="1"/>
  <c r="AV146" i="7"/>
  <c r="BH146" i="7" s="1"/>
  <c r="AP147" i="7"/>
  <c r="BB147" i="7" s="1"/>
  <c r="F148" i="7"/>
  <c r="AO147" i="7"/>
  <c r="BA147" i="7" s="1"/>
  <c r="AQ147" i="7"/>
  <c r="BC147" i="7" s="1"/>
  <c r="BN146" i="7"/>
  <c r="BX146" i="7" s="1"/>
  <c r="AU146" i="7"/>
  <c r="BG146" i="7" s="1"/>
  <c r="AD146" i="6"/>
  <c r="AV146" i="6"/>
  <c r="U148" i="6"/>
  <c r="AU146" i="6"/>
  <c r="AW146" i="6" s="1"/>
  <c r="O146" i="6"/>
  <c r="AL146" i="6" s="1"/>
  <c r="AT146" i="6" s="1"/>
  <c r="AH146" i="6"/>
  <c r="AP146" i="6" s="1"/>
  <c r="AI146" i="6"/>
  <c r="AQ146" i="6" s="1"/>
  <c r="AX146" i="6"/>
  <c r="N146" i="6"/>
  <c r="AE146" i="6"/>
  <c r="AM146" i="6" s="1"/>
  <c r="AF147" i="6"/>
  <c r="AN147" i="6" s="1"/>
  <c r="AJ147" i="6"/>
  <c r="AR147" i="6" s="1"/>
  <c r="F148" i="6"/>
  <c r="AG147" i="6"/>
  <c r="AO147" i="6" s="1"/>
  <c r="AB409" i="6"/>
  <c r="X409" i="6"/>
  <c r="W409" i="6"/>
  <c r="Z409" i="6"/>
  <c r="AA409" i="6"/>
  <c r="Y409" i="6"/>
  <c r="AK145" i="6"/>
  <c r="AS145" i="6" s="1"/>
  <c r="AD146" i="5"/>
  <c r="AV146" i="5"/>
  <c r="U148" i="5"/>
  <c r="N146" i="5"/>
  <c r="AE146" i="5"/>
  <c r="AM146" i="5" s="1"/>
  <c r="O146" i="5"/>
  <c r="AL146" i="5" s="1"/>
  <c r="AT146" i="5" s="1"/>
  <c r="AH146" i="5"/>
  <c r="AP146" i="5" s="1"/>
  <c r="AU146" i="5"/>
  <c r="AW146" i="5" s="1"/>
  <c r="AI146" i="5"/>
  <c r="AQ146" i="5" s="1"/>
  <c r="AX146" i="5"/>
  <c r="AF147" i="5"/>
  <c r="AN147" i="5" s="1"/>
  <c r="AG147" i="5"/>
  <c r="AO147" i="5" s="1"/>
  <c r="AJ147" i="5"/>
  <c r="AR147" i="5" s="1"/>
  <c r="F148" i="5"/>
  <c r="AD146" i="4"/>
  <c r="AV146" i="4"/>
  <c r="U148" i="4"/>
  <c r="N146" i="4"/>
  <c r="AE146" i="4"/>
  <c r="AM146" i="4" s="1"/>
  <c r="O146" i="4"/>
  <c r="AL146" i="4" s="1"/>
  <c r="AT146" i="4" s="1"/>
  <c r="AH146" i="4"/>
  <c r="AP146" i="4" s="1"/>
  <c r="AU146" i="4"/>
  <c r="AW146" i="4" s="1"/>
  <c r="AI146" i="4"/>
  <c r="AQ146" i="4" s="1"/>
  <c r="AX146" i="4"/>
  <c r="AF147" i="4"/>
  <c r="AN147" i="4" s="1"/>
  <c r="F148" i="4"/>
  <c r="BU147" i="3"/>
  <c r="BT147" i="3"/>
  <c r="Z147" i="3"/>
  <c r="S148" i="3"/>
  <c r="AX146" i="3"/>
  <c r="BQ146" i="3"/>
  <c r="BP145" i="3"/>
  <c r="BD145" i="3"/>
  <c r="BJ145" i="3" s="1"/>
  <c r="AR146" i="3"/>
  <c r="BK146" i="3"/>
  <c r="BW146" i="3" s="1"/>
  <c r="CC146" i="3" s="1"/>
  <c r="AY146" i="3"/>
  <c r="BE146" i="3" s="1"/>
  <c r="BN146" i="3"/>
  <c r="BZ146" i="3" s="1"/>
  <c r="CF146" i="3" s="1"/>
  <c r="BB146" i="3"/>
  <c r="BH146" i="3" s="1"/>
  <c r="AB147" i="3"/>
  <c r="AH147" i="3" s="1"/>
  <c r="AD147" i="3"/>
  <c r="AJ147" i="3" s="1"/>
  <c r="F148" i="3"/>
  <c r="AC147" i="3"/>
  <c r="AI147" i="3" s="1"/>
  <c r="AE147" i="3"/>
  <c r="AK147" i="3" s="1"/>
  <c r="M146" i="3"/>
  <c r="AA146" i="3"/>
  <c r="AG146" i="3" s="1"/>
  <c r="BL146" i="3"/>
  <c r="BX146" i="3" s="1"/>
  <c r="CD146" i="3" s="1"/>
  <c r="AZ146" i="3"/>
  <c r="BF146" i="3" s="1"/>
  <c r="BA146" i="3"/>
  <c r="BG146" i="3" s="1"/>
  <c r="BM146" i="3"/>
  <c r="BO146" i="3"/>
  <c r="CA146" i="3" s="1"/>
  <c r="CG146" i="3" s="1"/>
  <c r="BC146" i="3"/>
  <c r="BI146" i="3" s="1"/>
  <c r="CI145" i="3"/>
  <c r="AF145" i="3"/>
  <c r="AL145" i="3" s="1"/>
  <c r="CJ145" i="3"/>
  <c r="BQ146" i="2"/>
  <c r="AX146" i="2"/>
  <c r="BV146" i="2" s="1"/>
  <c r="BR147" i="2"/>
  <c r="BT147" i="2"/>
  <c r="S148" i="2"/>
  <c r="AF145" i="2"/>
  <c r="AL145" i="2" s="1"/>
  <c r="CI145" i="2"/>
  <c r="BA146" i="2"/>
  <c r="BG146" i="2" s="1"/>
  <c r="BM146" i="2"/>
  <c r="BY146" i="2" s="1"/>
  <c r="CE146" i="2" s="1"/>
  <c r="BC146" i="2"/>
  <c r="BI146" i="2" s="1"/>
  <c r="BO146" i="2"/>
  <c r="CA146" i="2" s="1"/>
  <c r="CG146" i="2" s="1"/>
  <c r="AA146" i="2"/>
  <c r="AG146" i="2" s="1"/>
  <c r="M146" i="2"/>
  <c r="BB146" i="2"/>
  <c r="BH146" i="2" s="1"/>
  <c r="BN146" i="2"/>
  <c r="BZ146" i="2" s="1"/>
  <c r="CF146" i="2" s="1"/>
  <c r="AE147" i="2"/>
  <c r="AK147" i="2" s="1"/>
  <c r="AC147" i="2"/>
  <c r="AI147" i="2" s="1"/>
  <c r="F148" i="2"/>
  <c r="AD147" i="2"/>
  <c r="AJ147" i="2" s="1"/>
  <c r="AZ146" i="2"/>
  <c r="BF146" i="2" s="1"/>
  <c r="BL146" i="2"/>
  <c r="BX146" i="2" s="1"/>
  <c r="CD146" i="2" s="1"/>
  <c r="AY146" i="2"/>
  <c r="BE146" i="2" s="1"/>
  <c r="BK146" i="2"/>
  <c r="AR146" i="2"/>
  <c r="BP145" i="2"/>
  <c r="BD145" i="2"/>
  <c r="BJ145" i="2" s="1"/>
  <c r="AX146" i="1"/>
  <c r="BQ146" i="1"/>
  <c r="BR147" i="1"/>
  <c r="BS147" i="1"/>
  <c r="BT147" i="1"/>
  <c r="BU147" i="1"/>
  <c r="S148" i="1"/>
  <c r="BD145" i="1"/>
  <c r="BJ145" i="1" s="1"/>
  <c r="BP145" i="1"/>
  <c r="M146" i="1"/>
  <c r="AA146" i="1"/>
  <c r="AG146" i="1" s="1"/>
  <c r="AR146" i="1"/>
  <c r="AY146" i="1"/>
  <c r="BE146" i="1" s="1"/>
  <c r="BK146" i="1"/>
  <c r="BW146" i="1" s="1"/>
  <c r="CC146" i="1" s="1"/>
  <c r="AZ146" i="1"/>
  <c r="BF146" i="1" s="1"/>
  <c r="BL146" i="1"/>
  <c r="BX146" i="1" s="1"/>
  <c r="CD146" i="1" s="1"/>
  <c r="BA146" i="1"/>
  <c r="BG146" i="1" s="1"/>
  <c r="BM146" i="1"/>
  <c r="BY146" i="1" s="1"/>
  <c r="CE146" i="1" s="1"/>
  <c r="BB146" i="1"/>
  <c r="BH146" i="1" s="1"/>
  <c r="BN146" i="1"/>
  <c r="BZ146" i="1" s="1"/>
  <c r="CF146" i="1" s="1"/>
  <c r="BC146" i="1"/>
  <c r="BI146" i="1" s="1"/>
  <c r="BO146" i="1"/>
  <c r="CA146" i="1" s="1"/>
  <c r="CG146" i="1" s="1"/>
  <c r="AB147" i="1"/>
  <c r="AH147" i="1" s="1"/>
  <c r="AC147" i="1"/>
  <c r="AI147" i="1" s="1"/>
  <c r="AD147" i="1"/>
  <c r="AJ147" i="1" s="1"/>
  <c r="AE147" i="1"/>
  <c r="AK147" i="1" s="1"/>
  <c r="F148" i="1"/>
  <c r="BS146" i="9"/>
  <c r="BY145" i="9"/>
  <c r="BX145" i="9"/>
  <c r="BX145" i="2"/>
  <c r="CD145" i="2" s="1"/>
  <c r="BY145" i="2"/>
  <c r="CE145" i="2" s="1"/>
  <c r="AC146" i="5"/>
  <c r="AY146" i="5"/>
  <c r="AK145" i="5"/>
  <c r="AS145" i="5" s="1"/>
  <c r="AZ145" i="5"/>
  <c r="CA145" i="3"/>
  <c r="CG145" i="3" s="1"/>
  <c r="AB146" i="2"/>
  <c r="AH146" i="2" s="1"/>
  <c r="BW145" i="2"/>
  <c r="CC145" i="2" s="1"/>
  <c r="CA145" i="2"/>
  <c r="CG145" i="2" s="1"/>
  <c r="CB144" i="2"/>
  <c r="CH144" i="2" s="1"/>
  <c r="BV145" i="1"/>
  <c r="Z146" i="1"/>
  <c r="CB144" i="1"/>
  <c r="CH144" i="1" s="1"/>
  <c r="AF145" i="1"/>
  <c r="AL145" i="1" s="1"/>
  <c r="BR146" i="9"/>
  <c r="AG146" i="4"/>
  <c r="AO146" i="4" s="1"/>
  <c r="BY145" i="7"/>
  <c r="AC146" i="6"/>
  <c r="AY146" i="4"/>
  <c r="Z146" i="3"/>
  <c r="CB144" i="3"/>
  <c r="CH144" i="3" s="1"/>
  <c r="BR146" i="8"/>
  <c r="BT146" i="8"/>
  <c r="BU145" i="7"/>
  <c r="AY146" i="6"/>
  <c r="AZ145" i="6"/>
  <c r="AC146" i="4"/>
  <c r="BV145" i="3"/>
  <c r="BS146" i="3"/>
  <c r="BY145" i="8"/>
  <c r="AK146" i="9"/>
  <c r="BX145" i="8"/>
  <c r="AQ146" i="8"/>
  <c r="BC146" i="8" s="1"/>
  <c r="AW145" i="8"/>
  <c r="BI145" i="8" s="1"/>
  <c r="AK146" i="7"/>
  <c r="AJ146" i="6"/>
  <c r="AR146" i="6" s="1"/>
  <c r="AK145" i="4"/>
  <c r="AS145" i="4" s="1"/>
  <c r="AZ145" i="4"/>
  <c r="AJ146" i="4"/>
  <c r="AR146" i="4" s="1"/>
  <c r="BV145" i="2"/>
  <c r="Y149" i="9" l="1"/>
  <c r="BR148" i="9"/>
  <c r="BS148" i="9"/>
  <c r="BQ147" i="9"/>
  <c r="AL147" i="9"/>
  <c r="AS147" i="9"/>
  <c r="BE147" i="9" s="1"/>
  <c r="S147" i="9"/>
  <c r="AX147" i="9" s="1"/>
  <c r="BJ147" i="9" s="1"/>
  <c r="BL147" i="9"/>
  <c r="BV147" i="9" s="1"/>
  <c r="AU147" i="9"/>
  <c r="BG147" i="9" s="1"/>
  <c r="BN147" i="9"/>
  <c r="AP148" i="9"/>
  <c r="BB148" i="9" s="1"/>
  <c r="AQ148" i="9"/>
  <c r="BC148" i="9" s="1"/>
  <c r="AO148" i="9"/>
  <c r="BA148" i="9" s="1"/>
  <c r="F149" i="9"/>
  <c r="AM147" i="9"/>
  <c r="AY147" i="9" s="1"/>
  <c r="R147" i="9"/>
  <c r="AN147" i="9"/>
  <c r="AZ147" i="9" s="1"/>
  <c r="AR147" i="9"/>
  <c r="BD147" i="9" s="1"/>
  <c r="BK147" i="9"/>
  <c r="AT147" i="9"/>
  <c r="BF147" i="9" s="1"/>
  <c r="BM147" i="9"/>
  <c r="BW147" i="9" s="1"/>
  <c r="AV147" i="9"/>
  <c r="BH147" i="9" s="1"/>
  <c r="BO147" i="9"/>
  <c r="BT148" i="8"/>
  <c r="Y149" i="8"/>
  <c r="BP148" i="8"/>
  <c r="BS148" i="8"/>
  <c r="BQ147" i="8"/>
  <c r="AL147" i="8"/>
  <c r="AD409" i="8"/>
  <c r="AE409" i="8"/>
  <c r="AH409" i="8"/>
  <c r="AG409" i="8"/>
  <c r="AF409" i="8"/>
  <c r="AJ409" i="8"/>
  <c r="AI409" i="8"/>
  <c r="AC409" i="8"/>
  <c r="AB409" i="8"/>
  <c r="AW146" i="8"/>
  <c r="BI146" i="8" s="1"/>
  <c r="R147" i="8"/>
  <c r="AN147" i="8"/>
  <c r="AZ147" i="8" s="1"/>
  <c r="BK147" i="8"/>
  <c r="AR147" i="8"/>
  <c r="BD147" i="8" s="1"/>
  <c r="AV147" i="8"/>
  <c r="BH147" i="8" s="1"/>
  <c r="BO147" i="8"/>
  <c r="AT147" i="8"/>
  <c r="BF147" i="8" s="1"/>
  <c r="BM147" i="8"/>
  <c r="AM147" i="8"/>
  <c r="AY147" i="8" s="1"/>
  <c r="S147" i="8"/>
  <c r="AX147" i="8" s="1"/>
  <c r="BJ147" i="8" s="1"/>
  <c r="AS147" i="8"/>
  <c r="BE147" i="8" s="1"/>
  <c r="BL147" i="8"/>
  <c r="BV147" i="8" s="1"/>
  <c r="BN147" i="8"/>
  <c r="BX147" i="8" s="1"/>
  <c r="AU147" i="8"/>
  <c r="BG147" i="8" s="1"/>
  <c r="AP148" i="8"/>
  <c r="BB148" i="8" s="1"/>
  <c r="AQ148" i="8"/>
  <c r="BC148" i="8" s="1"/>
  <c r="AO148" i="8"/>
  <c r="BA148" i="8" s="1"/>
  <c r="F149" i="8"/>
  <c r="AL147" i="7"/>
  <c r="BQ147" i="7"/>
  <c r="BP148" i="7"/>
  <c r="BR148" i="7"/>
  <c r="Y149" i="7"/>
  <c r="BS148" i="7"/>
  <c r="AI409" i="7"/>
  <c r="AJ409" i="7"/>
  <c r="AF409" i="7"/>
  <c r="AW146" i="7"/>
  <c r="BI146" i="7" s="1"/>
  <c r="AN147" i="7"/>
  <c r="AZ147" i="7" s="1"/>
  <c r="R147" i="7"/>
  <c r="BK147" i="7"/>
  <c r="AR147" i="7"/>
  <c r="BD147" i="7" s="1"/>
  <c r="BO147" i="7"/>
  <c r="BY147" i="7" s="1"/>
  <c r="AV147" i="7"/>
  <c r="BH147" i="7" s="1"/>
  <c r="AP148" i="7"/>
  <c r="BB148" i="7" s="1"/>
  <c r="AM148" i="7"/>
  <c r="AY148" i="7" s="1"/>
  <c r="AO148" i="7"/>
  <c r="BA148" i="7" s="1"/>
  <c r="AQ148" i="7"/>
  <c r="BC148" i="7" s="1"/>
  <c r="F149" i="7"/>
  <c r="AU147" i="7"/>
  <c r="BG147" i="7" s="1"/>
  <c r="BN147" i="7"/>
  <c r="AT147" i="7"/>
  <c r="BF147" i="7" s="1"/>
  <c r="BM147" i="7"/>
  <c r="BW147" i="7" s="1"/>
  <c r="AM147" i="7"/>
  <c r="AY147" i="7" s="1"/>
  <c r="S147" i="7"/>
  <c r="AX147" i="7" s="1"/>
  <c r="BJ147" i="7" s="1"/>
  <c r="BL147" i="7"/>
  <c r="BV147" i="7" s="1"/>
  <c r="AS147" i="7"/>
  <c r="BE147" i="7" s="1"/>
  <c r="AD147" i="6"/>
  <c r="AV147" i="6"/>
  <c r="U149" i="6"/>
  <c r="AC148" i="6"/>
  <c r="AI147" i="6"/>
  <c r="AQ147" i="6" s="1"/>
  <c r="AX147" i="6"/>
  <c r="AG148" i="6"/>
  <c r="AO148" i="6" s="1"/>
  <c r="F149" i="6"/>
  <c r="AE147" i="6"/>
  <c r="AM147" i="6" s="1"/>
  <c r="N147" i="6"/>
  <c r="AH147" i="6"/>
  <c r="AP147" i="6" s="1"/>
  <c r="AU147" i="6"/>
  <c r="O147" i="6"/>
  <c r="AC409" i="6"/>
  <c r="AV409" i="6"/>
  <c r="AD409" i="6"/>
  <c r="AY409" i="6"/>
  <c r="AD147" i="5"/>
  <c r="AV147" i="5"/>
  <c r="U149" i="5"/>
  <c r="AA409" i="5"/>
  <c r="X409" i="5"/>
  <c r="Y409" i="5"/>
  <c r="W409" i="5"/>
  <c r="Z409" i="5"/>
  <c r="AB409" i="5"/>
  <c r="AK146" i="5"/>
  <c r="AS146" i="5" s="1"/>
  <c r="N147" i="5"/>
  <c r="AE147" i="5"/>
  <c r="AM147" i="5" s="1"/>
  <c r="O147" i="5"/>
  <c r="AL147" i="5" s="1"/>
  <c r="AT147" i="5" s="1"/>
  <c r="AH147" i="5"/>
  <c r="AP147" i="5" s="1"/>
  <c r="AU147" i="5"/>
  <c r="AW147" i="5" s="1"/>
  <c r="AI147" i="5"/>
  <c r="AQ147" i="5" s="1"/>
  <c r="AX147" i="5"/>
  <c r="AF148" i="5"/>
  <c r="AN148" i="5" s="1"/>
  <c r="AG148" i="5"/>
  <c r="AO148" i="5" s="1"/>
  <c r="AJ148" i="5"/>
  <c r="AR148" i="5" s="1"/>
  <c r="F149" i="5"/>
  <c r="AD147" i="4"/>
  <c r="AV147" i="4"/>
  <c r="U149" i="4"/>
  <c r="W409" i="4"/>
  <c r="Y409" i="4"/>
  <c r="AA409" i="4"/>
  <c r="AB409" i="4"/>
  <c r="Z409" i="4"/>
  <c r="X409" i="4"/>
  <c r="AK146" i="4"/>
  <c r="AS146" i="4" s="1"/>
  <c r="N147" i="4"/>
  <c r="AE147" i="4"/>
  <c r="AM147" i="4" s="1"/>
  <c r="O147" i="4"/>
  <c r="AL147" i="4" s="1"/>
  <c r="AT147" i="4" s="1"/>
  <c r="AH147" i="4"/>
  <c r="AP147" i="4" s="1"/>
  <c r="AU147" i="4"/>
  <c r="AW147" i="4" s="1"/>
  <c r="AI147" i="4"/>
  <c r="AQ147" i="4" s="1"/>
  <c r="AX147" i="4"/>
  <c r="AF148" i="4"/>
  <c r="AN148" i="4" s="1"/>
  <c r="AG148" i="4"/>
  <c r="AO148" i="4" s="1"/>
  <c r="AJ148" i="4"/>
  <c r="AR148" i="4" s="1"/>
  <c r="F149" i="4"/>
  <c r="BQ147" i="3"/>
  <c r="AX147" i="3"/>
  <c r="BV147" i="3" s="1"/>
  <c r="S149" i="3"/>
  <c r="BT148" i="3"/>
  <c r="BS148" i="3"/>
  <c r="BU148" i="3"/>
  <c r="Z148" i="3"/>
  <c r="BD146" i="3"/>
  <c r="BJ146" i="3" s="1"/>
  <c r="BP146" i="3"/>
  <c r="AC148" i="3"/>
  <c r="AI148" i="3" s="1"/>
  <c r="F149" i="3"/>
  <c r="AB148" i="3"/>
  <c r="AH148" i="3" s="1"/>
  <c r="AE148" i="3"/>
  <c r="AK148" i="3" s="1"/>
  <c r="AD148" i="3"/>
  <c r="AJ148" i="3" s="1"/>
  <c r="AR147" i="3"/>
  <c r="BK147" i="3"/>
  <c r="BW147" i="3" s="1"/>
  <c r="CC147" i="3" s="1"/>
  <c r="AY147" i="3"/>
  <c r="BE147" i="3" s="1"/>
  <c r="BM147" i="3"/>
  <c r="BA147" i="3"/>
  <c r="BG147" i="3" s="1"/>
  <c r="BC147" i="3"/>
  <c r="BI147" i="3" s="1"/>
  <c r="BO147" i="3"/>
  <c r="CA147" i="3" s="1"/>
  <c r="CG147" i="3" s="1"/>
  <c r="AA147" i="3"/>
  <c r="AG147" i="3" s="1"/>
  <c r="M147" i="3"/>
  <c r="AZ147" i="3"/>
  <c r="BF147" i="3" s="1"/>
  <c r="BL147" i="3"/>
  <c r="BB147" i="3"/>
  <c r="BH147" i="3" s="1"/>
  <c r="BN147" i="3"/>
  <c r="BZ147" i="3" s="1"/>
  <c r="CF147" i="3" s="1"/>
  <c r="AV409" i="3"/>
  <c r="V409" i="3"/>
  <c r="AS409" i="3"/>
  <c r="X409" i="3"/>
  <c r="U409" i="3"/>
  <c r="W409" i="3"/>
  <c r="AW409" i="3"/>
  <c r="Y409" i="3"/>
  <c r="AU409" i="3"/>
  <c r="AT409" i="3"/>
  <c r="CI146" i="3"/>
  <c r="CJ146" i="3"/>
  <c r="AF146" i="3"/>
  <c r="AL146" i="3" s="1"/>
  <c r="AX147" i="2"/>
  <c r="BQ147" i="2"/>
  <c r="BS148" i="2"/>
  <c r="BU148" i="2"/>
  <c r="S149" i="2"/>
  <c r="Z148" i="2"/>
  <c r="BR148" i="2"/>
  <c r="BT148" i="2"/>
  <c r="AU409" i="2"/>
  <c r="AW409" i="2"/>
  <c r="AT409" i="2"/>
  <c r="X409" i="2"/>
  <c r="AS409" i="2"/>
  <c r="V409" i="2"/>
  <c r="Y409" i="2"/>
  <c r="W409" i="2"/>
  <c r="U409" i="2"/>
  <c r="AV409" i="2"/>
  <c r="CI146" i="2"/>
  <c r="AF146" i="2"/>
  <c r="AL146" i="2" s="1"/>
  <c r="BL147" i="2"/>
  <c r="BX147" i="2" s="1"/>
  <c r="CD147" i="2" s="1"/>
  <c r="AZ147" i="2"/>
  <c r="BF147" i="2" s="1"/>
  <c r="BO147" i="2"/>
  <c r="BC147" i="2"/>
  <c r="BI147" i="2" s="1"/>
  <c r="BM147" i="2"/>
  <c r="BA147" i="2"/>
  <c r="BG147" i="2" s="1"/>
  <c r="AY147" i="2"/>
  <c r="BE147" i="2" s="1"/>
  <c r="BK147" i="2"/>
  <c r="AR147" i="2"/>
  <c r="F149" i="2"/>
  <c r="AA147" i="2"/>
  <c r="AG147" i="2" s="1"/>
  <c r="M147" i="2"/>
  <c r="BN147" i="2"/>
  <c r="BZ147" i="2" s="1"/>
  <c r="CF147" i="2" s="1"/>
  <c r="BB147" i="2"/>
  <c r="BH147" i="2" s="1"/>
  <c r="BD146" i="2"/>
  <c r="BJ146" i="2" s="1"/>
  <c r="BP146" i="2"/>
  <c r="CB146" i="2" s="1"/>
  <c r="CH146" i="2" s="1"/>
  <c r="AX147" i="1"/>
  <c r="BQ147" i="1"/>
  <c r="BR148" i="1"/>
  <c r="BS148" i="1"/>
  <c r="BT148" i="1"/>
  <c r="BU148" i="1"/>
  <c r="S149" i="1"/>
  <c r="X409" i="1"/>
  <c r="V409" i="1"/>
  <c r="AU409" i="1"/>
  <c r="Y409" i="1"/>
  <c r="U409" i="1"/>
  <c r="AW409" i="1"/>
  <c r="AT409" i="1"/>
  <c r="W409" i="1"/>
  <c r="AV409" i="1"/>
  <c r="AS409" i="1"/>
  <c r="AF146" i="1"/>
  <c r="AL146" i="1" s="1"/>
  <c r="BD146" i="1"/>
  <c r="BJ146" i="1" s="1"/>
  <c r="BP146" i="1"/>
  <c r="M147" i="1"/>
  <c r="AA147" i="1"/>
  <c r="AG147" i="1" s="1"/>
  <c r="AR147" i="1"/>
  <c r="AY147" i="1"/>
  <c r="BE147" i="1" s="1"/>
  <c r="BK147" i="1"/>
  <c r="BW147" i="1" s="1"/>
  <c r="CC147" i="1" s="1"/>
  <c r="AZ147" i="1"/>
  <c r="BF147" i="1" s="1"/>
  <c r="BL147" i="1"/>
  <c r="BX147" i="1" s="1"/>
  <c r="CD147" i="1" s="1"/>
  <c r="BA147" i="1"/>
  <c r="BG147" i="1" s="1"/>
  <c r="BM147" i="1"/>
  <c r="BY147" i="1" s="1"/>
  <c r="CE147" i="1" s="1"/>
  <c r="BB147" i="1"/>
  <c r="BH147" i="1" s="1"/>
  <c r="BN147" i="1"/>
  <c r="BZ147" i="1" s="1"/>
  <c r="CF147" i="1" s="1"/>
  <c r="BC147" i="1"/>
  <c r="BI147" i="1" s="1"/>
  <c r="BO147" i="1"/>
  <c r="CA147" i="1" s="1"/>
  <c r="CG147" i="1" s="1"/>
  <c r="AB148" i="1"/>
  <c r="AH148" i="1" s="1"/>
  <c r="AC148" i="1"/>
  <c r="AI148" i="1" s="1"/>
  <c r="AD148" i="1"/>
  <c r="AJ148" i="1" s="1"/>
  <c r="AE148" i="1"/>
  <c r="AK148" i="1" s="1"/>
  <c r="F149" i="1"/>
  <c r="AK147" i="9"/>
  <c r="BP147" i="8"/>
  <c r="AG147" i="4"/>
  <c r="AO147" i="4" s="1"/>
  <c r="AC147" i="6"/>
  <c r="AY147" i="6"/>
  <c r="AZ146" i="6"/>
  <c r="AK146" i="6"/>
  <c r="AS146" i="6" s="1"/>
  <c r="AY147" i="5"/>
  <c r="AC147" i="4"/>
  <c r="BR147" i="3"/>
  <c r="BS147" i="3"/>
  <c r="Z147" i="2"/>
  <c r="BS147" i="2"/>
  <c r="BU147" i="2"/>
  <c r="AB147" i="2"/>
  <c r="AH147" i="2" s="1"/>
  <c r="BW146" i="2"/>
  <c r="CC146" i="2" s="1"/>
  <c r="CB145" i="2"/>
  <c r="CH145" i="2" s="1"/>
  <c r="BV146" i="1"/>
  <c r="Z147" i="1"/>
  <c r="BP147" i="9"/>
  <c r="BS147" i="9"/>
  <c r="AY147" i="4"/>
  <c r="CB145" i="1"/>
  <c r="CH145" i="1" s="1"/>
  <c r="BP147" i="7"/>
  <c r="AC147" i="5"/>
  <c r="BT147" i="9"/>
  <c r="AW146" i="9"/>
  <c r="BI146" i="9" s="1"/>
  <c r="BW146" i="9"/>
  <c r="BX146" i="9"/>
  <c r="AK147" i="8"/>
  <c r="BT147" i="8"/>
  <c r="BW146" i="8"/>
  <c r="BY146" i="8"/>
  <c r="AK147" i="7"/>
  <c r="AZ146" i="5"/>
  <c r="AZ146" i="4"/>
  <c r="AJ147" i="4"/>
  <c r="AR147" i="4" s="1"/>
  <c r="BV146" i="3"/>
  <c r="CB145" i="3"/>
  <c r="CH145" i="3" s="1"/>
  <c r="BY146" i="3"/>
  <c r="CE146" i="3" s="1"/>
  <c r="BR147" i="8"/>
  <c r="BS147" i="7"/>
  <c r="AJ409" i="9"/>
  <c r="AG409" i="9"/>
  <c r="AF409" i="9"/>
  <c r="AH409" i="9"/>
  <c r="AE409" i="9"/>
  <c r="AB409" i="9"/>
  <c r="AC409" i="9"/>
  <c r="AD409" i="9"/>
  <c r="AI409" i="9"/>
  <c r="AB409" i="7"/>
  <c r="AE409" i="7"/>
  <c r="AH409" i="7"/>
  <c r="AD409" i="7"/>
  <c r="AG409" i="7"/>
  <c r="BQ148" i="9" l="1"/>
  <c r="AL148" i="9"/>
  <c r="BS149" i="9"/>
  <c r="BT149" i="9"/>
  <c r="BP149" i="9"/>
  <c r="Y150" i="9"/>
  <c r="AN148" i="9"/>
  <c r="AZ148" i="9" s="1"/>
  <c r="R148" i="9"/>
  <c r="AW148" i="9" s="1"/>
  <c r="BI148" i="9" s="1"/>
  <c r="AS148" i="9"/>
  <c r="BE148" i="9" s="1"/>
  <c r="S148" i="9"/>
  <c r="AX148" i="9" s="1"/>
  <c r="BJ148" i="9" s="1"/>
  <c r="BL148" i="9"/>
  <c r="BV148" i="9" s="1"/>
  <c r="AV148" i="9"/>
  <c r="BH148" i="9" s="1"/>
  <c r="BO148" i="9"/>
  <c r="AR148" i="9"/>
  <c r="BD148" i="9" s="1"/>
  <c r="BK148" i="9"/>
  <c r="BU148" i="9" s="1"/>
  <c r="AT148" i="9"/>
  <c r="BF148" i="9" s="1"/>
  <c r="BM148" i="9"/>
  <c r="BW148" i="9" s="1"/>
  <c r="F150" i="9"/>
  <c r="AO149" i="9"/>
  <c r="BA149" i="9" s="1"/>
  <c r="AQ149" i="9"/>
  <c r="BC149" i="9" s="1"/>
  <c r="AP149" i="9"/>
  <c r="BB149" i="9" s="1"/>
  <c r="AU148" i="9"/>
  <c r="BG148" i="9" s="1"/>
  <c r="BN148" i="9"/>
  <c r="BX148" i="9" s="1"/>
  <c r="AW147" i="9"/>
  <c r="BI147" i="9" s="1"/>
  <c r="AL148" i="8"/>
  <c r="BQ148" i="8"/>
  <c r="BS149" i="8"/>
  <c r="BT149" i="8"/>
  <c r="Y150" i="8"/>
  <c r="BR409" i="8"/>
  <c r="AL409" i="8"/>
  <c r="BQ409" i="8"/>
  <c r="BP409" i="8"/>
  <c r="BT409" i="8"/>
  <c r="BS409" i="8"/>
  <c r="AK409" i="8"/>
  <c r="AW147" i="8"/>
  <c r="BI147" i="8" s="1"/>
  <c r="R148" i="8"/>
  <c r="AN148" i="8"/>
  <c r="AZ148" i="8" s="1"/>
  <c r="AR148" i="8"/>
  <c r="BD148" i="8" s="1"/>
  <c r="BK148" i="8"/>
  <c r="BU148" i="8" s="1"/>
  <c r="BM148" i="8"/>
  <c r="BW148" i="8" s="1"/>
  <c r="AT148" i="8"/>
  <c r="BF148" i="8" s="1"/>
  <c r="AV148" i="8"/>
  <c r="BH148" i="8" s="1"/>
  <c r="BO148" i="8"/>
  <c r="BY148" i="8" s="1"/>
  <c r="S148" i="8"/>
  <c r="AX148" i="8" s="1"/>
  <c r="BJ148" i="8" s="1"/>
  <c r="BL148" i="8"/>
  <c r="BV148" i="8" s="1"/>
  <c r="AS148" i="8"/>
  <c r="BE148" i="8" s="1"/>
  <c r="AU148" i="8"/>
  <c r="BG148" i="8" s="1"/>
  <c r="BN148" i="8"/>
  <c r="BX148" i="8" s="1"/>
  <c r="AP149" i="8"/>
  <c r="BB149" i="8" s="1"/>
  <c r="F150" i="8"/>
  <c r="AO149" i="8"/>
  <c r="BA149" i="8" s="1"/>
  <c r="AQ149" i="8"/>
  <c r="BC149" i="8" s="1"/>
  <c r="BS149" i="7"/>
  <c r="BP149" i="7"/>
  <c r="Y150" i="7"/>
  <c r="AL148" i="7"/>
  <c r="BQ148" i="7"/>
  <c r="BS409" i="7"/>
  <c r="BT409" i="7"/>
  <c r="BP409" i="7"/>
  <c r="AW147" i="7"/>
  <c r="BI147" i="7" s="1"/>
  <c r="BL148" i="7"/>
  <c r="BV148" i="7" s="1"/>
  <c r="AS148" i="7"/>
  <c r="BE148" i="7" s="1"/>
  <c r="S148" i="7"/>
  <c r="AX148" i="7" s="1"/>
  <c r="BJ148" i="7" s="1"/>
  <c r="AU148" i="7"/>
  <c r="BG148" i="7" s="1"/>
  <c r="BN148" i="7"/>
  <c r="BX148" i="7" s="1"/>
  <c r="AT148" i="7"/>
  <c r="BF148" i="7" s="1"/>
  <c r="BM148" i="7"/>
  <c r="BW148" i="7" s="1"/>
  <c r="AP149" i="7"/>
  <c r="BB149" i="7" s="1"/>
  <c r="AO149" i="7"/>
  <c r="BA149" i="7" s="1"/>
  <c r="F150" i="7"/>
  <c r="AQ149" i="7"/>
  <c r="BC149" i="7" s="1"/>
  <c r="R148" i="7"/>
  <c r="AN148" i="7"/>
  <c r="AZ148" i="7" s="1"/>
  <c r="BK148" i="7"/>
  <c r="BU148" i="7" s="1"/>
  <c r="AR148" i="7"/>
  <c r="BD148" i="7" s="1"/>
  <c r="BO148" i="7"/>
  <c r="BY148" i="7" s="1"/>
  <c r="AV148" i="7"/>
  <c r="BH148" i="7" s="1"/>
  <c r="AV148" i="6"/>
  <c r="AD148" i="6"/>
  <c r="U150" i="6"/>
  <c r="AC149" i="6"/>
  <c r="AY149" i="6"/>
  <c r="AH148" i="6"/>
  <c r="AP148" i="6" s="1"/>
  <c r="AU148" i="6"/>
  <c r="AW148" i="6" s="1"/>
  <c r="O148" i="6"/>
  <c r="AL148" i="6" s="1"/>
  <c r="AT148" i="6" s="1"/>
  <c r="AI148" i="6"/>
  <c r="AQ148" i="6" s="1"/>
  <c r="AX148" i="6"/>
  <c r="N148" i="6"/>
  <c r="AK148" i="6" s="1"/>
  <c r="AS148" i="6" s="1"/>
  <c r="AE148" i="6"/>
  <c r="AM148" i="6" s="1"/>
  <c r="AF149" i="6"/>
  <c r="AN149" i="6" s="1"/>
  <c r="AG149" i="6"/>
  <c r="AO149" i="6" s="1"/>
  <c r="AJ149" i="6"/>
  <c r="AR149" i="6" s="1"/>
  <c r="F150" i="6"/>
  <c r="AK147" i="6"/>
  <c r="AS147" i="6" s="1"/>
  <c r="AD148" i="5"/>
  <c r="AV148" i="5"/>
  <c r="U150" i="5"/>
  <c r="AY409" i="5"/>
  <c r="AC409" i="5"/>
  <c r="AD409" i="5"/>
  <c r="AV409" i="5"/>
  <c r="AK147" i="5"/>
  <c r="AS147" i="5" s="1"/>
  <c r="N148" i="5"/>
  <c r="AE148" i="5"/>
  <c r="AM148" i="5" s="1"/>
  <c r="O148" i="5"/>
  <c r="AL148" i="5" s="1"/>
  <c r="AT148" i="5" s="1"/>
  <c r="AH148" i="5"/>
  <c r="AP148" i="5" s="1"/>
  <c r="AU148" i="5"/>
  <c r="AW148" i="5" s="1"/>
  <c r="AI148" i="5"/>
  <c r="AQ148" i="5" s="1"/>
  <c r="AX148" i="5"/>
  <c r="AF149" i="5"/>
  <c r="AN149" i="5" s="1"/>
  <c r="AG149" i="5"/>
  <c r="AO149" i="5" s="1"/>
  <c r="AJ149" i="5"/>
  <c r="AR149" i="5" s="1"/>
  <c r="F150" i="5"/>
  <c r="AD148" i="4"/>
  <c r="AV148" i="4"/>
  <c r="U150" i="4"/>
  <c r="AC409" i="4"/>
  <c r="AY409" i="4"/>
  <c r="AD409" i="4"/>
  <c r="AV409" i="4"/>
  <c r="AK147" i="4"/>
  <c r="AS147" i="4" s="1"/>
  <c r="N148" i="4"/>
  <c r="AE148" i="4"/>
  <c r="AM148" i="4" s="1"/>
  <c r="O148" i="4"/>
  <c r="AL148" i="4" s="1"/>
  <c r="AT148" i="4" s="1"/>
  <c r="AH148" i="4"/>
  <c r="AP148" i="4" s="1"/>
  <c r="AU148" i="4"/>
  <c r="AW148" i="4" s="1"/>
  <c r="AI148" i="4"/>
  <c r="AQ148" i="4" s="1"/>
  <c r="AX148" i="4"/>
  <c r="AF149" i="4"/>
  <c r="AN149" i="4" s="1"/>
  <c r="AG149" i="4"/>
  <c r="AO149" i="4" s="1"/>
  <c r="AJ149" i="4"/>
  <c r="AR149" i="4" s="1"/>
  <c r="F150" i="4"/>
  <c r="BU149" i="3"/>
  <c r="Z149" i="3"/>
  <c r="S150" i="3"/>
  <c r="AX148" i="3"/>
  <c r="BV148" i="3" s="1"/>
  <c r="BQ148" i="3"/>
  <c r="AY148" i="3"/>
  <c r="BE148" i="3" s="1"/>
  <c r="BK148" i="3"/>
  <c r="BW148" i="3" s="1"/>
  <c r="CC148" i="3" s="1"/>
  <c r="AR148" i="3"/>
  <c r="BN148" i="3"/>
  <c r="BZ148" i="3" s="1"/>
  <c r="CF148" i="3" s="1"/>
  <c r="BB148" i="3"/>
  <c r="BH148" i="3" s="1"/>
  <c r="AE149" i="3"/>
  <c r="AK149" i="3" s="1"/>
  <c r="F150" i="3"/>
  <c r="AD149" i="3"/>
  <c r="AJ149" i="3" s="1"/>
  <c r="AC149" i="3"/>
  <c r="AI149" i="3" s="1"/>
  <c r="AB149" i="3"/>
  <c r="AH149" i="3" s="1"/>
  <c r="AZ148" i="3"/>
  <c r="BF148" i="3" s="1"/>
  <c r="BL148" i="3"/>
  <c r="BX148" i="3" s="1"/>
  <c r="CD148" i="3" s="1"/>
  <c r="BC148" i="3"/>
  <c r="BI148" i="3" s="1"/>
  <c r="BO148" i="3"/>
  <c r="CA148" i="3" s="1"/>
  <c r="CG148" i="3" s="1"/>
  <c r="M148" i="3"/>
  <c r="AA148" i="3"/>
  <c r="AG148" i="3" s="1"/>
  <c r="BA148" i="3"/>
  <c r="BG148" i="3" s="1"/>
  <c r="BM148" i="3"/>
  <c r="BY148" i="3" s="1"/>
  <c r="CE148" i="3" s="1"/>
  <c r="BD147" i="3"/>
  <c r="BJ147" i="3" s="1"/>
  <c r="BP147" i="3"/>
  <c r="CB147" i="3" s="1"/>
  <c r="CH147" i="3" s="1"/>
  <c r="CJ147" i="3"/>
  <c r="AF147" i="3"/>
  <c r="AL147" i="3" s="1"/>
  <c r="CI147" i="3"/>
  <c r="BT409" i="3"/>
  <c r="AX409" i="3"/>
  <c r="BQ409" i="3"/>
  <c r="Z409" i="3"/>
  <c r="BU409" i="3"/>
  <c r="BS409" i="3"/>
  <c r="BR409" i="3"/>
  <c r="BQ148" i="2"/>
  <c r="AX148" i="2"/>
  <c r="BV148" i="2" s="1"/>
  <c r="S150" i="2"/>
  <c r="BR149" i="2"/>
  <c r="BT149" i="2"/>
  <c r="BS409" i="2"/>
  <c r="BU409" i="2"/>
  <c r="BR409" i="2"/>
  <c r="AX409" i="2"/>
  <c r="BQ409" i="2"/>
  <c r="Z409" i="2"/>
  <c r="BT409" i="2"/>
  <c r="BD147" i="2"/>
  <c r="BJ147" i="2" s="1"/>
  <c r="BP147" i="2"/>
  <c r="CB147" i="2" s="1"/>
  <c r="CH147" i="2" s="1"/>
  <c r="AR148" i="2"/>
  <c r="AY148" i="2"/>
  <c r="BE148" i="2" s="1"/>
  <c r="BK148" i="2"/>
  <c r="BW148" i="2" s="1"/>
  <c r="CC148" i="2" s="1"/>
  <c r="BA148" i="2"/>
  <c r="BG148" i="2" s="1"/>
  <c r="BM148" i="2"/>
  <c r="BY148" i="2" s="1"/>
  <c r="CE148" i="2" s="1"/>
  <c r="AA148" i="2"/>
  <c r="AG148" i="2" s="1"/>
  <c r="M148" i="2"/>
  <c r="BL148" i="2"/>
  <c r="BX148" i="2" s="1"/>
  <c r="CD148" i="2" s="1"/>
  <c r="AZ148" i="2"/>
  <c r="BF148" i="2" s="1"/>
  <c r="BC148" i="2"/>
  <c r="BI148" i="2" s="1"/>
  <c r="BO148" i="2"/>
  <c r="CA148" i="2" s="1"/>
  <c r="CG148" i="2" s="1"/>
  <c r="AD149" i="2"/>
  <c r="AJ149" i="2" s="1"/>
  <c r="AB149" i="2"/>
  <c r="AH149" i="2" s="1"/>
  <c r="AC149" i="2"/>
  <c r="AI149" i="2" s="1"/>
  <c r="AE149" i="2"/>
  <c r="AK149" i="2" s="1"/>
  <c r="F150" i="2"/>
  <c r="BB148" i="2"/>
  <c r="BH148" i="2" s="1"/>
  <c r="BN148" i="2"/>
  <c r="BZ148" i="2" s="1"/>
  <c r="CF148" i="2" s="1"/>
  <c r="CI147" i="2"/>
  <c r="AF147" i="2"/>
  <c r="AL147" i="2" s="1"/>
  <c r="AX148" i="1"/>
  <c r="BV148" i="1" s="1"/>
  <c r="BQ148" i="1"/>
  <c r="BR149" i="1"/>
  <c r="BS149" i="1"/>
  <c r="BT149" i="1"/>
  <c r="BU149" i="1"/>
  <c r="S150" i="1"/>
  <c r="BS409" i="1"/>
  <c r="Z409" i="1"/>
  <c r="BU409" i="1"/>
  <c r="BR409" i="1"/>
  <c r="BT409" i="1"/>
  <c r="AX409" i="1"/>
  <c r="BV409" i="1" s="1"/>
  <c r="BQ409" i="1"/>
  <c r="AF147" i="1"/>
  <c r="AL147" i="1" s="1"/>
  <c r="BD147" i="1"/>
  <c r="BJ147" i="1" s="1"/>
  <c r="BP147" i="1"/>
  <c r="CB147" i="1" s="1"/>
  <c r="CH147" i="1" s="1"/>
  <c r="M148" i="1"/>
  <c r="AA148" i="1"/>
  <c r="AG148" i="1" s="1"/>
  <c r="AR148" i="1"/>
  <c r="AY148" i="1"/>
  <c r="BE148" i="1" s="1"/>
  <c r="BK148" i="1"/>
  <c r="BW148" i="1" s="1"/>
  <c r="CC148" i="1" s="1"/>
  <c r="AZ148" i="1"/>
  <c r="BF148" i="1" s="1"/>
  <c r="BL148" i="1"/>
  <c r="BX148" i="1" s="1"/>
  <c r="CD148" i="1" s="1"/>
  <c r="BA148" i="1"/>
  <c r="BG148" i="1" s="1"/>
  <c r="BM148" i="1"/>
  <c r="BY148" i="1" s="1"/>
  <c r="CE148" i="1" s="1"/>
  <c r="BB148" i="1"/>
  <c r="BH148" i="1" s="1"/>
  <c r="BN148" i="1"/>
  <c r="BZ148" i="1" s="1"/>
  <c r="CF148" i="1" s="1"/>
  <c r="BC148" i="1"/>
  <c r="BI148" i="1" s="1"/>
  <c r="BO148" i="1"/>
  <c r="CA148" i="1" s="1"/>
  <c r="CG148" i="1" s="1"/>
  <c r="AB149" i="1"/>
  <c r="AH149" i="1" s="1"/>
  <c r="AC149" i="1"/>
  <c r="AI149" i="1" s="1"/>
  <c r="AD149" i="1"/>
  <c r="AJ149" i="1" s="1"/>
  <c r="AE149" i="1"/>
  <c r="AK149" i="1" s="1"/>
  <c r="F150" i="1"/>
  <c r="BT409" i="9"/>
  <c r="AL409" i="9"/>
  <c r="AZ409" i="9" s="1"/>
  <c r="BQ409" i="9"/>
  <c r="BP409" i="9"/>
  <c r="BR409" i="9"/>
  <c r="AK409" i="9"/>
  <c r="BS409" i="9"/>
  <c r="AK409" i="7"/>
  <c r="BR409" i="7"/>
  <c r="AL409" i="7"/>
  <c r="BQ409" i="7"/>
  <c r="BT148" i="9"/>
  <c r="BY147" i="9"/>
  <c r="AJ148" i="6"/>
  <c r="AR148" i="6" s="1"/>
  <c r="BY147" i="3"/>
  <c r="CE147" i="3" s="1"/>
  <c r="AF148" i="6"/>
  <c r="AN148" i="6" s="1"/>
  <c r="AW147" i="6"/>
  <c r="AL147" i="6"/>
  <c r="AT147" i="6" s="1"/>
  <c r="AC148" i="5"/>
  <c r="AY148" i="5"/>
  <c r="AZ147" i="5"/>
  <c r="AC148" i="4"/>
  <c r="CA147" i="2"/>
  <c r="CG147" i="2" s="1"/>
  <c r="BY147" i="2"/>
  <c r="CE147" i="2" s="1"/>
  <c r="BW147" i="2"/>
  <c r="CC147" i="2" s="1"/>
  <c r="AB148" i="2"/>
  <c r="AH148" i="2" s="1"/>
  <c r="AC148" i="2"/>
  <c r="AI148" i="2" s="1"/>
  <c r="AD148" i="2"/>
  <c r="AJ148" i="2" s="1"/>
  <c r="AE148" i="2"/>
  <c r="AK148" i="2" s="1"/>
  <c r="BV147" i="1"/>
  <c r="Z148" i="1"/>
  <c r="CB146" i="1"/>
  <c r="CH146" i="1" s="1"/>
  <c r="AK148" i="9"/>
  <c r="AY148" i="6"/>
  <c r="AZ147" i="4"/>
  <c r="BR148" i="3"/>
  <c r="BP148" i="9"/>
  <c r="BX147" i="9"/>
  <c r="BR148" i="8"/>
  <c r="AK148" i="8"/>
  <c r="BU147" i="8"/>
  <c r="BW147" i="8"/>
  <c r="BT148" i="7"/>
  <c r="AK148" i="7"/>
  <c r="BU147" i="7"/>
  <c r="BX147" i="7"/>
  <c r="CB146" i="3"/>
  <c r="CH146" i="3" s="1"/>
  <c r="BX147" i="3"/>
  <c r="CD147" i="3" s="1"/>
  <c r="AZ147" i="6"/>
  <c r="BU147" i="9"/>
  <c r="AY148" i="4"/>
  <c r="BV147" i="2"/>
  <c r="BY147" i="8"/>
  <c r="AM148" i="9"/>
  <c r="AY148" i="9" s="1"/>
  <c r="AM148" i="8"/>
  <c r="AY148" i="8" s="1"/>
  <c r="AZ148" i="6" l="1"/>
  <c r="AZ148" i="5"/>
  <c r="AZ148" i="4"/>
  <c r="AL149" i="9"/>
  <c r="BQ149" i="9"/>
  <c r="Y151" i="9"/>
  <c r="BS150" i="9"/>
  <c r="BK149" i="9"/>
  <c r="BU149" i="9" s="1"/>
  <c r="AR149" i="9"/>
  <c r="BD149" i="9" s="1"/>
  <c r="AP150" i="9"/>
  <c r="BB150" i="9" s="1"/>
  <c r="F151" i="9"/>
  <c r="AM150" i="9"/>
  <c r="AY150" i="9" s="1"/>
  <c r="AO150" i="9"/>
  <c r="BA150" i="9" s="1"/>
  <c r="AQ150" i="9"/>
  <c r="BC150" i="9" s="1"/>
  <c r="BM149" i="9"/>
  <c r="AT149" i="9"/>
  <c r="BF149" i="9" s="1"/>
  <c r="R149" i="9"/>
  <c r="AN149" i="9"/>
  <c r="AZ149" i="9" s="1"/>
  <c r="S149" i="9"/>
  <c r="AX149" i="9" s="1"/>
  <c r="BJ149" i="9" s="1"/>
  <c r="BL149" i="9"/>
  <c r="BV149" i="9" s="1"/>
  <c r="AS149" i="9"/>
  <c r="BE149" i="9" s="1"/>
  <c r="AV149" i="9"/>
  <c r="BH149" i="9" s="1"/>
  <c r="BO149" i="9"/>
  <c r="BY149" i="9" s="1"/>
  <c r="AU149" i="9"/>
  <c r="BG149" i="9" s="1"/>
  <c r="BN149" i="9"/>
  <c r="BX149" i="9" s="1"/>
  <c r="BQ149" i="8"/>
  <c r="AL149" i="8"/>
  <c r="Y151" i="8"/>
  <c r="BR150" i="8"/>
  <c r="BS150" i="8"/>
  <c r="AU149" i="8"/>
  <c r="BG149" i="8" s="1"/>
  <c r="BN149" i="8"/>
  <c r="BX149" i="8" s="1"/>
  <c r="AR149" i="8"/>
  <c r="BD149" i="8" s="1"/>
  <c r="BK149" i="8"/>
  <c r="BO149" i="8"/>
  <c r="BY149" i="8" s="1"/>
  <c r="AV149" i="8"/>
  <c r="BH149" i="8" s="1"/>
  <c r="AM150" i="8"/>
  <c r="AY150" i="8" s="1"/>
  <c r="AO150" i="8"/>
  <c r="BA150" i="8" s="1"/>
  <c r="AP150" i="8"/>
  <c r="BB150" i="8" s="1"/>
  <c r="AQ150" i="8"/>
  <c r="BC150" i="8" s="1"/>
  <c r="F151" i="8"/>
  <c r="BL149" i="8"/>
  <c r="BV149" i="8" s="1"/>
  <c r="S149" i="8"/>
  <c r="AX149" i="8" s="1"/>
  <c r="BJ149" i="8" s="1"/>
  <c r="AS149" i="8"/>
  <c r="BE149" i="8" s="1"/>
  <c r="R149" i="8"/>
  <c r="AN149" i="8"/>
  <c r="AZ149" i="8" s="1"/>
  <c r="BM149" i="8"/>
  <c r="AT149" i="8"/>
  <c r="BF149" i="8" s="1"/>
  <c r="BQ149" i="7"/>
  <c r="AL149" i="7"/>
  <c r="BS150" i="7"/>
  <c r="Y151" i="7"/>
  <c r="BT150" i="7"/>
  <c r="AV149" i="7"/>
  <c r="BH149" i="7" s="1"/>
  <c r="BO149" i="7"/>
  <c r="AR149" i="7"/>
  <c r="BD149" i="7" s="1"/>
  <c r="BK149" i="7"/>
  <c r="BU149" i="7" s="1"/>
  <c r="AT149" i="7"/>
  <c r="BF149" i="7" s="1"/>
  <c r="BM149" i="7"/>
  <c r="AN149" i="7"/>
  <c r="AZ149" i="7" s="1"/>
  <c r="R149" i="7"/>
  <c r="S149" i="7"/>
  <c r="AX149" i="7" s="1"/>
  <c r="BJ149" i="7" s="1"/>
  <c r="AS149" i="7"/>
  <c r="BE149" i="7" s="1"/>
  <c r="BL149" i="7"/>
  <c r="BV149" i="7" s="1"/>
  <c r="BN149" i="7"/>
  <c r="BX149" i="7" s="1"/>
  <c r="AU149" i="7"/>
  <c r="BG149" i="7" s="1"/>
  <c r="F151" i="7"/>
  <c r="AO150" i="7"/>
  <c r="BA150" i="7" s="1"/>
  <c r="AQ150" i="7"/>
  <c r="BC150" i="7" s="1"/>
  <c r="AP150" i="7"/>
  <c r="BB150" i="7" s="1"/>
  <c r="AM149" i="7"/>
  <c r="AY149" i="7" s="1"/>
  <c r="AD149" i="6"/>
  <c r="AV149" i="6"/>
  <c r="U151" i="6"/>
  <c r="AI149" i="6"/>
  <c r="AQ149" i="6" s="1"/>
  <c r="AX149" i="6"/>
  <c r="AZ149" i="6" s="1"/>
  <c r="N149" i="6"/>
  <c r="AE149" i="6"/>
  <c r="AM149" i="6" s="1"/>
  <c r="AJ150" i="6"/>
  <c r="AR150" i="6" s="1"/>
  <c r="F151" i="6"/>
  <c r="AU149" i="6"/>
  <c r="O149" i="6"/>
  <c r="AH149" i="6"/>
  <c r="AP149" i="6" s="1"/>
  <c r="AD149" i="5"/>
  <c r="AV149" i="5"/>
  <c r="U151" i="5"/>
  <c r="N149" i="5"/>
  <c r="AE149" i="5"/>
  <c r="AM149" i="5" s="1"/>
  <c r="O149" i="5"/>
  <c r="AL149" i="5" s="1"/>
  <c r="AT149" i="5" s="1"/>
  <c r="AH149" i="5"/>
  <c r="AP149" i="5" s="1"/>
  <c r="AU149" i="5"/>
  <c r="AW149" i="5" s="1"/>
  <c r="AI149" i="5"/>
  <c r="AQ149" i="5" s="1"/>
  <c r="AX149" i="5"/>
  <c r="AF150" i="5"/>
  <c r="AN150" i="5" s="1"/>
  <c r="AG150" i="5"/>
  <c r="AO150" i="5" s="1"/>
  <c r="AJ150" i="5"/>
  <c r="AR150" i="5" s="1"/>
  <c r="F151" i="5"/>
  <c r="AD149" i="4"/>
  <c r="AV149" i="4"/>
  <c r="U151" i="4"/>
  <c r="N149" i="4"/>
  <c r="AE149" i="4"/>
  <c r="AM149" i="4" s="1"/>
  <c r="O149" i="4"/>
  <c r="AL149" i="4" s="1"/>
  <c r="AT149" i="4" s="1"/>
  <c r="AH149" i="4"/>
  <c r="AP149" i="4" s="1"/>
  <c r="AU149" i="4"/>
  <c r="AW149" i="4" s="1"/>
  <c r="AI149" i="4"/>
  <c r="AQ149" i="4" s="1"/>
  <c r="AX149" i="4"/>
  <c r="AF150" i="4"/>
  <c r="AN150" i="4" s="1"/>
  <c r="AJ150" i="4"/>
  <c r="AR150" i="4" s="1"/>
  <c r="F151" i="4"/>
  <c r="AX149" i="3"/>
  <c r="BV149" i="3" s="1"/>
  <c r="BQ149" i="3"/>
  <c r="BT150" i="3"/>
  <c r="S151" i="3"/>
  <c r="BS150" i="3"/>
  <c r="BU150" i="3"/>
  <c r="BR150" i="3"/>
  <c r="BP148" i="3"/>
  <c r="CB148" i="3" s="1"/>
  <c r="CH148" i="3" s="1"/>
  <c r="BD148" i="3"/>
  <c r="BJ148" i="3" s="1"/>
  <c r="AY149" i="3"/>
  <c r="BE149" i="3" s="1"/>
  <c r="BK149" i="3"/>
  <c r="BW149" i="3" s="1"/>
  <c r="CC149" i="3" s="1"/>
  <c r="AR149" i="3"/>
  <c r="BN149" i="3"/>
  <c r="BZ149" i="3" s="1"/>
  <c r="CF149" i="3" s="1"/>
  <c r="BB149" i="3"/>
  <c r="BH149" i="3" s="1"/>
  <c r="AE150" i="3"/>
  <c r="AK150" i="3" s="1"/>
  <c r="AC150" i="3"/>
  <c r="AI150" i="3" s="1"/>
  <c r="AB150" i="3"/>
  <c r="AH150" i="3" s="1"/>
  <c r="AD150" i="3"/>
  <c r="AJ150" i="3" s="1"/>
  <c r="F151" i="3"/>
  <c r="M149" i="3"/>
  <c r="AA149" i="3"/>
  <c r="AG149" i="3" s="1"/>
  <c r="BA149" i="3"/>
  <c r="BG149" i="3" s="1"/>
  <c r="BM149" i="3"/>
  <c r="BY149" i="3" s="1"/>
  <c r="CE149" i="3" s="1"/>
  <c r="BO149" i="3"/>
  <c r="CA149" i="3" s="1"/>
  <c r="CG149" i="3" s="1"/>
  <c r="BC149" i="3"/>
  <c r="BI149" i="3" s="1"/>
  <c r="BL149" i="3"/>
  <c r="BX149" i="3" s="1"/>
  <c r="CD149" i="3" s="1"/>
  <c r="AZ149" i="3"/>
  <c r="BF149" i="3" s="1"/>
  <c r="AF148" i="3"/>
  <c r="AL148" i="3" s="1"/>
  <c r="CI148" i="3"/>
  <c r="CJ148" i="3"/>
  <c r="BS150" i="2"/>
  <c r="S151" i="2"/>
  <c r="BR150" i="2"/>
  <c r="Z150" i="2"/>
  <c r="BU150" i="2"/>
  <c r="BQ149" i="2"/>
  <c r="AX149" i="2"/>
  <c r="BV149" i="2" s="1"/>
  <c r="BD148" i="2"/>
  <c r="BJ148" i="2" s="1"/>
  <c r="BP148" i="2"/>
  <c r="CB148" i="2" s="1"/>
  <c r="CH148" i="2" s="1"/>
  <c r="CI148" i="2"/>
  <c r="AF148" i="2"/>
  <c r="AL148" i="2" s="1"/>
  <c r="AZ149" i="2"/>
  <c r="BF149" i="2" s="1"/>
  <c r="BL149" i="2"/>
  <c r="BX149" i="2" s="1"/>
  <c r="CD149" i="2" s="1"/>
  <c r="BB149" i="2"/>
  <c r="BH149" i="2" s="1"/>
  <c r="BN149" i="2"/>
  <c r="BZ149" i="2" s="1"/>
  <c r="CF149" i="2" s="1"/>
  <c r="M149" i="2"/>
  <c r="AA149" i="2"/>
  <c r="AG149" i="2" s="1"/>
  <c r="AY149" i="2"/>
  <c r="BE149" i="2" s="1"/>
  <c r="AR149" i="2"/>
  <c r="BK149" i="2"/>
  <c r="BW149" i="2" s="1"/>
  <c r="CC149" i="2" s="1"/>
  <c r="BA149" i="2"/>
  <c r="BG149" i="2" s="1"/>
  <c r="BM149" i="2"/>
  <c r="BY149" i="2" s="1"/>
  <c r="CE149" i="2" s="1"/>
  <c r="BC149" i="2"/>
  <c r="BI149" i="2" s="1"/>
  <c r="BO149" i="2"/>
  <c r="CA149" i="2" s="1"/>
  <c r="CG149" i="2" s="1"/>
  <c r="AB150" i="2"/>
  <c r="AH150" i="2" s="1"/>
  <c r="F151" i="2"/>
  <c r="AX149" i="1"/>
  <c r="BQ149" i="1"/>
  <c r="BR150" i="1"/>
  <c r="BS150" i="1"/>
  <c r="BT150" i="1"/>
  <c r="BU150" i="1"/>
  <c r="S151" i="1"/>
  <c r="BD148" i="1"/>
  <c r="BJ148" i="1" s="1"/>
  <c r="BP148" i="1"/>
  <c r="CB148" i="1" s="1"/>
  <c r="CH148" i="1" s="1"/>
  <c r="M149" i="1"/>
  <c r="AA149" i="1"/>
  <c r="AG149" i="1" s="1"/>
  <c r="AR149" i="1"/>
  <c r="AY149" i="1"/>
  <c r="BE149" i="1" s="1"/>
  <c r="BK149" i="1"/>
  <c r="BW149" i="1" s="1"/>
  <c r="CC149" i="1" s="1"/>
  <c r="AZ149" i="1"/>
  <c r="BF149" i="1" s="1"/>
  <c r="BL149" i="1"/>
  <c r="BX149" i="1" s="1"/>
  <c r="CD149" i="1" s="1"/>
  <c r="BA149" i="1"/>
  <c r="BG149" i="1" s="1"/>
  <c r="BM149" i="1"/>
  <c r="BY149" i="1" s="1"/>
  <c r="CE149" i="1" s="1"/>
  <c r="BB149" i="1"/>
  <c r="BH149" i="1" s="1"/>
  <c r="BN149" i="1"/>
  <c r="BZ149" i="1" s="1"/>
  <c r="CF149" i="1" s="1"/>
  <c r="BC149" i="1"/>
  <c r="BI149" i="1" s="1"/>
  <c r="BO149" i="1"/>
  <c r="CA149" i="1" s="1"/>
  <c r="CG149" i="1" s="1"/>
  <c r="AB150" i="1"/>
  <c r="AH150" i="1" s="1"/>
  <c r="AC150" i="1"/>
  <c r="AI150" i="1" s="1"/>
  <c r="AD150" i="1"/>
  <c r="AJ150" i="1" s="1"/>
  <c r="AE150" i="1"/>
  <c r="AK150" i="1" s="1"/>
  <c r="F151" i="1"/>
  <c r="AY149" i="5"/>
  <c r="BR149" i="3"/>
  <c r="BV409" i="3"/>
  <c r="BS149" i="2"/>
  <c r="BU149" i="2"/>
  <c r="Z149" i="2"/>
  <c r="BV409" i="2"/>
  <c r="Z149" i="1"/>
  <c r="BR149" i="9"/>
  <c r="BP149" i="8"/>
  <c r="AC149" i="5"/>
  <c r="BR149" i="7"/>
  <c r="BR149" i="8"/>
  <c r="AK149" i="9"/>
  <c r="AK149" i="8"/>
  <c r="AK149" i="7"/>
  <c r="AY149" i="4"/>
  <c r="BY148" i="9"/>
  <c r="BT149" i="7"/>
  <c r="AC149" i="4"/>
  <c r="BT149" i="3"/>
  <c r="BS149" i="3"/>
  <c r="AM149" i="9"/>
  <c r="AY149" i="9" s="1"/>
  <c r="AW148" i="8"/>
  <c r="BI148" i="8" s="1"/>
  <c r="AM149" i="8"/>
  <c r="AY149" i="8" s="1"/>
  <c r="AW148" i="7"/>
  <c r="BI148" i="7" s="1"/>
  <c r="AK148" i="5"/>
  <c r="AS148" i="5" s="1"/>
  <c r="AK148" i="4"/>
  <c r="AS148" i="4" s="1"/>
  <c r="AF148" i="1"/>
  <c r="AL148" i="1" s="1"/>
  <c r="AZ149" i="4" l="1"/>
  <c r="BS151" i="9"/>
  <c r="BR151" i="9"/>
  <c r="Y152" i="9"/>
  <c r="BQ150" i="9"/>
  <c r="AL150" i="9"/>
  <c r="BK150" i="9"/>
  <c r="AR150" i="9"/>
  <c r="BD150" i="9" s="1"/>
  <c r="AT150" i="9"/>
  <c r="BF150" i="9" s="1"/>
  <c r="BM150" i="9"/>
  <c r="AV150" i="9"/>
  <c r="BH150" i="9" s="1"/>
  <c r="BO150" i="9"/>
  <c r="AP151" i="9"/>
  <c r="BB151" i="9" s="1"/>
  <c r="AQ151" i="9"/>
  <c r="BC151" i="9" s="1"/>
  <c r="AO151" i="9"/>
  <c r="BA151" i="9" s="1"/>
  <c r="F152" i="9"/>
  <c r="S150" i="9"/>
  <c r="AX150" i="9" s="1"/>
  <c r="BJ150" i="9" s="1"/>
  <c r="BL150" i="9"/>
  <c r="BV150" i="9" s="1"/>
  <c r="AS150" i="9"/>
  <c r="BE150" i="9" s="1"/>
  <c r="BN150" i="9"/>
  <c r="BX150" i="9" s="1"/>
  <c r="AU150" i="9"/>
  <c r="BG150" i="9" s="1"/>
  <c r="AN150" i="9"/>
  <c r="AZ150" i="9" s="1"/>
  <c r="R150" i="9"/>
  <c r="AW149" i="9"/>
  <c r="BI149" i="9" s="1"/>
  <c r="Y152" i="8"/>
  <c r="BT151" i="8"/>
  <c r="BP151" i="8"/>
  <c r="BR151" i="8"/>
  <c r="AL150" i="8"/>
  <c r="BQ150" i="8"/>
  <c r="AR150" i="8"/>
  <c r="BD150" i="8" s="1"/>
  <c r="BK150" i="8"/>
  <c r="R150" i="8"/>
  <c r="AN150" i="8"/>
  <c r="AZ150" i="8" s="1"/>
  <c r="BO150" i="8"/>
  <c r="AV150" i="8"/>
  <c r="BH150" i="8" s="1"/>
  <c r="BN150" i="8"/>
  <c r="BX150" i="8" s="1"/>
  <c r="AU150" i="8"/>
  <c r="BG150" i="8" s="1"/>
  <c r="S150" i="8"/>
  <c r="AX150" i="8" s="1"/>
  <c r="BJ150" i="8" s="1"/>
  <c r="AS150" i="8"/>
  <c r="BE150" i="8" s="1"/>
  <c r="BL150" i="8"/>
  <c r="BV150" i="8" s="1"/>
  <c r="BM150" i="8"/>
  <c r="BW150" i="8" s="1"/>
  <c r="AT150" i="8"/>
  <c r="BF150" i="8" s="1"/>
  <c r="AO151" i="8"/>
  <c r="BA151" i="8" s="1"/>
  <c r="AP151" i="8"/>
  <c r="BB151" i="8" s="1"/>
  <c r="F152" i="8"/>
  <c r="AQ151" i="8"/>
  <c r="BC151" i="8" s="1"/>
  <c r="AL150" i="7"/>
  <c r="BQ150" i="7"/>
  <c r="Y152" i="7"/>
  <c r="BT151" i="7"/>
  <c r="AN150" i="7"/>
  <c r="AZ150" i="7" s="1"/>
  <c r="R150" i="7"/>
  <c r="AR150" i="7"/>
  <c r="BD150" i="7" s="1"/>
  <c r="BK150" i="7"/>
  <c r="AV150" i="7"/>
  <c r="BH150" i="7" s="1"/>
  <c r="BO150" i="7"/>
  <c r="BY150" i="7" s="1"/>
  <c r="AP151" i="7"/>
  <c r="BB151" i="7" s="1"/>
  <c r="AO151" i="7"/>
  <c r="BA151" i="7" s="1"/>
  <c r="AQ151" i="7"/>
  <c r="BC151" i="7" s="1"/>
  <c r="F152" i="7"/>
  <c r="AM151" i="7"/>
  <c r="AY151" i="7" s="1"/>
  <c r="AT150" i="7"/>
  <c r="BF150" i="7" s="1"/>
  <c r="BM150" i="7"/>
  <c r="AS150" i="7"/>
  <c r="BE150" i="7" s="1"/>
  <c r="S150" i="7"/>
  <c r="AX150" i="7" s="1"/>
  <c r="BJ150" i="7" s="1"/>
  <c r="BL150" i="7"/>
  <c r="BV150" i="7" s="1"/>
  <c r="AU150" i="7"/>
  <c r="BG150" i="7" s="1"/>
  <c r="BN150" i="7"/>
  <c r="BX150" i="7" s="1"/>
  <c r="AV150" i="6"/>
  <c r="AD150" i="6"/>
  <c r="U152" i="6"/>
  <c r="AK149" i="6"/>
  <c r="AS149" i="6" s="1"/>
  <c r="O150" i="6"/>
  <c r="AH150" i="6"/>
  <c r="AP150" i="6" s="1"/>
  <c r="AU150" i="6"/>
  <c r="F152" i="6"/>
  <c r="N150" i="6"/>
  <c r="AE150" i="6"/>
  <c r="AM150" i="6" s="1"/>
  <c r="AX150" i="6"/>
  <c r="AI150" i="6"/>
  <c r="AQ150" i="6" s="1"/>
  <c r="AD150" i="5"/>
  <c r="AV150" i="5"/>
  <c r="U152" i="5"/>
  <c r="AK149" i="5"/>
  <c r="AS149" i="5" s="1"/>
  <c r="N150" i="5"/>
  <c r="AE150" i="5"/>
  <c r="AM150" i="5" s="1"/>
  <c r="O150" i="5"/>
  <c r="AL150" i="5" s="1"/>
  <c r="AT150" i="5" s="1"/>
  <c r="AH150" i="5"/>
  <c r="AP150" i="5" s="1"/>
  <c r="AU150" i="5"/>
  <c r="AW150" i="5" s="1"/>
  <c r="AI150" i="5"/>
  <c r="AQ150" i="5" s="1"/>
  <c r="AX150" i="5"/>
  <c r="AF151" i="5"/>
  <c r="AN151" i="5" s="1"/>
  <c r="AG151" i="5"/>
  <c r="AO151" i="5" s="1"/>
  <c r="AJ151" i="5"/>
  <c r="AR151" i="5" s="1"/>
  <c r="F152" i="5"/>
  <c r="AD150" i="4"/>
  <c r="AV150" i="4"/>
  <c r="U152" i="4"/>
  <c r="N150" i="4"/>
  <c r="AE150" i="4"/>
  <c r="AM150" i="4" s="1"/>
  <c r="O150" i="4"/>
  <c r="AL150" i="4" s="1"/>
  <c r="AT150" i="4" s="1"/>
  <c r="AH150" i="4"/>
  <c r="AP150" i="4" s="1"/>
  <c r="AU150" i="4"/>
  <c r="AW150" i="4" s="1"/>
  <c r="AI150" i="4"/>
  <c r="AQ150" i="4" s="1"/>
  <c r="AX150" i="4"/>
  <c r="AF151" i="4"/>
  <c r="AN151" i="4" s="1"/>
  <c r="F152" i="4"/>
  <c r="AX150" i="3"/>
  <c r="BQ150" i="3"/>
  <c r="BR151" i="3"/>
  <c r="S152" i="3"/>
  <c r="BT151" i="3"/>
  <c r="BS151" i="3"/>
  <c r="BD149" i="3"/>
  <c r="BJ149" i="3" s="1"/>
  <c r="BP149" i="3"/>
  <c r="CB149" i="3" s="1"/>
  <c r="CH149" i="3" s="1"/>
  <c r="BB150" i="3"/>
  <c r="BH150" i="3" s="1"/>
  <c r="BN150" i="3"/>
  <c r="BZ150" i="3" s="1"/>
  <c r="CF150" i="3" s="1"/>
  <c r="M150" i="3"/>
  <c r="AA150" i="3"/>
  <c r="AG150" i="3" s="1"/>
  <c r="BA150" i="3"/>
  <c r="BG150" i="3" s="1"/>
  <c r="BM150" i="3"/>
  <c r="BY150" i="3" s="1"/>
  <c r="CE150" i="3" s="1"/>
  <c r="AR150" i="3"/>
  <c r="AY150" i="3"/>
  <c r="BE150" i="3" s="1"/>
  <c r="BK150" i="3"/>
  <c r="BW150" i="3" s="1"/>
  <c r="CC150" i="3" s="1"/>
  <c r="BL150" i="3"/>
  <c r="BX150" i="3" s="1"/>
  <c r="CD150" i="3" s="1"/>
  <c r="AZ150" i="3"/>
  <c r="BF150" i="3" s="1"/>
  <c r="BC150" i="3"/>
  <c r="BI150" i="3" s="1"/>
  <c r="BO150" i="3"/>
  <c r="CA150" i="3" s="1"/>
  <c r="CG150" i="3" s="1"/>
  <c r="AC151" i="3"/>
  <c r="AI151" i="3" s="1"/>
  <c r="AE151" i="3"/>
  <c r="AK151" i="3" s="1"/>
  <c r="F152" i="3"/>
  <c r="AB151" i="3"/>
  <c r="AH151" i="3" s="1"/>
  <c r="AD151" i="3"/>
  <c r="AJ151" i="3" s="1"/>
  <c r="CI149" i="3"/>
  <c r="AF149" i="3"/>
  <c r="AL149" i="3" s="1"/>
  <c r="CJ149" i="3"/>
  <c r="BS151" i="2"/>
  <c r="Z151" i="2"/>
  <c r="BR151" i="2"/>
  <c r="BT151" i="2"/>
  <c r="S152" i="2"/>
  <c r="BQ150" i="2"/>
  <c r="AX150" i="2"/>
  <c r="BV150" i="2" s="1"/>
  <c r="CI149" i="2"/>
  <c r="AF149" i="2"/>
  <c r="AL149" i="2" s="1"/>
  <c r="BD149" i="2"/>
  <c r="BJ149" i="2" s="1"/>
  <c r="BP149" i="2"/>
  <c r="CB149" i="2" s="1"/>
  <c r="CH149" i="2" s="1"/>
  <c r="AR150" i="2"/>
  <c r="AY150" i="2"/>
  <c r="BE150" i="2" s="1"/>
  <c r="BK150" i="2"/>
  <c r="BM150" i="2"/>
  <c r="BY150" i="2" s="1"/>
  <c r="CE150" i="2" s="1"/>
  <c r="BA150" i="2"/>
  <c r="BG150" i="2" s="1"/>
  <c r="BL150" i="2"/>
  <c r="BX150" i="2" s="1"/>
  <c r="CD150" i="2" s="1"/>
  <c r="AZ150" i="2"/>
  <c r="BF150" i="2" s="1"/>
  <c r="BO150" i="2"/>
  <c r="CA150" i="2" s="1"/>
  <c r="CG150" i="2" s="1"/>
  <c r="BC150" i="2"/>
  <c r="BI150" i="2" s="1"/>
  <c r="F152" i="2"/>
  <c r="M150" i="2"/>
  <c r="AA150" i="2"/>
  <c r="AG150" i="2" s="1"/>
  <c r="BN150" i="2"/>
  <c r="BB150" i="2"/>
  <c r="BH150" i="2" s="1"/>
  <c r="AX150" i="1"/>
  <c r="BQ150" i="1"/>
  <c r="BR151" i="1"/>
  <c r="BS151" i="1"/>
  <c r="BT151" i="1"/>
  <c r="BU151" i="1"/>
  <c r="S152" i="1"/>
  <c r="BD149" i="1"/>
  <c r="BJ149" i="1" s="1"/>
  <c r="BP149" i="1"/>
  <c r="M150" i="1"/>
  <c r="AA150" i="1"/>
  <c r="AG150" i="1" s="1"/>
  <c r="AR150" i="1"/>
  <c r="AY150" i="1"/>
  <c r="BE150" i="1" s="1"/>
  <c r="BK150" i="1"/>
  <c r="BW150" i="1" s="1"/>
  <c r="CC150" i="1" s="1"/>
  <c r="AZ150" i="1"/>
  <c r="BF150" i="1" s="1"/>
  <c r="BL150" i="1"/>
  <c r="BX150" i="1" s="1"/>
  <c r="CD150" i="1" s="1"/>
  <c r="BA150" i="1"/>
  <c r="BG150" i="1" s="1"/>
  <c r="BM150" i="1"/>
  <c r="BY150" i="1" s="1"/>
  <c r="CE150" i="1" s="1"/>
  <c r="BB150" i="1"/>
  <c r="BH150" i="1" s="1"/>
  <c r="BN150" i="1"/>
  <c r="BZ150" i="1" s="1"/>
  <c r="CF150" i="1" s="1"/>
  <c r="BC150" i="1"/>
  <c r="BI150" i="1" s="1"/>
  <c r="BO150" i="1"/>
  <c r="CA150" i="1" s="1"/>
  <c r="CG150" i="1" s="1"/>
  <c r="AB151" i="1"/>
  <c r="AH151" i="1" s="1"/>
  <c r="AC151" i="1"/>
  <c r="AI151" i="1" s="1"/>
  <c r="AD151" i="1"/>
  <c r="AJ151" i="1" s="1"/>
  <c r="AE151" i="1"/>
  <c r="AK151" i="1" s="1"/>
  <c r="F152" i="1"/>
  <c r="BT150" i="9"/>
  <c r="AK150" i="8"/>
  <c r="BP150" i="7"/>
  <c r="AG150" i="6"/>
  <c r="AO150" i="6" s="1"/>
  <c r="AG150" i="4"/>
  <c r="AO150" i="4" s="1"/>
  <c r="AF150" i="6"/>
  <c r="AN150" i="6" s="1"/>
  <c r="AW149" i="6"/>
  <c r="AL149" i="6"/>
  <c r="AT149" i="6" s="1"/>
  <c r="AC150" i="5"/>
  <c r="AY150" i="5"/>
  <c r="AZ149" i="5"/>
  <c r="AY150" i="4"/>
  <c r="BT150" i="2"/>
  <c r="AD150" i="2"/>
  <c r="AJ150" i="2" s="1"/>
  <c r="AE150" i="2"/>
  <c r="AK150" i="2" s="1"/>
  <c r="AC150" i="2"/>
  <c r="AI150" i="2" s="1"/>
  <c r="BV149" i="1"/>
  <c r="Z150" i="1"/>
  <c r="AF149" i="1"/>
  <c r="AL149" i="1" s="1"/>
  <c r="BR150" i="9"/>
  <c r="BP150" i="8"/>
  <c r="AW149" i="8"/>
  <c r="BI149" i="8" s="1"/>
  <c r="BW149" i="8"/>
  <c r="AK150" i="7"/>
  <c r="AC150" i="6"/>
  <c r="BU149" i="8"/>
  <c r="BP150" i="9"/>
  <c r="BT150" i="8"/>
  <c r="BY149" i="7"/>
  <c r="BW149" i="7"/>
  <c r="AW149" i="7"/>
  <c r="BI149" i="7" s="1"/>
  <c r="AY150" i="6"/>
  <c r="AC150" i="4"/>
  <c r="AK150" i="9"/>
  <c r="BW149" i="9"/>
  <c r="BR150" i="7"/>
  <c r="Z150" i="3"/>
  <c r="AM150" i="7"/>
  <c r="AY150" i="7" s="1"/>
  <c r="AK149" i="4"/>
  <c r="AS149" i="4" s="1"/>
  <c r="AL151" i="9" l="1"/>
  <c r="BQ151" i="9"/>
  <c r="BR152" i="9"/>
  <c r="Y153" i="9"/>
  <c r="BS152" i="9"/>
  <c r="BT152" i="9"/>
  <c r="AK152" i="9"/>
  <c r="AR151" i="9"/>
  <c r="BD151" i="9" s="1"/>
  <c r="BK151" i="9"/>
  <c r="AV151" i="9"/>
  <c r="BH151" i="9" s="1"/>
  <c r="BO151" i="9"/>
  <c r="AM151" i="9"/>
  <c r="AY151" i="9" s="1"/>
  <c r="AS151" i="9"/>
  <c r="BE151" i="9" s="1"/>
  <c r="BL151" i="9"/>
  <c r="BV151" i="9" s="1"/>
  <c r="S151" i="9"/>
  <c r="AX151" i="9" s="1"/>
  <c r="BJ151" i="9" s="1"/>
  <c r="BM151" i="9"/>
  <c r="BW151" i="9" s="1"/>
  <c r="AT151" i="9"/>
  <c r="BF151" i="9" s="1"/>
  <c r="AM152" i="9"/>
  <c r="AY152" i="9" s="1"/>
  <c r="AO152" i="9"/>
  <c r="BA152" i="9" s="1"/>
  <c r="AQ152" i="9"/>
  <c r="BC152" i="9" s="1"/>
  <c r="F153" i="9"/>
  <c r="AP152" i="9"/>
  <c r="BB152" i="9" s="1"/>
  <c r="AN151" i="9"/>
  <c r="AZ151" i="9" s="1"/>
  <c r="R151" i="9"/>
  <c r="AU151" i="9"/>
  <c r="BG151" i="9" s="1"/>
  <c r="BN151" i="9"/>
  <c r="BX151" i="9" s="1"/>
  <c r="AL151" i="8"/>
  <c r="BQ151" i="8"/>
  <c r="Y153" i="8"/>
  <c r="BR152" i="8"/>
  <c r="BP152" i="8"/>
  <c r="AW150" i="8"/>
  <c r="BI150" i="8" s="1"/>
  <c r="BL151" i="8"/>
  <c r="BV151" i="8" s="1"/>
  <c r="S151" i="8"/>
  <c r="AX151" i="8" s="1"/>
  <c r="BJ151" i="8" s="1"/>
  <c r="AS151" i="8"/>
  <c r="BE151" i="8" s="1"/>
  <c r="AT151" i="8"/>
  <c r="BF151" i="8" s="1"/>
  <c r="BM151" i="8"/>
  <c r="BW151" i="8" s="1"/>
  <c r="AN151" i="8"/>
  <c r="AZ151" i="8" s="1"/>
  <c r="R151" i="8"/>
  <c r="AR151" i="8"/>
  <c r="BD151" i="8" s="1"/>
  <c r="BK151" i="8"/>
  <c r="BU151" i="8" s="1"/>
  <c r="AU151" i="8"/>
  <c r="BG151" i="8" s="1"/>
  <c r="BN151" i="8"/>
  <c r="AV151" i="8"/>
  <c r="BH151" i="8" s="1"/>
  <c r="BO151" i="8"/>
  <c r="BY151" i="8" s="1"/>
  <c r="AM152" i="8"/>
  <c r="AY152" i="8" s="1"/>
  <c r="AO152" i="8"/>
  <c r="BA152" i="8" s="1"/>
  <c r="AP152" i="8"/>
  <c r="BB152" i="8" s="1"/>
  <c r="F153" i="8"/>
  <c r="AQ152" i="8"/>
  <c r="BC152" i="8" s="1"/>
  <c r="AM151" i="8"/>
  <c r="AY151" i="8" s="1"/>
  <c r="AL151" i="7"/>
  <c r="BQ151" i="7"/>
  <c r="Y153" i="7"/>
  <c r="AW150" i="7"/>
  <c r="BI150" i="7" s="1"/>
  <c r="AN151" i="7"/>
  <c r="AZ151" i="7" s="1"/>
  <c r="R151" i="7"/>
  <c r="AR151" i="7"/>
  <c r="BD151" i="7" s="1"/>
  <c r="BK151" i="7"/>
  <c r="AT151" i="7"/>
  <c r="BF151" i="7" s="1"/>
  <c r="BM151" i="7"/>
  <c r="BO151" i="7"/>
  <c r="BY151" i="7" s="1"/>
  <c r="AV151" i="7"/>
  <c r="BH151" i="7" s="1"/>
  <c r="BN151" i="7"/>
  <c r="AU151" i="7"/>
  <c r="BG151" i="7" s="1"/>
  <c r="AO152" i="7"/>
  <c r="BA152" i="7" s="1"/>
  <c r="AQ152" i="7"/>
  <c r="BC152" i="7" s="1"/>
  <c r="F153" i="7"/>
  <c r="AP152" i="7"/>
  <c r="BB152" i="7" s="1"/>
  <c r="BL151" i="7"/>
  <c r="BV151" i="7" s="1"/>
  <c r="S151" i="7"/>
  <c r="AS151" i="7"/>
  <c r="BE151" i="7" s="1"/>
  <c r="AD151" i="6"/>
  <c r="AV151" i="6"/>
  <c r="U153" i="6"/>
  <c r="AC152" i="6"/>
  <c r="AU151" i="6"/>
  <c r="AW151" i="6" s="1"/>
  <c r="O151" i="6"/>
  <c r="AL151" i="6" s="1"/>
  <c r="AT151" i="6" s="1"/>
  <c r="AH151" i="6"/>
  <c r="AP151" i="6" s="1"/>
  <c r="AI151" i="6"/>
  <c r="AQ151" i="6" s="1"/>
  <c r="AX151" i="6"/>
  <c r="AG152" i="6"/>
  <c r="AO152" i="6" s="1"/>
  <c r="AJ152" i="6"/>
  <c r="AR152" i="6" s="1"/>
  <c r="F153" i="6"/>
  <c r="AF152" i="6"/>
  <c r="AN152" i="6" s="1"/>
  <c r="AE151" i="6"/>
  <c r="AM151" i="6" s="1"/>
  <c r="N151" i="6"/>
  <c r="AD151" i="5"/>
  <c r="AV151" i="5"/>
  <c r="U153" i="5"/>
  <c r="AK150" i="5"/>
  <c r="AS150" i="5" s="1"/>
  <c r="N151" i="5"/>
  <c r="AE151" i="5"/>
  <c r="AM151" i="5" s="1"/>
  <c r="O151" i="5"/>
  <c r="AL151" i="5" s="1"/>
  <c r="AT151" i="5" s="1"/>
  <c r="AH151" i="5"/>
  <c r="AP151" i="5" s="1"/>
  <c r="AU151" i="5"/>
  <c r="AW151" i="5" s="1"/>
  <c r="AI151" i="5"/>
  <c r="AQ151" i="5" s="1"/>
  <c r="AX151" i="5"/>
  <c r="AG152" i="5"/>
  <c r="AO152" i="5" s="1"/>
  <c r="AJ152" i="5"/>
  <c r="AR152" i="5" s="1"/>
  <c r="F153" i="5"/>
  <c r="AD151" i="4"/>
  <c r="AV151" i="4"/>
  <c r="U153" i="4"/>
  <c r="N151" i="4"/>
  <c r="AE151" i="4"/>
  <c r="AM151" i="4" s="1"/>
  <c r="O151" i="4"/>
  <c r="AL151" i="4" s="1"/>
  <c r="AT151" i="4" s="1"/>
  <c r="AH151" i="4"/>
  <c r="AP151" i="4" s="1"/>
  <c r="AU151" i="4"/>
  <c r="AW151" i="4" s="1"/>
  <c r="AI151" i="4"/>
  <c r="AQ151" i="4" s="1"/>
  <c r="AX151" i="4"/>
  <c r="AF152" i="4"/>
  <c r="AN152" i="4" s="1"/>
  <c r="F153" i="4"/>
  <c r="BQ151" i="3"/>
  <c r="AX151" i="3"/>
  <c r="BS152" i="3"/>
  <c r="S153" i="3"/>
  <c r="BT152" i="3"/>
  <c r="Z152" i="3"/>
  <c r="BR152" i="3"/>
  <c r="AF150" i="3"/>
  <c r="AL150" i="3" s="1"/>
  <c r="CI150" i="3"/>
  <c r="CJ150" i="3"/>
  <c r="BD150" i="3"/>
  <c r="BJ150" i="3" s="1"/>
  <c r="BP150" i="3"/>
  <c r="BM151" i="3"/>
  <c r="BY151" i="3" s="1"/>
  <c r="CE151" i="3" s="1"/>
  <c r="BA151" i="3"/>
  <c r="BG151" i="3" s="1"/>
  <c r="BO151" i="3"/>
  <c r="BC151" i="3"/>
  <c r="BI151" i="3" s="1"/>
  <c r="AB152" i="3"/>
  <c r="AH152" i="3" s="1"/>
  <c r="AD152" i="3"/>
  <c r="AJ152" i="3" s="1"/>
  <c r="F153" i="3"/>
  <c r="AC152" i="3"/>
  <c r="AI152" i="3" s="1"/>
  <c r="AE152" i="3"/>
  <c r="AK152" i="3" s="1"/>
  <c r="BN151" i="3"/>
  <c r="BZ151" i="3" s="1"/>
  <c r="CF151" i="3" s="1"/>
  <c r="BB151" i="3"/>
  <c r="BH151" i="3" s="1"/>
  <c r="BK151" i="3"/>
  <c r="BW151" i="3" s="1"/>
  <c r="CC151" i="3" s="1"/>
  <c r="AR151" i="3"/>
  <c r="AY151" i="3"/>
  <c r="BE151" i="3" s="1"/>
  <c r="M151" i="3"/>
  <c r="AA151" i="3"/>
  <c r="AG151" i="3" s="1"/>
  <c r="AZ151" i="3"/>
  <c r="BF151" i="3" s="1"/>
  <c r="BL151" i="3"/>
  <c r="BX151" i="3" s="1"/>
  <c r="CD151" i="3" s="1"/>
  <c r="AX151" i="2"/>
  <c r="BV151" i="2" s="1"/>
  <c r="BQ151" i="2"/>
  <c r="BU152" i="2"/>
  <c r="S153" i="2"/>
  <c r="BT152" i="2"/>
  <c r="BR152" i="2"/>
  <c r="BD150" i="2"/>
  <c r="BJ150" i="2" s="1"/>
  <c r="BP150" i="2"/>
  <c r="CB150" i="2" s="1"/>
  <c r="CH150" i="2" s="1"/>
  <c r="M151" i="2"/>
  <c r="AA151" i="2"/>
  <c r="AG151" i="2" s="1"/>
  <c r="AR151" i="2"/>
  <c r="AY151" i="2"/>
  <c r="BE151" i="2" s="1"/>
  <c r="BK151" i="2"/>
  <c r="BA151" i="2"/>
  <c r="BG151" i="2" s="1"/>
  <c r="BM151" i="2"/>
  <c r="BY151" i="2" s="1"/>
  <c r="CE151" i="2" s="1"/>
  <c r="BC151" i="2"/>
  <c r="BI151" i="2" s="1"/>
  <c r="BO151" i="2"/>
  <c r="AZ151" i="2"/>
  <c r="BF151" i="2" s="1"/>
  <c r="BL151" i="2"/>
  <c r="BX151" i="2" s="1"/>
  <c r="CD151" i="2" s="1"/>
  <c r="BB151" i="2"/>
  <c r="BH151" i="2" s="1"/>
  <c r="BN151" i="2"/>
  <c r="BZ151" i="2" s="1"/>
  <c r="CF151" i="2" s="1"/>
  <c r="F153" i="2"/>
  <c r="AB152" i="2"/>
  <c r="AH152" i="2" s="1"/>
  <c r="CI150" i="2"/>
  <c r="AF150" i="2"/>
  <c r="AL150" i="2" s="1"/>
  <c r="AX151" i="1"/>
  <c r="BQ151" i="1"/>
  <c r="BR152" i="1"/>
  <c r="BS152" i="1"/>
  <c r="BT152" i="1"/>
  <c r="BU152" i="1"/>
  <c r="S153" i="1"/>
  <c r="AF150" i="1"/>
  <c r="AL150" i="1" s="1"/>
  <c r="BD150" i="1"/>
  <c r="BJ150" i="1" s="1"/>
  <c r="BP150" i="1"/>
  <c r="M151" i="1"/>
  <c r="AA151" i="1"/>
  <c r="AG151" i="1" s="1"/>
  <c r="AR151" i="1"/>
  <c r="AY151" i="1"/>
  <c r="BE151" i="1" s="1"/>
  <c r="BK151" i="1"/>
  <c r="BW151" i="1" s="1"/>
  <c r="CC151" i="1" s="1"/>
  <c r="AZ151" i="1"/>
  <c r="BF151" i="1" s="1"/>
  <c r="BL151" i="1"/>
  <c r="BX151" i="1" s="1"/>
  <c r="CD151" i="1" s="1"/>
  <c r="BA151" i="1"/>
  <c r="BG151" i="1" s="1"/>
  <c r="BM151" i="1"/>
  <c r="BY151" i="1" s="1"/>
  <c r="CE151" i="1" s="1"/>
  <c r="BB151" i="1"/>
  <c r="BH151" i="1" s="1"/>
  <c r="BN151" i="1"/>
  <c r="BZ151" i="1" s="1"/>
  <c r="CF151" i="1" s="1"/>
  <c r="BC151" i="1"/>
  <c r="BI151" i="1" s="1"/>
  <c r="BO151" i="1"/>
  <c r="CA151" i="1" s="1"/>
  <c r="CG151" i="1" s="1"/>
  <c r="AB152" i="1"/>
  <c r="AH152" i="1" s="1"/>
  <c r="AC152" i="1"/>
  <c r="AI152" i="1" s="1"/>
  <c r="AD152" i="1"/>
  <c r="AJ152" i="1" s="1"/>
  <c r="AE152" i="1"/>
  <c r="AK152" i="1" s="1"/>
  <c r="F153" i="1"/>
  <c r="AK151" i="9"/>
  <c r="BP151" i="9"/>
  <c r="BU150" i="8"/>
  <c r="BY150" i="8"/>
  <c r="BS151" i="7"/>
  <c r="BR151" i="7"/>
  <c r="AC151" i="6"/>
  <c r="AZ150" i="5"/>
  <c r="AC151" i="4"/>
  <c r="AY151" i="4"/>
  <c r="Z151" i="3"/>
  <c r="AL150" i="6"/>
  <c r="AT150" i="6" s="1"/>
  <c r="AW150" i="6"/>
  <c r="AF151" i="6"/>
  <c r="AN151" i="6" s="1"/>
  <c r="AG151" i="6"/>
  <c r="AO151" i="6" s="1"/>
  <c r="AJ151" i="6"/>
  <c r="AR151" i="6" s="1"/>
  <c r="AK150" i="6"/>
  <c r="AS150" i="6" s="1"/>
  <c r="AZ150" i="6"/>
  <c r="AC151" i="5"/>
  <c r="AY151" i="5"/>
  <c r="BU151" i="3"/>
  <c r="BW150" i="2"/>
  <c r="CC150" i="2" s="1"/>
  <c r="AE151" i="2"/>
  <c r="AK151" i="2" s="1"/>
  <c r="AB151" i="2"/>
  <c r="AH151" i="2" s="1"/>
  <c r="AD151" i="2"/>
  <c r="AJ151" i="2" s="1"/>
  <c r="AC151" i="2"/>
  <c r="AI151" i="2" s="1"/>
  <c r="BZ150" i="2"/>
  <c r="CF150" i="2" s="1"/>
  <c r="BV150" i="1"/>
  <c r="Z151" i="1"/>
  <c r="CB149" i="1"/>
  <c r="CH149" i="1" s="1"/>
  <c r="BT151" i="9"/>
  <c r="BU150" i="9"/>
  <c r="BW150" i="9"/>
  <c r="BY150" i="9"/>
  <c r="BU150" i="7"/>
  <c r="AY151" i="6"/>
  <c r="AK150" i="4"/>
  <c r="AS150" i="4" s="1"/>
  <c r="AZ150" i="4"/>
  <c r="AJ151" i="4"/>
  <c r="AR151" i="4" s="1"/>
  <c r="BU151" i="2"/>
  <c r="AK151" i="8"/>
  <c r="BV150" i="3"/>
  <c r="BW150" i="7"/>
  <c r="AW150" i="9"/>
  <c r="BI150" i="9" s="1"/>
  <c r="BS151" i="8"/>
  <c r="AK151" i="7"/>
  <c r="BP151" i="7"/>
  <c r="AG151" i="4"/>
  <c r="AO151" i="4" s="1"/>
  <c r="Y154" i="9" l="1"/>
  <c r="BS153" i="9"/>
  <c r="AL152" i="9"/>
  <c r="BQ152" i="9"/>
  <c r="AT152" i="9"/>
  <c r="BF152" i="9" s="1"/>
  <c r="BM152" i="9"/>
  <c r="BW152" i="9" s="1"/>
  <c r="AU152" i="9"/>
  <c r="BG152" i="9" s="1"/>
  <c r="BN152" i="9"/>
  <c r="BX152" i="9" s="1"/>
  <c r="AP153" i="9"/>
  <c r="BB153" i="9" s="1"/>
  <c r="AO153" i="9"/>
  <c r="BA153" i="9" s="1"/>
  <c r="F154" i="9"/>
  <c r="AQ153" i="9"/>
  <c r="BC153" i="9" s="1"/>
  <c r="R152" i="9"/>
  <c r="AW152" i="9" s="1"/>
  <c r="BI152" i="9" s="1"/>
  <c r="AN152" i="9"/>
  <c r="AZ152" i="9" s="1"/>
  <c r="BK152" i="9"/>
  <c r="AR152" i="9"/>
  <c r="BD152" i="9" s="1"/>
  <c r="AV152" i="9"/>
  <c r="BH152" i="9" s="1"/>
  <c r="BO152" i="9"/>
  <c r="BY152" i="9" s="1"/>
  <c r="S152" i="9"/>
  <c r="AX152" i="9" s="1"/>
  <c r="BJ152" i="9" s="1"/>
  <c r="BL152" i="9"/>
  <c r="BV152" i="9" s="1"/>
  <c r="AS152" i="9"/>
  <c r="BE152" i="9" s="1"/>
  <c r="AW151" i="9"/>
  <c r="BI151" i="9" s="1"/>
  <c r="BP153" i="8"/>
  <c r="BS153" i="8"/>
  <c r="BR153" i="8"/>
  <c r="BT153" i="8"/>
  <c r="Y154" i="8"/>
  <c r="AL152" i="8"/>
  <c r="BQ152" i="8"/>
  <c r="AV152" i="8"/>
  <c r="BH152" i="8" s="1"/>
  <c r="BO152" i="8"/>
  <c r="BM152" i="8"/>
  <c r="BW152" i="8" s="1"/>
  <c r="AT152" i="8"/>
  <c r="BF152" i="8" s="1"/>
  <c r="AQ153" i="8"/>
  <c r="BC153" i="8" s="1"/>
  <c r="F154" i="8"/>
  <c r="AO153" i="8"/>
  <c r="BA153" i="8" s="1"/>
  <c r="AP153" i="8"/>
  <c r="BB153" i="8" s="1"/>
  <c r="AR152" i="8"/>
  <c r="BD152" i="8" s="1"/>
  <c r="BK152" i="8"/>
  <c r="BU152" i="8" s="1"/>
  <c r="AU152" i="8"/>
  <c r="BG152" i="8" s="1"/>
  <c r="BN152" i="8"/>
  <c r="R152" i="8"/>
  <c r="AN152" i="8"/>
  <c r="AZ152" i="8" s="1"/>
  <c r="AS152" i="8"/>
  <c r="BE152" i="8" s="1"/>
  <c r="S152" i="8"/>
  <c r="AX152" i="8" s="1"/>
  <c r="BJ152" i="8" s="1"/>
  <c r="BL152" i="8"/>
  <c r="BV152" i="8" s="1"/>
  <c r="AL152" i="7"/>
  <c r="BQ152" i="7"/>
  <c r="BR153" i="7"/>
  <c r="BS153" i="7"/>
  <c r="Y154" i="7"/>
  <c r="S152" i="7"/>
  <c r="AX152" i="7" s="1"/>
  <c r="BJ152" i="7" s="1"/>
  <c r="AS152" i="7"/>
  <c r="BE152" i="7" s="1"/>
  <c r="BL152" i="7"/>
  <c r="BV152" i="7" s="1"/>
  <c r="BN152" i="7"/>
  <c r="AU152" i="7"/>
  <c r="BG152" i="7" s="1"/>
  <c r="AO153" i="7"/>
  <c r="BA153" i="7" s="1"/>
  <c r="AQ153" i="7"/>
  <c r="BC153" i="7" s="1"/>
  <c r="AP153" i="7"/>
  <c r="BB153" i="7" s="1"/>
  <c r="F154" i="7"/>
  <c r="R152" i="7"/>
  <c r="AN152" i="7"/>
  <c r="AZ152" i="7" s="1"/>
  <c r="AV152" i="7"/>
  <c r="BH152" i="7" s="1"/>
  <c r="BO152" i="7"/>
  <c r="BK152" i="7"/>
  <c r="AR152" i="7"/>
  <c r="BD152" i="7" s="1"/>
  <c r="AM152" i="7"/>
  <c r="AY152" i="7" s="1"/>
  <c r="BM152" i="7"/>
  <c r="AT152" i="7"/>
  <c r="BF152" i="7" s="1"/>
  <c r="AV152" i="6"/>
  <c r="AD152" i="6"/>
  <c r="U154" i="6"/>
  <c r="O152" i="6"/>
  <c r="AL152" i="6" s="1"/>
  <c r="AT152" i="6" s="1"/>
  <c r="AH152" i="6"/>
  <c r="AP152" i="6" s="1"/>
  <c r="AU152" i="6"/>
  <c r="AW152" i="6" s="1"/>
  <c r="N152" i="6"/>
  <c r="AE152" i="6"/>
  <c r="AM152" i="6" s="1"/>
  <c r="F154" i="6"/>
  <c r="AI152" i="6"/>
  <c r="AQ152" i="6" s="1"/>
  <c r="AX152" i="6"/>
  <c r="AK151" i="6"/>
  <c r="AS151" i="6" s="1"/>
  <c r="AD152" i="5"/>
  <c r="AV152" i="5"/>
  <c r="U154" i="5"/>
  <c r="AK151" i="5"/>
  <c r="AS151" i="5" s="1"/>
  <c r="N152" i="5"/>
  <c r="AE152" i="5"/>
  <c r="AM152" i="5" s="1"/>
  <c r="O152" i="5"/>
  <c r="AL152" i="5" s="1"/>
  <c r="AT152" i="5" s="1"/>
  <c r="AH152" i="5"/>
  <c r="AP152" i="5" s="1"/>
  <c r="AU152" i="5"/>
  <c r="AW152" i="5" s="1"/>
  <c r="AI152" i="5"/>
  <c r="AQ152" i="5" s="1"/>
  <c r="AX152" i="5"/>
  <c r="AF153" i="5"/>
  <c r="AN153" i="5" s="1"/>
  <c r="AG153" i="5"/>
  <c r="AO153" i="5" s="1"/>
  <c r="F154" i="5"/>
  <c r="AD152" i="4"/>
  <c r="AV152" i="4"/>
  <c r="U154" i="4"/>
  <c r="AK151" i="4"/>
  <c r="AS151" i="4" s="1"/>
  <c r="N152" i="4"/>
  <c r="AE152" i="4"/>
  <c r="AM152" i="4" s="1"/>
  <c r="O152" i="4"/>
  <c r="AL152" i="4" s="1"/>
  <c r="AT152" i="4" s="1"/>
  <c r="AH152" i="4"/>
  <c r="AP152" i="4" s="1"/>
  <c r="AU152" i="4"/>
  <c r="AW152" i="4" s="1"/>
  <c r="AI152" i="4"/>
  <c r="AQ152" i="4" s="1"/>
  <c r="AX152" i="4"/>
  <c r="AF153" i="4"/>
  <c r="AN153" i="4" s="1"/>
  <c r="AJ153" i="4"/>
  <c r="AR153" i="4" s="1"/>
  <c r="F154" i="4"/>
  <c r="BU153" i="3"/>
  <c r="BS153" i="3"/>
  <c r="BR153" i="3"/>
  <c r="BT153" i="3"/>
  <c r="S154" i="3"/>
  <c r="AX152" i="3"/>
  <c r="BV152" i="3" s="1"/>
  <c r="BQ152" i="3"/>
  <c r="AZ152" i="3"/>
  <c r="BF152" i="3" s="1"/>
  <c r="BL152" i="3"/>
  <c r="BX152" i="3" s="1"/>
  <c r="CD152" i="3" s="1"/>
  <c r="BB152" i="3"/>
  <c r="BH152" i="3" s="1"/>
  <c r="BN152" i="3"/>
  <c r="BZ152" i="3" s="1"/>
  <c r="CF152" i="3" s="1"/>
  <c r="BK152" i="3"/>
  <c r="BW152" i="3" s="1"/>
  <c r="CC152" i="3" s="1"/>
  <c r="AR152" i="3"/>
  <c r="AY152" i="3"/>
  <c r="BE152" i="3" s="1"/>
  <c r="BC152" i="3"/>
  <c r="BI152" i="3" s="1"/>
  <c r="BO152" i="3"/>
  <c r="AB153" i="3"/>
  <c r="AH153" i="3" s="1"/>
  <c r="AD153" i="3"/>
  <c r="AJ153" i="3" s="1"/>
  <c r="AE153" i="3"/>
  <c r="AK153" i="3" s="1"/>
  <c r="F154" i="3"/>
  <c r="AC153" i="3"/>
  <c r="AI153" i="3" s="1"/>
  <c r="M152" i="3"/>
  <c r="AA152" i="3"/>
  <c r="AG152" i="3" s="1"/>
  <c r="BA152" i="3"/>
  <c r="BG152" i="3" s="1"/>
  <c r="BM152" i="3"/>
  <c r="BY152" i="3" s="1"/>
  <c r="CE152" i="3" s="1"/>
  <c r="BD151" i="3"/>
  <c r="BJ151" i="3" s="1"/>
  <c r="BP151" i="3"/>
  <c r="CI151" i="3"/>
  <c r="AF151" i="3"/>
  <c r="AL151" i="3" s="1"/>
  <c r="CJ151" i="3"/>
  <c r="BR153" i="2"/>
  <c r="BT153" i="2"/>
  <c r="S154" i="2"/>
  <c r="BS153" i="2"/>
  <c r="BU153" i="2"/>
  <c r="AX152" i="2"/>
  <c r="BQ152" i="2"/>
  <c r="AF151" i="2"/>
  <c r="AL151" i="2" s="1"/>
  <c r="CI151" i="2"/>
  <c r="BD151" i="2"/>
  <c r="BJ151" i="2" s="1"/>
  <c r="BP151" i="2"/>
  <c r="CB151" i="2" s="1"/>
  <c r="CH151" i="2" s="1"/>
  <c r="BB152" i="2"/>
  <c r="BH152" i="2" s="1"/>
  <c r="BN152" i="2"/>
  <c r="BZ152" i="2" s="1"/>
  <c r="CF152" i="2" s="1"/>
  <c r="AR152" i="2"/>
  <c r="BK152" i="2"/>
  <c r="BW152" i="2" s="1"/>
  <c r="CC152" i="2" s="1"/>
  <c r="AY152" i="2"/>
  <c r="BE152" i="2" s="1"/>
  <c r="AA152" i="2"/>
  <c r="AG152" i="2" s="1"/>
  <c r="M152" i="2"/>
  <c r="BL152" i="2"/>
  <c r="BX152" i="2" s="1"/>
  <c r="CD152" i="2" s="1"/>
  <c r="AZ152" i="2"/>
  <c r="BF152" i="2" s="1"/>
  <c r="F154" i="2"/>
  <c r="BC152" i="2"/>
  <c r="BI152" i="2" s="1"/>
  <c r="BO152" i="2"/>
  <c r="CA152" i="2" s="1"/>
  <c r="CG152" i="2" s="1"/>
  <c r="BA152" i="2"/>
  <c r="BG152" i="2" s="1"/>
  <c r="BM152" i="2"/>
  <c r="AX152" i="1"/>
  <c r="BQ152" i="1"/>
  <c r="BR153" i="1"/>
  <c r="BS153" i="1"/>
  <c r="BT153" i="1"/>
  <c r="BU153" i="1"/>
  <c r="S154" i="1"/>
  <c r="BD151" i="1"/>
  <c r="BJ151" i="1" s="1"/>
  <c r="BP151" i="1"/>
  <c r="M152" i="1"/>
  <c r="AA152" i="1"/>
  <c r="AG152" i="1" s="1"/>
  <c r="AR152" i="1"/>
  <c r="AY152" i="1"/>
  <c r="BE152" i="1" s="1"/>
  <c r="BK152" i="1"/>
  <c r="BW152" i="1" s="1"/>
  <c r="CC152" i="1" s="1"/>
  <c r="AZ152" i="1"/>
  <c r="BF152" i="1" s="1"/>
  <c r="BL152" i="1"/>
  <c r="BX152" i="1" s="1"/>
  <c r="CD152" i="1" s="1"/>
  <c r="BA152" i="1"/>
  <c r="BG152" i="1" s="1"/>
  <c r="BM152" i="1"/>
  <c r="BY152" i="1" s="1"/>
  <c r="CE152" i="1" s="1"/>
  <c r="BB152" i="1"/>
  <c r="BH152" i="1" s="1"/>
  <c r="BN152" i="1"/>
  <c r="BZ152" i="1" s="1"/>
  <c r="CF152" i="1" s="1"/>
  <c r="BC152" i="1"/>
  <c r="BI152" i="1" s="1"/>
  <c r="BO152" i="1"/>
  <c r="CA152" i="1" s="1"/>
  <c r="CG152" i="1" s="1"/>
  <c r="AB153" i="1"/>
  <c r="AH153" i="1" s="1"/>
  <c r="AC153" i="1"/>
  <c r="AI153" i="1" s="1"/>
  <c r="AD153" i="1"/>
  <c r="AJ153" i="1" s="1"/>
  <c r="AE153" i="1"/>
  <c r="AK153" i="1" s="1"/>
  <c r="F154" i="1"/>
  <c r="AW151" i="8"/>
  <c r="BI151" i="8" s="1"/>
  <c r="BP152" i="7"/>
  <c r="AW151" i="7"/>
  <c r="BI151" i="7" s="1"/>
  <c r="BU151" i="7"/>
  <c r="BW151" i="7"/>
  <c r="BX151" i="7"/>
  <c r="AC152" i="5"/>
  <c r="AY152" i="4"/>
  <c r="AZ151" i="4"/>
  <c r="BV151" i="3"/>
  <c r="CB150" i="3"/>
  <c r="CH150" i="3" s="1"/>
  <c r="CA151" i="3"/>
  <c r="CG151" i="3" s="1"/>
  <c r="AX151" i="7"/>
  <c r="BJ151" i="7" s="1"/>
  <c r="AY152" i="6"/>
  <c r="AZ151" i="6"/>
  <c r="AY152" i="5"/>
  <c r="BS152" i="2"/>
  <c r="BW151" i="2"/>
  <c r="CC151" i="2" s="1"/>
  <c r="CA151" i="2"/>
  <c r="CG151" i="2" s="1"/>
  <c r="AC152" i="2"/>
  <c r="AI152" i="2" s="1"/>
  <c r="AE152" i="2"/>
  <c r="AK152" i="2" s="1"/>
  <c r="AD152" i="2"/>
  <c r="AJ152" i="2" s="1"/>
  <c r="BV151" i="1"/>
  <c r="Z152" i="1"/>
  <c r="CB150" i="1"/>
  <c r="CH150" i="1" s="1"/>
  <c r="AF151" i="1"/>
  <c r="AL151" i="1" s="1"/>
  <c r="BP152" i="9"/>
  <c r="BU151" i="9"/>
  <c r="BY151" i="9"/>
  <c r="BT152" i="8"/>
  <c r="AK152" i="8"/>
  <c r="BX151" i="8"/>
  <c r="BR152" i="7"/>
  <c r="BS152" i="7"/>
  <c r="AZ151" i="5"/>
  <c r="AF152" i="5"/>
  <c r="AN152" i="5" s="1"/>
  <c r="AJ152" i="4"/>
  <c r="AR152" i="4" s="1"/>
  <c r="Z152" i="2"/>
  <c r="BS152" i="8"/>
  <c r="BT152" i="7"/>
  <c r="AC152" i="4"/>
  <c r="AG152" i="4"/>
  <c r="AO152" i="4" s="1"/>
  <c r="AK152" i="7"/>
  <c r="BU152" i="3"/>
  <c r="BQ153" i="9" l="1"/>
  <c r="AL153" i="9"/>
  <c r="BR154" i="9"/>
  <c r="BS154" i="9"/>
  <c r="Y155" i="9"/>
  <c r="BT154" i="9"/>
  <c r="R153" i="9"/>
  <c r="AN153" i="9"/>
  <c r="AZ153" i="9" s="1"/>
  <c r="BO153" i="9"/>
  <c r="AV153" i="9"/>
  <c r="BH153" i="9" s="1"/>
  <c r="AA410" i="9"/>
  <c r="AM153" i="9"/>
  <c r="AY153" i="9" s="1"/>
  <c r="AR153" i="9"/>
  <c r="BD153" i="9" s="1"/>
  <c r="BK153" i="9"/>
  <c r="AT153" i="9"/>
  <c r="BF153" i="9" s="1"/>
  <c r="BM153" i="9"/>
  <c r="AU153" i="9"/>
  <c r="BG153" i="9" s="1"/>
  <c r="BN153" i="9"/>
  <c r="BX153" i="9" s="1"/>
  <c r="S153" i="9"/>
  <c r="AX153" i="9" s="1"/>
  <c r="BJ153" i="9" s="1"/>
  <c r="AS153" i="9"/>
  <c r="BE153" i="9" s="1"/>
  <c r="BL153" i="9"/>
  <c r="BV153" i="9" s="1"/>
  <c r="AO154" i="9"/>
  <c r="BA154" i="9" s="1"/>
  <c r="AQ154" i="9"/>
  <c r="BC154" i="9" s="1"/>
  <c r="F155" i="9"/>
  <c r="AP154" i="9"/>
  <c r="BB154" i="9" s="1"/>
  <c r="AL153" i="8"/>
  <c r="BQ153" i="8"/>
  <c r="Y155" i="8"/>
  <c r="BS154" i="8"/>
  <c r="AN153" i="8"/>
  <c r="AZ153" i="8" s="1"/>
  <c r="R153" i="8"/>
  <c r="AR153" i="8"/>
  <c r="BD153" i="8" s="1"/>
  <c r="BK153" i="8"/>
  <c r="BU153" i="8" s="1"/>
  <c r="AT153" i="8"/>
  <c r="BF153" i="8" s="1"/>
  <c r="BM153" i="8"/>
  <c r="BW153" i="8" s="1"/>
  <c r="F155" i="8"/>
  <c r="AO154" i="8"/>
  <c r="BA154" i="8" s="1"/>
  <c r="AQ154" i="8"/>
  <c r="BC154" i="8" s="1"/>
  <c r="AP154" i="8"/>
  <c r="BB154" i="8" s="1"/>
  <c r="AU153" i="8"/>
  <c r="BG153" i="8" s="1"/>
  <c r="BN153" i="8"/>
  <c r="BX153" i="8" s="1"/>
  <c r="BL153" i="8"/>
  <c r="BV153" i="8" s="1"/>
  <c r="AS153" i="8"/>
  <c r="BE153" i="8" s="1"/>
  <c r="S153" i="8"/>
  <c r="AX153" i="8" s="1"/>
  <c r="BJ153" i="8" s="1"/>
  <c r="AA410" i="8"/>
  <c r="AM153" i="8"/>
  <c r="AY153" i="8" s="1"/>
  <c r="AV153" i="8"/>
  <c r="BH153" i="8" s="1"/>
  <c r="BO153" i="8"/>
  <c r="BY153" i="8" s="1"/>
  <c r="AL153" i="7"/>
  <c r="BQ153" i="7"/>
  <c r="BP154" i="7"/>
  <c r="BS154" i="7"/>
  <c r="AK154" i="7"/>
  <c r="BR154" i="7"/>
  <c r="Y155" i="7"/>
  <c r="AU153" i="7"/>
  <c r="BG153" i="7" s="1"/>
  <c r="BN153" i="7"/>
  <c r="BX153" i="7" s="1"/>
  <c r="AN153" i="7"/>
  <c r="AZ153" i="7" s="1"/>
  <c r="R153" i="7"/>
  <c r="AV153" i="7"/>
  <c r="BH153" i="7" s="1"/>
  <c r="BO153" i="7"/>
  <c r="AP154" i="7"/>
  <c r="BB154" i="7" s="1"/>
  <c r="F155" i="7"/>
  <c r="AO154" i="7"/>
  <c r="BA154" i="7" s="1"/>
  <c r="AQ154" i="7"/>
  <c r="BC154" i="7" s="1"/>
  <c r="AR153" i="7"/>
  <c r="BD153" i="7" s="1"/>
  <c r="BK153" i="7"/>
  <c r="AT153" i="7"/>
  <c r="BF153" i="7" s="1"/>
  <c r="BM153" i="7"/>
  <c r="BW153" i="7" s="1"/>
  <c r="BL153" i="7"/>
  <c r="BV153" i="7" s="1"/>
  <c r="S153" i="7"/>
  <c r="AX153" i="7" s="1"/>
  <c r="BJ153" i="7" s="1"/>
  <c r="AS153" i="7"/>
  <c r="BE153" i="7" s="1"/>
  <c r="AD153" i="6"/>
  <c r="AV153" i="6"/>
  <c r="U155" i="6"/>
  <c r="AI153" i="6"/>
  <c r="AQ153" i="6" s="1"/>
  <c r="AX153" i="6"/>
  <c r="O153" i="6"/>
  <c r="AH153" i="6"/>
  <c r="AP153" i="6" s="1"/>
  <c r="AU153" i="6"/>
  <c r="AW153" i="6" s="1"/>
  <c r="F155" i="6"/>
  <c r="N153" i="6"/>
  <c r="AE153" i="6"/>
  <c r="AM153" i="6" s="1"/>
  <c r="AD153" i="5"/>
  <c r="AV153" i="5"/>
  <c r="U155" i="5"/>
  <c r="W410" i="5"/>
  <c r="AK152" i="5"/>
  <c r="AS152" i="5" s="1"/>
  <c r="N153" i="5"/>
  <c r="AE153" i="5"/>
  <c r="AM153" i="5" s="1"/>
  <c r="O153" i="5"/>
  <c r="AL153" i="5" s="1"/>
  <c r="AT153" i="5" s="1"/>
  <c r="AH153" i="5"/>
  <c r="AP153" i="5" s="1"/>
  <c r="AU153" i="5"/>
  <c r="AW153" i="5" s="1"/>
  <c r="AI153" i="5"/>
  <c r="AQ153" i="5" s="1"/>
  <c r="AX153" i="5"/>
  <c r="AF154" i="5"/>
  <c r="AN154" i="5" s="1"/>
  <c r="AG154" i="5"/>
  <c r="AO154" i="5" s="1"/>
  <c r="AJ154" i="5"/>
  <c r="AR154" i="5" s="1"/>
  <c r="F155" i="5"/>
  <c r="AD153" i="4"/>
  <c r="AV153" i="4"/>
  <c r="U155" i="4"/>
  <c r="N153" i="4"/>
  <c r="AE153" i="4"/>
  <c r="AM153" i="4" s="1"/>
  <c r="O153" i="4"/>
  <c r="AL153" i="4" s="1"/>
  <c r="AT153" i="4" s="1"/>
  <c r="AH153" i="4"/>
  <c r="AP153" i="4" s="1"/>
  <c r="AU153" i="4"/>
  <c r="AW153" i="4" s="1"/>
  <c r="AI153" i="4"/>
  <c r="AQ153" i="4" s="1"/>
  <c r="AX153" i="4"/>
  <c r="AF154" i="4"/>
  <c r="AN154" i="4" s="1"/>
  <c r="AG154" i="4"/>
  <c r="AO154" i="4" s="1"/>
  <c r="F155" i="4"/>
  <c r="AX153" i="3"/>
  <c r="BQ153" i="3"/>
  <c r="BR154" i="3"/>
  <c r="BU154" i="3"/>
  <c r="S155" i="3"/>
  <c r="BT154" i="3"/>
  <c r="BD152" i="3"/>
  <c r="BJ152" i="3" s="1"/>
  <c r="BP152" i="3"/>
  <c r="CB152" i="3" s="1"/>
  <c r="CH152" i="3" s="1"/>
  <c r="AZ153" i="3"/>
  <c r="BF153" i="3" s="1"/>
  <c r="BL153" i="3"/>
  <c r="BX153" i="3" s="1"/>
  <c r="CD153" i="3" s="1"/>
  <c r="BB153" i="3"/>
  <c r="BH153" i="3" s="1"/>
  <c r="BN153" i="3"/>
  <c r="BZ153" i="3" s="1"/>
  <c r="CF153" i="3" s="1"/>
  <c r="AC154" i="3"/>
  <c r="AI154" i="3" s="1"/>
  <c r="F155" i="3"/>
  <c r="AD154" i="3"/>
  <c r="AJ154" i="3" s="1"/>
  <c r="AB154" i="3"/>
  <c r="AH154" i="3" s="1"/>
  <c r="AE154" i="3"/>
  <c r="AK154" i="3" s="1"/>
  <c r="BK153" i="3"/>
  <c r="BW153" i="3" s="1"/>
  <c r="CC153" i="3" s="1"/>
  <c r="AY153" i="3"/>
  <c r="BE153" i="3" s="1"/>
  <c r="AR153" i="3"/>
  <c r="M153" i="3"/>
  <c r="AA153" i="3"/>
  <c r="AG153" i="3" s="1"/>
  <c r="BA153" i="3"/>
  <c r="BG153" i="3" s="1"/>
  <c r="BM153" i="3"/>
  <c r="BY153" i="3" s="1"/>
  <c r="CE153" i="3" s="1"/>
  <c r="BC153" i="3"/>
  <c r="BI153" i="3" s="1"/>
  <c r="BO153" i="3"/>
  <c r="CA153" i="3" s="1"/>
  <c r="CG153" i="3" s="1"/>
  <c r="AF152" i="3"/>
  <c r="AL152" i="3" s="1"/>
  <c r="CI152" i="3"/>
  <c r="CJ152" i="3"/>
  <c r="BR154" i="2"/>
  <c r="BS154" i="2"/>
  <c r="BU154" i="2"/>
  <c r="BT154" i="2"/>
  <c r="S155" i="2"/>
  <c r="BQ153" i="2"/>
  <c r="AX153" i="2"/>
  <c r="BP152" i="2"/>
  <c r="BD152" i="2"/>
  <c r="BJ152" i="2" s="1"/>
  <c r="AF152" i="2"/>
  <c r="AL152" i="2" s="1"/>
  <c r="CI152" i="2"/>
  <c r="AZ153" i="2"/>
  <c r="BF153" i="2" s="1"/>
  <c r="BL153" i="2"/>
  <c r="BX153" i="2" s="1"/>
  <c r="CD153" i="2" s="1"/>
  <c r="BN153" i="2"/>
  <c r="BZ153" i="2" s="1"/>
  <c r="CF153" i="2" s="1"/>
  <c r="BB153" i="2"/>
  <c r="BH153" i="2" s="1"/>
  <c r="BO153" i="2"/>
  <c r="CA153" i="2" s="1"/>
  <c r="CG153" i="2" s="1"/>
  <c r="BC153" i="2"/>
  <c r="BI153" i="2" s="1"/>
  <c r="M153" i="2"/>
  <c r="AA153" i="2"/>
  <c r="AG153" i="2" s="1"/>
  <c r="BA153" i="2"/>
  <c r="BG153" i="2" s="1"/>
  <c r="BM153" i="2"/>
  <c r="BY153" i="2" s="1"/>
  <c r="CE153" i="2" s="1"/>
  <c r="AR153" i="2"/>
  <c r="BK153" i="2"/>
  <c r="AY153" i="2"/>
  <c r="BE153" i="2" s="1"/>
  <c r="F155" i="2"/>
  <c r="AX153" i="1"/>
  <c r="BQ153" i="1"/>
  <c r="BR154" i="1"/>
  <c r="BS154" i="1"/>
  <c r="BT154" i="1"/>
  <c r="BU154" i="1"/>
  <c r="S155" i="1"/>
  <c r="BD152" i="1"/>
  <c r="BJ152" i="1" s="1"/>
  <c r="BP152" i="1"/>
  <c r="M153" i="1"/>
  <c r="AA153" i="1"/>
  <c r="AG153" i="1" s="1"/>
  <c r="AR153" i="1"/>
  <c r="AY153" i="1"/>
  <c r="BE153" i="1" s="1"/>
  <c r="BK153" i="1"/>
  <c r="BW153" i="1" s="1"/>
  <c r="CC153" i="1" s="1"/>
  <c r="AZ153" i="1"/>
  <c r="BF153" i="1" s="1"/>
  <c r="BL153" i="1"/>
  <c r="BX153" i="1" s="1"/>
  <c r="CD153" i="1" s="1"/>
  <c r="BA153" i="1"/>
  <c r="BG153" i="1" s="1"/>
  <c r="BM153" i="1"/>
  <c r="BY153" i="1" s="1"/>
  <c r="CE153" i="1" s="1"/>
  <c r="BB153" i="1"/>
  <c r="BH153" i="1" s="1"/>
  <c r="BN153" i="1"/>
  <c r="BZ153" i="1" s="1"/>
  <c r="CF153" i="1" s="1"/>
  <c r="BC153" i="1"/>
  <c r="BI153" i="1" s="1"/>
  <c r="BO153" i="1"/>
  <c r="CA153" i="1" s="1"/>
  <c r="CG153" i="1" s="1"/>
  <c r="AB154" i="1"/>
  <c r="AH154" i="1" s="1"/>
  <c r="AC154" i="1"/>
  <c r="AI154" i="1" s="1"/>
  <c r="AD154" i="1"/>
  <c r="AJ154" i="1" s="1"/>
  <c r="AE154" i="1"/>
  <c r="AK154" i="1" s="1"/>
  <c r="F155" i="1"/>
  <c r="BY152" i="8"/>
  <c r="BX152" i="8"/>
  <c r="BP153" i="7"/>
  <c r="AK153" i="7"/>
  <c r="AF153" i="6"/>
  <c r="AN153" i="6" s="1"/>
  <c r="AG153" i="6"/>
  <c r="AO153" i="6" s="1"/>
  <c r="AJ153" i="6"/>
  <c r="AR153" i="6" s="1"/>
  <c r="AZ152" i="6"/>
  <c r="AC153" i="5"/>
  <c r="AY153" i="5"/>
  <c r="Z153" i="3"/>
  <c r="CB151" i="3"/>
  <c r="CH151" i="3" s="1"/>
  <c r="CB151" i="1"/>
  <c r="CH151" i="1" s="1"/>
  <c r="Z153" i="2"/>
  <c r="BV152" i="2"/>
  <c r="AB153" i="2"/>
  <c r="AH153" i="2" s="1"/>
  <c r="AC153" i="2"/>
  <c r="AI153" i="2" s="1"/>
  <c r="AD153" i="2"/>
  <c r="AJ153" i="2" s="1"/>
  <c r="AE153" i="2"/>
  <c r="AK153" i="2" s="1"/>
  <c r="BY152" i="2"/>
  <c r="CE152" i="2" s="1"/>
  <c r="BV152" i="1"/>
  <c r="Z153" i="1"/>
  <c r="BR153" i="9"/>
  <c r="BU152" i="9"/>
  <c r="BT153" i="7"/>
  <c r="BW152" i="7"/>
  <c r="AZ152" i="5"/>
  <c r="AK152" i="4"/>
  <c r="AS152" i="4" s="1"/>
  <c r="AZ152" i="4"/>
  <c r="AW152" i="8"/>
  <c r="BI152" i="8" s="1"/>
  <c r="AY153" i="6"/>
  <c r="AC153" i="6"/>
  <c r="AY153" i="4"/>
  <c r="BP153" i="9"/>
  <c r="AK153" i="8"/>
  <c r="AW152" i="7"/>
  <c r="BI152" i="7" s="1"/>
  <c r="BY152" i="7"/>
  <c r="BU152" i="7"/>
  <c r="AJ153" i="5"/>
  <c r="AR153" i="5" s="1"/>
  <c r="CA152" i="3"/>
  <c r="CG152" i="3" s="1"/>
  <c r="AK153" i="9"/>
  <c r="BT153" i="9"/>
  <c r="BX152" i="7"/>
  <c r="AC153" i="4"/>
  <c r="AG153" i="4"/>
  <c r="AO153" i="4" s="1"/>
  <c r="AF152" i="1"/>
  <c r="AL152" i="1" s="1"/>
  <c r="AM153" i="7"/>
  <c r="AY153" i="7" s="1"/>
  <c r="AA410" i="7"/>
  <c r="AK152" i="6"/>
  <c r="AS152" i="6" s="1"/>
  <c r="W410" i="6"/>
  <c r="X410" i="6"/>
  <c r="AB410" i="6"/>
  <c r="Z410" i="6"/>
  <c r="Y410" i="6"/>
  <c r="AA410" i="6"/>
  <c r="AU410" i="2"/>
  <c r="W410" i="2"/>
  <c r="AW410" i="2"/>
  <c r="X410" i="2"/>
  <c r="AS410" i="2"/>
  <c r="AV410" i="2"/>
  <c r="U410" i="2"/>
  <c r="AL153" i="6" l="1"/>
  <c r="AT153" i="6" s="1"/>
  <c r="BT155" i="9"/>
  <c r="Y156" i="9"/>
  <c r="BP155" i="9"/>
  <c r="BR155" i="9"/>
  <c r="AL154" i="9"/>
  <c r="BQ154" i="9"/>
  <c r="AD410" i="9"/>
  <c r="AB410" i="9"/>
  <c r="AG410" i="9"/>
  <c r="AC410" i="9"/>
  <c r="AI410" i="9"/>
  <c r="AH410" i="9"/>
  <c r="AE410" i="9"/>
  <c r="AF410" i="9"/>
  <c r="AJ410" i="9"/>
  <c r="AW153" i="9"/>
  <c r="BI153" i="9" s="1"/>
  <c r="BM154" i="9"/>
  <c r="BW154" i="9" s="1"/>
  <c r="AT154" i="9"/>
  <c r="BF154" i="9" s="1"/>
  <c r="AM154" i="9"/>
  <c r="AY154" i="9" s="1"/>
  <c r="BK154" i="9"/>
  <c r="AR154" i="9"/>
  <c r="BD154" i="9" s="1"/>
  <c r="R154" i="9"/>
  <c r="AN154" i="9"/>
  <c r="AZ154" i="9" s="1"/>
  <c r="AS154" i="9"/>
  <c r="BE154" i="9" s="1"/>
  <c r="BL154" i="9"/>
  <c r="BV154" i="9" s="1"/>
  <c r="S154" i="9"/>
  <c r="AX154" i="9" s="1"/>
  <c r="BJ154" i="9" s="1"/>
  <c r="AU154" i="9"/>
  <c r="BG154" i="9" s="1"/>
  <c r="BN154" i="9"/>
  <c r="BX154" i="9" s="1"/>
  <c r="AP155" i="9"/>
  <c r="BB155" i="9" s="1"/>
  <c r="AQ155" i="9"/>
  <c r="BC155" i="9" s="1"/>
  <c r="AO155" i="9"/>
  <c r="BA155" i="9" s="1"/>
  <c r="F156" i="9"/>
  <c r="AV154" i="9"/>
  <c r="BH154" i="9" s="1"/>
  <c r="BO154" i="9"/>
  <c r="BY154" i="9" s="1"/>
  <c r="Y156" i="8"/>
  <c r="BS155" i="8"/>
  <c r="BT155" i="8"/>
  <c r="AK155" i="8"/>
  <c r="BR155" i="8"/>
  <c r="BP155" i="8"/>
  <c r="AL154" i="8"/>
  <c r="BQ154" i="8"/>
  <c r="AI410" i="8"/>
  <c r="AC410" i="8"/>
  <c r="AH410" i="8"/>
  <c r="AB410" i="8"/>
  <c r="AG410" i="8"/>
  <c r="AE410" i="8"/>
  <c r="AD410" i="8"/>
  <c r="AF410" i="8"/>
  <c r="AJ410" i="8"/>
  <c r="AW153" i="8"/>
  <c r="BI153" i="8" s="1"/>
  <c r="AN154" i="8"/>
  <c r="AZ154" i="8" s="1"/>
  <c r="R154" i="8"/>
  <c r="AR154" i="8"/>
  <c r="BD154" i="8" s="1"/>
  <c r="BK154" i="8"/>
  <c r="BM154" i="8"/>
  <c r="AT154" i="8"/>
  <c r="BF154" i="8" s="1"/>
  <c r="BO154" i="8"/>
  <c r="AV154" i="8"/>
  <c r="BH154" i="8" s="1"/>
  <c r="AM155" i="8"/>
  <c r="AY155" i="8" s="1"/>
  <c r="AQ155" i="8"/>
  <c r="BC155" i="8" s="1"/>
  <c r="AO155" i="8"/>
  <c r="BA155" i="8" s="1"/>
  <c r="AP155" i="8"/>
  <c r="BB155" i="8" s="1"/>
  <c r="F156" i="8"/>
  <c r="AM154" i="8"/>
  <c r="AY154" i="8" s="1"/>
  <c r="BN154" i="8"/>
  <c r="BX154" i="8" s="1"/>
  <c r="AU154" i="8"/>
  <c r="BG154" i="8" s="1"/>
  <c r="S154" i="8"/>
  <c r="AX154" i="8" s="1"/>
  <c r="BJ154" i="8" s="1"/>
  <c r="AS154" i="8"/>
  <c r="BE154" i="8" s="1"/>
  <c r="BL154" i="8"/>
  <c r="BV154" i="8" s="1"/>
  <c r="AL154" i="7"/>
  <c r="BQ154" i="7"/>
  <c r="Y156" i="7"/>
  <c r="BP155" i="7"/>
  <c r="BT155" i="7"/>
  <c r="AC410" i="7"/>
  <c r="AI410" i="7"/>
  <c r="AG410" i="7"/>
  <c r="AJ410" i="7"/>
  <c r="AH410" i="7"/>
  <c r="AF410" i="7"/>
  <c r="AE410" i="7"/>
  <c r="AD410" i="7"/>
  <c r="AB410" i="7"/>
  <c r="AW153" i="7"/>
  <c r="BI153" i="7" s="1"/>
  <c r="AT154" i="7"/>
  <c r="BF154" i="7" s="1"/>
  <c r="BM154" i="7"/>
  <c r="BW154" i="7" s="1"/>
  <c r="AN154" i="7"/>
  <c r="AZ154" i="7" s="1"/>
  <c r="R154" i="7"/>
  <c r="AR154" i="7"/>
  <c r="BD154" i="7" s="1"/>
  <c r="BK154" i="7"/>
  <c r="BU154" i="7" s="1"/>
  <c r="AV154" i="7"/>
  <c r="BH154" i="7" s="1"/>
  <c r="BO154" i="7"/>
  <c r="AQ155" i="7"/>
  <c r="BC155" i="7" s="1"/>
  <c r="AM155" i="7"/>
  <c r="AY155" i="7" s="1"/>
  <c r="AO155" i="7"/>
  <c r="BA155" i="7" s="1"/>
  <c r="F156" i="7"/>
  <c r="AP155" i="7"/>
  <c r="BB155" i="7" s="1"/>
  <c r="AM154" i="7"/>
  <c r="AY154" i="7" s="1"/>
  <c r="AS154" i="7"/>
  <c r="BE154" i="7" s="1"/>
  <c r="S154" i="7"/>
  <c r="AX154" i="7" s="1"/>
  <c r="BJ154" i="7" s="1"/>
  <c r="BL154" i="7"/>
  <c r="BV154" i="7" s="1"/>
  <c r="AU154" i="7"/>
  <c r="BG154" i="7" s="1"/>
  <c r="BN154" i="7"/>
  <c r="BX154" i="7" s="1"/>
  <c r="U156" i="6"/>
  <c r="AD154" i="6"/>
  <c r="AV154" i="6"/>
  <c r="AI154" i="6"/>
  <c r="AQ154" i="6" s="1"/>
  <c r="AX154" i="6"/>
  <c r="F156" i="6"/>
  <c r="AF155" i="6"/>
  <c r="AN155" i="6" s="1"/>
  <c r="AG155" i="6"/>
  <c r="AO155" i="6" s="1"/>
  <c r="AJ155" i="6"/>
  <c r="AR155" i="6" s="1"/>
  <c r="AE154" i="6"/>
  <c r="AM154" i="6" s="1"/>
  <c r="N154" i="6"/>
  <c r="AU154" i="6"/>
  <c r="AW154" i="6" s="1"/>
  <c r="O154" i="6"/>
  <c r="AL154" i="6" s="1"/>
  <c r="AT154" i="6" s="1"/>
  <c r="AH154" i="6"/>
  <c r="AP154" i="6" s="1"/>
  <c r="AD154" i="5"/>
  <c r="AV154" i="5"/>
  <c r="U156" i="5"/>
  <c r="Z410" i="5"/>
  <c r="X410" i="5"/>
  <c r="AA410" i="5"/>
  <c r="AB410" i="5"/>
  <c r="Y410" i="5"/>
  <c r="AK153" i="5"/>
  <c r="AS153" i="5" s="1"/>
  <c r="N154" i="5"/>
  <c r="AE154" i="5"/>
  <c r="AM154" i="5" s="1"/>
  <c r="O154" i="5"/>
  <c r="AL154" i="5" s="1"/>
  <c r="AT154" i="5" s="1"/>
  <c r="AH154" i="5"/>
  <c r="AP154" i="5" s="1"/>
  <c r="AU154" i="5"/>
  <c r="AW154" i="5" s="1"/>
  <c r="AI154" i="5"/>
  <c r="AQ154" i="5" s="1"/>
  <c r="AX154" i="5"/>
  <c r="AF155" i="5"/>
  <c r="AN155" i="5" s="1"/>
  <c r="AG155" i="5"/>
  <c r="AO155" i="5" s="1"/>
  <c r="AJ155" i="5"/>
  <c r="AR155" i="5" s="1"/>
  <c r="F156" i="5"/>
  <c r="AD154" i="4"/>
  <c r="AV154" i="4"/>
  <c r="U156" i="4"/>
  <c r="W410" i="4"/>
  <c r="AA410" i="4"/>
  <c r="Y410" i="4"/>
  <c r="AB410" i="4"/>
  <c r="X410" i="4"/>
  <c r="Z410" i="4"/>
  <c r="AK153" i="4"/>
  <c r="AS153" i="4" s="1"/>
  <c r="N154" i="4"/>
  <c r="AE154" i="4"/>
  <c r="AM154" i="4" s="1"/>
  <c r="O154" i="4"/>
  <c r="AL154" i="4" s="1"/>
  <c r="AT154" i="4" s="1"/>
  <c r="AH154" i="4"/>
  <c r="AP154" i="4" s="1"/>
  <c r="AU154" i="4"/>
  <c r="AW154" i="4" s="1"/>
  <c r="AI154" i="4"/>
  <c r="AQ154" i="4" s="1"/>
  <c r="AX154" i="4"/>
  <c r="AF155" i="4"/>
  <c r="AN155" i="4" s="1"/>
  <c r="AG155" i="4"/>
  <c r="AO155" i="4" s="1"/>
  <c r="AJ155" i="4"/>
  <c r="AR155" i="4" s="1"/>
  <c r="F156" i="4"/>
  <c r="BR155" i="3"/>
  <c r="BT155" i="3"/>
  <c r="S156" i="3"/>
  <c r="AX154" i="3"/>
  <c r="BQ154" i="3"/>
  <c r="BL154" i="3"/>
  <c r="BX154" i="3" s="1"/>
  <c r="CD154" i="3" s="1"/>
  <c r="AZ154" i="3"/>
  <c r="BF154" i="3" s="1"/>
  <c r="BB154" i="3"/>
  <c r="BH154" i="3" s="1"/>
  <c r="BN154" i="3"/>
  <c r="BZ154" i="3" s="1"/>
  <c r="CF154" i="3" s="1"/>
  <c r="AB155" i="3"/>
  <c r="AH155" i="3" s="1"/>
  <c r="AE155" i="3"/>
  <c r="AK155" i="3" s="1"/>
  <c r="F156" i="3"/>
  <c r="AC155" i="3"/>
  <c r="AI155" i="3" s="1"/>
  <c r="AD155" i="3"/>
  <c r="AJ155" i="3" s="1"/>
  <c r="AA154" i="3"/>
  <c r="AG154" i="3" s="1"/>
  <c r="M154" i="3"/>
  <c r="AR154" i="3"/>
  <c r="AY154" i="3"/>
  <c r="BE154" i="3" s="1"/>
  <c r="BK154" i="3"/>
  <c r="BW154" i="3" s="1"/>
  <c r="CC154" i="3" s="1"/>
  <c r="BM154" i="3"/>
  <c r="BA154" i="3"/>
  <c r="BG154" i="3" s="1"/>
  <c r="BC154" i="3"/>
  <c r="BI154" i="3" s="1"/>
  <c r="BO154" i="3"/>
  <c r="CA154" i="3" s="1"/>
  <c r="CG154" i="3" s="1"/>
  <c r="BD153" i="3"/>
  <c r="BJ153" i="3" s="1"/>
  <c r="BP153" i="3"/>
  <c r="AS410" i="3"/>
  <c r="AV410" i="3"/>
  <c r="AT410" i="3"/>
  <c r="AW410" i="3"/>
  <c r="X410" i="3"/>
  <c r="U410" i="3"/>
  <c r="Y410" i="3"/>
  <c r="V410" i="3"/>
  <c r="AU410" i="3"/>
  <c r="W410" i="3"/>
  <c r="CJ153" i="3"/>
  <c r="AF153" i="3"/>
  <c r="AL153" i="3" s="1"/>
  <c r="CI153" i="3"/>
  <c r="AX154" i="2"/>
  <c r="BQ154" i="2"/>
  <c r="BS155" i="2"/>
  <c r="Z155" i="2"/>
  <c r="S156" i="2"/>
  <c r="BU155" i="2"/>
  <c r="CI153" i="2"/>
  <c r="AF153" i="2"/>
  <c r="AL153" i="2" s="1"/>
  <c r="BD153" i="2"/>
  <c r="BJ153" i="2" s="1"/>
  <c r="BP153" i="2"/>
  <c r="AA154" i="2"/>
  <c r="AG154" i="2" s="1"/>
  <c r="M154" i="2"/>
  <c r="BB154" i="2"/>
  <c r="BH154" i="2" s="1"/>
  <c r="BN154" i="2"/>
  <c r="BZ154" i="2" s="1"/>
  <c r="CF154" i="2" s="1"/>
  <c r="F156" i="2"/>
  <c r="AC155" i="2"/>
  <c r="AI155" i="2" s="1"/>
  <c r="BK154" i="2"/>
  <c r="AR154" i="2"/>
  <c r="AY154" i="2"/>
  <c r="BE154" i="2" s="1"/>
  <c r="BA154" i="2"/>
  <c r="BG154" i="2" s="1"/>
  <c r="BM154" i="2"/>
  <c r="BY154" i="2" s="1"/>
  <c r="CE154" i="2" s="1"/>
  <c r="BO154" i="2"/>
  <c r="CA154" i="2" s="1"/>
  <c r="CG154" i="2" s="1"/>
  <c r="BC154" i="2"/>
  <c r="BI154" i="2" s="1"/>
  <c r="AZ154" i="2"/>
  <c r="BF154" i="2" s="1"/>
  <c r="BL154" i="2"/>
  <c r="BX154" i="2" s="1"/>
  <c r="CD154" i="2" s="1"/>
  <c r="AX154" i="1"/>
  <c r="BQ154" i="1"/>
  <c r="BR155" i="1"/>
  <c r="BS155" i="1"/>
  <c r="BT155" i="1"/>
  <c r="BU155" i="1"/>
  <c r="S156" i="1"/>
  <c r="AT410" i="1"/>
  <c r="AV410" i="1"/>
  <c r="Y410" i="1"/>
  <c r="AU410" i="1"/>
  <c r="X410" i="1"/>
  <c r="U410" i="1"/>
  <c r="V410" i="1"/>
  <c r="W410" i="1"/>
  <c r="AW410" i="1"/>
  <c r="AS410" i="1"/>
  <c r="AF153" i="1"/>
  <c r="AL153" i="1" s="1"/>
  <c r="BD153" i="1"/>
  <c r="BJ153" i="1" s="1"/>
  <c r="BP153" i="1"/>
  <c r="M154" i="1"/>
  <c r="AA154" i="1"/>
  <c r="AG154" i="1" s="1"/>
  <c r="AR154" i="1"/>
  <c r="AY154" i="1"/>
  <c r="BE154" i="1" s="1"/>
  <c r="BK154" i="1"/>
  <c r="BW154" i="1" s="1"/>
  <c r="CC154" i="1" s="1"/>
  <c r="AZ154" i="1"/>
  <c r="BF154" i="1" s="1"/>
  <c r="BL154" i="1"/>
  <c r="BX154" i="1" s="1"/>
  <c r="CD154" i="1" s="1"/>
  <c r="BA154" i="1"/>
  <c r="BG154" i="1" s="1"/>
  <c r="BM154" i="1"/>
  <c r="BY154" i="1" s="1"/>
  <c r="CE154" i="1" s="1"/>
  <c r="BB154" i="1"/>
  <c r="BH154" i="1" s="1"/>
  <c r="BN154" i="1"/>
  <c r="BZ154" i="1" s="1"/>
  <c r="CF154" i="1" s="1"/>
  <c r="BC154" i="1"/>
  <c r="BI154" i="1" s="1"/>
  <c r="BO154" i="1"/>
  <c r="CA154" i="1" s="1"/>
  <c r="CG154" i="1" s="1"/>
  <c r="AB155" i="1"/>
  <c r="AH155" i="1" s="1"/>
  <c r="AC155" i="1"/>
  <c r="AI155" i="1" s="1"/>
  <c r="AD155" i="1"/>
  <c r="AJ155" i="1" s="1"/>
  <c r="AE155" i="1"/>
  <c r="AK155" i="1" s="1"/>
  <c r="F156" i="1"/>
  <c r="AC410" i="6"/>
  <c r="AV410" i="6"/>
  <c r="AD410" i="6"/>
  <c r="AY410" i="6"/>
  <c r="BS410" i="2"/>
  <c r="BQ410" i="2"/>
  <c r="BT410" i="2"/>
  <c r="BY153" i="7"/>
  <c r="AJ154" i="6"/>
  <c r="AR154" i="6" s="1"/>
  <c r="AF154" i="6"/>
  <c r="AN154" i="6" s="1"/>
  <c r="AK153" i="6"/>
  <c r="AS153" i="6" s="1"/>
  <c r="AC154" i="5"/>
  <c r="BV153" i="3"/>
  <c r="BW153" i="2"/>
  <c r="CC153" i="2" s="1"/>
  <c r="AE154" i="2"/>
  <c r="AK154" i="2" s="1"/>
  <c r="AC154" i="2"/>
  <c r="AI154" i="2" s="1"/>
  <c r="AB154" i="2"/>
  <c r="AH154" i="2" s="1"/>
  <c r="AD154" i="2"/>
  <c r="AJ154" i="2" s="1"/>
  <c r="BV153" i="1"/>
  <c r="Z154" i="1"/>
  <c r="CB152" i="1"/>
  <c r="CH152" i="1" s="1"/>
  <c r="BP154" i="9"/>
  <c r="BR154" i="8"/>
  <c r="CB152" i="2"/>
  <c r="CH152" i="2" s="1"/>
  <c r="AK154" i="9"/>
  <c r="BY153" i="9"/>
  <c r="AK154" i="8"/>
  <c r="BT154" i="7"/>
  <c r="AC154" i="6"/>
  <c r="AZ153" i="6"/>
  <c r="AG154" i="6"/>
  <c r="AO154" i="6" s="1"/>
  <c r="AC154" i="4"/>
  <c r="AY154" i="4"/>
  <c r="BS154" i="3"/>
  <c r="BU153" i="7"/>
  <c r="AZ153" i="5"/>
  <c r="Z154" i="2"/>
  <c r="BU153" i="9"/>
  <c r="BW153" i="9"/>
  <c r="BP154" i="8"/>
  <c r="AY154" i="5"/>
  <c r="AJ154" i="4"/>
  <c r="AR154" i="4" s="1"/>
  <c r="Z154" i="3"/>
  <c r="BT154" i="8"/>
  <c r="AY154" i="6"/>
  <c r="AZ153" i="4"/>
  <c r="BV153" i="2"/>
  <c r="Y410" i="2"/>
  <c r="BU410" i="2" s="1"/>
  <c r="AT410" i="2"/>
  <c r="AX410" i="2" s="1"/>
  <c r="V410" i="2"/>
  <c r="Z410" i="2" s="1"/>
  <c r="AC410" i="5" l="1"/>
  <c r="AL155" i="9"/>
  <c r="BQ155" i="9"/>
  <c r="Y157" i="9"/>
  <c r="BP156" i="9"/>
  <c r="BR156" i="9"/>
  <c r="AK410" i="9"/>
  <c r="AL410" i="9"/>
  <c r="AZ410" i="9" s="1"/>
  <c r="BQ410" i="9"/>
  <c r="BS410" i="9"/>
  <c r="BR410" i="9"/>
  <c r="BP410" i="9"/>
  <c r="BT410" i="9"/>
  <c r="AW154" i="9"/>
  <c r="BI154" i="9" s="1"/>
  <c r="BK155" i="9"/>
  <c r="BU155" i="9" s="1"/>
  <c r="AR155" i="9"/>
  <c r="BD155" i="9" s="1"/>
  <c r="AU155" i="9"/>
  <c r="BG155" i="9" s="1"/>
  <c r="BN155" i="9"/>
  <c r="BX155" i="9" s="1"/>
  <c r="AV155" i="9"/>
  <c r="BH155" i="9" s="1"/>
  <c r="BO155" i="9"/>
  <c r="BY155" i="9" s="1"/>
  <c r="R155" i="9"/>
  <c r="AN155" i="9"/>
  <c r="AZ155" i="9" s="1"/>
  <c r="BL155" i="9"/>
  <c r="BV155" i="9" s="1"/>
  <c r="S155" i="9"/>
  <c r="AX155" i="9" s="1"/>
  <c r="BJ155" i="9" s="1"/>
  <c r="AS155" i="9"/>
  <c r="BE155" i="9" s="1"/>
  <c r="AT155" i="9"/>
  <c r="BF155" i="9" s="1"/>
  <c r="BM155" i="9"/>
  <c r="BW155" i="9" s="1"/>
  <c r="AO156" i="9"/>
  <c r="BA156" i="9" s="1"/>
  <c r="AQ156" i="9"/>
  <c r="BC156" i="9" s="1"/>
  <c r="F157" i="9"/>
  <c r="AP156" i="9"/>
  <c r="BB156" i="9" s="1"/>
  <c r="AL155" i="8"/>
  <c r="BQ155" i="8"/>
  <c r="BT156" i="8"/>
  <c r="BS156" i="8"/>
  <c r="Y157" i="8"/>
  <c r="BS410" i="8"/>
  <c r="BR410" i="8"/>
  <c r="AK410" i="8"/>
  <c r="AL410" i="8"/>
  <c r="BQ410" i="8"/>
  <c r="BP410" i="8"/>
  <c r="BT410" i="8"/>
  <c r="AW154" i="8"/>
  <c r="BI154" i="8" s="1"/>
  <c r="AS155" i="8"/>
  <c r="BE155" i="8" s="1"/>
  <c r="BL155" i="8"/>
  <c r="BV155" i="8" s="1"/>
  <c r="S155" i="8"/>
  <c r="AX155" i="8" s="1"/>
  <c r="BJ155" i="8" s="1"/>
  <c r="AT155" i="8"/>
  <c r="BF155" i="8" s="1"/>
  <c r="BM155" i="8"/>
  <c r="BW155" i="8" s="1"/>
  <c r="AV155" i="8"/>
  <c r="BH155" i="8" s="1"/>
  <c r="BO155" i="8"/>
  <c r="BY155" i="8" s="1"/>
  <c r="R155" i="8"/>
  <c r="AN155" i="8"/>
  <c r="AZ155" i="8" s="1"/>
  <c r="BK155" i="8"/>
  <c r="BU155" i="8" s="1"/>
  <c r="AR155" i="8"/>
  <c r="BD155" i="8" s="1"/>
  <c r="AU155" i="8"/>
  <c r="BG155" i="8" s="1"/>
  <c r="BN155" i="8"/>
  <c r="BX155" i="8" s="1"/>
  <c r="AO156" i="8"/>
  <c r="BA156" i="8" s="1"/>
  <c r="AQ156" i="8"/>
  <c r="BC156" i="8" s="1"/>
  <c r="F157" i="8"/>
  <c r="AP156" i="8"/>
  <c r="BB156" i="8" s="1"/>
  <c r="BQ155" i="7"/>
  <c r="AL155" i="7"/>
  <c r="Y157" i="7"/>
  <c r="BS156" i="7"/>
  <c r="BR156" i="7"/>
  <c r="BS410" i="7"/>
  <c r="AL410" i="7"/>
  <c r="BQ410" i="7"/>
  <c r="BT410" i="7"/>
  <c r="BR410" i="7"/>
  <c r="BP410" i="7"/>
  <c r="AK410" i="7"/>
  <c r="AW154" i="7"/>
  <c r="BI154" i="7" s="1"/>
  <c r="AN155" i="7"/>
  <c r="AZ155" i="7" s="1"/>
  <c r="R155" i="7"/>
  <c r="BK155" i="7"/>
  <c r="BU155" i="7" s="1"/>
  <c r="AR155" i="7"/>
  <c r="BD155" i="7" s="1"/>
  <c r="BO155" i="7"/>
  <c r="BY155" i="7" s="1"/>
  <c r="AV155" i="7"/>
  <c r="BH155" i="7" s="1"/>
  <c r="AT155" i="7"/>
  <c r="BF155" i="7" s="1"/>
  <c r="BM155" i="7"/>
  <c r="BW155" i="7" s="1"/>
  <c r="S155" i="7"/>
  <c r="AX155" i="7" s="1"/>
  <c r="BJ155" i="7" s="1"/>
  <c r="BL155" i="7"/>
  <c r="AS155" i="7"/>
  <c r="BE155" i="7" s="1"/>
  <c r="F157" i="7"/>
  <c r="BN155" i="7"/>
  <c r="BX155" i="7" s="1"/>
  <c r="AU155" i="7"/>
  <c r="BG155" i="7" s="1"/>
  <c r="AD155" i="6"/>
  <c r="AV155" i="6"/>
  <c r="AC156" i="6"/>
  <c r="U157" i="6"/>
  <c r="O155" i="6"/>
  <c r="AH155" i="6"/>
  <c r="AP155" i="6" s="1"/>
  <c r="AU155" i="6"/>
  <c r="AW155" i="6" s="1"/>
  <c r="AF156" i="6"/>
  <c r="AN156" i="6" s="1"/>
  <c r="F157" i="6"/>
  <c r="AG156" i="6"/>
  <c r="AO156" i="6" s="1"/>
  <c r="N155" i="6"/>
  <c r="AE155" i="6"/>
  <c r="AM155" i="6" s="1"/>
  <c r="AI155" i="6"/>
  <c r="AQ155" i="6" s="1"/>
  <c r="AX155" i="6"/>
  <c r="AK154" i="6"/>
  <c r="AS154" i="6" s="1"/>
  <c r="AD155" i="5"/>
  <c r="AV155" i="5"/>
  <c r="U157" i="5"/>
  <c r="AD410" i="5"/>
  <c r="AV410" i="5"/>
  <c r="AY410" i="5"/>
  <c r="AK154" i="5"/>
  <c r="AS154" i="5" s="1"/>
  <c r="N155" i="5"/>
  <c r="AE155" i="5"/>
  <c r="AM155" i="5" s="1"/>
  <c r="O155" i="5"/>
  <c r="AL155" i="5" s="1"/>
  <c r="AT155" i="5" s="1"/>
  <c r="AH155" i="5"/>
  <c r="AP155" i="5" s="1"/>
  <c r="AU155" i="5"/>
  <c r="AW155" i="5" s="1"/>
  <c r="AI155" i="5"/>
  <c r="AQ155" i="5" s="1"/>
  <c r="AX155" i="5"/>
  <c r="AF156" i="5"/>
  <c r="AN156" i="5" s="1"/>
  <c r="AJ156" i="5"/>
  <c r="AR156" i="5" s="1"/>
  <c r="F157" i="5"/>
  <c r="AD155" i="4"/>
  <c r="AV155" i="4"/>
  <c r="U157" i="4"/>
  <c r="AC410" i="4"/>
  <c r="AY410" i="4"/>
  <c r="AD410" i="4"/>
  <c r="AV410" i="4"/>
  <c r="AK154" i="4"/>
  <c r="AS154" i="4" s="1"/>
  <c r="N155" i="4"/>
  <c r="AE155" i="4"/>
  <c r="AM155" i="4" s="1"/>
  <c r="O155" i="4"/>
  <c r="AL155" i="4" s="1"/>
  <c r="AT155" i="4" s="1"/>
  <c r="AH155" i="4"/>
  <c r="AP155" i="4" s="1"/>
  <c r="AU155" i="4"/>
  <c r="AW155" i="4" s="1"/>
  <c r="AI155" i="4"/>
  <c r="AQ155" i="4" s="1"/>
  <c r="AX155" i="4"/>
  <c r="AZ155" i="4" s="1"/>
  <c r="AF156" i="4"/>
  <c r="AN156" i="4" s="1"/>
  <c r="F157" i="4"/>
  <c r="AX155" i="3"/>
  <c r="BV155" i="3" s="1"/>
  <c r="BQ155" i="3"/>
  <c r="BS156" i="3"/>
  <c r="BU156" i="3"/>
  <c r="S157" i="3"/>
  <c r="BR156" i="3"/>
  <c r="AY155" i="3"/>
  <c r="BE155" i="3" s="1"/>
  <c r="BK155" i="3"/>
  <c r="BW155" i="3" s="1"/>
  <c r="CC155" i="3" s="1"/>
  <c r="AR155" i="3"/>
  <c r="BM155" i="3"/>
  <c r="BY155" i="3" s="1"/>
  <c r="CE155" i="3" s="1"/>
  <c r="BA155" i="3"/>
  <c r="BG155" i="3" s="1"/>
  <c r="BB155" i="3"/>
  <c r="BH155" i="3" s="1"/>
  <c r="BN155" i="3"/>
  <c r="BZ155" i="3" s="1"/>
  <c r="CF155" i="3" s="1"/>
  <c r="BO155" i="3"/>
  <c r="CA155" i="3" s="1"/>
  <c r="CG155" i="3" s="1"/>
  <c r="BC155" i="3"/>
  <c r="BI155" i="3" s="1"/>
  <c r="AE156" i="3"/>
  <c r="AK156" i="3" s="1"/>
  <c r="F157" i="3"/>
  <c r="AD156" i="3"/>
  <c r="AJ156" i="3" s="1"/>
  <c r="AB156" i="3"/>
  <c r="AH156" i="3" s="1"/>
  <c r="AZ155" i="3"/>
  <c r="BF155" i="3" s="1"/>
  <c r="BL155" i="3"/>
  <c r="BX155" i="3" s="1"/>
  <c r="CD155" i="3" s="1"/>
  <c r="AA155" i="3"/>
  <c r="AG155" i="3" s="1"/>
  <c r="M155" i="3"/>
  <c r="AF154" i="3"/>
  <c r="AL154" i="3" s="1"/>
  <c r="CJ154" i="3"/>
  <c r="CI154" i="3"/>
  <c r="BD154" i="3"/>
  <c r="BJ154" i="3" s="1"/>
  <c r="BP154" i="3"/>
  <c r="CB154" i="3" s="1"/>
  <c r="CH154" i="3" s="1"/>
  <c r="AX410" i="3"/>
  <c r="BQ410" i="3"/>
  <c r="BT410" i="3"/>
  <c r="BR410" i="3"/>
  <c r="BU410" i="3"/>
  <c r="Z410" i="3"/>
  <c r="BS410" i="3"/>
  <c r="AX155" i="2"/>
  <c r="BV155" i="2" s="1"/>
  <c r="BQ155" i="2"/>
  <c r="BT156" i="2"/>
  <c r="S157" i="2"/>
  <c r="BS156" i="2"/>
  <c r="BU156" i="2"/>
  <c r="BR156" i="2"/>
  <c r="CI154" i="2"/>
  <c r="AF154" i="2"/>
  <c r="AL154" i="2" s="1"/>
  <c r="AZ155" i="2"/>
  <c r="BF155" i="2" s="1"/>
  <c r="BL155" i="2"/>
  <c r="AD156" i="2"/>
  <c r="AJ156" i="2" s="1"/>
  <c r="F157" i="2"/>
  <c r="AC156" i="2"/>
  <c r="AI156" i="2" s="1"/>
  <c r="AE156" i="2"/>
  <c r="AK156" i="2" s="1"/>
  <c r="AB156" i="2"/>
  <c r="AH156" i="2" s="1"/>
  <c r="BA155" i="2"/>
  <c r="BG155" i="2" s="1"/>
  <c r="BM155" i="2"/>
  <c r="BY155" i="2" s="1"/>
  <c r="CE155" i="2" s="1"/>
  <c r="AA155" i="2"/>
  <c r="AG155" i="2" s="1"/>
  <c r="M155" i="2"/>
  <c r="AY155" i="2"/>
  <c r="BE155" i="2" s="1"/>
  <c r="BK155" i="2"/>
  <c r="BW155" i="2" s="1"/>
  <c r="CC155" i="2" s="1"/>
  <c r="AR155" i="2"/>
  <c r="BC155" i="2"/>
  <c r="BI155" i="2" s="1"/>
  <c r="BO155" i="2"/>
  <c r="CA155" i="2" s="1"/>
  <c r="CG155" i="2" s="1"/>
  <c r="BB155" i="2"/>
  <c r="BH155" i="2" s="1"/>
  <c r="BN155" i="2"/>
  <c r="BZ155" i="2" s="1"/>
  <c r="CF155" i="2" s="1"/>
  <c r="BD154" i="2"/>
  <c r="BJ154" i="2" s="1"/>
  <c r="BP154" i="2"/>
  <c r="CB154" i="2" s="1"/>
  <c r="CH154" i="2" s="1"/>
  <c r="AX155" i="1"/>
  <c r="BV155" i="1" s="1"/>
  <c r="BQ155" i="1"/>
  <c r="Z156" i="1"/>
  <c r="BR156" i="1"/>
  <c r="BS156" i="1"/>
  <c r="BT156" i="1"/>
  <c r="BU156" i="1"/>
  <c r="S157" i="1"/>
  <c r="BR410" i="1"/>
  <c r="BT410" i="1"/>
  <c r="BS410" i="1"/>
  <c r="Z410" i="1"/>
  <c r="BU410" i="1"/>
  <c r="AX410" i="1"/>
  <c r="BV410" i="1" s="1"/>
  <c r="BQ410" i="1"/>
  <c r="AF154" i="1"/>
  <c r="AL154" i="1" s="1"/>
  <c r="BD154" i="1"/>
  <c r="BJ154" i="1" s="1"/>
  <c r="BP154" i="1"/>
  <c r="CB154" i="1" s="1"/>
  <c r="CH154" i="1" s="1"/>
  <c r="M155" i="1"/>
  <c r="AA155" i="1"/>
  <c r="AG155" i="1" s="1"/>
  <c r="AR155" i="1"/>
  <c r="AY155" i="1"/>
  <c r="BE155" i="1" s="1"/>
  <c r="BK155" i="1"/>
  <c r="BW155" i="1" s="1"/>
  <c r="CC155" i="1" s="1"/>
  <c r="AZ155" i="1"/>
  <c r="BF155" i="1" s="1"/>
  <c r="BL155" i="1"/>
  <c r="BX155" i="1" s="1"/>
  <c r="CD155" i="1" s="1"/>
  <c r="BA155" i="1"/>
  <c r="BG155" i="1" s="1"/>
  <c r="BM155" i="1"/>
  <c r="BY155" i="1" s="1"/>
  <c r="CE155" i="1" s="1"/>
  <c r="BB155" i="1"/>
  <c r="BH155" i="1" s="1"/>
  <c r="BN155" i="1"/>
  <c r="BZ155" i="1" s="1"/>
  <c r="CF155" i="1" s="1"/>
  <c r="BC155" i="1"/>
  <c r="BI155" i="1" s="1"/>
  <c r="BO155" i="1"/>
  <c r="CA155" i="1" s="1"/>
  <c r="CG155" i="1" s="1"/>
  <c r="AB156" i="1"/>
  <c r="AH156" i="1" s="1"/>
  <c r="AC156" i="1"/>
  <c r="AI156" i="1" s="1"/>
  <c r="AD156" i="1"/>
  <c r="AJ156" i="1" s="1"/>
  <c r="AE156" i="1"/>
  <c r="AK156" i="1" s="1"/>
  <c r="F157" i="1"/>
  <c r="BR410" i="2"/>
  <c r="BR155" i="2"/>
  <c r="AC155" i="6"/>
  <c r="AY155" i="6"/>
  <c r="AZ154" i="6"/>
  <c r="AC155" i="5"/>
  <c r="AY155" i="5"/>
  <c r="AC155" i="4"/>
  <c r="BU155" i="3"/>
  <c r="BT155" i="2"/>
  <c r="CB153" i="2"/>
  <c r="CH153" i="2" s="1"/>
  <c r="AE155" i="2"/>
  <c r="AK155" i="2" s="1"/>
  <c r="AB155" i="2"/>
  <c r="AH155" i="2" s="1"/>
  <c r="AD155" i="2"/>
  <c r="AJ155" i="2" s="1"/>
  <c r="BW154" i="2"/>
  <c r="CC154" i="2" s="1"/>
  <c r="BV154" i="1"/>
  <c r="Z155" i="1"/>
  <c r="BS155" i="9"/>
  <c r="BU154" i="9"/>
  <c r="BU154" i="8"/>
  <c r="BY154" i="8"/>
  <c r="BS155" i="7"/>
  <c r="BR155" i="7"/>
  <c r="BY154" i="7"/>
  <c r="AZ154" i="4"/>
  <c r="AK155" i="9"/>
  <c r="AZ154" i="5"/>
  <c r="BV154" i="3"/>
  <c r="CB153" i="3"/>
  <c r="CH153" i="3" s="1"/>
  <c r="CB153" i="1"/>
  <c r="CH153" i="1" s="1"/>
  <c r="AY155" i="4"/>
  <c r="BS155" i="3"/>
  <c r="BY154" i="3"/>
  <c r="CE154" i="3" s="1"/>
  <c r="BV154" i="2"/>
  <c r="BW154" i="8"/>
  <c r="AK155" i="7"/>
  <c r="Z155" i="3"/>
  <c r="AM155" i="9"/>
  <c r="AY155" i="9" s="1"/>
  <c r="BV410" i="2"/>
  <c r="AL155" i="6" l="1"/>
  <c r="AT155" i="6" s="1"/>
  <c r="AL156" i="9"/>
  <c r="BQ156" i="9"/>
  <c r="BT157" i="9"/>
  <c r="Y158" i="9"/>
  <c r="BP157" i="9"/>
  <c r="BR157" i="9"/>
  <c r="BS157" i="9"/>
  <c r="AU156" i="9"/>
  <c r="BG156" i="9" s="1"/>
  <c r="BN156" i="9"/>
  <c r="AV156" i="9"/>
  <c r="BH156" i="9" s="1"/>
  <c r="BO156" i="9"/>
  <c r="F158" i="9"/>
  <c r="AP157" i="9"/>
  <c r="BB157" i="9" s="1"/>
  <c r="AM157" i="9"/>
  <c r="AY157" i="9" s="1"/>
  <c r="AO157" i="9"/>
  <c r="BA157" i="9" s="1"/>
  <c r="AQ157" i="9"/>
  <c r="BC157" i="9" s="1"/>
  <c r="BK156" i="9"/>
  <c r="BU156" i="9" s="1"/>
  <c r="AR156" i="9"/>
  <c r="BD156" i="9" s="1"/>
  <c r="AT156" i="9"/>
  <c r="BF156" i="9" s="1"/>
  <c r="BM156" i="9"/>
  <c r="BW156" i="9" s="1"/>
  <c r="AN156" i="9"/>
  <c r="AZ156" i="9" s="1"/>
  <c r="R156" i="9"/>
  <c r="S156" i="9"/>
  <c r="AX156" i="9" s="1"/>
  <c r="BJ156" i="9" s="1"/>
  <c r="BL156" i="9"/>
  <c r="BV156" i="9" s="1"/>
  <c r="AS156" i="9"/>
  <c r="BE156" i="9" s="1"/>
  <c r="BQ156" i="8"/>
  <c r="AL156" i="8"/>
  <c r="BS157" i="8"/>
  <c r="BT157" i="8"/>
  <c r="BR157" i="8"/>
  <c r="BP157" i="8"/>
  <c r="Y158" i="8"/>
  <c r="S156" i="8"/>
  <c r="AX156" i="8" s="1"/>
  <c r="BJ156" i="8" s="1"/>
  <c r="AS156" i="8"/>
  <c r="BE156" i="8" s="1"/>
  <c r="BL156" i="8"/>
  <c r="BV156" i="8" s="1"/>
  <c r="AM157" i="8"/>
  <c r="AY157" i="8" s="1"/>
  <c r="AO157" i="8"/>
  <c r="BA157" i="8" s="1"/>
  <c r="AQ157" i="8"/>
  <c r="BC157" i="8" s="1"/>
  <c r="AP157" i="8"/>
  <c r="BB157" i="8" s="1"/>
  <c r="F158" i="8"/>
  <c r="AN156" i="8"/>
  <c r="AZ156" i="8" s="1"/>
  <c r="R156" i="8"/>
  <c r="BK156" i="8"/>
  <c r="AR156" i="8"/>
  <c r="BD156" i="8" s="1"/>
  <c r="BN156" i="8"/>
  <c r="BX156" i="8" s="1"/>
  <c r="AU156" i="8"/>
  <c r="BG156" i="8" s="1"/>
  <c r="AM156" i="8"/>
  <c r="AY156" i="8" s="1"/>
  <c r="BM156" i="8"/>
  <c r="AT156" i="8"/>
  <c r="BF156" i="8" s="1"/>
  <c r="AV156" i="8"/>
  <c r="BH156" i="8" s="1"/>
  <c r="BO156" i="8"/>
  <c r="BY156" i="8" s="1"/>
  <c r="BQ156" i="7"/>
  <c r="AL156" i="7"/>
  <c r="Y158" i="7"/>
  <c r="BS157" i="7"/>
  <c r="AR156" i="7"/>
  <c r="BD156" i="7" s="1"/>
  <c r="BK156" i="7"/>
  <c r="AS156" i="7"/>
  <c r="BE156" i="7" s="1"/>
  <c r="BL156" i="7"/>
  <c r="BV156" i="7" s="1"/>
  <c r="S156" i="7"/>
  <c r="AX156" i="7" s="1"/>
  <c r="BJ156" i="7" s="1"/>
  <c r="AU156" i="7"/>
  <c r="BG156" i="7" s="1"/>
  <c r="BN156" i="7"/>
  <c r="BX156" i="7" s="1"/>
  <c r="AP157" i="7"/>
  <c r="BB157" i="7" s="1"/>
  <c r="AO157" i="7"/>
  <c r="BA157" i="7" s="1"/>
  <c r="AM157" i="7"/>
  <c r="AY157" i="7" s="1"/>
  <c r="AQ157" i="7"/>
  <c r="BC157" i="7" s="1"/>
  <c r="F158" i="7"/>
  <c r="AM156" i="7"/>
  <c r="AY156" i="7" s="1"/>
  <c r="AN156" i="7"/>
  <c r="AZ156" i="7" s="1"/>
  <c r="R156" i="7"/>
  <c r="BM156" i="7"/>
  <c r="BW156" i="7" s="1"/>
  <c r="AT156" i="7"/>
  <c r="BF156" i="7" s="1"/>
  <c r="BO156" i="7"/>
  <c r="AV156" i="7"/>
  <c r="BH156" i="7" s="1"/>
  <c r="AV156" i="6"/>
  <c r="AD156" i="6"/>
  <c r="U158" i="6"/>
  <c r="AX156" i="6"/>
  <c r="AI156" i="6"/>
  <c r="AQ156" i="6" s="1"/>
  <c r="N156" i="6"/>
  <c r="AE156" i="6"/>
  <c r="AM156" i="6" s="1"/>
  <c r="AU156" i="6"/>
  <c r="AW156" i="6" s="1"/>
  <c r="O156" i="6"/>
  <c r="AL156" i="6" s="1"/>
  <c r="AT156" i="6" s="1"/>
  <c r="AH156" i="6"/>
  <c r="AP156" i="6" s="1"/>
  <c r="F158" i="6"/>
  <c r="AD156" i="5"/>
  <c r="AV156" i="5"/>
  <c r="U158" i="5"/>
  <c r="N156" i="5"/>
  <c r="AE156" i="5"/>
  <c r="AM156" i="5" s="1"/>
  <c r="O156" i="5"/>
  <c r="AL156" i="5" s="1"/>
  <c r="AT156" i="5" s="1"/>
  <c r="AH156" i="5"/>
  <c r="AP156" i="5" s="1"/>
  <c r="AU156" i="5"/>
  <c r="AW156" i="5" s="1"/>
  <c r="AI156" i="5"/>
  <c r="AQ156" i="5" s="1"/>
  <c r="AX156" i="5"/>
  <c r="AF157" i="5"/>
  <c r="AN157" i="5" s="1"/>
  <c r="AG157" i="5"/>
  <c r="AO157" i="5" s="1"/>
  <c r="AJ157" i="5"/>
  <c r="AR157" i="5" s="1"/>
  <c r="F158" i="5"/>
  <c r="AD156" i="4"/>
  <c r="AV156" i="4"/>
  <c r="U158" i="4"/>
  <c r="N156" i="4"/>
  <c r="AE156" i="4"/>
  <c r="AM156" i="4" s="1"/>
  <c r="O156" i="4"/>
  <c r="AL156" i="4" s="1"/>
  <c r="AT156" i="4" s="1"/>
  <c r="AH156" i="4"/>
  <c r="AP156" i="4" s="1"/>
  <c r="AU156" i="4"/>
  <c r="AW156" i="4" s="1"/>
  <c r="AI156" i="4"/>
  <c r="AQ156" i="4" s="1"/>
  <c r="AX156" i="4"/>
  <c r="F158" i="4"/>
  <c r="AX156" i="3"/>
  <c r="BQ156" i="3"/>
  <c r="BT157" i="3"/>
  <c r="S158" i="3"/>
  <c r="BU157" i="3"/>
  <c r="BS157" i="3"/>
  <c r="BP155" i="3"/>
  <c r="CB155" i="3" s="1"/>
  <c r="CH155" i="3" s="1"/>
  <c r="BD155" i="3"/>
  <c r="BJ155" i="3" s="1"/>
  <c r="AZ156" i="3"/>
  <c r="BF156" i="3" s="1"/>
  <c r="BL156" i="3"/>
  <c r="BX156" i="3" s="1"/>
  <c r="CD156" i="3" s="1"/>
  <c r="BB156" i="3"/>
  <c r="BH156" i="3" s="1"/>
  <c r="BN156" i="3"/>
  <c r="AB157" i="3"/>
  <c r="AH157" i="3" s="1"/>
  <c r="AE157" i="3"/>
  <c r="AK157" i="3" s="1"/>
  <c r="F158" i="3"/>
  <c r="AC157" i="3"/>
  <c r="AI157" i="3" s="1"/>
  <c r="AD157" i="3"/>
  <c r="AJ157" i="3" s="1"/>
  <c r="M156" i="3"/>
  <c r="AA156" i="3"/>
  <c r="AG156" i="3" s="1"/>
  <c r="AY156" i="3"/>
  <c r="BE156" i="3" s="1"/>
  <c r="AR156" i="3"/>
  <c r="BK156" i="3"/>
  <c r="BW156" i="3" s="1"/>
  <c r="CC156" i="3" s="1"/>
  <c r="BA156" i="3"/>
  <c r="BG156" i="3" s="1"/>
  <c r="BM156" i="3"/>
  <c r="BY156" i="3" s="1"/>
  <c r="CE156" i="3" s="1"/>
  <c r="BC156" i="3"/>
  <c r="BI156" i="3" s="1"/>
  <c r="BO156" i="3"/>
  <c r="CA156" i="3" s="1"/>
  <c r="CG156" i="3" s="1"/>
  <c r="AF155" i="3"/>
  <c r="AL155" i="3" s="1"/>
  <c r="CI155" i="3"/>
  <c r="CJ155" i="3"/>
  <c r="BU157" i="2"/>
  <c r="Z157" i="2"/>
  <c r="BR157" i="2"/>
  <c r="S158" i="2"/>
  <c r="AX156" i="2"/>
  <c r="BQ156" i="2"/>
  <c r="AR156" i="2"/>
  <c r="BK156" i="2"/>
  <c r="BW156" i="2" s="1"/>
  <c r="CC156" i="2" s="1"/>
  <c r="AY156" i="2"/>
  <c r="BE156" i="2" s="1"/>
  <c r="BA156" i="2"/>
  <c r="BG156" i="2" s="1"/>
  <c r="BM156" i="2"/>
  <c r="BY156" i="2" s="1"/>
  <c r="CE156" i="2" s="1"/>
  <c r="AB157" i="2"/>
  <c r="AH157" i="2" s="1"/>
  <c r="AE157" i="2"/>
  <c r="AK157" i="2" s="1"/>
  <c r="AC157" i="2"/>
  <c r="AI157" i="2" s="1"/>
  <c r="AD157" i="2"/>
  <c r="AJ157" i="2" s="1"/>
  <c r="F158" i="2"/>
  <c r="M156" i="2"/>
  <c r="AA156" i="2"/>
  <c r="AG156" i="2" s="1"/>
  <c r="BL156" i="2"/>
  <c r="BX156" i="2" s="1"/>
  <c r="CD156" i="2" s="1"/>
  <c r="AZ156" i="2"/>
  <c r="BF156" i="2" s="1"/>
  <c r="BC156" i="2"/>
  <c r="BI156" i="2" s="1"/>
  <c r="BO156" i="2"/>
  <c r="CA156" i="2" s="1"/>
  <c r="CG156" i="2" s="1"/>
  <c r="BN156" i="2"/>
  <c r="BZ156" i="2" s="1"/>
  <c r="CF156" i="2" s="1"/>
  <c r="BB156" i="2"/>
  <c r="BH156" i="2" s="1"/>
  <c r="CI155" i="2"/>
  <c r="AF155" i="2"/>
  <c r="AL155" i="2" s="1"/>
  <c r="BP155" i="2"/>
  <c r="CB155" i="2" s="1"/>
  <c r="CH155" i="2" s="1"/>
  <c r="BD155" i="2"/>
  <c r="BJ155" i="2" s="1"/>
  <c r="AX156" i="1"/>
  <c r="BV156" i="1" s="1"/>
  <c r="BQ156" i="1"/>
  <c r="BR157" i="1"/>
  <c r="BS157" i="1"/>
  <c r="BT157" i="1"/>
  <c r="BU157" i="1"/>
  <c r="S158" i="1"/>
  <c r="BD155" i="1"/>
  <c r="BJ155" i="1" s="1"/>
  <c r="BP155" i="1"/>
  <c r="CB155" i="1" s="1"/>
  <c r="CH155" i="1" s="1"/>
  <c r="M156" i="1"/>
  <c r="AF156" i="1" s="1"/>
  <c r="AL156" i="1" s="1"/>
  <c r="AA156" i="1"/>
  <c r="AG156" i="1" s="1"/>
  <c r="AR156" i="1"/>
  <c r="AY156" i="1"/>
  <c r="BE156" i="1" s="1"/>
  <c r="BK156" i="1"/>
  <c r="BW156" i="1" s="1"/>
  <c r="CC156" i="1" s="1"/>
  <c r="AZ156" i="1"/>
  <c r="BF156" i="1" s="1"/>
  <c r="BL156" i="1"/>
  <c r="BX156" i="1" s="1"/>
  <c r="CD156" i="1" s="1"/>
  <c r="BA156" i="1"/>
  <c r="BG156" i="1" s="1"/>
  <c r="BM156" i="1"/>
  <c r="BY156" i="1" s="1"/>
  <c r="CE156" i="1" s="1"/>
  <c r="BB156" i="1"/>
  <c r="BH156" i="1" s="1"/>
  <c r="BN156" i="1"/>
  <c r="BZ156" i="1" s="1"/>
  <c r="CF156" i="1" s="1"/>
  <c r="BC156" i="1"/>
  <c r="BI156" i="1" s="1"/>
  <c r="BO156" i="1"/>
  <c r="CA156" i="1" s="1"/>
  <c r="CG156" i="1" s="1"/>
  <c r="AB157" i="1"/>
  <c r="AH157" i="1" s="1"/>
  <c r="AC157" i="1"/>
  <c r="AI157" i="1" s="1"/>
  <c r="AD157" i="1"/>
  <c r="AJ157" i="1" s="1"/>
  <c r="AE157" i="1"/>
  <c r="AK157" i="1" s="1"/>
  <c r="F158" i="1"/>
  <c r="AK156" i="7"/>
  <c r="AJ156" i="6"/>
  <c r="AR156" i="6" s="1"/>
  <c r="AY156" i="5"/>
  <c r="AC156" i="4"/>
  <c r="BT156" i="3"/>
  <c r="BX155" i="2"/>
  <c r="CD155" i="2" s="1"/>
  <c r="BV155" i="7"/>
  <c r="AP156" i="7"/>
  <c r="BB156" i="7" s="1"/>
  <c r="AO156" i="7"/>
  <c r="BA156" i="7" s="1"/>
  <c r="AQ156" i="7"/>
  <c r="BC156" i="7" s="1"/>
  <c r="AY156" i="6"/>
  <c r="AZ155" i="5"/>
  <c r="Z156" i="3"/>
  <c r="AC156" i="3"/>
  <c r="AI156" i="3" s="1"/>
  <c r="BV410" i="3"/>
  <c r="Z156" i="2"/>
  <c r="AK156" i="9"/>
  <c r="BT156" i="9"/>
  <c r="BR156" i="8"/>
  <c r="AK155" i="6"/>
  <c r="AS155" i="6" s="1"/>
  <c r="AZ155" i="6"/>
  <c r="AC156" i="5"/>
  <c r="AK155" i="5"/>
  <c r="AS155" i="5" s="1"/>
  <c r="AG156" i="4"/>
  <c r="AO156" i="4" s="1"/>
  <c r="BS156" i="9"/>
  <c r="BP156" i="8"/>
  <c r="BT156" i="7"/>
  <c r="BP156" i="7"/>
  <c r="AK156" i="8"/>
  <c r="AG156" i="5"/>
  <c r="AO156" i="5" s="1"/>
  <c r="AY156" i="4"/>
  <c r="AJ156" i="4"/>
  <c r="AR156" i="4" s="1"/>
  <c r="AW155" i="9"/>
  <c r="BI155" i="9" s="1"/>
  <c r="AM156" i="9"/>
  <c r="AY156" i="9" s="1"/>
  <c r="AW155" i="8"/>
  <c r="BI155" i="8" s="1"/>
  <c r="AW155" i="7"/>
  <c r="BI155" i="7" s="1"/>
  <c r="AK155" i="4"/>
  <c r="AS155" i="4" s="1"/>
  <c r="AF155" i="1"/>
  <c r="AL155" i="1" s="1"/>
  <c r="AL157" i="9" l="1"/>
  <c r="BQ157" i="9"/>
  <c r="Y159" i="9"/>
  <c r="BP158" i="9"/>
  <c r="BR158" i="9"/>
  <c r="R157" i="9"/>
  <c r="AN157" i="9"/>
  <c r="AZ157" i="9" s="1"/>
  <c r="BK157" i="9"/>
  <c r="BU157" i="9" s="1"/>
  <c r="AR157" i="9"/>
  <c r="BD157" i="9" s="1"/>
  <c r="AT157" i="9"/>
  <c r="BF157" i="9" s="1"/>
  <c r="BM157" i="9"/>
  <c r="BW157" i="9" s="1"/>
  <c r="S157" i="9"/>
  <c r="AX157" i="9" s="1"/>
  <c r="BJ157" i="9" s="1"/>
  <c r="AS157" i="9"/>
  <c r="BE157" i="9" s="1"/>
  <c r="BL157" i="9"/>
  <c r="BV157" i="9" s="1"/>
  <c r="AV157" i="9"/>
  <c r="BH157" i="9" s="1"/>
  <c r="BO157" i="9"/>
  <c r="BY157" i="9" s="1"/>
  <c r="AP158" i="9"/>
  <c r="BB158" i="9" s="1"/>
  <c r="F159" i="9"/>
  <c r="AO158" i="9"/>
  <c r="BA158" i="9" s="1"/>
  <c r="AQ158" i="9"/>
  <c r="BC158" i="9" s="1"/>
  <c r="AU157" i="9"/>
  <c r="BG157" i="9" s="1"/>
  <c r="BN157" i="9"/>
  <c r="BX157" i="9" s="1"/>
  <c r="AL157" i="8"/>
  <c r="BQ157" i="8"/>
  <c r="Y159" i="8"/>
  <c r="BS158" i="8"/>
  <c r="BR158" i="8"/>
  <c r="BT158" i="8"/>
  <c r="BK157" i="8"/>
  <c r="BU157" i="8" s="1"/>
  <c r="AR157" i="8"/>
  <c r="BD157" i="8" s="1"/>
  <c r="BL157" i="8"/>
  <c r="BV157" i="8" s="1"/>
  <c r="AS157" i="8"/>
  <c r="BE157" i="8" s="1"/>
  <c r="S157" i="8"/>
  <c r="AX157" i="8" s="1"/>
  <c r="BJ157" i="8" s="1"/>
  <c r="AV157" i="8"/>
  <c r="BH157" i="8" s="1"/>
  <c r="BO157" i="8"/>
  <c r="BY157" i="8" s="1"/>
  <c r="R157" i="8"/>
  <c r="AN157" i="8"/>
  <c r="AZ157" i="8" s="1"/>
  <c r="AU157" i="8"/>
  <c r="BG157" i="8" s="1"/>
  <c r="BN157" i="8"/>
  <c r="BX157" i="8" s="1"/>
  <c r="AP158" i="8"/>
  <c r="BB158" i="8" s="1"/>
  <c r="AQ158" i="8"/>
  <c r="BC158" i="8" s="1"/>
  <c r="F159" i="8"/>
  <c r="AO158" i="8"/>
  <c r="BA158" i="8" s="1"/>
  <c r="BM157" i="8"/>
  <c r="BW157" i="8" s="1"/>
  <c r="AT157" i="8"/>
  <c r="BF157" i="8" s="1"/>
  <c r="BS158" i="7"/>
  <c r="BR158" i="7"/>
  <c r="Y159" i="7"/>
  <c r="AK158" i="7"/>
  <c r="BT158" i="7"/>
  <c r="BP158" i="7"/>
  <c r="AL157" i="7"/>
  <c r="BQ157" i="7"/>
  <c r="R157" i="7"/>
  <c r="AN157" i="7"/>
  <c r="AZ157" i="7" s="1"/>
  <c r="AT157" i="7"/>
  <c r="BF157" i="7" s="1"/>
  <c r="BM157" i="7"/>
  <c r="AV157" i="7"/>
  <c r="BH157" i="7" s="1"/>
  <c r="BO157" i="7"/>
  <c r="S157" i="7"/>
  <c r="AX157" i="7" s="1"/>
  <c r="BJ157" i="7" s="1"/>
  <c r="AS157" i="7"/>
  <c r="BE157" i="7" s="1"/>
  <c r="BL157" i="7"/>
  <c r="BV157" i="7" s="1"/>
  <c r="AU157" i="7"/>
  <c r="BG157" i="7" s="1"/>
  <c r="BN157" i="7"/>
  <c r="BX157" i="7" s="1"/>
  <c r="BK157" i="7"/>
  <c r="AR157" i="7"/>
  <c r="BD157" i="7" s="1"/>
  <c r="AQ158" i="7"/>
  <c r="BC158" i="7" s="1"/>
  <c r="F159" i="7"/>
  <c r="AO158" i="7"/>
  <c r="BA158" i="7" s="1"/>
  <c r="AP158" i="7"/>
  <c r="BB158" i="7" s="1"/>
  <c r="AV157" i="6"/>
  <c r="AD157" i="6"/>
  <c r="U159" i="6"/>
  <c r="AK156" i="6"/>
  <c r="AS156" i="6" s="1"/>
  <c r="AH157" i="6"/>
  <c r="AP157" i="6" s="1"/>
  <c r="O157" i="6"/>
  <c r="AL157" i="6" s="1"/>
  <c r="AT157" i="6" s="1"/>
  <c r="AU157" i="6"/>
  <c r="AW157" i="6" s="1"/>
  <c r="AF158" i="6"/>
  <c r="AN158" i="6" s="1"/>
  <c r="F159" i="6"/>
  <c r="AX157" i="6"/>
  <c r="AI157" i="6"/>
  <c r="AQ157" i="6" s="1"/>
  <c r="AE157" i="6"/>
  <c r="AM157" i="6" s="1"/>
  <c r="N157" i="6"/>
  <c r="AD157" i="5"/>
  <c r="AV157" i="5"/>
  <c r="U159" i="5"/>
  <c r="N157" i="5"/>
  <c r="AE157" i="5"/>
  <c r="AM157" i="5" s="1"/>
  <c r="O157" i="5"/>
  <c r="AL157" i="5" s="1"/>
  <c r="AT157" i="5" s="1"/>
  <c r="AH157" i="5"/>
  <c r="AP157" i="5" s="1"/>
  <c r="AU157" i="5"/>
  <c r="AW157" i="5" s="1"/>
  <c r="AI157" i="5"/>
  <c r="AQ157" i="5" s="1"/>
  <c r="AX157" i="5"/>
  <c r="AF158" i="5"/>
  <c r="AN158" i="5" s="1"/>
  <c r="AG158" i="5"/>
  <c r="AO158" i="5" s="1"/>
  <c r="AJ158" i="5"/>
  <c r="AR158" i="5" s="1"/>
  <c r="F159" i="5"/>
  <c r="AD157" i="4"/>
  <c r="AV157" i="4"/>
  <c r="U159" i="4"/>
  <c r="N157" i="4"/>
  <c r="AE157" i="4"/>
  <c r="AM157" i="4" s="1"/>
  <c r="O157" i="4"/>
  <c r="AL157" i="4" s="1"/>
  <c r="AT157" i="4" s="1"/>
  <c r="AH157" i="4"/>
  <c r="AP157" i="4" s="1"/>
  <c r="AU157" i="4"/>
  <c r="AW157" i="4" s="1"/>
  <c r="AI157" i="4"/>
  <c r="AQ157" i="4" s="1"/>
  <c r="AX157" i="4"/>
  <c r="AF158" i="4"/>
  <c r="AN158" i="4" s="1"/>
  <c r="F159" i="4"/>
  <c r="AX157" i="3"/>
  <c r="BQ157" i="3"/>
  <c r="BR158" i="3"/>
  <c r="BT158" i="3"/>
  <c r="BS158" i="3"/>
  <c r="S159" i="3"/>
  <c r="AR157" i="3"/>
  <c r="AY157" i="3"/>
  <c r="BE157" i="3" s="1"/>
  <c r="BK157" i="3"/>
  <c r="BW157" i="3" s="1"/>
  <c r="CC157" i="3" s="1"/>
  <c r="BA157" i="3"/>
  <c r="BG157" i="3" s="1"/>
  <c r="BM157" i="3"/>
  <c r="BY157" i="3" s="1"/>
  <c r="CE157" i="3" s="1"/>
  <c r="AC158" i="3"/>
  <c r="AI158" i="3" s="1"/>
  <c r="AB158" i="3"/>
  <c r="AH158" i="3" s="1"/>
  <c r="AE158" i="3"/>
  <c r="AK158" i="3" s="1"/>
  <c r="AD158" i="3"/>
  <c r="AJ158" i="3" s="1"/>
  <c r="F159" i="3"/>
  <c r="M157" i="3"/>
  <c r="AA157" i="3"/>
  <c r="AG157" i="3" s="1"/>
  <c r="BC157" i="3"/>
  <c r="BI157" i="3" s="1"/>
  <c r="BO157" i="3"/>
  <c r="CA157" i="3" s="1"/>
  <c r="CG157" i="3" s="1"/>
  <c r="AZ157" i="3"/>
  <c r="BF157" i="3" s="1"/>
  <c r="BL157" i="3"/>
  <c r="BX157" i="3" s="1"/>
  <c r="CD157" i="3" s="1"/>
  <c r="BB157" i="3"/>
  <c r="BH157" i="3" s="1"/>
  <c r="BN157" i="3"/>
  <c r="BZ157" i="3" s="1"/>
  <c r="CF157" i="3" s="1"/>
  <c r="CI156" i="3"/>
  <c r="AF156" i="3"/>
  <c r="AL156" i="3" s="1"/>
  <c r="CJ156" i="3"/>
  <c r="BD156" i="3"/>
  <c r="BJ156" i="3" s="1"/>
  <c r="BP156" i="3"/>
  <c r="CB156" i="3" s="1"/>
  <c r="CH156" i="3" s="1"/>
  <c r="AX157" i="2"/>
  <c r="BV157" i="2" s="1"/>
  <c r="BQ157" i="2"/>
  <c r="BR158" i="2"/>
  <c r="BS158" i="2"/>
  <c r="BU158" i="2"/>
  <c r="S159" i="2"/>
  <c r="BP156" i="2"/>
  <c r="CB156" i="2" s="1"/>
  <c r="CH156" i="2" s="1"/>
  <c r="BD156" i="2"/>
  <c r="BJ156" i="2" s="1"/>
  <c r="BC157" i="2"/>
  <c r="BI157" i="2" s="1"/>
  <c r="BO157" i="2"/>
  <c r="CA157" i="2" s="1"/>
  <c r="CG157" i="2" s="1"/>
  <c r="AR157" i="2"/>
  <c r="BK157" i="2"/>
  <c r="AY157" i="2"/>
  <c r="BE157" i="2" s="1"/>
  <c r="BL157" i="2"/>
  <c r="BX157" i="2" s="1"/>
  <c r="CD157" i="2" s="1"/>
  <c r="AZ157" i="2"/>
  <c r="BF157" i="2" s="1"/>
  <c r="BB157" i="2"/>
  <c r="BH157" i="2" s="1"/>
  <c r="BN157" i="2"/>
  <c r="BA157" i="2"/>
  <c r="BG157" i="2" s="1"/>
  <c r="BM157" i="2"/>
  <c r="AA157" i="2"/>
  <c r="AG157" i="2" s="1"/>
  <c r="M157" i="2"/>
  <c r="F159" i="2"/>
  <c r="AF156" i="2"/>
  <c r="AL156" i="2" s="1"/>
  <c r="CI156" i="2"/>
  <c r="AX157" i="1"/>
  <c r="BQ157" i="1"/>
  <c r="BR158" i="1"/>
  <c r="BS158" i="1"/>
  <c r="BT158" i="1"/>
  <c r="BU158" i="1"/>
  <c r="S159" i="1"/>
  <c r="BD156" i="1"/>
  <c r="BJ156" i="1" s="1"/>
  <c r="BP156" i="1"/>
  <c r="CB156" i="1" s="1"/>
  <c r="CH156" i="1" s="1"/>
  <c r="M157" i="1"/>
  <c r="AA157" i="1"/>
  <c r="AG157" i="1" s="1"/>
  <c r="AR157" i="1"/>
  <c r="AY157" i="1"/>
  <c r="BE157" i="1" s="1"/>
  <c r="BK157" i="1"/>
  <c r="BW157" i="1" s="1"/>
  <c r="CC157" i="1" s="1"/>
  <c r="AZ157" i="1"/>
  <c r="BF157" i="1" s="1"/>
  <c r="BL157" i="1"/>
  <c r="BX157" i="1" s="1"/>
  <c r="CD157" i="1" s="1"/>
  <c r="BA157" i="1"/>
  <c r="BG157" i="1" s="1"/>
  <c r="BM157" i="1"/>
  <c r="BY157" i="1" s="1"/>
  <c r="CE157" i="1" s="1"/>
  <c r="BB157" i="1"/>
  <c r="BH157" i="1" s="1"/>
  <c r="BN157" i="1"/>
  <c r="BZ157" i="1" s="1"/>
  <c r="CF157" i="1" s="1"/>
  <c r="BC157" i="1"/>
  <c r="BI157" i="1" s="1"/>
  <c r="BO157" i="1"/>
  <c r="CA157" i="1" s="1"/>
  <c r="CG157" i="1" s="1"/>
  <c r="AB158" i="1"/>
  <c r="AH158" i="1" s="1"/>
  <c r="AC158" i="1"/>
  <c r="AI158" i="1" s="1"/>
  <c r="AD158" i="1"/>
  <c r="AJ158" i="1" s="1"/>
  <c r="AE158" i="1"/>
  <c r="AK158" i="1" s="1"/>
  <c r="F159" i="1"/>
  <c r="AK157" i="9"/>
  <c r="BU156" i="8"/>
  <c r="AK157" i="7"/>
  <c r="AY157" i="6"/>
  <c r="AK156" i="5"/>
  <c r="AS156" i="5" s="1"/>
  <c r="AZ156" i="5"/>
  <c r="AG157" i="4"/>
  <c r="AO157" i="4" s="1"/>
  <c r="BR157" i="3"/>
  <c r="AF157" i="6"/>
  <c r="AN157" i="6" s="1"/>
  <c r="AG157" i="6"/>
  <c r="AO157" i="6" s="1"/>
  <c r="AJ157" i="6"/>
  <c r="AR157" i="6" s="1"/>
  <c r="AC157" i="5"/>
  <c r="AY157" i="5"/>
  <c r="AF157" i="4"/>
  <c r="AN157" i="4" s="1"/>
  <c r="AJ157" i="4"/>
  <c r="AR157" i="4" s="1"/>
  <c r="BT157" i="2"/>
  <c r="Z157" i="1"/>
  <c r="AW156" i="9"/>
  <c r="BI156" i="9" s="1"/>
  <c r="AK157" i="8"/>
  <c r="BU156" i="7"/>
  <c r="AW156" i="7"/>
  <c r="BI156" i="7" s="1"/>
  <c r="BY156" i="7"/>
  <c r="AC157" i="4"/>
  <c r="AK156" i="4"/>
  <c r="AS156" i="4" s="1"/>
  <c r="AZ156" i="4"/>
  <c r="Z157" i="3"/>
  <c r="BP157" i="7"/>
  <c r="AC157" i="6"/>
  <c r="AZ156" i="6"/>
  <c r="BV156" i="2"/>
  <c r="AW156" i="8"/>
  <c r="BI156" i="8" s="1"/>
  <c r="BW156" i="8"/>
  <c r="BZ156" i="3"/>
  <c r="CF156" i="3" s="1"/>
  <c r="BX156" i="9"/>
  <c r="BY156" i="9"/>
  <c r="BT157" i="7"/>
  <c r="BR157" i="7"/>
  <c r="AY157" i="4"/>
  <c r="BV156" i="3"/>
  <c r="BS157" i="2"/>
  <c r="BQ158" i="9" l="1"/>
  <c r="AL158" i="9"/>
  <c r="BP159" i="9"/>
  <c r="BR159" i="9"/>
  <c r="BS159" i="9"/>
  <c r="Y160" i="9"/>
  <c r="AW157" i="9"/>
  <c r="BI157" i="9" s="1"/>
  <c r="AN158" i="9"/>
  <c r="AZ158" i="9" s="1"/>
  <c r="R158" i="9"/>
  <c r="BO158" i="9"/>
  <c r="AV158" i="9"/>
  <c r="BH158" i="9" s="1"/>
  <c r="AT158" i="9"/>
  <c r="BF158" i="9" s="1"/>
  <c r="BM158" i="9"/>
  <c r="BW158" i="9" s="1"/>
  <c r="AR158" i="9"/>
  <c r="BD158" i="9" s="1"/>
  <c r="BK158" i="9"/>
  <c r="BU158" i="9" s="1"/>
  <c r="AU158" i="9"/>
  <c r="BG158" i="9" s="1"/>
  <c r="BN158" i="9"/>
  <c r="AO159" i="9"/>
  <c r="BA159" i="9" s="1"/>
  <c r="AM159" i="9"/>
  <c r="AY159" i="9" s="1"/>
  <c r="AQ159" i="9"/>
  <c r="BC159" i="9" s="1"/>
  <c r="F160" i="9"/>
  <c r="AP159" i="9"/>
  <c r="BB159" i="9" s="1"/>
  <c r="AM158" i="9"/>
  <c r="AY158" i="9" s="1"/>
  <c r="AS158" i="9"/>
  <c r="BE158" i="9" s="1"/>
  <c r="S158" i="9"/>
  <c r="AX158" i="9" s="1"/>
  <c r="BJ158" i="9" s="1"/>
  <c r="BL158" i="9"/>
  <c r="BV158" i="9" s="1"/>
  <c r="AL158" i="8"/>
  <c r="BQ158" i="8"/>
  <c r="Y160" i="8"/>
  <c r="BT159" i="8"/>
  <c r="BP159" i="8"/>
  <c r="BS159" i="8"/>
  <c r="AW157" i="8"/>
  <c r="BI157" i="8" s="1"/>
  <c r="R158" i="8"/>
  <c r="AN158" i="8"/>
  <c r="AZ158" i="8" s="1"/>
  <c r="AM158" i="8"/>
  <c r="AY158" i="8" s="1"/>
  <c r="AR158" i="8"/>
  <c r="BD158" i="8" s="1"/>
  <c r="BK158" i="8"/>
  <c r="BU158" i="8" s="1"/>
  <c r="AV158" i="8"/>
  <c r="BH158" i="8" s="1"/>
  <c r="BO158" i="8"/>
  <c r="BY158" i="8" s="1"/>
  <c r="AU158" i="8"/>
  <c r="BG158" i="8" s="1"/>
  <c r="BN158" i="8"/>
  <c r="BX158" i="8" s="1"/>
  <c r="BL158" i="8"/>
  <c r="BV158" i="8" s="1"/>
  <c r="AS158" i="8"/>
  <c r="BE158" i="8" s="1"/>
  <c r="S158" i="8"/>
  <c r="AX158" i="8" s="1"/>
  <c r="BJ158" i="8" s="1"/>
  <c r="AT158" i="8"/>
  <c r="BF158" i="8" s="1"/>
  <c r="BM158" i="8"/>
  <c r="BW158" i="8" s="1"/>
  <c r="AQ159" i="8"/>
  <c r="BC159" i="8" s="1"/>
  <c r="AP159" i="8"/>
  <c r="BB159" i="8" s="1"/>
  <c r="F160" i="8"/>
  <c r="AO159" i="8"/>
  <c r="BA159" i="8" s="1"/>
  <c r="BQ158" i="7"/>
  <c r="AL158" i="7"/>
  <c r="Y160" i="7"/>
  <c r="BR159" i="7"/>
  <c r="BP159" i="7"/>
  <c r="AW157" i="7"/>
  <c r="BI157" i="7" s="1"/>
  <c r="AT158" i="7"/>
  <c r="BF158" i="7" s="1"/>
  <c r="BM158" i="7"/>
  <c r="BW158" i="7" s="1"/>
  <c r="AM158" i="7"/>
  <c r="AY158" i="7" s="1"/>
  <c r="S158" i="7"/>
  <c r="AX158" i="7" s="1"/>
  <c r="BJ158" i="7" s="1"/>
  <c r="AS158" i="7"/>
  <c r="BE158" i="7" s="1"/>
  <c r="BL158" i="7"/>
  <c r="BV158" i="7" s="1"/>
  <c r="BO158" i="7"/>
  <c r="BY158" i="7" s="1"/>
  <c r="AV158" i="7"/>
  <c r="BH158" i="7" s="1"/>
  <c r="AO159" i="7"/>
  <c r="BA159" i="7" s="1"/>
  <c r="AQ159" i="7"/>
  <c r="BC159" i="7" s="1"/>
  <c r="F160" i="7"/>
  <c r="R158" i="7"/>
  <c r="AN158" i="7"/>
  <c r="AZ158" i="7" s="1"/>
  <c r="AR158" i="7"/>
  <c r="BD158" i="7" s="1"/>
  <c r="BK158" i="7"/>
  <c r="BU158" i="7" s="1"/>
  <c r="AU158" i="7"/>
  <c r="BG158" i="7" s="1"/>
  <c r="BN158" i="7"/>
  <c r="BX158" i="7" s="1"/>
  <c r="U160" i="6"/>
  <c r="AD158" i="6"/>
  <c r="AV158" i="6"/>
  <c r="O158" i="6"/>
  <c r="AL158" i="6" s="1"/>
  <c r="AT158" i="6" s="1"/>
  <c r="AH158" i="6"/>
  <c r="AP158" i="6" s="1"/>
  <c r="AU158" i="6"/>
  <c r="AW158" i="6" s="1"/>
  <c r="N158" i="6"/>
  <c r="AE158" i="6"/>
  <c r="AM158" i="6" s="1"/>
  <c r="AI158" i="6"/>
  <c r="AQ158" i="6" s="1"/>
  <c r="AX158" i="6"/>
  <c r="F160" i="6"/>
  <c r="AF159" i="6"/>
  <c r="AN159" i="6" s="1"/>
  <c r="AG159" i="6"/>
  <c r="AO159" i="6" s="1"/>
  <c r="AD158" i="5"/>
  <c r="AV158" i="5"/>
  <c r="U160" i="5"/>
  <c r="AK157" i="5"/>
  <c r="AS157" i="5" s="1"/>
  <c r="N158" i="5"/>
  <c r="AE158" i="5"/>
  <c r="AM158" i="5" s="1"/>
  <c r="O158" i="5"/>
  <c r="AL158" i="5" s="1"/>
  <c r="AT158" i="5" s="1"/>
  <c r="AH158" i="5"/>
  <c r="AP158" i="5" s="1"/>
  <c r="AU158" i="5"/>
  <c r="AW158" i="5" s="1"/>
  <c r="AI158" i="5"/>
  <c r="AQ158" i="5" s="1"/>
  <c r="AX158" i="5"/>
  <c r="AZ158" i="5" s="1"/>
  <c r="AF159" i="5"/>
  <c r="AN159" i="5" s="1"/>
  <c r="AJ159" i="5"/>
  <c r="AR159" i="5" s="1"/>
  <c r="F160" i="5"/>
  <c r="AD158" i="4"/>
  <c r="AV158" i="4"/>
  <c r="U160" i="4"/>
  <c r="AK157" i="4"/>
  <c r="AS157" i="4" s="1"/>
  <c r="N158" i="4"/>
  <c r="AE158" i="4"/>
  <c r="AM158" i="4" s="1"/>
  <c r="O158" i="4"/>
  <c r="AL158" i="4" s="1"/>
  <c r="AT158" i="4" s="1"/>
  <c r="AH158" i="4"/>
  <c r="AP158" i="4" s="1"/>
  <c r="AU158" i="4"/>
  <c r="AW158" i="4" s="1"/>
  <c r="AI158" i="4"/>
  <c r="AQ158" i="4" s="1"/>
  <c r="AX158" i="4"/>
  <c r="AZ158" i="4" s="1"/>
  <c r="AF159" i="4"/>
  <c r="AN159" i="4" s="1"/>
  <c r="AG159" i="4"/>
  <c r="AO159" i="4" s="1"/>
  <c r="F160" i="4"/>
  <c r="BQ158" i="3"/>
  <c r="AX158" i="3"/>
  <c r="S160" i="3"/>
  <c r="BS159" i="3"/>
  <c r="BU159" i="3"/>
  <c r="BR159" i="3"/>
  <c r="BD157" i="3"/>
  <c r="BJ157" i="3" s="1"/>
  <c r="BP157" i="3"/>
  <c r="CB157" i="3" s="1"/>
  <c r="CH157" i="3" s="1"/>
  <c r="AY158" i="3"/>
  <c r="BE158" i="3" s="1"/>
  <c r="BK158" i="3"/>
  <c r="BW158" i="3" s="1"/>
  <c r="CC158" i="3" s="1"/>
  <c r="AR158" i="3"/>
  <c r="BM158" i="3"/>
  <c r="BY158" i="3" s="1"/>
  <c r="CE158" i="3" s="1"/>
  <c r="BA158" i="3"/>
  <c r="BG158" i="3" s="1"/>
  <c r="BO158" i="3"/>
  <c r="CA158" i="3" s="1"/>
  <c r="CG158" i="3" s="1"/>
  <c r="BC158" i="3"/>
  <c r="BI158" i="3" s="1"/>
  <c r="BL158" i="3"/>
  <c r="BX158" i="3" s="1"/>
  <c r="CD158" i="3" s="1"/>
  <c r="AZ158" i="3"/>
  <c r="BF158" i="3" s="1"/>
  <c r="AA158" i="3"/>
  <c r="AG158" i="3" s="1"/>
  <c r="M158" i="3"/>
  <c r="BN158" i="3"/>
  <c r="BZ158" i="3" s="1"/>
  <c r="CF158" i="3" s="1"/>
  <c r="BB158" i="3"/>
  <c r="BH158" i="3" s="1"/>
  <c r="AB159" i="3"/>
  <c r="AH159" i="3" s="1"/>
  <c r="AD159" i="3"/>
  <c r="AJ159" i="3" s="1"/>
  <c r="F160" i="3"/>
  <c r="CJ157" i="3"/>
  <c r="AF157" i="3"/>
  <c r="AL157" i="3" s="1"/>
  <c r="CI157" i="3"/>
  <c r="BQ158" i="2"/>
  <c r="AX158" i="2"/>
  <c r="BS159" i="2"/>
  <c r="BR159" i="2"/>
  <c r="BU159" i="2"/>
  <c r="S160" i="2"/>
  <c r="BD157" i="2"/>
  <c r="BJ157" i="2" s="1"/>
  <c r="BP157" i="2"/>
  <c r="CB157" i="2" s="1"/>
  <c r="CH157" i="2" s="1"/>
  <c r="AF157" i="2"/>
  <c r="AL157" i="2" s="1"/>
  <c r="CI157" i="2"/>
  <c r="AR158" i="2"/>
  <c r="AY158" i="2"/>
  <c r="BE158" i="2" s="1"/>
  <c r="BK158" i="2"/>
  <c r="BW158" i="2" s="1"/>
  <c r="CC158" i="2" s="1"/>
  <c r="BA158" i="2"/>
  <c r="BG158" i="2" s="1"/>
  <c r="BM158" i="2"/>
  <c r="BY158" i="2" s="1"/>
  <c r="CE158" i="2" s="1"/>
  <c r="M158" i="2"/>
  <c r="AA158" i="2"/>
  <c r="AG158" i="2" s="1"/>
  <c r="BL158" i="2"/>
  <c r="BX158" i="2" s="1"/>
  <c r="CD158" i="2" s="1"/>
  <c r="AZ158" i="2"/>
  <c r="BF158" i="2" s="1"/>
  <c r="BB158" i="2"/>
  <c r="BH158" i="2" s="1"/>
  <c r="BN158" i="2"/>
  <c r="AB159" i="2"/>
  <c r="AH159" i="2" s="1"/>
  <c r="F160" i="2"/>
  <c r="AC159" i="2"/>
  <c r="AI159" i="2" s="1"/>
  <c r="AD159" i="2"/>
  <c r="AJ159" i="2" s="1"/>
  <c r="AE159" i="2"/>
  <c r="AK159" i="2" s="1"/>
  <c r="BC158" i="2"/>
  <c r="BI158" i="2" s="1"/>
  <c r="BO158" i="2"/>
  <c r="CA158" i="2" s="1"/>
  <c r="CG158" i="2" s="1"/>
  <c r="AX158" i="1"/>
  <c r="BQ158" i="1"/>
  <c r="BR159" i="1"/>
  <c r="BS159" i="1"/>
  <c r="BT159" i="1"/>
  <c r="BU159" i="1"/>
  <c r="S160" i="1"/>
  <c r="AF157" i="1"/>
  <c r="AL157" i="1" s="1"/>
  <c r="BD157" i="1"/>
  <c r="BJ157" i="1" s="1"/>
  <c r="BP157" i="1"/>
  <c r="M158" i="1"/>
  <c r="AA158" i="1"/>
  <c r="AG158" i="1" s="1"/>
  <c r="AR158" i="1"/>
  <c r="AY158" i="1"/>
  <c r="BE158" i="1" s="1"/>
  <c r="BK158" i="1"/>
  <c r="BW158" i="1" s="1"/>
  <c r="CC158" i="1" s="1"/>
  <c r="AZ158" i="1"/>
  <c r="BF158" i="1" s="1"/>
  <c r="BL158" i="1"/>
  <c r="BX158" i="1" s="1"/>
  <c r="CD158" i="1" s="1"/>
  <c r="BA158" i="1"/>
  <c r="BG158" i="1" s="1"/>
  <c r="BM158" i="1"/>
  <c r="BY158" i="1" s="1"/>
  <c r="CE158" i="1" s="1"/>
  <c r="BB158" i="1"/>
  <c r="BH158" i="1" s="1"/>
  <c r="BN158" i="1"/>
  <c r="BZ158" i="1" s="1"/>
  <c r="CF158" i="1" s="1"/>
  <c r="BC158" i="1"/>
  <c r="BI158" i="1" s="1"/>
  <c r="BO158" i="1"/>
  <c r="CA158" i="1" s="1"/>
  <c r="CG158" i="1" s="1"/>
  <c r="AB159" i="1"/>
  <c r="AH159" i="1" s="1"/>
  <c r="AC159" i="1"/>
  <c r="AI159" i="1" s="1"/>
  <c r="AD159" i="1"/>
  <c r="AJ159" i="1" s="1"/>
  <c r="AE159" i="1"/>
  <c r="AK159" i="1" s="1"/>
  <c r="F160" i="1"/>
  <c r="BS158" i="9"/>
  <c r="BW157" i="7"/>
  <c r="BU157" i="7"/>
  <c r="Z158" i="3"/>
  <c r="BT158" i="2"/>
  <c r="AG158" i="6"/>
  <c r="AO158" i="6" s="1"/>
  <c r="AZ157" i="6"/>
  <c r="AK157" i="6"/>
  <c r="AS157" i="6" s="1"/>
  <c r="AC158" i="5"/>
  <c r="AC158" i="4"/>
  <c r="BW157" i="2"/>
  <c r="CC157" i="2" s="1"/>
  <c r="BZ157" i="2"/>
  <c r="CF157" i="2" s="1"/>
  <c r="BY157" i="2"/>
  <c r="CE157" i="2" s="1"/>
  <c r="AB158" i="2"/>
  <c r="AH158" i="2" s="1"/>
  <c r="AD158" i="2"/>
  <c r="AJ158" i="2" s="1"/>
  <c r="AC158" i="2"/>
  <c r="AI158" i="2" s="1"/>
  <c r="AE158" i="2"/>
  <c r="AK158" i="2" s="1"/>
  <c r="BV157" i="1"/>
  <c r="Z158" i="1"/>
  <c r="Z158" i="2"/>
  <c r="BT158" i="9"/>
  <c r="AK158" i="9"/>
  <c r="AC158" i="6"/>
  <c r="AZ157" i="4"/>
  <c r="AJ158" i="4"/>
  <c r="AR158" i="4" s="1"/>
  <c r="AK158" i="8"/>
  <c r="BY157" i="7"/>
  <c r="AY158" i="6"/>
  <c r="AZ157" i="5"/>
  <c r="BV157" i="3"/>
  <c r="BU158" i="3"/>
  <c r="AY158" i="5"/>
  <c r="BP158" i="8"/>
  <c r="AJ158" i="6"/>
  <c r="AR158" i="6" s="1"/>
  <c r="AY158" i="4"/>
  <c r="AG158" i="4"/>
  <c r="AO158" i="4" s="1"/>
  <c r="AZ158" i="6" l="1"/>
  <c r="AL159" i="9"/>
  <c r="BQ159" i="9"/>
  <c r="AK160" i="9"/>
  <c r="BR160" i="9"/>
  <c r="Y161" i="9"/>
  <c r="BS160" i="9"/>
  <c r="BO159" i="9"/>
  <c r="AV159" i="9"/>
  <c r="BH159" i="9" s="1"/>
  <c r="BL159" i="9"/>
  <c r="BV159" i="9" s="1"/>
  <c r="S159" i="9"/>
  <c r="AX159" i="9" s="1"/>
  <c r="BJ159" i="9" s="1"/>
  <c r="AS159" i="9"/>
  <c r="BE159" i="9" s="1"/>
  <c r="AN159" i="9"/>
  <c r="AZ159" i="9" s="1"/>
  <c r="R159" i="9"/>
  <c r="BN159" i="9"/>
  <c r="BX159" i="9" s="1"/>
  <c r="AU159" i="9"/>
  <c r="BG159" i="9" s="1"/>
  <c r="BM159" i="9"/>
  <c r="BW159" i="9" s="1"/>
  <c r="AT159" i="9"/>
  <c r="BF159" i="9" s="1"/>
  <c r="BK159" i="9"/>
  <c r="BU159" i="9" s="1"/>
  <c r="AR159" i="9"/>
  <c r="BD159" i="9" s="1"/>
  <c r="AP160" i="9"/>
  <c r="BB160" i="9" s="1"/>
  <c r="F161" i="9"/>
  <c r="AO160" i="9"/>
  <c r="BA160" i="9" s="1"/>
  <c r="AQ160" i="9"/>
  <c r="BC160" i="9" s="1"/>
  <c r="BS160" i="8"/>
  <c r="Y161" i="8"/>
  <c r="AL159" i="8"/>
  <c r="BQ159" i="8"/>
  <c r="BL159" i="8"/>
  <c r="BV159" i="8" s="1"/>
  <c r="AS159" i="8"/>
  <c r="BE159" i="8" s="1"/>
  <c r="S159" i="8"/>
  <c r="AX159" i="8" s="1"/>
  <c r="BJ159" i="8" s="1"/>
  <c r="BN159" i="8"/>
  <c r="BX159" i="8" s="1"/>
  <c r="AU159" i="8"/>
  <c r="BG159" i="8" s="1"/>
  <c r="F161" i="8"/>
  <c r="AO160" i="8"/>
  <c r="BA160" i="8" s="1"/>
  <c r="AQ160" i="8"/>
  <c r="BC160" i="8" s="1"/>
  <c r="AM160" i="8"/>
  <c r="AY160" i="8" s="1"/>
  <c r="AP160" i="8"/>
  <c r="BB160" i="8" s="1"/>
  <c r="AN159" i="8"/>
  <c r="AZ159" i="8" s="1"/>
  <c r="R159" i="8"/>
  <c r="BK159" i="8"/>
  <c r="BU159" i="8" s="1"/>
  <c r="AR159" i="8"/>
  <c r="BD159" i="8" s="1"/>
  <c r="AT159" i="8"/>
  <c r="BF159" i="8" s="1"/>
  <c r="BM159" i="8"/>
  <c r="BO159" i="8"/>
  <c r="BY159" i="8" s="1"/>
  <c r="AV159" i="8"/>
  <c r="BH159" i="8" s="1"/>
  <c r="BQ159" i="7"/>
  <c r="AL159" i="7"/>
  <c r="Y161" i="7"/>
  <c r="BS160" i="7"/>
  <c r="BL159" i="7"/>
  <c r="BV159" i="7" s="1"/>
  <c r="S159" i="7"/>
  <c r="AX159" i="7" s="1"/>
  <c r="BJ159" i="7" s="1"/>
  <c r="AS159" i="7"/>
  <c r="BE159" i="7" s="1"/>
  <c r="AU159" i="7"/>
  <c r="BG159" i="7" s="1"/>
  <c r="BN159" i="7"/>
  <c r="R159" i="7"/>
  <c r="AN159" i="7"/>
  <c r="AZ159" i="7" s="1"/>
  <c r="AT159" i="7"/>
  <c r="BF159" i="7" s="1"/>
  <c r="BM159" i="7"/>
  <c r="BW159" i="7" s="1"/>
  <c r="AV159" i="7"/>
  <c r="BH159" i="7" s="1"/>
  <c r="BO159" i="7"/>
  <c r="AP160" i="7"/>
  <c r="BB160" i="7" s="1"/>
  <c r="AO160" i="7"/>
  <c r="BA160" i="7" s="1"/>
  <c r="AQ160" i="7"/>
  <c r="BC160" i="7" s="1"/>
  <c r="F161" i="7"/>
  <c r="AR159" i="7"/>
  <c r="BD159" i="7" s="1"/>
  <c r="BK159" i="7"/>
  <c r="BU159" i="7" s="1"/>
  <c r="AV159" i="6"/>
  <c r="AD159" i="6"/>
  <c r="U161" i="6"/>
  <c r="AK158" i="6"/>
  <c r="AS158" i="6" s="1"/>
  <c r="O159" i="6"/>
  <c r="AL159" i="6" s="1"/>
  <c r="AT159" i="6" s="1"/>
  <c r="AH159" i="6"/>
  <c r="AP159" i="6" s="1"/>
  <c r="AU159" i="6"/>
  <c r="AW159" i="6" s="1"/>
  <c r="F161" i="6"/>
  <c r="AJ160" i="6"/>
  <c r="AR160" i="6" s="1"/>
  <c r="AF160" i="6"/>
  <c r="AN160" i="6" s="1"/>
  <c r="AG160" i="6"/>
  <c r="AO160" i="6" s="1"/>
  <c r="AI159" i="6"/>
  <c r="AQ159" i="6" s="1"/>
  <c r="AX159" i="6"/>
  <c r="N159" i="6"/>
  <c r="AE159" i="6"/>
  <c r="AM159" i="6" s="1"/>
  <c r="AD159" i="5"/>
  <c r="AV159" i="5"/>
  <c r="U161" i="5"/>
  <c r="N159" i="5"/>
  <c r="AE159" i="5"/>
  <c r="AM159" i="5" s="1"/>
  <c r="O159" i="5"/>
  <c r="AL159" i="5" s="1"/>
  <c r="AT159" i="5" s="1"/>
  <c r="AH159" i="5"/>
  <c r="AP159" i="5" s="1"/>
  <c r="AU159" i="5"/>
  <c r="AW159" i="5" s="1"/>
  <c r="AI159" i="5"/>
  <c r="AQ159" i="5" s="1"/>
  <c r="AX159" i="5"/>
  <c r="AF160" i="5"/>
  <c r="AN160" i="5" s="1"/>
  <c r="AG160" i="5"/>
  <c r="AO160" i="5" s="1"/>
  <c r="AJ160" i="5"/>
  <c r="AR160" i="5" s="1"/>
  <c r="F161" i="5"/>
  <c r="AD159" i="4"/>
  <c r="AV159" i="4"/>
  <c r="U161" i="4"/>
  <c r="N159" i="4"/>
  <c r="AE159" i="4"/>
  <c r="AM159" i="4" s="1"/>
  <c r="O159" i="4"/>
  <c r="AL159" i="4" s="1"/>
  <c r="AT159" i="4" s="1"/>
  <c r="AH159" i="4"/>
  <c r="AP159" i="4" s="1"/>
  <c r="AU159" i="4"/>
  <c r="AW159" i="4" s="1"/>
  <c r="AI159" i="4"/>
  <c r="AQ159" i="4" s="1"/>
  <c r="AX159" i="4"/>
  <c r="AF160" i="4"/>
  <c r="AN160" i="4" s="1"/>
  <c r="AG160" i="4"/>
  <c r="AO160" i="4" s="1"/>
  <c r="AJ160" i="4"/>
  <c r="AR160" i="4" s="1"/>
  <c r="F161" i="4"/>
  <c r="BR160" i="3"/>
  <c r="S161" i="3"/>
  <c r="BU160" i="3"/>
  <c r="BS160" i="3"/>
  <c r="BQ159" i="3"/>
  <c r="AX159" i="3"/>
  <c r="BP158" i="3"/>
  <c r="BD158" i="3"/>
  <c r="BJ158" i="3" s="1"/>
  <c r="CJ158" i="3"/>
  <c r="AF158" i="3"/>
  <c r="AL158" i="3" s="1"/>
  <c r="CI158" i="3"/>
  <c r="AY159" i="3"/>
  <c r="BE159" i="3" s="1"/>
  <c r="BK159" i="3"/>
  <c r="BW159" i="3" s="1"/>
  <c r="CC159" i="3" s="1"/>
  <c r="AR159" i="3"/>
  <c r="BM159" i="3"/>
  <c r="BY159" i="3" s="1"/>
  <c r="CE159" i="3" s="1"/>
  <c r="BA159" i="3"/>
  <c r="BG159" i="3" s="1"/>
  <c r="AD160" i="3"/>
  <c r="AJ160" i="3" s="1"/>
  <c r="F161" i="3"/>
  <c r="AC160" i="3"/>
  <c r="AI160" i="3" s="1"/>
  <c r="AE160" i="3"/>
  <c r="AK160" i="3" s="1"/>
  <c r="AB160" i="3"/>
  <c r="AH160" i="3" s="1"/>
  <c r="AA159" i="3"/>
  <c r="AG159" i="3" s="1"/>
  <c r="M159" i="3"/>
  <c r="BN159" i="3"/>
  <c r="BZ159" i="3" s="1"/>
  <c r="CF159" i="3" s="1"/>
  <c r="BB159" i="3"/>
  <c r="BH159" i="3" s="1"/>
  <c r="BC159" i="3"/>
  <c r="BI159" i="3" s="1"/>
  <c r="BO159" i="3"/>
  <c r="CA159" i="3" s="1"/>
  <c r="CG159" i="3" s="1"/>
  <c r="AZ159" i="3"/>
  <c r="BF159" i="3" s="1"/>
  <c r="BL159" i="3"/>
  <c r="BX159" i="3" s="1"/>
  <c r="CD159" i="3" s="1"/>
  <c r="BQ159" i="2"/>
  <c r="AX159" i="2"/>
  <c r="BV159" i="2" s="1"/>
  <c r="S161" i="2"/>
  <c r="BR160" i="2"/>
  <c r="Z160" i="2"/>
  <c r="BS160" i="2"/>
  <c r="BU160" i="2"/>
  <c r="BP158" i="2"/>
  <c r="CB158" i="2" s="1"/>
  <c r="CH158" i="2" s="1"/>
  <c r="BD158" i="2"/>
  <c r="BJ158" i="2" s="1"/>
  <c r="CI158" i="2"/>
  <c r="AF158" i="2"/>
  <c r="AL158" i="2" s="1"/>
  <c r="AR159" i="2"/>
  <c r="AY159" i="2"/>
  <c r="BE159" i="2" s="1"/>
  <c r="BK159" i="2"/>
  <c r="BW159" i="2" s="1"/>
  <c r="CC159" i="2" s="1"/>
  <c r="AB160" i="2"/>
  <c r="AH160" i="2" s="1"/>
  <c r="AD160" i="2"/>
  <c r="AJ160" i="2" s="1"/>
  <c r="AE160" i="2"/>
  <c r="AK160" i="2" s="1"/>
  <c r="AC160" i="2"/>
  <c r="AI160" i="2" s="1"/>
  <c r="F161" i="2"/>
  <c r="BO159" i="2"/>
  <c r="CA159" i="2" s="1"/>
  <c r="CG159" i="2" s="1"/>
  <c r="BC159" i="2"/>
  <c r="BI159" i="2" s="1"/>
  <c r="BB159" i="2"/>
  <c r="BH159" i="2" s="1"/>
  <c r="BN159" i="2"/>
  <c r="BM159" i="2"/>
  <c r="BY159" i="2" s="1"/>
  <c r="CE159" i="2" s="1"/>
  <c r="BA159" i="2"/>
  <c r="BG159" i="2" s="1"/>
  <c r="M159" i="2"/>
  <c r="AA159" i="2"/>
  <c r="AG159" i="2" s="1"/>
  <c r="AZ159" i="2"/>
  <c r="BF159" i="2" s="1"/>
  <c r="BL159" i="2"/>
  <c r="BX159" i="2" s="1"/>
  <c r="CD159" i="2" s="1"/>
  <c r="AX159" i="1"/>
  <c r="BQ159" i="1"/>
  <c r="BR160" i="1"/>
  <c r="BS160" i="1"/>
  <c r="BT160" i="1"/>
  <c r="BU160" i="1"/>
  <c r="S161" i="1"/>
  <c r="BD158" i="1"/>
  <c r="BJ158" i="1" s="1"/>
  <c r="BP158" i="1"/>
  <c r="M159" i="1"/>
  <c r="AA159" i="1"/>
  <c r="AG159" i="1" s="1"/>
  <c r="AR159" i="1"/>
  <c r="AY159" i="1"/>
  <c r="BE159" i="1" s="1"/>
  <c r="BK159" i="1"/>
  <c r="BW159" i="1" s="1"/>
  <c r="CC159" i="1" s="1"/>
  <c r="AZ159" i="1"/>
  <c r="BF159" i="1" s="1"/>
  <c r="BL159" i="1"/>
  <c r="BX159" i="1" s="1"/>
  <c r="CD159" i="1" s="1"/>
  <c r="BA159" i="1"/>
  <c r="BG159" i="1" s="1"/>
  <c r="BM159" i="1"/>
  <c r="BY159" i="1" s="1"/>
  <c r="CE159" i="1" s="1"/>
  <c r="BB159" i="1"/>
  <c r="BH159" i="1" s="1"/>
  <c r="BN159" i="1"/>
  <c r="BZ159" i="1" s="1"/>
  <c r="CF159" i="1" s="1"/>
  <c r="BC159" i="1"/>
  <c r="BI159" i="1" s="1"/>
  <c r="BO159" i="1"/>
  <c r="CA159" i="1" s="1"/>
  <c r="CG159" i="1" s="1"/>
  <c r="AB160" i="1"/>
  <c r="AH160" i="1" s="1"/>
  <c r="AC160" i="1"/>
  <c r="AI160" i="1" s="1"/>
  <c r="AD160" i="1"/>
  <c r="AJ160" i="1" s="1"/>
  <c r="AE160" i="1"/>
  <c r="AK160" i="1" s="1"/>
  <c r="F161" i="1"/>
  <c r="AK159" i="9"/>
  <c r="BT159" i="9"/>
  <c r="AW158" i="8"/>
  <c r="BI158" i="8" s="1"/>
  <c r="BT159" i="7"/>
  <c r="AC159" i="5"/>
  <c r="AG159" i="5"/>
  <c r="AO159" i="5" s="1"/>
  <c r="AP159" i="7"/>
  <c r="BB159" i="7" s="1"/>
  <c r="AM159" i="7"/>
  <c r="AY159" i="7" s="1"/>
  <c r="Z159" i="3"/>
  <c r="CB157" i="1"/>
  <c r="CH157" i="1" s="1"/>
  <c r="AE159" i="3"/>
  <c r="AK159" i="3" s="1"/>
  <c r="AC159" i="3"/>
  <c r="AI159" i="3" s="1"/>
  <c r="BV158" i="2"/>
  <c r="BT159" i="2"/>
  <c r="Z159" i="2"/>
  <c r="BZ158" i="2"/>
  <c r="CF158" i="2" s="1"/>
  <c r="BV158" i="1"/>
  <c r="Z159" i="1"/>
  <c r="AK158" i="5"/>
  <c r="AS158" i="5" s="1"/>
  <c r="AK159" i="7"/>
  <c r="AC159" i="6"/>
  <c r="BV158" i="3"/>
  <c r="BT159" i="3"/>
  <c r="AF158" i="1"/>
  <c r="AL158" i="1" s="1"/>
  <c r="BX158" i="9"/>
  <c r="BS159" i="7"/>
  <c r="AY159" i="6"/>
  <c r="AJ159" i="6"/>
  <c r="AR159" i="6" s="1"/>
  <c r="AY159" i="5"/>
  <c r="AC159" i="4"/>
  <c r="AK158" i="4"/>
  <c r="AS158" i="4" s="1"/>
  <c r="AJ159" i="4"/>
  <c r="AR159" i="4" s="1"/>
  <c r="AK159" i="8"/>
  <c r="AY159" i="4"/>
  <c r="AW158" i="9"/>
  <c r="BI158" i="9" s="1"/>
  <c r="BY158" i="9"/>
  <c r="BR159" i="8"/>
  <c r="AM159" i="8"/>
  <c r="AY159" i="8" s="1"/>
  <c r="AA411" i="8"/>
  <c r="AW158" i="7"/>
  <c r="BI158" i="7" s="1"/>
  <c r="AL160" i="9" l="1"/>
  <c r="BQ160" i="9"/>
  <c r="BS161" i="9"/>
  <c r="Y162" i="9"/>
  <c r="R160" i="9"/>
  <c r="AN160" i="9"/>
  <c r="AZ160" i="9" s="1"/>
  <c r="BO160" i="9"/>
  <c r="AV160" i="9"/>
  <c r="BH160" i="9" s="1"/>
  <c r="AA411" i="9"/>
  <c r="AM160" i="9"/>
  <c r="AY160" i="9" s="1"/>
  <c r="AR160" i="9"/>
  <c r="BD160" i="9" s="1"/>
  <c r="BK160" i="9"/>
  <c r="AT160" i="9"/>
  <c r="BF160" i="9" s="1"/>
  <c r="BM160" i="9"/>
  <c r="BW160" i="9" s="1"/>
  <c r="AP161" i="9"/>
  <c r="BB161" i="9" s="1"/>
  <c r="AO161" i="9"/>
  <c r="BA161" i="9" s="1"/>
  <c r="AQ161" i="9"/>
  <c r="BC161" i="9" s="1"/>
  <c r="F162" i="9"/>
  <c r="BL160" i="9"/>
  <c r="BV160" i="9" s="1"/>
  <c r="S160" i="9"/>
  <c r="AX160" i="9" s="1"/>
  <c r="BJ160" i="9" s="1"/>
  <c r="AS160" i="9"/>
  <c r="BE160" i="9" s="1"/>
  <c r="AU160" i="9"/>
  <c r="BG160" i="9" s="1"/>
  <c r="BN160" i="9"/>
  <c r="BX160" i="9" s="1"/>
  <c r="BQ160" i="8"/>
  <c r="AL160" i="8"/>
  <c r="Y162" i="8"/>
  <c r="BR161" i="8"/>
  <c r="BT161" i="8"/>
  <c r="R160" i="8"/>
  <c r="AN160" i="8"/>
  <c r="AZ160" i="8" s="1"/>
  <c r="BK160" i="8"/>
  <c r="AR160" i="8"/>
  <c r="BD160" i="8" s="1"/>
  <c r="AP161" i="8"/>
  <c r="BB161" i="8" s="1"/>
  <c r="AO161" i="8"/>
  <c r="BA161" i="8" s="1"/>
  <c r="F162" i="8"/>
  <c r="AQ161" i="8"/>
  <c r="BC161" i="8" s="1"/>
  <c r="S160" i="8"/>
  <c r="AX160" i="8" s="1"/>
  <c r="BJ160" i="8" s="1"/>
  <c r="AS160" i="8"/>
  <c r="BE160" i="8" s="1"/>
  <c r="BL160" i="8"/>
  <c r="BV160" i="8" s="1"/>
  <c r="BM160" i="8"/>
  <c r="AT160" i="8"/>
  <c r="BF160" i="8" s="1"/>
  <c r="AV160" i="8"/>
  <c r="BH160" i="8" s="1"/>
  <c r="BO160" i="8"/>
  <c r="BN160" i="8"/>
  <c r="BX160" i="8" s="1"/>
  <c r="AU160" i="8"/>
  <c r="BG160" i="8" s="1"/>
  <c r="AB411" i="8"/>
  <c r="AW159" i="8"/>
  <c r="BI159" i="8" s="1"/>
  <c r="BT161" i="7"/>
  <c r="Y162" i="7"/>
  <c r="AL160" i="7"/>
  <c r="BQ160" i="7"/>
  <c r="R160" i="7"/>
  <c r="AN160" i="7"/>
  <c r="AZ160" i="7" s="1"/>
  <c r="BK160" i="7"/>
  <c r="AR160" i="7"/>
  <c r="BD160" i="7" s="1"/>
  <c r="BM160" i="7"/>
  <c r="AT160" i="7"/>
  <c r="BF160" i="7" s="1"/>
  <c r="AA411" i="7"/>
  <c r="AM160" i="7"/>
  <c r="AY160" i="7" s="1"/>
  <c r="AU160" i="7"/>
  <c r="BG160" i="7" s="1"/>
  <c r="BN160" i="7"/>
  <c r="BX160" i="7" s="1"/>
  <c r="AP161" i="7"/>
  <c r="BB161" i="7" s="1"/>
  <c r="F162" i="7"/>
  <c r="AQ161" i="7"/>
  <c r="BC161" i="7" s="1"/>
  <c r="AO161" i="7"/>
  <c r="BA161" i="7" s="1"/>
  <c r="BL160" i="7"/>
  <c r="BV160" i="7" s="1"/>
  <c r="S160" i="7"/>
  <c r="AX160" i="7" s="1"/>
  <c r="BJ160" i="7" s="1"/>
  <c r="AS160" i="7"/>
  <c r="BE160" i="7" s="1"/>
  <c r="AV160" i="7"/>
  <c r="BH160" i="7" s="1"/>
  <c r="BO160" i="7"/>
  <c r="AV160" i="6"/>
  <c r="AD160" i="6"/>
  <c r="U162" i="6"/>
  <c r="AC161" i="6"/>
  <c r="AI160" i="6"/>
  <c r="AQ160" i="6" s="1"/>
  <c r="AX160" i="6"/>
  <c r="AG161" i="6"/>
  <c r="AO161" i="6" s="1"/>
  <c r="F162" i="6"/>
  <c r="AE160" i="6"/>
  <c r="AM160" i="6" s="1"/>
  <c r="N160" i="6"/>
  <c r="AU160" i="6"/>
  <c r="O160" i="6"/>
  <c r="AH160" i="6"/>
  <c r="AP160" i="6" s="1"/>
  <c r="AD160" i="5"/>
  <c r="AV160" i="5"/>
  <c r="U162" i="5"/>
  <c r="N160" i="5"/>
  <c r="AE160" i="5"/>
  <c r="AM160" i="5" s="1"/>
  <c r="O160" i="5"/>
  <c r="AL160" i="5" s="1"/>
  <c r="AT160" i="5" s="1"/>
  <c r="AH160" i="5"/>
  <c r="AP160" i="5" s="1"/>
  <c r="AU160" i="5"/>
  <c r="AW160" i="5" s="1"/>
  <c r="AI160" i="5"/>
  <c r="AQ160" i="5" s="1"/>
  <c r="AX160" i="5"/>
  <c r="AF161" i="5"/>
  <c r="AN161" i="5" s="1"/>
  <c r="AG161" i="5"/>
  <c r="AO161" i="5" s="1"/>
  <c r="AJ161" i="5"/>
  <c r="AR161" i="5" s="1"/>
  <c r="F162" i="5"/>
  <c r="AD160" i="4"/>
  <c r="AV160" i="4"/>
  <c r="U162" i="4"/>
  <c r="N160" i="4"/>
  <c r="AE160" i="4"/>
  <c r="AM160" i="4" s="1"/>
  <c r="O160" i="4"/>
  <c r="AL160" i="4" s="1"/>
  <c r="AT160" i="4" s="1"/>
  <c r="AH160" i="4"/>
  <c r="AP160" i="4" s="1"/>
  <c r="AU160" i="4"/>
  <c r="AW160" i="4" s="1"/>
  <c r="AI160" i="4"/>
  <c r="AQ160" i="4" s="1"/>
  <c r="AX160" i="4"/>
  <c r="AF161" i="4"/>
  <c r="AN161" i="4" s="1"/>
  <c r="AJ161" i="4"/>
  <c r="AR161" i="4" s="1"/>
  <c r="F162" i="4"/>
  <c r="AX160" i="3"/>
  <c r="BQ160" i="3"/>
  <c r="S162" i="3"/>
  <c r="BT161" i="3"/>
  <c r="BS161" i="3"/>
  <c r="BD159" i="3"/>
  <c r="BJ159" i="3" s="1"/>
  <c r="BP159" i="3"/>
  <c r="BB160" i="3"/>
  <c r="BH160" i="3" s="1"/>
  <c r="BN160" i="3"/>
  <c r="AB161" i="3"/>
  <c r="AH161" i="3" s="1"/>
  <c r="AE161" i="3"/>
  <c r="AK161" i="3" s="1"/>
  <c r="F162" i="3"/>
  <c r="AC161" i="3"/>
  <c r="AI161" i="3" s="1"/>
  <c r="AD161" i="3"/>
  <c r="AJ161" i="3" s="1"/>
  <c r="M160" i="3"/>
  <c r="AA160" i="3"/>
  <c r="AG160" i="3" s="1"/>
  <c r="AR160" i="3"/>
  <c r="AY160" i="3"/>
  <c r="BE160" i="3" s="1"/>
  <c r="BK160" i="3"/>
  <c r="BW160" i="3" s="1"/>
  <c r="CC160" i="3" s="1"/>
  <c r="BL160" i="3"/>
  <c r="BX160" i="3" s="1"/>
  <c r="CD160" i="3" s="1"/>
  <c r="AZ160" i="3"/>
  <c r="BF160" i="3" s="1"/>
  <c r="BM160" i="3"/>
  <c r="BY160" i="3" s="1"/>
  <c r="CE160" i="3" s="1"/>
  <c r="BA160" i="3"/>
  <c r="BG160" i="3" s="1"/>
  <c r="BC160" i="3"/>
  <c r="BI160" i="3" s="1"/>
  <c r="BO160" i="3"/>
  <c r="CA160" i="3" s="1"/>
  <c r="CG160" i="3" s="1"/>
  <c r="CI159" i="3"/>
  <c r="CJ159" i="3"/>
  <c r="AF159" i="3"/>
  <c r="AL159" i="3" s="1"/>
  <c r="BQ160" i="2"/>
  <c r="AX160" i="2"/>
  <c r="BV160" i="2" s="1"/>
  <c r="BR161" i="2"/>
  <c r="S162" i="2"/>
  <c r="BU161" i="2"/>
  <c r="BP159" i="2"/>
  <c r="CB159" i="2" s="1"/>
  <c r="CH159" i="2" s="1"/>
  <c r="BD159" i="2"/>
  <c r="BJ159" i="2" s="1"/>
  <c r="BK160" i="2"/>
  <c r="BW160" i="2" s="1"/>
  <c r="CC160" i="2" s="1"/>
  <c r="AR160" i="2"/>
  <c r="AY160" i="2"/>
  <c r="BE160" i="2" s="1"/>
  <c r="BM160" i="2"/>
  <c r="BY160" i="2" s="1"/>
  <c r="CE160" i="2" s="1"/>
  <c r="BA160" i="2"/>
  <c r="BG160" i="2" s="1"/>
  <c r="BO160" i="2"/>
  <c r="CA160" i="2" s="1"/>
  <c r="CG160" i="2" s="1"/>
  <c r="BC160" i="2"/>
  <c r="BI160" i="2" s="1"/>
  <c r="M160" i="2"/>
  <c r="AA160" i="2"/>
  <c r="AG160" i="2" s="1"/>
  <c r="BB160" i="2"/>
  <c r="BH160" i="2" s="1"/>
  <c r="BN160" i="2"/>
  <c r="AZ160" i="2"/>
  <c r="BF160" i="2" s="1"/>
  <c r="BL160" i="2"/>
  <c r="BX160" i="2" s="1"/>
  <c r="CD160" i="2" s="1"/>
  <c r="F162" i="2"/>
  <c r="CI159" i="2"/>
  <c r="AF159" i="2"/>
  <c r="AL159" i="2" s="1"/>
  <c r="AX160" i="1"/>
  <c r="BQ160" i="1"/>
  <c r="BR161" i="1"/>
  <c r="BS161" i="1"/>
  <c r="BT161" i="1"/>
  <c r="BU161" i="1"/>
  <c r="S162" i="1"/>
  <c r="BD159" i="1"/>
  <c r="BJ159" i="1" s="1"/>
  <c r="BP159" i="1"/>
  <c r="M160" i="1"/>
  <c r="AA160" i="1"/>
  <c r="AG160" i="1" s="1"/>
  <c r="AR160" i="1"/>
  <c r="AY160" i="1"/>
  <c r="BE160" i="1" s="1"/>
  <c r="BK160" i="1"/>
  <c r="BW160" i="1" s="1"/>
  <c r="CC160" i="1" s="1"/>
  <c r="AZ160" i="1"/>
  <c r="BF160" i="1" s="1"/>
  <c r="BL160" i="1"/>
  <c r="BX160" i="1" s="1"/>
  <c r="CD160" i="1" s="1"/>
  <c r="BA160" i="1"/>
  <c r="BG160" i="1" s="1"/>
  <c r="BM160" i="1"/>
  <c r="BY160" i="1" s="1"/>
  <c r="CE160" i="1" s="1"/>
  <c r="BB160" i="1"/>
  <c r="BH160" i="1" s="1"/>
  <c r="BN160" i="1"/>
  <c r="BZ160" i="1" s="1"/>
  <c r="CF160" i="1" s="1"/>
  <c r="BC160" i="1"/>
  <c r="BI160" i="1" s="1"/>
  <c r="BO160" i="1"/>
  <c r="CA160" i="1" s="1"/>
  <c r="CG160" i="1" s="1"/>
  <c r="AB161" i="1"/>
  <c r="AH161" i="1" s="1"/>
  <c r="AC161" i="1"/>
  <c r="AI161" i="1" s="1"/>
  <c r="AD161" i="1"/>
  <c r="AJ161" i="1" s="1"/>
  <c r="AE161" i="1"/>
  <c r="AK161" i="1" s="1"/>
  <c r="F162" i="1"/>
  <c r="BY159" i="9"/>
  <c r="AW159" i="9"/>
  <c r="BI159" i="9" s="1"/>
  <c r="BT160" i="7"/>
  <c r="AC160" i="6"/>
  <c r="AZ159" i="6"/>
  <c r="AK159" i="6"/>
  <c r="AS159" i="6" s="1"/>
  <c r="AC160" i="5"/>
  <c r="AY160" i="5"/>
  <c r="AK159" i="5"/>
  <c r="AS159" i="5" s="1"/>
  <c r="AZ159" i="5"/>
  <c r="AC160" i="4"/>
  <c r="AY160" i="4"/>
  <c r="AK159" i="4"/>
  <c r="AS159" i="4" s="1"/>
  <c r="BZ159" i="2"/>
  <c r="CF159" i="2" s="1"/>
  <c r="BV159" i="1"/>
  <c r="Z160" i="1"/>
  <c r="CB158" i="1"/>
  <c r="CH158" i="1" s="1"/>
  <c r="AF159" i="1"/>
  <c r="AL159" i="1" s="1"/>
  <c r="BP160" i="9"/>
  <c r="BT160" i="9"/>
  <c r="BP160" i="8"/>
  <c r="BT160" i="8"/>
  <c r="BP160" i="7"/>
  <c r="BT160" i="3"/>
  <c r="BT160" i="2"/>
  <c r="AK160" i="8"/>
  <c r="BR160" i="8"/>
  <c r="BR160" i="7"/>
  <c r="BV159" i="3"/>
  <c r="CB158" i="3"/>
  <c r="CH158" i="3" s="1"/>
  <c r="BW159" i="8"/>
  <c r="AK160" i="7"/>
  <c r="BX159" i="7"/>
  <c r="AW159" i="7"/>
  <c r="BI159" i="7" s="1"/>
  <c r="BY159" i="7"/>
  <c r="AY160" i="6"/>
  <c r="AZ159" i="4"/>
  <c r="Z160" i="3"/>
  <c r="AS411" i="3"/>
  <c r="W411" i="3"/>
  <c r="AW411" i="3"/>
  <c r="Y411" i="3"/>
  <c r="U411" i="3"/>
  <c r="AT411" i="3"/>
  <c r="V411" i="3"/>
  <c r="AV411" i="3"/>
  <c r="X411" i="3"/>
  <c r="AU411" i="3"/>
  <c r="BQ161" i="9" l="1"/>
  <c r="AL161" i="9"/>
  <c r="BR162" i="9"/>
  <c r="BT162" i="9"/>
  <c r="AK162" i="9"/>
  <c r="BS162" i="9"/>
  <c r="Y163" i="9"/>
  <c r="AG411" i="9"/>
  <c r="AH411" i="9"/>
  <c r="AB411" i="9"/>
  <c r="AF411" i="9"/>
  <c r="AC411" i="9"/>
  <c r="AI411" i="9"/>
  <c r="AE411" i="9"/>
  <c r="AD411" i="9"/>
  <c r="AJ411" i="9"/>
  <c r="AW160" i="9"/>
  <c r="BI160" i="9" s="1"/>
  <c r="AT161" i="9"/>
  <c r="BF161" i="9" s="1"/>
  <c r="BM161" i="9"/>
  <c r="AV161" i="9"/>
  <c r="BH161" i="9" s="1"/>
  <c r="BO161" i="9"/>
  <c r="AM161" i="9"/>
  <c r="AY161" i="9" s="1"/>
  <c r="S161" i="9"/>
  <c r="AX161" i="9" s="1"/>
  <c r="BJ161" i="9" s="1"/>
  <c r="AS161" i="9"/>
  <c r="BE161" i="9" s="1"/>
  <c r="BL161" i="9"/>
  <c r="BV161" i="9" s="1"/>
  <c r="AU161" i="9"/>
  <c r="BG161" i="9" s="1"/>
  <c r="BN161" i="9"/>
  <c r="BX161" i="9" s="1"/>
  <c r="AN161" i="9"/>
  <c r="AZ161" i="9" s="1"/>
  <c r="R161" i="9"/>
  <c r="AR161" i="9"/>
  <c r="BD161" i="9" s="1"/>
  <c r="BK161" i="9"/>
  <c r="AP162" i="9"/>
  <c r="BB162" i="9" s="1"/>
  <c r="F163" i="9"/>
  <c r="AO162" i="9"/>
  <c r="BA162" i="9" s="1"/>
  <c r="AQ162" i="9"/>
  <c r="BC162" i="9" s="1"/>
  <c r="BQ161" i="8"/>
  <c r="AL161" i="8"/>
  <c r="Y163" i="8"/>
  <c r="BR162" i="8"/>
  <c r="BT162" i="8"/>
  <c r="AK162" i="8"/>
  <c r="AI411" i="8"/>
  <c r="AJ411" i="8"/>
  <c r="AD411" i="8"/>
  <c r="AC411" i="8"/>
  <c r="AH411" i="8"/>
  <c r="AE411" i="8"/>
  <c r="AG411" i="8"/>
  <c r="AF411" i="8"/>
  <c r="AW160" i="8"/>
  <c r="BI160" i="8" s="1"/>
  <c r="AT161" i="8"/>
  <c r="BF161" i="8" s="1"/>
  <c r="BM161" i="8"/>
  <c r="BW161" i="8" s="1"/>
  <c r="R161" i="8"/>
  <c r="AN161" i="8"/>
  <c r="AZ161" i="8" s="1"/>
  <c r="AS161" i="8"/>
  <c r="BE161" i="8" s="1"/>
  <c r="S161" i="8"/>
  <c r="AX161" i="8" s="1"/>
  <c r="BJ161" i="8" s="1"/>
  <c r="BL161" i="8"/>
  <c r="BV161" i="8" s="1"/>
  <c r="AR161" i="8"/>
  <c r="BD161" i="8" s="1"/>
  <c r="BK161" i="8"/>
  <c r="BN161" i="8"/>
  <c r="AU161" i="8"/>
  <c r="BG161" i="8" s="1"/>
  <c r="AM161" i="8"/>
  <c r="AY161" i="8" s="1"/>
  <c r="AP162" i="8"/>
  <c r="BB162" i="8" s="1"/>
  <c r="F163" i="8"/>
  <c r="AO162" i="8"/>
  <c r="BA162" i="8" s="1"/>
  <c r="AQ162" i="8"/>
  <c r="BC162" i="8" s="1"/>
  <c r="AV161" i="8"/>
  <c r="BH161" i="8" s="1"/>
  <c r="BO161" i="8"/>
  <c r="BY161" i="8" s="1"/>
  <c r="AK411" i="8"/>
  <c r="AL161" i="7"/>
  <c r="BQ161" i="7"/>
  <c r="Y163" i="7"/>
  <c r="BT162" i="7"/>
  <c r="AH411" i="7"/>
  <c r="AJ411" i="7"/>
  <c r="AG411" i="7"/>
  <c r="AB411" i="7"/>
  <c r="AI411" i="7"/>
  <c r="AF411" i="7"/>
  <c r="AE411" i="7"/>
  <c r="AC411" i="7"/>
  <c r="AD411" i="7"/>
  <c r="AW160" i="7"/>
  <c r="BI160" i="7" s="1"/>
  <c r="R161" i="7"/>
  <c r="AN161" i="7"/>
  <c r="AZ161" i="7" s="1"/>
  <c r="S161" i="7"/>
  <c r="AX161" i="7" s="1"/>
  <c r="BJ161" i="7" s="1"/>
  <c r="AS161" i="7"/>
  <c r="BE161" i="7" s="1"/>
  <c r="BL161" i="7"/>
  <c r="BV161" i="7" s="1"/>
  <c r="AU161" i="7"/>
  <c r="BG161" i="7" s="1"/>
  <c r="BN161" i="7"/>
  <c r="AO162" i="7"/>
  <c r="BA162" i="7" s="1"/>
  <c r="AQ162" i="7"/>
  <c r="BC162" i="7" s="1"/>
  <c r="F163" i="7"/>
  <c r="AM162" i="7"/>
  <c r="AY162" i="7" s="1"/>
  <c r="AP162" i="7"/>
  <c r="BB162" i="7" s="1"/>
  <c r="BK161" i="7"/>
  <c r="AR161" i="7"/>
  <c r="BD161" i="7" s="1"/>
  <c r="AM161" i="7"/>
  <c r="AY161" i="7" s="1"/>
  <c r="AT161" i="7"/>
  <c r="BF161" i="7" s="1"/>
  <c r="BM161" i="7"/>
  <c r="BO161" i="7"/>
  <c r="BY161" i="7" s="1"/>
  <c r="AV161" i="7"/>
  <c r="BH161" i="7" s="1"/>
  <c r="AV161" i="6"/>
  <c r="AD161" i="6"/>
  <c r="U163" i="6"/>
  <c r="AY162" i="6"/>
  <c r="O161" i="6"/>
  <c r="AL161" i="6" s="1"/>
  <c r="AT161" i="6" s="1"/>
  <c r="AU161" i="6"/>
  <c r="AH161" i="6"/>
  <c r="AP161" i="6" s="1"/>
  <c r="N161" i="6"/>
  <c r="AE161" i="6"/>
  <c r="AM161" i="6" s="1"/>
  <c r="AX161" i="6"/>
  <c r="AI161" i="6"/>
  <c r="AQ161" i="6" s="1"/>
  <c r="F163" i="6"/>
  <c r="AF162" i="6"/>
  <c r="AN162" i="6" s="1"/>
  <c r="AJ162" i="6"/>
  <c r="AR162" i="6" s="1"/>
  <c r="AG162" i="6"/>
  <c r="AO162" i="6" s="1"/>
  <c r="X411" i="6"/>
  <c r="AB411" i="6"/>
  <c r="AA411" i="6"/>
  <c r="Z411" i="6"/>
  <c r="Y411" i="6"/>
  <c r="W411" i="6"/>
  <c r="AK160" i="6"/>
  <c r="AS160" i="6" s="1"/>
  <c r="AD161" i="5"/>
  <c r="AV161" i="5"/>
  <c r="U163" i="5"/>
  <c r="Z411" i="5"/>
  <c r="AB411" i="5"/>
  <c r="AA411" i="5"/>
  <c r="W411" i="5"/>
  <c r="X411" i="5"/>
  <c r="Y411" i="5"/>
  <c r="AK160" i="5"/>
  <c r="AS160" i="5" s="1"/>
  <c r="N161" i="5"/>
  <c r="AE161" i="5"/>
  <c r="AM161" i="5" s="1"/>
  <c r="O161" i="5"/>
  <c r="AL161" i="5" s="1"/>
  <c r="AT161" i="5" s="1"/>
  <c r="AH161" i="5"/>
  <c r="AP161" i="5" s="1"/>
  <c r="AU161" i="5"/>
  <c r="AW161" i="5" s="1"/>
  <c r="AI161" i="5"/>
  <c r="AQ161" i="5" s="1"/>
  <c r="AX161" i="5"/>
  <c r="AF162" i="5"/>
  <c r="AN162" i="5" s="1"/>
  <c r="AG162" i="5"/>
  <c r="AO162" i="5" s="1"/>
  <c r="F163" i="5"/>
  <c r="AD161" i="4"/>
  <c r="AV161" i="4"/>
  <c r="U163" i="4"/>
  <c r="X411" i="4"/>
  <c r="W411" i="4"/>
  <c r="AB411" i="4"/>
  <c r="Z411" i="4"/>
  <c r="Y411" i="4"/>
  <c r="AA411" i="4"/>
  <c r="AK160" i="4"/>
  <c r="AS160" i="4" s="1"/>
  <c r="N161" i="4"/>
  <c r="AE161" i="4"/>
  <c r="AM161" i="4" s="1"/>
  <c r="O161" i="4"/>
  <c r="AL161" i="4" s="1"/>
  <c r="AT161" i="4" s="1"/>
  <c r="AH161" i="4"/>
  <c r="AP161" i="4" s="1"/>
  <c r="AU161" i="4"/>
  <c r="AW161" i="4" s="1"/>
  <c r="AI161" i="4"/>
  <c r="AQ161" i="4" s="1"/>
  <c r="AX161" i="4"/>
  <c r="AF162" i="4"/>
  <c r="AN162" i="4" s="1"/>
  <c r="AJ162" i="4"/>
  <c r="AR162" i="4" s="1"/>
  <c r="F163" i="4"/>
  <c r="BR162" i="3"/>
  <c r="Z162" i="3"/>
  <c r="BT162" i="3"/>
  <c r="BU162" i="3"/>
  <c r="S163" i="3"/>
  <c r="AX161" i="3"/>
  <c r="BQ161" i="3"/>
  <c r="BM161" i="3"/>
  <c r="BY161" i="3" s="1"/>
  <c r="CE161" i="3" s="1"/>
  <c r="BA161" i="3"/>
  <c r="BG161" i="3" s="1"/>
  <c r="AB162" i="3"/>
  <c r="AH162" i="3" s="1"/>
  <c r="AE162" i="3"/>
  <c r="AK162" i="3" s="1"/>
  <c r="AC162" i="3"/>
  <c r="AI162" i="3" s="1"/>
  <c r="F163" i="3"/>
  <c r="AD162" i="3"/>
  <c r="AJ162" i="3" s="1"/>
  <c r="AZ161" i="3"/>
  <c r="BF161" i="3" s="1"/>
  <c r="BL161" i="3"/>
  <c r="BN161" i="3"/>
  <c r="BZ161" i="3" s="1"/>
  <c r="CF161" i="3" s="1"/>
  <c r="BB161" i="3"/>
  <c r="BH161" i="3" s="1"/>
  <c r="BC161" i="3"/>
  <c r="BI161" i="3" s="1"/>
  <c r="BO161" i="3"/>
  <c r="M161" i="3"/>
  <c r="AA161" i="3"/>
  <c r="AG161" i="3" s="1"/>
  <c r="AY161" i="3"/>
  <c r="BE161" i="3" s="1"/>
  <c r="AR161" i="3"/>
  <c r="BK161" i="3"/>
  <c r="BW161" i="3" s="1"/>
  <c r="CC161" i="3" s="1"/>
  <c r="CJ160" i="3"/>
  <c r="AF160" i="3"/>
  <c r="AL160" i="3" s="1"/>
  <c r="CI160" i="3"/>
  <c r="BP160" i="3"/>
  <c r="BD160" i="3"/>
  <c r="BJ160" i="3" s="1"/>
  <c r="BT162" i="2"/>
  <c r="S163" i="2"/>
  <c r="BR162" i="2"/>
  <c r="BU162" i="2"/>
  <c r="AX161" i="2"/>
  <c r="BQ161" i="2"/>
  <c r="BD160" i="2"/>
  <c r="BJ160" i="2" s="1"/>
  <c r="BP160" i="2"/>
  <c r="CB160" i="2" s="1"/>
  <c r="CH160" i="2" s="1"/>
  <c r="AV411" i="2"/>
  <c r="AT411" i="2"/>
  <c r="AS411" i="2"/>
  <c r="X411" i="2"/>
  <c r="AW411" i="2"/>
  <c r="U411" i="2"/>
  <c r="Y411" i="2"/>
  <c r="W411" i="2"/>
  <c r="AU411" i="2"/>
  <c r="V411" i="2"/>
  <c r="AF160" i="2"/>
  <c r="AL160" i="2" s="1"/>
  <c r="CI160" i="2"/>
  <c r="AY161" i="2"/>
  <c r="BE161" i="2" s="1"/>
  <c r="BK161" i="2"/>
  <c r="BW161" i="2" s="1"/>
  <c r="CC161" i="2" s="1"/>
  <c r="AR161" i="2"/>
  <c r="BN161" i="2"/>
  <c r="BB161" i="2"/>
  <c r="BH161" i="2" s="1"/>
  <c r="M161" i="2"/>
  <c r="AA161" i="2"/>
  <c r="AG161" i="2" s="1"/>
  <c r="BL161" i="2"/>
  <c r="BX161" i="2" s="1"/>
  <c r="CD161" i="2" s="1"/>
  <c r="AZ161" i="2"/>
  <c r="BF161" i="2" s="1"/>
  <c r="F163" i="2"/>
  <c r="BO161" i="2"/>
  <c r="CA161" i="2" s="1"/>
  <c r="CG161" i="2" s="1"/>
  <c r="BC161" i="2"/>
  <c r="BI161" i="2" s="1"/>
  <c r="BA161" i="2"/>
  <c r="BG161" i="2" s="1"/>
  <c r="BM161" i="2"/>
  <c r="AX161" i="1"/>
  <c r="BQ161" i="1"/>
  <c r="BR162" i="1"/>
  <c r="BS162" i="1"/>
  <c r="BT162" i="1"/>
  <c r="BU162" i="1"/>
  <c r="S163" i="1"/>
  <c r="V411" i="1"/>
  <c r="AW411" i="1"/>
  <c r="Y411" i="1"/>
  <c r="X411" i="1"/>
  <c r="AV411" i="1"/>
  <c r="AT411" i="1"/>
  <c r="U411" i="1"/>
  <c r="AS411" i="1"/>
  <c r="W411" i="1"/>
  <c r="AU411" i="1"/>
  <c r="AF160" i="1"/>
  <c r="AL160" i="1" s="1"/>
  <c r="BD160" i="1"/>
  <c r="BJ160" i="1" s="1"/>
  <c r="BP160" i="1"/>
  <c r="M161" i="1"/>
  <c r="AA161" i="1"/>
  <c r="AG161" i="1" s="1"/>
  <c r="AR161" i="1"/>
  <c r="AY161" i="1"/>
  <c r="BE161" i="1" s="1"/>
  <c r="BK161" i="1"/>
  <c r="BW161" i="1" s="1"/>
  <c r="CC161" i="1" s="1"/>
  <c r="AZ161" i="1"/>
  <c r="BF161" i="1" s="1"/>
  <c r="BL161" i="1"/>
  <c r="BX161" i="1" s="1"/>
  <c r="CD161" i="1" s="1"/>
  <c r="BA161" i="1"/>
  <c r="BG161" i="1" s="1"/>
  <c r="BM161" i="1"/>
  <c r="BY161" i="1" s="1"/>
  <c r="CE161" i="1" s="1"/>
  <c r="BB161" i="1"/>
  <c r="BH161" i="1" s="1"/>
  <c r="BN161" i="1"/>
  <c r="BZ161" i="1" s="1"/>
  <c r="CF161" i="1" s="1"/>
  <c r="BC161" i="1"/>
  <c r="BI161" i="1" s="1"/>
  <c r="BO161" i="1"/>
  <c r="CA161" i="1" s="1"/>
  <c r="CG161" i="1" s="1"/>
  <c r="AB162" i="1"/>
  <c r="AH162" i="1" s="1"/>
  <c r="AC162" i="1"/>
  <c r="AI162" i="1" s="1"/>
  <c r="AD162" i="1"/>
  <c r="AJ162" i="1" s="1"/>
  <c r="AE162" i="1"/>
  <c r="AK162" i="1" s="1"/>
  <c r="F163" i="1"/>
  <c r="AX411" i="3"/>
  <c r="BQ411" i="3"/>
  <c r="BU411" i="3"/>
  <c r="Z411" i="3"/>
  <c r="BR411" i="3"/>
  <c r="BT411" i="3"/>
  <c r="BS411" i="3"/>
  <c r="BR161" i="9"/>
  <c r="BY160" i="9"/>
  <c r="BU160" i="9"/>
  <c r="AK161" i="8"/>
  <c r="AK161" i="7"/>
  <c r="AY161" i="6"/>
  <c r="AJ161" i="6"/>
  <c r="AR161" i="6" s="1"/>
  <c r="AF161" i="6"/>
  <c r="AN161" i="6" s="1"/>
  <c r="AW160" i="6"/>
  <c r="AL160" i="6"/>
  <c r="AT160" i="6" s="1"/>
  <c r="AC161" i="5"/>
  <c r="AY161" i="5"/>
  <c r="AZ160" i="5"/>
  <c r="AC161" i="4"/>
  <c r="AZ160" i="4"/>
  <c r="BU161" i="3"/>
  <c r="AC161" i="2"/>
  <c r="AI161" i="2" s="1"/>
  <c r="AB161" i="2"/>
  <c r="AH161" i="2" s="1"/>
  <c r="AE161" i="2"/>
  <c r="AK161" i="2" s="1"/>
  <c r="AD161" i="2"/>
  <c r="AJ161" i="2" s="1"/>
  <c r="BV160" i="1"/>
  <c r="Z161" i="1"/>
  <c r="CB159" i="1"/>
  <c r="CH159" i="1" s="1"/>
  <c r="BS161" i="8"/>
  <c r="BR161" i="7"/>
  <c r="BY160" i="7"/>
  <c r="AY161" i="4"/>
  <c r="CB159" i="3"/>
  <c r="CH159" i="3" s="1"/>
  <c r="BP161" i="9"/>
  <c r="AK161" i="9"/>
  <c r="BW160" i="8"/>
  <c r="BY160" i="8"/>
  <c r="BP161" i="7"/>
  <c r="Z161" i="3"/>
  <c r="BT161" i="2"/>
  <c r="Z161" i="2"/>
  <c r="BU160" i="8"/>
  <c r="BU160" i="7"/>
  <c r="BW160" i="7"/>
  <c r="BZ160" i="3"/>
  <c r="CF160" i="3" s="1"/>
  <c r="BZ160" i="2"/>
  <c r="CF160" i="2" s="1"/>
  <c r="BT161" i="9"/>
  <c r="BP161" i="8"/>
  <c r="BS161" i="7"/>
  <c r="AZ160" i="6"/>
  <c r="AG161" i="4"/>
  <c r="AO161" i="4" s="1"/>
  <c r="BV160" i="3"/>
  <c r="BR161" i="3"/>
  <c r="BS161" i="2"/>
  <c r="AL162" i="9" l="1"/>
  <c r="BQ162" i="9"/>
  <c r="BR163" i="9"/>
  <c r="BT163" i="9"/>
  <c r="Y164" i="9"/>
  <c r="BS163" i="9"/>
  <c r="AK163" i="9"/>
  <c r="AL411" i="9"/>
  <c r="AZ411" i="9" s="1"/>
  <c r="BQ411" i="9"/>
  <c r="BR411" i="9"/>
  <c r="AK411" i="9"/>
  <c r="BP411" i="9"/>
  <c r="BS411" i="9"/>
  <c r="BT411" i="9"/>
  <c r="AW161" i="9"/>
  <c r="BI161" i="9" s="1"/>
  <c r="S162" i="9"/>
  <c r="AX162" i="9" s="1"/>
  <c r="BJ162" i="9" s="1"/>
  <c r="BL162" i="9"/>
  <c r="BV162" i="9" s="1"/>
  <c r="AS162" i="9"/>
  <c r="BE162" i="9" s="1"/>
  <c r="AT162" i="9"/>
  <c r="BF162" i="9" s="1"/>
  <c r="BM162" i="9"/>
  <c r="BW162" i="9" s="1"/>
  <c r="AV162" i="9"/>
  <c r="BH162" i="9" s="1"/>
  <c r="BO162" i="9"/>
  <c r="BY162" i="9" s="1"/>
  <c r="BK162" i="9"/>
  <c r="BU162" i="9" s="1"/>
  <c r="AR162" i="9"/>
  <c r="BD162" i="9" s="1"/>
  <c r="F164" i="9"/>
  <c r="AP163" i="9"/>
  <c r="BB163" i="9" s="1"/>
  <c r="AQ163" i="9"/>
  <c r="BC163" i="9" s="1"/>
  <c r="AO163" i="9"/>
  <c r="BA163" i="9" s="1"/>
  <c r="R162" i="9"/>
  <c r="AN162" i="9"/>
  <c r="AZ162" i="9" s="1"/>
  <c r="AU162" i="9"/>
  <c r="BG162" i="9" s="1"/>
  <c r="BN162" i="9"/>
  <c r="BX162" i="9" s="1"/>
  <c r="BT163" i="8"/>
  <c r="BS163" i="8"/>
  <c r="Y164" i="8"/>
  <c r="AL162" i="8"/>
  <c r="BQ162" i="8"/>
  <c r="BS411" i="8"/>
  <c r="BT411" i="8"/>
  <c r="BR411" i="8"/>
  <c r="BQ411" i="8"/>
  <c r="AL411" i="8"/>
  <c r="BP411" i="8"/>
  <c r="AW161" i="8"/>
  <c r="BI161" i="8" s="1"/>
  <c r="R162" i="8"/>
  <c r="AN162" i="8"/>
  <c r="AZ162" i="8" s="1"/>
  <c r="AU162" i="8"/>
  <c r="BG162" i="8" s="1"/>
  <c r="BN162" i="8"/>
  <c r="BX162" i="8" s="1"/>
  <c r="AR162" i="8"/>
  <c r="BD162" i="8" s="1"/>
  <c r="BK162" i="8"/>
  <c r="BU162" i="8" s="1"/>
  <c r="AT162" i="8"/>
  <c r="BF162" i="8" s="1"/>
  <c r="BM162" i="8"/>
  <c r="BW162" i="8" s="1"/>
  <c r="BO162" i="8"/>
  <c r="BY162" i="8" s="1"/>
  <c r="AV162" i="8"/>
  <c r="BH162" i="8" s="1"/>
  <c r="AO163" i="8"/>
  <c r="BA163" i="8" s="1"/>
  <c r="AQ163" i="8"/>
  <c r="BC163" i="8" s="1"/>
  <c r="AP163" i="8"/>
  <c r="BB163" i="8" s="1"/>
  <c r="F164" i="8"/>
  <c r="BL162" i="8"/>
  <c r="BV162" i="8" s="1"/>
  <c r="AS162" i="8"/>
  <c r="BE162" i="8" s="1"/>
  <c r="S162" i="8"/>
  <c r="AX162" i="8" s="1"/>
  <c r="BJ162" i="8" s="1"/>
  <c r="AL162" i="7"/>
  <c r="BQ162" i="7"/>
  <c r="Y164" i="7"/>
  <c r="BS163" i="7"/>
  <c r="BR411" i="7"/>
  <c r="BT411" i="7"/>
  <c r="AL411" i="7"/>
  <c r="BQ411" i="7"/>
  <c r="AK411" i="7"/>
  <c r="BS411" i="7"/>
  <c r="BP411" i="7"/>
  <c r="AW161" i="7"/>
  <c r="BI161" i="7" s="1"/>
  <c r="S162" i="7"/>
  <c r="AX162" i="7" s="1"/>
  <c r="BJ162" i="7" s="1"/>
  <c r="AS162" i="7"/>
  <c r="BE162" i="7" s="1"/>
  <c r="BL162" i="7"/>
  <c r="BV162" i="7" s="1"/>
  <c r="AU162" i="7"/>
  <c r="BG162" i="7" s="1"/>
  <c r="BN162" i="7"/>
  <c r="BX162" i="7" s="1"/>
  <c r="AQ163" i="7"/>
  <c r="BC163" i="7" s="1"/>
  <c r="AO163" i="7"/>
  <c r="BA163" i="7" s="1"/>
  <c r="F164" i="7"/>
  <c r="BK162" i="7"/>
  <c r="BU162" i="7" s="1"/>
  <c r="AR162" i="7"/>
  <c r="BD162" i="7" s="1"/>
  <c r="AV162" i="7"/>
  <c r="BH162" i="7" s="1"/>
  <c r="BO162" i="7"/>
  <c r="BY162" i="7" s="1"/>
  <c r="R162" i="7"/>
  <c r="AW162" i="7" s="1"/>
  <c r="BI162" i="7" s="1"/>
  <c r="AN162" i="7"/>
  <c r="AZ162" i="7" s="1"/>
  <c r="AT162" i="7"/>
  <c r="BF162" i="7" s="1"/>
  <c r="BM162" i="7"/>
  <c r="BW162" i="7" s="1"/>
  <c r="U164" i="6"/>
  <c r="AC163" i="6"/>
  <c r="AY163" i="6"/>
  <c r="AD162" i="6"/>
  <c r="AV162" i="6"/>
  <c r="AK161" i="6"/>
  <c r="AS161" i="6" s="1"/>
  <c r="AH162" i="6"/>
  <c r="AP162" i="6" s="1"/>
  <c r="AU162" i="6"/>
  <c r="AW162" i="6" s="1"/>
  <c r="O162" i="6"/>
  <c r="AL162" i="6" s="1"/>
  <c r="AT162" i="6" s="1"/>
  <c r="AF163" i="6"/>
  <c r="AN163" i="6" s="1"/>
  <c r="AG163" i="6"/>
  <c r="AO163" i="6" s="1"/>
  <c r="AJ163" i="6"/>
  <c r="AR163" i="6" s="1"/>
  <c r="F164" i="6"/>
  <c r="AI162" i="6"/>
  <c r="AQ162" i="6" s="1"/>
  <c r="AX162" i="6"/>
  <c r="AZ162" i="6" s="1"/>
  <c r="AE162" i="6"/>
  <c r="AM162" i="6" s="1"/>
  <c r="N162" i="6"/>
  <c r="AY411" i="6"/>
  <c r="AV411" i="6"/>
  <c r="AD411" i="6"/>
  <c r="AC411" i="6"/>
  <c r="AD162" i="5"/>
  <c r="AV162" i="5"/>
  <c r="U164" i="5"/>
  <c r="AD411" i="5"/>
  <c r="AV411" i="5"/>
  <c r="AY411" i="5"/>
  <c r="AC411" i="5"/>
  <c r="AK161" i="5"/>
  <c r="AS161" i="5" s="1"/>
  <c r="N162" i="5"/>
  <c r="AE162" i="5"/>
  <c r="AM162" i="5" s="1"/>
  <c r="O162" i="5"/>
  <c r="AL162" i="5" s="1"/>
  <c r="AT162" i="5" s="1"/>
  <c r="AH162" i="5"/>
  <c r="AP162" i="5" s="1"/>
  <c r="AU162" i="5"/>
  <c r="AW162" i="5" s="1"/>
  <c r="AI162" i="5"/>
  <c r="AQ162" i="5" s="1"/>
  <c r="AX162" i="5"/>
  <c r="AF163" i="5"/>
  <c r="AN163" i="5" s="1"/>
  <c r="AJ163" i="5"/>
  <c r="AR163" i="5" s="1"/>
  <c r="F164" i="5"/>
  <c r="AD162" i="4"/>
  <c r="AV162" i="4"/>
  <c r="U164" i="4"/>
  <c r="AC411" i="4"/>
  <c r="AD411" i="4"/>
  <c r="AV411" i="4"/>
  <c r="AY411" i="4"/>
  <c r="AK161" i="4"/>
  <c r="AS161" i="4" s="1"/>
  <c r="N162" i="4"/>
  <c r="AE162" i="4"/>
  <c r="AM162" i="4" s="1"/>
  <c r="O162" i="4"/>
  <c r="AL162" i="4" s="1"/>
  <c r="AT162" i="4" s="1"/>
  <c r="AH162" i="4"/>
  <c r="AP162" i="4" s="1"/>
  <c r="AU162" i="4"/>
  <c r="AW162" i="4" s="1"/>
  <c r="AI162" i="4"/>
  <c r="AQ162" i="4" s="1"/>
  <c r="AX162" i="4"/>
  <c r="AF163" i="4"/>
  <c r="AN163" i="4" s="1"/>
  <c r="F164" i="4"/>
  <c r="BQ162" i="3"/>
  <c r="AX162" i="3"/>
  <c r="BV162" i="3" s="1"/>
  <c r="BR163" i="3"/>
  <c r="BT163" i="3"/>
  <c r="BS163" i="3"/>
  <c r="S164" i="3"/>
  <c r="AY162" i="3"/>
  <c r="BE162" i="3" s="1"/>
  <c r="AR162" i="3"/>
  <c r="BK162" i="3"/>
  <c r="BW162" i="3" s="1"/>
  <c r="CC162" i="3" s="1"/>
  <c r="BN162" i="3"/>
  <c r="BZ162" i="3" s="1"/>
  <c r="CF162" i="3" s="1"/>
  <c r="BB162" i="3"/>
  <c r="BH162" i="3" s="1"/>
  <c r="BC162" i="3"/>
  <c r="BI162" i="3" s="1"/>
  <c r="BO162" i="3"/>
  <c r="CA162" i="3" s="1"/>
  <c r="CG162" i="3" s="1"/>
  <c r="M162" i="3"/>
  <c r="AA162" i="3"/>
  <c r="AG162" i="3" s="1"/>
  <c r="BA162" i="3"/>
  <c r="BG162" i="3" s="1"/>
  <c r="BM162" i="3"/>
  <c r="BY162" i="3" s="1"/>
  <c r="CE162" i="3" s="1"/>
  <c r="AE163" i="3"/>
  <c r="AK163" i="3" s="1"/>
  <c r="F164" i="3"/>
  <c r="BL162" i="3"/>
  <c r="BX162" i="3" s="1"/>
  <c r="CD162" i="3" s="1"/>
  <c r="AZ162" i="3"/>
  <c r="BF162" i="3" s="1"/>
  <c r="CI161" i="3"/>
  <c r="CJ161" i="3"/>
  <c r="AF161" i="3"/>
  <c r="AL161" i="3" s="1"/>
  <c r="BP161" i="3"/>
  <c r="BD161" i="3"/>
  <c r="BJ161" i="3" s="1"/>
  <c r="BT163" i="2"/>
  <c r="BS163" i="2"/>
  <c r="BU163" i="2"/>
  <c r="BR163" i="2"/>
  <c r="S164" i="2"/>
  <c r="BQ162" i="2"/>
  <c r="AX162" i="2"/>
  <c r="BV162" i="2" s="1"/>
  <c r="BT411" i="2"/>
  <c r="BR411" i="2"/>
  <c r="AX411" i="2"/>
  <c r="BQ411" i="2"/>
  <c r="BU411" i="2"/>
  <c r="Z411" i="2"/>
  <c r="BS411" i="2"/>
  <c r="BD161" i="2"/>
  <c r="BJ161" i="2" s="1"/>
  <c r="BP161" i="2"/>
  <c r="CB161" i="2" s="1"/>
  <c r="CH161" i="2" s="1"/>
  <c r="CI161" i="2"/>
  <c r="AF161" i="2"/>
  <c r="AL161" i="2" s="1"/>
  <c r="AZ162" i="2"/>
  <c r="BF162" i="2" s="1"/>
  <c r="BL162" i="2"/>
  <c r="BX162" i="2" s="1"/>
  <c r="CD162" i="2" s="1"/>
  <c r="BB162" i="2"/>
  <c r="BH162" i="2" s="1"/>
  <c r="BN162" i="2"/>
  <c r="BZ162" i="2" s="1"/>
  <c r="CF162" i="2" s="1"/>
  <c r="AR162" i="2"/>
  <c r="AY162" i="2"/>
  <c r="BE162" i="2" s="1"/>
  <c r="BK162" i="2"/>
  <c r="BW162" i="2" s="1"/>
  <c r="CC162" i="2" s="1"/>
  <c r="AC163" i="2"/>
  <c r="AI163" i="2" s="1"/>
  <c r="F164" i="2"/>
  <c r="AE163" i="2"/>
  <c r="AK163" i="2" s="1"/>
  <c r="AB163" i="2"/>
  <c r="AH163" i="2" s="1"/>
  <c r="AD163" i="2"/>
  <c r="AJ163" i="2" s="1"/>
  <c r="AA162" i="2"/>
  <c r="AG162" i="2" s="1"/>
  <c r="M162" i="2"/>
  <c r="BA162" i="2"/>
  <c r="BG162" i="2" s="1"/>
  <c r="BM162" i="2"/>
  <c r="BY162" i="2" s="1"/>
  <c r="CE162" i="2" s="1"/>
  <c r="BC162" i="2"/>
  <c r="BI162" i="2" s="1"/>
  <c r="BO162" i="2"/>
  <c r="CA162" i="2" s="1"/>
  <c r="CG162" i="2" s="1"/>
  <c r="AX162" i="1"/>
  <c r="BV162" i="1" s="1"/>
  <c r="BQ162" i="1"/>
  <c r="BR163" i="1"/>
  <c r="BS163" i="1"/>
  <c r="BT163" i="1"/>
  <c r="BU163" i="1"/>
  <c r="S164" i="1"/>
  <c r="BU411" i="1"/>
  <c r="BT411" i="1"/>
  <c r="BR411" i="1"/>
  <c r="Z411" i="1"/>
  <c r="AX411" i="1"/>
  <c r="BV411" i="1" s="1"/>
  <c r="BQ411" i="1"/>
  <c r="BS411" i="1"/>
  <c r="AF161" i="1"/>
  <c r="AL161" i="1" s="1"/>
  <c r="BD161" i="1"/>
  <c r="BJ161" i="1" s="1"/>
  <c r="BP161" i="1"/>
  <c r="CB161" i="1" s="1"/>
  <c r="CH161" i="1" s="1"/>
  <c r="M162" i="1"/>
  <c r="AA162" i="1"/>
  <c r="AG162" i="1" s="1"/>
  <c r="AR162" i="1"/>
  <c r="AY162" i="1"/>
  <c r="BE162" i="1" s="1"/>
  <c r="BK162" i="1"/>
  <c r="BW162" i="1" s="1"/>
  <c r="CC162" i="1" s="1"/>
  <c r="AZ162" i="1"/>
  <c r="BF162" i="1" s="1"/>
  <c r="BL162" i="1"/>
  <c r="BX162" i="1" s="1"/>
  <c r="CD162" i="1" s="1"/>
  <c r="BA162" i="1"/>
  <c r="BG162" i="1" s="1"/>
  <c r="BM162" i="1"/>
  <c r="BY162" i="1" s="1"/>
  <c r="CE162" i="1" s="1"/>
  <c r="BB162" i="1"/>
  <c r="BH162" i="1" s="1"/>
  <c r="BN162" i="1"/>
  <c r="BZ162" i="1" s="1"/>
  <c r="CF162" i="1" s="1"/>
  <c r="BC162" i="1"/>
  <c r="BI162" i="1" s="1"/>
  <c r="BO162" i="1"/>
  <c r="CA162" i="1" s="1"/>
  <c r="CG162" i="1" s="1"/>
  <c r="AB163" i="1"/>
  <c r="AH163" i="1" s="1"/>
  <c r="AC163" i="1"/>
  <c r="AI163" i="1" s="1"/>
  <c r="AD163" i="1"/>
  <c r="AJ163" i="1" s="1"/>
  <c r="AE163" i="1"/>
  <c r="AK163" i="1" s="1"/>
  <c r="F164" i="1"/>
  <c r="BV161" i="3"/>
  <c r="AC162" i="6"/>
  <c r="AW161" i="6"/>
  <c r="AZ161" i="6"/>
  <c r="AC162" i="4"/>
  <c r="AZ161" i="4"/>
  <c r="BZ161" i="2"/>
  <c r="CF161" i="2" s="1"/>
  <c r="AB162" i="2"/>
  <c r="AH162" i="2" s="1"/>
  <c r="AD162" i="2"/>
  <c r="AJ162" i="2" s="1"/>
  <c r="AE162" i="2"/>
  <c r="AK162" i="2" s="1"/>
  <c r="AC162" i="2"/>
  <c r="AI162" i="2" s="1"/>
  <c r="BY161" i="2"/>
  <c r="CE161" i="2" s="1"/>
  <c r="BV161" i="1"/>
  <c r="Z162" i="1"/>
  <c r="BP162" i="9"/>
  <c r="BU161" i="9"/>
  <c r="BS162" i="8"/>
  <c r="BX161" i="8"/>
  <c r="AK162" i="7"/>
  <c r="BX161" i="7"/>
  <c r="BS162" i="2"/>
  <c r="BY161" i="9"/>
  <c r="BP162" i="7"/>
  <c r="AY162" i="5"/>
  <c r="AG162" i="4"/>
  <c r="AO162" i="4" s="1"/>
  <c r="BX161" i="3"/>
  <c r="CD161" i="3" s="1"/>
  <c r="CA161" i="3"/>
  <c r="CG161" i="3" s="1"/>
  <c r="Z162" i="2"/>
  <c r="BS162" i="7"/>
  <c r="BU161" i="7"/>
  <c r="BW161" i="7"/>
  <c r="BS162" i="3"/>
  <c r="BV411" i="3"/>
  <c r="BW161" i="9"/>
  <c r="BR162" i="7"/>
  <c r="AJ162" i="5"/>
  <c r="AR162" i="5" s="1"/>
  <c r="CB160" i="3"/>
  <c r="CH160" i="3" s="1"/>
  <c r="BP162" i="8"/>
  <c r="BU161" i="8"/>
  <c r="AC162" i="5"/>
  <c r="AZ161" i="5"/>
  <c r="AY162" i="4"/>
  <c r="BV161" i="2"/>
  <c r="CB160" i="1"/>
  <c r="CH160" i="1" s="1"/>
  <c r="AM162" i="9"/>
  <c r="AY162" i="9" s="1"/>
  <c r="AM162" i="8"/>
  <c r="AY162" i="8" s="1"/>
  <c r="AZ162" i="4" l="1"/>
  <c r="AZ162" i="5"/>
  <c r="BR164" i="9"/>
  <c r="BT164" i="9"/>
  <c r="Y165" i="9"/>
  <c r="AL163" i="9"/>
  <c r="BQ163" i="9"/>
  <c r="AQ164" i="9"/>
  <c r="BC164" i="9" s="1"/>
  <c r="AM164" i="9"/>
  <c r="AY164" i="9" s="1"/>
  <c r="AO164" i="9"/>
  <c r="BA164" i="9" s="1"/>
  <c r="F165" i="9"/>
  <c r="AP164" i="9"/>
  <c r="BB164" i="9" s="1"/>
  <c r="AR163" i="9"/>
  <c r="BD163" i="9" s="1"/>
  <c r="BK163" i="9"/>
  <c r="BM163" i="9"/>
  <c r="BW163" i="9" s="1"/>
  <c r="AT163" i="9"/>
  <c r="BF163" i="9" s="1"/>
  <c r="BO163" i="9"/>
  <c r="BY163" i="9" s="1"/>
  <c r="AV163" i="9"/>
  <c r="BH163" i="9" s="1"/>
  <c r="AN163" i="9"/>
  <c r="AZ163" i="9" s="1"/>
  <c r="R163" i="9"/>
  <c r="AW163" i="9" s="1"/>
  <c r="BI163" i="9" s="1"/>
  <c r="BN163" i="9"/>
  <c r="BX163" i="9" s="1"/>
  <c r="AU163" i="9"/>
  <c r="BG163" i="9" s="1"/>
  <c r="S163" i="9"/>
  <c r="AX163" i="9" s="1"/>
  <c r="BJ163" i="9" s="1"/>
  <c r="AS163" i="9"/>
  <c r="BE163" i="9" s="1"/>
  <c r="BL163" i="9"/>
  <c r="BV163" i="9" s="1"/>
  <c r="AL163" i="8"/>
  <c r="BQ163" i="8"/>
  <c r="Y165" i="8"/>
  <c r="BP164" i="8"/>
  <c r="BT164" i="8"/>
  <c r="BK163" i="8"/>
  <c r="AR163" i="8"/>
  <c r="BD163" i="8" s="1"/>
  <c r="AT163" i="8"/>
  <c r="BF163" i="8" s="1"/>
  <c r="BM163" i="8"/>
  <c r="AU163" i="8"/>
  <c r="BG163" i="8" s="1"/>
  <c r="BN163" i="8"/>
  <c r="BX163" i="8" s="1"/>
  <c r="R163" i="8"/>
  <c r="AN163" i="8"/>
  <c r="AZ163" i="8" s="1"/>
  <c r="S163" i="8"/>
  <c r="AX163" i="8" s="1"/>
  <c r="BJ163" i="8" s="1"/>
  <c r="AS163" i="8"/>
  <c r="BE163" i="8" s="1"/>
  <c r="BL163" i="8"/>
  <c r="BV163" i="8" s="1"/>
  <c r="AV163" i="8"/>
  <c r="BH163" i="8" s="1"/>
  <c r="BO163" i="8"/>
  <c r="BY163" i="8" s="1"/>
  <c r="AO164" i="8"/>
  <c r="BA164" i="8" s="1"/>
  <c r="F165" i="8"/>
  <c r="AM164" i="8"/>
  <c r="AY164" i="8" s="1"/>
  <c r="AP164" i="8"/>
  <c r="BB164" i="8" s="1"/>
  <c r="AQ164" i="8"/>
  <c r="BC164" i="8" s="1"/>
  <c r="AL163" i="7"/>
  <c r="BQ163" i="7"/>
  <c r="BR164" i="7"/>
  <c r="BS164" i="7"/>
  <c r="Y165" i="7"/>
  <c r="AK164" i="7"/>
  <c r="R163" i="7"/>
  <c r="AN163" i="7"/>
  <c r="AZ163" i="7" s="1"/>
  <c r="AS163" i="7"/>
  <c r="BE163" i="7" s="1"/>
  <c r="S163" i="7"/>
  <c r="AX163" i="7" s="1"/>
  <c r="BJ163" i="7" s="1"/>
  <c r="BL163" i="7"/>
  <c r="BV163" i="7" s="1"/>
  <c r="AU163" i="7"/>
  <c r="BG163" i="7" s="1"/>
  <c r="BN163" i="7"/>
  <c r="BX163" i="7" s="1"/>
  <c r="F165" i="7"/>
  <c r="AP164" i="7"/>
  <c r="BB164" i="7" s="1"/>
  <c r="AO164" i="7"/>
  <c r="BA164" i="7" s="1"/>
  <c r="AQ164" i="7"/>
  <c r="BC164" i="7" s="1"/>
  <c r="AT163" i="7"/>
  <c r="BF163" i="7" s="1"/>
  <c r="BM163" i="7"/>
  <c r="AM163" i="7"/>
  <c r="AY163" i="7" s="1"/>
  <c r="AR163" i="7"/>
  <c r="BD163" i="7" s="1"/>
  <c r="BK163" i="7"/>
  <c r="AV163" i="7"/>
  <c r="BH163" i="7" s="1"/>
  <c r="BO163" i="7"/>
  <c r="AV163" i="6"/>
  <c r="AD163" i="6"/>
  <c r="U165" i="6"/>
  <c r="AX163" i="6"/>
  <c r="AZ163" i="6" s="1"/>
  <c r="AI163" i="6"/>
  <c r="AQ163" i="6" s="1"/>
  <c r="O163" i="6"/>
  <c r="AL163" i="6" s="1"/>
  <c r="AT163" i="6" s="1"/>
  <c r="AH163" i="6"/>
  <c r="AP163" i="6" s="1"/>
  <c r="AU163" i="6"/>
  <c r="AW163" i="6" s="1"/>
  <c r="N163" i="6"/>
  <c r="AK163" i="6" s="1"/>
  <c r="AS163" i="6" s="1"/>
  <c r="AE163" i="6"/>
  <c r="AM163" i="6" s="1"/>
  <c r="AF164" i="6"/>
  <c r="AN164" i="6" s="1"/>
  <c r="F165" i="6"/>
  <c r="AD163" i="5"/>
  <c r="AV163" i="5"/>
  <c r="U165" i="5"/>
  <c r="N163" i="5"/>
  <c r="AE163" i="5"/>
  <c r="AM163" i="5" s="1"/>
  <c r="O163" i="5"/>
  <c r="AL163" i="5" s="1"/>
  <c r="AT163" i="5" s="1"/>
  <c r="AH163" i="5"/>
  <c r="AP163" i="5" s="1"/>
  <c r="AU163" i="5"/>
  <c r="AW163" i="5" s="1"/>
  <c r="AI163" i="5"/>
  <c r="AQ163" i="5" s="1"/>
  <c r="AX163" i="5"/>
  <c r="AF164" i="5"/>
  <c r="AN164" i="5" s="1"/>
  <c r="AG164" i="5"/>
  <c r="AO164" i="5" s="1"/>
  <c r="AJ164" i="5"/>
  <c r="AR164" i="5" s="1"/>
  <c r="F165" i="5"/>
  <c r="AD163" i="4"/>
  <c r="AV163" i="4"/>
  <c r="U165" i="4"/>
  <c r="N163" i="4"/>
  <c r="AE163" i="4"/>
  <c r="AM163" i="4" s="1"/>
  <c r="O163" i="4"/>
  <c r="AL163" i="4" s="1"/>
  <c r="AT163" i="4" s="1"/>
  <c r="AH163" i="4"/>
  <c r="AP163" i="4" s="1"/>
  <c r="AU163" i="4"/>
  <c r="AW163" i="4" s="1"/>
  <c r="AI163" i="4"/>
  <c r="AQ163" i="4" s="1"/>
  <c r="AX163" i="4"/>
  <c r="AF164" i="4"/>
  <c r="AN164" i="4" s="1"/>
  <c r="F165" i="4"/>
  <c r="BR164" i="3"/>
  <c r="BU164" i="3"/>
  <c r="S165" i="3"/>
  <c r="BQ163" i="3"/>
  <c r="AX163" i="3"/>
  <c r="BP162" i="3"/>
  <c r="CB162" i="3" s="1"/>
  <c r="CH162" i="3" s="1"/>
  <c r="BD162" i="3"/>
  <c r="BJ162" i="3" s="1"/>
  <c r="AF162" i="3"/>
  <c r="AL162" i="3" s="1"/>
  <c r="CI162" i="3"/>
  <c r="CJ162" i="3"/>
  <c r="M163" i="3"/>
  <c r="AA163" i="3"/>
  <c r="AG163" i="3" s="1"/>
  <c r="AY163" i="3"/>
  <c r="BE163" i="3" s="1"/>
  <c r="BK163" i="3"/>
  <c r="BW163" i="3" s="1"/>
  <c r="CC163" i="3" s="1"/>
  <c r="AR163" i="3"/>
  <c r="BM163" i="3"/>
  <c r="BY163" i="3" s="1"/>
  <c r="CE163" i="3" s="1"/>
  <c r="BA163" i="3"/>
  <c r="BG163" i="3" s="1"/>
  <c r="BC163" i="3"/>
  <c r="BI163" i="3" s="1"/>
  <c r="BO163" i="3"/>
  <c r="AB164" i="3"/>
  <c r="AH164" i="3" s="1"/>
  <c r="AD164" i="3"/>
  <c r="AJ164" i="3" s="1"/>
  <c r="F165" i="3"/>
  <c r="AC164" i="3"/>
  <c r="AI164" i="3" s="1"/>
  <c r="AE164" i="3"/>
  <c r="AK164" i="3" s="1"/>
  <c r="BB163" i="3"/>
  <c r="BH163" i="3" s="1"/>
  <c r="BN163" i="3"/>
  <c r="BZ163" i="3" s="1"/>
  <c r="CF163" i="3" s="1"/>
  <c r="AZ163" i="3"/>
  <c r="BF163" i="3" s="1"/>
  <c r="BL163" i="3"/>
  <c r="BX163" i="3" s="1"/>
  <c r="CD163" i="3" s="1"/>
  <c r="BQ163" i="2"/>
  <c r="AX163" i="2"/>
  <c r="BV163" i="2" s="1"/>
  <c r="BU164" i="2"/>
  <c r="BR164" i="2"/>
  <c r="S165" i="2"/>
  <c r="BD162" i="2"/>
  <c r="BJ162" i="2" s="1"/>
  <c r="BP162" i="2"/>
  <c r="CB162" i="2" s="1"/>
  <c r="CH162" i="2" s="1"/>
  <c r="BB163" i="2"/>
  <c r="BH163" i="2" s="1"/>
  <c r="BN163" i="2"/>
  <c r="BZ163" i="2" s="1"/>
  <c r="CF163" i="2" s="1"/>
  <c r="M163" i="2"/>
  <c r="AA163" i="2"/>
  <c r="AG163" i="2" s="1"/>
  <c r="AR163" i="2"/>
  <c r="BK163" i="2"/>
  <c r="BW163" i="2" s="1"/>
  <c r="CC163" i="2" s="1"/>
  <c r="AY163" i="2"/>
  <c r="BE163" i="2" s="1"/>
  <c r="AC164" i="2"/>
  <c r="AI164" i="2" s="1"/>
  <c r="F165" i="2"/>
  <c r="AB164" i="2"/>
  <c r="AH164" i="2" s="1"/>
  <c r="AE164" i="2"/>
  <c r="AK164" i="2" s="1"/>
  <c r="AD164" i="2"/>
  <c r="AJ164" i="2" s="1"/>
  <c r="AZ163" i="2"/>
  <c r="BF163" i="2" s="1"/>
  <c r="BL163" i="2"/>
  <c r="BX163" i="2" s="1"/>
  <c r="CD163" i="2" s="1"/>
  <c r="BA163" i="2"/>
  <c r="BG163" i="2" s="1"/>
  <c r="BM163" i="2"/>
  <c r="BY163" i="2" s="1"/>
  <c r="CE163" i="2" s="1"/>
  <c r="BC163" i="2"/>
  <c r="BI163" i="2" s="1"/>
  <c r="BO163" i="2"/>
  <c r="CA163" i="2" s="1"/>
  <c r="CG163" i="2" s="1"/>
  <c r="CI162" i="2"/>
  <c r="AF162" i="2"/>
  <c r="AL162" i="2" s="1"/>
  <c r="AX163" i="1"/>
  <c r="BQ163" i="1"/>
  <c r="BR164" i="1"/>
  <c r="BS164" i="1"/>
  <c r="BT164" i="1"/>
  <c r="BU164" i="1"/>
  <c r="S165" i="1"/>
  <c r="BD162" i="1"/>
  <c r="BJ162" i="1" s="1"/>
  <c r="BP162" i="1"/>
  <c r="CB162" i="1" s="1"/>
  <c r="CH162" i="1" s="1"/>
  <c r="M163" i="1"/>
  <c r="AA163" i="1"/>
  <c r="AG163" i="1" s="1"/>
  <c r="AR163" i="1"/>
  <c r="AY163" i="1"/>
  <c r="BE163" i="1" s="1"/>
  <c r="BK163" i="1"/>
  <c r="BW163" i="1" s="1"/>
  <c r="CC163" i="1" s="1"/>
  <c r="AZ163" i="1"/>
  <c r="BF163" i="1" s="1"/>
  <c r="BL163" i="1"/>
  <c r="BX163" i="1" s="1"/>
  <c r="CD163" i="1" s="1"/>
  <c r="BA163" i="1"/>
  <c r="BG163" i="1" s="1"/>
  <c r="BM163" i="1"/>
  <c r="BY163" i="1" s="1"/>
  <c r="CE163" i="1" s="1"/>
  <c r="BB163" i="1"/>
  <c r="BH163" i="1" s="1"/>
  <c r="BN163" i="1"/>
  <c r="BZ163" i="1" s="1"/>
  <c r="CF163" i="1" s="1"/>
  <c r="BC163" i="1"/>
  <c r="BI163" i="1" s="1"/>
  <c r="BO163" i="1"/>
  <c r="CA163" i="1" s="1"/>
  <c r="CG163" i="1" s="1"/>
  <c r="AB164" i="1"/>
  <c r="AH164" i="1" s="1"/>
  <c r="AC164" i="1"/>
  <c r="AI164" i="1" s="1"/>
  <c r="AD164" i="1"/>
  <c r="AJ164" i="1" s="1"/>
  <c r="AE164" i="1"/>
  <c r="AK164" i="1" s="1"/>
  <c r="F165" i="1"/>
  <c r="BR163" i="8"/>
  <c r="BT163" i="7"/>
  <c r="AC163" i="4"/>
  <c r="AP163" i="7"/>
  <c r="BB163" i="7" s="1"/>
  <c r="AK162" i="6"/>
  <c r="AS162" i="6" s="1"/>
  <c r="AC163" i="5"/>
  <c r="AB163" i="3"/>
  <c r="AH163" i="3" s="1"/>
  <c r="AD163" i="3"/>
  <c r="AJ163" i="3" s="1"/>
  <c r="AC163" i="3"/>
  <c r="AI163" i="3" s="1"/>
  <c r="CB161" i="3"/>
  <c r="CH161" i="3" s="1"/>
  <c r="Z163" i="2"/>
  <c r="BV411" i="2"/>
  <c r="Z163" i="1"/>
  <c r="BP163" i="9"/>
  <c r="BP163" i="8"/>
  <c r="AK162" i="4"/>
  <c r="AS162" i="4" s="1"/>
  <c r="AG163" i="4"/>
  <c r="AO163" i="4" s="1"/>
  <c r="AJ163" i="4"/>
  <c r="AR163" i="4" s="1"/>
  <c r="Z163" i="3"/>
  <c r="AK163" i="7"/>
  <c r="AY163" i="5"/>
  <c r="BR163" i="7"/>
  <c r="AG163" i="5"/>
  <c r="AO163" i="5" s="1"/>
  <c r="AY163" i="4"/>
  <c r="BP163" i="7"/>
  <c r="BU163" i="3"/>
  <c r="AK163" i="8"/>
  <c r="AM163" i="9"/>
  <c r="AY163" i="9" s="1"/>
  <c r="AW162" i="9"/>
  <c r="BI162" i="9" s="1"/>
  <c r="AW162" i="8"/>
  <c r="BI162" i="8" s="1"/>
  <c r="AM163" i="8"/>
  <c r="AY163" i="8" s="1"/>
  <c r="AK162" i="5"/>
  <c r="AS162" i="5" s="1"/>
  <c r="AF162" i="1"/>
  <c r="AL162" i="1" s="1"/>
  <c r="AL164" i="9" l="1"/>
  <c r="BQ164" i="9"/>
  <c r="BS165" i="9"/>
  <c r="BR165" i="9"/>
  <c r="Y166" i="9"/>
  <c r="S164" i="9"/>
  <c r="AX164" i="9" s="1"/>
  <c r="BJ164" i="9" s="1"/>
  <c r="AS164" i="9"/>
  <c r="BE164" i="9" s="1"/>
  <c r="BL164" i="9"/>
  <c r="BV164" i="9" s="1"/>
  <c r="AU164" i="9"/>
  <c r="BG164" i="9" s="1"/>
  <c r="BN164" i="9"/>
  <c r="AN164" i="9"/>
  <c r="AZ164" i="9" s="1"/>
  <c r="R164" i="9"/>
  <c r="AV164" i="9"/>
  <c r="BH164" i="9" s="1"/>
  <c r="BO164" i="9"/>
  <c r="BY164" i="9" s="1"/>
  <c r="BK164" i="9"/>
  <c r="AR164" i="9"/>
  <c r="BD164" i="9" s="1"/>
  <c r="BM164" i="9"/>
  <c r="BW164" i="9" s="1"/>
  <c r="AT164" i="9"/>
  <c r="BF164" i="9" s="1"/>
  <c r="AP165" i="9"/>
  <c r="BB165" i="9" s="1"/>
  <c r="AO165" i="9"/>
  <c r="BA165" i="9" s="1"/>
  <c r="AQ165" i="9"/>
  <c r="BC165" i="9" s="1"/>
  <c r="F166" i="9"/>
  <c r="AL164" i="8"/>
  <c r="BQ164" i="8"/>
  <c r="Y166" i="8"/>
  <c r="BT165" i="8"/>
  <c r="BR165" i="8"/>
  <c r="S164" i="8"/>
  <c r="AX164" i="8" s="1"/>
  <c r="BJ164" i="8" s="1"/>
  <c r="AS164" i="8"/>
  <c r="BE164" i="8" s="1"/>
  <c r="BL164" i="8"/>
  <c r="BV164" i="8" s="1"/>
  <c r="AO165" i="8"/>
  <c r="BA165" i="8" s="1"/>
  <c r="AQ165" i="8"/>
  <c r="BC165" i="8" s="1"/>
  <c r="F166" i="8"/>
  <c r="AP165" i="8"/>
  <c r="BB165" i="8" s="1"/>
  <c r="BN164" i="8"/>
  <c r="AU164" i="8"/>
  <c r="BG164" i="8" s="1"/>
  <c r="BK164" i="8"/>
  <c r="BU164" i="8" s="1"/>
  <c r="AR164" i="8"/>
  <c r="BD164" i="8" s="1"/>
  <c r="AT164" i="8"/>
  <c r="BF164" i="8" s="1"/>
  <c r="BM164" i="8"/>
  <c r="BO164" i="8"/>
  <c r="BY164" i="8" s="1"/>
  <c r="AV164" i="8"/>
  <c r="BH164" i="8" s="1"/>
  <c r="AN164" i="8"/>
  <c r="AZ164" i="8" s="1"/>
  <c r="R164" i="8"/>
  <c r="AL164" i="7"/>
  <c r="BQ164" i="7"/>
  <c r="BT165" i="7"/>
  <c r="BP165" i="7"/>
  <c r="BR165" i="7"/>
  <c r="Y166" i="7"/>
  <c r="AW163" i="7"/>
  <c r="BI163" i="7" s="1"/>
  <c r="AR164" i="7"/>
  <c r="BD164" i="7" s="1"/>
  <c r="BK164" i="7"/>
  <c r="AN164" i="7"/>
  <c r="AZ164" i="7" s="1"/>
  <c r="R164" i="7"/>
  <c r="AT164" i="7"/>
  <c r="BF164" i="7" s="1"/>
  <c r="BM164" i="7"/>
  <c r="BW164" i="7" s="1"/>
  <c r="AP165" i="7"/>
  <c r="BB165" i="7" s="1"/>
  <c r="F166" i="7"/>
  <c r="AM165" i="7"/>
  <c r="AY165" i="7" s="1"/>
  <c r="AO165" i="7"/>
  <c r="BA165" i="7" s="1"/>
  <c r="AQ165" i="7"/>
  <c r="BC165" i="7" s="1"/>
  <c r="BL164" i="7"/>
  <c r="BV164" i="7" s="1"/>
  <c r="S164" i="7"/>
  <c r="AX164" i="7" s="1"/>
  <c r="BJ164" i="7" s="1"/>
  <c r="AS164" i="7"/>
  <c r="BE164" i="7" s="1"/>
  <c r="BN164" i="7"/>
  <c r="BX164" i="7" s="1"/>
  <c r="AU164" i="7"/>
  <c r="BG164" i="7" s="1"/>
  <c r="BO164" i="7"/>
  <c r="AV164" i="7"/>
  <c r="BH164" i="7" s="1"/>
  <c r="AV164" i="6"/>
  <c r="AD164" i="6"/>
  <c r="U166" i="6"/>
  <c r="AH164" i="6"/>
  <c r="AP164" i="6" s="1"/>
  <c r="AU164" i="6"/>
  <c r="AW164" i="6" s="1"/>
  <c r="O164" i="6"/>
  <c r="AL164" i="6" s="1"/>
  <c r="AT164" i="6" s="1"/>
  <c r="AE164" i="6"/>
  <c r="AM164" i="6" s="1"/>
  <c r="N164" i="6"/>
  <c r="AI164" i="6"/>
  <c r="AQ164" i="6" s="1"/>
  <c r="AX164" i="6"/>
  <c r="F166" i="6"/>
  <c r="AD164" i="5"/>
  <c r="AV164" i="5"/>
  <c r="U166" i="5"/>
  <c r="AK163" i="5"/>
  <c r="AS163" i="5" s="1"/>
  <c r="N164" i="5"/>
  <c r="AE164" i="5"/>
  <c r="AM164" i="5" s="1"/>
  <c r="O164" i="5"/>
  <c r="AL164" i="5" s="1"/>
  <c r="AT164" i="5" s="1"/>
  <c r="AH164" i="5"/>
  <c r="AP164" i="5" s="1"/>
  <c r="AU164" i="5"/>
  <c r="AW164" i="5" s="1"/>
  <c r="AI164" i="5"/>
  <c r="AQ164" i="5" s="1"/>
  <c r="AX164" i="5"/>
  <c r="AF165" i="5"/>
  <c r="AN165" i="5" s="1"/>
  <c r="AG165" i="5"/>
  <c r="AO165" i="5" s="1"/>
  <c r="AJ165" i="5"/>
  <c r="AR165" i="5" s="1"/>
  <c r="F166" i="5"/>
  <c r="AD164" i="4"/>
  <c r="AV164" i="4"/>
  <c r="U166" i="4"/>
  <c r="AK163" i="4"/>
  <c r="AS163" i="4" s="1"/>
  <c r="N164" i="4"/>
  <c r="AE164" i="4"/>
  <c r="AM164" i="4" s="1"/>
  <c r="O164" i="4"/>
  <c r="AL164" i="4" s="1"/>
  <c r="AT164" i="4" s="1"/>
  <c r="AH164" i="4"/>
  <c r="AP164" i="4" s="1"/>
  <c r="AU164" i="4"/>
  <c r="AW164" i="4" s="1"/>
  <c r="AI164" i="4"/>
  <c r="AQ164" i="4" s="1"/>
  <c r="AX164" i="4"/>
  <c r="AF165" i="4"/>
  <c r="AN165" i="4" s="1"/>
  <c r="AJ165" i="4"/>
  <c r="AR165" i="4" s="1"/>
  <c r="F166" i="4"/>
  <c r="AX164" i="3"/>
  <c r="BV164" i="3" s="1"/>
  <c r="BQ164" i="3"/>
  <c r="S166" i="3"/>
  <c r="BT165" i="3"/>
  <c r="CJ163" i="3"/>
  <c r="CI163" i="3"/>
  <c r="AF163" i="3"/>
  <c r="AL163" i="3" s="1"/>
  <c r="BD163" i="3"/>
  <c r="BJ163" i="3" s="1"/>
  <c r="BP163" i="3"/>
  <c r="CB163" i="3" s="1"/>
  <c r="CH163" i="3" s="1"/>
  <c r="AR164" i="3"/>
  <c r="AY164" i="3"/>
  <c r="BE164" i="3" s="1"/>
  <c r="BK164" i="3"/>
  <c r="BW164" i="3" s="1"/>
  <c r="CC164" i="3" s="1"/>
  <c r="BM164" i="3"/>
  <c r="BY164" i="3" s="1"/>
  <c r="CE164" i="3" s="1"/>
  <c r="BA164" i="3"/>
  <c r="BG164" i="3" s="1"/>
  <c r="BC164" i="3"/>
  <c r="BI164" i="3" s="1"/>
  <c r="BO164" i="3"/>
  <c r="CA164" i="3" s="1"/>
  <c r="CG164" i="3" s="1"/>
  <c r="M164" i="3"/>
  <c r="AA164" i="3"/>
  <c r="AG164" i="3" s="1"/>
  <c r="AC165" i="3"/>
  <c r="AI165" i="3" s="1"/>
  <c r="AD165" i="3"/>
  <c r="AJ165" i="3" s="1"/>
  <c r="F166" i="3"/>
  <c r="AB165" i="3"/>
  <c r="AH165" i="3" s="1"/>
  <c r="BL164" i="3"/>
  <c r="BX164" i="3" s="1"/>
  <c r="CD164" i="3" s="1"/>
  <c r="AZ164" i="3"/>
  <c r="BF164" i="3" s="1"/>
  <c r="BB164" i="3"/>
  <c r="BH164" i="3" s="1"/>
  <c r="BN164" i="3"/>
  <c r="BZ164" i="3" s="1"/>
  <c r="CF164" i="3" s="1"/>
  <c r="BQ164" i="2"/>
  <c r="AX164" i="2"/>
  <c r="BV164" i="2" s="1"/>
  <c r="BR165" i="2"/>
  <c r="BU165" i="2"/>
  <c r="S166" i="2"/>
  <c r="BT165" i="2"/>
  <c r="AF163" i="2"/>
  <c r="AL163" i="2" s="1"/>
  <c r="CI163" i="2"/>
  <c r="BP163" i="2"/>
  <c r="CB163" i="2" s="1"/>
  <c r="CH163" i="2" s="1"/>
  <c r="BD163" i="2"/>
  <c r="BJ163" i="2" s="1"/>
  <c r="AY164" i="2"/>
  <c r="BE164" i="2" s="1"/>
  <c r="AR164" i="2"/>
  <c r="BK164" i="2"/>
  <c r="BW164" i="2" s="1"/>
  <c r="CC164" i="2" s="1"/>
  <c r="BN164" i="2"/>
  <c r="BZ164" i="2" s="1"/>
  <c r="CF164" i="2" s="1"/>
  <c r="BB164" i="2"/>
  <c r="BH164" i="2" s="1"/>
  <c r="AA164" i="2"/>
  <c r="AG164" i="2" s="1"/>
  <c r="M164" i="2"/>
  <c r="BM164" i="2"/>
  <c r="BA164" i="2"/>
  <c r="BG164" i="2" s="1"/>
  <c r="F166" i="2"/>
  <c r="AZ164" i="2"/>
  <c r="BF164" i="2" s="1"/>
  <c r="BL164" i="2"/>
  <c r="BX164" i="2" s="1"/>
  <c r="CD164" i="2" s="1"/>
  <c r="BO164" i="2"/>
  <c r="CA164" i="2" s="1"/>
  <c r="CG164" i="2" s="1"/>
  <c r="BC164" i="2"/>
  <c r="BI164" i="2" s="1"/>
  <c r="AX164" i="1"/>
  <c r="BQ164" i="1"/>
  <c r="BR165" i="1"/>
  <c r="BS165" i="1"/>
  <c r="BT165" i="1"/>
  <c r="BU165" i="1"/>
  <c r="S166" i="1"/>
  <c r="AF163" i="1"/>
  <c r="AL163" i="1" s="1"/>
  <c r="BD163" i="1"/>
  <c r="BJ163" i="1" s="1"/>
  <c r="BP163" i="1"/>
  <c r="M164" i="1"/>
  <c r="AA164" i="1"/>
  <c r="AG164" i="1" s="1"/>
  <c r="AR164" i="1"/>
  <c r="AY164" i="1"/>
  <c r="BE164" i="1" s="1"/>
  <c r="BK164" i="1"/>
  <c r="BW164" i="1" s="1"/>
  <c r="CC164" i="1" s="1"/>
  <c r="AZ164" i="1"/>
  <c r="BF164" i="1" s="1"/>
  <c r="BL164" i="1"/>
  <c r="BX164" i="1" s="1"/>
  <c r="CD164" i="1" s="1"/>
  <c r="BA164" i="1"/>
  <c r="BG164" i="1" s="1"/>
  <c r="BM164" i="1"/>
  <c r="BY164" i="1" s="1"/>
  <c r="CE164" i="1" s="1"/>
  <c r="BB164" i="1"/>
  <c r="BH164" i="1" s="1"/>
  <c r="BN164" i="1"/>
  <c r="BZ164" i="1" s="1"/>
  <c r="CF164" i="1" s="1"/>
  <c r="BC164" i="1"/>
  <c r="BI164" i="1" s="1"/>
  <c r="BO164" i="1"/>
  <c r="CA164" i="1" s="1"/>
  <c r="CG164" i="1" s="1"/>
  <c r="AB165" i="1"/>
  <c r="AH165" i="1" s="1"/>
  <c r="AC165" i="1"/>
  <c r="AI165" i="1" s="1"/>
  <c r="AD165" i="1"/>
  <c r="AJ165" i="1" s="1"/>
  <c r="AE165" i="1"/>
  <c r="AK165" i="1" s="1"/>
  <c r="F166" i="1"/>
  <c r="BU163" i="7"/>
  <c r="AZ163" i="4"/>
  <c r="BT164" i="3"/>
  <c r="BV163" i="3"/>
  <c r="CA163" i="3"/>
  <c r="CG163" i="3" s="1"/>
  <c r="AG164" i="6"/>
  <c r="AO164" i="6" s="1"/>
  <c r="AJ164" i="6"/>
  <c r="AR164" i="6" s="1"/>
  <c r="AC164" i="5"/>
  <c r="AY164" i="5"/>
  <c r="AZ163" i="5"/>
  <c r="AJ164" i="4"/>
  <c r="AR164" i="4" s="1"/>
  <c r="Z164" i="3"/>
  <c r="Z164" i="2"/>
  <c r="BV163" i="1"/>
  <c r="Z164" i="1"/>
  <c r="BP164" i="9"/>
  <c r="BT164" i="7"/>
  <c r="AC164" i="4"/>
  <c r="AG164" i="4"/>
  <c r="AO164" i="4" s="1"/>
  <c r="BS164" i="3"/>
  <c r="BU163" i="9"/>
  <c r="BR164" i="8"/>
  <c r="BU163" i="8"/>
  <c r="BW163" i="8"/>
  <c r="AW163" i="8"/>
  <c r="BI163" i="8" s="1"/>
  <c r="AY164" i="6"/>
  <c r="BT164" i="2"/>
  <c r="BP164" i="7"/>
  <c r="BW163" i="7"/>
  <c r="BY163" i="7"/>
  <c r="BS164" i="9"/>
  <c r="AK164" i="8"/>
  <c r="AY164" i="4"/>
  <c r="AK164" i="9"/>
  <c r="BS164" i="8"/>
  <c r="AC164" i="6"/>
  <c r="BS164" i="2"/>
  <c r="AM164" i="7"/>
  <c r="AY164" i="7" s="1"/>
  <c r="BQ165" i="9" l="1"/>
  <c r="AL165" i="9"/>
  <c r="BS166" i="9"/>
  <c r="Y167" i="9"/>
  <c r="AW164" i="9"/>
  <c r="BI164" i="9" s="1"/>
  <c r="S165" i="9"/>
  <c r="AX165" i="9" s="1"/>
  <c r="BJ165" i="9" s="1"/>
  <c r="AS165" i="9"/>
  <c r="BE165" i="9" s="1"/>
  <c r="BL165" i="9"/>
  <c r="BV165" i="9" s="1"/>
  <c r="AM165" i="9"/>
  <c r="AY165" i="9" s="1"/>
  <c r="AU165" i="9"/>
  <c r="BG165" i="9" s="1"/>
  <c r="BN165" i="9"/>
  <c r="BX165" i="9" s="1"/>
  <c r="AV165" i="9"/>
  <c r="BH165" i="9" s="1"/>
  <c r="BO165" i="9"/>
  <c r="AN165" i="9"/>
  <c r="AZ165" i="9" s="1"/>
  <c r="R165" i="9"/>
  <c r="AR165" i="9"/>
  <c r="BD165" i="9" s="1"/>
  <c r="BK165" i="9"/>
  <c r="AT165" i="9"/>
  <c r="BF165" i="9" s="1"/>
  <c r="BM165" i="9"/>
  <c r="BW165" i="9" s="1"/>
  <c r="AP166" i="9"/>
  <c r="BB166" i="9" s="1"/>
  <c r="AQ166" i="9"/>
  <c r="BC166" i="9" s="1"/>
  <c r="AM166" i="9"/>
  <c r="AY166" i="9" s="1"/>
  <c r="AO166" i="9"/>
  <c r="BA166" i="9" s="1"/>
  <c r="F167" i="9"/>
  <c r="BT166" i="8"/>
  <c r="Y167" i="8"/>
  <c r="BS166" i="8"/>
  <c r="AL165" i="8"/>
  <c r="BQ165" i="8"/>
  <c r="BN165" i="8"/>
  <c r="AU165" i="8"/>
  <c r="BG165" i="8" s="1"/>
  <c r="AN165" i="8"/>
  <c r="AZ165" i="8" s="1"/>
  <c r="R165" i="8"/>
  <c r="AT165" i="8"/>
  <c r="BF165" i="8" s="1"/>
  <c r="BM165" i="8"/>
  <c r="BW165" i="8" s="1"/>
  <c r="BK165" i="8"/>
  <c r="AR165" i="8"/>
  <c r="BD165" i="8" s="1"/>
  <c r="AQ166" i="8"/>
  <c r="BC166" i="8" s="1"/>
  <c r="AP166" i="8"/>
  <c r="BB166" i="8" s="1"/>
  <c r="F167" i="8"/>
  <c r="AM166" i="8"/>
  <c r="AY166" i="8" s="1"/>
  <c r="AO166" i="8"/>
  <c r="BA166" i="8" s="1"/>
  <c r="AM165" i="8"/>
  <c r="AY165" i="8" s="1"/>
  <c r="AS165" i="8"/>
  <c r="BE165" i="8" s="1"/>
  <c r="S165" i="8"/>
  <c r="AX165" i="8" s="1"/>
  <c r="BJ165" i="8" s="1"/>
  <c r="BL165" i="8"/>
  <c r="BV165" i="8" s="1"/>
  <c r="AV165" i="8"/>
  <c r="BH165" i="8" s="1"/>
  <c r="BO165" i="8"/>
  <c r="BY165" i="8" s="1"/>
  <c r="AW164" i="8"/>
  <c r="BI164" i="8" s="1"/>
  <c r="Y167" i="7"/>
  <c r="BS166" i="7"/>
  <c r="BT166" i="7"/>
  <c r="AL165" i="7"/>
  <c r="BQ165" i="7"/>
  <c r="AN165" i="7"/>
  <c r="AZ165" i="7" s="1"/>
  <c r="R165" i="7"/>
  <c r="BK165" i="7"/>
  <c r="BU165" i="7" s="1"/>
  <c r="AR165" i="7"/>
  <c r="BD165" i="7" s="1"/>
  <c r="AT165" i="7"/>
  <c r="BF165" i="7" s="1"/>
  <c r="BM165" i="7"/>
  <c r="BW165" i="7" s="1"/>
  <c r="AV165" i="7"/>
  <c r="BH165" i="7" s="1"/>
  <c r="BO165" i="7"/>
  <c r="BY165" i="7" s="1"/>
  <c r="F167" i="7"/>
  <c r="AO166" i="7"/>
  <c r="BA166" i="7" s="1"/>
  <c r="AP166" i="7"/>
  <c r="BB166" i="7" s="1"/>
  <c r="AQ166" i="7"/>
  <c r="BC166" i="7" s="1"/>
  <c r="S165" i="7"/>
  <c r="AX165" i="7" s="1"/>
  <c r="BJ165" i="7" s="1"/>
  <c r="BL165" i="7"/>
  <c r="BV165" i="7" s="1"/>
  <c r="AS165" i="7"/>
  <c r="BE165" i="7" s="1"/>
  <c r="BN165" i="7"/>
  <c r="AU165" i="7"/>
  <c r="BG165" i="7" s="1"/>
  <c r="U167" i="6"/>
  <c r="AD165" i="6"/>
  <c r="AV165" i="6"/>
  <c r="AK164" i="6"/>
  <c r="AS164" i="6" s="1"/>
  <c r="AX165" i="6"/>
  <c r="AI165" i="6"/>
  <c r="AQ165" i="6" s="1"/>
  <c r="AG166" i="6"/>
  <c r="AO166" i="6" s="1"/>
  <c r="AJ166" i="6"/>
  <c r="AR166" i="6" s="1"/>
  <c r="AF166" i="6"/>
  <c r="AN166" i="6" s="1"/>
  <c r="F167" i="6"/>
  <c r="AE165" i="6"/>
  <c r="AM165" i="6" s="1"/>
  <c r="N165" i="6"/>
  <c r="O165" i="6"/>
  <c r="AL165" i="6" s="1"/>
  <c r="AT165" i="6" s="1"/>
  <c r="AH165" i="6"/>
  <c r="AP165" i="6" s="1"/>
  <c r="AU165" i="6"/>
  <c r="AW165" i="6" s="1"/>
  <c r="AD165" i="5"/>
  <c r="AV165" i="5"/>
  <c r="U167" i="5"/>
  <c r="AK164" i="5"/>
  <c r="AS164" i="5" s="1"/>
  <c r="N165" i="5"/>
  <c r="AE165" i="5"/>
  <c r="AM165" i="5" s="1"/>
  <c r="O165" i="5"/>
  <c r="AL165" i="5" s="1"/>
  <c r="AT165" i="5" s="1"/>
  <c r="AH165" i="5"/>
  <c r="AP165" i="5" s="1"/>
  <c r="AU165" i="5"/>
  <c r="AW165" i="5" s="1"/>
  <c r="AI165" i="5"/>
  <c r="AQ165" i="5" s="1"/>
  <c r="AX165" i="5"/>
  <c r="AF166" i="5"/>
  <c r="AN166" i="5" s="1"/>
  <c r="AJ166" i="5"/>
  <c r="AR166" i="5" s="1"/>
  <c r="F167" i="5"/>
  <c r="AD165" i="4"/>
  <c r="AV165" i="4"/>
  <c r="U167" i="4"/>
  <c r="AK164" i="4"/>
  <c r="AS164" i="4" s="1"/>
  <c r="N165" i="4"/>
  <c r="AE165" i="4"/>
  <c r="AM165" i="4" s="1"/>
  <c r="O165" i="4"/>
  <c r="AL165" i="4" s="1"/>
  <c r="AT165" i="4" s="1"/>
  <c r="AH165" i="4"/>
  <c r="AP165" i="4" s="1"/>
  <c r="AU165" i="4"/>
  <c r="AW165" i="4" s="1"/>
  <c r="AI165" i="4"/>
  <c r="AQ165" i="4" s="1"/>
  <c r="AX165" i="4"/>
  <c r="AF166" i="4"/>
  <c r="AN166" i="4" s="1"/>
  <c r="F167" i="4"/>
  <c r="BS166" i="3"/>
  <c r="BU166" i="3"/>
  <c r="S167" i="3"/>
  <c r="BT166" i="3"/>
  <c r="Z166" i="3"/>
  <c r="BR166" i="3"/>
  <c r="BQ165" i="3"/>
  <c r="AX165" i="3"/>
  <c r="BD164" i="3"/>
  <c r="BJ164" i="3" s="1"/>
  <c r="BP164" i="3"/>
  <c r="CB164" i="3" s="1"/>
  <c r="CH164" i="3" s="1"/>
  <c r="AF164" i="3"/>
  <c r="AL164" i="3" s="1"/>
  <c r="CI164" i="3"/>
  <c r="CJ164" i="3"/>
  <c r="BC165" i="3"/>
  <c r="BI165" i="3" s="1"/>
  <c r="BO165" i="3"/>
  <c r="AZ165" i="3"/>
  <c r="BF165" i="3" s="1"/>
  <c r="BL165" i="3"/>
  <c r="BN165" i="3"/>
  <c r="BZ165" i="3" s="1"/>
  <c r="CF165" i="3" s="1"/>
  <c r="BB165" i="3"/>
  <c r="BH165" i="3" s="1"/>
  <c r="AY165" i="3"/>
  <c r="BE165" i="3" s="1"/>
  <c r="AR165" i="3"/>
  <c r="BK165" i="3"/>
  <c r="BW165" i="3" s="1"/>
  <c r="CC165" i="3" s="1"/>
  <c r="AC166" i="3"/>
  <c r="AI166" i="3" s="1"/>
  <c r="AE166" i="3"/>
  <c r="AK166" i="3" s="1"/>
  <c r="F167" i="3"/>
  <c r="AD166" i="3"/>
  <c r="AJ166" i="3" s="1"/>
  <c r="M165" i="3"/>
  <c r="AA165" i="3"/>
  <c r="AG165" i="3" s="1"/>
  <c r="BA165" i="3"/>
  <c r="BG165" i="3" s="1"/>
  <c r="BM165" i="3"/>
  <c r="BS166" i="2"/>
  <c r="BR166" i="2"/>
  <c r="BU166" i="2"/>
  <c r="S167" i="2"/>
  <c r="BQ165" i="2"/>
  <c r="AX165" i="2"/>
  <c r="BD164" i="2"/>
  <c r="BJ164" i="2" s="1"/>
  <c r="BP164" i="2"/>
  <c r="CB164" i="2" s="1"/>
  <c r="CH164" i="2" s="1"/>
  <c r="CI164" i="2"/>
  <c r="AF164" i="2"/>
  <c r="AL164" i="2" s="1"/>
  <c r="BM165" i="2"/>
  <c r="BA165" i="2"/>
  <c r="BG165" i="2" s="1"/>
  <c r="M165" i="2"/>
  <c r="AA165" i="2"/>
  <c r="AG165" i="2" s="1"/>
  <c r="AZ165" i="2"/>
  <c r="BF165" i="2" s="1"/>
  <c r="BL165" i="2"/>
  <c r="BX165" i="2" s="1"/>
  <c r="CD165" i="2" s="1"/>
  <c r="BO165" i="2"/>
  <c r="CA165" i="2" s="1"/>
  <c r="CG165" i="2" s="1"/>
  <c r="BC165" i="2"/>
  <c r="BI165" i="2" s="1"/>
  <c r="AR165" i="2"/>
  <c r="AY165" i="2"/>
  <c r="BE165" i="2" s="1"/>
  <c r="BK165" i="2"/>
  <c r="BW165" i="2" s="1"/>
  <c r="CC165" i="2" s="1"/>
  <c r="BB165" i="2"/>
  <c r="BH165" i="2" s="1"/>
  <c r="BN165" i="2"/>
  <c r="BZ165" i="2" s="1"/>
  <c r="CF165" i="2" s="1"/>
  <c r="AE166" i="2"/>
  <c r="AK166" i="2" s="1"/>
  <c r="AB166" i="2"/>
  <c r="AH166" i="2" s="1"/>
  <c r="AD166" i="2"/>
  <c r="AJ166" i="2" s="1"/>
  <c r="F167" i="2"/>
  <c r="AC166" i="2"/>
  <c r="AI166" i="2" s="1"/>
  <c r="AX165" i="1"/>
  <c r="BQ165" i="1"/>
  <c r="BR166" i="1"/>
  <c r="BS166" i="1"/>
  <c r="BT166" i="1"/>
  <c r="BU166" i="1"/>
  <c r="S167" i="1"/>
  <c r="AF164" i="1"/>
  <c r="AL164" i="1" s="1"/>
  <c r="BD164" i="1"/>
  <c r="BJ164" i="1" s="1"/>
  <c r="BP164" i="1"/>
  <c r="M165" i="1"/>
  <c r="AA165" i="1"/>
  <c r="AG165" i="1" s="1"/>
  <c r="AR165" i="1"/>
  <c r="AY165" i="1"/>
  <c r="BE165" i="1" s="1"/>
  <c r="BK165" i="1"/>
  <c r="BW165" i="1" s="1"/>
  <c r="CC165" i="1" s="1"/>
  <c r="AZ165" i="1"/>
  <c r="BF165" i="1" s="1"/>
  <c r="BL165" i="1"/>
  <c r="BX165" i="1" s="1"/>
  <c r="CD165" i="1" s="1"/>
  <c r="BA165" i="1"/>
  <c r="BG165" i="1" s="1"/>
  <c r="BM165" i="1"/>
  <c r="BY165" i="1" s="1"/>
  <c r="CE165" i="1" s="1"/>
  <c r="BB165" i="1"/>
  <c r="BH165" i="1" s="1"/>
  <c r="BN165" i="1"/>
  <c r="BZ165" i="1" s="1"/>
  <c r="CF165" i="1" s="1"/>
  <c r="BC165" i="1"/>
  <c r="BI165" i="1" s="1"/>
  <c r="BO165" i="1"/>
  <c r="CA165" i="1" s="1"/>
  <c r="CG165" i="1" s="1"/>
  <c r="AB166" i="1"/>
  <c r="AH166" i="1" s="1"/>
  <c r="AC166" i="1"/>
  <c r="AI166" i="1" s="1"/>
  <c r="AD166" i="1"/>
  <c r="AJ166" i="1" s="1"/>
  <c r="AE166" i="1"/>
  <c r="AK166" i="1" s="1"/>
  <c r="F167" i="1"/>
  <c r="AK165" i="9"/>
  <c r="BX164" i="9"/>
  <c r="BU164" i="9"/>
  <c r="AK165" i="8"/>
  <c r="BX164" i="8"/>
  <c r="AY165" i="4"/>
  <c r="BS165" i="2"/>
  <c r="AZ164" i="6"/>
  <c r="AG165" i="6"/>
  <c r="AO165" i="6" s="1"/>
  <c r="AJ165" i="6"/>
  <c r="AR165" i="6" s="1"/>
  <c r="AF165" i="6"/>
  <c r="AN165" i="6" s="1"/>
  <c r="AC165" i="5"/>
  <c r="AC165" i="4"/>
  <c r="BY164" i="2"/>
  <c r="CE164" i="2" s="1"/>
  <c r="AD165" i="2"/>
  <c r="AJ165" i="2" s="1"/>
  <c r="AC165" i="2"/>
  <c r="AI165" i="2" s="1"/>
  <c r="AE165" i="2"/>
  <c r="AK165" i="2" s="1"/>
  <c r="AB165" i="2"/>
  <c r="AH165" i="2" s="1"/>
  <c r="BV164" i="1"/>
  <c r="Z165" i="1"/>
  <c r="CB163" i="1"/>
  <c r="CH163" i="1" s="1"/>
  <c r="BR165" i="3"/>
  <c r="Z165" i="3"/>
  <c r="Z165" i="2"/>
  <c r="AK165" i="7"/>
  <c r="AC165" i="6"/>
  <c r="AZ164" i="4"/>
  <c r="BS165" i="3"/>
  <c r="BS165" i="7"/>
  <c r="AY165" i="6"/>
  <c r="AY165" i="5"/>
  <c r="AG165" i="4"/>
  <c r="AO165" i="4" s="1"/>
  <c r="BP165" i="9"/>
  <c r="BT165" i="9"/>
  <c r="BS165" i="8"/>
  <c r="BP165" i="8"/>
  <c r="BW164" i="8"/>
  <c r="BU164" i="7"/>
  <c r="AZ164" i="5"/>
  <c r="AE165" i="3"/>
  <c r="AK165" i="3" s="1"/>
  <c r="BY164" i="7"/>
  <c r="BU165" i="3"/>
  <c r="AW164" i="7"/>
  <c r="BI164" i="7" s="1"/>
  <c r="BQ166" i="9" l="1"/>
  <c r="AL166" i="9"/>
  <c r="BR167" i="9"/>
  <c r="BT167" i="9"/>
  <c r="Y168" i="9"/>
  <c r="BS167" i="9"/>
  <c r="AU166" i="9"/>
  <c r="BG166" i="9" s="1"/>
  <c r="BN166" i="9"/>
  <c r="BX166" i="9" s="1"/>
  <c r="AT166" i="9"/>
  <c r="BF166" i="9" s="1"/>
  <c r="BM166" i="9"/>
  <c r="R166" i="9"/>
  <c r="AN166" i="9"/>
  <c r="AZ166" i="9" s="1"/>
  <c r="AR166" i="9"/>
  <c r="BD166" i="9" s="1"/>
  <c r="BK166" i="9"/>
  <c r="AV166" i="9"/>
  <c r="BH166" i="9" s="1"/>
  <c r="BO166" i="9"/>
  <c r="BL166" i="9"/>
  <c r="BV166" i="9" s="1"/>
  <c r="S166" i="9"/>
  <c r="AX166" i="9" s="1"/>
  <c r="BJ166" i="9" s="1"/>
  <c r="AS166" i="9"/>
  <c r="BE166" i="9" s="1"/>
  <c r="AP167" i="9"/>
  <c r="BB167" i="9" s="1"/>
  <c r="AO167" i="9"/>
  <c r="BA167" i="9" s="1"/>
  <c r="AQ167" i="9"/>
  <c r="BC167" i="9" s="1"/>
  <c r="F168" i="9"/>
  <c r="AL166" i="8"/>
  <c r="BQ166" i="8"/>
  <c r="BS167" i="8"/>
  <c r="Y168" i="8"/>
  <c r="AU166" i="8"/>
  <c r="BG166" i="8" s="1"/>
  <c r="BN166" i="8"/>
  <c r="BX166" i="8" s="1"/>
  <c r="BK166" i="8"/>
  <c r="AR166" i="8"/>
  <c r="BD166" i="8" s="1"/>
  <c r="BO166" i="8"/>
  <c r="BY166" i="8" s="1"/>
  <c r="AV166" i="8"/>
  <c r="BH166" i="8" s="1"/>
  <c r="AN166" i="8"/>
  <c r="AZ166" i="8" s="1"/>
  <c r="R166" i="8"/>
  <c r="AT166" i="8"/>
  <c r="BF166" i="8" s="1"/>
  <c r="BM166" i="8"/>
  <c r="S166" i="8"/>
  <c r="AX166" i="8" s="1"/>
  <c r="BJ166" i="8" s="1"/>
  <c r="BL166" i="8"/>
  <c r="BV166" i="8" s="1"/>
  <c r="AS166" i="8"/>
  <c r="BE166" i="8" s="1"/>
  <c r="AP167" i="8"/>
  <c r="BB167" i="8" s="1"/>
  <c r="F168" i="8"/>
  <c r="AO167" i="8"/>
  <c r="BA167" i="8" s="1"/>
  <c r="AQ167" i="8"/>
  <c r="BC167" i="8" s="1"/>
  <c r="Y168" i="7"/>
  <c r="BP167" i="7"/>
  <c r="BS167" i="7"/>
  <c r="BT167" i="7"/>
  <c r="BQ166" i="7"/>
  <c r="AL166" i="7"/>
  <c r="BM166" i="7"/>
  <c r="AT166" i="7"/>
  <c r="BF166" i="7" s="1"/>
  <c r="R166" i="7"/>
  <c r="AN166" i="7"/>
  <c r="AZ166" i="7" s="1"/>
  <c r="AQ167" i="7"/>
  <c r="BC167" i="7" s="1"/>
  <c r="F168" i="7"/>
  <c r="AP167" i="7"/>
  <c r="BB167" i="7" s="1"/>
  <c r="AO167" i="7"/>
  <c r="BA167" i="7" s="1"/>
  <c r="AM166" i="7"/>
  <c r="AY166" i="7" s="1"/>
  <c r="AR166" i="7"/>
  <c r="BD166" i="7" s="1"/>
  <c r="BK166" i="7"/>
  <c r="AV166" i="7"/>
  <c r="BH166" i="7" s="1"/>
  <c r="BO166" i="7"/>
  <c r="BY166" i="7" s="1"/>
  <c r="BN166" i="7"/>
  <c r="BX166" i="7" s="1"/>
  <c r="AU166" i="7"/>
  <c r="BG166" i="7" s="1"/>
  <c r="BL166" i="7"/>
  <c r="BV166" i="7" s="1"/>
  <c r="S166" i="7"/>
  <c r="AX166" i="7" s="1"/>
  <c r="BJ166" i="7" s="1"/>
  <c r="AS166" i="7"/>
  <c r="BE166" i="7" s="1"/>
  <c r="U168" i="6"/>
  <c r="AD166" i="6"/>
  <c r="AV166" i="6"/>
  <c r="O166" i="6"/>
  <c r="AL166" i="6" s="1"/>
  <c r="AT166" i="6" s="1"/>
  <c r="AH166" i="6"/>
  <c r="AP166" i="6" s="1"/>
  <c r="AU166" i="6"/>
  <c r="AW166" i="6" s="1"/>
  <c r="AE166" i="6"/>
  <c r="AM166" i="6" s="1"/>
  <c r="N166" i="6"/>
  <c r="AI166" i="6"/>
  <c r="AQ166" i="6" s="1"/>
  <c r="AX166" i="6"/>
  <c r="F168" i="6"/>
  <c r="AD166" i="5"/>
  <c r="AV166" i="5"/>
  <c r="U168" i="5"/>
  <c r="AK165" i="5"/>
  <c r="AS165" i="5" s="1"/>
  <c r="N166" i="5"/>
  <c r="AE166" i="5"/>
  <c r="AM166" i="5" s="1"/>
  <c r="O166" i="5"/>
  <c r="AL166" i="5" s="1"/>
  <c r="AT166" i="5" s="1"/>
  <c r="AH166" i="5"/>
  <c r="AP166" i="5" s="1"/>
  <c r="AU166" i="5"/>
  <c r="AW166" i="5" s="1"/>
  <c r="AI166" i="5"/>
  <c r="AQ166" i="5" s="1"/>
  <c r="AX166" i="5"/>
  <c r="AF167" i="5"/>
  <c r="AN167" i="5" s="1"/>
  <c r="AG167" i="5"/>
  <c r="AO167" i="5" s="1"/>
  <c r="AJ167" i="5"/>
  <c r="AR167" i="5" s="1"/>
  <c r="F168" i="5"/>
  <c r="AD166" i="4"/>
  <c r="AV166" i="4"/>
  <c r="U168" i="4"/>
  <c r="AK165" i="4"/>
  <c r="AS165" i="4" s="1"/>
  <c r="N166" i="4"/>
  <c r="AE166" i="4"/>
  <c r="AM166" i="4" s="1"/>
  <c r="O166" i="4"/>
  <c r="AL166" i="4" s="1"/>
  <c r="AT166" i="4" s="1"/>
  <c r="AH166" i="4"/>
  <c r="AP166" i="4" s="1"/>
  <c r="AU166" i="4"/>
  <c r="AW166" i="4" s="1"/>
  <c r="AI166" i="4"/>
  <c r="AQ166" i="4" s="1"/>
  <c r="AX166" i="4"/>
  <c r="AF167" i="4"/>
  <c r="AN167" i="4" s="1"/>
  <c r="AG167" i="4"/>
  <c r="AO167" i="4" s="1"/>
  <c r="AJ167" i="4"/>
  <c r="AR167" i="4" s="1"/>
  <c r="F168" i="4"/>
  <c r="S168" i="3"/>
  <c r="BT167" i="3"/>
  <c r="BS167" i="3"/>
  <c r="BQ166" i="3"/>
  <c r="AX166" i="3"/>
  <c r="BV166" i="3" s="1"/>
  <c r="BD165" i="3"/>
  <c r="BJ165" i="3" s="1"/>
  <c r="BP165" i="3"/>
  <c r="CB165" i="3" s="1"/>
  <c r="CH165" i="3" s="1"/>
  <c r="BB166" i="3"/>
  <c r="BH166" i="3" s="1"/>
  <c r="BN166" i="3"/>
  <c r="BZ166" i="3" s="1"/>
  <c r="CF166" i="3" s="1"/>
  <c r="M166" i="3"/>
  <c r="AA166" i="3"/>
  <c r="AG166" i="3" s="1"/>
  <c r="AR166" i="3"/>
  <c r="AY166" i="3"/>
  <c r="BE166" i="3" s="1"/>
  <c r="BK166" i="3"/>
  <c r="BW166" i="3" s="1"/>
  <c r="CC166" i="3" s="1"/>
  <c r="BA166" i="3"/>
  <c r="BG166" i="3" s="1"/>
  <c r="BM166" i="3"/>
  <c r="BY166" i="3" s="1"/>
  <c r="CE166" i="3" s="1"/>
  <c r="AD167" i="3"/>
  <c r="AJ167" i="3" s="1"/>
  <c r="AB167" i="3"/>
  <c r="AH167" i="3" s="1"/>
  <c r="AE167" i="3"/>
  <c r="AK167" i="3" s="1"/>
  <c r="AC167" i="3"/>
  <c r="AI167" i="3" s="1"/>
  <c r="F168" i="3"/>
  <c r="BL166" i="3"/>
  <c r="BX166" i="3" s="1"/>
  <c r="CD166" i="3" s="1"/>
  <c r="AZ166" i="3"/>
  <c r="BF166" i="3" s="1"/>
  <c r="BC166" i="3"/>
  <c r="BI166" i="3" s="1"/>
  <c r="BO166" i="3"/>
  <c r="CA166" i="3" s="1"/>
  <c r="CG166" i="3" s="1"/>
  <c r="AF165" i="3"/>
  <c r="AL165" i="3" s="1"/>
  <c r="CI165" i="3"/>
  <c r="CJ165" i="3"/>
  <c r="BQ166" i="2"/>
  <c r="AX166" i="2"/>
  <c r="BV166" i="2" s="1"/>
  <c r="BT167" i="2"/>
  <c r="S168" i="2"/>
  <c r="BS167" i="2"/>
  <c r="Z167" i="2"/>
  <c r="AF165" i="2"/>
  <c r="AL165" i="2" s="1"/>
  <c r="CI165" i="2"/>
  <c r="BD165" i="2"/>
  <c r="BJ165" i="2" s="1"/>
  <c r="BP165" i="2"/>
  <c r="CB165" i="2" s="1"/>
  <c r="CH165" i="2" s="1"/>
  <c r="M166" i="2"/>
  <c r="AA166" i="2"/>
  <c r="AG166" i="2" s="1"/>
  <c r="BA166" i="2"/>
  <c r="BG166" i="2" s="1"/>
  <c r="BM166" i="2"/>
  <c r="BY166" i="2" s="1"/>
  <c r="CE166" i="2" s="1"/>
  <c r="BO166" i="2"/>
  <c r="CA166" i="2" s="1"/>
  <c r="CG166" i="2" s="1"/>
  <c r="BC166" i="2"/>
  <c r="BI166" i="2" s="1"/>
  <c r="AR166" i="2"/>
  <c r="AY166" i="2"/>
  <c r="BE166" i="2" s="1"/>
  <c r="BK166" i="2"/>
  <c r="BB166" i="2"/>
  <c r="BH166" i="2" s="1"/>
  <c r="BN166" i="2"/>
  <c r="F168" i="2"/>
  <c r="AZ166" i="2"/>
  <c r="BF166" i="2" s="1"/>
  <c r="BL166" i="2"/>
  <c r="BX166" i="2" s="1"/>
  <c r="CD166" i="2" s="1"/>
  <c r="AX166" i="1"/>
  <c r="BQ166" i="1"/>
  <c r="BR167" i="1"/>
  <c r="BS167" i="1"/>
  <c r="BT167" i="1"/>
  <c r="BU167" i="1"/>
  <c r="S168" i="1"/>
  <c r="AF165" i="1"/>
  <c r="AL165" i="1" s="1"/>
  <c r="BD165" i="1"/>
  <c r="BJ165" i="1" s="1"/>
  <c r="BP165" i="1"/>
  <c r="M166" i="1"/>
  <c r="AA166" i="1"/>
  <c r="AG166" i="1" s="1"/>
  <c r="AR166" i="1"/>
  <c r="AY166" i="1"/>
  <c r="BE166" i="1" s="1"/>
  <c r="BK166" i="1"/>
  <c r="BW166" i="1" s="1"/>
  <c r="CC166" i="1" s="1"/>
  <c r="AZ166" i="1"/>
  <c r="BF166" i="1" s="1"/>
  <c r="BL166" i="1"/>
  <c r="BX166" i="1" s="1"/>
  <c r="CD166" i="1" s="1"/>
  <c r="BA166" i="1"/>
  <c r="BG166" i="1" s="1"/>
  <c r="BM166" i="1"/>
  <c r="BY166" i="1" s="1"/>
  <c r="CE166" i="1" s="1"/>
  <c r="BB166" i="1"/>
  <c r="BH166" i="1" s="1"/>
  <c r="BN166" i="1"/>
  <c r="BZ166" i="1" s="1"/>
  <c r="CF166" i="1" s="1"/>
  <c r="BC166" i="1"/>
  <c r="BI166" i="1" s="1"/>
  <c r="BO166" i="1"/>
  <c r="CA166" i="1" s="1"/>
  <c r="CG166" i="1" s="1"/>
  <c r="AB167" i="1"/>
  <c r="AH167" i="1" s="1"/>
  <c r="AC167" i="1"/>
  <c r="AI167" i="1" s="1"/>
  <c r="AD167" i="1"/>
  <c r="AJ167" i="1" s="1"/>
  <c r="AE167" i="1"/>
  <c r="AK167" i="1" s="1"/>
  <c r="F168" i="1"/>
  <c r="BR166" i="8"/>
  <c r="BP166" i="7"/>
  <c r="BX165" i="7"/>
  <c r="AG166" i="4"/>
  <c r="AO166" i="4" s="1"/>
  <c r="CA165" i="3"/>
  <c r="CG165" i="3" s="1"/>
  <c r="AC166" i="6"/>
  <c r="AB166" i="3"/>
  <c r="AH166" i="3" s="1"/>
  <c r="BY165" i="3"/>
  <c r="CE165" i="3" s="1"/>
  <c r="BT166" i="2"/>
  <c r="Z166" i="2"/>
  <c r="BV165" i="2"/>
  <c r="BY165" i="2"/>
  <c r="CE165" i="2" s="1"/>
  <c r="BR166" i="9"/>
  <c r="AW165" i="9"/>
  <c r="BI165" i="9" s="1"/>
  <c r="BP166" i="8"/>
  <c r="AK166" i="7"/>
  <c r="AZ165" i="6"/>
  <c r="AZ165" i="5"/>
  <c r="AG166" i="5"/>
  <c r="AO166" i="5" s="1"/>
  <c r="AC166" i="4"/>
  <c r="AZ165" i="4"/>
  <c r="AJ166" i="4"/>
  <c r="AR166" i="4" s="1"/>
  <c r="BP166" i="9"/>
  <c r="AK166" i="8"/>
  <c r="AY166" i="4"/>
  <c r="BT166" i="9"/>
  <c r="BY165" i="9"/>
  <c r="BU165" i="9"/>
  <c r="BX165" i="8"/>
  <c r="AW165" i="8"/>
  <c r="BI165" i="8" s="1"/>
  <c r="BU165" i="8"/>
  <c r="AW165" i="7"/>
  <c r="BI165" i="7" s="1"/>
  <c r="AY166" i="6"/>
  <c r="AY166" i="5"/>
  <c r="BX165" i="3"/>
  <c r="CD165" i="3" s="1"/>
  <c r="BV165" i="1"/>
  <c r="Z166" i="1"/>
  <c r="BR166" i="7"/>
  <c r="BV165" i="3"/>
  <c r="AK166" i="9"/>
  <c r="AK165" i="6"/>
  <c r="AS165" i="6" s="1"/>
  <c r="AC166" i="5"/>
  <c r="CB164" i="1"/>
  <c r="CH164" i="1" s="1"/>
  <c r="AL167" i="9" l="1"/>
  <c r="BQ167" i="9"/>
  <c r="Y169" i="9"/>
  <c r="BS168" i="9"/>
  <c r="R167" i="9"/>
  <c r="AN167" i="9"/>
  <c r="AZ167" i="9" s="1"/>
  <c r="AV167" i="9"/>
  <c r="BH167" i="9" s="1"/>
  <c r="BO167" i="9"/>
  <c r="BY167" i="9" s="1"/>
  <c r="AT167" i="9"/>
  <c r="BF167" i="9" s="1"/>
  <c r="BM167" i="9"/>
  <c r="BW167" i="9" s="1"/>
  <c r="AA412" i="9"/>
  <c r="AA413" i="9" s="1"/>
  <c r="AM167" i="9"/>
  <c r="AY167" i="9" s="1"/>
  <c r="S167" i="9"/>
  <c r="AX167" i="9" s="1"/>
  <c r="BJ167" i="9" s="1"/>
  <c r="AS167" i="9"/>
  <c r="BE167" i="9" s="1"/>
  <c r="BL167" i="9"/>
  <c r="BV167" i="9" s="1"/>
  <c r="AU167" i="9"/>
  <c r="BG167" i="9" s="1"/>
  <c r="BN167" i="9"/>
  <c r="BX167" i="9" s="1"/>
  <c r="AP168" i="9"/>
  <c r="BB168" i="9" s="1"/>
  <c r="AO168" i="9"/>
  <c r="BA168" i="9" s="1"/>
  <c r="AQ168" i="9"/>
  <c r="BC168" i="9" s="1"/>
  <c r="F169" i="9"/>
  <c r="AR167" i="9"/>
  <c r="BD167" i="9" s="1"/>
  <c r="BK167" i="9"/>
  <c r="AL167" i="8"/>
  <c r="BQ167" i="8"/>
  <c r="BT168" i="8"/>
  <c r="BP168" i="8"/>
  <c r="BS168" i="8"/>
  <c r="Y169" i="8"/>
  <c r="AW166" i="8"/>
  <c r="BI166" i="8" s="1"/>
  <c r="R167" i="8"/>
  <c r="AN167" i="8"/>
  <c r="AZ167" i="8" s="1"/>
  <c r="AP168" i="8"/>
  <c r="BB168" i="8" s="1"/>
  <c r="F169" i="8"/>
  <c r="AO168" i="8"/>
  <c r="BA168" i="8" s="1"/>
  <c r="AQ168" i="8"/>
  <c r="BC168" i="8" s="1"/>
  <c r="AT167" i="8"/>
  <c r="BF167" i="8" s="1"/>
  <c r="BM167" i="8"/>
  <c r="AA412" i="8"/>
  <c r="AA413" i="8" s="1"/>
  <c r="AM167" i="8"/>
  <c r="AY167" i="8" s="1"/>
  <c r="AR167" i="8"/>
  <c r="BD167" i="8" s="1"/>
  <c r="BK167" i="8"/>
  <c r="AV167" i="8"/>
  <c r="BH167" i="8" s="1"/>
  <c r="BO167" i="8"/>
  <c r="BN167" i="8"/>
  <c r="BX167" i="8" s="1"/>
  <c r="AU167" i="8"/>
  <c r="BG167" i="8" s="1"/>
  <c r="AS167" i="8"/>
  <c r="BE167" i="8" s="1"/>
  <c r="BL167" i="8"/>
  <c r="BV167" i="8" s="1"/>
  <c r="S167" i="8"/>
  <c r="AX167" i="8" s="1"/>
  <c r="BJ167" i="8" s="1"/>
  <c r="BS168" i="7"/>
  <c r="Y169" i="7"/>
  <c r="BR168" i="7"/>
  <c r="AL167" i="7"/>
  <c r="BQ167" i="7"/>
  <c r="AH412" i="7"/>
  <c r="AW166" i="7"/>
  <c r="BI166" i="7" s="1"/>
  <c r="R167" i="7"/>
  <c r="AN167" i="7"/>
  <c r="AZ167" i="7" s="1"/>
  <c r="BN167" i="7"/>
  <c r="BX167" i="7" s="1"/>
  <c r="AU167" i="7"/>
  <c r="BG167" i="7" s="1"/>
  <c r="AP168" i="7"/>
  <c r="BB168" i="7" s="1"/>
  <c r="AO168" i="7"/>
  <c r="BA168" i="7" s="1"/>
  <c r="AQ168" i="7"/>
  <c r="BC168" i="7" s="1"/>
  <c r="F169" i="7"/>
  <c r="AR167" i="7"/>
  <c r="BD167" i="7" s="1"/>
  <c r="BK167" i="7"/>
  <c r="BU167" i="7" s="1"/>
  <c r="S167" i="7"/>
  <c r="AX167" i="7" s="1"/>
  <c r="BJ167" i="7" s="1"/>
  <c r="AS167" i="7"/>
  <c r="BE167" i="7" s="1"/>
  <c r="BL167" i="7"/>
  <c r="BV167" i="7" s="1"/>
  <c r="BO167" i="7"/>
  <c r="BY167" i="7" s="1"/>
  <c r="AV167" i="7"/>
  <c r="BH167" i="7" s="1"/>
  <c r="AT167" i="7"/>
  <c r="BF167" i="7" s="1"/>
  <c r="BM167" i="7"/>
  <c r="AD167" i="6"/>
  <c r="AV167" i="6"/>
  <c r="U169" i="6"/>
  <c r="AY168" i="6"/>
  <c r="AH167" i="6"/>
  <c r="AP167" i="6" s="1"/>
  <c r="O167" i="6"/>
  <c r="AL167" i="6" s="1"/>
  <c r="AT167" i="6" s="1"/>
  <c r="AU167" i="6"/>
  <c r="AW167" i="6" s="1"/>
  <c r="F169" i="6"/>
  <c r="AF168" i="6"/>
  <c r="AN168" i="6" s="1"/>
  <c r="AJ168" i="6"/>
  <c r="AR168" i="6" s="1"/>
  <c r="AG168" i="6"/>
  <c r="AO168" i="6" s="1"/>
  <c r="N167" i="6"/>
  <c r="AE167" i="6"/>
  <c r="AM167" i="6" s="1"/>
  <c r="AI167" i="6"/>
  <c r="AQ167" i="6" s="1"/>
  <c r="AX167" i="6"/>
  <c r="AD167" i="5"/>
  <c r="AV167" i="5"/>
  <c r="U169" i="5"/>
  <c r="N167" i="5"/>
  <c r="AE167" i="5"/>
  <c r="AM167" i="5" s="1"/>
  <c r="O167" i="5"/>
  <c r="AL167" i="5" s="1"/>
  <c r="AT167" i="5" s="1"/>
  <c r="AH167" i="5"/>
  <c r="AP167" i="5" s="1"/>
  <c r="AU167" i="5"/>
  <c r="AW167" i="5" s="1"/>
  <c r="AI167" i="5"/>
  <c r="AQ167" i="5" s="1"/>
  <c r="AX167" i="5"/>
  <c r="AG168" i="5"/>
  <c r="AO168" i="5" s="1"/>
  <c r="AJ168" i="5"/>
  <c r="AR168" i="5" s="1"/>
  <c r="F169" i="5"/>
  <c r="AD167" i="4"/>
  <c r="AV167" i="4"/>
  <c r="U169" i="4"/>
  <c r="N167" i="4"/>
  <c r="AE167" i="4"/>
  <c r="AM167" i="4" s="1"/>
  <c r="O167" i="4"/>
  <c r="AL167" i="4" s="1"/>
  <c r="AT167" i="4" s="1"/>
  <c r="AH167" i="4"/>
  <c r="AP167" i="4" s="1"/>
  <c r="AU167" i="4"/>
  <c r="AW167" i="4" s="1"/>
  <c r="AI167" i="4"/>
  <c r="AQ167" i="4" s="1"/>
  <c r="AX167" i="4"/>
  <c r="AF168" i="4"/>
  <c r="AN168" i="4" s="1"/>
  <c r="AG168" i="4"/>
  <c r="AO168" i="4" s="1"/>
  <c r="AJ168" i="4"/>
  <c r="AR168" i="4" s="1"/>
  <c r="F169" i="4"/>
  <c r="BT168" i="3"/>
  <c r="S169" i="3"/>
  <c r="BQ167" i="3"/>
  <c r="AX167" i="3"/>
  <c r="BV167" i="3" s="1"/>
  <c r="CI166" i="3"/>
  <c r="AF166" i="3"/>
  <c r="AL166" i="3" s="1"/>
  <c r="CJ166" i="3"/>
  <c r="BD166" i="3"/>
  <c r="BJ166" i="3" s="1"/>
  <c r="BP166" i="3"/>
  <c r="CB166" i="3" s="1"/>
  <c r="CH166" i="3" s="1"/>
  <c r="BO167" i="3"/>
  <c r="CA167" i="3" s="1"/>
  <c r="CG167" i="3" s="1"/>
  <c r="BC167" i="3"/>
  <c r="BI167" i="3" s="1"/>
  <c r="AZ167" i="3"/>
  <c r="BF167" i="3" s="1"/>
  <c r="BL167" i="3"/>
  <c r="BX167" i="3" s="1"/>
  <c r="CD167" i="3" s="1"/>
  <c r="BN167" i="3"/>
  <c r="BZ167" i="3" s="1"/>
  <c r="CF167" i="3" s="1"/>
  <c r="BB167" i="3"/>
  <c r="BH167" i="3" s="1"/>
  <c r="M167" i="3"/>
  <c r="AA167" i="3"/>
  <c r="AG167" i="3" s="1"/>
  <c r="AR167" i="3"/>
  <c r="BK167" i="3"/>
  <c r="BW167" i="3" s="1"/>
  <c r="CC167" i="3" s="1"/>
  <c r="AY167" i="3"/>
  <c r="BE167" i="3" s="1"/>
  <c r="BM167" i="3"/>
  <c r="BY167" i="3" s="1"/>
  <c r="CE167" i="3" s="1"/>
  <c r="BA167" i="3"/>
  <c r="BG167" i="3" s="1"/>
  <c r="AC168" i="3"/>
  <c r="AI168" i="3" s="1"/>
  <c r="AE168" i="3"/>
  <c r="AK168" i="3" s="1"/>
  <c r="F169" i="3"/>
  <c r="AB168" i="3"/>
  <c r="AH168" i="3" s="1"/>
  <c r="AD168" i="3"/>
  <c r="AJ168" i="3" s="1"/>
  <c r="AX167" i="2"/>
  <c r="BV167" i="2" s="1"/>
  <c r="BQ167" i="2"/>
  <c r="BU168" i="2"/>
  <c r="S169" i="2"/>
  <c r="CI166" i="2"/>
  <c r="AF166" i="2"/>
  <c r="AL166" i="2" s="1"/>
  <c r="BD166" i="2"/>
  <c r="BJ166" i="2" s="1"/>
  <c r="BP166" i="2"/>
  <c r="CB166" i="2" s="1"/>
  <c r="CH166" i="2" s="1"/>
  <c r="AA167" i="2"/>
  <c r="AG167" i="2" s="1"/>
  <c r="M167" i="2"/>
  <c r="AY167" i="2"/>
  <c r="BE167" i="2" s="1"/>
  <c r="AR167" i="2"/>
  <c r="BK167" i="2"/>
  <c r="BM167" i="2"/>
  <c r="BY167" i="2" s="1"/>
  <c r="CE167" i="2" s="1"/>
  <c r="BA167" i="2"/>
  <c r="BG167" i="2" s="1"/>
  <c r="BO167" i="2"/>
  <c r="BC167" i="2"/>
  <c r="BI167" i="2" s="1"/>
  <c r="F169" i="2"/>
  <c r="AZ167" i="2"/>
  <c r="BF167" i="2" s="1"/>
  <c r="BL167" i="2"/>
  <c r="BB167" i="2"/>
  <c r="BH167" i="2" s="1"/>
  <c r="BN167" i="2"/>
  <c r="BZ167" i="2" s="1"/>
  <c r="CF167" i="2" s="1"/>
  <c r="AX167" i="1"/>
  <c r="BQ167" i="1"/>
  <c r="BR168" i="1"/>
  <c r="BS168" i="1"/>
  <c r="BT168" i="1"/>
  <c r="BU168" i="1"/>
  <c r="S169" i="1"/>
  <c r="BD166" i="1"/>
  <c r="BJ166" i="1" s="1"/>
  <c r="BP166" i="1"/>
  <c r="M167" i="1"/>
  <c r="AA167" i="1"/>
  <c r="AG167" i="1" s="1"/>
  <c r="AR167" i="1"/>
  <c r="AY167" i="1"/>
  <c r="BE167" i="1" s="1"/>
  <c r="BK167" i="1"/>
  <c r="BW167" i="1" s="1"/>
  <c r="CC167" i="1" s="1"/>
  <c r="AZ167" i="1"/>
  <c r="BF167" i="1" s="1"/>
  <c r="BL167" i="1"/>
  <c r="BX167" i="1" s="1"/>
  <c r="CD167" i="1" s="1"/>
  <c r="BA167" i="1"/>
  <c r="BG167" i="1" s="1"/>
  <c r="BM167" i="1"/>
  <c r="BY167" i="1" s="1"/>
  <c r="CE167" i="1" s="1"/>
  <c r="BB167" i="1"/>
  <c r="BH167" i="1" s="1"/>
  <c r="BN167" i="1"/>
  <c r="BZ167" i="1" s="1"/>
  <c r="CF167" i="1" s="1"/>
  <c r="BC167" i="1"/>
  <c r="BI167" i="1" s="1"/>
  <c r="BO167" i="1"/>
  <c r="CA167" i="1" s="1"/>
  <c r="CG167" i="1" s="1"/>
  <c r="AB168" i="1"/>
  <c r="AH168" i="1" s="1"/>
  <c r="AC168" i="1"/>
  <c r="AI168" i="1" s="1"/>
  <c r="AD168" i="1"/>
  <c r="AJ168" i="1" s="1"/>
  <c r="AE168" i="1"/>
  <c r="AK168" i="1" s="1"/>
  <c r="F169" i="1"/>
  <c r="AK167" i="9"/>
  <c r="AK167" i="8"/>
  <c r="BR167" i="7"/>
  <c r="BU166" i="7"/>
  <c r="AK166" i="6"/>
  <c r="AS166" i="6" s="1"/>
  <c r="AZ166" i="6"/>
  <c r="AG167" i="6"/>
  <c r="AO167" i="6" s="1"/>
  <c r="AC167" i="4"/>
  <c r="BR167" i="3"/>
  <c r="AJ167" i="6"/>
  <c r="AR167" i="6" s="1"/>
  <c r="AF167" i="6"/>
  <c r="AN167" i="6" s="1"/>
  <c r="AC167" i="5"/>
  <c r="AY167" i="5"/>
  <c r="AK166" i="5"/>
  <c r="AS166" i="5" s="1"/>
  <c r="AZ166" i="5"/>
  <c r="BW166" i="2"/>
  <c r="CC166" i="2" s="1"/>
  <c r="BZ166" i="2"/>
  <c r="CF166" i="2" s="1"/>
  <c r="AC167" i="2"/>
  <c r="AI167" i="2" s="1"/>
  <c r="AE167" i="2"/>
  <c r="AK167" i="2" s="1"/>
  <c r="AB167" i="2"/>
  <c r="AH167" i="2" s="1"/>
  <c r="AD167" i="2"/>
  <c r="AJ167" i="2" s="1"/>
  <c r="BV166" i="1"/>
  <c r="Z167" i="1"/>
  <c r="CB165" i="1"/>
  <c r="CH165" i="1" s="1"/>
  <c r="AF166" i="1"/>
  <c r="AL166" i="1" s="1"/>
  <c r="BR167" i="8"/>
  <c r="BP167" i="9"/>
  <c r="BT167" i="8"/>
  <c r="AK167" i="7"/>
  <c r="AC167" i="6"/>
  <c r="AK166" i="4"/>
  <c r="AS166" i="4" s="1"/>
  <c r="BU167" i="3"/>
  <c r="BW166" i="7"/>
  <c r="AZ166" i="4"/>
  <c r="BU167" i="2"/>
  <c r="Z167" i="3"/>
  <c r="BW166" i="9"/>
  <c r="AW166" i="9"/>
  <c r="BI166" i="9" s="1"/>
  <c r="BU166" i="9"/>
  <c r="BY166" i="9"/>
  <c r="BP167" i="8"/>
  <c r="BU166" i="8"/>
  <c r="BW166" i="8"/>
  <c r="AY167" i="6"/>
  <c r="AY167" i="4"/>
  <c r="BR167" i="2"/>
  <c r="AM167" i="7"/>
  <c r="AY167" i="7" s="1"/>
  <c r="AA412" i="7"/>
  <c r="AA413" i="7" s="1"/>
  <c r="W412" i="4"/>
  <c r="AA412" i="4"/>
  <c r="Y170" i="9" l="1"/>
  <c r="BR169" i="9"/>
  <c r="AL168" i="9"/>
  <c r="BQ168" i="9"/>
  <c r="AI412" i="9"/>
  <c r="AJ412" i="9"/>
  <c r="AD412" i="9"/>
  <c r="AD413" i="9" s="1"/>
  <c r="AE412" i="9"/>
  <c r="AE413" i="9" s="1"/>
  <c r="AC412" i="9"/>
  <c r="AC413" i="9" s="1"/>
  <c r="AG412" i="9"/>
  <c r="AH412" i="9"/>
  <c r="AB412" i="9"/>
  <c r="AF412" i="9"/>
  <c r="AW167" i="9"/>
  <c r="BI167" i="9" s="1"/>
  <c r="R168" i="9"/>
  <c r="AN168" i="9"/>
  <c r="AZ168" i="9" s="1"/>
  <c r="AR168" i="9"/>
  <c r="BD168" i="9" s="1"/>
  <c r="BK168" i="9"/>
  <c r="AT168" i="9"/>
  <c r="BF168" i="9" s="1"/>
  <c r="BM168" i="9"/>
  <c r="AV168" i="9"/>
  <c r="BH168" i="9" s="1"/>
  <c r="BO168" i="9"/>
  <c r="AM168" i="9"/>
  <c r="AY168" i="9" s="1"/>
  <c r="S168" i="9"/>
  <c r="AX168" i="9" s="1"/>
  <c r="BJ168" i="9" s="1"/>
  <c r="BL168" i="9"/>
  <c r="BV168" i="9" s="1"/>
  <c r="AS168" i="9"/>
  <c r="BE168" i="9" s="1"/>
  <c r="AU168" i="9"/>
  <c r="BG168" i="9" s="1"/>
  <c r="BN168" i="9"/>
  <c r="BX168" i="9" s="1"/>
  <c r="AP169" i="9"/>
  <c r="BB169" i="9" s="1"/>
  <c r="F170" i="9"/>
  <c r="AO169" i="9"/>
  <c r="BA169" i="9" s="1"/>
  <c r="AQ169" i="9"/>
  <c r="BC169" i="9" s="1"/>
  <c r="BQ168" i="8"/>
  <c r="AL168" i="8"/>
  <c r="Y170" i="8"/>
  <c r="R168" i="8"/>
  <c r="AN168" i="8"/>
  <c r="AZ168" i="8" s="1"/>
  <c r="BL168" i="8"/>
  <c r="BV168" i="8" s="1"/>
  <c r="AS168" i="8"/>
  <c r="BE168" i="8" s="1"/>
  <c r="S168" i="8"/>
  <c r="AX168" i="8" s="1"/>
  <c r="BJ168" i="8" s="1"/>
  <c r="AU168" i="8"/>
  <c r="BG168" i="8" s="1"/>
  <c r="BN168" i="8"/>
  <c r="BX168" i="8" s="1"/>
  <c r="BK168" i="8"/>
  <c r="BU168" i="8" s="1"/>
  <c r="AR168" i="8"/>
  <c r="BD168" i="8" s="1"/>
  <c r="BO168" i="8"/>
  <c r="BY168" i="8" s="1"/>
  <c r="AV168" i="8"/>
  <c r="BH168" i="8" s="1"/>
  <c r="F170" i="8"/>
  <c r="AM169" i="8"/>
  <c r="AY169" i="8" s="1"/>
  <c r="AP169" i="8"/>
  <c r="BB169" i="8" s="1"/>
  <c r="AO169" i="8"/>
  <c r="BA169" i="8" s="1"/>
  <c r="AQ169" i="8"/>
  <c r="BC169" i="8" s="1"/>
  <c r="AM168" i="8"/>
  <c r="AY168" i="8" s="1"/>
  <c r="AT168" i="8"/>
  <c r="BF168" i="8" s="1"/>
  <c r="BM168" i="8"/>
  <c r="AL168" i="7"/>
  <c r="BQ168" i="7"/>
  <c r="BP169" i="7"/>
  <c r="BT169" i="7"/>
  <c r="Y170" i="7"/>
  <c r="AK169" i="7"/>
  <c r="AH413" i="7"/>
  <c r="R168" i="7"/>
  <c r="AN168" i="7"/>
  <c r="AZ168" i="7" s="1"/>
  <c r="AR168" i="7"/>
  <c r="BD168" i="7" s="1"/>
  <c r="BK168" i="7"/>
  <c r="AT168" i="7"/>
  <c r="BF168" i="7" s="1"/>
  <c r="BM168" i="7"/>
  <c r="BW168" i="7" s="1"/>
  <c r="AM168" i="7"/>
  <c r="AY168" i="7" s="1"/>
  <c r="AU168" i="7"/>
  <c r="BG168" i="7" s="1"/>
  <c r="BN168" i="7"/>
  <c r="BX168" i="7" s="1"/>
  <c r="S168" i="7"/>
  <c r="AX168" i="7" s="1"/>
  <c r="BJ168" i="7" s="1"/>
  <c r="BL168" i="7"/>
  <c r="BV168" i="7" s="1"/>
  <c r="AS168" i="7"/>
  <c r="BE168" i="7" s="1"/>
  <c r="F170" i="7"/>
  <c r="AO169" i="7"/>
  <c r="BA169" i="7" s="1"/>
  <c r="AP169" i="7"/>
  <c r="BB169" i="7" s="1"/>
  <c r="AQ169" i="7"/>
  <c r="BC169" i="7" s="1"/>
  <c r="AV168" i="7"/>
  <c r="BH168" i="7" s="1"/>
  <c r="BO168" i="7"/>
  <c r="U170" i="6"/>
  <c r="AV168" i="6"/>
  <c r="AD168" i="6"/>
  <c r="AI168" i="6"/>
  <c r="AQ168" i="6" s="1"/>
  <c r="AX168" i="6"/>
  <c r="AZ168" i="6" s="1"/>
  <c r="AF169" i="6"/>
  <c r="AN169" i="6" s="1"/>
  <c r="F170" i="6"/>
  <c r="AH168" i="6"/>
  <c r="AP168" i="6" s="1"/>
  <c r="AU168" i="6"/>
  <c r="AW168" i="6" s="1"/>
  <c r="O168" i="6"/>
  <c r="AL168" i="6" s="1"/>
  <c r="AT168" i="6" s="1"/>
  <c r="N168" i="6"/>
  <c r="AE168" i="6"/>
  <c r="AM168" i="6" s="1"/>
  <c r="X412" i="6"/>
  <c r="X413" i="6" s="1"/>
  <c r="Y412" i="6"/>
  <c r="Y413" i="6" s="1"/>
  <c r="AA412" i="6"/>
  <c r="Z412" i="6"/>
  <c r="AB412" i="6"/>
  <c r="AB413" i="6" s="1"/>
  <c r="W412" i="6"/>
  <c r="AK167" i="6"/>
  <c r="AS167" i="6" s="1"/>
  <c r="AD168" i="5"/>
  <c r="AV168" i="5"/>
  <c r="U170" i="5"/>
  <c r="W412" i="5"/>
  <c r="X412" i="5"/>
  <c r="X413" i="5" s="1"/>
  <c r="Y412" i="5"/>
  <c r="Y413" i="5" s="1"/>
  <c r="AA412" i="5"/>
  <c r="Z412" i="5"/>
  <c r="AB412" i="5"/>
  <c r="AB413" i="5" s="1"/>
  <c r="AK167" i="5"/>
  <c r="AS167" i="5" s="1"/>
  <c r="N168" i="5"/>
  <c r="AE168" i="5"/>
  <c r="AM168" i="5" s="1"/>
  <c r="O168" i="5"/>
  <c r="AL168" i="5" s="1"/>
  <c r="AT168" i="5" s="1"/>
  <c r="AH168" i="5"/>
  <c r="AP168" i="5" s="1"/>
  <c r="AU168" i="5"/>
  <c r="AW168" i="5" s="1"/>
  <c r="AI168" i="5"/>
  <c r="AQ168" i="5" s="1"/>
  <c r="AX168" i="5"/>
  <c r="AF169" i="5"/>
  <c r="AN169" i="5" s="1"/>
  <c r="AG169" i="5"/>
  <c r="AO169" i="5" s="1"/>
  <c r="AJ169" i="5"/>
  <c r="AR169" i="5" s="1"/>
  <c r="F170" i="5"/>
  <c r="AD168" i="4"/>
  <c r="AV168" i="4"/>
  <c r="U170" i="4"/>
  <c r="AB412" i="4"/>
  <c r="Y412" i="4"/>
  <c r="Z412" i="4"/>
  <c r="X412" i="4"/>
  <c r="X413" i="4" s="1"/>
  <c r="AK167" i="4"/>
  <c r="AS167" i="4" s="1"/>
  <c r="N168" i="4"/>
  <c r="AE168" i="4"/>
  <c r="AM168" i="4" s="1"/>
  <c r="O168" i="4"/>
  <c r="AL168" i="4" s="1"/>
  <c r="AT168" i="4" s="1"/>
  <c r="AH168" i="4"/>
  <c r="AP168" i="4" s="1"/>
  <c r="AU168" i="4"/>
  <c r="AW168" i="4" s="1"/>
  <c r="AI168" i="4"/>
  <c r="AQ168" i="4" s="1"/>
  <c r="AX168" i="4"/>
  <c r="AF169" i="4"/>
  <c r="AN169" i="4" s="1"/>
  <c r="AJ169" i="4"/>
  <c r="AR169" i="4" s="1"/>
  <c r="F170" i="4"/>
  <c r="AX168" i="3"/>
  <c r="BQ168" i="3"/>
  <c r="BT169" i="3"/>
  <c r="BS169" i="3"/>
  <c r="BR169" i="3"/>
  <c r="BU169" i="3"/>
  <c r="S170" i="3"/>
  <c r="AF167" i="3"/>
  <c r="AL167" i="3" s="1"/>
  <c r="CJ167" i="3"/>
  <c r="CI167" i="3"/>
  <c r="BD167" i="3"/>
  <c r="BJ167" i="3" s="1"/>
  <c r="BP167" i="3"/>
  <c r="CB167" i="3" s="1"/>
  <c r="CH167" i="3" s="1"/>
  <c r="AY168" i="3"/>
  <c r="BE168" i="3" s="1"/>
  <c r="AR168" i="3"/>
  <c r="BK168" i="3"/>
  <c r="BW168" i="3" s="1"/>
  <c r="CC168" i="3" s="1"/>
  <c r="BC168" i="3"/>
  <c r="BI168" i="3" s="1"/>
  <c r="BO168" i="3"/>
  <c r="AB169" i="3"/>
  <c r="AH169" i="3" s="1"/>
  <c r="AD169" i="3"/>
  <c r="AJ169" i="3" s="1"/>
  <c r="AC169" i="3"/>
  <c r="AI169" i="3" s="1"/>
  <c r="F170" i="3"/>
  <c r="AE169" i="3"/>
  <c r="AK169" i="3" s="1"/>
  <c r="AZ168" i="3"/>
  <c r="BF168" i="3" s="1"/>
  <c r="BL168" i="3"/>
  <c r="BB168" i="3"/>
  <c r="BH168" i="3" s="1"/>
  <c r="BN168" i="3"/>
  <c r="BZ168" i="3" s="1"/>
  <c r="CF168" i="3" s="1"/>
  <c r="BM168" i="3"/>
  <c r="BA168" i="3"/>
  <c r="BG168" i="3" s="1"/>
  <c r="M168" i="3"/>
  <c r="AA168" i="3"/>
  <c r="AG168" i="3" s="1"/>
  <c r="AX168" i="2"/>
  <c r="BQ168" i="2"/>
  <c r="S170" i="2"/>
  <c r="BS169" i="2"/>
  <c r="BT169" i="2"/>
  <c r="BR169" i="2"/>
  <c r="AV412" i="2"/>
  <c r="AT412" i="2"/>
  <c r="AW412" i="2"/>
  <c r="AU412" i="2"/>
  <c r="AS412" i="2"/>
  <c r="V412" i="2"/>
  <c r="V413" i="2" s="1"/>
  <c r="W412" i="2"/>
  <c r="W413" i="2" s="1"/>
  <c r="X412" i="2"/>
  <c r="X413" i="2" s="1"/>
  <c r="U412" i="2"/>
  <c r="Y412" i="2"/>
  <c r="Y413" i="2" s="1"/>
  <c r="AF167" i="2"/>
  <c r="AL167" i="2" s="1"/>
  <c r="CI167" i="2"/>
  <c r="BP167" i="2"/>
  <c r="CB167" i="2" s="1"/>
  <c r="CH167" i="2" s="1"/>
  <c r="BD167" i="2"/>
  <c r="BJ167" i="2" s="1"/>
  <c r="BA168" i="2"/>
  <c r="BG168" i="2" s="1"/>
  <c r="BM168" i="2"/>
  <c r="AY168" i="2"/>
  <c r="BE168" i="2" s="1"/>
  <c r="BK168" i="2"/>
  <c r="BW168" i="2" s="1"/>
  <c r="CC168" i="2" s="1"/>
  <c r="AR168" i="2"/>
  <c r="BN168" i="2"/>
  <c r="BB168" i="2"/>
  <c r="BH168" i="2" s="1"/>
  <c r="AC169" i="2"/>
  <c r="AI169" i="2" s="1"/>
  <c r="F170" i="2"/>
  <c r="AE169" i="2"/>
  <c r="AK169" i="2" s="1"/>
  <c r="AB169" i="2"/>
  <c r="AH169" i="2" s="1"/>
  <c r="AD169" i="2"/>
  <c r="AJ169" i="2" s="1"/>
  <c r="M168" i="2"/>
  <c r="AA168" i="2"/>
  <c r="AG168" i="2" s="1"/>
  <c r="AZ168" i="2"/>
  <c r="BF168" i="2" s="1"/>
  <c r="BL168" i="2"/>
  <c r="BC168" i="2"/>
  <c r="BI168" i="2" s="1"/>
  <c r="BO168" i="2"/>
  <c r="CA168" i="2" s="1"/>
  <c r="CG168" i="2" s="1"/>
  <c r="AX168" i="1"/>
  <c r="BQ168" i="1"/>
  <c r="BR169" i="1"/>
  <c r="BS169" i="1"/>
  <c r="BT169" i="1"/>
  <c r="BU169" i="1"/>
  <c r="S170" i="1"/>
  <c r="AV412" i="1"/>
  <c r="Y412" i="1"/>
  <c r="Y413" i="1" s="1"/>
  <c r="AT412" i="1"/>
  <c r="W412" i="1"/>
  <c r="W413" i="1" s="1"/>
  <c r="U412" i="1"/>
  <c r="AU412" i="1"/>
  <c r="AS412" i="1"/>
  <c r="AW412" i="1"/>
  <c r="V412" i="1"/>
  <c r="V413" i="1" s="1"/>
  <c r="X412" i="1"/>
  <c r="X413" i="1" s="1"/>
  <c r="AF167" i="1"/>
  <c r="AL167" i="1" s="1"/>
  <c r="BD167" i="1"/>
  <c r="BJ167" i="1" s="1"/>
  <c r="BP167" i="1"/>
  <c r="M168" i="1"/>
  <c r="AA168" i="1"/>
  <c r="AG168" i="1" s="1"/>
  <c r="AR168" i="1"/>
  <c r="AY168" i="1"/>
  <c r="BE168" i="1" s="1"/>
  <c r="BK168" i="1"/>
  <c r="BW168" i="1" s="1"/>
  <c r="CC168" i="1" s="1"/>
  <c r="AZ168" i="1"/>
  <c r="BF168" i="1" s="1"/>
  <c r="BL168" i="1"/>
  <c r="BX168" i="1" s="1"/>
  <c r="CD168" i="1" s="1"/>
  <c r="BA168" i="1"/>
  <c r="BG168" i="1" s="1"/>
  <c r="BM168" i="1"/>
  <c r="BY168" i="1" s="1"/>
  <c r="CE168" i="1" s="1"/>
  <c r="BB168" i="1"/>
  <c r="BH168" i="1" s="1"/>
  <c r="BN168" i="1"/>
  <c r="BZ168" i="1" s="1"/>
  <c r="CF168" i="1" s="1"/>
  <c r="BC168" i="1"/>
  <c r="BI168" i="1" s="1"/>
  <c r="BO168" i="1"/>
  <c r="CA168" i="1" s="1"/>
  <c r="CG168" i="1" s="1"/>
  <c r="AB169" i="1"/>
  <c r="AH169" i="1" s="1"/>
  <c r="AC169" i="1"/>
  <c r="AI169" i="1" s="1"/>
  <c r="AD169" i="1"/>
  <c r="AJ169" i="1" s="1"/>
  <c r="AE169" i="1"/>
  <c r="AK169" i="1" s="1"/>
  <c r="F170" i="1"/>
  <c r="W413" i="4"/>
  <c r="AA413" i="4"/>
  <c r="BP168" i="9"/>
  <c r="BR168" i="9"/>
  <c r="AK168" i="7"/>
  <c r="AZ167" i="6"/>
  <c r="AC168" i="5"/>
  <c r="AC168" i="4"/>
  <c r="BU168" i="3"/>
  <c r="AC168" i="6"/>
  <c r="AY168" i="5"/>
  <c r="Z168" i="3"/>
  <c r="BT168" i="2"/>
  <c r="BW167" i="2"/>
  <c r="CC167" i="2" s="1"/>
  <c r="CA167" i="2"/>
  <c r="CG167" i="2" s="1"/>
  <c r="AC168" i="2"/>
  <c r="AI168" i="2" s="1"/>
  <c r="AE168" i="2"/>
  <c r="AK168" i="2" s="1"/>
  <c r="AD168" i="2"/>
  <c r="AJ168" i="2" s="1"/>
  <c r="AB168" i="2"/>
  <c r="AH168" i="2" s="1"/>
  <c r="BX167" i="2"/>
  <c r="CD167" i="2" s="1"/>
  <c r="BV167" i="1"/>
  <c r="Z168" i="1"/>
  <c r="CB166" i="1"/>
  <c r="CH166" i="1" s="1"/>
  <c r="BS168" i="2"/>
  <c r="Z168" i="2"/>
  <c r="BT168" i="9"/>
  <c r="AK168" i="8"/>
  <c r="BT168" i="7"/>
  <c r="AZ167" i="5"/>
  <c r="AF168" i="5"/>
  <c r="AN168" i="5" s="1"/>
  <c r="AZ167" i="4"/>
  <c r="BS168" i="3"/>
  <c r="BR168" i="3"/>
  <c r="BU167" i="8"/>
  <c r="BY167" i="8"/>
  <c r="BP168" i="7"/>
  <c r="AW167" i="7"/>
  <c r="BI167" i="7" s="1"/>
  <c r="BU167" i="9"/>
  <c r="AW167" i="8"/>
  <c r="BI167" i="8" s="1"/>
  <c r="BR168" i="2"/>
  <c r="BR168" i="8"/>
  <c r="AK168" i="9"/>
  <c r="BW167" i="8"/>
  <c r="BW167" i="7"/>
  <c r="AY168" i="4"/>
  <c r="AG412" i="8"/>
  <c r="AE412" i="8"/>
  <c r="AE413" i="8" s="1"/>
  <c r="AB412" i="8"/>
  <c r="AD412" i="8"/>
  <c r="AD413" i="8" s="1"/>
  <c r="AJ412" i="8"/>
  <c r="AC412" i="8"/>
  <c r="AC413" i="8" s="1"/>
  <c r="AH412" i="8"/>
  <c r="AI412" i="8"/>
  <c r="AF412" i="8"/>
  <c r="AG412" i="7"/>
  <c r="AD412" i="7"/>
  <c r="AD413" i="7" s="1"/>
  <c r="AE412" i="7"/>
  <c r="AE413" i="7" s="1"/>
  <c r="AI412" i="7"/>
  <c r="AC412" i="7"/>
  <c r="AJ412" i="7"/>
  <c r="AF412" i="7"/>
  <c r="AB412" i="7"/>
  <c r="AW412" i="3"/>
  <c r="AU412" i="3"/>
  <c r="AT412" i="3"/>
  <c r="Y412" i="3"/>
  <c r="Y413" i="3" s="1"/>
  <c r="X412" i="3"/>
  <c r="X413" i="3" s="1"/>
  <c r="AS412" i="3"/>
  <c r="U412" i="3"/>
  <c r="W412" i="3"/>
  <c r="W413" i="3" s="1"/>
  <c r="V412" i="3"/>
  <c r="V413" i="3" s="1"/>
  <c r="AV412" i="3"/>
  <c r="AB413" i="4" l="1"/>
  <c r="AY412" i="4"/>
  <c r="Y413" i="4"/>
  <c r="AC412" i="4"/>
  <c r="AL169" i="9"/>
  <c r="BQ169" i="9"/>
  <c r="Y171" i="9"/>
  <c r="BR170" i="9"/>
  <c r="AK170" i="9"/>
  <c r="BS170" i="9"/>
  <c r="BS412" i="9"/>
  <c r="AI413" i="9"/>
  <c r="BT412" i="9"/>
  <c r="AJ413" i="9"/>
  <c r="AG413" i="9"/>
  <c r="BQ412" i="9"/>
  <c r="AL412" i="9"/>
  <c r="AZ412" i="9" s="1"/>
  <c r="BR412" i="9"/>
  <c r="AH413" i="9"/>
  <c r="AK412" i="9"/>
  <c r="AB413" i="9"/>
  <c r="BP412" i="9"/>
  <c r="AF413" i="9"/>
  <c r="AW168" i="9"/>
  <c r="BI168" i="9" s="1"/>
  <c r="AN169" i="9"/>
  <c r="AZ169" i="9" s="1"/>
  <c r="R169" i="9"/>
  <c r="AR169" i="9"/>
  <c r="BD169" i="9" s="1"/>
  <c r="BK169" i="9"/>
  <c r="BM169" i="9"/>
  <c r="BW169" i="9" s="1"/>
  <c r="AT169" i="9"/>
  <c r="BF169" i="9" s="1"/>
  <c r="AU169" i="9"/>
  <c r="BG169" i="9" s="1"/>
  <c r="BN169" i="9"/>
  <c r="AO170" i="9"/>
  <c r="BA170" i="9" s="1"/>
  <c r="AQ170" i="9"/>
  <c r="BC170" i="9" s="1"/>
  <c r="F171" i="9"/>
  <c r="AP170" i="9"/>
  <c r="BB170" i="9" s="1"/>
  <c r="S169" i="9"/>
  <c r="AX169" i="9" s="1"/>
  <c r="BJ169" i="9" s="1"/>
  <c r="AS169" i="9"/>
  <c r="BE169" i="9" s="1"/>
  <c r="BL169" i="9"/>
  <c r="BV169" i="9" s="1"/>
  <c r="AV169" i="9"/>
  <c r="BH169" i="9" s="1"/>
  <c r="BO169" i="9"/>
  <c r="AL169" i="8"/>
  <c r="BQ169" i="8"/>
  <c r="BR170" i="8"/>
  <c r="BT170" i="8"/>
  <c r="Y171" i="8"/>
  <c r="AW168" i="8"/>
  <c r="BI168" i="8" s="1"/>
  <c r="BK169" i="8"/>
  <c r="AR169" i="8"/>
  <c r="BD169" i="8" s="1"/>
  <c r="AU169" i="8"/>
  <c r="BG169" i="8" s="1"/>
  <c r="BN169" i="8"/>
  <c r="F171" i="8"/>
  <c r="AO170" i="8"/>
  <c r="BA170" i="8" s="1"/>
  <c r="AQ170" i="8"/>
  <c r="BC170" i="8" s="1"/>
  <c r="BO169" i="8"/>
  <c r="AV169" i="8"/>
  <c r="BH169" i="8" s="1"/>
  <c r="S169" i="8"/>
  <c r="AX169" i="8" s="1"/>
  <c r="BJ169" i="8" s="1"/>
  <c r="BL169" i="8"/>
  <c r="BV169" i="8" s="1"/>
  <c r="AS169" i="8"/>
  <c r="BE169" i="8" s="1"/>
  <c r="R169" i="8"/>
  <c r="AN169" i="8"/>
  <c r="AZ169" i="8" s="1"/>
  <c r="BM169" i="8"/>
  <c r="BW169" i="8" s="1"/>
  <c r="AT169" i="8"/>
  <c r="BF169" i="8" s="1"/>
  <c r="BQ169" i="7"/>
  <c r="AL169" i="7"/>
  <c r="BR170" i="7"/>
  <c r="Y171" i="7"/>
  <c r="BT170" i="7"/>
  <c r="BS170" i="7"/>
  <c r="AK170" i="7"/>
  <c r="BR413" i="7"/>
  <c r="AW168" i="7"/>
  <c r="BI168" i="7" s="1"/>
  <c r="AR169" i="7"/>
  <c r="BD169" i="7" s="1"/>
  <c r="BK169" i="7"/>
  <c r="BU169" i="7" s="1"/>
  <c r="AQ170" i="7"/>
  <c r="BC170" i="7" s="1"/>
  <c r="AP170" i="7"/>
  <c r="BB170" i="7" s="1"/>
  <c r="AO170" i="7"/>
  <c r="BA170" i="7" s="1"/>
  <c r="F171" i="7"/>
  <c r="AT169" i="7"/>
  <c r="BF169" i="7" s="1"/>
  <c r="BM169" i="7"/>
  <c r="AV169" i="7"/>
  <c r="BH169" i="7" s="1"/>
  <c r="BO169" i="7"/>
  <c r="BY169" i="7" s="1"/>
  <c r="R169" i="7"/>
  <c r="AN169" i="7"/>
  <c r="AZ169" i="7" s="1"/>
  <c r="AS169" i="7"/>
  <c r="BE169" i="7" s="1"/>
  <c r="BL169" i="7"/>
  <c r="BV169" i="7" s="1"/>
  <c r="S169" i="7"/>
  <c r="AX169" i="7" s="1"/>
  <c r="BJ169" i="7" s="1"/>
  <c r="AU169" i="7"/>
  <c r="BG169" i="7" s="1"/>
  <c r="BN169" i="7"/>
  <c r="BX169" i="7" s="1"/>
  <c r="U171" i="6"/>
  <c r="AV169" i="6"/>
  <c r="AD169" i="6"/>
  <c r="N169" i="6"/>
  <c r="AE169" i="6"/>
  <c r="AM169" i="6" s="1"/>
  <c r="O169" i="6"/>
  <c r="AH169" i="6"/>
  <c r="AP169" i="6" s="1"/>
  <c r="AU169" i="6"/>
  <c r="AW169" i="6" s="1"/>
  <c r="AX169" i="6"/>
  <c r="AI169" i="6"/>
  <c r="AQ169" i="6" s="1"/>
  <c r="F171" i="6"/>
  <c r="AK168" i="6"/>
  <c r="AS168" i="6" s="1"/>
  <c r="AY412" i="6"/>
  <c r="AA413" i="6"/>
  <c r="Z413" i="6"/>
  <c r="AV412" i="6"/>
  <c r="AD412" i="6"/>
  <c r="AC412" i="6"/>
  <c r="W413" i="6"/>
  <c r="AD169" i="5"/>
  <c r="AV169" i="5"/>
  <c r="U171" i="5"/>
  <c r="AC412" i="5"/>
  <c r="W413" i="5"/>
  <c r="AY412" i="5"/>
  <c r="AA413" i="5"/>
  <c r="Z413" i="5"/>
  <c r="AD412" i="5"/>
  <c r="AV412" i="5"/>
  <c r="AK168" i="5"/>
  <c r="AS168" i="5" s="1"/>
  <c r="N169" i="5"/>
  <c r="AE169" i="5"/>
  <c r="AM169" i="5" s="1"/>
  <c r="O169" i="5"/>
  <c r="AL169" i="5" s="1"/>
  <c r="AT169" i="5" s="1"/>
  <c r="AH169" i="5"/>
  <c r="AP169" i="5" s="1"/>
  <c r="AU169" i="5"/>
  <c r="AW169" i="5" s="1"/>
  <c r="AI169" i="5"/>
  <c r="AQ169" i="5" s="1"/>
  <c r="AX169" i="5"/>
  <c r="AF170" i="5"/>
  <c r="AN170" i="5" s="1"/>
  <c r="AG170" i="5"/>
  <c r="AO170" i="5" s="1"/>
  <c r="F171" i="5"/>
  <c r="AD169" i="4"/>
  <c r="AV169" i="4"/>
  <c r="U171" i="4"/>
  <c r="Z413" i="4"/>
  <c r="AD412" i="4"/>
  <c r="AV412" i="4"/>
  <c r="AK168" i="4"/>
  <c r="AS168" i="4" s="1"/>
  <c r="N169" i="4"/>
  <c r="AE169" i="4"/>
  <c r="AM169" i="4" s="1"/>
  <c r="O169" i="4"/>
  <c r="AL169" i="4" s="1"/>
  <c r="AT169" i="4" s="1"/>
  <c r="AH169" i="4"/>
  <c r="AP169" i="4" s="1"/>
  <c r="AU169" i="4"/>
  <c r="AW169" i="4" s="1"/>
  <c r="AI169" i="4"/>
  <c r="AQ169" i="4" s="1"/>
  <c r="AX169" i="4"/>
  <c r="AZ169" i="4" s="1"/>
  <c r="AF170" i="4"/>
  <c r="AN170" i="4" s="1"/>
  <c r="AJ170" i="4"/>
  <c r="AR170" i="4" s="1"/>
  <c r="F171" i="4"/>
  <c r="AX169" i="3"/>
  <c r="BQ169" i="3"/>
  <c r="BS170" i="3"/>
  <c r="S171" i="3"/>
  <c r="Z170" i="3"/>
  <c r="BU170" i="3"/>
  <c r="BP168" i="3"/>
  <c r="BD168" i="3"/>
  <c r="BJ168" i="3" s="1"/>
  <c r="AR169" i="3"/>
  <c r="BK169" i="3"/>
  <c r="BW169" i="3" s="1"/>
  <c r="CC169" i="3" s="1"/>
  <c r="AY169" i="3"/>
  <c r="BE169" i="3" s="1"/>
  <c r="BM169" i="3"/>
  <c r="BY169" i="3" s="1"/>
  <c r="CE169" i="3" s="1"/>
  <c r="BA169" i="3"/>
  <c r="BG169" i="3" s="1"/>
  <c r="BO169" i="3"/>
  <c r="CA169" i="3" s="1"/>
  <c r="CG169" i="3" s="1"/>
  <c r="BC169" i="3"/>
  <c r="BI169" i="3" s="1"/>
  <c r="BN169" i="3"/>
  <c r="BZ169" i="3" s="1"/>
  <c r="CF169" i="3" s="1"/>
  <c r="BB169" i="3"/>
  <c r="BH169" i="3" s="1"/>
  <c r="AZ169" i="3"/>
  <c r="BF169" i="3" s="1"/>
  <c r="BL169" i="3"/>
  <c r="BX169" i="3" s="1"/>
  <c r="CD169" i="3" s="1"/>
  <c r="AC170" i="3"/>
  <c r="AI170" i="3" s="1"/>
  <c r="AE170" i="3"/>
  <c r="AK170" i="3" s="1"/>
  <c r="AB170" i="3"/>
  <c r="AH170" i="3" s="1"/>
  <c r="AD170" i="3"/>
  <c r="AJ170" i="3" s="1"/>
  <c r="F171" i="3"/>
  <c r="M169" i="3"/>
  <c r="AA169" i="3"/>
  <c r="AG169" i="3" s="1"/>
  <c r="CJ168" i="3"/>
  <c r="AF168" i="3"/>
  <c r="AL168" i="3" s="1"/>
  <c r="CI168" i="3"/>
  <c r="AX169" i="2"/>
  <c r="BQ169" i="2"/>
  <c r="S171" i="2"/>
  <c r="BS170" i="2"/>
  <c r="BT412" i="2"/>
  <c r="AV413" i="2"/>
  <c r="BR412" i="2"/>
  <c r="AT413" i="2"/>
  <c r="BU412" i="2"/>
  <c r="AW413" i="2"/>
  <c r="BS412" i="2"/>
  <c r="AU413" i="2"/>
  <c r="AS413" i="2"/>
  <c r="AX412" i="2"/>
  <c r="BQ412" i="2"/>
  <c r="Z412" i="2"/>
  <c r="U413" i="2"/>
  <c r="BP168" i="2"/>
  <c r="BD168" i="2"/>
  <c r="BJ168" i="2" s="1"/>
  <c r="BL169" i="2"/>
  <c r="BX169" i="2" s="1"/>
  <c r="CD169" i="2" s="1"/>
  <c r="AZ169" i="2"/>
  <c r="BF169" i="2" s="1"/>
  <c r="BC169" i="2"/>
  <c r="BI169" i="2" s="1"/>
  <c r="BO169" i="2"/>
  <c r="AR169" i="2"/>
  <c r="AY169" i="2"/>
  <c r="BE169" i="2" s="1"/>
  <c r="BK169" i="2"/>
  <c r="F171" i="2"/>
  <c r="AC170" i="2"/>
  <c r="AI170" i="2" s="1"/>
  <c r="AE170" i="2"/>
  <c r="AK170" i="2" s="1"/>
  <c r="AA169" i="2"/>
  <c r="AG169" i="2" s="1"/>
  <c r="M169" i="2"/>
  <c r="BB169" i="2"/>
  <c r="BH169" i="2" s="1"/>
  <c r="BN169" i="2"/>
  <c r="BZ169" i="2" s="1"/>
  <c r="CF169" i="2" s="1"/>
  <c r="BM169" i="2"/>
  <c r="BY169" i="2" s="1"/>
  <c r="CE169" i="2" s="1"/>
  <c r="BA169" i="2"/>
  <c r="BG169" i="2" s="1"/>
  <c r="CI168" i="2"/>
  <c r="AF168" i="2"/>
  <c r="AL168" i="2" s="1"/>
  <c r="AX169" i="1"/>
  <c r="BQ169" i="1"/>
  <c r="BR170" i="1"/>
  <c r="BS170" i="1"/>
  <c r="BT170" i="1"/>
  <c r="BU170" i="1"/>
  <c r="S171" i="1"/>
  <c r="BT412" i="1"/>
  <c r="AV413" i="1"/>
  <c r="BR412" i="1"/>
  <c r="AT413" i="1"/>
  <c r="Z412" i="1"/>
  <c r="U413" i="1"/>
  <c r="BS412" i="1"/>
  <c r="AU413" i="1"/>
  <c r="AS413" i="1"/>
  <c r="AX412" i="1"/>
  <c r="BV412" i="1" s="1"/>
  <c r="BQ412" i="1"/>
  <c r="BU412" i="1"/>
  <c r="AW413" i="1"/>
  <c r="AF168" i="1"/>
  <c r="AL168" i="1" s="1"/>
  <c r="BD168" i="1"/>
  <c r="BJ168" i="1" s="1"/>
  <c r="BP168" i="1"/>
  <c r="M169" i="1"/>
  <c r="AA169" i="1"/>
  <c r="AG169" i="1" s="1"/>
  <c r="AR169" i="1"/>
  <c r="AY169" i="1"/>
  <c r="BE169" i="1" s="1"/>
  <c r="BK169" i="1"/>
  <c r="BW169" i="1" s="1"/>
  <c r="CC169" i="1" s="1"/>
  <c r="AZ169" i="1"/>
  <c r="BF169" i="1" s="1"/>
  <c r="BL169" i="1"/>
  <c r="BX169" i="1" s="1"/>
  <c r="CD169" i="1" s="1"/>
  <c r="BA169" i="1"/>
  <c r="BG169" i="1" s="1"/>
  <c r="BM169" i="1"/>
  <c r="BY169" i="1" s="1"/>
  <c r="CE169" i="1" s="1"/>
  <c r="BB169" i="1"/>
  <c r="BH169" i="1" s="1"/>
  <c r="BN169" i="1"/>
  <c r="BZ169" i="1" s="1"/>
  <c r="CF169" i="1" s="1"/>
  <c r="BC169" i="1"/>
  <c r="BI169" i="1" s="1"/>
  <c r="BO169" i="1"/>
  <c r="CA169" i="1" s="1"/>
  <c r="CG169" i="1" s="1"/>
  <c r="AB170" i="1"/>
  <c r="AH170" i="1" s="1"/>
  <c r="AC170" i="1"/>
  <c r="AI170" i="1" s="1"/>
  <c r="AD170" i="1"/>
  <c r="AJ170" i="1" s="1"/>
  <c r="AE170" i="1"/>
  <c r="AK170" i="1" s="1"/>
  <c r="F171" i="1"/>
  <c r="AC413" i="4"/>
  <c r="AY413" i="4"/>
  <c r="AG413" i="8"/>
  <c r="AL412" i="8"/>
  <c r="BQ412" i="8"/>
  <c r="AB413" i="8"/>
  <c r="AK412" i="8"/>
  <c r="BT412" i="8"/>
  <c r="AJ413" i="8"/>
  <c r="BR412" i="8"/>
  <c r="AH413" i="8"/>
  <c r="BS412" i="8"/>
  <c r="AI413" i="8"/>
  <c r="BP412" i="8"/>
  <c r="AF413" i="8"/>
  <c r="AG413" i="7"/>
  <c r="BQ412" i="7"/>
  <c r="AL412" i="7"/>
  <c r="BS412" i="7"/>
  <c r="AI413" i="7"/>
  <c r="BT412" i="7"/>
  <c r="AJ413" i="7"/>
  <c r="BP412" i="7"/>
  <c r="AF413" i="7"/>
  <c r="AK412" i="7"/>
  <c r="AB413" i="7"/>
  <c r="AW413" i="3"/>
  <c r="BU412" i="3"/>
  <c r="AU413" i="3"/>
  <c r="BS412" i="3"/>
  <c r="AT413" i="3"/>
  <c r="BR412" i="3"/>
  <c r="AS413" i="3"/>
  <c r="BQ412" i="3"/>
  <c r="AX412" i="3"/>
  <c r="U413" i="3"/>
  <c r="Z412" i="3"/>
  <c r="AV413" i="3"/>
  <c r="BT412" i="3"/>
  <c r="BP169" i="9"/>
  <c r="BT169" i="9"/>
  <c r="BP169" i="8"/>
  <c r="BW168" i="8"/>
  <c r="BU168" i="7"/>
  <c r="AC169" i="6"/>
  <c r="AG169" i="6"/>
  <c r="AO169" i="6" s="1"/>
  <c r="Z169" i="3"/>
  <c r="AC169" i="5"/>
  <c r="AY169" i="5"/>
  <c r="AZ168" i="5"/>
  <c r="Z169" i="2"/>
  <c r="BY168" i="2"/>
  <c r="CE168" i="2" s="1"/>
  <c r="BX168" i="2"/>
  <c r="CD168" i="2" s="1"/>
  <c r="BV168" i="1"/>
  <c r="Z169" i="1"/>
  <c r="CB167" i="1"/>
  <c r="CH167" i="1" s="1"/>
  <c r="BS169" i="9"/>
  <c r="AC169" i="4"/>
  <c r="BV168" i="3"/>
  <c r="BX168" i="3"/>
  <c r="CD168" i="3" s="1"/>
  <c r="BY168" i="3"/>
  <c r="CE168" i="3" s="1"/>
  <c r="BV168" i="2"/>
  <c r="BU169" i="2"/>
  <c r="BU168" i="9"/>
  <c r="BW168" i="9"/>
  <c r="BY168" i="9"/>
  <c r="BS169" i="8"/>
  <c r="BT169" i="8"/>
  <c r="BR169" i="7"/>
  <c r="AJ169" i="6"/>
  <c r="AR169" i="6" s="1"/>
  <c r="AZ168" i="4"/>
  <c r="AG169" i="4"/>
  <c r="AO169" i="4" s="1"/>
  <c r="BZ168" i="2"/>
  <c r="CF168" i="2" s="1"/>
  <c r="AY169" i="4"/>
  <c r="AK169" i="9"/>
  <c r="BY168" i="7"/>
  <c r="AY169" i="6"/>
  <c r="CA168" i="3"/>
  <c r="CG168" i="3" s="1"/>
  <c r="AK169" i="8"/>
  <c r="BR169" i="8"/>
  <c r="BS169" i="7"/>
  <c r="AM169" i="9"/>
  <c r="AY169" i="9" s="1"/>
  <c r="AM169" i="7"/>
  <c r="AY169" i="7" s="1"/>
  <c r="AC413" i="7"/>
  <c r="BR412" i="7"/>
  <c r="AL169" i="6" l="1"/>
  <c r="AT169" i="6" s="1"/>
  <c r="AZ169" i="6"/>
  <c r="AK171" i="9"/>
  <c r="BP171" i="9"/>
  <c r="BS171" i="9"/>
  <c r="Y172" i="9"/>
  <c r="BR171" i="9"/>
  <c r="BT171" i="9"/>
  <c r="BQ170" i="9"/>
  <c r="AL170" i="9"/>
  <c r="BS413" i="9"/>
  <c r="BT413" i="9"/>
  <c r="BQ413" i="9"/>
  <c r="AL413" i="9"/>
  <c r="AZ413" i="9" s="1"/>
  <c r="BR413" i="9"/>
  <c r="AK413" i="9"/>
  <c r="BP413" i="9"/>
  <c r="AR170" i="9"/>
  <c r="BD170" i="9" s="1"/>
  <c r="BK170" i="9"/>
  <c r="AT170" i="9"/>
  <c r="BF170" i="9" s="1"/>
  <c r="BM170" i="9"/>
  <c r="BW170" i="9" s="1"/>
  <c r="AV170" i="9"/>
  <c r="BH170" i="9" s="1"/>
  <c r="BO170" i="9"/>
  <c r="S170" i="9"/>
  <c r="AX170" i="9" s="1"/>
  <c r="BJ170" i="9" s="1"/>
  <c r="BL170" i="9"/>
  <c r="BV170" i="9" s="1"/>
  <c r="AS170" i="9"/>
  <c r="BE170" i="9" s="1"/>
  <c r="R170" i="9"/>
  <c r="AW170" i="9" s="1"/>
  <c r="BI170" i="9" s="1"/>
  <c r="AN170" i="9"/>
  <c r="AZ170" i="9" s="1"/>
  <c r="AU170" i="9"/>
  <c r="BG170" i="9" s="1"/>
  <c r="BN170" i="9"/>
  <c r="BX170" i="9" s="1"/>
  <c r="AQ171" i="9"/>
  <c r="BC171" i="9" s="1"/>
  <c r="F172" i="9"/>
  <c r="AO171" i="9"/>
  <c r="BA171" i="9" s="1"/>
  <c r="AM171" i="9"/>
  <c r="AY171" i="9" s="1"/>
  <c r="AP171" i="9"/>
  <c r="BB171" i="9" s="1"/>
  <c r="AL170" i="8"/>
  <c r="BQ170" i="8"/>
  <c r="BS171" i="8"/>
  <c r="BR171" i="8"/>
  <c r="BP171" i="8"/>
  <c r="Y172" i="8"/>
  <c r="BK170" i="8"/>
  <c r="AR170" i="8"/>
  <c r="BD170" i="8" s="1"/>
  <c r="AT170" i="8"/>
  <c r="BF170" i="8" s="1"/>
  <c r="BM170" i="8"/>
  <c r="BW170" i="8" s="1"/>
  <c r="F172" i="8"/>
  <c r="AO171" i="8"/>
  <c r="BA171" i="8" s="1"/>
  <c r="AP171" i="8"/>
  <c r="BB171" i="8" s="1"/>
  <c r="AQ171" i="8"/>
  <c r="BC171" i="8" s="1"/>
  <c r="AV170" i="8"/>
  <c r="BH170" i="8" s="1"/>
  <c r="BO170" i="8"/>
  <c r="BY170" i="8" s="1"/>
  <c r="AN170" i="8"/>
  <c r="AZ170" i="8" s="1"/>
  <c r="R170" i="8"/>
  <c r="S170" i="8"/>
  <c r="AX170" i="8" s="1"/>
  <c r="BJ170" i="8" s="1"/>
  <c r="AS170" i="8"/>
  <c r="BE170" i="8" s="1"/>
  <c r="BL170" i="8"/>
  <c r="BV170" i="8" s="1"/>
  <c r="AU170" i="8"/>
  <c r="BG170" i="8" s="1"/>
  <c r="BN170" i="8"/>
  <c r="AM170" i="8"/>
  <c r="AY170" i="8" s="1"/>
  <c r="Y172" i="7"/>
  <c r="AL170" i="7"/>
  <c r="BQ170" i="7"/>
  <c r="BM170" i="7"/>
  <c r="BW170" i="7" s="1"/>
  <c r="AT170" i="7"/>
  <c r="BF170" i="7" s="1"/>
  <c r="R170" i="7"/>
  <c r="AW170" i="7" s="1"/>
  <c r="BI170" i="7" s="1"/>
  <c r="AN170" i="7"/>
  <c r="AZ170" i="7" s="1"/>
  <c r="AS170" i="7"/>
  <c r="BE170" i="7" s="1"/>
  <c r="BL170" i="7"/>
  <c r="BV170" i="7" s="1"/>
  <c r="S170" i="7"/>
  <c r="AX170" i="7" s="1"/>
  <c r="BJ170" i="7" s="1"/>
  <c r="AU170" i="7"/>
  <c r="BG170" i="7" s="1"/>
  <c r="BN170" i="7"/>
  <c r="BX170" i="7" s="1"/>
  <c r="AR170" i="7"/>
  <c r="BD170" i="7" s="1"/>
  <c r="BK170" i="7"/>
  <c r="AV170" i="7"/>
  <c r="BH170" i="7" s="1"/>
  <c r="BO170" i="7"/>
  <c r="BY170" i="7" s="1"/>
  <c r="AO171" i="7"/>
  <c r="BA171" i="7" s="1"/>
  <c r="F172" i="7"/>
  <c r="AP171" i="7"/>
  <c r="BB171" i="7" s="1"/>
  <c r="AM171" i="7"/>
  <c r="AY171" i="7" s="1"/>
  <c r="AQ171" i="7"/>
  <c r="BC171" i="7" s="1"/>
  <c r="U172" i="6"/>
  <c r="AV170" i="6"/>
  <c r="AD170" i="6"/>
  <c r="AG171" i="6"/>
  <c r="AO171" i="6" s="1"/>
  <c r="AF171" i="6"/>
  <c r="AN171" i="6" s="1"/>
  <c r="F172" i="6"/>
  <c r="N170" i="6"/>
  <c r="AE170" i="6"/>
  <c r="AM170" i="6" s="1"/>
  <c r="AI170" i="6"/>
  <c r="AQ170" i="6" s="1"/>
  <c r="AX170" i="6"/>
  <c r="AH170" i="6"/>
  <c r="AP170" i="6" s="1"/>
  <c r="O170" i="6"/>
  <c r="AL170" i="6" s="1"/>
  <c r="AT170" i="6" s="1"/>
  <c r="AU170" i="6"/>
  <c r="AW170" i="6" s="1"/>
  <c r="AY413" i="6"/>
  <c r="AD413" i="6"/>
  <c r="AV413" i="6"/>
  <c r="AC413" i="6"/>
  <c r="AD170" i="5"/>
  <c r="AV170" i="5"/>
  <c r="U172" i="5"/>
  <c r="AC413" i="5"/>
  <c r="AY413" i="5"/>
  <c r="AD413" i="5"/>
  <c r="AV413" i="5"/>
  <c r="N170" i="5"/>
  <c r="AE170" i="5"/>
  <c r="AM170" i="5" s="1"/>
  <c r="O170" i="5"/>
  <c r="AL170" i="5" s="1"/>
  <c r="AT170" i="5" s="1"/>
  <c r="AH170" i="5"/>
  <c r="AP170" i="5" s="1"/>
  <c r="AU170" i="5"/>
  <c r="AW170" i="5" s="1"/>
  <c r="AI170" i="5"/>
  <c r="AQ170" i="5" s="1"/>
  <c r="AX170" i="5"/>
  <c r="AF171" i="5"/>
  <c r="AN171" i="5" s="1"/>
  <c r="AG171" i="5"/>
  <c r="AO171" i="5" s="1"/>
  <c r="AJ171" i="5"/>
  <c r="AR171" i="5" s="1"/>
  <c r="F172" i="5"/>
  <c r="AD170" i="4"/>
  <c r="AV170" i="4"/>
  <c r="U172" i="4"/>
  <c r="AD413" i="4"/>
  <c r="AV413" i="4"/>
  <c r="N170" i="4"/>
  <c r="AE170" i="4"/>
  <c r="AM170" i="4" s="1"/>
  <c r="O170" i="4"/>
  <c r="AL170" i="4" s="1"/>
  <c r="AT170" i="4" s="1"/>
  <c r="AH170" i="4"/>
  <c r="AP170" i="4" s="1"/>
  <c r="AU170" i="4"/>
  <c r="AW170" i="4" s="1"/>
  <c r="AI170" i="4"/>
  <c r="AQ170" i="4" s="1"/>
  <c r="AX170" i="4"/>
  <c r="AF171" i="4"/>
  <c r="AN171" i="4" s="1"/>
  <c r="F172" i="4"/>
  <c r="BU171" i="3"/>
  <c r="BR171" i="3"/>
  <c r="S172" i="3"/>
  <c r="AX170" i="3"/>
  <c r="BV170" i="3" s="1"/>
  <c r="BQ170" i="3"/>
  <c r="BD169" i="3"/>
  <c r="BJ169" i="3" s="1"/>
  <c r="BP169" i="3"/>
  <c r="CB169" i="3" s="1"/>
  <c r="CH169" i="3" s="1"/>
  <c r="M170" i="3"/>
  <c r="AA170" i="3"/>
  <c r="AG170" i="3" s="1"/>
  <c r="BK170" i="3"/>
  <c r="BW170" i="3" s="1"/>
  <c r="CC170" i="3" s="1"/>
  <c r="AR170" i="3"/>
  <c r="AY170" i="3"/>
  <c r="BE170" i="3" s="1"/>
  <c r="AZ170" i="3"/>
  <c r="BF170" i="3" s="1"/>
  <c r="BL170" i="3"/>
  <c r="BX170" i="3" s="1"/>
  <c r="CD170" i="3" s="1"/>
  <c r="BB170" i="3"/>
  <c r="BH170" i="3" s="1"/>
  <c r="BN170" i="3"/>
  <c r="BZ170" i="3" s="1"/>
  <c r="CF170" i="3" s="1"/>
  <c r="BA170" i="3"/>
  <c r="BG170" i="3" s="1"/>
  <c r="BM170" i="3"/>
  <c r="BY170" i="3" s="1"/>
  <c r="CE170" i="3" s="1"/>
  <c r="BO170" i="3"/>
  <c r="CA170" i="3" s="1"/>
  <c r="CG170" i="3" s="1"/>
  <c r="BC170" i="3"/>
  <c r="BI170" i="3" s="1"/>
  <c r="AB171" i="3"/>
  <c r="AH171" i="3" s="1"/>
  <c r="AC171" i="3"/>
  <c r="AI171" i="3" s="1"/>
  <c r="F172" i="3"/>
  <c r="AE171" i="3"/>
  <c r="AK171" i="3" s="1"/>
  <c r="AD171" i="3"/>
  <c r="AJ171" i="3" s="1"/>
  <c r="AF169" i="3"/>
  <c r="AL169" i="3" s="1"/>
  <c r="CI169" i="3"/>
  <c r="CJ169" i="3"/>
  <c r="BQ170" i="2"/>
  <c r="AX170" i="2"/>
  <c r="BV170" i="2" s="1"/>
  <c r="S172" i="2"/>
  <c r="BT171" i="2"/>
  <c r="BR171" i="2"/>
  <c r="BT413" i="2"/>
  <c r="BR413" i="2"/>
  <c r="BU413" i="2"/>
  <c r="BS413" i="2"/>
  <c r="AX413" i="2"/>
  <c r="BQ413" i="2"/>
  <c r="Z413" i="2"/>
  <c r="BD169" i="2"/>
  <c r="BJ169" i="2" s="1"/>
  <c r="BP169" i="2"/>
  <c r="CB169" i="2" s="1"/>
  <c r="CH169" i="2" s="1"/>
  <c r="AZ170" i="2"/>
  <c r="BF170" i="2" s="1"/>
  <c r="BL170" i="2"/>
  <c r="BX170" i="2" s="1"/>
  <c r="CD170" i="2" s="1"/>
  <c r="BB170" i="2"/>
  <c r="BH170" i="2" s="1"/>
  <c r="BN170" i="2"/>
  <c r="BZ170" i="2" s="1"/>
  <c r="CF170" i="2" s="1"/>
  <c r="AA170" i="2"/>
  <c r="AG170" i="2" s="1"/>
  <c r="M170" i="2"/>
  <c r="BA170" i="2"/>
  <c r="BG170" i="2" s="1"/>
  <c r="BM170" i="2"/>
  <c r="BY170" i="2" s="1"/>
  <c r="CE170" i="2" s="1"/>
  <c r="BC170" i="2"/>
  <c r="BI170" i="2" s="1"/>
  <c r="BO170" i="2"/>
  <c r="CA170" i="2" s="1"/>
  <c r="CG170" i="2" s="1"/>
  <c r="AC171" i="2"/>
  <c r="AI171" i="2" s="1"/>
  <c r="F172" i="2"/>
  <c r="AB171" i="2"/>
  <c r="AH171" i="2" s="1"/>
  <c r="AD171" i="2"/>
  <c r="AJ171" i="2" s="1"/>
  <c r="AY170" i="2"/>
  <c r="BE170" i="2" s="1"/>
  <c r="BK170" i="2"/>
  <c r="AR170" i="2"/>
  <c r="AF169" i="2"/>
  <c r="AL169" i="2" s="1"/>
  <c r="CI169" i="2"/>
  <c r="AX170" i="1"/>
  <c r="BQ170" i="1"/>
  <c r="BR171" i="1"/>
  <c r="BS171" i="1"/>
  <c r="BT171" i="1"/>
  <c r="BU171" i="1"/>
  <c r="S172" i="1"/>
  <c r="BT413" i="1"/>
  <c r="BR413" i="1"/>
  <c r="Z413" i="1"/>
  <c r="BS413" i="1"/>
  <c r="AX413" i="1"/>
  <c r="BV413" i="1" s="1"/>
  <c r="BQ413" i="1"/>
  <c r="BU413" i="1"/>
  <c r="BD169" i="1"/>
  <c r="BJ169" i="1" s="1"/>
  <c r="BP169" i="1"/>
  <c r="M170" i="1"/>
  <c r="AA170" i="1"/>
  <c r="AG170" i="1" s="1"/>
  <c r="AR170" i="1"/>
  <c r="AY170" i="1"/>
  <c r="BE170" i="1" s="1"/>
  <c r="BK170" i="1"/>
  <c r="BW170" i="1" s="1"/>
  <c r="CC170" i="1" s="1"/>
  <c r="AZ170" i="1"/>
  <c r="BF170" i="1" s="1"/>
  <c r="BL170" i="1"/>
  <c r="BX170" i="1" s="1"/>
  <c r="CD170" i="1" s="1"/>
  <c r="BA170" i="1"/>
  <c r="BG170" i="1" s="1"/>
  <c r="BM170" i="1"/>
  <c r="BY170" i="1" s="1"/>
  <c r="CE170" i="1" s="1"/>
  <c r="BB170" i="1"/>
  <c r="BH170" i="1" s="1"/>
  <c r="BN170" i="1"/>
  <c r="BZ170" i="1" s="1"/>
  <c r="CF170" i="1" s="1"/>
  <c r="BC170" i="1"/>
  <c r="BI170" i="1" s="1"/>
  <c r="BO170" i="1"/>
  <c r="CA170" i="1" s="1"/>
  <c r="CG170" i="1" s="1"/>
  <c r="AB171" i="1"/>
  <c r="AH171" i="1" s="1"/>
  <c r="AC171" i="1"/>
  <c r="AI171" i="1" s="1"/>
  <c r="AD171" i="1"/>
  <c r="AJ171" i="1" s="1"/>
  <c r="AE171" i="1"/>
  <c r="AK171" i="1" s="1"/>
  <c r="F172" i="1"/>
  <c r="AL413" i="8"/>
  <c r="BQ413" i="8"/>
  <c r="AK413" i="8"/>
  <c r="BT413" i="8"/>
  <c r="BR413" i="8"/>
  <c r="BS413" i="8"/>
  <c r="BP413" i="8"/>
  <c r="BQ413" i="7"/>
  <c r="AL413" i="7"/>
  <c r="BS413" i="7"/>
  <c r="BT413" i="7"/>
  <c r="BP413" i="7"/>
  <c r="AK413" i="7"/>
  <c r="BU413" i="3"/>
  <c r="BS413" i="3"/>
  <c r="BR413" i="3"/>
  <c r="BQ413" i="3"/>
  <c r="AX413" i="3"/>
  <c r="Z413" i="3"/>
  <c r="BT413" i="3"/>
  <c r="BS170" i="8"/>
  <c r="AK170" i="8"/>
  <c r="AC170" i="6"/>
  <c r="BV169" i="2"/>
  <c r="AK169" i="6"/>
  <c r="AS169" i="6" s="1"/>
  <c r="AG170" i="6"/>
  <c r="AO170" i="6" s="1"/>
  <c r="AJ170" i="6"/>
  <c r="AR170" i="6" s="1"/>
  <c r="AF170" i="6"/>
  <c r="AN170" i="6" s="1"/>
  <c r="AC170" i="5"/>
  <c r="AK169" i="5"/>
  <c r="AS169" i="5" s="1"/>
  <c r="AZ169" i="5"/>
  <c r="BU170" i="2"/>
  <c r="BT170" i="2"/>
  <c r="Z170" i="2"/>
  <c r="BV412" i="2"/>
  <c r="CB168" i="2"/>
  <c r="CH168" i="2" s="1"/>
  <c r="CA169" i="2"/>
  <c r="CG169" i="2" s="1"/>
  <c r="BW169" i="2"/>
  <c r="CC169" i="2" s="1"/>
  <c r="AB170" i="2"/>
  <c r="AH170" i="2" s="1"/>
  <c r="AD170" i="2"/>
  <c r="AJ170" i="2" s="1"/>
  <c r="BV169" i="1"/>
  <c r="Z170" i="1"/>
  <c r="CB168" i="1"/>
  <c r="CH168" i="1" s="1"/>
  <c r="AF169" i="1"/>
  <c r="AL169" i="1" s="1"/>
  <c r="BU169" i="9"/>
  <c r="BX169" i="9"/>
  <c r="AY170" i="6"/>
  <c r="AJ170" i="5"/>
  <c r="AR170" i="5" s="1"/>
  <c r="AY170" i="4"/>
  <c r="BR170" i="3"/>
  <c r="CB168" i="3"/>
  <c r="CH168" i="3" s="1"/>
  <c r="BV412" i="3"/>
  <c r="BP170" i="9"/>
  <c r="BT170" i="9"/>
  <c r="BU169" i="8"/>
  <c r="AP170" i="8"/>
  <c r="BB170" i="8" s="1"/>
  <c r="BY169" i="8"/>
  <c r="BP170" i="7"/>
  <c r="AK169" i="4"/>
  <c r="AS169" i="4" s="1"/>
  <c r="BV169" i="3"/>
  <c r="BT170" i="3"/>
  <c r="BW169" i="7"/>
  <c r="AY170" i="5"/>
  <c r="BY169" i="9"/>
  <c r="BP170" i="8"/>
  <c r="AG170" i="4"/>
  <c r="AO170" i="4" s="1"/>
  <c r="BX169" i="8"/>
  <c r="AC170" i="4"/>
  <c r="BR170" i="2"/>
  <c r="AW169" i="9"/>
  <c r="BI169" i="9" s="1"/>
  <c r="AM170" i="9"/>
  <c r="AY170" i="9" s="1"/>
  <c r="AW169" i="8"/>
  <c r="BI169" i="8" s="1"/>
  <c r="AM170" i="7"/>
  <c r="AY170" i="7" s="1"/>
  <c r="AW169" i="7"/>
  <c r="BI169" i="7" s="1"/>
  <c r="AZ170" i="5" l="1"/>
  <c r="AZ170" i="6"/>
  <c r="AZ170" i="4"/>
  <c r="BQ171" i="9"/>
  <c r="AL171" i="9"/>
  <c r="Y173" i="9"/>
  <c r="BS172" i="9"/>
  <c r="BR172" i="9"/>
  <c r="BT172" i="9"/>
  <c r="BL171" i="9"/>
  <c r="BV171" i="9" s="1"/>
  <c r="S171" i="9"/>
  <c r="AX171" i="9" s="1"/>
  <c r="BJ171" i="9" s="1"/>
  <c r="AS171" i="9"/>
  <c r="BE171" i="9" s="1"/>
  <c r="AV171" i="9"/>
  <c r="BH171" i="9" s="1"/>
  <c r="BO171" i="9"/>
  <c r="BY171" i="9" s="1"/>
  <c r="AO172" i="9"/>
  <c r="BA172" i="9" s="1"/>
  <c r="AP172" i="9"/>
  <c r="BB172" i="9" s="1"/>
  <c r="F173" i="9"/>
  <c r="AQ172" i="9"/>
  <c r="BC172" i="9" s="1"/>
  <c r="AN171" i="9"/>
  <c r="AZ171" i="9" s="1"/>
  <c r="R171" i="9"/>
  <c r="AR171" i="9"/>
  <c r="BD171" i="9" s="1"/>
  <c r="BK171" i="9"/>
  <c r="BU171" i="9" s="1"/>
  <c r="AU171" i="9"/>
  <c r="BG171" i="9" s="1"/>
  <c r="BN171" i="9"/>
  <c r="BX171" i="9" s="1"/>
  <c r="BM171" i="9"/>
  <c r="BW171" i="9" s="1"/>
  <c r="AT171" i="9"/>
  <c r="BF171" i="9" s="1"/>
  <c r="AL171" i="8"/>
  <c r="BQ171" i="8"/>
  <c r="BR172" i="8"/>
  <c r="Y173" i="8"/>
  <c r="BP172" i="8"/>
  <c r="BT172" i="8"/>
  <c r="S171" i="8"/>
  <c r="AX171" i="8" s="1"/>
  <c r="BJ171" i="8" s="1"/>
  <c r="BL171" i="8"/>
  <c r="BV171" i="8" s="1"/>
  <c r="AS171" i="8"/>
  <c r="BE171" i="8" s="1"/>
  <c r="AU171" i="8"/>
  <c r="BG171" i="8" s="1"/>
  <c r="BN171" i="8"/>
  <c r="BX171" i="8" s="1"/>
  <c r="F173" i="8"/>
  <c r="AM172" i="8"/>
  <c r="AY172" i="8" s="1"/>
  <c r="AP172" i="8"/>
  <c r="BB172" i="8" s="1"/>
  <c r="AO172" i="8"/>
  <c r="BA172" i="8" s="1"/>
  <c r="AQ172" i="8"/>
  <c r="BC172" i="8" s="1"/>
  <c r="AN171" i="8"/>
  <c r="AZ171" i="8" s="1"/>
  <c r="R171" i="8"/>
  <c r="AR171" i="8"/>
  <c r="BD171" i="8" s="1"/>
  <c r="BK171" i="8"/>
  <c r="BU171" i="8" s="1"/>
  <c r="BO171" i="8"/>
  <c r="AV171" i="8"/>
  <c r="BH171" i="8" s="1"/>
  <c r="AT171" i="8"/>
  <c r="BF171" i="8" s="1"/>
  <c r="BM171" i="8"/>
  <c r="BW171" i="8" s="1"/>
  <c r="Y173" i="7"/>
  <c r="BP172" i="7"/>
  <c r="BQ171" i="7"/>
  <c r="AL171" i="7"/>
  <c r="AR171" i="7"/>
  <c r="BD171" i="7" s="1"/>
  <c r="BK171" i="7"/>
  <c r="AU171" i="7"/>
  <c r="BG171" i="7" s="1"/>
  <c r="BN171" i="7"/>
  <c r="F173" i="7"/>
  <c r="AO172" i="7"/>
  <c r="BA172" i="7" s="1"/>
  <c r="AQ172" i="7"/>
  <c r="BC172" i="7" s="1"/>
  <c r="R171" i="7"/>
  <c r="AN171" i="7"/>
  <c r="AZ171" i="7" s="1"/>
  <c r="AT171" i="7"/>
  <c r="BF171" i="7" s="1"/>
  <c r="BM171" i="7"/>
  <c r="BO171" i="7"/>
  <c r="AV171" i="7"/>
  <c r="BH171" i="7" s="1"/>
  <c r="AS171" i="7"/>
  <c r="BE171" i="7" s="1"/>
  <c r="BL171" i="7"/>
  <c r="BV171" i="7" s="1"/>
  <c r="S171" i="7"/>
  <c r="AX171" i="7" s="1"/>
  <c r="BJ171" i="7" s="1"/>
  <c r="AD171" i="6"/>
  <c r="AV171" i="6"/>
  <c r="U173" i="6"/>
  <c r="N171" i="6"/>
  <c r="AE171" i="6"/>
  <c r="AM171" i="6" s="1"/>
  <c r="AX171" i="6"/>
  <c r="AI171" i="6"/>
  <c r="AQ171" i="6" s="1"/>
  <c r="AH171" i="6"/>
  <c r="AP171" i="6" s="1"/>
  <c r="AU171" i="6"/>
  <c r="AW171" i="6" s="1"/>
  <c r="O171" i="6"/>
  <c r="AL171" i="6" s="1"/>
  <c r="AT171" i="6" s="1"/>
  <c r="AF172" i="6"/>
  <c r="AN172" i="6" s="1"/>
  <c r="AJ172" i="6"/>
  <c r="AR172" i="6" s="1"/>
  <c r="F173" i="6"/>
  <c r="AK170" i="6"/>
  <c r="AS170" i="6" s="1"/>
  <c r="AD171" i="5"/>
  <c r="AV171" i="5"/>
  <c r="U173" i="5"/>
  <c r="N171" i="5"/>
  <c r="AE171" i="5"/>
  <c r="AM171" i="5" s="1"/>
  <c r="O171" i="5"/>
  <c r="AL171" i="5" s="1"/>
  <c r="AT171" i="5" s="1"/>
  <c r="AH171" i="5"/>
  <c r="AP171" i="5" s="1"/>
  <c r="AU171" i="5"/>
  <c r="AW171" i="5" s="1"/>
  <c r="AI171" i="5"/>
  <c r="AQ171" i="5" s="1"/>
  <c r="AX171" i="5"/>
  <c r="AF172" i="5"/>
  <c r="AN172" i="5" s="1"/>
  <c r="AG172" i="5"/>
  <c r="AO172" i="5" s="1"/>
  <c r="AJ172" i="5"/>
  <c r="AR172" i="5" s="1"/>
  <c r="F173" i="5"/>
  <c r="AD171" i="4"/>
  <c r="AV171" i="4"/>
  <c r="U173" i="4"/>
  <c r="N171" i="4"/>
  <c r="AE171" i="4"/>
  <c r="AM171" i="4" s="1"/>
  <c r="O171" i="4"/>
  <c r="AL171" i="4" s="1"/>
  <c r="AT171" i="4" s="1"/>
  <c r="AH171" i="4"/>
  <c r="AP171" i="4" s="1"/>
  <c r="AU171" i="4"/>
  <c r="AW171" i="4" s="1"/>
  <c r="AI171" i="4"/>
  <c r="AQ171" i="4" s="1"/>
  <c r="AX171" i="4"/>
  <c r="AF172" i="4"/>
  <c r="AN172" i="4" s="1"/>
  <c r="F173" i="4"/>
  <c r="AX171" i="3"/>
  <c r="BV171" i="3" s="1"/>
  <c r="BQ171" i="3"/>
  <c r="BR172" i="3"/>
  <c r="S173" i="3"/>
  <c r="CI170" i="3"/>
  <c r="AF170" i="3"/>
  <c r="AL170" i="3" s="1"/>
  <c r="CJ170" i="3"/>
  <c r="BD170" i="3"/>
  <c r="BJ170" i="3" s="1"/>
  <c r="BP170" i="3"/>
  <c r="CB170" i="3" s="1"/>
  <c r="CH170" i="3" s="1"/>
  <c r="AZ171" i="3"/>
  <c r="BF171" i="3" s="1"/>
  <c r="BL171" i="3"/>
  <c r="BX171" i="3" s="1"/>
  <c r="CD171" i="3" s="1"/>
  <c r="BA171" i="3"/>
  <c r="BG171" i="3" s="1"/>
  <c r="BM171" i="3"/>
  <c r="BY171" i="3" s="1"/>
  <c r="CE171" i="3" s="1"/>
  <c r="AB172" i="3"/>
  <c r="AH172" i="3" s="1"/>
  <c r="AD172" i="3"/>
  <c r="AJ172" i="3" s="1"/>
  <c r="F173" i="3"/>
  <c r="AC172" i="3"/>
  <c r="AI172" i="3" s="1"/>
  <c r="AE172" i="3"/>
  <c r="AK172" i="3" s="1"/>
  <c r="BB171" i="3"/>
  <c r="BH171" i="3" s="1"/>
  <c r="BN171" i="3"/>
  <c r="BZ171" i="3" s="1"/>
  <c r="CF171" i="3" s="1"/>
  <c r="M171" i="3"/>
  <c r="AA171" i="3"/>
  <c r="AG171" i="3" s="1"/>
  <c r="BK171" i="3"/>
  <c r="BW171" i="3" s="1"/>
  <c r="CC171" i="3" s="1"/>
  <c r="AR171" i="3"/>
  <c r="AY171" i="3"/>
  <c r="BE171" i="3" s="1"/>
  <c r="BC171" i="3"/>
  <c r="BI171" i="3" s="1"/>
  <c r="BO171" i="3"/>
  <c r="CA171" i="3" s="1"/>
  <c r="CG171" i="3" s="1"/>
  <c r="BQ171" i="2"/>
  <c r="AX171" i="2"/>
  <c r="BV171" i="2" s="1"/>
  <c r="BS172" i="2"/>
  <c r="S173" i="2"/>
  <c r="Z172" i="2"/>
  <c r="AF170" i="2"/>
  <c r="AL170" i="2" s="1"/>
  <c r="CI170" i="2"/>
  <c r="M171" i="2"/>
  <c r="AA171" i="2"/>
  <c r="AG171" i="2" s="1"/>
  <c r="BK171" i="2"/>
  <c r="AR171" i="2"/>
  <c r="AY171" i="2"/>
  <c r="BE171" i="2" s="1"/>
  <c r="BA171" i="2"/>
  <c r="BG171" i="2" s="1"/>
  <c r="BM171" i="2"/>
  <c r="BC171" i="2"/>
  <c r="BI171" i="2" s="1"/>
  <c r="BO171" i="2"/>
  <c r="F173" i="2"/>
  <c r="BL171" i="2"/>
  <c r="BX171" i="2" s="1"/>
  <c r="CD171" i="2" s="1"/>
  <c r="AZ171" i="2"/>
  <c r="BF171" i="2" s="1"/>
  <c r="BB171" i="2"/>
  <c r="BH171" i="2" s="1"/>
  <c r="BN171" i="2"/>
  <c r="BZ171" i="2" s="1"/>
  <c r="CF171" i="2" s="1"/>
  <c r="BD170" i="2"/>
  <c r="BJ170" i="2" s="1"/>
  <c r="BP170" i="2"/>
  <c r="CB170" i="2" s="1"/>
  <c r="CH170" i="2" s="1"/>
  <c r="AX171" i="1"/>
  <c r="BQ171" i="1"/>
  <c r="BR172" i="1"/>
  <c r="BS172" i="1"/>
  <c r="BT172" i="1"/>
  <c r="BU172" i="1"/>
  <c r="S173" i="1"/>
  <c r="BD170" i="1"/>
  <c r="BJ170" i="1" s="1"/>
  <c r="BP170" i="1"/>
  <c r="M171" i="1"/>
  <c r="AA171" i="1"/>
  <c r="AG171" i="1" s="1"/>
  <c r="AR171" i="1"/>
  <c r="AY171" i="1"/>
  <c r="BE171" i="1" s="1"/>
  <c r="BK171" i="1"/>
  <c r="BW171" i="1" s="1"/>
  <c r="CC171" i="1" s="1"/>
  <c r="AZ171" i="1"/>
  <c r="BF171" i="1" s="1"/>
  <c r="BL171" i="1"/>
  <c r="BX171" i="1" s="1"/>
  <c r="CD171" i="1" s="1"/>
  <c r="BA171" i="1"/>
  <c r="BG171" i="1" s="1"/>
  <c r="BM171" i="1"/>
  <c r="BY171" i="1" s="1"/>
  <c r="CE171" i="1" s="1"/>
  <c r="BB171" i="1"/>
  <c r="BH171" i="1" s="1"/>
  <c r="BN171" i="1"/>
  <c r="BZ171" i="1" s="1"/>
  <c r="CF171" i="1" s="1"/>
  <c r="BC171" i="1"/>
  <c r="BI171" i="1" s="1"/>
  <c r="BO171" i="1"/>
  <c r="CA171" i="1" s="1"/>
  <c r="CG171" i="1" s="1"/>
  <c r="AB172" i="1"/>
  <c r="AH172" i="1" s="1"/>
  <c r="AC172" i="1"/>
  <c r="AI172" i="1" s="1"/>
  <c r="AD172" i="1"/>
  <c r="AJ172" i="1" s="1"/>
  <c r="AE172" i="1"/>
  <c r="AK172" i="1" s="1"/>
  <c r="F173" i="1"/>
  <c r="BT171" i="8"/>
  <c r="BP171" i="7"/>
  <c r="AC171" i="6"/>
  <c r="AJ171" i="4"/>
  <c r="AR171" i="4" s="1"/>
  <c r="AC171" i="5"/>
  <c r="AY171" i="5"/>
  <c r="BW170" i="2"/>
  <c r="CC170" i="2" s="1"/>
  <c r="BV170" i="1"/>
  <c r="Z171" i="1"/>
  <c r="CB169" i="1"/>
  <c r="CH169" i="1" s="1"/>
  <c r="AF170" i="1"/>
  <c r="AL170" i="1" s="1"/>
  <c r="BV413" i="3"/>
  <c r="AJ171" i="6"/>
  <c r="AR171" i="6" s="1"/>
  <c r="AC171" i="4"/>
  <c r="AG171" i="4"/>
  <c r="AO171" i="4" s="1"/>
  <c r="BU170" i="7"/>
  <c r="BU170" i="9"/>
  <c r="BY170" i="9"/>
  <c r="AW170" i="8"/>
  <c r="BI170" i="8" s="1"/>
  <c r="BX170" i="8"/>
  <c r="AK171" i="7"/>
  <c r="BT171" i="3"/>
  <c r="BT171" i="7"/>
  <c r="BR171" i="7"/>
  <c r="AY171" i="6"/>
  <c r="Z171" i="3"/>
  <c r="BS171" i="2"/>
  <c r="AE171" i="2"/>
  <c r="AK171" i="2" s="1"/>
  <c r="AK171" i="8"/>
  <c r="BU170" i="8"/>
  <c r="BS171" i="7"/>
  <c r="BS171" i="3"/>
  <c r="Z171" i="2"/>
  <c r="BV413" i="2"/>
  <c r="AY171" i="4"/>
  <c r="BU171" i="2"/>
  <c r="AM171" i="8"/>
  <c r="AY171" i="8" s="1"/>
  <c r="AK170" i="5"/>
  <c r="AS170" i="5" s="1"/>
  <c r="AK170" i="4"/>
  <c r="AS170" i="4" s="1"/>
  <c r="AK171" i="5" l="1"/>
  <c r="AS171" i="5" s="1"/>
  <c r="AZ171" i="5"/>
  <c r="AZ171" i="4"/>
  <c r="AL172" i="9"/>
  <c r="BQ172" i="9"/>
  <c r="BS173" i="9"/>
  <c r="AK173" i="9"/>
  <c r="BP173" i="9"/>
  <c r="BT173" i="9"/>
  <c r="BR173" i="9"/>
  <c r="Y174" i="9"/>
  <c r="AR172" i="9"/>
  <c r="BD172" i="9" s="1"/>
  <c r="BK172" i="9"/>
  <c r="AT172" i="9"/>
  <c r="BF172" i="9" s="1"/>
  <c r="BM172" i="9"/>
  <c r="BW172" i="9" s="1"/>
  <c r="BO172" i="9"/>
  <c r="BY172" i="9" s="1"/>
  <c r="AV172" i="9"/>
  <c r="BH172" i="9" s="1"/>
  <c r="AP173" i="9"/>
  <c r="BB173" i="9" s="1"/>
  <c r="AM173" i="9"/>
  <c r="AY173" i="9" s="1"/>
  <c r="AO173" i="9"/>
  <c r="BA173" i="9" s="1"/>
  <c r="AQ173" i="9"/>
  <c r="BC173" i="9" s="1"/>
  <c r="F174" i="9"/>
  <c r="AU172" i="9"/>
  <c r="BG172" i="9" s="1"/>
  <c r="BN172" i="9"/>
  <c r="BX172" i="9" s="1"/>
  <c r="R172" i="9"/>
  <c r="AN172" i="9"/>
  <c r="AZ172" i="9" s="1"/>
  <c r="AM172" i="9"/>
  <c r="AY172" i="9" s="1"/>
  <c r="S172" i="9"/>
  <c r="AX172" i="9" s="1"/>
  <c r="BJ172" i="9" s="1"/>
  <c r="BL172" i="9"/>
  <c r="BV172" i="9" s="1"/>
  <c r="AS172" i="9"/>
  <c r="BE172" i="9" s="1"/>
  <c r="AW171" i="9"/>
  <c r="BI171" i="9" s="1"/>
  <c r="AL172" i="8"/>
  <c r="BQ172" i="8"/>
  <c r="BS173" i="8"/>
  <c r="Y174" i="8"/>
  <c r="BM172" i="8"/>
  <c r="BW172" i="8" s="1"/>
  <c r="AT172" i="8"/>
  <c r="BF172" i="8" s="1"/>
  <c r="AQ173" i="8"/>
  <c r="BC173" i="8" s="1"/>
  <c r="AO173" i="8"/>
  <c r="BA173" i="8" s="1"/>
  <c r="F174" i="8"/>
  <c r="AP173" i="8"/>
  <c r="BB173" i="8" s="1"/>
  <c r="BK172" i="8"/>
  <c r="BU172" i="8" s="1"/>
  <c r="AR172" i="8"/>
  <c r="BD172" i="8" s="1"/>
  <c r="AS172" i="8"/>
  <c r="BE172" i="8" s="1"/>
  <c r="S172" i="8"/>
  <c r="AX172" i="8" s="1"/>
  <c r="BJ172" i="8" s="1"/>
  <c r="BL172" i="8"/>
  <c r="BV172" i="8" s="1"/>
  <c r="BN172" i="8"/>
  <c r="AU172" i="8"/>
  <c r="BG172" i="8" s="1"/>
  <c r="R172" i="8"/>
  <c r="AN172" i="8"/>
  <c r="AZ172" i="8" s="1"/>
  <c r="AV172" i="8"/>
  <c r="BH172" i="8" s="1"/>
  <c r="BO172" i="8"/>
  <c r="BY172" i="8" s="1"/>
  <c r="AW171" i="8"/>
  <c r="BI171" i="8" s="1"/>
  <c r="BP173" i="7"/>
  <c r="AK173" i="7"/>
  <c r="BS173" i="7"/>
  <c r="Y174" i="7"/>
  <c r="BQ172" i="7"/>
  <c r="AL172" i="7"/>
  <c r="AS172" i="7"/>
  <c r="BE172" i="7" s="1"/>
  <c r="S172" i="7"/>
  <c r="AX172" i="7" s="1"/>
  <c r="BJ172" i="7" s="1"/>
  <c r="BL172" i="7"/>
  <c r="BV172" i="7" s="1"/>
  <c r="AP173" i="7"/>
  <c r="BB173" i="7" s="1"/>
  <c r="AO173" i="7"/>
  <c r="BA173" i="7" s="1"/>
  <c r="F174" i="7"/>
  <c r="AM173" i="7"/>
  <c r="AY173" i="7" s="1"/>
  <c r="AQ173" i="7"/>
  <c r="BC173" i="7" s="1"/>
  <c r="BN172" i="7"/>
  <c r="AU172" i="7"/>
  <c r="BG172" i="7" s="1"/>
  <c r="R172" i="7"/>
  <c r="AN172" i="7"/>
  <c r="AZ172" i="7" s="1"/>
  <c r="AM172" i="7"/>
  <c r="AY172" i="7" s="1"/>
  <c r="BM172" i="7"/>
  <c r="AT172" i="7"/>
  <c r="BF172" i="7" s="1"/>
  <c r="AV172" i="7"/>
  <c r="BH172" i="7" s="1"/>
  <c r="BO172" i="7"/>
  <c r="AR172" i="7"/>
  <c r="BD172" i="7" s="1"/>
  <c r="BK172" i="7"/>
  <c r="BU172" i="7" s="1"/>
  <c r="AW171" i="7"/>
  <c r="BI171" i="7" s="1"/>
  <c r="AD172" i="6"/>
  <c r="AV172" i="6"/>
  <c r="U174" i="6"/>
  <c r="AC173" i="6"/>
  <c r="AX172" i="6"/>
  <c r="AI172" i="6"/>
  <c r="AQ172" i="6" s="1"/>
  <c r="N172" i="6"/>
  <c r="AE172" i="6"/>
  <c r="AM172" i="6" s="1"/>
  <c r="AU172" i="6"/>
  <c r="AW172" i="6" s="1"/>
  <c r="O172" i="6"/>
  <c r="AL172" i="6" s="1"/>
  <c r="AT172" i="6" s="1"/>
  <c r="AH172" i="6"/>
  <c r="AP172" i="6" s="1"/>
  <c r="AF173" i="6"/>
  <c r="AN173" i="6" s="1"/>
  <c r="AG173" i="6"/>
  <c r="AO173" i="6" s="1"/>
  <c r="AJ173" i="6"/>
  <c r="AR173" i="6" s="1"/>
  <c r="F174" i="6"/>
  <c r="AD172" i="5"/>
  <c r="AV172" i="5"/>
  <c r="U174" i="5"/>
  <c r="N172" i="5"/>
  <c r="AE172" i="5"/>
  <c r="AM172" i="5" s="1"/>
  <c r="O172" i="5"/>
  <c r="AL172" i="5" s="1"/>
  <c r="AT172" i="5" s="1"/>
  <c r="AH172" i="5"/>
  <c r="AP172" i="5" s="1"/>
  <c r="AU172" i="5"/>
  <c r="AW172" i="5" s="1"/>
  <c r="AI172" i="5"/>
  <c r="AQ172" i="5" s="1"/>
  <c r="AX172" i="5"/>
  <c r="AF173" i="5"/>
  <c r="AN173" i="5" s="1"/>
  <c r="AG173" i="5"/>
  <c r="AO173" i="5" s="1"/>
  <c r="AJ173" i="5"/>
  <c r="AR173" i="5" s="1"/>
  <c r="F174" i="5"/>
  <c r="AD172" i="4"/>
  <c r="AV172" i="4"/>
  <c r="U174" i="4"/>
  <c r="N172" i="4"/>
  <c r="AE172" i="4"/>
  <c r="AM172" i="4" s="1"/>
  <c r="O172" i="4"/>
  <c r="AL172" i="4" s="1"/>
  <c r="AT172" i="4" s="1"/>
  <c r="AH172" i="4"/>
  <c r="AP172" i="4" s="1"/>
  <c r="AU172" i="4"/>
  <c r="AW172" i="4" s="1"/>
  <c r="AI172" i="4"/>
  <c r="AQ172" i="4" s="1"/>
  <c r="AX172" i="4"/>
  <c r="AF173" i="4"/>
  <c r="AN173" i="4" s="1"/>
  <c r="AJ173" i="4"/>
  <c r="AR173" i="4" s="1"/>
  <c r="F174" i="4"/>
  <c r="BT173" i="3"/>
  <c r="S174" i="3"/>
  <c r="AX172" i="3"/>
  <c r="BQ172" i="3"/>
  <c r="AD173" i="3"/>
  <c r="AJ173" i="3" s="1"/>
  <c r="AC173" i="3"/>
  <c r="AI173" i="3" s="1"/>
  <c r="F174" i="3"/>
  <c r="AB173" i="3"/>
  <c r="AH173" i="3" s="1"/>
  <c r="AE173" i="3"/>
  <c r="AK173" i="3" s="1"/>
  <c r="BM172" i="3"/>
  <c r="BA172" i="3"/>
  <c r="BG172" i="3" s="1"/>
  <c r="BL172" i="3"/>
  <c r="BX172" i="3" s="1"/>
  <c r="CD172" i="3" s="1"/>
  <c r="AZ172" i="3"/>
  <c r="BF172" i="3" s="1"/>
  <c r="M172" i="3"/>
  <c r="AA172" i="3"/>
  <c r="AG172" i="3" s="1"/>
  <c r="AR172" i="3"/>
  <c r="AY172" i="3"/>
  <c r="BE172" i="3" s="1"/>
  <c r="BK172" i="3"/>
  <c r="BW172" i="3" s="1"/>
  <c r="CC172" i="3" s="1"/>
  <c r="BB172" i="3"/>
  <c r="BH172" i="3" s="1"/>
  <c r="BN172" i="3"/>
  <c r="BC172" i="3"/>
  <c r="BI172" i="3" s="1"/>
  <c r="BO172" i="3"/>
  <c r="AF171" i="3"/>
  <c r="AL171" i="3" s="1"/>
  <c r="CJ171" i="3"/>
  <c r="CI171" i="3"/>
  <c r="BD171" i="3"/>
  <c r="BJ171" i="3" s="1"/>
  <c r="BP171" i="3"/>
  <c r="CB171" i="3" s="1"/>
  <c r="CH171" i="3" s="1"/>
  <c r="BS173" i="2"/>
  <c r="BU173" i="2"/>
  <c r="Z173" i="2"/>
  <c r="BR173" i="2"/>
  <c r="BT173" i="2"/>
  <c r="S174" i="2"/>
  <c r="BQ172" i="2"/>
  <c r="AX172" i="2"/>
  <c r="BV172" i="2" s="1"/>
  <c r="AF171" i="2"/>
  <c r="AL171" i="2" s="1"/>
  <c r="CI171" i="2"/>
  <c r="BP171" i="2"/>
  <c r="CB171" i="2" s="1"/>
  <c r="CH171" i="2" s="1"/>
  <c r="BD171" i="2"/>
  <c r="BJ171" i="2" s="1"/>
  <c r="AR172" i="2"/>
  <c r="BK172" i="2"/>
  <c r="BW172" i="2" s="1"/>
  <c r="CC172" i="2" s="1"/>
  <c r="AY172" i="2"/>
  <c r="BE172" i="2" s="1"/>
  <c r="BM172" i="2"/>
  <c r="BY172" i="2" s="1"/>
  <c r="CE172" i="2" s="1"/>
  <c r="BA172" i="2"/>
  <c r="BG172" i="2" s="1"/>
  <c r="AD173" i="2"/>
  <c r="AJ173" i="2" s="1"/>
  <c r="AB173" i="2"/>
  <c r="AH173" i="2" s="1"/>
  <c r="AE173" i="2"/>
  <c r="AK173" i="2" s="1"/>
  <c r="F174" i="2"/>
  <c r="AA172" i="2"/>
  <c r="AG172" i="2" s="1"/>
  <c r="M172" i="2"/>
  <c r="BL172" i="2"/>
  <c r="AZ172" i="2"/>
  <c r="BF172" i="2" s="1"/>
  <c r="BN172" i="2"/>
  <c r="BB172" i="2"/>
  <c r="BH172" i="2" s="1"/>
  <c r="BO172" i="2"/>
  <c r="BC172" i="2"/>
  <c r="BI172" i="2" s="1"/>
  <c r="AX172" i="1"/>
  <c r="BQ172" i="1"/>
  <c r="BR173" i="1"/>
  <c r="BS173" i="1"/>
  <c r="BT173" i="1"/>
  <c r="BU173" i="1"/>
  <c r="S174" i="1"/>
  <c r="BD171" i="1"/>
  <c r="BJ171" i="1" s="1"/>
  <c r="BP171" i="1"/>
  <c r="M172" i="1"/>
  <c r="AA172" i="1"/>
  <c r="AG172" i="1" s="1"/>
  <c r="AR172" i="1"/>
  <c r="AY172" i="1"/>
  <c r="BE172" i="1" s="1"/>
  <c r="BK172" i="1"/>
  <c r="BW172" i="1" s="1"/>
  <c r="CC172" i="1" s="1"/>
  <c r="AZ172" i="1"/>
  <c r="BF172" i="1" s="1"/>
  <c r="BL172" i="1"/>
  <c r="BX172" i="1" s="1"/>
  <c r="CD172" i="1" s="1"/>
  <c r="BA172" i="1"/>
  <c r="BG172" i="1" s="1"/>
  <c r="BM172" i="1"/>
  <c r="BY172" i="1" s="1"/>
  <c r="CE172" i="1" s="1"/>
  <c r="BB172" i="1"/>
  <c r="BH172" i="1" s="1"/>
  <c r="BN172" i="1"/>
  <c r="BZ172" i="1" s="1"/>
  <c r="CF172" i="1" s="1"/>
  <c r="BC172" i="1"/>
  <c r="BI172" i="1" s="1"/>
  <c r="BO172" i="1"/>
  <c r="CA172" i="1" s="1"/>
  <c r="CG172" i="1" s="1"/>
  <c r="AB173" i="1"/>
  <c r="AH173" i="1" s="1"/>
  <c r="AC173" i="1"/>
  <c r="AI173" i="1" s="1"/>
  <c r="AD173" i="1"/>
  <c r="AJ173" i="1" s="1"/>
  <c r="AE173" i="1"/>
  <c r="AK173" i="1" s="1"/>
  <c r="F174" i="1"/>
  <c r="AK172" i="9"/>
  <c r="AK172" i="8"/>
  <c r="BS172" i="8"/>
  <c r="BT172" i="7"/>
  <c r="BS172" i="7"/>
  <c r="AC172" i="6"/>
  <c r="AK171" i="6"/>
  <c r="AS171" i="6" s="1"/>
  <c r="AZ171" i="6"/>
  <c r="AG172" i="6"/>
  <c r="AO172" i="6" s="1"/>
  <c r="AY172" i="4"/>
  <c r="BU172" i="2"/>
  <c r="BT172" i="2"/>
  <c r="AC172" i="5"/>
  <c r="AY172" i="5"/>
  <c r="AG172" i="4"/>
  <c r="AO172" i="4" s="1"/>
  <c r="BT172" i="3"/>
  <c r="BW171" i="2"/>
  <c r="CC171" i="2" s="1"/>
  <c r="BY171" i="2"/>
  <c r="CE171" i="2" s="1"/>
  <c r="CA171" i="2"/>
  <c r="CG171" i="2" s="1"/>
  <c r="AB172" i="2"/>
  <c r="AH172" i="2" s="1"/>
  <c r="AD172" i="2"/>
  <c r="AJ172" i="2" s="1"/>
  <c r="AC172" i="2"/>
  <c r="AI172" i="2" s="1"/>
  <c r="AE172" i="2"/>
  <c r="AK172" i="2" s="1"/>
  <c r="BV171" i="1"/>
  <c r="Z172" i="1"/>
  <c r="CB170" i="1"/>
  <c r="CH170" i="1" s="1"/>
  <c r="AF171" i="1"/>
  <c r="AL171" i="1" s="1"/>
  <c r="AJ172" i="4"/>
  <c r="AR172" i="4" s="1"/>
  <c r="Z172" i="3"/>
  <c r="BP172" i="9"/>
  <c r="BR172" i="7"/>
  <c r="AC172" i="4"/>
  <c r="BS172" i="3"/>
  <c r="BY171" i="8"/>
  <c r="AK172" i="7"/>
  <c r="BU171" i="7"/>
  <c r="BX171" i="7"/>
  <c r="AP172" i="7"/>
  <c r="BB172" i="7" s="1"/>
  <c r="BW171" i="7"/>
  <c r="BY171" i="7"/>
  <c r="AY172" i="6"/>
  <c r="BU172" i="3"/>
  <c r="BR172" i="2"/>
  <c r="AK171" i="4"/>
  <c r="AS171" i="4" s="1"/>
  <c r="BQ173" i="9" l="1"/>
  <c r="AL173" i="9"/>
  <c r="BP174" i="9"/>
  <c r="BT174" i="9"/>
  <c r="Y175" i="9"/>
  <c r="R173" i="9"/>
  <c r="AN173" i="9"/>
  <c r="AZ173" i="9" s="1"/>
  <c r="S173" i="9"/>
  <c r="AX173" i="9" s="1"/>
  <c r="BJ173" i="9" s="1"/>
  <c r="AS173" i="9"/>
  <c r="BE173" i="9" s="1"/>
  <c r="BL173" i="9"/>
  <c r="BV173" i="9" s="1"/>
  <c r="AU173" i="9"/>
  <c r="BG173" i="9" s="1"/>
  <c r="BN173" i="9"/>
  <c r="BX173" i="9" s="1"/>
  <c r="AR173" i="9"/>
  <c r="BD173" i="9" s="1"/>
  <c r="BK173" i="9"/>
  <c r="BU173" i="9" s="1"/>
  <c r="AT173" i="9"/>
  <c r="BF173" i="9" s="1"/>
  <c r="BM173" i="9"/>
  <c r="BW173" i="9" s="1"/>
  <c r="AV173" i="9"/>
  <c r="BH173" i="9" s="1"/>
  <c r="BO173" i="9"/>
  <c r="BY173" i="9" s="1"/>
  <c r="AO174" i="9"/>
  <c r="BA174" i="9" s="1"/>
  <c r="AP174" i="9"/>
  <c r="BB174" i="9" s="1"/>
  <c r="AQ174" i="9"/>
  <c r="BC174" i="9" s="1"/>
  <c r="F175" i="9"/>
  <c r="BQ173" i="8"/>
  <c r="AL173" i="8"/>
  <c r="BS174" i="8"/>
  <c r="Y175" i="8"/>
  <c r="AM173" i="8"/>
  <c r="AY173" i="8" s="1"/>
  <c r="S173" i="8"/>
  <c r="AX173" i="8" s="1"/>
  <c r="BJ173" i="8" s="1"/>
  <c r="AS173" i="8"/>
  <c r="BE173" i="8" s="1"/>
  <c r="BL173" i="8"/>
  <c r="BV173" i="8" s="1"/>
  <c r="AT173" i="8"/>
  <c r="BF173" i="8" s="1"/>
  <c r="BM173" i="8"/>
  <c r="AP174" i="8"/>
  <c r="BB174" i="8" s="1"/>
  <c r="AO174" i="8"/>
  <c r="BA174" i="8" s="1"/>
  <c r="AQ174" i="8"/>
  <c r="BC174" i="8" s="1"/>
  <c r="F175" i="8"/>
  <c r="BK173" i="8"/>
  <c r="AR173" i="8"/>
  <c r="BD173" i="8" s="1"/>
  <c r="R173" i="8"/>
  <c r="AN173" i="8"/>
  <c r="AZ173" i="8" s="1"/>
  <c r="BO173" i="8"/>
  <c r="AV173" i="8"/>
  <c r="BH173" i="8" s="1"/>
  <c r="BN173" i="8"/>
  <c r="BX173" i="8" s="1"/>
  <c r="AU173" i="8"/>
  <c r="BG173" i="8" s="1"/>
  <c r="AL173" i="7"/>
  <c r="BQ173" i="7"/>
  <c r="BS174" i="7"/>
  <c r="BT174" i="7"/>
  <c r="Y175" i="7"/>
  <c r="R173" i="7"/>
  <c r="AW173" i="7" s="1"/>
  <c r="BI173" i="7" s="1"/>
  <c r="AN173" i="7"/>
  <c r="AZ173" i="7" s="1"/>
  <c r="AR173" i="7"/>
  <c r="BD173" i="7" s="1"/>
  <c r="BK173" i="7"/>
  <c r="BU173" i="7" s="1"/>
  <c r="AV173" i="7"/>
  <c r="BH173" i="7" s="1"/>
  <c r="BO173" i="7"/>
  <c r="AT173" i="7"/>
  <c r="BF173" i="7" s="1"/>
  <c r="BM173" i="7"/>
  <c r="AQ174" i="7"/>
  <c r="BC174" i="7" s="1"/>
  <c r="AP174" i="7"/>
  <c r="BB174" i="7" s="1"/>
  <c r="AO174" i="7"/>
  <c r="BA174" i="7" s="1"/>
  <c r="F175" i="7"/>
  <c r="S173" i="7"/>
  <c r="AX173" i="7" s="1"/>
  <c r="BJ173" i="7" s="1"/>
  <c r="BL173" i="7"/>
  <c r="BV173" i="7" s="1"/>
  <c r="AS173" i="7"/>
  <c r="BE173" i="7" s="1"/>
  <c r="AU173" i="7"/>
  <c r="BG173" i="7" s="1"/>
  <c r="BN173" i="7"/>
  <c r="BX173" i="7" s="1"/>
  <c r="U175" i="6"/>
  <c r="AD173" i="6"/>
  <c r="AV173" i="6"/>
  <c r="O173" i="6"/>
  <c r="AL173" i="6" s="1"/>
  <c r="AT173" i="6" s="1"/>
  <c r="AH173" i="6"/>
  <c r="AP173" i="6" s="1"/>
  <c r="AU173" i="6"/>
  <c r="AW173" i="6" s="1"/>
  <c r="AX173" i="6"/>
  <c r="AI173" i="6"/>
  <c r="AQ173" i="6" s="1"/>
  <c r="N173" i="6"/>
  <c r="AE173" i="6"/>
  <c r="AM173" i="6" s="1"/>
  <c r="AG174" i="6"/>
  <c r="AO174" i="6" s="1"/>
  <c r="F175" i="6"/>
  <c r="AD173" i="5"/>
  <c r="AV173" i="5"/>
  <c r="U175" i="5"/>
  <c r="AK172" i="5"/>
  <c r="AS172" i="5" s="1"/>
  <c r="N173" i="5"/>
  <c r="AE173" i="5"/>
  <c r="AM173" i="5" s="1"/>
  <c r="O173" i="5"/>
  <c r="AL173" i="5" s="1"/>
  <c r="AT173" i="5" s="1"/>
  <c r="AH173" i="5"/>
  <c r="AP173" i="5" s="1"/>
  <c r="AU173" i="5"/>
  <c r="AW173" i="5" s="1"/>
  <c r="AI173" i="5"/>
  <c r="AQ173" i="5" s="1"/>
  <c r="AX173" i="5"/>
  <c r="AF174" i="5"/>
  <c r="AN174" i="5" s="1"/>
  <c r="AG174" i="5"/>
  <c r="AO174" i="5" s="1"/>
  <c r="AJ174" i="5"/>
  <c r="AR174" i="5" s="1"/>
  <c r="F175" i="5"/>
  <c r="AD173" i="4"/>
  <c r="AV173" i="4"/>
  <c r="U175" i="4"/>
  <c r="N173" i="4"/>
  <c r="AE173" i="4"/>
  <c r="AM173" i="4" s="1"/>
  <c r="O173" i="4"/>
  <c r="AL173" i="4" s="1"/>
  <c r="AT173" i="4" s="1"/>
  <c r="AH173" i="4"/>
  <c r="AP173" i="4" s="1"/>
  <c r="AU173" i="4"/>
  <c r="AW173" i="4" s="1"/>
  <c r="AI173" i="4"/>
  <c r="AQ173" i="4" s="1"/>
  <c r="AX173" i="4"/>
  <c r="AF174" i="4"/>
  <c r="AN174" i="4" s="1"/>
  <c r="AJ174" i="4"/>
  <c r="AR174" i="4" s="1"/>
  <c r="F175" i="4"/>
  <c r="BQ173" i="3"/>
  <c r="AX173" i="3"/>
  <c r="BR174" i="3"/>
  <c r="S175" i="3"/>
  <c r="BS174" i="3"/>
  <c r="BA173" i="3"/>
  <c r="BG173" i="3" s="1"/>
  <c r="BM173" i="3"/>
  <c r="BC173" i="3"/>
  <c r="BI173" i="3" s="1"/>
  <c r="BO173" i="3"/>
  <c r="AA173" i="3"/>
  <c r="AG173" i="3" s="1"/>
  <c r="M173" i="3"/>
  <c r="AR173" i="3"/>
  <c r="BK173" i="3"/>
  <c r="BW173" i="3" s="1"/>
  <c r="CC173" i="3" s="1"/>
  <c r="AY173" i="3"/>
  <c r="BE173" i="3" s="1"/>
  <c r="AB174" i="3"/>
  <c r="AH174" i="3" s="1"/>
  <c r="AD174" i="3"/>
  <c r="AJ174" i="3" s="1"/>
  <c r="F175" i="3"/>
  <c r="AC174" i="3"/>
  <c r="AI174" i="3" s="1"/>
  <c r="AE174" i="3"/>
  <c r="AK174" i="3" s="1"/>
  <c r="AZ173" i="3"/>
  <c r="BF173" i="3" s="1"/>
  <c r="BL173" i="3"/>
  <c r="BN173" i="3"/>
  <c r="BZ173" i="3" s="1"/>
  <c r="CF173" i="3" s="1"/>
  <c r="BB173" i="3"/>
  <c r="BH173" i="3" s="1"/>
  <c r="AF172" i="3"/>
  <c r="AL172" i="3" s="1"/>
  <c r="CI172" i="3"/>
  <c r="CJ172" i="3"/>
  <c r="BD172" i="3"/>
  <c r="BJ172" i="3" s="1"/>
  <c r="BP172" i="3"/>
  <c r="BQ173" i="2"/>
  <c r="AX173" i="2"/>
  <c r="BV173" i="2" s="1"/>
  <c r="S175" i="2"/>
  <c r="BU174" i="2"/>
  <c r="BT174" i="2"/>
  <c r="Z174" i="2"/>
  <c r="BR174" i="2"/>
  <c r="BD172" i="2"/>
  <c r="BJ172" i="2" s="1"/>
  <c r="BP172" i="2"/>
  <c r="CB172" i="2" s="1"/>
  <c r="CH172" i="2" s="1"/>
  <c r="BB173" i="2"/>
  <c r="BH173" i="2" s="1"/>
  <c r="BN173" i="2"/>
  <c r="BZ173" i="2" s="1"/>
  <c r="CF173" i="2" s="1"/>
  <c r="M173" i="2"/>
  <c r="AA173" i="2"/>
  <c r="AG173" i="2" s="1"/>
  <c r="AY173" i="2"/>
  <c r="BE173" i="2" s="1"/>
  <c r="BK173" i="2"/>
  <c r="BW173" i="2" s="1"/>
  <c r="CC173" i="2" s="1"/>
  <c r="AR173" i="2"/>
  <c r="BA173" i="2"/>
  <c r="BG173" i="2" s="1"/>
  <c r="BM173" i="2"/>
  <c r="BY173" i="2" s="1"/>
  <c r="CE173" i="2" s="1"/>
  <c r="AZ173" i="2"/>
  <c r="BF173" i="2" s="1"/>
  <c r="BL173" i="2"/>
  <c r="BX173" i="2" s="1"/>
  <c r="CD173" i="2" s="1"/>
  <c r="BO173" i="2"/>
  <c r="CA173" i="2" s="1"/>
  <c r="CG173" i="2" s="1"/>
  <c r="BC173" i="2"/>
  <c r="BI173" i="2" s="1"/>
  <c r="F175" i="2"/>
  <c r="CI172" i="2"/>
  <c r="AF172" i="2"/>
  <c r="AL172" i="2" s="1"/>
  <c r="AX173" i="1"/>
  <c r="BQ173" i="1"/>
  <c r="BR174" i="1"/>
  <c r="BS174" i="1"/>
  <c r="BT174" i="1"/>
  <c r="BU174" i="1"/>
  <c r="S175" i="1"/>
  <c r="AF172" i="1"/>
  <c r="AL172" i="1" s="1"/>
  <c r="BD172" i="1"/>
  <c r="BJ172" i="1" s="1"/>
  <c r="BP172" i="1"/>
  <c r="M173" i="1"/>
  <c r="AA173" i="1"/>
  <c r="AG173" i="1" s="1"/>
  <c r="AR173" i="1"/>
  <c r="AY173" i="1"/>
  <c r="BE173" i="1" s="1"/>
  <c r="BK173" i="1"/>
  <c r="BW173" i="1" s="1"/>
  <c r="CC173" i="1" s="1"/>
  <c r="AZ173" i="1"/>
  <c r="BF173" i="1" s="1"/>
  <c r="BL173" i="1"/>
  <c r="BX173" i="1" s="1"/>
  <c r="CD173" i="1" s="1"/>
  <c r="BA173" i="1"/>
  <c r="BG173" i="1" s="1"/>
  <c r="BM173" i="1"/>
  <c r="BY173" i="1" s="1"/>
  <c r="CE173" i="1" s="1"/>
  <c r="BB173" i="1"/>
  <c r="BH173" i="1" s="1"/>
  <c r="BN173" i="1"/>
  <c r="BZ173" i="1" s="1"/>
  <c r="CF173" i="1" s="1"/>
  <c r="BC173" i="1"/>
  <c r="BI173" i="1" s="1"/>
  <c r="BO173" i="1"/>
  <c r="CA173" i="1" s="1"/>
  <c r="CG173" i="1" s="1"/>
  <c r="AB174" i="1"/>
  <c r="AH174" i="1" s="1"/>
  <c r="AC174" i="1"/>
  <c r="AI174" i="1" s="1"/>
  <c r="AD174" i="1"/>
  <c r="AJ174" i="1" s="1"/>
  <c r="AE174" i="1"/>
  <c r="AK174" i="1" s="1"/>
  <c r="F175" i="1"/>
  <c r="BU172" i="9"/>
  <c r="AW172" i="9"/>
  <c r="BI172" i="9" s="1"/>
  <c r="BR173" i="7"/>
  <c r="AY173" i="5"/>
  <c r="AZ172" i="4"/>
  <c r="AG173" i="4"/>
  <c r="AO173" i="4" s="1"/>
  <c r="BU173" i="3"/>
  <c r="CA172" i="3"/>
  <c r="CG172" i="3" s="1"/>
  <c r="AY173" i="6"/>
  <c r="AZ172" i="6"/>
  <c r="AK172" i="6"/>
  <c r="AS172" i="6" s="1"/>
  <c r="AC173" i="5"/>
  <c r="AC173" i="4"/>
  <c r="BZ172" i="3"/>
  <c r="CF172" i="3" s="1"/>
  <c r="AC173" i="2"/>
  <c r="AI173" i="2" s="1"/>
  <c r="BX172" i="2"/>
  <c r="CD172" i="2" s="1"/>
  <c r="BZ172" i="2"/>
  <c r="CF172" i="2" s="1"/>
  <c r="CA172" i="2"/>
  <c r="CG172" i="2" s="1"/>
  <c r="BV172" i="1"/>
  <c r="Z173" i="1"/>
  <c r="CB171" i="1"/>
  <c r="CH171" i="1" s="1"/>
  <c r="BR173" i="8"/>
  <c r="AY173" i="4"/>
  <c r="Z173" i="3"/>
  <c r="AK173" i="8"/>
  <c r="AW172" i="8"/>
  <c r="BI172" i="8" s="1"/>
  <c r="AK172" i="4"/>
  <c r="AS172" i="4" s="1"/>
  <c r="BX172" i="8"/>
  <c r="BR173" i="3"/>
  <c r="BY172" i="3"/>
  <c r="CE172" i="3" s="1"/>
  <c r="BT173" i="8"/>
  <c r="BT173" i="7"/>
  <c r="BX172" i="7"/>
  <c r="AW172" i="7"/>
  <c r="BI172" i="7" s="1"/>
  <c r="BW172" i="7"/>
  <c r="BY172" i="7"/>
  <c r="AZ172" i="5"/>
  <c r="BP173" i="8"/>
  <c r="BS173" i="3"/>
  <c r="BV172" i="3"/>
  <c r="AL174" i="9" l="1"/>
  <c r="BQ174" i="9"/>
  <c r="BT175" i="9"/>
  <c r="Y176" i="9"/>
  <c r="BR175" i="9"/>
  <c r="AW173" i="9"/>
  <c r="BI173" i="9" s="1"/>
  <c r="AS174" i="9"/>
  <c r="BE174" i="9" s="1"/>
  <c r="BL174" i="9"/>
  <c r="BV174" i="9" s="1"/>
  <c r="S174" i="9"/>
  <c r="AX174" i="9" s="1"/>
  <c r="BJ174" i="9" s="1"/>
  <c r="AU174" i="9"/>
  <c r="BG174" i="9" s="1"/>
  <c r="BN174" i="9"/>
  <c r="R174" i="9"/>
  <c r="AN174" i="9"/>
  <c r="AZ174" i="9" s="1"/>
  <c r="AV174" i="9"/>
  <c r="BH174" i="9" s="1"/>
  <c r="BO174" i="9"/>
  <c r="BY174" i="9" s="1"/>
  <c r="BK174" i="9"/>
  <c r="BU174" i="9" s="1"/>
  <c r="AR174" i="9"/>
  <c r="BD174" i="9" s="1"/>
  <c r="AT174" i="9"/>
  <c r="BF174" i="9" s="1"/>
  <c r="BM174" i="9"/>
  <c r="AA416" i="9"/>
  <c r="AM174" i="9"/>
  <c r="AY174" i="9" s="1"/>
  <c r="AP175" i="9"/>
  <c r="BB175" i="9" s="1"/>
  <c r="F176" i="9"/>
  <c r="AO175" i="9"/>
  <c r="BA175" i="9" s="1"/>
  <c r="AQ175" i="9"/>
  <c r="BC175" i="9" s="1"/>
  <c r="AL174" i="8"/>
  <c r="BQ174" i="8"/>
  <c r="BR175" i="8"/>
  <c r="BT175" i="8"/>
  <c r="Y176" i="8"/>
  <c r="BP175" i="8"/>
  <c r="BS175" i="8"/>
  <c r="AN174" i="8"/>
  <c r="AZ174" i="8" s="1"/>
  <c r="R174" i="8"/>
  <c r="BK174" i="8"/>
  <c r="AR174" i="8"/>
  <c r="BD174" i="8" s="1"/>
  <c r="BO174" i="8"/>
  <c r="AV174" i="8"/>
  <c r="BH174" i="8" s="1"/>
  <c r="S174" i="8"/>
  <c r="AX174" i="8" s="1"/>
  <c r="BJ174" i="8" s="1"/>
  <c r="BL174" i="8"/>
  <c r="BV174" i="8" s="1"/>
  <c r="AS174" i="8"/>
  <c r="BE174" i="8" s="1"/>
  <c r="AU174" i="8"/>
  <c r="BG174" i="8" s="1"/>
  <c r="BN174" i="8"/>
  <c r="BX174" i="8" s="1"/>
  <c r="BM174" i="8"/>
  <c r="AT174" i="8"/>
  <c r="BF174" i="8" s="1"/>
  <c r="AP175" i="8"/>
  <c r="BB175" i="8" s="1"/>
  <c r="AQ175" i="8"/>
  <c r="BC175" i="8" s="1"/>
  <c r="F176" i="8"/>
  <c r="AO175" i="8"/>
  <c r="BA175" i="8" s="1"/>
  <c r="AF416" i="8"/>
  <c r="AI416" i="8"/>
  <c r="AB416" i="8"/>
  <c r="AH416" i="8"/>
  <c r="AD416" i="8"/>
  <c r="AC416" i="8"/>
  <c r="AJ416" i="8"/>
  <c r="AG416" i="8"/>
  <c r="AE416" i="8"/>
  <c r="AW173" i="8"/>
  <c r="BI173" i="8" s="1"/>
  <c r="AL174" i="7"/>
  <c r="BQ174" i="7"/>
  <c r="BS175" i="7"/>
  <c r="Y176" i="7"/>
  <c r="BP175" i="7"/>
  <c r="BT175" i="7"/>
  <c r="AA416" i="7"/>
  <c r="AM174" i="7"/>
  <c r="AY174" i="7" s="1"/>
  <c r="AR174" i="7"/>
  <c r="BD174" i="7" s="1"/>
  <c r="BK174" i="7"/>
  <c r="AU174" i="7"/>
  <c r="BG174" i="7" s="1"/>
  <c r="BN174" i="7"/>
  <c r="BX174" i="7" s="1"/>
  <c r="S174" i="7"/>
  <c r="AX174" i="7" s="1"/>
  <c r="BJ174" i="7" s="1"/>
  <c r="AS174" i="7"/>
  <c r="BE174" i="7" s="1"/>
  <c r="BL174" i="7"/>
  <c r="BV174" i="7" s="1"/>
  <c r="AN174" i="7"/>
  <c r="AZ174" i="7" s="1"/>
  <c r="R174" i="7"/>
  <c r="AT174" i="7"/>
  <c r="BF174" i="7" s="1"/>
  <c r="BM174" i="7"/>
  <c r="BO174" i="7"/>
  <c r="BY174" i="7" s="1"/>
  <c r="AV174" i="7"/>
  <c r="BH174" i="7" s="1"/>
  <c r="AP175" i="7"/>
  <c r="BB175" i="7" s="1"/>
  <c r="F176" i="7"/>
  <c r="AQ175" i="7"/>
  <c r="BC175" i="7" s="1"/>
  <c r="AO175" i="7"/>
  <c r="BA175" i="7" s="1"/>
  <c r="AD174" i="6"/>
  <c r="AV174" i="6"/>
  <c r="U176" i="6"/>
  <c r="AK173" i="6"/>
  <c r="AS173" i="6" s="1"/>
  <c r="AX174" i="6"/>
  <c r="AI174" i="6"/>
  <c r="AQ174" i="6" s="1"/>
  <c r="AE174" i="6"/>
  <c r="AM174" i="6" s="1"/>
  <c r="N174" i="6"/>
  <c r="AH174" i="6"/>
  <c r="AP174" i="6" s="1"/>
  <c r="O174" i="6"/>
  <c r="AU174" i="6"/>
  <c r="F176" i="6"/>
  <c r="AF175" i="6"/>
  <c r="AN175" i="6" s="1"/>
  <c r="AD174" i="5"/>
  <c r="AV174" i="5"/>
  <c r="U176" i="5"/>
  <c r="N174" i="5"/>
  <c r="AE174" i="5"/>
  <c r="AM174" i="5" s="1"/>
  <c r="O174" i="5"/>
  <c r="AL174" i="5" s="1"/>
  <c r="AT174" i="5" s="1"/>
  <c r="AH174" i="5"/>
  <c r="AP174" i="5" s="1"/>
  <c r="AU174" i="5"/>
  <c r="AW174" i="5" s="1"/>
  <c r="AI174" i="5"/>
  <c r="AQ174" i="5" s="1"/>
  <c r="AX174" i="5"/>
  <c r="AF175" i="5"/>
  <c r="AN175" i="5" s="1"/>
  <c r="AG175" i="5"/>
  <c r="AO175" i="5" s="1"/>
  <c r="F176" i="5"/>
  <c r="AD174" i="4"/>
  <c r="AV174" i="4"/>
  <c r="U176" i="4"/>
  <c r="N174" i="4"/>
  <c r="AE174" i="4"/>
  <c r="AM174" i="4" s="1"/>
  <c r="O174" i="4"/>
  <c r="AL174" i="4" s="1"/>
  <c r="AT174" i="4" s="1"/>
  <c r="AH174" i="4"/>
  <c r="AP174" i="4" s="1"/>
  <c r="AU174" i="4"/>
  <c r="AW174" i="4" s="1"/>
  <c r="AI174" i="4"/>
  <c r="AQ174" i="4" s="1"/>
  <c r="AX174" i="4"/>
  <c r="AF175" i="4"/>
  <c r="AN175" i="4" s="1"/>
  <c r="AJ175" i="4"/>
  <c r="AR175" i="4" s="1"/>
  <c r="F176" i="4"/>
  <c r="S176" i="3"/>
  <c r="BR175" i="3"/>
  <c r="AX174" i="3"/>
  <c r="BQ174" i="3"/>
  <c r="CJ173" i="3"/>
  <c r="AF173" i="3"/>
  <c r="AL173" i="3" s="1"/>
  <c r="CI173" i="3"/>
  <c r="BD173" i="3"/>
  <c r="BJ173" i="3" s="1"/>
  <c r="BP173" i="3"/>
  <c r="BA174" i="3"/>
  <c r="BG174" i="3" s="1"/>
  <c r="BM174" i="3"/>
  <c r="BY174" i="3" s="1"/>
  <c r="CE174" i="3" s="1"/>
  <c r="AB175" i="3"/>
  <c r="AH175" i="3" s="1"/>
  <c r="AC175" i="3"/>
  <c r="AI175" i="3" s="1"/>
  <c r="AD175" i="3"/>
  <c r="AJ175" i="3" s="1"/>
  <c r="F176" i="3"/>
  <c r="BC174" i="3"/>
  <c r="BI174" i="3" s="1"/>
  <c r="BO174" i="3"/>
  <c r="AA174" i="3"/>
  <c r="AG174" i="3" s="1"/>
  <c r="M174" i="3"/>
  <c r="BL174" i="3"/>
  <c r="BX174" i="3" s="1"/>
  <c r="CD174" i="3" s="1"/>
  <c r="AZ174" i="3"/>
  <c r="BF174" i="3" s="1"/>
  <c r="BB174" i="3"/>
  <c r="BH174" i="3" s="1"/>
  <c r="BN174" i="3"/>
  <c r="AY174" i="3"/>
  <c r="BE174" i="3" s="1"/>
  <c r="BK174" i="3"/>
  <c r="BW174" i="3" s="1"/>
  <c r="CC174" i="3" s="1"/>
  <c r="AR174" i="3"/>
  <c r="BR175" i="2"/>
  <c r="BT175" i="2"/>
  <c r="S176" i="2"/>
  <c r="BU175" i="2"/>
  <c r="AX174" i="2"/>
  <c r="BV174" i="2" s="1"/>
  <c r="BQ174" i="2"/>
  <c r="AF173" i="2"/>
  <c r="AL173" i="2" s="1"/>
  <c r="CI173" i="2"/>
  <c r="BD173" i="2"/>
  <c r="BJ173" i="2" s="1"/>
  <c r="BP173" i="2"/>
  <c r="CB173" i="2" s="1"/>
  <c r="CH173" i="2" s="1"/>
  <c r="BL174" i="2"/>
  <c r="BX174" i="2" s="1"/>
  <c r="CD174" i="2" s="1"/>
  <c r="AZ174" i="2"/>
  <c r="BF174" i="2" s="1"/>
  <c r="AY174" i="2"/>
  <c r="BE174" i="2" s="1"/>
  <c r="BK174" i="2"/>
  <c r="BW174" i="2" s="1"/>
  <c r="CC174" i="2" s="1"/>
  <c r="AR174" i="2"/>
  <c r="BM174" i="2"/>
  <c r="BA174" i="2"/>
  <c r="BG174" i="2" s="1"/>
  <c r="BO174" i="2"/>
  <c r="CA174" i="2" s="1"/>
  <c r="CG174" i="2" s="1"/>
  <c r="BC174" i="2"/>
  <c r="BI174" i="2" s="1"/>
  <c r="AE175" i="2"/>
  <c r="AK175" i="2" s="1"/>
  <c r="F176" i="2"/>
  <c r="M174" i="2"/>
  <c r="AA174" i="2"/>
  <c r="AG174" i="2" s="1"/>
  <c r="BN174" i="2"/>
  <c r="BZ174" i="2" s="1"/>
  <c r="CF174" i="2" s="1"/>
  <c r="BB174" i="2"/>
  <c r="BH174" i="2" s="1"/>
  <c r="AX174" i="1"/>
  <c r="BQ174" i="1"/>
  <c r="BR175" i="1"/>
  <c r="BS175" i="1"/>
  <c r="BT175" i="1"/>
  <c r="BU175" i="1"/>
  <c r="S176" i="1"/>
  <c r="BD173" i="1"/>
  <c r="BJ173" i="1" s="1"/>
  <c r="BP173" i="1"/>
  <c r="M174" i="1"/>
  <c r="AA174" i="1"/>
  <c r="AG174" i="1" s="1"/>
  <c r="AR174" i="1"/>
  <c r="AY174" i="1"/>
  <c r="BE174" i="1" s="1"/>
  <c r="BK174" i="1"/>
  <c r="BW174" i="1" s="1"/>
  <c r="CC174" i="1" s="1"/>
  <c r="AZ174" i="1"/>
  <c r="BF174" i="1" s="1"/>
  <c r="BL174" i="1"/>
  <c r="BX174" i="1" s="1"/>
  <c r="CD174" i="1" s="1"/>
  <c r="BA174" i="1"/>
  <c r="BG174" i="1" s="1"/>
  <c r="BM174" i="1"/>
  <c r="BY174" i="1" s="1"/>
  <c r="CE174" i="1" s="1"/>
  <c r="BB174" i="1"/>
  <c r="BH174" i="1" s="1"/>
  <c r="BN174" i="1"/>
  <c r="BZ174" i="1" s="1"/>
  <c r="CF174" i="1" s="1"/>
  <c r="BC174" i="1"/>
  <c r="BI174" i="1" s="1"/>
  <c r="BO174" i="1"/>
  <c r="CA174" i="1" s="1"/>
  <c r="CG174" i="1" s="1"/>
  <c r="AB175" i="1"/>
  <c r="AH175" i="1" s="1"/>
  <c r="AC175" i="1"/>
  <c r="AI175" i="1" s="1"/>
  <c r="AD175" i="1"/>
  <c r="AJ175" i="1" s="1"/>
  <c r="AE175" i="1"/>
  <c r="AK175" i="1" s="1"/>
  <c r="F176" i="1"/>
  <c r="AF174" i="6"/>
  <c r="AN174" i="6" s="1"/>
  <c r="AJ174" i="6"/>
  <c r="AR174" i="6" s="1"/>
  <c r="AC174" i="5"/>
  <c r="AY174" i="5"/>
  <c r="AG174" i="4"/>
  <c r="AO174" i="4" s="1"/>
  <c r="AD174" i="2"/>
  <c r="AJ174" i="2" s="1"/>
  <c r="AB174" i="2"/>
  <c r="AH174" i="2" s="1"/>
  <c r="AC174" i="2"/>
  <c r="AI174" i="2" s="1"/>
  <c r="AE174" i="2"/>
  <c r="AK174" i="2" s="1"/>
  <c r="BV173" i="1"/>
  <c r="Z174" i="1"/>
  <c r="CB172" i="1"/>
  <c r="CH172" i="1" s="1"/>
  <c r="AF173" i="1"/>
  <c r="AL173" i="1" s="1"/>
  <c r="AK174" i="9"/>
  <c r="BP174" i="8"/>
  <c r="AK174" i="8"/>
  <c r="AK173" i="5"/>
  <c r="AS173" i="5" s="1"/>
  <c r="AC174" i="4"/>
  <c r="BY173" i="3"/>
  <c r="CE173" i="3" s="1"/>
  <c r="CA173" i="3"/>
  <c r="CG173" i="3" s="1"/>
  <c r="BS174" i="9"/>
  <c r="BY173" i="8"/>
  <c r="BW173" i="7"/>
  <c r="AC174" i="6"/>
  <c r="AY174" i="6"/>
  <c r="AZ173" i="5"/>
  <c r="AY174" i="4"/>
  <c r="BR174" i="9"/>
  <c r="BR174" i="8"/>
  <c r="BU173" i="8"/>
  <c r="AK174" i="7"/>
  <c r="BR174" i="7"/>
  <c r="BY173" i="7"/>
  <c r="AZ173" i="4"/>
  <c r="BV173" i="3"/>
  <c r="BU174" i="3"/>
  <c r="BT174" i="3"/>
  <c r="BX173" i="3"/>
  <c r="CD173" i="3" s="1"/>
  <c r="BS174" i="2"/>
  <c r="BW173" i="8"/>
  <c r="BP174" i="7"/>
  <c r="AZ173" i="6"/>
  <c r="AK173" i="4"/>
  <c r="AS173" i="4" s="1"/>
  <c r="Z174" i="3"/>
  <c r="CB172" i="3"/>
  <c r="CH172" i="3" s="1"/>
  <c r="BT174" i="8"/>
  <c r="AM174" i="8"/>
  <c r="AY174" i="8" s="1"/>
  <c r="AA416" i="8"/>
  <c r="Y416" i="2"/>
  <c r="AV416" i="2"/>
  <c r="W416" i="2"/>
  <c r="AT416" i="2"/>
  <c r="V416" i="2"/>
  <c r="AS416" i="2"/>
  <c r="AW416" i="2"/>
  <c r="X416" i="2"/>
  <c r="AU416" i="2"/>
  <c r="AL175" i="9" l="1"/>
  <c r="BQ175" i="9"/>
  <c r="BT176" i="9"/>
  <c r="BS176" i="9"/>
  <c r="AK176" i="9"/>
  <c r="BR176" i="9"/>
  <c r="Y177" i="9"/>
  <c r="AR175" i="9"/>
  <c r="BD175" i="9" s="1"/>
  <c r="BK175" i="9"/>
  <c r="AU175" i="9"/>
  <c r="BG175" i="9" s="1"/>
  <c r="BN175" i="9"/>
  <c r="F177" i="9"/>
  <c r="AP176" i="9"/>
  <c r="BB176" i="9" s="1"/>
  <c r="AO176" i="9"/>
  <c r="BA176" i="9" s="1"/>
  <c r="AQ176" i="9"/>
  <c r="BC176" i="9" s="1"/>
  <c r="R175" i="9"/>
  <c r="AN175" i="9"/>
  <c r="AZ175" i="9" s="1"/>
  <c r="BO175" i="9"/>
  <c r="BY175" i="9" s="1"/>
  <c r="AV175" i="9"/>
  <c r="BH175" i="9" s="1"/>
  <c r="AT175" i="9"/>
  <c r="BF175" i="9" s="1"/>
  <c r="BM175" i="9"/>
  <c r="BW175" i="9" s="1"/>
  <c r="AM175" i="9"/>
  <c r="AY175" i="9" s="1"/>
  <c r="S175" i="9"/>
  <c r="AX175" i="9" s="1"/>
  <c r="BJ175" i="9" s="1"/>
  <c r="AS175" i="9"/>
  <c r="BE175" i="9" s="1"/>
  <c r="BL175" i="9"/>
  <c r="BV175" i="9" s="1"/>
  <c r="AL175" i="8"/>
  <c r="BQ175" i="8"/>
  <c r="Y177" i="8"/>
  <c r="BT176" i="8"/>
  <c r="R175" i="8"/>
  <c r="AN175" i="8"/>
  <c r="AZ175" i="8" s="1"/>
  <c r="AV175" i="8"/>
  <c r="BH175" i="8" s="1"/>
  <c r="BO175" i="8"/>
  <c r="BY175" i="8" s="1"/>
  <c r="AM175" i="8"/>
  <c r="AY175" i="8" s="1"/>
  <c r="BM175" i="8"/>
  <c r="BW175" i="8" s="1"/>
  <c r="AT175" i="8"/>
  <c r="BF175" i="8" s="1"/>
  <c r="AR175" i="8"/>
  <c r="BD175" i="8" s="1"/>
  <c r="BK175" i="8"/>
  <c r="BU175" i="8" s="1"/>
  <c r="AU175" i="8"/>
  <c r="BG175" i="8" s="1"/>
  <c r="BN175" i="8"/>
  <c r="BX175" i="8" s="1"/>
  <c r="F177" i="8"/>
  <c r="AP176" i="8"/>
  <c r="BB176" i="8" s="1"/>
  <c r="AO176" i="8"/>
  <c r="BA176" i="8" s="1"/>
  <c r="AQ176" i="8"/>
  <c r="BC176" i="8" s="1"/>
  <c r="AS175" i="8"/>
  <c r="BE175" i="8" s="1"/>
  <c r="S175" i="8"/>
  <c r="AX175" i="8" s="1"/>
  <c r="BJ175" i="8" s="1"/>
  <c r="BL175" i="8"/>
  <c r="BV175" i="8" s="1"/>
  <c r="BP416" i="8"/>
  <c r="BS416" i="8"/>
  <c r="AK416" i="8"/>
  <c r="BR416" i="8"/>
  <c r="BT416" i="8"/>
  <c r="BQ416" i="8"/>
  <c r="AL416" i="8"/>
  <c r="AZ416" i="8" s="1"/>
  <c r="Y177" i="7"/>
  <c r="BS176" i="7"/>
  <c r="BQ175" i="7"/>
  <c r="AL175" i="7"/>
  <c r="AE416" i="7"/>
  <c r="AD416" i="7"/>
  <c r="AJ416" i="7"/>
  <c r="AI416" i="7"/>
  <c r="AB416" i="7"/>
  <c r="AC416" i="7"/>
  <c r="AF416" i="7"/>
  <c r="AH416" i="7"/>
  <c r="AG416" i="7"/>
  <c r="AW174" i="7"/>
  <c r="BI174" i="7" s="1"/>
  <c r="BL175" i="7"/>
  <c r="BV175" i="7" s="1"/>
  <c r="S175" i="7"/>
  <c r="AX175" i="7" s="1"/>
  <c r="BJ175" i="7" s="1"/>
  <c r="AS175" i="7"/>
  <c r="BE175" i="7" s="1"/>
  <c r="AP176" i="7"/>
  <c r="BB176" i="7" s="1"/>
  <c r="F177" i="7"/>
  <c r="AO176" i="7"/>
  <c r="BA176" i="7" s="1"/>
  <c r="AQ176" i="7"/>
  <c r="BC176" i="7" s="1"/>
  <c r="R175" i="7"/>
  <c r="AN175" i="7"/>
  <c r="AZ175" i="7" s="1"/>
  <c r="AU175" i="7"/>
  <c r="BG175" i="7" s="1"/>
  <c r="BN175" i="7"/>
  <c r="BX175" i="7" s="1"/>
  <c r="AM175" i="7"/>
  <c r="AY175" i="7" s="1"/>
  <c r="AT175" i="7"/>
  <c r="BF175" i="7" s="1"/>
  <c r="BM175" i="7"/>
  <c r="BK175" i="7"/>
  <c r="BU175" i="7" s="1"/>
  <c r="AR175" i="7"/>
  <c r="BD175" i="7" s="1"/>
  <c r="BO175" i="7"/>
  <c r="BY175" i="7" s="1"/>
  <c r="AV175" i="7"/>
  <c r="BH175" i="7" s="1"/>
  <c r="U177" i="6"/>
  <c r="AV175" i="6"/>
  <c r="AD175" i="6"/>
  <c r="N175" i="6"/>
  <c r="AE175" i="6"/>
  <c r="AM175" i="6" s="1"/>
  <c r="AH175" i="6"/>
  <c r="AP175" i="6" s="1"/>
  <c r="O175" i="6"/>
  <c r="AL175" i="6" s="1"/>
  <c r="AT175" i="6" s="1"/>
  <c r="AU175" i="6"/>
  <c r="F177" i="6"/>
  <c r="AI175" i="6"/>
  <c r="AQ175" i="6" s="1"/>
  <c r="AX175" i="6"/>
  <c r="AD175" i="5"/>
  <c r="AV175" i="5"/>
  <c r="U177" i="5"/>
  <c r="Y416" i="5"/>
  <c r="W416" i="5"/>
  <c r="AB416" i="5"/>
  <c r="Z416" i="5"/>
  <c r="AA416" i="5"/>
  <c r="X416" i="5"/>
  <c r="AK174" i="5"/>
  <c r="AS174" i="5" s="1"/>
  <c r="N175" i="5"/>
  <c r="AE175" i="5"/>
  <c r="AM175" i="5" s="1"/>
  <c r="O175" i="5"/>
  <c r="AL175" i="5" s="1"/>
  <c r="AT175" i="5" s="1"/>
  <c r="AH175" i="5"/>
  <c r="AP175" i="5" s="1"/>
  <c r="AU175" i="5"/>
  <c r="AW175" i="5" s="1"/>
  <c r="AI175" i="5"/>
  <c r="AQ175" i="5" s="1"/>
  <c r="AX175" i="5"/>
  <c r="AF176" i="5"/>
  <c r="AN176" i="5" s="1"/>
  <c r="AG176" i="5"/>
  <c r="AO176" i="5" s="1"/>
  <c r="AJ176" i="5"/>
  <c r="AR176" i="5" s="1"/>
  <c r="F177" i="5"/>
  <c r="AD175" i="4"/>
  <c r="AV175" i="4"/>
  <c r="U177" i="4"/>
  <c r="W416" i="4"/>
  <c r="X416" i="4"/>
  <c r="Y416" i="4"/>
  <c r="Z416" i="4"/>
  <c r="AA416" i="4"/>
  <c r="AB416" i="4"/>
  <c r="AK174" i="4"/>
  <c r="AS174" i="4" s="1"/>
  <c r="N175" i="4"/>
  <c r="AE175" i="4"/>
  <c r="AM175" i="4" s="1"/>
  <c r="O175" i="4"/>
  <c r="AL175" i="4" s="1"/>
  <c r="AT175" i="4" s="1"/>
  <c r="AH175" i="4"/>
  <c r="AP175" i="4" s="1"/>
  <c r="AU175" i="4"/>
  <c r="AW175" i="4" s="1"/>
  <c r="AI175" i="4"/>
  <c r="AQ175" i="4" s="1"/>
  <c r="AX175" i="4"/>
  <c r="AF176" i="4"/>
  <c r="AN176" i="4" s="1"/>
  <c r="F177" i="4"/>
  <c r="AX175" i="3"/>
  <c r="BV175" i="3" s="1"/>
  <c r="BQ175" i="3"/>
  <c r="BS176" i="3"/>
  <c r="S177" i="3"/>
  <c r="BU176" i="3"/>
  <c r="BN175" i="3"/>
  <c r="BZ175" i="3" s="1"/>
  <c r="CF175" i="3" s="1"/>
  <c r="BB175" i="3"/>
  <c r="BH175" i="3" s="1"/>
  <c r="M175" i="3"/>
  <c r="AA175" i="3"/>
  <c r="AG175" i="3" s="1"/>
  <c r="BK175" i="3"/>
  <c r="BW175" i="3" s="1"/>
  <c r="CC175" i="3" s="1"/>
  <c r="AY175" i="3"/>
  <c r="BE175" i="3" s="1"/>
  <c r="AR175" i="3"/>
  <c r="BM175" i="3"/>
  <c r="BY175" i="3" s="1"/>
  <c r="CE175" i="3" s="1"/>
  <c r="BA175" i="3"/>
  <c r="BG175" i="3" s="1"/>
  <c r="BO175" i="3"/>
  <c r="CA175" i="3" s="1"/>
  <c r="CG175" i="3" s="1"/>
  <c r="BC175" i="3"/>
  <c r="BI175" i="3" s="1"/>
  <c r="AZ175" i="3"/>
  <c r="BF175" i="3" s="1"/>
  <c r="BL175" i="3"/>
  <c r="BX175" i="3" s="1"/>
  <c r="CD175" i="3" s="1"/>
  <c r="AB176" i="3"/>
  <c r="AH176" i="3" s="1"/>
  <c r="AC176" i="3"/>
  <c r="AI176" i="3" s="1"/>
  <c r="AD176" i="3"/>
  <c r="AJ176" i="3" s="1"/>
  <c r="AE176" i="3"/>
  <c r="AK176" i="3" s="1"/>
  <c r="F177" i="3"/>
  <c r="CJ174" i="3"/>
  <c r="AF174" i="3"/>
  <c r="AL174" i="3" s="1"/>
  <c r="CI174" i="3"/>
  <c r="BP174" i="3"/>
  <c r="CB174" i="3" s="1"/>
  <c r="CH174" i="3" s="1"/>
  <c r="BD174" i="3"/>
  <c r="BJ174" i="3" s="1"/>
  <c r="BS176" i="2"/>
  <c r="S177" i="2"/>
  <c r="BR176" i="2"/>
  <c r="AX175" i="2"/>
  <c r="BV175" i="2" s="1"/>
  <c r="BQ175" i="2"/>
  <c r="BP174" i="2"/>
  <c r="CB174" i="2" s="1"/>
  <c r="CH174" i="2" s="1"/>
  <c r="BD174" i="2"/>
  <c r="BJ174" i="2" s="1"/>
  <c r="AR175" i="2"/>
  <c r="AY175" i="2"/>
  <c r="BE175" i="2" s="1"/>
  <c r="BK175" i="2"/>
  <c r="BW175" i="2" s="1"/>
  <c r="CC175" i="2" s="1"/>
  <c r="BB175" i="2"/>
  <c r="BH175" i="2" s="1"/>
  <c r="BN175" i="2"/>
  <c r="BZ175" i="2" s="1"/>
  <c r="CF175" i="2" s="1"/>
  <c r="AA175" i="2"/>
  <c r="AG175" i="2" s="1"/>
  <c r="M175" i="2"/>
  <c r="BL175" i="2"/>
  <c r="BX175" i="2" s="1"/>
  <c r="CD175" i="2" s="1"/>
  <c r="AZ175" i="2"/>
  <c r="BF175" i="2" s="1"/>
  <c r="BM175" i="2"/>
  <c r="BY175" i="2" s="1"/>
  <c r="CE175" i="2" s="1"/>
  <c r="BA175" i="2"/>
  <c r="BG175" i="2" s="1"/>
  <c r="BC175" i="2"/>
  <c r="BI175" i="2" s="1"/>
  <c r="BO175" i="2"/>
  <c r="CA175" i="2" s="1"/>
  <c r="CG175" i="2" s="1"/>
  <c r="F177" i="2"/>
  <c r="U416" i="2"/>
  <c r="AF174" i="2"/>
  <c r="AL174" i="2" s="1"/>
  <c r="CI174" i="2"/>
  <c r="AX175" i="1"/>
  <c r="BQ175" i="1"/>
  <c r="BR176" i="1"/>
  <c r="BS176" i="1"/>
  <c r="BT176" i="1"/>
  <c r="BU176" i="1"/>
  <c r="S177" i="1"/>
  <c r="AV416" i="1"/>
  <c r="AU416" i="1"/>
  <c r="AW416" i="1"/>
  <c r="AT416" i="1"/>
  <c r="X416" i="1"/>
  <c r="AS416" i="1"/>
  <c r="Y416" i="1"/>
  <c r="W416" i="1"/>
  <c r="V416" i="1"/>
  <c r="U416" i="1"/>
  <c r="AF174" i="1"/>
  <c r="AL174" i="1" s="1"/>
  <c r="BD174" i="1"/>
  <c r="BJ174" i="1" s="1"/>
  <c r="BP174" i="1"/>
  <c r="M175" i="1"/>
  <c r="AA175" i="1"/>
  <c r="AG175" i="1" s="1"/>
  <c r="AR175" i="1"/>
  <c r="AY175" i="1"/>
  <c r="BE175" i="1" s="1"/>
  <c r="BK175" i="1"/>
  <c r="BW175" i="1" s="1"/>
  <c r="CC175" i="1" s="1"/>
  <c r="AZ175" i="1"/>
  <c r="BF175" i="1" s="1"/>
  <c r="BL175" i="1"/>
  <c r="BX175" i="1" s="1"/>
  <c r="CD175" i="1" s="1"/>
  <c r="BA175" i="1"/>
  <c r="BG175" i="1" s="1"/>
  <c r="BM175" i="1"/>
  <c r="BY175" i="1" s="1"/>
  <c r="CE175" i="1" s="1"/>
  <c r="BB175" i="1"/>
  <c r="BH175" i="1" s="1"/>
  <c r="BN175" i="1"/>
  <c r="BZ175" i="1" s="1"/>
  <c r="CF175" i="1" s="1"/>
  <c r="BC175" i="1"/>
  <c r="BI175" i="1" s="1"/>
  <c r="BO175" i="1"/>
  <c r="CA175" i="1" s="1"/>
  <c r="CG175" i="1" s="1"/>
  <c r="AB176" i="1"/>
  <c r="AH176" i="1" s="1"/>
  <c r="AC176" i="1"/>
  <c r="AI176" i="1" s="1"/>
  <c r="AD176" i="1"/>
  <c r="AJ176" i="1" s="1"/>
  <c r="AE176" i="1"/>
  <c r="AK176" i="1" s="1"/>
  <c r="F177" i="1"/>
  <c r="BT416" i="2"/>
  <c r="BR416" i="2"/>
  <c r="BQ416" i="2"/>
  <c r="AX416" i="2"/>
  <c r="BU416" i="2"/>
  <c r="BS416" i="2"/>
  <c r="BS175" i="9"/>
  <c r="AW174" i="9"/>
  <c r="BI174" i="9" s="1"/>
  <c r="Z175" i="3"/>
  <c r="CA174" i="3"/>
  <c r="CG174" i="3" s="1"/>
  <c r="BZ174" i="3"/>
  <c r="CF174" i="3" s="1"/>
  <c r="AC175" i="6"/>
  <c r="AY175" i="6"/>
  <c r="AZ174" i="6"/>
  <c r="AK174" i="6"/>
  <c r="AS174" i="6" s="1"/>
  <c r="AL174" i="6"/>
  <c r="AT174" i="6" s="1"/>
  <c r="AW174" i="6"/>
  <c r="AG175" i="6"/>
  <c r="AO175" i="6" s="1"/>
  <c r="BS175" i="3"/>
  <c r="Z175" i="2"/>
  <c r="BY174" i="2"/>
  <c r="CE174" i="2" s="1"/>
  <c r="AB175" i="2"/>
  <c r="AH175" i="2" s="1"/>
  <c r="AD175" i="2"/>
  <c r="AJ175" i="2" s="1"/>
  <c r="AC175" i="2"/>
  <c r="AI175" i="2" s="1"/>
  <c r="BV174" i="1"/>
  <c r="Z175" i="1"/>
  <c r="BP175" i="9"/>
  <c r="BW174" i="9"/>
  <c r="AW174" i="8"/>
  <c r="BI174" i="8" s="1"/>
  <c r="BU174" i="8"/>
  <c r="BY174" i="8"/>
  <c r="BR175" i="7"/>
  <c r="AC175" i="5"/>
  <c r="AJ175" i="5"/>
  <c r="AR175" i="5" s="1"/>
  <c r="BT175" i="3"/>
  <c r="BS175" i="2"/>
  <c r="AK175" i="8"/>
  <c r="BW174" i="8"/>
  <c r="AJ175" i="6"/>
  <c r="AR175" i="6" s="1"/>
  <c r="AZ174" i="5"/>
  <c r="AY175" i="4"/>
  <c r="BV174" i="3"/>
  <c r="CB173" i="3"/>
  <c r="CH173" i="3" s="1"/>
  <c r="AE175" i="3"/>
  <c r="AK175" i="3" s="1"/>
  <c r="AK175" i="7"/>
  <c r="AY175" i="5"/>
  <c r="BU175" i="3"/>
  <c r="CB173" i="1"/>
  <c r="CH173" i="1" s="1"/>
  <c r="AK175" i="9"/>
  <c r="BX174" i="9"/>
  <c r="BU174" i="7"/>
  <c r="BW174" i="7"/>
  <c r="AC175" i="4"/>
  <c r="AZ174" i="4"/>
  <c r="AG175" i="4"/>
  <c r="AO175" i="4" s="1"/>
  <c r="AH416" i="9"/>
  <c r="AI416" i="9"/>
  <c r="AC416" i="9"/>
  <c r="AG416" i="9"/>
  <c r="AB416" i="9"/>
  <c r="AJ416" i="9"/>
  <c r="AF416" i="9"/>
  <c r="AE416" i="9"/>
  <c r="AD416" i="9"/>
  <c r="W416" i="6"/>
  <c r="X416" i="6"/>
  <c r="AB416" i="6"/>
  <c r="Z416" i="6"/>
  <c r="AA416" i="6"/>
  <c r="Y416" i="6"/>
  <c r="W416" i="3"/>
  <c r="V416" i="3"/>
  <c r="Y416" i="3"/>
  <c r="AT416" i="3"/>
  <c r="X416" i="3"/>
  <c r="U416" i="3"/>
  <c r="AV416" i="3"/>
  <c r="AS416" i="3"/>
  <c r="AW416" i="3"/>
  <c r="AU416" i="3"/>
  <c r="BQ176" i="9" l="1"/>
  <c r="AL176" i="9"/>
  <c r="AK177" i="9"/>
  <c r="BS177" i="9"/>
  <c r="BT177" i="9"/>
  <c r="Y178" i="9"/>
  <c r="S176" i="9"/>
  <c r="AX176" i="9" s="1"/>
  <c r="BJ176" i="9" s="1"/>
  <c r="BL176" i="9"/>
  <c r="BV176" i="9" s="1"/>
  <c r="AS176" i="9"/>
  <c r="BE176" i="9" s="1"/>
  <c r="AQ177" i="9"/>
  <c r="BC177" i="9" s="1"/>
  <c r="AP177" i="9"/>
  <c r="BB177" i="9" s="1"/>
  <c r="F178" i="9"/>
  <c r="AO177" i="9"/>
  <c r="BA177" i="9" s="1"/>
  <c r="AV176" i="9"/>
  <c r="BH176" i="9" s="1"/>
  <c r="BO176" i="9"/>
  <c r="BY176" i="9" s="1"/>
  <c r="AU176" i="9"/>
  <c r="BG176" i="9" s="1"/>
  <c r="BN176" i="9"/>
  <c r="BX176" i="9" s="1"/>
  <c r="R176" i="9"/>
  <c r="AW176" i="9" s="1"/>
  <c r="BI176" i="9" s="1"/>
  <c r="AN176" i="9"/>
  <c r="AZ176" i="9" s="1"/>
  <c r="AR176" i="9"/>
  <c r="BD176" i="9" s="1"/>
  <c r="BK176" i="9"/>
  <c r="BU176" i="9" s="1"/>
  <c r="AT176" i="9"/>
  <c r="BF176" i="9" s="1"/>
  <c r="BM176" i="9"/>
  <c r="BW176" i="9" s="1"/>
  <c r="AW175" i="9"/>
  <c r="BI175" i="9" s="1"/>
  <c r="BR177" i="8"/>
  <c r="AK177" i="8"/>
  <c r="BT177" i="8"/>
  <c r="Y178" i="8"/>
  <c r="AL176" i="8"/>
  <c r="BQ176" i="8"/>
  <c r="AW175" i="8"/>
  <c r="BI175" i="8" s="1"/>
  <c r="BK176" i="8"/>
  <c r="BU176" i="8" s="1"/>
  <c r="AR176" i="8"/>
  <c r="BD176" i="8" s="1"/>
  <c r="AT176" i="8"/>
  <c r="BF176" i="8" s="1"/>
  <c r="BM176" i="8"/>
  <c r="BW176" i="8" s="1"/>
  <c r="BO176" i="8"/>
  <c r="BY176" i="8" s="1"/>
  <c r="AV176" i="8"/>
  <c r="BH176" i="8" s="1"/>
  <c r="AO177" i="8"/>
  <c r="BA177" i="8" s="1"/>
  <c r="F178" i="8"/>
  <c r="AP177" i="8"/>
  <c r="BB177" i="8" s="1"/>
  <c r="AQ177" i="8"/>
  <c r="BC177" i="8" s="1"/>
  <c r="AN176" i="8"/>
  <c r="AZ176" i="8" s="1"/>
  <c r="R176" i="8"/>
  <c r="AS176" i="8"/>
  <c r="BE176" i="8" s="1"/>
  <c r="S176" i="8"/>
  <c r="AX176" i="8" s="1"/>
  <c r="BJ176" i="8" s="1"/>
  <c r="BL176" i="8"/>
  <c r="BV176" i="8" s="1"/>
  <c r="AU176" i="8"/>
  <c r="BG176" i="8" s="1"/>
  <c r="BN176" i="8"/>
  <c r="BX176" i="8" s="1"/>
  <c r="BT177" i="7"/>
  <c r="BS177" i="7"/>
  <c r="Y178" i="7"/>
  <c r="AL176" i="7"/>
  <c r="BQ176" i="7"/>
  <c r="BT416" i="7"/>
  <c r="BS416" i="7"/>
  <c r="AK416" i="7"/>
  <c r="BP416" i="7"/>
  <c r="BR416" i="7"/>
  <c r="BQ416" i="7"/>
  <c r="AL416" i="7"/>
  <c r="AU176" i="7"/>
  <c r="BG176" i="7" s="1"/>
  <c r="BN176" i="7"/>
  <c r="BX176" i="7" s="1"/>
  <c r="AO177" i="7"/>
  <c r="BA177" i="7" s="1"/>
  <c r="F178" i="7"/>
  <c r="AQ177" i="7"/>
  <c r="BC177" i="7" s="1"/>
  <c r="AP177" i="7"/>
  <c r="BB177" i="7" s="1"/>
  <c r="AN176" i="7"/>
  <c r="AZ176" i="7" s="1"/>
  <c r="R176" i="7"/>
  <c r="AW176" i="7" s="1"/>
  <c r="BI176" i="7" s="1"/>
  <c r="BK176" i="7"/>
  <c r="BU176" i="7" s="1"/>
  <c r="AR176" i="7"/>
  <c r="BD176" i="7" s="1"/>
  <c r="AV176" i="7"/>
  <c r="BH176" i="7" s="1"/>
  <c r="BO176" i="7"/>
  <c r="BY176" i="7" s="1"/>
  <c r="AT176" i="7"/>
  <c r="BF176" i="7" s="1"/>
  <c r="BM176" i="7"/>
  <c r="BW176" i="7" s="1"/>
  <c r="BL176" i="7"/>
  <c r="BV176" i="7" s="1"/>
  <c r="S176" i="7"/>
  <c r="AX176" i="7" s="1"/>
  <c r="BJ176" i="7" s="1"/>
  <c r="AS176" i="7"/>
  <c r="BE176" i="7" s="1"/>
  <c r="AW175" i="7"/>
  <c r="BI175" i="7" s="1"/>
  <c r="AY177" i="6"/>
  <c r="U178" i="6"/>
  <c r="AV176" i="6"/>
  <c r="AD176" i="6"/>
  <c r="AK175" i="6"/>
  <c r="AS175" i="6" s="1"/>
  <c r="AX176" i="6"/>
  <c r="AI176" i="6"/>
  <c r="AQ176" i="6" s="1"/>
  <c r="AF177" i="6"/>
  <c r="AN177" i="6" s="1"/>
  <c r="AJ177" i="6"/>
  <c r="AR177" i="6" s="1"/>
  <c r="F178" i="6"/>
  <c r="AG177" i="6"/>
  <c r="AO177" i="6" s="1"/>
  <c r="N176" i="6"/>
  <c r="AE176" i="6"/>
  <c r="AM176" i="6" s="1"/>
  <c r="AU176" i="6"/>
  <c r="AW176" i="6" s="1"/>
  <c r="O176" i="6"/>
  <c r="AL176" i="6" s="1"/>
  <c r="AT176" i="6" s="1"/>
  <c r="AH176" i="6"/>
  <c r="AP176" i="6" s="1"/>
  <c r="AD176" i="5"/>
  <c r="AV176" i="5"/>
  <c r="U178" i="5"/>
  <c r="AC416" i="5"/>
  <c r="AD416" i="5"/>
  <c r="AV416" i="5"/>
  <c r="AY416" i="5"/>
  <c r="AK175" i="5"/>
  <c r="AS175" i="5" s="1"/>
  <c r="N176" i="5"/>
  <c r="AE176" i="5"/>
  <c r="AM176" i="5" s="1"/>
  <c r="O176" i="5"/>
  <c r="AL176" i="5" s="1"/>
  <c r="AT176" i="5" s="1"/>
  <c r="AH176" i="5"/>
  <c r="AP176" i="5" s="1"/>
  <c r="AU176" i="5"/>
  <c r="AW176" i="5" s="1"/>
  <c r="AI176" i="5"/>
  <c r="AQ176" i="5" s="1"/>
  <c r="AX176" i="5"/>
  <c r="AF177" i="5"/>
  <c r="AN177" i="5" s="1"/>
  <c r="AG177" i="5"/>
  <c r="AO177" i="5" s="1"/>
  <c r="AJ177" i="5"/>
  <c r="AR177" i="5" s="1"/>
  <c r="F178" i="5"/>
  <c r="AD176" i="4"/>
  <c r="AV176" i="4"/>
  <c r="U178" i="4"/>
  <c r="AC416" i="4"/>
  <c r="AD416" i="4"/>
  <c r="AV416" i="4"/>
  <c r="AY416" i="4"/>
  <c r="AK175" i="4"/>
  <c r="AS175" i="4" s="1"/>
  <c r="N176" i="4"/>
  <c r="AE176" i="4"/>
  <c r="AM176" i="4" s="1"/>
  <c r="O176" i="4"/>
  <c r="AL176" i="4" s="1"/>
  <c r="AT176" i="4" s="1"/>
  <c r="AH176" i="4"/>
  <c r="AP176" i="4" s="1"/>
  <c r="AU176" i="4"/>
  <c r="AW176" i="4" s="1"/>
  <c r="AI176" i="4"/>
  <c r="AQ176" i="4" s="1"/>
  <c r="AX176" i="4"/>
  <c r="AF177" i="4"/>
  <c r="AN177" i="4" s="1"/>
  <c r="AG177" i="4"/>
  <c r="AO177" i="4" s="1"/>
  <c r="AJ177" i="4"/>
  <c r="AR177" i="4" s="1"/>
  <c r="F178" i="4"/>
  <c r="S178" i="3"/>
  <c r="Z177" i="3"/>
  <c r="BS177" i="3"/>
  <c r="BU177" i="3"/>
  <c r="BR177" i="3"/>
  <c r="BQ176" i="3"/>
  <c r="AX176" i="3"/>
  <c r="BV176" i="3" s="1"/>
  <c r="AF175" i="3"/>
  <c r="AL175" i="3" s="1"/>
  <c r="CJ175" i="3"/>
  <c r="CI175" i="3"/>
  <c r="BD175" i="3"/>
  <c r="BJ175" i="3" s="1"/>
  <c r="BP175" i="3"/>
  <c r="CB175" i="3" s="1"/>
  <c r="CH175" i="3" s="1"/>
  <c r="BB176" i="3"/>
  <c r="BH176" i="3" s="1"/>
  <c r="BN176" i="3"/>
  <c r="BZ176" i="3" s="1"/>
  <c r="CF176" i="3" s="1"/>
  <c r="BL176" i="3"/>
  <c r="AZ176" i="3"/>
  <c r="BF176" i="3" s="1"/>
  <c r="M176" i="3"/>
  <c r="AA176" i="3"/>
  <c r="AG176" i="3" s="1"/>
  <c r="BM176" i="3"/>
  <c r="BY176" i="3" s="1"/>
  <c r="CE176" i="3" s="1"/>
  <c r="BA176" i="3"/>
  <c r="BG176" i="3" s="1"/>
  <c r="AC177" i="3"/>
  <c r="AI177" i="3" s="1"/>
  <c r="AE177" i="3"/>
  <c r="AK177" i="3" s="1"/>
  <c r="AB177" i="3"/>
  <c r="AH177" i="3" s="1"/>
  <c r="F178" i="3"/>
  <c r="BK176" i="3"/>
  <c r="AR176" i="3"/>
  <c r="AY176" i="3"/>
  <c r="BE176" i="3" s="1"/>
  <c r="BO176" i="3"/>
  <c r="CA176" i="3" s="1"/>
  <c r="CG176" i="3" s="1"/>
  <c r="BC176" i="3"/>
  <c r="BI176" i="3" s="1"/>
  <c r="BQ176" i="2"/>
  <c r="AX176" i="2"/>
  <c r="BV176" i="2" s="1"/>
  <c r="S178" i="2"/>
  <c r="BT177" i="2"/>
  <c r="BR177" i="2"/>
  <c r="BD175" i="2"/>
  <c r="BJ175" i="2" s="1"/>
  <c r="BP175" i="2"/>
  <c r="CB175" i="2" s="1"/>
  <c r="CH175" i="2" s="1"/>
  <c r="CI175" i="2"/>
  <c r="AF175" i="2"/>
  <c r="AL175" i="2" s="1"/>
  <c r="BL176" i="2"/>
  <c r="BX176" i="2" s="1"/>
  <c r="CD176" i="2" s="1"/>
  <c r="AZ176" i="2"/>
  <c r="BF176" i="2" s="1"/>
  <c r="BC176" i="2"/>
  <c r="BI176" i="2" s="1"/>
  <c r="BO176" i="2"/>
  <c r="CA176" i="2" s="1"/>
  <c r="CG176" i="2" s="1"/>
  <c r="BB176" i="2"/>
  <c r="BH176" i="2" s="1"/>
  <c r="BN176" i="2"/>
  <c r="BZ176" i="2" s="1"/>
  <c r="CF176" i="2" s="1"/>
  <c r="AR176" i="2"/>
  <c r="AY176" i="2"/>
  <c r="BE176" i="2" s="1"/>
  <c r="BK176" i="2"/>
  <c r="BW176" i="2" s="1"/>
  <c r="CC176" i="2" s="1"/>
  <c r="AE177" i="2"/>
  <c r="AK177" i="2" s="1"/>
  <c r="F178" i="2"/>
  <c r="AC177" i="2"/>
  <c r="AI177" i="2" s="1"/>
  <c r="AD177" i="2"/>
  <c r="AJ177" i="2" s="1"/>
  <c r="AB177" i="2"/>
  <c r="AH177" i="2" s="1"/>
  <c r="AA176" i="2"/>
  <c r="AG176" i="2" s="1"/>
  <c r="M176" i="2"/>
  <c r="BA176" i="2"/>
  <c r="BG176" i="2" s="1"/>
  <c r="BM176" i="2"/>
  <c r="BY176" i="2" s="1"/>
  <c r="CE176" i="2" s="1"/>
  <c r="Z416" i="2"/>
  <c r="BV416" i="2" s="1"/>
  <c r="AX176" i="1"/>
  <c r="BV176" i="1" s="1"/>
  <c r="BQ176" i="1"/>
  <c r="BR177" i="1"/>
  <c r="BS177" i="1"/>
  <c r="BT177" i="1"/>
  <c r="BU177" i="1"/>
  <c r="S178" i="1"/>
  <c r="BT416" i="1"/>
  <c r="BS416" i="1"/>
  <c r="BU416" i="1"/>
  <c r="BR416" i="1"/>
  <c r="AX416" i="1"/>
  <c r="BQ416" i="1"/>
  <c r="Z416" i="1"/>
  <c r="AF175" i="1"/>
  <c r="AL175" i="1" s="1"/>
  <c r="BD175" i="1"/>
  <c r="BJ175" i="1" s="1"/>
  <c r="BP175" i="1"/>
  <c r="CB175" i="1" s="1"/>
  <c r="CH175" i="1" s="1"/>
  <c r="M176" i="1"/>
  <c r="AA176" i="1"/>
  <c r="AG176" i="1" s="1"/>
  <c r="AR176" i="1"/>
  <c r="AY176" i="1"/>
  <c r="BE176" i="1" s="1"/>
  <c r="BK176" i="1"/>
  <c r="BW176" i="1" s="1"/>
  <c r="CC176" i="1" s="1"/>
  <c r="AZ176" i="1"/>
  <c r="BF176" i="1" s="1"/>
  <c r="BL176" i="1"/>
  <c r="BX176" i="1" s="1"/>
  <c r="CD176" i="1" s="1"/>
  <c r="BA176" i="1"/>
  <c r="BG176" i="1" s="1"/>
  <c r="BM176" i="1"/>
  <c r="BY176" i="1" s="1"/>
  <c r="CE176" i="1" s="1"/>
  <c r="BB176" i="1"/>
  <c r="BH176" i="1" s="1"/>
  <c r="BN176" i="1"/>
  <c r="BZ176" i="1" s="1"/>
  <c r="CF176" i="1" s="1"/>
  <c r="BC176" i="1"/>
  <c r="BI176" i="1" s="1"/>
  <c r="BO176" i="1"/>
  <c r="CA176" i="1" s="1"/>
  <c r="CG176" i="1" s="1"/>
  <c r="AB177" i="1"/>
  <c r="AH177" i="1" s="1"/>
  <c r="AC177" i="1"/>
  <c r="AI177" i="1" s="1"/>
  <c r="AD177" i="1"/>
  <c r="AJ177" i="1" s="1"/>
  <c r="AE177" i="1"/>
  <c r="AK177" i="1" s="1"/>
  <c r="F178" i="1"/>
  <c r="BR416" i="9"/>
  <c r="BS416" i="9"/>
  <c r="AL416" i="9"/>
  <c r="AZ416" i="9" s="1"/>
  <c r="BQ416" i="9"/>
  <c r="AK416" i="9"/>
  <c r="BT416" i="9"/>
  <c r="BP416" i="9"/>
  <c r="AC416" i="6"/>
  <c r="AD416" i="6"/>
  <c r="AV416" i="6"/>
  <c r="AY416" i="6"/>
  <c r="BR416" i="3"/>
  <c r="Z416" i="3"/>
  <c r="BT416" i="3"/>
  <c r="BQ416" i="3"/>
  <c r="AX416" i="3"/>
  <c r="BV416" i="3" s="1"/>
  <c r="BU416" i="3"/>
  <c r="BS416" i="3"/>
  <c r="BW175" i="7"/>
  <c r="AW175" i="6"/>
  <c r="AG176" i="6"/>
  <c r="AO176" i="6" s="1"/>
  <c r="AF176" i="6"/>
  <c r="AN176" i="6" s="1"/>
  <c r="AJ176" i="6"/>
  <c r="AR176" i="6" s="1"/>
  <c r="AZ175" i="6"/>
  <c r="AC176" i="5"/>
  <c r="AY176" i="5"/>
  <c r="AZ175" i="5"/>
  <c r="AC176" i="4"/>
  <c r="AY176" i="4"/>
  <c r="BR176" i="3"/>
  <c r="Z176" i="2"/>
  <c r="AB176" i="2"/>
  <c r="AH176" i="2" s="1"/>
  <c r="AD176" i="2"/>
  <c r="AJ176" i="2" s="1"/>
  <c r="AC176" i="2"/>
  <c r="AI176" i="2" s="1"/>
  <c r="AE176" i="2"/>
  <c r="AK176" i="2" s="1"/>
  <c r="BV175" i="1"/>
  <c r="Z176" i="1"/>
  <c r="CB174" i="1"/>
  <c r="CH174" i="1" s="1"/>
  <c r="BT176" i="2"/>
  <c r="BU175" i="9"/>
  <c r="BX175" i="9"/>
  <c r="BR176" i="8"/>
  <c r="BP176" i="8"/>
  <c r="AK176" i="7"/>
  <c r="AJ176" i="4"/>
  <c r="AR176" i="4" s="1"/>
  <c r="BU176" i="2"/>
  <c r="BP176" i="9"/>
  <c r="BS176" i="8"/>
  <c r="BP176" i="7"/>
  <c r="AZ175" i="4"/>
  <c r="AG176" i="4"/>
  <c r="AO176" i="4" s="1"/>
  <c r="Z176" i="3"/>
  <c r="AK176" i="8"/>
  <c r="BT176" i="7"/>
  <c r="AY176" i="6"/>
  <c r="BR176" i="7"/>
  <c r="AC176" i="6"/>
  <c r="BT176" i="3"/>
  <c r="AM176" i="9"/>
  <c r="AY176" i="9" s="1"/>
  <c r="AM176" i="8"/>
  <c r="AY176" i="8" s="1"/>
  <c r="AM176" i="7"/>
  <c r="AY176" i="7" s="1"/>
  <c r="AZ176" i="6" l="1"/>
  <c r="BR178" i="9"/>
  <c r="AK178" i="9"/>
  <c r="BS178" i="9"/>
  <c r="Y179" i="9"/>
  <c r="BP178" i="9"/>
  <c r="BT178" i="9"/>
  <c r="AL177" i="9"/>
  <c r="BQ177" i="9"/>
  <c r="AU177" i="9"/>
  <c r="BG177" i="9" s="1"/>
  <c r="BN177" i="9"/>
  <c r="BX177" i="9" s="1"/>
  <c r="R177" i="9"/>
  <c r="AN177" i="9"/>
  <c r="AZ177" i="9" s="1"/>
  <c r="AR177" i="9"/>
  <c r="BD177" i="9" s="1"/>
  <c r="BK177" i="9"/>
  <c r="AT177" i="9"/>
  <c r="BF177" i="9" s="1"/>
  <c r="BM177" i="9"/>
  <c r="BO177" i="9"/>
  <c r="BY177" i="9" s="1"/>
  <c r="AV177" i="9"/>
  <c r="BH177" i="9" s="1"/>
  <c r="AP178" i="9"/>
  <c r="BB178" i="9" s="1"/>
  <c r="F179" i="9"/>
  <c r="AM178" i="9"/>
  <c r="AY178" i="9" s="1"/>
  <c r="AO178" i="9"/>
  <c r="BA178" i="9" s="1"/>
  <c r="AQ178" i="9"/>
  <c r="BC178" i="9" s="1"/>
  <c r="BL177" i="9"/>
  <c r="BV177" i="9" s="1"/>
  <c r="AS177" i="9"/>
  <c r="BE177" i="9" s="1"/>
  <c r="S177" i="9"/>
  <c r="AX177" i="9" s="1"/>
  <c r="BJ177" i="9" s="1"/>
  <c r="BQ177" i="8"/>
  <c r="AL177" i="8"/>
  <c r="BT178" i="8"/>
  <c r="BP178" i="8"/>
  <c r="Y179" i="8"/>
  <c r="AR177" i="8"/>
  <c r="BD177" i="8" s="1"/>
  <c r="BK177" i="8"/>
  <c r="AT177" i="8"/>
  <c r="BF177" i="8" s="1"/>
  <c r="BM177" i="8"/>
  <c r="BW177" i="8" s="1"/>
  <c r="AP178" i="8"/>
  <c r="BB178" i="8" s="1"/>
  <c r="F179" i="8"/>
  <c r="AM178" i="8"/>
  <c r="AY178" i="8" s="1"/>
  <c r="AO178" i="8"/>
  <c r="BA178" i="8" s="1"/>
  <c r="AQ178" i="8"/>
  <c r="BC178" i="8" s="1"/>
  <c r="BL177" i="8"/>
  <c r="BV177" i="8" s="1"/>
  <c r="AS177" i="8"/>
  <c r="BE177" i="8" s="1"/>
  <c r="S177" i="8"/>
  <c r="AX177" i="8" s="1"/>
  <c r="BJ177" i="8" s="1"/>
  <c r="AV177" i="8"/>
  <c r="BH177" i="8" s="1"/>
  <c r="BO177" i="8"/>
  <c r="BY177" i="8" s="1"/>
  <c r="R177" i="8"/>
  <c r="AW177" i="8" s="1"/>
  <c r="BI177" i="8" s="1"/>
  <c r="AN177" i="8"/>
  <c r="AZ177" i="8" s="1"/>
  <c r="BN177" i="8"/>
  <c r="AU177" i="8"/>
  <c r="BG177" i="8" s="1"/>
  <c r="Y179" i="7"/>
  <c r="BT178" i="7"/>
  <c r="BR178" i="7"/>
  <c r="BQ177" i="7"/>
  <c r="AL177" i="7"/>
  <c r="AU177" i="7"/>
  <c r="BG177" i="7" s="1"/>
  <c r="BN177" i="7"/>
  <c r="BX177" i="7" s="1"/>
  <c r="AV177" i="7"/>
  <c r="BH177" i="7" s="1"/>
  <c r="BO177" i="7"/>
  <c r="BY177" i="7" s="1"/>
  <c r="AO178" i="7"/>
  <c r="BA178" i="7" s="1"/>
  <c r="AQ178" i="7"/>
  <c r="BC178" i="7" s="1"/>
  <c r="AM178" i="7"/>
  <c r="AY178" i="7" s="1"/>
  <c r="AP178" i="7"/>
  <c r="BB178" i="7" s="1"/>
  <c r="F179" i="7"/>
  <c r="R177" i="7"/>
  <c r="AN177" i="7"/>
  <c r="AZ177" i="7" s="1"/>
  <c r="S177" i="7"/>
  <c r="AX177" i="7" s="1"/>
  <c r="BJ177" i="7" s="1"/>
  <c r="AS177" i="7"/>
  <c r="BE177" i="7" s="1"/>
  <c r="BL177" i="7"/>
  <c r="BV177" i="7" s="1"/>
  <c r="BK177" i="7"/>
  <c r="AR177" i="7"/>
  <c r="BD177" i="7" s="1"/>
  <c r="AT177" i="7"/>
  <c r="BF177" i="7" s="1"/>
  <c r="BM177" i="7"/>
  <c r="AV177" i="6"/>
  <c r="AD177" i="6"/>
  <c r="U179" i="6"/>
  <c r="AE177" i="6"/>
  <c r="AM177" i="6" s="1"/>
  <c r="N177" i="6"/>
  <c r="AI177" i="6"/>
  <c r="AQ177" i="6" s="1"/>
  <c r="AX177" i="6"/>
  <c r="AZ177" i="6" s="1"/>
  <c r="AG178" i="6"/>
  <c r="AO178" i="6" s="1"/>
  <c r="AJ178" i="6"/>
  <c r="AR178" i="6" s="1"/>
  <c r="AF178" i="6"/>
  <c r="AN178" i="6" s="1"/>
  <c r="F179" i="6"/>
  <c r="AH177" i="6"/>
  <c r="AP177" i="6" s="1"/>
  <c r="O177" i="6"/>
  <c r="AU177" i="6"/>
  <c r="AD177" i="5"/>
  <c r="AV177" i="5"/>
  <c r="U179" i="5"/>
  <c r="N177" i="5"/>
  <c r="AE177" i="5"/>
  <c r="AM177" i="5" s="1"/>
  <c r="O177" i="5"/>
  <c r="AL177" i="5" s="1"/>
  <c r="AT177" i="5" s="1"/>
  <c r="AH177" i="5"/>
  <c r="AP177" i="5" s="1"/>
  <c r="AU177" i="5"/>
  <c r="AW177" i="5" s="1"/>
  <c r="AI177" i="5"/>
  <c r="AQ177" i="5" s="1"/>
  <c r="AX177" i="5"/>
  <c r="AF178" i="5"/>
  <c r="AN178" i="5" s="1"/>
  <c r="AG178" i="5"/>
  <c r="AO178" i="5" s="1"/>
  <c r="F179" i="5"/>
  <c r="AD177" i="4"/>
  <c r="AV177" i="4"/>
  <c r="U179" i="4"/>
  <c r="N177" i="4"/>
  <c r="AE177" i="4"/>
  <c r="AM177" i="4" s="1"/>
  <c r="O177" i="4"/>
  <c r="AL177" i="4" s="1"/>
  <c r="AT177" i="4" s="1"/>
  <c r="AH177" i="4"/>
  <c r="AP177" i="4" s="1"/>
  <c r="AU177" i="4"/>
  <c r="AW177" i="4" s="1"/>
  <c r="AI177" i="4"/>
  <c r="AQ177" i="4" s="1"/>
  <c r="AX177" i="4"/>
  <c r="AF178" i="4"/>
  <c r="AN178" i="4" s="1"/>
  <c r="AG178" i="4"/>
  <c r="AO178" i="4" s="1"/>
  <c r="F179" i="4"/>
  <c r="AX177" i="3"/>
  <c r="BV177" i="3" s="1"/>
  <c r="BQ177" i="3"/>
  <c r="BT178" i="3"/>
  <c r="BU178" i="3"/>
  <c r="BR178" i="3"/>
  <c r="S179" i="3"/>
  <c r="CI176" i="3"/>
  <c r="AF176" i="3"/>
  <c r="AL176" i="3" s="1"/>
  <c r="CJ176" i="3"/>
  <c r="AA177" i="3"/>
  <c r="AG177" i="3" s="1"/>
  <c r="M177" i="3"/>
  <c r="BL177" i="3"/>
  <c r="BX177" i="3" s="1"/>
  <c r="CD177" i="3" s="1"/>
  <c r="AZ177" i="3"/>
  <c r="BF177" i="3" s="1"/>
  <c r="BN177" i="3"/>
  <c r="BB177" i="3"/>
  <c r="BH177" i="3" s="1"/>
  <c r="AB178" i="3"/>
  <c r="AH178" i="3" s="1"/>
  <c r="AD178" i="3"/>
  <c r="AJ178" i="3" s="1"/>
  <c r="F179" i="3"/>
  <c r="AC178" i="3"/>
  <c r="AI178" i="3" s="1"/>
  <c r="AE178" i="3"/>
  <c r="AK178" i="3" s="1"/>
  <c r="BK177" i="3"/>
  <c r="BW177" i="3" s="1"/>
  <c r="CC177" i="3" s="1"/>
  <c r="AY177" i="3"/>
  <c r="BE177" i="3" s="1"/>
  <c r="AR177" i="3"/>
  <c r="BC177" i="3"/>
  <c r="BI177" i="3" s="1"/>
  <c r="BO177" i="3"/>
  <c r="CA177" i="3" s="1"/>
  <c r="CG177" i="3" s="1"/>
  <c r="BM177" i="3"/>
  <c r="BY177" i="3" s="1"/>
  <c r="CE177" i="3" s="1"/>
  <c r="BA177" i="3"/>
  <c r="BG177" i="3" s="1"/>
  <c r="BD176" i="3"/>
  <c r="BJ176" i="3" s="1"/>
  <c r="BP176" i="3"/>
  <c r="CB176" i="3" s="1"/>
  <c r="CH176" i="3" s="1"/>
  <c r="BQ177" i="2"/>
  <c r="AX177" i="2"/>
  <c r="BR178" i="2"/>
  <c r="BS178" i="2"/>
  <c r="S179" i="2"/>
  <c r="BD176" i="2"/>
  <c r="BJ176" i="2" s="1"/>
  <c r="BP176" i="2"/>
  <c r="CB176" i="2" s="1"/>
  <c r="CH176" i="2" s="1"/>
  <c r="BA177" i="2"/>
  <c r="BG177" i="2" s="1"/>
  <c r="BM177" i="2"/>
  <c r="AB178" i="2"/>
  <c r="AH178" i="2" s="1"/>
  <c r="AE178" i="2"/>
  <c r="AK178" i="2" s="1"/>
  <c r="AC178" i="2"/>
  <c r="AI178" i="2" s="1"/>
  <c r="F179" i="2"/>
  <c r="AD178" i="2"/>
  <c r="AJ178" i="2" s="1"/>
  <c r="AZ177" i="2"/>
  <c r="BF177" i="2" s="1"/>
  <c r="BL177" i="2"/>
  <c r="BX177" i="2" s="1"/>
  <c r="CD177" i="2" s="1"/>
  <c r="BO177" i="2"/>
  <c r="BC177" i="2"/>
  <c r="BI177" i="2" s="1"/>
  <c r="AY177" i="2"/>
  <c r="BE177" i="2" s="1"/>
  <c r="AR177" i="2"/>
  <c r="BK177" i="2"/>
  <c r="BW177" i="2" s="1"/>
  <c r="CC177" i="2" s="1"/>
  <c r="BN177" i="2"/>
  <c r="BZ177" i="2" s="1"/>
  <c r="CF177" i="2" s="1"/>
  <c r="BB177" i="2"/>
  <c r="BH177" i="2" s="1"/>
  <c r="M177" i="2"/>
  <c r="AA177" i="2"/>
  <c r="AG177" i="2" s="1"/>
  <c r="AF176" i="2"/>
  <c r="AL176" i="2" s="1"/>
  <c r="CI176" i="2"/>
  <c r="AX177" i="1"/>
  <c r="BQ177" i="1"/>
  <c r="BR178" i="1"/>
  <c r="BS178" i="1"/>
  <c r="BT178" i="1"/>
  <c r="BU178" i="1"/>
  <c r="S179" i="1"/>
  <c r="BD176" i="1"/>
  <c r="BJ176" i="1" s="1"/>
  <c r="BP176" i="1"/>
  <c r="CB176" i="1" s="1"/>
  <c r="CH176" i="1" s="1"/>
  <c r="M177" i="1"/>
  <c r="AA177" i="1"/>
  <c r="AG177" i="1" s="1"/>
  <c r="AR177" i="1"/>
  <c r="AY177" i="1"/>
  <c r="BE177" i="1" s="1"/>
  <c r="BK177" i="1"/>
  <c r="BW177" i="1" s="1"/>
  <c r="CC177" i="1" s="1"/>
  <c r="AZ177" i="1"/>
  <c r="BF177" i="1" s="1"/>
  <c r="BL177" i="1"/>
  <c r="BX177" i="1" s="1"/>
  <c r="CD177" i="1" s="1"/>
  <c r="BA177" i="1"/>
  <c r="BG177" i="1" s="1"/>
  <c r="BM177" i="1"/>
  <c r="BY177" i="1" s="1"/>
  <c r="CE177" i="1" s="1"/>
  <c r="BB177" i="1"/>
  <c r="BH177" i="1" s="1"/>
  <c r="BN177" i="1"/>
  <c r="BZ177" i="1" s="1"/>
  <c r="CF177" i="1" s="1"/>
  <c r="BC177" i="1"/>
  <c r="BI177" i="1" s="1"/>
  <c r="BO177" i="1"/>
  <c r="CA177" i="1" s="1"/>
  <c r="CG177" i="1" s="1"/>
  <c r="AB178" i="1"/>
  <c r="AH178" i="1" s="1"/>
  <c r="AC178" i="1"/>
  <c r="AI178" i="1" s="1"/>
  <c r="AD178" i="1"/>
  <c r="AJ178" i="1" s="1"/>
  <c r="AE178" i="1"/>
  <c r="AK178" i="1" s="1"/>
  <c r="F179" i="1"/>
  <c r="BP177" i="8"/>
  <c r="AC177" i="5"/>
  <c r="AC177" i="6"/>
  <c r="AK176" i="5"/>
  <c r="AS176" i="5" s="1"/>
  <c r="AZ176" i="5"/>
  <c r="AK176" i="4"/>
  <c r="AS176" i="4" s="1"/>
  <c r="AZ176" i="4"/>
  <c r="AD177" i="3"/>
  <c r="AJ177" i="3" s="1"/>
  <c r="BW176" i="3"/>
  <c r="CC176" i="3" s="1"/>
  <c r="BS177" i="2"/>
  <c r="BU177" i="2"/>
  <c r="Z177" i="2"/>
  <c r="Z177" i="1"/>
  <c r="BR177" i="9"/>
  <c r="BR177" i="7"/>
  <c r="BT177" i="3"/>
  <c r="BV416" i="1"/>
  <c r="BP177" i="9"/>
  <c r="BS177" i="8"/>
  <c r="AK177" i="7"/>
  <c r="AC177" i="4"/>
  <c r="BP177" i="7"/>
  <c r="AY177" i="5"/>
  <c r="AY177" i="4"/>
  <c r="BX176" i="3"/>
  <c r="CD176" i="3" s="1"/>
  <c r="AM177" i="9"/>
  <c r="AY177" i="9" s="1"/>
  <c r="AM177" i="8"/>
  <c r="AY177" i="8" s="1"/>
  <c r="AW176" i="8"/>
  <c r="BI176" i="8" s="1"/>
  <c r="AM177" i="7"/>
  <c r="AY177" i="7" s="1"/>
  <c r="AK176" i="6"/>
  <c r="AS176" i="6" s="1"/>
  <c r="AF176" i="1"/>
  <c r="AL176" i="1" s="1"/>
  <c r="BQ178" i="9" l="1"/>
  <c r="AL178" i="9"/>
  <c r="BT179" i="9"/>
  <c r="BP179" i="9"/>
  <c r="BR179" i="9"/>
  <c r="Y180" i="9"/>
  <c r="BS179" i="9"/>
  <c r="AW177" i="9"/>
  <c r="BI177" i="9" s="1"/>
  <c r="BM178" i="9"/>
  <c r="BW178" i="9" s="1"/>
  <c r="AT178" i="9"/>
  <c r="BF178" i="9" s="1"/>
  <c r="AQ179" i="9"/>
  <c r="BC179" i="9" s="1"/>
  <c r="AP179" i="9"/>
  <c r="BB179" i="9" s="1"/>
  <c r="AO179" i="9"/>
  <c r="BA179" i="9" s="1"/>
  <c r="F180" i="9"/>
  <c r="S178" i="9"/>
  <c r="AX178" i="9" s="1"/>
  <c r="BJ178" i="9" s="1"/>
  <c r="AS178" i="9"/>
  <c r="BE178" i="9" s="1"/>
  <c r="BL178" i="9"/>
  <c r="BV178" i="9" s="1"/>
  <c r="BN178" i="9"/>
  <c r="BX178" i="9" s="1"/>
  <c r="AU178" i="9"/>
  <c r="BG178" i="9" s="1"/>
  <c r="R178" i="9"/>
  <c r="AN178" i="9"/>
  <c r="AZ178" i="9" s="1"/>
  <c r="BO178" i="9"/>
  <c r="BY178" i="9" s="1"/>
  <c r="AV178" i="9"/>
  <c r="BH178" i="9" s="1"/>
  <c r="AR178" i="9"/>
  <c r="BD178" i="9" s="1"/>
  <c r="BK178" i="9"/>
  <c r="BU178" i="9" s="1"/>
  <c r="AL178" i="8"/>
  <c r="BQ178" i="8"/>
  <c r="Y180" i="8"/>
  <c r="BT179" i="8"/>
  <c r="BS179" i="8"/>
  <c r="AU178" i="8"/>
  <c r="BG178" i="8" s="1"/>
  <c r="BN178" i="8"/>
  <c r="AO179" i="8"/>
  <c r="BA179" i="8" s="1"/>
  <c r="AQ179" i="8"/>
  <c r="BC179" i="8" s="1"/>
  <c r="AP179" i="8"/>
  <c r="BB179" i="8" s="1"/>
  <c r="F180" i="8"/>
  <c r="BO178" i="8"/>
  <c r="BY178" i="8" s="1"/>
  <c r="AV178" i="8"/>
  <c r="BH178" i="8" s="1"/>
  <c r="R178" i="8"/>
  <c r="AN178" i="8"/>
  <c r="AZ178" i="8" s="1"/>
  <c r="BM178" i="8"/>
  <c r="AT178" i="8"/>
  <c r="BF178" i="8" s="1"/>
  <c r="S178" i="8"/>
  <c r="AX178" i="8" s="1"/>
  <c r="BJ178" i="8" s="1"/>
  <c r="AS178" i="8"/>
  <c r="BE178" i="8" s="1"/>
  <c r="BL178" i="8"/>
  <c r="BV178" i="8" s="1"/>
  <c r="BK178" i="8"/>
  <c r="BU178" i="8" s="1"/>
  <c r="AR178" i="8"/>
  <c r="BD178" i="8" s="1"/>
  <c r="BR179" i="7"/>
  <c r="BT179" i="7"/>
  <c r="Y180" i="7"/>
  <c r="BP179" i="7"/>
  <c r="BS179" i="7"/>
  <c r="AL178" i="7"/>
  <c r="BQ178" i="7"/>
  <c r="AT178" i="7"/>
  <c r="BF178" i="7" s="1"/>
  <c r="BM178" i="7"/>
  <c r="BW178" i="7" s="1"/>
  <c r="S178" i="7"/>
  <c r="AS178" i="7"/>
  <c r="BE178" i="7" s="1"/>
  <c r="BL178" i="7"/>
  <c r="BV178" i="7" s="1"/>
  <c r="BN178" i="7"/>
  <c r="AU178" i="7"/>
  <c r="BG178" i="7" s="1"/>
  <c r="BO178" i="7"/>
  <c r="BY178" i="7" s="1"/>
  <c r="AV178" i="7"/>
  <c r="BH178" i="7" s="1"/>
  <c r="R178" i="7"/>
  <c r="AN178" i="7"/>
  <c r="AZ178" i="7" s="1"/>
  <c r="AR178" i="7"/>
  <c r="BD178" i="7" s="1"/>
  <c r="BK178" i="7"/>
  <c r="AO179" i="7"/>
  <c r="BA179" i="7" s="1"/>
  <c r="AQ179" i="7"/>
  <c r="BC179" i="7" s="1"/>
  <c r="AP179" i="7"/>
  <c r="BB179" i="7" s="1"/>
  <c r="F180" i="7"/>
  <c r="AW177" i="7"/>
  <c r="BI177" i="7" s="1"/>
  <c r="AD178" i="6"/>
  <c r="AV178" i="6"/>
  <c r="U180" i="6"/>
  <c r="AH178" i="6"/>
  <c r="AP178" i="6" s="1"/>
  <c r="AU178" i="6"/>
  <c r="O178" i="6"/>
  <c r="N178" i="6"/>
  <c r="AE178" i="6"/>
  <c r="AM178" i="6" s="1"/>
  <c r="AI178" i="6"/>
  <c r="AQ178" i="6" s="1"/>
  <c r="AX178" i="6"/>
  <c r="F180" i="6"/>
  <c r="AG179" i="6"/>
  <c r="AO179" i="6" s="1"/>
  <c r="AJ179" i="6"/>
  <c r="AR179" i="6" s="1"/>
  <c r="AD178" i="5"/>
  <c r="AV178" i="5"/>
  <c r="U180" i="5"/>
  <c r="N178" i="5"/>
  <c r="AE178" i="5"/>
  <c r="AM178" i="5" s="1"/>
  <c r="O178" i="5"/>
  <c r="AL178" i="5" s="1"/>
  <c r="AT178" i="5" s="1"/>
  <c r="AH178" i="5"/>
  <c r="AP178" i="5" s="1"/>
  <c r="AU178" i="5"/>
  <c r="AW178" i="5" s="1"/>
  <c r="AI178" i="5"/>
  <c r="AQ178" i="5" s="1"/>
  <c r="AX178" i="5"/>
  <c r="AF179" i="5"/>
  <c r="AN179" i="5" s="1"/>
  <c r="AG179" i="5"/>
  <c r="AO179" i="5" s="1"/>
  <c r="AJ179" i="5"/>
  <c r="AR179" i="5" s="1"/>
  <c r="F180" i="5"/>
  <c r="AD178" i="4"/>
  <c r="AV178" i="4"/>
  <c r="U180" i="4"/>
  <c r="AK177" i="4"/>
  <c r="AS177" i="4" s="1"/>
  <c r="N178" i="4"/>
  <c r="AE178" i="4"/>
  <c r="AM178" i="4" s="1"/>
  <c r="O178" i="4"/>
  <c r="AL178" i="4" s="1"/>
  <c r="AT178" i="4" s="1"/>
  <c r="AH178" i="4"/>
  <c r="AP178" i="4" s="1"/>
  <c r="AU178" i="4"/>
  <c r="AW178" i="4" s="1"/>
  <c r="AI178" i="4"/>
  <c r="AQ178" i="4" s="1"/>
  <c r="AX178" i="4"/>
  <c r="AF179" i="4"/>
  <c r="AN179" i="4" s="1"/>
  <c r="AJ179" i="4"/>
  <c r="AR179" i="4" s="1"/>
  <c r="F180" i="4"/>
  <c r="AX178" i="3"/>
  <c r="BQ178" i="3"/>
  <c r="S180" i="3"/>
  <c r="BS179" i="3"/>
  <c r="CJ177" i="3"/>
  <c r="AF177" i="3"/>
  <c r="AL177" i="3" s="1"/>
  <c r="CI177" i="3"/>
  <c r="BA178" i="3"/>
  <c r="BG178" i="3" s="1"/>
  <c r="BM178" i="3"/>
  <c r="AY178" i="3"/>
  <c r="BE178" i="3" s="1"/>
  <c r="AR178" i="3"/>
  <c r="BK178" i="3"/>
  <c r="BW178" i="3" s="1"/>
  <c r="CC178" i="3" s="1"/>
  <c r="BC178" i="3"/>
  <c r="BI178" i="3" s="1"/>
  <c r="BO178" i="3"/>
  <c r="CA178" i="3" s="1"/>
  <c r="CG178" i="3" s="1"/>
  <c r="AB179" i="3"/>
  <c r="AH179" i="3" s="1"/>
  <c r="AD179" i="3"/>
  <c r="AJ179" i="3" s="1"/>
  <c r="AC179" i="3"/>
  <c r="AI179" i="3" s="1"/>
  <c r="AE179" i="3"/>
  <c r="AK179" i="3" s="1"/>
  <c r="F180" i="3"/>
  <c r="M178" i="3"/>
  <c r="AA178" i="3"/>
  <c r="AG178" i="3" s="1"/>
  <c r="AZ178" i="3"/>
  <c r="BF178" i="3" s="1"/>
  <c r="BL178" i="3"/>
  <c r="BX178" i="3" s="1"/>
  <c r="CD178" i="3" s="1"/>
  <c r="BN178" i="3"/>
  <c r="BZ178" i="3" s="1"/>
  <c r="CF178" i="3" s="1"/>
  <c r="BB178" i="3"/>
  <c r="BH178" i="3" s="1"/>
  <c r="BP177" i="3"/>
  <c r="CB177" i="3" s="1"/>
  <c r="CH177" i="3" s="1"/>
  <c r="BD177" i="3"/>
  <c r="BJ177" i="3" s="1"/>
  <c r="AX178" i="2"/>
  <c r="BQ178" i="2"/>
  <c r="BS179" i="2"/>
  <c r="BT179" i="2"/>
  <c r="S180" i="2"/>
  <c r="AY178" i="2"/>
  <c r="BE178" i="2" s="1"/>
  <c r="AR178" i="2"/>
  <c r="BK178" i="2"/>
  <c r="BW178" i="2" s="1"/>
  <c r="CC178" i="2" s="1"/>
  <c r="BM178" i="2"/>
  <c r="BY178" i="2" s="1"/>
  <c r="CE178" i="2" s="1"/>
  <c r="BA178" i="2"/>
  <c r="BG178" i="2" s="1"/>
  <c r="BC178" i="2"/>
  <c r="BI178" i="2" s="1"/>
  <c r="BO178" i="2"/>
  <c r="M178" i="2"/>
  <c r="AA178" i="2"/>
  <c r="AG178" i="2" s="1"/>
  <c r="AZ178" i="2"/>
  <c r="BF178" i="2" s="1"/>
  <c r="BL178" i="2"/>
  <c r="BX178" i="2" s="1"/>
  <c r="CD178" i="2" s="1"/>
  <c r="BB178" i="2"/>
  <c r="BH178" i="2" s="1"/>
  <c r="BN178" i="2"/>
  <c r="F180" i="2"/>
  <c r="BP177" i="2"/>
  <c r="BD177" i="2"/>
  <c r="BJ177" i="2" s="1"/>
  <c r="AF177" i="2"/>
  <c r="AL177" i="2" s="1"/>
  <c r="CI177" i="2"/>
  <c r="AX178" i="1"/>
  <c r="BQ178" i="1"/>
  <c r="BR179" i="1"/>
  <c r="BS179" i="1"/>
  <c r="BT179" i="1"/>
  <c r="BU179" i="1"/>
  <c r="S180" i="1"/>
  <c r="BD177" i="1"/>
  <c r="BJ177" i="1" s="1"/>
  <c r="BP177" i="1"/>
  <c r="M178" i="1"/>
  <c r="AA178" i="1"/>
  <c r="AG178" i="1" s="1"/>
  <c r="AR178" i="1"/>
  <c r="AY178" i="1"/>
  <c r="BE178" i="1" s="1"/>
  <c r="BK178" i="1"/>
  <c r="BW178" i="1" s="1"/>
  <c r="CC178" i="1" s="1"/>
  <c r="AZ178" i="1"/>
  <c r="BF178" i="1" s="1"/>
  <c r="BL178" i="1"/>
  <c r="BX178" i="1" s="1"/>
  <c r="CD178" i="1" s="1"/>
  <c r="BA178" i="1"/>
  <c r="BG178" i="1" s="1"/>
  <c r="BM178" i="1"/>
  <c r="BY178" i="1" s="1"/>
  <c r="CE178" i="1" s="1"/>
  <c r="BB178" i="1"/>
  <c r="BH178" i="1" s="1"/>
  <c r="BN178" i="1"/>
  <c r="BZ178" i="1" s="1"/>
  <c r="CF178" i="1" s="1"/>
  <c r="BC178" i="1"/>
  <c r="BI178" i="1" s="1"/>
  <c r="BO178" i="1"/>
  <c r="CA178" i="1" s="1"/>
  <c r="CG178" i="1" s="1"/>
  <c r="AB179" i="1"/>
  <c r="AH179" i="1" s="1"/>
  <c r="AC179" i="1"/>
  <c r="AI179" i="1" s="1"/>
  <c r="AD179" i="1"/>
  <c r="AJ179" i="1" s="1"/>
  <c r="AE179" i="1"/>
  <c r="AK179" i="1" s="1"/>
  <c r="F180" i="1"/>
  <c r="AK178" i="8"/>
  <c r="AC178" i="4"/>
  <c r="Z178" i="2"/>
  <c r="AL177" i="6"/>
  <c r="AT177" i="6" s="1"/>
  <c r="AW177" i="6"/>
  <c r="AC178" i="5"/>
  <c r="AY178" i="4"/>
  <c r="BU178" i="2"/>
  <c r="BV177" i="1"/>
  <c r="Z178" i="1"/>
  <c r="AF177" i="1"/>
  <c r="AL177" i="1" s="1"/>
  <c r="BU177" i="9"/>
  <c r="BX177" i="8"/>
  <c r="BP178" i="7"/>
  <c r="AC178" i="6"/>
  <c r="AK177" i="6"/>
  <c r="AS177" i="6" s="1"/>
  <c r="BS178" i="3"/>
  <c r="BT178" i="2"/>
  <c r="BW177" i="9"/>
  <c r="BS178" i="8"/>
  <c r="BS178" i="7"/>
  <c r="BW177" i="7"/>
  <c r="Z178" i="3"/>
  <c r="CA177" i="2"/>
  <c r="CG177" i="2" s="1"/>
  <c r="BU177" i="8"/>
  <c r="AY178" i="5"/>
  <c r="BZ177" i="3"/>
  <c r="CF177" i="3" s="1"/>
  <c r="BY177" i="2"/>
  <c r="CE177" i="2" s="1"/>
  <c r="AK178" i="7"/>
  <c r="AY178" i="6"/>
  <c r="BR178" i="8"/>
  <c r="BU177" i="7"/>
  <c r="AK177" i="5"/>
  <c r="AS177" i="5" s="1"/>
  <c r="AZ177" i="5"/>
  <c r="AJ178" i="5"/>
  <c r="AR178" i="5" s="1"/>
  <c r="AZ177" i="4"/>
  <c r="AJ178" i="4"/>
  <c r="AR178" i="4" s="1"/>
  <c r="BV177" i="2"/>
  <c r="Y181" i="9" l="1"/>
  <c r="BR180" i="9"/>
  <c r="AK180" i="9"/>
  <c r="BS180" i="9"/>
  <c r="AL179" i="9"/>
  <c r="BQ179" i="9"/>
  <c r="AV179" i="9"/>
  <c r="BH179" i="9" s="1"/>
  <c r="BO179" i="9"/>
  <c r="BY179" i="9" s="1"/>
  <c r="R179" i="9"/>
  <c r="AN179" i="9"/>
  <c r="AZ179" i="9" s="1"/>
  <c r="AR179" i="9"/>
  <c r="BD179" i="9" s="1"/>
  <c r="BK179" i="9"/>
  <c r="BU179" i="9" s="1"/>
  <c r="BM179" i="9"/>
  <c r="BW179" i="9" s="1"/>
  <c r="AT179" i="9"/>
  <c r="BF179" i="9" s="1"/>
  <c r="AM179" i="9"/>
  <c r="AY179" i="9" s="1"/>
  <c r="S179" i="9"/>
  <c r="AX179" i="9" s="1"/>
  <c r="BJ179" i="9" s="1"/>
  <c r="BL179" i="9"/>
  <c r="BV179" i="9" s="1"/>
  <c r="AS179" i="9"/>
  <c r="BE179" i="9" s="1"/>
  <c r="BN179" i="9"/>
  <c r="BX179" i="9" s="1"/>
  <c r="AU179" i="9"/>
  <c r="BG179" i="9" s="1"/>
  <c r="AM180" i="9"/>
  <c r="AY180" i="9" s="1"/>
  <c r="AO180" i="9"/>
  <c r="BA180" i="9" s="1"/>
  <c r="AQ180" i="9"/>
  <c r="BC180" i="9" s="1"/>
  <c r="F181" i="9"/>
  <c r="AP180" i="9"/>
  <c r="BB180" i="9" s="1"/>
  <c r="BR180" i="8"/>
  <c r="BT180" i="8"/>
  <c r="BS180" i="8"/>
  <c r="Y181" i="8"/>
  <c r="BQ179" i="8"/>
  <c r="AL179" i="8"/>
  <c r="AS179" i="8"/>
  <c r="BE179" i="8" s="1"/>
  <c r="S179" i="8"/>
  <c r="AX179" i="8" s="1"/>
  <c r="BJ179" i="8" s="1"/>
  <c r="BL179" i="8"/>
  <c r="BV179" i="8" s="1"/>
  <c r="AU179" i="8"/>
  <c r="BG179" i="8" s="1"/>
  <c r="BN179" i="8"/>
  <c r="BX179" i="8" s="1"/>
  <c r="AV179" i="8"/>
  <c r="BH179" i="8" s="1"/>
  <c r="BO179" i="8"/>
  <c r="BY179" i="8" s="1"/>
  <c r="AN179" i="8"/>
  <c r="AZ179" i="8" s="1"/>
  <c r="R179" i="8"/>
  <c r="AM180" i="8"/>
  <c r="AY180" i="8" s="1"/>
  <c r="AQ180" i="8"/>
  <c r="BC180" i="8" s="1"/>
  <c r="AO180" i="8"/>
  <c r="BA180" i="8" s="1"/>
  <c r="F181" i="8"/>
  <c r="AP180" i="8"/>
  <c r="BB180" i="8" s="1"/>
  <c r="AM179" i="8"/>
  <c r="AY179" i="8" s="1"/>
  <c r="BK179" i="8"/>
  <c r="AR179" i="8"/>
  <c r="BD179" i="8" s="1"/>
  <c r="BM179" i="8"/>
  <c r="AT179" i="8"/>
  <c r="BF179" i="8" s="1"/>
  <c r="AW178" i="8"/>
  <c r="BI178" i="8" s="1"/>
  <c r="AL179" i="7"/>
  <c r="BQ179" i="7"/>
  <c r="BR180" i="7"/>
  <c r="BT180" i="7"/>
  <c r="BS180" i="7"/>
  <c r="Y181" i="7"/>
  <c r="AS179" i="7"/>
  <c r="BE179" i="7" s="1"/>
  <c r="BL179" i="7"/>
  <c r="BV179" i="7" s="1"/>
  <c r="S179" i="7"/>
  <c r="AX179" i="7" s="1"/>
  <c r="BJ179" i="7" s="1"/>
  <c r="AM179" i="7"/>
  <c r="AY179" i="7" s="1"/>
  <c r="BN179" i="7"/>
  <c r="BX179" i="7" s="1"/>
  <c r="AU179" i="7"/>
  <c r="BG179" i="7" s="1"/>
  <c r="AT179" i="7"/>
  <c r="BF179" i="7" s="1"/>
  <c r="BM179" i="7"/>
  <c r="BW179" i="7" s="1"/>
  <c r="R179" i="7"/>
  <c r="AN179" i="7"/>
  <c r="AZ179" i="7" s="1"/>
  <c r="BK179" i="7"/>
  <c r="BU179" i="7" s="1"/>
  <c r="AR179" i="7"/>
  <c r="BD179" i="7" s="1"/>
  <c r="AV179" i="7"/>
  <c r="BH179" i="7" s="1"/>
  <c r="BO179" i="7"/>
  <c r="BY179" i="7" s="1"/>
  <c r="AO180" i="7"/>
  <c r="BA180" i="7" s="1"/>
  <c r="AQ180" i="7"/>
  <c r="BC180" i="7" s="1"/>
  <c r="F181" i="7"/>
  <c r="AM180" i="7"/>
  <c r="AY180" i="7" s="1"/>
  <c r="AP180" i="7"/>
  <c r="BB180" i="7" s="1"/>
  <c r="AV179" i="6"/>
  <c r="AD179" i="6"/>
  <c r="U181" i="6"/>
  <c r="AK178" i="6"/>
  <c r="AS178" i="6" s="1"/>
  <c r="AX179" i="6"/>
  <c r="AI179" i="6"/>
  <c r="AQ179" i="6" s="1"/>
  <c r="AJ180" i="6"/>
  <c r="AR180" i="6" s="1"/>
  <c r="F181" i="6"/>
  <c r="N179" i="6"/>
  <c r="AE179" i="6"/>
  <c r="AM179" i="6" s="1"/>
  <c r="AH179" i="6"/>
  <c r="AP179" i="6" s="1"/>
  <c r="O179" i="6"/>
  <c r="AL179" i="6" s="1"/>
  <c r="AT179" i="6" s="1"/>
  <c r="AU179" i="6"/>
  <c r="AW179" i="6" s="1"/>
  <c r="AD179" i="5"/>
  <c r="AV179" i="5"/>
  <c r="U181" i="5"/>
  <c r="AK178" i="5"/>
  <c r="AS178" i="5" s="1"/>
  <c r="N179" i="5"/>
  <c r="AE179" i="5"/>
  <c r="AM179" i="5" s="1"/>
  <c r="O179" i="5"/>
  <c r="AL179" i="5" s="1"/>
  <c r="AT179" i="5" s="1"/>
  <c r="AH179" i="5"/>
  <c r="AP179" i="5" s="1"/>
  <c r="AU179" i="5"/>
  <c r="AW179" i="5" s="1"/>
  <c r="AI179" i="5"/>
  <c r="AQ179" i="5" s="1"/>
  <c r="AX179" i="5"/>
  <c r="AF180" i="5"/>
  <c r="AN180" i="5" s="1"/>
  <c r="F181" i="5"/>
  <c r="AD179" i="4"/>
  <c r="AV179" i="4"/>
  <c r="U181" i="4"/>
  <c r="AK178" i="4"/>
  <c r="AS178" i="4" s="1"/>
  <c r="N179" i="4"/>
  <c r="AE179" i="4"/>
  <c r="AM179" i="4" s="1"/>
  <c r="O179" i="4"/>
  <c r="AL179" i="4" s="1"/>
  <c r="AT179" i="4" s="1"/>
  <c r="AH179" i="4"/>
  <c r="AP179" i="4" s="1"/>
  <c r="AU179" i="4"/>
  <c r="AW179" i="4" s="1"/>
  <c r="AI179" i="4"/>
  <c r="AQ179" i="4" s="1"/>
  <c r="AX179" i="4"/>
  <c r="AF180" i="4"/>
  <c r="AN180" i="4" s="1"/>
  <c r="AG180" i="4"/>
  <c r="AO180" i="4" s="1"/>
  <c r="AJ180" i="4"/>
  <c r="AR180" i="4" s="1"/>
  <c r="F181" i="4"/>
  <c r="BQ179" i="3"/>
  <c r="AX179" i="3"/>
  <c r="BT180" i="3"/>
  <c r="BS180" i="3"/>
  <c r="S181" i="3"/>
  <c r="BR180" i="3"/>
  <c r="BD178" i="3"/>
  <c r="BJ178" i="3" s="1"/>
  <c r="BP178" i="3"/>
  <c r="CB178" i="3" s="1"/>
  <c r="CH178" i="3" s="1"/>
  <c r="BN179" i="3"/>
  <c r="BB179" i="3"/>
  <c r="BH179" i="3" s="1"/>
  <c r="BM179" i="3"/>
  <c r="BY179" i="3" s="1"/>
  <c r="CE179" i="3" s="1"/>
  <c r="BA179" i="3"/>
  <c r="BG179" i="3" s="1"/>
  <c r="BO179" i="3"/>
  <c r="BC179" i="3"/>
  <c r="BI179" i="3" s="1"/>
  <c r="AA179" i="3"/>
  <c r="AG179" i="3" s="1"/>
  <c r="M179" i="3"/>
  <c r="AZ179" i="3"/>
  <c r="BF179" i="3" s="1"/>
  <c r="BL179" i="3"/>
  <c r="AE180" i="3"/>
  <c r="AK180" i="3" s="1"/>
  <c r="AC180" i="3"/>
  <c r="AI180" i="3" s="1"/>
  <c r="AB180" i="3"/>
  <c r="AH180" i="3" s="1"/>
  <c r="AD180" i="3"/>
  <c r="AJ180" i="3" s="1"/>
  <c r="F181" i="3"/>
  <c r="AY179" i="3"/>
  <c r="BE179" i="3" s="1"/>
  <c r="BK179" i="3"/>
  <c r="BW179" i="3" s="1"/>
  <c r="CC179" i="3" s="1"/>
  <c r="AR179" i="3"/>
  <c r="CI178" i="3"/>
  <c r="AF178" i="3"/>
  <c r="AL178" i="3" s="1"/>
  <c r="CJ178" i="3"/>
  <c r="AX179" i="2"/>
  <c r="BQ179" i="2"/>
  <c r="S181" i="2"/>
  <c r="BS180" i="2"/>
  <c r="BU180" i="2"/>
  <c r="BR180" i="2"/>
  <c r="BD178" i="2"/>
  <c r="BJ178" i="2" s="1"/>
  <c r="BP178" i="2"/>
  <c r="CB178" i="2" s="1"/>
  <c r="CH178" i="2" s="1"/>
  <c r="CI178" i="2"/>
  <c r="AF178" i="2"/>
  <c r="AL178" i="2" s="1"/>
  <c r="AZ179" i="2"/>
  <c r="BF179" i="2" s="1"/>
  <c r="BL179" i="2"/>
  <c r="BX179" i="2" s="1"/>
  <c r="CD179" i="2" s="1"/>
  <c r="BC179" i="2"/>
  <c r="BI179" i="2" s="1"/>
  <c r="BO179" i="2"/>
  <c r="AY179" i="2"/>
  <c r="BE179" i="2" s="1"/>
  <c r="AR179" i="2"/>
  <c r="BK179" i="2"/>
  <c r="BW179" i="2" s="1"/>
  <c r="CC179" i="2" s="1"/>
  <c r="BN179" i="2"/>
  <c r="BZ179" i="2" s="1"/>
  <c r="CF179" i="2" s="1"/>
  <c r="BB179" i="2"/>
  <c r="BH179" i="2" s="1"/>
  <c r="AD180" i="2"/>
  <c r="AJ180" i="2" s="1"/>
  <c r="AC180" i="2"/>
  <c r="AI180" i="2" s="1"/>
  <c r="AE180" i="2"/>
  <c r="AK180" i="2" s="1"/>
  <c r="F181" i="2"/>
  <c r="AB180" i="2"/>
  <c r="AH180" i="2" s="1"/>
  <c r="AA179" i="2"/>
  <c r="AG179" i="2" s="1"/>
  <c r="M179" i="2"/>
  <c r="BA179" i="2"/>
  <c r="BG179" i="2" s="1"/>
  <c r="BM179" i="2"/>
  <c r="BY179" i="2" s="1"/>
  <c r="CE179" i="2" s="1"/>
  <c r="AX179" i="1"/>
  <c r="BQ179" i="1"/>
  <c r="BR180" i="1"/>
  <c r="BT180" i="1"/>
  <c r="BU180" i="1"/>
  <c r="S181" i="1"/>
  <c r="AF178" i="1"/>
  <c r="AL178" i="1" s="1"/>
  <c r="BD178" i="1"/>
  <c r="BJ178" i="1" s="1"/>
  <c r="BP178" i="1"/>
  <c r="M179" i="1"/>
  <c r="AA179" i="1"/>
  <c r="AG179" i="1" s="1"/>
  <c r="AR179" i="1"/>
  <c r="AY179" i="1"/>
  <c r="BE179" i="1" s="1"/>
  <c r="BK179" i="1"/>
  <c r="BW179" i="1" s="1"/>
  <c r="CC179" i="1" s="1"/>
  <c r="AZ179" i="1"/>
  <c r="BF179" i="1" s="1"/>
  <c r="BL179" i="1"/>
  <c r="BX179" i="1" s="1"/>
  <c r="CD179" i="1" s="1"/>
  <c r="BA179" i="1"/>
  <c r="BG179" i="1" s="1"/>
  <c r="BM179" i="1"/>
  <c r="BY179" i="1" s="1"/>
  <c r="CE179" i="1" s="1"/>
  <c r="BB179" i="1"/>
  <c r="BH179" i="1" s="1"/>
  <c r="BN179" i="1"/>
  <c r="BZ179" i="1" s="1"/>
  <c r="CF179" i="1" s="1"/>
  <c r="BC179" i="1"/>
  <c r="BI179" i="1" s="1"/>
  <c r="BO179" i="1"/>
  <c r="CA179" i="1" s="1"/>
  <c r="CG179" i="1" s="1"/>
  <c r="AB180" i="1"/>
  <c r="AH180" i="1" s="1"/>
  <c r="AC180" i="1"/>
  <c r="AI180" i="1" s="1"/>
  <c r="AD180" i="1"/>
  <c r="AJ180" i="1" s="1"/>
  <c r="AE180" i="1"/>
  <c r="AK180" i="1" s="1"/>
  <c r="F181" i="1"/>
  <c r="AC179" i="6"/>
  <c r="AY179" i="6"/>
  <c r="AW178" i="6"/>
  <c r="AL178" i="6"/>
  <c r="AT178" i="6" s="1"/>
  <c r="AZ178" i="6"/>
  <c r="AF179" i="6"/>
  <c r="AN179" i="6" s="1"/>
  <c r="AC179" i="5"/>
  <c r="AY179" i="5"/>
  <c r="Z179" i="3"/>
  <c r="CA178" i="2"/>
  <c r="CG178" i="2" s="1"/>
  <c r="BZ178" i="2"/>
  <c r="CF178" i="2" s="1"/>
  <c r="AE179" i="2"/>
  <c r="AK179" i="2" s="1"/>
  <c r="AD179" i="2"/>
  <c r="AJ179" i="2" s="1"/>
  <c r="AB179" i="2"/>
  <c r="AH179" i="2" s="1"/>
  <c r="AC179" i="2"/>
  <c r="AI179" i="2" s="1"/>
  <c r="CB177" i="2"/>
  <c r="CH177" i="2" s="1"/>
  <c r="BV178" i="1"/>
  <c r="Z179" i="1"/>
  <c r="CB177" i="1"/>
  <c r="CH177" i="1" s="1"/>
  <c r="AG179" i="4"/>
  <c r="AO179" i="4" s="1"/>
  <c r="BU179" i="3"/>
  <c r="BU179" i="2"/>
  <c r="BR179" i="8"/>
  <c r="AK179" i="7"/>
  <c r="BU178" i="7"/>
  <c r="AZ178" i="4"/>
  <c r="BR179" i="3"/>
  <c r="BY178" i="3"/>
  <c r="CE178" i="3" s="1"/>
  <c r="Z179" i="2"/>
  <c r="AK179" i="9"/>
  <c r="BP179" i="8"/>
  <c r="BW178" i="8"/>
  <c r="AX178" i="7"/>
  <c r="BJ178" i="7" s="1"/>
  <c r="BX178" i="7"/>
  <c r="AW178" i="7"/>
  <c r="BI178" i="7" s="1"/>
  <c r="AZ178" i="5"/>
  <c r="AY179" i="4"/>
  <c r="BT179" i="3"/>
  <c r="AK179" i="8"/>
  <c r="BX178" i="8"/>
  <c r="AC179" i="4"/>
  <c r="BV178" i="3"/>
  <c r="BV178" i="2"/>
  <c r="BR179" i="2"/>
  <c r="AW178" i="9"/>
  <c r="BI178" i="9" s="1"/>
  <c r="Y182" i="9" l="1"/>
  <c r="BP181" i="9"/>
  <c r="BS181" i="9"/>
  <c r="BQ180" i="9"/>
  <c r="AL180" i="9"/>
  <c r="BM180" i="9"/>
  <c r="BW180" i="9" s="1"/>
  <c r="AT180" i="9"/>
  <c r="BF180" i="9" s="1"/>
  <c r="BO180" i="9"/>
  <c r="AV180" i="9"/>
  <c r="BH180" i="9" s="1"/>
  <c r="R180" i="9"/>
  <c r="AW180" i="9" s="1"/>
  <c r="BI180" i="9" s="1"/>
  <c r="AN180" i="9"/>
  <c r="AZ180" i="9" s="1"/>
  <c r="AR180" i="9"/>
  <c r="BD180" i="9" s="1"/>
  <c r="BK180" i="9"/>
  <c r="BN180" i="9"/>
  <c r="BX180" i="9" s="1"/>
  <c r="AU180" i="9"/>
  <c r="BG180" i="9" s="1"/>
  <c r="AP181" i="9"/>
  <c r="BB181" i="9" s="1"/>
  <c r="F182" i="9"/>
  <c r="AO181" i="9"/>
  <c r="BA181" i="9" s="1"/>
  <c r="AQ181" i="9"/>
  <c r="BC181" i="9" s="1"/>
  <c r="BL180" i="9"/>
  <c r="BV180" i="9" s="1"/>
  <c r="S180" i="9"/>
  <c r="AX180" i="9" s="1"/>
  <c r="BJ180" i="9" s="1"/>
  <c r="AS180" i="9"/>
  <c r="BE180" i="9" s="1"/>
  <c r="BT181" i="8"/>
  <c r="Y182" i="8"/>
  <c r="BS181" i="8"/>
  <c r="AL180" i="8"/>
  <c r="BQ180" i="8"/>
  <c r="AT180" i="8"/>
  <c r="BF180" i="8" s="1"/>
  <c r="BM180" i="8"/>
  <c r="BW180" i="8" s="1"/>
  <c r="BO180" i="8"/>
  <c r="BY180" i="8" s="1"/>
  <c r="AV180" i="8"/>
  <c r="BH180" i="8" s="1"/>
  <c r="AU180" i="8"/>
  <c r="BG180" i="8" s="1"/>
  <c r="BN180" i="8"/>
  <c r="BX180" i="8" s="1"/>
  <c r="AR180" i="8"/>
  <c r="BD180" i="8" s="1"/>
  <c r="BK180" i="8"/>
  <c r="AO181" i="8"/>
  <c r="BA181" i="8" s="1"/>
  <c r="AP181" i="8"/>
  <c r="BB181" i="8" s="1"/>
  <c r="F182" i="8"/>
  <c r="AQ181" i="8"/>
  <c r="BC181" i="8" s="1"/>
  <c r="AN180" i="8"/>
  <c r="AZ180" i="8" s="1"/>
  <c r="R180" i="8"/>
  <c r="BL180" i="8"/>
  <c r="BV180" i="8" s="1"/>
  <c r="S180" i="8"/>
  <c r="AX180" i="8" s="1"/>
  <c r="BJ180" i="8" s="1"/>
  <c r="AS180" i="8"/>
  <c r="BE180" i="8" s="1"/>
  <c r="AL180" i="7"/>
  <c r="BQ180" i="7"/>
  <c r="BT181" i="7"/>
  <c r="BS181" i="7"/>
  <c r="Y182" i="7"/>
  <c r="BR181" i="7"/>
  <c r="AW179" i="7"/>
  <c r="BI179" i="7" s="1"/>
  <c r="S180" i="7"/>
  <c r="AX180" i="7" s="1"/>
  <c r="BJ180" i="7" s="1"/>
  <c r="AS180" i="7"/>
  <c r="BE180" i="7" s="1"/>
  <c r="BL180" i="7"/>
  <c r="BV180" i="7" s="1"/>
  <c r="AQ181" i="7"/>
  <c r="BC181" i="7" s="1"/>
  <c r="F182" i="7"/>
  <c r="AP181" i="7"/>
  <c r="BB181" i="7" s="1"/>
  <c r="AO181" i="7"/>
  <c r="BA181" i="7" s="1"/>
  <c r="BK180" i="7"/>
  <c r="AR180" i="7"/>
  <c r="BD180" i="7" s="1"/>
  <c r="AU180" i="7"/>
  <c r="BG180" i="7" s="1"/>
  <c r="BN180" i="7"/>
  <c r="BX180" i="7" s="1"/>
  <c r="R180" i="7"/>
  <c r="AN180" i="7"/>
  <c r="AZ180" i="7" s="1"/>
  <c r="AV180" i="7"/>
  <c r="BH180" i="7" s="1"/>
  <c r="BO180" i="7"/>
  <c r="BY180" i="7" s="1"/>
  <c r="AT180" i="7"/>
  <c r="BF180" i="7" s="1"/>
  <c r="BM180" i="7"/>
  <c r="BW180" i="7" s="1"/>
  <c r="AD180" i="6"/>
  <c r="AV180" i="6"/>
  <c r="U182" i="6"/>
  <c r="AI180" i="6"/>
  <c r="AQ180" i="6" s="1"/>
  <c r="AX180" i="6"/>
  <c r="AF181" i="6"/>
  <c r="AN181" i="6" s="1"/>
  <c r="F182" i="6"/>
  <c r="N180" i="6"/>
  <c r="AE180" i="6"/>
  <c r="AM180" i="6" s="1"/>
  <c r="O180" i="6"/>
  <c r="AH180" i="6"/>
  <c r="AP180" i="6" s="1"/>
  <c r="AU180" i="6"/>
  <c r="AD180" i="5"/>
  <c r="AV180" i="5"/>
  <c r="U182" i="5"/>
  <c r="N180" i="5"/>
  <c r="AE180" i="5"/>
  <c r="AM180" i="5" s="1"/>
  <c r="O180" i="5"/>
  <c r="AL180" i="5" s="1"/>
  <c r="AT180" i="5" s="1"/>
  <c r="AH180" i="5"/>
  <c r="AP180" i="5" s="1"/>
  <c r="AU180" i="5"/>
  <c r="AW180" i="5" s="1"/>
  <c r="AI180" i="5"/>
  <c r="AQ180" i="5" s="1"/>
  <c r="AX180" i="5"/>
  <c r="AF181" i="5"/>
  <c r="AN181" i="5" s="1"/>
  <c r="AG181" i="5"/>
  <c r="AO181" i="5" s="1"/>
  <c r="AJ181" i="5"/>
  <c r="AR181" i="5" s="1"/>
  <c r="F182" i="5"/>
  <c r="AD180" i="4"/>
  <c r="AV180" i="4"/>
  <c r="U182" i="4"/>
  <c r="AK179" i="4"/>
  <c r="AS179" i="4" s="1"/>
  <c r="N180" i="4"/>
  <c r="AE180" i="4"/>
  <c r="AM180" i="4" s="1"/>
  <c r="O180" i="4"/>
  <c r="AL180" i="4" s="1"/>
  <c r="AT180" i="4" s="1"/>
  <c r="AH180" i="4"/>
  <c r="AP180" i="4" s="1"/>
  <c r="AU180" i="4"/>
  <c r="AW180" i="4" s="1"/>
  <c r="AI180" i="4"/>
  <c r="AQ180" i="4" s="1"/>
  <c r="AX180" i="4"/>
  <c r="AF181" i="4"/>
  <c r="AN181" i="4" s="1"/>
  <c r="F182" i="4"/>
  <c r="BQ180" i="3"/>
  <c r="AX180" i="3"/>
  <c r="BR181" i="3"/>
  <c r="S182" i="3"/>
  <c r="CI179" i="3"/>
  <c r="AF179" i="3"/>
  <c r="AL179" i="3" s="1"/>
  <c r="CJ179" i="3"/>
  <c r="BA180" i="3"/>
  <c r="BG180" i="3" s="1"/>
  <c r="BM180" i="3"/>
  <c r="BY180" i="3" s="1"/>
  <c r="CE180" i="3" s="1"/>
  <c r="BC180" i="3"/>
  <c r="BI180" i="3" s="1"/>
  <c r="BO180" i="3"/>
  <c r="AR180" i="3"/>
  <c r="BK180" i="3"/>
  <c r="BW180" i="3" s="1"/>
  <c r="CC180" i="3" s="1"/>
  <c r="AY180" i="3"/>
  <c r="BE180" i="3" s="1"/>
  <c r="BB180" i="3"/>
  <c r="BH180" i="3" s="1"/>
  <c r="BN180" i="3"/>
  <c r="BZ180" i="3" s="1"/>
  <c r="CF180" i="3" s="1"/>
  <c r="AB181" i="3"/>
  <c r="AH181" i="3" s="1"/>
  <c r="AE181" i="3"/>
  <c r="AK181" i="3" s="1"/>
  <c r="AC181" i="3"/>
  <c r="AI181" i="3" s="1"/>
  <c r="F182" i="3"/>
  <c r="M180" i="3"/>
  <c r="AA180" i="3"/>
  <c r="AG180" i="3" s="1"/>
  <c r="BL180" i="3"/>
  <c r="BX180" i="3" s="1"/>
  <c r="CD180" i="3" s="1"/>
  <c r="AZ180" i="3"/>
  <c r="BF180" i="3" s="1"/>
  <c r="BD179" i="3"/>
  <c r="BJ179" i="3" s="1"/>
  <c r="BP179" i="3"/>
  <c r="BT181" i="2"/>
  <c r="BR181" i="2"/>
  <c r="BU181" i="2"/>
  <c r="S182" i="2"/>
  <c r="AX180" i="2"/>
  <c r="BQ180" i="2"/>
  <c r="BD179" i="2"/>
  <c r="BJ179" i="2" s="1"/>
  <c r="BP179" i="2"/>
  <c r="BN180" i="2"/>
  <c r="BB180" i="2"/>
  <c r="BH180" i="2" s="1"/>
  <c r="AR180" i="2"/>
  <c r="AY180" i="2"/>
  <c r="BE180" i="2" s="1"/>
  <c r="BK180" i="2"/>
  <c r="BW180" i="2" s="1"/>
  <c r="CC180" i="2" s="1"/>
  <c r="BA180" i="2"/>
  <c r="BG180" i="2" s="1"/>
  <c r="BM180" i="2"/>
  <c r="BY180" i="2" s="1"/>
  <c r="CE180" i="2" s="1"/>
  <c r="AA180" i="2"/>
  <c r="AG180" i="2" s="1"/>
  <c r="M180" i="2"/>
  <c r="AZ180" i="2"/>
  <c r="BF180" i="2" s="1"/>
  <c r="BL180" i="2"/>
  <c r="BX180" i="2" s="1"/>
  <c r="CD180" i="2" s="1"/>
  <c r="BC180" i="2"/>
  <c r="BI180" i="2" s="1"/>
  <c r="BO180" i="2"/>
  <c r="CA180" i="2" s="1"/>
  <c r="CG180" i="2" s="1"/>
  <c r="F182" i="2"/>
  <c r="AF179" i="2"/>
  <c r="AL179" i="2" s="1"/>
  <c r="CI179" i="2"/>
  <c r="AX180" i="1"/>
  <c r="BQ180" i="1"/>
  <c r="BR181" i="1"/>
  <c r="BS181" i="1"/>
  <c r="BT181" i="1"/>
  <c r="BU181" i="1"/>
  <c r="S182" i="1"/>
  <c r="BD179" i="1"/>
  <c r="BJ179" i="1" s="1"/>
  <c r="BP179" i="1"/>
  <c r="M180" i="1"/>
  <c r="AA180" i="1"/>
  <c r="AG180" i="1" s="1"/>
  <c r="AR180" i="1"/>
  <c r="AY180" i="1"/>
  <c r="BE180" i="1" s="1"/>
  <c r="BK180" i="1"/>
  <c r="BW180" i="1" s="1"/>
  <c r="CC180" i="1" s="1"/>
  <c r="AZ180" i="1"/>
  <c r="BF180" i="1" s="1"/>
  <c r="BL180" i="1"/>
  <c r="BX180" i="1" s="1"/>
  <c r="CD180" i="1" s="1"/>
  <c r="BA180" i="1"/>
  <c r="BG180" i="1" s="1"/>
  <c r="BM180" i="1"/>
  <c r="BB180" i="1"/>
  <c r="BH180" i="1" s="1"/>
  <c r="BN180" i="1"/>
  <c r="BZ180" i="1" s="1"/>
  <c r="CF180" i="1" s="1"/>
  <c r="BC180" i="1"/>
  <c r="BI180" i="1" s="1"/>
  <c r="BO180" i="1"/>
  <c r="CA180" i="1" s="1"/>
  <c r="CG180" i="1" s="1"/>
  <c r="AB181" i="1"/>
  <c r="AH181" i="1" s="1"/>
  <c r="AC181" i="1"/>
  <c r="AI181" i="1" s="1"/>
  <c r="AD181" i="1"/>
  <c r="AJ181" i="1" s="1"/>
  <c r="AE181" i="1"/>
  <c r="AK181" i="1" s="1"/>
  <c r="F182" i="1"/>
  <c r="AK180" i="8"/>
  <c r="AZ179" i="6"/>
  <c r="AG180" i="6"/>
  <c r="AO180" i="6" s="1"/>
  <c r="AF180" i="6"/>
  <c r="AN180" i="6" s="1"/>
  <c r="AY180" i="5"/>
  <c r="BV179" i="1"/>
  <c r="BV179" i="2"/>
  <c r="Z180" i="2"/>
  <c r="BT180" i="2"/>
  <c r="CA179" i="2"/>
  <c r="CG179" i="2" s="1"/>
  <c r="Z180" i="1"/>
  <c r="BU179" i="8"/>
  <c r="BW179" i="8"/>
  <c r="AC180" i="4"/>
  <c r="AZ179" i="4"/>
  <c r="CB178" i="1"/>
  <c r="CH178" i="1" s="1"/>
  <c r="BT180" i="9"/>
  <c r="AW179" i="9"/>
  <c r="BI179" i="9" s="1"/>
  <c r="BP180" i="7"/>
  <c r="AK180" i="7"/>
  <c r="AK179" i="6"/>
  <c r="AS179" i="6" s="1"/>
  <c r="AC180" i="5"/>
  <c r="AK179" i="5"/>
  <c r="AS179" i="5" s="1"/>
  <c r="BV179" i="3"/>
  <c r="CA179" i="3"/>
  <c r="CG179" i="3" s="1"/>
  <c r="BX179" i="3"/>
  <c r="CD179" i="3" s="1"/>
  <c r="AY180" i="4"/>
  <c r="Z180" i="3"/>
  <c r="BZ179" i="3"/>
  <c r="CF179" i="3" s="1"/>
  <c r="BS180" i="1"/>
  <c r="AF179" i="1"/>
  <c r="AL179" i="1" s="1"/>
  <c r="BP180" i="9"/>
  <c r="BP180" i="8"/>
  <c r="AY180" i="6"/>
  <c r="AC180" i="6"/>
  <c r="AG180" i="5"/>
  <c r="AO180" i="5" s="1"/>
  <c r="BU180" i="3"/>
  <c r="AW179" i="8"/>
  <c r="BI179" i="8" s="1"/>
  <c r="AZ179" i="5"/>
  <c r="AJ180" i="5"/>
  <c r="AR180" i="5" s="1"/>
  <c r="Y183" i="9" l="1"/>
  <c r="BP182" i="9"/>
  <c r="AK182" i="9"/>
  <c r="BT182" i="9"/>
  <c r="AL181" i="9"/>
  <c r="BQ181" i="9"/>
  <c r="R181" i="9"/>
  <c r="AN181" i="9"/>
  <c r="AZ181" i="9" s="1"/>
  <c r="AR181" i="9"/>
  <c r="BD181" i="9" s="1"/>
  <c r="BK181" i="9"/>
  <c r="BU181" i="9" s="1"/>
  <c r="BN181" i="9"/>
  <c r="BX181" i="9" s="1"/>
  <c r="AU181" i="9"/>
  <c r="BG181" i="9" s="1"/>
  <c r="AP182" i="9"/>
  <c r="BB182" i="9" s="1"/>
  <c r="AQ182" i="9"/>
  <c r="BC182" i="9" s="1"/>
  <c r="AO182" i="9"/>
  <c r="BA182" i="9" s="1"/>
  <c r="F183" i="9"/>
  <c r="AA417" i="9"/>
  <c r="AM181" i="9"/>
  <c r="AY181" i="9" s="1"/>
  <c r="S181" i="9"/>
  <c r="AX181" i="9" s="1"/>
  <c r="BJ181" i="9" s="1"/>
  <c r="AS181" i="9"/>
  <c r="BE181" i="9" s="1"/>
  <c r="BL181" i="9"/>
  <c r="BV181" i="9" s="1"/>
  <c r="BM181" i="9"/>
  <c r="AT181" i="9"/>
  <c r="BF181" i="9" s="1"/>
  <c r="BO181" i="9"/>
  <c r="AV181" i="9"/>
  <c r="BH181" i="9" s="1"/>
  <c r="BQ181" i="8"/>
  <c r="AL181" i="8"/>
  <c r="BP182" i="8"/>
  <c r="BR182" i="8"/>
  <c r="Y183" i="8"/>
  <c r="BT182" i="8"/>
  <c r="S181" i="8"/>
  <c r="AX181" i="8" s="1"/>
  <c r="BJ181" i="8" s="1"/>
  <c r="BL181" i="8"/>
  <c r="BV181" i="8" s="1"/>
  <c r="AS181" i="8"/>
  <c r="BE181" i="8" s="1"/>
  <c r="AU181" i="8"/>
  <c r="BG181" i="8" s="1"/>
  <c r="BN181" i="8"/>
  <c r="BX181" i="8" s="1"/>
  <c r="AN181" i="8"/>
  <c r="AZ181" i="8" s="1"/>
  <c r="R181" i="8"/>
  <c r="AA417" i="8"/>
  <c r="AM181" i="8"/>
  <c r="AY181" i="8" s="1"/>
  <c r="AQ182" i="8"/>
  <c r="BC182" i="8" s="1"/>
  <c r="AP182" i="8"/>
  <c r="BB182" i="8" s="1"/>
  <c r="AO182" i="8"/>
  <c r="BA182" i="8" s="1"/>
  <c r="F183" i="8"/>
  <c r="BM181" i="8"/>
  <c r="AT181" i="8"/>
  <c r="BF181" i="8" s="1"/>
  <c r="AV181" i="8"/>
  <c r="BH181" i="8" s="1"/>
  <c r="BO181" i="8"/>
  <c r="BY181" i="8" s="1"/>
  <c r="AR181" i="8"/>
  <c r="BD181" i="8" s="1"/>
  <c r="BK181" i="8"/>
  <c r="AE417" i="8"/>
  <c r="AD417" i="8"/>
  <c r="AG417" i="8"/>
  <c r="AJ417" i="8"/>
  <c r="AB417" i="8"/>
  <c r="AF417" i="8"/>
  <c r="AH417" i="8"/>
  <c r="AI417" i="8"/>
  <c r="AC417" i="8"/>
  <c r="AW180" i="8"/>
  <c r="BI180" i="8" s="1"/>
  <c r="AL181" i="7"/>
  <c r="BQ181" i="7"/>
  <c r="BT182" i="7"/>
  <c r="BR182" i="7"/>
  <c r="Y183" i="7"/>
  <c r="R181" i="7"/>
  <c r="AN181" i="7"/>
  <c r="AZ181" i="7" s="1"/>
  <c r="S181" i="7"/>
  <c r="AX181" i="7" s="1"/>
  <c r="BJ181" i="7" s="1"/>
  <c r="AS181" i="7"/>
  <c r="BE181" i="7" s="1"/>
  <c r="BL181" i="7"/>
  <c r="BV181" i="7" s="1"/>
  <c r="BN181" i="7"/>
  <c r="BX181" i="7" s="1"/>
  <c r="AU181" i="7"/>
  <c r="BG181" i="7" s="1"/>
  <c r="AP182" i="7"/>
  <c r="BB182" i="7" s="1"/>
  <c r="AO182" i="7"/>
  <c r="BA182" i="7" s="1"/>
  <c r="AQ182" i="7"/>
  <c r="BC182" i="7" s="1"/>
  <c r="F183" i="7"/>
  <c r="AA417" i="7"/>
  <c r="AM181" i="7"/>
  <c r="AY181" i="7" s="1"/>
  <c r="AT181" i="7"/>
  <c r="BF181" i="7" s="1"/>
  <c r="BM181" i="7"/>
  <c r="BW181" i="7" s="1"/>
  <c r="BK181" i="7"/>
  <c r="AR181" i="7"/>
  <c r="BD181" i="7" s="1"/>
  <c r="BO181" i="7"/>
  <c r="BY181" i="7" s="1"/>
  <c r="AV181" i="7"/>
  <c r="BH181" i="7" s="1"/>
  <c r="AD181" i="6"/>
  <c r="AV181" i="6"/>
  <c r="U183" i="6"/>
  <c r="AY182" i="6"/>
  <c r="AI181" i="6"/>
  <c r="AQ181" i="6" s="1"/>
  <c r="AX181" i="6"/>
  <c r="F183" i="6"/>
  <c r="N181" i="6"/>
  <c r="AE181" i="6"/>
  <c r="AM181" i="6" s="1"/>
  <c r="AH181" i="6"/>
  <c r="AP181" i="6" s="1"/>
  <c r="AU181" i="6"/>
  <c r="O181" i="6"/>
  <c r="AD181" i="5"/>
  <c r="AV181" i="5"/>
  <c r="U183" i="5"/>
  <c r="N181" i="5"/>
  <c r="AE181" i="5"/>
  <c r="AM181" i="5" s="1"/>
  <c r="O181" i="5"/>
  <c r="AL181" i="5" s="1"/>
  <c r="AT181" i="5" s="1"/>
  <c r="AH181" i="5"/>
  <c r="AP181" i="5" s="1"/>
  <c r="AU181" i="5"/>
  <c r="AW181" i="5" s="1"/>
  <c r="AI181" i="5"/>
  <c r="AQ181" i="5" s="1"/>
  <c r="AX181" i="5"/>
  <c r="AF182" i="5"/>
  <c r="AN182" i="5" s="1"/>
  <c r="AG182" i="5"/>
  <c r="AO182" i="5" s="1"/>
  <c r="AJ182" i="5"/>
  <c r="AR182" i="5" s="1"/>
  <c r="F183" i="5"/>
  <c r="AD181" i="4"/>
  <c r="AV181" i="4"/>
  <c r="U183" i="4"/>
  <c r="AB417" i="4"/>
  <c r="AK180" i="4"/>
  <c r="AS180" i="4" s="1"/>
  <c r="N181" i="4"/>
  <c r="AE181" i="4"/>
  <c r="AM181" i="4" s="1"/>
  <c r="O181" i="4"/>
  <c r="AL181" i="4" s="1"/>
  <c r="AT181" i="4" s="1"/>
  <c r="AH181" i="4"/>
  <c r="AP181" i="4" s="1"/>
  <c r="AU181" i="4"/>
  <c r="AW181" i="4" s="1"/>
  <c r="AI181" i="4"/>
  <c r="AQ181" i="4" s="1"/>
  <c r="AX181" i="4"/>
  <c r="AF182" i="4"/>
  <c r="AN182" i="4" s="1"/>
  <c r="AJ182" i="4"/>
  <c r="AR182" i="4" s="1"/>
  <c r="F183" i="4"/>
  <c r="AX181" i="3"/>
  <c r="BQ181" i="3"/>
  <c r="BT182" i="3"/>
  <c r="BR182" i="3"/>
  <c r="S183" i="3"/>
  <c r="BU182" i="3"/>
  <c r="Z182" i="3"/>
  <c r="BS182" i="3"/>
  <c r="BD180" i="3"/>
  <c r="BJ180" i="3" s="1"/>
  <c r="BP180" i="3"/>
  <c r="BA181" i="3"/>
  <c r="BG181" i="3" s="1"/>
  <c r="BM181" i="3"/>
  <c r="AR181" i="3"/>
  <c r="AY181" i="3"/>
  <c r="BE181" i="3" s="1"/>
  <c r="BK181" i="3"/>
  <c r="BW181" i="3" s="1"/>
  <c r="CC181" i="3" s="1"/>
  <c r="BO181" i="3"/>
  <c r="BC181" i="3"/>
  <c r="BI181" i="3" s="1"/>
  <c r="M181" i="3"/>
  <c r="AA181" i="3"/>
  <c r="AG181" i="3" s="1"/>
  <c r="AZ181" i="3"/>
  <c r="BF181" i="3" s="1"/>
  <c r="BL181" i="3"/>
  <c r="BX181" i="3" s="1"/>
  <c r="CD181" i="3" s="1"/>
  <c r="BB181" i="3"/>
  <c r="BH181" i="3" s="1"/>
  <c r="BN181" i="3"/>
  <c r="AC182" i="3"/>
  <c r="AI182" i="3" s="1"/>
  <c r="AD182" i="3"/>
  <c r="AJ182" i="3" s="1"/>
  <c r="AE182" i="3"/>
  <c r="AK182" i="3" s="1"/>
  <c r="F183" i="3"/>
  <c r="AB182" i="3"/>
  <c r="AH182" i="3" s="1"/>
  <c r="AS417" i="3"/>
  <c r="Y417" i="3"/>
  <c r="U417" i="3"/>
  <c r="V417" i="3"/>
  <c r="AV417" i="3"/>
  <c r="AW417" i="3"/>
  <c r="W417" i="3"/>
  <c r="CJ180" i="3"/>
  <c r="AF180" i="3"/>
  <c r="AL180" i="3" s="1"/>
  <c r="CI180" i="3"/>
  <c r="BQ181" i="2"/>
  <c r="AX181" i="2"/>
  <c r="BU182" i="2"/>
  <c r="BT182" i="2"/>
  <c r="S183" i="2"/>
  <c r="BD180" i="2"/>
  <c r="BJ180" i="2" s="1"/>
  <c r="BP180" i="2"/>
  <c r="CI180" i="2"/>
  <c r="AF180" i="2"/>
  <c r="AL180" i="2" s="1"/>
  <c r="AZ181" i="2"/>
  <c r="BF181" i="2" s="1"/>
  <c r="BL181" i="2"/>
  <c r="BX181" i="2" s="1"/>
  <c r="CD181" i="2" s="1"/>
  <c r="BC181" i="2"/>
  <c r="BI181" i="2" s="1"/>
  <c r="BO181" i="2"/>
  <c r="CA181" i="2" s="1"/>
  <c r="CG181" i="2" s="1"/>
  <c r="BB181" i="2"/>
  <c r="BH181" i="2" s="1"/>
  <c r="BN181" i="2"/>
  <c r="BZ181" i="2" s="1"/>
  <c r="CF181" i="2" s="1"/>
  <c r="M181" i="2"/>
  <c r="AA181" i="2"/>
  <c r="AG181" i="2" s="1"/>
  <c r="AY181" i="2"/>
  <c r="BE181" i="2" s="1"/>
  <c r="AR181" i="2"/>
  <c r="BK181" i="2"/>
  <c r="BM181" i="2"/>
  <c r="BA181" i="2"/>
  <c r="BG181" i="2" s="1"/>
  <c r="F183" i="2"/>
  <c r="AX181" i="1"/>
  <c r="BQ181" i="1"/>
  <c r="BR182" i="1"/>
  <c r="BS182" i="1"/>
  <c r="BT182" i="1"/>
  <c r="BU182" i="1"/>
  <c r="S183" i="1"/>
  <c r="BD180" i="1"/>
  <c r="BJ180" i="1" s="1"/>
  <c r="BP180" i="1"/>
  <c r="M181" i="1"/>
  <c r="AA181" i="1"/>
  <c r="AG181" i="1" s="1"/>
  <c r="AR181" i="1"/>
  <c r="AY181" i="1"/>
  <c r="BE181" i="1" s="1"/>
  <c r="BK181" i="1"/>
  <c r="BW181" i="1" s="1"/>
  <c r="CC181" i="1" s="1"/>
  <c r="AZ181" i="1"/>
  <c r="BF181" i="1" s="1"/>
  <c r="BL181" i="1"/>
  <c r="BX181" i="1" s="1"/>
  <c r="CD181" i="1" s="1"/>
  <c r="BA181" i="1"/>
  <c r="BG181" i="1" s="1"/>
  <c r="BM181" i="1"/>
  <c r="BY181" i="1" s="1"/>
  <c r="CE181" i="1" s="1"/>
  <c r="BB181" i="1"/>
  <c r="BH181" i="1" s="1"/>
  <c r="BN181" i="1"/>
  <c r="BZ181" i="1" s="1"/>
  <c r="CF181" i="1" s="1"/>
  <c r="BC181" i="1"/>
  <c r="BI181" i="1" s="1"/>
  <c r="BO181" i="1"/>
  <c r="CA181" i="1" s="1"/>
  <c r="CG181" i="1" s="1"/>
  <c r="AB182" i="1"/>
  <c r="AH182" i="1" s="1"/>
  <c r="AC182" i="1"/>
  <c r="AI182" i="1" s="1"/>
  <c r="AD182" i="1"/>
  <c r="AJ182" i="1" s="1"/>
  <c r="AE182" i="1"/>
  <c r="AK182" i="1" s="1"/>
  <c r="F183" i="1"/>
  <c r="BT181" i="3"/>
  <c r="AJ181" i="6"/>
  <c r="AR181" i="6" s="1"/>
  <c r="AK180" i="6"/>
  <c r="AS180" i="6" s="1"/>
  <c r="AL180" i="6"/>
  <c r="AT180" i="6" s="1"/>
  <c r="AW180" i="6"/>
  <c r="AC181" i="5"/>
  <c r="AY181" i="5"/>
  <c r="AK180" i="5"/>
  <c r="AS180" i="5" s="1"/>
  <c r="AZ180" i="5"/>
  <c r="AG181" i="4"/>
  <c r="AO181" i="4" s="1"/>
  <c r="BV180" i="2"/>
  <c r="CB179" i="2"/>
  <c r="CH179" i="2" s="1"/>
  <c r="AC181" i="2"/>
  <c r="AI181" i="2" s="1"/>
  <c r="AD181" i="2"/>
  <c r="AJ181" i="2" s="1"/>
  <c r="AE181" i="2"/>
  <c r="AK181" i="2" s="1"/>
  <c r="AB181" i="2"/>
  <c r="AH181" i="2" s="1"/>
  <c r="BV180" i="1"/>
  <c r="Z181" i="1"/>
  <c r="CB179" i="1"/>
  <c r="CH179" i="1" s="1"/>
  <c r="AF180" i="1"/>
  <c r="AL180" i="1" s="1"/>
  <c r="BY180" i="1"/>
  <c r="CE180" i="1" s="1"/>
  <c r="BR181" i="8"/>
  <c r="AK181" i="7"/>
  <c r="BP181" i="7"/>
  <c r="AY181" i="6"/>
  <c r="AZ180" i="6"/>
  <c r="AG181" i="6"/>
  <c r="AO181" i="6" s="1"/>
  <c r="AC181" i="4"/>
  <c r="AY181" i="4"/>
  <c r="AJ181" i="4"/>
  <c r="AR181" i="4" s="1"/>
  <c r="BU181" i="3"/>
  <c r="Z181" i="2"/>
  <c r="BR181" i="9"/>
  <c r="BY180" i="9"/>
  <c r="BU180" i="9"/>
  <c r="AK181" i="8"/>
  <c r="BU180" i="8"/>
  <c r="CA180" i="3"/>
  <c r="CG180" i="3" s="1"/>
  <c r="AD181" i="3"/>
  <c r="AJ181" i="3" s="1"/>
  <c r="BS181" i="2"/>
  <c r="AZ180" i="4"/>
  <c r="BZ180" i="2"/>
  <c r="CF180" i="2" s="1"/>
  <c r="BT181" i="9"/>
  <c r="Z181" i="3"/>
  <c r="AK181" i="9"/>
  <c r="BP181" i="8"/>
  <c r="BU180" i="7"/>
  <c r="AW180" i="7"/>
  <c r="BI180" i="7" s="1"/>
  <c r="AC181" i="6"/>
  <c r="BV180" i="3"/>
  <c r="BS181" i="3"/>
  <c r="CB179" i="3"/>
  <c r="CH179" i="3" s="1"/>
  <c r="AE417" i="7"/>
  <c r="AC417" i="7"/>
  <c r="AI417" i="7"/>
  <c r="AD417" i="7"/>
  <c r="AG417" i="7"/>
  <c r="AF417" i="7"/>
  <c r="AJ417" i="7"/>
  <c r="AB417" i="7"/>
  <c r="AH417" i="7"/>
  <c r="BQ182" i="9" l="1"/>
  <c r="AL182" i="9"/>
  <c r="BR183" i="9"/>
  <c r="Y184" i="9"/>
  <c r="AB417" i="9"/>
  <c r="AE417" i="9"/>
  <c r="AI417" i="9"/>
  <c r="AC417" i="9"/>
  <c r="AF417" i="9"/>
  <c r="AH417" i="9"/>
  <c r="AG417" i="9"/>
  <c r="AD417" i="9"/>
  <c r="AJ417" i="9"/>
  <c r="AW181" i="9"/>
  <c r="BI181" i="9" s="1"/>
  <c r="R182" i="9"/>
  <c r="AN182" i="9"/>
  <c r="AZ182" i="9" s="1"/>
  <c r="BL182" i="9"/>
  <c r="BV182" i="9" s="1"/>
  <c r="S182" i="9"/>
  <c r="AX182" i="9" s="1"/>
  <c r="BJ182" i="9" s="1"/>
  <c r="AS182" i="9"/>
  <c r="BE182" i="9" s="1"/>
  <c r="BO182" i="9"/>
  <c r="BY182" i="9" s="1"/>
  <c r="AV182" i="9"/>
  <c r="BH182" i="9" s="1"/>
  <c r="AM182" i="9"/>
  <c r="AY182" i="9" s="1"/>
  <c r="AT182" i="9"/>
  <c r="BF182" i="9" s="1"/>
  <c r="BM182" i="9"/>
  <c r="BK182" i="9"/>
  <c r="BU182" i="9" s="1"/>
  <c r="AR182" i="9"/>
  <c r="BD182" i="9" s="1"/>
  <c r="AQ183" i="9"/>
  <c r="BC183" i="9" s="1"/>
  <c r="AP183" i="9"/>
  <c r="BB183" i="9" s="1"/>
  <c r="AO183" i="9"/>
  <c r="BA183" i="9" s="1"/>
  <c r="F184" i="9"/>
  <c r="AU182" i="9"/>
  <c r="BG182" i="9" s="1"/>
  <c r="BN182" i="9"/>
  <c r="BR183" i="8"/>
  <c r="BP183" i="8"/>
  <c r="Y184" i="8"/>
  <c r="BT183" i="8"/>
  <c r="BS183" i="8"/>
  <c r="BQ182" i="8"/>
  <c r="AL182" i="8"/>
  <c r="AR182" i="8"/>
  <c r="BD182" i="8" s="1"/>
  <c r="BK182" i="8"/>
  <c r="BU182" i="8" s="1"/>
  <c r="AU182" i="8"/>
  <c r="BG182" i="8" s="1"/>
  <c r="BN182" i="8"/>
  <c r="AN182" i="8"/>
  <c r="AZ182" i="8" s="1"/>
  <c r="R182" i="8"/>
  <c r="AM182" i="8"/>
  <c r="AY182" i="8" s="1"/>
  <c r="BO182" i="8"/>
  <c r="BY182" i="8" s="1"/>
  <c r="AV182" i="8"/>
  <c r="BH182" i="8" s="1"/>
  <c r="S182" i="8"/>
  <c r="AX182" i="8" s="1"/>
  <c r="BJ182" i="8" s="1"/>
  <c r="AS182" i="8"/>
  <c r="BE182" i="8" s="1"/>
  <c r="BL182" i="8"/>
  <c r="BV182" i="8" s="1"/>
  <c r="AT182" i="8"/>
  <c r="BF182" i="8" s="1"/>
  <c r="BM182" i="8"/>
  <c r="BW182" i="8" s="1"/>
  <c r="AQ183" i="8"/>
  <c r="BC183" i="8" s="1"/>
  <c r="AP183" i="8"/>
  <c r="BB183" i="8" s="1"/>
  <c r="AO183" i="8"/>
  <c r="BA183" i="8" s="1"/>
  <c r="F184" i="8"/>
  <c r="BQ417" i="8"/>
  <c r="AL417" i="8"/>
  <c r="AZ417" i="8" s="1"/>
  <c r="BT417" i="8"/>
  <c r="AK417" i="8"/>
  <c r="BP417" i="8"/>
  <c r="BR417" i="8"/>
  <c r="BS417" i="8"/>
  <c r="AL182" i="7"/>
  <c r="BQ182" i="7"/>
  <c r="BR183" i="7"/>
  <c r="Y184" i="7"/>
  <c r="AK183" i="7"/>
  <c r="BS183" i="7"/>
  <c r="BT183" i="7"/>
  <c r="R182" i="7"/>
  <c r="AN182" i="7"/>
  <c r="AZ182" i="7" s="1"/>
  <c r="AS182" i="7"/>
  <c r="BE182" i="7" s="1"/>
  <c r="BL182" i="7"/>
  <c r="BV182" i="7" s="1"/>
  <c r="S182" i="7"/>
  <c r="AX182" i="7" s="1"/>
  <c r="BJ182" i="7" s="1"/>
  <c r="BN182" i="7"/>
  <c r="AU182" i="7"/>
  <c r="BG182" i="7" s="1"/>
  <c r="AR182" i="7"/>
  <c r="BD182" i="7" s="1"/>
  <c r="BK182" i="7"/>
  <c r="AV182" i="7"/>
  <c r="BH182" i="7" s="1"/>
  <c r="BO182" i="7"/>
  <c r="BY182" i="7" s="1"/>
  <c r="AM182" i="7"/>
  <c r="AY182" i="7" s="1"/>
  <c r="BM182" i="7"/>
  <c r="BW182" i="7" s="1"/>
  <c r="AT182" i="7"/>
  <c r="BF182" i="7" s="1"/>
  <c r="AP183" i="7"/>
  <c r="BB183" i="7" s="1"/>
  <c r="AO183" i="7"/>
  <c r="BA183" i="7" s="1"/>
  <c r="AQ183" i="7"/>
  <c r="BC183" i="7" s="1"/>
  <c r="F184" i="7"/>
  <c r="U184" i="6"/>
  <c r="AD182" i="6"/>
  <c r="AV182" i="6"/>
  <c r="AX182" i="6"/>
  <c r="AZ182" i="6" s="1"/>
  <c r="AI182" i="6"/>
  <c r="AQ182" i="6" s="1"/>
  <c r="AG183" i="6"/>
  <c r="AO183" i="6" s="1"/>
  <c r="AJ183" i="6"/>
  <c r="AR183" i="6" s="1"/>
  <c r="F184" i="6"/>
  <c r="AE182" i="6"/>
  <c r="AM182" i="6" s="1"/>
  <c r="N182" i="6"/>
  <c r="AU182" i="6"/>
  <c r="AH182" i="6"/>
  <c r="AP182" i="6" s="1"/>
  <c r="O182" i="6"/>
  <c r="AB417" i="6"/>
  <c r="Y417" i="6"/>
  <c r="Z417" i="6"/>
  <c r="W417" i="6"/>
  <c r="X417" i="6"/>
  <c r="AA417" i="6"/>
  <c r="AK181" i="6"/>
  <c r="AS181" i="6" s="1"/>
  <c r="AD182" i="5"/>
  <c r="AV182" i="5"/>
  <c r="U184" i="5"/>
  <c r="W417" i="5"/>
  <c r="X417" i="5"/>
  <c r="AA417" i="5"/>
  <c r="Y417" i="5"/>
  <c r="Z417" i="5"/>
  <c r="AB417" i="5"/>
  <c r="AK181" i="5"/>
  <c r="AS181" i="5" s="1"/>
  <c r="N182" i="5"/>
  <c r="AE182" i="5"/>
  <c r="AM182" i="5" s="1"/>
  <c r="O182" i="5"/>
  <c r="AL182" i="5" s="1"/>
  <c r="AT182" i="5" s="1"/>
  <c r="AH182" i="5"/>
  <c r="AP182" i="5" s="1"/>
  <c r="AU182" i="5"/>
  <c r="AW182" i="5" s="1"/>
  <c r="AI182" i="5"/>
  <c r="AQ182" i="5" s="1"/>
  <c r="AX182" i="5"/>
  <c r="AF183" i="5"/>
  <c r="AN183" i="5" s="1"/>
  <c r="AG183" i="5"/>
  <c r="AO183" i="5" s="1"/>
  <c r="F184" i="5"/>
  <c r="AD182" i="4"/>
  <c r="AV182" i="4"/>
  <c r="U184" i="4"/>
  <c r="Z417" i="4"/>
  <c r="AA417" i="4"/>
  <c r="W417" i="4"/>
  <c r="Y417" i="4"/>
  <c r="X417" i="4"/>
  <c r="AK181" i="4"/>
  <c r="AS181" i="4" s="1"/>
  <c r="N182" i="4"/>
  <c r="AE182" i="4"/>
  <c r="AM182" i="4" s="1"/>
  <c r="O182" i="4"/>
  <c r="AL182" i="4" s="1"/>
  <c r="AT182" i="4" s="1"/>
  <c r="AH182" i="4"/>
  <c r="AP182" i="4" s="1"/>
  <c r="AU182" i="4"/>
  <c r="AW182" i="4" s="1"/>
  <c r="AI182" i="4"/>
  <c r="AQ182" i="4" s="1"/>
  <c r="AX182" i="4"/>
  <c r="AF183" i="4"/>
  <c r="AN183" i="4" s="1"/>
  <c r="AJ183" i="4"/>
  <c r="AR183" i="4" s="1"/>
  <c r="F184" i="4"/>
  <c r="S184" i="3"/>
  <c r="BR183" i="3"/>
  <c r="BU183" i="3"/>
  <c r="BQ182" i="3"/>
  <c r="AX182" i="3"/>
  <c r="BV182" i="3" s="1"/>
  <c r="BD181" i="3"/>
  <c r="BJ181" i="3" s="1"/>
  <c r="BP181" i="3"/>
  <c r="AT417" i="3"/>
  <c r="X417" i="3"/>
  <c r="AU417" i="3"/>
  <c r="AF181" i="3"/>
  <c r="AL181" i="3" s="1"/>
  <c r="CI181" i="3"/>
  <c r="CJ181" i="3"/>
  <c r="BB182" i="3"/>
  <c r="BH182" i="3" s="1"/>
  <c r="BN182" i="3"/>
  <c r="BZ182" i="3" s="1"/>
  <c r="CF182" i="3" s="1"/>
  <c r="AR182" i="3"/>
  <c r="BK182" i="3"/>
  <c r="BW182" i="3" s="1"/>
  <c r="CC182" i="3" s="1"/>
  <c r="AY182" i="3"/>
  <c r="BE182" i="3" s="1"/>
  <c r="M182" i="3"/>
  <c r="AA182" i="3"/>
  <c r="AG182" i="3" s="1"/>
  <c r="BA182" i="3"/>
  <c r="BG182" i="3" s="1"/>
  <c r="BM182" i="3"/>
  <c r="BY182" i="3" s="1"/>
  <c r="CE182" i="3" s="1"/>
  <c r="AC183" i="3"/>
  <c r="AI183" i="3" s="1"/>
  <c r="AB183" i="3"/>
  <c r="AH183" i="3" s="1"/>
  <c r="AD183" i="3"/>
  <c r="AJ183" i="3" s="1"/>
  <c r="AE183" i="3"/>
  <c r="AK183" i="3" s="1"/>
  <c r="F184" i="3"/>
  <c r="AZ182" i="3"/>
  <c r="BF182" i="3" s="1"/>
  <c r="BL182" i="3"/>
  <c r="BX182" i="3" s="1"/>
  <c r="CD182" i="3" s="1"/>
  <c r="BC182" i="3"/>
  <c r="BI182" i="3" s="1"/>
  <c r="BO182" i="3"/>
  <c r="CA182" i="3" s="1"/>
  <c r="CG182" i="3" s="1"/>
  <c r="BQ417" i="3"/>
  <c r="AX417" i="3"/>
  <c r="BV417" i="3" s="1"/>
  <c r="Z417" i="3"/>
  <c r="BT417" i="3"/>
  <c r="BU417" i="3"/>
  <c r="AX182" i="2"/>
  <c r="BQ182" i="2"/>
  <c r="S184" i="2"/>
  <c r="BR183" i="2"/>
  <c r="AU417" i="2"/>
  <c r="V417" i="2"/>
  <c r="AV417" i="2"/>
  <c r="X417" i="2"/>
  <c r="AT417" i="2"/>
  <c r="U417" i="2"/>
  <c r="W417" i="2"/>
  <c r="AW417" i="2"/>
  <c r="AS417" i="2"/>
  <c r="Y417" i="2"/>
  <c r="AF181" i="2"/>
  <c r="AL181" i="2" s="1"/>
  <c r="CI181" i="2"/>
  <c r="BP181" i="2"/>
  <c r="BD181" i="2"/>
  <c r="BJ181" i="2" s="1"/>
  <c r="BA182" i="2"/>
  <c r="BG182" i="2" s="1"/>
  <c r="BM182" i="2"/>
  <c r="BC182" i="2"/>
  <c r="BI182" i="2" s="1"/>
  <c r="BO182" i="2"/>
  <c r="CA182" i="2" s="1"/>
  <c r="CG182" i="2" s="1"/>
  <c r="AR182" i="2"/>
  <c r="AY182" i="2"/>
  <c r="BE182" i="2" s="1"/>
  <c r="BK182" i="2"/>
  <c r="AA182" i="2"/>
  <c r="AG182" i="2" s="1"/>
  <c r="M182" i="2"/>
  <c r="AZ182" i="2"/>
  <c r="BF182" i="2" s="1"/>
  <c r="BL182" i="2"/>
  <c r="BN182" i="2"/>
  <c r="BZ182" i="2" s="1"/>
  <c r="CF182" i="2" s="1"/>
  <c r="BB182" i="2"/>
  <c r="BH182" i="2" s="1"/>
  <c r="F184" i="2"/>
  <c r="AX182" i="1"/>
  <c r="BQ182" i="1"/>
  <c r="BR183" i="1"/>
  <c r="BS183" i="1"/>
  <c r="BT183" i="1"/>
  <c r="BU183" i="1"/>
  <c r="S184" i="1"/>
  <c r="W417" i="1"/>
  <c r="AS417" i="1"/>
  <c r="AU417" i="1"/>
  <c r="AT417" i="1"/>
  <c r="Y417" i="1"/>
  <c r="AW417" i="1"/>
  <c r="U417" i="1"/>
  <c r="V417" i="1"/>
  <c r="AV417" i="1"/>
  <c r="X417" i="1"/>
  <c r="AF181" i="1"/>
  <c r="AL181" i="1" s="1"/>
  <c r="BD181" i="1"/>
  <c r="BJ181" i="1" s="1"/>
  <c r="BP181" i="1"/>
  <c r="M182" i="1"/>
  <c r="AA182" i="1"/>
  <c r="AG182" i="1" s="1"/>
  <c r="AR182" i="1"/>
  <c r="AY182" i="1"/>
  <c r="BE182" i="1" s="1"/>
  <c r="BK182" i="1"/>
  <c r="BW182" i="1" s="1"/>
  <c r="CC182" i="1" s="1"/>
  <c r="AZ182" i="1"/>
  <c r="BF182" i="1" s="1"/>
  <c r="BL182" i="1"/>
  <c r="BX182" i="1" s="1"/>
  <c r="CD182" i="1" s="1"/>
  <c r="BA182" i="1"/>
  <c r="BG182" i="1" s="1"/>
  <c r="BM182" i="1"/>
  <c r="BY182" i="1" s="1"/>
  <c r="CE182" i="1" s="1"/>
  <c r="BB182" i="1"/>
  <c r="BH182" i="1" s="1"/>
  <c r="BN182" i="1"/>
  <c r="BZ182" i="1" s="1"/>
  <c r="CF182" i="1" s="1"/>
  <c r="BC182" i="1"/>
  <c r="BI182" i="1" s="1"/>
  <c r="BO182" i="1"/>
  <c r="CA182" i="1" s="1"/>
  <c r="CG182" i="1" s="1"/>
  <c r="AB183" i="1"/>
  <c r="AH183" i="1" s="1"/>
  <c r="AC183" i="1"/>
  <c r="AI183" i="1" s="1"/>
  <c r="AD183" i="1"/>
  <c r="AJ183" i="1" s="1"/>
  <c r="AE183" i="1"/>
  <c r="AK183" i="1" s="1"/>
  <c r="F184" i="1"/>
  <c r="BS417" i="7"/>
  <c r="BQ417" i="7"/>
  <c r="AL417" i="7"/>
  <c r="BP417" i="7"/>
  <c r="BT417" i="7"/>
  <c r="AK417" i="7"/>
  <c r="BR417" i="7"/>
  <c r="BS182" i="8"/>
  <c r="BU181" i="7"/>
  <c r="AC182" i="4"/>
  <c r="CB180" i="2"/>
  <c r="CH180" i="2" s="1"/>
  <c r="AZ181" i="6"/>
  <c r="AG182" i="6"/>
  <c r="AO182" i="6" s="1"/>
  <c r="AF182" i="6"/>
  <c r="AN182" i="6" s="1"/>
  <c r="AJ182" i="6"/>
  <c r="AR182" i="6" s="1"/>
  <c r="AW181" i="6"/>
  <c r="AL181" i="6"/>
  <c r="AT181" i="6" s="1"/>
  <c r="AC182" i="5"/>
  <c r="AY182" i="5"/>
  <c r="BV181" i="2"/>
  <c r="CB180" i="1"/>
  <c r="CH180" i="1" s="1"/>
  <c r="BW181" i="2"/>
  <c r="CC181" i="2" s="1"/>
  <c r="BY181" i="2"/>
  <c r="CE181" i="2" s="1"/>
  <c r="AD182" i="2"/>
  <c r="AJ182" i="2" s="1"/>
  <c r="AB182" i="2"/>
  <c r="AH182" i="2" s="1"/>
  <c r="AC182" i="2"/>
  <c r="AI182" i="2" s="1"/>
  <c r="AE182" i="2"/>
  <c r="AK182" i="2" s="1"/>
  <c r="BV181" i="1"/>
  <c r="Z182" i="1"/>
  <c r="BR182" i="9"/>
  <c r="BS182" i="9"/>
  <c r="AK182" i="8"/>
  <c r="BS182" i="7"/>
  <c r="AZ181" i="5"/>
  <c r="AZ181" i="4"/>
  <c r="BS182" i="2"/>
  <c r="AW181" i="8"/>
  <c r="BI181" i="8" s="1"/>
  <c r="AK182" i="7"/>
  <c r="AC182" i="6"/>
  <c r="AG182" i="4"/>
  <c r="AO182" i="4" s="1"/>
  <c r="BV181" i="3"/>
  <c r="BW181" i="8"/>
  <c r="BU181" i="8"/>
  <c r="AY182" i="4"/>
  <c r="BZ181" i="3"/>
  <c r="CF181" i="3" s="1"/>
  <c r="Z182" i="2"/>
  <c r="BW181" i="9"/>
  <c r="BY181" i="9"/>
  <c r="BP182" i="7"/>
  <c r="AW181" i="7"/>
  <c r="BI181" i="7" s="1"/>
  <c r="CB180" i="3"/>
  <c r="CH180" i="3" s="1"/>
  <c r="BY181" i="3"/>
  <c r="CE181" i="3" s="1"/>
  <c r="CA181" i="3"/>
  <c r="CG181" i="3" s="1"/>
  <c r="BR182" i="2"/>
  <c r="AL183" i="9" l="1"/>
  <c r="BQ183" i="9"/>
  <c r="Y185" i="9"/>
  <c r="BT184" i="9"/>
  <c r="AK417" i="9"/>
  <c r="BS417" i="9"/>
  <c r="BP417" i="9"/>
  <c r="BR417" i="9"/>
  <c r="AL417" i="9"/>
  <c r="AZ417" i="9" s="1"/>
  <c r="BQ417" i="9"/>
  <c r="BT417" i="9"/>
  <c r="AW182" i="9"/>
  <c r="BI182" i="9" s="1"/>
  <c r="BL183" i="9"/>
  <c r="BV183" i="9" s="1"/>
  <c r="S183" i="9"/>
  <c r="AX183" i="9" s="1"/>
  <c r="BJ183" i="9" s="1"/>
  <c r="AS183" i="9"/>
  <c r="BE183" i="9" s="1"/>
  <c r="BN183" i="9"/>
  <c r="BX183" i="9" s="1"/>
  <c r="AU183" i="9"/>
  <c r="BG183" i="9" s="1"/>
  <c r="BM183" i="9"/>
  <c r="BW183" i="9" s="1"/>
  <c r="AT183" i="9"/>
  <c r="BF183" i="9" s="1"/>
  <c r="AN183" i="9"/>
  <c r="AZ183" i="9" s="1"/>
  <c r="R183" i="9"/>
  <c r="AV183" i="9"/>
  <c r="BH183" i="9" s="1"/>
  <c r="BO183" i="9"/>
  <c r="BY183" i="9" s="1"/>
  <c r="BK183" i="9"/>
  <c r="BU183" i="9" s="1"/>
  <c r="AR183" i="9"/>
  <c r="BD183" i="9" s="1"/>
  <c r="AO184" i="9"/>
  <c r="BA184" i="9" s="1"/>
  <c r="AQ184" i="9"/>
  <c r="BC184" i="9" s="1"/>
  <c r="F185" i="9"/>
  <c r="AP184" i="9"/>
  <c r="BB184" i="9" s="1"/>
  <c r="AK184" i="8"/>
  <c r="BR184" i="8"/>
  <c r="Y185" i="8"/>
  <c r="BS184" i="8"/>
  <c r="BQ183" i="8"/>
  <c r="AL183" i="8"/>
  <c r="AW182" i="8"/>
  <c r="BI182" i="8" s="1"/>
  <c r="AR183" i="8"/>
  <c r="BD183" i="8" s="1"/>
  <c r="BK183" i="8"/>
  <c r="BU183" i="8" s="1"/>
  <c r="BM183" i="8"/>
  <c r="BW183" i="8" s="1"/>
  <c r="AT183" i="8"/>
  <c r="BF183" i="8" s="1"/>
  <c r="AU183" i="8"/>
  <c r="BG183" i="8" s="1"/>
  <c r="BN183" i="8"/>
  <c r="BX183" i="8" s="1"/>
  <c r="AP184" i="8"/>
  <c r="BB184" i="8" s="1"/>
  <c r="AQ184" i="8"/>
  <c r="BC184" i="8" s="1"/>
  <c r="F185" i="8"/>
  <c r="AO184" i="8"/>
  <c r="BA184" i="8" s="1"/>
  <c r="R183" i="8"/>
  <c r="AN183" i="8"/>
  <c r="AZ183" i="8" s="1"/>
  <c r="BL183" i="8"/>
  <c r="BV183" i="8" s="1"/>
  <c r="AS183" i="8"/>
  <c r="BE183" i="8" s="1"/>
  <c r="S183" i="8"/>
  <c r="AX183" i="8" s="1"/>
  <c r="BJ183" i="8" s="1"/>
  <c r="BO183" i="8"/>
  <c r="BY183" i="8" s="1"/>
  <c r="AV183" i="8"/>
  <c r="BH183" i="8" s="1"/>
  <c r="BQ183" i="7"/>
  <c r="AL183" i="7"/>
  <c r="Y185" i="7"/>
  <c r="BR184" i="7"/>
  <c r="BS184" i="7"/>
  <c r="AK184" i="7"/>
  <c r="AW182" i="7"/>
  <c r="BI182" i="7" s="1"/>
  <c r="R183" i="7"/>
  <c r="AN183" i="7"/>
  <c r="AZ183" i="7" s="1"/>
  <c r="AR183" i="7"/>
  <c r="BD183" i="7" s="1"/>
  <c r="BK183" i="7"/>
  <c r="BU183" i="7" s="1"/>
  <c r="AT183" i="7"/>
  <c r="BF183" i="7" s="1"/>
  <c r="BM183" i="7"/>
  <c r="BW183" i="7" s="1"/>
  <c r="AV183" i="7"/>
  <c r="BH183" i="7" s="1"/>
  <c r="BO183" i="7"/>
  <c r="BY183" i="7" s="1"/>
  <c r="AP184" i="7"/>
  <c r="BB184" i="7" s="1"/>
  <c r="F185" i="7"/>
  <c r="AQ184" i="7"/>
  <c r="BC184" i="7" s="1"/>
  <c r="AO184" i="7"/>
  <c r="BA184" i="7" s="1"/>
  <c r="S183" i="7"/>
  <c r="AX183" i="7" s="1"/>
  <c r="BJ183" i="7" s="1"/>
  <c r="AS183" i="7"/>
  <c r="BE183" i="7" s="1"/>
  <c r="BL183" i="7"/>
  <c r="BV183" i="7" s="1"/>
  <c r="BN183" i="7"/>
  <c r="BX183" i="7" s="1"/>
  <c r="AU183" i="7"/>
  <c r="BG183" i="7" s="1"/>
  <c r="AY184" i="6"/>
  <c r="U185" i="6"/>
  <c r="AV183" i="6"/>
  <c r="AD183" i="6"/>
  <c r="N183" i="6"/>
  <c r="AE183" i="6"/>
  <c r="AM183" i="6" s="1"/>
  <c r="AH183" i="6"/>
  <c r="AP183" i="6" s="1"/>
  <c r="AU183" i="6"/>
  <c r="AW183" i="6" s="1"/>
  <c r="O183" i="6"/>
  <c r="AL183" i="6" s="1"/>
  <c r="AT183" i="6" s="1"/>
  <c r="AG184" i="6"/>
  <c r="AO184" i="6" s="1"/>
  <c r="AJ184" i="6"/>
  <c r="AR184" i="6" s="1"/>
  <c r="AF184" i="6"/>
  <c r="AN184" i="6" s="1"/>
  <c r="F185" i="6"/>
  <c r="AX183" i="6"/>
  <c r="AI183" i="6"/>
  <c r="AQ183" i="6" s="1"/>
  <c r="AK182" i="6"/>
  <c r="AS182" i="6" s="1"/>
  <c r="AD417" i="6"/>
  <c r="AV417" i="6"/>
  <c r="AC417" i="6"/>
  <c r="AY417" i="6"/>
  <c r="AD183" i="5"/>
  <c r="AV183" i="5"/>
  <c r="U185" i="5"/>
  <c r="AC417" i="5"/>
  <c r="AY417" i="5"/>
  <c r="AD417" i="5"/>
  <c r="AV417" i="5"/>
  <c r="AK182" i="5"/>
  <c r="AS182" i="5" s="1"/>
  <c r="N183" i="5"/>
  <c r="AE183" i="5"/>
  <c r="AM183" i="5" s="1"/>
  <c r="O183" i="5"/>
  <c r="AL183" i="5" s="1"/>
  <c r="AT183" i="5" s="1"/>
  <c r="AH183" i="5"/>
  <c r="AP183" i="5" s="1"/>
  <c r="AU183" i="5"/>
  <c r="AW183" i="5" s="1"/>
  <c r="AI183" i="5"/>
  <c r="AQ183" i="5" s="1"/>
  <c r="AX183" i="5"/>
  <c r="AF184" i="5"/>
  <c r="AN184" i="5" s="1"/>
  <c r="AG184" i="5"/>
  <c r="AO184" i="5" s="1"/>
  <c r="F185" i="5"/>
  <c r="AD183" i="4"/>
  <c r="AV183" i="4"/>
  <c r="U185" i="4"/>
  <c r="AD417" i="4"/>
  <c r="AV417" i="4"/>
  <c r="AY417" i="4"/>
  <c r="AC417" i="4"/>
  <c r="AK182" i="4"/>
  <c r="AS182" i="4" s="1"/>
  <c r="N183" i="4"/>
  <c r="AE183" i="4"/>
  <c r="AM183" i="4" s="1"/>
  <c r="O183" i="4"/>
  <c r="AL183" i="4" s="1"/>
  <c r="AT183" i="4" s="1"/>
  <c r="AH183" i="4"/>
  <c r="AP183" i="4" s="1"/>
  <c r="AU183" i="4"/>
  <c r="AW183" i="4" s="1"/>
  <c r="AI183" i="4"/>
  <c r="AQ183" i="4" s="1"/>
  <c r="AX183" i="4"/>
  <c r="AF184" i="4"/>
  <c r="AN184" i="4" s="1"/>
  <c r="AG184" i="4"/>
  <c r="AO184" i="4" s="1"/>
  <c r="AJ184" i="4"/>
  <c r="AR184" i="4" s="1"/>
  <c r="F185" i="4"/>
  <c r="AX183" i="3"/>
  <c r="BV183" i="3" s="1"/>
  <c r="BQ183" i="3"/>
  <c r="BT184" i="3"/>
  <c r="S185" i="3"/>
  <c r="BR184" i="3"/>
  <c r="BU184" i="3"/>
  <c r="BR417" i="3"/>
  <c r="BS417" i="3"/>
  <c r="BD182" i="3"/>
  <c r="BJ182" i="3" s="1"/>
  <c r="BP182" i="3"/>
  <c r="CB182" i="3" s="1"/>
  <c r="CH182" i="3" s="1"/>
  <c r="AF182" i="3"/>
  <c r="AL182" i="3" s="1"/>
  <c r="CI182" i="3"/>
  <c r="CJ182" i="3"/>
  <c r="BL183" i="3"/>
  <c r="BX183" i="3" s="1"/>
  <c r="CD183" i="3" s="1"/>
  <c r="AZ183" i="3"/>
  <c r="BF183" i="3" s="1"/>
  <c r="BO183" i="3"/>
  <c r="CA183" i="3" s="1"/>
  <c r="CG183" i="3" s="1"/>
  <c r="BC183" i="3"/>
  <c r="BI183" i="3" s="1"/>
  <c r="AY183" i="3"/>
  <c r="BE183" i="3" s="1"/>
  <c r="AR183" i="3"/>
  <c r="BK183" i="3"/>
  <c r="BW183" i="3" s="1"/>
  <c r="CC183" i="3" s="1"/>
  <c r="BB183" i="3"/>
  <c r="BH183" i="3" s="1"/>
  <c r="BN183" i="3"/>
  <c r="M183" i="3"/>
  <c r="AA183" i="3"/>
  <c r="AG183" i="3" s="1"/>
  <c r="BA183" i="3"/>
  <c r="BG183" i="3" s="1"/>
  <c r="BM183" i="3"/>
  <c r="F185" i="3"/>
  <c r="BQ183" i="2"/>
  <c r="AX183" i="2"/>
  <c r="BV183" i="2" s="1"/>
  <c r="S185" i="2"/>
  <c r="BR184" i="2"/>
  <c r="BS417" i="2"/>
  <c r="BT417" i="2"/>
  <c r="BR417" i="2"/>
  <c r="Z417" i="2"/>
  <c r="BU417" i="2"/>
  <c r="BQ417" i="2"/>
  <c r="AX417" i="2"/>
  <c r="BV417" i="2" s="1"/>
  <c r="BD182" i="2"/>
  <c r="BJ182" i="2" s="1"/>
  <c r="BP182" i="2"/>
  <c r="CB182" i="2" s="1"/>
  <c r="CH182" i="2" s="1"/>
  <c r="AF182" i="2"/>
  <c r="AL182" i="2" s="1"/>
  <c r="CI182" i="2"/>
  <c r="AY183" i="2"/>
  <c r="BE183" i="2" s="1"/>
  <c r="AR183" i="2"/>
  <c r="BK183" i="2"/>
  <c r="BW183" i="2" s="1"/>
  <c r="CC183" i="2" s="1"/>
  <c r="BM183" i="2"/>
  <c r="BY183" i="2" s="1"/>
  <c r="CE183" i="2" s="1"/>
  <c r="BA183" i="2"/>
  <c r="BG183" i="2" s="1"/>
  <c r="BC183" i="2"/>
  <c r="BI183" i="2" s="1"/>
  <c r="BO183" i="2"/>
  <c r="CA183" i="2" s="1"/>
  <c r="CG183" i="2" s="1"/>
  <c r="AD184" i="2"/>
  <c r="AJ184" i="2" s="1"/>
  <c r="F185" i="2"/>
  <c r="AC184" i="2"/>
  <c r="AI184" i="2" s="1"/>
  <c r="AE184" i="2"/>
  <c r="AK184" i="2" s="1"/>
  <c r="AB184" i="2"/>
  <c r="AH184" i="2" s="1"/>
  <c r="BB183" i="2"/>
  <c r="BH183" i="2" s="1"/>
  <c r="BN183" i="2"/>
  <c r="BZ183" i="2" s="1"/>
  <c r="CF183" i="2" s="1"/>
  <c r="M183" i="2"/>
  <c r="AA183" i="2"/>
  <c r="AG183" i="2" s="1"/>
  <c r="BL183" i="2"/>
  <c r="BX183" i="2" s="1"/>
  <c r="CD183" i="2" s="1"/>
  <c r="AZ183" i="2"/>
  <c r="BF183" i="2" s="1"/>
  <c r="AX183" i="1"/>
  <c r="BV183" i="1" s="1"/>
  <c r="BQ183" i="1"/>
  <c r="BR184" i="1"/>
  <c r="BS184" i="1"/>
  <c r="BT184" i="1"/>
  <c r="BU184" i="1"/>
  <c r="S185" i="1"/>
  <c r="AX417" i="1"/>
  <c r="BV417" i="1" s="1"/>
  <c r="BQ417" i="1"/>
  <c r="BS417" i="1"/>
  <c r="BR417" i="1"/>
  <c r="BU417" i="1"/>
  <c r="Z417" i="1"/>
  <c r="BT417" i="1"/>
  <c r="AF182" i="1"/>
  <c r="AL182" i="1" s="1"/>
  <c r="BD182" i="1"/>
  <c r="BJ182" i="1" s="1"/>
  <c r="BP182" i="1"/>
  <c r="CB182" i="1" s="1"/>
  <c r="CH182" i="1" s="1"/>
  <c r="M183" i="1"/>
  <c r="AA183" i="1"/>
  <c r="AG183" i="1" s="1"/>
  <c r="AR183" i="1"/>
  <c r="AY183" i="1"/>
  <c r="BE183" i="1" s="1"/>
  <c r="BK183" i="1"/>
  <c r="BW183" i="1" s="1"/>
  <c r="CC183" i="1" s="1"/>
  <c r="AZ183" i="1"/>
  <c r="BF183" i="1" s="1"/>
  <c r="BL183" i="1"/>
  <c r="BX183" i="1" s="1"/>
  <c r="CD183" i="1" s="1"/>
  <c r="BA183" i="1"/>
  <c r="BG183" i="1" s="1"/>
  <c r="BM183" i="1"/>
  <c r="BY183" i="1" s="1"/>
  <c r="CE183" i="1" s="1"/>
  <c r="BB183" i="1"/>
  <c r="BH183" i="1" s="1"/>
  <c r="BN183" i="1"/>
  <c r="BZ183" i="1" s="1"/>
  <c r="CF183" i="1" s="1"/>
  <c r="BC183" i="1"/>
  <c r="BI183" i="1" s="1"/>
  <c r="BO183" i="1"/>
  <c r="CA183" i="1" s="1"/>
  <c r="CG183" i="1" s="1"/>
  <c r="AB184" i="1"/>
  <c r="AH184" i="1" s="1"/>
  <c r="AC184" i="1"/>
  <c r="AI184" i="1" s="1"/>
  <c r="AD184" i="1"/>
  <c r="AJ184" i="1" s="1"/>
  <c r="AE184" i="1"/>
  <c r="AK184" i="1" s="1"/>
  <c r="F185" i="1"/>
  <c r="AY183" i="6"/>
  <c r="AZ182" i="5"/>
  <c r="CB181" i="3"/>
  <c r="CH181" i="3" s="1"/>
  <c r="AF183" i="6"/>
  <c r="AN183" i="6" s="1"/>
  <c r="AW182" i="6"/>
  <c r="AL182" i="6"/>
  <c r="AT182" i="6" s="1"/>
  <c r="AC183" i="5"/>
  <c r="CB181" i="2"/>
  <c r="CH181" i="2" s="1"/>
  <c r="BY182" i="2"/>
  <c r="CE182" i="2" s="1"/>
  <c r="BW182" i="2"/>
  <c r="CC182" i="2" s="1"/>
  <c r="BX182" i="2"/>
  <c r="CD182" i="2" s="1"/>
  <c r="AB183" i="2"/>
  <c r="AH183" i="2" s="1"/>
  <c r="AD183" i="2"/>
  <c r="AJ183" i="2" s="1"/>
  <c r="AE183" i="2"/>
  <c r="AK183" i="2" s="1"/>
  <c r="AC183" i="2"/>
  <c r="AI183" i="2" s="1"/>
  <c r="BV182" i="1"/>
  <c r="Z183" i="1"/>
  <c r="CB181" i="1"/>
  <c r="CH181" i="1" s="1"/>
  <c r="Z183" i="2"/>
  <c r="BT183" i="9"/>
  <c r="BS183" i="3"/>
  <c r="BS183" i="9"/>
  <c r="AK183" i="9"/>
  <c r="BW182" i="9"/>
  <c r="AK183" i="8"/>
  <c r="AY183" i="4"/>
  <c r="AZ182" i="4"/>
  <c r="Z183" i="3"/>
  <c r="BT183" i="3"/>
  <c r="BS183" i="2"/>
  <c r="BT183" i="2"/>
  <c r="AJ183" i="5"/>
  <c r="AR183" i="5" s="1"/>
  <c r="AG183" i="4"/>
  <c r="AO183" i="4" s="1"/>
  <c r="BX182" i="9"/>
  <c r="BP183" i="7"/>
  <c r="BP183" i="9"/>
  <c r="BX182" i="8"/>
  <c r="BX182" i="7"/>
  <c r="BU182" i="7"/>
  <c r="AC183" i="6"/>
  <c r="AY183" i="5"/>
  <c r="AC183" i="4"/>
  <c r="BV182" i="2"/>
  <c r="BU183" i="2"/>
  <c r="AM183" i="9"/>
  <c r="AY183" i="9" s="1"/>
  <c r="AM183" i="8"/>
  <c r="AY183" i="8" s="1"/>
  <c r="AM183" i="7"/>
  <c r="AY183" i="7" s="1"/>
  <c r="AK183" i="6" l="1"/>
  <c r="AS183" i="6" s="1"/>
  <c r="AZ183" i="4"/>
  <c r="AZ183" i="5"/>
  <c r="Y186" i="9"/>
  <c r="BR185" i="9"/>
  <c r="AL184" i="9"/>
  <c r="BQ184" i="9"/>
  <c r="S184" i="9"/>
  <c r="AX184" i="9" s="1"/>
  <c r="BJ184" i="9" s="1"/>
  <c r="AS184" i="9"/>
  <c r="BE184" i="9" s="1"/>
  <c r="BL184" i="9"/>
  <c r="BV184" i="9" s="1"/>
  <c r="AT184" i="9"/>
  <c r="BF184" i="9" s="1"/>
  <c r="BM184" i="9"/>
  <c r="R184" i="9"/>
  <c r="AN184" i="9"/>
  <c r="AZ184" i="9" s="1"/>
  <c r="AR184" i="9"/>
  <c r="BD184" i="9" s="1"/>
  <c r="BK184" i="9"/>
  <c r="AU184" i="9"/>
  <c r="BG184" i="9" s="1"/>
  <c r="BN184" i="9"/>
  <c r="AP185" i="9"/>
  <c r="BB185" i="9" s="1"/>
  <c r="F186" i="9"/>
  <c r="AM185" i="9"/>
  <c r="AY185" i="9" s="1"/>
  <c r="AO185" i="9"/>
  <c r="BA185" i="9" s="1"/>
  <c r="AQ185" i="9"/>
  <c r="BC185" i="9" s="1"/>
  <c r="AV184" i="9"/>
  <c r="BH184" i="9" s="1"/>
  <c r="BO184" i="9"/>
  <c r="BY184" i="9" s="1"/>
  <c r="BQ184" i="8"/>
  <c r="AL184" i="8"/>
  <c r="Y186" i="8"/>
  <c r="BS185" i="8"/>
  <c r="AU184" i="8"/>
  <c r="BG184" i="8" s="1"/>
  <c r="BN184" i="8"/>
  <c r="BX184" i="8" s="1"/>
  <c r="R184" i="8"/>
  <c r="AW184" i="8" s="1"/>
  <c r="BI184" i="8" s="1"/>
  <c r="AN184" i="8"/>
  <c r="AZ184" i="8" s="1"/>
  <c r="AR184" i="8"/>
  <c r="BD184" i="8" s="1"/>
  <c r="BK184" i="8"/>
  <c r="AV184" i="8"/>
  <c r="BH184" i="8" s="1"/>
  <c r="BO184" i="8"/>
  <c r="F186" i="8"/>
  <c r="AQ185" i="8"/>
  <c r="BC185" i="8" s="1"/>
  <c r="AP185" i="8"/>
  <c r="BB185" i="8" s="1"/>
  <c r="AM185" i="8"/>
  <c r="AY185" i="8" s="1"/>
  <c r="AO185" i="8"/>
  <c r="BA185" i="8" s="1"/>
  <c r="AS184" i="8"/>
  <c r="BE184" i="8" s="1"/>
  <c r="BL184" i="8"/>
  <c r="BV184" i="8" s="1"/>
  <c r="S184" i="8"/>
  <c r="AX184" i="8" s="1"/>
  <c r="BJ184" i="8" s="1"/>
  <c r="AT184" i="8"/>
  <c r="BF184" i="8" s="1"/>
  <c r="BM184" i="8"/>
  <c r="BW184" i="8" s="1"/>
  <c r="BT185" i="7"/>
  <c r="Y186" i="7"/>
  <c r="BP185" i="7"/>
  <c r="BS185" i="7"/>
  <c r="BQ184" i="7"/>
  <c r="AL184" i="7"/>
  <c r="AN184" i="7"/>
  <c r="AZ184" i="7" s="1"/>
  <c r="R184" i="7"/>
  <c r="BK184" i="7"/>
  <c r="AR184" i="7"/>
  <c r="BD184" i="7" s="1"/>
  <c r="AP185" i="7"/>
  <c r="BB185" i="7" s="1"/>
  <c r="AM185" i="7"/>
  <c r="AY185" i="7" s="1"/>
  <c r="AO185" i="7"/>
  <c r="BA185" i="7" s="1"/>
  <c r="F186" i="7"/>
  <c r="AQ185" i="7"/>
  <c r="BC185" i="7" s="1"/>
  <c r="AV184" i="7"/>
  <c r="BH184" i="7" s="1"/>
  <c r="BO184" i="7"/>
  <c r="AT184" i="7"/>
  <c r="BF184" i="7" s="1"/>
  <c r="BM184" i="7"/>
  <c r="BW184" i="7" s="1"/>
  <c r="S184" i="7"/>
  <c r="AX184" i="7" s="1"/>
  <c r="BJ184" i="7" s="1"/>
  <c r="AS184" i="7"/>
  <c r="BE184" i="7" s="1"/>
  <c r="BL184" i="7"/>
  <c r="BV184" i="7" s="1"/>
  <c r="BN184" i="7"/>
  <c r="BX184" i="7" s="1"/>
  <c r="AU184" i="7"/>
  <c r="BG184" i="7" s="1"/>
  <c r="AD184" i="6"/>
  <c r="AV184" i="6"/>
  <c r="U186" i="6"/>
  <c r="AX184" i="6"/>
  <c r="AZ184" i="6" s="1"/>
  <c r="AI184" i="6"/>
  <c r="AQ184" i="6" s="1"/>
  <c r="N184" i="6"/>
  <c r="AE184" i="6"/>
  <c r="AM184" i="6" s="1"/>
  <c r="AU184" i="6"/>
  <c r="AW184" i="6" s="1"/>
  <c r="O184" i="6"/>
  <c r="AL184" i="6" s="1"/>
  <c r="AT184" i="6" s="1"/>
  <c r="AH184" i="6"/>
  <c r="AP184" i="6" s="1"/>
  <c r="AJ185" i="6"/>
  <c r="AR185" i="6" s="1"/>
  <c r="F186" i="6"/>
  <c r="AF185" i="6"/>
  <c r="AN185" i="6" s="1"/>
  <c r="AD184" i="5"/>
  <c r="AV184" i="5"/>
  <c r="U186" i="5"/>
  <c r="N184" i="5"/>
  <c r="AE184" i="5"/>
  <c r="AM184" i="5" s="1"/>
  <c r="O184" i="5"/>
  <c r="AH184" i="5"/>
  <c r="AP184" i="5" s="1"/>
  <c r="AU184" i="5"/>
  <c r="AW184" i="5" s="1"/>
  <c r="AI184" i="5"/>
  <c r="AQ184" i="5" s="1"/>
  <c r="AX184" i="5"/>
  <c r="AF185" i="5"/>
  <c r="AN185" i="5" s="1"/>
  <c r="AG185" i="5"/>
  <c r="AO185" i="5" s="1"/>
  <c r="F186" i="5"/>
  <c r="AD184" i="4"/>
  <c r="AV184" i="4"/>
  <c r="U186" i="4"/>
  <c r="N184" i="4"/>
  <c r="AE184" i="4"/>
  <c r="AM184" i="4" s="1"/>
  <c r="O184" i="4"/>
  <c r="AL184" i="4" s="1"/>
  <c r="AT184" i="4" s="1"/>
  <c r="AH184" i="4"/>
  <c r="AP184" i="4" s="1"/>
  <c r="AU184" i="4"/>
  <c r="AW184" i="4" s="1"/>
  <c r="AI184" i="4"/>
  <c r="AQ184" i="4" s="1"/>
  <c r="AX184" i="4"/>
  <c r="AF185" i="4"/>
  <c r="AN185" i="4" s="1"/>
  <c r="AJ185" i="4"/>
  <c r="AR185" i="4" s="1"/>
  <c r="F186" i="4"/>
  <c r="BS185" i="3"/>
  <c r="BR185" i="3"/>
  <c r="S186" i="3"/>
  <c r="Z185" i="3"/>
  <c r="AX184" i="3"/>
  <c r="BV184" i="3" s="1"/>
  <c r="BQ184" i="3"/>
  <c r="BD183" i="3"/>
  <c r="BJ183" i="3" s="1"/>
  <c r="BP183" i="3"/>
  <c r="CB183" i="3" s="1"/>
  <c r="CH183" i="3" s="1"/>
  <c r="CJ183" i="3"/>
  <c r="AF183" i="3"/>
  <c r="AL183" i="3" s="1"/>
  <c r="CI183" i="3"/>
  <c r="BL184" i="3"/>
  <c r="BX184" i="3" s="1"/>
  <c r="CD184" i="3" s="1"/>
  <c r="AZ184" i="3"/>
  <c r="BF184" i="3" s="1"/>
  <c r="AR184" i="3"/>
  <c r="AY184" i="3"/>
  <c r="BE184" i="3" s="1"/>
  <c r="BK184" i="3"/>
  <c r="BW184" i="3" s="1"/>
  <c r="CC184" i="3" s="1"/>
  <c r="BC184" i="3"/>
  <c r="BI184" i="3" s="1"/>
  <c r="BO184" i="3"/>
  <c r="CA184" i="3" s="1"/>
  <c r="CG184" i="3" s="1"/>
  <c r="M184" i="3"/>
  <c r="AA184" i="3"/>
  <c r="AG184" i="3" s="1"/>
  <c r="BB184" i="3"/>
  <c r="BH184" i="3" s="1"/>
  <c r="BN184" i="3"/>
  <c r="BZ184" i="3" s="1"/>
  <c r="CF184" i="3" s="1"/>
  <c r="AD185" i="3"/>
  <c r="AJ185" i="3" s="1"/>
  <c r="F186" i="3"/>
  <c r="AC185" i="3"/>
  <c r="AI185" i="3" s="1"/>
  <c r="AE185" i="3"/>
  <c r="AK185" i="3" s="1"/>
  <c r="AB185" i="3"/>
  <c r="AH185" i="3" s="1"/>
  <c r="BA184" i="3"/>
  <c r="BG184" i="3" s="1"/>
  <c r="BM184" i="3"/>
  <c r="BY184" i="3" s="1"/>
  <c r="CE184" i="3" s="1"/>
  <c r="AX184" i="2"/>
  <c r="BV184" i="2" s="1"/>
  <c r="BQ184" i="2"/>
  <c r="BT185" i="2"/>
  <c r="Z185" i="2"/>
  <c r="BS185" i="2"/>
  <c r="S186" i="2"/>
  <c r="BR185" i="2"/>
  <c r="BD183" i="2"/>
  <c r="BJ183" i="2" s="1"/>
  <c r="BP183" i="2"/>
  <c r="CB183" i="2" s="1"/>
  <c r="CH183" i="2" s="1"/>
  <c r="BB184" i="2"/>
  <c r="BH184" i="2" s="1"/>
  <c r="BN184" i="2"/>
  <c r="BZ184" i="2" s="1"/>
  <c r="CF184" i="2" s="1"/>
  <c r="AB185" i="2"/>
  <c r="AH185" i="2" s="1"/>
  <c r="F186" i="2"/>
  <c r="AE185" i="2"/>
  <c r="AK185" i="2" s="1"/>
  <c r="AD185" i="2"/>
  <c r="AJ185" i="2" s="1"/>
  <c r="AC185" i="2"/>
  <c r="AI185" i="2" s="1"/>
  <c r="BM184" i="2"/>
  <c r="BY184" i="2" s="1"/>
  <c r="CE184" i="2" s="1"/>
  <c r="BA184" i="2"/>
  <c r="BG184" i="2" s="1"/>
  <c r="M184" i="2"/>
  <c r="AA184" i="2"/>
  <c r="AG184" i="2" s="1"/>
  <c r="BC184" i="2"/>
  <c r="BI184" i="2" s="1"/>
  <c r="BO184" i="2"/>
  <c r="CA184" i="2" s="1"/>
  <c r="CG184" i="2" s="1"/>
  <c r="AR184" i="2"/>
  <c r="AY184" i="2"/>
  <c r="BE184" i="2" s="1"/>
  <c r="BK184" i="2"/>
  <c r="BW184" i="2" s="1"/>
  <c r="CC184" i="2" s="1"/>
  <c r="AZ184" i="2"/>
  <c r="BF184" i="2" s="1"/>
  <c r="BL184" i="2"/>
  <c r="BX184" i="2" s="1"/>
  <c r="CD184" i="2" s="1"/>
  <c r="AF183" i="2"/>
  <c r="AL183" i="2" s="1"/>
  <c r="CI183" i="2"/>
  <c r="AX184" i="1"/>
  <c r="BQ184" i="1"/>
  <c r="BR185" i="1"/>
  <c r="BS185" i="1"/>
  <c r="BT185" i="1"/>
  <c r="BU185" i="1"/>
  <c r="S186" i="1"/>
  <c r="BD183" i="1"/>
  <c r="BJ183" i="1" s="1"/>
  <c r="BP183" i="1"/>
  <c r="CB183" i="1" s="1"/>
  <c r="CH183" i="1" s="1"/>
  <c r="M184" i="1"/>
  <c r="AA184" i="1"/>
  <c r="AG184" i="1" s="1"/>
  <c r="AR184" i="1"/>
  <c r="AY184" i="1"/>
  <c r="BE184" i="1" s="1"/>
  <c r="BK184" i="1"/>
  <c r="BW184" i="1" s="1"/>
  <c r="CC184" i="1" s="1"/>
  <c r="AZ184" i="1"/>
  <c r="BF184" i="1" s="1"/>
  <c r="BL184" i="1"/>
  <c r="BX184" i="1" s="1"/>
  <c r="CD184" i="1" s="1"/>
  <c r="BA184" i="1"/>
  <c r="BG184" i="1" s="1"/>
  <c r="BM184" i="1"/>
  <c r="BY184" i="1" s="1"/>
  <c r="CE184" i="1" s="1"/>
  <c r="BB184" i="1"/>
  <c r="BH184" i="1" s="1"/>
  <c r="BN184" i="1"/>
  <c r="BZ184" i="1" s="1"/>
  <c r="CF184" i="1" s="1"/>
  <c r="BC184" i="1"/>
  <c r="BI184" i="1" s="1"/>
  <c r="BO184" i="1"/>
  <c r="CA184" i="1" s="1"/>
  <c r="CG184" i="1" s="1"/>
  <c r="AB185" i="1"/>
  <c r="AH185" i="1" s="1"/>
  <c r="AC185" i="1"/>
  <c r="AI185" i="1" s="1"/>
  <c r="AD185" i="1"/>
  <c r="AJ185" i="1" s="1"/>
  <c r="AE185" i="1"/>
  <c r="AK185" i="1" s="1"/>
  <c r="F186" i="1"/>
  <c r="BP184" i="9"/>
  <c r="AZ183" i="6"/>
  <c r="AC184" i="5"/>
  <c r="AK183" i="5"/>
  <c r="AS183" i="5" s="1"/>
  <c r="AY184" i="4"/>
  <c r="AC184" i="6"/>
  <c r="BZ183" i="3"/>
  <c r="CF183" i="3" s="1"/>
  <c r="BY183" i="3"/>
  <c r="CE183" i="3" s="1"/>
  <c r="AB184" i="3"/>
  <c r="AH184" i="3" s="1"/>
  <c r="AE184" i="3"/>
  <c r="AK184" i="3" s="1"/>
  <c r="AC184" i="3"/>
  <c r="AI184" i="3" s="1"/>
  <c r="AD184" i="3"/>
  <c r="AJ184" i="3" s="1"/>
  <c r="BT184" i="2"/>
  <c r="BS184" i="2"/>
  <c r="BU184" i="2"/>
  <c r="Z184" i="2"/>
  <c r="Z184" i="1"/>
  <c r="BR184" i="9"/>
  <c r="BS184" i="9"/>
  <c r="BP184" i="8"/>
  <c r="BT184" i="7"/>
  <c r="AC184" i="4"/>
  <c r="Z184" i="3"/>
  <c r="AY184" i="5"/>
  <c r="AK184" i="9"/>
  <c r="BT184" i="8"/>
  <c r="BP184" i="7"/>
  <c r="AJ184" i="5"/>
  <c r="AR184" i="5" s="1"/>
  <c r="BS184" i="3"/>
  <c r="AW183" i="9"/>
  <c r="BI183" i="9" s="1"/>
  <c r="AM184" i="9"/>
  <c r="AY184" i="9" s="1"/>
  <c r="AM184" i="8"/>
  <c r="AY184" i="8" s="1"/>
  <c r="AW183" i="8"/>
  <c r="BI183" i="8" s="1"/>
  <c r="AW183" i="7"/>
  <c r="BI183" i="7" s="1"/>
  <c r="AM184" i="7"/>
  <c r="AY184" i="7" s="1"/>
  <c r="AK183" i="4"/>
  <c r="AS183" i="4" s="1"/>
  <c r="AF183" i="1"/>
  <c r="AL183" i="1" s="1"/>
  <c r="AZ184" i="4" l="1"/>
  <c r="AL184" i="5"/>
  <c r="AT184" i="5" s="1"/>
  <c r="AZ184" i="5"/>
  <c r="BR186" i="9"/>
  <c r="Y187" i="9"/>
  <c r="AL185" i="9"/>
  <c r="BQ185" i="9"/>
  <c r="AW184" i="9"/>
  <c r="BI184" i="9" s="1"/>
  <c r="S185" i="9"/>
  <c r="AX185" i="9" s="1"/>
  <c r="BJ185" i="9" s="1"/>
  <c r="AS185" i="9"/>
  <c r="BE185" i="9" s="1"/>
  <c r="BL185" i="9"/>
  <c r="BV185" i="9" s="1"/>
  <c r="AQ186" i="9"/>
  <c r="BC186" i="9" s="1"/>
  <c r="AP186" i="9"/>
  <c r="BB186" i="9" s="1"/>
  <c r="F187" i="9"/>
  <c r="AO186" i="9"/>
  <c r="BA186" i="9" s="1"/>
  <c r="AU185" i="9"/>
  <c r="BG185" i="9" s="1"/>
  <c r="BN185" i="9"/>
  <c r="R185" i="9"/>
  <c r="AN185" i="9"/>
  <c r="AZ185" i="9" s="1"/>
  <c r="BK185" i="9"/>
  <c r="AR185" i="9"/>
  <c r="BD185" i="9" s="1"/>
  <c r="AT185" i="9"/>
  <c r="BF185" i="9" s="1"/>
  <c r="BM185" i="9"/>
  <c r="BW185" i="9" s="1"/>
  <c r="BO185" i="9"/>
  <c r="AV185" i="9"/>
  <c r="BH185" i="9" s="1"/>
  <c r="BQ185" i="8"/>
  <c r="AL185" i="8"/>
  <c r="BS186" i="8"/>
  <c r="Y187" i="8"/>
  <c r="BO185" i="8"/>
  <c r="AV185" i="8"/>
  <c r="BH185" i="8" s="1"/>
  <c r="AO186" i="8"/>
  <c r="BA186" i="8" s="1"/>
  <c r="AP186" i="8"/>
  <c r="BB186" i="8" s="1"/>
  <c r="AQ186" i="8"/>
  <c r="BC186" i="8" s="1"/>
  <c r="F187" i="8"/>
  <c r="AN185" i="8"/>
  <c r="AZ185" i="8" s="1"/>
  <c r="R185" i="8"/>
  <c r="BM185" i="8"/>
  <c r="AT185" i="8"/>
  <c r="BF185" i="8" s="1"/>
  <c r="AR185" i="8"/>
  <c r="BD185" i="8" s="1"/>
  <c r="BK185" i="8"/>
  <c r="S185" i="8"/>
  <c r="AX185" i="8" s="1"/>
  <c r="BJ185" i="8" s="1"/>
  <c r="AS185" i="8"/>
  <c r="BE185" i="8" s="1"/>
  <c r="BL185" i="8"/>
  <c r="BV185" i="8" s="1"/>
  <c r="BN185" i="8"/>
  <c r="BX185" i="8" s="1"/>
  <c r="AU185" i="8"/>
  <c r="BG185" i="8" s="1"/>
  <c r="BT186" i="7"/>
  <c r="BS186" i="7"/>
  <c r="Y187" i="7"/>
  <c r="AL185" i="7"/>
  <c r="BQ185" i="7"/>
  <c r="AW184" i="7"/>
  <c r="BI184" i="7" s="1"/>
  <c r="BL185" i="7"/>
  <c r="BV185" i="7" s="1"/>
  <c r="AS185" i="7"/>
  <c r="BE185" i="7" s="1"/>
  <c r="S185" i="7"/>
  <c r="AX185" i="7" s="1"/>
  <c r="BJ185" i="7" s="1"/>
  <c r="BN185" i="7"/>
  <c r="BX185" i="7" s="1"/>
  <c r="AU185" i="7"/>
  <c r="BG185" i="7" s="1"/>
  <c r="BK185" i="7"/>
  <c r="BU185" i="7" s="1"/>
  <c r="AR185" i="7"/>
  <c r="BD185" i="7" s="1"/>
  <c r="AT185" i="7"/>
  <c r="BF185" i="7" s="1"/>
  <c r="BM185" i="7"/>
  <c r="AQ186" i="7"/>
  <c r="BC186" i="7" s="1"/>
  <c r="AP186" i="7"/>
  <c r="BB186" i="7" s="1"/>
  <c r="F187" i="7"/>
  <c r="AO186" i="7"/>
  <c r="BA186" i="7" s="1"/>
  <c r="R185" i="7"/>
  <c r="AN185" i="7"/>
  <c r="AZ185" i="7" s="1"/>
  <c r="AV185" i="7"/>
  <c r="BH185" i="7" s="1"/>
  <c r="BO185" i="7"/>
  <c r="BY185" i="7" s="1"/>
  <c r="AD185" i="6"/>
  <c r="AV185" i="6"/>
  <c r="U187" i="6"/>
  <c r="AK184" i="6"/>
  <c r="AS184" i="6" s="1"/>
  <c r="N185" i="6"/>
  <c r="AE185" i="6"/>
  <c r="AM185" i="6" s="1"/>
  <c r="O185" i="6"/>
  <c r="AL185" i="6" s="1"/>
  <c r="AT185" i="6" s="1"/>
  <c r="AH185" i="6"/>
  <c r="AP185" i="6" s="1"/>
  <c r="AU185" i="6"/>
  <c r="AW185" i="6" s="1"/>
  <c r="F187" i="6"/>
  <c r="AX185" i="6"/>
  <c r="AI185" i="6"/>
  <c r="AQ185" i="6" s="1"/>
  <c r="AD185" i="5"/>
  <c r="AV185" i="5"/>
  <c r="U187" i="5"/>
  <c r="N185" i="5"/>
  <c r="AE185" i="5"/>
  <c r="AM185" i="5" s="1"/>
  <c r="O185" i="5"/>
  <c r="AL185" i="5" s="1"/>
  <c r="AT185" i="5" s="1"/>
  <c r="AH185" i="5"/>
  <c r="AP185" i="5" s="1"/>
  <c r="AU185" i="5"/>
  <c r="AW185" i="5" s="1"/>
  <c r="AI185" i="5"/>
  <c r="AQ185" i="5" s="1"/>
  <c r="AX185" i="5"/>
  <c r="AF186" i="5"/>
  <c r="AN186" i="5" s="1"/>
  <c r="AG186" i="5"/>
  <c r="AO186" i="5" s="1"/>
  <c r="AJ186" i="5"/>
  <c r="AR186" i="5" s="1"/>
  <c r="F187" i="5"/>
  <c r="AD185" i="4"/>
  <c r="AV185" i="4"/>
  <c r="U187" i="4"/>
  <c r="N185" i="4"/>
  <c r="AE185" i="4"/>
  <c r="AM185" i="4" s="1"/>
  <c r="O185" i="4"/>
  <c r="AL185" i="4" s="1"/>
  <c r="AT185" i="4" s="1"/>
  <c r="AH185" i="4"/>
  <c r="AP185" i="4" s="1"/>
  <c r="AU185" i="4"/>
  <c r="AW185" i="4" s="1"/>
  <c r="AI185" i="4"/>
  <c r="AQ185" i="4" s="1"/>
  <c r="AX185" i="4"/>
  <c r="AF186" i="4"/>
  <c r="AN186" i="4" s="1"/>
  <c r="F187" i="4"/>
  <c r="BQ185" i="3"/>
  <c r="AX185" i="3"/>
  <c r="BV185" i="3" s="1"/>
  <c r="BS186" i="3"/>
  <c r="BU186" i="3"/>
  <c r="S187" i="3"/>
  <c r="BT186" i="3"/>
  <c r="BD184" i="3"/>
  <c r="BJ184" i="3" s="1"/>
  <c r="BP184" i="3"/>
  <c r="CB184" i="3" s="1"/>
  <c r="CH184" i="3" s="1"/>
  <c r="CI184" i="3"/>
  <c r="AF184" i="3"/>
  <c r="AL184" i="3" s="1"/>
  <c r="CJ184" i="3"/>
  <c r="AR185" i="3"/>
  <c r="AY185" i="3"/>
  <c r="BE185" i="3" s="1"/>
  <c r="BK185" i="3"/>
  <c r="BW185" i="3" s="1"/>
  <c r="CC185" i="3" s="1"/>
  <c r="BB185" i="3"/>
  <c r="BH185" i="3" s="1"/>
  <c r="BN185" i="3"/>
  <c r="BZ185" i="3" s="1"/>
  <c r="CF185" i="3" s="1"/>
  <c r="AC186" i="3"/>
  <c r="AI186" i="3" s="1"/>
  <c r="AB186" i="3"/>
  <c r="AH186" i="3" s="1"/>
  <c r="AE186" i="3"/>
  <c r="AK186" i="3" s="1"/>
  <c r="AD186" i="3"/>
  <c r="AJ186" i="3" s="1"/>
  <c r="F187" i="3"/>
  <c r="AZ185" i="3"/>
  <c r="BF185" i="3" s="1"/>
  <c r="BL185" i="3"/>
  <c r="BX185" i="3" s="1"/>
  <c r="CD185" i="3" s="1"/>
  <c r="AA185" i="3"/>
  <c r="AG185" i="3" s="1"/>
  <c r="M185" i="3"/>
  <c r="BC185" i="3"/>
  <c r="BI185" i="3" s="1"/>
  <c r="BO185" i="3"/>
  <c r="CA185" i="3" s="1"/>
  <c r="CG185" i="3" s="1"/>
  <c r="BA185" i="3"/>
  <c r="BG185" i="3" s="1"/>
  <c r="BM185" i="3"/>
  <c r="BY185" i="3" s="1"/>
  <c r="CE185" i="3" s="1"/>
  <c r="S187" i="2"/>
  <c r="BU186" i="2"/>
  <c r="BS186" i="2"/>
  <c r="AX185" i="2"/>
  <c r="BV185" i="2" s="1"/>
  <c r="BQ185" i="2"/>
  <c r="AY185" i="2"/>
  <c r="BE185" i="2" s="1"/>
  <c r="AR185" i="2"/>
  <c r="BK185" i="2"/>
  <c r="BW185" i="2" s="1"/>
  <c r="CC185" i="2" s="1"/>
  <c r="BC185" i="2"/>
  <c r="BI185" i="2" s="1"/>
  <c r="BO185" i="2"/>
  <c r="CA185" i="2" s="1"/>
  <c r="CG185" i="2" s="1"/>
  <c r="F187" i="2"/>
  <c r="M185" i="2"/>
  <c r="AA185" i="2"/>
  <c r="AG185" i="2" s="1"/>
  <c r="AZ185" i="2"/>
  <c r="BF185" i="2" s="1"/>
  <c r="BL185" i="2"/>
  <c r="BX185" i="2" s="1"/>
  <c r="CD185" i="2" s="1"/>
  <c r="BB185" i="2"/>
  <c r="BH185" i="2" s="1"/>
  <c r="BN185" i="2"/>
  <c r="BZ185" i="2" s="1"/>
  <c r="CF185" i="2" s="1"/>
  <c r="BA185" i="2"/>
  <c r="BG185" i="2" s="1"/>
  <c r="BM185" i="2"/>
  <c r="BY185" i="2" s="1"/>
  <c r="CE185" i="2" s="1"/>
  <c r="CI184" i="2"/>
  <c r="AF184" i="2"/>
  <c r="AL184" i="2" s="1"/>
  <c r="BD184" i="2"/>
  <c r="BJ184" i="2" s="1"/>
  <c r="BP184" i="2"/>
  <c r="CB184" i="2" s="1"/>
  <c r="CH184" i="2" s="1"/>
  <c r="AX185" i="1"/>
  <c r="BQ185" i="1"/>
  <c r="BR186" i="1"/>
  <c r="BS186" i="1"/>
  <c r="BT186" i="1"/>
  <c r="BU186" i="1"/>
  <c r="S187" i="1"/>
  <c r="AF184" i="1"/>
  <c r="AL184" i="1" s="1"/>
  <c r="BD184" i="1"/>
  <c r="BJ184" i="1" s="1"/>
  <c r="BP184" i="1"/>
  <c r="M185" i="1"/>
  <c r="AA185" i="1"/>
  <c r="AG185" i="1" s="1"/>
  <c r="AR185" i="1"/>
  <c r="AY185" i="1"/>
  <c r="BE185" i="1" s="1"/>
  <c r="BK185" i="1"/>
  <c r="BW185" i="1" s="1"/>
  <c r="CC185" i="1" s="1"/>
  <c r="AZ185" i="1"/>
  <c r="BF185" i="1" s="1"/>
  <c r="BL185" i="1"/>
  <c r="BX185" i="1" s="1"/>
  <c r="CD185" i="1" s="1"/>
  <c r="BA185" i="1"/>
  <c r="BG185" i="1" s="1"/>
  <c r="BM185" i="1"/>
  <c r="BY185" i="1" s="1"/>
  <c r="CE185" i="1" s="1"/>
  <c r="BB185" i="1"/>
  <c r="BH185" i="1" s="1"/>
  <c r="BN185" i="1"/>
  <c r="BZ185" i="1" s="1"/>
  <c r="CF185" i="1" s="1"/>
  <c r="BC185" i="1"/>
  <c r="BI185" i="1" s="1"/>
  <c r="BO185" i="1"/>
  <c r="CA185" i="1" s="1"/>
  <c r="CG185" i="1" s="1"/>
  <c r="AB186" i="1"/>
  <c r="AH186" i="1" s="1"/>
  <c r="AC186" i="1"/>
  <c r="AI186" i="1" s="1"/>
  <c r="AD186" i="1"/>
  <c r="AJ186" i="1" s="1"/>
  <c r="AE186" i="1"/>
  <c r="AK186" i="1" s="1"/>
  <c r="F187" i="1"/>
  <c r="BR185" i="8"/>
  <c r="BU184" i="8"/>
  <c r="AK185" i="7"/>
  <c r="AC185" i="5"/>
  <c r="AY185" i="5"/>
  <c r="BV184" i="1"/>
  <c r="Z185" i="1"/>
  <c r="BU185" i="2"/>
  <c r="BP185" i="9"/>
  <c r="BY184" i="8"/>
  <c r="AY185" i="6"/>
  <c r="AY185" i="4"/>
  <c r="BT185" i="8"/>
  <c r="AG185" i="4"/>
  <c r="AO185" i="4" s="1"/>
  <c r="BU185" i="3"/>
  <c r="BU184" i="7"/>
  <c r="BT185" i="9"/>
  <c r="BS185" i="9"/>
  <c r="AK185" i="8"/>
  <c r="BR185" i="7"/>
  <c r="AC185" i="6"/>
  <c r="AG185" i="6"/>
  <c r="AO185" i="6" s="1"/>
  <c r="AC185" i="4"/>
  <c r="BT185" i="3"/>
  <c r="AK185" i="9"/>
  <c r="BW184" i="9"/>
  <c r="BU184" i="9"/>
  <c r="BX184" i="9"/>
  <c r="BP185" i="8"/>
  <c r="BY184" i="7"/>
  <c r="AJ185" i="5"/>
  <c r="AR185" i="5" s="1"/>
  <c r="AK184" i="5"/>
  <c r="AS184" i="5" s="1"/>
  <c r="AK184" i="4"/>
  <c r="AS184" i="4" s="1"/>
  <c r="BT187" i="9" l="1"/>
  <c r="BR187" i="9"/>
  <c r="Y188" i="9"/>
  <c r="BS187" i="9"/>
  <c r="AL186" i="9"/>
  <c r="BQ186" i="9"/>
  <c r="R186" i="9"/>
  <c r="AN186" i="9"/>
  <c r="AZ186" i="9" s="1"/>
  <c r="BM186" i="9"/>
  <c r="BW186" i="9" s="1"/>
  <c r="AT186" i="9"/>
  <c r="BF186" i="9" s="1"/>
  <c r="AU186" i="9"/>
  <c r="BG186" i="9" s="1"/>
  <c r="BN186" i="9"/>
  <c r="AM186" i="9"/>
  <c r="AY186" i="9" s="1"/>
  <c r="S186" i="9"/>
  <c r="AX186" i="9" s="1"/>
  <c r="BJ186" i="9" s="1"/>
  <c r="AS186" i="9"/>
  <c r="BE186" i="9" s="1"/>
  <c r="BL186" i="9"/>
  <c r="BV186" i="9" s="1"/>
  <c r="AV186" i="9"/>
  <c r="BH186" i="9" s="1"/>
  <c r="BO186" i="9"/>
  <c r="AM187" i="9"/>
  <c r="AY187" i="9" s="1"/>
  <c r="AP187" i="9"/>
  <c r="BB187" i="9" s="1"/>
  <c r="AQ187" i="9"/>
  <c r="BC187" i="9" s="1"/>
  <c r="F188" i="9"/>
  <c r="AO187" i="9"/>
  <c r="BA187" i="9" s="1"/>
  <c r="BK186" i="9"/>
  <c r="AR186" i="9"/>
  <c r="BD186" i="9" s="1"/>
  <c r="AW185" i="9"/>
  <c r="BI185" i="9" s="1"/>
  <c r="BQ186" i="8"/>
  <c r="AL186" i="8"/>
  <c r="BR187" i="8"/>
  <c r="BT187" i="8"/>
  <c r="Y188" i="8"/>
  <c r="AK187" i="8"/>
  <c r="BP187" i="8"/>
  <c r="S186" i="8"/>
  <c r="AX186" i="8" s="1"/>
  <c r="BJ186" i="8" s="1"/>
  <c r="AS186" i="8"/>
  <c r="BE186" i="8" s="1"/>
  <c r="BL186" i="8"/>
  <c r="BV186" i="8" s="1"/>
  <c r="AT186" i="8"/>
  <c r="BF186" i="8" s="1"/>
  <c r="BM186" i="8"/>
  <c r="BN186" i="8"/>
  <c r="BX186" i="8" s="1"/>
  <c r="AU186" i="8"/>
  <c r="BG186" i="8" s="1"/>
  <c r="AV186" i="8"/>
  <c r="BH186" i="8" s="1"/>
  <c r="BO186" i="8"/>
  <c r="AM186" i="8"/>
  <c r="AY186" i="8" s="1"/>
  <c r="AR186" i="8"/>
  <c r="BD186" i="8" s="1"/>
  <c r="BK186" i="8"/>
  <c r="AQ187" i="8"/>
  <c r="BC187" i="8" s="1"/>
  <c r="AO187" i="8"/>
  <c r="BA187" i="8" s="1"/>
  <c r="AM187" i="8"/>
  <c r="AY187" i="8" s="1"/>
  <c r="AP187" i="8"/>
  <c r="BB187" i="8" s="1"/>
  <c r="F188" i="8"/>
  <c r="R186" i="8"/>
  <c r="AN186" i="8"/>
  <c r="AZ186" i="8" s="1"/>
  <c r="AW185" i="8"/>
  <c r="BI185" i="8" s="1"/>
  <c r="AL186" i="7"/>
  <c r="BQ186" i="7"/>
  <c r="BP187" i="7"/>
  <c r="BS187" i="7"/>
  <c r="BR187" i="7"/>
  <c r="Y188" i="7"/>
  <c r="BK186" i="7"/>
  <c r="AR186" i="7"/>
  <c r="BD186" i="7" s="1"/>
  <c r="AV186" i="7"/>
  <c r="BH186" i="7" s="1"/>
  <c r="BO186" i="7"/>
  <c r="BY186" i="7" s="1"/>
  <c r="AM186" i="7"/>
  <c r="AY186" i="7" s="1"/>
  <c r="BL186" i="7"/>
  <c r="BV186" i="7" s="1"/>
  <c r="AS186" i="7"/>
  <c r="BE186" i="7" s="1"/>
  <c r="S186" i="7"/>
  <c r="AX186" i="7" s="1"/>
  <c r="BJ186" i="7" s="1"/>
  <c r="AU186" i="7"/>
  <c r="BG186" i="7" s="1"/>
  <c r="BN186" i="7"/>
  <c r="BX186" i="7" s="1"/>
  <c r="R186" i="7"/>
  <c r="AN186" i="7"/>
  <c r="AZ186" i="7" s="1"/>
  <c r="AP187" i="7"/>
  <c r="BB187" i="7" s="1"/>
  <c r="AM187" i="7"/>
  <c r="AY187" i="7" s="1"/>
  <c r="AO187" i="7"/>
  <c r="BA187" i="7" s="1"/>
  <c r="AQ187" i="7"/>
  <c r="BC187" i="7" s="1"/>
  <c r="F188" i="7"/>
  <c r="AT186" i="7"/>
  <c r="BF186" i="7" s="1"/>
  <c r="BM186" i="7"/>
  <c r="AW185" i="7"/>
  <c r="BI185" i="7" s="1"/>
  <c r="U188" i="6"/>
  <c r="AY187" i="6"/>
  <c r="AV186" i="6"/>
  <c r="AD186" i="6"/>
  <c r="AI186" i="6"/>
  <c r="AQ186" i="6" s="1"/>
  <c r="AX186" i="6"/>
  <c r="AH186" i="6"/>
  <c r="AP186" i="6" s="1"/>
  <c r="O186" i="6"/>
  <c r="AL186" i="6" s="1"/>
  <c r="AT186" i="6" s="1"/>
  <c r="AU186" i="6"/>
  <c r="AW186" i="6" s="1"/>
  <c r="AF187" i="6"/>
  <c r="AN187" i="6" s="1"/>
  <c r="AJ187" i="6"/>
  <c r="AR187" i="6" s="1"/>
  <c r="AG187" i="6"/>
  <c r="AO187" i="6" s="1"/>
  <c r="F188" i="6"/>
  <c r="N186" i="6"/>
  <c r="AE186" i="6"/>
  <c r="AM186" i="6" s="1"/>
  <c r="AD186" i="5"/>
  <c r="AV186" i="5"/>
  <c r="U188" i="5"/>
  <c r="N186" i="5"/>
  <c r="AE186" i="5"/>
  <c r="AM186" i="5" s="1"/>
  <c r="O186" i="5"/>
  <c r="AL186" i="5" s="1"/>
  <c r="AT186" i="5" s="1"/>
  <c r="AH186" i="5"/>
  <c r="AP186" i="5" s="1"/>
  <c r="AU186" i="5"/>
  <c r="AW186" i="5" s="1"/>
  <c r="AI186" i="5"/>
  <c r="AQ186" i="5" s="1"/>
  <c r="AX186" i="5"/>
  <c r="AF187" i="5"/>
  <c r="AN187" i="5" s="1"/>
  <c r="AG187" i="5"/>
  <c r="AO187" i="5" s="1"/>
  <c r="F188" i="5"/>
  <c r="AD186" i="4"/>
  <c r="AV186" i="4"/>
  <c r="U188" i="4"/>
  <c r="N186" i="4"/>
  <c r="AE186" i="4"/>
  <c r="AM186" i="4" s="1"/>
  <c r="O186" i="4"/>
  <c r="AL186" i="4" s="1"/>
  <c r="AT186" i="4" s="1"/>
  <c r="AH186" i="4"/>
  <c r="AP186" i="4" s="1"/>
  <c r="AU186" i="4"/>
  <c r="AW186" i="4" s="1"/>
  <c r="AI186" i="4"/>
  <c r="AQ186" i="4" s="1"/>
  <c r="AX186" i="4"/>
  <c r="AF187" i="4"/>
  <c r="AN187" i="4" s="1"/>
  <c r="AG187" i="4"/>
  <c r="AO187" i="4" s="1"/>
  <c r="AJ187" i="4"/>
  <c r="AR187" i="4" s="1"/>
  <c r="F188" i="4"/>
  <c r="BQ186" i="3"/>
  <c r="AX186" i="3"/>
  <c r="BU187" i="3"/>
  <c r="BR187" i="3"/>
  <c r="Z187" i="3"/>
  <c r="BT187" i="3"/>
  <c r="S188" i="3"/>
  <c r="BD185" i="3"/>
  <c r="BJ185" i="3" s="1"/>
  <c r="BP185" i="3"/>
  <c r="CB185" i="3" s="1"/>
  <c r="CH185" i="3" s="1"/>
  <c r="BA186" i="3"/>
  <c r="BG186" i="3" s="1"/>
  <c r="BM186" i="3"/>
  <c r="BY186" i="3" s="1"/>
  <c r="CE186" i="3" s="1"/>
  <c r="BN186" i="3"/>
  <c r="BZ186" i="3" s="1"/>
  <c r="CF186" i="3" s="1"/>
  <c r="BB186" i="3"/>
  <c r="BH186" i="3" s="1"/>
  <c r="AR186" i="3"/>
  <c r="AY186" i="3"/>
  <c r="BE186" i="3" s="1"/>
  <c r="BK186" i="3"/>
  <c r="BW186" i="3" s="1"/>
  <c r="CC186" i="3" s="1"/>
  <c r="M186" i="3"/>
  <c r="AA186" i="3"/>
  <c r="AG186" i="3" s="1"/>
  <c r="AZ186" i="3"/>
  <c r="BF186" i="3" s="1"/>
  <c r="BL186" i="3"/>
  <c r="BC186" i="3"/>
  <c r="BI186" i="3" s="1"/>
  <c r="BO186" i="3"/>
  <c r="CA186" i="3" s="1"/>
  <c r="CG186" i="3" s="1"/>
  <c r="AC187" i="3"/>
  <c r="AI187" i="3" s="1"/>
  <c r="F188" i="3"/>
  <c r="AD187" i="3"/>
  <c r="AJ187" i="3" s="1"/>
  <c r="AB187" i="3"/>
  <c r="AH187" i="3" s="1"/>
  <c r="AE187" i="3"/>
  <c r="AK187" i="3" s="1"/>
  <c r="AF185" i="3"/>
  <c r="AL185" i="3" s="1"/>
  <c r="CJ185" i="3"/>
  <c r="CI185" i="3"/>
  <c r="BU187" i="2"/>
  <c r="BS187" i="2"/>
  <c r="S188" i="2"/>
  <c r="BT187" i="2"/>
  <c r="AX186" i="2"/>
  <c r="BQ186" i="2"/>
  <c r="BD185" i="2"/>
  <c r="BJ185" i="2" s="1"/>
  <c r="BP185" i="2"/>
  <c r="CB185" i="2" s="1"/>
  <c r="CH185" i="2" s="1"/>
  <c r="AY186" i="2"/>
  <c r="BE186" i="2" s="1"/>
  <c r="BK186" i="2"/>
  <c r="BW186" i="2" s="1"/>
  <c r="CC186" i="2" s="1"/>
  <c r="AR186" i="2"/>
  <c r="BB186" i="2"/>
  <c r="BH186" i="2" s="1"/>
  <c r="BN186" i="2"/>
  <c r="BL186" i="2"/>
  <c r="AZ186" i="2"/>
  <c r="BF186" i="2" s="1"/>
  <c r="AA186" i="2"/>
  <c r="AG186" i="2" s="1"/>
  <c r="M186" i="2"/>
  <c r="AD187" i="2"/>
  <c r="AJ187" i="2" s="1"/>
  <c r="AC187" i="2"/>
  <c r="AI187" i="2" s="1"/>
  <c r="F188" i="2"/>
  <c r="BA186" i="2"/>
  <c r="BG186" i="2" s="1"/>
  <c r="BM186" i="2"/>
  <c r="BY186" i="2" s="1"/>
  <c r="CE186" i="2" s="1"/>
  <c r="BC186" i="2"/>
  <c r="BI186" i="2" s="1"/>
  <c r="BO186" i="2"/>
  <c r="CA186" i="2" s="1"/>
  <c r="CG186" i="2" s="1"/>
  <c r="AF185" i="2"/>
  <c r="AL185" i="2" s="1"/>
  <c r="CI185" i="2"/>
  <c r="AX186" i="1"/>
  <c r="BQ186" i="1"/>
  <c r="BR187" i="1"/>
  <c r="BS187" i="1"/>
  <c r="BT187" i="1"/>
  <c r="BU187" i="1"/>
  <c r="S188" i="1"/>
  <c r="AF185" i="1"/>
  <c r="AL185" i="1" s="1"/>
  <c r="BD185" i="1"/>
  <c r="BJ185" i="1" s="1"/>
  <c r="BP185" i="1"/>
  <c r="M186" i="1"/>
  <c r="AA186" i="1"/>
  <c r="AG186" i="1" s="1"/>
  <c r="AR186" i="1"/>
  <c r="AY186" i="1"/>
  <c r="BE186" i="1" s="1"/>
  <c r="BK186" i="1"/>
  <c r="BW186" i="1" s="1"/>
  <c r="CC186" i="1" s="1"/>
  <c r="AZ186" i="1"/>
  <c r="BF186" i="1" s="1"/>
  <c r="BL186" i="1"/>
  <c r="BX186" i="1" s="1"/>
  <c r="CD186" i="1" s="1"/>
  <c r="BA186" i="1"/>
  <c r="BG186" i="1" s="1"/>
  <c r="BM186" i="1"/>
  <c r="BY186" i="1" s="1"/>
  <c r="CE186" i="1" s="1"/>
  <c r="BB186" i="1"/>
  <c r="BH186" i="1" s="1"/>
  <c r="BN186" i="1"/>
  <c r="BZ186" i="1" s="1"/>
  <c r="CF186" i="1" s="1"/>
  <c r="BC186" i="1"/>
  <c r="BI186" i="1" s="1"/>
  <c r="BO186" i="1"/>
  <c r="CA186" i="1" s="1"/>
  <c r="CG186" i="1" s="1"/>
  <c r="AB187" i="1"/>
  <c r="AH187" i="1" s="1"/>
  <c r="AC187" i="1"/>
  <c r="AI187" i="1" s="1"/>
  <c r="AD187" i="1"/>
  <c r="AJ187" i="1" s="1"/>
  <c r="AE187" i="1"/>
  <c r="AK187" i="1" s="1"/>
  <c r="F188" i="1"/>
  <c r="BX185" i="9"/>
  <c r="BY185" i="9"/>
  <c r="AK186" i="7"/>
  <c r="Z186" i="3"/>
  <c r="AG186" i="6"/>
  <c r="AO186" i="6" s="1"/>
  <c r="AF186" i="6"/>
  <c r="AN186" i="6" s="1"/>
  <c r="AJ186" i="6"/>
  <c r="AR186" i="6" s="1"/>
  <c r="AZ185" i="6"/>
  <c r="AC186" i="5"/>
  <c r="AY186" i="5"/>
  <c r="AK185" i="5"/>
  <c r="AS185" i="5" s="1"/>
  <c r="AZ185" i="5"/>
  <c r="AY186" i="4"/>
  <c r="AZ185" i="4"/>
  <c r="AG186" i="4"/>
  <c r="AO186" i="4" s="1"/>
  <c r="AJ186" i="4"/>
  <c r="AR186" i="4" s="1"/>
  <c r="BR186" i="2"/>
  <c r="AB186" i="2"/>
  <c r="AH186" i="2" s="1"/>
  <c r="AE186" i="2"/>
  <c r="AK186" i="2" s="1"/>
  <c r="AC186" i="2"/>
  <c r="AI186" i="2" s="1"/>
  <c r="AD186" i="2"/>
  <c r="AJ186" i="2" s="1"/>
  <c r="BV185" i="1"/>
  <c r="Z186" i="1"/>
  <c r="CB184" i="1"/>
  <c r="CH184" i="1" s="1"/>
  <c r="BT186" i="2"/>
  <c r="AK186" i="9"/>
  <c r="BU185" i="9"/>
  <c r="BW185" i="7"/>
  <c r="AC186" i="4"/>
  <c r="BT186" i="8"/>
  <c r="BP186" i="7"/>
  <c r="AK185" i="4"/>
  <c r="AS185" i="4" s="1"/>
  <c r="BT186" i="9"/>
  <c r="BP186" i="9"/>
  <c r="BR186" i="8"/>
  <c r="BY185" i="8"/>
  <c r="AY186" i="6"/>
  <c r="AK185" i="6"/>
  <c r="AS185" i="6" s="1"/>
  <c r="BP186" i="8"/>
  <c r="BW185" i="8"/>
  <c r="BU185" i="8"/>
  <c r="AC186" i="6"/>
  <c r="BS186" i="9"/>
  <c r="AK186" i="8"/>
  <c r="BR186" i="7"/>
  <c r="BR186" i="3"/>
  <c r="Z186" i="2"/>
  <c r="BQ187" i="9" l="1"/>
  <c r="AL187" i="9"/>
  <c r="BP188" i="9"/>
  <c r="BR188" i="9"/>
  <c r="BS188" i="9"/>
  <c r="Y189" i="9"/>
  <c r="AW186" i="9"/>
  <c r="BI186" i="9" s="1"/>
  <c r="AN187" i="9"/>
  <c r="AZ187" i="9" s="1"/>
  <c r="R187" i="9"/>
  <c r="BM187" i="9"/>
  <c r="BW187" i="9" s="1"/>
  <c r="AT187" i="9"/>
  <c r="BF187" i="9" s="1"/>
  <c r="BN187" i="9"/>
  <c r="BX187" i="9" s="1"/>
  <c r="AU187" i="9"/>
  <c r="BG187" i="9" s="1"/>
  <c r="S187" i="9"/>
  <c r="AX187" i="9" s="1"/>
  <c r="BJ187" i="9" s="1"/>
  <c r="AS187" i="9"/>
  <c r="BE187" i="9" s="1"/>
  <c r="BL187" i="9"/>
  <c r="BV187" i="9" s="1"/>
  <c r="AV187" i="9"/>
  <c r="BH187" i="9" s="1"/>
  <c r="BO187" i="9"/>
  <c r="BY187" i="9" s="1"/>
  <c r="AR187" i="9"/>
  <c r="BD187" i="9" s="1"/>
  <c r="BK187" i="9"/>
  <c r="AO188" i="9"/>
  <c r="BA188" i="9" s="1"/>
  <c r="AQ188" i="9"/>
  <c r="BC188" i="9" s="1"/>
  <c r="F189" i="9"/>
  <c r="AP188" i="9"/>
  <c r="BB188" i="9" s="1"/>
  <c r="AL187" i="8"/>
  <c r="BQ187" i="8"/>
  <c r="Y189" i="8"/>
  <c r="BP188" i="8"/>
  <c r="BR188" i="8"/>
  <c r="BT188" i="8"/>
  <c r="BS188" i="8"/>
  <c r="AR187" i="8"/>
  <c r="BD187" i="8" s="1"/>
  <c r="BK187" i="8"/>
  <c r="BU187" i="8" s="1"/>
  <c r="R187" i="8"/>
  <c r="AN187" i="8"/>
  <c r="AZ187" i="8" s="1"/>
  <c r="S187" i="8"/>
  <c r="AX187" i="8" s="1"/>
  <c r="BJ187" i="8" s="1"/>
  <c r="BL187" i="8"/>
  <c r="BV187" i="8" s="1"/>
  <c r="AS187" i="8"/>
  <c r="BE187" i="8" s="1"/>
  <c r="BO187" i="8"/>
  <c r="BY187" i="8" s="1"/>
  <c r="AV187" i="8"/>
  <c r="BH187" i="8" s="1"/>
  <c r="AU187" i="8"/>
  <c r="BG187" i="8" s="1"/>
  <c r="BN187" i="8"/>
  <c r="BM187" i="8"/>
  <c r="BW187" i="8" s="1"/>
  <c r="AT187" i="8"/>
  <c r="BF187" i="8" s="1"/>
  <c r="AO188" i="8"/>
  <c r="BA188" i="8" s="1"/>
  <c r="AP188" i="8"/>
  <c r="BB188" i="8" s="1"/>
  <c r="AQ188" i="8"/>
  <c r="BC188" i="8" s="1"/>
  <c r="F189" i="8"/>
  <c r="BQ187" i="7"/>
  <c r="AL187" i="7"/>
  <c r="Y189" i="7"/>
  <c r="BT188" i="7"/>
  <c r="AW186" i="7"/>
  <c r="BI186" i="7" s="1"/>
  <c r="AR187" i="7"/>
  <c r="BD187" i="7" s="1"/>
  <c r="BK187" i="7"/>
  <c r="BU187" i="7" s="1"/>
  <c r="BN187" i="7"/>
  <c r="BX187" i="7" s="1"/>
  <c r="AU187" i="7"/>
  <c r="BG187" i="7" s="1"/>
  <c r="R187" i="7"/>
  <c r="AN187" i="7"/>
  <c r="AZ187" i="7" s="1"/>
  <c r="AS187" i="7"/>
  <c r="BE187" i="7" s="1"/>
  <c r="BL187" i="7"/>
  <c r="BV187" i="7" s="1"/>
  <c r="S187" i="7"/>
  <c r="AX187" i="7" s="1"/>
  <c r="BJ187" i="7" s="1"/>
  <c r="AV187" i="7"/>
  <c r="BH187" i="7" s="1"/>
  <c r="BO187" i="7"/>
  <c r="BM187" i="7"/>
  <c r="BW187" i="7" s="1"/>
  <c r="AT187" i="7"/>
  <c r="BF187" i="7" s="1"/>
  <c r="AO188" i="7"/>
  <c r="BA188" i="7" s="1"/>
  <c r="F189" i="7"/>
  <c r="AQ188" i="7"/>
  <c r="BC188" i="7" s="1"/>
  <c r="AP188" i="7"/>
  <c r="BB188" i="7" s="1"/>
  <c r="U189" i="6"/>
  <c r="AD187" i="6"/>
  <c r="AV187" i="6"/>
  <c r="AX187" i="6"/>
  <c r="AZ187" i="6" s="1"/>
  <c r="AI187" i="6"/>
  <c r="AQ187" i="6" s="1"/>
  <c r="N187" i="6"/>
  <c r="AE187" i="6"/>
  <c r="AM187" i="6" s="1"/>
  <c r="O187" i="6"/>
  <c r="AL187" i="6" s="1"/>
  <c r="AT187" i="6" s="1"/>
  <c r="AU187" i="6"/>
  <c r="AW187" i="6" s="1"/>
  <c r="AH187" i="6"/>
  <c r="AP187" i="6" s="1"/>
  <c r="AG188" i="6"/>
  <c r="AO188" i="6" s="1"/>
  <c r="F189" i="6"/>
  <c r="AD187" i="5"/>
  <c r="AV187" i="5"/>
  <c r="U189" i="5"/>
  <c r="AK186" i="5"/>
  <c r="AS186" i="5" s="1"/>
  <c r="N187" i="5"/>
  <c r="AE187" i="5"/>
  <c r="AM187" i="5" s="1"/>
  <c r="O187" i="5"/>
  <c r="AH187" i="5"/>
  <c r="AP187" i="5" s="1"/>
  <c r="AU187" i="5"/>
  <c r="AW187" i="5" s="1"/>
  <c r="AI187" i="5"/>
  <c r="AQ187" i="5" s="1"/>
  <c r="AX187" i="5"/>
  <c r="AF188" i="5"/>
  <c r="AN188" i="5" s="1"/>
  <c r="AG188" i="5"/>
  <c r="AO188" i="5" s="1"/>
  <c r="AJ188" i="5"/>
  <c r="AR188" i="5" s="1"/>
  <c r="F189" i="5"/>
  <c r="AD187" i="4"/>
  <c r="AV187" i="4"/>
  <c r="U189" i="4"/>
  <c r="AK186" i="4"/>
  <c r="AS186" i="4" s="1"/>
  <c r="N187" i="4"/>
  <c r="AE187" i="4"/>
  <c r="AM187" i="4" s="1"/>
  <c r="O187" i="4"/>
  <c r="AL187" i="4" s="1"/>
  <c r="AT187" i="4" s="1"/>
  <c r="AH187" i="4"/>
  <c r="AP187" i="4" s="1"/>
  <c r="AU187" i="4"/>
  <c r="AW187" i="4" s="1"/>
  <c r="AI187" i="4"/>
  <c r="AQ187" i="4" s="1"/>
  <c r="AX187" i="4"/>
  <c r="AF188" i="4"/>
  <c r="AN188" i="4" s="1"/>
  <c r="F189" i="4"/>
  <c r="AX187" i="3"/>
  <c r="BV187" i="3" s="1"/>
  <c r="BQ187" i="3"/>
  <c r="S189" i="3"/>
  <c r="BT188" i="3"/>
  <c r="BS188" i="3"/>
  <c r="Z188" i="3"/>
  <c r="BU188" i="3"/>
  <c r="BD186" i="3"/>
  <c r="BJ186" i="3" s="1"/>
  <c r="BP186" i="3"/>
  <c r="CB186" i="3" s="1"/>
  <c r="CH186" i="3" s="1"/>
  <c r="CJ186" i="3"/>
  <c r="AF186" i="3"/>
  <c r="AL186" i="3" s="1"/>
  <c r="CI186" i="3"/>
  <c r="AE188" i="3"/>
  <c r="AK188" i="3" s="1"/>
  <c r="AC188" i="3"/>
  <c r="AI188" i="3" s="1"/>
  <c r="AB188" i="3"/>
  <c r="AH188" i="3" s="1"/>
  <c r="AD188" i="3"/>
  <c r="AJ188" i="3" s="1"/>
  <c r="F189" i="3"/>
  <c r="M187" i="3"/>
  <c r="AA187" i="3"/>
  <c r="AG187" i="3" s="1"/>
  <c r="BB187" i="3"/>
  <c r="BH187" i="3" s="1"/>
  <c r="BN187" i="3"/>
  <c r="BZ187" i="3" s="1"/>
  <c r="CF187" i="3" s="1"/>
  <c r="BA187" i="3"/>
  <c r="BG187" i="3" s="1"/>
  <c r="BM187" i="3"/>
  <c r="BY187" i="3" s="1"/>
  <c r="CE187" i="3" s="1"/>
  <c r="BK187" i="3"/>
  <c r="BW187" i="3" s="1"/>
  <c r="CC187" i="3" s="1"/>
  <c r="AR187" i="3"/>
  <c r="AY187" i="3"/>
  <c r="BE187" i="3" s="1"/>
  <c r="BC187" i="3"/>
  <c r="BI187" i="3" s="1"/>
  <c r="BO187" i="3"/>
  <c r="CA187" i="3" s="1"/>
  <c r="CG187" i="3" s="1"/>
  <c r="BL187" i="3"/>
  <c r="BX187" i="3" s="1"/>
  <c r="CD187" i="3" s="1"/>
  <c r="AZ187" i="3"/>
  <c r="BF187" i="3" s="1"/>
  <c r="AX187" i="2"/>
  <c r="BV187" i="2" s="1"/>
  <c r="BQ187" i="2"/>
  <c r="BR188" i="2"/>
  <c r="BU188" i="2"/>
  <c r="S189" i="2"/>
  <c r="BT188" i="2"/>
  <c r="Z188" i="2"/>
  <c r="BD186" i="2"/>
  <c r="BJ186" i="2" s="1"/>
  <c r="BP186" i="2"/>
  <c r="CB186" i="2" s="1"/>
  <c r="CH186" i="2" s="1"/>
  <c r="CI186" i="2"/>
  <c r="AF186" i="2"/>
  <c r="AL186" i="2" s="1"/>
  <c r="BB187" i="2"/>
  <c r="BH187" i="2" s="1"/>
  <c r="BN187" i="2"/>
  <c r="BZ187" i="2" s="1"/>
  <c r="CF187" i="2" s="1"/>
  <c r="M187" i="2"/>
  <c r="AA187" i="2"/>
  <c r="AG187" i="2" s="1"/>
  <c r="BA187" i="2"/>
  <c r="BG187" i="2" s="1"/>
  <c r="BM187" i="2"/>
  <c r="BY187" i="2" s="1"/>
  <c r="CE187" i="2" s="1"/>
  <c r="AZ187" i="2"/>
  <c r="BF187" i="2" s="1"/>
  <c r="BL187" i="2"/>
  <c r="F189" i="2"/>
  <c r="AR187" i="2"/>
  <c r="AY187" i="2"/>
  <c r="BE187" i="2" s="1"/>
  <c r="BK187" i="2"/>
  <c r="BO187" i="2"/>
  <c r="CA187" i="2" s="1"/>
  <c r="CG187" i="2" s="1"/>
  <c r="BC187" i="2"/>
  <c r="BI187" i="2" s="1"/>
  <c r="AX187" i="1"/>
  <c r="BQ187" i="1"/>
  <c r="BR188" i="1"/>
  <c r="BS188" i="1"/>
  <c r="BT188" i="1"/>
  <c r="BU188" i="1"/>
  <c r="S189" i="1"/>
  <c r="BD186" i="1"/>
  <c r="BJ186" i="1" s="1"/>
  <c r="BP186" i="1"/>
  <c r="M187" i="1"/>
  <c r="AA187" i="1"/>
  <c r="AG187" i="1" s="1"/>
  <c r="AR187" i="1"/>
  <c r="AY187" i="1"/>
  <c r="BE187" i="1" s="1"/>
  <c r="BK187" i="1"/>
  <c r="BW187" i="1" s="1"/>
  <c r="CC187" i="1" s="1"/>
  <c r="AZ187" i="1"/>
  <c r="BF187" i="1" s="1"/>
  <c r="BL187" i="1"/>
  <c r="BX187" i="1" s="1"/>
  <c r="CD187" i="1" s="1"/>
  <c r="BA187" i="1"/>
  <c r="BG187" i="1" s="1"/>
  <c r="BM187" i="1"/>
  <c r="BY187" i="1" s="1"/>
  <c r="CE187" i="1" s="1"/>
  <c r="BB187" i="1"/>
  <c r="BH187" i="1" s="1"/>
  <c r="BN187" i="1"/>
  <c r="BZ187" i="1" s="1"/>
  <c r="CF187" i="1" s="1"/>
  <c r="BC187" i="1"/>
  <c r="BI187" i="1" s="1"/>
  <c r="BO187" i="1"/>
  <c r="CA187" i="1" s="1"/>
  <c r="CG187" i="1" s="1"/>
  <c r="AB188" i="1"/>
  <c r="AH188" i="1" s="1"/>
  <c r="AC188" i="1"/>
  <c r="AI188" i="1" s="1"/>
  <c r="AD188" i="1"/>
  <c r="AJ188" i="1" s="1"/>
  <c r="AE188" i="1"/>
  <c r="AK188" i="1" s="1"/>
  <c r="F189" i="1"/>
  <c r="AK187" i="9"/>
  <c r="BP187" i="9"/>
  <c r="BU186" i="8"/>
  <c r="AK187" i="7"/>
  <c r="AK186" i="6"/>
  <c r="AS186" i="6" s="1"/>
  <c r="AC187" i="5"/>
  <c r="BW186" i="7"/>
  <c r="AC187" i="6"/>
  <c r="AZ186" i="6"/>
  <c r="AY187" i="5"/>
  <c r="AC187" i="4"/>
  <c r="BR187" i="2"/>
  <c r="BV186" i="2"/>
  <c r="BZ186" i="2"/>
  <c r="CF186" i="2" s="1"/>
  <c r="BX186" i="2"/>
  <c r="CD186" i="2" s="1"/>
  <c r="AE187" i="2"/>
  <c r="AK187" i="2" s="1"/>
  <c r="AB187" i="2"/>
  <c r="AH187" i="2" s="1"/>
  <c r="BV186" i="1"/>
  <c r="Z187" i="1"/>
  <c r="CB185" i="1"/>
  <c r="CH185" i="1" s="1"/>
  <c r="BU186" i="9"/>
  <c r="AZ186" i="4"/>
  <c r="BV186" i="3"/>
  <c r="BS187" i="8"/>
  <c r="AW186" i="8"/>
  <c r="BI186" i="8" s="1"/>
  <c r="BW186" i="8"/>
  <c r="BY186" i="8"/>
  <c r="AZ186" i="5"/>
  <c r="BX186" i="9"/>
  <c r="BY186" i="9"/>
  <c r="BT187" i="7"/>
  <c r="AJ187" i="5"/>
  <c r="AR187" i="5" s="1"/>
  <c r="AY187" i="4"/>
  <c r="BX186" i="3"/>
  <c r="CD186" i="3" s="1"/>
  <c r="Z187" i="2"/>
  <c r="AF186" i="1"/>
  <c r="AL186" i="1" s="1"/>
  <c r="BU186" i="7"/>
  <c r="BS187" i="3"/>
  <c r="AL187" i="5" l="1"/>
  <c r="AT187" i="5" s="1"/>
  <c r="AL188" i="9"/>
  <c r="BQ188" i="9"/>
  <c r="AK189" i="9"/>
  <c r="BR189" i="9"/>
  <c r="Y190" i="9"/>
  <c r="AW187" i="9"/>
  <c r="BI187" i="9" s="1"/>
  <c r="AR188" i="9"/>
  <c r="BD188" i="9" s="1"/>
  <c r="BK188" i="9"/>
  <c r="BU188" i="9" s="1"/>
  <c r="BN188" i="9"/>
  <c r="BX188" i="9" s="1"/>
  <c r="AU188" i="9"/>
  <c r="BG188" i="9" s="1"/>
  <c r="AN188" i="9"/>
  <c r="AZ188" i="9" s="1"/>
  <c r="R188" i="9"/>
  <c r="BM188" i="9"/>
  <c r="BW188" i="9" s="1"/>
  <c r="AT188" i="9"/>
  <c r="BF188" i="9" s="1"/>
  <c r="AP189" i="9"/>
  <c r="BB189" i="9" s="1"/>
  <c r="F190" i="9"/>
  <c r="AO189" i="9"/>
  <c r="BA189" i="9" s="1"/>
  <c r="AQ189" i="9"/>
  <c r="BC189" i="9" s="1"/>
  <c r="S188" i="9"/>
  <c r="AX188" i="9" s="1"/>
  <c r="BJ188" i="9" s="1"/>
  <c r="BL188" i="9"/>
  <c r="BV188" i="9" s="1"/>
  <c r="AS188" i="9"/>
  <c r="BE188" i="9" s="1"/>
  <c r="BO188" i="9"/>
  <c r="AV188" i="9"/>
  <c r="BH188" i="9" s="1"/>
  <c r="AA418" i="9"/>
  <c r="AM188" i="9"/>
  <c r="AY188" i="9" s="1"/>
  <c r="BQ188" i="8"/>
  <c r="AL188" i="8"/>
  <c r="BP189" i="8"/>
  <c r="BT189" i="8"/>
  <c r="Y190" i="8"/>
  <c r="BR189" i="8"/>
  <c r="AW187" i="8"/>
  <c r="BI187" i="8" s="1"/>
  <c r="AR188" i="8"/>
  <c r="BD188" i="8" s="1"/>
  <c r="BK188" i="8"/>
  <c r="BU188" i="8" s="1"/>
  <c r="AU188" i="8"/>
  <c r="BG188" i="8" s="1"/>
  <c r="BN188" i="8"/>
  <c r="BX188" i="8" s="1"/>
  <c r="AV188" i="8"/>
  <c r="BH188" i="8" s="1"/>
  <c r="BO188" i="8"/>
  <c r="BY188" i="8" s="1"/>
  <c r="R188" i="8"/>
  <c r="AN188" i="8"/>
  <c r="AZ188" i="8" s="1"/>
  <c r="S188" i="8"/>
  <c r="AX188" i="8" s="1"/>
  <c r="BJ188" i="8" s="1"/>
  <c r="AS188" i="8"/>
  <c r="BE188" i="8" s="1"/>
  <c r="BL188" i="8"/>
  <c r="BV188" i="8" s="1"/>
  <c r="AO189" i="8"/>
  <c r="BA189" i="8" s="1"/>
  <c r="AQ189" i="8"/>
  <c r="BC189" i="8" s="1"/>
  <c r="F190" i="8"/>
  <c r="AP189" i="8"/>
  <c r="BB189" i="8" s="1"/>
  <c r="AA418" i="8"/>
  <c r="AM188" i="8"/>
  <c r="AY188" i="8" s="1"/>
  <c r="AT188" i="8"/>
  <c r="BF188" i="8" s="1"/>
  <c r="BM188" i="8"/>
  <c r="BW188" i="8" s="1"/>
  <c r="BT189" i="7"/>
  <c r="Y190" i="7"/>
  <c r="BP189" i="7"/>
  <c r="BS189" i="7"/>
  <c r="BQ188" i="7"/>
  <c r="AL188" i="7"/>
  <c r="AU188" i="7"/>
  <c r="BG188" i="7" s="1"/>
  <c r="BN188" i="7"/>
  <c r="AP189" i="7"/>
  <c r="BB189" i="7" s="1"/>
  <c r="AO189" i="7"/>
  <c r="BA189" i="7" s="1"/>
  <c r="AQ189" i="7"/>
  <c r="BC189" i="7" s="1"/>
  <c r="F190" i="7"/>
  <c r="AS188" i="7"/>
  <c r="BE188" i="7" s="1"/>
  <c r="BL188" i="7"/>
  <c r="BV188" i="7" s="1"/>
  <c r="S188" i="7"/>
  <c r="AX188" i="7" s="1"/>
  <c r="BJ188" i="7" s="1"/>
  <c r="AV188" i="7"/>
  <c r="BH188" i="7" s="1"/>
  <c r="BO188" i="7"/>
  <c r="BY188" i="7" s="1"/>
  <c r="AA418" i="7"/>
  <c r="AM188" i="7"/>
  <c r="AY188" i="7" s="1"/>
  <c r="BM188" i="7"/>
  <c r="AT188" i="7"/>
  <c r="BF188" i="7" s="1"/>
  <c r="R188" i="7"/>
  <c r="AN188" i="7"/>
  <c r="AZ188" i="7" s="1"/>
  <c r="AR188" i="7"/>
  <c r="BD188" i="7" s="1"/>
  <c r="BK188" i="7"/>
  <c r="AV188" i="6"/>
  <c r="AD188" i="6"/>
  <c r="U190" i="6"/>
  <c r="AK187" i="6"/>
  <c r="AS187" i="6" s="1"/>
  <c r="N188" i="6"/>
  <c r="AE188" i="6"/>
  <c r="AM188" i="6" s="1"/>
  <c r="AF189" i="6"/>
  <c r="AN189" i="6" s="1"/>
  <c r="AG189" i="6"/>
  <c r="AO189" i="6" s="1"/>
  <c r="F190" i="6"/>
  <c r="O188" i="6"/>
  <c r="AL188" i="6" s="1"/>
  <c r="AT188" i="6" s="1"/>
  <c r="AH188" i="6"/>
  <c r="AP188" i="6" s="1"/>
  <c r="AU188" i="6"/>
  <c r="AW188" i="6" s="1"/>
  <c r="AI188" i="6"/>
  <c r="AQ188" i="6" s="1"/>
  <c r="AX188" i="6"/>
  <c r="AD188" i="5"/>
  <c r="AV188" i="5"/>
  <c r="U190" i="5"/>
  <c r="N188" i="5"/>
  <c r="AE188" i="5"/>
  <c r="AM188" i="5" s="1"/>
  <c r="O188" i="5"/>
  <c r="AL188" i="5" s="1"/>
  <c r="AT188" i="5" s="1"/>
  <c r="AH188" i="5"/>
  <c r="AP188" i="5" s="1"/>
  <c r="AU188" i="5"/>
  <c r="AW188" i="5" s="1"/>
  <c r="AI188" i="5"/>
  <c r="AQ188" i="5" s="1"/>
  <c r="AX188" i="5"/>
  <c r="AF189" i="5"/>
  <c r="AN189" i="5" s="1"/>
  <c r="AJ189" i="5"/>
  <c r="AR189" i="5" s="1"/>
  <c r="F190" i="5"/>
  <c r="AD188" i="4"/>
  <c r="AV188" i="4"/>
  <c r="U190" i="4"/>
  <c r="N188" i="4"/>
  <c r="AE188" i="4"/>
  <c r="AM188" i="4" s="1"/>
  <c r="O188" i="4"/>
  <c r="AL188" i="4" s="1"/>
  <c r="AT188" i="4" s="1"/>
  <c r="AH188" i="4"/>
  <c r="AP188" i="4" s="1"/>
  <c r="AU188" i="4"/>
  <c r="AW188" i="4" s="1"/>
  <c r="AI188" i="4"/>
  <c r="AQ188" i="4" s="1"/>
  <c r="AX188" i="4"/>
  <c r="AF189" i="4"/>
  <c r="AN189" i="4" s="1"/>
  <c r="AJ189" i="4"/>
  <c r="AR189" i="4" s="1"/>
  <c r="F190" i="4"/>
  <c r="S190" i="3"/>
  <c r="AX188" i="3"/>
  <c r="BV188" i="3" s="1"/>
  <c r="BQ188" i="3"/>
  <c r="BA188" i="3"/>
  <c r="BG188" i="3" s="1"/>
  <c r="BM188" i="3"/>
  <c r="BY188" i="3" s="1"/>
  <c r="CE188" i="3" s="1"/>
  <c r="AY188" i="3"/>
  <c r="BE188" i="3" s="1"/>
  <c r="BK188" i="3"/>
  <c r="BW188" i="3" s="1"/>
  <c r="CC188" i="3" s="1"/>
  <c r="AR188" i="3"/>
  <c r="BC188" i="3"/>
  <c r="BI188" i="3" s="1"/>
  <c r="BO188" i="3"/>
  <c r="CA188" i="3" s="1"/>
  <c r="CG188" i="3" s="1"/>
  <c r="AB189" i="3"/>
  <c r="AH189" i="3" s="1"/>
  <c r="AD189" i="3"/>
  <c r="AJ189" i="3" s="1"/>
  <c r="AC189" i="3"/>
  <c r="AI189" i="3" s="1"/>
  <c r="AE189" i="3"/>
  <c r="AK189" i="3" s="1"/>
  <c r="F190" i="3"/>
  <c r="M188" i="3"/>
  <c r="AA188" i="3"/>
  <c r="AG188" i="3" s="1"/>
  <c r="AZ188" i="3"/>
  <c r="BF188" i="3" s="1"/>
  <c r="BL188" i="3"/>
  <c r="BB188" i="3"/>
  <c r="BH188" i="3" s="1"/>
  <c r="BN188" i="3"/>
  <c r="BZ188" i="3" s="1"/>
  <c r="CF188" i="3" s="1"/>
  <c r="AW418" i="3"/>
  <c r="AS418" i="3"/>
  <c r="Y418" i="3"/>
  <c r="X418" i="3"/>
  <c r="AU418" i="3"/>
  <c r="U418" i="3"/>
  <c r="V418" i="3"/>
  <c r="AV418" i="3"/>
  <c r="W418" i="3"/>
  <c r="AT418" i="3"/>
  <c r="CI187" i="3"/>
  <c r="AF187" i="3"/>
  <c r="AL187" i="3" s="1"/>
  <c r="CJ187" i="3"/>
  <c r="BD187" i="3"/>
  <c r="BJ187" i="3" s="1"/>
  <c r="BP187" i="3"/>
  <c r="CB187" i="3" s="1"/>
  <c r="CH187" i="3" s="1"/>
  <c r="BS189" i="2"/>
  <c r="BU189" i="2"/>
  <c r="S190" i="2"/>
  <c r="BQ188" i="2"/>
  <c r="AX188" i="2"/>
  <c r="BV188" i="2" s="1"/>
  <c r="AF187" i="2"/>
  <c r="AL187" i="2" s="1"/>
  <c r="CI187" i="2"/>
  <c r="AZ188" i="2"/>
  <c r="BF188" i="2" s="1"/>
  <c r="BL188" i="2"/>
  <c r="BX188" i="2" s="1"/>
  <c r="CD188" i="2" s="1"/>
  <c r="BN188" i="2"/>
  <c r="BZ188" i="2" s="1"/>
  <c r="CF188" i="2" s="1"/>
  <c r="BB188" i="2"/>
  <c r="BH188" i="2" s="1"/>
  <c r="AC189" i="2"/>
  <c r="AI189" i="2" s="1"/>
  <c r="AE189" i="2"/>
  <c r="AK189" i="2" s="1"/>
  <c r="F190" i="2"/>
  <c r="AB189" i="2"/>
  <c r="AH189" i="2" s="1"/>
  <c r="BM188" i="2"/>
  <c r="BA188" i="2"/>
  <c r="BG188" i="2" s="1"/>
  <c r="M188" i="2"/>
  <c r="AA188" i="2"/>
  <c r="AG188" i="2" s="1"/>
  <c r="BK188" i="2"/>
  <c r="BW188" i="2" s="1"/>
  <c r="CC188" i="2" s="1"/>
  <c r="AY188" i="2"/>
  <c r="BE188" i="2" s="1"/>
  <c r="AR188" i="2"/>
  <c r="BO188" i="2"/>
  <c r="CA188" i="2" s="1"/>
  <c r="CG188" i="2" s="1"/>
  <c r="BC188" i="2"/>
  <c r="BI188" i="2" s="1"/>
  <c r="BD187" i="2"/>
  <c r="BJ187" i="2" s="1"/>
  <c r="BP187" i="2"/>
  <c r="CB187" i="2" s="1"/>
  <c r="CH187" i="2" s="1"/>
  <c r="AX188" i="1"/>
  <c r="BQ188" i="1"/>
  <c r="BR189" i="1"/>
  <c r="BS189" i="1"/>
  <c r="BT189" i="1"/>
  <c r="BU189" i="1"/>
  <c r="S190" i="1"/>
  <c r="AV418" i="1"/>
  <c r="AF187" i="1"/>
  <c r="AL187" i="1" s="1"/>
  <c r="BD187" i="1"/>
  <c r="BJ187" i="1" s="1"/>
  <c r="BP187" i="1"/>
  <c r="M188" i="1"/>
  <c r="Y418" i="1" s="1"/>
  <c r="AA188" i="1"/>
  <c r="AG188" i="1" s="1"/>
  <c r="AR188" i="1"/>
  <c r="AY188" i="1"/>
  <c r="BE188" i="1" s="1"/>
  <c r="BK188" i="1"/>
  <c r="BW188" i="1" s="1"/>
  <c r="CC188" i="1" s="1"/>
  <c r="AZ188" i="1"/>
  <c r="BF188" i="1" s="1"/>
  <c r="BL188" i="1"/>
  <c r="BX188" i="1" s="1"/>
  <c r="CD188" i="1" s="1"/>
  <c r="BA188" i="1"/>
  <c r="BG188" i="1" s="1"/>
  <c r="BM188" i="1"/>
  <c r="BY188" i="1" s="1"/>
  <c r="CE188" i="1" s="1"/>
  <c r="BB188" i="1"/>
  <c r="BH188" i="1" s="1"/>
  <c r="BN188" i="1"/>
  <c r="BZ188" i="1" s="1"/>
  <c r="CF188" i="1" s="1"/>
  <c r="BC188" i="1"/>
  <c r="BI188" i="1" s="1"/>
  <c r="BO188" i="1"/>
  <c r="CA188" i="1" s="1"/>
  <c r="CG188" i="1" s="1"/>
  <c r="AB189" i="1"/>
  <c r="AH189" i="1" s="1"/>
  <c r="AC189" i="1"/>
  <c r="AI189" i="1" s="1"/>
  <c r="AD189" i="1"/>
  <c r="AJ189" i="1" s="1"/>
  <c r="AE189" i="1"/>
  <c r="AK189" i="1" s="1"/>
  <c r="F190" i="1"/>
  <c r="AK188" i="9"/>
  <c r="BX187" i="8"/>
  <c r="BR188" i="7"/>
  <c r="AJ188" i="6"/>
  <c r="AR188" i="6" s="1"/>
  <c r="AF188" i="6"/>
  <c r="AN188" i="6" s="1"/>
  <c r="AC188" i="5"/>
  <c r="AY188" i="5"/>
  <c r="AK187" i="5"/>
  <c r="AS187" i="5" s="1"/>
  <c r="AZ187" i="5"/>
  <c r="AG188" i="4"/>
  <c r="AO188" i="4" s="1"/>
  <c r="BR188" i="3"/>
  <c r="BX187" i="2"/>
  <c r="CD187" i="2" s="1"/>
  <c r="AE188" i="2"/>
  <c r="AK188" i="2" s="1"/>
  <c r="AB188" i="2"/>
  <c r="AH188" i="2" s="1"/>
  <c r="AD188" i="2"/>
  <c r="AJ188" i="2" s="1"/>
  <c r="AC188" i="2"/>
  <c r="AI188" i="2" s="1"/>
  <c r="BW187" i="2"/>
  <c r="CC187" i="2" s="1"/>
  <c r="BV187" i="1"/>
  <c r="Z188" i="1"/>
  <c r="CB186" i="1"/>
  <c r="CH186" i="1" s="1"/>
  <c r="BT188" i="9"/>
  <c r="AK188" i="7"/>
  <c r="BS188" i="7"/>
  <c r="AW187" i="7"/>
  <c r="BI187" i="7" s="1"/>
  <c r="BY187" i="7"/>
  <c r="AC188" i="4"/>
  <c r="AK187" i="4"/>
  <c r="AS187" i="4" s="1"/>
  <c r="AZ187" i="4"/>
  <c r="BS188" i="2"/>
  <c r="BU187" i="9"/>
  <c r="AK188" i="8"/>
  <c r="AY188" i="4"/>
  <c r="AC188" i="6"/>
  <c r="AJ188" i="4"/>
  <c r="AR188" i="4" s="1"/>
  <c r="BP188" i="7"/>
  <c r="AY188" i="6"/>
  <c r="BQ189" i="9" l="1"/>
  <c r="AL189" i="9"/>
  <c r="Y191" i="9"/>
  <c r="AK190" i="9"/>
  <c r="BT190" i="9"/>
  <c r="BS190" i="9"/>
  <c r="BR190" i="9"/>
  <c r="AI418" i="9"/>
  <c r="AW188" i="9"/>
  <c r="BI188" i="9" s="1"/>
  <c r="BM189" i="9"/>
  <c r="BW189" i="9" s="1"/>
  <c r="AT189" i="9"/>
  <c r="BF189" i="9" s="1"/>
  <c r="AV189" i="9"/>
  <c r="BH189" i="9" s="1"/>
  <c r="BO189" i="9"/>
  <c r="AM189" i="9"/>
  <c r="AY189" i="9" s="1"/>
  <c r="AR189" i="9"/>
  <c r="BD189" i="9" s="1"/>
  <c r="BK189" i="9"/>
  <c r="R189" i="9"/>
  <c r="AN189" i="9"/>
  <c r="AZ189" i="9" s="1"/>
  <c r="AP190" i="9"/>
  <c r="BB190" i="9" s="1"/>
  <c r="F191" i="9"/>
  <c r="AO190" i="9"/>
  <c r="BA190" i="9" s="1"/>
  <c r="AQ190" i="9"/>
  <c r="BC190" i="9" s="1"/>
  <c r="AU189" i="9"/>
  <c r="BG189" i="9" s="1"/>
  <c r="BN189" i="9"/>
  <c r="S189" i="9"/>
  <c r="AX189" i="9" s="1"/>
  <c r="BJ189" i="9" s="1"/>
  <c r="AS189" i="9"/>
  <c r="BE189" i="9" s="1"/>
  <c r="BL189" i="9"/>
  <c r="BV189" i="9" s="1"/>
  <c r="Y191" i="8"/>
  <c r="BS190" i="8"/>
  <c r="BP190" i="8"/>
  <c r="BR190" i="8"/>
  <c r="BQ189" i="8"/>
  <c r="AL189" i="8"/>
  <c r="AP190" i="8"/>
  <c r="BB190" i="8" s="1"/>
  <c r="AO190" i="8"/>
  <c r="BA190" i="8" s="1"/>
  <c r="F191" i="8"/>
  <c r="AM190" i="8"/>
  <c r="AY190" i="8" s="1"/>
  <c r="AQ190" i="8"/>
  <c r="BC190" i="8" s="1"/>
  <c r="AU189" i="8"/>
  <c r="BG189" i="8" s="1"/>
  <c r="BN189" i="8"/>
  <c r="AN189" i="8"/>
  <c r="AZ189" i="8" s="1"/>
  <c r="R189" i="8"/>
  <c r="BM189" i="8"/>
  <c r="BW189" i="8" s="1"/>
  <c r="AT189" i="8"/>
  <c r="BF189" i="8" s="1"/>
  <c r="AM189" i="8"/>
  <c r="AY189" i="8" s="1"/>
  <c r="AR189" i="8"/>
  <c r="BD189" i="8" s="1"/>
  <c r="BK189" i="8"/>
  <c r="BU189" i="8" s="1"/>
  <c r="AV189" i="8"/>
  <c r="BH189" i="8" s="1"/>
  <c r="BO189" i="8"/>
  <c r="BY189" i="8" s="1"/>
  <c r="S189" i="8"/>
  <c r="AX189" i="8" s="1"/>
  <c r="BJ189" i="8" s="1"/>
  <c r="AS189" i="8"/>
  <c r="BE189" i="8" s="1"/>
  <c r="BL189" i="8"/>
  <c r="BV189" i="8" s="1"/>
  <c r="BQ189" i="7"/>
  <c r="AL189" i="7"/>
  <c r="BP190" i="7"/>
  <c r="BT190" i="7"/>
  <c r="Y191" i="7"/>
  <c r="BS190" i="7"/>
  <c r="R189" i="7"/>
  <c r="AN189" i="7"/>
  <c r="AZ189" i="7" s="1"/>
  <c r="AR189" i="7"/>
  <c r="BD189" i="7" s="1"/>
  <c r="BK189" i="7"/>
  <c r="BU189" i="7" s="1"/>
  <c r="S189" i="7"/>
  <c r="AX189" i="7" s="1"/>
  <c r="BJ189" i="7" s="1"/>
  <c r="BL189" i="7"/>
  <c r="BV189" i="7" s="1"/>
  <c r="AS189" i="7"/>
  <c r="BE189" i="7" s="1"/>
  <c r="BN189" i="7"/>
  <c r="BX189" i="7" s="1"/>
  <c r="AU189" i="7"/>
  <c r="BG189" i="7" s="1"/>
  <c r="AV189" i="7"/>
  <c r="BH189" i="7" s="1"/>
  <c r="BO189" i="7"/>
  <c r="BY189" i="7" s="1"/>
  <c r="AM189" i="7"/>
  <c r="AY189" i="7" s="1"/>
  <c r="BM189" i="7"/>
  <c r="AT189" i="7"/>
  <c r="BF189" i="7" s="1"/>
  <c r="AP190" i="7"/>
  <c r="BB190" i="7" s="1"/>
  <c r="AO190" i="7"/>
  <c r="BA190" i="7" s="1"/>
  <c r="AQ190" i="7"/>
  <c r="BC190" i="7" s="1"/>
  <c r="F191" i="7"/>
  <c r="AH418" i="7"/>
  <c r="AD418" i="7"/>
  <c r="AG418" i="7"/>
  <c r="AI418" i="7"/>
  <c r="AB418" i="7"/>
  <c r="AE418" i="7"/>
  <c r="AJ418" i="7"/>
  <c r="AC418" i="7"/>
  <c r="AF418" i="7"/>
  <c r="AW188" i="7"/>
  <c r="BI188" i="7" s="1"/>
  <c r="AD189" i="6"/>
  <c r="AV189" i="6"/>
  <c r="U191" i="6"/>
  <c r="AG190" i="6"/>
  <c r="AO190" i="6" s="1"/>
  <c r="F191" i="6"/>
  <c r="AF190" i="6"/>
  <c r="AN190" i="6" s="1"/>
  <c r="N189" i="6"/>
  <c r="AE189" i="6"/>
  <c r="AM189" i="6" s="1"/>
  <c r="AH189" i="6"/>
  <c r="AP189" i="6" s="1"/>
  <c r="AU189" i="6"/>
  <c r="O189" i="6"/>
  <c r="AI189" i="6"/>
  <c r="AQ189" i="6" s="1"/>
  <c r="AX189" i="6"/>
  <c r="AD189" i="5"/>
  <c r="AV189" i="5"/>
  <c r="U191" i="5"/>
  <c r="X418" i="5"/>
  <c r="Z418" i="5"/>
  <c r="AB418" i="5"/>
  <c r="W418" i="5"/>
  <c r="Y418" i="5"/>
  <c r="AA418" i="5"/>
  <c r="AK188" i="5"/>
  <c r="AS188" i="5" s="1"/>
  <c r="N189" i="5"/>
  <c r="AE189" i="5"/>
  <c r="AM189" i="5" s="1"/>
  <c r="O189" i="5"/>
  <c r="AL189" i="5" s="1"/>
  <c r="AT189" i="5" s="1"/>
  <c r="AH189" i="5"/>
  <c r="AP189" i="5" s="1"/>
  <c r="AU189" i="5"/>
  <c r="AW189" i="5" s="1"/>
  <c r="AI189" i="5"/>
  <c r="AQ189" i="5" s="1"/>
  <c r="AX189" i="5"/>
  <c r="AF190" i="5"/>
  <c r="AN190" i="5" s="1"/>
  <c r="AG190" i="5"/>
  <c r="AO190" i="5" s="1"/>
  <c r="AJ190" i="5"/>
  <c r="AR190" i="5" s="1"/>
  <c r="F191" i="5"/>
  <c r="AD189" i="4"/>
  <c r="AV189" i="4"/>
  <c r="U191" i="4"/>
  <c r="X418" i="4"/>
  <c r="W418" i="4"/>
  <c r="Z418" i="4"/>
  <c r="AB418" i="4"/>
  <c r="Y418" i="4"/>
  <c r="AA418" i="4"/>
  <c r="AK188" i="4"/>
  <c r="AS188" i="4" s="1"/>
  <c r="N189" i="4"/>
  <c r="AE189" i="4"/>
  <c r="AM189" i="4" s="1"/>
  <c r="O189" i="4"/>
  <c r="AL189" i="4" s="1"/>
  <c r="AT189" i="4" s="1"/>
  <c r="AH189" i="4"/>
  <c r="AP189" i="4" s="1"/>
  <c r="AU189" i="4"/>
  <c r="AW189" i="4" s="1"/>
  <c r="AI189" i="4"/>
  <c r="AQ189" i="4" s="1"/>
  <c r="AX189" i="4"/>
  <c r="AF190" i="4"/>
  <c r="AN190" i="4" s="1"/>
  <c r="AG190" i="4"/>
  <c r="AO190" i="4" s="1"/>
  <c r="AJ190" i="4"/>
  <c r="AR190" i="4" s="1"/>
  <c r="F191" i="4"/>
  <c r="BQ189" i="3"/>
  <c r="AX189" i="3"/>
  <c r="BT190" i="3"/>
  <c r="S191" i="3"/>
  <c r="BD188" i="3"/>
  <c r="BJ188" i="3" s="1"/>
  <c r="BP188" i="3"/>
  <c r="CB188" i="3" s="1"/>
  <c r="CH188" i="3" s="1"/>
  <c r="BM189" i="3"/>
  <c r="BA189" i="3"/>
  <c r="BG189" i="3" s="1"/>
  <c r="AA189" i="3"/>
  <c r="AG189" i="3" s="1"/>
  <c r="M189" i="3"/>
  <c r="BL189" i="3"/>
  <c r="AZ189" i="3"/>
  <c r="BF189" i="3" s="1"/>
  <c r="BO189" i="3"/>
  <c r="BC189" i="3"/>
  <c r="BI189" i="3" s="1"/>
  <c r="AB190" i="3"/>
  <c r="AH190" i="3" s="1"/>
  <c r="F191" i="3"/>
  <c r="AD190" i="3"/>
  <c r="AJ190" i="3" s="1"/>
  <c r="AC190" i="3"/>
  <c r="AI190" i="3" s="1"/>
  <c r="AE190" i="3"/>
  <c r="AK190" i="3" s="1"/>
  <c r="BK189" i="3"/>
  <c r="BW189" i="3" s="1"/>
  <c r="CC189" i="3" s="1"/>
  <c r="AR189" i="3"/>
  <c r="AY189" i="3"/>
  <c r="BE189" i="3" s="1"/>
  <c r="BB189" i="3"/>
  <c r="BH189" i="3" s="1"/>
  <c r="BN189" i="3"/>
  <c r="CI188" i="3"/>
  <c r="CJ188" i="3"/>
  <c r="AF188" i="3"/>
  <c r="AL188" i="3" s="1"/>
  <c r="BU418" i="3"/>
  <c r="BQ418" i="3"/>
  <c r="AX418" i="3"/>
  <c r="BS418" i="3"/>
  <c r="Z418" i="3"/>
  <c r="BT418" i="3"/>
  <c r="BR418" i="3"/>
  <c r="BQ189" i="2"/>
  <c r="AX189" i="2"/>
  <c r="BR190" i="2"/>
  <c r="S191" i="2"/>
  <c r="BS190" i="2"/>
  <c r="BU190" i="2"/>
  <c r="AZ189" i="2"/>
  <c r="BF189" i="2" s="1"/>
  <c r="BL189" i="2"/>
  <c r="BB189" i="2"/>
  <c r="BH189" i="2" s="1"/>
  <c r="BN189" i="2"/>
  <c r="M189" i="2"/>
  <c r="AA189" i="2"/>
  <c r="AG189" i="2" s="1"/>
  <c r="AR189" i="2"/>
  <c r="AY189" i="2"/>
  <c r="BE189" i="2" s="1"/>
  <c r="BK189" i="2"/>
  <c r="BW189" i="2" s="1"/>
  <c r="CC189" i="2" s="1"/>
  <c r="BC189" i="2"/>
  <c r="BI189" i="2" s="1"/>
  <c r="BO189" i="2"/>
  <c r="CA189" i="2" s="1"/>
  <c r="CG189" i="2" s="1"/>
  <c r="BM189" i="2"/>
  <c r="BY189" i="2" s="1"/>
  <c r="CE189" i="2" s="1"/>
  <c r="BA189" i="2"/>
  <c r="BG189" i="2" s="1"/>
  <c r="F191" i="2"/>
  <c r="X418" i="2"/>
  <c r="AU418" i="2"/>
  <c r="Y418" i="2"/>
  <c r="AS418" i="2"/>
  <c r="V418" i="2"/>
  <c r="AV418" i="2"/>
  <c r="W418" i="2"/>
  <c r="AT418" i="2"/>
  <c r="U418" i="2"/>
  <c r="AW418" i="2"/>
  <c r="CI188" i="2"/>
  <c r="AF188" i="2"/>
  <c r="AL188" i="2" s="1"/>
  <c r="BP188" i="2"/>
  <c r="CB188" i="2" s="1"/>
  <c r="CH188" i="2" s="1"/>
  <c r="BD188" i="2"/>
  <c r="BJ188" i="2" s="1"/>
  <c r="AX189" i="1"/>
  <c r="BQ189" i="1"/>
  <c r="BR190" i="1"/>
  <c r="BS190" i="1"/>
  <c r="BT190" i="1"/>
  <c r="BU190" i="1"/>
  <c r="S191" i="1"/>
  <c r="AU418" i="1"/>
  <c r="W418" i="1"/>
  <c r="U418" i="1"/>
  <c r="X418" i="1"/>
  <c r="BT418" i="1" s="1"/>
  <c r="AW418" i="1"/>
  <c r="AS418" i="1"/>
  <c r="V418" i="1"/>
  <c r="AT418" i="1"/>
  <c r="AF188" i="1"/>
  <c r="AL188" i="1" s="1"/>
  <c r="BD188" i="1"/>
  <c r="BJ188" i="1" s="1"/>
  <c r="BP188" i="1"/>
  <c r="M189" i="1"/>
  <c r="AA189" i="1"/>
  <c r="AG189" i="1" s="1"/>
  <c r="AR189" i="1"/>
  <c r="AY189" i="1"/>
  <c r="BE189" i="1" s="1"/>
  <c r="BK189" i="1"/>
  <c r="BW189" i="1" s="1"/>
  <c r="CC189" i="1" s="1"/>
  <c r="AZ189" i="1"/>
  <c r="BF189" i="1" s="1"/>
  <c r="BL189" i="1"/>
  <c r="BX189" i="1" s="1"/>
  <c r="CD189" i="1" s="1"/>
  <c r="BA189" i="1"/>
  <c r="BG189" i="1" s="1"/>
  <c r="BM189" i="1"/>
  <c r="BY189" i="1" s="1"/>
  <c r="CE189" i="1" s="1"/>
  <c r="BB189" i="1"/>
  <c r="BH189" i="1" s="1"/>
  <c r="BN189" i="1"/>
  <c r="BZ189" i="1" s="1"/>
  <c r="CF189" i="1" s="1"/>
  <c r="BC189" i="1"/>
  <c r="BI189" i="1" s="1"/>
  <c r="BO189" i="1"/>
  <c r="CA189" i="1" s="1"/>
  <c r="CG189" i="1" s="1"/>
  <c r="AB190" i="1"/>
  <c r="AH190" i="1" s="1"/>
  <c r="AC190" i="1"/>
  <c r="AI190" i="1" s="1"/>
  <c r="AD190" i="1"/>
  <c r="AJ190" i="1" s="1"/>
  <c r="AE190" i="1"/>
  <c r="AK190" i="1" s="1"/>
  <c r="F191" i="1"/>
  <c r="AW188" i="8"/>
  <c r="BI188" i="8" s="1"/>
  <c r="AY189" i="6"/>
  <c r="AC189" i="6"/>
  <c r="BR189" i="2"/>
  <c r="BT189" i="2"/>
  <c r="Z189" i="2"/>
  <c r="AD189" i="2"/>
  <c r="AJ189" i="2" s="1"/>
  <c r="BY188" i="2"/>
  <c r="CE188" i="2" s="1"/>
  <c r="BV188" i="1"/>
  <c r="Z189" i="1"/>
  <c r="BP189" i="9"/>
  <c r="BR189" i="7"/>
  <c r="BW188" i="7"/>
  <c r="BU188" i="7"/>
  <c r="AK188" i="6"/>
  <c r="AS188" i="6" s="1"/>
  <c r="AZ188" i="6"/>
  <c r="AC189" i="5"/>
  <c r="AZ188" i="5"/>
  <c r="AC189" i="4"/>
  <c r="Z189" i="3"/>
  <c r="BY188" i="9"/>
  <c r="AZ188" i="4"/>
  <c r="AG189" i="4"/>
  <c r="AO189" i="4" s="1"/>
  <c r="BU189" i="3"/>
  <c r="BX188" i="3"/>
  <c r="CD188" i="3" s="1"/>
  <c r="CB187" i="1"/>
  <c r="CH187" i="1" s="1"/>
  <c r="AK189" i="8"/>
  <c r="AK189" i="7"/>
  <c r="AJ189" i="6"/>
  <c r="AR189" i="6" s="1"/>
  <c r="AY189" i="5"/>
  <c r="BT189" i="9"/>
  <c r="BX188" i="7"/>
  <c r="AG189" i="5"/>
  <c r="AO189" i="5" s="1"/>
  <c r="BR189" i="3"/>
  <c r="BS189" i="3"/>
  <c r="BS189" i="9"/>
  <c r="BS189" i="8"/>
  <c r="AY189" i="4"/>
  <c r="BT189" i="3"/>
  <c r="AH418" i="9"/>
  <c r="AC418" i="9"/>
  <c r="AF418" i="9"/>
  <c r="AG418" i="9"/>
  <c r="AE418" i="9"/>
  <c r="AJ418" i="9"/>
  <c r="AD418" i="9"/>
  <c r="AB418" i="9"/>
  <c r="AB418" i="8"/>
  <c r="AD418" i="8"/>
  <c r="AJ418" i="8"/>
  <c r="AG418" i="8"/>
  <c r="AF418" i="8"/>
  <c r="AC418" i="8"/>
  <c r="AH418" i="8"/>
  <c r="AI418" i="8"/>
  <c r="AE418" i="8"/>
  <c r="W418" i="6"/>
  <c r="Z418" i="6"/>
  <c r="Y418" i="6"/>
  <c r="AA418" i="6"/>
  <c r="X418" i="6"/>
  <c r="AB418" i="6"/>
  <c r="BT191" i="9" l="1"/>
  <c r="BP191" i="9"/>
  <c r="Y192" i="9"/>
  <c r="BS191" i="9"/>
  <c r="AL190" i="9"/>
  <c r="BQ190" i="9"/>
  <c r="BS418" i="9"/>
  <c r="AW189" i="9"/>
  <c r="BI189" i="9" s="1"/>
  <c r="BL190" i="9"/>
  <c r="BV190" i="9" s="1"/>
  <c r="S190" i="9"/>
  <c r="AX190" i="9" s="1"/>
  <c r="BJ190" i="9" s="1"/>
  <c r="AS190" i="9"/>
  <c r="BE190" i="9" s="1"/>
  <c r="BO190" i="9"/>
  <c r="BY190" i="9" s="1"/>
  <c r="AV190" i="9"/>
  <c r="BH190" i="9" s="1"/>
  <c r="BK190" i="9"/>
  <c r="BU190" i="9" s="1"/>
  <c r="AR190" i="9"/>
  <c r="BD190" i="9" s="1"/>
  <c r="AN190" i="9"/>
  <c r="AZ190" i="9" s="1"/>
  <c r="R190" i="9"/>
  <c r="AP191" i="9"/>
  <c r="BB191" i="9" s="1"/>
  <c r="AO191" i="9"/>
  <c r="BA191" i="9" s="1"/>
  <c r="F192" i="9"/>
  <c r="AQ191" i="9"/>
  <c r="BC191" i="9" s="1"/>
  <c r="BM190" i="9"/>
  <c r="BW190" i="9" s="1"/>
  <c r="AT190" i="9"/>
  <c r="BF190" i="9" s="1"/>
  <c r="AU190" i="9"/>
  <c r="BG190" i="9" s="1"/>
  <c r="BN190" i="9"/>
  <c r="BX190" i="9" s="1"/>
  <c r="AL190" i="8"/>
  <c r="BQ190" i="8"/>
  <c r="BR191" i="8"/>
  <c r="Y192" i="8"/>
  <c r="BP191" i="8"/>
  <c r="BS191" i="8"/>
  <c r="R190" i="8"/>
  <c r="AW190" i="8" s="1"/>
  <c r="BI190" i="8" s="1"/>
  <c r="AN190" i="8"/>
  <c r="AZ190" i="8" s="1"/>
  <c r="BN190" i="8"/>
  <c r="BX190" i="8" s="1"/>
  <c r="AU190" i="8"/>
  <c r="BG190" i="8" s="1"/>
  <c r="AT190" i="8"/>
  <c r="BF190" i="8" s="1"/>
  <c r="BM190" i="8"/>
  <c r="BW190" i="8" s="1"/>
  <c r="AP191" i="8"/>
  <c r="BB191" i="8" s="1"/>
  <c r="AQ191" i="8"/>
  <c r="BC191" i="8" s="1"/>
  <c r="F192" i="8"/>
  <c r="AO191" i="8"/>
  <c r="BA191" i="8" s="1"/>
  <c r="S190" i="8"/>
  <c r="AX190" i="8" s="1"/>
  <c r="BJ190" i="8" s="1"/>
  <c r="AS190" i="8"/>
  <c r="BE190" i="8" s="1"/>
  <c r="BL190" i="8"/>
  <c r="BV190" i="8" s="1"/>
  <c r="BO190" i="8"/>
  <c r="BY190" i="8" s="1"/>
  <c r="AV190" i="8"/>
  <c r="BH190" i="8" s="1"/>
  <c r="BK190" i="8"/>
  <c r="BU190" i="8" s="1"/>
  <c r="AR190" i="8"/>
  <c r="BD190" i="8" s="1"/>
  <c r="AW189" i="8"/>
  <c r="BI189" i="8" s="1"/>
  <c r="Y192" i="7"/>
  <c r="BR191" i="7"/>
  <c r="BP191" i="7"/>
  <c r="BS191" i="7"/>
  <c r="BT191" i="7"/>
  <c r="AL190" i="7"/>
  <c r="BQ190" i="7"/>
  <c r="AW189" i="7"/>
  <c r="BI189" i="7" s="1"/>
  <c r="AT190" i="7"/>
  <c r="BF190" i="7" s="1"/>
  <c r="BM190" i="7"/>
  <c r="BW190" i="7" s="1"/>
  <c r="S190" i="7"/>
  <c r="AX190" i="7" s="1"/>
  <c r="BJ190" i="7" s="1"/>
  <c r="AS190" i="7"/>
  <c r="BE190" i="7" s="1"/>
  <c r="BL190" i="7"/>
  <c r="BV190" i="7" s="1"/>
  <c r="BN190" i="7"/>
  <c r="BX190" i="7" s="1"/>
  <c r="AU190" i="7"/>
  <c r="BG190" i="7" s="1"/>
  <c r="R190" i="7"/>
  <c r="AN190" i="7"/>
  <c r="AZ190" i="7" s="1"/>
  <c r="BK190" i="7"/>
  <c r="BU190" i="7" s="1"/>
  <c r="AR190" i="7"/>
  <c r="BD190" i="7" s="1"/>
  <c r="BO190" i="7"/>
  <c r="BY190" i="7" s="1"/>
  <c r="AV190" i="7"/>
  <c r="BH190" i="7" s="1"/>
  <c r="F192" i="7"/>
  <c r="AP191" i="7"/>
  <c r="BB191" i="7" s="1"/>
  <c r="AO191" i="7"/>
  <c r="BA191" i="7" s="1"/>
  <c r="AQ191" i="7"/>
  <c r="BC191" i="7" s="1"/>
  <c r="BR418" i="7"/>
  <c r="BQ418" i="7"/>
  <c r="AL418" i="7"/>
  <c r="BS418" i="7"/>
  <c r="AK418" i="7"/>
  <c r="BT418" i="7"/>
  <c r="BP418" i="7"/>
  <c r="U192" i="6"/>
  <c r="AY191" i="6"/>
  <c r="AD190" i="6"/>
  <c r="AV190" i="6"/>
  <c r="AG191" i="6"/>
  <c r="AO191" i="6" s="1"/>
  <c r="AJ191" i="6"/>
  <c r="AR191" i="6" s="1"/>
  <c r="AF191" i="6"/>
  <c r="AN191" i="6" s="1"/>
  <c r="F192" i="6"/>
  <c r="N190" i="6"/>
  <c r="AE190" i="6"/>
  <c r="AM190" i="6" s="1"/>
  <c r="AU190" i="6"/>
  <c r="AW190" i="6" s="1"/>
  <c r="O190" i="6"/>
  <c r="AL190" i="6" s="1"/>
  <c r="AT190" i="6" s="1"/>
  <c r="AH190" i="6"/>
  <c r="AP190" i="6" s="1"/>
  <c r="AX190" i="6"/>
  <c r="AZ190" i="6" s="1"/>
  <c r="AI190" i="6"/>
  <c r="AQ190" i="6" s="1"/>
  <c r="AK189" i="6"/>
  <c r="AS189" i="6" s="1"/>
  <c r="AD190" i="5"/>
  <c r="AV190" i="5"/>
  <c r="U192" i="5"/>
  <c r="AD418" i="5"/>
  <c r="AV418" i="5"/>
  <c r="AC418" i="5"/>
  <c r="AY418" i="5"/>
  <c r="AK189" i="5"/>
  <c r="AS189" i="5" s="1"/>
  <c r="N190" i="5"/>
  <c r="AE190" i="5"/>
  <c r="AM190" i="5" s="1"/>
  <c r="O190" i="5"/>
  <c r="AL190" i="5" s="1"/>
  <c r="AT190" i="5" s="1"/>
  <c r="AH190" i="5"/>
  <c r="AP190" i="5" s="1"/>
  <c r="AU190" i="5"/>
  <c r="AW190" i="5" s="1"/>
  <c r="AI190" i="5"/>
  <c r="AQ190" i="5" s="1"/>
  <c r="AX190" i="5"/>
  <c r="AZ190" i="5" s="1"/>
  <c r="AF191" i="5"/>
  <c r="AN191" i="5" s="1"/>
  <c r="F192" i="5"/>
  <c r="AD190" i="4"/>
  <c r="AV190" i="4"/>
  <c r="U192" i="4"/>
  <c r="AC418" i="4"/>
  <c r="AD418" i="4"/>
  <c r="AV418" i="4"/>
  <c r="AY418" i="4"/>
  <c r="AK189" i="4"/>
  <c r="AS189" i="4" s="1"/>
  <c r="N190" i="4"/>
  <c r="AE190" i="4"/>
  <c r="AM190" i="4" s="1"/>
  <c r="O190" i="4"/>
  <c r="AL190" i="4" s="1"/>
  <c r="AT190" i="4" s="1"/>
  <c r="AH190" i="4"/>
  <c r="AP190" i="4" s="1"/>
  <c r="AU190" i="4"/>
  <c r="AW190" i="4" s="1"/>
  <c r="AI190" i="4"/>
  <c r="AQ190" i="4" s="1"/>
  <c r="AX190" i="4"/>
  <c r="AZ190" i="4" s="1"/>
  <c r="AF191" i="4"/>
  <c r="AN191" i="4" s="1"/>
  <c r="AJ191" i="4"/>
  <c r="AR191" i="4" s="1"/>
  <c r="F192" i="4"/>
  <c r="BQ190" i="3"/>
  <c r="AX190" i="3"/>
  <c r="S192" i="3"/>
  <c r="BR191" i="3"/>
  <c r="BT191" i="3"/>
  <c r="CI189" i="3"/>
  <c r="AF189" i="3"/>
  <c r="AL189" i="3" s="1"/>
  <c r="CJ189" i="3"/>
  <c r="AY190" i="3"/>
  <c r="BE190" i="3" s="1"/>
  <c r="BK190" i="3"/>
  <c r="BW190" i="3" s="1"/>
  <c r="CC190" i="3" s="1"/>
  <c r="AR190" i="3"/>
  <c r="BM190" i="3"/>
  <c r="BY190" i="3" s="1"/>
  <c r="CE190" i="3" s="1"/>
  <c r="BA190" i="3"/>
  <c r="BG190" i="3" s="1"/>
  <c r="BC190" i="3"/>
  <c r="BI190" i="3" s="1"/>
  <c r="BO190" i="3"/>
  <c r="CA190" i="3" s="1"/>
  <c r="CG190" i="3" s="1"/>
  <c r="AB191" i="3"/>
  <c r="AH191" i="3" s="1"/>
  <c r="AD191" i="3"/>
  <c r="AJ191" i="3" s="1"/>
  <c r="AC191" i="3"/>
  <c r="AI191" i="3" s="1"/>
  <c r="AE191" i="3"/>
  <c r="AK191" i="3" s="1"/>
  <c r="F192" i="3"/>
  <c r="AZ190" i="3"/>
  <c r="BF190" i="3" s="1"/>
  <c r="BL190" i="3"/>
  <c r="M190" i="3"/>
  <c r="AA190" i="3"/>
  <c r="AG190" i="3" s="1"/>
  <c r="BB190" i="3"/>
  <c r="BH190" i="3" s="1"/>
  <c r="BN190" i="3"/>
  <c r="BZ190" i="3" s="1"/>
  <c r="CF190" i="3" s="1"/>
  <c r="BD189" i="3"/>
  <c r="BJ189" i="3" s="1"/>
  <c r="BP189" i="3"/>
  <c r="CB189" i="3" s="1"/>
  <c r="CH189" i="3" s="1"/>
  <c r="AX190" i="2"/>
  <c r="BV190" i="2" s="1"/>
  <c r="BQ190" i="2"/>
  <c r="BT191" i="2"/>
  <c r="S192" i="2"/>
  <c r="BS191" i="2"/>
  <c r="AF189" i="2"/>
  <c r="AL189" i="2" s="1"/>
  <c r="CI189" i="2"/>
  <c r="BP189" i="2"/>
  <c r="CB189" i="2" s="1"/>
  <c r="CH189" i="2" s="1"/>
  <c r="BD189" i="2"/>
  <c r="BJ189" i="2" s="1"/>
  <c r="BA190" i="2"/>
  <c r="BG190" i="2" s="1"/>
  <c r="BM190" i="2"/>
  <c r="BY190" i="2" s="1"/>
  <c r="CE190" i="2" s="1"/>
  <c r="AB191" i="2"/>
  <c r="AH191" i="2" s="1"/>
  <c r="AD191" i="2"/>
  <c r="AJ191" i="2" s="1"/>
  <c r="F192" i="2"/>
  <c r="AE191" i="2"/>
  <c r="AK191" i="2" s="1"/>
  <c r="AC191" i="2"/>
  <c r="AI191" i="2" s="1"/>
  <c r="AA190" i="2"/>
  <c r="AG190" i="2" s="1"/>
  <c r="M190" i="2"/>
  <c r="AY190" i="2"/>
  <c r="BE190" i="2" s="1"/>
  <c r="AR190" i="2"/>
  <c r="BK190" i="2"/>
  <c r="BW190" i="2" s="1"/>
  <c r="CC190" i="2" s="1"/>
  <c r="BL190" i="2"/>
  <c r="BX190" i="2" s="1"/>
  <c r="CD190" i="2" s="1"/>
  <c r="AZ190" i="2"/>
  <c r="BF190" i="2" s="1"/>
  <c r="BN190" i="2"/>
  <c r="BZ190" i="2" s="1"/>
  <c r="CF190" i="2" s="1"/>
  <c r="BB190" i="2"/>
  <c r="BH190" i="2" s="1"/>
  <c r="BC190" i="2"/>
  <c r="BI190" i="2" s="1"/>
  <c r="BO190" i="2"/>
  <c r="CA190" i="2" s="1"/>
  <c r="CG190" i="2" s="1"/>
  <c r="BS418" i="2"/>
  <c r="AX418" i="2"/>
  <c r="BQ418" i="2"/>
  <c r="BT418" i="2"/>
  <c r="BR418" i="2"/>
  <c r="Z418" i="2"/>
  <c r="BU418" i="2"/>
  <c r="AX190" i="1"/>
  <c r="BV190" i="1" s="1"/>
  <c r="BQ190" i="1"/>
  <c r="BR191" i="1"/>
  <c r="BS191" i="1"/>
  <c r="BT191" i="1"/>
  <c r="BU191" i="1"/>
  <c r="S192" i="1"/>
  <c r="BS418" i="1"/>
  <c r="Z418" i="1"/>
  <c r="BU418" i="1"/>
  <c r="AX418" i="1"/>
  <c r="BV418" i="1" s="1"/>
  <c r="BQ418" i="1"/>
  <c r="BR418" i="1"/>
  <c r="AF189" i="1"/>
  <c r="AL189" i="1" s="1"/>
  <c r="BD189" i="1"/>
  <c r="BJ189" i="1" s="1"/>
  <c r="BP189" i="1"/>
  <c r="CB189" i="1" s="1"/>
  <c r="CH189" i="1" s="1"/>
  <c r="M190" i="1"/>
  <c r="AA190" i="1"/>
  <c r="AG190" i="1" s="1"/>
  <c r="AR190" i="1"/>
  <c r="AY190" i="1"/>
  <c r="BE190" i="1" s="1"/>
  <c r="BK190" i="1"/>
  <c r="BW190" i="1" s="1"/>
  <c r="CC190" i="1" s="1"/>
  <c r="AZ190" i="1"/>
  <c r="BF190" i="1" s="1"/>
  <c r="BL190" i="1"/>
  <c r="BX190" i="1" s="1"/>
  <c r="CD190" i="1" s="1"/>
  <c r="BA190" i="1"/>
  <c r="BG190" i="1" s="1"/>
  <c r="BM190" i="1"/>
  <c r="BY190" i="1" s="1"/>
  <c r="CE190" i="1" s="1"/>
  <c r="BB190" i="1"/>
  <c r="BH190" i="1" s="1"/>
  <c r="BN190" i="1"/>
  <c r="BZ190" i="1" s="1"/>
  <c r="CF190" i="1" s="1"/>
  <c r="BC190" i="1"/>
  <c r="BI190" i="1" s="1"/>
  <c r="BO190" i="1"/>
  <c r="CA190" i="1" s="1"/>
  <c r="CG190" i="1" s="1"/>
  <c r="AB191" i="1"/>
  <c r="AH191" i="1" s="1"/>
  <c r="AC191" i="1"/>
  <c r="AI191" i="1" s="1"/>
  <c r="AD191" i="1"/>
  <c r="AJ191" i="1" s="1"/>
  <c r="AE191" i="1"/>
  <c r="AK191" i="1" s="1"/>
  <c r="F192" i="1"/>
  <c r="BR418" i="9"/>
  <c r="BP418" i="9"/>
  <c r="BQ418" i="9"/>
  <c r="AL418" i="9"/>
  <c r="AZ418" i="9" s="1"/>
  <c r="BT418" i="9"/>
  <c r="AK418" i="9"/>
  <c r="AK418" i="8"/>
  <c r="BT418" i="8"/>
  <c r="AL418" i="8"/>
  <c r="AZ418" i="8" s="1"/>
  <c r="BQ418" i="8"/>
  <c r="BP418" i="8"/>
  <c r="BR418" i="8"/>
  <c r="BS418" i="8"/>
  <c r="AC418" i="6"/>
  <c r="AV418" i="6"/>
  <c r="AD418" i="6"/>
  <c r="AY418" i="6"/>
  <c r="BX189" i="9"/>
  <c r="AC190" i="6"/>
  <c r="Z190" i="3"/>
  <c r="BZ189" i="2"/>
  <c r="CF189" i="2" s="1"/>
  <c r="CB188" i="1"/>
  <c r="CH188" i="1" s="1"/>
  <c r="AW189" i="6"/>
  <c r="AL189" i="6"/>
  <c r="AT189" i="6" s="1"/>
  <c r="AZ189" i="6"/>
  <c r="AC190" i="5"/>
  <c r="AY190" i="5"/>
  <c r="AZ189" i="5"/>
  <c r="AC190" i="4"/>
  <c r="AZ189" i="4"/>
  <c r="BU190" i="3"/>
  <c r="BT190" i="2"/>
  <c r="AC190" i="2"/>
  <c r="AI190" i="2" s="1"/>
  <c r="AE190" i="2"/>
  <c r="AK190" i="2" s="1"/>
  <c r="AB190" i="2"/>
  <c r="AH190" i="2" s="1"/>
  <c r="AD190" i="2"/>
  <c r="AJ190" i="2" s="1"/>
  <c r="BV189" i="1"/>
  <c r="Z190" i="1"/>
  <c r="BY189" i="9"/>
  <c r="BU189" i="9"/>
  <c r="BR190" i="7"/>
  <c r="BW189" i="7"/>
  <c r="BS190" i="3"/>
  <c r="BZ189" i="3"/>
  <c r="CF189" i="3" s="1"/>
  <c r="BV418" i="3"/>
  <c r="AK190" i="8"/>
  <c r="BY189" i="3"/>
  <c r="CE189" i="3" s="1"/>
  <c r="BX189" i="3"/>
  <c r="CD189" i="3" s="1"/>
  <c r="CA189" i="3"/>
  <c r="CG189" i="3" s="1"/>
  <c r="BP190" i="9"/>
  <c r="BX189" i="8"/>
  <c r="AK190" i="7"/>
  <c r="AY190" i="4"/>
  <c r="BV189" i="3"/>
  <c r="BR190" i="3"/>
  <c r="Z190" i="2"/>
  <c r="BX189" i="2"/>
  <c r="CD189" i="2" s="1"/>
  <c r="BT190" i="8"/>
  <c r="AY190" i="6"/>
  <c r="AJ190" i="6"/>
  <c r="AR190" i="6" s="1"/>
  <c r="BV189" i="2"/>
  <c r="AM190" i="9"/>
  <c r="AY190" i="9" s="1"/>
  <c r="AM190" i="7"/>
  <c r="AY190" i="7" s="1"/>
  <c r="BP192" i="9" l="1"/>
  <c r="BT192" i="9"/>
  <c r="Y193" i="9"/>
  <c r="AL191" i="9"/>
  <c r="BQ191" i="9"/>
  <c r="AT191" i="9"/>
  <c r="BF191" i="9" s="1"/>
  <c r="BM191" i="9"/>
  <c r="AR191" i="9"/>
  <c r="BD191" i="9" s="1"/>
  <c r="BK191" i="9"/>
  <c r="BU191" i="9" s="1"/>
  <c r="AU191" i="9"/>
  <c r="BG191" i="9" s="1"/>
  <c r="BN191" i="9"/>
  <c r="BX191" i="9" s="1"/>
  <c r="R191" i="9"/>
  <c r="AN191" i="9"/>
  <c r="AZ191" i="9" s="1"/>
  <c r="AQ192" i="9"/>
  <c r="BC192" i="9" s="1"/>
  <c r="F193" i="9"/>
  <c r="AM192" i="9"/>
  <c r="AY192" i="9" s="1"/>
  <c r="AO192" i="9"/>
  <c r="BA192" i="9" s="1"/>
  <c r="AP192" i="9"/>
  <c r="BB192" i="9" s="1"/>
  <c r="AV191" i="9"/>
  <c r="BH191" i="9" s="1"/>
  <c r="BO191" i="9"/>
  <c r="BY191" i="9" s="1"/>
  <c r="BL191" i="9"/>
  <c r="BV191" i="9" s="1"/>
  <c r="S191" i="9"/>
  <c r="AX191" i="9" s="1"/>
  <c r="BJ191" i="9" s="1"/>
  <c r="AS191" i="9"/>
  <c r="BE191" i="9" s="1"/>
  <c r="BR192" i="8"/>
  <c r="BT192" i="8"/>
  <c r="BS192" i="8"/>
  <c r="Y193" i="8"/>
  <c r="BP192" i="8"/>
  <c r="AL191" i="8"/>
  <c r="BQ191" i="8"/>
  <c r="AS191" i="8"/>
  <c r="BE191" i="8" s="1"/>
  <c r="S191" i="8"/>
  <c r="AX191" i="8" s="1"/>
  <c r="BJ191" i="8" s="1"/>
  <c r="BL191" i="8"/>
  <c r="BV191" i="8" s="1"/>
  <c r="AN191" i="8"/>
  <c r="AZ191" i="8" s="1"/>
  <c r="R191" i="8"/>
  <c r="BO191" i="8"/>
  <c r="AV191" i="8"/>
  <c r="BH191" i="8" s="1"/>
  <c r="AO192" i="8"/>
  <c r="BA192" i="8" s="1"/>
  <c r="AP192" i="8"/>
  <c r="BB192" i="8" s="1"/>
  <c r="F193" i="8"/>
  <c r="AQ192" i="8"/>
  <c r="BC192" i="8" s="1"/>
  <c r="AR191" i="8"/>
  <c r="BD191" i="8" s="1"/>
  <c r="BK191" i="8"/>
  <c r="BU191" i="8" s="1"/>
  <c r="BN191" i="8"/>
  <c r="BX191" i="8" s="1"/>
  <c r="AU191" i="8"/>
  <c r="BG191" i="8" s="1"/>
  <c r="BM191" i="8"/>
  <c r="BW191" i="8" s="1"/>
  <c r="AT191" i="8"/>
  <c r="BF191" i="8" s="1"/>
  <c r="AM191" i="8"/>
  <c r="AY191" i="8" s="1"/>
  <c r="AL191" i="7"/>
  <c r="BQ191" i="7"/>
  <c r="Y193" i="7"/>
  <c r="BT192" i="7"/>
  <c r="BS192" i="7"/>
  <c r="BP192" i="7"/>
  <c r="R191" i="7"/>
  <c r="AN191" i="7"/>
  <c r="AZ191" i="7" s="1"/>
  <c r="AR191" i="7"/>
  <c r="BD191" i="7" s="1"/>
  <c r="BK191" i="7"/>
  <c r="BU191" i="7" s="1"/>
  <c r="AO192" i="7"/>
  <c r="BA192" i="7" s="1"/>
  <c r="AQ192" i="7"/>
  <c r="BC192" i="7" s="1"/>
  <c r="AM192" i="7"/>
  <c r="AY192" i="7" s="1"/>
  <c r="AP192" i="7"/>
  <c r="BB192" i="7" s="1"/>
  <c r="F193" i="7"/>
  <c r="BM191" i="7"/>
  <c r="BW191" i="7" s="1"/>
  <c r="AT191" i="7"/>
  <c r="BF191" i="7" s="1"/>
  <c r="AV191" i="7"/>
  <c r="BH191" i="7" s="1"/>
  <c r="BO191" i="7"/>
  <c r="BY191" i="7" s="1"/>
  <c r="S191" i="7"/>
  <c r="AX191" i="7" s="1"/>
  <c r="BJ191" i="7" s="1"/>
  <c r="BL191" i="7"/>
  <c r="BV191" i="7" s="1"/>
  <c r="AS191" i="7"/>
  <c r="BE191" i="7" s="1"/>
  <c r="AU191" i="7"/>
  <c r="BG191" i="7" s="1"/>
  <c r="BN191" i="7"/>
  <c r="BX191" i="7" s="1"/>
  <c r="U193" i="6"/>
  <c r="AD191" i="6"/>
  <c r="AV191" i="6"/>
  <c r="AU191" i="6"/>
  <c r="AW191" i="6" s="1"/>
  <c r="O191" i="6"/>
  <c r="AL191" i="6" s="1"/>
  <c r="AT191" i="6" s="1"/>
  <c r="AH191" i="6"/>
  <c r="AP191" i="6" s="1"/>
  <c r="AF192" i="6"/>
  <c r="AN192" i="6" s="1"/>
  <c r="F193" i="6"/>
  <c r="AG192" i="6"/>
  <c r="AO192" i="6" s="1"/>
  <c r="N191" i="6"/>
  <c r="AE191" i="6"/>
  <c r="AM191" i="6" s="1"/>
  <c r="AX191" i="6"/>
  <c r="AZ191" i="6" s="1"/>
  <c r="AI191" i="6"/>
  <c r="AQ191" i="6" s="1"/>
  <c r="AD191" i="5"/>
  <c r="AV191" i="5"/>
  <c r="U193" i="5"/>
  <c r="N191" i="5"/>
  <c r="AE191" i="5"/>
  <c r="AM191" i="5" s="1"/>
  <c r="O191" i="5"/>
  <c r="AL191" i="5" s="1"/>
  <c r="AT191" i="5" s="1"/>
  <c r="AH191" i="5"/>
  <c r="AP191" i="5" s="1"/>
  <c r="AU191" i="5"/>
  <c r="AW191" i="5" s="1"/>
  <c r="AI191" i="5"/>
  <c r="AQ191" i="5" s="1"/>
  <c r="AX191" i="5"/>
  <c r="AF192" i="5"/>
  <c r="AN192" i="5" s="1"/>
  <c r="AG192" i="5"/>
  <c r="AO192" i="5" s="1"/>
  <c r="AJ192" i="5"/>
  <c r="AR192" i="5" s="1"/>
  <c r="F193" i="5"/>
  <c r="AD191" i="4"/>
  <c r="AV191" i="4"/>
  <c r="U193" i="4"/>
  <c r="N191" i="4"/>
  <c r="AE191" i="4"/>
  <c r="AM191" i="4" s="1"/>
  <c r="O191" i="4"/>
  <c r="AL191" i="4" s="1"/>
  <c r="AT191" i="4" s="1"/>
  <c r="AH191" i="4"/>
  <c r="AP191" i="4" s="1"/>
  <c r="AU191" i="4"/>
  <c r="AW191" i="4" s="1"/>
  <c r="AI191" i="4"/>
  <c r="AQ191" i="4" s="1"/>
  <c r="AX191" i="4"/>
  <c r="AF192" i="4"/>
  <c r="AN192" i="4" s="1"/>
  <c r="AJ192" i="4"/>
  <c r="AR192" i="4" s="1"/>
  <c r="F193" i="4"/>
  <c r="BS192" i="3"/>
  <c r="S193" i="3"/>
  <c r="BU192" i="3"/>
  <c r="AX191" i="3"/>
  <c r="BV191" i="3" s="1"/>
  <c r="BQ191" i="3"/>
  <c r="BD190" i="3"/>
  <c r="BJ190" i="3" s="1"/>
  <c r="BP190" i="3"/>
  <c r="CB190" i="3" s="1"/>
  <c r="CH190" i="3" s="1"/>
  <c r="BB191" i="3"/>
  <c r="BH191" i="3" s="1"/>
  <c r="BN191" i="3"/>
  <c r="BZ191" i="3" s="1"/>
  <c r="CF191" i="3" s="1"/>
  <c r="BK191" i="3"/>
  <c r="BW191" i="3" s="1"/>
  <c r="CC191" i="3" s="1"/>
  <c r="AR191" i="3"/>
  <c r="AY191" i="3"/>
  <c r="BE191" i="3" s="1"/>
  <c r="AA191" i="3"/>
  <c r="AG191" i="3" s="1"/>
  <c r="M191" i="3"/>
  <c r="AZ191" i="3"/>
  <c r="BF191" i="3" s="1"/>
  <c r="BL191" i="3"/>
  <c r="BX191" i="3" s="1"/>
  <c r="CD191" i="3" s="1"/>
  <c r="BM191" i="3"/>
  <c r="BY191" i="3" s="1"/>
  <c r="CE191" i="3" s="1"/>
  <c r="BA191" i="3"/>
  <c r="BG191" i="3" s="1"/>
  <c r="BC191" i="3"/>
  <c r="BI191" i="3" s="1"/>
  <c r="BO191" i="3"/>
  <c r="CA191" i="3" s="1"/>
  <c r="CG191" i="3" s="1"/>
  <c r="F193" i="3"/>
  <c r="AC192" i="3"/>
  <c r="AI192" i="3" s="1"/>
  <c r="AE192" i="3"/>
  <c r="AK192" i="3" s="1"/>
  <c r="AB192" i="3"/>
  <c r="AH192" i="3" s="1"/>
  <c r="AD192" i="3"/>
  <c r="AJ192" i="3" s="1"/>
  <c r="AF190" i="3"/>
  <c r="AL190" i="3" s="1"/>
  <c r="CI190" i="3"/>
  <c r="CJ190" i="3"/>
  <c r="BQ191" i="2"/>
  <c r="AX191" i="2"/>
  <c r="BV191" i="2" s="1"/>
  <c r="S193" i="2"/>
  <c r="BS192" i="2"/>
  <c r="BU192" i="2"/>
  <c r="AB192" i="2"/>
  <c r="AH192" i="2" s="1"/>
  <c r="AD192" i="2"/>
  <c r="AJ192" i="2" s="1"/>
  <c r="AC192" i="2"/>
  <c r="AI192" i="2" s="1"/>
  <c r="AE192" i="2"/>
  <c r="AK192" i="2" s="1"/>
  <c r="F193" i="2"/>
  <c r="M191" i="2"/>
  <c r="AA191" i="2"/>
  <c r="AG191" i="2" s="1"/>
  <c r="AZ191" i="2"/>
  <c r="BF191" i="2" s="1"/>
  <c r="BL191" i="2"/>
  <c r="BX191" i="2" s="1"/>
  <c r="CD191" i="2" s="1"/>
  <c r="BN191" i="2"/>
  <c r="BZ191" i="2" s="1"/>
  <c r="CF191" i="2" s="1"/>
  <c r="BB191" i="2"/>
  <c r="BH191" i="2" s="1"/>
  <c r="BO191" i="2"/>
  <c r="CA191" i="2" s="1"/>
  <c r="CG191" i="2" s="1"/>
  <c r="BC191" i="2"/>
  <c r="BI191" i="2" s="1"/>
  <c r="BA191" i="2"/>
  <c r="BG191" i="2" s="1"/>
  <c r="BM191" i="2"/>
  <c r="BY191" i="2" s="1"/>
  <c r="CE191" i="2" s="1"/>
  <c r="BK191" i="2"/>
  <c r="AY191" i="2"/>
  <c r="BE191" i="2" s="1"/>
  <c r="AR191" i="2"/>
  <c r="AF190" i="2"/>
  <c r="AL190" i="2" s="1"/>
  <c r="CI190" i="2"/>
  <c r="BD190" i="2"/>
  <c r="BJ190" i="2" s="1"/>
  <c r="BP190" i="2"/>
  <c r="CB190" i="2" s="1"/>
  <c r="CH190" i="2" s="1"/>
  <c r="AX191" i="1"/>
  <c r="BQ191" i="1"/>
  <c r="BR192" i="1"/>
  <c r="BS192" i="1"/>
  <c r="BT192" i="1"/>
  <c r="BU192" i="1"/>
  <c r="S193" i="1"/>
  <c r="BD190" i="1"/>
  <c r="BJ190" i="1" s="1"/>
  <c r="BP190" i="1"/>
  <c r="CB190" i="1" s="1"/>
  <c r="CH190" i="1" s="1"/>
  <c r="M191" i="1"/>
  <c r="AA191" i="1"/>
  <c r="AG191" i="1" s="1"/>
  <c r="AR191" i="1"/>
  <c r="AY191" i="1"/>
  <c r="BE191" i="1" s="1"/>
  <c r="BK191" i="1"/>
  <c r="BW191" i="1" s="1"/>
  <c r="CC191" i="1" s="1"/>
  <c r="AZ191" i="1"/>
  <c r="BF191" i="1" s="1"/>
  <c r="BL191" i="1"/>
  <c r="BX191" i="1" s="1"/>
  <c r="CD191" i="1" s="1"/>
  <c r="BA191" i="1"/>
  <c r="BG191" i="1" s="1"/>
  <c r="BM191" i="1"/>
  <c r="BY191" i="1" s="1"/>
  <c r="CE191" i="1" s="1"/>
  <c r="BB191" i="1"/>
  <c r="BH191" i="1" s="1"/>
  <c r="BN191" i="1"/>
  <c r="BZ191" i="1" s="1"/>
  <c r="CF191" i="1" s="1"/>
  <c r="BC191" i="1"/>
  <c r="BI191" i="1" s="1"/>
  <c r="BO191" i="1"/>
  <c r="CA191" i="1" s="1"/>
  <c r="CG191" i="1" s="1"/>
  <c r="AB192" i="1"/>
  <c r="AH192" i="1" s="1"/>
  <c r="AC192" i="1"/>
  <c r="AI192" i="1" s="1"/>
  <c r="AD192" i="1"/>
  <c r="AJ192" i="1" s="1"/>
  <c r="AE192" i="1"/>
  <c r="AK192" i="1" s="1"/>
  <c r="F193" i="1"/>
  <c r="BR191" i="9"/>
  <c r="AK191" i="7"/>
  <c r="AK190" i="6"/>
  <c r="AS190" i="6" s="1"/>
  <c r="AG191" i="5"/>
  <c r="AO191" i="5" s="1"/>
  <c r="AG191" i="4"/>
  <c r="AO191" i="4" s="1"/>
  <c r="AC191" i="6"/>
  <c r="AY191" i="5"/>
  <c r="BS191" i="3"/>
  <c r="BX190" i="3"/>
  <c r="CD190" i="3" s="1"/>
  <c r="BU191" i="2"/>
  <c r="Z191" i="2"/>
  <c r="BR191" i="2"/>
  <c r="AK191" i="8"/>
  <c r="AC191" i="4"/>
  <c r="Z191" i="1"/>
  <c r="AK191" i="9"/>
  <c r="BT191" i="8"/>
  <c r="AC191" i="5"/>
  <c r="AJ191" i="5"/>
  <c r="AR191" i="5" s="1"/>
  <c r="AY191" i="4"/>
  <c r="BV190" i="3"/>
  <c r="BU191" i="3"/>
  <c r="Z191" i="3"/>
  <c r="BV418" i="2"/>
  <c r="AW190" i="9"/>
  <c r="BI190" i="9" s="1"/>
  <c r="AM191" i="9"/>
  <c r="AY191" i="9" s="1"/>
  <c r="AW190" i="7"/>
  <c r="BI190" i="7" s="1"/>
  <c r="AM191" i="7"/>
  <c r="AY191" i="7" s="1"/>
  <c r="AK190" i="5"/>
  <c r="AS190" i="5" s="1"/>
  <c r="AK190" i="4"/>
  <c r="AS190" i="4" s="1"/>
  <c r="AF190" i="1"/>
  <c r="AL190" i="1" s="1"/>
  <c r="AZ191" i="4" l="1"/>
  <c r="AL192" i="9"/>
  <c r="BQ192" i="9"/>
  <c r="BS193" i="9"/>
  <c r="Y194" i="9"/>
  <c r="BT193" i="9"/>
  <c r="AT192" i="9"/>
  <c r="BF192" i="9" s="1"/>
  <c r="BM192" i="9"/>
  <c r="BO192" i="9"/>
  <c r="BY192" i="9" s="1"/>
  <c r="AV192" i="9"/>
  <c r="BH192" i="9" s="1"/>
  <c r="AQ193" i="9"/>
  <c r="BC193" i="9" s="1"/>
  <c r="AP193" i="9"/>
  <c r="BB193" i="9" s="1"/>
  <c r="F194" i="9"/>
  <c r="AO193" i="9"/>
  <c r="BA193" i="9" s="1"/>
  <c r="AR192" i="9"/>
  <c r="BD192" i="9" s="1"/>
  <c r="BK192" i="9"/>
  <c r="BU192" i="9" s="1"/>
  <c r="AN192" i="9"/>
  <c r="AZ192" i="9" s="1"/>
  <c r="R192" i="9"/>
  <c r="AS192" i="9"/>
  <c r="BE192" i="9" s="1"/>
  <c r="S192" i="9"/>
  <c r="AX192" i="9" s="1"/>
  <c r="BJ192" i="9" s="1"/>
  <c r="BL192" i="9"/>
  <c r="BV192" i="9" s="1"/>
  <c r="BN192" i="9"/>
  <c r="AU192" i="9"/>
  <c r="BG192" i="9" s="1"/>
  <c r="BQ192" i="8"/>
  <c r="AL192" i="8"/>
  <c r="BS193" i="8"/>
  <c r="AK193" i="8"/>
  <c r="Y194" i="8"/>
  <c r="BT193" i="8"/>
  <c r="AW191" i="8"/>
  <c r="BI191" i="8" s="1"/>
  <c r="AS192" i="8"/>
  <c r="BE192" i="8" s="1"/>
  <c r="BL192" i="8"/>
  <c r="BV192" i="8" s="1"/>
  <c r="S192" i="8"/>
  <c r="AX192" i="8" s="1"/>
  <c r="BJ192" i="8" s="1"/>
  <c r="BN192" i="8"/>
  <c r="BX192" i="8" s="1"/>
  <c r="AU192" i="8"/>
  <c r="BG192" i="8" s="1"/>
  <c r="AR192" i="8"/>
  <c r="BD192" i="8" s="1"/>
  <c r="BK192" i="8"/>
  <c r="BU192" i="8" s="1"/>
  <c r="BO192" i="8"/>
  <c r="BY192" i="8" s="1"/>
  <c r="AV192" i="8"/>
  <c r="BH192" i="8" s="1"/>
  <c r="AP193" i="8"/>
  <c r="BB193" i="8" s="1"/>
  <c r="AQ193" i="8"/>
  <c r="BC193" i="8" s="1"/>
  <c r="AM193" i="8"/>
  <c r="AY193" i="8" s="1"/>
  <c r="F194" i="8"/>
  <c r="AO193" i="8"/>
  <c r="BA193" i="8" s="1"/>
  <c r="R192" i="8"/>
  <c r="AN192" i="8"/>
  <c r="AZ192" i="8" s="1"/>
  <c r="AT192" i="8"/>
  <c r="BF192" i="8" s="1"/>
  <c r="BM192" i="8"/>
  <c r="BW192" i="8" s="1"/>
  <c r="BP193" i="7"/>
  <c r="BT193" i="7"/>
  <c r="BR193" i="7"/>
  <c r="Y194" i="7"/>
  <c r="AL192" i="7"/>
  <c r="BQ192" i="7"/>
  <c r="AS192" i="7"/>
  <c r="BE192" i="7" s="1"/>
  <c r="BL192" i="7"/>
  <c r="BV192" i="7" s="1"/>
  <c r="S192" i="7"/>
  <c r="AX192" i="7" s="1"/>
  <c r="BJ192" i="7" s="1"/>
  <c r="AU192" i="7"/>
  <c r="BG192" i="7" s="1"/>
  <c r="BN192" i="7"/>
  <c r="BX192" i="7" s="1"/>
  <c r="AV192" i="7"/>
  <c r="BH192" i="7" s="1"/>
  <c r="BO192" i="7"/>
  <c r="BY192" i="7" s="1"/>
  <c r="R192" i="7"/>
  <c r="AN192" i="7"/>
  <c r="AZ192" i="7" s="1"/>
  <c r="AR192" i="7"/>
  <c r="BD192" i="7" s="1"/>
  <c r="BK192" i="7"/>
  <c r="BU192" i="7" s="1"/>
  <c r="BM192" i="7"/>
  <c r="AT192" i="7"/>
  <c r="BF192" i="7" s="1"/>
  <c r="AO193" i="7"/>
  <c r="BA193" i="7" s="1"/>
  <c r="AQ193" i="7"/>
  <c r="BC193" i="7" s="1"/>
  <c r="AP193" i="7"/>
  <c r="BB193" i="7" s="1"/>
  <c r="F194" i="7"/>
  <c r="U194" i="6"/>
  <c r="AD192" i="6"/>
  <c r="AV192" i="6"/>
  <c r="AX192" i="6"/>
  <c r="AI192" i="6"/>
  <c r="AQ192" i="6" s="1"/>
  <c r="AF193" i="6"/>
  <c r="AN193" i="6" s="1"/>
  <c r="F194" i="6"/>
  <c r="N192" i="6"/>
  <c r="AE192" i="6"/>
  <c r="AM192" i="6" s="1"/>
  <c r="AU192" i="6"/>
  <c r="O192" i="6"/>
  <c r="AH192" i="6"/>
  <c r="AP192" i="6" s="1"/>
  <c r="AK191" i="6"/>
  <c r="AS191" i="6" s="1"/>
  <c r="AD192" i="5"/>
  <c r="AV192" i="5"/>
  <c r="U194" i="5"/>
  <c r="AK191" i="5"/>
  <c r="AS191" i="5" s="1"/>
  <c r="N192" i="5"/>
  <c r="AE192" i="5"/>
  <c r="AM192" i="5" s="1"/>
  <c r="O192" i="5"/>
  <c r="AL192" i="5" s="1"/>
  <c r="AT192" i="5" s="1"/>
  <c r="AH192" i="5"/>
  <c r="AP192" i="5" s="1"/>
  <c r="AU192" i="5"/>
  <c r="AW192" i="5" s="1"/>
  <c r="AI192" i="5"/>
  <c r="AQ192" i="5" s="1"/>
  <c r="AX192" i="5"/>
  <c r="AF193" i="5"/>
  <c r="AN193" i="5" s="1"/>
  <c r="AG193" i="5"/>
  <c r="AO193" i="5" s="1"/>
  <c r="AJ193" i="5"/>
  <c r="AR193" i="5" s="1"/>
  <c r="F194" i="5"/>
  <c r="AD192" i="4"/>
  <c r="AV192" i="4"/>
  <c r="U194" i="4"/>
  <c r="AK191" i="4"/>
  <c r="AS191" i="4" s="1"/>
  <c r="N192" i="4"/>
  <c r="AE192" i="4"/>
  <c r="AM192" i="4" s="1"/>
  <c r="O192" i="4"/>
  <c r="AL192" i="4" s="1"/>
  <c r="AT192" i="4" s="1"/>
  <c r="AH192" i="4"/>
  <c r="AP192" i="4" s="1"/>
  <c r="AU192" i="4"/>
  <c r="AW192" i="4" s="1"/>
  <c r="AI192" i="4"/>
  <c r="AQ192" i="4" s="1"/>
  <c r="AX192" i="4"/>
  <c r="AF193" i="4"/>
  <c r="AN193" i="4" s="1"/>
  <c r="F194" i="4"/>
  <c r="BU193" i="3"/>
  <c r="BR193" i="3"/>
  <c r="BT193" i="3"/>
  <c r="S194" i="3"/>
  <c r="BQ192" i="3"/>
  <c r="AX192" i="3"/>
  <c r="BD191" i="3"/>
  <c r="BJ191" i="3" s="1"/>
  <c r="BP191" i="3"/>
  <c r="CB191" i="3" s="1"/>
  <c r="CH191" i="3" s="1"/>
  <c r="AF191" i="3"/>
  <c r="AL191" i="3" s="1"/>
  <c r="CI191" i="3"/>
  <c r="CJ191" i="3"/>
  <c r="AZ192" i="3"/>
  <c r="BF192" i="3" s="1"/>
  <c r="BL192" i="3"/>
  <c r="BN192" i="3"/>
  <c r="BB192" i="3"/>
  <c r="BH192" i="3" s="1"/>
  <c r="AB193" i="3"/>
  <c r="AH193" i="3" s="1"/>
  <c r="AD193" i="3"/>
  <c r="AJ193" i="3" s="1"/>
  <c r="F194" i="3"/>
  <c r="AC193" i="3"/>
  <c r="AI193" i="3" s="1"/>
  <c r="AE193" i="3"/>
  <c r="AK193" i="3" s="1"/>
  <c r="AR192" i="3"/>
  <c r="AY192" i="3"/>
  <c r="BE192" i="3" s="1"/>
  <c r="BK192" i="3"/>
  <c r="BW192" i="3" s="1"/>
  <c r="CC192" i="3" s="1"/>
  <c r="BO192" i="3"/>
  <c r="CA192" i="3" s="1"/>
  <c r="CG192" i="3" s="1"/>
  <c r="BC192" i="3"/>
  <c r="BI192" i="3" s="1"/>
  <c r="M192" i="3"/>
  <c r="AA192" i="3"/>
  <c r="AG192" i="3" s="1"/>
  <c r="BM192" i="3"/>
  <c r="BY192" i="3" s="1"/>
  <c r="CE192" i="3" s="1"/>
  <c r="BA192" i="3"/>
  <c r="BG192" i="3" s="1"/>
  <c r="BR193" i="2"/>
  <c r="S194" i="2"/>
  <c r="BS193" i="2"/>
  <c r="BU193" i="2"/>
  <c r="AX192" i="2"/>
  <c r="BQ192" i="2"/>
  <c r="AZ192" i="2"/>
  <c r="BF192" i="2" s="1"/>
  <c r="BL192" i="2"/>
  <c r="BC192" i="2"/>
  <c r="BI192" i="2" s="1"/>
  <c r="BO192" i="2"/>
  <c r="CA192" i="2" s="1"/>
  <c r="CG192" i="2" s="1"/>
  <c r="BM192" i="2"/>
  <c r="BY192" i="2" s="1"/>
  <c r="CE192" i="2" s="1"/>
  <c r="BA192" i="2"/>
  <c r="BG192" i="2" s="1"/>
  <c r="AE193" i="2"/>
  <c r="AK193" i="2" s="1"/>
  <c r="F194" i="2"/>
  <c r="AC193" i="2"/>
  <c r="AI193" i="2" s="1"/>
  <c r="BN192" i="2"/>
  <c r="BB192" i="2"/>
  <c r="BH192" i="2" s="1"/>
  <c r="M192" i="2"/>
  <c r="AA192" i="2"/>
  <c r="AG192" i="2" s="1"/>
  <c r="AY192" i="2"/>
  <c r="BE192" i="2" s="1"/>
  <c r="AR192" i="2"/>
  <c r="BK192" i="2"/>
  <c r="BW192" i="2" s="1"/>
  <c r="CC192" i="2" s="1"/>
  <c r="AF191" i="2"/>
  <c r="AL191" i="2" s="1"/>
  <c r="CI191" i="2"/>
  <c r="BD191" i="2"/>
  <c r="BJ191" i="2" s="1"/>
  <c r="BP191" i="2"/>
  <c r="CB191" i="2" s="1"/>
  <c r="CH191" i="2" s="1"/>
  <c r="AX192" i="1"/>
  <c r="BQ192" i="1"/>
  <c r="BR193" i="1"/>
  <c r="BS193" i="1"/>
  <c r="BT193" i="1"/>
  <c r="BU193" i="1"/>
  <c r="S194" i="1"/>
  <c r="BD191" i="1"/>
  <c r="BJ191" i="1" s="1"/>
  <c r="BP191" i="1"/>
  <c r="M192" i="1"/>
  <c r="AA192" i="1"/>
  <c r="AG192" i="1" s="1"/>
  <c r="AR192" i="1"/>
  <c r="AY192" i="1"/>
  <c r="BE192" i="1" s="1"/>
  <c r="BK192" i="1"/>
  <c r="BW192" i="1" s="1"/>
  <c r="CC192" i="1" s="1"/>
  <c r="AZ192" i="1"/>
  <c r="BF192" i="1" s="1"/>
  <c r="BL192" i="1"/>
  <c r="BX192" i="1" s="1"/>
  <c r="CD192" i="1" s="1"/>
  <c r="BA192" i="1"/>
  <c r="BG192" i="1" s="1"/>
  <c r="BM192" i="1"/>
  <c r="BY192" i="1" s="1"/>
  <c r="CE192" i="1" s="1"/>
  <c r="BB192" i="1"/>
  <c r="BH192" i="1" s="1"/>
  <c r="BN192" i="1"/>
  <c r="BZ192" i="1" s="1"/>
  <c r="CF192" i="1" s="1"/>
  <c r="BC192" i="1"/>
  <c r="BI192" i="1" s="1"/>
  <c r="BO192" i="1"/>
  <c r="CA192" i="1" s="1"/>
  <c r="CG192" i="1" s="1"/>
  <c r="AB193" i="1"/>
  <c r="AH193" i="1" s="1"/>
  <c r="AC193" i="1"/>
  <c r="AI193" i="1" s="1"/>
  <c r="AD193" i="1"/>
  <c r="AJ193" i="1" s="1"/>
  <c r="AE193" i="1"/>
  <c r="AK193" i="1" s="1"/>
  <c r="F194" i="1"/>
  <c r="AW191" i="7"/>
  <c r="BI191" i="7" s="1"/>
  <c r="AY192" i="6"/>
  <c r="BR192" i="2"/>
  <c r="AC192" i="5"/>
  <c r="AY192" i="5"/>
  <c r="AZ191" i="5"/>
  <c r="AC192" i="4"/>
  <c r="BR192" i="3"/>
  <c r="BT192" i="2"/>
  <c r="BW191" i="2"/>
  <c r="CC191" i="2" s="1"/>
  <c r="BV191" i="1"/>
  <c r="Z192" i="1"/>
  <c r="AF191" i="1"/>
  <c r="AL191" i="1" s="1"/>
  <c r="BS192" i="9"/>
  <c r="AW191" i="9"/>
  <c r="BI191" i="9" s="1"/>
  <c r="Z192" i="2"/>
  <c r="AK192" i="9"/>
  <c r="BW191" i="9"/>
  <c r="AK192" i="7"/>
  <c r="BT192" i="3"/>
  <c r="BR192" i="7"/>
  <c r="BY191" i="8"/>
  <c r="AY192" i="4"/>
  <c r="Z192" i="3"/>
  <c r="BR192" i="9"/>
  <c r="AK192" i="8"/>
  <c r="AC192" i="6"/>
  <c r="AJ192" i="6"/>
  <c r="AR192" i="6" s="1"/>
  <c r="AG192" i="4"/>
  <c r="AO192" i="4" s="1"/>
  <c r="AM192" i="8"/>
  <c r="AY192" i="8" s="1"/>
  <c r="BP194" i="9" l="1"/>
  <c r="Y195" i="9"/>
  <c r="BT194" i="9"/>
  <c r="BS194" i="9"/>
  <c r="BQ193" i="9"/>
  <c r="AL193" i="9"/>
  <c r="AS193" i="9"/>
  <c r="BE193" i="9" s="1"/>
  <c r="BL193" i="9"/>
  <c r="BV193" i="9" s="1"/>
  <c r="S193" i="9"/>
  <c r="AX193" i="9" s="1"/>
  <c r="BJ193" i="9" s="1"/>
  <c r="AM193" i="9"/>
  <c r="AY193" i="9" s="1"/>
  <c r="BM193" i="9"/>
  <c r="AT193" i="9"/>
  <c r="BF193" i="9" s="1"/>
  <c r="R193" i="9"/>
  <c r="AN193" i="9"/>
  <c r="AZ193" i="9" s="1"/>
  <c r="BK193" i="9"/>
  <c r="AR193" i="9"/>
  <c r="BD193" i="9" s="1"/>
  <c r="AV193" i="9"/>
  <c r="BH193" i="9" s="1"/>
  <c r="BO193" i="9"/>
  <c r="BY193" i="9" s="1"/>
  <c r="AO194" i="9"/>
  <c r="BA194" i="9" s="1"/>
  <c r="AQ194" i="9"/>
  <c r="BC194" i="9" s="1"/>
  <c r="AM194" i="9"/>
  <c r="AY194" i="9" s="1"/>
  <c r="AP194" i="9"/>
  <c r="BB194" i="9" s="1"/>
  <c r="F195" i="9"/>
  <c r="BN193" i="9"/>
  <c r="BX193" i="9" s="1"/>
  <c r="AU193" i="9"/>
  <c r="BG193" i="9" s="1"/>
  <c r="AW192" i="9"/>
  <c r="BI192" i="9" s="1"/>
  <c r="AL193" i="8"/>
  <c r="BQ193" i="8"/>
  <c r="Y195" i="8"/>
  <c r="BP194" i="8"/>
  <c r="BS194" i="8"/>
  <c r="AR193" i="8"/>
  <c r="BD193" i="8" s="1"/>
  <c r="BK193" i="8"/>
  <c r="BM193" i="8"/>
  <c r="AT193" i="8"/>
  <c r="BF193" i="8" s="1"/>
  <c r="S193" i="8"/>
  <c r="AX193" i="8" s="1"/>
  <c r="BJ193" i="8" s="1"/>
  <c r="BL193" i="8"/>
  <c r="BV193" i="8" s="1"/>
  <c r="AS193" i="8"/>
  <c r="BE193" i="8" s="1"/>
  <c r="AV193" i="8"/>
  <c r="BH193" i="8" s="1"/>
  <c r="BO193" i="8"/>
  <c r="BY193" i="8" s="1"/>
  <c r="AO194" i="8"/>
  <c r="BA194" i="8" s="1"/>
  <c r="F195" i="8"/>
  <c r="AQ194" i="8"/>
  <c r="BC194" i="8" s="1"/>
  <c r="AP194" i="8"/>
  <c r="BB194" i="8" s="1"/>
  <c r="AU193" i="8"/>
  <c r="BG193" i="8" s="1"/>
  <c r="BN193" i="8"/>
  <c r="BX193" i="8" s="1"/>
  <c r="R193" i="8"/>
  <c r="AW193" i="8" s="1"/>
  <c r="BI193" i="8" s="1"/>
  <c r="AN193" i="8"/>
  <c r="AZ193" i="8" s="1"/>
  <c r="AL193" i="7"/>
  <c r="BQ193" i="7"/>
  <c r="BP194" i="7"/>
  <c r="Y195" i="7"/>
  <c r="BS194" i="7"/>
  <c r="AW192" i="7"/>
  <c r="BI192" i="7" s="1"/>
  <c r="R193" i="7"/>
  <c r="AN193" i="7"/>
  <c r="AZ193" i="7" s="1"/>
  <c r="AS193" i="7"/>
  <c r="BE193" i="7" s="1"/>
  <c r="S193" i="7"/>
  <c r="AX193" i="7" s="1"/>
  <c r="BJ193" i="7" s="1"/>
  <c r="BL193" i="7"/>
  <c r="BV193" i="7" s="1"/>
  <c r="AU193" i="7"/>
  <c r="BG193" i="7" s="1"/>
  <c r="BN193" i="7"/>
  <c r="AM193" i="7"/>
  <c r="AY193" i="7" s="1"/>
  <c r="AR193" i="7"/>
  <c r="BD193" i="7" s="1"/>
  <c r="BK193" i="7"/>
  <c r="BU193" i="7" s="1"/>
  <c r="AT193" i="7"/>
  <c r="BF193" i="7" s="1"/>
  <c r="BM193" i="7"/>
  <c r="BW193" i="7" s="1"/>
  <c r="BO193" i="7"/>
  <c r="BY193" i="7" s="1"/>
  <c r="AV193" i="7"/>
  <c r="BH193" i="7" s="1"/>
  <c r="AP194" i="7"/>
  <c r="BB194" i="7" s="1"/>
  <c r="AM194" i="7"/>
  <c r="AY194" i="7" s="1"/>
  <c r="AO194" i="7"/>
  <c r="BA194" i="7" s="1"/>
  <c r="AQ194" i="7"/>
  <c r="BC194" i="7" s="1"/>
  <c r="F195" i="7"/>
  <c r="AD193" i="6"/>
  <c r="AV193" i="6"/>
  <c r="U195" i="6"/>
  <c r="AC194" i="6"/>
  <c r="AI193" i="6"/>
  <c r="AQ193" i="6" s="1"/>
  <c r="AX193" i="6"/>
  <c r="N193" i="6"/>
  <c r="AE193" i="6"/>
  <c r="AM193" i="6" s="1"/>
  <c r="AH193" i="6"/>
  <c r="AP193" i="6" s="1"/>
  <c r="AU193" i="6"/>
  <c r="AW193" i="6" s="1"/>
  <c r="O193" i="6"/>
  <c r="AL193" i="6" s="1"/>
  <c r="AT193" i="6" s="1"/>
  <c r="AG194" i="6"/>
  <c r="AO194" i="6" s="1"/>
  <c r="AJ194" i="6"/>
  <c r="AR194" i="6" s="1"/>
  <c r="F195" i="6"/>
  <c r="AF194" i="6"/>
  <c r="AN194" i="6" s="1"/>
  <c r="AD193" i="5"/>
  <c r="AV193" i="5"/>
  <c r="U195" i="5"/>
  <c r="AK192" i="5"/>
  <c r="AS192" i="5" s="1"/>
  <c r="N193" i="5"/>
  <c r="AE193" i="5"/>
  <c r="AM193" i="5" s="1"/>
  <c r="O193" i="5"/>
  <c r="AL193" i="5" s="1"/>
  <c r="AT193" i="5" s="1"/>
  <c r="AH193" i="5"/>
  <c r="AP193" i="5" s="1"/>
  <c r="AU193" i="5"/>
  <c r="AW193" i="5" s="1"/>
  <c r="AI193" i="5"/>
  <c r="AQ193" i="5" s="1"/>
  <c r="AX193" i="5"/>
  <c r="AF194" i="5"/>
  <c r="AN194" i="5" s="1"/>
  <c r="F195" i="5"/>
  <c r="AD193" i="4"/>
  <c r="AV193" i="4"/>
  <c r="U195" i="4"/>
  <c r="N193" i="4"/>
  <c r="AE193" i="4"/>
  <c r="AM193" i="4" s="1"/>
  <c r="O193" i="4"/>
  <c r="AL193" i="4" s="1"/>
  <c r="AT193" i="4" s="1"/>
  <c r="AH193" i="4"/>
  <c r="AP193" i="4" s="1"/>
  <c r="AU193" i="4"/>
  <c r="AW193" i="4" s="1"/>
  <c r="AI193" i="4"/>
  <c r="AQ193" i="4" s="1"/>
  <c r="AX193" i="4"/>
  <c r="AF194" i="4"/>
  <c r="AN194" i="4" s="1"/>
  <c r="AG194" i="4"/>
  <c r="AO194" i="4" s="1"/>
  <c r="AJ194" i="4"/>
  <c r="AR194" i="4" s="1"/>
  <c r="F195" i="4"/>
  <c r="AX193" i="3"/>
  <c r="BQ193" i="3"/>
  <c r="BR194" i="3"/>
  <c r="S195" i="3"/>
  <c r="BS194" i="3"/>
  <c r="BT194" i="3"/>
  <c r="AR193" i="3"/>
  <c r="BK193" i="3"/>
  <c r="BW193" i="3" s="1"/>
  <c r="CC193" i="3" s="1"/>
  <c r="AY193" i="3"/>
  <c r="BE193" i="3" s="1"/>
  <c r="BA193" i="3"/>
  <c r="BG193" i="3" s="1"/>
  <c r="BM193" i="3"/>
  <c r="BC193" i="3"/>
  <c r="BI193" i="3" s="1"/>
  <c r="BO193" i="3"/>
  <c r="CA193" i="3" s="1"/>
  <c r="CG193" i="3" s="1"/>
  <c r="AE194" i="3"/>
  <c r="AK194" i="3" s="1"/>
  <c r="AC194" i="3"/>
  <c r="AI194" i="3" s="1"/>
  <c r="AD194" i="3"/>
  <c r="AJ194" i="3" s="1"/>
  <c r="AB194" i="3"/>
  <c r="AH194" i="3" s="1"/>
  <c r="F195" i="3"/>
  <c r="M193" i="3"/>
  <c r="AA193" i="3"/>
  <c r="AG193" i="3" s="1"/>
  <c r="BL193" i="3"/>
  <c r="BX193" i="3" s="1"/>
  <c r="CD193" i="3" s="1"/>
  <c r="AZ193" i="3"/>
  <c r="BF193" i="3" s="1"/>
  <c r="BN193" i="3"/>
  <c r="BZ193" i="3" s="1"/>
  <c r="CF193" i="3" s="1"/>
  <c r="BB193" i="3"/>
  <c r="BH193" i="3" s="1"/>
  <c r="BD192" i="3"/>
  <c r="BJ192" i="3" s="1"/>
  <c r="BP192" i="3"/>
  <c r="AF192" i="3"/>
  <c r="AL192" i="3" s="1"/>
  <c r="CI192" i="3"/>
  <c r="CJ192" i="3"/>
  <c r="BR194" i="2"/>
  <c r="S195" i="2"/>
  <c r="BU194" i="2"/>
  <c r="BS194" i="2"/>
  <c r="AX193" i="2"/>
  <c r="BQ193" i="2"/>
  <c r="AZ193" i="2"/>
  <c r="BF193" i="2" s="1"/>
  <c r="BL193" i="2"/>
  <c r="BX193" i="2" s="1"/>
  <c r="CD193" i="2" s="1"/>
  <c r="BB193" i="2"/>
  <c r="BH193" i="2" s="1"/>
  <c r="BN193" i="2"/>
  <c r="AY193" i="2"/>
  <c r="BE193" i="2" s="1"/>
  <c r="AR193" i="2"/>
  <c r="BK193" i="2"/>
  <c r="BA193" i="2"/>
  <c r="BG193" i="2" s="1"/>
  <c r="BM193" i="2"/>
  <c r="BY193" i="2" s="1"/>
  <c r="CE193" i="2" s="1"/>
  <c r="F195" i="2"/>
  <c r="AA193" i="2"/>
  <c r="AG193" i="2" s="1"/>
  <c r="M193" i="2"/>
  <c r="BC193" i="2"/>
  <c r="BI193" i="2" s="1"/>
  <c r="BO193" i="2"/>
  <c r="CA193" i="2" s="1"/>
  <c r="CG193" i="2" s="1"/>
  <c r="CI192" i="2"/>
  <c r="AF192" i="2"/>
  <c r="AL192" i="2" s="1"/>
  <c r="BD192" i="2"/>
  <c r="BJ192" i="2" s="1"/>
  <c r="BP192" i="2"/>
  <c r="AX193" i="1"/>
  <c r="BQ193" i="1"/>
  <c r="BR194" i="1"/>
  <c r="BS194" i="1"/>
  <c r="BT194" i="1"/>
  <c r="BU194" i="1"/>
  <c r="S195" i="1"/>
  <c r="AF192" i="1"/>
  <c r="AL192" i="1" s="1"/>
  <c r="BD192" i="1"/>
  <c r="BJ192" i="1" s="1"/>
  <c r="BP192" i="1"/>
  <c r="M193" i="1"/>
  <c r="AA193" i="1"/>
  <c r="AG193" i="1" s="1"/>
  <c r="AR193" i="1"/>
  <c r="AY193" i="1"/>
  <c r="BE193" i="1" s="1"/>
  <c r="BK193" i="1"/>
  <c r="BW193" i="1" s="1"/>
  <c r="CC193" i="1" s="1"/>
  <c r="AZ193" i="1"/>
  <c r="BF193" i="1" s="1"/>
  <c r="BL193" i="1"/>
  <c r="BX193" i="1" s="1"/>
  <c r="CD193" i="1" s="1"/>
  <c r="BA193" i="1"/>
  <c r="BG193" i="1" s="1"/>
  <c r="BM193" i="1"/>
  <c r="BY193" i="1" s="1"/>
  <c r="CE193" i="1" s="1"/>
  <c r="BB193" i="1"/>
  <c r="BH193" i="1" s="1"/>
  <c r="BN193" i="1"/>
  <c r="BZ193" i="1" s="1"/>
  <c r="CF193" i="1" s="1"/>
  <c r="BC193" i="1"/>
  <c r="BI193" i="1" s="1"/>
  <c r="BO193" i="1"/>
  <c r="CA193" i="1" s="1"/>
  <c r="CG193" i="1" s="1"/>
  <c r="AB194" i="1"/>
  <c r="AH194" i="1" s="1"/>
  <c r="AC194" i="1"/>
  <c r="AI194" i="1" s="1"/>
  <c r="AD194" i="1"/>
  <c r="AJ194" i="1" s="1"/>
  <c r="AE194" i="1"/>
  <c r="AK194" i="1" s="1"/>
  <c r="F195" i="1"/>
  <c r="BS193" i="7"/>
  <c r="AZ192" i="6"/>
  <c r="AG193" i="4"/>
  <c r="AO193" i="4" s="1"/>
  <c r="Z193" i="3"/>
  <c r="CB191" i="1"/>
  <c r="CH191" i="1" s="1"/>
  <c r="AG193" i="6"/>
  <c r="AO193" i="6" s="1"/>
  <c r="AJ193" i="6"/>
  <c r="AR193" i="6" s="1"/>
  <c r="AK192" i="6"/>
  <c r="AS192" i="6" s="1"/>
  <c r="AW192" i="6"/>
  <c r="AL192" i="6"/>
  <c r="AT192" i="6" s="1"/>
  <c r="AC193" i="5"/>
  <c r="AZ192" i="5"/>
  <c r="AY193" i="4"/>
  <c r="Z193" i="2"/>
  <c r="BT193" i="2"/>
  <c r="BV192" i="2"/>
  <c r="BX192" i="2"/>
  <c r="CD192" i="2" s="1"/>
  <c r="AB193" i="2"/>
  <c r="AH193" i="2" s="1"/>
  <c r="AD193" i="2"/>
  <c r="AJ193" i="2" s="1"/>
  <c r="BZ192" i="2"/>
  <c r="CF192" i="2" s="1"/>
  <c r="BV192" i="1"/>
  <c r="Z193" i="1"/>
  <c r="AW192" i="8"/>
  <c r="BI192" i="8" s="1"/>
  <c r="BS193" i="3"/>
  <c r="AK193" i="9"/>
  <c r="BW192" i="9"/>
  <c r="AY193" i="6"/>
  <c r="AY193" i="5"/>
  <c r="AC193" i="4"/>
  <c r="AK192" i="4"/>
  <c r="AS192" i="4" s="1"/>
  <c r="BW192" i="7"/>
  <c r="BV192" i="3"/>
  <c r="BR193" i="9"/>
  <c r="BP193" i="9"/>
  <c r="BX192" i="9"/>
  <c r="BP193" i="8"/>
  <c r="AZ192" i="4"/>
  <c r="AJ193" i="4"/>
  <c r="AR193" i="4" s="1"/>
  <c r="BR193" i="8"/>
  <c r="AK193" i="7"/>
  <c r="AC193" i="6"/>
  <c r="BX192" i="3"/>
  <c r="CD192" i="3" s="1"/>
  <c r="BZ192" i="3"/>
  <c r="CF192" i="3" s="1"/>
  <c r="BT195" i="9" l="1"/>
  <c r="Y196" i="9"/>
  <c r="BS195" i="9"/>
  <c r="BP195" i="9"/>
  <c r="AL194" i="9"/>
  <c r="BQ194" i="9"/>
  <c r="AS194" i="9"/>
  <c r="BE194" i="9" s="1"/>
  <c r="BL194" i="9"/>
  <c r="BV194" i="9" s="1"/>
  <c r="S194" i="9"/>
  <c r="AX194" i="9" s="1"/>
  <c r="BJ194" i="9" s="1"/>
  <c r="AU194" i="9"/>
  <c r="BG194" i="9" s="1"/>
  <c r="BN194" i="9"/>
  <c r="BX194" i="9" s="1"/>
  <c r="AR194" i="9"/>
  <c r="BD194" i="9" s="1"/>
  <c r="BK194" i="9"/>
  <c r="BU194" i="9" s="1"/>
  <c r="R194" i="9"/>
  <c r="AN194" i="9"/>
  <c r="AZ194" i="9" s="1"/>
  <c r="BO194" i="9"/>
  <c r="BY194" i="9" s="1"/>
  <c r="AV194" i="9"/>
  <c r="BH194" i="9" s="1"/>
  <c r="AT194" i="9"/>
  <c r="BF194" i="9" s="1"/>
  <c r="BM194" i="9"/>
  <c r="F196" i="9"/>
  <c r="AO195" i="9"/>
  <c r="BA195" i="9" s="1"/>
  <c r="AQ195" i="9"/>
  <c r="BC195" i="9" s="1"/>
  <c r="AP195" i="9"/>
  <c r="BB195" i="9" s="1"/>
  <c r="BR195" i="8"/>
  <c r="Y196" i="8"/>
  <c r="BQ194" i="8"/>
  <c r="AL194" i="8"/>
  <c r="AQ195" i="8"/>
  <c r="BC195" i="8" s="1"/>
  <c r="AM195" i="8"/>
  <c r="AY195" i="8" s="1"/>
  <c r="AO195" i="8"/>
  <c r="BA195" i="8" s="1"/>
  <c r="F196" i="8"/>
  <c r="AP195" i="8"/>
  <c r="BB195" i="8" s="1"/>
  <c r="AN194" i="8"/>
  <c r="AZ194" i="8" s="1"/>
  <c r="R194" i="8"/>
  <c r="S194" i="8"/>
  <c r="AX194" i="8" s="1"/>
  <c r="BJ194" i="8" s="1"/>
  <c r="BL194" i="8"/>
  <c r="BV194" i="8" s="1"/>
  <c r="AS194" i="8"/>
  <c r="BE194" i="8" s="1"/>
  <c r="BK194" i="8"/>
  <c r="BU194" i="8" s="1"/>
  <c r="AR194" i="8"/>
  <c r="BD194" i="8" s="1"/>
  <c r="AU194" i="8"/>
  <c r="BG194" i="8" s="1"/>
  <c r="BN194" i="8"/>
  <c r="BX194" i="8" s="1"/>
  <c r="AA419" i="8"/>
  <c r="AA420" i="8" s="1"/>
  <c r="AM194" i="8"/>
  <c r="AY194" i="8" s="1"/>
  <c r="AT194" i="8"/>
  <c r="BF194" i="8" s="1"/>
  <c r="BM194" i="8"/>
  <c r="AV194" i="8"/>
  <c r="BH194" i="8" s="1"/>
  <c r="BO194" i="8"/>
  <c r="AL194" i="7"/>
  <c r="BQ194" i="7"/>
  <c r="BR195" i="7"/>
  <c r="Y196" i="7"/>
  <c r="BT195" i="7"/>
  <c r="AT194" i="7"/>
  <c r="BF194" i="7" s="1"/>
  <c r="BM194" i="7"/>
  <c r="AR194" i="7"/>
  <c r="BD194" i="7" s="1"/>
  <c r="BK194" i="7"/>
  <c r="BU194" i="7" s="1"/>
  <c r="S194" i="7"/>
  <c r="AX194" i="7" s="1"/>
  <c r="BJ194" i="7" s="1"/>
  <c r="AS194" i="7"/>
  <c r="BE194" i="7" s="1"/>
  <c r="BL194" i="7"/>
  <c r="BV194" i="7" s="1"/>
  <c r="BN194" i="7"/>
  <c r="BX194" i="7" s="1"/>
  <c r="AU194" i="7"/>
  <c r="BG194" i="7" s="1"/>
  <c r="R194" i="7"/>
  <c r="AN194" i="7"/>
  <c r="AZ194" i="7" s="1"/>
  <c r="AV194" i="7"/>
  <c r="BH194" i="7" s="1"/>
  <c r="BO194" i="7"/>
  <c r="AP195" i="7"/>
  <c r="BB195" i="7" s="1"/>
  <c r="AO195" i="7"/>
  <c r="BA195" i="7" s="1"/>
  <c r="F196" i="7"/>
  <c r="AQ195" i="7"/>
  <c r="BC195" i="7" s="1"/>
  <c r="U196" i="6"/>
  <c r="AD194" i="6"/>
  <c r="AV194" i="6"/>
  <c r="AK193" i="6"/>
  <c r="AS193" i="6" s="1"/>
  <c r="N194" i="6"/>
  <c r="AE194" i="6"/>
  <c r="AM194" i="6" s="1"/>
  <c r="AH194" i="6"/>
  <c r="AP194" i="6" s="1"/>
  <c r="AU194" i="6"/>
  <c r="AW194" i="6" s="1"/>
  <c r="O194" i="6"/>
  <c r="AL194" i="6" s="1"/>
  <c r="AT194" i="6" s="1"/>
  <c r="AF195" i="6"/>
  <c r="AN195" i="6" s="1"/>
  <c r="F196" i="6"/>
  <c r="AG195" i="6"/>
  <c r="AO195" i="6" s="1"/>
  <c r="AJ195" i="6"/>
  <c r="AR195" i="6" s="1"/>
  <c r="AI194" i="6"/>
  <c r="AQ194" i="6" s="1"/>
  <c r="AX194" i="6"/>
  <c r="AD194" i="5"/>
  <c r="AV194" i="5"/>
  <c r="U196" i="5"/>
  <c r="AK193" i="5"/>
  <c r="AS193" i="5" s="1"/>
  <c r="N194" i="5"/>
  <c r="AE194" i="5"/>
  <c r="AM194" i="5" s="1"/>
  <c r="O194" i="5"/>
  <c r="AL194" i="5" s="1"/>
  <c r="AT194" i="5" s="1"/>
  <c r="AH194" i="5"/>
  <c r="AP194" i="5" s="1"/>
  <c r="AU194" i="5"/>
  <c r="AW194" i="5" s="1"/>
  <c r="AI194" i="5"/>
  <c r="AQ194" i="5" s="1"/>
  <c r="AX194" i="5"/>
  <c r="AF195" i="5"/>
  <c r="AN195" i="5" s="1"/>
  <c r="AG195" i="5"/>
  <c r="AO195" i="5" s="1"/>
  <c r="AJ195" i="5"/>
  <c r="AR195" i="5" s="1"/>
  <c r="F196" i="5"/>
  <c r="AD194" i="4"/>
  <c r="AV194" i="4"/>
  <c r="U196" i="4"/>
  <c r="AK193" i="4"/>
  <c r="AS193" i="4" s="1"/>
  <c r="N194" i="4"/>
  <c r="AE194" i="4"/>
  <c r="AM194" i="4" s="1"/>
  <c r="O194" i="4"/>
  <c r="AL194" i="4" s="1"/>
  <c r="AT194" i="4" s="1"/>
  <c r="AH194" i="4"/>
  <c r="AP194" i="4" s="1"/>
  <c r="AU194" i="4"/>
  <c r="AW194" i="4" s="1"/>
  <c r="AI194" i="4"/>
  <c r="AQ194" i="4" s="1"/>
  <c r="AX194" i="4"/>
  <c r="AF195" i="4"/>
  <c r="AN195" i="4" s="1"/>
  <c r="AG195" i="4"/>
  <c r="AO195" i="4" s="1"/>
  <c r="AJ195" i="4"/>
  <c r="AR195" i="4" s="1"/>
  <c r="F196" i="4"/>
  <c r="BR195" i="3"/>
  <c r="BT195" i="3"/>
  <c r="S196" i="3"/>
  <c r="BS195" i="3"/>
  <c r="AX194" i="3"/>
  <c r="BQ194" i="3"/>
  <c r="BD193" i="3"/>
  <c r="BJ193" i="3" s="1"/>
  <c r="BP193" i="3"/>
  <c r="BL194" i="3"/>
  <c r="BX194" i="3" s="1"/>
  <c r="CD194" i="3" s="1"/>
  <c r="AZ194" i="3"/>
  <c r="BF194" i="3" s="1"/>
  <c r="BN194" i="3"/>
  <c r="BZ194" i="3" s="1"/>
  <c r="CF194" i="3" s="1"/>
  <c r="BB194" i="3"/>
  <c r="BH194" i="3" s="1"/>
  <c r="AR194" i="3"/>
  <c r="AY194" i="3"/>
  <c r="BE194" i="3" s="1"/>
  <c r="BK194" i="3"/>
  <c r="BW194" i="3" s="1"/>
  <c r="CC194" i="3" s="1"/>
  <c r="BM194" i="3"/>
  <c r="BY194" i="3" s="1"/>
  <c r="CE194" i="3" s="1"/>
  <c r="BA194" i="3"/>
  <c r="BG194" i="3" s="1"/>
  <c r="BC194" i="3"/>
  <c r="BI194" i="3" s="1"/>
  <c r="BO194" i="3"/>
  <c r="AA194" i="3"/>
  <c r="AG194" i="3" s="1"/>
  <c r="M194" i="3"/>
  <c r="AD195" i="3"/>
  <c r="AJ195" i="3" s="1"/>
  <c r="F196" i="3"/>
  <c r="AB195" i="3"/>
  <c r="AH195" i="3" s="1"/>
  <c r="AE195" i="3"/>
  <c r="AK195" i="3" s="1"/>
  <c r="AC195" i="3"/>
  <c r="AI195" i="3" s="1"/>
  <c r="CJ193" i="3"/>
  <c r="AF193" i="3"/>
  <c r="AL193" i="3" s="1"/>
  <c r="CI193" i="3"/>
  <c r="S196" i="2"/>
  <c r="Z195" i="2"/>
  <c r="BU195" i="2"/>
  <c r="AX194" i="2"/>
  <c r="BQ194" i="2"/>
  <c r="BP193" i="2"/>
  <c r="BD193" i="2"/>
  <c r="BJ193" i="2" s="1"/>
  <c r="AR194" i="2"/>
  <c r="AY194" i="2"/>
  <c r="BE194" i="2" s="1"/>
  <c r="BK194" i="2"/>
  <c r="BW194" i="2" s="1"/>
  <c r="CC194" i="2" s="1"/>
  <c r="BA194" i="2"/>
  <c r="BG194" i="2" s="1"/>
  <c r="BM194" i="2"/>
  <c r="BY194" i="2" s="1"/>
  <c r="CE194" i="2" s="1"/>
  <c r="BC194" i="2"/>
  <c r="BI194" i="2" s="1"/>
  <c r="BO194" i="2"/>
  <c r="CA194" i="2" s="1"/>
  <c r="CG194" i="2" s="1"/>
  <c r="AA194" i="2"/>
  <c r="AG194" i="2" s="1"/>
  <c r="M194" i="2"/>
  <c r="AZ194" i="2"/>
  <c r="BF194" i="2" s="1"/>
  <c r="BL194" i="2"/>
  <c r="BX194" i="2" s="1"/>
  <c r="CD194" i="2" s="1"/>
  <c r="BB194" i="2"/>
  <c r="BH194" i="2" s="1"/>
  <c r="BN194" i="2"/>
  <c r="F196" i="2"/>
  <c r="CI193" i="2"/>
  <c r="AF193" i="2"/>
  <c r="AL193" i="2" s="1"/>
  <c r="AX194" i="1"/>
  <c r="BQ194" i="1"/>
  <c r="BR195" i="1"/>
  <c r="BS195" i="1"/>
  <c r="BT195" i="1"/>
  <c r="BU195" i="1"/>
  <c r="S196" i="1"/>
  <c r="BD193" i="1"/>
  <c r="BJ193" i="1" s="1"/>
  <c r="BP193" i="1"/>
  <c r="M194" i="1"/>
  <c r="AA194" i="1"/>
  <c r="AG194" i="1" s="1"/>
  <c r="AR194" i="1"/>
  <c r="AY194" i="1"/>
  <c r="BE194" i="1" s="1"/>
  <c r="BK194" i="1"/>
  <c r="BW194" i="1" s="1"/>
  <c r="CC194" i="1" s="1"/>
  <c r="AZ194" i="1"/>
  <c r="BF194" i="1" s="1"/>
  <c r="BL194" i="1"/>
  <c r="BX194" i="1" s="1"/>
  <c r="CD194" i="1" s="1"/>
  <c r="BA194" i="1"/>
  <c r="BG194" i="1" s="1"/>
  <c r="BM194" i="1"/>
  <c r="BY194" i="1" s="1"/>
  <c r="CE194" i="1" s="1"/>
  <c r="BB194" i="1"/>
  <c r="BH194" i="1" s="1"/>
  <c r="BN194" i="1"/>
  <c r="BZ194" i="1" s="1"/>
  <c r="CF194" i="1" s="1"/>
  <c r="BC194" i="1"/>
  <c r="BI194" i="1" s="1"/>
  <c r="BO194" i="1"/>
  <c r="CA194" i="1" s="1"/>
  <c r="CG194" i="1" s="1"/>
  <c r="AB195" i="1"/>
  <c r="AH195" i="1" s="1"/>
  <c r="AC195" i="1"/>
  <c r="AI195" i="1" s="1"/>
  <c r="AD195" i="1"/>
  <c r="AJ195" i="1" s="1"/>
  <c r="AE195" i="1"/>
  <c r="AK195" i="1" s="1"/>
  <c r="F196" i="1"/>
  <c r="AK194" i="9"/>
  <c r="BT194" i="8"/>
  <c r="BR194" i="7"/>
  <c r="AY194" i="6"/>
  <c r="AZ193" i="6"/>
  <c r="AC194" i="5"/>
  <c r="AZ193" i="5"/>
  <c r="AG194" i="5"/>
  <c r="AO194" i="5" s="1"/>
  <c r="AY194" i="4"/>
  <c r="BY193" i="3"/>
  <c r="CE193" i="3" s="1"/>
  <c r="BZ193" i="2"/>
  <c r="CF193" i="2" s="1"/>
  <c r="BW193" i="2"/>
  <c r="CC193" i="2" s="1"/>
  <c r="AC194" i="2"/>
  <c r="AI194" i="2" s="1"/>
  <c r="AE194" i="2"/>
  <c r="AK194" i="2" s="1"/>
  <c r="AB194" i="2"/>
  <c r="AH194" i="2" s="1"/>
  <c r="AD194" i="2"/>
  <c r="AJ194" i="2" s="1"/>
  <c r="CB192" i="2"/>
  <c r="CH192" i="2" s="1"/>
  <c r="BV193" i="1"/>
  <c r="Z194" i="1"/>
  <c r="CB192" i="1"/>
  <c r="CH192" i="1" s="1"/>
  <c r="AF193" i="1"/>
  <c r="AL193" i="1" s="1"/>
  <c r="AK194" i="8"/>
  <c r="BU193" i="8"/>
  <c r="BW193" i="8"/>
  <c r="AC194" i="4"/>
  <c r="AZ193" i="4"/>
  <c r="BV193" i="3"/>
  <c r="BU194" i="3"/>
  <c r="CB192" i="3"/>
  <c r="CH192" i="3" s="1"/>
  <c r="Z194" i="2"/>
  <c r="BR194" i="9"/>
  <c r="AK194" i="7"/>
  <c r="BV193" i="2"/>
  <c r="BU193" i="9"/>
  <c r="BR194" i="8"/>
  <c r="AW193" i="7"/>
  <c r="BI193" i="7" s="1"/>
  <c r="BX193" i="7"/>
  <c r="AY194" i="5"/>
  <c r="Z194" i="3"/>
  <c r="BW193" i="9"/>
  <c r="AW193" i="9"/>
  <c r="BI193" i="9" s="1"/>
  <c r="BT194" i="7"/>
  <c r="AJ194" i="5"/>
  <c r="AR194" i="5" s="1"/>
  <c r="BT194" i="2"/>
  <c r="Y197" i="9" l="1"/>
  <c r="BP196" i="9"/>
  <c r="BT196" i="9"/>
  <c r="AL195" i="9"/>
  <c r="BQ195" i="9"/>
  <c r="AH419" i="9"/>
  <c r="AD419" i="9"/>
  <c r="AD420" i="9" s="1"/>
  <c r="AW194" i="9"/>
  <c r="BI194" i="9" s="1"/>
  <c r="AN195" i="9"/>
  <c r="AZ195" i="9" s="1"/>
  <c r="R195" i="9"/>
  <c r="BK195" i="9"/>
  <c r="BU195" i="9" s="1"/>
  <c r="AR195" i="9"/>
  <c r="BD195" i="9" s="1"/>
  <c r="S195" i="9"/>
  <c r="AX195" i="9" s="1"/>
  <c r="BJ195" i="9" s="1"/>
  <c r="BL195" i="9"/>
  <c r="BV195" i="9" s="1"/>
  <c r="AS195" i="9"/>
  <c r="BE195" i="9" s="1"/>
  <c r="BN195" i="9"/>
  <c r="BX195" i="9" s="1"/>
  <c r="AU195" i="9"/>
  <c r="BG195" i="9" s="1"/>
  <c r="AP196" i="9"/>
  <c r="BB196" i="9" s="1"/>
  <c r="AQ196" i="9"/>
  <c r="BC196" i="9" s="1"/>
  <c r="AO196" i="9"/>
  <c r="BA196" i="9" s="1"/>
  <c r="F197" i="9"/>
  <c r="AV195" i="9"/>
  <c r="BH195" i="9" s="1"/>
  <c r="BO195" i="9"/>
  <c r="BY195" i="9" s="1"/>
  <c r="AA419" i="9"/>
  <c r="AA420" i="9" s="1"/>
  <c r="AM195" i="9"/>
  <c r="AY195" i="9" s="1"/>
  <c r="AT195" i="9"/>
  <c r="BF195" i="9" s="1"/>
  <c r="BM195" i="9"/>
  <c r="AL195" i="8"/>
  <c r="BQ195" i="8"/>
  <c r="BS196" i="8"/>
  <c r="BR196" i="8"/>
  <c r="Y197" i="8"/>
  <c r="AN195" i="8"/>
  <c r="AZ195" i="8" s="1"/>
  <c r="R195" i="8"/>
  <c r="BL195" i="8"/>
  <c r="BV195" i="8" s="1"/>
  <c r="AS195" i="8"/>
  <c r="BE195" i="8" s="1"/>
  <c r="S195" i="8"/>
  <c r="AX195" i="8" s="1"/>
  <c r="BJ195" i="8" s="1"/>
  <c r="BK195" i="8"/>
  <c r="AR195" i="8"/>
  <c r="BD195" i="8" s="1"/>
  <c r="AT195" i="8"/>
  <c r="BF195" i="8" s="1"/>
  <c r="BM195" i="8"/>
  <c r="BW195" i="8" s="1"/>
  <c r="BO195" i="8"/>
  <c r="AV195" i="8"/>
  <c r="BH195" i="8" s="1"/>
  <c r="AO196" i="8"/>
  <c r="BA196" i="8" s="1"/>
  <c r="AP196" i="8"/>
  <c r="BB196" i="8" s="1"/>
  <c r="AQ196" i="8"/>
  <c r="BC196" i="8" s="1"/>
  <c r="F197" i="8"/>
  <c r="AU195" i="8"/>
  <c r="BG195" i="8" s="1"/>
  <c r="BN195" i="8"/>
  <c r="AJ419" i="8"/>
  <c r="AD419" i="8"/>
  <c r="AD420" i="8" s="1"/>
  <c r="AG419" i="8"/>
  <c r="AE419" i="8"/>
  <c r="AE420" i="8" s="1"/>
  <c r="AC419" i="8"/>
  <c r="AC420" i="8" s="1"/>
  <c r="AH419" i="8"/>
  <c r="AF419" i="8"/>
  <c r="AI419" i="8"/>
  <c r="AB419" i="8"/>
  <c r="AW194" i="8"/>
  <c r="BI194" i="8" s="1"/>
  <c r="BQ195" i="7"/>
  <c r="AL195" i="7"/>
  <c r="BT196" i="7"/>
  <c r="BS196" i="7"/>
  <c r="BP196" i="7"/>
  <c r="Y197" i="7"/>
  <c r="BR196" i="7"/>
  <c r="AN195" i="7"/>
  <c r="AZ195" i="7" s="1"/>
  <c r="R195" i="7"/>
  <c r="AR195" i="7"/>
  <c r="BD195" i="7" s="1"/>
  <c r="BK195" i="7"/>
  <c r="BO195" i="7"/>
  <c r="BY195" i="7" s="1"/>
  <c r="AV195" i="7"/>
  <c r="BH195" i="7" s="1"/>
  <c r="AA419" i="7"/>
  <c r="AA420" i="7" s="1"/>
  <c r="AM195" i="7"/>
  <c r="AY195" i="7" s="1"/>
  <c r="AS195" i="7"/>
  <c r="BE195" i="7" s="1"/>
  <c r="S195" i="7"/>
  <c r="AX195" i="7" s="1"/>
  <c r="BJ195" i="7" s="1"/>
  <c r="BL195" i="7"/>
  <c r="BV195" i="7" s="1"/>
  <c r="BN195" i="7"/>
  <c r="AU195" i="7"/>
  <c r="BG195" i="7" s="1"/>
  <c r="AQ196" i="7"/>
  <c r="BC196" i="7" s="1"/>
  <c r="AO196" i="7"/>
  <c r="BA196" i="7" s="1"/>
  <c r="AP196" i="7"/>
  <c r="BB196" i="7" s="1"/>
  <c r="F197" i="7"/>
  <c r="BM195" i="7"/>
  <c r="BW195" i="7" s="1"/>
  <c r="AT195" i="7"/>
  <c r="BF195" i="7" s="1"/>
  <c r="U197" i="6"/>
  <c r="AY196" i="6"/>
  <c r="AC196" i="6"/>
  <c r="AV195" i="6"/>
  <c r="AD195" i="6"/>
  <c r="AI195" i="6"/>
  <c r="AQ195" i="6" s="1"/>
  <c r="AX195" i="6"/>
  <c r="AG196" i="6"/>
  <c r="AO196" i="6" s="1"/>
  <c r="AJ196" i="6"/>
  <c r="AR196" i="6" s="1"/>
  <c r="F197" i="6"/>
  <c r="AF196" i="6"/>
  <c r="AN196" i="6" s="1"/>
  <c r="AE195" i="6"/>
  <c r="AM195" i="6" s="1"/>
  <c r="N195" i="6"/>
  <c r="AU195" i="6"/>
  <c r="AW195" i="6" s="1"/>
  <c r="O195" i="6"/>
  <c r="AL195" i="6" s="1"/>
  <c r="AT195" i="6" s="1"/>
  <c r="AH195" i="6"/>
  <c r="AP195" i="6" s="1"/>
  <c r="AD195" i="5"/>
  <c r="AV195" i="5"/>
  <c r="U197" i="5"/>
  <c r="N195" i="5"/>
  <c r="AE195" i="5"/>
  <c r="AM195" i="5" s="1"/>
  <c r="O195" i="5"/>
  <c r="AL195" i="5" s="1"/>
  <c r="AT195" i="5" s="1"/>
  <c r="AH195" i="5"/>
  <c r="AP195" i="5" s="1"/>
  <c r="AU195" i="5"/>
  <c r="AW195" i="5" s="1"/>
  <c r="AI195" i="5"/>
  <c r="AQ195" i="5" s="1"/>
  <c r="AX195" i="5"/>
  <c r="AF196" i="5"/>
  <c r="AN196" i="5" s="1"/>
  <c r="F197" i="5"/>
  <c r="AD195" i="4"/>
  <c r="AV195" i="4"/>
  <c r="U197" i="4"/>
  <c r="N195" i="4"/>
  <c r="AE195" i="4"/>
  <c r="AM195" i="4" s="1"/>
  <c r="O195" i="4"/>
  <c r="AL195" i="4" s="1"/>
  <c r="AT195" i="4" s="1"/>
  <c r="AH195" i="4"/>
  <c r="AP195" i="4" s="1"/>
  <c r="AU195" i="4"/>
  <c r="AW195" i="4" s="1"/>
  <c r="AI195" i="4"/>
  <c r="AQ195" i="4" s="1"/>
  <c r="AX195" i="4"/>
  <c r="AF196" i="4"/>
  <c r="AN196" i="4" s="1"/>
  <c r="AG196" i="4"/>
  <c r="AO196" i="4" s="1"/>
  <c r="AJ196" i="4"/>
  <c r="AR196" i="4" s="1"/>
  <c r="F197" i="4"/>
  <c r="BQ195" i="3"/>
  <c r="AX195" i="3"/>
  <c r="BT196" i="3"/>
  <c r="S197" i="3"/>
  <c r="BS196" i="3"/>
  <c r="BU196" i="3"/>
  <c r="BD194" i="3"/>
  <c r="BJ194" i="3" s="1"/>
  <c r="BP194" i="3"/>
  <c r="AV419" i="3"/>
  <c r="CJ194" i="3"/>
  <c r="AF194" i="3"/>
  <c r="AL194" i="3" s="1"/>
  <c r="CI194" i="3"/>
  <c r="M195" i="3"/>
  <c r="AA195" i="3"/>
  <c r="AG195" i="3" s="1"/>
  <c r="AZ195" i="3"/>
  <c r="BF195" i="3" s="1"/>
  <c r="BL195" i="3"/>
  <c r="BX195" i="3" s="1"/>
  <c r="CD195" i="3" s="1"/>
  <c r="BN195" i="3"/>
  <c r="BZ195" i="3" s="1"/>
  <c r="CF195" i="3" s="1"/>
  <c r="BB195" i="3"/>
  <c r="BH195" i="3" s="1"/>
  <c r="AB196" i="3"/>
  <c r="AH196" i="3" s="1"/>
  <c r="F197" i="3"/>
  <c r="AC196" i="3"/>
  <c r="AI196" i="3" s="1"/>
  <c r="AE196" i="3"/>
  <c r="AK196" i="3" s="1"/>
  <c r="AD196" i="3"/>
  <c r="AJ196" i="3" s="1"/>
  <c r="AR195" i="3"/>
  <c r="AY195" i="3"/>
  <c r="BE195" i="3" s="1"/>
  <c r="BK195" i="3"/>
  <c r="BW195" i="3" s="1"/>
  <c r="CC195" i="3" s="1"/>
  <c r="BA195" i="3"/>
  <c r="BG195" i="3" s="1"/>
  <c r="BM195" i="3"/>
  <c r="BY195" i="3" s="1"/>
  <c r="CE195" i="3" s="1"/>
  <c r="BC195" i="3"/>
  <c r="BI195" i="3" s="1"/>
  <c r="BO195" i="3"/>
  <c r="CA195" i="3" s="1"/>
  <c r="CG195" i="3" s="1"/>
  <c r="S197" i="2"/>
  <c r="BR196" i="2"/>
  <c r="Z196" i="2"/>
  <c r="BT196" i="2"/>
  <c r="BU196" i="2"/>
  <c r="AX195" i="2"/>
  <c r="BV195" i="2" s="1"/>
  <c r="BQ195" i="2"/>
  <c r="BD194" i="2"/>
  <c r="BJ194" i="2" s="1"/>
  <c r="BP194" i="2"/>
  <c r="AF194" i="2"/>
  <c r="AL194" i="2" s="1"/>
  <c r="CI194" i="2"/>
  <c r="AR195" i="2"/>
  <c r="AY195" i="2"/>
  <c r="BE195" i="2" s="1"/>
  <c r="BK195" i="2"/>
  <c r="BW195" i="2" s="1"/>
  <c r="CC195" i="2" s="1"/>
  <c r="BN195" i="2"/>
  <c r="BB195" i="2"/>
  <c r="BH195" i="2" s="1"/>
  <c r="F197" i="2"/>
  <c r="AE196" i="2"/>
  <c r="AK196" i="2" s="1"/>
  <c r="BA195" i="2"/>
  <c r="BG195" i="2" s="1"/>
  <c r="BM195" i="2"/>
  <c r="AA195" i="2"/>
  <c r="AG195" i="2" s="1"/>
  <c r="M195" i="2"/>
  <c r="AZ195" i="2"/>
  <c r="BF195" i="2" s="1"/>
  <c r="BL195" i="2"/>
  <c r="BC195" i="2"/>
  <c r="BI195" i="2" s="1"/>
  <c r="BO195" i="2"/>
  <c r="CA195" i="2" s="1"/>
  <c r="CG195" i="2" s="1"/>
  <c r="AX195" i="1"/>
  <c r="BQ195" i="1"/>
  <c r="BR196" i="1"/>
  <c r="BS196" i="1"/>
  <c r="BT196" i="1"/>
  <c r="BU196" i="1"/>
  <c r="S197" i="1"/>
  <c r="BD194" i="1"/>
  <c r="BJ194" i="1" s="1"/>
  <c r="BP194" i="1"/>
  <c r="M195" i="1"/>
  <c r="AA195" i="1"/>
  <c r="AG195" i="1" s="1"/>
  <c r="AR195" i="1"/>
  <c r="AY195" i="1"/>
  <c r="BE195" i="1" s="1"/>
  <c r="BK195" i="1"/>
  <c r="BW195" i="1" s="1"/>
  <c r="CC195" i="1" s="1"/>
  <c r="AZ195" i="1"/>
  <c r="BF195" i="1" s="1"/>
  <c r="BL195" i="1"/>
  <c r="BX195" i="1" s="1"/>
  <c r="CD195" i="1" s="1"/>
  <c r="BA195" i="1"/>
  <c r="BG195" i="1" s="1"/>
  <c r="BM195" i="1"/>
  <c r="BY195" i="1" s="1"/>
  <c r="CE195" i="1" s="1"/>
  <c r="BB195" i="1"/>
  <c r="BH195" i="1" s="1"/>
  <c r="BN195" i="1"/>
  <c r="BZ195" i="1" s="1"/>
  <c r="CF195" i="1" s="1"/>
  <c r="BC195" i="1"/>
  <c r="BI195" i="1" s="1"/>
  <c r="BO195" i="1"/>
  <c r="CA195" i="1" s="1"/>
  <c r="CG195" i="1" s="1"/>
  <c r="AB196" i="1"/>
  <c r="AH196" i="1" s="1"/>
  <c r="AC196" i="1"/>
  <c r="AI196" i="1" s="1"/>
  <c r="AD196" i="1"/>
  <c r="AJ196" i="1" s="1"/>
  <c r="AE196" i="1"/>
  <c r="AK196" i="1" s="1"/>
  <c r="F197" i="1"/>
  <c r="BW194" i="9"/>
  <c r="BW194" i="7"/>
  <c r="AW194" i="7"/>
  <c r="BI194" i="7" s="1"/>
  <c r="BY194" i="7"/>
  <c r="AC195" i="4"/>
  <c r="AZ194" i="4"/>
  <c r="BS195" i="2"/>
  <c r="CB193" i="2"/>
  <c r="CH193" i="2" s="1"/>
  <c r="AY195" i="5"/>
  <c r="BV194" i="2"/>
  <c r="BZ194" i="2"/>
  <c r="CF194" i="2" s="1"/>
  <c r="AB195" i="2"/>
  <c r="AH195" i="2" s="1"/>
  <c r="AD195" i="2"/>
  <c r="AJ195" i="2" s="1"/>
  <c r="AC195" i="2"/>
  <c r="AI195" i="2" s="1"/>
  <c r="AE195" i="2"/>
  <c r="AK195" i="2" s="1"/>
  <c r="BV194" i="1"/>
  <c r="Z195" i="1"/>
  <c r="CB193" i="1"/>
  <c r="CH193" i="1" s="1"/>
  <c r="AF194" i="1"/>
  <c r="AL194" i="1" s="1"/>
  <c r="AK195" i="8"/>
  <c r="AK195" i="7"/>
  <c r="AY195" i="6"/>
  <c r="AZ194" i="6"/>
  <c r="AC195" i="5"/>
  <c r="BR195" i="2"/>
  <c r="BR195" i="9"/>
  <c r="BS195" i="8"/>
  <c r="AC195" i="6"/>
  <c r="AK194" i="5"/>
  <c r="AS194" i="5" s="1"/>
  <c r="AZ194" i="5"/>
  <c r="AY195" i="4"/>
  <c r="BU195" i="3"/>
  <c r="BT195" i="2"/>
  <c r="AK195" i="9"/>
  <c r="BW194" i="8"/>
  <c r="BY194" i="8"/>
  <c r="BP195" i="7"/>
  <c r="AK194" i="4"/>
  <c r="AS194" i="4" s="1"/>
  <c r="Z195" i="3"/>
  <c r="BV194" i="3"/>
  <c r="CB193" i="3"/>
  <c r="CH193" i="3" s="1"/>
  <c r="CA194" i="3"/>
  <c r="CG194" i="3" s="1"/>
  <c r="BT195" i="8"/>
  <c r="BP195" i="8"/>
  <c r="BS195" i="7"/>
  <c r="AK194" i="6"/>
  <c r="AS194" i="6" s="1"/>
  <c r="Y419" i="6"/>
  <c r="Y420" i="6" s="1"/>
  <c r="Z419" i="6"/>
  <c r="AB419" i="6"/>
  <c r="AB420" i="6" s="1"/>
  <c r="AA419" i="6"/>
  <c r="X419" i="6"/>
  <c r="X420" i="6" s="1"/>
  <c r="W419" i="6"/>
  <c r="BS197" i="9" l="1"/>
  <c r="AK197" i="9"/>
  <c r="BT197" i="9"/>
  <c r="Y198" i="9"/>
  <c r="BR197" i="9"/>
  <c r="AL196" i="9"/>
  <c r="BQ196" i="9"/>
  <c r="AH420" i="9"/>
  <c r="S196" i="9"/>
  <c r="AX196" i="9" s="1"/>
  <c r="BJ196" i="9" s="1"/>
  <c r="AS196" i="9"/>
  <c r="BE196" i="9" s="1"/>
  <c r="BL196" i="9"/>
  <c r="BV196" i="9" s="1"/>
  <c r="AV196" i="9"/>
  <c r="BH196" i="9" s="1"/>
  <c r="BO196" i="9"/>
  <c r="BY196" i="9" s="1"/>
  <c r="AM196" i="9"/>
  <c r="AY196" i="9" s="1"/>
  <c r="AR196" i="9"/>
  <c r="BD196" i="9" s="1"/>
  <c r="BK196" i="9"/>
  <c r="BU196" i="9" s="1"/>
  <c r="AU196" i="9"/>
  <c r="BG196" i="9" s="1"/>
  <c r="BN196" i="9"/>
  <c r="BM196" i="9"/>
  <c r="AT196" i="9"/>
  <c r="BF196" i="9" s="1"/>
  <c r="AN196" i="9"/>
  <c r="AZ196" i="9" s="1"/>
  <c r="R196" i="9"/>
  <c r="AQ197" i="9"/>
  <c r="BC197" i="9" s="1"/>
  <c r="AP197" i="9"/>
  <c r="BB197" i="9" s="1"/>
  <c r="F198" i="9"/>
  <c r="AO197" i="9"/>
  <c r="BA197" i="9" s="1"/>
  <c r="AL196" i="8"/>
  <c r="BQ196" i="8"/>
  <c r="BP197" i="8"/>
  <c r="Y198" i="8"/>
  <c r="AK197" i="8"/>
  <c r="BS197" i="8"/>
  <c r="AN196" i="8"/>
  <c r="AZ196" i="8" s="1"/>
  <c r="R196" i="8"/>
  <c r="S196" i="8"/>
  <c r="AX196" i="8" s="1"/>
  <c r="BJ196" i="8" s="1"/>
  <c r="BL196" i="8"/>
  <c r="BV196" i="8" s="1"/>
  <c r="AS196" i="8"/>
  <c r="BE196" i="8" s="1"/>
  <c r="BM196" i="8"/>
  <c r="BW196" i="8" s="1"/>
  <c r="AT196" i="8"/>
  <c r="BF196" i="8" s="1"/>
  <c r="BO196" i="8"/>
  <c r="AV196" i="8"/>
  <c r="BH196" i="8" s="1"/>
  <c r="AR196" i="8"/>
  <c r="BD196" i="8" s="1"/>
  <c r="BK196" i="8"/>
  <c r="AM196" i="8"/>
  <c r="AY196" i="8" s="1"/>
  <c r="BN196" i="8"/>
  <c r="BX196" i="8" s="1"/>
  <c r="AU196" i="8"/>
  <c r="BG196" i="8" s="1"/>
  <c r="AQ197" i="8"/>
  <c r="BC197" i="8" s="1"/>
  <c r="AP197" i="8"/>
  <c r="BB197" i="8" s="1"/>
  <c r="AO197" i="8"/>
  <c r="BA197" i="8" s="1"/>
  <c r="F198" i="8"/>
  <c r="AJ420" i="8"/>
  <c r="BT419" i="8"/>
  <c r="BQ419" i="8"/>
  <c r="AL419" i="8"/>
  <c r="AZ419" i="8" s="1"/>
  <c r="AG420" i="8"/>
  <c r="AH420" i="8"/>
  <c r="BR419" i="8"/>
  <c r="AF420" i="8"/>
  <c r="BP419" i="8"/>
  <c r="AI420" i="8"/>
  <c r="BS419" i="8"/>
  <c r="AB420" i="8"/>
  <c r="AK419" i="8"/>
  <c r="BQ196" i="7"/>
  <c r="AL196" i="7"/>
  <c r="BR197" i="7"/>
  <c r="BP197" i="7"/>
  <c r="BT197" i="7"/>
  <c r="Y198" i="7"/>
  <c r="AH419" i="7"/>
  <c r="AF419" i="7"/>
  <c r="AG419" i="7"/>
  <c r="AB419" i="7"/>
  <c r="AJ419" i="7"/>
  <c r="AD419" i="7"/>
  <c r="AD420" i="7" s="1"/>
  <c r="AC419" i="7"/>
  <c r="AC420" i="7" s="1"/>
  <c r="AE419" i="7"/>
  <c r="AE420" i="7" s="1"/>
  <c r="AI419" i="7"/>
  <c r="AW195" i="7"/>
  <c r="BI195" i="7" s="1"/>
  <c r="R196" i="7"/>
  <c r="AN196" i="7"/>
  <c r="AZ196" i="7" s="1"/>
  <c r="BL196" i="7"/>
  <c r="BV196" i="7" s="1"/>
  <c r="AS196" i="7"/>
  <c r="BE196" i="7" s="1"/>
  <c r="S196" i="7"/>
  <c r="AX196" i="7" s="1"/>
  <c r="BJ196" i="7" s="1"/>
  <c r="BO196" i="7"/>
  <c r="BY196" i="7" s="1"/>
  <c r="AV196" i="7"/>
  <c r="BH196" i="7" s="1"/>
  <c r="AM196" i="7"/>
  <c r="AY196" i="7" s="1"/>
  <c r="AT196" i="7"/>
  <c r="BF196" i="7" s="1"/>
  <c r="BM196" i="7"/>
  <c r="BW196" i="7" s="1"/>
  <c r="AR196" i="7"/>
  <c r="BD196" i="7" s="1"/>
  <c r="BK196" i="7"/>
  <c r="BU196" i="7" s="1"/>
  <c r="AU196" i="7"/>
  <c r="BG196" i="7" s="1"/>
  <c r="BN196" i="7"/>
  <c r="BX196" i="7" s="1"/>
  <c r="F198" i="7"/>
  <c r="AQ197" i="7"/>
  <c r="BC197" i="7" s="1"/>
  <c r="AP197" i="7"/>
  <c r="BB197" i="7" s="1"/>
  <c r="AO197" i="7"/>
  <c r="BA197" i="7" s="1"/>
  <c r="AC197" i="6"/>
  <c r="U198" i="6"/>
  <c r="AD196" i="6"/>
  <c r="AV196" i="6"/>
  <c r="O196" i="6"/>
  <c r="AL196" i="6" s="1"/>
  <c r="AT196" i="6" s="1"/>
  <c r="AU196" i="6"/>
  <c r="AW196" i="6" s="1"/>
  <c r="AH196" i="6"/>
  <c r="AP196" i="6" s="1"/>
  <c r="N196" i="6"/>
  <c r="AE196" i="6"/>
  <c r="AM196" i="6" s="1"/>
  <c r="AG197" i="6"/>
  <c r="AO197" i="6" s="1"/>
  <c r="F198" i="6"/>
  <c r="AI196" i="6"/>
  <c r="AQ196" i="6" s="1"/>
  <c r="AX196" i="6"/>
  <c r="AZ196" i="6" s="1"/>
  <c r="AD196" i="5"/>
  <c r="AV196" i="5"/>
  <c r="U198" i="5"/>
  <c r="AB419" i="5"/>
  <c r="AB420" i="5" s="1"/>
  <c r="Y419" i="5"/>
  <c r="Y420" i="5" s="1"/>
  <c r="W419" i="5"/>
  <c r="Z419" i="5"/>
  <c r="X419" i="5"/>
  <c r="X420" i="5" s="1"/>
  <c r="AA419" i="5"/>
  <c r="AK195" i="5"/>
  <c r="AS195" i="5" s="1"/>
  <c r="N196" i="5"/>
  <c r="AE196" i="5"/>
  <c r="AM196" i="5" s="1"/>
  <c r="O196" i="5"/>
  <c r="AL196" i="5" s="1"/>
  <c r="AT196" i="5" s="1"/>
  <c r="AH196" i="5"/>
  <c r="AP196" i="5" s="1"/>
  <c r="AU196" i="5"/>
  <c r="AW196" i="5" s="1"/>
  <c r="AI196" i="5"/>
  <c r="AQ196" i="5" s="1"/>
  <c r="AX196" i="5"/>
  <c r="AF197" i="5"/>
  <c r="AN197" i="5" s="1"/>
  <c r="AG197" i="5"/>
  <c r="AO197" i="5" s="1"/>
  <c r="AJ197" i="5"/>
  <c r="AR197" i="5" s="1"/>
  <c r="F198" i="5"/>
  <c r="AD196" i="4"/>
  <c r="AV196" i="4"/>
  <c r="U198" i="4"/>
  <c r="AB419" i="4"/>
  <c r="AB420" i="4" s="1"/>
  <c r="X419" i="4"/>
  <c r="X420" i="4" s="1"/>
  <c r="Z419" i="4"/>
  <c r="AA419" i="4"/>
  <c r="W419" i="4"/>
  <c r="Y419" i="4"/>
  <c r="Y420" i="4" s="1"/>
  <c r="AK195" i="4"/>
  <c r="AS195" i="4" s="1"/>
  <c r="N196" i="4"/>
  <c r="AE196" i="4"/>
  <c r="AM196" i="4" s="1"/>
  <c r="O196" i="4"/>
  <c r="AL196" i="4" s="1"/>
  <c r="AT196" i="4" s="1"/>
  <c r="AH196" i="4"/>
  <c r="AP196" i="4" s="1"/>
  <c r="AU196" i="4"/>
  <c r="AW196" i="4" s="1"/>
  <c r="AI196" i="4"/>
  <c r="AQ196" i="4" s="1"/>
  <c r="AX196" i="4"/>
  <c r="AZ196" i="4" s="1"/>
  <c r="AF197" i="4"/>
  <c r="AN197" i="4" s="1"/>
  <c r="AG197" i="4"/>
  <c r="AO197" i="4" s="1"/>
  <c r="AJ197" i="4"/>
  <c r="AR197" i="4" s="1"/>
  <c r="F198" i="4"/>
  <c r="BR197" i="3"/>
  <c r="S198" i="3"/>
  <c r="BS197" i="3"/>
  <c r="BU197" i="3"/>
  <c r="AX196" i="3"/>
  <c r="BV196" i="3" s="1"/>
  <c r="BQ196" i="3"/>
  <c r="BT419" i="3"/>
  <c r="AV420" i="3"/>
  <c r="AF195" i="3"/>
  <c r="AL195" i="3" s="1"/>
  <c r="CI195" i="3"/>
  <c r="CJ195" i="3"/>
  <c r="AZ196" i="3"/>
  <c r="BF196" i="3" s="1"/>
  <c r="BL196" i="3"/>
  <c r="BX196" i="3" s="1"/>
  <c r="CD196" i="3" s="1"/>
  <c r="AB197" i="3"/>
  <c r="AH197" i="3" s="1"/>
  <c r="AC197" i="3"/>
  <c r="AI197" i="3" s="1"/>
  <c r="AE197" i="3"/>
  <c r="AK197" i="3" s="1"/>
  <c r="AD197" i="3"/>
  <c r="AJ197" i="3" s="1"/>
  <c r="F198" i="3"/>
  <c r="M196" i="3"/>
  <c r="AA196" i="3"/>
  <c r="AG196" i="3" s="1"/>
  <c r="AY196" i="3"/>
  <c r="BE196" i="3" s="1"/>
  <c r="BK196" i="3"/>
  <c r="BW196" i="3" s="1"/>
  <c r="CC196" i="3" s="1"/>
  <c r="AR196" i="3"/>
  <c r="BA196" i="3"/>
  <c r="BG196" i="3" s="1"/>
  <c r="BM196" i="3"/>
  <c r="BY196" i="3" s="1"/>
  <c r="CE196" i="3" s="1"/>
  <c r="BC196" i="3"/>
  <c r="BI196" i="3" s="1"/>
  <c r="BO196" i="3"/>
  <c r="CA196" i="3" s="1"/>
  <c r="CG196" i="3" s="1"/>
  <c r="BB196" i="3"/>
  <c r="BH196" i="3" s="1"/>
  <c r="BN196" i="3"/>
  <c r="BZ196" i="3" s="1"/>
  <c r="CF196" i="3" s="1"/>
  <c r="BD195" i="3"/>
  <c r="BJ195" i="3" s="1"/>
  <c r="BP195" i="3"/>
  <c r="CB195" i="3" s="1"/>
  <c r="CH195" i="3" s="1"/>
  <c r="AX196" i="2"/>
  <c r="BV196" i="2" s="1"/>
  <c r="BQ196" i="2"/>
  <c r="BR197" i="2"/>
  <c r="BU197" i="2"/>
  <c r="BT197" i="2"/>
  <c r="S198" i="2"/>
  <c r="BD195" i="2"/>
  <c r="BJ195" i="2" s="1"/>
  <c r="BP195" i="2"/>
  <c r="CB195" i="2" s="1"/>
  <c r="CH195" i="2" s="1"/>
  <c r="BK196" i="2"/>
  <c r="BW196" i="2" s="1"/>
  <c r="CC196" i="2" s="1"/>
  <c r="AR196" i="2"/>
  <c r="AY196" i="2"/>
  <c r="BE196" i="2" s="1"/>
  <c r="BC196" i="2"/>
  <c r="BI196" i="2" s="1"/>
  <c r="BO196" i="2"/>
  <c r="CA196" i="2" s="1"/>
  <c r="CG196" i="2" s="1"/>
  <c r="AB197" i="2"/>
  <c r="AH197" i="2" s="1"/>
  <c r="AD197" i="2"/>
  <c r="AJ197" i="2" s="1"/>
  <c r="AE197" i="2"/>
  <c r="AK197" i="2" s="1"/>
  <c r="F198" i="2"/>
  <c r="AC197" i="2"/>
  <c r="AI197" i="2" s="1"/>
  <c r="BN196" i="2"/>
  <c r="BZ196" i="2" s="1"/>
  <c r="CF196" i="2" s="1"/>
  <c r="BB196" i="2"/>
  <c r="BH196" i="2" s="1"/>
  <c r="AA196" i="2"/>
  <c r="AG196" i="2" s="1"/>
  <c r="M196" i="2"/>
  <c r="BA196" i="2"/>
  <c r="BG196" i="2" s="1"/>
  <c r="BM196" i="2"/>
  <c r="BY196" i="2" s="1"/>
  <c r="CE196" i="2" s="1"/>
  <c r="BL196" i="2"/>
  <c r="BX196" i="2" s="1"/>
  <c r="CD196" i="2" s="1"/>
  <c r="AZ196" i="2"/>
  <c r="BF196" i="2" s="1"/>
  <c r="Y419" i="2"/>
  <c r="Y420" i="2" s="1"/>
  <c r="X419" i="2"/>
  <c r="X420" i="2" s="1"/>
  <c r="W419" i="2"/>
  <c r="W420" i="2" s="1"/>
  <c r="AV419" i="2"/>
  <c r="AU419" i="2"/>
  <c r="AT419" i="2"/>
  <c r="AS419" i="2"/>
  <c r="U419" i="2"/>
  <c r="V419" i="2"/>
  <c r="V420" i="2" s="1"/>
  <c r="AW419" i="2"/>
  <c r="AF195" i="2"/>
  <c r="AL195" i="2" s="1"/>
  <c r="CI195" i="2"/>
  <c r="AX196" i="1"/>
  <c r="BQ196" i="1"/>
  <c r="BR197" i="1"/>
  <c r="BS197" i="1"/>
  <c r="BT197" i="1"/>
  <c r="BU197" i="1"/>
  <c r="S198" i="1"/>
  <c r="AS419" i="1"/>
  <c r="W419" i="1"/>
  <c r="W420" i="1" s="1"/>
  <c r="AV419" i="1"/>
  <c r="Y419" i="1"/>
  <c r="Y420" i="1" s="1"/>
  <c r="U419" i="1"/>
  <c r="V419" i="1"/>
  <c r="V420" i="1" s="1"/>
  <c r="AW419" i="1"/>
  <c r="AT419" i="1"/>
  <c r="X419" i="1"/>
  <c r="X420" i="1" s="1"/>
  <c r="AU419" i="1"/>
  <c r="AF195" i="1"/>
  <c r="AL195" i="1" s="1"/>
  <c r="BD195" i="1"/>
  <c r="BJ195" i="1" s="1"/>
  <c r="BP195" i="1"/>
  <c r="M196" i="1"/>
  <c r="AA196" i="1"/>
  <c r="AG196" i="1" s="1"/>
  <c r="AR196" i="1"/>
  <c r="AY196" i="1"/>
  <c r="BE196" i="1" s="1"/>
  <c r="BK196" i="1"/>
  <c r="BW196" i="1" s="1"/>
  <c r="CC196" i="1" s="1"/>
  <c r="AZ196" i="1"/>
  <c r="BF196" i="1" s="1"/>
  <c r="BL196" i="1"/>
  <c r="BX196" i="1" s="1"/>
  <c r="CD196" i="1" s="1"/>
  <c r="BA196" i="1"/>
  <c r="BG196" i="1" s="1"/>
  <c r="BM196" i="1"/>
  <c r="BY196" i="1" s="1"/>
  <c r="CE196" i="1" s="1"/>
  <c r="BB196" i="1"/>
  <c r="BH196" i="1" s="1"/>
  <c r="BN196" i="1"/>
  <c r="BZ196" i="1" s="1"/>
  <c r="CF196" i="1" s="1"/>
  <c r="BC196" i="1"/>
  <c r="BI196" i="1" s="1"/>
  <c r="BO196" i="1"/>
  <c r="CA196" i="1" s="1"/>
  <c r="CG196" i="1" s="1"/>
  <c r="AB197" i="1"/>
  <c r="AH197" i="1" s="1"/>
  <c r="AC197" i="1"/>
  <c r="AI197" i="1" s="1"/>
  <c r="AD197" i="1"/>
  <c r="AJ197" i="1" s="1"/>
  <c r="AE197" i="1"/>
  <c r="AK197" i="1" s="1"/>
  <c r="F198" i="1"/>
  <c r="AV419" i="6"/>
  <c r="AD419" i="6"/>
  <c r="Z420" i="6"/>
  <c r="AA420" i="6"/>
  <c r="AY419" i="6"/>
  <c r="W420" i="6"/>
  <c r="AC419" i="6"/>
  <c r="AK196" i="9"/>
  <c r="BR196" i="9"/>
  <c r="AW195" i="9"/>
  <c r="BI195" i="9" s="1"/>
  <c r="BW195" i="9"/>
  <c r="AK196" i="8"/>
  <c r="BP196" i="8"/>
  <c r="AW195" i="8"/>
  <c r="BI195" i="8" s="1"/>
  <c r="BU195" i="8"/>
  <c r="BY195" i="8"/>
  <c r="AK196" i="7"/>
  <c r="AY196" i="5"/>
  <c r="AC196" i="4"/>
  <c r="CB194" i="2"/>
  <c r="CH194" i="2" s="1"/>
  <c r="BZ195" i="2"/>
  <c r="CF195" i="2" s="1"/>
  <c r="AB196" i="2"/>
  <c r="AH196" i="2" s="1"/>
  <c r="AD196" i="2"/>
  <c r="AJ196" i="2" s="1"/>
  <c r="AC196" i="2"/>
  <c r="AI196" i="2" s="1"/>
  <c r="BY195" i="2"/>
  <c r="CE195" i="2" s="1"/>
  <c r="BX195" i="2"/>
  <c r="CD195" i="2" s="1"/>
  <c r="BV195" i="1"/>
  <c r="Z196" i="1"/>
  <c r="CB194" i="1"/>
  <c r="CH194" i="1" s="1"/>
  <c r="BS196" i="2"/>
  <c r="AZ195" i="5"/>
  <c r="AY196" i="4"/>
  <c r="BT196" i="8"/>
  <c r="BU195" i="7"/>
  <c r="BX195" i="7"/>
  <c r="AJ196" i="5"/>
  <c r="AR196" i="5" s="1"/>
  <c r="BR196" i="3"/>
  <c r="Z196" i="3"/>
  <c r="BS196" i="9"/>
  <c r="BX195" i="8"/>
  <c r="AZ195" i="6"/>
  <c r="AZ195" i="4"/>
  <c r="AC196" i="5"/>
  <c r="BV195" i="3"/>
  <c r="AK195" i="6"/>
  <c r="AS195" i="6" s="1"/>
  <c r="AG196" i="5"/>
  <c r="AO196" i="5" s="1"/>
  <c r="CB194" i="3"/>
  <c r="CH194" i="3" s="1"/>
  <c r="AG419" i="9"/>
  <c r="AJ419" i="9"/>
  <c r="AB419" i="9"/>
  <c r="AC419" i="9"/>
  <c r="AI419" i="9"/>
  <c r="AF419" i="9"/>
  <c r="AE419" i="9"/>
  <c r="AE420" i="9" s="1"/>
  <c r="AT419" i="3"/>
  <c r="Y419" i="3"/>
  <c r="Y420" i="3" s="1"/>
  <c r="X419" i="3"/>
  <c r="X420" i="3" s="1"/>
  <c r="AW419" i="3"/>
  <c r="AU419" i="3"/>
  <c r="W419" i="3"/>
  <c r="W420" i="3" s="1"/>
  <c r="U419" i="3"/>
  <c r="V419" i="3"/>
  <c r="V420" i="3" s="1"/>
  <c r="AS419" i="3"/>
  <c r="AL197" i="9" l="1"/>
  <c r="BQ197" i="9"/>
  <c r="BS198" i="9"/>
  <c r="BT198" i="9"/>
  <c r="BP198" i="9"/>
  <c r="Y199" i="9"/>
  <c r="BR420" i="9"/>
  <c r="AW196" i="9"/>
  <c r="BI196" i="9" s="1"/>
  <c r="BK197" i="9"/>
  <c r="AR197" i="9"/>
  <c r="BD197" i="9" s="1"/>
  <c r="AN197" i="9"/>
  <c r="AZ197" i="9" s="1"/>
  <c r="R197" i="9"/>
  <c r="S197" i="9"/>
  <c r="AX197" i="9" s="1"/>
  <c r="BJ197" i="9" s="1"/>
  <c r="BL197" i="9"/>
  <c r="BV197" i="9" s="1"/>
  <c r="AS197" i="9"/>
  <c r="BE197" i="9" s="1"/>
  <c r="AV197" i="9"/>
  <c r="BH197" i="9" s="1"/>
  <c r="BO197" i="9"/>
  <c r="BY197" i="9" s="1"/>
  <c r="F199" i="9"/>
  <c r="AO198" i="9"/>
  <c r="BA198" i="9" s="1"/>
  <c r="AQ198" i="9"/>
  <c r="BC198" i="9" s="1"/>
  <c r="AM198" i="9"/>
  <c r="AY198" i="9" s="1"/>
  <c r="AP198" i="9"/>
  <c r="BB198" i="9" s="1"/>
  <c r="AU197" i="9"/>
  <c r="BG197" i="9" s="1"/>
  <c r="BN197" i="9"/>
  <c r="BX197" i="9" s="1"/>
  <c r="BM197" i="9"/>
  <c r="BW197" i="9" s="1"/>
  <c r="AT197" i="9"/>
  <c r="BF197" i="9" s="1"/>
  <c r="BR198" i="8"/>
  <c r="Y199" i="8"/>
  <c r="AL197" i="8"/>
  <c r="BQ197" i="8"/>
  <c r="AW196" i="8"/>
  <c r="BI196" i="8" s="1"/>
  <c r="AN197" i="8"/>
  <c r="AZ197" i="8" s="1"/>
  <c r="R197" i="8"/>
  <c r="S197" i="8"/>
  <c r="AX197" i="8" s="1"/>
  <c r="BJ197" i="8" s="1"/>
  <c r="AS197" i="8"/>
  <c r="BE197" i="8" s="1"/>
  <c r="BL197" i="8"/>
  <c r="BV197" i="8" s="1"/>
  <c r="AU197" i="8"/>
  <c r="BG197" i="8" s="1"/>
  <c r="BN197" i="8"/>
  <c r="BX197" i="8" s="1"/>
  <c r="BM197" i="8"/>
  <c r="AT197" i="8"/>
  <c r="BF197" i="8" s="1"/>
  <c r="AV197" i="8"/>
  <c r="BH197" i="8" s="1"/>
  <c r="BO197" i="8"/>
  <c r="AR197" i="8"/>
  <c r="BD197" i="8" s="1"/>
  <c r="BK197" i="8"/>
  <c r="BU197" i="8" s="1"/>
  <c r="AM198" i="8"/>
  <c r="AY198" i="8" s="1"/>
  <c r="AP198" i="8"/>
  <c r="BB198" i="8" s="1"/>
  <c r="AQ198" i="8"/>
  <c r="BC198" i="8" s="1"/>
  <c r="AO198" i="8"/>
  <c r="BA198" i="8" s="1"/>
  <c r="F199" i="8"/>
  <c r="BT420" i="8"/>
  <c r="BQ420" i="8"/>
  <c r="AL420" i="8"/>
  <c r="AZ420" i="8" s="1"/>
  <c r="BR420" i="8"/>
  <c r="BP420" i="8"/>
  <c r="BS420" i="8"/>
  <c r="AK420" i="8"/>
  <c r="AL197" i="7"/>
  <c r="BQ197" i="7"/>
  <c r="BR198" i="7"/>
  <c r="Y199" i="7"/>
  <c r="AK198" i="7"/>
  <c r="BT198" i="7"/>
  <c r="BR419" i="7"/>
  <c r="AH420" i="7"/>
  <c r="BP419" i="7"/>
  <c r="AF420" i="7"/>
  <c r="AG420" i="7"/>
  <c r="AL419" i="7"/>
  <c r="BQ419" i="7"/>
  <c r="AK419" i="7"/>
  <c r="AB420" i="7"/>
  <c r="BT419" i="7"/>
  <c r="AJ420" i="7"/>
  <c r="BS419" i="7"/>
  <c r="AI420" i="7"/>
  <c r="AW196" i="7"/>
  <c r="BI196" i="7" s="1"/>
  <c r="AR197" i="7"/>
  <c r="BD197" i="7" s="1"/>
  <c r="BK197" i="7"/>
  <c r="BU197" i="7" s="1"/>
  <c r="AQ198" i="7"/>
  <c r="BC198" i="7" s="1"/>
  <c r="AP198" i="7"/>
  <c r="BB198" i="7" s="1"/>
  <c r="AO198" i="7"/>
  <c r="BA198" i="7" s="1"/>
  <c r="F199" i="7"/>
  <c r="BM197" i="7"/>
  <c r="BW197" i="7" s="1"/>
  <c r="AT197" i="7"/>
  <c r="BF197" i="7" s="1"/>
  <c r="AN197" i="7"/>
  <c r="AZ197" i="7" s="1"/>
  <c r="R197" i="7"/>
  <c r="S197" i="7"/>
  <c r="AX197" i="7" s="1"/>
  <c r="BJ197" i="7" s="1"/>
  <c r="BL197" i="7"/>
  <c r="BV197" i="7" s="1"/>
  <c r="AS197" i="7"/>
  <c r="BE197" i="7" s="1"/>
  <c r="AV197" i="7"/>
  <c r="BH197" i="7" s="1"/>
  <c r="BO197" i="7"/>
  <c r="BY197" i="7" s="1"/>
  <c r="BN197" i="7"/>
  <c r="AU197" i="7"/>
  <c r="BG197" i="7" s="1"/>
  <c r="AV197" i="6"/>
  <c r="AD197" i="6"/>
  <c r="AY198" i="6"/>
  <c r="U199" i="6"/>
  <c r="AK196" i="6"/>
  <c r="AS196" i="6" s="1"/>
  <c r="N197" i="6"/>
  <c r="AE197" i="6"/>
  <c r="AM197" i="6" s="1"/>
  <c r="AH197" i="6"/>
  <c r="AP197" i="6" s="1"/>
  <c r="O197" i="6"/>
  <c r="AL197" i="6" s="1"/>
  <c r="AT197" i="6" s="1"/>
  <c r="AU197" i="6"/>
  <c r="AW197" i="6" s="1"/>
  <c r="AX197" i="6"/>
  <c r="AI197" i="6"/>
  <c r="AQ197" i="6" s="1"/>
  <c r="F199" i="6"/>
  <c r="AF198" i="6"/>
  <c r="AN198" i="6" s="1"/>
  <c r="AG198" i="6"/>
  <c r="AO198" i="6" s="1"/>
  <c r="AJ198" i="6"/>
  <c r="AR198" i="6" s="1"/>
  <c r="AD197" i="5"/>
  <c r="AV197" i="5"/>
  <c r="U199" i="5"/>
  <c r="AC419" i="5"/>
  <c r="W420" i="5"/>
  <c r="Z420" i="5"/>
  <c r="AD419" i="5"/>
  <c r="AV419" i="5"/>
  <c r="AY419" i="5"/>
  <c r="AA420" i="5"/>
  <c r="AK196" i="5"/>
  <c r="AS196" i="5" s="1"/>
  <c r="N197" i="5"/>
  <c r="AE197" i="5"/>
  <c r="AM197" i="5" s="1"/>
  <c r="O197" i="5"/>
  <c r="AL197" i="5" s="1"/>
  <c r="AT197" i="5" s="1"/>
  <c r="AH197" i="5"/>
  <c r="AP197" i="5" s="1"/>
  <c r="AU197" i="5"/>
  <c r="AW197" i="5" s="1"/>
  <c r="AI197" i="5"/>
  <c r="AQ197" i="5" s="1"/>
  <c r="AX197" i="5"/>
  <c r="AF198" i="5"/>
  <c r="AN198" i="5" s="1"/>
  <c r="AG198" i="5"/>
  <c r="AO198" i="5" s="1"/>
  <c r="AJ198" i="5"/>
  <c r="AR198" i="5" s="1"/>
  <c r="F199" i="5"/>
  <c r="AD197" i="4"/>
  <c r="AV197" i="4"/>
  <c r="U199" i="4"/>
  <c r="Z420" i="4"/>
  <c r="AD419" i="4"/>
  <c r="AV419" i="4"/>
  <c r="AY419" i="4"/>
  <c r="AA420" i="4"/>
  <c r="AC419" i="4"/>
  <c r="W420" i="4"/>
  <c r="AK196" i="4"/>
  <c r="AS196" i="4" s="1"/>
  <c r="N197" i="4"/>
  <c r="AE197" i="4"/>
  <c r="AM197" i="4" s="1"/>
  <c r="O197" i="4"/>
  <c r="AL197" i="4" s="1"/>
  <c r="AT197" i="4" s="1"/>
  <c r="AH197" i="4"/>
  <c r="AP197" i="4" s="1"/>
  <c r="AU197" i="4"/>
  <c r="AW197" i="4" s="1"/>
  <c r="AI197" i="4"/>
  <c r="AQ197" i="4" s="1"/>
  <c r="AX197" i="4"/>
  <c r="AF198" i="4"/>
  <c r="AN198" i="4" s="1"/>
  <c r="AG198" i="4"/>
  <c r="AO198" i="4" s="1"/>
  <c r="AJ198" i="4"/>
  <c r="AR198" i="4" s="1"/>
  <c r="F199" i="4"/>
  <c r="S199" i="3"/>
  <c r="BU198" i="3"/>
  <c r="AX197" i="3"/>
  <c r="BQ197" i="3"/>
  <c r="BT420" i="3"/>
  <c r="AZ197" i="3"/>
  <c r="BF197" i="3" s="1"/>
  <c r="BL197" i="3"/>
  <c r="BX197" i="3" s="1"/>
  <c r="CD197" i="3" s="1"/>
  <c r="BC197" i="3"/>
  <c r="BI197" i="3" s="1"/>
  <c r="BO197" i="3"/>
  <c r="CA197" i="3" s="1"/>
  <c r="CG197" i="3" s="1"/>
  <c r="M197" i="3"/>
  <c r="AA197" i="3"/>
  <c r="AG197" i="3" s="1"/>
  <c r="AR197" i="3"/>
  <c r="BK197" i="3"/>
  <c r="BW197" i="3" s="1"/>
  <c r="CC197" i="3" s="1"/>
  <c r="AY197" i="3"/>
  <c r="BE197" i="3" s="1"/>
  <c r="BA197" i="3"/>
  <c r="BG197" i="3" s="1"/>
  <c r="BM197" i="3"/>
  <c r="BY197" i="3" s="1"/>
  <c r="CE197" i="3" s="1"/>
  <c r="BB197" i="3"/>
  <c r="BH197" i="3" s="1"/>
  <c r="BN197" i="3"/>
  <c r="AE198" i="3"/>
  <c r="AK198" i="3" s="1"/>
  <c r="AC198" i="3"/>
  <c r="AI198" i="3" s="1"/>
  <c r="AB198" i="3"/>
  <c r="AH198" i="3" s="1"/>
  <c r="F199" i="3"/>
  <c r="AD198" i="3"/>
  <c r="AJ198" i="3" s="1"/>
  <c r="CJ196" i="3"/>
  <c r="AF196" i="3"/>
  <c r="AL196" i="3" s="1"/>
  <c r="CI196" i="3"/>
  <c r="BD196" i="3"/>
  <c r="BJ196" i="3" s="1"/>
  <c r="BP196" i="3"/>
  <c r="CB196" i="3" s="1"/>
  <c r="CH196" i="3" s="1"/>
  <c r="AX197" i="2"/>
  <c r="BQ197" i="2"/>
  <c r="BT198" i="2"/>
  <c r="BR198" i="2"/>
  <c r="S199" i="2"/>
  <c r="BU198" i="2"/>
  <c r="BP196" i="2"/>
  <c r="CB196" i="2" s="1"/>
  <c r="CH196" i="2" s="1"/>
  <c r="BD196" i="2"/>
  <c r="BJ196" i="2" s="1"/>
  <c r="BM197" i="2"/>
  <c r="BA197" i="2"/>
  <c r="BG197" i="2" s="1"/>
  <c r="BO197" i="2"/>
  <c r="CA197" i="2" s="1"/>
  <c r="CG197" i="2" s="1"/>
  <c r="BC197" i="2"/>
  <c r="BI197" i="2" s="1"/>
  <c r="AB198" i="2"/>
  <c r="AH198" i="2" s="1"/>
  <c r="AC198" i="2"/>
  <c r="AI198" i="2" s="1"/>
  <c r="AD198" i="2"/>
  <c r="AJ198" i="2" s="1"/>
  <c r="AE198" i="2"/>
  <c r="AK198" i="2" s="1"/>
  <c r="F199" i="2"/>
  <c r="M197" i="2"/>
  <c r="AA197" i="2"/>
  <c r="AG197" i="2" s="1"/>
  <c r="AY197" i="2"/>
  <c r="BE197" i="2" s="1"/>
  <c r="AR197" i="2"/>
  <c r="BK197" i="2"/>
  <c r="BW197" i="2" s="1"/>
  <c r="CC197" i="2" s="1"/>
  <c r="BB197" i="2"/>
  <c r="BH197" i="2" s="1"/>
  <c r="BN197" i="2"/>
  <c r="BZ197" i="2" s="1"/>
  <c r="CF197" i="2" s="1"/>
  <c r="AZ197" i="2"/>
  <c r="BF197" i="2" s="1"/>
  <c r="BL197" i="2"/>
  <c r="BX197" i="2" s="1"/>
  <c r="CD197" i="2" s="1"/>
  <c r="AF196" i="2"/>
  <c r="AL196" i="2" s="1"/>
  <c r="CI196" i="2"/>
  <c r="BT419" i="2"/>
  <c r="AV420" i="2"/>
  <c r="BS419" i="2"/>
  <c r="AU420" i="2"/>
  <c r="BR419" i="2"/>
  <c r="AT420" i="2"/>
  <c r="AS420" i="2"/>
  <c r="BQ419" i="2"/>
  <c r="AX419" i="2"/>
  <c r="Z419" i="2"/>
  <c r="U420" i="2"/>
  <c r="BU419" i="2"/>
  <c r="AW420" i="2"/>
  <c r="AX197" i="1"/>
  <c r="BQ197" i="1"/>
  <c r="BS198" i="1"/>
  <c r="BT198" i="1"/>
  <c r="BU198" i="1"/>
  <c r="S199" i="1"/>
  <c r="AS420" i="1"/>
  <c r="AX419" i="1"/>
  <c r="BQ419" i="1"/>
  <c r="AV420" i="1"/>
  <c r="BT419" i="1"/>
  <c r="Z419" i="1"/>
  <c r="U420" i="1"/>
  <c r="BU419" i="1"/>
  <c r="AW420" i="1"/>
  <c r="BR419" i="1"/>
  <c r="AT420" i="1"/>
  <c r="BS419" i="1"/>
  <c r="AU420" i="1"/>
  <c r="AF196" i="1"/>
  <c r="AL196" i="1" s="1"/>
  <c r="BD196" i="1"/>
  <c r="BJ196" i="1" s="1"/>
  <c r="BP196" i="1"/>
  <c r="M197" i="1"/>
  <c r="AA197" i="1"/>
  <c r="AG197" i="1" s="1"/>
  <c r="AR197" i="1"/>
  <c r="AY197" i="1"/>
  <c r="BE197" i="1" s="1"/>
  <c r="BK197" i="1"/>
  <c r="BW197" i="1" s="1"/>
  <c r="CC197" i="1" s="1"/>
  <c r="AZ197" i="1"/>
  <c r="BF197" i="1" s="1"/>
  <c r="BL197" i="1"/>
  <c r="BX197" i="1" s="1"/>
  <c r="CD197" i="1" s="1"/>
  <c r="BA197" i="1"/>
  <c r="BG197" i="1" s="1"/>
  <c r="BM197" i="1"/>
  <c r="BY197" i="1" s="1"/>
  <c r="CE197" i="1" s="1"/>
  <c r="BB197" i="1"/>
  <c r="BH197" i="1" s="1"/>
  <c r="BN197" i="1"/>
  <c r="BZ197" i="1" s="1"/>
  <c r="CF197" i="1" s="1"/>
  <c r="BC197" i="1"/>
  <c r="BI197" i="1" s="1"/>
  <c r="BO197" i="1"/>
  <c r="CA197" i="1" s="1"/>
  <c r="CG197" i="1" s="1"/>
  <c r="AB198" i="1"/>
  <c r="AH198" i="1" s="1"/>
  <c r="AC198" i="1"/>
  <c r="AI198" i="1" s="1"/>
  <c r="AD198" i="1"/>
  <c r="AJ198" i="1" s="1"/>
  <c r="AE198" i="1"/>
  <c r="AK198" i="1" s="1"/>
  <c r="F199" i="1"/>
  <c r="AD420" i="6"/>
  <c r="AV420" i="6"/>
  <c r="AY420" i="6"/>
  <c r="AC420" i="6"/>
  <c r="AG420" i="9"/>
  <c r="AL419" i="9"/>
  <c r="AZ419" i="9" s="1"/>
  <c r="BQ419" i="9"/>
  <c r="BT419" i="9"/>
  <c r="AJ420" i="9"/>
  <c r="AK419" i="9"/>
  <c r="AB420" i="9"/>
  <c r="BS419" i="9"/>
  <c r="AI420" i="9"/>
  <c r="BP419" i="9"/>
  <c r="AF420" i="9"/>
  <c r="AT420" i="3"/>
  <c r="BR419" i="3"/>
  <c r="AW420" i="3"/>
  <c r="BU419" i="3"/>
  <c r="AU420" i="3"/>
  <c r="BS419" i="3"/>
  <c r="U420" i="3"/>
  <c r="Z419" i="3"/>
  <c r="AS420" i="3"/>
  <c r="AX419" i="3"/>
  <c r="BV419" i="3" s="1"/>
  <c r="BQ419" i="3"/>
  <c r="BT197" i="8"/>
  <c r="AY197" i="4"/>
  <c r="Z197" i="3"/>
  <c r="AF197" i="6"/>
  <c r="AN197" i="6" s="1"/>
  <c r="AC197" i="5"/>
  <c r="AY197" i="5"/>
  <c r="AZ196" i="5"/>
  <c r="AC197" i="4"/>
  <c r="BV196" i="1"/>
  <c r="Z197" i="1"/>
  <c r="CB195" i="1"/>
  <c r="CH195" i="1" s="1"/>
  <c r="BT197" i="3"/>
  <c r="Z197" i="2"/>
  <c r="BX196" i="9"/>
  <c r="BS197" i="7"/>
  <c r="AJ197" i="6"/>
  <c r="AR197" i="6" s="1"/>
  <c r="AK197" i="7"/>
  <c r="BS197" i="2"/>
  <c r="AY197" i="6"/>
  <c r="BP197" i="9"/>
  <c r="BW196" i="9"/>
  <c r="BR197" i="8"/>
  <c r="BY196" i="8"/>
  <c r="BU196" i="8"/>
  <c r="AM197" i="9"/>
  <c r="AY197" i="9" s="1"/>
  <c r="AM197" i="8"/>
  <c r="AY197" i="8" s="1"/>
  <c r="AM197" i="7"/>
  <c r="AY197" i="7" s="1"/>
  <c r="AC420" i="9"/>
  <c r="BR419" i="9"/>
  <c r="Y200" i="9" l="1"/>
  <c r="BR199" i="9"/>
  <c r="AL198" i="9"/>
  <c r="BQ198" i="9"/>
  <c r="AR198" i="9"/>
  <c r="BD198" i="9" s="1"/>
  <c r="BK198" i="9"/>
  <c r="BU198" i="9" s="1"/>
  <c r="BM198" i="9"/>
  <c r="AT198" i="9"/>
  <c r="BF198" i="9" s="1"/>
  <c r="BO198" i="9"/>
  <c r="BY198" i="9" s="1"/>
  <c r="AV198" i="9"/>
  <c r="BH198" i="9" s="1"/>
  <c r="AP199" i="9"/>
  <c r="BB199" i="9" s="1"/>
  <c r="F200" i="9"/>
  <c r="AO199" i="9"/>
  <c r="BA199" i="9" s="1"/>
  <c r="AQ199" i="9"/>
  <c r="BC199" i="9" s="1"/>
  <c r="AU198" i="9"/>
  <c r="BG198" i="9" s="1"/>
  <c r="BN198" i="9"/>
  <c r="BX198" i="9" s="1"/>
  <c r="R198" i="9"/>
  <c r="AN198" i="9"/>
  <c r="AZ198" i="9" s="1"/>
  <c r="AS198" i="9"/>
  <c r="BE198" i="9" s="1"/>
  <c r="BL198" i="9"/>
  <c r="BV198" i="9" s="1"/>
  <c r="S198" i="9"/>
  <c r="AX198" i="9" s="1"/>
  <c r="BJ198" i="9" s="1"/>
  <c r="BQ198" i="8"/>
  <c r="AL198" i="8"/>
  <c r="Y200" i="8"/>
  <c r="BR199" i="8"/>
  <c r="BK198" i="8"/>
  <c r="AR198" i="8"/>
  <c r="BD198" i="8" s="1"/>
  <c r="AN198" i="8"/>
  <c r="AZ198" i="8" s="1"/>
  <c r="R198" i="8"/>
  <c r="AT198" i="8"/>
  <c r="BF198" i="8" s="1"/>
  <c r="BM198" i="8"/>
  <c r="BW198" i="8" s="1"/>
  <c r="BO198" i="8"/>
  <c r="AV198" i="8"/>
  <c r="BH198" i="8" s="1"/>
  <c r="S198" i="8"/>
  <c r="AX198" i="8" s="1"/>
  <c r="BJ198" i="8" s="1"/>
  <c r="BL198" i="8"/>
  <c r="BV198" i="8" s="1"/>
  <c r="AS198" i="8"/>
  <c r="BE198" i="8" s="1"/>
  <c r="BN198" i="8"/>
  <c r="AU198" i="8"/>
  <c r="BG198" i="8" s="1"/>
  <c r="F200" i="8"/>
  <c r="AQ199" i="8"/>
  <c r="BC199" i="8" s="1"/>
  <c r="AP199" i="8"/>
  <c r="BB199" i="8" s="1"/>
  <c r="AO199" i="8"/>
  <c r="BA199" i="8" s="1"/>
  <c r="BQ198" i="7"/>
  <c r="AL198" i="7"/>
  <c r="Y200" i="7"/>
  <c r="BP199" i="7"/>
  <c r="BR199" i="7"/>
  <c r="BR420" i="7"/>
  <c r="BP420" i="7"/>
  <c r="BQ420" i="7"/>
  <c r="AL420" i="7"/>
  <c r="AK420" i="7"/>
  <c r="BT420" i="7"/>
  <c r="BS420" i="7"/>
  <c r="BO198" i="7"/>
  <c r="BY198" i="7" s="1"/>
  <c r="AV198" i="7"/>
  <c r="BH198" i="7" s="1"/>
  <c r="AT198" i="7"/>
  <c r="BF198" i="7" s="1"/>
  <c r="BM198" i="7"/>
  <c r="BW198" i="7" s="1"/>
  <c r="AR198" i="7"/>
  <c r="BD198" i="7" s="1"/>
  <c r="BK198" i="7"/>
  <c r="AU198" i="7"/>
  <c r="BG198" i="7" s="1"/>
  <c r="BN198" i="7"/>
  <c r="AN198" i="7"/>
  <c r="AZ198" i="7" s="1"/>
  <c r="R198" i="7"/>
  <c r="AW198" i="7" s="1"/>
  <c r="BI198" i="7" s="1"/>
  <c r="BL198" i="7"/>
  <c r="BV198" i="7" s="1"/>
  <c r="AS198" i="7"/>
  <c r="BE198" i="7" s="1"/>
  <c r="S198" i="7"/>
  <c r="AX198" i="7" s="1"/>
  <c r="BJ198" i="7" s="1"/>
  <c r="AQ199" i="7"/>
  <c r="BC199" i="7" s="1"/>
  <c r="AO199" i="7"/>
  <c r="BA199" i="7" s="1"/>
  <c r="F200" i="7"/>
  <c r="AM199" i="7"/>
  <c r="AY199" i="7" s="1"/>
  <c r="AP199" i="7"/>
  <c r="BB199" i="7" s="1"/>
  <c r="AD198" i="6"/>
  <c r="AV198" i="6"/>
  <c r="U200" i="6"/>
  <c r="AU198" i="6"/>
  <c r="AW198" i="6" s="1"/>
  <c r="O198" i="6"/>
  <c r="AL198" i="6" s="1"/>
  <c r="AT198" i="6" s="1"/>
  <c r="AH198" i="6"/>
  <c r="AP198" i="6" s="1"/>
  <c r="AG199" i="6"/>
  <c r="AO199" i="6" s="1"/>
  <c r="AJ199" i="6"/>
  <c r="AR199" i="6" s="1"/>
  <c r="F200" i="6"/>
  <c r="AF199" i="6"/>
  <c r="AN199" i="6" s="1"/>
  <c r="AI198" i="6"/>
  <c r="AQ198" i="6" s="1"/>
  <c r="AX198" i="6"/>
  <c r="AZ198" i="6" s="1"/>
  <c r="AE198" i="6"/>
  <c r="AM198" i="6" s="1"/>
  <c r="N198" i="6"/>
  <c r="AD198" i="5"/>
  <c r="AV198" i="5"/>
  <c r="U200" i="5"/>
  <c r="AC420" i="5"/>
  <c r="AV420" i="5"/>
  <c r="AD420" i="5"/>
  <c r="AY420" i="5"/>
  <c r="N198" i="5"/>
  <c r="AE198" i="5"/>
  <c r="AM198" i="5" s="1"/>
  <c r="O198" i="5"/>
  <c r="AH198" i="5"/>
  <c r="AP198" i="5" s="1"/>
  <c r="AU198" i="5"/>
  <c r="AI198" i="5"/>
  <c r="AQ198" i="5" s="1"/>
  <c r="AX198" i="5"/>
  <c r="AF199" i="5"/>
  <c r="AN199" i="5" s="1"/>
  <c r="AG199" i="5"/>
  <c r="AO199" i="5" s="1"/>
  <c r="AJ199" i="5"/>
  <c r="AR199" i="5" s="1"/>
  <c r="F200" i="5"/>
  <c r="AD198" i="4"/>
  <c r="AV198" i="4"/>
  <c r="U200" i="4"/>
  <c r="AV420" i="4"/>
  <c r="AD420" i="4"/>
  <c r="AY420" i="4"/>
  <c r="AC420" i="4"/>
  <c r="N198" i="4"/>
  <c r="AE198" i="4"/>
  <c r="AM198" i="4" s="1"/>
  <c r="O198" i="4"/>
  <c r="AL198" i="4" s="1"/>
  <c r="AT198" i="4" s="1"/>
  <c r="AH198" i="4"/>
  <c r="AP198" i="4" s="1"/>
  <c r="AU198" i="4"/>
  <c r="AW198" i="4" s="1"/>
  <c r="AI198" i="4"/>
  <c r="AQ198" i="4" s="1"/>
  <c r="AX198" i="4"/>
  <c r="AF199" i="4"/>
  <c r="AN199" i="4" s="1"/>
  <c r="AG199" i="4"/>
  <c r="AO199" i="4" s="1"/>
  <c r="AJ199" i="4"/>
  <c r="AR199" i="4" s="1"/>
  <c r="F200" i="4"/>
  <c r="BT199" i="3"/>
  <c r="S200" i="3"/>
  <c r="AX198" i="3"/>
  <c r="BQ198" i="3"/>
  <c r="AF197" i="3"/>
  <c r="AL197" i="3" s="1"/>
  <c r="CJ197" i="3"/>
  <c r="CI197" i="3"/>
  <c r="BD197" i="3"/>
  <c r="BJ197" i="3" s="1"/>
  <c r="BP197" i="3"/>
  <c r="AR198" i="3"/>
  <c r="BK198" i="3"/>
  <c r="BW198" i="3" s="1"/>
  <c r="CC198" i="3" s="1"/>
  <c r="AY198" i="3"/>
  <c r="BE198" i="3" s="1"/>
  <c r="BB198" i="3"/>
  <c r="BH198" i="3" s="1"/>
  <c r="BN198" i="3"/>
  <c r="AZ198" i="3"/>
  <c r="BF198" i="3" s="1"/>
  <c r="BL198" i="3"/>
  <c r="BC198" i="3"/>
  <c r="BI198" i="3" s="1"/>
  <c r="BO198" i="3"/>
  <c r="CA198" i="3" s="1"/>
  <c r="CG198" i="3" s="1"/>
  <c r="AD199" i="3"/>
  <c r="AJ199" i="3" s="1"/>
  <c r="AE199" i="3"/>
  <c r="AK199" i="3" s="1"/>
  <c r="AB199" i="3"/>
  <c r="AH199" i="3" s="1"/>
  <c r="AC199" i="3"/>
  <c r="AI199" i="3" s="1"/>
  <c r="F200" i="3"/>
  <c r="M198" i="3"/>
  <c r="AA198" i="3"/>
  <c r="AG198" i="3" s="1"/>
  <c r="BM198" i="3"/>
  <c r="BA198" i="3"/>
  <c r="BG198" i="3" s="1"/>
  <c r="BR199" i="2"/>
  <c r="S200" i="2"/>
  <c r="AX198" i="2"/>
  <c r="BQ198" i="2"/>
  <c r="AA198" i="2"/>
  <c r="AG198" i="2" s="1"/>
  <c r="M198" i="2"/>
  <c r="AR198" i="2"/>
  <c r="BK198" i="2"/>
  <c r="BW198" i="2" s="1"/>
  <c r="CC198" i="2" s="1"/>
  <c r="AY198" i="2"/>
  <c r="BE198" i="2" s="1"/>
  <c r="BN198" i="2"/>
  <c r="BZ198" i="2" s="1"/>
  <c r="CF198" i="2" s="1"/>
  <c r="BB198" i="2"/>
  <c r="BH198" i="2" s="1"/>
  <c r="BA198" i="2"/>
  <c r="BG198" i="2" s="1"/>
  <c r="BM198" i="2"/>
  <c r="AZ198" i="2"/>
  <c r="BF198" i="2" s="1"/>
  <c r="BL198" i="2"/>
  <c r="BX198" i="2" s="1"/>
  <c r="CD198" i="2" s="1"/>
  <c r="BC198" i="2"/>
  <c r="BI198" i="2" s="1"/>
  <c r="BO198" i="2"/>
  <c r="CA198" i="2" s="1"/>
  <c r="CG198" i="2" s="1"/>
  <c r="AB199" i="2"/>
  <c r="AH199" i="2" s="1"/>
  <c r="AD199" i="2"/>
  <c r="AJ199" i="2" s="1"/>
  <c r="AC199" i="2"/>
  <c r="AI199" i="2" s="1"/>
  <c r="F200" i="2"/>
  <c r="AE199" i="2"/>
  <c r="AK199" i="2" s="1"/>
  <c r="AF197" i="2"/>
  <c r="AL197" i="2" s="1"/>
  <c r="CI197" i="2"/>
  <c r="BD197" i="2"/>
  <c r="BJ197" i="2" s="1"/>
  <c r="BP197" i="2"/>
  <c r="BT420" i="2"/>
  <c r="BS420" i="2"/>
  <c r="BR420" i="2"/>
  <c r="BQ420" i="2"/>
  <c r="AX420" i="2"/>
  <c r="Z420" i="2"/>
  <c r="BU420" i="2"/>
  <c r="AX198" i="1"/>
  <c r="BQ198" i="1"/>
  <c r="BR199" i="1"/>
  <c r="BS199" i="1"/>
  <c r="BT199" i="1"/>
  <c r="BU199" i="1"/>
  <c r="S200" i="1"/>
  <c r="BQ420" i="1"/>
  <c r="AX420" i="1"/>
  <c r="BT420" i="1"/>
  <c r="Z420" i="1"/>
  <c r="BU420" i="1"/>
  <c r="BR420" i="1"/>
  <c r="BS420" i="1"/>
  <c r="BD197" i="1"/>
  <c r="BJ197" i="1" s="1"/>
  <c r="BP197" i="1"/>
  <c r="M198" i="1"/>
  <c r="AA198" i="1"/>
  <c r="AG198" i="1" s="1"/>
  <c r="AR198" i="1"/>
  <c r="AY198" i="1"/>
  <c r="BE198" i="1" s="1"/>
  <c r="BK198" i="1"/>
  <c r="BW198" i="1" s="1"/>
  <c r="CC198" i="1" s="1"/>
  <c r="AZ198" i="1"/>
  <c r="BF198" i="1" s="1"/>
  <c r="BL198" i="1"/>
  <c r="BA198" i="1"/>
  <c r="BG198" i="1" s="1"/>
  <c r="BM198" i="1"/>
  <c r="BY198" i="1" s="1"/>
  <c r="CE198" i="1" s="1"/>
  <c r="BB198" i="1"/>
  <c r="BH198" i="1" s="1"/>
  <c r="BN198" i="1"/>
  <c r="BZ198" i="1" s="1"/>
  <c r="CF198" i="1" s="1"/>
  <c r="BC198" i="1"/>
  <c r="BI198" i="1" s="1"/>
  <c r="BO198" i="1"/>
  <c r="CA198" i="1" s="1"/>
  <c r="CG198" i="1" s="1"/>
  <c r="AB199" i="1"/>
  <c r="AH199" i="1" s="1"/>
  <c r="AC199" i="1"/>
  <c r="AI199" i="1" s="1"/>
  <c r="AD199" i="1"/>
  <c r="AJ199" i="1" s="1"/>
  <c r="AE199" i="1"/>
  <c r="AK199" i="1" s="1"/>
  <c r="F200" i="1"/>
  <c r="BQ420" i="9"/>
  <c r="AL420" i="9"/>
  <c r="AZ420" i="9" s="1"/>
  <c r="BT420" i="9"/>
  <c r="AK420" i="9"/>
  <c r="BS420" i="9"/>
  <c r="BP420" i="9"/>
  <c r="BR420" i="3"/>
  <c r="BU420" i="3"/>
  <c r="BS420" i="3"/>
  <c r="Z420" i="3"/>
  <c r="AX420" i="3"/>
  <c r="BV420" i="3" s="1"/>
  <c r="BQ420" i="3"/>
  <c r="AY198" i="5"/>
  <c r="AC198" i="6"/>
  <c r="AZ197" i="6"/>
  <c r="AK197" i="4"/>
  <c r="AS197" i="4" s="1"/>
  <c r="AZ197" i="4"/>
  <c r="BS198" i="3"/>
  <c r="BV419" i="1"/>
  <c r="AF197" i="1"/>
  <c r="AL197" i="1" s="1"/>
  <c r="BV197" i="2"/>
  <c r="BS198" i="2"/>
  <c r="Z198" i="2"/>
  <c r="BY197" i="2"/>
  <c r="CE197" i="2" s="1"/>
  <c r="BV419" i="2"/>
  <c r="BV197" i="1"/>
  <c r="Z198" i="1"/>
  <c r="AK198" i="8"/>
  <c r="BS198" i="7"/>
  <c r="AC198" i="5"/>
  <c r="Z198" i="3"/>
  <c r="BV197" i="3"/>
  <c r="BR198" i="1"/>
  <c r="BR198" i="9"/>
  <c r="BP198" i="8"/>
  <c r="BP198" i="7"/>
  <c r="AW197" i="7"/>
  <c r="BI197" i="7" s="1"/>
  <c r="AK197" i="5"/>
  <c r="AS197" i="5" s="1"/>
  <c r="AZ197" i="5"/>
  <c r="AK198" i="9"/>
  <c r="BT198" i="8"/>
  <c r="AC198" i="4"/>
  <c r="BR198" i="3"/>
  <c r="BX197" i="7"/>
  <c r="BT198" i="3"/>
  <c r="BU197" i="9"/>
  <c r="BS198" i="8"/>
  <c r="BW197" i="8"/>
  <c r="BY197" i="8"/>
  <c r="AY198" i="4"/>
  <c r="BZ197" i="3"/>
  <c r="CF197" i="3" s="1"/>
  <c r="CB196" i="1"/>
  <c r="CH196" i="1" s="1"/>
  <c r="AW197" i="9"/>
  <c r="BI197" i="9" s="1"/>
  <c r="AW197" i="8"/>
  <c r="BI197" i="8" s="1"/>
  <c r="AM198" i="7"/>
  <c r="AY198" i="7" s="1"/>
  <c r="AK197" i="6"/>
  <c r="AS197" i="6" s="1"/>
  <c r="AL199" i="9" l="1"/>
  <c r="BQ199" i="9"/>
  <c r="BP200" i="9"/>
  <c r="BS200" i="9"/>
  <c r="BR200" i="9"/>
  <c r="Y201" i="9"/>
  <c r="AT199" i="9"/>
  <c r="BF199" i="9" s="1"/>
  <c r="BM199" i="9"/>
  <c r="BW199" i="9" s="1"/>
  <c r="AV199" i="9"/>
  <c r="BH199" i="9" s="1"/>
  <c r="BO199" i="9"/>
  <c r="AO200" i="9"/>
  <c r="BA200" i="9" s="1"/>
  <c r="AQ200" i="9"/>
  <c r="BC200" i="9" s="1"/>
  <c r="AP200" i="9"/>
  <c r="BB200" i="9" s="1"/>
  <c r="AM200" i="9"/>
  <c r="AY200" i="9" s="1"/>
  <c r="F201" i="9"/>
  <c r="AN199" i="9"/>
  <c r="AZ199" i="9" s="1"/>
  <c r="R199" i="9"/>
  <c r="AR199" i="9"/>
  <c r="BD199" i="9" s="1"/>
  <c r="BK199" i="9"/>
  <c r="BN199" i="9"/>
  <c r="AU199" i="9"/>
  <c r="BG199" i="9" s="1"/>
  <c r="AM199" i="9"/>
  <c r="AY199" i="9" s="1"/>
  <c r="S199" i="9"/>
  <c r="AX199" i="9" s="1"/>
  <c r="BJ199" i="9" s="1"/>
  <c r="BL199" i="9"/>
  <c r="BV199" i="9" s="1"/>
  <c r="AS199" i="9"/>
  <c r="BE199" i="9" s="1"/>
  <c r="AL199" i="8"/>
  <c r="BQ199" i="8"/>
  <c r="BS200" i="8"/>
  <c r="Y201" i="8"/>
  <c r="AM200" i="8"/>
  <c r="AY200" i="8" s="1"/>
  <c r="AO200" i="8"/>
  <c r="BA200" i="8" s="1"/>
  <c r="AQ200" i="8"/>
  <c r="BC200" i="8" s="1"/>
  <c r="F201" i="8"/>
  <c r="AP200" i="8"/>
  <c r="BB200" i="8" s="1"/>
  <c r="AR199" i="8"/>
  <c r="BD199" i="8" s="1"/>
  <c r="BK199" i="8"/>
  <c r="AU199" i="8"/>
  <c r="BG199" i="8" s="1"/>
  <c r="BN199" i="8"/>
  <c r="AN199" i="8"/>
  <c r="AZ199" i="8" s="1"/>
  <c r="R199" i="8"/>
  <c r="AM199" i="8"/>
  <c r="AY199" i="8" s="1"/>
  <c r="AS199" i="8"/>
  <c r="BE199" i="8" s="1"/>
  <c r="BL199" i="8"/>
  <c r="BV199" i="8" s="1"/>
  <c r="S199" i="8"/>
  <c r="AX199" i="8" s="1"/>
  <c r="BJ199" i="8" s="1"/>
  <c r="AV199" i="8"/>
  <c r="BH199" i="8" s="1"/>
  <c r="BO199" i="8"/>
  <c r="AT199" i="8"/>
  <c r="BF199" i="8" s="1"/>
  <c r="BM199" i="8"/>
  <c r="BW199" i="8" s="1"/>
  <c r="BQ199" i="7"/>
  <c r="AL199" i="7"/>
  <c r="Y201" i="7"/>
  <c r="BR200" i="7"/>
  <c r="R199" i="7"/>
  <c r="AN199" i="7"/>
  <c r="AZ199" i="7" s="1"/>
  <c r="BM199" i="7"/>
  <c r="BW199" i="7" s="1"/>
  <c r="AT199" i="7"/>
  <c r="BF199" i="7" s="1"/>
  <c r="AR199" i="7"/>
  <c r="BD199" i="7" s="1"/>
  <c r="BK199" i="7"/>
  <c r="BU199" i="7" s="1"/>
  <c r="AU199" i="7"/>
  <c r="BG199" i="7" s="1"/>
  <c r="BN199" i="7"/>
  <c r="AO200" i="7"/>
  <c r="BA200" i="7" s="1"/>
  <c r="AP200" i="7"/>
  <c r="BB200" i="7" s="1"/>
  <c r="AQ200" i="7"/>
  <c r="BC200" i="7" s="1"/>
  <c r="F201" i="7"/>
  <c r="AS199" i="7"/>
  <c r="BE199" i="7" s="1"/>
  <c r="S199" i="7"/>
  <c r="AX199" i="7" s="1"/>
  <c r="BJ199" i="7" s="1"/>
  <c r="BL199" i="7"/>
  <c r="BV199" i="7" s="1"/>
  <c r="AV199" i="7"/>
  <c r="BH199" i="7" s="1"/>
  <c r="BO199" i="7"/>
  <c r="AD199" i="6"/>
  <c r="AV199" i="6"/>
  <c r="U201" i="6"/>
  <c r="N199" i="6"/>
  <c r="AE199" i="6"/>
  <c r="AM199" i="6" s="1"/>
  <c r="O199" i="6"/>
  <c r="AL199" i="6" s="1"/>
  <c r="AT199" i="6" s="1"/>
  <c r="AU199" i="6"/>
  <c r="AW199" i="6" s="1"/>
  <c r="AH199" i="6"/>
  <c r="AP199" i="6" s="1"/>
  <c r="AG200" i="6"/>
  <c r="AO200" i="6" s="1"/>
  <c r="AJ200" i="6"/>
  <c r="AR200" i="6" s="1"/>
  <c r="F201" i="6"/>
  <c r="AX199" i="6"/>
  <c r="AI199" i="6"/>
  <c r="AQ199" i="6" s="1"/>
  <c r="AD199" i="5"/>
  <c r="AV199" i="5"/>
  <c r="U201" i="5"/>
  <c r="AK198" i="5"/>
  <c r="AS198" i="5" s="1"/>
  <c r="N199" i="5"/>
  <c r="AE199" i="5"/>
  <c r="AM199" i="5" s="1"/>
  <c r="O199" i="5"/>
  <c r="AL199" i="5" s="1"/>
  <c r="AT199" i="5" s="1"/>
  <c r="AH199" i="5"/>
  <c r="AP199" i="5" s="1"/>
  <c r="AU199" i="5"/>
  <c r="AW199" i="5" s="1"/>
  <c r="AI199" i="5"/>
  <c r="AQ199" i="5" s="1"/>
  <c r="AX199" i="5"/>
  <c r="AF200" i="5"/>
  <c r="AN200" i="5" s="1"/>
  <c r="AG200" i="5"/>
  <c r="AO200" i="5" s="1"/>
  <c r="AJ200" i="5"/>
  <c r="AR200" i="5" s="1"/>
  <c r="F201" i="5"/>
  <c r="AD199" i="4"/>
  <c r="AV199" i="4"/>
  <c r="U201" i="4"/>
  <c r="AK198" i="4"/>
  <c r="AS198" i="4" s="1"/>
  <c r="N199" i="4"/>
  <c r="AE199" i="4"/>
  <c r="AM199" i="4" s="1"/>
  <c r="O199" i="4"/>
  <c r="AL199" i="4" s="1"/>
  <c r="AT199" i="4" s="1"/>
  <c r="AH199" i="4"/>
  <c r="AP199" i="4" s="1"/>
  <c r="AU199" i="4"/>
  <c r="AW199" i="4" s="1"/>
  <c r="AI199" i="4"/>
  <c r="AQ199" i="4" s="1"/>
  <c r="AX199" i="4"/>
  <c r="AF200" i="4"/>
  <c r="AN200" i="4" s="1"/>
  <c r="AJ200" i="4"/>
  <c r="AR200" i="4" s="1"/>
  <c r="F201" i="4"/>
  <c r="S201" i="3"/>
  <c r="BR200" i="3"/>
  <c r="AX199" i="3"/>
  <c r="BQ199" i="3"/>
  <c r="BD198" i="3"/>
  <c r="BJ198" i="3" s="1"/>
  <c r="BP198" i="3"/>
  <c r="AR199" i="3"/>
  <c r="BK199" i="3"/>
  <c r="BW199" i="3" s="1"/>
  <c r="CC199" i="3" s="1"/>
  <c r="AY199" i="3"/>
  <c r="BE199" i="3" s="1"/>
  <c r="BN199" i="3"/>
  <c r="BZ199" i="3" s="1"/>
  <c r="CF199" i="3" s="1"/>
  <c r="BB199" i="3"/>
  <c r="BH199" i="3" s="1"/>
  <c r="BA199" i="3"/>
  <c r="BG199" i="3" s="1"/>
  <c r="BM199" i="3"/>
  <c r="M199" i="3"/>
  <c r="AA199" i="3"/>
  <c r="AG199" i="3" s="1"/>
  <c r="BL199" i="3"/>
  <c r="AZ199" i="3"/>
  <c r="BF199" i="3" s="1"/>
  <c r="BO199" i="3"/>
  <c r="BC199" i="3"/>
  <c r="BI199" i="3" s="1"/>
  <c r="AD200" i="3"/>
  <c r="AJ200" i="3" s="1"/>
  <c r="F201" i="3"/>
  <c r="AC200" i="3"/>
  <c r="AI200" i="3" s="1"/>
  <c r="AB200" i="3"/>
  <c r="AH200" i="3" s="1"/>
  <c r="AE200" i="3"/>
  <c r="AK200" i="3" s="1"/>
  <c r="CJ198" i="3"/>
  <c r="AF198" i="3"/>
  <c r="AL198" i="3" s="1"/>
  <c r="CI198" i="3"/>
  <c r="S201" i="2"/>
  <c r="BS200" i="2"/>
  <c r="AX199" i="2"/>
  <c r="BQ199" i="2"/>
  <c r="AF198" i="2"/>
  <c r="AL198" i="2" s="1"/>
  <c r="CI198" i="2"/>
  <c r="BD198" i="2"/>
  <c r="BJ198" i="2" s="1"/>
  <c r="BP198" i="2"/>
  <c r="AZ199" i="2"/>
  <c r="BF199" i="2" s="1"/>
  <c r="BL199" i="2"/>
  <c r="BX199" i="2" s="1"/>
  <c r="CD199" i="2" s="1"/>
  <c r="BB199" i="2"/>
  <c r="BH199" i="2" s="1"/>
  <c r="BN199" i="2"/>
  <c r="AY199" i="2"/>
  <c r="BE199" i="2" s="1"/>
  <c r="BK199" i="2"/>
  <c r="AR199" i="2"/>
  <c r="BC199" i="2"/>
  <c r="BI199" i="2" s="1"/>
  <c r="BO199" i="2"/>
  <c r="F201" i="2"/>
  <c r="AA199" i="2"/>
  <c r="AG199" i="2" s="1"/>
  <c r="M199" i="2"/>
  <c r="BA199" i="2"/>
  <c r="BG199" i="2" s="1"/>
  <c r="BM199" i="2"/>
  <c r="AX199" i="1"/>
  <c r="BQ199" i="1"/>
  <c r="BR200" i="1"/>
  <c r="BS200" i="1"/>
  <c r="BT200" i="1"/>
  <c r="BU200" i="1"/>
  <c r="S201" i="1"/>
  <c r="BD198" i="1"/>
  <c r="BJ198" i="1" s="1"/>
  <c r="BP198" i="1"/>
  <c r="M199" i="1"/>
  <c r="AA199" i="1"/>
  <c r="AG199" i="1" s="1"/>
  <c r="AR199" i="1"/>
  <c r="AY199" i="1"/>
  <c r="BE199" i="1" s="1"/>
  <c r="BK199" i="1"/>
  <c r="BW199" i="1" s="1"/>
  <c r="CC199" i="1" s="1"/>
  <c r="AZ199" i="1"/>
  <c r="BF199" i="1" s="1"/>
  <c r="BL199" i="1"/>
  <c r="BX199" i="1" s="1"/>
  <c r="CD199" i="1" s="1"/>
  <c r="BA199" i="1"/>
  <c r="BG199" i="1" s="1"/>
  <c r="BM199" i="1"/>
  <c r="BY199" i="1" s="1"/>
  <c r="CE199" i="1" s="1"/>
  <c r="BB199" i="1"/>
  <c r="BH199" i="1" s="1"/>
  <c r="BN199" i="1"/>
  <c r="BZ199" i="1" s="1"/>
  <c r="CF199" i="1" s="1"/>
  <c r="BC199" i="1"/>
  <c r="BI199" i="1" s="1"/>
  <c r="BO199" i="1"/>
  <c r="CA199" i="1" s="1"/>
  <c r="CG199" i="1" s="1"/>
  <c r="AB200" i="1"/>
  <c r="AH200" i="1" s="1"/>
  <c r="AC200" i="1"/>
  <c r="AI200" i="1" s="1"/>
  <c r="AD200" i="1"/>
  <c r="AJ200" i="1" s="1"/>
  <c r="AE200" i="1"/>
  <c r="AK200" i="1" s="1"/>
  <c r="F201" i="1"/>
  <c r="AK199" i="9"/>
  <c r="BS199" i="8"/>
  <c r="BP199" i="8"/>
  <c r="AK199" i="7"/>
  <c r="AY199" i="4"/>
  <c r="BV198" i="3"/>
  <c r="CB197" i="3"/>
  <c r="CH197" i="3" s="1"/>
  <c r="BZ198" i="3"/>
  <c r="CF198" i="3" s="1"/>
  <c r="BX198" i="3"/>
  <c r="CD198" i="3" s="1"/>
  <c r="AC199" i="5"/>
  <c r="AY199" i="5"/>
  <c r="AL198" i="5"/>
  <c r="AT198" i="5" s="1"/>
  <c r="AW198" i="5"/>
  <c r="AZ198" i="5"/>
  <c r="AC199" i="4"/>
  <c r="BV420" i="2"/>
  <c r="BV198" i="1"/>
  <c r="Z199" i="1"/>
  <c r="BV420" i="1"/>
  <c r="CB197" i="1"/>
  <c r="CH197" i="1" s="1"/>
  <c r="AF198" i="1"/>
  <c r="AL198" i="1" s="1"/>
  <c r="BX198" i="1"/>
  <c r="CD198" i="1" s="1"/>
  <c r="AW198" i="9"/>
  <c r="BI198" i="9" s="1"/>
  <c r="BT199" i="7"/>
  <c r="BR199" i="3"/>
  <c r="BU199" i="2"/>
  <c r="BV198" i="2"/>
  <c r="BY198" i="2"/>
  <c r="CE198" i="2" s="1"/>
  <c r="CB197" i="2"/>
  <c r="CH197" i="2" s="1"/>
  <c r="AK199" i="8"/>
  <c r="AY199" i="6"/>
  <c r="BT199" i="2"/>
  <c r="BS199" i="9"/>
  <c r="BT199" i="9"/>
  <c r="BT199" i="8"/>
  <c r="AC199" i="6"/>
  <c r="AK198" i="6"/>
  <c r="AS198" i="6" s="1"/>
  <c r="BU199" i="3"/>
  <c r="BY198" i="3"/>
  <c r="CE198" i="3" s="1"/>
  <c r="Z199" i="2"/>
  <c r="BS199" i="2"/>
  <c r="BP199" i="9"/>
  <c r="BU198" i="8"/>
  <c r="AW198" i="8"/>
  <c r="BI198" i="8" s="1"/>
  <c r="BY198" i="8"/>
  <c r="BX198" i="8"/>
  <c r="BS199" i="7"/>
  <c r="BU198" i="7"/>
  <c r="BX198" i="7"/>
  <c r="AZ198" i="4"/>
  <c r="BS199" i="3"/>
  <c r="BW198" i="9"/>
  <c r="Z199" i="3"/>
  <c r="AL200" i="9" l="1"/>
  <c r="BQ200" i="9"/>
  <c r="BP201" i="9"/>
  <c r="BS201" i="9"/>
  <c r="Y202" i="9"/>
  <c r="BT201" i="9"/>
  <c r="S200" i="9"/>
  <c r="AX200" i="9" s="1"/>
  <c r="BJ200" i="9" s="1"/>
  <c r="AS200" i="9"/>
  <c r="BE200" i="9" s="1"/>
  <c r="BL200" i="9"/>
  <c r="BV200" i="9" s="1"/>
  <c r="AV200" i="9"/>
  <c r="BH200" i="9" s="1"/>
  <c r="BO200" i="9"/>
  <c r="R200" i="9"/>
  <c r="AN200" i="9"/>
  <c r="AZ200" i="9" s="1"/>
  <c r="AR200" i="9"/>
  <c r="BD200" i="9" s="1"/>
  <c r="BK200" i="9"/>
  <c r="BU200" i="9" s="1"/>
  <c r="AT200" i="9"/>
  <c r="BF200" i="9" s="1"/>
  <c r="BM200" i="9"/>
  <c r="BW200" i="9" s="1"/>
  <c r="AO201" i="9"/>
  <c r="BA201" i="9" s="1"/>
  <c r="AP201" i="9"/>
  <c r="BB201" i="9" s="1"/>
  <c r="AQ201" i="9"/>
  <c r="BC201" i="9" s="1"/>
  <c r="F202" i="9"/>
  <c r="AU200" i="9"/>
  <c r="BG200" i="9" s="1"/>
  <c r="BN200" i="9"/>
  <c r="BX200" i="9" s="1"/>
  <c r="AW199" i="9"/>
  <c r="BI199" i="9" s="1"/>
  <c r="BQ200" i="8"/>
  <c r="AL200" i="8"/>
  <c r="BR201" i="8"/>
  <c r="BT201" i="8"/>
  <c r="BS201" i="8"/>
  <c r="Y202" i="8"/>
  <c r="S200" i="8"/>
  <c r="AX200" i="8" s="1"/>
  <c r="BJ200" i="8" s="1"/>
  <c r="AS200" i="8"/>
  <c r="BE200" i="8" s="1"/>
  <c r="BL200" i="8"/>
  <c r="BV200" i="8" s="1"/>
  <c r="BO200" i="8"/>
  <c r="AV200" i="8"/>
  <c r="BH200" i="8" s="1"/>
  <c r="BM200" i="8"/>
  <c r="AT200" i="8"/>
  <c r="BF200" i="8" s="1"/>
  <c r="AO201" i="8"/>
  <c r="BA201" i="8" s="1"/>
  <c r="AP201" i="8"/>
  <c r="BB201" i="8" s="1"/>
  <c r="AQ201" i="8"/>
  <c r="BC201" i="8" s="1"/>
  <c r="F202" i="8"/>
  <c r="AN200" i="8"/>
  <c r="AZ200" i="8" s="1"/>
  <c r="R200" i="8"/>
  <c r="BN200" i="8"/>
  <c r="BX200" i="8" s="1"/>
  <c r="AU200" i="8"/>
  <c r="BG200" i="8" s="1"/>
  <c r="BK200" i="8"/>
  <c r="AR200" i="8"/>
  <c r="BD200" i="8" s="1"/>
  <c r="AW199" i="8"/>
  <c r="BI199" i="8" s="1"/>
  <c r="BQ200" i="7"/>
  <c r="AL200" i="7"/>
  <c r="Y202" i="7"/>
  <c r="BS201" i="7"/>
  <c r="AW199" i="7"/>
  <c r="BI199" i="7" s="1"/>
  <c r="AR200" i="7"/>
  <c r="BD200" i="7" s="1"/>
  <c r="BK200" i="7"/>
  <c r="AT200" i="7"/>
  <c r="BF200" i="7" s="1"/>
  <c r="BM200" i="7"/>
  <c r="BW200" i="7" s="1"/>
  <c r="AV200" i="7"/>
  <c r="BH200" i="7" s="1"/>
  <c r="BO200" i="7"/>
  <c r="AM200" i="7"/>
  <c r="AY200" i="7" s="1"/>
  <c r="AU200" i="7"/>
  <c r="BG200" i="7" s="1"/>
  <c r="BN200" i="7"/>
  <c r="S200" i="7"/>
  <c r="AX200" i="7" s="1"/>
  <c r="BJ200" i="7" s="1"/>
  <c r="BL200" i="7"/>
  <c r="BV200" i="7" s="1"/>
  <c r="AS200" i="7"/>
  <c r="BE200" i="7" s="1"/>
  <c r="R200" i="7"/>
  <c r="AN200" i="7"/>
  <c r="AZ200" i="7" s="1"/>
  <c r="F202" i="7"/>
  <c r="AM201" i="7"/>
  <c r="AY201" i="7" s="1"/>
  <c r="AP201" i="7"/>
  <c r="BB201" i="7" s="1"/>
  <c r="U202" i="6"/>
  <c r="AC201" i="6"/>
  <c r="AY201" i="6"/>
  <c r="AD200" i="6"/>
  <c r="AV200" i="6"/>
  <c r="AK199" i="6"/>
  <c r="AS199" i="6" s="1"/>
  <c r="AG201" i="6"/>
  <c r="AO201" i="6" s="1"/>
  <c r="AF201" i="6"/>
  <c r="AN201" i="6" s="1"/>
  <c r="AJ201" i="6"/>
  <c r="AR201" i="6" s="1"/>
  <c r="F202" i="6"/>
  <c r="AX200" i="6"/>
  <c r="AI200" i="6"/>
  <c r="AQ200" i="6" s="1"/>
  <c r="N200" i="6"/>
  <c r="AE200" i="6"/>
  <c r="AM200" i="6" s="1"/>
  <c r="AH200" i="6"/>
  <c r="AP200" i="6" s="1"/>
  <c r="O200" i="6"/>
  <c r="AL200" i="6" s="1"/>
  <c r="AT200" i="6" s="1"/>
  <c r="AU200" i="6"/>
  <c r="AW200" i="6" s="1"/>
  <c r="AD200" i="5"/>
  <c r="AV200" i="5"/>
  <c r="U202" i="5"/>
  <c r="AK199" i="5"/>
  <c r="AS199" i="5" s="1"/>
  <c r="N200" i="5"/>
  <c r="AE200" i="5"/>
  <c r="AM200" i="5" s="1"/>
  <c r="O200" i="5"/>
  <c r="AL200" i="5" s="1"/>
  <c r="AT200" i="5" s="1"/>
  <c r="AH200" i="5"/>
  <c r="AP200" i="5" s="1"/>
  <c r="AU200" i="5"/>
  <c r="AW200" i="5" s="1"/>
  <c r="AI200" i="5"/>
  <c r="AQ200" i="5" s="1"/>
  <c r="AX200" i="5"/>
  <c r="AF201" i="5"/>
  <c r="AN201" i="5" s="1"/>
  <c r="AG201" i="5"/>
  <c r="AO201" i="5" s="1"/>
  <c r="AJ201" i="5"/>
  <c r="AR201" i="5" s="1"/>
  <c r="F202" i="5"/>
  <c r="AD200" i="4"/>
  <c r="AV200" i="4"/>
  <c r="U202" i="4"/>
  <c r="AK199" i="4"/>
  <c r="AS199" i="4" s="1"/>
  <c r="N200" i="4"/>
  <c r="AE200" i="4"/>
  <c r="AM200" i="4" s="1"/>
  <c r="O200" i="4"/>
  <c r="AL200" i="4" s="1"/>
  <c r="AT200" i="4" s="1"/>
  <c r="AH200" i="4"/>
  <c r="AP200" i="4" s="1"/>
  <c r="AU200" i="4"/>
  <c r="AW200" i="4" s="1"/>
  <c r="AI200" i="4"/>
  <c r="AQ200" i="4" s="1"/>
  <c r="AX200" i="4"/>
  <c r="AF201" i="4"/>
  <c r="AN201" i="4" s="1"/>
  <c r="AJ201" i="4"/>
  <c r="AR201" i="4" s="1"/>
  <c r="F202" i="4"/>
  <c r="AX200" i="3"/>
  <c r="BQ200" i="3"/>
  <c r="BU201" i="3"/>
  <c r="S202" i="3"/>
  <c r="BT201" i="3"/>
  <c r="BS201" i="3"/>
  <c r="BP199" i="3"/>
  <c r="BD199" i="3"/>
  <c r="BJ199" i="3" s="1"/>
  <c r="CI199" i="3"/>
  <c r="AF199" i="3"/>
  <c r="AL199" i="3" s="1"/>
  <c r="CJ199" i="3"/>
  <c r="BN200" i="3"/>
  <c r="BB200" i="3"/>
  <c r="BH200" i="3" s="1"/>
  <c r="AA200" i="3"/>
  <c r="AG200" i="3" s="1"/>
  <c r="M200" i="3"/>
  <c r="BM200" i="3"/>
  <c r="BA200" i="3"/>
  <c r="BG200" i="3" s="1"/>
  <c r="BC200" i="3"/>
  <c r="BI200" i="3" s="1"/>
  <c r="BO200" i="3"/>
  <c r="AD201" i="3"/>
  <c r="AJ201" i="3" s="1"/>
  <c r="AB201" i="3"/>
  <c r="AH201" i="3" s="1"/>
  <c r="AC201" i="3"/>
  <c r="AI201" i="3" s="1"/>
  <c r="AE201" i="3"/>
  <c r="AK201" i="3" s="1"/>
  <c r="F202" i="3"/>
  <c r="BK200" i="3"/>
  <c r="BW200" i="3" s="1"/>
  <c r="CC200" i="3" s="1"/>
  <c r="AR200" i="3"/>
  <c r="AY200" i="3"/>
  <c r="BE200" i="3" s="1"/>
  <c r="BL200" i="3"/>
  <c r="BX200" i="3" s="1"/>
  <c r="CD200" i="3" s="1"/>
  <c r="AZ200" i="3"/>
  <c r="BF200" i="3" s="1"/>
  <c r="AX200" i="2"/>
  <c r="BQ200" i="2"/>
  <c r="BR201" i="2"/>
  <c r="S202" i="2"/>
  <c r="BT201" i="2"/>
  <c r="BD199" i="2"/>
  <c r="BJ199" i="2" s="1"/>
  <c r="BP199" i="2"/>
  <c r="BK200" i="2"/>
  <c r="BW200" i="2" s="1"/>
  <c r="CC200" i="2" s="1"/>
  <c r="AR200" i="2"/>
  <c r="AY200" i="2"/>
  <c r="BE200" i="2" s="1"/>
  <c r="BB200" i="2"/>
  <c r="BH200" i="2" s="1"/>
  <c r="BN200" i="2"/>
  <c r="AZ200" i="2"/>
  <c r="BF200" i="2" s="1"/>
  <c r="BL200" i="2"/>
  <c r="BC200" i="2"/>
  <c r="BI200" i="2" s="1"/>
  <c r="BO200" i="2"/>
  <c r="M200" i="2"/>
  <c r="AA200" i="2"/>
  <c r="AG200" i="2" s="1"/>
  <c r="BA200" i="2"/>
  <c r="BG200" i="2" s="1"/>
  <c r="BM200" i="2"/>
  <c r="BY200" i="2" s="1"/>
  <c r="CE200" i="2" s="1"/>
  <c r="AE201" i="2"/>
  <c r="AK201" i="2" s="1"/>
  <c r="AB201" i="2"/>
  <c r="AH201" i="2" s="1"/>
  <c r="F202" i="2"/>
  <c r="AD201" i="2"/>
  <c r="AJ201" i="2" s="1"/>
  <c r="AC201" i="2"/>
  <c r="AI201" i="2" s="1"/>
  <c r="AF199" i="2"/>
  <c r="AL199" i="2" s="1"/>
  <c r="CI199" i="2"/>
  <c r="AX200" i="1"/>
  <c r="BQ200" i="1"/>
  <c r="BR201" i="1"/>
  <c r="BS201" i="1"/>
  <c r="BT201" i="1"/>
  <c r="BU201" i="1"/>
  <c r="S202" i="1"/>
  <c r="AF199" i="1"/>
  <c r="AL199" i="1" s="1"/>
  <c r="BD199" i="1"/>
  <c r="BJ199" i="1" s="1"/>
  <c r="BP199" i="1"/>
  <c r="M200" i="1"/>
  <c r="AA200" i="1"/>
  <c r="AG200" i="1" s="1"/>
  <c r="AR200" i="1"/>
  <c r="AY200" i="1"/>
  <c r="BE200" i="1" s="1"/>
  <c r="BK200" i="1"/>
  <c r="BW200" i="1" s="1"/>
  <c r="CC200" i="1" s="1"/>
  <c r="AZ200" i="1"/>
  <c r="BF200" i="1" s="1"/>
  <c r="BL200" i="1"/>
  <c r="BX200" i="1" s="1"/>
  <c r="CD200" i="1" s="1"/>
  <c r="BA200" i="1"/>
  <c r="BG200" i="1" s="1"/>
  <c r="BM200" i="1"/>
  <c r="BY200" i="1" s="1"/>
  <c r="CE200" i="1" s="1"/>
  <c r="BB200" i="1"/>
  <c r="BH200" i="1" s="1"/>
  <c r="BN200" i="1"/>
  <c r="BZ200" i="1" s="1"/>
  <c r="CF200" i="1" s="1"/>
  <c r="BC200" i="1"/>
  <c r="BI200" i="1" s="1"/>
  <c r="BO200" i="1"/>
  <c r="CA200" i="1" s="1"/>
  <c r="CG200" i="1" s="1"/>
  <c r="AB201" i="1"/>
  <c r="AH201" i="1" s="1"/>
  <c r="AC201" i="1"/>
  <c r="AI201" i="1" s="1"/>
  <c r="AD201" i="1"/>
  <c r="AJ201" i="1" s="1"/>
  <c r="AE201" i="1"/>
  <c r="AK201" i="1" s="1"/>
  <c r="F202" i="1"/>
  <c r="AZ199" i="4"/>
  <c r="AG200" i="4"/>
  <c r="AO200" i="4" s="1"/>
  <c r="BY199" i="3"/>
  <c r="CE199" i="3" s="1"/>
  <c r="BX199" i="3"/>
  <c r="CD199" i="3" s="1"/>
  <c r="AF200" i="6"/>
  <c r="AN200" i="6" s="1"/>
  <c r="AZ199" i="6"/>
  <c r="AC200" i="5"/>
  <c r="AY200" i="5"/>
  <c r="AZ199" i="5"/>
  <c r="AY200" i="4"/>
  <c r="Z200" i="2"/>
  <c r="CB198" i="2"/>
  <c r="CH198" i="2" s="1"/>
  <c r="BZ199" i="2"/>
  <c r="CF199" i="2" s="1"/>
  <c r="BW199" i="2"/>
  <c r="CC199" i="2" s="1"/>
  <c r="CA199" i="2"/>
  <c r="CG199" i="2" s="1"/>
  <c r="AD200" i="2"/>
  <c r="AJ200" i="2" s="1"/>
  <c r="AB200" i="2"/>
  <c r="AH200" i="2" s="1"/>
  <c r="AC200" i="2"/>
  <c r="AI200" i="2" s="1"/>
  <c r="AE200" i="2"/>
  <c r="AK200" i="2" s="1"/>
  <c r="BY199" i="2"/>
  <c r="CE199" i="2" s="1"/>
  <c r="BV199" i="1"/>
  <c r="Z200" i="1"/>
  <c r="CB198" i="1"/>
  <c r="CH198" i="1" s="1"/>
  <c r="BY199" i="9"/>
  <c r="BX199" i="9"/>
  <c r="BP200" i="8"/>
  <c r="BX199" i="7"/>
  <c r="BU200" i="2"/>
  <c r="BU199" i="8"/>
  <c r="BX199" i="8"/>
  <c r="AY200" i="6"/>
  <c r="Z200" i="3"/>
  <c r="BV199" i="2"/>
  <c r="BU199" i="9"/>
  <c r="AK200" i="8"/>
  <c r="AK200" i="7"/>
  <c r="AC200" i="6"/>
  <c r="BT200" i="2"/>
  <c r="BR200" i="8"/>
  <c r="BT200" i="7"/>
  <c r="BS200" i="7"/>
  <c r="BY199" i="7"/>
  <c r="BS200" i="3"/>
  <c r="BT200" i="3"/>
  <c r="BT200" i="9"/>
  <c r="AK200" i="9"/>
  <c r="BT200" i="8"/>
  <c r="BY199" i="8"/>
  <c r="BP200" i="7"/>
  <c r="AC200" i="4"/>
  <c r="BU200" i="3"/>
  <c r="BV199" i="3"/>
  <c r="CB198" i="3"/>
  <c r="CH198" i="3" s="1"/>
  <c r="CA199" i="3"/>
  <c r="CG199" i="3" s="1"/>
  <c r="BR200" i="2"/>
  <c r="AL201" i="9" l="1"/>
  <c r="BQ201" i="9"/>
  <c r="BT202" i="9"/>
  <c r="AK202" i="9"/>
  <c r="BS202" i="9"/>
  <c r="Y203" i="9"/>
  <c r="BP202" i="9"/>
  <c r="BR202" i="9"/>
  <c r="R201" i="9"/>
  <c r="AN201" i="9"/>
  <c r="AZ201" i="9" s="1"/>
  <c r="AM201" i="9"/>
  <c r="AY201" i="9" s="1"/>
  <c r="BK201" i="9"/>
  <c r="BU201" i="9" s="1"/>
  <c r="AR201" i="9"/>
  <c r="BD201" i="9" s="1"/>
  <c r="AT201" i="9"/>
  <c r="BF201" i="9" s="1"/>
  <c r="BM201" i="9"/>
  <c r="AV201" i="9"/>
  <c r="BH201" i="9" s="1"/>
  <c r="BO201" i="9"/>
  <c r="BY201" i="9" s="1"/>
  <c r="AP202" i="9"/>
  <c r="BB202" i="9" s="1"/>
  <c r="AO202" i="9"/>
  <c r="BA202" i="9" s="1"/>
  <c r="AQ202" i="9"/>
  <c r="BC202" i="9" s="1"/>
  <c r="F203" i="9"/>
  <c r="S201" i="9"/>
  <c r="AX201" i="9" s="1"/>
  <c r="BJ201" i="9" s="1"/>
  <c r="AS201" i="9"/>
  <c r="BE201" i="9" s="1"/>
  <c r="BL201" i="9"/>
  <c r="BV201" i="9" s="1"/>
  <c r="AU201" i="9"/>
  <c r="BG201" i="9" s="1"/>
  <c r="BN201" i="9"/>
  <c r="BX201" i="9" s="1"/>
  <c r="BQ201" i="8"/>
  <c r="AL201" i="8"/>
  <c r="BS202" i="8"/>
  <c r="Y203" i="8"/>
  <c r="AR201" i="8"/>
  <c r="BD201" i="8" s="1"/>
  <c r="BK201" i="8"/>
  <c r="AU201" i="8"/>
  <c r="BG201" i="8" s="1"/>
  <c r="BN201" i="8"/>
  <c r="BX201" i="8" s="1"/>
  <c r="AM201" i="8"/>
  <c r="AY201" i="8" s="1"/>
  <c r="BO201" i="8"/>
  <c r="BY201" i="8" s="1"/>
  <c r="AV201" i="8"/>
  <c r="BH201" i="8" s="1"/>
  <c r="AQ202" i="8"/>
  <c r="BC202" i="8" s="1"/>
  <c r="AO202" i="8"/>
  <c r="BA202" i="8" s="1"/>
  <c r="AP202" i="8"/>
  <c r="BB202" i="8" s="1"/>
  <c r="F203" i="8"/>
  <c r="AS201" i="8"/>
  <c r="BE201" i="8" s="1"/>
  <c r="BL201" i="8"/>
  <c r="BV201" i="8" s="1"/>
  <c r="S201" i="8"/>
  <c r="AX201" i="8" s="1"/>
  <c r="BJ201" i="8" s="1"/>
  <c r="R201" i="8"/>
  <c r="AN201" i="8"/>
  <c r="AZ201" i="8" s="1"/>
  <c r="AT201" i="8"/>
  <c r="BF201" i="8" s="1"/>
  <c r="BM201" i="8"/>
  <c r="BW201" i="8" s="1"/>
  <c r="Y203" i="7"/>
  <c r="AK202" i="7"/>
  <c r="BS202" i="7"/>
  <c r="AL201" i="7"/>
  <c r="BQ201" i="7"/>
  <c r="S201" i="7"/>
  <c r="AX201" i="7" s="1"/>
  <c r="BJ201" i="7" s="1"/>
  <c r="AS201" i="7"/>
  <c r="BE201" i="7" s="1"/>
  <c r="BL201" i="7"/>
  <c r="BV201" i="7" s="1"/>
  <c r="AP202" i="7"/>
  <c r="BB202" i="7" s="1"/>
  <c r="F203" i="7"/>
  <c r="AQ202" i="7"/>
  <c r="BC202" i="7" s="1"/>
  <c r="AO202" i="7"/>
  <c r="BA202" i="7" s="1"/>
  <c r="AR201" i="7"/>
  <c r="BD201" i="7" s="1"/>
  <c r="BK201" i="7"/>
  <c r="AV201" i="7"/>
  <c r="BH201" i="7" s="1"/>
  <c r="BO201" i="7"/>
  <c r="R201" i="7"/>
  <c r="AN201" i="7"/>
  <c r="AZ201" i="7" s="1"/>
  <c r="AU201" i="7"/>
  <c r="BG201" i="7" s="1"/>
  <c r="BN201" i="7"/>
  <c r="BX201" i="7" s="1"/>
  <c r="AT201" i="7"/>
  <c r="BF201" i="7" s="1"/>
  <c r="BM201" i="7"/>
  <c r="AD201" i="6"/>
  <c r="AV201" i="6"/>
  <c r="AC202" i="6"/>
  <c r="U203" i="6"/>
  <c r="AI201" i="6"/>
  <c r="AQ201" i="6" s="1"/>
  <c r="AX201" i="6"/>
  <c r="AZ201" i="6" s="1"/>
  <c r="N201" i="6"/>
  <c r="AK201" i="6" s="1"/>
  <c r="AS201" i="6" s="1"/>
  <c r="AE201" i="6"/>
  <c r="AM201" i="6" s="1"/>
  <c r="AH201" i="6"/>
  <c r="AP201" i="6" s="1"/>
  <c r="O201" i="6"/>
  <c r="AL201" i="6" s="1"/>
  <c r="AT201" i="6" s="1"/>
  <c r="AU201" i="6"/>
  <c r="AW201" i="6" s="1"/>
  <c r="AG202" i="6"/>
  <c r="AO202" i="6" s="1"/>
  <c r="AJ202" i="6"/>
  <c r="AR202" i="6" s="1"/>
  <c r="F203" i="6"/>
  <c r="AD201" i="5"/>
  <c r="AV201" i="5"/>
  <c r="U203" i="5"/>
  <c r="AK200" i="5"/>
  <c r="AS200" i="5" s="1"/>
  <c r="N201" i="5"/>
  <c r="AE201" i="5"/>
  <c r="AM201" i="5" s="1"/>
  <c r="O201" i="5"/>
  <c r="AL201" i="5" s="1"/>
  <c r="AT201" i="5" s="1"/>
  <c r="AH201" i="5"/>
  <c r="AP201" i="5" s="1"/>
  <c r="AU201" i="5"/>
  <c r="AW201" i="5" s="1"/>
  <c r="AI201" i="5"/>
  <c r="AQ201" i="5" s="1"/>
  <c r="AX201" i="5"/>
  <c r="AF202" i="5"/>
  <c r="AN202" i="5" s="1"/>
  <c r="AG202" i="5"/>
  <c r="AO202" i="5" s="1"/>
  <c r="AJ202" i="5"/>
  <c r="AR202" i="5" s="1"/>
  <c r="F203" i="5"/>
  <c r="AD201" i="4"/>
  <c r="AV201" i="4"/>
  <c r="U203" i="4"/>
  <c r="N201" i="4"/>
  <c r="AE201" i="4"/>
  <c r="AM201" i="4" s="1"/>
  <c r="O201" i="4"/>
  <c r="AL201" i="4" s="1"/>
  <c r="AT201" i="4" s="1"/>
  <c r="AH201" i="4"/>
  <c r="AP201" i="4" s="1"/>
  <c r="AU201" i="4"/>
  <c r="AW201" i="4" s="1"/>
  <c r="AI201" i="4"/>
  <c r="AQ201" i="4" s="1"/>
  <c r="AX201" i="4"/>
  <c r="AF202" i="4"/>
  <c r="AN202" i="4" s="1"/>
  <c r="F203" i="4"/>
  <c r="Z202" i="3"/>
  <c r="BS202" i="3"/>
  <c r="S203" i="3"/>
  <c r="BU202" i="3"/>
  <c r="BT202" i="3"/>
  <c r="AX201" i="3"/>
  <c r="BQ201" i="3"/>
  <c r="AF200" i="3"/>
  <c r="AL200" i="3" s="1"/>
  <c r="CI200" i="3"/>
  <c r="CJ200" i="3"/>
  <c r="BB201" i="3"/>
  <c r="BH201" i="3" s="1"/>
  <c r="BN201" i="3"/>
  <c r="BZ201" i="3" s="1"/>
  <c r="CF201" i="3" s="1"/>
  <c r="AA201" i="3"/>
  <c r="AG201" i="3" s="1"/>
  <c r="M201" i="3"/>
  <c r="AR201" i="3"/>
  <c r="AY201" i="3"/>
  <c r="BE201" i="3" s="1"/>
  <c r="BK201" i="3"/>
  <c r="BW201" i="3" s="1"/>
  <c r="CC201" i="3" s="1"/>
  <c r="BC201" i="3"/>
  <c r="BI201" i="3" s="1"/>
  <c r="BO201" i="3"/>
  <c r="CA201" i="3" s="1"/>
  <c r="CG201" i="3" s="1"/>
  <c r="BM201" i="3"/>
  <c r="BY201" i="3" s="1"/>
  <c r="CE201" i="3" s="1"/>
  <c r="BA201" i="3"/>
  <c r="BG201" i="3" s="1"/>
  <c r="AZ201" i="3"/>
  <c r="BF201" i="3" s="1"/>
  <c r="BL201" i="3"/>
  <c r="AC202" i="3"/>
  <c r="AI202" i="3" s="1"/>
  <c r="F203" i="3"/>
  <c r="AD202" i="3"/>
  <c r="AJ202" i="3" s="1"/>
  <c r="AE202" i="3"/>
  <c r="AK202" i="3" s="1"/>
  <c r="AB202" i="3"/>
  <c r="AH202" i="3" s="1"/>
  <c r="BD200" i="3"/>
  <c r="BJ200" i="3" s="1"/>
  <c r="BP200" i="3"/>
  <c r="BR202" i="2"/>
  <c r="S203" i="2"/>
  <c r="BU202" i="2"/>
  <c r="BQ201" i="2"/>
  <c r="AX201" i="2"/>
  <c r="BD200" i="2"/>
  <c r="BJ200" i="2" s="1"/>
  <c r="BP200" i="2"/>
  <c r="AF200" i="2"/>
  <c r="AL200" i="2" s="1"/>
  <c r="CI200" i="2"/>
  <c r="AZ201" i="2"/>
  <c r="BF201" i="2" s="1"/>
  <c r="BL201" i="2"/>
  <c r="BX201" i="2" s="1"/>
  <c r="CD201" i="2" s="1"/>
  <c r="BC201" i="2"/>
  <c r="BI201" i="2" s="1"/>
  <c r="BO201" i="2"/>
  <c r="BM201" i="2"/>
  <c r="BA201" i="2"/>
  <c r="BG201" i="2" s="1"/>
  <c r="F203" i="2"/>
  <c r="BB201" i="2"/>
  <c r="BH201" i="2" s="1"/>
  <c r="BN201" i="2"/>
  <c r="BZ201" i="2" s="1"/>
  <c r="CF201" i="2" s="1"/>
  <c r="AA201" i="2"/>
  <c r="AG201" i="2" s="1"/>
  <c r="M201" i="2"/>
  <c r="AR201" i="2"/>
  <c r="AY201" i="2"/>
  <c r="BE201" i="2" s="1"/>
  <c r="BK201" i="2"/>
  <c r="AX201" i="1"/>
  <c r="BQ201" i="1"/>
  <c r="BR202" i="1"/>
  <c r="BS202" i="1"/>
  <c r="BT202" i="1"/>
  <c r="BU202" i="1"/>
  <c r="S203" i="1"/>
  <c r="AF200" i="1"/>
  <c r="AL200" i="1" s="1"/>
  <c r="BD200" i="1"/>
  <c r="BJ200" i="1" s="1"/>
  <c r="BP200" i="1"/>
  <c r="M201" i="1"/>
  <c r="AA201" i="1"/>
  <c r="AG201" i="1" s="1"/>
  <c r="AR201" i="1"/>
  <c r="AY201" i="1"/>
  <c r="BE201" i="1" s="1"/>
  <c r="BK201" i="1"/>
  <c r="BW201" i="1" s="1"/>
  <c r="CC201" i="1" s="1"/>
  <c r="AZ201" i="1"/>
  <c r="BF201" i="1" s="1"/>
  <c r="BL201" i="1"/>
  <c r="BX201" i="1" s="1"/>
  <c r="CD201" i="1" s="1"/>
  <c r="BA201" i="1"/>
  <c r="BG201" i="1" s="1"/>
  <c r="BM201" i="1"/>
  <c r="BY201" i="1" s="1"/>
  <c r="CE201" i="1" s="1"/>
  <c r="BB201" i="1"/>
  <c r="BH201" i="1" s="1"/>
  <c r="BN201" i="1"/>
  <c r="BZ201" i="1" s="1"/>
  <c r="CF201" i="1" s="1"/>
  <c r="BC201" i="1"/>
  <c r="BI201" i="1" s="1"/>
  <c r="BO201" i="1"/>
  <c r="CA201" i="1" s="1"/>
  <c r="CG201" i="1" s="1"/>
  <c r="AB202" i="1"/>
  <c r="AH202" i="1" s="1"/>
  <c r="AC202" i="1"/>
  <c r="AI202" i="1" s="1"/>
  <c r="AD202" i="1"/>
  <c r="AJ202" i="1" s="1"/>
  <c r="AE202" i="1"/>
  <c r="AK202" i="1" s="1"/>
  <c r="F203" i="1"/>
  <c r="AW200" i="8"/>
  <c r="BI200" i="8" s="1"/>
  <c r="BU200" i="8"/>
  <c r="BR201" i="7"/>
  <c r="BY200" i="7"/>
  <c r="AK200" i="4"/>
  <c r="AS200" i="4" s="1"/>
  <c r="AQ201" i="7"/>
  <c r="BC201" i="7" s="1"/>
  <c r="AO201" i="7"/>
  <c r="BA201" i="7" s="1"/>
  <c r="AZ200" i="5"/>
  <c r="AZ200" i="4"/>
  <c r="AG201" i="4"/>
  <c r="AO201" i="4" s="1"/>
  <c r="Z201" i="3"/>
  <c r="BV200" i="2"/>
  <c r="BS201" i="2"/>
  <c r="Z201" i="2"/>
  <c r="BU201" i="2"/>
  <c r="CB199" i="2"/>
  <c r="CH199" i="2" s="1"/>
  <c r="BZ200" i="2"/>
  <c r="CF200" i="2" s="1"/>
  <c r="BX200" i="2"/>
  <c r="CD200" i="2" s="1"/>
  <c r="CA200" i="2"/>
  <c r="CG200" i="2" s="1"/>
  <c r="BV200" i="1"/>
  <c r="Z201" i="1"/>
  <c r="AZ200" i="6"/>
  <c r="AC201" i="5"/>
  <c r="BR201" i="9"/>
  <c r="AW200" i="9"/>
  <c r="BI200" i="9" s="1"/>
  <c r="BP201" i="8"/>
  <c r="AK201" i="8"/>
  <c r="BP201" i="7"/>
  <c r="AY201" i="5"/>
  <c r="BV200" i="3"/>
  <c r="BT201" i="7"/>
  <c r="BU200" i="7"/>
  <c r="BX200" i="7"/>
  <c r="AW200" i="7"/>
  <c r="BI200" i="7" s="1"/>
  <c r="AC201" i="4"/>
  <c r="AY201" i="4"/>
  <c r="BR201" i="3"/>
  <c r="CB199" i="3"/>
  <c r="CH199" i="3" s="1"/>
  <c r="BY200" i="3"/>
  <c r="CE200" i="3" s="1"/>
  <c r="CA200" i="3"/>
  <c r="CG200" i="3" s="1"/>
  <c r="AK201" i="9"/>
  <c r="BY200" i="8"/>
  <c r="BW200" i="8"/>
  <c r="AK201" i="7"/>
  <c r="AK200" i="6"/>
  <c r="AS200" i="6" s="1"/>
  <c r="BY200" i="9"/>
  <c r="BZ200" i="3"/>
  <c r="CF200" i="3" s="1"/>
  <c r="CB199" i="1"/>
  <c r="CH199" i="1" s="1"/>
  <c r="BQ202" i="9" l="1"/>
  <c r="AL202" i="9"/>
  <c r="BR203" i="9"/>
  <c r="BT203" i="9"/>
  <c r="Y204" i="9"/>
  <c r="BS203" i="9"/>
  <c r="AW201" i="9"/>
  <c r="BI201" i="9" s="1"/>
  <c r="AT202" i="9"/>
  <c r="BF202" i="9" s="1"/>
  <c r="BM202" i="9"/>
  <c r="BW202" i="9" s="1"/>
  <c r="AV202" i="9"/>
  <c r="BH202" i="9" s="1"/>
  <c r="BO202" i="9"/>
  <c r="BY202" i="9" s="1"/>
  <c r="R202" i="9"/>
  <c r="AN202" i="9"/>
  <c r="AZ202" i="9" s="1"/>
  <c r="AR202" i="9"/>
  <c r="BD202" i="9" s="1"/>
  <c r="BK202" i="9"/>
  <c r="BU202" i="9" s="1"/>
  <c r="BL202" i="9"/>
  <c r="BV202" i="9" s="1"/>
  <c r="S202" i="9"/>
  <c r="AX202" i="9" s="1"/>
  <c r="BJ202" i="9" s="1"/>
  <c r="AS202" i="9"/>
  <c r="BE202" i="9" s="1"/>
  <c r="AU202" i="9"/>
  <c r="BG202" i="9" s="1"/>
  <c r="BN202" i="9"/>
  <c r="BX202" i="9" s="1"/>
  <c r="AQ203" i="9"/>
  <c r="BC203" i="9" s="1"/>
  <c r="AO203" i="9"/>
  <c r="BA203" i="9" s="1"/>
  <c r="AP203" i="9"/>
  <c r="BB203" i="9" s="1"/>
  <c r="F204" i="9"/>
  <c r="Y204" i="8"/>
  <c r="BR203" i="8"/>
  <c r="BS203" i="8"/>
  <c r="BQ202" i="8"/>
  <c r="AL202" i="8"/>
  <c r="AN202" i="8"/>
  <c r="AZ202" i="8" s="1"/>
  <c r="R202" i="8"/>
  <c r="AT202" i="8"/>
  <c r="BF202" i="8" s="1"/>
  <c r="BM202" i="8"/>
  <c r="S202" i="8"/>
  <c r="AX202" i="8" s="1"/>
  <c r="BJ202" i="8" s="1"/>
  <c r="AS202" i="8"/>
  <c r="BE202" i="8" s="1"/>
  <c r="BL202" i="8"/>
  <c r="BV202" i="8" s="1"/>
  <c r="BK202" i="8"/>
  <c r="AR202" i="8"/>
  <c r="BD202" i="8" s="1"/>
  <c r="AV202" i="8"/>
  <c r="BH202" i="8" s="1"/>
  <c r="BO202" i="8"/>
  <c r="AU202" i="8"/>
  <c r="BG202" i="8" s="1"/>
  <c r="BN202" i="8"/>
  <c r="BX202" i="8" s="1"/>
  <c r="AP203" i="8"/>
  <c r="BB203" i="8" s="1"/>
  <c r="AO203" i="8"/>
  <c r="BA203" i="8" s="1"/>
  <c r="F204" i="8"/>
  <c r="AQ203" i="8"/>
  <c r="BC203" i="8" s="1"/>
  <c r="AC423" i="8"/>
  <c r="AF423" i="8"/>
  <c r="AB423" i="8"/>
  <c r="AH423" i="8"/>
  <c r="AG423" i="8"/>
  <c r="AI423" i="8"/>
  <c r="AE423" i="8"/>
  <c r="AD423" i="8"/>
  <c r="AJ423" i="8"/>
  <c r="AW201" i="8"/>
  <c r="BI201" i="8" s="1"/>
  <c r="Y204" i="7"/>
  <c r="BS203" i="7"/>
  <c r="BT203" i="7"/>
  <c r="AL202" i="7"/>
  <c r="BQ202" i="7"/>
  <c r="BM202" i="7"/>
  <c r="AT202" i="7"/>
  <c r="BF202" i="7" s="1"/>
  <c r="AO203" i="7"/>
  <c r="BA203" i="7" s="1"/>
  <c r="F204" i="7"/>
  <c r="AQ203" i="7"/>
  <c r="BC203" i="7" s="1"/>
  <c r="AP203" i="7"/>
  <c r="BB203" i="7" s="1"/>
  <c r="AA423" i="7"/>
  <c r="AM202" i="7"/>
  <c r="AY202" i="7" s="1"/>
  <c r="AS202" i="7"/>
  <c r="BE202" i="7" s="1"/>
  <c r="S202" i="7"/>
  <c r="AX202" i="7" s="1"/>
  <c r="BJ202" i="7" s="1"/>
  <c r="BL202" i="7"/>
  <c r="BV202" i="7" s="1"/>
  <c r="AV202" i="7"/>
  <c r="BH202" i="7" s="1"/>
  <c r="BO202" i="7"/>
  <c r="AR202" i="7"/>
  <c r="BD202" i="7" s="1"/>
  <c r="BK202" i="7"/>
  <c r="AU202" i="7"/>
  <c r="BG202" i="7" s="1"/>
  <c r="BN202" i="7"/>
  <c r="BX202" i="7" s="1"/>
  <c r="R202" i="7"/>
  <c r="AN202" i="7"/>
  <c r="AZ202" i="7" s="1"/>
  <c r="AD202" i="6"/>
  <c r="AV202" i="6"/>
  <c r="AY203" i="6"/>
  <c r="U204" i="6"/>
  <c r="O202" i="6"/>
  <c r="AH202" i="6"/>
  <c r="AP202" i="6" s="1"/>
  <c r="AU202" i="6"/>
  <c r="N202" i="6"/>
  <c r="AE202" i="6"/>
  <c r="AM202" i="6" s="1"/>
  <c r="AX202" i="6"/>
  <c r="AI202" i="6"/>
  <c r="AQ202" i="6" s="1"/>
  <c r="AF203" i="6"/>
  <c r="AN203" i="6" s="1"/>
  <c r="AG203" i="6"/>
  <c r="AO203" i="6" s="1"/>
  <c r="F204" i="6"/>
  <c r="AJ203" i="6"/>
  <c r="AR203" i="6" s="1"/>
  <c r="AD202" i="5"/>
  <c r="AV202" i="5"/>
  <c r="U204" i="5"/>
  <c r="N202" i="5"/>
  <c r="AE202" i="5"/>
  <c r="AM202" i="5" s="1"/>
  <c r="O202" i="5"/>
  <c r="AL202" i="5" s="1"/>
  <c r="AT202" i="5" s="1"/>
  <c r="AH202" i="5"/>
  <c r="AP202" i="5" s="1"/>
  <c r="AU202" i="5"/>
  <c r="AW202" i="5" s="1"/>
  <c r="AI202" i="5"/>
  <c r="AQ202" i="5" s="1"/>
  <c r="AX202" i="5"/>
  <c r="AF203" i="5"/>
  <c r="AN203" i="5" s="1"/>
  <c r="AG203" i="5"/>
  <c r="AO203" i="5" s="1"/>
  <c r="AJ203" i="5"/>
  <c r="AR203" i="5" s="1"/>
  <c r="F204" i="5"/>
  <c r="AD202" i="4"/>
  <c r="AV202" i="4"/>
  <c r="U204" i="4"/>
  <c r="AK201" i="4"/>
  <c r="AS201" i="4" s="1"/>
  <c r="N202" i="4"/>
  <c r="AE202" i="4"/>
  <c r="AM202" i="4" s="1"/>
  <c r="O202" i="4"/>
  <c r="AL202" i="4" s="1"/>
  <c r="AT202" i="4" s="1"/>
  <c r="AH202" i="4"/>
  <c r="AP202" i="4" s="1"/>
  <c r="AU202" i="4"/>
  <c r="AW202" i="4" s="1"/>
  <c r="AI202" i="4"/>
  <c r="AQ202" i="4" s="1"/>
  <c r="AX202" i="4"/>
  <c r="AZ202" i="4" s="1"/>
  <c r="AF203" i="4"/>
  <c r="AN203" i="4" s="1"/>
  <c r="AJ203" i="4"/>
  <c r="AR203" i="4" s="1"/>
  <c r="F204" i="4"/>
  <c r="AX202" i="3"/>
  <c r="BV202" i="3" s="1"/>
  <c r="BQ202" i="3"/>
  <c r="BR203" i="3"/>
  <c r="BU203" i="3"/>
  <c r="Z203" i="3"/>
  <c r="BS203" i="3"/>
  <c r="S204" i="3"/>
  <c r="CI201" i="3"/>
  <c r="AF201" i="3"/>
  <c r="AL201" i="3" s="1"/>
  <c r="CJ201" i="3"/>
  <c r="BP201" i="3"/>
  <c r="CB201" i="3" s="1"/>
  <c r="CH201" i="3" s="1"/>
  <c r="BD201" i="3"/>
  <c r="BJ201" i="3" s="1"/>
  <c r="AR202" i="3"/>
  <c r="AY202" i="3"/>
  <c r="BE202" i="3" s="1"/>
  <c r="BK202" i="3"/>
  <c r="BW202" i="3" s="1"/>
  <c r="CC202" i="3" s="1"/>
  <c r="BB202" i="3"/>
  <c r="BH202" i="3" s="1"/>
  <c r="BN202" i="3"/>
  <c r="BZ202" i="3" s="1"/>
  <c r="CF202" i="3" s="1"/>
  <c r="AE203" i="3"/>
  <c r="AK203" i="3" s="1"/>
  <c r="AB203" i="3"/>
  <c r="AH203" i="3" s="1"/>
  <c r="AD203" i="3"/>
  <c r="AJ203" i="3" s="1"/>
  <c r="F204" i="3"/>
  <c r="AC203" i="3"/>
  <c r="AI203" i="3" s="1"/>
  <c r="BM202" i="3"/>
  <c r="BY202" i="3" s="1"/>
  <c r="CE202" i="3" s="1"/>
  <c r="BA202" i="3"/>
  <c r="BG202" i="3" s="1"/>
  <c r="AZ202" i="3"/>
  <c r="BF202" i="3" s="1"/>
  <c r="BL202" i="3"/>
  <c r="BX202" i="3" s="1"/>
  <c r="CD202" i="3" s="1"/>
  <c r="M202" i="3"/>
  <c r="AA202" i="3"/>
  <c r="AG202" i="3" s="1"/>
  <c r="BC202" i="3"/>
  <c r="BI202" i="3" s="1"/>
  <c r="BO202" i="3"/>
  <c r="CA202" i="3" s="1"/>
  <c r="CG202" i="3" s="1"/>
  <c r="BR203" i="2"/>
  <c r="S204" i="2"/>
  <c r="BT203" i="2"/>
  <c r="BQ202" i="2"/>
  <c r="AX202" i="2"/>
  <c r="BV202" i="2" s="1"/>
  <c r="BB202" i="2"/>
  <c r="BH202" i="2" s="1"/>
  <c r="BN202" i="2"/>
  <c r="BZ202" i="2" s="1"/>
  <c r="CF202" i="2" s="1"/>
  <c r="BL202" i="2"/>
  <c r="BX202" i="2" s="1"/>
  <c r="CD202" i="2" s="1"/>
  <c r="AZ202" i="2"/>
  <c r="BF202" i="2" s="1"/>
  <c r="AC203" i="2"/>
  <c r="AI203" i="2" s="1"/>
  <c r="F204" i="2"/>
  <c r="M202" i="2"/>
  <c r="AA202" i="2"/>
  <c r="AG202" i="2" s="1"/>
  <c r="AY202" i="2"/>
  <c r="BE202" i="2" s="1"/>
  <c r="AR202" i="2"/>
  <c r="BK202" i="2"/>
  <c r="BM202" i="2"/>
  <c r="BA202" i="2"/>
  <c r="BG202" i="2" s="1"/>
  <c r="BO202" i="2"/>
  <c r="CA202" i="2" s="1"/>
  <c r="CG202" i="2" s="1"/>
  <c r="BC202" i="2"/>
  <c r="BI202" i="2" s="1"/>
  <c r="AV423" i="2"/>
  <c r="AT423" i="2"/>
  <c r="V423" i="2"/>
  <c r="CI201" i="2"/>
  <c r="AF201" i="2"/>
  <c r="AL201" i="2" s="1"/>
  <c r="BD201" i="2"/>
  <c r="BJ201" i="2" s="1"/>
  <c r="BP201" i="2"/>
  <c r="AX202" i="1"/>
  <c r="BQ202" i="1"/>
  <c r="BR203" i="1"/>
  <c r="BS203" i="1"/>
  <c r="BT203" i="1"/>
  <c r="BU203" i="1"/>
  <c r="S204" i="1"/>
  <c r="BD201" i="1"/>
  <c r="BJ201" i="1" s="1"/>
  <c r="BP201" i="1"/>
  <c r="M202" i="1"/>
  <c r="AA202" i="1"/>
  <c r="AG202" i="1" s="1"/>
  <c r="AR202" i="1"/>
  <c r="AY202" i="1"/>
  <c r="BE202" i="1" s="1"/>
  <c r="BK202" i="1"/>
  <c r="BW202" i="1" s="1"/>
  <c r="CC202" i="1" s="1"/>
  <c r="AZ202" i="1"/>
  <c r="BF202" i="1" s="1"/>
  <c r="BL202" i="1"/>
  <c r="BX202" i="1" s="1"/>
  <c r="CD202" i="1" s="1"/>
  <c r="BA202" i="1"/>
  <c r="BG202" i="1" s="1"/>
  <c r="BM202" i="1"/>
  <c r="BY202" i="1" s="1"/>
  <c r="CE202" i="1" s="1"/>
  <c r="BB202" i="1"/>
  <c r="BH202" i="1" s="1"/>
  <c r="BN202" i="1"/>
  <c r="BZ202" i="1" s="1"/>
  <c r="CF202" i="1" s="1"/>
  <c r="BC202" i="1"/>
  <c r="BI202" i="1" s="1"/>
  <c r="BO202" i="1"/>
  <c r="CA202" i="1" s="1"/>
  <c r="CG202" i="1" s="1"/>
  <c r="AB203" i="1"/>
  <c r="AH203" i="1" s="1"/>
  <c r="AC203" i="1"/>
  <c r="AI203" i="1" s="1"/>
  <c r="AD203" i="1"/>
  <c r="AJ203" i="1" s="1"/>
  <c r="AE203" i="1"/>
  <c r="AK203" i="1" s="1"/>
  <c r="F204" i="1"/>
  <c r="AY202" i="4"/>
  <c r="AF202" i="6"/>
  <c r="AN202" i="6" s="1"/>
  <c r="AC202" i="5"/>
  <c r="AY202" i="5"/>
  <c r="CB200" i="3"/>
  <c r="CH200" i="3" s="1"/>
  <c r="BT202" i="2"/>
  <c r="BY201" i="2"/>
  <c r="CE201" i="2" s="1"/>
  <c r="AE202" i="2"/>
  <c r="AK202" i="2" s="1"/>
  <c r="AC202" i="2"/>
  <c r="AI202" i="2" s="1"/>
  <c r="AB202" i="2"/>
  <c r="AH202" i="2" s="1"/>
  <c r="AD202" i="2"/>
  <c r="AJ202" i="2" s="1"/>
  <c r="BW201" i="2"/>
  <c r="CC201" i="2" s="1"/>
  <c r="BV201" i="1"/>
  <c r="Z202" i="1"/>
  <c r="BW201" i="9"/>
  <c r="AK202" i="8"/>
  <c r="BT202" i="7"/>
  <c r="BU201" i="7"/>
  <c r="BY201" i="7"/>
  <c r="AW201" i="7"/>
  <c r="BI201" i="7" s="1"/>
  <c r="BW201" i="7"/>
  <c r="BV201" i="3"/>
  <c r="BX201" i="3"/>
  <c r="CD201" i="3" s="1"/>
  <c r="BV201" i="2"/>
  <c r="CB200" i="2"/>
  <c r="CH200" i="2" s="1"/>
  <c r="CA201" i="2"/>
  <c r="CG201" i="2" s="1"/>
  <c r="CB200" i="1"/>
  <c r="CH200" i="1" s="1"/>
  <c r="AF201" i="1"/>
  <c r="AL201" i="1" s="1"/>
  <c r="BP202" i="8"/>
  <c r="BR202" i="7"/>
  <c r="AY202" i="6"/>
  <c r="AZ201" i="4"/>
  <c r="AG202" i="4"/>
  <c r="AO202" i="4" s="1"/>
  <c r="BS202" i="2"/>
  <c r="BT202" i="8"/>
  <c r="BU201" i="8"/>
  <c r="AK201" i="5"/>
  <c r="AS201" i="5" s="1"/>
  <c r="AZ201" i="5"/>
  <c r="AJ202" i="4"/>
  <c r="AR202" i="4" s="1"/>
  <c r="Z202" i="2"/>
  <c r="BR202" i="8"/>
  <c r="BP202" i="7"/>
  <c r="AC202" i="4"/>
  <c r="BR202" i="3"/>
  <c r="AM202" i="9"/>
  <c r="AY202" i="9" s="1"/>
  <c r="AA423" i="9"/>
  <c r="AM202" i="8"/>
  <c r="AY202" i="8" s="1"/>
  <c r="AA423" i="8"/>
  <c r="AL203" i="9" l="1"/>
  <c r="BQ203" i="9"/>
  <c r="Y205" i="9"/>
  <c r="S203" i="9"/>
  <c r="AX203" i="9" s="1"/>
  <c r="BJ203" i="9" s="1"/>
  <c r="AS203" i="9"/>
  <c r="BE203" i="9" s="1"/>
  <c r="BL203" i="9"/>
  <c r="BV203" i="9" s="1"/>
  <c r="AU203" i="9"/>
  <c r="BG203" i="9" s="1"/>
  <c r="BN203" i="9"/>
  <c r="BX203" i="9" s="1"/>
  <c r="AM203" i="9"/>
  <c r="AY203" i="9" s="1"/>
  <c r="AV203" i="9"/>
  <c r="BH203" i="9" s="1"/>
  <c r="BO203" i="9"/>
  <c r="BY203" i="9" s="1"/>
  <c r="AT203" i="9"/>
  <c r="BF203" i="9" s="1"/>
  <c r="BM203" i="9"/>
  <c r="BW203" i="9" s="1"/>
  <c r="AQ204" i="9"/>
  <c r="BC204" i="9" s="1"/>
  <c r="AO204" i="9"/>
  <c r="BA204" i="9" s="1"/>
  <c r="AP204" i="9"/>
  <c r="BB204" i="9" s="1"/>
  <c r="F205" i="9"/>
  <c r="R203" i="9"/>
  <c r="AN203" i="9"/>
  <c r="AZ203" i="9" s="1"/>
  <c r="BK203" i="9"/>
  <c r="AR203" i="9"/>
  <c r="BD203" i="9" s="1"/>
  <c r="BS204" i="8"/>
  <c r="BR204" i="8"/>
  <c r="Y205" i="8"/>
  <c r="BQ203" i="8"/>
  <c r="AL203" i="8"/>
  <c r="AN203" i="8"/>
  <c r="AZ203" i="8" s="1"/>
  <c r="R203" i="8"/>
  <c r="S203" i="8"/>
  <c r="AX203" i="8" s="1"/>
  <c r="BJ203" i="8" s="1"/>
  <c r="BL203" i="8"/>
  <c r="BV203" i="8" s="1"/>
  <c r="AS203" i="8"/>
  <c r="BE203" i="8" s="1"/>
  <c r="BO203" i="8"/>
  <c r="AV203" i="8"/>
  <c r="BH203" i="8" s="1"/>
  <c r="AM203" i="8"/>
  <c r="AY203" i="8" s="1"/>
  <c r="AT203" i="8"/>
  <c r="BF203" i="8" s="1"/>
  <c r="BM203" i="8"/>
  <c r="BW203" i="8" s="1"/>
  <c r="AP204" i="8"/>
  <c r="BB204" i="8" s="1"/>
  <c r="F205" i="8"/>
  <c r="AO204" i="8"/>
  <c r="BA204" i="8" s="1"/>
  <c r="AQ204" i="8"/>
  <c r="BC204" i="8" s="1"/>
  <c r="BK203" i="8"/>
  <c r="AR203" i="8"/>
  <c r="BD203" i="8" s="1"/>
  <c r="BN203" i="8"/>
  <c r="BX203" i="8" s="1"/>
  <c r="AU203" i="8"/>
  <c r="BG203" i="8" s="1"/>
  <c r="BP423" i="8"/>
  <c r="AK423" i="8"/>
  <c r="BR423" i="8"/>
  <c r="BQ423" i="8"/>
  <c r="AL423" i="8"/>
  <c r="AZ423" i="8" s="1"/>
  <c r="BS423" i="8"/>
  <c r="BT423" i="8"/>
  <c r="Y205" i="7"/>
  <c r="BR204" i="7"/>
  <c r="BT204" i="7"/>
  <c r="BP204" i="7"/>
  <c r="AL203" i="7"/>
  <c r="BQ203" i="7"/>
  <c r="BK203" i="7"/>
  <c r="AR203" i="7"/>
  <c r="BD203" i="7" s="1"/>
  <c r="AU203" i="7"/>
  <c r="BG203" i="7" s="1"/>
  <c r="BN203" i="7"/>
  <c r="BX203" i="7" s="1"/>
  <c r="AO204" i="7"/>
  <c r="BA204" i="7" s="1"/>
  <c r="AM204" i="7"/>
  <c r="AY204" i="7" s="1"/>
  <c r="AP204" i="7"/>
  <c r="BB204" i="7" s="1"/>
  <c r="F205" i="7"/>
  <c r="AQ204" i="7"/>
  <c r="BC204" i="7" s="1"/>
  <c r="AS203" i="7"/>
  <c r="BE203" i="7" s="1"/>
  <c r="BL203" i="7"/>
  <c r="BV203" i="7" s="1"/>
  <c r="S203" i="7"/>
  <c r="AX203" i="7" s="1"/>
  <c r="BJ203" i="7" s="1"/>
  <c r="R203" i="7"/>
  <c r="AN203" i="7"/>
  <c r="AZ203" i="7" s="1"/>
  <c r="AT203" i="7"/>
  <c r="BF203" i="7" s="1"/>
  <c r="BM203" i="7"/>
  <c r="AM203" i="7"/>
  <c r="AY203" i="7" s="1"/>
  <c r="AV203" i="7"/>
  <c r="BH203" i="7" s="1"/>
  <c r="BO203" i="7"/>
  <c r="BY203" i="7" s="1"/>
  <c r="AD423" i="7"/>
  <c r="AI423" i="7"/>
  <c r="AG423" i="7"/>
  <c r="AH423" i="7"/>
  <c r="AC423" i="7"/>
  <c r="AE423" i="7"/>
  <c r="AJ423" i="7"/>
  <c r="AB423" i="7"/>
  <c r="AF423" i="7"/>
  <c r="AW202" i="7"/>
  <c r="BI202" i="7" s="1"/>
  <c r="AV203" i="6"/>
  <c r="AD203" i="6"/>
  <c r="U205" i="6"/>
  <c r="Z423" i="6"/>
  <c r="X423" i="6"/>
  <c r="AB423" i="6"/>
  <c r="Y423" i="6"/>
  <c r="AA423" i="6"/>
  <c r="W423" i="6"/>
  <c r="AK202" i="6"/>
  <c r="AS202" i="6" s="1"/>
  <c r="AI203" i="6"/>
  <c r="AQ203" i="6" s="1"/>
  <c r="AX203" i="6"/>
  <c r="AZ203" i="6" s="1"/>
  <c r="F205" i="6"/>
  <c r="N203" i="6"/>
  <c r="AE203" i="6"/>
  <c r="AM203" i="6" s="1"/>
  <c r="O203" i="6"/>
  <c r="AH203" i="6"/>
  <c r="AP203" i="6" s="1"/>
  <c r="AU203" i="6"/>
  <c r="AD203" i="5"/>
  <c r="AV203" i="5"/>
  <c r="U205" i="5"/>
  <c r="X423" i="5"/>
  <c r="AB423" i="5"/>
  <c r="W423" i="5"/>
  <c r="Y423" i="5"/>
  <c r="Z423" i="5"/>
  <c r="AA423" i="5"/>
  <c r="AK202" i="5"/>
  <c r="AS202" i="5" s="1"/>
  <c r="N203" i="5"/>
  <c r="AE203" i="5"/>
  <c r="AM203" i="5" s="1"/>
  <c r="O203" i="5"/>
  <c r="AL203" i="5" s="1"/>
  <c r="AT203" i="5" s="1"/>
  <c r="AH203" i="5"/>
  <c r="AP203" i="5" s="1"/>
  <c r="AU203" i="5"/>
  <c r="AW203" i="5" s="1"/>
  <c r="AI203" i="5"/>
  <c r="AQ203" i="5" s="1"/>
  <c r="AX203" i="5"/>
  <c r="AF204" i="5"/>
  <c r="AN204" i="5" s="1"/>
  <c r="AG204" i="5"/>
  <c r="AO204" i="5" s="1"/>
  <c r="AJ204" i="5"/>
  <c r="AR204" i="5" s="1"/>
  <c r="F205" i="5"/>
  <c r="AD203" i="4"/>
  <c r="AV203" i="4"/>
  <c r="U205" i="4"/>
  <c r="Y423" i="4"/>
  <c r="W423" i="4"/>
  <c r="Z423" i="4"/>
  <c r="X423" i="4"/>
  <c r="AK202" i="4"/>
  <c r="AS202" i="4" s="1"/>
  <c r="N203" i="4"/>
  <c r="AE203" i="4"/>
  <c r="AM203" i="4" s="1"/>
  <c r="O203" i="4"/>
  <c r="AL203" i="4" s="1"/>
  <c r="AT203" i="4" s="1"/>
  <c r="AH203" i="4"/>
  <c r="AP203" i="4" s="1"/>
  <c r="AU203" i="4"/>
  <c r="AW203" i="4" s="1"/>
  <c r="AI203" i="4"/>
  <c r="AQ203" i="4" s="1"/>
  <c r="AX203" i="4"/>
  <c r="AF204" i="4"/>
  <c r="AN204" i="4" s="1"/>
  <c r="AJ204" i="4"/>
  <c r="AR204" i="4" s="1"/>
  <c r="F205" i="4"/>
  <c r="BQ203" i="3"/>
  <c r="AX203" i="3"/>
  <c r="BV203" i="3" s="1"/>
  <c r="S205" i="3"/>
  <c r="BS204" i="3"/>
  <c r="BT204" i="3"/>
  <c r="BR204" i="3"/>
  <c r="Z204" i="3"/>
  <c r="BU204" i="3"/>
  <c r="BP202" i="3"/>
  <c r="CB202" i="3" s="1"/>
  <c r="CH202" i="3" s="1"/>
  <c r="BD202" i="3"/>
  <c r="BJ202" i="3" s="1"/>
  <c r="BB203" i="3"/>
  <c r="BH203" i="3" s="1"/>
  <c r="BN203" i="3"/>
  <c r="BA203" i="3"/>
  <c r="BG203" i="3" s="1"/>
  <c r="BM203" i="3"/>
  <c r="BY203" i="3" s="1"/>
  <c r="CE203" i="3" s="1"/>
  <c r="AB204" i="3"/>
  <c r="AH204" i="3" s="1"/>
  <c r="AE204" i="3"/>
  <c r="AK204" i="3" s="1"/>
  <c r="F205" i="3"/>
  <c r="AD204" i="3"/>
  <c r="AJ204" i="3" s="1"/>
  <c r="AC204" i="3"/>
  <c r="AI204" i="3" s="1"/>
  <c r="AY203" i="3"/>
  <c r="BE203" i="3" s="1"/>
  <c r="BK203" i="3"/>
  <c r="BW203" i="3" s="1"/>
  <c r="CC203" i="3" s="1"/>
  <c r="AR203" i="3"/>
  <c r="AA203" i="3"/>
  <c r="AG203" i="3" s="1"/>
  <c r="M203" i="3"/>
  <c r="BL203" i="3"/>
  <c r="BX203" i="3" s="1"/>
  <c r="CD203" i="3" s="1"/>
  <c r="AZ203" i="3"/>
  <c r="BF203" i="3" s="1"/>
  <c r="BC203" i="3"/>
  <c r="BI203" i="3" s="1"/>
  <c r="BO203" i="3"/>
  <c r="CA203" i="3" s="1"/>
  <c r="CG203" i="3" s="1"/>
  <c r="AW423" i="3"/>
  <c r="AS423" i="3"/>
  <c r="AF202" i="3"/>
  <c r="AL202" i="3" s="1"/>
  <c r="CJ202" i="3"/>
  <c r="CI202" i="3"/>
  <c r="S205" i="2"/>
  <c r="BR204" i="2"/>
  <c r="BS204" i="2"/>
  <c r="AX203" i="2"/>
  <c r="BQ203" i="2"/>
  <c r="BA203" i="2"/>
  <c r="BG203" i="2" s="1"/>
  <c r="BM203" i="2"/>
  <c r="AE204" i="2"/>
  <c r="AK204" i="2" s="1"/>
  <c r="AC204" i="2"/>
  <c r="AI204" i="2" s="1"/>
  <c r="F205" i="2"/>
  <c r="M203" i="2"/>
  <c r="AA203" i="2"/>
  <c r="AG203" i="2" s="1"/>
  <c r="AZ203" i="2"/>
  <c r="BF203" i="2" s="1"/>
  <c r="BL203" i="2"/>
  <c r="BX203" i="2" s="1"/>
  <c r="CD203" i="2" s="1"/>
  <c r="BC203" i="2"/>
  <c r="BI203" i="2" s="1"/>
  <c r="BO203" i="2"/>
  <c r="AR203" i="2"/>
  <c r="AY203" i="2"/>
  <c r="BE203" i="2" s="1"/>
  <c r="BK203" i="2"/>
  <c r="BB203" i="2"/>
  <c r="BH203" i="2" s="1"/>
  <c r="BN203" i="2"/>
  <c r="BZ203" i="2" s="1"/>
  <c r="CF203" i="2" s="1"/>
  <c r="AU423" i="2"/>
  <c r="X423" i="2"/>
  <c r="Y423" i="2"/>
  <c r="AW423" i="2"/>
  <c r="AS423" i="2"/>
  <c r="U423" i="2"/>
  <c r="W423" i="2"/>
  <c r="CI202" i="2"/>
  <c r="AF202" i="2"/>
  <c r="AL202" i="2" s="1"/>
  <c r="BD202" i="2"/>
  <c r="BJ202" i="2" s="1"/>
  <c r="BP202" i="2"/>
  <c r="CB202" i="2" s="1"/>
  <c r="CH202" i="2" s="1"/>
  <c r="BT423" i="2"/>
  <c r="BR423" i="2"/>
  <c r="AX203" i="1"/>
  <c r="BQ203" i="1"/>
  <c r="BR204" i="1"/>
  <c r="BS204" i="1"/>
  <c r="BT204" i="1"/>
  <c r="BU204" i="1"/>
  <c r="S205" i="1"/>
  <c r="X423" i="1"/>
  <c r="AU423" i="1"/>
  <c r="AT423" i="1"/>
  <c r="AW423" i="1"/>
  <c r="AS423" i="1"/>
  <c r="V423" i="1"/>
  <c r="AV423" i="1"/>
  <c r="U423" i="1"/>
  <c r="W423" i="1"/>
  <c r="Y423" i="1"/>
  <c r="AF202" i="1"/>
  <c r="AL202" i="1" s="1"/>
  <c r="BD202" i="1"/>
  <c r="BJ202" i="1" s="1"/>
  <c r="BP202" i="1"/>
  <c r="M203" i="1"/>
  <c r="AA203" i="1"/>
  <c r="AG203" i="1" s="1"/>
  <c r="AR203" i="1"/>
  <c r="AY203" i="1"/>
  <c r="BE203" i="1" s="1"/>
  <c r="BK203" i="1"/>
  <c r="BW203" i="1" s="1"/>
  <c r="CC203" i="1" s="1"/>
  <c r="AZ203" i="1"/>
  <c r="BF203" i="1" s="1"/>
  <c r="BL203" i="1"/>
  <c r="BX203" i="1" s="1"/>
  <c r="CD203" i="1" s="1"/>
  <c r="BA203" i="1"/>
  <c r="BG203" i="1" s="1"/>
  <c r="BM203" i="1"/>
  <c r="BY203" i="1" s="1"/>
  <c r="CE203" i="1" s="1"/>
  <c r="BB203" i="1"/>
  <c r="BH203" i="1" s="1"/>
  <c r="BN203" i="1"/>
  <c r="BZ203" i="1" s="1"/>
  <c r="CF203" i="1" s="1"/>
  <c r="BC203" i="1"/>
  <c r="BI203" i="1" s="1"/>
  <c r="BO203" i="1"/>
  <c r="CA203" i="1" s="1"/>
  <c r="CG203" i="1" s="1"/>
  <c r="AB204" i="1"/>
  <c r="AH204" i="1" s="1"/>
  <c r="AC204" i="1"/>
  <c r="AI204" i="1" s="1"/>
  <c r="AD204" i="1"/>
  <c r="AJ204" i="1" s="1"/>
  <c r="AE204" i="1"/>
  <c r="AK204" i="1" s="1"/>
  <c r="F205" i="1"/>
  <c r="AW202" i="8"/>
  <c r="BI202" i="8" s="1"/>
  <c r="AY203" i="4"/>
  <c r="AC203" i="6"/>
  <c r="AL202" i="6"/>
  <c r="AT202" i="6" s="1"/>
  <c r="AW202" i="6"/>
  <c r="AZ202" i="6"/>
  <c r="AZ202" i="5"/>
  <c r="BS203" i="2"/>
  <c r="AE203" i="2"/>
  <c r="AK203" i="2" s="1"/>
  <c r="AD203" i="2"/>
  <c r="AJ203" i="2" s="1"/>
  <c r="AB203" i="2"/>
  <c r="AH203" i="2" s="1"/>
  <c r="BW202" i="2"/>
  <c r="CC202" i="2" s="1"/>
  <c r="BY202" i="2"/>
  <c r="CE202" i="2" s="1"/>
  <c r="CB201" i="2"/>
  <c r="CH201" i="2" s="1"/>
  <c r="BV202" i="1"/>
  <c r="Z203" i="1"/>
  <c r="CB201" i="1"/>
  <c r="CH201" i="1" s="1"/>
  <c r="BU203" i="2"/>
  <c r="AK203" i="7"/>
  <c r="AY203" i="5"/>
  <c r="BT203" i="8"/>
  <c r="AG203" i="4"/>
  <c r="AO203" i="4" s="1"/>
  <c r="AK203" i="9"/>
  <c r="BP203" i="8"/>
  <c r="BW202" i="8"/>
  <c r="BU202" i="8"/>
  <c r="BR203" i="7"/>
  <c r="BW202" i="7"/>
  <c r="BY202" i="7"/>
  <c r="BU202" i="7"/>
  <c r="AC203" i="4"/>
  <c r="Z203" i="2"/>
  <c r="BY202" i="8"/>
  <c r="BP203" i="7"/>
  <c r="AC203" i="5"/>
  <c r="BP203" i="9"/>
  <c r="AK203" i="8"/>
  <c r="BT203" i="3"/>
  <c r="AW202" i="9"/>
  <c r="BI202" i="9" s="1"/>
  <c r="AC423" i="9"/>
  <c r="AH423" i="9"/>
  <c r="AB423" i="9"/>
  <c r="AJ423" i="9"/>
  <c r="AG423" i="9"/>
  <c r="AI423" i="9"/>
  <c r="AD423" i="9"/>
  <c r="AE423" i="9"/>
  <c r="AF423" i="9"/>
  <c r="AB423" i="4"/>
  <c r="AA423" i="4"/>
  <c r="Y423" i="3"/>
  <c r="V423" i="3"/>
  <c r="AT423" i="3"/>
  <c r="AU423" i="3"/>
  <c r="X423" i="3"/>
  <c r="U423" i="3"/>
  <c r="W423" i="3"/>
  <c r="AV423" i="3"/>
  <c r="BS205" i="9" l="1"/>
  <c r="BT205" i="9"/>
  <c r="BR205" i="9"/>
  <c r="Y206" i="9"/>
  <c r="AL204" i="9"/>
  <c r="BQ204" i="9"/>
  <c r="AU204" i="9"/>
  <c r="BG204" i="9" s="1"/>
  <c r="BN204" i="9"/>
  <c r="BX204" i="9" s="1"/>
  <c r="AR204" i="9"/>
  <c r="BD204" i="9" s="1"/>
  <c r="BK204" i="9"/>
  <c r="BU204" i="9" s="1"/>
  <c r="AT204" i="9"/>
  <c r="BF204" i="9" s="1"/>
  <c r="BM204" i="9"/>
  <c r="BW204" i="9" s="1"/>
  <c r="AN204" i="9"/>
  <c r="AZ204" i="9" s="1"/>
  <c r="R204" i="9"/>
  <c r="AW204" i="9" s="1"/>
  <c r="BI204" i="9" s="1"/>
  <c r="S204" i="9"/>
  <c r="AX204" i="9" s="1"/>
  <c r="BJ204" i="9" s="1"/>
  <c r="BL204" i="9"/>
  <c r="BV204" i="9" s="1"/>
  <c r="AS204" i="9"/>
  <c r="BE204" i="9" s="1"/>
  <c r="BO204" i="9"/>
  <c r="AV204" i="9"/>
  <c r="BH204" i="9" s="1"/>
  <c r="AO205" i="9"/>
  <c r="BA205" i="9" s="1"/>
  <c r="F206" i="9"/>
  <c r="AP205" i="9"/>
  <c r="BB205" i="9" s="1"/>
  <c r="AQ205" i="9"/>
  <c r="BC205" i="9" s="1"/>
  <c r="AW203" i="9"/>
  <c r="BI203" i="9" s="1"/>
  <c r="BS205" i="8"/>
  <c r="Y206" i="8"/>
  <c r="BT205" i="8"/>
  <c r="AL204" i="8"/>
  <c r="BQ204" i="8"/>
  <c r="AW203" i="8"/>
  <c r="BI203" i="8" s="1"/>
  <c r="AT204" i="8"/>
  <c r="BF204" i="8" s="1"/>
  <c r="BM204" i="8"/>
  <c r="BW204" i="8" s="1"/>
  <c r="S204" i="8"/>
  <c r="AX204" i="8" s="1"/>
  <c r="BJ204" i="8" s="1"/>
  <c r="AS204" i="8"/>
  <c r="BE204" i="8" s="1"/>
  <c r="BL204" i="8"/>
  <c r="BV204" i="8" s="1"/>
  <c r="AU204" i="8"/>
  <c r="BG204" i="8" s="1"/>
  <c r="BN204" i="8"/>
  <c r="BX204" i="8" s="1"/>
  <c r="AP205" i="8"/>
  <c r="BB205" i="8" s="1"/>
  <c r="F206" i="8"/>
  <c r="AO205" i="8"/>
  <c r="BA205" i="8" s="1"/>
  <c r="AQ205" i="8"/>
  <c r="BC205" i="8" s="1"/>
  <c r="BK204" i="8"/>
  <c r="BU204" i="8" s="1"/>
  <c r="AR204" i="8"/>
  <c r="BD204" i="8" s="1"/>
  <c r="R204" i="8"/>
  <c r="AN204" i="8"/>
  <c r="AZ204" i="8" s="1"/>
  <c r="AV204" i="8"/>
  <c r="BH204" i="8" s="1"/>
  <c r="BO204" i="8"/>
  <c r="BY204" i="8" s="1"/>
  <c r="AL204" i="7"/>
  <c r="BQ204" i="7"/>
  <c r="Y206" i="7"/>
  <c r="BS205" i="7"/>
  <c r="BT205" i="7"/>
  <c r="AU204" i="7"/>
  <c r="BG204" i="7" s="1"/>
  <c r="BN204" i="7"/>
  <c r="BX204" i="7" s="1"/>
  <c r="AT204" i="7"/>
  <c r="BF204" i="7" s="1"/>
  <c r="BM204" i="7"/>
  <c r="BW204" i="7" s="1"/>
  <c r="BO204" i="7"/>
  <c r="BY204" i="7" s="1"/>
  <c r="AV204" i="7"/>
  <c r="BH204" i="7" s="1"/>
  <c r="AO205" i="7"/>
  <c r="BA205" i="7" s="1"/>
  <c r="AQ205" i="7"/>
  <c r="BC205" i="7" s="1"/>
  <c r="F206" i="7"/>
  <c r="AP205" i="7"/>
  <c r="BB205" i="7" s="1"/>
  <c r="R204" i="7"/>
  <c r="AW204" i="7" s="1"/>
  <c r="BI204" i="7" s="1"/>
  <c r="AN204" i="7"/>
  <c r="AZ204" i="7" s="1"/>
  <c r="BL204" i="7"/>
  <c r="BV204" i="7" s="1"/>
  <c r="AS204" i="7"/>
  <c r="BE204" i="7" s="1"/>
  <c r="S204" i="7"/>
  <c r="AX204" i="7" s="1"/>
  <c r="BJ204" i="7" s="1"/>
  <c r="BK204" i="7"/>
  <c r="BU204" i="7" s="1"/>
  <c r="AR204" i="7"/>
  <c r="BD204" i="7" s="1"/>
  <c r="AW203" i="7"/>
  <c r="BI203" i="7" s="1"/>
  <c r="BS423" i="7"/>
  <c r="AL423" i="7"/>
  <c r="BQ423" i="7"/>
  <c r="BR423" i="7"/>
  <c r="BT423" i="7"/>
  <c r="AK423" i="7"/>
  <c r="BP423" i="7"/>
  <c r="AV204" i="6"/>
  <c r="AD204" i="6"/>
  <c r="U206" i="6"/>
  <c r="AV423" i="6"/>
  <c r="AD423" i="6"/>
  <c r="AY423" i="6"/>
  <c r="AC423" i="6"/>
  <c r="AG205" i="6"/>
  <c r="AO205" i="6" s="1"/>
  <c r="AJ205" i="6"/>
  <c r="AR205" i="6" s="1"/>
  <c r="F206" i="6"/>
  <c r="AF205" i="6"/>
  <c r="AN205" i="6" s="1"/>
  <c r="N204" i="6"/>
  <c r="AE204" i="6"/>
  <c r="AM204" i="6" s="1"/>
  <c r="AX204" i="6"/>
  <c r="AI204" i="6"/>
  <c r="AQ204" i="6" s="1"/>
  <c r="AU204" i="6"/>
  <c r="AW204" i="6" s="1"/>
  <c r="O204" i="6"/>
  <c r="AL204" i="6" s="1"/>
  <c r="AT204" i="6" s="1"/>
  <c r="AH204" i="6"/>
  <c r="AP204" i="6" s="1"/>
  <c r="AK203" i="6"/>
  <c r="AS203" i="6" s="1"/>
  <c r="AD204" i="5"/>
  <c r="AV204" i="5"/>
  <c r="U206" i="5"/>
  <c r="AC423" i="5"/>
  <c r="AD423" i="5"/>
  <c r="AV423" i="5"/>
  <c r="AY423" i="5"/>
  <c r="AK203" i="5"/>
  <c r="AS203" i="5" s="1"/>
  <c r="N204" i="5"/>
  <c r="AE204" i="5"/>
  <c r="AM204" i="5" s="1"/>
  <c r="O204" i="5"/>
  <c r="AL204" i="5" s="1"/>
  <c r="AT204" i="5" s="1"/>
  <c r="AH204" i="5"/>
  <c r="AP204" i="5" s="1"/>
  <c r="AU204" i="5"/>
  <c r="AW204" i="5" s="1"/>
  <c r="AI204" i="5"/>
  <c r="AQ204" i="5" s="1"/>
  <c r="AX204" i="5"/>
  <c r="AZ204" i="5" s="1"/>
  <c r="AJ205" i="5"/>
  <c r="AR205" i="5" s="1"/>
  <c r="F206" i="5"/>
  <c r="AD204" i="4"/>
  <c r="AV204" i="4"/>
  <c r="U206" i="4"/>
  <c r="AC423" i="4"/>
  <c r="AD423" i="4"/>
  <c r="AV423" i="4"/>
  <c r="AK203" i="4"/>
  <c r="AS203" i="4" s="1"/>
  <c r="N204" i="4"/>
  <c r="AE204" i="4"/>
  <c r="AM204" i="4" s="1"/>
  <c r="O204" i="4"/>
  <c r="AL204" i="4" s="1"/>
  <c r="AT204" i="4" s="1"/>
  <c r="AH204" i="4"/>
  <c r="AP204" i="4" s="1"/>
  <c r="AU204" i="4"/>
  <c r="AW204" i="4" s="1"/>
  <c r="AI204" i="4"/>
  <c r="AQ204" i="4" s="1"/>
  <c r="AX204" i="4"/>
  <c r="AZ204" i="4" s="1"/>
  <c r="AF205" i="4"/>
  <c r="AN205" i="4" s="1"/>
  <c r="AG205" i="4"/>
  <c r="AO205" i="4" s="1"/>
  <c r="AJ205" i="4"/>
  <c r="AR205" i="4" s="1"/>
  <c r="F206" i="4"/>
  <c r="AX204" i="3"/>
  <c r="BV204" i="3" s="1"/>
  <c r="BQ204" i="3"/>
  <c r="S206" i="3"/>
  <c r="BT205" i="3"/>
  <c r="BS205" i="3"/>
  <c r="Z205" i="3"/>
  <c r="BB204" i="3"/>
  <c r="BH204" i="3" s="1"/>
  <c r="BN204" i="3"/>
  <c r="BZ204" i="3" s="1"/>
  <c r="CF204" i="3" s="1"/>
  <c r="AE205" i="3"/>
  <c r="AK205" i="3" s="1"/>
  <c r="AC205" i="3"/>
  <c r="AI205" i="3" s="1"/>
  <c r="F206" i="3"/>
  <c r="AD205" i="3"/>
  <c r="AJ205" i="3" s="1"/>
  <c r="BL204" i="3"/>
  <c r="BX204" i="3" s="1"/>
  <c r="CD204" i="3" s="1"/>
  <c r="AZ204" i="3"/>
  <c r="BF204" i="3" s="1"/>
  <c r="M204" i="3"/>
  <c r="AA204" i="3"/>
  <c r="AG204" i="3" s="1"/>
  <c r="AY204" i="3"/>
  <c r="BE204" i="3" s="1"/>
  <c r="BK204" i="3"/>
  <c r="BW204" i="3" s="1"/>
  <c r="CC204" i="3" s="1"/>
  <c r="AR204" i="3"/>
  <c r="BA204" i="3"/>
  <c r="BG204" i="3" s="1"/>
  <c r="BM204" i="3"/>
  <c r="BY204" i="3" s="1"/>
  <c r="CE204" i="3" s="1"/>
  <c r="BC204" i="3"/>
  <c r="BI204" i="3" s="1"/>
  <c r="BO204" i="3"/>
  <c r="CA204" i="3" s="1"/>
  <c r="CG204" i="3" s="1"/>
  <c r="BD203" i="3"/>
  <c r="BJ203" i="3" s="1"/>
  <c r="BP203" i="3"/>
  <c r="CB203" i="3" s="1"/>
  <c r="CH203" i="3" s="1"/>
  <c r="CI203" i="3"/>
  <c r="AF203" i="3"/>
  <c r="AL203" i="3" s="1"/>
  <c r="CJ203" i="3"/>
  <c r="BU423" i="3"/>
  <c r="BQ423" i="3"/>
  <c r="AX423" i="3"/>
  <c r="AX204" i="2"/>
  <c r="BV204" i="2" s="1"/>
  <c r="BQ204" i="2"/>
  <c r="BR205" i="2"/>
  <c r="BS205" i="2"/>
  <c r="BT205" i="2"/>
  <c r="Z205" i="2"/>
  <c r="BU205" i="2"/>
  <c r="S206" i="2"/>
  <c r="M204" i="2"/>
  <c r="AA204" i="2"/>
  <c r="AG204" i="2" s="1"/>
  <c r="AR204" i="2"/>
  <c r="AY204" i="2"/>
  <c r="BE204" i="2" s="1"/>
  <c r="BK204" i="2"/>
  <c r="BW204" i="2" s="1"/>
  <c r="CC204" i="2" s="1"/>
  <c r="BM204" i="2"/>
  <c r="BY204" i="2" s="1"/>
  <c r="CE204" i="2" s="1"/>
  <c r="BA204" i="2"/>
  <c r="BG204" i="2" s="1"/>
  <c r="BB204" i="2"/>
  <c r="BH204" i="2" s="1"/>
  <c r="BN204" i="2"/>
  <c r="BZ204" i="2" s="1"/>
  <c r="CF204" i="2" s="1"/>
  <c r="BO204" i="2"/>
  <c r="CA204" i="2" s="1"/>
  <c r="CG204" i="2" s="1"/>
  <c r="BC204" i="2"/>
  <c r="BI204" i="2" s="1"/>
  <c r="AB205" i="2"/>
  <c r="AH205" i="2" s="1"/>
  <c r="AD205" i="2"/>
  <c r="AJ205" i="2" s="1"/>
  <c r="AE205" i="2"/>
  <c r="AK205" i="2" s="1"/>
  <c r="F206" i="2"/>
  <c r="AC205" i="2"/>
  <c r="AI205" i="2" s="1"/>
  <c r="BL204" i="2"/>
  <c r="BX204" i="2" s="1"/>
  <c r="CD204" i="2" s="1"/>
  <c r="AZ204" i="2"/>
  <c r="BF204" i="2" s="1"/>
  <c r="CI203" i="2"/>
  <c r="AF203" i="2"/>
  <c r="AL203" i="2" s="1"/>
  <c r="BD203" i="2"/>
  <c r="BJ203" i="2" s="1"/>
  <c r="BP203" i="2"/>
  <c r="CB203" i="2" s="1"/>
  <c r="CH203" i="2" s="1"/>
  <c r="BS423" i="2"/>
  <c r="BU423" i="2"/>
  <c r="BQ423" i="2"/>
  <c r="AX423" i="2"/>
  <c r="Z423" i="2"/>
  <c r="AX204" i="1"/>
  <c r="BV204" i="1" s="1"/>
  <c r="BQ204" i="1"/>
  <c r="BR205" i="1"/>
  <c r="BS205" i="1"/>
  <c r="BT205" i="1"/>
  <c r="BU205" i="1"/>
  <c r="S206" i="1"/>
  <c r="BS423" i="1"/>
  <c r="BR423" i="1"/>
  <c r="BU423" i="1"/>
  <c r="AX423" i="1"/>
  <c r="BQ423" i="1"/>
  <c r="BT423" i="1"/>
  <c r="Z423" i="1"/>
  <c r="AF203" i="1"/>
  <c r="AL203" i="1" s="1"/>
  <c r="BD203" i="1"/>
  <c r="BJ203" i="1" s="1"/>
  <c r="BP203" i="1"/>
  <c r="CB203" i="1" s="1"/>
  <c r="CH203" i="1" s="1"/>
  <c r="M204" i="1"/>
  <c r="AA204" i="1"/>
  <c r="AG204" i="1" s="1"/>
  <c r="AR204" i="1"/>
  <c r="AY204" i="1"/>
  <c r="BE204" i="1" s="1"/>
  <c r="BK204" i="1"/>
  <c r="BW204" i="1" s="1"/>
  <c r="CC204" i="1" s="1"/>
  <c r="AZ204" i="1"/>
  <c r="BF204" i="1" s="1"/>
  <c r="BL204" i="1"/>
  <c r="BX204" i="1" s="1"/>
  <c r="CD204" i="1" s="1"/>
  <c r="BA204" i="1"/>
  <c r="BG204" i="1" s="1"/>
  <c r="BM204" i="1"/>
  <c r="BY204" i="1" s="1"/>
  <c r="CE204" i="1" s="1"/>
  <c r="BB204" i="1"/>
  <c r="BH204" i="1" s="1"/>
  <c r="BN204" i="1"/>
  <c r="BZ204" i="1" s="1"/>
  <c r="CF204" i="1" s="1"/>
  <c r="BC204" i="1"/>
  <c r="BI204" i="1" s="1"/>
  <c r="BO204" i="1"/>
  <c r="CA204" i="1" s="1"/>
  <c r="CG204" i="1" s="1"/>
  <c r="AB205" i="1"/>
  <c r="AH205" i="1" s="1"/>
  <c r="AC205" i="1"/>
  <c r="AI205" i="1" s="1"/>
  <c r="AD205" i="1"/>
  <c r="AJ205" i="1" s="1"/>
  <c r="AE205" i="1"/>
  <c r="AK205" i="1" s="1"/>
  <c r="F206" i="1"/>
  <c r="BR423" i="9"/>
  <c r="AK423" i="9"/>
  <c r="BT423" i="9"/>
  <c r="AL423" i="9"/>
  <c r="AZ423" i="9" s="1"/>
  <c r="BQ423" i="9"/>
  <c r="BS423" i="9"/>
  <c r="BP423" i="9"/>
  <c r="AY423" i="4"/>
  <c r="BR423" i="3"/>
  <c r="BS423" i="3"/>
  <c r="Z423" i="3"/>
  <c r="BT423" i="3"/>
  <c r="BT204" i="9"/>
  <c r="AG204" i="6"/>
  <c r="AO204" i="6" s="1"/>
  <c r="AJ204" i="6"/>
  <c r="AR204" i="6" s="1"/>
  <c r="AF204" i="6"/>
  <c r="AN204" i="6" s="1"/>
  <c r="AL203" i="6"/>
  <c r="AT203" i="6" s="1"/>
  <c r="AW203" i="6"/>
  <c r="AC204" i="5"/>
  <c r="AY204" i="5"/>
  <c r="AZ203" i="5"/>
  <c r="AC204" i="4"/>
  <c r="BT204" i="2"/>
  <c r="BU204" i="2"/>
  <c r="AB204" i="2"/>
  <c r="AH204" i="2" s="1"/>
  <c r="AD204" i="2"/>
  <c r="AJ204" i="2" s="1"/>
  <c r="CA203" i="2"/>
  <c r="CG203" i="2" s="1"/>
  <c r="BW203" i="2"/>
  <c r="CC203" i="2" s="1"/>
  <c r="BV203" i="1"/>
  <c r="Z204" i="1"/>
  <c r="BU203" i="7"/>
  <c r="BS204" i="9"/>
  <c r="BU203" i="9"/>
  <c r="AK204" i="8"/>
  <c r="BT204" i="8"/>
  <c r="BU203" i="8"/>
  <c r="AY204" i="6"/>
  <c r="AZ203" i="4"/>
  <c r="BR204" i="9"/>
  <c r="BP204" i="9"/>
  <c r="BS204" i="7"/>
  <c r="AK204" i="7"/>
  <c r="BW203" i="7"/>
  <c r="AY204" i="4"/>
  <c r="AG204" i="4"/>
  <c r="AO204" i="4" s="1"/>
  <c r="BZ203" i="3"/>
  <c r="CF203" i="3" s="1"/>
  <c r="AK204" i="9"/>
  <c r="BY203" i="8"/>
  <c r="AC204" i="6"/>
  <c r="Z204" i="2"/>
  <c r="CB202" i="1"/>
  <c r="CH202" i="1" s="1"/>
  <c r="BP204" i="8"/>
  <c r="BV203" i="2"/>
  <c r="BY203" i="2"/>
  <c r="CE203" i="2" s="1"/>
  <c r="AM204" i="9"/>
  <c r="AY204" i="9" s="1"/>
  <c r="AM204" i="8"/>
  <c r="AY204" i="8" s="1"/>
  <c r="AZ204" i="6" l="1"/>
  <c r="AK204" i="6"/>
  <c r="AS204" i="6" s="1"/>
  <c r="AL205" i="9"/>
  <c r="BQ205" i="9"/>
  <c r="Y207" i="9"/>
  <c r="BP206" i="9"/>
  <c r="BT206" i="9"/>
  <c r="BS206" i="9"/>
  <c r="AV205" i="9"/>
  <c r="BH205" i="9" s="1"/>
  <c r="BO205" i="9"/>
  <c r="BY205" i="9" s="1"/>
  <c r="AQ206" i="9"/>
  <c r="BC206" i="9" s="1"/>
  <c r="AM206" i="9"/>
  <c r="AY206" i="9" s="1"/>
  <c r="AO206" i="9"/>
  <c r="BA206" i="9" s="1"/>
  <c r="F207" i="9"/>
  <c r="AP206" i="9"/>
  <c r="BB206" i="9" s="1"/>
  <c r="R205" i="9"/>
  <c r="AN205" i="9"/>
  <c r="AZ205" i="9" s="1"/>
  <c r="AR205" i="9"/>
  <c r="BD205" i="9" s="1"/>
  <c r="BK205" i="9"/>
  <c r="BM205" i="9"/>
  <c r="BW205" i="9" s="1"/>
  <c r="AT205" i="9"/>
  <c r="BF205" i="9" s="1"/>
  <c r="BL205" i="9"/>
  <c r="BV205" i="9" s="1"/>
  <c r="S205" i="9"/>
  <c r="AX205" i="9" s="1"/>
  <c r="BJ205" i="9" s="1"/>
  <c r="AS205" i="9"/>
  <c r="BE205" i="9" s="1"/>
  <c r="BN205" i="9"/>
  <c r="BX205" i="9" s="1"/>
  <c r="AU205" i="9"/>
  <c r="BG205" i="9" s="1"/>
  <c r="BT206" i="8"/>
  <c r="BP206" i="8"/>
  <c r="BR206" i="8"/>
  <c r="AK206" i="8"/>
  <c r="BS206" i="8"/>
  <c r="Y207" i="8"/>
  <c r="BQ205" i="8"/>
  <c r="AL205" i="8"/>
  <c r="R205" i="8"/>
  <c r="AN205" i="8"/>
  <c r="AZ205" i="8" s="1"/>
  <c r="AR205" i="8"/>
  <c r="BD205" i="8" s="1"/>
  <c r="BK205" i="8"/>
  <c r="AU205" i="8"/>
  <c r="BG205" i="8" s="1"/>
  <c r="BN205" i="8"/>
  <c r="BX205" i="8" s="1"/>
  <c r="AP206" i="8"/>
  <c r="BB206" i="8" s="1"/>
  <c r="F207" i="8"/>
  <c r="AM206" i="8"/>
  <c r="AY206" i="8" s="1"/>
  <c r="AO206" i="8"/>
  <c r="BA206" i="8" s="1"/>
  <c r="AQ206" i="8"/>
  <c r="BC206" i="8" s="1"/>
  <c r="AT205" i="8"/>
  <c r="BF205" i="8" s="1"/>
  <c r="BM205" i="8"/>
  <c r="S205" i="8"/>
  <c r="AX205" i="8" s="1"/>
  <c r="BJ205" i="8" s="1"/>
  <c r="AS205" i="8"/>
  <c r="BE205" i="8" s="1"/>
  <c r="BL205" i="8"/>
  <c r="BV205" i="8" s="1"/>
  <c r="AV205" i="8"/>
  <c r="BH205" i="8" s="1"/>
  <c r="BO205" i="8"/>
  <c r="BY205" i="8" s="1"/>
  <c r="BT206" i="7"/>
  <c r="Y207" i="7"/>
  <c r="BS206" i="7"/>
  <c r="BP206" i="7"/>
  <c r="AL205" i="7"/>
  <c r="BQ205" i="7"/>
  <c r="AM205" i="7"/>
  <c r="AY205" i="7" s="1"/>
  <c r="AR205" i="7"/>
  <c r="BD205" i="7" s="1"/>
  <c r="BK205" i="7"/>
  <c r="AU205" i="7"/>
  <c r="BG205" i="7" s="1"/>
  <c r="BN205" i="7"/>
  <c r="BX205" i="7" s="1"/>
  <c r="R205" i="7"/>
  <c r="AN205" i="7"/>
  <c r="AZ205" i="7" s="1"/>
  <c r="AT205" i="7"/>
  <c r="BF205" i="7" s="1"/>
  <c r="BM205" i="7"/>
  <c r="BL205" i="7"/>
  <c r="BV205" i="7" s="1"/>
  <c r="AS205" i="7"/>
  <c r="BE205" i="7" s="1"/>
  <c r="S205" i="7"/>
  <c r="AX205" i="7" s="1"/>
  <c r="BJ205" i="7" s="1"/>
  <c r="AP206" i="7"/>
  <c r="BB206" i="7" s="1"/>
  <c r="AO206" i="7"/>
  <c r="BA206" i="7" s="1"/>
  <c r="AQ206" i="7"/>
  <c r="BC206" i="7" s="1"/>
  <c r="F207" i="7"/>
  <c r="BO205" i="7"/>
  <c r="BY205" i="7" s="1"/>
  <c r="AV205" i="7"/>
  <c r="BH205" i="7" s="1"/>
  <c r="U207" i="6"/>
  <c r="AD205" i="6"/>
  <c r="AV205" i="6"/>
  <c r="N205" i="6"/>
  <c r="AE205" i="6"/>
  <c r="AM205" i="6" s="1"/>
  <c r="AU205" i="6"/>
  <c r="AW205" i="6" s="1"/>
  <c r="AH205" i="6"/>
  <c r="AP205" i="6" s="1"/>
  <c r="O205" i="6"/>
  <c r="AL205" i="6" s="1"/>
  <c r="AT205" i="6" s="1"/>
  <c r="AJ206" i="6"/>
  <c r="AR206" i="6" s="1"/>
  <c r="AF206" i="6"/>
  <c r="AN206" i="6" s="1"/>
  <c r="F207" i="6"/>
  <c r="AX205" i="6"/>
  <c r="AI205" i="6"/>
  <c r="AQ205" i="6" s="1"/>
  <c r="AD205" i="5"/>
  <c r="AV205" i="5"/>
  <c r="U207" i="5"/>
  <c r="N205" i="5"/>
  <c r="AE205" i="5"/>
  <c r="AM205" i="5" s="1"/>
  <c r="O205" i="5"/>
  <c r="AL205" i="5" s="1"/>
  <c r="AT205" i="5" s="1"/>
  <c r="AH205" i="5"/>
  <c r="AP205" i="5" s="1"/>
  <c r="AU205" i="5"/>
  <c r="AW205" i="5" s="1"/>
  <c r="AI205" i="5"/>
  <c r="AQ205" i="5" s="1"/>
  <c r="AX205" i="5"/>
  <c r="AF206" i="5"/>
  <c r="AN206" i="5" s="1"/>
  <c r="AG206" i="5"/>
  <c r="AO206" i="5" s="1"/>
  <c r="AJ206" i="5"/>
  <c r="AR206" i="5" s="1"/>
  <c r="F207" i="5"/>
  <c r="AD205" i="4"/>
  <c r="AV205" i="4"/>
  <c r="U207" i="4"/>
  <c r="N205" i="4"/>
  <c r="AE205" i="4"/>
  <c r="AM205" i="4" s="1"/>
  <c r="O205" i="4"/>
  <c r="AL205" i="4" s="1"/>
  <c r="AT205" i="4" s="1"/>
  <c r="AH205" i="4"/>
  <c r="AP205" i="4" s="1"/>
  <c r="AU205" i="4"/>
  <c r="AW205" i="4" s="1"/>
  <c r="AI205" i="4"/>
  <c r="AQ205" i="4" s="1"/>
  <c r="AX205" i="4"/>
  <c r="AF206" i="4"/>
  <c r="AN206" i="4" s="1"/>
  <c r="AG206" i="4"/>
  <c r="AO206" i="4" s="1"/>
  <c r="AJ206" i="4"/>
  <c r="AR206" i="4" s="1"/>
  <c r="F207" i="4"/>
  <c r="BS206" i="3"/>
  <c r="S207" i="3"/>
  <c r="BT206" i="3"/>
  <c r="Z206" i="3"/>
  <c r="AX205" i="3"/>
  <c r="BV205" i="3" s="1"/>
  <c r="BQ205" i="3"/>
  <c r="AZ205" i="3"/>
  <c r="BF205" i="3" s="1"/>
  <c r="BL205" i="3"/>
  <c r="BX205" i="3" s="1"/>
  <c r="CD205" i="3" s="1"/>
  <c r="BO205" i="3"/>
  <c r="CA205" i="3" s="1"/>
  <c r="CG205" i="3" s="1"/>
  <c r="BC205" i="3"/>
  <c r="BI205" i="3" s="1"/>
  <c r="AC206" i="3"/>
  <c r="AI206" i="3" s="1"/>
  <c r="F207" i="3"/>
  <c r="AB206" i="3"/>
  <c r="AH206" i="3" s="1"/>
  <c r="AD206" i="3"/>
  <c r="AJ206" i="3" s="1"/>
  <c r="AE206" i="3"/>
  <c r="AK206" i="3" s="1"/>
  <c r="BB205" i="3"/>
  <c r="BH205" i="3" s="1"/>
  <c r="BN205" i="3"/>
  <c r="BZ205" i="3" s="1"/>
  <c r="CF205" i="3" s="1"/>
  <c r="M205" i="3"/>
  <c r="AA205" i="3"/>
  <c r="AG205" i="3" s="1"/>
  <c r="AR205" i="3"/>
  <c r="AY205" i="3"/>
  <c r="BE205" i="3" s="1"/>
  <c r="BK205" i="3"/>
  <c r="BW205" i="3" s="1"/>
  <c r="CC205" i="3" s="1"/>
  <c r="BA205" i="3"/>
  <c r="BG205" i="3" s="1"/>
  <c r="BM205" i="3"/>
  <c r="BY205" i="3" s="1"/>
  <c r="CE205" i="3" s="1"/>
  <c r="AF204" i="3"/>
  <c r="AL204" i="3" s="1"/>
  <c r="CJ204" i="3"/>
  <c r="CI204" i="3"/>
  <c r="BD204" i="3"/>
  <c r="BJ204" i="3" s="1"/>
  <c r="BP204" i="3"/>
  <c r="CB204" i="3" s="1"/>
  <c r="CH204" i="3" s="1"/>
  <c r="BQ205" i="2"/>
  <c r="AX205" i="2"/>
  <c r="BV205" i="2" s="1"/>
  <c r="BT206" i="2"/>
  <c r="BU206" i="2"/>
  <c r="S207" i="2"/>
  <c r="Z206" i="2"/>
  <c r="BS206" i="2"/>
  <c r="AF204" i="2"/>
  <c r="AL204" i="2" s="1"/>
  <c r="CI204" i="2"/>
  <c r="BD204" i="2"/>
  <c r="BJ204" i="2" s="1"/>
  <c r="BP204" i="2"/>
  <c r="CB204" i="2" s="1"/>
  <c r="CH204" i="2" s="1"/>
  <c r="AZ205" i="2"/>
  <c r="BF205" i="2" s="1"/>
  <c r="BL205" i="2"/>
  <c r="BX205" i="2" s="1"/>
  <c r="CD205" i="2" s="1"/>
  <c r="BM205" i="2"/>
  <c r="BY205" i="2" s="1"/>
  <c r="CE205" i="2" s="1"/>
  <c r="BA205" i="2"/>
  <c r="BG205" i="2" s="1"/>
  <c r="M205" i="2"/>
  <c r="AA205" i="2"/>
  <c r="AG205" i="2" s="1"/>
  <c r="BB205" i="2"/>
  <c r="BH205" i="2" s="1"/>
  <c r="BN205" i="2"/>
  <c r="BZ205" i="2" s="1"/>
  <c r="CF205" i="2" s="1"/>
  <c r="AE206" i="2"/>
  <c r="AK206" i="2" s="1"/>
  <c r="AB206" i="2"/>
  <c r="AH206" i="2" s="1"/>
  <c r="AC206" i="2"/>
  <c r="AI206" i="2" s="1"/>
  <c r="F207" i="2"/>
  <c r="AR205" i="2"/>
  <c r="BK205" i="2"/>
  <c r="AY205" i="2"/>
  <c r="BE205" i="2" s="1"/>
  <c r="BO205" i="2"/>
  <c r="CA205" i="2" s="1"/>
  <c r="CG205" i="2" s="1"/>
  <c r="BC205" i="2"/>
  <c r="BI205" i="2" s="1"/>
  <c r="AX205" i="1"/>
  <c r="BQ205" i="1"/>
  <c r="BR206" i="1"/>
  <c r="BS206" i="1"/>
  <c r="BT206" i="1"/>
  <c r="BU206" i="1"/>
  <c r="S207" i="1"/>
  <c r="BD204" i="1"/>
  <c r="BJ204" i="1" s="1"/>
  <c r="BP204" i="1"/>
  <c r="CB204" i="1" s="1"/>
  <c r="CH204" i="1" s="1"/>
  <c r="M205" i="1"/>
  <c r="AA205" i="1"/>
  <c r="AG205" i="1" s="1"/>
  <c r="AR205" i="1"/>
  <c r="AY205" i="1"/>
  <c r="BE205" i="1" s="1"/>
  <c r="BK205" i="1"/>
  <c r="BW205" i="1" s="1"/>
  <c r="CC205" i="1" s="1"/>
  <c r="AZ205" i="1"/>
  <c r="BF205" i="1" s="1"/>
  <c r="BL205" i="1"/>
  <c r="BX205" i="1" s="1"/>
  <c r="CD205" i="1" s="1"/>
  <c r="BA205" i="1"/>
  <c r="BG205" i="1" s="1"/>
  <c r="BM205" i="1"/>
  <c r="BY205" i="1" s="1"/>
  <c r="CE205" i="1" s="1"/>
  <c r="BB205" i="1"/>
  <c r="BH205" i="1" s="1"/>
  <c r="BN205" i="1"/>
  <c r="BZ205" i="1" s="1"/>
  <c r="CF205" i="1" s="1"/>
  <c r="BC205" i="1"/>
  <c r="BI205" i="1" s="1"/>
  <c r="BO205" i="1"/>
  <c r="CA205" i="1" s="1"/>
  <c r="CG205" i="1" s="1"/>
  <c r="AB206" i="1"/>
  <c r="AH206" i="1" s="1"/>
  <c r="AC206" i="1"/>
  <c r="AI206" i="1" s="1"/>
  <c r="AD206" i="1"/>
  <c r="AJ206" i="1" s="1"/>
  <c r="AE206" i="1"/>
  <c r="AK206" i="1" s="1"/>
  <c r="F207" i="1"/>
  <c r="AK205" i="9"/>
  <c r="AK205" i="8"/>
  <c r="BP205" i="7"/>
  <c r="AC205" i="6"/>
  <c r="AY205" i="6"/>
  <c r="BV423" i="3"/>
  <c r="AK205" i="7"/>
  <c r="AY205" i="5"/>
  <c r="AG205" i="5"/>
  <c r="AO205" i="5" s="1"/>
  <c r="AB205" i="3"/>
  <c r="AH205" i="3" s="1"/>
  <c r="BP205" i="9"/>
  <c r="AF205" i="5"/>
  <c r="AN205" i="5" s="1"/>
  <c r="AC205" i="4"/>
  <c r="BU205" i="3"/>
  <c r="BV423" i="2"/>
  <c r="Z205" i="1"/>
  <c r="BY204" i="9"/>
  <c r="BP205" i="8"/>
  <c r="BR205" i="7"/>
  <c r="BR205" i="3"/>
  <c r="BV423" i="1"/>
  <c r="AC205" i="5"/>
  <c r="AY205" i="4"/>
  <c r="BR205" i="8"/>
  <c r="AM205" i="9"/>
  <c r="AY205" i="9" s="1"/>
  <c r="AM205" i="8"/>
  <c r="AY205" i="8" s="1"/>
  <c r="AW204" i="8"/>
  <c r="BI204" i="8" s="1"/>
  <c r="AK204" i="5"/>
  <c r="AS204" i="5" s="1"/>
  <c r="AK204" i="4"/>
  <c r="AS204" i="4" s="1"/>
  <c r="AF204" i="1"/>
  <c r="AL204" i="1" s="1"/>
  <c r="AZ205" i="4" l="1"/>
  <c r="BQ206" i="9"/>
  <c r="AL206" i="9"/>
  <c r="BS207" i="9"/>
  <c r="BP207" i="9"/>
  <c r="BR207" i="9"/>
  <c r="BT207" i="9"/>
  <c r="Y208" i="9"/>
  <c r="S206" i="9"/>
  <c r="AX206" i="9" s="1"/>
  <c r="BJ206" i="9" s="1"/>
  <c r="AS206" i="9"/>
  <c r="BE206" i="9" s="1"/>
  <c r="BL206" i="9"/>
  <c r="BV206" i="9" s="1"/>
  <c r="BN206" i="9"/>
  <c r="BX206" i="9" s="1"/>
  <c r="AU206" i="9"/>
  <c r="BG206" i="9" s="1"/>
  <c r="AR206" i="9"/>
  <c r="BD206" i="9" s="1"/>
  <c r="BK206" i="9"/>
  <c r="BU206" i="9" s="1"/>
  <c r="BO206" i="9"/>
  <c r="BY206" i="9" s="1"/>
  <c r="AV206" i="9"/>
  <c r="BH206" i="9" s="1"/>
  <c r="AO207" i="9"/>
  <c r="BA207" i="9" s="1"/>
  <c r="AQ207" i="9"/>
  <c r="BC207" i="9" s="1"/>
  <c r="F208" i="9"/>
  <c r="AP207" i="9"/>
  <c r="BB207" i="9" s="1"/>
  <c r="R206" i="9"/>
  <c r="AN206" i="9"/>
  <c r="AZ206" i="9" s="1"/>
  <c r="BM206" i="9"/>
  <c r="AT206" i="9"/>
  <c r="BF206" i="9" s="1"/>
  <c r="AW205" i="9"/>
  <c r="BI205" i="9" s="1"/>
  <c r="BQ206" i="8"/>
  <c r="AL206" i="8"/>
  <c r="BP207" i="8"/>
  <c r="Y208" i="8"/>
  <c r="BL206" i="8"/>
  <c r="BV206" i="8" s="1"/>
  <c r="S206" i="8"/>
  <c r="AX206" i="8" s="1"/>
  <c r="BJ206" i="8" s="1"/>
  <c r="AS206" i="8"/>
  <c r="BE206" i="8" s="1"/>
  <c r="AU206" i="8"/>
  <c r="BG206" i="8" s="1"/>
  <c r="BN206" i="8"/>
  <c r="BX206" i="8" s="1"/>
  <c r="AR206" i="8"/>
  <c r="BD206" i="8" s="1"/>
  <c r="BK206" i="8"/>
  <c r="BU206" i="8" s="1"/>
  <c r="R206" i="8"/>
  <c r="AN206" i="8"/>
  <c r="AZ206" i="8" s="1"/>
  <c r="AQ207" i="8"/>
  <c r="BC207" i="8" s="1"/>
  <c r="F208" i="8"/>
  <c r="AP207" i="8"/>
  <c r="BB207" i="8" s="1"/>
  <c r="AO207" i="8"/>
  <c r="BA207" i="8" s="1"/>
  <c r="BO206" i="8"/>
  <c r="BY206" i="8" s="1"/>
  <c r="AV206" i="8"/>
  <c r="BH206" i="8" s="1"/>
  <c r="AT206" i="8"/>
  <c r="BF206" i="8" s="1"/>
  <c r="BM206" i="8"/>
  <c r="BW206" i="8" s="1"/>
  <c r="AL206" i="7"/>
  <c r="BQ206" i="7"/>
  <c r="BR207" i="7"/>
  <c r="BP207" i="7"/>
  <c r="BS207" i="7"/>
  <c r="Y208" i="7"/>
  <c r="AW205" i="7"/>
  <c r="BI205" i="7" s="1"/>
  <c r="BM206" i="7"/>
  <c r="AT206" i="7"/>
  <c r="BF206" i="7" s="1"/>
  <c r="AR206" i="7"/>
  <c r="BD206" i="7" s="1"/>
  <c r="BK206" i="7"/>
  <c r="BU206" i="7" s="1"/>
  <c r="S206" i="7"/>
  <c r="AX206" i="7" s="1"/>
  <c r="BJ206" i="7" s="1"/>
  <c r="AS206" i="7"/>
  <c r="BE206" i="7" s="1"/>
  <c r="BL206" i="7"/>
  <c r="BV206" i="7" s="1"/>
  <c r="BN206" i="7"/>
  <c r="BX206" i="7" s="1"/>
  <c r="AU206" i="7"/>
  <c r="BG206" i="7" s="1"/>
  <c r="R206" i="7"/>
  <c r="AN206" i="7"/>
  <c r="AZ206" i="7" s="1"/>
  <c r="BO206" i="7"/>
  <c r="BY206" i="7" s="1"/>
  <c r="AV206" i="7"/>
  <c r="BH206" i="7" s="1"/>
  <c r="AO207" i="7"/>
  <c r="BA207" i="7" s="1"/>
  <c r="AQ207" i="7"/>
  <c r="BC207" i="7" s="1"/>
  <c r="AM207" i="7"/>
  <c r="AY207" i="7" s="1"/>
  <c r="AP207" i="7"/>
  <c r="BB207" i="7" s="1"/>
  <c r="F208" i="7"/>
  <c r="AV206" i="6"/>
  <c r="AD206" i="6"/>
  <c r="U208" i="6"/>
  <c r="AK205" i="6"/>
  <c r="AS205" i="6" s="1"/>
  <c r="AX206" i="6"/>
  <c r="AI206" i="6"/>
  <c r="AQ206" i="6" s="1"/>
  <c r="AE206" i="6"/>
  <c r="AM206" i="6" s="1"/>
  <c r="N206" i="6"/>
  <c r="O206" i="6"/>
  <c r="AH206" i="6"/>
  <c r="AP206" i="6" s="1"/>
  <c r="AU206" i="6"/>
  <c r="AJ207" i="6"/>
  <c r="AR207" i="6" s="1"/>
  <c r="F208" i="6"/>
  <c r="AD206" i="5"/>
  <c r="AV206" i="5"/>
  <c r="U208" i="5"/>
  <c r="AK205" i="5"/>
  <c r="AS205" i="5" s="1"/>
  <c r="N206" i="5"/>
  <c r="AE206" i="5"/>
  <c r="AM206" i="5" s="1"/>
  <c r="O206" i="5"/>
  <c r="AL206" i="5" s="1"/>
  <c r="AT206" i="5" s="1"/>
  <c r="AH206" i="5"/>
  <c r="AP206" i="5" s="1"/>
  <c r="AU206" i="5"/>
  <c r="AW206" i="5" s="1"/>
  <c r="AI206" i="5"/>
  <c r="AQ206" i="5" s="1"/>
  <c r="AX206" i="5"/>
  <c r="AF207" i="5"/>
  <c r="AN207" i="5" s="1"/>
  <c r="AG207" i="5"/>
  <c r="AO207" i="5" s="1"/>
  <c r="AJ207" i="5"/>
  <c r="AR207" i="5" s="1"/>
  <c r="F208" i="5"/>
  <c r="AD206" i="4"/>
  <c r="AV206" i="4"/>
  <c r="U208" i="4"/>
  <c r="N206" i="4"/>
  <c r="AE206" i="4"/>
  <c r="AM206" i="4" s="1"/>
  <c r="O206" i="4"/>
  <c r="AL206" i="4" s="1"/>
  <c r="AT206" i="4" s="1"/>
  <c r="AH206" i="4"/>
  <c r="AP206" i="4" s="1"/>
  <c r="AU206" i="4"/>
  <c r="AW206" i="4" s="1"/>
  <c r="AI206" i="4"/>
  <c r="AQ206" i="4" s="1"/>
  <c r="AX206" i="4"/>
  <c r="AF207" i="4"/>
  <c r="AN207" i="4" s="1"/>
  <c r="F208" i="4"/>
  <c r="AX206" i="3"/>
  <c r="BV206" i="3" s="1"/>
  <c r="BQ206" i="3"/>
  <c r="BR207" i="3"/>
  <c r="S208" i="3"/>
  <c r="BT207" i="3"/>
  <c r="BN206" i="3"/>
  <c r="BZ206" i="3" s="1"/>
  <c r="CF206" i="3" s="1"/>
  <c r="BB206" i="3"/>
  <c r="BH206" i="3" s="1"/>
  <c r="AA206" i="3"/>
  <c r="AG206" i="3" s="1"/>
  <c r="M206" i="3"/>
  <c r="BA206" i="3"/>
  <c r="BG206" i="3" s="1"/>
  <c r="BM206" i="3"/>
  <c r="BY206" i="3" s="1"/>
  <c r="CE206" i="3" s="1"/>
  <c r="BL206" i="3"/>
  <c r="AZ206" i="3"/>
  <c r="BF206" i="3" s="1"/>
  <c r="BC206" i="3"/>
  <c r="BI206" i="3" s="1"/>
  <c r="BO206" i="3"/>
  <c r="AB207" i="3"/>
  <c r="AH207" i="3" s="1"/>
  <c r="AE207" i="3"/>
  <c r="AK207" i="3" s="1"/>
  <c r="AC207" i="3"/>
  <c r="AI207" i="3" s="1"/>
  <c r="AD207" i="3"/>
  <c r="AJ207" i="3" s="1"/>
  <c r="F208" i="3"/>
  <c r="AR206" i="3"/>
  <c r="AY206" i="3"/>
  <c r="BE206" i="3" s="1"/>
  <c r="BK206" i="3"/>
  <c r="BW206" i="3" s="1"/>
  <c r="CC206" i="3" s="1"/>
  <c r="CJ205" i="3"/>
  <c r="CI205" i="3"/>
  <c r="AF205" i="3"/>
  <c r="AL205" i="3" s="1"/>
  <c r="BD205" i="3"/>
  <c r="BJ205" i="3" s="1"/>
  <c r="BP205" i="3"/>
  <c r="CB205" i="3" s="1"/>
  <c r="CH205" i="3" s="1"/>
  <c r="AX206" i="2"/>
  <c r="BV206" i="2" s="1"/>
  <c r="BQ206" i="2"/>
  <c r="S208" i="2"/>
  <c r="BT207" i="2"/>
  <c r="BR207" i="2"/>
  <c r="AF205" i="2"/>
  <c r="AL205" i="2" s="1"/>
  <c r="CI205" i="2"/>
  <c r="AZ206" i="2"/>
  <c r="BF206" i="2" s="1"/>
  <c r="BL206" i="2"/>
  <c r="BN206" i="2"/>
  <c r="BZ206" i="2" s="1"/>
  <c r="CF206" i="2" s="1"/>
  <c r="BB206" i="2"/>
  <c r="BH206" i="2" s="1"/>
  <c r="M206" i="2"/>
  <c r="AA206" i="2"/>
  <c r="AG206" i="2" s="1"/>
  <c r="BA206" i="2"/>
  <c r="BG206" i="2" s="1"/>
  <c r="BM206" i="2"/>
  <c r="BY206" i="2" s="1"/>
  <c r="CE206" i="2" s="1"/>
  <c r="BC206" i="2"/>
  <c r="BI206" i="2" s="1"/>
  <c r="BO206" i="2"/>
  <c r="CA206" i="2" s="1"/>
  <c r="CG206" i="2" s="1"/>
  <c r="F208" i="2"/>
  <c r="AD207" i="2"/>
  <c r="AJ207" i="2" s="1"/>
  <c r="AB207" i="2"/>
  <c r="AH207" i="2" s="1"/>
  <c r="AR206" i="2"/>
  <c r="BK206" i="2"/>
  <c r="AY206" i="2"/>
  <c r="BE206" i="2" s="1"/>
  <c r="BD205" i="2"/>
  <c r="BJ205" i="2" s="1"/>
  <c r="BP205" i="2"/>
  <c r="CB205" i="2" s="1"/>
  <c r="CH205" i="2" s="1"/>
  <c r="AX206" i="1"/>
  <c r="BQ206" i="1"/>
  <c r="BR207" i="1"/>
  <c r="BS207" i="1"/>
  <c r="BT207" i="1"/>
  <c r="BU207" i="1"/>
  <c r="S208" i="1"/>
  <c r="BD205" i="1"/>
  <c r="BJ205" i="1" s="1"/>
  <c r="BP205" i="1"/>
  <c r="M206" i="1"/>
  <c r="AA206" i="1"/>
  <c r="AG206" i="1" s="1"/>
  <c r="AR206" i="1"/>
  <c r="AY206" i="1"/>
  <c r="BE206" i="1" s="1"/>
  <c r="BK206" i="1"/>
  <c r="BW206" i="1" s="1"/>
  <c r="CC206" i="1" s="1"/>
  <c r="AZ206" i="1"/>
  <c r="BF206" i="1" s="1"/>
  <c r="BL206" i="1"/>
  <c r="BX206" i="1" s="1"/>
  <c r="CD206" i="1" s="1"/>
  <c r="BA206" i="1"/>
  <c r="BG206" i="1" s="1"/>
  <c r="BM206" i="1"/>
  <c r="BY206" i="1" s="1"/>
  <c r="CE206" i="1" s="1"/>
  <c r="BB206" i="1"/>
  <c r="BH206" i="1" s="1"/>
  <c r="BN206" i="1"/>
  <c r="BZ206" i="1" s="1"/>
  <c r="CF206" i="1" s="1"/>
  <c r="BC206" i="1"/>
  <c r="BI206" i="1" s="1"/>
  <c r="BO206" i="1"/>
  <c r="CA206" i="1" s="1"/>
  <c r="CG206" i="1" s="1"/>
  <c r="AB207" i="1"/>
  <c r="AH207" i="1" s="1"/>
  <c r="AC207" i="1"/>
  <c r="AI207" i="1" s="1"/>
  <c r="AD207" i="1"/>
  <c r="AJ207" i="1" s="1"/>
  <c r="AE207" i="1"/>
  <c r="AK207" i="1" s="1"/>
  <c r="F208" i="1"/>
  <c r="BR206" i="9"/>
  <c r="AW205" i="8"/>
  <c r="BI205" i="8" s="1"/>
  <c r="BW205" i="7"/>
  <c r="AZ205" i="6"/>
  <c r="AC206" i="5"/>
  <c r="AY206" i="5"/>
  <c r="AZ205" i="5"/>
  <c r="AY206" i="4"/>
  <c r="AD206" i="2"/>
  <c r="AJ206" i="2" s="1"/>
  <c r="BW205" i="2"/>
  <c r="CC205" i="2" s="1"/>
  <c r="BV205" i="1"/>
  <c r="Z206" i="1"/>
  <c r="AF205" i="1"/>
  <c r="AL205" i="1" s="1"/>
  <c r="BU206" i="3"/>
  <c r="BR206" i="2"/>
  <c r="BU205" i="7"/>
  <c r="AY206" i="6"/>
  <c r="BR206" i="3"/>
  <c r="BU205" i="9"/>
  <c r="AC206" i="6"/>
  <c r="AC206" i="4"/>
  <c r="BU205" i="8"/>
  <c r="AG206" i="6"/>
  <c r="AO206" i="6" s="1"/>
  <c r="BW205" i="8"/>
  <c r="AK206" i="7"/>
  <c r="AK206" i="9"/>
  <c r="BR206" i="7"/>
  <c r="AM206" i="7"/>
  <c r="AY206" i="7" s="1"/>
  <c r="AK205" i="4"/>
  <c r="AS205" i="4" s="1"/>
  <c r="AL207" i="9" l="1"/>
  <c r="BQ207" i="9"/>
  <c r="BR208" i="9"/>
  <c r="BP208" i="9"/>
  <c r="Y209" i="9"/>
  <c r="BS208" i="9"/>
  <c r="R207" i="9"/>
  <c r="AN207" i="9"/>
  <c r="AZ207" i="9" s="1"/>
  <c r="AR207" i="9"/>
  <c r="BD207" i="9" s="1"/>
  <c r="BK207" i="9"/>
  <c r="BU207" i="9" s="1"/>
  <c r="AU207" i="9"/>
  <c r="BG207" i="9" s="1"/>
  <c r="BN207" i="9"/>
  <c r="BX207" i="9" s="1"/>
  <c r="AT207" i="9"/>
  <c r="BF207" i="9" s="1"/>
  <c r="BM207" i="9"/>
  <c r="BW207" i="9" s="1"/>
  <c r="AM208" i="9"/>
  <c r="AY208" i="9" s="1"/>
  <c r="AO208" i="9"/>
  <c r="BA208" i="9" s="1"/>
  <c r="AQ208" i="9"/>
  <c r="BC208" i="9" s="1"/>
  <c r="F209" i="9"/>
  <c r="AP208" i="9"/>
  <c r="BB208" i="9" s="1"/>
  <c r="AM207" i="9"/>
  <c r="AY207" i="9" s="1"/>
  <c r="AS207" i="9"/>
  <c r="BE207" i="9" s="1"/>
  <c r="BL207" i="9"/>
  <c r="BV207" i="9" s="1"/>
  <c r="S207" i="9"/>
  <c r="AX207" i="9" s="1"/>
  <c r="BJ207" i="9" s="1"/>
  <c r="AV207" i="9"/>
  <c r="BH207" i="9" s="1"/>
  <c r="BO207" i="9"/>
  <c r="BY207" i="9" s="1"/>
  <c r="Y209" i="8"/>
  <c r="AK208" i="8"/>
  <c r="BR208" i="8"/>
  <c r="BT208" i="8"/>
  <c r="BQ207" i="8"/>
  <c r="AL207" i="8"/>
  <c r="AW206" i="8"/>
  <c r="BI206" i="8" s="1"/>
  <c r="BM207" i="8"/>
  <c r="AT207" i="8"/>
  <c r="BF207" i="8" s="1"/>
  <c r="AO208" i="8"/>
  <c r="BA208" i="8" s="1"/>
  <c r="F209" i="8"/>
  <c r="AM208" i="8"/>
  <c r="AY208" i="8" s="1"/>
  <c r="AP208" i="8"/>
  <c r="BB208" i="8" s="1"/>
  <c r="AQ208" i="8"/>
  <c r="BC208" i="8" s="1"/>
  <c r="AM207" i="8"/>
  <c r="AY207" i="8" s="1"/>
  <c r="BL207" i="8"/>
  <c r="BV207" i="8" s="1"/>
  <c r="AS207" i="8"/>
  <c r="BE207" i="8" s="1"/>
  <c r="S207" i="8"/>
  <c r="AX207" i="8" s="1"/>
  <c r="BJ207" i="8" s="1"/>
  <c r="BO207" i="8"/>
  <c r="AV207" i="8"/>
  <c r="BH207" i="8" s="1"/>
  <c r="R207" i="8"/>
  <c r="AN207" i="8"/>
  <c r="AZ207" i="8" s="1"/>
  <c r="AR207" i="8"/>
  <c r="BD207" i="8" s="1"/>
  <c r="BK207" i="8"/>
  <c r="BU207" i="8" s="1"/>
  <c r="AU207" i="8"/>
  <c r="BG207" i="8" s="1"/>
  <c r="BN207" i="8"/>
  <c r="AL207" i="7"/>
  <c r="BQ207" i="7"/>
  <c r="Y209" i="7"/>
  <c r="AU207" i="7"/>
  <c r="BG207" i="7" s="1"/>
  <c r="BN207" i="7"/>
  <c r="BX207" i="7" s="1"/>
  <c r="BL207" i="7"/>
  <c r="BV207" i="7" s="1"/>
  <c r="S207" i="7"/>
  <c r="AX207" i="7" s="1"/>
  <c r="BJ207" i="7" s="1"/>
  <c r="AS207" i="7"/>
  <c r="BE207" i="7" s="1"/>
  <c r="AN207" i="7"/>
  <c r="AZ207" i="7" s="1"/>
  <c r="R207" i="7"/>
  <c r="AR207" i="7"/>
  <c r="BD207" i="7" s="1"/>
  <c r="BK207" i="7"/>
  <c r="BU207" i="7" s="1"/>
  <c r="AT207" i="7"/>
  <c r="BF207" i="7" s="1"/>
  <c r="BM207" i="7"/>
  <c r="BW207" i="7" s="1"/>
  <c r="AV207" i="7"/>
  <c r="BH207" i="7" s="1"/>
  <c r="BO207" i="7"/>
  <c r="AP208" i="7"/>
  <c r="BB208" i="7" s="1"/>
  <c r="AQ208" i="7"/>
  <c r="BC208" i="7" s="1"/>
  <c r="F209" i="7"/>
  <c r="AO208" i="7"/>
  <c r="BA208" i="7" s="1"/>
  <c r="U209" i="6"/>
  <c r="AD207" i="6"/>
  <c r="AV207" i="6"/>
  <c r="AX207" i="6"/>
  <c r="AI207" i="6"/>
  <c r="AQ207" i="6" s="1"/>
  <c r="N207" i="6"/>
  <c r="AE207" i="6"/>
  <c r="AM207" i="6" s="1"/>
  <c r="AH207" i="6"/>
  <c r="AP207" i="6" s="1"/>
  <c r="AU207" i="6"/>
  <c r="AW207" i="6" s="1"/>
  <c r="O207" i="6"/>
  <c r="F209" i="6"/>
  <c r="AD207" i="5"/>
  <c r="AV207" i="5"/>
  <c r="U209" i="5"/>
  <c r="AK206" i="5"/>
  <c r="AS206" i="5" s="1"/>
  <c r="N207" i="5"/>
  <c r="AE207" i="5"/>
  <c r="AM207" i="5" s="1"/>
  <c r="O207" i="5"/>
  <c r="AL207" i="5" s="1"/>
  <c r="AT207" i="5" s="1"/>
  <c r="AH207" i="5"/>
  <c r="AP207" i="5" s="1"/>
  <c r="AU207" i="5"/>
  <c r="AW207" i="5" s="1"/>
  <c r="AI207" i="5"/>
  <c r="AQ207" i="5" s="1"/>
  <c r="AX207" i="5"/>
  <c r="AF208" i="5"/>
  <c r="AN208" i="5" s="1"/>
  <c r="AJ208" i="5"/>
  <c r="AR208" i="5" s="1"/>
  <c r="F209" i="5"/>
  <c r="AD207" i="4"/>
  <c r="AV207" i="4"/>
  <c r="U209" i="4"/>
  <c r="N207" i="4"/>
  <c r="AE207" i="4"/>
  <c r="AM207" i="4" s="1"/>
  <c r="O207" i="4"/>
  <c r="AH207" i="4"/>
  <c r="AP207" i="4" s="1"/>
  <c r="AU207" i="4"/>
  <c r="AW207" i="4" s="1"/>
  <c r="AI207" i="4"/>
  <c r="AQ207" i="4" s="1"/>
  <c r="AX207" i="4"/>
  <c r="AF208" i="4"/>
  <c r="AN208" i="4" s="1"/>
  <c r="AJ208" i="4"/>
  <c r="AR208" i="4" s="1"/>
  <c r="F209" i="4"/>
  <c r="BR208" i="3"/>
  <c r="BU208" i="3"/>
  <c r="S209" i="3"/>
  <c r="BS208" i="3"/>
  <c r="AX207" i="3"/>
  <c r="BV207" i="3" s="1"/>
  <c r="BQ207" i="3"/>
  <c r="CI206" i="3"/>
  <c r="AF206" i="3"/>
  <c r="AL206" i="3" s="1"/>
  <c r="CJ206" i="3"/>
  <c r="AR207" i="3"/>
  <c r="AY207" i="3"/>
  <c r="BE207" i="3" s="1"/>
  <c r="BK207" i="3"/>
  <c r="BW207" i="3" s="1"/>
  <c r="CC207" i="3" s="1"/>
  <c r="BA207" i="3"/>
  <c r="BG207" i="3" s="1"/>
  <c r="BM207" i="3"/>
  <c r="BY207" i="3" s="1"/>
  <c r="CE207" i="3" s="1"/>
  <c r="BC207" i="3"/>
  <c r="BI207" i="3" s="1"/>
  <c r="BO207" i="3"/>
  <c r="CA207" i="3" s="1"/>
  <c r="CG207" i="3" s="1"/>
  <c r="M207" i="3"/>
  <c r="AA207" i="3"/>
  <c r="AG207" i="3" s="1"/>
  <c r="BB207" i="3"/>
  <c r="BH207" i="3" s="1"/>
  <c r="BN207" i="3"/>
  <c r="BZ207" i="3" s="1"/>
  <c r="CF207" i="3" s="1"/>
  <c r="AZ207" i="3"/>
  <c r="BF207" i="3" s="1"/>
  <c r="BL207" i="3"/>
  <c r="BX207" i="3" s="1"/>
  <c r="CD207" i="3" s="1"/>
  <c r="AB208" i="3"/>
  <c r="AH208" i="3" s="1"/>
  <c r="AD208" i="3"/>
  <c r="AJ208" i="3" s="1"/>
  <c r="AC208" i="3"/>
  <c r="AI208" i="3" s="1"/>
  <c r="F209" i="3"/>
  <c r="BD206" i="3"/>
  <c r="BJ206" i="3" s="1"/>
  <c r="BP206" i="3"/>
  <c r="CB206" i="3" s="1"/>
  <c r="CH206" i="3" s="1"/>
  <c r="AX207" i="2"/>
  <c r="BV207" i="2" s="1"/>
  <c r="BQ207" i="2"/>
  <c r="BT208" i="2"/>
  <c r="S209" i="2"/>
  <c r="BS208" i="2"/>
  <c r="BU208" i="2"/>
  <c r="BR208" i="2"/>
  <c r="CI206" i="2"/>
  <c r="AF206" i="2"/>
  <c r="AL206" i="2" s="1"/>
  <c r="AR207" i="2"/>
  <c r="AY207" i="2"/>
  <c r="BE207" i="2" s="1"/>
  <c r="BK207" i="2"/>
  <c r="BW207" i="2" s="1"/>
  <c r="CC207" i="2" s="1"/>
  <c r="BA207" i="2"/>
  <c r="BG207" i="2" s="1"/>
  <c r="BM207" i="2"/>
  <c r="BY207" i="2" s="1"/>
  <c r="CE207" i="2" s="1"/>
  <c r="F209" i="2"/>
  <c r="M207" i="2"/>
  <c r="AA207" i="2"/>
  <c r="AG207" i="2" s="1"/>
  <c r="AZ207" i="2"/>
  <c r="BF207" i="2" s="1"/>
  <c r="BL207" i="2"/>
  <c r="BX207" i="2" s="1"/>
  <c r="CD207" i="2" s="1"/>
  <c r="BB207" i="2"/>
  <c r="BH207" i="2" s="1"/>
  <c r="BN207" i="2"/>
  <c r="BZ207" i="2" s="1"/>
  <c r="CF207" i="2" s="1"/>
  <c r="BC207" i="2"/>
  <c r="BI207" i="2" s="1"/>
  <c r="BO207" i="2"/>
  <c r="BD206" i="2"/>
  <c r="BJ206" i="2" s="1"/>
  <c r="BP206" i="2"/>
  <c r="CB206" i="2" s="1"/>
  <c r="CH206" i="2" s="1"/>
  <c r="AX207" i="1"/>
  <c r="BQ207" i="1"/>
  <c r="BR208" i="1"/>
  <c r="BS208" i="1"/>
  <c r="BT208" i="1"/>
  <c r="BU208" i="1"/>
  <c r="S209" i="1"/>
  <c r="AF206" i="1"/>
  <c r="AL206" i="1" s="1"/>
  <c r="BD206" i="1"/>
  <c r="BJ206" i="1" s="1"/>
  <c r="BP206" i="1"/>
  <c r="M207" i="1"/>
  <c r="AA207" i="1"/>
  <c r="AG207" i="1" s="1"/>
  <c r="AR207" i="1"/>
  <c r="AY207" i="1"/>
  <c r="BE207" i="1" s="1"/>
  <c r="BK207" i="1"/>
  <c r="BW207" i="1" s="1"/>
  <c r="CC207" i="1" s="1"/>
  <c r="AZ207" i="1"/>
  <c r="BF207" i="1" s="1"/>
  <c r="BL207" i="1"/>
  <c r="BX207" i="1" s="1"/>
  <c r="CD207" i="1" s="1"/>
  <c r="BA207" i="1"/>
  <c r="BG207" i="1" s="1"/>
  <c r="BM207" i="1"/>
  <c r="BY207" i="1" s="1"/>
  <c r="CE207" i="1" s="1"/>
  <c r="BB207" i="1"/>
  <c r="BH207" i="1" s="1"/>
  <c r="BN207" i="1"/>
  <c r="BZ207" i="1" s="1"/>
  <c r="CF207" i="1" s="1"/>
  <c r="BC207" i="1"/>
  <c r="BI207" i="1" s="1"/>
  <c r="BO207" i="1"/>
  <c r="CA207" i="1" s="1"/>
  <c r="CG207" i="1" s="1"/>
  <c r="AB208" i="1"/>
  <c r="AH208" i="1" s="1"/>
  <c r="AC208" i="1"/>
  <c r="AI208" i="1" s="1"/>
  <c r="AD208" i="1"/>
  <c r="AJ208" i="1" s="1"/>
  <c r="AE208" i="1"/>
  <c r="AK208" i="1" s="1"/>
  <c r="F209" i="1"/>
  <c r="BT207" i="7"/>
  <c r="BS207" i="3"/>
  <c r="AC207" i="6"/>
  <c r="AZ206" i="6"/>
  <c r="AK206" i="6"/>
  <c r="AS206" i="6" s="1"/>
  <c r="AL206" i="6"/>
  <c r="AT206" i="6" s="1"/>
  <c r="AW206" i="6"/>
  <c r="AG207" i="6"/>
  <c r="AO207" i="6" s="1"/>
  <c r="AF207" i="6"/>
  <c r="AN207" i="6" s="1"/>
  <c r="AC207" i="4"/>
  <c r="Z207" i="3"/>
  <c r="Z207" i="2"/>
  <c r="BU207" i="2"/>
  <c r="BX206" i="2"/>
  <c r="CD206" i="2" s="1"/>
  <c r="AC207" i="2"/>
  <c r="AI207" i="2" s="1"/>
  <c r="AE207" i="2"/>
  <c r="AK207" i="2" s="1"/>
  <c r="BW206" i="2"/>
  <c r="CC206" i="2" s="1"/>
  <c r="BV206" i="1"/>
  <c r="Z207" i="1"/>
  <c r="BR207" i="8"/>
  <c r="AY207" i="6"/>
  <c r="BX206" i="3"/>
  <c r="CD206" i="3" s="1"/>
  <c r="CA206" i="3"/>
  <c r="CG206" i="3" s="1"/>
  <c r="AW206" i="9"/>
  <c r="BI206" i="9" s="1"/>
  <c r="BW206" i="9"/>
  <c r="BS207" i="8"/>
  <c r="AK207" i="8"/>
  <c r="AK207" i="7"/>
  <c r="AY207" i="5"/>
  <c r="AZ206" i="5"/>
  <c r="AY207" i="4"/>
  <c r="AG207" i="4"/>
  <c r="AO207" i="4" s="1"/>
  <c r="AJ207" i="4"/>
  <c r="AR207" i="4" s="1"/>
  <c r="CB205" i="1"/>
  <c r="CH205" i="1" s="1"/>
  <c r="AK207" i="9"/>
  <c r="BW206" i="7"/>
  <c r="AW206" i="7"/>
  <c r="BI206" i="7" s="1"/>
  <c r="AK206" i="4"/>
  <c r="AS206" i="4" s="1"/>
  <c r="AZ206" i="4"/>
  <c r="BU207" i="3"/>
  <c r="BS207" i="2"/>
  <c r="BT207" i="8"/>
  <c r="AC207" i="5"/>
  <c r="AZ207" i="4" l="1"/>
  <c r="AL207" i="4"/>
  <c r="AT207" i="4" s="1"/>
  <c r="BR209" i="9"/>
  <c r="BP209" i="9"/>
  <c r="BS209" i="9"/>
  <c r="Y210" i="9"/>
  <c r="AL208" i="9"/>
  <c r="BQ208" i="9"/>
  <c r="AW207" i="9"/>
  <c r="BI207" i="9" s="1"/>
  <c r="AR208" i="9"/>
  <c r="BD208" i="9" s="1"/>
  <c r="BK208" i="9"/>
  <c r="BU208" i="9" s="1"/>
  <c r="AV208" i="9"/>
  <c r="BH208" i="9" s="1"/>
  <c r="BO208" i="9"/>
  <c r="AP209" i="9"/>
  <c r="BB209" i="9" s="1"/>
  <c r="AQ209" i="9"/>
  <c r="BC209" i="9" s="1"/>
  <c r="AO209" i="9"/>
  <c r="BA209" i="9" s="1"/>
  <c r="F210" i="9"/>
  <c r="AT208" i="9"/>
  <c r="BF208" i="9" s="1"/>
  <c r="BM208" i="9"/>
  <c r="BW208" i="9" s="1"/>
  <c r="AU208" i="9"/>
  <c r="BG208" i="9" s="1"/>
  <c r="BN208" i="9"/>
  <c r="BX208" i="9" s="1"/>
  <c r="AN208" i="9"/>
  <c r="AZ208" i="9" s="1"/>
  <c r="R208" i="9"/>
  <c r="S208" i="9"/>
  <c r="AX208" i="9" s="1"/>
  <c r="BJ208" i="9" s="1"/>
  <c r="AS208" i="9"/>
  <c r="BE208" i="9" s="1"/>
  <c r="BL208" i="9"/>
  <c r="BV208" i="9" s="1"/>
  <c r="BQ208" i="8"/>
  <c r="AL208" i="8"/>
  <c r="BR209" i="8"/>
  <c r="Y210" i="8"/>
  <c r="BK208" i="8"/>
  <c r="AR208" i="8"/>
  <c r="BD208" i="8" s="1"/>
  <c r="R208" i="8"/>
  <c r="AW208" i="8" s="1"/>
  <c r="BI208" i="8" s="1"/>
  <c r="AN208" i="8"/>
  <c r="AZ208" i="8" s="1"/>
  <c r="S208" i="8"/>
  <c r="AX208" i="8" s="1"/>
  <c r="BJ208" i="8" s="1"/>
  <c r="BL208" i="8"/>
  <c r="BV208" i="8" s="1"/>
  <c r="AS208" i="8"/>
  <c r="BE208" i="8" s="1"/>
  <c r="AP209" i="8"/>
  <c r="BB209" i="8" s="1"/>
  <c r="AQ209" i="8"/>
  <c r="BC209" i="8" s="1"/>
  <c r="AO209" i="8"/>
  <c r="BA209" i="8" s="1"/>
  <c r="F210" i="8"/>
  <c r="AV208" i="8"/>
  <c r="BH208" i="8" s="1"/>
  <c r="BO208" i="8"/>
  <c r="BY208" i="8" s="1"/>
  <c r="AU208" i="8"/>
  <c r="BG208" i="8" s="1"/>
  <c r="BN208" i="8"/>
  <c r="AT208" i="8"/>
  <c r="BF208" i="8" s="1"/>
  <c r="BM208" i="8"/>
  <c r="BW208" i="8" s="1"/>
  <c r="BP209" i="7"/>
  <c r="BS209" i="7"/>
  <c r="Y210" i="7"/>
  <c r="AK209" i="7"/>
  <c r="BT209" i="7"/>
  <c r="AL208" i="7"/>
  <c r="BQ208" i="7"/>
  <c r="R208" i="7"/>
  <c r="AN208" i="7"/>
  <c r="AZ208" i="7" s="1"/>
  <c r="AT208" i="7"/>
  <c r="BF208" i="7" s="1"/>
  <c r="BM208" i="7"/>
  <c r="S208" i="7"/>
  <c r="AX208" i="7" s="1"/>
  <c r="BJ208" i="7" s="1"/>
  <c r="AS208" i="7"/>
  <c r="BE208" i="7" s="1"/>
  <c r="BL208" i="7"/>
  <c r="BV208" i="7" s="1"/>
  <c r="AQ209" i="7"/>
  <c r="BC209" i="7" s="1"/>
  <c r="F210" i="7"/>
  <c r="AM209" i="7"/>
  <c r="AY209" i="7" s="1"/>
  <c r="AP209" i="7"/>
  <c r="BB209" i="7" s="1"/>
  <c r="AO209" i="7"/>
  <c r="BA209" i="7" s="1"/>
  <c r="AA424" i="7"/>
  <c r="AM208" i="7"/>
  <c r="AY208" i="7" s="1"/>
  <c r="BN208" i="7"/>
  <c r="AU208" i="7"/>
  <c r="BG208" i="7" s="1"/>
  <c r="BK208" i="7"/>
  <c r="AR208" i="7"/>
  <c r="BD208" i="7" s="1"/>
  <c r="AV208" i="7"/>
  <c r="BH208" i="7" s="1"/>
  <c r="BO208" i="7"/>
  <c r="AD208" i="6"/>
  <c r="AV208" i="6"/>
  <c r="U210" i="6"/>
  <c r="AC209" i="6"/>
  <c r="AI208" i="6"/>
  <c r="AQ208" i="6" s="1"/>
  <c r="AX208" i="6"/>
  <c r="N208" i="6"/>
  <c r="AE208" i="6"/>
  <c r="AM208" i="6" s="1"/>
  <c r="AU208" i="6"/>
  <c r="AH208" i="6"/>
  <c r="AP208" i="6" s="1"/>
  <c r="O208" i="6"/>
  <c r="F210" i="6"/>
  <c r="AD208" i="5"/>
  <c r="AV208" i="5"/>
  <c r="U210" i="5"/>
  <c r="AK207" i="5"/>
  <c r="AS207" i="5" s="1"/>
  <c r="N208" i="5"/>
  <c r="AE208" i="5"/>
  <c r="AM208" i="5" s="1"/>
  <c r="O208" i="5"/>
  <c r="AH208" i="5"/>
  <c r="AP208" i="5" s="1"/>
  <c r="AU208" i="5"/>
  <c r="AW208" i="5" s="1"/>
  <c r="AI208" i="5"/>
  <c r="AQ208" i="5" s="1"/>
  <c r="AX208" i="5"/>
  <c r="AF209" i="5"/>
  <c r="AN209" i="5" s="1"/>
  <c r="AG209" i="5"/>
  <c r="AO209" i="5" s="1"/>
  <c r="AJ209" i="5"/>
  <c r="AR209" i="5" s="1"/>
  <c r="F210" i="5"/>
  <c r="AD208" i="4"/>
  <c r="AV208" i="4"/>
  <c r="U210" i="4"/>
  <c r="AK207" i="4"/>
  <c r="AS207" i="4" s="1"/>
  <c r="N208" i="4"/>
  <c r="AE208" i="4"/>
  <c r="AM208" i="4" s="1"/>
  <c r="O208" i="4"/>
  <c r="AL208" i="4" s="1"/>
  <c r="AT208" i="4" s="1"/>
  <c r="AH208" i="4"/>
  <c r="AP208" i="4" s="1"/>
  <c r="AU208" i="4"/>
  <c r="AW208" i="4" s="1"/>
  <c r="AI208" i="4"/>
  <c r="AQ208" i="4" s="1"/>
  <c r="AX208" i="4"/>
  <c r="AF209" i="4"/>
  <c r="AN209" i="4" s="1"/>
  <c r="AG209" i="4"/>
  <c r="AO209" i="4" s="1"/>
  <c r="AJ209" i="4"/>
  <c r="AR209" i="4" s="1"/>
  <c r="F210" i="4"/>
  <c r="BQ208" i="3"/>
  <c r="AX208" i="3"/>
  <c r="S210" i="3"/>
  <c r="BR209" i="3"/>
  <c r="BU209" i="3"/>
  <c r="BT209" i="3"/>
  <c r="BP207" i="3"/>
  <c r="CB207" i="3" s="1"/>
  <c r="CH207" i="3" s="1"/>
  <c r="BD207" i="3"/>
  <c r="BJ207" i="3" s="1"/>
  <c r="AF207" i="3"/>
  <c r="AL207" i="3" s="1"/>
  <c r="CI207" i="3"/>
  <c r="CJ207" i="3"/>
  <c r="BA208" i="3"/>
  <c r="BG208" i="3" s="1"/>
  <c r="BM208" i="3"/>
  <c r="BY208" i="3" s="1"/>
  <c r="CE208" i="3" s="1"/>
  <c r="AR208" i="3"/>
  <c r="AY208" i="3"/>
  <c r="BE208" i="3" s="1"/>
  <c r="BK208" i="3"/>
  <c r="BW208" i="3" s="1"/>
  <c r="CC208" i="3" s="1"/>
  <c r="BB208" i="3"/>
  <c r="BH208" i="3" s="1"/>
  <c r="BN208" i="3"/>
  <c r="AA208" i="3"/>
  <c r="AG208" i="3" s="1"/>
  <c r="M208" i="3"/>
  <c r="AB209" i="3"/>
  <c r="AH209" i="3" s="1"/>
  <c r="AE209" i="3"/>
  <c r="AK209" i="3" s="1"/>
  <c r="AC209" i="3"/>
  <c r="AI209" i="3" s="1"/>
  <c r="F210" i="3"/>
  <c r="AD209" i="3"/>
  <c r="AJ209" i="3" s="1"/>
  <c r="BL208" i="3"/>
  <c r="BX208" i="3" s="1"/>
  <c r="CD208" i="3" s="1"/>
  <c r="AZ208" i="3"/>
  <c r="BF208" i="3" s="1"/>
  <c r="BC208" i="3"/>
  <c r="BI208" i="3" s="1"/>
  <c r="BO208" i="3"/>
  <c r="CA208" i="3" s="1"/>
  <c r="CG208" i="3" s="1"/>
  <c r="AX208" i="2"/>
  <c r="BQ208" i="2"/>
  <c r="BS209" i="2"/>
  <c r="S210" i="2"/>
  <c r="Z209" i="2"/>
  <c r="BU209" i="2"/>
  <c r="BD207" i="2"/>
  <c r="BJ207" i="2" s="1"/>
  <c r="BP207" i="2"/>
  <c r="CB207" i="2" s="1"/>
  <c r="CH207" i="2" s="1"/>
  <c r="BL208" i="2"/>
  <c r="BX208" i="2" s="1"/>
  <c r="CD208" i="2" s="1"/>
  <c r="AZ208" i="2"/>
  <c r="BF208" i="2" s="1"/>
  <c r="AC209" i="2"/>
  <c r="AI209" i="2" s="1"/>
  <c r="AE209" i="2"/>
  <c r="AK209" i="2" s="1"/>
  <c r="F210" i="2"/>
  <c r="BK208" i="2"/>
  <c r="AR208" i="2"/>
  <c r="AY208" i="2"/>
  <c r="BE208" i="2" s="1"/>
  <c r="BC208" i="2"/>
  <c r="BI208" i="2" s="1"/>
  <c r="BO208" i="2"/>
  <c r="CA208" i="2" s="1"/>
  <c r="CG208" i="2" s="1"/>
  <c r="AA208" i="2"/>
  <c r="AG208" i="2" s="1"/>
  <c r="M208" i="2"/>
  <c r="BA208" i="2"/>
  <c r="BG208" i="2" s="1"/>
  <c r="BM208" i="2"/>
  <c r="BY208" i="2" s="1"/>
  <c r="CE208" i="2" s="1"/>
  <c r="BB208" i="2"/>
  <c r="BH208" i="2" s="1"/>
  <c r="BN208" i="2"/>
  <c r="BZ208" i="2" s="1"/>
  <c r="CF208" i="2" s="1"/>
  <c r="AF207" i="2"/>
  <c r="AL207" i="2" s="1"/>
  <c r="CI207" i="2"/>
  <c r="AX208" i="1"/>
  <c r="BQ208" i="1"/>
  <c r="BR209" i="1"/>
  <c r="BS209" i="1"/>
  <c r="BT209" i="1"/>
  <c r="BU209" i="1"/>
  <c r="S210" i="1"/>
  <c r="BD207" i="1"/>
  <c r="BJ207" i="1" s="1"/>
  <c r="BP207" i="1"/>
  <c r="M208" i="1"/>
  <c r="AA208" i="1"/>
  <c r="AG208" i="1" s="1"/>
  <c r="AR208" i="1"/>
  <c r="AY208" i="1"/>
  <c r="BE208" i="1" s="1"/>
  <c r="BK208" i="1"/>
  <c r="BW208" i="1" s="1"/>
  <c r="CC208" i="1" s="1"/>
  <c r="AZ208" i="1"/>
  <c r="BF208" i="1" s="1"/>
  <c r="BL208" i="1"/>
  <c r="BX208" i="1" s="1"/>
  <c r="CD208" i="1" s="1"/>
  <c r="BA208" i="1"/>
  <c r="BG208" i="1" s="1"/>
  <c r="BM208" i="1"/>
  <c r="BY208" i="1" s="1"/>
  <c r="CE208" i="1" s="1"/>
  <c r="BB208" i="1"/>
  <c r="BH208" i="1" s="1"/>
  <c r="BN208" i="1"/>
  <c r="BZ208" i="1" s="1"/>
  <c r="CF208" i="1" s="1"/>
  <c r="BC208" i="1"/>
  <c r="BI208" i="1" s="1"/>
  <c r="BO208" i="1"/>
  <c r="CA208" i="1" s="1"/>
  <c r="CG208" i="1" s="1"/>
  <c r="AB209" i="1"/>
  <c r="AH209" i="1" s="1"/>
  <c r="AC209" i="1"/>
  <c r="AI209" i="1" s="1"/>
  <c r="AD209" i="1"/>
  <c r="AJ209" i="1" s="1"/>
  <c r="AE209" i="1"/>
  <c r="AK209" i="1" s="1"/>
  <c r="F210" i="1"/>
  <c r="BW207" i="8"/>
  <c r="AW207" i="8"/>
  <c r="BI207" i="8" s="1"/>
  <c r="AK208" i="7"/>
  <c r="AY208" i="6"/>
  <c r="AY208" i="4"/>
  <c r="BT208" i="3"/>
  <c r="AZ207" i="6"/>
  <c r="AK207" i="6"/>
  <c r="AS207" i="6" s="1"/>
  <c r="AL207" i="6"/>
  <c r="AT207" i="6" s="1"/>
  <c r="AG208" i="6"/>
  <c r="AO208" i="6" s="1"/>
  <c r="AJ208" i="6"/>
  <c r="AR208" i="6" s="1"/>
  <c r="AF208" i="6"/>
  <c r="AN208" i="6" s="1"/>
  <c r="AC208" i="5"/>
  <c r="AD208" i="2"/>
  <c r="AJ208" i="2" s="1"/>
  <c r="AE208" i="2"/>
  <c r="AK208" i="2" s="1"/>
  <c r="AB208" i="2"/>
  <c r="AH208" i="2" s="1"/>
  <c r="AC208" i="2"/>
  <c r="AI208" i="2" s="1"/>
  <c r="CA207" i="2"/>
  <c r="CG207" i="2" s="1"/>
  <c r="BV207" i="1"/>
  <c r="Z208" i="1"/>
  <c r="CB206" i="1"/>
  <c r="CH206" i="1" s="1"/>
  <c r="AF207" i="1"/>
  <c r="AL207" i="1" s="1"/>
  <c r="AG208" i="4"/>
  <c r="AO208" i="4" s="1"/>
  <c r="Z208" i="3"/>
  <c r="AK208" i="9"/>
  <c r="AC208" i="6"/>
  <c r="AY208" i="5"/>
  <c r="AG208" i="5"/>
  <c r="AO208" i="5" s="1"/>
  <c r="BX207" i="8"/>
  <c r="BP208" i="7"/>
  <c r="BS208" i="8"/>
  <c r="BS208" i="7"/>
  <c r="BY207" i="8"/>
  <c r="AW207" i="7"/>
  <c r="BI207" i="7" s="1"/>
  <c r="BY207" i="7"/>
  <c r="AC208" i="4"/>
  <c r="BT208" i="9"/>
  <c r="BP208" i="8"/>
  <c r="BT208" i="7"/>
  <c r="BR208" i="7"/>
  <c r="AZ207" i="5"/>
  <c r="AE208" i="3"/>
  <c r="AK208" i="3" s="1"/>
  <c r="Z208" i="2"/>
  <c r="AL208" i="5" l="1"/>
  <c r="AT208" i="5" s="1"/>
  <c r="BT210" i="9"/>
  <c r="AK210" i="9"/>
  <c r="BP210" i="9"/>
  <c r="BR210" i="9"/>
  <c r="Y211" i="9"/>
  <c r="BQ209" i="9"/>
  <c r="AL209" i="9"/>
  <c r="R209" i="9"/>
  <c r="AN209" i="9"/>
  <c r="AZ209" i="9" s="1"/>
  <c r="BK209" i="9"/>
  <c r="BU209" i="9" s="1"/>
  <c r="AR209" i="9"/>
  <c r="BD209" i="9" s="1"/>
  <c r="S209" i="9"/>
  <c r="AS209" i="9"/>
  <c r="BE209" i="9" s="1"/>
  <c r="BL209" i="9"/>
  <c r="BV209" i="9" s="1"/>
  <c r="AA424" i="9"/>
  <c r="AM209" i="9"/>
  <c r="AY209" i="9" s="1"/>
  <c r="AU209" i="9"/>
  <c r="BG209" i="9" s="1"/>
  <c r="BN209" i="9"/>
  <c r="BX209" i="9" s="1"/>
  <c r="AT209" i="9"/>
  <c r="BF209" i="9" s="1"/>
  <c r="BM209" i="9"/>
  <c r="BW209" i="9" s="1"/>
  <c r="BO209" i="9"/>
  <c r="AV209" i="9"/>
  <c r="BH209" i="9" s="1"/>
  <c r="AP210" i="9"/>
  <c r="BB210" i="9" s="1"/>
  <c r="AO210" i="9"/>
  <c r="BA210" i="9" s="1"/>
  <c r="F211" i="9"/>
  <c r="AQ210" i="9"/>
  <c r="BC210" i="9" s="1"/>
  <c r="BR210" i="8"/>
  <c r="BS210" i="8"/>
  <c r="Y211" i="8"/>
  <c r="BQ209" i="8"/>
  <c r="AL209" i="8"/>
  <c r="R209" i="8"/>
  <c r="AN209" i="8"/>
  <c r="AZ209" i="8" s="1"/>
  <c r="AT209" i="8"/>
  <c r="BF209" i="8" s="1"/>
  <c r="BM209" i="8"/>
  <c r="BW209" i="8" s="1"/>
  <c r="AV209" i="8"/>
  <c r="BH209" i="8" s="1"/>
  <c r="BO209" i="8"/>
  <c r="AA424" i="8"/>
  <c r="AM209" i="8"/>
  <c r="AY209" i="8" s="1"/>
  <c r="S209" i="8"/>
  <c r="AX209" i="8" s="1"/>
  <c r="BJ209" i="8" s="1"/>
  <c r="AS209" i="8"/>
  <c r="BE209" i="8" s="1"/>
  <c r="BL209" i="8"/>
  <c r="BV209" i="8" s="1"/>
  <c r="BN209" i="8"/>
  <c r="AU209" i="8"/>
  <c r="BG209" i="8" s="1"/>
  <c r="AO210" i="8"/>
  <c r="BA210" i="8" s="1"/>
  <c r="AQ210" i="8"/>
  <c r="BC210" i="8" s="1"/>
  <c r="AP210" i="8"/>
  <c r="BB210" i="8" s="1"/>
  <c r="F211" i="8"/>
  <c r="AR209" i="8"/>
  <c r="BD209" i="8" s="1"/>
  <c r="BK209" i="8"/>
  <c r="BR210" i="7"/>
  <c r="BT210" i="7"/>
  <c r="BP210" i="7"/>
  <c r="Y211" i="7"/>
  <c r="BQ209" i="7"/>
  <c r="AL209" i="7"/>
  <c r="AW208" i="7"/>
  <c r="BI208" i="7" s="1"/>
  <c r="R209" i="7"/>
  <c r="AN209" i="7"/>
  <c r="AZ209" i="7" s="1"/>
  <c r="AR209" i="7"/>
  <c r="BD209" i="7" s="1"/>
  <c r="BK209" i="7"/>
  <c r="BU209" i="7" s="1"/>
  <c r="AU209" i="7"/>
  <c r="BG209" i="7" s="1"/>
  <c r="BN209" i="7"/>
  <c r="BX209" i="7" s="1"/>
  <c r="AO210" i="7"/>
  <c r="BA210" i="7" s="1"/>
  <c r="F211" i="7"/>
  <c r="AP210" i="7"/>
  <c r="BB210" i="7" s="1"/>
  <c r="AQ210" i="7"/>
  <c r="BC210" i="7" s="1"/>
  <c r="S209" i="7"/>
  <c r="AX209" i="7" s="1"/>
  <c r="BJ209" i="7" s="1"/>
  <c r="AS209" i="7"/>
  <c r="BE209" i="7" s="1"/>
  <c r="BL209" i="7"/>
  <c r="BV209" i="7" s="1"/>
  <c r="AV209" i="7"/>
  <c r="BH209" i="7" s="1"/>
  <c r="BO209" i="7"/>
  <c r="BY209" i="7" s="1"/>
  <c r="BM209" i="7"/>
  <c r="AT209" i="7"/>
  <c r="BF209" i="7" s="1"/>
  <c r="AC210" i="6"/>
  <c r="U211" i="6"/>
  <c r="AV209" i="6"/>
  <c r="AD209" i="6"/>
  <c r="Y424" i="6"/>
  <c r="AA424" i="6"/>
  <c r="AK208" i="6"/>
  <c r="AS208" i="6" s="1"/>
  <c r="AH209" i="6"/>
  <c r="AP209" i="6" s="1"/>
  <c r="O209" i="6"/>
  <c r="AU209" i="6"/>
  <c r="N209" i="6"/>
  <c r="AB424" i="6" s="1"/>
  <c r="AE209" i="6"/>
  <c r="AM209" i="6" s="1"/>
  <c r="AI209" i="6"/>
  <c r="AQ209" i="6" s="1"/>
  <c r="AX209" i="6"/>
  <c r="F211" i="6"/>
  <c r="AD209" i="5"/>
  <c r="AV209" i="5"/>
  <c r="U211" i="5"/>
  <c r="N209" i="5"/>
  <c r="AE209" i="5"/>
  <c r="AM209" i="5" s="1"/>
  <c r="O209" i="5"/>
  <c r="AH209" i="5"/>
  <c r="AP209" i="5" s="1"/>
  <c r="AU209" i="5"/>
  <c r="AW209" i="5" s="1"/>
  <c r="AI209" i="5"/>
  <c r="AQ209" i="5" s="1"/>
  <c r="AX209" i="5"/>
  <c r="AF210" i="5"/>
  <c r="AN210" i="5" s="1"/>
  <c r="AG210" i="5"/>
  <c r="AO210" i="5" s="1"/>
  <c r="AJ210" i="5"/>
  <c r="AR210" i="5" s="1"/>
  <c r="F211" i="5"/>
  <c r="AD209" i="4"/>
  <c r="AV209" i="4"/>
  <c r="U211" i="4"/>
  <c r="N209" i="4"/>
  <c r="AE209" i="4"/>
  <c r="AM209" i="4" s="1"/>
  <c r="O209" i="4"/>
  <c r="AH209" i="4"/>
  <c r="AP209" i="4" s="1"/>
  <c r="AU209" i="4"/>
  <c r="AW209" i="4" s="1"/>
  <c r="AI209" i="4"/>
  <c r="AQ209" i="4" s="1"/>
  <c r="AX209" i="4"/>
  <c r="AF210" i="4"/>
  <c r="AN210" i="4" s="1"/>
  <c r="F211" i="4"/>
  <c r="BR210" i="3"/>
  <c r="S211" i="3"/>
  <c r="BS210" i="3"/>
  <c r="BQ209" i="3"/>
  <c r="AX209" i="3"/>
  <c r="BD208" i="3"/>
  <c r="BJ208" i="3" s="1"/>
  <c r="BP208" i="3"/>
  <c r="CJ208" i="3"/>
  <c r="CI208" i="3"/>
  <c r="AF208" i="3"/>
  <c r="AL208" i="3" s="1"/>
  <c r="AR209" i="3"/>
  <c r="AY209" i="3"/>
  <c r="BE209" i="3" s="1"/>
  <c r="BK209" i="3"/>
  <c r="BW209" i="3" s="1"/>
  <c r="CC209" i="3" s="1"/>
  <c r="AE210" i="3"/>
  <c r="AK210" i="3" s="1"/>
  <c r="AD210" i="3"/>
  <c r="AJ210" i="3" s="1"/>
  <c r="F211" i="3"/>
  <c r="AC210" i="3"/>
  <c r="AI210" i="3" s="1"/>
  <c r="AB210" i="3"/>
  <c r="AH210" i="3" s="1"/>
  <c r="BA209" i="3"/>
  <c r="BG209" i="3" s="1"/>
  <c r="BM209" i="3"/>
  <c r="BC209" i="3"/>
  <c r="BI209" i="3" s="1"/>
  <c r="BO209" i="3"/>
  <c r="CA209" i="3" s="1"/>
  <c r="CG209" i="3" s="1"/>
  <c r="M209" i="3"/>
  <c r="AA209" i="3"/>
  <c r="AG209" i="3" s="1"/>
  <c r="AZ209" i="3"/>
  <c r="BF209" i="3" s="1"/>
  <c r="BL209" i="3"/>
  <c r="BX209" i="3" s="1"/>
  <c r="CD209" i="3" s="1"/>
  <c r="BN209" i="3"/>
  <c r="BZ209" i="3" s="1"/>
  <c r="CF209" i="3" s="1"/>
  <c r="BB209" i="3"/>
  <c r="BH209" i="3" s="1"/>
  <c r="BR210" i="2"/>
  <c r="BU210" i="2"/>
  <c r="S211" i="2"/>
  <c r="BS210" i="2"/>
  <c r="BQ209" i="2"/>
  <c r="AX209" i="2"/>
  <c r="BV209" i="2" s="1"/>
  <c r="BA209" i="2"/>
  <c r="BG209" i="2" s="1"/>
  <c r="BM209" i="2"/>
  <c r="BY209" i="2" s="1"/>
  <c r="CE209" i="2" s="1"/>
  <c r="AZ209" i="2"/>
  <c r="BF209" i="2" s="1"/>
  <c r="BL209" i="2"/>
  <c r="BX209" i="2" s="1"/>
  <c r="CD209" i="2" s="1"/>
  <c r="AY209" i="2"/>
  <c r="BE209" i="2" s="1"/>
  <c r="AR209" i="2"/>
  <c r="BK209" i="2"/>
  <c r="BW209" i="2" s="1"/>
  <c r="CC209" i="2" s="1"/>
  <c r="BC209" i="2"/>
  <c r="BI209" i="2" s="1"/>
  <c r="BO209" i="2"/>
  <c r="CA209" i="2" s="1"/>
  <c r="CG209" i="2" s="1"/>
  <c r="F211" i="2"/>
  <c r="M209" i="2"/>
  <c r="AA209" i="2"/>
  <c r="AG209" i="2" s="1"/>
  <c r="BB209" i="2"/>
  <c r="BH209" i="2" s="1"/>
  <c r="BN209" i="2"/>
  <c r="BP208" i="2"/>
  <c r="BD208" i="2"/>
  <c r="BJ208" i="2" s="1"/>
  <c r="V424" i="2"/>
  <c r="U424" i="2"/>
  <c r="AU424" i="2"/>
  <c r="X424" i="2"/>
  <c r="AW424" i="2"/>
  <c r="Y424" i="2"/>
  <c r="AT424" i="2"/>
  <c r="AV424" i="2"/>
  <c r="AS424" i="2"/>
  <c r="W424" i="2"/>
  <c r="CI208" i="2"/>
  <c r="AF208" i="2"/>
  <c r="AL208" i="2" s="1"/>
  <c r="AX209" i="1"/>
  <c r="BQ209" i="1"/>
  <c r="BR210" i="1"/>
  <c r="BS210" i="1"/>
  <c r="BT210" i="1"/>
  <c r="BU210" i="1"/>
  <c r="S211" i="1"/>
  <c r="BD208" i="1"/>
  <c r="BJ208" i="1" s="1"/>
  <c r="BP208" i="1"/>
  <c r="M209" i="1"/>
  <c r="AA209" i="1"/>
  <c r="AG209" i="1" s="1"/>
  <c r="AR209" i="1"/>
  <c r="AY209" i="1"/>
  <c r="BE209" i="1" s="1"/>
  <c r="BK209" i="1"/>
  <c r="BW209" i="1" s="1"/>
  <c r="CC209" i="1" s="1"/>
  <c r="AZ209" i="1"/>
  <c r="BF209" i="1" s="1"/>
  <c r="BL209" i="1"/>
  <c r="BX209" i="1" s="1"/>
  <c r="CD209" i="1" s="1"/>
  <c r="BA209" i="1"/>
  <c r="BG209" i="1" s="1"/>
  <c r="BM209" i="1"/>
  <c r="BY209" i="1" s="1"/>
  <c r="CE209" i="1" s="1"/>
  <c r="BB209" i="1"/>
  <c r="BH209" i="1" s="1"/>
  <c r="BN209" i="1"/>
  <c r="BZ209" i="1" s="1"/>
  <c r="CF209" i="1" s="1"/>
  <c r="BC209" i="1"/>
  <c r="BI209" i="1" s="1"/>
  <c r="BO209" i="1"/>
  <c r="CA209" i="1" s="1"/>
  <c r="CG209" i="1" s="1"/>
  <c r="AB210" i="1"/>
  <c r="AH210" i="1" s="1"/>
  <c r="AC210" i="1"/>
  <c r="AI210" i="1" s="1"/>
  <c r="AD210" i="1"/>
  <c r="AJ210" i="1" s="1"/>
  <c r="AE210" i="1"/>
  <c r="AK210" i="1" s="1"/>
  <c r="F211" i="1"/>
  <c r="AK209" i="9"/>
  <c r="BX208" i="8"/>
  <c r="AY209" i="6"/>
  <c r="AW208" i="6"/>
  <c r="AL208" i="6"/>
  <c r="AT208" i="6" s="1"/>
  <c r="AG209" i="6"/>
  <c r="AO209" i="6" s="1"/>
  <c r="AJ209" i="6"/>
  <c r="AR209" i="6" s="1"/>
  <c r="AF209" i="6"/>
  <c r="AN209" i="6" s="1"/>
  <c r="AC209" i="5"/>
  <c r="AY209" i="5"/>
  <c r="AK208" i="5"/>
  <c r="AS208" i="5" s="1"/>
  <c r="AZ208" i="5"/>
  <c r="BV208" i="3"/>
  <c r="BT209" i="2"/>
  <c r="AB209" i="2"/>
  <c r="AH209" i="2" s="1"/>
  <c r="AD209" i="2"/>
  <c r="AJ209" i="2" s="1"/>
  <c r="BW208" i="2"/>
  <c r="CC208" i="2" s="1"/>
  <c r="BV208" i="1"/>
  <c r="Z209" i="1"/>
  <c r="AW208" i="9"/>
  <c r="BI208" i="9" s="1"/>
  <c r="BU208" i="8"/>
  <c r="Z209" i="3"/>
  <c r="BZ208" i="3"/>
  <c r="CF208" i="3" s="1"/>
  <c r="AF208" i="1"/>
  <c r="AL208" i="1" s="1"/>
  <c r="BT209" i="8"/>
  <c r="AK209" i="8"/>
  <c r="BW208" i="7"/>
  <c r="BX208" i="7"/>
  <c r="BU208" i="7"/>
  <c r="BY208" i="7"/>
  <c r="AC209" i="4"/>
  <c r="AK208" i="4"/>
  <c r="AS208" i="4" s="1"/>
  <c r="AZ208" i="4"/>
  <c r="BS209" i="3"/>
  <c r="CB207" i="1"/>
  <c r="CH207" i="1" s="1"/>
  <c r="BT209" i="9"/>
  <c r="BY208" i="9"/>
  <c r="BP209" i="8"/>
  <c r="BS209" i="8"/>
  <c r="BR209" i="7"/>
  <c r="AZ208" i="6"/>
  <c r="BV208" i="2"/>
  <c r="BR209" i="2"/>
  <c r="AY209" i="4"/>
  <c r="AC424" i="9"/>
  <c r="AH424" i="9"/>
  <c r="AD424" i="9"/>
  <c r="AJ424" i="9"/>
  <c r="AB424" i="9"/>
  <c r="AF424" i="9"/>
  <c r="AG424" i="9"/>
  <c r="AI424" i="9"/>
  <c r="AE424" i="9"/>
  <c r="AL209" i="5" l="1"/>
  <c r="AT209" i="5" s="1"/>
  <c r="AL209" i="4"/>
  <c r="AT209" i="4" s="1"/>
  <c r="AL210" i="9"/>
  <c r="BQ210" i="9"/>
  <c r="BS211" i="9"/>
  <c r="Y212" i="9"/>
  <c r="AR210" i="9"/>
  <c r="BD210" i="9" s="1"/>
  <c r="BK210" i="9"/>
  <c r="BU210" i="9" s="1"/>
  <c r="BM210" i="9"/>
  <c r="BW210" i="9" s="1"/>
  <c r="AT210" i="9"/>
  <c r="BF210" i="9" s="1"/>
  <c r="AM210" i="9"/>
  <c r="AY210" i="9" s="1"/>
  <c r="S210" i="9"/>
  <c r="AX210" i="9" s="1"/>
  <c r="BJ210" i="9" s="1"/>
  <c r="BL210" i="9"/>
  <c r="BV210" i="9" s="1"/>
  <c r="AS210" i="9"/>
  <c r="BE210" i="9" s="1"/>
  <c r="BN210" i="9"/>
  <c r="AU210" i="9"/>
  <c r="BG210" i="9" s="1"/>
  <c r="AQ211" i="9"/>
  <c r="BC211" i="9" s="1"/>
  <c r="AO211" i="9"/>
  <c r="BA211" i="9" s="1"/>
  <c r="F212" i="9"/>
  <c r="AP211" i="9"/>
  <c r="BB211" i="9" s="1"/>
  <c r="AN210" i="9"/>
  <c r="AZ210" i="9" s="1"/>
  <c r="R210" i="9"/>
  <c r="BO210" i="9"/>
  <c r="BY210" i="9" s="1"/>
  <c r="AV210" i="9"/>
  <c r="BH210" i="9" s="1"/>
  <c r="BQ210" i="8"/>
  <c r="AL210" i="8"/>
  <c r="BT211" i="8"/>
  <c r="BP211" i="8"/>
  <c r="BR211" i="8"/>
  <c r="Y212" i="8"/>
  <c r="AH424" i="8"/>
  <c r="AE424" i="8"/>
  <c r="AB424" i="8"/>
  <c r="AI424" i="8"/>
  <c r="AC424" i="8"/>
  <c r="AG424" i="8"/>
  <c r="AF424" i="8"/>
  <c r="AD424" i="8"/>
  <c r="AJ424" i="8"/>
  <c r="AW209" i="8"/>
  <c r="BI209" i="8" s="1"/>
  <c r="BK210" i="8"/>
  <c r="AR210" i="8"/>
  <c r="BD210" i="8" s="1"/>
  <c r="AV210" i="8"/>
  <c r="BH210" i="8" s="1"/>
  <c r="BO210" i="8"/>
  <c r="AM210" i="8"/>
  <c r="AY210" i="8" s="1"/>
  <c r="S210" i="8"/>
  <c r="AX210" i="8" s="1"/>
  <c r="BJ210" i="8" s="1"/>
  <c r="AS210" i="8"/>
  <c r="BE210" i="8" s="1"/>
  <c r="BL210" i="8"/>
  <c r="BV210" i="8" s="1"/>
  <c r="AN210" i="8"/>
  <c r="AZ210" i="8" s="1"/>
  <c r="R210" i="8"/>
  <c r="BN210" i="8"/>
  <c r="BX210" i="8" s="1"/>
  <c r="AU210" i="8"/>
  <c r="BG210" i="8" s="1"/>
  <c r="AP211" i="8"/>
  <c r="BB211" i="8" s="1"/>
  <c r="F212" i="8"/>
  <c r="AQ211" i="8"/>
  <c r="BC211" i="8" s="1"/>
  <c r="AO211" i="8"/>
  <c r="BA211" i="8" s="1"/>
  <c r="AT210" i="8"/>
  <c r="BF210" i="8" s="1"/>
  <c r="BM210" i="8"/>
  <c r="BW210" i="8" s="1"/>
  <c r="AL210" i="7"/>
  <c r="BQ210" i="7"/>
  <c r="BS211" i="7"/>
  <c r="Y212" i="7"/>
  <c r="BR211" i="7"/>
  <c r="BT211" i="7"/>
  <c r="AR210" i="7"/>
  <c r="BD210" i="7" s="1"/>
  <c r="BK210" i="7"/>
  <c r="BU210" i="7" s="1"/>
  <c r="AM211" i="7"/>
  <c r="AY211" i="7" s="1"/>
  <c r="AP211" i="7"/>
  <c r="BB211" i="7" s="1"/>
  <c r="F212" i="7"/>
  <c r="AO211" i="7"/>
  <c r="BA211" i="7" s="1"/>
  <c r="AQ211" i="7"/>
  <c r="BC211" i="7" s="1"/>
  <c r="AM210" i="7"/>
  <c r="AY210" i="7" s="1"/>
  <c r="AS210" i="7"/>
  <c r="BE210" i="7" s="1"/>
  <c r="S210" i="7"/>
  <c r="AX210" i="7" s="1"/>
  <c r="BJ210" i="7" s="1"/>
  <c r="BL210" i="7"/>
  <c r="BV210" i="7" s="1"/>
  <c r="AV210" i="7"/>
  <c r="BH210" i="7" s="1"/>
  <c r="BO210" i="7"/>
  <c r="BY210" i="7" s="1"/>
  <c r="R210" i="7"/>
  <c r="AN210" i="7"/>
  <c r="AZ210" i="7" s="1"/>
  <c r="AT210" i="7"/>
  <c r="BF210" i="7" s="1"/>
  <c r="BM210" i="7"/>
  <c r="BW210" i="7" s="1"/>
  <c r="AU210" i="7"/>
  <c r="BG210" i="7" s="1"/>
  <c r="BN210" i="7"/>
  <c r="AD210" i="6"/>
  <c r="AV210" i="6"/>
  <c r="U212" i="6"/>
  <c r="AY211" i="6"/>
  <c r="AX210" i="6"/>
  <c r="AI210" i="6"/>
  <c r="AQ210" i="6" s="1"/>
  <c r="AG211" i="6"/>
  <c r="AO211" i="6" s="1"/>
  <c r="AJ211" i="6"/>
  <c r="AR211" i="6" s="1"/>
  <c r="AF211" i="6"/>
  <c r="AN211" i="6" s="1"/>
  <c r="F212" i="6"/>
  <c r="N210" i="6"/>
  <c r="AE210" i="6"/>
  <c r="AM210" i="6" s="1"/>
  <c r="O210" i="6"/>
  <c r="AH210" i="6"/>
  <c r="AP210" i="6" s="1"/>
  <c r="AU210" i="6"/>
  <c r="AD210" i="5"/>
  <c r="AV210" i="5"/>
  <c r="U212" i="5"/>
  <c r="X424" i="5"/>
  <c r="Y424" i="5"/>
  <c r="Z424" i="5"/>
  <c r="W424" i="5"/>
  <c r="AB424" i="5"/>
  <c r="AA424" i="5"/>
  <c r="AK209" i="5"/>
  <c r="AS209" i="5" s="1"/>
  <c r="N210" i="5"/>
  <c r="AE210" i="5"/>
  <c r="AM210" i="5" s="1"/>
  <c r="O210" i="5"/>
  <c r="AL210" i="5" s="1"/>
  <c r="AT210" i="5" s="1"/>
  <c r="AH210" i="5"/>
  <c r="AP210" i="5" s="1"/>
  <c r="AU210" i="5"/>
  <c r="AW210" i="5" s="1"/>
  <c r="AI210" i="5"/>
  <c r="AQ210" i="5" s="1"/>
  <c r="AX210" i="5"/>
  <c r="AF211" i="5"/>
  <c r="AN211" i="5" s="1"/>
  <c r="AG211" i="5"/>
  <c r="AO211" i="5" s="1"/>
  <c r="AJ211" i="5"/>
  <c r="AR211" i="5" s="1"/>
  <c r="F212" i="5"/>
  <c r="AD210" i="4"/>
  <c r="AV210" i="4"/>
  <c r="U212" i="4"/>
  <c r="AB424" i="4"/>
  <c r="W424" i="4"/>
  <c r="AA424" i="4"/>
  <c r="X424" i="4"/>
  <c r="Z424" i="4"/>
  <c r="Y424" i="4"/>
  <c r="AK209" i="4"/>
  <c r="AS209" i="4" s="1"/>
  <c r="N210" i="4"/>
  <c r="AE210" i="4"/>
  <c r="AM210" i="4" s="1"/>
  <c r="O210" i="4"/>
  <c r="AL210" i="4" s="1"/>
  <c r="AT210" i="4" s="1"/>
  <c r="AH210" i="4"/>
  <c r="AP210" i="4" s="1"/>
  <c r="AU210" i="4"/>
  <c r="AW210" i="4" s="1"/>
  <c r="AI210" i="4"/>
  <c r="AQ210" i="4" s="1"/>
  <c r="AX210" i="4"/>
  <c r="AF211" i="4"/>
  <c r="AN211" i="4" s="1"/>
  <c r="F212" i="4"/>
  <c r="AX210" i="3"/>
  <c r="BV210" i="3" s="1"/>
  <c r="BQ210" i="3"/>
  <c r="BT211" i="3"/>
  <c r="BR211" i="3"/>
  <c r="BS211" i="3"/>
  <c r="BU211" i="3"/>
  <c r="S212" i="3"/>
  <c r="BP209" i="3"/>
  <c r="CB209" i="3" s="1"/>
  <c r="CH209" i="3" s="1"/>
  <c r="BD209" i="3"/>
  <c r="BJ209" i="3" s="1"/>
  <c r="BK210" i="3"/>
  <c r="BW210" i="3" s="1"/>
  <c r="CC210" i="3" s="1"/>
  <c r="AY210" i="3"/>
  <c r="BE210" i="3" s="1"/>
  <c r="AR210" i="3"/>
  <c r="BL210" i="3"/>
  <c r="BX210" i="3" s="1"/>
  <c r="CD210" i="3" s="1"/>
  <c r="AZ210" i="3"/>
  <c r="BF210" i="3" s="1"/>
  <c r="BC210" i="3"/>
  <c r="BI210" i="3" s="1"/>
  <c r="BO210" i="3"/>
  <c r="CA210" i="3" s="1"/>
  <c r="CG210" i="3" s="1"/>
  <c r="BM210" i="3"/>
  <c r="BY210" i="3" s="1"/>
  <c r="CE210" i="3" s="1"/>
  <c r="BA210" i="3"/>
  <c r="BG210" i="3" s="1"/>
  <c r="AA210" i="3"/>
  <c r="AG210" i="3" s="1"/>
  <c r="M210" i="3"/>
  <c r="BB210" i="3"/>
  <c r="BH210" i="3" s="1"/>
  <c r="BN210" i="3"/>
  <c r="BZ210" i="3" s="1"/>
  <c r="CF210" i="3" s="1"/>
  <c r="AB211" i="3"/>
  <c r="AH211" i="3" s="1"/>
  <c r="AC211" i="3"/>
  <c r="AI211" i="3" s="1"/>
  <c r="AD211" i="3"/>
  <c r="AJ211" i="3" s="1"/>
  <c r="AE211" i="3"/>
  <c r="AK211" i="3" s="1"/>
  <c r="F212" i="3"/>
  <c r="X424" i="3"/>
  <c r="AS424" i="3"/>
  <c r="W424" i="3"/>
  <c r="AU424" i="3"/>
  <c r="V424" i="3"/>
  <c r="AW424" i="3"/>
  <c r="Y424" i="3"/>
  <c r="AT424" i="3"/>
  <c r="U424" i="3"/>
  <c r="AV424" i="3"/>
  <c r="AF209" i="3"/>
  <c r="AL209" i="3" s="1"/>
  <c r="CI209" i="3"/>
  <c r="CJ209" i="3"/>
  <c r="BQ210" i="2"/>
  <c r="AX210" i="2"/>
  <c r="BV210" i="2" s="1"/>
  <c r="BR211" i="2"/>
  <c r="Z211" i="2"/>
  <c r="BT211" i="2"/>
  <c r="S212" i="2"/>
  <c r="BU211" i="2"/>
  <c r="BP209" i="2"/>
  <c r="CB209" i="2" s="1"/>
  <c r="CH209" i="2" s="1"/>
  <c r="BD209" i="2"/>
  <c r="BJ209" i="2" s="1"/>
  <c r="BB210" i="2"/>
  <c r="BH210" i="2" s="1"/>
  <c r="BN210" i="2"/>
  <c r="BZ210" i="2" s="1"/>
  <c r="CF210" i="2" s="1"/>
  <c r="AY210" i="2"/>
  <c r="BE210" i="2" s="1"/>
  <c r="AR210" i="2"/>
  <c r="BK210" i="2"/>
  <c r="BW210" i="2" s="1"/>
  <c r="CC210" i="2" s="1"/>
  <c r="BM210" i="2"/>
  <c r="BY210" i="2" s="1"/>
  <c r="CE210" i="2" s="1"/>
  <c r="BA210" i="2"/>
  <c r="BG210" i="2" s="1"/>
  <c r="AZ210" i="2"/>
  <c r="BF210" i="2" s="1"/>
  <c r="BL210" i="2"/>
  <c r="BX210" i="2" s="1"/>
  <c r="CD210" i="2" s="1"/>
  <c r="BC210" i="2"/>
  <c r="BI210" i="2" s="1"/>
  <c r="BO210" i="2"/>
  <c r="CA210" i="2" s="1"/>
  <c r="CG210" i="2" s="1"/>
  <c r="M210" i="2"/>
  <c r="AA210" i="2"/>
  <c r="AG210" i="2" s="1"/>
  <c r="F212" i="2"/>
  <c r="AF209" i="2"/>
  <c r="AL209" i="2" s="1"/>
  <c r="CI209" i="2"/>
  <c r="Z424" i="2"/>
  <c r="BS424" i="2"/>
  <c r="BU424" i="2"/>
  <c r="BR424" i="2"/>
  <c r="BT424" i="2"/>
  <c r="BQ424" i="2"/>
  <c r="AX424" i="2"/>
  <c r="BV424" i="2" s="1"/>
  <c r="AX210" i="1"/>
  <c r="BQ210" i="1"/>
  <c r="BR211" i="1"/>
  <c r="BS211" i="1"/>
  <c r="BT211" i="1"/>
  <c r="BU211" i="1"/>
  <c r="S212" i="1"/>
  <c r="V424" i="1"/>
  <c r="AT424" i="1"/>
  <c r="X424" i="1"/>
  <c r="W424" i="1"/>
  <c r="AV424" i="1"/>
  <c r="Y424" i="1"/>
  <c r="AU424" i="1"/>
  <c r="AS424" i="1"/>
  <c r="U424" i="1"/>
  <c r="AW424" i="1"/>
  <c r="AF209" i="1"/>
  <c r="AL209" i="1" s="1"/>
  <c r="BD209" i="1"/>
  <c r="BJ209" i="1" s="1"/>
  <c r="BP209" i="1"/>
  <c r="M210" i="1"/>
  <c r="AA210" i="1"/>
  <c r="AG210" i="1" s="1"/>
  <c r="AR210" i="1"/>
  <c r="AY210" i="1"/>
  <c r="BE210" i="1" s="1"/>
  <c r="BK210" i="1"/>
  <c r="BW210" i="1" s="1"/>
  <c r="CC210" i="1" s="1"/>
  <c r="AZ210" i="1"/>
  <c r="BF210" i="1" s="1"/>
  <c r="BL210" i="1"/>
  <c r="BX210" i="1" s="1"/>
  <c r="CD210" i="1" s="1"/>
  <c r="BA210" i="1"/>
  <c r="BG210" i="1" s="1"/>
  <c r="BM210" i="1"/>
  <c r="BY210" i="1" s="1"/>
  <c r="CE210" i="1" s="1"/>
  <c r="BB210" i="1"/>
  <c r="BH210" i="1" s="1"/>
  <c r="BN210" i="1"/>
  <c r="BZ210" i="1" s="1"/>
  <c r="CF210" i="1" s="1"/>
  <c r="BC210" i="1"/>
  <c r="BI210" i="1" s="1"/>
  <c r="BO210" i="1"/>
  <c r="CA210" i="1" s="1"/>
  <c r="CG210" i="1" s="1"/>
  <c r="AB211" i="1"/>
  <c r="AH211" i="1" s="1"/>
  <c r="AC211" i="1"/>
  <c r="AI211" i="1" s="1"/>
  <c r="AD211" i="1"/>
  <c r="AJ211" i="1" s="1"/>
  <c r="AE211" i="1"/>
  <c r="AK211" i="1" s="1"/>
  <c r="F212" i="1"/>
  <c r="BR424" i="9"/>
  <c r="BT424" i="9"/>
  <c r="AK424" i="9"/>
  <c r="BP424" i="9"/>
  <c r="BQ424" i="9"/>
  <c r="AL424" i="9"/>
  <c r="AZ424" i="9" s="1"/>
  <c r="BS424" i="9"/>
  <c r="AX209" i="9"/>
  <c r="BJ209" i="9" s="1"/>
  <c r="BP210" i="8"/>
  <c r="BS210" i="7"/>
  <c r="AY210" i="4"/>
  <c r="AG210" i="4"/>
  <c r="AO210" i="4" s="1"/>
  <c r="BU210" i="3"/>
  <c r="Z210" i="3"/>
  <c r="AL209" i="6"/>
  <c r="AT209" i="6" s="1"/>
  <c r="AW209" i="6"/>
  <c r="AZ209" i="6"/>
  <c r="AF210" i="6"/>
  <c r="AN210" i="6" s="1"/>
  <c r="AG210" i="6"/>
  <c r="AO210" i="6" s="1"/>
  <c r="AJ210" i="6"/>
  <c r="AR210" i="6" s="1"/>
  <c r="AC210" i="5"/>
  <c r="AY210" i="5"/>
  <c r="AZ209" i="5"/>
  <c r="AC210" i="4"/>
  <c r="AJ210" i="4"/>
  <c r="AR210" i="4" s="1"/>
  <c r="BT210" i="2"/>
  <c r="AC210" i="2"/>
  <c r="AI210" i="2" s="1"/>
  <c r="AB210" i="2"/>
  <c r="AH210" i="2" s="1"/>
  <c r="AD210" i="2"/>
  <c r="AJ210" i="2" s="1"/>
  <c r="AE210" i="2"/>
  <c r="AK210" i="2" s="1"/>
  <c r="BZ209" i="2"/>
  <c r="CF209" i="2" s="1"/>
  <c r="CB208" i="2"/>
  <c r="CH208" i="2" s="1"/>
  <c r="BV209" i="1"/>
  <c r="Z210" i="1"/>
  <c r="CB208" i="1"/>
  <c r="CH208" i="1" s="1"/>
  <c r="AW209" i="9"/>
  <c r="BI209" i="9" s="1"/>
  <c r="BY209" i="9"/>
  <c r="CB208" i="3"/>
  <c r="CH208" i="3" s="1"/>
  <c r="BV209" i="3"/>
  <c r="BT210" i="8"/>
  <c r="AK210" i="8"/>
  <c r="BX209" i="8"/>
  <c r="BS210" i="9"/>
  <c r="BY209" i="8"/>
  <c r="BU209" i="8"/>
  <c r="AK210" i="7"/>
  <c r="BW209" i="7"/>
  <c r="AY210" i="6"/>
  <c r="AZ209" i="4"/>
  <c r="BT210" i="3"/>
  <c r="BY209" i="3"/>
  <c r="CE209" i="3" s="1"/>
  <c r="Z210" i="2"/>
  <c r="AW209" i="7"/>
  <c r="BI209" i="7" s="1"/>
  <c r="AB424" i="7"/>
  <c r="AH424" i="7"/>
  <c r="AF424" i="7"/>
  <c r="AI424" i="7"/>
  <c r="AC424" i="7"/>
  <c r="AE424" i="7"/>
  <c r="AG424" i="7"/>
  <c r="AJ424" i="7"/>
  <c r="AD424" i="7"/>
  <c r="AK209" i="6"/>
  <c r="AS209" i="6" s="1"/>
  <c r="W424" i="6"/>
  <c r="X424" i="6"/>
  <c r="AY424" i="6" s="1"/>
  <c r="Z424" i="6"/>
  <c r="AZ210" i="4" l="1"/>
  <c r="AK212" i="9"/>
  <c r="Y213" i="9"/>
  <c r="BP212" i="9"/>
  <c r="BR212" i="9"/>
  <c r="BT212" i="9"/>
  <c r="BQ211" i="9"/>
  <c r="AL211" i="9"/>
  <c r="R211" i="9"/>
  <c r="AW211" i="9" s="1"/>
  <c r="BI211" i="9" s="1"/>
  <c r="AN211" i="9"/>
  <c r="AZ211" i="9" s="1"/>
  <c r="BM211" i="9"/>
  <c r="BW211" i="9" s="1"/>
  <c r="AT211" i="9"/>
  <c r="BF211" i="9" s="1"/>
  <c r="BK211" i="9"/>
  <c r="BU211" i="9" s="1"/>
  <c r="AR211" i="9"/>
  <c r="BD211" i="9" s="1"/>
  <c r="AO212" i="9"/>
  <c r="BA212" i="9" s="1"/>
  <c r="AQ212" i="9"/>
  <c r="BC212" i="9" s="1"/>
  <c r="F213" i="9"/>
  <c r="AP212" i="9"/>
  <c r="BB212" i="9" s="1"/>
  <c r="AU211" i="9"/>
  <c r="BG211" i="9" s="1"/>
  <c r="BN211" i="9"/>
  <c r="BX211" i="9" s="1"/>
  <c r="BL211" i="9"/>
  <c r="BV211" i="9" s="1"/>
  <c r="S211" i="9"/>
  <c r="AX211" i="9" s="1"/>
  <c r="BJ211" i="9" s="1"/>
  <c r="AS211" i="9"/>
  <c r="BE211" i="9" s="1"/>
  <c r="AV211" i="9"/>
  <c r="BH211" i="9" s="1"/>
  <c r="BO211" i="9"/>
  <c r="BY211" i="9" s="1"/>
  <c r="AW210" i="9"/>
  <c r="BI210" i="9" s="1"/>
  <c r="BR212" i="8"/>
  <c r="BP212" i="8"/>
  <c r="BT212" i="8"/>
  <c r="Y213" i="8"/>
  <c r="AL211" i="8"/>
  <c r="BQ211" i="8"/>
  <c r="BR424" i="8"/>
  <c r="AK424" i="8"/>
  <c r="BS424" i="8"/>
  <c r="AL424" i="8"/>
  <c r="AZ424" i="8" s="1"/>
  <c r="BQ424" i="8"/>
  <c r="BP424" i="8"/>
  <c r="BT424" i="8"/>
  <c r="AW210" i="8"/>
  <c r="BI210" i="8" s="1"/>
  <c r="R211" i="8"/>
  <c r="AN211" i="8"/>
  <c r="AZ211" i="8" s="1"/>
  <c r="AR211" i="8"/>
  <c r="BD211" i="8" s="1"/>
  <c r="BK211" i="8"/>
  <c r="BU211" i="8" s="1"/>
  <c r="AT211" i="8"/>
  <c r="BF211" i="8" s="1"/>
  <c r="BM211" i="8"/>
  <c r="BW211" i="8" s="1"/>
  <c r="AO212" i="8"/>
  <c r="BA212" i="8" s="1"/>
  <c r="AQ212" i="8"/>
  <c r="BC212" i="8" s="1"/>
  <c r="AP212" i="8"/>
  <c r="BB212" i="8" s="1"/>
  <c r="F213" i="8"/>
  <c r="BN211" i="8"/>
  <c r="BX211" i="8" s="1"/>
  <c r="AU211" i="8"/>
  <c r="BG211" i="8" s="1"/>
  <c r="BL211" i="8"/>
  <c r="BV211" i="8" s="1"/>
  <c r="S211" i="8"/>
  <c r="AX211" i="8" s="1"/>
  <c r="BJ211" i="8" s="1"/>
  <c r="AS211" i="8"/>
  <c r="BE211" i="8" s="1"/>
  <c r="AV211" i="8"/>
  <c r="BH211" i="8" s="1"/>
  <c r="BO211" i="8"/>
  <c r="BY211" i="8" s="1"/>
  <c r="BQ211" i="7"/>
  <c r="AL211" i="7"/>
  <c r="BR212" i="7"/>
  <c r="BT212" i="7"/>
  <c r="AK212" i="7"/>
  <c r="BS212" i="7"/>
  <c r="Y213" i="7"/>
  <c r="R211" i="7"/>
  <c r="AN211" i="7"/>
  <c r="AZ211" i="7" s="1"/>
  <c r="BL211" i="7"/>
  <c r="BV211" i="7" s="1"/>
  <c r="S211" i="7"/>
  <c r="AX211" i="7" s="1"/>
  <c r="BJ211" i="7" s="1"/>
  <c r="AS211" i="7"/>
  <c r="BE211" i="7" s="1"/>
  <c r="BN211" i="7"/>
  <c r="BX211" i="7" s="1"/>
  <c r="AU211" i="7"/>
  <c r="BG211" i="7" s="1"/>
  <c r="AR211" i="7"/>
  <c r="BD211" i="7" s="1"/>
  <c r="BK211" i="7"/>
  <c r="BU211" i="7" s="1"/>
  <c r="AP212" i="7"/>
  <c r="BB212" i="7" s="1"/>
  <c r="F213" i="7"/>
  <c r="AO212" i="7"/>
  <c r="BA212" i="7" s="1"/>
  <c r="AQ212" i="7"/>
  <c r="BC212" i="7" s="1"/>
  <c r="BM211" i="7"/>
  <c r="BW211" i="7" s="1"/>
  <c r="AT211" i="7"/>
  <c r="BF211" i="7" s="1"/>
  <c r="AV211" i="7"/>
  <c r="BH211" i="7" s="1"/>
  <c r="BO211" i="7"/>
  <c r="BY211" i="7" s="1"/>
  <c r="AW210" i="7"/>
  <c r="BI210" i="7" s="1"/>
  <c r="U213" i="6"/>
  <c r="AD211" i="6"/>
  <c r="AV211" i="6"/>
  <c r="N211" i="6"/>
  <c r="AE211" i="6"/>
  <c r="AM211" i="6" s="1"/>
  <c r="O211" i="6"/>
  <c r="AL211" i="6" s="1"/>
  <c r="AT211" i="6" s="1"/>
  <c r="AU211" i="6"/>
  <c r="AW211" i="6" s="1"/>
  <c r="AH211" i="6"/>
  <c r="AP211" i="6" s="1"/>
  <c r="AX211" i="6"/>
  <c r="AZ211" i="6" s="1"/>
  <c r="AI211" i="6"/>
  <c r="AQ211" i="6" s="1"/>
  <c r="AF212" i="6"/>
  <c r="AN212" i="6" s="1"/>
  <c r="F213" i="6"/>
  <c r="AG212" i="6"/>
  <c r="AO212" i="6" s="1"/>
  <c r="AJ212" i="6"/>
  <c r="AR212" i="6" s="1"/>
  <c r="AK210" i="6"/>
  <c r="AS210" i="6" s="1"/>
  <c r="AD211" i="5"/>
  <c r="AV211" i="5"/>
  <c r="U213" i="5"/>
  <c r="AD424" i="5"/>
  <c r="AV424" i="5"/>
  <c r="AC424" i="5"/>
  <c r="AY424" i="5"/>
  <c r="AK210" i="5"/>
  <c r="AS210" i="5" s="1"/>
  <c r="N211" i="5"/>
  <c r="AE211" i="5"/>
  <c r="AM211" i="5" s="1"/>
  <c r="O211" i="5"/>
  <c r="AL211" i="5" s="1"/>
  <c r="AT211" i="5" s="1"/>
  <c r="AH211" i="5"/>
  <c r="AP211" i="5" s="1"/>
  <c r="AU211" i="5"/>
  <c r="AW211" i="5" s="1"/>
  <c r="AI211" i="5"/>
  <c r="AQ211" i="5" s="1"/>
  <c r="AX211" i="5"/>
  <c r="AF212" i="5"/>
  <c r="AN212" i="5" s="1"/>
  <c r="AJ212" i="5"/>
  <c r="AR212" i="5" s="1"/>
  <c r="F213" i="5"/>
  <c r="AD211" i="4"/>
  <c r="AV211" i="4"/>
  <c r="U213" i="4"/>
  <c r="AC424" i="4"/>
  <c r="AY424" i="4"/>
  <c r="AD424" i="4"/>
  <c r="AV424" i="4"/>
  <c r="AK210" i="4"/>
  <c r="AS210" i="4" s="1"/>
  <c r="N211" i="4"/>
  <c r="AE211" i="4"/>
  <c r="AM211" i="4" s="1"/>
  <c r="O211" i="4"/>
  <c r="AL211" i="4" s="1"/>
  <c r="AT211" i="4" s="1"/>
  <c r="AH211" i="4"/>
  <c r="AP211" i="4" s="1"/>
  <c r="AU211" i="4"/>
  <c r="AW211" i="4" s="1"/>
  <c r="AI211" i="4"/>
  <c r="AQ211" i="4" s="1"/>
  <c r="AX211" i="4"/>
  <c r="AF212" i="4"/>
  <c r="AN212" i="4" s="1"/>
  <c r="F213" i="4"/>
  <c r="AX211" i="3"/>
  <c r="BV211" i="3" s="1"/>
  <c r="BQ211" i="3"/>
  <c r="BR212" i="3"/>
  <c r="S213" i="3"/>
  <c r="BU212" i="3"/>
  <c r="BD210" i="3"/>
  <c r="BJ210" i="3" s="1"/>
  <c r="BP210" i="3"/>
  <c r="CB210" i="3" s="1"/>
  <c r="CH210" i="3" s="1"/>
  <c r="AF210" i="3"/>
  <c r="AL210" i="3" s="1"/>
  <c r="CI210" i="3"/>
  <c r="CJ210" i="3"/>
  <c r="AR211" i="3"/>
  <c r="BK211" i="3"/>
  <c r="BW211" i="3" s="1"/>
  <c r="CC211" i="3" s="1"/>
  <c r="AY211" i="3"/>
  <c r="BE211" i="3" s="1"/>
  <c r="BB211" i="3"/>
  <c r="BH211" i="3" s="1"/>
  <c r="BN211" i="3"/>
  <c r="BZ211" i="3" s="1"/>
  <c r="CF211" i="3" s="1"/>
  <c r="BM211" i="3"/>
  <c r="BY211" i="3" s="1"/>
  <c r="CE211" i="3" s="1"/>
  <c r="BA211" i="3"/>
  <c r="BG211" i="3" s="1"/>
  <c r="AA211" i="3"/>
  <c r="AG211" i="3" s="1"/>
  <c r="M211" i="3"/>
  <c r="BL211" i="3"/>
  <c r="BX211" i="3" s="1"/>
  <c r="CD211" i="3" s="1"/>
  <c r="AZ211" i="3"/>
  <c r="BF211" i="3" s="1"/>
  <c r="BC211" i="3"/>
  <c r="BI211" i="3" s="1"/>
  <c r="BO211" i="3"/>
  <c r="CA211" i="3" s="1"/>
  <c r="CG211" i="3" s="1"/>
  <c r="F213" i="3"/>
  <c r="BQ424" i="3"/>
  <c r="AX424" i="3"/>
  <c r="BS424" i="3"/>
  <c r="BU424" i="3"/>
  <c r="BR424" i="3"/>
  <c r="Z424" i="3"/>
  <c r="BT424" i="3"/>
  <c r="AX211" i="2"/>
  <c r="BV211" i="2" s="1"/>
  <c r="BQ211" i="2"/>
  <c r="BS212" i="2"/>
  <c r="S213" i="2"/>
  <c r="BP210" i="2"/>
  <c r="CB210" i="2" s="1"/>
  <c r="CH210" i="2" s="1"/>
  <c r="BD210" i="2"/>
  <c r="BJ210" i="2" s="1"/>
  <c r="CI210" i="2"/>
  <c r="AF210" i="2"/>
  <c r="AL210" i="2" s="1"/>
  <c r="BA211" i="2"/>
  <c r="BG211" i="2" s="1"/>
  <c r="BM211" i="2"/>
  <c r="BY211" i="2" s="1"/>
  <c r="CE211" i="2" s="1"/>
  <c r="AR211" i="2"/>
  <c r="AY211" i="2"/>
  <c r="BE211" i="2" s="1"/>
  <c r="BK211" i="2"/>
  <c r="BW211" i="2" s="1"/>
  <c r="CC211" i="2" s="1"/>
  <c r="BB211" i="2"/>
  <c r="BH211" i="2" s="1"/>
  <c r="BN211" i="2"/>
  <c r="BZ211" i="2" s="1"/>
  <c r="CF211" i="2" s="1"/>
  <c r="AA211" i="2"/>
  <c r="AG211" i="2" s="1"/>
  <c r="M211" i="2"/>
  <c r="AZ211" i="2"/>
  <c r="BF211" i="2" s="1"/>
  <c r="BL211" i="2"/>
  <c r="BX211" i="2" s="1"/>
  <c r="CD211" i="2" s="1"/>
  <c r="BC211" i="2"/>
  <c r="BI211" i="2" s="1"/>
  <c r="BO211" i="2"/>
  <c r="CA211" i="2" s="1"/>
  <c r="CG211" i="2" s="1"/>
  <c r="AD212" i="2"/>
  <c r="AJ212" i="2" s="1"/>
  <c r="F213" i="2"/>
  <c r="AC212" i="2"/>
  <c r="AI212" i="2" s="1"/>
  <c r="AE212" i="2"/>
  <c r="AK212" i="2" s="1"/>
  <c r="AB212" i="2"/>
  <c r="AH212" i="2" s="1"/>
  <c r="AX211" i="1"/>
  <c r="BV211" i="1" s="1"/>
  <c r="BQ211" i="1"/>
  <c r="BR212" i="1"/>
  <c r="BS212" i="1"/>
  <c r="BT212" i="1"/>
  <c r="BU212" i="1"/>
  <c r="S213" i="1"/>
  <c r="BR424" i="1"/>
  <c r="BT424" i="1"/>
  <c r="BS424" i="1"/>
  <c r="AX424" i="1"/>
  <c r="BV424" i="1" s="1"/>
  <c r="BQ424" i="1"/>
  <c r="Z424" i="1"/>
  <c r="BU424" i="1"/>
  <c r="AF210" i="1"/>
  <c r="AL210" i="1" s="1"/>
  <c r="BD210" i="1"/>
  <c r="BJ210" i="1" s="1"/>
  <c r="BP210" i="1"/>
  <c r="CB210" i="1" s="1"/>
  <c r="CH210" i="1" s="1"/>
  <c r="M211" i="1"/>
  <c r="AA211" i="1"/>
  <c r="AG211" i="1" s="1"/>
  <c r="AR211" i="1"/>
  <c r="AY211" i="1"/>
  <c r="BE211" i="1" s="1"/>
  <c r="BK211" i="1"/>
  <c r="BW211" i="1" s="1"/>
  <c r="CC211" i="1" s="1"/>
  <c r="AZ211" i="1"/>
  <c r="BF211" i="1" s="1"/>
  <c r="BL211" i="1"/>
  <c r="BX211" i="1" s="1"/>
  <c r="CD211" i="1" s="1"/>
  <c r="BA211" i="1"/>
  <c r="BG211" i="1" s="1"/>
  <c r="BM211" i="1"/>
  <c r="BY211" i="1" s="1"/>
  <c r="CE211" i="1" s="1"/>
  <c r="BB211" i="1"/>
  <c r="BH211" i="1" s="1"/>
  <c r="BN211" i="1"/>
  <c r="BZ211" i="1" s="1"/>
  <c r="CF211" i="1" s="1"/>
  <c r="BC211" i="1"/>
  <c r="BI211" i="1" s="1"/>
  <c r="BO211" i="1"/>
  <c r="CA211" i="1" s="1"/>
  <c r="CG211" i="1" s="1"/>
  <c r="AB212" i="1"/>
  <c r="AH212" i="1" s="1"/>
  <c r="AC212" i="1"/>
  <c r="AI212" i="1" s="1"/>
  <c r="AD212" i="1"/>
  <c r="AJ212" i="1" s="1"/>
  <c r="AE212" i="1"/>
  <c r="AK212" i="1" s="1"/>
  <c r="F213" i="1"/>
  <c r="AK424" i="7"/>
  <c r="BR424" i="7"/>
  <c r="BP424" i="7"/>
  <c r="BS424" i="7"/>
  <c r="AL424" i="7"/>
  <c r="BQ424" i="7"/>
  <c r="BT424" i="7"/>
  <c r="AC424" i="6"/>
  <c r="AD424" i="6"/>
  <c r="AV424" i="6"/>
  <c r="AL210" i="6"/>
  <c r="AT210" i="6" s="1"/>
  <c r="AW210" i="6"/>
  <c r="AC211" i="5"/>
  <c r="AY211" i="5"/>
  <c r="AZ210" i="5"/>
  <c r="AC211" i="4"/>
  <c r="AD211" i="2"/>
  <c r="AJ211" i="2" s="1"/>
  <c r="AC211" i="2"/>
  <c r="AI211" i="2" s="1"/>
  <c r="AB211" i="2"/>
  <c r="AH211" i="2" s="1"/>
  <c r="AE211" i="2"/>
  <c r="AK211" i="2" s="1"/>
  <c r="BV210" i="1"/>
  <c r="Z211" i="1"/>
  <c r="CB209" i="1"/>
  <c r="CH209" i="1" s="1"/>
  <c r="AY211" i="4"/>
  <c r="AG211" i="4"/>
  <c r="AO211" i="4" s="1"/>
  <c r="BP211" i="9"/>
  <c r="BT211" i="9"/>
  <c r="BR211" i="9"/>
  <c r="BS211" i="8"/>
  <c r="BU210" i="8"/>
  <c r="BY210" i="8"/>
  <c r="AK211" i="7"/>
  <c r="BP211" i="7"/>
  <c r="AJ211" i="4"/>
  <c r="AR211" i="4" s="1"/>
  <c r="Z211" i="3"/>
  <c r="AK211" i="9"/>
  <c r="BX210" i="7"/>
  <c r="AZ210" i="6"/>
  <c r="BX210" i="9"/>
  <c r="AK211" i="8"/>
  <c r="AC211" i="6"/>
  <c r="BS211" i="2"/>
  <c r="AM211" i="9"/>
  <c r="AY211" i="9" s="1"/>
  <c r="AM211" i="8"/>
  <c r="AY211" i="8" s="1"/>
  <c r="AK211" i="6" l="1"/>
  <c r="AS211" i="6" s="1"/>
  <c r="AZ211" i="4"/>
  <c r="BQ212" i="9"/>
  <c r="AL212" i="9"/>
  <c r="Y214" i="9"/>
  <c r="BR213" i="9"/>
  <c r="BT213" i="9"/>
  <c r="R212" i="9"/>
  <c r="AN212" i="9"/>
  <c r="AZ212" i="9" s="1"/>
  <c r="BK212" i="9"/>
  <c r="BU212" i="9" s="1"/>
  <c r="AR212" i="9"/>
  <c r="BD212" i="9" s="1"/>
  <c r="AT212" i="9"/>
  <c r="BF212" i="9" s="1"/>
  <c r="BM212" i="9"/>
  <c r="BW212" i="9" s="1"/>
  <c r="BO212" i="9"/>
  <c r="BY212" i="9" s="1"/>
  <c r="AV212" i="9"/>
  <c r="BH212" i="9" s="1"/>
  <c r="S212" i="9"/>
  <c r="AX212" i="9" s="1"/>
  <c r="BJ212" i="9" s="1"/>
  <c r="AS212" i="9"/>
  <c r="BE212" i="9" s="1"/>
  <c r="BL212" i="9"/>
  <c r="BV212" i="9" s="1"/>
  <c r="AU212" i="9"/>
  <c r="BG212" i="9" s="1"/>
  <c r="BN212" i="9"/>
  <c r="AP213" i="9"/>
  <c r="BB213" i="9" s="1"/>
  <c r="F214" i="9"/>
  <c r="AM213" i="9"/>
  <c r="AY213" i="9" s="1"/>
  <c r="AO213" i="9"/>
  <c r="BA213" i="9" s="1"/>
  <c r="AQ213" i="9"/>
  <c r="BC213" i="9" s="1"/>
  <c r="BQ212" i="8"/>
  <c r="AL212" i="8"/>
  <c r="Y214" i="8"/>
  <c r="BR213" i="8"/>
  <c r="BT213" i="8"/>
  <c r="BS213" i="8"/>
  <c r="AT212" i="8"/>
  <c r="BF212" i="8" s="1"/>
  <c r="BM212" i="8"/>
  <c r="BW212" i="8" s="1"/>
  <c r="AR212" i="8"/>
  <c r="BD212" i="8" s="1"/>
  <c r="BK212" i="8"/>
  <c r="BU212" i="8" s="1"/>
  <c r="AV212" i="8"/>
  <c r="BH212" i="8" s="1"/>
  <c r="BO212" i="8"/>
  <c r="BY212" i="8" s="1"/>
  <c r="S212" i="8"/>
  <c r="AX212" i="8" s="1"/>
  <c r="BJ212" i="8" s="1"/>
  <c r="AS212" i="8"/>
  <c r="BE212" i="8" s="1"/>
  <c r="BL212" i="8"/>
  <c r="BV212" i="8" s="1"/>
  <c r="AU212" i="8"/>
  <c r="BG212" i="8" s="1"/>
  <c r="BN212" i="8"/>
  <c r="R212" i="8"/>
  <c r="AN212" i="8"/>
  <c r="AZ212" i="8" s="1"/>
  <c r="AO213" i="8"/>
  <c r="BA213" i="8" s="1"/>
  <c r="AM213" i="8"/>
  <c r="AY213" i="8" s="1"/>
  <c r="AP213" i="8"/>
  <c r="BB213" i="8" s="1"/>
  <c r="AQ213" i="8"/>
  <c r="BC213" i="8" s="1"/>
  <c r="F214" i="8"/>
  <c r="AL212" i="7"/>
  <c r="BQ212" i="7"/>
  <c r="BT213" i="7"/>
  <c r="BP213" i="7"/>
  <c r="BS213" i="7"/>
  <c r="Y214" i="7"/>
  <c r="S212" i="7"/>
  <c r="AX212" i="7" s="1"/>
  <c r="BJ212" i="7" s="1"/>
  <c r="AS212" i="7"/>
  <c r="BE212" i="7" s="1"/>
  <c r="BL212" i="7"/>
  <c r="BV212" i="7" s="1"/>
  <c r="BO212" i="7"/>
  <c r="BY212" i="7" s="1"/>
  <c r="AV212" i="7"/>
  <c r="BH212" i="7" s="1"/>
  <c r="AN212" i="7"/>
  <c r="AZ212" i="7" s="1"/>
  <c r="R212" i="7"/>
  <c r="BK212" i="7"/>
  <c r="AR212" i="7"/>
  <c r="BD212" i="7" s="1"/>
  <c r="AU212" i="7"/>
  <c r="BG212" i="7" s="1"/>
  <c r="BN212" i="7"/>
  <c r="BX212" i="7" s="1"/>
  <c r="AO213" i="7"/>
  <c r="BA213" i="7" s="1"/>
  <c r="AQ213" i="7"/>
  <c r="BC213" i="7" s="1"/>
  <c r="F214" i="7"/>
  <c r="AP213" i="7"/>
  <c r="BB213" i="7" s="1"/>
  <c r="AM212" i="7"/>
  <c r="AY212" i="7" s="1"/>
  <c r="AT212" i="7"/>
  <c r="BF212" i="7" s="1"/>
  <c r="BM212" i="7"/>
  <c r="BW212" i="7" s="1"/>
  <c r="AD212" i="6"/>
  <c r="AV212" i="6"/>
  <c r="U214" i="6"/>
  <c r="AI212" i="6"/>
  <c r="AQ212" i="6" s="1"/>
  <c r="AX212" i="6"/>
  <c r="AH212" i="6"/>
  <c r="AP212" i="6" s="1"/>
  <c r="O212" i="6"/>
  <c r="AU212" i="6"/>
  <c r="AW212" i="6" s="1"/>
  <c r="F214" i="6"/>
  <c r="AF213" i="6"/>
  <c r="AN213" i="6" s="1"/>
  <c r="AE212" i="6"/>
  <c r="AM212" i="6" s="1"/>
  <c r="N212" i="6"/>
  <c r="AD212" i="5"/>
  <c r="AV212" i="5"/>
  <c r="U214" i="5"/>
  <c r="N212" i="5"/>
  <c r="AE212" i="5"/>
  <c r="AM212" i="5" s="1"/>
  <c r="O212" i="5"/>
  <c r="AL212" i="5" s="1"/>
  <c r="AT212" i="5" s="1"/>
  <c r="AH212" i="5"/>
  <c r="AP212" i="5" s="1"/>
  <c r="AU212" i="5"/>
  <c r="AW212" i="5" s="1"/>
  <c r="AI212" i="5"/>
  <c r="AQ212" i="5" s="1"/>
  <c r="AX212" i="5"/>
  <c r="AF213" i="5"/>
  <c r="AN213" i="5" s="1"/>
  <c r="AG213" i="5"/>
  <c r="AO213" i="5" s="1"/>
  <c r="F214" i="5"/>
  <c r="AD212" i="4"/>
  <c r="AV212" i="4"/>
  <c r="U214" i="4"/>
  <c r="N212" i="4"/>
  <c r="AE212" i="4"/>
  <c r="AM212" i="4" s="1"/>
  <c r="O212" i="4"/>
  <c r="AL212" i="4" s="1"/>
  <c r="AT212" i="4" s="1"/>
  <c r="AH212" i="4"/>
  <c r="AP212" i="4" s="1"/>
  <c r="AU212" i="4"/>
  <c r="AW212" i="4" s="1"/>
  <c r="AI212" i="4"/>
  <c r="AQ212" i="4" s="1"/>
  <c r="AX212" i="4"/>
  <c r="AF213" i="4"/>
  <c r="AN213" i="4" s="1"/>
  <c r="AJ213" i="4"/>
  <c r="AR213" i="4" s="1"/>
  <c r="F214" i="4"/>
  <c r="BR213" i="3"/>
  <c r="S214" i="3"/>
  <c r="BS213" i="3"/>
  <c r="AX212" i="3"/>
  <c r="BQ212" i="3"/>
  <c r="BD211" i="3"/>
  <c r="BJ211" i="3" s="1"/>
  <c r="BP211" i="3"/>
  <c r="CB211" i="3" s="1"/>
  <c r="CH211" i="3" s="1"/>
  <c r="CJ211" i="3"/>
  <c r="AF211" i="3"/>
  <c r="AL211" i="3" s="1"/>
  <c r="CI211" i="3"/>
  <c r="AR212" i="3"/>
  <c r="AY212" i="3"/>
  <c r="BE212" i="3" s="1"/>
  <c r="BK212" i="3"/>
  <c r="BW212" i="3" s="1"/>
  <c r="CC212" i="3" s="1"/>
  <c r="BM212" i="3"/>
  <c r="BA212" i="3"/>
  <c r="BG212" i="3" s="1"/>
  <c r="BC212" i="3"/>
  <c r="BI212" i="3" s="1"/>
  <c r="BO212" i="3"/>
  <c r="CA212" i="3" s="1"/>
  <c r="CG212" i="3" s="1"/>
  <c r="AB213" i="3"/>
  <c r="AH213" i="3" s="1"/>
  <c r="AE213" i="3"/>
  <c r="AK213" i="3" s="1"/>
  <c r="F214" i="3"/>
  <c r="AD213" i="3"/>
  <c r="AJ213" i="3" s="1"/>
  <c r="AC213" i="3"/>
  <c r="AI213" i="3" s="1"/>
  <c r="AZ212" i="3"/>
  <c r="BF212" i="3" s="1"/>
  <c r="BL212" i="3"/>
  <c r="BX212" i="3" s="1"/>
  <c r="CD212" i="3" s="1"/>
  <c r="AA212" i="3"/>
  <c r="AG212" i="3" s="1"/>
  <c r="M212" i="3"/>
  <c r="BB212" i="3"/>
  <c r="BH212" i="3" s="1"/>
  <c r="BN212" i="3"/>
  <c r="BQ212" i="2"/>
  <c r="AX212" i="2"/>
  <c r="S214" i="2"/>
  <c r="BR213" i="2"/>
  <c r="BT213" i="2"/>
  <c r="BP211" i="2"/>
  <c r="CB211" i="2" s="1"/>
  <c r="CH211" i="2" s="1"/>
  <c r="BD211" i="2"/>
  <c r="BJ211" i="2" s="1"/>
  <c r="AF211" i="2"/>
  <c r="AL211" i="2" s="1"/>
  <c r="CI211" i="2"/>
  <c r="AR212" i="2"/>
  <c r="AY212" i="2"/>
  <c r="BE212" i="2" s="1"/>
  <c r="BK212" i="2"/>
  <c r="BW212" i="2" s="1"/>
  <c r="CC212" i="2" s="1"/>
  <c r="BA212" i="2"/>
  <c r="BG212" i="2" s="1"/>
  <c r="BM212" i="2"/>
  <c r="BY212" i="2" s="1"/>
  <c r="CE212" i="2" s="1"/>
  <c r="BC212" i="2"/>
  <c r="BI212" i="2" s="1"/>
  <c r="BO212" i="2"/>
  <c r="AB213" i="2"/>
  <c r="AH213" i="2" s="1"/>
  <c r="F214" i="2"/>
  <c r="AD213" i="2"/>
  <c r="AJ213" i="2" s="1"/>
  <c r="AE213" i="2"/>
  <c r="AK213" i="2" s="1"/>
  <c r="AC213" i="2"/>
  <c r="AI213" i="2" s="1"/>
  <c r="AA212" i="2"/>
  <c r="AG212" i="2" s="1"/>
  <c r="M212" i="2"/>
  <c r="BB212" i="2"/>
  <c r="BH212" i="2" s="1"/>
  <c r="BN212" i="2"/>
  <c r="AZ212" i="2"/>
  <c r="BF212" i="2" s="1"/>
  <c r="BL212" i="2"/>
  <c r="AX212" i="1"/>
  <c r="BQ212" i="1"/>
  <c r="BR213" i="1"/>
  <c r="BS213" i="1"/>
  <c r="BT213" i="1"/>
  <c r="BU213" i="1"/>
  <c r="S214" i="1"/>
  <c r="BD211" i="1"/>
  <c r="BJ211" i="1" s="1"/>
  <c r="BP211" i="1"/>
  <c r="CB211" i="1" s="1"/>
  <c r="CH211" i="1" s="1"/>
  <c r="M212" i="1"/>
  <c r="AA212" i="1"/>
  <c r="AG212" i="1" s="1"/>
  <c r="AR212" i="1"/>
  <c r="AY212" i="1"/>
  <c r="BE212" i="1" s="1"/>
  <c r="BK212" i="1"/>
  <c r="BW212" i="1" s="1"/>
  <c r="CC212" i="1" s="1"/>
  <c r="AZ212" i="1"/>
  <c r="BF212" i="1" s="1"/>
  <c r="BL212" i="1"/>
  <c r="BX212" i="1" s="1"/>
  <c r="CD212" i="1" s="1"/>
  <c r="BA212" i="1"/>
  <c r="BG212" i="1" s="1"/>
  <c r="BM212" i="1"/>
  <c r="BY212" i="1" s="1"/>
  <c r="CE212" i="1" s="1"/>
  <c r="BB212" i="1"/>
  <c r="BH212" i="1" s="1"/>
  <c r="BN212" i="1"/>
  <c r="BZ212" i="1" s="1"/>
  <c r="CF212" i="1" s="1"/>
  <c r="BC212" i="1"/>
  <c r="BI212" i="1" s="1"/>
  <c r="BO212" i="1"/>
  <c r="CA212" i="1" s="1"/>
  <c r="CG212" i="1" s="1"/>
  <c r="AB213" i="1"/>
  <c r="AH213" i="1" s="1"/>
  <c r="AC213" i="1"/>
  <c r="AI213" i="1" s="1"/>
  <c r="AD213" i="1"/>
  <c r="AJ213" i="1" s="1"/>
  <c r="AE213" i="1"/>
  <c r="AK213" i="1" s="1"/>
  <c r="F214" i="1"/>
  <c r="AY212" i="6"/>
  <c r="AC212" i="6"/>
  <c r="AC212" i="3"/>
  <c r="AI212" i="3" s="1"/>
  <c r="AE212" i="3"/>
  <c r="AK212" i="3" s="1"/>
  <c r="AB212" i="3"/>
  <c r="AH212" i="3" s="1"/>
  <c r="AD212" i="3"/>
  <c r="AJ212" i="3" s="1"/>
  <c r="BV424" i="3"/>
  <c r="BT212" i="2"/>
  <c r="BU212" i="2"/>
  <c r="Z212" i="2"/>
  <c r="BR212" i="2"/>
  <c r="Z212" i="1"/>
  <c r="BP212" i="7"/>
  <c r="AC212" i="5"/>
  <c r="AK211" i="5"/>
  <c r="AS211" i="5" s="1"/>
  <c r="AZ211" i="5"/>
  <c r="AC212" i="4"/>
  <c r="AK211" i="4"/>
  <c r="AS211" i="4" s="1"/>
  <c r="AY212" i="5"/>
  <c r="AG212" i="4"/>
  <c r="AO212" i="4" s="1"/>
  <c r="Z212" i="3"/>
  <c r="AK212" i="8"/>
  <c r="AG212" i="5"/>
  <c r="AO212" i="5" s="1"/>
  <c r="AY212" i="4"/>
  <c r="AJ212" i="4"/>
  <c r="AR212" i="4" s="1"/>
  <c r="BT212" i="3"/>
  <c r="BS212" i="3"/>
  <c r="BS212" i="9"/>
  <c r="BS212" i="8"/>
  <c r="AM212" i="9"/>
  <c r="AY212" i="9" s="1"/>
  <c r="AW211" i="8"/>
  <c r="BI211" i="8" s="1"/>
  <c r="AM212" i="8"/>
  <c r="AY212" i="8" s="1"/>
  <c r="AW211" i="7"/>
  <c r="BI211" i="7" s="1"/>
  <c r="AF211" i="1"/>
  <c r="AL211" i="1" s="1"/>
  <c r="AL212" i="6" l="1"/>
  <c r="AT212" i="6" s="1"/>
  <c r="Y215" i="9"/>
  <c r="BP214" i="9"/>
  <c r="BR214" i="9"/>
  <c r="BQ213" i="9"/>
  <c r="AL213" i="9"/>
  <c r="AW212" i="9"/>
  <c r="BI212" i="9" s="1"/>
  <c r="S213" i="9"/>
  <c r="AX213" i="9" s="1"/>
  <c r="BJ213" i="9" s="1"/>
  <c r="BL213" i="9"/>
  <c r="BV213" i="9" s="1"/>
  <c r="AS213" i="9"/>
  <c r="BE213" i="9" s="1"/>
  <c r="AV213" i="9"/>
  <c r="BH213" i="9" s="1"/>
  <c r="BO213" i="9"/>
  <c r="BY213" i="9" s="1"/>
  <c r="AQ214" i="9"/>
  <c r="BC214" i="9" s="1"/>
  <c r="AO214" i="9"/>
  <c r="BA214" i="9" s="1"/>
  <c r="AP214" i="9"/>
  <c r="BB214" i="9" s="1"/>
  <c r="F215" i="9"/>
  <c r="BN213" i="9"/>
  <c r="AU213" i="9"/>
  <c r="BG213" i="9" s="1"/>
  <c r="AN213" i="9"/>
  <c r="AZ213" i="9" s="1"/>
  <c r="R213" i="9"/>
  <c r="AR213" i="9"/>
  <c r="BD213" i="9" s="1"/>
  <c r="BK213" i="9"/>
  <c r="BM213" i="9"/>
  <c r="BW213" i="9" s="1"/>
  <c r="AT213" i="9"/>
  <c r="BF213" i="9" s="1"/>
  <c r="Y215" i="8"/>
  <c r="BS214" i="8"/>
  <c r="BR214" i="8"/>
  <c r="BQ213" i="8"/>
  <c r="AL213" i="8"/>
  <c r="S213" i="8"/>
  <c r="AX213" i="8" s="1"/>
  <c r="BJ213" i="8" s="1"/>
  <c r="BL213" i="8"/>
  <c r="BV213" i="8" s="1"/>
  <c r="AS213" i="8"/>
  <c r="BE213" i="8" s="1"/>
  <c r="AN213" i="8"/>
  <c r="AZ213" i="8" s="1"/>
  <c r="R213" i="8"/>
  <c r="BO213" i="8"/>
  <c r="BY213" i="8" s="1"/>
  <c r="AV213" i="8"/>
  <c r="BH213" i="8" s="1"/>
  <c r="AR213" i="8"/>
  <c r="BD213" i="8" s="1"/>
  <c r="BK213" i="8"/>
  <c r="AU213" i="8"/>
  <c r="BG213" i="8" s="1"/>
  <c r="BN213" i="8"/>
  <c r="BX213" i="8" s="1"/>
  <c r="BM213" i="8"/>
  <c r="BW213" i="8" s="1"/>
  <c r="AT213" i="8"/>
  <c r="BF213" i="8" s="1"/>
  <c r="AO214" i="8"/>
  <c r="BA214" i="8" s="1"/>
  <c r="AQ214" i="8"/>
  <c r="BC214" i="8" s="1"/>
  <c r="AP214" i="8"/>
  <c r="BB214" i="8" s="1"/>
  <c r="F215" i="8"/>
  <c r="BQ213" i="7"/>
  <c r="AL213" i="7"/>
  <c r="BP214" i="7"/>
  <c r="BR214" i="7"/>
  <c r="AK214" i="7"/>
  <c r="BS214" i="7"/>
  <c r="Y215" i="7"/>
  <c r="AW212" i="7"/>
  <c r="BI212" i="7" s="1"/>
  <c r="AR213" i="7"/>
  <c r="BD213" i="7" s="1"/>
  <c r="BK213" i="7"/>
  <c r="BU213" i="7" s="1"/>
  <c r="AV213" i="7"/>
  <c r="BH213" i="7" s="1"/>
  <c r="BO213" i="7"/>
  <c r="BY213" i="7" s="1"/>
  <c r="AN213" i="7"/>
  <c r="AZ213" i="7" s="1"/>
  <c r="R213" i="7"/>
  <c r="S213" i="7"/>
  <c r="AX213" i="7" s="1"/>
  <c r="BJ213" i="7" s="1"/>
  <c r="AS213" i="7"/>
  <c r="BE213" i="7" s="1"/>
  <c r="BL213" i="7"/>
  <c r="BV213" i="7" s="1"/>
  <c r="BN213" i="7"/>
  <c r="BX213" i="7" s="1"/>
  <c r="AU213" i="7"/>
  <c r="BG213" i="7" s="1"/>
  <c r="AO214" i="7"/>
  <c r="BA214" i="7" s="1"/>
  <c r="AQ214" i="7"/>
  <c r="BC214" i="7" s="1"/>
  <c r="AM214" i="7"/>
  <c r="AY214" i="7" s="1"/>
  <c r="AP214" i="7"/>
  <c r="BB214" i="7" s="1"/>
  <c r="F215" i="7"/>
  <c r="BM213" i="7"/>
  <c r="AT213" i="7"/>
  <c r="BF213" i="7" s="1"/>
  <c r="U215" i="6"/>
  <c r="AD213" i="6"/>
  <c r="AV213" i="6"/>
  <c r="O213" i="6"/>
  <c r="AL213" i="6" s="1"/>
  <c r="AT213" i="6" s="1"/>
  <c r="AH213" i="6"/>
  <c r="AP213" i="6" s="1"/>
  <c r="AU213" i="6"/>
  <c r="AW213" i="6" s="1"/>
  <c r="F215" i="6"/>
  <c r="AF214" i="6"/>
  <c r="AN214" i="6" s="1"/>
  <c r="AX213" i="6"/>
  <c r="AI213" i="6"/>
  <c r="AQ213" i="6" s="1"/>
  <c r="N213" i="6"/>
  <c r="AE213" i="6"/>
  <c r="AM213" i="6" s="1"/>
  <c r="AK212" i="6"/>
  <c r="AS212" i="6" s="1"/>
  <c r="AD213" i="5"/>
  <c r="AV213" i="5"/>
  <c r="U215" i="5"/>
  <c r="AK212" i="5"/>
  <c r="AS212" i="5" s="1"/>
  <c r="N213" i="5"/>
  <c r="AE213" i="5"/>
  <c r="AM213" i="5" s="1"/>
  <c r="O213" i="5"/>
  <c r="AL213" i="5" s="1"/>
  <c r="AT213" i="5" s="1"/>
  <c r="AH213" i="5"/>
  <c r="AP213" i="5" s="1"/>
  <c r="AU213" i="5"/>
  <c r="AW213" i="5" s="1"/>
  <c r="AI213" i="5"/>
  <c r="AQ213" i="5" s="1"/>
  <c r="AX213" i="5"/>
  <c r="AF214" i="5"/>
  <c r="AN214" i="5" s="1"/>
  <c r="AG214" i="5"/>
  <c r="AO214" i="5" s="1"/>
  <c r="AJ214" i="5"/>
  <c r="AR214" i="5" s="1"/>
  <c r="F215" i="5"/>
  <c r="AD213" i="4"/>
  <c r="AV213" i="4"/>
  <c r="U215" i="4"/>
  <c r="AK212" i="4"/>
  <c r="AS212" i="4" s="1"/>
  <c r="N213" i="4"/>
  <c r="AE213" i="4"/>
  <c r="AM213" i="4" s="1"/>
  <c r="O213" i="4"/>
  <c r="AL213" i="4" s="1"/>
  <c r="AT213" i="4" s="1"/>
  <c r="AH213" i="4"/>
  <c r="AP213" i="4" s="1"/>
  <c r="AU213" i="4"/>
  <c r="AW213" i="4" s="1"/>
  <c r="AI213" i="4"/>
  <c r="AQ213" i="4" s="1"/>
  <c r="AX213" i="4"/>
  <c r="AF214" i="4"/>
  <c r="AN214" i="4" s="1"/>
  <c r="AJ214" i="4"/>
  <c r="AR214" i="4" s="1"/>
  <c r="F215" i="4"/>
  <c r="BT214" i="3"/>
  <c r="S215" i="3"/>
  <c r="AX213" i="3"/>
  <c r="BQ213" i="3"/>
  <c r="BD212" i="3"/>
  <c r="BJ212" i="3" s="1"/>
  <c r="BP212" i="3"/>
  <c r="BL213" i="3"/>
  <c r="BX213" i="3" s="1"/>
  <c r="CD213" i="3" s="1"/>
  <c r="AZ213" i="3"/>
  <c r="BF213" i="3" s="1"/>
  <c r="BB213" i="3"/>
  <c r="BH213" i="3" s="1"/>
  <c r="BN213" i="3"/>
  <c r="AC214" i="3"/>
  <c r="AI214" i="3" s="1"/>
  <c r="F215" i="3"/>
  <c r="AE214" i="3"/>
  <c r="AK214" i="3" s="1"/>
  <c r="AB214" i="3"/>
  <c r="AH214" i="3" s="1"/>
  <c r="AD214" i="3"/>
  <c r="AJ214" i="3" s="1"/>
  <c r="M213" i="3"/>
  <c r="AA213" i="3"/>
  <c r="AG213" i="3" s="1"/>
  <c r="AR213" i="3"/>
  <c r="AY213" i="3"/>
  <c r="BE213" i="3" s="1"/>
  <c r="BK213" i="3"/>
  <c r="BW213" i="3" s="1"/>
  <c r="CC213" i="3" s="1"/>
  <c r="BA213" i="3"/>
  <c r="BG213" i="3" s="1"/>
  <c r="BM213" i="3"/>
  <c r="BY213" i="3" s="1"/>
  <c r="CE213" i="3" s="1"/>
  <c r="BC213" i="3"/>
  <c r="BI213" i="3" s="1"/>
  <c r="BO213" i="3"/>
  <c r="CI212" i="3"/>
  <c r="CJ212" i="3"/>
  <c r="AF212" i="3"/>
  <c r="AL212" i="3" s="1"/>
  <c r="BS214" i="2"/>
  <c r="BU214" i="2"/>
  <c r="Z214" i="2"/>
  <c r="S215" i="2"/>
  <c r="AX213" i="2"/>
  <c r="BQ213" i="2"/>
  <c r="BD212" i="2"/>
  <c r="BJ212" i="2" s="1"/>
  <c r="BP212" i="2"/>
  <c r="BL213" i="2"/>
  <c r="BX213" i="2" s="1"/>
  <c r="CD213" i="2" s="1"/>
  <c r="AZ213" i="2"/>
  <c r="BF213" i="2" s="1"/>
  <c r="BN213" i="2"/>
  <c r="BZ213" i="2" s="1"/>
  <c r="CF213" i="2" s="1"/>
  <c r="BB213" i="2"/>
  <c r="BH213" i="2" s="1"/>
  <c r="F215" i="2"/>
  <c r="AE214" i="2"/>
  <c r="AK214" i="2" s="1"/>
  <c r="AC214" i="2"/>
  <c r="AI214" i="2" s="1"/>
  <c r="AA213" i="2"/>
  <c r="AG213" i="2" s="1"/>
  <c r="M213" i="2"/>
  <c r="BK213" i="2"/>
  <c r="BW213" i="2" s="1"/>
  <c r="CC213" i="2" s="1"/>
  <c r="AR213" i="2"/>
  <c r="AY213" i="2"/>
  <c r="BE213" i="2" s="1"/>
  <c r="BO213" i="2"/>
  <c r="BC213" i="2"/>
  <c r="BI213" i="2" s="1"/>
  <c r="BA213" i="2"/>
  <c r="BG213" i="2" s="1"/>
  <c r="BM213" i="2"/>
  <c r="AF212" i="2"/>
  <c r="AL212" i="2" s="1"/>
  <c r="CI212" i="2"/>
  <c r="AX213" i="1"/>
  <c r="BQ213" i="1"/>
  <c r="BR214" i="1"/>
  <c r="BS214" i="1"/>
  <c r="BT214" i="1"/>
  <c r="BU214" i="1"/>
  <c r="S215" i="1"/>
  <c r="BD212" i="1"/>
  <c r="BJ212" i="1" s="1"/>
  <c r="BP212" i="1"/>
  <c r="M213" i="1"/>
  <c r="AA213" i="1"/>
  <c r="AG213" i="1" s="1"/>
  <c r="AR213" i="1"/>
  <c r="AY213" i="1"/>
  <c r="BE213" i="1" s="1"/>
  <c r="BK213" i="1"/>
  <c r="BW213" i="1" s="1"/>
  <c r="CC213" i="1" s="1"/>
  <c r="AZ213" i="1"/>
  <c r="BF213" i="1" s="1"/>
  <c r="BL213" i="1"/>
  <c r="BX213" i="1" s="1"/>
  <c r="CD213" i="1" s="1"/>
  <c r="BA213" i="1"/>
  <c r="BG213" i="1" s="1"/>
  <c r="BM213" i="1"/>
  <c r="BY213" i="1" s="1"/>
  <c r="CE213" i="1" s="1"/>
  <c r="BB213" i="1"/>
  <c r="BH213" i="1" s="1"/>
  <c r="BN213" i="1"/>
  <c r="BZ213" i="1" s="1"/>
  <c r="CF213" i="1" s="1"/>
  <c r="BC213" i="1"/>
  <c r="BI213" i="1" s="1"/>
  <c r="BO213" i="1"/>
  <c r="CA213" i="1" s="1"/>
  <c r="CG213" i="1" s="1"/>
  <c r="AB214" i="1"/>
  <c r="AH214" i="1" s="1"/>
  <c r="AC214" i="1"/>
  <c r="AI214" i="1" s="1"/>
  <c r="AD214" i="1"/>
  <c r="AJ214" i="1" s="1"/>
  <c r="AE214" i="1"/>
  <c r="AK214" i="1" s="1"/>
  <c r="F215" i="1"/>
  <c r="BX212" i="8"/>
  <c r="AW212" i="8"/>
  <c r="BI212" i="8" s="1"/>
  <c r="BU212" i="7"/>
  <c r="AY213" i="4"/>
  <c r="BS213" i="2"/>
  <c r="AG213" i="6"/>
  <c r="AO213" i="6" s="1"/>
  <c r="AC213" i="5"/>
  <c r="AY213" i="5"/>
  <c r="BY212" i="3"/>
  <c r="CE212" i="3" s="1"/>
  <c r="BZ212" i="2"/>
  <c r="CF212" i="2" s="1"/>
  <c r="BX212" i="2"/>
  <c r="CD212" i="2" s="1"/>
  <c r="BV212" i="1"/>
  <c r="Z213" i="1"/>
  <c r="AF212" i="1"/>
  <c r="AL212" i="1" s="1"/>
  <c r="AK213" i="7"/>
  <c r="AG213" i="4"/>
  <c r="AO213" i="4" s="1"/>
  <c r="Z213" i="3"/>
  <c r="BS213" i="9"/>
  <c r="AK213" i="9"/>
  <c r="BX212" i="9"/>
  <c r="AZ212" i="5"/>
  <c r="AC213" i="4"/>
  <c r="Z213" i="2"/>
  <c r="CA212" i="2"/>
  <c r="CG212" i="2" s="1"/>
  <c r="BP213" i="8"/>
  <c r="AY213" i="6"/>
  <c r="AJ213" i="6"/>
  <c r="AR213" i="6" s="1"/>
  <c r="BU213" i="3"/>
  <c r="BV212" i="3"/>
  <c r="BR213" i="7"/>
  <c r="BU213" i="2"/>
  <c r="BP213" i="9"/>
  <c r="AK213" i="8"/>
  <c r="AC213" i="6"/>
  <c r="AZ212" i="6"/>
  <c r="AJ213" i="5"/>
  <c r="AR213" i="5" s="1"/>
  <c r="AZ212" i="4"/>
  <c r="BT213" i="3"/>
  <c r="BZ212" i="3"/>
  <c r="CF212" i="3" s="1"/>
  <c r="BV212" i="2"/>
  <c r="AM213" i="7"/>
  <c r="AY213" i="7" s="1"/>
  <c r="AL214" i="9" l="1"/>
  <c r="BQ214" i="9"/>
  <c r="BS215" i="9"/>
  <c r="Y216" i="9"/>
  <c r="BR215" i="9"/>
  <c r="BT215" i="9"/>
  <c r="AR214" i="9"/>
  <c r="BD214" i="9" s="1"/>
  <c r="BK214" i="9"/>
  <c r="BU214" i="9" s="1"/>
  <c r="AN214" i="9"/>
  <c r="AZ214" i="9" s="1"/>
  <c r="R214" i="9"/>
  <c r="BO214" i="9"/>
  <c r="AV214" i="9"/>
  <c r="BH214" i="9" s="1"/>
  <c r="AM214" i="9"/>
  <c r="AY214" i="9" s="1"/>
  <c r="BN214" i="9"/>
  <c r="AU214" i="9"/>
  <c r="BG214" i="9" s="1"/>
  <c r="AS214" i="9"/>
  <c r="BE214" i="9" s="1"/>
  <c r="BL214" i="9"/>
  <c r="BV214" i="9" s="1"/>
  <c r="S214" i="9"/>
  <c r="AX214" i="9" s="1"/>
  <c r="BJ214" i="9" s="1"/>
  <c r="BM214" i="9"/>
  <c r="BW214" i="9" s="1"/>
  <c r="AT214" i="9"/>
  <c r="BF214" i="9" s="1"/>
  <c r="AP215" i="9"/>
  <c r="BB215" i="9" s="1"/>
  <c r="AM215" i="9"/>
  <c r="AY215" i="9" s="1"/>
  <c r="F216" i="9"/>
  <c r="AO215" i="9"/>
  <c r="BA215" i="9" s="1"/>
  <c r="AQ215" i="9"/>
  <c r="BC215" i="9" s="1"/>
  <c r="AL214" i="8"/>
  <c r="BQ214" i="8"/>
  <c r="BR215" i="8"/>
  <c r="Y216" i="8"/>
  <c r="BT215" i="8"/>
  <c r="BS215" i="8"/>
  <c r="AW213" i="8"/>
  <c r="BI213" i="8" s="1"/>
  <c r="BL214" i="8"/>
  <c r="BV214" i="8" s="1"/>
  <c r="AS214" i="8"/>
  <c r="BE214" i="8" s="1"/>
  <c r="S214" i="8"/>
  <c r="AX214" i="8" s="1"/>
  <c r="BJ214" i="8" s="1"/>
  <c r="AM214" i="8"/>
  <c r="AY214" i="8" s="1"/>
  <c r="BN214" i="8"/>
  <c r="BX214" i="8" s="1"/>
  <c r="AU214" i="8"/>
  <c r="BG214" i="8" s="1"/>
  <c r="AR214" i="8"/>
  <c r="BD214" i="8" s="1"/>
  <c r="BK214" i="8"/>
  <c r="AN214" i="8"/>
  <c r="AZ214" i="8" s="1"/>
  <c r="R214" i="8"/>
  <c r="AT214" i="8"/>
  <c r="BF214" i="8" s="1"/>
  <c r="BM214" i="8"/>
  <c r="BW214" i="8" s="1"/>
  <c r="AP215" i="8"/>
  <c r="BB215" i="8" s="1"/>
  <c r="F216" i="8"/>
  <c r="AO215" i="8"/>
  <c r="BA215" i="8" s="1"/>
  <c r="AM215" i="8"/>
  <c r="AY215" i="8" s="1"/>
  <c r="AQ215" i="8"/>
  <c r="BC215" i="8" s="1"/>
  <c r="AV214" i="8"/>
  <c r="BH214" i="8" s="1"/>
  <c r="BO214" i="8"/>
  <c r="AL214" i="7"/>
  <c r="BQ214" i="7"/>
  <c r="BS215" i="7"/>
  <c r="Y216" i="7"/>
  <c r="BR215" i="7"/>
  <c r="BT215" i="7"/>
  <c r="AW213" i="7"/>
  <c r="BI213" i="7" s="1"/>
  <c r="BL214" i="7"/>
  <c r="BV214" i="7" s="1"/>
  <c r="S214" i="7"/>
  <c r="AX214" i="7" s="1"/>
  <c r="BJ214" i="7" s="1"/>
  <c r="AS214" i="7"/>
  <c r="BE214" i="7" s="1"/>
  <c r="BN214" i="7"/>
  <c r="BX214" i="7" s="1"/>
  <c r="AU214" i="7"/>
  <c r="BG214" i="7" s="1"/>
  <c r="R214" i="7"/>
  <c r="AN214" i="7"/>
  <c r="AZ214" i="7" s="1"/>
  <c r="BK214" i="7"/>
  <c r="BU214" i="7" s="1"/>
  <c r="AR214" i="7"/>
  <c r="BD214" i="7" s="1"/>
  <c r="AT214" i="7"/>
  <c r="BF214" i="7" s="1"/>
  <c r="BM214" i="7"/>
  <c r="BW214" i="7" s="1"/>
  <c r="BO214" i="7"/>
  <c r="AV214" i="7"/>
  <c r="BH214" i="7" s="1"/>
  <c r="AO215" i="7"/>
  <c r="BA215" i="7" s="1"/>
  <c r="F216" i="7"/>
  <c r="AP215" i="7"/>
  <c r="BB215" i="7" s="1"/>
  <c r="AQ215" i="7"/>
  <c r="BC215" i="7" s="1"/>
  <c r="U216" i="6"/>
  <c r="AV214" i="6"/>
  <c r="AD214" i="6"/>
  <c r="AF215" i="6"/>
  <c r="AN215" i="6" s="1"/>
  <c r="F216" i="6"/>
  <c r="AU214" i="6"/>
  <c r="AW214" i="6" s="1"/>
  <c r="O214" i="6"/>
  <c r="AL214" i="6" s="1"/>
  <c r="AT214" i="6" s="1"/>
  <c r="AH214" i="6"/>
  <c r="AP214" i="6" s="1"/>
  <c r="AE214" i="6"/>
  <c r="AM214" i="6" s="1"/>
  <c r="N214" i="6"/>
  <c r="AI214" i="6"/>
  <c r="AQ214" i="6" s="1"/>
  <c r="AX214" i="6"/>
  <c r="AD214" i="5"/>
  <c r="AV214" i="5"/>
  <c r="U216" i="5"/>
  <c r="AK213" i="5"/>
  <c r="AS213" i="5" s="1"/>
  <c r="N214" i="5"/>
  <c r="AE214" i="5"/>
  <c r="AM214" i="5" s="1"/>
  <c r="O214" i="5"/>
  <c r="AL214" i="5" s="1"/>
  <c r="AT214" i="5" s="1"/>
  <c r="AH214" i="5"/>
  <c r="AP214" i="5" s="1"/>
  <c r="AU214" i="5"/>
  <c r="AW214" i="5" s="1"/>
  <c r="AI214" i="5"/>
  <c r="AQ214" i="5" s="1"/>
  <c r="AX214" i="5"/>
  <c r="AF215" i="5"/>
  <c r="AN215" i="5" s="1"/>
  <c r="AG215" i="5"/>
  <c r="AO215" i="5" s="1"/>
  <c r="AJ215" i="5"/>
  <c r="AR215" i="5" s="1"/>
  <c r="F216" i="5"/>
  <c r="AD214" i="4"/>
  <c r="AV214" i="4"/>
  <c r="U216" i="4"/>
  <c r="AK213" i="4"/>
  <c r="AS213" i="4" s="1"/>
  <c r="N214" i="4"/>
  <c r="AE214" i="4"/>
  <c r="AM214" i="4" s="1"/>
  <c r="O214" i="4"/>
  <c r="AH214" i="4"/>
  <c r="AP214" i="4" s="1"/>
  <c r="AU214" i="4"/>
  <c r="AW214" i="4" s="1"/>
  <c r="AI214" i="4"/>
  <c r="AQ214" i="4" s="1"/>
  <c r="AX214" i="4"/>
  <c r="AF215" i="4"/>
  <c r="AN215" i="4" s="1"/>
  <c r="AJ215" i="4"/>
  <c r="AR215" i="4" s="1"/>
  <c r="F216" i="4"/>
  <c r="AX214" i="3"/>
  <c r="BQ214" i="3"/>
  <c r="BS215" i="3"/>
  <c r="BR215" i="3"/>
  <c r="S216" i="3"/>
  <c r="BL214" i="3"/>
  <c r="AZ214" i="3"/>
  <c r="BF214" i="3" s="1"/>
  <c r="AE215" i="3"/>
  <c r="AK215" i="3" s="1"/>
  <c r="AD215" i="3"/>
  <c r="AJ215" i="3" s="1"/>
  <c r="AB215" i="3"/>
  <c r="AH215" i="3" s="1"/>
  <c r="F216" i="3"/>
  <c r="AC215" i="3"/>
  <c r="AI215" i="3" s="1"/>
  <c r="BM214" i="3"/>
  <c r="BA214" i="3"/>
  <c r="BG214" i="3" s="1"/>
  <c r="M214" i="3"/>
  <c r="AA214" i="3"/>
  <c r="AG214" i="3" s="1"/>
  <c r="AR214" i="3"/>
  <c r="BK214" i="3"/>
  <c r="BW214" i="3" s="1"/>
  <c r="CC214" i="3" s="1"/>
  <c r="AY214" i="3"/>
  <c r="BE214" i="3" s="1"/>
  <c r="BN214" i="3"/>
  <c r="BZ214" i="3" s="1"/>
  <c r="CF214" i="3" s="1"/>
  <c r="BB214" i="3"/>
  <c r="BH214" i="3" s="1"/>
  <c r="BO214" i="3"/>
  <c r="BC214" i="3"/>
  <c r="BI214" i="3" s="1"/>
  <c r="AF213" i="3"/>
  <c r="AL213" i="3" s="1"/>
  <c r="CI213" i="3"/>
  <c r="CJ213" i="3"/>
  <c r="BP213" i="3"/>
  <c r="BD213" i="3"/>
  <c r="BJ213" i="3" s="1"/>
  <c r="BQ214" i="2"/>
  <c r="AX214" i="2"/>
  <c r="BV214" i="2" s="1"/>
  <c r="BT215" i="2"/>
  <c r="BR215" i="2"/>
  <c r="BU215" i="2"/>
  <c r="S216" i="2"/>
  <c r="BL214" i="2"/>
  <c r="AZ214" i="2"/>
  <c r="BF214" i="2" s="1"/>
  <c r="BB214" i="2"/>
  <c r="BH214" i="2" s="1"/>
  <c r="BN214" i="2"/>
  <c r="AB215" i="2"/>
  <c r="AH215" i="2" s="1"/>
  <c r="AE215" i="2"/>
  <c r="AK215" i="2" s="1"/>
  <c r="F216" i="2"/>
  <c r="AD215" i="2"/>
  <c r="AJ215" i="2" s="1"/>
  <c r="BK214" i="2"/>
  <c r="AR214" i="2"/>
  <c r="AY214" i="2"/>
  <c r="BE214" i="2" s="1"/>
  <c r="BC214" i="2"/>
  <c r="BI214" i="2" s="1"/>
  <c r="BO214" i="2"/>
  <c r="CA214" i="2" s="1"/>
  <c r="CG214" i="2" s="1"/>
  <c r="M214" i="2"/>
  <c r="AA214" i="2"/>
  <c r="AG214" i="2" s="1"/>
  <c r="BA214" i="2"/>
  <c r="BG214" i="2" s="1"/>
  <c r="BM214" i="2"/>
  <c r="BY214" i="2" s="1"/>
  <c r="CE214" i="2" s="1"/>
  <c r="AF213" i="2"/>
  <c r="AL213" i="2" s="1"/>
  <c r="CI213" i="2"/>
  <c r="BD213" i="2"/>
  <c r="BJ213" i="2" s="1"/>
  <c r="BP213" i="2"/>
  <c r="AX214" i="1"/>
  <c r="BQ214" i="1"/>
  <c r="BR215" i="1"/>
  <c r="BS215" i="1"/>
  <c r="BT215" i="1"/>
  <c r="BU215" i="1"/>
  <c r="S216" i="1"/>
  <c r="AF213" i="1"/>
  <c r="AL213" i="1" s="1"/>
  <c r="BD213" i="1"/>
  <c r="BJ213" i="1" s="1"/>
  <c r="BP213" i="1"/>
  <c r="M214" i="1"/>
  <c r="AA214" i="1"/>
  <c r="AG214" i="1" s="1"/>
  <c r="AR214" i="1"/>
  <c r="AY214" i="1"/>
  <c r="BE214" i="1" s="1"/>
  <c r="BK214" i="1"/>
  <c r="BW214" i="1" s="1"/>
  <c r="CC214" i="1" s="1"/>
  <c r="AZ214" i="1"/>
  <c r="BF214" i="1" s="1"/>
  <c r="BL214" i="1"/>
  <c r="BX214" i="1" s="1"/>
  <c r="CD214" i="1" s="1"/>
  <c r="BA214" i="1"/>
  <c r="BG214" i="1" s="1"/>
  <c r="BM214" i="1"/>
  <c r="BY214" i="1" s="1"/>
  <c r="CE214" i="1" s="1"/>
  <c r="BB214" i="1"/>
  <c r="BH214" i="1" s="1"/>
  <c r="BN214" i="1"/>
  <c r="BZ214" i="1" s="1"/>
  <c r="CF214" i="1" s="1"/>
  <c r="BC214" i="1"/>
  <c r="BI214" i="1" s="1"/>
  <c r="BO214" i="1"/>
  <c r="CA214" i="1" s="1"/>
  <c r="CG214" i="1" s="1"/>
  <c r="AB215" i="1"/>
  <c r="AH215" i="1" s="1"/>
  <c r="AC215" i="1"/>
  <c r="AI215" i="1" s="1"/>
  <c r="AD215" i="1"/>
  <c r="AJ215" i="1" s="1"/>
  <c r="AE215" i="1"/>
  <c r="AK215" i="1" s="1"/>
  <c r="F216" i="1"/>
  <c r="BS214" i="9"/>
  <c r="BX213" i="9"/>
  <c r="AW213" i="9"/>
  <c r="BI213" i="9" s="1"/>
  <c r="BU213" i="9"/>
  <c r="BP214" i="8"/>
  <c r="BT214" i="8"/>
  <c r="BW213" i="7"/>
  <c r="AZ213" i="4"/>
  <c r="AG214" i="4"/>
  <c r="AO214" i="4" s="1"/>
  <c r="BS214" i="3"/>
  <c r="Z214" i="3"/>
  <c r="AG214" i="6"/>
  <c r="AO214" i="6" s="1"/>
  <c r="AJ214" i="6"/>
  <c r="AR214" i="6" s="1"/>
  <c r="AC214" i="5"/>
  <c r="BV213" i="3"/>
  <c r="CB212" i="3"/>
  <c r="CH212" i="3" s="1"/>
  <c r="BT214" i="2"/>
  <c r="BR214" i="2"/>
  <c r="BV213" i="2"/>
  <c r="CB212" i="2"/>
  <c r="CH212" i="2" s="1"/>
  <c r="AB214" i="2"/>
  <c r="AH214" i="2" s="1"/>
  <c r="AD214" i="2"/>
  <c r="AJ214" i="2" s="1"/>
  <c r="CA213" i="2"/>
  <c r="CG213" i="2" s="1"/>
  <c r="BY213" i="2"/>
  <c r="CE213" i="2" s="1"/>
  <c r="BV213" i="1"/>
  <c r="Z214" i="1"/>
  <c r="CB212" i="1"/>
  <c r="CH212" i="1" s="1"/>
  <c r="BU213" i="8"/>
  <c r="AC214" i="4"/>
  <c r="BR214" i="3"/>
  <c r="AC214" i="6"/>
  <c r="BZ213" i="3"/>
  <c r="CF213" i="3" s="1"/>
  <c r="CA213" i="3"/>
  <c r="CG213" i="3" s="1"/>
  <c r="AK214" i="8"/>
  <c r="AZ213" i="6"/>
  <c r="AK213" i="6"/>
  <c r="AS213" i="6" s="1"/>
  <c r="AK214" i="9"/>
  <c r="BT214" i="9"/>
  <c r="BT214" i="7"/>
  <c r="AY214" i="6"/>
  <c r="AY214" i="5"/>
  <c r="AZ213" i="5"/>
  <c r="AY214" i="4"/>
  <c r="BU214" i="3"/>
  <c r="AL214" i="4" l="1"/>
  <c r="AT214" i="4" s="1"/>
  <c r="BT216" i="9"/>
  <c r="Y217" i="9"/>
  <c r="AK216" i="9"/>
  <c r="BP216" i="9"/>
  <c r="BQ215" i="9"/>
  <c r="AL215" i="9"/>
  <c r="AR215" i="9"/>
  <c r="BD215" i="9" s="1"/>
  <c r="BK215" i="9"/>
  <c r="BO215" i="9"/>
  <c r="BY215" i="9" s="1"/>
  <c r="AV215" i="9"/>
  <c r="BH215" i="9" s="1"/>
  <c r="AT215" i="9"/>
  <c r="BF215" i="9" s="1"/>
  <c r="BM215" i="9"/>
  <c r="BW215" i="9" s="1"/>
  <c r="AQ216" i="9"/>
  <c r="BC216" i="9" s="1"/>
  <c r="F217" i="9"/>
  <c r="AP216" i="9"/>
  <c r="BB216" i="9" s="1"/>
  <c r="AO216" i="9"/>
  <c r="BA216" i="9" s="1"/>
  <c r="R215" i="9"/>
  <c r="AN215" i="9"/>
  <c r="AZ215" i="9" s="1"/>
  <c r="AS215" i="9"/>
  <c r="BE215" i="9" s="1"/>
  <c r="S215" i="9"/>
  <c r="AX215" i="9" s="1"/>
  <c r="BJ215" i="9" s="1"/>
  <c r="BL215" i="9"/>
  <c r="BV215" i="9" s="1"/>
  <c r="BN215" i="9"/>
  <c r="BX215" i="9" s="1"/>
  <c r="AU215" i="9"/>
  <c r="BG215" i="9" s="1"/>
  <c r="Y217" i="8"/>
  <c r="BS216" i="8"/>
  <c r="AL215" i="8"/>
  <c r="BQ215" i="8"/>
  <c r="AN215" i="8"/>
  <c r="AZ215" i="8" s="1"/>
  <c r="R215" i="8"/>
  <c r="AR215" i="8"/>
  <c r="BD215" i="8" s="1"/>
  <c r="BK215" i="8"/>
  <c r="AV215" i="8"/>
  <c r="BH215" i="8" s="1"/>
  <c r="BO215" i="8"/>
  <c r="BY215" i="8" s="1"/>
  <c r="AT215" i="8"/>
  <c r="BF215" i="8" s="1"/>
  <c r="BM215" i="8"/>
  <c r="BW215" i="8" s="1"/>
  <c r="F217" i="8"/>
  <c r="AP216" i="8"/>
  <c r="BB216" i="8" s="1"/>
  <c r="AO216" i="8"/>
  <c r="BA216" i="8" s="1"/>
  <c r="AQ216" i="8"/>
  <c r="BC216" i="8" s="1"/>
  <c r="AU215" i="8"/>
  <c r="BG215" i="8" s="1"/>
  <c r="BN215" i="8"/>
  <c r="BX215" i="8" s="1"/>
  <c r="BL215" i="8"/>
  <c r="BV215" i="8" s="1"/>
  <c r="S215" i="8"/>
  <c r="AX215" i="8" s="1"/>
  <c r="BJ215" i="8" s="1"/>
  <c r="AS215" i="8"/>
  <c r="BE215" i="8" s="1"/>
  <c r="AL215" i="7"/>
  <c r="BQ215" i="7"/>
  <c r="BT216" i="7"/>
  <c r="Y217" i="7"/>
  <c r="BR216" i="7"/>
  <c r="AS215" i="7"/>
  <c r="BE215" i="7" s="1"/>
  <c r="S215" i="7"/>
  <c r="AX215" i="7" s="1"/>
  <c r="BJ215" i="7" s="1"/>
  <c r="BL215" i="7"/>
  <c r="BV215" i="7" s="1"/>
  <c r="AV215" i="7"/>
  <c r="BH215" i="7" s="1"/>
  <c r="BO215" i="7"/>
  <c r="BY215" i="7" s="1"/>
  <c r="AM216" i="7"/>
  <c r="AY216" i="7" s="1"/>
  <c r="AO216" i="7"/>
  <c r="BA216" i="7" s="1"/>
  <c r="AQ216" i="7"/>
  <c r="BC216" i="7" s="1"/>
  <c r="F217" i="7"/>
  <c r="R215" i="7"/>
  <c r="AN215" i="7"/>
  <c r="AZ215" i="7" s="1"/>
  <c r="AR215" i="7"/>
  <c r="BD215" i="7" s="1"/>
  <c r="BK215" i="7"/>
  <c r="AT215" i="7"/>
  <c r="BF215" i="7" s="1"/>
  <c r="BM215" i="7"/>
  <c r="BW215" i="7" s="1"/>
  <c r="AA425" i="7"/>
  <c r="AM215" i="7"/>
  <c r="AY215" i="7" s="1"/>
  <c r="AU215" i="7"/>
  <c r="BG215" i="7" s="1"/>
  <c r="BN215" i="7"/>
  <c r="BX215" i="7" s="1"/>
  <c r="AV215" i="6"/>
  <c r="AD215" i="6"/>
  <c r="U217" i="6"/>
  <c r="AE215" i="6"/>
  <c r="AM215" i="6" s="1"/>
  <c r="N215" i="6"/>
  <c r="AH215" i="6"/>
  <c r="AP215" i="6" s="1"/>
  <c r="O215" i="6"/>
  <c r="AL215" i="6" s="1"/>
  <c r="AT215" i="6" s="1"/>
  <c r="AU215" i="6"/>
  <c r="AW215" i="6" s="1"/>
  <c r="AI215" i="6"/>
  <c r="AQ215" i="6" s="1"/>
  <c r="AX215" i="6"/>
  <c r="AG216" i="6"/>
  <c r="AO216" i="6" s="1"/>
  <c r="AJ216" i="6"/>
  <c r="AR216" i="6" s="1"/>
  <c r="F217" i="6"/>
  <c r="AK214" i="6"/>
  <c r="AS214" i="6" s="1"/>
  <c r="AD215" i="5"/>
  <c r="AV215" i="5"/>
  <c r="U217" i="5"/>
  <c r="AK214" i="5"/>
  <c r="AS214" i="5" s="1"/>
  <c r="N215" i="5"/>
  <c r="AE215" i="5"/>
  <c r="AM215" i="5" s="1"/>
  <c r="O215" i="5"/>
  <c r="AL215" i="5" s="1"/>
  <c r="AT215" i="5" s="1"/>
  <c r="AH215" i="5"/>
  <c r="AP215" i="5" s="1"/>
  <c r="AU215" i="5"/>
  <c r="AW215" i="5" s="1"/>
  <c r="AI215" i="5"/>
  <c r="AQ215" i="5" s="1"/>
  <c r="AX215" i="5"/>
  <c r="AF216" i="5"/>
  <c r="AN216" i="5" s="1"/>
  <c r="AG216" i="5"/>
  <c r="AO216" i="5" s="1"/>
  <c r="AJ216" i="5"/>
  <c r="AR216" i="5" s="1"/>
  <c r="F217" i="5"/>
  <c r="AD215" i="4"/>
  <c r="AV215" i="4"/>
  <c r="U217" i="4"/>
  <c r="AK214" i="4"/>
  <c r="AS214" i="4" s="1"/>
  <c r="N215" i="4"/>
  <c r="AE215" i="4"/>
  <c r="AM215" i="4" s="1"/>
  <c r="O215" i="4"/>
  <c r="AL215" i="4" s="1"/>
  <c r="AT215" i="4" s="1"/>
  <c r="AH215" i="4"/>
  <c r="AP215" i="4" s="1"/>
  <c r="AU215" i="4"/>
  <c r="AW215" i="4" s="1"/>
  <c r="AI215" i="4"/>
  <c r="AQ215" i="4" s="1"/>
  <c r="AX215" i="4"/>
  <c r="AF216" i="4"/>
  <c r="AN216" i="4" s="1"/>
  <c r="AG216" i="4"/>
  <c r="AO216" i="4" s="1"/>
  <c r="AJ216" i="4"/>
  <c r="AR216" i="4" s="1"/>
  <c r="F217" i="4"/>
  <c r="BQ215" i="3"/>
  <c r="AX215" i="3"/>
  <c r="BS216" i="3"/>
  <c r="BU216" i="3"/>
  <c r="S217" i="3"/>
  <c r="BT216" i="3"/>
  <c r="Z216" i="3"/>
  <c r="AR215" i="3"/>
  <c r="BK215" i="3"/>
  <c r="BW215" i="3" s="1"/>
  <c r="CC215" i="3" s="1"/>
  <c r="AY215" i="3"/>
  <c r="BE215" i="3" s="1"/>
  <c r="BB215" i="3"/>
  <c r="BH215" i="3" s="1"/>
  <c r="BN215" i="3"/>
  <c r="M215" i="3"/>
  <c r="AA215" i="3"/>
  <c r="AG215" i="3" s="1"/>
  <c r="BA215" i="3"/>
  <c r="BG215" i="3" s="1"/>
  <c r="BM215" i="3"/>
  <c r="BY215" i="3" s="1"/>
  <c r="CE215" i="3" s="1"/>
  <c r="BL215" i="3"/>
  <c r="BX215" i="3" s="1"/>
  <c r="CD215" i="3" s="1"/>
  <c r="AZ215" i="3"/>
  <c r="BF215" i="3" s="1"/>
  <c r="BC215" i="3"/>
  <c r="BI215" i="3" s="1"/>
  <c r="BO215" i="3"/>
  <c r="AD216" i="3"/>
  <c r="AJ216" i="3" s="1"/>
  <c r="AC216" i="3"/>
  <c r="AI216" i="3" s="1"/>
  <c r="AB216" i="3"/>
  <c r="AH216" i="3" s="1"/>
  <c r="AE216" i="3"/>
  <c r="AK216" i="3" s="1"/>
  <c r="F217" i="3"/>
  <c r="AF214" i="3"/>
  <c r="AL214" i="3" s="1"/>
  <c r="CJ214" i="3"/>
  <c r="CI214" i="3"/>
  <c r="BD214" i="3"/>
  <c r="BJ214" i="3" s="1"/>
  <c r="BP214" i="3"/>
  <c r="AX215" i="2"/>
  <c r="BQ215" i="2"/>
  <c r="BR216" i="2"/>
  <c r="BU216" i="2"/>
  <c r="BS216" i="2"/>
  <c r="S217" i="2"/>
  <c r="AZ215" i="2"/>
  <c r="BF215" i="2" s="1"/>
  <c r="BL215" i="2"/>
  <c r="BX215" i="2" s="1"/>
  <c r="CD215" i="2" s="1"/>
  <c r="BB215" i="2"/>
  <c r="BH215" i="2" s="1"/>
  <c r="BN215" i="2"/>
  <c r="BZ215" i="2" s="1"/>
  <c r="CF215" i="2" s="1"/>
  <c r="BC215" i="2"/>
  <c r="BI215" i="2" s="1"/>
  <c r="BO215" i="2"/>
  <c r="CA215" i="2" s="1"/>
  <c r="CG215" i="2" s="1"/>
  <c r="AD216" i="2"/>
  <c r="AJ216" i="2" s="1"/>
  <c r="AB216" i="2"/>
  <c r="AH216" i="2" s="1"/>
  <c r="F217" i="2"/>
  <c r="M215" i="2"/>
  <c r="AA215" i="2"/>
  <c r="AG215" i="2" s="1"/>
  <c r="BM215" i="2"/>
  <c r="BA215" i="2"/>
  <c r="BG215" i="2" s="1"/>
  <c r="AY215" i="2"/>
  <c r="BE215" i="2" s="1"/>
  <c r="AR215" i="2"/>
  <c r="BK215" i="2"/>
  <c r="BD214" i="2"/>
  <c r="BJ214" i="2" s="1"/>
  <c r="BP214" i="2"/>
  <c r="CB214" i="2" s="1"/>
  <c r="CH214" i="2" s="1"/>
  <c r="CI214" i="2"/>
  <c r="AF214" i="2"/>
  <c r="AL214" i="2" s="1"/>
  <c r="AX215" i="1"/>
  <c r="BQ215" i="1"/>
  <c r="BR216" i="1"/>
  <c r="BS216" i="1"/>
  <c r="BT216" i="1"/>
  <c r="BU216" i="1"/>
  <c r="S217" i="1"/>
  <c r="BD214" i="1"/>
  <c r="BJ214" i="1" s="1"/>
  <c r="BP214" i="1"/>
  <c r="M215" i="1"/>
  <c r="AA215" i="1"/>
  <c r="AG215" i="1" s="1"/>
  <c r="AR215" i="1"/>
  <c r="AY215" i="1"/>
  <c r="BE215" i="1" s="1"/>
  <c r="BK215" i="1"/>
  <c r="BW215" i="1" s="1"/>
  <c r="CC215" i="1" s="1"/>
  <c r="AZ215" i="1"/>
  <c r="BF215" i="1" s="1"/>
  <c r="BL215" i="1"/>
  <c r="BX215" i="1" s="1"/>
  <c r="CD215" i="1" s="1"/>
  <c r="BA215" i="1"/>
  <c r="BG215" i="1" s="1"/>
  <c r="BM215" i="1"/>
  <c r="BY215" i="1" s="1"/>
  <c r="CE215" i="1" s="1"/>
  <c r="BB215" i="1"/>
  <c r="BH215" i="1" s="1"/>
  <c r="BN215" i="1"/>
  <c r="BZ215" i="1" s="1"/>
  <c r="CF215" i="1" s="1"/>
  <c r="BC215" i="1"/>
  <c r="BI215" i="1" s="1"/>
  <c r="BO215" i="1"/>
  <c r="CA215" i="1" s="1"/>
  <c r="CG215" i="1" s="1"/>
  <c r="AB216" i="1"/>
  <c r="AH216" i="1" s="1"/>
  <c r="AC216" i="1"/>
  <c r="AI216" i="1" s="1"/>
  <c r="AD216" i="1"/>
  <c r="AJ216" i="1" s="1"/>
  <c r="AE216" i="1"/>
  <c r="AK216" i="1" s="1"/>
  <c r="F217" i="1"/>
  <c r="AK215" i="8"/>
  <c r="AK215" i="7"/>
  <c r="BX214" i="3"/>
  <c r="CD214" i="3" s="1"/>
  <c r="AY215" i="6"/>
  <c r="AG215" i="6"/>
  <c r="AO215" i="6" s="1"/>
  <c r="AJ215" i="6"/>
  <c r="AR215" i="6" s="1"/>
  <c r="AZ214" i="6"/>
  <c r="AC215" i="5"/>
  <c r="AY215" i="5"/>
  <c r="AY215" i="4"/>
  <c r="AG215" i="4"/>
  <c r="AO215" i="4" s="1"/>
  <c r="Z215" i="2"/>
  <c r="BS215" i="2"/>
  <c r="BX214" i="2"/>
  <c r="CD214" i="2" s="1"/>
  <c r="BZ214" i="2"/>
  <c r="CF214" i="2" s="1"/>
  <c r="AC215" i="2"/>
  <c r="AI215" i="2" s="1"/>
  <c r="BW214" i="2"/>
  <c r="CC214" i="2" s="1"/>
  <c r="CB213" i="2"/>
  <c r="CH213" i="2" s="1"/>
  <c r="BV214" i="1"/>
  <c r="Z215" i="1"/>
  <c r="CB213" i="1"/>
  <c r="CH213" i="1" s="1"/>
  <c r="AF214" i="1"/>
  <c r="AL214" i="1" s="1"/>
  <c r="BP215" i="9"/>
  <c r="AZ214" i="5"/>
  <c r="Z215" i="3"/>
  <c r="CB213" i="3"/>
  <c r="CH213" i="3" s="1"/>
  <c r="BY214" i="9"/>
  <c r="BU214" i="8"/>
  <c r="AW214" i="8"/>
  <c r="BI214" i="8" s="1"/>
  <c r="BP215" i="7"/>
  <c r="AZ214" i="4"/>
  <c r="CA214" i="3"/>
  <c r="CG214" i="3" s="1"/>
  <c r="AK215" i="9"/>
  <c r="AW214" i="9"/>
  <c r="BI214" i="9" s="1"/>
  <c r="BX214" i="9"/>
  <c r="BP215" i="8"/>
  <c r="BY214" i="7"/>
  <c r="AC215" i="6"/>
  <c r="AC215" i="4"/>
  <c r="BU215" i="3"/>
  <c r="BY214" i="8"/>
  <c r="BY214" i="3"/>
  <c r="CE214" i="3" s="1"/>
  <c r="BV214" i="3"/>
  <c r="BT215" i="3"/>
  <c r="AW214" i="7"/>
  <c r="BI214" i="7" s="1"/>
  <c r="Y218" i="9" l="1"/>
  <c r="BS217" i="9"/>
  <c r="BT217" i="9"/>
  <c r="AL216" i="9"/>
  <c r="BQ216" i="9"/>
  <c r="R216" i="9"/>
  <c r="AW216" i="9" s="1"/>
  <c r="BI216" i="9" s="1"/>
  <c r="AN216" i="9"/>
  <c r="AZ216" i="9" s="1"/>
  <c r="S216" i="9"/>
  <c r="AX216" i="9" s="1"/>
  <c r="BJ216" i="9" s="1"/>
  <c r="AS216" i="9"/>
  <c r="BE216" i="9" s="1"/>
  <c r="BL216" i="9"/>
  <c r="BV216" i="9" s="1"/>
  <c r="AU216" i="9"/>
  <c r="BG216" i="9" s="1"/>
  <c r="BN216" i="9"/>
  <c r="AA425" i="9"/>
  <c r="AM216" i="9"/>
  <c r="AY216" i="9" s="1"/>
  <c r="BK216" i="9"/>
  <c r="BU216" i="9" s="1"/>
  <c r="AR216" i="9"/>
  <c r="BD216" i="9" s="1"/>
  <c r="BM216" i="9"/>
  <c r="AT216" i="9"/>
  <c r="BF216" i="9" s="1"/>
  <c r="BO216" i="9"/>
  <c r="BY216" i="9" s="1"/>
  <c r="AV216" i="9"/>
  <c r="BH216" i="9" s="1"/>
  <c r="AP217" i="9"/>
  <c r="BB217" i="9" s="1"/>
  <c r="AQ217" i="9"/>
  <c r="BC217" i="9" s="1"/>
  <c r="F218" i="9"/>
  <c r="AO217" i="9"/>
  <c r="BA217" i="9" s="1"/>
  <c r="AH425" i="9"/>
  <c r="AE425" i="9"/>
  <c r="AJ425" i="9"/>
  <c r="AB425" i="9"/>
  <c r="AG425" i="9"/>
  <c r="AC425" i="9"/>
  <c r="AD425" i="9"/>
  <c r="AI425" i="9"/>
  <c r="AF425" i="9"/>
  <c r="AW215" i="9"/>
  <c r="BI215" i="9" s="1"/>
  <c r="Y218" i="8"/>
  <c r="BS217" i="8"/>
  <c r="BR217" i="8"/>
  <c r="AL216" i="8"/>
  <c r="BQ216" i="8"/>
  <c r="R216" i="8"/>
  <c r="AN216" i="8"/>
  <c r="AZ216" i="8" s="1"/>
  <c r="BK216" i="8"/>
  <c r="AR216" i="8"/>
  <c r="BD216" i="8" s="1"/>
  <c r="AP217" i="8"/>
  <c r="BB217" i="8" s="1"/>
  <c r="AQ217" i="8"/>
  <c r="BC217" i="8" s="1"/>
  <c r="F218" i="8"/>
  <c r="AO217" i="8"/>
  <c r="BA217" i="8" s="1"/>
  <c r="AS216" i="8"/>
  <c r="BE216" i="8" s="1"/>
  <c r="S216" i="8"/>
  <c r="AX216" i="8" s="1"/>
  <c r="BJ216" i="8" s="1"/>
  <c r="BL216" i="8"/>
  <c r="BV216" i="8" s="1"/>
  <c r="BN216" i="8"/>
  <c r="BX216" i="8" s="1"/>
  <c r="AU216" i="8"/>
  <c r="BG216" i="8" s="1"/>
  <c r="AA425" i="8"/>
  <c r="AM216" i="8"/>
  <c r="AY216" i="8" s="1"/>
  <c r="AT216" i="8"/>
  <c r="BF216" i="8" s="1"/>
  <c r="BM216" i="8"/>
  <c r="AV216" i="8"/>
  <c r="BH216" i="8" s="1"/>
  <c r="BO216" i="8"/>
  <c r="AL216" i="7"/>
  <c r="BQ216" i="7"/>
  <c r="BT217" i="7"/>
  <c r="Y218" i="7"/>
  <c r="BP217" i="7"/>
  <c r="BS217" i="7"/>
  <c r="BL216" i="7"/>
  <c r="BV216" i="7" s="1"/>
  <c r="AS216" i="7"/>
  <c r="BE216" i="7" s="1"/>
  <c r="S216" i="7"/>
  <c r="AX216" i="7" s="1"/>
  <c r="BJ216" i="7" s="1"/>
  <c r="AT216" i="7"/>
  <c r="BF216" i="7" s="1"/>
  <c r="BM216" i="7"/>
  <c r="BW216" i="7" s="1"/>
  <c r="BO216" i="7"/>
  <c r="BY216" i="7" s="1"/>
  <c r="AV216" i="7"/>
  <c r="BH216" i="7" s="1"/>
  <c r="AP217" i="7"/>
  <c r="BB217" i="7" s="1"/>
  <c r="AQ217" i="7"/>
  <c r="BC217" i="7" s="1"/>
  <c r="F218" i="7"/>
  <c r="AO217" i="7"/>
  <c r="BA217" i="7" s="1"/>
  <c r="R216" i="7"/>
  <c r="AN216" i="7"/>
  <c r="AZ216" i="7" s="1"/>
  <c r="AR216" i="7"/>
  <c r="BD216" i="7" s="1"/>
  <c r="BK216" i="7"/>
  <c r="AU216" i="7"/>
  <c r="BG216" i="7" s="1"/>
  <c r="BN216" i="7"/>
  <c r="AV216" i="6"/>
  <c r="AD216" i="6"/>
  <c r="U218" i="6"/>
  <c r="AE216" i="6"/>
  <c r="AM216" i="6" s="1"/>
  <c r="N216" i="6"/>
  <c r="AX216" i="6"/>
  <c r="AI216" i="6"/>
  <c r="AQ216" i="6" s="1"/>
  <c r="F218" i="6"/>
  <c r="AU216" i="6"/>
  <c r="O216" i="6"/>
  <c r="AH216" i="6"/>
  <c r="AP216" i="6" s="1"/>
  <c r="AD216" i="5"/>
  <c r="AV216" i="5"/>
  <c r="U218" i="5"/>
  <c r="AK215" i="5"/>
  <c r="AS215" i="5" s="1"/>
  <c r="N216" i="5"/>
  <c r="Z425" i="5" s="1"/>
  <c r="AE216" i="5"/>
  <c r="AM216" i="5" s="1"/>
  <c r="O216" i="5"/>
  <c r="AL216" i="5" s="1"/>
  <c r="AT216" i="5" s="1"/>
  <c r="AH216" i="5"/>
  <c r="AP216" i="5" s="1"/>
  <c r="AU216" i="5"/>
  <c r="AW216" i="5" s="1"/>
  <c r="AI216" i="5"/>
  <c r="AQ216" i="5" s="1"/>
  <c r="AX216" i="5"/>
  <c r="AF217" i="5"/>
  <c r="AN217" i="5" s="1"/>
  <c r="AG217" i="5"/>
  <c r="AO217" i="5" s="1"/>
  <c r="AJ217" i="5"/>
  <c r="AR217" i="5" s="1"/>
  <c r="F218" i="5"/>
  <c r="AD216" i="4"/>
  <c r="AV216" i="4"/>
  <c r="U218" i="4"/>
  <c r="N216" i="4"/>
  <c r="AE216" i="4"/>
  <c r="AM216" i="4" s="1"/>
  <c r="O216" i="4"/>
  <c r="AL216" i="4" s="1"/>
  <c r="AT216" i="4" s="1"/>
  <c r="AH216" i="4"/>
  <c r="AP216" i="4" s="1"/>
  <c r="AU216" i="4"/>
  <c r="AW216" i="4" s="1"/>
  <c r="AI216" i="4"/>
  <c r="AQ216" i="4" s="1"/>
  <c r="AX216" i="4"/>
  <c r="AF217" i="4"/>
  <c r="AN217" i="4" s="1"/>
  <c r="F218" i="4"/>
  <c r="BR217" i="3"/>
  <c r="BT217" i="3"/>
  <c r="S218" i="3"/>
  <c r="BU217" i="3"/>
  <c r="AX216" i="3"/>
  <c r="BV216" i="3" s="1"/>
  <c r="BQ216" i="3"/>
  <c r="BD215" i="3"/>
  <c r="BJ215" i="3" s="1"/>
  <c r="BP215" i="3"/>
  <c r="CI215" i="3"/>
  <c r="CJ215" i="3"/>
  <c r="AF215" i="3"/>
  <c r="AL215" i="3" s="1"/>
  <c r="BC216" i="3"/>
  <c r="BI216" i="3" s="1"/>
  <c r="BO216" i="3"/>
  <c r="CA216" i="3" s="1"/>
  <c r="CG216" i="3" s="1"/>
  <c r="M216" i="3"/>
  <c r="AA216" i="3"/>
  <c r="AG216" i="3" s="1"/>
  <c r="BA216" i="3"/>
  <c r="BG216" i="3" s="1"/>
  <c r="BM216" i="3"/>
  <c r="BY216" i="3" s="1"/>
  <c r="CE216" i="3" s="1"/>
  <c r="AY216" i="3"/>
  <c r="BE216" i="3" s="1"/>
  <c r="AR216" i="3"/>
  <c r="BK216" i="3"/>
  <c r="BW216" i="3" s="1"/>
  <c r="CC216" i="3" s="1"/>
  <c r="BB216" i="3"/>
  <c r="BH216" i="3" s="1"/>
  <c r="BN216" i="3"/>
  <c r="BZ216" i="3" s="1"/>
  <c r="CF216" i="3" s="1"/>
  <c r="BL216" i="3"/>
  <c r="AZ216" i="3"/>
  <c r="BF216" i="3" s="1"/>
  <c r="AB217" i="3"/>
  <c r="AH217" i="3" s="1"/>
  <c r="AE217" i="3"/>
  <c r="AK217" i="3" s="1"/>
  <c r="AD217" i="3"/>
  <c r="AJ217" i="3" s="1"/>
  <c r="F218" i="3"/>
  <c r="AC217" i="3"/>
  <c r="AI217" i="3" s="1"/>
  <c r="AX216" i="2"/>
  <c r="BQ216" i="2"/>
  <c r="BT217" i="2"/>
  <c r="BS217" i="2"/>
  <c r="S218" i="2"/>
  <c r="BB216" i="2"/>
  <c r="BH216" i="2" s="1"/>
  <c r="BN216" i="2"/>
  <c r="BA216" i="2"/>
  <c r="BG216" i="2" s="1"/>
  <c r="BM216" i="2"/>
  <c r="BY216" i="2" s="1"/>
  <c r="CE216" i="2" s="1"/>
  <c r="AY216" i="2"/>
  <c r="BE216" i="2" s="1"/>
  <c r="AR216" i="2"/>
  <c r="BK216" i="2"/>
  <c r="BW216" i="2" s="1"/>
  <c r="CC216" i="2" s="1"/>
  <c r="M216" i="2"/>
  <c r="AA216" i="2"/>
  <c r="AG216" i="2" s="1"/>
  <c r="AZ216" i="2"/>
  <c r="BF216" i="2" s="1"/>
  <c r="BL216" i="2"/>
  <c r="BX216" i="2" s="1"/>
  <c r="CD216" i="2" s="1"/>
  <c r="F218" i="2"/>
  <c r="BC216" i="2"/>
  <c r="BI216" i="2" s="1"/>
  <c r="BO216" i="2"/>
  <c r="CA216" i="2" s="1"/>
  <c r="CG216" i="2" s="1"/>
  <c r="U425" i="2"/>
  <c r="AT425" i="2"/>
  <c r="X425" i="2"/>
  <c r="V425" i="2"/>
  <c r="Y425" i="2"/>
  <c r="AU425" i="2"/>
  <c r="AV425" i="2"/>
  <c r="W425" i="2"/>
  <c r="AW425" i="2"/>
  <c r="AS425" i="2"/>
  <c r="AF215" i="2"/>
  <c r="AL215" i="2" s="1"/>
  <c r="CI215" i="2"/>
  <c r="BD215" i="2"/>
  <c r="BJ215" i="2" s="1"/>
  <c r="BP215" i="2"/>
  <c r="AX216" i="1"/>
  <c r="BQ216" i="1"/>
  <c r="BR217" i="1"/>
  <c r="BS217" i="1"/>
  <c r="BT217" i="1"/>
  <c r="BU217" i="1"/>
  <c r="S218" i="1"/>
  <c r="BD215" i="1"/>
  <c r="BJ215" i="1" s="1"/>
  <c r="BP215" i="1"/>
  <c r="M216" i="1"/>
  <c r="AA216" i="1"/>
  <c r="AG216" i="1" s="1"/>
  <c r="AR216" i="1"/>
  <c r="AY216" i="1"/>
  <c r="BE216" i="1" s="1"/>
  <c r="BK216" i="1"/>
  <c r="BW216" i="1" s="1"/>
  <c r="CC216" i="1" s="1"/>
  <c r="AZ216" i="1"/>
  <c r="BF216" i="1" s="1"/>
  <c r="BL216" i="1"/>
  <c r="BX216" i="1" s="1"/>
  <c r="CD216" i="1" s="1"/>
  <c r="BA216" i="1"/>
  <c r="BG216" i="1" s="1"/>
  <c r="BM216" i="1"/>
  <c r="BY216" i="1" s="1"/>
  <c r="CE216" i="1" s="1"/>
  <c r="BB216" i="1"/>
  <c r="BH216" i="1" s="1"/>
  <c r="BN216" i="1"/>
  <c r="BZ216" i="1" s="1"/>
  <c r="CF216" i="1" s="1"/>
  <c r="BC216" i="1"/>
  <c r="BI216" i="1" s="1"/>
  <c r="BO216" i="1"/>
  <c r="CA216" i="1" s="1"/>
  <c r="CG216" i="1" s="1"/>
  <c r="AB217" i="1"/>
  <c r="AH217" i="1" s="1"/>
  <c r="AC217" i="1"/>
  <c r="AI217" i="1" s="1"/>
  <c r="AD217" i="1"/>
  <c r="AJ217" i="1" s="1"/>
  <c r="AE217" i="1"/>
  <c r="AK217" i="1" s="1"/>
  <c r="F218" i="1"/>
  <c r="BT216" i="8"/>
  <c r="BU215" i="8"/>
  <c r="BT216" i="2"/>
  <c r="AF216" i="6"/>
  <c r="AN216" i="6" s="1"/>
  <c r="AC216" i="5"/>
  <c r="AY216" i="5"/>
  <c r="AZ215" i="5"/>
  <c r="AC216" i="2"/>
  <c r="AI216" i="2" s="1"/>
  <c r="AE216" i="2"/>
  <c r="AK216" i="2" s="1"/>
  <c r="BY215" i="2"/>
  <c r="CE215" i="2" s="1"/>
  <c r="BW215" i="2"/>
  <c r="CC215" i="2" s="1"/>
  <c r="BV215" i="1"/>
  <c r="Z216" i="1"/>
  <c r="CB214" i="1"/>
  <c r="CH214" i="1" s="1"/>
  <c r="AF215" i="1"/>
  <c r="AL215" i="1" s="1"/>
  <c r="BS216" i="9"/>
  <c r="BP216" i="8"/>
  <c r="BP216" i="7"/>
  <c r="Z216" i="2"/>
  <c r="BS216" i="7"/>
  <c r="AY216" i="6"/>
  <c r="AC216" i="4"/>
  <c r="AK215" i="4"/>
  <c r="AS215" i="4" s="1"/>
  <c r="BZ215" i="3"/>
  <c r="CF215" i="3" s="1"/>
  <c r="CA215" i="3"/>
  <c r="CG215" i="3" s="1"/>
  <c r="BR216" i="9"/>
  <c r="AK216" i="8"/>
  <c r="AK216" i="7"/>
  <c r="BU215" i="7"/>
  <c r="AC216" i="6"/>
  <c r="AK215" i="6"/>
  <c r="AS215" i="6" s="1"/>
  <c r="AZ215" i="6"/>
  <c r="AY216" i="4"/>
  <c r="BV215" i="3"/>
  <c r="CB214" i="3"/>
  <c r="CH214" i="3" s="1"/>
  <c r="BV215" i="2"/>
  <c r="BU215" i="9"/>
  <c r="AW215" i="8"/>
  <c r="BI215" i="8" s="1"/>
  <c r="AP216" i="7"/>
  <c r="BB216" i="7" s="1"/>
  <c r="BR216" i="8"/>
  <c r="AW215" i="7"/>
  <c r="BI215" i="7" s="1"/>
  <c r="AZ215" i="4"/>
  <c r="BR216" i="3"/>
  <c r="Y425" i="6"/>
  <c r="X425" i="6"/>
  <c r="W425" i="6"/>
  <c r="AA425" i="6"/>
  <c r="AB425" i="6"/>
  <c r="Z425" i="6"/>
  <c r="BT218" i="9" l="1"/>
  <c r="Y219" i="9"/>
  <c r="BR218" i="9"/>
  <c r="BS218" i="9"/>
  <c r="BQ217" i="9"/>
  <c r="AL217" i="9"/>
  <c r="AN217" i="9"/>
  <c r="AZ217" i="9" s="1"/>
  <c r="R217" i="9"/>
  <c r="BO217" i="9"/>
  <c r="BY217" i="9" s="1"/>
  <c r="AV217" i="9"/>
  <c r="BH217" i="9" s="1"/>
  <c r="S217" i="9"/>
  <c r="AX217" i="9" s="1"/>
  <c r="BJ217" i="9" s="1"/>
  <c r="AS217" i="9"/>
  <c r="BE217" i="9" s="1"/>
  <c r="BL217" i="9"/>
  <c r="BV217" i="9" s="1"/>
  <c r="AU217" i="9"/>
  <c r="BG217" i="9" s="1"/>
  <c r="BN217" i="9"/>
  <c r="BX217" i="9" s="1"/>
  <c r="AP218" i="9"/>
  <c r="BB218" i="9" s="1"/>
  <c r="AO218" i="9"/>
  <c r="BA218" i="9" s="1"/>
  <c r="AM218" i="9"/>
  <c r="AY218" i="9" s="1"/>
  <c r="F219" i="9"/>
  <c r="AQ218" i="9"/>
  <c r="BC218" i="9" s="1"/>
  <c r="AM217" i="9"/>
  <c r="AY217" i="9" s="1"/>
  <c r="AR217" i="9"/>
  <c r="BD217" i="9" s="1"/>
  <c r="BK217" i="9"/>
  <c r="AT217" i="9"/>
  <c r="BF217" i="9" s="1"/>
  <c r="BM217" i="9"/>
  <c r="BR425" i="9"/>
  <c r="BT425" i="9"/>
  <c r="AK425" i="9"/>
  <c r="AL425" i="9"/>
  <c r="AZ425" i="9" s="1"/>
  <c r="BQ425" i="9"/>
  <c r="BS425" i="9"/>
  <c r="BP425" i="9"/>
  <c r="Y219" i="8"/>
  <c r="BT218" i="8"/>
  <c r="BP218" i="8"/>
  <c r="BS218" i="8"/>
  <c r="AL217" i="8"/>
  <c r="BQ217" i="8"/>
  <c r="AB425" i="8"/>
  <c r="AG425" i="8"/>
  <c r="AI425" i="8"/>
  <c r="AJ425" i="8"/>
  <c r="AF425" i="8"/>
  <c r="AD425" i="8"/>
  <c r="AE425" i="8"/>
  <c r="AC425" i="8"/>
  <c r="AH425" i="8"/>
  <c r="AW216" i="8"/>
  <c r="BI216" i="8" s="1"/>
  <c r="AN217" i="8"/>
  <c r="AZ217" i="8" s="1"/>
  <c r="R217" i="8"/>
  <c r="AS217" i="8"/>
  <c r="BE217" i="8" s="1"/>
  <c r="S217" i="8"/>
  <c r="AX217" i="8" s="1"/>
  <c r="BJ217" i="8" s="1"/>
  <c r="BL217" i="8"/>
  <c r="BV217" i="8" s="1"/>
  <c r="AU217" i="8"/>
  <c r="BG217" i="8" s="1"/>
  <c r="BN217" i="8"/>
  <c r="BX217" i="8" s="1"/>
  <c r="F219" i="8"/>
  <c r="AM218" i="8"/>
  <c r="AY218" i="8" s="1"/>
  <c r="AO218" i="8"/>
  <c r="BA218" i="8" s="1"/>
  <c r="AQ218" i="8"/>
  <c r="BC218" i="8" s="1"/>
  <c r="AP218" i="8"/>
  <c r="BB218" i="8" s="1"/>
  <c r="AM217" i="8"/>
  <c r="AY217" i="8" s="1"/>
  <c r="AR217" i="8"/>
  <c r="BD217" i="8" s="1"/>
  <c r="BK217" i="8"/>
  <c r="AT217" i="8"/>
  <c r="BF217" i="8" s="1"/>
  <c r="BM217" i="8"/>
  <c r="BW217" i="8" s="1"/>
  <c r="AV217" i="8"/>
  <c r="BH217" i="8" s="1"/>
  <c r="BO217" i="8"/>
  <c r="AL217" i="7"/>
  <c r="BQ217" i="7"/>
  <c r="Y219" i="7"/>
  <c r="BR218" i="7"/>
  <c r="R217" i="7"/>
  <c r="AN217" i="7"/>
  <c r="AZ217" i="7" s="1"/>
  <c r="BK217" i="7"/>
  <c r="BU217" i="7" s="1"/>
  <c r="AR217" i="7"/>
  <c r="BD217" i="7" s="1"/>
  <c r="BM217" i="7"/>
  <c r="AT217" i="7"/>
  <c r="BF217" i="7" s="1"/>
  <c r="AM217" i="7"/>
  <c r="AY217" i="7" s="1"/>
  <c r="AU217" i="7"/>
  <c r="BG217" i="7" s="1"/>
  <c r="BN217" i="7"/>
  <c r="BX217" i="7" s="1"/>
  <c r="AP218" i="7"/>
  <c r="BB218" i="7" s="1"/>
  <c r="F219" i="7"/>
  <c r="AO218" i="7"/>
  <c r="BA218" i="7" s="1"/>
  <c r="AQ218" i="7"/>
  <c r="BC218" i="7" s="1"/>
  <c r="S217" i="7"/>
  <c r="AX217" i="7" s="1"/>
  <c r="BJ217" i="7" s="1"/>
  <c r="AS217" i="7"/>
  <c r="BE217" i="7" s="1"/>
  <c r="BL217" i="7"/>
  <c r="BV217" i="7" s="1"/>
  <c r="AV217" i="7"/>
  <c r="BH217" i="7" s="1"/>
  <c r="BO217" i="7"/>
  <c r="BY217" i="7" s="1"/>
  <c r="AD425" i="7"/>
  <c r="AI425" i="7"/>
  <c r="AG425" i="7"/>
  <c r="AF425" i="7"/>
  <c r="AH425" i="7"/>
  <c r="AB425" i="7"/>
  <c r="AE425" i="7"/>
  <c r="AC425" i="7"/>
  <c r="AJ425" i="7"/>
  <c r="AW216" i="7"/>
  <c r="BI216" i="7" s="1"/>
  <c r="AV217" i="6"/>
  <c r="AD217" i="6"/>
  <c r="U219" i="6"/>
  <c r="AI217" i="6"/>
  <c r="AQ217" i="6" s="1"/>
  <c r="AX217" i="6"/>
  <c r="N217" i="6"/>
  <c r="AE217" i="6"/>
  <c r="AM217" i="6" s="1"/>
  <c r="AH217" i="6"/>
  <c r="AP217" i="6" s="1"/>
  <c r="O217" i="6"/>
  <c r="AU217" i="6"/>
  <c r="AG218" i="6"/>
  <c r="AO218" i="6" s="1"/>
  <c r="F219" i="6"/>
  <c r="AD217" i="5"/>
  <c r="AV217" i="5"/>
  <c r="U219" i="5"/>
  <c r="AB425" i="5"/>
  <c r="Y425" i="5"/>
  <c r="X425" i="5"/>
  <c r="W425" i="5"/>
  <c r="AV425" i="5" s="1"/>
  <c r="AA425" i="5"/>
  <c r="AD425" i="5" s="1"/>
  <c r="AK216" i="5"/>
  <c r="AS216" i="5" s="1"/>
  <c r="N217" i="5"/>
  <c r="AE217" i="5"/>
  <c r="AM217" i="5" s="1"/>
  <c r="O217" i="5"/>
  <c r="AL217" i="5" s="1"/>
  <c r="AT217" i="5" s="1"/>
  <c r="AH217" i="5"/>
  <c r="AP217" i="5" s="1"/>
  <c r="AU217" i="5"/>
  <c r="AW217" i="5" s="1"/>
  <c r="AI217" i="5"/>
  <c r="AQ217" i="5" s="1"/>
  <c r="AX217" i="5"/>
  <c r="AF218" i="5"/>
  <c r="AN218" i="5" s="1"/>
  <c r="AG218" i="5"/>
  <c r="AO218" i="5" s="1"/>
  <c r="F219" i="5"/>
  <c r="AD217" i="4"/>
  <c r="AV217" i="4"/>
  <c r="U219" i="4"/>
  <c r="Y425" i="4"/>
  <c r="AA425" i="4"/>
  <c r="AB425" i="4"/>
  <c r="Z425" i="4"/>
  <c r="X425" i="4"/>
  <c r="W425" i="4"/>
  <c r="AK216" i="4"/>
  <c r="AS216" i="4" s="1"/>
  <c r="N217" i="4"/>
  <c r="AE217" i="4"/>
  <c r="AM217" i="4" s="1"/>
  <c r="O217" i="4"/>
  <c r="AL217" i="4" s="1"/>
  <c r="AT217" i="4" s="1"/>
  <c r="AH217" i="4"/>
  <c r="AP217" i="4" s="1"/>
  <c r="AU217" i="4"/>
  <c r="AW217" i="4" s="1"/>
  <c r="AI217" i="4"/>
  <c r="AQ217" i="4" s="1"/>
  <c r="AX217" i="4"/>
  <c r="AF218" i="4"/>
  <c r="AN218" i="4" s="1"/>
  <c r="AG218" i="4"/>
  <c r="AO218" i="4" s="1"/>
  <c r="AJ218" i="4"/>
  <c r="AR218" i="4" s="1"/>
  <c r="F219" i="4"/>
  <c r="AX217" i="3"/>
  <c r="BQ217" i="3"/>
  <c r="S219" i="3"/>
  <c r="BU218" i="3"/>
  <c r="Z218" i="3"/>
  <c r="BR218" i="3"/>
  <c r="BT218" i="3"/>
  <c r="CJ216" i="3"/>
  <c r="AF216" i="3"/>
  <c r="AL216" i="3" s="1"/>
  <c r="CI216" i="3"/>
  <c r="BD216" i="3"/>
  <c r="BJ216" i="3" s="1"/>
  <c r="BP216" i="3"/>
  <c r="CB216" i="3" s="1"/>
  <c r="CH216" i="3" s="1"/>
  <c r="AZ217" i="3"/>
  <c r="BF217" i="3" s="1"/>
  <c r="BL217" i="3"/>
  <c r="BX217" i="3" s="1"/>
  <c r="CD217" i="3" s="1"/>
  <c r="AA217" i="3"/>
  <c r="AG217" i="3" s="1"/>
  <c r="M217" i="3"/>
  <c r="BM217" i="3"/>
  <c r="BA217" i="3"/>
  <c r="BG217" i="3" s="1"/>
  <c r="BC217" i="3"/>
  <c r="BI217" i="3" s="1"/>
  <c r="BO217" i="3"/>
  <c r="CA217" i="3" s="1"/>
  <c r="CG217" i="3" s="1"/>
  <c r="AD218" i="3"/>
  <c r="AJ218" i="3" s="1"/>
  <c r="AC218" i="3"/>
  <c r="AI218" i="3" s="1"/>
  <c r="F219" i="3"/>
  <c r="AB218" i="3"/>
  <c r="AH218" i="3" s="1"/>
  <c r="AE218" i="3"/>
  <c r="AK218" i="3" s="1"/>
  <c r="AR217" i="3"/>
  <c r="AY217" i="3"/>
  <c r="BE217" i="3" s="1"/>
  <c r="BK217" i="3"/>
  <c r="BW217" i="3" s="1"/>
  <c r="CC217" i="3" s="1"/>
  <c r="BN217" i="3"/>
  <c r="BZ217" i="3" s="1"/>
  <c r="CF217" i="3" s="1"/>
  <c r="BB217" i="3"/>
  <c r="BH217" i="3" s="1"/>
  <c r="BQ217" i="2"/>
  <c r="AX217" i="2"/>
  <c r="S219" i="2"/>
  <c r="BR218" i="2"/>
  <c r="BT218" i="2"/>
  <c r="BD216" i="2"/>
  <c r="BJ216" i="2" s="1"/>
  <c r="BP216" i="2"/>
  <c r="AF216" i="2"/>
  <c r="AL216" i="2" s="1"/>
  <c r="CI216" i="2"/>
  <c r="AY217" i="2"/>
  <c r="BE217" i="2" s="1"/>
  <c r="BK217" i="2"/>
  <c r="BW217" i="2" s="1"/>
  <c r="CC217" i="2" s="1"/>
  <c r="AR217" i="2"/>
  <c r="BC217" i="2"/>
  <c r="BI217" i="2" s="1"/>
  <c r="BO217" i="2"/>
  <c r="M217" i="2"/>
  <c r="AA217" i="2"/>
  <c r="AG217" i="2" s="1"/>
  <c r="AZ217" i="2"/>
  <c r="BF217" i="2" s="1"/>
  <c r="BL217" i="2"/>
  <c r="BB217" i="2"/>
  <c r="BH217" i="2" s="1"/>
  <c r="BN217" i="2"/>
  <c r="BZ217" i="2" s="1"/>
  <c r="CF217" i="2" s="1"/>
  <c r="F219" i="2"/>
  <c r="BA217" i="2"/>
  <c r="BG217" i="2" s="1"/>
  <c r="BM217" i="2"/>
  <c r="BY217" i="2" s="1"/>
  <c r="CE217" i="2" s="1"/>
  <c r="Z425" i="2"/>
  <c r="BR425" i="2"/>
  <c r="BS425" i="2"/>
  <c r="BT425" i="2"/>
  <c r="BU425" i="2"/>
  <c r="BQ425" i="2"/>
  <c r="AX425" i="2"/>
  <c r="BV425" i="2" s="1"/>
  <c r="AX217" i="1"/>
  <c r="BQ217" i="1"/>
  <c r="BR218" i="1"/>
  <c r="BS218" i="1"/>
  <c r="BT218" i="1"/>
  <c r="BU218" i="1"/>
  <c r="S219" i="1"/>
  <c r="AU425" i="1"/>
  <c r="AV425" i="1"/>
  <c r="W425" i="1"/>
  <c r="AT425" i="1"/>
  <c r="Y425" i="1"/>
  <c r="AS425" i="1"/>
  <c r="X425" i="1"/>
  <c r="V425" i="1"/>
  <c r="AW425" i="1"/>
  <c r="U425" i="1"/>
  <c r="AF216" i="1"/>
  <c r="AL216" i="1" s="1"/>
  <c r="BD216" i="1"/>
  <c r="BJ216" i="1" s="1"/>
  <c r="BP216" i="1"/>
  <c r="M217" i="1"/>
  <c r="AA217" i="1"/>
  <c r="AG217" i="1" s="1"/>
  <c r="AR217" i="1"/>
  <c r="AY217" i="1"/>
  <c r="BE217" i="1" s="1"/>
  <c r="BK217" i="1"/>
  <c r="BW217" i="1" s="1"/>
  <c r="CC217" i="1" s="1"/>
  <c r="AZ217" i="1"/>
  <c r="BF217" i="1" s="1"/>
  <c r="BL217" i="1"/>
  <c r="BX217" i="1" s="1"/>
  <c r="CD217" i="1" s="1"/>
  <c r="BA217" i="1"/>
  <c r="BG217" i="1" s="1"/>
  <c r="BM217" i="1"/>
  <c r="BY217" i="1" s="1"/>
  <c r="CE217" i="1" s="1"/>
  <c r="BB217" i="1"/>
  <c r="BH217" i="1" s="1"/>
  <c r="BN217" i="1"/>
  <c r="BZ217" i="1" s="1"/>
  <c r="CF217" i="1" s="1"/>
  <c r="BC217" i="1"/>
  <c r="BI217" i="1" s="1"/>
  <c r="BO217" i="1"/>
  <c r="CA217" i="1" s="1"/>
  <c r="CG217" i="1" s="1"/>
  <c r="AB218" i="1"/>
  <c r="AH218" i="1" s="1"/>
  <c r="AC218" i="1"/>
  <c r="AI218" i="1" s="1"/>
  <c r="AD218" i="1"/>
  <c r="AJ218" i="1" s="1"/>
  <c r="AE218" i="1"/>
  <c r="AK218" i="1" s="1"/>
  <c r="F219" i="1"/>
  <c r="AC425" i="6"/>
  <c r="AY425" i="6"/>
  <c r="AD425" i="6"/>
  <c r="AV425" i="6"/>
  <c r="BR217" i="7"/>
  <c r="AY217" i="6"/>
  <c r="BS217" i="3"/>
  <c r="BV216" i="2"/>
  <c r="AG217" i="6"/>
  <c r="AO217" i="6" s="1"/>
  <c r="AF217" i="6"/>
  <c r="AN217" i="6" s="1"/>
  <c r="AJ217" i="6"/>
  <c r="AR217" i="6" s="1"/>
  <c r="AW216" i="6"/>
  <c r="AL216" i="6"/>
  <c r="AT216" i="6" s="1"/>
  <c r="AC217" i="5"/>
  <c r="AC217" i="2"/>
  <c r="AI217" i="2" s="1"/>
  <c r="AE217" i="2"/>
  <c r="AK217" i="2" s="1"/>
  <c r="AD217" i="2"/>
  <c r="AJ217" i="2" s="1"/>
  <c r="AB217" i="2"/>
  <c r="AH217" i="2" s="1"/>
  <c r="CB215" i="2"/>
  <c r="CH215" i="2" s="1"/>
  <c r="BV216" i="1"/>
  <c r="Z217" i="1"/>
  <c r="CB215" i="1"/>
  <c r="CH215" i="1" s="1"/>
  <c r="BU216" i="8"/>
  <c r="AC217" i="6"/>
  <c r="AZ216" i="6"/>
  <c r="AY217" i="4"/>
  <c r="BR217" i="2"/>
  <c r="AK217" i="9"/>
  <c r="AK217" i="8"/>
  <c r="AK217" i="7"/>
  <c r="AZ216" i="5"/>
  <c r="AC217" i="4"/>
  <c r="AZ216" i="4"/>
  <c r="AJ217" i="4"/>
  <c r="AR217" i="4" s="1"/>
  <c r="CB215" i="3"/>
  <c r="CH215" i="3" s="1"/>
  <c r="BX216" i="3"/>
  <c r="CD216" i="3" s="1"/>
  <c r="Z217" i="2"/>
  <c r="BZ216" i="2"/>
  <c r="CF216" i="2" s="1"/>
  <c r="BR217" i="9"/>
  <c r="BW216" i="9"/>
  <c r="BP217" i="8"/>
  <c r="BW216" i="8"/>
  <c r="BY216" i="8"/>
  <c r="BU216" i="7"/>
  <c r="BX216" i="7"/>
  <c r="AK216" i="6"/>
  <c r="AS216" i="6" s="1"/>
  <c r="Z217" i="3"/>
  <c r="BP217" i="9"/>
  <c r="BX216" i="9"/>
  <c r="BU217" i="2"/>
  <c r="BT217" i="8"/>
  <c r="AY217" i="5"/>
  <c r="AG217" i="4"/>
  <c r="AO217" i="4" s="1"/>
  <c r="U425" i="3"/>
  <c r="W425" i="3"/>
  <c r="X425" i="3"/>
  <c r="AT425" i="3"/>
  <c r="AW425" i="3"/>
  <c r="AS425" i="3"/>
  <c r="AU425" i="3"/>
  <c r="V425" i="3"/>
  <c r="AV425" i="3"/>
  <c r="Y425" i="3"/>
  <c r="BQ218" i="9" l="1"/>
  <c r="AL218" i="9"/>
  <c r="BT219" i="9"/>
  <c r="Y220" i="9"/>
  <c r="BP219" i="9"/>
  <c r="AW217" i="9"/>
  <c r="BI217" i="9" s="1"/>
  <c r="R218" i="9"/>
  <c r="AN218" i="9"/>
  <c r="AZ218" i="9" s="1"/>
  <c r="AU218" i="9"/>
  <c r="BG218" i="9" s="1"/>
  <c r="BN218" i="9"/>
  <c r="BX218" i="9" s="1"/>
  <c r="AO219" i="9"/>
  <c r="BA219" i="9" s="1"/>
  <c r="AP219" i="9"/>
  <c r="BB219" i="9" s="1"/>
  <c r="AQ219" i="9"/>
  <c r="BC219" i="9" s="1"/>
  <c r="F220" i="9"/>
  <c r="AR218" i="9"/>
  <c r="BD218" i="9" s="1"/>
  <c r="BK218" i="9"/>
  <c r="BU218" i="9" s="1"/>
  <c r="AT218" i="9"/>
  <c r="BF218" i="9" s="1"/>
  <c r="BM218" i="9"/>
  <c r="BW218" i="9" s="1"/>
  <c r="AV218" i="9"/>
  <c r="BH218" i="9" s="1"/>
  <c r="BO218" i="9"/>
  <c r="BY218" i="9" s="1"/>
  <c r="S218" i="9"/>
  <c r="AX218" i="9" s="1"/>
  <c r="BJ218" i="9" s="1"/>
  <c r="BL218" i="9"/>
  <c r="BV218" i="9" s="1"/>
  <c r="AS218" i="9"/>
  <c r="BE218" i="9" s="1"/>
  <c r="BS219" i="8"/>
  <c r="Y220" i="8"/>
  <c r="BT219" i="8"/>
  <c r="BR219" i="8"/>
  <c r="AL218" i="8"/>
  <c r="BQ218" i="8"/>
  <c r="AK425" i="8"/>
  <c r="AL425" i="8"/>
  <c r="AZ425" i="8" s="1"/>
  <c r="BQ425" i="8"/>
  <c r="BS425" i="8"/>
  <c r="BT425" i="8"/>
  <c r="BP425" i="8"/>
  <c r="BR425" i="8"/>
  <c r="AW217" i="8"/>
  <c r="BI217" i="8" s="1"/>
  <c r="R218" i="8"/>
  <c r="AN218" i="8"/>
  <c r="AZ218" i="8" s="1"/>
  <c r="AO219" i="8"/>
  <c r="BA219" i="8" s="1"/>
  <c r="AQ219" i="8"/>
  <c r="BC219" i="8" s="1"/>
  <c r="AP219" i="8"/>
  <c r="BB219" i="8" s="1"/>
  <c r="F220" i="8"/>
  <c r="BK218" i="8"/>
  <c r="BU218" i="8" s="1"/>
  <c r="AR218" i="8"/>
  <c r="BD218" i="8" s="1"/>
  <c r="AU218" i="8"/>
  <c r="BG218" i="8" s="1"/>
  <c r="BN218" i="8"/>
  <c r="BX218" i="8" s="1"/>
  <c r="AV218" i="8"/>
  <c r="BH218" i="8" s="1"/>
  <c r="BO218" i="8"/>
  <c r="BY218" i="8" s="1"/>
  <c r="BL218" i="8"/>
  <c r="BV218" i="8" s="1"/>
  <c r="AS218" i="8"/>
  <c r="BE218" i="8" s="1"/>
  <c r="S218" i="8"/>
  <c r="AX218" i="8" s="1"/>
  <c r="BJ218" i="8" s="1"/>
  <c r="BM218" i="8"/>
  <c r="AT218" i="8"/>
  <c r="BF218" i="8" s="1"/>
  <c r="BR219" i="7"/>
  <c r="BT219" i="7"/>
  <c r="Y220" i="7"/>
  <c r="BQ218" i="7"/>
  <c r="AL218" i="7"/>
  <c r="AW217" i="7"/>
  <c r="BI217" i="7" s="1"/>
  <c r="S218" i="7"/>
  <c r="AX218" i="7" s="1"/>
  <c r="BJ218" i="7" s="1"/>
  <c r="AS218" i="7"/>
  <c r="BE218" i="7" s="1"/>
  <c r="BL218" i="7"/>
  <c r="BV218" i="7" s="1"/>
  <c r="AU218" i="7"/>
  <c r="BG218" i="7" s="1"/>
  <c r="BN218" i="7"/>
  <c r="BX218" i="7" s="1"/>
  <c r="AP219" i="7"/>
  <c r="BB219" i="7" s="1"/>
  <c r="AO219" i="7"/>
  <c r="BA219" i="7" s="1"/>
  <c r="AQ219" i="7"/>
  <c r="BC219" i="7" s="1"/>
  <c r="F220" i="7"/>
  <c r="R218" i="7"/>
  <c r="AN218" i="7"/>
  <c r="AZ218" i="7" s="1"/>
  <c r="AR218" i="7"/>
  <c r="BD218" i="7" s="1"/>
  <c r="BK218" i="7"/>
  <c r="BU218" i="7" s="1"/>
  <c r="BM218" i="7"/>
  <c r="BW218" i="7" s="1"/>
  <c r="AT218" i="7"/>
  <c r="BF218" i="7" s="1"/>
  <c r="AV218" i="7"/>
  <c r="BH218" i="7" s="1"/>
  <c r="BO218" i="7"/>
  <c r="BS425" i="7"/>
  <c r="BQ425" i="7"/>
  <c r="AL425" i="7"/>
  <c r="BP425" i="7"/>
  <c r="BR425" i="7"/>
  <c r="AK425" i="7"/>
  <c r="BT425" i="7"/>
  <c r="U220" i="6"/>
  <c r="AY219" i="6"/>
  <c r="AV218" i="6"/>
  <c r="AD218" i="6"/>
  <c r="AK217" i="6"/>
  <c r="AS217" i="6" s="1"/>
  <c r="AI218" i="6"/>
  <c r="AQ218" i="6" s="1"/>
  <c r="AX218" i="6"/>
  <c r="AF219" i="6"/>
  <c r="AN219" i="6" s="1"/>
  <c r="F220" i="6"/>
  <c r="AG219" i="6"/>
  <c r="AO219" i="6" s="1"/>
  <c r="AJ219" i="6"/>
  <c r="AR219" i="6" s="1"/>
  <c r="N218" i="6"/>
  <c r="AE218" i="6"/>
  <c r="AM218" i="6" s="1"/>
  <c r="O218" i="6"/>
  <c r="AL218" i="6" s="1"/>
  <c r="AT218" i="6" s="1"/>
  <c r="AH218" i="6"/>
  <c r="AP218" i="6" s="1"/>
  <c r="AU218" i="6"/>
  <c r="AW218" i="6" s="1"/>
  <c r="AD218" i="5"/>
  <c r="AV218" i="5"/>
  <c r="U220" i="5"/>
  <c r="AC425" i="5"/>
  <c r="AY425" i="5"/>
  <c r="AK217" i="5"/>
  <c r="AS217" i="5" s="1"/>
  <c r="N218" i="5"/>
  <c r="AE218" i="5"/>
  <c r="AM218" i="5" s="1"/>
  <c r="O218" i="5"/>
  <c r="AL218" i="5" s="1"/>
  <c r="AT218" i="5" s="1"/>
  <c r="AH218" i="5"/>
  <c r="AP218" i="5" s="1"/>
  <c r="AU218" i="5"/>
  <c r="AW218" i="5" s="1"/>
  <c r="AI218" i="5"/>
  <c r="AQ218" i="5" s="1"/>
  <c r="AX218" i="5"/>
  <c r="AF219" i="5"/>
  <c r="AN219" i="5" s="1"/>
  <c r="AG219" i="5"/>
  <c r="AO219" i="5" s="1"/>
  <c r="AJ219" i="5"/>
  <c r="AR219" i="5" s="1"/>
  <c r="F220" i="5"/>
  <c r="AD218" i="4"/>
  <c r="AV218" i="4"/>
  <c r="U220" i="4"/>
  <c r="AY425" i="4"/>
  <c r="AD425" i="4"/>
  <c r="AV425" i="4"/>
  <c r="AC425" i="4"/>
  <c r="AK217" i="4"/>
  <c r="AS217" i="4" s="1"/>
  <c r="N218" i="4"/>
  <c r="AE218" i="4"/>
  <c r="AM218" i="4" s="1"/>
  <c r="O218" i="4"/>
  <c r="AL218" i="4" s="1"/>
  <c r="AT218" i="4" s="1"/>
  <c r="AH218" i="4"/>
  <c r="AP218" i="4" s="1"/>
  <c r="AU218" i="4"/>
  <c r="AW218" i="4" s="1"/>
  <c r="AI218" i="4"/>
  <c r="AQ218" i="4" s="1"/>
  <c r="AX218" i="4"/>
  <c r="AF219" i="4"/>
  <c r="AN219" i="4" s="1"/>
  <c r="AJ219" i="4"/>
  <c r="AR219" i="4" s="1"/>
  <c r="F220" i="4"/>
  <c r="BR219" i="3"/>
  <c r="BT219" i="3"/>
  <c r="S220" i="3"/>
  <c r="AX218" i="3"/>
  <c r="BV218" i="3" s="1"/>
  <c r="BQ218" i="3"/>
  <c r="AF217" i="3"/>
  <c r="AL217" i="3" s="1"/>
  <c r="CJ217" i="3"/>
  <c r="CI217" i="3"/>
  <c r="BA218" i="3"/>
  <c r="BG218" i="3" s="1"/>
  <c r="BM218" i="3"/>
  <c r="BY218" i="3" s="1"/>
  <c r="CE218" i="3" s="1"/>
  <c r="BL218" i="3"/>
  <c r="BX218" i="3" s="1"/>
  <c r="CD218" i="3" s="1"/>
  <c r="AZ218" i="3"/>
  <c r="BF218" i="3" s="1"/>
  <c r="AB219" i="3"/>
  <c r="AH219" i="3" s="1"/>
  <c r="AD219" i="3"/>
  <c r="AJ219" i="3" s="1"/>
  <c r="AE219" i="3"/>
  <c r="AK219" i="3" s="1"/>
  <c r="F220" i="3"/>
  <c r="BN218" i="3"/>
  <c r="BZ218" i="3" s="1"/>
  <c r="CF218" i="3" s="1"/>
  <c r="BB218" i="3"/>
  <c r="BH218" i="3" s="1"/>
  <c r="AA218" i="3"/>
  <c r="AG218" i="3" s="1"/>
  <c r="M218" i="3"/>
  <c r="BK218" i="3"/>
  <c r="AR218" i="3"/>
  <c r="AY218" i="3"/>
  <c r="BE218" i="3" s="1"/>
  <c r="BC218" i="3"/>
  <c r="BI218" i="3" s="1"/>
  <c r="BO218" i="3"/>
  <c r="CA218" i="3" s="1"/>
  <c r="CG218" i="3" s="1"/>
  <c r="BD217" i="3"/>
  <c r="BJ217" i="3" s="1"/>
  <c r="BP217" i="3"/>
  <c r="CB217" i="3" s="1"/>
  <c r="CH217" i="3" s="1"/>
  <c r="BQ218" i="2"/>
  <c r="AX218" i="2"/>
  <c r="BV218" i="2" s="1"/>
  <c r="BT219" i="2"/>
  <c r="BR219" i="2"/>
  <c r="BU219" i="2"/>
  <c r="S220" i="2"/>
  <c r="BD217" i="2"/>
  <c r="BJ217" i="2" s="1"/>
  <c r="BP217" i="2"/>
  <c r="CB217" i="2" s="1"/>
  <c r="CH217" i="2" s="1"/>
  <c r="CI217" i="2"/>
  <c r="AF217" i="2"/>
  <c r="AL217" i="2" s="1"/>
  <c r="BA218" i="2"/>
  <c r="BG218" i="2" s="1"/>
  <c r="BM218" i="2"/>
  <c r="BY218" i="2" s="1"/>
  <c r="CE218" i="2" s="1"/>
  <c r="AZ218" i="2"/>
  <c r="BF218" i="2" s="1"/>
  <c r="BL218" i="2"/>
  <c r="BX218" i="2" s="1"/>
  <c r="CD218" i="2" s="1"/>
  <c r="AD219" i="2"/>
  <c r="AJ219" i="2" s="1"/>
  <c r="AB219" i="2"/>
  <c r="AH219" i="2" s="1"/>
  <c r="AE219" i="2"/>
  <c r="AK219" i="2" s="1"/>
  <c r="AC219" i="2"/>
  <c r="AI219" i="2" s="1"/>
  <c r="F220" i="2"/>
  <c r="AA218" i="2"/>
  <c r="AG218" i="2" s="1"/>
  <c r="M218" i="2"/>
  <c r="BB218" i="2"/>
  <c r="BH218" i="2" s="1"/>
  <c r="BN218" i="2"/>
  <c r="BZ218" i="2" s="1"/>
  <c r="CF218" i="2" s="1"/>
  <c r="BK218" i="2"/>
  <c r="BW218" i="2" s="1"/>
  <c r="CC218" i="2" s="1"/>
  <c r="AR218" i="2"/>
  <c r="AY218" i="2"/>
  <c r="BE218" i="2" s="1"/>
  <c r="BC218" i="2"/>
  <c r="BI218" i="2" s="1"/>
  <c r="BO218" i="2"/>
  <c r="CA218" i="2" s="1"/>
  <c r="CG218" i="2" s="1"/>
  <c r="AX218" i="1"/>
  <c r="BV218" i="1" s="1"/>
  <c r="BQ218" i="1"/>
  <c r="BR219" i="1"/>
  <c r="BS219" i="1"/>
  <c r="BT219" i="1"/>
  <c r="BU219" i="1"/>
  <c r="S220" i="1"/>
  <c r="BS425" i="1"/>
  <c r="BT425" i="1"/>
  <c r="BR425" i="1"/>
  <c r="AX425" i="1"/>
  <c r="BQ425" i="1"/>
  <c r="BU425" i="1"/>
  <c r="Z425" i="1"/>
  <c r="AF217" i="1"/>
  <c r="AL217" i="1" s="1"/>
  <c r="BD217" i="1"/>
  <c r="BJ217" i="1" s="1"/>
  <c r="BP217" i="1"/>
  <c r="CB217" i="1" s="1"/>
  <c r="CH217" i="1" s="1"/>
  <c r="M218" i="1"/>
  <c r="AA218" i="1"/>
  <c r="AG218" i="1" s="1"/>
  <c r="AR218" i="1"/>
  <c r="AY218" i="1"/>
  <c r="BE218" i="1" s="1"/>
  <c r="BK218" i="1"/>
  <c r="BW218" i="1" s="1"/>
  <c r="CC218" i="1" s="1"/>
  <c r="AZ218" i="1"/>
  <c r="BF218" i="1" s="1"/>
  <c r="BL218" i="1"/>
  <c r="BX218" i="1" s="1"/>
  <c r="CD218" i="1" s="1"/>
  <c r="BA218" i="1"/>
  <c r="BG218" i="1" s="1"/>
  <c r="BM218" i="1"/>
  <c r="BY218" i="1" s="1"/>
  <c r="CE218" i="1" s="1"/>
  <c r="BB218" i="1"/>
  <c r="BH218" i="1" s="1"/>
  <c r="BN218" i="1"/>
  <c r="BZ218" i="1" s="1"/>
  <c r="CF218" i="1" s="1"/>
  <c r="BC218" i="1"/>
  <c r="BI218" i="1" s="1"/>
  <c r="BO218" i="1"/>
  <c r="CA218" i="1" s="1"/>
  <c r="CG218" i="1" s="1"/>
  <c r="AB219" i="1"/>
  <c r="AH219" i="1" s="1"/>
  <c r="AC219" i="1"/>
  <c r="AI219" i="1" s="1"/>
  <c r="AD219" i="1"/>
  <c r="AJ219" i="1" s="1"/>
  <c r="AE219" i="1"/>
  <c r="AK219" i="1" s="1"/>
  <c r="F220" i="1"/>
  <c r="Z425" i="3"/>
  <c r="BR425" i="3"/>
  <c r="BU425" i="3"/>
  <c r="BQ425" i="3"/>
  <c r="AX425" i="3"/>
  <c r="BV425" i="3" s="1"/>
  <c r="BS425" i="3"/>
  <c r="BT425" i="3"/>
  <c r="BR218" i="8"/>
  <c r="AK218" i="7"/>
  <c r="AC218" i="6"/>
  <c r="AY218" i="6"/>
  <c r="AZ217" i="6"/>
  <c r="AL217" i="6"/>
  <c r="AT217" i="6" s="1"/>
  <c r="AW217" i="6"/>
  <c r="AF218" i="6"/>
  <c r="AN218" i="6" s="1"/>
  <c r="AJ218" i="6"/>
  <c r="AR218" i="6" s="1"/>
  <c r="AC218" i="5"/>
  <c r="AY218" i="5"/>
  <c r="AZ217" i="5"/>
  <c r="AJ218" i="5"/>
  <c r="AR218" i="5" s="1"/>
  <c r="BS218" i="2"/>
  <c r="CA217" i="2"/>
  <c r="CG217" i="2" s="1"/>
  <c r="BX217" i="2"/>
  <c r="CD217" i="2" s="1"/>
  <c r="AB218" i="2"/>
  <c r="AH218" i="2" s="1"/>
  <c r="AE218" i="2"/>
  <c r="AK218" i="2" s="1"/>
  <c r="AC218" i="2"/>
  <c r="AI218" i="2" s="1"/>
  <c r="AD218" i="2"/>
  <c r="AJ218" i="2" s="1"/>
  <c r="BV217" i="1"/>
  <c r="Z218" i="1"/>
  <c r="CB216" i="1"/>
  <c r="CH216" i="1" s="1"/>
  <c r="Z218" i="2"/>
  <c r="AK218" i="9"/>
  <c r="BU217" i="8"/>
  <c r="BY217" i="8"/>
  <c r="BP218" i="7"/>
  <c r="BT218" i="7"/>
  <c r="AY218" i="4"/>
  <c r="CB216" i="2"/>
  <c r="CH216" i="2" s="1"/>
  <c r="BP218" i="9"/>
  <c r="BW217" i="9"/>
  <c r="BY217" i="3"/>
  <c r="CE217" i="3" s="1"/>
  <c r="BV217" i="2"/>
  <c r="BU218" i="2"/>
  <c r="BS218" i="7"/>
  <c r="AC218" i="4"/>
  <c r="AZ217" i="4"/>
  <c r="BV217" i="3"/>
  <c r="BS218" i="3"/>
  <c r="BU217" i="9"/>
  <c r="AK218" i="8"/>
  <c r="BW217" i="7"/>
  <c r="AM218" i="7"/>
  <c r="AY218" i="7" s="1"/>
  <c r="AZ218" i="4" l="1"/>
  <c r="BQ219" i="9"/>
  <c r="AL219" i="9"/>
  <c r="BS220" i="9"/>
  <c r="AK220" i="9"/>
  <c r="BP220" i="9"/>
  <c r="BR220" i="9"/>
  <c r="BT220" i="9"/>
  <c r="Y221" i="9"/>
  <c r="AM219" i="9"/>
  <c r="AY219" i="9" s="1"/>
  <c r="AS219" i="9"/>
  <c r="BE219" i="9" s="1"/>
  <c r="BL219" i="9"/>
  <c r="BV219" i="9" s="1"/>
  <c r="S219" i="9"/>
  <c r="AX219" i="9" s="1"/>
  <c r="BJ219" i="9" s="1"/>
  <c r="AN219" i="9"/>
  <c r="AZ219" i="9" s="1"/>
  <c r="R219" i="9"/>
  <c r="AR219" i="9"/>
  <c r="BD219" i="9" s="1"/>
  <c r="BK219" i="9"/>
  <c r="BU219" i="9" s="1"/>
  <c r="AT219" i="9"/>
  <c r="BF219" i="9" s="1"/>
  <c r="BM219" i="9"/>
  <c r="AV219" i="9"/>
  <c r="BH219" i="9" s="1"/>
  <c r="BO219" i="9"/>
  <c r="BY219" i="9" s="1"/>
  <c r="AU219" i="9"/>
  <c r="BG219" i="9" s="1"/>
  <c r="BN219" i="9"/>
  <c r="AP220" i="9"/>
  <c r="BB220" i="9" s="1"/>
  <c r="F221" i="9"/>
  <c r="AO220" i="9"/>
  <c r="BA220" i="9" s="1"/>
  <c r="AQ220" i="9"/>
  <c r="BC220" i="9" s="1"/>
  <c r="BR220" i="8"/>
  <c r="Y221" i="8"/>
  <c r="BS220" i="8"/>
  <c r="BT220" i="8"/>
  <c r="AL219" i="8"/>
  <c r="BQ219" i="8"/>
  <c r="AN219" i="8"/>
  <c r="AZ219" i="8" s="1"/>
  <c r="R219" i="8"/>
  <c r="BK219" i="8"/>
  <c r="AR219" i="8"/>
  <c r="BD219" i="8" s="1"/>
  <c r="AT219" i="8"/>
  <c r="BF219" i="8" s="1"/>
  <c r="BM219" i="8"/>
  <c r="BW219" i="8" s="1"/>
  <c r="AM219" i="8"/>
  <c r="AY219" i="8" s="1"/>
  <c r="S219" i="8"/>
  <c r="AX219" i="8" s="1"/>
  <c r="BJ219" i="8" s="1"/>
  <c r="AS219" i="8"/>
  <c r="BE219" i="8" s="1"/>
  <c r="BL219" i="8"/>
  <c r="BV219" i="8" s="1"/>
  <c r="AU219" i="8"/>
  <c r="BG219" i="8" s="1"/>
  <c r="BN219" i="8"/>
  <c r="BX219" i="8" s="1"/>
  <c r="BO219" i="8"/>
  <c r="BY219" i="8" s="1"/>
  <c r="AV219" i="8"/>
  <c r="BH219" i="8" s="1"/>
  <c r="AQ220" i="8"/>
  <c r="BC220" i="8" s="1"/>
  <c r="F221" i="8"/>
  <c r="AO220" i="8"/>
  <c r="BA220" i="8" s="1"/>
  <c r="AP220" i="8"/>
  <c r="BB220" i="8" s="1"/>
  <c r="AL219" i="7"/>
  <c r="BQ219" i="7"/>
  <c r="BR220" i="7"/>
  <c r="Y221" i="7"/>
  <c r="BP220" i="7"/>
  <c r="BT220" i="7"/>
  <c r="BM219" i="7"/>
  <c r="BW219" i="7" s="1"/>
  <c r="AT219" i="7"/>
  <c r="BF219" i="7" s="1"/>
  <c r="AN219" i="7"/>
  <c r="AZ219" i="7" s="1"/>
  <c r="R219" i="7"/>
  <c r="AR219" i="7"/>
  <c r="BD219" i="7" s="1"/>
  <c r="BK219" i="7"/>
  <c r="AU219" i="7"/>
  <c r="BG219" i="7" s="1"/>
  <c r="BN219" i="7"/>
  <c r="S219" i="7"/>
  <c r="AX219" i="7" s="1"/>
  <c r="BJ219" i="7" s="1"/>
  <c r="BL219" i="7"/>
  <c r="BV219" i="7" s="1"/>
  <c r="AS219" i="7"/>
  <c r="BE219" i="7" s="1"/>
  <c r="AV219" i="7"/>
  <c r="BH219" i="7" s="1"/>
  <c r="BO219" i="7"/>
  <c r="BY219" i="7" s="1"/>
  <c r="AM220" i="7"/>
  <c r="AY220" i="7" s="1"/>
  <c r="AP220" i="7"/>
  <c r="BB220" i="7" s="1"/>
  <c r="F221" i="7"/>
  <c r="AO220" i="7"/>
  <c r="BA220" i="7" s="1"/>
  <c r="AQ220" i="7"/>
  <c r="BC220" i="7" s="1"/>
  <c r="AV219" i="6"/>
  <c r="AD219" i="6"/>
  <c r="U221" i="6"/>
  <c r="AI219" i="6"/>
  <c r="AQ219" i="6" s="1"/>
  <c r="AX219" i="6"/>
  <c r="AZ219" i="6" s="1"/>
  <c r="AG220" i="6"/>
  <c r="AO220" i="6" s="1"/>
  <c r="AF220" i="6"/>
  <c r="AN220" i="6" s="1"/>
  <c r="F221" i="6"/>
  <c r="AJ220" i="6"/>
  <c r="AR220" i="6" s="1"/>
  <c r="AU219" i="6"/>
  <c r="AH219" i="6"/>
  <c r="AP219" i="6" s="1"/>
  <c r="O219" i="6"/>
  <c r="AE219" i="6"/>
  <c r="AM219" i="6" s="1"/>
  <c r="N219" i="6"/>
  <c r="AD219" i="5"/>
  <c r="AV219" i="5"/>
  <c r="U221" i="5"/>
  <c r="N219" i="5"/>
  <c r="AE219" i="5"/>
  <c r="AM219" i="5" s="1"/>
  <c r="O219" i="5"/>
  <c r="AL219" i="5" s="1"/>
  <c r="AT219" i="5" s="1"/>
  <c r="AH219" i="5"/>
  <c r="AP219" i="5" s="1"/>
  <c r="AU219" i="5"/>
  <c r="AW219" i="5" s="1"/>
  <c r="AI219" i="5"/>
  <c r="AQ219" i="5" s="1"/>
  <c r="AX219" i="5"/>
  <c r="AF220" i="5"/>
  <c r="AN220" i="5" s="1"/>
  <c r="AG220" i="5"/>
  <c r="AO220" i="5" s="1"/>
  <c r="AJ220" i="5"/>
  <c r="AR220" i="5" s="1"/>
  <c r="F221" i="5"/>
  <c r="AD219" i="4"/>
  <c r="AV219" i="4"/>
  <c r="U221" i="4"/>
  <c r="N219" i="4"/>
  <c r="AE219" i="4"/>
  <c r="AM219" i="4" s="1"/>
  <c r="O219" i="4"/>
  <c r="AL219" i="4" s="1"/>
  <c r="AT219" i="4" s="1"/>
  <c r="AH219" i="4"/>
  <c r="AP219" i="4" s="1"/>
  <c r="AU219" i="4"/>
  <c r="AW219" i="4" s="1"/>
  <c r="AI219" i="4"/>
  <c r="AQ219" i="4" s="1"/>
  <c r="AX219" i="4"/>
  <c r="AF220" i="4"/>
  <c r="AN220" i="4" s="1"/>
  <c r="AG220" i="4"/>
  <c r="AO220" i="4" s="1"/>
  <c r="F221" i="4"/>
  <c r="BQ219" i="3"/>
  <c r="AX219" i="3"/>
  <c r="BV219" i="3" s="1"/>
  <c r="BU220" i="3"/>
  <c r="BR220" i="3"/>
  <c r="S221" i="3"/>
  <c r="BA219" i="3"/>
  <c r="BG219" i="3" s="1"/>
  <c r="BM219" i="3"/>
  <c r="BY219" i="3" s="1"/>
  <c r="CE219" i="3" s="1"/>
  <c r="AZ219" i="3"/>
  <c r="BF219" i="3" s="1"/>
  <c r="BL219" i="3"/>
  <c r="BX219" i="3" s="1"/>
  <c r="CD219" i="3" s="1"/>
  <c r="BC219" i="3"/>
  <c r="BI219" i="3" s="1"/>
  <c r="BO219" i="3"/>
  <c r="CA219" i="3" s="1"/>
  <c r="CG219" i="3" s="1"/>
  <c r="M219" i="3"/>
  <c r="AA219" i="3"/>
  <c r="AG219" i="3" s="1"/>
  <c r="AR219" i="3"/>
  <c r="BK219" i="3"/>
  <c r="BW219" i="3" s="1"/>
  <c r="CC219" i="3" s="1"/>
  <c r="AY219" i="3"/>
  <c r="BE219" i="3" s="1"/>
  <c r="BB219" i="3"/>
  <c r="BH219" i="3" s="1"/>
  <c r="BN219" i="3"/>
  <c r="BZ219" i="3" s="1"/>
  <c r="CF219" i="3" s="1"/>
  <c r="AE220" i="3"/>
  <c r="AK220" i="3" s="1"/>
  <c r="AD220" i="3"/>
  <c r="AJ220" i="3" s="1"/>
  <c r="AB220" i="3"/>
  <c r="AH220" i="3" s="1"/>
  <c r="F221" i="3"/>
  <c r="AC220" i="3"/>
  <c r="AI220" i="3" s="1"/>
  <c r="AF218" i="3"/>
  <c r="AL218" i="3" s="1"/>
  <c r="CI218" i="3"/>
  <c r="CJ218" i="3"/>
  <c r="BD218" i="3"/>
  <c r="BJ218" i="3" s="1"/>
  <c r="BP218" i="3"/>
  <c r="CB218" i="3" s="1"/>
  <c r="CH218" i="3" s="1"/>
  <c r="AX219" i="2"/>
  <c r="BV219" i="2" s="1"/>
  <c r="BQ219" i="2"/>
  <c r="BS220" i="2"/>
  <c r="BU220" i="2"/>
  <c r="S221" i="2"/>
  <c r="BT220" i="2"/>
  <c r="BL219" i="2"/>
  <c r="BX219" i="2" s="1"/>
  <c r="CD219" i="2" s="1"/>
  <c r="AZ219" i="2"/>
  <c r="BF219" i="2" s="1"/>
  <c r="AY219" i="2"/>
  <c r="BE219" i="2" s="1"/>
  <c r="AR219" i="2"/>
  <c r="BK219" i="2"/>
  <c r="BW219" i="2" s="1"/>
  <c r="CC219" i="2" s="1"/>
  <c r="BO219" i="2"/>
  <c r="CA219" i="2" s="1"/>
  <c r="CG219" i="2" s="1"/>
  <c r="BC219" i="2"/>
  <c r="BI219" i="2" s="1"/>
  <c r="M219" i="2"/>
  <c r="AA219" i="2"/>
  <c r="AG219" i="2" s="1"/>
  <c r="BM219" i="2"/>
  <c r="BY219" i="2" s="1"/>
  <c r="CE219" i="2" s="1"/>
  <c r="BA219" i="2"/>
  <c r="BG219" i="2" s="1"/>
  <c r="BB219" i="2"/>
  <c r="BH219" i="2" s="1"/>
  <c r="BN219" i="2"/>
  <c r="BZ219" i="2" s="1"/>
  <c r="CF219" i="2" s="1"/>
  <c r="AD220" i="2"/>
  <c r="AJ220" i="2" s="1"/>
  <c r="F221" i="2"/>
  <c r="AB220" i="2"/>
  <c r="AH220" i="2" s="1"/>
  <c r="AC220" i="2"/>
  <c r="AI220" i="2" s="1"/>
  <c r="CI218" i="2"/>
  <c r="AF218" i="2"/>
  <c r="AL218" i="2" s="1"/>
  <c r="BP218" i="2"/>
  <c r="CB218" i="2" s="1"/>
  <c r="CH218" i="2" s="1"/>
  <c r="BD218" i="2"/>
  <c r="BJ218" i="2" s="1"/>
  <c r="AX219" i="1"/>
  <c r="BQ219" i="1"/>
  <c r="BR220" i="1"/>
  <c r="BS220" i="1"/>
  <c r="BT220" i="1"/>
  <c r="BU220" i="1"/>
  <c r="S221" i="1"/>
  <c r="BD218" i="1"/>
  <c r="BJ218" i="1" s="1"/>
  <c r="BP218" i="1"/>
  <c r="CB218" i="1" s="1"/>
  <c r="CH218" i="1" s="1"/>
  <c r="M219" i="1"/>
  <c r="AA219" i="1"/>
  <c r="AG219" i="1" s="1"/>
  <c r="AR219" i="1"/>
  <c r="AY219" i="1"/>
  <c r="BE219" i="1" s="1"/>
  <c r="BK219" i="1"/>
  <c r="BW219" i="1" s="1"/>
  <c r="CC219" i="1" s="1"/>
  <c r="AZ219" i="1"/>
  <c r="BF219" i="1" s="1"/>
  <c r="BL219" i="1"/>
  <c r="BX219" i="1" s="1"/>
  <c r="CD219" i="1" s="1"/>
  <c r="BA219" i="1"/>
  <c r="BG219" i="1" s="1"/>
  <c r="BM219" i="1"/>
  <c r="BY219" i="1" s="1"/>
  <c r="CE219" i="1" s="1"/>
  <c r="BB219" i="1"/>
  <c r="BH219" i="1" s="1"/>
  <c r="BN219" i="1"/>
  <c r="BZ219" i="1" s="1"/>
  <c r="CF219" i="1" s="1"/>
  <c r="BC219" i="1"/>
  <c r="BI219" i="1" s="1"/>
  <c r="BO219" i="1"/>
  <c r="CA219" i="1" s="1"/>
  <c r="CG219" i="1" s="1"/>
  <c r="AB220" i="1"/>
  <c r="AH220" i="1" s="1"/>
  <c r="AC220" i="1"/>
  <c r="AI220" i="1" s="1"/>
  <c r="AD220" i="1"/>
  <c r="AJ220" i="1" s="1"/>
  <c r="AE220" i="1"/>
  <c r="AK220" i="1" s="1"/>
  <c r="F221" i="1"/>
  <c r="AK219" i="9"/>
  <c r="AK219" i="7"/>
  <c r="AC219" i="4"/>
  <c r="Z219" i="1"/>
  <c r="BY218" i="7"/>
  <c r="AC219" i="6"/>
  <c r="AZ218" i="6"/>
  <c r="BS219" i="3"/>
  <c r="BV425" i="1"/>
  <c r="AC219" i="3"/>
  <c r="AI219" i="3" s="1"/>
  <c r="BW218" i="3"/>
  <c r="CC218" i="3" s="1"/>
  <c r="Z219" i="2"/>
  <c r="BS219" i="2"/>
  <c r="AY219" i="4"/>
  <c r="BS219" i="9"/>
  <c r="BP219" i="8"/>
  <c r="AC219" i="5"/>
  <c r="BR219" i="9"/>
  <c r="BS219" i="7"/>
  <c r="AY219" i="5"/>
  <c r="AK218" i="5"/>
  <c r="AS218" i="5" s="1"/>
  <c r="AZ218" i="5"/>
  <c r="AK219" i="8"/>
  <c r="BW218" i="8"/>
  <c r="BP219" i="7"/>
  <c r="AW218" i="7"/>
  <c r="BI218" i="7" s="1"/>
  <c r="AK218" i="6"/>
  <c r="AS218" i="6" s="1"/>
  <c r="AG219" i="4"/>
  <c r="AO219" i="4" s="1"/>
  <c r="BU219" i="3"/>
  <c r="Z219" i="3"/>
  <c r="AW218" i="9"/>
  <c r="BI218" i="9" s="1"/>
  <c r="AW218" i="8"/>
  <c r="BI218" i="8" s="1"/>
  <c r="AM219" i="7"/>
  <c r="AY219" i="7" s="1"/>
  <c r="AK218" i="4"/>
  <c r="AS218" i="4" s="1"/>
  <c r="AF218" i="1"/>
  <c r="AL218" i="1" s="1"/>
  <c r="AZ219" i="4" l="1"/>
  <c r="AL220" i="9"/>
  <c r="BQ220" i="9"/>
  <c r="Y222" i="9"/>
  <c r="BT221" i="9"/>
  <c r="AW219" i="9"/>
  <c r="BI219" i="9" s="1"/>
  <c r="AQ221" i="9"/>
  <c r="BC221" i="9" s="1"/>
  <c r="AM221" i="9"/>
  <c r="AY221" i="9" s="1"/>
  <c r="AP221" i="9"/>
  <c r="BB221" i="9" s="1"/>
  <c r="F222" i="9"/>
  <c r="AO221" i="9"/>
  <c r="BA221" i="9" s="1"/>
  <c r="R220" i="9"/>
  <c r="AN220" i="9"/>
  <c r="AZ220" i="9" s="1"/>
  <c r="AU220" i="9"/>
  <c r="BG220" i="9" s="1"/>
  <c r="BN220" i="9"/>
  <c r="BX220" i="9" s="1"/>
  <c r="S220" i="9"/>
  <c r="AX220" i="9" s="1"/>
  <c r="BJ220" i="9" s="1"/>
  <c r="BL220" i="9"/>
  <c r="BV220" i="9" s="1"/>
  <c r="AS220" i="9"/>
  <c r="BE220" i="9" s="1"/>
  <c r="AR220" i="9"/>
  <c r="BD220" i="9" s="1"/>
  <c r="BK220" i="9"/>
  <c r="BU220" i="9" s="1"/>
  <c r="AT220" i="9"/>
  <c r="BF220" i="9" s="1"/>
  <c r="BM220" i="9"/>
  <c r="BW220" i="9" s="1"/>
  <c r="AV220" i="9"/>
  <c r="BH220" i="9" s="1"/>
  <c r="BO220" i="9"/>
  <c r="BY220" i="9" s="1"/>
  <c r="BQ220" i="8"/>
  <c r="AL220" i="8"/>
  <c r="BR221" i="8"/>
  <c r="BS221" i="8"/>
  <c r="Y222" i="8"/>
  <c r="BN220" i="8"/>
  <c r="BX220" i="8" s="1"/>
  <c r="AU220" i="8"/>
  <c r="BG220" i="8" s="1"/>
  <c r="AP221" i="8"/>
  <c r="BB221" i="8" s="1"/>
  <c r="AO221" i="8"/>
  <c r="BA221" i="8" s="1"/>
  <c r="AM221" i="8"/>
  <c r="AY221" i="8" s="1"/>
  <c r="AQ221" i="8"/>
  <c r="BC221" i="8" s="1"/>
  <c r="F222" i="8"/>
  <c r="R220" i="8"/>
  <c r="AN220" i="8"/>
  <c r="AZ220" i="8" s="1"/>
  <c r="S220" i="8"/>
  <c r="AX220" i="8" s="1"/>
  <c r="BJ220" i="8" s="1"/>
  <c r="BL220" i="8"/>
  <c r="BV220" i="8" s="1"/>
  <c r="AS220" i="8"/>
  <c r="BE220" i="8" s="1"/>
  <c r="AR220" i="8"/>
  <c r="BD220" i="8" s="1"/>
  <c r="BK220" i="8"/>
  <c r="AT220" i="8"/>
  <c r="BF220" i="8" s="1"/>
  <c r="BM220" i="8"/>
  <c r="BW220" i="8" s="1"/>
  <c r="AV220" i="8"/>
  <c r="BH220" i="8" s="1"/>
  <c r="BO220" i="8"/>
  <c r="BY220" i="8" s="1"/>
  <c r="AL220" i="7"/>
  <c r="BQ220" i="7"/>
  <c r="BS221" i="7"/>
  <c r="BT221" i="7"/>
  <c r="Y222" i="7"/>
  <c r="AR220" i="7"/>
  <c r="BD220" i="7" s="1"/>
  <c r="BK220" i="7"/>
  <c r="BU220" i="7" s="1"/>
  <c r="AT220" i="7"/>
  <c r="BF220" i="7" s="1"/>
  <c r="BM220" i="7"/>
  <c r="BW220" i="7" s="1"/>
  <c r="BO220" i="7"/>
  <c r="BY220" i="7" s="1"/>
  <c r="AV220" i="7"/>
  <c r="BH220" i="7" s="1"/>
  <c r="AP221" i="7"/>
  <c r="BB221" i="7" s="1"/>
  <c r="F222" i="7"/>
  <c r="AO221" i="7"/>
  <c r="BA221" i="7" s="1"/>
  <c r="AQ221" i="7"/>
  <c r="BC221" i="7" s="1"/>
  <c r="BL220" i="7"/>
  <c r="BV220" i="7" s="1"/>
  <c r="S220" i="7"/>
  <c r="AX220" i="7" s="1"/>
  <c r="BJ220" i="7" s="1"/>
  <c r="AS220" i="7"/>
  <c r="BE220" i="7" s="1"/>
  <c r="AN220" i="7"/>
  <c r="AZ220" i="7" s="1"/>
  <c r="R220" i="7"/>
  <c r="AU220" i="7"/>
  <c r="BG220" i="7" s="1"/>
  <c r="BN220" i="7"/>
  <c r="AD220" i="6"/>
  <c r="AV220" i="6"/>
  <c r="U222" i="6"/>
  <c r="AI220" i="6"/>
  <c r="AQ220" i="6" s="1"/>
  <c r="AX220" i="6"/>
  <c r="AH220" i="6"/>
  <c r="AP220" i="6" s="1"/>
  <c r="O220" i="6"/>
  <c r="AL220" i="6" s="1"/>
  <c r="AT220" i="6" s="1"/>
  <c r="AU220" i="6"/>
  <c r="AW220" i="6" s="1"/>
  <c r="AF221" i="6"/>
  <c r="AN221" i="6" s="1"/>
  <c r="F222" i="6"/>
  <c r="AE220" i="6"/>
  <c r="AM220" i="6" s="1"/>
  <c r="N220" i="6"/>
  <c r="AD220" i="5"/>
  <c r="AV220" i="5"/>
  <c r="U222" i="5"/>
  <c r="N220" i="5"/>
  <c r="AE220" i="5"/>
  <c r="AM220" i="5" s="1"/>
  <c r="O220" i="5"/>
  <c r="AL220" i="5" s="1"/>
  <c r="AT220" i="5" s="1"/>
  <c r="AH220" i="5"/>
  <c r="AP220" i="5" s="1"/>
  <c r="AU220" i="5"/>
  <c r="AW220" i="5" s="1"/>
  <c r="AI220" i="5"/>
  <c r="AQ220" i="5" s="1"/>
  <c r="AX220" i="5"/>
  <c r="AF221" i="5"/>
  <c r="AN221" i="5" s="1"/>
  <c r="AG221" i="5"/>
  <c r="AO221" i="5" s="1"/>
  <c r="AJ221" i="5"/>
  <c r="AR221" i="5" s="1"/>
  <c r="F222" i="5"/>
  <c r="AD220" i="4"/>
  <c r="AV220" i="4"/>
  <c r="U222" i="4"/>
  <c r="AK219" i="4"/>
  <c r="AS219" i="4" s="1"/>
  <c r="N220" i="4"/>
  <c r="AE220" i="4"/>
  <c r="AM220" i="4" s="1"/>
  <c r="O220" i="4"/>
  <c r="AL220" i="4" s="1"/>
  <c r="AT220" i="4" s="1"/>
  <c r="AH220" i="4"/>
  <c r="AP220" i="4" s="1"/>
  <c r="AU220" i="4"/>
  <c r="AW220" i="4" s="1"/>
  <c r="AI220" i="4"/>
  <c r="AQ220" i="4" s="1"/>
  <c r="AX220" i="4"/>
  <c r="AF221" i="4"/>
  <c r="AN221" i="4" s="1"/>
  <c r="F222" i="4"/>
  <c r="AX220" i="3"/>
  <c r="BQ220" i="3"/>
  <c r="BS221" i="3"/>
  <c r="BR221" i="3"/>
  <c r="BU221" i="3"/>
  <c r="S222" i="3"/>
  <c r="AF219" i="3"/>
  <c r="AL219" i="3" s="1"/>
  <c r="CJ219" i="3"/>
  <c r="CI219" i="3"/>
  <c r="BD219" i="3"/>
  <c r="BJ219" i="3" s="1"/>
  <c r="BP219" i="3"/>
  <c r="CB219" i="3" s="1"/>
  <c r="CH219" i="3" s="1"/>
  <c r="BM220" i="3"/>
  <c r="BA220" i="3"/>
  <c r="BG220" i="3" s="1"/>
  <c r="BO220" i="3"/>
  <c r="CA220" i="3" s="1"/>
  <c r="CG220" i="3" s="1"/>
  <c r="BC220" i="3"/>
  <c r="BI220" i="3" s="1"/>
  <c r="AZ220" i="3"/>
  <c r="BF220" i="3" s="1"/>
  <c r="BL220" i="3"/>
  <c r="BX220" i="3" s="1"/>
  <c r="CD220" i="3" s="1"/>
  <c r="BN220" i="3"/>
  <c r="BB220" i="3"/>
  <c r="BH220" i="3" s="1"/>
  <c r="M220" i="3"/>
  <c r="AA220" i="3"/>
  <c r="AG220" i="3" s="1"/>
  <c r="AC221" i="3"/>
  <c r="AI221" i="3" s="1"/>
  <c r="AE221" i="3"/>
  <c r="AK221" i="3" s="1"/>
  <c r="AD221" i="3"/>
  <c r="AJ221" i="3" s="1"/>
  <c r="F222" i="3"/>
  <c r="AB221" i="3"/>
  <c r="AH221" i="3" s="1"/>
  <c r="AY220" i="3"/>
  <c r="BE220" i="3" s="1"/>
  <c r="BK220" i="3"/>
  <c r="BW220" i="3" s="1"/>
  <c r="CC220" i="3" s="1"/>
  <c r="AR220" i="3"/>
  <c r="BQ220" i="2"/>
  <c r="AX220" i="2"/>
  <c r="BT221" i="2"/>
  <c r="S222" i="2"/>
  <c r="Z221" i="2"/>
  <c r="BU221" i="2"/>
  <c r="BD219" i="2"/>
  <c r="BJ219" i="2" s="1"/>
  <c r="BP219" i="2"/>
  <c r="CB219" i="2" s="1"/>
  <c r="CH219" i="2" s="1"/>
  <c r="AF219" i="2"/>
  <c r="AL219" i="2" s="1"/>
  <c r="CI219" i="2"/>
  <c r="BA220" i="2"/>
  <c r="BG220" i="2" s="1"/>
  <c r="BM220" i="2"/>
  <c r="BY220" i="2" s="1"/>
  <c r="CE220" i="2" s="1"/>
  <c r="F222" i="2"/>
  <c r="AZ220" i="2"/>
  <c r="BF220" i="2" s="1"/>
  <c r="BL220" i="2"/>
  <c r="AY220" i="2"/>
  <c r="BE220" i="2" s="1"/>
  <c r="AR220" i="2"/>
  <c r="BK220" i="2"/>
  <c r="BC220" i="2"/>
  <c r="BI220" i="2" s="1"/>
  <c r="BO220" i="2"/>
  <c r="CA220" i="2" s="1"/>
  <c r="CG220" i="2" s="1"/>
  <c r="AA220" i="2"/>
  <c r="AG220" i="2" s="1"/>
  <c r="M220" i="2"/>
  <c r="BB220" i="2"/>
  <c r="BH220" i="2" s="1"/>
  <c r="BN220" i="2"/>
  <c r="BZ220" i="2" s="1"/>
  <c r="CF220" i="2" s="1"/>
  <c r="AX220" i="1"/>
  <c r="BQ220" i="1"/>
  <c r="BR221" i="1"/>
  <c r="BS221" i="1"/>
  <c r="BT221" i="1"/>
  <c r="BU221" i="1"/>
  <c r="S222" i="1"/>
  <c r="BD219" i="1"/>
  <c r="BJ219" i="1" s="1"/>
  <c r="BP219" i="1"/>
  <c r="M220" i="1"/>
  <c r="AA220" i="1"/>
  <c r="AG220" i="1" s="1"/>
  <c r="AR220" i="1"/>
  <c r="AY220" i="1"/>
  <c r="BE220" i="1" s="1"/>
  <c r="BK220" i="1"/>
  <c r="BW220" i="1" s="1"/>
  <c r="CC220" i="1" s="1"/>
  <c r="AZ220" i="1"/>
  <c r="BF220" i="1" s="1"/>
  <c r="BL220" i="1"/>
  <c r="BX220" i="1" s="1"/>
  <c r="CD220" i="1" s="1"/>
  <c r="BA220" i="1"/>
  <c r="BG220" i="1" s="1"/>
  <c r="BM220" i="1"/>
  <c r="BY220" i="1" s="1"/>
  <c r="CE220" i="1" s="1"/>
  <c r="BB220" i="1"/>
  <c r="BH220" i="1" s="1"/>
  <c r="BN220" i="1"/>
  <c r="BZ220" i="1" s="1"/>
  <c r="CF220" i="1" s="1"/>
  <c r="BC220" i="1"/>
  <c r="BI220" i="1" s="1"/>
  <c r="BO220" i="1"/>
  <c r="CA220" i="1" s="1"/>
  <c r="CG220" i="1" s="1"/>
  <c r="AB221" i="1"/>
  <c r="AH221" i="1" s="1"/>
  <c r="AC221" i="1"/>
  <c r="AI221" i="1" s="1"/>
  <c r="AD221" i="1"/>
  <c r="AJ221" i="1" s="1"/>
  <c r="AE221" i="1"/>
  <c r="AK221" i="1" s="1"/>
  <c r="F222" i="1"/>
  <c r="BX219" i="9"/>
  <c r="Z220" i="3"/>
  <c r="AW219" i="6"/>
  <c r="AL219" i="6"/>
  <c r="AT219" i="6" s="1"/>
  <c r="AK219" i="6"/>
  <c r="AS219" i="6" s="1"/>
  <c r="AC220" i="5"/>
  <c r="AY220" i="5"/>
  <c r="AK219" i="5"/>
  <c r="AS219" i="5" s="1"/>
  <c r="AZ219" i="5"/>
  <c r="AC220" i="4"/>
  <c r="BT220" i="3"/>
  <c r="BR220" i="2"/>
  <c r="AE220" i="2"/>
  <c r="AK220" i="2" s="1"/>
  <c r="BV219" i="1"/>
  <c r="Z220" i="1"/>
  <c r="AF219" i="1"/>
  <c r="AL219" i="1" s="1"/>
  <c r="AJ220" i="4"/>
  <c r="AR220" i="4" s="1"/>
  <c r="Z220" i="2"/>
  <c r="BP220" i="8"/>
  <c r="AK220" i="7"/>
  <c r="AW219" i="7"/>
  <c r="BI219" i="7" s="1"/>
  <c r="BU219" i="7"/>
  <c r="BX219" i="7"/>
  <c r="AC220" i="6"/>
  <c r="AY220" i="4"/>
  <c r="BW219" i="9"/>
  <c r="AK220" i="8"/>
  <c r="AW219" i="8"/>
  <c r="BI219" i="8" s="1"/>
  <c r="BU219" i="8"/>
  <c r="BS220" i="7"/>
  <c r="AY220" i="6"/>
  <c r="BS220" i="3"/>
  <c r="AM220" i="9"/>
  <c r="AY220" i="9" s="1"/>
  <c r="AM220" i="8"/>
  <c r="AY220" i="8" s="1"/>
  <c r="BS222" i="9" l="1"/>
  <c r="BP222" i="9"/>
  <c r="Y223" i="9"/>
  <c r="BT222" i="9"/>
  <c r="BQ221" i="9"/>
  <c r="AL221" i="9"/>
  <c r="BK221" i="9"/>
  <c r="AR221" i="9"/>
  <c r="BD221" i="9" s="1"/>
  <c r="BO221" i="9"/>
  <c r="BY221" i="9" s="1"/>
  <c r="AV221" i="9"/>
  <c r="BH221" i="9" s="1"/>
  <c r="R221" i="9"/>
  <c r="AN221" i="9"/>
  <c r="AZ221" i="9" s="1"/>
  <c r="AT221" i="9"/>
  <c r="BF221" i="9" s="1"/>
  <c r="BM221" i="9"/>
  <c r="AP222" i="9"/>
  <c r="BB222" i="9" s="1"/>
  <c r="F223" i="9"/>
  <c r="AQ222" i="9"/>
  <c r="BC222" i="9" s="1"/>
  <c r="AO222" i="9"/>
  <c r="BA222" i="9" s="1"/>
  <c r="BL221" i="9"/>
  <c r="BV221" i="9" s="1"/>
  <c r="S221" i="9"/>
  <c r="AX221" i="9" s="1"/>
  <c r="BJ221" i="9" s="1"/>
  <c r="AS221" i="9"/>
  <c r="BE221" i="9" s="1"/>
  <c r="AU221" i="9"/>
  <c r="BG221" i="9" s="1"/>
  <c r="BN221" i="9"/>
  <c r="AW220" i="9"/>
  <c r="BI220" i="9" s="1"/>
  <c r="AL221" i="8"/>
  <c r="BQ221" i="8"/>
  <c r="Y223" i="8"/>
  <c r="BS222" i="8"/>
  <c r="BT222" i="8"/>
  <c r="AN221" i="8"/>
  <c r="AZ221" i="8" s="1"/>
  <c r="R221" i="8"/>
  <c r="BK221" i="8"/>
  <c r="AR221" i="8"/>
  <c r="BD221" i="8" s="1"/>
  <c r="AT221" i="8"/>
  <c r="BF221" i="8" s="1"/>
  <c r="BM221" i="8"/>
  <c r="BW221" i="8" s="1"/>
  <c r="S221" i="8"/>
  <c r="AX221" i="8" s="1"/>
  <c r="BJ221" i="8" s="1"/>
  <c r="BL221" i="8"/>
  <c r="BV221" i="8" s="1"/>
  <c r="AS221" i="8"/>
  <c r="BE221" i="8" s="1"/>
  <c r="AU221" i="8"/>
  <c r="BG221" i="8" s="1"/>
  <c r="BN221" i="8"/>
  <c r="BX221" i="8" s="1"/>
  <c r="AV221" i="8"/>
  <c r="BH221" i="8" s="1"/>
  <c r="BO221" i="8"/>
  <c r="F223" i="8"/>
  <c r="AP222" i="8"/>
  <c r="BB222" i="8" s="1"/>
  <c r="AO222" i="8"/>
  <c r="BA222" i="8" s="1"/>
  <c r="AQ222" i="8"/>
  <c r="BC222" i="8" s="1"/>
  <c r="AW220" i="8"/>
  <c r="BI220" i="8" s="1"/>
  <c r="AL221" i="7"/>
  <c r="BQ221" i="7"/>
  <c r="BR222" i="7"/>
  <c r="BP222" i="7"/>
  <c r="BT222" i="7"/>
  <c r="Y223" i="7"/>
  <c r="R221" i="7"/>
  <c r="AN221" i="7"/>
  <c r="AZ221" i="7" s="1"/>
  <c r="AR221" i="7"/>
  <c r="BD221" i="7" s="1"/>
  <c r="BK221" i="7"/>
  <c r="AT221" i="7"/>
  <c r="BF221" i="7" s="1"/>
  <c r="BM221" i="7"/>
  <c r="AV221" i="7"/>
  <c r="BH221" i="7" s="1"/>
  <c r="BO221" i="7"/>
  <c r="BY221" i="7" s="1"/>
  <c r="AM221" i="7"/>
  <c r="AY221" i="7" s="1"/>
  <c r="BL221" i="7"/>
  <c r="BV221" i="7" s="1"/>
  <c r="S221" i="7"/>
  <c r="AX221" i="7" s="1"/>
  <c r="BJ221" i="7" s="1"/>
  <c r="AS221" i="7"/>
  <c r="BE221" i="7" s="1"/>
  <c r="AO222" i="7"/>
  <c r="BA222" i="7" s="1"/>
  <c r="AQ222" i="7"/>
  <c r="BC222" i="7" s="1"/>
  <c r="F223" i="7"/>
  <c r="AM222" i="7"/>
  <c r="AY222" i="7" s="1"/>
  <c r="AP222" i="7"/>
  <c r="BB222" i="7" s="1"/>
  <c r="AU221" i="7"/>
  <c r="BG221" i="7" s="1"/>
  <c r="BN221" i="7"/>
  <c r="BX221" i="7" s="1"/>
  <c r="AW220" i="7"/>
  <c r="BI220" i="7" s="1"/>
  <c r="AV221" i="6"/>
  <c r="AD221" i="6"/>
  <c r="U223" i="6"/>
  <c r="AI221" i="6"/>
  <c r="AQ221" i="6" s="1"/>
  <c r="AX221" i="6"/>
  <c r="N221" i="6"/>
  <c r="AE221" i="6"/>
  <c r="AM221" i="6" s="1"/>
  <c r="AH221" i="6"/>
  <c r="AP221" i="6" s="1"/>
  <c r="AU221" i="6"/>
  <c r="AW221" i="6" s="1"/>
  <c r="O221" i="6"/>
  <c r="AL221" i="6" s="1"/>
  <c r="AT221" i="6" s="1"/>
  <c r="AG222" i="6"/>
  <c r="AO222" i="6" s="1"/>
  <c r="AJ222" i="6"/>
  <c r="AR222" i="6" s="1"/>
  <c r="F223" i="6"/>
  <c r="AF222" i="6"/>
  <c r="AN222" i="6" s="1"/>
  <c r="AK220" i="6"/>
  <c r="AS220" i="6" s="1"/>
  <c r="AD221" i="5"/>
  <c r="AV221" i="5"/>
  <c r="U223" i="5"/>
  <c r="AK220" i="5"/>
  <c r="AS220" i="5" s="1"/>
  <c r="N221" i="5"/>
  <c r="AE221" i="5"/>
  <c r="AM221" i="5" s="1"/>
  <c r="O221" i="5"/>
  <c r="AL221" i="5" s="1"/>
  <c r="AT221" i="5" s="1"/>
  <c r="AH221" i="5"/>
  <c r="AP221" i="5" s="1"/>
  <c r="AU221" i="5"/>
  <c r="AW221" i="5" s="1"/>
  <c r="AI221" i="5"/>
  <c r="AQ221" i="5" s="1"/>
  <c r="AX221" i="5"/>
  <c r="AF222" i="5"/>
  <c r="AN222" i="5" s="1"/>
  <c r="AJ222" i="5"/>
  <c r="AR222" i="5" s="1"/>
  <c r="F223" i="5"/>
  <c r="AD221" i="4"/>
  <c r="AV221" i="4"/>
  <c r="U223" i="4"/>
  <c r="N221" i="4"/>
  <c r="AE221" i="4"/>
  <c r="AM221" i="4" s="1"/>
  <c r="O221" i="4"/>
  <c r="AH221" i="4"/>
  <c r="AP221" i="4" s="1"/>
  <c r="AU221" i="4"/>
  <c r="AW221" i="4" s="1"/>
  <c r="AI221" i="4"/>
  <c r="AQ221" i="4" s="1"/>
  <c r="AX221" i="4"/>
  <c r="AF222" i="4"/>
  <c r="AN222" i="4" s="1"/>
  <c r="AJ222" i="4"/>
  <c r="AR222" i="4" s="1"/>
  <c r="F223" i="4"/>
  <c r="AX221" i="3"/>
  <c r="BQ221" i="3"/>
  <c r="BR222" i="3"/>
  <c r="BU222" i="3"/>
  <c r="S223" i="3"/>
  <c r="Z222" i="3"/>
  <c r="BT222" i="3"/>
  <c r="AF220" i="3"/>
  <c r="AL220" i="3" s="1"/>
  <c r="CI220" i="3"/>
  <c r="CJ220" i="3"/>
  <c r="BL221" i="3"/>
  <c r="BX221" i="3" s="1"/>
  <c r="CD221" i="3" s="1"/>
  <c r="AZ221" i="3"/>
  <c r="BF221" i="3" s="1"/>
  <c r="BC221" i="3"/>
  <c r="BI221" i="3" s="1"/>
  <c r="BO221" i="3"/>
  <c r="CA221" i="3" s="1"/>
  <c r="CG221" i="3" s="1"/>
  <c r="AA221" i="3"/>
  <c r="AG221" i="3" s="1"/>
  <c r="M221" i="3"/>
  <c r="BA221" i="3"/>
  <c r="BG221" i="3" s="1"/>
  <c r="BM221" i="3"/>
  <c r="BY221" i="3" s="1"/>
  <c r="CE221" i="3" s="1"/>
  <c r="AB222" i="3"/>
  <c r="AH222" i="3" s="1"/>
  <c r="AD222" i="3"/>
  <c r="AJ222" i="3" s="1"/>
  <c r="F223" i="3"/>
  <c r="AC222" i="3"/>
  <c r="AI222" i="3" s="1"/>
  <c r="AE222" i="3"/>
  <c r="AK222" i="3" s="1"/>
  <c r="BK221" i="3"/>
  <c r="BW221" i="3" s="1"/>
  <c r="CC221" i="3" s="1"/>
  <c r="AR221" i="3"/>
  <c r="AY221" i="3"/>
  <c r="BE221" i="3" s="1"/>
  <c r="BB221" i="3"/>
  <c r="BH221" i="3" s="1"/>
  <c r="BN221" i="3"/>
  <c r="BP220" i="3"/>
  <c r="BD220" i="3"/>
  <c r="BJ220" i="3" s="1"/>
  <c r="AX221" i="2"/>
  <c r="BV221" i="2" s="1"/>
  <c r="BQ221" i="2"/>
  <c r="BS222" i="2"/>
  <c r="BR222" i="2"/>
  <c r="S223" i="2"/>
  <c r="BU222" i="2"/>
  <c r="AZ221" i="2"/>
  <c r="BF221" i="2" s="1"/>
  <c r="BL221" i="2"/>
  <c r="BC221" i="2"/>
  <c r="BI221" i="2" s="1"/>
  <c r="BO221" i="2"/>
  <c r="CA221" i="2" s="1"/>
  <c r="CG221" i="2" s="1"/>
  <c r="M221" i="2"/>
  <c r="AA221" i="2"/>
  <c r="AG221" i="2" s="1"/>
  <c r="BA221" i="2"/>
  <c r="BG221" i="2" s="1"/>
  <c r="BM221" i="2"/>
  <c r="AD222" i="2"/>
  <c r="AJ222" i="2" s="1"/>
  <c r="AB222" i="2"/>
  <c r="AH222" i="2" s="1"/>
  <c r="AE222" i="2"/>
  <c r="AK222" i="2" s="1"/>
  <c r="AC222" i="2"/>
  <c r="AI222" i="2" s="1"/>
  <c r="F223" i="2"/>
  <c r="AR221" i="2"/>
  <c r="AY221" i="2"/>
  <c r="BE221" i="2" s="1"/>
  <c r="BK221" i="2"/>
  <c r="BW221" i="2" s="1"/>
  <c r="CC221" i="2" s="1"/>
  <c r="BN221" i="2"/>
  <c r="BZ221" i="2" s="1"/>
  <c r="CF221" i="2" s="1"/>
  <c r="BB221" i="2"/>
  <c r="BH221" i="2" s="1"/>
  <c r="BP220" i="2"/>
  <c r="BD220" i="2"/>
  <c r="BJ220" i="2" s="1"/>
  <c r="CI220" i="2"/>
  <c r="AF220" i="2"/>
  <c r="AL220" i="2" s="1"/>
  <c r="AX221" i="1"/>
  <c r="BQ221" i="1"/>
  <c r="BR222" i="1"/>
  <c r="BS222" i="1"/>
  <c r="BT222" i="1"/>
  <c r="BU222" i="1"/>
  <c r="S223" i="1"/>
  <c r="AF220" i="1"/>
  <c r="AL220" i="1" s="1"/>
  <c r="BD220" i="1"/>
  <c r="BJ220" i="1" s="1"/>
  <c r="BP220" i="1"/>
  <c r="M221" i="1"/>
  <c r="AA221" i="1"/>
  <c r="AG221" i="1" s="1"/>
  <c r="AR221" i="1"/>
  <c r="AY221" i="1"/>
  <c r="BE221" i="1" s="1"/>
  <c r="BK221" i="1"/>
  <c r="BW221" i="1" s="1"/>
  <c r="CC221" i="1" s="1"/>
  <c r="AZ221" i="1"/>
  <c r="BF221" i="1" s="1"/>
  <c r="BL221" i="1"/>
  <c r="BX221" i="1" s="1"/>
  <c r="CD221" i="1" s="1"/>
  <c r="BA221" i="1"/>
  <c r="BG221" i="1" s="1"/>
  <c r="BM221" i="1"/>
  <c r="BY221" i="1" s="1"/>
  <c r="CE221" i="1" s="1"/>
  <c r="BB221" i="1"/>
  <c r="BH221" i="1" s="1"/>
  <c r="BN221" i="1"/>
  <c r="BZ221" i="1" s="1"/>
  <c r="CF221" i="1" s="1"/>
  <c r="BC221" i="1"/>
  <c r="BI221" i="1" s="1"/>
  <c r="BO221" i="1"/>
  <c r="CA221" i="1" s="1"/>
  <c r="CG221" i="1" s="1"/>
  <c r="AB222" i="1"/>
  <c r="AH222" i="1" s="1"/>
  <c r="AC222" i="1"/>
  <c r="AI222" i="1" s="1"/>
  <c r="AD222" i="1"/>
  <c r="AJ222" i="1" s="1"/>
  <c r="AE222" i="1"/>
  <c r="AK222" i="1" s="1"/>
  <c r="F223" i="1"/>
  <c r="BS221" i="9"/>
  <c r="BP221" i="8"/>
  <c r="AY221" i="6"/>
  <c r="AZ220" i="5"/>
  <c r="AK220" i="4"/>
  <c r="AS220" i="4" s="1"/>
  <c r="BT221" i="3"/>
  <c r="Z221" i="3"/>
  <c r="BY220" i="3"/>
  <c r="CE220" i="3" s="1"/>
  <c r="AG221" i="6"/>
  <c r="AO221" i="6" s="1"/>
  <c r="AJ221" i="6"/>
  <c r="AR221" i="6" s="1"/>
  <c r="AC221" i="5"/>
  <c r="AY221" i="5"/>
  <c r="BR221" i="2"/>
  <c r="AD221" i="2"/>
  <c r="AJ221" i="2" s="1"/>
  <c r="AB221" i="2"/>
  <c r="AH221" i="2" s="1"/>
  <c r="AE221" i="2"/>
  <c r="AK221" i="2" s="1"/>
  <c r="AC221" i="2"/>
  <c r="AI221" i="2" s="1"/>
  <c r="BX220" i="2"/>
  <c r="CD220" i="2" s="1"/>
  <c r="BW220" i="2"/>
  <c r="CC220" i="2" s="1"/>
  <c r="BV220" i="1"/>
  <c r="Z221" i="1"/>
  <c r="CB219" i="1"/>
  <c r="CH219" i="1" s="1"/>
  <c r="AK221" i="9"/>
  <c r="BT221" i="8"/>
  <c r="BP221" i="7"/>
  <c r="BS221" i="2"/>
  <c r="BR221" i="7"/>
  <c r="AZ220" i="6"/>
  <c r="AG221" i="4"/>
  <c r="AO221" i="4" s="1"/>
  <c r="BZ220" i="3"/>
  <c r="CF220" i="3" s="1"/>
  <c r="BV220" i="2"/>
  <c r="BR221" i="9"/>
  <c r="AK221" i="8"/>
  <c r="BU220" i="8"/>
  <c r="BX220" i="7"/>
  <c r="AC221" i="4"/>
  <c r="AZ220" i="4"/>
  <c r="AJ221" i="4"/>
  <c r="AR221" i="4" s="1"/>
  <c r="BP221" i="9"/>
  <c r="AK221" i="7"/>
  <c r="AC221" i="6"/>
  <c r="AY221" i="4"/>
  <c r="BV220" i="3"/>
  <c r="AL221" i="4" l="1"/>
  <c r="AT221" i="4" s="1"/>
  <c r="BS223" i="9"/>
  <c r="Y224" i="9"/>
  <c r="BT223" i="9"/>
  <c r="AK223" i="9"/>
  <c r="BR223" i="9"/>
  <c r="AL222" i="9"/>
  <c r="BQ222" i="9"/>
  <c r="AW221" i="9"/>
  <c r="BI221" i="9" s="1"/>
  <c r="AN222" i="9"/>
  <c r="AZ222" i="9" s="1"/>
  <c r="R222" i="9"/>
  <c r="AT222" i="9"/>
  <c r="BF222" i="9" s="1"/>
  <c r="BM222" i="9"/>
  <c r="AU222" i="9"/>
  <c r="BG222" i="9" s="1"/>
  <c r="BN222" i="9"/>
  <c r="BX222" i="9" s="1"/>
  <c r="AM222" i="9"/>
  <c r="AY222" i="9" s="1"/>
  <c r="AR222" i="9"/>
  <c r="BD222" i="9" s="1"/>
  <c r="BK222" i="9"/>
  <c r="BU222" i="9" s="1"/>
  <c r="AQ223" i="9"/>
  <c r="BC223" i="9" s="1"/>
  <c r="AO223" i="9"/>
  <c r="BA223" i="9" s="1"/>
  <c r="F224" i="9"/>
  <c r="AP223" i="9"/>
  <c r="BB223" i="9" s="1"/>
  <c r="AV222" i="9"/>
  <c r="BH222" i="9" s="1"/>
  <c r="BO222" i="9"/>
  <c r="BY222" i="9" s="1"/>
  <c r="BL222" i="9"/>
  <c r="BV222" i="9" s="1"/>
  <c r="S222" i="9"/>
  <c r="AX222" i="9" s="1"/>
  <c r="BJ222" i="9" s="1"/>
  <c r="AS222" i="9"/>
  <c r="BE222" i="9" s="1"/>
  <c r="Y224" i="8"/>
  <c r="BR223" i="8"/>
  <c r="AK223" i="8"/>
  <c r="BS223" i="8"/>
  <c r="BQ222" i="8"/>
  <c r="AL222" i="8"/>
  <c r="AT222" i="8"/>
  <c r="BF222" i="8" s="1"/>
  <c r="BM222" i="8"/>
  <c r="AQ223" i="8"/>
  <c r="BC223" i="8" s="1"/>
  <c r="AP223" i="8"/>
  <c r="BB223" i="8" s="1"/>
  <c r="F224" i="8"/>
  <c r="AO223" i="8"/>
  <c r="BA223" i="8" s="1"/>
  <c r="BK222" i="8"/>
  <c r="AR222" i="8"/>
  <c r="BD222" i="8" s="1"/>
  <c r="BN222" i="8"/>
  <c r="BX222" i="8" s="1"/>
  <c r="AU222" i="8"/>
  <c r="BG222" i="8" s="1"/>
  <c r="R222" i="8"/>
  <c r="AN222" i="8"/>
  <c r="AZ222" i="8" s="1"/>
  <c r="AM222" i="8"/>
  <c r="AY222" i="8" s="1"/>
  <c r="AS222" i="8"/>
  <c r="BE222" i="8" s="1"/>
  <c r="S222" i="8"/>
  <c r="AX222" i="8" s="1"/>
  <c r="BJ222" i="8" s="1"/>
  <c r="BL222" i="8"/>
  <c r="BV222" i="8" s="1"/>
  <c r="BO222" i="8"/>
  <c r="BY222" i="8" s="1"/>
  <c r="AV222" i="8"/>
  <c r="BH222" i="8" s="1"/>
  <c r="BQ222" i="7"/>
  <c r="AL222" i="7"/>
  <c r="Y224" i="7"/>
  <c r="BT223" i="7"/>
  <c r="AK223" i="7"/>
  <c r="BP223" i="7"/>
  <c r="BS223" i="7"/>
  <c r="BK222" i="7"/>
  <c r="BU222" i="7" s="1"/>
  <c r="AR222" i="7"/>
  <c r="BD222" i="7" s="1"/>
  <c r="BM222" i="7"/>
  <c r="BW222" i="7" s="1"/>
  <c r="AT222" i="7"/>
  <c r="BF222" i="7" s="1"/>
  <c r="AV222" i="7"/>
  <c r="BH222" i="7" s="1"/>
  <c r="BO222" i="7"/>
  <c r="BY222" i="7" s="1"/>
  <c r="AN222" i="7"/>
  <c r="AZ222" i="7" s="1"/>
  <c r="R222" i="7"/>
  <c r="S222" i="7"/>
  <c r="AX222" i="7" s="1"/>
  <c r="BJ222" i="7" s="1"/>
  <c r="AS222" i="7"/>
  <c r="BE222" i="7" s="1"/>
  <c r="BL222" i="7"/>
  <c r="BV222" i="7" s="1"/>
  <c r="BN222" i="7"/>
  <c r="AU222" i="7"/>
  <c r="BG222" i="7" s="1"/>
  <c r="AO223" i="7"/>
  <c r="BA223" i="7" s="1"/>
  <c r="AP223" i="7"/>
  <c r="BB223" i="7" s="1"/>
  <c r="AQ223" i="7"/>
  <c r="BC223" i="7" s="1"/>
  <c r="F224" i="7"/>
  <c r="AD222" i="6"/>
  <c r="AV222" i="6"/>
  <c r="U224" i="6"/>
  <c r="N222" i="6"/>
  <c r="AE222" i="6"/>
  <c r="AM222" i="6" s="1"/>
  <c r="O222" i="6"/>
  <c r="AL222" i="6" s="1"/>
  <c r="AT222" i="6" s="1"/>
  <c r="AH222" i="6"/>
  <c r="AP222" i="6" s="1"/>
  <c r="AU222" i="6"/>
  <c r="AW222" i="6" s="1"/>
  <c r="F224" i="6"/>
  <c r="AI222" i="6"/>
  <c r="AQ222" i="6" s="1"/>
  <c r="AX222" i="6"/>
  <c r="AD222" i="5"/>
  <c r="AV222" i="5"/>
  <c r="U224" i="5"/>
  <c r="N222" i="5"/>
  <c r="AE222" i="5"/>
  <c r="AM222" i="5" s="1"/>
  <c r="O222" i="5"/>
  <c r="AL222" i="5" s="1"/>
  <c r="AT222" i="5" s="1"/>
  <c r="AH222" i="5"/>
  <c r="AP222" i="5" s="1"/>
  <c r="AU222" i="5"/>
  <c r="AW222" i="5" s="1"/>
  <c r="AI222" i="5"/>
  <c r="AQ222" i="5" s="1"/>
  <c r="AX222" i="5"/>
  <c r="AF223" i="5"/>
  <c r="AN223" i="5" s="1"/>
  <c r="AG223" i="5"/>
  <c r="AO223" i="5" s="1"/>
  <c r="AJ223" i="5"/>
  <c r="AR223" i="5" s="1"/>
  <c r="F224" i="5"/>
  <c r="AD222" i="4"/>
  <c r="AV222" i="4"/>
  <c r="U224" i="4"/>
  <c r="AK221" i="4"/>
  <c r="AS221" i="4" s="1"/>
  <c r="N222" i="4"/>
  <c r="AE222" i="4"/>
  <c r="AM222" i="4" s="1"/>
  <c r="O222" i="4"/>
  <c r="AL222" i="4" s="1"/>
  <c r="AT222" i="4" s="1"/>
  <c r="AH222" i="4"/>
  <c r="AP222" i="4" s="1"/>
  <c r="AU222" i="4"/>
  <c r="AW222" i="4" s="1"/>
  <c r="AI222" i="4"/>
  <c r="AQ222" i="4" s="1"/>
  <c r="AX222" i="4"/>
  <c r="AF223" i="4"/>
  <c r="AN223" i="4" s="1"/>
  <c r="AG223" i="4"/>
  <c r="AO223" i="4" s="1"/>
  <c r="AJ223" i="4"/>
  <c r="AR223" i="4" s="1"/>
  <c r="F224" i="4"/>
  <c r="S224" i="3"/>
  <c r="BS223" i="3"/>
  <c r="BT223" i="3"/>
  <c r="AX222" i="3"/>
  <c r="BV222" i="3" s="1"/>
  <c r="BQ222" i="3"/>
  <c r="CJ221" i="3"/>
  <c r="AF221" i="3"/>
  <c r="AL221" i="3" s="1"/>
  <c r="CI221" i="3"/>
  <c r="BA222" i="3"/>
  <c r="BG222" i="3" s="1"/>
  <c r="BM222" i="3"/>
  <c r="BL222" i="3"/>
  <c r="BX222" i="3" s="1"/>
  <c r="CD222" i="3" s="1"/>
  <c r="AZ222" i="3"/>
  <c r="BF222" i="3" s="1"/>
  <c r="BB222" i="3"/>
  <c r="BH222" i="3" s="1"/>
  <c r="BN222" i="3"/>
  <c r="BZ222" i="3" s="1"/>
  <c r="CF222" i="3" s="1"/>
  <c r="AB223" i="3"/>
  <c r="AH223" i="3" s="1"/>
  <c r="AD223" i="3"/>
  <c r="AJ223" i="3" s="1"/>
  <c r="AC223" i="3"/>
  <c r="AI223" i="3" s="1"/>
  <c r="AE223" i="3"/>
  <c r="AK223" i="3" s="1"/>
  <c r="F224" i="3"/>
  <c r="AA222" i="3"/>
  <c r="AG222" i="3" s="1"/>
  <c r="M222" i="3"/>
  <c r="AY222" i="3"/>
  <c r="BE222" i="3" s="1"/>
  <c r="AR222" i="3"/>
  <c r="BK222" i="3"/>
  <c r="BW222" i="3" s="1"/>
  <c r="CC222" i="3" s="1"/>
  <c r="BO222" i="3"/>
  <c r="CA222" i="3" s="1"/>
  <c r="CG222" i="3" s="1"/>
  <c r="BC222" i="3"/>
  <c r="BI222" i="3" s="1"/>
  <c r="BD221" i="3"/>
  <c r="BJ221" i="3" s="1"/>
  <c r="BP221" i="3"/>
  <c r="BU223" i="2"/>
  <c r="S224" i="2"/>
  <c r="BS223" i="2"/>
  <c r="Z223" i="2"/>
  <c r="BT223" i="2"/>
  <c r="BQ222" i="2"/>
  <c r="AX222" i="2"/>
  <c r="AF221" i="2"/>
  <c r="AL221" i="2" s="1"/>
  <c r="CI221" i="2"/>
  <c r="AZ222" i="2"/>
  <c r="BF222" i="2" s="1"/>
  <c r="BL222" i="2"/>
  <c r="BX222" i="2" s="1"/>
  <c r="CD222" i="2" s="1"/>
  <c r="BC222" i="2"/>
  <c r="BI222" i="2" s="1"/>
  <c r="BO222" i="2"/>
  <c r="CA222" i="2" s="1"/>
  <c r="CG222" i="2" s="1"/>
  <c r="BN222" i="2"/>
  <c r="BB222" i="2"/>
  <c r="BH222" i="2" s="1"/>
  <c r="F224" i="2"/>
  <c r="M222" i="2"/>
  <c r="AA222" i="2"/>
  <c r="AG222" i="2" s="1"/>
  <c r="AY222" i="2"/>
  <c r="BE222" i="2" s="1"/>
  <c r="BK222" i="2"/>
  <c r="AR222" i="2"/>
  <c r="BA222" i="2"/>
  <c r="BG222" i="2" s="1"/>
  <c r="BM222" i="2"/>
  <c r="BY222" i="2" s="1"/>
  <c r="CE222" i="2" s="1"/>
  <c r="BD221" i="2"/>
  <c r="BJ221" i="2" s="1"/>
  <c r="BP221" i="2"/>
  <c r="CB221" i="2" s="1"/>
  <c r="CH221" i="2" s="1"/>
  <c r="AX222" i="1"/>
  <c r="BQ222" i="1"/>
  <c r="BR223" i="1"/>
  <c r="BS223" i="1"/>
  <c r="BT223" i="1"/>
  <c r="BU223" i="1"/>
  <c r="S224" i="1"/>
  <c r="BD221" i="1"/>
  <c r="BJ221" i="1" s="1"/>
  <c r="BP221" i="1"/>
  <c r="M222" i="1"/>
  <c r="AA222" i="1"/>
  <c r="AG222" i="1" s="1"/>
  <c r="AR222" i="1"/>
  <c r="AY222" i="1"/>
  <c r="BE222" i="1" s="1"/>
  <c r="BK222" i="1"/>
  <c r="BW222" i="1" s="1"/>
  <c r="CC222" i="1" s="1"/>
  <c r="AZ222" i="1"/>
  <c r="BF222" i="1" s="1"/>
  <c r="BL222" i="1"/>
  <c r="BX222" i="1" s="1"/>
  <c r="CD222" i="1" s="1"/>
  <c r="BA222" i="1"/>
  <c r="BG222" i="1" s="1"/>
  <c r="BM222" i="1"/>
  <c r="BY222" i="1" s="1"/>
  <c r="CE222" i="1" s="1"/>
  <c r="BB222" i="1"/>
  <c r="BH222" i="1" s="1"/>
  <c r="BN222" i="1"/>
  <c r="BZ222" i="1" s="1"/>
  <c r="CF222" i="1" s="1"/>
  <c r="BC222" i="1"/>
  <c r="BI222" i="1" s="1"/>
  <c r="BO222" i="1"/>
  <c r="CA222" i="1" s="1"/>
  <c r="CG222" i="1" s="1"/>
  <c r="AB223" i="1"/>
  <c r="AH223" i="1" s="1"/>
  <c r="AC223" i="1"/>
  <c r="AI223" i="1" s="1"/>
  <c r="AD223" i="1"/>
  <c r="AJ223" i="1" s="1"/>
  <c r="AE223" i="1"/>
  <c r="AK223" i="1" s="1"/>
  <c r="F224" i="1"/>
  <c r="AK222" i="9"/>
  <c r="BP222" i="8"/>
  <c r="AK222" i="7"/>
  <c r="AW221" i="7"/>
  <c r="BI221" i="7" s="1"/>
  <c r="BU221" i="7"/>
  <c r="AC222" i="6"/>
  <c r="AY222" i="6"/>
  <c r="AZ221" i="6"/>
  <c r="AK221" i="6"/>
  <c r="AS221" i="6" s="1"/>
  <c r="AC222" i="5"/>
  <c r="AK221" i="5"/>
  <c r="AS221" i="5" s="1"/>
  <c r="AZ221" i="5"/>
  <c r="AC222" i="4"/>
  <c r="AY222" i="4"/>
  <c r="BZ221" i="3"/>
  <c r="CF221" i="3" s="1"/>
  <c r="CB220" i="3"/>
  <c r="CH220" i="3" s="1"/>
  <c r="BT222" i="2"/>
  <c r="Z222" i="2"/>
  <c r="BX221" i="2"/>
  <c r="CD221" i="2" s="1"/>
  <c r="BY221" i="2"/>
  <c r="CE221" i="2" s="1"/>
  <c r="CB220" i="2"/>
  <c r="CH220" i="2" s="1"/>
  <c r="BV221" i="1"/>
  <c r="Z222" i="1"/>
  <c r="BS222" i="7"/>
  <c r="AY222" i="5"/>
  <c r="AZ221" i="4"/>
  <c r="BW221" i="7"/>
  <c r="AG222" i="4"/>
  <c r="AO222" i="4" s="1"/>
  <c r="AK222" i="8"/>
  <c r="BY221" i="8"/>
  <c r="AG222" i="5"/>
  <c r="AO222" i="5" s="1"/>
  <c r="AF221" i="1"/>
  <c r="AL221" i="1" s="1"/>
  <c r="BX221" i="9"/>
  <c r="BV221" i="3"/>
  <c r="BS222" i="3"/>
  <c r="BR222" i="9"/>
  <c r="BU221" i="9"/>
  <c r="BW221" i="9"/>
  <c r="BR222" i="8"/>
  <c r="AW221" i="8"/>
  <c r="BI221" i="8" s="1"/>
  <c r="BU221" i="8"/>
  <c r="CB220" i="1"/>
  <c r="CH220" i="1" s="1"/>
  <c r="BS224" i="9" l="1"/>
  <c r="Y225" i="9"/>
  <c r="BT224" i="9"/>
  <c r="BR224" i="9"/>
  <c r="AL223" i="9"/>
  <c r="BQ223" i="9"/>
  <c r="AW222" i="9"/>
  <c r="BI222" i="9" s="1"/>
  <c r="AR223" i="9"/>
  <c r="BD223" i="9" s="1"/>
  <c r="BK223" i="9"/>
  <c r="AT223" i="9"/>
  <c r="BF223" i="9" s="1"/>
  <c r="BM223" i="9"/>
  <c r="BW223" i="9" s="1"/>
  <c r="BO223" i="9"/>
  <c r="BY223" i="9" s="1"/>
  <c r="AV223" i="9"/>
  <c r="BH223" i="9" s="1"/>
  <c r="S223" i="9"/>
  <c r="AX223" i="9" s="1"/>
  <c r="BJ223" i="9" s="1"/>
  <c r="AS223" i="9"/>
  <c r="BE223" i="9" s="1"/>
  <c r="BL223" i="9"/>
  <c r="BV223" i="9" s="1"/>
  <c r="AN223" i="9"/>
  <c r="AZ223" i="9" s="1"/>
  <c r="R223" i="9"/>
  <c r="AU223" i="9"/>
  <c r="BG223" i="9" s="1"/>
  <c r="BN223" i="9"/>
  <c r="BX223" i="9" s="1"/>
  <c r="AO224" i="9"/>
  <c r="BA224" i="9" s="1"/>
  <c r="AQ224" i="9"/>
  <c r="BC224" i="9" s="1"/>
  <c r="AP224" i="9"/>
  <c r="BB224" i="9" s="1"/>
  <c r="F225" i="9"/>
  <c r="BS224" i="8"/>
  <c r="BP224" i="8"/>
  <c r="BR224" i="8"/>
  <c r="BT224" i="8"/>
  <c r="Y225" i="8"/>
  <c r="BQ223" i="8"/>
  <c r="AL223" i="8"/>
  <c r="BN223" i="8"/>
  <c r="BX223" i="8" s="1"/>
  <c r="AU223" i="8"/>
  <c r="BG223" i="8" s="1"/>
  <c r="R223" i="8"/>
  <c r="AW223" i="8" s="1"/>
  <c r="BI223" i="8" s="1"/>
  <c r="AN223" i="8"/>
  <c r="AZ223" i="8" s="1"/>
  <c r="AS223" i="8"/>
  <c r="BE223" i="8" s="1"/>
  <c r="BL223" i="8"/>
  <c r="BV223" i="8" s="1"/>
  <c r="S223" i="8"/>
  <c r="AX223" i="8" s="1"/>
  <c r="BJ223" i="8" s="1"/>
  <c r="BO223" i="8"/>
  <c r="AV223" i="8"/>
  <c r="BH223" i="8" s="1"/>
  <c r="AR223" i="8"/>
  <c r="BD223" i="8" s="1"/>
  <c r="BK223" i="8"/>
  <c r="AO224" i="8"/>
  <c r="BA224" i="8" s="1"/>
  <c r="AP224" i="8"/>
  <c r="BB224" i="8" s="1"/>
  <c r="AQ224" i="8"/>
  <c r="BC224" i="8" s="1"/>
  <c r="F225" i="8"/>
  <c r="AT223" i="8"/>
  <c r="BF223" i="8" s="1"/>
  <c r="BM223" i="8"/>
  <c r="BW223" i="8" s="1"/>
  <c r="AB426" i="8"/>
  <c r="AC426" i="8"/>
  <c r="AC427" i="8" s="1"/>
  <c r="AG426" i="8"/>
  <c r="AD426" i="8"/>
  <c r="AD427" i="8" s="1"/>
  <c r="AJ426" i="8"/>
  <c r="AI426" i="8"/>
  <c r="AE426" i="8"/>
  <c r="AE427" i="8" s="1"/>
  <c r="AF426" i="8"/>
  <c r="AH426" i="8"/>
  <c r="AW222" i="8"/>
  <c r="BI222" i="8" s="1"/>
  <c r="BR224" i="7"/>
  <c r="BT224" i="7"/>
  <c r="AK224" i="7"/>
  <c r="BP224" i="7"/>
  <c r="BS224" i="7"/>
  <c r="Y225" i="7"/>
  <c r="AL223" i="7"/>
  <c r="BQ223" i="7"/>
  <c r="AW222" i="7"/>
  <c r="BI222" i="7" s="1"/>
  <c r="AR223" i="7"/>
  <c r="BD223" i="7" s="1"/>
  <c r="BK223" i="7"/>
  <c r="BU223" i="7" s="1"/>
  <c r="AU223" i="7"/>
  <c r="BG223" i="7" s="1"/>
  <c r="BN223" i="7"/>
  <c r="BX223" i="7" s="1"/>
  <c r="AA426" i="7"/>
  <c r="AA427" i="7" s="1"/>
  <c r="AM223" i="7"/>
  <c r="AY223" i="7" s="1"/>
  <c r="S223" i="7"/>
  <c r="AX223" i="7" s="1"/>
  <c r="BJ223" i="7" s="1"/>
  <c r="AS223" i="7"/>
  <c r="BE223" i="7" s="1"/>
  <c r="BL223" i="7"/>
  <c r="BV223" i="7" s="1"/>
  <c r="R223" i="7"/>
  <c r="AN223" i="7"/>
  <c r="AZ223" i="7" s="1"/>
  <c r="AT223" i="7"/>
  <c r="BF223" i="7" s="1"/>
  <c r="BM223" i="7"/>
  <c r="AV223" i="7"/>
  <c r="BH223" i="7" s="1"/>
  <c r="BO223" i="7"/>
  <c r="BY223" i="7" s="1"/>
  <c r="AP224" i="7"/>
  <c r="BB224" i="7" s="1"/>
  <c r="AQ224" i="7"/>
  <c r="BC224" i="7" s="1"/>
  <c r="AO224" i="7"/>
  <c r="BA224" i="7" s="1"/>
  <c r="F225" i="7"/>
  <c r="AV223" i="6"/>
  <c r="AD223" i="6"/>
  <c r="U225" i="6"/>
  <c r="AK222" i="6"/>
  <c r="AS222" i="6" s="1"/>
  <c r="AE223" i="6"/>
  <c r="AM223" i="6" s="1"/>
  <c r="N223" i="6"/>
  <c r="AI223" i="6"/>
  <c r="AQ223" i="6" s="1"/>
  <c r="AX223" i="6"/>
  <c r="AG224" i="6"/>
  <c r="AO224" i="6" s="1"/>
  <c r="F225" i="6"/>
  <c r="AF224" i="6"/>
  <c r="AN224" i="6" s="1"/>
  <c r="AJ224" i="6"/>
  <c r="AR224" i="6" s="1"/>
  <c r="AU223" i="6"/>
  <c r="AW223" i="6" s="1"/>
  <c r="AH223" i="6"/>
  <c r="AP223" i="6" s="1"/>
  <c r="O223" i="6"/>
  <c r="AL223" i="6" s="1"/>
  <c r="AT223" i="6" s="1"/>
  <c r="AD223" i="5"/>
  <c r="AV223" i="5"/>
  <c r="U225" i="5"/>
  <c r="AK222" i="5"/>
  <c r="AS222" i="5" s="1"/>
  <c r="N223" i="5"/>
  <c r="W426" i="5" s="1"/>
  <c r="AE223" i="5"/>
  <c r="AM223" i="5" s="1"/>
  <c r="O223" i="5"/>
  <c r="AL223" i="5" s="1"/>
  <c r="AT223" i="5" s="1"/>
  <c r="AH223" i="5"/>
  <c r="AP223" i="5" s="1"/>
  <c r="AU223" i="5"/>
  <c r="AW223" i="5" s="1"/>
  <c r="AI223" i="5"/>
  <c r="AQ223" i="5" s="1"/>
  <c r="AX223" i="5"/>
  <c r="AF224" i="5"/>
  <c r="AN224" i="5" s="1"/>
  <c r="AG224" i="5"/>
  <c r="AO224" i="5" s="1"/>
  <c r="AJ224" i="5"/>
  <c r="AR224" i="5" s="1"/>
  <c r="F225" i="5"/>
  <c r="AD223" i="4"/>
  <c r="AV223" i="4"/>
  <c r="U225" i="4"/>
  <c r="N223" i="4"/>
  <c r="AE223" i="4"/>
  <c r="AM223" i="4" s="1"/>
  <c r="O223" i="4"/>
  <c r="AL223" i="4" s="1"/>
  <c r="AT223" i="4" s="1"/>
  <c r="AH223" i="4"/>
  <c r="AP223" i="4" s="1"/>
  <c r="AU223" i="4"/>
  <c r="AW223" i="4" s="1"/>
  <c r="AI223" i="4"/>
  <c r="AQ223" i="4" s="1"/>
  <c r="AX223" i="4"/>
  <c r="AF224" i="4"/>
  <c r="AN224" i="4" s="1"/>
  <c r="AJ224" i="4"/>
  <c r="AR224" i="4" s="1"/>
  <c r="F225" i="4"/>
  <c r="AX223" i="3"/>
  <c r="BQ223" i="3"/>
  <c r="BT224" i="3"/>
  <c r="S225" i="3"/>
  <c r="BS224" i="3"/>
  <c r="BU224" i="3"/>
  <c r="AR223" i="3"/>
  <c r="AY223" i="3"/>
  <c r="BE223" i="3" s="1"/>
  <c r="BK223" i="3"/>
  <c r="BW223" i="3" s="1"/>
  <c r="CC223" i="3" s="1"/>
  <c r="BN223" i="3"/>
  <c r="BZ223" i="3" s="1"/>
  <c r="CF223" i="3" s="1"/>
  <c r="BB223" i="3"/>
  <c r="BH223" i="3" s="1"/>
  <c r="BA223" i="3"/>
  <c r="BG223" i="3" s="1"/>
  <c r="BM223" i="3"/>
  <c r="BY223" i="3" s="1"/>
  <c r="CE223" i="3" s="1"/>
  <c r="AC224" i="3"/>
  <c r="AI224" i="3" s="1"/>
  <c r="AB224" i="3"/>
  <c r="AH224" i="3" s="1"/>
  <c r="AE224" i="3"/>
  <c r="AK224" i="3" s="1"/>
  <c r="F225" i="3"/>
  <c r="AD224" i="3"/>
  <c r="AJ224" i="3" s="1"/>
  <c r="M223" i="3"/>
  <c r="AA223" i="3"/>
  <c r="AG223" i="3" s="1"/>
  <c r="AZ223" i="3"/>
  <c r="BF223" i="3" s="1"/>
  <c r="BL223" i="3"/>
  <c r="BC223" i="3"/>
  <c r="BI223" i="3" s="1"/>
  <c r="BO223" i="3"/>
  <c r="AU426" i="3"/>
  <c r="AT426" i="3"/>
  <c r="U426" i="3"/>
  <c r="V426" i="3"/>
  <c r="V427" i="3" s="1"/>
  <c r="W426" i="3"/>
  <c r="W427" i="3" s="1"/>
  <c r="X426" i="3"/>
  <c r="X427" i="3" s="1"/>
  <c r="AS426" i="3"/>
  <c r="AV426" i="3"/>
  <c r="AW426" i="3"/>
  <c r="Y426" i="3"/>
  <c r="Y427" i="3" s="1"/>
  <c r="CJ222" i="3"/>
  <c r="CI222" i="3"/>
  <c r="AF222" i="3"/>
  <c r="AL222" i="3" s="1"/>
  <c r="BD222" i="3"/>
  <c r="BJ222" i="3" s="1"/>
  <c r="BP222" i="3"/>
  <c r="CB222" i="3" s="1"/>
  <c r="CH222" i="3" s="1"/>
  <c r="BQ223" i="2"/>
  <c r="AX223" i="2"/>
  <c r="BV223" i="2" s="1"/>
  <c r="BR224" i="2"/>
  <c r="BU224" i="2"/>
  <c r="S225" i="2"/>
  <c r="BT224" i="2"/>
  <c r="BA223" i="2"/>
  <c r="BG223" i="2" s="1"/>
  <c r="BM223" i="2"/>
  <c r="BY223" i="2" s="1"/>
  <c r="CE223" i="2" s="1"/>
  <c r="M223" i="2"/>
  <c r="AA223" i="2"/>
  <c r="AG223" i="2" s="1"/>
  <c r="BB223" i="2"/>
  <c r="BH223" i="2" s="1"/>
  <c r="BN223" i="2"/>
  <c r="BZ223" i="2" s="1"/>
  <c r="CF223" i="2" s="1"/>
  <c r="AR223" i="2"/>
  <c r="AY223" i="2"/>
  <c r="BE223" i="2" s="1"/>
  <c r="BK223" i="2"/>
  <c r="AD224" i="2"/>
  <c r="AJ224" i="2" s="1"/>
  <c r="AB224" i="2"/>
  <c r="AH224" i="2" s="1"/>
  <c r="AE224" i="2"/>
  <c r="AK224" i="2" s="1"/>
  <c r="F225" i="2"/>
  <c r="BL223" i="2"/>
  <c r="AZ223" i="2"/>
  <c r="BF223" i="2" s="1"/>
  <c r="BC223" i="2"/>
  <c r="BI223" i="2" s="1"/>
  <c r="BO223" i="2"/>
  <c r="CA223" i="2" s="1"/>
  <c r="CG223" i="2" s="1"/>
  <c r="AF222" i="2"/>
  <c r="AL222" i="2" s="1"/>
  <c r="CI222" i="2"/>
  <c r="BD222" i="2"/>
  <c r="BJ222" i="2" s="1"/>
  <c r="BP222" i="2"/>
  <c r="AX223" i="1"/>
  <c r="BQ223" i="1"/>
  <c r="BR224" i="1"/>
  <c r="BS224" i="1"/>
  <c r="BT224" i="1"/>
  <c r="BU224" i="1"/>
  <c r="S225" i="1"/>
  <c r="BD222" i="1"/>
  <c r="BJ222" i="1" s="1"/>
  <c r="BP222" i="1"/>
  <c r="M223" i="1"/>
  <c r="AA223" i="1"/>
  <c r="AG223" i="1" s="1"/>
  <c r="AR223" i="1"/>
  <c r="AY223" i="1"/>
  <c r="BE223" i="1" s="1"/>
  <c r="BK223" i="1"/>
  <c r="BW223" i="1" s="1"/>
  <c r="CC223" i="1" s="1"/>
  <c r="AZ223" i="1"/>
  <c r="BF223" i="1" s="1"/>
  <c r="BL223" i="1"/>
  <c r="BX223" i="1" s="1"/>
  <c r="CD223" i="1" s="1"/>
  <c r="BA223" i="1"/>
  <c r="BG223" i="1" s="1"/>
  <c r="BM223" i="1"/>
  <c r="BY223" i="1" s="1"/>
  <c r="CE223" i="1" s="1"/>
  <c r="BB223" i="1"/>
  <c r="BH223" i="1" s="1"/>
  <c r="BN223" i="1"/>
  <c r="BZ223" i="1" s="1"/>
  <c r="CF223" i="1" s="1"/>
  <c r="BC223" i="1"/>
  <c r="BI223" i="1" s="1"/>
  <c r="BO223" i="1"/>
  <c r="CA223" i="1" s="1"/>
  <c r="CG223" i="1" s="1"/>
  <c r="AB224" i="1"/>
  <c r="AH224" i="1" s="1"/>
  <c r="AC224" i="1"/>
  <c r="AI224" i="1" s="1"/>
  <c r="AD224" i="1"/>
  <c r="AJ224" i="1" s="1"/>
  <c r="AE224" i="1"/>
  <c r="AK224" i="1" s="1"/>
  <c r="F225" i="1"/>
  <c r="BP223" i="9"/>
  <c r="BT223" i="8"/>
  <c r="AZ222" i="4"/>
  <c r="Z223" i="3"/>
  <c r="BY222" i="3"/>
  <c r="CE222" i="3" s="1"/>
  <c r="AF223" i="6"/>
  <c r="AN223" i="6" s="1"/>
  <c r="AJ223" i="6"/>
  <c r="AR223" i="6" s="1"/>
  <c r="AZ222" i="6"/>
  <c r="AC223" i="5"/>
  <c r="AY223" i="5"/>
  <c r="AZ222" i="5"/>
  <c r="BZ222" i="2"/>
  <c r="CF222" i="2" s="1"/>
  <c r="AC223" i="2"/>
  <c r="AI223" i="2" s="1"/>
  <c r="AB223" i="2"/>
  <c r="AH223" i="2" s="1"/>
  <c r="AD223" i="2"/>
  <c r="AJ223" i="2" s="1"/>
  <c r="AE223" i="2"/>
  <c r="AK223" i="2" s="1"/>
  <c r="BW222" i="2"/>
  <c r="CC222" i="2" s="1"/>
  <c r="BV222" i="1"/>
  <c r="Z223" i="1"/>
  <c r="CB221" i="1"/>
  <c r="CH221" i="1" s="1"/>
  <c r="AF222" i="1"/>
  <c r="AL222" i="1" s="1"/>
  <c r="AY223" i="6"/>
  <c r="AK222" i="4"/>
  <c r="AS222" i="4" s="1"/>
  <c r="BU223" i="3"/>
  <c r="BW222" i="8"/>
  <c r="AY223" i="4"/>
  <c r="CB221" i="3"/>
  <c r="CH221" i="3" s="1"/>
  <c r="BR223" i="2"/>
  <c r="BW222" i="9"/>
  <c r="BP223" i="8"/>
  <c r="BU222" i="8"/>
  <c r="BX222" i="7"/>
  <c r="AC223" i="4"/>
  <c r="BR223" i="7"/>
  <c r="AC223" i="6"/>
  <c r="AG223" i="6"/>
  <c r="AO223" i="6" s="1"/>
  <c r="BR223" i="3"/>
  <c r="BV222" i="2"/>
  <c r="AM223" i="9"/>
  <c r="AY223" i="9" s="1"/>
  <c r="AA426" i="9"/>
  <c r="AA427" i="9" s="1"/>
  <c r="AM223" i="8"/>
  <c r="AY223" i="8" s="1"/>
  <c r="AA426" i="8"/>
  <c r="AA427" i="8" s="1"/>
  <c r="AL224" i="9" l="1"/>
  <c r="BQ224" i="9"/>
  <c r="BT225" i="9"/>
  <c r="Y226" i="9"/>
  <c r="BS225" i="9"/>
  <c r="AC426" i="9"/>
  <c r="AC427" i="9" s="1"/>
  <c r="AW223" i="9"/>
  <c r="BI223" i="9" s="1"/>
  <c r="BL224" i="9"/>
  <c r="BV224" i="9" s="1"/>
  <c r="AS224" i="9"/>
  <c r="BE224" i="9" s="1"/>
  <c r="S224" i="9"/>
  <c r="AX224" i="9" s="1"/>
  <c r="BJ224" i="9" s="1"/>
  <c r="AM224" i="9"/>
  <c r="AY224" i="9" s="1"/>
  <c r="BM224" i="9"/>
  <c r="BW224" i="9" s="1"/>
  <c r="AT224" i="9"/>
  <c r="BF224" i="9" s="1"/>
  <c r="R224" i="9"/>
  <c r="AN224" i="9"/>
  <c r="AZ224" i="9" s="1"/>
  <c r="AR224" i="9"/>
  <c r="BD224" i="9" s="1"/>
  <c r="BK224" i="9"/>
  <c r="AU224" i="9"/>
  <c r="BG224" i="9" s="1"/>
  <c r="BN224" i="9"/>
  <c r="BX224" i="9" s="1"/>
  <c r="AP225" i="9"/>
  <c r="BB225" i="9" s="1"/>
  <c r="F226" i="9"/>
  <c r="AQ225" i="9"/>
  <c r="BC225" i="9" s="1"/>
  <c r="AO225" i="9"/>
  <c r="BA225" i="9" s="1"/>
  <c r="AV224" i="9"/>
  <c r="BH224" i="9" s="1"/>
  <c r="BO224" i="9"/>
  <c r="BY224" i="9" s="1"/>
  <c r="BQ224" i="8"/>
  <c r="AL224" i="8"/>
  <c r="BT225" i="8"/>
  <c r="Y226" i="8"/>
  <c r="BS225" i="8"/>
  <c r="BL224" i="8"/>
  <c r="BV224" i="8" s="1"/>
  <c r="S224" i="8"/>
  <c r="AX224" i="8" s="1"/>
  <c r="BJ224" i="8" s="1"/>
  <c r="AS224" i="8"/>
  <c r="BE224" i="8" s="1"/>
  <c r="AU224" i="8"/>
  <c r="BG224" i="8" s="1"/>
  <c r="BN224" i="8"/>
  <c r="BX224" i="8" s="1"/>
  <c r="AM224" i="8"/>
  <c r="AY224" i="8" s="1"/>
  <c r="AR224" i="8"/>
  <c r="BD224" i="8" s="1"/>
  <c r="BK224" i="8"/>
  <c r="BU224" i="8" s="1"/>
  <c r="AV224" i="8"/>
  <c r="BH224" i="8" s="1"/>
  <c r="BO224" i="8"/>
  <c r="BY224" i="8" s="1"/>
  <c r="AN224" i="8"/>
  <c r="AZ224" i="8" s="1"/>
  <c r="R224" i="8"/>
  <c r="AT224" i="8"/>
  <c r="BF224" i="8" s="1"/>
  <c r="BM224" i="8"/>
  <c r="BW224" i="8" s="1"/>
  <c r="AO225" i="8"/>
  <c r="BA225" i="8" s="1"/>
  <c r="AQ225" i="8"/>
  <c r="BC225" i="8" s="1"/>
  <c r="AP225" i="8"/>
  <c r="BB225" i="8" s="1"/>
  <c r="F226" i="8"/>
  <c r="AB427" i="8"/>
  <c r="AK426" i="8"/>
  <c r="AL426" i="8"/>
  <c r="AZ426" i="8" s="1"/>
  <c r="BQ426" i="8"/>
  <c r="AG427" i="8"/>
  <c r="AJ427" i="8"/>
  <c r="BT426" i="8"/>
  <c r="AI427" i="8"/>
  <c r="BS426" i="8"/>
  <c r="AF427" i="8"/>
  <c r="BP426" i="8"/>
  <c r="AH427" i="8"/>
  <c r="BR426" i="8"/>
  <c r="BQ224" i="7"/>
  <c r="AL224" i="7"/>
  <c r="BT225" i="7"/>
  <c r="Y226" i="7"/>
  <c r="BS225" i="7"/>
  <c r="AI426" i="7"/>
  <c r="AC426" i="7"/>
  <c r="AC427" i="7" s="1"/>
  <c r="AW223" i="7"/>
  <c r="BI223" i="7" s="1"/>
  <c r="AT224" i="7"/>
  <c r="BF224" i="7" s="1"/>
  <c r="BM224" i="7"/>
  <c r="BW224" i="7" s="1"/>
  <c r="R224" i="7"/>
  <c r="AN224" i="7"/>
  <c r="AZ224" i="7" s="1"/>
  <c r="BN224" i="7"/>
  <c r="BX224" i="7" s="1"/>
  <c r="AU224" i="7"/>
  <c r="BG224" i="7" s="1"/>
  <c r="AM224" i="7"/>
  <c r="AY224" i="7" s="1"/>
  <c r="AR224" i="7"/>
  <c r="BD224" i="7" s="1"/>
  <c r="BK224" i="7"/>
  <c r="BU224" i="7" s="1"/>
  <c r="S224" i="7"/>
  <c r="AX224" i="7" s="1"/>
  <c r="BJ224" i="7" s="1"/>
  <c r="AS224" i="7"/>
  <c r="BE224" i="7" s="1"/>
  <c r="BL224" i="7"/>
  <c r="BV224" i="7" s="1"/>
  <c r="AV224" i="7"/>
  <c r="BH224" i="7" s="1"/>
  <c r="BO224" i="7"/>
  <c r="BY224" i="7" s="1"/>
  <c r="AQ225" i="7"/>
  <c r="BC225" i="7" s="1"/>
  <c r="AP225" i="7"/>
  <c r="BB225" i="7" s="1"/>
  <c r="F226" i="7"/>
  <c r="AO225" i="7"/>
  <c r="BA225" i="7" s="1"/>
  <c r="AD224" i="6"/>
  <c r="AV224" i="6"/>
  <c r="U226" i="6"/>
  <c r="AG225" i="6"/>
  <c r="AO225" i="6" s="1"/>
  <c r="AJ225" i="6"/>
  <c r="AR225" i="6" s="1"/>
  <c r="AF225" i="6"/>
  <c r="AN225" i="6" s="1"/>
  <c r="F226" i="6"/>
  <c r="AH224" i="6"/>
  <c r="AP224" i="6" s="1"/>
  <c r="AU224" i="6"/>
  <c r="O224" i="6"/>
  <c r="N224" i="6"/>
  <c r="AE224" i="6"/>
  <c r="AM224" i="6" s="1"/>
  <c r="AI224" i="6"/>
  <c r="AQ224" i="6" s="1"/>
  <c r="AX224" i="6"/>
  <c r="AD224" i="5"/>
  <c r="AV224" i="5"/>
  <c r="U226" i="5"/>
  <c r="W427" i="5"/>
  <c r="AB426" i="5"/>
  <c r="AB427" i="5" s="1"/>
  <c r="Y426" i="5"/>
  <c r="Y427" i="5" s="1"/>
  <c r="Z426" i="5"/>
  <c r="AA426" i="5"/>
  <c r="X426" i="5"/>
  <c r="AK223" i="5"/>
  <c r="AS223" i="5" s="1"/>
  <c r="N224" i="5"/>
  <c r="AE224" i="5"/>
  <c r="AM224" i="5" s="1"/>
  <c r="O224" i="5"/>
  <c r="AL224" i="5" s="1"/>
  <c r="AT224" i="5" s="1"/>
  <c r="AH224" i="5"/>
  <c r="AP224" i="5" s="1"/>
  <c r="AU224" i="5"/>
  <c r="AW224" i="5" s="1"/>
  <c r="AI224" i="5"/>
  <c r="AQ224" i="5" s="1"/>
  <c r="AX224" i="5"/>
  <c r="AF225" i="5"/>
  <c r="AN225" i="5" s="1"/>
  <c r="AG225" i="5"/>
  <c r="AO225" i="5" s="1"/>
  <c r="AJ225" i="5"/>
  <c r="AR225" i="5" s="1"/>
  <c r="F226" i="5"/>
  <c r="AD224" i="4"/>
  <c r="AV224" i="4"/>
  <c r="U226" i="4"/>
  <c r="Y426" i="4"/>
  <c r="Y427" i="4" s="1"/>
  <c r="Z426" i="4"/>
  <c r="AA426" i="4"/>
  <c r="AB426" i="4"/>
  <c r="AB427" i="4" s="1"/>
  <c r="W426" i="4"/>
  <c r="X426" i="4"/>
  <c r="X427" i="4" s="1"/>
  <c r="AK223" i="4"/>
  <c r="AS223" i="4" s="1"/>
  <c r="N224" i="4"/>
  <c r="AE224" i="4"/>
  <c r="AM224" i="4" s="1"/>
  <c r="O224" i="4"/>
  <c r="AL224" i="4" s="1"/>
  <c r="AT224" i="4" s="1"/>
  <c r="AH224" i="4"/>
  <c r="AP224" i="4" s="1"/>
  <c r="AU224" i="4"/>
  <c r="AW224" i="4" s="1"/>
  <c r="AI224" i="4"/>
  <c r="AQ224" i="4" s="1"/>
  <c r="AX224" i="4"/>
  <c r="AF225" i="4"/>
  <c r="AN225" i="4" s="1"/>
  <c r="AJ225" i="4"/>
  <c r="AR225" i="4" s="1"/>
  <c r="F226" i="4"/>
  <c r="BT225" i="3"/>
  <c r="S226" i="3"/>
  <c r="BS225" i="3"/>
  <c r="BU225" i="3"/>
  <c r="AX224" i="3"/>
  <c r="BQ224" i="3"/>
  <c r="BD223" i="3"/>
  <c r="BJ223" i="3" s="1"/>
  <c r="BP223" i="3"/>
  <c r="AZ224" i="3"/>
  <c r="BF224" i="3" s="1"/>
  <c r="BL224" i="3"/>
  <c r="BB224" i="3"/>
  <c r="BH224" i="3" s="1"/>
  <c r="BN224" i="3"/>
  <c r="BZ224" i="3" s="1"/>
  <c r="CF224" i="3" s="1"/>
  <c r="AB225" i="3"/>
  <c r="AH225" i="3" s="1"/>
  <c r="AE225" i="3"/>
  <c r="AK225" i="3" s="1"/>
  <c r="AC225" i="3"/>
  <c r="AI225" i="3" s="1"/>
  <c r="F226" i="3"/>
  <c r="AD225" i="3"/>
  <c r="AJ225" i="3" s="1"/>
  <c r="AR224" i="3"/>
  <c r="AY224" i="3"/>
  <c r="BE224" i="3" s="1"/>
  <c r="BK224" i="3"/>
  <c r="BW224" i="3" s="1"/>
  <c r="CC224" i="3" s="1"/>
  <c r="BC224" i="3"/>
  <c r="BI224" i="3" s="1"/>
  <c r="BO224" i="3"/>
  <c r="CA224" i="3" s="1"/>
  <c r="CG224" i="3" s="1"/>
  <c r="BM224" i="3"/>
  <c r="BY224" i="3" s="1"/>
  <c r="CE224" i="3" s="1"/>
  <c r="BA224" i="3"/>
  <c r="BG224" i="3" s="1"/>
  <c r="AA224" i="3"/>
  <c r="AG224" i="3" s="1"/>
  <c r="M224" i="3"/>
  <c r="AF223" i="3"/>
  <c r="AL223" i="3" s="1"/>
  <c r="CI223" i="3"/>
  <c r="CJ223" i="3"/>
  <c r="AU427" i="3"/>
  <c r="BS426" i="3"/>
  <c r="AT427" i="3"/>
  <c r="BR426" i="3"/>
  <c r="U427" i="3"/>
  <c r="Z426" i="3"/>
  <c r="BQ426" i="3"/>
  <c r="AX426" i="3"/>
  <c r="BV426" i="3" s="1"/>
  <c r="AS427" i="3"/>
  <c r="AV427" i="3"/>
  <c r="BT426" i="3"/>
  <c r="AW427" i="3"/>
  <c r="BU426" i="3"/>
  <c r="BU225" i="2"/>
  <c r="S226" i="2"/>
  <c r="BT225" i="2"/>
  <c r="AX224" i="2"/>
  <c r="BV224" i="2" s="1"/>
  <c r="BQ224" i="2"/>
  <c r="Y426" i="2"/>
  <c r="Y427" i="2" s="1"/>
  <c r="AW426" i="2"/>
  <c r="AV426" i="2"/>
  <c r="AS426" i="2"/>
  <c r="AT426" i="2"/>
  <c r="AU426" i="2"/>
  <c r="V426" i="2"/>
  <c r="V427" i="2" s="1"/>
  <c r="X426" i="2"/>
  <c r="X427" i="2" s="1"/>
  <c r="W426" i="2"/>
  <c r="W427" i="2" s="1"/>
  <c r="U426" i="2"/>
  <c r="AF223" i="2"/>
  <c r="AL223" i="2" s="1"/>
  <c r="CI223" i="2"/>
  <c r="BP223" i="2"/>
  <c r="CB223" i="2" s="1"/>
  <c r="CH223" i="2" s="1"/>
  <c r="BD223" i="2"/>
  <c r="BJ223" i="2" s="1"/>
  <c r="BB224" i="2"/>
  <c r="BH224" i="2" s="1"/>
  <c r="BN224" i="2"/>
  <c r="BZ224" i="2" s="1"/>
  <c r="CF224" i="2" s="1"/>
  <c r="AZ224" i="2"/>
  <c r="BF224" i="2" s="1"/>
  <c r="BL224" i="2"/>
  <c r="BX224" i="2" s="1"/>
  <c r="CD224" i="2" s="1"/>
  <c r="AR224" i="2"/>
  <c r="AY224" i="2"/>
  <c r="BE224" i="2" s="1"/>
  <c r="BK224" i="2"/>
  <c r="AA224" i="2"/>
  <c r="AG224" i="2" s="1"/>
  <c r="M224" i="2"/>
  <c r="BA224" i="2"/>
  <c r="BG224" i="2" s="1"/>
  <c r="BM224" i="2"/>
  <c r="BC224" i="2"/>
  <c r="BI224" i="2" s="1"/>
  <c r="BO224" i="2"/>
  <c r="CA224" i="2" s="1"/>
  <c r="CG224" i="2" s="1"/>
  <c r="F226" i="2"/>
  <c r="AX224" i="1"/>
  <c r="BQ224" i="1"/>
  <c r="BR225" i="1"/>
  <c r="BS225" i="1"/>
  <c r="BT225" i="1"/>
  <c r="BU225" i="1"/>
  <c r="S226" i="1"/>
  <c r="W426" i="1"/>
  <c r="W427" i="1" s="1"/>
  <c r="AT426" i="1"/>
  <c r="AV426" i="1"/>
  <c r="X426" i="1"/>
  <c r="X427" i="1" s="1"/>
  <c r="AW426" i="1"/>
  <c r="V426" i="1"/>
  <c r="V427" i="1" s="1"/>
  <c r="U426" i="1"/>
  <c r="AU426" i="1"/>
  <c r="Y426" i="1"/>
  <c r="Y427" i="1" s="1"/>
  <c r="AS426" i="1"/>
  <c r="AF223" i="1"/>
  <c r="AL223" i="1" s="1"/>
  <c r="BD223" i="1"/>
  <c r="BJ223" i="1" s="1"/>
  <c r="BP223" i="1"/>
  <c r="M224" i="1"/>
  <c r="AA224" i="1"/>
  <c r="AG224" i="1" s="1"/>
  <c r="AR224" i="1"/>
  <c r="AY224" i="1"/>
  <c r="BE224" i="1" s="1"/>
  <c r="BK224" i="1"/>
  <c r="BW224" i="1" s="1"/>
  <c r="CC224" i="1" s="1"/>
  <c r="AZ224" i="1"/>
  <c r="BF224" i="1" s="1"/>
  <c r="BL224" i="1"/>
  <c r="BX224" i="1" s="1"/>
  <c r="CD224" i="1" s="1"/>
  <c r="BA224" i="1"/>
  <c r="BG224" i="1" s="1"/>
  <c r="BM224" i="1"/>
  <c r="BY224" i="1" s="1"/>
  <c r="CE224" i="1" s="1"/>
  <c r="BB224" i="1"/>
  <c r="BH224" i="1" s="1"/>
  <c r="BN224" i="1"/>
  <c r="BZ224" i="1" s="1"/>
  <c r="CF224" i="1" s="1"/>
  <c r="BC224" i="1"/>
  <c r="BI224" i="1" s="1"/>
  <c r="BO224" i="1"/>
  <c r="CA224" i="1" s="1"/>
  <c r="CG224" i="1" s="1"/>
  <c r="AB225" i="1"/>
  <c r="AH225" i="1" s="1"/>
  <c r="AC225" i="1"/>
  <c r="AI225" i="1" s="1"/>
  <c r="AD225" i="1"/>
  <c r="AJ225" i="1" s="1"/>
  <c r="AE225" i="1"/>
  <c r="AK225" i="1" s="1"/>
  <c r="F226" i="1"/>
  <c r="BP224" i="9"/>
  <c r="BU223" i="9"/>
  <c r="BX223" i="3"/>
  <c r="CD223" i="3" s="1"/>
  <c r="CA223" i="3"/>
  <c r="CG223" i="3" s="1"/>
  <c r="AC224" i="6"/>
  <c r="AY224" i="6"/>
  <c r="AK223" i="6"/>
  <c r="AS223" i="6" s="1"/>
  <c r="AZ223" i="6"/>
  <c r="AY224" i="5"/>
  <c r="Z224" i="2"/>
  <c r="BS224" i="2"/>
  <c r="BW223" i="2"/>
  <c r="CC223" i="2" s="1"/>
  <c r="AC224" i="2"/>
  <c r="AI224" i="2" s="1"/>
  <c r="BX223" i="2"/>
  <c r="CD223" i="2" s="1"/>
  <c r="CB222" i="2"/>
  <c r="CH222" i="2" s="1"/>
  <c r="BV223" i="1"/>
  <c r="Z224" i="1"/>
  <c r="AK224" i="9"/>
  <c r="BU223" i="8"/>
  <c r="AC224" i="4"/>
  <c r="AC224" i="5"/>
  <c r="CB222" i="1"/>
  <c r="CH222" i="1" s="1"/>
  <c r="AZ223" i="5"/>
  <c r="BR224" i="3"/>
  <c r="AK224" i="8"/>
  <c r="BY223" i="8"/>
  <c r="AY224" i="4"/>
  <c r="BW223" i="7"/>
  <c r="AZ223" i="4"/>
  <c r="AG224" i="4"/>
  <c r="AO224" i="4" s="1"/>
  <c r="BV223" i="3"/>
  <c r="Z224" i="3"/>
  <c r="AE426" i="9"/>
  <c r="AE427" i="9" s="1"/>
  <c r="AI426" i="9"/>
  <c r="AH426" i="9"/>
  <c r="AD426" i="9"/>
  <c r="AD427" i="9" s="1"/>
  <c r="AG426" i="9"/>
  <c r="AF426" i="9"/>
  <c r="AB426" i="9"/>
  <c r="AJ426" i="9"/>
  <c r="AB426" i="7"/>
  <c r="AF426" i="7"/>
  <c r="AH426" i="7"/>
  <c r="AE426" i="7"/>
  <c r="AE427" i="7" s="1"/>
  <c r="AG426" i="7"/>
  <c r="AD426" i="7"/>
  <c r="AD427" i="7" s="1"/>
  <c r="AJ426" i="7"/>
  <c r="X426" i="6"/>
  <c r="X427" i="6" s="1"/>
  <c r="AB426" i="6"/>
  <c r="AB427" i="6" s="1"/>
  <c r="AA426" i="6"/>
  <c r="Y426" i="6"/>
  <c r="Y427" i="6" s="1"/>
  <c r="Z426" i="6"/>
  <c r="W426" i="6"/>
  <c r="BQ225" i="9" l="1"/>
  <c r="AL225" i="9"/>
  <c r="Y227" i="9"/>
  <c r="BT226" i="9"/>
  <c r="AK226" i="9"/>
  <c r="BS226" i="9"/>
  <c r="AW224" i="9"/>
  <c r="BI224" i="9" s="1"/>
  <c r="BO225" i="9"/>
  <c r="BY225" i="9" s="1"/>
  <c r="AV225" i="9"/>
  <c r="BH225" i="9" s="1"/>
  <c r="AP226" i="9"/>
  <c r="BB226" i="9" s="1"/>
  <c r="AO226" i="9"/>
  <c r="BA226" i="9" s="1"/>
  <c r="AQ226" i="9"/>
  <c r="BC226" i="9" s="1"/>
  <c r="F227" i="9"/>
  <c r="BN225" i="9"/>
  <c r="BX225" i="9" s="1"/>
  <c r="AU225" i="9"/>
  <c r="BG225" i="9" s="1"/>
  <c r="AS225" i="9"/>
  <c r="BE225" i="9" s="1"/>
  <c r="BL225" i="9"/>
  <c r="BV225" i="9" s="1"/>
  <c r="S225" i="9"/>
  <c r="AX225" i="9" s="1"/>
  <c r="BJ225" i="9" s="1"/>
  <c r="AN225" i="9"/>
  <c r="AZ225" i="9" s="1"/>
  <c r="R225" i="9"/>
  <c r="BK225" i="9"/>
  <c r="AR225" i="9"/>
  <c r="BD225" i="9" s="1"/>
  <c r="BM225" i="9"/>
  <c r="AT225" i="9"/>
  <c r="BF225" i="9" s="1"/>
  <c r="Y227" i="8"/>
  <c r="BS226" i="8"/>
  <c r="BQ225" i="8"/>
  <c r="AL225" i="8"/>
  <c r="AW224" i="8"/>
  <c r="BI224" i="8" s="1"/>
  <c r="AS225" i="8"/>
  <c r="BE225" i="8" s="1"/>
  <c r="BL225" i="8"/>
  <c r="BV225" i="8" s="1"/>
  <c r="S225" i="8"/>
  <c r="AX225" i="8" s="1"/>
  <c r="BJ225" i="8" s="1"/>
  <c r="AN225" i="8"/>
  <c r="AZ225" i="8" s="1"/>
  <c r="R225" i="8"/>
  <c r="BN225" i="8"/>
  <c r="BX225" i="8" s="1"/>
  <c r="AU225" i="8"/>
  <c r="BG225" i="8" s="1"/>
  <c r="AR225" i="8"/>
  <c r="BD225" i="8" s="1"/>
  <c r="BK225" i="8"/>
  <c r="BU225" i="8" s="1"/>
  <c r="BM225" i="8"/>
  <c r="AT225" i="8"/>
  <c r="BF225" i="8" s="1"/>
  <c r="BO225" i="8"/>
  <c r="BY225" i="8" s="1"/>
  <c r="AV225" i="8"/>
  <c r="BH225" i="8" s="1"/>
  <c r="AQ226" i="8"/>
  <c r="BC226" i="8" s="1"/>
  <c r="AP226" i="8"/>
  <c r="BB226" i="8" s="1"/>
  <c r="F227" i="8"/>
  <c r="AO226" i="8"/>
  <c r="BA226" i="8" s="1"/>
  <c r="AK427" i="8"/>
  <c r="AL427" i="8"/>
  <c r="AZ427" i="8" s="1"/>
  <c r="BQ427" i="8"/>
  <c r="BT427" i="8"/>
  <c r="BS427" i="8"/>
  <c r="BP427" i="8"/>
  <c r="BR427" i="8"/>
  <c r="BQ225" i="7"/>
  <c r="AL225" i="7"/>
  <c r="BR226" i="7"/>
  <c r="BT226" i="7"/>
  <c r="Y227" i="7"/>
  <c r="BS426" i="7"/>
  <c r="AI427" i="7"/>
  <c r="AW224" i="7"/>
  <c r="BI224" i="7" s="1"/>
  <c r="R225" i="7"/>
  <c r="AN225" i="7"/>
  <c r="AZ225" i="7" s="1"/>
  <c r="BL225" i="7"/>
  <c r="BV225" i="7" s="1"/>
  <c r="S225" i="7"/>
  <c r="AX225" i="7" s="1"/>
  <c r="BJ225" i="7" s="1"/>
  <c r="AS225" i="7"/>
  <c r="BE225" i="7" s="1"/>
  <c r="AT225" i="7"/>
  <c r="BF225" i="7" s="1"/>
  <c r="BM225" i="7"/>
  <c r="BW225" i="7" s="1"/>
  <c r="AU225" i="7"/>
  <c r="BG225" i="7" s="1"/>
  <c r="BN225" i="7"/>
  <c r="BX225" i="7" s="1"/>
  <c r="AO226" i="7"/>
  <c r="BA226" i="7" s="1"/>
  <c r="AQ226" i="7"/>
  <c r="BC226" i="7" s="1"/>
  <c r="F227" i="7"/>
  <c r="BK225" i="7"/>
  <c r="BU225" i="7" s="1"/>
  <c r="AR225" i="7"/>
  <c r="BD225" i="7" s="1"/>
  <c r="BO225" i="7"/>
  <c r="BY225" i="7" s="1"/>
  <c r="AV225" i="7"/>
  <c r="BH225" i="7" s="1"/>
  <c r="AD225" i="6"/>
  <c r="AV225" i="6"/>
  <c r="U227" i="6"/>
  <c r="N225" i="6"/>
  <c r="AE225" i="6"/>
  <c r="AM225" i="6" s="1"/>
  <c r="AI225" i="6"/>
  <c r="AQ225" i="6" s="1"/>
  <c r="AX225" i="6"/>
  <c r="AH225" i="6"/>
  <c r="AP225" i="6" s="1"/>
  <c r="AU225" i="6"/>
  <c r="O225" i="6"/>
  <c r="F227" i="6"/>
  <c r="AF226" i="6"/>
  <c r="AN226" i="6" s="1"/>
  <c r="AK224" i="6"/>
  <c r="AS224" i="6" s="1"/>
  <c r="AD225" i="5"/>
  <c r="AV225" i="5"/>
  <c r="U227" i="5"/>
  <c r="Z427" i="5"/>
  <c r="AD426" i="5"/>
  <c r="AV426" i="5"/>
  <c r="AY426" i="5"/>
  <c r="AA427" i="5"/>
  <c r="AK224" i="5"/>
  <c r="AS224" i="5" s="1"/>
  <c r="N225" i="5"/>
  <c r="AE225" i="5"/>
  <c r="AM225" i="5" s="1"/>
  <c r="O225" i="5"/>
  <c r="AL225" i="5" s="1"/>
  <c r="AT225" i="5" s="1"/>
  <c r="AH225" i="5"/>
  <c r="AP225" i="5" s="1"/>
  <c r="AU225" i="5"/>
  <c r="AW225" i="5" s="1"/>
  <c r="AI225" i="5"/>
  <c r="AQ225" i="5" s="1"/>
  <c r="AX225" i="5"/>
  <c r="AF226" i="5"/>
  <c r="AN226" i="5" s="1"/>
  <c r="AG226" i="5"/>
  <c r="AO226" i="5" s="1"/>
  <c r="AJ226" i="5"/>
  <c r="AR226" i="5" s="1"/>
  <c r="F227" i="5"/>
  <c r="AD225" i="4"/>
  <c r="AV225" i="4"/>
  <c r="U227" i="4"/>
  <c r="Z427" i="4"/>
  <c r="AD426" i="4"/>
  <c r="AV426" i="4"/>
  <c r="AY426" i="4"/>
  <c r="AA427" i="4"/>
  <c r="AC426" i="4"/>
  <c r="W427" i="4"/>
  <c r="AK224" i="4"/>
  <c r="AS224" i="4" s="1"/>
  <c r="N225" i="4"/>
  <c r="AE225" i="4"/>
  <c r="AM225" i="4" s="1"/>
  <c r="O225" i="4"/>
  <c r="AL225" i="4" s="1"/>
  <c r="AT225" i="4" s="1"/>
  <c r="AH225" i="4"/>
  <c r="AP225" i="4" s="1"/>
  <c r="AU225" i="4"/>
  <c r="AW225" i="4" s="1"/>
  <c r="AI225" i="4"/>
  <c r="AQ225" i="4" s="1"/>
  <c r="AX225" i="4"/>
  <c r="AF226" i="4"/>
  <c r="AN226" i="4" s="1"/>
  <c r="AJ226" i="4"/>
  <c r="AR226" i="4" s="1"/>
  <c r="F227" i="4"/>
  <c r="AX225" i="3"/>
  <c r="BQ225" i="3"/>
  <c r="BU226" i="3"/>
  <c r="S227" i="3"/>
  <c r="BS226" i="3"/>
  <c r="BB225" i="3"/>
  <c r="BH225" i="3" s="1"/>
  <c r="BN225" i="3"/>
  <c r="BZ225" i="3" s="1"/>
  <c r="CF225" i="3" s="1"/>
  <c r="AR225" i="3"/>
  <c r="AY225" i="3"/>
  <c r="BE225" i="3" s="1"/>
  <c r="BK225" i="3"/>
  <c r="BW225" i="3" s="1"/>
  <c r="CC225" i="3" s="1"/>
  <c r="BA225" i="3"/>
  <c r="BG225" i="3" s="1"/>
  <c r="BM225" i="3"/>
  <c r="BY225" i="3" s="1"/>
  <c r="CE225" i="3" s="1"/>
  <c r="AC226" i="3"/>
  <c r="AI226" i="3" s="1"/>
  <c r="F227" i="3"/>
  <c r="AE226" i="3"/>
  <c r="AK226" i="3" s="1"/>
  <c r="AB226" i="3"/>
  <c r="AH226" i="3" s="1"/>
  <c r="AD226" i="3"/>
  <c r="AJ226" i="3" s="1"/>
  <c r="BC225" i="3"/>
  <c r="BI225" i="3" s="1"/>
  <c r="BO225" i="3"/>
  <c r="CA225" i="3" s="1"/>
  <c r="CG225" i="3" s="1"/>
  <c r="AA225" i="3"/>
  <c r="AG225" i="3" s="1"/>
  <c r="M225" i="3"/>
  <c r="BL225" i="3"/>
  <c r="AZ225" i="3"/>
  <c r="BF225" i="3" s="1"/>
  <c r="BP224" i="3"/>
  <c r="BD224" i="3"/>
  <c r="BJ224" i="3" s="1"/>
  <c r="CI224" i="3"/>
  <c r="AF224" i="3"/>
  <c r="AL224" i="3" s="1"/>
  <c r="CJ224" i="3"/>
  <c r="BS427" i="3"/>
  <c r="BR427" i="3"/>
  <c r="Z427" i="3"/>
  <c r="BQ427" i="3"/>
  <c r="AX427" i="3"/>
  <c r="BV427" i="3" s="1"/>
  <c r="BT427" i="3"/>
  <c r="BU427" i="3"/>
  <c r="AX225" i="2"/>
  <c r="BV225" i="2" s="1"/>
  <c r="BQ225" i="2"/>
  <c r="BT226" i="2"/>
  <c r="S227" i="2"/>
  <c r="BR226" i="2"/>
  <c r="AW427" i="2"/>
  <c r="BU426" i="2"/>
  <c r="AV427" i="2"/>
  <c r="BT426" i="2"/>
  <c r="AS427" i="2"/>
  <c r="AX426" i="2"/>
  <c r="BQ426" i="2"/>
  <c r="AT427" i="2"/>
  <c r="BR426" i="2"/>
  <c r="AU427" i="2"/>
  <c r="BS426" i="2"/>
  <c r="U427" i="2"/>
  <c r="Z426" i="2"/>
  <c r="BD224" i="2"/>
  <c r="BJ224" i="2" s="1"/>
  <c r="BP224" i="2"/>
  <c r="CB224" i="2" s="1"/>
  <c r="CH224" i="2" s="1"/>
  <c r="CI224" i="2"/>
  <c r="AF224" i="2"/>
  <c r="AL224" i="2" s="1"/>
  <c r="AR225" i="2"/>
  <c r="AY225" i="2"/>
  <c r="BE225" i="2" s="1"/>
  <c r="BK225" i="2"/>
  <c r="BW225" i="2" s="1"/>
  <c r="CC225" i="2" s="1"/>
  <c r="BM225" i="2"/>
  <c r="BA225" i="2"/>
  <c r="BG225" i="2" s="1"/>
  <c r="BL225" i="2"/>
  <c r="AZ225" i="2"/>
  <c r="BF225" i="2" s="1"/>
  <c r="BO225" i="2"/>
  <c r="CA225" i="2" s="1"/>
  <c r="CG225" i="2" s="1"/>
  <c r="BC225" i="2"/>
  <c r="BI225" i="2" s="1"/>
  <c r="AA225" i="2"/>
  <c r="AG225" i="2" s="1"/>
  <c r="M225" i="2"/>
  <c r="BB225" i="2"/>
  <c r="BH225" i="2" s="1"/>
  <c r="BN225" i="2"/>
  <c r="BZ225" i="2" s="1"/>
  <c r="CF225" i="2" s="1"/>
  <c r="AC226" i="2"/>
  <c r="AI226" i="2" s="1"/>
  <c r="AD226" i="2"/>
  <c r="AJ226" i="2" s="1"/>
  <c r="AB226" i="2"/>
  <c r="AH226" i="2" s="1"/>
  <c r="AE226" i="2"/>
  <c r="AK226" i="2" s="1"/>
  <c r="F227" i="2"/>
  <c r="AX225" i="1"/>
  <c r="BQ225" i="1"/>
  <c r="BR226" i="1"/>
  <c r="BU226" i="1"/>
  <c r="S227" i="1"/>
  <c r="BR426" i="1"/>
  <c r="AT427" i="1"/>
  <c r="BT426" i="1"/>
  <c r="AV427" i="1"/>
  <c r="BU426" i="1"/>
  <c r="AW427" i="1"/>
  <c r="Z426" i="1"/>
  <c r="U427" i="1"/>
  <c r="BS426" i="1"/>
  <c r="AU427" i="1"/>
  <c r="AS427" i="1"/>
  <c r="AX426" i="1"/>
  <c r="BV426" i="1" s="1"/>
  <c r="BQ426" i="1"/>
  <c r="AF224" i="1"/>
  <c r="AL224" i="1" s="1"/>
  <c r="BD224" i="1"/>
  <c r="BJ224" i="1" s="1"/>
  <c r="BP224" i="1"/>
  <c r="M225" i="1"/>
  <c r="AA225" i="1"/>
  <c r="AG225" i="1" s="1"/>
  <c r="AR225" i="1"/>
  <c r="AY225" i="1"/>
  <c r="BE225" i="1" s="1"/>
  <c r="BK225" i="1"/>
  <c r="BW225" i="1" s="1"/>
  <c r="CC225" i="1" s="1"/>
  <c r="AZ225" i="1"/>
  <c r="BF225" i="1" s="1"/>
  <c r="BL225" i="1"/>
  <c r="BX225" i="1" s="1"/>
  <c r="CD225" i="1" s="1"/>
  <c r="BA225" i="1"/>
  <c r="BG225" i="1" s="1"/>
  <c r="BM225" i="1"/>
  <c r="BY225" i="1" s="1"/>
  <c r="CE225" i="1" s="1"/>
  <c r="BB225" i="1"/>
  <c r="BH225" i="1" s="1"/>
  <c r="BN225" i="1"/>
  <c r="BZ225" i="1" s="1"/>
  <c r="CF225" i="1" s="1"/>
  <c r="BC225" i="1"/>
  <c r="BI225" i="1" s="1"/>
  <c r="BO225" i="1"/>
  <c r="CA225" i="1" s="1"/>
  <c r="CG225" i="1" s="1"/>
  <c r="AB226" i="1"/>
  <c r="AH226" i="1" s="1"/>
  <c r="AC226" i="1"/>
  <c r="AI226" i="1" s="1"/>
  <c r="AD226" i="1"/>
  <c r="AJ226" i="1" s="1"/>
  <c r="AE226" i="1"/>
  <c r="AK226" i="1" s="1"/>
  <c r="F227" i="1"/>
  <c r="AI427" i="9"/>
  <c r="BS426" i="9"/>
  <c r="AH427" i="9"/>
  <c r="BR426" i="9"/>
  <c r="AG427" i="9"/>
  <c r="AL426" i="9"/>
  <c r="AZ426" i="9" s="1"/>
  <c r="BQ426" i="9"/>
  <c r="AF427" i="9"/>
  <c r="BP426" i="9"/>
  <c r="AB427" i="9"/>
  <c r="AK426" i="9"/>
  <c r="AJ427" i="9"/>
  <c r="BT426" i="9"/>
  <c r="AK426" i="7"/>
  <c r="AB427" i="7"/>
  <c r="BP426" i="7"/>
  <c r="AF427" i="7"/>
  <c r="BR426" i="7"/>
  <c r="AH427" i="7"/>
  <c r="AG427" i="7"/>
  <c r="AL426" i="7"/>
  <c r="BQ426" i="7"/>
  <c r="BT426" i="7"/>
  <c r="AJ427" i="7"/>
  <c r="AA427" i="6"/>
  <c r="AY426" i="6"/>
  <c r="Z427" i="6"/>
  <c r="AD426" i="6"/>
  <c r="AV426" i="6"/>
  <c r="W427" i="6"/>
  <c r="AC426" i="6"/>
  <c r="AC225" i="4"/>
  <c r="AG225" i="4"/>
  <c r="AO225" i="4" s="1"/>
  <c r="BV224" i="3"/>
  <c r="AW224" i="6"/>
  <c r="AL224" i="6"/>
  <c r="AT224" i="6" s="1"/>
  <c r="AZ224" i="6"/>
  <c r="AC225" i="5"/>
  <c r="AY225" i="5"/>
  <c r="AZ224" i="5"/>
  <c r="AZ224" i="4"/>
  <c r="BW224" i="2"/>
  <c r="CC224" i="2" s="1"/>
  <c r="BY224" i="2"/>
  <c r="CE224" i="2" s="1"/>
  <c r="AB225" i="2"/>
  <c r="AH225" i="2" s="1"/>
  <c r="AC225" i="2"/>
  <c r="AI225" i="2" s="1"/>
  <c r="AE225" i="2"/>
  <c r="AK225" i="2" s="1"/>
  <c r="AD225" i="2"/>
  <c r="AJ225" i="2" s="1"/>
  <c r="BV224" i="1"/>
  <c r="Z225" i="1"/>
  <c r="CB223" i="1"/>
  <c r="CH223" i="1" s="1"/>
  <c r="BS225" i="2"/>
  <c r="BP225" i="9"/>
  <c r="BU224" i="9"/>
  <c r="AK225" i="7"/>
  <c r="BR225" i="9"/>
  <c r="AK225" i="8"/>
  <c r="AC225" i="6"/>
  <c r="BR225" i="3"/>
  <c r="Z225" i="3"/>
  <c r="BR225" i="2"/>
  <c r="AK225" i="9"/>
  <c r="BR225" i="8"/>
  <c r="BP225" i="7"/>
  <c r="AY225" i="4"/>
  <c r="BX224" i="3"/>
  <c r="CD224" i="3" s="1"/>
  <c r="BP225" i="8"/>
  <c r="BR225" i="7"/>
  <c r="AY225" i="6"/>
  <c r="CB223" i="3"/>
  <c r="CH223" i="3" s="1"/>
  <c r="Z225" i="2"/>
  <c r="AM225" i="9"/>
  <c r="AY225" i="9" s="1"/>
  <c r="AM225" i="8"/>
  <c r="AY225" i="8" s="1"/>
  <c r="AM225" i="7"/>
  <c r="AY225" i="7" s="1"/>
  <c r="X427" i="5"/>
  <c r="AC427" i="5" s="1"/>
  <c r="AC426" i="5"/>
  <c r="AZ225" i="6" l="1"/>
  <c r="AZ225" i="4"/>
  <c r="BS227" i="9"/>
  <c r="BP227" i="9"/>
  <c r="BR227" i="9"/>
  <c r="BT227" i="9"/>
  <c r="Y228" i="9"/>
  <c r="AL226" i="9"/>
  <c r="BQ226" i="9"/>
  <c r="AR226" i="9"/>
  <c r="BD226" i="9" s="1"/>
  <c r="BK226" i="9"/>
  <c r="AT226" i="9"/>
  <c r="BF226" i="9" s="1"/>
  <c r="BM226" i="9"/>
  <c r="AU226" i="9"/>
  <c r="BG226" i="9" s="1"/>
  <c r="BN226" i="9"/>
  <c r="BX226" i="9" s="1"/>
  <c r="BO226" i="9"/>
  <c r="BY226" i="9" s="1"/>
  <c r="AV226" i="9"/>
  <c r="BH226" i="9" s="1"/>
  <c r="S226" i="9"/>
  <c r="AX226" i="9" s="1"/>
  <c r="BJ226" i="9" s="1"/>
  <c r="AS226" i="9"/>
  <c r="BE226" i="9" s="1"/>
  <c r="BL226" i="9"/>
  <c r="BV226" i="9" s="1"/>
  <c r="R226" i="9"/>
  <c r="AW226" i="9" s="1"/>
  <c r="BI226" i="9" s="1"/>
  <c r="AN226" i="9"/>
  <c r="AZ226" i="9" s="1"/>
  <c r="AM227" i="9"/>
  <c r="AY227" i="9" s="1"/>
  <c r="AO227" i="9"/>
  <c r="BA227" i="9" s="1"/>
  <c r="F228" i="9"/>
  <c r="AQ227" i="9"/>
  <c r="BC227" i="9" s="1"/>
  <c r="AP227" i="9"/>
  <c r="BB227" i="9" s="1"/>
  <c r="BR227" i="8"/>
  <c r="Y228" i="8"/>
  <c r="BP227" i="8"/>
  <c r="AK227" i="8"/>
  <c r="BT227" i="8"/>
  <c r="BS227" i="8"/>
  <c r="BQ226" i="8"/>
  <c r="AL226" i="8"/>
  <c r="AR226" i="8"/>
  <c r="BD226" i="8" s="1"/>
  <c r="BK226" i="8"/>
  <c r="AU226" i="8"/>
  <c r="BG226" i="8" s="1"/>
  <c r="BN226" i="8"/>
  <c r="BX226" i="8" s="1"/>
  <c r="AS226" i="8"/>
  <c r="BE226" i="8" s="1"/>
  <c r="S226" i="8"/>
  <c r="AX226" i="8" s="1"/>
  <c r="BJ226" i="8" s="1"/>
  <c r="BL226" i="8"/>
  <c r="BV226" i="8" s="1"/>
  <c r="AV226" i="8"/>
  <c r="BH226" i="8" s="1"/>
  <c r="BO226" i="8"/>
  <c r="R226" i="8"/>
  <c r="AN226" i="8"/>
  <c r="AZ226" i="8" s="1"/>
  <c r="AP227" i="8"/>
  <c r="BB227" i="8" s="1"/>
  <c r="AM227" i="8"/>
  <c r="AY227" i="8" s="1"/>
  <c r="AO227" i="8"/>
  <c r="BA227" i="8" s="1"/>
  <c r="F228" i="8"/>
  <c r="AQ227" i="8"/>
  <c r="BC227" i="8" s="1"/>
  <c r="AT226" i="8"/>
  <c r="BF226" i="8" s="1"/>
  <c r="BM226" i="8"/>
  <c r="AL226" i="7"/>
  <c r="BQ226" i="7"/>
  <c r="BS227" i="7"/>
  <c r="BT227" i="7"/>
  <c r="BR227" i="7"/>
  <c r="Y228" i="7"/>
  <c r="BS427" i="7"/>
  <c r="AT226" i="7"/>
  <c r="BF226" i="7" s="1"/>
  <c r="BM226" i="7"/>
  <c r="BW226" i="7" s="1"/>
  <c r="R226" i="7"/>
  <c r="AN226" i="7"/>
  <c r="AZ226" i="7" s="1"/>
  <c r="BK226" i="7"/>
  <c r="AR226" i="7"/>
  <c r="BD226" i="7" s="1"/>
  <c r="AU226" i="7"/>
  <c r="BG226" i="7" s="1"/>
  <c r="BN226" i="7"/>
  <c r="AS226" i="7"/>
  <c r="BE226" i="7" s="1"/>
  <c r="BL226" i="7"/>
  <c r="BV226" i="7" s="1"/>
  <c r="S226" i="7"/>
  <c r="AX226" i="7" s="1"/>
  <c r="BJ226" i="7" s="1"/>
  <c r="AV226" i="7"/>
  <c r="BH226" i="7" s="1"/>
  <c r="BO226" i="7"/>
  <c r="BY226" i="7" s="1"/>
  <c r="AO227" i="7"/>
  <c r="BA227" i="7" s="1"/>
  <c r="F228" i="7"/>
  <c r="AM227" i="7"/>
  <c r="AY227" i="7" s="1"/>
  <c r="AP227" i="7"/>
  <c r="BB227" i="7" s="1"/>
  <c r="AQ227" i="7"/>
  <c r="BC227" i="7" s="1"/>
  <c r="U228" i="6"/>
  <c r="AD226" i="6"/>
  <c r="AV226" i="6"/>
  <c r="F228" i="6"/>
  <c r="AF227" i="6"/>
  <c r="AN227" i="6" s="1"/>
  <c r="N226" i="6"/>
  <c r="AE226" i="6"/>
  <c r="AM226" i="6" s="1"/>
  <c r="AU226" i="6"/>
  <c r="AW226" i="6" s="1"/>
  <c r="O226" i="6"/>
  <c r="AL226" i="6" s="1"/>
  <c r="AT226" i="6" s="1"/>
  <c r="AH226" i="6"/>
  <c r="AP226" i="6" s="1"/>
  <c r="AX226" i="6"/>
  <c r="AI226" i="6"/>
  <c r="AQ226" i="6" s="1"/>
  <c r="AD226" i="5"/>
  <c r="AV226" i="5"/>
  <c r="U228" i="5"/>
  <c r="AV427" i="5"/>
  <c r="AD427" i="5"/>
  <c r="AY427" i="5"/>
  <c r="N226" i="5"/>
  <c r="AE226" i="5"/>
  <c r="AM226" i="5" s="1"/>
  <c r="O226" i="5"/>
  <c r="AH226" i="5"/>
  <c r="AP226" i="5" s="1"/>
  <c r="AU226" i="5"/>
  <c r="AI226" i="5"/>
  <c r="AQ226" i="5" s="1"/>
  <c r="AX226" i="5"/>
  <c r="F228" i="5"/>
  <c r="AD226" i="4"/>
  <c r="AV226" i="4"/>
  <c r="U228" i="4"/>
  <c r="AV427" i="4"/>
  <c r="AD427" i="4"/>
  <c r="AY427" i="4"/>
  <c r="AC427" i="4"/>
  <c r="N226" i="4"/>
  <c r="AE226" i="4"/>
  <c r="AM226" i="4" s="1"/>
  <c r="O226" i="4"/>
  <c r="AL226" i="4" s="1"/>
  <c r="AT226" i="4" s="1"/>
  <c r="AH226" i="4"/>
  <c r="AP226" i="4" s="1"/>
  <c r="AU226" i="4"/>
  <c r="AW226" i="4" s="1"/>
  <c r="AI226" i="4"/>
  <c r="AQ226" i="4" s="1"/>
  <c r="AX226" i="4"/>
  <c r="AF227" i="4"/>
  <c r="AN227" i="4" s="1"/>
  <c r="AG227" i="4"/>
  <c r="AO227" i="4" s="1"/>
  <c r="AJ227" i="4"/>
  <c r="AR227" i="4" s="1"/>
  <c r="F228" i="4"/>
  <c r="AX226" i="3"/>
  <c r="BV226" i="3" s="1"/>
  <c r="BQ226" i="3"/>
  <c r="BU227" i="3"/>
  <c r="BR227" i="3"/>
  <c r="S228" i="3"/>
  <c r="BS227" i="3"/>
  <c r="BP225" i="3"/>
  <c r="CB225" i="3" s="1"/>
  <c r="CH225" i="3" s="1"/>
  <c r="BD225" i="3"/>
  <c r="BJ225" i="3" s="1"/>
  <c r="BL226" i="3"/>
  <c r="BX226" i="3" s="1"/>
  <c r="CD226" i="3" s="1"/>
  <c r="AZ226" i="3"/>
  <c r="BF226" i="3" s="1"/>
  <c r="AC227" i="3"/>
  <c r="AI227" i="3" s="1"/>
  <c r="AB227" i="3"/>
  <c r="AH227" i="3" s="1"/>
  <c r="AD227" i="3"/>
  <c r="AJ227" i="3" s="1"/>
  <c r="F228" i="3"/>
  <c r="AE227" i="3"/>
  <c r="AK227" i="3" s="1"/>
  <c r="BB226" i="3"/>
  <c r="BH226" i="3" s="1"/>
  <c r="BN226" i="3"/>
  <c r="BZ226" i="3" s="1"/>
  <c r="CF226" i="3" s="1"/>
  <c r="M226" i="3"/>
  <c r="AA226" i="3"/>
  <c r="AG226" i="3" s="1"/>
  <c r="BK226" i="3"/>
  <c r="BW226" i="3" s="1"/>
  <c r="CC226" i="3" s="1"/>
  <c r="AR226" i="3"/>
  <c r="AY226" i="3"/>
  <c r="BE226" i="3" s="1"/>
  <c r="BM226" i="3"/>
  <c r="BY226" i="3" s="1"/>
  <c r="CE226" i="3" s="1"/>
  <c r="BA226" i="3"/>
  <c r="BG226" i="3" s="1"/>
  <c r="BC226" i="3"/>
  <c r="BI226" i="3" s="1"/>
  <c r="BO226" i="3"/>
  <c r="CA226" i="3" s="1"/>
  <c r="CG226" i="3" s="1"/>
  <c r="AF225" i="3"/>
  <c r="AL225" i="3" s="1"/>
  <c r="CI225" i="3"/>
  <c r="CJ225" i="3"/>
  <c r="AX226" i="2"/>
  <c r="BV226" i="2" s="1"/>
  <c r="BQ226" i="2"/>
  <c r="S228" i="2"/>
  <c r="BU227" i="2"/>
  <c r="BR227" i="2"/>
  <c r="BU427" i="2"/>
  <c r="BT427" i="2"/>
  <c r="BQ427" i="2"/>
  <c r="AX427" i="2"/>
  <c r="BR427" i="2"/>
  <c r="BS427" i="2"/>
  <c r="Z427" i="2"/>
  <c r="BD225" i="2"/>
  <c r="BJ225" i="2" s="1"/>
  <c r="BP225" i="2"/>
  <c r="CB225" i="2" s="1"/>
  <c r="CH225" i="2" s="1"/>
  <c r="CI225" i="2"/>
  <c r="AF225" i="2"/>
  <c r="AL225" i="2" s="1"/>
  <c r="BA226" i="2"/>
  <c r="BG226" i="2" s="1"/>
  <c r="BM226" i="2"/>
  <c r="BY226" i="2" s="1"/>
  <c r="CE226" i="2" s="1"/>
  <c r="BN226" i="2"/>
  <c r="BZ226" i="2" s="1"/>
  <c r="CF226" i="2" s="1"/>
  <c r="BB226" i="2"/>
  <c r="BH226" i="2" s="1"/>
  <c r="AZ226" i="2"/>
  <c r="BF226" i="2" s="1"/>
  <c r="BL226" i="2"/>
  <c r="BX226" i="2" s="1"/>
  <c r="CD226" i="2" s="1"/>
  <c r="BC226" i="2"/>
  <c r="BI226" i="2" s="1"/>
  <c r="BO226" i="2"/>
  <c r="CA226" i="2" s="1"/>
  <c r="CG226" i="2" s="1"/>
  <c r="M226" i="2"/>
  <c r="AA226" i="2"/>
  <c r="AG226" i="2" s="1"/>
  <c r="AR226" i="2"/>
  <c r="AY226" i="2"/>
  <c r="BE226" i="2" s="1"/>
  <c r="BK226" i="2"/>
  <c r="BW226" i="2" s="1"/>
  <c r="CC226" i="2" s="1"/>
  <c r="AC227" i="2"/>
  <c r="AI227" i="2" s="1"/>
  <c r="AE227" i="2"/>
  <c r="AK227" i="2" s="1"/>
  <c r="F228" i="2"/>
  <c r="AB227" i="2"/>
  <c r="AH227" i="2" s="1"/>
  <c r="AD227" i="2"/>
  <c r="AJ227" i="2" s="1"/>
  <c r="AX226" i="1"/>
  <c r="BV226" i="1" s="1"/>
  <c r="BQ226" i="1"/>
  <c r="BR227" i="1"/>
  <c r="BS227" i="1"/>
  <c r="S228" i="1"/>
  <c r="BR427" i="1"/>
  <c r="BT427" i="1"/>
  <c r="BU427" i="1"/>
  <c r="Z427" i="1"/>
  <c r="BS427" i="1"/>
  <c r="BQ427" i="1"/>
  <c r="AX427" i="1"/>
  <c r="BV427" i="1" s="1"/>
  <c r="BD225" i="1"/>
  <c r="BJ225" i="1" s="1"/>
  <c r="BP225" i="1"/>
  <c r="M226" i="1"/>
  <c r="AA226" i="1"/>
  <c r="AG226" i="1" s="1"/>
  <c r="AR226" i="1"/>
  <c r="AY226" i="1"/>
  <c r="BE226" i="1" s="1"/>
  <c r="BK226" i="1"/>
  <c r="AZ226" i="1"/>
  <c r="BF226" i="1" s="1"/>
  <c r="BL226" i="1"/>
  <c r="BX226" i="1" s="1"/>
  <c r="CD226" i="1" s="1"/>
  <c r="BA226" i="1"/>
  <c r="BG226" i="1" s="1"/>
  <c r="BM226" i="1"/>
  <c r="BB226" i="1"/>
  <c r="BH226" i="1" s="1"/>
  <c r="BN226" i="1"/>
  <c r="BC226" i="1"/>
  <c r="BI226" i="1" s="1"/>
  <c r="BO226" i="1"/>
  <c r="CA226" i="1" s="1"/>
  <c r="CG226" i="1" s="1"/>
  <c r="F228" i="1"/>
  <c r="BS427" i="9"/>
  <c r="BR427" i="9"/>
  <c r="BQ427" i="9"/>
  <c r="AL427" i="9"/>
  <c r="AZ427" i="9" s="1"/>
  <c r="BP427" i="9"/>
  <c r="AK427" i="9"/>
  <c r="BT427" i="9"/>
  <c r="AK427" i="7"/>
  <c r="BP427" i="7"/>
  <c r="BR427" i="7"/>
  <c r="AL427" i="7"/>
  <c r="BQ427" i="7"/>
  <c r="BT427" i="7"/>
  <c r="AY427" i="6"/>
  <c r="AV427" i="6"/>
  <c r="AD427" i="6"/>
  <c r="AC427" i="6"/>
  <c r="BP226" i="7"/>
  <c r="AC226" i="6"/>
  <c r="BR226" i="3"/>
  <c r="AY226" i="6"/>
  <c r="AK225" i="6"/>
  <c r="AS225" i="6" s="1"/>
  <c r="AW225" i="6"/>
  <c r="AL225" i="6"/>
  <c r="AT225" i="6" s="1"/>
  <c r="AG226" i="6"/>
  <c r="AO226" i="6" s="1"/>
  <c r="AJ226" i="6"/>
  <c r="AR226" i="6" s="1"/>
  <c r="AC226" i="5"/>
  <c r="AC226" i="4"/>
  <c r="BV225" i="3"/>
  <c r="Z226" i="3"/>
  <c r="CB224" i="3"/>
  <c r="CH224" i="3" s="1"/>
  <c r="BS226" i="2"/>
  <c r="Z226" i="2"/>
  <c r="BU226" i="2"/>
  <c r="BV426" i="2"/>
  <c r="BY225" i="2"/>
  <c r="CE225" i="2" s="1"/>
  <c r="BX225" i="2"/>
  <c r="CD225" i="2" s="1"/>
  <c r="BV225" i="1"/>
  <c r="Z226" i="1"/>
  <c r="AW225" i="9"/>
  <c r="BI225" i="9" s="1"/>
  <c r="BU225" i="9"/>
  <c r="AK226" i="8"/>
  <c r="AK225" i="5"/>
  <c r="AS225" i="5" s="1"/>
  <c r="AZ225" i="5"/>
  <c r="AK225" i="4"/>
  <c r="AS225" i="4" s="1"/>
  <c r="BS226" i="1"/>
  <c r="AF225" i="1"/>
  <c r="AL225" i="1" s="1"/>
  <c r="BP226" i="9"/>
  <c r="BP226" i="8"/>
  <c r="AW225" i="8"/>
  <c r="BI225" i="8" s="1"/>
  <c r="BW225" i="8"/>
  <c r="AY226" i="4"/>
  <c r="BT226" i="1"/>
  <c r="CB224" i="1"/>
  <c r="CH224" i="1" s="1"/>
  <c r="BT226" i="8"/>
  <c r="BS226" i="7"/>
  <c r="AK226" i="7"/>
  <c r="AP226" i="7"/>
  <c r="BB226" i="7" s="1"/>
  <c r="BR226" i="9"/>
  <c r="BR226" i="8"/>
  <c r="AY226" i="5"/>
  <c r="BW225" i="9"/>
  <c r="AW225" i="7"/>
  <c r="BI225" i="7" s="1"/>
  <c r="AG226" i="4"/>
  <c r="AO226" i="4" s="1"/>
  <c r="BT226" i="3"/>
  <c r="BX225" i="3"/>
  <c r="CD225" i="3" s="1"/>
  <c r="AM226" i="9"/>
  <c r="AY226" i="9" s="1"/>
  <c r="AM226" i="8"/>
  <c r="AY226" i="8" s="1"/>
  <c r="AM226" i="7"/>
  <c r="AY226" i="7" s="1"/>
  <c r="AZ226" i="6" l="1"/>
  <c r="AZ226" i="4"/>
  <c r="BQ227" i="9"/>
  <c r="AL227" i="9"/>
  <c r="BT228" i="9"/>
  <c r="Y229" i="9"/>
  <c r="BR228" i="9"/>
  <c r="BS228" i="9"/>
  <c r="AK228" i="9"/>
  <c r="AS227" i="9"/>
  <c r="BE227" i="9" s="1"/>
  <c r="S227" i="9"/>
  <c r="AX227" i="9" s="1"/>
  <c r="BJ227" i="9" s="1"/>
  <c r="BL227" i="9"/>
  <c r="BV227" i="9" s="1"/>
  <c r="BN227" i="9"/>
  <c r="BX227" i="9" s="1"/>
  <c r="AU227" i="9"/>
  <c r="BG227" i="9" s="1"/>
  <c r="R227" i="9"/>
  <c r="AN227" i="9"/>
  <c r="AZ227" i="9" s="1"/>
  <c r="AT227" i="9"/>
  <c r="BF227" i="9" s="1"/>
  <c r="BM227" i="9"/>
  <c r="BW227" i="9" s="1"/>
  <c r="AQ228" i="9"/>
  <c r="BC228" i="9" s="1"/>
  <c r="F229" i="9"/>
  <c r="AP228" i="9"/>
  <c r="BB228" i="9" s="1"/>
  <c r="AO228" i="9"/>
  <c r="BA228" i="9" s="1"/>
  <c r="BO227" i="9"/>
  <c r="BY227" i="9" s="1"/>
  <c r="AV227" i="9"/>
  <c r="BH227" i="9" s="1"/>
  <c r="AR227" i="9"/>
  <c r="BD227" i="9" s="1"/>
  <c r="BK227" i="9"/>
  <c r="BU227" i="9" s="1"/>
  <c r="AL227" i="8"/>
  <c r="BQ227" i="8"/>
  <c r="BT228" i="8"/>
  <c r="Y229" i="8"/>
  <c r="BP228" i="8"/>
  <c r="BR228" i="8"/>
  <c r="AR227" i="8"/>
  <c r="BD227" i="8" s="1"/>
  <c r="BK227" i="8"/>
  <c r="BU227" i="8" s="1"/>
  <c r="AT227" i="8"/>
  <c r="BF227" i="8" s="1"/>
  <c r="BM227" i="8"/>
  <c r="BW227" i="8" s="1"/>
  <c r="AV227" i="8"/>
  <c r="BH227" i="8" s="1"/>
  <c r="BO227" i="8"/>
  <c r="BY227" i="8" s="1"/>
  <c r="AP228" i="8"/>
  <c r="BB228" i="8" s="1"/>
  <c r="AQ228" i="8"/>
  <c r="BC228" i="8" s="1"/>
  <c r="F229" i="8"/>
  <c r="AO228" i="8"/>
  <c r="BA228" i="8" s="1"/>
  <c r="R227" i="8"/>
  <c r="AN227" i="8"/>
  <c r="AZ227" i="8" s="1"/>
  <c r="S227" i="8"/>
  <c r="AX227" i="8" s="1"/>
  <c r="BJ227" i="8" s="1"/>
  <c r="AS227" i="8"/>
  <c r="BE227" i="8" s="1"/>
  <c r="BL227" i="8"/>
  <c r="BV227" i="8" s="1"/>
  <c r="AU227" i="8"/>
  <c r="BG227" i="8" s="1"/>
  <c r="BN227" i="8"/>
  <c r="BX227" i="8" s="1"/>
  <c r="AL227" i="7"/>
  <c r="BQ227" i="7"/>
  <c r="Y229" i="7"/>
  <c r="BT228" i="7"/>
  <c r="BP228" i="7"/>
  <c r="BS228" i="7"/>
  <c r="AR227" i="7"/>
  <c r="BD227" i="7" s="1"/>
  <c r="BK227" i="7"/>
  <c r="BM227" i="7"/>
  <c r="BW227" i="7" s="1"/>
  <c r="AT227" i="7"/>
  <c r="BF227" i="7" s="1"/>
  <c r="AV227" i="7"/>
  <c r="BH227" i="7" s="1"/>
  <c r="BO227" i="7"/>
  <c r="BY227" i="7" s="1"/>
  <c r="AO228" i="7"/>
  <c r="BA228" i="7" s="1"/>
  <c r="AQ228" i="7"/>
  <c r="BC228" i="7" s="1"/>
  <c r="F229" i="7"/>
  <c r="AP228" i="7"/>
  <c r="BB228" i="7" s="1"/>
  <c r="AS227" i="7"/>
  <c r="BE227" i="7" s="1"/>
  <c r="BL227" i="7"/>
  <c r="BV227" i="7" s="1"/>
  <c r="S227" i="7"/>
  <c r="AX227" i="7" s="1"/>
  <c r="BJ227" i="7" s="1"/>
  <c r="AN227" i="7"/>
  <c r="AZ227" i="7" s="1"/>
  <c r="R227" i="7"/>
  <c r="AU227" i="7"/>
  <c r="BG227" i="7" s="1"/>
  <c r="BN227" i="7"/>
  <c r="BX227" i="7" s="1"/>
  <c r="AD227" i="6"/>
  <c r="AV227" i="6"/>
  <c r="U229" i="6"/>
  <c r="O227" i="6"/>
  <c r="AL227" i="6" s="1"/>
  <c r="AT227" i="6" s="1"/>
  <c r="AU227" i="6"/>
  <c r="AW227" i="6" s="1"/>
  <c r="AH227" i="6"/>
  <c r="AP227" i="6" s="1"/>
  <c r="AE227" i="6"/>
  <c r="AM227" i="6" s="1"/>
  <c r="N227" i="6"/>
  <c r="AG228" i="6"/>
  <c r="AO228" i="6" s="1"/>
  <c r="F229" i="6"/>
  <c r="AF228" i="6"/>
  <c r="AN228" i="6" s="1"/>
  <c r="AJ228" i="6"/>
  <c r="AR228" i="6" s="1"/>
  <c r="AI227" i="6"/>
  <c r="AQ227" i="6" s="1"/>
  <c r="AX227" i="6"/>
  <c r="AK226" i="6"/>
  <c r="AS226" i="6" s="1"/>
  <c r="AD227" i="5"/>
  <c r="AV227" i="5"/>
  <c r="U229" i="5"/>
  <c r="AK226" i="5"/>
  <c r="AS226" i="5" s="1"/>
  <c r="N227" i="5"/>
  <c r="AE227" i="5"/>
  <c r="AM227" i="5" s="1"/>
  <c r="O227" i="5"/>
  <c r="AL227" i="5" s="1"/>
  <c r="AT227" i="5" s="1"/>
  <c r="AH227" i="5"/>
  <c r="AP227" i="5" s="1"/>
  <c r="AU227" i="5"/>
  <c r="AW227" i="5" s="1"/>
  <c r="AI227" i="5"/>
  <c r="AQ227" i="5" s="1"/>
  <c r="AX227" i="5"/>
  <c r="AF228" i="5"/>
  <c r="AN228" i="5" s="1"/>
  <c r="AG228" i="5"/>
  <c r="AO228" i="5" s="1"/>
  <c r="AJ228" i="5"/>
  <c r="AR228" i="5" s="1"/>
  <c r="F229" i="5"/>
  <c r="AD227" i="4"/>
  <c r="AV227" i="4"/>
  <c r="U229" i="4"/>
  <c r="AK226" i="4"/>
  <c r="AS226" i="4" s="1"/>
  <c r="N227" i="4"/>
  <c r="AE227" i="4"/>
  <c r="AM227" i="4" s="1"/>
  <c r="O227" i="4"/>
  <c r="AL227" i="4" s="1"/>
  <c r="AT227" i="4" s="1"/>
  <c r="AH227" i="4"/>
  <c r="AP227" i="4" s="1"/>
  <c r="AU227" i="4"/>
  <c r="AW227" i="4" s="1"/>
  <c r="AI227" i="4"/>
  <c r="AQ227" i="4" s="1"/>
  <c r="AX227" i="4"/>
  <c r="AF228" i="4"/>
  <c r="AN228" i="4" s="1"/>
  <c r="F229" i="4"/>
  <c r="BQ227" i="3"/>
  <c r="AX227" i="3"/>
  <c r="S229" i="3"/>
  <c r="BR228" i="3"/>
  <c r="BT228" i="3"/>
  <c r="BS228" i="3"/>
  <c r="BU228" i="3"/>
  <c r="BC227" i="3"/>
  <c r="BI227" i="3" s="1"/>
  <c r="BO227" i="3"/>
  <c r="CA227" i="3" s="1"/>
  <c r="CG227" i="3" s="1"/>
  <c r="M227" i="3"/>
  <c r="AA227" i="3"/>
  <c r="AG227" i="3" s="1"/>
  <c r="AR227" i="3"/>
  <c r="AY227" i="3"/>
  <c r="BE227" i="3" s="1"/>
  <c r="BK227" i="3"/>
  <c r="BW227" i="3" s="1"/>
  <c r="CC227" i="3" s="1"/>
  <c r="AZ227" i="3"/>
  <c r="BF227" i="3" s="1"/>
  <c r="BL227" i="3"/>
  <c r="BX227" i="3" s="1"/>
  <c r="CD227" i="3" s="1"/>
  <c r="BB227" i="3"/>
  <c r="BH227" i="3" s="1"/>
  <c r="BN227" i="3"/>
  <c r="AE228" i="3"/>
  <c r="AK228" i="3" s="1"/>
  <c r="AC228" i="3"/>
  <c r="AI228" i="3" s="1"/>
  <c r="F229" i="3"/>
  <c r="AB228" i="3"/>
  <c r="AH228" i="3" s="1"/>
  <c r="AD228" i="3"/>
  <c r="AJ228" i="3" s="1"/>
  <c r="BA227" i="3"/>
  <c r="BG227" i="3" s="1"/>
  <c r="BM227" i="3"/>
  <c r="BY227" i="3" s="1"/>
  <c r="CE227" i="3" s="1"/>
  <c r="AF226" i="3"/>
  <c r="AL226" i="3" s="1"/>
  <c r="CI226" i="3"/>
  <c r="CJ226" i="3"/>
  <c r="BD226" i="3"/>
  <c r="BJ226" i="3" s="1"/>
  <c r="BP226" i="3"/>
  <c r="CB226" i="3" s="1"/>
  <c r="CH226" i="3" s="1"/>
  <c r="BR228" i="2"/>
  <c r="BU228" i="2"/>
  <c r="S229" i="2"/>
  <c r="Z228" i="2"/>
  <c r="BQ227" i="2"/>
  <c r="AX227" i="2"/>
  <c r="AF226" i="2"/>
  <c r="AL226" i="2" s="1"/>
  <c r="CI226" i="2"/>
  <c r="BD226" i="2"/>
  <c r="BJ226" i="2" s="1"/>
  <c r="BP226" i="2"/>
  <c r="CB226" i="2" s="1"/>
  <c r="CH226" i="2" s="1"/>
  <c r="BK227" i="2"/>
  <c r="BW227" i="2" s="1"/>
  <c r="CC227" i="2" s="1"/>
  <c r="AR227" i="2"/>
  <c r="AY227" i="2"/>
  <c r="BE227" i="2" s="1"/>
  <c r="BN227" i="2"/>
  <c r="BB227" i="2"/>
  <c r="BH227" i="2" s="1"/>
  <c r="AZ227" i="2"/>
  <c r="BF227" i="2" s="1"/>
  <c r="BL227" i="2"/>
  <c r="BX227" i="2" s="1"/>
  <c r="CD227" i="2" s="1"/>
  <c r="BO227" i="2"/>
  <c r="CA227" i="2" s="1"/>
  <c r="CG227" i="2" s="1"/>
  <c r="BC227" i="2"/>
  <c r="BI227" i="2" s="1"/>
  <c r="AA227" i="2"/>
  <c r="AG227" i="2" s="1"/>
  <c r="M227" i="2"/>
  <c r="BA227" i="2"/>
  <c r="BG227" i="2" s="1"/>
  <c r="BM227" i="2"/>
  <c r="F229" i="2"/>
  <c r="AX227" i="1"/>
  <c r="BQ227" i="1"/>
  <c r="BR228" i="1"/>
  <c r="BS228" i="1"/>
  <c r="BT228" i="1"/>
  <c r="BU228" i="1"/>
  <c r="S229" i="1"/>
  <c r="AF226" i="1"/>
  <c r="AL226" i="1" s="1"/>
  <c r="BD226" i="1"/>
  <c r="BJ226" i="1" s="1"/>
  <c r="BP226" i="1"/>
  <c r="CB226" i="1" s="1"/>
  <c r="CH226" i="1" s="1"/>
  <c r="M227" i="1"/>
  <c r="AA227" i="1"/>
  <c r="AG227" i="1" s="1"/>
  <c r="AR227" i="1"/>
  <c r="AY227" i="1"/>
  <c r="BE227" i="1" s="1"/>
  <c r="BK227" i="1"/>
  <c r="BW227" i="1" s="1"/>
  <c r="CC227" i="1" s="1"/>
  <c r="AZ227" i="1"/>
  <c r="BF227" i="1" s="1"/>
  <c r="BL227" i="1"/>
  <c r="BX227" i="1" s="1"/>
  <c r="CD227" i="1" s="1"/>
  <c r="BA227" i="1"/>
  <c r="BG227" i="1" s="1"/>
  <c r="BM227" i="1"/>
  <c r="BY227" i="1" s="1"/>
  <c r="CE227" i="1" s="1"/>
  <c r="BB227" i="1"/>
  <c r="BH227" i="1" s="1"/>
  <c r="BN227" i="1"/>
  <c r="BC227" i="1"/>
  <c r="BI227" i="1" s="1"/>
  <c r="BO227" i="1"/>
  <c r="AB228" i="1"/>
  <c r="AH228" i="1" s="1"/>
  <c r="AC228" i="1"/>
  <c r="AI228" i="1" s="1"/>
  <c r="AD228" i="1"/>
  <c r="AJ228" i="1" s="1"/>
  <c r="AE228" i="1"/>
  <c r="AK228" i="1" s="1"/>
  <c r="F229" i="1"/>
  <c r="BS227" i="2"/>
  <c r="AL226" i="5"/>
  <c r="AT226" i="5" s="1"/>
  <c r="AW226" i="5"/>
  <c r="AZ226" i="5"/>
  <c r="AF227" i="5"/>
  <c r="AN227" i="5" s="1"/>
  <c r="AG227" i="5"/>
  <c r="AO227" i="5" s="1"/>
  <c r="AJ227" i="5"/>
  <c r="AR227" i="5" s="1"/>
  <c r="AC227" i="4"/>
  <c r="AY227" i="4"/>
  <c r="BV427" i="2"/>
  <c r="BT227" i="1"/>
  <c r="BU227" i="1"/>
  <c r="CB225" i="1"/>
  <c r="CH225" i="1" s="1"/>
  <c r="BW226" i="1"/>
  <c r="CC226" i="1" s="1"/>
  <c r="BY226" i="1"/>
  <c r="CE226" i="1" s="1"/>
  <c r="BZ226" i="1"/>
  <c r="CF226" i="1" s="1"/>
  <c r="AB227" i="1"/>
  <c r="AH227" i="1" s="1"/>
  <c r="AC227" i="1"/>
  <c r="AI227" i="1" s="1"/>
  <c r="AD227" i="1"/>
  <c r="AJ227" i="1" s="1"/>
  <c r="AE227" i="1"/>
  <c r="AK227" i="1" s="1"/>
  <c r="AC227" i="5"/>
  <c r="Z227" i="2"/>
  <c r="BU226" i="9"/>
  <c r="AG227" i="6"/>
  <c r="AO227" i="6" s="1"/>
  <c r="Z227" i="1"/>
  <c r="AK227" i="9"/>
  <c r="BW226" i="9"/>
  <c r="BU226" i="8"/>
  <c r="BU226" i="7"/>
  <c r="BT227" i="2"/>
  <c r="BY226" i="8"/>
  <c r="AY227" i="6"/>
  <c r="AJ227" i="6"/>
  <c r="AR227" i="6" s="1"/>
  <c r="AY227" i="5"/>
  <c r="AW226" i="8"/>
  <c r="BI226" i="8" s="1"/>
  <c r="BW226" i="8"/>
  <c r="AK227" i="7"/>
  <c r="Z227" i="3"/>
  <c r="BP227" i="7"/>
  <c r="AW226" i="7"/>
  <c r="BI226" i="7" s="1"/>
  <c r="BX226" i="7"/>
  <c r="AC227" i="6"/>
  <c r="BT227" i="3"/>
  <c r="BQ228" i="9" l="1"/>
  <c r="AL228" i="9"/>
  <c r="Y230" i="9"/>
  <c r="BS229" i="9"/>
  <c r="BR229" i="9"/>
  <c r="BT229" i="9"/>
  <c r="AW227" i="9"/>
  <c r="BI227" i="9" s="1"/>
  <c r="R228" i="9"/>
  <c r="AN228" i="9"/>
  <c r="AZ228" i="9" s="1"/>
  <c r="BM228" i="9"/>
  <c r="BW228" i="9" s="1"/>
  <c r="AT228" i="9"/>
  <c r="BF228" i="9" s="1"/>
  <c r="AM229" i="9"/>
  <c r="AY229" i="9" s="1"/>
  <c r="AP229" i="9"/>
  <c r="BB229" i="9" s="1"/>
  <c r="AO229" i="9"/>
  <c r="BA229" i="9" s="1"/>
  <c r="AQ229" i="9"/>
  <c r="BC229" i="9" s="1"/>
  <c r="F230" i="9"/>
  <c r="S228" i="9"/>
  <c r="AX228" i="9" s="1"/>
  <c r="BJ228" i="9" s="1"/>
  <c r="BL228" i="9"/>
  <c r="BV228" i="9" s="1"/>
  <c r="AS228" i="9"/>
  <c r="BE228" i="9" s="1"/>
  <c r="AU228" i="9"/>
  <c r="BG228" i="9" s="1"/>
  <c r="BN228" i="9"/>
  <c r="BX228" i="9" s="1"/>
  <c r="AM228" i="9"/>
  <c r="AY228" i="9" s="1"/>
  <c r="AR228" i="9"/>
  <c r="BD228" i="9" s="1"/>
  <c r="BK228" i="9"/>
  <c r="AV228" i="9"/>
  <c r="BH228" i="9" s="1"/>
  <c r="BO228" i="9"/>
  <c r="BY228" i="9" s="1"/>
  <c r="BQ228" i="8"/>
  <c r="AL228" i="8"/>
  <c r="Y230" i="8"/>
  <c r="BP229" i="8"/>
  <c r="BT229" i="8"/>
  <c r="AM228" i="8"/>
  <c r="AY228" i="8" s="1"/>
  <c r="BK228" i="8"/>
  <c r="BU228" i="8" s="1"/>
  <c r="AR228" i="8"/>
  <c r="BD228" i="8" s="1"/>
  <c r="AN228" i="8"/>
  <c r="AZ228" i="8" s="1"/>
  <c r="R228" i="8"/>
  <c r="AS228" i="8"/>
  <c r="BE228" i="8" s="1"/>
  <c r="BL228" i="8"/>
  <c r="BV228" i="8" s="1"/>
  <c r="S228" i="8"/>
  <c r="AX228" i="8" s="1"/>
  <c r="BJ228" i="8" s="1"/>
  <c r="AV228" i="8"/>
  <c r="BH228" i="8" s="1"/>
  <c r="BO228" i="8"/>
  <c r="BY228" i="8" s="1"/>
  <c r="AP229" i="8"/>
  <c r="BB229" i="8" s="1"/>
  <c r="F230" i="8"/>
  <c r="AM229" i="8"/>
  <c r="AY229" i="8" s="1"/>
  <c r="AQ229" i="8"/>
  <c r="BC229" i="8" s="1"/>
  <c r="AO229" i="8"/>
  <c r="BA229" i="8" s="1"/>
  <c r="AU228" i="8"/>
  <c r="BG228" i="8" s="1"/>
  <c r="BN228" i="8"/>
  <c r="AT228" i="8"/>
  <c r="BF228" i="8" s="1"/>
  <c r="BM228" i="8"/>
  <c r="BW228" i="8" s="1"/>
  <c r="AW227" i="8"/>
  <c r="BI227" i="8" s="1"/>
  <c r="BR229" i="7"/>
  <c r="BT229" i="7"/>
  <c r="Y230" i="7"/>
  <c r="BS229" i="7"/>
  <c r="AL228" i="7"/>
  <c r="BQ228" i="7"/>
  <c r="AS228" i="7"/>
  <c r="BE228" i="7" s="1"/>
  <c r="BL228" i="7"/>
  <c r="BV228" i="7" s="1"/>
  <c r="S228" i="7"/>
  <c r="AX228" i="7" s="1"/>
  <c r="BJ228" i="7" s="1"/>
  <c r="AV228" i="7"/>
  <c r="BH228" i="7" s="1"/>
  <c r="BO228" i="7"/>
  <c r="BY228" i="7" s="1"/>
  <c r="AP229" i="7"/>
  <c r="BB229" i="7" s="1"/>
  <c r="AM229" i="7"/>
  <c r="AY229" i="7" s="1"/>
  <c r="AO229" i="7"/>
  <c r="BA229" i="7" s="1"/>
  <c r="F230" i="7"/>
  <c r="AQ229" i="7"/>
  <c r="BC229" i="7" s="1"/>
  <c r="R228" i="7"/>
  <c r="AN228" i="7"/>
  <c r="AZ228" i="7" s="1"/>
  <c r="BK228" i="7"/>
  <c r="BU228" i="7" s="1"/>
  <c r="AR228" i="7"/>
  <c r="BD228" i="7" s="1"/>
  <c r="BN228" i="7"/>
  <c r="BX228" i="7" s="1"/>
  <c r="AU228" i="7"/>
  <c r="BG228" i="7" s="1"/>
  <c r="AM228" i="7"/>
  <c r="AY228" i="7" s="1"/>
  <c r="BM228" i="7"/>
  <c r="AT228" i="7"/>
  <c r="BF228" i="7" s="1"/>
  <c r="AW227" i="7"/>
  <c r="BI227" i="7" s="1"/>
  <c r="U230" i="6"/>
  <c r="AV228" i="6"/>
  <c r="AD228" i="6"/>
  <c r="O228" i="6"/>
  <c r="AL228" i="6" s="1"/>
  <c r="AT228" i="6" s="1"/>
  <c r="AU228" i="6"/>
  <c r="AW228" i="6" s="1"/>
  <c r="AH228" i="6"/>
  <c r="AP228" i="6" s="1"/>
  <c r="AE228" i="6"/>
  <c r="AM228" i="6" s="1"/>
  <c r="N228" i="6"/>
  <c r="AI228" i="6"/>
  <c r="AQ228" i="6" s="1"/>
  <c r="AX228" i="6"/>
  <c r="AF229" i="6"/>
  <c r="AN229" i="6" s="1"/>
  <c r="AJ229" i="6"/>
  <c r="AR229" i="6" s="1"/>
  <c r="F230" i="6"/>
  <c r="AG229" i="6"/>
  <c r="AO229" i="6" s="1"/>
  <c r="AD228" i="5"/>
  <c r="AV228" i="5"/>
  <c r="U230" i="5"/>
  <c r="AK227" i="5"/>
  <c r="AS227" i="5" s="1"/>
  <c r="N228" i="5"/>
  <c r="AE228" i="5"/>
  <c r="AM228" i="5" s="1"/>
  <c r="O228" i="5"/>
  <c r="AL228" i="5" s="1"/>
  <c r="AT228" i="5" s="1"/>
  <c r="AH228" i="5"/>
  <c r="AP228" i="5" s="1"/>
  <c r="AU228" i="5"/>
  <c r="AW228" i="5" s="1"/>
  <c r="AI228" i="5"/>
  <c r="AQ228" i="5" s="1"/>
  <c r="AX228" i="5"/>
  <c r="AF229" i="5"/>
  <c r="AN229" i="5" s="1"/>
  <c r="AG229" i="5"/>
  <c r="AO229" i="5" s="1"/>
  <c r="AJ229" i="5"/>
  <c r="AR229" i="5" s="1"/>
  <c r="F230" i="5"/>
  <c r="AD228" i="4"/>
  <c r="AV228" i="4"/>
  <c r="U230" i="4"/>
  <c r="AK227" i="4"/>
  <c r="AS227" i="4" s="1"/>
  <c r="N228" i="4"/>
  <c r="AE228" i="4"/>
  <c r="AM228" i="4" s="1"/>
  <c r="O228" i="4"/>
  <c r="AL228" i="4" s="1"/>
  <c r="AT228" i="4" s="1"/>
  <c r="AH228" i="4"/>
  <c r="AP228" i="4" s="1"/>
  <c r="AU228" i="4"/>
  <c r="AW228" i="4" s="1"/>
  <c r="AI228" i="4"/>
  <c r="AQ228" i="4" s="1"/>
  <c r="AX228" i="4"/>
  <c r="AF229" i="4"/>
  <c r="AN229" i="4" s="1"/>
  <c r="F230" i="4"/>
  <c r="S230" i="3"/>
  <c r="AX228" i="3"/>
  <c r="BQ228" i="3"/>
  <c r="CJ227" i="3"/>
  <c r="AF227" i="3"/>
  <c r="AL227" i="3" s="1"/>
  <c r="CI227" i="3"/>
  <c r="BP227" i="3"/>
  <c r="BD227" i="3"/>
  <c r="BJ227" i="3" s="1"/>
  <c r="BN228" i="3"/>
  <c r="BZ228" i="3" s="1"/>
  <c r="CF228" i="3" s="1"/>
  <c r="BB228" i="3"/>
  <c r="BH228" i="3" s="1"/>
  <c r="AA228" i="3"/>
  <c r="AG228" i="3" s="1"/>
  <c r="M228" i="3"/>
  <c r="AY228" i="3"/>
  <c r="BE228" i="3" s="1"/>
  <c r="AR228" i="3"/>
  <c r="BK228" i="3"/>
  <c r="BW228" i="3" s="1"/>
  <c r="CC228" i="3" s="1"/>
  <c r="BA228" i="3"/>
  <c r="BG228" i="3" s="1"/>
  <c r="BM228" i="3"/>
  <c r="BY228" i="3" s="1"/>
  <c r="CE228" i="3" s="1"/>
  <c r="AB229" i="3"/>
  <c r="AH229" i="3" s="1"/>
  <c r="F230" i="3"/>
  <c r="AD229" i="3"/>
  <c r="AJ229" i="3" s="1"/>
  <c r="AE229" i="3"/>
  <c r="AK229" i="3" s="1"/>
  <c r="AC229" i="3"/>
  <c r="AI229" i="3" s="1"/>
  <c r="AZ228" i="3"/>
  <c r="BF228" i="3" s="1"/>
  <c r="BL228" i="3"/>
  <c r="BX228" i="3" s="1"/>
  <c r="CD228" i="3" s="1"/>
  <c r="BO228" i="3"/>
  <c r="CA228" i="3" s="1"/>
  <c r="CG228" i="3" s="1"/>
  <c r="BC228" i="3"/>
  <c r="BI228" i="3" s="1"/>
  <c r="BR229" i="2"/>
  <c r="S230" i="2"/>
  <c r="BS229" i="2"/>
  <c r="Z229" i="2"/>
  <c r="BT229" i="2"/>
  <c r="AX228" i="2"/>
  <c r="BV228" i="2" s="1"/>
  <c r="BQ228" i="2"/>
  <c r="BD227" i="2"/>
  <c r="BJ227" i="2" s="1"/>
  <c r="BP227" i="2"/>
  <c r="CI227" i="2"/>
  <c r="AF227" i="2"/>
  <c r="AL227" i="2" s="1"/>
  <c r="BL228" i="2"/>
  <c r="BX228" i="2" s="1"/>
  <c r="CD228" i="2" s="1"/>
  <c r="AZ228" i="2"/>
  <c r="BF228" i="2" s="1"/>
  <c r="BO228" i="2"/>
  <c r="CA228" i="2" s="1"/>
  <c r="CG228" i="2" s="1"/>
  <c r="BC228" i="2"/>
  <c r="BI228" i="2" s="1"/>
  <c r="M228" i="2"/>
  <c r="AA228" i="2"/>
  <c r="AG228" i="2" s="1"/>
  <c r="AR228" i="2"/>
  <c r="BK228" i="2"/>
  <c r="BW228" i="2" s="1"/>
  <c r="CC228" i="2" s="1"/>
  <c r="AY228" i="2"/>
  <c r="BE228" i="2" s="1"/>
  <c r="BB228" i="2"/>
  <c r="BH228" i="2" s="1"/>
  <c r="BN228" i="2"/>
  <c r="BA228" i="2"/>
  <c r="BG228" i="2" s="1"/>
  <c r="BM228" i="2"/>
  <c r="AC229" i="2"/>
  <c r="AI229" i="2" s="1"/>
  <c r="F230" i="2"/>
  <c r="AE229" i="2"/>
  <c r="AK229" i="2" s="1"/>
  <c r="AB229" i="2"/>
  <c r="AH229" i="2" s="1"/>
  <c r="AD229" i="2"/>
  <c r="AJ229" i="2" s="1"/>
  <c r="AX228" i="1"/>
  <c r="BQ228" i="1"/>
  <c r="BR229" i="1"/>
  <c r="BS229" i="1"/>
  <c r="BT229" i="1"/>
  <c r="BU229" i="1"/>
  <c r="S230" i="1"/>
  <c r="BD227" i="1"/>
  <c r="BJ227" i="1" s="1"/>
  <c r="BP227" i="1"/>
  <c r="M228" i="1"/>
  <c r="AA228" i="1"/>
  <c r="AG228" i="1" s="1"/>
  <c r="AR228" i="1"/>
  <c r="AY228" i="1"/>
  <c r="BE228" i="1" s="1"/>
  <c r="BK228" i="1"/>
  <c r="BW228" i="1" s="1"/>
  <c r="CC228" i="1" s="1"/>
  <c r="AZ228" i="1"/>
  <c r="BF228" i="1" s="1"/>
  <c r="BL228" i="1"/>
  <c r="BX228" i="1" s="1"/>
  <c r="CD228" i="1" s="1"/>
  <c r="BA228" i="1"/>
  <c r="BG228" i="1" s="1"/>
  <c r="BM228" i="1"/>
  <c r="BY228" i="1" s="1"/>
  <c r="CE228" i="1" s="1"/>
  <c r="BB228" i="1"/>
  <c r="BH228" i="1" s="1"/>
  <c r="BN228" i="1"/>
  <c r="BZ228" i="1" s="1"/>
  <c r="CF228" i="1" s="1"/>
  <c r="BC228" i="1"/>
  <c r="BI228" i="1" s="1"/>
  <c r="BO228" i="1"/>
  <c r="CA228" i="1" s="1"/>
  <c r="CG228" i="1" s="1"/>
  <c r="AB229" i="1"/>
  <c r="AH229" i="1" s="1"/>
  <c r="AC229" i="1"/>
  <c r="AI229" i="1" s="1"/>
  <c r="AD229" i="1"/>
  <c r="AJ229" i="1" s="1"/>
  <c r="AE229" i="1"/>
  <c r="AK229" i="1" s="1"/>
  <c r="F230" i="1"/>
  <c r="AY228" i="4"/>
  <c r="Z228" i="3"/>
  <c r="BZ227" i="3"/>
  <c r="CF227" i="3" s="1"/>
  <c r="BS228" i="2"/>
  <c r="AC228" i="5"/>
  <c r="AY228" i="5"/>
  <c r="AZ227" i="5"/>
  <c r="BV227" i="2"/>
  <c r="BY227" i="2"/>
  <c r="CE227" i="2" s="1"/>
  <c r="AD228" i="2"/>
  <c r="AJ228" i="2" s="1"/>
  <c r="AC228" i="2"/>
  <c r="AI228" i="2" s="1"/>
  <c r="AE228" i="2"/>
  <c r="AK228" i="2" s="1"/>
  <c r="AB228" i="2"/>
  <c r="AH228" i="2" s="1"/>
  <c r="BV227" i="1"/>
  <c r="Z228" i="1"/>
  <c r="AF227" i="1"/>
  <c r="AL227" i="1" s="1"/>
  <c r="BZ227" i="1"/>
  <c r="CF227" i="1" s="1"/>
  <c r="CA227" i="1"/>
  <c r="CG227" i="1" s="1"/>
  <c r="BR228" i="7"/>
  <c r="BU227" i="7"/>
  <c r="BT228" i="2"/>
  <c r="AK228" i="8"/>
  <c r="AC228" i="6"/>
  <c r="AK227" i="6"/>
  <c r="AS227" i="6" s="1"/>
  <c r="BS228" i="8"/>
  <c r="AK228" i="7"/>
  <c r="AY228" i="6"/>
  <c r="AC228" i="4"/>
  <c r="AZ227" i="4"/>
  <c r="AJ228" i="4"/>
  <c r="AR228" i="4" s="1"/>
  <c r="BP228" i="9"/>
  <c r="AZ227" i="6"/>
  <c r="AG228" i="4"/>
  <c r="AO228" i="4" s="1"/>
  <c r="BV227" i="3"/>
  <c r="BZ227" i="2"/>
  <c r="CF227" i="2" s="1"/>
  <c r="BQ229" i="9" l="1"/>
  <c r="AL229" i="9"/>
  <c r="BT230" i="9"/>
  <c r="BS230" i="9"/>
  <c r="BR230" i="9"/>
  <c r="Y231" i="9"/>
  <c r="BN229" i="9"/>
  <c r="BX229" i="9" s="1"/>
  <c r="AU229" i="9"/>
  <c r="BG229" i="9" s="1"/>
  <c r="S229" i="9"/>
  <c r="AX229" i="9" s="1"/>
  <c r="BJ229" i="9" s="1"/>
  <c r="AS229" i="9"/>
  <c r="BE229" i="9" s="1"/>
  <c r="BL229" i="9"/>
  <c r="BV229" i="9" s="1"/>
  <c r="AN229" i="9"/>
  <c r="AZ229" i="9" s="1"/>
  <c r="R229" i="9"/>
  <c r="AR229" i="9"/>
  <c r="BD229" i="9" s="1"/>
  <c r="BK229" i="9"/>
  <c r="AT229" i="9"/>
  <c r="BF229" i="9" s="1"/>
  <c r="BM229" i="9"/>
  <c r="BW229" i="9" s="1"/>
  <c r="AV229" i="9"/>
  <c r="BH229" i="9" s="1"/>
  <c r="BO229" i="9"/>
  <c r="BY229" i="9" s="1"/>
  <c r="AP230" i="9"/>
  <c r="BB230" i="9" s="1"/>
  <c r="AO230" i="9"/>
  <c r="BA230" i="9" s="1"/>
  <c r="F231" i="9"/>
  <c r="AQ230" i="9"/>
  <c r="BC230" i="9" s="1"/>
  <c r="BP230" i="8"/>
  <c r="BR230" i="8"/>
  <c r="Y231" i="8"/>
  <c r="AL229" i="8"/>
  <c r="BQ229" i="8"/>
  <c r="R229" i="8"/>
  <c r="AN229" i="8"/>
  <c r="AZ229" i="8" s="1"/>
  <c r="BK229" i="8"/>
  <c r="BU229" i="8" s="1"/>
  <c r="AR229" i="8"/>
  <c r="BD229" i="8" s="1"/>
  <c r="BM229" i="8"/>
  <c r="AT229" i="8"/>
  <c r="BF229" i="8" s="1"/>
  <c r="AV229" i="8"/>
  <c r="BH229" i="8" s="1"/>
  <c r="BO229" i="8"/>
  <c r="BY229" i="8" s="1"/>
  <c r="AO230" i="8"/>
  <c r="BA230" i="8" s="1"/>
  <c r="F231" i="8"/>
  <c r="AP230" i="8"/>
  <c r="BB230" i="8" s="1"/>
  <c r="S229" i="8"/>
  <c r="AX229" i="8" s="1"/>
  <c r="BJ229" i="8" s="1"/>
  <c r="BL229" i="8"/>
  <c r="BV229" i="8" s="1"/>
  <c r="AS229" i="8"/>
  <c r="BE229" i="8" s="1"/>
  <c r="BN229" i="8"/>
  <c r="AU229" i="8"/>
  <c r="BG229" i="8" s="1"/>
  <c r="BS230" i="7"/>
  <c r="Y231" i="7"/>
  <c r="BR230" i="7"/>
  <c r="BQ229" i="7"/>
  <c r="AL229" i="7"/>
  <c r="S229" i="7"/>
  <c r="AX229" i="7" s="1"/>
  <c r="BJ229" i="7" s="1"/>
  <c r="AS229" i="7"/>
  <c r="BE229" i="7" s="1"/>
  <c r="BL229" i="7"/>
  <c r="BV229" i="7" s="1"/>
  <c r="AV229" i="7"/>
  <c r="BH229" i="7" s="1"/>
  <c r="BO229" i="7"/>
  <c r="BY229" i="7" s="1"/>
  <c r="BK229" i="7"/>
  <c r="AR229" i="7"/>
  <c r="BD229" i="7" s="1"/>
  <c r="AU229" i="7"/>
  <c r="BG229" i="7" s="1"/>
  <c r="BN229" i="7"/>
  <c r="BX229" i="7" s="1"/>
  <c r="F231" i="7"/>
  <c r="AO230" i="7"/>
  <c r="BA230" i="7" s="1"/>
  <c r="AQ230" i="7"/>
  <c r="BC230" i="7" s="1"/>
  <c r="AP230" i="7"/>
  <c r="BB230" i="7" s="1"/>
  <c r="AN229" i="7"/>
  <c r="AZ229" i="7" s="1"/>
  <c r="R229" i="7"/>
  <c r="AT229" i="7"/>
  <c r="BF229" i="7" s="1"/>
  <c r="BM229" i="7"/>
  <c r="BW229" i="7" s="1"/>
  <c r="AD229" i="6"/>
  <c r="AV229" i="6"/>
  <c r="U231" i="6"/>
  <c r="O229" i="6"/>
  <c r="AL229" i="6" s="1"/>
  <c r="AT229" i="6" s="1"/>
  <c r="AH229" i="6"/>
  <c r="AP229" i="6" s="1"/>
  <c r="AU229" i="6"/>
  <c r="AW229" i="6" s="1"/>
  <c r="AG230" i="6"/>
  <c r="AO230" i="6" s="1"/>
  <c r="AF230" i="6"/>
  <c r="AN230" i="6" s="1"/>
  <c r="AJ230" i="6"/>
  <c r="AR230" i="6" s="1"/>
  <c r="F231" i="6"/>
  <c r="N229" i="6"/>
  <c r="AE229" i="6"/>
  <c r="AM229" i="6" s="1"/>
  <c r="AI229" i="6"/>
  <c r="AQ229" i="6" s="1"/>
  <c r="AX229" i="6"/>
  <c r="AD229" i="5"/>
  <c r="AV229" i="5"/>
  <c r="U231" i="5"/>
  <c r="AK228" i="5"/>
  <c r="AS228" i="5" s="1"/>
  <c r="N229" i="5"/>
  <c r="AE229" i="5"/>
  <c r="AM229" i="5" s="1"/>
  <c r="O229" i="5"/>
  <c r="AH229" i="5"/>
  <c r="AP229" i="5" s="1"/>
  <c r="AU229" i="5"/>
  <c r="AI229" i="5"/>
  <c r="AQ229" i="5" s="1"/>
  <c r="AX229" i="5"/>
  <c r="AF230" i="5"/>
  <c r="AN230" i="5" s="1"/>
  <c r="AG230" i="5"/>
  <c r="AO230" i="5" s="1"/>
  <c r="AJ230" i="5"/>
  <c r="AR230" i="5" s="1"/>
  <c r="F231" i="5"/>
  <c r="AD229" i="4"/>
  <c r="AV229" i="4"/>
  <c r="U231" i="4"/>
  <c r="AK228" i="4"/>
  <c r="AS228" i="4" s="1"/>
  <c r="N229" i="4"/>
  <c r="AE229" i="4"/>
  <c r="AM229" i="4" s="1"/>
  <c r="O229" i="4"/>
  <c r="AL229" i="4" s="1"/>
  <c r="AT229" i="4" s="1"/>
  <c r="AH229" i="4"/>
  <c r="AP229" i="4" s="1"/>
  <c r="AU229" i="4"/>
  <c r="AW229" i="4" s="1"/>
  <c r="AI229" i="4"/>
  <c r="AQ229" i="4" s="1"/>
  <c r="AX229" i="4"/>
  <c r="AF230" i="4"/>
  <c r="AN230" i="4" s="1"/>
  <c r="F231" i="4"/>
  <c r="BR230" i="3"/>
  <c r="BU230" i="3"/>
  <c r="S231" i="3"/>
  <c r="AX229" i="3"/>
  <c r="BQ229" i="3"/>
  <c r="CJ228" i="3"/>
  <c r="AF228" i="3"/>
  <c r="AL228" i="3" s="1"/>
  <c r="CI228" i="3"/>
  <c r="BD228" i="3"/>
  <c r="BJ228" i="3" s="1"/>
  <c r="BP228" i="3"/>
  <c r="F231" i="3"/>
  <c r="AB230" i="3"/>
  <c r="AH230" i="3" s="1"/>
  <c r="AD230" i="3"/>
  <c r="AJ230" i="3" s="1"/>
  <c r="AE230" i="3"/>
  <c r="AK230" i="3" s="1"/>
  <c r="M229" i="3"/>
  <c r="AA229" i="3"/>
  <c r="AG229" i="3" s="1"/>
  <c r="BM229" i="3"/>
  <c r="BA229" i="3"/>
  <c r="BG229" i="3" s="1"/>
  <c r="AZ229" i="3"/>
  <c r="BF229" i="3" s="1"/>
  <c r="BL229" i="3"/>
  <c r="BC229" i="3"/>
  <c r="BI229" i="3" s="1"/>
  <c r="BO229" i="3"/>
  <c r="BN229" i="3"/>
  <c r="BB229" i="3"/>
  <c r="BH229" i="3" s="1"/>
  <c r="AR229" i="3"/>
  <c r="AY229" i="3"/>
  <c r="BE229" i="3" s="1"/>
  <c r="BK229" i="3"/>
  <c r="BW229" i="3" s="1"/>
  <c r="CC229" i="3" s="1"/>
  <c r="BT230" i="2"/>
  <c r="BU230" i="2"/>
  <c r="S231" i="2"/>
  <c r="BR230" i="2"/>
  <c r="AX229" i="2"/>
  <c r="BV229" i="2" s="1"/>
  <c r="BQ229" i="2"/>
  <c r="CI228" i="2"/>
  <c r="AF228" i="2"/>
  <c r="AL228" i="2" s="1"/>
  <c r="BD228" i="2"/>
  <c r="BJ228" i="2" s="1"/>
  <c r="BP228" i="2"/>
  <c r="CB228" i="2" s="1"/>
  <c r="CH228" i="2" s="1"/>
  <c r="AY229" i="2"/>
  <c r="BE229" i="2" s="1"/>
  <c r="AR229" i="2"/>
  <c r="BK229" i="2"/>
  <c r="BW229" i="2" s="1"/>
  <c r="CC229" i="2" s="1"/>
  <c r="BC229" i="2"/>
  <c r="BI229" i="2" s="1"/>
  <c r="BO229" i="2"/>
  <c r="F231" i="2"/>
  <c r="AZ229" i="2"/>
  <c r="BF229" i="2" s="1"/>
  <c r="BL229" i="2"/>
  <c r="BX229" i="2" s="1"/>
  <c r="CD229" i="2" s="1"/>
  <c r="BB229" i="2"/>
  <c r="BH229" i="2" s="1"/>
  <c r="BN229" i="2"/>
  <c r="BZ229" i="2" s="1"/>
  <c r="CF229" i="2" s="1"/>
  <c r="M229" i="2"/>
  <c r="AA229" i="2"/>
  <c r="AG229" i="2" s="1"/>
  <c r="BA229" i="2"/>
  <c r="BG229" i="2" s="1"/>
  <c r="BM229" i="2"/>
  <c r="BY229" i="2" s="1"/>
  <c r="CE229" i="2" s="1"/>
  <c r="AX229" i="1"/>
  <c r="BQ229" i="1"/>
  <c r="BR230" i="1"/>
  <c r="BS230" i="1"/>
  <c r="BT230" i="1"/>
  <c r="BU230" i="1"/>
  <c r="S231" i="1"/>
  <c r="AF228" i="1"/>
  <c r="AL228" i="1" s="1"/>
  <c r="BD228" i="1"/>
  <c r="BJ228" i="1" s="1"/>
  <c r="BP228" i="1"/>
  <c r="M229" i="1"/>
  <c r="AA229" i="1"/>
  <c r="AG229" i="1" s="1"/>
  <c r="AR229" i="1"/>
  <c r="AY229" i="1"/>
  <c r="BE229" i="1" s="1"/>
  <c r="BK229" i="1"/>
  <c r="BW229" i="1" s="1"/>
  <c r="CC229" i="1" s="1"/>
  <c r="AZ229" i="1"/>
  <c r="BF229" i="1" s="1"/>
  <c r="BL229" i="1"/>
  <c r="BX229" i="1" s="1"/>
  <c r="CD229" i="1" s="1"/>
  <c r="BA229" i="1"/>
  <c r="BG229" i="1" s="1"/>
  <c r="BM229" i="1"/>
  <c r="BY229" i="1" s="1"/>
  <c r="CE229" i="1" s="1"/>
  <c r="BB229" i="1"/>
  <c r="BH229" i="1" s="1"/>
  <c r="BN229" i="1"/>
  <c r="BZ229" i="1" s="1"/>
  <c r="CF229" i="1" s="1"/>
  <c r="BC229" i="1"/>
  <c r="BI229" i="1" s="1"/>
  <c r="BO229" i="1"/>
  <c r="CA229" i="1" s="1"/>
  <c r="CG229" i="1" s="1"/>
  <c r="AB230" i="1"/>
  <c r="AH230" i="1" s="1"/>
  <c r="AC230" i="1"/>
  <c r="AI230" i="1" s="1"/>
  <c r="AD230" i="1"/>
  <c r="AJ230" i="1" s="1"/>
  <c r="AE230" i="1"/>
  <c r="AK230" i="1" s="1"/>
  <c r="F231" i="1"/>
  <c r="BU228" i="9"/>
  <c r="AY229" i="4"/>
  <c r="BU229" i="3"/>
  <c r="BV228" i="3"/>
  <c r="CB227" i="3"/>
  <c r="CH227" i="3" s="1"/>
  <c r="BW228" i="7"/>
  <c r="AC229" i="6"/>
  <c r="AY229" i="6"/>
  <c r="AK228" i="6"/>
  <c r="AS228" i="6" s="1"/>
  <c r="AZ228" i="6"/>
  <c r="AZ228" i="5"/>
  <c r="AZ228" i="4"/>
  <c r="AG229" i="4"/>
  <c r="AO229" i="4" s="1"/>
  <c r="BR229" i="3"/>
  <c r="AK229" i="7"/>
  <c r="AJ229" i="4"/>
  <c r="AR229" i="4" s="1"/>
  <c r="BV228" i="1"/>
  <c r="Z229" i="1"/>
  <c r="BS229" i="8"/>
  <c r="BR229" i="8"/>
  <c r="BX228" i="8"/>
  <c r="AY229" i="5"/>
  <c r="Z229" i="3"/>
  <c r="CB227" i="1"/>
  <c r="CH227" i="1" s="1"/>
  <c r="AK229" i="9"/>
  <c r="AW228" i="8"/>
  <c r="BI228" i="8" s="1"/>
  <c r="BP229" i="7"/>
  <c r="AC229" i="4"/>
  <c r="BS229" i="3"/>
  <c r="BT229" i="3"/>
  <c r="CB227" i="2"/>
  <c r="CH227" i="2" s="1"/>
  <c r="BZ228" i="2"/>
  <c r="CF228" i="2" s="1"/>
  <c r="BY228" i="2"/>
  <c r="CE228" i="2" s="1"/>
  <c r="BP229" i="9"/>
  <c r="AK229" i="8"/>
  <c r="AW228" i="7"/>
  <c r="BI228" i="7" s="1"/>
  <c r="AC229" i="5"/>
  <c r="BU229" i="2"/>
  <c r="AW228" i="9"/>
  <c r="BI228" i="9" s="1"/>
  <c r="AL230" i="9" l="1"/>
  <c r="BQ230" i="9"/>
  <c r="AK231" i="9"/>
  <c r="Y232" i="9"/>
  <c r="BR231" i="9"/>
  <c r="BT231" i="9"/>
  <c r="BS231" i="9"/>
  <c r="AW229" i="9"/>
  <c r="BI229" i="9" s="1"/>
  <c r="BK230" i="9"/>
  <c r="AR230" i="9"/>
  <c r="BD230" i="9" s="1"/>
  <c r="AU230" i="9"/>
  <c r="BG230" i="9" s="1"/>
  <c r="BN230" i="9"/>
  <c r="BX230" i="9" s="1"/>
  <c r="AA430" i="9"/>
  <c r="AM230" i="9"/>
  <c r="AY230" i="9" s="1"/>
  <c r="AS230" i="9"/>
  <c r="BE230" i="9" s="1"/>
  <c r="S230" i="9"/>
  <c r="AX230" i="9" s="1"/>
  <c r="BJ230" i="9" s="1"/>
  <c r="BL230" i="9"/>
  <c r="BV230" i="9" s="1"/>
  <c r="AO231" i="9"/>
  <c r="BA231" i="9" s="1"/>
  <c r="AQ231" i="9"/>
  <c r="BC231" i="9" s="1"/>
  <c r="AP231" i="9"/>
  <c r="BB231" i="9" s="1"/>
  <c r="F232" i="9"/>
  <c r="R230" i="9"/>
  <c r="AF430" i="9" s="1"/>
  <c r="AN230" i="9"/>
  <c r="AZ230" i="9" s="1"/>
  <c r="AT230" i="9"/>
  <c r="BF230" i="9" s="1"/>
  <c r="BM230" i="9"/>
  <c r="BW230" i="9" s="1"/>
  <c r="AV230" i="9"/>
  <c r="BH230" i="9" s="1"/>
  <c r="BO230" i="9"/>
  <c r="BY230" i="9" s="1"/>
  <c r="BQ230" i="8"/>
  <c r="AL230" i="8"/>
  <c r="Y232" i="8"/>
  <c r="BS231" i="8"/>
  <c r="BR231" i="8"/>
  <c r="AW229" i="8"/>
  <c r="BI229" i="8" s="1"/>
  <c r="S230" i="8"/>
  <c r="AX230" i="8" s="1"/>
  <c r="BJ230" i="8" s="1"/>
  <c r="BL230" i="8"/>
  <c r="BV230" i="8" s="1"/>
  <c r="AS230" i="8"/>
  <c r="BE230" i="8" s="1"/>
  <c r="AN230" i="8"/>
  <c r="AZ230" i="8" s="1"/>
  <c r="R230" i="8"/>
  <c r="AV230" i="8"/>
  <c r="BH230" i="8" s="1"/>
  <c r="BO230" i="8"/>
  <c r="AA430" i="8"/>
  <c r="AM230" i="8"/>
  <c r="AY230" i="8" s="1"/>
  <c r="AQ231" i="8"/>
  <c r="BC231" i="8" s="1"/>
  <c r="AP231" i="8"/>
  <c r="BB231" i="8" s="1"/>
  <c r="F232" i="8"/>
  <c r="AO231" i="8"/>
  <c r="BA231" i="8" s="1"/>
  <c r="BK230" i="8"/>
  <c r="BU230" i="8" s="1"/>
  <c r="AR230" i="8"/>
  <c r="BD230" i="8" s="1"/>
  <c r="AT230" i="8"/>
  <c r="BF230" i="8" s="1"/>
  <c r="BM230" i="8"/>
  <c r="BW230" i="8" s="1"/>
  <c r="AU230" i="8"/>
  <c r="BG230" i="8" s="1"/>
  <c r="BN230" i="8"/>
  <c r="BQ230" i="7"/>
  <c r="AL230" i="7"/>
  <c r="Y232" i="7"/>
  <c r="BP231" i="7"/>
  <c r="BT231" i="7"/>
  <c r="BS231" i="7"/>
  <c r="BM230" i="7"/>
  <c r="BW230" i="7" s="1"/>
  <c r="AT230" i="7"/>
  <c r="BF230" i="7" s="1"/>
  <c r="AN230" i="7"/>
  <c r="AZ230" i="7" s="1"/>
  <c r="R230" i="7"/>
  <c r="BK230" i="7"/>
  <c r="AR230" i="7"/>
  <c r="BD230" i="7" s="1"/>
  <c r="BO230" i="7"/>
  <c r="AV230" i="7"/>
  <c r="BH230" i="7" s="1"/>
  <c r="AQ231" i="7"/>
  <c r="BC231" i="7" s="1"/>
  <c r="F232" i="7"/>
  <c r="AO231" i="7"/>
  <c r="BA231" i="7" s="1"/>
  <c r="AP231" i="7"/>
  <c r="BB231" i="7" s="1"/>
  <c r="AA430" i="7"/>
  <c r="AM230" i="7"/>
  <c r="AY230" i="7" s="1"/>
  <c r="BL230" i="7"/>
  <c r="BV230" i="7" s="1"/>
  <c r="S230" i="7"/>
  <c r="AX230" i="7" s="1"/>
  <c r="BJ230" i="7" s="1"/>
  <c r="AS230" i="7"/>
  <c r="BE230" i="7" s="1"/>
  <c r="BN230" i="7"/>
  <c r="BX230" i="7" s="1"/>
  <c r="AU230" i="7"/>
  <c r="BG230" i="7" s="1"/>
  <c r="AD230" i="6"/>
  <c r="AV230" i="6"/>
  <c r="AY231" i="6"/>
  <c r="U232" i="6"/>
  <c r="AX230" i="6"/>
  <c r="AI230" i="6"/>
  <c r="AQ230" i="6" s="1"/>
  <c r="N230" i="6"/>
  <c r="AE230" i="6"/>
  <c r="AM230" i="6" s="1"/>
  <c r="O230" i="6"/>
  <c r="AH230" i="6"/>
  <c r="AP230" i="6" s="1"/>
  <c r="AU230" i="6"/>
  <c r="AG231" i="6"/>
  <c r="AO231" i="6" s="1"/>
  <c r="AJ231" i="6"/>
  <c r="AR231" i="6" s="1"/>
  <c r="F232" i="6"/>
  <c r="X430" i="6"/>
  <c r="W430" i="6"/>
  <c r="AA430" i="6"/>
  <c r="Y430" i="6"/>
  <c r="Z430" i="6"/>
  <c r="AB430" i="6"/>
  <c r="AK229" i="6"/>
  <c r="AS229" i="6" s="1"/>
  <c r="AD230" i="5"/>
  <c r="AV230" i="5"/>
  <c r="U232" i="5"/>
  <c r="N230" i="5"/>
  <c r="AE230" i="5"/>
  <c r="AM230" i="5" s="1"/>
  <c r="O230" i="5"/>
  <c r="AH230" i="5"/>
  <c r="AP230" i="5" s="1"/>
  <c r="AU230" i="5"/>
  <c r="AW230" i="5" s="1"/>
  <c r="AI230" i="5"/>
  <c r="AQ230" i="5" s="1"/>
  <c r="AX230" i="5"/>
  <c r="AF231" i="5"/>
  <c r="AN231" i="5" s="1"/>
  <c r="AG231" i="5"/>
  <c r="AO231" i="5" s="1"/>
  <c r="AJ231" i="5"/>
  <c r="AR231" i="5" s="1"/>
  <c r="F232" i="5"/>
  <c r="AD230" i="4"/>
  <c r="AV230" i="4"/>
  <c r="U232" i="4"/>
  <c r="N230" i="4"/>
  <c r="AE230" i="4"/>
  <c r="AM230" i="4" s="1"/>
  <c r="O230" i="4"/>
  <c r="AL230" i="4" s="1"/>
  <c r="AT230" i="4" s="1"/>
  <c r="AH230" i="4"/>
  <c r="AP230" i="4" s="1"/>
  <c r="AU230" i="4"/>
  <c r="AW230" i="4" s="1"/>
  <c r="AI230" i="4"/>
  <c r="AQ230" i="4" s="1"/>
  <c r="AX230" i="4"/>
  <c r="AF231" i="4"/>
  <c r="AN231" i="4" s="1"/>
  <c r="F232" i="4"/>
  <c r="BQ230" i="3"/>
  <c r="AX230" i="3"/>
  <c r="S232" i="3"/>
  <c r="BU231" i="3"/>
  <c r="BR231" i="3"/>
  <c r="BT231" i="3"/>
  <c r="AE231" i="3"/>
  <c r="AK231" i="3" s="1"/>
  <c r="AC231" i="3"/>
  <c r="AI231" i="3" s="1"/>
  <c r="AB231" i="3"/>
  <c r="AH231" i="3" s="1"/>
  <c r="AD231" i="3"/>
  <c r="AJ231" i="3" s="1"/>
  <c r="F232" i="3"/>
  <c r="BC230" i="3"/>
  <c r="BI230" i="3" s="1"/>
  <c r="BO230" i="3"/>
  <c r="CA230" i="3" s="1"/>
  <c r="CG230" i="3" s="1"/>
  <c r="BB230" i="3"/>
  <c r="BH230" i="3" s="1"/>
  <c r="BN230" i="3"/>
  <c r="M230" i="3"/>
  <c r="AA230" i="3"/>
  <c r="AG230" i="3" s="1"/>
  <c r="AZ230" i="3"/>
  <c r="BF230" i="3" s="1"/>
  <c r="BL230" i="3"/>
  <c r="BX230" i="3" s="1"/>
  <c r="CD230" i="3" s="1"/>
  <c r="BA230" i="3"/>
  <c r="BG230" i="3" s="1"/>
  <c r="BM230" i="3"/>
  <c r="AY230" i="3"/>
  <c r="BE230" i="3" s="1"/>
  <c r="BK230" i="3"/>
  <c r="BW230" i="3" s="1"/>
  <c r="CC230" i="3" s="1"/>
  <c r="AR230" i="3"/>
  <c r="CJ229" i="3"/>
  <c r="CI229" i="3"/>
  <c r="AF229" i="3"/>
  <c r="AL229" i="3" s="1"/>
  <c r="BD229" i="3"/>
  <c r="BJ229" i="3" s="1"/>
  <c r="BP229" i="3"/>
  <c r="AX230" i="2"/>
  <c r="BQ230" i="2"/>
  <c r="S232" i="2"/>
  <c r="BR231" i="2"/>
  <c r="BU231" i="2"/>
  <c r="BD229" i="2"/>
  <c r="BJ229" i="2" s="1"/>
  <c r="BP229" i="2"/>
  <c r="CB229" i="2" s="1"/>
  <c r="CH229" i="2" s="1"/>
  <c r="BL230" i="2"/>
  <c r="BX230" i="2" s="1"/>
  <c r="CD230" i="2" s="1"/>
  <c r="AZ230" i="2"/>
  <c r="BF230" i="2" s="1"/>
  <c r="BN230" i="2"/>
  <c r="BZ230" i="2" s="1"/>
  <c r="CF230" i="2" s="1"/>
  <c r="BB230" i="2"/>
  <c r="BH230" i="2" s="1"/>
  <c r="AY230" i="2"/>
  <c r="BE230" i="2" s="1"/>
  <c r="BK230" i="2"/>
  <c r="AR230" i="2"/>
  <c r="BC230" i="2"/>
  <c r="BI230" i="2" s="1"/>
  <c r="BO230" i="2"/>
  <c r="CA230" i="2" s="1"/>
  <c r="CG230" i="2" s="1"/>
  <c r="AA230" i="2"/>
  <c r="AG230" i="2" s="1"/>
  <c r="M230" i="2"/>
  <c r="BA230" i="2"/>
  <c r="BG230" i="2" s="1"/>
  <c r="BM230" i="2"/>
  <c r="F232" i="2"/>
  <c r="CI229" i="2"/>
  <c r="AF229" i="2"/>
  <c r="AL229" i="2" s="1"/>
  <c r="AX230" i="1"/>
  <c r="BQ230" i="1"/>
  <c r="BR231" i="1"/>
  <c r="BS231" i="1"/>
  <c r="BT231" i="1"/>
  <c r="BU231" i="1"/>
  <c r="S232" i="1"/>
  <c r="BD229" i="1"/>
  <c r="BJ229" i="1" s="1"/>
  <c r="BP229" i="1"/>
  <c r="M230" i="1"/>
  <c r="AA230" i="1"/>
  <c r="AG230" i="1" s="1"/>
  <c r="AR230" i="1"/>
  <c r="AY230" i="1"/>
  <c r="BE230" i="1" s="1"/>
  <c r="BK230" i="1"/>
  <c r="BW230" i="1" s="1"/>
  <c r="CC230" i="1" s="1"/>
  <c r="AZ230" i="1"/>
  <c r="BF230" i="1" s="1"/>
  <c r="BL230" i="1"/>
  <c r="BX230" i="1" s="1"/>
  <c r="CD230" i="1" s="1"/>
  <c r="BA230" i="1"/>
  <c r="BG230" i="1" s="1"/>
  <c r="BM230" i="1"/>
  <c r="BY230" i="1" s="1"/>
  <c r="CE230" i="1" s="1"/>
  <c r="BB230" i="1"/>
  <c r="BH230" i="1" s="1"/>
  <c r="BN230" i="1"/>
  <c r="BZ230" i="1" s="1"/>
  <c r="CF230" i="1" s="1"/>
  <c r="BC230" i="1"/>
  <c r="BI230" i="1" s="1"/>
  <c r="BO230" i="1"/>
  <c r="CA230" i="1" s="1"/>
  <c r="CG230" i="1" s="1"/>
  <c r="AB231" i="1"/>
  <c r="AH231" i="1" s="1"/>
  <c r="AC231" i="1"/>
  <c r="AI231" i="1" s="1"/>
  <c r="AD231" i="1"/>
  <c r="AJ231" i="1" s="1"/>
  <c r="AE231" i="1"/>
  <c r="AK231" i="1" s="1"/>
  <c r="F232" i="1"/>
  <c r="BT230" i="3"/>
  <c r="AC230" i="5"/>
  <c r="AY230" i="5"/>
  <c r="AK229" i="5"/>
  <c r="AS229" i="5" s="1"/>
  <c r="AL229" i="5"/>
  <c r="AT229" i="5" s="1"/>
  <c r="AW229" i="5"/>
  <c r="AZ229" i="5"/>
  <c r="BV229" i="3"/>
  <c r="Z230" i="2"/>
  <c r="CA229" i="2"/>
  <c r="CG229" i="2" s="1"/>
  <c r="AB230" i="2"/>
  <c r="AH230" i="2" s="1"/>
  <c r="AC230" i="2"/>
  <c r="AI230" i="2" s="1"/>
  <c r="AE230" i="2"/>
  <c r="AK230" i="2" s="1"/>
  <c r="AD230" i="2"/>
  <c r="AJ230" i="2" s="1"/>
  <c r="BV229" i="1"/>
  <c r="Z230" i="1"/>
  <c r="CB228" i="1"/>
  <c r="CH228" i="1" s="1"/>
  <c r="AF229" i="1"/>
  <c r="AL229" i="1" s="1"/>
  <c r="AW229" i="7"/>
  <c r="BI229" i="7" s="1"/>
  <c r="AY230" i="6"/>
  <c r="AC230" i="4"/>
  <c r="AG230" i="4"/>
  <c r="AO230" i="4" s="1"/>
  <c r="AK230" i="9"/>
  <c r="BS230" i="8"/>
  <c r="AK230" i="8"/>
  <c r="BX229" i="8"/>
  <c r="AK230" i="7"/>
  <c r="BT230" i="7"/>
  <c r="BU229" i="7"/>
  <c r="AJ230" i="4"/>
  <c r="AR230" i="4" s="1"/>
  <c r="BS230" i="3"/>
  <c r="CB228" i="3"/>
  <c r="CH228" i="3" s="1"/>
  <c r="AC230" i="3"/>
  <c r="AI230" i="3" s="1"/>
  <c r="BY229" i="3"/>
  <c r="CE229" i="3" s="1"/>
  <c r="BX229" i="3"/>
  <c r="CD229" i="3" s="1"/>
  <c r="CA229" i="3"/>
  <c r="CG229" i="3" s="1"/>
  <c r="BZ229" i="3"/>
  <c r="CF229" i="3" s="1"/>
  <c r="BS230" i="2"/>
  <c r="BU229" i="9"/>
  <c r="BT230" i="8"/>
  <c r="BP230" i="7"/>
  <c r="AK229" i="4"/>
  <c r="AS229" i="4" s="1"/>
  <c r="AZ229" i="4"/>
  <c r="BP230" i="9"/>
  <c r="BW229" i="8"/>
  <c r="AQ230" i="8"/>
  <c r="BC230" i="8" s="1"/>
  <c r="AC230" i="6"/>
  <c r="AZ229" i="6"/>
  <c r="AY230" i="4"/>
  <c r="Z230" i="3"/>
  <c r="X430" i="3"/>
  <c r="AT430" i="3"/>
  <c r="Y430" i="3"/>
  <c r="V430" i="3"/>
  <c r="AS430" i="3"/>
  <c r="U430" i="3"/>
  <c r="AW430" i="3"/>
  <c r="AV430" i="3"/>
  <c r="AU430" i="3"/>
  <c r="W430" i="3"/>
  <c r="AL230" i="5" l="1"/>
  <c r="AT230" i="5" s="1"/>
  <c r="BQ231" i="9"/>
  <c r="AL231" i="9"/>
  <c r="BT232" i="9"/>
  <c r="BS232" i="9"/>
  <c r="AK232" i="9"/>
  <c r="Y233" i="9"/>
  <c r="BP430" i="9"/>
  <c r="AT231" i="9"/>
  <c r="BF231" i="9" s="1"/>
  <c r="BM231" i="9"/>
  <c r="BW231" i="9" s="1"/>
  <c r="AV231" i="9"/>
  <c r="BH231" i="9" s="1"/>
  <c r="BO231" i="9"/>
  <c r="BY231" i="9" s="1"/>
  <c r="AM231" i="9"/>
  <c r="AY231" i="9" s="1"/>
  <c r="BK231" i="9"/>
  <c r="AR231" i="9"/>
  <c r="BD231" i="9" s="1"/>
  <c r="AU231" i="9"/>
  <c r="BG231" i="9" s="1"/>
  <c r="BN231" i="9"/>
  <c r="BX231" i="9" s="1"/>
  <c r="S231" i="9"/>
  <c r="AX231" i="9" s="1"/>
  <c r="BJ231" i="9" s="1"/>
  <c r="AS231" i="9"/>
  <c r="BE231" i="9" s="1"/>
  <c r="BL231" i="9"/>
  <c r="BV231" i="9" s="1"/>
  <c r="AQ232" i="9"/>
  <c r="BC232" i="9" s="1"/>
  <c r="F233" i="9"/>
  <c r="AO232" i="9"/>
  <c r="BA232" i="9" s="1"/>
  <c r="AP232" i="9"/>
  <c r="BB232" i="9" s="1"/>
  <c r="AN231" i="9"/>
  <c r="AZ231" i="9" s="1"/>
  <c r="R231" i="9"/>
  <c r="AC430" i="9"/>
  <c r="AB430" i="9"/>
  <c r="AI430" i="9"/>
  <c r="AE430" i="9"/>
  <c r="AH430" i="9"/>
  <c r="AJ430" i="9"/>
  <c r="AG430" i="9"/>
  <c r="AD430" i="9"/>
  <c r="AW230" i="9"/>
  <c r="BI230" i="9" s="1"/>
  <c r="AL231" i="8"/>
  <c r="BQ231" i="8"/>
  <c r="BT232" i="8"/>
  <c r="BP232" i="8"/>
  <c r="Y233" i="8"/>
  <c r="S231" i="8"/>
  <c r="AX231" i="8" s="1"/>
  <c r="BJ231" i="8" s="1"/>
  <c r="AS231" i="8"/>
  <c r="BE231" i="8" s="1"/>
  <c r="BL231" i="8"/>
  <c r="BV231" i="8" s="1"/>
  <c r="AN231" i="8"/>
  <c r="AZ231" i="8" s="1"/>
  <c r="R231" i="8"/>
  <c r="BN231" i="8"/>
  <c r="BX231" i="8" s="1"/>
  <c r="AU231" i="8"/>
  <c r="BG231" i="8" s="1"/>
  <c r="AP232" i="8"/>
  <c r="BB232" i="8" s="1"/>
  <c r="AO232" i="8"/>
  <c r="BA232" i="8" s="1"/>
  <c r="F233" i="8"/>
  <c r="AQ232" i="8"/>
  <c r="BC232" i="8" s="1"/>
  <c r="AV231" i="8"/>
  <c r="BH231" i="8" s="1"/>
  <c r="BO231" i="8"/>
  <c r="AM231" i="8"/>
  <c r="AY231" i="8" s="1"/>
  <c r="BK231" i="8"/>
  <c r="AR231" i="8"/>
  <c r="BD231" i="8" s="1"/>
  <c r="AT231" i="8"/>
  <c r="BF231" i="8" s="1"/>
  <c r="BM231" i="8"/>
  <c r="BW231" i="8" s="1"/>
  <c r="BQ231" i="7"/>
  <c r="AL231" i="7"/>
  <c r="Y233" i="7"/>
  <c r="BT232" i="7"/>
  <c r="BS232" i="7"/>
  <c r="AH430" i="7"/>
  <c r="AJ430" i="7"/>
  <c r="AB430" i="7"/>
  <c r="AI430" i="7"/>
  <c r="AF430" i="7"/>
  <c r="AE430" i="7"/>
  <c r="AG430" i="7"/>
  <c r="AD430" i="7"/>
  <c r="AC430" i="7"/>
  <c r="AW230" i="7"/>
  <c r="BI230" i="7" s="1"/>
  <c r="BK231" i="7"/>
  <c r="BU231" i="7" s="1"/>
  <c r="AR231" i="7"/>
  <c r="BD231" i="7" s="1"/>
  <c r="AS231" i="7"/>
  <c r="BE231" i="7" s="1"/>
  <c r="BL231" i="7"/>
  <c r="BV231" i="7" s="1"/>
  <c r="S231" i="7"/>
  <c r="AX231" i="7" s="1"/>
  <c r="BJ231" i="7" s="1"/>
  <c r="BN231" i="7"/>
  <c r="BX231" i="7" s="1"/>
  <c r="AU231" i="7"/>
  <c r="BG231" i="7" s="1"/>
  <c r="AM231" i="7"/>
  <c r="AY231" i="7" s="1"/>
  <c r="AT231" i="7"/>
  <c r="BF231" i="7" s="1"/>
  <c r="BM231" i="7"/>
  <c r="BO231" i="7"/>
  <c r="BY231" i="7" s="1"/>
  <c r="AV231" i="7"/>
  <c r="BH231" i="7" s="1"/>
  <c r="AO232" i="7"/>
  <c r="BA232" i="7" s="1"/>
  <c r="F233" i="7"/>
  <c r="AQ232" i="7"/>
  <c r="BC232" i="7" s="1"/>
  <c r="AP232" i="7"/>
  <c r="BB232" i="7" s="1"/>
  <c r="R231" i="7"/>
  <c r="AN231" i="7"/>
  <c r="AZ231" i="7" s="1"/>
  <c r="AV231" i="6"/>
  <c r="AD231" i="6"/>
  <c r="U233" i="6"/>
  <c r="F233" i="6"/>
  <c r="AE231" i="6"/>
  <c r="AM231" i="6" s="1"/>
  <c r="N231" i="6"/>
  <c r="O231" i="6"/>
  <c r="AH231" i="6"/>
  <c r="AP231" i="6" s="1"/>
  <c r="AU231" i="6"/>
  <c r="AI231" i="6"/>
  <c r="AQ231" i="6" s="1"/>
  <c r="AX231" i="6"/>
  <c r="AZ231" i="6" s="1"/>
  <c r="AC430" i="6"/>
  <c r="AY430" i="6"/>
  <c r="AV430" i="6"/>
  <c r="AD430" i="6"/>
  <c r="AD231" i="5"/>
  <c r="AV231" i="5"/>
  <c r="U233" i="5"/>
  <c r="W430" i="5"/>
  <c r="Y430" i="5"/>
  <c r="Z430" i="5"/>
  <c r="X430" i="5"/>
  <c r="AA430" i="5"/>
  <c r="AB430" i="5"/>
  <c r="AK230" i="5"/>
  <c r="AS230" i="5" s="1"/>
  <c r="N231" i="5"/>
  <c r="AE231" i="5"/>
  <c r="AM231" i="5" s="1"/>
  <c r="O231" i="5"/>
  <c r="AL231" i="5" s="1"/>
  <c r="AT231" i="5" s="1"/>
  <c r="AH231" i="5"/>
  <c r="AP231" i="5" s="1"/>
  <c r="AU231" i="5"/>
  <c r="AW231" i="5" s="1"/>
  <c r="AI231" i="5"/>
  <c r="AQ231" i="5" s="1"/>
  <c r="AX231" i="5"/>
  <c r="AF232" i="5"/>
  <c r="AN232" i="5" s="1"/>
  <c r="AG232" i="5"/>
  <c r="AO232" i="5" s="1"/>
  <c r="AJ232" i="5"/>
  <c r="AR232" i="5" s="1"/>
  <c r="F233" i="5"/>
  <c r="AD231" i="4"/>
  <c r="AV231" i="4"/>
  <c r="U233" i="4"/>
  <c r="Z430" i="4"/>
  <c r="AA430" i="4"/>
  <c r="AB430" i="4"/>
  <c r="X430" i="4"/>
  <c r="W430" i="4"/>
  <c r="Y430" i="4"/>
  <c r="AK230" i="4"/>
  <c r="AS230" i="4" s="1"/>
  <c r="N231" i="4"/>
  <c r="AE231" i="4"/>
  <c r="AM231" i="4" s="1"/>
  <c r="O231" i="4"/>
  <c r="AL231" i="4" s="1"/>
  <c r="AT231" i="4" s="1"/>
  <c r="AH231" i="4"/>
  <c r="AP231" i="4" s="1"/>
  <c r="AU231" i="4"/>
  <c r="AW231" i="4" s="1"/>
  <c r="AI231" i="4"/>
  <c r="AQ231" i="4" s="1"/>
  <c r="AX231" i="4"/>
  <c r="AF232" i="4"/>
  <c r="AN232" i="4" s="1"/>
  <c r="AG232" i="4"/>
  <c r="AO232" i="4" s="1"/>
  <c r="F233" i="4"/>
  <c r="BR232" i="3"/>
  <c r="BS232" i="3"/>
  <c r="BU232" i="3"/>
  <c r="Z232" i="3"/>
  <c r="S233" i="3"/>
  <c r="BQ231" i="3"/>
  <c r="AX231" i="3"/>
  <c r="AZ231" i="3"/>
  <c r="BF231" i="3" s="1"/>
  <c r="BL231" i="3"/>
  <c r="BX231" i="3" s="1"/>
  <c r="CD231" i="3" s="1"/>
  <c r="BB231" i="3"/>
  <c r="BH231" i="3" s="1"/>
  <c r="BN231" i="3"/>
  <c r="BZ231" i="3" s="1"/>
  <c r="CF231" i="3" s="1"/>
  <c r="AA231" i="3"/>
  <c r="AG231" i="3" s="1"/>
  <c r="M231" i="3"/>
  <c r="AR231" i="3"/>
  <c r="AY231" i="3"/>
  <c r="BE231" i="3" s="1"/>
  <c r="BK231" i="3"/>
  <c r="BW231" i="3" s="1"/>
  <c r="CC231" i="3" s="1"/>
  <c r="BA231" i="3"/>
  <c r="BG231" i="3" s="1"/>
  <c r="BM231" i="3"/>
  <c r="BC231" i="3"/>
  <c r="BI231" i="3" s="1"/>
  <c r="BO231" i="3"/>
  <c r="CA231" i="3" s="1"/>
  <c r="CG231" i="3" s="1"/>
  <c r="AC232" i="3"/>
  <c r="AI232" i="3" s="1"/>
  <c r="AE232" i="3"/>
  <c r="AK232" i="3" s="1"/>
  <c r="AB232" i="3"/>
  <c r="AH232" i="3" s="1"/>
  <c r="AD232" i="3"/>
  <c r="AJ232" i="3" s="1"/>
  <c r="F233" i="3"/>
  <c r="AF230" i="3"/>
  <c r="AL230" i="3" s="1"/>
  <c r="CJ230" i="3"/>
  <c r="CI230" i="3"/>
  <c r="BP230" i="3"/>
  <c r="BD230" i="3"/>
  <c r="BJ230" i="3" s="1"/>
  <c r="AX231" i="2"/>
  <c r="BQ231" i="2"/>
  <c r="BU232" i="2"/>
  <c r="BR232" i="2"/>
  <c r="Z232" i="2"/>
  <c r="BT232" i="2"/>
  <c r="S233" i="2"/>
  <c r="BD230" i="2"/>
  <c r="BJ230" i="2" s="1"/>
  <c r="BP230" i="2"/>
  <c r="AW430" i="2"/>
  <c r="AU430" i="2"/>
  <c r="AS430" i="2"/>
  <c r="U430" i="2"/>
  <c r="W430" i="2"/>
  <c r="X430" i="2"/>
  <c r="Y430" i="2"/>
  <c r="AV430" i="2"/>
  <c r="V430" i="2"/>
  <c r="AT430" i="2"/>
  <c r="AF230" i="2"/>
  <c r="AL230" i="2" s="1"/>
  <c r="CI230" i="2"/>
  <c r="AR231" i="2"/>
  <c r="AY231" i="2"/>
  <c r="BE231" i="2" s="1"/>
  <c r="BK231" i="2"/>
  <c r="BB231" i="2"/>
  <c r="BH231" i="2" s="1"/>
  <c r="BN231" i="2"/>
  <c r="AZ231" i="2"/>
  <c r="BF231" i="2" s="1"/>
  <c r="BL231" i="2"/>
  <c r="BX231" i="2" s="1"/>
  <c r="CD231" i="2" s="1"/>
  <c r="M231" i="2"/>
  <c r="AA231" i="2"/>
  <c r="AG231" i="2" s="1"/>
  <c r="BA231" i="2"/>
  <c r="BG231" i="2" s="1"/>
  <c r="BM231" i="2"/>
  <c r="BC231" i="2"/>
  <c r="BI231" i="2" s="1"/>
  <c r="BO231" i="2"/>
  <c r="CA231" i="2" s="1"/>
  <c r="CG231" i="2" s="1"/>
  <c r="F233" i="2"/>
  <c r="AX231" i="1"/>
  <c r="BQ231" i="1"/>
  <c r="BR232" i="1"/>
  <c r="BS232" i="1"/>
  <c r="BT232" i="1"/>
  <c r="BU232" i="1"/>
  <c r="S233" i="1"/>
  <c r="AT430" i="1"/>
  <c r="Y430" i="1"/>
  <c r="U430" i="1"/>
  <c r="V430" i="1"/>
  <c r="AU430" i="1"/>
  <c r="W430" i="1"/>
  <c r="AS430" i="1"/>
  <c r="AW430" i="1"/>
  <c r="X430" i="1"/>
  <c r="AV430" i="1"/>
  <c r="AF230" i="1"/>
  <c r="AL230" i="1" s="1"/>
  <c r="BD230" i="1"/>
  <c r="BJ230" i="1" s="1"/>
  <c r="BP230" i="1"/>
  <c r="M231" i="1"/>
  <c r="AA231" i="1"/>
  <c r="AG231" i="1" s="1"/>
  <c r="AR231" i="1"/>
  <c r="AY231" i="1"/>
  <c r="BE231" i="1" s="1"/>
  <c r="BK231" i="1"/>
  <c r="BW231" i="1" s="1"/>
  <c r="CC231" i="1" s="1"/>
  <c r="AZ231" i="1"/>
  <c r="BF231" i="1" s="1"/>
  <c r="BL231" i="1"/>
  <c r="BX231" i="1" s="1"/>
  <c r="CD231" i="1" s="1"/>
  <c r="BA231" i="1"/>
  <c r="BG231" i="1" s="1"/>
  <c r="BM231" i="1"/>
  <c r="BY231" i="1" s="1"/>
  <c r="CE231" i="1" s="1"/>
  <c r="BB231" i="1"/>
  <c r="BH231" i="1" s="1"/>
  <c r="BN231" i="1"/>
  <c r="BZ231" i="1" s="1"/>
  <c r="CF231" i="1" s="1"/>
  <c r="BC231" i="1"/>
  <c r="BI231" i="1" s="1"/>
  <c r="BO231" i="1"/>
  <c r="CA231" i="1" s="1"/>
  <c r="CG231" i="1" s="1"/>
  <c r="AB232" i="1"/>
  <c r="AH232" i="1" s="1"/>
  <c r="AC232" i="1"/>
  <c r="AI232" i="1" s="1"/>
  <c r="AD232" i="1"/>
  <c r="AJ232" i="1" s="1"/>
  <c r="AE232" i="1"/>
  <c r="AK232" i="1" s="1"/>
  <c r="F233" i="1"/>
  <c r="BR430" i="3"/>
  <c r="BQ430" i="3"/>
  <c r="AX430" i="3"/>
  <c r="Z430" i="3"/>
  <c r="BU430" i="3"/>
  <c r="BT430" i="3"/>
  <c r="BS430" i="3"/>
  <c r="BP231" i="8"/>
  <c r="Z231" i="2"/>
  <c r="AC231" i="6"/>
  <c r="AZ230" i="6"/>
  <c r="AK230" i="6"/>
  <c r="AS230" i="6" s="1"/>
  <c r="AL230" i="6"/>
  <c r="AT230" i="6" s="1"/>
  <c r="AW230" i="6"/>
  <c r="AF231" i="6"/>
  <c r="AN231" i="6" s="1"/>
  <c r="AC231" i="5"/>
  <c r="AG231" i="4"/>
  <c r="AO231" i="4" s="1"/>
  <c r="Z231" i="3"/>
  <c r="BS231" i="3"/>
  <c r="BY230" i="3"/>
  <c r="CE230" i="3" s="1"/>
  <c r="CB229" i="3"/>
  <c r="CH229" i="3" s="1"/>
  <c r="BW230" i="2"/>
  <c r="CC230" i="2" s="1"/>
  <c r="BY230" i="2"/>
  <c r="CE230" i="2" s="1"/>
  <c r="AD231" i="2"/>
  <c r="AJ231" i="2" s="1"/>
  <c r="AC231" i="2"/>
  <c r="AI231" i="2" s="1"/>
  <c r="AB231" i="2"/>
  <c r="AH231" i="2" s="1"/>
  <c r="AE231" i="2"/>
  <c r="AK231" i="2" s="1"/>
  <c r="BV230" i="1"/>
  <c r="Z231" i="1"/>
  <c r="CB229" i="1"/>
  <c r="CH229" i="1" s="1"/>
  <c r="BU230" i="9"/>
  <c r="AW230" i="8"/>
  <c r="BI230" i="8" s="1"/>
  <c r="BY230" i="8"/>
  <c r="BX230" i="8"/>
  <c r="AK231" i="7"/>
  <c r="AC231" i="4"/>
  <c r="AZ230" i="4"/>
  <c r="AK231" i="8"/>
  <c r="AY231" i="4"/>
  <c r="AJ231" i="4"/>
  <c r="AR231" i="4" s="1"/>
  <c r="BZ230" i="3"/>
  <c r="CF230" i="3" s="1"/>
  <c r="BV230" i="2"/>
  <c r="BT231" i="2"/>
  <c r="BP231" i="9"/>
  <c r="BU230" i="7"/>
  <c r="BY230" i="7"/>
  <c r="AZ230" i="5"/>
  <c r="BT231" i="8"/>
  <c r="BR231" i="7"/>
  <c r="AY231" i="5"/>
  <c r="BV230" i="3"/>
  <c r="BS231" i="2"/>
  <c r="AI430" i="8"/>
  <c r="AF430" i="8"/>
  <c r="AJ430" i="8"/>
  <c r="AG430" i="8"/>
  <c r="AE430" i="8"/>
  <c r="AB430" i="8"/>
  <c r="AH430" i="8"/>
  <c r="AC430" i="8"/>
  <c r="AD430" i="8"/>
  <c r="AL232" i="9" l="1"/>
  <c r="BQ232" i="9"/>
  <c r="Y234" i="9"/>
  <c r="BS233" i="9"/>
  <c r="BP233" i="9"/>
  <c r="BT233" i="9"/>
  <c r="AO233" i="9"/>
  <c r="BA233" i="9" s="1"/>
  <c r="AQ233" i="9"/>
  <c r="BC233" i="9" s="1"/>
  <c r="AP233" i="9"/>
  <c r="BB233" i="9" s="1"/>
  <c r="F234" i="9"/>
  <c r="AU232" i="9"/>
  <c r="BG232" i="9" s="1"/>
  <c r="BN232" i="9"/>
  <c r="BX232" i="9" s="1"/>
  <c r="AN232" i="9"/>
  <c r="AZ232" i="9" s="1"/>
  <c r="R232" i="9"/>
  <c r="AW232" i="9" s="1"/>
  <c r="BI232" i="9" s="1"/>
  <c r="AS232" i="9"/>
  <c r="BE232" i="9" s="1"/>
  <c r="BL232" i="9"/>
  <c r="BV232" i="9" s="1"/>
  <c r="S232" i="9"/>
  <c r="AX232" i="9" s="1"/>
  <c r="BJ232" i="9" s="1"/>
  <c r="AV232" i="9"/>
  <c r="BH232" i="9" s="1"/>
  <c r="BO232" i="9"/>
  <c r="BY232" i="9" s="1"/>
  <c r="AT232" i="9"/>
  <c r="BF232" i="9" s="1"/>
  <c r="BM232" i="9"/>
  <c r="BW232" i="9" s="1"/>
  <c r="AR232" i="9"/>
  <c r="BD232" i="9" s="1"/>
  <c r="BK232" i="9"/>
  <c r="BU232" i="9" s="1"/>
  <c r="AW231" i="9"/>
  <c r="BI231" i="9" s="1"/>
  <c r="AK430" i="9"/>
  <c r="BS430" i="9"/>
  <c r="BR430" i="9"/>
  <c r="BT430" i="9"/>
  <c r="AL430" i="9"/>
  <c r="AZ430" i="9" s="1"/>
  <c r="BQ430" i="9"/>
  <c r="AL232" i="8"/>
  <c r="BQ232" i="8"/>
  <c r="BR233" i="8"/>
  <c r="BT233" i="8"/>
  <c r="Y234" i="8"/>
  <c r="AW231" i="8"/>
  <c r="BI231" i="8" s="1"/>
  <c r="AN232" i="8"/>
  <c r="AZ232" i="8" s="1"/>
  <c r="R232" i="8"/>
  <c r="BK232" i="8"/>
  <c r="BU232" i="8" s="1"/>
  <c r="AR232" i="8"/>
  <c r="BD232" i="8" s="1"/>
  <c r="AV232" i="8"/>
  <c r="BH232" i="8" s="1"/>
  <c r="BO232" i="8"/>
  <c r="BY232" i="8" s="1"/>
  <c r="S232" i="8"/>
  <c r="AX232" i="8" s="1"/>
  <c r="BJ232" i="8" s="1"/>
  <c r="AS232" i="8"/>
  <c r="BE232" i="8" s="1"/>
  <c r="BL232" i="8"/>
  <c r="BV232" i="8" s="1"/>
  <c r="AU232" i="8"/>
  <c r="BG232" i="8" s="1"/>
  <c r="BN232" i="8"/>
  <c r="BX232" i="8" s="1"/>
  <c r="AQ233" i="8"/>
  <c r="BC233" i="8" s="1"/>
  <c r="AO233" i="8"/>
  <c r="BA233" i="8" s="1"/>
  <c r="F234" i="8"/>
  <c r="AP233" i="8"/>
  <c r="BB233" i="8" s="1"/>
  <c r="AT232" i="8"/>
  <c r="BF232" i="8" s="1"/>
  <c r="BM232" i="8"/>
  <c r="BW232" i="8" s="1"/>
  <c r="BR233" i="7"/>
  <c r="Y234" i="7"/>
  <c r="BQ232" i="7"/>
  <c r="AL232" i="7"/>
  <c r="BR430" i="7"/>
  <c r="BT430" i="7"/>
  <c r="AK430" i="7"/>
  <c r="BS430" i="7"/>
  <c r="BP430" i="7"/>
  <c r="AL430" i="7"/>
  <c r="BQ430" i="7"/>
  <c r="AP233" i="7"/>
  <c r="BB233" i="7" s="1"/>
  <c r="AO233" i="7"/>
  <c r="BA233" i="7" s="1"/>
  <c r="AQ233" i="7"/>
  <c r="BC233" i="7" s="1"/>
  <c r="F234" i="7"/>
  <c r="AN232" i="7"/>
  <c r="AZ232" i="7" s="1"/>
  <c r="R232" i="7"/>
  <c r="BK232" i="7"/>
  <c r="BU232" i="7" s="1"/>
  <c r="AR232" i="7"/>
  <c r="BD232" i="7" s="1"/>
  <c r="BO232" i="7"/>
  <c r="BY232" i="7" s="1"/>
  <c r="AV232" i="7"/>
  <c r="BH232" i="7" s="1"/>
  <c r="AT232" i="7"/>
  <c r="BF232" i="7" s="1"/>
  <c r="BM232" i="7"/>
  <c r="AS232" i="7"/>
  <c r="BE232" i="7" s="1"/>
  <c r="BL232" i="7"/>
  <c r="BV232" i="7" s="1"/>
  <c r="S232" i="7"/>
  <c r="AX232" i="7" s="1"/>
  <c r="BJ232" i="7" s="1"/>
  <c r="AU232" i="7"/>
  <c r="BG232" i="7" s="1"/>
  <c r="BN232" i="7"/>
  <c r="BX232" i="7" s="1"/>
  <c r="AW231" i="7"/>
  <c r="BI231" i="7" s="1"/>
  <c r="U234" i="6"/>
  <c r="AC233" i="6"/>
  <c r="AY233" i="6"/>
  <c r="AD232" i="6"/>
  <c r="AV232" i="6"/>
  <c r="O232" i="6"/>
  <c r="AL232" i="6" s="1"/>
  <c r="AT232" i="6" s="1"/>
  <c r="AH232" i="6"/>
  <c r="AP232" i="6" s="1"/>
  <c r="AU232" i="6"/>
  <c r="AW232" i="6" s="1"/>
  <c r="AG233" i="6"/>
  <c r="AO233" i="6" s="1"/>
  <c r="AF233" i="6"/>
  <c r="AN233" i="6" s="1"/>
  <c r="F234" i="6"/>
  <c r="AJ233" i="6"/>
  <c r="AR233" i="6" s="1"/>
  <c r="N232" i="6"/>
  <c r="AE232" i="6"/>
  <c r="AM232" i="6" s="1"/>
  <c r="AI232" i="6"/>
  <c r="AQ232" i="6" s="1"/>
  <c r="AX232" i="6"/>
  <c r="AK231" i="6"/>
  <c r="AS231" i="6" s="1"/>
  <c r="AD232" i="5"/>
  <c r="AV232" i="5"/>
  <c r="U234" i="5"/>
  <c r="AC430" i="5"/>
  <c r="AD430" i="5"/>
  <c r="AV430" i="5"/>
  <c r="AY430" i="5"/>
  <c r="AK231" i="5"/>
  <c r="AS231" i="5" s="1"/>
  <c r="N232" i="5"/>
  <c r="AE232" i="5"/>
  <c r="AM232" i="5" s="1"/>
  <c r="O232" i="5"/>
  <c r="AL232" i="5" s="1"/>
  <c r="AT232" i="5" s="1"/>
  <c r="AH232" i="5"/>
  <c r="AP232" i="5" s="1"/>
  <c r="AU232" i="5"/>
  <c r="AW232" i="5" s="1"/>
  <c r="AI232" i="5"/>
  <c r="AQ232" i="5" s="1"/>
  <c r="AX232" i="5"/>
  <c r="AF233" i="5"/>
  <c r="AN233" i="5" s="1"/>
  <c r="AG233" i="5"/>
  <c r="AO233" i="5" s="1"/>
  <c r="F234" i="5"/>
  <c r="AD232" i="4"/>
  <c r="AV232" i="4"/>
  <c r="U234" i="4"/>
  <c r="AV430" i="4"/>
  <c r="AD430" i="4"/>
  <c r="AY430" i="4"/>
  <c r="AC430" i="4"/>
  <c r="AK231" i="4"/>
  <c r="AS231" i="4" s="1"/>
  <c r="N232" i="4"/>
  <c r="AE232" i="4"/>
  <c r="AM232" i="4" s="1"/>
  <c r="O232" i="4"/>
  <c r="AL232" i="4" s="1"/>
  <c r="AT232" i="4" s="1"/>
  <c r="AH232" i="4"/>
  <c r="AP232" i="4" s="1"/>
  <c r="AU232" i="4"/>
  <c r="AW232" i="4" s="1"/>
  <c r="AI232" i="4"/>
  <c r="AQ232" i="4" s="1"/>
  <c r="AX232" i="4"/>
  <c r="AF233" i="4"/>
  <c r="AN233" i="4" s="1"/>
  <c r="F234" i="4"/>
  <c r="BU233" i="3"/>
  <c r="BR233" i="3"/>
  <c r="S234" i="3"/>
  <c r="BT233" i="3"/>
  <c r="AX232" i="3"/>
  <c r="BV232" i="3" s="1"/>
  <c r="BQ232" i="3"/>
  <c r="AF231" i="3"/>
  <c r="AL231" i="3" s="1"/>
  <c r="CJ231" i="3"/>
  <c r="CI231" i="3"/>
  <c r="BP231" i="3"/>
  <c r="BD231" i="3"/>
  <c r="BJ231" i="3" s="1"/>
  <c r="AZ232" i="3"/>
  <c r="BF232" i="3" s="1"/>
  <c r="BL232" i="3"/>
  <c r="BX232" i="3" s="1"/>
  <c r="CD232" i="3" s="1"/>
  <c r="BN232" i="3"/>
  <c r="BZ232" i="3" s="1"/>
  <c r="CF232" i="3" s="1"/>
  <c r="BB232" i="3"/>
  <c r="BH232" i="3" s="1"/>
  <c r="AA232" i="3"/>
  <c r="AG232" i="3" s="1"/>
  <c r="M232" i="3"/>
  <c r="AY232" i="3"/>
  <c r="BE232" i="3" s="1"/>
  <c r="AR232" i="3"/>
  <c r="BK232" i="3"/>
  <c r="BW232" i="3" s="1"/>
  <c r="CC232" i="3" s="1"/>
  <c r="BM232" i="3"/>
  <c r="BY232" i="3" s="1"/>
  <c r="CE232" i="3" s="1"/>
  <c r="BA232" i="3"/>
  <c r="BG232" i="3" s="1"/>
  <c r="BO232" i="3"/>
  <c r="CA232" i="3" s="1"/>
  <c r="CG232" i="3" s="1"/>
  <c r="BC232" i="3"/>
  <c r="BI232" i="3" s="1"/>
  <c r="AB233" i="3"/>
  <c r="AH233" i="3" s="1"/>
  <c r="F234" i="3"/>
  <c r="AX232" i="2"/>
  <c r="BV232" i="2" s="1"/>
  <c r="BQ232" i="2"/>
  <c r="BU233" i="2"/>
  <c r="S234" i="2"/>
  <c r="BS233" i="2"/>
  <c r="BR233" i="2"/>
  <c r="BU430" i="2"/>
  <c r="BS430" i="2"/>
  <c r="AX430" i="2"/>
  <c r="BQ430" i="2"/>
  <c r="Z430" i="2"/>
  <c r="BT430" i="2"/>
  <c r="BR430" i="2"/>
  <c r="BD231" i="2"/>
  <c r="BJ231" i="2" s="1"/>
  <c r="BP231" i="2"/>
  <c r="CB231" i="2" s="1"/>
  <c r="CH231" i="2" s="1"/>
  <c r="AF231" i="2"/>
  <c r="AL231" i="2" s="1"/>
  <c r="CI231" i="2"/>
  <c r="BM232" i="2"/>
  <c r="BY232" i="2" s="1"/>
  <c r="CE232" i="2" s="1"/>
  <c r="BA232" i="2"/>
  <c r="BG232" i="2" s="1"/>
  <c r="AC233" i="2"/>
  <c r="AI233" i="2" s="1"/>
  <c r="AE233" i="2"/>
  <c r="AK233" i="2" s="1"/>
  <c r="AB233" i="2"/>
  <c r="AH233" i="2" s="1"/>
  <c r="AD233" i="2"/>
  <c r="AJ233" i="2" s="1"/>
  <c r="F234" i="2"/>
  <c r="M232" i="2"/>
  <c r="AA232" i="2"/>
  <c r="AG232" i="2" s="1"/>
  <c r="BL232" i="2"/>
  <c r="BX232" i="2" s="1"/>
  <c r="CD232" i="2" s="1"/>
  <c r="AZ232" i="2"/>
  <c r="BF232" i="2" s="1"/>
  <c r="AY232" i="2"/>
  <c r="BE232" i="2" s="1"/>
  <c r="BK232" i="2"/>
  <c r="BW232" i="2" s="1"/>
  <c r="CC232" i="2" s="1"/>
  <c r="AR232" i="2"/>
  <c r="BC232" i="2"/>
  <c r="BI232" i="2" s="1"/>
  <c r="BO232" i="2"/>
  <c r="CA232" i="2" s="1"/>
  <c r="CG232" i="2" s="1"/>
  <c r="BB232" i="2"/>
  <c r="BH232" i="2" s="1"/>
  <c r="BN232" i="2"/>
  <c r="BZ232" i="2" s="1"/>
  <c r="CF232" i="2" s="1"/>
  <c r="AX232" i="1"/>
  <c r="BV232" i="1" s="1"/>
  <c r="BQ232" i="1"/>
  <c r="BS233" i="1"/>
  <c r="BT233" i="1"/>
  <c r="BU233" i="1"/>
  <c r="S234" i="1"/>
  <c r="BR430" i="1"/>
  <c r="Z430" i="1"/>
  <c r="BS430" i="1"/>
  <c r="AX430" i="1"/>
  <c r="BV430" i="1" s="1"/>
  <c r="BQ430" i="1"/>
  <c r="BU430" i="1"/>
  <c r="BT430" i="1"/>
  <c r="AF231" i="1"/>
  <c r="AL231" i="1" s="1"/>
  <c r="BD231" i="1"/>
  <c r="BJ231" i="1" s="1"/>
  <c r="BP231" i="1"/>
  <c r="CB231" i="1" s="1"/>
  <c r="CH231" i="1" s="1"/>
  <c r="M232" i="1"/>
  <c r="AA232" i="1"/>
  <c r="AG232" i="1" s="1"/>
  <c r="AR232" i="1"/>
  <c r="AY232" i="1"/>
  <c r="BE232" i="1" s="1"/>
  <c r="BK232" i="1"/>
  <c r="BW232" i="1" s="1"/>
  <c r="CC232" i="1" s="1"/>
  <c r="AZ232" i="1"/>
  <c r="BF232" i="1" s="1"/>
  <c r="BL232" i="1"/>
  <c r="BX232" i="1" s="1"/>
  <c r="CD232" i="1" s="1"/>
  <c r="BA232" i="1"/>
  <c r="BG232" i="1" s="1"/>
  <c r="BM232" i="1"/>
  <c r="BY232" i="1" s="1"/>
  <c r="CE232" i="1" s="1"/>
  <c r="BB232" i="1"/>
  <c r="BH232" i="1" s="1"/>
  <c r="BN232" i="1"/>
  <c r="BZ232" i="1" s="1"/>
  <c r="CF232" i="1" s="1"/>
  <c r="BC232" i="1"/>
  <c r="BI232" i="1" s="1"/>
  <c r="BO232" i="1"/>
  <c r="CA232" i="1" s="1"/>
  <c r="CG232" i="1" s="1"/>
  <c r="AB233" i="1"/>
  <c r="AH233" i="1" s="1"/>
  <c r="AC233" i="1"/>
  <c r="AI233" i="1" s="1"/>
  <c r="AD233" i="1"/>
  <c r="AJ233" i="1" s="1"/>
  <c r="AE233" i="1"/>
  <c r="AK233" i="1" s="1"/>
  <c r="F234" i="1"/>
  <c r="BS430" i="8"/>
  <c r="BP430" i="8"/>
  <c r="BT430" i="8"/>
  <c r="BQ430" i="8"/>
  <c r="AL430" i="8"/>
  <c r="AZ430" i="8" s="1"/>
  <c r="AK430" i="8"/>
  <c r="BR430" i="8"/>
  <c r="AK232" i="8"/>
  <c r="BY231" i="8"/>
  <c r="BU231" i="8"/>
  <c r="BR232" i="7"/>
  <c r="AY232" i="6"/>
  <c r="AJ232" i="4"/>
  <c r="AR232" i="4" s="1"/>
  <c r="AF232" i="6"/>
  <c r="AN232" i="6" s="1"/>
  <c r="AJ232" i="6"/>
  <c r="AR232" i="6" s="1"/>
  <c r="AG232" i="6"/>
  <c r="AO232" i="6" s="1"/>
  <c r="AL231" i="6"/>
  <c r="AT231" i="6" s="1"/>
  <c r="AW231" i="6"/>
  <c r="AC232" i="5"/>
  <c r="AY232" i="5"/>
  <c r="AY232" i="4"/>
  <c r="BV231" i="3"/>
  <c r="BW231" i="2"/>
  <c r="CC231" i="2" s="1"/>
  <c r="BZ231" i="2"/>
  <c r="CF231" i="2" s="1"/>
  <c r="BY231" i="2"/>
  <c r="CE231" i="2" s="1"/>
  <c r="AC232" i="2"/>
  <c r="AI232" i="2" s="1"/>
  <c r="AD232" i="2"/>
  <c r="AJ232" i="2" s="1"/>
  <c r="AB232" i="2"/>
  <c r="AH232" i="2" s="1"/>
  <c r="AE232" i="2"/>
  <c r="AK232" i="2" s="1"/>
  <c r="BV231" i="1"/>
  <c r="Z232" i="1"/>
  <c r="CB230" i="1"/>
  <c r="CH230" i="1" s="1"/>
  <c r="BV430" i="3"/>
  <c r="BR232" i="9"/>
  <c r="BS232" i="8"/>
  <c r="BW231" i="7"/>
  <c r="AZ231" i="5"/>
  <c r="AC232" i="4"/>
  <c r="AZ231" i="4"/>
  <c r="CB230" i="2"/>
  <c r="CH230" i="2" s="1"/>
  <c r="BP232" i="9"/>
  <c r="BU231" i="9"/>
  <c r="BR232" i="8"/>
  <c r="AK232" i="7"/>
  <c r="CB230" i="3"/>
  <c r="CH230" i="3" s="1"/>
  <c r="BV231" i="2"/>
  <c r="BS232" i="2"/>
  <c r="BP232" i="7"/>
  <c r="BT232" i="3"/>
  <c r="BY231" i="3"/>
  <c r="CE231" i="3" s="1"/>
  <c r="AC232" i="6"/>
  <c r="AM232" i="9"/>
  <c r="AY232" i="9" s="1"/>
  <c r="AM232" i="8"/>
  <c r="AY232" i="8" s="1"/>
  <c r="AM232" i="7"/>
  <c r="AY232" i="7" s="1"/>
  <c r="AK232" i="6" l="1"/>
  <c r="AS232" i="6" s="1"/>
  <c r="BP234" i="9"/>
  <c r="Y235" i="9"/>
  <c r="BS234" i="9"/>
  <c r="BQ233" i="9"/>
  <c r="AL233" i="9"/>
  <c r="AT233" i="9"/>
  <c r="BF233" i="9" s="1"/>
  <c r="BM233" i="9"/>
  <c r="AR233" i="9"/>
  <c r="BD233" i="9" s="1"/>
  <c r="BK233" i="9"/>
  <c r="BU233" i="9" s="1"/>
  <c r="AV233" i="9"/>
  <c r="BH233" i="9" s="1"/>
  <c r="BO233" i="9"/>
  <c r="BY233" i="9" s="1"/>
  <c r="AN233" i="9"/>
  <c r="AZ233" i="9" s="1"/>
  <c r="R233" i="9"/>
  <c r="BL233" i="9"/>
  <c r="BV233" i="9" s="1"/>
  <c r="S233" i="9"/>
  <c r="AX233" i="9" s="1"/>
  <c r="BJ233" i="9" s="1"/>
  <c r="AS233" i="9"/>
  <c r="BE233" i="9" s="1"/>
  <c r="AU233" i="9"/>
  <c r="BG233" i="9" s="1"/>
  <c r="BN233" i="9"/>
  <c r="BX233" i="9" s="1"/>
  <c r="AP234" i="9"/>
  <c r="BB234" i="9" s="1"/>
  <c r="AQ234" i="9"/>
  <c r="BC234" i="9" s="1"/>
  <c r="AO234" i="9"/>
  <c r="BA234" i="9" s="1"/>
  <c r="AM234" i="9"/>
  <c r="AY234" i="9" s="1"/>
  <c r="F235" i="9"/>
  <c r="AL233" i="8"/>
  <c r="BQ233" i="8"/>
  <c r="Y235" i="8"/>
  <c r="BT234" i="8"/>
  <c r="AK234" i="8"/>
  <c r="BS234" i="8"/>
  <c r="BR234" i="8"/>
  <c r="R233" i="8"/>
  <c r="AN233" i="8"/>
  <c r="AZ233" i="8" s="1"/>
  <c r="BM233" i="8"/>
  <c r="BW233" i="8" s="1"/>
  <c r="AT233" i="8"/>
  <c r="BF233" i="8" s="1"/>
  <c r="AR233" i="8"/>
  <c r="BD233" i="8" s="1"/>
  <c r="BK233" i="8"/>
  <c r="BN233" i="8"/>
  <c r="AU233" i="8"/>
  <c r="BG233" i="8" s="1"/>
  <c r="S233" i="8"/>
  <c r="AX233" i="8" s="1"/>
  <c r="BJ233" i="8" s="1"/>
  <c r="BL233" i="8"/>
  <c r="BV233" i="8" s="1"/>
  <c r="AS233" i="8"/>
  <c r="BE233" i="8" s="1"/>
  <c r="AQ234" i="8"/>
  <c r="BC234" i="8" s="1"/>
  <c r="AP234" i="8"/>
  <c r="BB234" i="8" s="1"/>
  <c r="F235" i="8"/>
  <c r="AO234" i="8"/>
  <c r="BA234" i="8" s="1"/>
  <c r="AM234" i="8"/>
  <c r="AY234" i="8" s="1"/>
  <c r="AV233" i="8"/>
  <c r="BH233" i="8" s="1"/>
  <c r="BO233" i="8"/>
  <c r="BY233" i="8" s="1"/>
  <c r="AL233" i="7"/>
  <c r="BQ233" i="7"/>
  <c r="BR234" i="7"/>
  <c r="BT234" i="7"/>
  <c r="Y235" i="7"/>
  <c r="BP234" i="7"/>
  <c r="BL233" i="7"/>
  <c r="BV233" i="7" s="1"/>
  <c r="AS233" i="7"/>
  <c r="BE233" i="7" s="1"/>
  <c r="S233" i="7"/>
  <c r="AX233" i="7" s="1"/>
  <c r="BJ233" i="7" s="1"/>
  <c r="AT233" i="7"/>
  <c r="BF233" i="7" s="1"/>
  <c r="BM233" i="7"/>
  <c r="BW233" i="7" s="1"/>
  <c r="AV233" i="7"/>
  <c r="BH233" i="7" s="1"/>
  <c r="BO233" i="7"/>
  <c r="R233" i="7"/>
  <c r="AN233" i="7"/>
  <c r="AZ233" i="7" s="1"/>
  <c r="AR233" i="7"/>
  <c r="BD233" i="7" s="1"/>
  <c r="BK233" i="7"/>
  <c r="AU233" i="7"/>
  <c r="BG233" i="7" s="1"/>
  <c r="BN233" i="7"/>
  <c r="AQ234" i="7"/>
  <c r="BC234" i="7" s="1"/>
  <c r="AO234" i="7"/>
  <c r="BA234" i="7" s="1"/>
  <c r="F235" i="7"/>
  <c r="AM234" i="7"/>
  <c r="AY234" i="7" s="1"/>
  <c r="AP234" i="7"/>
  <c r="BB234" i="7" s="1"/>
  <c r="AD233" i="6"/>
  <c r="AV233" i="6"/>
  <c r="U235" i="6"/>
  <c r="AX233" i="6"/>
  <c r="AZ233" i="6" s="1"/>
  <c r="AI233" i="6"/>
  <c r="AQ233" i="6" s="1"/>
  <c r="AF234" i="6"/>
  <c r="AN234" i="6" s="1"/>
  <c r="AJ234" i="6"/>
  <c r="AR234" i="6" s="1"/>
  <c r="F235" i="6"/>
  <c r="N233" i="6"/>
  <c r="AE233" i="6"/>
  <c r="AM233" i="6" s="1"/>
  <c r="O233" i="6"/>
  <c r="AL233" i="6" s="1"/>
  <c r="AT233" i="6" s="1"/>
  <c r="AU233" i="6"/>
  <c r="AW233" i="6" s="1"/>
  <c r="AH233" i="6"/>
  <c r="AP233" i="6" s="1"/>
  <c r="AD233" i="5"/>
  <c r="AV233" i="5"/>
  <c r="U235" i="5"/>
  <c r="N233" i="5"/>
  <c r="AE233" i="5"/>
  <c r="AM233" i="5" s="1"/>
  <c r="O233" i="5"/>
  <c r="AL233" i="5" s="1"/>
  <c r="AT233" i="5" s="1"/>
  <c r="AH233" i="5"/>
  <c r="AP233" i="5" s="1"/>
  <c r="AU233" i="5"/>
  <c r="AW233" i="5" s="1"/>
  <c r="AI233" i="5"/>
  <c r="AQ233" i="5" s="1"/>
  <c r="AX233" i="5"/>
  <c r="AF234" i="5"/>
  <c r="AN234" i="5" s="1"/>
  <c r="AG234" i="5"/>
  <c r="AO234" i="5" s="1"/>
  <c r="AJ234" i="5"/>
  <c r="AR234" i="5" s="1"/>
  <c r="F235" i="5"/>
  <c r="AD233" i="4"/>
  <c r="AV233" i="4"/>
  <c r="U235" i="4"/>
  <c r="N233" i="4"/>
  <c r="AE233" i="4"/>
  <c r="AM233" i="4" s="1"/>
  <c r="O233" i="4"/>
  <c r="AL233" i="4" s="1"/>
  <c r="AT233" i="4" s="1"/>
  <c r="AH233" i="4"/>
  <c r="AP233" i="4" s="1"/>
  <c r="AU233" i="4"/>
  <c r="AW233" i="4" s="1"/>
  <c r="AI233" i="4"/>
  <c r="AQ233" i="4" s="1"/>
  <c r="AX233" i="4"/>
  <c r="AF234" i="4"/>
  <c r="AN234" i="4" s="1"/>
  <c r="F235" i="4"/>
  <c r="AX233" i="3"/>
  <c r="BQ233" i="3"/>
  <c r="BR234" i="3"/>
  <c r="BS234" i="3"/>
  <c r="Z234" i="3"/>
  <c r="BU234" i="3"/>
  <c r="S235" i="3"/>
  <c r="CJ232" i="3"/>
  <c r="AF232" i="3"/>
  <c r="AL232" i="3" s="1"/>
  <c r="CI232" i="3"/>
  <c r="BP232" i="3"/>
  <c r="CB232" i="3" s="1"/>
  <c r="CH232" i="3" s="1"/>
  <c r="BD232" i="3"/>
  <c r="BJ232" i="3" s="1"/>
  <c r="BO233" i="3"/>
  <c r="CA233" i="3" s="1"/>
  <c r="CG233" i="3" s="1"/>
  <c r="BC233" i="3"/>
  <c r="BI233" i="3" s="1"/>
  <c r="AR233" i="3"/>
  <c r="BK233" i="3"/>
  <c r="BW233" i="3" s="1"/>
  <c r="CC233" i="3" s="1"/>
  <c r="AY233" i="3"/>
  <c r="BE233" i="3" s="1"/>
  <c r="BM233" i="3"/>
  <c r="BY233" i="3" s="1"/>
  <c r="CE233" i="3" s="1"/>
  <c r="BA233" i="3"/>
  <c r="BG233" i="3" s="1"/>
  <c r="AC234" i="3"/>
  <c r="AI234" i="3" s="1"/>
  <c r="AB234" i="3"/>
  <c r="AH234" i="3" s="1"/>
  <c r="AE234" i="3"/>
  <c r="AK234" i="3" s="1"/>
  <c r="F235" i="3"/>
  <c r="AD234" i="3"/>
  <c r="AJ234" i="3" s="1"/>
  <c r="BL233" i="3"/>
  <c r="BX233" i="3" s="1"/>
  <c r="CD233" i="3" s="1"/>
  <c r="AZ233" i="3"/>
  <c r="BF233" i="3" s="1"/>
  <c r="M233" i="3"/>
  <c r="AA233" i="3"/>
  <c r="AG233" i="3" s="1"/>
  <c r="BB233" i="3"/>
  <c r="BH233" i="3" s="1"/>
  <c r="BN233" i="3"/>
  <c r="BZ233" i="3" s="1"/>
  <c r="CF233" i="3" s="1"/>
  <c r="BQ233" i="2"/>
  <c r="AX233" i="2"/>
  <c r="BV233" i="2" s="1"/>
  <c r="BT234" i="2"/>
  <c r="S235" i="2"/>
  <c r="BR234" i="2"/>
  <c r="BS234" i="2"/>
  <c r="BU234" i="2"/>
  <c r="AR233" i="2"/>
  <c r="AY233" i="2"/>
  <c r="BE233" i="2" s="1"/>
  <c r="BK233" i="2"/>
  <c r="BW233" i="2" s="1"/>
  <c r="CC233" i="2" s="1"/>
  <c r="BN233" i="2"/>
  <c r="BZ233" i="2" s="1"/>
  <c r="CF233" i="2" s="1"/>
  <c r="BB233" i="2"/>
  <c r="BH233" i="2" s="1"/>
  <c r="AZ233" i="2"/>
  <c r="BF233" i="2" s="1"/>
  <c r="BL233" i="2"/>
  <c r="BX233" i="2" s="1"/>
  <c r="CD233" i="2" s="1"/>
  <c r="BO233" i="2"/>
  <c r="CA233" i="2" s="1"/>
  <c r="CG233" i="2" s="1"/>
  <c r="BC233" i="2"/>
  <c r="BI233" i="2" s="1"/>
  <c r="AA233" i="2"/>
  <c r="AG233" i="2" s="1"/>
  <c r="M233" i="2"/>
  <c r="BA233" i="2"/>
  <c r="BG233" i="2" s="1"/>
  <c r="BM233" i="2"/>
  <c r="BY233" i="2" s="1"/>
  <c r="CE233" i="2" s="1"/>
  <c r="AE234" i="2"/>
  <c r="AK234" i="2" s="1"/>
  <c r="F235" i="2"/>
  <c r="AD234" i="2"/>
  <c r="AJ234" i="2" s="1"/>
  <c r="AB234" i="2"/>
  <c r="AH234" i="2" s="1"/>
  <c r="AC234" i="2"/>
  <c r="AI234" i="2" s="1"/>
  <c r="AF232" i="2"/>
  <c r="AL232" i="2" s="1"/>
  <c r="CI232" i="2"/>
  <c r="BD232" i="2"/>
  <c r="BJ232" i="2" s="1"/>
  <c r="BP232" i="2"/>
  <c r="CB232" i="2" s="1"/>
  <c r="CH232" i="2" s="1"/>
  <c r="AX233" i="1"/>
  <c r="BQ233" i="1"/>
  <c r="BR234" i="1"/>
  <c r="BS234" i="1"/>
  <c r="BT234" i="1"/>
  <c r="BU234" i="1"/>
  <c r="S235" i="1"/>
  <c r="BD232" i="1"/>
  <c r="BJ232" i="1" s="1"/>
  <c r="BP232" i="1"/>
  <c r="CB232" i="1" s="1"/>
  <c r="CH232" i="1" s="1"/>
  <c r="M233" i="1"/>
  <c r="AA233" i="1"/>
  <c r="AG233" i="1" s="1"/>
  <c r="AR233" i="1"/>
  <c r="AY233" i="1"/>
  <c r="BE233" i="1" s="1"/>
  <c r="BK233" i="1"/>
  <c r="BW233" i="1" s="1"/>
  <c r="CC233" i="1" s="1"/>
  <c r="AZ233" i="1"/>
  <c r="BF233" i="1" s="1"/>
  <c r="BL233" i="1"/>
  <c r="BA233" i="1"/>
  <c r="BG233" i="1" s="1"/>
  <c r="BM233" i="1"/>
  <c r="BY233" i="1" s="1"/>
  <c r="CE233" i="1" s="1"/>
  <c r="BB233" i="1"/>
  <c r="BH233" i="1" s="1"/>
  <c r="BN233" i="1"/>
  <c r="BZ233" i="1" s="1"/>
  <c r="CF233" i="1" s="1"/>
  <c r="BC233" i="1"/>
  <c r="BI233" i="1" s="1"/>
  <c r="BO233" i="1"/>
  <c r="CA233" i="1" s="1"/>
  <c r="CG233" i="1" s="1"/>
  <c r="AB234" i="1"/>
  <c r="AH234" i="1" s="1"/>
  <c r="AC234" i="1"/>
  <c r="AI234" i="1" s="1"/>
  <c r="AD234" i="1"/>
  <c r="AJ234" i="1" s="1"/>
  <c r="AE234" i="1"/>
  <c r="AK234" i="1" s="1"/>
  <c r="F235" i="1"/>
  <c r="AK233" i="7"/>
  <c r="BW232" i="7"/>
  <c r="AY233" i="5"/>
  <c r="BR233" i="1"/>
  <c r="AD233" i="3"/>
  <c r="AJ233" i="3" s="1"/>
  <c r="AC233" i="3"/>
  <c r="AI233" i="3" s="1"/>
  <c r="AE233" i="3"/>
  <c r="AK233" i="3" s="1"/>
  <c r="BT233" i="2"/>
  <c r="Z233" i="2"/>
  <c r="BS233" i="8"/>
  <c r="AW232" i="8"/>
  <c r="BI232" i="8" s="1"/>
  <c r="BP233" i="7"/>
  <c r="BS233" i="3"/>
  <c r="AK233" i="9"/>
  <c r="BP233" i="8"/>
  <c r="BS233" i="7"/>
  <c r="AC233" i="5"/>
  <c r="AK232" i="5"/>
  <c r="AS232" i="5" s="1"/>
  <c r="AZ232" i="5"/>
  <c r="AY233" i="4"/>
  <c r="AZ232" i="4"/>
  <c r="AG233" i="4"/>
  <c r="AO233" i="4" s="1"/>
  <c r="AJ233" i="4"/>
  <c r="AR233" i="4" s="1"/>
  <c r="BV430" i="2"/>
  <c r="BR233" i="9"/>
  <c r="AZ232" i="6"/>
  <c r="AC233" i="4"/>
  <c r="AK233" i="8"/>
  <c r="BT233" i="7"/>
  <c r="AJ233" i="5"/>
  <c r="AR233" i="5" s="1"/>
  <c r="Z233" i="3"/>
  <c r="CB231" i="3"/>
  <c r="CH231" i="3" s="1"/>
  <c r="Z233" i="1"/>
  <c r="AM233" i="9"/>
  <c r="AY233" i="9" s="1"/>
  <c r="AM233" i="8"/>
  <c r="AY233" i="8" s="1"/>
  <c r="AM233" i="7"/>
  <c r="AY233" i="7" s="1"/>
  <c r="AW232" i="7"/>
  <c r="BI232" i="7" s="1"/>
  <c r="AK232" i="4"/>
  <c r="AS232" i="4" s="1"/>
  <c r="AF232" i="1"/>
  <c r="AL232" i="1" s="1"/>
  <c r="BP235" i="9" l="1"/>
  <c r="BS235" i="9"/>
  <c r="Y236" i="9"/>
  <c r="BT235" i="9"/>
  <c r="AL234" i="9"/>
  <c r="BQ234" i="9"/>
  <c r="AW233" i="9"/>
  <c r="BI233" i="9" s="1"/>
  <c r="R234" i="9"/>
  <c r="AN234" i="9"/>
  <c r="AZ234" i="9" s="1"/>
  <c r="BM234" i="9"/>
  <c r="AT234" i="9"/>
  <c r="BF234" i="9" s="1"/>
  <c r="BO234" i="9"/>
  <c r="AV234" i="9"/>
  <c r="BH234" i="9" s="1"/>
  <c r="BL234" i="9"/>
  <c r="BV234" i="9" s="1"/>
  <c r="AS234" i="9"/>
  <c r="BE234" i="9" s="1"/>
  <c r="S234" i="9"/>
  <c r="AX234" i="9" s="1"/>
  <c r="BJ234" i="9" s="1"/>
  <c r="BK234" i="9"/>
  <c r="BU234" i="9" s="1"/>
  <c r="AR234" i="9"/>
  <c r="BD234" i="9" s="1"/>
  <c r="AU234" i="9"/>
  <c r="BG234" i="9" s="1"/>
  <c r="BN234" i="9"/>
  <c r="BX234" i="9" s="1"/>
  <c r="AP235" i="9"/>
  <c r="BB235" i="9" s="1"/>
  <c r="F236" i="9"/>
  <c r="AO235" i="9"/>
  <c r="BA235" i="9" s="1"/>
  <c r="AQ235" i="9"/>
  <c r="BC235" i="9" s="1"/>
  <c r="Y236" i="8"/>
  <c r="BP235" i="8"/>
  <c r="BT235" i="8"/>
  <c r="BQ234" i="8"/>
  <c r="AL234" i="8"/>
  <c r="BO234" i="8"/>
  <c r="BY234" i="8" s="1"/>
  <c r="AV234" i="8"/>
  <c r="BH234" i="8" s="1"/>
  <c r="AS234" i="8"/>
  <c r="BE234" i="8" s="1"/>
  <c r="BL234" i="8"/>
  <c r="BV234" i="8" s="1"/>
  <c r="S234" i="8"/>
  <c r="AX234" i="8" s="1"/>
  <c r="BJ234" i="8" s="1"/>
  <c r="R234" i="8"/>
  <c r="AN234" i="8"/>
  <c r="AZ234" i="8" s="1"/>
  <c r="AT234" i="8"/>
  <c r="BF234" i="8" s="1"/>
  <c r="BM234" i="8"/>
  <c r="BW234" i="8" s="1"/>
  <c r="BN234" i="8"/>
  <c r="BX234" i="8" s="1"/>
  <c r="AU234" i="8"/>
  <c r="BG234" i="8" s="1"/>
  <c r="AQ235" i="8"/>
  <c r="BC235" i="8" s="1"/>
  <c r="F236" i="8"/>
  <c r="AO235" i="8"/>
  <c r="BA235" i="8" s="1"/>
  <c r="AP235" i="8"/>
  <c r="BB235" i="8" s="1"/>
  <c r="BK234" i="8"/>
  <c r="AR234" i="8"/>
  <c r="BD234" i="8" s="1"/>
  <c r="AL234" i="7"/>
  <c r="BQ234" i="7"/>
  <c r="BT235" i="7"/>
  <c r="BP235" i="7"/>
  <c r="Y236" i="7"/>
  <c r="AW233" i="7"/>
  <c r="BI233" i="7" s="1"/>
  <c r="R234" i="7"/>
  <c r="AN234" i="7"/>
  <c r="AZ234" i="7" s="1"/>
  <c r="AT234" i="7"/>
  <c r="BF234" i="7" s="1"/>
  <c r="BM234" i="7"/>
  <c r="BW234" i="7" s="1"/>
  <c r="BL234" i="7"/>
  <c r="BV234" i="7" s="1"/>
  <c r="S234" i="7"/>
  <c r="AX234" i="7" s="1"/>
  <c r="BJ234" i="7" s="1"/>
  <c r="AS234" i="7"/>
  <c r="BE234" i="7" s="1"/>
  <c r="BO234" i="7"/>
  <c r="BY234" i="7" s="1"/>
  <c r="AV234" i="7"/>
  <c r="BH234" i="7" s="1"/>
  <c r="BK234" i="7"/>
  <c r="BU234" i="7" s="1"/>
  <c r="AR234" i="7"/>
  <c r="BD234" i="7" s="1"/>
  <c r="AU234" i="7"/>
  <c r="BG234" i="7" s="1"/>
  <c r="BN234" i="7"/>
  <c r="F236" i="7"/>
  <c r="AQ235" i="7"/>
  <c r="BC235" i="7" s="1"/>
  <c r="AP235" i="7"/>
  <c r="BB235" i="7" s="1"/>
  <c r="AD234" i="6"/>
  <c r="AV234" i="6"/>
  <c r="U236" i="6"/>
  <c r="AX234" i="6"/>
  <c r="AI234" i="6"/>
  <c r="AQ234" i="6" s="1"/>
  <c r="N234" i="6"/>
  <c r="AE234" i="6"/>
  <c r="AM234" i="6" s="1"/>
  <c r="O234" i="6"/>
  <c r="AH234" i="6"/>
  <c r="AP234" i="6" s="1"/>
  <c r="AU234" i="6"/>
  <c r="F236" i="6"/>
  <c r="AK233" i="6"/>
  <c r="AS233" i="6" s="1"/>
  <c r="AD234" i="5"/>
  <c r="AV234" i="5"/>
  <c r="U236" i="5"/>
  <c r="AK233" i="5"/>
  <c r="AS233" i="5" s="1"/>
  <c r="N234" i="5"/>
  <c r="AE234" i="5"/>
  <c r="AM234" i="5" s="1"/>
  <c r="O234" i="5"/>
  <c r="AL234" i="5" s="1"/>
  <c r="AT234" i="5" s="1"/>
  <c r="AH234" i="5"/>
  <c r="AP234" i="5" s="1"/>
  <c r="AU234" i="5"/>
  <c r="AW234" i="5" s="1"/>
  <c r="AI234" i="5"/>
  <c r="AQ234" i="5" s="1"/>
  <c r="AX234" i="5"/>
  <c r="AF235" i="5"/>
  <c r="AN235" i="5" s="1"/>
  <c r="AG235" i="5"/>
  <c r="AO235" i="5" s="1"/>
  <c r="AJ235" i="5"/>
  <c r="AR235" i="5" s="1"/>
  <c r="F236" i="5"/>
  <c r="AD234" i="4"/>
  <c r="AV234" i="4"/>
  <c r="U236" i="4"/>
  <c r="N234" i="4"/>
  <c r="AE234" i="4"/>
  <c r="AM234" i="4" s="1"/>
  <c r="O234" i="4"/>
  <c r="AL234" i="4" s="1"/>
  <c r="AT234" i="4" s="1"/>
  <c r="AH234" i="4"/>
  <c r="AP234" i="4" s="1"/>
  <c r="AU234" i="4"/>
  <c r="AW234" i="4" s="1"/>
  <c r="AI234" i="4"/>
  <c r="AQ234" i="4" s="1"/>
  <c r="AX234" i="4"/>
  <c r="AF235" i="4"/>
  <c r="AN235" i="4" s="1"/>
  <c r="F236" i="4"/>
  <c r="BQ234" i="3"/>
  <c r="AX234" i="3"/>
  <c r="BV234" i="3" s="1"/>
  <c r="S236" i="3"/>
  <c r="Z235" i="3"/>
  <c r="BR235" i="3"/>
  <c r="BT235" i="3"/>
  <c r="BD233" i="3"/>
  <c r="BJ233" i="3" s="1"/>
  <c r="BP233" i="3"/>
  <c r="AR234" i="3"/>
  <c r="BK234" i="3"/>
  <c r="BW234" i="3" s="1"/>
  <c r="CC234" i="3" s="1"/>
  <c r="AY234" i="3"/>
  <c r="BE234" i="3" s="1"/>
  <c r="BN234" i="3"/>
  <c r="BB234" i="3"/>
  <c r="BH234" i="3" s="1"/>
  <c r="M234" i="3"/>
  <c r="AA234" i="3"/>
  <c r="AG234" i="3" s="1"/>
  <c r="BM234" i="3"/>
  <c r="BY234" i="3" s="1"/>
  <c r="CE234" i="3" s="1"/>
  <c r="BA234" i="3"/>
  <c r="BG234" i="3" s="1"/>
  <c r="AZ234" i="3"/>
  <c r="BF234" i="3" s="1"/>
  <c r="BL234" i="3"/>
  <c r="BX234" i="3" s="1"/>
  <c r="CD234" i="3" s="1"/>
  <c r="AD235" i="3"/>
  <c r="AJ235" i="3" s="1"/>
  <c r="F236" i="3"/>
  <c r="AB235" i="3"/>
  <c r="AH235" i="3" s="1"/>
  <c r="AC235" i="3"/>
  <c r="AI235" i="3" s="1"/>
  <c r="AE235" i="3"/>
  <c r="AK235" i="3" s="1"/>
  <c r="BO234" i="3"/>
  <c r="CA234" i="3" s="1"/>
  <c r="CG234" i="3" s="1"/>
  <c r="BC234" i="3"/>
  <c r="BI234" i="3" s="1"/>
  <c r="CJ233" i="3"/>
  <c r="AF233" i="3"/>
  <c r="AL233" i="3" s="1"/>
  <c r="CI233" i="3"/>
  <c r="BQ234" i="2"/>
  <c r="AX234" i="2"/>
  <c r="BU235" i="2"/>
  <c r="S236" i="2"/>
  <c r="BR235" i="2"/>
  <c r="BD233" i="2"/>
  <c r="BJ233" i="2" s="1"/>
  <c r="BP233" i="2"/>
  <c r="CB233" i="2" s="1"/>
  <c r="CH233" i="2" s="1"/>
  <c r="CI233" i="2"/>
  <c r="AF233" i="2"/>
  <c r="AL233" i="2" s="1"/>
  <c r="AZ234" i="2"/>
  <c r="BF234" i="2" s="1"/>
  <c r="BL234" i="2"/>
  <c r="BX234" i="2" s="1"/>
  <c r="CD234" i="2" s="1"/>
  <c r="F236" i="2"/>
  <c r="M234" i="2"/>
  <c r="AA234" i="2"/>
  <c r="AG234" i="2" s="1"/>
  <c r="BB234" i="2"/>
  <c r="BH234" i="2" s="1"/>
  <c r="BN234" i="2"/>
  <c r="BZ234" i="2" s="1"/>
  <c r="CF234" i="2" s="1"/>
  <c r="BA234" i="2"/>
  <c r="BG234" i="2" s="1"/>
  <c r="BM234" i="2"/>
  <c r="BY234" i="2" s="1"/>
  <c r="CE234" i="2" s="1"/>
  <c r="AR234" i="2"/>
  <c r="AY234" i="2"/>
  <c r="BE234" i="2" s="1"/>
  <c r="BK234" i="2"/>
  <c r="BC234" i="2"/>
  <c r="BI234" i="2" s="1"/>
  <c r="BO234" i="2"/>
  <c r="CA234" i="2" s="1"/>
  <c r="CG234" i="2" s="1"/>
  <c r="AX234" i="1"/>
  <c r="BQ234" i="1"/>
  <c r="BR235" i="1"/>
  <c r="BS235" i="1"/>
  <c r="BT235" i="1"/>
  <c r="BU235" i="1"/>
  <c r="S236" i="1"/>
  <c r="BD233" i="1"/>
  <c r="BJ233" i="1" s="1"/>
  <c r="BP233" i="1"/>
  <c r="M234" i="1"/>
  <c r="AA234" i="1"/>
  <c r="AG234" i="1" s="1"/>
  <c r="AR234" i="1"/>
  <c r="AY234" i="1"/>
  <c r="BE234" i="1" s="1"/>
  <c r="BK234" i="1"/>
  <c r="BW234" i="1" s="1"/>
  <c r="CC234" i="1" s="1"/>
  <c r="AZ234" i="1"/>
  <c r="BF234" i="1" s="1"/>
  <c r="BL234" i="1"/>
  <c r="BX234" i="1" s="1"/>
  <c r="CD234" i="1" s="1"/>
  <c r="BA234" i="1"/>
  <c r="BG234" i="1" s="1"/>
  <c r="BM234" i="1"/>
  <c r="BY234" i="1" s="1"/>
  <c r="CE234" i="1" s="1"/>
  <c r="BB234" i="1"/>
  <c r="BH234" i="1" s="1"/>
  <c r="BN234" i="1"/>
  <c r="BZ234" i="1" s="1"/>
  <c r="CF234" i="1" s="1"/>
  <c r="BC234" i="1"/>
  <c r="BI234" i="1" s="1"/>
  <c r="BO234" i="1"/>
  <c r="CA234" i="1" s="1"/>
  <c r="CG234" i="1" s="1"/>
  <c r="AB235" i="1"/>
  <c r="AH235" i="1" s="1"/>
  <c r="AC235" i="1"/>
  <c r="AI235" i="1" s="1"/>
  <c r="AD235" i="1"/>
  <c r="AJ235" i="1" s="1"/>
  <c r="AE235" i="1"/>
  <c r="AK235" i="1" s="1"/>
  <c r="F236" i="1"/>
  <c r="BT234" i="9"/>
  <c r="BW233" i="9"/>
  <c r="AY234" i="6"/>
  <c r="AZ233" i="4"/>
  <c r="AC234" i="5"/>
  <c r="AY234" i="5"/>
  <c r="AZ233" i="5"/>
  <c r="AC234" i="4"/>
  <c r="BV233" i="1"/>
  <c r="Z234" i="1"/>
  <c r="AF233" i="1"/>
  <c r="AL233" i="1" s="1"/>
  <c r="BX233" i="1"/>
  <c r="CD233" i="1" s="1"/>
  <c r="BP234" i="8"/>
  <c r="BX233" i="8"/>
  <c r="AK234" i="9"/>
  <c r="AY234" i="4"/>
  <c r="AJ234" i="4"/>
  <c r="AR234" i="4" s="1"/>
  <c r="BS234" i="7"/>
  <c r="AG234" i="4"/>
  <c r="AO234" i="4" s="1"/>
  <c r="BV233" i="3"/>
  <c r="AW233" i="8"/>
  <c r="BI233" i="8" s="1"/>
  <c r="BU233" i="8"/>
  <c r="BY233" i="7"/>
  <c r="BU233" i="7"/>
  <c r="BX233" i="7"/>
  <c r="AK233" i="4"/>
  <c r="AS233" i="4" s="1"/>
  <c r="BT234" i="3"/>
  <c r="Z234" i="2"/>
  <c r="BR234" i="9"/>
  <c r="AK234" i="7"/>
  <c r="AC234" i="6"/>
  <c r="AG234" i="6"/>
  <c r="AO234" i="6" s="1"/>
  <c r="BS236" i="9" l="1"/>
  <c r="AK236" i="9"/>
  <c r="BR236" i="9"/>
  <c r="Y237" i="9"/>
  <c r="BP236" i="9"/>
  <c r="BQ235" i="9"/>
  <c r="AL235" i="9"/>
  <c r="AU235" i="9"/>
  <c r="BG235" i="9" s="1"/>
  <c r="BN235" i="9"/>
  <c r="BX235" i="9" s="1"/>
  <c r="R235" i="9"/>
  <c r="AN235" i="9"/>
  <c r="AZ235" i="9" s="1"/>
  <c r="BL235" i="9"/>
  <c r="BV235" i="9" s="1"/>
  <c r="S235" i="9"/>
  <c r="AX235" i="9" s="1"/>
  <c r="BJ235" i="9" s="1"/>
  <c r="AS235" i="9"/>
  <c r="BE235" i="9" s="1"/>
  <c r="AO236" i="9"/>
  <c r="BA236" i="9" s="1"/>
  <c r="AQ236" i="9"/>
  <c r="BC236" i="9" s="1"/>
  <c r="AP236" i="9"/>
  <c r="BB236" i="9" s="1"/>
  <c r="AM236" i="9"/>
  <c r="AY236" i="9" s="1"/>
  <c r="F237" i="9"/>
  <c r="AR235" i="9"/>
  <c r="BD235" i="9" s="1"/>
  <c r="BK235" i="9"/>
  <c r="BU235" i="9" s="1"/>
  <c r="AM235" i="9"/>
  <c r="AY235" i="9" s="1"/>
  <c r="AV235" i="9"/>
  <c r="BH235" i="9" s="1"/>
  <c r="BO235" i="9"/>
  <c r="BY235" i="9" s="1"/>
  <c r="BM235" i="9"/>
  <c r="AT235" i="9"/>
  <c r="BF235" i="9" s="1"/>
  <c r="BQ235" i="8"/>
  <c r="AL235" i="8"/>
  <c r="Y237" i="8"/>
  <c r="BP236" i="8"/>
  <c r="AW234" i="8"/>
  <c r="BI234" i="8" s="1"/>
  <c r="R235" i="8"/>
  <c r="AN235" i="8"/>
  <c r="AZ235" i="8" s="1"/>
  <c r="BL235" i="8"/>
  <c r="BV235" i="8" s="1"/>
  <c r="S235" i="8"/>
  <c r="AX235" i="8" s="1"/>
  <c r="BJ235" i="8" s="1"/>
  <c r="AS235" i="8"/>
  <c r="BE235" i="8" s="1"/>
  <c r="AV235" i="8"/>
  <c r="BH235" i="8" s="1"/>
  <c r="BO235" i="8"/>
  <c r="BY235" i="8" s="1"/>
  <c r="AP236" i="8"/>
  <c r="BB236" i="8" s="1"/>
  <c r="F237" i="8"/>
  <c r="AO236" i="8"/>
  <c r="BA236" i="8" s="1"/>
  <c r="AQ236" i="8"/>
  <c r="BC236" i="8" s="1"/>
  <c r="AM236" i="8"/>
  <c r="AY236" i="8" s="1"/>
  <c r="AT235" i="8"/>
  <c r="BF235" i="8" s="1"/>
  <c r="BM235" i="8"/>
  <c r="AM235" i="8"/>
  <c r="AY235" i="8" s="1"/>
  <c r="AR235" i="8"/>
  <c r="BD235" i="8" s="1"/>
  <c r="BK235" i="8"/>
  <c r="BU235" i="8" s="1"/>
  <c r="BN235" i="8"/>
  <c r="AU235" i="8"/>
  <c r="BG235" i="8" s="1"/>
  <c r="AL235" i="7"/>
  <c r="BQ235" i="7"/>
  <c r="BP236" i="7"/>
  <c r="BR236" i="7"/>
  <c r="Y237" i="7"/>
  <c r="AW234" i="7"/>
  <c r="BI234" i="7" s="1"/>
  <c r="AT235" i="7"/>
  <c r="BF235" i="7" s="1"/>
  <c r="BM235" i="7"/>
  <c r="R235" i="7"/>
  <c r="AN235" i="7"/>
  <c r="AZ235" i="7" s="1"/>
  <c r="BK235" i="7"/>
  <c r="BU235" i="7" s="1"/>
  <c r="AR235" i="7"/>
  <c r="BD235" i="7" s="1"/>
  <c r="AO236" i="7"/>
  <c r="BA236" i="7" s="1"/>
  <c r="AM236" i="7"/>
  <c r="AY236" i="7" s="1"/>
  <c r="AQ236" i="7"/>
  <c r="BC236" i="7" s="1"/>
  <c r="AP236" i="7"/>
  <c r="BB236" i="7" s="1"/>
  <c r="F237" i="7"/>
  <c r="AS235" i="7"/>
  <c r="BE235" i="7" s="1"/>
  <c r="BL235" i="7"/>
  <c r="BV235" i="7" s="1"/>
  <c r="S235" i="7"/>
  <c r="AX235" i="7" s="1"/>
  <c r="BJ235" i="7" s="1"/>
  <c r="AU235" i="7"/>
  <c r="BG235" i="7" s="1"/>
  <c r="BN235" i="7"/>
  <c r="AM235" i="7"/>
  <c r="AY235" i="7" s="1"/>
  <c r="BO235" i="7"/>
  <c r="BY235" i="7" s="1"/>
  <c r="AV235" i="7"/>
  <c r="BH235" i="7" s="1"/>
  <c r="AD235" i="6"/>
  <c r="AV235" i="6"/>
  <c r="U237" i="6"/>
  <c r="N235" i="6"/>
  <c r="AE235" i="6"/>
  <c r="AM235" i="6" s="1"/>
  <c r="AF236" i="6"/>
  <c r="AN236" i="6" s="1"/>
  <c r="AG236" i="6"/>
  <c r="AO236" i="6" s="1"/>
  <c r="AJ236" i="6"/>
  <c r="AR236" i="6" s="1"/>
  <c r="F237" i="6"/>
  <c r="O235" i="6"/>
  <c r="AH235" i="6"/>
  <c r="AP235" i="6" s="1"/>
  <c r="AU235" i="6"/>
  <c r="AW235" i="6" s="1"/>
  <c r="AI235" i="6"/>
  <c r="AQ235" i="6" s="1"/>
  <c r="AX235" i="6"/>
  <c r="AD235" i="5"/>
  <c r="AV235" i="5"/>
  <c r="U237" i="5"/>
  <c r="AK234" i="5"/>
  <c r="AS234" i="5" s="1"/>
  <c r="N235" i="5"/>
  <c r="AE235" i="5"/>
  <c r="AM235" i="5" s="1"/>
  <c r="O235" i="5"/>
  <c r="AL235" i="5" s="1"/>
  <c r="AT235" i="5" s="1"/>
  <c r="AH235" i="5"/>
  <c r="AP235" i="5" s="1"/>
  <c r="AU235" i="5"/>
  <c r="AW235" i="5" s="1"/>
  <c r="AI235" i="5"/>
  <c r="AQ235" i="5" s="1"/>
  <c r="AX235" i="5"/>
  <c r="AF236" i="5"/>
  <c r="AN236" i="5" s="1"/>
  <c r="F237" i="5"/>
  <c r="AD235" i="4"/>
  <c r="AV235" i="4"/>
  <c r="U237" i="4"/>
  <c r="AK234" i="4"/>
  <c r="AS234" i="4" s="1"/>
  <c r="N235" i="4"/>
  <c r="AE235" i="4"/>
  <c r="AM235" i="4" s="1"/>
  <c r="O235" i="4"/>
  <c r="AL235" i="4" s="1"/>
  <c r="AT235" i="4" s="1"/>
  <c r="AH235" i="4"/>
  <c r="AP235" i="4" s="1"/>
  <c r="AU235" i="4"/>
  <c r="AW235" i="4" s="1"/>
  <c r="AI235" i="4"/>
  <c r="AQ235" i="4" s="1"/>
  <c r="AX235" i="4"/>
  <c r="AF236" i="4"/>
  <c r="AN236" i="4" s="1"/>
  <c r="F237" i="4"/>
  <c r="AX235" i="3"/>
  <c r="BV235" i="3" s="1"/>
  <c r="BQ235" i="3"/>
  <c r="BS236" i="3"/>
  <c r="S237" i="3"/>
  <c r="BT236" i="3"/>
  <c r="BP234" i="3"/>
  <c r="CB234" i="3" s="1"/>
  <c r="CH234" i="3" s="1"/>
  <c r="BD234" i="3"/>
  <c r="BJ234" i="3" s="1"/>
  <c r="CI234" i="3"/>
  <c r="AF234" i="3"/>
  <c r="AL234" i="3" s="1"/>
  <c r="CJ234" i="3"/>
  <c r="AZ235" i="3"/>
  <c r="BF235" i="3" s="1"/>
  <c r="BL235" i="3"/>
  <c r="BX235" i="3" s="1"/>
  <c r="CD235" i="3" s="1"/>
  <c r="BN235" i="3"/>
  <c r="BZ235" i="3" s="1"/>
  <c r="CF235" i="3" s="1"/>
  <c r="BB235" i="3"/>
  <c r="BH235" i="3" s="1"/>
  <c r="AB236" i="3"/>
  <c r="AH236" i="3" s="1"/>
  <c r="AC236" i="3"/>
  <c r="AI236" i="3" s="1"/>
  <c r="AE236" i="3"/>
  <c r="AK236" i="3" s="1"/>
  <c r="AD236" i="3"/>
  <c r="AJ236" i="3" s="1"/>
  <c r="F237" i="3"/>
  <c r="BM235" i="3"/>
  <c r="BA235" i="3"/>
  <c r="BG235" i="3" s="1"/>
  <c r="M235" i="3"/>
  <c r="AA235" i="3"/>
  <c r="AG235" i="3" s="1"/>
  <c r="BC235" i="3"/>
  <c r="BI235" i="3" s="1"/>
  <c r="BO235" i="3"/>
  <c r="AR235" i="3"/>
  <c r="AY235" i="3"/>
  <c r="BE235" i="3" s="1"/>
  <c r="BK235" i="3"/>
  <c r="BW235" i="3" s="1"/>
  <c r="CC235" i="3" s="1"/>
  <c r="BU236" i="2"/>
  <c r="S237" i="2"/>
  <c r="AX235" i="2"/>
  <c r="BQ235" i="2"/>
  <c r="BA235" i="2"/>
  <c r="BG235" i="2" s="1"/>
  <c r="BM235" i="2"/>
  <c r="AE236" i="2"/>
  <c r="AK236" i="2" s="1"/>
  <c r="F237" i="2"/>
  <c r="AZ235" i="2"/>
  <c r="BF235" i="2" s="1"/>
  <c r="BL235" i="2"/>
  <c r="BX235" i="2" s="1"/>
  <c r="CD235" i="2" s="1"/>
  <c r="BO235" i="2"/>
  <c r="CA235" i="2" s="1"/>
  <c r="CG235" i="2" s="1"/>
  <c r="BC235" i="2"/>
  <c r="BI235" i="2" s="1"/>
  <c r="AA235" i="2"/>
  <c r="AG235" i="2" s="1"/>
  <c r="M235" i="2"/>
  <c r="AR235" i="2"/>
  <c r="BK235" i="2"/>
  <c r="BW235" i="2" s="1"/>
  <c r="CC235" i="2" s="1"/>
  <c r="AY235" i="2"/>
  <c r="BE235" i="2" s="1"/>
  <c r="BN235" i="2"/>
  <c r="BB235" i="2"/>
  <c r="BH235" i="2" s="1"/>
  <c r="AF234" i="2"/>
  <c r="AL234" i="2" s="1"/>
  <c r="CI234" i="2"/>
  <c r="BD234" i="2"/>
  <c r="BJ234" i="2" s="1"/>
  <c r="BP234" i="2"/>
  <c r="AX235" i="1"/>
  <c r="BQ235" i="1"/>
  <c r="BR236" i="1"/>
  <c r="BS236" i="1"/>
  <c r="BT236" i="1"/>
  <c r="BU236" i="1"/>
  <c r="S237" i="1"/>
  <c r="AF234" i="1"/>
  <c r="AL234" i="1" s="1"/>
  <c r="BD234" i="1"/>
  <c r="BJ234" i="1" s="1"/>
  <c r="BP234" i="1"/>
  <c r="M235" i="1"/>
  <c r="AA235" i="1"/>
  <c r="AG235" i="1" s="1"/>
  <c r="AR235" i="1"/>
  <c r="AY235" i="1"/>
  <c r="BE235" i="1" s="1"/>
  <c r="BK235" i="1"/>
  <c r="BW235" i="1" s="1"/>
  <c r="CC235" i="1" s="1"/>
  <c r="AZ235" i="1"/>
  <c r="BF235" i="1" s="1"/>
  <c r="BL235" i="1"/>
  <c r="BX235" i="1" s="1"/>
  <c r="CD235" i="1" s="1"/>
  <c r="BA235" i="1"/>
  <c r="BG235" i="1" s="1"/>
  <c r="BM235" i="1"/>
  <c r="BY235" i="1" s="1"/>
  <c r="CE235" i="1" s="1"/>
  <c r="BB235" i="1"/>
  <c r="BH235" i="1" s="1"/>
  <c r="BN235" i="1"/>
  <c r="BZ235" i="1" s="1"/>
  <c r="CF235" i="1" s="1"/>
  <c r="BC235" i="1"/>
  <c r="BI235" i="1" s="1"/>
  <c r="BO235" i="1"/>
  <c r="CA235" i="1" s="1"/>
  <c r="CG235" i="1" s="1"/>
  <c r="AB236" i="1"/>
  <c r="AH236" i="1" s="1"/>
  <c r="AC236" i="1"/>
  <c r="AI236" i="1" s="1"/>
  <c r="AD236" i="1"/>
  <c r="AJ236" i="1" s="1"/>
  <c r="AE236" i="1"/>
  <c r="AK236" i="1" s="1"/>
  <c r="F237" i="1"/>
  <c r="BR235" i="7"/>
  <c r="BV234" i="2"/>
  <c r="CB233" i="1"/>
  <c r="CH233" i="1" s="1"/>
  <c r="AK234" i="6"/>
  <c r="AS234" i="6" s="1"/>
  <c r="AL234" i="6"/>
  <c r="AT234" i="6" s="1"/>
  <c r="AW234" i="6"/>
  <c r="AJ235" i="6"/>
  <c r="AR235" i="6" s="1"/>
  <c r="AF235" i="6"/>
  <c r="AN235" i="6" s="1"/>
  <c r="AG235" i="6"/>
  <c r="AO235" i="6" s="1"/>
  <c r="AC235" i="5"/>
  <c r="AY235" i="5"/>
  <c r="AZ234" i="5"/>
  <c r="AY235" i="4"/>
  <c r="AG235" i="4"/>
  <c r="AO235" i="4" s="1"/>
  <c r="BT235" i="2"/>
  <c r="AD235" i="2"/>
  <c r="AJ235" i="2" s="1"/>
  <c r="AC235" i="2"/>
  <c r="AI235" i="2" s="1"/>
  <c r="AB235" i="2"/>
  <c r="AH235" i="2" s="1"/>
  <c r="AE235" i="2"/>
  <c r="AK235" i="2" s="1"/>
  <c r="BW234" i="2"/>
  <c r="CC234" i="2" s="1"/>
  <c r="BV234" i="1"/>
  <c r="Z235" i="1"/>
  <c r="AY235" i="6"/>
  <c r="BS235" i="3"/>
  <c r="AK235" i="9"/>
  <c r="AW234" i="9"/>
  <c r="BI234" i="9" s="1"/>
  <c r="BW234" i="9"/>
  <c r="BY234" i="9"/>
  <c r="BX234" i="7"/>
  <c r="AC235" i="6"/>
  <c r="AC235" i="4"/>
  <c r="BS235" i="2"/>
  <c r="BR235" i="9"/>
  <c r="BS235" i="8"/>
  <c r="BR235" i="8"/>
  <c r="BU234" i="8"/>
  <c r="BS235" i="7"/>
  <c r="AZ234" i="6"/>
  <c r="AZ234" i="4"/>
  <c r="AJ235" i="4"/>
  <c r="AR235" i="4" s="1"/>
  <c r="BU235" i="3"/>
  <c r="CB233" i="3"/>
  <c r="CH233" i="3" s="1"/>
  <c r="BZ234" i="3"/>
  <c r="CF234" i="3" s="1"/>
  <c r="Z235" i="2"/>
  <c r="AK235" i="7"/>
  <c r="AO235" i="7"/>
  <c r="BA235" i="7" s="1"/>
  <c r="AK235" i="8"/>
  <c r="AL236" i="9" l="1"/>
  <c r="BQ236" i="9"/>
  <c r="BT237" i="9"/>
  <c r="BP237" i="9"/>
  <c r="BS237" i="9"/>
  <c r="Y238" i="9"/>
  <c r="AW235" i="9"/>
  <c r="BI235" i="9" s="1"/>
  <c r="S236" i="9"/>
  <c r="AX236" i="9" s="1"/>
  <c r="BJ236" i="9" s="1"/>
  <c r="BL236" i="9"/>
  <c r="BV236" i="9" s="1"/>
  <c r="AS236" i="9"/>
  <c r="BE236" i="9" s="1"/>
  <c r="AU236" i="9"/>
  <c r="BG236" i="9" s="1"/>
  <c r="BN236" i="9"/>
  <c r="BX236" i="9" s="1"/>
  <c r="AT236" i="9"/>
  <c r="BF236" i="9" s="1"/>
  <c r="BM236" i="9"/>
  <c r="BW236" i="9" s="1"/>
  <c r="R236" i="9"/>
  <c r="AN236" i="9"/>
  <c r="AZ236" i="9" s="1"/>
  <c r="AR236" i="9"/>
  <c r="BD236" i="9" s="1"/>
  <c r="BK236" i="9"/>
  <c r="BU236" i="9" s="1"/>
  <c r="AV236" i="9"/>
  <c r="BH236" i="9" s="1"/>
  <c r="BO236" i="9"/>
  <c r="AO237" i="9"/>
  <c r="BA237" i="9" s="1"/>
  <c r="AQ237" i="9"/>
  <c r="BC237" i="9" s="1"/>
  <c r="AP237" i="9"/>
  <c r="BB237" i="9" s="1"/>
  <c r="F238" i="9"/>
  <c r="BT237" i="8"/>
  <c r="BP237" i="8"/>
  <c r="Y238" i="8"/>
  <c r="BR237" i="8"/>
  <c r="BQ236" i="8"/>
  <c r="AL236" i="8"/>
  <c r="AR236" i="8"/>
  <c r="BD236" i="8" s="1"/>
  <c r="BK236" i="8"/>
  <c r="BU236" i="8" s="1"/>
  <c r="AT236" i="8"/>
  <c r="BF236" i="8" s="1"/>
  <c r="BM236" i="8"/>
  <c r="F238" i="8"/>
  <c r="AQ237" i="8"/>
  <c r="BC237" i="8" s="1"/>
  <c r="AO237" i="8"/>
  <c r="BA237" i="8" s="1"/>
  <c r="AP237" i="8"/>
  <c r="BB237" i="8" s="1"/>
  <c r="AN236" i="8"/>
  <c r="AZ236" i="8" s="1"/>
  <c r="R236" i="8"/>
  <c r="AU236" i="8"/>
  <c r="BG236" i="8" s="1"/>
  <c r="BN236" i="8"/>
  <c r="S236" i="8"/>
  <c r="AX236" i="8" s="1"/>
  <c r="BJ236" i="8" s="1"/>
  <c r="AS236" i="8"/>
  <c r="BE236" i="8" s="1"/>
  <c r="BL236" i="8"/>
  <c r="BV236" i="8" s="1"/>
  <c r="AV236" i="8"/>
  <c r="BH236" i="8" s="1"/>
  <c r="BO236" i="8"/>
  <c r="BR237" i="7"/>
  <c r="Y238" i="7"/>
  <c r="BP237" i="7"/>
  <c r="BT237" i="7"/>
  <c r="BQ236" i="7"/>
  <c r="AL236" i="7"/>
  <c r="AW235" i="7"/>
  <c r="BI235" i="7" s="1"/>
  <c r="AT236" i="7"/>
  <c r="BF236" i="7" s="1"/>
  <c r="BM236" i="7"/>
  <c r="BW236" i="7" s="1"/>
  <c r="AV236" i="7"/>
  <c r="BH236" i="7" s="1"/>
  <c r="BO236" i="7"/>
  <c r="AS236" i="7"/>
  <c r="BE236" i="7" s="1"/>
  <c r="S236" i="7"/>
  <c r="AX236" i="7" s="1"/>
  <c r="BJ236" i="7" s="1"/>
  <c r="BL236" i="7"/>
  <c r="BV236" i="7" s="1"/>
  <c r="AO237" i="7"/>
  <c r="BA237" i="7" s="1"/>
  <c r="AQ237" i="7"/>
  <c r="BC237" i="7" s="1"/>
  <c r="AP237" i="7"/>
  <c r="BB237" i="7" s="1"/>
  <c r="F238" i="7"/>
  <c r="R236" i="7"/>
  <c r="AN236" i="7"/>
  <c r="AZ236" i="7" s="1"/>
  <c r="AR236" i="7"/>
  <c r="BD236" i="7" s="1"/>
  <c r="BK236" i="7"/>
  <c r="BU236" i="7" s="1"/>
  <c r="BN236" i="7"/>
  <c r="AU236" i="7"/>
  <c r="BG236" i="7" s="1"/>
  <c r="U238" i="6"/>
  <c r="AD236" i="6"/>
  <c r="AV236" i="6"/>
  <c r="AK235" i="6"/>
  <c r="AS235" i="6" s="1"/>
  <c r="AX236" i="6"/>
  <c r="AI236" i="6"/>
  <c r="AQ236" i="6" s="1"/>
  <c r="N236" i="6"/>
  <c r="AE236" i="6"/>
  <c r="AM236" i="6" s="1"/>
  <c r="O236" i="6"/>
  <c r="AL236" i="6" s="1"/>
  <c r="AT236" i="6" s="1"/>
  <c r="AH236" i="6"/>
  <c r="AP236" i="6" s="1"/>
  <c r="AU236" i="6"/>
  <c r="F238" i="6"/>
  <c r="AD236" i="5"/>
  <c r="AV236" i="5"/>
  <c r="U238" i="5"/>
  <c r="AK235" i="5"/>
  <c r="AS235" i="5" s="1"/>
  <c r="N236" i="5"/>
  <c r="AE236" i="5"/>
  <c r="AM236" i="5" s="1"/>
  <c r="O236" i="5"/>
  <c r="AL236" i="5" s="1"/>
  <c r="AT236" i="5" s="1"/>
  <c r="AH236" i="5"/>
  <c r="AP236" i="5" s="1"/>
  <c r="AU236" i="5"/>
  <c r="AW236" i="5" s="1"/>
  <c r="AI236" i="5"/>
  <c r="AQ236" i="5" s="1"/>
  <c r="AX236" i="5"/>
  <c r="AF237" i="5"/>
  <c r="AN237" i="5" s="1"/>
  <c r="AG237" i="5"/>
  <c r="AO237" i="5" s="1"/>
  <c r="F238" i="5"/>
  <c r="AD236" i="4"/>
  <c r="AV236" i="4"/>
  <c r="U238" i="4"/>
  <c r="N236" i="4"/>
  <c r="AE236" i="4"/>
  <c r="AM236" i="4" s="1"/>
  <c r="O236" i="4"/>
  <c r="AL236" i="4" s="1"/>
  <c r="AT236" i="4" s="1"/>
  <c r="AH236" i="4"/>
  <c r="AP236" i="4" s="1"/>
  <c r="AU236" i="4"/>
  <c r="AW236" i="4" s="1"/>
  <c r="AI236" i="4"/>
  <c r="AQ236" i="4" s="1"/>
  <c r="AX236" i="4"/>
  <c r="AF237" i="4"/>
  <c r="AN237" i="4" s="1"/>
  <c r="F238" i="4"/>
  <c r="AX236" i="3"/>
  <c r="BQ236" i="3"/>
  <c r="BR237" i="3"/>
  <c r="BS237" i="3"/>
  <c r="S238" i="3"/>
  <c r="AR236" i="3"/>
  <c r="AY236" i="3"/>
  <c r="BE236" i="3" s="1"/>
  <c r="BK236" i="3"/>
  <c r="BW236" i="3" s="1"/>
  <c r="CC236" i="3" s="1"/>
  <c r="BN236" i="3"/>
  <c r="BZ236" i="3" s="1"/>
  <c r="CF236" i="3" s="1"/>
  <c r="BB236" i="3"/>
  <c r="BH236" i="3" s="1"/>
  <c r="BC236" i="3"/>
  <c r="BI236" i="3" s="1"/>
  <c r="BO236" i="3"/>
  <c r="M236" i="3"/>
  <c r="AA236" i="3"/>
  <c r="AG236" i="3" s="1"/>
  <c r="AZ236" i="3"/>
  <c r="BF236" i="3" s="1"/>
  <c r="BL236" i="3"/>
  <c r="AC237" i="3"/>
  <c r="AI237" i="3" s="1"/>
  <c r="AB237" i="3"/>
  <c r="AH237" i="3" s="1"/>
  <c r="AE237" i="3"/>
  <c r="AK237" i="3" s="1"/>
  <c r="F238" i="3"/>
  <c r="AD237" i="3"/>
  <c r="AJ237" i="3" s="1"/>
  <c r="BA236" i="3"/>
  <c r="BG236" i="3" s="1"/>
  <c r="BM236" i="3"/>
  <c r="BY236" i="3" s="1"/>
  <c r="CE236" i="3" s="1"/>
  <c r="AF235" i="3"/>
  <c r="AL235" i="3" s="1"/>
  <c r="CI235" i="3"/>
  <c r="CJ235" i="3"/>
  <c r="BP235" i="3"/>
  <c r="CB235" i="3" s="1"/>
  <c r="CH235" i="3" s="1"/>
  <c r="BD235" i="3"/>
  <c r="BJ235" i="3" s="1"/>
  <c r="BQ236" i="2"/>
  <c r="AX236" i="2"/>
  <c r="S238" i="2"/>
  <c r="BR237" i="2"/>
  <c r="BU237" i="2"/>
  <c r="AY236" i="2"/>
  <c r="BE236" i="2" s="1"/>
  <c r="AR236" i="2"/>
  <c r="BK236" i="2"/>
  <c r="BW236" i="2" s="1"/>
  <c r="CC236" i="2" s="1"/>
  <c r="BL236" i="2"/>
  <c r="AZ236" i="2"/>
  <c r="BF236" i="2" s="1"/>
  <c r="BC236" i="2"/>
  <c r="BI236" i="2" s="1"/>
  <c r="BO236" i="2"/>
  <c r="CA236" i="2" s="1"/>
  <c r="CG236" i="2" s="1"/>
  <c r="F238" i="2"/>
  <c r="BN236" i="2"/>
  <c r="BB236" i="2"/>
  <c r="BH236" i="2" s="1"/>
  <c r="AA236" i="2"/>
  <c r="AG236" i="2" s="1"/>
  <c r="M236" i="2"/>
  <c r="BA236" i="2"/>
  <c r="BG236" i="2" s="1"/>
  <c r="BM236" i="2"/>
  <c r="AF235" i="2"/>
  <c r="AL235" i="2" s="1"/>
  <c r="CI235" i="2"/>
  <c r="BD235" i="2"/>
  <c r="BJ235" i="2" s="1"/>
  <c r="BP235" i="2"/>
  <c r="AX236" i="1"/>
  <c r="BQ236" i="1"/>
  <c r="BR237" i="1"/>
  <c r="BS237" i="1"/>
  <c r="BT237" i="1"/>
  <c r="BU237" i="1"/>
  <c r="S238" i="1"/>
  <c r="BD235" i="1"/>
  <c r="BJ235" i="1" s="1"/>
  <c r="BP235" i="1"/>
  <c r="M236" i="1"/>
  <c r="AA236" i="1"/>
  <c r="AG236" i="1" s="1"/>
  <c r="AR236" i="1"/>
  <c r="AY236" i="1"/>
  <c r="BE236" i="1" s="1"/>
  <c r="BK236" i="1"/>
  <c r="BW236" i="1" s="1"/>
  <c r="CC236" i="1" s="1"/>
  <c r="AZ236" i="1"/>
  <c r="BF236" i="1" s="1"/>
  <c r="BL236" i="1"/>
  <c r="BX236" i="1" s="1"/>
  <c r="CD236" i="1" s="1"/>
  <c r="BA236" i="1"/>
  <c r="BG236" i="1" s="1"/>
  <c r="BM236" i="1"/>
  <c r="BY236" i="1" s="1"/>
  <c r="CE236" i="1" s="1"/>
  <c r="BB236" i="1"/>
  <c r="BH236" i="1" s="1"/>
  <c r="BN236" i="1"/>
  <c r="BZ236" i="1" s="1"/>
  <c r="CF236" i="1" s="1"/>
  <c r="BC236" i="1"/>
  <c r="BI236" i="1" s="1"/>
  <c r="BO236" i="1"/>
  <c r="CA236" i="1" s="1"/>
  <c r="CG236" i="1" s="1"/>
  <c r="AB237" i="1"/>
  <c r="AH237" i="1" s="1"/>
  <c r="AC237" i="1"/>
  <c r="AI237" i="1" s="1"/>
  <c r="AD237" i="1"/>
  <c r="AJ237" i="1" s="1"/>
  <c r="AE237" i="1"/>
  <c r="AK237" i="1" s="1"/>
  <c r="F238" i="1"/>
  <c r="AY236" i="6"/>
  <c r="AC236" i="6"/>
  <c r="AL235" i="6"/>
  <c r="AT235" i="6" s="1"/>
  <c r="AZ235" i="6"/>
  <c r="AC236" i="5"/>
  <c r="AZ235" i="5"/>
  <c r="AG236" i="5"/>
  <c r="AO236" i="5" s="1"/>
  <c r="AK235" i="4"/>
  <c r="AS235" i="4" s="1"/>
  <c r="AZ235" i="4"/>
  <c r="AG236" i="4"/>
  <c r="AO236" i="4" s="1"/>
  <c r="BY235" i="3"/>
  <c r="CE235" i="3" s="1"/>
  <c r="BT236" i="2"/>
  <c r="Z236" i="2"/>
  <c r="BS236" i="2"/>
  <c r="BV235" i="2"/>
  <c r="BY235" i="2"/>
  <c r="CE235" i="2" s="1"/>
  <c r="AB236" i="2"/>
  <c r="AH236" i="2" s="1"/>
  <c r="AC236" i="2"/>
  <c r="AI236" i="2" s="1"/>
  <c r="AD236" i="2"/>
  <c r="AJ236" i="2" s="1"/>
  <c r="BZ235" i="2"/>
  <c r="CF235" i="2" s="1"/>
  <c r="CB234" i="2"/>
  <c r="CH234" i="2" s="1"/>
  <c r="BV235" i="1"/>
  <c r="Z236" i="1"/>
  <c r="CB234" i="1"/>
  <c r="CH234" i="1" s="1"/>
  <c r="AF235" i="1"/>
  <c r="AL235" i="1" s="1"/>
  <c r="BT236" i="8"/>
  <c r="BW235" i="7"/>
  <c r="BU236" i="3"/>
  <c r="CA235" i="3"/>
  <c r="CG235" i="3" s="1"/>
  <c r="AW235" i="8"/>
  <c r="BI235" i="8" s="1"/>
  <c r="AY236" i="5"/>
  <c r="BT236" i="9"/>
  <c r="BW235" i="9"/>
  <c r="BS236" i="8"/>
  <c r="BR236" i="8"/>
  <c r="AK236" i="7"/>
  <c r="BX235" i="7"/>
  <c r="AJ236" i="5"/>
  <c r="AR236" i="5" s="1"/>
  <c r="AY236" i="4"/>
  <c r="BR236" i="3"/>
  <c r="BR236" i="2"/>
  <c r="AK236" i="8"/>
  <c r="BS236" i="7"/>
  <c r="BT236" i="7"/>
  <c r="AC236" i="4"/>
  <c r="BW235" i="8"/>
  <c r="BX235" i="8"/>
  <c r="AJ236" i="4"/>
  <c r="AR236" i="4" s="1"/>
  <c r="Z236" i="3"/>
  <c r="BQ237" i="9" l="1"/>
  <c r="AL237" i="9"/>
  <c r="BR238" i="9"/>
  <c r="BS238" i="9"/>
  <c r="Y239" i="9"/>
  <c r="AF431" i="9"/>
  <c r="AW236" i="9"/>
  <c r="BI236" i="9" s="1"/>
  <c r="R237" i="9"/>
  <c r="AN237" i="9"/>
  <c r="AZ237" i="9" s="1"/>
  <c r="AR237" i="9"/>
  <c r="BD237" i="9" s="1"/>
  <c r="BK237" i="9"/>
  <c r="BU237" i="9" s="1"/>
  <c r="AT237" i="9"/>
  <c r="BF237" i="9" s="1"/>
  <c r="BM237" i="9"/>
  <c r="BO237" i="9"/>
  <c r="BY237" i="9" s="1"/>
  <c r="AV237" i="9"/>
  <c r="BH237" i="9" s="1"/>
  <c r="AA431" i="9"/>
  <c r="AM237" i="9"/>
  <c r="AY237" i="9" s="1"/>
  <c r="BN237" i="9"/>
  <c r="BX237" i="9" s="1"/>
  <c r="AU237" i="9"/>
  <c r="BG237" i="9" s="1"/>
  <c r="AS237" i="9"/>
  <c r="BE237" i="9" s="1"/>
  <c r="S237" i="9"/>
  <c r="AX237" i="9" s="1"/>
  <c r="BJ237" i="9" s="1"/>
  <c r="BL237" i="9"/>
  <c r="BV237" i="9" s="1"/>
  <c r="AO238" i="9"/>
  <c r="BA238" i="9" s="1"/>
  <c r="F239" i="9"/>
  <c r="AP238" i="9"/>
  <c r="BB238" i="9" s="1"/>
  <c r="AQ238" i="9"/>
  <c r="BC238" i="9" s="1"/>
  <c r="AL237" i="8"/>
  <c r="BQ237" i="8"/>
  <c r="Y239" i="8"/>
  <c r="BP238" i="8"/>
  <c r="BT238" i="8"/>
  <c r="BR238" i="8"/>
  <c r="AQ238" i="8"/>
  <c r="BC238" i="8" s="1"/>
  <c r="AO238" i="8"/>
  <c r="BA238" i="8" s="1"/>
  <c r="F239" i="8"/>
  <c r="AP238" i="8"/>
  <c r="BB238" i="8" s="1"/>
  <c r="BM237" i="8"/>
  <c r="BW237" i="8" s="1"/>
  <c r="AT237" i="8"/>
  <c r="BF237" i="8" s="1"/>
  <c r="BO237" i="8"/>
  <c r="BY237" i="8" s="1"/>
  <c r="AV237" i="8"/>
  <c r="BH237" i="8" s="1"/>
  <c r="AR237" i="8"/>
  <c r="BD237" i="8" s="1"/>
  <c r="BK237" i="8"/>
  <c r="BU237" i="8" s="1"/>
  <c r="BN237" i="8"/>
  <c r="AU237" i="8"/>
  <c r="BG237" i="8" s="1"/>
  <c r="R237" i="8"/>
  <c r="AN237" i="8"/>
  <c r="AZ237" i="8" s="1"/>
  <c r="AA431" i="8"/>
  <c r="AM237" i="8"/>
  <c r="AY237" i="8" s="1"/>
  <c r="S237" i="8"/>
  <c r="AX237" i="8" s="1"/>
  <c r="BJ237" i="8" s="1"/>
  <c r="AS237" i="8"/>
  <c r="BE237" i="8" s="1"/>
  <c r="BL237" i="8"/>
  <c r="BV237" i="8" s="1"/>
  <c r="BR238" i="7"/>
  <c r="Y239" i="7"/>
  <c r="BT238" i="7"/>
  <c r="AL237" i="7"/>
  <c r="BQ237" i="7"/>
  <c r="R237" i="7"/>
  <c r="AN237" i="7"/>
  <c r="AZ237" i="7" s="1"/>
  <c r="AT237" i="7"/>
  <c r="BF237" i="7" s="1"/>
  <c r="BM237" i="7"/>
  <c r="BW237" i="7" s="1"/>
  <c r="AV237" i="7"/>
  <c r="BH237" i="7" s="1"/>
  <c r="BO237" i="7"/>
  <c r="BY237" i="7" s="1"/>
  <c r="S237" i="7"/>
  <c r="AX237" i="7" s="1"/>
  <c r="BJ237" i="7" s="1"/>
  <c r="AS237" i="7"/>
  <c r="BE237" i="7" s="1"/>
  <c r="BL237" i="7"/>
  <c r="BV237" i="7" s="1"/>
  <c r="AR237" i="7"/>
  <c r="BD237" i="7" s="1"/>
  <c r="BK237" i="7"/>
  <c r="BU237" i="7" s="1"/>
  <c r="AA431" i="7"/>
  <c r="AM237" i="7"/>
  <c r="AY237" i="7" s="1"/>
  <c r="BN237" i="7"/>
  <c r="AU237" i="7"/>
  <c r="BG237" i="7" s="1"/>
  <c r="AQ238" i="7"/>
  <c r="BC238" i="7" s="1"/>
  <c r="F239" i="7"/>
  <c r="AP238" i="7"/>
  <c r="BB238" i="7" s="1"/>
  <c r="AO238" i="7"/>
  <c r="BA238" i="7" s="1"/>
  <c r="AB431" i="7"/>
  <c r="AC431" i="7"/>
  <c r="AE431" i="7"/>
  <c r="AW236" i="7"/>
  <c r="BI236" i="7" s="1"/>
  <c r="AD237" i="6"/>
  <c r="AV237" i="6"/>
  <c r="U239" i="6"/>
  <c r="AF238" i="6"/>
  <c r="AN238" i="6" s="1"/>
  <c r="AJ238" i="6"/>
  <c r="AR238" i="6" s="1"/>
  <c r="F239" i="6"/>
  <c r="N237" i="6"/>
  <c r="AE237" i="6"/>
  <c r="AM237" i="6" s="1"/>
  <c r="O237" i="6"/>
  <c r="AH237" i="6"/>
  <c r="AP237" i="6" s="1"/>
  <c r="AU237" i="6"/>
  <c r="AX237" i="6"/>
  <c r="AI237" i="6"/>
  <c r="AQ237" i="6" s="1"/>
  <c r="AD237" i="5"/>
  <c r="AV237" i="5"/>
  <c r="U239" i="5"/>
  <c r="N237" i="5"/>
  <c r="AE237" i="5"/>
  <c r="AM237" i="5" s="1"/>
  <c r="O237" i="5"/>
  <c r="AL237" i="5" s="1"/>
  <c r="AT237" i="5" s="1"/>
  <c r="AH237" i="5"/>
  <c r="AP237" i="5" s="1"/>
  <c r="AU237" i="5"/>
  <c r="AW237" i="5" s="1"/>
  <c r="AI237" i="5"/>
  <c r="AQ237" i="5" s="1"/>
  <c r="AX237" i="5"/>
  <c r="AF238" i="5"/>
  <c r="AN238" i="5" s="1"/>
  <c r="AG238" i="5"/>
  <c r="AO238" i="5" s="1"/>
  <c r="F239" i="5"/>
  <c r="AD237" i="4"/>
  <c r="AV237" i="4"/>
  <c r="U239" i="4"/>
  <c r="N237" i="4"/>
  <c r="AE237" i="4"/>
  <c r="AM237" i="4" s="1"/>
  <c r="O237" i="4"/>
  <c r="AH237" i="4"/>
  <c r="AP237" i="4" s="1"/>
  <c r="AU237" i="4"/>
  <c r="AW237" i="4" s="1"/>
  <c r="AI237" i="4"/>
  <c r="AQ237" i="4" s="1"/>
  <c r="AX237" i="4"/>
  <c r="AF238" i="4"/>
  <c r="AN238" i="4" s="1"/>
  <c r="F239" i="4"/>
  <c r="BQ237" i="3"/>
  <c r="AX237" i="3"/>
  <c r="BS238" i="3"/>
  <c r="S239" i="3"/>
  <c r="BR238" i="3"/>
  <c r="BT238" i="3"/>
  <c r="BP236" i="3"/>
  <c r="BD236" i="3"/>
  <c r="BJ236" i="3" s="1"/>
  <c r="CI236" i="3"/>
  <c r="AF236" i="3"/>
  <c r="AL236" i="3" s="1"/>
  <c r="CJ236" i="3"/>
  <c r="AY237" i="3"/>
  <c r="BE237" i="3" s="1"/>
  <c r="AR237" i="3"/>
  <c r="BK237" i="3"/>
  <c r="BW237" i="3" s="1"/>
  <c r="CC237" i="3" s="1"/>
  <c r="AZ237" i="3"/>
  <c r="BF237" i="3" s="1"/>
  <c r="BL237" i="3"/>
  <c r="BX237" i="3" s="1"/>
  <c r="CD237" i="3" s="1"/>
  <c r="BC237" i="3"/>
  <c r="BI237" i="3" s="1"/>
  <c r="BO237" i="3"/>
  <c r="AB238" i="3"/>
  <c r="AH238" i="3" s="1"/>
  <c r="AD238" i="3"/>
  <c r="AJ238" i="3" s="1"/>
  <c r="AC238" i="3"/>
  <c r="AI238" i="3" s="1"/>
  <c r="F239" i="3"/>
  <c r="AE238" i="3"/>
  <c r="AK238" i="3" s="1"/>
  <c r="M237" i="3"/>
  <c r="AA237" i="3"/>
  <c r="AG237" i="3" s="1"/>
  <c r="BM237" i="3"/>
  <c r="BY237" i="3" s="1"/>
  <c r="CE237" i="3" s="1"/>
  <c r="BA237" i="3"/>
  <c r="BG237" i="3" s="1"/>
  <c r="BB237" i="3"/>
  <c r="BH237" i="3" s="1"/>
  <c r="BN237" i="3"/>
  <c r="AX237" i="2"/>
  <c r="BQ237" i="2"/>
  <c r="BR238" i="2"/>
  <c r="BS238" i="2"/>
  <c r="S239" i="2"/>
  <c r="Z238" i="2"/>
  <c r="BU238" i="2"/>
  <c r="BD236" i="2"/>
  <c r="BJ236" i="2" s="1"/>
  <c r="BP236" i="2"/>
  <c r="AZ237" i="2"/>
  <c r="BF237" i="2" s="1"/>
  <c r="BL237" i="2"/>
  <c r="BX237" i="2" s="1"/>
  <c r="CD237" i="2" s="1"/>
  <c r="BB237" i="2"/>
  <c r="BH237" i="2" s="1"/>
  <c r="BN237" i="2"/>
  <c r="AB238" i="2"/>
  <c r="AH238" i="2" s="1"/>
  <c r="F239" i="2"/>
  <c r="BA237" i="2"/>
  <c r="BG237" i="2" s="1"/>
  <c r="BM237" i="2"/>
  <c r="M237" i="2"/>
  <c r="AA237" i="2"/>
  <c r="AG237" i="2" s="1"/>
  <c r="AR237" i="2"/>
  <c r="AY237" i="2"/>
  <c r="BE237" i="2" s="1"/>
  <c r="BK237" i="2"/>
  <c r="BC237" i="2"/>
  <c r="BI237" i="2" s="1"/>
  <c r="BO237" i="2"/>
  <c r="CA237" i="2" s="1"/>
  <c r="CG237" i="2" s="1"/>
  <c r="AF236" i="2"/>
  <c r="AL236" i="2" s="1"/>
  <c r="CI236" i="2"/>
  <c r="AX237" i="1"/>
  <c r="BQ237" i="1"/>
  <c r="BR238" i="1"/>
  <c r="BS238" i="1"/>
  <c r="BT238" i="1"/>
  <c r="BU238" i="1"/>
  <c r="S239" i="1"/>
  <c r="BD236" i="1"/>
  <c r="BJ236" i="1" s="1"/>
  <c r="BP236" i="1"/>
  <c r="M237" i="1"/>
  <c r="AA237" i="1"/>
  <c r="AG237" i="1" s="1"/>
  <c r="AR237" i="1"/>
  <c r="AY237" i="1"/>
  <c r="BE237" i="1" s="1"/>
  <c r="BK237" i="1"/>
  <c r="BW237" i="1" s="1"/>
  <c r="CC237" i="1" s="1"/>
  <c r="AZ237" i="1"/>
  <c r="BF237" i="1" s="1"/>
  <c r="BL237" i="1"/>
  <c r="BX237" i="1" s="1"/>
  <c r="CD237" i="1" s="1"/>
  <c r="BA237" i="1"/>
  <c r="BG237" i="1" s="1"/>
  <c r="BM237" i="1"/>
  <c r="BY237" i="1" s="1"/>
  <c r="CE237" i="1" s="1"/>
  <c r="BB237" i="1"/>
  <c r="BH237" i="1" s="1"/>
  <c r="BN237" i="1"/>
  <c r="BZ237" i="1" s="1"/>
  <c r="CF237" i="1" s="1"/>
  <c r="BC237" i="1"/>
  <c r="BI237" i="1" s="1"/>
  <c r="BO237" i="1"/>
  <c r="CA237" i="1" s="1"/>
  <c r="CG237" i="1" s="1"/>
  <c r="AB238" i="1"/>
  <c r="AH238" i="1" s="1"/>
  <c r="AC238" i="1"/>
  <c r="AI238" i="1" s="1"/>
  <c r="AD238" i="1"/>
  <c r="AJ238" i="1" s="1"/>
  <c r="AE238" i="1"/>
  <c r="AK238" i="1" s="1"/>
  <c r="F239" i="1"/>
  <c r="BS237" i="8"/>
  <c r="AW236" i="8"/>
  <c r="BI236" i="8" s="1"/>
  <c r="BX236" i="8"/>
  <c r="BY236" i="8"/>
  <c r="BU237" i="3"/>
  <c r="AW236" i="6"/>
  <c r="AF237" i="6"/>
  <c r="AN237" i="6" s="1"/>
  <c r="AJ237" i="6"/>
  <c r="AR237" i="6" s="1"/>
  <c r="AG237" i="6"/>
  <c r="AO237" i="6" s="1"/>
  <c r="AC237" i="5"/>
  <c r="AJ237" i="5"/>
  <c r="AR237" i="5" s="1"/>
  <c r="AB237" i="2"/>
  <c r="AH237" i="2" s="1"/>
  <c r="AE237" i="2"/>
  <c r="AK237" i="2" s="1"/>
  <c r="AC237" i="2"/>
  <c r="AI237" i="2" s="1"/>
  <c r="AD237" i="2"/>
  <c r="AJ237" i="2" s="1"/>
  <c r="BZ236" i="2"/>
  <c r="CF236" i="2" s="1"/>
  <c r="BY236" i="2"/>
  <c r="CE236" i="2" s="1"/>
  <c r="CB235" i="2"/>
  <c r="CH235" i="2" s="1"/>
  <c r="BV236" i="1"/>
  <c r="Z237" i="1"/>
  <c r="CB235" i="1"/>
  <c r="CH235" i="1" s="1"/>
  <c r="AF236" i="1"/>
  <c r="AL236" i="1" s="1"/>
  <c r="BS237" i="7"/>
  <c r="BY236" i="7"/>
  <c r="BX236" i="7"/>
  <c r="AY237" i="6"/>
  <c r="AK236" i="4"/>
  <c r="AS236" i="4" s="1"/>
  <c r="AZ236" i="4"/>
  <c r="AG237" i="4"/>
  <c r="AO237" i="4" s="1"/>
  <c r="AK237" i="8"/>
  <c r="AK237" i="7"/>
  <c r="AC237" i="6"/>
  <c r="AK236" i="6"/>
  <c r="AS236" i="6" s="1"/>
  <c r="AY237" i="5"/>
  <c r="AJ237" i="4"/>
  <c r="AR237" i="4" s="1"/>
  <c r="Z237" i="3"/>
  <c r="BS237" i="2"/>
  <c r="BR237" i="9"/>
  <c r="BY236" i="9"/>
  <c r="BW236" i="8"/>
  <c r="AZ236" i="6"/>
  <c r="AC237" i="4"/>
  <c r="BV236" i="2"/>
  <c r="Z237" i="2"/>
  <c r="BV236" i="3"/>
  <c r="CA236" i="3"/>
  <c r="CG236" i="3" s="1"/>
  <c r="BX236" i="3"/>
  <c r="CD236" i="3" s="1"/>
  <c r="AK237" i="9"/>
  <c r="AK236" i="5"/>
  <c r="AS236" i="5" s="1"/>
  <c r="AZ236" i="5"/>
  <c r="AY237" i="4"/>
  <c r="BT237" i="3"/>
  <c r="BT237" i="2"/>
  <c r="BX236" i="2"/>
  <c r="CD236" i="2" s="1"/>
  <c r="X431" i="6"/>
  <c r="AB431" i="6"/>
  <c r="W431" i="6"/>
  <c r="Y431" i="6"/>
  <c r="Z431" i="6"/>
  <c r="AA431" i="6"/>
  <c r="AL237" i="4" l="1"/>
  <c r="AT237" i="4" s="1"/>
  <c r="AL238" i="9"/>
  <c r="BQ238" i="9"/>
  <c r="BT239" i="9"/>
  <c r="BP239" i="9"/>
  <c r="Y240" i="9"/>
  <c r="BR239" i="9"/>
  <c r="BP431" i="9"/>
  <c r="AC431" i="9"/>
  <c r="AW237" i="9"/>
  <c r="BI237" i="9" s="1"/>
  <c r="BM238" i="9"/>
  <c r="BW238" i="9" s="1"/>
  <c r="AT238" i="9"/>
  <c r="BF238" i="9" s="1"/>
  <c r="AV238" i="9"/>
  <c r="BH238" i="9" s="1"/>
  <c r="BO238" i="9"/>
  <c r="S238" i="9"/>
  <c r="AX238" i="9" s="1"/>
  <c r="BJ238" i="9" s="1"/>
  <c r="AS238" i="9"/>
  <c r="BE238" i="9" s="1"/>
  <c r="BL238" i="9"/>
  <c r="BV238" i="9" s="1"/>
  <c r="AP239" i="9"/>
  <c r="BB239" i="9" s="1"/>
  <c r="AM239" i="9"/>
  <c r="AY239" i="9" s="1"/>
  <c r="AO239" i="9"/>
  <c r="BA239" i="9" s="1"/>
  <c r="AQ239" i="9"/>
  <c r="BC239" i="9" s="1"/>
  <c r="F240" i="9"/>
  <c r="R238" i="9"/>
  <c r="AN238" i="9"/>
  <c r="AZ238" i="9" s="1"/>
  <c r="AR238" i="9"/>
  <c r="BD238" i="9" s="1"/>
  <c r="BK238" i="9"/>
  <c r="AM238" i="9"/>
  <c r="AY238" i="9" s="1"/>
  <c r="BN238" i="9"/>
  <c r="BX238" i="9" s="1"/>
  <c r="AU238" i="9"/>
  <c r="BG238" i="9" s="1"/>
  <c r="BR239" i="8"/>
  <c r="BS239" i="8"/>
  <c r="Y240" i="8"/>
  <c r="BT239" i="8"/>
  <c r="AL238" i="8"/>
  <c r="BQ238" i="8"/>
  <c r="AN238" i="8"/>
  <c r="AZ238" i="8" s="1"/>
  <c r="R238" i="8"/>
  <c r="S238" i="8"/>
  <c r="AX238" i="8" s="1"/>
  <c r="BJ238" i="8" s="1"/>
  <c r="BL238" i="8"/>
  <c r="BV238" i="8" s="1"/>
  <c r="AS238" i="8"/>
  <c r="BE238" i="8" s="1"/>
  <c r="AR238" i="8"/>
  <c r="BD238" i="8" s="1"/>
  <c r="BK238" i="8"/>
  <c r="BU238" i="8" s="1"/>
  <c r="AU238" i="8"/>
  <c r="BG238" i="8" s="1"/>
  <c r="BN238" i="8"/>
  <c r="AP239" i="8"/>
  <c r="BB239" i="8" s="1"/>
  <c r="AQ239" i="8"/>
  <c r="BC239" i="8" s="1"/>
  <c r="AO239" i="8"/>
  <c r="BA239" i="8" s="1"/>
  <c r="F240" i="8"/>
  <c r="AM238" i="8"/>
  <c r="AY238" i="8" s="1"/>
  <c r="AT238" i="8"/>
  <c r="BF238" i="8" s="1"/>
  <c r="BM238" i="8"/>
  <c r="BW238" i="8" s="1"/>
  <c r="AV238" i="8"/>
  <c r="BH238" i="8" s="1"/>
  <c r="BO238" i="8"/>
  <c r="BY238" i="8" s="1"/>
  <c r="AH431" i="8"/>
  <c r="AJ431" i="8"/>
  <c r="AD431" i="8"/>
  <c r="AI431" i="8"/>
  <c r="AF431" i="8"/>
  <c r="AE431" i="8"/>
  <c r="AC431" i="8"/>
  <c r="AG431" i="8"/>
  <c r="AB431" i="8"/>
  <c r="AW237" i="8"/>
  <c r="BI237" i="8" s="1"/>
  <c r="BT239" i="7"/>
  <c r="Y240" i="7"/>
  <c r="BS239" i="7"/>
  <c r="AK239" i="7"/>
  <c r="AL238" i="7"/>
  <c r="BQ238" i="7"/>
  <c r="AI431" i="7"/>
  <c r="AJ431" i="7"/>
  <c r="AD431" i="7"/>
  <c r="AF431" i="7"/>
  <c r="AH431" i="7"/>
  <c r="AG431" i="7"/>
  <c r="AW237" i="7"/>
  <c r="BI237" i="7" s="1"/>
  <c r="R238" i="7"/>
  <c r="AN238" i="7"/>
  <c r="AZ238" i="7" s="1"/>
  <c r="AS238" i="7"/>
  <c r="BE238" i="7" s="1"/>
  <c r="S238" i="7"/>
  <c r="AX238" i="7" s="1"/>
  <c r="BJ238" i="7" s="1"/>
  <c r="BL238" i="7"/>
  <c r="BV238" i="7" s="1"/>
  <c r="AV238" i="7"/>
  <c r="BH238" i="7" s="1"/>
  <c r="BO238" i="7"/>
  <c r="BY238" i="7" s="1"/>
  <c r="AP239" i="7"/>
  <c r="BB239" i="7" s="1"/>
  <c r="AO239" i="7"/>
  <c r="BA239" i="7" s="1"/>
  <c r="AQ239" i="7"/>
  <c r="BC239" i="7" s="1"/>
  <c r="F240" i="7"/>
  <c r="AM238" i="7"/>
  <c r="AY238" i="7" s="1"/>
  <c r="BK238" i="7"/>
  <c r="AR238" i="7"/>
  <c r="BD238" i="7" s="1"/>
  <c r="BM238" i="7"/>
  <c r="BW238" i="7" s="1"/>
  <c r="AT238" i="7"/>
  <c r="BF238" i="7" s="1"/>
  <c r="AU238" i="7"/>
  <c r="BG238" i="7" s="1"/>
  <c r="BN238" i="7"/>
  <c r="AK431" i="7"/>
  <c r="AD238" i="6"/>
  <c r="AV238" i="6"/>
  <c r="U240" i="6"/>
  <c r="AI238" i="6"/>
  <c r="AQ238" i="6" s="1"/>
  <c r="AX238" i="6"/>
  <c r="N238" i="6"/>
  <c r="AE238" i="6"/>
  <c r="AM238" i="6" s="1"/>
  <c r="AU238" i="6"/>
  <c r="O238" i="6"/>
  <c r="AH238" i="6"/>
  <c r="AP238" i="6" s="1"/>
  <c r="F240" i="6"/>
  <c r="AD238" i="5"/>
  <c r="AV238" i="5"/>
  <c r="U240" i="5"/>
  <c r="W431" i="5"/>
  <c r="AA431" i="5"/>
  <c r="X431" i="5"/>
  <c r="Z431" i="5"/>
  <c r="Y431" i="5"/>
  <c r="AB431" i="5"/>
  <c r="AK237" i="5"/>
  <c r="AS237" i="5" s="1"/>
  <c r="N238" i="5"/>
  <c r="AE238" i="5"/>
  <c r="AM238" i="5" s="1"/>
  <c r="O238" i="5"/>
  <c r="AL238" i="5" s="1"/>
  <c r="AT238" i="5" s="1"/>
  <c r="AH238" i="5"/>
  <c r="AP238" i="5" s="1"/>
  <c r="AU238" i="5"/>
  <c r="AW238" i="5" s="1"/>
  <c r="AI238" i="5"/>
  <c r="AQ238" i="5" s="1"/>
  <c r="AX238" i="5"/>
  <c r="AF239" i="5"/>
  <c r="AN239" i="5" s="1"/>
  <c r="AG239" i="5"/>
  <c r="AO239" i="5" s="1"/>
  <c r="F240" i="5"/>
  <c r="AD238" i="4"/>
  <c r="AV238" i="4"/>
  <c r="U240" i="4"/>
  <c r="AA431" i="4"/>
  <c r="Z431" i="4"/>
  <c r="X431" i="4"/>
  <c r="Y431" i="4"/>
  <c r="AB431" i="4"/>
  <c r="W431" i="4"/>
  <c r="AK237" i="4"/>
  <c r="AS237" i="4" s="1"/>
  <c r="N238" i="4"/>
  <c r="AE238" i="4"/>
  <c r="AM238" i="4" s="1"/>
  <c r="O238" i="4"/>
  <c r="AL238" i="4" s="1"/>
  <c r="AT238" i="4" s="1"/>
  <c r="AH238" i="4"/>
  <c r="AP238" i="4" s="1"/>
  <c r="AU238" i="4"/>
  <c r="AW238" i="4" s="1"/>
  <c r="AI238" i="4"/>
  <c r="AQ238" i="4" s="1"/>
  <c r="AX238" i="4"/>
  <c r="AF239" i="4"/>
  <c r="AN239" i="4" s="1"/>
  <c r="F240" i="4"/>
  <c r="BQ238" i="3"/>
  <c r="AX238" i="3"/>
  <c r="BS239" i="3"/>
  <c r="S240" i="3"/>
  <c r="BP237" i="3"/>
  <c r="CB237" i="3" s="1"/>
  <c r="CH237" i="3" s="1"/>
  <c r="BD237" i="3"/>
  <c r="BJ237" i="3" s="1"/>
  <c r="BC238" i="3"/>
  <c r="BI238" i="3" s="1"/>
  <c r="BO238" i="3"/>
  <c r="CA238" i="3" s="1"/>
  <c r="CG238" i="3" s="1"/>
  <c r="AZ238" i="3"/>
  <c r="BF238" i="3" s="1"/>
  <c r="BL238" i="3"/>
  <c r="BX238" i="3" s="1"/>
  <c r="CD238" i="3" s="1"/>
  <c r="BN238" i="3"/>
  <c r="BZ238" i="3" s="1"/>
  <c r="CF238" i="3" s="1"/>
  <c r="BB238" i="3"/>
  <c r="BH238" i="3" s="1"/>
  <c r="M238" i="3"/>
  <c r="AA238" i="3"/>
  <c r="AG238" i="3" s="1"/>
  <c r="AE239" i="3"/>
  <c r="AK239" i="3" s="1"/>
  <c r="F240" i="3"/>
  <c r="AC239" i="3"/>
  <c r="AI239" i="3" s="1"/>
  <c r="AD239" i="3"/>
  <c r="AJ239" i="3" s="1"/>
  <c r="AY238" i="3"/>
  <c r="BE238" i="3" s="1"/>
  <c r="BK238" i="3"/>
  <c r="BW238" i="3" s="1"/>
  <c r="CC238" i="3" s="1"/>
  <c r="AR238" i="3"/>
  <c r="BA238" i="3"/>
  <c r="BG238" i="3" s="1"/>
  <c r="BM238" i="3"/>
  <c r="BY238" i="3" s="1"/>
  <c r="CE238" i="3" s="1"/>
  <c r="AW431" i="3"/>
  <c r="AT431" i="3"/>
  <c r="AU431" i="3"/>
  <c r="AV431" i="3"/>
  <c r="Y431" i="3"/>
  <c r="V431" i="3"/>
  <c r="X431" i="3"/>
  <c r="AS431" i="3"/>
  <c r="W431" i="3"/>
  <c r="U431" i="3"/>
  <c r="AF237" i="3"/>
  <c r="AL237" i="3" s="1"/>
  <c r="CJ237" i="3"/>
  <c r="CI237" i="3"/>
  <c r="AX238" i="2"/>
  <c r="BV238" i="2" s="1"/>
  <c r="BQ238" i="2"/>
  <c r="S240" i="2"/>
  <c r="BR239" i="2"/>
  <c r="Z239" i="2"/>
  <c r="BT239" i="2"/>
  <c r="BB238" i="2"/>
  <c r="BH238" i="2" s="1"/>
  <c r="BN238" i="2"/>
  <c r="BZ238" i="2" s="1"/>
  <c r="CF238" i="2" s="1"/>
  <c r="BL238" i="2"/>
  <c r="BX238" i="2" s="1"/>
  <c r="CD238" i="2" s="1"/>
  <c r="AZ238" i="2"/>
  <c r="BF238" i="2" s="1"/>
  <c r="BC238" i="2"/>
  <c r="BI238" i="2" s="1"/>
  <c r="BO238" i="2"/>
  <c r="CA238" i="2" s="1"/>
  <c r="CG238" i="2" s="1"/>
  <c r="M238" i="2"/>
  <c r="AA238" i="2"/>
  <c r="AG238" i="2" s="1"/>
  <c r="AR238" i="2"/>
  <c r="AY238" i="2"/>
  <c r="BE238" i="2" s="1"/>
  <c r="BK238" i="2"/>
  <c r="BM238" i="2"/>
  <c r="BY238" i="2" s="1"/>
  <c r="CE238" i="2" s="1"/>
  <c r="BA238" i="2"/>
  <c r="BG238" i="2" s="1"/>
  <c r="F240" i="2"/>
  <c r="X431" i="2"/>
  <c r="AT431" i="2"/>
  <c r="AS431" i="2"/>
  <c r="Y431" i="2"/>
  <c r="AU431" i="2"/>
  <c r="U431" i="2"/>
  <c r="AV431" i="2"/>
  <c r="V431" i="2"/>
  <c r="W431" i="2"/>
  <c r="AW431" i="2"/>
  <c r="AF237" i="2"/>
  <c r="AL237" i="2" s="1"/>
  <c r="CI237" i="2"/>
  <c r="BP237" i="2"/>
  <c r="BD237" i="2"/>
  <c r="BJ237" i="2" s="1"/>
  <c r="AX238" i="1"/>
  <c r="BQ238" i="1"/>
  <c r="BR239" i="1"/>
  <c r="BS239" i="1"/>
  <c r="BT239" i="1"/>
  <c r="BU239" i="1"/>
  <c r="S240" i="1"/>
  <c r="X431" i="1"/>
  <c r="AT431" i="1"/>
  <c r="Y431" i="1"/>
  <c r="V431" i="1"/>
  <c r="AV431" i="1"/>
  <c r="AS431" i="1"/>
  <c r="U431" i="1"/>
  <c r="W431" i="1"/>
  <c r="AW431" i="1"/>
  <c r="AU431" i="1"/>
  <c r="AF237" i="1"/>
  <c r="AL237" i="1" s="1"/>
  <c r="BD237" i="1"/>
  <c r="BJ237" i="1" s="1"/>
  <c r="BP237" i="1"/>
  <c r="M238" i="1"/>
  <c r="AA238" i="1"/>
  <c r="AG238" i="1" s="1"/>
  <c r="AR238" i="1"/>
  <c r="AY238" i="1"/>
  <c r="BE238" i="1" s="1"/>
  <c r="BK238" i="1"/>
  <c r="BW238" i="1" s="1"/>
  <c r="CC238" i="1" s="1"/>
  <c r="AZ238" i="1"/>
  <c r="BF238" i="1" s="1"/>
  <c r="BL238" i="1"/>
  <c r="BX238" i="1" s="1"/>
  <c r="CD238" i="1" s="1"/>
  <c r="BA238" i="1"/>
  <c r="BG238" i="1" s="1"/>
  <c r="BM238" i="1"/>
  <c r="BY238" i="1" s="1"/>
  <c r="CE238" i="1" s="1"/>
  <c r="BB238" i="1"/>
  <c r="BH238" i="1" s="1"/>
  <c r="BN238" i="1"/>
  <c r="BZ238" i="1" s="1"/>
  <c r="CF238" i="1" s="1"/>
  <c r="BC238" i="1"/>
  <c r="BI238" i="1" s="1"/>
  <c r="BO238" i="1"/>
  <c r="CA238" i="1" s="1"/>
  <c r="CG238" i="1" s="1"/>
  <c r="AB239" i="1"/>
  <c r="AH239" i="1" s="1"/>
  <c r="AC239" i="1"/>
  <c r="AI239" i="1" s="1"/>
  <c r="AD239" i="1"/>
  <c r="AJ239" i="1" s="1"/>
  <c r="AE239" i="1"/>
  <c r="AK239" i="1" s="1"/>
  <c r="F240" i="1"/>
  <c r="AC431" i="6"/>
  <c r="AV431" i="6"/>
  <c r="AD431" i="6"/>
  <c r="AY431" i="6"/>
  <c r="BP238" i="9"/>
  <c r="AK238" i="9"/>
  <c r="BS238" i="8"/>
  <c r="AY238" i="6"/>
  <c r="AJ238" i="5"/>
  <c r="AR238" i="5" s="1"/>
  <c r="CB236" i="3"/>
  <c r="CH236" i="3" s="1"/>
  <c r="CA237" i="3"/>
  <c r="CG237" i="3" s="1"/>
  <c r="AG238" i="6"/>
  <c r="AO238" i="6" s="1"/>
  <c r="AK237" i="6"/>
  <c r="AS237" i="6" s="1"/>
  <c r="AL237" i="6"/>
  <c r="AT237" i="6" s="1"/>
  <c r="AW237" i="6"/>
  <c r="AZ237" i="6"/>
  <c r="AC238" i="5"/>
  <c r="AZ237" i="5"/>
  <c r="Z238" i="3"/>
  <c r="BZ237" i="3"/>
  <c r="CF237" i="3" s="1"/>
  <c r="AD238" i="2"/>
  <c r="AJ238" i="2" s="1"/>
  <c r="AC238" i="2"/>
  <c r="AI238" i="2" s="1"/>
  <c r="AE238" i="2"/>
  <c r="AK238" i="2" s="1"/>
  <c r="BY237" i="2"/>
  <c r="CE237" i="2" s="1"/>
  <c r="BW237" i="2"/>
  <c r="CC237" i="2" s="1"/>
  <c r="BV237" i="1"/>
  <c r="Z238" i="1"/>
  <c r="CB236" i="1"/>
  <c r="CH236" i="1" s="1"/>
  <c r="AK238" i="7"/>
  <c r="AC238" i="6"/>
  <c r="AC238" i="4"/>
  <c r="AJ238" i="4"/>
  <c r="AR238" i="4" s="1"/>
  <c r="CB236" i="2"/>
  <c r="CH236" i="2" s="1"/>
  <c r="BW237" i="9"/>
  <c r="BX237" i="8"/>
  <c r="BP238" i="7"/>
  <c r="BX237" i="7"/>
  <c r="AZ237" i="4"/>
  <c r="BU238" i="3"/>
  <c r="BZ237" i="2"/>
  <c r="CF237" i="2" s="1"/>
  <c r="BS238" i="7"/>
  <c r="BV237" i="2"/>
  <c r="BT238" i="2"/>
  <c r="AK238" i="8"/>
  <c r="AY238" i="4"/>
  <c r="BT238" i="9"/>
  <c r="AY238" i="5"/>
  <c r="AG238" i="4"/>
  <c r="AO238" i="4" s="1"/>
  <c r="BV237" i="3"/>
  <c r="AG431" i="9"/>
  <c r="AD431" i="9"/>
  <c r="AH431" i="9"/>
  <c r="AI431" i="9"/>
  <c r="AB431" i="9"/>
  <c r="AJ431" i="9"/>
  <c r="AE431" i="9"/>
  <c r="BR240" i="9" l="1"/>
  <c r="BP240" i="9"/>
  <c r="BT240" i="9"/>
  <c r="Y241" i="9"/>
  <c r="AL239" i="9"/>
  <c r="BQ239" i="9"/>
  <c r="AT239" i="9"/>
  <c r="BF239" i="9" s="1"/>
  <c r="BM239" i="9"/>
  <c r="BW239" i="9" s="1"/>
  <c r="AV239" i="9"/>
  <c r="BH239" i="9" s="1"/>
  <c r="BO239" i="9"/>
  <c r="BY239" i="9" s="1"/>
  <c r="S239" i="9"/>
  <c r="AX239" i="9" s="1"/>
  <c r="BJ239" i="9" s="1"/>
  <c r="AS239" i="9"/>
  <c r="BE239" i="9" s="1"/>
  <c r="BL239" i="9"/>
  <c r="BV239" i="9" s="1"/>
  <c r="R239" i="9"/>
  <c r="AW239" i="9" s="1"/>
  <c r="BI239" i="9" s="1"/>
  <c r="AN239" i="9"/>
  <c r="AZ239" i="9" s="1"/>
  <c r="AO240" i="9"/>
  <c r="BA240" i="9" s="1"/>
  <c r="AQ240" i="9"/>
  <c r="BC240" i="9" s="1"/>
  <c r="F241" i="9"/>
  <c r="AP240" i="9"/>
  <c r="BB240" i="9" s="1"/>
  <c r="AR239" i="9"/>
  <c r="BD239" i="9" s="1"/>
  <c r="BK239" i="9"/>
  <c r="BU239" i="9" s="1"/>
  <c r="AU239" i="9"/>
  <c r="BG239" i="9" s="1"/>
  <c r="BN239" i="9"/>
  <c r="BX239" i="9" s="1"/>
  <c r="AW238" i="9"/>
  <c r="BI238" i="9" s="1"/>
  <c r="AL239" i="8"/>
  <c r="BQ239" i="8"/>
  <c r="Y241" i="8"/>
  <c r="BS240" i="8"/>
  <c r="AW238" i="8"/>
  <c r="BI238" i="8" s="1"/>
  <c r="S239" i="8"/>
  <c r="AX239" i="8" s="1"/>
  <c r="BJ239" i="8" s="1"/>
  <c r="BL239" i="8"/>
  <c r="BV239" i="8" s="1"/>
  <c r="AS239" i="8"/>
  <c r="BE239" i="8" s="1"/>
  <c r="AN239" i="8"/>
  <c r="AZ239" i="8" s="1"/>
  <c r="R239" i="8"/>
  <c r="AR239" i="8"/>
  <c r="BD239" i="8" s="1"/>
  <c r="BK239" i="8"/>
  <c r="BU239" i="8" s="1"/>
  <c r="AV239" i="8"/>
  <c r="BH239" i="8" s="1"/>
  <c r="BO239" i="8"/>
  <c r="BY239" i="8" s="1"/>
  <c r="AT239" i="8"/>
  <c r="BF239" i="8" s="1"/>
  <c r="BM239" i="8"/>
  <c r="BW239" i="8" s="1"/>
  <c r="AU239" i="8"/>
  <c r="BG239" i="8" s="1"/>
  <c r="BN239" i="8"/>
  <c r="BX239" i="8" s="1"/>
  <c r="AO240" i="8"/>
  <c r="BA240" i="8" s="1"/>
  <c r="F241" i="8"/>
  <c r="AP240" i="8"/>
  <c r="BB240" i="8" s="1"/>
  <c r="BR431" i="8"/>
  <c r="BT431" i="8"/>
  <c r="BS431" i="8"/>
  <c r="BP431" i="8"/>
  <c r="AL431" i="8"/>
  <c r="AZ431" i="8" s="1"/>
  <c r="BQ431" i="8"/>
  <c r="AK431" i="8"/>
  <c r="BR240" i="7"/>
  <c r="BP240" i="7"/>
  <c r="Y241" i="7"/>
  <c r="AL239" i="7"/>
  <c r="BQ239" i="7"/>
  <c r="BS431" i="7"/>
  <c r="BT431" i="7"/>
  <c r="BP431" i="7"/>
  <c r="BR431" i="7"/>
  <c r="AL431" i="7"/>
  <c r="BQ431" i="7"/>
  <c r="AW238" i="7"/>
  <c r="BI238" i="7" s="1"/>
  <c r="R239" i="7"/>
  <c r="AN239" i="7"/>
  <c r="AZ239" i="7" s="1"/>
  <c r="AR239" i="7"/>
  <c r="BD239" i="7" s="1"/>
  <c r="BK239" i="7"/>
  <c r="BU239" i="7" s="1"/>
  <c r="BL239" i="7"/>
  <c r="BV239" i="7" s="1"/>
  <c r="S239" i="7"/>
  <c r="AX239" i="7" s="1"/>
  <c r="BJ239" i="7" s="1"/>
  <c r="AS239" i="7"/>
  <c r="BE239" i="7" s="1"/>
  <c r="AU239" i="7"/>
  <c r="BG239" i="7" s="1"/>
  <c r="BN239" i="7"/>
  <c r="BX239" i="7" s="1"/>
  <c r="AQ240" i="7"/>
  <c r="BC240" i="7" s="1"/>
  <c r="AO240" i="7"/>
  <c r="BA240" i="7" s="1"/>
  <c r="F241" i="7"/>
  <c r="BM239" i="7"/>
  <c r="AT239" i="7"/>
  <c r="BF239" i="7" s="1"/>
  <c r="AV239" i="7"/>
  <c r="BH239" i="7" s="1"/>
  <c r="BO239" i="7"/>
  <c r="BY239" i="7" s="1"/>
  <c r="AD239" i="6"/>
  <c r="AV239" i="6"/>
  <c r="U241" i="6"/>
  <c r="AK238" i="6"/>
  <c r="AS238" i="6" s="1"/>
  <c r="N239" i="6"/>
  <c r="AE239" i="6"/>
  <c r="AM239" i="6" s="1"/>
  <c r="O239" i="6"/>
  <c r="AL239" i="6" s="1"/>
  <c r="AT239" i="6" s="1"/>
  <c r="AH239" i="6"/>
  <c r="AP239" i="6" s="1"/>
  <c r="AU239" i="6"/>
  <c r="AW239" i="6" s="1"/>
  <c r="AI239" i="6"/>
  <c r="AQ239" i="6" s="1"/>
  <c r="AX239" i="6"/>
  <c r="AF240" i="6"/>
  <c r="AN240" i="6" s="1"/>
  <c r="AG240" i="6"/>
  <c r="AO240" i="6" s="1"/>
  <c r="AJ240" i="6"/>
  <c r="AR240" i="6" s="1"/>
  <c r="F241" i="6"/>
  <c r="AD239" i="5"/>
  <c r="AV239" i="5"/>
  <c r="U241" i="5"/>
  <c r="AC431" i="5"/>
  <c r="AY431" i="5"/>
  <c r="AD431" i="5"/>
  <c r="AV431" i="5"/>
  <c r="AK238" i="5"/>
  <c r="AS238" i="5" s="1"/>
  <c r="N239" i="5"/>
  <c r="AE239" i="5"/>
  <c r="AM239" i="5" s="1"/>
  <c r="O239" i="5"/>
  <c r="AL239" i="5" s="1"/>
  <c r="AT239" i="5" s="1"/>
  <c r="AH239" i="5"/>
  <c r="AP239" i="5" s="1"/>
  <c r="AU239" i="5"/>
  <c r="AW239" i="5" s="1"/>
  <c r="AI239" i="5"/>
  <c r="AQ239" i="5" s="1"/>
  <c r="AX239" i="5"/>
  <c r="AF240" i="5"/>
  <c r="AN240" i="5" s="1"/>
  <c r="AJ240" i="5"/>
  <c r="AR240" i="5" s="1"/>
  <c r="F241" i="5"/>
  <c r="AD239" i="4"/>
  <c r="AV239" i="4"/>
  <c r="U241" i="4"/>
  <c r="AY431" i="4"/>
  <c r="AD431" i="4"/>
  <c r="AV431" i="4"/>
  <c r="AC431" i="4"/>
  <c r="AK238" i="4"/>
  <c r="AS238" i="4" s="1"/>
  <c r="N239" i="4"/>
  <c r="AE239" i="4"/>
  <c r="AM239" i="4" s="1"/>
  <c r="O239" i="4"/>
  <c r="AL239" i="4" s="1"/>
  <c r="AT239" i="4" s="1"/>
  <c r="AH239" i="4"/>
  <c r="AP239" i="4" s="1"/>
  <c r="AU239" i="4"/>
  <c r="AW239" i="4" s="1"/>
  <c r="AI239" i="4"/>
  <c r="AQ239" i="4" s="1"/>
  <c r="AX239" i="4"/>
  <c r="AF240" i="4"/>
  <c r="AN240" i="4" s="1"/>
  <c r="F241" i="4"/>
  <c r="AX239" i="3"/>
  <c r="BV239" i="3" s="1"/>
  <c r="BQ239" i="3"/>
  <c r="BT240" i="3"/>
  <c r="S241" i="3"/>
  <c r="BR240" i="3"/>
  <c r="Z240" i="3"/>
  <c r="BU240" i="3"/>
  <c r="AF238" i="3"/>
  <c r="AL238" i="3" s="1"/>
  <c r="CI238" i="3"/>
  <c r="CJ238" i="3"/>
  <c r="AB240" i="3"/>
  <c r="AH240" i="3" s="1"/>
  <c r="AE240" i="3"/>
  <c r="AK240" i="3" s="1"/>
  <c r="F241" i="3"/>
  <c r="AC240" i="3"/>
  <c r="AI240" i="3" s="1"/>
  <c r="AD240" i="3"/>
  <c r="AJ240" i="3" s="1"/>
  <c r="BL239" i="3"/>
  <c r="BX239" i="3" s="1"/>
  <c r="CD239" i="3" s="1"/>
  <c r="AZ239" i="3"/>
  <c r="BF239" i="3" s="1"/>
  <c r="BC239" i="3"/>
  <c r="BI239" i="3" s="1"/>
  <c r="BO239" i="3"/>
  <c r="BK239" i="3"/>
  <c r="AY239" i="3"/>
  <c r="BE239" i="3" s="1"/>
  <c r="AR239" i="3"/>
  <c r="BB239" i="3"/>
  <c r="BH239" i="3" s="1"/>
  <c r="BN239" i="3"/>
  <c r="M239" i="3"/>
  <c r="AA239" i="3"/>
  <c r="AG239" i="3" s="1"/>
  <c r="BA239" i="3"/>
  <c r="BG239" i="3" s="1"/>
  <c r="BM239" i="3"/>
  <c r="BY239" i="3" s="1"/>
  <c r="CE239" i="3" s="1"/>
  <c r="BP238" i="3"/>
  <c r="BD238" i="3"/>
  <c r="BJ238" i="3" s="1"/>
  <c r="BU431" i="3"/>
  <c r="BR431" i="3"/>
  <c r="BS431" i="3"/>
  <c r="BT431" i="3"/>
  <c r="AX431" i="3"/>
  <c r="BQ431" i="3"/>
  <c r="Z431" i="3"/>
  <c r="BR240" i="2"/>
  <c r="BU240" i="2"/>
  <c r="BS240" i="2"/>
  <c r="S241" i="2"/>
  <c r="AX239" i="2"/>
  <c r="BV239" i="2" s="1"/>
  <c r="BQ239" i="2"/>
  <c r="CI238" i="2"/>
  <c r="AF238" i="2"/>
  <c r="AL238" i="2" s="1"/>
  <c r="BD238" i="2"/>
  <c r="BJ238" i="2" s="1"/>
  <c r="BP238" i="2"/>
  <c r="CB238" i="2" s="1"/>
  <c r="CH238" i="2" s="1"/>
  <c r="AR239" i="2"/>
  <c r="BK239" i="2"/>
  <c r="BW239" i="2" s="1"/>
  <c r="CC239" i="2" s="1"/>
  <c r="AY239" i="2"/>
  <c r="BE239" i="2" s="1"/>
  <c r="BA239" i="2"/>
  <c r="BG239" i="2" s="1"/>
  <c r="BM239" i="2"/>
  <c r="BY239" i="2" s="1"/>
  <c r="CE239" i="2" s="1"/>
  <c r="AC240" i="2"/>
  <c r="AI240" i="2" s="1"/>
  <c r="F241" i="2"/>
  <c r="AB240" i="2"/>
  <c r="AH240" i="2" s="1"/>
  <c r="AE240" i="2"/>
  <c r="AK240" i="2" s="1"/>
  <c r="AD240" i="2"/>
  <c r="AJ240" i="2" s="1"/>
  <c r="AA239" i="2"/>
  <c r="AG239" i="2" s="1"/>
  <c r="M239" i="2"/>
  <c r="AZ239" i="2"/>
  <c r="BF239" i="2" s="1"/>
  <c r="BL239" i="2"/>
  <c r="BX239" i="2" s="1"/>
  <c r="CD239" i="2" s="1"/>
  <c r="BC239" i="2"/>
  <c r="BI239" i="2" s="1"/>
  <c r="BO239" i="2"/>
  <c r="CA239" i="2" s="1"/>
  <c r="CG239" i="2" s="1"/>
  <c r="BB239" i="2"/>
  <c r="BH239" i="2" s="1"/>
  <c r="BN239" i="2"/>
  <c r="BZ239" i="2" s="1"/>
  <c r="CF239" i="2" s="1"/>
  <c r="BR431" i="2"/>
  <c r="AX431" i="2"/>
  <c r="BQ431" i="2"/>
  <c r="BS431" i="2"/>
  <c r="Z431" i="2"/>
  <c r="BT431" i="2"/>
  <c r="BU431" i="2"/>
  <c r="AX239" i="1"/>
  <c r="BV239" i="1" s="1"/>
  <c r="BQ239" i="1"/>
  <c r="BR240" i="1"/>
  <c r="BS240" i="1"/>
  <c r="BT240" i="1"/>
  <c r="BU240" i="1"/>
  <c r="S241" i="1"/>
  <c r="BR431" i="1"/>
  <c r="BT431" i="1"/>
  <c r="AX431" i="1"/>
  <c r="BV431" i="1" s="1"/>
  <c r="BQ431" i="1"/>
  <c r="Z431" i="1"/>
  <c r="BU431" i="1"/>
  <c r="BS431" i="1"/>
  <c r="AF238" i="1"/>
  <c r="AL238" i="1" s="1"/>
  <c r="BD238" i="1"/>
  <c r="BJ238" i="1" s="1"/>
  <c r="BP238" i="1"/>
  <c r="CB238" i="1" s="1"/>
  <c r="CH238" i="1" s="1"/>
  <c r="M239" i="1"/>
  <c r="AA239" i="1"/>
  <c r="AG239" i="1" s="1"/>
  <c r="AR239" i="1"/>
  <c r="AY239" i="1"/>
  <c r="BE239" i="1" s="1"/>
  <c r="BK239" i="1"/>
  <c r="BW239" i="1" s="1"/>
  <c r="CC239" i="1" s="1"/>
  <c r="AZ239" i="1"/>
  <c r="BF239" i="1" s="1"/>
  <c r="BL239" i="1"/>
  <c r="BX239" i="1" s="1"/>
  <c r="CD239" i="1" s="1"/>
  <c r="BA239" i="1"/>
  <c r="BG239" i="1" s="1"/>
  <c r="BM239" i="1"/>
  <c r="BY239" i="1" s="1"/>
  <c r="CE239" i="1" s="1"/>
  <c r="BB239" i="1"/>
  <c r="BH239" i="1" s="1"/>
  <c r="BN239" i="1"/>
  <c r="BZ239" i="1" s="1"/>
  <c r="CF239" i="1" s="1"/>
  <c r="BC239" i="1"/>
  <c r="BI239" i="1" s="1"/>
  <c r="BO239" i="1"/>
  <c r="CA239" i="1" s="1"/>
  <c r="CG239" i="1" s="1"/>
  <c r="AB240" i="1"/>
  <c r="AH240" i="1" s="1"/>
  <c r="AC240" i="1"/>
  <c r="AI240" i="1" s="1"/>
  <c r="AD240" i="1"/>
  <c r="AJ240" i="1" s="1"/>
  <c r="AE240" i="1"/>
  <c r="AK240" i="1" s="1"/>
  <c r="F241" i="1"/>
  <c r="BQ431" i="9"/>
  <c r="AL431" i="9"/>
  <c r="AZ431" i="9" s="1"/>
  <c r="BR431" i="9"/>
  <c r="BS431" i="9"/>
  <c r="AK431" i="9"/>
  <c r="BT431" i="9"/>
  <c r="AZ238" i="6"/>
  <c r="AW238" i="6"/>
  <c r="AL238" i="6"/>
  <c r="AT238" i="6" s="1"/>
  <c r="AG239" i="6"/>
  <c r="AO239" i="6" s="1"/>
  <c r="AF239" i="6"/>
  <c r="AN239" i="6" s="1"/>
  <c r="AJ239" i="6"/>
  <c r="AR239" i="6" s="1"/>
  <c r="AC239" i="5"/>
  <c r="AZ238" i="5"/>
  <c r="AY239" i="4"/>
  <c r="AB239" i="3"/>
  <c r="AH239" i="3" s="1"/>
  <c r="BW238" i="2"/>
  <c r="CC238" i="2" s="1"/>
  <c r="AB239" i="2"/>
  <c r="AH239" i="2" s="1"/>
  <c r="AD239" i="2"/>
  <c r="AJ239" i="2" s="1"/>
  <c r="AC239" i="2"/>
  <c r="AI239" i="2" s="1"/>
  <c r="AE239" i="2"/>
  <c r="AK239" i="2" s="1"/>
  <c r="CB237" i="2"/>
  <c r="CH237" i="2" s="1"/>
  <c r="BV238" i="1"/>
  <c r="Z239" i="1"/>
  <c r="CB237" i="1"/>
  <c r="CH237" i="1" s="1"/>
  <c r="BS239" i="2"/>
  <c r="BS239" i="9"/>
  <c r="BY238" i="9"/>
  <c r="BP239" i="7"/>
  <c r="BU238" i="7"/>
  <c r="BX238" i="7"/>
  <c r="AY239" i="5"/>
  <c r="AC239" i="4"/>
  <c r="AJ239" i="4"/>
  <c r="AR239" i="4" s="1"/>
  <c r="BT239" i="3"/>
  <c r="BU238" i="9"/>
  <c r="AY239" i="6"/>
  <c r="BU239" i="3"/>
  <c r="AC239" i="6"/>
  <c r="AZ238" i="4"/>
  <c r="AG239" i="4"/>
  <c r="AO239" i="4" s="1"/>
  <c r="BR239" i="3"/>
  <c r="BU239" i="2"/>
  <c r="AK239" i="9"/>
  <c r="BP239" i="8"/>
  <c r="BV238" i="3"/>
  <c r="Z239" i="3"/>
  <c r="AK239" i="8"/>
  <c r="BX238" i="8"/>
  <c r="BR239" i="7"/>
  <c r="AJ239" i="5"/>
  <c r="AR239" i="5" s="1"/>
  <c r="AM239" i="8"/>
  <c r="AY239" i="8" s="1"/>
  <c r="AM239" i="7"/>
  <c r="AY239" i="7" s="1"/>
  <c r="AZ239" i="6" l="1"/>
  <c r="AZ239" i="4"/>
  <c r="AZ239" i="5"/>
  <c r="AL240" i="9"/>
  <c r="BQ240" i="9"/>
  <c r="BP241" i="9"/>
  <c r="BT241" i="9"/>
  <c r="BS241" i="9"/>
  <c r="Y242" i="9"/>
  <c r="AM240" i="9"/>
  <c r="AY240" i="9" s="1"/>
  <c r="BK240" i="9"/>
  <c r="BU240" i="9" s="1"/>
  <c r="AR240" i="9"/>
  <c r="BD240" i="9" s="1"/>
  <c r="BM240" i="9"/>
  <c r="BW240" i="9" s="1"/>
  <c r="AT240" i="9"/>
  <c r="BF240" i="9" s="1"/>
  <c r="BL240" i="9"/>
  <c r="BV240" i="9" s="1"/>
  <c r="AS240" i="9"/>
  <c r="BE240" i="9" s="1"/>
  <c r="S240" i="9"/>
  <c r="AX240" i="9" s="1"/>
  <c r="BJ240" i="9" s="1"/>
  <c r="BN240" i="9"/>
  <c r="AU240" i="9"/>
  <c r="BG240" i="9" s="1"/>
  <c r="AV240" i="9"/>
  <c r="BH240" i="9" s="1"/>
  <c r="BO240" i="9"/>
  <c r="BY240" i="9" s="1"/>
  <c r="AO241" i="9"/>
  <c r="BA241" i="9" s="1"/>
  <c r="AQ241" i="9"/>
  <c r="BC241" i="9" s="1"/>
  <c r="AP241" i="9"/>
  <c r="BB241" i="9" s="1"/>
  <c r="F242" i="9"/>
  <c r="AN240" i="9"/>
  <c r="AZ240" i="9" s="1"/>
  <c r="R240" i="9"/>
  <c r="Y242" i="8"/>
  <c r="BQ240" i="8"/>
  <c r="AL240" i="8"/>
  <c r="R240" i="8"/>
  <c r="AN240" i="8"/>
  <c r="AZ240" i="8" s="1"/>
  <c r="S240" i="8"/>
  <c r="AX240" i="8" s="1"/>
  <c r="BJ240" i="8" s="1"/>
  <c r="BL240" i="8"/>
  <c r="BV240" i="8" s="1"/>
  <c r="AS240" i="8"/>
  <c r="BE240" i="8" s="1"/>
  <c r="AU240" i="8"/>
  <c r="BG240" i="8" s="1"/>
  <c r="BN240" i="8"/>
  <c r="BX240" i="8" s="1"/>
  <c r="AM241" i="8"/>
  <c r="AY241" i="8" s="1"/>
  <c r="AO241" i="8"/>
  <c r="BA241" i="8" s="1"/>
  <c r="AQ241" i="8"/>
  <c r="BC241" i="8" s="1"/>
  <c r="F242" i="8"/>
  <c r="AR240" i="8"/>
  <c r="BD240" i="8" s="1"/>
  <c r="BK240" i="8"/>
  <c r="AT240" i="8"/>
  <c r="BF240" i="8" s="1"/>
  <c r="BM240" i="8"/>
  <c r="AV240" i="8"/>
  <c r="BH240" i="8" s="1"/>
  <c r="BO240" i="8"/>
  <c r="BQ240" i="7"/>
  <c r="AL240" i="7"/>
  <c r="BR241" i="7"/>
  <c r="BT241" i="7"/>
  <c r="Y242" i="7"/>
  <c r="R240" i="7"/>
  <c r="AN240" i="7"/>
  <c r="AZ240" i="7" s="1"/>
  <c r="BL240" i="7"/>
  <c r="BV240" i="7" s="1"/>
  <c r="AS240" i="7"/>
  <c r="BE240" i="7" s="1"/>
  <c r="S240" i="7"/>
  <c r="AX240" i="7" s="1"/>
  <c r="BJ240" i="7" s="1"/>
  <c r="BO240" i="7"/>
  <c r="AV240" i="7"/>
  <c r="BH240" i="7" s="1"/>
  <c r="AU240" i="7"/>
  <c r="BG240" i="7" s="1"/>
  <c r="BN240" i="7"/>
  <c r="AR240" i="7"/>
  <c r="BD240" i="7" s="1"/>
  <c r="BK240" i="7"/>
  <c r="BU240" i="7" s="1"/>
  <c r="BM240" i="7"/>
  <c r="BW240" i="7" s="1"/>
  <c r="AT240" i="7"/>
  <c r="BF240" i="7" s="1"/>
  <c r="AM241" i="7"/>
  <c r="AY241" i="7" s="1"/>
  <c r="AO241" i="7"/>
  <c r="BA241" i="7" s="1"/>
  <c r="F242" i="7"/>
  <c r="AQ241" i="7"/>
  <c r="BC241" i="7" s="1"/>
  <c r="AD240" i="6"/>
  <c r="AV240" i="6"/>
  <c r="U242" i="6"/>
  <c r="AI240" i="6"/>
  <c r="AQ240" i="6" s="1"/>
  <c r="AX240" i="6"/>
  <c r="N240" i="6"/>
  <c r="AE240" i="6"/>
  <c r="AM240" i="6" s="1"/>
  <c r="O240" i="6"/>
  <c r="AL240" i="6" s="1"/>
  <c r="AT240" i="6" s="1"/>
  <c r="AH240" i="6"/>
  <c r="AP240" i="6" s="1"/>
  <c r="AU240" i="6"/>
  <c r="AW240" i="6" s="1"/>
  <c r="F242" i="6"/>
  <c r="AD240" i="5"/>
  <c r="AV240" i="5"/>
  <c r="U242" i="5"/>
  <c r="N240" i="5"/>
  <c r="AE240" i="5"/>
  <c r="AM240" i="5" s="1"/>
  <c r="O240" i="5"/>
  <c r="AL240" i="5" s="1"/>
  <c r="AT240" i="5" s="1"/>
  <c r="AH240" i="5"/>
  <c r="AP240" i="5" s="1"/>
  <c r="AU240" i="5"/>
  <c r="AW240" i="5" s="1"/>
  <c r="AI240" i="5"/>
  <c r="AQ240" i="5" s="1"/>
  <c r="AX240" i="5"/>
  <c r="AF241" i="5"/>
  <c r="AN241" i="5" s="1"/>
  <c r="AG241" i="5"/>
  <c r="AO241" i="5" s="1"/>
  <c r="F242" i="5"/>
  <c r="AD240" i="4"/>
  <c r="AV240" i="4"/>
  <c r="U242" i="4"/>
  <c r="N240" i="4"/>
  <c r="AE240" i="4"/>
  <c r="AM240" i="4" s="1"/>
  <c r="O240" i="4"/>
  <c r="AL240" i="4" s="1"/>
  <c r="AT240" i="4" s="1"/>
  <c r="AH240" i="4"/>
  <c r="AP240" i="4" s="1"/>
  <c r="AU240" i="4"/>
  <c r="AW240" i="4" s="1"/>
  <c r="AI240" i="4"/>
  <c r="AQ240" i="4" s="1"/>
  <c r="AX240" i="4"/>
  <c r="AF241" i="4"/>
  <c r="AN241" i="4" s="1"/>
  <c r="F242" i="4"/>
  <c r="AX240" i="3"/>
  <c r="BV240" i="3" s="1"/>
  <c r="BQ240" i="3"/>
  <c r="BR241" i="3"/>
  <c r="BT241" i="3"/>
  <c r="S242" i="3"/>
  <c r="BB240" i="3"/>
  <c r="BH240" i="3" s="1"/>
  <c r="BN240" i="3"/>
  <c r="BZ240" i="3" s="1"/>
  <c r="CF240" i="3" s="1"/>
  <c r="BA240" i="3"/>
  <c r="BG240" i="3" s="1"/>
  <c r="BM240" i="3"/>
  <c r="AC241" i="3"/>
  <c r="AI241" i="3" s="1"/>
  <c r="AD241" i="3"/>
  <c r="AJ241" i="3" s="1"/>
  <c r="AE241" i="3"/>
  <c r="AK241" i="3" s="1"/>
  <c r="AB241" i="3"/>
  <c r="AH241" i="3" s="1"/>
  <c r="F242" i="3"/>
  <c r="AR240" i="3"/>
  <c r="AY240" i="3"/>
  <c r="BE240" i="3" s="1"/>
  <c r="BK240" i="3"/>
  <c r="BW240" i="3" s="1"/>
  <c r="CC240" i="3" s="1"/>
  <c r="M240" i="3"/>
  <c r="AA240" i="3"/>
  <c r="AG240" i="3" s="1"/>
  <c r="AZ240" i="3"/>
  <c r="BF240" i="3" s="1"/>
  <c r="BL240" i="3"/>
  <c r="BX240" i="3" s="1"/>
  <c r="CD240" i="3" s="1"/>
  <c r="BC240" i="3"/>
  <c r="BI240" i="3" s="1"/>
  <c r="BO240" i="3"/>
  <c r="CA240" i="3" s="1"/>
  <c r="CG240" i="3" s="1"/>
  <c r="BP239" i="3"/>
  <c r="CB239" i="3" s="1"/>
  <c r="CH239" i="3" s="1"/>
  <c r="BD239" i="3"/>
  <c r="BJ239" i="3" s="1"/>
  <c r="AF239" i="3"/>
  <c r="AL239" i="3" s="1"/>
  <c r="CJ239" i="3"/>
  <c r="CI239" i="3"/>
  <c r="BQ240" i="2"/>
  <c r="AX240" i="2"/>
  <c r="BV240" i="2" s="1"/>
  <c r="S242" i="2"/>
  <c r="BS241" i="2"/>
  <c r="BT241" i="2"/>
  <c r="BD239" i="2"/>
  <c r="BJ239" i="2" s="1"/>
  <c r="BP239" i="2"/>
  <c r="CB239" i="2" s="1"/>
  <c r="CH239" i="2" s="1"/>
  <c r="AY240" i="2"/>
  <c r="BE240" i="2" s="1"/>
  <c r="BK240" i="2"/>
  <c r="BW240" i="2" s="1"/>
  <c r="CC240" i="2" s="1"/>
  <c r="AR240" i="2"/>
  <c r="AZ240" i="2"/>
  <c r="BF240" i="2" s="1"/>
  <c r="BL240" i="2"/>
  <c r="BX240" i="2" s="1"/>
  <c r="CD240" i="2" s="1"/>
  <c r="BO240" i="2"/>
  <c r="CA240" i="2" s="1"/>
  <c r="CG240" i="2" s="1"/>
  <c r="BC240" i="2"/>
  <c r="BI240" i="2" s="1"/>
  <c r="AC241" i="2"/>
  <c r="AI241" i="2" s="1"/>
  <c r="AD241" i="2"/>
  <c r="AJ241" i="2" s="1"/>
  <c r="F242" i="2"/>
  <c r="AE241" i="2"/>
  <c r="AK241" i="2" s="1"/>
  <c r="BA240" i="2"/>
  <c r="BG240" i="2" s="1"/>
  <c r="BM240" i="2"/>
  <c r="BY240" i="2" s="1"/>
  <c r="CE240" i="2" s="1"/>
  <c r="M240" i="2"/>
  <c r="AA240" i="2"/>
  <c r="AG240" i="2" s="1"/>
  <c r="BN240" i="2"/>
  <c r="BZ240" i="2" s="1"/>
  <c r="CF240" i="2" s="1"/>
  <c r="BB240" i="2"/>
  <c r="BH240" i="2" s="1"/>
  <c r="AF239" i="2"/>
  <c r="AL239" i="2" s="1"/>
  <c r="CI239" i="2"/>
  <c r="AX240" i="1"/>
  <c r="BQ240" i="1"/>
  <c r="BR241" i="1"/>
  <c r="BS241" i="1"/>
  <c r="BT241" i="1"/>
  <c r="BU241" i="1"/>
  <c r="S242" i="1"/>
  <c r="BD239" i="1"/>
  <c r="BJ239" i="1" s="1"/>
  <c r="BP239" i="1"/>
  <c r="CB239" i="1" s="1"/>
  <c r="CH239" i="1" s="1"/>
  <c r="M240" i="1"/>
  <c r="AA240" i="1"/>
  <c r="AG240" i="1" s="1"/>
  <c r="AR240" i="1"/>
  <c r="AY240" i="1"/>
  <c r="BE240" i="1" s="1"/>
  <c r="BK240" i="1"/>
  <c r="BW240" i="1" s="1"/>
  <c r="CC240" i="1" s="1"/>
  <c r="AZ240" i="1"/>
  <c r="BF240" i="1" s="1"/>
  <c r="BL240" i="1"/>
  <c r="BX240" i="1" s="1"/>
  <c r="CD240" i="1" s="1"/>
  <c r="BA240" i="1"/>
  <c r="BG240" i="1" s="1"/>
  <c r="BM240" i="1"/>
  <c r="BY240" i="1" s="1"/>
  <c r="CE240" i="1" s="1"/>
  <c r="BB240" i="1"/>
  <c r="BH240" i="1" s="1"/>
  <c r="BN240" i="1"/>
  <c r="BZ240" i="1" s="1"/>
  <c r="CF240" i="1" s="1"/>
  <c r="BC240" i="1"/>
  <c r="BI240" i="1" s="1"/>
  <c r="BO240" i="1"/>
  <c r="CA240" i="1" s="1"/>
  <c r="CG240" i="1" s="1"/>
  <c r="AB241" i="1"/>
  <c r="AH241" i="1" s="1"/>
  <c r="AC241" i="1"/>
  <c r="AI241" i="1" s="1"/>
  <c r="AD241" i="1"/>
  <c r="AJ241" i="1" s="1"/>
  <c r="AE241" i="1"/>
  <c r="AK241" i="1" s="1"/>
  <c r="F242" i="1"/>
  <c r="AK240" i="9"/>
  <c r="BT240" i="8"/>
  <c r="BW239" i="7"/>
  <c r="AC240" i="6"/>
  <c r="AY240" i="6"/>
  <c r="AG240" i="5"/>
  <c r="AO240" i="5" s="1"/>
  <c r="CA239" i="3"/>
  <c r="CG239" i="3" s="1"/>
  <c r="BW239" i="3"/>
  <c r="CC239" i="3" s="1"/>
  <c r="BZ239" i="3"/>
  <c r="CF239" i="3" s="1"/>
  <c r="CB238" i="3"/>
  <c r="CH238" i="3" s="1"/>
  <c r="BV431" i="3"/>
  <c r="BT240" i="2"/>
  <c r="Z240" i="2"/>
  <c r="BV431" i="2"/>
  <c r="Z240" i="1"/>
  <c r="BS240" i="7"/>
  <c r="AP240" i="7"/>
  <c r="BB240" i="7" s="1"/>
  <c r="AY240" i="4"/>
  <c r="BP240" i="8"/>
  <c r="BS240" i="9"/>
  <c r="AK240" i="8"/>
  <c r="AQ240" i="8"/>
  <c r="BC240" i="8" s="1"/>
  <c r="AK240" i="7"/>
  <c r="AC240" i="5"/>
  <c r="BS240" i="3"/>
  <c r="AC240" i="4"/>
  <c r="AG240" i="4"/>
  <c r="AO240" i="4" s="1"/>
  <c r="AJ240" i="4"/>
  <c r="AR240" i="4" s="1"/>
  <c r="BR240" i="8"/>
  <c r="BT240" i="7"/>
  <c r="AY240" i="5"/>
  <c r="AW239" i="8"/>
  <c r="BI239" i="8" s="1"/>
  <c r="AM240" i="8"/>
  <c r="AY240" i="8" s="1"/>
  <c r="AW239" i="7"/>
  <c r="BI239" i="7" s="1"/>
  <c r="AM240" i="7"/>
  <c r="AY240" i="7" s="1"/>
  <c r="AK239" i="6"/>
  <c r="AS239" i="6" s="1"/>
  <c r="AK239" i="5"/>
  <c r="AS239" i="5" s="1"/>
  <c r="AK239" i="4"/>
  <c r="AS239" i="4" s="1"/>
  <c r="AF239" i="1"/>
  <c r="AL239" i="1" s="1"/>
  <c r="BQ241" i="9" l="1"/>
  <c r="AL241" i="9"/>
  <c r="BP242" i="9"/>
  <c r="BT242" i="9"/>
  <c r="Y243" i="9"/>
  <c r="AS241" i="9"/>
  <c r="BE241" i="9" s="1"/>
  <c r="BL241" i="9"/>
  <c r="BV241" i="9" s="1"/>
  <c r="S241" i="9"/>
  <c r="AX241" i="9" s="1"/>
  <c r="BJ241" i="9" s="1"/>
  <c r="R241" i="9"/>
  <c r="AN241" i="9"/>
  <c r="AZ241" i="9" s="1"/>
  <c r="AT241" i="9"/>
  <c r="BF241" i="9" s="1"/>
  <c r="BM241" i="9"/>
  <c r="AV241" i="9"/>
  <c r="BH241" i="9" s="1"/>
  <c r="BO241" i="9"/>
  <c r="BY241" i="9" s="1"/>
  <c r="AR241" i="9"/>
  <c r="BD241" i="9" s="1"/>
  <c r="BK241" i="9"/>
  <c r="BU241" i="9" s="1"/>
  <c r="AU241" i="9"/>
  <c r="BG241" i="9" s="1"/>
  <c r="BN241" i="9"/>
  <c r="BX241" i="9" s="1"/>
  <c r="AP242" i="9"/>
  <c r="BB242" i="9" s="1"/>
  <c r="F243" i="9"/>
  <c r="AM242" i="9"/>
  <c r="AY242" i="9" s="1"/>
  <c r="AO242" i="9"/>
  <c r="BA242" i="9" s="1"/>
  <c r="AQ242" i="9"/>
  <c r="BC242" i="9" s="1"/>
  <c r="AW240" i="9"/>
  <c r="BI240" i="9" s="1"/>
  <c r="AL241" i="8"/>
  <c r="BQ241" i="8"/>
  <c r="BS242" i="8"/>
  <c r="BT242" i="8"/>
  <c r="Y243" i="8"/>
  <c r="AT241" i="8"/>
  <c r="BF241" i="8" s="1"/>
  <c r="BM241" i="8"/>
  <c r="BO241" i="8"/>
  <c r="AV241" i="8"/>
  <c r="BH241" i="8" s="1"/>
  <c r="R241" i="8"/>
  <c r="AN241" i="8"/>
  <c r="AZ241" i="8" s="1"/>
  <c r="AS241" i="8"/>
  <c r="BE241" i="8" s="1"/>
  <c r="S241" i="8"/>
  <c r="AX241" i="8" s="1"/>
  <c r="BJ241" i="8" s="1"/>
  <c r="BL241" i="8"/>
  <c r="BV241" i="8" s="1"/>
  <c r="AU241" i="8"/>
  <c r="BG241" i="8" s="1"/>
  <c r="BN241" i="8"/>
  <c r="AR241" i="8"/>
  <c r="BD241" i="8" s="1"/>
  <c r="BK241" i="8"/>
  <c r="F243" i="8"/>
  <c r="AQ242" i="8"/>
  <c r="BC242" i="8" s="1"/>
  <c r="AP242" i="8"/>
  <c r="BB242" i="8" s="1"/>
  <c r="AO242" i="8"/>
  <c r="BA242" i="8" s="1"/>
  <c r="BT242" i="7"/>
  <c r="BP242" i="7"/>
  <c r="BR242" i="7"/>
  <c r="Y243" i="7"/>
  <c r="BQ241" i="7"/>
  <c r="AL241" i="7"/>
  <c r="AN241" i="7"/>
  <c r="AZ241" i="7" s="1"/>
  <c r="R241" i="7"/>
  <c r="AR241" i="7"/>
  <c r="BD241" i="7" s="1"/>
  <c r="BK241" i="7"/>
  <c r="AT241" i="7"/>
  <c r="BF241" i="7" s="1"/>
  <c r="BM241" i="7"/>
  <c r="BW241" i="7" s="1"/>
  <c r="AV241" i="7"/>
  <c r="BH241" i="7" s="1"/>
  <c r="BO241" i="7"/>
  <c r="BY241" i="7" s="1"/>
  <c r="AU241" i="7"/>
  <c r="BG241" i="7" s="1"/>
  <c r="BN241" i="7"/>
  <c r="BL241" i="7"/>
  <c r="BV241" i="7" s="1"/>
  <c r="S241" i="7"/>
  <c r="AX241" i="7" s="1"/>
  <c r="BJ241" i="7" s="1"/>
  <c r="AS241" i="7"/>
  <c r="BE241" i="7" s="1"/>
  <c r="AQ242" i="7"/>
  <c r="BC242" i="7" s="1"/>
  <c r="AO242" i="7"/>
  <c r="BA242" i="7" s="1"/>
  <c r="AP242" i="7"/>
  <c r="BB242" i="7" s="1"/>
  <c r="F243" i="7"/>
  <c r="AD241" i="6"/>
  <c r="AV241" i="6"/>
  <c r="U243" i="6"/>
  <c r="O241" i="6"/>
  <c r="AL241" i="6" s="1"/>
  <c r="AT241" i="6" s="1"/>
  <c r="AH241" i="6"/>
  <c r="AP241" i="6" s="1"/>
  <c r="AU241" i="6"/>
  <c r="AW241" i="6" s="1"/>
  <c r="F243" i="6"/>
  <c r="AE241" i="6"/>
  <c r="AM241" i="6" s="1"/>
  <c r="N241" i="6"/>
  <c r="AI241" i="6"/>
  <c r="AQ241" i="6" s="1"/>
  <c r="AX241" i="6"/>
  <c r="AD241" i="5"/>
  <c r="AV241" i="5"/>
  <c r="U243" i="5"/>
  <c r="N241" i="5"/>
  <c r="AE241" i="5"/>
  <c r="AM241" i="5" s="1"/>
  <c r="O241" i="5"/>
  <c r="AL241" i="5" s="1"/>
  <c r="AT241" i="5" s="1"/>
  <c r="AH241" i="5"/>
  <c r="AP241" i="5" s="1"/>
  <c r="AU241" i="5"/>
  <c r="AW241" i="5" s="1"/>
  <c r="AI241" i="5"/>
  <c r="AQ241" i="5" s="1"/>
  <c r="AX241" i="5"/>
  <c r="AF242" i="5"/>
  <c r="AN242" i="5" s="1"/>
  <c r="AG242" i="5"/>
  <c r="AO242" i="5" s="1"/>
  <c r="AJ242" i="5"/>
  <c r="AR242" i="5" s="1"/>
  <c r="F243" i="5"/>
  <c r="AD241" i="4"/>
  <c r="AV241" i="4"/>
  <c r="U243" i="4"/>
  <c r="AK240" i="4"/>
  <c r="AS240" i="4" s="1"/>
  <c r="N241" i="4"/>
  <c r="AE241" i="4"/>
  <c r="AM241" i="4" s="1"/>
  <c r="O241" i="4"/>
  <c r="AL241" i="4" s="1"/>
  <c r="AT241" i="4" s="1"/>
  <c r="AH241" i="4"/>
  <c r="AP241" i="4" s="1"/>
  <c r="AU241" i="4"/>
  <c r="AW241" i="4" s="1"/>
  <c r="AI241" i="4"/>
  <c r="AQ241" i="4" s="1"/>
  <c r="AX241" i="4"/>
  <c r="AF242" i="4"/>
  <c r="AN242" i="4" s="1"/>
  <c r="F243" i="4"/>
  <c r="AX241" i="3"/>
  <c r="BQ241" i="3"/>
  <c r="BT242" i="3"/>
  <c r="S243" i="3"/>
  <c r="BS242" i="3"/>
  <c r="BU242" i="3"/>
  <c r="BL241" i="3"/>
  <c r="BX241" i="3" s="1"/>
  <c r="CD241" i="3" s="1"/>
  <c r="AZ241" i="3"/>
  <c r="BF241" i="3" s="1"/>
  <c r="BN241" i="3"/>
  <c r="BZ241" i="3" s="1"/>
  <c r="CF241" i="3" s="1"/>
  <c r="BB241" i="3"/>
  <c r="BH241" i="3" s="1"/>
  <c r="M241" i="3"/>
  <c r="AA241" i="3"/>
  <c r="AG241" i="3" s="1"/>
  <c r="AY241" i="3"/>
  <c r="BE241" i="3" s="1"/>
  <c r="AR241" i="3"/>
  <c r="BK241" i="3"/>
  <c r="BW241" i="3" s="1"/>
  <c r="CC241" i="3" s="1"/>
  <c r="BM241" i="3"/>
  <c r="BA241" i="3"/>
  <c r="BG241" i="3" s="1"/>
  <c r="AD242" i="3"/>
  <c r="AJ242" i="3" s="1"/>
  <c r="AC242" i="3"/>
  <c r="AI242" i="3" s="1"/>
  <c r="AE242" i="3"/>
  <c r="AK242" i="3" s="1"/>
  <c r="F243" i="3"/>
  <c r="BC241" i="3"/>
  <c r="BI241" i="3" s="1"/>
  <c r="BO241" i="3"/>
  <c r="BD240" i="3"/>
  <c r="BJ240" i="3" s="1"/>
  <c r="BP240" i="3"/>
  <c r="CB240" i="3" s="1"/>
  <c r="CH240" i="3" s="1"/>
  <c r="CI240" i="3"/>
  <c r="AF240" i="3"/>
  <c r="AL240" i="3" s="1"/>
  <c r="CJ240" i="3"/>
  <c r="BR242" i="2"/>
  <c r="BU242" i="2"/>
  <c r="Z242" i="2"/>
  <c r="BS242" i="2"/>
  <c r="S243" i="2"/>
  <c r="BQ241" i="2"/>
  <c r="AX241" i="2"/>
  <c r="BD240" i="2"/>
  <c r="BJ240" i="2" s="1"/>
  <c r="BP240" i="2"/>
  <c r="CB240" i="2" s="1"/>
  <c r="CH240" i="2" s="1"/>
  <c r="BM241" i="2"/>
  <c r="BY241" i="2" s="1"/>
  <c r="CE241" i="2" s="1"/>
  <c r="BA241" i="2"/>
  <c r="BG241" i="2" s="1"/>
  <c r="BL241" i="2"/>
  <c r="AZ241" i="2"/>
  <c r="BF241" i="2" s="1"/>
  <c r="BN241" i="2"/>
  <c r="BZ241" i="2" s="1"/>
  <c r="CF241" i="2" s="1"/>
  <c r="BB241" i="2"/>
  <c r="BH241" i="2" s="1"/>
  <c r="F243" i="2"/>
  <c r="M241" i="2"/>
  <c r="AA241" i="2"/>
  <c r="AG241" i="2" s="1"/>
  <c r="BK241" i="2"/>
  <c r="AR241" i="2"/>
  <c r="AY241" i="2"/>
  <c r="BE241" i="2" s="1"/>
  <c r="BO241" i="2"/>
  <c r="BC241" i="2"/>
  <c r="BI241" i="2" s="1"/>
  <c r="AF240" i="2"/>
  <c r="AL240" i="2" s="1"/>
  <c r="CI240" i="2"/>
  <c r="AX241" i="1"/>
  <c r="BQ241" i="1"/>
  <c r="BR242" i="1"/>
  <c r="BS242" i="1"/>
  <c r="BT242" i="1"/>
  <c r="BU242" i="1"/>
  <c r="S243" i="1"/>
  <c r="BD240" i="1"/>
  <c r="BJ240" i="1" s="1"/>
  <c r="BP240" i="1"/>
  <c r="M241" i="1"/>
  <c r="AA241" i="1"/>
  <c r="AG241" i="1" s="1"/>
  <c r="AR241" i="1"/>
  <c r="AY241" i="1"/>
  <c r="BE241" i="1" s="1"/>
  <c r="BK241" i="1"/>
  <c r="BW241" i="1" s="1"/>
  <c r="CC241" i="1" s="1"/>
  <c r="AZ241" i="1"/>
  <c r="BF241" i="1" s="1"/>
  <c r="BL241" i="1"/>
  <c r="BX241" i="1" s="1"/>
  <c r="CD241" i="1" s="1"/>
  <c r="BA241" i="1"/>
  <c r="BG241" i="1" s="1"/>
  <c r="BM241" i="1"/>
  <c r="BY241" i="1" s="1"/>
  <c r="CE241" i="1" s="1"/>
  <c r="BB241" i="1"/>
  <c r="BH241" i="1" s="1"/>
  <c r="BN241" i="1"/>
  <c r="BZ241" i="1" s="1"/>
  <c r="CF241" i="1" s="1"/>
  <c r="BC241" i="1"/>
  <c r="BI241" i="1" s="1"/>
  <c r="BO241" i="1"/>
  <c r="CA241" i="1" s="1"/>
  <c r="CG241" i="1" s="1"/>
  <c r="AB242" i="1"/>
  <c r="AH242" i="1" s="1"/>
  <c r="AC242" i="1"/>
  <c r="AI242" i="1" s="1"/>
  <c r="AD242" i="1"/>
  <c r="AJ242" i="1" s="1"/>
  <c r="AE242" i="1"/>
  <c r="AK242" i="1" s="1"/>
  <c r="F243" i="1"/>
  <c r="BR241" i="9"/>
  <c r="BW240" i="8"/>
  <c r="AC241" i="6"/>
  <c r="AZ240" i="4"/>
  <c r="BR241" i="2"/>
  <c r="AF241" i="6"/>
  <c r="AN241" i="6" s="1"/>
  <c r="AJ241" i="6"/>
  <c r="AR241" i="6" s="1"/>
  <c r="AC241" i="5"/>
  <c r="BV240" i="1"/>
  <c r="Z241" i="1"/>
  <c r="AF240" i="1"/>
  <c r="AL240" i="1" s="1"/>
  <c r="AP241" i="8"/>
  <c r="BB241" i="8" s="1"/>
  <c r="BU240" i="8"/>
  <c r="BY240" i="8"/>
  <c r="AK241" i="7"/>
  <c r="AY241" i="6"/>
  <c r="AY241" i="5"/>
  <c r="BS241" i="3"/>
  <c r="BP241" i="8"/>
  <c r="AZ240" i="6"/>
  <c r="AK240" i="6"/>
  <c r="AS240" i="6" s="1"/>
  <c r="AG241" i="6"/>
  <c r="AO241" i="6" s="1"/>
  <c r="AZ240" i="5"/>
  <c r="BU241" i="3"/>
  <c r="Z241" i="3"/>
  <c r="AK241" i="9"/>
  <c r="AK241" i="8"/>
  <c r="BP241" i="7"/>
  <c r="AW240" i="7"/>
  <c r="BI240" i="7" s="1"/>
  <c r="BY240" i="7"/>
  <c r="BX240" i="7"/>
  <c r="AC241" i="4"/>
  <c r="BY240" i="3"/>
  <c r="CE240" i="3" s="1"/>
  <c r="BR241" i="8"/>
  <c r="AW240" i="8"/>
  <c r="BI240" i="8" s="1"/>
  <c r="BS241" i="7"/>
  <c r="AP241" i="7"/>
  <c r="BB241" i="7" s="1"/>
  <c r="AK240" i="5"/>
  <c r="AS240" i="5" s="1"/>
  <c r="AJ241" i="5"/>
  <c r="AR241" i="5" s="1"/>
  <c r="BU241" i="2"/>
  <c r="AB241" i="2"/>
  <c r="AH241" i="2" s="1"/>
  <c r="BX240" i="9"/>
  <c r="BT241" i="8"/>
  <c r="BS241" i="8"/>
  <c r="AY241" i="4"/>
  <c r="AG241" i="4"/>
  <c r="AO241" i="4" s="1"/>
  <c r="AJ241" i="4"/>
  <c r="AR241" i="4" s="1"/>
  <c r="Z241" i="2"/>
  <c r="AM241" i="9"/>
  <c r="AY241" i="9" s="1"/>
  <c r="AL242" i="9" l="1"/>
  <c r="BQ242" i="9"/>
  <c r="BP243" i="9"/>
  <c r="BR243" i="9"/>
  <c r="BT243" i="9"/>
  <c r="Y244" i="9"/>
  <c r="F244" i="9"/>
  <c r="AO243" i="9"/>
  <c r="BA243" i="9" s="1"/>
  <c r="AQ243" i="9"/>
  <c r="BC243" i="9" s="1"/>
  <c r="S242" i="9"/>
  <c r="AX242" i="9" s="1"/>
  <c r="BJ242" i="9" s="1"/>
  <c r="AS242" i="9"/>
  <c r="BE242" i="9" s="1"/>
  <c r="BL242" i="9"/>
  <c r="BV242" i="9" s="1"/>
  <c r="AU242" i="9"/>
  <c r="BG242" i="9" s="1"/>
  <c r="BN242" i="9"/>
  <c r="R242" i="9"/>
  <c r="AN242" i="9"/>
  <c r="AZ242" i="9" s="1"/>
  <c r="AT242" i="9"/>
  <c r="BF242" i="9" s="1"/>
  <c r="BM242" i="9"/>
  <c r="AR242" i="9"/>
  <c r="BD242" i="9" s="1"/>
  <c r="BK242" i="9"/>
  <c r="BU242" i="9" s="1"/>
  <c r="BO242" i="9"/>
  <c r="BY242" i="9" s="1"/>
  <c r="AV242" i="9"/>
  <c r="BH242" i="9" s="1"/>
  <c r="AL242" i="8"/>
  <c r="BQ242" i="8"/>
  <c r="Y244" i="8"/>
  <c r="BR243" i="8"/>
  <c r="BT243" i="8"/>
  <c r="BP243" i="8"/>
  <c r="AW241" i="8"/>
  <c r="BI241" i="8" s="1"/>
  <c r="AO243" i="8"/>
  <c r="BA243" i="8" s="1"/>
  <c r="F244" i="8"/>
  <c r="AQ243" i="8"/>
  <c r="BC243" i="8" s="1"/>
  <c r="AP243" i="8"/>
  <c r="BB243" i="8" s="1"/>
  <c r="AM243" i="8"/>
  <c r="AY243" i="8" s="1"/>
  <c r="R242" i="8"/>
  <c r="AN242" i="8"/>
  <c r="AZ242" i="8" s="1"/>
  <c r="S242" i="8"/>
  <c r="AX242" i="8" s="1"/>
  <c r="BJ242" i="8" s="1"/>
  <c r="AS242" i="8"/>
  <c r="BE242" i="8" s="1"/>
  <c r="BL242" i="8"/>
  <c r="BV242" i="8" s="1"/>
  <c r="BN242" i="8"/>
  <c r="BX242" i="8" s="1"/>
  <c r="AU242" i="8"/>
  <c r="BG242" i="8" s="1"/>
  <c r="AV242" i="8"/>
  <c r="BH242" i="8" s="1"/>
  <c r="BO242" i="8"/>
  <c r="BY242" i="8" s="1"/>
  <c r="AM242" i="8"/>
  <c r="AY242" i="8" s="1"/>
  <c r="BK242" i="8"/>
  <c r="AR242" i="8"/>
  <c r="BD242" i="8" s="1"/>
  <c r="AT242" i="8"/>
  <c r="BF242" i="8" s="1"/>
  <c r="BM242" i="8"/>
  <c r="BQ242" i="7"/>
  <c r="AL242" i="7"/>
  <c r="BS243" i="7"/>
  <c r="Y244" i="7"/>
  <c r="BT243" i="7"/>
  <c r="AW241" i="7"/>
  <c r="BI241" i="7" s="1"/>
  <c r="AV242" i="7"/>
  <c r="BH242" i="7" s="1"/>
  <c r="BO242" i="7"/>
  <c r="BY242" i="7" s="1"/>
  <c r="R242" i="7"/>
  <c r="AN242" i="7"/>
  <c r="AZ242" i="7" s="1"/>
  <c r="AS242" i="7"/>
  <c r="BE242" i="7" s="1"/>
  <c r="S242" i="7"/>
  <c r="AX242" i="7" s="1"/>
  <c r="BJ242" i="7" s="1"/>
  <c r="BL242" i="7"/>
  <c r="BV242" i="7" s="1"/>
  <c r="AU242" i="7"/>
  <c r="BG242" i="7" s="1"/>
  <c r="BN242" i="7"/>
  <c r="AP243" i="7"/>
  <c r="BB243" i="7" s="1"/>
  <c r="F244" i="7"/>
  <c r="AO243" i="7"/>
  <c r="BA243" i="7" s="1"/>
  <c r="AM243" i="7"/>
  <c r="AY243" i="7" s="1"/>
  <c r="AQ243" i="7"/>
  <c r="BC243" i="7" s="1"/>
  <c r="AM242" i="7"/>
  <c r="AY242" i="7" s="1"/>
  <c r="AR242" i="7"/>
  <c r="BD242" i="7" s="1"/>
  <c r="BK242" i="7"/>
  <c r="BU242" i="7" s="1"/>
  <c r="AT242" i="7"/>
  <c r="BF242" i="7" s="1"/>
  <c r="BM242" i="7"/>
  <c r="BW242" i="7" s="1"/>
  <c r="AD242" i="6"/>
  <c r="AV242" i="6"/>
  <c r="U244" i="6"/>
  <c r="O242" i="6"/>
  <c r="AL242" i="6" s="1"/>
  <c r="AT242" i="6" s="1"/>
  <c r="AH242" i="6"/>
  <c r="AP242" i="6" s="1"/>
  <c r="AU242" i="6"/>
  <c r="AW242" i="6" s="1"/>
  <c r="N242" i="6"/>
  <c r="AE242" i="6"/>
  <c r="AM242" i="6" s="1"/>
  <c r="AI242" i="6"/>
  <c r="AQ242" i="6" s="1"/>
  <c r="AX242" i="6"/>
  <c r="AF243" i="6"/>
  <c r="AN243" i="6" s="1"/>
  <c r="F244" i="6"/>
  <c r="AK241" i="6"/>
  <c r="AS241" i="6" s="1"/>
  <c r="AD242" i="5"/>
  <c r="AV242" i="5"/>
  <c r="U244" i="5"/>
  <c r="AK241" i="5"/>
  <c r="AS241" i="5" s="1"/>
  <c r="N242" i="5"/>
  <c r="AE242" i="5"/>
  <c r="AM242" i="5" s="1"/>
  <c r="O242" i="5"/>
  <c r="AL242" i="5" s="1"/>
  <c r="AT242" i="5" s="1"/>
  <c r="AH242" i="5"/>
  <c r="AP242" i="5" s="1"/>
  <c r="AU242" i="5"/>
  <c r="AW242" i="5" s="1"/>
  <c r="AI242" i="5"/>
  <c r="AQ242" i="5" s="1"/>
  <c r="AX242" i="5"/>
  <c r="AF243" i="5"/>
  <c r="AN243" i="5" s="1"/>
  <c r="F244" i="5"/>
  <c r="AD242" i="4"/>
  <c r="AV242" i="4"/>
  <c r="U244" i="4"/>
  <c r="AK241" i="4"/>
  <c r="AS241" i="4" s="1"/>
  <c r="N242" i="4"/>
  <c r="AE242" i="4"/>
  <c r="AM242" i="4" s="1"/>
  <c r="O242" i="4"/>
  <c r="AL242" i="4" s="1"/>
  <c r="AT242" i="4" s="1"/>
  <c r="AH242" i="4"/>
  <c r="AP242" i="4" s="1"/>
  <c r="AU242" i="4"/>
  <c r="AW242" i="4" s="1"/>
  <c r="AI242" i="4"/>
  <c r="AQ242" i="4" s="1"/>
  <c r="AX242" i="4"/>
  <c r="AF243" i="4"/>
  <c r="AN243" i="4" s="1"/>
  <c r="F244" i="4"/>
  <c r="AX242" i="3"/>
  <c r="BQ242" i="3"/>
  <c r="BU243" i="3"/>
  <c r="S244" i="3"/>
  <c r="BT243" i="3"/>
  <c r="AF241" i="3"/>
  <c r="AL241" i="3" s="1"/>
  <c r="CI241" i="3"/>
  <c r="CJ241" i="3"/>
  <c r="BD241" i="3"/>
  <c r="BJ241" i="3" s="1"/>
  <c r="BP241" i="3"/>
  <c r="BL242" i="3"/>
  <c r="AZ242" i="3"/>
  <c r="BF242" i="3" s="1"/>
  <c r="BC242" i="3"/>
  <c r="BI242" i="3" s="1"/>
  <c r="BO242" i="3"/>
  <c r="CA242" i="3" s="1"/>
  <c r="CG242" i="3" s="1"/>
  <c r="AA242" i="3"/>
  <c r="AG242" i="3" s="1"/>
  <c r="M242" i="3"/>
  <c r="BM242" i="3"/>
  <c r="BY242" i="3" s="1"/>
  <c r="CE242" i="3" s="1"/>
  <c r="BA242" i="3"/>
  <c r="BG242" i="3" s="1"/>
  <c r="BK242" i="3"/>
  <c r="BW242" i="3" s="1"/>
  <c r="CC242" i="3" s="1"/>
  <c r="AY242" i="3"/>
  <c r="BE242" i="3" s="1"/>
  <c r="AR242" i="3"/>
  <c r="BB242" i="3"/>
  <c r="BH242" i="3" s="1"/>
  <c r="BN242" i="3"/>
  <c r="BZ242" i="3" s="1"/>
  <c r="CF242" i="3" s="1"/>
  <c r="AC243" i="3"/>
  <c r="AI243" i="3" s="1"/>
  <c r="AD243" i="3"/>
  <c r="AJ243" i="3" s="1"/>
  <c r="AB243" i="3"/>
  <c r="AH243" i="3" s="1"/>
  <c r="F244" i="3"/>
  <c r="AX242" i="2"/>
  <c r="BV242" i="2" s="1"/>
  <c r="BQ242" i="2"/>
  <c r="S244" i="2"/>
  <c r="BR243" i="2"/>
  <c r="BU243" i="2"/>
  <c r="AR242" i="2"/>
  <c r="AY242" i="2"/>
  <c r="BE242" i="2" s="1"/>
  <c r="BK242" i="2"/>
  <c r="BW242" i="2" s="1"/>
  <c r="CC242" i="2" s="1"/>
  <c r="BM242" i="2"/>
  <c r="BY242" i="2" s="1"/>
  <c r="CE242" i="2" s="1"/>
  <c r="BA242" i="2"/>
  <c r="BG242" i="2" s="1"/>
  <c r="M242" i="2"/>
  <c r="AA242" i="2"/>
  <c r="AG242" i="2" s="1"/>
  <c r="AZ242" i="2"/>
  <c r="BF242" i="2" s="1"/>
  <c r="BL242" i="2"/>
  <c r="BX242" i="2" s="1"/>
  <c r="CD242" i="2" s="1"/>
  <c r="BC242" i="2"/>
  <c r="BI242" i="2" s="1"/>
  <c r="BO242" i="2"/>
  <c r="CA242" i="2" s="1"/>
  <c r="CG242" i="2" s="1"/>
  <c r="AD243" i="2"/>
  <c r="AJ243" i="2" s="1"/>
  <c r="F244" i="2"/>
  <c r="AB243" i="2"/>
  <c r="AH243" i="2" s="1"/>
  <c r="AE243" i="2"/>
  <c r="AK243" i="2" s="1"/>
  <c r="AC243" i="2"/>
  <c r="AI243" i="2" s="1"/>
  <c r="BN242" i="2"/>
  <c r="BB242" i="2"/>
  <c r="BH242" i="2" s="1"/>
  <c r="CI241" i="2"/>
  <c r="AF241" i="2"/>
  <c r="AL241" i="2" s="1"/>
  <c r="BD241" i="2"/>
  <c r="BJ241" i="2" s="1"/>
  <c r="BP241" i="2"/>
  <c r="AX242" i="1"/>
  <c r="BQ242" i="1"/>
  <c r="BR243" i="1"/>
  <c r="BS243" i="1"/>
  <c r="BT243" i="1"/>
  <c r="BU243" i="1"/>
  <c r="S244" i="1"/>
  <c r="AF241" i="1"/>
  <c r="AL241" i="1" s="1"/>
  <c r="BD241" i="1"/>
  <c r="BJ241" i="1" s="1"/>
  <c r="BP241" i="1"/>
  <c r="M242" i="1"/>
  <c r="AA242" i="1"/>
  <c r="AG242" i="1" s="1"/>
  <c r="AR242" i="1"/>
  <c r="AY242" i="1"/>
  <c r="BE242" i="1" s="1"/>
  <c r="BK242" i="1"/>
  <c r="BW242" i="1" s="1"/>
  <c r="CC242" i="1" s="1"/>
  <c r="AZ242" i="1"/>
  <c r="BF242" i="1" s="1"/>
  <c r="BL242" i="1"/>
  <c r="BX242" i="1" s="1"/>
  <c r="CD242" i="1" s="1"/>
  <c r="BA242" i="1"/>
  <c r="BG242" i="1" s="1"/>
  <c r="BM242" i="1"/>
  <c r="BY242" i="1" s="1"/>
  <c r="CE242" i="1" s="1"/>
  <c r="BB242" i="1"/>
  <c r="BH242" i="1" s="1"/>
  <c r="BN242" i="1"/>
  <c r="BZ242" i="1" s="1"/>
  <c r="CF242" i="1" s="1"/>
  <c r="BC242" i="1"/>
  <c r="BI242" i="1" s="1"/>
  <c r="BO242" i="1"/>
  <c r="CA242" i="1" s="1"/>
  <c r="CG242" i="1" s="1"/>
  <c r="AB243" i="1"/>
  <c r="AH243" i="1" s="1"/>
  <c r="AC243" i="1"/>
  <c r="AI243" i="1" s="1"/>
  <c r="AD243" i="1"/>
  <c r="AJ243" i="1" s="1"/>
  <c r="AE243" i="1"/>
  <c r="AK243" i="1" s="1"/>
  <c r="F244" i="1"/>
  <c r="BR242" i="8"/>
  <c r="BU241" i="7"/>
  <c r="BX241" i="7"/>
  <c r="AZ241" i="4"/>
  <c r="BR242" i="3"/>
  <c r="BT242" i="2"/>
  <c r="AF242" i="6"/>
  <c r="AN242" i="6" s="1"/>
  <c r="AG242" i="6"/>
  <c r="AO242" i="6" s="1"/>
  <c r="AJ242" i="6"/>
  <c r="AR242" i="6" s="1"/>
  <c r="AZ241" i="6"/>
  <c r="AC242" i="5"/>
  <c r="AY242" i="5"/>
  <c r="BX241" i="2"/>
  <c r="CD241" i="2" s="1"/>
  <c r="AB242" i="2"/>
  <c r="AH242" i="2" s="1"/>
  <c r="AE242" i="2"/>
  <c r="AK242" i="2" s="1"/>
  <c r="AD242" i="2"/>
  <c r="AJ242" i="2" s="1"/>
  <c r="AC242" i="2"/>
  <c r="AI242" i="2" s="1"/>
  <c r="BW241" i="2"/>
  <c r="CC241" i="2" s="1"/>
  <c r="CA241" i="2"/>
  <c r="CG241" i="2" s="1"/>
  <c r="BV241" i="1"/>
  <c r="Z242" i="1"/>
  <c r="CB240" i="1"/>
  <c r="CH240" i="1" s="1"/>
  <c r="AK242" i="8"/>
  <c r="BW241" i="8"/>
  <c r="BY241" i="8"/>
  <c r="BX241" i="8"/>
  <c r="BU241" i="8"/>
  <c r="AY242" i="6"/>
  <c r="AY242" i="4"/>
  <c r="BY241" i="3"/>
  <c r="CE241" i="3" s="1"/>
  <c r="BS242" i="9"/>
  <c r="AW241" i="9"/>
  <c r="BI241" i="9" s="1"/>
  <c r="BW241" i="9"/>
  <c r="BP242" i="8"/>
  <c r="AZ241" i="5"/>
  <c r="AC242" i="4"/>
  <c r="BV241" i="3"/>
  <c r="CA241" i="3"/>
  <c r="CG241" i="3" s="1"/>
  <c r="AK242" i="9"/>
  <c r="AK242" i="7"/>
  <c r="Z242" i="3"/>
  <c r="AB242" i="3"/>
  <c r="AH242" i="3" s="1"/>
  <c r="BR242" i="9"/>
  <c r="BS242" i="7"/>
  <c r="AC242" i="6"/>
  <c r="AJ242" i="4"/>
  <c r="AR242" i="4" s="1"/>
  <c r="AG242" i="4"/>
  <c r="AO242" i="4" s="1"/>
  <c r="BV241" i="2"/>
  <c r="Y245" i="9" l="1"/>
  <c r="BR244" i="9"/>
  <c r="AL243" i="9"/>
  <c r="BQ243" i="9"/>
  <c r="AO244" i="9"/>
  <c r="BA244" i="9" s="1"/>
  <c r="AQ244" i="9"/>
  <c r="BC244" i="9" s="1"/>
  <c r="AP244" i="9"/>
  <c r="BB244" i="9" s="1"/>
  <c r="AM244" i="9"/>
  <c r="AY244" i="9" s="1"/>
  <c r="F245" i="9"/>
  <c r="AA432" i="9"/>
  <c r="AM243" i="9"/>
  <c r="AY243" i="9" s="1"/>
  <c r="AT243" i="9"/>
  <c r="BF243" i="9" s="1"/>
  <c r="BM243" i="9"/>
  <c r="BW243" i="9" s="1"/>
  <c r="AU243" i="9"/>
  <c r="BG243" i="9" s="1"/>
  <c r="BN243" i="9"/>
  <c r="BK243" i="9"/>
  <c r="BU243" i="9" s="1"/>
  <c r="AR243" i="9"/>
  <c r="BD243" i="9" s="1"/>
  <c r="AV243" i="9"/>
  <c r="BH243" i="9" s="1"/>
  <c r="BO243" i="9"/>
  <c r="BY243" i="9" s="1"/>
  <c r="R243" i="9"/>
  <c r="AN243" i="9"/>
  <c r="AZ243" i="9" s="1"/>
  <c r="S243" i="9"/>
  <c r="AX243" i="9" s="1"/>
  <c r="BJ243" i="9" s="1"/>
  <c r="AS243" i="9"/>
  <c r="BE243" i="9" s="1"/>
  <c r="BL243" i="9"/>
  <c r="BV243" i="9" s="1"/>
  <c r="AW242" i="9"/>
  <c r="BI242" i="9" s="1"/>
  <c r="AL243" i="8"/>
  <c r="BQ243" i="8"/>
  <c r="Y245" i="8"/>
  <c r="BT244" i="8"/>
  <c r="BS244" i="8"/>
  <c r="BL243" i="8"/>
  <c r="BV243" i="8" s="1"/>
  <c r="AS243" i="8"/>
  <c r="BE243" i="8" s="1"/>
  <c r="S243" i="8"/>
  <c r="AX243" i="8" s="1"/>
  <c r="BJ243" i="8" s="1"/>
  <c r="AQ244" i="8"/>
  <c r="BC244" i="8" s="1"/>
  <c r="AP244" i="8"/>
  <c r="BB244" i="8" s="1"/>
  <c r="F245" i="8"/>
  <c r="AT243" i="8"/>
  <c r="BF243" i="8" s="1"/>
  <c r="BM243" i="8"/>
  <c r="BW243" i="8" s="1"/>
  <c r="AN243" i="8"/>
  <c r="AZ243" i="8" s="1"/>
  <c r="R243" i="8"/>
  <c r="AV243" i="8"/>
  <c r="BH243" i="8" s="1"/>
  <c r="BO243" i="8"/>
  <c r="BY243" i="8" s="1"/>
  <c r="AR243" i="8"/>
  <c r="BD243" i="8" s="1"/>
  <c r="BK243" i="8"/>
  <c r="BU243" i="8" s="1"/>
  <c r="AU243" i="8"/>
  <c r="BG243" i="8" s="1"/>
  <c r="BN243" i="8"/>
  <c r="AL243" i="7"/>
  <c r="BQ243" i="7"/>
  <c r="BR244" i="7"/>
  <c r="Y245" i="7"/>
  <c r="AK244" i="7"/>
  <c r="BP244" i="7"/>
  <c r="BS244" i="7"/>
  <c r="AT243" i="7"/>
  <c r="BF243" i="7" s="1"/>
  <c r="BM243" i="7"/>
  <c r="AP244" i="7"/>
  <c r="BB244" i="7" s="1"/>
  <c r="AO244" i="7"/>
  <c r="BA244" i="7" s="1"/>
  <c r="F245" i="7"/>
  <c r="AQ244" i="7"/>
  <c r="BC244" i="7" s="1"/>
  <c r="S243" i="7"/>
  <c r="AX243" i="7" s="1"/>
  <c r="BJ243" i="7" s="1"/>
  <c r="AS243" i="7"/>
  <c r="BE243" i="7" s="1"/>
  <c r="BL243" i="7"/>
  <c r="BV243" i="7" s="1"/>
  <c r="AV243" i="7"/>
  <c r="BH243" i="7" s="1"/>
  <c r="BO243" i="7"/>
  <c r="BY243" i="7" s="1"/>
  <c r="R243" i="7"/>
  <c r="AN243" i="7"/>
  <c r="AZ243" i="7" s="1"/>
  <c r="AR243" i="7"/>
  <c r="BD243" i="7" s="1"/>
  <c r="BK243" i="7"/>
  <c r="AU243" i="7"/>
  <c r="BG243" i="7" s="1"/>
  <c r="BN243" i="7"/>
  <c r="BX243" i="7" s="1"/>
  <c r="AD243" i="6"/>
  <c r="AV243" i="6"/>
  <c r="U245" i="6"/>
  <c r="AI243" i="6"/>
  <c r="AQ243" i="6" s="1"/>
  <c r="AX243" i="6"/>
  <c r="N243" i="6"/>
  <c r="AE243" i="6"/>
  <c r="AM243" i="6" s="1"/>
  <c r="AH243" i="6"/>
  <c r="AP243" i="6" s="1"/>
  <c r="AU243" i="6"/>
  <c r="AW243" i="6" s="1"/>
  <c r="O243" i="6"/>
  <c r="F245" i="6"/>
  <c r="AD243" i="5"/>
  <c r="AV243" i="5"/>
  <c r="U245" i="5"/>
  <c r="N243" i="5"/>
  <c r="AE243" i="5"/>
  <c r="AM243" i="5" s="1"/>
  <c r="O243" i="5"/>
  <c r="AL243" i="5" s="1"/>
  <c r="AT243" i="5" s="1"/>
  <c r="AH243" i="5"/>
  <c r="AP243" i="5" s="1"/>
  <c r="AU243" i="5"/>
  <c r="AW243" i="5" s="1"/>
  <c r="AI243" i="5"/>
  <c r="AQ243" i="5" s="1"/>
  <c r="AX243" i="5"/>
  <c r="AF244" i="5"/>
  <c r="AN244" i="5" s="1"/>
  <c r="AG244" i="5"/>
  <c r="AO244" i="5" s="1"/>
  <c r="AJ244" i="5"/>
  <c r="AR244" i="5" s="1"/>
  <c r="F245" i="5"/>
  <c r="AD243" i="4"/>
  <c r="AV243" i="4"/>
  <c r="U245" i="4"/>
  <c r="AK242" i="4"/>
  <c r="AS242" i="4" s="1"/>
  <c r="N243" i="4"/>
  <c r="AE243" i="4"/>
  <c r="AM243" i="4" s="1"/>
  <c r="O243" i="4"/>
  <c r="AL243" i="4" s="1"/>
  <c r="AT243" i="4" s="1"/>
  <c r="AH243" i="4"/>
  <c r="AP243" i="4" s="1"/>
  <c r="AU243" i="4"/>
  <c r="AW243" i="4" s="1"/>
  <c r="AI243" i="4"/>
  <c r="AQ243" i="4" s="1"/>
  <c r="AX243" i="4"/>
  <c r="AF244" i="4"/>
  <c r="AN244" i="4" s="1"/>
  <c r="AJ244" i="4"/>
  <c r="AR244" i="4" s="1"/>
  <c r="F245" i="4"/>
  <c r="BU244" i="3"/>
  <c r="BR244" i="3"/>
  <c r="BS244" i="3"/>
  <c r="S245" i="3"/>
  <c r="AX243" i="3"/>
  <c r="BQ243" i="3"/>
  <c r="AF242" i="3"/>
  <c r="AL242" i="3" s="1"/>
  <c r="CI242" i="3"/>
  <c r="CJ242" i="3"/>
  <c r="BD242" i="3"/>
  <c r="BJ242" i="3" s="1"/>
  <c r="BP242" i="3"/>
  <c r="AZ243" i="3"/>
  <c r="BF243" i="3" s="1"/>
  <c r="BL243" i="3"/>
  <c r="AA243" i="3"/>
  <c r="AG243" i="3" s="1"/>
  <c r="M243" i="3"/>
  <c r="BO243" i="3"/>
  <c r="CA243" i="3" s="1"/>
  <c r="CG243" i="3" s="1"/>
  <c r="BC243" i="3"/>
  <c r="BI243" i="3" s="1"/>
  <c r="BN243" i="3"/>
  <c r="BZ243" i="3" s="1"/>
  <c r="CF243" i="3" s="1"/>
  <c r="BB243" i="3"/>
  <c r="BH243" i="3" s="1"/>
  <c r="BK243" i="3"/>
  <c r="BW243" i="3" s="1"/>
  <c r="CC243" i="3" s="1"/>
  <c r="AR243" i="3"/>
  <c r="AY243" i="3"/>
  <c r="BE243" i="3" s="1"/>
  <c r="BM243" i="3"/>
  <c r="BA243" i="3"/>
  <c r="BG243" i="3" s="1"/>
  <c r="AC244" i="3"/>
  <c r="AI244" i="3" s="1"/>
  <c r="AB244" i="3"/>
  <c r="AH244" i="3" s="1"/>
  <c r="F245" i="3"/>
  <c r="AE244" i="3"/>
  <c r="AK244" i="3" s="1"/>
  <c r="BS244" i="2"/>
  <c r="S245" i="2"/>
  <c r="BQ243" i="2"/>
  <c r="AX243" i="2"/>
  <c r="BD242" i="2"/>
  <c r="BJ242" i="2" s="1"/>
  <c r="BP242" i="2"/>
  <c r="CB242" i="2" s="1"/>
  <c r="CH242" i="2" s="1"/>
  <c r="CI242" i="2"/>
  <c r="AF242" i="2"/>
  <c r="AL242" i="2" s="1"/>
  <c r="BK243" i="2"/>
  <c r="AR243" i="2"/>
  <c r="AY243" i="2"/>
  <c r="BE243" i="2" s="1"/>
  <c r="BO243" i="2"/>
  <c r="CA243" i="2" s="1"/>
  <c r="CG243" i="2" s="1"/>
  <c r="BC243" i="2"/>
  <c r="BI243" i="2" s="1"/>
  <c r="F245" i="2"/>
  <c r="BB243" i="2"/>
  <c r="BH243" i="2" s="1"/>
  <c r="BN243" i="2"/>
  <c r="AA243" i="2"/>
  <c r="AG243" i="2" s="1"/>
  <c r="M243" i="2"/>
  <c r="BA243" i="2"/>
  <c r="BG243" i="2" s="1"/>
  <c r="BM243" i="2"/>
  <c r="AZ243" i="2"/>
  <c r="BF243" i="2" s="1"/>
  <c r="BL243" i="2"/>
  <c r="BX243" i="2" s="1"/>
  <c r="CD243" i="2" s="1"/>
  <c r="AX243" i="1"/>
  <c r="BQ243" i="1"/>
  <c r="BR244" i="1"/>
  <c r="BS244" i="1"/>
  <c r="BT244" i="1"/>
  <c r="BU244" i="1"/>
  <c r="S245" i="1"/>
  <c r="BD242" i="1"/>
  <c r="BJ242" i="1" s="1"/>
  <c r="BP242" i="1"/>
  <c r="M243" i="1"/>
  <c r="AA243" i="1"/>
  <c r="AG243" i="1" s="1"/>
  <c r="AR243" i="1"/>
  <c r="AY243" i="1"/>
  <c r="BE243" i="1" s="1"/>
  <c r="BK243" i="1"/>
  <c r="BW243" i="1" s="1"/>
  <c r="CC243" i="1" s="1"/>
  <c r="AZ243" i="1"/>
  <c r="BF243" i="1" s="1"/>
  <c r="BL243" i="1"/>
  <c r="BX243" i="1" s="1"/>
  <c r="CD243" i="1" s="1"/>
  <c r="BA243" i="1"/>
  <c r="BG243" i="1" s="1"/>
  <c r="BM243" i="1"/>
  <c r="BY243" i="1" s="1"/>
  <c r="CE243" i="1" s="1"/>
  <c r="BB243" i="1"/>
  <c r="BH243" i="1" s="1"/>
  <c r="BN243" i="1"/>
  <c r="BZ243" i="1" s="1"/>
  <c r="CF243" i="1" s="1"/>
  <c r="BC243" i="1"/>
  <c r="BI243" i="1" s="1"/>
  <c r="BO243" i="1"/>
  <c r="CA243" i="1" s="1"/>
  <c r="CG243" i="1" s="1"/>
  <c r="AB244" i="1"/>
  <c r="AH244" i="1" s="1"/>
  <c r="AC244" i="1"/>
  <c r="AI244" i="1" s="1"/>
  <c r="AD244" i="1"/>
  <c r="AJ244" i="1" s="1"/>
  <c r="AE244" i="1"/>
  <c r="AK244" i="1" s="1"/>
  <c r="F245" i="1"/>
  <c r="BS243" i="8"/>
  <c r="AG243" i="6"/>
  <c r="AO243" i="6" s="1"/>
  <c r="AY243" i="5"/>
  <c r="AY243" i="6"/>
  <c r="AC243" i="6"/>
  <c r="AG243" i="4"/>
  <c r="AO243" i="4" s="1"/>
  <c r="BS243" i="3"/>
  <c r="CB241" i="3"/>
  <c r="CH241" i="3" s="1"/>
  <c r="BX242" i="3"/>
  <c r="CD242" i="3" s="1"/>
  <c r="AE243" i="3"/>
  <c r="AK243" i="3" s="1"/>
  <c r="BT243" i="2"/>
  <c r="BS243" i="2"/>
  <c r="Z243" i="2"/>
  <c r="BZ242" i="2"/>
  <c r="CF242" i="2" s="1"/>
  <c r="CB241" i="2"/>
  <c r="CH241" i="2" s="1"/>
  <c r="BV242" i="1"/>
  <c r="Z243" i="1"/>
  <c r="BS243" i="9"/>
  <c r="AK243" i="7"/>
  <c r="AK242" i="5"/>
  <c r="AS242" i="5" s="1"/>
  <c r="AZ242" i="4"/>
  <c r="BR243" i="3"/>
  <c r="Z243" i="3"/>
  <c r="AK243" i="8"/>
  <c r="AJ243" i="6"/>
  <c r="AR243" i="6" s="1"/>
  <c r="AJ243" i="5"/>
  <c r="AR243" i="5" s="1"/>
  <c r="CB241" i="1"/>
  <c r="CH241" i="1" s="1"/>
  <c r="AF242" i="1"/>
  <c r="AL242" i="1" s="1"/>
  <c r="AK243" i="9"/>
  <c r="BW242" i="9"/>
  <c r="AW242" i="7"/>
  <c r="BI242" i="7" s="1"/>
  <c r="BX242" i="7"/>
  <c r="AY243" i="4"/>
  <c r="AJ243" i="4"/>
  <c r="AR243" i="4" s="1"/>
  <c r="BW242" i="8"/>
  <c r="BR243" i="7"/>
  <c r="AC243" i="5"/>
  <c r="AG243" i="5"/>
  <c r="AO243" i="5" s="1"/>
  <c r="AP243" i="9"/>
  <c r="BB243" i="9" s="1"/>
  <c r="BX242" i="9"/>
  <c r="AW242" i="8"/>
  <c r="BI242" i="8" s="1"/>
  <c r="BU242" i="8"/>
  <c r="BP243" i="7"/>
  <c r="AK242" i="6"/>
  <c r="AS242" i="6" s="1"/>
  <c r="AZ242" i="6"/>
  <c r="AZ242" i="5"/>
  <c r="AC243" i="4"/>
  <c r="BV242" i="3"/>
  <c r="AL244" i="9" l="1"/>
  <c r="BQ244" i="9"/>
  <c r="BR245" i="9"/>
  <c r="Y246" i="9"/>
  <c r="BS245" i="9"/>
  <c r="BK244" i="9"/>
  <c r="AR244" i="9"/>
  <c r="BD244" i="9" s="1"/>
  <c r="AT244" i="9"/>
  <c r="BF244" i="9" s="1"/>
  <c r="BM244" i="9"/>
  <c r="BW244" i="9" s="1"/>
  <c r="BO244" i="9"/>
  <c r="AV244" i="9"/>
  <c r="BH244" i="9" s="1"/>
  <c r="AN244" i="9"/>
  <c r="AZ244" i="9" s="1"/>
  <c r="R244" i="9"/>
  <c r="AS244" i="9"/>
  <c r="BE244" i="9" s="1"/>
  <c r="BL244" i="9"/>
  <c r="BV244" i="9" s="1"/>
  <c r="S244" i="9"/>
  <c r="AX244" i="9" s="1"/>
  <c r="BJ244" i="9" s="1"/>
  <c r="BN244" i="9"/>
  <c r="AU244" i="9"/>
  <c r="BG244" i="9" s="1"/>
  <c r="AP245" i="9"/>
  <c r="BB245" i="9" s="1"/>
  <c r="AO245" i="9"/>
  <c r="BA245" i="9" s="1"/>
  <c r="F246" i="9"/>
  <c r="AQ245" i="9"/>
  <c r="BC245" i="9" s="1"/>
  <c r="BP245" i="8"/>
  <c r="BS245" i="8"/>
  <c r="Y246" i="8"/>
  <c r="BT245" i="8"/>
  <c r="BR245" i="8"/>
  <c r="AL244" i="8"/>
  <c r="BQ244" i="8"/>
  <c r="S244" i="8"/>
  <c r="AX244" i="8" s="1"/>
  <c r="BJ244" i="8" s="1"/>
  <c r="AS244" i="8"/>
  <c r="BE244" i="8" s="1"/>
  <c r="BL244" i="8"/>
  <c r="BV244" i="8" s="1"/>
  <c r="BO244" i="8"/>
  <c r="BY244" i="8" s="1"/>
  <c r="AV244" i="8"/>
  <c r="BH244" i="8" s="1"/>
  <c r="R244" i="8"/>
  <c r="AN244" i="8"/>
  <c r="AZ244" i="8" s="1"/>
  <c r="BM244" i="8"/>
  <c r="AT244" i="8"/>
  <c r="BF244" i="8" s="1"/>
  <c r="AO245" i="8"/>
  <c r="BA245" i="8" s="1"/>
  <c r="AQ245" i="8"/>
  <c r="BC245" i="8" s="1"/>
  <c r="AP245" i="8"/>
  <c r="BB245" i="8" s="1"/>
  <c r="F246" i="8"/>
  <c r="AU244" i="8"/>
  <c r="BG244" i="8" s="1"/>
  <c r="BN244" i="8"/>
  <c r="BX244" i="8" s="1"/>
  <c r="AA432" i="8"/>
  <c r="AM244" i="8"/>
  <c r="AY244" i="8" s="1"/>
  <c r="BK244" i="8"/>
  <c r="AR244" i="8"/>
  <c r="BD244" i="8" s="1"/>
  <c r="AL244" i="7"/>
  <c r="BQ244" i="7"/>
  <c r="BS245" i="7"/>
  <c r="Y246" i="7"/>
  <c r="BR245" i="7"/>
  <c r="BP245" i="7"/>
  <c r="R244" i="7"/>
  <c r="AN244" i="7"/>
  <c r="AZ244" i="7" s="1"/>
  <c r="S244" i="7"/>
  <c r="AX244" i="7" s="1"/>
  <c r="BJ244" i="7" s="1"/>
  <c r="AS244" i="7"/>
  <c r="BE244" i="7" s="1"/>
  <c r="BL244" i="7"/>
  <c r="BV244" i="7" s="1"/>
  <c r="AU244" i="7"/>
  <c r="BG244" i="7" s="1"/>
  <c r="BN244" i="7"/>
  <c r="BX244" i="7" s="1"/>
  <c r="AA432" i="7"/>
  <c r="AM244" i="7"/>
  <c r="AY244" i="7" s="1"/>
  <c r="AT244" i="7"/>
  <c r="BF244" i="7" s="1"/>
  <c r="BM244" i="7"/>
  <c r="BW244" i="7" s="1"/>
  <c r="AP245" i="7"/>
  <c r="BB245" i="7" s="1"/>
  <c r="F246" i="7"/>
  <c r="AO245" i="7"/>
  <c r="BA245" i="7" s="1"/>
  <c r="AQ245" i="7"/>
  <c r="BC245" i="7" s="1"/>
  <c r="AV244" i="7"/>
  <c r="BH244" i="7" s="1"/>
  <c r="BO244" i="7"/>
  <c r="AR244" i="7"/>
  <c r="BD244" i="7" s="1"/>
  <c r="BK244" i="7"/>
  <c r="BU244" i="7" s="1"/>
  <c r="AD244" i="6"/>
  <c r="AV244" i="6"/>
  <c r="U246" i="6"/>
  <c r="AK243" i="6"/>
  <c r="AS243" i="6" s="1"/>
  <c r="AX244" i="6"/>
  <c r="AI244" i="6"/>
  <c r="AQ244" i="6" s="1"/>
  <c r="N244" i="6"/>
  <c r="AE244" i="6"/>
  <c r="AM244" i="6" s="1"/>
  <c r="O244" i="6"/>
  <c r="AL244" i="6" s="1"/>
  <c r="AT244" i="6" s="1"/>
  <c r="AH244" i="6"/>
  <c r="AP244" i="6" s="1"/>
  <c r="AU244" i="6"/>
  <c r="F246" i="6"/>
  <c r="AD244" i="5"/>
  <c r="AV244" i="5"/>
  <c r="U246" i="5"/>
  <c r="N244" i="5"/>
  <c r="AE244" i="5"/>
  <c r="AM244" i="5" s="1"/>
  <c r="O244" i="5"/>
  <c r="AL244" i="5" s="1"/>
  <c r="AT244" i="5" s="1"/>
  <c r="AH244" i="5"/>
  <c r="AP244" i="5" s="1"/>
  <c r="AU244" i="5"/>
  <c r="AW244" i="5" s="1"/>
  <c r="AI244" i="5"/>
  <c r="AQ244" i="5" s="1"/>
  <c r="AX244" i="5"/>
  <c r="AF245" i="5"/>
  <c r="AN245" i="5" s="1"/>
  <c r="AG245" i="5"/>
  <c r="AO245" i="5" s="1"/>
  <c r="AJ245" i="5"/>
  <c r="AR245" i="5" s="1"/>
  <c r="F246" i="5"/>
  <c r="AD244" i="4"/>
  <c r="AV244" i="4"/>
  <c r="U246" i="4"/>
  <c r="N244" i="4"/>
  <c r="AE244" i="4"/>
  <c r="AM244" i="4" s="1"/>
  <c r="O244" i="4"/>
  <c r="AL244" i="4" s="1"/>
  <c r="AT244" i="4" s="1"/>
  <c r="AH244" i="4"/>
  <c r="AP244" i="4" s="1"/>
  <c r="AU244" i="4"/>
  <c r="AW244" i="4" s="1"/>
  <c r="AI244" i="4"/>
  <c r="AQ244" i="4" s="1"/>
  <c r="AX244" i="4"/>
  <c r="AF245" i="4"/>
  <c r="AN245" i="4" s="1"/>
  <c r="F246" i="4"/>
  <c r="BQ244" i="3"/>
  <c r="AX244" i="3"/>
  <c r="BS245" i="3"/>
  <c r="S246" i="3"/>
  <c r="BU245" i="3"/>
  <c r="Z245" i="3"/>
  <c r="BR245" i="3"/>
  <c r="BT245" i="3"/>
  <c r="AF243" i="3"/>
  <c r="AL243" i="3" s="1"/>
  <c r="CI243" i="3"/>
  <c r="CJ243" i="3"/>
  <c r="BD243" i="3"/>
  <c r="BJ243" i="3" s="1"/>
  <c r="BP243" i="3"/>
  <c r="BO244" i="3"/>
  <c r="CA244" i="3" s="1"/>
  <c r="CG244" i="3" s="1"/>
  <c r="BC244" i="3"/>
  <c r="BI244" i="3" s="1"/>
  <c r="AC245" i="3"/>
  <c r="AI245" i="3" s="1"/>
  <c r="AB245" i="3"/>
  <c r="AH245" i="3" s="1"/>
  <c r="F246" i="3"/>
  <c r="AD245" i="3"/>
  <c r="AJ245" i="3" s="1"/>
  <c r="AE245" i="3"/>
  <c r="AK245" i="3" s="1"/>
  <c r="BB244" i="3"/>
  <c r="BH244" i="3" s="1"/>
  <c r="BN244" i="3"/>
  <c r="M244" i="3"/>
  <c r="AA244" i="3"/>
  <c r="AG244" i="3" s="1"/>
  <c r="BM244" i="3"/>
  <c r="BY244" i="3" s="1"/>
  <c r="CE244" i="3" s="1"/>
  <c r="BA244" i="3"/>
  <c r="BG244" i="3" s="1"/>
  <c r="AZ244" i="3"/>
  <c r="BF244" i="3" s="1"/>
  <c r="BL244" i="3"/>
  <c r="BX244" i="3" s="1"/>
  <c r="CD244" i="3" s="1"/>
  <c r="AR244" i="3"/>
  <c r="BK244" i="3"/>
  <c r="BW244" i="3" s="1"/>
  <c r="CC244" i="3" s="1"/>
  <c r="AY244" i="3"/>
  <c r="BE244" i="3" s="1"/>
  <c r="BQ244" i="2"/>
  <c r="AX244" i="2"/>
  <c r="BR245" i="2"/>
  <c r="BT245" i="2"/>
  <c r="BS245" i="2"/>
  <c r="S246" i="2"/>
  <c r="BP243" i="2"/>
  <c r="BD243" i="2"/>
  <c r="BJ243" i="2" s="1"/>
  <c r="AY244" i="2"/>
  <c r="BE244" i="2" s="1"/>
  <c r="AR244" i="2"/>
  <c r="BK244" i="2"/>
  <c r="BW244" i="2" s="1"/>
  <c r="CC244" i="2" s="1"/>
  <c r="BC244" i="2"/>
  <c r="BI244" i="2" s="1"/>
  <c r="BO244" i="2"/>
  <c r="BM244" i="2"/>
  <c r="BY244" i="2" s="1"/>
  <c r="CE244" i="2" s="1"/>
  <c r="BA244" i="2"/>
  <c r="BG244" i="2" s="1"/>
  <c r="BB244" i="2"/>
  <c r="BH244" i="2" s="1"/>
  <c r="BN244" i="2"/>
  <c r="M244" i="2"/>
  <c r="AA244" i="2"/>
  <c r="AG244" i="2" s="1"/>
  <c r="AZ244" i="2"/>
  <c r="BF244" i="2" s="1"/>
  <c r="BL244" i="2"/>
  <c r="AB245" i="2"/>
  <c r="AH245" i="2" s="1"/>
  <c r="F246" i="2"/>
  <c r="CI243" i="2"/>
  <c r="AF243" i="2"/>
  <c r="AL243" i="2" s="1"/>
  <c r="AX244" i="1"/>
  <c r="BQ244" i="1"/>
  <c r="BR245" i="1"/>
  <c r="BS245" i="1"/>
  <c r="BT245" i="1"/>
  <c r="BU245" i="1"/>
  <c r="S246" i="1"/>
  <c r="BD243" i="1"/>
  <c r="BJ243" i="1" s="1"/>
  <c r="BP243" i="1"/>
  <c r="M244" i="1"/>
  <c r="AA244" i="1"/>
  <c r="AG244" i="1" s="1"/>
  <c r="AR244" i="1"/>
  <c r="AY244" i="1"/>
  <c r="BE244" i="1" s="1"/>
  <c r="BK244" i="1"/>
  <c r="BW244" i="1" s="1"/>
  <c r="CC244" i="1" s="1"/>
  <c r="AZ244" i="1"/>
  <c r="BF244" i="1" s="1"/>
  <c r="BL244" i="1"/>
  <c r="BX244" i="1" s="1"/>
  <c r="CD244" i="1" s="1"/>
  <c r="BA244" i="1"/>
  <c r="BG244" i="1" s="1"/>
  <c r="BM244" i="1"/>
  <c r="BY244" i="1" s="1"/>
  <c r="CE244" i="1" s="1"/>
  <c r="BB244" i="1"/>
  <c r="BH244" i="1" s="1"/>
  <c r="BN244" i="1"/>
  <c r="BZ244" i="1" s="1"/>
  <c r="CF244" i="1" s="1"/>
  <c r="BC244" i="1"/>
  <c r="BI244" i="1" s="1"/>
  <c r="BO244" i="1"/>
  <c r="CA244" i="1" s="1"/>
  <c r="CG244" i="1" s="1"/>
  <c r="AB245" i="1"/>
  <c r="AH245" i="1" s="1"/>
  <c r="AC245" i="1"/>
  <c r="AI245" i="1" s="1"/>
  <c r="AD245" i="1"/>
  <c r="AJ245" i="1" s="1"/>
  <c r="AE245" i="1"/>
  <c r="AK245" i="1" s="1"/>
  <c r="F246" i="1"/>
  <c r="BT244" i="9"/>
  <c r="AZ243" i="6"/>
  <c r="AZ243" i="5"/>
  <c r="AC244" i="4"/>
  <c r="AK243" i="4"/>
  <c r="AS243" i="4" s="1"/>
  <c r="BT244" i="3"/>
  <c r="AL243" i="6"/>
  <c r="AT243" i="6" s="1"/>
  <c r="AF244" i="6"/>
  <c r="AN244" i="6" s="1"/>
  <c r="AG244" i="6"/>
  <c r="AO244" i="6" s="1"/>
  <c r="AJ244" i="6"/>
  <c r="AR244" i="6" s="1"/>
  <c r="AC244" i="5"/>
  <c r="AY244" i="5"/>
  <c r="AG244" i="4"/>
  <c r="AO244" i="4" s="1"/>
  <c r="Z244" i="2"/>
  <c r="BW243" i="2"/>
  <c r="CC243" i="2" s="1"/>
  <c r="AE244" i="2"/>
  <c r="AK244" i="2" s="1"/>
  <c r="AB244" i="2"/>
  <c r="AH244" i="2" s="1"/>
  <c r="AD244" i="2"/>
  <c r="AJ244" i="2" s="1"/>
  <c r="AC244" i="2"/>
  <c r="AI244" i="2" s="1"/>
  <c r="BZ243" i="2"/>
  <c r="CF243" i="2" s="1"/>
  <c r="BY243" i="2"/>
  <c r="CE243" i="2" s="1"/>
  <c r="BV243" i="1"/>
  <c r="Z244" i="1"/>
  <c r="CB242" i="1"/>
  <c r="CH242" i="1" s="1"/>
  <c r="AF243" i="1"/>
  <c r="AL243" i="1" s="1"/>
  <c r="BS244" i="9"/>
  <c r="BX243" i="9"/>
  <c r="AK244" i="8"/>
  <c r="BW243" i="7"/>
  <c r="AW243" i="7"/>
  <c r="BI243" i="7" s="1"/>
  <c r="BU243" i="7"/>
  <c r="AZ243" i="4"/>
  <c r="AD244" i="3"/>
  <c r="AJ244" i="3" s="1"/>
  <c r="BU244" i="2"/>
  <c r="BR244" i="8"/>
  <c r="AW243" i="8"/>
  <c r="BI243" i="8" s="1"/>
  <c r="BX243" i="8"/>
  <c r="BT244" i="7"/>
  <c r="AY244" i="4"/>
  <c r="BR244" i="2"/>
  <c r="BV243" i="2"/>
  <c r="AC244" i="6"/>
  <c r="AK243" i="5"/>
  <c r="AS243" i="5" s="1"/>
  <c r="BT244" i="2"/>
  <c r="BP244" i="9"/>
  <c r="AK244" i="9"/>
  <c r="AW243" i="9"/>
  <c r="BI243" i="9" s="1"/>
  <c r="BP244" i="8"/>
  <c r="AO244" i="8"/>
  <c r="BA244" i="8" s="1"/>
  <c r="AY244" i="6"/>
  <c r="Z244" i="3"/>
  <c r="BV243" i="3"/>
  <c r="CB242" i="3"/>
  <c r="CH242" i="3" s="1"/>
  <c r="BX243" i="3"/>
  <c r="CD243" i="3" s="1"/>
  <c r="BY243" i="3"/>
  <c r="CE243" i="3" s="1"/>
  <c r="AS432" i="3"/>
  <c r="Y432" i="3"/>
  <c r="X432" i="3"/>
  <c r="AV432" i="3"/>
  <c r="V432" i="3"/>
  <c r="AW432" i="3"/>
  <c r="AT432" i="3"/>
  <c r="U432" i="3"/>
  <c r="AU432" i="3"/>
  <c r="W432" i="3"/>
  <c r="BQ245" i="9" l="1"/>
  <c r="AL245" i="9"/>
  <c r="BS246" i="9"/>
  <c r="BT246" i="9"/>
  <c r="BP246" i="9"/>
  <c r="Y247" i="9"/>
  <c r="BR246" i="9"/>
  <c r="AI432" i="9"/>
  <c r="AC432" i="9"/>
  <c r="AH432" i="9"/>
  <c r="AE432" i="9"/>
  <c r="AG432" i="9"/>
  <c r="AD432" i="9"/>
  <c r="AJ432" i="9"/>
  <c r="AF432" i="9"/>
  <c r="AB432" i="9"/>
  <c r="AW244" i="9"/>
  <c r="BI244" i="9" s="1"/>
  <c r="S245" i="9"/>
  <c r="AX245" i="9" s="1"/>
  <c r="BJ245" i="9" s="1"/>
  <c r="BL245" i="9"/>
  <c r="BV245" i="9" s="1"/>
  <c r="AS245" i="9"/>
  <c r="BE245" i="9" s="1"/>
  <c r="BN245" i="9"/>
  <c r="BX245" i="9" s="1"/>
  <c r="AU245" i="9"/>
  <c r="BG245" i="9" s="1"/>
  <c r="R245" i="9"/>
  <c r="AN245" i="9"/>
  <c r="AZ245" i="9" s="1"/>
  <c r="BO245" i="9"/>
  <c r="AV245" i="9"/>
  <c r="BH245" i="9" s="1"/>
  <c r="AM245" i="9"/>
  <c r="AY245" i="9" s="1"/>
  <c r="BK245" i="9"/>
  <c r="AR245" i="9"/>
  <c r="BD245" i="9" s="1"/>
  <c r="AT245" i="9"/>
  <c r="BF245" i="9" s="1"/>
  <c r="BM245" i="9"/>
  <c r="BW245" i="9" s="1"/>
  <c r="AQ246" i="9"/>
  <c r="BC246" i="9" s="1"/>
  <c r="AO246" i="9"/>
  <c r="BA246" i="9" s="1"/>
  <c r="F247" i="9"/>
  <c r="AP246" i="9"/>
  <c r="BB246" i="9" s="1"/>
  <c r="BQ245" i="8"/>
  <c r="AL245" i="8"/>
  <c r="Y247" i="8"/>
  <c r="BS246" i="8"/>
  <c r="AC432" i="8"/>
  <c r="AD432" i="8"/>
  <c r="AF432" i="8"/>
  <c r="AJ432" i="8"/>
  <c r="AB432" i="8"/>
  <c r="AE432" i="8"/>
  <c r="AH432" i="8"/>
  <c r="AI432" i="8"/>
  <c r="AG432" i="8"/>
  <c r="AW244" i="8"/>
  <c r="BI244" i="8" s="1"/>
  <c r="AS245" i="8"/>
  <c r="BE245" i="8" s="1"/>
  <c r="S245" i="8"/>
  <c r="AX245" i="8" s="1"/>
  <c r="BJ245" i="8" s="1"/>
  <c r="BL245" i="8"/>
  <c r="BV245" i="8" s="1"/>
  <c r="AU245" i="8"/>
  <c r="BG245" i="8" s="1"/>
  <c r="BN245" i="8"/>
  <c r="BX245" i="8" s="1"/>
  <c r="AN245" i="8"/>
  <c r="AZ245" i="8" s="1"/>
  <c r="R245" i="8"/>
  <c r="BK245" i="8"/>
  <c r="BU245" i="8" s="1"/>
  <c r="AR245" i="8"/>
  <c r="BD245" i="8" s="1"/>
  <c r="AT245" i="8"/>
  <c r="BF245" i="8" s="1"/>
  <c r="BM245" i="8"/>
  <c r="BW245" i="8" s="1"/>
  <c r="AV245" i="8"/>
  <c r="BH245" i="8" s="1"/>
  <c r="BO245" i="8"/>
  <c r="BY245" i="8" s="1"/>
  <c r="AP246" i="8"/>
  <c r="BB246" i="8" s="1"/>
  <c r="AO246" i="8"/>
  <c r="BA246" i="8" s="1"/>
  <c r="F247" i="8"/>
  <c r="AQ246" i="8"/>
  <c r="BC246" i="8" s="1"/>
  <c r="AM245" i="8"/>
  <c r="AY245" i="8" s="1"/>
  <c r="AL245" i="7"/>
  <c r="BQ245" i="7"/>
  <c r="Y247" i="7"/>
  <c r="AI432" i="7"/>
  <c r="AC432" i="7"/>
  <c r="AH432" i="7"/>
  <c r="AJ432" i="7"/>
  <c r="AF432" i="7"/>
  <c r="AG432" i="7"/>
  <c r="AB432" i="7"/>
  <c r="AE432" i="7"/>
  <c r="AD432" i="7"/>
  <c r="AW244" i="7"/>
  <c r="BI244" i="7" s="1"/>
  <c r="R245" i="7"/>
  <c r="AN245" i="7"/>
  <c r="AZ245" i="7" s="1"/>
  <c r="AU245" i="7"/>
  <c r="BG245" i="7" s="1"/>
  <c r="BN245" i="7"/>
  <c r="BX245" i="7" s="1"/>
  <c r="AO246" i="7"/>
  <c r="BA246" i="7" s="1"/>
  <c r="AP246" i="7"/>
  <c r="BB246" i="7" s="1"/>
  <c r="F247" i="7"/>
  <c r="AT245" i="7"/>
  <c r="BF245" i="7" s="1"/>
  <c r="BM245" i="7"/>
  <c r="BW245" i="7" s="1"/>
  <c r="BK245" i="7"/>
  <c r="BU245" i="7" s="1"/>
  <c r="AR245" i="7"/>
  <c r="BD245" i="7" s="1"/>
  <c r="AV245" i="7"/>
  <c r="BH245" i="7" s="1"/>
  <c r="BO245" i="7"/>
  <c r="AM245" i="7"/>
  <c r="AY245" i="7" s="1"/>
  <c r="S245" i="7"/>
  <c r="AX245" i="7" s="1"/>
  <c r="BJ245" i="7" s="1"/>
  <c r="BL245" i="7"/>
  <c r="BV245" i="7" s="1"/>
  <c r="AS245" i="7"/>
  <c r="BE245" i="7" s="1"/>
  <c r="AD245" i="6"/>
  <c r="AV245" i="6"/>
  <c r="AC246" i="6"/>
  <c r="U247" i="6"/>
  <c r="AI245" i="6"/>
  <c r="AQ245" i="6" s="1"/>
  <c r="AX245" i="6"/>
  <c r="N245" i="6"/>
  <c r="AE245" i="6"/>
  <c r="AM245" i="6" s="1"/>
  <c r="AU245" i="6"/>
  <c r="AW245" i="6" s="1"/>
  <c r="O245" i="6"/>
  <c r="AL245" i="6" s="1"/>
  <c r="AT245" i="6" s="1"/>
  <c r="AH245" i="6"/>
  <c r="AP245" i="6" s="1"/>
  <c r="AF246" i="6"/>
  <c r="AN246" i="6" s="1"/>
  <c r="AG246" i="6"/>
  <c r="AO246" i="6" s="1"/>
  <c r="AJ246" i="6"/>
  <c r="AR246" i="6" s="1"/>
  <c r="F247" i="6"/>
  <c r="AD245" i="5"/>
  <c r="AV245" i="5"/>
  <c r="U247" i="5"/>
  <c r="Y432" i="5"/>
  <c r="X432" i="5"/>
  <c r="AB432" i="5"/>
  <c r="AA432" i="5"/>
  <c r="Z432" i="5"/>
  <c r="W432" i="5"/>
  <c r="AK244" i="5"/>
  <c r="AS244" i="5" s="1"/>
  <c r="N245" i="5"/>
  <c r="AE245" i="5"/>
  <c r="AM245" i="5" s="1"/>
  <c r="O245" i="5"/>
  <c r="AL245" i="5" s="1"/>
  <c r="AT245" i="5" s="1"/>
  <c r="AH245" i="5"/>
  <c r="AP245" i="5" s="1"/>
  <c r="AU245" i="5"/>
  <c r="AW245" i="5" s="1"/>
  <c r="AI245" i="5"/>
  <c r="AQ245" i="5" s="1"/>
  <c r="AX245" i="5"/>
  <c r="AF246" i="5"/>
  <c r="AN246" i="5" s="1"/>
  <c r="AJ246" i="5"/>
  <c r="AR246" i="5" s="1"/>
  <c r="F247" i="5"/>
  <c r="AD245" i="4"/>
  <c r="AV245" i="4"/>
  <c r="U247" i="4"/>
  <c r="Y432" i="4"/>
  <c r="AB432" i="4"/>
  <c r="X432" i="4"/>
  <c r="Z432" i="4"/>
  <c r="AA432" i="4"/>
  <c r="W432" i="4"/>
  <c r="AK244" i="4"/>
  <c r="AS244" i="4" s="1"/>
  <c r="N245" i="4"/>
  <c r="AE245" i="4"/>
  <c r="AM245" i="4" s="1"/>
  <c r="O245" i="4"/>
  <c r="AL245" i="4" s="1"/>
  <c r="AT245" i="4" s="1"/>
  <c r="AH245" i="4"/>
  <c r="AP245" i="4" s="1"/>
  <c r="AU245" i="4"/>
  <c r="AW245" i="4" s="1"/>
  <c r="AI245" i="4"/>
  <c r="AQ245" i="4" s="1"/>
  <c r="AX245" i="4"/>
  <c r="AF246" i="4"/>
  <c r="AN246" i="4" s="1"/>
  <c r="F247" i="4"/>
  <c r="BR246" i="3"/>
  <c r="BT246" i="3"/>
  <c r="S247" i="3"/>
  <c r="BS246" i="3"/>
  <c r="BQ245" i="3"/>
  <c r="AX245" i="3"/>
  <c r="BV245" i="3" s="1"/>
  <c r="M245" i="3"/>
  <c r="AA245" i="3"/>
  <c r="AG245" i="3" s="1"/>
  <c r="BB245" i="3"/>
  <c r="BH245" i="3" s="1"/>
  <c r="BN245" i="3"/>
  <c r="BZ245" i="3" s="1"/>
  <c r="CF245" i="3" s="1"/>
  <c r="BM245" i="3"/>
  <c r="BY245" i="3" s="1"/>
  <c r="CE245" i="3" s="1"/>
  <c r="BA245" i="3"/>
  <c r="BG245" i="3" s="1"/>
  <c r="AD246" i="3"/>
  <c r="AJ246" i="3" s="1"/>
  <c r="AB246" i="3"/>
  <c r="AH246" i="3" s="1"/>
  <c r="F247" i="3"/>
  <c r="AC246" i="3"/>
  <c r="AI246" i="3" s="1"/>
  <c r="AE246" i="3"/>
  <c r="AK246" i="3" s="1"/>
  <c r="AZ245" i="3"/>
  <c r="BF245" i="3" s="1"/>
  <c r="BL245" i="3"/>
  <c r="BX245" i="3" s="1"/>
  <c r="CD245" i="3" s="1"/>
  <c r="BC245" i="3"/>
  <c r="BI245" i="3" s="1"/>
  <c r="BO245" i="3"/>
  <c r="CA245" i="3" s="1"/>
  <c r="CG245" i="3" s="1"/>
  <c r="AR245" i="3"/>
  <c r="AY245" i="3"/>
  <c r="BE245" i="3" s="1"/>
  <c r="BK245" i="3"/>
  <c r="BW245" i="3" s="1"/>
  <c r="CC245" i="3" s="1"/>
  <c r="AF244" i="3"/>
  <c r="AL244" i="3" s="1"/>
  <c r="CI244" i="3"/>
  <c r="CJ244" i="3"/>
  <c r="BP244" i="3"/>
  <c r="BD244" i="3"/>
  <c r="BJ244" i="3" s="1"/>
  <c r="AX245" i="2"/>
  <c r="BQ245" i="2"/>
  <c r="BU246" i="2"/>
  <c r="S247" i="2"/>
  <c r="BT246" i="2"/>
  <c r="BS246" i="2"/>
  <c r="BP244" i="2"/>
  <c r="BD244" i="2"/>
  <c r="BJ244" i="2" s="1"/>
  <c r="Y432" i="2"/>
  <c r="AV432" i="2"/>
  <c r="X432" i="2"/>
  <c r="AT432" i="2"/>
  <c r="V432" i="2"/>
  <c r="AW432" i="2"/>
  <c r="U432" i="2"/>
  <c r="AS432" i="2"/>
  <c r="W432" i="2"/>
  <c r="AU432" i="2"/>
  <c r="AF244" i="2"/>
  <c r="AL244" i="2" s="1"/>
  <c r="CI244" i="2"/>
  <c r="BK245" i="2"/>
  <c r="AR245" i="2"/>
  <c r="AY245" i="2"/>
  <c r="BE245" i="2" s="1"/>
  <c r="BA245" i="2"/>
  <c r="BG245" i="2" s="1"/>
  <c r="BM245" i="2"/>
  <c r="BY245" i="2" s="1"/>
  <c r="CE245" i="2" s="1"/>
  <c r="BC245" i="2"/>
  <c r="BI245" i="2" s="1"/>
  <c r="BO245" i="2"/>
  <c r="M245" i="2"/>
  <c r="AA245" i="2"/>
  <c r="AG245" i="2" s="1"/>
  <c r="BL245" i="2"/>
  <c r="BX245" i="2" s="1"/>
  <c r="CD245" i="2" s="1"/>
  <c r="AZ245" i="2"/>
  <c r="BF245" i="2" s="1"/>
  <c r="BB245" i="2"/>
  <c r="BH245" i="2" s="1"/>
  <c r="BN245" i="2"/>
  <c r="BZ245" i="2" s="1"/>
  <c r="CF245" i="2" s="1"/>
  <c r="F247" i="2"/>
  <c r="AX245" i="1"/>
  <c r="BQ245" i="1"/>
  <c r="BR246" i="1"/>
  <c r="BS246" i="1"/>
  <c r="BT246" i="1"/>
  <c r="BU246" i="1"/>
  <c r="S247" i="1"/>
  <c r="U432" i="1"/>
  <c r="AS432" i="1"/>
  <c r="AT432" i="1"/>
  <c r="X432" i="1"/>
  <c r="AV432" i="1"/>
  <c r="Y432" i="1"/>
  <c r="AW432" i="1"/>
  <c r="AU432" i="1"/>
  <c r="V432" i="1"/>
  <c r="W432" i="1"/>
  <c r="AF244" i="1"/>
  <c r="AL244" i="1" s="1"/>
  <c r="BD244" i="1"/>
  <c r="BJ244" i="1" s="1"/>
  <c r="BP244" i="1"/>
  <c r="M245" i="1"/>
  <c r="AA245" i="1"/>
  <c r="AG245" i="1" s="1"/>
  <c r="AR245" i="1"/>
  <c r="AY245" i="1"/>
  <c r="BE245" i="1" s="1"/>
  <c r="BK245" i="1"/>
  <c r="BW245" i="1" s="1"/>
  <c r="CC245" i="1" s="1"/>
  <c r="AZ245" i="1"/>
  <c r="BF245" i="1" s="1"/>
  <c r="BL245" i="1"/>
  <c r="BX245" i="1" s="1"/>
  <c r="CD245" i="1" s="1"/>
  <c r="BA245" i="1"/>
  <c r="BG245" i="1" s="1"/>
  <c r="BM245" i="1"/>
  <c r="BY245" i="1" s="1"/>
  <c r="CE245" i="1" s="1"/>
  <c r="BB245" i="1"/>
  <c r="BH245" i="1" s="1"/>
  <c r="BN245" i="1"/>
  <c r="BZ245" i="1" s="1"/>
  <c r="CF245" i="1" s="1"/>
  <c r="BC245" i="1"/>
  <c r="BI245" i="1" s="1"/>
  <c r="BO245" i="1"/>
  <c r="CA245" i="1" s="1"/>
  <c r="CG245" i="1" s="1"/>
  <c r="AB246" i="1"/>
  <c r="AH246" i="1" s="1"/>
  <c r="AC246" i="1"/>
  <c r="AI246" i="1" s="1"/>
  <c r="AD246" i="1"/>
  <c r="AJ246" i="1" s="1"/>
  <c r="AE246" i="1"/>
  <c r="AK246" i="1" s="1"/>
  <c r="F247" i="1"/>
  <c r="BQ432" i="3"/>
  <c r="AX432" i="3"/>
  <c r="BT432" i="3"/>
  <c r="BU432" i="3"/>
  <c r="BR432" i="3"/>
  <c r="Z432" i="3"/>
  <c r="BS432" i="3"/>
  <c r="AK245" i="7"/>
  <c r="AZ244" i="6"/>
  <c r="AY245" i="4"/>
  <c r="BU245" i="2"/>
  <c r="AW244" i="6"/>
  <c r="AF245" i="6"/>
  <c r="AN245" i="6" s="1"/>
  <c r="AG245" i="6"/>
  <c r="AO245" i="6" s="1"/>
  <c r="AJ245" i="6"/>
  <c r="AR245" i="6" s="1"/>
  <c r="AC245" i="5"/>
  <c r="CB243" i="3"/>
  <c r="CH243" i="3" s="1"/>
  <c r="AD245" i="2"/>
  <c r="AJ245" i="2" s="1"/>
  <c r="AE245" i="2"/>
  <c r="AK245" i="2" s="1"/>
  <c r="AC245" i="2"/>
  <c r="AI245" i="2" s="1"/>
  <c r="BV244" i="1"/>
  <c r="Z245" i="1"/>
  <c r="CB243" i="1"/>
  <c r="CH243" i="1" s="1"/>
  <c r="BP245" i="9"/>
  <c r="AG245" i="4"/>
  <c r="AO245" i="4" s="1"/>
  <c r="BV244" i="3"/>
  <c r="CB243" i="2"/>
  <c r="CH243" i="2" s="1"/>
  <c r="CA244" i="2"/>
  <c r="CG244" i="2" s="1"/>
  <c r="BZ244" i="2"/>
  <c r="CF244" i="2" s="1"/>
  <c r="BT245" i="9"/>
  <c r="BU244" i="9"/>
  <c r="BY244" i="9"/>
  <c r="BX244" i="9"/>
  <c r="AK244" i="6"/>
  <c r="AS244" i="6" s="1"/>
  <c r="AY245" i="5"/>
  <c r="AZ244" i="4"/>
  <c r="AJ245" i="4"/>
  <c r="AR245" i="4" s="1"/>
  <c r="BZ244" i="3"/>
  <c r="CF244" i="3" s="1"/>
  <c r="BW244" i="8"/>
  <c r="BU244" i="8"/>
  <c r="AY245" i="6"/>
  <c r="AZ244" i="5"/>
  <c r="BV244" i="2"/>
  <c r="BY244" i="7"/>
  <c r="Z245" i="2"/>
  <c r="BX244" i="2"/>
  <c r="CD244" i="2" s="1"/>
  <c r="AK245" i="9"/>
  <c r="AK245" i="8"/>
  <c r="BT245" i="7"/>
  <c r="AC245" i="6"/>
  <c r="AC245" i="4"/>
  <c r="X432" i="6"/>
  <c r="AB432" i="6"/>
  <c r="W432" i="6"/>
  <c r="Z432" i="6"/>
  <c r="AA432" i="6"/>
  <c r="Y432" i="6"/>
  <c r="AL246" i="9" l="1"/>
  <c r="BQ246" i="9"/>
  <c r="BP247" i="9"/>
  <c r="BS247" i="9"/>
  <c r="Y248" i="9"/>
  <c r="BR247" i="9"/>
  <c r="BS432" i="9"/>
  <c r="BR432" i="9"/>
  <c r="AL432" i="9"/>
  <c r="AZ432" i="9" s="1"/>
  <c r="BQ432" i="9"/>
  <c r="BT432" i="9"/>
  <c r="BP432" i="9"/>
  <c r="AK432" i="9"/>
  <c r="AW245" i="9"/>
  <c r="BI245" i="9" s="1"/>
  <c r="R246" i="9"/>
  <c r="AN246" i="9"/>
  <c r="AZ246" i="9" s="1"/>
  <c r="AS246" i="9"/>
  <c r="BE246" i="9" s="1"/>
  <c r="BL246" i="9"/>
  <c r="BV246" i="9" s="1"/>
  <c r="S246" i="9"/>
  <c r="AX246" i="9" s="1"/>
  <c r="BJ246" i="9" s="1"/>
  <c r="AU246" i="9"/>
  <c r="BG246" i="9" s="1"/>
  <c r="BN246" i="9"/>
  <c r="BX246" i="9" s="1"/>
  <c r="BK246" i="9"/>
  <c r="BU246" i="9" s="1"/>
  <c r="AR246" i="9"/>
  <c r="BD246" i="9" s="1"/>
  <c r="AP247" i="9"/>
  <c r="BB247" i="9" s="1"/>
  <c r="F248" i="9"/>
  <c r="AQ247" i="9"/>
  <c r="BC247" i="9" s="1"/>
  <c r="AO247" i="9"/>
  <c r="BA247" i="9" s="1"/>
  <c r="BM246" i="9"/>
  <c r="BW246" i="9" s="1"/>
  <c r="AT246" i="9"/>
  <c r="BF246" i="9" s="1"/>
  <c r="AV246" i="9"/>
  <c r="BH246" i="9" s="1"/>
  <c r="BO246" i="9"/>
  <c r="BY246" i="9" s="1"/>
  <c r="BP247" i="8"/>
  <c r="Y248" i="8"/>
  <c r="BR247" i="8"/>
  <c r="AL246" i="8"/>
  <c r="BQ246" i="8"/>
  <c r="BP432" i="8"/>
  <c r="BT432" i="8"/>
  <c r="AK432" i="8"/>
  <c r="BR432" i="8"/>
  <c r="BS432" i="8"/>
  <c r="BQ432" i="8"/>
  <c r="AL432" i="8"/>
  <c r="AZ432" i="8" s="1"/>
  <c r="AW245" i="8"/>
  <c r="BI245" i="8" s="1"/>
  <c r="AT246" i="8"/>
  <c r="BF246" i="8" s="1"/>
  <c r="BM246" i="8"/>
  <c r="BW246" i="8" s="1"/>
  <c r="AV246" i="8"/>
  <c r="BH246" i="8" s="1"/>
  <c r="BO246" i="8"/>
  <c r="BY246" i="8" s="1"/>
  <c r="AN246" i="8"/>
  <c r="AZ246" i="8" s="1"/>
  <c r="R246" i="8"/>
  <c r="AR246" i="8"/>
  <c r="BD246" i="8" s="1"/>
  <c r="BK246" i="8"/>
  <c r="AU246" i="8"/>
  <c r="BG246" i="8" s="1"/>
  <c r="BN246" i="8"/>
  <c r="BX246" i="8" s="1"/>
  <c r="AO247" i="8"/>
  <c r="BA247" i="8" s="1"/>
  <c r="AQ247" i="8"/>
  <c r="BC247" i="8" s="1"/>
  <c r="AP247" i="8"/>
  <c r="BB247" i="8" s="1"/>
  <c r="F248" i="8"/>
  <c r="S246" i="8"/>
  <c r="AX246" i="8" s="1"/>
  <c r="BJ246" i="8" s="1"/>
  <c r="AS246" i="8"/>
  <c r="BE246" i="8" s="1"/>
  <c r="BL246" i="8"/>
  <c r="BV246" i="8" s="1"/>
  <c r="BT247" i="7"/>
  <c r="Y248" i="7"/>
  <c r="AL246" i="7"/>
  <c r="BQ246" i="7"/>
  <c r="BS432" i="7"/>
  <c r="BR432" i="7"/>
  <c r="BT432" i="7"/>
  <c r="BP432" i="7"/>
  <c r="AL432" i="7"/>
  <c r="BQ432" i="7"/>
  <c r="AK432" i="7"/>
  <c r="AW245" i="7"/>
  <c r="BI245" i="7" s="1"/>
  <c r="S246" i="7"/>
  <c r="AX246" i="7" s="1"/>
  <c r="BJ246" i="7" s="1"/>
  <c r="BL246" i="7"/>
  <c r="BV246" i="7" s="1"/>
  <c r="AS246" i="7"/>
  <c r="BE246" i="7" s="1"/>
  <c r="AV246" i="7"/>
  <c r="BH246" i="7" s="1"/>
  <c r="BO246" i="7"/>
  <c r="BY246" i="7" s="1"/>
  <c r="AU246" i="7"/>
  <c r="BG246" i="7" s="1"/>
  <c r="BN246" i="7"/>
  <c r="BX246" i="7" s="1"/>
  <c r="F248" i="7"/>
  <c r="R246" i="7"/>
  <c r="AW246" i="7" s="1"/>
  <c r="BI246" i="7" s="1"/>
  <c r="AN246" i="7"/>
  <c r="AZ246" i="7" s="1"/>
  <c r="AR246" i="7"/>
  <c r="BD246" i="7" s="1"/>
  <c r="BK246" i="7"/>
  <c r="BU246" i="7" s="1"/>
  <c r="AT246" i="7"/>
  <c r="BF246" i="7" s="1"/>
  <c r="BM246" i="7"/>
  <c r="AD246" i="6"/>
  <c r="AV246" i="6"/>
  <c r="U248" i="6"/>
  <c r="AK245" i="6"/>
  <c r="AS245" i="6" s="1"/>
  <c r="AI246" i="6"/>
  <c r="AQ246" i="6" s="1"/>
  <c r="AX246" i="6"/>
  <c r="N246" i="6"/>
  <c r="AE246" i="6"/>
  <c r="AM246" i="6" s="1"/>
  <c r="AH246" i="6"/>
  <c r="AP246" i="6" s="1"/>
  <c r="AU246" i="6"/>
  <c r="AW246" i="6" s="1"/>
  <c r="O246" i="6"/>
  <c r="AL246" i="6" s="1"/>
  <c r="AT246" i="6" s="1"/>
  <c r="AF247" i="6"/>
  <c r="AN247" i="6" s="1"/>
  <c r="AG247" i="6"/>
  <c r="AO247" i="6" s="1"/>
  <c r="F248" i="6"/>
  <c r="AD246" i="5"/>
  <c r="AV246" i="5"/>
  <c r="U248" i="5"/>
  <c r="AY432" i="5"/>
  <c r="AD432" i="5"/>
  <c r="AV432" i="5"/>
  <c r="AC432" i="5"/>
  <c r="AK245" i="5"/>
  <c r="AS245" i="5" s="1"/>
  <c r="N246" i="5"/>
  <c r="AE246" i="5"/>
  <c r="AM246" i="5" s="1"/>
  <c r="O246" i="5"/>
  <c r="AL246" i="5" s="1"/>
  <c r="AT246" i="5" s="1"/>
  <c r="AH246" i="5"/>
  <c r="AP246" i="5" s="1"/>
  <c r="AU246" i="5"/>
  <c r="AW246" i="5" s="1"/>
  <c r="AI246" i="5"/>
  <c r="AQ246" i="5" s="1"/>
  <c r="AX246" i="5"/>
  <c r="AZ246" i="5" s="1"/>
  <c r="AF247" i="5"/>
  <c r="AN247" i="5" s="1"/>
  <c r="AG247" i="5"/>
  <c r="AO247" i="5" s="1"/>
  <c r="F248" i="5"/>
  <c r="AD246" i="4"/>
  <c r="AV246" i="4"/>
  <c r="U248" i="4"/>
  <c r="AV432" i="4"/>
  <c r="AD432" i="4"/>
  <c r="AY432" i="4"/>
  <c r="AC432" i="4"/>
  <c r="AK245" i="4"/>
  <c r="AS245" i="4" s="1"/>
  <c r="N246" i="4"/>
  <c r="AE246" i="4"/>
  <c r="AM246" i="4" s="1"/>
  <c r="O246" i="4"/>
  <c r="AL246" i="4" s="1"/>
  <c r="AT246" i="4" s="1"/>
  <c r="AH246" i="4"/>
  <c r="AP246" i="4" s="1"/>
  <c r="AU246" i="4"/>
  <c r="AW246" i="4" s="1"/>
  <c r="AI246" i="4"/>
  <c r="AQ246" i="4" s="1"/>
  <c r="AX246" i="4"/>
  <c r="AF247" i="4"/>
  <c r="AN247" i="4" s="1"/>
  <c r="AJ247" i="4"/>
  <c r="AR247" i="4" s="1"/>
  <c r="F248" i="4"/>
  <c r="AX246" i="3"/>
  <c r="BV246" i="3" s="1"/>
  <c r="BQ246" i="3"/>
  <c r="S248" i="3"/>
  <c r="BR247" i="3"/>
  <c r="BT247" i="3"/>
  <c r="AF245" i="3"/>
  <c r="AL245" i="3" s="1"/>
  <c r="CI245" i="3"/>
  <c r="CJ245" i="3"/>
  <c r="BM246" i="3"/>
  <c r="BY246" i="3" s="1"/>
  <c r="CE246" i="3" s="1"/>
  <c r="BA246" i="3"/>
  <c r="BG246" i="3" s="1"/>
  <c r="BN246" i="3"/>
  <c r="BZ246" i="3" s="1"/>
  <c r="CF246" i="3" s="1"/>
  <c r="BB246" i="3"/>
  <c r="BH246" i="3" s="1"/>
  <c r="AZ246" i="3"/>
  <c r="BF246" i="3" s="1"/>
  <c r="BL246" i="3"/>
  <c r="BX246" i="3" s="1"/>
  <c r="CD246" i="3" s="1"/>
  <c r="BC246" i="3"/>
  <c r="BI246" i="3" s="1"/>
  <c r="BO246" i="3"/>
  <c r="BK246" i="3"/>
  <c r="AR246" i="3"/>
  <c r="AY246" i="3"/>
  <c r="BE246" i="3" s="1"/>
  <c r="F248" i="3"/>
  <c r="AA246" i="3"/>
  <c r="AG246" i="3" s="1"/>
  <c r="M246" i="3"/>
  <c r="BP245" i="3"/>
  <c r="CB245" i="3" s="1"/>
  <c r="CH245" i="3" s="1"/>
  <c r="BD245" i="3"/>
  <c r="BJ245" i="3" s="1"/>
  <c r="AX246" i="2"/>
  <c r="BV246" i="2" s="1"/>
  <c r="BQ246" i="2"/>
  <c r="BS247" i="2"/>
  <c r="S248" i="2"/>
  <c r="BT247" i="2"/>
  <c r="BU247" i="2"/>
  <c r="BT432" i="2"/>
  <c r="BR432" i="2"/>
  <c r="BU432" i="2"/>
  <c r="Z432" i="2"/>
  <c r="AX432" i="2"/>
  <c r="BV432" i="2" s="1"/>
  <c r="BQ432" i="2"/>
  <c r="BS432" i="2"/>
  <c r="BP245" i="2"/>
  <c r="CB245" i="2" s="1"/>
  <c r="CH245" i="2" s="1"/>
  <c r="BD245" i="2"/>
  <c r="BJ245" i="2" s="1"/>
  <c r="CI245" i="2"/>
  <c r="AF245" i="2"/>
  <c r="AL245" i="2" s="1"/>
  <c r="AY246" i="2"/>
  <c r="BE246" i="2" s="1"/>
  <c r="AR246" i="2"/>
  <c r="BK246" i="2"/>
  <c r="BW246" i="2" s="1"/>
  <c r="CC246" i="2" s="1"/>
  <c r="BB246" i="2"/>
  <c r="BH246" i="2" s="1"/>
  <c r="BN246" i="2"/>
  <c r="BZ246" i="2" s="1"/>
  <c r="CF246" i="2" s="1"/>
  <c r="M246" i="2"/>
  <c r="AA246" i="2"/>
  <c r="AG246" i="2" s="1"/>
  <c r="AZ246" i="2"/>
  <c r="BF246" i="2" s="1"/>
  <c r="BL246" i="2"/>
  <c r="BX246" i="2" s="1"/>
  <c r="CD246" i="2" s="1"/>
  <c r="BO246" i="2"/>
  <c r="CA246" i="2" s="1"/>
  <c r="CG246" i="2" s="1"/>
  <c r="BC246" i="2"/>
  <c r="BI246" i="2" s="1"/>
  <c r="BA246" i="2"/>
  <c r="BG246" i="2" s="1"/>
  <c r="BM246" i="2"/>
  <c r="BY246" i="2" s="1"/>
  <c r="CE246" i="2" s="1"/>
  <c r="AC247" i="2"/>
  <c r="AI247" i="2" s="1"/>
  <c r="AE247" i="2"/>
  <c r="AK247" i="2" s="1"/>
  <c r="F248" i="2"/>
  <c r="AB247" i="2"/>
  <c r="AH247" i="2" s="1"/>
  <c r="AD247" i="2"/>
  <c r="AJ247" i="2" s="1"/>
  <c r="AX246" i="1"/>
  <c r="BV246" i="1" s="1"/>
  <c r="BQ246" i="1"/>
  <c r="BR247" i="1"/>
  <c r="BS247" i="1"/>
  <c r="BT247" i="1"/>
  <c r="BU247" i="1"/>
  <c r="S248" i="1"/>
  <c r="Z432" i="1"/>
  <c r="AX432" i="1"/>
  <c r="BV432" i="1" s="1"/>
  <c r="BQ432" i="1"/>
  <c r="BR432" i="1"/>
  <c r="BT432" i="1"/>
  <c r="BU432" i="1"/>
  <c r="BS432" i="1"/>
  <c r="AF245" i="1"/>
  <c r="AL245" i="1" s="1"/>
  <c r="BD245" i="1"/>
  <c r="BJ245" i="1" s="1"/>
  <c r="BP245" i="1"/>
  <c r="CB245" i="1" s="1"/>
  <c r="CH245" i="1" s="1"/>
  <c r="M246" i="1"/>
  <c r="AA246" i="1"/>
  <c r="AG246" i="1" s="1"/>
  <c r="AR246" i="1"/>
  <c r="AY246" i="1"/>
  <c r="BE246" i="1" s="1"/>
  <c r="BK246" i="1"/>
  <c r="BW246" i="1" s="1"/>
  <c r="CC246" i="1" s="1"/>
  <c r="AZ246" i="1"/>
  <c r="BF246" i="1" s="1"/>
  <c r="BL246" i="1"/>
  <c r="BX246" i="1" s="1"/>
  <c r="CD246" i="1" s="1"/>
  <c r="BA246" i="1"/>
  <c r="BG246" i="1" s="1"/>
  <c r="BM246" i="1"/>
  <c r="BY246" i="1" s="1"/>
  <c r="CE246" i="1" s="1"/>
  <c r="BB246" i="1"/>
  <c r="BH246" i="1" s="1"/>
  <c r="BN246" i="1"/>
  <c r="BZ246" i="1" s="1"/>
  <c r="CF246" i="1" s="1"/>
  <c r="BC246" i="1"/>
  <c r="BI246" i="1" s="1"/>
  <c r="BO246" i="1"/>
  <c r="CA246" i="1" s="1"/>
  <c r="CG246" i="1" s="1"/>
  <c r="AB247" i="1"/>
  <c r="AH247" i="1" s="1"/>
  <c r="AC247" i="1"/>
  <c r="AI247" i="1" s="1"/>
  <c r="AD247" i="1"/>
  <c r="AJ247" i="1" s="1"/>
  <c r="AE247" i="1"/>
  <c r="AK247" i="1" s="1"/>
  <c r="F248" i="1"/>
  <c r="AC432" i="6"/>
  <c r="AD432" i="6"/>
  <c r="AV432" i="6"/>
  <c r="AY432" i="6"/>
  <c r="BU245" i="9"/>
  <c r="BP246" i="8"/>
  <c r="BR246" i="7"/>
  <c r="AY246" i="4"/>
  <c r="AJ246" i="4"/>
  <c r="AR246" i="4" s="1"/>
  <c r="Z246" i="2"/>
  <c r="AY246" i="6"/>
  <c r="AY246" i="5"/>
  <c r="BU246" i="3"/>
  <c r="BW245" i="2"/>
  <c r="CC245" i="2" s="1"/>
  <c r="CA245" i="2"/>
  <c r="CG245" i="2" s="1"/>
  <c r="AB246" i="2"/>
  <c r="AH246" i="2" s="1"/>
  <c r="AC246" i="2"/>
  <c r="AI246" i="2" s="1"/>
  <c r="AE246" i="2"/>
  <c r="AK246" i="2" s="1"/>
  <c r="AD246" i="2"/>
  <c r="AJ246" i="2" s="1"/>
  <c r="BV245" i="1"/>
  <c r="Z246" i="1"/>
  <c r="CB244" i="1"/>
  <c r="CH244" i="1" s="1"/>
  <c r="BY245" i="9"/>
  <c r="BT246" i="8"/>
  <c r="BP246" i="7"/>
  <c r="AQ246" i="7"/>
  <c r="BC246" i="7" s="1"/>
  <c r="BY245" i="7"/>
  <c r="AC246" i="5"/>
  <c r="AG246" i="4"/>
  <c r="AO246" i="4" s="1"/>
  <c r="BR246" i="2"/>
  <c r="AZ245" i="5"/>
  <c r="CB244" i="2"/>
  <c r="CH244" i="2" s="1"/>
  <c r="BV432" i="3"/>
  <c r="BT246" i="7"/>
  <c r="AG246" i="5"/>
  <c r="AO246" i="5" s="1"/>
  <c r="AK246" i="9"/>
  <c r="AK246" i="8"/>
  <c r="BS246" i="7"/>
  <c r="AC246" i="4"/>
  <c r="AZ245" i="4"/>
  <c r="Z246" i="3"/>
  <c r="BR246" i="8"/>
  <c r="AK246" i="7"/>
  <c r="AZ245" i="6"/>
  <c r="CB244" i="3"/>
  <c r="CH244" i="3" s="1"/>
  <c r="BV245" i="2"/>
  <c r="AM246" i="9"/>
  <c r="AY246" i="9" s="1"/>
  <c r="AM246" i="8"/>
  <c r="AY246" i="8" s="1"/>
  <c r="AM246" i="7"/>
  <c r="AY246" i="7" s="1"/>
  <c r="AZ246" i="6" l="1"/>
  <c r="AL247" i="9"/>
  <c r="BQ247" i="9"/>
  <c r="BS248" i="9"/>
  <c r="Y249" i="9"/>
  <c r="AK248" i="9"/>
  <c r="BR248" i="9"/>
  <c r="BP248" i="9"/>
  <c r="BT248" i="9"/>
  <c r="AN247" i="9"/>
  <c r="AZ247" i="9" s="1"/>
  <c r="R247" i="9"/>
  <c r="BK247" i="9"/>
  <c r="BU247" i="9" s="1"/>
  <c r="AR247" i="9"/>
  <c r="BD247" i="9" s="1"/>
  <c r="S247" i="9"/>
  <c r="AX247" i="9" s="1"/>
  <c r="BJ247" i="9" s="1"/>
  <c r="AS247" i="9"/>
  <c r="BE247" i="9" s="1"/>
  <c r="BL247" i="9"/>
  <c r="BV247" i="9" s="1"/>
  <c r="BN247" i="9"/>
  <c r="BX247" i="9" s="1"/>
  <c r="AU247" i="9"/>
  <c r="BG247" i="9" s="1"/>
  <c r="AO248" i="9"/>
  <c r="BA248" i="9" s="1"/>
  <c r="AQ248" i="9"/>
  <c r="BC248" i="9" s="1"/>
  <c r="AM248" i="9"/>
  <c r="AY248" i="9" s="1"/>
  <c r="AP248" i="9"/>
  <c r="BB248" i="9" s="1"/>
  <c r="F249" i="9"/>
  <c r="AT247" i="9"/>
  <c r="BF247" i="9" s="1"/>
  <c r="BM247" i="9"/>
  <c r="BW247" i="9" s="1"/>
  <c r="AV247" i="9"/>
  <c r="BH247" i="9" s="1"/>
  <c r="BO247" i="9"/>
  <c r="BR248" i="8"/>
  <c r="Y249" i="8"/>
  <c r="BP248" i="8"/>
  <c r="BS248" i="8"/>
  <c r="BT248" i="8"/>
  <c r="AL247" i="8"/>
  <c r="BQ247" i="8"/>
  <c r="AU247" i="8"/>
  <c r="BG247" i="8" s="1"/>
  <c r="BN247" i="8"/>
  <c r="AV247" i="8"/>
  <c r="BH247" i="8" s="1"/>
  <c r="BO247" i="8"/>
  <c r="AS247" i="8"/>
  <c r="BE247" i="8" s="1"/>
  <c r="S247" i="8"/>
  <c r="AX247" i="8" s="1"/>
  <c r="BJ247" i="8" s="1"/>
  <c r="BL247" i="8"/>
  <c r="BV247" i="8" s="1"/>
  <c r="R247" i="8"/>
  <c r="AN247" i="8"/>
  <c r="AZ247" i="8" s="1"/>
  <c r="AR247" i="8"/>
  <c r="BD247" i="8" s="1"/>
  <c r="BK247" i="8"/>
  <c r="BU247" i="8" s="1"/>
  <c r="AT247" i="8"/>
  <c r="BF247" i="8" s="1"/>
  <c r="BM247" i="8"/>
  <c r="BW247" i="8" s="1"/>
  <c r="AQ248" i="8"/>
  <c r="BC248" i="8" s="1"/>
  <c r="AM248" i="8"/>
  <c r="AY248" i="8" s="1"/>
  <c r="F249" i="8"/>
  <c r="AO248" i="8"/>
  <c r="BA248" i="8" s="1"/>
  <c r="AP248" i="8"/>
  <c r="BB248" i="8" s="1"/>
  <c r="BP248" i="7"/>
  <c r="BT248" i="7"/>
  <c r="Y249" i="7"/>
  <c r="BR248" i="7"/>
  <c r="BQ247" i="7"/>
  <c r="AL247" i="7"/>
  <c r="BK247" i="7"/>
  <c r="AR247" i="7"/>
  <c r="BD247" i="7" s="1"/>
  <c r="AU247" i="7"/>
  <c r="BG247" i="7" s="1"/>
  <c r="BN247" i="7"/>
  <c r="BM247" i="7"/>
  <c r="AT247" i="7"/>
  <c r="BF247" i="7" s="1"/>
  <c r="AV247" i="7"/>
  <c r="BH247" i="7" s="1"/>
  <c r="BO247" i="7"/>
  <c r="BY247" i="7" s="1"/>
  <c r="AQ248" i="7"/>
  <c r="BC248" i="7" s="1"/>
  <c r="AP248" i="7"/>
  <c r="BB248" i="7" s="1"/>
  <c r="F249" i="7"/>
  <c r="AO248" i="7"/>
  <c r="BA248" i="7" s="1"/>
  <c r="R247" i="7"/>
  <c r="AN247" i="7"/>
  <c r="AZ247" i="7" s="1"/>
  <c r="BL247" i="7"/>
  <c r="BV247" i="7" s="1"/>
  <c r="AS247" i="7"/>
  <c r="BE247" i="7" s="1"/>
  <c r="S247" i="7"/>
  <c r="AX247" i="7" s="1"/>
  <c r="BJ247" i="7" s="1"/>
  <c r="AD247" i="6"/>
  <c r="AV247" i="6"/>
  <c r="U249" i="6"/>
  <c r="AE247" i="6"/>
  <c r="AM247" i="6" s="1"/>
  <c r="N247" i="6"/>
  <c r="AI247" i="6"/>
  <c r="AQ247" i="6" s="1"/>
  <c r="AX247" i="6"/>
  <c r="F249" i="6"/>
  <c r="AF248" i="6"/>
  <c r="AN248" i="6" s="1"/>
  <c r="AJ248" i="6"/>
  <c r="AR248" i="6" s="1"/>
  <c r="AH247" i="6"/>
  <c r="AP247" i="6" s="1"/>
  <c r="O247" i="6"/>
  <c r="AL247" i="6" s="1"/>
  <c r="AT247" i="6" s="1"/>
  <c r="AU247" i="6"/>
  <c r="AD247" i="5"/>
  <c r="AV247" i="5"/>
  <c r="U249" i="5"/>
  <c r="N247" i="5"/>
  <c r="AE247" i="5"/>
  <c r="AM247" i="5" s="1"/>
  <c r="O247" i="5"/>
  <c r="AL247" i="5" s="1"/>
  <c r="AT247" i="5" s="1"/>
  <c r="AH247" i="5"/>
  <c r="AP247" i="5" s="1"/>
  <c r="AU247" i="5"/>
  <c r="AW247" i="5" s="1"/>
  <c r="AI247" i="5"/>
  <c r="AQ247" i="5" s="1"/>
  <c r="AX247" i="5"/>
  <c r="AF248" i="5"/>
  <c r="AN248" i="5" s="1"/>
  <c r="AG248" i="5"/>
  <c r="AO248" i="5" s="1"/>
  <c r="AJ248" i="5"/>
  <c r="AR248" i="5" s="1"/>
  <c r="F249" i="5"/>
  <c r="AD247" i="4"/>
  <c r="AV247" i="4"/>
  <c r="U249" i="4"/>
  <c r="N247" i="4"/>
  <c r="AE247" i="4"/>
  <c r="AM247" i="4" s="1"/>
  <c r="O247" i="4"/>
  <c r="AL247" i="4" s="1"/>
  <c r="AT247" i="4" s="1"/>
  <c r="AH247" i="4"/>
  <c r="AP247" i="4" s="1"/>
  <c r="AU247" i="4"/>
  <c r="AW247" i="4" s="1"/>
  <c r="AI247" i="4"/>
  <c r="AQ247" i="4" s="1"/>
  <c r="AX247" i="4"/>
  <c r="AZ247" i="4" s="1"/>
  <c r="AF248" i="4"/>
  <c r="AN248" i="4" s="1"/>
  <c r="AJ248" i="4"/>
  <c r="AR248" i="4" s="1"/>
  <c r="F249" i="4"/>
  <c r="BU248" i="3"/>
  <c r="S249" i="3"/>
  <c r="BR248" i="3"/>
  <c r="BT248" i="3"/>
  <c r="AX247" i="3"/>
  <c r="BV247" i="3" s="1"/>
  <c r="BQ247" i="3"/>
  <c r="BP246" i="3"/>
  <c r="CB246" i="3" s="1"/>
  <c r="CH246" i="3" s="1"/>
  <c r="BD246" i="3"/>
  <c r="BJ246" i="3" s="1"/>
  <c r="BB247" i="3"/>
  <c r="BH247" i="3" s="1"/>
  <c r="BN247" i="3"/>
  <c r="BZ247" i="3" s="1"/>
  <c r="CF247" i="3" s="1"/>
  <c r="AZ247" i="3"/>
  <c r="BF247" i="3" s="1"/>
  <c r="BL247" i="3"/>
  <c r="BX247" i="3" s="1"/>
  <c r="CD247" i="3" s="1"/>
  <c r="AB248" i="3"/>
  <c r="AH248" i="3" s="1"/>
  <c r="AE248" i="3"/>
  <c r="AK248" i="3" s="1"/>
  <c r="AD248" i="3"/>
  <c r="AJ248" i="3" s="1"/>
  <c r="F249" i="3"/>
  <c r="AC248" i="3"/>
  <c r="AI248" i="3" s="1"/>
  <c r="AA247" i="3"/>
  <c r="AG247" i="3" s="1"/>
  <c r="M247" i="3"/>
  <c r="BA247" i="3"/>
  <c r="BG247" i="3" s="1"/>
  <c r="BM247" i="3"/>
  <c r="BY247" i="3" s="1"/>
  <c r="CE247" i="3" s="1"/>
  <c r="BC247" i="3"/>
  <c r="BI247" i="3" s="1"/>
  <c r="BO247" i="3"/>
  <c r="CA247" i="3" s="1"/>
  <c r="CG247" i="3" s="1"/>
  <c r="BK247" i="3"/>
  <c r="BW247" i="3" s="1"/>
  <c r="CC247" i="3" s="1"/>
  <c r="AY247" i="3"/>
  <c r="BE247" i="3" s="1"/>
  <c r="AR247" i="3"/>
  <c r="CI246" i="3"/>
  <c r="AF246" i="3"/>
  <c r="AL246" i="3" s="1"/>
  <c r="CJ246" i="3"/>
  <c r="Z248" i="2"/>
  <c r="BT248" i="2"/>
  <c r="BR248" i="2"/>
  <c r="BS248" i="2"/>
  <c r="BU248" i="2"/>
  <c r="S249" i="2"/>
  <c r="BQ247" i="2"/>
  <c r="AX247" i="2"/>
  <c r="BV247" i="2" s="1"/>
  <c r="BD246" i="2"/>
  <c r="BJ246" i="2" s="1"/>
  <c r="BP246" i="2"/>
  <c r="CB246" i="2" s="1"/>
  <c r="CH246" i="2" s="1"/>
  <c r="AF246" i="2"/>
  <c r="AL246" i="2" s="1"/>
  <c r="CI246" i="2"/>
  <c r="M247" i="2"/>
  <c r="AA247" i="2"/>
  <c r="AG247" i="2" s="1"/>
  <c r="AY247" i="2"/>
  <c r="BE247" i="2" s="1"/>
  <c r="BK247" i="2"/>
  <c r="BW247" i="2" s="1"/>
  <c r="CC247" i="2" s="1"/>
  <c r="AR247" i="2"/>
  <c r="BM247" i="2"/>
  <c r="BY247" i="2" s="1"/>
  <c r="CE247" i="2" s="1"/>
  <c r="BA247" i="2"/>
  <c r="BG247" i="2" s="1"/>
  <c r="BB247" i="2"/>
  <c r="BH247" i="2" s="1"/>
  <c r="BN247" i="2"/>
  <c r="BZ247" i="2" s="1"/>
  <c r="CF247" i="2" s="1"/>
  <c r="AB248" i="2"/>
  <c r="AH248" i="2" s="1"/>
  <c r="AD248" i="2"/>
  <c r="AJ248" i="2" s="1"/>
  <c r="F249" i="2"/>
  <c r="AC248" i="2"/>
  <c r="AI248" i="2" s="1"/>
  <c r="AE248" i="2"/>
  <c r="AK248" i="2" s="1"/>
  <c r="AZ247" i="2"/>
  <c r="BF247" i="2" s="1"/>
  <c r="BL247" i="2"/>
  <c r="BX247" i="2" s="1"/>
  <c r="CD247" i="2" s="1"/>
  <c r="BC247" i="2"/>
  <c r="BI247" i="2" s="1"/>
  <c r="BO247" i="2"/>
  <c r="CA247" i="2" s="1"/>
  <c r="CG247" i="2" s="1"/>
  <c r="AX247" i="1"/>
  <c r="BQ247" i="1"/>
  <c r="BR248" i="1"/>
  <c r="BS248" i="1"/>
  <c r="BT248" i="1"/>
  <c r="BU248" i="1"/>
  <c r="S249" i="1"/>
  <c r="BD246" i="1"/>
  <c r="BJ246" i="1" s="1"/>
  <c r="BP246" i="1"/>
  <c r="CB246" i="1" s="1"/>
  <c r="CH246" i="1" s="1"/>
  <c r="M247" i="1"/>
  <c r="AA247" i="1"/>
  <c r="AG247" i="1" s="1"/>
  <c r="AR247" i="1"/>
  <c r="AY247" i="1"/>
  <c r="BE247" i="1" s="1"/>
  <c r="BK247" i="1"/>
  <c r="BW247" i="1" s="1"/>
  <c r="CC247" i="1" s="1"/>
  <c r="AZ247" i="1"/>
  <c r="BF247" i="1" s="1"/>
  <c r="BL247" i="1"/>
  <c r="BX247" i="1" s="1"/>
  <c r="CD247" i="1" s="1"/>
  <c r="BA247" i="1"/>
  <c r="BG247" i="1" s="1"/>
  <c r="BM247" i="1"/>
  <c r="BY247" i="1" s="1"/>
  <c r="CE247" i="1" s="1"/>
  <c r="BB247" i="1"/>
  <c r="BH247" i="1" s="1"/>
  <c r="BN247" i="1"/>
  <c r="BZ247" i="1" s="1"/>
  <c r="CF247" i="1" s="1"/>
  <c r="BC247" i="1"/>
  <c r="BI247" i="1" s="1"/>
  <c r="BO247" i="1"/>
  <c r="CA247" i="1" s="1"/>
  <c r="CG247" i="1" s="1"/>
  <c r="AB248" i="1"/>
  <c r="AH248" i="1" s="1"/>
  <c r="AC248" i="1"/>
  <c r="AI248" i="1" s="1"/>
  <c r="AD248" i="1"/>
  <c r="AJ248" i="1" s="1"/>
  <c r="AE248" i="1"/>
  <c r="AK248" i="1" s="1"/>
  <c r="F249" i="1"/>
  <c r="AM247" i="7"/>
  <c r="AY247" i="7" s="1"/>
  <c r="AO247" i="7"/>
  <c r="BA247" i="7" s="1"/>
  <c r="AQ247" i="7"/>
  <c r="BC247" i="7" s="1"/>
  <c r="AP247" i="7"/>
  <c r="BB247" i="7" s="1"/>
  <c r="BW246" i="7"/>
  <c r="AC247" i="6"/>
  <c r="AJ247" i="6"/>
  <c r="AR247" i="6" s="1"/>
  <c r="AY247" i="5"/>
  <c r="AY247" i="4"/>
  <c r="CA246" i="3"/>
  <c r="CG246" i="3" s="1"/>
  <c r="BW246" i="3"/>
  <c r="CC246" i="3" s="1"/>
  <c r="AD247" i="3"/>
  <c r="AJ247" i="3" s="1"/>
  <c r="AB247" i="3"/>
  <c r="AH247" i="3" s="1"/>
  <c r="AE247" i="3"/>
  <c r="AK247" i="3" s="1"/>
  <c r="AC247" i="3"/>
  <c r="AI247" i="3" s="1"/>
  <c r="BR247" i="2"/>
  <c r="Z247" i="2"/>
  <c r="BP247" i="7"/>
  <c r="AZ246" i="4"/>
  <c r="BS247" i="3"/>
  <c r="AK247" i="9"/>
  <c r="BT247" i="9"/>
  <c r="BU246" i="8"/>
  <c r="BS247" i="7"/>
  <c r="AY247" i="6"/>
  <c r="AC247" i="4"/>
  <c r="Z247" i="3"/>
  <c r="BS247" i="8"/>
  <c r="BT247" i="8"/>
  <c r="BR247" i="7"/>
  <c r="AJ247" i="5"/>
  <c r="AR247" i="5" s="1"/>
  <c r="Z247" i="1"/>
  <c r="AK247" i="8"/>
  <c r="AK247" i="7"/>
  <c r="AC247" i="5"/>
  <c r="AG247" i="4"/>
  <c r="AO247" i="4" s="1"/>
  <c r="BU247" i="3"/>
  <c r="AW246" i="9"/>
  <c r="BI246" i="9" s="1"/>
  <c r="AM247" i="9"/>
  <c r="AY247" i="9" s="1"/>
  <c r="AW246" i="8"/>
  <c r="BI246" i="8" s="1"/>
  <c r="AM247" i="8"/>
  <c r="AY247" i="8" s="1"/>
  <c r="AK246" i="6"/>
  <c r="AS246" i="6" s="1"/>
  <c r="AK246" i="5"/>
  <c r="AS246" i="5" s="1"/>
  <c r="AK246" i="4"/>
  <c r="AS246" i="4" s="1"/>
  <c r="AF246" i="1"/>
  <c r="AL246" i="1" s="1"/>
  <c r="AL248" i="9" l="1"/>
  <c r="BQ248" i="9"/>
  <c r="BS249" i="9"/>
  <c r="Y250" i="9"/>
  <c r="AS248" i="9"/>
  <c r="BE248" i="9" s="1"/>
  <c r="BL248" i="9"/>
  <c r="BV248" i="9" s="1"/>
  <c r="S248" i="9"/>
  <c r="AX248" i="9" s="1"/>
  <c r="BJ248" i="9" s="1"/>
  <c r="AN248" i="9"/>
  <c r="AZ248" i="9" s="1"/>
  <c r="R248" i="9"/>
  <c r="BK248" i="9"/>
  <c r="BU248" i="9" s="1"/>
  <c r="AR248" i="9"/>
  <c r="BD248" i="9" s="1"/>
  <c r="AV248" i="9"/>
  <c r="BH248" i="9" s="1"/>
  <c r="BO248" i="9"/>
  <c r="BY248" i="9" s="1"/>
  <c r="AP249" i="9"/>
  <c r="BB249" i="9" s="1"/>
  <c r="F250" i="9"/>
  <c r="AO249" i="9"/>
  <c r="BA249" i="9" s="1"/>
  <c r="AU248" i="9"/>
  <c r="BG248" i="9" s="1"/>
  <c r="BN248" i="9"/>
  <c r="BX248" i="9" s="1"/>
  <c r="BM248" i="9"/>
  <c r="BW248" i="9" s="1"/>
  <c r="AT248" i="9"/>
  <c r="BF248" i="9" s="1"/>
  <c r="AK249" i="8"/>
  <c r="BR249" i="8"/>
  <c r="Y250" i="8"/>
  <c r="BT249" i="8"/>
  <c r="AL248" i="8"/>
  <c r="BQ248" i="8"/>
  <c r="BO248" i="8"/>
  <c r="BY248" i="8" s="1"/>
  <c r="AV248" i="8"/>
  <c r="BH248" i="8" s="1"/>
  <c r="AP249" i="8"/>
  <c r="BB249" i="8" s="1"/>
  <c r="AO249" i="8"/>
  <c r="BA249" i="8" s="1"/>
  <c r="AQ249" i="8"/>
  <c r="BC249" i="8" s="1"/>
  <c r="F250" i="8"/>
  <c r="BK248" i="8"/>
  <c r="BU248" i="8" s="1"/>
  <c r="AR248" i="8"/>
  <c r="BD248" i="8" s="1"/>
  <c r="BM248" i="8"/>
  <c r="BW248" i="8" s="1"/>
  <c r="AT248" i="8"/>
  <c r="BF248" i="8" s="1"/>
  <c r="R248" i="8"/>
  <c r="AN248" i="8"/>
  <c r="AZ248" i="8" s="1"/>
  <c r="BL248" i="8"/>
  <c r="BV248" i="8" s="1"/>
  <c r="S248" i="8"/>
  <c r="AX248" i="8" s="1"/>
  <c r="BJ248" i="8" s="1"/>
  <c r="AS248" i="8"/>
  <c r="BE248" i="8" s="1"/>
  <c r="BN248" i="8"/>
  <c r="BX248" i="8" s="1"/>
  <c r="AU248" i="8"/>
  <c r="BG248" i="8" s="1"/>
  <c r="Y250" i="7"/>
  <c r="BS249" i="7"/>
  <c r="BT249" i="7"/>
  <c r="AL248" i="7"/>
  <c r="BQ248" i="7"/>
  <c r="AN248" i="7"/>
  <c r="AZ248" i="7" s="1"/>
  <c r="R248" i="7"/>
  <c r="S248" i="7"/>
  <c r="AX248" i="7" s="1"/>
  <c r="BJ248" i="7" s="1"/>
  <c r="BL248" i="7"/>
  <c r="BV248" i="7" s="1"/>
  <c r="AS248" i="7"/>
  <c r="BE248" i="7" s="1"/>
  <c r="AU248" i="7"/>
  <c r="BG248" i="7" s="1"/>
  <c r="BN248" i="7"/>
  <c r="AM248" i="7"/>
  <c r="AY248" i="7" s="1"/>
  <c r="AT248" i="7"/>
  <c r="BF248" i="7" s="1"/>
  <c r="BM248" i="7"/>
  <c r="BW248" i="7" s="1"/>
  <c r="AV248" i="7"/>
  <c r="BH248" i="7" s="1"/>
  <c r="BO248" i="7"/>
  <c r="BY248" i="7" s="1"/>
  <c r="AO249" i="7"/>
  <c r="BA249" i="7" s="1"/>
  <c r="F250" i="7"/>
  <c r="AP249" i="7"/>
  <c r="BB249" i="7" s="1"/>
  <c r="AQ249" i="7"/>
  <c r="BC249" i="7" s="1"/>
  <c r="BK248" i="7"/>
  <c r="BU248" i="7" s="1"/>
  <c r="AR248" i="7"/>
  <c r="BD248" i="7" s="1"/>
  <c r="AW247" i="7"/>
  <c r="BI247" i="7" s="1"/>
  <c r="AD248" i="6"/>
  <c r="AV248" i="6"/>
  <c r="U250" i="6"/>
  <c r="N248" i="6"/>
  <c r="AE248" i="6"/>
  <c r="AM248" i="6" s="1"/>
  <c r="AI248" i="6"/>
  <c r="AQ248" i="6" s="1"/>
  <c r="AX248" i="6"/>
  <c r="F250" i="6"/>
  <c r="AU248" i="6"/>
  <c r="O248" i="6"/>
  <c r="AH248" i="6"/>
  <c r="AP248" i="6" s="1"/>
  <c r="AD248" i="5"/>
  <c r="AV248" i="5"/>
  <c r="U250" i="5"/>
  <c r="N248" i="5"/>
  <c r="AE248" i="5"/>
  <c r="AM248" i="5" s="1"/>
  <c r="O248" i="5"/>
  <c r="AL248" i="5" s="1"/>
  <c r="AT248" i="5" s="1"/>
  <c r="AH248" i="5"/>
  <c r="AP248" i="5" s="1"/>
  <c r="AU248" i="5"/>
  <c r="AW248" i="5" s="1"/>
  <c r="AI248" i="5"/>
  <c r="AQ248" i="5" s="1"/>
  <c r="AX248" i="5"/>
  <c r="AF249" i="5"/>
  <c r="AN249" i="5" s="1"/>
  <c r="AG249" i="5"/>
  <c r="AO249" i="5" s="1"/>
  <c r="AJ249" i="5"/>
  <c r="AR249" i="5" s="1"/>
  <c r="F250" i="5"/>
  <c r="AD248" i="4"/>
  <c r="AV248" i="4"/>
  <c r="U250" i="4"/>
  <c r="AK247" i="4"/>
  <c r="AS247" i="4" s="1"/>
  <c r="N248" i="4"/>
  <c r="AE248" i="4"/>
  <c r="AM248" i="4" s="1"/>
  <c r="O248" i="4"/>
  <c r="AL248" i="4" s="1"/>
  <c r="AT248" i="4" s="1"/>
  <c r="AH248" i="4"/>
  <c r="AP248" i="4" s="1"/>
  <c r="AU248" i="4"/>
  <c r="AW248" i="4" s="1"/>
  <c r="AI248" i="4"/>
  <c r="AQ248" i="4" s="1"/>
  <c r="AX248" i="4"/>
  <c r="AF249" i="4"/>
  <c r="AN249" i="4" s="1"/>
  <c r="AJ249" i="4"/>
  <c r="AR249" i="4" s="1"/>
  <c r="F250" i="4"/>
  <c r="BQ248" i="3"/>
  <c r="AX248" i="3"/>
  <c r="BU249" i="3"/>
  <c r="S250" i="3"/>
  <c r="BT249" i="3"/>
  <c r="BA248" i="3"/>
  <c r="BG248" i="3" s="1"/>
  <c r="BM248" i="3"/>
  <c r="BC248" i="3"/>
  <c r="BI248" i="3" s="1"/>
  <c r="BO248" i="3"/>
  <c r="CA248" i="3" s="1"/>
  <c r="CG248" i="3" s="1"/>
  <c r="AZ248" i="3"/>
  <c r="BF248" i="3" s="1"/>
  <c r="BL248" i="3"/>
  <c r="BX248" i="3" s="1"/>
  <c r="CD248" i="3" s="1"/>
  <c r="AB249" i="3"/>
  <c r="AH249" i="3" s="1"/>
  <c r="AD249" i="3"/>
  <c r="AJ249" i="3" s="1"/>
  <c r="AC249" i="3"/>
  <c r="AI249" i="3" s="1"/>
  <c r="F250" i="3"/>
  <c r="AE249" i="3"/>
  <c r="AK249" i="3" s="1"/>
  <c r="M248" i="3"/>
  <c r="AA248" i="3"/>
  <c r="AG248" i="3" s="1"/>
  <c r="AY248" i="3"/>
  <c r="BE248" i="3" s="1"/>
  <c r="BK248" i="3"/>
  <c r="BW248" i="3" s="1"/>
  <c r="CC248" i="3" s="1"/>
  <c r="AR248" i="3"/>
  <c r="BN248" i="3"/>
  <c r="BZ248" i="3" s="1"/>
  <c r="CF248" i="3" s="1"/>
  <c r="BB248" i="3"/>
  <c r="BH248" i="3" s="1"/>
  <c r="CJ247" i="3"/>
  <c r="AF247" i="3"/>
  <c r="AL247" i="3" s="1"/>
  <c r="CI247" i="3"/>
  <c r="BP247" i="3"/>
  <c r="CB247" i="3" s="1"/>
  <c r="CH247" i="3" s="1"/>
  <c r="BD247" i="3"/>
  <c r="BJ247" i="3" s="1"/>
  <c r="AX248" i="2"/>
  <c r="BV248" i="2" s="1"/>
  <c r="BQ248" i="2"/>
  <c r="BS249" i="2"/>
  <c r="BU249" i="2"/>
  <c r="S250" i="2"/>
  <c r="AF247" i="2"/>
  <c r="AL247" i="2" s="1"/>
  <c r="CI247" i="2"/>
  <c r="BP247" i="2"/>
  <c r="CB247" i="2" s="1"/>
  <c r="CH247" i="2" s="1"/>
  <c r="BD247" i="2"/>
  <c r="BJ247" i="2" s="1"/>
  <c r="BB248" i="2"/>
  <c r="BH248" i="2" s="1"/>
  <c r="BN248" i="2"/>
  <c r="BZ248" i="2" s="1"/>
  <c r="CF248" i="2" s="1"/>
  <c r="AE249" i="2"/>
  <c r="AK249" i="2" s="1"/>
  <c r="F250" i="2"/>
  <c r="AZ248" i="2"/>
  <c r="BF248" i="2" s="1"/>
  <c r="BL248" i="2"/>
  <c r="BX248" i="2" s="1"/>
  <c r="CD248" i="2" s="1"/>
  <c r="BA248" i="2"/>
  <c r="BG248" i="2" s="1"/>
  <c r="BM248" i="2"/>
  <c r="BY248" i="2" s="1"/>
  <c r="CE248" i="2" s="1"/>
  <c r="M248" i="2"/>
  <c r="AA248" i="2"/>
  <c r="AG248" i="2" s="1"/>
  <c r="AR248" i="2"/>
  <c r="AY248" i="2"/>
  <c r="BE248" i="2" s="1"/>
  <c r="BK248" i="2"/>
  <c r="BC248" i="2"/>
  <c r="BI248" i="2" s="1"/>
  <c r="BO248" i="2"/>
  <c r="CA248" i="2" s="1"/>
  <c r="CG248" i="2" s="1"/>
  <c r="AX248" i="1"/>
  <c r="BQ248" i="1"/>
  <c r="BR249" i="1"/>
  <c r="BS249" i="1"/>
  <c r="BT249" i="1"/>
  <c r="BU249" i="1"/>
  <c r="S250" i="1"/>
  <c r="BD247" i="1"/>
  <c r="BJ247" i="1" s="1"/>
  <c r="BP247" i="1"/>
  <c r="M248" i="1"/>
  <c r="AA248" i="1"/>
  <c r="AG248" i="1" s="1"/>
  <c r="AR248" i="1"/>
  <c r="AY248" i="1"/>
  <c r="BE248" i="1" s="1"/>
  <c r="BK248" i="1"/>
  <c r="BW248" i="1" s="1"/>
  <c r="CC248" i="1" s="1"/>
  <c r="AZ248" i="1"/>
  <c r="BF248" i="1" s="1"/>
  <c r="BL248" i="1"/>
  <c r="BX248" i="1" s="1"/>
  <c r="CD248" i="1" s="1"/>
  <c r="BA248" i="1"/>
  <c r="BG248" i="1" s="1"/>
  <c r="BM248" i="1"/>
  <c r="BY248" i="1" s="1"/>
  <c r="CE248" i="1" s="1"/>
  <c r="BB248" i="1"/>
  <c r="BH248" i="1" s="1"/>
  <c r="BN248" i="1"/>
  <c r="BZ248" i="1" s="1"/>
  <c r="CF248" i="1" s="1"/>
  <c r="BC248" i="1"/>
  <c r="BI248" i="1" s="1"/>
  <c r="BO248" i="1"/>
  <c r="CA248" i="1" s="1"/>
  <c r="CG248" i="1" s="1"/>
  <c r="AB249" i="1"/>
  <c r="AH249" i="1" s="1"/>
  <c r="AC249" i="1"/>
  <c r="AI249" i="1" s="1"/>
  <c r="AD249" i="1"/>
  <c r="AJ249" i="1" s="1"/>
  <c r="AE249" i="1"/>
  <c r="AK249" i="1" s="1"/>
  <c r="F250" i="1"/>
  <c r="BS248" i="7"/>
  <c r="Z248" i="3"/>
  <c r="AW247" i="6"/>
  <c r="AC248" i="5"/>
  <c r="AY248" i="5"/>
  <c r="AK247" i="5"/>
  <c r="AS247" i="5" s="1"/>
  <c r="AZ247" i="5"/>
  <c r="AG248" i="4"/>
  <c r="AO248" i="4" s="1"/>
  <c r="BV247" i="1"/>
  <c r="Z248" i="1"/>
  <c r="AF247" i="1"/>
  <c r="AL247" i="1" s="1"/>
  <c r="BS248" i="3"/>
  <c r="AK247" i="6"/>
  <c r="AS247" i="6" s="1"/>
  <c r="AZ247" i="6"/>
  <c r="AW247" i="9"/>
  <c r="BI247" i="9" s="1"/>
  <c r="BY247" i="9"/>
  <c r="AK248" i="8"/>
  <c r="BY247" i="8"/>
  <c r="AW247" i="8"/>
  <c r="BI247" i="8" s="1"/>
  <c r="AY248" i="6"/>
  <c r="AG248" i="6"/>
  <c r="AO248" i="6" s="1"/>
  <c r="AK248" i="7"/>
  <c r="BU247" i="7"/>
  <c r="BX247" i="7"/>
  <c r="BW247" i="7"/>
  <c r="AC248" i="6"/>
  <c r="AC248" i="4"/>
  <c r="BX247" i="8"/>
  <c r="AY248" i="4"/>
  <c r="BP250" i="9" l="1"/>
  <c r="BT250" i="9"/>
  <c r="Y251" i="9"/>
  <c r="BQ249" i="9"/>
  <c r="AL249" i="9"/>
  <c r="AW248" i="9"/>
  <c r="BI248" i="9" s="1"/>
  <c r="BK249" i="9"/>
  <c r="AR249" i="9"/>
  <c r="BD249" i="9" s="1"/>
  <c r="AV249" i="9"/>
  <c r="BH249" i="9" s="1"/>
  <c r="BO249" i="9"/>
  <c r="AP250" i="9"/>
  <c r="BB250" i="9" s="1"/>
  <c r="AQ250" i="9"/>
  <c r="BC250" i="9" s="1"/>
  <c r="F251" i="9"/>
  <c r="AM250" i="9"/>
  <c r="AY250" i="9" s="1"/>
  <c r="AO250" i="9"/>
  <c r="BA250" i="9" s="1"/>
  <c r="AU249" i="9"/>
  <c r="BG249" i="9" s="1"/>
  <c r="BN249" i="9"/>
  <c r="BX249" i="9" s="1"/>
  <c r="S249" i="9"/>
  <c r="AX249" i="9" s="1"/>
  <c r="BJ249" i="9" s="1"/>
  <c r="AS249" i="9"/>
  <c r="BE249" i="9" s="1"/>
  <c r="BL249" i="9"/>
  <c r="BV249" i="9" s="1"/>
  <c r="AM249" i="9"/>
  <c r="AY249" i="9" s="1"/>
  <c r="BM249" i="9"/>
  <c r="AT249" i="9"/>
  <c r="BF249" i="9" s="1"/>
  <c r="R249" i="9"/>
  <c r="AN249" i="9"/>
  <c r="AZ249" i="9" s="1"/>
  <c r="BQ249" i="8"/>
  <c r="AL249" i="8"/>
  <c r="BP250" i="8"/>
  <c r="BS250" i="8"/>
  <c r="Y251" i="8"/>
  <c r="AR249" i="8"/>
  <c r="BD249" i="8" s="1"/>
  <c r="BK249" i="8"/>
  <c r="AT249" i="8"/>
  <c r="BF249" i="8" s="1"/>
  <c r="BM249" i="8"/>
  <c r="BW249" i="8" s="1"/>
  <c r="AN249" i="8"/>
  <c r="AZ249" i="8" s="1"/>
  <c r="R249" i="8"/>
  <c r="AW249" i="8" s="1"/>
  <c r="BI249" i="8" s="1"/>
  <c r="AM249" i="8"/>
  <c r="AY249" i="8" s="1"/>
  <c r="AS249" i="8"/>
  <c r="BE249" i="8" s="1"/>
  <c r="BL249" i="8"/>
  <c r="BV249" i="8" s="1"/>
  <c r="S249" i="8"/>
  <c r="AX249" i="8" s="1"/>
  <c r="BJ249" i="8" s="1"/>
  <c r="AV249" i="8"/>
  <c r="BH249" i="8" s="1"/>
  <c r="BO249" i="8"/>
  <c r="BY249" i="8" s="1"/>
  <c r="AQ250" i="8"/>
  <c r="BC250" i="8" s="1"/>
  <c r="AP250" i="8"/>
  <c r="BB250" i="8" s="1"/>
  <c r="F251" i="8"/>
  <c r="AO250" i="8"/>
  <c r="BA250" i="8" s="1"/>
  <c r="AM250" i="8"/>
  <c r="AY250" i="8" s="1"/>
  <c r="BN249" i="8"/>
  <c r="AU249" i="8"/>
  <c r="BG249" i="8" s="1"/>
  <c r="AW248" i="8"/>
  <c r="BI248" i="8" s="1"/>
  <c r="BT250" i="7"/>
  <c r="BS250" i="7"/>
  <c r="Y251" i="7"/>
  <c r="BQ249" i="7"/>
  <c r="AL249" i="7"/>
  <c r="AR249" i="7"/>
  <c r="BD249" i="7" s="1"/>
  <c r="BK249" i="7"/>
  <c r="AO250" i="7"/>
  <c r="BA250" i="7" s="1"/>
  <c r="AM250" i="7"/>
  <c r="AY250" i="7" s="1"/>
  <c r="AQ250" i="7"/>
  <c r="BC250" i="7" s="1"/>
  <c r="F251" i="7"/>
  <c r="AP250" i="7"/>
  <c r="BB250" i="7" s="1"/>
  <c r="AT249" i="7"/>
  <c r="BF249" i="7" s="1"/>
  <c r="BM249" i="7"/>
  <c r="AU249" i="7"/>
  <c r="BG249" i="7" s="1"/>
  <c r="BN249" i="7"/>
  <c r="BX249" i="7" s="1"/>
  <c r="AN249" i="7"/>
  <c r="AZ249" i="7" s="1"/>
  <c r="R249" i="7"/>
  <c r="AS249" i="7"/>
  <c r="BE249" i="7" s="1"/>
  <c r="BL249" i="7"/>
  <c r="BV249" i="7" s="1"/>
  <c r="S249" i="7"/>
  <c r="AX249" i="7" s="1"/>
  <c r="BJ249" i="7" s="1"/>
  <c r="AV249" i="7"/>
  <c r="BH249" i="7" s="1"/>
  <c r="BO249" i="7"/>
  <c r="BY249" i="7" s="1"/>
  <c r="AD249" i="6"/>
  <c r="AV249" i="6"/>
  <c r="AY250" i="6"/>
  <c r="U251" i="6"/>
  <c r="AK248" i="6"/>
  <c r="AS248" i="6" s="1"/>
  <c r="O249" i="6"/>
  <c r="AL249" i="6" s="1"/>
  <c r="AT249" i="6" s="1"/>
  <c r="AH249" i="6"/>
  <c r="AP249" i="6" s="1"/>
  <c r="AU249" i="6"/>
  <c r="AW249" i="6" s="1"/>
  <c r="N249" i="6"/>
  <c r="AE249" i="6"/>
  <c r="AM249" i="6" s="1"/>
  <c r="AI249" i="6"/>
  <c r="AQ249" i="6" s="1"/>
  <c r="AX249" i="6"/>
  <c r="AG250" i="6"/>
  <c r="AO250" i="6" s="1"/>
  <c r="F251" i="6"/>
  <c r="AF250" i="6"/>
  <c r="AN250" i="6" s="1"/>
  <c r="AJ250" i="6"/>
  <c r="AR250" i="6" s="1"/>
  <c r="AD249" i="5"/>
  <c r="AV249" i="5"/>
  <c r="U251" i="5"/>
  <c r="AK248" i="5"/>
  <c r="AS248" i="5" s="1"/>
  <c r="N249" i="5"/>
  <c r="AE249" i="5"/>
  <c r="AM249" i="5" s="1"/>
  <c r="O249" i="5"/>
  <c r="AL249" i="5" s="1"/>
  <c r="AT249" i="5" s="1"/>
  <c r="AH249" i="5"/>
  <c r="AP249" i="5" s="1"/>
  <c r="AU249" i="5"/>
  <c r="AW249" i="5" s="1"/>
  <c r="AI249" i="5"/>
  <c r="AQ249" i="5" s="1"/>
  <c r="AX249" i="5"/>
  <c r="AF250" i="5"/>
  <c r="AN250" i="5" s="1"/>
  <c r="AG250" i="5"/>
  <c r="AO250" i="5" s="1"/>
  <c r="F251" i="5"/>
  <c r="AD249" i="4"/>
  <c r="AV249" i="4"/>
  <c r="U251" i="4"/>
  <c r="N249" i="4"/>
  <c r="AE249" i="4"/>
  <c r="AM249" i="4" s="1"/>
  <c r="O249" i="4"/>
  <c r="AL249" i="4" s="1"/>
  <c r="AT249" i="4" s="1"/>
  <c r="AH249" i="4"/>
  <c r="AP249" i="4" s="1"/>
  <c r="AU249" i="4"/>
  <c r="AW249" i="4" s="1"/>
  <c r="AI249" i="4"/>
  <c r="AQ249" i="4" s="1"/>
  <c r="AX249" i="4"/>
  <c r="AF250" i="4"/>
  <c r="AN250" i="4" s="1"/>
  <c r="AJ250" i="4"/>
  <c r="AR250" i="4" s="1"/>
  <c r="F251" i="4"/>
  <c r="AX249" i="3"/>
  <c r="BQ249" i="3"/>
  <c r="BR250" i="3"/>
  <c r="BU250" i="3"/>
  <c r="S251" i="3"/>
  <c r="BL249" i="3"/>
  <c r="AZ249" i="3"/>
  <c r="BF249" i="3" s="1"/>
  <c r="M249" i="3"/>
  <c r="AA249" i="3"/>
  <c r="AG249" i="3" s="1"/>
  <c r="BK249" i="3"/>
  <c r="BW249" i="3" s="1"/>
  <c r="CC249" i="3" s="1"/>
  <c r="AR249" i="3"/>
  <c r="AY249" i="3"/>
  <c r="BE249" i="3" s="1"/>
  <c r="AD250" i="3"/>
  <c r="AJ250" i="3" s="1"/>
  <c r="AC250" i="3"/>
  <c r="AI250" i="3" s="1"/>
  <c r="AB250" i="3"/>
  <c r="AH250" i="3" s="1"/>
  <c r="AE250" i="3"/>
  <c r="AK250" i="3" s="1"/>
  <c r="F251" i="3"/>
  <c r="BC249" i="3"/>
  <c r="BI249" i="3" s="1"/>
  <c r="BO249" i="3"/>
  <c r="CA249" i="3" s="1"/>
  <c r="CG249" i="3" s="1"/>
  <c r="BM249" i="3"/>
  <c r="BA249" i="3"/>
  <c r="BG249" i="3" s="1"/>
  <c r="BB249" i="3"/>
  <c r="BH249" i="3" s="1"/>
  <c r="BN249" i="3"/>
  <c r="BZ249" i="3" s="1"/>
  <c r="CF249" i="3" s="1"/>
  <c r="AF248" i="3"/>
  <c r="AL248" i="3" s="1"/>
  <c r="CI248" i="3"/>
  <c r="CJ248" i="3"/>
  <c r="BP248" i="3"/>
  <c r="BD248" i="3"/>
  <c r="BJ248" i="3" s="1"/>
  <c r="BQ249" i="2"/>
  <c r="AX249" i="2"/>
  <c r="BU250" i="2"/>
  <c r="S251" i="2"/>
  <c r="BR250" i="2"/>
  <c r="BT250" i="2"/>
  <c r="BM249" i="2"/>
  <c r="BY249" i="2" s="1"/>
  <c r="CE249" i="2" s="1"/>
  <c r="BA249" i="2"/>
  <c r="BG249" i="2" s="1"/>
  <c r="BN249" i="2"/>
  <c r="BB249" i="2"/>
  <c r="BH249" i="2" s="1"/>
  <c r="M249" i="2"/>
  <c r="AA249" i="2"/>
  <c r="AG249" i="2" s="1"/>
  <c r="BK249" i="2"/>
  <c r="AY249" i="2"/>
  <c r="BE249" i="2" s="1"/>
  <c r="AR249" i="2"/>
  <c r="AZ249" i="2"/>
  <c r="BF249" i="2" s="1"/>
  <c r="BL249" i="2"/>
  <c r="BC249" i="2"/>
  <c r="BI249" i="2" s="1"/>
  <c r="BO249" i="2"/>
  <c r="CA249" i="2" s="1"/>
  <c r="CG249" i="2" s="1"/>
  <c r="AB250" i="2"/>
  <c r="AH250" i="2" s="1"/>
  <c r="AD250" i="2"/>
  <c r="AJ250" i="2" s="1"/>
  <c r="F251" i="2"/>
  <c r="AE250" i="2"/>
  <c r="AK250" i="2" s="1"/>
  <c r="AF248" i="2"/>
  <c r="AL248" i="2" s="1"/>
  <c r="CI248" i="2"/>
  <c r="BP248" i="2"/>
  <c r="CB248" i="2" s="1"/>
  <c r="CH248" i="2" s="1"/>
  <c r="BD248" i="2"/>
  <c r="BJ248" i="2" s="1"/>
  <c r="AX249" i="1"/>
  <c r="BQ249" i="1"/>
  <c r="BR250" i="1"/>
  <c r="BS250" i="1"/>
  <c r="BT250" i="1"/>
  <c r="BU250" i="1"/>
  <c r="S251" i="1"/>
  <c r="AF248" i="1"/>
  <c r="AL248" i="1" s="1"/>
  <c r="BD248" i="1"/>
  <c r="BJ248" i="1" s="1"/>
  <c r="BP248" i="1"/>
  <c r="M249" i="1"/>
  <c r="AA249" i="1"/>
  <c r="AG249" i="1" s="1"/>
  <c r="AR249" i="1"/>
  <c r="AY249" i="1"/>
  <c r="BE249" i="1" s="1"/>
  <c r="BK249" i="1"/>
  <c r="BW249" i="1" s="1"/>
  <c r="CC249" i="1" s="1"/>
  <c r="AZ249" i="1"/>
  <c r="BF249" i="1" s="1"/>
  <c r="BL249" i="1"/>
  <c r="BX249" i="1" s="1"/>
  <c r="CD249" i="1" s="1"/>
  <c r="BA249" i="1"/>
  <c r="BG249" i="1" s="1"/>
  <c r="BM249" i="1"/>
  <c r="BY249" i="1" s="1"/>
  <c r="CE249" i="1" s="1"/>
  <c r="BB249" i="1"/>
  <c r="BH249" i="1" s="1"/>
  <c r="BN249" i="1"/>
  <c r="BZ249" i="1" s="1"/>
  <c r="CF249" i="1" s="1"/>
  <c r="BC249" i="1"/>
  <c r="BI249" i="1" s="1"/>
  <c r="BO249" i="1"/>
  <c r="CA249" i="1" s="1"/>
  <c r="CG249" i="1" s="1"/>
  <c r="AB250" i="1"/>
  <c r="AH250" i="1" s="1"/>
  <c r="AC250" i="1"/>
  <c r="AI250" i="1" s="1"/>
  <c r="AD250" i="1"/>
  <c r="AJ250" i="1" s="1"/>
  <c r="AE250" i="1"/>
  <c r="AK250" i="1" s="1"/>
  <c r="F251" i="1"/>
  <c r="AK249" i="9"/>
  <c r="BR249" i="9"/>
  <c r="BS249" i="8"/>
  <c r="AK249" i="7"/>
  <c r="AC249" i="6"/>
  <c r="AY249" i="6"/>
  <c r="AG249" i="4"/>
  <c r="AO249" i="4" s="1"/>
  <c r="BV248" i="3"/>
  <c r="BR249" i="3"/>
  <c r="Z249" i="3"/>
  <c r="AZ248" i="6"/>
  <c r="AF249" i="6"/>
  <c r="AN249" i="6" s="1"/>
  <c r="AG249" i="6"/>
  <c r="AO249" i="6" s="1"/>
  <c r="AJ249" i="6"/>
  <c r="AR249" i="6" s="1"/>
  <c r="AW248" i="6"/>
  <c r="AL248" i="6"/>
  <c r="AT248" i="6" s="1"/>
  <c r="AC249" i="5"/>
  <c r="AY249" i="5"/>
  <c r="AZ248" i="5"/>
  <c r="AC249" i="4"/>
  <c r="BT249" i="2"/>
  <c r="Z249" i="2"/>
  <c r="BR249" i="2"/>
  <c r="AC249" i="2"/>
  <c r="AI249" i="2" s="1"/>
  <c r="AB249" i="2"/>
  <c r="AH249" i="2" s="1"/>
  <c r="AD249" i="2"/>
  <c r="AJ249" i="2" s="1"/>
  <c r="BW248" i="2"/>
  <c r="CC248" i="2" s="1"/>
  <c r="BV248" i="1"/>
  <c r="Z249" i="1"/>
  <c r="CB247" i="1"/>
  <c r="CH247" i="1" s="1"/>
  <c r="BP249" i="9"/>
  <c r="BP249" i="8"/>
  <c r="AW248" i="7"/>
  <c r="BI248" i="7" s="1"/>
  <c r="AY249" i="4"/>
  <c r="BS249" i="3"/>
  <c r="BY248" i="3"/>
  <c r="CE248" i="3" s="1"/>
  <c r="BP249" i="7"/>
  <c r="BR249" i="7"/>
  <c r="BX248" i="7"/>
  <c r="AK248" i="4"/>
  <c r="AS248" i="4" s="1"/>
  <c r="AZ248" i="4"/>
  <c r="BT249" i="9"/>
  <c r="AQ249" i="9"/>
  <c r="BC249" i="9" s="1"/>
  <c r="AM249" i="7"/>
  <c r="AY249" i="7" s="1"/>
  <c r="BQ250" i="9" l="1"/>
  <c r="AL250" i="9"/>
  <c r="Y252" i="9"/>
  <c r="AK251" i="9"/>
  <c r="BR251" i="9"/>
  <c r="BT251" i="9"/>
  <c r="AR250" i="9"/>
  <c r="BD250" i="9" s="1"/>
  <c r="BK250" i="9"/>
  <c r="BU250" i="9" s="1"/>
  <c r="AT250" i="9"/>
  <c r="BF250" i="9" s="1"/>
  <c r="BM250" i="9"/>
  <c r="BO250" i="9"/>
  <c r="BY250" i="9" s="1"/>
  <c r="AV250" i="9"/>
  <c r="BH250" i="9" s="1"/>
  <c r="R250" i="9"/>
  <c r="AN250" i="9"/>
  <c r="AZ250" i="9" s="1"/>
  <c r="BL250" i="9"/>
  <c r="BV250" i="9" s="1"/>
  <c r="S250" i="9"/>
  <c r="AX250" i="9" s="1"/>
  <c r="BJ250" i="9" s="1"/>
  <c r="AS250" i="9"/>
  <c r="BE250" i="9" s="1"/>
  <c r="AU250" i="9"/>
  <c r="BG250" i="9" s="1"/>
  <c r="BN250" i="9"/>
  <c r="AQ251" i="9"/>
  <c r="BC251" i="9" s="1"/>
  <c r="AP251" i="9"/>
  <c r="BB251" i="9" s="1"/>
  <c r="AO251" i="9"/>
  <c r="BA251" i="9" s="1"/>
  <c r="F252" i="9"/>
  <c r="AL250" i="8"/>
  <c r="BQ250" i="8"/>
  <c r="BR251" i="8"/>
  <c r="BT251" i="8"/>
  <c r="Y252" i="8"/>
  <c r="AK251" i="8"/>
  <c r="BP251" i="8"/>
  <c r="AN250" i="8"/>
  <c r="AZ250" i="8" s="1"/>
  <c r="R250" i="8"/>
  <c r="S250" i="8"/>
  <c r="AX250" i="8" s="1"/>
  <c r="BJ250" i="8" s="1"/>
  <c r="BL250" i="8"/>
  <c r="BV250" i="8" s="1"/>
  <c r="AS250" i="8"/>
  <c r="BE250" i="8" s="1"/>
  <c r="AU250" i="8"/>
  <c r="BG250" i="8" s="1"/>
  <c r="BN250" i="8"/>
  <c r="BX250" i="8" s="1"/>
  <c r="AV250" i="8"/>
  <c r="BH250" i="8" s="1"/>
  <c r="BO250" i="8"/>
  <c r="F252" i="8"/>
  <c r="AQ251" i="8"/>
  <c r="BC251" i="8" s="1"/>
  <c r="AP251" i="8"/>
  <c r="BB251" i="8" s="1"/>
  <c r="AO251" i="8"/>
  <c r="BA251" i="8" s="1"/>
  <c r="AT250" i="8"/>
  <c r="BF250" i="8" s="1"/>
  <c r="BM250" i="8"/>
  <c r="AR250" i="8"/>
  <c r="BD250" i="8" s="1"/>
  <c r="BK250" i="8"/>
  <c r="BU250" i="8" s="1"/>
  <c r="AL250" i="7"/>
  <c r="BQ250" i="7"/>
  <c r="BT251" i="7"/>
  <c r="BS251" i="7"/>
  <c r="Y252" i="7"/>
  <c r="AR250" i="7"/>
  <c r="BD250" i="7" s="1"/>
  <c r="BK250" i="7"/>
  <c r="BN250" i="7"/>
  <c r="BX250" i="7" s="1"/>
  <c r="AU250" i="7"/>
  <c r="BG250" i="7" s="1"/>
  <c r="BM250" i="7"/>
  <c r="AT250" i="7"/>
  <c r="BF250" i="7" s="1"/>
  <c r="AQ251" i="7"/>
  <c r="BC251" i="7" s="1"/>
  <c r="AO251" i="7"/>
  <c r="BA251" i="7" s="1"/>
  <c r="F252" i="7"/>
  <c r="AP251" i="7"/>
  <c r="BB251" i="7" s="1"/>
  <c r="R250" i="7"/>
  <c r="AN250" i="7"/>
  <c r="AZ250" i="7" s="1"/>
  <c r="AS250" i="7"/>
  <c r="BE250" i="7" s="1"/>
  <c r="S250" i="7"/>
  <c r="AX250" i="7" s="1"/>
  <c r="BJ250" i="7" s="1"/>
  <c r="BL250" i="7"/>
  <c r="BV250" i="7" s="1"/>
  <c r="AV250" i="7"/>
  <c r="BH250" i="7" s="1"/>
  <c r="BO250" i="7"/>
  <c r="BY250" i="7" s="1"/>
  <c r="AW249" i="7"/>
  <c r="BI249" i="7" s="1"/>
  <c r="AD250" i="6"/>
  <c r="AV250" i="6"/>
  <c r="U252" i="6"/>
  <c r="AX250" i="6"/>
  <c r="AZ250" i="6" s="1"/>
  <c r="AI250" i="6"/>
  <c r="AQ250" i="6" s="1"/>
  <c r="AF251" i="6"/>
  <c r="AN251" i="6" s="1"/>
  <c r="AG251" i="6"/>
  <c r="AO251" i="6" s="1"/>
  <c r="F252" i="6"/>
  <c r="N250" i="6"/>
  <c r="AE250" i="6"/>
  <c r="AM250" i="6" s="1"/>
  <c r="AH250" i="6"/>
  <c r="AP250" i="6" s="1"/>
  <c r="AU250" i="6"/>
  <c r="O250" i="6"/>
  <c r="AD250" i="5"/>
  <c r="AV250" i="5"/>
  <c r="U252" i="5"/>
  <c r="N250" i="5"/>
  <c r="AE250" i="5"/>
  <c r="AM250" i="5" s="1"/>
  <c r="O250" i="5"/>
  <c r="AL250" i="5" s="1"/>
  <c r="AT250" i="5" s="1"/>
  <c r="AH250" i="5"/>
  <c r="AP250" i="5" s="1"/>
  <c r="AU250" i="5"/>
  <c r="AW250" i="5" s="1"/>
  <c r="AI250" i="5"/>
  <c r="AQ250" i="5" s="1"/>
  <c r="AX250" i="5"/>
  <c r="AF251" i="5"/>
  <c r="AN251" i="5" s="1"/>
  <c r="AG251" i="5"/>
  <c r="AO251" i="5" s="1"/>
  <c r="F252" i="5"/>
  <c r="AD250" i="4"/>
  <c r="AV250" i="4"/>
  <c r="U252" i="4"/>
  <c r="AK249" i="4"/>
  <c r="AS249" i="4" s="1"/>
  <c r="N250" i="4"/>
  <c r="AE250" i="4"/>
  <c r="AM250" i="4" s="1"/>
  <c r="O250" i="4"/>
  <c r="AL250" i="4" s="1"/>
  <c r="AT250" i="4" s="1"/>
  <c r="AH250" i="4"/>
  <c r="AP250" i="4" s="1"/>
  <c r="AU250" i="4"/>
  <c r="AW250" i="4" s="1"/>
  <c r="AI250" i="4"/>
  <c r="AQ250" i="4" s="1"/>
  <c r="AX250" i="4"/>
  <c r="AF251" i="4"/>
  <c r="AN251" i="4" s="1"/>
  <c r="AJ251" i="4"/>
  <c r="AR251" i="4" s="1"/>
  <c r="F252" i="4"/>
  <c r="BQ250" i="3"/>
  <c r="AX250" i="3"/>
  <c r="BS251" i="3"/>
  <c r="S252" i="3"/>
  <c r="BT251" i="3"/>
  <c r="CI249" i="3"/>
  <c r="AF249" i="3"/>
  <c r="AL249" i="3" s="1"/>
  <c r="CJ249" i="3"/>
  <c r="BD249" i="3"/>
  <c r="BJ249" i="3" s="1"/>
  <c r="BP249" i="3"/>
  <c r="CB249" i="3" s="1"/>
  <c r="CH249" i="3" s="1"/>
  <c r="BA250" i="3"/>
  <c r="BG250" i="3" s="1"/>
  <c r="BM250" i="3"/>
  <c r="BY250" i="3" s="1"/>
  <c r="CE250" i="3" s="1"/>
  <c r="BN250" i="3"/>
  <c r="BZ250" i="3" s="1"/>
  <c r="CF250" i="3" s="1"/>
  <c r="BB250" i="3"/>
  <c r="BH250" i="3" s="1"/>
  <c r="AY250" i="3"/>
  <c r="BE250" i="3" s="1"/>
  <c r="AR250" i="3"/>
  <c r="BK250" i="3"/>
  <c r="BW250" i="3" s="1"/>
  <c r="CC250" i="3" s="1"/>
  <c r="AZ250" i="3"/>
  <c r="BF250" i="3" s="1"/>
  <c r="BL250" i="3"/>
  <c r="BX250" i="3" s="1"/>
  <c r="CD250" i="3" s="1"/>
  <c r="BC250" i="3"/>
  <c r="BI250" i="3" s="1"/>
  <c r="BO250" i="3"/>
  <c r="CA250" i="3" s="1"/>
  <c r="CG250" i="3" s="1"/>
  <c r="AD251" i="3"/>
  <c r="AJ251" i="3" s="1"/>
  <c r="AB251" i="3"/>
  <c r="AH251" i="3" s="1"/>
  <c r="AE251" i="3"/>
  <c r="AK251" i="3" s="1"/>
  <c r="AC251" i="3"/>
  <c r="AI251" i="3" s="1"/>
  <c r="F252" i="3"/>
  <c r="M250" i="3"/>
  <c r="AA250" i="3"/>
  <c r="AG250" i="3" s="1"/>
  <c r="BQ250" i="2"/>
  <c r="AX250" i="2"/>
  <c r="BV250" i="2" s="1"/>
  <c r="BS251" i="2"/>
  <c r="BR251" i="2"/>
  <c r="BU251" i="2"/>
  <c r="S252" i="2"/>
  <c r="CI249" i="2"/>
  <c r="AF249" i="2"/>
  <c r="AL249" i="2" s="1"/>
  <c r="BP249" i="2"/>
  <c r="BD249" i="2"/>
  <c r="BJ249" i="2" s="1"/>
  <c r="BL250" i="2"/>
  <c r="BX250" i="2" s="1"/>
  <c r="CD250" i="2" s="1"/>
  <c r="AZ250" i="2"/>
  <c r="BF250" i="2" s="1"/>
  <c r="F252" i="2"/>
  <c r="AY250" i="2"/>
  <c r="BE250" i="2" s="1"/>
  <c r="AR250" i="2"/>
  <c r="BK250" i="2"/>
  <c r="M250" i="2"/>
  <c r="AA250" i="2"/>
  <c r="AG250" i="2" s="1"/>
  <c r="BO250" i="2"/>
  <c r="CA250" i="2" s="1"/>
  <c r="CG250" i="2" s="1"/>
  <c r="BC250" i="2"/>
  <c r="BI250" i="2" s="1"/>
  <c r="BM250" i="2"/>
  <c r="BA250" i="2"/>
  <c r="BG250" i="2" s="1"/>
  <c r="BB250" i="2"/>
  <c r="BH250" i="2" s="1"/>
  <c r="BN250" i="2"/>
  <c r="BZ250" i="2" s="1"/>
  <c r="CF250" i="2" s="1"/>
  <c r="AX250" i="1"/>
  <c r="BQ250" i="1"/>
  <c r="BR251" i="1"/>
  <c r="BS251" i="1"/>
  <c r="BT251" i="1"/>
  <c r="BU251" i="1"/>
  <c r="S252" i="1"/>
  <c r="BD249" i="1"/>
  <c r="BJ249" i="1" s="1"/>
  <c r="BP249" i="1"/>
  <c r="M250" i="1"/>
  <c r="AA250" i="1"/>
  <c r="AG250" i="1" s="1"/>
  <c r="AR250" i="1"/>
  <c r="AY250" i="1"/>
  <c r="BE250" i="1" s="1"/>
  <c r="BK250" i="1"/>
  <c r="BW250" i="1" s="1"/>
  <c r="CC250" i="1" s="1"/>
  <c r="AZ250" i="1"/>
  <c r="BF250" i="1" s="1"/>
  <c r="BL250" i="1"/>
  <c r="BX250" i="1" s="1"/>
  <c r="CD250" i="1" s="1"/>
  <c r="BA250" i="1"/>
  <c r="BG250" i="1" s="1"/>
  <c r="BM250" i="1"/>
  <c r="BY250" i="1" s="1"/>
  <c r="CE250" i="1" s="1"/>
  <c r="BB250" i="1"/>
  <c r="BH250" i="1" s="1"/>
  <c r="BN250" i="1"/>
  <c r="BZ250" i="1" s="1"/>
  <c r="CF250" i="1" s="1"/>
  <c r="BC250" i="1"/>
  <c r="BI250" i="1" s="1"/>
  <c r="BO250" i="1"/>
  <c r="CA250" i="1" s="1"/>
  <c r="CG250" i="1" s="1"/>
  <c r="AB251" i="1"/>
  <c r="AH251" i="1" s="1"/>
  <c r="AC251" i="1"/>
  <c r="AI251" i="1" s="1"/>
  <c r="AD251" i="1"/>
  <c r="AJ251" i="1" s="1"/>
  <c r="AE251" i="1"/>
  <c r="AK251" i="1" s="1"/>
  <c r="F252" i="1"/>
  <c r="BS250" i="9"/>
  <c r="BR250" i="9"/>
  <c r="BR250" i="8"/>
  <c r="BU249" i="8"/>
  <c r="BX249" i="8"/>
  <c r="AK250" i="7"/>
  <c r="BU249" i="7"/>
  <c r="AJ250" i="5"/>
  <c r="AR250" i="5" s="1"/>
  <c r="AY250" i="4"/>
  <c r="BT250" i="3"/>
  <c r="BS250" i="2"/>
  <c r="AC250" i="6"/>
  <c r="AK249" i="6"/>
  <c r="AS249" i="6" s="1"/>
  <c r="AZ249" i="6"/>
  <c r="BY249" i="3"/>
  <c r="CE249" i="3" s="1"/>
  <c r="CB248" i="1"/>
  <c r="CH248" i="1" s="1"/>
  <c r="Z250" i="2"/>
  <c r="BZ249" i="2"/>
  <c r="CF249" i="2" s="1"/>
  <c r="BW249" i="2"/>
  <c r="CC249" i="2" s="1"/>
  <c r="BX249" i="2"/>
  <c r="CD249" i="2" s="1"/>
  <c r="AC250" i="2"/>
  <c r="AI250" i="2" s="1"/>
  <c r="BV249" i="1"/>
  <c r="Z250" i="1"/>
  <c r="BU249" i="9"/>
  <c r="BW249" i="9"/>
  <c r="AK250" i="8"/>
  <c r="BP250" i="7"/>
  <c r="AC250" i="5"/>
  <c r="AZ249" i="5"/>
  <c r="AC250" i="4"/>
  <c r="AG250" i="4"/>
  <c r="AO250" i="4" s="1"/>
  <c r="BV249" i="3"/>
  <c r="BV249" i="2"/>
  <c r="BY249" i="9"/>
  <c r="AW249" i="9"/>
  <c r="BI249" i="9" s="1"/>
  <c r="BT250" i="8"/>
  <c r="BW249" i="7"/>
  <c r="AK249" i="5"/>
  <c r="AS249" i="5" s="1"/>
  <c r="AZ249" i="4"/>
  <c r="BR250" i="7"/>
  <c r="Z250" i="3"/>
  <c r="CB248" i="3"/>
  <c r="CH248" i="3" s="1"/>
  <c r="AK250" i="9"/>
  <c r="AY250" i="5"/>
  <c r="BS250" i="3"/>
  <c r="BX249" i="3"/>
  <c r="CD249" i="3" s="1"/>
  <c r="AF249" i="1"/>
  <c r="AL249" i="1" s="1"/>
  <c r="BQ251" i="9" l="1"/>
  <c r="AL251" i="9"/>
  <c r="BS252" i="9"/>
  <c r="Y253" i="9"/>
  <c r="BT252" i="9"/>
  <c r="R251" i="9"/>
  <c r="AN251" i="9"/>
  <c r="AZ251" i="9" s="1"/>
  <c r="AR251" i="9"/>
  <c r="BD251" i="9" s="1"/>
  <c r="BK251" i="9"/>
  <c r="AT251" i="9"/>
  <c r="BF251" i="9" s="1"/>
  <c r="BM251" i="9"/>
  <c r="BW251" i="9" s="1"/>
  <c r="AA433" i="9"/>
  <c r="AM251" i="9"/>
  <c r="AY251" i="9" s="1"/>
  <c r="S251" i="9"/>
  <c r="AX251" i="9" s="1"/>
  <c r="BJ251" i="9" s="1"/>
  <c r="BL251" i="9"/>
  <c r="BV251" i="9" s="1"/>
  <c r="AS251" i="9"/>
  <c r="BE251" i="9" s="1"/>
  <c r="BN251" i="9"/>
  <c r="AU251" i="9"/>
  <c r="BG251" i="9" s="1"/>
  <c r="AQ252" i="9"/>
  <c r="BC252" i="9" s="1"/>
  <c r="F253" i="9"/>
  <c r="AP252" i="9"/>
  <c r="BB252" i="9" s="1"/>
  <c r="AO252" i="9"/>
  <c r="BA252" i="9" s="1"/>
  <c r="BO251" i="9"/>
  <c r="BY251" i="9" s="1"/>
  <c r="AV251" i="9"/>
  <c r="BH251" i="9" s="1"/>
  <c r="AL251" i="8"/>
  <c r="BQ251" i="8"/>
  <c r="Y253" i="8"/>
  <c r="BT252" i="8"/>
  <c r="BP252" i="8"/>
  <c r="BR252" i="8"/>
  <c r="AW250" i="8"/>
  <c r="BI250" i="8" s="1"/>
  <c r="AQ252" i="8"/>
  <c r="BC252" i="8" s="1"/>
  <c r="F253" i="8"/>
  <c r="AO252" i="8"/>
  <c r="BA252" i="8" s="1"/>
  <c r="BM251" i="8"/>
  <c r="BW251" i="8" s="1"/>
  <c r="AT251" i="8"/>
  <c r="BF251" i="8" s="1"/>
  <c r="R251" i="8"/>
  <c r="AN251" i="8"/>
  <c r="AZ251" i="8" s="1"/>
  <c r="BL251" i="8"/>
  <c r="BV251" i="8" s="1"/>
  <c r="S251" i="8"/>
  <c r="AX251" i="8" s="1"/>
  <c r="BJ251" i="8" s="1"/>
  <c r="AS251" i="8"/>
  <c r="BE251" i="8" s="1"/>
  <c r="AU251" i="8"/>
  <c r="BG251" i="8" s="1"/>
  <c r="BN251" i="8"/>
  <c r="AA433" i="8"/>
  <c r="AM251" i="8"/>
  <c r="AY251" i="8" s="1"/>
  <c r="BK251" i="8"/>
  <c r="BU251" i="8" s="1"/>
  <c r="AR251" i="8"/>
  <c r="BD251" i="8" s="1"/>
  <c r="AV251" i="8"/>
  <c r="BH251" i="8" s="1"/>
  <c r="BO251" i="8"/>
  <c r="BY251" i="8" s="1"/>
  <c r="BQ251" i="7"/>
  <c r="AL251" i="7"/>
  <c r="Y253" i="7"/>
  <c r="BR252" i="7"/>
  <c r="BT252" i="7"/>
  <c r="BP252" i="7"/>
  <c r="R251" i="7"/>
  <c r="AN251" i="7"/>
  <c r="AZ251" i="7" s="1"/>
  <c r="BL251" i="7"/>
  <c r="BV251" i="7" s="1"/>
  <c r="AS251" i="7"/>
  <c r="BE251" i="7" s="1"/>
  <c r="S251" i="7"/>
  <c r="AX251" i="7" s="1"/>
  <c r="BJ251" i="7" s="1"/>
  <c r="AA433" i="7"/>
  <c r="AM251" i="7"/>
  <c r="AY251" i="7" s="1"/>
  <c r="AU251" i="7"/>
  <c r="BG251" i="7" s="1"/>
  <c r="BN251" i="7"/>
  <c r="BX251" i="7" s="1"/>
  <c r="AT251" i="7"/>
  <c r="BF251" i="7" s="1"/>
  <c r="BM251" i="7"/>
  <c r="AO252" i="7"/>
  <c r="BA252" i="7" s="1"/>
  <c r="AQ252" i="7"/>
  <c r="BC252" i="7" s="1"/>
  <c r="AP252" i="7"/>
  <c r="BB252" i="7" s="1"/>
  <c r="F253" i="7"/>
  <c r="AR251" i="7"/>
  <c r="BD251" i="7" s="1"/>
  <c r="BK251" i="7"/>
  <c r="AV251" i="7"/>
  <c r="BH251" i="7" s="1"/>
  <c r="BO251" i="7"/>
  <c r="BY251" i="7" s="1"/>
  <c r="U253" i="6"/>
  <c r="AV251" i="6"/>
  <c r="AD251" i="6"/>
  <c r="AX251" i="6"/>
  <c r="AI251" i="6"/>
  <c r="AQ251" i="6" s="1"/>
  <c r="AE251" i="6"/>
  <c r="AM251" i="6" s="1"/>
  <c r="N251" i="6"/>
  <c r="O251" i="6"/>
  <c r="AL251" i="6" s="1"/>
  <c r="AT251" i="6" s="1"/>
  <c r="AH251" i="6"/>
  <c r="AP251" i="6" s="1"/>
  <c r="AU251" i="6"/>
  <c r="AW251" i="6" s="1"/>
  <c r="F253" i="6"/>
  <c r="AD251" i="5"/>
  <c r="AV251" i="5"/>
  <c r="U253" i="5"/>
  <c r="N251" i="5"/>
  <c r="AE251" i="5"/>
  <c r="AM251" i="5" s="1"/>
  <c r="O251" i="5"/>
  <c r="AL251" i="5" s="1"/>
  <c r="AT251" i="5" s="1"/>
  <c r="AH251" i="5"/>
  <c r="AP251" i="5" s="1"/>
  <c r="AU251" i="5"/>
  <c r="AW251" i="5" s="1"/>
  <c r="AI251" i="5"/>
  <c r="AQ251" i="5" s="1"/>
  <c r="AX251" i="5"/>
  <c r="AF252" i="5"/>
  <c r="AN252" i="5" s="1"/>
  <c r="AG252" i="5"/>
  <c r="AO252" i="5" s="1"/>
  <c r="AJ252" i="5"/>
  <c r="AR252" i="5" s="1"/>
  <c r="F253" i="5"/>
  <c r="AD251" i="4"/>
  <c r="AV251" i="4"/>
  <c r="U253" i="4"/>
  <c r="N251" i="4"/>
  <c r="AE251" i="4"/>
  <c r="AM251" i="4" s="1"/>
  <c r="O251" i="4"/>
  <c r="AL251" i="4" s="1"/>
  <c r="AT251" i="4" s="1"/>
  <c r="AH251" i="4"/>
  <c r="AP251" i="4" s="1"/>
  <c r="AU251" i="4"/>
  <c r="AW251" i="4" s="1"/>
  <c r="AI251" i="4"/>
  <c r="AQ251" i="4" s="1"/>
  <c r="AX251" i="4"/>
  <c r="AF252" i="4"/>
  <c r="AN252" i="4" s="1"/>
  <c r="F253" i="4"/>
  <c r="AX251" i="3"/>
  <c r="BV251" i="3" s="1"/>
  <c r="BQ251" i="3"/>
  <c r="S253" i="3"/>
  <c r="Z252" i="3"/>
  <c r="BS252" i="3"/>
  <c r="BU252" i="3"/>
  <c r="BR252" i="3"/>
  <c r="BT252" i="3"/>
  <c r="BP250" i="3"/>
  <c r="CB250" i="3" s="1"/>
  <c r="CH250" i="3" s="1"/>
  <c r="BD250" i="3"/>
  <c r="BJ250" i="3" s="1"/>
  <c r="BB251" i="3"/>
  <c r="BH251" i="3" s="1"/>
  <c r="BN251" i="3"/>
  <c r="BZ251" i="3" s="1"/>
  <c r="CF251" i="3" s="1"/>
  <c r="M251" i="3"/>
  <c r="AA251" i="3"/>
  <c r="AG251" i="3" s="1"/>
  <c r="BK251" i="3"/>
  <c r="BW251" i="3" s="1"/>
  <c r="CC251" i="3" s="1"/>
  <c r="AR251" i="3"/>
  <c r="AY251" i="3"/>
  <c r="BE251" i="3" s="1"/>
  <c r="BC251" i="3"/>
  <c r="BI251" i="3" s="1"/>
  <c r="BO251" i="3"/>
  <c r="CA251" i="3" s="1"/>
  <c r="CG251" i="3" s="1"/>
  <c r="BA251" i="3"/>
  <c r="BG251" i="3" s="1"/>
  <c r="BM251" i="3"/>
  <c r="BY251" i="3" s="1"/>
  <c r="CE251" i="3" s="1"/>
  <c r="AZ251" i="3"/>
  <c r="BF251" i="3" s="1"/>
  <c r="BL251" i="3"/>
  <c r="BX251" i="3" s="1"/>
  <c r="CD251" i="3" s="1"/>
  <c r="AB252" i="3"/>
  <c r="AH252" i="3" s="1"/>
  <c r="AD252" i="3"/>
  <c r="AJ252" i="3" s="1"/>
  <c r="AC252" i="3"/>
  <c r="AI252" i="3" s="1"/>
  <c r="AE252" i="3"/>
  <c r="AK252" i="3" s="1"/>
  <c r="F253" i="3"/>
  <c r="CJ250" i="3"/>
  <c r="AF250" i="3"/>
  <c r="AL250" i="3" s="1"/>
  <c r="CI250" i="3"/>
  <c r="BT252" i="2"/>
  <c r="BR252" i="2"/>
  <c r="BS252" i="2"/>
  <c r="S253" i="2"/>
  <c r="AX251" i="2"/>
  <c r="BV251" i="2" s="1"/>
  <c r="BQ251" i="2"/>
  <c r="AR251" i="2"/>
  <c r="BK251" i="2"/>
  <c r="BW251" i="2" s="1"/>
  <c r="CC251" i="2" s="1"/>
  <c r="AY251" i="2"/>
  <c r="BE251" i="2" s="1"/>
  <c r="AZ251" i="2"/>
  <c r="BF251" i="2" s="1"/>
  <c r="BL251" i="2"/>
  <c r="BX251" i="2" s="1"/>
  <c r="CD251" i="2" s="1"/>
  <c r="M251" i="2"/>
  <c r="AA251" i="2"/>
  <c r="AG251" i="2" s="1"/>
  <c r="BB251" i="2"/>
  <c r="BH251" i="2" s="1"/>
  <c r="BN251" i="2"/>
  <c r="BZ251" i="2" s="1"/>
  <c r="CF251" i="2" s="1"/>
  <c r="AE252" i="2"/>
  <c r="AK252" i="2" s="1"/>
  <c r="F253" i="2"/>
  <c r="BC251" i="2"/>
  <c r="BI251" i="2" s="1"/>
  <c r="BO251" i="2"/>
  <c r="CA251" i="2" s="1"/>
  <c r="CG251" i="2" s="1"/>
  <c r="BA251" i="2"/>
  <c r="BG251" i="2" s="1"/>
  <c r="BM251" i="2"/>
  <c r="BY251" i="2" s="1"/>
  <c r="CE251" i="2" s="1"/>
  <c r="BD250" i="2"/>
  <c r="BJ250" i="2" s="1"/>
  <c r="BP250" i="2"/>
  <c r="CB250" i="2" s="1"/>
  <c r="CH250" i="2" s="1"/>
  <c r="AF250" i="2"/>
  <c r="AL250" i="2" s="1"/>
  <c r="CI250" i="2"/>
  <c r="AX251" i="1"/>
  <c r="BQ251" i="1"/>
  <c r="BR252" i="1"/>
  <c r="BS252" i="1"/>
  <c r="BT252" i="1"/>
  <c r="BU252" i="1"/>
  <c r="S253" i="1"/>
  <c r="BD250" i="1"/>
  <c r="BJ250" i="1" s="1"/>
  <c r="BP250" i="1"/>
  <c r="M251" i="1"/>
  <c r="AA251" i="1"/>
  <c r="AG251" i="1" s="1"/>
  <c r="AR251" i="1"/>
  <c r="AY251" i="1"/>
  <c r="BE251" i="1" s="1"/>
  <c r="BK251" i="1"/>
  <c r="BW251" i="1" s="1"/>
  <c r="CC251" i="1" s="1"/>
  <c r="AZ251" i="1"/>
  <c r="BF251" i="1" s="1"/>
  <c r="BL251" i="1"/>
  <c r="BX251" i="1" s="1"/>
  <c r="CD251" i="1" s="1"/>
  <c r="BA251" i="1"/>
  <c r="BG251" i="1" s="1"/>
  <c r="BM251" i="1"/>
  <c r="BY251" i="1" s="1"/>
  <c r="CE251" i="1" s="1"/>
  <c r="BB251" i="1"/>
  <c r="BH251" i="1" s="1"/>
  <c r="BN251" i="1"/>
  <c r="BZ251" i="1" s="1"/>
  <c r="CF251" i="1" s="1"/>
  <c r="BC251" i="1"/>
  <c r="BI251" i="1" s="1"/>
  <c r="BO251" i="1"/>
  <c r="CA251" i="1" s="1"/>
  <c r="CG251" i="1" s="1"/>
  <c r="AB252" i="1"/>
  <c r="AH252" i="1" s="1"/>
  <c r="AC252" i="1"/>
  <c r="AI252" i="1" s="1"/>
  <c r="AD252" i="1"/>
  <c r="AJ252" i="1" s="1"/>
  <c r="AE252" i="1"/>
  <c r="AK252" i="1" s="1"/>
  <c r="F253" i="1"/>
  <c r="BP251" i="9"/>
  <c r="BW250" i="8"/>
  <c r="BP251" i="7"/>
  <c r="AJ251" i="6"/>
  <c r="AR251" i="6" s="1"/>
  <c r="AK250" i="6"/>
  <c r="AS250" i="6" s="1"/>
  <c r="AW250" i="6"/>
  <c r="AL250" i="6"/>
  <c r="AT250" i="6" s="1"/>
  <c r="AC251" i="5"/>
  <c r="AY251" i="5"/>
  <c r="AC251" i="4"/>
  <c r="BV250" i="3"/>
  <c r="CB249" i="2"/>
  <c r="CH249" i="2" s="1"/>
  <c r="AB251" i="2"/>
  <c r="AH251" i="2" s="1"/>
  <c r="AE251" i="2"/>
  <c r="AK251" i="2" s="1"/>
  <c r="AC251" i="2"/>
  <c r="AI251" i="2" s="1"/>
  <c r="AD251" i="2"/>
  <c r="AJ251" i="2" s="1"/>
  <c r="BW250" i="2"/>
  <c r="CC250" i="2" s="1"/>
  <c r="BY250" i="2"/>
  <c r="CE250" i="2" s="1"/>
  <c r="BV250" i="1"/>
  <c r="Z251" i="1"/>
  <c r="CB249" i="1"/>
  <c r="CH249" i="1" s="1"/>
  <c r="AF250" i="1"/>
  <c r="AL250" i="1" s="1"/>
  <c r="BS251" i="9"/>
  <c r="AK251" i="7"/>
  <c r="AC251" i="6"/>
  <c r="AY251" i="4"/>
  <c r="BU251" i="3"/>
  <c r="AZ250" i="5"/>
  <c r="AK250" i="4"/>
  <c r="AS250" i="4" s="1"/>
  <c r="AZ250" i="4"/>
  <c r="Z251" i="3"/>
  <c r="Z251" i="2"/>
  <c r="BY250" i="8"/>
  <c r="BU250" i="7"/>
  <c r="BW250" i="7"/>
  <c r="AY251" i="6"/>
  <c r="AK250" i="5"/>
  <c r="AS250" i="5" s="1"/>
  <c r="AJ251" i="5"/>
  <c r="AR251" i="5" s="1"/>
  <c r="BT251" i="2"/>
  <c r="BW250" i="9"/>
  <c r="AW250" i="9"/>
  <c r="BI250" i="9" s="1"/>
  <c r="BX250" i="9"/>
  <c r="BS251" i="8"/>
  <c r="BR251" i="7"/>
  <c r="AW250" i="7"/>
  <c r="BI250" i="7" s="1"/>
  <c r="AG251" i="4"/>
  <c r="AO251" i="4" s="1"/>
  <c r="BR251" i="3"/>
  <c r="AZ251" i="4" l="1"/>
  <c r="AL252" i="9"/>
  <c r="BQ252" i="9"/>
  <c r="Y254" i="9"/>
  <c r="BP253" i="9"/>
  <c r="BS253" i="9"/>
  <c r="AD433" i="9"/>
  <c r="AH433" i="9"/>
  <c r="AF433" i="9"/>
  <c r="AC433" i="9"/>
  <c r="AG433" i="9"/>
  <c r="AJ433" i="9"/>
  <c r="AI433" i="9"/>
  <c r="AE433" i="9"/>
  <c r="AB433" i="9"/>
  <c r="AW251" i="9"/>
  <c r="BI251" i="9" s="1"/>
  <c r="AU252" i="9"/>
  <c r="BG252" i="9" s="1"/>
  <c r="BN252" i="9"/>
  <c r="BX252" i="9" s="1"/>
  <c r="AP253" i="9"/>
  <c r="BB253" i="9" s="1"/>
  <c r="F254" i="9"/>
  <c r="AQ253" i="9"/>
  <c r="BC253" i="9" s="1"/>
  <c r="AM253" i="9"/>
  <c r="AY253" i="9" s="1"/>
  <c r="AO253" i="9"/>
  <c r="BA253" i="9" s="1"/>
  <c r="AM252" i="9"/>
  <c r="AY252" i="9" s="1"/>
  <c r="AR252" i="9"/>
  <c r="BD252" i="9" s="1"/>
  <c r="BK252" i="9"/>
  <c r="AV252" i="9"/>
  <c r="BH252" i="9" s="1"/>
  <c r="BO252" i="9"/>
  <c r="BY252" i="9" s="1"/>
  <c r="AT252" i="9"/>
  <c r="BF252" i="9" s="1"/>
  <c r="BM252" i="9"/>
  <c r="AN252" i="9"/>
  <c r="AZ252" i="9" s="1"/>
  <c r="R252" i="9"/>
  <c r="AS252" i="9"/>
  <c r="BE252" i="9" s="1"/>
  <c r="S252" i="9"/>
  <c r="AX252" i="9" s="1"/>
  <c r="BJ252" i="9" s="1"/>
  <c r="BL252" i="9"/>
  <c r="BV252" i="9" s="1"/>
  <c r="AL252" i="8"/>
  <c r="BQ252" i="8"/>
  <c r="Y254" i="8"/>
  <c r="BS253" i="8"/>
  <c r="BT253" i="8"/>
  <c r="AU252" i="8"/>
  <c r="BG252" i="8" s="1"/>
  <c r="BN252" i="8"/>
  <c r="AM252" i="8"/>
  <c r="AY252" i="8" s="1"/>
  <c r="S252" i="8"/>
  <c r="AX252" i="8" s="1"/>
  <c r="BJ252" i="8" s="1"/>
  <c r="AS252" i="8"/>
  <c r="BE252" i="8" s="1"/>
  <c r="BL252" i="8"/>
  <c r="BV252" i="8" s="1"/>
  <c r="R252" i="8"/>
  <c r="AN252" i="8"/>
  <c r="AZ252" i="8" s="1"/>
  <c r="BK252" i="8"/>
  <c r="BU252" i="8" s="1"/>
  <c r="AR252" i="8"/>
  <c r="BD252" i="8" s="1"/>
  <c r="AT252" i="8"/>
  <c r="BF252" i="8" s="1"/>
  <c r="BM252" i="8"/>
  <c r="BW252" i="8" s="1"/>
  <c r="BO252" i="8"/>
  <c r="BY252" i="8" s="1"/>
  <c r="AV252" i="8"/>
  <c r="BH252" i="8" s="1"/>
  <c r="AQ253" i="8"/>
  <c r="BC253" i="8" s="1"/>
  <c r="AO253" i="8"/>
  <c r="BA253" i="8" s="1"/>
  <c r="F254" i="8"/>
  <c r="AP253" i="8"/>
  <c r="BB253" i="8" s="1"/>
  <c r="BP253" i="7"/>
  <c r="Y254" i="7"/>
  <c r="BT253" i="7"/>
  <c r="BQ252" i="7"/>
  <c r="AL252" i="7"/>
  <c r="AF433" i="7"/>
  <c r="AE433" i="7"/>
  <c r="AJ433" i="7"/>
  <c r="AC433" i="7"/>
  <c r="AG433" i="7"/>
  <c r="AB433" i="7"/>
  <c r="AH433" i="7"/>
  <c r="AD433" i="7"/>
  <c r="AI433" i="7"/>
  <c r="AW251" i="7"/>
  <c r="BI251" i="7" s="1"/>
  <c r="S252" i="7"/>
  <c r="AX252" i="7" s="1"/>
  <c r="BJ252" i="7" s="1"/>
  <c r="AS252" i="7"/>
  <c r="BE252" i="7" s="1"/>
  <c r="BL252" i="7"/>
  <c r="BV252" i="7" s="1"/>
  <c r="AT252" i="7"/>
  <c r="BF252" i="7" s="1"/>
  <c r="BM252" i="7"/>
  <c r="BW252" i="7" s="1"/>
  <c r="AQ253" i="7"/>
  <c r="BC253" i="7" s="1"/>
  <c r="AO253" i="7"/>
  <c r="BA253" i="7" s="1"/>
  <c r="F254" i="7"/>
  <c r="AM253" i="7"/>
  <c r="AY253" i="7" s="1"/>
  <c r="AP253" i="7"/>
  <c r="BB253" i="7" s="1"/>
  <c r="AN252" i="7"/>
  <c r="AZ252" i="7" s="1"/>
  <c r="R252" i="7"/>
  <c r="BN252" i="7"/>
  <c r="AU252" i="7"/>
  <c r="BG252" i="7" s="1"/>
  <c r="AM252" i="7"/>
  <c r="AY252" i="7" s="1"/>
  <c r="AR252" i="7"/>
  <c r="BD252" i="7" s="1"/>
  <c r="BK252" i="7"/>
  <c r="BU252" i="7" s="1"/>
  <c r="AV252" i="7"/>
  <c r="BH252" i="7" s="1"/>
  <c r="BO252" i="7"/>
  <c r="BY252" i="7" s="1"/>
  <c r="U254" i="6"/>
  <c r="AD252" i="6"/>
  <c r="AV252" i="6"/>
  <c r="Z433" i="6"/>
  <c r="Y433" i="6"/>
  <c r="AA433" i="6"/>
  <c r="AB433" i="6"/>
  <c r="X433" i="6"/>
  <c r="W433" i="6"/>
  <c r="AK251" i="6"/>
  <c r="AS251" i="6" s="1"/>
  <c r="O252" i="6"/>
  <c r="AH252" i="6"/>
  <c r="AP252" i="6" s="1"/>
  <c r="AU252" i="6"/>
  <c r="AX252" i="6"/>
  <c r="AI252" i="6"/>
  <c r="AQ252" i="6" s="1"/>
  <c r="F254" i="6"/>
  <c r="N252" i="6"/>
  <c r="AE252" i="6"/>
  <c r="AM252" i="6" s="1"/>
  <c r="AD252" i="5"/>
  <c r="AV252" i="5"/>
  <c r="U254" i="5"/>
  <c r="W433" i="5"/>
  <c r="X433" i="5"/>
  <c r="Y433" i="5"/>
  <c r="AB433" i="5"/>
  <c r="Z433" i="5"/>
  <c r="AA433" i="5"/>
  <c r="AK251" i="5"/>
  <c r="AS251" i="5" s="1"/>
  <c r="N252" i="5"/>
  <c r="AE252" i="5"/>
  <c r="AM252" i="5" s="1"/>
  <c r="O252" i="5"/>
  <c r="AL252" i="5" s="1"/>
  <c r="AT252" i="5" s="1"/>
  <c r="AH252" i="5"/>
  <c r="AP252" i="5" s="1"/>
  <c r="AU252" i="5"/>
  <c r="AW252" i="5" s="1"/>
  <c r="AI252" i="5"/>
  <c r="AQ252" i="5" s="1"/>
  <c r="AX252" i="5"/>
  <c r="AF253" i="5"/>
  <c r="AN253" i="5" s="1"/>
  <c r="AG253" i="5"/>
  <c r="AO253" i="5" s="1"/>
  <c r="AJ253" i="5"/>
  <c r="AR253" i="5" s="1"/>
  <c r="F254" i="5"/>
  <c r="AD252" i="4"/>
  <c r="AV252" i="4"/>
  <c r="U254" i="4"/>
  <c r="Z433" i="4"/>
  <c r="Y433" i="4"/>
  <c r="AA433" i="4"/>
  <c r="W433" i="4"/>
  <c r="X433" i="4"/>
  <c r="AB433" i="4"/>
  <c r="AK251" i="4"/>
  <c r="AS251" i="4" s="1"/>
  <c r="N252" i="4"/>
  <c r="AE252" i="4"/>
  <c r="AM252" i="4" s="1"/>
  <c r="O252" i="4"/>
  <c r="AL252" i="4" s="1"/>
  <c r="AT252" i="4" s="1"/>
  <c r="AH252" i="4"/>
  <c r="AP252" i="4" s="1"/>
  <c r="AU252" i="4"/>
  <c r="AW252" i="4" s="1"/>
  <c r="AI252" i="4"/>
  <c r="AQ252" i="4" s="1"/>
  <c r="AX252" i="4"/>
  <c r="AF253" i="4"/>
  <c r="AN253" i="4" s="1"/>
  <c r="F254" i="4"/>
  <c r="BU253" i="3"/>
  <c r="S254" i="3"/>
  <c r="BR253" i="3"/>
  <c r="BQ252" i="3"/>
  <c r="AX252" i="3"/>
  <c r="BV252" i="3" s="1"/>
  <c r="CJ251" i="3"/>
  <c r="AF251" i="3"/>
  <c r="AL251" i="3" s="1"/>
  <c r="CI251" i="3"/>
  <c r="BD251" i="3"/>
  <c r="BJ251" i="3" s="1"/>
  <c r="BP251" i="3"/>
  <c r="CB251" i="3" s="1"/>
  <c r="CH251" i="3" s="1"/>
  <c r="AR252" i="3"/>
  <c r="BK252" i="3"/>
  <c r="BW252" i="3" s="1"/>
  <c r="CC252" i="3" s="1"/>
  <c r="AY252" i="3"/>
  <c r="BE252" i="3" s="1"/>
  <c r="BC252" i="3"/>
  <c r="BI252" i="3" s="1"/>
  <c r="BO252" i="3"/>
  <c r="CA252" i="3" s="1"/>
  <c r="CG252" i="3" s="1"/>
  <c r="BA252" i="3"/>
  <c r="BG252" i="3" s="1"/>
  <c r="BM252" i="3"/>
  <c r="BY252" i="3" s="1"/>
  <c r="CE252" i="3" s="1"/>
  <c r="M252" i="3"/>
  <c r="AA252" i="3"/>
  <c r="AG252" i="3" s="1"/>
  <c r="AZ252" i="3"/>
  <c r="BF252" i="3" s="1"/>
  <c r="BL252" i="3"/>
  <c r="BX252" i="3" s="1"/>
  <c r="CD252" i="3" s="1"/>
  <c r="BB252" i="3"/>
  <c r="BH252" i="3" s="1"/>
  <c r="BN252" i="3"/>
  <c r="BZ252" i="3" s="1"/>
  <c r="CF252" i="3" s="1"/>
  <c r="AC253" i="3"/>
  <c r="AI253" i="3" s="1"/>
  <c r="AB253" i="3"/>
  <c r="AH253" i="3" s="1"/>
  <c r="AE253" i="3"/>
  <c r="AK253" i="3" s="1"/>
  <c r="AD253" i="3"/>
  <c r="AJ253" i="3" s="1"/>
  <c r="F254" i="3"/>
  <c r="AX252" i="2"/>
  <c r="BQ252" i="2"/>
  <c r="S254" i="2"/>
  <c r="BR253" i="2"/>
  <c r="BD251" i="2"/>
  <c r="BJ251" i="2" s="1"/>
  <c r="BP251" i="2"/>
  <c r="CB251" i="2" s="1"/>
  <c r="CH251" i="2" s="1"/>
  <c r="Y433" i="2"/>
  <c r="AV433" i="2"/>
  <c r="AU433" i="2"/>
  <c r="AS433" i="2"/>
  <c r="V433" i="2"/>
  <c r="AT433" i="2"/>
  <c r="AW433" i="2"/>
  <c r="U433" i="2"/>
  <c r="X433" i="2"/>
  <c r="W433" i="2"/>
  <c r="CI251" i="2"/>
  <c r="AF251" i="2"/>
  <c r="AL251" i="2" s="1"/>
  <c r="BO252" i="2"/>
  <c r="BC252" i="2"/>
  <c r="BI252" i="2" s="1"/>
  <c r="AA252" i="2"/>
  <c r="AG252" i="2" s="1"/>
  <c r="M252" i="2"/>
  <c r="AZ252" i="2"/>
  <c r="BF252" i="2" s="1"/>
  <c r="BL252" i="2"/>
  <c r="BX252" i="2" s="1"/>
  <c r="CD252" i="2" s="1"/>
  <c r="BB252" i="2"/>
  <c r="BH252" i="2" s="1"/>
  <c r="BN252" i="2"/>
  <c r="BZ252" i="2" s="1"/>
  <c r="CF252" i="2" s="1"/>
  <c r="AR252" i="2"/>
  <c r="BK252" i="2"/>
  <c r="AY252" i="2"/>
  <c r="BE252" i="2" s="1"/>
  <c r="BA252" i="2"/>
  <c r="BG252" i="2" s="1"/>
  <c r="BM252" i="2"/>
  <c r="BY252" i="2" s="1"/>
  <c r="CE252" i="2" s="1"/>
  <c r="F254" i="2"/>
  <c r="AX252" i="1"/>
  <c r="BQ252" i="1"/>
  <c r="BR253" i="1"/>
  <c r="BS253" i="1"/>
  <c r="BT253" i="1"/>
  <c r="BU253" i="1"/>
  <c r="S254" i="1"/>
  <c r="AT433" i="1"/>
  <c r="W433" i="1"/>
  <c r="AS433" i="1"/>
  <c r="V433" i="1"/>
  <c r="AU433" i="1"/>
  <c r="U433" i="1"/>
  <c r="AV433" i="1"/>
  <c r="X433" i="1"/>
  <c r="AW433" i="1"/>
  <c r="Y433" i="1"/>
  <c r="AF251" i="1"/>
  <c r="AL251" i="1" s="1"/>
  <c r="BD251" i="1"/>
  <c r="BJ251" i="1" s="1"/>
  <c r="BP251" i="1"/>
  <c r="M252" i="1"/>
  <c r="AA252" i="1"/>
  <c r="AG252" i="1" s="1"/>
  <c r="AR252" i="1"/>
  <c r="AY252" i="1"/>
  <c r="BE252" i="1" s="1"/>
  <c r="BK252" i="1"/>
  <c r="BW252" i="1" s="1"/>
  <c r="CC252" i="1" s="1"/>
  <c r="AZ252" i="1"/>
  <c r="BF252" i="1" s="1"/>
  <c r="BL252" i="1"/>
  <c r="BX252" i="1" s="1"/>
  <c r="CD252" i="1" s="1"/>
  <c r="BA252" i="1"/>
  <c r="BG252" i="1" s="1"/>
  <c r="BM252" i="1"/>
  <c r="BY252" i="1" s="1"/>
  <c r="CE252" i="1" s="1"/>
  <c r="BB252" i="1"/>
  <c r="BH252" i="1" s="1"/>
  <c r="BN252" i="1"/>
  <c r="BZ252" i="1" s="1"/>
  <c r="CF252" i="1" s="1"/>
  <c r="BC252" i="1"/>
  <c r="BI252" i="1" s="1"/>
  <c r="BO252" i="1"/>
  <c r="CA252" i="1" s="1"/>
  <c r="CG252" i="1" s="1"/>
  <c r="AB253" i="1"/>
  <c r="AH253" i="1" s="1"/>
  <c r="AC253" i="1"/>
  <c r="AI253" i="1" s="1"/>
  <c r="AD253" i="1"/>
  <c r="AJ253" i="1" s="1"/>
  <c r="AE253" i="1"/>
  <c r="AK253" i="1" s="1"/>
  <c r="F254" i="1"/>
  <c r="BU251" i="9"/>
  <c r="AZ251" i="6"/>
  <c r="AF252" i="6"/>
  <c r="AN252" i="6" s="1"/>
  <c r="AG252" i="6"/>
  <c r="AO252" i="6" s="1"/>
  <c r="AJ252" i="6"/>
  <c r="AR252" i="6" s="1"/>
  <c r="AC252" i="5"/>
  <c r="AY252" i="5"/>
  <c r="AC252" i="4"/>
  <c r="BU252" i="2"/>
  <c r="AC252" i="2"/>
  <c r="AI252" i="2" s="1"/>
  <c r="AD252" i="2"/>
  <c r="AJ252" i="2" s="1"/>
  <c r="AB252" i="2"/>
  <c r="AH252" i="2" s="1"/>
  <c r="BV251" i="1"/>
  <c r="Z252" i="1"/>
  <c r="CB250" i="1"/>
  <c r="CH250" i="1" s="1"/>
  <c r="AJ252" i="4"/>
  <c r="AR252" i="4" s="1"/>
  <c r="AK252" i="9"/>
  <c r="BR252" i="9"/>
  <c r="AK252" i="7"/>
  <c r="BW251" i="7"/>
  <c r="BX251" i="9"/>
  <c r="AK252" i="8"/>
  <c r="AZ251" i="5"/>
  <c r="AG252" i="4"/>
  <c r="AO252" i="4" s="1"/>
  <c r="Z252" i="2"/>
  <c r="BP252" i="9"/>
  <c r="AP252" i="8"/>
  <c r="BB252" i="8" s="1"/>
  <c r="BU251" i="7"/>
  <c r="AY252" i="6"/>
  <c r="AY252" i="4"/>
  <c r="BS252" i="8"/>
  <c r="BS252" i="7"/>
  <c r="BX251" i="8"/>
  <c r="AC252" i="6"/>
  <c r="AW251" i="8"/>
  <c r="BI251" i="8" s="1"/>
  <c r="AE433" i="8"/>
  <c r="AF433" i="8"/>
  <c r="AB433" i="8"/>
  <c r="AJ433" i="8"/>
  <c r="AC433" i="8"/>
  <c r="AH433" i="8"/>
  <c r="AI433" i="8"/>
  <c r="AD433" i="8"/>
  <c r="AG433" i="8"/>
  <c r="Y433" i="3"/>
  <c r="AT433" i="3"/>
  <c r="AU433" i="3"/>
  <c r="W433" i="3"/>
  <c r="X433" i="3"/>
  <c r="AS433" i="3"/>
  <c r="V433" i="3"/>
  <c r="AW433" i="3"/>
  <c r="U433" i="3"/>
  <c r="AV433" i="3"/>
  <c r="AL253" i="9" l="1"/>
  <c r="BQ253" i="9"/>
  <c r="BR254" i="9"/>
  <c r="Y255" i="9"/>
  <c r="AK254" i="9"/>
  <c r="BR433" i="9"/>
  <c r="BP433" i="9"/>
  <c r="BQ433" i="9"/>
  <c r="AL433" i="9"/>
  <c r="AZ433" i="9" s="1"/>
  <c r="BT433" i="9"/>
  <c r="BS433" i="9"/>
  <c r="AK433" i="9"/>
  <c r="AN253" i="9"/>
  <c r="AZ253" i="9" s="1"/>
  <c r="R253" i="9"/>
  <c r="AW253" i="9" s="1"/>
  <c r="BI253" i="9" s="1"/>
  <c r="BK253" i="9"/>
  <c r="BU253" i="9" s="1"/>
  <c r="AR253" i="9"/>
  <c r="BD253" i="9" s="1"/>
  <c r="AV253" i="9"/>
  <c r="BH253" i="9" s="1"/>
  <c r="BO253" i="9"/>
  <c r="BY253" i="9" s="1"/>
  <c r="AQ254" i="9"/>
  <c r="BC254" i="9" s="1"/>
  <c r="F255" i="9"/>
  <c r="AO254" i="9"/>
  <c r="BA254" i="9" s="1"/>
  <c r="AP254" i="9"/>
  <c r="BB254" i="9" s="1"/>
  <c r="AT253" i="9"/>
  <c r="BF253" i="9" s="1"/>
  <c r="BM253" i="9"/>
  <c r="BW253" i="9" s="1"/>
  <c r="AS253" i="9"/>
  <c r="BE253" i="9" s="1"/>
  <c r="BL253" i="9"/>
  <c r="BV253" i="9" s="1"/>
  <c r="S253" i="9"/>
  <c r="AX253" i="9" s="1"/>
  <c r="BJ253" i="9" s="1"/>
  <c r="AU253" i="9"/>
  <c r="BG253" i="9" s="1"/>
  <c r="BN253" i="9"/>
  <c r="BX253" i="9" s="1"/>
  <c r="AW252" i="9"/>
  <c r="BI252" i="9" s="1"/>
  <c r="Y255" i="8"/>
  <c r="BP254" i="8"/>
  <c r="BR254" i="8"/>
  <c r="BT254" i="8"/>
  <c r="AL253" i="8"/>
  <c r="BQ253" i="8"/>
  <c r="AW252" i="8"/>
  <c r="BI252" i="8" s="1"/>
  <c r="S253" i="8"/>
  <c r="AX253" i="8" s="1"/>
  <c r="BJ253" i="8" s="1"/>
  <c r="AS253" i="8"/>
  <c r="BE253" i="8" s="1"/>
  <c r="BL253" i="8"/>
  <c r="BV253" i="8" s="1"/>
  <c r="AU253" i="8"/>
  <c r="BG253" i="8" s="1"/>
  <c r="BN253" i="8"/>
  <c r="BX253" i="8" s="1"/>
  <c r="AN253" i="8"/>
  <c r="AZ253" i="8" s="1"/>
  <c r="R253" i="8"/>
  <c r="AR253" i="8"/>
  <c r="BD253" i="8" s="1"/>
  <c r="BK253" i="8"/>
  <c r="BU253" i="8" s="1"/>
  <c r="F255" i="8"/>
  <c r="AQ254" i="8"/>
  <c r="BC254" i="8" s="1"/>
  <c r="AP254" i="8"/>
  <c r="BB254" i="8" s="1"/>
  <c r="AO254" i="8"/>
  <c r="BA254" i="8" s="1"/>
  <c r="AT253" i="8"/>
  <c r="BF253" i="8" s="1"/>
  <c r="BM253" i="8"/>
  <c r="BW253" i="8" s="1"/>
  <c r="AV253" i="8"/>
  <c r="BH253" i="8" s="1"/>
  <c r="BO253" i="8"/>
  <c r="BY253" i="8" s="1"/>
  <c r="AL253" i="7"/>
  <c r="BQ253" i="7"/>
  <c r="BP254" i="7"/>
  <c r="Y255" i="7"/>
  <c r="BS254" i="7"/>
  <c r="BP433" i="7"/>
  <c r="BT433" i="7"/>
  <c r="BQ433" i="7"/>
  <c r="AL433" i="7"/>
  <c r="AK433" i="7"/>
  <c r="BR433" i="7"/>
  <c r="BS433" i="7"/>
  <c r="R253" i="7"/>
  <c r="AN253" i="7"/>
  <c r="AZ253" i="7" s="1"/>
  <c r="AU253" i="7"/>
  <c r="BG253" i="7" s="1"/>
  <c r="BN253" i="7"/>
  <c r="BX253" i="7" s="1"/>
  <c r="BL253" i="7"/>
  <c r="BV253" i="7" s="1"/>
  <c r="S253" i="7"/>
  <c r="AX253" i="7" s="1"/>
  <c r="BJ253" i="7" s="1"/>
  <c r="AS253" i="7"/>
  <c r="BE253" i="7" s="1"/>
  <c r="AP254" i="7"/>
  <c r="BB254" i="7" s="1"/>
  <c r="F255" i="7"/>
  <c r="AO254" i="7"/>
  <c r="BA254" i="7" s="1"/>
  <c r="AQ254" i="7"/>
  <c r="BC254" i="7" s="1"/>
  <c r="BK253" i="7"/>
  <c r="BU253" i="7" s="1"/>
  <c r="AR253" i="7"/>
  <c r="BD253" i="7" s="1"/>
  <c r="AT253" i="7"/>
  <c r="BF253" i="7" s="1"/>
  <c r="BM253" i="7"/>
  <c r="BW253" i="7" s="1"/>
  <c r="AV253" i="7"/>
  <c r="BH253" i="7" s="1"/>
  <c r="BO253" i="7"/>
  <c r="BY253" i="7" s="1"/>
  <c r="AW252" i="7"/>
  <c r="BI252" i="7" s="1"/>
  <c r="AD253" i="6"/>
  <c r="AV253" i="6"/>
  <c r="U255" i="6"/>
  <c r="AD433" i="6"/>
  <c r="AV433" i="6"/>
  <c r="AY433" i="6"/>
  <c r="AC433" i="6"/>
  <c r="N253" i="6"/>
  <c r="AE253" i="6"/>
  <c r="AM253" i="6" s="1"/>
  <c r="AI253" i="6"/>
  <c r="AQ253" i="6" s="1"/>
  <c r="AX253" i="6"/>
  <c r="O253" i="6"/>
  <c r="AL253" i="6" s="1"/>
  <c r="AT253" i="6" s="1"/>
  <c r="AH253" i="6"/>
  <c r="AP253" i="6" s="1"/>
  <c r="AU253" i="6"/>
  <c r="AW253" i="6" s="1"/>
  <c r="AF254" i="6"/>
  <c r="AN254" i="6" s="1"/>
  <c r="F255" i="6"/>
  <c r="AK252" i="6"/>
  <c r="AS252" i="6" s="1"/>
  <c r="AD253" i="5"/>
  <c r="AV253" i="5"/>
  <c r="U255" i="5"/>
  <c r="AC433" i="5"/>
  <c r="AD433" i="5"/>
  <c r="AV433" i="5"/>
  <c r="AY433" i="5"/>
  <c r="AK252" i="5"/>
  <c r="AS252" i="5" s="1"/>
  <c r="N253" i="5"/>
  <c r="AE253" i="5"/>
  <c r="AM253" i="5" s="1"/>
  <c r="O253" i="5"/>
  <c r="AL253" i="5" s="1"/>
  <c r="AT253" i="5" s="1"/>
  <c r="AH253" i="5"/>
  <c r="AP253" i="5" s="1"/>
  <c r="AU253" i="5"/>
  <c r="AW253" i="5" s="1"/>
  <c r="AI253" i="5"/>
  <c r="AQ253" i="5" s="1"/>
  <c r="AX253" i="5"/>
  <c r="AZ253" i="5" s="1"/>
  <c r="AF254" i="5"/>
  <c r="AN254" i="5" s="1"/>
  <c r="AG254" i="5"/>
  <c r="AO254" i="5" s="1"/>
  <c r="F255" i="5"/>
  <c r="AD253" i="4"/>
  <c r="AV253" i="4"/>
  <c r="U255" i="4"/>
  <c r="AD433" i="4"/>
  <c r="AV433" i="4"/>
  <c r="AY433" i="4"/>
  <c r="AC433" i="4"/>
  <c r="AK252" i="4"/>
  <c r="AS252" i="4" s="1"/>
  <c r="N253" i="4"/>
  <c r="AE253" i="4"/>
  <c r="AM253" i="4" s="1"/>
  <c r="O253" i="4"/>
  <c r="AL253" i="4" s="1"/>
  <c r="AT253" i="4" s="1"/>
  <c r="AH253" i="4"/>
  <c r="AP253" i="4" s="1"/>
  <c r="AU253" i="4"/>
  <c r="AW253" i="4" s="1"/>
  <c r="AI253" i="4"/>
  <c r="AQ253" i="4" s="1"/>
  <c r="AX253" i="4"/>
  <c r="AZ253" i="4" s="1"/>
  <c r="AF254" i="4"/>
  <c r="AN254" i="4" s="1"/>
  <c r="F255" i="4"/>
  <c r="AX253" i="3"/>
  <c r="BV253" i="3" s="1"/>
  <c r="BQ253" i="3"/>
  <c r="BT254" i="3"/>
  <c r="BR254" i="3"/>
  <c r="S255" i="3"/>
  <c r="BP252" i="3"/>
  <c r="CB252" i="3" s="1"/>
  <c r="CH252" i="3" s="1"/>
  <c r="BD252" i="3"/>
  <c r="BJ252" i="3" s="1"/>
  <c r="CI252" i="3"/>
  <c r="AF252" i="3"/>
  <c r="AL252" i="3" s="1"/>
  <c r="CJ252" i="3"/>
  <c r="AZ253" i="3"/>
  <c r="BF253" i="3" s="1"/>
  <c r="BL253" i="3"/>
  <c r="BX253" i="3" s="1"/>
  <c r="CD253" i="3" s="1"/>
  <c r="BO253" i="3"/>
  <c r="CA253" i="3" s="1"/>
  <c r="CG253" i="3" s="1"/>
  <c r="BC253" i="3"/>
  <c r="BI253" i="3" s="1"/>
  <c r="AA253" i="3"/>
  <c r="AG253" i="3" s="1"/>
  <c r="M253" i="3"/>
  <c r="BN253" i="3"/>
  <c r="BZ253" i="3" s="1"/>
  <c r="CF253" i="3" s="1"/>
  <c r="BB253" i="3"/>
  <c r="BH253" i="3" s="1"/>
  <c r="F255" i="3"/>
  <c r="AR253" i="3"/>
  <c r="BK253" i="3"/>
  <c r="AY253" i="3"/>
  <c r="BE253" i="3" s="1"/>
  <c r="BM253" i="3"/>
  <c r="BY253" i="3" s="1"/>
  <c r="CE253" i="3" s="1"/>
  <c r="BA253" i="3"/>
  <c r="BG253" i="3" s="1"/>
  <c r="AX253" i="2"/>
  <c r="BV253" i="2" s="1"/>
  <c r="BQ253" i="2"/>
  <c r="BS254" i="2"/>
  <c r="BU254" i="2"/>
  <c r="S255" i="2"/>
  <c r="BT254" i="2"/>
  <c r="BT433" i="2"/>
  <c r="BS433" i="2"/>
  <c r="AX433" i="2"/>
  <c r="BQ433" i="2"/>
  <c r="BR433" i="2"/>
  <c r="BU433" i="2"/>
  <c r="Z433" i="2"/>
  <c r="AF252" i="2"/>
  <c r="AL252" i="2" s="1"/>
  <c r="CI252" i="2"/>
  <c r="BP252" i="2"/>
  <c r="CB252" i="2" s="1"/>
  <c r="CH252" i="2" s="1"/>
  <c r="BD252" i="2"/>
  <c r="BJ252" i="2" s="1"/>
  <c r="AY253" i="2"/>
  <c r="BE253" i="2" s="1"/>
  <c r="AR253" i="2"/>
  <c r="BK253" i="2"/>
  <c r="BW253" i="2" s="1"/>
  <c r="CC253" i="2" s="1"/>
  <c r="BB253" i="2"/>
  <c r="BH253" i="2" s="1"/>
  <c r="BN253" i="2"/>
  <c r="BZ253" i="2" s="1"/>
  <c r="CF253" i="2" s="1"/>
  <c r="AC254" i="2"/>
  <c r="AI254" i="2" s="1"/>
  <c r="AE254" i="2"/>
  <c r="AK254" i="2" s="1"/>
  <c r="F255" i="2"/>
  <c r="AB254" i="2"/>
  <c r="AH254" i="2" s="1"/>
  <c r="AD254" i="2"/>
  <c r="AJ254" i="2" s="1"/>
  <c r="BM253" i="2"/>
  <c r="BY253" i="2" s="1"/>
  <c r="CE253" i="2" s="1"/>
  <c r="BA253" i="2"/>
  <c r="BG253" i="2" s="1"/>
  <c r="AA253" i="2"/>
  <c r="AG253" i="2" s="1"/>
  <c r="M253" i="2"/>
  <c r="BL253" i="2"/>
  <c r="BX253" i="2" s="1"/>
  <c r="CD253" i="2" s="1"/>
  <c r="AZ253" i="2"/>
  <c r="BF253" i="2" s="1"/>
  <c r="BC253" i="2"/>
  <c r="BI253" i="2" s="1"/>
  <c r="BO253" i="2"/>
  <c r="CA253" i="2" s="1"/>
  <c r="CG253" i="2" s="1"/>
  <c r="AX253" i="1"/>
  <c r="BV253" i="1" s="1"/>
  <c r="BQ253" i="1"/>
  <c r="BS254" i="1"/>
  <c r="BT254" i="1"/>
  <c r="BU254" i="1"/>
  <c r="S255" i="1"/>
  <c r="BR433" i="1"/>
  <c r="AX433" i="1"/>
  <c r="BQ433" i="1"/>
  <c r="BS433" i="1"/>
  <c r="Z433" i="1"/>
  <c r="BT433" i="1"/>
  <c r="BU433" i="1"/>
  <c r="AF252" i="1"/>
  <c r="AL252" i="1" s="1"/>
  <c r="BD252" i="1"/>
  <c r="BJ252" i="1" s="1"/>
  <c r="BP252" i="1"/>
  <c r="CB252" i="1" s="1"/>
  <c r="CH252" i="1" s="1"/>
  <c r="M253" i="1"/>
  <c r="AA253" i="1"/>
  <c r="AG253" i="1" s="1"/>
  <c r="AR253" i="1"/>
  <c r="AY253" i="1"/>
  <c r="BE253" i="1" s="1"/>
  <c r="BK253" i="1"/>
  <c r="BW253" i="1" s="1"/>
  <c r="CC253" i="1" s="1"/>
  <c r="AZ253" i="1"/>
  <c r="BF253" i="1" s="1"/>
  <c r="BL253" i="1"/>
  <c r="BX253" i="1" s="1"/>
  <c r="CD253" i="1" s="1"/>
  <c r="BA253" i="1"/>
  <c r="BG253" i="1" s="1"/>
  <c r="BM253" i="1"/>
  <c r="BY253" i="1" s="1"/>
  <c r="CE253" i="1" s="1"/>
  <c r="BB253" i="1"/>
  <c r="BH253" i="1" s="1"/>
  <c r="BN253" i="1"/>
  <c r="BZ253" i="1" s="1"/>
  <c r="CF253" i="1" s="1"/>
  <c r="BC253" i="1"/>
  <c r="BI253" i="1" s="1"/>
  <c r="BO253" i="1"/>
  <c r="CA253" i="1" s="1"/>
  <c r="CG253" i="1" s="1"/>
  <c r="AB254" i="1"/>
  <c r="AH254" i="1" s="1"/>
  <c r="AC254" i="1"/>
  <c r="AI254" i="1" s="1"/>
  <c r="AD254" i="1"/>
  <c r="AJ254" i="1" s="1"/>
  <c r="AE254" i="1"/>
  <c r="AK254" i="1" s="1"/>
  <c r="F255" i="1"/>
  <c r="BP433" i="8"/>
  <c r="AK433" i="8"/>
  <c r="BT433" i="8"/>
  <c r="BR433" i="8"/>
  <c r="BS433" i="8"/>
  <c r="AL433" i="8"/>
  <c r="AZ433" i="8" s="1"/>
  <c r="BQ433" i="8"/>
  <c r="BR433" i="3"/>
  <c r="BS433" i="3"/>
  <c r="AX433" i="3"/>
  <c r="BV433" i="3" s="1"/>
  <c r="BQ433" i="3"/>
  <c r="BU433" i="3"/>
  <c r="Z433" i="3"/>
  <c r="BT433" i="3"/>
  <c r="AL252" i="6"/>
  <c r="AT252" i="6" s="1"/>
  <c r="AW252" i="6"/>
  <c r="AZ252" i="6"/>
  <c r="AG253" i="6"/>
  <c r="AO253" i="6" s="1"/>
  <c r="AF253" i="6"/>
  <c r="AN253" i="6" s="1"/>
  <c r="AJ253" i="6"/>
  <c r="AR253" i="6" s="1"/>
  <c r="AC253" i="5"/>
  <c r="AY253" i="5"/>
  <c r="AZ252" i="5"/>
  <c r="AZ252" i="4"/>
  <c r="Z253" i="3"/>
  <c r="CA252" i="2"/>
  <c r="CG252" i="2" s="1"/>
  <c r="BW252" i="2"/>
  <c r="CC252" i="2" s="1"/>
  <c r="AB253" i="2"/>
  <c r="AH253" i="2" s="1"/>
  <c r="AE253" i="2"/>
  <c r="AK253" i="2" s="1"/>
  <c r="AD253" i="2"/>
  <c r="AJ253" i="2" s="1"/>
  <c r="AC253" i="2"/>
  <c r="AI253" i="2" s="1"/>
  <c r="BV252" i="1"/>
  <c r="Z253" i="1"/>
  <c r="CB251" i="1"/>
  <c r="CH251" i="1" s="1"/>
  <c r="BR253" i="8"/>
  <c r="AJ253" i="4"/>
  <c r="AR253" i="4" s="1"/>
  <c r="BV252" i="2"/>
  <c r="BU253" i="2"/>
  <c r="BT253" i="9"/>
  <c r="AK253" i="9"/>
  <c r="AK253" i="7"/>
  <c r="AY253" i="6"/>
  <c r="BS253" i="3"/>
  <c r="Z253" i="2"/>
  <c r="BS253" i="7"/>
  <c r="BR253" i="9"/>
  <c r="BX252" i="7"/>
  <c r="AG253" i="4"/>
  <c r="AO253" i="4" s="1"/>
  <c r="BU252" i="9"/>
  <c r="BW252" i="9"/>
  <c r="BP253" i="8"/>
  <c r="AK253" i="8"/>
  <c r="BX252" i="8"/>
  <c r="BR253" i="7"/>
  <c r="AC253" i="6"/>
  <c r="AC253" i="4"/>
  <c r="AY253" i="4"/>
  <c r="BT253" i="3"/>
  <c r="BS253" i="2"/>
  <c r="BT253" i="2"/>
  <c r="AM253" i="8"/>
  <c r="AY253" i="8" s="1"/>
  <c r="AK253" i="6" l="1"/>
  <c r="AS253" i="6" s="1"/>
  <c r="AZ253" i="6"/>
  <c r="Y256" i="9"/>
  <c r="AK255" i="9"/>
  <c r="BP255" i="9"/>
  <c r="BT255" i="9"/>
  <c r="AL254" i="9"/>
  <c r="BQ254" i="9"/>
  <c r="R254" i="9"/>
  <c r="AN254" i="9"/>
  <c r="AZ254" i="9" s="1"/>
  <c r="AT254" i="9"/>
  <c r="BF254" i="9" s="1"/>
  <c r="BM254" i="9"/>
  <c r="BW254" i="9" s="1"/>
  <c r="AP255" i="9"/>
  <c r="BB255" i="9" s="1"/>
  <c r="AO255" i="9"/>
  <c r="BA255" i="9" s="1"/>
  <c r="F256" i="9"/>
  <c r="AQ255" i="9"/>
  <c r="BC255" i="9" s="1"/>
  <c r="AM255" i="9"/>
  <c r="AY255" i="9" s="1"/>
  <c r="AV254" i="9"/>
  <c r="BH254" i="9" s="1"/>
  <c r="BO254" i="9"/>
  <c r="AR254" i="9"/>
  <c r="BD254" i="9" s="1"/>
  <c r="BK254" i="9"/>
  <c r="AM254" i="9"/>
  <c r="AY254" i="9" s="1"/>
  <c r="S254" i="9"/>
  <c r="AX254" i="9" s="1"/>
  <c r="BJ254" i="9" s="1"/>
  <c r="AS254" i="9"/>
  <c r="BE254" i="9" s="1"/>
  <c r="BL254" i="9"/>
  <c r="BV254" i="9" s="1"/>
  <c r="AU254" i="9"/>
  <c r="BG254" i="9" s="1"/>
  <c r="BN254" i="9"/>
  <c r="BQ254" i="8"/>
  <c r="AL254" i="8"/>
  <c r="BR255" i="8"/>
  <c r="BT255" i="8"/>
  <c r="BP255" i="8"/>
  <c r="BS255" i="8"/>
  <c r="Y256" i="8"/>
  <c r="AM255" i="8"/>
  <c r="AY255" i="8" s="1"/>
  <c r="AO255" i="8"/>
  <c r="BA255" i="8" s="1"/>
  <c r="AQ255" i="8"/>
  <c r="BC255" i="8" s="1"/>
  <c r="F256" i="8"/>
  <c r="R254" i="8"/>
  <c r="AN254" i="8"/>
  <c r="AZ254" i="8" s="1"/>
  <c r="AU254" i="8"/>
  <c r="BG254" i="8" s="1"/>
  <c r="BN254" i="8"/>
  <c r="AR254" i="8"/>
  <c r="BD254" i="8" s="1"/>
  <c r="BK254" i="8"/>
  <c r="BU254" i="8" s="1"/>
  <c r="AT254" i="8"/>
  <c r="BF254" i="8" s="1"/>
  <c r="BM254" i="8"/>
  <c r="BW254" i="8" s="1"/>
  <c r="AV254" i="8"/>
  <c r="BH254" i="8" s="1"/>
  <c r="BO254" i="8"/>
  <c r="BY254" i="8" s="1"/>
  <c r="BL254" i="8"/>
  <c r="BV254" i="8" s="1"/>
  <c r="AS254" i="8"/>
  <c r="BE254" i="8" s="1"/>
  <c r="S254" i="8"/>
  <c r="AX254" i="8" s="1"/>
  <c r="BJ254" i="8" s="1"/>
  <c r="Y256" i="7"/>
  <c r="BS255" i="7"/>
  <c r="AL254" i="7"/>
  <c r="BQ254" i="7"/>
  <c r="AU254" i="7"/>
  <c r="BG254" i="7" s="1"/>
  <c r="BN254" i="7"/>
  <c r="BX254" i="7" s="1"/>
  <c r="F256" i="7"/>
  <c r="AO255" i="7"/>
  <c r="BA255" i="7" s="1"/>
  <c r="AP255" i="7"/>
  <c r="BB255" i="7" s="1"/>
  <c r="AM255" i="7"/>
  <c r="AY255" i="7" s="1"/>
  <c r="AQ255" i="7"/>
  <c r="BC255" i="7" s="1"/>
  <c r="BK254" i="7"/>
  <c r="BU254" i="7" s="1"/>
  <c r="AR254" i="7"/>
  <c r="BD254" i="7" s="1"/>
  <c r="AV254" i="7"/>
  <c r="BH254" i="7" s="1"/>
  <c r="BO254" i="7"/>
  <c r="AN254" i="7"/>
  <c r="AZ254" i="7" s="1"/>
  <c r="R254" i="7"/>
  <c r="BL254" i="7"/>
  <c r="BV254" i="7" s="1"/>
  <c r="S254" i="7"/>
  <c r="AX254" i="7" s="1"/>
  <c r="BJ254" i="7" s="1"/>
  <c r="AS254" i="7"/>
  <c r="BE254" i="7" s="1"/>
  <c r="AM254" i="7"/>
  <c r="AY254" i="7" s="1"/>
  <c r="AT254" i="7"/>
  <c r="BF254" i="7" s="1"/>
  <c r="BM254" i="7"/>
  <c r="AD254" i="6"/>
  <c r="AV254" i="6"/>
  <c r="U256" i="6"/>
  <c r="O254" i="6"/>
  <c r="AL254" i="6" s="1"/>
  <c r="AT254" i="6" s="1"/>
  <c r="AH254" i="6"/>
  <c r="AP254" i="6" s="1"/>
  <c r="AU254" i="6"/>
  <c r="AW254" i="6" s="1"/>
  <c r="N254" i="6"/>
  <c r="AE254" i="6"/>
  <c r="AM254" i="6" s="1"/>
  <c r="AI254" i="6"/>
  <c r="AQ254" i="6" s="1"/>
  <c r="AX254" i="6"/>
  <c r="AG255" i="6"/>
  <c r="AO255" i="6" s="1"/>
  <c r="F256" i="6"/>
  <c r="AD254" i="5"/>
  <c r="AV254" i="5"/>
  <c r="U256" i="5"/>
  <c r="N254" i="5"/>
  <c r="AE254" i="5"/>
  <c r="AM254" i="5" s="1"/>
  <c r="O254" i="5"/>
  <c r="AL254" i="5" s="1"/>
  <c r="AT254" i="5" s="1"/>
  <c r="AH254" i="5"/>
  <c r="AP254" i="5" s="1"/>
  <c r="AU254" i="5"/>
  <c r="AW254" i="5" s="1"/>
  <c r="AI254" i="5"/>
  <c r="AQ254" i="5" s="1"/>
  <c r="AX254" i="5"/>
  <c r="AF255" i="5"/>
  <c r="AN255" i="5" s="1"/>
  <c r="AG255" i="5"/>
  <c r="AO255" i="5" s="1"/>
  <c r="AJ255" i="5"/>
  <c r="AR255" i="5" s="1"/>
  <c r="F256" i="5"/>
  <c r="AD254" i="4"/>
  <c r="AV254" i="4"/>
  <c r="U256" i="4"/>
  <c r="N254" i="4"/>
  <c r="AE254" i="4"/>
  <c r="AM254" i="4" s="1"/>
  <c r="O254" i="4"/>
  <c r="AL254" i="4" s="1"/>
  <c r="AT254" i="4" s="1"/>
  <c r="AH254" i="4"/>
  <c r="AP254" i="4" s="1"/>
  <c r="AU254" i="4"/>
  <c r="AW254" i="4" s="1"/>
  <c r="AI254" i="4"/>
  <c r="AQ254" i="4" s="1"/>
  <c r="AX254" i="4"/>
  <c r="AF255" i="4"/>
  <c r="AN255" i="4" s="1"/>
  <c r="F256" i="4"/>
  <c r="AX254" i="3"/>
  <c r="BQ254" i="3"/>
  <c r="BR255" i="3"/>
  <c r="BS255" i="3"/>
  <c r="BU255" i="3"/>
  <c r="Z255" i="3"/>
  <c r="S256" i="3"/>
  <c r="BT255" i="3"/>
  <c r="CI253" i="3"/>
  <c r="AF253" i="3"/>
  <c r="AL253" i="3" s="1"/>
  <c r="CJ253" i="3"/>
  <c r="AC255" i="3"/>
  <c r="AI255" i="3" s="1"/>
  <c r="F256" i="3"/>
  <c r="AE255" i="3"/>
  <c r="AK255" i="3" s="1"/>
  <c r="AB255" i="3"/>
  <c r="AH255" i="3" s="1"/>
  <c r="AD255" i="3"/>
  <c r="AJ255" i="3" s="1"/>
  <c r="BM254" i="3"/>
  <c r="BA254" i="3"/>
  <c r="BG254" i="3" s="1"/>
  <c r="AZ254" i="3"/>
  <c r="BF254" i="3" s="1"/>
  <c r="BL254" i="3"/>
  <c r="BX254" i="3" s="1"/>
  <c r="CD254" i="3" s="1"/>
  <c r="BB254" i="3"/>
  <c r="BH254" i="3" s="1"/>
  <c r="BN254" i="3"/>
  <c r="BZ254" i="3" s="1"/>
  <c r="CF254" i="3" s="1"/>
  <c r="M254" i="3"/>
  <c r="AA254" i="3"/>
  <c r="AG254" i="3" s="1"/>
  <c r="BK254" i="3"/>
  <c r="BW254" i="3" s="1"/>
  <c r="CC254" i="3" s="1"/>
  <c r="AR254" i="3"/>
  <c r="AY254" i="3"/>
  <c r="BE254" i="3" s="1"/>
  <c r="BC254" i="3"/>
  <c r="BI254" i="3" s="1"/>
  <c r="BO254" i="3"/>
  <c r="BD253" i="3"/>
  <c r="BJ253" i="3" s="1"/>
  <c r="BP253" i="3"/>
  <c r="CB253" i="3" s="1"/>
  <c r="CH253" i="3" s="1"/>
  <c r="BQ254" i="2"/>
  <c r="AX254" i="2"/>
  <c r="BS255" i="2"/>
  <c r="BR255" i="2"/>
  <c r="S256" i="2"/>
  <c r="BD253" i="2"/>
  <c r="BJ253" i="2" s="1"/>
  <c r="BP253" i="2"/>
  <c r="CB253" i="2" s="1"/>
  <c r="CH253" i="2" s="1"/>
  <c r="BK254" i="2"/>
  <c r="BW254" i="2" s="1"/>
  <c r="CC254" i="2" s="1"/>
  <c r="AR254" i="2"/>
  <c r="AY254" i="2"/>
  <c r="BE254" i="2" s="1"/>
  <c r="BB254" i="2"/>
  <c r="BH254" i="2" s="1"/>
  <c r="BN254" i="2"/>
  <c r="BZ254" i="2" s="1"/>
  <c r="CF254" i="2" s="1"/>
  <c r="M254" i="2"/>
  <c r="AA254" i="2"/>
  <c r="AG254" i="2" s="1"/>
  <c r="AZ254" i="2"/>
  <c r="BF254" i="2" s="1"/>
  <c r="BL254" i="2"/>
  <c r="BO254" i="2"/>
  <c r="CA254" i="2" s="1"/>
  <c r="CG254" i="2" s="1"/>
  <c r="BC254" i="2"/>
  <c r="BI254" i="2" s="1"/>
  <c r="AE255" i="2"/>
  <c r="AK255" i="2" s="1"/>
  <c r="F256" i="2"/>
  <c r="AC255" i="2"/>
  <c r="AI255" i="2" s="1"/>
  <c r="BM254" i="2"/>
  <c r="BY254" i="2" s="1"/>
  <c r="CE254" i="2" s="1"/>
  <c r="BA254" i="2"/>
  <c r="BG254" i="2" s="1"/>
  <c r="AF253" i="2"/>
  <c r="AL253" i="2" s="1"/>
  <c r="CI253" i="2"/>
  <c r="AX254" i="1"/>
  <c r="BQ254" i="1"/>
  <c r="BR255" i="1"/>
  <c r="BS255" i="1"/>
  <c r="BT255" i="1"/>
  <c r="BU255" i="1"/>
  <c r="S256" i="1"/>
  <c r="BD253" i="1"/>
  <c r="BJ253" i="1" s="1"/>
  <c r="BP253" i="1"/>
  <c r="CB253" i="1" s="1"/>
  <c r="CH253" i="1" s="1"/>
  <c r="M254" i="1"/>
  <c r="AA254" i="1"/>
  <c r="AG254" i="1" s="1"/>
  <c r="AR254" i="1"/>
  <c r="AY254" i="1"/>
  <c r="BE254" i="1" s="1"/>
  <c r="BK254" i="1"/>
  <c r="BW254" i="1" s="1"/>
  <c r="CC254" i="1" s="1"/>
  <c r="AZ254" i="1"/>
  <c r="BF254" i="1" s="1"/>
  <c r="BL254" i="1"/>
  <c r="BA254" i="1"/>
  <c r="BG254" i="1" s="1"/>
  <c r="BM254" i="1"/>
  <c r="BY254" i="1" s="1"/>
  <c r="CE254" i="1" s="1"/>
  <c r="BB254" i="1"/>
  <c r="BH254" i="1" s="1"/>
  <c r="BN254" i="1"/>
  <c r="BZ254" i="1" s="1"/>
  <c r="CF254" i="1" s="1"/>
  <c r="BC254" i="1"/>
  <c r="BI254" i="1" s="1"/>
  <c r="BO254" i="1"/>
  <c r="CA254" i="1" s="1"/>
  <c r="CG254" i="1" s="1"/>
  <c r="AB255" i="1"/>
  <c r="AH255" i="1" s="1"/>
  <c r="AC255" i="1"/>
  <c r="AI255" i="1" s="1"/>
  <c r="AD255" i="1"/>
  <c r="AJ255" i="1" s="1"/>
  <c r="AE255" i="1"/>
  <c r="AK255" i="1" s="1"/>
  <c r="F256" i="1"/>
  <c r="BS254" i="9"/>
  <c r="BT254" i="9"/>
  <c r="AK254" i="7"/>
  <c r="AC254" i="5"/>
  <c r="AY254" i="5"/>
  <c r="BR254" i="1"/>
  <c r="AY254" i="6"/>
  <c r="AC254" i="6"/>
  <c r="AY254" i="4"/>
  <c r="BS254" i="3"/>
  <c r="AC254" i="3"/>
  <c r="AI254" i="3" s="1"/>
  <c r="AB254" i="3"/>
  <c r="AH254" i="3" s="1"/>
  <c r="AE254" i="3"/>
  <c r="AK254" i="3" s="1"/>
  <c r="AD254" i="3"/>
  <c r="AJ254" i="3" s="1"/>
  <c r="BW253" i="3"/>
  <c r="CC253" i="3" s="1"/>
  <c r="BR254" i="2"/>
  <c r="Z254" i="2"/>
  <c r="BV433" i="2"/>
  <c r="Z254" i="1"/>
  <c r="AK254" i="8"/>
  <c r="BT254" i="7"/>
  <c r="AG254" i="6"/>
  <c r="AO254" i="6" s="1"/>
  <c r="BS254" i="8"/>
  <c r="AG254" i="4"/>
  <c r="AO254" i="4" s="1"/>
  <c r="AJ254" i="4"/>
  <c r="AR254" i="4" s="1"/>
  <c r="BP254" i="9"/>
  <c r="BR254" i="7"/>
  <c r="BU254" i="3"/>
  <c r="BV433" i="1"/>
  <c r="AJ254" i="5"/>
  <c r="AR254" i="5" s="1"/>
  <c r="AJ254" i="6"/>
  <c r="AR254" i="6" s="1"/>
  <c r="AC254" i="4"/>
  <c r="Z254" i="3"/>
  <c r="AW253" i="8"/>
  <c r="BI253" i="8" s="1"/>
  <c r="AM254" i="8"/>
  <c r="AY254" i="8" s="1"/>
  <c r="AW253" i="7"/>
  <c r="BI253" i="7" s="1"/>
  <c r="AK253" i="5"/>
  <c r="AS253" i="5" s="1"/>
  <c r="AK253" i="4"/>
  <c r="AS253" i="4" s="1"/>
  <c r="AF253" i="1"/>
  <c r="AL253" i="1" s="1"/>
  <c r="BP256" i="9" l="1"/>
  <c r="Y257" i="9"/>
  <c r="BQ255" i="9"/>
  <c r="AL255" i="9"/>
  <c r="AW254" i="9"/>
  <c r="BI254" i="9" s="1"/>
  <c r="AN255" i="9"/>
  <c r="AZ255" i="9" s="1"/>
  <c r="R255" i="9"/>
  <c r="S255" i="9"/>
  <c r="AX255" i="9" s="1"/>
  <c r="BJ255" i="9" s="1"/>
  <c r="AS255" i="9"/>
  <c r="BE255" i="9" s="1"/>
  <c r="BL255" i="9"/>
  <c r="BV255" i="9" s="1"/>
  <c r="AP256" i="9"/>
  <c r="BB256" i="9" s="1"/>
  <c r="F257" i="9"/>
  <c r="AO256" i="9"/>
  <c r="BA256" i="9" s="1"/>
  <c r="AQ256" i="9"/>
  <c r="BC256" i="9" s="1"/>
  <c r="AU255" i="9"/>
  <c r="BG255" i="9" s="1"/>
  <c r="BN255" i="9"/>
  <c r="BK255" i="9"/>
  <c r="BU255" i="9" s="1"/>
  <c r="AR255" i="9"/>
  <c r="BD255" i="9" s="1"/>
  <c r="AT255" i="9"/>
  <c r="BF255" i="9" s="1"/>
  <c r="BM255" i="9"/>
  <c r="AV255" i="9"/>
  <c r="BH255" i="9" s="1"/>
  <c r="BO255" i="9"/>
  <c r="BY255" i="9" s="1"/>
  <c r="AL255" i="8"/>
  <c r="BQ255" i="8"/>
  <c r="Y257" i="8"/>
  <c r="BT256" i="8"/>
  <c r="AK256" i="8"/>
  <c r="BP256" i="8"/>
  <c r="BR256" i="8"/>
  <c r="AT255" i="8"/>
  <c r="BF255" i="8" s="1"/>
  <c r="BM255" i="8"/>
  <c r="BW255" i="8" s="1"/>
  <c r="BK255" i="8"/>
  <c r="BU255" i="8" s="1"/>
  <c r="AR255" i="8"/>
  <c r="BD255" i="8" s="1"/>
  <c r="AV255" i="8"/>
  <c r="BH255" i="8" s="1"/>
  <c r="BO255" i="8"/>
  <c r="BY255" i="8" s="1"/>
  <c r="AS255" i="8"/>
  <c r="BE255" i="8" s="1"/>
  <c r="BL255" i="8"/>
  <c r="BV255" i="8" s="1"/>
  <c r="S255" i="8"/>
  <c r="AX255" i="8" s="1"/>
  <c r="BJ255" i="8" s="1"/>
  <c r="BN255" i="8"/>
  <c r="BX255" i="8" s="1"/>
  <c r="AU255" i="8"/>
  <c r="BG255" i="8" s="1"/>
  <c r="AQ256" i="8"/>
  <c r="BC256" i="8" s="1"/>
  <c r="AO256" i="8"/>
  <c r="BA256" i="8" s="1"/>
  <c r="F257" i="8"/>
  <c r="AP256" i="8"/>
  <c r="BB256" i="8" s="1"/>
  <c r="AN255" i="8"/>
  <c r="AZ255" i="8" s="1"/>
  <c r="R255" i="8"/>
  <c r="BS256" i="7"/>
  <c r="BT256" i="7"/>
  <c r="Y257" i="7"/>
  <c r="AL255" i="7"/>
  <c r="BQ255" i="7"/>
  <c r="R255" i="7"/>
  <c r="AN255" i="7"/>
  <c r="AZ255" i="7" s="1"/>
  <c r="AO256" i="7"/>
  <c r="BA256" i="7" s="1"/>
  <c r="F257" i="7"/>
  <c r="AP256" i="7"/>
  <c r="BB256" i="7" s="1"/>
  <c r="S255" i="7"/>
  <c r="AX255" i="7" s="1"/>
  <c r="BJ255" i="7" s="1"/>
  <c r="BL255" i="7"/>
  <c r="BV255" i="7" s="1"/>
  <c r="AS255" i="7"/>
  <c r="BE255" i="7" s="1"/>
  <c r="BK255" i="7"/>
  <c r="AR255" i="7"/>
  <c r="BD255" i="7" s="1"/>
  <c r="BM255" i="7"/>
  <c r="AT255" i="7"/>
  <c r="BF255" i="7" s="1"/>
  <c r="AV255" i="7"/>
  <c r="BH255" i="7" s="1"/>
  <c r="BO255" i="7"/>
  <c r="AU255" i="7"/>
  <c r="BG255" i="7" s="1"/>
  <c r="BN255" i="7"/>
  <c r="BX255" i="7" s="1"/>
  <c r="AW254" i="7"/>
  <c r="BI254" i="7" s="1"/>
  <c r="AV255" i="6"/>
  <c r="AD255" i="6"/>
  <c r="U257" i="6"/>
  <c r="AK254" i="6"/>
  <c r="AS254" i="6" s="1"/>
  <c r="O255" i="6"/>
  <c r="AH255" i="6"/>
  <c r="AP255" i="6" s="1"/>
  <c r="AU255" i="6"/>
  <c r="AI255" i="6"/>
  <c r="AQ255" i="6" s="1"/>
  <c r="AX255" i="6"/>
  <c r="AJ256" i="6"/>
  <c r="AR256" i="6" s="1"/>
  <c r="F257" i="6"/>
  <c r="N255" i="6"/>
  <c r="AE255" i="6"/>
  <c r="AM255" i="6" s="1"/>
  <c r="AD255" i="5"/>
  <c r="AV255" i="5"/>
  <c r="U257" i="5"/>
  <c r="N255" i="5"/>
  <c r="AE255" i="5"/>
  <c r="AM255" i="5" s="1"/>
  <c r="O255" i="5"/>
  <c r="AL255" i="5" s="1"/>
  <c r="AT255" i="5" s="1"/>
  <c r="AH255" i="5"/>
  <c r="AP255" i="5" s="1"/>
  <c r="AU255" i="5"/>
  <c r="AW255" i="5" s="1"/>
  <c r="AI255" i="5"/>
  <c r="AQ255" i="5" s="1"/>
  <c r="AX255" i="5"/>
  <c r="AF256" i="5"/>
  <c r="AN256" i="5" s="1"/>
  <c r="F257" i="5"/>
  <c r="AD255" i="4"/>
  <c r="AV255" i="4"/>
  <c r="U257" i="4"/>
  <c r="N255" i="4"/>
  <c r="AE255" i="4"/>
  <c r="AM255" i="4" s="1"/>
  <c r="O255" i="4"/>
  <c r="AL255" i="4" s="1"/>
  <c r="AT255" i="4" s="1"/>
  <c r="AH255" i="4"/>
  <c r="AP255" i="4" s="1"/>
  <c r="AU255" i="4"/>
  <c r="AW255" i="4" s="1"/>
  <c r="AI255" i="4"/>
  <c r="AQ255" i="4" s="1"/>
  <c r="AX255" i="4"/>
  <c r="AF256" i="4"/>
  <c r="AN256" i="4" s="1"/>
  <c r="AJ256" i="4"/>
  <c r="AR256" i="4" s="1"/>
  <c r="F257" i="4"/>
  <c r="BQ255" i="3"/>
  <c r="AX255" i="3"/>
  <c r="BV255" i="3" s="1"/>
  <c r="BU256" i="3"/>
  <c r="S257" i="3"/>
  <c r="BT256" i="3"/>
  <c r="AY255" i="3"/>
  <c r="BE255" i="3" s="1"/>
  <c r="AR255" i="3"/>
  <c r="BK255" i="3"/>
  <c r="BW255" i="3" s="1"/>
  <c r="CC255" i="3" s="1"/>
  <c r="BA255" i="3"/>
  <c r="BG255" i="3" s="1"/>
  <c r="BM255" i="3"/>
  <c r="BY255" i="3" s="1"/>
  <c r="CE255" i="3" s="1"/>
  <c r="AB256" i="3"/>
  <c r="AH256" i="3" s="1"/>
  <c r="AD256" i="3"/>
  <c r="AJ256" i="3" s="1"/>
  <c r="F257" i="3"/>
  <c r="AE256" i="3"/>
  <c r="AK256" i="3" s="1"/>
  <c r="AC256" i="3"/>
  <c r="AI256" i="3" s="1"/>
  <c r="BO255" i="3"/>
  <c r="CA255" i="3" s="1"/>
  <c r="CG255" i="3" s="1"/>
  <c r="BC255" i="3"/>
  <c r="BI255" i="3" s="1"/>
  <c r="M255" i="3"/>
  <c r="AA255" i="3"/>
  <c r="AG255" i="3" s="1"/>
  <c r="AZ255" i="3"/>
  <c r="BF255" i="3" s="1"/>
  <c r="BL255" i="3"/>
  <c r="BX255" i="3" s="1"/>
  <c r="CD255" i="3" s="1"/>
  <c r="BB255" i="3"/>
  <c r="BH255" i="3" s="1"/>
  <c r="BN255" i="3"/>
  <c r="BZ255" i="3" s="1"/>
  <c r="CF255" i="3" s="1"/>
  <c r="CJ254" i="3"/>
  <c r="AF254" i="3"/>
  <c r="AL254" i="3" s="1"/>
  <c r="CI254" i="3"/>
  <c r="BP254" i="3"/>
  <c r="BD254" i="3"/>
  <c r="BJ254" i="3" s="1"/>
  <c r="AX255" i="2"/>
  <c r="BQ255" i="2"/>
  <c r="BT256" i="2"/>
  <c r="BR256" i="2"/>
  <c r="S257" i="2"/>
  <c r="BS256" i="2"/>
  <c r="BU256" i="2"/>
  <c r="BD254" i="2"/>
  <c r="BJ254" i="2" s="1"/>
  <c r="BP254" i="2"/>
  <c r="CI254" i="2"/>
  <c r="AF254" i="2"/>
  <c r="AL254" i="2" s="1"/>
  <c r="BA255" i="2"/>
  <c r="BG255" i="2" s="1"/>
  <c r="BM255" i="2"/>
  <c r="BY255" i="2" s="1"/>
  <c r="CE255" i="2" s="1"/>
  <c r="BO255" i="2"/>
  <c r="BC255" i="2"/>
  <c r="BI255" i="2" s="1"/>
  <c r="F257" i="2"/>
  <c r="AA255" i="2"/>
  <c r="AG255" i="2" s="1"/>
  <c r="M255" i="2"/>
  <c r="AZ255" i="2"/>
  <c r="BF255" i="2" s="1"/>
  <c r="BL255" i="2"/>
  <c r="BX255" i="2" s="1"/>
  <c r="CD255" i="2" s="1"/>
  <c r="BN255" i="2"/>
  <c r="BB255" i="2"/>
  <c r="BH255" i="2" s="1"/>
  <c r="BK255" i="2"/>
  <c r="AY255" i="2"/>
  <c r="BE255" i="2" s="1"/>
  <c r="AR255" i="2"/>
  <c r="AX255" i="1"/>
  <c r="BQ255" i="1"/>
  <c r="BR256" i="1"/>
  <c r="BS256" i="1"/>
  <c r="BT256" i="1"/>
  <c r="BU256" i="1"/>
  <c r="S257" i="1"/>
  <c r="BD254" i="1"/>
  <c r="BJ254" i="1" s="1"/>
  <c r="BP254" i="1"/>
  <c r="M255" i="1"/>
  <c r="AA255" i="1"/>
  <c r="AG255" i="1" s="1"/>
  <c r="AR255" i="1"/>
  <c r="AY255" i="1"/>
  <c r="BE255" i="1" s="1"/>
  <c r="BK255" i="1"/>
  <c r="BW255" i="1" s="1"/>
  <c r="CC255" i="1" s="1"/>
  <c r="AZ255" i="1"/>
  <c r="BF255" i="1" s="1"/>
  <c r="BL255" i="1"/>
  <c r="BX255" i="1" s="1"/>
  <c r="CD255" i="1" s="1"/>
  <c r="BA255" i="1"/>
  <c r="BG255" i="1" s="1"/>
  <c r="BM255" i="1"/>
  <c r="BY255" i="1" s="1"/>
  <c r="CE255" i="1" s="1"/>
  <c r="BB255" i="1"/>
  <c r="BH255" i="1" s="1"/>
  <c r="BN255" i="1"/>
  <c r="BZ255" i="1" s="1"/>
  <c r="CF255" i="1" s="1"/>
  <c r="BC255" i="1"/>
  <c r="BI255" i="1" s="1"/>
  <c r="BO255" i="1"/>
  <c r="CA255" i="1" s="1"/>
  <c r="CG255" i="1" s="1"/>
  <c r="AB256" i="1"/>
  <c r="AH256" i="1" s="1"/>
  <c r="AC256" i="1"/>
  <c r="AI256" i="1" s="1"/>
  <c r="AD256" i="1"/>
  <c r="AJ256" i="1" s="1"/>
  <c r="AE256" i="1"/>
  <c r="AK256" i="1" s="1"/>
  <c r="F257" i="1"/>
  <c r="BR255" i="9"/>
  <c r="BS255" i="9"/>
  <c r="AK255" i="8"/>
  <c r="AK255" i="7"/>
  <c r="BW254" i="7"/>
  <c r="AC255" i="4"/>
  <c r="AZ254" i="4"/>
  <c r="BT255" i="2"/>
  <c r="AJ255" i="6"/>
  <c r="AR255" i="6" s="1"/>
  <c r="AC255" i="5"/>
  <c r="AY255" i="5"/>
  <c r="CA254" i="3"/>
  <c r="CG254" i="3" s="1"/>
  <c r="BV254" i="2"/>
  <c r="AF254" i="1"/>
  <c r="AL254" i="1" s="1"/>
  <c r="AB255" i="2"/>
  <c r="AH255" i="2" s="1"/>
  <c r="BV254" i="1"/>
  <c r="Z255" i="1"/>
  <c r="BY254" i="9"/>
  <c r="BU254" i="9"/>
  <c r="BX254" i="9"/>
  <c r="AW254" i="8"/>
  <c r="BI254" i="8" s="1"/>
  <c r="BX254" i="8"/>
  <c r="AC255" i="6"/>
  <c r="AZ254" i="6"/>
  <c r="AF255" i="6"/>
  <c r="AN255" i="6" s="1"/>
  <c r="AK254" i="5"/>
  <c r="AS254" i="5" s="1"/>
  <c r="AZ254" i="5"/>
  <c r="AK254" i="4"/>
  <c r="AS254" i="4" s="1"/>
  <c r="BV254" i="3"/>
  <c r="BU255" i="2"/>
  <c r="BX254" i="1"/>
  <c r="CD254" i="1" s="1"/>
  <c r="BT255" i="7"/>
  <c r="AP255" i="8"/>
  <c r="BB255" i="8" s="1"/>
  <c r="BR255" i="7"/>
  <c r="AY255" i="4"/>
  <c r="AJ255" i="4"/>
  <c r="AR255" i="4" s="1"/>
  <c r="BY254" i="3"/>
  <c r="CE254" i="3" s="1"/>
  <c r="BX254" i="2"/>
  <c r="CD254" i="2" s="1"/>
  <c r="BY254" i="7"/>
  <c r="AG255" i="4"/>
  <c r="AO255" i="4" s="1"/>
  <c r="Z255" i="2"/>
  <c r="AD255" i="2"/>
  <c r="AJ255" i="2" s="1"/>
  <c r="BP255" i="7"/>
  <c r="AY255" i="6"/>
  <c r="AL256" i="9" l="1"/>
  <c r="BQ256" i="9"/>
  <c r="BT257" i="9"/>
  <c r="BS257" i="9"/>
  <c r="Y258" i="9"/>
  <c r="BR257" i="9"/>
  <c r="BM256" i="9"/>
  <c r="AT256" i="9"/>
  <c r="BF256" i="9" s="1"/>
  <c r="R256" i="9"/>
  <c r="AN256" i="9"/>
  <c r="AZ256" i="9" s="1"/>
  <c r="AM256" i="9"/>
  <c r="AY256" i="9" s="1"/>
  <c r="AR256" i="9"/>
  <c r="BD256" i="9" s="1"/>
  <c r="BK256" i="9"/>
  <c r="BU256" i="9" s="1"/>
  <c r="BN256" i="9"/>
  <c r="AU256" i="9"/>
  <c r="BG256" i="9" s="1"/>
  <c r="AV256" i="9"/>
  <c r="BH256" i="9" s="1"/>
  <c r="BO256" i="9"/>
  <c r="AP257" i="9"/>
  <c r="BB257" i="9" s="1"/>
  <c r="AO257" i="9"/>
  <c r="BA257" i="9" s="1"/>
  <c r="F258" i="9"/>
  <c r="AQ257" i="9"/>
  <c r="BC257" i="9" s="1"/>
  <c r="BL256" i="9"/>
  <c r="BV256" i="9" s="1"/>
  <c r="AS256" i="9"/>
  <c r="BE256" i="9" s="1"/>
  <c r="S256" i="9"/>
  <c r="AX256" i="9" s="1"/>
  <c r="BJ256" i="9" s="1"/>
  <c r="BR257" i="8"/>
  <c r="Y258" i="8"/>
  <c r="BT257" i="8"/>
  <c r="AL256" i="8"/>
  <c r="BQ256" i="8"/>
  <c r="BO256" i="8"/>
  <c r="BY256" i="8" s="1"/>
  <c r="AV256" i="8"/>
  <c r="BH256" i="8" s="1"/>
  <c r="AU256" i="8"/>
  <c r="BG256" i="8" s="1"/>
  <c r="BN256" i="8"/>
  <c r="AR256" i="8"/>
  <c r="BD256" i="8" s="1"/>
  <c r="BK256" i="8"/>
  <c r="BU256" i="8" s="1"/>
  <c r="F258" i="8"/>
  <c r="AM257" i="8"/>
  <c r="AY257" i="8" s="1"/>
  <c r="AO257" i="8"/>
  <c r="BA257" i="8" s="1"/>
  <c r="AQ257" i="8"/>
  <c r="BC257" i="8" s="1"/>
  <c r="AP257" i="8"/>
  <c r="BB257" i="8" s="1"/>
  <c r="R256" i="8"/>
  <c r="AW256" i="8" s="1"/>
  <c r="BI256" i="8" s="1"/>
  <c r="AN256" i="8"/>
  <c r="AZ256" i="8" s="1"/>
  <c r="AM256" i="8"/>
  <c r="AY256" i="8" s="1"/>
  <c r="S256" i="8"/>
  <c r="AX256" i="8" s="1"/>
  <c r="BJ256" i="8" s="1"/>
  <c r="BL256" i="8"/>
  <c r="BV256" i="8" s="1"/>
  <c r="AS256" i="8"/>
  <c r="BE256" i="8" s="1"/>
  <c r="BM256" i="8"/>
  <c r="BW256" i="8" s="1"/>
  <c r="AT256" i="8"/>
  <c r="BF256" i="8" s="1"/>
  <c r="AW255" i="8"/>
  <c r="BI255" i="8" s="1"/>
  <c r="AL256" i="7"/>
  <c r="BQ256" i="7"/>
  <c r="BT257" i="7"/>
  <c r="AK257" i="7"/>
  <c r="Y258" i="7"/>
  <c r="AW255" i="7"/>
  <c r="BI255" i="7" s="1"/>
  <c r="AU256" i="7"/>
  <c r="BG256" i="7" s="1"/>
  <c r="BN256" i="7"/>
  <c r="BX256" i="7" s="1"/>
  <c r="AM256" i="7"/>
  <c r="AY256" i="7" s="1"/>
  <c r="AS256" i="7"/>
  <c r="BE256" i="7" s="1"/>
  <c r="BL256" i="7"/>
  <c r="BV256" i="7" s="1"/>
  <c r="S256" i="7"/>
  <c r="AX256" i="7" s="1"/>
  <c r="BJ256" i="7" s="1"/>
  <c r="AP257" i="7"/>
  <c r="BB257" i="7" s="1"/>
  <c r="AQ257" i="7"/>
  <c r="BC257" i="7" s="1"/>
  <c r="F258" i="7"/>
  <c r="AO257" i="7"/>
  <c r="BA257" i="7" s="1"/>
  <c r="AR256" i="7"/>
  <c r="BD256" i="7" s="1"/>
  <c r="BK256" i="7"/>
  <c r="AT256" i="7"/>
  <c r="BF256" i="7" s="1"/>
  <c r="BM256" i="7"/>
  <c r="AV256" i="7"/>
  <c r="BH256" i="7" s="1"/>
  <c r="BO256" i="7"/>
  <c r="BY256" i="7" s="1"/>
  <c r="R256" i="7"/>
  <c r="AN256" i="7"/>
  <c r="AZ256" i="7" s="1"/>
  <c r="AD256" i="6"/>
  <c r="AV256" i="6"/>
  <c r="U258" i="6"/>
  <c r="O256" i="6"/>
  <c r="AH256" i="6"/>
  <c r="AP256" i="6" s="1"/>
  <c r="AU256" i="6"/>
  <c r="AJ257" i="6"/>
  <c r="AR257" i="6" s="1"/>
  <c r="AF257" i="6"/>
  <c r="AN257" i="6" s="1"/>
  <c r="F258" i="6"/>
  <c r="N256" i="6"/>
  <c r="AE256" i="6"/>
  <c r="AM256" i="6" s="1"/>
  <c r="AI256" i="6"/>
  <c r="AQ256" i="6" s="1"/>
  <c r="AX256" i="6"/>
  <c r="AD256" i="5"/>
  <c r="AV256" i="5"/>
  <c r="U258" i="5"/>
  <c r="AK255" i="5"/>
  <c r="AS255" i="5" s="1"/>
  <c r="N256" i="5"/>
  <c r="AE256" i="5"/>
  <c r="AM256" i="5" s="1"/>
  <c r="O256" i="5"/>
  <c r="AL256" i="5" s="1"/>
  <c r="AT256" i="5" s="1"/>
  <c r="AH256" i="5"/>
  <c r="AP256" i="5" s="1"/>
  <c r="AU256" i="5"/>
  <c r="AW256" i="5" s="1"/>
  <c r="AI256" i="5"/>
  <c r="AQ256" i="5" s="1"/>
  <c r="AX256" i="5"/>
  <c r="AF257" i="5"/>
  <c r="AN257" i="5" s="1"/>
  <c r="AG257" i="5"/>
  <c r="AO257" i="5" s="1"/>
  <c r="F258" i="5"/>
  <c r="AD256" i="4"/>
  <c r="AV256" i="4"/>
  <c r="U258" i="4"/>
  <c r="AK255" i="4"/>
  <c r="AS255" i="4" s="1"/>
  <c r="N256" i="4"/>
  <c r="AE256" i="4"/>
  <c r="AM256" i="4" s="1"/>
  <c r="O256" i="4"/>
  <c r="AL256" i="4" s="1"/>
  <c r="AT256" i="4" s="1"/>
  <c r="AH256" i="4"/>
  <c r="AP256" i="4" s="1"/>
  <c r="AU256" i="4"/>
  <c r="AW256" i="4" s="1"/>
  <c r="AI256" i="4"/>
  <c r="AQ256" i="4" s="1"/>
  <c r="AX256" i="4"/>
  <c r="AF257" i="4"/>
  <c r="AN257" i="4" s="1"/>
  <c r="AJ257" i="4"/>
  <c r="AR257" i="4" s="1"/>
  <c r="F258" i="4"/>
  <c r="BQ256" i="3"/>
  <c r="AX256" i="3"/>
  <c r="S258" i="3"/>
  <c r="BS257" i="3"/>
  <c r="BT257" i="3"/>
  <c r="BD255" i="3"/>
  <c r="BJ255" i="3" s="1"/>
  <c r="BP255" i="3"/>
  <c r="CB255" i="3" s="1"/>
  <c r="CH255" i="3" s="1"/>
  <c r="AR256" i="3"/>
  <c r="BK256" i="3"/>
  <c r="BW256" i="3" s="1"/>
  <c r="CC256" i="3" s="1"/>
  <c r="AY256" i="3"/>
  <c r="BE256" i="3" s="1"/>
  <c r="BA256" i="3"/>
  <c r="BG256" i="3" s="1"/>
  <c r="BM256" i="3"/>
  <c r="AD257" i="3"/>
  <c r="AJ257" i="3" s="1"/>
  <c r="AB257" i="3"/>
  <c r="AH257" i="3" s="1"/>
  <c r="AC257" i="3"/>
  <c r="AI257" i="3" s="1"/>
  <c r="AE257" i="3"/>
  <c r="AK257" i="3" s="1"/>
  <c r="F258" i="3"/>
  <c r="AZ256" i="3"/>
  <c r="BF256" i="3" s="1"/>
  <c r="BL256" i="3"/>
  <c r="BB256" i="3"/>
  <c r="BH256" i="3" s="1"/>
  <c r="BN256" i="3"/>
  <c r="BZ256" i="3" s="1"/>
  <c r="CF256" i="3" s="1"/>
  <c r="M256" i="3"/>
  <c r="AA256" i="3"/>
  <c r="AG256" i="3" s="1"/>
  <c r="BC256" i="3"/>
  <c r="BI256" i="3" s="1"/>
  <c r="BO256" i="3"/>
  <c r="CA256" i="3" s="1"/>
  <c r="CG256" i="3" s="1"/>
  <c r="AF255" i="3"/>
  <c r="AL255" i="3" s="1"/>
  <c r="CI255" i="3"/>
  <c r="CJ255" i="3"/>
  <c r="S258" i="2"/>
  <c r="BR257" i="2"/>
  <c r="BT257" i="2"/>
  <c r="BQ256" i="2"/>
  <c r="AX256" i="2"/>
  <c r="M256" i="2"/>
  <c r="AA256" i="2"/>
  <c r="AG256" i="2" s="1"/>
  <c r="BK256" i="2"/>
  <c r="BW256" i="2" s="1"/>
  <c r="CC256" i="2" s="1"/>
  <c r="AR256" i="2"/>
  <c r="AY256" i="2"/>
  <c r="BE256" i="2" s="1"/>
  <c r="BM256" i="2"/>
  <c r="BY256" i="2" s="1"/>
  <c r="CE256" i="2" s="1"/>
  <c r="BA256" i="2"/>
  <c r="BG256" i="2" s="1"/>
  <c r="BO256" i="2"/>
  <c r="CA256" i="2" s="1"/>
  <c r="CG256" i="2" s="1"/>
  <c r="BC256" i="2"/>
  <c r="BI256" i="2" s="1"/>
  <c r="BN256" i="2"/>
  <c r="BZ256" i="2" s="1"/>
  <c r="CF256" i="2" s="1"/>
  <c r="BB256" i="2"/>
  <c r="BH256" i="2" s="1"/>
  <c r="AZ256" i="2"/>
  <c r="BF256" i="2" s="1"/>
  <c r="BL256" i="2"/>
  <c r="BX256" i="2" s="1"/>
  <c r="CD256" i="2" s="1"/>
  <c r="AC257" i="2"/>
  <c r="AI257" i="2" s="1"/>
  <c r="AE257" i="2"/>
  <c r="AK257" i="2" s="1"/>
  <c r="AB257" i="2"/>
  <c r="AH257" i="2" s="1"/>
  <c r="AD257" i="2"/>
  <c r="AJ257" i="2" s="1"/>
  <c r="F258" i="2"/>
  <c r="AF255" i="2"/>
  <c r="AL255" i="2" s="1"/>
  <c r="CI255" i="2"/>
  <c r="BD255" i="2"/>
  <c r="BJ255" i="2" s="1"/>
  <c r="BP255" i="2"/>
  <c r="CB255" i="2" s="1"/>
  <c r="CH255" i="2" s="1"/>
  <c r="AX256" i="1"/>
  <c r="BQ256" i="1"/>
  <c r="BR257" i="1"/>
  <c r="BS257" i="1"/>
  <c r="BT257" i="1"/>
  <c r="BU257" i="1"/>
  <c r="S258" i="1"/>
  <c r="AF255" i="1"/>
  <c r="AL255" i="1" s="1"/>
  <c r="BD255" i="1"/>
  <c r="BJ255" i="1" s="1"/>
  <c r="BP255" i="1"/>
  <c r="M256" i="1"/>
  <c r="AA256" i="1"/>
  <c r="AG256" i="1" s="1"/>
  <c r="AR256" i="1"/>
  <c r="AY256" i="1"/>
  <c r="BE256" i="1" s="1"/>
  <c r="BK256" i="1"/>
  <c r="BW256" i="1" s="1"/>
  <c r="CC256" i="1" s="1"/>
  <c r="AZ256" i="1"/>
  <c r="BF256" i="1" s="1"/>
  <c r="BL256" i="1"/>
  <c r="BX256" i="1" s="1"/>
  <c r="CD256" i="1" s="1"/>
  <c r="BA256" i="1"/>
  <c r="BG256" i="1" s="1"/>
  <c r="BM256" i="1"/>
  <c r="BY256" i="1" s="1"/>
  <c r="CE256" i="1" s="1"/>
  <c r="BB256" i="1"/>
  <c r="BH256" i="1" s="1"/>
  <c r="BN256" i="1"/>
  <c r="BZ256" i="1" s="1"/>
  <c r="CF256" i="1" s="1"/>
  <c r="BC256" i="1"/>
  <c r="BI256" i="1" s="1"/>
  <c r="BO256" i="1"/>
  <c r="CA256" i="1" s="1"/>
  <c r="CG256" i="1" s="1"/>
  <c r="AB257" i="1"/>
  <c r="AH257" i="1" s="1"/>
  <c r="AC257" i="1"/>
  <c r="AI257" i="1" s="1"/>
  <c r="AD257" i="1"/>
  <c r="AJ257" i="1" s="1"/>
  <c r="AE257" i="1"/>
  <c r="AK257" i="1" s="1"/>
  <c r="F258" i="1"/>
  <c r="AQ256" i="7"/>
  <c r="BC256" i="7" s="1"/>
  <c r="AL255" i="6"/>
  <c r="AT255" i="6" s="1"/>
  <c r="AW255" i="6"/>
  <c r="AZ255" i="6"/>
  <c r="AF256" i="6"/>
  <c r="AN256" i="6" s="1"/>
  <c r="AG256" i="6"/>
  <c r="AO256" i="6" s="1"/>
  <c r="AK255" i="6"/>
  <c r="AS255" i="6" s="1"/>
  <c r="AC256" i="5"/>
  <c r="CB254" i="2"/>
  <c r="CH254" i="2" s="1"/>
  <c r="CA255" i="2"/>
  <c r="CG255" i="2" s="1"/>
  <c r="AD256" i="2"/>
  <c r="AJ256" i="2" s="1"/>
  <c r="AE256" i="2"/>
  <c r="AK256" i="2" s="1"/>
  <c r="AC256" i="2"/>
  <c r="AI256" i="2" s="1"/>
  <c r="AB256" i="2"/>
  <c r="AH256" i="2" s="1"/>
  <c r="BZ255" i="2"/>
  <c r="CF255" i="2" s="1"/>
  <c r="BW255" i="2"/>
  <c r="CC255" i="2" s="1"/>
  <c r="BV255" i="1"/>
  <c r="Z256" i="1"/>
  <c r="CB254" i="1"/>
  <c r="CH254" i="1" s="1"/>
  <c r="BT256" i="9"/>
  <c r="AJ256" i="5"/>
  <c r="AR256" i="5" s="1"/>
  <c r="AY256" i="4"/>
  <c r="AG256" i="4"/>
  <c r="AO256" i="4" s="1"/>
  <c r="BR256" i="3"/>
  <c r="AG256" i="5"/>
  <c r="AO256" i="5" s="1"/>
  <c r="BR256" i="7"/>
  <c r="AY256" i="6"/>
  <c r="AZ255" i="4"/>
  <c r="Z256" i="3"/>
  <c r="Z256" i="2"/>
  <c r="BS256" i="9"/>
  <c r="BP256" i="7"/>
  <c r="BU255" i="7"/>
  <c r="BW255" i="7"/>
  <c r="BY255" i="7"/>
  <c r="AZ255" i="5"/>
  <c r="AK256" i="9"/>
  <c r="BR256" i="9"/>
  <c r="BX255" i="9"/>
  <c r="BW255" i="9"/>
  <c r="BS256" i="8"/>
  <c r="AK256" i="7"/>
  <c r="AC256" i="6"/>
  <c r="AY256" i="5"/>
  <c r="AC256" i="4"/>
  <c r="BS256" i="3"/>
  <c r="CB254" i="3"/>
  <c r="CH254" i="3" s="1"/>
  <c r="BV255" i="2"/>
  <c r="AW255" i="9"/>
  <c r="BI255" i="9" s="1"/>
  <c r="AL257" i="9" l="1"/>
  <c r="BQ257" i="9"/>
  <c r="BR258" i="9"/>
  <c r="BT258" i="9"/>
  <c r="BS258" i="9"/>
  <c r="Y259" i="9"/>
  <c r="AV257" i="9"/>
  <c r="BH257" i="9" s="1"/>
  <c r="BO257" i="9"/>
  <c r="BY257" i="9" s="1"/>
  <c r="AS257" i="9"/>
  <c r="BE257" i="9" s="1"/>
  <c r="S257" i="9"/>
  <c r="AX257" i="9" s="1"/>
  <c r="BJ257" i="9" s="1"/>
  <c r="BL257" i="9"/>
  <c r="BV257" i="9" s="1"/>
  <c r="BM257" i="9"/>
  <c r="BW257" i="9" s="1"/>
  <c r="AT257" i="9"/>
  <c r="BF257" i="9" s="1"/>
  <c r="BK257" i="9"/>
  <c r="AR257" i="9"/>
  <c r="BD257" i="9" s="1"/>
  <c r="AM258" i="9"/>
  <c r="AY258" i="9" s="1"/>
  <c r="AQ258" i="9"/>
  <c r="BC258" i="9" s="1"/>
  <c r="AP258" i="9"/>
  <c r="BB258" i="9" s="1"/>
  <c r="AO258" i="9"/>
  <c r="BA258" i="9" s="1"/>
  <c r="F259" i="9"/>
  <c r="AN257" i="9"/>
  <c r="AZ257" i="9" s="1"/>
  <c r="R257" i="9"/>
  <c r="AU257" i="9"/>
  <c r="BG257" i="9" s="1"/>
  <c r="BN257" i="9"/>
  <c r="BX257" i="9" s="1"/>
  <c r="BS258" i="8"/>
  <c r="Y259" i="8"/>
  <c r="BP258" i="8"/>
  <c r="BR258" i="8"/>
  <c r="BT258" i="8"/>
  <c r="BQ257" i="8"/>
  <c r="AL257" i="8"/>
  <c r="BL257" i="8"/>
  <c r="BV257" i="8" s="1"/>
  <c r="S257" i="8"/>
  <c r="AX257" i="8" s="1"/>
  <c r="BJ257" i="8" s="1"/>
  <c r="AS257" i="8"/>
  <c r="BE257" i="8" s="1"/>
  <c r="AP258" i="8"/>
  <c r="BB258" i="8" s="1"/>
  <c r="AQ258" i="8"/>
  <c r="BC258" i="8" s="1"/>
  <c r="F259" i="8"/>
  <c r="AO258" i="8"/>
  <c r="BA258" i="8" s="1"/>
  <c r="AU257" i="8"/>
  <c r="BG257" i="8" s="1"/>
  <c r="BN257" i="8"/>
  <c r="AT257" i="8"/>
  <c r="BF257" i="8" s="1"/>
  <c r="BM257" i="8"/>
  <c r="BW257" i="8" s="1"/>
  <c r="AN257" i="8"/>
  <c r="AZ257" i="8" s="1"/>
  <c r="R257" i="8"/>
  <c r="AV257" i="8"/>
  <c r="BH257" i="8" s="1"/>
  <c r="BO257" i="8"/>
  <c r="BY257" i="8" s="1"/>
  <c r="AR257" i="8"/>
  <c r="BD257" i="8" s="1"/>
  <c r="BK257" i="8"/>
  <c r="AL257" i="7"/>
  <c r="BQ257" i="7"/>
  <c r="BS258" i="7"/>
  <c r="Y259" i="7"/>
  <c r="BR258" i="7"/>
  <c r="AR257" i="7"/>
  <c r="BD257" i="7" s="1"/>
  <c r="BK257" i="7"/>
  <c r="AT257" i="7"/>
  <c r="BF257" i="7" s="1"/>
  <c r="BM257" i="7"/>
  <c r="AN257" i="7"/>
  <c r="AZ257" i="7" s="1"/>
  <c r="R257" i="7"/>
  <c r="AW257" i="7" s="1"/>
  <c r="BI257" i="7" s="1"/>
  <c r="S257" i="7"/>
  <c r="AX257" i="7" s="1"/>
  <c r="BJ257" i="7" s="1"/>
  <c r="AS257" i="7"/>
  <c r="BE257" i="7" s="1"/>
  <c r="BL257" i="7"/>
  <c r="BV257" i="7" s="1"/>
  <c r="AP258" i="7"/>
  <c r="BB258" i="7" s="1"/>
  <c r="F259" i="7"/>
  <c r="AM258" i="7"/>
  <c r="AY258" i="7" s="1"/>
  <c r="AO258" i="7"/>
  <c r="BA258" i="7" s="1"/>
  <c r="AQ258" i="7"/>
  <c r="BC258" i="7" s="1"/>
  <c r="BN257" i="7"/>
  <c r="AU257" i="7"/>
  <c r="BG257" i="7" s="1"/>
  <c r="AV257" i="7"/>
  <c r="BH257" i="7" s="1"/>
  <c r="BO257" i="7"/>
  <c r="BY257" i="7" s="1"/>
  <c r="AW256" i="7"/>
  <c r="BI256" i="7" s="1"/>
  <c r="AD257" i="6"/>
  <c r="AV257" i="6"/>
  <c r="U259" i="6"/>
  <c r="N257" i="6"/>
  <c r="AE257" i="6"/>
  <c r="AM257" i="6" s="1"/>
  <c r="O257" i="6"/>
  <c r="AL257" i="6" s="1"/>
  <c r="AT257" i="6" s="1"/>
  <c r="AH257" i="6"/>
  <c r="AP257" i="6" s="1"/>
  <c r="AU257" i="6"/>
  <c r="AW257" i="6" s="1"/>
  <c r="AX257" i="6"/>
  <c r="AI257" i="6"/>
  <c r="AQ257" i="6" s="1"/>
  <c r="F259" i="6"/>
  <c r="AD257" i="5"/>
  <c r="AV257" i="5"/>
  <c r="U259" i="5"/>
  <c r="N257" i="5"/>
  <c r="AE257" i="5"/>
  <c r="AM257" i="5" s="1"/>
  <c r="O257" i="5"/>
  <c r="AL257" i="5" s="1"/>
  <c r="AT257" i="5" s="1"/>
  <c r="AH257" i="5"/>
  <c r="AP257" i="5" s="1"/>
  <c r="AU257" i="5"/>
  <c r="AW257" i="5" s="1"/>
  <c r="AI257" i="5"/>
  <c r="AQ257" i="5" s="1"/>
  <c r="AX257" i="5"/>
  <c r="AF258" i="5"/>
  <c r="AN258" i="5" s="1"/>
  <c r="AG258" i="5"/>
  <c r="AO258" i="5" s="1"/>
  <c r="AJ258" i="5"/>
  <c r="AR258" i="5" s="1"/>
  <c r="F259" i="5"/>
  <c r="AD257" i="4"/>
  <c r="AV257" i="4"/>
  <c r="U259" i="4"/>
  <c r="N257" i="4"/>
  <c r="AE257" i="4"/>
  <c r="AM257" i="4" s="1"/>
  <c r="O257" i="4"/>
  <c r="AL257" i="4" s="1"/>
  <c r="AT257" i="4" s="1"/>
  <c r="AH257" i="4"/>
  <c r="AP257" i="4" s="1"/>
  <c r="AU257" i="4"/>
  <c r="AW257" i="4" s="1"/>
  <c r="AI257" i="4"/>
  <c r="AQ257" i="4" s="1"/>
  <c r="AX257" i="4"/>
  <c r="AF258" i="4"/>
  <c r="AN258" i="4" s="1"/>
  <c r="AG258" i="4"/>
  <c r="AO258" i="4" s="1"/>
  <c r="AJ258" i="4"/>
  <c r="AR258" i="4" s="1"/>
  <c r="F259" i="4"/>
  <c r="BQ257" i="3"/>
  <c r="AX257" i="3"/>
  <c r="S259" i="3"/>
  <c r="BT258" i="3"/>
  <c r="BS258" i="3"/>
  <c r="BD256" i="3"/>
  <c r="BJ256" i="3" s="1"/>
  <c r="BP256" i="3"/>
  <c r="BB257" i="3"/>
  <c r="BH257" i="3" s="1"/>
  <c r="BN257" i="3"/>
  <c r="BZ257" i="3" s="1"/>
  <c r="CF257" i="3" s="1"/>
  <c r="BK257" i="3"/>
  <c r="BW257" i="3" s="1"/>
  <c r="CC257" i="3" s="1"/>
  <c r="AY257" i="3"/>
  <c r="BE257" i="3" s="1"/>
  <c r="AR257" i="3"/>
  <c r="M257" i="3"/>
  <c r="AA257" i="3"/>
  <c r="AG257" i="3" s="1"/>
  <c r="BL257" i="3"/>
  <c r="AZ257" i="3"/>
  <c r="BF257" i="3" s="1"/>
  <c r="AD258" i="3"/>
  <c r="AJ258" i="3" s="1"/>
  <c r="AC258" i="3"/>
  <c r="AI258" i="3" s="1"/>
  <c r="AE258" i="3"/>
  <c r="AK258" i="3" s="1"/>
  <c r="AB258" i="3"/>
  <c r="AH258" i="3" s="1"/>
  <c r="F259" i="3"/>
  <c r="BM257" i="3"/>
  <c r="BY257" i="3" s="1"/>
  <c r="CE257" i="3" s="1"/>
  <c r="BA257" i="3"/>
  <c r="BG257" i="3" s="1"/>
  <c r="BC257" i="3"/>
  <c r="BI257" i="3" s="1"/>
  <c r="BO257" i="3"/>
  <c r="CJ256" i="3"/>
  <c r="AF256" i="3"/>
  <c r="AL256" i="3" s="1"/>
  <c r="CI256" i="3"/>
  <c r="BQ257" i="2"/>
  <c r="AX257" i="2"/>
  <c r="BR258" i="2"/>
  <c r="BT258" i="2"/>
  <c r="S259" i="2"/>
  <c r="AF256" i="2"/>
  <c r="AL256" i="2" s="1"/>
  <c r="CI256" i="2"/>
  <c r="BD256" i="2"/>
  <c r="BJ256" i="2" s="1"/>
  <c r="BP256" i="2"/>
  <c r="AZ257" i="2"/>
  <c r="BF257" i="2" s="1"/>
  <c r="BL257" i="2"/>
  <c r="BX257" i="2" s="1"/>
  <c r="CD257" i="2" s="1"/>
  <c r="BB257" i="2"/>
  <c r="BH257" i="2" s="1"/>
  <c r="BN257" i="2"/>
  <c r="BZ257" i="2" s="1"/>
  <c r="CF257" i="2" s="1"/>
  <c r="BK257" i="2"/>
  <c r="BW257" i="2" s="1"/>
  <c r="CC257" i="2" s="1"/>
  <c r="AY257" i="2"/>
  <c r="BE257" i="2" s="1"/>
  <c r="AR257" i="2"/>
  <c r="BA257" i="2"/>
  <c r="BG257" i="2" s="1"/>
  <c r="BM257" i="2"/>
  <c r="BC257" i="2"/>
  <c r="BI257" i="2" s="1"/>
  <c r="BO257" i="2"/>
  <c r="AA257" i="2"/>
  <c r="AG257" i="2" s="1"/>
  <c r="M257" i="2"/>
  <c r="AE258" i="2"/>
  <c r="AK258" i="2" s="1"/>
  <c r="F259" i="2"/>
  <c r="AX257" i="1"/>
  <c r="BQ257" i="1"/>
  <c r="BR258" i="1"/>
  <c r="BS258" i="1"/>
  <c r="BT258" i="1"/>
  <c r="BU258" i="1"/>
  <c r="S259" i="1"/>
  <c r="BD256" i="1"/>
  <c r="BJ256" i="1" s="1"/>
  <c r="BP256" i="1"/>
  <c r="M257" i="1"/>
  <c r="AA257" i="1"/>
  <c r="AG257" i="1" s="1"/>
  <c r="AR257" i="1"/>
  <c r="AY257" i="1"/>
  <c r="BE257" i="1" s="1"/>
  <c r="BK257" i="1"/>
  <c r="BW257" i="1" s="1"/>
  <c r="CC257" i="1" s="1"/>
  <c r="AZ257" i="1"/>
  <c r="BF257" i="1" s="1"/>
  <c r="BL257" i="1"/>
  <c r="BX257" i="1" s="1"/>
  <c r="CD257" i="1" s="1"/>
  <c r="BA257" i="1"/>
  <c r="BG257" i="1" s="1"/>
  <c r="BM257" i="1"/>
  <c r="BY257" i="1" s="1"/>
  <c r="CE257" i="1" s="1"/>
  <c r="BB257" i="1"/>
  <c r="BH257" i="1" s="1"/>
  <c r="BN257" i="1"/>
  <c r="BZ257" i="1" s="1"/>
  <c r="CF257" i="1" s="1"/>
  <c r="BC257" i="1"/>
  <c r="BI257" i="1" s="1"/>
  <c r="BO257" i="1"/>
  <c r="CA257" i="1" s="1"/>
  <c r="CG257" i="1" s="1"/>
  <c r="AB258" i="1"/>
  <c r="AH258" i="1" s="1"/>
  <c r="AC258" i="1"/>
  <c r="AI258" i="1" s="1"/>
  <c r="AD258" i="1"/>
  <c r="AJ258" i="1" s="1"/>
  <c r="AE258" i="1"/>
  <c r="AK258" i="1" s="1"/>
  <c r="F259" i="1"/>
  <c r="BP257" i="8"/>
  <c r="BS257" i="7"/>
  <c r="BU256" i="7"/>
  <c r="AC257" i="5"/>
  <c r="AK256" i="5"/>
  <c r="AS256" i="5" s="1"/>
  <c r="AK256" i="4"/>
  <c r="AS256" i="4" s="1"/>
  <c r="AZ256" i="4"/>
  <c r="AG257" i="4"/>
  <c r="AO257" i="4" s="1"/>
  <c r="BV256" i="3"/>
  <c r="AF256" i="1"/>
  <c r="AL256" i="1" s="1"/>
  <c r="AY257" i="6"/>
  <c r="AL256" i="6"/>
  <c r="AT256" i="6" s="1"/>
  <c r="AW256" i="6"/>
  <c r="AG257" i="6"/>
  <c r="AO257" i="6" s="1"/>
  <c r="AZ256" i="6"/>
  <c r="AZ256" i="5"/>
  <c r="AJ257" i="5"/>
  <c r="AR257" i="5" s="1"/>
  <c r="AY257" i="4"/>
  <c r="BS257" i="2"/>
  <c r="BU257" i="2"/>
  <c r="Z257" i="2"/>
  <c r="BV256" i="2"/>
  <c r="BV256" i="1"/>
  <c r="Z257" i="1"/>
  <c r="BW256" i="7"/>
  <c r="AC257" i="6"/>
  <c r="BR257" i="3"/>
  <c r="BP257" i="9"/>
  <c r="BW256" i="9"/>
  <c r="AW256" i="9"/>
  <c r="BI256" i="9" s="1"/>
  <c r="BY256" i="9"/>
  <c r="BS257" i="8"/>
  <c r="AC257" i="4"/>
  <c r="BX256" i="3"/>
  <c r="CD256" i="3" s="1"/>
  <c r="CB255" i="1"/>
  <c r="CH255" i="1" s="1"/>
  <c r="AK257" i="9"/>
  <c r="AK257" i="8"/>
  <c r="BR257" i="7"/>
  <c r="Z257" i="3"/>
  <c r="BX256" i="9"/>
  <c r="BP257" i="7"/>
  <c r="AK256" i="6"/>
  <c r="AS256" i="6" s="1"/>
  <c r="BX256" i="8"/>
  <c r="AY257" i="5"/>
  <c r="BU257" i="3"/>
  <c r="BY256" i="3"/>
  <c r="CE256" i="3" s="1"/>
  <c r="AM257" i="9"/>
  <c r="AY257" i="9" s="1"/>
  <c r="AA434" i="9"/>
  <c r="AA435" i="9" s="1"/>
  <c r="AM257" i="7"/>
  <c r="AY257" i="7" s="1"/>
  <c r="AA434" i="7"/>
  <c r="AA435" i="7" s="1"/>
  <c r="BQ258" i="9" l="1"/>
  <c r="AL258" i="9"/>
  <c r="BS259" i="9"/>
  <c r="Y260" i="9"/>
  <c r="BR259" i="9"/>
  <c r="R258" i="9"/>
  <c r="AN258" i="9"/>
  <c r="AZ258" i="9" s="1"/>
  <c r="S258" i="9"/>
  <c r="AX258" i="9" s="1"/>
  <c r="BJ258" i="9" s="1"/>
  <c r="BL258" i="9"/>
  <c r="BV258" i="9" s="1"/>
  <c r="AS258" i="9"/>
  <c r="BE258" i="9" s="1"/>
  <c r="BN258" i="9"/>
  <c r="BX258" i="9" s="1"/>
  <c r="AU258" i="9"/>
  <c r="BG258" i="9" s="1"/>
  <c r="BK258" i="9"/>
  <c r="AR258" i="9"/>
  <c r="BD258" i="9" s="1"/>
  <c r="BM258" i="9"/>
  <c r="BW258" i="9" s="1"/>
  <c r="AT258" i="9"/>
  <c r="BF258" i="9" s="1"/>
  <c r="AP259" i="9"/>
  <c r="BB259" i="9" s="1"/>
  <c r="AO259" i="9"/>
  <c r="BA259" i="9" s="1"/>
  <c r="AQ259" i="9"/>
  <c r="BC259" i="9" s="1"/>
  <c r="F260" i="9"/>
  <c r="AV258" i="9"/>
  <c r="BH258" i="9" s="1"/>
  <c r="BO258" i="9"/>
  <c r="BY258" i="9" s="1"/>
  <c r="BS259" i="8"/>
  <c r="Y260" i="8"/>
  <c r="AL258" i="8"/>
  <c r="BQ258" i="8"/>
  <c r="AR258" i="8"/>
  <c r="BD258" i="8" s="1"/>
  <c r="BK258" i="8"/>
  <c r="BU258" i="8" s="1"/>
  <c r="AA434" i="8"/>
  <c r="AA435" i="8" s="1"/>
  <c r="AM258" i="8"/>
  <c r="AY258" i="8" s="1"/>
  <c r="BN258" i="8"/>
  <c r="BX258" i="8" s="1"/>
  <c r="AU258" i="8"/>
  <c r="BG258" i="8" s="1"/>
  <c r="F260" i="8"/>
  <c r="AQ259" i="8"/>
  <c r="BC259" i="8" s="1"/>
  <c r="AP259" i="8"/>
  <c r="BB259" i="8" s="1"/>
  <c r="AO259" i="8"/>
  <c r="BA259" i="8" s="1"/>
  <c r="BL258" i="8"/>
  <c r="BV258" i="8" s="1"/>
  <c r="AS258" i="8"/>
  <c r="BE258" i="8" s="1"/>
  <c r="S258" i="8"/>
  <c r="AX258" i="8" s="1"/>
  <c r="BJ258" i="8" s="1"/>
  <c r="AN258" i="8"/>
  <c r="AZ258" i="8" s="1"/>
  <c r="R258" i="8"/>
  <c r="BM258" i="8"/>
  <c r="BW258" i="8" s="1"/>
  <c r="AT258" i="8"/>
  <c r="BF258" i="8" s="1"/>
  <c r="AV258" i="8"/>
  <c r="BH258" i="8" s="1"/>
  <c r="BO258" i="8"/>
  <c r="BY258" i="8" s="1"/>
  <c r="AJ434" i="8"/>
  <c r="AD434" i="8"/>
  <c r="AD435" i="8" s="1"/>
  <c r="AI434" i="8"/>
  <c r="AB434" i="8"/>
  <c r="AC434" i="8"/>
  <c r="AC435" i="8" s="1"/>
  <c r="AF434" i="8"/>
  <c r="AH434" i="8"/>
  <c r="AE434" i="8"/>
  <c r="AE435" i="8" s="1"/>
  <c r="AG434" i="8"/>
  <c r="AW257" i="8"/>
  <c r="BI257" i="8" s="1"/>
  <c r="BQ258" i="7"/>
  <c r="AL258" i="7"/>
  <c r="BT259" i="7"/>
  <c r="Y260" i="7"/>
  <c r="BP259" i="7"/>
  <c r="BS259" i="7"/>
  <c r="AN258" i="7"/>
  <c r="AZ258" i="7" s="1"/>
  <c r="R258" i="7"/>
  <c r="BK258" i="7"/>
  <c r="AR258" i="7"/>
  <c r="BD258" i="7" s="1"/>
  <c r="AU258" i="7"/>
  <c r="BG258" i="7" s="1"/>
  <c r="BN258" i="7"/>
  <c r="BX258" i="7" s="1"/>
  <c r="AT258" i="7"/>
  <c r="BF258" i="7" s="1"/>
  <c r="BM258" i="7"/>
  <c r="BW258" i="7" s="1"/>
  <c r="AV258" i="7"/>
  <c r="BH258" i="7" s="1"/>
  <c r="BO258" i="7"/>
  <c r="AP259" i="7"/>
  <c r="BB259" i="7" s="1"/>
  <c r="F260" i="7"/>
  <c r="AO259" i="7"/>
  <c r="BA259" i="7" s="1"/>
  <c r="AQ259" i="7"/>
  <c r="BC259" i="7" s="1"/>
  <c r="BL258" i="7"/>
  <c r="BV258" i="7" s="1"/>
  <c r="S258" i="7"/>
  <c r="AX258" i="7" s="1"/>
  <c r="BJ258" i="7" s="1"/>
  <c r="AS258" i="7"/>
  <c r="BE258" i="7" s="1"/>
  <c r="AD258" i="6"/>
  <c r="AV258" i="6"/>
  <c r="U260" i="6"/>
  <c r="O258" i="6"/>
  <c r="AL258" i="6" s="1"/>
  <c r="AT258" i="6" s="1"/>
  <c r="AH258" i="6"/>
  <c r="AP258" i="6" s="1"/>
  <c r="AU258" i="6"/>
  <c r="AW258" i="6" s="1"/>
  <c r="AE258" i="6"/>
  <c r="AM258" i="6" s="1"/>
  <c r="N258" i="6"/>
  <c r="AI258" i="6"/>
  <c r="AQ258" i="6" s="1"/>
  <c r="AX258" i="6"/>
  <c r="F260" i="6"/>
  <c r="AD258" i="5"/>
  <c r="AV258" i="5"/>
  <c r="U260" i="5"/>
  <c r="N258" i="5"/>
  <c r="AE258" i="5"/>
  <c r="AM258" i="5" s="1"/>
  <c r="O258" i="5"/>
  <c r="AL258" i="5" s="1"/>
  <c r="AT258" i="5" s="1"/>
  <c r="AH258" i="5"/>
  <c r="AP258" i="5" s="1"/>
  <c r="AU258" i="5"/>
  <c r="AW258" i="5" s="1"/>
  <c r="AI258" i="5"/>
  <c r="AQ258" i="5" s="1"/>
  <c r="AX258" i="5"/>
  <c r="AF259" i="5"/>
  <c r="AN259" i="5" s="1"/>
  <c r="F260" i="5"/>
  <c r="AD258" i="4"/>
  <c r="AV258" i="4"/>
  <c r="U260" i="4"/>
  <c r="N258" i="4"/>
  <c r="AE258" i="4"/>
  <c r="AM258" i="4" s="1"/>
  <c r="O258" i="4"/>
  <c r="AL258" i="4" s="1"/>
  <c r="AT258" i="4" s="1"/>
  <c r="AH258" i="4"/>
  <c r="AP258" i="4" s="1"/>
  <c r="AU258" i="4"/>
  <c r="AW258" i="4" s="1"/>
  <c r="AI258" i="4"/>
  <c r="AQ258" i="4" s="1"/>
  <c r="AX258" i="4"/>
  <c r="AF259" i="4"/>
  <c r="AN259" i="4" s="1"/>
  <c r="F260" i="4"/>
  <c r="BU259" i="3"/>
  <c r="S260" i="3"/>
  <c r="BR259" i="3"/>
  <c r="BT259" i="3"/>
  <c r="BQ258" i="3"/>
  <c r="AX258" i="3"/>
  <c r="BP257" i="3"/>
  <c r="BD257" i="3"/>
  <c r="BJ257" i="3" s="1"/>
  <c r="AF257" i="3"/>
  <c r="AL257" i="3" s="1"/>
  <c r="CI257" i="3"/>
  <c r="CJ257" i="3"/>
  <c r="AZ258" i="3"/>
  <c r="BF258" i="3" s="1"/>
  <c r="BL258" i="3"/>
  <c r="AA258" i="3"/>
  <c r="AG258" i="3" s="1"/>
  <c r="M258" i="3"/>
  <c r="AY258" i="3"/>
  <c r="BE258" i="3" s="1"/>
  <c r="AR258" i="3"/>
  <c r="BK258" i="3"/>
  <c r="BW258" i="3" s="1"/>
  <c r="CC258" i="3" s="1"/>
  <c r="BA258" i="3"/>
  <c r="BG258" i="3" s="1"/>
  <c r="BM258" i="3"/>
  <c r="BY258" i="3" s="1"/>
  <c r="CE258" i="3" s="1"/>
  <c r="BC258" i="3"/>
  <c r="BI258" i="3" s="1"/>
  <c r="BO258" i="3"/>
  <c r="BB258" i="3"/>
  <c r="BH258" i="3" s="1"/>
  <c r="BN258" i="3"/>
  <c r="BZ258" i="3" s="1"/>
  <c r="CF258" i="3" s="1"/>
  <c r="AB259" i="3"/>
  <c r="AH259" i="3" s="1"/>
  <c r="AD259" i="3"/>
  <c r="AJ259" i="3" s="1"/>
  <c r="AE259" i="3"/>
  <c r="AK259" i="3" s="1"/>
  <c r="F260" i="3"/>
  <c r="AC259" i="3"/>
  <c r="AI259" i="3" s="1"/>
  <c r="AX258" i="2"/>
  <c r="BQ258" i="2"/>
  <c r="BS259" i="2"/>
  <c r="Z259" i="2"/>
  <c r="BU259" i="2"/>
  <c r="S260" i="2"/>
  <c r="BR259" i="2"/>
  <c r="BD257" i="2"/>
  <c r="BJ257" i="2" s="1"/>
  <c r="BP257" i="2"/>
  <c r="CB257" i="2" s="1"/>
  <c r="CH257" i="2" s="1"/>
  <c r="Y434" i="2"/>
  <c r="Y435" i="2" s="1"/>
  <c r="AW434" i="2"/>
  <c r="AS434" i="2"/>
  <c r="AT434" i="2"/>
  <c r="U434" i="2"/>
  <c r="W434" i="2"/>
  <c r="W435" i="2" s="1"/>
  <c r="AV434" i="2"/>
  <c r="AU434" i="2"/>
  <c r="V434" i="2"/>
  <c r="V435" i="2" s="1"/>
  <c r="X434" i="2"/>
  <c r="X435" i="2" s="1"/>
  <c r="AF257" i="2"/>
  <c r="AL257" i="2" s="1"/>
  <c r="CI257" i="2"/>
  <c r="AY258" i="2"/>
  <c r="BE258" i="2" s="1"/>
  <c r="BK258" i="2"/>
  <c r="AR258" i="2"/>
  <c r="BA258" i="2"/>
  <c r="BG258" i="2" s="1"/>
  <c r="BM258" i="2"/>
  <c r="F260" i="2"/>
  <c r="BC258" i="2"/>
  <c r="BI258" i="2" s="1"/>
  <c r="BO258" i="2"/>
  <c r="AZ258" i="2"/>
  <c r="BF258" i="2" s="1"/>
  <c r="BL258" i="2"/>
  <c r="BX258" i="2" s="1"/>
  <c r="CD258" i="2" s="1"/>
  <c r="M258" i="2"/>
  <c r="AA258" i="2"/>
  <c r="AG258" i="2" s="1"/>
  <c r="BB258" i="2"/>
  <c r="BH258" i="2" s="1"/>
  <c r="BN258" i="2"/>
  <c r="BZ258" i="2" s="1"/>
  <c r="CF258" i="2" s="1"/>
  <c r="AX258" i="1"/>
  <c r="BQ258" i="1"/>
  <c r="BR259" i="1"/>
  <c r="BS259" i="1"/>
  <c r="BT259" i="1"/>
  <c r="BU259" i="1"/>
  <c r="S260" i="1"/>
  <c r="BD257" i="1"/>
  <c r="BJ257" i="1" s="1"/>
  <c r="BP257" i="1"/>
  <c r="M258" i="1"/>
  <c r="AA258" i="1"/>
  <c r="AG258" i="1" s="1"/>
  <c r="AR258" i="1"/>
  <c r="AY258" i="1"/>
  <c r="BE258" i="1" s="1"/>
  <c r="BK258" i="1"/>
  <c r="BW258" i="1" s="1"/>
  <c r="CC258" i="1" s="1"/>
  <c r="AZ258" i="1"/>
  <c r="BF258" i="1" s="1"/>
  <c r="BL258" i="1"/>
  <c r="BX258" i="1" s="1"/>
  <c r="CD258" i="1" s="1"/>
  <c r="BA258" i="1"/>
  <c r="BG258" i="1" s="1"/>
  <c r="BM258" i="1"/>
  <c r="BY258" i="1" s="1"/>
  <c r="CE258" i="1" s="1"/>
  <c r="BB258" i="1"/>
  <c r="BH258" i="1" s="1"/>
  <c r="BN258" i="1"/>
  <c r="BZ258" i="1" s="1"/>
  <c r="CF258" i="1" s="1"/>
  <c r="BC258" i="1"/>
  <c r="BI258" i="1" s="1"/>
  <c r="BO258" i="1"/>
  <c r="CA258" i="1" s="1"/>
  <c r="CG258" i="1" s="1"/>
  <c r="AB259" i="1"/>
  <c r="AH259" i="1" s="1"/>
  <c r="AC259" i="1"/>
  <c r="AI259" i="1" s="1"/>
  <c r="AD259" i="1"/>
  <c r="AJ259" i="1" s="1"/>
  <c r="AE259" i="1"/>
  <c r="AK259" i="1" s="1"/>
  <c r="F260" i="1"/>
  <c r="AK258" i="9"/>
  <c r="BU257" i="9"/>
  <c r="BU257" i="8"/>
  <c r="AK258" i="7"/>
  <c r="AC258" i="6"/>
  <c r="AK257" i="6"/>
  <c r="AS257" i="6" s="1"/>
  <c r="AZ257" i="6"/>
  <c r="AY258" i="4"/>
  <c r="BV257" i="2"/>
  <c r="BS258" i="2"/>
  <c r="AF258" i="6"/>
  <c r="AN258" i="6" s="1"/>
  <c r="AG258" i="6"/>
  <c r="AO258" i="6" s="1"/>
  <c r="AJ258" i="6"/>
  <c r="AR258" i="6" s="1"/>
  <c r="AC258" i="5"/>
  <c r="AY258" i="5"/>
  <c r="AK257" i="5"/>
  <c r="AS257" i="5" s="1"/>
  <c r="AZ257" i="5"/>
  <c r="AK257" i="4"/>
  <c r="AS257" i="4" s="1"/>
  <c r="AZ257" i="4"/>
  <c r="BU258" i="2"/>
  <c r="AB258" i="2"/>
  <c r="AH258" i="2" s="1"/>
  <c r="AD258" i="2"/>
  <c r="AJ258" i="2" s="1"/>
  <c r="AC258" i="2"/>
  <c r="AI258" i="2" s="1"/>
  <c r="BV257" i="1"/>
  <c r="Z258" i="1"/>
  <c r="CB256" i="1"/>
  <c r="CH256" i="1" s="1"/>
  <c r="AF257" i="1"/>
  <c r="AL257" i="1" s="1"/>
  <c r="AK258" i="8"/>
  <c r="BP258" i="7"/>
  <c r="BU257" i="7"/>
  <c r="BW257" i="7"/>
  <c r="BV257" i="3"/>
  <c r="BR258" i="3"/>
  <c r="Z258" i="3"/>
  <c r="BX257" i="3"/>
  <c r="CD257" i="3" s="1"/>
  <c r="Z258" i="2"/>
  <c r="CB256" i="3"/>
  <c r="CH256" i="3" s="1"/>
  <c r="CA257" i="2"/>
  <c r="CG257" i="2" s="1"/>
  <c r="BP258" i="9"/>
  <c r="AW257" i="9"/>
  <c r="BI257" i="9" s="1"/>
  <c r="BT258" i="7"/>
  <c r="BX257" i="7"/>
  <c r="AY258" i="6"/>
  <c r="AC258" i="4"/>
  <c r="BU258" i="3"/>
  <c r="CA257" i="3"/>
  <c r="CG257" i="3" s="1"/>
  <c r="BX257" i="8"/>
  <c r="CB256" i="2"/>
  <c r="CH256" i="2" s="1"/>
  <c r="BY257" i="2"/>
  <c r="CE257" i="2" s="1"/>
  <c r="BQ259" i="9" l="1"/>
  <c r="AL259" i="9"/>
  <c r="BS260" i="9"/>
  <c r="BT260" i="9"/>
  <c r="BR260" i="9"/>
  <c r="BP260" i="9"/>
  <c r="Y261" i="9"/>
  <c r="AC434" i="9"/>
  <c r="AC435" i="9" s="1"/>
  <c r="AB434" i="9"/>
  <c r="AE434" i="9"/>
  <c r="AE435" i="9" s="1"/>
  <c r="AH434" i="9"/>
  <c r="AG434" i="9"/>
  <c r="AF434" i="9"/>
  <c r="AI434" i="9"/>
  <c r="AD434" i="9"/>
  <c r="AD435" i="9" s="1"/>
  <c r="AJ434" i="9"/>
  <c r="AW258" i="9"/>
  <c r="BI258" i="9" s="1"/>
  <c r="R259" i="9"/>
  <c r="AN259" i="9"/>
  <c r="AZ259" i="9" s="1"/>
  <c r="AR259" i="9"/>
  <c r="BD259" i="9" s="1"/>
  <c r="BK259" i="9"/>
  <c r="AV259" i="9"/>
  <c r="BH259" i="9" s="1"/>
  <c r="BO259" i="9"/>
  <c r="AM259" i="9"/>
  <c r="AY259" i="9" s="1"/>
  <c r="AT259" i="9"/>
  <c r="BF259" i="9" s="1"/>
  <c r="BM259" i="9"/>
  <c r="BW259" i="9" s="1"/>
  <c r="AU259" i="9"/>
  <c r="BG259" i="9" s="1"/>
  <c r="BN259" i="9"/>
  <c r="BX259" i="9" s="1"/>
  <c r="S259" i="9"/>
  <c r="AX259" i="9" s="1"/>
  <c r="BJ259" i="9" s="1"/>
  <c r="AS259" i="9"/>
  <c r="BE259" i="9" s="1"/>
  <c r="BL259" i="9"/>
  <c r="BV259" i="9" s="1"/>
  <c r="F261" i="9"/>
  <c r="AO260" i="9"/>
  <c r="BA260" i="9" s="1"/>
  <c r="AQ260" i="9"/>
  <c r="BC260" i="9" s="1"/>
  <c r="AP260" i="9"/>
  <c r="BB260" i="9" s="1"/>
  <c r="Y261" i="8"/>
  <c r="BS260" i="8"/>
  <c r="AL259" i="8"/>
  <c r="BQ259" i="8"/>
  <c r="AR259" i="8"/>
  <c r="BD259" i="8" s="1"/>
  <c r="BK259" i="8"/>
  <c r="BN259" i="8"/>
  <c r="BX259" i="8" s="1"/>
  <c r="AU259" i="8"/>
  <c r="BG259" i="8" s="1"/>
  <c r="AQ260" i="8"/>
  <c r="BC260" i="8" s="1"/>
  <c r="AM260" i="8"/>
  <c r="AY260" i="8" s="1"/>
  <c r="AO260" i="8"/>
  <c r="BA260" i="8" s="1"/>
  <c r="F261" i="8"/>
  <c r="AP260" i="8"/>
  <c r="BB260" i="8" s="1"/>
  <c r="AM259" i="8"/>
  <c r="AY259" i="8" s="1"/>
  <c r="AS259" i="8"/>
  <c r="BE259" i="8" s="1"/>
  <c r="S259" i="8"/>
  <c r="AX259" i="8" s="1"/>
  <c r="BJ259" i="8" s="1"/>
  <c r="BL259" i="8"/>
  <c r="BV259" i="8" s="1"/>
  <c r="BO259" i="8"/>
  <c r="AV259" i="8"/>
  <c r="BH259" i="8" s="1"/>
  <c r="R259" i="8"/>
  <c r="AN259" i="8"/>
  <c r="AZ259" i="8" s="1"/>
  <c r="AT259" i="8"/>
  <c r="BF259" i="8" s="1"/>
  <c r="BM259" i="8"/>
  <c r="AJ435" i="8"/>
  <c r="BT434" i="8"/>
  <c r="AI435" i="8"/>
  <c r="BS434" i="8"/>
  <c r="AB435" i="8"/>
  <c r="AK434" i="8"/>
  <c r="AF435" i="8"/>
  <c r="BP434" i="8"/>
  <c r="AH435" i="8"/>
  <c r="BR434" i="8"/>
  <c r="AL434" i="8"/>
  <c r="AZ434" i="8" s="1"/>
  <c r="BQ434" i="8"/>
  <c r="AG435" i="8"/>
  <c r="BQ259" i="7"/>
  <c r="AL259" i="7"/>
  <c r="Y261" i="7"/>
  <c r="BT260" i="7"/>
  <c r="BP260" i="7"/>
  <c r="AI434" i="7"/>
  <c r="AE434" i="7"/>
  <c r="AE435" i="7" s="1"/>
  <c r="AB434" i="7"/>
  <c r="AF434" i="7"/>
  <c r="AD434" i="7"/>
  <c r="AD435" i="7" s="1"/>
  <c r="AC434" i="7"/>
  <c r="AC435" i="7" s="1"/>
  <c r="AJ434" i="7"/>
  <c r="AG434" i="7"/>
  <c r="AH434" i="7"/>
  <c r="AW258" i="7"/>
  <c r="BI258" i="7" s="1"/>
  <c r="AU259" i="7"/>
  <c r="BG259" i="7" s="1"/>
  <c r="BN259" i="7"/>
  <c r="BX259" i="7" s="1"/>
  <c r="S259" i="7"/>
  <c r="AX259" i="7" s="1"/>
  <c r="BJ259" i="7" s="1"/>
  <c r="AS259" i="7"/>
  <c r="BE259" i="7" s="1"/>
  <c r="BL259" i="7"/>
  <c r="BV259" i="7" s="1"/>
  <c r="AP260" i="7"/>
  <c r="BB260" i="7" s="1"/>
  <c r="F261" i="7"/>
  <c r="AQ260" i="7"/>
  <c r="BC260" i="7" s="1"/>
  <c r="AO260" i="7"/>
  <c r="BA260" i="7" s="1"/>
  <c r="AM259" i="7"/>
  <c r="AY259" i="7" s="1"/>
  <c r="BM259" i="7"/>
  <c r="AT259" i="7"/>
  <c r="BF259" i="7" s="1"/>
  <c r="AV259" i="7"/>
  <c r="BH259" i="7" s="1"/>
  <c r="BO259" i="7"/>
  <c r="BY259" i="7" s="1"/>
  <c r="R259" i="7"/>
  <c r="AN259" i="7"/>
  <c r="AZ259" i="7" s="1"/>
  <c r="AR259" i="7"/>
  <c r="BD259" i="7" s="1"/>
  <c r="BK259" i="7"/>
  <c r="BU259" i="7" s="1"/>
  <c r="AD259" i="6"/>
  <c r="AV259" i="6"/>
  <c r="U261" i="6"/>
  <c r="X434" i="6"/>
  <c r="X435" i="6" s="1"/>
  <c r="AA434" i="6"/>
  <c r="Y434" i="6"/>
  <c r="Y435" i="6" s="1"/>
  <c r="Z434" i="6"/>
  <c r="W434" i="6"/>
  <c r="AB434" i="6"/>
  <c r="AB435" i="6" s="1"/>
  <c r="AK258" i="6"/>
  <c r="AS258" i="6" s="1"/>
  <c r="N259" i="6"/>
  <c r="AE259" i="6"/>
  <c r="AM259" i="6" s="1"/>
  <c r="AH259" i="6"/>
  <c r="AP259" i="6" s="1"/>
  <c r="AU259" i="6"/>
  <c r="O259" i="6"/>
  <c r="F261" i="6"/>
  <c r="AI259" i="6"/>
  <c r="AQ259" i="6" s="1"/>
  <c r="AX259" i="6"/>
  <c r="AD259" i="5"/>
  <c r="AV259" i="5"/>
  <c r="U261" i="5"/>
  <c r="AB434" i="5"/>
  <c r="AB435" i="5" s="1"/>
  <c r="X434" i="5"/>
  <c r="X435" i="5" s="1"/>
  <c r="W434" i="5"/>
  <c r="Y434" i="5"/>
  <c r="Y435" i="5" s="1"/>
  <c r="Z434" i="5"/>
  <c r="AA434" i="5"/>
  <c r="AK258" i="5"/>
  <c r="AS258" i="5" s="1"/>
  <c r="N259" i="5"/>
  <c r="AE259" i="5"/>
  <c r="AM259" i="5" s="1"/>
  <c r="O259" i="5"/>
  <c r="AL259" i="5" s="1"/>
  <c r="AT259" i="5" s="1"/>
  <c r="AH259" i="5"/>
  <c r="AP259" i="5" s="1"/>
  <c r="AU259" i="5"/>
  <c r="AW259" i="5" s="1"/>
  <c r="AI259" i="5"/>
  <c r="AQ259" i="5" s="1"/>
  <c r="AX259" i="5"/>
  <c r="AF260" i="5"/>
  <c r="AN260" i="5" s="1"/>
  <c r="AG260" i="5"/>
  <c r="AO260" i="5" s="1"/>
  <c r="AJ260" i="5"/>
  <c r="AR260" i="5" s="1"/>
  <c r="F261" i="5"/>
  <c r="AD259" i="4"/>
  <c r="AV259" i="4"/>
  <c r="U261" i="4"/>
  <c r="W434" i="4"/>
  <c r="AB434" i="4"/>
  <c r="AB435" i="4" s="1"/>
  <c r="Z434" i="4"/>
  <c r="AA434" i="4"/>
  <c r="Y434" i="4"/>
  <c r="Y435" i="4" s="1"/>
  <c r="X434" i="4"/>
  <c r="X435" i="4" s="1"/>
  <c r="AK258" i="4"/>
  <c r="AS258" i="4" s="1"/>
  <c r="N259" i="4"/>
  <c r="AE259" i="4"/>
  <c r="AM259" i="4" s="1"/>
  <c r="O259" i="4"/>
  <c r="AL259" i="4" s="1"/>
  <c r="AT259" i="4" s="1"/>
  <c r="AH259" i="4"/>
  <c r="AP259" i="4" s="1"/>
  <c r="AU259" i="4"/>
  <c r="AW259" i="4" s="1"/>
  <c r="AI259" i="4"/>
  <c r="AQ259" i="4" s="1"/>
  <c r="AX259" i="4"/>
  <c r="AF260" i="4"/>
  <c r="AN260" i="4" s="1"/>
  <c r="AJ260" i="4"/>
  <c r="AR260" i="4" s="1"/>
  <c r="F261" i="4"/>
  <c r="AX259" i="3"/>
  <c r="BQ259" i="3"/>
  <c r="S261" i="3"/>
  <c r="BR260" i="3"/>
  <c r="BU260" i="3"/>
  <c r="BT260" i="3"/>
  <c r="BS260" i="3"/>
  <c r="CI258" i="3"/>
  <c r="AF258" i="3"/>
  <c r="AL258" i="3" s="1"/>
  <c r="CJ258" i="3"/>
  <c r="BD258" i="3"/>
  <c r="BJ258" i="3" s="1"/>
  <c r="BP258" i="3"/>
  <c r="AY259" i="3"/>
  <c r="BE259" i="3" s="1"/>
  <c r="BK259" i="3"/>
  <c r="BW259" i="3" s="1"/>
  <c r="CC259" i="3" s="1"/>
  <c r="AR259" i="3"/>
  <c r="BM259" i="3"/>
  <c r="BA259" i="3"/>
  <c r="BG259" i="3" s="1"/>
  <c r="M259" i="3"/>
  <c r="AA259" i="3"/>
  <c r="AG259" i="3" s="1"/>
  <c r="AZ259" i="3"/>
  <c r="BF259" i="3" s="1"/>
  <c r="BL259" i="3"/>
  <c r="BX259" i="3" s="1"/>
  <c r="CD259" i="3" s="1"/>
  <c r="BB259" i="3"/>
  <c r="BH259" i="3" s="1"/>
  <c r="BN259" i="3"/>
  <c r="BZ259" i="3" s="1"/>
  <c r="CF259" i="3" s="1"/>
  <c r="AE260" i="3"/>
  <c r="AK260" i="3" s="1"/>
  <c r="AD260" i="3"/>
  <c r="AJ260" i="3" s="1"/>
  <c r="AB260" i="3"/>
  <c r="AH260" i="3" s="1"/>
  <c r="F261" i="3"/>
  <c r="BC259" i="3"/>
  <c r="BI259" i="3" s="1"/>
  <c r="BO259" i="3"/>
  <c r="CA259" i="3" s="1"/>
  <c r="CG259" i="3" s="1"/>
  <c r="BR260" i="2"/>
  <c r="BT260" i="2"/>
  <c r="BS260" i="2"/>
  <c r="S261" i="2"/>
  <c r="Z260" i="2"/>
  <c r="BU260" i="2"/>
  <c r="AX259" i="2"/>
  <c r="BV259" i="2" s="1"/>
  <c r="BQ259" i="2"/>
  <c r="AW435" i="2"/>
  <c r="BU434" i="2"/>
  <c r="BQ434" i="2"/>
  <c r="AX434" i="2"/>
  <c r="AS435" i="2"/>
  <c r="AT435" i="2"/>
  <c r="BR434" i="2"/>
  <c r="U435" i="2"/>
  <c r="Z434" i="2"/>
  <c r="AV435" i="2"/>
  <c r="BT434" i="2"/>
  <c r="AU435" i="2"/>
  <c r="BS434" i="2"/>
  <c r="BD258" i="2"/>
  <c r="BJ258" i="2" s="1"/>
  <c r="BP258" i="2"/>
  <c r="BK259" i="2"/>
  <c r="AR259" i="2"/>
  <c r="AY259" i="2"/>
  <c r="BE259" i="2" s="1"/>
  <c r="BM259" i="2"/>
  <c r="BY259" i="2" s="1"/>
  <c r="CE259" i="2" s="1"/>
  <c r="BA259" i="2"/>
  <c r="BG259" i="2" s="1"/>
  <c r="BC259" i="2"/>
  <c r="BI259" i="2" s="1"/>
  <c r="BO259" i="2"/>
  <c r="CA259" i="2" s="1"/>
  <c r="CG259" i="2" s="1"/>
  <c r="F261" i="2"/>
  <c r="AZ259" i="2"/>
  <c r="BF259" i="2" s="1"/>
  <c r="BL259" i="2"/>
  <c r="BX259" i="2" s="1"/>
  <c r="CD259" i="2" s="1"/>
  <c r="AA259" i="2"/>
  <c r="AG259" i="2" s="1"/>
  <c r="M259" i="2"/>
  <c r="BN259" i="2"/>
  <c r="BB259" i="2"/>
  <c r="BH259" i="2" s="1"/>
  <c r="AF258" i="2"/>
  <c r="AL258" i="2" s="1"/>
  <c r="CI258" i="2"/>
  <c r="AX259" i="1"/>
  <c r="BQ259" i="1"/>
  <c r="BR260" i="1"/>
  <c r="BS260" i="1"/>
  <c r="BT260" i="1"/>
  <c r="BU260" i="1"/>
  <c r="S261" i="1"/>
  <c r="X434" i="1"/>
  <c r="X435" i="1" s="1"/>
  <c r="AT434" i="1"/>
  <c r="V434" i="1"/>
  <c r="V435" i="1" s="1"/>
  <c r="U434" i="1"/>
  <c r="Y434" i="1"/>
  <c r="Y435" i="1" s="1"/>
  <c r="AW434" i="1"/>
  <c r="AU434" i="1"/>
  <c r="AS434" i="1"/>
  <c r="AV434" i="1"/>
  <c r="W434" i="1"/>
  <c r="W435" i="1" s="1"/>
  <c r="AF258" i="1"/>
  <c r="AL258" i="1" s="1"/>
  <c r="BD258" i="1"/>
  <c r="BJ258" i="1" s="1"/>
  <c r="BP258" i="1"/>
  <c r="M259" i="1"/>
  <c r="AA259" i="1"/>
  <c r="AG259" i="1" s="1"/>
  <c r="AR259" i="1"/>
  <c r="AY259" i="1"/>
  <c r="BE259" i="1" s="1"/>
  <c r="BK259" i="1"/>
  <c r="BW259" i="1" s="1"/>
  <c r="CC259" i="1" s="1"/>
  <c r="AZ259" i="1"/>
  <c r="BF259" i="1" s="1"/>
  <c r="BL259" i="1"/>
  <c r="BX259" i="1" s="1"/>
  <c r="CD259" i="1" s="1"/>
  <c r="BA259" i="1"/>
  <c r="BG259" i="1" s="1"/>
  <c r="BM259" i="1"/>
  <c r="BY259" i="1" s="1"/>
  <c r="CE259" i="1" s="1"/>
  <c r="BB259" i="1"/>
  <c r="BH259" i="1" s="1"/>
  <c r="BN259" i="1"/>
  <c r="BZ259" i="1" s="1"/>
  <c r="CF259" i="1" s="1"/>
  <c r="BC259" i="1"/>
  <c r="BI259" i="1" s="1"/>
  <c r="BO259" i="1"/>
  <c r="CA259" i="1" s="1"/>
  <c r="CG259" i="1" s="1"/>
  <c r="AB260" i="1"/>
  <c r="AH260" i="1" s="1"/>
  <c r="AC260" i="1"/>
  <c r="AI260" i="1" s="1"/>
  <c r="AD260" i="1"/>
  <c r="AJ260" i="1" s="1"/>
  <c r="AE260" i="1"/>
  <c r="AK260" i="1" s="1"/>
  <c r="F261" i="1"/>
  <c r="AK259" i="9"/>
  <c r="BR259" i="7"/>
  <c r="AZ258" i="6"/>
  <c r="AG259" i="6"/>
  <c r="AO259" i="6" s="1"/>
  <c r="AJ259" i="6"/>
  <c r="AR259" i="6" s="1"/>
  <c r="AF259" i="6"/>
  <c r="AN259" i="6" s="1"/>
  <c r="AC259" i="5"/>
  <c r="BW258" i="2"/>
  <c r="CC258" i="2" s="1"/>
  <c r="BY258" i="2"/>
  <c r="CE258" i="2" s="1"/>
  <c r="AE259" i="2"/>
  <c r="AK259" i="2" s="1"/>
  <c r="AB259" i="2"/>
  <c r="AH259" i="2" s="1"/>
  <c r="AC259" i="2"/>
  <c r="AI259" i="2" s="1"/>
  <c r="AD259" i="2"/>
  <c r="AJ259" i="2" s="1"/>
  <c r="CA258" i="2"/>
  <c r="CG258" i="2" s="1"/>
  <c r="BV258" i="1"/>
  <c r="Z259" i="1"/>
  <c r="CB257" i="1"/>
  <c r="CH257" i="1" s="1"/>
  <c r="AK259" i="7"/>
  <c r="BY258" i="7"/>
  <c r="BT259" i="9"/>
  <c r="AC259" i="6"/>
  <c r="AG259" i="4"/>
  <c r="AO259" i="4" s="1"/>
  <c r="BP259" i="9"/>
  <c r="BU258" i="7"/>
  <c r="AY259" i="6"/>
  <c r="AY259" i="5"/>
  <c r="AJ259" i="5"/>
  <c r="AR259" i="5" s="1"/>
  <c r="AY259" i="4"/>
  <c r="AK259" i="8"/>
  <c r="BT259" i="8"/>
  <c r="AW258" i="8"/>
  <c r="BI258" i="8" s="1"/>
  <c r="AZ258" i="5"/>
  <c r="AC259" i="4"/>
  <c r="AZ258" i="4"/>
  <c r="BS259" i="3"/>
  <c r="BV258" i="3"/>
  <c r="CB257" i="3"/>
  <c r="CH257" i="3" s="1"/>
  <c r="BX258" i="3"/>
  <c r="CD258" i="3" s="1"/>
  <c r="CA258" i="3"/>
  <c r="CG258" i="3" s="1"/>
  <c r="BV258" i="2"/>
  <c r="BU258" i="9"/>
  <c r="BP259" i="8"/>
  <c r="BR259" i="8"/>
  <c r="AG259" i="5"/>
  <c r="AO259" i="5" s="1"/>
  <c r="AJ259" i="4"/>
  <c r="AR259" i="4" s="1"/>
  <c r="Z259" i="3"/>
  <c r="BT259" i="2"/>
  <c r="Y434" i="3"/>
  <c r="Y435" i="3" s="1"/>
  <c r="AS434" i="3"/>
  <c r="W434" i="3"/>
  <c r="W435" i="3" s="1"/>
  <c r="AW434" i="3"/>
  <c r="AT434" i="3"/>
  <c r="AU434" i="3"/>
  <c r="V434" i="3"/>
  <c r="V435" i="3" s="1"/>
  <c r="AV434" i="3"/>
  <c r="X434" i="3"/>
  <c r="X435" i="3" s="1"/>
  <c r="U434" i="3"/>
  <c r="AL260" i="9" l="1"/>
  <c r="BQ260" i="9"/>
  <c r="BT261" i="9"/>
  <c r="BS261" i="9"/>
  <c r="Y262" i="9"/>
  <c r="AK434" i="9"/>
  <c r="AB435" i="9"/>
  <c r="BR434" i="9"/>
  <c r="AH435" i="9"/>
  <c r="AG435" i="9"/>
  <c r="BQ434" i="9"/>
  <c r="AL434" i="9"/>
  <c r="AZ434" i="9" s="1"/>
  <c r="BP434" i="9"/>
  <c r="AF435" i="9"/>
  <c r="BS434" i="9"/>
  <c r="AI435" i="9"/>
  <c r="BT434" i="9"/>
  <c r="AJ435" i="9"/>
  <c r="AW259" i="9"/>
  <c r="BI259" i="9" s="1"/>
  <c r="AR260" i="9"/>
  <c r="BD260" i="9" s="1"/>
  <c r="BK260" i="9"/>
  <c r="BU260" i="9" s="1"/>
  <c r="BO260" i="9"/>
  <c r="BY260" i="9" s="1"/>
  <c r="AV260" i="9"/>
  <c r="BH260" i="9" s="1"/>
  <c r="AQ261" i="9"/>
  <c r="BC261" i="9" s="1"/>
  <c r="AO261" i="9"/>
  <c r="BA261" i="9" s="1"/>
  <c r="AP261" i="9"/>
  <c r="BB261" i="9" s="1"/>
  <c r="F262" i="9"/>
  <c r="AS260" i="9"/>
  <c r="BE260" i="9" s="1"/>
  <c r="S260" i="9"/>
  <c r="AX260" i="9" s="1"/>
  <c r="BJ260" i="9" s="1"/>
  <c r="BL260" i="9"/>
  <c r="BV260" i="9" s="1"/>
  <c r="AU260" i="9"/>
  <c r="BG260" i="9" s="1"/>
  <c r="BN260" i="9"/>
  <c r="BX260" i="9" s="1"/>
  <c r="AN260" i="9"/>
  <c r="AZ260" i="9" s="1"/>
  <c r="R260" i="9"/>
  <c r="AT260" i="9"/>
  <c r="BF260" i="9" s="1"/>
  <c r="BM260" i="9"/>
  <c r="BW260" i="9" s="1"/>
  <c r="BT261" i="8"/>
  <c r="Y262" i="8"/>
  <c r="BR261" i="8"/>
  <c r="AL260" i="8"/>
  <c r="BQ260" i="8"/>
  <c r="R260" i="8"/>
  <c r="AN260" i="8"/>
  <c r="AZ260" i="8" s="1"/>
  <c r="AT260" i="8"/>
  <c r="BF260" i="8" s="1"/>
  <c r="BM260" i="8"/>
  <c r="AV260" i="8"/>
  <c r="BH260" i="8" s="1"/>
  <c r="BO260" i="8"/>
  <c r="BY260" i="8" s="1"/>
  <c r="AS260" i="8"/>
  <c r="BE260" i="8" s="1"/>
  <c r="S260" i="8"/>
  <c r="AX260" i="8" s="1"/>
  <c r="BJ260" i="8" s="1"/>
  <c r="BL260" i="8"/>
  <c r="BV260" i="8" s="1"/>
  <c r="AU260" i="8"/>
  <c r="BG260" i="8" s="1"/>
  <c r="BN260" i="8"/>
  <c r="BX260" i="8" s="1"/>
  <c r="AP261" i="8"/>
  <c r="BB261" i="8" s="1"/>
  <c r="AO261" i="8"/>
  <c r="BA261" i="8" s="1"/>
  <c r="AQ261" i="8"/>
  <c r="BC261" i="8" s="1"/>
  <c r="F262" i="8"/>
  <c r="AR260" i="8"/>
  <c r="BD260" i="8" s="1"/>
  <c r="BK260" i="8"/>
  <c r="BU260" i="8" s="1"/>
  <c r="AW259" i="8"/>
  <c r="BI259" i="8" s="1"/>
  <c r="BT435" i="8"/>
  <c r="BS435" i="8"/>
  <c r="AK435" i="8"/>
  <c r="BP435" i="8"/>
  <c r="BR435" i="8"/>
  <c r="AL435" i="8"/>
  <c r="AZ435" i="8" s="1"/>
  <c r="BQ435" i="8"/>
  <c r="Y262" i="7"/>
  <c r="BT261" i="7"/>
  <c r="BS261" i="7"/>
  <c r="AL260" i="7"/>
  <c r="BQ260" i="7"/>
  <c r="BS434" i="7"/>
  <c r="AI435" i="7"/>
  <c r="AK434" i="7"/>
  <c r="AB435" i="7"/>
  <c r="BP434" i="7"/>
  <c r="AF435" i="7"/>
  <c r="AJ435" i="7"/>
  <c r="BT434" i="7"/>
  <c r="AL434" i="7"/>
  <c r="BQ434" i="7"/>
  <c r="AG435" i="7"/>
  <c r="BR434" i="7"/>
  <c r="AH435" i="7"/>
  <c r="BK260" i="7"/>
  <c r="BU260" i="7" s="1"/>
  <c r="AR260" i="7"/>
  <c r="BD260" i="7" s="1"/>
  <c r="AT260" i="7"/>
  <c r="BF260" i="7" s="1"/>
  <c r="BM260" i="7"/>
  <c r="BO260" i="7"/>
  <c r="BY260" i="7" s="1"/>
  <c r="AV260" i="7"/>
  <c r="BH260" i="7" s="1"/>
  <c r="AP261" i="7"/>
  <c r="BB261" i="7" s="1"/>
  <c r="F262" i="7"/>
  <c r="AO261" i="7"/>
  <c r="BA261" i="7" s="1"/>
  <c r="AQ261" i="7"/>
  <c r="BC261" i="7" s="1"/>
  <c r="R260" i="7"/>
  <c r="AN260" i="7"/>
  <c r="AZ260" i="7" s="1"/>
  <c r="AU260" i="7"/>
  <c r="BG260" i="7" s="1"/>
  <c r="BN260" i="7"/>
  <c r="BX260" i="7" s="1"/>
  <c r="BL260" i="7"/>
  <c r="BV260" i="7" s="1"/>
  <c r="S260" i="7"/>
  <c r="AX260" i="7" s="1"/>
  <c r="BJ260" i="7" s="1"/>
  <c r="AS260" i="7"/>
  <c r="BE260" i="7" s="1"/>
  <c r="AW259" i="7"/>
  <c r="BI259" i="7" s="1"/>
  <c r="AD260" i="6"/>
  <c r="AV260" i="6"/>
  <c r="U262" i="6"/>
  <c r="AY434" i="6"/>
  <c r="AA435" i="6"/>
  <c r="Z435" i="6"/>
  <c r="AD434" i="6"/>
  <c r="AV434" i="6"/>
  <c r="AC434" i="6"/>
  <c r="W435" i="6"/>
  <c r="AK259" i="6"/>
  <c r="AS259" i="6" s="1"/>
  <c r="AH260" i="6"/>
  <c r="AP260" i="6" s="1"/>
  <c r="AU260" i="6"/>
  <c r="AW260" i="6" s="1"/>
  <c r="O260" i="6"/>
  <c r="AL260" i="6" s="1"/>
  <c r="AT260" i="6" s="1"/>
  <c r="AF261" i="6"/>
  <c r="AN261" i="6" s="1"/>
  <c r="AG261" i="6"/>
  <c r="AO261" i="6" s="1"/>
  <c r="F262" i="6"/>
  <c r="N260" i="6"/>
  <c r="AE260" i="6"/>
  <c r="AM260" i="6" s="1"/>
  <c r="AI260" i="6"/>
  <c r="AQ260" i="6" s="1"/>
  <c r="AX260" i="6"/>
  <c r="AD260" i="5"/>
  <c r="AV260" i="5"/>
  <c r="U262" i="5"/>
  <c r="AC434" i="5"/>
  <c r="W435" i="5"/>
  <c r="Z435" i="5"/>
  <c r="AD434" i="5"/>
  <c r="AV434" i="5"/>
  <c r="AY434" i="5"/>
  <c r="AA435" i="5"/>
  <c r="AK259" i="5"/>
  <c r="AS259" i="5" s="1"/>
  <c r="N260" i="5"/>
  <c r="AE260" i="5"/>
  <c r="AM260" i="5" s="1"/>
  <c r="O260" i="5"/>
  <c r="AL260" i="5" s="1"/>
  <c r="AT260" i="5" s="1"/>
  <c r="AH260" i="5"/>
  <c r="AP260" i="5" s="1"/>
  <c r="AU260" i="5"/>
  <c r="AW260" i="5" s="1"/>
  <c r="AI260" i="5"/>
  <c r="AQ260" i="5" s="1"/>
  <c r="AX260" i="5"/>
  <c r="AF261" i="5"/>
  <c r="AN261" i="5" s="1"/>
  <c r="AG261" i="5"/>
  <c r="AO261" i="5" s="1"/>
  <c r="AJ261" i="5"/>
  <c r="AR261" i="5" s="1"/>
  <c r="F262" i="5"/>
  <c r="AD260" i="4"/>
  <c r="AV260" i="4"/>
  <c r="U262" i="4"/>
  <c r="AC434" i="4"/>
  <c r="W435" i="4"/>
  <c r="Z435" i="4"/>
  <c r="AD434" i="4"/>
  <c r="AV434" i="4"/>
  <c r="AY434" i="4"/>
  <c r="AA435" i="4"/>
  <c r="AK259" i="4"/>
  <c r="AS259" i="4" s="1"/>
  <c r="N260" i="4"/>
  <c r="AE260" i="4"/>
  <c r="AM260" i="4" s="1"/>
  <c r="O260" i="4"/>
  <c r="AL260" i="4" s="1"/>
  <c r="AT260" i="4" s="1"/>
  <c r="AH260" i="4"/>
  <c r="AP260" i="4" s="1"/>
  <c r="AU260" i="4"/>
  <c r="AW260" i="4" s="1"/>
  <c r="AI260" i="4"/>
  <c r="AQ260" i="4" s="1"/>
  <c r="AX260" i="4"/>
  <c r="AF261" i="4"/>
  <c r="AN261" i="4" s="1"/>
  <c r="F262" i="4"/>
  <c r="AX260" i="3"/>
  <c r="BQ260" i="3"/>
  <c r="BR261" i="3"/>
  <c r="BT261" i="3"/>
  <c r="S262" i="3"/>
  <c r="BD259" i="3"/>
  <c r="BJ259" i="3" s="1"/>
  <c r="BP259" i="3"/>
  <c r="CB259" i="3" s="1"/>
  <c r="CH259" i="3" s="1"/>
  <c r="CJ259" i="3"/>
  <c r="AF259" i="3"/>
  <c r="AL259" i="3" s="1"/>
  <c r="CI259" i="3"/>
  <c r="AZ260" i="3"/>
  <c r="BF260" i="3" s="1"/>
  <c r="BL260" i="3"/>
  <c r="BX260" i="3" s="1"/>
  <c r="CD260" i="3" s="1"/>
  <c r="BN260" i="3"/>
  <c r="BZ260" i="3" s="1"/>
  <c r="CF260" i="3" s="1"/>
  <c r="BB260" i="3"/>
  <c r="BH260" i="3" s="1"/>
  <c r="AA260" i="3"/>
  <c r="AG260" i="3" s="1"/>
  <c r="M260" i="3"/>
  <c r="BM260" i="3"/>
  <c r="BY260" i="3" s="1"/>
  <c r="CE260" i="3" s="1"/>
  <c r="BA260" i="3"/>
  <c r="BG260" i="3" s="1"/>
  <c r="BO260" i="3"/>
  <c r="CA260" i="3" s="1"/>
  <c r="CG260" i="3" s="1"/>
  <c r="BC260" i="3"/>
  <c r="BI260" i="3" s="1"/>
  <c r="BK260" i="3"/>
  <c r="BW260" i="3" s="1"/>
  <c r="CC260" i="3" s="1"/>
  <c r="AR260" i="3"/>
  <c r="AY260" i="3"/>
  <c r="BE260" i="3" s="1"/>
  <c r="AD261" i="3"/>
  <c r="AJ261" i="3" s="1"/>
  <c r="AB261" i="3"/>
  <c r="AH261" i="3" s="1"/>
  <c r="AE261" i="3"/>
  <c r="AK261" i="3" s="1"/>
  <c r="F262" i="3"/>
  <c r="BU261" i="2"/>
  <c r="S262" i="2"/>
  <c r="BS261" i="2"/>
  <c r="BT261" i="2"/>
  <c r="AX260" i="2"/>
  <c r="BV260" i="2" s="1"/>
  <c r="BQ260" i="2"/>
  <c r="BU435" i="2"/>
  <c r="AX435" i="2"/>
  <c r="BQ435" i="2"/>
  <c r="BR435" i="2"/>
  <c r="Z435" i="2"/>
  <c r="BT435" i="2"/>
  <c r="BS435" i="2"/>
  <c r="BD259" i="2"/>
  <c r="BJ259" i="2" s="1"/>
  <c r="BP259" i="2"/>
  <c r="CB259" i="2" s="1"/>
  <c r="CH259" i="2" s="1"/>
  <c r="AR260" i="2"/>
  <c r="BK260" i="2"/>
  <c r="BW260" i="2" s="1"/>
  <c r="CC260" i="2" s="1"/>
  <c r="AY260" i="2"/>
  <c r="BE260" i="2" s="1"/>
  <c r="BC260" i="2"/>
  <c r="BI260" i="2" s="1"/>
  <c r="BO260" i="2"/>
  <c r="CA260" i="2" s="1"/>
  <c r="CG260" i="2" s="1"/>
  <c r="BA260" i="2"/>
  <c r="BG260" i="2" s="1"/>
  <c r="BM260" i="2"/>
  <c r="BY260" i="2" s="1"/>
  <c r="CE260" i="2" s="1"/>
  <c r="AE261" i="2"/>
  <c r="AK261" i="2" s="1"/>
  <c r="AB261" i="2"/>
  <c r="AH261" i="2" s="1"/>
  <c r="AD261" i="2"/>
  <c r="AJ261" i="2" s="1"/>
  <c r="AC261" i="2"/>
  <c r="AI261" i="2" s="1"/>
  <c r="F262" i="2"/>
  <c r="M260" i="2"/>
  <c r="AA260" i="2"/>
  <c r="AG260" i="2" s="1"/>
  <c r="BL260" i="2"/>
  <c r="BX260" i="2" s="1"/>
  <c r="CD260" i="2" s="1"/>
  <c r="AZ260" i="2"/>
  <c r="BF260" i="2" s="1"/>
  <c r="BB260" i="2"/>
  <c r="BH260" i="2" s="1"/>
  <c r="BN260" i="2"/>
  <c r="BZ260" i="2" s="1"/>
  <c r="CF260" i="2" s="1"/>
  <c r="AF259" i="2"/>
  <c r="AL259" i="2" s="1"/>
  <c r="CI259" i="2"/>
  <c r="AX260" i="1"/>
  <c r="BQ260" i="1"/>
  <c r="BR261" i="1"/>
  <c r="BS261" i="1"/>
  <c r="BT261" i="1"/>
  <c r="BU261" i="1"/>
  <c r="S262" i="1"/>
  <c r="BR434" i="1"/>
  <c r="AT435" i="1"/>
  <c r="Z434" i="1"/>
  <c r="U435" i="1"/>
  <c r="BU434" i="1"/>
  <c r="AW435" i="1"/>
  <c r="BS434" i="1"/>
  <c r="AU435" i="1"/>
  <c r="AS435" i="1"/>
  <c r="AX434" i="1"/>
  <c r="BV434" i="1" s="1"/>
  <c r="BQ434" i="1"/>
  <c r="BT434" i="1"/>
  <c r="AV435" i="1"/>
  <c r="AF259" i="1"/>
  <c r="AL259" i="1" s="1"/>
  <c r="BD259" i="1"/>
  <c r="BJ259" i="1" s="1"/>
  <c r="BP259" i="1"/>
  <c r="M260" i="1"/>
  <c r="AA260" i="1"/>
  <c r="AG260" i="1" s="1"/>
  <c r="AR260" i="1"/>
  <c r="AY260" i="1"/>
  <c r="BE260" i="1" s="1"/>
  <c r="BK260" i="1"/>
  <c r="BW260" i="1" s="1"/>
  <c r="CC260" i="1" s="1"/>
  <c r="AZ260" i="1"/>
  <c r="BF260" i="1" s="1"/>
  <c r="BL260" i="1"/>
  <c r="BX260" i="1" s="1"/>
  <c r="CD260" i="1" s="1"/>
  <c r="BA260" i="1"/>
  <c r="BG260" i="1" s="1"/>
  <c r="BM260" i="1"/>
  <c r="BY260" i="1" s="1"/>
  <c r="CE260" i="1" s="1"/>
  <c r="BB260" i="1"/>
  <c r="BH260" i="1" s="1"/>
  <c r="BN260" i="1"/>
  <c r="BZ260" i="1" s="1"/>
  <c r="CF260" i="1" s="1"/>
  <c r="BC260" i="1"/>
  <c r="BI260" i="1" s="1"/>
  <c r="BO260" i="1"/>
  <c r="CA260" i="1" s="1"/>
  <c r="CG260" i="1" s="1"/>
  <c r="AB261" i="1"/>
  <c r="AH261" i="1" s="1"/>
  <c r="AC261" i="1"/>
  <c r="AI261" i="1" s="1"/>
  <c r="AD261" i="1"/>
  <c r="AJ261" i="1" s="1"/>
  <c r="AE261" i="1"/>
  <c r="AK261" i="1" s="1"/>
  <c r="F262" i="1"/>
  <c r="AS435" i="3"/>
  <c r="AX434" i="3"/>
  <c r="BQ434" i="3"/>
  <c r="BU434" i="3"/>
  <c r="AW435" i="3"/>
  <c r="BR434" i="3"/>
  <c r="AT435" i="3"/>
  <c r="BS434" i="3"/>
  <c r="AU435" i="3"/>
  <c r="BT434" i="3"/>
  <c r="AV435" i="3"/>
  <c r="Z434" i="3"/>
  <c r="U435" i="3"/>
  <c r="BU259" i="8"/>
  <c r="BR260" i="7"/>
  <c r="AK260" i="7"/>
  <c r="AZ259" i="4"/>
  <c r="Z260" i="3"/>
  <c r="CB258" i="2"/>
  <c r="CH258" i="2" s="1"/>
  <c r="CB258" i="1"/>
  <c r="CH258" i="1" s="1"/>
  <c r="AW259" i="6"/>
  <c r="AL259" i="6"/>
  <c r="AT259" i="6" s="1"/>
  <c r="AF260" i="6"/>
  <c r="AN260" i="6" s="1"/>
  <c r="AG260" i="6"/>
  <c r="AO260" i="6" s="1"/>
  <c r="AJ260" i="6"/>
  <c r="AR260" i="6" s="1"/>
  <c r="AZ259" i="6"/>
  <c r="AC260" i="5"/>
  <c r="AY260" i="5"/>
  <c r="AZ259" i="5"/>
  <c r="BW259" i="2"/>
  <c r="CC259" i="2" s="1"/>
  <c r="AB260" i="2"/>
  <c r="AH260" i="2" s="1"/>
  <c r="AE260" i="2"/>
  <c r="AK260" i="2" s="1"/>
  <c r="AD260" i="2"/>
  <c r="AJ260" i="2" s="1"/>
  <c r="AC260" i="2"/>
  <c r="AI260" i="2" s="1"/>
  <c r="BZ259" i="2"/>
  <c r="CF259" i="2" s="1"/>
  <c r="BV259" i="1"/>
  <c r="Z260" i="1"/>
  <c r="AK260" i="8"/>
  <c r="AY260" i="4"/>
  <c r="BY259" i="3"/>
  <c r="CE259" i="3" s="1"/>
  <c r="AC260" i="3"/>
  <c r="AI260" i="3" s="1"/>
  <c r="AK260" i="9"/>
  <c r="BU259" i="9"/>
  <c r="BY259" i="9"/>
  <c r="BR260" i="8"/>
  <c r="AC260" i="6"/>
  <c r="AC260" i="4"/>
  <c r="BT260" i="8"/>
  <c r="BW259" i="8"/>
  <c r="BS260" i="7"/>
  <c r="AG260" i="4"/>
  <c r="AO260" i="4" s="1"/>
  <c r="BV259" i="3"/>
  <c r="BV434" i="2"/>
  <c r="BP260" i="8"/>
  <c r="BY259" i="8"/>
  <c r="BW259" i="7"/>
  <c r="AY260" i="6"/>
  <c r="CB258" i="3"/>
  <c r="CH258" i="3" s="1"/>
  <c r="AM260" i="9"/>
  <c r="AY260" i="9" s="1"/>
  <c r="AM260" i="7"/>
  <c r="AY260" i="7" s="1"/>
  <c r="AZ260" i="6" l="1"/>
  <c r="AL261" i="9"/>
  <c r="BQ261" i="9"/>
  <c r="AK262" i="9"/>
  <c r="BR262" i="9"/>
  <c r="BT262" i="9"/>
  <c r="Y263" i="9"/>
  <c r="BS262" i="9"/>
  <c r="AK435" i="9"/>
  <c r="BR435" i="9"/>
  <c r="AL435" i="9"/>
  <c r="AZ435" i="9" s="1"/>
  <c r="BQ435" i="9"/>
  <c r="BP435" i="9"/>
  <c r="BS435" i="9"/>
  <c r="BT435" i="9"/>
  <c r="AT261" i="9"/>
  <c r="BF261" i="9" s="1"/>
  <c r="BM261" i="9"/>
  <c r="AU261" i="9"/>
  <c r="BG261" i="9" s="1"/>
  <c r="BN261" i="9"/>
  <c r="BX261" i="9" s="1"/>
  <c r="R261" i="9"/>
  <c r="AN261" i="9"/>
  <c r="AZ261" i="9" s="1"/>
  <c r="AS261" i="9"/>
  <c r="BE261" i="9" s="1"/>
  <c r="BL261" i="9"/>
  <c r="BV261" i="9" s="1"/>
  <c r="S261" i="9"/>
  <c r="AX261" i="9" s="1"/>
  <c r="BJ261" i="9" s="1"/>
  <c r="AR261" i="9"/>
  <c r="BD261" i="9" s="1"/>
  <c r="BK261" i="9"/>
  <c r="AV261" i="9"/>
  <c r="BH261" i="9" s="1"/>
  <c r="BO261" i="9"/>
  <c r="BY261" i="9" s="1"/>
  <c r="AP262" i="9"/>
  <c r="BB262" i="9" s="1"/>
  <c r="F263" i="9"/>
  <c r="AM262" i="9"/>
  <c r="AY262" i="9" s="1"/>
  <c r="AO262" i="9"/>
  <c r="BA262" i="9" s="1"/>
  <c r="AQ262" i="9"/>
  <c r="BC262" i="9" s="1"/>
  <c r="Y263" i="8"/>
  <c r="BT262" i="8"/>
  <c r="BS262" i="8"/>
  <c r="AK262" i="8"/>
  <c r="BR262" i="8"/>
  <c r="BQ261" i="8"/>
  <c r="AL261" i="8"/>
  <c r="R261" i="8"/>
  <c r="AN261" i="8"/>
  <c r="AZ261" i="8" s="1"/>
  <c r="BM261" i="8"/>
  <c r="BW261" i="8" s="1"/>
  <c r="AT261" i="8"/>
  <c r="BF261" i="8" s="1"/>
  <c r="AR261" i="8"/>
  <c r="BD261" i="8" s="1"/>
  <c r="BK261" i="8"/>
  <c r="AU261" i="8"/>
  <c r="BG261" i="8" s="1"/>
  <c r="BN261" i="8"/>
  <c r="AM261" i="8"/>
  <c r="AY261" i="8" s="1"/>
  <c r="S261" i="8"/>
  <c r="AX261" i="8" s="1"/>
  <c r="BJ261" i="8" s="1"/>
  <c r="BL261" i="8"/>
  <c r="BV261" i="8" s="1"/>
  <c r="AS261" i="8"/>
  <c r="BE261" i="8" s="1"/>
  <c r="AV261" i="8"/>
  <c r="BH261" i="8" s="1"/>
  <c r="BO261" i="8"/>
  <c r="BY261" i="8" s="1"/>
  <c r="AP262" i="8"/>
  <c r="BB262" i="8" s="1"/>
  <c r="AO262" i="8"/>
  <c r="BA262" i="8" s="1"/>
  <c r="AQ262" i="8"/>
  <c r="BC262" i="8" s="1"/>
  <c r="F263" i="8"/>
  <c r="AL261" i="7"/>
  <c r="BQ261" i="7"/>
  <c r="BR262" i="7"/>
  <c r="BS262" i="7"/>
  <c r="Y263" i="7"/>
  <c r="BP262" i="7"/>
  <c r="BT262" i="7"/>
  <c r="BS435" i="7"/>
  <c r="AK435" i="7"/>
  <c r="BP435" i="7"/>
  <c r="BT435" i="7"/>
  <c r="BQ435" i="7"/>
  <c r="AL435" i="7"/>
  <c r="BR435" i="7"/>
  <c r="AR261" i="7"/>
  <c r="BD261" i="7" s="1"/>
  <c r="BK261" i="7"/>
  <c r="AV261" i="7"/>
  <c r="BH261" i="7" s="1"/>
  <c r="BO261" i="7"/>
  <c r="BY261" i="7" s="1"/>
  <c r="AO262" i="7"/>
  <c r="BA262" i="7" s="1"/>
  <c r="AQ262" i="7"/>
  <c r="BC262" i="7" s="1"/>
  <c r="F263" i="7"/>
  <c r="AM262" i="7"/>
  <c r="AY262" i="7" s="1"/>
  <c r="AP262" i="7"/>
  <c r="BB262" i="7" s="1"/>
  <c r="AT261" i="7"/>
  <c r="BF261" i="7" s="1"/>
  <c r="BM261" i="7"/>
  <c r="BL261" i="7"/>
  <c r="BV261" i="7" s="1"/>
  <c r="S261" i="7"/>
  <c r="AX261" i="7" s="1"/>
  <c r="BJ261" i="7" s="1"/>
  <c r="AS261" i="7"/>
  <c r="BE261" i="7" s="1"/>
  <c r="AN261" i="7"/>
  <c r="AZ261" i="7" s="1"/>
  <c r="R261" i="7"/>
  <c r="AU261" i="7"/>
  <c r="BG261" i="7" s="1"/>
  <c r="BN261" i="7"/>
  <c r="BX261" i="7" s="1"/>
  <c r="AD261" i="6"/>
  <c r="AV261" i="6"/>
  <c r="U263" i="6"/>
  <c r="AC262" i="6"/>
  <c r="AY435" i="6"/>
  <c r="AD435" i="6"/>
  <c r="AV435" i="6"/>
  <c r="AC435" i="6"/>
  <c r="AI261" i="6"/>
  <c r="AQ261" i="6" s="1"/>
  <c r="AX261" i="6"/>
  <c r="N261" i="6"/>
  <c r="AE261" i="6"/>
  <c r="AM261" i="6" s="1"/>
  <c r="O261" i="6"/>
  <c r="AH261" i="6"/>
  <c r="AP261" i="6" s="1"/>
  <c r="AU261" i="6"/>
  <c r="F263" i="6"/>
  <c r="AD261" i="5"/>
  <c r="AV261" i="5"/>
  <c r="U263" i="5"/>
  <c r="AC435" i="5"/>
  <c r="AD435" i="5"/>
  <c r="AV435" i="5"/>
  <c r="AY435" i="5"/>
  <c r="N261" i="5"/>
  <c r="AE261" i="5"/>
  <c r="AM261" i="5" s="1"/>
  <c r="O261" i="5"/>
  <c r="AL261" i="5" s="1"/>
  <c r="AT261" i="5" s="1"/>
  <c r="AH261" i="5"/>
  <c r="AP261" i="5" s="1"/>
  <c r="AU261" i="5"/>
  <c r="AW261" i="5" s="1"/>
  <c r="AI261" i="5"/>
  <c r="AQ261" i="5" s="1"/>
  <c r="AX261" i="5"/>
  <c r="AF262" i="5"/>
  <c r="AN262" i="5" s="1"/>
  <c r="AG262" i="5"/>
  <c r="AO262" i="5" s="1"/>
  <c r="AJ262" i="5"/>
  <c r="AR262" i="5" s="1"/>
  <c r="F263" i="5"/>
  <c r="AD261" i="4"/>
  <c r="AV261" i="4"/>
  <c r="U263" i="4"/>
  <c r="AC435" i="4"/>
  <c r="AD435" i="4"/>
  <c r="AV435" i="4"/>
  <c r="AY435" i="4"/>
  <c r="N261" i="4"/>
  <c r="AE261" i="4"/>
  <c r="AM261" i="4" s="1"/>
  <c r="O261" i="4"/>
  <c r="AL261" i="4" s="1"/>
  <c r="AT261" i="4" s="1"/>
  <c r="AH261" i="4"/>
  <c r="AP261" i="4" s="1"/>
  <c r="AU261" i="4"/>
  <c r="AW261" i="4" s="1"/>
  <c r="AI261" i="4"/>
  <c r="AQ261" i="4" s="1"/>
  <c r="AX261" i="4"/>
  <c r="AF262" i="4"/>
  <c r="AN262" i="4" s="1"/>
  <c r="AJ262" i="4"/>
  <c r="AR262" i="4" s="1"/>
  <c r="F263" i="4"/>
  <c r="BQ261" i="3"/>
  <c r="AX261" i="3"/>
  <c r="BS262" i="3"/>
  <c r="BU262" i="3"/>
  <c r="BR262" i="3"/>
  <c r="BT262" i="3"/>
  <c r="Z262" i="3"/>
  <c r="S263" i="3"/>
  <c r="CI260" i="3"/>
  <c r="AF260" i="3"/>
  <c r="AL260" i="3" s="1"/>
  <c r="CJ260" i="3"/>
  <c r="BP260" i="3"/>
  <c r="BD260" i="3"/>
  <c r="BJ260" i="3" s="1"/>
  <c r="AA261" i="3"/>
  <c r="AG261" i="3" s="1"/>
  <c r="M261" i="3"/>
  <c r="BA261" i="3"/>
  <c r="BG261" i="3" s="1"/>
  <c r="BM261" i="3"/>
  <c r="BC261" i="3"/>
  <c r="BI261" i="3" s="1"/>
  <c r="BO261" i="3"/>
  <c r="F263" i="3"/>
  <c r="AC262" i="3"/>
  <c r="AI262" i="3" s="1"/>
  <c r="AB262" i="3"/>
  <c r="AH262" i="3" s="1"/>
  <c r="AD262" i="3"/>
  <c r="AJ262" i="3" s="1"/>
  <c r="AE262" i="3"/>
  <c r="AK262" i="3" s="1"/>
  <c r="BL261" i="3"/>
  <c r="BX261" i="3" s="1"/>
  <c r="CD261" i="3" s="1"/>
  <c r="AZ261" i="3"/>
  <c r="BF261" i="3" s="1"/>
  <c r="BK261" i="3"/>
  <c r="BW261" i="3" s="1"/>
  <c r="CC261" i="3" s="1"/>
  <c r="AR261" i="3"/>
  <c r="AY261" i="3"/>
  <c r="BE261" i="3" s="1"/>
  <c r="BB261" i="3"/>
  <c r="BH261" i="3" s="1"/>
  <c r="BN261" i="3"/>
  <c r="BZ261" i="3" s="1"/>
  <c r="CF261" i="3" s="1"/>
  <c r="S263" i="2"/>
  <c r="BS262" i="2"/>
  <c r="BT262" i="2"/>
  <c r="BQ261" i="2"/>
  <c r="AX261" i="2"/>
  <c r="BD260" i="2"/>
  <c r="BJ260" i="2" s="1"/>
  <c r="BP260" i="2"/>
  <c r="CB260" i="2" s="1"/>
  <c r="CH260" i="2" s="1"/>
  <c r="AY261" i="2"/>
  <c r="BE261" i="2" s="1"/>
  <c r="BK261" i="2"/>
  <c r="BW261" i="2" s="1"/>
  <c r="CC261" i="2" s="1"/>
  <c r="AR261" i="2"/>
  <c r="M261" i="2"/>
  <c r="AA261" i="2"/>
  <c r="AG261" i="2" s="1"/>
  <c r="BA261" i="2"/>
  <c r="BG261" i="2" s="1"/>
  <c r="BM261" i="2"/>
  <c r="BY261" i="2" s="1"/>
  <c r="CE261" i="2" s="1"/>
  <c r="BO261" i="2"/>
  <c r="CA261" i="2" s="1"/>
  <c r="CG261" i="2" s="1"/>
  <c r="BC261" i="2"/>
  <c r="BI261" i="2" s="1"/>
  <c r="BB261" i="2"/>
  <c r="BH261" i="2" s="1"/>
  <c r="BN261" i="2"/>
  <c r="BZ261" i="2" s="1"/>
  <c r="CF261" i="2" s="1"/>
  <c r="AZ261" i="2"/>
  <c r="BF261" i="2" s="1"/>
  <c r="BL261" i="2"/>
  <c r="AD262" i="2"/>
  <c r="AJ262" i="2" s="1"/>
  <c r="F263" i="2"/>
  <c r="AF260" i="2"/>
  <c r="AL260" i="2" s="1"/>
  <c r="CI260" i="2"/>
  <c r="AX261" i="1"/>
  <c r="BQ261" i="1"/>
  <c r="BR262" i="1"/>
  <c r="BS262" i="1"/>
  <c r="BT262" i="1"/>
  <c r="BU262" i="1"/>
  <c r="S263" i="1"/>
  <c r="BR435" i="1"/>
  <c r="Z435" i="1"/>
  <c r="BU435" i="1"/>
  <c r="BS435" i="1"/>
  <c r="AX435" i="1"/>
  <c r="BV435" i="1" s="1"/>
  <c r="BQ435" i="1"/>
  <c r="BT435" i="1"/>
  <c r="BD260" i="1"/>
  <c r="BJ260" i="1" s="1"/>
  <c r="BP260" i="1"/>
  <c r="M261" i="1"/>
  <c r="AA261" i="1"/>
  <c r="AG261" i="1" s="1"/>
  <c r="AR261" i="1"/>
  <c r="AY261" i="1"/>
  <c r="BE261" i="1" s="1"/>
  <c r="BK261" i="1"/>
  <c r="BW261" i="1" s="1"/>
  <c r="CC261" i="1" s="1"/>
  <c r="AZ261" i="1"/>
  <c r="BF261" i="1" s="1"/>
  <c r="BL261" i="1"/>
  <c r="BX261" i="1" s="1"/>
  <c r="CD261" i="1" s="1"/>
  <c r="BA261" i="1"/>
  <c r="BG261" i="1" s="1"/>
  <c r="BM261" i="1"/>
  <c r="BY261" i="1" s="1"/>
  <c r="CE261" i="1" s="1"/>
  <c r="BB261" i="1"/>
  <c r="BH261" i="1" s="1"/>
  <c r="BN261" i="1"/>
  <c r="BZ261" i="1" s="1"/>
  <c r="CF261" i="1" s="1"/>
  <c r="BC261" i="1"/>
  <c r="BI261" i="1" s="1"/>
  <c r="BO261" i="1"/>
  <c r="CA261" i="1" s="1"/>
  <c r="CG261" i="1" s="1"/>
  <c r="AB262" i="1"/>
  <c r="AH262" i="1" s="1"/>
  <c r="AC262" i="1"/>
  <c r="AI262" i="1" s="1"/>
  <c r="AD262" i="1"/>
  <c r="AJ262" i="1" s="1"/>
  <c r="AE262" i="1"/>
  <c r="AK262" i="1" s="1"/>
  <c r="F263" i="1"/>
  <c r="AX435" i="3"/>
  <c r="BQ435" i="3"/>
  <c r="BU435" i="3"/>
  <c r="BR435" i="3"/>
  <c r="BS435" i="3"/>
  <c r="BT435" i="3"/>
  <c r="Z435" i="3"/>
  <c r="BP261" i="9"/>
  <c r="BP261" i="8"/>
  <c r="AK261" i="7"/>
  <c r="AJ261" i="6"/>
  <c r="AR261" i="6" s="1"/>
  <c r="AY261" i="5"/>
  <c r="AK260" i="5"/>
  <c r="AS260" i="5" s="1"/>
  <c r="AZ260" i="5"/>
  <c r="AG261" i="4"/>
  <c r="AO261" i="4" s="1"/>
  <c r="AJ261" i="4"/>
  <c r="AR261" i="4" s="1"/>
  <c r="Z261" i="3"/>
  <c r="BV260" i="1"/>
  <c r="CB259" i="1"/>
  <c r="CH259" i="1" s="1"/>
  <c r="AC261" i="6"/>
  <c r="AY261" i="6"/>
  <c r="AY261" i="4"/>
  <c r="BV434" i="3"/>
  <c r="AC261" i="3"/>
  <c r="AI261" i="3" s="1"/>
  <c r="BR261" i="2"/>
  <c r="Z261" i="2"/>
  <c r="AK261" i="9"/>
  <c r="AW260" i="9"/>
  <c r="BI260" i="9" s="1"/>
  <c r="BW260" i="8"/>
  <c r="BW260" i="7"/>
  <c r="AC261" i="4"/>
  <c r="AK260" i="4"/>
  <c r="AS260" i="4" s="1"/>
  <c r="BU261" i="3"/>
  <c r="BR261" i="9"/>
  <c r="AK261" i="8"/>
  <c r="BV435" i="2"/>
  <c r="AF260" i="1"/>
  <c r="AL260" i="1" s="1"/>
  <c r="BS261" i="8"/>
  <c r="AW260" i="8"/>
  <c r="BI260" i="8" s="1"/>
  <c r="BR261" i="7"/>
  <c r="BP261" i="7"/>
  <c r="AK260" i="6"/>
  <c r="AS260" i="6" s="1"/>
  <c r="AC261" i="5"/>
  <c r="AZ260" i="4"/>
  <c r="BV260" i="3"/>
  <c r="Z261" i="1"/>
  <c r="AW260" i="7"/>
  <c r="BI260" i="7" s="1"/>
  <c r="BS261" i="3"/>
  <c r="AM261" i="9"/>
  <c r="AY261" i="9" s="1"/>
  <c r="AM261" i="7"/>
  <c r="AY261" i="7" s="1"/>
  <c r="AL262" i="9" l="1"/>
  <c r="BQ262" i="9"/>
  <c r="BT263" i="9"/>
  <c r="Y264" i="9"/>
  <c r="BS263" i="9"/>
  <c r="BM262" i="9"/>
  <c r="BW262" i="9" s="1"/>
  <c r="AT262" i="9"/>
  <c r="BF262" i="9" s="1"/>
  <c r="F264" i="9"/>
  <c r="AP263" i="9"/>
  <c r="BB263" i="9" s="1"/>
  <c r="AQ263" i="9"/>
  <c r="BC263" i="9" s="1"/>
  <c r="AO263" i="9"/>
  <c r="BA263" i="9" s="1"/>
  <c r="AN262" i="9"/>
  <c r="AZ262" i="9" s="1"/>
  <c r="R262" i="9"/>
  <c r="BL262" i="9"/>
  <c r="BV262" i="9" s="1"/>
  <c r="S262" i="9"/>
  <c r="AX262" i="9" s="1"/>
  <c r="BJ262" i="9" s="1"/>
  <c r="AS262" i="9"/>
  <c r="BE262" i="9" s="1"/>
  <c r="AR262" i="9"/>
  <c r="BD262" i="9" s="1"/>
  <c r="BK262" i="9"/>
  <c r="AU262" i="9"/>
  <c r="BG262" i="9" s="1"/>
  <c r="BN262" i="9"/>
  <c r="BX262" i="9" s="1"/>
  <c r="AV262" i="9"/>
  <c r="BH262" i="9" s="1"/>
  <c r="BO262" i="9"/>
  <c r="BY262" i="9" s="1"/>
  <c r="Y264" i="8"/>
  <c r="BR263" i="8"/>
  <c r="BS263" i="8"/>
  <c r="AK263" i="8"/>
  <c r="AL262" i="8"/>
  <c r="BQ262" i="8"/>
  <c r="AW261" i="8"/>
  <c r="BI261" i="8" s="1"/>
  <c r="AR262" i="8"/>
  <c r="BD262" i="8" s="1"/>
  <c r="BK262" i="8"/>
  <c r="BN262" i="8"/>
  <c r="BX262" i="8" s="1"/>
  <c r="AU262" i="8"/>
  <c r="BG262" i="8" s="1"/>
  <c r="BM262" i="8"/>
  <c r="BW262" i="8" s="1"/>
  <c r="AT262" i="8"/>
  <c r="BF262" i="8" s="1"/>
  <c r="AP263" i="8"/>
  <c r="BB263" i="8" s="1"/>
  <c r="AQ263" i="8"/>
  <c r="BC263" i="8" s="1"/>
  <c r="F264" i="8"/>
  <c r="AM263" i="8"/>
  <c r="AY263" i="8" s="1"/>
  <c r="AO263" i="8"/>
  <c r="BA263" i="8" s="1"/>
  <c r="AN262" i="8"/>
  <c r="AZ262" i="8" s="1"/>
  <c r="R262" i="8"/>
  <c r="BL262" i="8"/>
  <c r="BV262" i="8" s="1"/>
  <c r="S262" i="8"/>
  <c r="AX262" i="8" s="1"/>
  <c r="BJ262" i="8" s="1"/>
  <c r="AS262" i="8"/>
  <c r="BE262" i="8" s="1"/>
  <c r="AV262" i="8"/>
  <c r="BH262" i="8" s="1"/>
  <c r="BO262" i="8"/>
  <c r="BY262" i="8" s="1"/>
  <c r="AL262" i="7"/>
  <c r="BQ262" i="7"/>
  <c r="BR263" i="7"/>
  <c r="Y264" i="7"/>
  <c r="BS263" i="7"/>
  <c r="AQ263" i="7"/>
  <c r="BC263" i="7" s="1"/>
  <c r="F264" i="7"/>
  <c r="AO263" i="7"/>
  <c r="BA263" i="7" s="1"/>
  <c r="AN262" i="7"/>
  <c r="AZ262" i="7" s="1"/>
  <c r="R262" i="7"/>
  <c r="AS262" i="7"/>
  <c r="BE262" i="7" s="1"/>
  <c r="S262" i="7"/>
  <c r="AX262" i="7" s="1"/>
  <c r="BJ262" i="7" s="1"/>
  <c r="BL262" i="7"/>
  <c r="BV262" i="7" s="1"/>
  <c r="AV262" i="7"/>
  <c r="BH262" i="7" s="1"/>
  <c r="BO262" i="7"/>
  <c r="BY262" i="7" s="1"/>
  <c r="AR262" i="7"/>
  <c r="BD262" i="7" s="1"/>
  <c r="BK262" i="7"/>
  <c r="BU262" i="7" s="1"/>
  <c r="AU262" i="7"/>
  <c r="BG262" i="7" s="1"/>
  <c r="BN262" i="7"/>
  <c r="BX262" i="7" s="1"/>
  <c r="AT262" i="7"/>
  <c r="BF262" i="7" s="1"/>
  <c r="BM262" i="7"/>
  <c r="BW262" i="7" s="1"/>
  <c r="AW261" i="7"/>
  <c r="BI261" i="7" s="1"/>
  <c r="AV262" i="6"/>
  <c r="AD262" i="6"/>
  <c r="U264" i="6"/>
  <c r="O262" i="6"/>
  <c r="AH262" i="6"/>
  <c r="AP262" i="6" s="1"/>
  <c r="AU262" i="6"/>
  <c r="AE262" i="6"/>
  <c r="AM262" i="6" s="1"/>
  <c r="N262" i="6"/>
  <c r="AI262" i="6"/>
  <c r="AQ262" i="6" s="1"/>
  <c r="AX262" i="6"/>
  <c r="F264" i="6"/>
  <c r="AF263" i="6"/>
  <c r="AN263" i="6" s="1"/>
  <c r="AD262" i="5"/>
  <c r="AV262" i="5"/>
  <c r="U264" i="5"/>
  <c r="N262" i="5"/>
  <c r="AE262" i="5"/>
  <c r="AM262" i="5" s="1"/>
  <c r="O262" i="5"/>
  <c r="AH262" i="5"/>
  <c r="AP262" i="5" s="1"/>
  <c r="AU262" i="5"/>
  <c r="AW262" i="5" s="1"/>
  <c r="AI262" i="5"/>
  <c r="AQ262" i="5" s="1"/>
  <c r="AX262" i="5"/>
  <c r="AF263" i="5"/>
  <c r="AN263" i="5" s="1"/>
  <c r="AG263" i="5"/>
  <c r="AO263" i="5" s="1"/>
  <c r="AJ263" i="5"/>
  <c r="AR263" i="5" s="1"/>
  <c r="F264" i="5"/>
  <c r="AD262" i="4"/>
  <c r="AV262" i="4"/>
  <c r="U264" i="4"/>
  <c r="N262" i="4"/>
  <c r="AE262" i="4"/>
  <c r="AM262" i="4" s="1"/>
  <c r="O262" i="4"/>
  <c r="AH262" i="4"/>
  <c r="AP262" i="4" s="1"/>
  <c r="AU262" i="4"/>
  <c r="AW262" i="4" s="1"/>
  <c r="AI262" i="4"/>
  <c r="AQ262" i="4" s="1"/>
  <c r="AX262" i="4"/>
  <c r="AF263" i="4"/>
  <c r="AN263" i="4" s="1"/>
  <c r="AG263" i="4"/>
  <c r="AO263" i="4" s="1"/>
  <c r="F264" i="4"/>
  <c r="AX262" i="3"/>
  <c r="BV262" i="3" s="1"/>
  <c r="BQ262" i="3"/>
  <c r="BT263" i="3"/>
  <c r="BS263" i="3"/>
  <c r="S264" i="3"/>
  <c r="CJ261" i="3"/>
  <c r="AF261" i="3"/>
  <c r="AL261" i="3" s="1"/>
  <c r="CI261" i="3"/>
  <c r="AZ262" i="3"/>
  <c r="BF262" i="3" s="1"/>
  <c r="BL262" i="3"/>
  <c r="BX262" i="3" s="1"/>
  <c r="CD262" i="3" s="1"/>
  <c r="BB262" i="3"/>
  <c r="BH262" i="3" s="1"/>
  <c r="BN262" i="3"/>
  <c r="BZ262" i="3" s="1"/>
  <c r="CF262" i="3" s="1"/>
  <c r="AB263" i="3"/>
  <c r="AH263" i="3" s="1"/>
  <c r="F264" i="3"/>
  <c r="AC263" i="3"/>
  <c r="AI263" i="3" s="1"/>
  <c r="AE263" i="3"/>
  <c r="AK263" i="3" s="1"/>
  <c r="AD263" i="3"/>
  <c r="AJ263" i="3" s="1"/>
  <c r="BA262" i="3"/>
  <c r="BG262" i="3" s="1"/>
  <c r="BM262" i="3"/>
  <c r="BY262" i="3" s="1"/>
  <c r="CE262" i="3" s="1"/>
  <c r="AA262" i="3"/>
  <c r="AG262" i="3" s="1"/>
  <c r="M262" i="3"/>
  <c r="BK262" i="3"/>
  <c r="BW262" i="3" s="1"/>
  <c r="CC262" i="3" s="1"/>
  <c r="AR262" i="3"/>
  <c r="AY262" i="3"/>
  <c r="BE262" i="3" s="1"/>
  <c r="BC262" i="3"/>
  <c r="BI262" i="3" s="1"/>
  <c r="BO262" i="3"/>
  <c r="CA262" i="3" s="1"/>
  <c r="CG262" i="3" s="1"/>
  <c r="BD261" i="3"/>
  <c r="BJ261" i="3" s="1"/>
  <c r="BP261" i="3"/>
  <c r="BS263" i="2"/>
  <c r="BR263" i="2"/>
  <c r="BT263" i="2"/>
  <c r="S264" i="2"/>
  <c r="BU263" i="2"/>
  <c r="BQ262" i="2"/>
  <c r="AX262" i="2"/>
  <c r="BP261" i="2"/>
  <c r="BD261" i="2"/>
  <c r="BJ261" i="2" s="1"/>
  <c r="AF261" i="2"/>
  <c r="AL261" i="2" s="1"/>
  <c r="CI261" i="2"/>
  <c r="BM262" i="2"/>
  <c r="BY262" i="2" s="1"/>
  <c r="CE262" i="2" s="1"/>
  <c r="BA262" i="2"/>
  <c r="BG262" i="2" s="1"/>
  <c r="BC262" i="2"/>
  <c r="BI262" i="2" s="1"/>
  <c r="BO262" i="2"/>
  <c r="M262" i="2"/>
  <c r="AA262" i="2"/>
  <c r="AG262" i="2" s="1"/>
  <c r="AZ262" i="2"/>
  <c r="BF262" i="2" s="1"/>
  <c r="BL262" i="2"/>
  <c r="F264" i="2"/>
  <c r="AR262" i="2"/>
  <c r="AY262" i="2"/>
  <c r="BE262" i="2" s="1"/>
  <c r="BK262" i="2"/>
  <c r="BN262" i="2"/>
  <c r="BZ262" i="2" s="1"/>
  <c r="CF262" i="2" s="1"/>
  <c r="BB262" i="2"/>
  <c r="BH262" i="2" s="1"/>
  <c r="AX262" i="1"/>
  <c r="BQ262" i="1"/>
  <c r="BR263" i="1"/>
  <c r="BS263" i="1"/>
  <c r="BT263" i="1"/>
  <c r="BU263" i="1"/>
  <c r="S264" i="1"/>
  <c r="BD261" i="1"/>
  <c r="BJ261" i="1" s="1"/>
  <c r="BP261" i="1"/>
  <c r="M262" i="1"/>
  <c r="AA262" i="1"/>
  <c r="AG262" i="1" s="1"/>
  <c r="AR262" i="1"/>
  <c r="AY262" i="1"/>
  <c r="BE262" i="1" s="1"/>
  <c r="BK262" i="1"/>
  <c r="BW262" i="1" s="1"/>
  <c r="CC262" i="1" s="1"/>
  <c r="AZ262" i="1"/>
  <c r="BF262" i="1" s="1"/>
  <c r="BL262" i="1"/>
  <c r="BX262" i="1" s="1"/>
  <c r="CD262" i="1" s="1"/>
  <c r="BA262" i="1"/>
  <c r="BG262" i="1" s="1"/>
  <c r="BM262" i="1"/>
  <c r="BY262" i="1" s="1"/>
  <c r="CE262" i="1" s="1"/>
  <c r="BB262" i="1"/>
  <c r="BH262" i="1" s="1"/>
  <c r="BN262" i="1"/>
  <c r="BZ262" i="1" s="1"/>
  <c r="CF262" i="1" s="1"/>
  <c r="BC262" i="1"/>
  <c r="BI262" i="1" s="1"/>
  <c r="BO262" i="1"/>
  <c r="CA262" i="1" s="1"/>
  <c r="CG262" i="1" s="1"/>
  <c r="AB263" i="1"/>
  <c r="AH263" i="1" s="1"/>
  <c r="AC263" i="1"/>
  <c r="AI263" i="1" s="1"/>
  <c r="AD263" i="1"/>
  <c r="AJ263" i="1" s="1"/>
  <c r="AE263" i="1"/>
  <c r="AK263" i="1" s="1"/>
  <c r="F264" i="1"/>
  <c r="AY262" i="6"/>
  <c r="AY262" i="4"/>
  <c r="BV261" i="2"/>
  <c r="BX261" i="2"/>
  <c r="CD261" i="2" s="1"/>
  <c r="AL261" i="6"/>
  <c r="AT261" i="6" s="1"/>
  <c r="AW261" i="6"/>
  <c r="AF262" i="6"/>
  <c r="AN262" i="6" s="1"/>
  <c r="AG262" i="6"/>
  <c r="AO262" i="6" s="1"/>
  <c r="AJ262" i="6"/>
  <c r="AR262" i="6" s="1"/>
  <c r="AC262" i="5"/>
  <c r="AY262" i="5"/>
  <c r="AK261" i="5"/>
  <c r="AS261" i="5" s="1"/>
  <c r="AZ261" i="5"/>
  <c r="AC262" i="4"/>
  <c r="AG262" i="4"/>
  <c r="AO262" i="4" s="1"/>
  <c r="BY261" i="3"/>
  <c r="CE261" i="3" s="1"/>
  <c r="BR262" i="2"/>
  <c r="AC262" i="2"/>
  <c r="AI262" i="2" s="1"/>
  <c r="AB262" i="2"/>
  <c r="AH262" i="2" s="1"/>
  <c r="AE262" i="2"/>
  <c r="AK262" i="2" s="1"/>
  <c r="BV261" i="1"/>
  <c r="Z262" i="1"/>
  <c r="CB260" i="1"/>
  <c r="CH260" i="1" s="1"/>
  <c r="AF261" i="1"/>
  <c r="AL261" i="1" s="1"/>
  <c r="BU261" i="9"/>
  <c r="BP262" i="8"/>
  <c r="AK262" i="7"/>
  <c r="AZ261" i="6"/>
  <c r="AK261" i="6"/>
  <c r="AS261" i="6" s="1"/>
  <c r="BU261" i="7"/>
  <c r="Z262" i="2"/>
  <c r="BV435" i="3"/>
  <c r="BU262" i="2"/>
  <c r="BP262" i="9"/>
  <c r="BW261" i="9"/>
  <c r="AW261" i="9"/>
  <c r="BI261" i="9" s="1"/>
  <c r="BU261" i="8"/>
  <c r="BX261" i="8"/>
  <c r="BW261" i="7"/>
  <c r="AK261" i="4"/>
  <c r="AS261" i="4" s="1"/>
  <c r="AZ261" i="4"/>
  <c r="BV261" i="3"/>
  <c r="CB260" i="3"/>
  <c r="CH260" i="3" s="1"/>
  <c r="CA261" i="3"/>
  <c r="CG261" i="3" s="1"/>
  <c r="AM262" i="8"/>
  <c r="AY262" i="8" s="1"/>
  <c r="AL262" i="5" l="1"/>
  <c r="AT262" i="5" s="1"/>
  <c r="AL262" i="4"/>
  <c r="AT262" i="4" s="1"/>
  <c r="BR264" i="9"/>
  <c r="BS264" i="9"/>
  <c r="Y265" i="9"/>
  <c r="AK264" i="9"/>
  <c r="AL263" i="9"/>
  <c r="BQ263" i="9"/>
  <c r="AT263" i="9"/>
  <c r="BF263" i="9" s="1"/>
  <c r="BM263" i="9"/>
  <c r="AQ264" i="9"/>
  <c r="BC264" i="9" s="1"/>
  <c r="AP264" i="9"/>
  <c r="BB264" i="9" s="1"/>
  <c r="AM264" i="9"/>
  <c r="AY264" i="9" s="1"/>
  <c r="AO264" i="9"/>
  <c r="BA264" i="9" s="1"/>
  <c r="F265" i="9"/>
  <c r="AM263" i="9"/>
  <c r="AY263" i="9" s="1"/>
  <c r="AR263" i="9"/>
  <c r="BD263" i="9" s="1"/>
  <c r="BK263" i="9"/>
  <c r="BO263" i="9"/>
  <c r="BY263" i="9" s="1"/>
  <c r="AV263" i="9"/>
  <c r="BH263" i="9" s="1"/>
  <c r="AN263" i="9"/>
  <c r="AZ263" i="9" s="1"/>
  <c r="R263" i="9"/>
  <c r="BL263" i="9"/>
  <c r="BV263" i="9" s="1"/>
  <c r="S263" i="9"/>
  <c r="AX263" i="9" s="1"/>
  <c r="BJ263" i="9" s="1"/>
  <c r="AS263" i="9"/>
  <c r="BE263" i="9" s="1"/>
  <c r="BN263" i="9"/>
  <c r="BX263" i="9" s="1"/>
  <c r="AU263" i="9"/>
  <c r="BG263" i="9" s="1"/>
  <c r="AW262" i="9"/>
  <c r="BI262" i="9" s="1"/>
  <c r="BS264" i="8"/>
  <c r="BT264" i="8"/>
  <c r="Y265" i="8"/>
  <c r="AL263" i="8"/>
  <c r="BQ263" i="8"/>
  <c r="AR263" i="8"/>
  <c r="BD263" i="8" s="1"/>
  <c r="BK263" i="8"/>
  <c r="AT263" i="8"/>
  <c r="BF263" i="8" s="1"/>
  <c r="BM263" i="8"/>
  <c r="BW263" i="8" s="1"/>
  <c r="AV263" i="8"/>
  <c r="BH263" i="8" s="1"/>
  <c r="BO263" i="8"/>
  <c r="AN263" i="8"/>
  <c r="AZ263" i="8" s="1"/>
  <c r="R263" i="8"/>
  <c r="AW263" i="8" s="1"/>
  <c r="BI263" i="8" s="1"/>
  <c r="AQ264" i="8"/>
  <c r="BC264" i="8" s="1"/>
  <c r="AP264" i="8"/>
  <c r="BB264" i="8" s="1"/>
  <c r="F265" i="8"/>
  <c r="AO264" i="8"/>
  <c r="BA264" i="8" s="1"/>
  <c r="AS263" i="8"/>
  <c r="BE263" i="8" s="1"/>
  <c r="BL263" i="8"/>
  <c r="BV263" i="8" s="1"/>
  <c r="S263" i="8"/>
  <c r="AX263" i="8" s="1"/>
  <c r="BJ263" i="8" s="1"/>
  <c r="BN263" i="8"/>
  <c r="BX263" i="8" s="1"/>
  <c r="AU263" i="8"/>
  <c r="BG263" i="8" s="1"/>
  <c r="BT264" i="7"/>
  <c r="BP264" i="7"/>
  <c r="Y265" i="7"/>
  <c r="AL263" i="7"/>
  <c r="BQ263" i="7"/>
  <c r="R263" i="7"/>
  <c r="AN263" i="7"/>
  <c r="AZ263" i="7" s="1"/>
  <c r="AS263" i="7"/>
  <c r="BE263" i="7" s="1"/>
  <c r="S263" i="7"/>
  <c r="AX263" i="7" s="1"/>
  <c r="BJ263" i="7" s="1"/>
  <c r="BL263" i="7"/>
  <c r="BV263" i="7" s="1"/>
  <c r="AO264" i="7"/>
  <c r="BA264" i="7" s="1"/>
  <c r="AQ264" i="7"/>
  <c r="BC264" i="7" s="1"/>
  <c r="F265" i="7"/>
  <c r="AM264" i="7"/>
  <c r="AY264" i="7" s="1"/>
  <c r="AP264" i="7"/>
  <c r="BB264" i="7" s="1"/>
  <c r="AM263" i="7"/>
  <c r="AY263" i="7" s="1"/>
  <c r="AR263" i="7"/>
  <c r="BD263" i="7" s="1"/>
  <c r="BK263" i="7"/>
  <c r="AU263" i="7"/>
  <c r="BG263" i="7" s="1"/>
  <c r="BN263" i="7"/>
  <c r="BX263" i="7" s="1"/>
  <c r="AT263" i="7"/>
  <c r="BF263" i="7" s="1"/>
  <c r="BM263" i="7"/>
  <c r="BW263" i="7" s="1"/>
  <c r="AV263" i="7"/>
  <c r="BH263" i="7" s="1"/>
  <c r="BO263" i="7"/>
  <c r="AW262" i="7"/>
  <c r="BI262" i="7" s="1"/>
  <c r="AD263" i="6"/>
  <c r="AV263" i="6"/>
  <c r="U265" i="6"/>
  <c r="AK262" i="6"/>
  <c r="AS262" i="6" s="1"/>
  <c r="AE263" i="6"/>
  <c r="AM263" i="6" s="1"/>
  <c r="N263" i="6"/>
  <c r="O263" i="6"/>
  <c r="AH263" i="6"/>
  <c r="AP263" i="6" s="1"/>
  <c r="AU263" i="6"/>
  <c r="AG264" i="6"/>
  <c r="AO264" i="6" s="1"/>
  <c r="AJ264" i="6"/>
  <c r="AR264" i="6" s="1"/>
  <c r="F265" i="6"/>
  <c r="AI263" i="6"/>
  <c r="AQ263" i="6" s="1"/>
  <c r="AX263" i="6"/>
  <c r="AD263" i="5"/>
  <c r="AV263" i="5"/>
  <c r="U265" i="5"/>
  <c r="AK262" i="5"/>
  <c r="AS262" i="5" s="1"/>
  <c r="N263" i="5"/>
  <c r="AE263" i="5"/>
  <c r="AM263" i="5" s="1"/>
  <c r="O263" i="5"/>
  <c r="AL263" i="5" s="1"/>
  <c r="AT263" i="5" s="1"/>
  <c r="AH263" i="5"/>
  <c r="AP263" i="5" s="1"/>
  <c r="AU263" i="5"/>
  <c r="AW263" i="5" s="1"/>
  <c r="AI263" i="5"/>
  <c r="AQ263" i="5" s="1"/>
  <c r="AX263" i="5"/>
  <c r="AF264" i="5"/>
  <c r="AN264" i="5" s="1"/>
  <c r="AG264" i="5"/>
  <c r="AO264" i="5" s="1"/>
  <c r="F265" i="5"/>
  <c r="AD263" i="4"/>
  <c r="AV263" i="4"/>
  <c r="U265" i="4"/>
  <c r="AK262" i="4"/>
  <c r="AS262" i="4" s="1"/>
  <c r="N263" i="4"/>
  <c r="AE263" i="4"/>
  <c r="AM263" i="4" s="1"/>
  <c r="O263" i="4"/>
  <c r="AL263" i="4" s="1"/>
  <c r="AT263" i="4" s="1"/>
  <c r="AH263" i="4"/>
  <c r="AP263" i="4" s="1"/>
  <c r="AU263" i="4"/>
  <c r="AW263" i="4" s="1"/>
  <c r="AI263" i="4"/>
  <c r="AQ263" i="4" s="1"/>
  <c r="AX263" i="4"/>
  <c r="AF264" i="4"/>
  <c r="AN264" i="4" s="1"/>
  <c r="AG264" i="4"/>
  <c r="AO264" i="4" s="1"/>
  <c r="AJ264" i="4"/>
  <c r="AR264" i="4" s="1"/>
  <c r="F265" i="4"/>
  <c r="AX263" i="3"/>
  <c r="BQ263" i="3"/>
  <c r="BT264" i="3"/>
  <c r="S265" i="3"/>
  <c r="BU264" i="3"/>
  <c r="BS264" i="3"/>
  <c r="AY263" i="3"/>
  <c r="BE263" i="3" s="1"/>
  <c r="BK263" i="3"/>
  <c r="BW263" i="3" s="1"/>
  <c r="CC263" i="3" s="1"/>
  <c r="AR263" i="3"/>
  <c r="BA263" i="3"/>
  <c r="BG263" i="3" s="1"/>
  <c r="BM263" i="3"/>
  <c r="BY263" i="3" s="1"/>
  <c r="CE263" i="3" s="1"/>
  <c r="AC264" i="3"/>
  <c r="AI264" i="3" s="1"/>
  <c r="AD264" i="3"/>
  <c r="AJ264" i="3" s="1"/>
  <c r="AB264" i="3"/>
  <c r="AH264" i="3" s="1"/>
  <c r="F265" i="3"/>
  <c r="BC263" i="3"/>
  <c r="BI263" i="3" s="1"/>
  <c r="BO263" i="3"/>
  <c r="BL263" i="3"/>
  <c r="AZ263" i="3"/>
  <c r="BF263" i="3" s="1"/>
  <c r="M263" i="3"/>
  <c r="AA263" i="3"/>
  <c r="AG263" i="3" s="1"/>
  <c r="BB263" i="3"/>
  <c r="BH263" i="3" s="1"/>
  <c r="BN263" i="3"/>
  <c r="BZ263" i="3" s="1"/>
  <c r="CF263" i="3" s="1"/>
  <c r="AF262" i="3"/>
  <c r="AL262" i="3" s="1"/>
  <c r="CJ262" i="3"/>
  <c r="CI262" i="3"/>
  <c r="BD262" i="3"/>
  <c r="BJ262" i="3" s="1"/>
  <c r="BP262" i="3"/>
  <c r="CB262" i="3" s="1"/>
  <c r="CH262" i="3" s="1"/>
  <c r="AX263" i="2"/>
  <c r="BQ263" i="2"/>
  <c r="BR264" i="2"/>
  <c r="BT264" i="2"/>
  <c r="BU264" i="2"/>
  <c r="S265" i="2"/>
  <c r="CI262" i="2"/>
  <c r="AF262" i="2"/>
  <c r="AL262" i="2" s="1"/>
  <c r="AZ263" i="2"/>
  <c r="BF263" i="2" s="1"/>
  <c r="BL263" i="2"/>
  <c r="BX263" i="2" s="1"/>
  <c r="CD263" i="2" s="1"/>
  <c r="AB264" i="2"/>
  <c r="AH264" i="2" s="1"/>
  <c r="AC264" i="2"/>
  <c r="AI264" i="2" s="1"/>
  <c r="F265" i="2"/>
  <c r="AD264" i="2"/>
  <c r="AJ264" i="2" s="1"/>
  <c r="AE264" i="2"/>
  <c r="AK264" i="2" s="1"/>
  <c r="BA263" i="2"/>
  <c r="BG263" i="2" s="1"/>
  <c r="BM263" i="2"/>
  <c r="BY263" i="2" s="1"/>
  <c r="CE263" i="2" s="1"/>
  <c r="BC263" i="2"/>
  <c r="BI263" i="2" s="1"/>
  <c r="BO263" i="2"/>
  <c r="CA263" i="2" s="1"/>
  <c r="CG263" i="2" s="1"/>
  <c r="M263" i="2"/>
  <c r="AA263" i="2"/>
  <c r="AG263" i="2" s="1"/>
  <c r="BN263" i="2"/>
  <c r="BZ263" i="2" s="1"/>
  <c r="CF263" i="2" s="1"/>
  <c r="BB263" i="2"/>
  <c r="BH263" i="2" s="1"/>
  <c r="AY263" i="2"/>
  <c r="BE263" i="2" s="1"/>
  <c r="AR263" i="2"/>
  <c r="BK263" i="2"/>
  <c r="BW263" i="2" s="1"/>
  <c r="CC263" i="2" s="1"/>
  <c r="BP262" i="2"/>
  <c r="BD262" i="2"/>
  <c r="BJ262" i="2" s="1"/>
  <c r="AX263" i="1"/>
  <c r="BQ263" i="1"/>
  <c r="BR264" i="1"/>
  <c r="BS264" i="1"/>
  <c r="BT264" i="1"/>
  <c r="BU264" i="1"/>
  <c r="S265" i="1"/>
  <c r="AF262" i="1"/>
  <c r="AL262" i="1" s="1"/>
  <c r="BD262" i="1"/>
  <c r="BJ262" i="1" s="1"/>
  <c r="BP262" i="1"/>
  <c r="M263" i="1"/>
  <c r="AA263" i="1"/>
  <c r="AG263" i="1" s="1"/>
  <c r="AR263" i="1"/>
  <c r="AY263" i="1"/>
  <c r="BE263" i="1" s="1"/>
  <c r="BK263" i="1"/>
  <c r="BW263" i="1" s="1"/>
  <c r="CC263" i="1" s="1"/>
  <c r="AZ263" i="1"/>
  <c r="BF263" i="1" s="1"/>
  <c r="BL263" i="1"/>
  <c r="BX263" i="1" s="1"/>
  <c r="CD263" i="1" s="1"/>
  <c r="BA263" i="1"/>
  <c r="BG263" i="1" s="1"/>
  <c r="BM263" i="1"/>
  <c r="BY263" i="1" s="1"/>
  <c r="CE263" i="1" s="1"/>
  <c r="BB263" i="1"/>
  <c r="BH263" i="1" s="1"/>
  <c r="BN263" i="1"/>
  <c r="BZ263" i="1" s="1"/>
  <c r="CF263" i="1" s="1"/>
  <c r="BC263" i="1"/>
  <c r="BI263" i="1" s="1"/>
  <c r="BO263" i="1"/>
  <c r="CA263" i="1" s="1"/>
  <c r="CG263" i="1" s="1"/>
  <c r="AB264" i="1"/>
  <c r="AH264" i="1" s="1"/>
  <c r="AC264" i="1"/>
  <c r="AI264" i="1" s="1"/>
  <c r="AD264" i="1"/>
  <c r="AJ264" i="1" s="1"/>
  <c r="AE264" i="1"/>
  <c r="AK264" i="1" s="1"/>
  <c r="F265" i="1"/>
  <c r="BT263" i="8"/>
  <c r="BU262" i="8"/>
  <c r="AZ262" i="5"/>
  <c r="AY263" i="4"/>
  <c r="AL262" i="6"/>
  <c r="AT262" i="6" s="1"/>
  <c r="AW262" i="6"/>
  <c r="AZ262" i="6"/>
  <c r="AG263" i="6"/>
  <c r="AO263" i="6" s="1"/>
  <c r="CA262" i="2"/>
  <c r="CG262" i="2" s="1"/>
  <c r="BX262" i="2"/>
  <c r="CD262" i="2" s="1"/>
  <c r="AC263" i="2"/>
  <c r="AI263" i="2" s="1"/>
  <c r="AB263" i="2"/>
  <c r="AH263" i="2" s="1"/>
  <c r="AE263" i="2"/>
  <c r="AK263" i="2" s="1"/>
  <c r="AD263" i="2"/>
  <c r="AJ263" i="2" s="1"/>
  <c r="BW262" i="2"/>
  <c r="CC262" i="2" s="1"/>
  <c r="BV262" i="1"/>
  <c r="Z263" i="1"/>
  <c r="CB261" i="1"/>
  <c r="CH261" i="1" s="1"/>
  <c r="AP263" i="7"/>
  <c r="BB263" i="7" s="1"/>
  <c r="AC263" i="4"/>
  <c r="BU263" i="3"/>
  <c r="BR263" i="9"/>
  <c r="BU262" i="9"/>
  <c r="BP263" i="8"/>
  <c r="BT263" i="7"/>
  <c r="AJ263" i="6"/>
  <c r="AR263" i="6" s="1"/>
  <c r="AJ263" i="4"/>
  <c r="AR263" i="4" s="1"/>
  <c r="Z263" i="3"/>
  <c r="BV262" i="2"/>
  <c r="CB261" i="2"/>
  <c r="CH261" i="2" s="1"/>
  <c r="AK263" i="9"/>
  <c r="BP263" i="7"/>
  <c r="AY263" i="6"/>
  <c r="CB261" i="3"/>
  <c r="CH261" i="3" s="1"/>
  <c r="BP263" i="9"/>
  <c r="AK263" i="7"/>
  <c r="AC263" i="6"/>
  <c r="AC263" i="5"/>
  <c r="AY263" i="5"/>
  <c r="AZ262" i="4"/>
  <c r="BR263" i="3"/>
  <c r="Z263" i="2"/>
  <c r="AW262" i="8"/>
  <c r="BI262" i="8" s="1"/>
  <c r="BQ264" i="9" l="1"/>
  <c r="AL264" i="9"/>
  <c r="BS265" i="9"/>
  <c r="Y266" i="9"/>
  <c r="BT265" i="9"/>
  <c r="AN264" i="9"/>
  <c r="AZ264" i="9" s="1"/>
  <c r="R264" i="9"/>
  <c r="AS264" i="9"/>
  <c r="BE264" i="9" s="1"/>
  <c r="S264" i="9"/>
  <c r="AX264" i="9" s="1"/>
  <c r="BJ264" i="9" s="1"/>
  <c r="BL264" i="9"/>
  <c r="BV264" i="9" s="1"/>
  <c r="AR264" i="9"/>
  <c r="BD264" i="9" s="1"/>
  <c r="BK264" i="9"/>
  <c r="AU264" i="9"/>
  <c r="BG264" i="9" s="1"/>
  <c r="BN264" i="9"/>
  <c r="BX264" i="9" s="1"/>
  <c r="AP265" i="9"/>
  <c r="BB265" i="9" s="1"/>
  <c r="F266" i="9"/>
  <c r="AQ265" i="9"/>
  <c r="BC265" i="9" s="1"/>
  <c r="AO265" i="9"/>
  <c r="BA265" i="9" s="1"/>
  <c r="AV264" i="9"/>
  <c r="BH264" i="9" s="1"/>
  <c r="BO264" i="9"/>
  <c r="AT264" i="9"/>
  <c r="BF264" i="9" s="1"/>
  <c r="BM264" i="9"/>
  <c r="BW264" i="9" s="1"/>
  <c r="BQ264" i="8"/>
  <c r="AL264" i="8"/>
  <c r="BR265" i="8"/>
  <c r="BT265" i="8"/>
  <c r="Y266" i="8"/>
  <c r="AV264" i="8"/>
  <c r="BH264" i="8" s="1"/>
  <c r="BO264" i="8"/>
  <c r="BY264" i="8" s="1"/>
  <c r="AN264" i="8"/>
  <c r="AZ264" i="8" s="1"/>
  <c r="R264" i="8"/>
  <c r="AR264" i="8"/>
  <c r="BD264" i="8" s="1"/>
  <c r="BK264" i="8"/>
  <c r="AT264" i="8"/>
  <c r="BF264" i="8" s="1"/>
  <c r="BM264" i="8"/>
  <c r="AO265" i="8"/>
  <c r="BA265" i="8" s="1"/>
  <c r="AQ265" i="8"/>
  <c r="BC265" i="8" s="1"/>
  <c r="AP265" i="8"/>
  <c r="BB265" i="8" s="1"/>
  <c r="F266" i="8"/>
  <c r="AA438" i="8"/>
  <c r="AM264" i="8"/>
  <c r="AY264" i="8" s="1"/>
  <c r="AS264" i="8"/>
  <c r="BE264" i="8" s="1"/>
  <c r="BL264" i="8"/>
  <c r="BV264" i="8" s="1"/>
  <c r="S264" i="8"/>
  <c r="AX264" i="8" s="1"/>
  <c r="BJ264" i="8" s="1"/>
  <c r="BN264" i="8"/>
  <c r="BX264" i="8" s="1"/>
  <c r="AU264" i="8"/>
  <c r="BG264" i="8" s="1"/>
  <c r="BQ264" i="7"/>
  <c r="AL264" i="7"/>
  <c r="Y266" i="7"/>
  <c r="BR265" i="7"/>
  <c r="BP265" i="7"/>
  <c r="BT265" i="7"/>
  <c r="AW263" i="7"/>
  <c r="BI263" i="7" s="1"/>
  <c r="S264" i="7"/>
  <c r="AX264" i="7" s="1"/>
  <c r="BJ264" i="7" s="1"/>
  <c r="BL264" i="7"/>
  <c r="BV264" i="7" s="1"/>
  <c r="AS264" i="7"/>
  <c r="BE264" i="7" s="1"/>
  <c r="AT264" i="7"/>
  <c r="BF264" i="7" s="1"/>
  <c r="BM264" i="7"/>
  <c r="AV264" i="7"/>
  <c r="BH264" i="7" s="1"/>
  <c r="BO264" i="7"/>
  <c r="BY264" i="7" s="1"/>
  <c r="R264" i="7"/>
  <c r="AN264" i="7"/>
  <c r="AZ264" i="7" s="1"/>
  <c r="AR264" i="7"/>
  <c r="BD264" i="7" s="1"/>
  <c r="BK264" i="7"/>
  <c r="BU264" i="7" s="1"/>
  <c r="AP265" i="7"/>
  <c r="BB265" i="7" s="1"/>
  <c r="F266" i="7"/>
  <c r="AO265" i="7"/>
  <c r="BA265" i="7" s="1"/>
  <c r="AQ265" i="7"/>
  <c r="BC265" i="7" s="1"/>
  <c r="BN264" i="7"/>
  <c r="AU264" i="7"/>
  <c r="BG264" i="7" s="1"/>
  <c r="AD264" i="6"/>
  <c r="AV264" i="6"/>
  <c r="U266" i="6"/>
  <c r="AH264" i="6"/>
  <c r="AP264" i="6" s="1"/>
  <c r="AU264" i="6"/>
  <c r="AW264" i="6" s="1"/>
  <c r="O264" i="6"/>
  <c r="N264" i="6"/>
  <c r="AE264" i="6"/>
  <c r="AM264" i="6" s="1"/>
  <c r="AX264" i="6"/>
  <c r="AI264" i="6"/>
  <c r="AQ264" i="6" s="1"/>
  <c r="F266" i="6"/>
  <c r="AD264" i="5"/>
  <c r="AV264" i="5"/>
  <c r="U266" i="5"/>
  <c r="N264" i="5"/>
  <c r="AE264" i="5"/>
  <c r="AM264" i="5" s="1"/>
  <c r="O264" i="5"/>
  <c r="AL264" i="5" s="1"/>
  <c r="AT264" i="5" s="1"/>
  <c r="AH264" i="5"/>
  <c r="AP264" i="5" s="1"/>
  <c r="AU264" i="5"/>
  <c r="AW264" i="5" s="1"/>
  <c r="AI264" i="5"/>
  <c r="AQ264" i="5" s="1"/>
  <c r="AX264" i="5"/>
  <c r="AF265" i="5"/>
  <c r="AN265" i="5" s="1"/>
  <c r="AG265" i="5"/>
  <c r="AO265" i="5" s="1"/>
  <c r="AJ265" i="5"/>
  <c r="AR265" i="5" s="1"/>
  <c r="F266" i="5"/>
  <c r="AD264" i="4"/>
  <c r="AV264" i="4"/>
  <c r="U266" i="4"/>
  <c r="N264" i="4"/>
  <c r="AE264" i="4"/>
  <c r="AM264" i="4" s="1"/>
  <c r="O264" i="4"/>
  <c r="AL264" i="4" s="1"/>
  <c r="AT264" i="4" s="1"/>
  <c r="AH264" i="4"/>
  <c r="AP264" i="4" s="1"/>
  <c r="AU264" i="4"/>
  <c r="AW264" i="4" s="1"/>
  <c r="AI264" i="4"/>
  <c r="AQ264" i="4" s="1"/>
  <c r="AX264" i="4"/>
  <c r="AF265" i="4"/>
  <c r="AN265" i="4" s="1"/>
  <c r="AJ265" i="4"/>
  <c r="AR265" i="4" s="1"/>
  <c r="F266" i="4"/>
  <c r="BQ264" i="3"/>
  <c r="AX264" i="3"/>
  <c r="BU265" i="3"/>
  <c r="S266" i="3"/>
  <c r="BS265" i="3"/>
  <c r="BD263" i="3"/>
  <c r="BJ263" i="3" s="1"/>
  <c r="BP263" i="3"/>
  <c r="BN264" i="3"/>
  <c r="BZ264" i="3" s="1"/>
  <c r="CF264" i="3" s="1"/>
  <c r="BB264" i="3"/>
  <c r="BH264" i="3" s="1"/>
  <c r="AA264" i="3"/>
  <c r="AG264" i="3" s="1"/>
  <c r="M264" i="3"/>
  <c r="BM264" i="3"/>
  <c r="BY264" i="3" s="1"/>
  <c r="CE264" i="3" s="1"/>
  <c r="BA264" i="3"/>
  <c r="BG264" i="3" s="1"/>
  <c r="AR264" i="3"/>
  <c r="AY264" i="3"/>
  <c r="BE264" i="3" s="1"/>
  <c r="BK264" i="3"/>
  <c r="BW264" i="3" s="1"/>
  <c r="CC264" i="3" s="1"/>
  <c r="BL264" i="3"/>
  <c r="AZ264" i="3"/>
  <c r="BF264" i="3" s="1"/>
  <c r="BC264" i="3"/>
  <c r="BI264" i="3" s="1"/>
  <c r="BO264" i="3"/>
  <c r="CA264" i="3" s="1"/>
  <c r="CG264" i="3" s="1"/>
  <c r="AB265" i="3"/>
  <c r="AH265" i="3" s="1"/>
  <c r="AE265" i="3"/>
  <c r="AK265" i="3" s="1"/>
  <c r="F266" i="3"/>
  <c r="AC265" i="3"/>
  <c r="AI265" i="3" s="1"/>
  <c r="AD265" i="3"/>
  <c r="AJ265" i="3" s="1"/>
  <c r="AF263" i="3"/>
  <c r="AL263" i="3" s="1"/>
  <c r="CI263" i="3"/>
  <c r="CJ263" i="3"/>
  <c r="BQ264" i="2"/>
  <c r="AX264" i="2"/>
  <c r="BS265" i="2"/>
  <c r="BT265" i="2"/>
  <c r="Z265" i="2"/>
  <c r="S266" i="2"/>
  <c r="BU265" i="2"/>
  <c r="BR265" i="2"/>
  <c r="AZ264" i="2"/>
  <c r="BF264" i="2" s="1"/>
  <c r="BL264" i="2"/>
  <c r="BX264" i="2" s="1"/>
  <c r="CD264" i="2" s="1"/>
  <c r="BC264" i="2"/>
  <c r="BI264" i="2" s="1"/>
  <c r="BO264" i="2"/>
  <c r="CA264" i="2" s="1"/>
  <c r="CG264" i="2" s="1"/>
  <c r="M264" i="2"/>
  <c r="AA264" i="2"/>
  <c r="AG264" i="2" s="1"/>
  <c r="AY264" i="2"/>
  <c r="BE264" i="2" s="1"/>
  <c r="AR264" i="2"/>
  <c r="BK264" i="2"/>
  <c r="BW264" i="2" s="1"/>
  <c r="CC264" i="2" s="1"/>
  <c r="BN264" i="2"/>
  <c r="BZ264" i="2" s="1"/>
  <c r="CF264" i="2" s="1"/>
  <c r="BB264" i="2"/>
  <c r="BH264" i="2" s="1"/>
  <c r="F266" i="2"/>
  <c r="AC265" i="2"/>
  <c r="AI265" i="2" s="1"/>
  <c r="AE265" i="2"/>
  <c r="AK265" i="2" s="1"/>
  <c r="AB265" i="2"/>
  <c r="AH265" i="2" s="1"/>
  <c r="AD265" i="2"/>
  <c r="AJ265" i="2" s="1"/>
  <c r="BM264" i="2"/>
  <c r="BA264" i="2"/>
  <c r="BG264" i="2" s="1"/>
  <c r="CI263" i="2"/>
  <c r="AF263" i="2"/>
  <c r="AL263" i="2" s="1"/>
  <c r="BD263" i="2"/>
  <c r="BJ263" i="2" s="1"/>
  <c r="BP263" i="2"/>
  <c r="AX264" i="1"/>
  <c r="BQ264" i="1"/>
  <c r="Z265" i="1"/>
  <c r="BR265" i="1"/>
  <c r="BS265" i="1"/>
  <c r="BT265" i="1"/>
  <c r="BU265" i="1"/>
  <c r="S266" i="1"/>
  <c r="AF263" i="1"/>
  <c r="AL263" i="1" s="1"/>
  <c r="BD263" i="1"/>
  <c r="BJ263" i="1" s="1"/>
  <c r="BP263" i="1"/>
  <c r="M264" i="1"/>
  <c r="AA264" i="1"/>
  <c r="AG264" i="1" s="1"/>
  <c r="AR264" i="1"/>
  <c r="AY264" i="1"/>
  <c r="BE264" i="1" s="1"/>
  <c r="BK264" i="1"/>
  <c r="BW264" i="1" s="1"/>
  <c r="CC264" i="1" s="1"/>
  <c r="AZ264" i="1"/>
  <c r="BF264" i="1" s="1"/>
  <c r="BL264" i="1"/>
  <c r="BX264" i="1" s="1"/>
  <c r="CD264" i="1" s="1"/>
  <c r="BA264" i="1"/>
  <c r="BG264" i="1" s="1"/>
  <c r="BM264" i="1"/>
  <c r="BY264" i="1" s="1"/>
  <c r="CE264" i="1" s="1"/>
  <c r="BB264" i="1"/>
  <c r="BH264" i="1" s="1"/>
  <c r="BN264" i="1"/>
  <c r="BZ264" i="1" s="1"/>
  <c r="CF264" i="1" s="1"/>
  <c r="BC264" i="1"/>
  <c r="BI264" i="1" s="1"/>
  <c r="BO264" i="1"/>
  <c r="CA264" i="1" s="1"/>
  <c r="CG264" i="1" s="1"/>
  <c r="AB265" i="1"/>
  <c r="AH265" i="1" s="1"/>
  <c r="AC265" i="1"/>
  <c r="AI265" i="1" s="1"/>
  <c r="AD265" i="1"/>
  <c r="AJ265" i="1" s="1"/>
  <c r="AE265" i="1"/>
  <c r="AK265" i="1" s="1"/>
  <c r="F266" i="1"/>
  <c r="BW263" i="9"/>
  <c r="BP264" i="8"/>
  <c r="AK264" i="7"/>
  <c r="AZ263" i="4"/>
  <c r="AY264" i="6"/>
  <c r="AK263" i="6"/>
  <c r="AS263" i="6" s="1"/>
  <c r="AL263" i="6"/>
  <c r="AT263" i="6" s="1"/>
  <c r="AW263" i="6"/>
  <c r="AF264" i="6"/>
  <c r="AN264" i="6" s="1"/>
  <c r="BV263" i="2"/>
  <c r="BS264" i="2"/>
  <c r="Z264" i="2"/>
  <c r="CB262" i="2"/>
  <c r="CH262" i="2" s="1"/>
  <c r="BV263" i="1"/>
  <c r="Z264" i="1"/>
  <c r="BT264" i="9"/>
  <c r="BR264" i="8"/>
  <c r="BU263" i="8"/>
  <c r="BY263" i="8"/>
  <c r="BU263" i="7"/>
  <c r="BY263" i="7"/>
  <c r="AC264" i="4"/>
  <c r="BR264" i="3"/>
  <c r="AE264" i="3"/>
  <c r="AK264" i="3" s="1"/>
  <c r="CA263" i="3"/>
  <c r="CG263" i="3" s="1"/>
  <c r="AK263" i="4"/>
  <c r="AS263" i="4" s="1"/>
  <c r="BP264" i="9"/>
  <c r="BU263" i="9"/>
  <c r="AW263" i="9"/>
  <c r="BI263" i="9" s="1"/>
  <c r="AK264" i="8"/>
  <c r="BR264" i="7"/>
  <c r="AC264" i="6"/>
  <c r="AY264" i="5"/>
  <c r="AJ264" i="5"/>
  <c r="AR264" i="5" s="1"/>
  <c r="BV263" i="3"/>
  <c r="Z264" i="3"/>
  <c r="BX263" i="3"/>
  <c r="CD263" i="3" s="1"/>
  <c r="CB262" i="1"/>
  <c r="CH262" i="1" s="1"/>
  <c r="BS264" i="7"/>
  <c r="AZ263" i="6"/>
  <c r="AC264" i="5"/>
  <c r="AK263" i="5"/>
  <c r="AS263" i="5" s="1"/>
  <c r="AZ263" i="5"/>
  <c r="AY264" i="4"/>
  <c r="AL264" i="6" l="1"/>
  <c r="AT264" i="6" s="1"/>
  <c r="AK266" i="9"/>
  <c r="BR266" i="9"/>
  <c r="Y267" i="9"/>
  <c r="BP266" i="9"/>
  <c r="BS266" i="9"/>
  <c r="BQ265" i="9"/>
  <c r="AL265" i="9"/>
  <c r="AJ438" i="9"/>
  <c r="AH438" i="9"/>
  <c r="AW264" i="9"/>
  <c r="BI264" i="9" s="1"/>
  <c r="AN265" i="9"/>
  <c r="AZ265" i="9" s="1"/>
  <c r="R265" i="9"/>
  <c r="AR265" i="9"/>
  <c r="BD265" i="9" s="1"/>
  <c r="BK265" i="9"/>
  <c r="BM265" i="9"/>
  <c r="AT265" i="9"/>
  <c r="BF265" i="9" s="1"/>
  <c r="AV265" i="9"/>
  <c r="BH265" i="9" s="1"/>
  <c r="BO265" i="9"/>
  <c r="BY265" i="9" s="1"/>
  <c r="AP266" i="9"/>
  <c r="BB266" i="9" s="1"/>
  <c r="AQ266" i="9"/>
  <c r="BC266" i="9" s="1"/>
  <c r="AO266" i="9"/>
  <c r="BA266" i="9" s="1"/>
  <c r="F267" i="9"/>
  <c r="AU265" i="9"/>
  <c r="BG265" i="9" s="1"/>
  <c r="BN265" i="9"/>
  <c r="BX265" i="9" s="1"/>
  <c r="AS265" i="9"/>
  <c r="BE265" i="9" s="1"/>
  <c r="BL265" i="9"/>
  <c r="BV265" i="9" s="1"/>
  <c r="S265" i="9"/>
  <c r="AX265" i="9" s="1"/>
  <c r="BJ265" i="9" s="1"/>
  <c r="AA438" i="9"/>
  <c r="AM265" i="9"/>
  <c r="AY265" i="9" s="1"/>
  <c r="BQ265" i="8"/>
  <c r="AL265" i="8"/>
  <c r="Y267" i="8"/>
  <c r="BS266" i="8"/>
  <c r="AK266" i="8"/>
  <c r="BR266" i="8"/>
  <c r="AW264" i="8"/>
  <c r="BI264" i="8" s="1"/>
  <c r="S265" i="8"/>
  <c r="AX265" i="8" s="1"/>
  <c r="BJ265" i="8" s="1"/>
  <c r="AS265" i="8"/>
  <c r="BE265" i="8" s="1"/>
  <c r="BL265" i="8"/>
  <c r="BV265" i="8" s="1"/>
  <c r="AU265" i="8"/>
  <c r="BG265" i="8" s="1"/>
  <c r="BN265" i="8"/>
  <c r="AV265" i="8"/>
  <c r="BH265" i="8" s="1"/>
  <c r="BO265" i="8"/>
  <c r="BY265" i="8" s="1"/>
  <c r="F267" i="8"/>
  <c r="AQ266" i="8"/>
  <c r="BC266" i="8" s="1"/>
  <c r="AP266" i="8"/>
  <c r="BB266" i="8" s="1"/>
  <c r="AO266" i="8"/>
  <c r="BA266" i="8" s="1"/>
  <c r="R265" i="8"/>
  <c r="AN265" i="8"/>
  <c r="AZ265" i="8" s="1"/>
  <c r="AR265" i="8"/>
  <c r="BD265" i="8" s="1"/>
  <c r="BK265" i="8"/>
  <c r="AT265" i="8"/>
  <c r="BF265" i="8" s="1"/>
  <c r="BM265" i="8"/>
  <c r="BW265" i="8" s="1"/>
  <c r="BR266" i="7"/>
  <c r="Y267" i="7"/>
  <c r="BS266" i="7"/>
  <c r="AL265" i="7"/>
  <c r="BQ265" i="7"/>
  <c r="AW264" i="7"/>
  <c r="BI264" i="7" s="1"/>
  <c r="AV265" i="7"/>
  <c r="BH265" i="7" s="1"/>
  <c r="BO265" i="7"/>
  <c r="BY265" i="7" s="1"/>
  <c r="S265" i="7"/>
  <c r="AX265" i="7" s="1"/>
  <c r="BJ265" i="7" s="1"/>
  <c r="AS265" i="7"/>
  <c r="BE265" i="7" s="1"/>
  <c r="BL265" i="7"/>
  <c r="BV265" i="7" s="1"/>
  <c r="R265" i="7"/>
  <c r="AN265" i="7"/>
  <c r="AZ265" i="7" s="1"/>
  <c r="AR265" i="7"/>
  <c r="BD265" i="7" s="1"/>
  <c r="BK265" i="7"/>
  <c r="BU265" i="7" s="1"/>
  <c r="BM265" i="7"/>
  <c r="BW265" i="7" s="1"/>
  <c r="AT265" i="7"/>
  <c r="BF265" i="7" s="1"/>
  <c r="AP266" i="7"/>
  <c r="BB266" i="7" s="1"/>
  <c r="F267" i="7"/>
  <c r="AO266" i="7"/>
  <c r="BA266" i="7" s="1"/>
  <c r="AQ266" i="7"/>
  <c r="BC266" i="7" s="1"/>
  <c r="AA438" i="7"/>
  <c r="AM265" i="7"/>
  <c r="AY265" i="7" s="1"/>
  <c r="BN265" i="7"/>
  <c r="AU265" i="7"/>
  <c r="BG265" i="7" s="1"/>
  <c r="U267" i="6"/>
  <c r="AD265" i="6"/>
  <c r="AV265" i="6"/>
  <c r="N265" i="6"/>
  <c r="AE265" i="6"/>
  <c r="AM265" i="6" s="1"/>
  <c r="O265" i="6"/>
  <c r="AL265" i="6" s="1"/>
  <c r="AT265" i="6" s="1"/>
  <c r="AH265" i="6"/>
  <c r="AP265" i="6" s="1"/>
  <c r="AU265" i="6"/>
  <c r="AW265" i="6" s="1"/>
  <c r="AX265" i="6"/>
  <c r="AI265" i="6"/>
  <c r="AQ265" i="6" s="1"/>
  <c r="AF266" i="6"/>
  <c r="AN266" i="6" s="1"/>
  <c r="AJ266" i="6"/>
  <c r="AR266" i="6" s="1"/>
  <c r="F267" i="6"/>
  <c r="AG266" i="6"/>
  <c r="AO266" i="6" s="1"/>
  <c r="AD265" i="5"/>
  <c r="AV265" i="5"/>
  <c r="U267" i="5"/>
  <c r="N265" i="5"/>
  <c r="AE265" i="5"/>
  <c r="AM265" i="5" s="1"/>
  <c r="O265" i="5"/>
  <c r="AL265" i="5" s="1"/>
  <c r="AT265" i="5" s="1"/>
  <c r="AH265" i="5"/>
  <c r="AP265" i="5" s="1"/>
  <c r="AU265" i="5"/>
  <c r="AW265" i="5" s="1"/>
  <c r="AI265" i="5"/>
  <c r="AQ265" i="5" s="1"/>
  <c r="AX265" i="5"/>
  <c r="AF266" i="5"/>
  <c r="AN266" i="5" s="1"/>
  <c r="AJ266" i="5"/>
  <c r="AR266" i="5" s="1"/>
  <c r="F267" i="5"/>
  <c r="AD265" i="4"/>
  <c r="AV265" i="4"/>
  <c r="U267" i="4"/>
  <c r="N265" i="4"/>
  <c r="AE265" i="4"/>
  <c r="AM265" i="4" s="1"/>
  <c r="O265" i="4"/>
  <c r="AL265" i="4" s="1"/>
  <c r="AT265" i="4" s="1"/>
  <c r="AH265" i="4"/>
  <c r="AP265" i="4" s="1"/>
  <c r="AU265" i="4"/>
  <c r="AW265" i="4" s="1"/>
  <c r="AI265" i="4"/>
  <c r="AQ265" i="4" s="1"/>
  <c r="AX265" i="4"/>
  <c r="AF266" i="4"/>
  <c r="AN266" i="4" s="1"/>
  <c r="F267" i="4"/>
  <c r="AX265" i="3"/>
  <c r="BQ265" i="3"/>
  <c r="BT266" i="3"/>
  <c r="BU266" i="3"/>
  <c r="BS266" i="3"/>
  <c r="S267" i="3"/>
  <c r="CJ264" i="3"/>
  <c r="AF264" i="3"/>
  <c r="AL264" i="3" s="1"/>
  <c r="CI264" i="3"/>
  <c r="BD264" i="3"/>
  <c r="BJ264" i="3" s="1"/>
  <c r="BP264" i="3"/>
  <c r="BL265" i="3"/>
  <c r="AZ265" i="3"/>
  <c r="BF265" i="3" s="1"/>
  <c r="BA265" i="3"/>
  <c r="BG265" i="3" s="1"/>
  <c r="BM265" i="3"/>
  <c r="BY265" i="3" s="1"/>
  <c r="CE265" i="3" s="1"/>
  <c r="AA265" i="3"/>
  <c r="AG265" i="3" s="1"/>
  <c r="M265" i="3"/>
  <c r="AE266" i="3"/>
  <c r="AK266" i="3" s="1"/>
  <c r="AC266" i="3"/>
  <c r="AI266" i="3" s="1"/>
  <c r="AD266" i="3"/>
  <c r="AJ266" i="3" s="1"/>
  <c r="F267" i="3"/>
  <c r="AY265" i="3"/>
  <c r="BE265" i="3" s="1"/>
  <c r="BK265" i="3"/>
  <c r="BW265" i="3" s="1"/>
  <c r="CC265" i="3" s="1"/>
  <c r="AR265" i="3"/>
  <c r="BO265" i="3"/>
  <c r="CA265" i="3" s="1"/>
  <c r="CG265" i="3" s="1"/>
  <c r="BC265" i="3"/>
  <c r="BI265" i="3" s="1"/>
  <c r="BB265" i="3"/>
  <c r="BH265" i="3" s="1"/>
  <c r="BN265" i="3"/>
  <c r="AX265" i="2"/>
  <c r="BV265" i="2" s="1"/>
  <c r="BQ265" i="2"/>
  <c r="BT266" i="2"/>
  <c r="BU266" i="2"/>
  <c r="S267" i="2"/>
  <c r="AF264" i="2"/>
  <c r="AL264" i="2" s="1"/>
  <c r="CI264" i="2"/>
  <c r="BD264" i="2"/>
  <c r="BJ264" i="2" s="1"/>
  <c r="BP264" i="2"/>
  <c r="BO265" i="2"/>
  <c r="CA265" i="2" s="1"/>
  <c r="CG265" i="2" s="1"/>
  <c r="BC265" i="2"/>
  <c r="BI265" i="2" s="1"/>
  <c r="AE266" i="2"/>
  <c r="AK266" i="2" s="1"/>
  <c r="AC266" i="2"/>
  <c r="AI266" i="2" s="1"/>
  <c r="AD266" i="2"/>
  <c r="AJ266" i="2" s="1"/>
  <c r="F267" i="2"/>
  <c r="AZ265" i="2"/>
  <c r="BF265" i="2" s="1"/>
  <c r="BL265" i="2"/>
  <c r="BX265" i="2" s="1"/>
  <c r="CD265" i="2" s="1"/>
  <c r="AA265" i="2"/>
  <c r="AG265" i="2" s="1"/>
  <c r="M265" i="2"/>
  <c r="AR265" i="2"/>
  <c r="BK265" i="2"/>
  <c r="AY265" i="2"/>
  <c r="BE265" i="2" s="1"/>
  <c r="BN265" i="2"/>
  <c r="BZ265" i="2" s="1"/>
  <c r="CF265" i="2" s="1"/>
  <c r="BB265" i="2"/>
  <c r="BH265" i="2" s="1"/>
  <c r="BA265" i="2"/>
  <c r="BG265" i="2" s="1"/>
  <c r="BM265" i="2"/>
  <c r="BY265" i="2" s="1"/>
  <c r="CE265" i="2" s="1"/>
  <c r="AX265" i="1"/>
  <c r="BV265" i="1" s="1"/>
  <c r="BQ265" i="1"/>
  <c r="BR266" i="1"/>
  <c r="BS266" i="1"/>
  <c r="BT266" i="1"/>
  <c r="BU266" i="1"/>
  <c r="S267" i="1"/>
  <c r="BD264" i="1"/>
  <c r="BJ264" i="1" s="1"/>
  <c r="BP264" i="1"/>
  <c r="M265" i="1"/>
  <c r="AA265" i="1"/>
  <c r="AG265" i="1" s="1"/>
  <c r="AR265" i="1"/>
  <c r="AY265" i="1"/>
  <c r="BE265" i="1" s="1"/>
  <c r="BK265" i="1"/>
  <c r="BW265" i="1" s="1"/>
  <c r="CC265" i="1" s="1"/>
  <c r="AZ265" i="1"/>
  <c r="BF265" i="1" s="1"/>
  <c r="BL265" i="1"/>
  <c r="BX265" i="1" s="1"/>
  <c r="CD265" i="1" s="1"/>
  <c r="BA265" i="1"/>
  <c r="BG265" i="1" s="1"/>
  <c r="BM265" i="1"/>
  <c r="BY265" i="1" s="1"/>
  <c r="CE265" i="1" s="1"/>
  <c r="BB265" i="1"/>
  <c r="BH265" i="1" s="1"/>
  <c r="BN265" i="1"/>
  <c r="BZ265" i="1" s="1"/>
  <c r="CF265" i="1" s="1"/>
  <c r="BC265" i="1"/>
  <c r="BI265" i="1" s="1"/>
  <c r="BO265" i="1"/>
  <c r="CA265" i="1" s="1"/>
  <c r="CG265" i="1" s="1"/>
  <c r="AB266" i="1"/>
  <c r="AH266" i="1" s="1"/>
  <c r="AC266" i="1"/>
  <c r="AI266" i="1" s="1"/>
  <c r="AD266" i="1"/>
  <c r="AJ266" i="1" s="1"/>
  <c r="AE266" i="1"/>
  <c r="AK266" i="1" s="1"/>
  <c r="F267" i="1"/>
  <c r="BU264" i="8"/>
  <c r="BW264" i="8"/>
  <c r="AC265" i="6"/>
  <c r="AK264" i="6"/>
  <c r="AS264" i="6" s="1"/>
  <c r="AZ264" i="6"/>
  <c r="BT265" i="3"/>
  <c r="BY264" i="2"/>
  <c r="CE264" i="2" s="1"/>
  <c r="BV264" i="1"/>
  <c r="CB263" i="1"/>
  <c r="CH263" i="1" s="1"/>
  <c r="AF265" i="6"/>
  <c r="AN265" i="6" s="1"/>
  <c r="AJ265" i="6"/>
  <c r="AR265" i="6" s="1"/>
  <c r="AG265" i="6"/>
  <c r="AO265" i="6" s="1"/>
  <c r="AC265" i="5"/>
  <c r="AY265" i="5"/>
  <c r="BV264" i="2"/>
  <c r="AF264" i="1"/>
  <c r="AL264" i="1" s="1"/>
  <c r="BY264" i="9"/>
  <c r="BP265" i="8"/>
  <c r="BS265" i="7"/>
  <c r="BW264" i="7"/>
  <c r="AC265" i="4"/>
  <c r="AG265" i="4"/>
  <c r="AO265" i="4" s="1"/>
  <c r="BP265" i="9"/>
  <c r="AK265" i="8"/>
  <c r="AM265" i="8"/>
  <c r="AY265" i="8" s="1"/>
  <c r="BX264" i="7"/>
  <c r="AZ264" i="4"/>
  <c r="BV264" i="3"/>
  <c r="Z265" i="3"/>
  <c r="CB263" i="3"/>
  <c r="CH263" i="3" s="1"/>
  <c r="BX264" i="3"/>
  <c r="CD264" i="3" s="1"/>
  <c r="AY265" i="6"/>
  <c r="AK264" i="5"/>
  <c r="AS264" i="5" s="1"/>
  <c r="AY265" i="4"/>
  <c r="AK265" i="9"/>
  <c r="BR265" i="9"/>
  <c r="BU264" i="9"/>
  <c r="BS265" i="8"/>
  <c r="AK265" i="7"/>
  <c r="AZ264" i="5"/>
  <c r="AK264" i="4"/>
  <c r="AS264" i="4" s="1"/>
  <c r="BR265" i="3"/>
  <c r="CB263" i="2"/>
  <c r="CH263" i="2" s="1"/>
  <c r="AI438" i="7"/>
  <c r="AB438" i="7"/>
  <c r="AE438" i="7"/>
  <c r="AC438" i="7"/>
  <c r="AL266" i="9" l="1"/>
  <c r="BQ266" i="9"/>
  <c r="Y268" i="9"/>
  <c r="BR267" i="9"/>
  <c r="AS266" i="9"/>
  <c r="BE266" i="9" s="1"/>
  <c r="S266" i="9"/>
  <c r="AX266" i="9" s="1"/>
  <c r="BJ266" i="9" s="1"/>
  <c r="BL266" i="9"/>
  <c r="BV266" i="9" s="1"/>
  <c r="AM266" i="9"/>
  <c r="AY266" i="9" s="1"/>
  <c r="BN266" i="9"/>
  <c r="BX266" i="9" s="1"/>
  <c r="AU266" i="9"/>
  <c r="BG266" i="9" s="1"/>
  <c r="BM266" i="9"/>
  <c r="BW266" i="9" s="1"/>
  <c r="AT266" i="9"/>
  <c r="BF266" i="9" s="1"/>
  <c r="BO266" i="9"/>
  <c r="AV266" i="9"/>
  <c r="BH266" i="9" s="1"/>
  <c r="AN266" i="9"/>
  <c r="AZ266" i="9" s="1"/>
  <c r="R266" i="9"/>
  <c r="AR266" i="9"/>
  <c r="BD266" i="9" s="1"/>
  <c r="BK266" i="9"/>
  <c r="BU266" i="9" s="1"/>
  <c r="AP267" i="9"/>
  <c r="BB267" i="9" s="1"/>
  <c r="F268" i="9"/>
  <c r="AQ267" i="9"/>
  <c r="BC267" i="9" s="1"/>
  <c r="AO267" i="9"/>
  <c r="BA267" i="9" s="1"/>
  <c r="AL266" i="8"/>
  <c r="BQ266" i="8"/>
  <c r="BS267" i="8"/>
  <c r="Y268" i="8"/>
  <c r="BM266" i="8"/>
  <c r="BW266" i="8" s="1"/>
  <c r="AT266" i="8"/>
  <c r="BF266" i="8" s="1"/>
  <c r="R266" i="8"/>
  <c r="AN266" i="8"/>
  <c r="AZ266" i="8" s="1"/>
  <c r="AM267" i="8"/>
  <c r="AY267" i="8" s="1"/>
  <c r="AO267" i="8"/>
  <c r="BA267" i="8" s="1"/>
  <c r="AQ267" i="8"/>
  <c r="BC267" i="8" s="1"/>
  <c r="AP267" i="8"/>
  <c r="BB267" i="8" s="1"/>
  <c r="F268" i="8"/>
  <c r="S266" i="8"/>
  <c r="AX266" i="8" s="1"/>
  <c r="BJ266" i="8" s="1"/>
  <c r="AS266" i="8"/>
  <c r="BE266" i="8" s="1"/>
  <c r="BL266" i="8"/>
  <c r="BV266" i="8" s="1"/>
  <c r="AU266" i="8"/>
  <c r="BG266" i="8" s="1"/>
  <c r="BN266" i="8"/>
  <c r="BX266" i="8" s="1"/>
  <c r="AM266" i="8"/>
  <c r="AY266" i="8" s="1"/>
  <c r="AR266" i="8"/>
  <c r="BD266" i="8" s="1"/>
  <c r="BK266" i="8"/>
  <c r="AV266" i="8"/>
  <c r="BH266" i="8" s="1"/>
  <c r="BO266" i="8"/>
  <c r="AL266" i="7"/>
  <c r="BQ266" i="7"/>
  <c r="BR267" i="7"/>
  <c r="BT267" i="7"/>
  <c r="Y268" i="7"/>
  <c r="BP267" i="7"/>
  <c r="BS267" i="7"/>
  <c r="BL266" i="7"/>
  <c r="BV266" i="7" s="1"/>
  <c r="S266" i="7"/>
  <c r="AX266" i="7" s="1"/>
  <c r="BJ266" i="7" s="1"/>
  <c r="AS266" i="7"/>
  <c r="BE266" i="7" s="1"/>
  <c r="AN266" i="7"/>
  <c r="AZ266" i="7" s="1"/>
  <c r="R266" i="7"/>
  <c r="BM266" i="7"/>
  <c r="BW266" i="7" s="1"/>
  <c r="AT266" i="7"/>
  <c r="BF266" i="7" s="1"/>
  <c r="AP267" i="7"/>
  <c r="BB267" i="7" s="1"/>
  <c r="AM267" i="7"/>
  <c r="AY267" i="7" s="1"/>
  <c r="F268" i="7"/>
  <c r="AO267" i="7"/>
  <c r="BA267" i="7" s="1"/>
  <c r="AQ267" i="7"/>
  <c r="BC267" i="7" s="1"/>
  <c r="BK266" i="7"/>
  <c r="AR266" i="7"/>
  <c r="BD266" i="7" s="1"/>
  <c r="AV266" i="7"/>
  <c r="BH266" i="7" s="1"/>
  <c r="BO266" i="7"/>
  <c r="AM266" i="7"/>
  <c r="AY266" i="7" s="1"/>
  <c r="AU266" i="7"/>
  <c r="BG266" i="7" s="1"/>
  <c r="BN266" i="7"/>
  <c r="BX266" i="7" s="1"/>
  <c r="U268" i="6"/>
  <c r="AD266" i="6"/>
  <c r="AV266" i="6"/>
  <c r="Z438" i="6"/>
  <c r="W438" i="6"/>
  <c r="AB438" i="6"/>
  <c r="X438" i="6"/>
  <c r="Y438" i="6"/>
  <c r="AA438" i="6"/>
  <c r="AK265" i="6"/>
  <c r="AS265" i="6" s="1"/>
  <c r="AH266" i="6"/>
  <c r="AP266" i="6" s="1"/>
  <c r="AU266" i="6"/>
  <c r="AW266" i="6" s="1"/>
  <c r="O266" i="6"/>
  <c r="AL266" i="6" s="1"/>
  <c r="AT266" i="6" s="1"/>
  <c r="AF267" i="6"/>
  <c r="AN267" i="6" s="1"/>
  <c r="AG267" i="6"/>
  <c r="AO267" i="6" s="1"/>
  <c r="AJ267" i="6"/>
  <c r="AR267" i="6" s="1"/>
  <c r="F268" i="6"/>
  <c r="N266" i="6"/>
  <c r="AE266" i="6"/>
  <c r="AM266" i="6" s="1"/>
  <c r="AX266" i="6"/>
  <c r="AI266" i="6"/>
  <c r="AQ266" i="6" s="1"/>
  <c r="AD266" i="5"/>
  <c r="AV266" i="5"/>
  <c r="U268" i="5"/>
  <c r="W438" i="5"/>
  <c r="AA438" i="5"/>
  <c r="X438" i="5"/>
  <c r="Z438" i="5"/>
  <c r="Y438" i="5"/>
  <c r="AB438" i="5"/>
  <c r="AK265" i="5"/>
  <c r="AS265" i="5" s="1"/>
  <c r="N266" i="5"/>
  <c r="AE266" i="5"/>
  <c r="AM266" i="5" s="1"/>
  <c r="O266" i="5"/>
  <c r="AL266" i="5" s="1"/>
  <c r="AT266" i="5" s="1"/>
  <c r="AH266" i="5"/>
  <c r="AP266" i="5" s="1"/>
  <c r="AU266" i="5"/>
  <c r="AW266" i="5" s="1"/>
  <c r="AI266" i="5"/>
  <c r="AQ266" i="5" s="1"/>
  <c r="AX266" i="5"/>
  <c r="AF267" i="5"/>
  <c r="AN267" i="5" s="1"/>
  <c r="AG267" i="5"/>
  <c r="AO267" i="5" s="1"/>
  <c r="AJ267" i="5"/>
  <c r="AR267" i="5" s="1"/>
  <c r="F268" i="5"/>
  <c r="AD266" i="4"/>
  <c r="AV266" i="4"/>
  <c r="U268" i="4"/>
  <c r="Y438" i="4"/>
  <c r="AA438" i="4"/>
  <c r="AB438" i="4"/>
  <c r="X438" i="4"/>
  <c r="Z438" i="4"/>
  <c r="W438" i="4"/>
  <c r="AK265" i="4"/>
  <c r="AS265" i="4" s="1"/>
  <c r="N266" i="4"/>
  <c r="AE266" i="4"/>
  <c r="AM266" i="4" s="1"/>
  <c r="O266" i="4"/>
  <c r="AH266" i="4"/>
  <c r="AP266" i="4" s="1"/>
  <c r="AU266" i="4"/>
  <c r="AW266" i="4" s="1"/>
  <c r="AI266" i="4"/>
  <c r="AQ266" i="4" s="1"/>
  <c r="AX266" i="4"/>
  <c r="AF267" i="4"/>
  <c r="AN267" i="4" s="1"/>
  <c r="AJ267" i="4"/>
  <c r="AR267" i="4" s="1"/>
  <c r="F268" i="4"/>
  <c r="BQ266" i="3"/>
  <c r="AX266" i="3"/>
  <c r="BV266" i="3" s="1"/>
  <c r="BS267" i="3"/>
  <c r="S268" i="3"/>
  <c r="BR267" i="3"/>
  <c r="BT267" i="3"/>
  <c r="AW438" i="3"/>
  <c r="X438" i="3"/>
  <c r="AF265" i="3"/>
  <c r="AL265" i="3" s="1"/>
  <c r="CJ265" i="3"/>
  <c r="CI265" i="3"/>
  <c r="BL266" i="3"/>
  <c r="BX266" i="3" s="1"/>
  <c r="CD266" i="3" s="1"/>
  <c r="AZ266" i="3"/>
  <c r="BF266" i="3" s="1"/>
  <c r="BA266" i="3"/>
  <c r="BG266" i="3" s="1"/>
  <c r="BM266" i="3"/>
  <c r="BY266" i="3" s="1"/>
  <c r="CE266" i="3" s="1"/>
  <c r="BB266" i="3"/>
  <c r="BH266" i="3" s="1"/>
  <c r="BN266" i="3"/>
  <c r="BZ266" i="3" s="1"/>
  <c r="CF266" i="3" s="1"/>
  <c r="BC266" i="3"/>
  <c r="BI266" i="3" s="1"/>
  <c r="BO266" i="3"/>
  <c r="CA266" i="3" s="1"/>
  <c r="CG266" i="3" s="1"/>
  <c r="M266" i="3"/>
  <c r="AA266" i="3"/>
  <c r="AG266" i="3" s="1"/>
  <c r="AR266" i="3"/>
  <c r="AY266" i="3"/>
  <c r="BE266" i="3" s="1"/>
  <c r="BK266" i="3"/>
  <c r="BW266" i="3" s="1"/>
  <c r="CC266" i="3" s="1"/>
  <c r="AD267" i="3"/>
  <c r="AJ267" i="3" s="1"/>
  <c r="F268" i="3"/>
  <c r="AC267" i="3"/>
  <c r="AI267" i="3" s="1"/>
  <c r="AB267" i="3"/>
  <c r="AH267" i="3" s="1"/>
  <c r="BP265" i="3"/>
  <c r="CB265" i="3" s="1"/>
  <c r="CH265" i="3" s="1"/>
  <c r="BD265" i="3"/>
  <c r="BJ265" i="3" s="1"/>
  <c r="AX266" i="2"/>
  <c r="BV266" i="2" s="1"/>
  <c r="BQ266" i="2"/>
  <c r="S268" i="2"/>
  <c r="BT267" i="2"/>
  <c r="BS267" i="2"/>
  <c r="BM266" i="2"/>
  <c r="BY266" i="2" s="1"/>
  <c r="CE266" i="2" s="1"/>
  <c r="BA266" i="2"/>
  <c r="BG266" i="2" s="1"/>
  <c r="BO266" i="2"/>
  <c r="CA266" i="2" s="1"/>
  <c r="CG266" i="2" s="1"/>
  <c r="BC266" i="2"/>
  <c r="BI266" i="2" s="1"/>
  <c r="M266" i="2"/>
  <c r="AA266" i="2"/>
  <c r="AG266" i="2" s="1"/>
  <c r="AZ266" i="2"/>
  <c r="BF266" i="2" s="1"/>
  <c r="BL266" i="2"/>
  <c r="BX266" i="2" s="1"/>
  <c r="CD266" i="2" s="1"/>
  <c r="BN266" i="2"/>
  <c r="BZ266" i="2" s="1"/>
  <c r="CF266" i="2" s="1"/>
  <c r="BB266" i="2"/>
  <c r="BH266" i="2" s="1"/>
  <c r="AD267" i="2"/>
  <c r="AJ267" i="2" s="1"/>
  <c r="AB267" i="2"/>
  <c r="AH267" i="2" s="1"/>
  <c r="AC267" i="2"/>
  <c r="AI267" i="2" s="1"/>
  <c r="F268" i="2"/>
  <c r="AR266" i="2"/>
  <c r="AY266" i="2"/>
  <c r="BE266" i="2" s="1"/>
  <c r="BK266" i="2"/>
  <c r="AT438" i="2"/>
  <c r="AW438" i="2"/>
  <c r="AS438" i="2"/>
  <c r="AV438" i="2"/>
  <c r="U438" i="2"/>
  <c r="W438" i="2"/>
  <c r="Y438" i="2"/>
  <c r="AU438" i="2"/>
  <c r="V438" i="2"/>
  <c r="X438" i="2"/>
  <c r="AF265" i="2"/>
  <c r="AL265" i="2" s="1"/>
  <c r="CI265" i="2"/>
  <c r="BP265" i="2"/>
  <c r="CB265" i="2" s="1"/>
  <c r="CH265" i="2" s="1"/>
  <c r="BD265" i="2"/>
  <c r="BJ265" i="2" s="1"/>
  <c r="AX266" i="1"/>
  <c r="BQ266" i="1"/>
  <c r="BR267" i="1"/>
  <c r="BS267" i="1"/>
  <c r="BT267" i="1"/>
  <c r="BU267" i="1"/>
  <c r="S268" i="1"/>
  <c r="X438" i="1"/>
  <c r="V438" i="1"/>
  <c r="AS438" i="1"/>
  <c r="U438" i="1"/>
  <c r="AU438" i="1"/>
  <c r="AT438" i="1"/>
  <c r="Y438" i="1"/>
  <c r="W438" i="1"/>
  <c r="AV438" i="1"/>
  <c r="AW438" i="1"/>
  <c r="AF265" i="1"/>
  <c r="AL265" i="1" s="1"/>
  <c r="BD265" i="1"/>
  <c r="BJ265" i="1" s="1"/>
  <c r="BP265" i="1"/>
  <c r="CB265" i="1" s="1"/>
  <c r="CH265" i="1" s="1"/>
  <c r="M266" i="1"/>
  <c r="AA266" i="1"/>
  <c r="AG266" i="1" s="1"/>
  <c r="AR266" i="1"/>
  <c r="AY266" i="1"/>
  <c r="BE266" i="1" s="1"/>
  <c r="BK266" i="1"/>
  <c r="BW266" i="1" s="1"/>
  <c r="CC266" i="1" s="1"/>
  <c r="AZ266" i="1"/>
  <c r="BF266" i="1" s="1"/>
  <c r="BL266" i="1"/>
  <c r="BX266" i="1" s="1"/>
  <c r="CD266" i="1" s="1"/>
  <c r="BA266" i="1"/>
  <c r="BG266" i="1" s="1"/>
  <c r="BM266" i="1"/>
  <c r="BY266" i="1" s="1"/>
  <c r="CE266" i="1" s="1"/>
  <c r="BB266" i="1"/>
  <c r="BH266" i="1" s="1"/>
  <c r="BN266" i="1"/>
  <c r="BZ266" i="1" s="1"/>
  <c r="CF266" i="1" s="1"/>
  <c r="BC266" i="1"/>
  <c r="BI266" i="1" s="1"/>
  <c r="BO266" i="1"/>
  <c r="CA266" i="1" s="1"/>
  <c r="CG266" i="1" s="1"/>
  <c r="AB267" i="1"/>
  <c r="AH267" i="1" s="1"/>
  <c r="AC267" i="1"/>
  <c r="AI267" i="1" s="1"/>
  <c r="AD267" i="1"/>
  <c r="AJ267" i="1" s="1"/>
  <c r="AE267" i="1"/>
  <c r="AK267" i="1" s="1"/>
  <c r="F268" i="1"/>
  <c r="BT266" i="9"/>
  <c r="BU265" i="9"/>
  <c r="BW265" i="9"/>
  <c r="BP266" i="8"/>
  <c r="BX265" i="8"/>
  <c r="BT266" i="7"/>
  <c r="AC266" i="5"/>
  <c r="AZ265" i="5"/>
  <c r="AC266" i="4"/>
  <c r="AZ265" i="4"/>
  <c r="BR266" i="3"/>
  <c r="CB264" i="3"/>
  <c r="CH264" i="3" s="1"/>
  <c r="BX265" i="3"/>
  <c r="CD265" i="3" s="1"/>
  <c r="AB266" i="3"/>
  <c r="AH266" i="3" s="1"/>
  <c r="BZ265" i="3"/>
  <c r="CF265" i="3" s="1"/>
  <c r="BX265" i="7"/>
  <c r="AC266" i="6"/>
  <c r="AY266" i="6"/>
  <c r="AZ265" i="6"/>
  <c r="AG266" i="5"/>
  <c r="AO266" i="5" s="1"/>
  <c r="AJ266" i="4"/>
  <c r="AR266" i="4" s="1"/>
  <c r="Z266" i="2"/>
  <c r="BR266" i="2"/>
  <c r="BS266" i="2"/>
  <c r="CB264" i="2"/>
  <c r="CH264" i="2" s="1"/>
  <c r="AB266" i="2"/>
  <c r="AH266" i="2" s="1"/>
  <c r="BW265" i="2"/>
  <c r="CC265" i="2" s="1"/>
  <c r="Z266" i="1"/>
  <c r="AK266" i="7"/>
  <c r="AG266" i="4"/>
  <c r="AO266" i="4" s="1"/>
  <c r="BV265" i="3"/>
  <c r="Z266" i="3"/>
  <c r="BT266" i="8"/>
  <c r="AY266" i="4"/>
  <c r="AW265" i="8"/>
  <c r="BI265" i="8" s="1"/>
  <c r="BP266" i="7"/>
  <c r="AW265" i="7"/>
  <c r="BI265" i="7" s="1"/>
  <c r="CB264" i="1"/>
  <c r="CH264" i="1" s="1"/>
  <c r="AW265" i="9"/>
  <c r="BI265" i="9" s="1"/>
  <c r="BU265" i="8"/>
  <c r="AY266" i="5"/>
  <c r="AG438" i="9"/>
  <c r="AE438" i="9"/>
  <c r="BT438" i="9" s="1"/>
  <c r="AD438" i="9"/>
  <c r="AC438" i="9"/>
  <c r="BR438" i="9" s="1"/>
  <c r="AB438" i="9"/>
  <c r="AI438" i="9"/>
  <c r="AF438" i="9"/>
  <c r="AC438" i="8"/>
  <c r="AE438" i="8"/>
  <c r="AG438" i="8"/>
  <c r="AH438" i="8"/>
  <c r="AF438" i="8"/>
  <c r="AB438" i="8"/>
  <c r="AJ438" i="8"/>
  <c r="AD438" i="8"/>
  <c r="AI438" i="8"/>
  <c r="AH438" i="7"/>
  <c r="AD438" i="7"/>
  <c r="AJ438" i="7"/>
  <c r="AG438" i="7"/>
  <c r="AF438" i="7"/>
  <c r="Y438" i="3"/>
  <c r="V438" i="3"/>
  <c r="AS438" i="3"/>
  <c r="AU438" i="3"/>
  <c r="AT438" i="3"/>
  <c r="W438" i="3"/>
  <c r="AV438" i="3"/>
  <c r="U438" i="3"/>
  <c r="AL266" i="4" l="1"/>
  <c r="AT266" i="4" s="1"/>
  <c r="BS268" i="9"/>
  <c r="AK268" i="9"/>
  <c r="BR268" i="9"/>
  <c r="Y269" i="9"/>
  <c r="BQ267" i="9"/>
  <c r="AL267" i="9"/>
  <c r="AW266" i="9"/>
  <c r="BI266" i="9" s="1"/>
  <c r="AR267" i="9"/>
  <c r="BD267" i="9" s="1"/>
  <c r="BK267" i="9"/>
  <c r="BU267" i="9" s="1"/>
  <c r="AT267" i="9"/>
  <c r="BF267" i="9" s="1"/>
  <c r="BM267" i="9"/>
  <c r="BW267" i="9" s="1"/>
  <c r="AV267" i="9"/>
  <c r="BH267" i="9" s="1"/>
  <c r="BO267" i="9"/>
  <c r="BY267" i="9" s="1"/>
  <c r="AO268" i="9"/>
  <c r="BA268" i="9" s="1"/>
  <c r="AQ268" i="9"/>
  <c r="BC268" i="9" s="1"/>
  <c r="AP268" i="9"/>
  <c r="BB268" i="9" s="1"/>
  <c r="F269" i="9"/>
  <c r="R267" i="9"/>
  <c r="AN267" i="9"/>
  <c r="AZ267" i="9" s="1"/>
  <c r="AU267" i="9"/>
  <c r="BG267" i="9" s="1"/>
  <c r="BN267" i="9"/>
  <c r="BX267" i="9" s="1"/>
  <c r="S267" i="9"/>
  <c r="AX267" i="9" s="1"/>
  <c r="BJ267" i="9" s="1"/>
  <c r="AS267" i="9"/>
  <c r="BE267" i="9" s="1"/>
  <c r="BL267" i="9"/>
  <c r="BV267" i="9" s="1"/>
  <c r="BQ267" i="8"/>
  <c r="AL267" i="8"/>
  <c r="BT268" i="8"/>
  <c r="BS268" i="8"/>
  <c r="BP268" i="8"/>
  <c r="Y269" i="8"/>
  <c r="AW266" i="8"/>
  <c r="BI266" i="8" s="1"/>
  <c r="R267" i="8"/>
  <c r="AN267" i="8"/>
  <c r="AZ267" i="8" s="1"/>
  <c r="AS267" i="8"/>
  <c r="BE267" i="8" s="1"/>
  <c r="S267" i="8"/>
  <c r="AX267" i="8" s="1"/>
  <c r="BJ267" i="8" s="1"/>
  <c r="BL267" i="8"/>
  <c r="BV267" i="8" s="1"/>
  <c r="BN267" i="8"/>
  <c r="BX267" i="8" s="1"/>
  <c r="AU267" i="8"/>
  <c r="BG267" i="8" s="1"/>
  <c r="BK267" i="8"/>
  <c r="BU267" i="8" s="1"/>
  <c r="AR267" i="8"/>
  <c r="BD267" i="8" s="1"/>
  <c r="BM267" i="8"/>
  <c r="BW267" i="8" s="1"/>
  <c r="AT267" i="8"/>
  <c r="BF267" i="8" s="1"/>
  <c r="BO267" i="8"/>
  <c r="BY267" i="8" s="1"/>
  <c r="AV267" i="8"/>
  <c r="BH267" i="8" s="1"/>
  <c r="AP268" i="8"/>
  <c r="BB268" i="8" s="1"/>
  <c r="AO268" i="8"/>
  <c r="BA268" i="8" s="1"/>
  <c r="AQ268" i="8"/>
  <c r="BC268" i="8" s="1"/>
  <c r="F269" i="8"/>
  <c r="BQ267" i="7"/>
  <c r="AL267" i="7"/>
  <c r="Y269" i="7"/>
  <c r="BT268" i="7"/>
  <c r="BP268" i="7"/>
  <c r="AW266" i="7"/>
  <c r="BI266" i="7" s="1"/>
  <c r="AR267" i="7"/>
  <c r="BD267" i="7" s="1"/>
  <c r="BK267" i="7"/>
  <c r="BU267" i="7" s="1"/>
  <c r="BN267" i="7"/>
  <c r="BX267" i="7" s="1"/>
  <c r="AU267" i="7"/>
  <c r="BG267" i="7" s="1"/>
  <c r="R267" i="7"/>
  <c r="AN267" i="7"/>
  <c r="AZ267" i="7" s="1"/>
  <c r="AT267" i="7"/>
  <c r="BF267" i="7" s="1"/>
  <c r="BM267" i="7"/>
  <c r="BW267" i="7" s="1"/>
  <c r="AQ268" i="7"/>
  <c r="BC268" i="7" s="1"/>
  <c r="AP268" i="7"/>
  <c r="BB268" i="7" s="1"/>
  <c r="F269" i="7"/>
  <c r="AO268" i="7"/>
  <c r="BA268" i="7" s="1"/>
  <c r="S267" i="7"/>
  <c r="AX267" i="7" s="1"/>
  <c r="BJ267" i="7" s="1"/>
  <c r="BL267" i="7"/>
  <c r="BV267" i="7" s="1"/>
  <c r="AS267" i="7"/>
  <c r="BE267" i="7" s="1"/>
  <c r="AV267" i="7"/>
  <c r="BH267" i="7" s="1"/>
  <c r="BO267" i="7"/>
  <c r="BY267" i="7" s="1"/>
  <c r="AD267" i="6"/>
  <c r="AV267" i="6"/>
  <c r="AY268" i="6"/>
  <c r="U269" i="6"/>
  <c r="AV438" i="6"/>
  <c r="AD438" i="6"/>
  <c r="AC438" i="6"/>
  <c r="AY438" i="6"/>
  <c r="AX267" i="6"/>
  <c r="AI267" i="6"/>
  <c r="AQ267" i="6" s="1"/>
  <c r="F269" i="6"/>
  <c r="N267" i="6"/>
  <c r="AE267" i="6"/>
  <c r="AM267" i="6" s="1"/>
  <c r="O267" i="6"/>
  <c r="AH267" i="6"/>
  <c r="AP267" i="6" s="1"/>
  <c r="AU267" i="6"/>
  <c r="AK266" i="6"/>
  <c r="AS266" i="6" s="1"/>
  <c r="AD267" i="5"/>
  <c r="AV267" i="5"/>
  <c r="U269" i="5"/>
  <c r="AC438" i="5"/>
  <c r="AY438" i="5"/>
  <c r="AD438" i="5"/>
  <c r="AV438" i="5"/>
  <c r="AK266" i="5"/>
  <c r="AS266" i="5" s="1"/>
  <c r="N267" i="5"/>
  <c r="AE267" i="5"/>
  <c r="AM267" i="5" s="1"/>
  <c r="O267" i="5"/>
  <c r="AL267" i="5" s="1"/>
  <c r="AT267" i="5" s="1"/>
  <c r="AH267" i="5"/>
  <c r="AP267" i="5" s="1"/>
  <c r="AU267" i="5"/>
  <c r="AW267" i="5" s="1"/>
  <c r="AI267" i="5"/>
  <c r="AQ267" i="5" s="1"/>
  <c r="AX267" i="5"/>
  <c r="AZ267" i="5" s="1"/>
  <c r="AF268" i="5"/>
  <c r="AN268" i="5" s="1"/>
  <c r="F269" i="5"/>
  <c r="AD267" i="4"/>
  <c r="AV267" i="4"/>
  <c r="U269" i="4"/>
  <c r="AY438" i="4"/>
  <c r="AD438" i="4"/>
  <c r="AV438" i="4"/>
  <c r="AC438" i="4"/>
  <c r="AK266" i="4"/>
  <c r="AS266" i="4" s="1"/>
  <c r="N267" i="4"/>
  <c r="AE267" i="4"/>
  <c r="AM267" i="4" s="1"/>
  <c r="O267" i="4"/>
  <c r="AL267" i="4" s="1"/>
  <c r="AT267" i="4" s="1"/>
  <c r="AH267" i="4"/>
  <c r="AP267" i="4" s="1"/>
  <c r="AU267" i="4"/>
  <c r="AW267" i="4" s="1"/>
  <c r="AI267" i="4"/>
  <c r="AQ267" i="4" s="1"/>
  <c r="AX267" i="4"/>
  <c r="AZ267" i="4" s="1"/>
  <c r="AF268" i="4"/>
  <c r="AN268" i="4" s="1"/>
  <c r="F269" i="4"/>
  <c r="BU268" i="3"/>
  <c r="S269" i="3"/>
  <c r="BS268" i="3"/>
  <c r="AX267" i="3"/>
  <c r="BV267" i="3" s="1"/>
  <c r="BQ267" i="3"/>
  <c r="BU438" i="3"/>
  <c r="CJ266" i="3"/>
  <c r="CI266" i="3"/>
  <c r="AF266" i="3"/>
  <c r="AL266" i="3" s="1"/>
  <c r="BD266" i="3"/>
  <c r="BJ266" i="3" s="1"/>
  <c r="BP266" i="3"/>
  <c r="CB266" i="3" s="1"/>
  <c r="CH266" i="3" s="1"/>
  <c r="BB267" i="3"/>
  <c r="BH267" i="3" s="1"/>
  <c r="BN267" i="3"/>
  <c r="BZ267" i="3" s="1"/>
  <c r="CF267" i="3" s="1"/>
  <c r="AD268" i="3"/>
  <c r="AJ268" i="3" s="1"/>
  <c r="AE268" i="3"/>
  <c r="AK268" i="3" s="1"/>
  <c r="AC268" i="3"/>
  <c r="AI268" i="3" s="1"/>
  <c r="F269" i="3"/>
  <c r="BK267" i="3"/>
  <c r="BW267" i="3" s="1"/>
  <c r="CC267" i="3" s="1"/>
  <c r="AR267" i="3"/>
  <c r="AY267" i="3"/>
  <c r="BE267" i="3" s="1"/>
  <c r="AZ267" i="3"/>
  <c r="BF267" i="3" s="1"/>
  <c r="BL267" i="3"/>
  <c r="BX267" i="3" s="1"/>
  <c r="CD267" i="3" s="1"/>
  <c r="BA267" i="3"/>
  <c r="BG267" i="3" s="1"/>
  <c r="BM267" i="3"/>
  <c r="BY267" i="3" s="1"/>
  <c r="CE267" i="3" s="1"/>
  <c r="AA267" i="3"/>
  <c r="AG267" i="3" s="1"/>
  <c r="M267" i="3"/>
  <c r="BO267" i="3"/>
  <c r="BC267" i="3"/>
  <c r="BI267" i="3" s="1"/>
  <c r="BS268" i="2"/>
  <c r="BU268" i="2"/>
  <c r="S269" i="2"/>
  <c r="BR268" i="2"/>
  <c r="BT268" i="2"/>
  <c r="AX267" i="2"/>
  <c r="BV267" i="2" s="1"/>
  <c r="BQ267" i="2"/>
  <c r="AF266" i="2"/>
  <c r="AL266" i="2" s="1"/>
  <c r="CI266" i="2"/>
  <c r="BA267" i="2"/>
  <c r="BG267" i="2" s="1"/>
  <c r="BM267" i="2"/>
  <c r="BY267" i="2" s="1"/>
  <c r="CE267" i="2" s="1"/>
  <c r="AR267" i="2"/>
  <c r="AY267" i="2"/>
  <c r="BE267" i="2" s="1"/>
  <c r="BK267" i="2"/>
  <c r="BW267" i="2" s="1"/>
  <c r="CC267" i="2" s="1"/>
  <c r="BO267" i="2"/>
  <c r="CA267" i="2" s="1"/>
  <c r="CG267" i="2" s="1"/>
  <c r="BC267" i="2"/>
  <c r="BI267" i="2" s="1"/>
  <c r="M267" i="2"/>
  <c r="AA267" i="2"/>
  <c r="AG267" i="2" s="1"/>
  <c r="AZ267" i="2"/>
  <c r="BF267" i="2" s="1"/>
  <c r="BL267" i="2"/>
  <c r="BX267" i="2" s="1"/>
  <c r="CD267" i="2" s="1"/>
  <c r="BN267" i="2"/>
  <c r="BZ267" i="2" s="1"/>
  <c r="CF267" i="2" s="1"/>
  <c r="BB267" i="2"/>
  <c r="BH267" i="2" s="1"/>
  <c r="AD268" i="2"/>
  <c r="AJ268" i="2" s="1"/>
  <c r="AB268" i="2"/>
  <c r="AH268" i="2" s="1"/>
  <c r="AE268" i="2"/>
  <c r="AK268" i="2" s="1"/>
  <c r="F269" i="2"/>
  <c r="AC268" i="2"/>
  <c r="AI268" i="2" s="1"/>
  <c r="BD266" i="2"/>
  <c r="BJ266" i="2" s="1"/>
  <c r="BP266" i="2"/>
  <c r="CB266" i="2" s="1"/>
  <c r="CH266" i="2" s="1"/>
  <c r="BR438" i="2"/>
  <c r="BU438" i="2"/>
  <c r="BQ438" i="2"/>
  <c r="AX438" i="2"/>
  <c r="BT438" i="2"/>
  <c r="Z438" i="2"/>
  <c r="BS438" i="2"/>
  <c r="AX267" i="1"/>
  <c r="BV267" i="1" s="1"/>
  <c r="BQ267" i="1"/>
  <c r="BR268" i="1"/>
  <c r="BS268" i="1"/>
  <c r="BT268" i="1"/>
  <c r="BU268" i="1"/>
  <c r="S269" i="1"/>
  <c r="AX438" i="1"/>
  <c r="BQ438" i="1"/>
  <c r="Z438" i="1"/>
  <c r="BS438" i="1"/>
  <c r="BR438" i="1"/>
  <c r="BT438" i="1"/>
  <c r="BU438" i="1"/>
  <c r="AF266" i="1"/>
  <c r="AL266" i="1" s="1"/>
  <c r="BD266" i="1"/>
  <c r="BJ266" i="1" s="1"/>
  <c r="BP266" i="1"/>
  <c r="CB266" i="1" s="1"/>
  <c r="CH266" i="1" s="1"/>
  <c r="M267" i="1"/>
  <c r="AA267" i="1"/>
  <c r="AG267" i="1" s="1"/>
  <c r="AR267" i="1"/>
  <c r="AY267" i="1"/>
  <c r="BE267" i="1" s="1"/>
  <c r="BK267" i="1"/>
  <c r="BW267" i="1" s="1"/>
  <c r="CC267" i="1" s="1"/>
  <c r="AZ267" i="1"/>
  <c r="BF267" i="1" s="1"/>
  <c r="BL267" i="1"/>
  <c r="BX267" i="1" s="1"/>
  <c r="CD267" i="1" s="1"/>
  <c r="BA267" i="1"/>
  <c r="BG267" i="1" s="1"/>
  <c r="BM267" i="1"/>
  <c r="BY267" i="1" s="1"/>
  <c r="CE267" i="1" s="1"/>
  <c r="BB267" i="1"/>
  <c r="BH267" i="1" s="1"/>
  <c r="BN267" i="1"/>
  <c r="BZ267" i="1" s="1"/>
  <c r="CF267" i="1" s="1"/>
  <c r="BC267" i="1"/>
  <c r="BI267" i="1" s="1"/>
  <c r="BO267" i="1"/>
  <c r="CA267" i="1" s="1"/>
  <c r="CG267" i="1" s="1"/>
  <c r="AB268" i="1"/>
  <c r="AH268" i="1" s="1"/>
  <c r="AC268" i="1"/>
  <c r="AI268" i="1" s="1"/>
  <c r="AD268" i="1"/>
  <c r="AJ268" i="1" s="1"/>
  <c r="AE268" i="1"/>
  <c r="AK268" i="1" s="1"/>
  <c r="F269" i="1"/>
  <c r="BQ438" i="9"/>
  <c r="AL438" i="9"/>
  <c r="AZ438" i="9" s="1"/>
  <c r="AK438" i="9"/>
  <c r="BS438" i="9"/>
  <c r="BP438" i="9"/>
  <c r="AL438" i="8"/>
  <c r="AZ438" i="8" s="1"/>
  <c r="BQ438" i="8"/>
  <c r="BR438" i="8"/>
  <c r="BP438" i="8"/>
  <c r="AK438" i="8"/>
  <c r="BT438" i="8"/>
  <c r="BS438" i="8"/>
  <c r="BR438" i="7"/>
  <c r="BT438" i="7"/>
  <c r="BQ438" i="7"/>
  <c r="AL438" i="7"/>
  <c r="BP438" i="7"/>
  <c r="AX438" i="3"/>
  <c r="BV438" i="3" s="1"/>
  <c r="BQ438" i="3"/>
  <c r="BS438" i="3"/>
  <c r="BR438" i="3"/>
  <c r="BT438" i="3"/>
  <c r="Z438" i="3"/>
  <c r="BT267" i="8"/>
  <c r="BU266" i="8"/>
  <c r="BY266" i="8"/>
  <c r="AZ266" i="6"/>
  <c r="AC267" i="5"/>
  <c r="AY267" i="5"/>
  <c r="AZ266" i="5"/>
  <c r="AC267" i="4"/>
  <c r="AZ266" i="4"/>
  <c r="BU267" i="2"/>
  <c r="BW266" i="2"/>
  <c r="CC266" i="2" s="1"/>
  <c r="BV266" i="1"/>
  <c r="Z267" i="1"/>
  <c r="BU267" i="3"/>
  <c r="BR267" i="2"/>
  <c r="AK267" i="8"/>
  <c r="AG267" i="4"/>
  <c r="AO267" i="4" s="1"/>
  <c r="Z267" i="3"/>
  <c r="AY267" i="4"/>
  <c r="Z267" i="2"/>
  <c r="BP267" i="9"/>
  <c r="BR267" i="8"/>
  <c r="AK267" i="7"/>
  <c r="BU266" i="7"/>
  <c r="BY266" i="7"/>
  <c r="AE267" i="3"/>
  <c r="AK267" i="3" s="1"/>
  <c r="AK267" i="9"/>
  <c r="BS267" i="9"/>
  <c r="AY267" i="6"/>
  <c r="BT267" i="9"/>
  <c r="BY266" i="9"/>
  <c r="BP267" i="8"/>
  <c r="AC267" i="6"/>
  <c r="AE267" i="2"/>
  <c r="AK267" i="2" s="1"/>
  <c r="AM267" i="9"/>
  <c r="AY267" i="9" s="1"/>
  <c r="BS438" i="7"/>
  <c r="AK438" i="7"/>
  <c r="AK267" i="6" l="1"/>
  <c r="AS267" i="6" s="1"/>
  <c r="AL268" i="9"/>
  <c r="BQ268" i="9"/>
  <c r="Y270" i="9"/>
  <c r="BK268" i="9"/>
  <c r="AR268" i="9"/>
  <c r="BD268" i="9" s="1"/>
  <c r="S268" i="9"/>
  <c r="AX268" i="9" s="1"/>
  <c r="BJ268" i="9" s="1"/>
  <c r="BL268" i="9"/>
  <c r="BV268" i="9" s="1"/>
  <c r="AS268" i="9"/>
  <c r="BE268" i="9" s="1"/>
  <c r="AV268" i="9"/>
  <c r="BH268" i="9" s="1"/>
  <c r="BO268" i="9"/>
  <c r="BN268" i="9"/>
  <c r="BX268" i="9" s="1"/>
  <c r="AU268" i="9"/>
  <c r="BG268" i="9" s="1"/>
  <c r="F270" i="9"/>
  <c r="AO269" i="9"/>
  <c r="BA269" i="9" s="1"/>
  <c r="AQ269" i="9"/>
  <c r="BC269" i="9" s="1"/>
  <c r="R268" i="9"/>
  <c r="AW268" i="9" s="1"/>
  <c r="BI268" i="9" s="1"/>
  <c r="AN268" i="9"/>
  <c r="AZ268" i="9" s="1"/>
  <c r="BM268" i="9"/>
  <c r="BW268" i="9" s="1"/>
  <c r="AT268" i="9"/>
  <c r="BF268" i="9" s="1"/>
  <c r="BQ268" i="8"/>
  <c r="AL268" i="8"/>
  <c r="Y270" i="8"/>
  <c r="BR269" i="8"/>
  <c r="BO268" i="8"/>
  <c r="BY268" i="8" s="1"/>
  <c r="AV268" i="8"/>
  <c r="BH268" i="8" s="1"/>
  <c r="AM268" i="8"/>
  <c r="AY268" i="8" s="1"/>
  <c r="AR268" i="8"/>
  <c r="BD268" i="8" s="1"/>
  <c r="BK268" i="8"/>
  <c r="BU268" i="8" s="1"/>
  <c r="AT268" i="8"/>
  <c r="BF268" i="8" s="1"/>
  <c r="BM268" i="8"/>
  <c r="AU268" i="8"/>
  <c r="BG268" i="8" s="1"/>
  <c r="BN268" i="8"/>
  <c r="BX268" i="8" s="1"/>
  <c r="AN268" i="8"/>
  <c r="AZ268" i="8" s="1"/>
  <c r="R268" i="8"/>
  <c r="AS268" i="8"/>
  <c r="BE268" i="8" s="1"/>
  <c r="BL268" i="8"/>
  <c r="BV268" i="8" s="1"/>
  <c r="S268" i="8"/>
  <c r="AX268" i="8" s="1"/>
  <c r="BJ268" i="8" s="1"/>
  <c r="AQ269" i="8"/>
  <c r="BC269" i="8" s="1"/>
  <c r="AP269" i="8"/>
  <c r="BB269" i="8" s="1"/>
  <c r="F270" i="8"/>
  <c r="AO269" i="8"/>
  <c r="BA269" i="8" s="1"/>
  <c r="BS269" i="7"/>
  <c r="Y270" i="7"/>
  <c r="BR269" i="7"/>
  <c r="BP269" i="7"/>
  <c r="BT269" i="7"/>
  <c r="AK269" i="7"/>
  <c r="BQ268" i="7"/>
  <c r="AL268" i="7"/>
  <c r="AR268" i="7"/>
  <c r="BD268" i="7" s="1"/>
  <c r="BK268" i="7"/>
  <c r="BU268" i="7" s="1"/>
  <c r="AT268" i="7"/>
  <c r="BF268" i="7" s="1"/>
  <c r="BM268" i="7"/>
  <c r="R268" i="7"/>
  <c r="AN268" i="7"/>
  <c r="AZ268" i="7" s="1"/>
  <c r="AU268" i="7"/>
  <c r="BG268" i="7" s="1"/>
  <c r="BN268" i="7"/>
  <c r="AM268" i="7"/>
  <c r="AY268" i="7" s="1"/>
  <c r="S268" i="7"/>
  <c r="AX268" i="7" s="1"/>
  <c r="BJ268" i="7" s="1"/>
  <c r="AS268" i="7"/>
  <c r="BE268" i="7" s="1"/>
  <c r="BL268" i="7"/>
  <c r="BV268" i="7" s="1"/>
  <c r="AQ269" i="7"/>
  <c r="BC269" i="7" s="1"/>
  <c r="AP269" i="7"/>
  <c r="BB269" i="7" s="1"/>
  <c r="F270" i="7"/>
  <c r="AO269" i="7"/>
  <c r="BA269" i="7" s="1"/>
  <c r="AV268" i="7"/>
  <c r="BH268" i="7" s="1"/>
  <c r="BO268" i="7"/>
  <c r="BY268" i="7" s="1"/>
  <c r="AD268" i="6"/>
  <c r="AV268" i="6"/>
  <c r="U270" i="6"/>
  <c r="O268" i="6"/>
  <c r="AL268" i="6" s="1"/>
  <c r="AT268" i="6" s="1"/>
  <c r="AH268" i="6"/>
  <c r="AP268" i="6" s="1"/>
  <c r="AU268" i="6"/>
  <c r="AW268" i="6" s="1"/>
  <c r="F270" i="6"/>
  <c r="N268" i="6"/>
  <c r="AE268" i="6"/>
  <c r="AM268" i="6" s="1"/>
  <c r="AI268" i="6"/>
  <c r="AQ268" i="6" s="1"/>
  <c r="AX268" i="6"/>
  <c r="AZ268" i="6" s="1"/>
  <c r="AD268" i="5"/>
  <c r="AV268" i="5"/>
  <c r="U270" i="5"/>
  <c r="N268" i="5"/>
  <c r="AE268" i="5"/>
  <c r="AM268" i="5" s="1"/>
  <c r="O268" i="5"/>
  <c r="AL268" i="5" s="1"/>
  <c r="AT268" i="5" s="1"/>
  <c r="AH268" i="5"/>
  <c r="AP268" i="5" s="1"/>
  <c r="AU268" i="5"/>
  <c r="AW268" i="5" s="1"/>
  <c r="AI268" i="5"/>
  <c r="AQ268" i="5" s="1"/>
  <c r="AX268" i="5"/>
  <c r="AF269" i="5"/>
  <c r="AN269" i="5" s="1"/>
  <c r="AG269" i="5"/>
  <c r="AO269" i="5" s="1"/>
  <c r="F270" i="5"/>
  <c r="AD268" i="4"/>
  <c r="AV268" i="4"/>
  <c r="U270" i="4"/>
  <c r="N268" i="4"/>
  <c r="AE268" i="4"/>
  <c r="AM268" i="4" s="1"/>
  <c r="O268" i="4"/>
  <c r="AL268" i="4" s="1"/>
  <c r="AT268" i="4" s="1"/>
  <c r="AH268" i="4"/>
  <c r="AP268" i="4" s="1"/>
  <c r="AU268" i="4"/>
  <c r="AW268" i="4" s="1"/>
  <c r="AI268" i="4"/>
  <c r="AQ268" i="4" s="1"/>
  <c r="AX268" i="4"/>
  <c r="AF269" i="4"/>
  <c r="AN269" i="4" s="1"/>
  <c r="F270" i="4"/>
  <c r="AX268" i="3"/>
  <c r="BQ268" i="3"/>
  <c r="BU269" i="3"/>
  <c r="S270" i="3"/>
  <c r="BT269" i="3"/>
  <c r="BM268" i="3"/>
  <c r="BY268" i="3" s="1"/>
  <c r="CE268" i="3" s="1"/>
  <c r="BA268" i="3"/>
  <c r="BG268" i="3" s="1"/>
  <c r="M268" i="3"/>
  <c r="AA268" i="3"/>
  <c r="AG268" i="3" s="1"/>
  <c r="BK268" i="3"/>
  <c r="BW268" i="3" s="1"/>
  <c r="CC268" i="3" s="1"/>
  <c r="AY268" i="3"/>
  <c r="BE268" i="3" s="1"/>
  <c r="AR268" i="3"/>
  <c r="BB268" i="3"/>
  <c r="BH268" i="3" s="1"/>
  <c r="BN268" i="3"/>
  <c r="AE269" i="3"/>
  <c r="AK269" i="3" s="1"/>
  <c r="AB269" i="3"/>
  <c r="AH269" i="3" s="1"/>
  <c r="AD269" i="3"/>
  <c r="AJ269" i="3" s="1"/>
  <c r="F270" i="3"/>
  <c r="AC269" i="3"/>
  <c r="AI269" i="3" s="1"/>
  <c r="AZ268" i="3"/>
  <c r="BF268" i="3" s="1"/>
  <c r="BL268" i="3"/>
  <c r="BC268" i="3"/>
  <c r="BI268" i="3" s="1"/>
  <c r="BO268" i="3"/>
  <c r="CA268" i="3" s="1"/>
  <c r="CG268" i="3" s="1"/>
  <c r="BD267" i="3"/>
  <c r="BJ267" i="3" s="1"/>
  <c r="BP267" i="3"/>
  <c r="CB267" i="3" s="1"/>
  <c r="CH267" i="3" s="1"/>
  <c r="CI267" i="3"/>
  <c r="AF267" i="3"/>
  <c r="AL267" i="3" s="1"/>
  <c r="CJ267" i="3"/>
  <c r="BQ268" i="2"/>
  <c r="AX268" i="2"/>
  <c r="S270" i="2"/>
  <c r="BU269" i="2"/>
  <c r="BT269" i="2"/>
  <c r="BD267" i="2"/>
  <c r="BJ267" i="2" s="1"/>
  <c r="BP267" i="2"/>
  <c r="CB267" i="2" s="1"/>
  <c r="CH267" i="2" s="1"/>
  <c r="AF267" i="2"/>
  <c r="AL267" i="2" s="1"/>
  <c r="CI267" i="2"/>
  <c r="BB268" i="2"/>
  <c r="BH268" i="2" s="1"/>
  <c r="BN268" i="2"/>
  <c r="BZ268" i="2" s="1"/>
  <c r="CF268" i="2" s="1"/>
  <c r="AC269" i="2"/>
  <c r="AI269" i="2" s="1"/>
  <c r="AE269" i="2"/>
  <c r="AK269" i="2" s="1"/>
  <c r="AB269" i="2"/>
  <c r="AH269" i="2" s="1"/>
  <c r="AD269" i="2"/>
  <c r="AJ269" i="2" s="1"/>
  <c r="F270" i="2"/>
  <c r="AA268" i="2"/>
  <c r="AG268" i="2" s="1"/>
  <c r="M268" i="2"/>
  <c r="BA268" i="2"/>
  <c r="BG268" i="2" s="1"/>
  <c r="BM268" i="2"/>
  <c r="BY268" i="2" s="1"/>
  <c r="CE268" i="2" s="1"/>
  <c r="AZ268" i="2"/>
  <c r="BF268" i="2" s="1"/>
  <c r="BL268" i="2"/>
  <c r="BX268" i="2" s="1"/>
  <c r="CD268" i="2" s="1"/>
  <c r="BC268" i="2"/>
  <c r="BI268" i="2" s="1"/>
  <c r="BO268" i="2"/>
  <c r="CA268" i="2" s="1"/>
  <c r="CG268" i="2" s="1"/>
  <c r="AY268" i="2"/>
  <c r="BE268" i="2" s="1"/>
  <c r="BK268" i="2"/>
  <c r="AR268" i="2"/>
  <c r="AX268" i="1"/>
  <c r="BQ268" i="1"/>
  <c r="BR269" i="1"/>
  <c r="BS269" i="1"/>
  <c r="BT269" i="1"/>
  <c r="BU269" i="1"/>
  <c r="S270" i="1"/>
  <c r="BD267" i="1"/>
  <c r="BJ267" i="1" s="1"/>
  <c r="BP267" i="1"/>
  <c r="CB267" i="1" s="1"/>
  <c r="CH267" i="1" s="1"/>
  <c r="M268" i="1"/>
  <c r="AA268" i="1"/>
  <c r="AG268" i="1" s="1"/>
  <c r="AR268" i="1"/>
  <c r="AY268" i="1"/>
  <c r="BE268" i="1" s="1"/>
  <c r="BK268" i="1"/>
  <c r="BW268" i="1" s="1"/>
  <c r="CC268" i="1" s="1"/>
  <c r="AZ268" i="1"/>
  <c r="BF268" i="1" s="1"/>
  <c r="BL268" i="1"/>
  <c r="BX268" i="1" s="1"/>
  <c r="CD268" i="1" s="1"/>
  <c r="BA268" i="1"/>
  <c r="BG268" i="1" s="1"/>
  <c r="BM268" i="1"/>
  <c r="BY268" i="1" s="1"/>
  <c r="CE268" i="1" s="1"/>
  <c r="BB268" i="1"/>
  <c r="BH268" i="1" s="1"/>
  <c r="BN268" i="1"/>
  <c r="BZ268" i="1" s="1"/>
  <c r="CF268" i="1" s="1"/>
  <c r="BC268" i="1"/>
  <c r="BI268" i="1" s="1"/>
  <c r="BO268" i="1"/>
  <c r="CA268" i="1" s="1"/>
  <c r="CG268" i="1" s="1"/>
  <c r="AB269" i="1"/>
  <c r="AH269" i="1" s="1"/>
  <c r="AC269" i="1"/>
  <c r="AI269" i="1" s="1"/>
  <c r="AD269" i="1"/>
  <c r="AJ269" i="1" s="1"/>
  <c r="AE269" i="1"/>
  <c r="AK269" i="1" s="1"/>
  <c r="F270" i="1"/>
  <c r="AK268" i="7"/>
  <c r="AY268" i="5"/>
  <c r="Z268" i="3"/>
  <c r="AZ267" i="6"/>
  <c r="AF268" i="6"/>
  <c r="AN268" i="6" s="1"/>
  <c r="AG268" i="6"/>
  <c r="AO268" i="6" s="1"/>
  <c r="AJ268" i="6"/>
  <c r="AR268" i="6" s="1"/>
  <c r="AL267" i="6"/>
  <c r="AT267" i="6" s="1"/>
  <c r="AW267" i="6"/>
  <c r="AC268" i="5"/>
  <c r="CA267" i="3"/>
  <c r="CG267" i="3" s="1"/>
  <c r="Z268" i="2"/>
  <c r="BV438" i="2"/>
  <c r="Z268" i="1"/>
  <c r="BV438" i="1"/>
  <c r="BR268" i="7"/>
  <c r="AC268" i="4"/>
  <c r="AB268" i="3"/>
  <c r="AH268" i="3" s="1"/>
  <c r="BP268" i="9"/>
  <c r="BR268" i="3"/>
  <c r="BT268" i="9"/>
  <c r="BR268" i="8"/>
  <c r="AK268" i="8"/>
  <c r="AC268" i="6"/>
  <c r="AJ268" i="5"/>
  <c r="AR268" i="5" s="1"/>
  <c r="AY268" i="4"/>
  <c r="AJ268" i="4"/>
  <c r="AR268" i="4" s="1"/>
  <c r="BT268" i="3"/>
  <c r="BS268" i="7"/>
  <c r="AG268" i="5"/>
  <c r="AO268" i="5" s="1"/>
  <c r="AG268" i="4"/>
  <c r="AO268" i="4" s="1"/>
  <c r="AM268" i="9"/>
  <c r="AY268" i="9" s="1"/>
  <c r="AW267" i="9"/>
  <c r="BI267" i="9" s="1"/>
  <c r="AW267" i="8"/>
  <c r="BI267" i="8" s="1"/>
  <c r="AW267" i="7"/>
  <c r="BI267" i="7" s="1"/>
  <c r="AK267" i="5"/>
  <c r="AS267" i="5" s="1"/>
  <c r="AK267" i="4"/>
  <c r="AS267" i="4" s="1"/>
  <c r="AF267" i="1"/>
  <c r="AL267" i="1" s="1"/>
  <c r="AL269" i="9" l="1"/>
  <c r="BQ269" i="9"/>
  <c r="BT270" i="9"/>
  <c r="BS270" i="9"/>
  <c r="Y271" i="9"/>
  <c r="BN269" i="9"/>
  <c r="AU269" i="9"/>
  <c r="BG269" i="9" s="1"/>
  <c r="AR269" i="9"/>
  <c r="BD269" i="9" s="1"/>
  <c r="BK269" i="9"/>
  <c r="AT269" i="9"/>
  <c r="BF269" i="9" s="1"/>
  <c r="BM269" i="9"/>
  <c r="S269" i="9"/>
  <c r="AX269" i="9" s="1"/>
  <c r="BJ269" i="9" s="1"/>
  <c r="AS269" i="9"/>
  <c r="BE269" i="9" s="1"/>
  <c r="BL269" i="9"/>
  <c r="BV269" i="9" s="1"/>
  <c r="AV269" i="9"/>
  <c r="BH269" i="9" s="1"/>
  <c r="BO269" i="9"/>
  <c r="AQ270" i="9"/>
  <c r="BC270" i="9" s="1"/>
  <c r="F271" i="9"/>
  <c r="AO270" i="9"/>
  <c r="BA270" i="9" s="1"/>
  <c r="AP270" i="9"/>
  <c r="BB270" i="9" s="1"/>
  <c r="R269" i="9"/>
  <c r="AN269" i="9"/>
  <c r="AZ269" i="9" s="1"/>
  <c r="AL269" i="8"/>
  <c r="BQ269" i="8"/>
  <c r="Y271" i="8"/>
  <c r="AS269" i="8"/>
  <c r="BE269" i="8" s="1"/>
  <c r="S269" i="8"/>
  <c r="AX269" i="8" s="1"/>
  <c r="BJ269" i="8" s="1"/>
  <c r="BL269" i="8"/>
  <c r="BV269" i="8" s="1"/>
  <c r="AN269" i="8"/>
  <c r="AZ269" i="8" s="1"/>
  <c r="R269" i="8"/>
  <c r="BK269" i="8"/>
  <c r="AR269" i="8"/>
  <c r="BD269" i="8" s="1"/>
  <c r="AV269" i="8"/>
  <c r="BH269" i="8" s="1"/>
  <c r="BO269" i="8"/>
  <c r="AU269" i="8"/>
  <c r="BG269" i="8" s="1"/>
  <c r="BN269" i="8"/>
  <c r="AP270" i="8"/>
  <c r="BB270" i="8" s="1"/>
  <c r="AM270" i="8"/>
  <c r="AY270" i="8" s="1"/>
  <c r="AO270" i="8"/>
  <c r="BA270" i="8" s="1"/>
  <c r="AQ270" i="8"/>
  <c r="BC270" i="8" s="1"/>
  <c r="F271" i="8"/>
  <c r="AT269" i="8"/>
  <c r="BF269" i="8" s="1"/>
  <c r="BM269" i="8"/>
  <c r="BW269" i="8" s="1"/>
  <c r="Y271" i="7"/>
  <c r="BS270" i="7"/>
  <c r="AK270" i="7"/>
  <c r="BP270" i="7"/>
  <c r="BT270" i="7"/>
  <c r="BQ269" i="7"/>
  <c r="AL269" i="7"/>
  <c r="R269" i="7"/>
  <c r="AN269" i="7"/>
  <c r="AZ269" i="7" s="1"/>
  <c r="AR269" i="7"/>
  <c r="BD269" i="7" s="1"/>
  <c r="BK269" i="7"/>
  <c r="BU269" i="7" s="1"/>
  <c r="AV269" i="7"/>
  <c r="BH269" i="7" s="1"/>
  <c r="BO269" i="7"/>
  <c r="BY269" i="7" s="1"/>
  <c r="AT269" i="7"/>
  <c r="BF269" i="7" s="1"/>
  <c r="BM269" i="7"/>
  <c r="BW269" i="7" s="1"/>
  <c r="S269" i="7"/>
  <c r="AX269" i="7" s="1"/>
  <c r="BJ269" i="7" s="1"/>
  <c r="AS269" i="7"/>
  <c r="BE269" i="7" s="1"/>
  <c r="BL269" i="7"/>
  <c r="BV269" i="7" s="1"/>
  <c r="AQ270" i="7"/>
  <c r="BC270" i="7" s="1"/>
  <c r="AM270" i="7"/>
  <c r="AY270" i="7" s="1"/>
  <c r="AO270" i="7"/>
  <c r="BA270" i="7" s="1"/>
  <c r="AP270" i="7"/>
  <c r="BB270" i="7" s="1"/>
  <c r="F271" i="7"/>
  <c r="AU269" i="7"/>
  <c r="BG269" i="7" s="1"/>
  <c r="BN269" i="7"/>
  <c r="BX269" i="7" s="1"/>
  <c r="U271" i="6"/>
  <c r="AD269" i="6"/>
  <c r="AV269" i="6"/>
  <c r="O269" i="6"/>
  <c r="AL269" i="6" s="1"/>
  <c r="AT269" i="6" s="1"/>
  <c r="AH269" i="6"/>
  <c r="AP269" i="6" s="1"/>
  <c r="AU269" i="6"/>
  <c r="AW269" i="6" s="1"/>
  <c r="AI269" i="6"/>
  <c r="AQ269" i="6" s="1"/>
  <c r="AX269" i="6"/>
  <c r="AF270" i="6"/>
  <c r="AN270" i="6" s="1"/>
  <c r="AJ270" i="6"/>
  <c r="AR270" i="6" s="1"/>
  <c r="F271" i="6"/>
  <c r="N269" i="6"/>
  <c r="AE269" i="6"/>
  <c r="AM269" i="6" s="1"/>
  <c r="AK268" i="6"/>
  <c r="AS268" i="6" s="1"/>
  <c r="AD269" i="5"/>
  <c r="AV269" i="5"/>
  <c r="U271" i="5"/>
  <c r="N269" i="5"/>
  <c r="AE269" i="5"/>
  <c r="AM269" i="5" s="1"/>
  <c r="O269" i="5"/>
  <c r="AL269" i="5" s="1"/>
  <c r="AT269" i="5" s="1"/>
  <c r="AH269" i="5"/>
  <c r="AP269" i="5" s="1"/>
  <c r="AU269" i="5"/>
  <c r="AW269" i="5" s="1"/>
  <c r="AI269" i="5"/>
  <c r="AQ269" i="5" s="1"/>
  <c r="AX269" i="5"/>
  <c r="AF270" i="5"/>
  <c r="AN270" i="5" s="1"/>
  <c r="AG270" i="5"/>
  <c r="AO270" i="5" s="1"/>
  <c r="AJ270" i="5"/>
  <c r="AR270" i="5" s="1"/>
  <c r="F271" i="5"/>
  <c r="AD269" i="4"/>
  <c r="AV269" i="4"/>
  <c r="U271" i="4"/>
  <c r="AK268" i="4"/>
  <c r="AS268" i="4" s="1"/>
  <c r="N269" i="4"/>
  <c r="AE269" i="4"/>
  <c r="AM269" i="4" s="1"/>
  <c r="O269" i="4"/>
  <c r="AL269" i="4" s="1"/>
  <c r="AT269" i="4" s="1"/>
  <c r="AH269" i="4"/>
  <c r="AP269" i="4" s="1"/>
  <c r="AU269" i="4"/>
  <c r="AW269" i="4" s="1"/>
  <c r="AI269" i="4"/>
  <c r="AQ269" i="4" s="1"/>
  <c r="AX269" i="4"/>
  <c r="AF270" i="4"/>
  <c r="AN270" i="4" s="1"/>
  <c r="F271" i="4"/>
  <c r="BT270" i="3"/>
  <c r="BS270" i="3"/>
  <c r="BU270" i="3"/>
  <c r="S271" i="3"/>
  <c r="BQ269" i="3"/>
  <c r="AX269" i="3"/>
  <c r="CJ268" i="3"/>
  <c r="CI268" i="3"/>
  <c r="AF268" i="3"/>
  <c r="AL268" i="3" s="1"/>
  <c r="BP268" i="3"/>
  <c r="BD268" i="3"/>
  <c r="BJ268" i="3" s="1"/>
  <c r="BO269" i="3"/>
  <c r="CA269" i="3" s="1"/>
  <c r="CG269" i="3" s="1"/>
  <c r="BC269" i="3"/>
  <c r="BI269" i="3" s="1"/>
  <c r="BN269" i="3"/>
  <c r="BZ269" i="3" s="1"/>
  <c r="CF269" i="3" s="1"/>
  <c r="BB269" i="3"/>
  <c r="BH269" i="3" s="1"/>
  <c r="M269" i="3"/>
  <c r="AA269" i="3"/>
  <c r="AG269" i="3" s="1"/>
  <c r="AR269" i="3"/>
  <c r="AY269" i="3"/>
  <c r="BE269" i="3" s="1"/>
  <c r="BK269" i="3"/>
  <c r="BW269" i="3" s="1"/>
  <c r="CC269" i="3" s="1"/>
  <c r="BA269" i="3"/>
  <c r="BG269" i="3" s="1"/>
  <c r="BM269" i="3"/>
  <c r="AC270" i="3"/>
  <c r="AI270" i="3" s="1"/>
  <c r="AE270" i="3"/>
  <c r="AK270" i="3" s="1"/>
  <c r="F271" i="3"/>
  <c r="AB270" i="3"/>
  <c r="AH270" i="3" s="1"/>
  <c r="AD270" i="3"/>
  <c r="AJ270" i="3" s="1"/>
  <c r="AZ269" i="3"/>
  <c r="BF269" i="3" s="1"/>
  <c r="BL269" i="3"/>
  <c r="BU270" i="2"/>
  <c r="S271" i="2"/>
  <c r="AX269" i="2"/>
  <c r="BQ269" i="2"/>
  <c r="BM269" i="2"/>
  <c r="BA269" i="2"/>
  <c r="BG269" i="2" s="1"/>
  <c r="BN269" i="2"/>
  <c r="BZ269" i="2" s="1"/>
  <c r="CF269" i="2" s="1"/>
  <c r="BB269" i="2"/>
  <c r="BH269" i="2" s="1"/>
  <c r="AR269" i="2"/>
  <c r="AY269" i="2"/>
  <c r="BE269" i="2" s="1"/>
  <c r="BK269" i="2"/>
  <c r="M269" i="2"/>
  <c r="AA269" i="2"/>
  <c r="AG269" i="2" s="1"/>
  <c r="AZ269" i="2"/>
  <c r="BF269" i="2" s="1"/>
  <c r="BL269" i="2"/>
  <c r="BC269" i="2"/>
  <c r="BI269" i="2" s="1"/>
  <c r="BO269" i="2"/>
  <c r="CA269" i="2" s="1"/>
  <c r="CG269" i="2" s="1"/>
  <c r="F271" i="2"/>
  <c r="CI268" i="2"/>
  <c r="AF268" i="2"/>
  <c r="AL268" i="2" s="1"/>
  <c r="BD268" i="2"/>
  <c r="BJ268" i="2" s="1"/>
  <c r="BP268" i="2"/>
  <c r="AX269" i="1"/>
  <c r="BQ269" i="1"/>
  <c r="BR270" i="1"/>
  <c r="BS270" i="1"/>
  <c r="BT270" i="1"/>
  <c r="BU270" i="1"/>
  <c r="S271" i="1"/>
  <c r="BD268" i="1"/>
  <c r="BJ268" i="1" s="1"/>
  <c r="BP268" i="1"/>
  <c r="M269" i="1"/>
  <c r="AA269" i="1"/>
  <c r="AG269" i="1" s="1"/>
  <c r="AR269" i="1"/>
  <c r="AY269" i="1"/>
  <c r="BE269" i="1" s="1"/>
  <c r="BK269" i="1"/>
  <c r="BW269" i="1" s="1"/>
  <c r="CC269" i="1" s="1"/>
  <c r="AZ269" i="1"/>
  <c r="BF269" i="1" s="1"/>
  <c r="BL269" i="1"/>
  <c r="BX269" i="1" s="1"/>
  <c r="CD269" i="1" s="1"/>
  <c r="BA269" i="1"/>
  <c r="BG269" i="1" s="1"/>
  <c r="BM269" i="1"/>
  <c r="BY269" i="1" s="1"/>
  <c r="CE269" i="1" s="1"/>
  <c r="BB269" i="1"/>
  <c r="BH269" i="1" s="1"/>
  <c r="BN269" i="1"/>
  <c r="BZ269" i="1" s="1"/>
  <c r="CF269" i="1" s="1"/>
  <c r="BC269" i="1"/>
  <c r="BI269" i="1" s="1"/>
  <c r="BO269" i="1"/>
  <c r="CA269" i="1" s="1"/>
  <c r="CG269" i="1" s="1"/>
  <c r="AB270" i="1"/>
  <c r="AH270" i="1" s="1"/>
  <c r="AC270" i="1"/>
  <c r="AI270" i="1" s="1"/>
  <c r="AD270" i="1"/>
  <c r="AJ270" i="1" s="1"/>
  <c r="AE270" i="1"/>
  <c r="AK270" i="1" s="1"/>
  <c r="F271" i="1"/>
  <c r="BS269" i="9"/>
  <c r="AK269" i="9"/>
  <c r="AK269" i="8"/>
  <c r="AC269" i="4"/>
  <c r="BR269" i="2"/>
  <c r="AJ269" i="6"/>
  <c r="AR269" i="6" s="1"/>
  <c r="AC269" i="5"/>
  <c r="AY269" i="5"/>
  <c r="AZ268" i="4"/>
  <c r="AF268" i="1"/>
  <c r="AL268" i="1" s="1"/>
  <c r="BW268" i="2"/>
  <c r="CC268" i="2" s="1"/>
  <c r="BV268" i="1"/>
  <c r="Z269" i="1"/>
  <c r="BR269" i="9"/>
  <c r="AM269" i="9"/>
  <c r="AY269" i="9" s="1"/>
  <c r="BT269" i="8"/>
  <c r="BW268" i="7"/>
  <c r="AW268" i="7"/>
  <c r="BI268" i="7" s="1"/>
  <c r="AC269" i="6"/>
  <c r="AF269" i="6"/>
  <c r="AN269" i="6" s="1"/>
  <c r="AG269" i="6"/>
  <c r="AO269" i="6" s="1"/>
  <c r="AJ269" i="5"/>
  <c r="AR269" i="5" s="1"/>
  <c r="AY269" i="4"/>
  <c r="AG269" i="4"/>
  <c r="AO269" i="4" s="1"/>
  <c r="BR269" i="3"/>
  <c r="BV268" i="2"/>
  <c r="BS269" i="2"/>
  <c r="AP269" i="9"/>
  <c r="BB269" i="9" s="1"/>
  <c r="BV268" i="3"/>
  <c r="Z269" i="3"/>
  <c r="Z269" i="2"/>
  <c r="BP269" i="9"/>
  <c r="BT269" i="9"/>
  <c r="BU268" i="9"/>
  <c r="BY268" i="9"/>
  <c r="BP269" i="8"/>
  <c r="BS269" i="8"/>
  <c r="BW268" i="8"/>
  <c r="AW268" i="8"/>
  <c r="BI268" i="8" s="1"/>
  <c r="BX268" i="7"/>
  <c r="AK268" i="5"/>
  <c r="AS268" i="5" s="1"/>
  <c r="AZ268" i="5"/>
  <c r="AJ269" i="4"/>
  <c r="AR269" i="4" s="1"/>
  <c r="BS269" i="3"/>
  <c r="BZ268" i="3"/>
  <c r="CF268" i="3" s="1"/>
  <c r="AY269" i="6"/>
  <c r="BX268" i="3"/>
  <c r="CD268" i="3" s="1"/>
  <c r="AM269" i="8"/>
  <c r="AY269" i="8" s="1"/>
  <c r="AM269" i="7"/>
  <c r="AY269" i="7" s="1"/>
  <c r="BQ270" i="9" l="1"/>
  <c r="AL270" i="9"/>
  <c r="Y272" i="9"/>
  <c r="BR271" i="9"/>
  <c r="BT271" i="9"/>
  <c r="AK271" i="9"/>
  <c r="BS271" i="9"/>
  <c r="R270" i="9"/>
  <c r="AN270" i="9"/>
  <c r="AZ270" i="9" s="1"/>
  <c r="S270" i="9"/>
  <c r="AX270" i="9" s="1"/>
  <c r="BJ270" i="9" s="1"/>
  <c r="BL270" i="9"/>
  <c r="BV270" i="9" s="1"/>
  <c r="AS270" i="9"/>
  <c r="BE270" i="9" s="1"/>
  <c r="AU270" i="9"/>
  <c r="BG270" i="9" s="1"/>
  <c r="BN270" i="9"/>
  <c r="BX270" i="9" s="1"/>
  <c r="AP271" i="9"/>
  <c r="BB271" i="9" s="1"/>
  <c r="AQ271" i="9"/>
  <c r="BC271" i="9" s="1"/>
  <c r="AM271" i="9"/>
  <c r="AY271" i="9" s="1"/>
  <c r="AO271" i="9"/>
  <c r="BA271" i="9" s="1"/>
  <c r="F272" i="9"/>
  <c r="AR270" i="9"/>
  <c r="BD270" i="9" s="1"/>
  <c r="BK270" i="9"/>
  <c r="BM270" i="9"/>
  <c r="AT270" i="9"/>
  <c r="BF270" i="9" s="1"/>
  <c r="BO270" i="9"/>
  <c r="BY270" i="9" s="1"/>
  <c r="AV270" i="9"/>
  <c r="BH270" i="9" s="1"/>
  <c r="AM270" i="9"/>
  <c r="AY270" i="9" s="1"/>
  <c r="AW269" i="9"/>
  <c r="BI269" i="9" s="1"/>
  <c r="BS271" i="8"/>
  <c r="BP271" i="8"/>
  <c r="BT271" i="8"/>
  <c r="Y272" i="8"/>
  <c r="BQ270" i="8"/>
  <c r="AL270" i="8"/>
  <c r="AW269" i="8"/>
  <c r="BI269" i="8" s="1"/>
  <c r="AN270" i="8"/>
  <c r="AZ270" i="8" s="1"/>
  <c r="R270" i="8"/>
  <c r="AU270" i="8"/>
  <c r="BG270" i="8" s="1"/>
  <c r="BN270" i="8"/>
  <c r="AS270" i="8"/>
  <c r="BE270" i="8" s="1"/>
  <c r="S270" i="8"/>
  <c r="AX270" i="8" s="1"/>
  <c r="BJ270" i="8" s="1"/>
  <c r="BL270" i="8"/>
  <c r="BV270" i="8" s="1"/>
  <c r="AT270" i="8"/>
  <c r="BF270" i="8" s="1"/>
  <c r="BM270" i="8"/>
  <c r="F272" i="8"/>
  <c r="AP271" i="8"/>
  <c r="BB271" i="8" s="1"/>
  <c r="AO271" i="8"/>
  <c r="BA271" i="8" s="1"/>
  <c r="AQ271" i="8"/>
  <c r="BC271" i="8" s="1"/>
  <c r="AR270" i="8"/>
  <c r="BD270" i="8" s="1"/>
  <c r="BK270" i="8"/>
  <c r="AV270" i="8"/>
  <c r="BH270" i="8" s="1"/>
  <c r="BO270" i="8"/>
  <c r="BQ270" i="7"/>
  <c r="AL270" i="7"/>
  <c r="BR271" i="7"/>
  <c r="BS271" i="7"/>
  <c r="Y272" i="7"/>
  <c r="AW269" i="7"/>
  <c r="BI269" i="7" s="1"/>
  <c r="AV270" i="7"/>
  <c r="BH270" i="7" s="1"/>
  <c r="BO270" i="7"/>
  <c r="BY270" i="7" s="1"/>
  <c r="AR270" i="7"/>
  <c r="BD270" i="7" s="1"/>
  <c r="BK270" i="7"/>
  <c r="BU270" i="7" s="1"/>
  <c r="BN270" i="7"/>
  <c r="BX270" i="7" s="1"/>
  <c r="AU270" i="7"/>
  <c r="BG270" i="7" s="1"/>
  <c r="AT270" i="7"/>
  <c r="BF270" i="7" s="1"/>
  <c r="BM270" i="7"/>
  <c r="AP271" i="7"/>
  <c r="BB271" i="7" s="1"/>
  <c r="AO271" i="7"/>
  <c r="BA271" i="7" s="1"/>
  <c r="AQ271" i="7"/>
  <c r="BC271" i="7" s="1"/>
  <c r="F272" i="7"/>
  <c r="R270" i="7"/>
  <c r="AN270" i="7"/>
  <c r="AZ270" i="7" s="1"/>
  <c r="S270" i="7"/>
  <c r="AS270" i="7"/>
  <c r="BE270" i="7" s="1"/>
  <c r="BL270" i="7"/>
  <c r="AD270" i="6"/>
  <c r="AV270" i="6"/>
  <c r="U272" i="6"/>
  <c r="AC271" i="6"/>
  <c r="AI270" i="6"/>
  <c r="AQ270" i="6" s="1"/>
  <c r="AX270" i="6"/>
  <c r="AE270" i="6"/>
  <c r="AM270" i="6" s="1"/>
  <c r="N270" i="6"/>
  <c r="AH270" i="6"/>
  <c r="AP270" i="6" s="1"/>
  <c r="O270" i="6"/>
  <c r="AL270" i="6" s="1"/>
  <c r="AT270" i="6" s="1"/>
  <c r="AU270" i="6"/>
  <c r="AW270" i="6" s="1"/>
  <c r="AF271" i="6"/>
  <c r="AN271" i="6" s="1"/>
  <c r="AJ271" i="6"/>
  <c r="AR271" i="6" s="1"/>
  <c r="F272" i="6"/>
  <c r="AG271" i="6"/>
  <c r="AO271" i="6" s="1"/>
  <c r="AD270" i="5"/>
  <c r="AV270" i="5"/>
  <c r="U272" i="5"/>
  <c r="AK269" i="5"/>
  <c r="AS269" i="5" s="1"/>
  <c r="N270" i="5"/>
  <c r="AE270" i="5"/>
  <c r="AM270" i="5" s="1"/>
  <c r="O270" i="5"/>
  <c r="AL270" i="5" s="1"/>
  <c r="AT270" i="5" s="1"/>
  <c r="AH270" i="5"/>
  <c r="AP270" i="5" s="1"/>
  <c r="AU270" i="5"/>
  <c r="AW270" i="5" s="1"/>
  <c r="AI270" i="5"/>
  <c r="AQ270" i="5" s="1"/>
  <c r="AX270" i="5"/>
  <c r="AF271" i="5"/>
  <c r="AN271" i="5" s="1"/>
  <c r="F272" i="5"/>
  <c r="AD270" i="4"/>
  <c r="AV270" i="4"/>
  <c r="U272" i="4"/>
  <c r="AK269" i="4"/>
  <c r="AS269" i="4" s="1"/>
  <c r="N270" i="4"/>
  <c r="AE270" i="4"/>
  <c r="AM270" i="4" s="1"/>
  <c r="O270" i="4"/>
  <c r="AL270" i="4" s="1"/>
  <c r="AT270" i="4" s="1"/>
  <c r="AH270" i="4"/>
  <c r="AP270" i="4" s="1"/>
  <c r="AU270" i="4"/>
  <c r="AW270" i="4" s="1"/>
  <c r="AI270" i="4"/>
  <c r="AQ270" i="4" s="1"/>
  <c r="AX270" i="4"/>
  <c r="AF271" i="4"/>
  <c r="AN271" i="4" s="1"/>
  <c r="F272" i="4"/>
  <c r="BQ270" i="3"/>
  <c r="AX270" i="3"/>
  <c r="S272" i="3"/>
  <c r="BS271" i="3"/>
  <c r="CI269" i="3"/>
  <c r="AF269" i="3"/>
  <c r="AL269" i="3" s="1"/>
  <c r="CJ269" i="3"/>
  <c r="BD269" i="3"/>
  <c r="BJ269" i="3" s="1"/>
  <c r="BP269" i="3"/>
  <c r="BA270" i="3"/>
  <c r="BG270" i="3" s="1"/>
  <c r="BM270" i="3"/>
  <c r="BY270" i="3" s="1"/>
  <c r="CE270" i="3" s="1"/>
  <c r="AD271" i="3"/>
  <c r="AJ271" i="3" s="1"/>
  <c r="AC271" i="3"/>
  <c r="AI271" i="3" s="1"/>
  <c r="AB271" i="3"/>
  <c r="AH271" i="3" s="1"/>
  <c r="AE271" i="3"/>
  <c r="AK271" i="3" s="1"/>
  <c r="F272" i="3"/>
  <c r="BB270" i="3"/>
  <c r="BH270" i="3" s="1"/>
  <c r="BN270" i="3"/>
  <c r="BZ270" i="3" s="1"/>
  <c r="CF270" i="3" s="1"/>
  <c r="M270" i="3"/>
  <c r="AA270" i="3"/>
  <c r="AG270" i="3" s="1"/>
  <c r="AY270" i="3"/>
  <c r="BE270" i="3" s="1"/>
  <c r="AR270" i="3"/>
  <c r="BK270" i="3"/>
  <c r="BW270" i="3" s="1"/>
  <c r="CC270" i="3" s="1"/>
  <c r="BL270" i="3"/>
  <c r="AZ270" i="3"/>
  <c r="BF270" i="3" s="1"/>
  <c r="BC270" i="3"/>
  <c r="BI270" i="3" s="1"/>
  <c r="BO270" i="3"/>
  <c r="CA270" i="3" s="1"/>
  <c r="CG270" i="3" s="1"/>
  <c r="BQ270" i="2"/>
  <c r="AX270" i="2"/>
  <c r="BS271" i="2"/>
  <c r="BT271" i="2"/>
  <c r="S272" i="2"/>
  <c r="BD269" i="2"/>
  <c r="BJ269" i="2" s="1"/>
  <c r="BP269" i="2"/>
  <c r="AF269" i="2"/>
  <c r="AL269" i="2" s="1"/>
  <c r="CI269" i="2"/>
  <c r="BB270" i="2"/>
  <c r="BH270" i="2" s="1"/>
  <c r="BN270" i="2"/>
  <c r="M270" i="2"/>
  <c r="AA270" i="2"/>
  <c r="AG270" i="2" s="1"/>
  <c r="AY270" i="2"/>
  <c r="BE270" i="2" s="1"/>
  <c r="BK270" i="2"/>
  <c r="AR270" i="2"/>
  <c r="BA270" i="2"/>
  <c r="BG270" i="2" s="1"/>
  <c r="BM270" i="2"/>
  <c r="BC270" i="2"/>
  <c r="BI270" i="2" s="1"/>
  <c r="BO270" i="2"/>
  <c r="CA270" i="2" s="1"/>
  <c r="CG270" i="2" s="1"/>
  <c r="AE271" i="2"/>
  <c r="AK271" i="2" s="1"/>
  <c r="AC271" i="2"/>
  <c r="AI271" i="2" s="1"/>
  <c r="AD271" i="2"/>
  <c r="AJ271" i="2" s="1"/>
  <c r="F272" i="2"/>
  <c r="AZ270" i="2"/>
  <c r="BF270" i="2" s="1"/>
  <c r="BL270" i="2"/>
  <c r="AX270" i="1"/>
  <c r="BQ270" i="1"/>
  <c r="BR271" i="1"/>
  <c r="BT271" i="1"/>
  <c r="BU271" i="1"/>
  <c r="S272" i="1"/>
  <c r="AF269" i="1"/>
  <c r="AL269" i="1" s="1"/>
  <c r="BD269" i="1"/>
  <c r="BJ269" i="1" s="1"/>
  <c r="BP269" i="1"/>
  <c r="M270" i="1"/>
  <c r="AA270" i="1"/>
  <c r="AG270" i="1" s="1"/>
  <c r="AR270" i="1"/>
  <c r="AY270" i="1"/>
  <c r="BE270" i="1" s="1"/>
  <c r="BK270" i="1"/>
  <c r="BW270" i="1" s="1"/>
  <c r="CC270" i="1" s="1"/>
  <c r="AZ270" i="1"/>
  <c r="BF270" i="1" s="1"/>
  <c r="BL270" i="1"/>
  <c r="BX270" i="1" s="1"/>
  <c r="CD270" i="1" s="1"/>
  <c r="BA270" i="1"/>
  <c r="BG270" i="1" s="1"/>
  <c r="BM270" i="1"/>
  <c r="BY270" i="1" s="1"/>
  <c r="CE270" i="1" s="1"/>
  <c r="BB270" i="1"/>
  <c r="BH270" i="1" s="1"/>
  <c r="BN270" i="1"/>
  <c r="BZ270" i="1" s="1"/>
  <c r="CF270" i="1" s="1"/>
  <c r="BC270" i="1"/>
  <c r="BI270" i="1" s="1"/>
  <c r="BO270" i="1"/>
  <c r="CA270" i="1" s="1"/>
  <c r="CG270" i="1" s="1"/>
  <c r="AB271" i="1"/>
  <c r="AH271" i="1" s="1"/>
  <c r="AC271" i="1"/>
  <c r="AI271" i="1" s="1"/>
  <c r="AD271" i="1"/>
  <c r="AJ271" i="1" s="1"/>
  <c r="AE271" i="1"/>
  <c r="AK271" i="1" s="1"/>
  <c r="F272" i="1"/>
  <c r="BX269" i="9"/>
  <c r="BU269" i="9"/>
  <c r="BW269" i="9"/>
  <c r="AY270" i="6"/>
  <c r="AY270" i="5"/>
  <c r="BT270" i="2"/>
  <c r="AK269" i="6"/>
  <c r="AS269" i="6" s="1"/>
  <c r="AC270" i="5"/>
  <c r="BW269" i="2"/>
  <c r="CC269" i="2" s="1"/>
  <c r="BX269" i="2"/>
  <c r="CD269" i="2" s="1"/>
  <c r="AD270" i="2"/>
  <c r="AJ270" i="2" s="1"/>
  <c r="AC270" i="2"/>
  <c r="AI270" i="2" s="1"/>
  <c r="AE270" i="2"/>
  <c r="AK270" i="2" s="1"/>
  <c r="AB270" i="2"/>
  <c r="AH270" i="2" s="1"/>
  <c r="CB268" i="2"/>
  <c r="CH268" i="2" s="1"/>
  <c r="BV269" i="1"/>
  <c r="Z270" i="1"/>
  <c r="CB268" i="1"/>
  <c r="CH268" i="1" s="1"/>
  <c r="BP270" i="8"/>
  <c r="BT270" i="8"/>
  <c r="BU269" i="8"/>
  <c r="BY269" i="8"/>
  <c r="BX269" i="8"/>
  <c r="BR270" i="7"/>
  <c r="AG270" i="6"/>
  <c r="AO270" i="6" s="1"/>
  <c r="AZ269" i="5"/>
  <c r="AC270" i="4"/>
  <c r="AZ269" i="4"/>
  <c r="AJ270" i="4"/>
  <c r="AR270" i="4" s="1"/>
  <c r="CB268" i="3"/>
  <c r="CH268" i="3" s="1"/>
  <c r="BY269" i="3"/>
  <c r="CE269" i="3" s="1"/>
  <c r="AK270" i="9"/>
  <c r="AG270" i="4"/>
  <c r="AO270" i="4" s="1"/>
  <c r="BR270" i="3"/>
  <c r="BV269" i="3"/>
  <c r="BX269" i="3"/>
  <c r="CD269" i="3" s="1"/>
  <c r="BR270" i="2"/>
  <c r="BV269" i="2"/>
  <c r="BY269" i="2"/>
  <c r="CE269" i="2" s="1"/>
  <c r="BY269" i="9"/>
  <c r="BR270" i="8"/>
  <c r="Z270" i="2"/>
  <c r="BP270" i="9"/>
  <c r="BS270" i="8"/>
  <c r="AC270" i="6"/>
  <c r="AZ269" i="6"/>
  <c r="AY270" i="4"/>
  <c r="Z270" i="3"/>
  <c r="BS270" i="2"/>
  <c r="BR270" i="9"/>
  <c r="AK270" i="8"/>
  <c r="BR272" i="9" l="1"/>
  <c r="BT272" i="9"/>
  <c r="BP272" i="9"/>
  <c r="BS272" i="9"/>
  <c r="Y273" i="9"/>
  <c r="AL271" i="9"/>
  <c r="BQ271" i="9"/>
  <c r="AR271" i="9"/>
  <c r="BD271" i="9" s="1"/>
  <c r="BK271" i="9"/>
  <c r="AU271" i="9"/>
  <c r="BG271" i="9" s="1"/>
  <c r="BN271" i="9"/>
  <c r="BX271" i="9" s="1"/>
  <c r="R271" i="9"/>
  <c r="AN271" i="9"/>
  <c r="AZ271" i="9" s="1"/>
  <c r="BO271" i="9"/>
  <c r="BY271" i="9" s="1"/>
  <c r="AV271" i="9"/>
  <c r="BH271" i="9" s="1"/>
  <c r="AT271" i="9"/>
  <c r="BF271" i="9" s="1"/>
  <c r="BM271" i="9"/>
  <c r="BW271" i="9" s="1"/>
  <c r="AS271" i="9"/>
  <c r="BE271" i="9" s="1"/>
  <c r="BL271" i="9"/>
  <c r="BV271" i="9" s="1"/>
  <c r="S271" i="9"/>
  <c r="AX271" i="9" s="1"/>
  <c r="BJ271" i="9" s="1"/>
  <c r="AO272" i="9"/>
  <c r="BA272" i="9" s="1"/>
  <c r="AP272" i="9"/>
  <c r="BB272" i="9" s="1"/>
  <c r="F273" i="9"/>
  <c r="AQ272" i="9"/>
  <c r="BC272" i="9" s="1"/>
  <c r="AL271" i="8"/>
  <c r="BQ271" i="8"/>
  <c r="BP272" i="8"/>
  <c r="BS272" i="8"/>
  <c r="Y273" i="8"/>
  <c r="AO272" i="8"/>
  <c r="BA272" i="8" s="1"/>
  <c r="AP272" i="8"/>
  <c r="BB272" i="8" s="1"/>
  <c r="F273" i="8"/>
  <c r="AS271" i="8"/>
  <c r="BE271" i="8" s="1"/>
  <c r="BL271" i="8"/>
  <c r="BV271" i="8" s="1"/>
  <c r="S271" i="8"/>
  <c r="AX271" i="8" s="1"/>
  <c r="BJ271" i="8" s="1"/>
  <c r="AM271" i="8"/>
  <c r="AY271" i="8" s="1"/>
  <c r="AV271" i="8"/>
  <c r="BH271" i="8" s="1"/>
  <c r="BO271" i="8"/>
  <c r="BY271" i="8" s="1"/>
  <c r="BM271" i="8"/>
  <c r="AT271" i="8"/>
  <c r="BF271" i="8" s="1"/>
  <c r="R271" i="8"/>
  <c r="AN271" i="8"/>
  <c r="AZ271" i="8" s="1"/>
  <c r="AR271" i="8"/>
  <c r="BD271" i="8" s="1"/>
  <c r="BK271" i="8"/>
  <c r="BU271" i="8" s="1"/>
  <c r="AU271" i="8"/>
  <c r="BG271" i="8" s="1"/>
  <c r="BN271" i="8"/>
  <c r="BX271" i="8" s="1"/>
  <c r="AL271" i="7"/>
  <c r="BQ271" i="7"/>
  <c r="BS272" i="7"/>
  <c r="Y273" i="7"/>
  <c r="AN271" i="7"/>
  <c r="AZ271" i="7" s="1"/>
  <c r="R271" i="7"/>
  <c r="BL271" i="7"/>
  <c r="BV271" i="7" s="1"/>
  <c r="S271" i="7"/>
  <c r="AX271" i="7" s="1"/>
  <c r="BJ271" i="7" s="1"/>
  <c r="AS271" i="7"/>
  <c r="BE271" i="7" s="1"/>
  <c r="BO271" i="7"/>
  <c r="AV271" i="7"/>
  <c r="BH271" i="7" s="1"/>
  <c r="AR271" i="7"/>
  <c r="BD271" i="7" s="1"/>
  <c r="BK271" i="7"/>
  <c r="AT271" i="7"/>
  <c r="BF271" i="7" s="1"/>
  <c r="BM271" i="7"/>
  <c r="BW271" i="7" s="1"/>
  <c r="AM271" i="7"/>
  <c r="AY271" i="7" s="1"/>
  <c r="BN271" i="7"/>
  <c r="BX271" i="7" s="1"/>
  <c r="AU271" i="7"/>
  <c r="BG271" i="7" s="1"/>
  <c r="F273" i="7"/>
  <c r="AP272" i="7"/>
  <c r="BB272" i="7" s="1"/>
  <c r="AO272" i="7"/>
  <c r="BA272" i="7" s="1"/>
  <c r="AQ272" i="7"/>
  <c r="BC272" i="7" s="1"/>
  <c r="U273" i="6"/>
  <c r="AD271" i="6"/>
  <c r="AV271" i="6"/>
  <c r="AK270" i="6"/>
  <c r="AS270" i="6" s="1"/>
  <c r="AF272" i="6"/>
  <c r="AN272" i="6" s="1"/>
  <c r="AG272" i="6"/>
  <c r="AO272" i="6" s="1"/>
  <c r="AJ272" i="6"/>
  <c r="AR272" i="6" s="1"/>
  <c r="F273" i="6"/>
  <c r="N271" i="6"/>
  <c r="AE271" i="6"/>
  <c r="AM271" i="6" s="1"/>
  <c r="AU271" i="6"/>
  <c r="AW271" i="6" s="1"/>
  <c r="O271" i="6"/>
  <c r="AL271" i="6" s="1"/>
  <c r="AT271" i="6" s="1"/>
  <c r="AH271" i="6"/>
  <c r="AP271" i="6" s="1"/>
  <c r="AI271" i="6"/>
  <c r="AQ271" i="6" s="1"/>
  <c r="AX271" i="6"/>
  <c r="AD271" i="5"/>
  <c r="AV271" i="5"/>
  <c r="U273" i="5"/>
  <c r="N271" i="5"/>
  <c r="AE271" i="5"/>
  <c r="AM271" i="5" s="1"/>
  <c r="O271" i="5"/>
  <c r="AL271" i="5" s="1"/>
  <c r="AT271" i="5" s="1"/>
  <c r="AH271" i="5"/>
  <c r="AP271" i="5" s="1"/>
  <c r="AU271" i="5"/>
  <c r="AW271" i="5" s="1"/>
  <c r="AI271" i="5"/>
  <c r="AQ271" i="5" s="1"/>
  <c r="AX271" i="5"/>
  <c r="AF272" i="5"/>
  <c r="AN272" i="5" s="1"/>
  <c r="F273" i="5"/>
  <c r="AD271" i="4"/>
  <c r="AV271" i="4"/>
  <c r="U273" i="4"/>
  <c r="AK270" i="4"/>
  <c r="AS270" i="4" s="1"/>
  <c r="N271" i="4"/>
  <c r="AE271" i="4"/>
  <c r="AM271" i="4" s="1"/>
  <c r="O271" i="4"/>
  <c r="AL271" i="4" s="1"/>
  <c r="AT271" i="4" s="1"/>
  <c r="AH271" i="4"/>
  <c r="AP271" i="4" s="1"/>
  <c r="AU271" i="4"/>
  <c r="AW271" i="4" s="1"/>
  <c r="AI271" i="4"/>
  <c r="AQ271" i="4" s="1"/>
  <c r="AX271" i="4"/>
  <c r="AF272" i="4"/>
  <c r="AN272" i="4" s="1"/>
  <c r="AG272" i="4"/>
  <c r="AO272" i="4" s="1"/>
  <c r="AJ272" i="4"/>
  <c r="AR272" i="4" s="1"/>
  <c r="F273" i="4"/>
  <c r="BU272" i="3"/>
  <c r="S273" i="3"/>
  <c r="BT272" i="3"/>
  <c r="BQ271" i="3"/>
  <c r="AX271" i="3"/>
  <c r="BV271" i="3" s="1"/>
  <c r="BL271" i="3"/>
  <c r="BX271" i="3" s="1"/>
  <c r="CD271" i="3" s="1"/>
  <c r="AZ271" i="3"/>
  <c r="BF271" i="3" s="1"/>
  <c r="M271" i="3"/>
  <c r="AA271" i="3"/>
  <c r="AG271" i="3" s="1"/>
  <c r="BM271" i="3"/>
  <c r="BY271" i="3" s="1"/>
  <c r="CE271" i="3" s="1"/>
  <c r="BA271" i="3"/>
  <c r="BG271" i="3" s="1"/>
  <c r="AY271" i="3"/>
  <c r="BE271" i="3" s="1"/>
  <c r="BK271" i="3"/>
  <c r="BW271" i="3" s="1"/>
  <c r="CC271" i="3" s="1"/>
  <c r="AR271" i="3"/>
  <c r="BB271" i="3"/>
  <c r="BH271" i="3" s="1"/>
  <c r="BN271" i="3"/>
  <c r="BZ271" i="3" s="1"/>
  <c r="CF271" i="3" s="1"/>
  <c r="BC271" i="3"/>
  <c r="BI271" i="3" s="1"/>
  <c r="BO271" i="3"/>
  <c r="CA271" i="3" s="1"/>
  <c r="CG271" i="3" s="1"/>
  <c r="AC272" i="3"/>
  <c r="AI272" i="3" s="1"/>
  <c r="AE272" i="3"/>
  <c r="AK272" i="3" s="1"/>
  <c r="F273" i="3"/>
  <c r="AB272" i="3"/>
  <c r="AH272" i="3" s="1"/>
  <c r="AD272" i="3"/>
  <c r="AJ272" i="3" s="1"/>
  <c r="CI270" i="3"/>
  <c r="AF270" i="3"/>
  <c r="AL270" i="3" s="1"/>
  <c r="CJ270" i="3"/>
  <c r="BD270" i="3"/>
  <c r="BJ270" i="3" s="1"/>
  <c r="BP270" i="3"/>
  <c r="CB270" i="3" s="1"/>
  <c r="CH270" i="3" s="1"/>
  <c r="AX271" i="2"/>
  <c r="BV271" i="2" s="1"/>
  <c r="BQ271" i="2"/>
  <c r="S273" i="2"/>
  <c r="BS272" i="2"/>
  <c r="BT272" i="2"/>
  <c r="CI270" i="2"/>
  <c r="AF270" i="2"/>
  <c r="AL270" i="2" s="1"/>
  <c r="BD270" i="2"/>
  <c r="BJ270" i="2" s="1"/>
  <c r="BP270" i="2"/>
  <c r="CB270" i="2" s="1"/>
  <c r="CH270" i="2" s="1"/>
  <c r="AZ271" i="2"/>
  <c r="BF271" i="2" s="1"/>
  <c r="BL271" i="2"/>
  <c r="BX271" i="2" s="1"/>
  <c r="CD271" i="2" s="1"/>
  <c r="AA271" i="2"/>
  <c r="AG271" i="2" s="1"/>
  <c r="M271" i="2"/>
  <c r="BM271" i="2"/>
  <c r="BY271" i="2" s="1"/>
  <c r="CE271" i="2" s="1"/>
  <c r="BA271" i="2"/>
  <c r="BG271" i="2" s="1"/>
  <c r="BC271" i="2"/>
  <c r="BI271" i="2" s="1"/>
  <c r="BO271" i="2"/>
  <c r="CA271" i="2" s="1"/>
  <c r="CG271" i="2" s="1"/>
  <c r="F273" i="2"/>
  <c r="AR271" i="2"/>
  <c r="AY271" i="2"/>
  <c r="BE271" i="2" s="1"/>
  <c r="BK271" i="2"/>
  <c r="BB271" i="2"/>
  <c r="BH271" i="2" s="1"/>
  <c r="BN271" i="2"/>
  <c r="BZ271" i="2" s="1"/>
  <c r="CF271" i="2" s="1"/>
  <c r="AX271" i="1"/>
  <c r="BQ271" i="1"/>
  <c r="BR272" i="1"/>
  <c r="BS272" i="1"/>
  <c r="BT272" i="1"/>
  <c r="BU272" i="1"/>
  <c r="S273" i="1"/>
  <c r="BD270" i="1"/>
  <c r="BJ270" i="1" s="1"/>
  <c r="BP270" i="1"/>
  <c r="M271" i="1"/>
  <c r="AA271" i="1"/>
  <c r="AG271" i="1" s="1"/>
  <c r="AR271" i="1"/>
  <c r="AY271" i="1"/>
  <c r="BE271" i="1" s="1"/>
  <c r="BK271" i="1"/>
  <c r="BW271" i="1" s="1"/>
  <c r="CC271" i="1" s="1"/>
  <c r="AZ271" i="1"/>
  <c r="BF271" i="1" s="1"/>
  <c r="BL271" i="1"/>
  <c r="BX271" i="1" s="1"/>
  <c r="CD271" i="1" s="1"/>
  <c r="BA271" i="1"/>
  <c r="BG271" i="1" s="1"/>
  <c r="BM271" i="1"/>
  <c r="BB271" i="1"/>
  <c r="BH271" i="1" s="1"/>
  <c r="BN271" i="1"/>
  <c r="BZ271" i="1" s="1"/>
  <c r="CF271" i="1" s="1"/>
  <c r="BC271" i="1"/>
  <c r="BI271" i="1" s="1"/>
  <c r="BO271" i="1"/>
  <c r="CA271" i="1" s="1"/>
  <c r="CG271" i="1" s="1"/>
  <c r="AB272" i="1"/>
  <c r="AH272" i="1" s="1"/>
  <c r="AC272" i="1"/>
  <c r="AI272" i="1" s="1"/>
  <c r="AD272" i="1"/>
  <c r="AJ272" i="1" s="1"/>
  <c r="AE272" i="1"/>
  <c r="AK272" i="1" s="1"/>
  <c r="F273" i="1"/>
  <c r="BR271" i="8"/>
  <c r="AK271" i="7"/>
  <c r="AZ270" i="5"/>
  <c r="AX270" i="7"/>
  <c r="BJ270" i="7" s="1"/>
  <c r="BV270" i="7"/>
  <c r="AY271" i="6"/>
  <c r="AZ270" i="6"/>
  <c r="AC271" i="5"/>
  <c r="AK270" i="5"/>
  <c r="AS270" i="5" s="1"/>
  <c r="AG271" i="4"/>
  <c r="AO271" i="4" s="1"/>
  <c r="BR271" i="3"/>
  <c r="BX270" i="3"/>
  <c r="CD270" i="3" s="1"/>
  <c r="Z271" i="2"/>
  <c r="BR271" i="2"/>
  <c r="BU271" i="2"/>
  <c r="CB269" i="2"/>
  <c r="CH269" i="2" s="1"/>
  <c r="BZ270" i="2"/>
  <c r="CF270" i="2" s="1"/>
  <c r="BW270" i="2"/>
  <c r="CC270" i="2" s="1"/>
  <c r="BY270" i="2"/>
  <c r="CE270" i="2" s="1"/>
  <c r="AB271" i="2"/>
  <c r="AH271" i="2" s="1"/>
  <c r="BX270" i="2"/>
  <c r="CD270" i="2" s="1"/>
  <c r="BV270" i="1"/>
  <c r="Z271" i="1"/>
  <c r="AW270" i="8"/>
  <c r="BI270" i="8" s="1"/>
  <c r="BX270" i="8"/>
  <c r="BW270" i="8"/>
  <c r="AG271" i="5"/>
  <c r="AO271" i="5" s="1"/>
  <c r="AC271" i="4"/>
  <c r="AY271" i="4"/>
  <c r="BV270" i="3"/>
  <c r="BT271" i="3"/>
  <c r="BU271" i="3"/>
  <c r="CB269" i="3"/>
  <c r="CH269" i="3" s="1"/>
  <c r="BS271" i="1"/>
  <c r="BU270" i="9"/>
  <c r="BU270" i="8"/>
  <c r="BP271" i="7"/>
  <c r="AJ271" i="5"/>
  <c r="AR271" i="5" s="1"/>
  <c r="BV270" i="2"/>
  <c r="CB269" i="1"/>
  <c r="CH269" i="1" s="1"/>
  <c r="BP271" i="9"/>
  <c r="AZ270" i="4"/>
  <c r="AJ271" i="4"/>
  <c r="AR271" i="4" s="1"/>
  <c r="AW270" i="9"/>
  <c r="BI270" i="9" s="1"/>
  <c r="BY270" i="8"/>
  <c r="AY271" i="5"/>
  <c r="Z271" i="3"/>
  <c r="BW270" i="9"/>
  <c r="AK271" i="8"/>
  <c r="BT271" i="7"/>
  <c r="BW270" i="7"/>
  <c r="AF270" i="1"/>
  <c r="AL270" i="1" s="1"/>
  <c r="AW270" i="7"/>
  <c r="BI270" i="7" s="1"/>
  <c r="AZ271" i="5" l="1"/>
  <c r="AZ271" i="4"/>
  <c r="AK271" i="4"/>
  <c r="AS271" i="4" s="1"/>
  <c r="AK271" i="5"/>
  <c r="AS271" i="5" s="1"/>
  <c r="AL272" i="9"/>
  <c r="BQ272" i="9"/>
  <c r="BT273" i="9"/>
  <c r="Y274" i="9"/>
  <c r="AK273" i="9"/>
  <c r="BS273" i="9"/>
  <c r="AW271" i="9"/>
  <c r="BI271" i="9" s="1"/>
  <c r="AR272" i="9"/>
  <c r="BD272" i="9" s="1"/>
  <c r="BK272" i="9"/>
  <c r="BU272" i="9" s="1"/>
  <c r="AN272" i="9"/>
  <c r="AZ272" i="9" s="1"/>
  <c r="R272" i="9"/>
  <c r="BM272" i="9"/>
  <c r="BW272" i="9" s="1"/>
  <c r="AT272" i="9"/>
  <c r="BF272" i="9" s="1"/>
  <c r="AP273" i="9"/>
  <c r="BB273" i="9" s="1"/>
  <c r="F274" i="9"/>
  <c r="AQ273" i="9"/>
  <c r="BC273" i="9" s="1"/>
  <c r="AO273" i="9"/>
  <c r="BA273" i="9" s="1"/>
  <c r="AA439" i="9"/>
  <c r="AM272" i="9"/>
  <c r="AY272" i="9" s="1"/>
  <c r="BL272" i="9"/>
  <c r="BV272" i="9" s="1"/>
  <c r="S272" i="9"/>
  <c r="AX272" i="9" s="1"/>
  <c r="BJ272" i="9" s="1"/>
  <c r="AS272" i="9"/>
  <c r="BE272" i="9" s="1"/>
  <c r="AV272" i="9"/>
  <c r="BH272" i="9" s="1"/>
  <c r="BO272" i="9"/>
  <c r="BY272" i="9" s="1"/>
  <c r="AU272" i="9"/>
  <c r="BG272" i="9" s="1"/>
  <c r="BN272" i="9"/>
  <c r="BX272" i="9" s="1"/>
  <c r="AL272" i="8"/>
  <c r="BQ272" i="8"/>
  <c r="BR273" i="8"/>
  <c r="AK273" i="8"/>
  <c r="Y274" i="8"/>
  <c r="BT273" i="8"/>
  <c r="BO272" i="8"/>
  <c r="AV272" i="8"/>
  <c r="BH272" i="8" s="1"/>
  <c r="R272" i="8"/>
  <c r="AN272" i="8"/>
  <c r="AZ272" i="8" s="1"/>
  <c r="BK272" i="8"/>
  <c r="BU272" i="8" s="1"/>
  <c r="AR272" i="8"/>
  <c r="BD272" i="8" s="1"/>
  <c r="AT272" i="8"/>
  <c r="BF272" i="8" s="1"/>
  <c r="BM272" i="8"/>
  <c r="AQ273" i="8"/>
  <c r="BC273" i="8" s="1"/>
  <c r="F274" i="8"/>
  <c r="AP273" i="8"/>
  <c r="BB273" i="8" s="1"/>
  <c r="AO273" i="8"/>
  <c r="BA273" i="8" s="1"/>
  <c r="AS272" i="8"/>
  <c r="BE272" i="8" s="1"/>
  <c r="S272" i="8"/>
  <c r="AX272" i="8" s="1"/>
  <c r="BJ272" i="8" s="1"/>
  <c r="BL272" i="8"/>
  <c r="BV272" i="8" s="1"/>
  <c r="AU272" i="8"/>
  <c r="BG272" i="8" s="1"/>
  <c r="BN272" i="8"/>
  <c r="BX272" i="8" s="1"/>
  <c r="BQ272" i="7"/>
  <c r="AL272" i="7"/>
  <c r="Y274" i="7"/>
  <c r="BS273" i="7"/>
  <c r="BT273" i="7"/>
  <c r="R272" i="7"/>
  <c r="AN272" i="7"/>
  <c r="AZ272" i="7" s="1"/>
  <c r="BK272" i="7"/>
  <c r="AR272" i="7"/>
  <c r="BD272" i="7" s="1"/>
  <c r="S272" i="7"/>
  <c r="AX272" i="7" s="1"/>
  <c r="BJ272" i="7" s="1"/>
  <c r="BL272" i="7"/>
  <c r="BV272" i="7" s="1"/>
  <c r="AS272" i="7"/>
  <c r="BE272" i="7" s="1"/>
  <c r="BN272" i="7"/>
  <c r="BX272" i="7" s="1"/>
  <c r="AU272" i="7"/>
  <c r="BG272" i="7" s="1"/>
  <c r="AQ273" i="7"/>
  <c r="BC273" i="7" s="1"/>
  <c r="AO273" i="7"/>
  <c r="BA273" i="7" s="1"/>
  <c r="F274" i="7"/>
  <c r="AP273" i="7"/>
  <c r="BB273" i="7" s="1"/>
  <c r="BM272" i="7"/>
  <c r="AT272" i="7"/>
  <c r="BF272" i="7" s="1"/>
  <c r="AV272" i="7"/>
  <c r="BH272" i="7" s="1"/>
  <c r="BO272" i="7"/>
  <c r="AD272" i="6"/>
  <c r="AV272" i="6"/>
  <c r="U274" i="6"/>
  <c r="O272" i="6"/>
  <c r="AL272" i="6" s="1"/>
  <c r="AT272" i="6" s="1"/>
  <c r="AH272" i="6"/>
  <c r="AP272" i="6" s="1"/>
  <c r="AU272" i="6"/>
  <c r="AW272" i="6" s="1"/>
  <c r="AE272" i="6"/>
  <c r="AM272" i="6" s="1"/>
  <c r="N272" i="6"/>
  <c r="AI272" i="6"/>
  <c r="AQ272" i="6" s="1"/>
  <c r="AX272" i="6"/>
  <c r="F274" i="6"/>
  <c r="AD272" i="5"/>
  <c r="AV272" i="5"/>
  <c r="U274" i="5"/>
  <c r="N272" i="5"/>
  <c r="AE272" i="5"/>
  <c r="AM272" i="5" s="1"/>
  <c r="O272" i="5"/>
  <c r="AL272" i="5" s="1"/>
  <c r="AT272" i="5" s="1"/>
  <c r="AH272" i="5"/>
  <c r="AP272" i="5" s="1"/>
  <c r="AU272" i="5"/>
  <c r="AW272" i="5" s="1"/>
  <c r="AI272" i="5"/>
  <c r="AQ272" i="5" s="1"/>
  <c r="AX272" i="5"/>
  <c r="AF273" i="5"/>
  <c r="AN273" i="5" s="1"/>
  <c r="AG273" i="5"/>
  <c r="AO273" i="5" s="1"/>
  <c r="F274" i="5"/>
  <c r="AD272" i="4"/>
  <c r="AV272" i="4"/>
  <c r="U274" i="4"/>
  <c r="N272" i="4"/>
  <c r="AE272" i="4"/>
  <c r="AM272" i="4" s="1"/>
  <c r="O272" i="4"/>
  <c r="AL272" i="4" s="1"/>
  <c r="AT272" i="4" s="1"/>
  <c r="AH272" i="4"/>
  <c r="AP272" i="4" s="1"/>
  <c r="AU272" i="4"/>
  <c r="AW272" i="4" s="1"/>
  <c r="AI272" i="4"/>
  <c r="AQ272" i="4" s="1"/>
  <c r="AX272" i="4"/>
  <c r="AF273" i="4"/>
  <c r="AN273" i="4" s="1"/>
  <c r="F274" i="4"/>
  <c r="BR273" i="3"/>
  <c r="BT273" i="3"/>
  <c r="S274" i="3"/>
  <c r="Z273" i="3"/>
  <c r="BS273" i="3"/>
  <c r="AX272" i="3"/>
  <c r="BV272" i="3" s="1"/>
  <c r="BQ272" i="3"/>
  <c r="AF271" i="3"/>
  <c r="AL271" i="3" s="1"/>
  <c r="CJ271" i="3"/>
  <c r="CI271" i="3"/>
  <c r="BD271" i="3"/>
  <c r="BJ271" i="3" s="1"/>
  <c r="BP271" i="3"/>
  <c r="CB271" i="3" s="1"/>
  <c r="CH271" i="3" s="1"/>
  <c r="AZ272" i="3"/>
  <c r="BF272" i="3" s="1"/>
  <c r="BL272" i="3"/>
  <c r="BX272" i="3" s="1"/>
  <c r="CD272" i="3" s="1"/>
  <c r="BO272" i="3"/>
  <c r="CA272" i="3" s="1"/>
  <c r="CG272" i="3" s="1"/>
  <c r="BC272" i="3"/>
  <c r="BI272" i="3" s="1"/>
  <c r="AB273" i="3"/>
  <c r="AH273" i="3" s="1"/>
  <c r="F274" i="3"/>
  <c r="AC273" i="3"/>
  <c r="AI273" i="3" s="1"/>
  <c r="AD273" i="3"/>
  <c r="AJ273" i="3" s="1"/>
  <c r="M272" i="3"/>
  <c r="AA272" i="3"/>
  <c r="AG272" i="3" s="1"/>
  <c r="BM272" i="3"/>
  <c r="BY272" i="3" s="1"/>
  <c r="CE272" i="3" s="1"/>
  <c r="BA272" i="3"/>
  <c r="BG272" i="3" s="1"/>
  <c r="AR272" i="3"/>
  <c r="AY272" i="3"/>
  <c r="BE272" i="3" s="1"/>
  <c r="BK272" i="3"/>
  <c r="BW272" i="3" s="1"/>
  <c r="CC272" i="3" s="1"/>
  <c r="BN272" i="3"/>
  <c r="BZ272" i="3" s="1"/>
  <c r="CF272" i="3" s="1"/>
  <c r="BB272" i="3"/>
  <c r="BH272" i="3" s="1"/>
  <c r="S274" i="2"/>
  <c r="Z273" i="2"/>
  <c r="BT273" i="2"/>
  <c r="BS273" i="2"/>
  <c r="BU273" i="2"/>
  <c r="AX272" i="2"/>
  <c r="BV272" i="2" s="1"/>
  <c r="BQ272" i="2"/>
  <c r="AF271" i="2"/>
  <c r="AL271" i="2" s="1"/>
  <c r="CI271" i="2"/>
  <c r="AZ272" i="2"/>
  <c r="BF272" i="2" s="1"/>
  <c r="BL272" i="2"/>
  <c r="BX272" i="2" s="1"/>
  <c r="CD272" i="2" s="1"/>
  <c r="BM272" i="2"/>
  <c r="BY272" i="2" s="1"/>
  <c r="CE272" i="2" s="1"/>
  <c r="BA272" i="2"/>
  <c r="BG272" i="2" s="1"/>
  <c r="AC273" i="2"/>
  <c r="AI273" i="2" s="1"/>
  <c r="AD273" i="2"/>
  <c r="AJ273" i="2" s="1"/>
  <c r="AB273" i="2"/>
  <c r="AH273" i="2" s="1"/>
  <c r="F274" i="2"/>
  <c r="BB272" i="2"/>
  <c r="BH272" i="2" s="1"/>
  <c r="BN272" i="2"/>
  <c r="BZ272" i="2" s="1"/>
  <c r="CF272" i="2" s="1"/>
  <c r="M272" i="2"/>
  <c r="AA272" i="2"/>
  <c r="AG272" i="2" s="1"/>
  <c r="BK272" i="2"/>
  <c r="AY272" i="2"/>
  <c r="BE272" i="2" s="1"/>
  <c r="AR272" i="2"/>
  <c r="BC272" i="2"/>
  <c r="BI272" i="2" s="1"/>
  <c r="BO272" i="2"/>
  <c r="BD271" i="2"/>
  <c r="BJ271" i="2" s="1"/>
  <c r="BP271" i="2"/>
  <c r="CB271" i="2" s="1"/>
  <c r="CH271" i="2" s="1"/>
  <c r="AX272" i="1"/>
  <c r="BQ272" i="1"/>
  <c r="BR273" i="1"/>
  <c r="BS273" i="1"/>
  <c r="BT273" i="1"/>
  <c r="BU273" i="1"/>
  <c r="S274" i="1"/>
  <c r="BD271" i="1"/>
  <c r="BJ271" i="1" s="1"/>
  <c r="BP271" i="1"/>
  <c r="M272" i="1"/>
  <c r="AA272" i="1"/>
  <c r="AG272" i="1" s="1"/>
  <c r="AR272" i="1"/>
  <c r="AY272" i="1"/>
  <c r="BE272" i="1" s="1"/>
  <c r="BK272" i="1"/>
  <c r="BW272" i="1" s="1"/>
  <c r="CC272" i="1" s="1"/>
  <c r="AZ272" i="1"/>
  <c r="BF272" i="1" s="1"/>
  <c r="BL272" i="1"/>
  <c r="BX272" i="1" s="1"/>
  <c r="CD272" i="1" s="1"/>
  <c r="BA272" i="1"/>
  <c r="BG272" i="1" s="1"/>
  <c r="BM272" i="1"/>
  <c r="BY272" i="1" s="1"/>
  <c r="CE272" i="1" s="1"/>
  <c r="BB272" i="1"/>
  <c r="BH272" i="1" s="1"/>
  <c r="BN272" i="1"/>
  <c r="BZ272" i="1" s="1"/>
  <c r="CF272" i="1" s="1"/>
  <c r="BC272" i="1"/>
  <c r="BI272" i="1" s="1"/>
  <c r="BO272" i="1"/>
  <c r="CA272" i="1" s="1"/>
  <c r="CG272" i="1" s="1"/>
  <c r="AB273" i="1"/>
  <c r="AH273" i="1" s="1"/>
  <c r="AC273" i="1"/>
  <c r="AI273" i="1" s="1"/>
  <c r="AD273" i="1"/>
  <c r="AJ273" i="1" s="1"/>
  <c r="AE273" i="1"/>
  <c r="AK273" i="1" s="1"/>
  <c r="F274" i="1"/>
  <c r="BR272" i="8"/>
  <c r="BR272" i="7"/>
  <c r="AC272" i="4"/>
  <c r="AY272" i="4"/>
  <c r="AB272" i="2"/>
  <c r="AH272" i="2" s="1"/>
  <c r="AD272" i="2"/>
  <c r="AJ272" i="2" s="1"/>
  <c r="AC272" i="2"/>
  <c r="AI272" i="2" s="1"/>
  <c r="BW271" i="2"/>
  <c r="CC271" i="2" s="1"/>
  <c r="BV271" i="1"/>
  <c r="Z272" i="1"/>
  <c r="CB270" i="1"/>
  <c r="CH270" i="1" s="1"/>
  <c r="AF271" i="1"/>
  <c r="AL271" i="1" s="1"/>
  <c r="BY271" i="1"/>
  <c r="CE271" i="1" s="1"/>
  <c r="BS272" i="3"/>
  <c r="BR272" i="2"/>
  <c r="BP272" i="7"/>
  <c r="AW271" i="7"/>
  <c r="BI271" i="7" s="1"/>
  <c r="BY271" i="7"/>
  <c r="BU271" i="7"/>
  <c r="AG272" i="5"/>
  <c r="AO272" i="5" s="1"/>
  <c r="Z272" i="2"/>
  <c r="BU271" i="9"/>
  <c r="BT272" i="8"/>
  <c r="AK272" i="8"/>
  <c r="BW271" i="8"/>
  <c r="AY272" i="6"/>
  <c r="BR272" i="3"/>
  <c r="BU272" i="2"/>
  <c r="AK272" i="9"/>
  <c r="AQ272" i="8"/>
  <c r="BC272" i="8" s="1"/>
  <c r="AW271" i="8"/>
  <c r="BI271" i="8" s="1"/>
  <c r="AK272" i="7"/>
  <c r="BT272" i="7"/>
  <c r="AC272" i="6"/>
  <c r="AZ271" i="6"/>
  <c r="AC272" i="5"/>
  <c r="AY272" i="5"/>
  <c r="AJ272" i="5"/>
  <c r="AR272" i="5" s="1"/>
  <c r="Z272" i="3"/>
  <c r="AE272" i="2"/>
  <c r="AK272" i="2" s="1"/>
  <c r="AM272" i="8"/>
  <c r="AY272" i="8" s="1"/>
  <c r="AA439" i="8"/>
  <c r="AM272" i="7"/>
  <c r="AY272" i="7" s="1"/>
  <c r="AA439" i="7"/>
  <c r="AK271" i="6"/>
  <c r="AS271" i="6" s="1"/>
  <c r="X439" i="6"/>
  <c r="AB439" i="6"/>
  <c r="W439" i="6"/>
  <c r="AA439" i="6"/>
  <c r="Z439" i="6"/>
  <c r="Y439" i="6"/>
  <c r="Y275" i="9" l="1"/>
  <c r="BT274" i="9"/>
  <c r="BP274" i="9"/>
  <c r="BR274" i="9"/>
  <c r="BQ273" i="9"/>
  <c r="AL273" i="9"/>
  <c r="AS273" i="9"/>
  <c r="BE273" i="9" s="1"/>
  <c r="BL273" i="9"/>
  <c r="BV273" i="9" s="1"/>
  <c r="S273" i="9"/>
  <c r="AX273" i="9" s="1"/>
  <c r="BJ273" i="9" s="1"/>
  <c r="R273" i="9"/>
  <c r="AN273" i="9"/>
  <c r="AZ273" i="9" s="1"/>
  <c r="AO274" i="9"/>
  <c r="BA274" i="9" s="1"/>
  <c r="AQ274" i="9"/>
  <c r="BC274" i="9" s="1"/>
  <c r="AM274" i="9"/>
  <c r="AY274" i="9" s="1"/>
  <c r="AP274" i="9"/>
  <c r="BB274" i="9" s="1"/>
  <c r="F275" i="9"/>
  <c r="AU273" i="9"/>
  <c r="BG273" i="9" s="1"/>
  <c r="BN273" i="9"/>
  <c r="BX273" i="9" s="1"/>
  <c r="AT273" i="9"/>
  <c r="BF273" i="9" s="1"/>
  <c r="BM273" i="9"/>
  <c r="AM273" i="9"/>
  <c r="AY273" i="9" s="1"/>
  <c r="BK273" i="9"/>
  <c r="AR273" i="9"/>
  <c r="BD273" i="9" s="1"/>
  <c r="BO273" i="9"/>
  <c r="BY273" i="9" s="1"/>
  <c r="AV273" i="9"/>
  <c r="BH273" i="9" s="1"/>
  <c r="AL273" i="8"/>
  <c r="BQ273" i="8"/>
  <c r="BT274" i="8"/>
  <c r="Y275" i="8"/>
  <c r="BR274" i="8"/>
  <c r="AK274" i="8"/>
  <c r="BP274" i="8"/>
  <c r="AF439" i="8"/>
  <c r="AE439" i="8"/>
  <c r="AC439" i="8"/>
  <c r="AG439" i="8"/>
  <c r="AJ439" i="8"/>
  <c r="AB439" i="8"/>
  <c r="AI439" i="8"/>
  <c r="AH439" i="8"/>
  <c r="AD439" i="8"/>
  <c r="AW272" i="8"/>
  <c r="BI272" i="8" s="1"/>
  <c r="BM273" i="8"/>
  <c r="BW273" i="8" s="1"/>
  <c r="AT273" i="8"/>
  <c r="BF273" i="8" s="1"/>
  <c r="S273" i="8"/>
  <c r="AX273" i="8" s="1"/>
  <c r="BJ273" i="8" s="1"/>
  <c r="AS273" i="8"/>
  <c r="BE273" i="8" s="1"/>
  <c r="BL273" i="8"/>
  <c r="BV273" i="8" s="1"/>
  <c r="AV273" i="8"/>
  <c r="BH273" i="8" s="1"/>
  <c r="BO273" i="8"/>
  <c r="BY273" i="8" s="1"/>
  <c r="AQ274" i="8"/>
  <c r="BC274" i="8" s="1"/>
  <c r="F275" i="8"/>
  <c r="AO274" i="8"/>
  <c r="BA274" i="8" s="1"/>
  <c r="AP274" i="8"/>
  <c r="BB274" i="8" s="1"/>
  <c r="AM273" i="8"/>
  <c r="AY273" i="8" s="1"/>
  <c r="BK273" i="8"/>
  <c r="AR273" i="8"/>
  <c r="BD273" i="8" s="1"/>
  <c r="AN273" i="8"/>
  <c r="AZ273" i="8" s="1"/>
  <c r="R273" i="8"/>
  <c r="AU273" i="8"/>
  <c r="BG273" i="8" s="1"/>
  <c r="BN273" i="8"/>
  <c r="Y275" i="7"/>
  <c r="BS274" i="7"/>
  <c r="BT274" i="7"/>
  <c r="AL273" i="7"/>
  <c r="BQ273" i="7"/>
  <c r="AI439" i="7"/>
  <c r="AJ439" i="7"/>
  <c r="AE439" i="7"/>
  <c r="AH439" i="7"/>
  <c r="AB439" i="7"/>
  <c r="AD439" i="7"/>
  <c r="AC439" i="7"/>
  <c r="AF439" i="7"/>
  <c r="AG439" i="7"/>
  <c r="AW272" i="7"/>
  <c r="BI272" i="7" s="1"/>
  <c r="AN273" i="7"/>
  <c r="AZ273" i="7" s="1"/>
  <c r="R273" i="7"/>
  <c r="BN273" i="7"/>
  <c r="BX273" i="7" s="1"/>
  <c r="AU273" i="7"/>
  <c r="BG273" i="7" s="1"/>
  <c r="AV273" i="7"/>
  <c r="BH273" i="7" s="1"/>
  <c r="BO273" i="7"/>
  <c r="BY273" i="7" s="1"/>
  <c r="AM273" i="7"/>
  <c r="AY273" i="7" s="1"/>
  <c r="S273" i="7"/>
  <c r="AX273" i="7" s="1"/>
  <c r="BJ273" i="7" s="1"/>
  <c r="AS273" i="7"/>
  <c r="BE273" i="7" s="1"/>
  <c r="BL273" i="7"/>
  <c r="BV273" i="7" s="1"/>
  <c r="AQ274" i="7"/>
  <c r="BC274" i="7" s="1"/>
  <c r="AP274" i="7"/>
  <c r="BB274" i="7" s="1"/>
  <c r="F275" i="7"/>
  <c r="AO274" i="7"/>
  <c r="BA274" i="7" s="1"/>
  <c r="AT273" i="7"/>
  <c r="BF273" i="7" s="1"/>
  <c r="BM273" i="7"/>
  <c r="AR273" i="7"/>
  <c r="BD273" i="7" s="1"/>
  <c r="BK273" i="7"/>
  <c r="AD273" i="6"/>
  <c r="AV273" i="6"/>
  <c r="U275" i="6"/>
  <c r="AH273" i="6"/>
  <c r="AP273" i="6" s="1"/>
  <c r="AU273" i="6"/>
  <c r="O273" i="6"/>
  <c r="AX273" i="6"/>
  <c r="AI273" i="6"/>
  <c r="AQ273" i="6" s="1"/>
  <c r="F275" i="6"/>
  <c r="N273" i="6"/>
  <c r="AE273" i="6"/>
  <c r="AM273" i="6" s="1"/>
  <c r="AD273" i="5"/>
  <c r="AV273" i="5"/>
  <c r="U275" i="5"/>
  <c r="Y439" i="5"/>
  <c r="W439" i="5"/>
  <c r="Z439" i="5"/>
  <c r="AB439" i="5"/>
  <c r="AA439" i="5"/>
  <c r="X439" i="5"/>
  <c r="AK272" i="5"/>
  <c r="AS272" i="5" s="1"/>
  <c r="N273" i="5"/>
  <c r="AE273" i="5"/>
  <c r="AM273" i="5" s="1"/>
  <c r="O273" i="5"/>
  <c r="AL273" i="5" s="1"/>
  <c r="AT273" i="5" s="1"/>
  <c r="AH273" i="5"/>
  <c r="AP273" i="5" s="1"/>
  <c r="AU273" i="5"/>
  <c r="AW273" i="5" s="1"/>
  <c r="AI273" i="5"/>
  <c r="AQ273" i="5" s="1"/>
  <c r="AX273" i="5"/>
  <c r="AF274" i="5"/>
  <c r="AN274" i="5" s="1"/>
  <c r="AG274" i="5"/>
  <c r="AO274" i="5" s="1"/>
  <c r="F275" i="5"/>
  <c r="AD273" i="4"/>
  <c r="AV273" i="4"/>
  <c r="U275" i="4"/>
  <c r="AB439" i="4"/>
  <c r="X439" i="4"/>
  <c r="Z439" i="4"/>
  <c r="Y439" i="4"/>
  <c r="AA439" i="4"/>
  <c r="W439" i="4"/>
  <c r="AK272" i="4"/>
  <c r="AS272" i="4" s="1"/>
  <c r="N273" i="4"/>
  <c r="AE273" i="4"/>
  <c r="AM273" i="4" s="1"/>
  <c r="O273" i="4"/>
  <c r="AL273" i="4" s="1"/>
  <c r="AT273" i="4" s="1"/>
  <c r="AH273" i="4"/>
  <c r="AP273" i="4" s="1"/>
  <c r="AU273" i="4"/>
  <c r="AW273" i="4" s="1"/>
  <c r="AI273" i="4"/>
  <c r="AQ273" i="4" s="1"/>
  <c r="AX273" i="4"/>
  <c r="AF274" i="4"/>
  <c r="AN274" i="4" s="1"/>
  <c r="F275" i="4"/>
  <c r="AX273" i="3"/>
  <c r="BV273" i="3" s="1"/>
  <c r="BQ273" i="3"/>
  <c r="BT274" i="3"/>
  <c r="S275" i="3"/>
  <c r="BR274" i="3"/>
  <c r="BS274" i="3"/>
  <c r="BN273" i="3"/>
  <c r="BZ273" i="3" s="1"/>
  <c r="CF273" i="3" s="1"/>
  <c r="BB273" i="3"/>
  <c r="BH273" i="3" s="1"/>
  <c r="AA273" i="3"/>
  <c r="AG273" i="3" s="1"/>
  <c r="M273" i="3"/>
  <c r="AD274" i="3"/>
  <c r="AJ274" i="3" s="1"/>
  <c r="AB274" i="3"/>
  <c r="AH274" i="3" s="1"/>
  <c r="AE274" i="3"/>
  <c r="AK274" i="3" s="1"/>
  <c r="F275" i="3"/>
  <c r="AC274" i="3"/>
  <c r="AI274" i="3" s="1"/>
  <c r="BC273" i="3"/>
  <c r="BI273" i="3" s="1"/>
  <c r="BO273" i="3"/>
  <c r="CA273" i="3" s="1"/>
  <c r="CG273" i="3" s="1"/>
  <c r="AZ273" i="3"/>
  <c r="BF273" i="3" s="1"/>
  <c r="BL273" i="3"/>
  <c r="BX273" i="3" s="1"/>
  <c r="CD273" i="3" s="1"/>
  <c r="BK273" i="3"/>
  <c r="BW273" i="3" s="1"/>
  <c r="CC273" i="3" s="1"/>
  <c r="AR273" i="3"/>
  <c r="AY273" i="3"/>
  <c r="BE273" i="3" s="1"/>
  <c r="BM273" i="3"/>
  <c r="BY273" i="3" s="1"/>
  <c r="CE273" i="3" s="1"/>
  <c r="BA273" i="3"/>
  <c r="BG273" i="3" s="1"/>
  <c r="X439" i="3"/>
  <c r="AS439" i="3"/>
  <c r="V439" i="3"/>
  <c r="AV439" i="3"/>
  <c r="AT439" i="3"/>
  <c r="AW439" i="3"/>
  <c r="U439" i="3"/>
  <c r="W439" i="3"/>
  <c r="CJ272" i="3"/>
  <c r="CI272" i="3"/>
  <c r="AF272" i="3"/>
  <c r="AL272" i="3" s="1"/>
  <c r="BD272" i="3"/>
  <c r="BJ272" i="3" s="1"/>
  <c r="BP272" i="3"/>
  <c r="CB272" i="3" s="1"/>
  <c r="CH272" i="3" s="1"/>
  <c r="AX273" i="2"/>
  <c r="BV273" i="2" s="1"/>
  <c r="BQ273" i="2"/>
  <c r="BR274" i="2"/>
  <c r="S275" i="2"/>
  <c r="BU274" i="2"/>
  <c r="AR273" i="2"/>
  <c r="AY273" i="2"/>
  <c r="BE273" i="2" s="1"/>
  <c r="BK273" i="2"/>
  <c r="BW273" i="2" s="1"/>
  <c r="CC273" i="2" s="1"/>
  <c r="BA273" i="2"/>
  <c r="BG273" i="2" s="1"/>
  <c r="BM273" i="2"/>
  <c r="BY273" i="2" s="1"/>
  <c r="CE273" i="2" s="1"/>
  <c r="BB273" i="2"/>
  <c r="BH273" i="2" s="1"/>
  <c r="BN273" i="2"/>
  <c r="BZ273" i="2" s="1"/>
  <c r="CF273" i="2" s="1"/>
  <c r="BL273" i="2"/>
  <c r="AZ273" i="2"/>
  <c r="BF273" i="2" s="1"/>
  <c r="M273" i="2"/>
  <c r="AA273" i="2"/>
  <c r="AG273" i="2" s="1"/>
  <c r="BC273" i="2"/>
  <c r="BI273" i="2" s="1"/>
  <c r="BO273" i="2"/>
  <c r="CA273" i="2" s="1"/>
  <c r="CG273" i="2" s="1"/>
  <c r="F275" i="2"/>
  <c r="U439" i="2"/>
  <c r="V439" i="2"/>
  <c r="Y439" i="2"/>
  <c r="W439" i="2"/>
  <c r="X439" i="2"/>
  <c r="AS439" i="2"/>
  <c r="AW439" i="2"/>
  <c r="AV439" i="2"/>
  <c r="AU439" i="2"/>
  <c r="AT439" i="2"/>
  <c r="AF272" i="2"/>
  <c r="AL272" i="2" s="1"/>
  <c r="CI272" i="2"/>
  <c r="BD272" i="2"/>
  <c r="BJ272" i="2" s="1"/>
  <c r="BP272" i="2"/>
  <c r="CB272" i="2" s="1"/>
  <c r="CH272" i="2" s="1"/>
  <c r="AX273" i="1"/>
  <c r="BQ273" i="1"/>
  <c r="BR274" i="1"/>
  <c r="BS274" i="1"/>
  <c r="BT274" i="1"/>
  <c r="BU274" i="1"/>
  <c r="S275" i="1"/>
  <c r="U439" i="1"/>
  <c r="AT439" i="1"/>
  <c r="AW439" i="1"/>
  <c r="V439" i="1"/>
  <c r="AV439" i="1"/>
  <c r="AS439" i="1"/>
  <c r="Y439" i="1"/>
  <c r="AU439" i="1"/>
  <c r="W439" i="1"/>
  <c r="X439" i="1"/>
  <c r="AF272" i="1"/>
  <c r="AL272" i="1" s="1"/>
  <c r="BD272" i="1"/>
  <c r="BJ272" i="1" s="1"/>
  <c r="BP272" i="1"/>
  <c r="M273" i="1"/>
  <c r="AA273" i="1"/>
  <c r="AG273" i="1" s="1"/>
  <c r="AR273" i="1"/>
  <c r="AY273" i="1"/>
  <c r="BE273" i="1" s="1"/>
  <c r="BK273" i="1"/>
  <c r="BW273" i="1" s="1"/>
  <c r="CC273" i="1" s="1"/>
  <c r="AZ273" i="1"/>
  <c r="BF273" i="1" s="1"/>
  <c r="BL273" i="1"/>
  <c r="BX273" i="1" s="1"/>
  <c r="CD273" i="1" s="1"/>
  <c r="BA273" i="1"/>
  <c r="BG273" i="1" s="1"/>
  <c r="BM273" i="1"/>
  <c r="BY273" i="1" s="1"/>
  <c r="CE273" i="1" s="1"/>
  <c r="BB273" i="1"/>
  <c r="BH273" i="1" s="1"/>
  <c r="BN273" i="1"/>
  <c r="BZ273" i="1" s="1"/>
  <c r="CF273" i="1" s="1"/>
  <c r="BC273" i="1"/>
  <c r="BI273" i="1" s="1"/>
  <c r="BO273" i="1"/>
  <c r="CA273" i="1" s="1"/>
  <c r="CG273" i="1" s="1"/>
  <c r="AB274" i="1"/>
  <c r="AH274" i="1" s="1"/>
  <c r="AC274" i="1"/>
  <c r="AI274" i="1" s="1"/>
  <c r="AD274" i="1"/>
  <c r="AJ274" i="1" s="1"/>
  <c r="AE274" i="1"/>
  <c r="AK274" i="1" s="1"/>
  <c r="F275" i="1"/>
  <c r="AC439" i="6"/>
  <c r="AY439" i="6"/>
  <c r="AV439" i="6"/>
  <c r="AD439" i="6"/>
  <c r="BY272" i="8"/>
  <c r="BW272" i="8"/>
  <c r="BR273" i="7"/>
  <c r="AY273" i="6"/>
  <c r="AK272" i="6"/>
  <c r="AS272" i="6" s="1"/>
  <c r="AZ272" i="6"/>
  <c r="AF273" i="6"/>
  <c r="AN273" i="6" s="1"/>
  <c r="AG273" i="6"/>
  <c r="AO273" i="6" s="1"/>
  <c r="AJ273" i="6"/>
  <c r="AR273" i="6" s="1"/>
  <c r="AC273" i="5"/>
  <c r="AE273" i="2"/>
  <c r="AK273" i="2" s="1"/>
  <c r="BW272" i="2"/>
  <c r="CC272" i="2" s="1"/>
  <c r="CA272" i="2"/>
  <c r="CG272" i="2" s="1"/>
  <c r="BV272" i="1"/>
  <c r="Z273" i="1"/>
  <c r="CB271" i="1"/>
  <c r="CH271" i="1" s="1"/>
  <c r="AE273" i="3"/>
  <c r="AK273" i="3" s="1"/>
  <c r="BR273" i="2"/>
  <c r="AK273" i="7"/>
  <c r="BW272" i="7"/>
  <c r="AG273" i="4"/>
  <c r="AO273" i="4" s="1"/>
  <c r="BR273" i="9"/>
  <c r="BP273" i="9"/>
  <c r="BY272" i="7"/>
  <c r="AY273" i="5"/>
  <c r="AC273" i="4"/>
  <c r="AZ272" i="4"/>
  <c r="BP273" i="8"/>
  <c r="BU272" i="7"/>
  <c r="AJ273" i="4"/>
  <c r="AR273" i="4" s="1"/>
  <c r="AW272" i="9"/>
  <c r="BI272" i="9" s="1"/>
  <c r="BS273" i="8"/>
  <c r="BP273" i="7"/>
  <c r="AC273" i="6"/>
  <c r="AZ272" i="5"/>
  <c r="AJ273" i="5"/>
  <c r="AR273" i="5" s="1"/>
  <c r="AY273" i="4"/>
  <c r="BU273" i="3"/>
  <c r="AF439" i="9"/>
  <c r="AB439" i="9"/>
  <c r="AC439" i="9"/>
  <c r="AH439" i="9"/>
  <c r="AE439" i="9"/>
  <c r="AI439" i="9"/>
  <c r="AD439" i="9"/>
  <c r="AG439" i="9"/>
  <c r="AJ439" i="9"/>
  <c r="AU439" i="3"/>
  <c r="Y439" i="3"/>
  <c r="BT275" i="9" l="1"/>
  <c r="Y276" i="9"/>
  <c r="BR275" i="9"/>
  <c r="AL274" i="9"/>
  <c r="BQ274" i="9"/>
  <c r="AW273" i="9"/>
  <c r="BI273" i="9" s="1"/>
  <c r="AT274" i="9"/>
  <c r="BF274" i="9" s="1"/>
  <c r="BM274" i="9"/>
  <c r="BW274" i="9" s="1"/>
  <c r="AU274" i="9"/>
  <c r="BG274" i="9" s="1"/>
  <c r="BN274" i="9"/>
  <c r="BX274" i="9" s="1"/>
  <c r="R274" i="9"/>
  <c r="AN274" i="9"/>
  <c r="AZ274" i="9" s="1"/>
  <c r="AR274" i="9"/>
  <c r="BD274" i="9" s="1"/>
  <c r="BK274" i="9"/>
  <c r="BU274" i="9" s="1"/>
  <c r="S274" i="9"/>
  <c r="AX274" i="9" s="1"/>
  <c r="BJ274" i="9" s="1"/>
  <c r="AS274" i="9"/>
  <c r="BE274" i="9" s="1"/>
  <c r="BL274" i="9"/>
  <c r="BV274" i="9" s="1"/>
  <c r="BO274" i="9"/>
  <c r="BY274" i="9" s="1"/>
  <c r="AV274" i="9"/>
  <c r="BH274" i="9" s="1"/>
  <c r="AP275" i="9"/>
  <c r="BB275" i="9" s="1"/>
  <c r="AO275" i="9"/>
  <c r="BA275" i="9" s="1"/>
  <c r="AQ275" i="9"/>
  <c r="BC275" i="9" s="1"/>
  <c r="F276" i="9"/>
  <c r="AL274" i="8"/>
  <c r="BQ274" i="8"/>
  <c r="Y276" i="8"/>
  <c r="BS275" i="8"/>
  <c r="BP439" i="8"/>
  <c r="AL439" i="8"/>
  <c r="AZ439" i="8" s="1"/>
  <c r="BQ439" i="8"/>
  <c r="BT439" i="8"/>
  <c r="AK439" i="8"/>
  <c r="BS439" i="8"/>
  <c r="BR439" i="8"/>
  <c r="R274" i="8"/>
  <c r="AW274" i="8" s="1"/>
  <c r="BI274" i="8" s="1"/>
  <c r="AN274" i="8"/>
  <c r="AZ274" i="8" s="1"/>
  <c r="AS274" i="8"/>
  <c r="BE274" i="8" s="1"/>
  <c r="BL274" i="8"/>
  <c r="BV274" i="8" s="1"/>
  <c r="S274" i="8"/>
  <c r="AX274" i="8" s="1"/>
  <c r="BJ274" i="8" s="1"/>
  <c r="BO274" i="8"/>
  <c r="BY274" i="8" s="1"/>
  <c r="AV274" i="8"/>
  <c r="BH274" i="8" s="1"/>
  <c r="AO275" i="8"/>
  <c r="BA275" i="8" s="1"/>
  <c r="AQ275" i="8"/>
  <c r="BC275" i="8" s="1"/>
  <c r="F276" i="8"/>
  <c r="AP275" i="8"/>
  <c r="BB275" i="8" s="1"/>
  <c r="BK274" i="8"/>
  <c r="BU274" i="8" s="1"/>
  <c r="AR274" i="8"/>
  <c r="BD274" i="8" s="1"/>
  <c r="BM274" i="8"/>
  <c r="BW274" i="8" s="1"/>
  <c r="AT274" i="8"/>
  <c r="BF274" i="8" s="1"/>
  <c r="AU274" i="8"/>
  <c r="BG274" i="8" s="1"/>
  <c r="BN274" i="8"/>
  <c r="BX274" i="8" s="1"/>
  <c r="AW273" i="8"/>
  <c r="BI273" i="8" s="1"/>
  <c r="AL274" i="7"/>
  <c r="BQ274" i="7"/>
  <c r="BS275" i="7"/>
  <c r="BT275" i="7"/>
  <c r="Y276" i="7"/>
  <c r="BR275" i="7"/>
  <c r="BS439" i="7"/>
  <c r="BT439" i="7"/>
  <c r="BR439" i="7"/>
  <c r="AK439" i="7"/>
  <c r="BP439" i="7"/>
  <c r="AL439" i="7"/>
  <c r="BQ439" i="7"/>
  <c r="AW273" i="7"/>
  <c r="BI273" i="7" s="1"/>
  <c r="AN274" i="7"/>
  <c r="AZ274" i="7" s="1"/>
  <c r="R274" i="7"/>
  <c r="S274" i="7"/>
  <c r="AX274" i="7" s="1"/>
  <c r="BJ274" i="7" s="1"/>
  <c r="AS274" i="7"/>
  <c r="BE274" i="7" s="1"/>
  <c r="BL274" i="7"/>
  <c r="BV274" i="7" s="1"/>
  <c r="AT274" i="7"/>
  <c r="BF274" i="7" s="1"/>
  <c r="BM274" i="7"/>
  <c r="BW274" i="7" s="1"/>
  <c r="BO274" i="7"/>
  <c r="BY274" i="7" s="1"/>
  <c r="AV274" i="7"/>
  <c r="BH274" i="7" s="1"/>
  <c r="AQ275" i="7"/>
  <c r="BC275" i="7" s="1"/>
  <c r="AP275" i="7"/>
  <c r="BB275" i="7" s="1"/>
  <c r="F276" i="7"/>
  <c r="AR274" i="7"/>
  <c r="BD274" i="7" s="1"/>
  <c r="BK274" i="7"/>
  <c r="BU274" i="7" s="1"/>
  <c r="AU274" i="7"/>
  <c r="BG274" i="7" s="1"/>
  <c r="BN274" i="7"/>
  <c r="BX274" i="7" s="1"/>
  <c r="AV274" i="6"/>
  <c r="AD274" i="6"/>
  <c r="U276" i="6"/>
  <c r="AC275" i="6"/>
  <c r="AI274" i="6"/>
  <c r="AQ274" i="6" s="1"/>
  <c r="AX274" i="6"/>
  <c r="AF275" i="6"/>
  <c r="AN275" i="6" s="1"/>
  <c r="F276" i="6"/>
  <c r="AG275" i="6"/>
  <c r="AO275" i="6" s="1"/>
  <c r="N274" i="6"/>
  <c r="AE274" i="6"/>
  <c r="AM274" i="6" s="1"/>
  <c r="O274" i="6"/>
  <c r="AL274" i="6" s="1"/>
  <c r="AT274" i="6" s="1"/>
  <c r="AH274" i="6"/>
  <c r="AP274" i="6" s="1"/>
  <c r="AU274" i="6"/>
  <c r="AW274" i="6" s="1"/>
  <c r="AK273" i="6"/>
  <c r="AS273" i="6" s="1"/>
  <c r="AD274" i="5"/>
  <c r="AV274" i="5"/>
  <c r="U276" i="5"/>
  <c r="AC439" i="5"/>
  <c r="AD439" i="5"/>
  <c r="AV439" i="5"/>
  <c r="AY439" i="5"/>
  <c r="AK273" i="5"/>
  <c r="AS273" i="5" s="1"/>
  <c r="N274" i="5"/>
  <c r="AE274" i="5"/>
  <c r="AM274" i="5" s="1"/>
  <c r="O274" i="5"/>
  <c r="AL274" i="5" s="1"/>
  <c r="AT274" i="5" s="1"/>
  <c r="AH274" i="5"/>
  <c r="AP274" i="5" s="1"/>
  <c r="AU274" i="5"/>
  <c r="AW274" i="5" s="1"/>
  <c r="AI274" i="5"/>
  <c r="AQ274" i="5" s="1"/>
  <c r="AX274" i="5"/>
  <c r="AF275" i="5"/>
  <c r="AN275" i="5" s="1"/>
  <c r="F276" i="5"/>
  <c r="AD274" i="4"/>
  <c r="AV274" i="4"/>
  <c r="U276" i="4"/>
  <c r="AD439" i="4"/>
  <c r="AV439" i="4"/>
  <c r="AY439" i="4"/>
  <c r="AC439" i="4"/>
  <c r="AK273" i="4"/>
  <c r="AS273" i="4" s="1"/>
  <c r="N274" i="4"/>
  <c r="AE274" i="4"/>
  <c r="AM274" i="4" s="1"/>
  <c r="O274" i="4"/>
  <c r="AL274" i="4" s="1"/>
  <c r="AT274" i="4" s="1"/>
  <c r="AH274" i="4"/>
  <c r="AP274" i="4" s="1"/>
  <c r="AU274" i="4"/>
  <c r="AW274" i="4" s="1"/>
  <c r="AI274" i="4"/>
  <c r="AQ274" i="4" s="1"/>
  <c r="AX274" i="4"/>
  <c r="AF275" i="4"/>
  <c r="AN275" i="4" s="1"/>
  <c r="F276" i="4"/>
  <c r="AX274" i="3"/>
  <c r="BV274" i="3" s="1"/>
  <c r="BQ274" i="3"/>
  <c r="BR275" i="3"/>
  <c r="BT275" i="3"/>
  <c r="S276" i="3"/>
  <c r="CJ273" i="3"/>
  <c r="AF273" i="3"/>
  <c r="AL273" i="3" s="1"/>
  <c r="CI273" i="3"/>
  <c r="AY274" i="3"/>
  <c r="BE274" i="3" s="1"/>
  <c r="BK274" i="3"/>
  <c r="BW274" i="3" s="1"/>
  <c r="CC274" i="3" s="1"/>
  <c r="AR274" i="3"/>
  <c r="BC274" i="3"/>
  <c r="BI274" i="3" s="1"/>
  <c r="BO274" i="3"/>
  <c r="CA274" i="3" s="1"/>
  <c r="CG274" i="3" s="1"/>
  <c r="AZ274" i="3"/>
  <c r="BF274" i="3" s="1"/>
  <c r="BL274" i="3"/>
  <c r="BX274" i="3" s="1"/>
  <c r="CD274" i="3" s="1"/>
  <c r="BA274" i="3"/>
  <c r="BG274" i="3" s="1"/>
  <c r="BM274" i="3"/>
  <c r="BY274" i="3" s="1"/>
  <c r="CE274" i="3" s="1"/>
  <c r="F276" i="3"/>
  <c r="M274" i="3"/>
  <c r="AA274" i="3"/>
  <c r="AG274" i="3" s="1"/>
  <c r="BB274" i="3"/>
  <c r="BH274" i="3" s="1"/>
  <c r="BN274" i="3"/>
  <c r="BZ274" i="3" s="1"/>
  <c r="CF274" i="3" s="1"/>
  <c r="BD273" i="3"/>
  <c r="BJ273" i="3" s="1"/>
  <c r="BP273" i="3"/>
  <c r="CB273" i="3" s="1"/>
  <c r="CH273" i="3" s="1"/>
  <c r="AX439" i="3"/>
  <c r="BQ439" i="3"/>
  <c r="BT439" i="3"/>
  <c r="BR439" i="3"/>
  <c r="BU439" i="3"/>
  <c r="Z439" i="3"/>
  <c r="AX274" i="2"/>
  <c r="BQ274" i="2"/>
  <c r="S276" i="2"/>
  <c r="BR275" i="2"/>
  <c r="BU275" i="2"/>
  <c r="BT275" i="2"/>
  <c r="BD273" i="2"/>
  <c r="BJ273" i="2" s="1"/>
  <c r="BP273" i="2"/>
  <c r="CB273" i="2" s="1"/>
  <c r="CH273" i="2" s="1"/>
  <c r="AF273" i="2"/>
  <c r="AL273" i="2" s="1"/>
  <c r="CI273" i="2"/>
  <c r="BK274" i="2"/>
  <c r="BW274" i="2" s="1"/>
  <c r="CC274" i="2" s="1"/>
  <c r="AR274" i="2"/>
  <c r="AY274" i="2"/>
  <c r="BE274" i="2" s="1"/>
  <c r="BL274" i="2"/>
  <c r="BX274" i="2" s="1"/>
  <c r="CD274" i="2" s="1"/>
  <c r="AZ274" i="2"/>
  <c r="BF274" i="2" s="1"/>
  <c r="BB274" i="2"/>
  <c r="BH274" i="2" s="1"/>
  <c r="BN274" i="2"/>
  <c r="BZ274" i="2" s="1"/>
  <c r="CF274" i="2" s="1"/>
  <c r="BO274" i="2"/>
  <c r="CA274" i="2" s="1"/>
  <c r="CG274" i="2" s="1"/>
  <c r="BC274" i="2"/>
  <c r="BI274" i="2" s="1"/>
  <c r="AB275" i="2"/>
  <c r="AH275" i="2" s="1"/>
  <c r="AD275" i="2"/>
  <c r="AJ275" i="2" s="1"/>
  <c r="F276" i="2"/>
  <c r="AC275" i="2"/>
  <c r="AI275" i="2" s="1"/>
  <c r="AE275" i="2"/>
  <c r="AK275" i="2" s="1"/>
  <c r="M274" i="2"/>
  <c r="AA274" i="2"/>
  <c r="AG274" i="2" s="1"/>
  <c r="BM274" i="2"/>
  <c r="BY274" i="2" s="1"/>
  <c r="CE274" i="2" s="1"/>
  <c r="BA274" i="2"/>
  <c r="BG274" i="2" s="1"/>
  <c r="Z439" i="2"/>
  <c r="AX439" i="2"/>
  <c r="BV439" i="2" s="1"/>
  <c r="BQ439" i="2"/>
  <c r="BU439" i="2"/>
  <c r="BT439" i="2"/>
  <c r="BS439" i="2"/>
  <c r="BR439" i="2"/>
  <c r="AX274" i="1"/>
  <c r="BV274" i="1" s="1"/>
  <c r="BQ274" i="1"/>
  <c r="BR275" i="1"/>
  <c r="BS275" i="1"/>
  <c r="BT275" i="1"/>
  <c r="BU275" i="1"/>
  <c r="S276" i="1"/>
  <c r="Z439" i="1"/>
  <c r="BR439" i="1"/>
  <c r="BU439" i="1"/>
  <c r="BT439" i="1"/>
  <c r="AX439" i="1"/>
  <c r="BV439" i="1" s="1"/>
  <c r="BQ439" i="1"/>
  <c r="BS439" i="1"/>
  <c r="AF273" i="1"/>
  <c r="AL273" i="1" s="1"/>
  <c r="BD273" i="1"/>
  <c r="BJ273" i="1" s="1"/>
  <c r="BP273" i="1"/>
  <c r="CB273" i="1" s="1"/>
  <c r="CH273" i="1" s="1"/>
  <c r="M274" i="1"/>
  <c r="AA274" i="1"/>
  <c r="AG274" i="1" s="1"/>
  <c r="AR274" i="1"/>
  <c r="AY274" i="1"/>
  <c r="BE274" i="1" s="1"/>
  <c r="BK274" i="1"/>
  <c r="BW274" i="1" s="1"/>
  <c r="CC274" i="1" s="1"/>
  <c r="AZ274" i="1"/>
  <c r="BF274" i="1" s="1"/>
  <c r="BL274" i="1"/>
  <c r="BX274" i="1" s="1"/>
  <c r="CD274" i="1" s="1"/>
  <c r="BA274" i="1"/>
  <c r="BG274" i="1" s="1"/>
  <c r="BM274" i="1"/>
  <c r="BY274" i="1" s="1"/>
  <c r="CE274" i="1" s="1"/>
  <c r="BB274" i="1"/>
  <c r="BH274" i="1" s="1"/>
  <c r="BN274" i="1"/>
  <c r="BZ274" i="1" s="1"/>
  <c r="CF274" i="1" s="1"/>
  <c r="BC274" i="1"/>
  <c r="BI274" i="1" s="1"/>
  <c r="BO274" i="1"/>
  <c r="CA274" i="1" s="1"/>
  <c r="CG274" i="1" s="1"/>
  <c r="AB275" i="1"/>
  <c r="AH275" i="1" s="1"/>
  <c r="AC275" i="1"/>
  <c r="AI275" i="1" s="1"/>
  <c r="AD275" i="1"/>
  <c r="AJ275" i="1" s="1"/>
  <c r="AE275" i="1"/>
  <c r="AK275" i="1" s="1"/>
  <c r="F276" i="1"/>
  <c r="BP439" i="9"/>
  <c r="AK439" i="9"/>
  <c r="BR439" i="9"/>
  <c r="BS439" i="9"/>
  <c r="AL439" i="9"/>
  <c r="AZ439" i="9" s="1"/>
  <c r="BQ439" i="9"/>
  <c r="BT439" i="9"/>
  <c r="BS439" i="3"/>
  <c r="BS274" i="9"/>
  <c r="AK274" i="9"/>
  <c r="BS274" i="8"/>
  <c r="AY274" i="4"/>
  <c r="Z274" i="3"/>
  <c r="BU274" i="3"/>
  <c r="BS274" i="2"/>
  <c r="AW273" i="6"/>
  <c r="AL273" i="6"/>
  <c r="AT273" i="6" s="1"/>
  <c r="AZ273" i="6"/>
  <c r="AF274" i="6"/>
  <c r="AN274" i="6" s="1"/>
  <c r="AG274" i="6"/>
  <c r="AO274" i="6" s="1"/>
  <c r="AJ274" i="6"/>
  <c r="AR274" i="6" s="1"/>
  <c r="AC274" i="5"/>
  <c r="AY274" i="5"/>
  <c r="AJ274" i="5"/>
  <c r="AR274" i="5" s="1"/>
  <c r="BX273" i="2"/>
  <c r="CD273" i="2" s="1"/>
  <c r="AB274" i="2"/>
  <c r="AH274" i="2" s="1"/>
  <c r="AC274" i="2"/>
  <c r="AI274" i="2" s="1"/>
  <c r="AE274" i="2"/>
  <c r="AK274" i="2" s="1"/>
  <c r="AD274" i="2"/>
  <c r="AJ274" i="2" s="1"/>
  <c r="BV273" i="1"/>
  <c r="Z274" i="1"/>
  <c r="CB272" i="1"/>
  <c r="CH272" i="1" s="1"/>
  <c r="BT274" i="2"/>
  <c r="BX273" i="8"/>
  <c r="AK274" i="7"/>
  <c r="AY274" i="6"/>
  <c r="Z274" i="2"/>
  <c r="BU273" i="7"/>
  <c r="AZ273" i="5"/>
  <c r="AC274" i="4"/>
  <c r="AZ273" i="4"/>
  <c r="AG274" i="4"/>
  <c r="AO274" i="4" s="1"/>
  <c r="AJ274" i="4"/>
  <c r="AR274" i="4" s="1"/>
  <c r="BW273" i="9"/>
  <c r="BU273" i="9"/>
  <c r="BR274" i="7"/>
  <c r="BP274" i="7"/>
  <c r="BW273" i="7"/>
  <c r="AC274" i="6"/>
  <c r="BU273" i="8"/>
  <c r="AM274" i="8"/>
  <c r="AY274" i="8" s="1"/>
  <c r="AM274" i="7"/>
  <c r="AY274" i="7" s="1"/>
  <c r="AZ274" i="4" l="1"/>
  <c r="AK274" i="6"/>
  <c r="AS274" i="6" s="1"/>
  <c r="AZ274" i="5"/>
  <c r="AZ274" i="6"/>
  <c r="BQ275" i="9"/>
  <c r="AL275" i="9"/>
  <c r="BP276" i="9"/>
  <c r="BR276" i="9"/>
  <c r="Y277" i="9"/>
  <c r="AT275" i="9"/>
  <c r="BF275" i="9" s="1"/>
  <c r="BM275" i="9"/>
  <c r="BW275" i="9" s="1"/>
  <c r="AM275" i="9"/>
  <c r="AY275" i="9" s="1"/>
  <c r="BK275" i="9"/>
  <c r="AR275" i="9"/>
  <c r="BD275" i="9" s="1"/>
  <c r="AU275" i="9"/>
  <c r="BG275" i="9" s="1"/>
  <c r="BN275" i="9"/>
  <c r="R275" i="9"/>
  <c r="AN275" i="9"/>
  <c r="AZ275" i="9" s="1"/>
  <c r="AS275" i="9"/>
  <c r="BE275" i="9" s="1"/>
  <c r="BL275" i="9"/>
  <c r="BV275" i="9" s="1"/>
  <c r="S275" i="9"/>
  <c r="AX275" i="9" s="1"/>
  <c r="BJ275" i="9" s="1"/>
  <c r="AV275" i="9"/>
  <c r="BH275" i="9" s="1"/>
  <c r="BO275" i="9"/>
  <c r="BY275" i="9" s="1"/>
  <c r="F277" i="9"/>
  <c r="AP276" i="9"/>
  <c r="BB276" i="9" s="1"/>
  <c r="AO276" i="9"/>
  <c r="BA276" i="9" s="1"/>
  <c r="AQ276" i="9"/>
  <c r="BC276" i="9" s="1"/>
  <c r="Y277" i="8"/>
  <c r="BR276" i="8"/>
  <c r="BT276" i="8"/>
  <c r="BQ275" i="8"/>
  <c r="AL275" i="8"/>
  <c r="R275" i="8"/>
  <c r="AN275" i="8"/>
  <c r="AZ275" i="8" s="1"/>
  <c r="BM275" i="8"/>
  <c r="AT275" i="8"/>
  <c r="BF275" i="8" s="1"/>
  <c r="AV275" i="8"/>
  <c r="BH275" i="8" s="1"/>
  <c r="BO275" i="8"/>
  <c r="AP276" i="8"/>
  <c r="BB276" i="8" s="1"/>
  <c r="AQ276" i="8"/>
  <c r="BC276" i="8" s="1"/>
  <c r="F277" i="8"/>
  <c r="AO276" i="8"/>
  <c r="BA276" i="8" s="1"/>
  <c r="AM276" i="8"/>
  <c r="AY276" i="8" s="1"/>
  <c r="BK275" i="8"/>
  <c r="AR275" i="8"/>
  <c r="BD275" i="8" s="1"/>
  <c r="BL275" i="8"/>
  <c r="BV275" i="8" s="1"/>
  <c r="S275" i="8"/>
  <c r="AX275" i="8" s="1"/>
  <c r="BJ275" i="8" s="1"/>
  <c r="AS275" i="8"/>
  <c r="BE275" i="8" s="1"/>
  <c r="AU275" i="8"/>
  <c r="BG275" i="8" s="1"/>
  <c r="BN275" i="8"/>
  <c r="BX275" i="8" s="1"/>
  <c r="BQ275" i="7"/>
  <c r="AL275" i="7"/>
  <c r="BR276" i="7"/>
  <c r="BS276" i="7"/>
  <c r="Y277" i="7"/>
  <c r="R275" i="7"/>
  <c r="AN275" i="7"/>
  <c r="AZ275" i="7" s="1"/>
  <c r="AR275" i="7"/>
  <c r="BD275" i="7" s="1"/>
  <c r="BK275" i="7"/>
  <c r="BM275" i="7"/>
  <c r="BW275" i="7" s="1"/>
  <c r="AT275" i="7"/>
  <c r="BF275" i="7" s="1"/>
  <c r="S275" i="7"/>
  <c r="AX275" i="7" s="1"/>
  <c r="BJ275" i="7" s="1"/>
  <c r="AS275" i="7"/>
  <c r="BE275" i="7" s="1"/>
  <c r="BL275" i="7"/>
  <c r="BV275" i="7" s="1"/>
  <c r="AU275" i="7"/>
  <c r="BG275" i="7" s="1"/>
  <c r="BN275" i="7"/>
  <c r="BX275" i="7" s="1"/>
  <c r="AO276" i="7"/>
  <c r="BA276" i="7" s="1"/>
  <c r="AM276" i="7"/>
  <c r="AY276" i="7" s="1"/>
  <c r="AP276" i="7"/>
  <c r="BB276" i="7" s="1"/>
  <c r="F277" i="7"/>
  <c r="BO275" i="7"/>
  <c r="BY275" i="7" s="1"/>
  <c r="AV275" i="7"/>
  <c r="BH275" i="7" s="1"/>
  <c r="U277" i="6"/>
  <c r="AC276" i="6"/>
  <c r="AD275" i="6"/>
  <c r="AV275" i="6"/>
  <c r="AU275" i="6"/>
  <c r="AW275" i="6" s="1"/>
  <c r="O275" i="6"/>
  <c r="AL275" i="6" s="1"/>
  <c r="AT275" i="6" s="1"/>
  <c r="AH275" i="6"/>
  <c r="AP275" i="6" s="1"/>
  <c r="AF276" i="6"/>
  <c r="AN276" i="6" s="1"/>
  <c r="AG276" i="6"/>
  <c r="AO276" i="6" s="1"/>
  <c r="AJ276" i="6"/>
  <c r="AR276" i="6" s="1"/>
  <c r="F277" i="6"/>
  <c r="AE275" i="6"/>
  <c r="AM275" i="6" s="1"/>
  <c r="N275" i="6"/>
  <c r="AX275" i="6"/>
  <c r="AI275" i="6"/>
  <c r="AQ275" i="6" s="1"/>
  <c r="AD275" i="5"/>
  <c r="AV275" i="5"/>
  <c r="U277" i="5"/>
  <c r="N275" i="5"/>
  <c r="AE275" i="5"/>
  <c r="AM275" i="5" s="1"/>
  <c r="O275" i="5"/>
  <c r="AL275" i="5" s="1"/>
  <c r="AT275" i="5" s="1"/>
  <c r="AH275" i="5"/>
  <c r="AP275" i="5" s="1"/>
  <c r="AU275" i="5"/>
  <c r="AW275" i="5" s="1"/>
  <c r="AI275" i="5"/>
  <c r="AQ275" i="5" s="1"/>
  <c r="AX275" i="5"/>
  <c r="AF276" i="5"/>
  <c r="AN276" i="5" s="1"/>
  <c r="AG276" i="5"/>
  <c r="AO276" i="5" s="1"/>
  <c r="F277" i="5"/>
  <c r="AD275" i="4"/>
  <c r="AV275" i="4"/>
  <c r="U277" i="4"/>
  <c r="N275" i="4"/>
  <c r="AE275" i="4"/>
  <c r="AM275" i="4" s="1"/>
  <c r="O275" i="4"/>
  <c r="AL275" i="4" s="1"/>
  <c r="AT275" i="4" s="1"/>
  <c r="AH275" i="4"/>
  <c r="AP275" i="4" s="1"/>
  <c r="AU275" i="4"/>
  <c r="AW275" i="4" s="1"/>
  <c r="AI275" i="4"/>
  <c r="AQ275" i="4" s="1"/>
  <c r="AX275" i="4"/>
  <c r="AF276" i="4"/>
  <c r="AN276" i="4" s="1"/>
  <c r="AJ276" i="4"/>
  <c r="AR276" i="4" s="1"/>
  <c r="F277" i="4"/>
  <c r="AX275" i="3"/>
  <c r="BV275" i="3" s="1"/>
  <c r="BQ275" i="3"/>
  <c r="BR276" i="3"/>
  <c r="S277" i="3"/>
  <c r="BT276" i="3"/>
  <c r="BP274" i="3"/>
  <c r="CB274" i="3" s="1"/>
  <c r="CH274" i="3" s="1"/>
  <c r="BD274" i="3"/>
  <c r="BJ274" i="3" s="1"/>
  <c r="BL275" i="3"/>
  <c r="BX275" i="3" s="1"/>
  <c r="CD275" i="3" s="1"/>
  <c r="AZ275" i="3"/>
  <c r="BF275" i="3" s="1"/>
  <c r="F277" i="3"/>
  <c r="AC276" i="3"/>
  <c r="AI276" i="3" s="1"/>
  <c r="AB276" i="3"/>
  <c r="AH276" i="3" s="1"/>
  <c r="AD276" i="3"/>
  <c r="AJ276" i="3" s="1"/>
  <c r="AE276" i="3"/>
  <c r="AK276" i="3" s="1"/>
  <c r="M275" i="3"/>
  <c r="AA275" i="3"/>
  <c r="AG275" i="3" s="1"/>
  <c r="BC275" i="3"/>
  <c r="BI275" i="3" s="1"/>
  <c r="BO275" i="3"/>
  <c r="CA275" i="3" s="1"/>
  <c r="CG275" i="3" s="1"/>
  <c r="AR275" i="3"/>
  <c r="BK275" i="3"/>
  <c r="BW275" i="3" s="1"/>
  <c r="CC275" i="3" s="1"/>
  <c r="AY275" i="3"/>
  <c r="BE275" i="3" s="1"/>
  <c r="BN275" i="3"/>
  <c r="BZ275" i="3" s="1"/>
  <c r="CF275" i="3" s="1"/>
  <c r="BB275" i="3"/>
  <c r="BH275" i="3" s="1"/>
  <c r="BA275" i="3"/>
  <c r="BG275" i="3" s="1"/>
  <c r="BM275" i="3"/>
  <c r="BY275" i="3" s="1"/>
  <c r="CE275" i="3" s="1"/>
  <c r="AF274" i="3"/>
  <c r="AL274" i="3" s="1"/>
  <c r="CI274" i="3"/>
  <c r="CJ274" i="3"/>
  <c r="AX275" i="2"/>
  <c r="BV275" i="2" s="1"/>
  <c r="BQ275" i="2"/>
  <c r="BT276" i="2"/>
  <c r="Z276" i="2"/>
  <c r="S277" i="2"/>
  <c r="BS276" i="2"/>
  <c r="BU276" i="2"/>
  <c r="BD274" i="2"/>
  <c r="BJ274" i="2" s="1"/>
  <c r="BP274" i="2"/>
  <c r="CB274" i="2" s="1"/>
  <c r="CH274" i="2" s="1"/>
  <c r="AD276" i="2"/>
  <c r="AJ276" i="2" s="1"/>
  <c r="AC276" i="2"/>
  <c r="AI276" i="2" s="1"/>
  <c r="AE276" i="2"/>
  <c r="AK276" i="2" s="1"/>
  <c r="F277" i="2"/>
  <c r="AB276" i="2"/>
  <c r="AH276" i="2" s="1"/>
  <c r="BM275" i="2"/>
  <c r="BY275" i="2" s="1"/>
  <c r="CE275" i="2" s="1"/>
  <c r="BA275" i="2"/>
  <c r="BG275" i="2" s="1"/>
  <c r="BC275" i="2"/>
  <c r="BI275" i="2" s="1"/>
  <c r="BO275" i="2"/>
  <c r="CA275" i="2" s="1"/>
  <c r="CG275" i="2" s="1"/>
  <c r="M275" i="2"/>
  <c r="AA275" i="2"/>
  <c r="AG275" i="2" s="1"/>
  <c r="AZ275" i="2"/>
  <c r="BF275" i="2" s="1"/>
  <c r="BL275" i="2"/>
  <c r="BX275" i="2" s="1"/>
  <c r="CD275" i="2" s="1"/>
  <c r="BB275" i="2"/>
  <c r="BH275" i="2" s="1"/>
  <c r="BN275" i="2"/>
  <c r="BZ275" i="2" s="1"/>
  <c r="CF275" i="2" s="1"/>
  <c r="AY275" i="2"/>
  <c r="BE275" i="2" s="1"/>
  <c r="AR275" i="2"/>
  <c r="BK275" i="2"/>
  <c r="AF274" i="2"/>
  <c r="AL274" i="2" s="1"/>
  <c r="CI274" i="2"/>
  <c r="AX275" i="1"/>
  <c r="BQ275" i="1"/>
  <c r="BR276" i="1"/>
  <c r="BS276" i="1"/>
  <c r="BT276" i="1"/>
  <c r="BU276" i="1"/>
  <c r="S277" i="1"/>
  <c r="BD274" i="1"/>
  <c r="BJ274" i="1" s="1"/>
  <c r="BP274" i="1"/>
  <c r="CB274" i="1" s="1"/>
  <c r="CH274" i="1" s="1"/>
  <c r="M275" i="1"/>
  <c r="AA275" i="1"/>
  <c r="AG275" i="1" s="1"/>
  <c r="AR275" i="1"/>
  <c r="AY275" i="1"/>
  <c r="BE275" i="1" s="1"/>
  <c r="BK275" i="1"/>
  <c r="BW275" i="1" s="1"/>
  <c r="CC275" i="1" s="1"/>
  <c r="AZ275" i="1"/>
  <c r="BF275" i="1" s="1"/>
  <c r="BL275" i="1"/>
  <c r="BX275" i="1" s="1"/>
  <c r="CD275" i="1" s="1"/>
  <c r="BA275" i="1"/>
  <c r="BG275" i="1" s="1"/>
  <c r="BM275" i="1"/>
  <c r="BY275" i="1" s="1"/>
  <c r="CE275" i="1" s="1"/>
  <c r="BB275" i="1"/>
  <c r="BH275" i="1" s="1"/>
  <c r="BN275" i="1"/>
  <c r="BZ275" i="1" s="1"/>
  <c r="CF275" i="1" s="1"/>
  <c r="BC275" i="1"/>
  <c r="BI275" i="1" s="1"/>
  <c r="BO275" i="1"/>
  <c r="CA275" i="1" s="1"/>
  <c r="CG275" i="1" s="1"/>
  <c r="AB276" i="1"/>
  <c r="AH276" i="1" s="1"/>
  <c r="AC276" i="1"/>
  <c r="AI276" i="1" s="1"/>
  <c r="AD276" i="1"/>
  <c r="AJ276" i="1" s="1"/>
  <c r="AE276" i="1"/>
  <c r="AK276" i="1" s="1"/>
  <c r="F277" i="1"/>
  <c r="BP275" i="9"/>
  <c r="AJ275" i="6"/>
  <c r="AR275" i="6" s="1"/>
  <c r="AY275" i="5"/>
  <c r="AJ275" i="5"/>
  <c r="AR275" i="5" s="1"/>
  <c r="AY275" i="4"/>
  <c r="AJ275" i="4"/>
  <c r="AR275" i="4" s="1"/>
  <c r="Z275" i="3"/>
  <c r="AO275" i="7"/>
  <c r="BA275" i="7" s="1"/>
  <c r="AY275" i="6"/>
  <c r="AC275" i="4"/>
  <c r="AC275" i="3"/>
  <c r="AI275" i="3" s="1"/>
  <c r="AE275" i="3"/>
  <c r="AK275" i="3" s="1"/>
  <c r="AB275" i="3"/>
  <c r="AH275" i="3" s="1"/>
  <c r="AD275" i="3"/>
  <c r="AJ275" i="3" s="1"/>
  <c r="BV439" i="3"/>
  <c r="BV274" i="2"/>
  <c r="BS275" i="2"/>
  <c r="Z275" i="2"/>
  <c r="Z275" i="1"/>
  <c r="BP275" i="8"/>
  <c r="AG275" i="5"/>
  <c r="AO275" i="5" s="1"/>
  <c r="AG275" i="4"/>
  <c r="AO275" i="4" s="1"/>
  <c r="BS275" i="9"/>
  <c r="BT275" i="8"/>
  <c r="AK275" i="7"/>
  <c r="AC275" i="5"/>
  <c r="BU275" i="3"/>
  <c r="AK275" i="9"/>
  <c r="BS275" i="3"/>
  <c r="BR275" i="8"/>
  <c r="BP275" i="7"/>
  <c r="AK275" i="8"/>
  <c r="AW274" i="9"/>
  <c r="BI274" i="9" s="1"/>
  <c r="AM275" i="8"/>
  <c r="AY275" i="8" s="1"/>
  <c r="AW274" i="7"/>
  <c r="BI274" i="7" s="1"/>
  <c r="AM275" i="7"/>
  <c r="AY275" i="7" s="1"/>
  <c r="AK274" i="5"/>
  <c r="AS274" i="5" s="1"/>
  <c r="AK274" i="4"/>
  <c r="AS274" i="4" s="1"/>
  <c r="AF274" i="1"/>
  <c r="AL274" i="1" s="1"/>
  <c r="BP277" i="9" l="1"/>
  <c r="BS277" i="9"/>
  <c r="BT277" i="9"/>
  <c r="Y278" i="9"/>
  <c r="BR277" i="9"/>
  <c r="AL276" i="9"/>
  <c r="BQ276" i="9"/>
  <c r="AS276" i="9"/>
  <c r="BE276" i="9" s="1"/>
  <c r="S276" i="9"/>
  <c r="AX276" i="9" s="1"/>
  <c r="BJ276" i="9" s="1"/>
  <c r="BL276" i="9"/>
  <c r="BV276" i="9" s="1"/>
  <c r="AO277" i="9"/>
  <c r="BA277" i="9" s="1"/>
  <c r="AQ277" i="9"/>
  <c r="BC277" i="9" s="1"/>
  <c r="F278" i="9"/>
  <c r="AP277" i="9"/>
  <c r="BB277" i="9" s="1"/>
  <c r="AM277" i="9"/>
  <c r="AY277" i="9" s="1"/>
  <c r="R276" i="9"/>
  <c r="AN276" i="9"/>
  <c r="AZ276" i="9" s="1"/>
  <c r="BK276" i="9"/>
  <c r="BU276" i="9" s="1"/>
  <c r="AR276" i="9"/>
  <c r="BD276" i="9" s="1"/>
  <c r="AU276" i="9"/>
  <c r="BG276" i="9" s="1"/>
  <c r="BN276" i="9"/>
  <c r="BO276" i="9"/>
  <c r="AV276" i="9"/>
  <c r="BH276" i="9" s="1"/>
  <c r="AT276" i="9"/>
  <c r="BF276" i="9" s="1"/>
  <c r="BM276" i="9"/>
  <c r="BW276" i="9" s="1"/>
  <c r="AL276" i="8"/>
  <c r="BQ276" i="8"/>
  <c r="Y278" i="8"/>
  <c r="BT277" i="8"/>
  <c r="BR277" i="8"/>
  <c r="AW275" i="8"/>
  <c r="BI275" i="8" s="1"/>
  <c r="S276" i="8"/>
  <c r="AX276" i="8" s="1"/>
  <c r="BJ276" i="8" s="1"/>
  <c r="AS276" i="8"/>
  <c r="BE276" i="8" s="1"/>
  <c r="BL276" i="8"/>
  <c r="BV276" i="8" s="1"/>
  <c r="R276" i="8"/>
  <c r="AN276" i="8"/>
  <c r="AZ276" i="8" s="1"/>
  <c r="AR276" i="8"/>
  <c r="BD276" i="8" s="1"/>
  <c r="BK276" i="8"/>
  <c r="BM276" i="8"/>
  <c r="BW276" i="8" s="1"/>
  <c r="AT276" i="8"/>
  <c r="BF276" i="8" s="1"/>
  <c r="AP277" i="8"/>
  <c r="BB277" i="8" s="1"/>
  <c r="F278" i="8"/>
  <c r="AO277" i="8"/>
  <c r="BA277" i="8" s="1"/>
  <c r="AQ277" i="8"/>
  <c r="BC277" i="8" s="1"/>
  <c r="BO276" i="8"/>
  <c r="BY276" i="8" s="1"/>
  <c r="AV276" i="8"/>
  <c r="BH276" i="8" s="1"/>
  <c r="AU276" i="8"/>
  <c r="BG276" i="8" s="1"/>
  <c r="BN276" i="8"/>
  <c r="AL276" i="7"/>
  <c r="BQ276" i="7"/>
  <c r="BS277" i="7"/>
  <c r="BP277" i="7"/>
  <c r="BR277" i="7"/>
  <c r="Y278" i="7"/>
  <c r="BN276" i="7"/>
  <c r="BX276" i="7" s="1"/>
  <c r="AU276" i="7"/>
  <c r="BG276" i="7" s="1"/>
  <c r="R276" i="7"/>
  <c r="AN276" i="7"/>
  <c r="AZ276" i="7" s="1"/>
  <c r="AR276" i="7"/>
  <c r="BD276" i="7" s="1"/>
  <c r="BK276" i="7"/>
  <c r="BM276" i="7"/>
  <c r="BW276" i="7" s="1"/>
  <c r="AT276" i="7"/>
  <c r="BF276" i="7" s="1"/>
  <c r="AS276" i="7"/>
  <c r="BE276" i="7" s="1"/>
  <c r="S276" i="7"/>
  <c r="AX276" i="7" s="1"/>
  <c r="BJ276" i="7" s="1"/>
  <c r="BL276" i="7"/>
  <c r="BV276" i="7" s="1"/>
  <c r="AV276" i="7"/>
  <c r="BH276" i="7" s="1"/>
  <c r="BO276" i="7"/>
  <c r="AQ277" i="7"/>
  <c r="BC277" i="7" s="1"/>
  <c r="AO277" i="7"/>
  <c r="BA277" i="7" s="1"/>
  <c r="AP277" i="7"/>
  <c r="BB277" i="7" s="1"/>
  <c r="F278" i="7"/>
  <c r="AD276" i="6"/>
  <c r="AV276" i="6"/>
  <c r="U278" i="6"/>
  <c r="AI276" i="6"/>
  <c r="AQ276" i="6" s="1"/>
  <c r="AX276" i="6"/>
  <c r="AF277" i="6"/>
  <c r="AN277" i="6" s="1"/>
  <c r="F278" i="6"/>
  <c r="N276" i="6"/>
  <c r="AK276" i="6" s="1"/>
  <c r="AS276" i="6" s="1"/>
  <c r="AE276" i="6"/>
  <c r="AM276" i="6" s="1"/>
  <c r="O276" i="6"/>
  <c r="AH276" i="6"/>
  <c r="AP276" i="6" s="1"/>
  <c r="AU276" i="6"/>
  <c r="AK275" i="6"/>
  <c r="AS275" i="6" s="1"/>
  <c r="AD276" i="5"/>
  <c r="AV276" i="5"/>
  <c r="U278" i="5"/>
  <c r="AK275" i="5"/>
  <c r="AS275" i="5" s="1"/>
  <c r="N276" i="5"/>
  <c r="AE276" i="5"/>
  <c r="AM276" i="5" s="1"/>
  <c r="O276" i="5"/>
  <c r="AL276" i="5" s="1"/>
  <c r="AT276" i="5" s="1"/>
  <c r="AH276" i="5"/>
  <c r="AP276" i="5" s="1"/>
  <c r="AU276" i="5"/>
  <c r="AW276" i="5" s="1"/>
  <c r="AI276" i="5"/>
  <c r="AQ276" i="5" s="1"/>
  <c r="AX276" i="5"/>
  <c r="AF277" i="5"/>
  <c r="AN277" i="5" s="1"/>
  <c r="AG277" i="5"/>
  <c r="AO277" i="5" s="1"/>
  <c r="F278" i="5"/>
  <c r="AD276" i="4"/>
  <c r="AV276" i="4"/>
  <c r="U278" i="4"/>
  <c r="AK275" i="4"/>
  <c r="AS275" i="4" s="1"/>
  <c r="N276" i="4"/>
  <c r="AE276" i="4"/>
  <c r="AM276" i="4" s="1"/>
  <c r="O276" i="4"/>
  <c r="AL276" i="4" s="1"/>
  <c r="AT276" i="4" s="1"/>
  <c r="AH276" i="4"/>
  <c r="AP276" i="4" s="1"/>
  <c r="AU276" i="4"/>
  <c r="AW276" i="4" s="1"/>
  <c r="AI276" i="4"/>
  <c r="AQ276" i="4" s="1"/>
  <c r="AX276" i="4"/>
  <c r="AF277" i="4"/>
  <c r="AN277" i="4" s="1"/>
  <c r="F278" i="4"/>
  <c r="AX276" i="3"/>
  <c r="BQ276" i="3"/>
  <c r="BU277" i="3"/>
  <c r="S278" i="3"/>
  <c r="BS277" i="3"/>
  <c r="AE277" i="3"/>
  <c r="AK277" i="3" s="1"/>
  <c r="AB277" i="3"/>
  <c r="AH277" i="3" s="1"/>
  <c r="AD277" i="3"/>
  <c r="AJ277" i="3" s="1"/>
  <c r="F278" i="3"/>
  <c r="AC277" i="3"/>
  <c r="AI277" i="3" s="1"/>
  <c r="AA276" i="3"/>
  <c r="AG276" i="3" s="1"/>
  <c r="M276" i="3"/>
  <c r="BM276" i="3"/>
  <c r="BA276" i="3"/>
  <c r="BG276" i="3" s="1"/>
  <c r="BC276" i="3"/>
  <c r="BI276" i="3" s="1"/>
  <c r="BO276" i="3"/>
  <c r="BK276" i="3"/>
  <c r="BW276" i="3" s="1"/>
  <c r="CC276" i="3" s="1"/>
  <c r="AR276" i="3"/>
  <c r="AY276" i="3"/>
  <c r="BE276" i="3" s="1"/>
  <c r="BN276" i="3"/>
  <c r="BZ276" i="3" s="1"/>
  <c r="CF276" i="3" s="1"/>
  <c r="BB276" i="3"/>
  <c r="BH276" i="3" s="1"/>
  <c r="BL276" i="3"/>
  <c r="BX276" i="3" s="1"/>
  <c r="CD276" i="3" s="1"/>
  <c r="AZ276" i="3"/>
  <c r="BF276" i="3" s="1"/>
  <c r="AF275" i="3"/>
  <c r="AL275" i="3" s="1"/>
  <c r="CI275" i="3"/>
  <c r="CJ275" i="3"/>
  <c r="BD275" i="3"/>
  <c r="BJ275" i="3" s="1"/>
  <c r="BP275" i="3"/>
  <c r="CB275" i="3" s="1"/>
  <c r="CH275" i="3" s="1"/>
  <c r="BR277" i="2"/>
  <c r="BT277" i="2"/>
  <c r="S278" i="2"/>
  <c r="AX276" i="2"/>
  <c r="BV276" i="2" s="1"/>
  <c r="BQ276" i="2"/>
  <c r="AZ276" i="2"/>
  <c r="BF276" i="2" s="1"/>
  <c r="BL276" i="2"/>
  <c r="BB276" i="2"/>
  <c r="BH276" i="2" s="1"/>
  <c r="BN276" i="2"/>
  <c r="BZ276" i="2" s="1"/>
  <c r="CF276" i="2" s="1"/>
  <c r="AA276" i="2"/>
  <c r="AG276" i="2" s="1"/>
  <c r="M276" i="2"/>
  <c r="BC276" i="2"/>
  <c r="BI276" i="2" s="1"/>
  <c r="BO276" i="2"/>
  <c r="CA276" i="2" s="1"/>
  <c r="CG276" i="2" s="1"/>
  <c r="BA276" i="2"/>
  <c r="BG276" i="2" s="1"/>
  <c r="BM276" i="2"/>
  <c r="BY276" i="2" s="1"/>
  <c r="CE276" i="2" s="1"/>
  <c r="F278" i="2"/>
  <c r="AB277" i="2"/>
  <c r="AH277" i="2" s="1"/>
  <c r="AD277" i="2"/>
  <c r="AJ277" i="2" s="1"/>
  <c r="AC277" i="2"/>
  <c r="AI277" i="2" s="1"/>
  <c r="BK276" i="2"/>
  <c r="BW276" i="2" s="1"/>
  <c r="CC276" i="2" s="1"/>
  <c r="AR276" i="2"/>
  <c r="AY276" i="2"/>
  <c r="BE276" i="2" s="1"/>
  <c r="AF275" i="2"/>
  <c r="AL275" i="2" s="1"/>
  <c r="CI275" i="2"/>
  <c r="BD275" i="2"/>
  <c r="BJ275" i="2" s="1"/>
  <c r="BP275" i="2"/>
  <c r="CB275" i="2" s="1"/>
  <c r="CH275" i="2" s="1"/>
  <c r="AX276" i="1"/>
  <c r="BQ276" i="1"/>
  <c r="Z277" i="1"/>
  <c r="BR277" i="1"/>
  <c r="BS277" i="1"/>
  <c r="BT277" i="1"/>
  <c r="BU277" i="1"/>
  <c r="S278" i="1"/>
  <c r="BD275" i="1"/>
  <c r="BJ275" i="1" s="1"/>
  <c r="BP275" i="1"/>
  <c r="M276" i="1"/>
  <c r="AA276" i="1"/>
  <c r="AG276" i="1" s="1"/>
  <c r="AR276" i="1"/>
  <c r="AY276" i="1"/>
  <c r="BE276" i="1" s="1"/>
  <c r="BK276" i="1"/>
  <c r="BW276" i="1" s="1"/>
  <c r="CC276" i="1" s="1"/>
  <c r="AZ276" i="1"/>
  <c r="BF276" i="1" s="1"/>
  <c r="BL276" i="1"/>
  <c r="BX276" i="1" s="1"/>
  <c r="CD276" i="1" s="1"/>
  <c r="BA276" i="1"/>
  <c r="BG276" i="1" s="1"/>
  <c r="BM276" i="1"/>
  <c r="BY276" i="1" s="1"/>
  <c r="CE276" i="1" s="1"/>
  <c r="BB276" i="1"/>
  <c r="BH276" i="1" s="1"/>
  <c r="BN276" i="1"/>
  <c r="BZ276" i="1" s="1"/>
  <c r="CF276" i="1" s="1"/>
  <c r="BC276" i="1"/>
  <c r="BI276" i="1" s="1"/>
  <c r="BO276" i="1"/>
  <c r="CA276" i="1" s="1"/>
  <c r="CG276" i="1" s="1"/>
  <c r="AB277" i="1"/>
  <c r="AH277" i="1" s="1"/>
  <c r="AC277" i="1"/>
  <c r="AI277" i="1" s="1"/>
  <c r="AD277" i="1"/>
  <c r="AJ277" i="1" s="1"/>
  <c r="AE277" i="1"/>
  <c r="AK277" i="1" s="1"/>
  <c r="F278" i="1"/>
  <c r="AK276" i="9"/>
  <c r="BS276" i="8"/>
  <c r="AK276" i="8"/>
  <c r="BW275" i="8"/>
  <c r="AW275" i="7"/>
  <c r="BI275" i="7" s="1"/>
  <c r="BU275" i="7"/>
  <c r="AQ276" i="7"/>
  <c r="BC276" i="7" s="1"/>
  <c r="AY276" i="6"/>
  <c r="AZ275" i="5"/>
  <c r="AJ276" i="5"/>
  <c r="AR276" i="5" s="1"/>
  <c r="AZ275" i="6"/>
  <c r="AC276" i="5"/>
  <c r="AY276" i="5"/>
  <c r="BW275" i="2"/>
  <c r="CC275" i="2" s="1"/>
  <c r="BV275" i="1"/>
  <c r="Z276" i="1"/>
  <c r="AF275" i="1"/>
  <c r="AL275" i="1" s="1"/>
  <c r="BR276" i="2"/>
  <c r="BY275" i="8"/>
  <c r="AY276" i="4"/>
  <c r="BU276" i="3"/>
  <c r="BS276" i="9"/>
  <c r="BU275" i="9"/>
  <c r="BX275" i="9"/>
  <c r="AW275" i="9"/>
  <c r="BI275" i="9" s="1"/>
  <c r="BP276" i="8"/>
  <c r="BP276" i="7"/>
  <c r="AK276" i="7"/>
  <c r="BS276" i="3"/>
  <c r="AG276" i="4"/>
  <c r="AO276" i="4" s="1"/>
  <c r="BT276" i="9"/>
  <c r="BU275" i="8"/>
  <c r="BT276" i="7"/>
  <c r="AC276" i="4"/>
  <c r="AZ275" i="4"/>
  <c r="Z276" i="3"/>
  <c r="AM276" i="9"/>
  <c r="AY276" i="9" s="1"/>
  <c r="AL277" i="9" l="1"/>
  <c r="BQ277" i="9"/>
  <c r="Y279" i="9"/>
  <c r="BP278" i="9"/>
  <c r="BT278" i="9"/>
  <c r="BR278" i="9"/>
  <c r="BS278" i="9"/>
  <c r="AU277" i="9"/>
  <c r="BG277" i="9" s="1"/>
  <c r="BN277" i="9"/>
  <c r="BX277" i="9" s="1"/>
  <c r="AT277" i="9"/>
  <c r="BF277" i="9" s="1"/>
  <c r="BM277" i="9"/>
  <c r="BW277" i="9" s="1"/>
  <c r="AO278" i="9"/>
  <c r="BA278" i="9" s="1"/>
  <c r="AQ278" i="9"/>
  <c r="BC278" i="9" s="1"/>
  <c r="F279" i="9"/>
  <c r="AP278" i="9"/>
  <c r="BB278" i="9" s="1"/>
  <c r="S277" i="9"/>
  <c r="AX277" i="9" s="1"/>
  <c r="BJ277" i="9" s="1"/>
  <c r="AS277" i="9"/>
  <c r="BE277" i="9" s="1"/>
  <c r="BL277" i="9"/>
  <c r="BV277" i="9" s="1"/>
  <c r="AV277" i="9"/>
  <c r="BH277" i="9" s="1"/>
  <c r="BO277" i="9"/>
  <c r="BY277" i="9" s="1"/>
  <c r="R277" i="9"/>
  <c r="AN277" i="9"/>
  <c r="AZ277" i="9" s="1"/>
  <c r="AR277" i="9"/>
  <c r="BD277" i="9" s="1"/>
  <c r="BK277" i="9"/>
  <c r="BU277" i="9" s="1"/>
  <c r="AW276" i="9"/>
  <c r="BI276" i="9" s="1"/>
  <c r="Y279" i="8"/>
  <c r="BT278" i="8"/>
  <c r="BR278" i="8"/>
  <c r="BQ277" i="8"/>
  <c r="AL277" i="8"/>
  <c r="AR277" i="8"/>
  <c r="BD277" i="8" s="1"/>
  <c r="BK277" i="8"/>
  <c r="BN277" i="8"/>
  <c r="AU277" i="8"/>
  <c r="BG277" i="8" s="1"/>
  <c r="AO278" i="8"/>
  <c r="BA278" i="8" s="1"/>
  <c r="F279" i="8"/>
  <c r="AP278" i="8"/>
  <c r="BB278" i="8" s="1"/>
  <c r="AM278" i="8"/>
  <c r="AY278" i="8" s="1"/>
  <c r="AQ278" i="8"/>
  <c r="BC278" i="8" s="1"/>
  <c r="AN277" i="8"/>
  <c r="AZ277" i="8" s="1"/>
  <c r="R277" i="8"/>
  <c r="BO277" i="8"/>
  <c r="BY277" i="8" s="1"/>
  <c r="AV277" i="8"/>
  <c r="BH277" i="8" s="1"/>
  <c r="AM277" i="8"/>
  <c r="AY277" i="8" s="1"/>
  <c r="S277" i="8"/>
  <c r="AX277" i="8" s="1"/>
  <c r="BJ277" i="8" s="1"/>
  <c r="BL277" i="8"/>
  <c r="BV277" i="8" s="1"/>
  <c r="AS277" i="8"/>
  <c r="BE277" i="8" s="1"/>
  <c r="BM277" i="8"/>
  <c r="BW277" i="8" s="1"/>
  <c r="AT277" i="8"/>
  <c r="BF277" i="8" s="1"/>
  <c r="AL277" i="7"/>
  <c r="BQ277" i="7"/>
  <c r="BS278" i="7"/>
  <c r="AK278" i="7"/>
  <c r="BP278" i="7"/>
  <c r="BR278" i="7"/>
  <c r="Y279" i="7"/>
  <c r="AW276" i="7"/>
  <c r="BI276" i="7" s="1"/>
  <c r="R277" i="7"/>
  <c r="AN277" i="7"/>
  <c r="AZ277" i="7" s="1"/>
  <c r="BM277" i="7"/>
  <c r="BW277" i="7" s="1"/>
  <c r="AT277" i="7"/>
  <c r="BF277" i="7" s="1"/>
  <c r="AM277" i="7"/>
  <c r="AY277" i="7" s="1"/>
  <c r="S277" i="7"/>
  <c r="AX277" i="7" s="1"/>
  <c r="BJ277" i="7" s="1"/>
  <c r="AS277" i="7"/>
  <c r="BE277" i="7" s="1"/>
  <c r="BL277" i="7"/>
  <c r="BV277" i="7" s="1"/>
  <c r="AV277" i="7"/>
  <c r="BH277" i="7" s="1"/>
  <c r="BO277" i="7"/>
  <c r="BN277" i="7"/>
  <c r="BX277" i="7" s="1"/>
  <c r="AU277" i="7"/>
  <c r="BG277" i="7" s="1"/>
  <c r="AP278" i="7"/>
  <c r="BB278" i="7" s="1"/>
  <c r="AO278" i="7"/>
  <c r="BA278" i="7" s="1"/>
  <c r="AQ278" i="7"/>
  <c r="BC278" i="7" s="1"/>
  <c r="AM278" i="7"/>
  <c r="AY278" i="7" s="1"/>
  <c r="F279" i="7"/>
  <c r="AR277" i="7"/>
  <c r="BD277" i="7" s="1"/>
  <c r="BK277" i="7"/>
  <c r="BU277" i="7" s="1"/>
  <c r="AD277" i="6"/>
  <c r="AV277" i="6"/>
  <c r="U279" i="6"/>
  <c r="O277" i="6"/>
  <c r="AL277" i="6" s="1"/>
  <c r="AT277" i="6" s="1"/>
  <c r="AH277" i="6"/>
  <c r="AP277" i="6" s="1"/>
  <c r="AU277" i="6"/>
  <c r="AW277" i="6" s="1"/>
  <c r="AI277" i="6"/>
  <c r="AQ277" i="6" s="1"/>
  <c r="AX277" i="6"/>
  <c r="AG278" i="6"/>
  <c r="AO278" i="6" s="1"/>
  <c r="F279" i="6"/>
  <c r="AF278" i="6"/>
  <c r="AN278" i="6" s="1"/>
  <c r="N277" i="6"/>
  <c r="AE277" i="6"/>
  <c r="AM277" i="6" s="1"/>
  <c r="AD277" i="5"/>
  <c r="AV277" i="5"/>
  <c r="U279" i="5"/>
  <c r="AK276" i="5"/>
  <c r="AS276" i="5" s="1"/>
  <c r="N277" i="5"/>
  <c r="AE277" i="5"/>
  <c r="AM277" i="5" s="1"/>
  <c r="O277" i="5"/>
  <c r="AL277" i="5" s="1"/>
  <c r="AT277" i="5" s="1"/>
  <c r="AH277" i="5"/>
  <c r="AP277" i="5" s="1"/>
  <c r="AU277" i="5"/>
  <c r="AW277" i="5" s="1"/>
  <c r="AI277" i="5"/>
  <c r="AQ277" i="5" s="1"/>
  <c r="AX277" i="5"/>
  <c r="AF278" i="5"/>
  <c r="AN278" i="5" s="1"/>
  <c r="F279" i="5"/>
  <c r="AD277" i="4"/>
  <c r="AV277" i="4"/>
  <c r="U279" i="4"/>
  <c r="AK276" i="4"/>
  <c r="AS276" i="4" s="1"/>
  <c r="N277" i="4"/>
  <c r="AE277" i="4"/>
  <c r="AM277" i="4" s="1"/>
  <c r="O277" i="4"/>
  <c r="AL277" i="4" s="1"/>
  <c r="AT277" i="4" s="1"/>
  <c r="AH277" i="4"/>
  <c r="AP277" i="4" s="1"/>
  <c r="AU277" i="4"/>
  <c r="AW277" i="4" s="1"/>
  <c r="AI277" i="4"/>
  <c r="AQ277" i="4" s="1"/>
  <c r="AX277" i="4"/>
  <c r="AF278" i="4"/>
  <c r="AN278" i="4" s="1"/>
  <c r="F279" i="4"/>
  <c r="S279" i="3"/>
  <c r="BT278" i="3"/>
  <c r="BR278" i="3"/>
  <c r="BQ277" i="3"/>
  <c r="AX277" i="3"/>
  <c r="BV277" i="3" s="1"/>
  <c r="AY277" i="3"/>
  <c r="BE277" i="3" s="1"/>
  <c r="AR277" i="3"/>
  <c r="BK277" i="3"/>
  <c r="BW277" i="3" s="1"/>
  <c r="CC277" i="3" s="1"/>
  <c r="BA277" i="3"/>
  <c r="BG277" i="3" s="1"/>
  <c r="BM277" i="3"/>
  <c r="BY277" i="3" s="1"/>
  <c r="CE277" i="3" s="1"/>
  <c r="AA277" i="3"/>
  <c r="AG277" i="3" s="1"/>
  <c r="M277" i="3"/>
  <c r="BO277" i="3"/>
  <c r="CA277" i="3" s="1"/>
  <c r="CG277" i="3" s="1"/>
  <c r="BC277" i="3"/>
  <c r="BI277" i="3" s="1"/>
  <c r="F279" i="3"/>
  <c r="AD278" i="3"/>
  <c r="AJ278" i="3" s="1"/>
  <c r="AB278" i="3"/>
  <c r="AH278" i="3" s="1"/>
  <c r="AC278" i="3"/>
  <c r="AI278" i="3" s="1"/>
  <c r="AE278" i="3"/>
  <c r="AK278" i="3" s="1"/>
  <c r="BL277" i="3"/>
  <c r="BX277" i="3" s="1"/>
  <c r="CD277" i="3" s="1"/>
  <c r="AZ277" i="3"/>
  <c r="BF277" i="3" s="1"/>
  <c r="BN277" i="3"/>
  <c r="BZ277" i="3" s="1"/>
  <c r="CF277" i="3" s="1"/>
  <c r="BB277" i="3"/>
  <c r="BH277" i="3" s="1"/>
  <c r="CI276" i="3"/>
  <c r="CJ276" i="3"/>
  <c r="AF276" i="3"/>
  <c r="AL276" i="3" s="1"/>
  <c r="BP276" i="3"/>
  <c r="CB276" i="3" s="1"/>
  <c r="CH276" i="3" s="1"/>
  <c r="BD276" i="3"/>
  <c r="BJ276" i="3" s="1"/>
  <c r="BR278" i="2"/>
  <c r="BU278" i="2"/>
  <c r="S279" i="2"/>
  <c r="BT278" i="2"/>
  <c r="BS278" i="2"/>
  <c r="AX277" i="2"/>
  <c r="BQ277" i="2"/>
  <c r="AF276" i="2"/>
  <c r="AL276" i="2" s="1"/>
  <c r="CI276" i="2"/>
  <c r="AR277" i="2"/>
  <c r="BK277" i="2"/>
  <c r="BW277" i="2" s="1"/>
  <c r="CC277" i="2" s="1"/>
  <c r="AY277" i="2"/>
  <c r="BE277" i="2" s="1"/>
  <c r="BM277" i="2"/>
  <c r="BA277" i="2"/>
  <c r="BG277" i="2" s="1"/>
  <c r="AC278" i="2"/>
  <c r="AI278" i="2" s="1"/>
  <c r="AB278" i="2"/>
  <c r="AH278" i="2" s="1"/>
  <c r="AE278" i="2"/>
  <c r="AK278" i="2" s="1"/>
  <c r="F279" i="2"/>
  <c r="AZ277" i="2"/>
  <c r="BF277" i="2" s="1"/>
  <c r="BL277" i="2"/>
  <c r="BX277" i="2" s="1"/>
  <c r="CD277" i="2" s="1"/>
  <c r="BB277" i="2"/>
  <c r="BH277" i="2" s="1"/>
  <c r="BN277" i="2"/>
  <c r="BZ277" i="2" s="1"/>
  <c r="CF277" i="2" s="1"/>
  <c r="M277" i="2"/>
  <c r="AA277" i="2"/>
  <c r="AG277" i="2" s="1"/>
  <c r="BC277" i="2"/>
  <c r="BI277" i="2" s="1"/>
  <c r="BO277" i="2"/>
  <c r="BD276" i="2"/>
  <c r="BJ276" i="2" s="1"/>
  <c r="BP276" i="2"/>
  <c r="CB276" i="2" s="1"/>
  <c r="CH276" i="2" s="1"/>
  <c r="AX277" i="1"/>
  <c r="BV277" i="1" s="1"/>
  <c r="BQ277" i="1"/>
  <c r="BR278" i="1"/>
  <c r="BS278" i="1"/>
  <c r="BT278" i="1"/>
  <c r="BU278" i="1"/>
  <c r="S279" i="1"/>
  <c r="AF276" i="1"/>
  <c r="AL276" i="1" s="1"/>
  <c r="BD276" i="1"/>
  <c r="BJ276" i="1" s="1"/>
  <c r="BP276" i="1"/>
  <c r="M277" i="1"/>
  <c r="AA277" i="1"/>
  <c r="AG277" i="1" s="1"/>
  <c r="AR277" i="1"/>
  <c r="AY277" i="1"/>
  <c r="BE277" i="1" s="1"/>
  <c r="BK277" i="1"/>
  <c r="BW277" i="1" s="1"/>
  <c r="CC277" i="1" s="1"/>
  <c r="AZ277" i="1"/>
  <c r="BF277" i="1" s="1"/>
  <c r="BL277" i="1"/>
  <c r="BX277" i="1" s="1"/>
  <c r="CD277" i="1" s="1"/>
  <c r="BA277" i="1"/>
  <c r="BG277" i="1" s="1"/>
  <c r="BM277" i="1"/>
  <c r="BY277" i="1" s="1"/>
  <c r="CE277" i="1" s="1"/>
  <c r="BB277" i="1"/>
  <c r="BH277" i="1" s="1"/>
  <c r="BN277" i="1"/>
  <c r="BZ277" i="1" s="1"/>
  <c r="CF277" i="1" s="1"/>
  <c r="BC277" i="1"/>
  <c r="BI277" i="1" s="1"/>
  <c r="BO277" i="1"/>
  <c r="CA277" i="1" s="1"/>
  <c r="CG277" i="1" s="1"/>
  <c r="AB278" i="1"/>
  <c r="AH278" i="1" s="1"/>
  <c r="AC278" i="1"/>
  <c r="AI278" i="1" s="1"/>
  <c r="AD278" i="1"/>
  <c r="AJ278" i="1" s="1"/>
  <c r="AE278" i="1"/>
  <c r="AK278" i="1" s="1"/>
  <c r="F279" i="1"/>
  <c r="AK277" i="9"/>
  <c r="AJ277" i="5"/>
  <c r="AR277" i="5" s="1"/>
  <c r="BY276" i="3"/>
  <c r="CE276" i="3" s="1"/>
  <c r="CA276" i="3"/>
  <c r="CG276" i="3" s="1"/>
  <c r="BX276" i="2"/>
  <c r="CD276" i="2" s="1"/>
  <c r="AG277" i="6"/>
  <c r="AO277" i="6" s="1"/>
  <c r="AJ277" i="6"/>
  <c r="AR277" i="6" s="1"/>
  <c r="AL276" i="6"/>
  <c r="AT276" i="6" s="1"/>
  <c r="AW276" i="6"/>
  <c r="AC277" i="5"/>
  <c r="BS277" i="2"/>
  <c r="BU277" i="2"/>
  <c r="AK277" i="8"/>
  <c r="BX276" i="8"/>
  <c r="AG277" i="4"/>
  <c r="AO277" i="4" s="1"/>
  <c r="AJ277" i="4"/>
  <c r="AR277" i="4" s="1"/>
  <c r="AE277" i="2"/>
  <c r="AK277" i="2" s="1"/>
  <c r="CB275" i="1"/>
  <c r="CH275" i="1" s="1"/>
  <c r="BX276" i="9"/>
  <c r="BS277" i="8"/>
  <c r="BU276" i="8"/>
  <c r="AK277" i="7"/>
  <c r="AZ276" i="5"/>
  <c r="AC277" i="4"/>
  <c r="AZ276" i="4"/>
  <c r="BV276" i="3"/>
  <c r="BR277" i="3"/>
  <c r="Z277" i="3"/>
  <c r="BV276" i="1"/>
  <c r="BU276" i="7"/>
  <c r="AC277" i="6"/>
  <c r="AZ276" i="6"/>
  <c r="AY277" i="5"/>
  <c r="BY276" i="9"/>
  <c r="AW276" i="8"/>
  <c r="BI276" i="8" s="1"/>
  <c r="BY276" i="7"/>
  <c r="AY277" i="4"/>
  <c r="Z277" i="2"/>
  <c r="BP277" i="8"/>
  <c r="BT277" i="7"/>
  <c r="AY277" i="6"/>
  <c r="BT277" i="3"/>
  <c r="Y280" i="9" l="1"/>
  <c r="BT279" i="9"/>
  <c r="BS279" i="9"/>
  <c r="BP279" i="9"/>
  <c r="AL278" i="9"/>
  <c r="BQ278" i="9"/>
  <c r="AS278" i="9"/>
  <c r="BE278" i="9" s="1"/>
  <c r="BL278" i="9"/>
  <c r="BV278" i="9" s="1"/>
  <c r="S278" i="9"/>
  <c r="AX278" i="9" s="1"/>
  <c r="BJ278" i="9" s="1"/>
  <c r="AV278" i="9"/>
  <c r="BH278" i="9" s="1"/>
  <c r="BO278" i="9"/>
  <c r="BY278" i="9" s="1"/>
  <c r="AM279" i="9"/>
  <c r="AY279" i="9" s="1"/>
  <c r="AO279" i="9"/>
  <c r="BA279" i="9" s="1"/>
  <c r="AQ279" i="9"/>
  <c r="BC279" i="9" s="1"/>
  <c r="AP279" i="9"/>
  <c r="BB279" i="9" s="1"/>
  <c r="F280" i="9"/>
  <c r="AU278" i="9"/>
  <c r="BG278" i="9" s="1"/>
  <c r="BN278" i="9"/>
  <c r="BX278" i="9" s="1"/>
  <c r="AA440" i="9"/>
  <c r="AM278" i="9"/>
  <c r="AY278" i="9" s="1"/>
  <c r="AR278" i="9"/>
  <c r="BD278" i="9" s="1"/>
  <c r="BK278" i="9"/>
  <c r="BU278" i="9" s="1"/>
  <c r="AN278" i="9"/>
  <c r="AZ278" i="9" s="1"/>
  <c r="R278" i="9"/>
  <c r="BM278" i="9"/>
  <c r="BW278" i="9" s="1"/>
  <c r="AT278" i="9"/>
  <c r="BF278" i="9" s="1"/>
  <c r="BS279" i="8"/>
  <c r="BP279" i="8"/>
  <c r="Y280" i="8"/>
  <c r="AL278" i="8"/>
  <c r="BQ278" i="8"/>
  <c r="AN278" i="8"/>
  <c r="AZ278" i="8" s="1"/>
  <c r="R278" i="8"/>
  <c r="BK278" i="8"/>
  <c r="AR278" i="8"/>
  <c r="BD278" i="8" s="1"/>
  <c r="AV278" i="8"/>
  <c r="BH278" i="8" s="1"/>
  <c r="BO278" i="8"/>
  <c r="BY278" i="8" s="1"/>
  <c r="BM278" i="8"/>
  <c r="BW278" i="8" s="1"/>
  <c r="AT278" i="8"/>
  <c r="BF278" i="8" s="1"/>
  <c r="AP279" i="8"/>
  <c r="BB279" i="8" s="1"/>
  <c r="F280" i="8"/>
  <c r="AQ279" i="8"/>
  <c r="BC279" i="8" s="1"/>
  <c r="S278" i="8"/>
  <c r="AX278" i="8" s="1"/>
  <c r="BJ278" i="8" s="1"/>
  <c r="BL278" i="8"/>
  <c r="BV278" i="8" s="1"/>
  <c r="AS278" i="8"/>
  <c r="BE278" i="8" s="1"/>
  <c r="AU278" i="8"/>
  <c r="BG278" i="8" s="1"/>
  <c r="BN278" i="8"/>
  <c r="AL278" i="7"/>
  <c r="BQ278" i="7"/>
  <c r="Y280" i="7"/>
  <c r="AK279" i="7"/>
  <c r="BP279" i="7"/>
  <c r="BR279" i="7"/>
  <c r="BT279" i="7"/>
  <c r="S278" i="7"/>
  <c r="AX278" i="7" s="1"/>
  <c r="BJ278" i="7" s="1"/>
  <c r="AS278" i="7"/>
  <c r="BE278" i="7" s="1"/>
  <c r="BL278" i="7"/>
  <c r="BV278" i="7" s="1"/>
  <c r="R278" i="7"/>
  <c r="AN278" i="7"/>
  <c r="AZ278" i="7" s="1"/>
  <c r="AR278" i="7"/>
  <c r="BD278" i="7" s="1"/>
  <c r="BK278" i="7"/>
  <c r="BU278" i="7" s="1"/>
  <c r="AU278" i="7"/>
  <c r="BG278" i="7" s="1"/>
  <c r="BN278" i="7"/>
  <c r="BX278" i="7" s="1"/>
  <c r="AT278" i="7"/>
  <c r="BF278" i="7" s="1"/>
  <c r="BM278" i="7"/>
  <c r="BW278" i="7" s="1"/>
  <c r="AV278" i="7"/>
  <c r="BH278" i="7" s="1"/>
  <c r="BO278" i="7"/>
  <c r="AP279" i="7"/>
  <c r="BB279" i="7" s="1"/>
  <c r="AO279" i="7"/>
  <c r="BA279" i="7" s="1"/>
  <c r="AQ279" i="7"/>
  <c r="BC279" i="7" s="1"/>
  <c r="F280" i="7"/>
  <c r="AD278" i="6"/>
  <c r="AV278" i="6"/>
  <c r="U280" i="6"/>
  <c r="N278" i="6"/>
  <c r="AE278" i="6"/>
  <c r="AM278" i="6" s="1"/>
  <c r="O278" i="6"/>
  <c r="AL278" i="6" s="1"/>
  <c r="AT278" i="6" s="1"/>
  <c r="AH278" i="6"/>
  <c r="AP278" i="6" s="1"/>
  <c r="AU278" i="6"/>
  <c r="AW278" i="6" s="1"/>
  <c r="AX278" i="6"/>
  <c r="AI278" i="6"/>
  <c r="AQ278" i="6" s="1"/>
  <c r="AF279" i="6"/>
  <c r="AN279" i="6" s="1"/>
  <c r="F280" i="6"/>
  <c r="AK277" i="6"/>
  <c r="AS277" i="6" s="1"/>
  <c r="AD278" i="5"/>
  <c r="AV278" i="5"/>
  <c r="U280" i="5"/>
  <c r="AK277" i="5"/>
  <c r="AS277" i="5" s="1"/>
  <c r="N278" i="5"/>
  <c r="AE278" i="5"/>
  <c r="AM278" i="5" s="1"/>
  <c r="O278" i="5"/>
  <c r="AL278" i="5" s="1"/>
  <c r="AT278" i="5" s="1"/>
  <c r="AH278" i="5"/>
  <c r="AP278" i="5" s="1"/>
  <c r="AU278" i="5"/>
  <c r="AW278" i="5" s="1"/>
  <c r="AI278" i="5"/>
  <c r="AQ278" i="5" s="1"/>
  <c r="AX278" i="5"/>
  <c r="AF279" i="5"/>
  <c r="AN279" i="5" s="1"/>
  <c r="AG279" i="5"/>
  <c r="AO279" i="5" s="1"/>
  <c r="AJ279" i="5"/>
  <c r="AR279" i="5" s="1"/>
  <c r="F280" i="5"/>
  <c r="AD278" i="4"/>
  <c r="AV278" i="4"/>
  <c r="U280" i="4"/>
  <c r="N278" i="4"/>
  <c r="AE278" i="4"/>
  <c r="AM278" i="4" s="1"/>
  <c r="O278" i="4"/>
  <c r="AL278" i="4" s="1"/>
  <c r="AT278" i="4" s="1"/>
  <c r="AH278" i="4"/>
  <c r="AP278" i="4" s="1"/>
  <c r="AU278" i="4"/>
  <c r="AW278" i="4" s="1"/>
  <c r="AI278" i="4"/>
  <c r="AQ278" i="4" s="1"/>
  <c r="AX278" i="4"/>
  <c r="AF279" i="4"/>
  <c r="AN279" i="4" s="1"/>
  <c r="AJ279" i="4"/>
  <c r="AR279" i="4" s="1"/>
  <c r="F280" i="4"/>
  <c r="BS279" i="3"/>
  <c r="S280" i="3"/>
  <c r="BR279" i="3"/>
  <c r="BU279" i="3"/>
  <c r="AX278" i="3"/>
  <c r="BQ278" i="3"/>
  <c r="BD277" i="3"/>
  <c r="BJ277" i="3" s="1"/>
  <c r="BP277" i="3"/>
  <c r="CB277" i="3" s="1"/>
  <c r="CH277" i="3" s="1"/>
  <c r="AF277" i="3"/>
  <c r="AL277" i="3" s="1"/>
  <c r="CJ277" i="3"/>
  <c r="CI277" i="3"/>
  <c r="BC278" i="3"/>
  <c r="BI278" i="3" s="1"/>
  <c r="BO278" i="3"/>
  <c r="AB279" i="3"/>
  <c r="AH279" i="3" s="1"/>
  <c r="F280" i="3"/>
  <c r="AD279" i="3"/>
  <c r="AJ279" i="3" s="1"/>
  <c r="AC279" i="3"/>
  <c r="AI279" i="3" s="1"/>
  <c r="AE279" i="3"/>
  <c r="AK279" i="3" s="1"/>
  <c r="AA278" i="3"/>
  <c r="AG278" i="3" s="1"/>
  <c r="M278" i="3"/>
  <c r="AZ278" i="3"/>
  <c r="BF278" i="3" s="1"/>
  <c r="BL278" i="3"/>
  <c r="BX278" i="3" s="1"/>
  <c r="CD278" i="3" s="1"/>
  <c r="BA278" i="3"/>
  <c r="BG278" i="3" s="1"/>
  <c r="BM278" i="3"/>
  <c r="AR278" i="3"/>
  <c r="AY278" i="3"/>
  <c r="BE278" i="3" s="1"/>
  <c r="BK278" i="3"/>
  <c r="BW278" i="3" s="1"/>
  <c r="CC278" i="3" s="1"/>
  <c r="BB278" i="3"/>
  <c r="BH278" i="3" s="1"/>
  <c r="BN278" i="3"/>
  <c r="BZ278" i="3" s="1"/>
  <c r="CF278" i="3" s="1"/>
  <c r="AX278" i="2"/>
  <c r="BQ278" i="2"/>
  <c r="S280" i="2"/>
  <c r="BU279" i="2"/>
  <c r="BD277" i="2"/>
  <c r="BJ277" i="2" s="1"/>
  <c r="BP277" i="2"/>
  <c r="BL278" i="2"/>
  <c r="BX278" i="2" s="1"/>
  <c r="CD278" i="2" s="1"/>
  <c r="AZ278" i="2"/>
  <c r="BF278" i="2" s="1"/>
  <c r="BO278" i="2"/>
  <c r="CA278" i="2" s="1"/>
  <c r="CG278" i="2" s="1"/>
  <c r="BC278" i="2"/>
  <c r="BI278" i="2" s="1"/>
  <c r="AR278" i="2"/>
  <c r="AY278" i="2"/>
  <c r="BE278" i="2" s="1"/>
  <c r="BK278" i="2"/>
  <c r="BW278" i="2" s="1"/>
  <c r="CC278" i="2" s="1"/>
  <c r="BA278" i="2"/>
  <c r="BG278" i="2" s="1"/>
  <c r="BM278" i="2"/>
  <c r="BY278" i="2" s="1"/>
  <c r="CE278" i="2" s="1"/>
  <c r="AA278" i="2"/>
  <c r="AG278" i="2" s="1"/>
  <c r="M278" i="2"/>
  <c r="BB278" i="2"/>
  <c r="BH278" i="2" s="1"/>
  <c r="BN278" i="2"/>
  <c r="BZ278" i="2" s="1"/>
  <c r="CF278" i="2" s="1"/>
  <c r="F280" i="2"/>
  <c r="AF277" i="2"/>
  <c r="AL277" i="2" s="1"/>
  <c r="CI277" i="2"/>
  <c r="AX278" i="1"/>
  <c r="BQ278" i="1"/>
  <c r="BR279" i="1"/>
  <c r="BS279" i="1"/>
  <c r="BT279" i="1"/>
  <c r="BU279" i="1"/>
  <c r="S280" i="1"/>
  <c r="BD277" i="1"/>
  <c r="BJ277" i="1" s="1"/>
  <c r="BP277" i="1"/>
  <c r="CB277" i="1" s="1"/>
  <c r="CH277" i="1" s="1"/>
  <c r="M278" i="1"/>
  <c r="AA278" i="1"/>
  <c r="AG278" i="1" s="1"/>
  <c r="AR278" i="1"/>
  <c r="AY278" i="1"/>
  <c r="BE278" i="1" s="1"/>
  <c r="BK278" i="1"/>
  <c r="BW278" i="1" s="1"/>
  <c r="CC278" i="1" s="1"/>
  <c r="AZ278" i="1"/>
  <c r="BF278" i="1" s="1"/>
  <c r="BL278" i="1"/>
  <c r="BX278" i="1" s="1"/>
  <c r="CD278" i="1" s="1"/>
  <c r="BA278" i="1"/>
  <c r="BG278" i="1" s="1"/>
  <c r="BM278" i="1"/>
  <c r="BY278" i="1" s="1"/>
  <c r="CE278" i="1" s="1"/>
  <c r="BB278" i="1"/>
  <c r="BH278" i="1" s="1"/>
  <c r="BN278" i="1"/>
  <c r="BZ278" i="1" s="1"/>
  <c r="CF278" i="1" s="1"/>
  <c r="BC278" i="1"/>
  <c r="BI278" i="1" s="1"/>
  <c r="BO278" i="1"/>
  <c r="CA278" i="1" s="1"/>
  <c r="CG278" i="1" s="1"/>
  <c r="AB279" i="1"/>
  <c r="AH279" i="1" s="1"/>
  <c r="AC279" i="1"/>
  <c r="AI279" i="1" s="1"/>
  <c r="AD279" i="1"/>
  <c r="AJ279" i="1" s="1"/>
  <c r="AE279" i="1"/>
  <c r="AK279" i="1" s="1"/>
  <c r="F280" i="1"/>
  <c r="AK278" i="8"/>
  <c r="BS278" i="3"/>
  <c r="AY278" i="6"/>
  <c r="AC278" i="6"/>
  <c r="Z278" i="2"/>
  <c r="BV277" i="2"/>
  <c r="BY277" i="2"/>
  <c r="CE277" i="2" s="1"/>
  <c r="AD278" i="2"/>
  <c r="AJ278" i="2" s="1"/>
  <c r="CA277" i="2"/>
  <c r="CG277" i="2" s="1"/>
  <c r="Z278" i="1"/>
  <c r="CB276" i="1"/>
  <c r="CH276" i="1" s="1"/>
  <c r="BU278" i="3"/>
  <c r="BU277" i="8"/>
  <c r="AW277" i="9"/>
  <c r="BI277" i="9" s="1"/>
  <c r="BP278" i="8"/>
  <c r="BT278" i="7"/>
  <c r="AC278" i="5"/>
  <c r="AC278" i="4"/>
  <c r="AK278" i="9"/>
  <c r="AW277" i="8"/>
  <c r="BI277" i="8" s="1"/>
  <c r="AG278" i="5"/>
  <c r="AO278" i="5" s="1"/>
  <c r="AJ278" i="4"/>
  <c r="AR278" i="4" s="1"/>
  <c r="BS278" i="8"/>
  <c r="BX277" i="8"/>
  <c r="AW277" i="7"/>
  <c r="BI277" i="7" s="1"/>
  <c r="AZ277" i="6"/>
  <c r="AJ278" i="6"/>
  <c r="AR278" i="6" s="1"/>
  <c r="AY278" i="5"/>
  <c r="AZ277" i="5"/>
  <c r="AJ278" i="5"/>
  <c r="AR278" i="5" s="1"/>
  <c r="AY278" i="4"/>
  <c r="AK277" i="4"/>
  <c r="AS277" i="4" s="1"/>
  <c r="AZ277" i="4"/>
  <c r="AG278" i="4"/>
  <c r="AO278" i="4" s="1"/>
  <c r="Z278" i="3"/>
  <c r="BY277" i="7"/>
  <c r="AF277" i="1"/>
  <c r="AL277" i="1" s="1"/>
  <c r="BS280" i="9" l="1"/>
  <c r="Y281" i="9"/>
  <c r="BP280" i="9"/>
  <c r="AL279" i="9"/>
  <c r="BQ279" i="9"/>
  <c r="AR279" i="9"/>
  <c r="BD279" i="9" s="1"/>
  <c r="BK279" i="9"/>
  <c r="BU279" i="9" s="1"/>
  <c r="AT279" i="9"/>
  <c r="BF279" i="9" s="1"/>
  <c r="BM279" i="9"/>
  <c r="AV279" i="9"/>
  <c r="BH279" i="9" s="1"/>
  <c r="BO279" i="9"/>
  <c r="BY279" i="9" s="1"/>
  <c r="S279" i="9"/>
  <c r="AX279" i="9" s="1"/>
  <c r="BJ279" i="9" s="1"/>
  <c r="AS279" i="9"/>
  <c r="BE279" i="9" s="1"/>
  <c r="BL279" i="9"/>
  <c r="BV279" i="9" s="1"/>
  <c r="AU279" i="9"/>
  <c r="BG279" i="9" s="1"/>
  <c r="BN279" i="9"/>
  <c r="BX279" i="9" s="1"/>
  <c r="AN279" i="9"/>
  <c r="AZ279" i="9" s="1"/>
  <c r="R279" i="9"/>
  <c r="AO280" i="9"/>
  <c r="BA280" i="9" s="1"/>
  <c r="AP280" i="9"/>
  <c r="BB280" i="9" s="1"/>
  <c r="AQ280" i="9"/>
  <c r="BC280" i="9" s="1"/>
  <c r="F281" i="9"/>
  <c r="AB440" i="9"/>
  <c r="AD440" i="9"/>
  <c r="AH440" i="9"/>
  <c r="AF440" i="9"/>
  <c r="AJ440" i="9"/>
  <c r="AI440" i="9"/>
  <c r="AE440" i="9"/>
  <c r="AW278" i="9"/>
  <c r="BI278" i="9" s="1"/>
  <c r="AL279" i="8"/>
  <c r="BQ279" i="8"/>
  <c r="BR280" i="8"/>
  <c r="BT280" i="8"/>
  <c r="BP280" i="8"/>
  <c r="Y281" i="8"/>
  <c r="BS280" i="8"/>
  <c r="AK280" i="8"/>
  <c r="AW278" i="8"/>
  <c r="BI278" i="8" s="1"/>
  <c r="AR279" i="8"/>
  <c r="BD279" i="8" s="1"/>
  <c r="BK279" i="8"/>
  <c r="BU279" i="8" s="1"/>
  <c r="AT279" i="8"/>
  <c r="BF279" i="8" s="1"/>
  <c r="BM279" i="8"/>
  <c r="AN279" i="8"/>
  <c r="AZ279" i="8" s="1"/>
  <c r="R279" i="8"/>
  <c r="AU279" i="8"/>
  <c r="BG279" i="8" s="1"/>
  <c r="BN279" i="8"/>
  <c r="BX279" i="8" s="1"/>
  <c r="AP280" i="8"/>
  <c r="BB280" i="8" s="1"/>
  <c r="AO280" i="8"/>
  <c r="BA280" i="8" s="1"/>
  <c r="AQ280" i="8"/>
  <c r="BC280" i="8" s="1"/>
  <c r="F281" i="8"/>
  <c r="AA440" i="8"/>
  <c r="AM279" i="8"/>
  <c r="AY279" i="8" s="1"/>
  <c r="AV279" i="8"/>
  <c r="BH279" i="8" s="1"/>
  <c r="BO279" i="8"/>
  <c r="AS279" i="8"/>
  <c r="BE279" i="8" s="1"/>
  <c r="S279" i="8"/>
  <c r="AX279" i="8" s="1"/>
  <c r="BJ279" i="8" s="1"/>
  <c r="BL279" i="8"/>
  <c r="BV279" i="8" s="1"/>
  <c r="BS280" i="7"/>
  <c r="Y281" i="7"/>
  <c r="BQ279" i="7"/>
  <c r="AL279" i="7"/>
  <c r="AW278" i="7"/>
  <c r="BI278" i="7" s="1"/>
  <c r="AT279" i="7"/>
  <c r="BF279" i="7" s="1"/>
  <c r="BM279" i="7"/>
  <c r="BW279" i="7" s="1"/>
  <c r="R279" i="7"/>
  <c r="AJ440" i="7" s="1"/>
  <c r="AN279" i="7"/>
  <c r="AZ279" i="7" s="1"/>
  <c r="AR279" i="7"/>
  <c r="BD279" i="7" s="1"/>
  <c r="BK279" i="7"/>
  <c r="BU279" i="7" s="1"/>
  <c r="BO279" i="7"/>
  <c r="BY279" i="7" s="1"/>
  <c r="AV279" i="7"/>
  <c r="BH279" i="7" s="1"/>
  <c r="AA440" i="7"/>
  <c r="AM279" i="7"/>
  <c r="AY279" i="7" s="1"/>
  <c r="AS279" i="7"/>
  <c r="BE279" i="7" s="1"/>
  <c r="BL279" i="7"/>
  <c r="BV279" i="7" s="1"/>
  <c r="S279" i="7"/>
  <c r="AX279" i="7" s="1"/>
  <c r="BJ279" i="7" s="1"/>
  <c r="AU279" i="7"/>
  <c r="BG279" i="7" s="1"/>
  <c r="BN279" i="7"/>
  <c r="AP280" i="7"/>
  <c r="BB280" i="7" s="1"/>
  <c r="F281" i="7"/>
  <c r="AQ280" i="7"/>
  <c r="BC280" i="7" s="1"/>
  <c r="AO280" i="7"/>
  <c r="BA280" i="7" s="1"/>
  <c r="AD279" i="6"/>
  <c r="AV279" i="6"/>
  <c r="U281" i="6"/>
  <c r="AY280" i="6"/>
  <c r="N279" i="6"/>
  <c r="AE279" i="6"/>
  <c r="AM279" i="6" s="1"/>
  <c r="O279" i="6"/>
  <c r="AH279" i="6"/>
  <c r="AP279" i="6" s="1"/>
  <c r="AU279" i="6"/>
  <c r="AX279" i="6"/>
  <c r="AI279" i="6"/>
  <c r="AQ279" i="6" s="1"/>
  <c r="F281" i="6"/>
  <c r="AF280" i="6"/>
  <c r="AN280" i="6" s="1"/>
  <c r="AG280" i="6"/>
  <c r="AO280" i="6" s="1"/>
  <c r="AJ280" i="6"/>
  <c r="AR280" i="6" s="1"/>
  <c r="AD279" i="5"/>
  <c r="AV279" i="5"/>
  <c r="U281" i="5"/>
  <c r="AK278" i="5"/>
  <c r="AS278" i="5" s="1"/>
  <c r="N279" i="5"/>
  <c r="AB440" i="5" s="1"/>
  <c r="AE279" i="5"/>
  <c r="AM279" i="5" s="1"/>
  <c r="O279" i="5"/>
  <c r="AL279" i="5" s="1"/>
  <c r="AT279" i="5" s="1"/>
  <c r="AH279" i="5"/>
  <c r="AP279" i="5" s="1"/>
  <c r="AU279" i="5"/>
  <c r="AW279" i="5" s="1"/>
  <c r="AI279" i="5"/>
  <c r="AQ279" i="5" s="1"/>
  <c r="AX279" i="5"/>
  <c r="F281" i="5"/>
  <c r="AD279" i="4"/>
  <c r="AV279" i="4"/>
  <c r="U281" i="4"/>
  <c r="AB440" i="4"/>
  <c r="AK278" i="4"/>
  <c r="AS278" i="4" s="1"/>
  <c r="N279" i="4"/>
  <c r="AA440" i="4" s="1"/>
  <c r="AE279" i="4"/>
  <c r="AM279" i="4" s="1"/>
  <c r="O279" i="4"/>
  <c r="AL279" i="4" s="1"/>
  <c r="AT279" i="4" s="1"/>
  <c r="AH279" i="4"/>
  <c r="AP279" i="4" s="1"/>
  <c r="AU279" i="4"/>
  <c r="AW279" i="4" s="1"/>
  <c r="AI279" i="4"/>
  <c r="AQ279" i="4" s="1"/>
  <c r="AX279" i="4"/>
  <c r="AF280" i="4"/>
  <c r="AN280" i="4" s="1"/>
  <c r="F281" i="4"/>
  <c r="S281" i="3"/>
  <c r="BU280" i="3"/>
  <c r="BT280" i="3"/>
  <c r="AX279" i="3"/>
  <c r="BQ279" i="3"/>
  <c r="AY279" i="3"/>
  <c r="BE279" i="3" s="1"/>
  <c r="BK279" i="3"/>
  <c r="BW279" i="3" s="1"/>
  <c r="CC279" i="3" s="1"/>
  <c r="AR279" i="3"/>
  <c r="BC279" i="3"/>
  <c r="BI279" i="3" s="1"/>
  <c r="BO279" i="3"/>
  <c r="CA279" i="3" s="1"/>
  <c r="CG279" i="3" s="1"/>
  <c r="AE280" i="3"/>
  <c r="AK280" i="3" s="1"/>
  <c r="F281" i="3"/>
  <c r="AB280" i="3"/>
  <c r="AH280" i="3" s="1"/>
  <c r="AD280" i="3"/>
  <c r="AJ280" i="3" s="1"/>
  <c r="AC280" i="3"/>
  <c r="AI280" i="3" s="1"/>
  <c r="BN279" i="3"/>
  <c r="BB279" i="3"/>
  <c r="BH279" i="3" s="1"/>
  <c r="BL279" i="3"/>
  <c r="BX279" i="3" s="1"/>
  <c r="CD279" i="3" s="1"/>
  <c r="AZ279" i="3"/>
  <c r="BF279" i="3" s="1"/>
  <c r="BM279" i="3"/>
  <c r="BY279" i="3" s="1"/>
  <c r="CE279" i="3" s="1"/>
  <c r="BA279" i="3"/>
  <c r="BG279" i="3" s="1"/>
  <c r="AA279" i="3"/>
  <c r="AG279" i="3" s="1"/>
  <c r="M279" i="3"/>
  <c r="CI278" i="3"/>
  <c r="AF278" i="3"/>
  <c r="AL278" i="3" s="1"/>
  <c r="CJ278" i="3"/>
  <c r="BD278" i="3"/>
  <c r="BJ278" i="3" s="1"/>
  <c r="BP278" i="3"/>
  <c r="AX279" i="2"/>
  <c r="BQ279" i="2"/>
  <c r="BU280" i="2"/>
  <c r="S281" i="2"/>
  <c r="BS280" i="2"/>
  <c r="Z280" i="2"/>
  <c r="BR280" i="2"/>
  <c r="BT280" i="2"/>
  <c r="BD278" i="2"/>
  <c r="BJ278" i="2" s="1"/>
  <c r="BP278" i="2"/>
  <c r="AF278" i="2"/>
  <c r="AL278" i="2" s="1"/>
  <c r="CI278" i="2"/>
  <c r="BM279" i="2"/>
  <c r="BA279" i="2"/>
  <c r="BG279" i="2" s="1"/>
  <c r="M279" i="2"/>
  <c r="AA279" i="2"/>
  <c r="AG279" i="2" s="1"/>
  <c r="AZ279" i="2"/>
  <c r="BF279" i="2" s="1"/>
  <c r="BL279" i="2"/>
  <c r="BB279" i="2"/>
  <c r="BH279" i="2" s="1"/>
  <c r="BN279" i="2"/>
  <c r="AR279" i="2"/>
  <c r="BK279" i="2"/>
  <c r="AY279" i="2"/>
  <c r="BE279" i="2" s="1"/>
  <c r="BO279" i="2"/>
  <c r="CA279" i="2" s="1"/>
  <c r="CG279" i="2" s="1"/>
  <c r="BC279" i="2"/>
  <c r="BI279" i="2" s="1"/>
  <c r="F281" i="2"/>
  <c r="AX279" i="1"/>
  <c r="BQ279" i="1"/>
  <c r="BR280" i="1"/>
  <c r="BS280" i="1"/>
  <c r="BT280" i="1"/>
  <c r="BU280" i="1"/>
  <c r="S281" i="1"/>
  <c r="BD278" i="1"/>
  <c r="BJ278" i="1" s="1"/>
  <c r="BP278" i="1"/>
  <c r="M279" i="1"/>
  <c r="AA279" i="1"/>
  <c r="AG279" i="1" s="1"/>
  <c r="AR279" i="1"/>
  <c r="AY279" i="1"/>
  <c r="BE279" i="1" s="1"/>
  <c r="BK279" i="1"/>
  <c r="BW279" i="1" s="1"/>
  <c r="CC279" i="1" s="1"/>
  <c r="AZ279" i="1"/>
  <c r="BF279" i="1" s="1"/>
  <c r="BL279" i="1"/>
  <c r="BX279" i="1" s="1"/>
  <c r="CD279" i="1" s="1"/>
  <c r="BA279" i="1"/>
  <c r="BG279" i="1" s="1"/>
  <c r="BM279" i="1"/>
  <c r="BY279" i="1" s="1"/>
  <c r="CE279" i="1" s="1"/>
  <c r="BB279" i="1"/>
  <c r="BH279" i="1" s="1"/>
  <c r="BN279" i="1"/>
  <c r="BZ279" i="1" s="1"/>
  <c r="CF279" i="1" s="1"/>
  <c r="BC279" i="1"/>
  <c r="BI279" i="1" s="1"/>
  <c r="BO279" i="1"/>
  <c r="CA279" i="1" s="1"/>
  <c r="CG279" i="1" s="1"/>
  <c r="AB280" i="1"/>
  <c r="AH280" i="1" s="1"/>
  <c r="AC280" i="1"/>
  <c r="AI280" i="1" s="1"/>
  <c r="AD280" i="1"/>
  <c r="AJ280" i="1" s="1"/>
  <c r="AE280" i="1"/>
  <c r="AK280" i="1" s="1"/>
  <c r="F281" i="1"/>
  <c r="BR279" i="8"/>
  <c r="BV278" i="3"/>
  <c r="CA278" i="3"/>
  <c r="CG278" i="3" s="1"/>
  <c r="AC279" i="5"/>
  <c r="AY279" i="5"/>
  <c r="AZ278" i="5"/>
  <c r="AY279" i="4"/>
  <c r="AD279" i="2"/>
  <c r="AJ279" i="2" s="1"/>
  <c r="AC279" i="2"/>
  <c r="AI279" i="2" s="1"/>
  <c r="AE279" i="2"/>
  <c r="AK279" i="2" s="1"/>
  <c r="AB279" i="2"/>
  <c r="AH279" i="2" s="1"/>
  <c r="BV278" i="1"/>
  <c r="Z279" i="1"/>
  <c r="BR279" i="9"/>
  <c r="AK279" i="8"/>
  <c r="BX278" i="8"/>
  <c r="AY279" i="6"/>
  <c r="AJ279" i="6"/>
  <c r="AR279" i="6" s="1"/>
  <c r="AC279" i="4"/>
  <c r="AZ278" i="4"/>
  <c r="AG279" i="4"/>
  <c r="AO279" i="4" s="1"/>
  <c r="BR279" i="2"/>
  <c r="BT279" i="3"/>
  <c r="BY278" i="3"/>
  <c r="CE278" i="3" s="1"/>
  <c r="BV278" i="2"/>
  <c r="BS279" i="2"/>
  <c r="AK279" i="9"/>
  <c r="BT279" i="8"/>
  <c r="BU278" i="8"/>
  <c r="AO279" i="8"/>
  <c r="BA279" i="8" s="1"/>
  <c r="BS279" i="7"/>
  <c r="BY278" i="7"/>
  <c r="AK278" i="6"/>
  <c r="AS278" i="6" s="1"/>
  <c r="AZ278" i="6"/>
  <c r="AG279" i="6"/>
  <c r="AO279" i="6" s="1"/>
  <c r="Z279" i="2"/>
  <c r="AF278" i="1"/>
  <c r="AL278" i="1" s="1"/>
  <c r="AC279" i="6"/>
  <c r="Z279" i="3"/>
  <c r="CB277" i="2"/>
  <c r="CH277" i="2" s="1"/>
  <c r="BT279" i="2"/>
  <c r="X440" i="6"/>
  <c r="W440" i="6"/>
  <c r="AB440" i="6"/>
  <c r="Y440" i="6"/>
  <c r="AA440" i="6"/>
  <c r="Z440" i="6"/>
  <c r="X440" i="3"/>
  <c r="AW440" i="3"/>
  <c r="U440" i="3"/>
  <c r="Y440" i="3"/>
  <c r="AT440" i="3"/>
  <c r="AV440" i="3"/>
  <c r="AU440" i="3"/>
  <c r="W440" i="3"/>
  <c r="AS440" i="3"/>
  <c r="V440" i="3"/>
  <c r="AL280" i="9" l="1"/>
  <c r="BQ280" i="9"/>
  <c r="BS281" i="9"/>
  <c r="Y282" i="9"/>
  <c r="BT281" i="9"/>
  <c r="AK281" i="9"/>
  <c r="AG440" i="9"/>
  <c r="AC440" i="9"/>
  <c r="AW279" i="9"/>
  <c r="BI279" i="9" s="1"/>
  <c r="AR280" i="9"/>
  <c r="BD280" i="9" s="1"/>
  <c r="BK280" i="9"/>
  <c r="BU280" i="9" s="1"/>
  <c r="S280" i="9"/>
  <c r="AX280" i="9" s="1"/>
  <c r="BJ280" i="9" s="1"/>
  <c r="BL280" i="9"/>
  <c r="BV280" i="9" s="1"/>
  <c r="AS280" i="9"/>
  <c r="BE280" i="9" s="1"/>
  <c r="R280" i="9"/>
  <c r="AN280" i="9"/>
  <c r="AZ280" i="9" s="1"/>
  <c r="BM280" i="9"/>
  <c r="AT280" i="9"/>
  <c r="BF280" i="9" s="1"/>
  <c r="AV280" i="9"/>
  <c r="BH280" i="9" s="1"/>
  <c r="BO280" i="9"/>
  <c r="AM280" i="9"/>
  <c r="AY280" i="9" s="1"/>
  <c r="BN280" i="9"/>
  <c r="BX280" i="9" s="1"/>
  <c r="AU280" i="9"/>
  <c r="BG280" i="9" s="1"/>
  <c r="F282" i="9"/>
  <c r="AO281" i="9"/>
  <c r="BA281" i="9" s="1"/>
  <c r="AP281" i="9"/>
  <c r="BB281" i="9" s="1"/>
  <c r="AQ281" i="9"/>
  <c r="BC281" i="9" s="1"/>
  <c r="AK440" i="9"/>
  <c r="BR440" i="9"/>
  <c r="BP440" i="9"/>
  <c r="BT440" i="9"/>
  <c r="BS440" i="9"/>
  <c r="AL280" i="8"/>
  <c r="BQ280" i="8"/>
  <c r="Y282" i="8"/>
  <c r="BP281" i="8"/>
  <c r="BR281" i="8"/>
  <c r="BT281" i="8"/>
  <c r="R280" i="8"/>
  <c r="AN280" i="8"/>
  <c r="AZ280" i="8" s="1"/>
  <c r="BK280" i="8"/>
  <c r="BU280" i="8" s="1"/>
  <c r="AR280" i="8"/>
  <c r="BD280" i="8" s="1"/>
  <c r="AT280" i="8"/>
  <c r="BF280" i="8" s="1"/>
  <c r="BM280" i="8"/>
  <c r="BW280" i="8" s="1"/>
  <c r="AM280" i="8"/>
  <c r="AY280" i="8" s="1"/>
  <c r="AS280" i="8"/>
  <c r="BE280" i="8" s="1"/>
  <c r="S280" i="8"/>
  <c r="AX280" i="8" s="1"/>
  <c r="BJ280" i="8" s="1"/>
  <c r="BL280" i="8"/>
  <c r="BV280" i="8" s="1"/>
  <c r="BN280" i="8"/>
  <c r="BX280" i="8" s="1"/>
  <c r="AU280" i="8"/>
  <c r="BG280" i="8" s="1"/>
  <c r="AV280" i="8"/>
  <c r="BH280" i="8" s="1"/>
  <c r="BO280" i="8"/>
  <c r="BY280" i="8" s="1"/>
  <c r="AO281" i="8"/>
  <c r="BA281" i="8" s="1"/>
  <c r="AP281" i="8"/>
  <c r="BB281" i="8" s="1"/>
  <c r="AQ281" i="8"/>
  <c r="BC281" i="8" s="1"/>
  <c r="F282" i="8"/>
  <c r="AL280" i="7"/>
  <c r="BQ280" i="7"/>
  <c r="BR281" i="7"/>
  <c r="BT281" i="7"/>
  <c r="Y282" i="7"/>
  <c r="AB440" i="7"/>
  <c r="AE440" i="7"/>
  <c r="BT440" i="7" s="1"/>
  <c r="AF440" i="7"/>
  <c r="AG440" i="7"/>
  <c r="AH440" i="7"/>
  <c r="AD440" i="7"/>
  <c r="AI440" i="7"/>
  <c r="AC440" i="7"/>
  <c r="AW279" i="7"/>
  <c r="BI279" i="7" s="1"/>
  <c r="AR280" i="7"/>
  <c r="BD280" i="7" s="1"/>
  <c r="BK280" i="7"/>
  <c r="BM280" i="7"/>
  <c r="AT280" i="7"/>
  <c r="BF280" i="7" s="1"/>
  <c r="AV280" i="7"/>
  <c r="BH280" i="7" s="1"/>
  <c r="BO280" i="7"/>
  <c r="R280" i="7"/>
  <c r="AN280" i="7"/>
  <c r="AZ280" i="7" s="1"/>
  <c r="AS280" i="7"/>
  <c r="BE280" i="7" s="1"/>
  <c r="BL280" i="7"/>
  <c r="BV280" i="7" s="1"/>
  <c r="S280" i="7"/>
  <c r="AX280" i="7" s="1"/>
  <c r="BJ280" i="7" s="1"/>
  <c r="AO281" i="7"/>
  <c r="BA281" i="7" s="1"/>
  <c r="AQ281" i="7"/>
  <c r="BC281" i="7" s="1"/>
  <c r="F282" i="7"/>
  <c r="AP281" i="7"/>
  <c r="BB281" i="7" s="1"/>
  <c r="AM280" i="7"/>
  <c r="AY280" i="7" s="1"/>
  <c r="AU280" i="7"/>
  <c r="BG280" i="7" s="1"/>
  <c r="BN280" i="7"/>
  <c r="BX280" i="7" s="1"/>
  <c r="AD280" i="6"/>
  <c r="AV280" i="6"/>
  <c r="U282" i="6"/>
  <c r="O280" i="6"/>
  <c r="AL280" i="6" s="1"/>
  <c r="AT280" i="6" s="1"/>
  <c r="AH280" i="6"/>
  <c r="AP280" i="6" s="1"/>
  <c r="AU280" i="6"/>
  <c r="F282" i="6"/>
  <c r="N280" i="6"/>
  <c r="AE280" i="6"/>
  <c r="AM280" i="6" s="1"/>
  <c r="AI280" i="6"/>
  <c r="AQ280" i="6" s="1"/>
  <c r="AX280" i="6"/>
  <c r="AZ280" i="6" s="1"/>
  <c r="AD280" i="5"/>
  <c r="AV280" i="5"/>
  <c r="U282" i="5"/>
  <c r="Y440" i="5"/>
  <c r="Z440" i="5"/>
  <c r="X440" i="5"/>
  <c r="W440" i="5"/>
  <c r="AA440" i="5"/>
  <c r="AK279" i="5"/>
  <c r="AS279" i="5" s="1"/>
  <c r="N280" i="5"/>
  <c r="AE280" i="5"/>
  <c r="AM280" i="5" s="1"/>
  <c r="O280" i="5"/>
  <c r="AL280" i="5" s="1"/>
  <c r="AT280" i="5" s="1"/>
  <c r="AH280" i="5"/>
  <c r="AP280" i="5" s="1"/>
  <c r="AU280" i="5"/>
  <c r="AW280" i="5" s="1"/>
  <c r="AI280" i="5"/>
  <c r="AQ280" i="5" s="1"/>
  <c r="AX280" i="5"/>
  <c r="AF281" i="5"/>
  <c r="AN281" i="5" s="1"/>
  <c r="AG281" i="5"/>
  <c r="AO281" i="5" s="1"/>
  <c r="F282" i="5"/>
  <c r="AD280" i="4"/>
  <c r="AV280" i="4"/>
  <c r="U282" i="4"/>
  <c r="X440" i="4"/>
  <c r="Y440" i="4"/>
  <c r="W440" i="4"/>
  <c r="Z440" i="4"/>
  <c r="AK279" i="4"/>
  <c r="AS279" i="4" s="1"/>
  <c r="N280" i="4"/>
  <c r="AE280" i="4"/>
  <c r="AM280" i="4" s="1"/>
  <c r="O280" i="4"/>
  <c r="AL280" i="4" s="1"/>
  <c r="AT280" i="4" s="1"/>
  <c r="AH280" i="4"/>
  <c r="AP280" i="4" s="1"/>
  <c r="AU280" i="4"/>
  <c r="AW280" i="4" s="1"/>
  <c r="AI280" i="4"/>
  <c r="AQ280" i="4" s="1"/>
  <c r="AX280" i="4"/>
  <c r="AF281" i="4"/>
  <c r="AN281" i="4" s="1"/>
  <c r="F282" i="4"/>
  <c r="BQ280" i="3"/>
  <c r="AX280" i="3"/>
  <c r="BU281" i="3"/>
  <c r="S282" i="3"/>
  <c r="Z281" i="3"/>
  <c r="BT281" i="3"/>
  <c r="BD279" i="3"/>
  <c r="BJ279" i="3" s="1"/>
  <c r="BP279" i="3"/>
  <c r="BC280" i="3"/>
  <c r="BI280" i="3" s="1"/>
  <c r="BO280" i="3"/>
  <c r="CA280" i="3" s="1"/>
  <c r="CG280" i="3" s="1"/>
  <c r="AZ280" i="3"/>
  <c r="BF280" i="3" s="1"/>
  <c r="BL280" i="3"/>
  <c r="M280" i="3"/>
  <c r="AA280" i="3"/>
  <c r="AG280" i="3" s="1"/>
  <c r="AD281" i="3"/>
  <c r="AJ281" i="3" s="1"/>
  <c r="F282" i="3"/>
  <c r="AB281" i="3"/>
  <c r="AH281" i="3" s="1"/>
  <c r="AE281" i="3"/>
  <c r="AK281" i="3" s="1"/>
  <c r="AC281" i="3"/>
  <c r="AI281" i="3" s="1"/>
  <c r="BN280" i="3"/>
  <c r="BZ280" i="3" s="1"/>
  <c r="CF280" i="3" s="1"/>
  <c r="BB280" i="3"/>
  <c r="BH280" i="3" s="1"/>
  <c r="AR280" i="3"/>
  <c r="AY280" i="3"/>
  <c r="BE280" i="3" s="1"/>
  <c r="BK280" i="3"/>
  <c r="BW280" i="3" s="1"/>
  <c r="CC280" i="3" s="1"/>
  <c r="BM280" i="3"/>
  <c r="BA280" i="3"/>
  <c r="BG280" i="3" s="1"/>
  <c r="AF279" i="3"/>
  <c r="AL279" i="3" s="1"/>
  <c r="CI279" i="3"/>
  <c r="CJ279" i="3"/>
  <c r="BQ280" i="2"/>
  <c r="AX280" i="2"/>
  <c r="BV280" i="2" s="1"/>
  <c r="S282" i="2"/>
  <c r="BT281" i="2"/>
  <c r="AV440" i="2"/>
  <c r="AW440" i="2"/>
  <c r="X440" i="2"/>
  <c r="AT440" i="2"/>
  <c r="Y440" i="2"/>
  <c r="AS440" i="2"/>
  <c r="U440" i="2"/>
  <c r="AU440" i="2"/>
  <c r="V440" i="2"/>
  <c r="W440" i="2"/>
  <c r="CI279" i="2"/>
  <c r="AF279" i="2"/>
  <c r="AL279" i="2" s="1"/>
  <c r="BD279" i="2"/>
  <c r="BJ279" i="2" s="1"/>
  <c r="BP279" i="2"/>
  <c r="BL280" i="2"/>
  <c r="BX280" i="2" s="1"/>
  <c r="CD280" i="2" s="1"/>
  <c r="AZ280" i="2"/>
  <c r="BF280" i="2" s="1"/>
  <c r="BB280" i="2"/>
  <c r="BH280" i="2" s="1"/>
  <c r="BN280" i="2"/>
  <c r="BZ280" i="2" s="1"/>
  <c r="CF280" i="2" s="1"/>
  <c r="BC280" i="2"/>
  <c r="BI280" i="2" s="1"/>
  <c r="BO280" i="2"/>
  <c r="CA280" i="2" s="1"/>
  <c r="CG280" i="2" s="1"/>
  <c r="M280" i="2"/>
  <c r="AA280" i="2"/>
  <c r="AG280" i="2" s="1"/>
  <c r="AR280" i="2"/>
  <c r="AY280" i="2"/>
  <c r="BE280" i="2" s="1"/>
  <c r="BK280" i="2"/>
  <c r="BM280" i="2"/>
  <c r="BY280" i="2" s="1"/>
  <c r="CE280" i="2" s="1"/>
  <c r="BA280" i="2"/>
  <c r="BG280" i="2" s="1"/>
  <c r="F282" i="2"/>
  <c r="AX280" i="1"/>
  <c r="BQ280" i="1"/>
  <c r="BR281" i="1"/>
  <c r="BS281" i="1"/>
  <c r="BT281" i="1"/>
  <c r="BU281" i="1"/>
  <c r="S282" i="1"/>
  <c r="Y440" i="1"/>
  <c r="AS440" i="1"/>
  <c r="X440" i="1"/>
  <c r="AW440" i="1"/>
  <c r="AT440" i="1"/>
  <c r="AU440" i="1"/>
  <c r="AV440" i="1"/>
  <c r="U440" i="1"/>
  <c r="V440" i="1"/>
  <c r="W440" i="1"/>
  <c r="AF279" i="1"/>
  <c r="AL279" i="1" s="1"/>
  <c r="BD279" i="1"/>
  <c r="BJ279" i="1" s="1"/>
  <c r="BP279" i="1"/>
  <c r="M280" i="1"/>
  <c r="AA280" i="1"/>
  <c r="AG280" i="1" s="1"/>
  <c r="AR280" i="1"/>
  <c r="AY280" i="1"/>
  <c r="BE280" i="1" s="1"/>
  <c r="BK280" i="1"/>
  <c r="BW280" i="1" s="1"/>
  <c r="CC280" i="1" s="1"/>
  <c r="AZ280" i="1"/>
  <c r="BF280" i="1" s="1"/>
  <c r="BL280" i="1"/>
  <c r="BX280" i="1" s="1"/>
  <c r="CD280" i="1" s="1"/>
  <c r="BA280" i="1"/>
  <c r="BG280" i="1" s="1"/>
  <c r="BM280" i="1"/>
  <c r="BY280" i="1" s="1"/>
  <c r="CE280" i="1" s="1"/>
  <c r="BB280" i="1"/>
  <c r="BH280" i="1" s="1"/>
  <c r="BN280" i="1"/>
  <c r="BZ280" i="1" s="1"/>
  <c r="CF280" i="1" s="1"/>
  <c r="BC280" i="1"/>
  <c r="BI280" i="1" s="1"/>
  <c r="BO280" i="1"/>
  <c r="CA280" i="1" s="1"/>
  <c r="CG280" i="1" s="1"/>
  <c r="AB281" i="1"/>
  <c r="AH281" i="1" s="1"/>
  <c r="AC281" i="1"/>
  <c r="AI281" i="1" s="1"/>
  <c r="AD281" i="1"/>
  <c r="AJ281" i="1" s="1"/>
  <c r="AE281" i="1"/>
  <c r="AK281" i="1" s="1"/>
  <c r="F282" i="1"/>
  <c r="AC440" i="6"/>
  <c r="AY440" i="6"/>
  <c r="AV440" i="6"/>
  <c r="AD440" i="6"/>
  <c r="BU440" i="3"/>
  <c r="Z440" i="3"/>
  <c r="BR440" i="3"/>
  <c r="BT440" i="3"/>
  <c r="BS440" i="3"/>
  <c r="BQ440" i="3"/>
  <c r="AX440" i="3"/>
  <c r="BV440" i="3" s="1"/>
  <c r="BR280" i="9"/>
  <c r="BW279" i="8"/>
  <c r="BT280" i="7"/>
  <c r="BX279" i="7"/>
  <c r="AY280" i="5"/>
  <c r="AG280" i="5"/>
  <c r="AO280" i="5" s="1"/>
  <c r="AZ279" i="4"/>
  <c r="AC280" i="6"/>
  <c r="AK279" i="6"/>
  <c r="AS279" i="6" s="1"/>
  <c r="AL279" i="6"/>
  <c r="AT279" i="6" s="1"/>
  <c r="AW279" i="6"/>
  <c r="AZ279" i="6"/>
  <c r="AZ279" i="5"/>
  <c r="AF280" i="5"/>
  <c r="AN280" i="5" s="1"/>
  <c r="AC280" i="4"/>
  <c r="AY280" i="4"/>
  <c r="AJ280" i="4"/>
  <c r="AR280" i="4" s="1"/>
  <c r="Z280" i="3"/>
  <c r="BZ279" i="3"/>
  <c r="CF279" i="3" s="1"/>
  <c r="CB278" i="3"/>
  <c r="CH278" i="3" s="1"/>
  <c r="BV279" i="2"/>
  <c r="CB278" i="2"/>
  <c r="CH278" i="2" s="1"/>
  <c r="BY279" i="2"/>
  <c r="CE279" i="2" s="1"/>
  <c r="BX279" i="2"/>
  <c r="CD279" i="2" s="1"/>
  <c r="BZ279" i="2"/>
  <c r="CF279" i="2" s="1"/>
  <c r="BW279" i="2"/>
  <c r="CC279" i="2" s="1"/>
  <c r="AD280" i="2"/>
  <c r="AJ280" i="2" s="1"/>
  <c r="AB280" i="2"/>
  <c r="AH280" i="2" s="1"/>
  <c r="AC280" i="2"/>
  <c r="AI280" i="2" s="1"/>
  <c r="AE280" i="2"/>
  <c r="AK280" i="2" s="1"/>
  <c r="BV279" i="1"/>
  <c r="Z280" i="1"/>
  <c r="CB278" i="1"/>
  <c r="CH278" i="1" s="1"/>
  <c r="BT280" i="9"/>
  <c r="BW279" i="9"/>
  <c r="BY279" i="8"/>
  <c r="AJ280" i="5"/>
  <c r="AR280" i="5" s="1"/>
  <c r="BP280" i="7"/>
  <c r="AC280" i="5"/>
  <c r="BR280" i="7"/>
  <c r="BR280" i="3"/>
  <c r="AK280" i="9"/>
  <c r="AW279" i="8"/>
  <c r="BI279" i="8" s="1"/>
  <c r="AG280" i="4"/>
  <c r="AO280" i="4" s="1"/>
  <c r="BV279" i="3"/>
  <c r="AK280" i="7"/>
  <c r="BS280" i="3"/>
  <c r="AB440" i="8"/>
  <c r="AH440" i="8"/>
  <c r="AG440" i="8"/>
  <c r="AC440" i="8"/>
  <c r="AD440" i="8"/>
  <c r="AI440" i="8"/>
  <c r="AE440" i="8"/>
  <c r="AF440" i="8"/>
  <c r="AJ440" i="8"/>
  <c r="AY440" i="4" l="1"/>
  <c r="BQ281" i="9"/>
  <c r="AL281" i="9"/>
  <c r="Y283" i="9"/>
  <c r="BP282" i="9"/>
  <c r="BR282" i="9"/>
  <c r="BS282" i="9"/>
  <c r="AL440" i="9"/>
  <c r="AZ440" i="9" s="1"/>
  <c r="BQ440" i="9"/>
  <c r="AW280" i="9"/>
  <c r="BI280" i="9" s="1"/>
  <c r="BO281" i="9"/>
  <c r="BY281" i="9" s="1"/>
  <c r="AV281" i="9"/>
  <c r="BH281" i="9" s="1"/>
  <c r="AQ282" i="9"/>
  <c r="BC282" i="9" s="1"/>
  <c r="F283" i="9"/>
  <c r="AO282" i="9"/>
  <c r="BA282" i="9" s="1"/>
  <c r="AP282" i="9"/>
  <c r="BB282" i="9" s="1"/>
  <c r="R281" i="9"/>
  <c r="AN281" i="9"/>
  <c r="AZ281" i="9" s="1"/>
  <c r="BK281" i="9"/>
  <c r="BU281" i="9" s="1"/>
  <c r="AR281" i="9"/>
  <c r="BD281" i="9" s="1"/>
  <c r="S281" i="9"/>
  <c r="AX281" i="9" s="1"/>
  <c r="BJ281" i="9" s="1"/>
  <c r="BL281" i="9"/>
  <c r="BV281" i="9" s="1"/>
  <c r="AS281" i="9"/>
  <c r="BE281" i="9" s="1"/>
  <c r="BM281" i="9"/>
  <c r="BW281" i="9" s="1"/>
  <c r="AT281" i="9"/>
  <c r="BF281" i="9" s="1"/>
  <c r="AU281" i="9"/>
  <c r="BG281" i="9" s="1"/>
  <c r="BN281" i="9"/>
  <c r="BX281" i="9" s="1"/>
  <c r="BR282" i="8"/>
  <c r="BP282" i="8"/>
  <c r="BS282" i="8"/>
  <c r="Y283" i="8"/>
  <c r="BQ281" i="8"/>
  <c r="AL281" i="8"/>
  <c r="AW280" i="8"/>
  <c r="BI280" i="8" s="1"/>
  <c r="AT281" i="8"/>
  <c r="BF281" i="8" s="1"/>
  <c r="BM281" i="8"/>
  <c r="BW281" i="8" s="1"/>
  <c r="AN281" i="8"/>
  <c r="AZ281" i="8" s="1"/>
  <c r="R281" i="8"/>
  <c r="BN281" i="8"/>
  <c r="BX281" i="8" s="1"/>
  <c r="AU281" i="8"/>
  <c r="BG281" i="8" s="1"/>
  <c r="AR281" i="8"/>
  <c r="BD281" i="8" s="1"/>
  <c r="BK281" i="8"/>
  <c r="BU281" i="8" s="1"/>
  <c r="AS281" i="8"/>
  <c r="BE281" i="8" s="1"/>
  <c r="S281" i="8"/>
  <c r="AX281" i="8" s="1"/>
  <c r="BJ281" i="8" s="1"/>
  <c r="BL281" i="8"/>
  <c r="BV281" i="8" s="1"/>
  <c r="BO281" i="8"/>
  <c r="BY281" i="8" s="1"/>
  <c r="AV281" i="8"/>
  <c r="BH281" i="8" s="1"/>
  <c r="F283" i="8"/>
  <c r="AQ282" i="8"/>
  <c r="BC282" i="8" s="1"/>
  <c r="AO282" i="8"/>
  <c r="BA282" i="8" s="1"/>
  <c r="AL281" i="7"/>
  <c r="BQ281" i="7"/>
  <c r="BR282" i="7"/>
  <c r="BT282" i="7"/>
  <c r="Y283" i="7"/>
  <c r="AK440" i="7"/>
  <c r="BP440" i="7"/>
  <c r="AL440" i="7"/>
  <c r="BQ440" i="7"/>
  <c r="BR440" i="7"/>
  <c r="BS440" i="7"/>
  <c r="AW280" i="7"/>
  <c r="BI280" i="7" s="1"/>
  <c r="AR281" i="7"/>
  <c r="BD281" i="7" s="1"/>
  <c r="BK281" i="7"/>
  <c r="BU281" i="7" s="1"/>
  <c r="BO281" i="7"/>
  <c r="BY281" i="7" s="1"/>
  <c r="AV281" i="7"/>
  <c r="BH281" i="7" s="1"/>
  <c r="R281" i="7"/>
  <c r="AN281" i="7"/>
  <c r="AZ281" i="7" s="1"/>
  <c r="BM281" i="7"/>
  <c r="BW281" i="7" s="1"/>
  <c r="AT281" i="7"/>
  <c r="BF281" i="7" s="1"/>
  <c r="AP282" i="7"/>
  <c r="BB282" i="7" s="1"/>
  <c r="F283" i="7"/>
  <c r="AQ282" i="7"/>
  <c r="BC282" i="7" s="1"/>
  <c r="AO282" i="7"/>
  <c r="BA282" i="7" s="1"/>
  <c r="BL281" i="7"/>
  <c r="BV281" i="7" s="1"/>
  <c r="S281" i="7"/>
  <c r="AX281" i="7" s="1"/>
  <c r="BJ281" i="7" s="1"/>
  <c r="AS281" i="7"/>
  <c r="BE281" i="7" s="1"/>
  <c r="BN281" i="7"/>
  <c r="BX281" i="7" s="1"/>
  <c r="AU281" i="7"/>
  <c r="BG281" i="7" s="1"/>
  <c r="AC282" i="6"/>
  <c r="U283" i="6"/>
  <c r="AD281" i="6"/>
  <c r="AV281" i="6"/>
  <c r="AH281" i="6"/>
  <c r="AP281" i="6" s="1"/>
  <c r="O281" i="6"/>
  <c r="AL281" i="6" s="1"/>
  <c r="AT281" i="6" s="1"/>
  <c r="AU281" i="6"/>
  <c r="AW281" i="6" s="1"/>
  <c r="AF282" i="6"/>
  <c r="AN282" i="6" s="1"/>
  <c r="AG282" i="6"/>
  <c r="AO282" i="6" s="1"/>
  <c r="AJ282" i="6"/>
  <c r="AR282" i="6" s="1"/>
  <c r="F283" i="6"/>
  <c r="AE281" i="6"/>
  <c r="AM281" i="6" s="1"/>
  <c r="N281" i="6"/>
  <c r="AI281" i="6"/>
  <c r="AQ281" i="6" s="1"/>
  <c r="AX281" i="6"/>
  <c r="AK280" i="6"/>
  <c r="AS280" i="6" s="1"/>
  <c r="AD281" i="5"/>
  <c r="AV281" i="5"/>
  <c r="U283" i="5"/>
  <c r="AD440" i="5"/>
  <c r="AV440" i="5"/>
  <c r="AC440" i="5"/>
  <c r="AY440" i="5"/>
  <c r="AK280" i="5"/>
  <c r="AS280" i="5" s="1"/>
  <c r="N281" i="5"/>
  <c r="AE281" i="5"/>
  <c r="AM281" i="5" s="1"/>
  <c r="O281" i="5"/>
  <c r="AL281" i="5" s="1"/>
  <c r="AT281" i="5" s="1"/>
  <c r="AH281" i="5"/>
  <c r="AP281" i="5" s="1"/>
  <c r="AU281" i="5"/>
  <c r="AW281" i="5" s="1"/>
  <c r="AI281" i="5"/>
  <c r="AQ281" i="5" s="1"/>
  <c r="AX281" i="5"/>
  <c r="AF282" i="5"/>
  <c r="AN282" i="5" s="1"/>
  <c r="F283" i="5"/>
  <c r="AD281" i="4"/>
  <c r="AV281" i="4"/>
  <c r="U283" i="4"/>
  <c r="AC440" i="4"/>
  <c r="AD440" i="4"/>
  <c r="AV440" i="4"/>
  <c r="AK280" i="4"/>
  <c r="AS280" i="4" s="1"/>
  <c r="N281" i="4"/>
  <c r="AE281" i="4"/>
  <c r="AM281" i="4" s="1"/>
  <c r="O281" i="4"/>
  <c r="AL281" i="4" s="1"/>
  <c r="AT281" i="4" s="1"/>
  <c r="AH281" i="4"/>
  <c r="AP281" i="4" s="1"/>
  <c r="AU281" i="4"/>
  <c r="AW281" i="4" s="1"/>
  <c r="AI281" i="4"/>
  <c r="AQ281" i="4" s="1"/>
  <c r="AX281" i="4"/>
  <c r="AJ282" i="4"/>
  <c r="AR282" i="4" s="1"/>
  <c r="F283" i="4"/>
  <c r="BS282" i="3"/>
  <c r="BT282" i="3"/>
  <c r="S283" i="3"/>
  <c r="Z282" i="3"/>
  <c r="BR282" i="3"/>
  <c r="BU282" i="3"/>
  <c r="AX281" i="3"/>
  <c r="BV281" i="3" s="1"/>
  <c r="BQ281" i="3"/>
  <c r="AF280" i="3"/>
  <c r="AL280" i="3" s="1"/>
  <c r="CI280" i="3"/>
  <c r="CJ280" i="3"/>
  <c r="BA281" i="3"/>
  <c r="BG281" i="3" s="1"/>
  <c r="BM281" i="3"/>
  <c r="BY281" i="3" s="1"/>
  <c r="CE281" i="3" s="1"/>
  <c r="AC282" i="3"/>
  <c r="AI282" i="3" s="1"/>
  <c r="F283" i="3"/>
  <c r="AB282" i="3"/>
  <c r="AH282" i="3" s="1"/>
  <c r="AD282" i="3"/>
  <c r="AJ282" i="3" s="1"/>
  <c r="AE282" i="3"/>
  <c r="AK282" i="3" s="1"/>
  <c r="BB281" i="3"/>
  <c r="BH281" i="3" s="1"/>
  <c r="BN281" i="3"/>
  <c r="BZ281" i="3" s="1"/>
  <c r="CF281" i="3" s="1"/>
  <c r="AR281" i="3"/>
  <c r="AY281" i="3"/>
  <c r="BE281" i="3" s="1"/>
  <c r="BK281" i="3"/>
  <c r="BW281" i="3" s="1"/>
  <c r="CC281" i="3" s="1"/>
  <c r="AA281" i="3"/>
  <c r="AG281" i="3" s="1"/>
  <c r="M281" i="3"/>
  <c r="BO281" i="3"/>
  <c r="CA281" i="3" s="1"/>
  <c r="CG281" i="3" s="1"/>
  <c r="BC281" i="3"/>
  <c r="BI281" i="3" s="1"/>
  <c r="BL281" i="3"/>
  <c r="AZ281" i="3"/>
  <c r="BF281" i="3" s="1"/>
  <c r="BD280" i="3"/>
  <c r="BJ280" i="3" s="1"/>
  <c r="BP280" i="3"/>
  <c r="BQ281" i="2"/>
  <c r="AX281" i="2"/>
  <c r="BV281" i="2" s="1"/>
  <c r="BU282" i="2"/>
  <c r="S283" i="2"/>
  <c r="BT440" i="2"/>
  <c r="BU440" i="2"/>
  <c r="BR440" i="2"/>
  <c r="AX440" i="2"/>
  <c r="BQ440" i="2"/>
  <c r="Z440" i="2"/>
  <c r="BS440" i="2"/>
  <c r="AF280" i="2"/>
  <c r="AL280" i="2" s="1"/>
  <c r="CI280" i="2"/>
  <c r="BD280" i="2"/>
  <c r="BJ280" i="2" s="1"/>
  <c r="BP280" i="2"/>
  <c r="CB280" i="2" s="1"/>
  <c r="CH280" i="2" s="1"/>
  <c r="BO281" i="2"/>
  <c r="CA281" i="2" s="1"/>
  <c r="CG281" i="2" s="1"/>
  <c r="BC281" i="2"/>
  <c r="BI281" i="2" s="1"/>
  <c r="AR281" i="2"/>
  <c r="BK281" i="2"/>
  <c r="BW281" i="2" s="1"/>
  <c r="CC281" i="2" s="1"/>
  <c r="AY281" i="2"/>
  <c r="BE281" i="2" s="1"/>
  <c r="BB281" i="2"/>
  <c r="BH281" i="2" s="1"/>
  <c r="BN281" i="2"/>
  <c r="BZ281" i="2" s="1"/>
  <c r="CF281" i="2" s="1"/>
  <c r="M281" i="2"/>
  <c r="AA281" i="2"/>
  <c r="AG281" i="2" s="1"/>
  <c r="BM281" i="2"/>
  <c r="BY281" i="2" s="1"/>
  <c r="CE281" i="2" s="1"/>
  <c r="BA281" i="2"/>
  <c r="BG281" i="2" s="1"/>
  <c r="AZ281" i="2"/>
  <c r="BF281" i="2" s="1"/>
  <c r="BL281" i="2"/>
  <c r="BX281" i="2" s="1"/>
  <c r="CD281" i="2" s="1"/>
  <c r="AB282" i="2"/>
  <c r="AH282" i="2" s="1"/>
  <c r="AE282" i="2"/>
  <c r="AK282" i="2" s="1"/>
  <c r="AD282" i="2"/>
  <c r="AJ282" i="2" s="1"/>
  <c r="AC282" i="2"/>
  <c r="AI282" i="2" s="1"/>
  <c r="F283" i="2"/>
  <c r="AX281" i="1"/>
  <c r="BV281" i="1" s="1"/>
  <c r="BQ281" i="1"/>
  <c r="BR282" i="1"/>
  <c r="BS282" i="1"/>
  <c r="BT282" i="1"/>
  <c r="S283" i="1"/>
  <c r="AX440" i="1"/>
  <c r="BQ440" i="1"/>
  <c r="BU440" i="1"/>
  <c r="BR440" i="1"/>
  <c r="BS440" i="1"/>
  <c r="BT440" i="1"/>
  <c r="Z440" i="1"/>
  <c r="AF280" i="1"/>
  <c r="AL280" i="1" s="1"/>
  <c r="BD280" i="1"/>
  <c r="BJ280" i="1" s="1"/>
  <c r="BP280" i="1"/>
  <c r="CB280" i="1" s="1"/>
  <c r="CH280" i="1" s="1"/>
  <c r="M281" i="1"/>
  <c r="AA281" i="1"/>
  <c r="AG281" i="1" s="1"/>
  <c r="AR281" i="1"/>
  <c r="AY281" i="1"/>
  <c r="BE281" i="1" s="1"/>
  <c r="BK281" i="1"/>
  <c r="BW281" i="1" s="1"/>
  <c r="CC281" i="1" s="1"/>
  <c r="AZ281" i="1"/>
  <c r="BF281" i="1" s="1"/>
  <c r="BL281" i="1"/>
  <c r="BX281" i="1" s="1"/>
  <c r="CD281" i="1" s="1"/>
  <c r="BA281" i="1"/>
  <c r="BG281" i="1" s="1"/>
  <c r="BM281" i="1"/>
  <c r="BY281" i="1" s="1"/>
  <c r="CE281" i="1" s="1"/>
  <c r="BB281" i="1"/>
  <c r="BH281" i="1" s="1"/>
  <c r="BN281" i="1"/>
  <c r="BZ281" i="1" s="1"/>
  <c r="CF281" i="1" s="1"/>
  <c r="BC281" i="1"/>
  <c r="BI281" i="1" s="1"/>
  <c r="BO281" i="1"/>
  <c r="CA281" i="1" s="1"/>
  <c r="CG281" i="1" s="1"/>
  <c r="AB282" i="1"/>
  <c r="AH282" i="1" s="1"/>
  <c r="AC282" i="1"/>
  <c r="AI282" i="1" s="1"/>
  <c r="AD282" i="1"/>
  <c r="AJ282" i="1" s="1"/>
  <c r="AE282" i="1"/>
  <c r="AK282" i="1" s="1"/>
  <c r="F283" i="1"/>
  <c r="AK440" i="8"/>
  <c r="BR440" i="8"/>
  <c r="BQ440" i="8"/>
  <c r="AL440" i="8"/>
  <c r="AZ440" i="8" s="1"/>
  <c r="BS440" i="8"/>
  <c r="BP440" i="8"/>
  <c r="BT440" i="8"/>
  <c r="AK281" i="8"/>
  <c r="AK281" i="7"/>
  <c r="BW280" i="7"/>
  <c r="AY281" i="6"/>
  <c r="BV280" i="3"/>
  <c r="AW280" i="6"/>
  <c r="AF281" i="6"/>
  <c r="AN281" i="6" s="1"/>
  <c r="AG281" i="6"/>
  <c r="AO281" i="6" s="1"/>
  <c r="AJ281" i="6"/>
  <c r="AR281" i="6" s="1"/>
  <c r="AC281" i="5"/>
  <c r="BR281" i="3"/>
  <c r="CB279" i="3"/>
  <c r="CH279" i="3" s="1"/>
  <c r="BW280" i="2"/>
  <c r="CC280" i="2" s="1"/>
  <c r="AC281" i="2"/>
  <c r="AI281" i="2" s="1"/>
  <c r="AE281" i="2"/>
  <c r="AK281" i="2" s="1"/>
  <c r="AB281" i="2"/>
  <c r="AH281" i="2" s="1"/>
  <c r="AD281" i="2"/>
  <c r="AJ281" i="2" s="1"/>
  <c r="BV280" i="1"/>
  <c r="Z281" i="1"/>
  <c r="CB279" i="1"/>
  <c r="CH279" i="1" s="1"/>
  <c r="BW280" i="9"/>
  <c r="BY280" i="9"/>
  <c r="BS281" i="8"/>
  <c r="BP281" i="7"/>
  <c r="BU280" i="7"/>
  <c r="BY280" i="7"/>
  <c r="AC281" i="6"/>
  <c r="AZ280" i="5"/>
  <c r="AZ280" i="4"/>
  <c r="BS281" i="2"/>
  <c r="BR281" i="2"/>
  <c r="BP281" i="9"/>
  <c r="AC281" i="4"/>
  <c r="AG281" i="4"/>
  <c r="AO281" i="4" s="1"/>
  <c r="BX280" i="3"/>
  <c r="CD280" i="3" s="1"/>
  <c r="Z281" i="2"/>
  <c r="BS281" i="3"/>
  <c r="CB279" i="2"/>
  <c r="CH279" i="2" s="1"/>
  <c r="BR281" i="9"/>
  <c r="AY281" i="5"/>
  <c r="AJ281" i="5"/>
  <c r="AR281" i="5" s="1"/>
  <c r="BY280" i="3"/>
  <c r="CE280" i="3" s="1"/>
  <c r="BS281" i="7"/>
  <c r="AY281" i="4"/>
  <c r="AJ281" i="4"/>
  <c r="AR281" i="4" s="1"/>
  <c r="BU281" i="2"/>
  <c r="AM281" i="9"/>
  <c r="AY281" i="9" s="1"/>
  <c r="AM281" i="8"/>
  <c r="AY281" i="8" s="1"/>
  <c r="AM281" i="7"/>
  <c r="AY281" i="7" s="1"/>
  <c r="AZ281" i="5" l="1"/>
  <c r="AZ281" i="4"/>
  <c r="AK281" i="6"/>
  <c r="AS281" i="6" s="1"/>
  <c r="Y284" i="9"/>
  <c r="BR283" i="9"/>
  <c r="BT283" i="9"/>
  <c r="BS283" i="9"/>
  <c r="AL282" i="9"/>
  <c r="BQ282" i="9"/>
  <c r="AN282" i="9"/>
  <c r="AZ282" i="9" s="1"/>
  <c r="R282" i="9"/>
  <c r="AU282" i="9"/>
  <c r="BG282" i="9" s="1"/>
  <c r="BN282" i="9"/>
  <c r="BX282" i="9" s="1"/>
  <c r="F284" i="9"/>
  <c r="AM283" i="9"/>
  <c r="AY283" i="9" s="1"/>
  <c r="AP283" i="9"/>
  <c r="BB283" i="9" s="1"/>
  <c r="AQ283" i="9"/>
  <c r="BC283" i="9" s="1"/>
  <c r="AO283" i="9"/>
  <c r="BA283" i="9" s="1"/>
  <c r="AR282" i="9"/>
  <c r="BD282" i="9" s="1"/>
  <c r="BK282" i="9"/>
  <c r="BU282" i="9" s="1"/>
  <c r="S282" i="9"/>
  <c r="AX282" i="9" s="1"/>
  <c r="BJ282" i="9" s="1"/>
  <c r="AS282" i="9"/>
  <c r="BE282" i="9" s="1"/>
  <c r="BL282" i="9"/>
  <c r="BV282" i="9" s="1"/>
  <c r="AT282" i="9"/>
  <c r="BF282" i="9" s="1"/>
  <c r="BM282" i="9"/>
  <c r="BW282" i="9" s="1"/>
  <c r="AV282" i="9"/>
  <c r="BH282" i="9" s="1"/>
  <c r="BO282" i="9"/>
  <c r="BQ282" i="8"/>
  <c r="AL282" i="8"/>
  <c r="Y284" i="8"/>
  <c r="AK283" i="8"/>
  <c r="BS283" i="8"/>
  <c r="AN282" i="8"/>
  <c r="AZ282" i="8" s="1"/>
  <c r="R282" i="8"/>
  <c r="AR282" i="8"/>
  <c r="BD282" i="8" s="1"/>
  <c r="BK282" i="8"/>
  <c r="BU282" i="8" s="1"/>
  <c r="AV282" i="8"/>
  <c r="BH282" i="8" s="1"/>
  <c r="BO282" i="8"/>
  <c r="S282" i="8"/>
  <c r="AX282" i="8" s="1"/>
  <c r="BJ282" i="8" s="1"/>
  <c r="AS282" i="8"/>
  <c r="BE282" i="8" s="1"/>
  <c r="BL282" i="8"/>
  <c r="BV282" i="8" s="1"/>
  <c r="AM283" i="8"/>
  <c r="AY283" i="8" s="1"/>
  <c r="AQ283" i="8"/>
  <c r="BC283" i="8" s="1"/>
  <c r="F284" i="8"/>
  <c r="AO283" i="8"/>
  <c r="BA283" i="8" s="1"/>
  <c r="AP283" i="8"/>
  <c r="BB283" i="8" s="1"/>
  <c r="BN282" i="8"/>
  <c r="BX282" i="8" s="1"/>
  <c r="AU282" i="8"/>
  <c r="BG282" i="8" s="1"/>
  <c r="BM282" i="8"/>
  <c r="BW282" i="8" s="1"/>
  <c r="AT282" i="8"/>
  <c r="BF282" i="8" s="1"/>
  <c r="BQ282" i="7"/>
  <c r="AL282" i="7"/>
  <c r="Y284" i="7"/>
  <c r="BP283" i="7"/>
  <c r="BS283" i="7"/>
  <c r="AU282" i="7"/>
  <c r="BG282" i="7" s="1"/>
  <c r="BN282" i="7"/>
  <c r="BK282" i="7"/>
  <c r="AR282" i="7"/>
  <c r="BD282" i="7" s="1"/>
  <c r="BO282" i="7"/>
  <c r="BY282" i="7" s="1"/>
  <c r="AV282" i="7"/>
  <c r="BH282" i="7" s="1"/>
  <c r="AQ283" i="7"/>
  <c r="BC283" i="7" s="1"/>
  <c r="AO283" i="7"/>
  <c r="BA283" i="7" s="1"/>
  <c r="AP283" i="7"/>
  <c r="BB283" i="7" s="1"/>
  <c r="AM283" i="7"/>
  <c r="AY283" i="7" s="1"/>
  <c r="F284" i="7"/>
  <c r="R282" i="7"/>
  <c r="AN282" i="7"/>
  <c r="AZ282" i="7" s="1"/>
  <c r="S282" i="7"/>
  <c r="AX282" i="7" s="1"/>
  <c r="BJ282" i="7" s="1"/>
  <c r="AS282" i="7"/>
  <c r="BE282" i="7" s="1"/>
  <c r="BL282" i="7"/>
  <c r="BV282" i="7" s="1"/>
  <c r="AT282" i="7"/>
  <c r="BF282" i="7" s="1"/>
  <c r="BM282" i="7"/>
  <c r="BW282" i="7" s="1"/>
  <c r="AV282" i="6"/>
  <c r="AD282" i="6"/>
  <c r="U284" i="6"/>
  <c r="AI282" i="6"/>
  <c r="AQ282" i="6" s="1"/>
  <c r="AX282" i="6"/>
  <c r="N282" i="6"/>
  <c r="AE282" i="6"/>
  <c r="AM282" i="6" s="1"/>
  <c r="AH282" i="6"/>
  <c r="AP282" i="6" s="1"/>
  <c r="AU282" i="6"/>
  <c r="AW282" i="6" s="1"/>
  <c r="O282" i="6"/>
  <c r="AL282" i="6" s="1"/>
  <c r="AT282" i="6" s="1"/>
  <c r="AF283" i="6"/>
  <c r="AN283" i="6" s="1"/>
  <c r="AJ283" i="6"/>
  <c r="AR283" i="6" s="1"/>
  <c r="F284" i="6"/>
  <c r="AD282" i="5"/>
  <c r="AV282" i="5"/>
  <c r="U284" i="5"/>
  <c r="N282" i="5"/>
  <c r="AE282" i="5"/>
  <c r="AM282" i="5" s="1"/>
  <c r="O282" i="5"/>
  <c r="AL282" i="5" s="1"/>
  <c r="AT282" i="5" s="1"/>
  <c r="AH282" i="5"/>
  <c r="AP282" i="5" s="1"/>
  <c r="AU282" i="5"/>
  <c r="AW282" i="5" s="1"/>
  <c r="AI282" i="5"/>
  <c r="AQ282" i="5" s="1"/>
  <c r="AX282" i="5"/>
  <c r="AF283" i="5"/>
  <c r="AN283" i="5" s="1"/>
  <c r="AG283" i="5"/>
  <c r="AO283" i="5" s="1"/>
  <c r="AJ283" i="5"/>
  <c r="AR283" i="5" s="1"/>
  <c r="F284" i="5"/>
  <c r="AD282" i="4"/>
  <c r="AV282" i="4"/>
  <c r="U284" i="4"/>
  <c r="N282" i="4"/>
  <c r="AE282" i="4"/>
  <c r="AM282" i="4" s="1"/>
  <c r="O282" i="4"/>
  <c r="AH282" i="4"/>
  <c r="AP282" i="4" s="1"/>
  <c r="AU282" i="4"/>
  <c r="AW282" i="4" s="1"/>
  <c r="AI282" i="4"/>
  <c r="AQ282" i="4" s="1"/>
  <c r="AX282" i="4"/>
  <c r="AF283" i="4"/>
  <c r="AN283" i="4" s="1"/>
  <c r="AJ283" i="4"/>
  <c r="AR283" i="4" s="1"/>
  <c r="F284" i="4"/>
  <c r="S284" i="3"/>
  <c r="BT283" i="3"/>
  <c r="AX282" i="3"/>
  <c r="BV282" i="3" s="1"/>
  <c r="BQ282" i="3"/>
  <c r="AZ282" i="3"/>
  <c r="BF282" i="3" s="1"/>
  <c r="BL282" i="3"/>
  <c r="BX282" i="3" s="1"/>
  <c r="CD282" i="3" s="1"/>
  <c r="BC282" i="3"/>
  <c r="BI282" i="3" s="1"/>
  <c r="BO282" i="3"/>
  <c r="CA282" i="3" s="1"/>
  <c r="CG282" i="3" s="1"/>
  <c r="AE283" i="3"/>
  <c r="AK283" i="3" s="1"/>
  <c r="AB283" i="3"/>
  <c r="AH283" i="3" s="1"/>
  <c r="F284" i="3"/>
  <c r="AC283" i="3"/>
  <c r="AI283" i="3" s="1"/>
  <c r="AD283" i="3"/>
  <c r="AJ283" i="3" s="1"/>
  <c r="AR282" i="3"/>
  <c r="AY282" i="3"/>
  <c r="BE282" i="3" s="1"/>
  <c r="BK282" i="3"/>
  <c r="BW282" i="3" s="1"/>
  <c r="CC282" i="3" s="1"/>
  <c r="BM282" i="3"/>
  <c r="BY282" i="3" s="1"/>
  <c r="CE282" i="3" s="1"/>
  <c r="BA282" i="3"/>
  <c r="BG282" i="3" s="1"/>
  <c r="M282" i="3"/>
  <c r="AA282" i="3"/>
  <c r="AG282" i="3" s="1"/>
  <c r="BB282" i="3"/>
  <c r="BH282" i="3" s="1"/>
  <c r="BN282" i="3"/>
  <c r="BZ282" i="3" s="1"/>
  <c r="CF282" i="3" s="1"/>
  <c r="BD281" i="3"/>
  <c r="BJ281" i="3" s="1"/>
  <c r="BP281" i="3"/>
  <c r="CB281" i="3" s="1"/>
  <c r="CH281" i="3" s="1"/>
  <c r="AF281" i="3"/>
  <c r="AL281" i="3" s="1"/>
  <c r="CI281" i="3"/>
  <c r="CJ281" i="3"/>
  <c r="AX282" i="2"/>
  <c r="BV282" i="2" s="1"/>
  <c r="BQ282" i="2"/>
  <c r="BR283" i="2"/>
  <c r="BT283" i="2"/>
  <c r="S284" i="2"/>
  <c r="BS283" i="2"/>
  <c r="BD281" i="2"/>
  <c r="BJ281" i="2" s="1"/>
  <c r="BP281" i="2"/>
  <c r="CB281" i="2" s="1"/>
  <c r="CH281" i="2" s="1"/>
  <c r="AF281" i="2"/>
  <c r="AL281" i="2" s="1"/>
  <c r="CI281" i="2"/>
  <c r="BB282" i="2"/>
  <c r="BH282" i="2" s="1"/>
  <c r="BN282" i="2"/>
  <c r="BZ282" i="2" s="1"/>
  <c r="CF282" i="2" s="1"/>
  <c r="AR282" i="2"/>
  <c r="AY282" i="2"/>
  <c r="BE282" i="2" s="1"/>
  <c r="BK282" i="2"/>
  <c r="BW282" i="2" s="1"/>
  <c r="CC282" i="2" s="1"/>
  <c r="BC282" i="2"/>
  <c r="BI282" i="2" s="1"/>
  <c r="BO282" i="2"/>
  <c r="CA282" i="2" s="1"/>
  <c r="CG282" i="2" s="1"/>
  <c r="AA282" i="2"/>
  <c r="AG282" i="2" s="1"/>
  <c r="M282" i="2"/>
  <c r="BA282" i="2"/>
  <c r="BG282" i="2" s="1"/>
  <c r="BM282" i="2"/>
  <c r="BY282" i="2" s="1"/>
  <c r="CE282" i="2" s="1"/>
  <c r="AZ282" i="2"/>
  <c r="BF282" i="2" s="1"/>
  <c r="BL282" i="2"/>
  <c r="BX282" i="2" s="1"/>
  <c r="CD282" i="2" s="1"/>
  <c r="AD283" i="2"/>
  <c r="AJ283" i="2" s="1"/>
  <c r="AB283" i="2"/>
  <c r="AH283" i="2" s="1"/>
  <c r="AE283" i="2"/>
  <c r="AK283" i="2" s="1"/>
  <c r="F284" i="2"/>
  <c r="AX282" i="1"/>
  <c r="BQ282" i="1"/>
  <c r="BR283" i="1"/>
  <c r="BS283" i="1"/>
  <c r="BT283" i="1"/>
  <c r="BU283" i="1"/>
  <c r="S284" i="1"/>
  <c r="BD281" i="1"/>
  <c r="BJ281" i="1" s="1"/>
  <c r="BP281" i="1"/>
  <c r="CB281" i="1" s="1"/>
  <c r="CH281" i="1" s="1"/>
  <c r="M282" i="1"/>
  <c r="AA282" i="1"/>
  <c r="AG282" i="1" s="1"/>
  <c r="AR282" i="1"/>
  <c r="AY282" i="1"/>
  <c r="BE282" i="1" s="1"/>
  <c r="BK282" i="1"/>
  <c r="BW282" i="1" s="1"/>
  <c r="CC282" i="1" s="1"/>
  <c r="AZ282" i="1"/>
  <c r="BF282" i="1" s="1"/>
  <c r="BL282" i="1"/>
  <c r="BX282" i="1" s="1"/>
  <c r="CD282" i="1" s="1"/>
  <c r="BA282" i="1"/>
  <c r="BG282" i="1" s="1"/>
  <c r="BM282" i="1"/>
  <c r="BY282" i="1" s="1"/>
  <c r="CE282" i="1" s="1"/>
  <c r="BB282" i="1"/>
  <c r="BH282" i="1" s="1"/>
  <c r="BN282" i="1"/>
  <c r="BZ282" i="1" s="1"/>
  <c r="CF282" i="1" s="1"/>
  <c r="BC282" i="1"/>
  <c r="BI282" i="1" s="1"/>
  <c r="BO282" i="1"/>
  <c r="AB283" i="1"/>
  <c r="AH283" i="1" s="1"/>
  <c r="AC283" i="1"/>
  <c r="AI283" i="1" s="1"/>
  <c r="AD283" i="1"/>
  <c r="AJ283" i="1" s="1"/>
  <c r="AE283" i="1"/>
  <c r="AK283" i="1" s="1"/>
  <c r="F284" i="1"/>
  <c r="BT282" i="9"/>
  <c r="BS282" i="7"/>
  <c r="AZ281" i="6"/>
  <c r="AY282" i="6"/>
  <c r="AG282" i="5"/>
  <c r="AO282" i="5" s="1"/>
  <c r="BX281" i="3"/>
  <c r="CD281" i="3" s="1"/>
  <c r="CB280" i="3"/>
  <c r="CH280" i="3" s="1"/>
  <c r="BR282" i="2"/>
  <c r="BT282" i="2"/>
  <c r="BS282" i="2"/>
  <c r="Z282" i="2"/>
  <c r="BV440" i="2"/>
  <c r="Z282" i="1"/>
  <c r="BU282" i="1"/>
  <c r="AP282" i="8"/>
  <c r="BB282" i="8" s="1"/>
  <c r="BP282" i="7"/>
  <c r="AK281" i="5"/>
  <c r="AS281" i="5" s="1"/>
  <c r="AJ282" i="5"/>
  <c r="AR282" i="5" s="1"/>
  <c r="BV440" i="1"/>
  <c r="BT282" i="8"/>
  <c r="AY282" i="5"/>
  <c r="AK282" i="9"/>
  <c r="AK282" i="7"/>
  <c r="AY282" i="4"/>
  <c r="AK282" i="8"/>
  <c r="AW281" i="8"/>
  <c r="BI281" i="8" s="1"/>
  <c r="AW281" i="7"/>
  <c r="BI281" i="7" s="1"/>
  <c r="AC282" i="5"/>
  <c r="AC282" i="4"/>
  <c r="AF282" i="4"/>
  <c r="AN282" i="4" s="1"/>
  <c r="AG282" i="4"/>
  <c r="AO282" i="4" s="1"/>
  <c r="AM282" i="9"/>
  <c r="AY282" i="9" s="1"/>
  <c r="AW281" i="9"/>
  <c r="BI281" i="9" s="1"/>
  <c r="AM282" i="8"/>
  <c r="AY282" i="8" s="1"/>
  <c r="AM282" i="7"/>
  <c r="AY282" i="7" s="1"/>
  <c r="AK281" i="4"/>
  <c r="AS281" i="4" s="1"/>
  <c r="AF281" i="1"/>
  <c r="AL281" i="1" s="1"/>
  <c r="AL282" i="4" l="1"/>
  <c r="AT282" i="4" s="1"/>
  <c r="BS284" i="9"/>
  <c r="Y285" i="9"/>
  <c r="BQ283" i="9"/>
  <c r="AL283" i="9"/>
  <c r="BK283" i="9"/>
  <c r="AR283" i="9"/>
  <c r="BD283" i="9" s="1"/>
  <c r="BO283" i="9"/>
  <c r="BY283" i="9" s="1"/>
  <c r="AV283" i="9"/>
  <c r="BH283" i="9" s="1"/>
  <c r="AO284" i="9"/>
  <c r="BA284" i="9" s="1"/>
  <c r="F285" i="9"/>
  <c r="AP284" i="9"/>
  <c r="BB284" i="9" s="1"/>
  <c r="AQ284" i="9"/>
  <c r="BC284" i="9" s="1"/>
  <c r="R283" i="9"/>
  <c r="AN283" i="9"/>
  <c r="AZ283" i="9" s="1"/>
  <c r="S283" i="9"/>
  <c r="AX283" i="9" s="1"/>
  <c r="BJ283" i="9" s="1"/>
  <c r="AS283" i="9"/>
  <c r="BE283" i="9" s="1"/>
  <c r="BL283" i="9"/>
  <c r="BV283" i="9" s="1"/>
  <c r="BM283" i="9"/>
  <c r="BW283" i="9" s="1"/>
  <c r="AT283" i="9"/>
  <c r="BF283" i="9" s="1"/>
  <c r="AU283" i="9"/>
  <c r="BG283" i="9" s="1"/>
  <c r="BN283" i="9"/>
  <c r="BX283" i="9" s="1"/>
  <c r="AL283" i="8"/>
  <c r="BQ283" i="8"/>
  <c r="BS284" i="8"/>
  <c r="BR284" i="8"/>
  <c r="BT284" i="8"/>
  <c r="Y285" i="8"/>
  <c r="S283" i="8"/>
  <c r="AX283" i="8" s="1"/>
  <c r="BJ283" i="8" s="1"/>
  <c r="AS283" i="8"/>
  <c r="BE283" i="8" s="1"/>
  <c r="BL283" i="8"/>
  <c r="BV283" i="8" s="1"/>
  <c r="AV283" i="8"/>
  <c r="BH283" i="8" s="1"/>
  <c r="BO283" i="8"/>
  <c r="AP284" i="8"/>
  <c r="BB284" i="8" s="1"/>
  <c r="AO284" i="8"/>
  <c r="BA284" i="8" s="1"/>
  <c r="F285" i="8"/>
  <c r="AQ284" i="8"/>
  <c r="BC284" i="8" s="1"/>
  <c r="AT283" i="8"/>
  <c r="BF283" i="8" s="1"/>
  <c r="BM283" i="8"/>
  <c r="R283" i="8"/>
  <c r="AN283" i="8"/>
  <c r="AZ283" i="8" s="1"/>
  <c r="AR283" i="8"/>
  <c r="BD283" i="8" s="1"/>
  <c r="BK283" i="8"/>
  <c r="AU283" i="8"/>
  <c r="BG283" i="8" s="1"/>
  <c r="BN283" i="8"/>
  <c r="BX283" i="8" s="1"/>
  <c r="BQ283" i="7"/>
  <c r="AL283" i="7"/>
  <c r="Y285" i="7"/>
  <c r="BS284" i="7"/>
  <c r="AK284" i="7"/>
  <c r="BR284" i="7"/>
  <c r="R283" i="7"/>
  <c r="AN283" i="7"/>
  <c r="AZ283" i="7" s="1"/>
  <c r="AT283" i="7"/>
  <c r="BF283" i="7" s="1"/>
  <c r="BM283" i="7"/>
  <c r="S283" i="7"/>
  <c r="AX283" i="7" s="1"/>
  <c r="BJ283" i="7" s="1"/>
  <c r="AS283" i="7"/>
  <c r="BE283" i="7" s="1"/>
  <c r="BL283" i="7"/>
  <c r="BV283" i="7" s="1"/>
  <c r="BO283" i="7"/>
  <c r="AV283" i="7"/>
  <c r="BH283" i="7" s="1"/>
  <c r="AU283" i="7"/>
  <c r="BG283" i="7" s="1"/>
  <c r="BN283" i="7"/>
  <c r="BX283" i="7" s="1"/>
  <c r="AR283" i="7"/>
  <c r="BD283" i="7" s="1"/>
  <c r="BK283" i="7"/>
  <c r="BU283" i="7" s="1"/>
  <c r="AO284" i="7"/>
  <c r="BA284" i="7" s="1"/>
  <c r="AQ284" i="7"/>
  <c r="BC284" i="7" s="1"/>
  <c r="F285" i="7"/>
  <c r="AP284" i="7"/>
  <c r="BB284" i="7" s="1"/>
  <c r="AD283" i="6"/>
  <c r="AV283" i="6"/>
  <c r="U285" i="6"/>
  <c r="AK282" i="6"/>
  <c r="AS282" i="6" s="1"/>
  <c r="AH283" i="6"/>
  <c r="AP283" i="6" s="1"/>
  <c r="O283" i="6"/>
  <c r="AL283" i="6" s="1"/>
  <c r="AT283" i="6" s="1"/>
  <c r="AU283" i="6"/>
  <c r="AW283" i="6" s="1"/>
  <c r="AI283" i="6"/>
  <c r="AQ283" i="6" s="1"/>
  <c r="AX283" i="6"/>
  <c r="N283" i="6"/>
  <c r="AE283" i="6"/>
  <c r="AM283" i="6" s="1"/>
  <c r="F285" i="6"/>
  <c r="AD283" i="5"/>
  <c r="AV283" i="5"/>
  <c r="U285" i="5"/>
  <c r="N283" i="5"/>
  <c r="AE283" i="5"/>
  <c r="AM283" i="5" s="1"/>
  <c r="O283" i="5"/>
  <c r="AL283" i="5" s="1"/>
  <c r="AT283" i="5" s="1"/>
  <c r="AH283" i="5"/>
  <c r="AP283" i="5" s="1"/>
  <c r="AU283" i="5"/>
  <c r="AW283" i="5" s="1"/>
  <c r="AI283" i="5"/>
  <c r="AQ283" i="5" s="1"/>
  <c r="AX283" i="5"/>
  <c r="AF284" i="5"/>
  <c r="AN284" i="5" s="1"/>
  <c r="AG284" i="5"/>
  <c r="AO284" i="5" s="1"/>
  <c r="AJ284" i="5"/>
  <c r="AR284" i="5" s="1"/>
  <c r="F285" i="5"/>
  <c r="AD283" i="4"/>
  <c r="AV283" i="4"/>
  <c r="U285" i="4"/>
  <c r="N283" i="4"/>
  <c r="AE283" i="4"/>
  <c r="AM283" i="4" s="1"/>
  <c r="O283" i="4"/>
  <c r="AL283" i="4" s="1"/>
  <c r="AT283" i="4" s="1"/>
  <c r="AH283" i="4"/>
  <c r="AP283" i="4" s="1"/>
  <c r="AU283" i="4"/>
  <c r="AW283" i="4" s="1"/>
  <c r="AI283" i="4"/>
  <c r="AQ283" i="4" s="1"/>
  <c r="AX283" i="4"/>
  <c r="AF284" i="4"/>
  <c r="AN284" i="4" s="1"/>
  <c r="F285" i="4"/>
  <c r="AX283" i="3"/>
  <c r="BQ283" i="3"/>
  <c r="BR284" i="3"/>
  <c r="S285" i="3"/>
  <c r="BT284" i="3"/>
  <c r="Z284" i="3"/>
  <c r="BU284" i="3"/>
  <c r="BM283" i="3"/>
  <c r="BA283" i="3"/>
  <c r="BG283" i="3" s="1"/>
  <c r="AC284" i="3"/>
  <c r="AI284" i="3" s="1"/>
  <c r="AE284" i="3"/>
  <c r="AK284" i="3" s="1"/>
  <c r="F285" i="3"/>
  <c r="AB284" i="3"/>
  <c r="AH284" i="3" s="1"/>
  <c r="AD284" i="3"/>
  <c r="AJ284" i="3" s="1"/>
  <c r="BB283" i="3"/>
  <c r="BH283" i="3" s="1"/>
  <c r="BN283" i="3"/>
  <c r="BZ283" i="3" s="1"/>
  <c r="CF283" i="3" s="1"/>
  <c r="AY283" i="3"/>
  <c r="BE283" i="3" s="1"/>
  <c r="AR283" i="3"/>
  <c r="BK283" i="3"/>
  <c r="BW283" i="3" s="1"/>
  <c r="CC283" i="3" s="1"/>
  <c r="AA283" i="3"/>
  <c r="AG283" i="3" s="1"/>
  <c r="M283" i="3"/>
  <c r="AZ283" i="3"/>
  <c r="BF283" i="3" s="1"/>
  <c r="BL283" i="3"/>
  <c r="BO283" i="3"/>
  <c r="BC283" i="3"/>
  <c r="BI283" i="3" s="1"/>
  <c r="BD282" i="3"/>
  <c r="BJ282" i="3" s="1"/>
  <c r="BP282" i="3"/>
  <c r="CB282" i="3" s="1"/>
  <c r="CH282" i="3" s="1"/>
  <c r="CI282" i="3"/>
  <c r="CJ282" i="3"/>
  <c r="AF282" i="3"/>
  <c r="AL282" i="3" s="1"/>
  <c r="BQ283" i="2"/>
  <c r="AX283" i="2"/>
  <c r="BR284" i="2"/>
  <c r="BU284" i="2"/>
  <c r="Z284" i="2"/>
  <c r="BT284" i="2"/>
  <c r="S285" i="2"/>
  <c r="BP282" i="2"/>
  <c r="CB282" i="2" s="1"/>
  <c r="CH282" i="2" s="1"/>
  <c r="BD282" i="2"/>
  <c r="BJ282" i="2" s="1"/>
  <c r="CI282" i="2"/>
  <c r="AF282" i="2"/>
  <c r="AL282" i="2" s="1"/>
  <c r="AY283" i="2"/>
  <c r="BE283" i="2" s="1"/>
  <c r="BK283" i="2"/>
  <c r="BW283" i="2" s="1"/>
  <c r="CC283" i="2" s="1"/>
  <c r="AR283" i="2"/>
  <c r="AA283" i="2"/>
  <c r="AG283" i="2" s="1"/>
  <c r="M283" i="2"/>
  <c r="BL283" i="2"/>
  <c r="BX283" i="2" s="1"/>
  <c r="CD283" i="2" s="1"/>
  <c r="AZ283" i="2"/>
  <c r="BF283" i="2" s="1"/>
  <c r="BB283" i="2"/>
  <c r="BH283" i="2" s="1"/>
  <c r="BN283" i="2"/>
  <c r="BZ283" i="2" s="1"/>
  <c r="CF283" i="2" s="1"/>
  <c r="BA283" i="2"/>
  <c r="BG283" i="2" s="1"/>
  <c r="BM283" i="2"/>
  <c r="BY283" i="2" s="1"/>
  <c r="CE283" i="2" s="1"/>
  <c r="BC283" i="2"/>
  <c r="BI283" i="2" s="1"/>
  <c r="BO283" i="2"/>
  <c r="F285" i="2"/>
  <c r="AX283" i="1"/>
  <c r="BQ283" i="1"/>
  <c r="BR284" i="1"/>
  <c r="BS284" i="1"/>
  <c r="BT284" i="1"/>
  <c r="BU284" i="1"/>
  <c r="S285" i="1"/>
  <c r="BD282" i="1"/>
  <c r="BJ282" i="1" s="1"/>
  <c r="BP282" i="1"/>
  <c r="M283" i="1"/>
  <c r="AA283" i="1"/>
  <c r="AG283" i="1" s="1"/>
  <c r="AR283" i="1"/>
  <c r="AY283" i="1"/>
  <c r="BE283" i="1" s="1"/>
  <c r="BK283" i="1"/>
  <c r="BW283" i="1" s="1"/>
  <c r="CC283" i="1" s="1"/>
  <c r="AZ283" i="1"/>
  <c r="BF283" i="1" s="1"/>
  <c r="BL283" i="1"/>
  <c r="BX283" i="1" s="1"/>
  <c r="CD283" i="1" s="1"/>
  <c r="BA283" i="1"/>
  <c r="BG283" i="1" s="1"/>
  <c r="BM283" i="1"/>
  <c r="BY283" i="1" s="1"/>
  <c r="CE283" i="1" s="1"/>
  <c r="BB283" i="1"/>
  <c r="BH283" i="1" s="1"/>
  <c r="BN283" i="1"/>
  <c r="BZ283" i="1" s="1"/>
  <c r="CF283" i="1" s="1"/>
  <c r="BC283" i="1"/>
  <c r="BI283" i="1" s="1"/>
  <c r="BO283" i="1"/>
  <c r="CA283" i="1" s="1"/>
  <c r="CG283" i="1" s="1"/>
  <c r="AB284" i="1"/>
  <c r="AH284" i="1" s="1"/>
  <c r="AC284" i="1"/>
  <c r="AI284" i="1" s="1"/>
  <c r="AD284" i="1"/>
  <c r="AJ284" i="1" s="1"/>
  <c r="AE284" i="1"/>
  <c r="AK284" i="1" s="1"/>
  <c r="F285" i="1"/>
  <c r="BT283" i="8"/>
  <c r="AK283" i="7"/>
  <c r="BX282" i="7"/>
  <c r="BU282" i="7"/>
  <c r="AY283" i="6"/>
  <c r="Z283" i="2"/>
  <c r="AC283" i="5"/>
  <c r="AY283" i="5"/>
  <c r="AK282" i="5"/>
  <c r="AS282" i="5" s="1"/>
  <c r="AZ282" i="5"/>
  <c r="AK282" i="4"/>
  <c r="AS282" i="4" s="1"/>
  <c r="AZ282" i="4"/>
  <c r="AG283" i="4"/>
  <c r="AO283" i="4" s="1"/>
  <c r="BS283" i="3"/>
  <c r="AC283" i="2"/>
  <c r="AI283" i="2" s="1"/>
  <c r="BV282" i="1"/>
  <c r="Z283" i="1"/>
  <c r="AF282" i="1"/>
  <c r="AL282" i="1" s="1"/>
  <c r="CA282" i="1"/>
  <c r="CG282" i="1" s="1"/>
  <c r="BU283" i="2"/>
  <c r="BY282" i="9"/>
  <c r="BP283" i="8"/>
  <c r="AW282" i="8"/>
  <c r="BI282" i="8" s="1"/>
  <c r="BY282" i="8"/>
  <c r="AZ282" i="6"/>
  <c r="AG283" i="6"/>
  <c r="AO283" i="6" s="1"/>
  <c r="BU283" i="3"/>
  <c r="Z283" i="3"/>
  <c r="BP283" i="9"/>
  <c r="AC283" i="6"/>
  <c r="AY283" i="4"/>
  <c r="BR283" i="8"/>
  <c r="BT283" i="7"/>
  <c r="AK283" i="9"/>
  <c r="AW282" i="9"/>
  <c r="BI282" i="9" s="1"/>
  <c r="BR283" i="7"/>
  <c r="AW282" i="7"/>
  <c r="BI282" i="7" s="1"/>
  <c r="AC283" i="4"/>
  <c r="BR283" i="3"/>
  <c r="AL284" i="9" l="1"/>
  <c r="BQ284" i="9"/>
  <c r="Y286" i="9"/>
  <c r="BR285" i="9"/>
  <c r="BT285" i="9"/>
  <c r="BP285" i="9"/>
  <c r="AS284" i="9"/>
  <c r="BE284" i="9" s="1"/>
  <c r="BL284" i="9"/>
  <c r="BV284" i="9" s="1"/>
  <c r="S284" i="9"/>
  <c r="AX284" i="9" s="1"/>
  <c r="BJ284" i="9" s="1"/>
  <c r="AM284" i="9"/>
  <c r="AY284" i="9" s="1"/>
  <c r="BK284" i="9"/>
  <c r="AR284" i="9"/>
  <c r="BD284" i="9" s="1"/>
  <c r="AU284" i="9"/>
  <c r="BG284" i="9" s="1"/>
  <c r="BN284" i="9"/>
  <c r="BX284" i="9" s="1"/>
  <c r="F286" i="9"/>
  <c r="AM285" i="9"/>
  <c r="AY285" i="9" s="1"/>
  <c r="AO285" i="9"/>
  <c r="BA285" i="9" s="1"/>
  <c r="AQ285" i="9"/>
  <c r="BC285" i="9" s="1"/>
  <c r="AN284" i="9"/>
  <c r="AZ284" i="9" s="1"/>
  <c r="R284" i="9"/>
  <c r="BM284" i="9"/>
  <c r="AT284" i="9"/>
  <c r="BF284" i="9" s="1"/>
  <c r="BO284" i="9"/>
  <c r="AV284" i="9"/>
  <c r="BH284" i="9" s="1"/>
  <c r="AW283" i="9"/>
  <c r="BI283" i="9" s="1"/>
  <c r="AL284" i="8"/>
  <c r="BQ284" i="8"/>
  <c r="BT285" i="8"/>
  <c r="Y286" i="8"/>
  <c r="AK285" i="8"/>
  <c r="BP285" i="8"/>
  <c r="BS285" i="8"/>
  <c r="AT284" i="8"/>
  <c r="BF284" i="8" s="1"/>
  <c r="BM284" i="8"/>
  <c r="BW284" i="8" s="1"/>
  <c r="AR284" i="8"/>
  <c r="BD284" i="8" s="1"/>
  <c r="BK284" i="8"/>
  <c r="AM284" i="8"/>
  <c r="AY284" i="8" s="1"/>
  <c r="BO284" i="8"/>
  <c r="BY284" i="8" s="1"/>
  <c r="AV284" i="8"/>
  <c r="BH284" i="8" s="1"/>
  <c r="AO285" i="8"/>
  <c r="BA285" i="8" s="1"/>
  <c r="AP285" i="8"/>
  <c r="BB285" i="8" s="1"/>
  <c r="F286" i="8"/>
  <c r="AM285" i="8"/>
  <c r="AY285" i="8" s="1"/>
  <c r="AQ285" i="8"/>
  <c r="BC285" i="8" s="1"/>
  <c r="AS284" i="8"/>
  <c r="BE284" i="8" s="1"/>
  <c r="BL284" i="8"/>
  <c r="BV284" i="8" s="1"/>
  <c r="S284" i="8"/>
  <c r="AX284" i="8" s="1"/>
  <c r="BJ284" i="8" s="1"/>
  <c r="BN284" i="8"/>
  <c r="BX284" i="8" s="1"/>
  <c r="AU284" i="8"/>
  <c r="BG284" i="8" s="1"/>
  <c r="R284" i="8"/>
  <c r="AN284" i="8"/>
  <c r="AZ284" i="8" s="1"/>
  <c r="AW283" i="8"/>
  <c r="BI283" i="8" s="1"/>
  <c r="AL284" i="7"/>
  <c r="BQ284" i="7"/>
  <c r="BR285" i="7"/>
  <c r="Y286" i="7"/>
  <c r="BP285" i="7"/>
  <c r="BT285" i="7"/>
  <c r="AW283" i="7"/>
  <c r="BI283" i="7" s="1"/>
  <c r="BK284" i="7"/>
  <c r="AR284" i="7"/>
  <c r="BD284" i="7" s="1"/>
  <c r="BO284" i="7"/>
  <c r="AV284" i="7"/>
  <c r="BH284" i="7" s="1"/>
  <c r="AM284" i="7"/>
  <c r="AY284" i="7" s="1"/>
  <c r="AS284" i="7"/>
  <c r="BE284" i="7" s="1"/>
  <c r="BL284" i="7"/>
  <c r="BV284" i="7" s="1"/>
  <c r="S284" i="7"/>
  <c r="AX284" i="7" s="1"/>
  <c r="BJ284" i="7" s="1"/>
  <c r="BN284" i="7"/>
  <c r="BX284" i="7" s="1"/>
  <c r="AU284" i="7"/>
  <c r="BG284" i="7" s="1"/>
  <c r="AP285" i="7"/>
  <c r="BB285" i="7" s="1"/>
  <c r="F286" i="7"/>
  <c r="AN284" i="7"/>
  <c r="AZ284" i="7" s="1"/>
  <c r="R284" i="7"/>
  <c r="AW284" i="7" s="1"/>
  <c r="BI284" i="7" s="1"/>
  <c r="BM284" i="7"/>
  <c r="BW284" i="7" s="1"/>
  <c r="AT284" i="7"/>
  <c r="BF284" i="7" s="1"/>
  <c r="AD284" i="6"/>
  <c r="AV284" i="6"/>
  <c r="U286" i="6"/>
  <c r="AI284" i="6"/>
  <c r="AQ284" i="6" s="1"/>
  <c r="AX284" i="6"/>
  <c r="F286" i="6"/>
  <c r="AF285" i="6"/>
  <c r="AN285" i="6" s="1"/>
  <c r="N284" i="6"/>
  <c r="AE284" i="6"/>
  <c r="AM284" i="6" s="1"/>
  <c r="AH284" i="6"/>
  <c r="AP284" i="6" s="1"/>
  <c r="AU284" i="6"/>
  <c r="AW284" i="6" s="1"/>
  <c r="O284" i="6"/>
  <c r="AL284" i="6" s="1"/>
  <c r="AT284" i="6" s="1"/>
  <c r="AD284" i="5"/>
  <c r="AV284" i="5"/>
  <c r="U286" i="5"/>
  <c r="AK283" i="5"/>
  <c r="AS283" i="5" s="1"/>
  <c r="N284" i="5"/>
  <c r="AE284" i="5"/>
  <c r="AM284" i="5" s="1"/>
  <c r="O284" i="5"/>
  <c r="AH284" i="5"/>
  <c r="AP284" i="5" s="1"/>
  <c r="AU284" i="5"/>
  <c r="AW284" i="5" s="1"/>
  <c r="AI284" i="5"/>
  <c r="AQ284" i="5" s="1"/>
  <c r="AX284" i="5"/>
  <c r="AF285" i="5"/>
  <c r="AN285" i="5" s="1"/>
  <c r="AG285" i="5"/>
  <c r="AO285" i="5" s="1"/>
  <c r="F286" i="5"/>
  <c r="AD284" i="4"/>
  <c r="AV284" i="4"/>
  <c r="U286" i="4"/>
  <c r="AK283" i="4"/>
  <c r="AS283" i="4" s="1"/>
  <c r="N284" i="4"/>
  <c r="AE284" i="4"/>
  <c r="AM284" i="4" s="1"/>
  <c r="O284" i="4"/>
  <c r="AL284" i="4" s="1"/>
  <c r="AT284" i="4" s="1"/>
  <c r="AH284" i="4"/>
  <c r="AP284" i="4" s="1"/>
  <c r="AU284" i="4"/>
  <c r="AW284" i="4" s="1"/>
  <c r="AI284" i="4"/>
  <c r="AQ284" i="4" s="1"/>
  <c r="AX284" i="4"/>
  <c r="AF285" i="4"/>
  <c r="AN285" i="4" s="1"/>
  <c r="F286" i="4"/>
  <c r="BS285" i="3"/>
  <c r="S286" i="3"/>
  <c r="BQ284" i="3"/>
  <c r="AX284" i="3"/>
  <c r="BV284" i="3" s="1"/>
  <c r="BB284" i="3"/>
  <c r="BH284" i="3" s="1"/>
  <c r="BN284" i="3"/>
  <c r="BZ284" i="3" s="1"/>
  <c r="CF284" i="3" s="1"/>
  <c r="AC285" i="3"/>
  <c r="AI285" i="3" s="1"/>
  <c r="F286" i="3"/>
  <c r="AE285" i="3"/>
  <c r="AK285" i="3" s="1"/>
  <c r="AD285" i="3"/>
  <c r="AJ285" i="3" s="1"/>
  <c r="BL284" i="3"/>
  <c r="BX284" i="3" s="1"/>
  <c r="CD284" i="3" s="1"/>
  <c r="AZ284" i="3"/>
  <c r="BF284" i="3" s="1"/>
  <c r="M284" i="3"/>
  <c r="AA284" i="3"/>
  <c r="AG284" i="3" s="1"/>
  <c r="AY284" i="3"/>
  <c r="BE284" i="3" s="1"/>
  <c r="AR284" i="3"/>
  <c r="BK284" i="3"/>
  <c r="BW284" i="3" s="1"/>
  <c r="CC284" i="3" s="1"/>
  <c r="BA284" i="3"/>
  <c r="BG284" i="3" s="1"/>
  <c r="BM284" i="3"/>
  <c r="BC284" i="3"/>
  <c r="BI284" i="3" s="1"/>
  <c r="BO284" i="3"/>
  <c r="CA284" i="3" s="1"/>
  <c r="CG284" i="3" s="1"/>
  <c r="BD283" i="3"/>
  <c r="BJ283" i="3" s="1"/>
  <c r="BP283" i="3"/>
  <c r="CJ283" i="3"/>
  <c r="AF283" i="3"/>
  <c r="AL283" i="3" s="1"/>
  <c r="CI283" i="3"/>
  <c r="AX284" i="2"/>
  <c r="BV284" i="2" s="1"/>
  <c r="BQ284" i="2"/>
  <c r="BR285" i="2"/>
  <c r="BS285" i="2"/>
  <c r="BU285" i="2"/>
  <c r="S286" i="2"/>
  <c r="BP283" i="2"/>
  <c r="BD283" i="2"/>
  <c r="BJ283" i="2" s="1"/>
  <c r="AF283" i="2"/>
  <c r="AL283" i="2" s="1"/>
  <c r="CI283" i="2"/>
  <c r="AZ284" i="2"/>
  <c r="BF284" i="2" s="1"/>
  <c r="BL284" i="2"/>
  <c r="BX284" i="2" s="1"/>
  <c r="CD284" i="2" s="1"/>
  <c r="BC284" i="2"/>
  <c r="BI284" i="2" s="1"/>
  <c r="BO284" i="2"/>
  <c r="CA284" i="2" s="1"/>
  <c r="CG284" i="2" s="1"/>
  <c r="BB284" i="2"/>
  <c r="BH284" i="2" s="1"/>
  <c r="BN284" i="2"/>
  <c r="BZ284" i="2" s="1"/>
  <c r="CF284" i="2" s="1"/>
  <c r="AD285" i="2"/>
  <c r="AJ285" i="2" s="1"/>
  <c r="AB285" i="2"/>
  <c r="AH285" i="2" s="1"/>
  <c r="F286" i="2"/>
  <c r="AC285" i="2"/>
  <c r="AI285" i="2" s="1"/>
  <c r="AE285" i="2"/>
  <c r="AK285" i="2" s="1"/>
  <c r="M284" i="2"/>
  <c r="AA284" i="2"/>
  <c r="AG284" i="2" s="1"/>
  <c r="AR284" i="2"/>
  <c r="BK284" i="2"/>
  <c r="BW284" i="2" s="1"/>
  <c r="CC284" i="2" s="1"/>
  <c r="AY284" i="2"/>
  <c r="BE284" i="2" s="1"/>
  <c r="BM284" i="2"/>
  <c r="BA284" i="2"/>
  <c r="BG284" i="2" s="1"/>
  <c r="AX284" i="1"/>
  <c r="BQ284" i="1"/>
  <c r="BR285" i="1"/>
  <c r="BS285" i="1"/>
  <c r="BT285" i="1"/>
  <c r="BU285" i="1"/>
  <c r="S286" i="1"/>
  <c r="AF283" i="1"/>
  <c r="AL283" i="1" s="1"/>
  <c r="BD283" i="1"/>
  <c r="BJ283" i="1" s="1"/>
  <c r="BP283" i="1"/>
  <c r="M284" i="1"/>
  <c r="AA284" i="1"/>
  <c r="AG284" i="1" s="1"/>
  <c r="AR284" i="1"/>
  <c r="AY284" i="1"/>
  <c r="BE284" i="1" s="1"/>
  <c r="BK284" i="1"/>
  <c r="BW284" i="1" s="1"/>
  <c r="CC284" i="1" s="1"/>
  <c r="AZ284" i="1"/>
  <c r="BF284" i="1" s="1"/>
  <c r="BL284" i="1"/>
  <c r="BX284" i="1" s="1"/>
  <c r="CD284" i="1" s="1"/>
  <c r="BA284" i="1"/>
  <c r="BG284" i="1" s="1"/>
  <c r="BM284" i="1"/>
  <c r="BY284" i="1" s="1"/>
  <c r="CE284" i="1" s="1"/>
  <c r="BB284" i="1"/>
  <c r="BH284" i="1" s="1"/>
  <c r="BN284" i="1"/>
  <c r="BZ284" i="1" s="1"/>
  <c r="CF284" i="1" s="1"/>
  <c r="BC284" i="1"/>
  <c r="BI284" i="1" s="1"/>
  <c r="BO284" i="1"/>
  <c r="CA284" i="1" s="1"/>
  <c r="CG284" i="1" s="1"/>
  <c r="AB285" i="1"/>
  <c r="AH285" i="1" s="1"/>
  <c r="AC285" i="1"/>
  <c r="AI285" i="1" s="1"/>
  <c r="AD285" i="1"/>
  <c r="AJ285" i="1" s="1"/>
  <c r="AE285" i="1"/>
  <c r="AK285" i="1" s="1"/>
  <c r="F286" i="1"/>
  <c r="AF284" i="6"/>
  <c r="AN284" i="6" s="1"/>
  <c r="AG284" i="6"/>
  <c r="AO284" i="6" s="1"/>
  <c r="AJ284" i="6"/>
  <c r="AR284" i="6" s="1"/>
  <c r="AC284" i="5"/>
  <c r="AY284" i="5"/>
  <c r="AZ283" i="5"/>
  <c r="AC284" i="4"/>
  <c r="BX283" i="3"/>
  <c r="CD283" i="3" s="1"/>
  <c r="CA283" i="2"/>
  <c r="CG283" i="2" s="1"/>
  <c r="AB284" i="2"/>
  <c r="AH284" i="2" s="1"/>
  <c r="AD284" i="2"/>
  <c r="AJ284" i="2" s="1"/>
  <c r="AC284" i="2"/>
  <c r="AI284" i="2" s="1"/>
  <c r="AE284" i="2"/>
  <c r="AK284" i="2" s="1"/>
  <c r="BV283" i="1"/>
  <c r="Z284" i="1"/>
  <c r="CB282" i="1"/>
  <c r="CH282" i="1" s="1"/>
  <c r="BU283" i="9"/>
  <c r="AY284" i="4"/>
  <c r="AJ284" i="4"/>
  <c r="AR284" i="4" s="1"/>
  <c r="BT284" i="9"/>
  <c r="BR284" i="9"/>
  <c r="BY283" i="8"/>
  <c r="BV283" i="2"/>
  <c r="BP284" i="9"/>
  <c r="AK284" i="9"/>
  <c r="BP284" i="8"/>
  <c r="AK284" i="8"/>
  <c r="BW283" i="8"/>
  <c r="BU283" i="8"/>
  <c r="BP284" i="7"/>
  <c r="AY284" i="6"/>
  <c r="AZ283" i="4"/>
  <c r="BY283" i="3"/>
  <c r="CE283" i="3" s="1"/>
  <c r="BS284" i="2"/>
  <c r="BT284" i="7"/>
  <c r="BW283" i="7"/>
  <c r="BY283" i="7"/>
  <c r="AC284" i="6"/>
  <c r="AZ283" i="6"/>
  <c r="AK283" i="6"/>
  <c r="AS283" i="6" s="1"/>
  <c r="AG284" i="4"/>
  <c r="AO284" i="4" s="1"/>
  <c r="BV283" i="3"/>
  <c r="BS284" i="3"/>
  <c r="CA283" i="3"/>
  <c r="CG283" i="3" s="1"/>
  <c r="AL284" i="5" l="1"/>
  <c r="AT284" i="5" s="1"/>
  <c r="BP286" i="9"/>
  <c r="BT286" i="9"/>
  <c r="Y287" i="9"/>
  <c r="AL285" i="9"/>
  <c r="BQ285" i="9"/>
  <c r="AN285" i="9"/>
  <c r="AZ285" i="9" s="1"/>
  <c r="R285" i="9"/>
  <c r="AT285" i="9"/>
  <c r="BF285" i="9" s="1"/>
  <c r="BM285" i="9"/>
  <c r="BW285" i="9" s="1"/>
  <c r="AQ286" i="9"/>
  <c r="BC286" i="9" s="1"/>
  <c r="F287" i="9"/>
  <c r="AO286" i="9"/>
  <c r="BA286" i="9" s="1"/>
  <c r="AV285" i="9"/>
  <c r="BH285" i="9" s="1"/>
  <c r="BO285" i="9"/>
  <c r="BY285" i="9" s="1"/>
  <c r="S285" i="9"/>
  <c r="AX285" i="9" s="1"/>
  <c r="BJ285" i="9" s="1"/>
  <c r="BL285" i="9"/>
  <c r="BV285" i="9" s="1"/>
  <c r="AS285" i="9"/>
  <c r="BE285" i="9" s="1"/>
  <c r="BK285" i="9"/>
  <c r="BU285" i="9" s="1"/>
  <c r="AR285" i="9"/>
  <c r="BD285" i="9" s="1"/>
  <c r="AU285" i="9"/>
  <c r="BG285" i="9" s="1"/>
  <c r="BN285" i="9"/>
  <c r="BQ285" i="8"/>
  <c r="AL285" i="8"/>
  <c r="BP286" i="8"/>
  <c r="BR286" i="8"/>
  <c r="BS286" i="8"/>
  <c r="BT286" i="8"/>
  <c r="Y287" i="8"/>
  <c r="AR285" i="8"/>
  <c r="BD285" i="8" s="1"/>
  <c r="BK285" i="8"/>
  <c r="BU285" i="8" s="1"/>
  <c r="BM285" i="8"/>
  <c r="AT285" i="8"/>
  <c r="BF285" i="8" s="1"/>
  <c r="AV285" i="8"/>
  <c r="BH285" i="8" s="1"/>
  <c r="BO285" i="8"/>
  <c r="BY285" i="8" s="1"/>
  <c r="R285" i="8"/>
  <c r="AN285" i="8"/>
  <c r="AZ285" i="8" s="1"/>
  <c r="AP286" i="8"/>
  <c r="BB286" i="8" s="1"/>
  <c r="AO286" i="8"/>
  <c r="BA286" i="8" s="1"/>
  <c r="AQ286" i="8"/>
  <c r="BC286" i="8" s="1"/>
  <c r="F287" i="8"/>
  <c r="BL285" i="8"/>
  <c r="BV285" i="8" s="1"/>
  <c r="S285" i="8"/>
  <c r="AX285" i="8" s="1"/>
  <c r="BJ285" i="8" s="1"/>
  <c r="AS285" i="8"/>
  <c r="BE285" i="8" s="1"/>
  <c r="AU285" i="8"/>
  <c r="BG285" i="8" s="1"/>
  <c r="BN285" i="8"/>
  <c r="BX285" i="8" s="1"/>
  <c r="BQ285" i="7"/>
  <c r="AL285" i="7"/>
  <c r="BP286" i="7"/>
  <c r="BR286" i="7"/>
  <c r="BT286" i="7"/>
  <c r="Y287" i="7"/>
  <c r="R285" i="7"/>
  <c r="AN285" i="7"/>
  <c r="AZ285" i="7" s="1"/>
  <c r="AR285" i="7"/>
  <c r="BD285" i="7" s="1"/>
  <c r="BK285" i="7"/>
  <c r="BU285" i="7" s="1"/>
  <c r="S285" i="7"/>
  <c r="AX285" i="7" s="1"/>
  <c r="BJ285" i="7" s="1"/>
  <c r="AS285" i="7"/>
  <c r="BE285" i="7" s="1"/>
  <c r="BL285" i="7"/>
  <c r="BV285" i="7" s="1"/>
  <c r="AU285" i="7"/>
  <c r="BG285" i="7" s="1"/>
  <c r="BN285" i="7"/>
  <c r="AT285" i="7"/>
  <c r="BF285" i="7" s="1"/>
  <c r="BM285" i="7"/>
  <c r="BW285" i="7" s="1"/>
  <c r="AV285" i="7"/>
  <c r="BH285" i="7" s="1"/>
  <c r="BO285" i="7"/>
  <c r="BY285" i="7" s="1"/>
  <c r="AQ286" i="7"/>
  <c r="BC286" i="7" s="1"/>
  <c r="AP286" i="7"/>
  <c r="BB286" i="7" s="1"/>
  <c r="F287" i="7"/>
  <c r="AO286" i="7"/>
  <c r="BA286" i="7" s="1"/>
  <c r="AD285" i="6"/>
  <c r="AV285" i="6"/>
  <c r="U287" i="6"/>
  <c r="AF286" i="6"/>
  <c r="AN286" i="6" s="1"/>
  <c r="AG286" i="6"/>
  <c r="AO286" i="6" s="1"/>
  <c r="F287" i="6"/>
  <c r="N285" i="6"/>
  <c r="AE285" i="6"/>
  <c r="AM285" i="6" s="1"/>
  <c r="O285" i="6"/>
  <c r="AL285" i="6" s="1"/>
  <c r="AT285" i="6" s="1"/>
  <c r="AH285" i="6"/>
  <c r="AP285" i="6" s="1"/>
  <c r="AU285" i="6"/>
  <c r="AW285" i="6" s="1"/>
  <c r="AX285" i="6"/>
  <c r="AI285" i="6"/>
  <c r="AQ285" i="6" s="1"/>
  <c r="AD285" i="5"/>
  <c r="AV285" i="5"/>
  <c r="AC286" i="5"/>
  <c r="U287" i="5"/>
  <c r="N285" i="5"/>
  <c r="AE285" i="5"/>
  <c r="AM285" i="5" s="1"/>
  <c r="O285" i="5"/>
  <c r="AH285" i="5"/>
  <c r="AP285" i="5" s="1"/>
  <c r="AU285" i="5"/>
  <c r="AI285" i="5"/>
  <c r="AQ285" i="5" s="1"/>
  <c r="AX285" i="5"/>
  <c r="AG286" i="5"/>
  <c r="AO286" i="5" s="1"/>
  <c r="AJ286" i="5"/>
  <c r="AR286" i="5" s="1"/>
  <c r="F287" i="5"/>
  <c r="AD285" i="4"/>
  <c r="AV285" i="4"/>
  <c r="U287" i="4"/>
  <c r="N285" i="4"/>
  <c r="AE285" i="4"/>
  <c r="AM285" i="4" s="1"/>
  <c r="O285" i="4"/>
  <c r="AL285" i="4" s="1"/>
  <c r="AT285" i="4" s="1"/>
  <c r="AH285" i="4"/>
  <c r="AP285" i="4" s="1"/>
  <c r="AU285" i="4"/>
  <c r="AW285" i="4" s="1"/>
  <c r="AI285" i="4"/>
  <c r="AQ285" i="4" s="1"/>
  <c r="AX285" i="4"/>
  <c r="AF286" i="4"/>
  <c r="AN286" i="4" s="1"/>
  <c r="F287" i="4"/>
  <c r="AX285" i="3"/>
  <c r="BQ285" i="3"/>
  <c r="S287" i="3"/>
  <c r="BR286" i="3"/>
  <c r="BB285" i="3"/>
  <c r="BH285" i="3" s="1"/>
  <c r="BN285" i="3"/>
  <c r="AC286" i="3"/>
  <c r="AI286" i="3" s="1"/>
  <c r="AB286" i="3"/>
  <c r="AH286" i="3" s="1"/>
  <c r="F287" i="3"/>
  <c r="AD286" i="3"/>
  <c r="AJ286" i="3" s="1"/>
  <c r="BA285" i="3"/>
  <c r="BG285" i="3" s="1"/>
  <c r="BM285" i="3"/>
  <c r="BY285" i="3" s="1"/>
  <c r="CE285" i="3" s="1"/>
  <c r="M285" i="3"/>
  <c r="AA285" i="3"/>
  <c r="AG285" i="3" s="1"/>
  <c r="AR285" i="3"/>
  <c r="AY285" i="3"/>
  <c r="BE285" i="3" s="1"/>
  <c r="BK285" i="3"/>
  <c r="BW285" i="3" s="1"/>
  <c r="CC285" i="3" s="1"/>
  <c r="BO285" i="3"/>
  <c r="BC285" i="3"/>
  <c r="BI285" i="3" s="1"/>
  <c r="AZ285" i="3"/>
  <c r="BF285" i="3" s="1"/>
  <c r="BL285" i="3"/>
  <c r="CI284" i="3"/>
  <c r="CJ284" i="3"/>
  <c r="AF284" i="3"/>
  <c r="AL284" i="3" s="1"/>
  <c r="BP284" i="3"/>
  <c r="CB284" i="3" s="1"/>
  <c r="CH284" i="3" s="1"/>
  <c r="BD284" i="3"/>
  <c r="BJ284" i="3" s="1"/>
  <c r="BQ285" i="2"/>
  <c r="AX285" i="2"/>
  <c r="S287" i="2"/>
  <c r="BT286" i="2"/>
  <c r="AR285" i="2"/>
  <c r="AY285" i="2"/>
  <c r="BE285" i="2" s="1"/>
  <c r="BK285" i="2"/>
  <c r="BW285" i="2" s="1"/>
  <c r="CC285" i="2" s="1"/>
  <c r="BA285" i="2"/>
  <c r="BG285" i="2" s="1"/>
  <c r="BM285" i="2"/>
  <c r="BY285" i="2" s="1"/>
  <c r="CE285" i="2" s="1"/>
  <c r="AZ285" i="2"/>
  <c r="BF285" i="2" s="1"/>
  <c r="BL285" i="2"/>
  <c r="BX285" i="2" s="1"/>
  <c r="CD285" i="2" s="1"/>
  <c r="BN285" i="2"/>
  <c r="BB285" i="2"/>
  <c r="BH285" i="2" s="1"/>
  <c r="F287" i="2"/>
  <c r="AD286" i="2"/>
  <c r="AJ286" i="2" s="1"/>
  <c r="AC286" i="2"/>
  <c r="AI286" i="2" s="1"/>
  <c r="AE286" i="2"/>
  <c r="AK286" i="2" s="1"/>
  <c r="BO285" i="2"/>
  <c r="CA285" i="2" s="1"/>
  <c r="CG285" i="2" s="1"/>
  <c r="BC285" i="2"/>
  <c r="BI285" i="2" s="1"/>
  <c r="M285" i="2"/>
  <c r="AA285" i="2"/>
  <c r="AG285" i="2" s="1"/>
  <c r="AF284" i="2"/>
  <c r="AL284" i="2" s="1"/>
  <c r="CI284" i="2"/>
  <c r="BP284" i="2"/>
  <c r="CB284" i="2" s="1"/>
  <c r="CH284" i="2" s="1"/>
  <c r="BD284" i="2"/>
  <c r="BJ284" i="2" s="1"/>
  <c r="AX285" i="1"/>
  <c r="BQ285" i="1"/>
  <c r="BR286" i="1"/>
  <c r="BS286" i="1"/>
  <c r="BT286" i="1"/>
  <c r="BU286" i="1"/>
  <c r="S287" i="1"/>
  <c r="BD284" i="1"/>
  <c r="BJ284" i="1" s="1"/>
  <c r="BP284" i="1"/>
  <c r="M285" i="1"/>
  <c r="AA285" i="1"/>
  <c r="AG285" i="1" s="1"/>
  <c r="AR285" i="1"/>
  <c r="AY285" i="1"/>
  <c r="BE285" i="1" s="1"/>
  <c r="BK285" i="1"/>
  <c r="BW285" i="1" s="1"/>
  <c r="CC285" i="1" s="1"/>
  <c r="AZ285" i="1"/>
  <c r="BF285" i="1" s="1"/>
  <c r="BL285" i="1"/>
  <c r="BX285" i="1" s="1"/>
  <c r="CD285" i="1" s="1"/>
  <c r="BA285" i="1"/>
  <c r="BG285" i="1" s="1"/>
  <c r="BM285" i="1"/>
  <c r="BY285" i="1" s="1"/>
  <c r="CE285" i="1" s="1"/>
  <c r="BB285" i="1"/>
  <c r="BH285" i="1" s="1"/>
  <c r="BN285" i="1"/>
  <c r="BZ285" i="1" s="1"/>
  <c r="CF285" i="1" s="1"/>
  <c r="BC285" i="1"/>
  <c r="BI285" i="1" s="1"/>
  <c r="BO285" i="1"/>
  <c r="CA285" i="1" s="1"/>
  <c r="CG285" i="1" s="1"/>
  <c r="AB286" i="1"/>
  <c r="AH286" i="1" s="1"/>
  <c r="AC286" i="1"/>
  <c r="AI286" i="1" s="1"/>
  <c r="AD286" i="1"/>
  <c r="AJ286" i="1" s="1"/>
  <c r="AE286" i="1"/>
  <c r="AK286" i="1" s="1"/>
  <c r="F287" i="1"/>
  <c r="BU284" i="9"/>
  <c r="AW284" i="8"/>
  <c r="BI284" i="8" s="1"/>
  <c r="BS285" i="7"/>
  <c r="AG285" i="6"/>
  <c r="AO285" i="6" s="1"/>
  <c r="AK284" i="5"/>
  <c r="AS284" i="5" s="1"/>
  <c r="AZ284" i="5"/>
  <c r="Z285" i="3"/>
  <c r="BR285" i="3"/>
  <c r="AM285" i="7"/>
  <c r="AY285" i="7" s="1"/>
  <c r="AO285" i="7"/>
  <c r="BA285" i="7" s="1"/>
  <c r="AQ285" i="7"/>
  <c r="BC285" i="7" s="1"/>
  <c r="AK284" i="6"/>
  <c r="AS284" i="6" s="1"/>
  <c r="AC285" i="5"/>
  <c r="AY285" i="4"/>
  <c r="BY284" i="3"/>
  <c r="CE284" i="3" s="1"/>
  <c r="CB283" i="3"/>
  <c r="CH283" i="3" s="1"/>
  <c r="Z285" i="2"/>
  <c r="BT285" i="2"/>
  <c r="CB283" i="2"/>
  <c r="CH283" i="2" s="1"/>
  <c r="BY284" i="2"/>
  <c r="CE284" i="2" s="1"/>
  <c r="BV284" i="1"/>
  <c r="Z285" i="1"/>
  <c r="AW284" i="9"/>
  <c r="BI284" i="9" s="1"/>
  <c r="AZ284" i="6"/>
  <c r="AJ285" i="6"/>
  <c r="AR285" i="6" s="1"/>
  <c r="AY285" i="5"/>
  <c r="AK285" i="9"/>
  <c r="BU284" i="8"/>
  <c r="AK284" i="4"/>
  <c r="AS284" i="4" s="1"/>
  <c r="AJ285" i="4"/>
  <c r="AR285" i="4" s="1"/>
  <c r="BW284" i="9"/>
  <c r="AC285" i="6"/>
  <c r="AC285" i="4"/>
  <c r="BS285" i="9"/>
  <c r="BY284" i="9"/>
  <c r="AK285" i="7"/>
  <c r="AY285" i="6"/>
  <c r="AJ285" i="5"/>
  <c r="AR285" i="5" s="1"/>
  <c r="AZ284" i="4"/>
  <c r="AG285" i="4"/>
  <c r="AO285" i="4" s="1"/>
  <c r="BU285" i="3"/>
  <c r="AB285" i="3"/>
  <c r="AH285" i="3" s="1"/>
  <c r="CB283" i="1"/>
  <c r="CH283" i="1" s="1"/>
  <c r="AF284" i="1"/>
  <c r="AL284" i="1" s="1"/>
  <c r="AP285" i="9"/>
  <c r="BB285" i="9" s="1"/>
  <c r="BR285" i="8"/>
  <c r="BU284" i="7"/>
  <c r="BY284" i="7"/>
  <c r="BT285" i="3"/>
  <c r="BQ286" i="9" l="1"/>
  <c r="AL286" i="9"/>
  <c r="BR287" i="9"/>
  <c r="Y288" i="9"/>
  <c r="AW285" i="9"/>
  <c r="BI285" i="9" s="1"/>
  <c r="R286" i="9"/>
  <c r="AN286" i="9"/>
  <c r="AZ286" i="9" s="1"/>
  <c r="BM286" i="9"/>
  <c r="AT286" i="9"/>
  <c r="BF286" i="9" s="1"/>
  <c r="BN286" i="9"/>
  <c r="AU286" i="9"/>
  <c r="BG286" i="9" s="1"/>
  <c r="AR286" i="9"/>
  <c r="BD286" i="9" s="1"/>
  <c r="BK286" i="9"/>
  <c r="BU286" i="9" s="1"/>
  <c r="AQ287" i="9"/>
  <c r="BC287" i="9" s="1"/>
  <c r="AP287" i="9"/>
  <c r="BB287" i="9" s="1"/>
  <c r="AO287" i="9"/>
  <c r="BA287" i="9" s="1"/>
  <c r="F288" i="9"/>
  <c r="AS286" i="9"/>
  <c r="BE286" i="9" s="1"/>
  <c r="BL286" i="9"/>
  <c r="BV286" i="9" s="1"/>
  <c r="S286" i="9"/>
  <c r="AX286" i="9" s="1"/>
  <c r="BJ286" i="9" s="1"/>
  <c r="AA441" i="9"/>
  <c r="AA442" i="9" s="1"/>
  <c r="AM286" i="9"/>
  <c r="AY286" i="9" s="1"/>
  <c r="AV286" i="9"/>
  <c r="BH286" i="9" s="1"/>
  <c r="BO286" i="9"/>
  <c r="BY286" i="9" s="1"/>
  <c r="AL286" i="8"/>
  <c r="BQ286" i="8"/>
  <c r="Y288" i="8"/>
  <c r="BT287" i="8"/>
  <c r="BP287" i="8"/>
  <c r="BR287" i="8"/>
  <c r="AK287" i="8"/>
  <c r="AW285" i="8"/>
  <c r="BI285" i="8" s="1"/>
  <c r="AV286" i="8"/>
  <c r="BH286" i="8" s="1"/>
  <c r="BO286" i="8"/>
  <c r="BY286" i="8" s="1"/>
  <c r="AA441" i="8"/>
  <c r="AA442" i="8" s="1"/>
  <c r="AM286" i="8"/>
  <c r="AY286" i="8" s="1"/>
  <c r="S286" i="8"/>
  <c r="AX286" i="8" s="1"/>
  <c r="BJ286" i="8" s="1"/>
  <c r="AS286" i="8"/>
  <c r="BE286" i="8" s="1"/>
  <c r="BL286" i="8"/>
  <c r="BV286" i="8" s="1"/>
  <c r="AU286" i="8"/>
  <c r="BG286" i="8" s="1"/>
  <c r="BN286" i="8"/>
  <c r="BX286" i="8" s="1"/>
  <c r="AN286" i="8"/>
  <c r="AZ286" i="8" s="1"/>
  <c r="R286" i="8"/>
  <c r="AR286" i="8"/>
  <c r="BD286" i="8" s="1"/>
  <c r="BK286" i="8"/>
  <c r="BU286" i="8" s="1"/>
  <c r="AT286" i="8"/>
  <c r="BF286" i="8" s="1"/>
  <c r="BM286" i="8"/>
  <c r="BW286" i="8" s="1"/>
  <c r="F288" i="8"/>
  <c r="AO287" i="8"/>
  <c r="BA287" i="8" s="1"/>
  <c r="AP287" i="8"/>
  <c r="BB287" i="8" s="1"/>
  <c r="AQ287" i="8"/>
  <c r="BC287" i="8" s="1"/>
  <c r="AL286" i="7"/>
  <c r="BQ286" i="7"/>
  <c r="Y288" i="7"/>
  <c r="BP287" i="7"/>
  <c r="BT287" i="7"/>
  <c r="BR287" i="7"/>
  <c r="AW285" i="7"/>
  <c r="BI285" i="7" s="1"/>
  <c r="AR286" i="7"/>
  <c r="BD286" i="7" s="1"/>
  <c r="BK286" i="7"/>
  <c r="BU286" i="7" s="1"/>
  <c r="R286" i="7"/>
  <c r="AN286" i="7"/>
  <c r="AZ286" i="7" s="1"/>
  <c r="AT286" i="7"/>
  <c r="BF286" i="7" s="1"/>
  <c r="BM286" i="7"/>
  <c r="BW286" i="7" s="1"/>
  <c r="AA441" i="7"/>
  <c r="AA442" i="7" s="1"/>
  <c r="AM286" i="7"/>
  <c r="AY286" i="7" s="1"/>
  <c r="AS286" i="7"/>
  <c r="BE286" i="7" s="1"/>
  <c r="S286" i="7"/>
  <c r="AX286" i="7" s="1"/>
  <c r="BJ286" i="7" s="1"/>
  <c r="BL286" i="7"/>
  <c r="BV286" i="7" s="1"/>
  <c r="AV286" i="7"/>
  <c r="BH286" i="7" s="1"/>
  <c r="BO286" i="7"/>
  <c r="BY286" i="7" s="1"/>
  <c r="F288" i="7"/>
  <c r="AU286" i="7"/>
  <c r="BG286" i="7" s="1"/>
  <c r="BN286" i="7"/>
  <c r="AD286" i="6"/>
  <c r="AV286" i="6"/>
  <c r="U288" i="6"/>
  <c r="AX286" i="6"/>
  <c r="AI286" i="6"/>
  <c r="AQ286" i="6" s="1"/>
  <c r="N286" i="6"/>
  <c r="AE286" i="6"/>
  <c r="AM286" i="6" s="1"/>
  <c r="AU286" i="6"/>
  <c r="AW286" i="6" s="1"/>
  <c r="O286" i="6"/>
  <c r="AL286" i="6" s="1"/>
  <c r="AT286" i="6" s="1"/>
  <c r="AH286" i="6"/>
  <c r="AP286" i="6" s="1"/>
  <c r="AF287" i="6"/>
  <c r="AN287" i="6" s="1"/>
  <c r="AJ287" i="6"/>
  <c r="AR287" i="6" s="1"/>
  <c r="F288" i="6"/>
  <c r="Z441" i="6"/>
  <c r="W441" i="6"/>
  <c r="AK285" i="6"/>
  <c r="AS285" i="6" s="1"/>
  <c r="AD286" i="5"/>
  <c r="AV286" i="5"/>
  <c r="U288" i="5"/>
  <c r="N286" i="5"/>
  <c r="AE286" i="5"/>
  <c r="AM286" i="5" s="1"/>
  <c r="O286" i="5"/>
  <c r="AL286" i="5" s="1"/>
  <c r="AT286" i="5" s="1"/>
  <c r="AH286" i="5"/>
  <c r="AP286" i="5" s="1"/>
  <c r="AU286" i="5"/>
  <c r="AW286" i="5" s="1"/>
  <c r="AI286" i="5"/>
  <c r="AQ286" i="5" s="1"/>
  <c r="AX286" i="5"/>
  <c r="AF287" i="5"/>
  <c r="AN287" i="5" s="1"/>
  <c r="AJ287" i="5"/>
  <c r="AR287" i="5" s="1"/>
  <c r="F288" i="5"/>
  <c r="AD286" i="4"/>
  <c r="AV286" i="4"/>
  <c r="U288" i="4"/>
  <c r="N286" i="4"/>
  <c r="AE286" i="4"/>
  <c r="AM286" i="4" s="1"/>
  <c r="O286" i="4"/>
  <c r="AL286" i="4" s="1"/>
  <c r="AT286" i="4" s="1"/>
  <c r="AH286" i="4"/>
  <c r="AP286" i="4" s="1"/>
  <c r="AU286" i="4"/>
  <c r="AW286" i="4" s="1"/>
  <c r="AI286" i="4"/>
  <c r="AQ286" i="4" s="1"/>
  <c r="AX286" i="4"/>
  <c r="AF287" i="4"/>
  <c r="AN287" i="4" s="1"/>
  <c r="AG287" i="4"/>
  <c r="AO287" i="4" s="1"/>
  <c r="F288" i="4"/>
  <c r="BQ286" i="3"/>
  <c r="AX286" i="3"/>
  <c r="BU287" i="3"/>
  <c r="S288" i="3"/>
  <c r="BS287" i="3"/>
  <c r="BT287" i="3"/>
  <c r="BB286" i="3"/>
  <c r="BH286" i="3" s="1"/>
  <c r="BN286" i="3"/>
  <c r="AY286" i="3"/>
  <c r="BE286" i="3" s="1"/>
  <c r="BK286" i="3"/>
  <c r="BW286" i="3" s="1"/>
  <c r="CC286" i="3" s="1"/>
  <c r="AR286" i="3"/>
  <c r="BA286" i="3"/>
  <c r="BG286" i="3" s="1"/>
  <c r="BM286" i="3"/>
  <c r="BL286" i="3"/>
  <c r="BX286" i="3" s="1"/>
  <c r="CD286" i="3" s="1"/>
  <c r="AZ286" i="3"/>
  <c r="BF286" i="3" s="1"/>
  <c r="AE287" i="3"/>
  <c r="AK287" i="3" s="1"/>
  <c r="F288" i="3"/>
  <c r="AC287" i="3"/>
  <c r="AI287" i="3" s="1"/>
  <c r="AD287" i="3"/>
  <c r="AJ287" i="3" s="1"/>
  <c r="AA286" i="3"/>
  <c r="AG286" i="3" s="1"/>
  <c r="M286" i="3"/>
  <c r="BC286" i="3"/>
  <c r="BI286" i="3" s="1"/>
  <c r="BO286" i="3"/>
  <c r="CI285" i="3"/>
  <c r="AF285" i="3"/>
  <c r="AL285" i="3" s="1"/>
  <c r="CJ285" i="3"/>
  <c r="BP285" i="3"/>
  <c r="BD285" i="3"/>
  <c r="BJ285" i="3" s="1"/>
  <c r="BQ286" i="2"/>
  <c r="AX286" i="2"/>
  <c r="BS287" i="2"/>
  <c r="BU287" i="2"/>
  <c r="S288" i="2"/>
  <c r="BT287" i="2"/>
  <c r="BD285" i="2"/>
  <c r="BJ285" i="2" s="1"/>
  <c r="BP285" i="2"/>
  <c r="AY286" i="2"/>
  <c r="BE286" i="2" s="1"/>
  <c r="AR286" i="2"/>
  <c r="BK286" i="2"/>
  <c r="BB286" i="2"/>
  <c r="BH286" i="2" s="1"/>
  <c r="BN286" i="2"/>
  <c r="BZ286" i="2" s="1"/>
  <c r="CF286" i="2" s="1"/>
  <c r="AE287" i="2"/>
  <c r="AK287" i="2" s="1"/>
  <c r="AC287" i="2"/>
  <c r="AI287" i="2" s="1"/>
  <c r="AD287" i="2"/>
  <c r="AJ287" i="2" s="1"/>
  <c r="F288" i="2"/>
  <c r="AA286" i="2"/>
  <c r="AG286" i="2" s="1"/>
  <c r="M286" i="2"/>
  <c r="BA286" i="2"/>
  <c r="BG286" i="2" s="1"/>
  <c r="BM286" i="2"/>
  <c r="BC286" i="2"/>
  <c r="BI286" i="2" s="1"/>
  <c r="BO286" i="2"/>
  <c r="AZ286" i="2"/>
  <c r="BF286" i="2" s="1"/>
  <c r="BL286" i="2"/>
  <c r="CI285" i="2"/>
  <c r="AF285" i="2"/>
  <c r="AL285" i="2" s="1"/>
  <c r="AX286" i="1"/>
  <c r="BQ286" i="1"/>
  <c r="BR287" i="1"/>
  <c r="BS287" i="1"/>
  <c r="BT287" i="1"/>
  <c r="BU287" i="1"/>
  <c r="S288" i="1"/>
  <c r="BD285" i="1"/>
  <c r="BJ285" i="1" s="1"/>
  <c r="BP285" i="1"/>
  <c r="M286" i="1"/>
  <c r="AA286" i="1"/>
  <c r="AG286" i="1" s="1"/>
  <c r="AR286" i="1"/>
  <c r="AY286" i="1"/>
  <c r="BE286" i="1" s="1"/>
  <c r="BK286" i="1"/>
  <c r="BW286" i="1" s="1"/>
  <c r="CC286" i="1" s="1"/>
  <c r="AZ286" i="1"/>
  <c r="BF286" i="1" s="1"/>
  <c r="BL286" i="1"/>
  <c r="BX286" i="1" s="1"/>
  <c r="CD286" i="1" s="1"/>
  <c r="BA286" i="1"/>
  <c r="BG286" i="1" s="1"/>
  <c r="BM286" i="1"/>
  <c r="BY286" i="1" s="1"/>
  <c r="CE286" i="1" s="1"/>
  <c r="BB286" i="1"/>
  <c r="BH286" i="1" s="1"/>
  <c r="BN286" i="1"/>
  <c r="BZ286" i="1" s="1"/>
  <c r="CF286" i="1" s="1"/>
  <c r="BC286" i="1"/>
  <c r="BI286" i="1" s="1"/>
  <c r="BO286" i="1"/>
  <c r="CA286" i="1" s="1"/>
  <c r="CG286" i="1" s="1"/>
  <c r="AB287" i="1"/>
  <c r="AH287" i="1" s="1"/>
  <c r="AC287" i="1"/>
  <c r="AI287" i="1" s="1"/>
  <c r="AD287" i="1"/>
  <c r="AJ287" i="1" s="1"/>
  <c r="AE287" i="1"/>
  <c r="AK287" i="1" s="1"/>
  <c r="F288" i="1"/>
  <c r="BR286" i="9"/>
  <c r="AC286" i="6"/>
  <c r="AZ285" i="6"/>
  <c r="AK285" i="4"/>
  <c r="AS285" i="4" s="1"/>
  <c r="AZ285" i="4"/>
  <c r="BS286" i="3"/>
  <c r="BU286" i="3"/>
  <c r="BU286" i="2"/>
  <c r="AY286" i="5"/>
  <c r="AK285" i="5"/>
  <c r="AS285" i="5" s="1"/>
  <c r="AL285" i="5"/>
  <c r="AT285" i="5" s="1"/>
  <c r="AW285" i="5"/>
  <c r="AZ285" i="5"/>
  <c r="AF286" i="5"/>
  <c r="AN286" i="5" s="1"/>
  <c r="AC286" i="4"/>
  <c r="BZ285" i="2"/>
  <c r="CF285" i="2" s="1"/>
  <c r="BV285" i="1"/>
  <c r="Z286" i="1"/>
  <c r="CB284" i="1"/>
  <c r="CH284" i="1" s="1"/>
  <c r="AF285" i="1"/>
  <c r="AL285" i="1" s="1"/>
  <c r="AP286" i="9"/>
  <c r="BB286" i="9" s="1"/>
  <c r="AK286" i="8"/>
  <c r="BX285" i="7"/>
  <c r="AY286" i="4"/>
  <c r="Z286" i="3"/>
  <c r="AE286" i="3"/>
  <c r="AK286" i="3" s="1"/>
  <c r="CA285" i="3"/>
  <c r="CG285" i="3" s="1"/>
  <c r="BX285" i="3"/>
  <c r="CD285" i="3" s="1"/>
  <c r="BV285" i="2"/>
  <c r="AK286" i="9"/>
  <c r="BX285" i="9"/>
  <c r="AK286" i="7"/>
  <c r="AJ286" i="6"/>
  <c r="AR286" i="6" s="1"/>
  <c r="AJ286" i="4"/>
  <c r="AR286" i="4" s="1"/>
  <c r="Z286" i="2"/>
  <c r="BS286" i="9"/>
  <c r="BS286" i="7"/>
  <c r="BZ285" i="3"/>
  <c r="CF285" i="3" s="1"/>
  <c r="BR286" i="2"/>
  <c r="BW285" i="8"/>
  <c r="AG286" i="4"/>
  <c r="AO286" i="4" s="1"/>
  <c r="BV285" i="3"/>
  <c r="BT286" i="3"/>
  <c r="AY286" i="6"/>
  <c r="BS286" i="2"/>
  <c r="AB286" i="2"/>
  <c r="AH286" i="2" s="1"/>
  <c r="AL287" i="9" l="1"/>
  <c r="BQ287" i="9"/>
  <c r="BS288" i="9"/>
  <c r="BR288" i="9"/>
  <c r="BT288" i="9"/>
  <c r="Y289" i="9"/>
  <c r="BP288" i="9"/>
  <c r="AK288" i="9"/>
  <c r="AV287" i="9"/>
  <c r="BH287" i="9" s="1"/>
  <c r="BO287" i="9"/>
  <c r="AS287" i="9"/>
  <c r="BE287" i="9" s="1"/>
  <c r="S287" i="9"/>
  <c r="AX287" i="9" s="1"/>
  <c r="BJ287" i="9" s="1"/>
  <c r="BL287" i="9"/>
  <c r="BV287" i="9" s="1"/>
  <c r="BM287" i="9"/>
  <c r="BW287" i="9" s="1"/>
  <c r="AT287" i="9"/>
  <c r="BF287" i="9" s="1"/>
  <c r="AM287" i="9"/>
  <c r="AY287" i="9" s="1"/>
  <c r="AR287" i="9"/>
  <c r="BD287" i="9" s="1"/>
  <c r="BK287" i="9"/>
  <c r="AU287" i="9"/>
  <c r="BG287" i="9" s="1"/>
  <c r="BN287" i="9"/>
  <c r="R287" i="9"/>
  <c r="AN287" i="9"/>
  <c r="AZ287" i="9" s="1"/>
  <c r="AP288" i="9"/>
  <c r="BB288" i="9" s="1"/>
  <c r="AO288" i="9"/>
  <c r="BA288" i="9" s="1"/>
  <c r="F289" i="9"/>
  <c r="AQ288" i="9"/>
  <c r="BC288" i="9" s="1"/>
  <c r="BQ287" i="8"/>
  <c r="AL287" i="8"/>
  <c r="AK288" i="8"/>
  <c r="Y289" i="8"/>
  <c r="BR288" i="8"/>
  <c r="BT288" i="8"/>
  <c r="AQ288" i="8"/>
  <c r="BC288" i="8" s="1"/>
  <c r="AP288" i="8"/>
  <c r="BB288" i="8" s="1"/>
  <c r="F289" i="8"/>
  <c r="AM288" i="8"/>
  <c r="AY288" i="8" s="1"/>
  <c r="AO288" i="8"/>
  <c r="BA288" i="8" s="1"/>
  <c r="AU287" i="8"/>
  <c r="BG287" i="8" s="1"/>
  <c r="BN287" i="8"/>
  <c r="R287" i="8"/>
  <c r="AN287" i="8"/>
  <c r="AZ287" i="8" s="1"/>
  <c r="AR287" i="8"/>
  <c r="BD287" i="8" s="1"/>
  <c r="BK287" i="8"/>
  <c r="BU287" i="8" s="1"/>
  <c r="BM287" i="8"/>
  <c r="BW287" i="8" s="1"/>
  <c r="AT287" i="8"/>
  <c r="BF287" i="8" s="1"/>
  <c r="AM287" i="8"/>
  <c r="AY287" i="8" s="1"/>
  <c r="S287" i="8"/>
  <c r="AX287" i="8" s="1"/>
  <c r="BJ287" i="8" s="1"/>
  <c r="AS287" i="8"/>
  <c r="BE287" i="8" s="1"/>
  <c r="BL287" i="8"/>
  <c r="BV287" i="8" s="1"/>
  <c r="BO287" i="8"/>
  <c r="BY287" i="8" s="1"/>
  <c r="AV287" i="8"/>
  <c r="BH287" i="8" s="1"/>
  <c r="BQ287" i="7"/>
  <c r="AL287" i="7"/>
  <c r="BS288" i="7"/>
  <c r="Y289" i="7"/>
  <c r="BT288" i="7"/>
  <c r="R287" i="7"/>
  <c r="AN287" i="7"/>
  <c r="AZ287" i="7" s="1"/>
  <c r="AU287" i="7"/>
  <c r="BG287" i="7" s="1"/>
  <c r="BN287" i="7"/>
  <c r="AP288" i="7"/>
  <c r="BB288" i="7" s="1"/>
  <c r="AM288" i="7"/>
  <c r="AY288" i="7" s="1"/>
  <c r="AO288" i="7"/>
  <c r="BA288" i="7" s="1"/>
  <c r="AQ288" i="7"/>
  <c r="BC288" i="7" s="1"/>
  <c r="F289" i="7"/>
  <c r="AM287" i="7"/>
  <c r="AY287" i="7" s="1"/>
  <c r="AS287" i="7"/>
  <c r="BE287" i="7" s="1"/>
  <c r="BL287" i="7"/>
  <c r="BV287" i="7" s="1"/>
  <c r="S287" i="7"/>
  <c r="AX287" i="7" s="1"/>
  <c r="BJ287" i="7" s="1"/>
  <c r="BO287" i="7"/>
  <c r="BY287" i="7" s="1"/>
  <c r="AV287" i="7"/>
  <c r="BH287" i="7" s="1"/>
  <c r="AR287" i="7"/>
  <c r="BD287" i="7" s="1"/>
  <c r="BK287" i="7"/>
  <c r="BU287" i="7" s="1"/>
  <c r="AT287" i="7"/>
  <c r="BF287" i="7" s="1"/>
  <c r="BM287" i="7"/>
  <c r="BW287" i="7" s="1"/>
  <c r="AD287" i="6"/>
  <c r="AV287" i="6"/>
  <c r="U289" i="6"/>
  <c r="Y441" i="6"/>
  <c r="AB441" i="6"/>
  <c r="AB442" i="6" s="1"/>
  <c r="AA441" i="6"/>
  <c r="X441" i="6"/>
  <c r="X442" i="6" s="1"/>
  <c r="AK286" i="6"/>
  <c r="AS286" i="6" s="1"/>
  <c r="AE287" i="6"/>
  <c r="AM287" i="6" s="1"/>
  <c r="N287" i="6"/>
  <c r="O287" i="6"/>
  <c r="AL287" i="6" s="1"/>
  <c r="AT287" i="6" s="1"/>
  <c r="AH287" i="6"/>
  <c r="AP287" i="6" s="1"/>
  <c r="AU287" i="6"/>
  <c r="AW287" i="6" s="1"/>
  <c r="AX287" i="6"/>
  <c r="AZ287" i="6" s="1"/>
  <c r="AI287" i="6"/>
  <c r="AQ287" i="6" s="1"/>
  <c r="AF288" i="6"/>
  <c r="AN288" i="6" s="1"/>
  <c r="AJ288" i="6"/>
  <c r="AR288" i="6" s="1"/>
  <c r="AG288" i="6"/>
  <c r="AO288" i="6" s="1"/>
  <c r="F289" i="6"/>
  <c r="AV441" i="6"/>
  <c r="AD441" i="6"/>
  <c r="Z442" i="6"/>
  <c r="W442" i="6"/>
  <c r="AD287" i="5"/>
  <c r="AV287" i="5"/>
  <c r="AC288" i="5"/>
  <c r="U289" i="5"/>
  <c r="W441" i="5"/>
  <c r="AB441" i="5"/>
  <c r="AB442" i="5" s="1"/>
  <c r="Y441" i="5"/>
  <c r="Y442" i="5" s="1"/>
  <c r="Z441" i="5"/>
  <c r="AA441" i="5"/>
  <c r="X441" i="5"/>
  <c r="X442" i="5" s="1"/>
  <c r="AK286" i="5"/>
  <c r="AS286" i="5" s="1"/>
  <c r="N287" i="5"/>
  <c r="AE287" i="5"/>
  <c r="AM287" i="5" s="1"/>
  <c r="O287" i="5"/>
  <c r="AH287" i="5"/>
  <c r="AP287" i="5" s="1"/>
  <c r="AU287" i="5"/>
  <c r="AI287" i="5"/>
  <c r="AQ287" i="5" s="1"/>
  <c r="AX287" i="5"/>
  <c r="AF288" i="5"/>
  <c r="AN288" i="5" s="1"/>
  <c r="AG288" i="5"/>
  <c r="AO288" i="5" s="1"/>
  <c r="AJ288" i="5"/>
  <c r="AR288" i="5" s="1"/>
  <c r="F289" i="5"/>
  <c r="AD287" i="4"/>
  <c r="AV287" i="4"/>
  <c r="U289" i="4"/>
  <c r="X441" i="4"/>
  <c r="X442" i="4" s="1"/>
  <c r="Y441" i="4"/>
  <c r="Y442" i="4" s="1"/>
  <c r="W441" i="4"/>
  <c r="Z441" i="4"/>
  <c r="AA441" i="4"/>
  <c r="AB441" i="4"/>
  <c r="AB442" i="4" s="1"/>
  <c r="AK286" i="4"/>
  <c r="AS286" i="4" s="1"/>
  <c r="N287" i="4"/>
  <c r="AE287" i="4"/>
  <c r="AM287" i="4" s="1"/>
  <c r="O287" i="4"/>
  <c r="AL287" i="4" s="1"/>
  <c r="AT287" i="4" s="1"/>
  <c r="AH287" i="4"/>
  <c r="AP287" i="4" s="1"/>
  <c r="AU287" i="4"/>
  <c r="AW287" i="4" s="1"/>
  <c r="AI287" i="4"/>
  <c r="AQ287" i="4" s="1"/>
  <c r="AX287" i="4"/>
  <c r="AZ287" i="4" s="1"/>
  <c r="AF288" i="4"/>
  <c r="AN288" i="4" s="1"/>
  <c r="F289" i="4"/>
  <c r="BR288" i="3"/>
  <c r="BT288" i="3"/>
  <c r="Z288" i="3"/>
  <c r="S289" i="3"/>
  <c r="BS288" i="3"/>
  <c r="BQ287" i="3"/>
  <c r="AX287" i="3"/>
  <c r="BV287" i="3" s="1"/>
  <c r="BD286" i="3"/>
  <c r="BJ286" i="3" s="1"/>
  <c r="BP286" i="3"/>
  <c r="CB286" i="3" s="1"/>
  <c r="CH286" i="3" s="1"/>
  <c r="BN287" i="3"/>
  <c r="BZ287" i="3" s="1"/>
  <c r="CF287" i="3" s="1"/>
  <c r="BB287" i="3"/>
  <c r="BH287" i="3" s="1"/>
  <c r="BO287" i="3"/>
  <c r="CA287" i="3" s="1"/>
  <c r="CG287" i="3" s="1"/>
  <c r="BC287" i="3"/>
  <c r="BI287" i="3" s="1"/>
  <c r="AE288" i="3"/>
  <c r="AK288" i="3" s="1"/>
  <c r="AD288" i="3"/>
  <c r="AJ288" i="3" s="1"/>
  <c r="F289" i="3"/>
  <c r="AB288" i="3"/>
  <c r="AH288" i="3" s="1"/>
  <c r="AC288" i="3"/>
  <c r="AI288" i="3" s="1"/>
  <c r="AR287" i="3"/>
  <c r="AY287" i="3"/>
  <c r="BE287" i="3" s="1"/>
  <c r="BK287" i="3"/>
  <c r="BW287" i="3" s="1"/>
  <c r="CC287" i="3" s="1"/>
  <c r="BA287" i="3"/>
  <c r="BG287" i="3" s="1"/>
  <c r="BM287" i="3"/>
  <c r="BY287" i="3" s="1"/>
  <c r="CE287" i="3" s="1"/>
  <c r="M287" i="3"/>
  <c r="AA287" i="3"/>
  <c r="AG287" i="3" s="1"/>
  <c r="BL287" i="3"/>
  <c r="BX287" i="3" s="1"/>
  <c r="CD287" i="3" s="1"/>
  <c r="AZ287" i="3"/>
  <c r="BF287" i="3" s="1"/>
  <c r="U441" i="3"/>
  <c r="AS441" i="3"/>
  <c r="V441" i="3"/>
  <c r="V442" i="3" s="1"/>
  <c r="AT441" i="3"/>
  <c r="AW441" i="3"/>
  <c r="AV441" i="3"/>
  <c r="AU441" i="3"/>
  <c r="Y441" i="3"/>
  <c r="Y442" i="3" s="1"/>
  <c r="X441" i="3"/>
  <c r="X442" i="3" s="1"/>
  <c r="W441" i="3"/>
  <c r="W442" i="3" s="1"/>
  <c r="CI286" i="3"/>
  <c r="CJ286" i="3"/>
  <c r="AF286" i="3"/>
  <c r="AL286" i="3" s="1"/>
  <c r="BS288" i="2"/>
  <c r="BU288" i="2"/>
  <c r="S289" i="2"/>
  <c r="BR288" i="2"/>
  <c r="AX287" i="2"/>
  <c r="BV287" i="2" s="1"/>
  <c r="BQ287" i="2"/>
  <c r="BD286" i="2"/>
  <c r="BJ286" i="2" s="1"/>
  <c r="BP286" i="2"/>
  <c r="CB286" i="2" s="1"/>
  <c r="CH286" i="2" s="1"/>
  <c r="AZ287" i="2"/>
  <c r="BF287" i="2" s="1"/>
  <c r="BL287" i="2"/>
  <c r="BX287" i="2" s="1"/>
  <c r="CD287" i="2" s="1"/>
  <c r="BM287" i="2"/>
  <c r="BY287" i="2" s="1"/>
  <c r="CE287" i="2" s="1"/>
  <c r="BA287" i="2"/>
  <c r="BG287" i="2" s="1"/>
  <c r="BO287" i="2"/>
  <c r="CA287" i="2" s="1"/>
  <c r="CG287" i="2" s="1"/>
  <c r="BC287" i="2"/>
  <c r="BI287" i="2" s="1"/>
  <c r="BB287" i="2"/>
  <c r="BH287" i="2" s="1"/>
  <c r="BN287" i="2"/>
  <c r="BZ287" i="2" s="1"/>
  <c r="CF287" i="2" s="1"/>
  <c r="M287" i="2"/>
  <c r="AA287" i="2"/>
  <c r="AG287" i="2" s="1"/>
  <c r="AR287" i="2"/>
  <c r="BK287" i="2"/>
  <c r="BW287" i="2" s="1"/>
  <c r="CC287" i="2" s="1"/>
  <c r="AY287" i="2"/>
  <c r="BE287" i="2" s="1"/>
  <c r="F289" i="2"/>
  <c r="AC288" i="2"/>
  <c r="AI288" i="2" s="1"/>
  <c r="AE288" i="2"/>
  <c r="AK288" i="2" s="1"/>
  <c r="AU441" i="2"/>
  <c r="AS441" i="2"/>
  <c r="U441" i="2"/>
  <c r="AW441" i="2"/>
  <c r="AT441" i="2"/>
  <c r="Y441" i="2"/>
  <c r="Y442" i="2" s="1"/>
  <c r="W441" i="2"/>
  <c r="W442" i="2" s="1"/>
  <c r="X441" i="2"/>
  <c r="X442" i="2" s="1"/>
  <c r="V441" i="2"/>
  <c r="V442" i="2" s="1"/>
  <c r="AV441" i="2"/>
  <c r="CI286" i="2"/>
  <c r="AF286" i="2"/>
  <c r="AL286" i="2" s="1"/>
  <c r="AX287" i="1"/>
  <c r="BQ287" i="1"/>
  <c r="BR288" i="1"/>
  <c r="BS288" i="1"/>
  <c r="BT288" i="1"/>
  <c r="BU288" i="1"/>
  <c r="S289" i="1"/>
  <c r="AU441" i="1"/>
  <c r="V441" i="1"/>
  <c r="V442" i="1" s="1"/>
  <c r="AW441" i="1"/>
  <c r="AV441" i="1"/>
  <c r="Y441" i="1"/>
  <c r="Y442" i="1" s="1"/>
  <c r="AS441" i="1"/>
  <c r="U441" i="1"/>
  <c r="AT441" i="1"/>
  <c r="W441" i="1"/>
  <c r="W442" i="1" s="1"/>
  <c r="X441" i="1"/>
  <c r="X442" i="1" s="1"/>
  <c r="AF286" i="1"/>
  <c r="AL286" i="1" s="1"/>
  <c r="BD286" i="1"/>
  <c r="BJ286" i="1" s="1"/>
  <c r="BP286" i="1"/>
  <c r="M287" i="1"/>
  <c r="AA287" i="1"/>
  <c r="AG287" i="1" s="1"/>
  <c r="AR287" i="1"/>
  <c r="AY287" i="1"/>
  <c r="BE287" i="1" s="1"/>
  <c r="BK287" i="1"/>
  <c r="BW287" i="1" s="1"/>
  <c r="CC287" i="1" s="1"/>
  <c r="AZ287" i="1"/>
  <c r="BF287" i="1" s="1"/>
  <c r="BL287" i="1"/>
  <c r="BX287" i="1" s="1"/>
  <c r="CD287" i="1" s="1"/>
  <c r="BA287" i="1"/>
  <c r="BG287" i="1" s="1"/>
  <c r="BM287" i="1"/>
  <c r="BY287" i="1" s="1"/>
  <c r="CE287" i="1" s="1"/>
  <c r="BB287" i="1"/>
  <c r="BH287" i="1" s="1"/>
  <c r="BN287" i="1"/>
  <c r="BZ287" i="1" s="1"/>
  <c r="CF287" i="1" s="1"/>
  <c r="BC287" i="1"/>
  <c r="BI287" i="1" s="1"/>
  <c r="BO287" i="1"/>
  <c r="CA287" i="1" s="1"/>
  <c r="CG287" i="1" s="1"/>
  <c r="AB288" i="1"/>
  <c r="AH288" i="1" s="1"/>
  <c r="AC288" i="1"/>
  <c r="AI288" i="1" s="1"/>
  <c r="AD288" i="1"/>
  <c r="AJ288" i="1" s="1"/>
  <c r="AE288" i="1"/>
  <c r="AK288" i="1" s="1"/>
  <c r="F289" i="1"/>
  <c r="CA286" i="3"/>
  <c r="CG286" i="3" s="1"/>
  <c r="AP287" i="7"/>
  <c r="BB287" i="7" s="1"/>
  <c r="AO287" i="7"/>
  <c r="BA287" i="7" s="1"/>
  <c r="AQ287" i="7"/>
  <c r="BC287" i="7" s="1"/>
  <c r="BX286" i="7"/>
  <c r="AY287" i="6"/>
  <c r="AZ286" i="4"/>
  <c r="BZ286" i="3"/>
  <c r="CF286" i="3" s="1"/>
  <c r="BY286" i="3"/>
  <c r="CE286" i="3" s="1"/>
  <c r="CB285" i="3"/>
  <c r="CH285" i="3" s="1"/>
  <c r="Z287" i="2"/>
  <c r="BR287" i="2"/>
  <c r="CB285" i="2"/>
  <c r="CH285" i="2" s="1"/>
  <c r="BW286" i="2"/>
  <c r="CC286" i="2" s="1"/>
  <c r="AB287" i="2"/>
  <c r="AH287" i="2" s="1"/>
  <c r="BY286" i="2"/>
  <c r="CE286" i="2" s="1"/>
  <c r="CA286" i="2"/>
  <c r="CG286" i="2" s="1"/>
  <c r="BX286" i="2"/>
  <c r="CD286" i="2" s="1"/>
  <c r="BV286" i="1"/>
  <c r="Z287" i="1"/>
  <c r="BS287" i="9"/>
  <c r="BP287" i="9"/>
  <c r="BT287" i="9"/>
  <c r="BS287" i="8"/>
  <c r="AW286" i="8"/>
  <c r="BI286" i="8" s="1"/>
  <c r="BS287" i="7"/>
  <c r="AW286" i="7"/>
  <c r="BI286" i="7" s="1"/>
  <c r="AG287" i="6"/>
  <c r="AO287" i="6" s="1"/>
  <c r="AZ286" i="5"/>
  <c r="AG287" i="5"/>
  <c r="AO287" i="5" s="1"/>
  <c r="BV286" i="3"/>
  <c r="BR287" i="3"/>
  <c r="BV286" i="2"/>
  <c r="AK287" i="9"/>
  <c r="BX286" i="9"/>
  <c r="AZ286" i="6"/>
  <c r="CB285" i="1"/>
  <c r="CH285" i="1" s="1"/>
  <c r="AW286" i="9"/>
  <c r="BI286" i="9" s="1"/>
  <c r="BW286" i="9"/>
  <c r="AC287" i="6"/>
  <c r="AC287" i="5"/>
  <c r="AY287" i="5"/>
  <c r="AC287" i="4"/>
  <c r="AY287" i="4"/>
  <c r="AJ287" i="4"/>
  <c r="AR287" i="4" s="1"/>
  <c r="Z287" i="3"/>
  <c r="AK287" i="7"/>
  <c r="AB287" i="3"/>
  <c r="AH287" i="3" s="1"/>
  <c r="AG441" i="9"/>
  <c r="AF441" i="9"/>
  <c r="AJ441" i="9"/>
  <c r="AD441" i="9"/>
  <c r="AD442" i="9" s="1"/>
  <c r="AE441" i="9"/>
  <c r="AE442" i="9" s="1"/>
  <c r="AI441" i="9"/>
  <c r="AH441" i="9"/>
  <c r="AB441" i="9"/>
  <c r="AC441" i="9"/>
  <c r="AC442" i="9" s="1"/>
  <c r="AG441" i="8"/>
  <c r="AB441" i="8"/>
  <c r="AJ441" i="8"/>
  <c r="AI441" i="8"/>
  <c r="AE441" i="8"/>
  <c r="AE442" i="8" s="1"/>
  <c r="AD441" i="8"/>
  <c r="AD442" i="8" s="1"/>
  <c r="AH441" i="8"/>
  <c r="AF441" i="8"/>
  <c r="AC441" i="8"/>
  <c r="AC442" i="8" s="1"/>
  <c r="AC441" i="7"/>
  <c r="AC442" i="7" s="1"/>
  <c r="AB441" i="7"/>
  <c r="AF441" i="7"/>
  <c r="AI441" i="7"/>
  <c r="AE441" i="7"/>
  <c r="AE442" i="7" s="1"/>
  <c r="AH441" i="7"/>
  <c r="AD441" i="7"/>
  <c r="AD442" i="7" s="1"/>
  <c r="AG441" i="7"/>
  <c r="AJ441" i="7"/>
  <c r="Y442" i="6" l="1"/>
  <c r="AC441" i="6"/>
  <c r="AL288" i="9"/>
  <c r="BQ288" i="9"/>
  <c r="Y290" i="9"/>
  <c r="BP289" i="9"/>
  <c r="BR289" i="9"/>
  <c r="BT289" i="9"/>
  <c r="AW287" i="9"/>
  <c r="BI287" i="9" s="1"/>
  <c r="S288" i="9"/>
  <c r="AX288" i="9" s="1"/>
  <c r="BJ288" i="9" s="1"/>
  <c r="BL288" i="9"/>
  <c r="BV288" i="9" s="1"/>
  <c r="AS288" i="9"/>
  <c r="BE288" i="9" s="1"/>
  <c r="AT288" i="9"/>
  <c r="BF288" i="9" s="1"/>
  <c r="BM288" i="9"/>
  <c r="BW288" i="9" s="1"/>
  <c r="AV288" i="9"/>
  <c r="BH288" i="9" s="1"/>
  <c r="BO288" i="9"/>
  <c r="BY288" i="9" s="1"/>
  <c r="AU288" i="9"/>
  <c r="BG288" i="9" s="1"/>
  <c r="BN288" i="9"/>
  <c r="BX288" i="9" s="1"/>
  <c r="AP289" i="9"/>
  <c r="BB289" i="9" s="1"/>
  <c r="F290" i="9"/>
  <c r="AO289" i="9"/>
  <c r="BA289" i="9" s="1"/>
  <c r="AQ289" i="9"/>
  <c r="BC289" i="9" s="1"/>
  <c r="R288" i="9"/>
  <c r="AN288" i="9"/>
  <c r="AZ288" i="9" s="1"/>
  <c r="AR288" i="9"/>
  <c r="BD288" i="9" s="1"/>
  <c r="BK288" i="9"/>
  <c r="BU288" i="9" s="1"/>
  <c r="Y290" i="8"/>
  <c r="BR289" i="8"/>
  <c r="BT289" i="8"/>
  <c r="BP289" i="8"/>
  <c r="BS289" i="8"/>
  <c r="AL288" i="8"/>
  <c r="BQ288" i="8"/>
  <c r="AR288" i="8"/>
  <c r="BD288" i="8" s="1"/>
  <c r="BK288" i="8"/>
  <c r="AN288" i="8"/>
  <c r="AZ288" i="8" s="1"/>
  <c r="R288" i="8"/>
  <c r="AW288" i="8" s="1"/>
  <c r="BI288" i="8" s="1"/>
  <c r="AS288" i="8"/>
  <c r="BE288" i="8" s="1"/>
  <c r="S288" i="8"/>
  <c r="AX288" i="8" s="1"/>
  <c r="BJ288" i="8" s="1"/>
  <c r="BL288" i="8"/>
  <c r="BV288" i="8" s="1"/>
  <c r="BN288" i="8"/>
  <c r="AU288" i="8"/>
  <c r="BG288" i="8" s="1"/>
  <c r="F290" i="8"/>
  <c r="AP289" i="8"/>
  <c r="BB289" i="8" s="1"/>
  <c r="AO289" i="8"/>
  <c r="BA289" i="8" s="1"/>
  <c r="AQ289" i="8"/>
  <c r="BC289" i="8" s="1"/>
  <c r="BO288" i="8"/>
  <c r="BY288" i="8" s="1"/>
  <c r="AV288" i="8"/>
  <c r="BH288" i="8" s="1"/>
  <c r="AT288" i="8"/>
  <c r="BF288" i="8" s="1"/>
  <c r="BM288" i="8"/>
  <c r="BW288" i="8" s="1"/>
  <c r="AW287" i="8"/>
  <c r="BI287" i="8" s="1"/>
  <c r="Y290" i="7"/>
  <c r="BP289" i="7"/>
  <c r="BT289" i="7"/>
  <c r="AL288" i="7"/>
  <c r="BQ288" i="7"/>
  <c r="AW287" i="7"/>
  <c r="BI287" i="7" s="1"/>
  <c r="AN288" i="7"/>
  <c r="AZ288" i="7" s="1"/>
  <c r="R288" i="7"/>
  <c r="AR288" i="7"/>
  <c r="BD288" i="7" s="1"/>
  <c r="BK288" i="7"/>
  <c r="AU288" i="7"/>
  <c r="BG288" i="7" s="1"/>
  <c r="BN288" i="7"/>
  <c r="BX288" i="7" s="1"/>
  <c r="S288" i="7"/>
  <c r="AX288" i="7" s="1"/>
  <c r="BJ288" i="7" s="1"/>
  <c r="AS288" i="7"/>
  <c r="BE288" i="7" s="1"/>
  <c r="BL288" i="7"/>
  <c r="BV288" i="7" s="1"/>
  <c r="AV288" i="7"/>
  <c r="BH288" i="7" s="1"/>
  <c r="BO288" i="7"/>
  <c r="BY288" i="7" s="1"/>
  <c r="BM288" i="7"/>
  <c r="AT288" i="7"/>
  <c r="BF288" i="7" s="1"/>
  <c r="AO289" i="7"/>
  <c r="BA289" i="7" s="1"/>
  <c r="AP289" i="7"/>
  <c r="BB289" i="7" s="1"/>
  <c r="F290" i="7"/>
  <c r="AQ289" i="7"/>
  <c r="BC289" i="7" s="1"/>
  <c r="AD288" i="6"/>
  <c r="AV288" i="6"/>
  <c r="U290" i="6"/>
  <c r="AA442" i="6"/>
  <c r="AD442" i="6" s="1"/>
  <c r="AY441" i="6"/>
  <c r="AK287" i="6"/>
  <c r="AS287" i="6" s="1"/>
  <c r="O288" i="6"/>
  <c r="AH288" i="6"/>
  <c r="AP288" i="6" s="1"/>
  <c r="AU288" i="6"/>
  <c r="AI288" i="6"/>
  <c r="AQ288" i="6" s="1"/>
  <c r="AX288" i="6"/>
  <c r="N288" i="6"/>
  <c r="AE288" i="6"/>
  <c r="AM288" i="6" s="1"/>
  <c r="F290" i="6"/>
  <c r="AV442" i="6"/>
  <c r="AC442" i="6"/>
  <c r="AD288" i="5"/>
  <c r="AV288" i="5"/>
  <c r="U290" i="5"/>
  <c r="AC441" i="5"/>
  <c r="W442" i="5"/>
  <c r="Z442" i="5"/>
  <c r="AD441" i="5"/>
  <c r="AV441" i="5"/>
  <c r="AY441" i="5"/>
  <c r="AA442" i="5"/>
  <c r="AK287" i="5"/>
  <c r="AS287" i="5" s="1"/>
  <c r="N288" i="5"/>
  <c r="AE288" i="5"/>
  <c r="AM288" i="5" s="1"/>
  <c r="O288" i="5"/>
  <c r="AL288" i="5" s="1"/>
  <c r="AT288" i="5" s="1"/>
  <c r="AH288" i="5"/>
  <c r="AP288" i="5" s="1"/>
  <c r="AU288" i="5"/>
  <c r="AW288" i="5" s="1"/>
  <c r="AI288" i="5"/>
  <c r="AQ288" i="5" s="1"/>
  <c r="AX288" i="5"/>
  <c r="AF289" i="5"/>
  <c r="AN289" i="5" s="1"/>
  <c r="AG289" i="5"/>
  <c r="AO289" i="5" s="1"/>
  <c r="AJ289" i="5"/>
  <c r="AR289" i="5" s="1"/>
  <c r="F290" i="5"/>
  <c r="AD288" i="4"/>
  <c r="AV288" i="4"/>
  <c r="U290" i="4"/>
  <c r="AC441" i="4"/>
  <c r="W442" i="4"/>
  <c r="Z442" i="4"/>
  <c r="AD441" i="4"/>
  <c r="AV441" i="4"/>
  <c r="AA442" i="4"/>
  <c r="AY441" i="4"/>
  <c r="AK287" i="4"/>
  <c r="AS287" i="4" s="1"/>
  <c r="N288" i="4"/>
  <c r="AE288" i="4"/>
  <c r="AM288" i="4" s="1"/>
  <c r="O288" i="4"/>
  <c r="AL288" i="4" s="1"/>
  <c r="AT288" i="4" s="1"/>
  <c r="AH288" i="4"/>
  <c r="AP288" i="4" s="1"/>
  <c r="AU288" i="4"/>
  <c r="AW288" i="4" s="1"/>
  <c r="AI288" i="4"/>
  <c r="AQ288" i="4" s="1"/>
  <c r="AX288" i="4"/>
  <c r="AF289" i="4"/>
  <c r="AN289" i="4" s="1"/>
  <c r="F290" i="4"/>
  <c r="BT289" i="3"/>
  <c r="BU289" i="3"/>
  <c r="S290" i="3"/>
  <c r="BR289" i="3"/>
  <c r="BQ288" i="3"/>
  <c r="AX288" i="3"/>
  <c r="BV288" i="3" s="1"/>
  <c r="BK288" i="3"/>
  <c r="BW288" i="3" s="1"/>
  <c r="CC288" i="3" s="1"/>
  <c r="AR288" i="3"/>
  <c r="AY288" i="3"/>
  <c r="BE288" i="3" s="1"/>
  <c r="BA288" i="3"/>
  <c r="BG288" i="3" s="1"/>
  <c r="BM288" i="3"/>
  <c r="BY288" i="3" s="1"/>
  <c r="CE288" i="3" s="1"/>
  <c r="AE289" i="3"/>
  <c r="AK289" i="3" s="1"/>
  <c r="AB289" i="3"/>
  <c r="AH289" i="3" s="1"/>
  <c r="AD289" i="3"/>
  <c r="AJ289" i="3" s="1"/>
  <c r="F290" i="3"/>
  <c r="BB288" i="3"/>
  <c r="BH288" i="3" s="1"/>
  <c r="BN288" i="3"/>
  <c r="BZ288" i="3" s="1"/>
  <c r="CF288" i="3" s="1"/>
  <c r="M288" i="3"/>
  <c r="AA288" i="3"/>
  <c r="AG288" i="3" s="1"/>
  <c r="AZ288" i="3"/>
  <c r="BF288" i="3" s="1"/>
  <c r="BL288" i="3"/>
  <c r="BX288" i="3" s="1"/>
  <c r="CD288" i="3" s="1"/>
  <c r="BC288" i="3"/>
  <c r="BI288" i="3" s="1"/>
  <c r="BO288" i="3"/>
  <c r="BP287" i="3"/>
  <c r="CB287" i="3" s="1"/>
  <c r="CH287" i="3" s="1"/>
  <c r="BD287" i="3"/>
  <c r="BJ287" i="3" s="1"/>
  <c r="CI287" i="3"/>
  <c r="CJ287" i="3"/>
  <c r="AF287" i="3"/>
  <c r="AL287" i="3" s="1"/>
  <c r="Z441" i="3"/>
  <c r="U442" i="3"/>
  <c r="BQ441" i="3"/>
  <c r="AX441" i="3"/>
  <c r="BV441" i="3" s="1"/>
  <c r="AS442" i="3"/>
  <c r="BR441" i="3"/>
  <c r="AT442" i="3"/>
  <c r="BU441" i="3"/>
  <c r="AW442" i="3"/>
  <c r="BT441" i="3"/>
  <c r="AV442" i="3"/>
  <c r="BS441" i="3"/>
  <c r="AU442" i="3"/>
  <c r="AX288" i="2"/>
  <c r="BQ288" i="2"/>
  <c r="BS289" i="2"/>
  <c r="BU289" i="2"/>
  <c r="BT289" i="2"/>
  <c r="S290" i="2"/>
  <c r="BR289" i="2"/>
  <c r="CI287" i="2"/>
  <c r="AF287" i="2"/>
  <c r="AL287" i="2" s="1"/>
  <c r="BP287" i="2"/>
  <c r="CB287" i="2" s="1"/>
  <c r="CH287" i="2" s="1"/>
  <c r="BD287" i="2"/>
  <c r="BJ287" i="2" s="1"/>
  <c r="BL288" i="2"/>
  <c r="BX288" i="2" s="1"/>
  <c r="CD288" i="2" s="1"/>
  <c r="AZ288" i="2"/>
  <c r="BF288" i="2" s="1"/>
  <c r="BC288" i="2"/>
  <c r="BI288" i="2" s="1"/>
  <c r="BO288" i="2"/>
  <c r="CA288" i="2" s="1"/>
  <c r="CG288" i="2" s="1"/>
  <c r="M288" i="2"/>
  <c r="AA288" i="2"/>
  <c r="AG288" i="2" s="1"/>
  <c r="AR288" i="2"/>
  <c r="BK288" i="2"/>
  <c r="AY288" i="2"/>
  <c r="BE288" i="2" s="1"/>
  <c r="BA288" i="2"/>
  <c r="BG288" i="2" s="1"/>
  <c r="BM288" i="2"/>
  <c r="BY288" i="2" s="1"/>
  <c r="CE288" i="2" s="1"/>
  <c r="AB289" i="2"/>
  <c r="AH289" i="2" s="1"/>
  <c r="AD289" i="2"/>
  <c r="AJ289" i="2" s="1"/>
  <c r="F290" i="2"/>
  <c r="AC289" i="2"/>
  <c r="AI289" i="2" s="1"/>
  <c r="AE289" i="2"/>
  <c r="AK289" i="2" s="1"/>
  <c r="BN288" i="2"/>
  <c r="BB288" i="2"/>
  <c r="BH288" i="2" s="1"/>
  <c r="BS441" i="2"/>
  <c r="AU442" i="2"/>
  <c r="AS442" i="2"/>
  <c r="AX441" i="2"/>
  <c r="BQ441" i="2"/>
  <c r="Z441" i="2"/>
  <c r="U442" i="2"/>
  <c r="BU441" i="2"/>
  <c r="AW442" i="2"/>
  <c r="BR441" i="2"/>
  <c r="AT442" i="2"/>
  <c r="BT441" i="2"/>
  <c r="AV442" i="2"/>
  <c r="AX288" i="1"/>
  <c r="BQ288" i="1"/>
  <c r="BR289" i="1"/>
  <c r="BS289" i="1"/>
  <c r="BT289" i="1"/>
  <c r="BU289" i="1"/>
  <c r="S290" i="1"/>
  <c r="BS441" i="1"/>
  <c r="AU442" i="1"/>
  <c r="BU441" i="1"/>
  <c r="AW442" i="1"/>
  <c r="BT441" i="1"/>
  <c r="AV442" i="1"/>
  <c r="AS442" i="1"/>
  <c r="AX441" i="1"/>
  <c r="BQ441" i="1"/>
  <c r="Z441" i="1"/>
  <c r="U442" i="1"/>
  <c r="BR441" i="1"/>
  <c r="AT442" i="1"/>
  <c r="AF287" i="1"/>
  <c r="AL287" i="1" s="1"/>
  <c r="BD287" i="1"/>
  <c r="BJ287" i="1" s="1"/>
  <c r="BP287" i="1"/>
  <c r="M288" i="1"/>
  <c r="AA288" i="1"/>
  <c r="AG288" i="1" s="1"/>
  <c r="AR288" i="1"/>
  <c r="AY288" i="1"/>
  <c r="BE288" i="1" s="1"/>
  <c r="BK288" i="1"/>
  <c r="BW288" i="1" s="1"/>
  <c r="CC288" i="1" s="1"/>
  <c r="AZ288" i="1"/>
  <c r="BF288" i="1" s="1"/>
  <c r="BL288" i="1"/>
  <c r="BX288" i="1" s="1"/>
  <c r="CD288" i="1" s="1"/>
  <c r="BA288" i="1"/>
  <c r="BG288" i="1" s="1"/>
  <c r="BM288" i="1"/>
  <c r="BY288" i="1" s="1"/>
  <c r="CE288" i="1" s="1"/>
  <c r="BB288" i="1"/>
  <c r="BH288" i="1" s="1"/>
  <c r="BN288" i="1"/>
  <c r="BZ288" i="1" s="1"/>
  <c r="CF288" i="1" s="1"/>
  <c r="BC288" i="1"/>
  <c r="BI288" i="1" s="1"/>
  <c r="BO288" i="1"/>
  <c r="CA288" i="1" s="1"/>
  <c r="CG288" i="1" s="1"/>
  <c r="AB289" i="1"/>
  <c r="AH289" i="1" s="1"/>
  <c r="AC289" i="1"/>
  <c r="AI289" i="1" s="1"/>
  <c r="AD289" i="1"/>
  <c r="AJ289" i="1" s="1"/>
  <c r="AE289" i="1"/>
  <c r="AK289" i="1" s="1"/>
  <c r="F290" i="1"/>
  <c r="AG442" i="9"/>
  <c r="AL441" i="9"/>
  <c r="AZ441" i="9" s="1"/>
  <c r="BQ441" i="9"/>
  <c r="AF442" i="9"/>
  <c r="BP441" i="9"/>
  <c r="AJ442" i="9"/>
  <c r="BT441" i="9"/>
  <c r="AI442" i="9"/>
  <c r="BS441" i="9"/>
  <c r="AH442" i="9"/>
  <c r="BR441" i="9"/>
  <c r="AB442" i="9"/>
  <c r="AK441" i="9"/>
  <c r="AG442" i="8"/>
  <c r="AL441" i="8"/>
  <c r="AZ441" i="8" s="1"/>
  <c r="BQ441" i="8"/>
  <c r="AK441" i="8"/>
  <c r="AB442" i="8"/>
  <c r="BT441" i="8"/>
  <c r="AJ442" i="8"/>
  <c r="BS441" i="8"/>
  <c r="AI442" i="8"/>
  <c r="BR441" i="8"/>
  <c r="AH442" i="8"/>
  <c r="BP441" i="8"/>
  <c r="AF442" i="8"/>
  <c r="AK441" i="7"/>
  <c r="AB442" i="7"/>
  <c r="BP441" i="7"/>
  <c r="AF442" i="7"/>
  <c r="BS441" i="7"/>
  <c r="AI442" i="7"/>
  <c r="BR441" i="7"/>
  <c r="AH442" i="7"/>
  <c r="AG442" i="7"/>
  <c r="BQ441" i="7"/>
  <c r="AL441" i="7"/>
  <c r="AJ442" i="7"/>
  <c r="BT441" i="7"/>
  <c r="BR288" i="7"/>
  <c r="AY288" i="5"/>
  <c r="AL287" i="5"/>
  <c r="AT287" i="5" s="1"/>
  <c r="AW287" i="5"/>
  <c r="AZ287" i="5"/>
  <c r="AC288" i="4"/>
  <c r="BV287" i="1"/>
  <c r="Z288" i="1"/>
  <c r="CB286" i="1"/>
  <c r="CH286" i="1" s="1"/>
  <c r="AY288" i="4"/>
  <c r="AJ288" i="4"/>
  <c r="AR288" i="4" s="1"/>
  <c r="BY287" i="9"/>
  <c r="BP288" i="7"/>
  <c r="BU288" i="3"/>
  <c r="BT288" i="2"/>
  <c r="AD288" i="2"/>
  <c r="AJ288" i="2" s="1"/>
  <c r="BX287" i="7"/>
  <c r="AC288" i="6"/>
  <c r="AG288" i="4"/>
  <c r="AO288" i="4" s="1"/>
  <c r="BU287" i="9"/>
  <c r="BX287" i="9"/>
  <c r="BS288" i="8"/>
  <c r="BX287" i="8"/>
  <c r="AK288" i="7"/>
  <c r="Z288" i="2"/>
  <c r="BP288" i="8"/>
  <c r="AY288" i="6"/>
  <c r="AB288" i="2"/>
  <c r="AH288" i="2" s="1"/>
  <c r="AM288" i="9"/>
  <c r="AY288" i="9" s="1"/>
  <c r="Y291" i="9" l="1"/>
  <c r="BP290" i="9"/>
  <c r="BT290" i="9"/>
  <c r="AL289" i="9"/>
  <c r="BQ289" i="9"/>
  <c r="BL289" i="9"/>
  <c r="BV289" i="9" s="1"/>
  <c r="AS289" i="9"/>
  <c r="BE289" i="9" s="1"/>
  <c r="S289" i="9"/>
  <c r="AX289" i="9" s="1"/>
  <c r="BJ289" i="9" s="1"/>
  <c r="R289" i="9"/>
  <c r="AN289" i="9"/>
  <c r="AZ289" i="9" s="1"/>
  <c r="BM289" i="9"/>
  <c r="BW289" i="9" s="1"/>
  <c r="AT289" i="9"/>
  <c r="BF289" i="9" s="1"/>
  <c r="AP290" i="9"/>
  <c r="BB290" i="9" s="1"/>
  <c r="AM290" i="9"/>
  <c r="AY290" i="9" s="1"/>
  <c r="AO290" i="9"/>
  <c r="BA290" i="9" s="1"/>
  <c r="AQ290" i="9"/>
  <c r="BC290" i="9" s="1"/>
  <c r="F291" i="9"/>
  <c r="BN289" i="9"/>
  <c r="AU289" i="9"/>
  <c r="BG289" i="9" s="1"/>
  <c r="AV289" i="9"/>
  <c r="BH289" i="9" s="1"/>
  <c r="BO289" i="9"/>
  <c r="BY289" i="9" s="1"/>
  <c r="BK289" i="9"/>
  <c r="BU289" i="9" s="1"/>
  <c r="AR289" i="9"/>
  <c r="BD289" i="9" s="1"/>
  <c r="BT290" i="8"/>
  <c r="Y291" i="8"/>
  <c r="BP290" i="8"/>
  <c r="BR290" i="8"/>
  <c r="BQ289" i="8"/>
  <c r="AL289" i="8"/>
  <c r="R289" i="8"/>
  <c r="AN289" i="8"/>
  <c r="AZ289" i="8" s="1"/>
  <c r="BK289" i="8"/>
  <c r="BU289" i="8" s="1"/>
  <c r="AR289" i="8"/>
  <c r="BD289" i="8" s="1"/>
  <c r="AT289" i="8"/>
  <c r="BF289" i="8" s="1"/>
  <c r="BM289" i="8"/>
  <c r="BW289" i="8" s="1"/>
  <c r="AP290" i="8"/>
  <c r="BB290" i="8" s="1"/>
  <c r="AM290" i="8"/>
  <c r="AY290" i="8" s="1"/>
  <c r="AO290" i="8"/>
  <c r="BA290" i="8" s="1"/>
  <c r="AQ290" i="8"/>
  <c r="BC290" i="8" s="1"/>
  <c r="F291" i="8"/>
  <c r="S289" i="8"/>
  <c r="AX289" i="8" s="1"/>
  <c r="BJ289" i="8" s="1"/>
  <c r="AS289" i="8"/>
  <c r="BE289" i="8" s="1"/>
  <c r="BL289" i="8"/>
  <c r="BV289" i="8" s="1"/>
  <c r="AM289" i="8"/>
  <c r="AY289" i="8" s="1"/>
  <c r="AU289" i="8"/>
  <c r="BG289" i="8" s="1"/>
  <c r="BN289" i="8"/>
  <c r="BX289" i="8" s="1"/>
  <c r="AV289" i="8"/>
  <c r="BH289" i="8" s="1"/>
  <c r="BO289" i="8"/>
  <c r="BY289" i="8" s="1"/>
  <c r="BQ289" i="7"/>
  <c r="AL289" i="7"/>
  <c r="BR290" i="7"/>
  <c r="Y291" i="7"/>
  <c r="BS290" i="7"/>
  <c r="AK290" i="7"/>
  <c r="BP290" i="7"/>
  <c r="S289" i="7"/>
  <c r="AX289" i="7" s="1"/>
  <c r="BJ289" i="7" s="1"/>
  <c r="BL289" i="7"/>
  <c r="BV289" i="7" s="1"/>
  <c r="AS289" i="7"/>
  <c r="BE289" i="7" s="1"/>
  <c r="AN289" i="7"/>
  <c r="AZ289" i="7" s="1"/>
  <c r="R289" i="7"/>
  <c r="AR289" i="7"/>
  <c r="BD289" i="7" s="1"/>
  <c r="BK289" i="7"/>
  <c r="BU289" i="7" s="1"/>
  <c r="AV289" i="7"/>
  <c r="BH289" i="7" s="1"/>
  <c r="BO289" i="7"/>
  <c r="BY289" i="7" s="1"/>
  <c r="AQ290" i="7"/>
  <c r="BC290" i="7" s="1"/>
  <c r="AO290" i="7"/>
  <c r="BA290" i="7" s="1"/>
  <c r="AM290" i="7"/>
  <c r="AY290" i="7" s="1"/>
  <c r="AP290" i="7"/>
  <c r="BB290" i="7" s="1"/>
  <c r="F291" i="7"/>
  <c r="AM289" i="7"/>
  <c r="AY289" i="7" s="1"/>
  <c r="AU289" i="7"/>
  <c r="BG289" i="7" s="1"/>
  <c r="BN289" i="7"/>
  <c r="BM289" i="7"/>
  <c r="AT289" i="7"/>
  <c r="BF289" i="7" s="1"/>
  <c r="AD289" i="6"/>
  <c r="AV289" i="6"/>
  <c r="U291" i="6"/>
  <c r="AY442" i="6"/>
  <c r="N289" i="6"/>
  <c r="AE289" i="6"/>
  <c r="AM289" i="6" s="1"/>
  <c r="O289" i="6"/>
  <c r="AL289" i="6" s="1"/>
  <c r="AT289" i="6" s="1"/>
  <c r="AU289" i="6"/>
  <c r="AW289" i="6" s="1"/>
  <c r="AH289" i="6"/>
  <c r="AP289" i="6" s="1"/>
  <c r="AI289" i="6"/>
  <c r="AQ289" i="6" s="1"/>
  <c r="AX289" i="6"/>
  <c r="AF290" i="6"/>
  <c r="AN290" i="6" s="1"/>
  <c r="F291" i="6"/>
  <c r="AD289" i="5"/>
  <c r="AV289" i="5"/>
  <c r="U291" i="5"/>
  <c r="AC442" i="5"/>
  <c r="AV442" i="5"/>
  <c r="AD442" i="5"/>
  <c r="AY442" i="5"/>
  <c r="N289" i="5"/>
  <c r="AE289" i="5"/>
  <c r="AM289" i="5" s="1"/>
  <c r="O289" i="5"/>
  <c r="AH289" i="5"/>
  <c r="AP289" i="5" s="1"/>
  <c r="AU289" i="5"/>
  <c r="AI289" i="5"/>
  <c r="AQ289" i="5" s="1"/>
  <c r="AX289" i="5"/>
  <c r="F291" i="5"/>
  <c r="AD289" i="4"/>
  <c r="AV289" i="4"/>
  <c r="U291" i="4"/>
  <c r="AC442" i="4"/>
  <c r="AV442" i="4"/>
  <c r="AD442" i="4"/>
  <c r="AY442" i="4"/>
  <c r="N289" i="4"/>
  <c r="AE289" i="4"/>
  <c r="AM289" i="4" s="1"/>
  <c r="O289" i="4"/>
  <c r="AL289" i="4" s="1"/>
  <c r="AT289" i="4" s="1"/>
  <c r="AH289" i="4"/>
  <c r="AP289" i="4" s="1"/>
  <c r="AU289" i="4"/>
  <c r="AW289" i="4" s="1"/>
  <c r="AI289" i="4"/>
  <c r="AQ289" i="4" s="1"/>
  <c r="AX289" i="4"/>
  <c r="AF290" i="4"/>
  <c r="AN290" i="4" s="1"/>
  <c r="AG290" i="4"/>
  <c r="AO290" i="4" s="1"/>
  <c r="F291" i="4"/>
  <c r="AX289" i="3"/>
  <c r="BQ289" i="3"/>
  <c r="BS290" i="3"/>
  <c r="S291" i="3"/>
  <c r="BT290" i="3"/>
  <c r="BP288" i="3"/>
  <c r="CB288" i="3" s="1"/>
  <c r="CH288" i="3" s="1"/>
  <c r="BD288" i="3"/>
  <c r="BJ288" i="3" s="1"/>
  <c r="BA289" i="3"/>
  <c r="BG289" i="3" s="1"/>
  <c r="BM289" i="3"/>
  <c r="BN289" i="3"/>
  <c r="BZ289" i="3" s="1"/>
  <c r="CF289" i="3" s="1"/>
  <c r="BB289" i="3"/>
  <c r="BH289" i="3" s="1"/>
  <c r="BC289" i="3"/>
  <c r="BI289" i="3" s="1"/>
  <c r="BO289" i="3"/>
  <c r="CA289" i="3" s="1"/>
  <c r="CG289" i="3" s="1"/>
  <c r="M289" i="3"/>
  <c r="AA289" i="3"/>
  <c r="AG289" i="3" s="1"/>
  <c r="AR289" i="3"/>
  <c r="BK289" i="3"/>
  <c r="BW289" i="3" s="1"/>
  <c r="CC289" i="3" s="1"/>
  <c r="AY289" i="3"/>
  <c r="BE289" i="3" s="1"/>
  <c r="AE290" i="3"/>
  <c r="AK290" i="3" s="1"/>
  <c r="AD290" i="3"/>
  <c r="AJ290" i="3" s="1"/>
  <c r="F291" i="3"/>
  <c r="AC290" i="3"/>
  <c r="AI290" i="3" s="1"/>
  <c r="AZ289" i="3"/>
  <c r="BF289" i="3" s="1"/>
  <c r="BL289" i="3"/>
  <c r="BX289" i="3" s="1"/>
  <c r="CD289" i="3" s="1"/>
  <c r="AF288" i="3"/>
  <c r="AL288" i="3" s="1"/>
  <c r="CI288" i="3"/>
  <c r="CJ288" i="3"/>
  <c r="Z442" i="3"/>
  <c r="BQ442" i="3"/>
  <c r="AX442" i="3"/>
  <c r="BV442" i="3" s="1"/>
  <c r="BR442" i="3"/>
  <c r="BU442" i="3"/>
  <c r="BT442" i="3"/>
  <c r="BS442" i="3"/>
  <c r="AX289" i="2"/>
  <c r="BQ289" i="2"/>
  <c r="BT290" i="2"/>
  <c r="S291" i="2"/>
  <c r="BS290" i="2"/>
  <c r="AF288" i="2"/>
  <c r="AL288" i="2" s="1"/>
  <c r="CI288" i="2"/>
  <c r="BP288" i="2"/>
  <c r="BD288" i="2"/>
  <c r="BJ288" i="2" s="1"/>
  <c r="BC289" i="2"/>
  <c r="BI289" i="2" s="1"/>
  <c r="BO289" i="2"/>
  <c r="CA289" i="2" s="1"/>
  <c r="CG289" i="2" s="1"/>
  <c r="AZ289" i="2"/>
  <c r="BF289" i="2" s="1"/>
  <c r="BL289" i="2"/>
  <c r="BX289" i="2" s="1"/>
  <c r="CD289" i="2" s="1"/>
  <c r="BB289" i="2"/>
  <c r="BH289" i="2" s="1"/>
  <c r="BN289" i="2"/>
  <c r="BZ289" i="2" s="1"/>
  <c r="CF289" i="2" s="1"/>
  <c r="F291" i="2"/>
  <c r="AE290" i="2"/>
  <c r="AK290" i="2" s="1"/>
  <c r="AD290" i="2"/>
  <c r="AJ290" i="2" s="1"/>
  <c r="AB290" i="2"/>
  <c r="AH290" i="2" s="1"/>
  <c r="AR289" i="2"/>
  <c r="AY289" i="2"/>
  <c r="BE289" i="2" s="1"/>
  <c r="BK289" i="2"/>
  <c r="BW289" i="2" s="1"/>
  <c r="CC289" i="2" s="1"/>
  <c r="M289" i="2"/>
  <c r="AA289" i="2"/>
  <c r="AG289" i="2" s="1"/>
  <c r="BM289" i="2"/>
  <c r="BY289" i="2" s="1"/>
  <c r="CE289" i="2" s="1"/>
  <c r="BA289" i="2"/>
  <c r="BG289" i="2" s="1"/>
  <c r="BS442" i="2"/>
  <c r="AX442" i="2"/>
  <c r="BQ442" i="2"/>
  <c r="Z442" i="2"/>
  <c r="BU442" i="2"/>
  <c r="BR442" i="2"/>
  <c r="BT442" i="2"/>
  <c r="AX289" i="1"/>
  <c r="BQ289" i="1"/>
  <c r="BR290" i="1"/>
  <c r="BS290" i="1"/>
  <c r="BT290" i="1"/>
  <c r="BU290" i="1"/>
  <c r="S291" i="1"/>
  <c r="BS442" i="1"/>
  <c r="BU442" i="1"/>
  <c r="BT442" i="1"/>
  <c r="BQ442" i="1"/>
  <c r="AX442" i="1"/>
  <c r="Z442" i="1"/>
  <c r="BR442" i="1"/>
  <c r="BD288" i="1"/>
  <c r="BJ288" i="1" s="1"/>
  <c r="BP288" i="1"/>
  <c r="M289" i="1"/>
  <c r="AA289" i="1"/>
  <c r="AG289" i="1" s="1"/>
  <c r="AR289" i="1"/>
  <c r="AY289" i="1"/>
  <c r="BE289" i="1" s="1"/>
  <c r="BK289" i="1"/>
  <c r="BW289" i="1" s="1"/>
  <c r="CC289" i="1" s="1"/>
  <c r="AZ289" i="1"/>
  <c r="BF289" i="1" s="1"/>
  <c r="BL289" i="1"/>
  <c r="BX289" i="1" s="1"/>
  <c r="CD289" i="1" s="1"/>
  <c r="BA289" i="1"/>
  <c r="BG289" i="1" s="1"/>
  <c r="BM289" i="1"/>
  <c r="BY289" i="1" s="1"/>
  <c r="CE289" i="1" s="1"/>
  <c r="BB289" i="1"/>
  <c r="BH289" i="1" s="1"/>
  <c r="BN289" i="1"/>
  <c r="BZ289" i="1" s="1"/>
  <c r="CF289" i="1" s="1"/>
  <c r="BC289" i="1"/>
  <c r="BI289" i="1" s="1"/>
  <c r="BO289" i="1"/>
  <c r="CA289" i="1" s="1"/>
  <c r="CG289" i="1" s="1"/>
  <c r="AB290" i="1"/>
  <c r="AH290" i="1" s="1"/>
  <c r="AC290" i="1"/>
  <c r="AI290" i="1" s="1"/>
  <c r="AD290" i="1"/>
  <c r="AJ290" i="1" s="1"/>
  <c r="AE290" i="1"/>
  <c r="AK290" i="1" s="1"/>
  <c r="F291" i="1"/>
  <c r="BQ442" i="9"/>
  <c r="AL442" i="9"/>
  <c r="AZ442" i="9" s="1"/>
  <c r="BP442" i="9"/>
  <c r="BT442" i="9"/>
  <c r="BS442" i="9"/>
  <c r="BR442" i="9"/>
  <c r="AK442" i="9"/>
  <c r="BQ442" i="8"/>
  <c r="AL442" i="8"/>
  <c r="AZ442" i="8" s="1"/>
  <c r="AK442" i="8"/>
  <c r="BT442" i="8"/>
  <c r="BS442" i="8"/>
  <c r="BR442" i="8"/>
  <c r="BP442" i="8"/>
  <c r="AK442" i="7"/>
  <c r="BP442" i="7"/>
  <c r="BS442" i="7"/>
  <c r="BR442" i="7"/>
  <c r="BQ442" i="7"/>
  <c r="AL442" i="7"/>
  <c r="BT442" i="7"/>
  <c r="BU288" i="7"/>
  <c r="AF288" i="1"/>
  <c r="AL288" i="1" s="1"/>
  <c r="AL288" i="6"/>
  <c r="AT288" i="6" s="1"/>
  <c r="AW288" i="6"/>
  <c r="AZ288" i="6"/>
  <c r="AK288" i="6"/>
  <c r="AS288" i="6" s="1"/>
  <c r="AF289" i="6"/>
  <c r="AN289" i="6" s="1"/>
  <c r="AJ289" i="6"/>
  <c r="AR289" i="6" s="1"/>
  <c r="AG289" i="6"/>
  <c r="AO289" i="6" s="1"/>
  <c r="AC289" i="5"/>
  <c r="AY289" i="5"/>
  <c r="AZ288" i="5"/>
  <c r="AC289" i="4"/>
  <c r="BV288" i="2"/>
  <c r="Z289" i="2"/>
  <c r="BW288" i="2"/>
  <c r="CC288" i="2" s="1"/>
  <c r="BZ288" i="2"/>
  <c r="CF288" i="2" s="1"/>
  <c r="BV441" i="2"/>
  <c r="BV288" i="1"/>
  <c r="Z289" i="1"/>
  <c r="AC289" i="6"/>
  <c r="Z289" i="3"/>
  <c r="CA288" i="3"/>
  <c r="CG288" i="3" s="1"/>
  <c r="BS289" i="9"/>
  <c r="AZ288" i="4"/>
  <c r="BS289" i="3"/>
  <c r="BR289" i="7"/>
  <c r="AK288" i="4"/>
  <c r="AS288" i="4" s="1"/>
  <c r="AG289" i="4"/>
  <c r="AO289" i="4" s="1"/>
  <c r="AJ289" i="4"/>
  <c r="AR289" i="4" s="1"/>
  <c r="BV441" i="1"/>
  <c r="CB287" i="1"/>
  <c r="CH287" i="1" s="1"/>
  <c r="BU288" i="8"/>
  <c r="BX288" i="8"/>
  <c r="BS289" i="7"/>
  <c r="AW288" i="7"/>
  <c r="BI288" i="7" s="1"/>
  <c r="AY289" i="6"/>
  <c r="AY289" i="4"/>
  <c r="AK289" i="9"/>
  <c r="AK289" i="8"/>
  <c r="AK289" i="7"/>
  <c r="BW288" i="7"/>
  <c r="AC289" i="3"/>
  <c r="AI289" i="3" s="1"/>
  <c r="AM289" i="9"/>
  <c r="AY289" i="9" s="1"/>
  <c r="AW288" i="9"/>
  <c r="BI288" i="9" s="1"/>
  <c r="AK288" i="5"/>
  <c r="AS288" i="5" s="1"/>
  <c r="BP291" i="9" l="1"/>
  <c r="Y292" i="9"/>
  <c r="BS291" i="9"/>
  <c r="BQ290" i="9"/>
  <c r="AL290" i="9"/>
  <c r="AN290" i="9"/>
  <c r="AZ290" i="9" s="1"/>
  <c r="R290" i="9"/>
  <c r="AR290" i="9"/>
  <c r="BD290" i="9" s="1"/>
  <c r="BK290" i="9"/>
  <c r="BU290" i="9" s="1"/>
  <c r="BM290" i="9"/>
  <c r="AT290" i="9"/>
  <c r="BF290" i="9" s="1"/>
  <c r="BO290" i="9"/>
  <c r="BY290" i="9" s="1"/>
  <c r="AV290" i="9"/>
  <c r="BH290" i="9" s="1"/>
  <c r="BN290" i="9"/>
  <c r="AU290" i="9"/>
  <c r="BG290" i="9" s="1"/>
  <c r="AS290" i="9"/>
  <c r="BE290" i="9" s="1"/>
  <c r="S290" i="9"/>
  <c r="AX290" i="9" s="1"/>
  <c r="BJ290" i="9" s="1"/>
  <c r="BL290" i="9"/>
  <c r="BV290" i="9" s="1"/>
  <c r="AQ291" i="9"/>
  <c r="BC291" i="9" s="1"/>
  <c r="AO291" i="9"/>
  <c r="BA291" i="9" s="1"/>
  <c r="AP291" i="9"/>
  <c r="BB291" i="9" s="1"/>
  <c r="F292" i="9"/>
  <c r="AL290" i="8"/>
  <c r="BQ290" i="8"/>
  <c r="AK291" i="8"/>
  <c r="BP291" i="8"/>
  <c r="Y292" i="8"/>
  <c r="AW289" i="8"/>
  <c r="BI289" i="8" s="1"/>
  <c r="R290" i="8"/>
  <c r="AN290" i="8"/>
  <c r="AZ290" i="8" s="1"/>
  <c r="AR290" i="8"/>
  <c r="BD290" i="8" s="1"/>
  <c r="BK290" i="8"/>
  <c r="BU290" i="8" s="1"/>
  <c r="AT290" i="8"/>
  <c r="BF290" i="8" s="1"/>
  <c r="BM290" i="8"/>
  <c r="BW290" i="8" s="1"/>
  <c r="AV290" i="8"/>
  <c r="BH290" i="8" s="1"/>
  <c r="BO290" i="8"/>
  <c r="BY290" i="8" s="1"/>
  <c r="S290" i="8"/>
  <c r="AX290" i="8" s="1"/>
  <c r="BJ290" i="8" s="1"/>
  <c r="AS290" i="8"/>
  <c r="BE290" i="8" s="1"/>
  <c r="BL290" i="8"/>
  <c r="BV290" i="8" s="1"/>
  <c r="AU290" i="8"/>
  <c r="BG290" i="8" s="1"/>
  <c r="BN290" i="8"/>
  <c r="AO291" i="8"/>
  <c r="BA291" i="8" s="1"/>
  <c r="AQ291" i="8"/>
  <c r="BC291" i="8" s="1"/>
  <c r="F292" i="8"/>
  <c r="AP291" i="8"/>
  <c r="BB291" i="8" s="1"/>
  <c r="BQ290" i="7"/>
  <c r="AL290" i="7"/>
  <c r="Y292" i="7"/>
  <c r="BS291" i="7"/>
  <c r="AK291" i="7"/>
  <c r="BP291" i="7"/>
  <c r="BR291" i="7"/>
  <c r="BT291" i="7"/>
  <c r="BL290" i="7"/>
  <c r="BV290" i="7" s="1"/>
  <c r="S290" i="7"/>
  <c r="AX290" i="7" s="1"/>
  <c r="BJ290" i="7" s="1"/>
  <c r="AS290" i="7"/>
  <c r="BE290" i="7" s="1"/>
  <c r="AV290" i="7"/>
  <c r="BH290" i="7" s="1"/>
  <c r="BO290" i="7"/>
  <c r="AU290" i="7"/>
  <c r="BG290" i="7" s="1"/>
  <c r="BN290" i="7"/>
  <c r="BX290" i="7" s="1"/>
  <c r="R290" i="7"/>
  <c r="AN290" i="7"/>
  <c r="AZ290" i="7" s="1"/>
  <c r="AR290" i="7"/>
  <c r="BD290" i="7" s="1"/>
  <c r="BK290" i="7"/>
  <c r="BU290" i="7" s="1"/>
  <c r="BM290" i="7"/>
  <c r="BW290" i="7" s="1"/>
  <c r="AT290" i="7"/>
  <c r="BF290" i="7" s="1"/>
  <c r="AQ291" i="7"/>
  <c r="BC291" i="7" s="1"/>
  <c r="AP291" i="7"/>
  <c r="BB291" i="7" s="1"/>
  <c r="AO291" i="7"/>
  <c r="BA291" i="7" s="1"/>
  <c r="F292" i="7"/>
  <c r="AV290" i="6"/>
  <c r="AD290" i="6"/>
  <c r="U292" i="6"/>
  <c r="AK289" i="6"/>
  <c r="AS289" i="6" s="1"/>
  <c r="AH290" i="6"/>
  <c r="AP290" i="6" s="1"/>
  <c r="AU290" i="6"/>
  <c r="O290" i="6"/>
  <c r="F292" i="6"/>
  <c r="N290" i="6"/>
  <c r="AE290" i="6"/>
  <c r="AM290" i="6" s="1"/>
  <c r="AI290" i="6"/>
  <c r="AQ290" i="6" s="1"/>
  <c r="AX290" i="6"/>
  <c r="AD290" i="5"/>
  <c r="AV290" i="5"/>
  <c r="U292" i="5"/>
  <c r="N290" i="5"/>
  <c r="AE290" i="5"/>
  <c r="AM290" i="5" s="1"/>
  <c r="O290" i="5"/>
  <c r="AL290" i="5" s="1"/>
  <c r="AT290" i="5" s="1"/>
  <c r="AH290" i="5"/>
  <c r="AP290" i="5" s="1"/>
  <c r="AU290" i="5"/>
  <c r="AW290" i="5" s="1"/>
  <c r="AI290" i="5"/>
  <c r="AQ290" i="5" s="1"/>
  <c r="AX290" i="5"/>
  <c r="AF291" i="5"/>
  <c r="AN291" i="5" s="1"/>
  <c r="AG291" i="5"/>
  <c r="AO291" i="5" s="1"/>
  <c r="AJ291" i="5"/>
  <c r="AR291" i="5" s="1"/>
  <c r="F292" i="5"/>
  <c r="AD290" i="4"/>
  <c r="AV290" i="4"/>
  <c r="U292" i="4"/>
  <c r="N290" i="4"/>
  <c r="AE290" i="4"/>
  <c r="AM290" i="4" s="1"/>
  <c r="O290" i="4"/>
  <c r="AL290" i="4" s="1"/>
  <c r="AT290" i="4" s="1"/>
  <c r="AH290" i="4"/>
  <c r="AP290" i="4" s="1"/>
  <c r="AU290" i="4"/>
  <c r="AW290" i="4" s="1"/>
  <c r="AI290" i="4"/>
  <c r="AQ290" i="4" s="1"/>
  <c r="AX290" i="4"/>
  <c r="AF291" i="4"/>
  <c r="AN291" i="4" s="1"/>
  <c r="AJ291" i="4"/>
  <c r="AR291" i="4" s="1"/>
  <c r="F292" i="4"/>
  <c r="AX290" i="3"/>
  <c r="BQ290" i="3"/>
  <c r="BU291" i="3"/>
  <c r="S292" i="3"/>
  <c r="BS291" i="3"/>
  <c r="CJ289" i="3"/>
  <c r="AF289" i="3"/>
  <c r="AL289" i="3" s="1"/>
  <c r="CI289" i="3"/>
  <c r="BP289" i="3"/>
  <c r="CB289" i="3" s="1"/>
  <c r="CH289" i="3" s="1"/>
  <c r="BD289" i="3"/>
  <c r="BJ289" i="3" s="1"/>
  <c r="AR290" i="3"/>
  <c r="AY290" i="3"/>
  <c r="BE290" i="3" s="1"/>
  <c r="BK290" i="3"/>
  <c r="BW290" i="3" s="1"/>
  <c r="CC290" i="3" s="1"/>
  <c r="BN290" i="3"/>
  <c r="BZ290" i="3" s="1"/>
  <c r="CF290" i="3" s="1"/>
  <c r="BB290" i="3"/>
  <c r="BH290" i="3" s="1"/>
  <c r="AZ290" i="3"/>
  <c r="BF290" i="3" s="1"/>
  <c r="BL290" i="3"/>
  <c r="BX290" i="3" s="1"/>
  <c r="CD290" i="3" s="1"/>
  <c r="BO290" i="3"/>
  <c r="CA290" i="3" s="1"/>
  <c r="CG290" i="3" s="1"/>
  <c r="BC290" i="3"/>
  <c r="BI290" i="3" s="1"/>
  <c r="AA290" i="3"/>
  <c r="AG290" i="3" s="1"/>
  <c r="M290" i="3"/>
  <c r="BM290" i="3"/>
  <c r="BY290" i="3" s="1"/>
  <c r="CE290" i="3" s="1"/>
  <c r="BA290" i="3"/>
  <c r="BG290" i="3" s="1"/>
  <c r="F292" i="3"/>
  <c r="AC291" i="3"/>
  <c r="AI291" i="3" s="1"/>
  <c r="AB291" i="3"/>
  <c r="AH291" i="3" s="1"/>
  <c r="AD291" i="3"/>
  <c r="AJ291" i="3" s="1"/>
  <c r="AE291" i="3"/>
  <c r="AK291" i="3" s="1"/>
  <c r="BR291" i="2"/>
  <c r="S292" i="2"/>
  <c r="BU291" i="2"/>
  <c r="Z291" i="2"/>
  <c r="BT291" i="2"/>
  <c r="AX290" i="2"/>
  <c r="BV290" i="2" s="1"/>
  <c r="BQ290" i="2"/>
  <c r="BN290" i="2"/>
  <c r="BZ290" i="2" s="1"/>
  <c r="CF290" i="2" s="1"/>
  <c r="BB290" i="2"/>
  <c r="BH290" i="2" s="1"/>
  <c r="F292" i="2"/>
  <c r="AA290" i="2"/>
  <c r="AG290" i="2" s="1"/>
  <c r="M290" i="2"/>
  <c r="BA290" i="2"/>
  <c r="BG290" i="2" s="1"/>
  <c r="BM290" i="2"/>
  <c r="BY290" i="2" s="1"/>
  <c r="CE290" i="2" s="1"/>
  <c r="AZ290" i="2"/>
  <c r="BF290" i="2" s="1"/>
  <c r="BL290" i="2"/>
  <c r="AR290" i="2"/>
  <c r="BK290" i="2"/>
  <c r="AY290" i="2"/>
  <c r="BE290" i="2" s="1"/>
  <c r="BC290" i="2"/>
  <c r="BI290" i="2" s="1"/>
  <c r="BO290" i="2"/>
  <c r="BD289" i="2"/>
  <c r="BJ289" i="2" s="1"/>
  <c r="BP289" i="2"/>
  <c r="AF289" i="2"/>
  <c r="AL289" i="2" s="1"/>
  <c r="CI289" i="2"/>
  <c r="AX290" i="1"/>
  <c r="BQ290" i="1"/>
  <c r="BR291" i="1"/>
  <c r="BS291" i="1"/>
  <c r="BT291" i="1"/>
  <c r="BU291" i="1"/>
  <c r="S292" i="1"/>
  <c r="BD289" i="1"/>
  <c r="BJ289" i="1" s="1"/>
  <c r="BP289" i="1"/>
  <c r="M290" i="1"/>
  <c r="AA290" i="1"/>
  <c r="AG290" i="1" s="1"/>
  <c r="AR290" i="1"/>
  <c r="AY290" i="1"/>
  <c r="BE290" i="1" s="1"/>
  <c r="BK290" i="1"/>
  <c r="BW290" i="1" s="1"/>
  <c r="CC290" i="1" s="1"/>
  <c r="AZ290" i="1"/>
  <c r="BF290" i="1" s="1"/>
  <c r="BL290" i="1"/>
  <c r="BX290" i="1" s="1"/>
  <c r="CD290" i="1" s="1"/>
  <c r="BA290" i="1"/>
  <c r="BG290" i="1" s="1"/>
  <c r="BM290" i="1"/>
  <c r="BY290" i="1" s="1"/>
  <c r="CE290" i="1" s="1"/>
  <c r="BB290" i="1"/>
  <c r="BH290" i="1" s="1"/>
  <c r="BN290" i="1"/>
  <c r="BZ290" i="1" s="1"/>
  <c r="CF290" i="1" s="1"/>
  <c r="BC290" i="1"/>
  <c r="BI290" i="1" s="1"/>
  <c r="BO290" i="1"/>
  <c r="CA290" i="1" s="1"/>
  <c r="CG290" i="1" s="1"/>
  <c r="AB291" i="1"/>
  <c r="AH291" i="1" s="1"/>
  <c r="AC291" i="1"/>
  <c r="AI291" i="1" s="1"/>
  <c r="AD291" i="1"/>
  <c r="AJ291" i="1" s="1"/>
  <c r="AE291" i="1"/>
  <c r="AK291" i="1" s="1"/>
  <c r="F292" i="1"/>
  <c r="AK290" i="9"/>
  <c r="AY290" i="4"/>
  <c r="BV289" i="3"/>
  <c r="AK289" i="5"/>
  <c r="AS289" i="5" s="1"/>
  <c r="AL289" i="5"/>
  <c r="AT289" i="5" s="1"/>
  <c r="AW289" i="5"/>
  <c r="AZ289" i="5"/>
  <c r="AF290" i="5"/>
  <c r="AN290" i="5" s="1"/>
  <c r="AG290" i="5"/>
  <c r="AO290" i="5" s="1"/>
  <c r="AJ290" i="5"/>
  <c r="AR290" i="5" s="1"/>
  <c r="AC290" i="4"/>
  <c r="AK289" i="4"/>
  <c r="AS289" i="4" s="1"/>
  <c r="AZ289" i="4"/>
  <c r="BV442" i="2"/>
  <c r="BV289" i="1"/>
  <c r="Z290" i="1"/>
  <c r="BV442" i="1"/>
  <c r="CB288" i="1"/>
  <c r="CH288" i="1" s="1"/>
  <c r="AF289" i="1"/>
  <c r="AL289" i="1" s="1"/>
  <c r="BT290" i="7"/>
  <c r="AC290" i="6"/>
  <c r="BU290" i="3"/>
  <c r="BV289" i="2"/>
  <c r="BR290" i="2"/>
  <c r="BX289" i="7"/>
  <c r="BW289" i="7"/>
  <c r="AJ290" i="6"/>
  <c r="AR290" i="6" s="1"/>
  <c r="BR290" i="3"/>
  <c r="BU290" i="2"/>
  <c r="BX289" i="9"/>
  <c r="CB288" i="2"/>
  <c r="CH288" i="2" s="1"/>
  <c r="AC290" i="2"/>
  <c r="AI290" i="2" s="1"/>
  <c r="BR290" i="9"/>
  <c r="BS290" i="9"/>
  <c r="AW289" i="9"/>
  <c r="BI289" i="9" s="1"/>
  <c r="BS290" i="8"/>
  <c r="AK290" i="8"/>
  <c r="AW289" i="7"/>
  <c r="BI289" i="7" s="1"/>
  <c r="AY290" i="6"/>
  <c r="AZ289" i="6"/>
  <c r="AG290" i="6"/>
  <c r="AO290" i="6" s="1"/>
  <c r="AC290" i="5"/>
  <c r="AJ290" i="4"/>
  <c r="AR290" i="4" s="1"/>
  <c r="Z290" i="3"/>
  <c r="BY289" i="3"/>
  <c r="CE289" i="3" s="1"/>
  <c r="AB290" i="3"/>
  <c r="AH290" i="3" s="1"/>
  <c r="Z290" i="2"/>
  <c r="AY290" i="5"/>
  <c r="Y293" i="9" l="1"/>
  <c r="BS292" i="9"/>
  <c r="AK292" i="9"/>
  <c r="BT292" i="9"/>
  <c r="AL291" i="9"/>
  <c r="BQ291" i="9"/>
  <c r="AW290" i="9"/>
  <c r="BI290" i="9" s="1"/>
  <c r="R291" i="9"/>
  <c r="AN291" i="9"/>
  <c r="AZ291" i="9" s="1"/>
  <c r="BM291" i="9"/>
  <c r="AT291" i="9"/>
  <c r="BF291" i="9" s="1"/>
  <c r="AM291" i="9"/>
  <c r="AY291" i="9" s="1"/>
  <c r="S291" i="9"/>
  <c r="AX291" i="9" s="1"/>
  <c r="BJ291" i="9" s="1"/>
  <c r="AS291" i="9"/>
  <c r="BE291" i="9" s="1"/>
  <c r="BL291" i="9"/>
  <c r="BV291" i="9" s="1"/>
  <c r="AV291" i="9"/>
  <c r="BH291" i="9" s="1"/>
  <c r="BO291" i="9"/>
  <c r="AU291" i="9"/>
  <c r="BG291" i="9" s="1"/>
  <c r="BN291" i="9"/>
  <c r="BX291" i="9" s="1"/>
  <c r="AR291" i="9"/>
  <c r="BD291" i="9" s="1"/>
  <c r="BK291" i="9"/>
  <c r="BU291" i="9" s="1"/>
  <c r="AP292" i="9"/>
  <c r="BB292" i="9" s="1"/>
  <c r="AQ292" i="9"/>
  <c r="BC292" i="9" s="1"/>
  <c r="AM292" i="9"/>
  <c r="AY292" i="9" s="1"/>
  <c r="AO292" i="9"/>
  <c r="BA292" i="9" s="1"/>
  <c r="F293" i="9"/>
  <c r="AL291" i="8"/>
  <c r="BQ291" i="8"/>
  <c r="Y293" i="8"/>
  <c r="BS292" i="8"/>
  <c r="BT292" i="8"/>
  <c r="AR291" i="8"/>
  <c r="BD291" i="8" s="1"/>
  <c r="BK291" i="8"/>
  <c r="BU291" i="8" s="1"/>
  <c r="AM291" i="8"/>
  <c r="AY291" i="8" s="1"/>
  <c r="AV291" i="8"/>
  <c r="BH291" i="8" s="1"/>
  <c r="BO291" i="8"/>
  <c r="AP292" i="8"/>
  <c r="BB292" i="8" s="1"/>
  <c r="F293" i="8"/>
  <c r="AQ292" i="8"/>
  <c r="BC292" i="8" s="1"/>
  <c r="AO292" i="8"/>
  <c r="BA292" i="8" s="1"/>
  <c r="R291" i="8"/>
  <c r="AW291" i="8" s="1"/>
  <c r="BI291" i="8" s="1"/>
  <c r="AN291" i="8"/>
  <c r="AZ291" i="8" s="1"/>
  <c r="S291" i="8"/>
  <c r="AX291" i="8" s="1"/>
  <c r="BJ291" i="8" s="1"/>
  <c r="AS291" i="8"/>
  <c r="BE291" i="8" s="1"/>
  <c r="BL291" i="8"/>
  <c r="BV291" i="8" s="1"/>
  <c r="AU291" i="8"/>
  <c r="BG291" i="8" s="1"/>
  <c r="BN291" i="8"/>
  <c r="BM291" i="8"/>
  <c r="AT291" i="8"/>
  <c r="BF291" i="8" s="1"/>
  <c r="BT292" i="7"/>
  <c r="Y293" i="7"/>
  <c r="BP292" i="7"/>
  <c r="BR292" i="7"/>
  <c r="BQ291" i="7"/>
  <c r="AL291" i="7"/>
  <c r="AW290" i="7"/>
  <c r="BI290" i="7" s="1"/>
  <c r="AR291" i="7"/>
  <c r="BD291" i="7" s="1"/>
  <c r="BK291" i="7"/>
  <c r="BU291" i="7" s="1"/>
  <c r="R291" i="7"/>
  <c r="AN291" i="7"/>
  <c r="AZ291" i="7" s="1"/>
  <c r="BN291" i="7"/>
  <c r="BX291" i="7" s="1"/>
  <c r="AU291" i="7"/>
  <c r="BG291" i="7" s="1"/>
  <c r="AM291" i="7"/>
  <c r="AY291" i="7" s="1"/>
  <c r="AT291" i="7"/>
  <c r="BF291" i="7" s="1"/>
  <c r="BM291" i="7"/>
  <c r="BW291" i="7" s="1"/>
  <c r="BL291" i="7"/>
  <c r="BV291" i="7" s="1"/>
  <c r="S291" i="7"/>
  <c r="AX291" i="7" s="1"/>
  <c r="BJ291" i="7" s="1"/>
  <c r="AS291" i="7"/>
  <c r="BE291" i="7" s="1"/>
  <c r="AV291" i="7"/>
  <c r="BH291" i="7" s="1"/>
  <c r="BO291" i="7"/>
  <c r="BY291" i="7" s="1"/>
  <c r="AP292" i="7"/>
  <c r="BB292" i="7" s="1"/>
  <c r="AQ292" i="7"/>
  <c r="BC292" i="7" s="1"/>
  <c r="F293" i="7"/>
  <c r="AD291" i="6"/>
  <c r="AV291" i="6"/>
  <c r="U293" i="6"/>
  <c r="AU291" i="6"/>
  <c r="AW291" i="6" s="1"/>
  <c r="O291" i="6"/>
  <c r="AL291" i="6" s="1"/>
  <c r="AT291" i="6" s="1"/>
  <c r="AH291" i="6"/>
  <c r="AP291" i="6" s="1"/>
  <c r="AI291" i="6"/>
  <c r="AQ291" i="6" s="1"/>
  <c r="AX291" i="6"/>
  <c r="AF292" i="6"/>
  <c r="AN292" i="6" s="1"/>
  <c r="AG292" i="6"/>
  <c r="AO292" i="6" s="1"/>
  <c r="AJ292" i="6"/>
  <c r="AR292" i="6" s="1"/>
  <c r="F293" i="6"/>
  <c r="N291" i="6"/>
  <c r="AE291" i="6"/>
  <c r="AM291" i="6" s="1"/>
  <c r="AD291" i="5"/>
  <c r="AV291" i="5"/>
  <c r="U293" i="5"/>
  <c r="AK290" i="5"/>
  <c r="AS290" i="5" s="1"/>
  <c r="N291" i="5"/>
  <c r="AE291" i="5"/>
  <c r="AM291" i="5" s="1"/>
  <c r="O291" i="5"/>
  <c r="AL291" i="5" s="1"/>
  <c r="AT291" i="5" s="1"/>
  <c r="AH291" i="5"/>
  <c r="AP291" i="5" s="1"/>
  <c r="AU291" i="5"/>
  <c r="AW291" i="5" s="1"/>
  <c r="AI291" i="5"/>
  <c r="AQ291" i="5" s="1"/>
  <c r="AX291" i="5"/>
  <c r="AF292" i="5"/>
  <c r="AN292" i="5" s="1"/>
  <c r="AG292" i="5"/>
  <c r="AO292" i="5" s="1"/>
  <c r="F293" i="5"/>
  <c r="AD291" i="4"/>
  <c r="AV291" i="4"/>
  <c r="U293" i="4"/>
  <c r="AK290" i="4"/>
  <c r="AS290" i="4" s="1"/>
  <c r="N291" i="4"/>
  <c r="AE291" i="4"/>
  <c r="AM291" i="4" s="1"/>
  <c r="O291" i="4"/>
  <c r="AL291" i="4" s="1"/>
  <c r="AT291" i="4" s="1"/>
  <c r="AH291" i="4"/>
  <c r="AP291" i="4" s="1"/>
  <c r="AU291" i="4"/>
  <c r="AW291" i="4" s="1"/>
  <c r="AI291" i="4"/>
  <c r="AQ291" i="4" s="1"/>
  <c r="AX291" i="4"/>
  <c r="AF292" i="4"/>
  <c r="AN292" i="4" s="1"/>
  <c r="AJ292" i="4"/>
  <c r="AR292" i="4" s="1"/>
  <c r="F293" i="4"/>
  <c r="S293" i="3"/>
  <c r="BS292" i="3"/>
  <c r="BT292" i="3"/>
  <c r="BR292" i="3"/>
  <c r="AX291" i="3"/>
  <c r="BQ291" i="3"/>
  <c r="BD290" i="3"/>
  <c r="BJ290" i="3" s="1"/>
  <c r="BP290" i="3"/>
  <c r="CI290" i="3"/>
  <c r="AF290" i="3"/>
  <c r="AL290" i="3" s="1"/>
  <c r="CJ290" i="3"/>
  <c r="BA291" i="3"/>
  <c r="BG291" i="3" s="1"/>
  <c r="BM291" i="3"/>
  <c r="BY291" i="3" s="1"/>
  <c r="CE291" i="3" s="1"/>
  <c r="AD292" i="3"/>
  <c r="AJ292" i="3" s="1"/>
  <c r="F293" i="3"/>
  <c r="AC292" i="3"/>
  <c r="AI292" i="3" s="1"/>
  <c r="AB292" i="3"/>
  <c r="AH292" i="3" s="1"/>
  <c r="M291" i="3"/>
  <c r="AA291" i="3"/>
  <c r="AG291" i="3" s="1"/>
  <c r="AR291" i="3"/>
  <c r="AY291" i="3"/>
  <c r="BE291" i="3" s="1"/>
  <c r="BK291" i="3"/>
  <c r="BW291" i="3" s="1"/>
  <c r="CC291" i="3" s="1"/>
  <c r="BO291" i="3"/>
  <c r="CA291" i="3" s="1"/>
  <c r="CG291" i="3" s="1"/>
  <c r="BC291" i="3"/>
  <c r="BI291" i="3" s="1"/>
  <c r="AZ291" i="3"/>
  <c r="BF291" i="3" s="1"/>
  <c r="BL291" i="3"/>
  <c r="BN291" i="3"/>
  <c r="BB291" i="3"/>
  <c r="BH291" i="3" s="1"/>
  <c r="BT292" i="2"/>
  <c r="BU292" i="2"/>
  <c r="S293" i="2"/>
  <c r="AX291" i="2"/>
  <c r="BV291" i="2" s="1"/>
  <c r="BQ291" i="2"/>
  <c r="AA291" i="2"/>
  <c r="AG291" i="2" s="1"/>
  <c r="M291" i="2"/>
  <c r="AZ291" i="2"/>
  <c r="BF291" i="2" s="1"/>
  <c r="BL291" i="2"/>
  <c r="BX291" i="2" s="1"/>
  <c r="CD291" i="2" s="1"/>
  <c r="BN291" i="2"/>
  <c r="BZ291" i="2" s="1"/>
  <c r="CF291" i="2" s="1"/>
  <c r="BB291" i="2"/>
  <c r="BH291" i="2" s="1"/>
  <c r="AC292" i="2"/>
  <c r="AI292" i="2" s="1"/>
  <c r="AE292" i="2"/>
  <c r="AK292" i="2" s="1"/>
  <c r="F293" i="2"/>
  <c r="AD292" i="2"/>
  <c r="AJ292" i="2" s="1"/>
  <c r="AB292" i="2"/>
  <c r="AH292" i="2" s="1"/>
  <c r="AY291" i="2"/>
  <c r="BE291" i="2" s="1"/>
  <c r="AR291" i="2"/>
  <c r="BK291" i="2"/>
  <c r="BW291" i="2" s="1"/>
  <c r="CC291" i="2" s="1"/>
  <c r="BC291" i="2"/>
  <c r="BI291" i="2" s="1"/>
  <c r="BO291" i="2"/>
  <c r="CA291" i="2" s="1"/>
  <c r="CG291" i="2" s="1"/>
  <c r="BA291" i="2"/>
  <c r="BG291" i="2" s="1"/>
  <c r="BM291" i="2"/>
  <c r="AF290" i="2"/>
  <c r="AL290" i="2" s="1"/>
  <c r="CI290" i="2"/>
  <c r="BP290" i="2"/>
  <c r="CB290" i="2" s="1"/>
  <c r="CH290" i="2" s="1"/>
  <c r="BD290" i="2"/>
  <c r="BJ290" i="2" s="1"/>
  <c r="AX291" i="1"/>
  <c r="BQ291" i="1"/>
  <c r="BR292" i="1"/>
  <c r="BS292" i="1"/>
  <c r="BT292" i="1"/>
  <c r="BU292" i="1"/>
  <c r="S293" i="1"/>
  <c r="BD290" i="1"/>
  <c r="BJ290" i="1" s="1"/>
  <c r="BP290" i="1"/>
  <c r="M291" i="1"/>
  <c r="AA291" i="1"/>
  <c r="AG291" i="1" s="1"/>
  <c r="AR291" i="1"/>
  <c r="AY291" i="1"/>
  <c r="BE291" i="1" s="1"/>
  <c r="BK291" i="1"/>
  <c r="BW291" i="1" s="1"/>
  <c r="CC291" i="1" s="1"/>
  <c r="AZ291" i="1"/>
  <c r="BF291" i="1" s="1"/>
  <c r="BL291" i="1"/>
  <c r="BX291" i="1" s="1"/>
  <c r="CD291" i="1" s="1"/>
  <c r="BA291" i="1"/>
  <c r="BG291" i="1" s="1"/>
  <c r="BM291" i="1"/>
  <c r="BY291" i="1" s="1"/>
  <c r="CE291" i="1" s="1"/>
  <c r="BB291" i="1"/>
  <c r="BH291" i="1" s="1"/>
  <c r="BN291" i="1"/>
  <c r="BZ291" i="1" s="1"/>
  <c r="CF291" i="1" s="1"/>
  <c r="BC291" i="1"/>
  <c r="BI291" i="1" s="1"/>
  <c r="BO291" i="1"/>
  <c r="CA291" i="1" s="1"/>
  <c r="CG291" i="1" s="1"/>
  <c r="AB292" i="1"/>
  <c r="AH292" i="1" s="1"/>
  <c r="AC292" i="1"/>
  <c r="AI292" i="1" s="1"/>
  <c r="AD292" i="1"/>
  <c r="AJ292" i="1" s="1"/>
  <c r="AE292" i="1"/>
  <c r="AK292" i="1" s="1"/>
  <c r="F293" i="1"/>
  <c r="AK291" i="9"/>
  <c r="BX290" i="9"/>
  <c r="AY291" i="6"/>
  <c r="AG291" i="4"/>
  <c r="AO291" i="4" s="1"/>
  <c r="AW290" i="6"/>
  <c r="AL290" i="6"/>
  <c r="AT290" i="6" s="1"/>
  <c r="AF291" i="6"/>
  <c r="AN291" i="6" s="1"/>
  <c r="AG291" i="6"/>
  <c r="AO291" i="6" s="1"/>
  <c r="AJ291" i="6"/>
  <c r="AR291" i="6" s="1"/>
  <c r="AK290" i="6"/>
  <c r="AS290" i="6" s="1"/>
  <c r="AZ290" i="6"/>
  <c r="AC291" i="5"/>
  <c r="AY291" i="5"/>
  <c r="AZ290" i="5"/>
  <c r="AY291" i="4"/>
  <c r="Z291" i="3"/>
  <c r="AC291" i="2"/>
  <c r="AI291" i="2" s="1"/>
  <c r="AB291" i="2"/>
  <c r="AH291" i="2" s="1"/>
  <c r="AD291" i="2"/>
  <c r="AJ291" i="2" s="1"/>
  <c r="AE291" i="2"/>
  <c r="AK291" i="2" s="1"/>
  <c r="BX290" i="2"/>
  <c r="CD290" i="2" s="1"/>
  <c r="BW290" i="2"/>
  <c r="CC290" i="2" s="1"/>
  <c r="CA290" i="2"/>
  <c r="CG290" i="2" s="1"/>
  <c r="CB289" i="2"/>
  <c r="CH289" i="2" s="1"/>
  <c r="BV290" i="1"/>
  <c r="Z291" i="1"/>
  <c r="CB289" i="1"/>
  <c r="CH289" i="1" s="1"/>
  <c r="AF290" i="1"/>
  <c r="AL290" i="1" s="1"/>
  <c r="BR291" i="9"/>
  <c r="BT291" i="8"/>
  <c r="AW290" i="8"/>
  <c r="BI290" i="8" s="1"/>
  <c r="AZ290" i="4"/>
  <c r="BV290" i="3"/>
  <c r="BT291" i="3"/>
  <c r="BW290" i="9"/>
  <c r="BT291" i="9"/>
  <c r="BR291" i="8"/>
  <c r="BX290" i="8"/>
  <c r="AC291" i="6"/>
  <c r="BR291" i="3"/>
  <c r="BS291" i="2"/>
  <c r="BS291" i="8"/>
  <c r="BY290" i="7"/>
  <c r="AC291" i="4"/>
  <c r="BR293" i="9" l="1"/>
  <c r="Y294" i="9"/>
  <c r="BS293" i="9"/>
  <c r="AK293" i="9"/>
  <c r="BT293" i="9"/>
  <c r="BQ292" i="9"/>
  <c r="AL292" i="9"/>
  <c r="AN292" i="9"/>
  <c r="AZ292" i="9" s="1"/>
  <c r="R292" i="9"/>
  <c r="AW292" i="9" s="1"/>
  <c r="BI292" i="9" s="1"/>
  <c r="BM292" i="9"/>
  <c r="AT292" i="9"/>
  <c r="BF292" i="9" s="1"/>
  <c r="BO292" i="9"/>
  <c r="BY292" i="9" s="1"/>
  <c r="AV292" i="9"/>
  <c r="BH292" i="9" s="1"/>
  <c r="BN292" i="9"/>
  <c r="BX292" i="9" s="1"/>
  <c r="AU292" i="9"/>
  <c r="BG292" i="9" s="1"/>
  <c r="S292" i="9"/>
  <c r="AX292" i="9" s="1"/>
  <c r="BJ292" i="9" s="1"/>
  <c r="AS292" i="9"/>
  <c r="BE292" i="9" s="1"/>
  <c r="BL292" i="9"/>
  <c r="BV292" i="9" s="1"/>
  <c r="BK292" i="9"/>
  <c r="AR292" i="9"/>
  <c r="BD292" i="9" s="1"/>
  <c r="AO293" i="9"/>
  <c r="BA293" i="9" s="1"/>
  <c r="AQ293" i="9"/>
  <c r="BC293" i="9" s="1"/>
  <c r="F294" i="9"/>
  <c r="AP293" i="9"/>
  <c r="BB293" i="9" s="1"/>
  <c r="BP293" i="8"/>
  <c r="Y294" i="8"/>
  <c r="BT293" i="8"/>
  <c r="AL292" i="8"/>
  <c r="BQ292" i="8"/>
  <c r="AN292" i="8"/>
  <c r="AZ292" i="8" s="1"/>
  <c r="R292" i="8"/>
  <c r="BK292" i="8"/>
  <c r="AR292" i="8"/>
  <c r="BD292" i="8" s="1"/>
  <c r="BM292" i="8"/>
  <c r="AT292" i="8"/>
  <c r="BF292" i="8" s="1"/>
  <c r="AM293" i="8"/>
  <c r="AY293" i="8" s="1"/>
  <c r="AQ293" i="8"/>
  <c r="BC293" i="8" s="1"/>
  <c r="F294" i="8"/>
  <c r="BL292" i="8"/>
  <c r="BV292" i="8" s="1"/>
  <c r="S292" i="8"/>
  <c r="AX292" i="8" s="1"/>
  <c r="BJ292" i="8" s="1"/>
  <c r="AS292" i="8"/>
  <c r="BE292" i="8" s="1"/>
  <c r="AV292" i="8"/>
  <c r="BH292" i="8" s="1"/>
  <c r="BO292" i="8"/>
  <c r="BY292" i="8" s="1"/>
  <c r="AU292" i="8"/>
  <c r="BG292" i="8" s="1"/>
  <c r="BN292" i="8"/>
  <c r="BX292" i="8" s="1"/>
  <c r="BP293" i="7"/>
  <c r="BT293" i="7"/>
  <c r="Y294" i="7"/>
  <c r="BS293" i="7"/>
  <c r="AL292" i="7"/>
  <c r="BQ292" i="7"/>
  <c r="BO292" i="7"/>
  <c r="BY292" i="7" s="1"/>
  <c r="AV292" i="7"/>
  <c r="BH292" i="7" s="1"/>
  <c r="R292" i="7"/>
  <c r="AN292" i="7"/>
  <c r="AZ292" i="7" s="1"/>
  <c r="S292" i="7"/>
  <c r="AX292" i="7" s="1"/>
  <c r="BJ292" i="7" s="1"/>
  <c r="BL292" i="7"/>
  <c r="BV292" i="7" s="1"/>
  <c r="AS292" i="7"/>
  <c r="BE292" i="7" s="1"/>
  <c r="AU292" i="7"/>
  <c r="BG292" i="7" s="1"/>
  <c r="BN292" i="7"/>
  <c r="AT292" i="7"/>
  <c r="BF292" i="7" s="1"/>
  <c r="BM292" i="7"/>
  <c r="BW292" i="7" s="1"/>
  <c r="AP293" i="7"/>
  <c r="BB293" i="7" s="1"/>
  <c r="AO293" i="7"/>
  <c r="BA293" i="7" s="1"/>
  <c r="AQ293" i="7"/>
  <c r="BC293" i="7" s="1"/>
  <c r="F294" i="7"/>
  <c r="BK292" i="7"/>
  <c r="BU292" i="7" s="1"/>
  <c r="AR292" i="7"/>
  <c r="BD292" i="7" s="1"/>
  <c r="AD292" i="6"/>
  <c r="AV292" i="6"/>
  <c r="U294" i="6"/>
  <c r="AI292" i="6"/>
  <c r="AQ292" i="6" s="1"/>
  <c r="AX292" i="6"/>
  <c r="N292" i="6"/>
  <c r="AE292" i="6"/>
  <c r="AM292" i="6" s="1"/>
  <c r="O292" i="6"/>
  <c r="AL292" i="6" s="1"/>
  <c r="AT292" i="6" s="1"/>
  <c r="AH292" i="6"/>
  <c r="AP292" i="6" s="1"/>
  <c r="AU292" i="6"/>
  <c r="AW292" i="6" s="1"/>
  <c r="F294" i="6"/>
  <c r="AF293" i="6"/>
  <c r="AN293" i="6" s="1"/>
  <c r="AJ293" i="6"/>
  <c r="AR293" i="6" s="1"/>
  <c r="AK291" i="6"/>
  <c r="AS291" i="6" s="1"/>
  <c r="AD292" i="5"/>
  <c r="AV292" i="5"/>
  <c r="U294" i="5"/>
  <c r="N292" i="5"/>
  <c r="AE292" i="5"/>
  <c r="AM292" i="5" s="1"/>
  <c r="O292" i="5"/>
  <c r="AL292" i="5" s="1"/>
  <c r="AT292" i="5" s="1"/>
  <c r="AH292" i="5"/>
  <c r="AP292" i="5" s="1"/>
  <c r="AU292" i="5"/>
  <c r="AW292" i="5" s="1"/>
  <c r="AI292" i="5"/>
  <c r="AQ292" i="5" s="1"/>
  <c r="AX292" i="5"/>
  <c r="AF293" i="5"/>
  <c r="AN293" i="5" s="1"/>
  <c r="AG293" i="5"/>
  <c r="AO293" i="5" s="1"/>
  <c r="F294" i="5"/>
  <c r="AD292" i="4"/>
  <c r="AV292" i="4"/>
  <c r="U294" i="4"/>
  <c r="N292" i="4"/>
  <c r="AE292" i="4"/>
  <c r="AM292" i="4" s="1"/>
  <c r="O292" i="4"/>
  <c r="AH292" i="4"/>
  <c r="AP292" i="4" s="1"/>
  <c r="AU292" i="4"/>
  <c r="AW292" i="4" s="1"/>
  <c r="AI292" i="4"/>
  <c r="AQ292" i="4" s="1"/>
  <c r="AX292" i="4"/>
  <c r="AF293" i="4"/>
  <c r="AN293" i="4" s="1"/>
  <c r="F294" i="4"/>
  <c r="BR293" i="3"/>
  <c r="BU293" i="3"/>
  <c r="S294" i="3"/>
  <c r="AX292" i="3"/>
  <c r="BQ292" i="3"/>
  <c r="AZ292" i="3"/>
  <c r="BF292" i="3" s="1"/>
  <c r="BL292" i="3"/>
  <c r="BX292" i="3" s="1"/>
  <c r="CD292" i="3" s="1"/>
  <c r="BC292" i="3"/>
  <c r="BI292" i="3" s="1"/>
  <c r="BO292" i="3"/>
  <c r="AE293" i="3"/>
  <c r="AK293" i="3" s="1"/>
  <c r="AB293" i="3"/>
  <c r="AH293" i="3" s="1"/>
  <c r="AD293" i="3"/>
  <c r="AJ293" i="3" s="1"/>
  <c r="F294" i="3"/>
  <c r="M292" i="3"/>
  <c r="AA292" i="3"/>
  <c r="AG292" i="3" s="1"/>
  <c r="BM292" i="3"/>
  <c r="BY292" i="3" s="1"/>
  <c r="CE292" i="3" s="1"/>
  <c r="BA292" i="3"/>
  <c r="BG292" i="3" s="1"/>
  <c r="AR292" i="3"/>
  <c r="BK292" i="3"/>
  <c r="BW292" i="3" s="1"/>
  <c r="CC292" i="3" s="1"/>
  <c r="AY292" i="3"/>
  <c r="BE292" i="3" s="1"/>
  <c r="BN292" i="3"/>
  <c r="BZ292" i="3" s="1"/>
  <c r="CF292" i="3" s="1"/>
  <c r="BB292" i="3"/>
  <c r="BH292" i="3" s="1"/>
  <c r="CI291" i="3"/>
  <c r="CJ291" i="3"/>
  <c r="AF291" i="3"/>
  <c r="AL291" i="3" s="1"/>
  <c r="BD291" i="3"/>
  <c r="BJ291" i="3" s="1"/>
  <c r="BP291" i="3"/>
  <c r="AX292" i="2"/>
  <c r="BQ292" i="2"/>
  <c r="S294" i="2"/>
  <c r="BU293" i="2"/>
  <c r="BR293" i="2"/>
  <c r="BT293" i="2"/>
  <c r="CI291" i="2"/>
  <c r="AF291" i="2"/>
  <c r="AL291" i="2" s="1"/>
  <c r="BL292" i="2"/>
  <c r="AZ292" i="2"/>
  <c r="BF292" i="2" s="1"/>
  <c r="BB292" i="2"/>
  <c r="BH292" i="2" s="1"/>
  <c r="BN292" i="2"/>
  <c r="BZ292" i="2" s="1"/>
  <c r="CF292" i="2" s="1"/>
  <c r="M292" i="2"/>
  <c r="AA292" i="2"/>
  <c r="AG292" i="2" s="1"/>
  <c r="BK292" i="2"/>
  <c r="BW292" i="2" s="1"/>
  <c r="CC292" i="2" s="1"/>
  <c r="AR292" i="2"/>
  <c r="AY292" i="2"/>
  <c r="BE292" i="2" s="1"/>
  <c r="BA292" i="2"/>
  <c r="BG292" i="2" s="1"/>
  <c r="BM292" i="2"/>
  <c r="BO292" i="2"/>
  <c r="CA292" i="2" s="1"/>
  <c r="CG292" i="2" s="1"/>
  <c r="BC292" i="2"/>
  <c r="BI292" i="2" s="1"/>
  <c r="F294" i="2"/>
  <c r="BD291" i="2"/>
  <c r="BJ291" i="2" s="1"/>
  <c r="BP291" i="2"/>
  <c r="CB291" i="2" s="1"/>
  <c r="CH291" i="2" s="1"/>
  <c r="AX292" i="1"/>
  <c r="BQ292" i="1"/>
  <c r="BR293" i="1"/>
  <c r="BS293" i="1"/>
  <c r="BT293" i="1"/>
  <c r="BU293" i="1"/>
  <c r="S294" i="1"/>
  <c r="AF291" i="1"/>
  <c r="AL291" i="1" s="1"/>
  <c r="BD291" i="1"/>
  <c r="BJ291" i="1" s="1"/>
  <c r="BP291" i="1"/>
  <c r="M292" i="1"/>
  <c r="AA292" i="1"/>
  <c r="AG292" i="1" s="1"/>
  <c r="AR292" i="1"/>
  <c r="AY292" i="1"/>
  <c r="BE292" i="1" s="1"/>
  <c r="BK292" i="1"/>
  <c r="BW292" i="1" s="1"/>
  <c r="CC292" i="1" s="1"/>
  <c r="AZ292" i="1"/>
  <c r="BF292" i="1" s="1"/>
  <c r="BL292" i="1"/>
  <c r="BX292" i="1" s="1"/>
  <c r="CD292" i="1" s="1"/>
  <c r="BA292" i="1"/>
  <c r="BG292" i="1" s="1"/>
  <c r="BM292" i="1"/>
  <c r="BY292" i="1" s="1"/>
  <c r="CE292" i="1" s="1"/>
  <c r="BB292" i="1"/>
  <c r="BH292" i="1" s="1"/>
  <c r="BN292" i="1"/>
  <c r="BZ292" i="1" s="1"/>
  <c r="CF292" i="1" s="1"/>
  <c r="BC292" i="1"/>
  <c r="BI292" i="1" s="1"/>
  <c r="BO292" i="1"/>
  <c r="CA292" i="1" s="1"/>
  <c r="CG292" i="1" s="1"/>
  <c r="AB293" i="1"/>
  <c r="AH293" i="1" s="1"/>
  <c r="AC293" i="1"/>
  <c r="AI293" i="1" s="1"/>
  <c r="AD293" i="1"/>
  <c r="AJ293" i="1" s="1"/>
  <c r="AE293" i="1"/>
  <c r="AK293" i="1" s="1"/>
  <c r="F294" i="1"/>
  <c r="BY291" i="8"/>
  <c r="BX291" i="8"/>
  <c r="AZ291" i="4"/>
  <c r="Z292" i="3"/>
  <c r="AM292" i="7"/>
  <c r="AY292" i="7" s="1"/>
  <c r="AO292" i="7"/>
  <c r="BA292" i="7" s="1"/>
  <c r="AC292" i="6"/>
  <c r="AY292" i="6"/>
  <c r="AZ291" i="6"/>
  <c r="AC292" i="5"/>
  <c r="AK291" i="5"/>
  <c r="AS291" i="5" s="1"/>
  <c r="AZ291" i="5"/>
  <c r="AJ292" i="5"/>
  <c r="AR292" i="5" s="1"/>
  <c r="BZ291" i="3"/>
  <c r="CF291" i="3" s="1"/>
  <c r="BS292" i="2"/>
  <c r="BR292" i="2"/>
  <c r="Z292" i="2"/>
  <c r="BY291" i="2"/>
  <c r="CE291" i="2" s="1"/>
  <c r="BV291" i="1"/>
  <c r="Z292" i="1"/>
  <c r="BR292" i="9"/>
  <c r="AW291" i="9"/>
  <c r="BI291" i="9" s="1"/>
  <c r="BW291" i="9"/>
  <c r="BY291" i="9"/>
  <c r="BR292" i="8"/>
  <c r="BU292" i="3"/>
  <c r="BS292" i="7"/>
  <c r="BV291" i="3"/>
  <c r="CB290" i="3"/>
  <c r="CH290" i="3" s="1"/>
  <c r="BX291" i="3"/>
  <c r="CD291" i="3" s="1"/>
  <c r="BP292" i="9"/>
  <c r="BP292" i="8"/>
  <c r="AK292" i="7"/>
  <c r="AY292" i="4"/>
  <c r="AG292" i="4"/>
  <c r="AO292" i="4" s="1"/>
  <c r="CB290" i="1"/>
  <c r="CH290" i="1" s="1"/>
  <c r="AK292" i="8"/>
  <c r="BW291" i="8"/>
  <c r="AY292" i="5"/>
  <c r="AC292" i="4"/>
  <c r="AK291" i="4"/>
  <c r="AS291" i="4" s="1"/>
  <c r="AE292" i="3"/>
  <c r="AK292" i="3" s="1"/>
  <c r="AM292" i="8"/>
  <c r="AY292" i="8" s="1"/>
  <c r="AA445" i="8"/>
  <c r="AW291" i="7"/>
  <c r="BI291" i="7" s="1"/>
  <c r="AL292" i="4" l="1"/>
  <c r="AT292" i="4" s="1"/>
  <c r="BS294" i="9"/>
  <c r="Y295" i="9"/>
  <c r="BR294" i="9"/>
  <c r="BQ293" i="9"/>
  <c r="AL293" i="9"/>
  <c r="AT293" i="9"/>
  <c r="BF293" i="9" s="1"/>
  <c r="BM293" i="9"/>
  <c r="BW293" i="9" s="1"/>
  <c r="AA445" i="9"/>
  <c r="AM293" i="9"/>
  <c r="AY293" i="9" s="1"/>
  <c r="S293" i="9"/>
  <c r="AX293" i="9" s="1"/>
  <c r="BJ293" i="9" s="1"/>
  <c r="AS293" i="9"/>
  <c r="BE293" i="9" s="1"/>
  <c r="BL293" i="9"/>
  <c r="BV293" i="9" s="1"/>
  <c r="AO294" i="9"/>
  <c r="BA294" i="9" s="1"/>
  <c r="F295" i="9"/>
  <c r="AP294" i="9"/>
  <c r="BB294" i="9" s="1"/>
  <c r="AQ294" i="9"/>
  <c r="BC294" i="9" s="1"/>
  <c r="R293" i="9"/>
  <c r="AN293" i="9"/>
  <c r="AZ293" i="9" s="1"/>
  <c r="BK293" i="9"/>
  <c r="AR293" i="9"/>
  <c r="BD293" i="9" s="1"/>
  <c r="AU293" i="9"/>
  <c r="BG293" i="9" s="1"/>
  <c r="BN293" i="9"/>
  <c r="BX293" i="9" s="1"/>
  <c r="AV293" i="9"/>
  <c r="BH293" i="9" s="1"/>
  <c r="BO293" i="9"/>
  <c r="BY293" i="9" s="1"/>
  <c r="BQ293" i="8"/>
  <c r="AL293" i="8"/>
  <c r="Y295" i="8"/>
  <c r="BS294" i="8"/>
  <c r="BT294" i="8"/>
  <c r="AW292" i="8"/>
  <c r="BI292" i="8" s="1"/>
  <c r="AS293" i="8"/>
  <c r="BE293" i="8" s="1"/>
  <c r="BL293" i="8"/>
  <c r="BV293" i="8" s="1"/>
  <c r="S293" i="8"/>
  <c r="AX293" i="8" s="1"/>
  <c r="BJ293" i="8" s="1"/>
  <c r="BM293" i="8"/>
  <c r="AT293" i="8"/>
  <c r="BF293" i="8" s="1"/>
  <c r="BO293" i="8"/>
  <c r="BY293" i="8" s="1"/>
  <c r="AV293" i="8"/>
  <c r="BH293" i="8" s="1"/>
  <c r="BN293" i="8"/>
  <c r="AU293" i="8"/>
  <c r="BG293" i="8" s="1"/>
  <c r="AQ294" i="8"/>
  <c r="BC294" i="8" s="1"/>
  <c r="F295" i="8"/>
  <c r="AO294" i="8"/>
  <c r="BA294" i="8" s="1"/>
  <c r="AP294" i="8"/>
  <c r="BB294" i="8" s="1"/>
  <c r="R293" i="8"/>
  <c r="AN293" i="8"/>
  <c r="AZ293" i="8" s="1"/>
  <c r="AR293" i="8"/>
  <c r="BD293" i="8" s="1"/>
  <c r="BK293" i="8"/>
  <c r="BU293" i="8" s="1"/>
  <c r="Y295" i="7"/>
  <c r="BS294" i="7"/>
  <c r="BT294" i="7"/>
  <c r="AL293" i="7"/>
  <c r="BQ293" i="7"/>
  <c r="AR293" i="7"/>
  <c r="BD293" i="7" s="1"/>
  <c r="BK293" i="7"/>
  <c r="BU293" i="7" s="1"/>
  <c r="R293" i="7"/>
  <c r="AN293" i="7"/>
  <c r="AZ293" i="7" s="1"/>
  <c r="BM293" i="7"/>
  <c r="AT293" i="7"/>
  <c r="BF293" i="7" s="1"/>
  <c r="AU293" i="7"/>
  <c r="BG293" i="7" s="1"/>
  <c r="BN293" i="7"/>
  <c r="BX293" i="7" s="1"/>
  <c r="AA445" i="7"/>
  <c r="AM293" i="7"/>
  <c r="AY293" i="7" s="1"/>
  <c r="AS293" i="7"/>
  <c r="BE293" i="7" s="1"/>
  <c r="S293" i="7"/>
  <c r="AX293" i="7" s="1"/>
  <c r="BJ293" i="7" s="1"/>
  <c r="BL293" i="7"/>
  <c r="BV293" i="7" s="1"/>
  <c r="AV293" i="7"/>
  <c r="BH293" i="7" s="1"/>
  <c r="BO293" i="7"/>
  <c r="BY293" i="7" s="1"/>
  <c r="AP294" i="7"/>
  <c r="BB294" i="7" s="1"/>
  <c r="F295" i="7"/>
  <c r="AQ294" i="7"/>
  <c r="BC294" i="7" s="1"/>
  <c r="AO294" i="7"/>
  <c r="BA294" i="7" s="1"/>
  <c r="AD293" i="6"/>
  <c r="AV293" i="6"/>
  <c r="U295" i="6"/>
  <c r="AX293" i="6"/>
  <c r="AI293" i="6"/>
  <c r="AQ293" i="6" s="1"/>
  <c r="F295" i="6"/>
  <c r="N293" i="6"/>
  <c r="AE293" i="6"/>
  <c r="AM293" i="6" s="1"/>
  <c r="AH293" i="6"/>
  <c r="AP293" i="6" s="1"/>
  <c r="AU293" i="6"/>
  <c r="O293" i="6"/>
  <c r="AD293" i="5"/>
  <c r="AV293" i="5"/>
  <c r="U295" i="5"/>
  <c r="N293" i="5"/>
  <c r="AE293" i="5"/>
  <c r="AM293" i="5" s="1"/>
  <c r="O293" i="5"/>
  <c r="AL293" i="5" s="1"/>
  <c r="AT293" i="5" s="1"/>
  <c r="AH293" i="5"/>
  <c r="AP293" i="5" s="1"/>
  <c r="AU293" i="5"/>
  <c r="AW293" i="5" s="1"/>
  <c r="AI293" i="5"/>
  <c r="AQ293" i="5" s="1"/>
  <c r="AX293" i="5"/>
  <c r="AG294" i="5"/>
  <c r="AO294" i="5" s="1"/>
  <c r="AJ294" i="5"/>
  <c r="AR294" i="5" s="1"/>
  <c r="F295" i="5"/>
  <c r="AD293" i="4"/>
  <c r="AV293" i="4"/>
  <c r="U295" i="4"/>
  <c r="N293" i="4"/>
  <c r="AE293" i="4"/>
  <c r="AM293" i="4" s="1"/>
  <c r="O293" i="4"/>
  <c r="AL293" i="4" s="1"/>
  <c r="AT293" i="4" s="1"/>
  <c r="AH293" i="4"/>
  <c r="AP293" i="4" s="1"/>
  <c r="AU293" i="4"/>
  <c r="AW293" i="4" s="1"/>
  <c r="AI293" i="4"/>
  <c r="AQ293" i="4" s="1"/>
  <c r="AX293" i="4"/>
  <c r="AF294" i="4"/>
  <c r="AN294" i="4" s="1"/>
  <c r="F295" i="4"/>
  <c r="BQ293" i="3"/>
  <c r="AX293" i="3"/>
  <c r="S295" i="3"/>
  <c r="BS294" i="3"/>
  <c r="BO293" i="3"/>
  <c r="CA293" i="3" s="1"/>
  <c r="CG293" i="3" s="1"/>
  <c r="BC293" i="3"/>
  <c r="BI293" i="3" s="1"/>
  <c r="AA293" i="3"/>
  <c r="AG293" i="3" s="1"/>
  <c r="M293" i="3"/>
  <c r="BA293" i="3"/>
  <c r="BG293" i="3" s="1"/>
  <c r="BM293" i="3"/>
  <c r="BL293" i="3"/>
  <c r="BX293" i="3" s="1"/>
  <c r="CD293" i="3" s="1"/>
  <c r="AZ293" i="3"/>
  <c r="BF293" i="3" s="1"/>
  <c r="BB293" i="3"/>
  <c r="BH293" i="3" s="1"/>
  <c r="BN293" i="3"/>
  <c r="BK293" i="3"/>
  <c r="BW293" i="3" s="1"/>
  <c r="CC293" i="3" s="1"/>
  <c r="AR293" i="3"/>
  <c r="AY293" i="3"/>
  <c r="BE293" i="3" s="1"/>
  <c r="AD294" i="3"/>
  <c r="AJ294" i="3" s="1"/>
  <c r="F295" i="3"/>
  <c r="AE294" i="3"/>
  <c r="AK294" i="3" s="1"/>
  <c r="AB294" i="3"/>
  <c r="AH294" i="3" s="1"/>
  <c r="AC294" i="3"/>
  <c r="AI294" i="3" s="1"/>
  <c r="AW445" i="3"/>
  <c r="W445" i="3"/>
  <c r="U445" i="3"/>
  <c r="AU445" i="3"/>
  <c r="Y445" i="3"/>
  <c r="AV445" i="3"/>
  <c r="AS445" i="3"/>
  <c r="AT445" i="3"/>
  <c r="V445" i="3"/>
  <c r="X445" i="3"/>
  <c r="CJ292" i="3"/>
  <c r="AF292" i="3"/>
  <c r="AL292" i="3" s="1"/>
  <c r="CI292" i="3"/>
  <c r="BD292" i="3"/>
  <c r="BJ292" i="3" s="1"/>
  <c r="BP292" i="3"/>
  <c r="CB292" i="3" s="1"/>
  <c r="CH292" i="3" s="1"/>
  <c r="BT294" i="2"/>
  <c r="BR294" i="2"/>
  <c r="S295" i="2"/>
  <c r="AX293" i="2"/>
  <c r="BV293" i="2" s="1"/>
  <c r="BQ293" i="2"/>
  <c r="AF292" i="2"/>
  <c r="AL292" i="2" s="1"/>
  <c r="CI292" i="2"/>
  <c r="BD292" i="2"/>
  <c r="BJ292" i="2" s="1"/>
  <c r="BP292" i="2"/>
  <c r="CB292" i="2" s="1"/>
  <c r="CH292" i="2" s="1"/>
  <c r="AR293" i="2"/>
  <c r="BK293" i="2"/>
  <c r="BW293" i="2" s="1"/>
  <c r="CC293" i="2" s="1"/>
  <c r="AY293" i="2"/>
  <c r="BE293" i="2" s="1"/>
  <c r="BL293" i="2"/>
  <c r="BX293" i="2" s="1"/>
  <c r="CD293" i="2" s="1"/>
  <c r="AZ293" i="2"/>
  <c r="BF293" i="2" s="1"/>
  <c r="BB293" i="2"/>
  <c r="BH293" i="2" s="1"/>
  <c r="BN293" i="2"/>
  <c r="BZ293" i="2" s="1"/>
  <c r="CF293" i="2" s="1"/>
  <c r="F295" i="2"/>
  <c r="BA293" i="2"/>
  <c r="BG293" i="2" s="1"/>
  <c r="BM293" i="2"/>
  <c r="M293" i="2"/>
  <c r="AA293" i="2"/>
  <c r="AG293" i="2" s="1"/>
  <c r="BO293" i="2"/>
  <c r="CA293" i="2" s="1"/>
  <c r="CG293" i="2" s="1"/>
  <c r="BC293" i="2"/>
  <c r="BI293" i="2" s="1"/>
  <c r="AX293" i="1"/>
  <c r="BQ293" i="1"/>
  <c r="BR294" i="1"/>
  <c r="BS294" i="1"/>
  <c r="BT294" i="1"/>
  <c r="BU294" i="1"/>
  <c r="S295" i="1"/>
  <c r="BD292" i="1"/>
  <c r="BJ292" i="1" s="1"/>
  <c r="BP292" i="1"/>
  <c r="M293" i="1"/>
  <c r="AA293" i="1"/>
  <c r="AG293" i="1" s="1"/>
  <c r="AR293" i="1"/>
  <c r="AY293" i="1"/>
  <c r="BE293" i="1" s="1"/>
  <c r="BK293" i="1"/>
  <c r="BW293" i="1" s="1"/>
  <c r="CC293" i="1" s="1"/>
  <c r="AZ293" i="1"/>
  <c r="BF293" i="1" s="1"/>
  <c r="BL293" i="1"/>
  <c r="BX293" i="1" s="1"/>
  <c r="CD293" i="1" s="1"/>
  <c r="BA293" i="1"/>
  <c r="BG293" i="1" s="1"/>
  <c r="BM293" i="1"/>
  <c r="BY293" i="1" s="1"/>
  <c r="CE293" i="1" s="1"/>
  <c r="BB293" i="1"/>
  <c r="BH293" i="1" s="1"/>
  <c r="BN293" i="1"/>
  <c r="BZ293" i="1" s="1"/>
  <c r="CF293" i="1" s="1"/>
  <c r="BC293" i="1"/>
  <c r="BI293" i="1" s="1"/>
  <c r="BO293" i="1"/>
  <c r="CA293" i="1" s="1"/>
  <c r="CG293" i="1" s="1"/>
  <c r="AB294" i="1"/>
  <c r="AH294" i="1" s="1"/>
  <c r="AC294" i="1"/>
  <c r="AI294" i="1" s="1"/>
  <c r="AD294" i="1"/>
  <c r="AJ294" i="1" s="1"/>
  <c r="AE294" i="1"/>
  <c r="AK294" i="1" s="1"/>
  <c r="F295" i="1"/>
  <c r="BU292" i="9"/>
  <c r="AY293" i="6"/>
  <c r="BS293" i="2"/>
  <c r="BX292" i="2"/>
  <c r="CD292" i="2" s="1"/>
  <c r="AC293" i="5"/>
  <c r="AY293" i="5"/>
  <c r="Z293" i="3"/>
  <c r="Z293" i="2"/>
  <c r="AB293" i="2"/>
  <c r="AH293" i="2" s="1"/>
  <c r="AD293" i="2"/>
  <c r="AJ293" i="2" s="1"/>
  <c r="AC293" i="2"/>
  <c r="AI293" i="2" s="1"/>
  <c r="AE293" i="2"/>
  <c r="AK293" i="2" s="1"/>
  <c r="BV292" i="1"/>
  <c r="Z293" i="1"/>
  <c r="CB291" i="1"/>
  <c r="CH291" i="1" s="1"/>
  <c r="AF292" i="1"/>
  <c r="AL292" i="1" s="1"/>
  <c r="BS293" i="8"/>
  <c r="AK293" i="7"/>
  <c r="AK292" i="5"/>
  <c r="AS292" i="5" s="1"/>
  <c r="AZ292" i="5"/>
  <c r="AJ293" i="5"/>
  <c r="AR293" i="5" s="1"/>
  <c r="AC293" i="3"/>
  <c r="AI293" i="3" s="1"/>
  <c r="AK293" i="8"/>
  <c r="BR293" i="7"/>
  <c r="AW292" i="7"/>
  <c r="BI292" i="7" s="1"/>
  <c r="BV292" i="3"/>
  <c r="CA292" i="3"/>
  <c r="CG292" i="3" s="1"/>
  <c r="BY292" i="2"/>
  <c r="CE292" i="2" s="1"/>
  <c r="BR293" i="8"/>
  <c r="AC293" i="6"/>
  <c r="AZ292" i="6"/>
  <c r="AK292" i="6"/>
  <c r="AS292" i="6" s="1"/>
  <c r="AG293" i="6"/>
  <c r="AO293" i="6" s="1"/>
  <c r="AC293" i="4"/>
  <c r="BT293" i="3"/>
  <c r="BS293" i="3"/>
  <c r="BP293" i="9"/>
  <c r="BX292" i="7"/>
  <c r="AY293" i="4"/>
  <c r="CB291" i="3"/>
  <c r="CH291" i="3" s="1"/>
  <c r="BW292" i="9"/>
  <c r="BU292" i="8"/>
  <c r="BW292" i="8"/>
  <c r="AP293" i="8"/>
  <c r="BB293" i="8" s="1"/>
  <c r="AO293" i="8"/>
  <c r="BA293" i="8" s="1"/>
  <c r="AK292" i="4"/>
  <c r="AS292" i="4" s="1"/>
  <c r="AZ292" i="4"/>
  <c r="AG293" i="4"/>
  <c r="AO293" i="4" s="1"/>
  <c r="AJ293" i="4"/>
  <c r="AR293" i="4" s="1"/>
  <c r="BV292" i="2"/>
  <c r="AA445" i="6"/>
  <c r="Z445" i="6"/>
  <c r="X445" i="6"/>
  <c r="AB445" i="6"/>
  <c r="W445" i="6"/>
  <c r="BQ294" i="9" l="1"/>
  <c r="AL294" i="9"/>
  <c r="Y296" i="9"/>
  <c r="AK295" i="9"/>
  <c r="BP295" i="9"/>
  <c r="BT295" i="9"/>
  <c r="BR295" i="9"/>
  <c r="AU294" i="9"/>
  <c r="BG294" i="9" s="1"/>
  <c r="BN294" i="9"/>
  <c r="BX294" i="9" s="1"/>
  <c r="AM295" i="9"/>
  <c r="AY295" i="9" s="1"/>
  <c r="AP295" i="9"/>
  <c r="BB295" i="9" s="1"/>
  <c r="AO295" i="9"/>
  <c r="BA295" i="9" s="1"/>
  <c r="F296" i="9"/>
  <c r="AQ295" i="9"/>
  <c r="BC295" i="9" s="1"/>
  <c r="AM294" i="9"/>
  <c r="AY294" i="9" s="1"/>
  <c r="BK294" i="9"/>
  <c r="AR294" i="9"/>
  <c r="BD294" i="9" s="1"/>
  <c r="BM294" i="9"/>
  <c r="BW294" i="9" s="1"/>
  <c r="AT294" i="9"/>
  <c r="BF294" i="9" s="1"/>
  <c r="BO294" i="9"/>
  <c r="AV294" i="9"/>
  <c r="BH294" i="9" s="1"/>
  <c r="R294" i="9"/>
  <c r="AN294" i="9"/>
  <c r="AZ294" i="9" s="1"/>
  <c r="BL294" i="9"/>
  <c r="BV294" i="9" s="1"/>
  <c r="S294" i="9"/>
  <c r="AX294" i="9" s="1"/>
  <c r="BJ294" i="9" s="1"/>
  <c r="AS294" i="9"/>
  <c r="BE294" i="9" s="1"/>
  <c r="AE445" i="9"/>
  <c r="AH445" i="9"/>
  <c r="AF445" i="9"/>
  <c r="AJ445" i="9"/>
  <c r="AC445" i="9"/>
  <c r="AI445" i="9"/>
  <c r="AG445" i="9"/>
  <c r="AB445" i="9"/>
  <c r="AD445" i="9"/>
  <c r="AW293" i="9"/>
  <c r="BI293" i="9" s="1"/>
  <c r="BR295" i="8"/>
  <c r="AK295" i="8"/>
  <c r="BS295" i="8"/>
  <c r="Y296" i="8"/>
  <c r="AL294" i="8"/>
  <c r="BQ294" i="8"/>
  <c r="AM294" i="8"/>
  <c r="AY294" i="8" s="1"/>
  <c r="BM294" i="8"/>
  <c r="AT294" i="8"/>
  <c r="BF294" i="8" s="1"/>
  <c r="BL294" i="8"/>
  <c r="BV294" i="8" s="1"/>
  <c r="AS294" i="8"/>
  <c r="BE294" i="8" s="1"/>
  <c r="S294" i="8"/>
  <c r="AX294" i="8" s="1"/>
  <c r="BJ294" i="8" s="1"/>
  <c r="AV294" i="8"/>
  <c r="BH294" i="8" s="1"/>
  <c r="BO294" i="8"/>
  <c r="BY294" i="8" s="1"/>
  <c r="AO295" i="8"/>
  <c r="BA295" i="8" s="1"/>
  <c r="AQ295" i="8"/>
  <c r="BC295" i="8" s="1"/>
  <c r="F296" i="8"/>
  <c r="AP295" i="8"/>
  <c r="BB295" i="8" s="1"/>
  <c r="R294" i="8"/>
  <c r="AN294" i="8"/>
  <c r="AZ294" i="8" s="1"/>
  <c r="BK294" i="8"/>
  <c r="AR294" i="8"/>
  <c r="BD294" i="8" s="1"/>
  <c r="AU294" i="8"/>
  <c r="BG294" i="8" s="1"/>
  <c r="BN294" i="8"/>
  <c r="BX294" i="8" s="1"/>
  <c r="BS295" i="7"/>
  <c r="BR295" i="7"/>
  <c r="Y296" i="7"/>
  <c r="AL294" i="7"/>
  <c r="BQ294" i="7"/>
  <c r="AG445" i="7"/>
  <c r="AJ445" i="7"/>
  <c r="AD445" i="7"/>
  <c r="AH445" i="7"/>
  <c r="AC445" i="7"/>
  <c r="AB445" i="7"/>
  <c r="AI445" i="7"/>
  <c r="AE445" i="7"/>
  <c r="AF445" i="7"/>
  <c r="AW293" i="7"/>
  <c r="BI293" i="7" s="1"/>
  <c r="R294" i="7"/>
  <c r="AN294" i="7"/>
  <c r="AZ294" i="7" s="1"/>
  <c r="AR294" i="7"/>
  <c r="BD294" i="7" s="1"/>
  <c r="BK294" i="7"/>
  <c r="S294" i="7"/>
  <c r="AX294" i="7" s="1"/>
  <c r="BJ294" i="7" s="1"/>
  <c r="AS294" i="7"/>
  <c r="BE294" i="7" s="1"/>
  <c r="BL294" i="7"/>
  <c r="BV294" i="7" s="1"/>
  <c r="BO294" i="7"/>
  <c r="BY294" i="7" s="1"/>
  <c r="AV294" i="7"/>
  <c r="BH294" i="7" s="1"/>
  <c r="AP295" i="7"/>
  <c r="BB295" i="7" s="1"/>
  <c r="AM295" i="7"/>
  <c r="AY295" i="7" s="1"/>
  <c r="AQ295" i="7"/>
  <c r="BC295" i="7" s="1"/>
  <c r="F296" i="7"/>
  <c r="AO295" i="7"/>
  <c r="BA295" i="7" s="1"/>
  <c r="BN294" i="7"/>
  <c r="BX294" i="7" s="1"/>
  <c r="AU294" i="7"/>
  <c r="BG294" i="7" s="1"/>
  <c r="AM294" i="7"/>
  <c r="AY294" i="7" s="1"/>
  <c r="BM294" i="7"/>
  <c r="AT294" i="7"/>
  <c r="BF294" i="7" s="1"/>
  <c r="AD294" i="6"/>
  <c r="AV294" i="6"/>
  <c r="U296" i="6"/>
  <c r="O294" i="6"/>
  <c r="AL294" i="6" s="1"/>
  <c r="AT294" i="6" s="1"/>
  <c r="AH294" i="6"/>
  <c r="AP294" i="6" s="1"/>
  <c r="AU294" i="6"/>
  <c r="AW294" i="6" s="1"/>
  <c r="N294" i="6"/>
  <c r="AE294" i="6"/>
  <c r="AM294" i="6" s="1"/>
  <c r="AX294" i="6"/>
  <c r="AI294" i="6"/>
  <c r="AQ294" i="6" s="1"/>
  <c r="AF295" i="6"/>
  <c r="AN295" i="6" s="1"/>
  <c r="AJ295" i="6"/>
  <c r="AR295" i="6" s="1"/>
  <c r="F296" i="6"/>
  <c r="Y445" i="6"/>
  <c r="AK293" i="6"/>
  <c r="AS293" i="6" s="1"/>
  <c r="AD294" i="5"/>
  <c r="AV294" i="5"/>
  <c r="U296" i="5"/>
  <c r="W445" i="5"/>
  <c r="Y445" i="5"/>
  <c r="AB445" i="5"/>
  <c r="Z445" i="5"/>
  <c r="X445" i="5"/>
  <c r="AA445" i="5"/>
  <c r="AK293" i="5"/>
  <c r="AS293" i="5" s="1"/>
  <c r="N294" i="5"/>
  <c r="AE294" i="5"/>
  <c r="AM294" i="5" s="1"/>
  <c r="O294" i="5"/>
  <c r="AL294" i="5" s="1"/>
  <c r="AT294" i="5" s="1"/>
  <c r="AH294" i="5"/>
  <c r="AP294" i="5" s="1"/>
  <c r="AU294" i="5"/>
  <c r="AW294" i="5" s="1"/>
  <c r="AI294" i="5"/>
  <c r="AQ294" i="5" s="1"/>
  <c r="AX294" i="5"/>
  <c r="AF295" i="5"/>
  <c r="AN295" i="5" s="1"/>
  <c r="AG295" i="5"/>
  <c r="AO295" i="5" s="1"/>
  <c r="F296" i="5"/>
  <c r="AD294" i="4"/>
  <c r="AV294" i="4"/>
  <c r="U296" i="4"/>
  <c r="W445" i="4"/>
  <c r="AA445" i="4"/>
  <c r="Y445" i="4"/>
  <c r="AB445" i="4"/>
  <c r="X445" i="4"/>
  <c r="Z445" i="4"/>
  <c r="AK293" i="4"/>
  <c r="AS293" i="4" s="1"/>
  <c r="N294" i="4"/>
  <c r="AE294" i="4"/>
  <c r="AM294" i="4" s="1"/>
  <c r="O294" i="4"/>
  <c r="AL294" i="4" s="1"/>
  <c r="AT294" i="4" s="1"/>
  <c r="AH294" i="4"/>
  <c r="AP294" i="4" s="1"/>
  <c r="AU294" i="4"/>
  <c r="AW294" i="4" s="1"/>
  <c r="AI294" i="4"/>
  <c r="AQ294" i="4" s="1"/>
  <c r="AX294" i="4"/>
  <c r="F296" i="4"/>
  <c r="S296" i="3"/>
  <c r="BT295" i="3"/>
  <c r="BU295" i="3"/>
  <c r="AX294" i="3"/>
  <c r="BV294" i="3" s="1"/>
  <c r="BQ294" i="3"/>
  <c r="CI293" i="3"/>
  <c r="CJ293" i="3"/>
  <c r="AF293" i="3"/>
  <c r="AL293" i="3" s="1"/>
  <c r="BP293" i="3"/>
  <c r="CB293" i="3" s="1"/>
  <c r="CH293" i="3" s="1"/>
  <c r="BD293" i="3"/>
  <c r="BJ293" i="3" s="1"/>
  <c r="BA294" i="3"/>
  <c r="BG294" i="3" s="1"/>
  <c r="BM294" i="3"/>
  <c r="BY294" i="3" s="1"/>
  <c r="CE294" i="3" s="1"/>
  <c r="AC295" i="3"/>
  <c r="AI295" i="3" s="1"/>
  <c r="F296" i="3"/>
  <c r="AD295" i="3"/>
  <c r="AJ295" i="3" s="1"/>
  <c r="AE295" i="3"/>
  <c r="AK295" i="3" s="1"/>
  <c r="AA294" i="3"/>
  <c r="AG294" i="3" s="1"/>
  <c r="M294" i="3"/>
  <c r="AZ294" i="3"/>
  <c r="BF294" i="3" s="1"/>
  <c r="BL294" i="3"/>
  <c r="BX294" i="3" s="1"/>
  <c r="CD294" i="3" s="1"/>
  <c r="BC294" i="3"/>
  <c r="BI294" i="3" s="1"/>
  <c r="BO294" i="3"/>
  <c r="CA294" i="3" s="1"/>
  <c r="CG294" i="3" s="1"/>
  <c r="AY294" i="3"/>
  <c r="BE294" i="3" s="1"/>
  <c r="AR294" i="3"/>
  <c r="BK294" i="3"/>
  <c r="BW294" i="3" s="1"/>
  <c r="CC294" i="3" s="1"/>
  <c r="BB294" i="3"/>
  <c r="BH294" i="3" s="1"/>
  <c r="BN294" i="3"/>
  <c r="BZ294" i="3" s="1"/>
  <c r="CF294" i="3" s="1"/>
  <c r="BU445" i="3"/>
  <c r="Z445" i="3"/>
  <c r="BS445" i="3"/>
  <c r="BT445" i="3"/>
  <c r="BQ445" i="3"/>
  <c r="AX445" i="3"/>
  <c r="BV445" i="3" s="1"/>
  <c r="BR445" i="3"/>
  <c r="BQ294" i="2"/>
  <c r="AX294" i="2"/>
  <c r="BV294" i="2" s="1"/>
  <c r="S296" i="2"/>
  <c r="BS295" i="2"/>
  <c r="BD293" i="2"/>
  <c r="BJ293" i="2" s="1"/>
  <c r="BP293" i="2"/>
  <c r="CB293" i="2" s="1"/>
  <c r="CH293" i="2" s="1"/>
  <c r="BA294" i="2"/>
  <c r="BG294" i="2" s="1"/>
  <c r="BM294" i="2"/>
  <c r="BY294" i="2" s="1"/>
  <c r="CE294" i="2" s="1"/>
  <c r="BO294" i="2"/>
  <c r="CA294" i="2" s="1"/>
  <c r="CG294" i="2" s="1"/>
  <c r="BC294" i="2"/>
  <c r="BI294" i="2" s="1"/>
  <c r="BB294" i="2"/>
  <c r="BH294" i="2" s="1"/>
  <c r="BN294" i="2"/>
  <c r="BZ294" i="2" s="1"/>
  <c r="CF294" i="2" s="1"/>
  <c r="AA294" i="2"/>
  <c r="AG294" i="2" s="1"/>
  <c r="M294" i="2"/>
  <c r="AR294" i="2"/>
  <c r="BK294" i="2"/>
  <c r="AY294" i="2"/>
  <c r="BE294" i="2" s="1"/>
  <c r="F296" i="2"/>
  <c r="AZ294" i="2"/>
  <c r="BF294" i="2" s="1"/>
  <c r="BL294" i="2"/>
  <c r="BX294" i="2" s="1"/>
  <c r="CD294" i="2" s="1"/>
  <c r="U445" i="2"/>
  <c r="AT445" i="2"/>
  <c r="X445" i="2"/>
  <c r="V445" i="2"/>
  <c r="AV445" i="2"/>
  <c r="AW445" i="2"/>
  <c r="AS445" i="2"/>
  <c r="Y445" i="2"/>
  <c r="AU445" i="2"/>
  <c r="W445" i="2"/>
  <c r="AF293" i="2"/>
  <c r="AL293" i="2" s="1"/>
  <c r="CI293" i="2"/>
  <c r="AX294" i="1"/>
  <c r="BQ294" i="1"/>
  <c r="BR295" i="1"/>
  <c r="BS295" i="1"/>
  <c r="BT295" i="1"/>
  <c r="BU295" i="1"/>
  <c r="S296" i="1"/>
  <c r="U445" i="1"/>
  <c r="X445" i="1"/>
  <c r="AS445" i="1"/>
  <c r="AU445" i="1"/>
  <c r="Y445" i="1"/>
  <c r="AV445" i="1"/>
  <c r="AT445" i="1"/>
  <c r="W445" i="1"/>
  <c r="V445" i="1"/>
  <c r="AW445" i="1"/>
  <c r="AF293" i="1"/>
  <c r="AL293" i="1" s="1"/>
  <c r="BD293" i="1"/>
  <c r="BJ293" i="1" s="1"/>
  <c r="BP293" i="1"/>
  <c r="M294" i="1"/>
  <c r="AA294" i="1"/>
  <c r="AG294" i="1" s="1"/>
  <c r="AR294" i="1"/>
  <c r="AY294" i="1"/>
  <c r="BE294" i="1" s="1"/>
  <c r="BK294" i="1"/>
  <c r="BW294" i="1" s="1"/>
  <c r="CC294" i="1" s="1"/>
  <c r="AZ294" i="1"/>
  <c r="BF294" i="1" s="1"/>
  <c r="BL294" i="1"/>
  <c r="BX294" i="1" s="1"/>
  <c r="CD294" i="1" s="1"/>
  <c r="BA294" i="1"/>
  <c r="BG294" i="1" s="1"/>
  <c r="BM294" i="1"/>
  <c r="BY294" i="1" s="1"/>
  <c r="CE294" i="1" s="1"/>
  <c r="BB294" i="1"/>
  <c r="BH294" i="1" s="1"/>
  <c r="BN294" i="1"/>
  <c r="BZ294" i="1" s="1"/>
  <c r="CF294" i="1" s="1"/>
  <c r="BC294" i="1"/>
  <c r="BI294" i="1" s="1"/>
  <c r="BO294" i="1"/>
  <c r="CA294" i="1" s="1"/>
  <c r="CG294" i="1" s="1"/>
  <c r="AB295" i="1"/>
  <c r="AH295" i="1" s="1"/>
  <c r="AC295" i="1"/>
  <c r="AI295" i="1" s="1"/>
  <c r="AD295" i="1"/>
  <c r="AJ295" i="1" s="1"/>
  <c r="AE295" i="1"/>
  <c r="AK295" i="1" s="1"/>
  <c r="F296" i="1"/>
  <c r="AV445" i="6"/>
  <c r="AD445" i="6"/>
  <c r="BR294" i="8"/>
  <c r="BX293" i="8"/>
  <c r="BW293" i="7"/>
  <c r="AY294" i="6"/>
  <c r="AY294" i="5"/>
  <c r="AF294" i="5"/>
  <c r="AN294" i="5" s="1"/>
  <c r="AZ293" i="4"/>
  <c r="BR294" i="3"/>
  <c r="AF294" i="6"/>
  <c r="AN294" i="6" s="1"/>
  <c r="AG294" i="6"/>
  <c r="AO294" i="6" s="1"/>
  <c r="AJ294" i="6"/>
  <c r="AR294" i="6" s="1"/>
  <c r="AW293" i="6"/>
  <c r="AL293" i="6"/>
  <c r="AT293" i="6" s="1"/>
  <c r="AC294" i="5"/>
  <c r="AC294" i="4"/>
  <c r="Z294" i="3"/>
  <c r="AB294" i="2"/>
  <c r="AH294" i="2" s="1"/>
  <c r="AE294" i="2"/>
  <c r="AK294" i="2" s="1"/>
  <c r="AD294" i="2"/>
  <c r="AJ294" i="2" s="1"/>
  <c r="AC294" i="2"/>
  <c r="AI294" i="2" s="1"/>
  <c r="BY293" i="2"/>
  <c r="CE293" i="2" s="1"/>
  <c r="BV293" i="1"/>
  <c r="Z294" i="1"/>
  <c r="CB292" i="1"/>
  <c r="CH292" i="1" s="1"/>
  <c r="Z294" i="2"/>
  <c r="BP294" i="9"/>
  <c r="AK294" i="7"/>
  <c r="AC294" i="6"/>
  <c r="AZ293" i="6"/>
  <c r="AZ293" i="5"/>
  <c r="BV293" i="3"/>
  <c r="BT294" i="3"/>
  <c r="BU294" i="3"/>
  <c r="BP294" i="8"/>
  <c r="BP294" i="7"/>
  <c r="AY294" i="4"/>
  <c r="AJ294" i="4"/>
  <c r="AR294" i="4" s="1"/>
  <c r="BS294" i="2"/>
  <c r="BT294" i="9"/>
  <c r="BU293" i="9"/>
  <c r="AK294" i="8"/>
  <c r="BU294" i="2"/>
  <c r="BW293" i="8"/>
  <c r="AW293" i="8"/>
  <c r="BI293" i="8" s="1"/>
  <c r="BR294" i="7"/>
  <c r="AG294" i="4"/>
  <c r="AO294" i="4" s="1"/>
  <c r="AK294" i="9"/>
  <c r="BY293" i="3"/>
  <c r="CE293" i="3" s="1"/>
  <c r="BZ293" i="3"/>
  <c r="CF293" i="3" s="1"/>
  <c r="AB445" i="8"/>
  <c r="AG445" i="8"/>
  <c r="AI445" i="8"/>
  <c r="AC445" i="8"/>
  <c r="AF445" i="8"/>
  <c r="AH445" i="8"/>
  <c r="AD445" i="8"/>
  <c r="AJ445" i="8"/>
  <c r="AE445" i="8"/>
  <c r="AZ294" i="4" l="1"/>
  <c r="AY445" i="6"/>
  <c r="AC445" i="6"/>
  <c r="BQ295" i="9"/>
  <c r="AL295" i="9"/>
  <c r="Y297" i="9"/>
  <c r="AK296" i="9"/>
  <c r="BP296" i="9"/>
  <c r="BR296" i="9"/>
  <c r="BT296" i="9"/>
  <c r="BN295" i="9"/>
  <c r="BX295" i="9" s="1"/>
  <c r="AU295" i="9"/>
  <c r="BG295" i="9" s="1"/>
  <c r="BK295" i="9"/>
  <c r="BU295" i="9" s="1"/>
  <c r="AR295" i="9"/>
  <c r="BD295" i="9" s="1"/>
  <c r="AT295" i="9"/>
  <c r="BF295" i="9" s="1"/>
  <c r="BM295" i="9"/>
  <c r="BW295" i="9" s="1"/>
  <c r="AO296" i="9"/>
  <c r="BA296" i="9" s="1"/>
  <c r="AQ296" i="9"/>
  <c r="BC296" i="9" s="1"/>
  <c r="AP296" i="9"/>
  <c r="BB296" i="9" s="1"/>
  <c r="F297" i="9"/>
  <c r="AN295" i="9"/>
  <c r="AZ295" i="9" s="1"/>
  <c r="R295" i="9"/>
  <c r="AW295" i="9" s="1"/>
  <c r="BI295" i="9" s="1"/>
  <c r="S295" i="9"/>
  <c r="AX295" i="9" s="1"/>
  <c r="BJ295" i="9" s="1"/>
  <c r="AS295" i="9"/>
  <c r="BE295" i="9" s="1"/>
  <c r="BL295" i="9"/>
  <c r="BV295" i="9" s="1"/>
  <c r="AV295" i="9"/>
  <c r="BH295" i="9" s="1"/>
  <c r="BO295" i="9"/>
  <c r="BY295" i="9" s="1"/>
  <c r="AW294" i="9"/>
  <c r="BI294" i="9" s="1"/>
  <c r="BR445" i="9"/>
  <c r="BP445" i="9"/>
  <c r="BT445" i="9"/>
  <c r="BS445" i="9"/>
  <c r="AL445" i="9"/>
  <c r="AZ445" i="9" s="1"/>
  <c r="BQ445" i="9"/>
  <c r="AK445" i="9"/>
  <c r="AL295" i="8"/>
  <c r="BQ295" i="8"/>
  <c r="BT296" i="8"/>
  <c r="BR296" i="8"/>
  <c r="Y297" i="8"/>
  <c r="AK296" i="8"/>
  <c r="R295" i="8"/>
  <c r="AW295" i="8" s="1"/>
  <c r="BI295" i="8" s="1"/>
  <c r="AN295" i="8"/>
  <c r="AZ295" i="8" s="1"/>
  <c r="BK295" i="8"/>
  <c r="BU295" i="8" s="1"/>
  <c r="AR295" i="8"/>
  <c r="BD295" i="8" s="1"/>
  <c r="S295" i="8"/>
  <c r="AX295" i="8" s="1"/>
  <c r="BJ295" i="8" s="1"/>
  <c r="AS295" i="8"/>
  <c r="BE295" i="8" s="1"/>
  <c r="BL295" i="8"/>
  <c r="BV295" i="8" s="1"/>
  <c r="BO295" i="8"/>
  <c r="BY295" i="8" s="1"/>
  <c r="AV295" i="8"/>
  <c r="BH295" i="8" s="1"/>
  <c r="AT295" i="8"/>
  <c r="BF295" i="8" s="1"/>
  <c r="BM295" i="8"/>
  <c r="BW295" i="8" s="1"/>
  <c r="AQ296" i="8"/>
  <c r="BC296" i="8" s="1"/>
  <c r="AO296" i="8"/>
  <c r="BA296" i="8" s="1"/>
  <c r="AP296" i="8"/>
  <c r="BB296" i="8" s="1"/>
  <c r="F297" i="8"/>
  <c r="BN295" i="8"/>
  <c r="BX295" i="8" s="1"/>
  <c r="AU295" i="8"/>
  <c r="BG295" i="8" s="1"/>
  <c r="AW294" i="8"/>
  <c r="BI294" i="8" s="1"/>
  <c r="BQ295" i="7"/>
  <c r="AL295" i="7"/>
  <c r="BT296" i="7"/>
  <c r="Y297" i="7"/>
  <c r="BS296" i="7"/>
  <c r="AK296" i="7"/>
  <c r="BP296" i="7"/>
  <c r="AL445" i="7"/>
  <c r="BQ445" i="7"/>
  <c r="BT445" i="7"/>
  <c r="BR445" i="7"/>
  <c r="AK445" i="7"/>
  <c r="BS445" i="7"/>
  <c r="BP445" i="7"/>
  <c r="AW294" i="7"/>
  <c r="BI294" i="7" s="1"/>
  <c r="BM295" i="7"/>
  <c r="BW295" i="7" s="1"/>
  <c r="AT295" i="7"/>
  <c r="BF295" i="7" s="1"/>
  <c r="S295" i="7"/>
  <c r="AX295" i="7" s="1"/>
  <c r="BJ295" i="7" s="1"/>
  <c r="AS295" i="7"/>
  <c r="BE295" i="7" s="1"/>
  <c r="BL295" i="7"/>
  <c r="BV295" i="7" s="1"/>
  <c r="AP296" i="7"/>
  <c r="BB296" i="7" s="1"/>
  <c r="F297" i="7"/>
  <c r="AO296" i="7"/>
  <c r="BA296" i="7" s="1"/>
  <c r="AQ296" i="7"/>
  <c r="BC296" i="7" s="1"/>
  <c r="R295" i="7"/>
  <c r="AN295" i="7"/>
  <c r="AZ295" i="7" s="1"/>
  <c r="AU295" i="7"/>
  <c r="BG295" i="7" s="1"/>
  <c r="BN295" i="7"/>
  <c r="BX295" i="7" s="1"/>
  <c r="AR295" i="7"/>
  <c r="BD295" i="7" s="1"/>
  <c r="BK295" i="7"/>
  <c r="AV295" i="7"/>
  <c r="BH295" i="7" s="1"/>
  <c r="BO295" i="7"/>
  <c r="AV295" i="6"/>
  <c r="AD295" i="6"/>
  <c r="U297" i="6"/>
  <c r="AC296" i="6"/>
  <c r="AK294" i="6"/>
  <c r="AS294" i="6" s="1"/>
  <c r="AI295" i="6"/>
  <c r="AQ295" i="6" s="1"/>
  <c r="AX295" i="6"/>
  <c r="N295" i="6"/>
  <c r="AE295" i="6"/>
  <c r="AM295" i="6" s="1"/>
  <c r="AU295" i="6"/>
  <c r="AW295" i="6" s="1"/>
  <c r="O295" i="6"/>
  <c r="AL295" i="6" s="1"/>
  <c r="AT295" i="6" s="1"/>
  <c r="AH295" i="6"/>
  <c r="AP295" i="6" s="1"/>
  <c r="AF296" i="6"/>
  <c r="AN296" i="6" s="1"/>
  <c r="F297" i="6"/>
  <c r="AG296" i="6"/>
  <c r="AO296" i="6" s="1"/>
  <c r="AD295" i="5"/>
  <c r="AV295" i="5"/>
  <c r="U297" i="5"/>
  <c r="AC445" i="5"/>
  <c r="AD445" i="5"/>
  <c r="AV445" i="5"/>
  <c r="AY445" i="5"/>
  <c r="AK294" i="5"/>
  <c r="AS294" i="5" s="1"/>
  <c r="N295" i="5"/>
  <c r="AE295" i="5"/>
  <c r="AM295" i="5" s="1"/>
  <c r="O295" i="5"/>
  <c r="AL295" i="5" s="1"/>
  <c r="AT295" i="5" s="1"/>
  <c r="AH295" i="5"/>
  <c r="AP295" i="5" s="1"/>
  <c r="AU295" i="5"/>
  <c r="AW295" i="5" s="1"/>
  <c r="AI295" i="5"/>
  <c r="AQ295" i="5" s="1"/>
  <c r="AX295" i="5"/>
  <c r="AF296" i="5"/>
  <c r="AN296" i="5" s="1"/>
  <c r="AG296" i="5"/>
  <c r="AO296" i="5" s="1"/>
  <c r="AJ296" i="5"/>
  <c r="AR296" i="5" s="1"/>
  <c r="F297" i="5"/>
  <c r="AD295" i="4"/>
  <c r="AV295" i="4"/>
  <c r="U297" i="4"/>
  <c r="AC445" i="4"/>
  <c r="AY445" i="4"/>
  <c r="AD445" i="4"/>
  <c r="AV445" i="4"/>
  <c r="AK294" i="4"/>
  <c r="AS294" i="4" s="1"/>
  <c r="N295" i="4"/>
  <c r="AE295" i="4"/>
  <c r="AM295" i="4" s="1"/>
  <c r="O295" i="4"/>
  <c r="AL295" i="4" s="1"/>
  <c r="AT295" i="4" s="1"/>
  <c r="AH295" i="4"/>
  <c r="AP295" i="4" s="1"/>
  <c r="AU295" i="4"/>
  <c r="AW295" i="4" s="1"/>
  <c r="AI295" i="4"/>
  <c r="AQ295" i="4" s="1"/>
  <c r="AX295" i="4"/>
  <c r="AF296" i="4"/>
  <c r="AN296" i="4" s="1"/>
  <c r="F297" i="4"/>
  <c r="AX295" i="3"/>
  <c r="BV295" i="3" s="1"/>
  <c r="BQ295" i="3"/>
  <c r="S297" i="3"/>
  <c r="BT296" i="3"/>
  <c r="AD296" i="3"/>
  <c r="AJ296" i="3" s="1"/>
  <c r="AC296" i="3"/>
  <c r="AI296" i="3" s="1"/>
  <c r="AB296" i="3"/>
  <c r="AH296" i="3" s="1"/>
  <c r="AE296" i="3"/>
  <c r="AK296" i="3" s="1"/>
  <c r="F297" i="3"/>
  <c r="BO295" i="3"/>
  <c r="CA295" i="3" s="1"/>
  <c r="CG295" i="3" s="1"/>
  <c r="BC295" i="3"/>
  <c r="BI295" i="3" s="1"/>
  <c r="BA295" i="3"/>
  <c r="BG295" i="3" s="1"/>
  <c r="BM295" i="3"/>
  <c r="BY295" i="3" s="1"/>
  <c r="CE295" i="3" s="1"/>
  <c r="AY295" i="3"/>
  <c r="BE295" i="3" s="1"/>
  <c r="AR295" i="3"/>
  <c r="BK295" i="3"/>
  <c r="BW295" i="3" s="1"/>
  <c r="CC295" i="3" s="1"/>
  <c r="AA295" i="3"/>
  <c r="AG295" i="3" s="1"/>
  <c r="M295" i="3"/>
  <c r="AZ295" i="3"/>
  <c r="BF295" i="3" s="1"/>
  <c r="BL295" i="3"/>
  <c r="BN295" i="3"/>
  <c r="BZ295" i="3" s="1"/>
  <c r="CF295" i="3" s="1"/>
  <c r="BB295" i="3"/>
  <c r="BH295" i="3" s="1"/>
  <c r="CI294" i="3"/>
  <c r="CJ294" i="3"/>
  <c r="AF294" i="3"/>
  <c r="AL294" i="3" s="1"/>
  <c r="BD294" i="3"/>
  <c r="BJ294" i="3" s="1"/>
  <c r="BP294" i="3"/>
  <c r="CB294" i="3" s="1"/>
  <c r="CH294" i="3" s="1"/>
  <c r="AX295" i="2"/>
  <c r="BQ295" i="2"/>
  <c r="BT296" i="2"/>
  <c r="BS296" i="2"/>
  <c r="S297" i="2"/>
  <c r="Z296" i="2"/>
  <c r="BR296" i="2"/>
  <c r="AF294" i="2"/>
  <c r="AL294" i="2" s="1"/>
  <c r="CI294" i="2"/>
  <c r="BP294" i="2"/>
  <c r="CB294" i="2" s="1"/>
  <c r="CH294" i="2" s="1"/>
  <c r="BD294" i="2"/>
  <c r="BJ294" i="2" s="1"/>
  <c r="BL295" i="2"/>
  <c r="BX295" i="2" s="1"/>
  <c r="CD295" i="2" s="1"/>
  <c r="AZ295" i="2"/>
  <c r="BF295" i="2" s="1"/>
  <c r="BN295" i="2"/>
  <c r="BZ295" i="2" s="1"/>
  <c r="CF295" i="2" s="1"/>
  <c r="BB295" i="2"/>
  <c r="BH295" i="2" s="1"/>
  <c r="BO295" i="2"/>
  <c r="CA295" i="2" s="1"/>
  <c r="CG295" i="2" s="1"/>
  <c r="BC295" i="2"/>
  <c r="BI295" i="2" s="1"/>
  <c r="AE296" i="2"/>
  <c r="AK296" i="2" s="1"/>
  <c r="AB296" i="2"/>
  <c r="AH296" i="2" s="1"/>
  <c r="AD296" i="2"/>
  <c r="AJ296" i="2" s="1"/>
  <c r="F297" i="2"/>
  <c r="AC296" i="2"/>
  <c r="AI296" i="2" s="1"/>
  <c r="AA295" i="2"/>
  <c r="AG295" i="2" s="1"/>
  <c r="M295" i="2"/>
  <c r="AR295" i="2"/>
  <c r="AY295" i="2"/>
  <c r="BE295" i="2" s="1"/>
  <c r="BK295" i="2"/>
  <c r="BW295" i="2" s="1"/>
  <c r="CC295" i="2" s="1"/>
  <c r="BM295" i="2"/>
  <c r="BY295" i="2" s="1"/>
  <c r="CE295" i="2" s="1"/>
  <c r="BA295" i="2"/>
  <c r="BG295" i="2" s="1"/>
  <c r="Z445" i="2"/>
  <c r="BR445" i="2"/>
  <c r="BT445" i="2"/>
  <c r="BU445" i="2"/>
  <c r="AX445" i="2"/>
  <c r="BV445" i="2" s="1"/>
  <c r="BQ445" i="2"/>
  <c r="BS445" i="2"/>
  <c r="AX295" i="1"/>
  <c r="BV295" i="1" s="1"/>
  <c r="BQ295" i="1"/>
  <c r="BR296" i="1"/>
  <c r="BS296" i="1"/>
  <c r="BT296" i="1"/>
  <c r="BU296" i="1"/>
  <c r="S297" i="1"/>
  <c r="Z445" i="1"/>
  <c r="AX445" i="1"/>
  <c r="BV445" i="1" s="1"/>
  <c r="BQ445" i="1"/>
  <c r="BS445" i="1"/>
  <c r="BT445" i="1"/>
  <c r="BR445" i="1"/>
  <c r="BU445" i="1"/>
  <c r="AF294" i="1"/>
  <c r="AL294" i="1" s="1"/>
  <c r="BD294" i="1"/>
  <c r="BJ294" i="1" s="1"/>
  <c r="BP294" i="1"/>
  <c r="CB294" i="1" s="1"/>
  <c r="CH294" i="1" s="1"/>
  <c r="M295" i="1"/>
  <c r="AA295" i="1"/>
  <c r="AG295" i="1" s="1"/>
  <c r="AR295" i="1"/>
  <c r="AY295" i="1"/>
  <c r="BE295" i="1" s="1"/>
  <c r="BK295" i="1"/>
  <c r="BW295" i="1" s="1"/>
  <c r="CC295" i="1" s="1"/>
  <c r="AZ295" i="1"/>
  <c r="BF295" i="1" s="1"/>
  <c r="BL295" i="1"/>
  <c r="BX295" i="1" s="1"/>
  <c r="CD295" i="1" s="1"/>
  <c r="BA295" i="1"/>
  <c r="BG295" i="1" s="1"/>
  <c r="BM295" i="1"/>
  <c r="BY295" i="1" s="1"/>
  <c r="CE295" i="1" s="1"/>
  <c r="BB295" i="1"/>
  <c r="BH295" i="1" s="1"/>
  <c r="BN295" i="1"/>
  <c r="BZ295" i="1" s="1"/>
  <c r="CF295" i="1" s="1"/>
  <c r="BC295" i="1"/>
  <c r="BI295" i="1" s="1"/>
  <c r="BO295" i="1"/>
  <c r="CA295" i="1" s="1"/>
  <c r="CG295" i="1" s="1"/>
  <c r="AB296" i="1"/>
  <c r="AH296" i="1" s="1"/>
  <c r="AC296" i="1"/>
  <c r="AI296" i="1" s="1"/>
  <c r="AD296" i="1"/>
  <c r="AJ296" i="1" s="1"/>
  <c r="AE296" i="1"/>
  <c r="AK296" i="1" s="1"/>
  <c r="F297" i="1"/>
  <c r="AK445" i="8"/>
  <c r="BQ445" i="8"/>
  <c r="AL445" i="8"/>
  <c r="AZ445" i="8" s="1"/>
  <c r="BS445" i="8"/>
  <c r="BP445" i="8"/>
  <c r="BR445" i="8"/>
  <c r="BT445" i="8"/>
  <c r="AM295" i="8"/>
  <c r="AY295" i="8" s="1"/>
  <c r="BU294" i="7"/>
  <c r="AY295" i="4"/>
  <c r="BR295" i="3"/>
  <c r="AZ294" i="6"/>
  <c r="AY295" i="5"/>
  <c r="BW294" i="2"/>
  <c r="CC294" i="2" s="1"/>
  <c r="AB295" i="2"/>
  <c r="AH295" i="2" s="1"/>
  <c r="AC295" i="2"/>
  <c r="AI295" i="2" s="1"/>
  <c r="AE295" i="2"/>
  <c r="AK295" i="2" s="1"/>
  <c r="AD295" i="2"/>
  <c r="AJ295" i="2" s="1"/>
  <c r="BV294" i="1"/>
  <c r="Z295" i="1"/>
  <c r="CB293" i="1"/>
  <c r="CH293" i="1" s="1"/>
  <c r="BS295" i="3"/>
  <c r="BU295" i="2"/>
  <c r="Z295" i="2"/>
  <c r="BW294" i="8"/>
  <c r="BU294" i="8"/>
  <c r="AY295" i="6"/>
  <c r="BP295" i="7"/>
  <c r="AG295" i="4"/>
  <c r="AO295" i="4" s="1"/>
  <c r="AB295" i="3"/>
  <c r="AH295" i="3" s="1"/>
  <c r="BS295" i="9"/>
  <c r="BP295" i="8"/>
  <c r="BT295" i="7"/>
  <c r="AC295" i="5"/>
  <c r="AZ294" i="5"/>
  <c r="AJ295" i="5"/>
  <c r="AR295" i="5" s="1"/>
  <c r="Z295" i="3"/>
  <c r="BT295" i="2"/>
  <c r="BR295" i="2"/>
  <c r="BU294" i="9"/>
  <c r="BY294" i="9"/>
  <c r="BT295" i="8"/>
  <c r="AK295" i="7"/>
  <c r="BW294" i="7"/>
  <c r="AC295" i="6"/>
  <c r="AG295" i="6"/>
  <c r="AO295" i="6" s="1"/>
  <c r="AC295" i="4"/>
  <c r="AF295" i="4"/>
  <c r="AN295" i="4" s="1"/>
  <c r="AJ295" i="4"/>
  <c r="AR295" i="4" s="1"/>
  <c r="AZ295" i="6" l="1"/>
  <c r="AZ295" i="5"/>
  <c r="AZ295" i="4"/>
  <c r="AL296" i="9"/>
  <c r="BQ296" i="9"/>
  <c r="AK297" i="9"/>
  <c r="Y298" i="9"/>
  <c r="BT297" i="9"/>
  <c r="BS297" i="9"/>
  <c r="R296" i="9"/>
  <c r="AN296" i="9"/>
  <c r="AZ296" i="9" s="1"/>
  <c r="S296" i="9"/>
  <c r="AX296" i="9" s="1"/>
  <c r="BJ296" i="9" s="1"/>
  <c r="BL296" i="9"/>
  <c r="BV296" i="9" s="1"/>
  <c r="AS296" i="9"/>
  <c r="BE296" i="9" s="1"/>
  <c r="AU296" i="9"/>
  <c r="BG296" i="9" s="1"/>
  <c r="BN296" i="9"/>
  <c r="AM296" i="9"/>
  <c r="AY296" i="9" s="1"/>
  <c r="AR296" i="9"/>
  <c r="BD296" i="9" s="1"/>
  <c r="BK296" i="9"/>
  <c r="BU296" i="9" s="1"/>
  <c r="AT296" i="9"/>
  <c r="BF296" i="9" s="1"/>
  <c r="BM296" i="9"/>
  <c r="BW296" i="9" s="1"/>
  <c r="AV296" i="9"/>
  <c r="BH296" i="9" s="1"/>
  <c r="BO296" i="9"/>
  <c r="BY296" i="9" s="1"/>
  <c r="AO297" i="9"/>
  <c r="BA297" i="9" s="1"/>
  <c r="AQ297" i="9"/>
  <c r="BC297" i="9" s="1"/>
  <c r="F298" i="9"/>
  <c r="AP297" i="9"/>
  <c r="BB297" i="9" s="1"/>
  <c r="BP297" i="8"/>
  <c r="Y298" i="8"/>
  <c r="BR297" i="8"/>
  <c r="BS297" i="8"/>
  <c r="BT297" i="8"/>
  <c r="AK297" i="8"/>
  <c r="AL296" i="8"/>
  <c r="BQ296" i="8"/>
  <c r="AN296" i="8"/>
  <c r="AZ296" i="8" s="1"/>
  <c r="R296" i="8"/>
  <c r="AU296" i="8"/>
  <c r="BG296" i="8" s="1"/>
  <c r="BN296" i="8"/>
  <c r="AS296" i="8"/>
  <c r="BE296" i="8" s="1"/>
  <c r="BL296" i="8"/>
  <c r="BV296" i="8" s="1"/>
  <c r="S296" i="8"/>
  <c r="AX296" i="8" s="1"/>
  <c r="BJ296" i="8" s="1"/>
  <c r="BO296" i="8"/>
  <c r="BY296" i="8" s="1"/>
  <c r="AV296" i="8"/>
  <c r="BH296" i="8" s="1"/>
  <c r="AM296" i="8"/>
  <c r="AY296" i="8" s="1"/>
  <c r="AR296" i="8"/>
  <c r="BD296" i="8" s="1"/>
  <c r="BK296" i="8"/>
  <c r="AT296" i="8"/>
  <c r="BF296" i="8" s="1"/>
  <c r="BM296" i="8"/>
  <c r="BW296" i="8" s="1"/>
  <c r="AQ297" i="8"/>
  <c r="BC297" i="8" s="1"/>
  <c r="AO297" i="8"/>
  <c r="BA297" i="8" s="1"/>
  <c r="F298" i="8"/>
  <c r="AP297" i="8"/>
  <c r="BB297" i="8" s="1"/>
  <c r="BS297" i="7"/>
  <c r="Y298" i="7"/>
  <c r="BT297" i="7"/>
  <c r="BQ296" i="7"/>
  <c r="AL296" i="7"/>
  <c r="BK296" i="7"/>
  <c r="BU296" i="7" s="1"/>
  <c r="AR296" i="7"/>
  <c r="BD296" i="7" s="1"/>
  <c r="BM296" i="7"/>
  <c r="AT296" i="7"/>
  <c r="BF296" i="7" s="1"/>
  <c r="AV296" i="7"/>
  <c r="BH296" i="7" s="1"/>
  <c r="BO296" i="7"/>
  <c r="BY296" i="7" s="1"/>
  <c r="AP297" i="7"/>
  <c r="BB297" i="7" s="1"/>
  <c r="AO297" i="7"/>
  <c r="BA297" i="7" s="1"/>
  <c r="AQ297" i="7"/>
  <c r="BC297" i="7" s="1"/>
  <c r="F298" i="7"/>
  <c r="R296" i="7"/>
  <c r="AN296" i="7"/>
  <c r="AZ296" i="7" s="1"/>
  <c r="AM296" i="7"/>
  <c r="AY296" i="7" s="1"/>
  <c r="BL296" i="7"/>
  <c r="BV296" i="7" s="1"/>
  <c r="S296" i="7"/>
  <c r="AX296" i="7" s="1"/>
  <c r="BJ296" i="7" s="1"/>
  <c r="AS296" i="7"/>
  <c r="BE296" i="7" s="1"/>
  <c r="AU296" i="7"/>
  <c r="BG296" i="7" s="1"/>
  <c r="BN296" i="7"/>
  <c r="BX296" i="7" s="1"/>
  <c r="U298" i="6"/>
  <c r="AD296" i="6"/>
  <c r="AV296" i="6"/>
  <c r="AI296" i="6"/>
  <c r="AQ296" i="6" s="1"/>
  <c r="AX296" i="6"/>
  <c r="AF297" i="6"/>
  <c r="AN297" i="6" s="1"/>
  <c r="F298" i="6"/>
  <c r="N296" i="6"/>
  <c r="AE296" i="6"/>
  <c r="AM296" i="6" s="1"/>
  <c r="AH296" i="6"/>
  <c r="AP296" i="6" s="1"/>
  <c r="AU296" i="6"/>
  <c r="O296" i="6"/>
  <c r="AD296" i="5"/>
  <c r="AV296" i="5"/>
  <c r="U298" i="5"/>
  <c r="N296" i="5"/>
  <c r="AE296" i="5"/>
  <c r="AM296" i="5" s="1"/>
  <c r="O296" i="5"/>
  <c r="AL296" i="5" s="1"/>
  <c r="AT296" i="5" s="1"/>
  <c r="AH296" i="5"/>
  <c r="AP296" i="5" s="1"/>
  <c r="AU296" i="5"/>
  <c r="AW296" i="5" s="1"/>
  <c r="AI296" i="5"/>
  <c r="AQ296" i="5" s="1"/>
  <c r="AX296" i="5"/>
  <c r="AF297" i="5"/>
  <c r="AN297" i="5" s="1"/>
  <c r="AG297" i="5"/>
  <c r="AO297" i="5" s="1"/>
  <c r="AJ297" i="5"/>
  <c r="AR297" i="5" s="1"/>
  <c r="F298" i="5"/>
  <c r="AD296" i="4"/>
  <c r="AV296" i="4"/>
  <c r="U298" i="4"/>
  <c r="N296" i="4"/>
  <c r="AE296" i="4"/>
  <c r="AM296" i="4" s="1"/>
  <c r="O296" i="4"/>
  <c r="AL296" i="4" s="1"/>
  <c r="AT296" i="4" s="1"/>
  <c r="AH296" i="4"/>
  <c r="AP296" i="4" s="1"/>
  <c r="AU296" i="4"/>
  <c r="AW296" i="4" s="1"/>
  <c r="AI296" i="4"/>
  <c r="AQ296" i="4" s="1"/>
  <c r="AX296" i="4"/>
  <c r="AF297" i="4"/>
  <c r="AN297" i="4" s="1"/>
  <c r="AJ297" i="4"/>
  <c r="AR297" i="4" s="1"/>
  <c r="F298" i="4"/>
  <c r="BR297" i="3"/>
  <c r="BS297" i="3"/>
  <c r="S298" i="3"/>
  <c r="AX296" i="3"/>
  <c r="BV296" i="3" s="1"/>
  <c r="BQ296" i="3"/>
  <c r="BN296" i="3"/>
  <c r="BZ296" i="3" s="1"/>
  <c r="CF296" i="3" s="1"/>
  <c r="BB296" i="3"/>
  <c r="BH296" i="3" s="1"/>
  <c r="AZ296" i="3"/>
  <c r="BF296" i="3" s="1"/>
  <c r="BL296" i="3"/>
  <c r="BX296" i="3" s="1"/>
  <c r="CD296" i="3" s="1"/>
  <c r="AA296" i="3"/>
  <c r="AG296" i="3" s="1"/>
  <c r="M296" i="3"/>
  <c r="BM296" i="3"/>
  <c r="BY296" i="3" s="1"/>
  <c r="CE296" i="3" s="1"/>
  <c r="BA296" i="3"/>
  <c r="BG296" i="3" s="1"/>
  <c r="AY296" i="3"/>
  <c r="BE296" i="3" s="1"/>
  <c r="BK296" i="3"/>
  <c r="BW296" i="3" s="1"/>
  <c r="CC296" i="3" s="1"/>
  <c r="AR296" i="3"/>
  <c r="BO296" i="3"/>
  <c r="CA296" i="3" s="1"/>
  <c r="CG296" i="3" s="1"/>
  <c r="BC296" i="3"/>
  <c r="BI296" i="3" s="1"/>
  <c r="F298" i="3"/>
  <c r="AC297" i="3"/>
  <c r="AI297" i="3" s="1"/>
  <c r="AE297" i="3"/>
  <c r="AK297" i="3" s="1"/>
  <c r="AB297" i="3"/>
  <c r="AH297" i="3" s="1"/>
  <c r="BD295" i="3"/>
  <c r="BJ295" i="3" s="1"/>
  <c r="BP295" i="3"/>
  <c r="CB295" i="3" s="1"/>
  <c r="CH295" i="3" s="1"/>
  <c r="CJ295" i="3"/>
  <c r="AF295" i="3"/>
  <c r="AL295" i="3" s="1"/>
  <c r="CI295" i="3"/>
  <c r="BQ296" i="2"/>
  <c r="AX296" i="2"/>
  <c r="BV296" i="2" s="1"/>
  <c r="BS297" i="2"/>
  <c r="S298" i="2"/>
  <c r="Z297" i="2"/>
  <c r="BT297" i="2"/>
  <c r="AY296" i="2"/>
  <c r="BE296" i="2" s="1"/>
  <c r="BK296" i="2"/>
  <c r="BW296" i="2" s="1"/>
  <c r="CC296" i="2" s="1"/>
  <c r="AR296" i="2"/>
  <c r="BM296" i="2"/>
  <c r="BY296" i="2" s="1"/>
  <c r="CE296" i="2" s="1"/>
  <c r="BA296" i="2"/>
  <c r="BG296" i="2" s="1"/>
  <c r="BC296" i="2"/>
  <c r="BI296" i="2" s="1"/>
  <c r="BO296" i="2"/>
  <c r="CA296" i="2" s="1"/>
  <c r="CG296" i="2" s="1"/>
  <c r="AB297" i="2"/>
  <c r="AH297" i="2" s="1"/>
  <c r="AD297" i="2"/>
  <c r="AJ297" i="2" s="1"/>
  <c r="AC297" i="2"/>
  <c r="AI297" i="2" s="1"/>
  <c r="F298" i="2"/>
  <c r="BN296" i="2"/>
  <c r="BZ296" i="2" s="1"/>
  <c r="CF296" i="2" s="1"/>
  <c r="BB296" i="2"/>
  <c r="BH296" i="2" s="1"/>
  <c r="AA296" i="2"/>
  <c r="AG296" i="2" s="1"/>
  <c r="M296" i="2"/>
  <c r="AZ296" i="2"/>
  <c r="BF296" i="2" s="1"/>
  <c r="BL296" i="2"/>
  <c r="BX296" i="2" s="1"/>
  <c r="CD296" i="2" s="1"/>
  <c r="AF295" i="2"/>
  <c r="AL295" i="2" s="1"/>
  <c r="CI295" i="2"/>
  <c r="BD295" i="2"/>
  <c r="BJ295" i="2" s="1"/>
  <c r="BP295" i="2"/>
  <c r="AX296" i="1"/>
  <c r="BQ296" i="1"/>
  <c r="BR297" i="1"/>
  <c r="BS297" i="1"/>
  <c r="BT297" i="1"/>
  <c r="BU297" i="1"/>
  <c r="S298" i="1"/>
  <c r="BD295" i="1"/>
  <c r="BJ295" i="1" s="1"/>
  <c r="BP295" i="1"/>
  <c r="CB295" i="1" s="1"/>
  <c r="CH295" i="1" s="1"/>
  <c r="M296" i="1"/>
  <c r="AA296" i="1"/>
  <c r="AG296" i="1" s="1"/>
  <c r="AR296" i="1"/>
  <c r="AY296" i="1"/>
  <c r="BE296" i="1" s="1"/>
  <c r="BK296" i="1"/>
  <c r="BW296" i="1" s="1"/>
  <c r="CC296" i="1" s="1"/>
  <c r="AZ296" i="1"/>
  <c r="BF296" i="1" s="1"/>
  <c r="BL296" i="1"/>
  <c r="BX296" i="1" s="1"/>
  <c r="CD296" i="1" s="1"/>
  <c r="BA296" i="1"/>
  <c r="BG296" i="1" s="1"/>
  <c r="BM296" i="1"/>
  <c r="BY296" i="1" s="1"/>
  <c r="CE296" i="1" s="1"/>
  <c r="BB296" i="1"/>
  <c r="BH296" i="1" s="1"/>
  <c r="BN296" i="1"/>
  <c r="BZ296" i="1" s="1"/>
  <c r="CF296" i="1" s="1"/>
  <c r="BC296" i="1"/>
  <c r="BI296" i="1" s="1"/>
  <c r="BO296" i="1"/>
  <c r="CA296" i="1" s="1"/>
  <c r="CG296" i="1" s="1"/>
  <c r="AB297" i="1"/>
  <c r="AH297" i="1" s="1"/>
  <c r="AC297" i="1"/>
  <c r="AI297" i="1" s="1"/>
  <c r="AD297" i="1"/>
  <c r="AJ297" i="1" s="1"/>
  <c r="AE297" i="1"/>
  <c r="AK297" i="1" s="1"/>
  <c r="F298" i="1"/>
  <c r="AW295" i="7"/>
  <c r="BI295" i="7" s="1"/>
  <c r="BU295" i="7"/>
  <c r="BY295" i="7"/>
  <c r="AY296" i="6"/>
  <c r="BX295" i="3"/>
  <c r="CD295" i="3" s="1"/>
  <c r="BV295" i="2"/>
  <c r="BU296" i="2"/>
  <c r="Z296" i="1"/>
  <c r="BS296" i="8"/>
  <c r="BR296" i="3"/>
  <c r="BS296" i="9"/>
  <c r="BR296" i="7"/>
  <c r="AC296" i="5"/>
  <c r="AJ296" i="4"/>
  <c r="AR296" i="4" s="1"/>
  <c r="Z296" i="3"/>
  <c r="AC296" i="4"/>
  <c r="AG296" i="4"/>
  <c r="AO296" i="4" s="1"/>
  <c r="BP296" i="8"/>
  <c r="AJ296" i="6"/>
  <c r="AR296" i="6" s="1"/>
  <c r="BU296" i="3"/>
  <c r="AY296" i="5"/>
  <c r="AY296" i="4"/>
  <c r="BS296" i="3"/>
  <c r="AK295" i="6"/>
  <c r="AS295" i="6" s="1"/>
  <c r="AK295" i="5"/>
  <c r="AS295" i="5" s="1"/>
  <c r="AK295" i="4"/>
  <c r="AS295" i="4" s="1"/>
  <c r="AF295" i="1"/>
  <c r="AL295" i="1" s="1"/>
  <c r="BQ297" i="9" l="1"/>
  <c r="AL297" i="9"/>
  <c r="BS298" i="9"/>
  <c r="Y299" i="9"/>
  <c r="AW296" i="9"/>
  <c r="BI296" i="9" s="1"/>
  <c r="AV297" i="9"/>
  <c r="BH297" i="9" s="1"/>
  <c r="BO297" i="9"/>
  <c r="BY297" i="9" s="1"/>
  <c r="F299" i="9"/>
  <c r="AO298" i="9"/>
  <c r="BA298" i="9" s="1"/>
  <c r="AM298" i="9"/>
  <c r="AY298" i="9" s="1"/>
  <c r="AQ298" i="9"/>
  <c r="BC298" i="9" s="1"/>
  <c r="BM297" i="9"/>
  <c r="AT297" i="9"/>
  <c r="BF297" i="9" s="1"/>
  <c r="AU297" i="9"/>
  <c r="BG297" i="9" s="1"/>
  <c r="BN297" i="9"/>
  <c r="BX297" i="9" s="1"/>
  <c r="AN297" i="9"/>
  <c r="AZ297" i="9" s="1"/>
  <c r="R297" i="9"/>
  <c r="AR297" i="9"/>
  <c r="BD297" i="9" s="1"/>
  <c r="BK297" i="9"/>
  <c r="BL297" i="9"/>
  <c r="BV297" i="9" s="1"/>
  <c r="S297" i="9"/>
  <c r="AX297" i="9" s="1"/>
  <c r="BJ297" i="9" s="1"/>
  <c r="AS297" i="9"/>
  <c r="BE297" i="9" s="1"/>
  <c r="BP298" i="8"/>
  <c r="BT298" i="8"/>
  <c r="BR298" i="8"/>
  <c r="AK298" i="8"/>
  <c r="BS298" i="8"/>
  <c r="Y299" i="8"/>
  <c r="AL297" i="8"/>
  <c r="BQ297" i="8"/>
  <c r="AW296" i="8"/>
  <c r="BI296" i="8" s="1"/>
  <c r="AN297" i="8"/>
  <c r="AZ297" i="8" s="1"/>
  <c r="R297" i="8"/>
  <c r="S297" i="8"/>
  <c r="AX297" i="8" s="1"/>
  <c r="BJ297" i="8" s="1"/>
  <c r="AS297" i="8"/>
  <c r="BE297" i="8" s="1"/>
  <c r="BL297" i="8"/>
  <c r="BV297" i="8" s="1"/>
  <c r="AR297" i="8"/>
  <c r="BD297" i="8" s="1"/>
  <c r="BK297" i="8"/>
  <c r="BU297" i="8" s="1"/>
  <c r="AU297" i="8"/>
  <c r="BG297" i="8" s="1"/>
  <c r="BN297" i="8"/>
  <c r="BX297" i="8" s="1"/>
  <c r="BO297" i="8"/>
  <c r="BY297" i="8" s="1"/>
  <c r="AV297" i="8"/>
  <c r="BH297" i="8" s="1"/>
  <c r="AT297" i="8"/>
  <c r="BF297" i="8" s="1"/>
  <c r="BM297" i="8"/>
  <c r="BW297" i="8" s="1"/>
  <c r="AP298" i="8"/>
  <c r="BB298" i="8" s="1"/>
  <c r="F299" i="8"/>
  <c r="AQ298" i="8"/>
  <c r="BC298" i="8" s="1"/>
  <c r="AM298" i="8"/>
  <c r="AY298" i="8" s="1"/>
  <c r="AO298" i="8"/>
  <c r="BA298" i="8" s="1"/>
  <c r="BQ297" i="7"/>
  <c r="AL297" i="7"/>
  <c r="BR298" i="7"/>
  <c r="BP298" i="7"/>
  <c r="BT298" i="7"/>
  <c r="Y299" i="7"/>
  <c r="AN297" i="7"/>
  <c r="AZ297" i="7" s="1"/>
  <c r="R297" i="7"/>
  <c r="AU297" i="7"/>
  <c r="BG297" i="7" s="1"/>
  <c r="BN297" i="7"/>
  <c r="BX297" i="7" s="1"/>
  <c r="S297" i="7"/>
  <c r="AX297" i="7" s="1"/>
  <c r="BJ297" i="7" s="1"/>
  <c r="AS297" i="7"/>
  <c r="BE297" i="7" s="1"/>
  <c r="BL297" i="7"/>
  <c r="BV297" i="7" s="1"/>
  <c r="BK297" i="7"/>
  <c r="AR297" i="7"/>
  <c r="BD297" i="7" s="1"/>
  <c r="AV297" i="7"/>
  <c r="BH297" i="7" s="1"/>
  <c r="BO297" i="7"/>
  <c r="BY297" i="7" s="1"/>
  <c r="BM297" i="7"/>
  <c r="AT297" i="7"/>
  <c r="BF297" i="7" s="1"/>
  <c r="AP298" i="7"/>
  <c r="BB298" i="7" s="1"/>
  <c r="AM298" i="7"/>
  <c r="AY298" i="7" s="1"/>
  <c r="AO298" i="7"/>
  <c r="BA298" i="7" s="1"/>
  <c r="AQ298" i="7"/>
  <c r="BC298" i="7" s="1"/>
  <c r="F299" i="7"/>
  <c r="AW296" i="7"/>
  <c r="BI296" i="7" s="1"/>
  <c r="AD297" i="6"/>
  <c r="AV297" i="6"/>
  <c r="U299" i="6"/>
  <c r="AI297" i="6"/>
  <c r="AQ297" i="6" s="1"/>
  <c r="AX297" i="6"/>
  <c r="N297" i="6"/>
  <c r="AE297" i="6"/>
  <c r="AM297" i="6" s="1"/>
  <c r="O297" i="6"/>
  <c r="AL297" i="6" s="1"/>
  <c r="AT297" i="6" s="1"/>
  <c r="AU297" i="6"/>
  <c r="AW297" i="6" s="1"/>
  <c r="AH297" i="6"/>
  <c r="AP297" i="6" s="1"/>
  <c r="AG298" i="6"/>
  <c r="AO298" i="6" s="1"/>
  <c r="AJ298" i="6"/>
  <c r="AR298" i="6" s="1"/>
  <c r="F299" i="6"/>
  <c r="AF298" i="6"/>
  <c r="AN298" i="6" s="1"/>
  <c r="AK296" i="6"/>
  <c r="AS296" i="6" s="1"/>
  <c r="AD297" i="5"/>
  <c r="AV297" i="5"/>
  <c r="U299" i="5"/>
  <c r="N297" i="5"/>
  <c r="AE297" i="5"/>
  <c r="AM297" i="5" s="1"/>
  <c r="O297" i="5"/>
  <c r="AL297" i="5" s="1"/>
  <c r="AT297" i="5" s="1"/>
  <c r="AH297" i="5"/>
  <c r="AP297" i="5" s="1"/>
  <c r="AU297" i="5"/>
  <c r="AW297" i="5" s="1"/>
  <c r="AI297" i="5"/>
  <c r="AQ297" i="5" s="1"/>
  <c r="AX297" i="5"/>
  <c r="AF298" i="5"/>
  <c r="AN298" i="5" s="1"/>
  <c r="AJ298" i="5"/>
  <c r="AR298" i="5" s="1"/>
  <c r="F299" i="5"/>
  <c r="AD297" i="4"/>
  <c r="AV297" i="4"/>
  <c r="U299" i="4"/>
  <c r="N297" i="4"/>
  <c r="AE297" i="4"/>
  <c r="AM297" i="4" s="1"/>
  <c r="O297" i="4"/>
  <c r="AL297" i="4" s="1"/>
  <c r="AT297" i="4" s="1"/>
  <c r="AH297" i="4"/>
  <c r="AP297" i="4" s="1"/>
  <c r="AU297" i="4"/>
  <c r="AW297" i="4" s="1"/>
  <c r="AI297" i="4"/>
  <c r="AQ297" i="4" s="1"/>
  <c r="AX297" i="4"/>
  <c r="F299" i="4"/>
  <c r="AX297" i="3"/>
  <c r="BQ297" i="3"/>
  <c r="BS298" i="3"/>
  <c r="S299" i="3"/>
  <c r="BU298" i="3"/>
  <c r="BT298" i="3"/>
  <c r="Z298" i="3"/>
  <c r="BR298" i="3"/>
  <c r="AF296" i="3"/>
  <c r="AL296" i="3" s="1"/>
  <c r="CJ296" i="3"/>
  <c r="CI296" i="3"/>
  <c r="BD296" i="3"/>
  <c r="BJ296" i="3" s="1"/>
  <c r="BP296" i="3"/>
  <c r="CB296" i="3" s="1"/>
  <c r="CH296" i="3" s="1"/>
  <c r="BA297" i="3"/>
  <c r="BG297" i="3" s="1"/>
  <c r="BM297" i="3"/>
  <c r="BY297" i="3" s="1"/>
  <c r="CE297" i="3" s="1"/>
  <c r="BB297" i="3"/>
  <c r="BH297" i="3" s="1"/>
  <c r="BN297" i="3"/>
  <c r="AD298" i="3"/>
  <c r="AJ298" i="3" s="1"/>
  <c r="F299" i="3"/>
  <c r="AB298" i="3"/>
  <c r="AH298" i="3" s="1"/>
  <c r="AE298" i="3"/>
  <c r="AK298" i="3" s="1"/>
  <c r="AC298" i="3"/>
  <c r="AI298" i="3" s="1"/>
  <c r="M297" i="3"/>
  <c r="AA297" i="3"/>
  <c r="AG297" i="3" s="1"/>
  <c r="BO297" i="3"/>
  <c r="BC297" i="3"/>
  <c r="BI297" i="3" s="1"/>
  <c r="AY297" i="3"/>
  <c r="BE297" i="3" s="1"/>
  <c r="BK297" i="3"/>
  <c r="BW297" i="3" s="1"/>
  <c r="CC297" i="3" s="1"/>
  <c r="AR297" i="3"/>
  <c r="BL297" i="3"/>
  <c r="BX297" i="3" s="1"/>
  <c r="CD297" i="3" s="1"/>
  <c r="AZ297" i="3"/>
  <c r="BF297" i="3" s="1"/>
  <c r="Z298" i="2"/>
  <c r="BT298" i="2"/>
  <c r="S299" i="2"/>
  <c r="BR298" i="2"/>
  <c r="BS298" i="2"/>
  <c r="AX297" i="2"/>
  <c r="BV297" i="2" s="1"/>
  <c r="BQ297" i="2"/>
  <c r="BD296" i="2"/>
  <c r="BJ296" i="2" s="1"/>
  <c r="BP296" i="2"/>
  <c r="CB296" i="2" s="1"/>
  <c r="CH296" i="2" s="1"/>
  <c r="BA297" i="2"/>
  <c r="BG297" i="2" s="1"/>
  <c r="BM297" i="2"/>
  <c r="BY297" i="2" s="1"/>
  <c r="CE297" i="2" s="1"/>
  <c r="AR297" i="2"/>
  <c r="BK297" i="2"/>
  <c r="BW297" i="2" s="1"/>
  <c r="CC297" i="2" s="1"/>
  <c r="AY297" i="2"/>
  <c r="BE297" i="2" s="1"/>
  <c r="BC297" i="2"/>
  <c r="BI297" i="2" s="1"/>
  <c r="BO297" i="2"/>
  <c r="AA297" i="2"/>
  <c r="AG297" i="2" s="1"/>
  <c r="M297" i="2"/>
  <c r="AZ297" i="2"/>
  <c r="BF297" i="2" s="1"/>
  <c r="BL297" i="2"/>
  <c r="BN297" i="2"/>
  <c r="BZ297" i="2" s="1"/>
  <c r="CF297" i="2" s="1"/>
  <c r="BB297" i="2"/>
  <c r="BH297" i="2" s="1"/>
  <c r="AC298" i="2"/>
  <c r="AI298" i="2" s="1"/>
  <c r="F299" i="2"/>
  <c r="AD298" i="2"/>
  <c r="AJ298" i="2" s="1"/>
  <c r="AB298" i="2"/>
  <c r="AH298" i="2" s="1"/>
  <c r="AF296" i="2"/>
  <c r="AL296" i="2" s="1"/>
  <c r="CI296" i="2"/>
  <c r="AX297" i="1"/>
  <c r="BQ297" i="1"/>
  <c r="BR298" i="1"/>
  <c r="BS298" i="1"/>
  <c r="BT298" i="1"/>
  <c r="BU298" i="1"/>
  <c r="S299" i="1"/>
  <c r="BD296" i="1"/>
  <c r="BJ296" i="1" s="1"/>
  <c r="BP296" i="1"/>
  <c r="M297" i="1"/>
  <c r="AA297" i="1"/>
  <c r="AG297" i="1" s="1"/>
  <c r="AR297" i="1"/>
  <c r="AY297" i="1"/>
  <c r="BE297" i="1" s="1"/>
  <c r="BK297" i="1"/>
  <c r="BW297" i="1" s="1"/>
  <c r="CC297" i="1" s="1"/>
  <c r="AZ297" i="1"/>
  <c r="BF297" i="1" s="1"/>
  <c r="BL297" i="1"/>
  <c r="BX297" i="1" s="1"/>
  <c r="CD297" i="1" s="1"/>
  <c r="BA297" i="1"/>
  <c r="BG297" i="1" s="1"/>
  <c r="BM297" i="1"/>
  <c r="BY297" i="1" s="1"/>
  <c r="CE297" i="1" s="1"/>
  <c r="BB297" i="1"/>
  <c r="BH297" i="1" s="1"/>
  <c r="BN297" i="1"/>
  <c r="BZ297" i="1" s="1"/>
  <c r="CF297" i="1" s="1"/>
  <c r="BC297" i="1"/>
  <c r="BI297" i="1" s="1"/>
  <c r="BO297" i="1"/>
  <c r="CA297" i="1" s="1"/>
  <c r="CG297" i="1" s="1"/>
  <c r="AB298" i="1"/>
  <c r="AH298" i="1" s="1"/>
  <c r="AC298" i="1"/>
  <c r="AI298" i="1" s="1"/>
  <c r="AD298" i="1"/>
  <c r="AJ298" i="1" s="1"/>
  <c r="AE298" i="1"/>
  <c r="AK298" i="1" s="1"/>
  <c r="F299" i="1"/>
  <c r="AY297" i="6"/>
  <c r="AZ296" i="5"/>
  <c r="BT297" i="3"/>
  <c r="AG297" i="6"/>
  <c r="AO297" i="6" s="1"/>
  <c r="AJ297" i="6"/>
  <c r="AR297" i="6" s="1"/>
  <c r="AW296" i="6"/>
  <c r="AL296" i="6"/>
  <c r="AT296" i="6" s="1"/>
  <c r="AC297" i="5"/>
  <c r="AY297" i="5"/>
  <c r="AY297" i="4"/>
  <c r="AE297" i="2"/>
  <c r="AK297" i="2" s="1"/>
  <c r="CB295" i="2"/>
  <c r="CH295" i="2" s="1"/>
  <c r="BV296" i="1"/>
  <c r="Z297" i="1"/>
  <c r="AF296" i="1"/>
  <c r="AL296" i="1" s="1"/>
  <c r="BP297" i="9"/>
  <c r="BX296" i="8"/>
  <c r="BR297" i="7"/>
  <c r="BW296" i="7"/>
  <c r="AZ296" i="6"/>
  <c r="AK296" i="5"/>
  <c r="AS296" i="5" s="1"/>
  <c r="AK296" i="4"/>
  <c r="AS296" i="4" s="1"/>
  <c r="AD297" i="3"/>
  <c r="AJ297" i="3" s="1"/>
  <c r="BU297" i="2"/>
  <c r="BU296" i="8"/>
  <c r="AK297" i="7"/>
  <c r="AC297" i="4"/>
  <c r="AZ296" i="4"/>
  <c r="BU297" i="3"/>
  <c r="AG297" i="4"/>
  <c r="AO297" i="4" s="1"/>
  <c r="BR297" i="9"/>
  <c r="BX296" i="9"/>
  <c r="BP297" i="7"/>
  <c r="Z297" i="3"/>
  <c r="AC297" i="6"/>
  <c r="BR297" i="2"/>
  <c r="AM297" i="9"/>
  <c r="AY297" i="9" s="1"/>
  <c r="AM297" i="8"/>
  <c r="AY297" i="8" s="1"/>
  <c r="AM297" i="7"/>
  <c r="AY297" i="7" s="1"/>
  <c r="AL298" i="9" l="1"/>
  <c r="BQ298" i="9"/>
  <c r="BR299" i="9"/>
  <c r="Y300" i="9"/>
  <c r="R298" i="9"/>
  <c r="AN298" i="9"/>
  <c r="AZ298" i="9" s="1"/>
  <c r="BL298" i="9"/>
  <c r="BV298" i="9" s="1"/>
  <c r="S298" i="9"/>
  <c r="AX298" i="9" s="1"/>
  <c r="BJ298" i="9" s="1"/>
  <c r="AS298" i="9"/>
  <c r="BE298" i="9" s="1"/>
  <c r="BN298" i="9"/>
  <c r="BX298" i="9" s="1"/>
  <c r="AU298" i="9"/>
  <c r="BG298" i="9" s="1"/>
  <c r="AR298" i="9"/>
  <c r="BD298" i="9" s="1"/>
  <c r="BK298" i="9"/>
  <c r="F300" i="9"/>
  <c r="AO299" i="9"/>
  <c r="BA299" i="9" s="1"/>
  <c r="AQ299" i="9"/>
  <c r="BC299" i="9" s="1"/>
  <c r="AT298" i="9"/>
  <c r="BF298" i="9" s="1"/>
  <c r="BM298" i="9"/>
  <c r="BO298" i="9"/>
  <c r="AV298" i="9"/>
  <c r="BH298" i="9" s="1"/>
  <c r="AL298" i="8"/>
  <c r="BQ298" i="8"/>
  <c r="BT299" i="8"/>
  <c r="Y300" i="8"/>
  <c r="BS299" i="8"/>
  <c r="BR299" i="8"/>
  <c r="AN298" i="8"/>
  <c r="AZ298" i="8" s="1"/>
  <c r="R298" i="8"/>
  <c r="AW298" i="8" s="1"/>
  <c r="BI298" i="8" s="1"/>
  <c r="AS298" i="8"/>
  <c r="BE298" i="8" s="1"/>
  <c r="S298" i="8"/>
  <c r="AX298" i="8" s="1"/>
  <c r="BJ298" i="8" s="1"/>
  <c r="BL298" i="8"/>
  <c r="BV298" i="8" s="1"/>
  <c r="AU298" i="8"/>
  <c r="BG298" i="8" s="1"/>
  <c r="BN298" i="8"/>
  <c r="BX298" i="8" s="1"/>
  <c r="AQ299" i="8"/>
  <c r="BC299" i="8" s="1"/>
  <c r="AP299" i="8"/>
  <c r="BB299" i="8" s="1"/>
  <c r="AM299" i="8"/>
  <c r="AY299" i="8" s="1"/>
  <c r="AO299" i="8"/>
  <c r="BA299" i="8" s="1"/>
  <c r="F300" i="8"/>
  <c r="BO298" i="8"/>
  <c r="BY298" i="8" s="1"/>
  <c r="AV298" i="8"/>
  <c r="BH298" i="8" s="1"/>
  <c r="BK298" i="8"/>
  <c r="BU298" i="8" s="1"/>
  <c r="AR298" i="8"/>
  <c r="BD298" i="8" s="1"/>
  <c r="AT298" i="8"/>
  <c r="BF298" i="8" s="1"/>
  <c r="BM298" i="8"/>
  <c r="BW298" i="8" s="1"/>
  <c r="BQ298" i="7"/>
  <c r="AL298" i="7"/>
  <c r="BR299" i="7"/>
  <c r="BS299" i="7"/>
  <c r="BT299" i="7"/>
  <c r="AK299" i="7"/>
  <c r="BP299" i="7"/>
  <c r="Y300" i="7"/>
  <c r="R298" i="7"/>
  <c r="AN298" i="7"/>
  <c r="AZ298" i="7" s="1"/>
  <c r="S298" i="7"/>
  <c r="AX298" i="7" s="1"/>
  <c r="BJ298" i="7" s="1"/>
  <c r="AS298" i="7"/>
  <c r="BE298" i="7" s="1"/>
  <c r="BL298" i="7"/>
  <c r="BV298" i="7" s="1"/>
  <c r="BN298" i="7"/>
  <c r="AU298" i="7"/>
  <c r="BG298" i="7" s="1"/>
  <c r="BO298" i="7"/>
  <c r="BY298" i="7" s="1"/>
  <c r="AV298" i="7"/>
  <c r="BH298" i="7" s="1"/>
  <c r="AO299" i="7"/>
  <c r="BA299" i="7" s="1"/>
  <c r="AP299" i="7"/>
  <c r="BB299" i="7" s="1"/>
  <c r="AQ299" i="7"/>
  <c r="BC299" i="7" s="1"/>
  <c r="F300" i="7"/>
  <c r="AT298" i="7"/>
  <c r="BF298" i="7" s="1"/>
  <c r="BM298" i="7"/>
  <c r="BW298" i="7" s="1"/>
  <c r="BK298" i="7"/>
  <c r="BU298" i="7" s="1"/>
  <c r="AR298" i="7"/>
  <c r="BD298" i="7" s="1"/>
  <c r="AV298" i="6"/>
  <c r="AD298" i="6"/>
  <c r="U300" i="6"/>
  <c r="AC299" i="6"/>
  <c r="AK297" i="6"/>
  <c r="AS297" i="6" s="1"/>
  <c r="N298" i="6"/>
  <c r="AE298" i="6"/>
  <c r="AM298" i="6" s="1"/>
  <c r="AH298" i="6"/>
  <c r="AP298" i="6" s="1"/>
  <c r="AU298" i="6"/>
  <c r="AW298" i="6" s="1"/>
  <c r="O298" i="6"/>
  <c r="AL298" i="6" s="1"/>
  <c r="AT298" i="6" s="1"/>
  <c r="AX298" i="6"/>
  <c r="AI298" i="6"/>
  <c r="AQ298" i="6" s="1"/>
  <c r="AF299" i="6"/>
  <c r="AN299" i="6" s="1"/>
  <c r="AG299" i="6"/>
  <c r="AO299" i="6" s="1"/>
  <c r="F300" i="6"/>
  <c r="AD298" i="5"/>
  <c r="AV298" i="5"/>
  <c r="U300" i="5"/>
  <c r="AK297" i="5"/>
  <c r="AS297" i="5" s="1"/>
  <c r="N298" i="5"/>
  <c r="AE298" i="5"/>
  <c r="AM298" i="5" s="1"/>
  <c r="O298" i="5"/>
  <c r="AL298" i="5" s="1"/>
  <c r="AT298" i="5" s="1"/>
  <c r="AH298" i="5"/>
  <c r="AP298" i="5" s="1"/>
  <c r="AU298" i="5"/>
  <c r="AW298" i="5" s="1"/>
  <c r="AI298" i="5"/>
  <c r="AQ298" i="5" s="1"/>
  <c r="AX298" i="5"/>
  <c r="AF299" i="5"/>
  <c r="AN299" i="5" s="1"/>
  <c r="AG299" i="5"/>
  <c r="AO299" i="5" s="1"/>
  <c r="AJ299" i="5"/>
  <c r="AR299" i="5" s="1"/>
  <c r="F300" i="5"/>
  <c r="AD298" i="4"/>
  <c r="AV298" i="4"/>
  <c r="U300" i="4"/>
  <c r="AK297" i="4"/>
  <c r="AS297" i="4" s="1"/>
  <c r="N298" i="4"/>
  <c r="AE298" i="4"/>
  <c r="AM298" i="4" s="1"/>
  <c r="O298" i="4"/>
  <c r="AH298" i="4"/>
  <c r="AP298" i="4" s="1"/>
  <c r="AU298" i="4"/>
  <c r="AW298" i="4" s="1"/>
  <c r="AI298" i="4"/>
  <c r="AQ298" i="4" s="1"/>
  <c r="AX298" i="4"/>
  <c r="AF299" i="4"/>
  <c r="AN299" i="4" s="1"/>
  <c r="AG299" i="4"/>
  <c r="AO299" i="4" s="1"/>
  <c r="AJ299" i="4"/>
  <c r="AR299" i="4" s="1"/>
  <c r="F300" i="4"/>
  <c r="AX298" i="3"/>
  <c r="BV298" i="3" s="1"/>
  <c r="BQ298" i="3"/>
  <c r="BR299" i="3"/>
  <c r="S300" i="3"/>
  <c r="BS299" i="3"/>
  <c r="Z299" i="3"/>
  <c r="BT299" i="3"/>
  <c r="BA298" i="3"/>
  <c r="BG298" i="3" s="1"/>
  <c r="BM298" i="3"/>
  <c r="BY298" i="3" s="1"/>
  <c r="CE298" i="3" s="1"/>
  <c r="F300" i="3"/>
  <c r="AB299" i="3"/>
  <c r="AH299" i="3" s="1"/>
  <c r="AD299" i="3"/>
  <c r="AJ299" i="3" s="1"/>
  <c r="AC299" i="3"/>
  <c r="AI299" i="3" s="1"/>
  <c r="AE299" i="3"/>
  <c r="AK299" i="3" s="1"/>
  <c r="BO298" i="3"/>
  <c r="CA298" i="3" s="1"/>
  <c r="CG298" i="3" s="1"/>
  <c r="BC298" i="3"/>
  <c r="BI298" i="3" s="1"/>
  <c r="M298" i="3"/>
  <c r="AA298" i="3"/>
  <c r="AG298" i="3" s="1"/>
  <c r="AZ298" i="3"/>
  <c r="BF298" i="3" s="1"/>
  <c r="BL298" i="3"/>
  <c r="BX298" i="3" s="1"/>
  <c r="CD298" i="3" s="1"/>
  <c r="BK298" i="3"/>
  <c r="BW298" i="3" s="1"/>
  <c r="CC298" i="3" s="1"/>
  <c r="AY298" i="3"/>
  <c r="BE298" i="3" s="1"/>
  <c r="AR298" i="3"/>
  <c r="BB298" i="3"/>
  <c r="BH298" i="3" s="1"/>
  <c r="BN298" i="3"/>
  <c r="BZ298" i="3" s="1"/>
  <c r="CF298" i="3" s="1"/>
  <c r="CJ297" i="3"/>
  <c r="AF297" i="3"/>
  <c r="AL297" i="3" s="1"/>
  <c r="CI297" i="3"/>
  <c r="BD297" i="3"/>
  <c r="BJ297" i="3" s="1"/>
  <c r="BP297" i="3"/>
  <c r="AX298" i="2"/>
  <c r="BV298" i="2" s="1"/>
  <c r="BQ298" i="2"/>
  <c r="BT299" i="2"/>
  <c r="Z299" i="2"/>
  <c r="BU299" i="2"/>
  <c r="BS299" i="2"/>
  <c r="S300" i="2"/>
  <c r="BP297" i="2"/>
  <c r="CB297" i="2" s="1"/>
  <c r="CH297" i="2" s="1"/>
  <c r="BD297" i="2"/>
  <c r="BJ297" i="2" s="1"/>
  <c r="AF297" i="2"/>
  <c r="AL297" i="2" s="1"/>
  <c r="CI297" i="2"/>
  <c r="AA298" i="2"/>
  <c r="AG298" i="2" s="1"/>
  <c r="M298" i="2"/>
  <c r="BK298" i="2"/>
  <c r="AY298" i="2"/>
  <c r="BE298" i="2" s="1"/>
  <c r="AR298" i="2"/>
  <c r="BA298" i="2"/>
  <c r="BG298" i="2" s="1"/>
  <c r="BM298" i="2"/>
  <c r="BY298" i="2" s="1"/>
  <c r="CE298" i="2" s="1"/>
  <c r="BO298" i="2"/>
  <c r="BC298" i="2"/>
  <c r="BI298" i="2" s="1"/>
  <c r="F300" i="2"/>
  <c r="AZ298" i="2"/>
  <c r="BF298" i="2" s="1"/>
  <c r="BL298" i="2"/>
  <c r="BX298" i="2" s="1"/>
  <c r="CD298" i="2" s="1"/>
  <c r="BN298" i="2"/>
  <c r="BZ298" i="2" s="1"/>
  <c r="CF298" i="2" s="1"/>
  <c r="BB298" i="2"/>
  <c r="BH298" i="2" s="1"/>
  <c r="AX298" i="1"/>
  <c r="BQ298" i="1"/>
  <c r="BR299" i="1"/>
  <c r="BS299" i="1"/>
  <c r="BT299" i="1"/>
  <c r="BU299" i="1"/>
  <c r="S300" i="1"/>
  <c r="AF297" i="1"/>
  <c r="AL297" i="1" s="1"/>
  <c r="BD297" i="1"/>
  <c r="BJ297" i="1" s="1"/>
  <c r="BP297" i="1"/>
  <c r="M298" i="1"/>
  <c r="AA298" i="1"/>
  <c r="AG298" i="1" s="1"/>
  <c r="AR298" i="1"/>
  <c r="AY298" i="1"/>
  <c r="BE298" i="1" s="1"/>
  <c r="BK298" i="1"/>
  <c r="BW298" i="1" s="1"/>
  <c r="CC298" i="1" s="1"/>
  <c r="AZ298" i="1"/>
  <c r="BF298" i="1" s="1"/>
  <c r="BL298" i="1"/>
  <c r="BX298" i="1" s="1"/>
  <c r="CD298" i="1" s="1"/>
  <c r="BA298" i="1"/>
  <c r="BG298" i="1" s="1"/>
  <c r="BM298" i="1"/>
  <c r="BY298" i="1" s="1"/>
  <c r="CE298" i="1" s="1"/>
  <c r="BB298" i="1"/>
  <c r="BH298" i="1" s="1"/>
  <c r="BN298" i="1"/>
  <c r="BZ298" i="1" s="1"/>
  <c r="CF298" i="1" s="1"/>
  <c r="BC298" i="1"/>
  <c r="BI298" i="1" s="1"/>
  <c r="BO298" i="1"/>
  <c r="CA298" i="1" s="1"/>
  <c r="CG298" i="1" s="1"/>
  <c r="AB299" i="1"/>
  <c r="AH299" i="1" s="1"/>
  <c r="AC299" i="1"/>
  <c r="AI299" i="1" s="1"/>
  <c r="AD299" i="1"/>
  <c r="AJ299" i="1" s="1"/>
  <c r="AE299" i="1"/>
  <c r="AK299" i="1" s="1"/>
  <c r="F300" i="1"/>
  <c r="AY298" i="5"/>
  <c r="AZ297" i="4"/>
  <c r="AF298" i="4"/>
  <c r="AN298" i="4" s="1"/>
  <c r="AJ298" i="4"/>
  <c r="AR298" i="4" s="1"/>
  <c r="BZ297" i="3"/>
  <c r="CF297" i="3" s="1"/>
  <c r="AC298" i="6"/>
  <c r="AY298" i="6"/>
  <c r="AY298" i="4"/>
  <c r="BU298" i="2"/>
  <c r="CA297" i="2"/>
  <c r="CG297" i="2" s="1"/>
  <c r="BX297" i="2"/>
  <c r="CD297" i="2" s="1"/>
  <c r="AE298" i="2"/>
  <c r="AK298" i="2" s="1"/>
  <c r="BV297" i="1"/>
  <c r="Z298" i="1"/>
  <c r="BU297" i="7"/>
  <c r="BV297" i="3"/>
  <c r="AK298" i="9"/>
  <c r="AK298" i="7"/>
  <c r="AZ297" i="6"/>
  <c r="AC298" i="5"/>
  <c r="AG298" i="5"/>
  <c r="AO298" i="5" s="1"/>
  <c r="BP298" i="9"/>
  <c r="BR298" i="9"/>
  <c r="BW297" i="9"/>
  <c r="BU297" i="9"/>
  <c r="CA297" i="3"/>
  <c r="CG297" i="3" s="1"/>
  <c r="BS298" i="7"/>
  <c r="CB296" i="1"/>
  <c r="CH296" i="1" s="1"/>
  <c r="BT298" i="9"/>
  <c r="AP298" i="9"/>
  <c r="BB298" i="9" s="1"/>
  <c r="AW297" i="7"/>
  <c r="BI297" i="7" s="1"/>
  <c r="BW297" i="7"/>
  <c r="AZ297" i="5"/>
  <c r="AC298" i="4"/>
  <c r="AG298" i="4"/>
  <c r="AO298" i="4" s="1"/>
  <c r="AW297" i="9"/>
  <c r="BI297" i="9" s="1"/>
  <c r="AW297" i="8"/>
  <c r="BI297" i="8" s="1"/>
  <c r="AL298" i="4" l="1"/>
  <c r="AT298" i="4" s="1"/>
  <c r="BQ299" i="9"/>
  <c r="AL299" i="9"/>
  <c r="BP300" i="9"/>
  <c r="BS300" i="9"/>
  <c r="Y301" i="9"/>
  <c r="BR300" i="9"/>
  <c r="BT300" i="9"/>
  <c r="AK300" i="9"/>
  <c r="BM299" i="9"/>
  <c r="BW299" i="9" s="1"/>
  <c r="AT299" i="9"/>
  <c r="BF299" i="9" s="1"/>
  <c r="F301" i="9"/>
  <c r="AP300" i="9"/>
  <c r="BB300" i="9" s="1"/>
  <c r="AM300" i="9"/>
  <c r="AY300" i="9" s="1"/>
  <c r="AO300" i="9"/>
  <c r="BA300" i="9" s="1"/>
  <c r="AQ300" i="9"/>
  <c r="BC300" i="9" s="1"/>
  <c r="BK299" i="9"/>
  <c r="AR299" i="9"/>
  <c r="BD299" i="9" s="1"/>
  <c r="AV299" i="9"/>
  <c r="BH299" i="9" s="1"/>
  <c r="BO299" i="9"/>
  <c r="AN299" i="9"/>
  <c r="AZ299" i="9" s="1"/>
  <c r="R299" i="9"/>
  <c r="S299" i="9"/>
  <c r="AX299" i="9" s="1"/>
  <c r="BJ299" i="9" s="1"/>
  <c r="BL299" i="9"/>
  <c r="BV299" i="9" s="1"/>
  <c r="AS299" i="9"/>
  <c r="BE299" i="9" s="1"/>
  <c r="AA446" i="9"/>
  <c r="AM299" i="9"/>
  <c r="AY299" i="9" s="1"/>
  <c r="BN299" i="9"/>
  <c r="AU299" i="9"/>
  <c r="BG299" i="9" s="1"/>
  <c r="BQ299" i="8"/>
  <c r="AL299" i="8"/>
  <c r="Y301" i="8"/>
  <c r="BS300" i="8"/>
  <c r="S299" i="8"/>
  <c r="AX299" i="8" s="1"/>
  <c r="BJ299" i="8" s="1"/>
  <c r="AS299" i="8"/>
  <c r="BE299" i="8" s="1"/>
  <c r="BL299" i="8"/>
  <c r="BV299" i="8" s="1"/>
  <c r="AV299" i="8"/>
  <c r="BH299" i="8" s="1"/>
  <c r="BO299" i="8"/>
  <c r="BY299" i="8" s="1"/>
  <c r="BM299" i="8"/>
  <c r="BW299" i="8" s="1"/>
  <c r="AT299" i="8"/>
  <c r="BF299" i="8" s="1"/>
  <c r="R299" i="8"/>
  <c r="AN299" i="8"/>
  <c r="AZ299" i="8" s="1"/>
  <c r="AU299" i="8"/>
  <c r="BG299" i="8" s="1"/>
  <c r="BN299" i="8"/>
  <c r="BX299" i="8" s="1"/>
  <c r="AR299" i="8"/>
  <c r="BD299" i="8" s="1"/>
  <c r="BK299" i="8"/>
  <c r="AO300" i="8"/>
  <c r="BA300" i="8" s="1"/>
  <c r="F301" i="8"/>
  <c r="AQ300" i="8"/>
  <c r="BC300" i="8" s="1"/>
  <c r="AP300" i="8"/>
  <c r="BB300" i="8" s="1"/>
  <c r="BQ299" i="7"/>
  <c r="AL299" i="7"/>
  <c r="BT300" i="7"/>
  <c r="BP300" i="7"/>
  <c r="BR300" i="7"/>
  <c r="Y301" i="7"/>
  <c r="AR299" i="7"/>
  <c r="BD299" i="7" s="1"/>
  <c r="BK299" i="7"/>
  <c r="BU299" i="7" s="1"/>
  <c r="AU299" i="7"/>
  <c r="BG299" i="7" s="1"/>
  <c r="BN299" i="7"/>
  <c r="BX299" i="7" s="1"/>
  <c r="R299" i="7"/>
  <c r="AN299" i="7"/>
  <c r="AZ299" i="7" s="1"/>
  <c r="BL299" i="7"/>
  <c r="BV299" i="7" s="1"/>
  <c r="S299" i="7"/>
  <c r="AX299" i="7" s="1"/>
  <c r="BJ299" i="7" s="1"/>
  <c r="AS299" i="7"/>
  <c r="BE299" i="7" s="1"/>
  <c r="AV299" i="7"/>
  <c r="BH299" i="7" s="1"/>
  <c r="BO299" i="7"/>
  <c r="BY299" i="7" s="1"/>
  <c r="AM299" i="7"/>
  <c r="AY299" i="7" s="1"/>
  <c r="AT299" i="7"/>
  <c r="BF299" i="7" s="1"/>
  <c r="BM299" i="7"/>
  <c r="BW299" i="7" s="1"/>
  <c r="AP300" i="7"/>
  <c r="BB300" i="7" s="1"/>
  <c r="AO300" i="7"/>
  <c r="BA300" i="7" s="1"/>
  <c r="F301" i="7"/>
  <c r="AQ300" i="7"/>
  <c r="BC300" i="7" s="1"/>
  <c r="AV299" i="6"/>
  <c r="AD299" i="6"/>
  <c r="U301" i="6"/>
  <c r="AK298" i="6"/>
  <c r="AS298" i="6" s="1"/>
  <c r="AI299" i="6"/>
  <c r="AQ299" i="6" s="1"/>
  <c r="AX299" i="6"/>
  <c r="AJ300" i="6"/>
  <c r="AR300" i="6" s="1"/>
  <c r="F301" i="6"/>
  <c r="N299" i="6"/>
  <c r="AK299" i="6" s="1"/>
  <c r="AS299" i="6" s="1"/>
  <c r="AE299" i="6"/>
  <c r="AM299" i="6" s="1"/>
  <c r="AH299" i="6"/>
  <c r="AP299" i="6" s="1"/>
  <c r="O299" i="6"/>
  <c r="AU299" i="6"/>
  <c r="AD299" i="5"/>
  <c r="AV299" i="5"/>
  <c r="U301" i="5"/>
  <c r="N299" i="5"/>
  <c r="AE299" i="5"/>
  <c r="AM299" i="5" s="1"/>
  <c r="O299" i="5"/>
  <c r="AL299" i="5" s="1"/>
  <c r="AT299" i="5" s="1"/>
  <c r="AH299" i="5"/>
  <c r="AP299" i="5" s="1"/>
  <c r="AU299" i="5"/>
  <c r="AW299" i="5" s="1"/>
  <c r="AI299" i="5"/>
  <c r="AQ299" i="5" s="1"/>
  <c r="AX299" i="5"/>
  <c r="AF300" i="5"/>
  <c r="AN300" i="5" s="1"/>
  <c r="AG300" i="5"/>
  <c r="AO300" i="5" s="1"/>
  <c r="AJ300" i="5"/>
  <c r="AR300" i="5" s="1"/>
  <c r="F301" i="5"/>
  <c r="AD299" i="4"/>
  <c r="AV299" i="4"/>
  <c r="U301" i="4"/>
  <c r="N299" i="4"/>
  <c r="AK299" i="4" s="1"/>
  <c r="AS299" i="4" s="1"/>
  <c r="AE299" i="4"/>
  <c r="AM299" i="4" s="1"/>
  <c r="O299" i="4"/>
  <c r="AL299" i="4" s="1"/>
  <c r="AT299" i="4" s="1"/>
  <c r="AH299" i="4"/>
  <c r="AP299" i="4" s="1"/>
  <c r="AU299" i="4"/>
  <c r="AW299" i="4" s="1"/>
  <c r="AI299" i="4"/>
  <c r="AQ299" i="4" s="1"/>
  <c r="AX299" i="4"/>
  <c r="AZ299" i="4" s="1"/>
  <c r="AF300" i="4"/>
  <c r="AN300" i="4" s="1"/>
  <c r="F301" i="4"/>
  <c r="S301" i="3"/>
  <c r="BR300" i="3"/>
  <c r="BT300" i="3"/>
  <c r="BU300" i="3"/>
  <c r="AX299" i="3"/>
  <c r="BV299" i="3" s="1"/>
  <c r="BQ299" i="3"/>
  <c r="AD300" i="3"/>
  <c r="AJ300" i="3" s="1"/>
  <c r="AB300" i="3"/>
  <c r="AH300" i="3" s="1"/>
  <c r="AC300" i="3"/>
  <c r="AI300" i="3" s="1"/>
  <c r="AE300" i="3"/>
  <c r="AK300" i="3" s="1"/>
  <c r="F301" i="3"/>
  <c r="BO299" i="3"/>
  <c r="CA299" i="3" s="1"/>
  <c r="CG299" i="3" s="1"/>
  <c r="BC299" i="3"/>
  <c r="BI299" i="3" s="1"/>
  <c r="AR299" i="3"/>
  <c r="BK299" i="3"/>
  <c r="BW299" i="3" s="1"/>
  <c r="CC299" i="3" s="1"/>
  <c r="AY299" i="3"/>
  <c r="BE299" i="3" s="1"/>
  <c r="AZ299" i="3"/>
  <c r="BF299" i="3" s="1"/>
  <c r="BL299" i="3"/>
  <c r="BX299" i="3" s="1"/>
  <c r="CD299" i="3" s="1"/>
  <c r="BM299" i="3"/>
  <c r="BY299" i="3" s="1"/>
  <c r="CE299" i="3" s="1"/>
  <c r="BA299" i="3"/>
  <c r="BG299" i="3" s="1"/>
  <c r="AA299" i="3"/>
  <c r="AG299" i="3" s="1"/>
  <c r="M299" i="3"/>
  <c r="BN299" i="3"/>
  <c r="BZ299" i="3" s="1"/>
  <c r="CF299" i="3" s="1"/>
  <c r="BB299" i="3"/>
  <c r="BH299" i="3" s="1"/>
  <c r="CI298" i="3"/>
  <c r="CJ298" i="3"/>
  <c r="AF298" i="3"/>
  <c r="AL298" i="3" s="1"/>
  <c r="BP298" i="3"/>
  <c r="CB298" i="3" s="1"/>
  <c r="CH298" i="3" s="1"/>
  <c r="BD298" i="3"/>
  <c r="BJ298" i="3" s="1"/>
  <c r="BQ299" i="2"/>
  <c r="AX299" i="2"/>
  <c r="BV299" i="2" s="1"/>
  <c r="S301" i="2"/>
  <c r="BT300" i="2"/>
  <c r="AF298" i="2"/>
  <c r="AL298" i="2" s="1"/>
  <c r="CI298" i="2"/>
  <c r="BP298" i="2"/>
  <c r="CB298" i="2" s="1"/>
  <c r="CH298" i="2" s="1"/>
  <c r="BD298" i="2"/>
  <c r="BJ298" i="2" s="1"/>
  <c r="AR299" i="2"/>
  <c r="AY299" i="2"/>
  <c r="BE299" i="2" s="1"/>
  <c r="BK299" i="2"/>
  <c r="BW299" i="2" s="1"/>
  <c r="CC299" i="2" s="1"/>
  <c r="BM299" i="2"/>
  <c r="BY299" i="2" s="1"/>
  <c r="CE299" i="2" s="1"/>
  <c r="BA299" i="2"/>
  <c r="BG299" i="2" s="1"/>
  <c r="AE300" i="2"/>
  <c r="AK300" i="2" s="1"/>
  <c r="F301" i="2"/>
  <c r="AD300" i="2"/>
  <c r="AJ300" i="2" s="1"/>
  <c r="AC300" i="2"/>
  <c r="AI300" i="2" s="1"/>
  <c r="AA299" i="2"/>
  <c r="AG299" i="2" s="1"/>
  <c r="M299" i="2"/>
  <c r="BN299" i="2"/>
  <c r="BZ299" i="2" s="1"/>
  <c r="CF299" i="2" s="1"/>
  <c r="BB299" i="2"/>
  <c r="BH299" i="2" s="1"/>
  <c r="BL299" i="2"/>
  <c r="AZ299" i="2"/>
  <c r="BF299" i="2" s="1"/>
  <c r="BO299" i="2"/>
  <c r="CA299" i="2" s="1"/>
  <c r="CG299" i="2" s="1"/>
  <c r="BC299" i="2"/>
  <c r="BI299" i="2" s="1"/>
  <c r="AX299" i="1"/>
  <c r="BQ299" i="1"/>
  <c r="BR300" i="1"/>
  <c r="BS300" i="1"/>
  <c r="BT300" i="1"/>
  <c r="BU300" i="1"/>
  <c r="S301" i="1"/>
  <c r="BD298" i="1"/>
  <c r="BJ298" i="1" s="1"/>
  <c r="BP298" i="1"/>
  <c r="M299" i="1"/>
  <c r="AA299" i="1"/>
  <c r="AG299" i="1" s="1"/>
  <c r="AR299" i="1"/>
  <c r="AY299" i="1"/>
  <c r="BE299" i="1" s="1"/>
  <c r="BK299" i="1"/>
  <c r="BW299" i="1" s="1"/>
  <c r="CC299" i="1" s="1"/>
  <c r="AZ299" i="1"/>
  <c r="BF299" i="1" s="1"/>
  <c r="BL299" i="1"/>
  <c r="BX299" i="1" s="1"/>
  <c r="CD299" i="1" s="1"/>
  <c r="BA299" i="1"/>
  <c r="BG299" i="1" s="1"/>
  <c r="BM299" i="1"/>
  <c r="BY299" i="1" s="1"/>
  <c r="CE299" i="1" s="1"/>
  <c r="BB299" i="1"/>
  <c r="BH299" i="1" s="1"/>
  <c r="BN299" i="1"/>
  <c r="BZ299" i="1" s="1"/>
  <c r="CF299" i="1" s="1"/>
  <c r="BC299" i="1"/>
  <c r="BI299" i="1" s="1"/>
  <c r="BO299" i="1"/>
  <c r="CA299" i="1" s="1"/>
  <c r="CG299" i="1" s="1"/>
  <c r="AB300" i="1"/>
  <c r="AH300" i="1" s="1"/>
  <c r="AC300" i="1"/>
  <c r="AI300" i="1" s="1"/>
  <c r="AD300" i="1"/>
  <c r="AJ300" i="1" s="1"/>
  <c r="AE300" i="1"/>
  <c r="AK300" i="1" s="1"/>
  <c r="F301" i="1"/>
  <c r="BS299" i="9"/>
  <c r="AW298" i="7"/>
  <c r="BI298" i="7" s="1"/>
  <c r="BX298" i="7"/>
  <c r="CB297" i="3"/>
  <c r="CH297" i="3" s="1"/>
  <c r="AJ299" i="6"/>
  <c r="AR299" i="6" s="1"/>
  <c r="AC299" i="5"/>
  <c r="AY299" i="5"/>
  <c r="AK298" i="5"/>
  <c r="AS298" i="5" s="1"/>
  <c r="AZ298" i="5"/>
  <c r="AC299" i="4"/>
  <c r="AY299" i="4"/>
  <c r="BW298" i="2"/>
  <c r="CC298" i="2" s="1"/>
  <c r="CA298" i="2"/>
  <c r="CG298" i="2" s="1"/>
  <c r="AD299" i="2"/>
  <c r="AJ299" i="2" s="1"/>
  <c r="AB299" i="2"/>
  <c r="AH299" i="2" s="1"/>
  <c r="AE299" i="2"/>
  <c r="AK299" i="2" s="1"/>
  <c r="AC299" i="2"/>
  <c r="AI299" i="2" s="1"/>
  <c r="BV298" i="1"/>
  <c r="Z299" i="1"/>
  <c r="CB297" i="1"/>
  <c r="CH297" i="1" s="1"/>
  <c r="AF298" i="1"/>
  <c r="AL298" i="1" s="1"/>
  <c r="BT299" i="9"/>
  <c r="BP299" i="8"/>
  <c r="AZ298" i="6"/>
  <c r="AK298" i="4"/>
  <c r="AS298" i="4" s="1"/>
  <c r="AK299" i="8"/>
  <c r="AZ298" i="4"/>
  <c r="AK299" i="9"/>
  <c r="BW298" i="9"/>
  <c r="BY298" i="9"/>
  <c r="BP299" i="9"/>
  <c r="AW298" i="9"/>
  <c r="BI298" i="9" s="1"/>
  <c r="BU298" i="9"/>
  <c r="AP299" i="9"/>
  <c r="BB299" i="9" s="1"/>
  <c r="AY299" i="6"/>
  <c r="BU299" i="3"/>
  <c r="BR299" i="2"/>
  <c r="AZ299" i="6" l="1"/>
  <c r="AL300" i="9"/>
  <c r="BQ300" i="9"/>
  <c r="Y302" i="9"/>
  <c r="BT301" i="9"/>
  <c r="AP301" i="9"/>
  <c r="BB301" i="9" s="1"/>
  <c r="AO301" i="9"/>
  <c r="BA301" i="9" s="1"/>
  <c r="AQ301" i="9"/>
  <c r="BC301" i="9" s="1"/>
  <c r="F302" i="9"/>
  <c r="S300" i="9"/>
  <c r="AX300" i="9" s="1"/>
  <c r="BJ300" i="9" s="1"/>
  <c r="AS300" i="9"/>
  <c r="BE300" i="9" s="1"/>
  <c r="BL300" i="9"/>
  <c r="BV300" i="9" s="1"/>
  <c r="AT300" i="9"/>
  <c r="BF300" i="9" s="1"/>
  <c r="BM300" i="9"/>
  <c r="BW300" i="9" s="1"/>
  <c r="BO300" i="9"/>
  <c r="BY300" i="9" s="1"/>
  <c r="AV300" i="9"/>
  <c r="BH300" i="9" s="1"/>
  <c r="AN300" i="9"/>
  <c r="AZ300" i="9" s="1"/>
  <c r="R300" i="9"/>
  <c r="AW300" i="9" s="1"/>
  <c r="BI300" i="9" s="1"/>
  <c r="AR300" i="9"/>
  <c r="BD300" i="9" s="1"/>
  <c r="BK300" i="9"/>
  <c r="BU300" i="9" s="1"/>
  <c r="AU300" i="9"/>
  <c r="BG300" i="9" s="1"/>
  <c r="BN300" i="9"/>
  <c r="BX300" i="9" s="1"/>
  <c r="AI446" i="9"/>
  <c r="AG446" i="9"/>
  <c r="AH446" i="9"/>
  <c r="AB446" i="9"/>
  <c r="AC446" i="9"/>
  <c r="AJ446" i="9"/>
  <c r="AE446" i="9"/>
  <c r="AD446" i="9"/>
  <c r="AF446" i="9"/>
  <c r="AW299" i="9"/>
  <c r="BI299" i="9" s="1"/>
  <c r="BS301" i="8"/>
  <c r="BT301" i="8"/>
  <c r="Y302" i="8"/>
  <c r="AL300" i="8"/>
  <c r="BQ300" i="8"/>
  <c r="AW299" i="8"/>
  <c r="BI299" i="8" s="1"/>
  <c r="BK300" i="8"/>
  <c r="AR300" i="8"/>
  <c r="BD300" i="8" s="1"/>
  <c r="F302" i="8"/>
  <c r="AQ301" i="8"/>
  <c r="BC301" i="8" s="1"/>
  <c r="AP301" i="8"/>
  <c r="BB301" i="8" s="1"/>
  <c r="AA446" i="8"/>
  <c r="AM300" i="8"/>
  <c r="AY300" i="8" s="1"/>
  <c r="BN300" i="8"/>
  <c r="BX300" i="8" s="1"/>
  <c r="AU300" i="8"/>
  <c r="BG300" i="8" s="1"/>
  <c r="AN300" i="8"/>
  <c r="AZ300" i="8" s="1"/>
  <c r="R300" i="8"/>
  <c r="BL300" i="8"/>
  <c r="BV300" i="8" s="1"/>
  <c r="AS300" i="8"/>
  <c r="BE300" i="8" s="1"/>
  <c r="S300" i="8"/>
  <c r="AX300" i="8" s="1"/>
  <c r="BJ300" i="8" s="1"/>
  <c r="AT300" i="8"/>
  <c r="BF300" i="8" s="1"/>
  <c r="BM300" i="8"/>
  <c r="AV300" i="8"/>
  <c r="BH300" i="8" s="1"/>
  <c r="BO300" i="8"/>
  <c r="AL300" i="7"/>
  <c r="BQ300" i="7"/>
  <c r="Y302" i="7"/>
  <c r="BS301" i="7"/>
  <c r="AW299" i="7"/>
  <c r="BI299" i="7" s="1"/>
  <c r="R300" i="7"/>
  <c r="AN300" i="7"/>
  <c r="AZ300" i="7" s="1"/>
  <c r="BM300" i="7"/>
  <c r="BW300" i="7" s="1"/>
  <c r="AT300" i="7"/>
  <c r="BF300" i="7" s="1"/>
  <c r="AS300" i="7"/>
  <c r="BE300" i="7" s="1"/>
  <c r="S300" i="7"/>
  <c r="AX300" i="7" s="1"/>
  <c r="BJ300" i="7" s="1"/>
  <c r="BL300" i="7"/>
  <c r="BV300" i="7" s="1"/>
  <c r="AU300" i="7"/>
  <c r="BG300" i="7" s="1"/>
  <c r="BN300" i="7"/>
  <c r="AR300" i="7"/>
  <c r="BD300" i="7" s="1"/>
  <c r="BK300" i="7"/>
  <c r="BU300" i="7" s="1"/>
  <c r="AQ301" i="7"/>
  <c r="BC301" i="7" s="1"/>
  <c r="AP301" i="7"/>
  <c r="BB301" i="7" s="1"/>
  <c r="AO301" i="7"/>
  <c r="BA301" i="7" s="1"/>
  <c r="F302" i="7"/>
  <c r="AV300" i="7"/>
  <c r="BH300" i="7" s="1"/>
  <c r="BO300" i="7"/>
  <c r="BY300" i="7" s="1"/>
  <c r="AD300" i="6"/>
  <c r="AV300" i="6"/>
  <c r="U302" i="6"/>
  <c r="AC301" i="6"/>
  <c r="AY301" i="6"/>
  <c r="AI300" i="6"/>
  <c r="AQ300" i="6" s="1"/>
  <c r="AX300" i="6"/>
  <c r="AJ301" i="6"/>
  <c r="AR301" i="6" s="1"/>
  <c r="F302" i="6"/>
  <c r="AF301" i="6"/>
  <c r="AN301" i="6" s="1"/>
  <c r="AG301" i="6"/>
  <c r="AO301" i="6" s="1"/>
  <c r="N300" i="6"/>
  <c r="AE300" i="6"/>
  <c r="AM300" i="6" s="1"/>
  <c r="O300" i="6"/>
  <c r="AL300" i="6" s="1"/>
  <c r="AT300" i="6" s="1"/>
  <c r="AH300" i="6"/>
  <c r="AP300" i="6" s="1"/>
  <c r="AU300" i="6"/>
  <c r="AW300" i="6" s="1"/>
  <c r="AD300" i="5"/>
  <c r="AV300" i="5"/>
  <c r="U302" i="5"/>
  <c r="N300" i="5"/>
  <c r="AE300" i="5"/>
  <c r="AM300" i="5" s="1"/>
  <c r="O300" i="5"/>
  <c r="AL300" i="5" s="1"/>
  <c r="AT300" i="5" s="1"/>
  <c r="AH300" i="5"/>
  <c r="AP300" i="5" s="1"/>
  <c r="AU300" i="5"/>
  <c r="AW300" i="5" s="1"/>
  <c r="AI300" i="5"/>
  <c r="AQ300" i="5" s="1"/>
  <c r="AX300" i="5"/>
  <c r="AF301" i="5"/>
  <c r="AN301" i="5" s="1"/>
  <c r="F302" i="5"/>
  <c r="AD300" i="4"/>
  <c r="AV300" i="4"/>
  <c r="U302" i="4"/>
  <c r="N300" i="4"/>
  <c r="AE300" i="4"/>
  <c r="AM300" i="4" s="1"/>
  <c r="O300" i="4"/>
  <c r="AL300" i="4" s="1"/>
  <c r="AT300" i="4" s="1"/>
  <c r="AH300" i="4"/>
  <c r="AP300" i="4" s="1"/>
  <c r="AU300" i="4"/>
  <c r="AW300" i="4" s="1"/>
  <c r="AI300" i="4"/>
  <c r="AQ300" i="4" s="1"/>
  <c r="AX300" i="4"/>
  <c r="AF301" i="4"/>
  <c r="AN301" i="4" s="1"/>
  <c r="F302" i="4"/>
  <c r="AX300" i="3"/>
  <c r="BQ300" i="3"/>
  <c r="S302" i="3"/>
  <c r="BU301" i="3"/>
  <c r="AZ300" i="3"/>
  <c r="BF300" i="3" s="1"/>
  <c r="BL300" i="3"/>
  <c r="BX300" i="3" s="1"/>
  <c r="CD300" i="3" s="1"/>
  <c r="BB300" i="3"/>
  <c r="BH300" i="3" s="1"/>
  <c r="BN300" i="3"/>
  <c r="BZ300" i="3" s="1"/>
  <c r="CF300" i="3" s="1"/>
  <c r="AR300" i="3"/>
  <c r="AY300" i="3"/>
  <c r="BE300" i="3" s="1"/>
  <c r="BK300" i="3"/>
  <c r="BW300" i="3" s="1"/>
  <c r="CC300" i="3" s="1"/>
  <c r="BA300" i="3"/>
  <c r="BG300" i="3" s="1"/>
  <c r="BM300" i="3"/>
  <c r="BC300" i="3"/>
  <c r="BI300" i="3" s="1"/>
  <c r="BO300" i="3"/>
  <c r="CA300" i="3" s="1"/>
  <c r="CG300" i="3" s="1"/>
  <c r="M300" i="3"/>
  <c r="AA300" i="3"/>
  <c r="AG300" i="3" s="1"/>
  <c r="AE301" i="3"/>
  <c r="AK301" i="3" s="1"/>
  <c r="F302" i="3"/>
  <c r="AB301" i="3"/>
  <c r="AH301" i="3" s="1"/>
  <c r="AC301" i="3"/>
  <c r="AI301" i="3" s="1"/>
  <c r="BP299" i="3"/>
  <c r="CB299" i="3" s="1"/>
  <c r="CH299" i="3" s="1"/>
  <c r="BD299" i="3"/>
  <c r="BJ299" i="3" s="1"/>
  <c r="AV446" i="3"/>
  <c r="X446" i="3"/>
  <c r="AU446" i="3"/>
  <c r="U446" i="3"/>
  <c r="Y446" i="3"/>
  <c r="AS446" i="3"/>
  <c r="V446" i="3"/>
  <c r="W446" i="3"/>
  <c r="AW446" i="3"/>
  <c r="AT446" i="3"/>
  <c r="CI299" i="3"/>
  <c r="AF299" i="3"/>
  <c r="AL299" i="3" s="1"/>
  <c r="CJ299" i="3"/>
  <c r="AX300" i="2"/>
  <c r="BQ300" i="2"/>
  <c r="BS301" i="2"/>
  <c r="BU301" i="2"/>
  <c r="S302" i="2"/>
  <c r="BD299" i="2"/>
  <c r="BJ299" i="2" s="1"/>
  <c r="BP299" i="2"/>
  <c r="CB299" i="2" s="1"/>
  <c r="CH299" i="2" s="1"/>
  <c r="BK300" i="2"/>
  <c r="AR300" i="2"/>
  <c r="AY300" i="2"/>
  <c r="BE300" i="2" s="1"/>
  <c r="BA300" i="2"/>
  <c r="BG300" i="2" s="1"/>
  <c r="BM300" i="2"/>
  <c r="F302" i="2"/>
  <c r="AC301" i="2"/>
  <c r="AI301" i="2" s="1"/>
  <c r="AE301" i="2"/>
  <c r="AK301" i="2" s="1"/>
  <c r="M300" i="2"/>
  <c r="AA300" i="2"/>
  <c r="AG300" i="2" s="1"/>
  <c r="AZ300" i="2"/>
  <c r="BF300" i="2" s="1"/>
  <c r="BL300" i="2"/>
  <c r="BB300" i="2"/>
  <c r="BH300" i="2" s="1"/>
  <c r="BN300" i="2"/>
  <c r="BZ300" i="2" s="1"/>
  <c r="CF300" i="2" s="1"/>
  <c r="BC300" i="2"/>
  <c r="BI300" i="2" s="1"/>
  <c r="BO300" i="2"/>
  <c r="CI299" i="2"/>
  <c r="AF299" i="2"/>
  <c r="AL299" i="2" s="1"/>
  <c r="AX300" i="1"/>
  <c r="BQ300" i="1"/>
  <c r="BR301" i="1"/>
  <c r="BS301" i="1"/>
  <c r="BT301" i="1"/>
  <c r="BU301" i="1"/>
  <c r="S302" i="1"/>
  <c r="BD299" i="1"/>
  <c r="BJ299" i="1" s="1"/>
  <c r="BP299" i="1"/>
  <c r="M300" i="1"/>
  <c r="AA300" i="1"/>
  <c r="AG300" i="1" s="1"/>
  <c r="AR300" i="1"/>
  <c r="AY300" i="1"/>
  <c r="BE300" i="1" s="1"/>
  <c r="BK300" i="1"/>
  <c r="BW300" i="1" s="1"/>
  <c r="CC300" i="1" s="1"/>
  <c r="AZ300" i="1"/>
  <c r="BF300" i="1" s="1"/>
  <c r="BL300" i="1"/>
  <c r="BX300" i="1" s="1"/>
  <c r="CD300" i="1" s="1"/>
  <c r="BA300" i="1"/>
  <c r="BG300" i="1" s="1"/>
  <c r="BM300" i="1"/>
  <c r="BY300" i="1" s="1"/>
  <c r="CE300" i="1" s="1"/>
  <c r="BB300" i="1"/>
  <c r="BH300" i="1" s="1"/>
  <c r="BN300" i="1"/>
  <c r="BZ300" i="1" s="1"/>
  <c r="CF300" i="1" s="1"/>
  <c r="BC300" i="1"/>
  <c r="BI300" i="1" s="1"/>
  <c r="BO300" i="1"/>
  <c r="CA300" i="1" s="1"/>
  <c r="CG300" i="1" s="1"/>
  <c r="AB301" i="1"/>
  <c r="AH301" i="1" s="1"/>
  <c r="AC301" i="1"/>
  <c r="AI301" i="1" s="1"/>
  <c r="AD301" i="1"/>
  <c r="AJ301" i="1" s="1"/>
  <c r="AE301" i="1"/>
  <c r="AK301" i="1" s="1"/>
  <c r="F302" i="1"/>
  <c r="BU299" i="9"/>
  <c r="BY299" i="9"/>
  <c r="BT300" i="8"/>
  <c r="AL299" i="6"/>
  <c r="AT299" i="6" s="1"/>
  <c r="AW299" i="6"/>
  <c r="AC300" i="5"/>
  <c r="AY300" i="5"/>
  <c r="AK299" i="5"/>
  <c r="AS299" i="5" s="1"/>
  <c r="AZ299" i="5"/>
  <c r="BX299" i="2"/>
  <c r="CD299" i="2" s="1"/>
  <c r="BV299" i="1"/>
  <c r="Z300" i="1"/>
  <c r="CB298" i="1"/>
  <c r="CH298" i="1" s="1"/>
  <c r="AF299" i="1"/>
  <c r="AL299" i="1" s="1"/>
  <c r="AY300" i="4"/>
  <c r="AG300" i="4"/>
  <c r="AO300" i="4" s="1"/>
  <c r="BS300" i="3"/>
  <c r="Z300" i="3"/>
  <c r="Z300" i="2"/>
  <c r="BU299" i="8"/>
  <c r="AY300" i="6"/>
  <c r="BS300" i="2"/>
  <c r="AB300" i="2"/>
  <c r="AH300" i="2" s="1"/>
  <c r="BP300" i="8"/>
  <c r="BS300" i="7"/>
  <c r="BU300" i="2"/>
  <c r="AC300" i="6"/>
  <c r="AK300" i="8"/>
  <c r="AK300" i="7"/>
  <c r="BR300" i="2"/>
  <c r="BX299" i="9"/>
  <c r="BR300" i="8"/>
  <c r="AF300" i="6"/>
  <c r="AN300" i="6" s="1"/>
  <c r="AG300" i="6"/>
  <c r="AO300" i="6" s="1"/>
  <c r="AC300" i="4"/>
  <c r="AJ300" i="4"/>
  <c r="AR300" i="4" s="1"/>
  <c r="AM300" i="7"/>
  <c r="AY300" i="7" s="1"/>
  <c r="AA446" i="7"/>
  <c r="Y303" i="9" l="1"/>
  <c r="BR302" i="9"/>
  <c r="BQ301" i="9"/>
  <c r="AL301" i="9"/>
  <c r="AU301" i="9"/>
  <c r="BG301" i="9" s="1"/>
  <c r="BN301" i="9"/>
  <c r="AM301" i="9"/>
  <c r="AY301" i="9" s="1"/>
  <c r="BK301" i="9"/>
  <c r="AR301" i="9"/>
  <c r="BD301" i="9" s="1"/>
  <c r="BM301" i="9"/>
  <c r="AT301" i="9"/>
  <c r="BF301" i="9" s="1"/>
  <c r="R301" i="9"/>
  <c r="AN301" i="9"/>
  <c r="AZ301" i="9" s="1"/>
  <c r="BL301" i="9"/>
  <c r="BV301" i="9" s="1"/>
  <c r="S301" i="9"/>
  <c r="AX301" i="9" s="1"/>
  <c r="BJ301" i="9" s="1"/>
  <c r="AS301" i="9"/>
  <c r="BE301" i="9" s="1"/>
  <c r="AV301" i="9"/>
  <c r="BH301" i="9" s="1"/>
  <c r="BO301" i="9"/>
  <c r="BY301" i="9" s="1"/>
  <c r="AQ302" i="9"/>
  <c r="BC302" i="9" s="1"/>
  <c r="AO302" i="9"/>
  <c r="BA302" i="9" s="1"/>
  <c r="AP302" i="9"/>
  <c r="BB302" i="9" s="1"/>
  <c r="F303" i="9"/>
  <c r="BS446" i="9"/>
  <c r="BQ446" i="9"/>
  <c r="AL446" i="9"/>
  <c r="AZ446" i="9" s="1"/>
  <c r="BR446" i="9"/>
  <c r="AK446" i="9"/>
  <c r="BT446" i="9"/>
  <c r="BP446" i="9"/>
  <c r="BQ301" i="8"/>
  <c r="AL301" i="8"/>
  <c r="BP302" i="8"/>
  <c r="BR302" i="8"/>
  <c r="Y303" i="8"/>
  <c r="F303" i="8"/>
  <c r="AO302" i="8"/>
  <c r="BA302" i="8" s="1"/>
  <c r="AQ302" i="8"/>
  <c r="BC302" i="8" s="1"/>
  <c r="AM302" i="8"/>
  <c r="AY302" i="8" s="1"/>
  <c r="AP302" i="8"/>
  <c r="BB302" i="8" s="1"/>
  <c r="BK301" i="8"/>
  <c r="AR301" i="8"/>
  <c r="BD301" i="8" s="1"/>
  <c r="AM301" i="8"/>
  <c r="AY301" i="8" s="1"/>
  <c r="AS301" i="8"/>
  <c r="BE301" i="8" s="1"/>
  <c r="BL301" i="8"/>
  <c r="BV301" i="8" s="1"/>
  <c r="S301" i="8"/>
  <c r="AX301" i="8" s="1"/>
  <c r="BJ301" i="8" s="1"/>
  <c r="AT301" i="8"/>
  <c r="BF301" i="8" s="1"/>
  <c r="BM301" i="8"/>
  <c r="AV301" i="8"/>
  <c r="BH301" i="8" s="1"/>
  <c r="BO301" i="8"/>
  <c r="BY301" i="8" s="1"/>
  <c r="R301" i="8"/>
  <c r="AN301" i="8"/>
  <c r="AZ301" i="8" s="1"/>
  <c r="AU301" i="8"/>
  <c r="BG301" i="8" s="1"/>
  <c r="BN301" i="8"/>
  <c r="BX301" i="8" s="1"/>
  <c r="Y303" i="7"/>
  <c r="AL301" i="7"/>
  <c r="BQ301" i="7"/>
  <c r="AI446" i="7"/>
  <c r="AF446" i="7"/>
  <c r="AC446" i="7"/>
  <c r="AW300" i="7"/>
  <c r="BI300" i="7" s="1"/>
  <c r="AU301" i="7"/>
  <c r="BG301" i="7" s="1"/>
  <c r="BN301" i="7"/>
  <c r="BX301" i="7" s="1"/>
  <c r="AM301" i="7"/>
  <c r="AY301" i="7" s="1"/>
  <c r="AR301" i="7"/>
  <c r="BD301" i="7" s="1"/>
  <c r="BK301" i="7"/>
  <c r="BM301" i="7"/>
  <c r="AT301" i="7"/>
  <c r="BF301" i="7" s="1"/>
  <c r="R301" i="7"/>
  <c r="AN301" i="7"/>
  <c r="AZ301" i="7" s="1"/>
  <c r="AS301" i="7"/>
  <c r="BE301" i="7" s="1"/>
  <c r="S301" i="7"/>
  <c r="AX301" i="7" s="1"/>
  <c r="BJ301" i="7" s="1"/>
  <c r="BL301" i="7"/>
  <c r="BV301" i="7" s="1"/>
  <c r="BO301" i="7"/>
  <c r="AV301" i="7"/>
  <c r="BH301" i="7" s="1"/>
  <c r="AQ302" i="7"/>
  <c r="BC302" i="7" s="1"/>
  <c r="AP302" i="7"/>
  <c r="BB302" i="7" s="1"/>
  <c r="F303" i="7"/>
  <c r="AO302" i="7"/>
  <c r="BA302" i="7" s="1"/>
  <c r="AV301" i="6"/>
  <c r="AD301" i="6"/>
  <c r="U303" i="6"/>
  <c r="AE301" i="6"/>
  <c r="AM301" i="6" s="1"/>
  <c r="N301" i="6"/>
  <c r="O301" i="6"/>
  <c r="AL301" i="6" s="1"/>
  <c r="AT301" i="6" s="1"/>
  <c r="AH301" i="6"/>
  <c r="AP301" i="6" s="1"/>
  <c r="AU301" i="6"/>
  <c r="AW301" i="6" s="1"/>
  <c r="AX301" i="6"/>
  <c r="AZ301" i="6" s="1"/>
  <c r="AI301" i="6"/>
  <c r="AQ301" i="6" s="1"/>
  <c r="AG302" i="6"/>
  <c r="AO302" i="6" s="1"/>
  <c r="F303" i="6"/>
  <c r="Z446" i="6"/>
  <c r="AB446" i="6"/>
  <c r="AA446" i="6"/>
  <c r="W446" i="6"/>
  <c r="Y446" i="6"/>
  <c r="X446" i="6"/>
  <c r="AK300" i="6"/>
  <c r="AS300" i="6" s="1"/>
  <c r="AD301" i="5"/>
  <c r="AV301" i="5"/>
  <c r="U303" i="5"/>
  <c r="AA446" i="5"/>
  <c r="Y446" i="5"/>
  <c r="W446" i="5"/>
  <c r="Z446" i="5"/>
  <c r="AB446" i="5"/>
  <c r="X446" i="5"/>
  <c r="AK300" i="5"/>
  <c r="AS300" i="5" s="1"/>
  <c r="N301" i="5"/>
  <c r="AE301" i="5"/>
  <c r="AM301" i="5" s="1"/>
  <c r="O301" i="5"/>
  <c r="AL301" i="5" s="1"/>
  <c r="AT301" i="5" s="1"/>
  <c r="AH301" i="5"/>
  <c r="AP301" i="5" s="1"/>
  <c r="AU301" i="5"/>
  <c r="AW301" i="5" s="1"/>
  <c r="AI301" i="5"/>
  <c r="AQ301" i="5" s="1"/>
  <c r="AX301" i="5"/>
  <c r="AF302" i="5"/>
  <c r="AN302" i="5" s="1"/>
  <c r="AG302" i="5"/>
  <c r="AO302" i="5" s="1"/>
  <c r="F303" i="5"/>
  <c r="AD301" i="4"/>
  <c r="AV301" i="4"/>
  <c r="U303" i="4"/>
  <c r="AB446" i="4"/>
  <c r="Y446" i="4"/>
  <c r="AA446" i="4"/>
  <c r="W446" i="4"/>
  <c r="Z446" i="4"/>
  <c r="X446" i="4"/>
  <c r="AK300" i="4"/>
  <c r="AS300" i="4" s="1"/>
  <c r="N301" i="4"/>
  <c r="AE301" i="4"/>
  <c r="AM301" i="4" s="1"/>
  <c r="O301" i="4"/>
  <c r="AL301" i="4" s="1"/>
  <c r="AT301" i="4" s="1"/>
  <c r="AH301" i="4"/>
  <c r="AP301" i="4" s="1"/>
  <c r="AU301" i="4"/>
  <c r="AW301" i="4" s="1"/>
  <c r="AI301" i="4"/>
  <c r="AQ301" i="4" s="1"/>
  <c r="AX301" i="4"/>
  <c r="AF302" i="4"/>
  <c r="AN302" i="4" s="1"/>
  <c r="AJ302" i="4"/>
  <c r="AR302" i="4" s="1"/>
  <c r="F303" i="4"/>
  <c r="S303" i="3"/>
  <c r="BS302" i="3"/>
  <c r="BT302" i="3"/>
  <c r="AX301" i="3"/>
  <c r="BQ301" i="3"/>
  <c r="BD300" i="3"/>
  <c r="BJ300" i="3" s="1"/>
  <c r="BP300" i="3"/>
  <c r="CJ300" i="3"/>
  <c r="CI300" i="3"/>
  <c r="AF300" i="3"/>
  <c r="AL300" i="3" s="1"/>
  <c r="AA301" i="3"/>
  <c r="AG301" i="3" s="1"/>
  <c r="M301" i="3"/>
  <c r="BA301" i="3"/>
  <c r="BG301" i="3" s="1"/>
  <c r="BM301" i="3"/>
  <c r="BC301" i="3"/>
  <c r="BI301" i="3" s="1"/>
  <c r="BO301" i="3"/>
  <c r="CA301" i="3" s="1"/>
  <c r="CG301" i="3" s="1"/>
  <c r="BB301" i="3"/>
  <c r="BH301" i="3" s="1"/>
  <c r="BN301" i="3"/>
  <c r="AZ301" i="3"/>
  <c r="BF301" i="3" s="1"/>
  <c r="BL301" i="3"/>
  <c r="BK301" i="3"/>
  <c r="BW301" i="3" s="1"/>
  <c r="CC301" i="3" s="1"/>
  <c r="AR301" i="3"/>
  <c r="AY301" i="3"/>
  <c r="BE301" i="3" s="1"/>
  <c r="AC302" i="3"/>
  <c r="AI302" i="3" s="1"/>
  <c r="AE302" i="3"/>
  <c r="AK302" i="3" s="1"/>
  <c r="AB302" i="3"/>
  <c r="AH302" i="3" s="1"/>
  <c r="F303" i="3"/>
  <c r="AD302" i="3"/>
  <c r="AJ302" i="3" s="1"/>
  <c r="BT446" i="3"/>
  <c r="BS446" i="3"/>
  <c r="Z446" i="3"/>
  <c r="AX446" i="3"/>
  <c r="BV446" i="3" s="1"/>
  <c r="BQ446" i="3"/>
  <c r="BU446" i="3"/>
  <c r="BR446" i="3"/>
  <c r="BQ301" i="2"/>
  <c r="AX301" i="2"/>
  <c r="S303" i="2"/>
  <c r="BU302" i="2"/>
  <c r="BR302" i="2"/>
  <c r="BD300" i="2"/>
  <c r="BJ300" i="2" s="1"/>
  <c r="BP300" i="2"/>
  <c r="AZ301" i="2"/>
  <c r="BF301" i="2" s="1"/>
  <c r="BL301" i="2"/>
  <c r="BB301" i="2"/>
  <c r="BH301" i="2" s="1"/>
  <c r="BN301" i="2"/>
  <c r="AY301" i="2"/>
  <c r="BE301" i="2" s="1"/>
  <c r="BK301" i="2"/>
  <c r="AR301" i="2"/>
  <c r="F303" i="2"/>
  <c r="AA301" i="2"/>
  <c r="AG301" i="2" s="1"/>
  <c r="M301" i="2"/>
  <c r="BA301" i="2"/>
  <c r="BG301" i="2" s="1"/>
  <c r="BM301" i="2"/>
  <c r="BY301" i="2" s="1"/>
  <c r="CE301" i="2" s="1"/>
  <c r="BC301" i="2"/>
  <c r="BI301" i="2" s="1"/>
  <c r="BO301" i="2"/>
  <c r="CA301" i="2" s="1"/>
  <c r="CG301" i="2" s="1"/>
  <c r="U446" i="2"/>
  <c r="Y446" i="2"/>
  <c r="AU446" i="2"/>
  <c r="AV446" i="2"/>
  <c r="AT446" i="2"/>
  <c r="W446" i="2"/>
  <c r="AW446" i="2"/>
  <c r="V446" i="2"/>
  <c r="AS446" i="2"/>
  <c r="X446" i="2"/>
  <c r="CI300" i="2"/>
  <c r="AF300" i="2"/>
  <c r="AL300" i="2" s="1"/>
  <c r="AX301" i="1"/>
  <c r="BQ301" i="1"/>
  <c r="BR302" i="1"/>
  <c r="BS302" i="1"/>
  <c r="BT302" i="1"/>
  <c r="BU302" i="1"/>
  <c r="S303" i="1"/>
  <c r="AU446" i="1"/>
  <c r="Y446" i="1"/>
  <c r="AT446" i="1"/>
  <c r="AV446" i="1"/>
  <c r="AS446" i="1"/>
  <c r="AW446" i="1"/>
  <c r="U446" i="1"/>
  <c r="V446" i="1"/>
  <c r="W446" i="1"/>
  <c r="X446" i="1"/>
  <c r="AF300" i="1"/>
  <c r="AL300" i="1" s="1"/>
  <c r="BD300" i="1"/>
  <c r="BJ300" i="1" s="1"/>
  <c r="BP300" i="1"/>
  <c r="M301" i="1"/>
  <c r="AA301" i="1"/>
  <c r="AG301" i="1" s="1"/>
  <c r="AR301" i="1"/>
  <c r="AY301" i="1"/>
  <c r="BE301" i="1" s="1"/>
  <c r="BK301" i="1"/>
  <c r="BW301" i="1" s="1"/>
  <c r="CC301" i="1" s="1"/>
  <c r="AZ301" i="1"/>
  <c r="BF301" i="1" s="1"/>
  <c r="BL301" i="1"/>
  <c r="BX301" i="1" s="1"/>
  <c r="CD301" i="1" s="1"/>
  <c r="BA301" i="1"/>
  <c r="BG301" i="1" s="1"/>
  <c r="BM301" i="1"/>
  <c r="BY301" i="1" s="1"/>
  <c r="CE301" i="1" s="1"/>
  <c r="BB301" i="1"/>
  <c r="BH301" i="1" s="1"/>
  <c r="BN301" i="1"/>
  <c r="BZ301" i="1" s="1"/>
  <c r="CF301" i="1" s="1"/>
  <c r="BC301" i="1"/>
  <c r="BI301" i="1" s="1"/>
  <c r="BO301" i="1"/>
  <c r="CA301" i="1" s="1"/>
  <c r="CG301" i="1" s="1"/>
  <c r="AB302" i="1"/>
  <c r="AH302" i="1" s="1"/>
  <c r="AC302" i="1"/>
  <c r="AI302" i="1" s="1"/>
  <c r="AD302" i="1"/>
  <c r="AJ302" i="1" s="1"/>
  <c r="AE302" i="1"/>
  <c r="AK302" i="1" s="1"/>
  <c r="F303" i="1"/>
  <c r="BS301" i="9"/>
  <c r="BU300" i="8"/>
  <c r="BT301" i="7"/>
  <c r="AZ300" i="5"/>
  <c r="AJ301" i="5"/>
  <c r="AR301" i="5" s="1"/>
  <c r="AZ300" i="4"/>
  <c r="BV300" i="3"/>
  <c r="BR301" i="3"/>
  <c r="BS301" i="3"/>
  <c r="BV300" i="2"/>
  <c r="AZ300" i="6"/>
  <c r="AC301" i="5"/>
  <c r="AG301" i="5"/>
  <c r="AO301" i="5" s="1"/>
  <c r="AC301" i="4"/>
  <c r="Z301" i="3"/>
  <c r="BR301" i="2"/>
  <c r="BT301" i="2"/>
  <c r="Z301" i="2"/>
  <c r="BW300" i="2"/>
  <c r="CC300" i="2" s="1"/>
  <c r="BY300" i="2"/>
  <c r="CE300" i="2" s="1"/>
  <c r="AB301" i="2"/>
  <c r="AH301" i="2" s="1"/>
  <c r="AD301" i="2"/>
  <c r="AJ301" i="2" s="1"/>
  <c r="BX300" i="2"/>
  <c r="CD300" i="2" s="1"/>
  <c r="CA300" i="2"/>
  <c r="CG300" i="2" s="1"/>
  <c r="BV300" i="1"/>
  <c r="Z301" i="1"/>
  <c r="BP301" i="7"/>
  <c r="AY301" i="5"/>
  <c r="AY301" i="4"/>
  <c r="BT301" i="3"/>
  <c r="AO301" i="8"/>
  <c r="BA301" i="8" s="1"/>
  <c r="BR301" i="7"/>
  <c r="AK301" i="8"/>
  <c r="BX300" i="7"/>
  <c r="AG301" i="4"/>
  <c r="AO301" i="4" s="1"/>
  <c r="AK301" i="9"/>
  <c r="BR301" i="9"/>
  <c r="BP301" i="8"/>
  <c r="BR301" i="8"/>
  <c r="AW300" i="8"/>
  <c r="BI300" i="8" s="1"/>
  <c r="BW300" i="8"/>
  <c r="BY300" i="8"/>
  <c r="AJ301" i="4"/>
  <c r="AR301" i="4" s="1"/>
  <c r="BY300" i="3"/>
  <c r="CE300" i="3" s="1"/>
  <c r="AD301" i="3"/>
  <c r="AJ301" i="3" s="1"/>
  <c r="CB299" i="1"/>
  <c r="CH299" i="1" s="1"/>
  <c r="BP301" i="9"/>
  <c r="AK301" i="7"/>
  <c r="AF446" i="8"/>
  <c r="AE446" i="8"/>
  <c r="AC446" i="8"/>
  <c r="AH446" i="8"/>
  <c r="AB446" i="8"/>
  <c r="AG446" i="8"/>
  <c r="AJ446" i="8"/>
  <c r="AD446" i="8"/>
  <c r="AI446" i="8"/>
  <c r="AG446" i="7"/>
  <c r="AH446" i="7"/>
  <c r="AJ446" i="7"/>
  <c r="AB446" i="7"/>
  <c r="AD446" i="7"/>
  <c r="AE446" i="7"/>
  <c r="BQ302" i="9" l="1"/>
  <c r="AL302" i="9"/>
  <c r="Y304" i="9"/>
  <c r="BP303" i="9"/>
  <c r="BT303" i="9"/>
  <c r="AK303" i="9"/>
  <c r="BS303" i="9"/>
  <c r="AW301" i="9"/>
  <c r="BI301" i="9" s="1"/>
  <c r="R302" i="9"/>
  <c r="AN302" i="9"/>
  <c r="AZ302" i="9" s="1"/>
  <c r="BM302" i="9"/>
  <c r="BW302" i="9" s="1"/>
  <c r="AT302" i="9"/>
  <c r="BF302" i="9" s="1"/>
  <c r="AU302" i="9"/>
  <c r="BG302" i="9" s="1"/>
  <c r="BN302" i="9"/>
  <c r="BX302" i="9" s="1"/>
  <c r="S302" i="9"/>
  <c r="AX302" i="9" s="1"/>
  <c r="BJ302" i="9" s="1"/>
  <c r="BL302" i="9"/>
  <c r="BV302" i="9" s="1"/>
  <c r="AS302" i="9"/>
  <c r="BE302" i="9" s="1"/>
  <c r="AR302" i="9"/>
  <c r="BD302" i="9" s="1"/>
  <c r="BK302" i="9"/>
  <c r="BU302" i="9" s="1"/>
  <c r="BO302" i="9"/>
  <c r="BY302" i="9" s="1"/>
  <c r="AV302" i="9"/>
  <c r="BH302" i="9" s="1"/>
  <c r="AP303" i="9"/>
  <c r="BB303" i="9" s="1"/>
  <c r="F304" i="9"/>
  <c r="AQ303" i="9"/>
  <c r="BC303" i="9" s="1"/>
  <c r="AO303" i="9"/>
  <c r="BA303" i="9" s="1"/>
  <c r="AL302" i="8"/>
  <c r="BQ302" i="8"/>
  <c r="BR303" i="8"/>
  <c r="Y304" i="8"/>
  <c r="BS303" i="8"/>
  <c r="AN302" i="8"/>
  <c r="AZ302" i="8" s="1"/>
  <c r="R302" i="8"/>
  <c r="BN302" i="8"/>
  <c r="BX302" i="8" s="1"/>
  <c r="AU302" i="8"/>
  <c r="BG302" i="8" s="1"/>
  <c r="AQ303" i="8"/>
  <c r="BC303" i="8" s="1"/>
  <c r="F304" i="8"/>
  <c r="AO303" i="8"/>
  <c r="BA303" i="8" s="1"/>
  <c r="AP303" i="8"/>
  <c r="BB303" i="8" s="1"/>
  <c r="BL302" i="8"/>
  <c r="BV302" i="8" s="1"/>
  <c r="S302" i="8"/>
  <c r="AX302" i="8" s="1"/>
  <c r="BJ302" i="8" s="1"/>
  <c r="AS302" i="8"/>
  <c r="BE302" i="8" s="1"/>
  <c r="AT302" i="8"/>
  <c r="BF302" i="8" s="1"/>
  <c r="BM302" i="8"/>
  <c r="BW302" i="8" s="1"/>
  <c r="AV302" i="8"/>
  <c r="BH302" i="8" s="1"/>
  <c r="BO302" i="8"/>
  <c r="BY302" i="8" s="1"/>
  <c r="BK302" i="8"/>
  <c r="BU302" i="8" s="1"/>
  <c r="AR302" i="8"/>
  <c r="BD302" i="8" s="1"/>
  <c r="AW301" i="8"/>
  <c r="BI301" i="8" s="1"/>
  <c r="AL302" i="7"/>
  <c r="BQ302" i="7"/>
  <c r="BR303" i="7"/>
  <c r="Y304" i="7"/>
  <c r="BP303" i="7"/>
  <c r="BS303" i="7"/>
  <c r="BS446" i="7"/>
  <c r="BP446" i="7"/>
  <c r="AW301" i="7"/>
  <c r="BI301" i="7" s="1"/>
  <c r="R302" i="7"/>
  <c r="AN302" i="7"/>
  <c r="AZ302" i="7" s="1"/>
  <c r="AU302" i="7"/>
  <c r="BG302" i="7" s="1"/>
  <c r="BN302" i="7"/>
  <c r="BX302" i="7" s="1"/>
  <c r="AP303" i="7"/>
  <c r="BB303" i="7" s="1"/>
  <c r="AQ303" i="7"/>
  <c r="BC303" i="7" s="1"/>
  <c r="AO303" i="7"/>
  <c r="BA303" i="7" s="1"/>
  <c r="F304" i="7"/>
  <c r="S302" i="7"/>
  <c r="AX302" i="7" s="1"/>
  <c r="BJ302" i="7" s="1"/>
  <c r="AS302" i="7"/>
  <c r="BE302" i="7" s="1"/>
  <c r="BL302" i="7"/>
  <c r="BV302" i="7" s="1"/>
  <c r="BO302" i="7"/>
  <c r="BY302" i="7" s="1"/>
  <c r="AV302" i="7"/>
  <c r="BH302" i="7" s="1"/>
  <c r="BK302" i="7"/>
  <c r="BU302" i="7" s="1"/>
  <c r="AR302" i="7"/>
  <c r="BD302" i="7" s="1"/>
  <c r="AT302" i="7"/>
  <c r="BF302" i="7" s="1"/>
  <c r="BM302" i="7"/>
  <c r="BW302" i="7" s="1"/>
  <c r="U304" i="6"/>
  <c r="AD302" i="6"/>
  <c r="AV302" i="6"/>
  <c r="AK301" i="6"/>
  <c r="AS301" i="6" s="1"/>
  <c r="AI302" i="6"/>
  <c r="AQ302" i="6" s="1"/>
  <c r="AX302" i="6"/>
  <c r="F304" i="6"/>
  <c r="N302" i="6"/>
  <c r="AE302" i="6"/>
  <c r="AM302" i="6" s="1"/>
  <c r="O302" i="6"/>
  <c r="AL302" i="6" s="1"/>
  <c r="AT302" i="6" s="1"/>
  <c r="AH302" i="6"/>
  <c r="AP302" i="6" s="1"/>
  <c r="AU302" i="6"/>
  <c r="AW302" i="6" s="1"/>
  <c r="AV446" i="6"/>
  <c r="AD446" i="6"/>
  <c r="AY446" i="6"/>
  <c r="AC446" i="6"/>
  <c r="AD302" i="5"/>
  <c r="AV302" i="5"/>
  <c r="U304" i="5"/>
  <c r="AY446" i="5"/>
  <c r="AC446" i="5"/>
  <c r="AD446" i="5"/>
  <c r="AV446" i="5"/>
  <c r="AK301" i="5"/>
  <c r="AS301" i="5" s="1"/>
  <c r="N302" i="5"/>
  <c r="AE302" i="5"/>
  <c r="AM302" i="5" s="1"/>
  <c r="O302" i="5"/>
  <c r="AL302" i="5" s="1"/>
  <c r="AT302" i="5" s="1"/>
  <c r="AH302" i="5"/>
  <c r="AP302" i="5" s="1"/>
  <c r="AU302" i="5"/>
  <c r="AW302" i="5" s="1"/>
  <c r="AI302" i="5"/>
  <c r="AQ302" i="5" s="1"/>
  <c r="AX302" i="5"/>
  <c r="AF303" i="5"/>
  <c r="AN303" i="5" s="1"/>
  <c r="AG303" i="5"/>
  <c r="AO303" i="5" s="1"/>
  <c r="F304" i="5"/>
  <c r="AD302" i="4"/>
  <c r="AV302" i="4"/>
  <c r="U304" i="4"/>
  <c r="AY446" i="4"/>
  <c r="AC446" i="4"/>
  <c r="AD446" i="4"/>
  <c r="AV446" i="4"/>
  <c r="AK301" i="4"/>
  <c r="AS301" i="4" s="1"/>
  <c r="N302" i="4"/>
  <c r="AE302" i="4"/>
  <c r="AM302" i="4" s="1"/>
  <c r="O302" i="4"/>
  <c r="AL302" i="4" s="1"/>
  <c r="AT302" i="4" s="1"/>
  <c r="AH302" i="4"/>
  <c r="AP302" i="4" s="1"/>
  <c r="AU302" i="4"/>
  <c r="AW302" i="4" s="1"/>
  <c r="AI302" i="4"/>
  <c r="AQ302" i="4" s="1"/>
  <c r="AX302" i="4"/>
  <c r="AF303" i="4"/>
  <c r="AN303" i="4" s="1"/>
  <c r="AJ303" i="4"/>
  <c r="AR303" i="4" s="1"/>
  <c r="F304" i="4"/>
  <c r="AX302" i="3"/>
  <c r="BQ302" i="3"/>
  <c r="BS303" i="3"/>
  <c r="S304" i="3"/>
  <c r="BU303" i="3"/>
  <c r="AF301" i="3"/>
  <c r="AL301" i="3" s="1"/>
  <c r="CJ301" i="3"/>
  <c r="CI301" i="3"/>
  <c r="BP301" i="3"/>
  <c r="CB301" i="3" s="1"/>
  <c r="CH301" i="3" s="1"/>
  <c r="BD301" i="3"/>
  <c r="BJ301" i="3" s="1"/>
  <c r="AA302" i="3"/>
  <c r="AG302" i="3" s="1"/>
  <c r="M302" i="3"/>
  <c r="BB302" i="3"/>
  <c r="BH302" i="3" s="1"/>
  <c r="BN302" i="3"/>
  <c r="BZ302" i="3" s="1"/>
  <c r="CF302" i="3" s="1"/>
  <c r="AZ302" i="3"/>
  <c r="BF302" i="3" s="1"/>
  <c r="BL302" i="3"/>
  <c r="BX302" i="3" s="1"/>
  <c r="CD302" i="3" s="1"/>
  <c r="BO302" i="3"/>
  <c r="CA302" i="3" s="1"/>
  <c r="CG302" i="3" s="1"/>
  <c r="BC302" i="3"/>
  <c r="BI302" i="3" s="1"/>
  <c r="BA302" i="3"/>
  <c r="BG302" i="3" s="1"/>
  <c r="BM302" i="3"/>
  <c r="BY302" i="3" s="1"/>
  <c r="CE302" i="3" s="1"/>
  <c r="AR302" i="3"/>
  <c r="BK302" i="3"/>
  <c r="BW302" i="3" s="1"/>
  <c r="CC302" i="3" s="1"/>
  <c r="AY302" i="3"/>
  <c r="BE302" i="3" s="1"/>
  <c r="AD303" i="3"/>
  <c r="AJ303" i="3" s="1"/>
  <c r="AB303" i="3"/>
  <c r="AH303" i="3" s="1"/>
  <c r="AE303" i="3"/>
  <c r="AK303" i="3" s="1"/>
  <c r="F304" i="3"/>
  <c r="AX302" i="2"/>
  <c r="BQ302" i="2"/>
  <c r="S304" i="2"/>
  <c r="BR303" i="2"/>
  <c r="BT303" i="2"/>
  <c r="BU303" i="2"/>
  <c r="BD301" i="2"/>
  <c r="BJ301" i="2" s="1"/>
  <c r="BP301" i="2"/>
  <c r="M302" i="2"/>
  <c r="AA302" i="2"/>
  <c r="AG302" i="2" s="1"/>
  <c r="AY302" i="2"/>
  <c r="BE302" i="2" s="1"/>
  <c r="AR302" i="2"/>
  <c r="BK302" i="2"/>
  <c r="BW302" i="2" s="1"/>
  <c r="CC302" i="2" s="1"/>
  <c r="BC302" i="2"/>
  <c r="BI302" i="2" s="1"/>
  <c r="BO302" i="2"/>
  <c r="CA302" i="2" s="1"/>
  <c r="CG302" i="2" s="1"/>
  <c r="AE303" i="2"/>
  <c r="AK303" i="2" s="1"/>
  <c r="AB303" i="2"/>
  <c r="AH303" i="2" s="1"/>
  <c r="AD303" i="2"/>
  <c r="AJ303" i="2" s="1"/>
  <c r="F304" i="2"/>
  <c r="AC303" i="2"/>
  <c r="AI303" i="2" s="1"/>
  <c r="BL302" i="2"/>
  <c r="BX302" i="2" s="1"/>
  <c r="CD302" i="2" s="1"/>
  <c r="AZ302" i="2"/>
  <c r="BF302" i="2" s="1"/>
  <c r="BB302" i="2"/>
  <c r="BH302" i="2" s="1"/>
  <c r="BN302" i="2"/>
  <c r="BM302" i="2"/>
  <c r="BY302" i="2" s="1"/>
  <c r="CE302" i="2" s="1"/>
  <c r="BA302" i="2"/>
  <c r="BG302" i="2" s="1"/>
  <c r="CI301" i="2"/>
  <c r="AF301" i="2"/>
  <c r="AL301" i="2" s="1"/>
  <c r="Z446" i="2"/>
  <c r="BS446" i="2"/>
  <c r="BT446" i="2"/>
  <c r="BR446" i="2"/>
  <c r="BU446" i="2"/>
  <c r="BQ446" i="2"/>
  <c r="AX446" i="2"/>
  <c r="BV446" i="2" s="1"/>
  <c r="AX302" i="1"/>
  <c r="BV302" i="1" s="1"/>
  <c r="BQ302" i="1"/>
  <c r="BR303" i="1"/>
  <c r="BS303" i="1"/>
  <c r="BT303" i="1"/>
  <c r="BU303" i="1"/>
  <c r="S304" i="1"/>
  <c r="BS446" i="1"/>
  <c r="BR446" i="1"/>
  <c r="BT446" i="1"/>
  <c r="AX446" i="1"/>
  <c r="BQ446" i="1"/>
  <c r="BU446" i="1"/>
  <c r="Z446" i="1"/>
  <c r="AF301" i="1"/>
  <c r="AL301" i="1" s="1"/>
  <c r="BD301" i="1"/>
  <c r="BJ301" i="1" s="1"/>
  <c r="BP301" i="1"/>
  <c r="CB301" i="1" s="1"/>
  <c r="CH301" i="1" s="1"/>
  <c r="M302" i="1"/>
  <c r="AA302" i="1"/>
  <c r="AG302" i="1" s="1"/>
  <c r="AR302" i="1"/>
  <c r="AY302" i="1"/>
  <c r="BE302" i="1" s="1"/>
  <c r="BK302" i="1"/>
  <c r="BW302" i="1" s="1"/>
  <c r="CC302" i="1" s="1"/>
  <c r="AZ302" i="1"/>
  <c r="BF302" i="1" s="1"/>
  <c r="BL302" i="1"/>
  <c r="BX302" i="1" s="1"/>
  <c r="CD302" i="1" s="1"/>
  <c r="BA302" i="1"/>
  <c r="BG302" i="1" s="1"/>
  <c r="BM302" i="1"/>
  <c r="BY302" i="1" s="1"/>
  <c r="CE302" i="1" s="1"/>
  <c r="BB302" i="1"/>
  <c r="BH302" i="1" s="1"/>
  <c r="BN302" i="1"/>
  <c r="BZ302" i="1" s="1"/>
  <c r="CF302" i="1" s="1"/>
  <c r="BC302" i="1"/>
  <c r="BI302" i="1" s="1"/>
  <c r="BO302" i="1"/>
  <c r="CA302" i="1" s="1"/>
  <c r="CG302" i="1" s="1"/>
  <c r="AB303" i="1"/>
  <c r="AH303" i="1" s="1"/>
  <c r="AC303" i="1"/>
  <c r="AI303" i="1" s="1"/>
  <c r="AD303" i="1"/>
  <c r="AJ303" i="1" s="1"/>
  <c r="AE303" i="1"/>
  <c r="AK303" i="1" s="1"/>
  <c r="F304" i="1"/>
  <c r="BP446" i="8"/>
  <c r="BR446" i="8"/>
  <c r="AK446" i="8"/>
  <c r="BQ446" i="8"/>
  <c r="AL446" i="8"/>
  <c r="AZ446" i="8" s="1"/>
  <c r="BT446" i="8"/>
  <c r="BS446" i="8"/>
  <c r="BQ446" i="7"/>
  <c r="AL446" i="7"/>
  <c r="BR446" i="7"/>
  <c r="BT446" i="7"/>
  <c r="AK446" i="7"/>
  <c r="AK302" i="9"/>
  <c r="AK302" i="8"/>
  <c r="AK302" i="7"/>
  <c r="AZ301" i="4"/>
  <c r="Z302" i="3"/>
  <c r="BV301" i="2"/>
  <c r="BT302" i="2"/>
  <c r="AF302" i="6"/>
  <c r="AN302" i="6" s="1"/>
  <c r="AJ302" i="6"/>
  <c r="AR302" i="6" s="1"/>
  <c r="AC302" i="5"/>
  <c r="AY302" i="5"/>
  <c r="AY302" i="4"/>
  <c r="BW301" i="2"/>
  <c r="CC301" i="2" s="1"/>
  <c r="AC302" i="2"/>
  <c r="AI302" i="2" s="1"/>
  <c r="AB302" i="2"/>
  <c r="AH302" i="2" s="1"/>
  <c r="AD302" i="2"/>
  <c r="AJ302" i="2" s="1"/>
  <c r="AE302" i="2"/>
  <c r="AK302" i="2" s="1"/>
  <c r="BV301" i="1"/>
  <c r="Z302" i="1"/>
  <c r="BS302" i="9"/>
  <c r="BS302" i="2"/>
  <c r="CB300" i="2"/>
  <c r="CH300" i="2" s="1"/>
  <c r="BX301" i="2"/>
  <c r="CD301" i="2" s="1"/>
  <c r="BZ301" i="2"/>
  <c r="CF301" i="2" s="1"/>
  <c r="BP302" i="9"/>
  <c r="BX301" i="9"/>
  <c r="BU301" i="9"/>
  <c r="BW301" i="9"/>
  <c r="BS302" i="8"/>
  <c r="BW301" i="8"/>
  <c r="BT302" i="7"/>
  <c r="BR302" i="7"/>
  <c r="AZ301" i="5"/>
  <c r="AJ302" i="5"/>
  <c r="AR302" i="5" s="1"/>
  <c r="BU302" i="3"/>
  <c r="BU301" i="8"/>
  <c r="BS302" i="7"/>
  <c r="BR302" i="3"/>
  <c r="BT302" i="9"/>
  <c r="BT302" i="8"/>
  <c r="BU301" i="7"/>
  <c r="BW301" i="7"/>
  <c r="BY301" i="7"/>
  <c r="AC302" i="6"/>
  <c r="AC302" i="4"/>
  <c r="AG302" i="4"/>
  <c r="AO302" i="4" s="1"/>
  <c r="BV301" i="3"/>
  <c r="CB300" i="3"/>
  <c r="CH300" i="3" s="1"/>
  <c r="BY301" i="3"/>
  <c r="CE301" i="3" s="1"/>
  <c r="BZ301" i="3"/>
  <c r="CF301" i="3" s="1"/>
  <c r="BX301" i="3"/>
  <c r="CD301" i="3" s="1"/>
  <c r="Z302" i="2"/>
  <c r="BP302" i="7"/>
  <c r="AY302" i="6"/>
  <c r="CB300" i="1"/>
  <c r="CH300" i="1" s="1"/>
  <c r="AM302" i="9"/>
  <c r="AY302" i="9" s="1"/>
  <c r="AM302" i="7"/>
  <c r="AY302" i="7" s="1"/>
  <c r="AL303" i="9" l="1"/>
  <c r="BQ303" i="9"/>
  <c r="BR304" i="9"/>
  <c r="Y305" i="9"/>
  <c r="AK304" i="9"/>
  <c r="BS304" i="9"/>
  <c r="BP304" i="9"/>
  <c r="BT304" i="9"/>
  <c r="AN303" i="9"/>
  <c r="AZ303" i="9" s="1"/>
  <c r="R303" i="9"/>
  <c r="AW303" i="9" s="1"/>
  <c r="BI303" i="9" s="1"/>
  <c r="BM303" i="9"/>
  <c r="AT303" i="9"/>
  <c r="BF303" i="9" s="1"/>
  <c r="S303" i="9"/>
  <c r="AX303" i="9" s="1"/>
  <c r="BJ303" i="9" s="1"/>
  <c r="AS303" i="9"/>
  <c r="BE303" i="9" s="1"/>
  <c r="BL303" i="9"/>
  <c r="BV303" i="9" s="1"/>
  <c r="AU303" i="9"/>
  <c r="BG303" i="9" s="1"/>
  <c r="BN303" i="9"/>
  <c r="BX303" i="9" s="1"/>
  <c r="F305" i="9"/>
  <c r="AO304" i="9"/>
  <c r="BA304" i="9" s="1"/>
  <c r="AQ304" i="9"/>
  <c r="BC304" i="9" s="1"/>
  <c r="AM304" i="9"/>
  <c r="AY304" i="9" s="1"/>
  <c r="AP304" i="9"/>
  <c r="BB304" i="9" s="1"/>
  <c r="BK303" i="9"/>
  <c r="BU303" i="9" s="1"/>
  <c r="AR303" i="9"/>
  <c r="BD303" i="9" s="1"/>
  <c r="AV303" i="9"/>
  <c r="BH303" i="9" s="1"/>
  <c r="BO303" i="9"/>
  <c r="BY303" i="9" s="1"/>
  <c r="Y305" i="8"/>
  <c r="BR304" i="8"/>
  <c r="AL303" i="8"/>
  <c r="BQ303" i="8"/>
  <c r="S303" i="8"/>
  <c r="AX303" i="8" s="1"/>
  <c r="BJ303" i="8" s="1"/>
  <c r="AS303" i="8"/>
  <c r="BE303" i="8" s="1"/>
  <c r="BL303" i="8"/>
  <c r="BV303" i="8" s="1"/>
  <c r="AM303" i="8"/>
  <c r="AY303" i="8" s="1"/>
  <c r="AN303" i="8"/>
  <c r="AZ303" i="8" s="1"/>
  <c r="R303" i="8"/>
  <c r="AV303" i="8"/>
  <c r="BH303" i="8" s="1"/>
  <c r="BO303" i="8"/>
  <c r="AO304" i="8"/>
  <c r="BA304" i="8" s="1"/>
  <c r="F305" i="8"/>
  <c r="AQ304" i="8"/>
  <c r="BC304" i="8" s="1"/>
  <c r="AP304" i="8"/>
  <c r="BB304" i="8" s="1"/>
  <c r="AR303" i="8"/>
  <c r="BD303" i="8" s="1"/>
  <c r="BK303" i="8"/>
  <c r="AU303" i="8"/>
  <c r="BG303" i="8" s="1"/>
  <c r="BN303" i="8"/>
  <c r="BX303" i="8" s="1"/>
  <c r="BM303" i="8"/>
  <c r="BW303" i="8" s="1"/>
  <c r="AT303" i="8"/>
  <c r="BF303" i="8" s="1"/>
  <c r="AL303" i="7"/>
  <c r="BQ303" i="7"/>
  <c r="BT304" i="7"/>
  <c r="AK304" i="7"/>
  <c r="Y305" i="7"/>
  <c r="BP304" i="7"/>
  <c r="BS304" i="7"/>
  <c r="BM303" i="7"/>
  <c r="BW303" i="7" s="1"/>
  <c r="AT303" i="7"/>
  <c r="BF303" i="7" s="1"/>
  <c r="R303" i="7"/>
  <c r="AN303" i="7"/>
  <c r="AZ303" i="7" s="1"/>
  <c r="BL303" i="7"/>
  <c r="BV303" i="7" s="1"/>
  <c r="S303" i="7"/>
  <c r="AX303" i="7" s="1"/>
  <c r="BJ303" i="7" s="1"/>
  <c r="AS303" i="7"/>
  <c r="BE303" i="7" s="1"/>
  <c r="BN303" i="7"/>
  <c r="BX303" i="7" s="1"/>
  <c r="AU303" i="7"/>
  <c r="BG303" i="7" s="1"/>
  <c r="AV303" i="7"/>
  <c r="BH303" i="7" s="1"/>
  <c r="BO303" i="7"/>
  <c r="AR303" i="7"/>
  <c r="BD303" i="7" s="1"/>
  <c r="BK303" i="7"/>
  <c r="BU303" i="7" s="1"/>
  <c r="AO304" i="7"/>
  <c r="BA304" i="7" s="1"/>
  <c r="AQ304" i="7"/>
  <c r="BC304" i="7" s="1"/>
  <c r="AM304" i="7"/>
  <c r="AY304" i="7" s="1"/>
  <c r="AP304" i="7"/>
  <c r="BB304" i="7" s="1"/>
  <c r="F305" i="7"/>
  <c r="AV303" i="6"/>
  <c r="AD303" i="6"/>
  <c r="U305" i="6"/>
  <c r="AE303" i="6"/>
  <c r="AM303" i="6" s="1"/>
  <c r="N303" i="6"/>
  <c r="O303" i="6"/>
  <c r="AL303" i="6" s="1"/>
  <c r="AT303" i="6" s="1"/>
  <c r="AU303" i="6"/>
  <c r="AW303" i="6" s="1"/>
  <c r="AH303" i="6"/>
  <c r="AP303" i="6" s="1"/>
  <c r="AI303" i="6"/>
  <c r="AQ303" i="6" s="1"/>
  <c r="AX303" i="6"/>
  <c r="AF304" i="6"/>
  <c r="AN304" i="6" s="1"/>
  <c r="F305" i="6"/>
  <c r="AD303" i="5"/>
  <c r="AV303" i="5"/>
  <c r="U305" i="5"/>
  <c r="N303" i="5"/>
  <c r="AE303" i="5"/>
  <c r="AM303" i="5" s="1"/>
  <c r="O303" i="5"/>
  <c r="AL303" i="5" s="1"/>
  <c r="AT303" i="5" s="1"/>
  <c r="AH303" i="5"/>
  <c r="AP303" i="5" s="1"/>
  <c r="AU303" i="5"/>
  <c r="AW303" i="5" s="1"/>
  <c r="AI303" i="5"/>
  <c r="AQ303" i="5" s="1"/>
  <c r="AX303" i="5"/>
  <c r="AF304" i="5"/>
  <c r="AN304" i="5" s="1"/>
  <c r="AG304" i="5"/>
  <c r="AO304" i="5" s="1"/>
  <c r="AJ304" i="5"/>
  <c r="AR304" i="5" s="1"/>
  <c r="F305" i="5"/>
  <c r="AD303" i="4"/>
  <c r="AV303" i="4"/>
  <c r="U305" i="4"/>
  <c r="N303" i="4"/>
  <c r="AE303" i="4"/>
  <c r="AM303" i="4" s="1"/>
  <c r="O303" i="4"/>
  <c r="AL303" i="4" s="1"/>
  <c r="AT303" i="4" s="1"/>
  <c r="AH303" i="4"/>
  <c r="AP303" i="4" s="1"/>
  <c r="AU303" i="4"/>
  <c r="AW303" i="4" s="1"/>
  <c r="AI303" i="4"/>
  <c r="AQ303" i="4" s="1"/>
  <c r="AX303" i="4"/>
  <c r="AF304" i="4"/>
  <c r="AN304" i="4" s="1"/>
  <c r="AG304" i="4"/>
  <c r="AO304" i="4" s="1"/>
  <c r="F305" i="4"/>
  <c r="S305" i="3"/>
  <c r="BT304" i="3"/>
  <c r="AX303" i="3"/>
  <c r="BV303" i="3" s="1"/>
  <c r="BQ303" i="3"/>
  <c r="CJ302" i="3"/>
  <c r="AF302" i="3"/>
  <c r="AL302" i="3" s="1"/>
  <c r="CI302" i="3"/>
  <c r="BD302" i="3"/>
  <c r="BJ302" i="3" s="1"/>
  <c r="BP302" i="3"/>
  <c r="CB302" i="3" s="1"/>
  <c r="CH302" i="3" s="1"/>
  <c r="BC303" i="3"/>
  <c r="BI303" i="3" s="1"/>
  <c r="BO303" i="3"/>
  <c r="CA303" i="3" s="1"/>
  <c r="CG303" i="3" s="1"/>
  <c r="BN303" i="3"/>
  <c r="BZ303" i="3" s="1"/>
  <c r="CF303" i="3" s="1"/>
  <c r="BB303" i="3"/>
  <c r="BH303" i="3" s="1"/>
  <c r="BK303" i="3"/>
  <c r="BW303" i="3" s="1"/>
  <c r="CC303" i="3" s="1"/>
  <c r="AY303" i="3"/>
  <c r="BE303" i="3" s="1"/>
  <c r="AR303" i="3"/>
  <c r="BM303" i="3"/>
  <c r="BY303" i="3" s="1"/>
  <c r="CE303" i="3" s="1"/>
  <c r="BA303" i="3"/>
  <c r="BG303" i="3" s="1"/>
  <c r="M303" i="3"/>
  <c r="AA303" i="3"/>
  <c r="AG303" i="3" s="1"/>
  <c r="BL303" i="3"/>
  <c r="BX303" i="3" s="1"/>
  <c r="CD303" i="3" s="1"/>
  <c r="AZ303" i="3"/>
  <c r="BF303" i="3" s="1"/>
  <c r="AC304" i="3"/>
  <c r="AI304" i="3" s="1"/>
  <c r="AE304" i="3"/>
  <c r="AK304" i="3" s="1"/>
  <c r="AB304" i="3"/>
  <c r="AH304" i="3" s="1"/>
  <c r="F305" i="3"/>
  <c r="AD304" i="3"/>
  <c r="AJ304" i="3" s="1"/>
  <c r="S305" i="2"/>
  <c r="BS304" i="2"/>
  <c r="BT304" i="2"/>
  <c r="AX303" i="2"/>
  <c r="BV303" i="2" s="1"/>
  <c r="BQ303" i="2"/>
  <c r="AF302" i="2"/>
  <c r="AL302" i="2" s="1"/>
  <c r="CI302" i="2"/>
  <c r="BD302" i="2"/>
  <c r="BJ302" i="2" s="1"/>
  <c r="BP302" i="2"/>
  <c r="CB302" i="2" s="1"/>
  <c r="CH302" i="2" s="1"/>
  <c r="BB303" i="2"/>
  <c r="BH303" i="2" s="1"/>
  <c r="BN303" i="2"/>
  <c r="BZ303" i="2" s="1"/>
  <c r="CF303" i="2" s="1"/>
  <c r="AY303" i="2"/>
  <c r="BE303" i="2" s="1"/>
  <c r="AR303" i="2"/>
  <c r="BK303" i="2"/>
  <c r="BW303" i="2" s="1"/>
  <c r="CC303" i="2" s="1"/>
  <c r="BO303" i="2"/>
  <c r="CA303" i="2" s="1"/>
  <c r="CG303" i="2" s="1"/>
  <c r="BC303" i="2"/>
  <c r="BI303" i="2" s="1"/>
  <c r="AD304" i="2"/>
  <c r="AJ304" i="2" s="1"/>
  <c r="AE304" i="2"/>
  <c r="AK304" i="2" s="1"/>
  <c r="F305" i="2"/>
  <c r="AB304" i="2"/>
  <c r="AH304" i="2" s="1"/>
  <c r="AC304" i="2"/>
  <c r="AI304" i="2" s="1"/>
  <c r="BA303" i="2"/>
  <c r="BG303" i="2" s="1"/>
  <c r="BM303" i="2"/>
  <c r="AZ303" i="2"/>
  <c r="BF303" i="2" s="1"/>
  <c r="BL303" i="2"/>
  <c r="BX303" i="2" s="1"/>
  <c r="CD303" i="2" s="1"/>
  <c r="M303" i="2"/>
  <c r="AA303" i="2"/>
  <c r="AG303" i="2" s="1"/>
  <c r="AX303" i="1"/>
  <c r="BQ303" i="1"/>
  <c r="BR304" i="1"/>
  <c r="BS304" i="1"/>
  <c r="BT304" i="1"/>
  <c r="BU304" i="1"/>
  <c r="S305" i="1"/>
  <c r="BD302" i="1"/>
  <c r="BJ302" i="1" s="1"/>
  <c r="BP302" i="1"/>
  <c r="CB302" i="1" s="1"/>
  <c r="CH302" i="1" s="1"/>
  <c r="M303" i="1"/>
  <c r="AA303" i="1"/>
  <c r="AG303" i="1" s="1"/>
  <c r="AR303" i="1"/>
  <c r="AY303" i="1"/>
  <c r="BE303" i="1" s="1"/>
  <c r="BK303" i="1"/>
  <c r="BW303" i="1" s="1"/>
  <c r="CC303" i="1" s="1"/>
  <c r="AZ303" i="1"/>
  <c r="BF303" i="1" s="1"/>
  <c r="BL303" i="1"/>
  <c r="BX303" i="1" s="1"/>
  <c r="CD303" i="1" s="1"/>
  <c r="BA303" i="1"/>
  <c r="BG303" i="1" s="1"/>
  <c r="BM303" i="1"/>
  <c r="BY303" i="1" s="1"/>
  <c r="CE303" i="1" s="1"/>
  <c r="BB303" i="1"/>
  <c r="BH303" i="1" s="1"/>
  <c r="BN303" i="1"/>
  <c r="BZ303" i="1" s="1"/>
  <c r="CF303" i="1" s="1"/>
  <c r="BC303" i="1"/>
  <c r="BI303" i="1" s="1"/>
  <c r="BO303" i="1"/>
  <c r="CA303" i="1" s="1"/>
  <c r="CG303" i="1" s="1"/>
  <c r="AB304" i="1"/>
  <c r="AH304" i="1" s="1"/>
  <c r="AC304" i="1"/>
  <c r="AI304" i="1" s="1"/>
  <c r="AD304" i="1"/>
  <c r="AJ304" i="1" s="1"/>
  <c r="AE304" i="1"/>
  <c r="AK304" i="1" s="1"/>
  <c r="F305" i="1"/>
  <c r="AW302" i="8"/>
  <c r="BI302" i="8" s="1"/>
  <c r="BR303" i="3"/>
  <c r="AZ302" i="6"/>
  <c r="AF303" i="6"/>
  <c r="AN303" i="6" s="1"/>
  <c r="AJ303" i="6"/>
  <c r="AR303" i="6" s="1"/>
  <c r="AG303" i="6"/>
  <c r="AO303" i="6" s="1"/>
  <c r="AC303" i="5"/>
  <c r="AY303" i="5"/>
  <c r="AZ302" i="4"/>
  <c r="AG303" i="4"/>
  <c r="AO303" i="4" s="1"/>
  <c r="BV302" i="3"/>
  <c r="BT303" i="3"/>
  <c r="AC303" i="3"/>
  <c r="AI303" i="3" s="1"/>
  <c r="BV302" i="2"/>
  <c r="BS303" i="2"/>
  <c r="Z303" i="2"/>
  <c r="CB301" i="2"/>
  <c r="CH301" i="2" s="1"/>
  <c r="BZ302" i="2"/>
  <c r="CF302" i="2" s="1"/>
  <c r="Z303" i="1"/>
  <c r="AC303" i="4"/>
  <c r="Z303" i="3"/>
  <c r="BR303" i="9"/>
  <c r="BT303" i="8"/>
  <c r="AW302" i="9"/>
  <c r="BI302" i="9" s="1"/>
  <c r="BV446" i="1"/>
  <c r="AK303" i="8"/>
  <c r="BP303" i="8"/>
  <c r="BT303" i="7"/>
  <c r="AK303" i="7"/>
  <c r="AW302" i="7"/>
  <c r="BI302" i="7" s="1"/>
  <c r="AC303" i="6"/>
  <c r="AY303" i="6"/>
  <c r="AK302" i="5"/>
  <c r="AS302" i="5" s="1"/>
  <c r="AZ302" i="5"/>
  <c r="AJ303" i="5"/>
  <c r="AR303" i="5" s="1"/>
  <c r="AY303" i="4"/>
  <c r="AM303" i="9"/>
  <c r="AY303" i="9" s="1"/>
  <c r="AM303" i="7"/>
  <c r="AY303" i="7" s="1"/>
  <c r="AK302" i="6"/>
  <c r="AS302" i="6" s="1"/>
  <c r="AK302" i="4"/>
  <c r="AS302" i="4" s="1"/>
  <c r="AF302" i="1"/>
  <c r="AL302" i="1" s="1"/>
  <c r="AZ303" i="4" l="1"/>
  <c r="AL304" i="9"/>
  <c r="BQ304" i="9"/>
  <c r="BT305" i="9"/>
  <c r="Y306" i="9"/>
  <c r="AK305" i="9"/>
  <c r="BP305" i="9"/>
  <c r="BS305" i="9"/>
  <c r="AN304" i="9"/>
  <c r="AZ304" i="9" s="1"/>
  <c r="R304" i="9"/>
  <c r="AR304" i="9"/>
  <c r="BD304" i="9" s="1"/>
  <c r="BK304" i="9"/>
  <c r="BU304" i="9" s="1"/>
  <c r="AT304" i="9"/>
  <c r="BF304" i="9" s="1"/>
  <c r="BM304" i="9"/>
  <c r="BW304" i="9" s="1"/>
  <c r="AV304" i="9"/>
  <c r="BH304" i="9" s="1"/>
  <c r="BO304" i="9"/>
  <c r="BY304" i="9" s="1"/>
  <c r="AO305" i="9"/>
  <c r="BA305" i="9" s="1"/>
  <c r="AQ305" i="9"/>
  <c r="BC305" i="9" s="1"/>
  <c r="F306" i="9"/>
  <c r="AP305" i="9"/>
  <c r="BB305" i="9" s="1"/>
  <c r="AS304" i="9"/>
  <c r="BE304" i="9" s="1"/>
  <c r="BL304" i="9"/>
  <c r="BV304" i="9" s="1"/>
  <c r="S304" i="9"/>
  <c r="AX304" i="9" s="1"/>
  <c r="BJ304" i="9" s="1"/>
  <c r="BN304" i="9"/>
  <c r="BX304" i="9" s="1"/>
  <c r="AU304" i="9"/>
  <c r="BG304" i="9" s="1"/>
  <c r="BS305" i="8"/>
  <c r="BP305" i="8"/>
  <c r="BR305" i="8"/>
  <c r="Y306" i="8"/>
  <c r="AL304" i="8"/>
  <c r="BQ304" i="8"/>
  <c r="AW303" i="8"/>
  <c r="BI303" i="8" s="1"/>
  <c r="S304" i="8"/>
  <c r="AX304" i="8" s="1"/>
  <c r="BJ304" i="8" s="1"/>
  <c r="AS304" i="8"/>
  <c r="BE304" i="8" s="1"/>
  <c r="BL304" i="8"/>
  <c r="BV304" i="8" s="1"/>
  <c r="AT304" i="8"/>
  <c r="BF304" i="8" s="1"/>
  <c r="BM304" i="8"/>
  <c r="BW304" i="8" s="1"/>
  <c r="AV304" i="8"/>
  <c r="BH304" i="8" s="1"/>
  <c r="BO304" i="8"/>
  <c r="AP305" i="8"/>
  <c r="BB305" i="8" s="1"/>
  <c r="AM305" i="8"/>
  <c r="AY305" i="8" s="1"/>
  <c r="AO305" i="8"/>
  <c r="BA305" i="8" s="1"/>
  <c r="AQ305" i="8"/>
  <c r="BC305" i="8" s="1"/>
  <c r="F306" i="8"/>
  <c r="AN304" i="8"/>
  <c r="AZ304" i="8" s="1"/>
  <c r="R304" i="8"/>
  <c r="BK304" i="8"/>
  <c r="AR304" i="8"/>
  <c r="BD304" i="8" s="1"/>
  <c r="AU304" i="8"/>
  <c r="BG304" i="8" s="1"/>
  <c r="BN304" i="8"/>
  <c r="AL304" i="7"/>
  <c r="BQ304" i="7"/>
  <c r="BR305" i="7"/>
  <c r="BT305" i="7"/>
  <c r="Y306" i="7"/>
  <c r="BN304" i="7"/>
  <c r="BX304" i="7" s="1"/>
  <c r="AU304" i="7"/>
  <c r="BG304" i="7" s="1"/>
  <c r="AN304" i="7"/>
  <c r="AZ304" i="7" s="1"/>
  <c r="R304" i="7"/>
  <c r="AS304" i="7"/>
  <c r="BE304" i="7" s="1"/>
  <c r="S304" i="7"/>
  <c r="AX304" i="7" s="1"/>
  <c r="BJ304" i="7" s="1"/>
  <c r="BL304" i="7"/>
  <c r="BV304" i="7" s="1"/>
  <c r="AR304" i="7"/>
  <c r="BD304" i="7" s="1"/>
  <c r="BK304" i="7"/>
  <c r="BU304" i="7" s="1"/>
  <c r="AT304" i="7"/>
  <c r="BF304" i="7" s="1"/>
  <c r="BM304" i="7"/>
  <c r="AV304" i="7"/>
  <c r="BH304" i="7" s="1"/>
  <c r="BO304" i="7"/>
  <c r="BY304" i="7" s="1"/>
  <c r="AP305" i="7"/>
  <c r="BB305" i="7" s="1"/>
  <c r="AQ305" i="7"/>
  <c r="BC305" i="7" s="1"/>
  <c r="AO305" i="7"/>
  <c r="BA305" i="7" s="1"/>
  <c r="F306" i="7"/>
  <c r="AV304" i="6"/>
  <c r="AD304" i="6"/>
  <c r="U306" i="6"/>
  <c r="N304" i="6"/>
  <c r="AE304" i="6"/>
  <c r="AM304" i="6" s="1"/>
  <c r="O304" i="6"/>
  <c r="AL304" i="6" s="1"/>
  <c r="AT304" i="6" s="1"/>
  <c r="AH304" i="6"/>
  <c r="AP304" i="6" s="1"/>
  <c r="AU304" i="6"/>
  <c r="AJ305" i="6"/>
  <c r="AR305" i="6" s="1"/>
  <c r="F306" i="6"/>
  <c r="AI304" i="6"/>
  <c r="AQ304" i="6" s="1"/>
  <c r="AX304" i="6"/>
  <c r="AD304" i="5"/>
  <c r="AV304" i="5"/>
  <c r="U306" i="5"/>
  <c r="AK303" i="5"/>
  <c r="AS303" i="5" s="1"/>
  <c r="N304" i="5"/>
  <c r="AE304" i="5"/>
  <c r="AM304" i="5" s="1"/>
  <c r="O304" i="5"/>
  <c r="AL304" i="5" s="1"/>
  <c r="AT304" i="5" s="1"/>
  <c r="AH304" i="5"/>
  <c r="AP304" i="5" s="1"/>
  <c r="AU304" i="5"/>
  <c r="AW304" i="5" s="1"/>
  <c r="AI304" i="5"/>
  <c r="AQ304" i="5" s="1"/>
  <c r="AX304" i="5"/>
  <c r="AF305" i="5"/>
  <c r="AN305" i="5" s="1"/>
  <c r="AG305" i="5"/>
  <c r="AO305" i="5" s="1"/>
  <c r="F306" i="5"/>
  <c r="AD304" i="4"/>
  <c r="AV304" i="4"/>
  <c r="U306" i="4"/>
  <c r="N304" i="4"/>
  <c r="AE304" i="4"/>
  <c r="AM304" i="4" s="1"/>
  <c r="O304" i="4"/>
  <c r="AL304" i="4" s="1"/>
  <c r="AT304" i="4" s="1"/>
  <c r="AH304" i="4"/>
  <c r="AP304" i="4" s="1"/>
  <c r="AU304" i="4"/>
  <c r="AW304" i="4" s="1"/>
  <c r="AI304" i="4"/>
  <c r="AQ304" i="4" s="1"/>
  <c r="AX304" i="4"/>
  <c r="AF305" i="4"/>
  <c r="AN305" i="4" s="1"/>
  <c r="F306" i="4"/>
  <c r="BS305" i="3"/>
  <c r="S306" i="3"/>
  <c r="BR305" i="3"/>
  <c r="Z305" i="3"/>
  <c r="BQ304" i="3"/>
  <c r="AX304" i="3"/>
  <c r="BV304" i="3" s="1"/>
  <c r="BD303" i="3"/>
  <c r="BJ303" i="3" s="1"/>
  <c r="BP303" i="3"/>
  <c r="CB303" i="3" s="1"/>
  <c r="CH303" i="3" s="1"/>
  <c r="AF303" i="3"/>
  <c r="AL303" i="3" s="1"/>
  <c r="CJ303" i="3"/>
  <c r="CI303" i="3"/>
  <c r="BO304" i="3"/>
  <c r="CA304" i="3" s="1"/>
  <c r="CG304" i="3" s="1"/>
  <c r="BC304" i="3"/>
  <c r="BI304" i="3" s="1"/>
  <c r="AC305" i="3"/>
  <c r="AI305" i="3" s="1"/>
  <c r="AB305" i="3"/>
  <c r="AH305" i="3" s="1"/>
  <c r="AE305" i="3"/>
  <c r="AK305" i="3" s="1"/>
  <c r="F306" i="3"/>
  <c r="AR304" i="3"/>
  <c r="AY304" i="3"/>
  <c r="BE304" i="3" s="1"/>
  <c r="BK304" i="3"/>
  <c r="BW304" i="3" s="1"/>
  <c r="CC304" i="3" s="1"/>
  <c r="AZ304" i="3"/>
  <c r="BF304" i="3" s="1"/>
  <c r="BL304" i="3"/>
  <c r="BX304" i="3" s="1"/>
  <c r="CD304" i="3" s="1"/>
  <c r="M304" i="3"/>
  <c r="AA304" i="3"/>
  <c r="AG304" i="3" s="1"/>
  <c r="BN304" i="3"/>
  <c r="BZ304" i="3" s="1"/>
  <c r="CF304" i="3" s="1"/>
  <c r="BB304" i="3"/>
  <c r="BH304" i="3" s="1"/>
  <c r="BM304" i="3"/>
  <c r="BY304" i="3" s="1"/>
  <c r="CE304" i="3" s="1"/>
  <c r="BA304" i="3"/>
  <c r="BG304" i="3" s="1"/>
  <c r="BT305" i="2"/>
  <c r="Z305" i="2"/>
  <c r="BS305" i="2"/>
  <c r="S306" i="2"/>
  <c r="AX304" i="2"/>
  <c r="BV304" i="2" s="1"/>
  <c r="BQ304" i="2"/>
  <c r="BD303" i="2"/>
  <c r="BJ303" i="2" s="1"/>
  <c r="BP303" i="2"/>
  <c r="CB303" i="2" s="1"/>
  <c r="CH303" i="2" s="1"/>
  <c r="AC305" i="2"/>
  <c r="AI305" i="2" s="1"/>
  <c r="AB305" i="2"/>
  <c r="AH305" i="2" s="1"/>
  <c r="AD305" i="2"/>
  <c r="AJ305" i="2" s="1"/>
  <c r="AE305" i="2"/>
  <c r="AK305" i="2" s="1"/>
  <c r="F306" i="2"/>
  <c r="BL304" i="2"/>
  <c r="AZ304" i="2"/>
  <c r="BF304" i="2" s="1"/>
  <c r="BB304" i="2"/>
  <c r="BH304" i="2" s="1"/>
  <c r="BN304" i="2"/>
  <c r="BZ304" i="2" s="1"/>
  <c r="CF304" i="2" s="1"/>
  <c r="BC304" i="2"/>
  <c r="BI304" i="2" s="1"/>
  <c r="BO304" i="2"/>
  <c r="AY304" i="2"/>
  <c r="BE304" i="2" s="1"/>
  <c r="BK304" i="2"/>
  <c r="AR304" i="2"/>
  <c r="AA304" i="2"/>
  <c r="AG304" i="2" s="1"/>
  <c r="M304" i="2"/>
  <c r="BM304" i="2"/>
  <c r="BY304" i="2" s="1"/>
  <c r="CE304" i="2" s="1"/>
  <c r="BA304" i="2"/>
  <c r="BG304" i="2" s="1"/>
  <c r="AF303" i="2"/>
  <c r="AL303" i="2" s="1"/>
  <c r="CI303" i="2"/>
  <c r="AX304" i="1"/>
  <c r="BQ304" i="1"/>
  <c r="BR305" i="1"/>
  <c r="BS305" i="1"/>
  <c r="BT305" i="1"/>
  <c r="BU305" i="1"/>
  <c r="S306" i="1"/>
  <c r="BD303" i="1"/>
  <c r="BJ303" i="1" s="1"/>
  <c r="BP303" i="1"/>
  <c r="M304" i="1"/>
  <c r="AA304" i="1"/>
  <c r="AG304" i="1" s="1"/>
  <c r="AR304" i="1"/>
  <c r="AY304" i="1"/>
  <c r="BE304" i="1" s="1"/>
  <c r="BK304" i="1"/>
  <c r="BW304" i="1" s="1"/>
  <c r="CC304" i="1" s="1"/>
  <c r="AZ304" i="1"/>
  <c r="BF304" i="1" s="1"/>
  <c r="BL304" i="1"/>
  <c r="BX304" i="1" s="1"/>
  <c r="CD304" i="1" s="1"/>
  <c r="BA304" i="1"/>
  <c r="BG304" i="1" s="1"/>
  <c r="BM304" i="1"/>
  <c r="BY304" i="1" s="1"/>
  <c r="CE304" i="1" s="1"/>
  <c r="BB304" i="1"/>
  <c r="BH304" i="1" s="1"/>
  <c r="BN304" i="1"/>
  <c r="BZ304" i="1" s="1"/>
  <c r="CF304" i="1" s="1"/>
  <c r="BC304" i="1"/>
  <c r="BI304" i="1" s="1"/>
  <c r="BO304" i="1"/>
  <c r="CA304" i="1" s="1"/>
  <c r="CG304" i="1" s="1"/>
  <c r="AB305" i="1"/>
  <c r="AH305" i="1" s="1"/>
  <c r="AC305" i="1"/>
  <c r="AI305" i="1" s="1"/>
  <c r="AD305" i="1"/>
  <c r="AJ305" i="1" s="1"/>
  <c r="AE305" i="1"/>
  <c r="AK305" i="1" s="1"/>
  <c r="F306" i="1"/>
  <c r="BR304" i="7"/>
  <c r="BS304" i="3"/>
  <c r="AJ304" i="6"/>
  <c r="AR304" i="6" s="1"/>
  <c r="AC304" i="5"/>
  <c r="AY304" i="5"/>
  <c r="AC304" i="4"/>
  <c r="BY303" i="2"/>
  <c r="CE303" i="2" s="1"/>
  <c r="BV303" i="1"/>
  <c r="Z304" i="1"/>
  <c r="AF303" i="1"/>
  <c r="AL303" i="1" s="1"/>
  <c r="AK303" i="6"/>
  <c r="AS303" i="6" s="1"/>
  <c r="AZ303" i="6"/>
  <c r="BU304" i="3"/>
  <c r="BT304" i="8"/>
  <c r="BS304" i="8"/>
  <c r="BY303" i="8"/>
  <c r="AW303" i="7"/>
  <c r="BI303" i="7" s="1"/>
  <c r="BY303" i="7"/>
  <c r="AC304" i="6"/>
  <c r="AY304" i="4"/>
  <c r="AJ304" i="4"/>
  <c r="AR304" i="4" s="1"/>
  <c r="BU304" i="2"/>
  <c r="BW303" i="9"/>
  <c r="AK304" i="8"/>
  <c r="BU303" i="8"/>
  <c r="AY304" i="6"/>
  <c r="AZ303" i="5"/>
  <c r="Z304" i="3"/>
  <c r="BR304" i="2"/>
  <c r="BP304" i="8"/>
  <c r="AG304" i="6"/>
  <c r="AO304" i="6" s="1"/>
  <c r="BR304" i="3"/>
  <c r="Z304" i="2"/>
  <c r="AM304" i="8"/>
  <c r="AY304" i="8" s="1"/>
  <c r="AK303" i="4"/>
  <c r="AS303" i="4" s="1"/>
  <c r="AL305" i="9" l="1"/>
  <c r="BQ305" i="9"/>
  <c r="BT306" i="9"/>
  <c r="Y307" i="9"/>
  <c r="BR306" i="9"/>
  <c r="AW304" i="9"/>
  <c r="BI304" i="9" s="1"/>
  <c r="AM305" i="9"/>
  <c r="AY305" i="9" s="1"/>
  <c r="S305" i="9"/>
  <c r="AX305" i="9" s="1"/>
  <c r="BJ305" i="9" s="1"/>
  <c r="AS305" i="9"/>
  <c r="BE305" i="9" s="1"/>
  <c r="BL305" i="9"/>
  <c r="BV305" i="9" s="1"/>
  <c r="AR305" i="9"/>
  <c r="BD305" i="9" s="1"/>
  <c r="BK305" i="9"/>
  <c r="BU305" i="9" s="1"/>
  <c r="AV305" i="9"/>
  <c r="BH305" i="9" s="1"/>
  <c r="BO305" i="9"/>
  <c r="BY305" i="9" s="1"/>
  <c r="BN305" i="9"/>
  <c r="BX305" i="9" s="1"/>
  <c r="AU305" i="9"/>
  <c r="BG305" i="9" s="1"/>
  <c r="AO306" i="9"/>
  <c r="BA306" i="9" s="1"/>
  <c r="AQ306" i="9"/>
  <c r="BC306" i="9" s="1"/>
  <c r="AM306" i="9"/>
  <c r="AY306" i="9" s="1"/>
  <c r="AP306" i="9"/>
  <c r="BB306" i="9" s="1"/>
  <c r="F307" i="9"/>
  <c r="R305" i="9"/>
  <c r="AN305" i="9"/>
  <c r="AZ305" i="9" s="1"/>
  <c r="AT305" i="9"/>
  <c r="BF305" i="9" s="1"/>
  <c r="BM305" i="9"/>
  <c r="AL305" i="8"/>
  <c r="BQ305" i="8"/>
  <c r="BR306" i="8"/>
  <c r="BS306" i="8"/>
  <c r="Y307" i="8"/>
  <c r="AN305" i="8"/>
  <c r="AZ305" i="8" s="1"/>
  <c r="R305" i="8"/>
  <c r="AR305" i="8"/>
  <c r="BD305" i="8" s="1"/>
  <c r="BK305" i="8"/>
  <c r="BU305" i="8" s="1"/>
  <c r="AT305" i="8"/>
  <c r="BF305" i="8" s="1"/>
  <c r="BM305" i="8"/>
  <c r="BW305" i="8" s="1"/>
  <c r="AV305" i="8"/>
  <c r="BH305" i="8" s="1"/>
  <c r="BO305" i="8"/>
  <c r="AU305" i="8"/>
  <c r="BG305" i="8" s="1"/>
  <c r="BN305" i="8"/>
  <c r="BX305" i="8" s="1"/>
  <c r="S305" i="8"/>
  <c r="AX305" i="8" s="1"/>
  <c r="BJ305" i="8" s="1"/>
  <c r="BL305" i="8"/>
  <c r="BV305" i="8" s="1"/>
  <c r="AS305" i="8"/>
  <c r="BE305" i="8" s="1"/>
  <c r="AP306" i="8"/>
  <c r="BB306" i="8" s="1"/>
  <c r="AO306" i="8"/>
  <c r="BA306" i="8" s="1"/>
  <c r="AQ306" i="8"/>
  <c r="BC306" i="8" s="1"/>
  <c r="F307" i="8"/>
  <c r="AL305" i="7"/>
  <c r="BQ305" i="7"/>
  <c r="BS306" i="7"/>
  <c r="BP306" i="7"/>
  <c r="BR306" i="7"/>
  <c r="BT306" i="7"/>
  <c r="Y307" i="7"/>
  <c r="AW304" i="7"/>
  <c r="BI304" i="7" s="1"/>
  <c r="R305" i="7"/>
  <c r="AN305" i="7"/>
  <c r="AZ305" i="7" s="1"/>
  <c r="AS305" i="7"/>
  <c r="BE305" i="7" s="1"/>
  <c r="S305" i="7"/>
  <c r="AX305" i="7" s="1"/>
  <c r="BJ305" i="7" s="1"/>
  <c r="BL305" i="7"/>
  <c r="BV305" i="7" s="1"/>
  <c r="AM305" i="7"/>
  <c r="AY305" i="7" s="1"/>
  <c r="AT305" i="7"/>
  <c r="BF305" i="7" s="1"/>
  <c r="BM305" i="7"/>
  <c r="BW305" i="7" s="1"/>
  <c r="AR305" i="7"/>
  <c r="BD305" i="7" s="1"/>
  <c r="BK305" i="7"/>
  <c r="BO305" i="7"/>
  <c r="BY305" i="7" s="1"/>
  <c r="AV305" i="7"/>
  <c r="BH305" i="7" s="1"/>
  <c r="AU305" i="7"/>
  <c r="BG305" i="7" s="1"/>
  <c r="BN305" i="7"/>
  <c r="AQ306" i="7"/>
  <c r="BC306" i="7" s="1"/>
  <c r="F307" i="7"/>
  <c r="AM306" i="7"/>
  <c r="AY306" i="7" s="1"/>
  <c r="AP306" i="7"/>
  <c r="BB306" i="7" s="1"/>
  <c r="AO306" i="7"/>
  <c r="BA306" i="7" s="1"/>
  <c r="AD305" i="6"/>
  <c r="AV305" i="6"/>
  <c r="U307" i="6"/>
  <c r="AK304" i="6"/>
  <c r="AS304" i="6" s="1"/>
  <c r="O305" i="6"/>
  <c r="AL305" i="6" s="1"/>
  <c r="AT305" i="6" s="1"/>
  <c r="AH305" i="6"/>
  <c r="AP305" i="6" s="1"/>
  <c r="AU305" i="6"/>
  <c r="AW305" i="6" s="1"/>
  <c r="AI305" i="6"/>
  <c r="AQ305" i="6" s="1"/>
  <c r="AX305" i="6"/>
  <c r="N305" i="6"/>
  <c r="AE305" i="6"/>
  <c r="AM305" i="6" s="1"/>
  <c r="AF306" i="6"/>
  <c r="AN306" i="6" s="1"/>
  <c r="AG306" i="6"/>
  <c r="AO306" i="6" s="1"/>
  <c r="AJ306" i="6"/>
  <c r="AR306" i="6" s="1"/>
  <c r="F307" i="6"/>
  <c r="AD305" i="5"/>
  <c r="AV305" i="5"/>
  <c r="AY306" i="5"/>
  <c r="U307" i="5"/>
  <c r="AK304" i="5"/>
  <c r="AS304" i="5" s="1"/>
  <c r="N305" i="5"/>
  <c r="AE305" i="5"/>
  <c r="AM305" i="5" s="1"/>
  <c r="O305" i="5"/>
  <c r="AL305" i="5" s="1"/>
  <c r="AT305" i="5" s="1"/>
  <c r="AH305" i="5"/>
  <c r="AP305" i="5" s="1"/>
  <c r="AU305" i="5"/>
  <c r="AW305" i="5" s="1"/>
  <c r="AI305" i="5"/>
  <c r="AQ305" i="5" s="1"/>
  <c r="AX305" i="5"/>
  <c r="AF306" i="5"/>
  <c r="AN306" i="5" s="1"/>
  <c r="AJ306" i="5"/>
  <c r="AR306" i="5" s="1"/>
  <c r="F307" i="5"/>
  <c r="AD305" i="4"/>
  <c r="AV305" i="4"/>
  <c r="U307" i="4"/>
  <c r="N305" i="4"/>
  <c r="AE305" i="4"/>
  <c r="AM305" i="4" s="1"/>
  <c r="O305" i="4"/>
  <c r="AL305" i="4" s="1"/>
  <c r="AT305" i="4" s="1"/>
  <c r="AH305" i="4"/>
  <c r="AP305" i="4" s="1"/>
  <c r="AU305" i="4"/>
  <c r="AW305" i="4" s="1"/>
  <c r="AI305" i="4"/>
  <c r="AQ305" i="4" s="1"/>
  <c r="AX305" i="4"/>
  <c r="AF306" i="4"/>
  <c r="AN306" i="4" s="1"/>
  <c r="F307" i="4"/>
  <c r="S307" i="3"/>
  <c r="BS306" i="3"/>
  <c r="BU306" i="3"/>
  <c r="BR306" i="3"/>
  <c r="BQ305" i="3"/>
  <c r="AX305" i="3"/>
  <c r="BV305" i="3" s="1"/>
  <c r="AZ305" i="3"/>
  <c r="BF305" i="3" s="1"/>
  <c r="BL305" i="3"/>
  <c r="BX305" i="3" s="1"/>
  <c r="CD305" i="3" s="1"/>
  <c r="AY305" i="3"/>
  <c r="BE305" i="3" s="1"/>
  <c r="AR305" i="3"/>
  <c r="BK305" i="3"/>
  <c r="BW305" i="3" s="1"/>
  <c r="CC305" i="3" s="1"/>
  <c r="BB305" i="3"/>
  <c r="BH305" i="3" s="1"/>
  <c r="BN305" i="3"/>
  <c r="M305" i="3"/>
  <c r="AA305" i="3"/>
  <c r="AG305" i="3" s="1"/>
  <c r="BA305" i="3"/>
  <c r="BG305" i="3" s="1"/>
  <c r="BM305" i="3"/>
  <c r="BY305" i="3" s="1"/>
  <c r="CE305" i="3" s="1"/>
  <c r="BC305" i="3"/>
  <c r="BI305" i="3" s="1"/>
  <c r="BO305" i="3"/>
  <c r="AB306" i="3"/>
  <c r="AH306" i="3" s="1"/>
  <c r="AE306" i="3"/>
  <c r="AK306" i="3" s="1"/>
  <c r="F307" i="3"/>
  <c r="AC306" i="3"/>
  <c r="AI306" i="3" s="1"/>
  <c r="BP304" i="3"/>
  <c r="CB304" i="3" s="1"/>
  <c r="CH304" i="3" s="1"/>
  <c r="BD304" i="3"/>
  <c r="BJ304" i="3" s="1"/>
  <c r="CJ304" i="3"/>
  <c r="AF304" i="3"/>
  <c r="AL304" i="3" s="1"/>
  <c r="CI304" i="3"/>
  <c r="AX305" i="2"/>
  <c r="BV305" i="2" s="1"/>
  <c r="BQ305" i="2"/>
  <c r="BR306" i="2"/>
  <c r="BU306" i="2"/>
  <c r="S307" i="2"/>
  <c r="BS306" i="2"/>
  <c r="BT306" i="2"/>
  <c r="AR305" i="2"/>
  <c r="AY305" i="2"/>
  <c r="BE305" i="2" s="1"/>
  <c r="BK305" i="2"/>
  <c r="BB305" i="2"/>
  <c r="BH305" i="2" s="1"/>
  <c r="BN305" i="2"/>
  <c r="BZ305" i="2" s="1"/>
  <c r="CF305" i="2" s="1"/>
  <c r="AZ305" i="2"/>
  <c r="BF305" i="2" s="1"/>
  <c r="BL305" i="2"/>
  <c r="M305" i="2"/>
  <c r="AA305" i="2"/>
  <c r="AG305" i="2" s="1"/>
  <c r="BA305" i="2"/>
  <c r="BG305" i="2" s="1"/>
  <c r="BM305" i="2"/>
  <c r="BY305" i="2" s="1"/>
  <c r="CE305" i="2" s="1"/>
  <c r="BC305" i="2"/>
  <c r="BI305" i="2" s="1"/>
  <c r="BO305" i="2"/>
  <c r="AB306" i="2"/>
  <c r="AH306" i="2" s="1"/>
  <c r="F307" i="2"/>
  <c r="AC306" i="2"/>
  <c r="AI306" i="2" s="1"/>
  <c r="AE306" i="2"/>
  <c r="AK306" i="2" s="1"/>
  <c r="AD306" i="2"/>
  <c r="AJ306" i="2" s="1"/>
  <c r="BD304" i="2"/>
  <c r="BJ304" i="2" s="1"/>
  <c r="BP304" i="2"/>
  <c r="CB304" i="2" s="1"/>
  <c r="CH304" i="2" s="1"/>
  <c r="CI304" i="2"/>
  <c r="AF304" i="2"/>
  <c r="AL304" i="2" s="1"/>
  <c r="AX305" i="1"/>
  <c r="BQ305" i="1"/>
  <c r="BR306" i="1"/>
  <c r="BS306" i="1"/>
  <c r="BT306" i="1"/>
  <c r="BU306" i="1"/>
  <c r="S307" i="1"/>
  <c r="AF304" i="1"/>
  <c r="AL304" i="1" s="1"/>
  <c r="BD304" i="1"/>
  <c r="BJ304" i="1" s="1"/>
  <c r="BP304" i="1"/>
  <c r="M305" i="1"/>
  <c r="AA305" i="1"/>
  <c r="AG305" i="1" s="1"/>
  <c r="AR305" i="1"/>
  <c r="AY305" i="1"/>
  <c r="BE305" i="1" s="1"/>
  <c r="BK305" i="1"/>
  <c r="BW305" i="1" s="1"/>
  <c r="CC305" i="1" s="1"/>
  <c r="AZ305" i="1"/>
  <c r="BF305" i="1" s="1"/>
  <c r="BL305" i="1"/>
  <c r="BX305" i="1" s="1"/>
  <c r="CD305" i="1" s="1"/>
  <c r="BA305" i="1"/>
  <c r="BG305" i="1" s="1"/>
  <c r="BM305" i="1"/>
  <c r="BY305" i="1" s="1"/>
  <c r="CE305" i="1" s="1"/>
  <c r="BB305" i="1"/>
  <c r="BH305" i="1" s="1"/>
  <c r="BN305" i="1"/>
  <c r="BZ305" i="1" s="1"/>
  <c r="CF305" i="1" s="1"/>
  <c r="BC305" i="1"/>
  <c r="BI305" i="1" s="1"/>
  <c r="BO305" i="1"/>
  <c r="CA305" i="1" s="1"/>
  <c r="CG305" i="1" s="1"/>
  <c r="AB306" i="1"/>
  <c r="AH306" i="1" s="1"/>
  <c r="AC306" i="1"/>
  <c r="AI306" i="1" s="1"/>
  <c r="AD306" i="1"/>
  <c r="AJ306" i="1" s="1"/>
  <c r="AE306" i="1"/>
  <c r="AK306" i="1" s="1"/>
  <c r="F307" i="1"/>
  <c r="AK305" i="7"/>
  <c r="AC305" i="6"/>
  <c r="AG305" i="4"/>
  <c r="AO305" i="4" s="1"/>
  <c r="BU305" i="2"/>
  <c r="AW304" i="6"/>
  <c r="AF305" i="6"/>
  <c r="AN305" i="6" s="1"/>
  <c r="AG305" i="6"/>
  <c r="AO305" i="6" s="1"/>
  <c r="BX304" i="2"/>
  <c r="CD304" i="2" s="1"/>
  <c r="CA304" i="2"/>
  <c r="CG304" i="2" s="1"/>
  <c r="BW304" i="2"/>
  <c r="CC304" i="2" s="1"/>
  <c r="BV304" i="1"/>
  <c r="Z305" i="1"/>
  <c r="CB303" i="1"/>
  <c r="CH303" i="1" s="1"/>
  <c r="AD305" i="3"/>
  <c r="AJ305" i="3" s="1"/>
  <c r="BR305" i="2"/>
  <c r="AK305" i="8"/>
  <c r="BX304" i="8"/>
  <c r="BS305" i="7"/>
  <c r="AJ305" i="5"/>
  <c r="AR305" i="5" s="1"/>
  <c r="AY305" i="4"/>
  <c r="BT305" i="8"/>
  <c r="AY305" i="6"/>
  <c r="BR305" i="9"/>
  <c r="BY304" i="8"/>
  <c r="BP305" i="7"/>
  <c r="BW304" i="7"/>
  <c r="AZ304" i="6"/>
  <c r="AC305" i="5"/>
  <c r="AZ304" i="5"/>
  <c r="AJ305" i="4"/>
  <c r="AR305" i="4" s="1"/>
  <c r="BT305" i="3"/>
  <c r="AW304" i="8"/>
  <c r="BI304" i="8" s="1"/>
  <c r="BU304" i="8"/>
  <c r="AY305" i="5"/>
  <c r="AC305" i="4"/>
  <c r="AK304" i="4"/>
  <c r="AS304" i="4" s="1"/>
  <c r="AZ304" i="4"/>
  <c r="BU305" i="3"/>
  <c r="AL306" i="9" l="1"/>
  <c r="BQ306" i="9"/>
  <c r="BP307" i="9"/>
  <c r="BT307" i="9"/>
  <c r="BR307" i="9"/>
  <c r="Y308" i="9"/>
  <c r="AS306" i="9"/>
  <c r="BE306" i="9" s="1"/>
  <c r="BL306" i="9"/>
  <c r="BV306" i="9" s="1"/>
  <c r="S306" i="9"/>
  <c r="AX306" i="9" s="1"/>
  <c r="BJ306" i="9" s="1"/>
  <c r="AV306" i="9"/>
  <c r="BH306" i="9" s="1"/>
  <c r="BO306" i="9"/>
  <c r="BY306" i="9" s="1"/>
  <c r="AN306" i="9"/>
  <c r="AZ306" i="9" s="1"/>
  <c r="R306" i="9"/>
  <c r="AR306" i="9"/>
  <c r="BD306" i="9" s="1"/>
  <c r="BK306" i="9"/>
  <c r="AU306" i="9"/>
  <c r="BG306" i="9" s="1"/>
  <c r="BN306" i="9"/>
  <c r="AT306" i="9"/>
  <c r="BF306" i="9" s="1"/>
  <c r="BM306" i="9"/>
  <c r="BW306" i="9" s="1"/>
  <c r="AO307" i="9"/>
  <c r="BA307" i="9" s="1"/>
  <c r="F308" i="9"/>
  <c r="AP307" i="9"/>
  <c r="BB307" i="9" s="1"/>
  <c r="AQ307" i="9"/>
  <c r="BC307" i="9" s="1"/>
  <c r="BQ306" i="8"/>
  <c r="AL306" i="8"/>
  <c r="BS307" i="8"/>
  <c r="Y308" i="8"/>
  <c r="BP307" i="8"/>
  <c r="BT307" i="8"/>
  <c r="AU306" i="8"/>
  <c r="BG306" i="8" s="1"/>
  <c r="BN306" i="8"/>
  <c r="BX306" i="8" s="1"/>
  <c r="AN306" i="8"/>
  <c r="AZ306" i="8" s="1"/>
  <c r="R306" i="8"/>
  <c r="S306" i="8"/>
  <c r="AX306" i="8" s="1"/>
  <c r="BJ306" i="8" s="1"/>
  <c r="AS306" i="8"/>
  <c r="BE306" i="8" s="1"/>
  <c r="BL306" i="8"/>
  <c r="BV306" i="8" s="1"/>
  <c r="BO306" i="8"/>
  <c r="AV306" i="8"/>
  <c r="BH306" i="8" s="1"/>
  <c r="AM306" i="8"/>
  <c r="AY306" i="8" s="1"/>
  <c r="AR306" i="8"/>
  <c r="BD306" i="8" s="1"/>
  <c r="BK306" i="8"/>
  <c r="AT306" i="8"/>
  <c r="BF306" i="8" s="1"/>
  <c r="BM306" i="8"/>
  <c r="BW306" i="8" s="1"/>
  <c r="AP307" i="8"/>
  <c r="BB307" i="8" s="1"/>
  <c r="F308" i="8"/>
  <c r="AO307" i="8"/>
  <c r="BA307" i="8" s="1"/>
  <c r="AQ307" i="8"/>
  <c r="BC307" i="8" s="1"/>
  <c r="BQ306" i="7"/>
  <c r="AL306" i="7"/>
  <c r="BR307" i="7"/>
  <c r="Y308" i="7"/>
  <c r="BS307" i="7"/>
  <c r="AP307" i="7"/>
  <c r="BB307" i="7" s="1"/>
  <c r="F308" i="7"/>
  <c r="AO307" i="7"/>
  <c r="BA307" i="7" s="1"/>
  <c r="AQ307" i="7"/>
  <c r="BC307" i="7" s="1"/>
  <c r="R306" i="7"/>
  <c r="AN306" i="7"/>
  <c r="AZ306" i="7" s="1"/>
  <c r="BK306" i="7"/>
  <c r="BU306" i="7" s="1"/>
  <c r="AR306" i="7"/>
  <c r="BD306" i="7" s="1"/>
  <c r="AU306" i="7"/>
  <c r="BG306" i="7" s="1"/>
  <c r="BN306" i="7"/>
  <c r="BX306" i="7" s="1"/>
  <c r="S306" i="7"/>
  <c r="AX306" i="7" s="1"/>
  <c r="BJ306" i="7" s="1"/>
  <c r="AS306" i="7"/>
  <c r="BE306" i="7" s="1"/>
  <c r="BL306" i="7"/>
  <c r="BV306" i="7" s="1"/>
  <c r="BO306" i="7"/>
  <c r="BY306" i="7" s="1"/>
  <c r="AV306" i="7"/>
  <c r="BH306" i="7" s="1"/>
  <c r="AT306" i="7"/>
  <c r="BF306" i="7" s="1"/>
  <c r="BM306" i="7"/>
  <c r="BW306" i="7" s="1"/>
  <c r="AD306" i="6"/>
  <c r="AV306" i="6"/>
  <c r="U308" i="6"/>
  <c r="O306" i="6"/>
  <c r="AL306" i="6" s="1"/>
  <c r="AT306" i="6" s="1"/>
  <c r="AH306" i="6"/>
  <c r="AP306" i="6" s="1"/>
  <c r="AU306" i="6"/>
  <c r="AW306" i="6" s="1"/>
  <c r="N306" i="6"/>
  <c r="AE306" i="6"/>
  <c r="AM306" i="6" s="1"/>
  <c r="AI306" i="6"/>
  <c r="AQ306" i="6" s="1"/>
  <c r="AX306" i="6"/>
  <c r="AF307" i="6"/>
  <c r="AN307" i="6" s="1"/>
  <c r="F308" i="6"/>
  <c r="AD306" i="5"/>
  <c r="AV306" i="5"/>
  <c r="U308" i="5"/>
  <c r="AK305" i="5"/>
  <c r="AS305" i="5" s="1"/>
  <c r="N306" i="5"/>
  <c r="AE306" i="5"/>
  <c r="AM306" i="5" s="1"/>
  <c r="O306" i="5"/>
  <c r="AL306" i="5" s="1"/>
  <c r="AT306" i="5" s="1"/>
  <c r="AH306" i="5"/>
  <c r="AP306" i="5" s="1"/>
  <c r="AU306" i="5"/>
  <c r="AW306" i="5" s="1"/>
  <c r="AI306" i="5"/>
  <c r="AQ306" i="5" s="1"/>
  <c r="AX306" i="5"/>
  <c r="AZ306" i="5" s="1"/>
  <c r="AF307" i="5"/>
  <c r="AN307" i="5" s="1"/>
  <c r="AG307" i="5"/>
  <c r="AO307" i="5" s="1"/>
  <c r="AJ307" i="5"/>
  <c r="AR307" i="5" s="1"/>
  <c r="F308" i="5"/>
  <c r="AD306" i="4"/>
  <c r="AV306" i="4"/>
  <c r="U308" i="4"/>
  <c r="AK305" i="4"/>
  <c r="AS305" i="4" s="1"/>
  <c r="N306" i="4"/>
  <c r="AE306" i="4"/>
  <c r="AM306" i="4" s="1"/>
  <c r="O306" i="4"/>
  <c r="AL306" i="4" s="1"/>
  <c r="AT306" i="4" s="1"/>
  <c r="AH306" i="4"/>
  <c r="AP306" i="4" s="1"/>
  <c r="AU306" i="4"/>
  <c r="AW306" i="4" s="1"/>
  <c r="AI306" i="4"/>
  <c r="AQ306" i="4" s="1"/>
  <c r="AX306" i="4"/>
  <c r="AF307" i="4"/>
  <c r="AN307" i="4" s="1"/>
  <c r="F308" i="4"/>
  <c r="BR307" i="3"/>
  <c r="S308" i="3"/>
  <c r="BT307" i="3"/>
  <c r="AX306" i="3"/>
  <c r="BQ306" i="3"/>
  <c r="BD305" i="3"/>
  <c r="BJ305" i="3" s="1"/>
  <c r="BP305" i="3"/>
  <c r="CB305" i="3" s="1"/>
  <c r="CH305" i="3" s="1"/>
  <c r="AF305" i="3"/>
  <c r="AL305" i="3" s="1"/>
  <c r="CI305" i="3"/>
  <c r="CJ305" i="3"/>
  <c r="AZ306" i="3"/>
  <c r="BF306" i="3" s="1"/>
  <c r="BL306" i="3"/>
  <c r="BX306" i="3" s="1"/>
  <c r="CD306" i="3" s="1"/>
  <c r="M306" i="3"/>
  <c r="AA306" i="3"/>
  <c r="AG306" i="3" s="1"/>
  <c r="AE307" i="3"/>
  <c r="AK307" i="3" s="1"/>
  <c r="AB307" i="3"/>
  <c r="AH307" i="3" s="1"/>
  <c r="AD307" i="3"/>
  <c r="AJ307" i="3" s="1"/>
  <c r="AC307" i="3"/>
  <c r="AI307" i="3" s="1"/>
  <c r="F308" i="3"/>
  <c r="AR306" i="3"/>
  <c r="AY306" i="3"/>
  <c r="BE306" i="3" s="1"/>
  <c r="BK306" i="3"/>
  <c r="BW306" i="3" s="1"/>
  <c r="CC306" i="3" s="1"/>
  <c r="BA306" i="3"/>
  <c r="BG306" i="3" s="1"/>
  <c r="BM306" i="3"/>
  <c r="BY306" i="3" s="1"/>
  <c r="CE306" i="3" s="1"/>
  <c r="BC306" i="3"/>
  <c r="BI306" i="3" s="1"/>
  <c r="BO306" i="3"/>
  <c r="CA306" i="3" s="1"/>
  <c r="CG306" i="3" s="1"/>
  <c r="BB306" i="3"/>
  <c r="BH306" i="3" s="1"/>
  <c r="BN306" i="3"/>
  <c r="BS307" i="2"/>
  <c r="BR307" i="2"/>
  <c r="S308" i="2"/>
  <c r="AX306" i="2"/>
  <c r="BQ306" i="2"/>
  <c r="BD305" i="2"/>
  <c r="BJ305" i="2" s="1"/>
  <c r="BP305" i="2"/>
  <c r="CB305" i="2" s="1"/>
  <c r="CH305" i="2" s="1"/>
  <c r="AF305" i="2"/>
  <c r="AL305" i="2" s="1"/>
  <c r="CI305" i="2"/>
  <c r="AE307" i="2"/>
  <c r="AK307" i="2" s="1"/>
  <c r="F308" i="2"/>
  <c r="AR306" i="2"/>
  <c r="AY306" i="2"/>
  <c r="BE306" i="2" s="1"/>
  <c r="BK306" i="2"/>
  <c r="BM306" i="2"/>
  <c r="BY306" i="2" s="1"/>
  <c r="CE306" i="2" s="1"/>
  <c r="BA306" i="2"/>
  <c r="BG306" i="2" s="1"/>
  <c r="BO306" i="2"/>
  <c r="CA306" i="2" s="1"/>
  <c r="CG306" i="2" s="1"/>
  <c r="BC306" i="2"/>
  <c r="BI306" i="2" s="1"/>
  <c r="AA306" i="2"/>
  <c r="AG306" i="2" s="1"/>
  <c r="M306" i="2"/>
  <c r="BN306" i="2"/>
  <c r="BZ306" i="2" s="1"/>
  <c r="CF306" i="2" s="1"/>
  <c r="BB306" i="2"/>
  <c r="BH306" i="2" s="1"/>
  <c r="AZ306" i="2"/>
  <c r="BF306" i="2" s="1"/>
  <c r="BL306" i="2"/>
  <c r="BX306" i="2" s="1"/>
  <c r="CD306" i="2" s="1"/>
  <c r="AX306" i="1"/>
  <c r="BQ306" i="1"/>
  <c r="BR307" i="1"/>
  <c r="BS307" i="1"/>
  <c r="BT307" i="1"/>
  <c r="BU307" i="1"/>
  <c r="S308" i="1"/>
  <c r="BD305" i="1"/>
  <c r="BJ305" i="1" s="1"/>
  <c r="BP305" i="1"/>
  <c r="M306" i="1"/>
  <c r="AA306" i="1"/>
  <c r="AG306" i="1" s="1"/>
  <c r="AR306" i="1"/>
  <c r="AY306" i="1"/>
  <c r="BE306" i="1" s="1"/>
  <c r="BK306" i="1"/>
  <c r="BW306" i="1" s="1"/>
  <c r="CC306" i="1" s="1"/>
  <c r="AZ306" i="1"/>
  <c r="BF306" i="1" s="1"/>
  <c r="BL306" i="1"/>
  <c r="BX306" i="1" s="1"/>
  <c r="CD306" i="1" s="1"/>
  <c r="BA306" i="1"/>
  <c r="BG306" i="1" s="1"/>
  <c r="BM306" i="1"/>
  <c r="BY306" i="1" s="1"/>
  <c r="CE306" i="1" s="1"/>
  <c r="BB306" i="1"/>
  <c r="BH306" i="1" s="1"/>
  <c r="BN306" i="1"/>
  <c r="BZ306" i="1" s="1"/>
  <c r="CF306" i="1" s="1"/>
  <c r="BC306" i="1"/>
  <c r="BI306" i="1" s="1"/>
  <c r="BO306" i="1"/>
  <c r="CA306" i="1" s="1"/>
  <c r="CG306" i="1" s="1"/>
  <c r="AB307" i="1"/>
  <c r="AH307" i="1" s="1"/>
  <c r="AC307" i="1"/>
  <c r="AI307" i="1" s="1"/>
  <c r="AD307" i="1"/>
  <c r="AJ307" i="1" s="1"/>
  <c r="AE307" i="1"/>
  <c r="AK307" i="1" s="1"/>
  <c r="F308" i="1"/>
  <c r="BS306" i="9"/>
  <c r="AK306" i="9"/>
  <c r="BP306" i="8"/>
  <c r="AW305" i="8"/>
  <c r="BI305" i="8" s="1"/>
  <c r="AW305" i="7"/>
  <c r="BI305" i="7" s="1"/>
  <c r="BU305" i="7"/>
  <c r="BX305" i="7"/>
  <c r="AY306" i="6"/>
  <c r="AC306" i="6"/>
  <c r="AZ305" i="6"/>
  <c r="AK305" i="6"/>
  <c r="AS305" i="6" s="1"/>
  <c r="AY306" i="4"/>
  <c r="AJ306" i="4"/>
  <c r="AR306" i="4" s="1"/>
  <c r="Z306" i="2"/>
  <c r="BW305" i="2"/>
  <c r="CC305" i="2" s="1"/>
  <c r="BX305" i="2"/>
  <c r="CD305" i="2" s="1"/>
  <c r="CA305" i="2"/>
  <c r="CG305" i="2" s="1"/>
  <c r="BV305" i="1"/>
  <c r="Z306" i="1"/>
  <c r="CB304" i="1"/>
  <c r="CH304" i="1" s="1"/>
  <c r="AF305" i="1"/>
  <c r="AL305" i="1" s="1"/>
  <c r="BT306" i="8"/>
  <c r="AZ305" i="4"/>
  <c r="BT306" i="3"/>
  <c r="AG306" i="5"/>
  <c r="AO306" i="5" s="1"/>
  <c r="AK306" i="8"/>
  <c r="BY305" i="8"/>
  <c r="AK306" i="7"/>
  <c r="AG306" i="4"/>
  <c r="AO306" i="4" s="1"/>
  <c r="Z306" i="3"/>
  <c r="BZ305" i="3"/>
  <c r="CF305" i="3" s="1"/>
  <c r="BP306" i="9"/>
  <c r="BW305" i="9"/>
  <c r="AC306" i="5"/>
  <c r="AZ305" i="5"/>
  <c r="AC306" i="4"/>
  <c r="CA305" i="3"/>
  <c r="CG305" i="3" s="1"/>
  <c r="AD306" i="3"/>
  <c r="AJ306" i="3" s="1"/>
  <c r="AW305" i="9"/>
  <c r="BI305" i="9" s="1"/>
  <c r="AL307" i="9" l="1"/>
  <c r="BQ307" i="9"/>
  <c r="BT308" i="9"/>
  <c r="Y309" i="9"/>
  <c r="BP308" i="9"/>
  <c r="AK308" i="9"/>
  <c r="BR308" i="9"/>
  <c r="S307" i="9"/>
  <c r="AX307" i="9" s="1"/>
  <c r="BJ307" i="9" s="1"/>
  <c r="AS307" i="9"/>
  <c r="BE307" i="9" s="1"/>
  <c r="BL307" i="9"/>
  <c r="BV307" i="9" s="1"/>
  <c r="AQ308" i="9"/>
  <c r="BC308" i="9" s="1"/>
  <c r="F309" i="9"/>
  <c r="AP308" i="9"/>
  <c r="BB308" i="9" s="1"/>
  <c r="AO308" i="9"/>
  <c r="BA308" i="9" s="1"/>
  <c r="AA447" i="9"/>
  <c r="AM307" i="9"/>
  <c r="AY307" i="9" s="1"/>
  <c r="AU307" i="9"/>
  <c r="BG307" i="9" s="1"/>
  <c r="BN307" i="9"/>
  <c r="AR307" i="9"/>
  <c r="BD307" i="9" s="1"/>
  <c r="BK307" i="9"/>
  <c r="BU307" i="9" s="1"/>
  <c r="BM307" i="9"/>
  <c r="BW307" i="9" s="1"/>
  <c r="AT307" i="9"/>
  <c r="BF307" i="9" s="1"/>
  <c r="BO307" i="9"/>
  <c r="BY307" i="9" s="1"/>
  <c r="AV307" i="9"/>
  <c r="BH307" i="9" s="1"/>
  <c r="R307" i="9"/>
  <c r="AN307" i="9"/>
  <c r="AZ307" i="9" s="1"/>
  <c r="AL307" i="8"/>
  <c r="BQ307" i="8"/>
  <c r="BP308" i="8"/>
  <c r="BR308" i="8"/>
  <c r="BS308" i="8"/>
  <c r="Y309" i="8"/>
  <c r="AW306" i="8"/>
  <c r="BI306" i="8" s="1"/>
  <c r="S307" i="8"/>
  <c r="AX307" i="8" s="1"/>
  <c r="BJ307" i="8" s="1"/>
  <c r="AS307" i="8"/>
  <c r="BE307" i="8" s="1"/>
  <c r="BL307" i="8"/>
  <c r="BV307" i="8" s="1"/>
  <c r="AO308" i="8"/>
  <c r="BA308" i="8" s="1"/>
  <c r="F309" i="8"/>
  <c r="AP308" i="8"/>
  <c r="BB308" i="8" s="1"/>
  <c r="AQ308" i="8"/>
  <c r="BC308" i="8" s="1"/>
  <c r="R307" i="8"/>
  <c r="AN307" i="8"/>
  <c r="AZ307" i="8" s="1"/>
  <c r="AR307" i="8"/>
  <c r="BD307" i="8" s="1"/>
  <c r="BK307" i="8"/>
  <c r="BU307" i="8" s="1"/>
  <c r="AT307" i="8"/>
  <c r="BF307" i="8" s="1"/>
  <c r="BM307" i="8"/>
  <c r="AV307" i="8"/>
  <c r="BH307" i="8" s="1"/>
  <c r="BO307" i="8"/>
  <c r="BY307" i="8" s="1"/>
  <c r="AU307" i="8"/>
  <c r="BG307" i="8" s="1"/>
  <c r="BN307" i="8"/>
  <c r="BX307" i="8" s="1"/>
  <c r="AL307" i="7"/>
  <c r="BQ307" i="7"/>
  <c r="BR308" i="7"/>
  <c r="BS308" i="7"/>
  <c r="Y309" i="7"/>
  <c r="BM307" i="7"/>
  <c r="BW307" i="7" s="1"/>
  <c r="AT307" i="7"/>
  <c r="BF307" i="7" s="1"/>
  <c r="AN307" i="7"/>
  <c r="AZ307" i="7" s="1"/>
  <c r="R307" i="7"/>
  <c r="BK307" i="7"/>
  <c r="AR307" i="7"/>
  <c r="BD307" i="7" s="1"/>
  <c r="AV307" i="7"/>
  <c r="BH307" i="7" s="1"/>
  <c r="BO307" i="7"/>
  <c r="AP308" i="7"/>
  <c r="BB308" i="7" s="1"/>
  <c r="F309" i="7"/>
  <c r="AQ308" i="7"/>
  <c r="BC308" i="7" s="1"/>
  <c r="AO308" i="7"/>
  <c r="BA308" i="7" s="1"/>
  <c r="BL307" i="7"/>
  <c r="BV307" i="7" s="1"/>
  <c r="S307" i="7"/>
  <c r="AX307" i="7" s="1"/>
  <c r="BJ307" i="7" s="1"/>
  <c r="AS307" i="7"/>
  <c r="BE307" i="7" s="1"/>
  <c r="AA447" i="7"/>
  <c r="AM307" i="7"/>
  <c r="AY307" i="7" s="1"/>
  <c r="AU307" i="7"/>
  <c r="BG307" i="7" s="1"/>
  <c r="BN307" i="7"/>
  <c r="BX307" i="7" s="1"/>
  <c r="AD307" i="6"/>
  <c r="AV307" i="6"/>
  <c r="U309" i="6"/>
  <c r="O307" i="6"/>
  <c r="AH307" i="6"/>
  <c r="AP307" i="6" s="1"/>
  <c r="AU307" i="6"/>
  <c r="AI307" i="6"/>
  <c r="AQ307" i="6" s="1"/>
  <c r="AX307" i="6"/>
  <c r="N307" i="6"/>
  <c r="AE307" i="6"/>
  <c r="AM307" i="6" s="1"/>
  <c r="F309" i="6"/>
  <c r="AD307" i="5"/>
  <c r="AV307" i="5"/>
  <c r="U309" i="5"/>
  <c r="N307" i="5"/>
  <c r="AE307" i="5"/>
  <c r="AM307" i="5" s="1"/>
  <c r="O307" i="5"/>
  <c r="AL307" i="5" s="1"/>
  <c r="AT307" i="5" s="1"/>
  <c r="AH307" i="5"/>
  <c r="AP307" i="5" s="1"/>
  <c r="AU307" i="5"/>
  <c r="AW307" i="5" s="1"/>
  <c r="AI307" i="5"/>
  <c r="AQ307" i="5" s="1"/>
  <c r="AX307" i="5"/>
  <c r="AF308" i="5"/>
  <c r="AN308" i="5" s="1"/>
  <c r="AG308" i="5"/>
  <c r="AO308" i="5" s="1"/>
  <c r="F309" i="5"/>
  <c r="AD307" i="4"/>
  <c r="AV307" i="4"/>
  <c r="U309" i="4"/>
  <c r="N307" i="4"/>
  <c r="AE307" i="4"/>
  <c r="AM307" i="4" s="1"/>
  <c r="O307" i="4"/>
  <c r="AL307" i="4" s="1"/>
  <c r="AT307" i="4" s="1"/>
  <c r="AH307" i="4"/>
  <c r="AP307" i="4" s="1"/>
  <c r="AU307" i="4"/>
  <c r="AW307" i="4" s="1"/>
  <c r="AI307" i="4"/>
  <c r="AQ307" i="4" s="1"/>
  <c r="AX307" i="4"/>
  <c r="AF308" i="4"/>
  <c r="AN308" i="4" s="1"/>
  <c r="AJ308" i="4"/>
  <c r="AR308" i="4" s="1"/>
  <c r="F309" i="4"/>
  <c r="BT308" i="3"/>
  <c r="S309" i="3"/>
  <c r="BR308" i="3"/>
  <c r="BS308" i="3"/>
  <c r="AX307" i="3"/>
  <c r="BQ307" i="3"/>
  <c r="AF306" i="3"/>
  <c r="AL306" i="3" s="1"/>
  <c r="CI306" i="3"/>
  <c r="CJ306" i="3"/>
  <c r="BB307" i="3"/>
  <c r="BH307" i="3" s="1"/>
  <c r="BN307" i="3"/>
  <c r="BZ307" i="3" s="1"/>
  <c r="CF307" i="3" s="1"/>
  <c r="BC307" i="3"/>
  <c r="BI307" i="3" s="1"/>
  <c r="BO307" i="3"/>
  <c r="AR307" i="3"/>
  <c r="AY307" i="3"/>
  <c r="BE307" i="3" s="1"/>
  <c r="BK307" i="3"/>
  <c r="BW307" i="3" s="1"/>
  <c r="CC307" i="3" s="1"/>
  <c r="BL307" i="3"/>
  <c r="BX307" i="3" s="1"/>
  <c r="CD307" i="3" s="1"/>
  <c r="AZ307" i="3"/>
  <c r="BF307" i="3" s="1"/>
  <c r="M307" i="3"/>
  <c r="AA307" i="3"/>
  <c r="AG307" i="3" s="1"/>
  <c r="BM307" i="3"/>
  <c r="BA307" i="3"/>
  <c r="BG307" i="3" s="1"/>
  <c r="AB308" i="3"/>
  <c r="AH308" i="3" s="1"/>
  <c r="AD308" i="3"/>
  <c r="AJ308" i="3" s="1"/>
  <c r="AC308" i="3"/>
  <c r="AI308" i="3" s="1"/>
  <c r="AE308" i="3"/>
  <c r="AK308" i="3" s="1"/>
  <c r="F309" i="3"/>
  <c r="BD306" i="3"/>
  <c r="BJ306" i="3" s="1"/>
  <c r="BP306" i="3"/>
  <c r="BQ307" i="2"/>
  <c r="AX307" i="2"/>
  <c r="BT308" i="2"/>
  <c r="BR308" i="2"/>
  <c r="BU308" i="2"/>
  <c r="S309" i="2"/>
  <c r="AZ307" i="2"/>
  <c r="BF307" i="2" s="1"/>
  <c r="BL307" i="2"/>
  <c r="BX307" i="2" s="1"/>
  <c r="CD307" i="2" s="1"/>
  <c r="BN307" i="2"/>
  <c r="BB307" i="2"/>
  <c r="BH307" i="2" s="1"/>
  <c r="M307" i="2"/>
  <c r="AA307" i="2"/>
  <c r="AG307" i="2" s="1"/>
  <c r="AY307" i="2"/>
  <c r="BE307" i="2" s="1"/>
  <c r="BK307" i="2"/>
  <c r="BW307" i="2" s="1"/>
  <c r="CC307" i="2" s="1"/>
  <c r="AR307" i="2"/>
  <c r="BA307" i="2"/>
  <c r="BG307" i="2" s="1"/>
  <c r="BM307" i="2"/>
  <c r="BY307" i="2" s="1"/>
  <c r="CE307" i="2" s="1"/>
  <c r="BO307" i="2"/>
  <c r="BC307" i="2"/>
  <c r="BI307" i="2" s="1"/>
  <c r="F309" i="2"/>
  <c r="BD306" i="2"/>
  <c r="BJ306" i="2" s="1"/>
  <c r="BP306" i="2"/>
  <c r="CI306" i="2"/>
  <c r="AF306" i="2"/>
  <c r="AL306" i="2" s="1"/>
  <c r="AX307" i="1"/>
  <c r="BQ307" i="1"/>
  <c r="BR308" i="1"/>
  <c r="BS308" i="1"/>
  <c r="BT308" i="1"/>
  <c r="BU308" i="1"/>
  <c r="S309" i="1"/>
  <c r="BD306" i="1"/>
  <c r="BJ306" i="1" s="1"/>
  <c r="BP306" i="1"/>
  <c r="M307" i="1"/>
  <c r="AA307" i="1"/>
  <c r="AG307" i="1" s="1"/>
  <c r="AR307" i="1"/>
  <c r="AY307" i="1"/>
  <c r="BE307" i="1" s="1"/>
  <c r="BK307" i="1"/>
  <c r="BW307" i="1" s="1"/>
  <c r="CC307" i="1" s="1"/>
  <c r="AZ307" i="1"/>
  <c r="BF307" i="1" s="1"/>
  <c r="BL307" i="1"/>
  <c r="BX307" i="1" s="1"/>
  <c r="CD307" i="1" s="1"/>
  <c r="BA307" i="1"/>
  <c r="BG307" i="1" s="1"/>
  <c r="BM307" i="1"/>
  <c r="BY307" i="1" s="1"/>
  <c r="CE307" i="1" s="1"/>
  <c r="BB307" i="1"/>
  <c r="BH307" i="1" s="1"/>
  <c r="BN307" i="1"/>
  <c r="BZ307" i="1" s="1"/>
  <c r="CF307" i="1" s="1"/>
  <c r="BC307" i="1"/>
  <c r="BI307" i="1" s="1"/>
  <c r="BO307" i="1"/>
  <c r="CA307" i="1" s="1"/>
  <c r="CG307" i="1" s="1"/>
  <c r="AB308" i="1"/>
  <c r="AH308" i="1" s="1"/>
  <c r="AC308" i="1"/>
  <c r="AI308" i="1" s="1"/>
  <c r="AD308" i="1"/>
  <c r="AJ308" i="1" s="1"/>
  <c r="AE308" i="1"/>
  <c r="AK308" i="1" s="1"/>
  <c r="F309" i="1"/>
  <c r="BS307" i="9"/>
  <c r="AC307" i="6"/>
  <c r="AK306" i="4"/>
  <c r="AS306" i="4" s="1"/>
  <c r="AZ306" i="4"/>
  <c r="AG307" i="4"/>
  <c r="AO307" i="4" s="1"/>
  <c r="AG307" i="6"/>
  <c r="AO307" i="6" s="1"/>
  <c r="AC307" i="5"/>
  <c r="AY307" i="5"/>
  <c r="AC307" i="2"/>
  <c r="AI307" i="2" s="1"/>
  <c r="AB307" i="2"/>
  <c r="AH307" i="2" s="1"/>
  <c r="AD307" i="2"/>
  <c r="AJ307" i="2" s="1"/>
  <c r="BW306" i="2"/>
  <c r="CC306" i="2" s="1"/>
  <c r="BV306" i="1"/>
  <c r="Z307" i="1"/>
  <c r="CB305" i="1"/>
  <c r="CH305" i="1" s="1"/>
  <c r="AF306" i="1"/>
  <c r="AL306" i="1" s="1"/>
  <c r="AW306" i="9"/>
  <c r="BI306" i="9" s="1"/>
  <c r="BU306" i="9"/>
  <c r="BZ306" i="3"/>
  <c r="CF306" i="3" s="1"/>
  <c r="BV306" i="2"/>
  <c r="AK306" i="5"/>
  <c r="AS306" i="5" s="1"/>
  <c r="BS307" i="3"/>
  <c r="BT307" i="2"/>
  <c r="BY306" i="8"/>
  <c r="BU306" i="8"/>
  <c r="AK307" i="7"/>
  <c r="AY307" i="6"/>
  <c r="AK306" i="6"/>
  <c r="AS306" i="6" s="1"/>
  <c r="AZ306" i="6"/>
  <c r="AJ307" i="6"/>
  <c r="AR307" i="6" s="1"/>
  <c r="AY307" i="4"/>
  <c r="AJ307" i="4"/>
  <c r="AR307" i="4" s="1"/>
  <c r="BV306" i="3"/>
  <c r="BU307" i="2"/>
  <c r="Z307" i="2"/>
  <c r="AK307" i="8"/>
  <c r="BR307" i="8"/>
  <c r="BT307" i="7"/>
  <c r="AC307" i="4"/>
  <c r="BU307" i="3"/>
  <c r="AK307" i="9"/>
  <c r="BX306" i="9"/>
  <c r="BP307" i="7"/>
  <c r="AW306" i="7"/>
  <c r="BI306" i="7" s="1"/>
  <c r="Z307" i="3"/>
  <c r="AM307" i="8"/>
  <c r="AY307" i="8" s="1"/>
  <c r="AA447" i="8"/>
  <c r="BQ308" i="9" l="1"/>
  <c r="AL308" i="9"/>
  <c r="BP309" i="9"/>
  <c r="BR309" i="9"/>
  <c r="Y310" i="9"/>
  <c r="BS309" i="9"/>
  <c r="AU308" i="9"/>
  <c r="BG308" i="9" s="1"/>
  <c r="BN308" i="9"/>
  <c r="AM308" i="9"/>
  <c r="AY308" i="9" s="1"/>
  <c r="BK308" i="9"/>
  <c r="BU308" i="9" s="1"/>
  <c r="AR308" i="9"/>
  <c r="BD308" i="9" s="1"/>
  <c r="AP309" i="9"/>
  <c r="BB309" i="9" s="1"/>
  <c r="AO309" i="9"/>
  <c r="BA309" i="9" s="1"/>
  <c r="AQ309" i="9"/>
  <c r="BC309" i="9" s="1"/>
  <c r="F310" i="9"/>
  <c r="AN308" i="9"/>
  <c r="AZ308" i="9" s="1"/>
  <c r="R308" i="9"/>
  <c r="AS308" i="9"/>
  <c r="BE308" i="9" s="1"/>
  <c r="S308" i="9"/>
  <c r="AX308" i="9" s="1"/>
  <c r="BJ308" i="9" s="1"/>
  <c r="BL308" i="9"/>
  <c r="BV308" i="9" s="1"/>
  <c r="AV308" i="9"/>
  <c r="BH308" i="9" s="1"/>
  <c r="BO308" i="9"/>
  <c r="BY308" i="9" s="1"/>
  <c r="BM308" i="9"/>
  <c r="BW308" i="9" s="1"/>
  <c r="AT308" i="9"/>
  <c r="BF308" i="9" s="1"/>
  <c r="AJ447" i="9"/>
  <c r="AD447" i="9"/>
  <c r="AH447" i="9"/>
  <c r="AB447" i="9"/>
  <c r="AI447" i="9"/>
  <c r="AG447" i="9"/>
  <c r="AE447" i="9"/>
  <c r="AF447" i="9"/>
  <c r="AC447" i="9"/>
  <c r="AW307" i="9"/>
  <c r="BI307" i="9" s="1"/>
  <c r="AL308" i="8"/>
  <c r="BQ308" i="8"/>
  <c r="BT309" i="8"/>
  <c r="Y310" i="8"/>
  <c r="BR309" i="8"/>
  <c r="S308" i="8"/>
  <c r="AX308" i="8" s="1"/>
  <c r="BJ308" i="8" s="1"/>
  <c r="BL308" i="8"/>
  <c r="BV308" i="8" s="1"/>
  <c r="AS308" i="8"/>
  <c r="BE308" i="8" s="1"/>
  <c r="AT308" i="8"/>
  <c r="BF308" i="8" s="1"/>
  <c r="BM308" i="8"/>
  <c r="BW308" i="8" s="1"/>
  <c r="AV308" i="8"/>
  <c r="BH308" i="8" s="1"/>
  <c r="BO308" i="8"/>
  <c r="AP309" i="8"/>
  <c r="BB309" i="8" s="1"/>
  <c r="F310" i="8"/>
  <c r="AM309" i="8"/>
  <c r="AY309" i="8" s="1"/>
  <c r="AO309" i="8"/>
  <c r="BA309" i="8" s="1"/>
  <c r="AQ309" i="8"/>
  <c r="BC309" i="8" s="1"/>
  <c r="AM308" i="8"/>
  <c r="AY308" i="8" s="1"/>
  <c r="BK308" i="8"/>
  <c r="BU308" i="8" s="1"/>
  <c r="AR308" i="8"/>
  <c r="BD308" i="8" s="1"/>
  <c r="R308" i="8"/>
  <c r="AN308" i="8"/>
  <c r="AZ308" i="8" s="1"/>
  <c r="AU308" i="8"/>
  <c r="BG308" i="8" s="1"/>
  <c r="BN308" i="8"/>
  <c r="BX308" i="8" s="1"/>
  <c r="BQ308" i="7"/>
  <c r="AL308" i="7"/>
  <c r="BT309" i="7"/>
  <c r="Y310" i="7"/>
  <c r="BS309" i="7"/>
  <c r="AB447" i="7"/>
  <c r="AJ447" i="7"/>
  <c r="AD447" i="7"/>
  <c r="AI447" i="7"/>
  <c r="AH447" i="7"/>
  <c r="AF447" i="7"/>
  <c r="AG447" i="7"/>
  <c r="AE447" i="7"/>
  <c r="AC447" i="7"/>
  <c r="AW307" i="7"/>
  <c r="BI307" i="7" s="1"/>
  <c r="R308" i="7"/>
  <c r="AN308" i="7"/>
  <c r="AZ308" i="7" s="1"/>
  <c r="AR308" i="7"/>
  <c r="BD308" i="7" s="1"/>
  <c r="BK308" i="7"/>
  <c r="AU308" i="7"/>
  <c r="BG308" i="7" s="1"/>
  <c r="BN308" i="7"/>
  <c r="BX308" i="7" s="1"/>
  <c r="AM309" i="7"/>
  <c r="AY309" i="7" s="1"/>
  <c r="AO309" i="7"/>
  <c r="BA309" i="7" s="1"/>
  <c r="AQ309" i="7"/>
  <c r="BC309" i="7" s="1"/>
  <c r="AP309" i="7"/>
  <c r="BB309" i="7" s="1"/>
  <c r="F310" i="7"/>
  <c r="AM308" i="7"/>
  <c r="AY308" i="7" s="1"/>
  <c r="BL308" i="7"/>
  <c r="BV308" i="7" s="1"/>
  <c r="S308" i="7"/>
  <c r="AX308" i="7" s="1"/>
  <c r="BJ308" i="7" s="1"/>
  <c r="AS308" i="7"/>
  <c r="BE308" i="7" s="1"/>
  <c r="AV308" i="7"/>
  <c r="BH308" i="7" s="1"/>
  <c r="BO308" i="7"/>
  <c r="AT308" i="7"/>
  <c r="BF308" i="7" s="1"/>
  <c r="BM308" i="7"/>
  <c r="BW308" i="7" s="1"/>
  <c r="AD308" i="6"/>
  <c r="AV308" i="6"/>
  <c r="U310" i="6"/>
  <c r="AB447" i="6"/>
  <c r="Z447" i="6"/>
  <c r="X447" i="6"/>
  <c r="AA447" i="6"/>
  <c r="Y447" i="6"/>
  <c r="W447" i="6"/>
  <c r="AK307" i="6"/>
  <c r="AS307" i="6" s="1"/>
  <c r="N308" i="6"/>
  <c r="AE308" i="6"/>
  <c r="AM308" i="6" s="1"/>
  <c r="O308" i="6"/>
  <c r="AH308" i="6"/>
  <c r="AP308" i="6" s="1"/>
  <c r="AU308" i="6"/>
  <c r="AX308" i="6"/>
  <c r="AI308" i="6"/>
  <c r="AQ308" i="6" s="1"/>
  <c r="F310" i="6"/>
  <c r="AD308" i="5"/>
  <c r="AV308" i="5"/>
  <c r="U310" i="5"/>
  <c r="X447" i="5"/>
  <c r="AB447" i="5"/>
  <c r="AA447" i="5"/>
  <c r="Y447" i="5"/>
  <c r="W447" i="5"/>
  <c r="Z447" i="5"/>
  <c r="AK307" i="5"/>
  <c r="AS307" i="5" s="1"/>
  <c r="N308" i="5"/>
  <c r="AE308" i="5"/>
  <c r="AM308" i="5" s="1"/>
  <c r="O308" i="5"/>
  <c r="AL308" i="5" s="1"/>
  <c r="AT308" i="5" s="1"/>
  <c r="AH308" i="5"/>
  <c r="AP308" i="5" s="1"/>
  <c r="AU308" i="5"/>
  <c r="AW308" i="5" s="1"/>
  <c r="AI308" i="5"/>
  <c r="AQ308" i="5" s="1"/>
  <c r="AX308" i="5"/>
  <c r="AF309" i="5"/>
  <c r="AN309" i="5" s="1"/>
  <c r="AG309" i="5"/>
  <c r="AO309" i="5" s="1"/>
  <c r="AJ309" i="5"/>
  <c r="AR309" i="5" s="1"/>
  <c r="F310" i="5"/>
  <c r="AD308" i="4"/>
  <c r="AV308" i="4"/>
  <c r="U310" i="4"/>
  <c r="Y447" i="4"/>
  <c r="X447" i="4"/>
  <c r="AA447" i="4"/>
  <c r="W447" i="4"/>
  <c r="Z447" i="4"/>
  <c r="AB447" i="4"/>
  <c r="AK307" i="4"/>
  <c r="AS307" i="4" s="1"/>
  <c r="N308" i="4"/>
  <c r="AE308" i="4"/>
  <c r="AM308" i="4" s="1"/>
  <c r="O308" i="4"/>
  <c r="AL308" i="4" s="1"/>
  <c r="AT308" i="4" s="1"/>
  <c r="AH308" i="4"/>
  <c r="AP308" i="4" s="1"/>
  <c r="AU308" i="4"/>
  <c r="AW308" i="4" s="1"/>
  <c r="AI308" i="4"/>
  <c r="AQ308" i="4" s="1"/>
  <c r="AX308" i="4"/>
  <c r="AF309" i="4"/>
  <c r="AN309" i="4" s="1"/>
  <c r="F310" i="4"/>
  <c r="BU309" i="3"/>
  <c r="BR309" i="3"/>
  <c r="BT309" i="3"/>
  <c r="S310" i="3"/>
  <c r="AX308" i="3"/>
  <c r="BQ308" i="3"/>
  <c r="BD307" i="3"/>
  <c r="BJ307" i="3" s="1"/>
  <c r="BP307" i="3"/>
  <c r="AS447" i="3"/>
  <c r="AV447" i="3"/>
  <c r="AT447" i="3"/>
  <c r="AU447" i="3"/>
  <c r="Y447" i="3"/>
  <c r="W447" i="3"/>
  <c r="AW447" i="3"/>
  <c r="U447" i="3"/>
  <c r="X447" i="3"/>
  <c r="V447" i="3"/>
  <c r="CJ307" i="3"/>
  <c r="CI307" i="3"/>
  <c r="AF307" i="3"/>
  <c r="AL307" i="3" s="1"/>
  <c r="AY308" i="3"/>
  <c r="BE308" i="3" s="1"/>
  <c r="BK308" i="3"/>
  <c r="BW308" i="3" s="1"/>
  <c r="CC308" i="3" s="1"/>
  <c r="AR308" i="3"/>
  <c r="BL308" i="3"/>
  <c r="BX308" i="3" s="1"/>
  <c r="CD308" i="3" s="1"/>
  <c r="AZ308" i="3"/>
  <c r="BF308" i="3" s="1"/>
  <c r="BO308" i="3"/>
  <c r="BC308" i="3"/>
  <c r="BI308" i="3" s="1"/>
  <c r="BA308" i="3"/>
  <c r="BG308" i="3" s="1"/>
  <c r="BM308" i="3"/>
  <c r="BY308" i="3" s="1"/>
  <c r="CE308" i="3" s="1"/>
  <c r="BB308" i="3"/>
  <c r="BH308" i="3" s="1"/>
  <c r="BN308" i="3"/>
  <c r="BZ308" i="3" s="1"/>
  <c r="CF308" i="3" s="1"/>
  <c r="AA308" i="3"/>
  <c r="AG308" i="3" s="1"/>
  <c r="M308" i="3"/>
  <c r="F310" i="3"/>
  <c r="AB309" i="3"/>
  <c r="AH309" i="3" s="1"/>
  <c r="AE309" i="3"/>
  <c r="AK309" i="3" s="1"/>
  <c r="AD309" i="3"/>
  <c r="AJ309" i="3" s="1"/>
  <c r="AC309" i="3"/>
  <c r="AI309" i="3" s="1"/>
  <c r="AX308" i="2"/>
  <c r="BQ308" i="2"/>
  <c r="BT309" i="2"/>
  <c r="BS309" i="2"/>
  <c r="BU309" i="2"/>
  <c r="S310" i="2"/>
  <c r="AS447" i="2"/>
  <c r="AV447" i="2"/>
  <c r="Y447" i="2"/>
  <c r="U447" i="2"/>
  <c r="AT447" i="2"/>
  <c r="X447" i="2"/>
  <c r="AU447" i="2"/>
  <c r="V447" i="2"/>
  <c r="W447" i="2"/>
  <c r="AW447" i="2"/>
  <c r="AF307" i="2"/>
  <c r="AL307" i="2" s="1"/>
  <c r="CI307" i="2"/>
  <c r="BP307" i="2"/>
  <c r="BD307" i="2"/>
  <c r="BJ307" i="2" s="1"/>
  <c r="AZ308" i="2"/>
  <c r="BF308" i="2" s="1"/>
  <c r="BL308" i="2"/>
  <c r="BX308" i="2" s="1"/>
  <c r="CD308" i="2" s="1"/>
  <c r="BB308" i="2"/>
  <c r="BH308" i="2" s="1"/>
  <c r="BN308" i="2"/>
  <c r="BZ308" i="2" s="1"/>
  <c r="CF308" i="2" s="1"/>
  <c r="AY308" i="2"/>
  <c r="BE308" i="2" s="1"/>
  <c r="AR308" i="2"/>
  <c r="BK308" i="2"/>
  <c r="BW308" i="2" s="1"/>
  <c r="CC308" i="2" s="1"/>
  <c r="BC308" i="2"/>
  <c r="BI308" i="2" s="1"/>
  <c r="BO308" i="2"/>
  <c r="CA308" i="2" s="1"/>
  <c r="CG308" i="2" s="1"/>
  <c r="M308" i="2"/>
  <c r="AA308" i="2"/>
  <c r="AG308" i="2" s="1"/>
  <c r="BA308" i="2"/>
  <c r="BG308" i="2" s="1"/>
  <c r="BM308" i="2"/>
  <c r="AD309" i="2"/>
  <c r="AJ309" i="2" s="1"/>
  <c r="AC309" i="2"/>
  <c r="AI309" i="2" s="1"/>
  <c r="AE309" i="2"/>
  <c r="AK309" i="2" s="1"/>
  <c r="F310" i="2"/>
  <c r="AX308" i="1"/>
  <c r="BQ308" i="1"/>
  <c r="BR309" i="1"/>
  <c r="BS309" i="1"/>
  <c r="BT309" i="1"/>
  <c r="BU309" i="1"/>
  <c r="S310" i="1"/>
  <c r="W447" i="1"/>
  <c r="X447" i="1"/>
  <c r="AS447" i="1"/>
  <c r="AU447" i="1"/>
  <c r="U447" i="1"/>
  <c r="AV447" i="1"/>
  <c r="Y447" i="1"/>
  <c r="V447" i="1"/>
  <c r="AW447" i="1"/>
  <c r="AT447" i="1"/>
  <c r="AF307" i="1"/>
  <c r="AL307" i="1" s="1"/>
  <c r="BD307" i="1"/>
  <c r="BJ307" i="1" s="1"/>
  <c r="BP307" i="1"/>
  <c r="M308" i="1"/>
  <c r="AA308" i="1"/>
  <c r="AG308" i="1" s="1"/>
  <c r="AR308" i="1"/>
  <c r="AY308" i="1"/>
  <c r="BE308" i="1" s="1"/>
  <c r="BK308" i="1"/>
  <c r="BW308" i="1" s="1"/>
  <c r="CC308" i="1" s="1"/>
  <c r="AZ308" i="1"/>
  <c r="BF308" i="1" s="1"/>
  <c r="BL308" i="1"/>
  <c r="BX308" i="1" s="1"/>
  <c r="CD308" i="1" s="1"/>
  <c r="BA308" i="1"/>
  <c r="BG308" i="1" s="1"/>
  <c r="BM308" i="1"/>
  <c r="BY308" i="1" s="1"/>
  <c r="CE308" i="1" s="1"/>
  <c r="BB308" i="1"/>
  <c r="BH308" i="1" s="1"/>
  <c r="BN308" i="1"/>
  <c r="BZ308" i="1" s="1"/>
  <c r="CF308" i="1" s="1"/>
  <c r="BC308" i="1"/>
  <c r="BI308" i="1" s="1"/>
  <c r="BO308" i="1"/>
  <c r="CA308" i="1" s="1"/>
  <c r="CG308" i="1" s="1"/>
  <c r="AB309" i="1"/>
  <c r="AH309" i="1" s="1"/>
  <c r="AC309" i="1"/>
  <c r="AI309" i="1" s="1"/>
  <c r="AD309" i="1"/>
  <c r="AJ309" i="1" s="1"/>
  <c r="AE309" i="1"/>
  <c r="AK309" i="1" s="1"/>
  <c r="F310" i="1"/>
  <c r="BS308" i="9"/>
  <c r="BT308" i="8"/>
  <c r="BT308" i="7"/>
  <c r="AC308" i="6"/>
  <c r="AZ307" i="5"/>
  <c r="AJ308" i="5"/>
  <c r="AR308" i="5" s="1"/>
  <c r="BV307" i="3"/>
  <c r="CA307" i="3"/>
  <c r="CG307" i="3" s="1"/>
  <c r="BZ307" i="2"/>
  <c r="CF307" i="2" s="1"/>
  <c r="AL307" i="6"/>
  <c r="AT307" i="6" s="1"/>
  <c r="AW307" i="6"/>
  <c r="AZ307" i="6"/>
  <c r="AG308" i="6"/>
  <c r="AO308" i="6" s="1"/>
  <c r="AJ308" i="6"/>
  <c r="AR308" i="6" s="1"/>
  <c r="AF308" i="6"/>
  <c r="AN308" i="6" s="1"/>
  <c r="AC308" i="5"/>
  <c r="CA307" i="2"/>
  <c r="CG307" i="2" s="1"/>
  <c r="AD308" i="2"/>
  <c r="AJ308" i="2" s="1"/>
  <c r="AB308" i="2"/>
  <c r="AH308" i="2" s="1"/>
  <c r="AE308" i="2"/>
  <c r="AK308" i="2" s="1"/>
  <c r="AC308" i="2"/>
  <c r="AI308" i="2" s="1"/>
  <c r="CB306" i="2"/>
  <c r="CH306" i="2" s="1"/>
  <c r="BV307" i="1"/>
  <c r="Z308" i="1"/>
  <c r="AG308" i="4"/>
  <c r="AO308" i="4" s="1"/>
  <c r="AW307" i="8"/>
  <c r="BI307" i="8" s="1"/>
  <c r="BW307" i="8"/>
  <c r="BP308" i="7"/>
  <c r="AK308" i="7"/>
  <c r="BY307" i="7"/>
  <c r="AY308" i="5"/>
  <c r="AZ307" i="4"/>
  <c r="BY307" i="3"/>
  <c r="CE307" i="3" s="1"/>
  <c r="CB306" i="3"/>
  <c r="CH306" i="3" s="1"/>
  <c r="BV307" i="2"/>
  <c r="CB306" i="1"/>
  <c r="CH306" i="1" s="1"/>
  <c r="BX307" i="9"/>
  <c r="AC308" i="4"/>
  <c r="BU308" i="3"/>
  <c r="BS308" i="2"/>
  <c r="AY308" i="4"/>
  <c r="Z308" i="2"/>
  <c r="AK308" i="8"/>
  <c r="BU307" i="7"/>
  <c r="AY308" i="6"/>
  <c r="Z308" i="3"/>
  <c r="AH447" i="8"/>
  <c r="AD447" i="8"/>
  <c r="AG447" i="8"/>
  <c r="AI447" i="8"/>
  <c r="AB447" i="8"/>
  <c r="AJ447" i="8"/>
  <c r="AF447" i="8"/>
  <c r="AE447" i="8"/>
  <c r="AC447" i="8"/>
  <c r="BT310" i="9" l="1"/>
  <c r="Y311" i="9"/>
  <c r="BS310" i="9"/>
  <c r="AL309" i="9"/>
  <c r="BQ309" i="9"/>
  <c r="AS309" i="9"/>
  <c r="BE309" i="9" s="1"/>
  <c r="BL309" i="9"/>
  <c r="BV309" i="9" s="1"/>
  <c r="S309" i="9"/>
  <c r="AX309" i="9" s="1"/>
  <c r="BJ309" i="9" s="1"/>
  <c r="BO309" i="9"/>
  <c r="BY309" i="9" s="1"/>
  <c r="AV309" i="9"/>
  <c r="BH309" i="9" s="1"/>
  <c r="AT309" i="9"/>
  <c r="BF309" i="9" s="1"/>
  <c r="BM309" i="9"/>
  <c r="BW309" i="9" s="1"/>
  <c r="AO310" i="9"/>
  <c r="BA310" i="9" s="1"/>
  <c r="AQ310" i="9"/>
  <c r="BC310" i="9" s="1"/>
  <c r="F311" i="9"/>
  <c r="AP310" i="9"/>
  <c r="BB310" i="9" s="1"/>
  <c r="AR309" i="9"/>
  <c r="BD309" i="9" s="1"/>
  <c r="BK309" i="9"/>
  <c r="BU309" i="9" s="1"/>
  <c r="R309" i="9"/>
  <c r="AW309" i="9" s="1"/>
  <c r="BI309" i="9" s="1"/>
  <c r="AN309" i="9"/>
  <c r="AZ309" i="9" s="1"/>
  <c r="AU309" i="9"/>
  <c r="BG309" i="9" s="1"/>
  <c r="BN309" i="9"/>
  <c r="BX309" i="9" s="1"/>
  <c r="AW308" i="9"/>
  <c r="BI308" i="9" s="1"/>
  <c r="BT447" i="9"/>
  <c r="BR447" i="9"/>
  <c r="AK447" i="9"/>
  <c r="BS447" i="9"/>
  <c r="AL447" i="9"/>
  <c r="AZ447" i="9" s="1"/>
  <c r="BQ447" i="9"/>
  <c r="BP447" i="9"/>
  <c r="AL309" i="8"/>
  <c r="BQ309" i="8"/>
  <c r="BS310" i="8"/>
  <c r="AK310" i="8"/>
  <c r="Y311" i="8"/>
  <c r="BK309" i="8"/>
  <c r="BU309" i="8" s="1"/>
  <c r="AR309" i="8"/>
  <c r="BD309" i="8" s="1"/>
  <c r="BM309" i="8"/>
  <c r="BW309" i="8" s="1"/>
  <c r="AT309" i="8"/>
  <c r="BF309" i="8" s="1"/>
  <c r="BO309" i="8"/>
  <c r="BY309" i="8" s="1"/>
  <c r="AV309" i="8"/>
  <c r="BH309" i="8" s="1"/>
  <c r="AP310" i="8"/>
  <c r="BB310" i="8" s="1"/>
  <c r="F311" i="8"/>
  <c r="AO310" i="8"/>
  <c r="BA310" i="8" s="1"/>
  <c r="AQ310" i="8"/>
  <c r="BC310" i="8" s="1"/>
  <c r="AS309" i="8"/>
  <c r="BE309" i="8" s="1"/>
  <c r="S309" i="8"/>
  <c r="AX309" i="8" s="1"/>
  <c r="BJ309" i="8" s="1"/>
  <c r="BL309" i="8"/>
  <c r="BV309" i="8" s="1"/>
  <c r="AN309" i="8"/>
  <c r="AZ309" i="8" s="1"/>
  <c r="R309" i="8"/>
  <c r="AW309" i="8" s="1"/>
  <c r="BI309" i="8" s="1"/>
  <c r="AU309" i="8"/>
  <c r="BG309" i="8" s="1"/>
  <c r="BN309" i="8"/>
  <c r="BX309" i="8" s="1"/>
  <c r="AW308" i="8"/>
  <c r="BI308" i="8" s="1"/>
  <c r="AL309" i="7"/>
  <c r="BQ309" i="7"/>
  <c r="BS310" i="7"/>
  <c r="Y311" i="7"/>
  <c r="AK447" i="7"/>
  <c r="BT447" i="7"/>
  <c r="BS447" i="7"/>
  <c r="BR447" i="7"/>
  <c r="BP447" i="7"/>
  <c r="BQ447" i="7"/>
  <c r="AL447" i="7"/>
  <c r="AW308" i="7"/>
  <c r="BI308" i="7" s="1"/>
  <c r="R309" i="7"/>
  <c r="AN309" i="7"/>
  <c r="AZ309" i="7" s="1"/>
  <c r="AR309" i="7"/>
  <c r="BD309" i="7" s="1"/>
  <c r="BK309" i="7"/>
  <c r="BU309" i="7" s="1"/>
  <c r="BM309" i="7"/>
  <c r="BW309" i="7" s="1"/>
  <c r="AT309" i="7"/>
  <c r="BF309" i="7" s="1"/>
  <c r="AV309" i="7"/>
  <c r="BH309" i="7" s="1"/>
  <c r="BO309" i="7"/>
  <c r="BY309" i="7" s="1"/>
  <c r="BN309" i="7"/>
  <c r="BX309" i="7" s="1"/>
  <c r="AU309" i="7"/>
  <c r="BG309" i="7" s="1"/>
  <c r="AS309" i="7"/>
  <c r="BE309" i="7" s="1"/>
  <c r="BL309" i="7"/>
  <c r="BV309" i="7" s="1"/>
  <c r="S309" i="7"/>
  <c r="AX309" i="7" s="1"/>
  <c r="BJ309" i="7" s="1"/>
  <c r="AP310" i="7"/>
  <c r="BB310" i="7" s="1"/>
  <c r="AO310" i="7"/>
  <c r="BA310" i="7" s="1"/>
  <c r="F311" i="7"/>
  <c r="AD309" i="6"/>
  <c r="AV309" i="6"/>
  <c r="U311" i="6"/>
  <c r="AV447" i="6"/>
  <c r="AD447" i="6"/>
  <c r="AY447" i="6"/>
  <c r="AC447" i="6"/>
  <c r="AK308" i="6"/>
  <c r="AS308" i="6" s="1"/>
  <c r="O309" i="6"/>
  <c r="AL309" i="6" s="1"/>
  <c r="AT309" i="6" s="1"/>
  <c r="AH309" i="6"/>
  <c r="AP309" i="6" s="1"/>
  <c r="AU309" i="6"/>
  <c r="AW309" i="6" s="1"/>
  <c r="AI309" i="6"/>
  <c r="AQ309" i="6" s="1"/>
  <c r="AX309" i="6"/>
  <c r="N309" i="6"/>
  <c r="AE309" i="6"/>
  <c r="AM309" i="6" s="1"/>
  <c r="AF310" i="6"/>
  <c r="AN310" i="6" s="1"/>
  <c r="AG310" i="6"/>
  <c r="AO310" i="6" s="1"/>
  <c r="F311" i="6"/>
  <c r="AD309" i="5"/>
  <c r="AV309" i="5"/>
  <c r="U311" i="5"/>
  <c r="AY447" i="5"/>
  <c r="AC447" i="5"/>
  <c r="AD447" i="5"/>
  <c r="AV447" i="5"/>
  <c r="AK308" i="5"/>
  <c r="AS308" i="5" s="1"/>
  <c r="N309" i="5"/>
  <c r="AE309" i="5"/>
  <c r="AM309" i="5" s="1"/>
  <c r="O309" i="5"/>
  <c r="AL309" i="5" s="1"/>
  <c r="AT309" i="5" s="1"/>
  <c r="AH309" i="5"/>
  <c r="AP309" i="5" s="1"/>
  <c r="AU309" i="5"/>
  <c r="AW309" i="5" s="1"/>
  <c r="AI309" i="5"/>
  <c r="AQ309" i="5" s="1"/>
  <c r="AX309" i="5"/>
  <c r="AF310" i="5"/>
  <c r="AN310" i="5" s="1"/>
  <c r="F311" i="5"/>
  <c r="AD309" i="4"/>
  <c r="AV309" i="4"/>
  <c r="U311" i="4"/>
  <c r="AY447" i="4"/>
  <c r="AC447" i="4"/>
  <c r="AD447" i="4"/>
  <c r="AV447" i="4"/>
  <c r="AK308" i="4"/>
  <c r="AS308" i="4" s="1"/>
  <c r="N309" i="4"/>
  <c r="AE309" i="4"/>
  <c r="AM309" i="4" s="1"/>
  <c r="O309" i="4"/>
  <c r="AL309" i="4" s="1"/>
  <c r="AT309" i="4" s="1"/>
  <c r="AH309" i="4"/>
  <c r="AP309" i="4" s="1"/>
  <c r="AU309" i="4"/>
  <c r="AW309" i="4" s="1"/>
  <c r="AI309" i="4"/>
  <c r="AQ309" i="4" s="1"/>
  <c r="AX309" i="4"/>
  <c r="AF310" i="4"/>
  <c r="AN310" i="4" s="1"/>
  <c r="AG310" i="4"/>
  <c r="AO310" i="4" s="1"/>
  <c r="F311" i="4"/>
  <c r="BQ309" i="3"/>
  <c r="AX309" i="3"/>
  <c r="BV309" i="3" s="1"/>
  <c r="S311" i="3"/>
  <c r="BT310" i="3"/>
  <c r="BQ447" i="3"/>
  <c r="AX447" i="3"/>
  <c r="BT447" i="3"/>
  <c r="BR447" i="3"/>
  <c r="BS447" i="3"/>
  <c r="BU447" i="3"/>
  <c r="Z447" i="3"/>
  <c r="BD308" i="3"/>
  <c r="BJ308" i="3" s="1"/>
  <c r="BP308" i="3"/>
  <c r="CB308" i="3" s="1"/>
  <c r="CH308" i="3" s="1"/>
  <c r="CJ308" i="3"/>
  <c r="AF308" i="3"/>
  <c r="AL308" i="3" s="1"/>
  <c r="CI308" i="3"/>
  <c r="AY309" i="3"/>
  <c r="BE309" i="3" s="1"/>
  <c r="AR309" i="3"/>
  <c r="BK309" i="3"/>
  <c r="BB309" i="3"/>
  <c r="BH309" i="3" s="1"/>
  <c r="BN309" i="3"/>
  <c r="BZ309" i="3" s="1"/>
  <c r="CF309" i="3" s="1"/>
  <c r="F311" i="3"/>
  <c r="BL309" i="3"/>
  <c r="BX309" i="3" s="1"/>
  <c r="CD309" i="3" s="1"/>
  <c r="AZ309" i="3"/>
  <c r="BF309" i="3" s="1"/>
  <c r="M309" i="3"/>
  <c r="AA309" i="3"/>
  <c r="AG309" i="3" s="1"/>
  <c r="BO309" i="3"/>
  <c r="CA309" i="3" s="1"/>
  <c r="CG309" i="3" s="1"/>
  <c r="BC309" i="3"/>
  <c r="BI309" i="3" s="1"/>
  <c r="BM309" i="3"/>
  <c r="BY309" i="3" s="1"/>
  <c r="CE309" i="3" s="1"/>
  <c r="BA309" i="3"/>
  <c r="BG309" i="3" s="1"/>
  <c r="BQ309" i="2"/>
  <c r="AX309" i="2"/>
  <c r="BV309" i="2" s="1"/>
  <c r="S311" i="2"/>
  <c r="BS310" i="2"/>
  <c r="AX447" i="2"/>
  <c r="BQ447" i="2"/>
  <c r="BT447" i="2"/>
  <c r="Z447" i="2"/>
  <c r="BR447" i="2"/>
  <c r="BS447" i="2"/>
  <c r="BU447" i="2"/>
  <c r="BP308" i="2"/>
  <c r="CB308" i="2" s="1"/>
  <c r="CH308" i="2" s="1"/>
  <c r="BD308" i="2"/>
  <c r="BJ308" i="2" s="1"/>
  <c r="CI308" i="2"/>
  <c r="AF308" i="2"/>
  <c r="AL308" i="2" s="1"/>
  <c r="BK309" i="2"/>
  <c r="BW309" i="2" s="1"/>
  <c r="CC309" i="2" s="1"/>
  <c r="AR309" i="2"/>
  <c r="AY309" i="2"/>
  <c r="BE309" i="2" s="1"/>
  <c r="BA309" i="2"/>
  <c r="BG309" i="2" s="1"/>
  <c r="BM309" i="2"/>
  <c r="BY309" i="2" s="1"/>
  <c r="CE309" i="2" s="1"/>
  <c r="BC309" i="2"/>
  <c r="BI309" i="2" s="1"/>
  <c r="BO309" i="2"/>
  <c r="CA309" i="2" s="1"/>
  <c r="CG309" i="2" s="1"/>
  <c r="M309" i="2"/>
  <c r="AA309" i="2"/>
  <c r="AG309" i="2" s="1"/>
  <c r="AZ309" i="2"/>
  <c r="BF309" i="2" s="1"/>
  <c r="BL309" i="2"/>
  <c r="BX309" i="2" s="1"/>
  <c r="CD309" i="2" s="1"/>
  <c r="BB309" i="2"/>
  <c r="BH309" i="2" s="1"/>
  <c r="BN309" i="2"/>
  <c r="BZ309" i="2" s="1"/>
  <c r="CF309" i="2" s="1"/>
  <c r="AE310" i="2"/>
  <c r="AK310" i="2" s="1"/>
  <c r="AC310" i="2"/>
  <c r="AI310" i="2" s="1"/>
  <c r="AB310" i="2"/>
  <c r="AH310" i="2" s="1"/>
  <c r="AD310" i="2"/>
  <c r="AJ310" i="2" s="1"/>
  <c r="F311" i="2"/>
  <c r="AX309" i="1"/>
  <c r="BV309" i="1" s="1"/>
  <c r="BQ309" i="1"/>
  <c r="BR310" i="1"/>
  <c r="BS310" i="1"/>
  <c r="BT310" i="1"/>
  <c r="S311" i="1"/>
  <c r="AX447" i="1"/>
  <c r="BQ447" i="1"/>
  <c r="BS447" i="1"/>
  <c r="Z447" i="1"/>
  <c r="BT447" i="1"/>
  <c r="BU447" i="1"/>
  <c r="BR447" i="1"/>
  <c r="AF308" i="1"/>
  <c r="AL308" i="1" s="1"/>
  <c r="BD308" i="1"/>
  <c r="BJ308" i="1" s="1"/>
  <c r="BP308" i="1"/>
  <c r="CB308" i="1" s="1"/>
  <c r="CH308" i="1" s="1"/>
  <c r="M309" i="1"/>
  <c r="AA309" i="1"/>
  <c r="AG309" i="1" s="1"/>
  <c r="AR309" i="1"/>
  <c r="AY309" i="1"/>
  <c r="BE309" i="1" s="1"/>
  <c r="BK309" i="1"/>
  <c r="BW309" i="1" s="1"/>
  <c r="CC309" i="1" s="1"/>
  <c r="AZ309" i="1"/>
  <c r="BF309" i="1" s="1"/>
  <c r="BL309" i="1"/>
  <c r="BX309" i="1" s="1"/>
  <c r="CD309" i="1" s="1"/>
  <c r="BA309" i="1"/>
  <c r="BG309" i="1" s="1"/>
  <c r="BM309" i="1"/>
  <c r="BY309" i="1" s="1"/>
  <c r="CE309" i="1" s="1"/>
  <c r="BB309" i="1"/>
  <c r="BH309" i="1" s="1"/>
  <c r="BN309" i="1"/>
  <c r="BZ309" i="1" s="1"/>
  <c r="CF309" i="1" s="1"/>
  <c r="BC309" i="1"/>
  <c r="BI309" i="1" s="1"/>
  <c r="BO309" i="1"/>
  <c r="CA309" i="1" s="1"/>
  <c r="CG309" i="1" s="1"/>
  <c r="AB310" i="1"/>
  <c r="AH310" i="1" s="1"/>
  <c r="AC310" i="1"/>
  <c r="AI310" i="1" s="1"/>
  <c r="AD310" i="1"/>
  <c r="AJ310" i="1" s="1"/>
  <c r="AE310" i="1"/>
  <c r="AK310" i="1" s="1"/>
  <c r="F311" i="1"/>
  <c r="BR447" i="8"/>
  <c r="BQ447" i="8"/>
  <c r="AL447" i="8"/>
  <c r="AZ447" i="8" s="1"/>
  <c r="BS447" i="8"/>
  <c r="AK447" i="8"/>
  <c r="BT447" i="8"/>
  <c r="BP447" i="8"/>
  <c r="AY309" i="6"/>
  <c r="BV308" i="3"/>
  <c r="CA308" i="3"/>
  <c r="CG308" i="3" s="1"/>
  <c r="Z309" i="2"/>
  <c r="AL308" i="6"/>
  <c r="AT308" i="6" s="1"/>
  <c r="AW308" i="6"/>
  <c r="AZ308" i="6"/>
  <c r="AF309" i="6"/>
  <c r="AN309" i="6" s="1"/>
  <c r="AJ309" i="6"/>
  <c r="AR309" i="6" s="1"/>
  <c r="AG309" i="6"/>
  <c r="AO309" i="6" s="1"/>
  <c r="AC309" i="5"/>
  <c r="AY309" i="5"/>
  <c r="BV308" i="1"/>
  <c r="Z309" i="1"/>
  <c r="BX308" i="9"/>
  <c r="BP309" i="8"/>
  <c r="AK309" i="8"/>
  <c r="BY308" i="8"/>
  <c r="AK309" i="7"/>
  <c r="BU308" i="7"/>
  <c r="BY308" i="7"/>
  <c r="AZ308" i="4"/>
  <c r="AG309" i="4"/>
  <c r="AO309" i="4" s="1"/>
  <c r="Z309" i="3"/>
  <c r="CB307" i="3"/>
  <c r="CH307" i="3" s="1"/>
  <c r="AY309" i="4"/>
  <c r="BS309" i="3"/>
  <c r="CB307" i="2"/>
  <c r="CH307" i="2" s="1"/>
  <c r="AB309" i="2"/>
  <c r="AH309" i="2" s="1"/>
  <c r="AK309" i="9"/>
  <c r="BS309" i="8"/>
  <c r="BR309" i="7"/>
  <c r="AJ309" i="4"/>
  <c r="AR309" i="4" s="1"/>
  <c r="BY308" i="2"/>
  <c r="CE308" i="2" s="1"/>
  <c r="CB307" i="1"/>
  <c r="CH307" i="1" s="1"/>
  <c r="BT309" i="9"/>
  <c r="BP309" i="7"/>
  <c r="AC309" i="6"/>
  <c r="AZ308" i="5"/>
  <c r="AC309" i="4"/>
  <c r="BV308" i="2"/>
  <c r="BR309" i="2"/>
  <c r="AM309" i="9"/>
  <c r="AY309" i="9" s="1"/>
  <c r="AZ309" i="6" l="1"/>
  <c r="AZ309" i="5"/>
  <c r="AZ309" i="4"/>
  <c r="BT311" i="9"/>
  <c r="Y312" i="9"/>
  <c r="BP311" i="9"/>
  <c r="BR311" i="9"/>
  <c r="BQ310" i="9"/>
  <c r="AL310" i="9"/>
  <c r="AS310" i="9"/>
  <c r="BE310" i="9" s="1"/>
  <c r="S310" i="9"/>
  <c r="AX310" i="9" s="1"/>
  <c r="BJ310" i="9" s="1"/>
  <c r="BL310" i="9"/>
  <c r="BV310" i="9" s="1"/>
  <c r="AU310" i="9"/>
  <c r="BG310" i="9" s="1"/>
  <c r="BN310" i="9"/>
  <c r="BX310" i="9" s="1"/>
  <c r="AV310" i="9"/>
  <c r="BH310" i="9" s="1"/>
  <c r="BO310" i="9"/>
  <c r="BY310" i="9" s="1"/>
  <c r="AM311" i="9"/>
  <c r="AY311" i="9" s="1"/>
  <c r="AO311" i="9"/>
  <c r="BA311" i="9" s="1"/>
  <c r="AQ311" i="9"/>
  <c r="BC311" i="9" s="1"/>
  <c r="AP311" i="9"/>
  <c r="BB311" i="9" s="1"/>
  <c r="F312" i="9"/>
  <c r="AT310" i="9"/>
  <c r="BF310" i="9" s="1"/>
  <c r="BM310" i="9"/>
  <c r="R310" i="9"/>
  <c r="AN310" i="9"/>
  <c r="AZ310" i="9" s="1"/>
  <c r="AR310" i="9"/>
  <c r="BD310" i="9" s="1"/>
  <c r="BK310" i="9"/>
  <c r="AL310" i="8"/>
  <c r="BQ310" i="8"/>
  <c r="AK311" i="8"/>
  <c r="BP311" i="8"/>
  <c r="BR311" i="8"/>
  <c r="BT311" i="8"/>
  <c r="Y312" i="8"/>
  <c r="AN310" i="8"/>
  <c r="AZ310" i="8" s="1"/>
  <c r="R310" i="8"/>
  <c r="AT310" i="8"/>
  <c r="BF310" i="8" s="1"/>
  <c r="BM310" i="8"/>
  <c r="AV310" i="8"/>
  <c r="BH310" i="8" s="1"/>
  <c r="BO310" i="8"/>
  <c r="F312" i="8"/>
  <c r="AM311" i="8"/>
  <c r="AY311" i="8" s="1"/>
  <c r="AQ311" i="8"/>
  <c r="BC311" i="8" s="1"/>
  <c r="AO311" i="8"/>
  <c r="BA311" i="8" s="1"/>
  <c r="AP311" i="8"/>
  <c r="BB311" i="8" s="1"/>
  <c r="AM310" i="8"/>
  <c r="AY310" i="8" s="1"/>
  <c r="AU310" i="8"/>
  <c r="BG310" i="8" s="1"/>
  <c r="BN310" i="8"/>
  <c r="BX310" i="8" s="1"/>
  <c r="S310" i="8"/>
  <c r="AX310" i="8" s="1"/>
  <c r="BJ310" i="8" s="1"/>
  <c r="AS310" i="8"/>
  <c r="BE310" i="8" s="1"/>
  <c r="BL310" i="8"/>
  <c r="BV310" i="8" s="1"/>
  <c r="AR310" i="8"/>
  <c r="BD310" i="8" s="1"/>
  <c r="BK310" i="8"/>
  <c r="AL310" i="7"/>
  <c r="BQ310" i="7"/>
  <c r="BP311" i="7"/>
  <c r="BT311" i="7"/>
  <c r="Y312" i="7"/>
  <c r="BS311" i="7"/>
  <c r="AT310" i="7"/>
  <c r="BF310" i="7" s="1"/>
  <c r="BM310" i="7"/>
  <c r="AS310" i="7"/>
  <c r="BE310" i="7" s="1"/>
  <c r="S310" i="7"/>
  <c r="AX310" i="7" s="1"/>
  <c r="BJ310" i="7" s="1"/>
  <c r="BL310" i="7"/>
  <c r="BV310" i="7" s="1"/>
  <c r="BN310" i="7"/>
  <c r="BX310" i="7" s="1"/>
  <c r="AU310" i="7"/>
  <c r="BG310" i="7" s="1"/>
  <c r="AQ311" i="7"/>
  <c r="BC311" i="7" s="1"/>
  <c r="AM311" i="7"/>
  <c r="AY311" i="7" s="1"/>
  <c r="AP311" i="7"/>
  <c r="BB311" i="7" s="1"/>
  <c r="AO311" i="7"/>
  <c r="BA311" i="7" s="1"/>
  <c r="F312" i="7"/>
  <c r="AM310" i="7"/>
  <c r="AY310" i="7" s="1"/>
  <c r="AV310" i="7"/>
  <c r="BH310" i="7" s="1"/>
  <c r="BO310" i="7"/>
  <c r="R310" i="7"/>
  <c r="AN310" i="7"/>
  <c r="AZ310" i="7" s="1"/>
  <c r="AR310" i="7"/>
  <c r="BD310" i="7" s="1"/>
  <c r="BK310" i="7"/>
  <c r="AD310" i="6"/>
  <c r="AV310" i="6"/>
  <c r="U312" i="6"/>
  <c r="AH310" i="6"/>
  <c r="AP310" i="6" s="1"/>
  <c r="O310" i="6"/>
  <c r="AL310" i="6" s="1"/>
  <c r="AT310" i="6" s="1"/>
  <c r="AU310" i="6"/>
  <c r="AW310" i="6" s="1"/>
  <c r="N310" i="6"/>
  <c r="AE310" i="6"/>
  <c r="AM310" i="6" s="1"/>
  <c r="AI310" i="6"/>
  <c r="AQ310" i="6" s="1"/>
  <c r="AX310" i="6"/>
  <c r="F312" i="6"/>
  <c r="AD310" i="5"/>
  <c r="AV310" i="5"/>
  <c r="U312" i="5"/>
  <c r="N310" i="5"/>
  <c r="AE310" i="5"/>
  <c r="AM310" i="5" s="1"/>
  <c r="O310" i="5"/>
  <c r="AL310" i="5" s="1"/>
  <c r="AT310" i="5" s="1"/>
  <c r="AH310" i="5"/>
  <c r="AP310" i="5" s="1"/>
  <c r="AU310" i="5"/>
  <c r="AW310" i="5" s="1"/>
  <c r="AI310" i="5"/>
  <c r="AQ310" i="5" s="1"/>
  <c r="AX310" i="5"/>
  <c r="AF311" i="5"/>
  <c r="AN311" i="5" s="1"/>
  <c r="AG311" i="5"/>
  <c r="AO311" i="5" s="1"/>
  <c r="AJ311" i="5"/>
  <c r="AR311" i="5" s="1"/>
  <c r="F312" i="5"/>
  <c r="AD310" i="4"/>
  <c r="AV310" i="4"/>
  <c r="U312" i="4"/>
  <c r="N310" i="4"/>
  <c r="AE310" i="4"/>
  <c r="AM310" i="4" s="1"/>
  <c r="O310" i="4"/>
  <c r="AL310" i="4" s="1"/>
  <c r="AT310" i="4" s="1"/>
  <c r="AH310" i="4"/>
  <c r="AP310" i="4" s="1"/>
  <c r="AU310" i="4"/>
  <c r="AW310" i="4" s="1"/>
  <c r="AI310" i="4"/>
  <c r="AQ310" i="4" s="1"/>
  <c r="AX310" i="4"/>
  <c r="AF311" i="4"/>
  <c r="AN311" i="4" s="1"/>
  <c r="AJ311" i="4"/>
  <c r="AR311" i="4" s="1"/>
  <c r="F312" i="4"/>
  <c r="BS311" i="3"/>
  <c r="Z311" i="3"/>
  <c r="BT311" i="3"/>
  <c r="BR311" i="3"/>
  <c r="S312" i="3"/>
  <c r="BU311" i="3"/>
  <c r="AX310" i="3"/>
  <c r="BV310" i="3" s="1"/>
  <c r="BQ310" i="3"/>
  <c r="BP309" i="3"/>
  <c r="CB309" i="3" s="1"/>
  <c r="CH309" i="3" s="1"/>
  <c r="BD309" i="3"/>
  <c r="BJ309" i="3" s="1"/>
  <c r="BK310" i="3"/>
  <c r="BW310" i="3" s="1"/>
  <c r="CC310" i="3" s="1"/>
  <c r="AY310" i="3"/>
  <c r="BE310" i="3" s="1"/>
  <c r="AR310" i="3"/>
  <c r="BC310" i="3"/>
  <c r="BI310" i="3" s="1"/>
  <c r="BO310" i="3"/>
  <c r="CA310" i="3" s="1"/>
  <c r="CG310" i="3" s="1"/>
  <c r="BB310" i="3"/>
  <c r="BH310" i="3" s="1"/>
  <c r="BN310" i="3"/>
  <c r="BZ310" i="3" s="1"/>
  <c r="CF310" i="3" s="1"/>
  <c r="BA310" i="3"/>
  <c r="BG310" i="3" s="1"/>
  <c r="BM310" i="3"/>
  <c r="BY310" i="3" s="1"/>
  <c r="CE310" i="3" s="1"/>
  <c r="AC311" i="3"/>
  <c r="AI311" i="3" s="1"/>
  <c r="AD311" i="3"/>
  <c r="AJ311" i="3" s="1"/>
  <c r="AB311" i="3"/>
  <c r="AH311" i="3" s="1"/>
  <c r="AE311" i="3"/>
  <c r="AK311" i="3" s="1"/>
  <c r="F312" i="3"/>
  <c r="M310" i="3"/>
  <c r="AA310" i="3"/>
  <c r="AG310" i="3" s="1"/>
  <c r="AZ310" i="3"/>
  <c r="BF310" i="3" s="1"/>
  <c r="BL310" i="3"/>
  <c r="BX310" i="3" s="1"/>
  <c r="CD310" i="3" s="1"/>
  <c r="AF309" i="3"/>
  <c r="AL309" i="3" s="1"/>
  <c r="CI309" i="3"/>
  <c r="CJ309" i="3"/>
  <c r="S312" i="2"/>
  <c r="BU311" i="2"/>
  <c r="BR311" i="2"/>
  <c r="BT311" i="2"/>
  <c r="BQ310" i="2"/>
  <c r="AX310" i="2"/>
  <c r="BV310" i="2" s="1"/>
  <c r="BP309" i="2"/>
  <c r="CB309" i="2" s="1"/>
  <c r="CH309" i="2" s="1"/>
  <c r="BD309" i="2"/>
  <c r="BJ309" i="2" s="1"/>
  <c r="AF309" i="2"/>
  <c r="AL309" i="2" s="1"/>
  <c r="CI309" i="2"/>
  <c r="AZ310" i="2"/>
  <c r="BF310" i="2" s="1"/>
  <c r="BL310" i="2"/>
  <c r="BX310" i="2" s="1"/>
  <c r="CD310" i="2" s="1"/>
  <c r="BK310" i="2"/>
  <c r="BW310" i="2" s="1"/>
  <c r="CC310" i="2" s="1"/>
  <c r="AR310" i="2"/>
  <c r="AY310" i="2"/>
  <c r="BE310" i="2" s="1"/>
  <c r="BA310" i="2"/>
  <c r="BG310" i="2" s="1"/>
  <c r="BM310" i="2"/>
  <c r="BY310" i="2" s="1"/>
  <c r="CE310" i="2" s="1"/>
  <c r="M310" i="2"/>
  <c r="AA310" i="2"/>
  <c r="AG310" i="2" s="1"/>
  <c r="BB310" i="2"/>
  <c r="BH310" i="2" s="1"/>
  <c r="BN310" i="2"/>
  <c r="BZ310" i="2" s="1"/>
  <c r="CF310" i="2" s="1"/>
  <c r="AC311" i="2"/>
  <c r="AI311" i="2" s="1"/>
  <c r="F312" i="2"/>
  <c r="BO310" i="2"/>
  <c r="BC310" i="2"/>
  <c r="BI310" i="2" s="1"/>
  <c r="AX310" i="1"/>
  <c r="BQ310" i="1"/>
  <c r="BR311" i="1"/>
  <c r="BS311" i="1"/>
  <c r="BT311" i="1"/>
  <c r="BU311" i="1"/>
  <c r="S312" i="1"/>
  <c r="BD309" i="1"/>
  <c r="BJ309" i="1" s="1"/>
  <c r="BP309" i="1"/>
  <c r="CB309" i="1" s="1"/>
  <c r="CH309" i="1" s="1"/>
  <c r="M310" i="1"/>
  <c r="AA310" i="1"/>
  <c r="AG310" i="1" s="1"/>
  <c r="AR310" i="1"/>
  <c r="AY310" i="1"/>
  <c r="BE310" i="1" s="1"/>
  <c r="BK310" i="1"/>
  <c r="BW310" i="1" s="1"/>
  <c r="CC310" i="1" s="1"/>
  <c r="AZ310" i="1"/>
  <c r="BF310" i="1" s="1"/>
  <c r="BL310" i="1"/>
  <c r="BX310" i="1" s="1"/>
  <c r="CD310" i="1" s="1"/>
  <c r="BA310" i="1"/>
  <c r="BG310" i="1" s="1"/>
  <c r="BM310" i="1"/>
  <c r="BY310" i="1" s="1"/>
  <c r="CE310" i="1" s="1"/>
  <c r="BB310" i="1"/>
  <c r="BH310" i="1" s="1"/>
  <c r="BN310" i="1"/>
  <c r="BZ310" i="1" s="1"/>
  <c r="CF310" i="1" s="1"/>
  <c r="BC310" i="1"/>
  <c r="BI310" i="1" s="1"/>
  <c r="BO310" i="1"/>
  <c r="AB311" i="1"/>
  <c r="AH311" i="1" s="1"/>
  <c r="AC311" i="1"/>
  <c r="AI311" i="1" s="1"/>
  <c r="AD311" i="1"/>
  <c r="AJ311" i="1" s="1"/>
  <c r="AE311" i="1"/>
  <c r="AK311" i="1" s="1"/>
  <c r="F312" i="1"/>
  <c r="AK310" i="9"/>
  <c r="BR310" i="8"/>
  <c r="BT310" i="7"/>
  <c r="AY310" i="5"/>
  <c r="AC310" i="4"/>
  <c r="AY310" i="4"/>
  <c r="BS310" i="3"/>
  <c r="AQ310" i="7"/>
  <c r="BC310" i="7" s="1"/>
  <c r="AC310" i="6"/>
  <c r="AG310" i="5"/>
  <c r="AO310" i="5" s="1"/>
  <c r="AJ310" i="4"/>
  <c r="AR310" i="4" s="1"/>
  <c r="BR310" i="3"/>
  <c r="BW309" i="3"/>
  <c r="CC309" i="3" s="1"/>
  <c r="AD310" i="3"/>
  <c r="AJ310" i="3" s="1"/>
  <c r="AB310" i="3"/>
  <c r="AH310" i="3" s="1"/>
  <c r="AC310" i="3"/>
  <c r="AI310" i="3" s="1"/>
  <c r="AE310" i="3"/>
  <c r="AK310" i="3" s="1"/>
  <c r="BT310" i="2"/>
  <c r="BU310" i="2"/>
  <c r="BR310" i="2"/>
  <c r="Z310" i="2"/>
  <c r="BV447" i="2"/>
  <c r="Z310" i="1"/>
  <c r="BU310" i="1"/>
  <c r="BR310" i="9"/>
  <c r="AJ310" i="5"/>
  <c r="AR310" i="5" s="1"/>
  <c r="BV447" i="1"/>
  <c r="Z310" i="3"/>
  <c r="BP310" i="8"/>
  <c r="AK310" i="7"/>
  <c r="AC310" i="5"/>
  <c r="BU310" i="3"/>
  <c r="BP310" i="9"/>
  <c r="BT310" i="8"/>
  <c r="BR310" i="7"/>
  <c r="AY310" i="6"/>
  <c r="BP310" i="7"/>
  <c r="AJ310" i="6"/>
  <c r="AR310" i="6" s="1"/>
  <c r="BV447" i="3"/>
  <c r="AM310" i="9"/>
  <c r="AY310" i="9" s="1"/>
  <c r="AW309" i="7"/>
  <c r="BI309" i="7" s="1"/>
  <c r="AK309" i="6"/>
  <c r="AS309" i="6" s="1"/>
  <c r="AK309" i="5"/>
  <c r="AS309" i="5" s="1"/>
  <c r="AK309" i="4"/>
  <c r="AS309" i="4" s="1"/>
  <c r="AF309" i="1"/>
  <c r="AL309" i="1" s="1"/>
  <c r="AK310" i="4" l="1"/>
  <c r="AS310" i="4" s="1"/>
  <c r="AZ310" i="4"/>
  <c r="Y313" i="9"/>
  <c r="BP312" i="9"/>
  <c r="BS312" i="9"/>
  <c r="BQ311" i="9"/>
  <c r="AL311" i="9"/>
  <c r="AU311" i="9"/>
  <c r="BG311" i="9" s="1"/>
  <c r="BN311" i="9"/>
  <c r="AR311" i="9"/>
  <c r="BD311" i="9" s="1"/>
  <c r="BK311" i="9"/>
  <c r="BU311" i="9" s="1"/>
  <c r="BM311" i="9"/>
  <c r="BW311" i="9" s="1"/>
  <c r="AT311" i="9"/>
  <c r="BF311" i="9" s="1"/>
  <c r="BL311" i="9"/>
  <c r="BV311" i="9" s="1"/>
  <c r="AS311" i="9"/>
  <c r="BE311" i="9" s="1"/>
  <c r="S311" i="9"/>
  <c r="AX311" i="9" s="1"/>
  <c r="BJ311" i="9" s="1"/>
  <c r="AN311" i="9"/>
  <c r="AZ311" i="9" s="1"/>
  <c r="R311" i="9"/>
  <c r="BO311" i="9"/>
  <c r="BY311" i="9" s="1"/>
  <c r="AV311" i="9"/>
  <c r="BH311" i="9" s="1"/>
  <c r="AP312" i="9"/>
  <c r="BB312" i="9" s="1"/>
  <c r="AQ312" i="9"/>
  <c r="BC312" i="9" s="1"/>
  <c r="F313" i="9"/>
  <c r="AW310" i="9"/>
  <c r="BI310" i="9" s="1"/>
  <c r="BQ311" i="8"/>
  <c r="AL311" i="8"/>
  <c r="BT312" i="8"/>
  <c r="Y313" i="8"/>
  <c r="BR312" i="8"/>
  <c r="AW310" i="8"/>
  <c r="BI310" i="8" s="1"/>
  <c r="AQ312" i="8"/>
  <c r="BC312" i="8" s="1"/>
  <c r="AO312" i="8"/>
  <c r="BA312" i="8" s="1"/>
  <c r="AP312" i="8"/>
  <c r="BB312" i="8" s="1"/>
  <c r="F313" i="8"/>
  <c r="BL311" i="8"/>
  <c r="BV311" i="8" s="1"/>
  <c r="AS311" i="8"/>
  <c r="BE311" i="8" s="1"/>
  <c r="S311" i="8"/>
  <c r="AX311" i="8" s="1"/>
  <c r="BJ311" i="8" s="1"/>
  <c r="AU311" i="8"/>
  <c r="BG311" i="8" s="1"/>
  <c r="BN311" i="8"/>
  <c r="AT311" i="8"/>
  <c r="BF311" i="8" s="1"/>
  <c r="BM311" i="8"/>
  <c r="BW311" i="8" s="1"/>
  <c r="AR311" i="8"/>
  <c r="BD311" i="8" s="1"/>
  <c r="BK311" i="8"/>
  <c r="BU311" i="8" s="1"/>
  <c r="BO311" i="8"/>
  <c r="BY311" i="8" s="1"/>
  <c r="AV311" i="8"/>
  <c r="BH311" i="8" s="1"/>
  <c r="AN311" i="8"/>
  <c r="AZ311" i="8" s="1"/>
  <c r="R311" i="8"/>
  <c r="Y313" i="7"/>
  <c r="BR312" i="7"/>
  <c r="BS312" i="7"/>
  <c r="AL311" i="7"/>
  <c r="BQ311" i="7"/>
  <c r="AN311" i="7"/>
  <c r="AZ311" i="7" s="1"/>
  <c r="R311" i="7"/>
  <c r="BM311" i="7"/>
  <c r="AT311" i="7"/>
  <c r="BF311" i="7" s="1"/>
  <c r="BO311" i="7"/>
  <c r="BY311" i="7" s="1"/>
  <c r="AV311" i="7"/>
  <c r="BH311" i="7" s="1"/>
  <c r="BL311" i="7"/>
  <c r="BV311" i="7" s="1"/>
  <c r="S311" i="7"/>
  <c r="AX311" i="7" s="1"/>
  <c r="BJ311" i="7" s="1"/>
  <c r="AS311" i="7"/>
  <c r="BE311" i="7" s="1"/>
  <c r="AR311" i="7"/>
  <c r="BD311" i="7" s="1"/>
  <c r="BK311" i="7"/>
  <c r="BU311" i="7" s="1"/>
  <c r="AU311" i="7"/>
  <c r="BG311" i="7" s="1"/>
  <c r="BN311" i="7"/>
  <c r="BX311" i="7" s="1"/>
  <c r="AO312" i="7"/>
  <c r="BA312" i="7" s="1"/>
  <c r="AP312" i="7"/>
  <c r="BB312" i="7" s="1"/>
  <c r="AQ312" i="7"/>
  <c r="BC312" i="7" s="1"/>
  <c r="F313" i="7"/>
  <c r="AW310" i="7"/>
  <c r="BI310" i="7" s="1"/>
  <c r="U313" i="6"/>
  <c r="AD311" i="6"/>
  <c r="AV311" i="6"/>
  <c r="O311" i="6"/>
  <c r="AL311" i="6" s="1"/>
  <c r="AT311" i="6" s="1"/>
  <c r="AH311" i="6"/>
  <c r="AP311" i="6" s="1"/>
  <c r="AU311" i="6"/>
  <c r="AW311" i="6" s="1"/>
  <c r="AJ312" i="6"/>
  <c r="AR312" i="6" s="1"/>
  <c r="F313" i="6"/>
  <c r="N311" i="6"/>
  <c r="AE311" i="6"/>
  <c r="AM311" i="6" s="1"/>
  <c r="AI311" i="6"/>
  <c r="AQ311" i="6" s="1"/>
  <c r="AX311" i="6"/>
  <c r="AD311" i="5"/>
  <c r="AV311" i="5"/>
  <c r="U313" i="5"/>
  <c r="AK310" i="5"/>
  <c r="AS310" i="5" s="1"/>
  <c r="N311" i="5"/>
  <c r="AE311" i="5"/>
  <c r="AM311" i="5" s="1"/>
  <c r="O311" i="5"/>
  <c r="AL311" i="5" s="1"/>
  <c r="AT311" i="5" s="1"/>
  <c r="AH311" i="5"/>
  <c r="AP311" i="5" s="1"/>
  <c r="AU311" i="5"/>
  <c r="AW311" i="5" s="1"/>
  <c r="AI311" i="5"/>
  <c r="AQ311" i="5" s="1"/>
  <c r="AX311" i="5"/>
  <c r="AF312" i="5"/>
  <c r="AN312" i="5" s="1"/>
  <c r="F313" i="5"/>
  <c r="AD311" i="4"/>
  <c r="AV311" i="4"/>
  <c r="U313" i="4"/>
  <c r="N311" i="4"/>
  <c r="AE311" i="4"/>
  <c r="AM311" i="4" s="1"/>
  <c r="O311" i="4"/>
  <c r="AL311" i="4" s="1"/>
  <c r="AT311" i="4" s="1"/>
  <c r="AH311" i="4"/>
  <c r="AP311" i="4" s="1"/>
  <c r="AU311" i="4"/>
  <c r="AW311" i="4" s="1"/>
  <c r="AI311" i="4"/>
  <c r="AQ311" i="4" s="1"/>
  <c r="AX311" i="4"/>
  <c r="AF312" i="4"/>
  <c r="AN312" i="4" s="1"/>
  <c r="F313" i="4"/>
  <c r="BQ311" i="3"/>
  <c r="AX311" i="3"/>
  <c r="BV311" i="3" s="1"/>
  <c r="S313" i="3"/>
  <c r="BS312" i="3"/>
  <c r="BP310" i="3"/>
  <c r="CB310" i="3" s="1"/>
  <c r="CH310" i="3" s="1"/>
  <c r="BD310" i="3"/>
  <c r="BJ310" i="3" s="1"/>
  <c r="AZ311" i="3"/>
  <c r="BF311" i="3" s="1"/>
  <c r="BL311" i="3"/>
  <c r="BX311" i="3" s="1"/>
  <c r="CD311" i="3" s="1"/>
  <c r="BB311" i="3"/>
  <c r="BH311" i="3" s="1"/>
  <c r="BN311" i="3"/>
  <c r="BZ311" i="3" s="1"/>
  <c r="CF311" i="3" s="1"/>
  <c r="AY311" i="3"/>
  <c r="BE311" i="3" s="1"/>
  <c r="AR311" i="3"/>
  <c r="BK311" i="3"/>
  <c r="BW311" i="3" s="1"/>
  <c r="CC311" i="3" s="1"/>
  <c r="AE312" i="3"/>
  <c r="AK312" i="3" s="1"/>
  <c r="AC312" i="3"/>
  <c r="AI312" i="3" s="1"/>
  <c r="F313" i="3"/>
  <c r="AD312" i="3"/>
  <c r="AJ312" i="3" s="1"/>
  <c r="M311" i="3"/>
  <c r="AA311" i="3"/>
  <c r="AG311" i="3" s="1"/>
  <c r="BM311" i="3"/>
  <c r="BY311" i="3" s="1"/>
  <c r="CE311" i="3" s="1"/>
  <c r="BA311" i="3"/>
  <c r="BG311" i="3" s="1"/>
  <c r="BO311" i="3"/>
  <c r="CA311" i="3" s="1"/>
  <c r="CG311" i="3" s="1"/>
  <c r="BC311" i="3"/>
  <c r="BI311" i="3" s="1"/>
  <c r="CI310" i="3"/>
  <c r="AF310" i="3"/>
  <c r="AL310" i="3" s="1"/>
  <c r="CJ310" i="3"/>
  <c r="Z312" i="2"/>
  <c r="BS312" i="2"/>
  <c r="BT312" i="2"/>
  <c r="BU312" i="2"/>
  <c r="S313" i="2"/>
  <c r="BQ311" i="2"/>
  <c r="AX311" i="2"/>
  <c r="BP310" i="2"/>
  <c r="CB310" i="2" s="1"/>
  <c r="CH310" i="2" s="1"/>
  <c r="BD310" i="2"/>
  <c r="BJ310" i="2" s="1"/>
  <c r="AF310" i="2"/>
  <c r="AL310" i="2" s="1"/>
  <c r="CI310" i="2"/>
  <c r="BA311" i="2"/>
  <c r="BG311" i="2" s="1"/>
  <c r="BM311" i="2"/>
  <c r="AY311" i="2"/>
  <c r="BE311" i="2" s="1"/>
  <c r="BK311" i="2"/>
  <c r="BW311" i="2" s="1"/>
  <c r="CC311" i="2" s="1"/>
  <c r="AR311" i="2"/>
  <c r="AZ311" i="2"/>
  <c r="BF311" i="2" s="1"/>
  <c r="BL311" i="2"/>
  <c r="BX311" i="2" s="1"/>
  <c r="CD311" i="2" s="1"/>
  <c r="BB311" i="2"/>
  <c r="BH311" i="2" s="1"/>
  <c r="BN311" i="2"/>
  <c r="BZ311" i="2" s="1"/>
  <c r="CF311" i="2" s="1"/>
  <c r="AE312" i="2"/>
  <c r="AK312" i="2" s="1"/>
  <c r="AB312" i="2"/>
  <c r="AH312" i="2" s="1"/>
  <c r="F313" i="2"/>
  <c r="AA311" i="2"/>
  <c r="AG311" i="2" s="1"/>
  <c r="M311" i="2"/>
  <c r="BO311" i="2"/>
  <c r="CA311" i="2" s="1"/>
  <c r="CG311" i="2" s="1"/>
  <c r="BC311" i="2"/>
  <c r="BI311" i="2" s="1"/>
  <c r="AX311" i="1"/>
  <c r="BQ311" i="1"/>
  <c r="BR312" i="1"/>
  <c r="BS312" i="1"/>
  <c r="BT312" i="1"/>
  <c r="BU312" i="1"/>
  <c r="S313" i="1"/>
  <c r="BD310" i="1"/>
  <c r="BJ310" i="1" s="1"/>
  <c r="BP310" i="1"/>
  <c r="M311" i="1"/>
  <c r="AA311" i="1"/>
  <c r="AG311" i="1" s="1"/>
  <c r="AR311" i="1"/>
  <c r="AY311" i="1"/>
  <c r="BE311" i="1" s="1"/>
  <c r="BK311" i="1"/>
  <c r="BW311" i="1" s="1"/>
  <c r="CC311" i="1" s="1"/>
  <c r="AZ311" i="1"/>
  <c r="BF311" i="1" s="1"/>
  <c r="BL311" i="1"/>
  <c r="BX311" i="1" s="1"/>
  <c r="CD311" i="1" s="1"/>
  <c r="BA311" i="1"/>
  <c r="BG311" i="1" s="1"/>
  <c r="BM311" i="1"/>
  <c r="BY311" i="1" s="1"/>
  <c r="CE311" i="1" s="1"/>
  <c r="BB311" i="1"/>
  <c r="BH311" i="1" s="1"/>
  <c r="BN311" i="1"/>
  <c r="BZ311" i="1" s="1"/>
  <c r="CF311" i="1" s="1"/>
  <c r="BC311" i="1"/>
  <c r="BI311" i="1" s="1"/>
  <c r="BO311" i="1"/>
  <c r="CA311" i="1" s="1"/>
  <c r="CG311" i="1" s="1"/>
  <c r="AB312" i="1"/>
  <c r="AH312" i="1" s="1"/>
  <c r="AC312" i="1"/>
  <c r="AI312" i="1" s="1"/>
  <c r="AD312" i="1"/>
  <c r="AJ312" i="1" s="1"/>
  <c r="AE312" i="1"/>
  <c r="AK312" i="1" s="1"/>
  <c r="F313" i="1"/>
  <c r="AK311" i="9"/>
  <c r="BU310" i="8"/>
  <c r="AK311" i="7"/>
  <c r="BW310" i="7"/>
  <c r="AC311" i="4"/>
  <c r="AY311" i="4"/>
  <c r="AF311" i="6"/>
  <c r="AN311" i="6" s="1"/>
  <c r="AG311" i="6"/>
  <c r="AO311" i="6" s="1"/>
  <c r="AJ311" i="6"/>
  <c r="AR311" i="6" s="1"/>
  <c r="AC311" i="5"/>
  <c r="AY311" i="5"/>
  <c r="AB311" i="2"/>
  <c r="AH311" i="2" s="1"/>
  <c r="AE311" i="2"/>
  <c r="AK311" i="2" s="1"/>
  <c r="AD311" i="2"/>
  <c r="AJ311" i="2" s="1"/>
  <c r="CA310" i="2"/>
  <c r="CG310" i="2" s="1"/>
  <c r="BV310" i="1"/>
  <c r="Z311" i="1"/>
  <c r="AF310" i="1"/>
  <c r="AL310" i="1" s="1"/>
  <c r="CA310" i="1"/>
  <c r="CG310" i="1" s="1"/>
  <c r="Z311" i="2"/>
  <c r="BW310" i="8"/>
  <c r="BY310" i="8"/>
  <c r="BR311" i="7"/>
  <c r="AY311" i="6"/>
  <c r="AK310" i="6"/>
  <c r="AS310" i="6" s="1"/>
  <c r="AZ310" i="6"/>
  <c r="AZ310" i="5"/>
  <c r="AG311" i="4"/>
  <c r="AO311" i="4" s="1"/>
  <c r="BS311" i="9"/>
  <c r="BW310" i="9"/>
  <c r="BU310" i="9"/>
  <c r="BY310" i="7"/>
  <c r="BU310" i="7"/>
  <c r="AC311" i="6"/>
  <c r="BS311" i="2"/>
  <c r="BS311" i="8"/>
  <c r="BR313" i="9" l="1"/>
  <c r="BT313" i="9"/>
  <c r="BP313" i="9"/>
  <c r="Y314" i="9"/>
  <c r="AL312" i="9"/>
  <c r="BQ312" i="9"/>
  <c r="BK312" i="9"/>
  <c r="BU312" i="9" s="1"/>
  <c r="AR312" i="9"/>
  <c r="BD312" i="9" s="1"/>
  <c r="AM312" i="9"/>
  <c r="AY312" i="9" s="1"/>
  <c r="AS312" i="9"/>
  <c r="BE312" i="9" s="1"/>
  <c r="S312" i="9"/>
  <c r="AX312" i="9" s="1"/>
  <c r="BJ312" i="9" s="1"/>
  <c r="BL312" i="9"/>
  <c r="BV312" i="9" s="1"/>
  <c r="AV312" i="9"/>
  <c r="BH312" i="9" s="1"/>
  <c r="BO312" i="9"/>
  <c r="R312" i="9"/>
  <c r="AN312" i="9"/>
  <c r="AZ312" i="9" s="1"/>
  <c r="BN312" i="9"/>
  <c r="BX312" i="9" s="1"/>
  <c r="AU312" i="9"/>
  <c r="BG312" i="9" s="1"/>
  <c r="AP313" i="9"/>
  <c r="BB313" i="9" s="1"/>
  <c r="F314" i="9"/>
  <c r="AM313" i="9"/>
  <c r="AY313" i="9" s="1"/>
  <c r="AO313" i="9"/>
  <c r="BA313" i="9" s="1"/>
  <c r="AQ313" i="9"/>
  <c r="BC313" i="9" s="1"/>
  <c r="BM312" i="9"/>
  <c r="AT312" i="9"/>
  <c r="BF312" i="9" s="1"/>
  <c r="BQ312" i="8"/>
  <c r="AL312" i="8"/>
  <c r="BR313" i="8"/>
  <c r="Y314" i="8"/>
  <c r="BS313" i="8"/>
  <c r="R312" i="8"/>
  <c r="AN312" i="8"/>
  <c r="AZ312" i="8" s="1"/>
  <c r="S312" i="8"/>
  <c r="AX312" i="8" s="1"/>
  <c r="BJ312" i="8" s="1"/>
  <c r="BL312" i="8"/>
  <c r="BV312" i="8" s="1"/>
  <c r="AS312" i="8"/>
  <c r="BE312" i="8" s="1"/>
  <c r="BO312" i="8"/>
  <c r="BY312" i="8" s="1"/>
  <c r="AV312" i="8"/>
  <c r="BH312" i="8" s="1"/>
  <c r="AM312" i="8"/>
  <c r="AY312" i="8" s="1"/>
  <c r="AU312" i="8"/>
  <c r="BG312" i="8" s="1"/>
  <c r="BN312" i="8"/>
  <c r="BM312" i="8"/>
  <c r="BW312" i="8" s="1"/>
  <c r="AT312" i="8"/>
  <c r="BF312" i="8" s="1"/>
  <c r="BK312" i="8"/>
  <c r="AR312" i="8"/>
  <c r="BD312" i="8" s="1"/>
  <c r="AP313" i="8"/>
  <c r="BB313" i="8" s="1"/>
  <c r="AO313" i="8"/>
  <c r="BA313" i="8" s="1"/>
  <c r="AQ313" i="8"/>
  <c r="BC313" i="8" s="1"/>
  <c r="F314" i="8"/>
  <c r="BR313" i="7"/>
  <c r="Y314" i="7"/>
  <c r="BS313" i="7"/>
  <c r="BQ312" i="7"/>
  <c r="AL312" i="7"/>
  <c r="AW311" i="7"/>
  <c r="BI311" i="7" s="1"/>
  <c r="AT312" i="7"/>
  <c r="BF312" i="7" s="1"/>
  <c r="BM312" i="7"/>
  <c r="BW312" i="7" s="1"/>
  <c r="BK312" i="7"/>
  <c r="AR312" i="7"/>
  <c r="BD312" i="7" s="1"/>
  <c r="AU312" i="7"/>
  <c r="BG312" i="7" s="1"/>
  <c r="BN312" i="7"/>
  <c r="BX312" i="7" s="1"/>
  <c r="R312" i="7"/>
  <c r="AN312" i="7"/>
  <c r="AZ312" i="7" s="1"/>
  <c r="BL312" i="7"/>
  <c r="BV312" i="7" s="1"/>
  <c r="S312" i="7"/>
  <c r="AX312" i="7" s="1"/>
  <c r="BJ312" i="7" s="1"/>
  <c r="AS312" i="7"/>
  <c r="BE312" i="7" s="1"/>
  <c r="AM312" i="7"/>
  <c r="AY312" i="7" s="1"/>
  <c r="BO312" i="7"/>
  <c r="AV312" i="7"/>
  <c r="BH312" i="7" s="1"/>
  <c r="AP313" i="7"/>
  <c r="BB313" i="7" s="1"/>
  <c r="F314" i="7"/>
  <c r="AO313" i="7"/>
  <c r="BA313" i="7" s="1"/>
  <c r="AQ313" i="7"/>
  <c r="BC313" i="7" s="1"/>
  <c r="AD312" i="6"/>
  <c r="AV312" i="6"/>
  <c r="U314" i="6"/>
  <c r="N312" i="6"/>
  <c r="AE312" i="6"/>
  <c r="AM312" i="6" s="1"/>
  <c r="O312" i="6"/>
  <c r="AH312" i="6"/>
  <c r="AP312" i="6" s="1"/>
  <c r="AU312" i="6"/>
  <c r="AI312" i="6"/>
  <c r="AQ312" i="6" s="1"/>
  <c r="AX312" i="6"/>
  <c r="F314" i="6"/>
  <c r="AK311" i="6"/>
  <c r="AS311" i="6" s="1"/>
  <c r="AD312" i="5"/>
  <c r="AV312" i="5"/>
  <c r="U314" i="5"/>
  <c r="AK311" i="5"/>
  <c r="AS311" i="5" s="1"/>
  <c r="N312" i="5"/>
  <c r="AE312" i="5"/>
  <c r="AM312" i="5" s="1"/>
  <c r="O312" i="5"/>
  <c r="AL312" i="5" s="1"/>
  <c r="AT312" i="5" s="1"/>
  <c r="AH312" i="5"/>
  <c r="AP312" i="5" s="1"/>
  <c r="AU312" i="5"/>
  <c r="AW312" i="5" s="1"/>
  <c r="AI312" i="5"/>
  <c r="AQ312" i="5" s="1"/>
  <c r="AX312" i="5"/>
  <c r="AF313" i="5"/>
  <c r="AN313" i="5" s="1"/>
  <c r="F314" i="5"/>
  <c r="AD312" i="4"/>
  <c r="AV312" i="4"/>
  <c r="U314" i="4"/>
  <c r="AK311" i="4"/>
  <c r="AS311" i="4" s="1"/>
  <c r="N312" i="4"/>
  <c r="AE312" i="4"/>
  <c r="AM312" i="4" s="1"/>
  <c r="O312" i="4"/>
  <c r="AL312" i="4" s="1"/>
  <c r="AT312" i="4" s="1"/>
  <c r="AH312" i="4"/>
  <c r="AP312" i="4" s="1"/>
  <c r="AU312" i="4"/>
  <c r="AW312" i="4" s="1"/>
  <c r="AI312" i="4"/>
  <c r="AQ312" i="4" s="1"/>
  <c r="AX312" i="4"/>
  <c r="AF313" i="4"/>
  <c r="AN313" i="4" s="1"/>
  <c r="F314" i="4"/>
  <c r="S314" i="3"/>
  <c r="BR313" i="3"/>
  <c r="BU313" i="3"/>
  <c r="BS313" i="3"/>
  <c r="AX312" i="3"/>
  <c r="BQ312" i="3"/>
  <c r="BP311" i="3"/>
  <c r="CB311" i="3" s="1"/>
  <c r="CH311" i="3" s="1"/>
  <c r="BD311" i="3"/>
  <c r="BJ311" i="3" s="1"/>
  <c r="AY312" i="3"/>
  <c r="BE312" i="3" s="1"/>
  <c r="BK312" i="3"/>
  <c r="BW312" i="3" s="1"/>
  <c r="CC312" i="3" s="1"/>
  <c r="AR312" i="3"/>
  <c r="BB312" i="3"/>
  <c r="BH312" i="3" s="1"/>
  <c r="BN312" i="3"/>
  <c r="BC312" i="3"/>
  <c r="BI312" i="3" s="1"/>
  <c r="BO312" i="3"/>
  <c r="F314" i="3"/>
  <c r="AC313" i="3"/>
  <c r="AI313" i="3" s="1"/>
  <c r="AD313" i="3"/>
  <c r="AJ313" i="3" s="1"/>
  <c r="AB313" i="3"/>
  <c r="AH313" i="3" s="1"/>
  <c r="AE313" i="3"/>
  <c r="AK313" i="3" s="1"/>
  <c r="BM312" i="3"/>
  <c r="BY312" i="3" s="1"/>
  <c r="CE312" i="3" s="1"/>
  <c r="BA312" i="3"/>
  <c r="BG312" i="3" s="1"/>
  <c r="M312" i="3"/>
  <c r="AA312" i="3"/>
  <c r="AG312" i="3" s="1"/>
  <c r="BL312" i="3"/>
  <c r="AZ312" i="3"/>
  <c r="BF312" i="3" s="1"/>
  <c r="AF311" i="3"/>
  <c r="AL311" i="3" s="1"/>
  <c r="CI311" i="3"/>
  <c r="CJ311" i="3"/>
  <c r="BQ312" i="2"/>
  <c r="AX312" i="2"/>
  <c r="BV312" i="2" s="1"/>
  <c r="BS313" i="2"/>
  <c r="S314" i="2"/>
  <c r="BT313" i="2"/>
  <c r="BP311" i="2"/>
  <c r="BD311" i="2"/>
  <c r="BJ311" i="2" s="1"/>
  <c r="AZ312" i="2"/>
  <c r="BF312" i="2" s="1"/>
  <c r="BL312" i="2"/>
  <c r="BA312" i="2"/>
  <c r="BG312" i="2" s="1"/>
  <c r="BM312" i="2"/>
  <c r="BY312" i="2" s="1"/>
  <c r="CE312" i="2" s="1"/>
  <c r="BC312" i="2"/>
  <c r="BI312" i="2" s="1"/>
  <c r="BO312" i="2"/>
  <c r="CA312" i="2" s="1"/>
  <c r="CG312" i="2" s="1"/>
  <c r="BB312" i="2"/>
  <c r="BH312" i="2" s="1"/>
  <c r="BN312" i="2"/>
  <c r="BZ312" i="2" s="1"/>
  <c r="CF312" i="2" s="1"/>
  <c r="AB313" i="2"/>
  <c r="AH313" i="2" s="1"/>
  <c r="AE313" i="2"/>
  <c r="AK313" i="2" s="1"/>
  <c r="AD313" i="2"/>
  <c r="AJ313" i="2" s="1"/>
  <c r="F314" i="2"/>
  <c r="AA312" i="2"/>
  <c r="AG312" i="2" s="1"/>
  <c r="M312" i="2"/>
  <c r="AR312" i="2"/>
  <c r="AY312" i="2"/>
  <c r="BE312" i="2" s="1"/>
  <c r="BK312" i="2"/>
  <c r="AF311" i="2"/>
  <c r="AL311" i="2" s="1"/>
  <c r="CI311" i="2"/>
  <c r="AX312" i="1"/>
  <c r="BQ312" i="1"/>
  <c r="BR313" i="1"/>
  <c r="BS313" i="1"/>
  <c r="BT313" i="1"/>
  <c r="BU313" i="1"/>
  <c r="S314" i="1"/>
  <c r="AF311" i="1"/>
  <c r="AL311" i="1" s="1"/>
  <c r="BD311" i="1"/>
  <c r="BJ311" i="1" s="1"/>
  <c r="BP311" i="1"/>
  <c r="M312" i="1"/>
  <c r="AA312" i="1"/>
  <c r="AG312" i="1" s="1"/>
  <c r="AR312" i="1"/>
  <c r="AY312" i="1"/>
  <c r="BE312" i="1" s="1"/>
  <c r="BK312" i="1"/>
  <c r="BW312" i="1" s="1"/>
  <c r="CC312" i="1" s="1"/>
  <c r="AZ312" i="1"/>
  <c r="BF312" i="1" s="1"/>
  <c r="BL312" i="1"/>
  <c r="BX312" i="1" s="1"/>
  <c r="CD312" i="1" s="1"/>
  <c r="BA312" i="1"/>
  <c r="BG312" i="1" s="1"/>
  <c r="BM312" i="1"/>
  <c r="BY312" i="1" s="1"/>
  <c r="CE312" i="1" s="1"/>
  <c r="BB312" i="1"/>
  <c r="BH312" i="1" s="1"/>
  <c r="BN312" i="1"/>
  <c r="BZ312" i="1" s="1"/>
  <c r="CF312" i="1" s="1"/>
  <c r="BC312" i="1"/>
  <c r="BI312" i="1" s="1"/>
  <c r="BO312" i="1"/>
  <c r="CA312" i="1" s="1"/>
  <c r="CG312" i="1" s="1"/>
  <c r="AB313" i="1"/>
  <c r="AH313" i="1" s="1"/>
  <c r="AC313" i="1"/>
  <c r="AI313" i="1" s="1"/>
  <c r="AD313" i="1"/>
  <c r="AJ313" i="1" s="1"/>
  <c r="AE313" i="1"/>
  <c r="AK313" i="1" s="1"/>
  <c r="F314" i="1"/>
  <c r="AK312" i="9"/>
  <c r="BX311" i="9"/>
  <c r="AW311" i="9"/>
  <c r="BI311" i="9" s="1"/>
  <c r="AO312" i="9"/>
  <c r="BA312" i="9" s="1"/>
  <c r="BS312" i="8"/>
  <c r="AK312" i="7"/>
  <c r="AZ311" i="5"/>
  <c r="AC312" i="4"/>
  <c r="AZ311" i="4"/>
  <c r="AG312" i="4"/>
  <c r="AO312" i="4" s="1"/>
  <c r="BR312" i="3"/>
  <c r="CB310" i="1"/>
  <c r="CH310" i="1" s="1"/>
  <c r="AF312" i="6"/>
  <c r="AN312" i="6" s="1"/>
  <c r="AG312" i="6"/>
  <c r="AO312" i="6" s="1"/>
  <c r="AZ311" i="6"/>
  <c r="AC312" i="5"/>
  <c r="BR312" i="2"/>
  <c r="BV311" i="2"/>
  <c r="BY311" i="2"/>
  <c r="CE311" i="2" s="1"/>
  <c r="AC312" i="2"/>
  <c r="AI312" i="2" s="1"/>
  <c r="AD312" i="2"/>
  <c r="AJ312" i="2" s="1"/>
  <c r="BV311" i="1"/>
  <c r="Z312" i="1"/>
  <c r="BR312" i="9"/>
  <c r="AK312" i="8"/>
  <c r="AJ312" i="5"/>
  <c r="AR312" i="5" s="1"/>
  <c r="AY312" i="4"/>
  <c r="AJ312" i="4"/>
  <c r="AR312" i="4" s="1"/>
  <c r="Z312" i="3"/>
  <c r="AB312" i="3"/>
  <c r="AH312" i="3" s="1"/>
  <c r="BT312" i="7"/>
  <c r="AY312" i="6"/>
  <c r="AY312" i="5"/>
  <c r="BU312" i="3"/>
  <c r="BT312" i="3"/>
  <c r="BP312" i="8"/>
  <c r="BX311" i="8"/>
  <c r="BP312" i="7"/>
  <c r="AG312" i="5"/>
  <c r="AO312" i="5" s="1"/>
  <c r="BT312" i="9"/>
  <c r="BW311" i="7"/>
  <c r="AC312" i="6"/>
  <c r="AW311" i="8"/>
  <c r="BI311" i="8" s="1"/>
  <c r="BQ313" i="9" l="1"/>
  <c r="AL313" i="9"/>
  <c r="BT314" i="9"/>
  <c r="Y315" i="9"/>
  <c r="BP314" i="9"/>
  <c r="BR314" i="9"/>
  <c r="AW312" i="9"/>
  <c r="BI312" i="9" s="1"/>
  <c r="R313" i="9"/>
  <c r="AN313" i="9"/>
  <c r="AZ313" i="9" s="1"/>
  <c r="BL313" i="9"/>
  <c r="BV313" i="9" s="1"/>
  <c r="S313" i="9"/>
  <c r="AX313" i="9" s="1"/>
  <c r="BJ313" i="9" s="1"/>
  <c r="AS313" i="9"/>
  <c r="BE313" i="9" s="1"/>
  <c r="AV313" i="9"/>
  <c r="BH313" i="9" s="1"/>
  <c r="BO313" i="9"/>
  <c r="BY313" i="9" s="1"/>
  <c r="AU313" i="9"/>
  <c r="BG313" i="9" s="1"/>
  <c r="BN313" i="9"/>
  <c r="AO314" i="9"/>
  <c r="BA314" i="9" s="1"/>
  <c r="AP314" i="9"/>
  <c r="BB314" i="9" s="1"/>
  <c r="AQ314" i="9"/>
  <c r="BC314" i="9" s="1"/>
  <c r="F315" i="9"/>
  <c r="AR313" i="9"/>
  <c r="BD313" i="9" s="1"/>
  <c r="BK313" i="9"/>
  <c r="BU313" i="9" s="1"/>
  <c r="AT313" i="9"/>
  <c r="BF313" i="9" s="1"/>
  <c r="BM313" i="9"/>
  <c r="BW313" i="9" s="1"/>
  <c r="AL313" i="8"/>
  <c r="BQ313" i="8"/>
  <c r="BR314" i="8"/>
  <c r="Y315" i="8"/>
  <c r="AN313" i="8"/>
  <c r="AZ313" i="8" s="1"/>
  <c r="R313" i="8"/>
  <c r="S313" i="8"/>
  <c r="AX313" i="8" s="1"/>
  <c r="BJ313" i="8" s="1"/>
  <c r="AS313" i="8"/>
  <c r="BE313" i="8" s="1"/>
  <c r="BL313" i="8"/>
  <c r="BV313" i="8" s="1"/>
  <c r="AU313" i="8"/>
  <c r="BG313" i="8" s="1"/>
  <c r="BN313" i="8"/>
  <c r="BX313" i="8" s="1"/>
  <c r="BK313" i="8"/>
  <c r="AR313" i="8"/>
  <c r="BD313" i="8" s="1"/>
  <c r="BM313" i="8"/>
  <c r="BW313" i="8" s="1"/>
  <c r="AT313" i="8"/>
  <c r="BF313" i="8" s="1"/>
  <c r="AV313" i="8"/>
  <c r="BH313" i="8" s="1"/>
  <c r="BO313" i="8"/>
  <c r="AM314" i="8"/>
  <c r="AY314" i="8" s="1"/>
  <c r="AP314" i="8"/>
  <c r="BB314" i="8" s="1"/>
  <c r="AO314" i="8"/>
  <c r="BA314" i="8" s="1"/>
  <c r="F315" i="8"/>
  <c r="BR314" i="7"/>
  <c r="AK314" i="7"/>
  <c r="BP314" i="7"/>
  <c r="BT314" i="7"/>
  <c r="Y315" i="7"/>
  <c r="AL313" i="7"/>
  <c r="BQ313" i="7"/>
  <c r="AW312" i="7"/>
  <c r="BI312" i="7" s="1"/>
  <c r="AU313" i="7"/>
  <c r="BG313" i="7" s="1"/>
  <c r="BN313" i="7"/>
  <c r="BX313" i="7" s="1"/>
  <c r="AS313" i="7"/>
  <c r="BE313" i="7" s="1"/>
  <c r="S313" i="7"/>
  <c r="AX313" i="7" s="1"/>
  <c r="BJ313" i="7" s="1"/>
  <c r="BL313" i="7"/>
  <c r="BV313" i="7" s="1"/>
  <c r="AP314" i="7"/>
  <c r="BB314" i="7" s="1"/>
  <c r="AQ314" i="7"/>
  <c r="BC314" i="7" s="1"/>
  <c r="F315" i="7"/>
  <c r="AM314" i="7"/>
  <c r="AY314" i="7" s="1"/>
  <c r="AO314" i="7"/>
  <c r="BA314" i="7" s="1"/>
  <c r="R313" i="7"/>
  <c r="AN313" i="7"/>
  <c r="AZ313" i="7" s="1"/>
  <c r="AR313" i="7"/>
  <c r="BD313" i="7" s="1"/>
  <c r="BK313" i="7"/>
  <c r="AV313" i="7"/>
  <c r="BH313" i="7" s="1"/>
  <c r="BO313" i="7"/>
  <c r="AT313" i="7"/>
  <c r="BF313" i="7" s="1"/>
  <c r="BM313" i="7"/>
  <c r="BW313" i="7" s="1"/>
  <c r="AD313" i="6"/>
  <c r="AV313" i="6"/>
  <c r="U315" i="6"/>
  <c r="N313" i="6"/>
  <c r="AE313" i="6"/>
  <c r="AM313" i="6" s="1"/>
  <c r="O313" i="6"/>
  <c r="AL313" i="6" s="1"/>
  <c r="AT313" i="6" s="1"/>
  <c r="AH313" i="6"/>
  <c r="AP313" i="6" s="1"/>
  <c r="AU313" i="6"/>
  <c r="AW313" i="6" s="1"/>
  <c r="AI313" i="6"/>
  <c r="AQ313" i="6" s="1"/>
  <c r="AX313" i="6"/>
  <c r="F315" i="6"/>
  <c r="AD313" i="5"/>
  <c r="AV313" i="5"/>
  <c r="U315" i="5"/>
  <c r="AK312" i="5"/>
  <c r="AS312" i="5" s="1"/>
  <c r="N313" i="5"/>
  <c r="AE313" i="5"/>
  <c r="AM313" i="5" s="1"/>
  <c r="O313" i="5"/>
  <c r="AL313" i="5" s="1"/>
  <c r="AT313" i="5" s="1"/>
  <c r="AH313" i="5"/>
  <c r="AP313" i="5" s="1"/>
  <c r="AU313" i="5"/>
  <c r="AW313" i="5" s="1"/>
  <c r="AI313" i="5"/>
  <c r="AQ313" i="5" s="1"/>
  <c r="AX313" i="5"/>
  <c r="AF314" i="5"/>
  <c r="AN314" i="5" s="1"/>
  <c r="AG314" i="5"/>
  <c r="AO314" i="5" s="1"/>
  <c r="F315" i="5"/>
  <c r="AD313" i="4"/>
  <c r="AV313" i="4"/>
  <c r="U315" i="4"/>
  <c r="N313" i="4"/>
  <c r="AE313" i="4"/>
  <c r="AM313" i="4" s="1"/>
  <c r="O313" i="4"/>
  <c r="AL313" i="4" s="1"/>
  <c r="AT313" i="4" s="1"/>
  <c r="AH313" i="4"/>
  <c r="AP313" i="4" s="1"/>
  <c r="AU313" i="4"/>
  <c r="AW313" i="4" s="1"/>
  <c r="AI313" i="4"/>
  <c r="AQ313" i="4" s="1"/>
  <c r="AX313" i="4"/>
  <c r="F315" i="4"/>
  <c r="S315" i="3"/>
  <c r="BS314" i="3"/>
  <c r="BT314" i="3"/>
  <c r="AX313" i="3"/>
  <c r="BV313" i="3" s="1"/>
  <c r="BQ313" i="3"/>
  <c r="BD312" i="3"/>
  <c r="BJ312" i="3" s="1"/>
  <c r="BP312" i="3"/>
  <c r="CB312" i="3" s="1"/>
  <c r="CH312" i="3" s="1"/>
  <c r="BL313" i="3"/>
  <c r="BX313" i="3" s="1"/>
  <c r="CD313" i="3" s="1"/>
  <c r="AZ313" i="3"/>
  <c r="BF313" i="3" s="1"/>
  <c r="AY313" i="3"/>
  <c r="BE313" i="3" s="1"/>
  <c r="AR313" i="3"/>
  <c r="BK313" i="3"/>
  <c r="BW313" i="3" s="1"/>
  <c r="CC313" i="3" s="1"/>
  <c r="AC314" i="3"/>
  <c r="AI314" i="3" s="1"/>
  <c r="F315" i="3"/>
  <c r="AB314" i="3"/>
  <c r="AH314" i="3" s="1"/>
  <c r="AD314" i="3"/>
  <c r="AJ314" i="3" s="1"/>
  <c r="M313" i="3"/>
  <c r="AA313" i="3"/>
  <c r="AG313" i="3" s="1"/>
  <c r="BB313" i="3"/>
  <c r="BH313" i="3" s="1"/>
  <c r="BN313" i="3"/>
  <c r="BZ313" i="3" s="1"/>
  <c r="CF313" i="3" s="1"/>
  <c r="BA313" i="3"/>
  <c r="BG313" i="3" s="1"/>
  <c r="BM313" i="3"/>
  <c r="BY313" i="3" s="1"/>
  <c r="CE313" i="3" s="1"/>
  <c r="BO313" i="3"/>
  <c r="CA313" i="3" s="1"/>
  <c r="CG313" i="3" s="1"/>
  <c r="BC313" i="3"/>
  <c r="BI313" i="3" s="1"/>
  <c r="AF312" i="3"/>
  <c r="AL312" i="3" s="1"/>
  <c r="CJ312" i="3"/>
  <c r="CI312" i="3"/>
  <c r="BQ313" i="2"/>
  <c r="AX313" i="2"/>
  <c r="BV313" i="2" s="1"/>
  <c r="S315" i="2"/>
  <c r="BS314" i="2"/>
  <c r="BT314" i="2"/>
  <c r="BA313" i="2"/>
  <c r="BG313" i="2" s="1"/>
  <c r="BM313" i="2"/>
  <c r="BY313" i="2" s="1"/>
  <c r="CE313" i="2" s="1"/>
  <c r="M313" i="2"/>
  <c r="AA313" i="2"/>
  <c r="AG313" i="2" s="1"/>
  <c r="BN313" i="2"/>
  <c r="BZ313" i="2" s="1"/>
  <c r="CF313" i="2" s="1"/>
  <c r="BB313" i="2"/>
  <c r="BH313" i="2" s="1"/>
  <c r="BL313" i="2"/>
  <c r="BX313" i="2" s="1"/>
  <c r="CD313" i="2" s="1"/>
  <c r="AZ313" i="2"/>
  <c r="BF313" i="2" s="1"/>
  <c r="BC313" i="2"/>
  <c r="BI313" i="2" s="1"/>
  <c r="BO313" i="2"/>
  <c r="AR313" i="2"/>
  <c r="BK313" i="2"/>
  <c r="AY313" i="2"/>
  <c r="BE313" i="2" s="1"/>
  <c r="F315" i="2"/>
  <c r="AF312" i="2"/>
  <c r="AL312" i="2" s="1"/>
  <c r="CI312" i="2"/>
  <c r="BD312" i="2"/>
  <c r="BJ312" i="2" s="1"/>
  <c r="BP312" i="2"/>
  <c r="CB312" i="2" s="1"/>
  <c r="CH312" i="2" s="1"/>
  <c r="AX313" i="1"/>
  <c r="BQ313" i="1"/>
  <c r="BR314" i="1"/>
  <c r="BS314" i="1"/>
  <c r="BT314" i="1"/>
  <c r="BU314" i="1"/>
  <c r="S315" i="1"/>
  <c r="BD312" i="1"/>
  <c r="BJ312" i="1" s="1"/>
  <c r="BP312" i="1"/>
  <c r="M313" i="1"/>
  <c r="AA313" i="1"/>
  <c r="AG313" i="1" s="1"/>
  <c r="AR313" i="1"/>
  <c r="AY313" i="1"/>
  <c r="BE313" i="1" s="1"/>
  <c r="BK313" i="1"/>
  <c r="BW313" i="1" s="1"/>
  <c r="CC313" i="1" s="1"/>
  <c r="AZ313" i="1"/>
  <c r="BF313" i="1" s="1"/>
  <c r="BL313" i="1"/>
  <c r="BX313" i="1" s="1"/>
  <c r="CD313" i="1" s="1"/>
  <c r="BA313" i="1"/>
  <c r="BG313" i="1" s="1"/>
  <c r="BM313" i="1"/>
  <c r="BY313" i="1" s="1"/>
  <c r="CE313" i="1" s="1"/>
  <c r="BB313" i="1"/>
  <c r="BH313" i="1" s="1"/>
  <c r="BN313" i="1"/>
  <c r="BZ313" i="1" s="1"/>
  <c r="CF313" i="1" s="1"/>
  <c r="BC313" i="1"/>
  <c r="BI313" i="1" s="1"/>
  <c r="BO313" i="1"/>
  <c r="CA313" i="1" s="1"/>
  <c r="CG313" i="1" s="1"/>
  <c r="AB314" i="1"/>
  <c r="AH314" i="1" s="1"/>
  <c r="AC314" i="1"/>
  <c r="AI314" i="1" s="1"/>
  <c r="AD314" i="1"/>
  <c r="AJ314" i="1" s="1"/>
  <c r="AE314" i="1"/>
  <c r="AK314" i="1" s="1"/>
  <c r="F315" i="1"/>
  <c r="AW312" i="8"/>
  <c r="BI312" i="8" s="1"/>
  <c r="BU312" i="8"/>
  <c r="BX312" i="3"/>
  <c r="CD312" i="3" s="1"/>
  <c r="AK312" i="6"/>
  <c r="AS312" i="6" s="1"/>
  <c r="AL312" i="6"/>
  <c r="AT312" i="6" s="1"/>
  <c r="AW312" i="6"/>
  <c r="AZ312" i="6"/>
  <c r="AF313" i="6"/>
  <c r="AN313" i="6" s="1"/>
  <c r="AG313" i="6"/>
  <c r="AO313" i="6" s="1"/>
  <c r="AJ313" i="6"/>
  <c r="AR313" i="6" s="1"/>
  <c r="AC313" i="5"/>
  <c r="AG313" i="5"/>
  <c r="AO313" i="5" s="1"/>
  <c r="Z313" i="3"/>
  <c r="BR313" i="2"/>
  <c r="BU313" i="2"/>
  <c r="Z313" i="2"/>
  <c r="CB311" i="2"/>
  <c r="CH311" i="2" s="1"/>
  <c r="BX312" i="2"/>
  <c r="CD312" i="2" s="1"/>
  <c r="AC313" i="2"/>
  <c r="AI313" i="2" s="1"/>
  <c r="BW312" i="2"/>
  <c r="CC312" i="2" s="1"/>
  <c r="BV312" i="1"/>
  <c r="Z313" i="1"/>
  <c r="BS313" i="9"/>
  <c r="BY312" i="9"/>
  <c r="BP313" i="8"/>
  <c r="BW312" i="9"/>
  <c r="AZ312" i="5"/>
  <c r="AC313" i="4"/>
  <c r="AK312" i="4"/>
  <c r="AS312" i="4" s="1"/>
  <c r="AZ312" i="4"/>
  <c r="AG313" i="4"/>
  <c r="AO313" i="4" s="1"/>
  <c r="BT313" i="3"/>
  <c r="CA312" i="3"/>
  <c r="CG312" i="3" s="1"/>
  <c r="AF312" i="1"/>
  <c r="AL312" i="1" s="1"/>
  <c r="BT313" i="7"/>
  <c r="AC313" i="6"/>
  <c r="BZ312" i="3"/>
  <c r="CF312" i="3" s="1"/>
  <c r="CB311" i="1"/>
  <c r="CH311" i="1" s="1"/>
  <c r="BT313" i="8"/>
  <c r="AY313" i="6"/>
  <c r="AY313" i="5"/>
  <c r="AJ313" i="4"/>
  <c r="AR313" i="4" s="1"/>
  <c r="BV312" i="3"/>
  <c r="AK313" i="9"/>
  <c r="AK313" i="8"/>
  <c r="BX312" i="8"/>
  <c r="BP313" i="7"/>
  <c r="AK313" i="7"/>
  <c r="BU312" i="7"/>
  <c r="BY312" i="7"/>
  <c r="AJ313" i="5"/>
  <c r="AR313" i="5" s="1"/>
  <c r="AY313" i="4"/>
  <c r="AM313" i="8"/>
  <c r="AY313" i="8" s="1"/>
  <c r="AA448" i="8"/>
  <c r="AA449" i="8" s="1"/>
  <c r="AM313" i="7"/>
  <c r="AY313" i="7" s="1"/>
  <c r="AA448" i="7"/>
  <c r="AA449" i="7" s="1"/>
  <c r="AL314" i="9" l="1"/>
  <c r="BQ314" i="9"/>
  <c r="BS315" i="9"/>
  <c r="BR315" i="9"/>
  <c r="Y316" i="9"/>
  <c r="AK315" i="9"/>
  <c r="AN314" i="9"/>
  <c r="AZ314" i="9" s="1"/>
  <c r="R314" i="9"/>
  <c r="AV314" i="9"/>
  <c r="BH314" i="9" s="1"/>
  <c r="BO314" i="9"/>
  <c r="BY314" i="9" s="1"/>
  <c r="S314" i="9"/>
  <c r="AX314" i="9" s="1"/>
  <c r="BJ314" i="9" s="1"/>
  <c r="BL314" i="9"/>
  <c r="BV314" i="9" s="1"/>
  <c r="AS314" i="9"/>
  <c r="BE314" i="9" s="1"/>
  <c r="AR314" i="9"/>
  <c r="BD314" i="9" s="1"/>
  <c r="BK314" i="9"/>
  <c r="BU314" i="9" s="1"/>
  <c r="AT314" i="9"/>
  <c r="BF314" i="9" s="1"/>
  <c r="BM314" i="9"/>
  <c r="BW314" i="9" s="1"/>
  <c r="BN314" i="9"/>
  <c r="AU314" i="9"/>
  <c r="BG314" i="9" s="1"/>
  <c r="AP315" i="9"/>
  <c r="BB315" i="9" s="1"/>
  <c r="AO315" i="9"/>
  <c r="BA315" i="9" s="1"/>
  <c r="AQ315" i="9"/>
  <c r="BC315" i="9" s="1"/>
  <c r="F316" i="9"/>
  <c r="AA448" i="9"/>
  <c r="AA449" i="9" s="1"/>
  <c r="AM314" i="9"/>
  <c r="AY314" i="9" s="1"/>
  <c r="AL314" i="8"/>
  <c r="BQ314" i="8"/>
  <c r="BS315" i="8"/>
  <c r="BP315" i="8"/>
  <c r="BR315" i="8"/>
  <c r="BT315" i="8"/>
  <c r="Y316" i="8"/>
  <c r="AW313" i="8"/>
  <c r="BI313" i="8" s="1"/>
  <c r="AT314" i="8"/>
  <c r="BF314" i="8" s="1"/>
  <c r="BM314" i="8"/>
  <c r="BW314" i="8" s="1"/>
  <c r="AN314" i="8"/>
  <c r="AZ314" i="8" s="1"/>
  <c r="R314" i="8"/>
  <c r="S314" i="8"/>
  <c r="AX314" i="8" s="1"/>
  <c r="BJ314" i="8" s="1"/>
  <c r="AS314" i="8"/>
  <c r="BE314" i="8" s="1"/>
  <c r="BL314" i="8"/>
  <c r="BV314" i="8" s="1"/>
  <c r="BO314" i="8"/>
  <c r="AV314" i="8"/>
  <c r="BH314" i="8" s="1"/>
  <c r="BN314" i="8"/>
  <c r="AU314" i="8"/>
  <c r="BG314" i="8" s="1"/>
  <c r="F316" i="8"/>
  <c r="AQ315" i="8"/>
  <c r="BC315" i="8" s="1"/>
  <c r="AP315" i="8"/>
  <c r="BB315" i="8" s="1"/>
  <c r="AR314" i="8"/>
  <c r="BD314" i="8" s="1"/>
  <c r="BK314" i="8"/>
  <c r="BQ314" i="7"/>
  <c r="AL314" i="7"/>
  <c r="Y316" i="7"/>
  <c r="BR315" i="7"/>
  <c r="BT315" i="7"/>
  <c r="AN314" i="7"/>
  <c r="AZ314" i="7" s="1"/>
  <c r="R314" i="7"/>
  <c r="BL314" i="7"/>
  <c r="BV314" i="7" s="1"/>
  <c r="AS314" i="7"/>
  <c r="BE314" i="7" s="1"/>
  <c r="S314" i="7"/>
  <c r="AX314" i="7" s="1"/>
  <c r="BJ314" i="7" s="1"/>
  <c r="BK314" i="7"/>
  <c r="BU314" i="7" s="1"/>
  <c r="AR314" i="7"/>
  <c r="BD314" i="7" s="1"/>
  <c r="AU314" i="7"/>
  <c r="BG314" i="7" s="1"/>
  <c r="BN314" i="7"/>
  <c r="BO314" i="7"/>
  <c r="BY314" i="7" s="1"/>
  <c r="AV314" i="7"/>
  <c r="BH314" i="7" s="1"/>
  <c r="AP315" i="7"/>
  <c r="BB315" i="7" s="1"/>
  <c r="AQ315" i="7"/>
  <c r="BC315" i="7" s="1"/>
  <c r="F316" i="7"/>
  <c r="AO315" i="7"/>
  <c r="BA315" i="7" s="1"/>
  <c r="AT314" i="7"/>
  <c r="BF314" i="7" s="1"/>
  <c r="BM314" i="7"/>
  <c r="BW314" i="7" s="1"/>
  <c r="AD314" i="6"/>
  <c r="AV314" i="6"/>
  <c r="U316" i="6"/>
  <c r="AA448" i="6"/>
  <c r="Y448" i="6"/>
  <c r="Y449" i="6" s="1"/>
  <c r="AK313" i="6"/>
  <c r="AS313" i="6" s="1"/>
  <c r="AU314" i="6"/>
  <c r="O314" i="6"/>
  <c r="AH314" i="6"/>
  <c r="AP314" i="6" s="1"/>
  <c r="N314" i="6"/>
  <c r="AE314" i="6"/>
  <c r="AM314" i="6" s="1"/>
  <c r="AI314" i="6"/>
  <c r="AQ314" i="6" s="1"/>
  <c r="AX314" i="6"/>
  <c r="F316" i="6"/>
  <c r="AD314" i="5"/>
  <c r="AV314" i="5"/>
  <c r="U316" i="5"/>
  <c r="N314" i="5"/>
  <c r="AE314" i="5"/>
  <c r="AM314" i="5" s="1"/>
  <c r="O314" i="5"/>
  <c r="AL314" i="5" s="1"/>
  <c r="AT314" i="5" s="1"/>
  <c r="AH314" i="5"/>
  <c r="AP314" i="5" s="1"/>
  <c r="AU314" i="5"/>
  <c r="AW314" i="5" s="1"/>
  <c r="AI314" i="5"/>
  <c r="AQ314" i="5" s="1"/>
  <c r="AX314" i="5"/>
  <c r="AF315" i="5"/>
  <c r="AN315" i="5" s="1"/>
  <c r="AG315" i="5"/>
  <c r="AO315" i="5" s="1"/>
  <c r="AJ315" i="5"/>
  <c r="AR315" i="5" s="1"/>
  <c r="F316" i="5"/>
  <c r="AD314" i="4"/>
  <c r="AV314" i="4"/>
  <c r="U316" i="4"/>
  <c r="N314" i="4"/>
  <c r="AE314" i="4"/>
  <c r="AM314" i="4" s="1"/>
  <c r="O314" i="4"/>
  <c r="AL314" i="4" s="1"/>
  <c r="AT314" i="4" s="1"/>
  <c r="AH314" i="4"/>
  <c r="AP314" i="4" s="1"/>
  <c r="AU314" i="4"/>
  <c r="AW314" i="4" s="1"/>
  <c r="AI314" i="4"/>
  <c r="AQ314" i="4" s="1"/>
  <c r="AX314" i="4"/>
  <c r="AF315" i="4"/>
  <c r="AN315" i="4" s="1"/>
  <c r="AJ315" i="4"/>
  <c r="AR315" i="4" s="1"/>
  <c r="F316" i="4"/>
  <c r="AX314" i="3"/>
  <c r="BQ314" i="3"/>
  <c r="BR315" i="3"/>
  <c r="S316" i="3"/>
  <c r="Z315" i="3"/>
  <c r="BT315" i="3"/>
  <c r="BD313" i="3"/>
  <c r="BJ313" i="3" s="1"/>
  <c r="BP313" i="3"/>
  <c r="CB313" i="3" s="1"/>
  <c r="CH313" i="3" s="1"/>
  <c r="BB314" i="3"/>
  <c r="BH314" i="3" s="1"/>
  <c r="BN314" i="3"/>
  <c r="BZ314" i="3" s="1"/>
  <c r="CF314" i="3" s="1"/>
  <c r="BA314" i="3"/>
  <c r="BG314" i="3" s="1"/>
  <c r="BM314" i="3"/>
  <c r="BY314" i="3" s="1"/>
  <c r="CE314" i="3" s="1"/>
  <c r="AD315" i="3"/>
  <c r="AJ315" i="3" s="1"/>
  <c r="AB315" i="3"/>
  <c r="AH315" i="3" s="1"/>
  <c r="AE315" i="3"/>
  <c r="AK315" i="3" s="1"/>
  <c r="AC315" i="3"/>
  <c r="AI315" i="3" s="1"/>
  <c r="F316" i="3"/>
  <c r="BK314" i="3"/>
  <c r="BW314" i="3" s="1"/>
  <c r="CC314" i="3" s="1"/>
  <c r="AR314" i="3"/>
  <c r="AY314" i="3"/>
  <c r="BE314" i="3" s="1"/>
  <c r="BL314" i="3"/>
  <c r="AZ314" i="3"/>
  <c r="BF314" i="3" s="1"/>
  <c r="AA314" i="3"/>
  <c r="AG314" i="3" s="1"/>
  <c r="M314" i="3"/>
  <c r="BC314" i="3"/>
  <c r="BI314" i="3" s="1"/>
  <c r="BO314" i="3"/>
  <c r="AF313" i="3"/>
  <c r="AL313" i="3" s="1"/>
  <c r="CJ313" i="3"/>
  <c r="CI313" i="3"/>
  <c r="S316" i="2"/>
  <c r="BS315" i="2"/>
  <c r="BU315" i="2"/>
  <c r="AX314" i="2"/>
  <c r="BQ314" i="2"/>
  <c r="CI313" i="2"/>
  <c r="AF313" i="2"/>
  <c r="AL313" i="2" s="1"/>
  <c r="BP313" i="2"/>
  <c r="CB313" i="2" s="1"/>
  <c r="CH313" i="2" s="1"/>
  <c r="BD313" i="2"/>
  <c r="BJ313" i="2" s="1"/>
  <c r="AZ314" i="2"/>
  <c r="BF314" i="2" s="1"/>
  <c r="BL314" i="2"/>
  <c r="AC315" i="2"/>
  <c r="AI315" i="2" s="1"/>
  <c r="AB315" i="2"/>
  <c r="AH315" i="2" s="1"/>
  <c r="F316" i="2"/>
  <c r="M314" i="2"/>
  <c r="AA314" i="2"/>
  <c r="AG314" i="2" s="1"/>
  <c r="AR314" i="2"/>
  <c r="BK314" i="2"/>
  <c r="AY314" i="2"/>
  <c r="BE314" i="2" s="1"/>
  <c r="BN314" i="2"/>
  <c r="BZ314" i="2" s="1"/>
  <c r="CF314" i="2" s="1"/>
  <c r="BB314" i="2"/>
  <c r="BH314" i="2" s="1"/>
  <c r="BA314" i="2"/>
  <c r="BG314" i="2" s="1"/>
  <c r="BM314" i="2"/>
  <c r="BY314" i="2" s="1"/>
  <c r="CE314" i="2" s="1"/>
  <c r="BC314" i="2"/>
  <c r="BI314" i="2" s="1"/>
  <c r="BO314" i="2"/>
  <c r="AX314" i="1"/>
  <c r="BQ314" i="1"/>
  <c r="BR315" i="1"/>
  <c r="BS315" i="1"/>
  <c r="BT315" i="1"/>
  <c r="BU315" i="1"/>
  <c r="S316" i="1"/>
  <c r="BD313" i="1"/>
  <c r="BJ313" i="1" s="1"/>
  <c r="BP313" i="1"/>
  <c r="M314" i="1"/>
  <c r="AA314" i="1"/>
  <c r="AG314" i="1" s="1"/>
  <c r="AR314" i="1"/>
  <c r="AY314" i="1"/>
  <c r="BE314" i="1" s="1"/>
  <c r="BK314" i="1"/>
  <c r="BW314" i="1" s="1"/>
  <c r="CC314" i="1" s="1"/>
  <c r="AZ314" i="1"/>
  <c r="BF314" i="1" s="1"/>
  <c r="BL314" i="1"/>
  <c r="BX314" i="1" s="1"/>
  <c r="CD314" i="1" s="1"/>
  <c r="BA314" i="1"/>
  <c r="BG314" i="1" s="1"/>
  <c r="BM314" i="1"/>
  <c r="BY314" i="1" s="1"/>
  <c r="CE314" i="1" s="1"/>
  <c r="BB314" i="1"/>
  <c r="BH314" i="1" s="1"/>
  <c r="BN314" i="1"/>
  <c r="BZ314" i="1" s="1"/>
  <c r="CF314" i="1" s="1"/>
  <c r="BC314" i="1"/>
  <c r="BI314" i="1" s="1"/>
  <c r="BO314" i="1"/>
  <c r="CA314" i="1" s="1"/>
  <c r="CG314" i="1" s="1"/>
  <c r="AB315" i="1"/>
  <c r="AH315" i="1" s="1"/>
  <c r="AC315" i="1"/>
  <c r="AI315" i="1" s="1"/>
  <c r="AD315" i="1"/>
  <c r="AJ315" i="1" s="1"/>
  <c r="AE315" i="1"/>
  <c r="AK315" i="1" s="1"/>
  <c r="F316" i="1"/>
  <c r="AK314" i="9"/>
  <c r="AW313" i="9"/>
  <c r="BI313" i="9" s="1"/>
  <c r="BT314" i="8"/>
  <c r="AF314" i="4"/>
  <c r="AN314" i="4" s="1"/>
  <c r="AJ314" i="4"/>
  <c r="AR314" i="4" s="1"/>
  <c r="BU314" i="3"/>
  <c r="AE314" i="3"/>
  <c r="AK314" i="3" s="1"/>
  <c r="AZ313" i="6"/>
  <c r="AF314" i="6"/>
  <c r="AN314" i="6" s="1"/>
  <c r="AG314" i="6"/>
  <c r="AO314" i="6" s="1"/>
  <c r="AJ314" i="6"/>
  <c r="AR314" i="6" s="1"/>
  <c r="AC314" i="5"/>
  <c r="AG314" i="4"/>
  <c r="AO314" i="4" s="1"/>
  <c r="BR314" i="3"/>
  <c r="CA313" i="2"/>
  <c r="CG313" i="2" s="1"/>
  <c r="BW313" i="2"/>
  <c r="CC313" i="2" s="1"/>
  <c r="AD314" i="2"/>
  <c r="AJ314" i="2" s="1"/>
  <c r="AB314" i="2"/>
  <c r="AH314" i="2" s="1"/>
  <c r="AC314" i="2"/>
  <c r="AI314" i="2" s="1"/>
  <c r="AE314" i="2"/>
  <c r="AK314" i="2" s="1"/>
  <c r="BV313" i="1"/>
  <c r="Z314" i="1"/>
  <c r="CB312" i="1"/>
  <c r="CH312" i="1" s="1"/>
  <c r="AF313" i="1"/>
  <c r="AL313" i="1" s="1"/>
  <c r="BU314" i="2"/>
  <c r="BS314" i="9"/>
  <c r="BS314" i="8"/>
  <c r="AC314" i="6"/>
  <c r="AY314" i="5"/>
  <c r="BP314" i="8"/>
  <c r="AK314" i="8"/>
  <c r="BS314" i="7"/>
  <c r="AW313" i="7"/>
  <c r="BI313" i="7" s="1"/>
  <c r="BU313" i="7"/>
  <c r="BY313" i="7"/>
  <c r="AC314" i="4"/>
  <c r="AK313" i="4"/>
  <c r="AS313" i="4" s="1"/>
  <c r="AZ313" i="4"/>
  <c r="BR314" i="2"/>
  <c r="BU313" i="8"/>
  <c r="BY313" i="8"/>
  <c r="AY314" i="6"/>
  <c r="AK313" i="5"/>
  <c r="AS313" i="5" s="1"/>
  <c r="AZ313" i="5"/>
  <c r="BX313" i="9"/>
  <c r="AJ314" i="5"/>
  <c r="AR314" i="5" s="1"/>
  <c r="Z314" i="2"/>
  <c r="AQ314" i="8"/>
  <c r="BC314" i="8" s="1"/>
  <c r="AY314" i="4"/>
  <c r="Z314" i="3"/>
  <c r="AE448" i="9"/>
  <c r="AE449" i="9" s="1"/>
  <c r="AG448" i="9"/>
  <c r="AI448" i="9"/>
  <c r="AJ448" i="9"/>
  <c r="AD448" i="9"/>
  <c r="AD449" i="9" s="1"/>
  <c r="AF448" i="9"/>
  <c r="AH448" i="9"/>
  <c r="AC448" i="9"/>
  <c r="AC449" i="9" s="1"/>
  <c r="AB448" i="9"/>
  <c r="Z448" i="6" l="1"/>
  <c r="W448" i="6"/>
  <c r="X448" i="6"/>
  <c r="X449" i="6" s="1"/>
  <c r="AB448" i="6"/>
  <c r="AB449" i="6" s="1"/>
  <c r="BQ315" i="9"/>
  <c r="AL315" i="9"/>
  <c r="Y317" i="9"/>
  <c r="BR316" i="9"/>
  <c r="BS316" i="9"/>
  <c r="AU315" i="9"/>
  <c r="BG315" i="9" s="1"/>
  <c r="BN315" i="9"/>
  <c r="BX315" i="9" s="1"/>
  <c r="S315" i="9"/>
  <c r="AX315" i="9" s="1"/>
  <c r="BJ315" i="9" s="1"/>
  <c r="AS315" i="9"/>
  <c r="BE315" i="9" s="1"/>
  <c r="BL315" i="9"/>
  <c r="BV315" i="9" s="1"/>
  <c r="AN315" i="9"/>
  <c r="AZ315" i="9" s="1"/>
  <c r="R315" i="9"/>
  <c r="BK315" i="9"/>
  <c r="AR315" i="9"/>
  <c r="BD315" i="9" s="1"/>
  <c r="AM315" i="9"/>
  <c r="AY315" i="9" s="1"/>
  <c r="BM315" i="9"/>
  <c r="BW315" i="9" s="1"/>
  <c r="AT315" i="9"/>
  <c r="BF315" i="9" s="1"/>
  <c r="AV315" i="9"/>
  <c r="BH315" i="9" s="1"/>
  <c r="BO315" i="9"/>
  <c r="AO316" i="9"/>
  <c r="BA316" i="9" s="1"/>
  <c r="AP316" i="9"/>
  <c r="BB316" i="9" s="1"/>
  <c r="F317" i="9"/>
  <c r="AQ316" i="9"/>
  <c r="BC316" i="9" s="1"/>
  <c r="AL315" i="8"/>
  <c r="BQ315" i="8"/>
  <c r="BT316" i="8"/>
  <c r="Y317" i="8"/>
  <c r="AT315" i="8"/>
  <c r="BF315" i="8" s="1"/>
  <c r="BM315" i="8"/>
  <c r="BW315" i="8" s="1"/>
  <c r="R315" i="8"/>
  <c r="AN315" i="8"/>
  <c r="AZ315" i="8" s="1"/>
  <c r="AQ316" i="8"/>
  <c r="BC316" i="8" s="1"/>
  <c r="AO316" i="8"/>
  <c r="BA316" i="8" s="1"/>
  <c r="AP316" i="8"/>
  <c r="BB316" i="8" s="1"/>
  <c r="F317" i="8"/>
  <c r="AM315" i="8"/>
  <c r="AY315" i="8" s="1"/>
  <c r="AS315" i="8"/>
  <c r="BE315" i="8" s="1"/>
  <c r="S315" i="8"/>
  <c r="AX315" i="8" s="1"/>
  <c r="BJ315" i="8" s="1"/>
  <c r="BL315" i="8"/>
  <c r="BV315" i="8" s="1"/>
  <c r="AU315" i="8"/>
  <c r="BG315" i="8" s="1"/>
  <c r="BN315" i="8"/>
  <c r="BX315" i="8" s="1"/>
  <c r="AR315" i="8"/>
  <c r="BD315" i="8" s="1"/>
  <c r="BK315" i="8"/>
  <c r="BU315" i="8" s="1"/>
  <c r="AV315" i="8"/>
  <c r="BH315" i="8" s="1"/>
  <c r="BO315" i="8"/>
  <c r="BY315" i="8" s="1"/>
  <c r="AL315" i="7"/>
  <c r="BQ315" i="7"/>
  <c r="BP316" i="7"/>
  <c r="BS316" i="7"/>
  <c r="Y317" i="7"/>
  <c r="AF448" i="7"/>
  <c r="AH448" i="7"/>
  <c r="AB448" i="7"/>
  <c r="AD448" i="7"/>
  <c r="AD449" i="7" s="1"/>
  <c r="AG448" i="7"/>
  <c r="AI448" i="7"/>
  <c r="AC448" i="7"/>
  <c r="AC449" i="7" s="1"/>
  <c r="AE448" i="7"/>
  <c r="AE449" i="7" s="1"/>
  <c r="AJ448" i="7"/>
  <c r="AW314" i="7"/>
  <c r="BI314" i="7" s="1"/>
  <c r="BK315" i="7"/>
  <c r="AR315" i="7"/>
  <c r="BD315" i="7" s="1"/>
  <c r="AU315" i="7"/>
  <c r="BG315" i="7" s="1"/>
  <c r="BN315" i="7"/>
  <c r="R315" i="7"/>
  <c r="AN315" i="7"/>
  <c r="AZ315" i="7" s="1"/>
  <c r="BM315" i="7"/>
  <c r="BW315" i="7" s="1"/>
  <c r="AT315" i="7"/>
  <c r="BF315" i="7" s="1"/>
  <c r="BO315" i="7"/>
  <c r="BY315" i="7" s="1"/>
  <c r="AV315" i="7"/>
  <c r="BH315" i="7" s="1"/>
  <c r="AM316" i="7"/>
  <c r="AY316" i="7" s="1"/>
  <c r="AO316" i="7"/>
  <c r="BA316" i="7" s="1"/>
  <c r="AQ316" i="7"/>
  <c r="BC316" i="7" s="1"/>
  <c r="AP316" i="7"/>
  <c r="BB316" i="7" s="1"/>
  <c r="F317" i="7"/>
  <c r="AM315" i="7"/>
  <c r="AY315" i="7" s="1"/>
  <c r="S315" i="7"/>
  <c r="AX315" i="7" s="1"/>
  <c r="BJ315" i="7" s="1"/>
  <c r="BL315" i="7"/>
  <c r="BV315" i="7" s="1"/>
  <c r="AS315" i="7"/>
  <c r="BE315" i="7" s="1"/>
  <c r="AD315" i="6"/>
  <c r="AV315" i="6"/>
  <c r="U317" i="6"/>
  <c r="W449" i="6"/>
  <c r="AC448" i="6"/>
  <c r="AA449" i="6"/>
  <c r="AY448" i="6"/>
  <c r="AV448" i="6"/>
  <c r="AD448" i="6"/>
  <c r="Z449" i="6"/>
  <c r="AF316" i="6"/>
  <c r="AN316" i="6" s="1"/>
  <c r="AJ316" i="6"/>
  <c r="AR316" i="6" s="1"/>
  <c r="F317" i="6"/>
  <c r="AE315" i="6"/>
  <c r="AM315" i="6" s="1"/>
  <c r="N315" i="6"/>
  <c r="O315" i="6"/>
  <c r="AL315" i="6" s="1"/>
  <c r="AT315" i="6" s="1"/>
  <c r="AU315" i="6"/>
  <c r="AH315" i="6"/>
  <c r="AP315" i="6" s="1"/>
  <c r="AI315" i="6"/>
  <c r="AQ315" i="6" s="1"/>
  <c r="AX315" i="6"/>
  <c r="AD315" i="5"/>
  <c r="AV315" i="5"/>
  <c r="U317" i="5"/>
  <c r="Y448" i="5"/>
  <c r="Y449" i="5" s="1"/>
  <c r="X448" i="5"/>
  <c r="X449" i="5" s="1"/>
  <c r="AB448" i="5"/>
  <c r="AB449" i="5" s="1"/>
  <c r="W448" i="5"/>
  <c r="Z448" i="5"/>
  <c r="AA448" i="5"/>
  <c r="AK314" i="5"/>
  <c r="AS314" i="5" s="1"/>
  <c r="N315" i="5"/>
  <c r="AE315" i="5"/>
  <c r="AM315" i="5" s="1"/>
  <c r="O315" i="5"/>
  <c r="AL315" i="5" s="1"/>
  <c r="AT315" i="5" s="1"/>
  <c r="AH315" i="5"/>
  <c r="AP315" i="5" s="1"/>
  <c r="AU315" i="5"/>
  <c r="AW315" i="5" s="1"/>
  <c r="AI315" i="5"/>
  <c r="AQ315" i="5" s="1"/>
  <c r="AX315" i="5"/>
  <c r="AF316" i="5"/>
  <c r="AN316" i="5" s="1"/>
  <c r="AG316" i="5"/>
  <c r="AO316" i="5" s="1"/>
  <c r="AJ316" i="5"/>
  <c r="AR316" i="5" s="1"/>
  <c r="F317" i="5"/>
  <c r="AD315" i="4"/>
  <c r="AV315" i="4"/>
  <c r="U317" i="4"/>
  <c r="X448" i="4"/>
  <c r="X449" i="4" s="1"/>
  <c r="AA448" i="4"/>
  <c r="Y448" i="4"/>
  <c r="Y449" i="4" s="1"/>
  <c r="Z448" i="4"/>
  <c r="AB448" i="4"/>
  <c r="AB449" i="4" s="1"/>
  <c r="W448" i="4"/>
  <c r="AK314" i="4"/>
  <c r="AS314" i="4" s="1"/>
  <c r="N315" i="4"/>
  <c r="AE315" i="4"/>
  <c r="AM315" i="4" s="1"/>
  <c r="O315" i="4"/>
  <c r="AL315" i="4" s="1"/>
  <c r="AT315" i="4" s="1"/>
  <c r="AH315" i="4"/>
  <c r="AP315" i="4" s="1"/>
  <c r="AU315" i="4"/>
  <c r="AW315" i="4" s="1"/>
  <c r="AI315" i="4"/>
  <c r="AQ315" i="4" s="1"/>
  <c r="AX315" i="4"/>
  <c r="AZ315" i="4" s="1"/>
  <c r="AF316" i="4"/>
  <c r="AN316" i="4" s="1"/>
  <c r="AJ316" i="4"/>
  <c r="AR316" i="4" s="1"/>
  <c r="F317" i="4"/>
  <c r="S317" i="3"/>
  <c r="BU316" i="3"/>
  <c r="Z316" i="3"/>
  <c r="BS316" i="3"/>
  <c r="AX315" i="3"/>
  <c r="BV315" i="3" s="1"/>
  <c r="BQ315" i="3"/>
  <c r="BM315" i="3"/>
  <c r="BY315" i="3" s="1"/>
  <c r="CE315" i="3" s="1"/>
  <c r="BA315" i="3"/>
  <c r="BG315" i="3" s="1"/>
  <c r="BO315" i="3"/>
  <c r="CA315" i="3" s="1"/>
  <c r="CG315" i="3" s="1"/>
  <c r="BC315" i="3"/>
  <c r="BI315" i="3" s="1"/>
  <c r="AR315" i="3"/>
  <c r="AY315" i="3"/>
  <c r="BE315" i="3" s="1"/>
  <c r="BK315" i="3"/>
  <c r="BW315" i="3" s="1"/>
  <c r="CC315" i="3" s="1"/>
  <c r="BN315" i="3"/>
  <c r="BZ315" i="3" s="1"/>
  <c r="CF315" i="3" s="1"/>
  <c r="BB315" i="3"/>
  <c r="BH315" i="3" s="1"/>
  <c r="M315" i="3"/>
  <c r="AA315" i="3"/>
  <c r="AG315" i="3" s="1"/>
  <c r="AZ315" i="3"/>
  <c r="BF315" i="3" s="1"/>
  <c r="BL315" i="3"/>
  <c r="BX315" i="3" s="1"/>
  <c r="CD315" i="3" s="1"/>
  <c r="AD316" i="3"/>
  <c r="AJ316" i="3" s="1"/>
  <c r="AE316" i="3"/>
  <c r="AK316" i="3" s="1"/>
  <c r="AB316" i="3"/>
  <c r="AH316" i="3" s="1"/>
  <c r="F317" i="3"/>
  <c r="AC316" i="3"/>
  <c r="AI316" i="3" s="1"/>
  <c r="BD314" i="3"/>
  <c r="BJ314" i="3" s="1"/>
  <c r="BP314" i="3"/>
  <c r="CB314" i="3" s="1"/>
  <c r="CH314" i="3" s="1"/>
  <c r="V448" i="3"/>
  <c r="V449" i="3" s="1"/>
  <c r="Y448" i="3"/>
  <c r="Y449" i="3" s="1"/>
  <c r="W448" i="3"/>
  <c r="W449" i="3" s="1"/>
  <c r="AW448" i="3"/>
  <c r="AS448" i="3"/>
  <c r="X448" i="3"/>
  <c r="X449" i="3" s="1"/>
  <c r="U448" i="3"/>
  <c r="AV448" i="3"/>
  <c r="AT448" i="3"/>
  <c r="AU448" i="3"/>
  <c r="CI314" i="3"/>
  <c r="AF314" i="3"/>
  <c r="AL314" i="3" s="1"/>
  <c r="CJ314" i="3"/>
  <c r="BQ315" i="2"/>
  <c r="AX315" i="2"/>
  <c r="BV315" i="2" s="1"/>
  <c r="S317" i="2"/>
  <c r="BR316" i="2"/>
  <c r="BS316" i="2"/>
  <c r="AZ315" i="2"/>
  <c r="BF315" i="2" s="1"/>
  <c r="BL315" i="2"/>
  <c r="BX315" i="2" s="1"/>
  <c r="CD315" i="2" s="1"/>
  <c r="AY315" i="2"/>
  <c r="BE315" i="2" s="1"/>
  <c r="AR315" i="2"/>
  <c r="BK315" i="2"/>
  <c r="BW315" i="2" s="1"/>
  <c r="CC315" i="2" s="1"/>
  <c r="BC315" i="2"/>
  <c r="BI315" i="2" s="1"/>
  <c r="BO315" i="2"/>
  <c r="CA315" i="2" s="1"/>
  <c r="CG315" i="2" s="1"/>
  <c r="AA315" i="2"/>
  <c r="AG315" i="2" s="1"/>
  <c r="M315" i="2"/>
  <c r="BM315" i="2"/>
  <c r="BY315" i="2" s="1"/>
  <c r="CE315" i="2" s="1"/>
  <c r="BA315" i="2"/>
  <c r="BG315" i="2" s="1"/>
  <c r="BB315" i="2"/>
  <c r="BH315" i="2" s="1"/>
  <c r="BN315" i="2"/>
  <c r="BZ315" i="2" s="1"/>
  <c r="CF315" i="2" s="1"/>
  <c r="AC316" i="2"/>
  <c r="AI316" i="2" s="1"/>
  <c r="F317" i="2"/>
  <c r="AW448" i="2"/>
  <c r="AU448" i="2"/>
  <c r="X448" i="2"/>
  <c r="X449" i="2" s="1"/>
  <c r="V448" i="2"/>
  <c r="V449" i="2" s="1"/>
  <c r="W448" i="2"/>
  <c r="W449" i="2" s="1"/>
  <c r="Y448" i="2"/>
  <c r="Y449" i="2" s="1"/>
  <c r="AS448" i="2"/>
  <c r="U448" i="2"/>
  <c r="AV448" i="2"/>
  <c r="AT448" i="2"/>
  <c r="CI314" i="2"/>
  <c r="AF314" i="2"/>
  <c r="AL314" i="2" s="1"/>
  <c r="BD314" i="2"/>
  <c r="BJ314" i="2" s="1"/>
  <c r="BP314" i="2"/>
  <c r="AX315" i="1"/>
  <c r="BQ315" i="1"/>
  <c r="BR316" i="1"/>
  <c r="BS316" i="1"/>
  <c r="BT316" i="1"/>
  <c r="BU316" i="1"/>
  <c r="S317" i="1"/>
  <c r="AU448" i="1"/>
  <c r="Y448" i="1"/>
  <c r="Y449" i="1" s="1"/>
  <c r="W448" i="1"/>
  <c r="W449" i="1" s="1"/>
  <c r="AS448" i="1"/>
  <c r="U448" i="1"/>
  <c r="AT448" i="1"/>
  <c r="X448" i="1"/>
  <c r="X449" i="1" s="1"/>
  <c r="V448" i="1"/>
  <c r="V449" i="1" s="1"/>
  <c r="AV448" i="1"/>
  <c r="AW448" i="1"/>
  <c r="AF314" i="1"/>
  <c r="AL314" i="1" s="1"/>
  <c r="BD314" i="1"/>
  <c r="BJ314" i="1" s="1"/>
  <c r="BP314" i="1"/>
  <c r="M315" i="1"/>
  <c r="AA315" i="1"/>
  <c r="AG315" i="1" s="1"/>
  <c r="AR315" i="1"/>
  <c r="AY315" i="1"/>
  <c r="BE315" i="1" s="1"/>
  <c r="BK315" i="1"/>
  <c r="BW315" i="1" s="1"/>
  <c r="CC315" i="1" s="1"/>
  <c r="AZ315" i="1"/>
  <c r="BF315" i="1" s="1"/>
  <c r="BL315" i="1"/>
  <c r="BX315" i="1" s="1"/>
  <c r="CD315" i="1" s="1"/>
  <c r="BA315" i="1"/>
  <c r="BG315" i="1" s="1"/>
  <c r="BM315" i="1"/>
  <c r="BY315" i="1" s="1"/>
  <c r="CE315" i="1" s="1"/>
  <c r="BB315" i="1"/>
  <c r="BH315" i="1" s="1"/>
  <c r="BN315" i="1"/>
  <c r="BZ315" i="1" s="1"/>
  <c r="CF315" i="1" s="1"/>
  <c r="BC315" i="1"/>
  <c r="BI315" i="1" s="1"/>
  <c r="BO315" i="1"/>
  <c r="CA315" i="1" s="1"/>
  <c r="CG315" i="1" s="1"/>
  <c r="AB316" i="1"/>
  <c r="AH316" i="1" s="1"/>
  <c r="AC316" i="1"/>
  <c r="AI316" i="1" s="1"/>
  <c r="AD316" i="1"/>
  <c r="AJ316" i="1" s="1"/>
  <c r="AE316" i="1"/>
  <c r="AK316" i="1" s="1"/>
  <c r="F317" i="1"/>
  <c r="BQ448" i="9"/>
  <c r="AL448" i="9"/>
  <c r="AZ448" i="9" s="1"/>
  <c r="AG449" i="9"/>
  <c r="AI449" i="9"/>
  <c r="BS448" i="9"/>
  <c r="AJ449" i="9"/>
  <c r="BT448" i="9"/>
  <c r="AF449" i="9"/>
  <c r="BP448" i="9"/>
  <c r="AH449" i="9"/>
  <c r="BR448" i="9"/>
  <c r="AB449" i="9"/>
  <c r="AK448" i="9"/>
  <c r="BT315" i="9"/>
  <c r="AW314" i="9"/>
  <c r="BI314" i="9" s="1"/>
  <c r="BX314" i="9"/>
  <c r="BU314" i="8"/>
  <c r="AK315" i="7"/>
  <c r="BP315" i="7"/>
  <c r="BX314" i="7"/>
  <c r="AC315" i="4"/>
  <c r="BS315" i="3"/>
  <c r="CA314" i="3"/>
  <c r="CG314" i="3" s="1"/>
  <c r="AW314" i="6"/>
  <c r="AL314" i="6"/>
  <c r="AT314" i="6" s="1"/>
  <c r="AK314" i="6"/>
  <c r="AS314" i="6" s="1"/>
  <c r="AZ314" i="6"/>
  <c r="AF315" i="6"/>
  <c r="AN315" i="6" s="1"/>
  <c r="AG315" i="6"/>
  <c r="AO315" i="6" s="1"/>
  <c r="AJ315" i="6"/>
  <c r="AR315" i="6" s="1"/>
  <c r="AC315" i="5"/>
  <c r="AY315" i="5"/>
  <c r="AG315" i="4"/>
  <c r="AO315" i="4" s="1"/>
  <c r="AD315" i="2"/>
  <c r="AJ315" i="2" s="1"/>
  <c r="AE315" i="2"/>
  <c r="AK315" i="2" s="1"/>
  <c r="BW314" i="2"/>
  <c r="CC314" i="2" s="1"/>
  <c r="CA314" i="2"/>
  <c r="CG314" i="2" s="1"/>
  <c r="BV314" i="1"/>
  <c r="Z315" i="1"/>
  <c r="CB313" i="1"/>
  <c r="CH313" i="1" s="1"/>
  <c r="BY314" i="8"/>
  <c r="BX314" i="8"/>
  <c r="AZ314" i="5"/>
  <c r="AY315" i="4"/>
  <c r="BV314" i="3"/>
  <c r="BR315" i="2"/>
  <c r="AZ314" i="4"/>
  <c r="BX314" i="3"/>
  <c r="CD314" i="3" s="1"/>
  <c r="BX314" i="2"/>
  <c r="CD314" i="2" s="1"/>
  <c r="AW314" i="8"/>
  <c r="BI314" i="8" s="1"/>
  <c r="AY315" i="6"/>
  <c r="Z315" i="2"/>
  <c r="BP315" i="9"/>
  <c r="AK315" i="8"/>
  <c r="AO315" i="8"/>
  <c r="BA315" i="8" s="1"/>
  <c r="AC315" i="6"/>
  <c r="BU315" i="3"/>
  <c r="BT315" i="2"/>
  <c r="BS315" i="7"/>
  <c r="BV314" i="2"/>
  <c r="AI448" i="8"/>
  <c r="AE448" i="8"/>
  <c r="AE449" i="8" s="1"/>
  <c r="AB448" i="8"/>
  <c r="AC448" i="8"/>
  <c r="AC449" i="8" s="1"/>
  <c r="AJ448" i="8"/>
  <c r="AF448" i="8"/>
  <c r="AD448" i="8"/>
  <c r="AD449" i="8" s="1"/>
  <c r="AH448" i="8"/>
  <c r="AG448" i="8"/>
  <c r="AK317" i="9" l="1"/>
  <c r="BT317" i="9"/>
  <c r="BP317" i="9"/>
  <c r="Y318" i="9"/>
  <c r="BQ316" i="9"/>
  <c r="AL316" i="9"/>
  <c r="AW315" i="9"/>
  <c r="BI315" i="9" s="1"/>
  <c r="BK316" i="9"/>
  <c r="AR316" i="9"/>
  <c r="BD316" i="9" s="1"/>
  <c r="AN316" i="9"/>
  <c r="AZ316" i="9" s="1"/>
  <c r="R316" i="9"/>
  <c r="BN316" i="9"/>
  <c r="BX316" i="9" s="1"/>
  <c r="AU316" i="9"/>
  <c r="BG316" i="9" s="1"/>
  <c r="BM316" i="9"/>
  <c r="BW316" i="9" s="1"/>
  <c r="AT316" i="9"/>
  <c r="BF316" i="9" s="1"/>
  <c r="AQ317" i="9"/>
  <c r="BC317" i="9" s="1"/>
  <c r="AO317" i="9"/>
  <c r="BA317" i="9" s="1"/>
  <c r="AP317" i="9"/>
  <c r="BB317" i="9" s="1"/>
  <c r="F318" i="9"/>
  <c r="AM317" i="9"/>
  <c r="AY317" i="9" s="1"/>
  <c r="S316" i="9"/>
  <c r="AX316" i="9" s="1"/>
  <c r="BJ316" i="9" s="1"/>
  <c r="AS316" i="9"/>
  <c r="BE316" i="9" s="1"/>
  <c r="BL316" i="9"/>
  <c r="BV316" i="9" s="1"/>
  <c r="AV316" i="9"/>
  <c r="BH316" i="9" s="1"/>
  <c r="BO316" i="9"/>
  <c r="Y318" i="8"/>
  <c r="BT317" i="8"/>
  <c r="BS317" i="8"/>
  <c r="AL316" i="8"/>
  <c r="BQ316" i="8"/>
  <c r="AW315" i="8"/>
  <c r="BI315" i="8" s="1"/>
  <c r="BK316" i="8"/>
  <c r="AR316" i="8"/>
  <c r="BD316" i="8" s="1"/>
  <c r="AV316" i="8"/>
  <c r="BH316" i="8" s="1"/>
  <c r="BO316" i="8"/>
  <c r="BY316" i="8" s="1"/>
  <c r="R316" i="8"/>
  <c r="AN316" i="8"/>
  <c r="AZ316" i="8" s="1"/>
  <c r="S316" i="8"/>
  <c r="AX316" i="8" s="1"/>
  <c r="BJ316" i="8" s="1"/>
  <c r="BL316" i="8"/>
  <c r="BV316" i="8" s="1"/>
  <c r="AS316" i="8"/>
  <c r="BE316" i="8" s="1"/>
  <c r="AU316" i="8"/>
  <c r="BG316" i="8" s="1"/>
  <c r="BN316" i="8"/>
  <c r="AO317" i="8"/>
  <c r="BA317" i="8" s="1"/>
  <c r="F318" i="8"/>
  <c r="AP317" i="8"/>
  <c r="BB317" i="8" s="1"/>
  <c r="AQ317" i="8"/>
  <c r="BC317" i="8" s="1"/>
  <c r="AT316" i="8"/>
  <c r="BF316" i="8" s="1"/>
  <c r="BM316" i="8"/>
  <c r="Y318" i="7"/>
  <c r="BS317" i="7"/>
  <c r="BT317" i="7"/>
  <c r="AL316" i="7"/>
  <c r="BQ316" i="7"/>
  <c r="AF449" i="7"/>
  <c r="BP448" i="7"/>
  <c r="BR448" i="7"/>
  <c r="AH449" i="7"/>
  <c r="AK448" i="7"/>
  <c r="AB449" i="7"/>
  <c r="AG449" i="7"/>
  <c r="AL448" i="7"/>
  <c r="BQ448" i="7"/>
  <c r="BS448" i="7"/>
  <c r="AI449" i="7"/>
  <c r="BT448" i="7"/>
  <c r="AJ449" i="7"/>
  <c r="AW315" i="7"/>
  <c r="BI315" i="7" s="1"/>
  <c r="BK316" i="7"/>
  <c r="BU316" i="7" s="1"/>
  <c r="AR316" i="7"/>
  <c r="BD316" i="7" s="1"/>
  <c r="BO316" i="7"/>
  <c r="AV316" i="7"/>
  <c r="BH316" i="7" s="1"/>
  <c r="AT316" i="7"/>
  <c r="BF316" i="7" s="1"/>
  <c r="BM316" i="7"/>
  <c r="R316" i="7"/>
  <c r="AN316" i="7"/>
  <c r="AZ316" i="7" s="1"/>
  <c r="BL316" i="7"/>
  <c r="BV316" i="7" s="1"/>
  <c r="S316" i="7"/>
  <c r="AX316" i="7" s="1"/>
  <c r="BJ316" i="7" s="1"/>
  <c r="AS316" i="7"/>
  <c r="BE316" i="7" s="1"/>
  <c r="BN316" i="7"/>
  <c r="BX316" i="7" s="1"/>
  <c r="AU316" i="7"/>
  <c r="BG316" i="7" s="1"/>
  <c r="AP317" i="7"/>
  <c r="BB317" i="7" s="1"/>
  <c r="F318" i="7"/>
  <c r="AO317" i="7"/>
  <c r="BA317" i="7" s="1"/>
  <c r="AQ317" i="7"/>
  <c r="BC317" i="7" s="1"/>
  <c r="U318" i="6"/>
  <c r="AD316" i="6"/>
  <c r="AV316" i="6"/>
  <c r="AC449" i="6"/>
  <c r="AY449" i="6"/>
  <c r="AV449" i="6"/>
  <c r="AD449" i="6"/>
  <c r="AU316" i="6"/>
  <c r="O316" i="6"/>
  <c r="AH316" i="6"/>
  <c r="AP316" i="6" s="1"/>
  <c r="AE316" i="6"/>
  <c r="AM316" i="6" s="1"/>
  <c r="N316" i="6"/>
  <c r="AX316" i="6"/>
  <c r="AI316" i="6"/>
  <c r="AQ316" i="6" s="1"/>
  <c r="F318" i="6"/>
  <c r="AK315" i="6"/>
  <c r="AS315" i="6" s="1"/>
  <c r="AD316" i="5"/>
  <c r="AV316" i="5"/>
  <c r="U318" i="5"/>
  <c r="AC448" i="5"/>
  <c r="W449" i="5"/>
  <c r="Z449" i="5"/>
  <c r="AD448" i="5"/>
  <c r="AV448" i="5"/>
  <c r="AY448" i="5"/>
  <c r="AA449" i="5"/>
  <c r="AK315" i="5"/>
  <c r="AS315" i="5" s="1"/>
  <c r="N316" i="5"/>
  <c r="AE316" i="5"/>
  <c r="AM316" i="5" s="1"/>
  <c r="O316" i="5"/>
  <c r="AL316" i="5" s="1"/>
  <c r="AT316" i="5" s="1"/>
  <c r="AH316" i="5"/>
  <c r="AP316" i="5" s="1"/>
  <c r="AU316" i="5"/>
  <c r="AW316" i="5" s="1"/>
  <c r="AI316" i="5"/>
  <c r="AQ316" i="5" s="1"/>
  <c r="AX316" i="5"/>
  <c r="AF317" i="5"/>
  <c r="AN317" i="5" s="1"/>
  <c r="AG317" i="5"/>
  <c r="AO317" i="5" s="1"/>
  <c r="AJ317" i="5"/>
  <c r="AR317" i="5" s="1"/>
  <c r="F318" i="5"/>
  <c r="AD316" i="4"/>
  <c r="AV316" i="4"/>
  <c r="U318" i="4"/>
  <c r="AY448" i="4"/>
  <c r="AA449" i="4"/>
  <c r="Z449" i="4"/>
  <c r="AD448" i="4"/>
  <c r="AV448" i="4"/>
  <c r="AC448" i="4"/>
  <c r="W449" i="4"/>
  <c r="AK315" i="4"/>
  <c r="AS315" i="4" s="1"/>
  <c r="N316" i="4"/>
  <c r="AE316" i="4"/>
  <c r="AM316" i="4" s="1"/>
  <c r="O316" i="4"/>
  <c r="AL316" i="4" s="1"/>
  <c r="AT316" i="4" s="1"/>
  <c r="AH316" i="4"/>
  <c r="AP316" i="4" s="1"/>
  <c r="AU316" i="4"/>
  <c r="AW316" i="4" s="1"/>
  <c r="AI316" i="4"/>
  <c r="AQ316" i="4" s="1"/>
  <c r="AX316" i="4"/>
  <c r="AF317" i="4"/>
  <c r="AN317" i="4" s="1"/>
  <c r="AJ317" i="4"/>
  <c r="AR317" i="4" s="1"/>
  <c r="F318" i="4"/>
  <c r="BQ316" i="3"/>
  <c r="AX316" i="3"/>
  <c r="BV316" i="3" s="1"/>
  <c r="BS317" i="3"/>
  <c r="S318" i="3"/>
  <c r="BR317" i="3"/>
  <c r="BU317" i="3"/>
  <c r="BD315" i="3"/>
  <c r="BJ315" i="3" s="1"/>
  <c r="BP315" i="3"/>
  <c r="CB315" i="3" s="1"/>
  <c r="CH315" i="3" s="1"/>
  <c r="CJ315" i="3"/>
  <c r="AF315" i="3"/>
  <c r="AL315" i="3" s="1"/>
  <c r="CI315" i="3"/>
  <c r="BB316" i="3"/>
  <c r="BH316" i="3" s="1"/>
  <c r="BN316" i="3"/>
  <c r="AE317" i="3"/>
  <c r="AK317" i="3" s="1"/>
  <c r="F318" i="3"/>
  <c r="AB317" i="3"/>
  <c r="AH317" i="3" s="1"/>
  <c r="AD317" i="3"/>
  <c r="AJ317" i="3" s="1"/>
  <c r="AC317" i="3"/>
  <c r="AI317" i="3" s="1"/>
  <c r="BA316" i="3"/>
  <c r="BG316" i="3" s="1"/>
  <c r="BM316" i="3"/>
  <c r="BY316" i="3" s="1"/>
  <c r="CE316" i="3" s="1"/>
  <c r="BL316" i="3"/>
  <c r="AZ316" i="3"/>
  <c r="BF316" i="3" s="1"/>
  <c r="AA316" i="3"/>
  <c r="AG316" i="3" s="1"/>
  <c r="M316" i="3"/>
  <c r="BK316" i="3"/>
  <c r="BW316" i="3" s="1"/>
  <c r="CC316" i="3" s="1"/>
  <c r="AY316" i="3"/>
  <c r="BE316" i="3" s="1"/>
  <c r="AR316" i="3"/>
  <c r="BC316" i="3"/>
  <c r="BI316" i="3" s="1"/>
  <c r="BO316" i="3"/>
  <c r="CA316" i="3" s="1"/>
  <c r="CG316" i="3" s="1"/>
  <c r="AW449" i="3"/>
  <c r="BU448" i="3"/>
  <c r="BQ448" i="3"/>
  <c r="AX448" i="3"/>
  <c r="AS449" i="3"/>
  <c r="U449" i="3"/>
  <c r="Z448" i="3"/>
  <c r="AV449" i="3"/>
  <c r="BT448" i="3"/>
  <c r="AT449" i="3"/>
  <c r="BR448" i="3"/>
  <c r="AU449" i="3"/>
  <c r="BS448" i="3"/>
  <c r="BR317" i="2"/>
  <c r="BS317" i="2"/>
  <c r="BU317" i="2"/>
  <c r="S318" i="2"/>
  <c r="AX316" i="2"/>
  <c r="BQ316" i="2"/>
  <c r="BD315" i="2"/>
  <c r="BJ315" i="2" s="1"/>
  <c r="BP315" i="2"/>
  <c r="CB315" i="2" s="1"/>
  <c r="CH315" i="2" s="1"/>
  <c r="CI315" i="2"/>
  <c r="AF315" i="2"/>
  <c r="AL315" i="2" s="1"/>
  <c r="AB317" i="2"/>
  <c r="AH317" i="2" s="1"/>
  <c r="F318" i="2"/>
  <c r="AC317" i="2"/>
  <c r="AI317" i="2" s="1"/>
  <c r="AE317" i="2"/>
  <c r="AK317" i="2" s="1"/>
  <c r="BK316" i="2"/>
  <c r="BW316" i="2" s="1"/>
  <c r="CC316" i="2" s="1"/>
  <c r="AY316" i="2"/>
  <c r="BE316" i="2" s="1"/>
  <c r="AR316" i="2"/>
  <c r="BN316" i="2"/>
  <c r="BB316" i="2"/>
  <c r="BH316" i="2" s="1"/>
  <c r="M316" i="2"/>
  <c r="AA316" i="2"/>
  <c r="AG316" i="2" s="1"/>
  <c r="AZ316" i="2"/>
  <c r="BF316" i="2" s="1"/>
  <c r="BL316" i="2"/>
  <c r="BX316" i="2" s="1"/>
  <c r="CD316" i="2" s="1"/>
  <c r="BA316" i="2"/>
  <c r="BG316" i="2" s="1"/>
  <c r="BM316" i="2"/>
  <c r="BY316" i="2" s="1"/>
  <c r="CE316" i="2" s="1"/>
  <c r="BC316" i="2"/>
  <c r="BI316" i="2" s="1"/>
  <c r="BO316" i="2"/>
  <c r="BU448" i="2"/>
  <c r="AW449" i="2"/>
  <c r="BS448" i="2"/>
  <c r="AU449" i="2"/>
  <c r="AS449" i="2"/>
  <c r="AX448" i="2"/>
  <c r="BQ448" i="2"/>
  <c r="Z448" i="2"/>
  <c r="U449" i="2"/>
  <c r="BT448" i="2"/>
  <c r="AV449" i="2"/>
  <c r="BR448" i="2"/>
  <c r="AT449" i="2"/>
  <c r="AX316" i="1"/>
  <c r="BQ316" i="1"/>
  <c r="BR317" i="1"/>
  <c r="BS317" i="1"/>
  <c r="BT317" i="1"/>
  <c r="S318" i="1"/>
  <c r="BS448" i="1"/>
  <c r="AU449" i="1"/>
  <c r="AS449" i="1"/>
  <c r="AX448" i="1"/>
  <c r="BQ448" i="1"/>
  <c r="Z448" i="1"/>
  <c r="U449" i="1"/>
  <c r="BR448" i="1"/>
  <c r="AT449" i="1"/>
  <c r="BT448" i="1"/>
  <c r="AV449" i="1"/>
  <c r="BU448" i="1"/>
  <c r="AW449" i="1"/>
  <c r="AF315" i="1"/>
  <c r="AL315" i="1" s="1"/>
  <c r="BD315" i="1"/>
  <c r="BJ315" i="1" s="1"/>
  <c r="BP315" i="1"/>
  <c r="M316" i="1"/>
  <c r="AA316" i="1"/>
  <c r="AG316" i="1" s="1"/>
  <c r="AR316" i="1"/>
  <c r="AY316" i="1"/>
  <c r="BE316" i="1" s="1"/>
  <c r="BK316" i="1"/>
  <c r="BW316" i="1" s="1"/>
  <c r="CC316" i="1" s="1"/>
  <c r="AZ316" i="1"/>
  <c r="BF316" i="1" s="1"/>
  <c r="BL316" i="1"/>
  <c r="BX316" i="1" s="1"/>
  <c r="CD316" i="1" s="1"/>
  <c r="BA316" i="1"/>
  <c r="BG316" i="1" s="1"/>
  <c r="BM316" i="1"/>
  <c r="BY316" i="1" s="1"/>
  <c r="CE316" i="1" s="1"/>
  <c r="BB316" i="1"/>
  <c r="BH316" i="1" s="1"/>
  <c r="BN316" i="1"/>
  <c r="BZ316" i="1" s="1"/>
  <c r="CF316" i="1" s="1"/>
  <c r="BC316" i="1"/>
  <c r="BI316" i="1" s="1"/>
  <c r="BO316" i="1"/>
  <c r="CA316" i="1" s="1"/>
  <c r="CG316" i="1" s="1"/>
  <c r="AB317" i="1"/>
  <c r="AH317" i="1" s="1"/>
  <c r="AC317" i="1"/>
  <c r="AI317" i="1" s="1"/>
  <c r="AD317" i="1"/>
  <c r="AJ317" i="1" s="1"/>
  <c r="AE317" i="1"/>
  <c r="AK317" i="1" s="1"/>
  <c r="F318" i="1"/>
  <c r="AL449" i="9"/>
  <c r="AZ449" i="9" s="1"/>
  <c r="BQ449" i="9"/>
  <c r="BS449" i="9"/>
  <c r="BT449" i="9"/>
  <c r="BP449" i="9"/>
  <c r="BR449" i="9"/>
  <c r="AK449" i="9"/>
  <c r="BS448" i="8"/>
  <c r="AI449" i="8"/>
  <c r="AK448" i="8"/>
  <c r="AB449" i="8"/>
  <c r="BT448" i="8"/>
  <c r="AJ449" i="8"/>
  <c r="BP448" i="8"/>
  <c r="AF449" i="8"/>
  <c r="BR448" i="8"/>
  <c r="AH449" i="8"/>
  <c r="AG449" i="8"/>
  <c r="AL448" i="8"/>
  <c r="AZ448" i="8" s="1"/>
  <c r="BQ448" i="8"/>
  <c r="BU315" i="9"/>
  <c r="AK316" i="7"/>
  <c r="AC316" i="6"/>
  <c r="AG316" i="6"/>
  <c r="AO316" i="6" s="1"/>
  <c r="BT316" i="2"/>
  <c r="AW315" i="6"/>
  <c r="AZ315" i="6"/>
  <c r="AC316" i="5"/>
  <c r="AY316" i="5"/>
  <c r="AB316" i="2"/>
  <c r="AH316" i="2" s="1"/>
  <c r="AE316" i="2"/>
  <c r="AK316" i="2" s="1"/>
  <c r="CB314" i="2"/>
  <c r="CH314" i="2" s="1"/>
  <c r="BV315" i="1"/>
  <c r="Z316" i="1"/>
  <c r="CB314" i="1"/>
  <c r="CH314" i="1" s="1"/>
  <c r="AY316" i="4"/>
  <c r="BT316" i="3"/>
  <c r="BR316" i="3"/>
  <c r="BX315" i="7"/>
  <c r="BS316" i="8"/>
  <c r="Z316" i="2"/>
  <c r="AK316" i="9"/>
  <c r="AG316" i="4"/>
  <c r="AO316" i="4" s="1"/>
  <c r="AD316" i="2"/>
  <c r="AJ316" i="2" s="1"/>
  <c r="BY315" i="9"/>
  <c r="BR316" i="8"/>
  <c r="BR316" i="7"/>
  <c r="BU315" i="7"/>
  <c r="BP316" i="9"/>
  <c r="BT316" i="9"/>
  <c r="AK316" i="8"/>
  <c r="BP316" i="8"/>
  <c r="BT316" i="7"/>
  <c r="AY316" i="6"/>
  <c r="AZ315" i="5"/>
  <c r="AC316" i="4"/>
  <c r="BU316" i="2"/>
  <c r="AM316" i="9"/>
  <c r="AY316" i="9" s="1"/>
  <c r="AM316" i="8"/>
  <c r="AY316" i="8" s="1"/>
  <c r="BQ317" i="9" l="1"/>
  <c r="AL317" i="9"/>
  <c r="Y319" i="9"/>
  <c r="BT318" i="9"/>
  <c r="BP318" i="9"/>
  <c r="BS318" i="9"/>
  <c r="BN317" i="9"/>
  <c r="AU317" i="9"/>
  <c r="BG317" i="9" s="1"/>
  <c r="AV317" i="9"/>
  <c r="BH317" i="9" s="1"/>
  <c r="BO317" i="9"/>
  <c r="BY317" i="9" s="1"/>
  <c r="R317" i="9"/>
  <c r="AN317" i="9"/>
  <c r="AZ317" i="9" s="1"/>
  <c r="S317" i="9"/>
  <c r="AX317" i="9" s="1"/>
  <c r="BJ317" i="9" s="1"/>
  <c r="AS317" i="9"/>
  <c r="BE317" i="9" s="1"/>
  <c r="BL317" i="9"/>
  <c r="BV317" i="9" s="1"/>
  <c r="AO318" i="9"/>
  <c r="BA318" i="9" s="1"/>
  <c r="F319" i="9"/>
  <c r="AQ318" i="9"/>
  <c r="BC318" i="9" s="1"/>
  <c r="AP318" i="9"/>
  <c r="BB318" i="9" s="1"/>
  <c r="AR317" i="9"/>
  <c r="BD317" i="9" s="1"/>
  <c r="BK317" i="9"/>
  <c r="BU317" i="9" s="1"/>
  <c r="AT317" i="9"/>
  <c r="BF317" i="9" s="1"/>
  <c r="BM317" i="9"/>
  <c r="BS318" i="8"/>
  <c r="BT318" i="8"/>
  <c r="Y319" i="8"/>
  <c r="BR318" i="8"/>
  <c r="BQ317" i="8"/>
  <c r="AL317" i="8"/>
  <c r="BM317" i="8"/>
  <c r="AT317" i="8"/>
  <c r="BF317" i="8" s="1"/>
  <c r="AP318" i="8"/>
  <c r="BB318" i="8" s="1"/>
  <c r="AQ318" i="8"/>
  <c r="BC318" i="8" s="1"/>
  <c r="F319" i="8"/>
  <c r="AM318" i="8"/>
  <c r="AY318" i="8" s="1"/>
  <c r="AO318" i="8"/>
  <c r="BA318" i="8" s="1"/>
  <c r="BN317" i="8"/>
  <c r="BX317" i="8" s="1"/>
  <c r="AU317" i="8"/>
  <c r="BG317" i="8" s="1"/>
  <c r="R317" i="8"/>
  <c r="AN317" i="8"/>
  <c r="AZ317" i="8" s="1"/>
  <c r="S317" i="8"/>
  <c r="AX317" i="8" s="1"/>
  <c r="BJ317" i="8" s="1"/>
  <c r="AS317" i="8"/>
  <c r="BE317" i="8" s="1"/>
  <c r="BL317" i="8"/>
  <c r="BV317" i="8" s="1"/>
  <c r="AV317" i="8"/>
  <c r="BH317" i="8" s="1"/>
  <c r="BO317" i="8"/>
  <c r="BY317" i="8" s="1"/>
  <c r="AR317" i="8"/>
  <c r="BD317" i="8" s="1"/>
  <c r="BK317" i="8"/>
  <c r="AL317" i="7"/>
  <c r="BQ317" i="7"/>
  <c r="BT318" i="7"/>
  <c r="BR318" i="7"/>
  <c r="BS318" i="7"/>
  <c r="Y319" i="7"/>
  <c r="BP449" i="7"/>
  <c r="BR449" i="7"/>
  <c r="AK449" i="7"/>
  <c r="BQ449" i="7"/>
  <c r="AL449" i="7"/>
  <c r="BS449" i="7"/>
  <c r="BT449" i="7"/>
  <c r="AN317" i="7"/>
  <c r="AZ317" i="7" s="1"/>
  <c r="R317" i="7"/>
  <c r="AS317" i="7"/>
  <c r="BE317" i="7" s="1"/>
  <c r="S317" i="7"/>
  <c r="AX317" i="7" s="1"/>
  <c r="BJ317" i="7" s="1"/>
  <c r="BL317" i="7"/>
  <c r="BV317" i="7" s="1"/>
  <c r="AM317" i="7"/>
  <c r="AY317" i="7" s="1"/>
  <c r="BK317" i="7"/>
  <c r="AR317" i="7"/>
  <c r="BD317" i="7" s="1"/>
  <c r="AT317" i="7"/>
  <c r="BF317" i="7" s="1"/>
  <c r="BM317" i="7"/>
  <c r="AV317" i="7"/>
  <c r="BH317" i="7" s="1"/>
  <c r="BO317" i="7"/>
  <c r="BY317" i="7" s="1"/>
  <c r="AO318" i="7"/>
  <c r="BA318" i="7" s="1"/>
  <c r="AQ318" i="7"/>
  <c r="BC318" i="7" s="1"/>
  <c r="AP318" i="7"/>
  <c r="BB318" i="7" s="1"/>
  <c r="F319" i="7"/>
  <c r="AU317" i="7"/>
  <c r="BG317" i="7" s="1"/>
  <c r="BN317" i="7"/>
  <c r="BX317" i="7" s="1"/>
  <c r="U319" i="6"/>
  <c r="AY318" i="6"/>
  <c r="AD317" i="6"/>
  <c r="AV317" i="6"/>
  <c r="AI317" i="6"/>
  <c r="AQ317" i="6" s="1"/>
  <c r="AX317" i="6"/>
  <c r="N317" i="6"/>
  <c r="AE317" i="6"/>
  <c r="AM317" i="6" s="1"/>
  <c r="AH317" i="6"/>
  <c r="AP317" i="6" s="1"/>
  <c r="AU317" i="6"/>
  <c r="AW317" i="6" s="1"/>
  <c r="O317" i="6"/>
  <c r="AL317" i="6" s="1"/>
  <c r="AT317" i="6" s="1"/>
  <c r="F319" i="6"/>
  <c r="AF318" i="6"/>
  <c r="AN318" i="6" s="1"/>
  <c r="AJ318" i="6"/>
  <c r="AR318" i="6" s="1"/>
  <c r="AD317" i="5"/>
  <c r="AV317" i="5"/>
  <c r="AC318" i="5"/>
  <c r="U319" i="5"/>
  <c r="AC449" i="5"/>
  <c r="AV449" i="5"/>
  <c r="AD449" i="5"/>
  <c r="AY449" i="5"/>
  <c r="N317" i="5"/>
  <c r="AK317" i="5" s="1"/>
  <c r="AS317" i="5" s="1"/>
  <c r="AE317" i="5"/>
  <c r="AM317" i="5" s="1"/>
  <c r="O317" i="5"/>
  <c r="AL317" i="5" s="1"/>
  <c r="AT317" i="5" s="1"/>
  <c r="AH317" i="5"/>
  <c r="AP317" i="5" s="1"/>
  <c r="AU317" i="5"/>
  <c r="AW317" i="5" s="1"/>
  <c r="AI317" i="5"/>
  <c r="AQ317" i="5" s="1"/>
  <c r="AX317" i="5"/>
  <c r="AZ317" i="5" s="1"/>
  <c r="AF318" i="5"/>
  <c r="AN318" i="5" s="1"/>
  <c r="AG318" i="5"/>
  <c r="AO318" i="5" s="1"/>
  <c r="F319" i="5"/>
  <c r="AD317" i="4"/>
  <c r="AV317" i="4"/>
  <c r="U319" i="4"/>
  <c r="AY449" i="4"/>
  <c r="AV449" i="4"/>
  <c r="AD449" i="4"/>
  <c r="AC449" i="4"/>
  <c r="N317" i="4"/>
  <c r="AE317" i="4"/>
  <c r="AM317" i="4" s="1"/>
  <c r="O317" i="4"/>
  <c r="AL317" i="4" s="1"/>
  <c r="AT317" i="4" s="1"/>
  <c r="AH317" i="4"/>
  <c r="AP317" i="4" s="1"/>
  <c r="AU317" i="4"/>
  <c r="AW317" i="4" s="1"/>
  <c r="AI317" i="4"/>
  <c r="AQ317" i="4" s="1"/>
  <c r="AX317" i="4"/>
  <c r="AZ317" i="4" s="1"/>
  <c r="AF318" i="4"/>
  <c r="AN318" i="4" s="1"/>
  <c r="AJ318" i="4"/>
  <c r="AR318" i="4" s="1"/>
  <c r="F319" i="4"/>
  <c r="AX317" i="3"/>
  <c r="BV317" i="3" s="1"/>
  <c r="BQ317" i="3"/>
  <c r="BT318" i="3"/>
  <c r="S319" i="3"/>
  <c r="BS318" i="3"/>
  <c r="F319" i="3"/>
  <c r="AD318" i="3"/>
  <c r="AJ318" i="3" s="1"/>
  <c r="AC318" i="3"/>
  <c r="AI318" i="3" s="1"/>
  <c r="AE318" i="3"/>
  <c r="AK318" i="3" s="1"/>
  <c r="AA317" i="3"/>
  <c r="AG317" i="3" s="1"/>
  <c r="M317" i="3"/>
  <c r="BN317" i="3"/>
  <c r="BZ317" i="3" s="1"/>
  <c r="CF317" i="3" s="1"/>
  <c r="BB317" i="3"/>
  <c r="BH317" i="3" s="1"/>
  <c r="BA317" i="3"/>
  <c r="BG317" i="3" s="1"/>
  <c r="BM317" i="3"/>
  <c r="BY317" i="3" s="1"/>
  <c r="CE317" i="3" s="1"/>
  <c r="BO317" i="3"/>
  <c r="CA317" i="3" s="1"/>
  <c r="CG317" i="3" s="1"/>
  <c r="BC317" i="3"/>
  <c r="BI317" i="3" s="1"/>
  <c r="AZ317" i="3"/>
  <c r="BF317" i="3" s="1"/>
  <c r="BL317" i="3"/>
  <c r="BX317" i="3" s="1"/>
  <c r="CD317" i="3" s="1"/>
  <c r="AR317" i="3"/>
  <c r="AY317" i="3"/>
  <c r="BE317" i="3" s="1"/>
  <c r="BK317" i="3"/>
  <c r="BW317" i="3" s="1"/>
  <c r="CC317" i="3" s="1"/>
  <c r="CI316" i="3"/>
  <c r="CJ316" i="3"/>
  <c r="AF316" i="3"/>
  <c r="AL316" i="3" s="1"/>
  <c r="BP316" i="3"/>
  <c r="CB316" i="3" s="1"/>
  <c r="CH316" i="3" s="1"/>
  <c r="BD316" i="3"/>
  <c r="BJ316" i="3" s="1"/>
  <c r="BU449" i="3"/>
  <c r="AX449" i="3"/>
  <c r="BQ449" i="3"/>
  <c r="Z449" i="3"/>
  <c r="BT449" i="3"/>
  <c r="BR449" i="3"/>
  <c r="BS449" i="3"/>
  <c r="AX317" i="2"/>
  <c r="BV317" i="2" s="1"/>
  <c r="BQ317" i="2"/>
  <c r="BR318" i="2"/>
  <c r="BT318" i="2"/>
  <c r="Z318" i="2"/>
  <c r="BS318" i="2"/>
  <c r="S319" i="2"/>
  <c r="AY317" i="2"/>
  <c r="BE317" i="2" s="1"/>
  <c r="AR317" i="2"/>
  <c r="BK317" i="2"/>
  <c r="BW317" i="2" s="1"/>
  <c r="CC317" i="2" s="1"/>
  <c r="BO317" i="2"/>
  <c r="CA317" i="2" s="1"/>
  <c r="CG317" i="2" s="1"/>
  <c r="BC317" i="2"/>
  <c r="BI317" i="2" s="1"/>
  <c r="BM317" i="2"/>
  <c r="BY317" i="2" s="1"/>
  <c r="CE317" i="2" s="1"/>
  <c r="BA317" i="2"/>
  <c r="BG317" i="2" s="1"/>
  <c r="AD318" i="2"/>
  <c r="AJ318" i="2" s="1"/>
  <c r="AC318" i="2"/>
  <c r="AI318" i="2" s="1"/>
  <c r="F319" i="2"/>
  <c r="AB318" i="2"/>
  <c r="AH318" i="2" s="1"/>
  <c r="AE318" i="2"/>
  <c r="AK318" i="2" s="1"/>
  <c r="M317" i="2"/>
  <c r="AA317" i="2"/>
  <c r="AG317" i="2" s="1"/>
  <c r="BL317" i="2"/>
  <c r="BX317" i="2" s="1"/>
  <c r="CD317" i="2" s="1"/>
  <c r="AZ317" i="2"/>
  <c r="BF317" i="2" s="1"/>
  <c r="BB317" i="2"/>
  <c r="BH317" i="2" s="1"/>
  <c r="BN317" i="2"/>
  <c r="BZ317" i="2" s="1"/>
  <c r="CF317" i="2" s="1"/>
  <c r="BP316" i="2"/>
  <c r="CB316" i="2" s="1"/>
  <c r="CH316" i="2" s="1"/>
  <c r="BD316" i="2"/>
  <c r="BJ316" i="2" s="1"/>
  <c r="CI316" i="2"/>
  <c r="AF316" i="2"/>
  <c r="AL316" i="2" s="1"/>
  <c r="BU449" i="2"/>
  <c r="BS449" i="2"/>
  <c r="AX449" i="2"/>
  <c r="BQ449" i="2"/>
  <c r="Z449" i="2"/>
  <c r="BT449" i="2"/>
  <c r="BR449" i="2"/>
  <c r="AX317" i="1"/>
  <c r="BQ317" i="1"/>
  <c r="BR318" i="1"/>
  <c r="BS318" i="1"/>
  <c r="BT318" i="1"/>
  <c r="BU318" i="1"/>
  <c r="S319" i="1"/>
  <c r="BS449" i="1"/>
  <c r="BQ449" i="1"/>
  <c r="AX449" i="1"/>
  <c r="Z449" i="1"/>
  <c r="BR449" i="1"/>
  <c r="BT449" i="1"/>
  <c r="BU449" i="1"/>
  <c r="BD316" i="1"/>
  <c r="BJ316" i="1" s="1"/>
  <c r="BP316" i="1"/>
  <c r="M317" i="1"/>
  <c r="AA317" i="1"/>
  <c r="AG317" i="1" s="1"/>
  <c r="AR317" i="1"/>
  <c r="AY317" i="1"/>
  <c r="BE317" i="1" s="1"/>
  <c r="BK317" i="1"/>
  <c r="BW317" i="1" s="1"/>
  <c r="CC317" i="1" s="1"/>
  <c r="AZ317" i="1"/>
  <c r="BF317" i="1" s="1"/>
  <c r="BL317" i="1"/>
  <c r="BX317" i="1" s="1"/>
  <c r="CD317" i="1" s="1"/>
  <c r="BA317" i="1"/>
  <c r="BG317" i="1" s="1"/>
  <c r="BM317" i="1"/>
  <c r="BY317" i="1" s="1"/>
  <c r="CE317" i="1" s="1"/>
  <c r="BB317" i="1"/>
  <c r="BH317" i="1" s="1"/>
  <c r="BN317" i="1"/>
  <c r="BZ317" i="1" s="1"/>
  <c r="CF317" i="1" s="1"/>
  <c r="BC317" i="1"/>
  <c r="BI317" i="1" s="1"/>
  <c r="BO317" i="1"/>
  <c r="AB318" i="1"/>
  <c r="AH318" i="1" s="1"/>
  <c r="AC318" i="1"/>
  <c r="AI318" i="1" s="1"/>
  <c r="AD318" i="1"/>
  <c r="AJ318" i="1" s="1"/>
  <c r="AE318" i="1"/>
  <c r="AK318" i="1" s="1"/>
  <c r="F319" i="1"/>
  <c r="BS449" i="8"/>
  <c r="AK449" i="8"/>
  <c r="BT449" i="8"/>
  <c r="BP449" i="8"/>
  <c r="BR449" i="8"/>
  <c r="BQ449" i="8"/>
  <c r="AL449" i="8"/>
  <c r="AZ449" i="8" s="1"/>
  <c r="BW316" i="8"/>
  <c r="BP317" i="7"/>
  <c r="BZ316" i="3"/>
  <c r="CF316" i="3" s="1"/>
  <c r="AW316" i="6"/>
  <c r="AL316" i="6"/>
  <c r="AT316" i="6" s="1"/>
  <c r="AK316" i="6"/>
  <c r="AS316" i="6" s="1"/>
  <c r="AZ316" i="6"/>
  <c r="AF317" i="6"/>
  <c r="AN317" i="6" s="1"/>
  <c r="AG317" i="6"/>
  <c r="AO317" i="6" s="1"/>
  <c r="AJ317" i="6"/>
  <c r="AR317" i="6" s="1"/>
  <c r="AC317" i="5"/>
  <c r="AY317" i="5"/>
  <c r="BT317" i="2"/>
  <c r="Z317" i="2"/>
  <c r="BV316" i="2"/>
  <c r="AD317" i="2"/>
  <c r="AJ317" i="2" s="1"/>
  <c r="BZ316" i="2"/>
  <c r="CF316" i="2" s="1"/>
  <c r="CA316" i="2"/>
  <c r="CG316" i="2" s="1"/>
  <c r="BV448" i="2"/>
  <c r="BV316" i="1"/>
  <c r="Z317" i="1"/>
  <c r="BU317" i="1"/>
  <c r="BR317" i="9"/>
  <c r="BP317" i="8"/>
  <c r="BX316" i="8"/>
  <c r="BR317" i="7"/>
  <c r="AC317" i="6"/>
  <c r="BV448" i="1"/>
  <c r="AF316" i="1"/>
  <c r="AL316" i="1" s="1"/>
  <c r="BS317" i="9"/>
  <c r="BY316" i="9"/>
  <c r="BR317" i="8"/>
  <c r="BY316" i="7"/>
  <c r="BW316" i="7"/>
  <c r="AW316" i="7"/>
  <c r="BI316" i="7" s="1"/>
  <c r="BT317" i="3"/>
  <c r="BX316" i="3"/>
  <c r="CD316" i="3" s="1"/>
  <c r="AK317" i="7"/>
  <c r="AG317" i="4"/>
  <c r="AO317" i="4" s="1"/>
  <c r="AK317" i="8"/>
  <c r="AY317" i="4"/>
  <c r="BU316" i="9"/>
  <c r="AW316" i="9"/>
  <c r="BI316" i="9" s="1"/>
  <c r="BU316" i="8"/>
  <c r="AW316" i="8"/>
  <c r="BI316" i="8" s="1"/>
  <c r="AY317" i="6"/>
  <c r="AK316" i="5"/>
  <c r="AS316" i="5" s="1"/>
  <c r="AZ316" i="5"/>
  <c r="AC317" i="4"/>
  <c r="AK316" i="4"/>
  <c r="AS316" i="4" s="1"/>
  <c r="AZ316" i="4"/>
  <c r="Z317" i="3"/>
  <c r="BV448" i="3"/>
  <c r="CB315" i="1"/>
  <c r="CH315" i="1" s="1"/>
  <c r="AM317" i="8"/>
  <c r="AY317" i="8" s="1"/>
  <c r="Y320" i="9" l="1"/>
  <c r="BS319" i="9"/>
  <c r="AL318" i="9"/>
  <c r="BQ318" i="9"/>
  <c r="AW317" i="9"/>
  <c r="BI317" i="9" s="1"/>
  <c r="R318" i="9"/>
  <c r="AN318" i="9"/>
  <c r="AZ318" i="9" s="1"/>
  <c r="AR318" i="9"/>
  <c r="BD318" i="9" s="1"/>
  <c r="BK318" i="9"/>
  <c r="BU318" i="9" s="1"/>
  <c r="AT318" i="9"/>
  <c r="BF318" i="9" s="1"/>
  <c r="BM318" i="9"/>
  <c r="AV318" i="9"/>
  <c r="BH318" i="9" s="1"/>
  <c r="BO318" i="9"/>
  <c r="BY318" i="9" s="1"/>
  <c r="F320" i="9"/>
  <c r="AP319" i="9"/>
  <c r="BB319" i="9" s="1"/>
  <c r="AQ319" i="9"/>
  <c r="BC319" i="9" s="1"/>
  <c r="AM319" i="9"/>
  <c r="AY319" i="9" s="1"/>
  <c r="AO319" i="9"/>
  <c r="BA319" i="9" s="1"/>
  <c r="AU318" i="9"/>
  <c r="BG318" i="9" s="1"/>
  <c r="BN318" i="9"/>
  <c r="BX318" i="9" s="1"/>
  <c r="AM318" i="9"/>
  <c r="AY318" i="9" s="1"/>
  <c r="AS318" i="9"/>
  <c r="BE318" i="9" s="1"/>
  <c r="BL318" i="9"/>
  <c r="BV318" i="9" s="1"/>
  <c r="S318" i="9"/>
  <c r="AX318" i="9" s="1"/>
  <c r="BJ318" i="9" s="1"/>
  <c r="Y320" i="8"/>
  <c r="BP319" i="8"/>
  <c r="BT319" i="8"/>
  <c r="BR319" i="8"/>
  <c r="BQ318" i="8"/>
  <c r="AL318" i="8"/>
  <c r="AT318" i="8"/>
  <c r="BF318" i="8" s="1"/>
  <c r="BM318" i="8"/>
  <c r="BW318" i="8" s="1"/>
  <c r="R318" i="8"/>
  <c r="AN318" i="8"/>
  <c r="AZ318" i="8" s="1"/>
  <c r="BK318" i="8"/>
  <c r="AR318" i="8"/>
  <c r="BD318" i="8" s="1"/>
  <c r="BN318" i="8"/>
  <c r="BX318" i="8" s="1"/>
  <c r="AU318" i="8"/>
  <c r="BG318" i="8" s="1"/>
  <c r="AQ319" i="8"/>
  <c r="BC319" i="8" s="1"/>
  <c r="F320" i="8"/>
  <c r="AO319" i="8"/>
  <c r="BA319" i="8" s="1"/>
  <c r="AP319" i="8"/>
  <c r="BB319" i="8" s="1"/>
  <c r="S318" i="8"/>
  <c r="AX318" i="8" s="1"/>
  <c r="BJ318" i="8" s="1"/>
  <c r="BL318" i="8"/>
  <c r="BV318" i="8" s="1"/>
  <c r="AS318" i="8"/>
  <c r="BE318" i="8" s="1"/>
  <c r="BO318" i="8"/>
  <c r="BY318" i="8" s="1"/>
  <c r="AV318" i="8"/>
  <c r="BH318" i="8" s="1"/>
  <c r="AL318" i="7"/>
  <c r="BQ318" i="7"/>
  <c r="BR319" i="7"/>
  <c r="BS319" i="7"/>
  <c r="Y320" i="7"/>
  <c r="AR318" i="7"/>
  <c r="BD318" i="7" s="1"/>
  <c r="BK318" i="7"/>
  <c r="BM318" i="7"/>
  <c r="BW318" i="7" s="1"/>
  <c r="AT318" i="7"/>
  <c r="BF318" i="7" s="1"/>
  <c r="BL318" i="7"/>
  <c r="BV318" i="7" s="1"/>
  <c r="S318" i="7"/>
  <c r="AX318" i="7" s="1"/>
  <c r="BJ318" i="7" s="1"/>
  <c r="AS318" i="7"/>
  <c r="BE318" i="7" s="1"/>
  <c r="BN318" i="7"/>
  <c r="BX318" i="7" s="1"/>
  <c r="AU318" i="7"/>
  <c r="BG318" i="7" s="1"/>
  <c r="R318" i="7"/>
  <c r="AN318" i="7"/>
  <c r="AZ318" i="7" s="1"/>
  <c r="AV318" i="7"/>
  <c r="BH318" i="7" s="1"/>
  <c r="BO318" i="7"/>
  <c r="BY318" i="7" s="1"/>
  <c r="AQ319" i="7"/>
  <c r="BC319" i="7" s="1"/>
  <c r="AO319" i="7"/>
  <c r="BA319" i="7" s="1"/>
  <c r="F320" i="7"/>
  <c r="AM319" i="7"/>
  <c r="AY319" i="7" s="1"/>
  <c r="AP319" i="7"/>
  <c r="BB319" i="7" s="1"/>
  <c r="AD318" i="6"/>
  <c r="AV318" i="6"/>
  <c r="U320" i="6"/>
  <c r="AK317" i="6"/>
  <c r="AS317" i="6" s="1"/>
  <c r="AI318" i="6"/>
  <c r="AQ318" i="6" s="1"/>
  <c r="AX318" i="6"/>
  <c r="AZ318" i="6" s="1"/>
  <c r="AF319" i="6"/>
  <c r="AN319" i="6" s="1"/>
  <c r="F320" i="6"/>
  <c r="N318" i="6"/>
  <c r="AE318" i="6"/>
  <c r="AM318" i="6" s="1"/>
  <c r="AH318" i="6"/>
  <c r="AP318" i="6" s="1"/>
  <c r="AU318" i="6"/>
  <c r="O318" i="6"/>
  <c r="AD318" i="5"/>
  <c r="AV318" i="5"/>
  <c r="U320" i="5"/>
  <c r="N318" i="5"/>
  <c r="AE318" i="5"/>
  <c r="AM318" i="5" s="1"/>
  <c r="O318" i="5"/>
  <c r="AL318" i="5" s="1"/>
  <c r="AT318" i="5" s="1"/>
  <c r="AH318" i="5"/>
  <c r="AP318" i="5" s="1"/>
  <c r="AU318" i="5"/>
  <c r="AW318" i="5" s="1"/>
  <c r="AI318" i="5"/>
  <c r="AQ318" i="5" s="1"/>
  <c r="AX318" i="5"/>
  <c r="AF319" i="5"/>
  <c r="AN319" i="5" s="1"/>
  <c r="AG319" i="5"/>
  <c r="AO319" i="5" s="1"/>
  <c r="AJ319" i="5"/>
  <c r="AR319" i="5" s="1"/>
  <c r="F320" i="5"/>
  <c r="AD318" i="4"/>
  <c r="AV318" i="4"/>
  <c r="U320" i="4"/>
  <c r="AK317" i="4"/>
  <c r="AS317" i="4" s="1"/>
  <c r="N318" i="4"/>
  <c r="AE318" i="4"/>
  <c r="AM318" i="4" s="1"/>
  <c r="O318" i="4"/>
  <c r="AL318" i="4" s="1"/>
  <c r="AT318" i="4" s="1"/>
  <c r="AH318" i="4"/>
  <c r="AP318" i="4" s="1"/>
  <c r="AU318" i="4"/>
  <c r="AW318" i="4" s="1"/>
  <c r="AI318" i="4"/>
  <c r="AQ318" i="4" s="1"/>
  <c r="AX318" i="4"/>
  <c r="AF319" i="4"/>
  <c r="AN319" i="4" s="1"/>
  <c r="AJ319" i="4"/>
  <c r="AR319" i="4" s="1"/>
  <c r="F320" i="4"/>
  <c r="BU319" i="3"/>
  <c r="Z319" i="3"/>
  <c r="S320" i="3"/>
  <c r="AX318" i="3"/>
  <c r="BV318" i="3" s="1"/>
  <c r="BQ318" i="3"/>
  <c r="AD319" i="3"/>
  <c r="AJ319" i="3" s="1"/>
  <c r="AC319" i="3"/>
  <c r="AI319" i="3" s="1"/>
  <c r="F320" i="3"/>
  <c r="AE319" i="3"/>
  <c r="AK319" i="3" s="1"/>
  <c r="AB319" i="3"/>
  <c r="AH319" i="3" s="1"/>
  <c r="BN318" i="3"/>
  <c r="BZ318" i="3" s="1"/>
  <c r="CF318" i="3" s="1"/>
  <c r="BB318" i="3"/>
  <c r="BH318" i="3" s="1"/>
  <c r="AR318" i="3"/>
  <c r="AY318" i="3"/>
  <c r="BE318" i="3" s="1"/>
  <c r="BK318" i="3"/>
  <c r="BW318" i="3" s="1"/>
  <c r="CC318" i="3" s="1"/>
  <c r="AA318" i="3"/>
  <c r="AG318" i="3" s="1"/>
  <c r="M318" i="3"/>
  <c r="BO318" i="3"/>
  <c r="CA318" i="3" s="1"/>
  <c r="CG318" i="3" s="1"/>
  <c r="BC318" i="3"/>
  <c r="BI318" i="3" s="1"/>
  <c r="BL318" i="3"/>
  <c r="BX318" i="3" s="1"/>
  <c r="CD318" i="3" s="1"/>
  <c r="AZ318" i="3"/>
  <c r="BF318" i="3" s="1"/>
  <c r="BA318" i="3"/>
  <c r="BG318" i="3" s="1"/>
  <c r="BM318" i="3"/>
  <c r="BY318" i="3" s="1"/>
  <c r="CE318" i="3" s="1"/>
  <c r="CI317" i="3"/>
  <c r="CJ317" i="3"/>
  <c r="AF317" i="3"/>
  <c r="AL317" i="3" s="1"/>
  <c r="BD317" i="3"/>
  <c r="BJ317" i="3" s="1"/>
  <c r="BP317" i="3"/>
  <c r="CB317" i="3" s="1"/>
  <c r="CH317" i="3" s="1"/>
  <c r="AX318" i="2"/>
  <c r="BV318" i="2" s="1"/>
  <c r="BQ318" i="2"/>
  <c r="BU319" i="2"/>
  <c r="S320" i="2"/>
  <c r="BR319" i="2"/>
  <c r="BD317" i="2"/>
  <c r="BJ317" i="2" s="1"/>
  <c r="BP317" i="2"/>
  <c r="CB317" i="2" s="1"/>
  <c r="CH317" i="2" s="1"/>
  <c r="BL318" i="2"/>
  <c r="BX318" i="2" s="1"/>
  <c r="CD318" i="2" s="1"/>
  <c r="AZ318" i="2"/>
  <c r="BF318" i="2" s="1"/>
  <c r="BB318" i="2"/>
  <c r="BH318" i="2" s="1"/>
  <c r="BN318" i="2"/>
  <c r="BZ318" i="2" s="1"/>
  <c r="CF318" i="2" s="1"/>
  <c r="AB319" i="2"/>
  <c r="AH319" i="2" s="1"/>
  <c r="AE319" i="2"/>
  <c r="AK319" i="2" s="1"/>
  <c r="F320" i="2"/>
  <c r="AR318" i="2"/>
  <c r="AY318" i="2"/>
  <c r="BE318" i="2" s="1"/>
  <c r="BK318" i="2"/>
  <c r="BA318" i="2"/>
  <c r="BG318" i="2" s="1"/>
  <c r="BM318" i="2"/>
  <c r="BY318" i="2" s="1"/>
  <c r="CE318" i="2" s="1"/>
  <c r="AA318" i="2"/>
  <c r="AG318" i="2" s="1"/>
  <c r="M318" i="2"/>
  <c r="BC318" i="2"/>
  <c r="BI318" i="2" s="1"/>
  <c r="BO318" i="2"/>
  <c r="CI317" i="2"/>
  <c r="AF317" i="2"/>
  <c r="AL317" i="2" s="1"/>
  <c r="AX318" i="1"/>
  <c r="BQ318" i="1"/>
  <c r="BR319" i="1"/>
  <c r="BS319" i="1"/>
  <c r="BT319" i="1"/>
  <c r="BU319" i="1"/>
  <c r="S320" i="1"/>
  <c r="BD317" i="1"/>
  <c r="BJ317" i="1" s="1"/>
  <c r="BP317" i="1"/>
  <c r="M318" i="1"/>
  <c r="AA318" i="1"/>
  <c r="AG318" i="1" s="1"/>
  <c r="AR318" i="1"/>
  <c r="AY318" i="1"/>
  <c r="BE318" i="1" s="1"/>
  <c r="BK318" i="1"/>
  <c r="BW318" i="1" s="1"/>
  <c r="CC318" i="1" s="1"/>
  <c r="AZ318" i="1"/>
  <c r="BF318" i="1" s="1"/>
  <c r="BL318" i="1"/>
  <c r="BX318" i="1" s="1"/>
  <c r="CD318" i="1" s="1"/>
  <c r="BA318" i="1"/>
  <c r="BG318" i="1" s="1"/>
  <c r="BM318" i="1"/>
  <c r="BY318" i="1" s="1"/>
  <c r="CE318" i="1" s="1"/>
  <c r="BB318" i="1"/>
  <c r="BH318" i="1" s="1"/>
  <c r="BN318" i="1"/>
  <c r="BZ318" i="1" s="1"/>
  <c r="CF318" i="1" s="1"/>
  <c r="BC318" i="1"/>
  <c r="BI318" i="1" s="1"/>
  <c r="BO318" i="1"/>
  <c r="CA318" i="1" s="1"/>
  <c r="CG318" i="1" s="1"/>
  <c r="AB319" i="1"/>
  <c r="AH319" i="1" s="1"/>
  <c r="AC319" i="1"/>
  <c r="AI319" i="1" s="1"/>
  <c r="AD319" i="1"/>
  <c r="AJ319" i="1" s="1"/>
  <c r="AE319" i="1"/>
  <c r="AK319" i="1" s="1"/>
  <c r="F320" i="1"/>
  <c r="AK318" i="9"/>
  <c r="AC318" i="4"/>
  <c r="AY318" i="5"/>
  <c r="BV449" i="2"/>
  <c r="BV317" i="1"/>
  <c r="Z318" i="1"/>
  <c r="BV449" i="1"/>
  <c r="CB316" i="1"/>
  <c r="CH316" i="1" s="1"/>
  <c r="AF317" i="1"/>
  <c r="AL317" i="1" s="1"/>
  <c r="CA317" i="1"/>
  <c r="CG317" i="1" s="1"/>
  <c r="AB318" i="3"/>
  <c r="AH318" i="3" s="1"/>
  <c r="BW317" i="9"/>
  <c r="AK318" i="8"/>
  <c r="AK318" i="7"/>
  <c r="BU317" i="7"/>
  <c r="BW317" i="7"/>
  <c r="AZ317" i="6"/>
  <c r="AG318" i="6"/>
  <c r="AO318" i="6" s="1"/>
  <c r="AJ318" i="5"/>
  <c r="AR318" i="5" s="1"/>
  <c r="AY318" i="4"/>
  <c r="BU318" i="3"/>
  <c r="Z318" i="3"/>
  <c r="BP318" i="8"/>
  <c r="BW317" i="8"/>
  <c r="BP318" i="7"/>
  <c r="BU318" i="2"/>
  <c r="BR318" i="9"/>
  <c r="BX317" i="9"/>
  <c r="AW317" i="8"/>
  <c r="BI317" i="8" s="1"/>
  <c r="BU317" i="8"/>
  <c r="AC318" i="6"/>
  <c r="AG318" i="4"/>
  <c r="AO318" i="4" s="1"/>
  <c r="BR318" i="3"/>
  <c r="BV449" i="3"/>
  <c r="AW317" i="7"/>
  <c r="BI317" i="7" s="1"/>
  <c r="AM318" i="7"/>
  <c r="AY318" i="7" s="1"/>
  <c r="BS320" i="9" l="1"/>
  <c r="Y321" i="9"/>
  <c r="BP320" i="9"/>
  <c r="BT320" i="9"/>
  <c r="BQ319" i="9"/>
  <c r="AL319" i="9"/>
  <c r="AW318" i="9"/>
  <c r="BI318" i="9" s="1"/>
  <c r="AN319" i="9"/>
  <c r="AZ319" i="9" s="1"/>
  <c r="R319" i="9"/>
  <c r="AR319" i="9"/>
  <c r="BD319" i="9" s="1"/>
  <c r="BK319" i="9"/>
  <c r="AT319" i="9"/>
  <c r="BF319" i="9" s="1"/>
  <c r="BM319" i="9"/>
  <c r="AV319" i="9"/>
  <c r="BH319" i="9" s="1"/>
  <c r="BO319" i="9"/>
  <c r="AP320" i="9"/>
  <c r="BB320" i="9" s="1"/>
  <c r="AQ320" i="9"/>
  <c r="BC320" i="9" s="1"/>
  <c r="AO320" i="9"/>
  <c r="BA320" i="9" s="1"/>
  <c r="F321" i="9"/>
  <c r="AU319" i="9"/>
  <c r="BG319" i="9" s="1"/>
  <c r="BN319" i="9"/>
  <c r="BX319" i="9" s="1"/>
  <c r="AS319" i="9"/>
  <c r="BE319" i="9" s="1"/>
  <c r="BL319" i="9"/>
  <c r="BV319" i="9" s="1"/>
  <c r="S319" i="9"/>
  <c r="AX319" i="9" s="1"/>
  <c r="BJ319" i="9" s="1"/>
  <c r="Y321" i="8"/>
  <c r="BR320" i="8"/>
  <c r="BT320" i="8"/>
  <c r="BS320" i="8"/>
  <c r="BQ319" i="8"/>
  <c r="AL319" i="8"/>
  <c r="AW318" i="8"/>
  <c r="BI318" i="8" s="1"/>
  <c r="AN319" i="8"/>
  <c r="AZ319" i="8" s="1"/>
  <c r="R319" i="8"/>
  <c r="AV319" i="8"/>
  <c r="BH319" i="8" s="1"/>
  <c r="BO319" i="8"/>
  <c r="BY319" i="8" s="1"/>
  <c r="AP320" i="8"/>
  <c r="BB320" i="8" s="1"/>
  <c r="AO320" i="8"/>
  <c r="BA320" i="8" s="1"/>
  <c r="AM320" i="8"/>
  <c r="AY320" i="8" s="1"/>
  <c r="AQ320" i="8"/>
  <c r="BC320" i="8" s="1"/>
  <c r="F321" i="8"/>
  <c r="AM319" i="8"/>
  <c r="AY319" i="8" s="1"/>
  <c r="S319" i="8"/>
  <c r="AX319" i="8" s="1"/>
  <c r="BJ319" i="8" s="1"/>
  <c r="AS319" i="8"/>
  <c r="BE319" i="8" s="1"/>
  <c r="BL319" i="8"/>
  <c r="BV319" i="8" s="1"/>
  <c r="AU319" i="8"/>
  <c r="BG319" i="8" s="1"/>
  <c r="BN319" i="8"/>
  <c r="BM319" i="8"/>
  <c r="BW319" i="8" s="1"/>
  <c r="AT319" i="8"/>
  <c r="BF319" i="8" s="1"/>
  <c r="BK319" i="8"/>
  <c r="BU319" i="8" s="1"/>
  <c r="AR319" i="8"/>
  <c r="BD319" i="8" s="1"/>
  <c r="BR320" i="7"/>
  <c r="Y321" i="7"/>
  <c r="BT320" i="7"/>
  <c r="AL319" i="7"/>
  <c r="BQ319" i="7"/>
  <c r="AW318" i="7"/>
  <c r="BI318" i="7" s="1"/>
  <c r="BO319" i="7"/>
  <c r="AV319" i="7"/>
  <c r="BH319" i="7" s="1"/>
  <c r="S319" i="7"/>
  <c r="AX319" i="7" s="1"/>
  <c r="BJ319" i="7" s="1"/>
  <c r="AS319" i="7"/>
  <c r="BE319" i="7" s="1"/>
  <c r="BL319" i="7"/>
  <c r="BV319" i="7" s="1"/>
  <c r="AU319" i="7"/>
  <c r="BG319" i="7" s="1"/>
  <c r="BN319" i="7"/>
  <c r="BX319" i="7" s="1"/>
  <c r="AP320" i="7"/>
  <c r="BB320" i="7" s="1"/>
  <c r="AQ320" i="7"/>
  <c r="BC320" i="7" s="1"/>
  <c r="AO320" i="7"/>
  <c r="BA320" i="7" s="1"/>
  <c r="F321" i="7"/>
  <c r="AR319" i="7"/>
  <c r="BD319" i="7" s="1"/>
  <c r="BK319" i="7"/>
  <c r="AT319" i="7"/>
  <c r="BF319" i="7" s="1"/>
  <c r="BM319" i="7"/>
  <c r="BW319" i="7" s="1"/>
  <c r="R319" i="7"/>
  <c r="AN319" i="7"/>
  <c r="AZ319" i="7" s="1"/>
  <c r="U321" i="6"/>
  <c r="AD319" i="6"/>
  <c r="AV319" i="6"/>
  <c r="AX319" i="6"/>
  <c r="AI319" i="6"/>
  <c r="AQ319" i="6" s="1"/>
  <c r="AF320" i="6"/>
  <c r="AN320" i="6" s="1"/>
  <c r="AG320" i="6"/>
  <c r="AO320" i="6" s="1"/>
  <c r="AJ320" i="6"/>
  <c r="AR320" i="6" s="1"/>
  <c r="F321" i="6"/>
  <c r="N319" i="6"/>
  <c r="AE319" i="6"/>
  <c r="AM319" i="6" s="1"/>
  <c r="O319" i="6"/>
  <c r="AL319" i="6" s="1"/>
  <c r="AT319" i="6" s="1"/>
  <c r="AU319" i="6"/>
  <c r="AW319" i="6" s="1"/>
  <c r="AH319" i="6"/>
  <c r="AP319" i="6" s="1"/>
  <c r="AD319" i="5"/>
  <c r="AV319" i="5"/>
  <c r="U321" i="5"/>
  <c r="AK318" i="5"/>
  <c r="AS318" i="5" s="1"/>
  <c r="N319" i="5"/>
  <c r="AE319" i="5"/>
  <c r="AM319" i="5" s="1"/>
  <c r="O319" i="5"/>
  <c r="AL319" i="5" s="1"/>
  <c r="AT319" i="5" s="1"/>
  <c r="AH319" i="5"/>
  <c r="AP319" i="5" s="1"/>
  <c r="AU319" i="5"/>
  <c r="AW319" i="5" s="1"/>
  <c r="AI319" i="5"/>
  <c r="AQ319" i="5" s="1"/>
  <c r="AX319" i="5"/>
  <c r="F321" i="5"/>
  <c r="AD319" i="4"/>
  <c r="AV319" i="4"/>
  <c r="U321" i="4"/>
  <c r="N319" i="4"/>
  <c r="AE319" i="4"/>
  <c r="AM319" i="4" s="1"/>
  <c r="O319" i="4"/>
  <c r="AL319" i="4" s="1"/>
  <c r="AT319" i="4" s="1"/>
  <c r="AH319" i="4"/>
  <c r="AP319" i="4" s="1"/>
  <c r="AU319" i="4"/>
  <c r="AW319" i="4" s="1"/>
  <c r="AI319" i="4"/>
  <c r="AQ319" i="4" s="1"/>
  <c r="AX319" i="4"/>
  <c r="AF320" i="4"/>
  <c r="AN320" i="4" s="1"/>
  <c r="F321" i="4"/>
  <c r="AX319" i="3"/>
  <c r="BV319" i="3" s="1"/>
  <c r="BQ319" i="3"/>
  <c r="S321" i="3"/>
  <c r="BS320" i="3"/>
  <c r="BU320" i="3"/>
  <c r="AZ319" i="3"/>
  <c r="BF319" i="3" s="1"/>
  <c r="BL319" i="3"/>
  <c r="BO319" i="3"/>
  <c r="CA319" i="3" s="1"/>
  <c r="CG319" i="3" s="1"/>
  <c r="BC319" i="3"/>
  <c r="BI319" i="3" s="1"/>
  <c r="AC320" i="3"/>
  <c r="AI320" i="3" s="1"/>
  <c r="AB320" i="3"/>
  <c r="AH320" i="3" s="1"/>
  <c r="F321" i="3"/>
  <c r="AD320" i="3"/>
  <c r="AJ320" i="3" s="1"/>
  <c r="AE320" i="3"/>
  <c r="AK320" i="3" s="1"/>
  <c r="M319" i="3"/>
  <c r="AA319" i="3"/>
  <c r="AG319" i="3" s="1"/>
  <c r="AR319" i="3"/>
  <c r="AY319" i="3"/>
  <c r="BE319" i="3" s="1"/>
  <c r="BK319" i="3"/>
  <c r="BW319" i="3" s="1"/>
  <c r="CC319" i="3" s="1"/>
  <c r="BA319" i="3"/>
  <c r="BG319" i="3" s="1"/>
  <c r="BM319" i="3"/>
  <c r="BB319" i="3"/>
  <c r="BH319" i="3" s="1"/>
  <c r="BN319" i="3"/>
  <c r="BD318" i="3"/>
  <c r="BJ318" i="3" s="1"/>
  <c r="BP318" i="3"/>
  <c r="CB318" i="3" s="1"/>
  <c r="CH318" i="3" s="1"/>
  <c r="AF318" i="3"/>
  <c r="AL318" i="3" s="1"/>
  <c r="CI318" i="3"/>
  <c r="CJ318" i="3"/>
  <c r="BT320" i="2"/>
  <c r="BU320" i="2"/>
  <c r="S321" i="2"/>
  <c r="BS320" i="2"/>
  <c r="AX319" i="2"/>
  <c r="BQ319" i="2"/>
  <c r="AZ319" i="2"/>
  <c r="BF319" i="2" s="1"/>
  <c r="BL319" i="2"/>
  <c r="BX319" i="2" s="1"/>
  <c r="CD319" i="2" s="1"/>
  <c r="BO319" i="2"/>
  <c r="CA319" i="2" s="1"/>
  <c r="CG319" i="2" s="1"/>
  <c r="BC319" i="2"/>
  <c r="BI319" i="2" s="1"/>
  <c r="AR319" i="2"/>
  <c r="AY319" i="2"/>
  <c r="BE319" i="2" s="1"/>
  <c r="BK319" i="2"/>
  <c r="BW319" i="2" s="1"/>
  <c r="CC319" i="2" s="1"/>
  <c r="BN319" i="2"/>
  <c r="BB319" i="2"/>
  <c r="BH319" i="2" s="1"/>
  <c r="M319" i="2"/>
  <c r="AA319" i="2"/>
  <c r="AG319" i="2" s="1"/>
  <c r="BA319" i="2"/>
  <c r="BG319" i="2" s="1"/>
  <c r="BM319" i="2"/>
  <c r="AE320" i="2"/>
  <c r="AK320" i="2" s="1"/>
  <c r="F321" i="2"/>
  <c r="AC320" i="2"/>
  <c r="AI320" i="2" s="1"/>
  <c r="AD320" i="2"/>
  <c r="AJ320" i="2" s="1"/>
  <c r="BD318" i="2"/>
  <c r="BJ318" i="2" s="1"/>
  <c r="BP318" i="2"/>
  <c r="CB318" i="2" s="1"/>
  <c r="CH318" i="2" s="1"/>
  <c r="AF318" i="2"/>
  <c r="AL318" i="2" s="1"/>
  <c r="CI318" i="2"/>
  <c r="AX319" i="1"/>
  <c r="BQ319" i="1"/>
  <c r="BR320" i="1"/>
  <c r="BS320" i="1"/>
  <c r="BT320" i="1"/>
  <c r="BU320" i="1"/>
  <c r="S321" i="1"/>
  <c r="BD318" i="1"/>
  <c r="BJ318" i="1" s="1"/>
  <c r="BP318" i="1"/>
  <c r="M319" i="1"/>
  <c r="AA319" i="1"/>
  <c r="AG319" i="1" s="1"/>
  <c r="AR319" i="1"/>
  <c r="AY319" i="1"/>
  <c r="BE319" i="1" s="1"/>
  <c r="BK319" i="1"/>
  <c r="BW319" i="1" s="1"/>
  <c r="CC319" i="1" s="1"/>
  <c r="AZ319" i="1"/>
  <c r="BF319" i="1" s="1"/>
  <c r="BL319" i="1"/>
  <c r="BX319" i="1" s="1"/>
  <c r="CD319" i="1" s="1"/>
  <c r="BA319" i="1"/>
  <c r="BG319" i="1" s="1"/>
  <c r="BM319" i="1"/>
  <c r="BY319" i="1" s="1"/>
  <c r="CE319" i="1" s="1"/>
  <c r="BB319" i="1"/>
  <c r="BH319" i="1" s="1"/>
  <c r="BN319" i="1"/>
  <c r="BZ319" i="1" s="1"/>
  <c r="CF319" i="1" s="1"/>
  <c r="BC319" i="1"/>
  <c r="BI319" i="1" s="1"/>
  <c r="BO319" i="1"/>
  <c r="CA319" i="1" s="1"/>
  <c r="CG319" i="1" s="1"/>
  <c r="AB320" i="1"/>
  <c r="AH320" i="1" s="1"/>
  <c r="AC320" i="1"/>
  <c r="AI320" i="1" s="1"/>
  <c r="AD320" i="1"/>
  <c r="AJ320" i="1" s="1"/>
  <c r="AE320" i="1"/>
  <c r="AK320" i="1" s="1"/>
  <c r="F321" i="1"/>
  <c r="BR319" i="9"/>
  <c r="AC319" i="6"/>
  <c r="AG319" i="6"/>
  <c r="AO319" i="6" s="1"/>
  <c r="AJ319" i="6"/>
  <c r="AR319" i="6" s="1"/>
  <c r="AK318" i="6"/>
  <c r="AS318" i="6" s="1"/>
  <c r="AW318" i="6"/>
  <c r="AL318" i="6"/>
  <c r="AT318" i="6" s="1"/>
  <c r="AC319" i="5"/>
  <c r="AY319" i="5"/>
  <c r="AZ318" i="5"/>
  <c r="AC319" i="4"/>
  <c r="BT319" i="3"/>
  <c r="AC319" i="2"/>
  <c r="AI319" i="2" s="1"/>
  <c r="AD319" i="2"/>
  <c r="AJ319" i="2" s="1"/>
  <c r="BW318" i="2"/>
  <c r="CC318" i="2" s="1"/>
  <c r="CA318" i="2"/>
  <c r="CG318" i="2" s="1"/>
  <c r="BV318" i="1"/>
  <c r="Z319" i="1"/>
  <c r="CB317" i="1"/>
  <c r="CH317" i="1" s="1"/>
  <c r="AF318" i="1"/>
  <c r="AL318" i="1" s="1"/>
  <c r="BW318" i="9"/>
  <c r="BU318" i="8"/>
  <c r="AY319" i="6"/>
  <c r="AY319" i="4"/>
  <c r="BT319" i="7"/>
  <c r="AK318" i="4"/>
  <c r="AS318" i="4" s="1"/>
  <c r="AG319" i="4"/>
  <c r="AO319" i="4" s="1"/>
  <c r="BS319" i="3"/>
  <c r="Z319" i="2"/>
  <c r="AK319" i="9"/>
  <c r="BS319" i="8"/>
  <c r="AK319" i="7"/>
  <c r="BU318" i="7"/>
  <c r="BP319" i="7"/>
  <c r="BR319" i="3"/>
  <c r="BT319" i="2"/>
  <c r="BP319" i="9"/>
  <c r="BT319" i="9"/>
  <c r="AK319" i="8"/>
  <c r="AZ318" i="4"/>
  <c r="BS319" i="2"/>
  <c r="BQ320" i="9" l="1"/>
  <c r="AL320" i="9"/>
  <c r="Y322" i="9"/>
  <c r="BS321" i="9"/>
  <c r="AW319" i="9"/>
  <c r="BI319" i="9" s="1"/>
  <c r="BM320" i="9"/>
  <c r="AT320" i="9"/>
  <c r="BF320" i="9" s="1"/>
  <c r="BK320" i="9"/>
  <c r="BU320" i="9" s="1"/>
  <c r="AR320" i="9"/>
  <c r="BD320" i="9" s="1"/>
  <c r="R320" i="9"/>
  <c r="AN320" i="9"/>
  <c r="AZ320" i="9" s="1"/>
  <c r="AU320" i="9"/>
  <c r="BG320" i="9" s="1"/>
  <c r="BN320" i="9"/>
  <c r="BX320" i="9" s="1"/>
  <c r="AM320" i="9"/>
  <c r="AY320" i="9" s="1"/>
  <c r="BL320" i="9"/>
  <c r="BV320" i="9" s="1"/>
  <c r="S320" i="9"/>
  <c r="AX320" i="9" s="1"/>
  <c r="BJ320" i="9" s="1"/>
  <c r="AS320" i="9"/>
  <c r="BE320" i="9" s="1"/>
  <c r="AV320" i="9"/>
  <c r="BH320" i="9" s="1"/>
  <c r="BO320" i="9"/>
  <c r="BY320" i="9" s="1"/>
  <c r="AP321" i="9"/>
  <c r="BB321" i="9" s="1"/>
  <c r="AO321" i="9"/>
  <c r="BA321" i="9" s="1"/>
  <c r="AQ321" i="9"/>
  <c r="BC321" i="9" s="1"/>
  <c r="F322" i="9"/>
  <c r="BT321" i="8"/>
  <c r="Y322" i="8"/>
  <c r="BP321" i="8"/>
  <c r="BR321" i="8"/>
  <c r="AL320" i="8"/>
  <c r="BQ320" i="8"/>
  <c r="AR320" i="8"/>
  <c r="BD320" i="8" s="1"/>
  <c r="BK320" i="8"/>
  <c r="BO320" i="8"/>
  <c r="BY320" i="8" s="1"/>
  <c r="AV320" i="8"/>
  <c r="BH320" i="8" s="1"/>
  <c r="R320" i="8"/>
  <c r="AN320" i="8"/>
  <c r="AZ320" i="8" s="1"/>
  <c r="BM320" i="8"/>
  <c r="BW320" i="8" s="1"/>
  <c r="AT320" i="8"/>
  <c r="BF320" i="8" s="1"/>
  <c r="AO321" i="8"/>
  <c r="BA321" i="8" s="1"/>
  <c r="AQ321" i="8"/>
  <c r="BC321" i="8" s="1"/>
  <c r="AP321" i="8"/>
  <c r="BB321" i="8" s="1"/>
  <c r="F322" i="8"/>
  <c r="AS320" i="8"/>
  <c r="BE320" i="8" s="1"/>
  <c r="BL320" i="8"/>
  <c r="BV320" i="8" s="1"/>
  <c r="S320" i="8"/>
  <c r="AX320" i="8" s="1"/>
  <c r="BJ320" i="8" s="1"/>
  <c r="AU320" i="8"/>
  <c r="BG320" i="8" s="1"/>
  <c r="BN320" i="8"/>
  <c r="BX320" i="8" s="1"/>
  <c r="Y322" i="7"/>
  <c r="BS321" i="7"/>
  <c r="BQ320" i="7"/>
  <c r="AL320" i="7"/>
  <c r="AR320" i="7"/>
  <c r="BD320" i="7" s="1"/>
  <c r="BK320" i="7"/>
  <c r="AT320" i="7"/>
  <c r="BF320" i="7" s="1"/>
  <c r="BM320" i="7"/>
  <c r="BW320" i="7" s="1"/>
  <c r="AM320" i="7"/>
  <c r="AY320" i="7" s="1"/>
  <c r="AV320" i="7"/>
  <c r="BH320" i="7" s="1"/>
  <c r="BO320" i="7"/>
  <c r="BY320" i="7" s="1"/>
  <c r="S320" i="7"/>
  <c r="AX320" i="7" s="1"/>
  <c r="BJ320" i="7" s="1"/>
  <c r="AS320" i="7"/>
  <c r="BE320" i="7" s="1"/>
  <c r="BL320" i="7"/>
  <c r="BV320" i="7" s="1"/>
  <c r="R320" i="7"/>
  <c r="AN320" i="7"/>
  <c r="AZ320" i="7" s="1"/>
  <c r="AU320" i="7"/>
  <c r="BG320" i="7" s="1"/>
  <c r="BN320" i="7"/>
  <c r="F322" i="7"/>
  <c r="AA452" i="7"/>
  <c r="AP321" i="7"/>
  <c r="BB321" i="7" s="1"/>
  <c r="AO321" i="7"/>
  <c r="BA321" i="7" s="1"/>
  <c r="AD320" i="6"/>
  <c r="AV320" i="6"/>
  <c r="U322" i="6"/>
  <c r="O320" i="6"/>
  <c r="AL320" i="6" s="1"/>
  <c r="AT320" i="6" s="1"/>
  <c r="AH320" i="6"/>
  <c r="AP320" i="6" s="1"/>
  <c r="AU320" i="6"/>
  <c r="AW320" i="6" s="1"/>
  <c r="AE320" i="6"/>
  <c r="AM320" i="6" s="1"/>
  <c r="N320" i="6"/>
  <c r="AI320" i="6"/>
  <c r="AQ320" i="6" s="1"/>
  <c r="AX320" i="6"/>
  <c r="F322" i="6"/>
  <c r="AK319" i="6"/>
  <c r="AS319" i="6" s="1"/>
  <c r="AD320" i="5"/>
  <c r="AV320" i="5"/>
  <c r="U322" i="5"/>
  <c r="N320" i="5"/>
  <c r="AE320" i="5"/>
  <c r="AM320" i="5" s="1"/>
  <c r="O320" i="5"/>
  <c r="AL320" i="5" s="1"/>
  <c r="AT320" i="5" s="1"/>
  <c r="AH320" i="5"/>
  <c r="AP320" i="5" s="1"/>
  <c r="AU320" i="5"/>
  <c r="AW320" i="5" s="1"/>
  <c r="AI320" i="5"/>
  <c r="AQ320" i="5" s="1"/>
  <c r="AX320" i="5"/>
  <c r="AF321" i="5"/>
  <c r="AN321" i="5" s="1"/>
  <c r="AG321" i="5"/>
  <c r="AO321" i="5" s="1"/>
  <c r="F322" i="5"/>
  <c r="AD320" i="4"/>
  <c r="AV320" i="4"/>
  <c r="U322" i="4"/>
  <c r="AK319" i="4"/>
  <c r="AS319" i="4" s="1"/>
  <c r="N320" i="4"/>
  <c r="AE320" i="4"/>
  <c r="AM320" i="4" s="1"/>
  <c r="O320" i="4"/>
  <c r="AL320" i="4" s="1"/>
  <c r="AT320" i="4" s="1"/>
  <c r="AH320" i="4"/>
  <c r="AP320" i="4" s="1"/>
  <c r="AU320" i="4"/>
  <c r="AW320" i="4" s="1"/>
  <c r="AI320" i="4"/>
  <c r="AQ320" i="4" s="1"/>
  <c r="AX320" i="4"/>
  <c r="AF321" i="4"/>
  <c r="AN321" i="4" s="1"/>
  <c r="AJ321" i="4"/>
  <c r="AR321" i="4" s="1"/>
  <c r="F322" i="4"/>
  <c r="BU321" i="3"/>
  <c r="BS321" i="3"/>
  <c r="S322" i="3"/>
  <c r="AX320" i="3"/>
  <c r="BQ320" i="3"/>
  <c r="AA320" i="3"/>
  <c r="AG320" i="3" s="1"/>
  <c r="M320" i="3"/>
  <c r="BK320" i="3"/>
  <c r="BW320" i="3" s="1"/>
  <c r="CC320" i="3" s="1"/>
  <c r="AR320" i="3"/>
  <c r="AY320" i="3"/>
  <c r="BE320" i="3" s="1"/>
  <c r="BM320" i="3"/>
  <c r="BY320" i="3" s="1"/>
  <c r="CE320" i="3" s="1"/>
  <c r="BA320" i="3"/>
  <c r="BG320" i="3" s="1"/>
  <c r="BC320" i="3"/>
  <c r="BI320" i="3" s="1"/>
  <c r="BO320" i="3"/>
  <c r="CA320" i="3" s="1"/>
  <c r="CG320" i="3" s="1"/>
  <c r="BL320" i="3"/>
  <c r="AZ320" i="3"/>
  <c r="BF320" i="3" s="1"/>
  <c r="AE321" i="3"/>
  <c r="AK321" i="3" s="1"/>
  <c r="AC321" i="3"/>
  <c r="AI321" i="3" s="1"/>
  <c r="F322" i="3"/>
  <c r="AD321" i="3"/>
  <c r="AJ321" i="3" s="1"/>
  <c r="AB321" i="3"/>
  <c r="AH321" i="3" s="1"/>
  <c r="BB320" i="3"/>
  <c r="BH320" i="3" s="1"/>
  <c r="BN320" i="3"/>
  <c r="AF319" i="3"/>
  <c r="AL319" i="3" s="1"/>
  <c r="CJ319" i="3"/>
  <c r="CI319" i="3"/>
  <c r="BP319" i="3"/>
  <c r="CB319" i="3" s="1"/>
  <c r="CH319" i="3" s="1"/>
  <c r="BD319" i="3"/>
  <c r="BJ319" i="3" s="1"/>
  <c r="BT321" i="2"/>
  <c r="BR321" i="2"/>
  <c r="S322" i="2"/>
  <c r="BQ320" i="2"/>
  <c r="AX320" i="2"/>
  <c r="BP319" i="2"/>
  <c r="BD319" i="2"/>
  <c r="BJ319" i="2" s="1"/>
  <c r="AF319" i="2"/>
  <c r="AL319" i="2" s="1"/>
  <c r="CI319" i="2"/>
  <c r="M320" i="2"/>
  <c r="AA320" i="2"/>
  <c r="AG320" i="2" s="1"/>
  <c r="AY320" i="2"/>
  <c r="BE320" i="2" s="1"/>
  <c r="BK320" i="2"/>
  <c r="AR320" i="2"/>
  <c r="BO320" i="2"/>
  <c r="CA320" i="2" s="1"/>
  <c r="CG320" i="2" s="1"/>
  <c r="BC320" i="2"/>
  <c r="BI320" i="2" s="1"/>
  <c r="F322" i="2"/>
  <c r="AZ320" i="2"/>
  <c r="BF320" i="2" s="1"/>
  <c r="BL320" i="2"/>
  <c r="BM320" i="2"/>
  <c r="BY320" i="2" s="1"/>
  <c r="CE320" i="2" s="1"/>
  <c r="BA320" i="2"/>
  <c r="BG320" i="2" s="1"/>
  <c r="BB320" i="2"/>
  <c r="BH320" i="2" s="1"/>
  <c r="BN320" i="2"/>
  <c r="BZ320" i="2" s="1"/>
  <c r="CF320" i="2" s="1"/>
  <c r="AX320" i="1"/>
  <c r="BQ320" i="1"/>
  <c r="BR321" i="1"/>
  <c r="BS321" i="1"/>
  <c r="BT321" i="1"/>
  <c r="BU321" i="1"/>
  <c r="S322" i="1"/>
  <c r="AF319" i="1"/>
  <c r="AL319" i="1" s="1"/>
  <c r="BD319" i="1"/>
  <c r="BJ319" i="1" s="1"/>
  <c r="BP319" i="1"/>
  <c r="M320" i="1"/>
  <c r="AA320" i="1"/>
  <c r="AG320" i="1" s="1"/>
  <c r="AR320" i="1"/>
  <c r="AY320" i="1"/>
  <c r="BE320" i="1" s="1"/>
  <c r="BK320" i="1"/>
  <c r="BW320" i="1" s="1"/>
  <c r="CC320" i="1" s="1"/>
  <c r="AZ320" i="1"/>
  <c r="BF320" i="1" s="1"/>
  <c r="BL320" i="1"/>
  <c r="BX320" i="1" s="1"/>
  <c r="CD320" i="1" s="1"/>
  <c r="BA320" i="1"/>
  <c r="BG320" i="1" s="1"/>
  <c r="BM320" i="1"/>
  <c r="BY320" i="1" s="1"/>
  <c r="CE320" i="1" s="1"/>
  <c r="BB320" i="1"/>
  <c r="BH320" i="1" s="1"/>
  <c r="BN320" i="1"/>
  <c r="BZ320" i="1" s="1"/>
  <c r="CF320" i="1" s="1"/>
  <c r="BC320" i="1"/>
  <c r="BI320" i="1" s="1"/>
  <c r="BO320" i="1"/>
  <c r="CA320" i="1" s="1"/>
  <c r="CG320" i="1" s="1"/>
  <c r="AB321" i="1"/>
  <c r="AH321" i="1" s="1"/>
  <c r="AC321" i="1"/>
  <c r="AI321" i="1" s="1"/>
  <c r="AD321" i="1"/>
  <c r="AJ321" i="1" s="1"/>
  <c r="AE321" i="1"/>
  <c r="AK321" i="1" s="1"/>
  <c r="F322" i="1"/>
  <c r="AW319" i="8"/>
  <c r="BI319" i="8" s="1"/>
  <c r="BX319" i="8"/>
  <c r="BY319" i="7"/>
  <c r="BU319" i="7"/>
  <c r="AW319" i="7"/>
  <c r="BI319" i="7" s="1"/>
  <c r="AY320" i="6"/>
  <c r="AC320" i="6"/>
  <c r="AZ319" i="6"/>
  <c r="BR320" i="3"/>
  <c r="Z320" i="3"/>
  <c r="BR320" i="2"/>
  <c r="Z320" i="2"/>
  <c r="BV319" i="2"/>
  <c r="BZ319" i="2"/>
  <c r="CF319" i="2" s="1"/>
  <c r="BY319" i="2"/>
  <c r="CE319" i="2" s="1"/>
  <c r="AB320" i="2"/>
  <c r="AH320" i="2" s="1"/>
  <c r="BV319" i="1"/>
  <c r="Z320" i="1"/>
  <c r="AK320" i="9"/>
  <c r="BU319" i="9"/>
  <c r="AK320" i="8"/>
  <c r="BS320" i="7"/>
  <c r="AC320" i="5"/>
  <c r="AK319" i="5"/>
  <c r="AS319" i="5" s="1"/>
  <c r="AZ319" i="5"/>
  <c r="AF320" i="5"/>
  <c r="AN320" i="5" s="1"/>
  <c r="AZ319" i="4"/>
  <c r="AK320" i="7"/>
  <c r="AG320" i="5"/>
  <c r="AO320" i="5" s="1"/>
  <c r="AG320" i="4"/>
  <c r="AO320" i="4" s="1"/>
  <c r="BY319" i="3"/>
  <c r="CE319" i="3" s="1"/>
  <c r="BW319" i="9"/>
  <c r="AY320" i="5"/>
  <c r="BR320" i="9"/>
  <c r="BP320" i="8"/>
  <c r="AJ320" i="5"/>
  <c r="AR320" i="5" s="1"/>
  <c r="AY320" i="4"/>
  <c r="AJ320" i="4"/>
  <c r="AR320" i="4" s="1"/>
  <c r="BT320" i="3"/>
  <c r="CB318" i="1"/>
  <c r="CH318" i="1" s="1"/>
  <c r="BY319" i="9"/>
  <c r="BP320" i="7"/>
  <c r="AC320" i="4"/>
  <c r="BX319" i="3"/>
  <c r="CD319" i="3" s="1"/>
  <c r="BZ319" i="3"/>
  <c r="CF319" i="3" s="1"/>
  <c r="BT322" i="9" l="1"/>
  <c r="Y323" i="9"/>
  <c r="BR322" i="9"/>
  <c r="AL321" i="9"/>
  <c r="BQ321" i="9"/>
  <c r="R321" i="9"/>
  <c r="AN321" i="9"/>
  <c r="AZ321" i="9" s="1"/>
  <c r="BL321" i="9"/>
  <c r="BV321" i="9" s="1"/>
  <c r="AS321" i="9"/>
  <c r="BE321" i="9" s="1"/>
  <c r="S321" i="9"/>
  <c r="AX321" i="9" s="1"/>
  <c r="BJ321" i="9" s="1"/>
  <c r="BK321" i="9"/>
  <c r="AR321" i="9"/>
  <c r="BD321" i="9" s="1"/>
  <c r="AU321" i="9"/>
  <c r="BG321" i="9" s="1"/>
  <c r="BN321" i="9"/>
  <c r="BX321" i="9" s="1"/>
  <c r="AT321" i="9"/>
  <c r="BF321" i="9" s="1"/>
  <c r="BM321" i="9"/>
  <c r="AV321" i="9"/>
  <c r="BH321" i="9" s="1"/>
  <c r="BO321" i="9"/>
  <c r="AP322" i="9"/>
  <c r="BB322" i="9" s="1"/>
  <c r="AQ322" i="9"/>
  <c r="BC322" i="9" s="1"/>
  <c r="AO322" i="9"/>
  <c r="BA322" i="9" s="1"/>
  <c r="F323" i="9"/>
  <c r="BR322" i="8"/>
  <c r="BT322" i="8"/>
  <c r="BS322" i="8"/>
  <c r="Y323" i="8"/>
  <c r="AL321" i="8"/>
  <c r="BQ321" i="8"/>
  <c r="AV321" i="8"/>
  <c r="BH321" i="8" s="1"/>
  <c r="BO321" i="8"/>
  <c r="BY321" i="8" s="1"/>
  <c r="AS321" i="8"/>
  <c r="BE321" i="8" s="1"/>
  <c r="S321" i="8"/>
  <c r="AX321" i="8" s="1"/>
  <c r="BJ321" i="8" s="1"/>
  <c r="BL321" i="8"/>
  <c r="BV321" i="8" s="1"/>
  <c r="BN321" i="8"/>
  <c r="AU321" i="8"/>
  <c r="BG321" i="8" s="1"/>
  <c r="AA452" i="8"/>
  <c r="AM321" i="8"/>
  <c r="AY321" i="8" s="1"/>
  <c r="AR321" i="8"/>
  <c r="BD321" i="8" s="1"/>
  <c r="BK321" i="8"/>
  <c r="BU321" i="8" s="1"/>
  <c r="AT321" i="8"/>
  <c r="BF321" i="8" s="1"/>
  <c r="BM321" i="8"/>
  <c r="BW321" i="8" s="1"/>
  <c r="AP322" i="8"/>
  <c r="BB322" i="8" s="1"/>
  <c r="AO322" i="8"/>
  <c r="BA322" i="8" s="1"/>
  <c r="F323" i="8"/>
  <c r="AQ322" i="8"/>
  <c r="BC322" i="8" s="1"/>
  <c r="R321" i="8"/>
  <c r="AN321" i="8"/>
  <c r="AZ321" i="8" s="1"/>
  <c r="AL321" i="7"/>
  <c r="BQ321" i="7"/>
  <c r="Y323" i="7"/>
  <c r="BS322" i="7"/>
  <c r="AW320" i="7"/>
  <c r="BI320" i="7" s="1"/>
  <c r="AR321" i="7"/>
  <c r="BD321" i="7" s="1"/>
  <c r="BK321" i="7"/>
  <c r="AT321" i="7"/>
  <c r="BF321" i="7" s="1"/>
  <c r="BM321" i="7"/>
  <c r="AO322" i="7"/>
  <c r="BA322" i="7" s="1"/>
  <c r="AQ322" i="7"/>
  <c r="BC322" i="7" s="1"/>
  <c r="F323" i="7"/>
  <c r="AP322" i="7"/>
  <c r="BB322" i="7" s="1"/>
  <c r="BO321" i="7"/>
  <c r="AV321" i="7"/>
  <c r="BH321" i="7" s="1"/>
  <c r="AN321" i="7"/>
  <c r="AZ321" i="7" s="1"/>
  <c r="R321" i="7"/>
  <c r="BN321" i="7"/>
  <c r="BX321" i="7" s="1"/>
  <c r="AU321" i="7"/>
  <c r="BG321" i="7" s="1"/>
  <c r="BL321" i="7"/>
  <c r="BV321" i="7" s="1"/>
  <c r="S321" i="7"/>
  <c r="AX321" i="7" s="1"/>
  <c r="BJ321" i="7" s="1"/>
  <c r="AS321" i="7"/>
  <c r="BE321" i="7" s="1"/>
  <c r="AD321" i="6"/>
  <c r="AV321" i="6"/>
  <c r="U323" i="6"/>
  <c r="N321" i="6"/>
  <c r="AE321" i="6"/>
  <c r="AM321" i="6" s="1"/>
  <c r="AH321" i="6"/>
  <c r="AP321" i="6" s="1"/>
  <c r="O321" i="6"/>
  <c r="AL321" i="6" s="1"/>
  <c r="AT321" i="6" s="1"/>
  <c r="AU321" i="6"/>
  <c r="F323" i="6"/>
  <c r="AI321" i="6"/>
  <c r="AQ321" i="6" s="1"/>
  <c r="AX321" i="6"/>
  <c r="AD321" i="5"/>
  <c r="AV321" i="5"/>
  <c r="U323" i="5"/>
  <c r="Z452" i="5"/>
  <c r="AK320" i="5"/>
  <c r="AS320" i="5" s="1"/>
  <c r="N321" i="5"/>
  <c r="AE321" i="5"/>
  <c r="AM321" i="5" s="1"/>
  <c r="O321" i="5"/>
  <c r="AL321" i="5" s="1"/>
  <c r="AT321" i="5" s="1"/>
  <c r="AH321" i="5"/>
  <c r="AP321" i="5" s="1"/>
  <c r="AU321" i="5"/>
  <c r="AW321" i="5" s="1"/>
  <c r="AI321" i="5"/>
  <c r="AQ321" i="5" s="1"/>
  <c r="AX321" i="5"/>
  <c r="AF322" i="5"/>
  <c r="AN322" i="5" s="1"/>
  <c r="AG322" i="5"/>
  <c r="AO322" i="5" s="1"/>
  <c r="F323" i="5"/>
  <c r="AD321" i="4"/>
  <c r="AV321" i="4"/>
  <c r="U323" i="4"/>
  <c r="N321" i="4"/>
  <c r="AE321" i="4"/>
  <c r="AM321" i="4" s="1"/>
  <c r="O321" i="4"/>
  <c r="AL321" i="4" s="1"/>
  <c r="AT321" i="4" s="1"/>
  <c r="AH321" i="4"/>
  <c r="AP321" i="4" s="1"/>
  <c r="AU321" i="4"/>
  <c r="AW321" i="4" s="1"/>
  <c r="AI321" i="4"/>
  <c r="AQ321" i="4" s="1"/>
  <c r="AX321" i="4"/>
  <c r="AF322" i="4"/>
  <c r="AN322" i="4" s="1"/>
  <c r="AJ322" i="4"/>
  <c r="AR322" i="4" s="1"/>
  <c r="F323" i="4"/>
  <c r="AX321" i="3"/>
  <c r="BQ321" i="3"/>
  <c r="S323" i="3"/>
  <c r="BS322" i="3"/>
  <c r="BT322" i="3"/>
  <c r="BU322" i="3"/>
  <c r="BR322" i="3"/>
  <c r="AF320" i="3"/>
  <c r="AL320" i="3" s="1"/>
  <c r="CJ320" i="3"/>
  <c r="CI320" i="3"/>
  <c r="BD320" i="3"/>
  <c r="BJ320" i="3" s="1"/>
  <c r="BP320" i="3"/>
  <c r="BL321" i="3"/>
  <c r="AZ321" i="3"/>
  <c r="BF321" i="3" s="1"/>
  <c r="AR321" i="3"/>
  <c r="AY321" i="3"/>
  <c r="BE321" i="3" s="1"/>
  <c r="BK321" i="3"/>
  <c r="BW321" i="3" s="1"/>
  <c r="CC321" i="3" s="1"/>
  <c r="BA321" i="3"/>
  <c r="BG321" i="3" s="1"/>
  <c r="BM321" i="3"/>
  <c r="BY321" i="3" s="1"/>
  <c r="CE321" i="3" s="1"/>
  <c r="BO321" i="3"/>
  <c r="CA321" i="3" s="1"/>
  <c r="CG321" i="3" s="1"/>
  <c r="BC321" i="3"/>
  <c r="BI321" i="3" s="1"/>
  <c r="AC322" i="3"/>
  <c r="AI322" i="3" s="1"/>
  <c r="AD322" i="3"/>
  <c r="AJ322" i="3" s="1"/>
  <c r="F323" i="3"/>
  <c r="AB322" i="3"/>
  <c r="AH322" i="3" s="1"/>
  <c r="M321" i="3"/>
  <c r="AA321" i="3"/>
  <c r="AG321" i="3" s="1"/>
  <c r="BB321" i="3"/>
  <c r="BH321" i="3" s="1"/>
  <c r="BN321" i="3"/>
  <c r="BZ321" i="3" s="1"/>
  <c r="CF321" i="3" s="1"/>
  <c r="S323" i="2"/>
  <c r="Z322" i="2"/>
  <c r="BT322" i="2"/>
  <c r="AX321" i="2"/>
  <c r="BV321" i="2" s="1"/>
  <c r="BQ321" i="2"/>
  <c r="AF320" i="2"/>
  <c r="AL320" i="2" s="1"/>
  <c r="CI320" i="2"/>
  <c r="BP320" i="2"/>
  <c r="CB320" i="2" s="1"/>
  <c r="CH320" i="2" s="1"/>
  <c r="BD320" i="2"/>
  <c r="BJ320" i="2" s="1"/>
  <c r="AR321" i="2"/>
  <c r="AY321" i="2"/>
  <c r="BE321" i="2" s="1"/>
  <c r="BK321" i="2"/>
  <c r="BW321" i="2" s="1"/>
  <c r="CC321" i="2" s="1"/>
  <c r="BM321" i="2"/>
  <c r="BY321" i="2" s="1"/>
  <c r="CE321" i="2" s="1"/>
  <c r="BA321" i="2"/>
  <c r="BG321" i="2" s="1"/>
  <c r="AZ321" i="2"/>
  <c r="BF321" i="2" s="1"/>
  <c r="BL321" i="2"/>
  <c r="BX321" i="2" s="1"/>
  <c r="CD321" i="2" s="1"/>
  <c r="BB321" i="2"/>
  <c r="BH321" i="2" s="1"/>
  <c r="BN321" i="2"/>
  <c r="BZ321" i="2" s="1"/>
  <c r="CF321" i="2" s="1"/>
  <c r="M321" i="2"/>
  <c r="AA321" i="2"/>
  <c r="AG321" i="2" s="1"/>
  <c r="BC321" i="2"/>
  <c r="BI321" i="2" s="1"/>
  <c r="BO321" i="2"/>
  <c r="F323" i="2"/>
  <c r="AX321" i="1"/>
  <c r="BQ321" i="1"/>
  <c r="BR322" i="1"/>
  <c r="BS322" i="1"/>
  <c r="BT322" i="1"/>
  <c r="BU322" i="1"/>
  <c r="S323" i="1"/>
  <c r="BD320" i="1"/>
  <c r="BJ320" i="1" s="1"/>
  <c r="BP320" i="1"/>
  <c r="M321" i="1"/>
  <c r="AA321" i="1"/>
  <c r="AG321" i="1" s="1"/>
  <c r="AR321" i="1"/>
  <c r="AY321" i="1"/>
  <c r="BE321" i="1" s="1"/>
  <c r="BK321" i="1"/>
  <c r="BW321" i="1" s="1"/>
  <c r="CC321" i="1" s="1"/>
  <c r="AZ321" i="1"/>
  <c r="BF321" i="1" s="1"/>
  <c r="BL321" i="1"/>
  <c r="BX321" i="1" s="1"/>
  <c r="CD321" i="1" s="1"/>
  <c r="BA321" i="1"/>
  <c r="BG321" i="1" s="1"/>
  <c r="BM321" i="1"/>
  <c r="BY321" i="1" s="1"/>
  <c r="CE321" i="1" s="1"/>
  <c r="BB321" i="1"/>
  <c r="BH321" i="1" s="1"/>
  <c r="BN321" i="1"/>
  <c r="BZ321" i="1" s="1"/>
  <c r="CF321" i="1" s="1"/>
  <c r="BC321" i="1"/>
  <c r="BI321" i="1" s="1"/>
  <c r="BO321" i="1"/>
  <c r="CA321" i="1" s="1"/>
  <c r="CG321" i="1" s="1"/>
  <c r="AB322" i="1"/>
  <c r="AH322" i="1" s="1"/>
  <c r="AC322" i="1"/>
  <c r="AI322" i="1" s="1"/>
  <c r="AD322" i="1"/>
  <c r="AJ322" i="1" s="1"/>
  <c r="AE322" i="1"/>
  <c r="AK322" i="1" s="1"/>
  <c r="F323" i="1"/>
  <c r="BU320" i="8"/>
  <c r="AW320" i="8"/>
  <c r="BI320" i="8" s="1"/>
  <c r="BT321" i="7"/>
  <c r="AZ320" i="5"/>
  <c r="AG321" i="4"/>
  <c r="AO321" i="4" s="1"/>
  <c r="CB319" i="2"/>
  <c r="CH319" i="2" s="1"/>
  <c r="AZ320" i="6"/>
  <c r="AG321" i="6"/>
  <c r="AO321" i="6" s="1"/>
  <c r="AJ321" i="6"/>
  <c r="AR321" i="6" s="1"/>
  <c r="AF321" i="6"/>
  <c r="AN321" i="6" s="1"/>
  <c r="AC321" i="5"/>
  <c r="BR321" i="3"/>
  <c r="BV320" i="3"/>
  <c r="BS321" i="2"/>
  <c r="BV320" i="2"/>
  <c r="BW320" i="2"/>
  <c r="CC320" i="2" s="1"/>
  <c r="AC321" i="2"/>
  <c r="AI321" i="2" s="1"/>
  <c r="AD321" i="2"/>
  <c r="AJ321" i="2" s="1"/>
  <c r="AB321" i="2"/>
  <c r="AH321" i="2" s="1"/>
  <c r="AE321" i="2"/>
  <c r="AK321" i="2" s="1"/>
  <c r="BX320" i="2"/>
  <c r="CD320" i="2" s="1"/>
  <c r="BV320" i="1"/>
  <c r="Z321" i="1"/>
  <c r="CB319" i="1"/>
  <c r="CH319" i="1" s="1"/>
  <c r="AF320" i="1"/>
  <c r="AL320" i="1" s="1"/>
  <c r="BP321" i="9"/>
  <c r="AK321" i="9"/>
  <c r="BW320" i="9"/>
  <c r="AW320" i="9"/>
  <c r="BI320" i="9" s="1"/>
  <c r="BS321" i="8"/>
  <c r="AK321" i="7"/>
  <c r="AQ321" i="7"/>
  <c r="BC321" i="7" s="1"/>
  <c r="AC321" i="4"/>
  <c r="AK320" i="4"/>
  <c r="AS320" i="4" s="1"/>
  <c r="Z321" i="3"/>
  <c r="BZ320" i="3"/>
  <c r="CF320" i="3" s="1"/>
  <c r="AY321" i="4"/>
  <c r="Z321" i="2"/>
  <c r="AK321" i="8"/>
  <c r="BX320" i="7"/>
  <c r="BT321" i="3"/>
  <c r="BR321" i="9"/>
  <c r="BR321" i="7"/>
  <c r="AM321" i="7"/>
  <c r="AY321" i="7" s="1"/>
  <c r="AY321" i="6"/>
  <c r="AK320" i="6"/>
  <c r="AS320" i="6" s="1"/>
  <c r="AY321" i="5"/>
  <c r="AJ321" i="5"/>
  <c r="AR321" i="5" s="1"/>
  <c r="BX320" i="3"/>
  <c r="CD320" i="3" s="1"/>
  <c r="BU321" i="2"/>
  <c r="BT321" i="9"/>
  <c r="BP321" i="7"/>
  <c r="BU320" i="7"/>
  <c r="AC321" i="6"/>
  <c r="AZ320" i="4"/>
  <c r="AM321" i="9"/>
  <c r="AY321" i="9" s="1"/>
  <c r="AA452" i="9"/>
  <c r="Y452" i="6"/>
  <c r="W452" i="6"/>
  <c r="AA452" i="6"/>
  <c r="X452" i="6"/>
  <c r="Z452" i="6"/>
  <c r="AB452" i="6"/>
  <c r="BQ322" i="9" l="1"/>
  <c r="AL322" i="9"/>
  <c r="BS323" i="9"/>
  <c r="Y324" i="9"/>
  <c r="BR323" i="9"/>
  <c r="AH452" i="9"/>
  <c r="AG452" i="9"/>
  <c r="AJ452" i="9"/>
  <c r="AC452" i="9"/>
  <c r="AF452" i="9"/>
  <c r="AD452" i="9"/>
  <c r="AI452" i="9"/>
  <c r="AE452" i="9"/>
  <c r="AB452" i="9"/>
  <c r="AW321" i="9"/>
  <c r="BI321" i="9" s="1"/>
  <c r="AR322" i="9"/>
  <c r="BD322" i="9" s="1"/>
  <c r="BK322" i="9"/>
  <c r="AV322" i="9"/>
  <c r="BH322" i="9" s="1"/>
  <c r="BO322" i="9"/>
  <c r="BY322" i="9" s="1"/>
  <c r="S322" i="9"/>
  <c r="AX322" i="9" s="1"/>
  <c r="BJ322" i="9" s="1"/>
  <c r="AS322" i="9"/>
  <c r="BE322" i="9" s="1"/>
  <c r="BL322" i="9"/>
  <c r="BV322" i="9" s="1"/>
  <c r="BN322" i="9"/>
  <c r="AU322" i="9"/>
  <c r="BG322" i="9" s="1"/>
  <c r="AN322" i="9"/>
  <c r="AZ322" i="9" s="1"/>
  <c r="R322" i="9"/>
  <c r="AT322" i="9"/>
  <c r="BF322" i="9" s="1"/>
  <c r="BM322" i="9"/>
  <c r="BW322" i="9" s="1"/>
  <c r="AM322" i="9"/>
  <c r="AY322" i="9" s="1"/>
  <c r="AP323" i="9"/>
  <c r="BB323" i="9" s="1"/>
  <c r="AO323" i="9"/>
  <c r="BA323" i="9" s="1"/>
  <c r="AQ323" i="9"/>
  <c r="BC323" i="9" s="1"/>
  <c r="F324" i="9"/>
  <c r="AL322" i="8"/>
  <c r="BQ322" i="8"/>
  <c r="BR323" i="8"/>
  <c r="BP323" i="8"/>
  <c r="BT323" i="8"/>
  <c r="Y324" i="8"/>
  <c r="AS322" i="8"/>
  <c r="BE322" i="8" s="1"/>
  <c r="BL322" i="8"/>
  <c r="BV322" i="8" s="1"/>
  <c r="S322" i="8"/>
  <c r="AX322" i="8" s="1"/>
  <c r="BJ322" i="8" s="1"/>
  <c r="AV322" i="8"/>
  <c r="BH322" i="8" s="1"/>
  <c r="BO322" i="8"/>
  <c r="BY322" i="8" s="1"/>
  <c r="AM322" i="8"/>
  <c r="AY322" i="8" s="1"/>
  <c r="AR322" i="8"/>
  <c r="BD322" i="8" s="1"/>
  <c r="BK322" i="8"/>
  <c r="AT322" i="8"/>
  <c r="BF322" i="8" s="1"/>
  <c r="BM322" i="8"/>
  <c r="BW322" i="8" s="1"/>
  <c r="AP323" i="8"/>
  <c r="BB323" i="8" s="1"/>
  <c r="AQ323" i="8"/>
  <c r="BC323" i="8" s="1"/>
  <c r="AO323" i="8"/>
  <c r="BA323" i="8" s="1"/>
  <c r="F324" i="8"/>
  <c r="R322" i="8"/>
  <c r="AN322" i="8"/>
  <c r="AZ322" i="8" s="1"/>
  <c r="AU322" i="8"/>
  <c r="BG322" i="8" s="1"/>
  <c r="BN322" i="8"/>
  <c r="BX322" i="8" s="1"/>
  <c r="AG452" i="8"/>
  <c r="AF452" i="8"/>
  <c r="AE452" i="8"/>
  <c r="AB452" i="8"/>
  <c r="AC452" i="8"/>
  <c r="AJ452" i="8"/>
  <c r="AD452" i="8"/>
  <c r="AH452" i="8"/>
  <c r="AI452" i="8"/>
  <c r="AW321" i="8"/>
  <c r="BI321" i="8" s="1"/>
  <c r="BT323" i="7"/>
  <c r="Y324" i="7"/>
  <c r="BP323" i="7"/>
  <c r="BS323" i="7"/>
  <c r="AL322" i="7"/>
  <c r="BQ322" i="7"/>
  <c r="R322" i="7"/>
  <c r="AN322" i="7"/>
  <c r="AZ322" i="7" s="1"/>
  <c r="BK322" i="7"/>
  <c r="AR322" i="7"/>
  <c r="BD322" i="7" s="1"/>
  <c r="S322" i="7"/>
  <c r="AX322" i="7" s="1"/>
  <c r="BJ322" i="7" s="1"/>
  <c r="BL322" i="7"/>
  <c r="BV322" i="7" s="1"/>
  <c r="AS322" i="7"/>
  <c r="BE322" i="7" s="1"/>
  <c r="AU322" i="7"/>
  <c r="BG322" i="7" s="1"/>
  <c r="BN322" i="7"/>
  <c r="BX322" i="7" s="1"/>
  <c r="AM322" i="7"/>
  <c r="AY322" i="7" s="1"/>
  <c r="BM322" i="7"/>
  <c r="AT322" i="7"/>
  <c r="BF322" i="7" s="1"/>
  <c r="BO322" i="7"/>
  <c r="AV322" i="7"/>
  <c r="BH322" i="7" s="1"/>
  <c r="AQ323" i="7"/>
  <c r="BC323" i="7" s="1"/>
  <c r="AO323" i="7"/>
  <c r="BA323" i="7" s="1"/>
  <c r="AP323" i="7"/>
  <c r="BB323" i="7" s="1"/>
  <c r="F324" i="7"/>
  <c r="AD322" i="6"/>
  <c r="AV322" i="6"/>
  <c r="U324" i="6"/>
  <c r="N322" i="6"/>
  <c r="AE322" i="6"/>
  <c r="AM322" i="6" s="1"/>
  <c r="AH322" i="6"/>
  <c r="AP322" i="6" s="1"/>
  <c r="AU322" i="6"/>
  <c r="AW322" i="6" s="1"/>
  <c r="O322" i="6"/>
  <c r="F324" i="6"/>
  <c r="AI322" i="6"/>
  <c r="AQ322" i="6" s="1"/>
  <c r="AX322" i="6"/>
  <c r="AD322" i="5"/>
  <c r="AV322" i="5"/>
  <c r="U324" i="5"/>
  <c r="W452" i="5"/>
  <c r="AV452" i="5" s="1"/>
  <c r="X452" i="5"/>
  <c r="Y452" i="5"/>
  <c r="AA452" i="5"/>
  <c r="AB452" i="5"/>
  <c r="AK321" i="5"/>
  <c r="AS321" i="5" s="1"/>
  <c r="N322" i="5"/>
  <c r="AE322" i="5"/>
  <c r="AM322" i="5" s="1"/>
  <c r="O322" i="5"/>
  <c r="AL322" i="5" s="1"/>
  <c r="AT322" i="5" s="1"/>
  <c r="AH322" i="5"/>
  <c r="AP322" i="5" s="1"/>
  <c r="AU322" i="5"/>
  <c r="AW322" i="5" s="1"/>
  <c r="AI322" i="5"/>
  <c r="AQ322" i="5" s="1"/>
  <c r="AX322" i="5"/>
  <c r="AF323" i="5"/>
  <c r="AN323" i="5" s="1"/>
  <c r="AG323" i="5"/>
  <c r="AO323" i="5" s="1"/>
  <c r="AJ323" i="5"/>
  <c r="AR323" i="5" s="1"/>
  <c r="F324" i="5"/>
  <c r="AD322" i="4"/>
  <c r="AV322" i="4"/>
  <c r="U324" i="4"/>
  <c r="AB452" i="4"/>
  <c r="AA452" i="4"/>
  <c r="Z452" i="4"/>
  <c r="W452" i="4"/>
  <c r="Y452" i="4"/>
  <c r="X452" i="4"/>
  <c r="AK321" i="4"/>
  <c r="AS321" i="4" s="1"/>
  <c r="N322" i="4"/>
  <c r="AE322" i="4"/>
  <c r="AM322" i="4" s="1"/>
  <c r="O322" i="4"/>
  <c r="AL322" i="4" s="1"/>
  <c r="AT322" i="4" s="1"/>
  <c r="AH322" i="4"/>
  <c r="AP322" i="4" s="1"/>
  <c r="AU322" i="4"/>
  <c r="AW322" i="4" s="1"/>
  <c r="AI322" i="4"/>
  <c r="AQ322" i="4" s="1"/>
  <c r="AX322" i="4"/>
  <c r="AF323" i="4"/>
  <c r="AN323" i="4" s="1"/>
  <c r="F324" i="4"/>
  <c r="AX322" i="3"/>
  <c r="BQ322" i="3"/>
  <c r="BU323" i="3"/>
  <c r="S324" i="3"/>
  <c r="BP321" i="3"/>
  <c r="BD321" i="3"/>
  <c r="BJ321" i="3" s="1"/>
  <c r="BN322" i="3"/>
  <c r="BZ322" i="3" s="1"/>
  <c r="CF322" i="3" s="1"/>
  <c r="BB322" i="3"/>
  <c r="BH322" i="3" s="1"/>
  <c r="M322" i="3"/>
  <c r="AA322" i="3"/>
  <c r="AG322" i="3" s="1"/>
  <c r="AR322" i="3"/>
  <c r="AY322" i="3"/>
  <c r="BE322" i="3" s="1"/>
  <c r="BK322" i="3"/>
  <c r="BW322" i="3" s="1"/>
  <c r="CC322" i="3" s="1"/>
  <c r="BA322" i="3"/>
  <c r="BG322" i="3" s="1"/>
  <c r="BM322" i="3"/>
  <c r="BY322" i="3" s="1"/>
  <c r="CE322" i="3" s="1"/>
  <c r="AZ322" i="3"/>
  <c r="BF322" i="3" s="1"/>
  <c r="BL322" i="3"/>
  <c r="BX322" i="3" s="1"/>
  <c r="CD322" i="3" s="1"/>
  <c r="AE323" i="3"/>
  <c r="AK323" i="3" s="1"/>
  <c r="F324" i="3"/>
  <c r="AB323" i="3"/>
  <c r="AH323" i="3" s="1"/>
  <c r="AD323" i="3"/>
  <c r="AJ323" i="3" s="1"/>
  <c r="BO322" i="3"/>
  <c r="CA322" i="3" s="1"/>
  <c r="CG322" i="3" s="1"/>
  <c r="BC322" i="3"/>
  <c r="BI322" i="3" s="1"/>
  <c r="AS452" i="3"/>
  <c r="AU452" i="3"/>
  <c r="Y452" i="3"/>
  <c r="W452" i="3"/>
  <c r="X452" i="3"/>
  <c r="AT452" i="3"/>
  <c r="AV452" i="3"/>
  <c r="U452" i="3"/>
  <c r="AW452" i="3"/>
  <c r="V452" i="3"/>
  <c r="AF321" i="3"/>
  <c r="AL321" i="3" s="1"/>
  <c r="CJ321" i="3"/>
  <c r="CI321" i="3"/>
  <c r="BR323" i="2"/>
  <c r="S324" i="2"/>
  <c r="BU323" i="2"/>
  <c r="AX322" i="2"/>
  <c r="BV322" i="2" s="1"/>
  <c r="BQ322" i="2"/>
  <c r="BD321" i="2"/>
  <c r="BJ321" i="2" s="1"/>
  <c r="BP321" i="2"/>
  <c r="CB321" i="2" s="1"/>
  <c r="CH321" i="2" s="1"/>
  <c r="AS452" i="2"/>
  <c r="AU452" i="2"/>
  <c r="AV452" i="2"/>
  <c r="V452" i="2"/>
  <c r="W452" i="2"/>
  <c r="AW452" i="2"/>
  <c r="U452" i="2"/>
  <c r="X452" i="2"/>
  <c r="AT452" i="2"/>
  <c r="Y452" i="2"/>
  <c r="AF321" i="2"/>
  <c r="AL321" i="2" s="1"/>
  <c r="CI321" i="2"/>
  <c r="BO322" i="2"/>
  <c r="BC322" i="2"/>
  <c r="BI322" i="2" s="1"/>
  <c r="AY322" i="2"/>
  <c r="BE322" i="2" s="1"/>
  <c r="AR322" i="2"/>
  <c r="BK322" i="2"/>
  <c r="BA322" i="2"/>
  <c r="BG322" i="2" s="1"/>
  <c r="BM322" i="2"/>
  <c r="M322" i="2"/>
  <c r="AA322" i="2"/>
  <c r="AG322" i="2" s="1"/>
  <c r="BL322" i="2"/>
  <c r="AZ322" i="2"/>
  <c r="BF322" i="2" s="1"/>
  <c r="BB322" i="2"/>
  <c r="BH322" i="2" s="1"/>
  <c r="BN322" i="2"/>
  <c r="BZ322" i="2" s="1"/>
  <c r="CF322" i="2" s="1"/>
  <c r="F324" i="2"/>
  <c r="AX322" i="1"/>
  <c r="BQ322" i="1"/>
  <c r="BR323" i="1"/>
  <c r="BS323" i="1"/>
  <c r="BT323" i="1"/>
  <c r="BU323" i="1"/>
  <c r="S324" i="1"/>
  <c r="AU452" i="1"/>
  <c r="AW452" i="1"/>
  <c r="Y452" i="1"/>
  <c r="AS452" i="1"/>
  <c r="W452" i="1"/>
  <c r="V452" i="1"/>
  <c r="U452" i="1"/>
  <c r="X452" i="1"/>
  <c r="AT452" i="1"/>
  <c r="AV452" i="1"/>
  <c r="AF321" i="1"/>
  <c r="AL321" i="1" s="1"/>
  <c r="BD321" i="1"/>
  <c r="BJ321" i="1" s="1"/>
  <c r="BP321" i="1"/>
  <c r="M322" i="1"/>
  <c r="AA322" i="1"/>
  <c r="AG322" i="1" s="1"/>
  <c r="AR322" i="1"/>
  <c r="AY322" i="1"/>
  <c r="BE322" i="1" s="1"/>
  <c r="BK322" i="1"/>
  <c r="BW322" i="1" s="1"/>
  <c r="CC322" i="1" s="1"/>
  <c r="AZ322" i="1"/>
  <c r="BF322" i="1" s="1"/>
  <c r="BL322" i="1"/>
  <c r="BX322" i="1" s="1"/>
  <c r="CD322" i="1" s="1"/>
  <c r="BA322" i="1"/>
  <c r="BG322" i="1" s="1"/>
  <c r="BM322" i="1"/>
  <c r="BY322" i="1" s="1"/>
  <c r="CE322" i="1" s="1"/>
  <c r="BB322" i="1"/>
  <c r="BH322" i="1" s="1"/>
  <c r="BN322" i="1"/>
  <c r="BZ322" i="1" s="1"/>
  <c r="CF322" i="1" s="1"/>
  <c r="BC322" i="1"/>
  <c r="BI322" i="1" s="1"/>
  <c r="BO322" i="1"/>
  <c r="CA322" i="1" s="1"/>
  <c r="CG322" i="1" s="1"/>
  <c r="AB323" i="1"/>
  <c r="AH323" i="1" s="1"/>
  <c r="AC323" i="1"/>
  <c r="AI323" i="1" s="1"/>
  <c r="AD323" i="1"/>
  <c r="AJ323" i="1" s="1"/>
  <c r="AE323" i="1"/>
  <c r="AK323" i="1" s="1"/>
  <c r="F324" i="1"/>
  <c r="AC452" i="6"/>
  <c r="AY452" i="6"/>
  <c r="AD452" i="6"/>
  <c r="AV452" i="6"/>
  <c r="BY321" i="9"/>
  <c r="AK322" i="7"/>
  <c r="BU321" i="7"/>
  <c r="BX321" i="3"/>
  <c r="CD321" i="3" s="1"/>
  <c r="AE322" i="3"/>
  <c r="AK322" i="3" s="1"/>
  <c r="AW321" i="6"/>
  <c r="AG322" i="6"/>
  <c r="AO322" i="6" s="1"/>
  <c r="AJ322" i="6"/>
  <c r="AR322" i="6" s="1"/>
  <c r="AF322" i="6"/>
  <c r="AN322" i="6" s="1"/>
  <c r="AZ321" i="6"/>
  <c r="AC322" i="5"/>
  <c r="AY322" i="5"/>
  <c r="BV321" i="3"/>
  <c r="CA321" i="2"/>
  <c r="CG321" i="2" s="1"/>
  <c r="AC322" i="2"/>
  <c r="AI322" i="2" s="1"/>
  <c r="AD322" i="2"/>
  <c r="AJ322" i="2" s="1"/>
  <c r="AB322" i="2"/>
  <c r="AH322" i="2" s="1"/>
  <c r="AE322" i="2"/>
  <c r="AK322" i="2" s="1"/>
  <c r="BV321" i="1"/>
  <c r="Z322" i="1"/>
  <c r="CB320" i="1"/>
  <c r="CH320" i="1" s="1"/>
  <c r="BU322" i="2"/>
  <c r="AK322" i="9"/>
  <c r="BS322" i="9"/>
  <c r="AK322" i="8"/>
  <c r="BP322" i="8"/>
  <c r="BW321" i="7"/>
  <c r="AJ322" i="5"/>
  <c r="AR322" i="5" s="1"/>
  <c r="AY322" i="4"/>
  <c r="AZ321" i="4"/>
  <c r="CB320" i="3"/>
  <c r="CH320" i="3" s="1"/>
  <c r="BU321" i="9"/>
  <c r="BW321" i="9"/>
  <c r="BX321" i="8"/>
  <c r="BR322" i="7"/>
  <c r="AK321" i="6"/>
  <c r="AS321" i="6" s="1"/>
  <c r="BT322" i="7"/>
  <c r="AG322" i="4"/>
  <c r="AO322" i="4" s="1"/>
  <c r="Z322" i="3"/>
  <c r="BS322" i="2"/>
  <c r="BP322" i="9"/>
  <c r="BP322" i="7"/>
  <c r="BY321" i="7"/>
  <c r="AW321" i="7"/>
  <c r="BI321" i="7" s="1"/>
  <c r="AC322" i="6"/>
  <c r="AY322" i="6"/>
  <c r="AZ321" i="5"/>
  <c r="AC322" i="4"/>
  <c r="BR322" i="2"/>
  <c r="AB452" i="7"/>
  <c r="AD452" i="7"/>
  <c r="AI452" i="7"/>
  <c r="AH452" i="7"/>
  <c r="AF452" i="7"/>
  <c r="AC452" i="7"/>
  <c r="AG452" i="7"/>
  <c r="AJ452" i="7"/>
  <c r="AE452" i="7"/>
  <c r="AD452" i="5" l="1"/>
  <c r="BQ323" i="9"/>
  <c r="AL323" i="9"/>
  <c r="Y325" i="9"/>
  <c r="BP324" i="9"/>
  <c r="BR324" i="9"/>
  <c r="BT324" i="9"/>
  <c r="BR452" i="9"/>
  <c r="AL452" i="9"/>
  <c r="AZ452" i="9" s="1"/>
  <c r="BQ452" i="9"/>
  <c r="BT452" i="9"/>
  <c r="BP452" i="9"/>
  <c r="BS452" i="9"/>
  <c r="AK452" i="9"/>
  <c r="AW322" i="9"/>
  <c r="BI322" i="9" s="1"/>
  <c r="AN323" i="9"/>
  <c r="AZ323" i="9" s="1"/>
  <c r="R323" i="9"/>
  <c r="BK323" i="9"/>
  <c r="BU323" i="9" s="1"/>
  <c r="AR323" i="9"/>
  <c r="BD323" i="9" s="1"/>
  <c r="BN323" i="9"/>
  <c r="BX323" i="9" s="1"/>
  <c r="AU323" i="9"/>
  <c r="BG323" i="9" s="1"/>
  <c r="S323" i="9"/>
  <c r="AX323" i="9" s="1"/>
  <c r="BJ323" i="9" s="1"/>
  <c r="AS323" i="9"/>
  <c r="BE323" i="9" s="1"/>
  <c r="BL323" i="9"/>
  <c r="BV323" i="9" s="1"/>
  <c r="AV323" i="9"/>
  <c r="BH323" i="9" s="1"/>
  <c r="BO323" i="9"/>
  <c r="BY323" i="9" s="1"/>
  <c r="AT323" i="9"/>
  <c r="BF323" i="9" s="1"/>
  <c r="BM323" i="9"/>
  <c r="BW323" i="9" s="1"/>
  <c r="AP324" i="9"/>
  <c r="BB324" i="9" s="1"/>
  <c r="AQ324" i="9"/>
  <c r="BC324" i="9" s="1"/>
  <c r="F325" i="9"/>
  <c r="AO324" i="9"/>
  <c r="BA324" i="9" s="1"/>
  <c r="BP324" i="8"/>
  <c r="Y325" i="8"/>
  <c r="AL323" i="8"/>
  <c r="BQ323" i="8"/>
  <c r="BN323" i="8"/>
  <c r="BX323" i="8" s="1"/>
  <c r="AU323" i="8"/>
  <c r="BG323" i="8" s="1"/>
  <c r="AR323" i="8"/>
  <c r="BD323" i="8" s="1"/>
  <c r="BK323" i="8"/>
  <c r="BU323" i="8" s="1"/>
  <c r="R323" i="8"/>
  <c r="AW323" i="8" s="1"/>
  <c r="BI323" i="8" s="1"/>
  <c r="AN323" i="8"/>
  <c r="AZ323" i="8" s="1"/>
  <c r="AS323" i="8"/>
  <c r="BE323" i="8" s="1"/>
  <c r="BL323" i="8"/>
  <c r="BV323" i="8" s="1"/>
  <c r="S323" i="8"/>
  <c r="AX323" i="8" s="1"/>
  <c r="BJ323" i="8" s="1"/>
  <c r="BO323" i="8"/>
  <c r="BY323" i="8" s="1"/>
  <c r="AV323" i="8"/>
  <c r="BH323" i="8" s="1"/>
  <c r="AT323" i="8"/>
  <c r="BF323" i="8" s="1"/>
  <c r="BM323" i="8"/>
  <c r="BW323" i="8" s="1"/>
  <c r="AQ324" i="8"/>
  <c r="BC324" i="8" s="1"/>
  <c r="F325" i="8"/>
  <c r="AP324" i="8"/>
  <c r="BB324" i="8" s="1"/>
  <c r="AO324" i="8"/>
  <c r="BA324" i="8" s="1"/>
  <c r="AW322" i="8"/>
  <c r="BI322" i="8" s="1"/>
  <c r="BQ452" i="8"/>
  <c r="AL452" i="8"/>
  <c r="AZ452" i="8" s="1"/>
  <c r="BP452" i="8"/>
  <c r="AK452" i="8"/>
  <c r="BT452" i="8"/>
  <c r="BR452" i="8"/>
  <c r="BS452" i="8"/>
  <c r="AL323" i="7"/>
  <c r="BQ323" i="7"/>
  <c r="BS324" i="7"/>
  <c r="BT324" i="7"/>
  <c r="Y325" i="7"/>
  <c r="AW322" i="7"/>
  <c r="BI322" i="7" s="1"/>
  <c r="S323" i="7"/>
  <c r="AX323" i="7" s="1"/>
  <c r="BJ323" i="7" s="1"/>
  <c r="BL323" i="7"/>
  <c r="BV323" i="7" s="1"/>
  <c r="AS323" i="7"/>
  <c r="BE323" i="7" s="1"/>
  <c r="AU323" i="7"/>
  <c r="BG323" i="7" s="1"/>
  <c r="BN323" i="7"/>
  <c r="BX323" i="7" s="1"/>
  <c r="AR323" i="7"/>
  <c r="BD323" i="7" s="1"/>
  <c r="BK323" i="7"/>
  <c r="BU323" i="7" s="1"/>
  <c r="AV323" i="7"/>
  <c r="BH323" i="7" s="1"/>
  <c r="BO323" i="7"/>
  <c r="BY323" i="7" s="1"/>
  <c r="R323" i="7"/>
  <c r="AN323" i="7"/>
  <c r="AZ323" i="7" s="1"/>
  <c r="AT323" i="7"/>
  <c r="BF323" i="7" s="1"/>
  <c r="BM323" i="7"/>
  <c r="BW323" i="7" s="1"/>
  <c r="AO324" i="7"/>
  <c r="BA324" i="7" s="1"/>
  <c r="F325" i="7"/>
  <c r="AD323" i="6"/>
  <c r="AV323" i="6"/>
  <c r="AY324" i="6"/>
  <c r="U325" i="6"/>
  <c r="AK322" i="6"/>
  <c r="AS322" i="6" s="1"/>
  <c r="AI323" i="6"/>
  <c r="AQ323" i="6" s="1"/>
  <c r="AX323" i="6"/>
  <c r="AZ323" i="6" s="1"/>
  <c r="F325" i="6"/>
  <c r="AG324" i="6"/>
  <c r="AO324" i="6" s="1"/>
  <c r="AJ324" i="6"/>
  <c r="AR324" i="6" s="1"/>
  <c r="N323" i="6"/>
  <c r="AE323" i="6"/>
  <c r="AM323" i="6" s="1"/>
  <c r="O323" i="6"/>
  <c r="AL323" i="6" s="1"/>
  <c r="AT323" i="6" s="1"/>
  <c r="AH323" i="6"/>
  <c r="AP323" i="6" s="1"/>
  <c r="AU323" i="6"/>
  <c r="AW323" i="6" s="1"/>
  <c r="AD323" i="5"/>
  <c r="AV323" i="5"/>
  <c r="U325" i="5"/>
  <c r="AC452" i="5"/>
  <c r="AY452" i="5"/>
  <c r="AK322" i="5"/>
  <c r="AS322" i="5" s="1"/>
  <c r="N323" i="5"/>
  <c r="AE323" i="5"/>
  <c r="AM323" i="5" s="1"/>
  <c r="O323" i="5"/>
  <c r="AL323" i="5" s="1"/>
  <c r="AT323" i="5" s="1"/>
  <c r="AH323" i="5"/>
  <c r="AP323" i="5" s="1"/>
  <c r="AU323" i="5"/>
  <c r="AW323" i="5" s="1"/>
  <c r="AI323" i="5"/>
  <c r="AQ323" i="5" s="1"/>
  <c r="AX323" i="5"/>
  <c r="AZ323" i="5" s="1"/>
  <c r="AF324" i="5"/>
  <c r="AN324" i="5" s="1"/>
  <c r="F325" i="5"/>
  <c r="AD323" i="4"/>
  <c r="AV323" i="4"/>
  <c r="U325" i="4"/>
  <c r="AY452" i="4"/>
  <c r="AD452" i="4"/>
  <c r="AV452" i="4"/>
  <c r="AC452" i="4"/>
  <c r="AK322" i="4"/>
  <c r="AS322" i="4" s="1"/>
  <c r="N323" i="4"/>
  <c r="AE323" i="4"/>
  <c r="AM323" i="4" s="1"/>
  <c r="O323" i="4"/>
  <c r="AL323" i="4" s="1"/>
  <c r="AT323" i="4" s="1"/>
  <c r="AH323" i="4"/>
  <c r="AP323" i="4" s="1"/>
  <c r="AU323" i="4"/>
  <c r="AW323" i="4" s="1"/>
  <c r="AI323" i="4"/>
  <c r="AQ323" i="4" s="1"/>
  <c r="AX323" i="4"/>
  <c r="AZ323" i="4" s="1"/>
  <c r="AF324" i="4"/>
  <c r="AN324" i="4" s="1"/>
  <c r="F325" i="4"/>
  <c r="BQ323" i="3"/>
  <c r="AX323" i="3"/>
  <c r="BV323" i="3" s="1"/>
  <c r="S325" i="3"/>
  <c r="BR324" i="3"/>
  <c r="BU324" i="3"/>
  <c r="BS324" i="3"/>
  <c r="AF322" i="3"/>
  <c r="AL322" i="3" s="1"/>
  <c r="CI322" i="3"/>
  <c r="CJ322" i="3"/>
  <c r="BD322" i="3"/>
  <c r="BJ322" i="3" s="1"/>
  <c r="BP322" i="3"/>
  <c r="CB322" i="3" s="1"/>
  <c r="CH322" i="3" s="1"/>
  <c r="AR323" i="3"/>
  <c r="AY323" i="3"/>
  <c r="BE323" i="3" s="1"/>
  <c r="BK323" i="3"/>
  <c r="BW323" i="3" s="1"/>
  <c r="CC323" i="3" s="1"/>
  <c r="AC324" i="3"/>
  <c r="AI324" i="3" s="1"/>
  <c r="F325" i="3"/>
  <c r="AE324" i="3"/>
  <c r="AK324" i="3" s="1"/>
  <c r="AD324" i="3"/>
  <c r="AJ324" i="3" s="1"/>
  <c r="BM323" i="3"/>
  <c r="BY323" i="3" s="1"/>
  <c r="CE323" i="3" s="1"/>
  <c r="BA323" i="3"/>
  <c r="BG323" i="3" s="1"/>
  <c r="BC323" i="3"/>
  <c r="BI323" i="3" s="1"/>
  <c r="BO323" i="3"/>
  <c r="CA323" i="3" s="1"/>
  <c r="CG323" i="3" s="1"/>
  <c r="M323" i="3"/>
  <c r="AA323" i="3"/>
  <c r="AG323" i="3" s="1"/>
  <c r="BL323" i="3"/>
  <c r="BX323" i="3" s="1"/>
  <c r="CD323" i="3" s="1"/>
  <c r="AZ323" i="3"/>
  <c r="BF323" i="3" s="1"/>
  <c r="BB323" i="3"/>
  <c r="BH323" i="3" s="1"/>
  <c r="BN323" i="3"/>
  <c r="BZ323" i="3" s="1"/>
  <c r="CF323" i="3" s="1"/>
  <c r="AX452" i="3"/>
  <c r="BQ452" i="3"/>
  <c r="BS452" i="3"/>
  <c r="BR452" i="3"/>
  <c r="BT452" i="3"/>
  <c r="Z452" i="3"/>
  <c r="BU452" i="3"/>
  <c r="AX323" i="2"/>
  <c r="BV323" i="2" s="1"/>
  <c r="BQ323" i="2"/>
  <c r="BS324" i="2"/>
  <c r="S325" i="2"/>
  <c r="BU324" i="2"/>
  <c r="BR324" i="2"/>
  <c r="AX452" i="2"/>
  <c r="BQ452" i="2"/>
  <c r="BS452" i="2"/>
  <c r="BT452" i="2"/>
  <c r="BU452" i="2"/>
  <c r="Z452" i="2"/>
  <c r="BR452" i="2"/>
  <c r="BD322" i="2"/>
  <c r="BJ322" i="2" s="1"/>
  <c r="BP322" i="2"/>
  <c r="CB322" i="2" s="1"/>
  <c r="CH322" i="2" s="1"/>
  <c r="CI322" i="2"/>
  <c r="AF322" i="2"/>
  <c r="AL322" i="2" s="1"/>
  <c r="BC323" i="2"/>
  <c r="BI323" i="2" s="1"/>
  <c r="BO323" i="2"/>
  <c r="CA323" i="2" s="1"/>
  <c r="CG323" i="2" s="1"/>
  <c r="AR323" i="2"/>
  <c r="AY323" i="2"/>
  <c r="BE323" i="2" s="1"/>
  <c r="BK323" i="2"/>
  <c r="BW323" i="2" s="1"/>
  <c r="CC323" i="2" s="1"/>
  <c r="BA323" i="2"/>
  <c r="BG323" i="2" s="1"/>
  <c r="BM323" i="2"/>
  <c r="BY323" i="2" s="1"/>
  <c r="CE323" i="2" s="1"/>
  <c r="BL323" i="2"/>
  <c r="BX323" i="2" s="1"/>
  <c r="CD323" i="2" s="1"/>
  <c r="AZ323" i="2"/>
  <c r="BF323" i="2" s="1"/>
  <c r="BB323" i="2"/>
  <c r="BH323" i="2" s="1"/>
  <c r="BN323" i="2"/>
  <c r="BZ323" i="2" s="1"/>
  <c r="CF323" i="2" s="1"/>
  <c r="AC324" i="2"/>
  <c r="AI324" i="2" s="1"/>
  <c r="F325" i="2"/>
  <c r="AD324" i="2"/>
  <c r="AJ324" i="2" s="1"/>
  <c r="AB324" i="2"/>
  <c r="AH324" i="2" s="1"/>
  <c r="AE324" i="2"/>
  <c r="AK324" i="2" s="1"/>
  <c r="M323" i="2"/>
  <c r="AA323" i="2"/>
  <c r="AG323" i="2" s="1"/>
  <c r="AX323" i="1"/>
  <c r="BV323" i="1" s="1"/>
  <c r="BQ323" i="1"/>
  <c r="BR324" i="1"/>
  <c r="BS324" i="1"/>
  <c r="BT324" i="1"/>
  <c r="BU324" i="1"/>
  <c r="S325" i="1"/>
  <c r="BS452" i="1"/>
  <c r="BU452" i="1"/>
  <c r="AX452" i="1"/>
  <c r="BQ452" i="1"/>
  <c r="Z452" i="1"/>
  <c r="BR452" i="1"/>
  <c r="BT452" i="1"/>
  <c r="AF322" i="1"/>
  <c r="AL322" i="1" s="1"/>
  <c r="BD322" i="1"/>
  <c r="BJ322" i="1" s="1"/>
  <c r="BP322" i="1"/>
  <c r="CB322" i="1" s="1"/>
  <c r="CH322" i="1" s="1"/>
  <c r="M323" i="1"/>
  <c r="AA323" i="1"/>
  <c r="AG323" i="1" s="1"/>
  <c r="AR323" i="1"/>
  <c r="AY323" i="1"/>
  <c r="BE323" i="1" s="1"/>
  <c r="BK323" i="1"/>
  <c r="BW323" i="1" s="1"/>
  <c r="CC323" i="1" s="1"/>
  <c r="AZ323" i="1"/>
  <c r="BF323" i="1" s="1"/>
  <c r="BL323" i="1"/>
  <c r="BX323" i="1" s="1"/>
  <c r="CD323" i="1" s="1"/>
  <c r="BA323" i="1"/>
  <c r="BG323" i="1" s="1"/>
  <c r="BM323" i="1"/>
  <c r="BY323" i="1" s="1"/>
  <c r="CE323" i="1" s="1"/>
  <c r="BB323" i="1"/>
  <c r="BH323" i="1" s="1"/>
  <c r="BN323" i="1"/>
  <c r="BZ323" i="1" s="1"/>
  <c r="CF323" i="1" s="1"/>
  <c r="BC323" i="1"/>
  <c r="BI323" i="1" s="1"/>
  <c r="BO323" i="1"/>
  <c r="CA323" i="1" s="1"/>
  <c r="CG323" i="1" s="1"/>
  <c r="AB324" i="1"/>
  <c r="AH324" i="1" s="1"/>
  <c r="AC324" i="1"/>
  <c r="AI324" i="1" s="1"/>
  <c r="AD324" i="1"/>
  <c r="AJ324" i="1" s="1"/>
  <c r="AE324" i="1"/>
  <c r="AK324" i="1" s="1"/>
  <c r="F325" i="1"/>
  <c r="AK452" i="7"/>
  <c r="BS452" i="7"/>
  <c r="BR452" i="7"/>
  <c r="BP452" i="7"/>
  <c r="AL452" i="7"/>
  <c r="BQ452" i="7"/>
  <c r="BT452" i="7"/>
  <c r="BR323" i="7"/>
  <c r="BU322" i="7"/>
  <c r="AL322" i="6"/>
  <c r="AT322" i="6" s="1"/>
  <c r="AF323" i="6"/>
  <c r="AN323" i="6" s="1"/>
  <c r="AG323" i="6"/>
  <c r="AO323" i="6" s="1"/>
  <c r="AJ323" i="6"/>
  <c r="AR323" i="6" s="1"/>
  <c r="AZ322" i="6"/>
  <c r="AC323" i="5"/>
  <c r="AY323" i="5"/>
  <c r="AY323" i="4"/>
  <c r="BT323" i="3"/>
  <c r="CB321" i="3"/>
  <c r="CH321" i="3" s="1"/>
  <c r="CA322" i="2"/>
  <c r="CG322" i="2" s="1"/>
  <c r="BW322" i="2"/>
  <c r="CC322" i="2" s="1"/>
  <c r="BY322" i="2"/>
  <c r="CE322" i="2" s="1"/>
  <c r="BX322" i="2"/>
  <c r="CD322" i="2" s="1"/>
  <c r="AC323" i="2"/>
  <c r="AI323" i="2" s="1"/>
  <c r="AB323" i="2"/>
  <c r="AH323" i="2" s="1"/>
  <c r="AE323" i="2"/>
  <c r="AK323" i="2" s="1"/>
  <c r="AD323" i="2"/>
  <c r="AJ323" i="2" s="1"/>
  <c r="BV322" i="1"/>
  <c r="Z323" i="1"/>
  <c r="CB321" i="1"/>
  <c r="CH321" i="1" s="1"/>
  <c r="AC323" i="6"/>
  <c r="BV322" i="3"/>
  <c r="BT323" i="9"/>
  <c r="BU322" i="8"/>
  <c r="BW322" i="7"/>
  <c r="BR323" i="3"/>
  <c r="Z323" i="2"/>
  <c r="AK323" i="9"/>
  <c r="BX322" i="9"/>
  <c r="AM323" i="8"/>
  <c r="AY323" i="8" s="1"/>
  <c r="AK323" i="7"/>
  <c r="AY323" i="6"/>
  <c r="AZ322" i="5"/>
  <c r="AJ323" i="4"/>
  <c r="AR323" i="4" s="1"/>
  <c r="BP323" i="9"/>
  <c r="BU322" i="9"/>
  <c r="BS323" i="8"/>
  <c r="BY322" i="7"/>
  <c r="AC323" i="4"/>
  <c r="AZ322" i="4"/>
  <c r="AG323" i="4"/>
  <c r="AO323" i="4" s="1"/>
  <c r="BS323" i="3"/>
  <c r="Z323" i="3"/>
  <c r="AC323" i="3"/>
  <c r="AI323" i="3" s="1"/>
  <c r="BT323" i="2"/>
  <c r="AK323" i="8"/>
  <c r="BS323" i="2"/>
  <c r="AM323" i="9"/>
  <c r="AY323" i="9" s="1"/>
  <c r="AM323" i="7"/>
  <c r="AY323" i="7" s="1"/>
  <c r="AL324" i="9" l="1"/>
  <c r="BQ324" i="9"/>
  <c r="BR325" i="9"/>
  <c r="Y326" i="9"/>
  <c r="BT325" i="9"/>
  <c r="BP325" i="9"/>
  <c r="S324" i="9"/>
  <c r="AX324" i="9" s="1"/>
  <c r="BJ324" i="9" s="1"/>
  <c r="AS324" i="9"/>
  <c r="BE324" i="9" s="1"/>
  <c r="BL324" i="9"/>
  <c r="BV324" i="9" s="1"/>
  <c r="BO324" i="9"/>
  <c r="BY324" i="9" s="1"/>
  <c r="AV324" i="9"/>
  <c r="BH324" i="9" s="1"/>
  <c r="AP325" i="9"/>
  <c r="BB325" i="9" s="1"/>
  <c r="AM325" i="9"/>
  <c r="AY325" i="9" s="1"/>
  <c r="AO325" i="9"/>
  <c r="BA325" i="9" s="1"/>
  <c r="AQ325" i="9"/>
  <c r="BC325" i="9" s="1"/>
  <c r="F326" i="9"/>
  <c r="R324" i="9"/>
  <c r="AN324" i="9"/>
  <c r="AZ324" i="9" s="1"/>
  <c r="AR324" i="9"/>
  <c r="BD324" i="9" s="1"/>
  <c r="BK324" i="9"/>
  <c r="BU324" i="9" s="1"/>
  <c r="AT324" i="9"/>
  <c r="BF324" i="9" s="1"/>
  <c r="BM324" i="9"/>
  <c r="BW324" i="9" s="1"/>
  <c r="BN324" i="9"/>
  <c r="AU324" i="9"/>
  <c r="BG324" i="9" s="1"/>
  <c r="BR325" i="8"/>
  <c r="BT325" i="8"/>
  <c r="Y326" i="8"/>
  <c r="BP325" i="8"/>
  <c r="BS325" i="8"/>
  <c r="AL324" i="8"/>
  <c r="BQ324" i="8"/>
  <c r="BL324" i="8"/>
  <c r="BV324" i="8" s="1"/>
  <c r="S324" i="8"/>
  <c r="AX324" i="8" s="1"/>
  <c r="BJ324" i="8" s="1"/>
  <c r="AS324" i="8"/>
  <c r="BE324" i="8" s="1"/>
  <c r="AV324" i="8"/>
  <c r="BH324" i="8" s="1"/>
  <c r="BO324" i="8"/>
  <c r="BN324" i="8"/>
  <c r="AU324" i="8"/>
  <c r="BG324" i="8" s="1"/>
  <c r="AO325" i="8"/>
  <c r="BA325" i="8" s="1"/>
  <c r="AP325" i="8"/>
  <c r="BB325" i="8" s="1"/>
  <c r="AM325" i="8"/>
  <c r="AY325" i="8" s="1"/>
  <c r="AQ325" i="8"/>
  <c r="BC325" i="8" s="1"/>
  <c r="F326" i="8"/>
  <c r="R324" i="8"/>
  <c r="AN324" i="8"/>
  <c r="AZ324" i="8" s="1"/>
  <c r="BK324" i="8"/>
  <c r="BU324" i="8" s="1"/>
  <c r="AR324" i="8"/>
  <c r="BD324" i="8" s="1"/>
  <c r="BM324" i="8"/>
  <c r="AT324" i="8"/>
  <c r="BF324" i="8" s="1"/>
  <c r="AM324" i="8"/>
  <c r="AY324" i="8" s="1"/>
  <c r="AL324" i="7"/>
  <c r="BQ324" i="7"/>
  <c r="BS325" i="7"/>
  <c r="BP325" i="7"/>
  <c r="Y326" i="7"/>
  <c r="AK325" i="7"/>
  <c r="BR325" i="7"/>
  <c r="S324" i="7"/>
  <c r="AX324" i="7" s="1"/>
  <c r="BJ324" i="7" s="1"/>
  <c r="BL324" i="7"/>
  <c r="BV324" i="7" s="1"/>
  <c r="AS324" i="7"/>
  <c r="BE324" i="7" s="1"/>
  <c r="AU324" i="7"/>
  <c r="BG324" i="7" s="1"/>
  <c r="BN324" i="7"/>
  <c r="BX324" i="7" s="1"/>
  <c r="AP325" i="7"/>
  <c r="BB325" i="7" s="1"/>
  <c r="AO325" i="7"/>
  <c r="BA325" i="7" s="1"/>
  <c r="AQ325" i="7"/>
  <c r="BC325" i="7" s="1"/>
  <c r="F326" i="7"/>
  <c r="AT324" i="7"/>
  <c r="BF324" i="7" s="1"/>
  <c r="BM324" i="7"/>
  <c r="AV324" i="7"/>
  <c r="BH324" i="7" s="1"/>
  <c r="BO324" i="7"/>
  <c r="BY324" i="7" s="1"/>
  <c r="R324" i="7"/>
  <c r="AN324" i="7"/>
  <c r="AZ324" i="7" s="1"/>
  <c r="BK324" i="7"/>
  <c r="AR324" i="7"/>
  <c r="BD324" i="7" s="1"/>
  <c r="AD324" i="6"/>
  <c r="AV324" i="6"/>
  <c r="AC325" i="6"/>
  <c r="U326" i="6"/>
  <c r="O324" i="6"/>
  <c r="AL324" i="6" s="1"/>
  <c r="AT324" i="6" s="1"/>
  <c r="AH324" i="6"/>
  <c r="AP324" i="6" s="1"/>
  <c r="AU324" i="6"/>
  <c r="AW324" i="6" s="1"/>
  <c r="AF325" i="6"/>
  <c r="AN325" i="6" s="1"/>
  <c r="AG325" i="6"/>
  <c r="AO325" i="6" s="1"/>
  <c r="AJ325" i="6"/>
  <c r="AR325" i="6" s="1"/>
  <c r="F326" i="6"/>
  <c r="N324" i="6"/>
  <c r="AE324" i="6"/>
  <c r="AM324" i="6" s="1"/>
  <c r="AI324" i="6"/>
  <c r="AQ324" i="6" s="1"/>
  <c r="AX324" i="6"/>
  <c r="AZ324" i="6" s="1"/>
  <c r="AD324" i="5"/>
  <c r="AV324" i="5"/>
  <c r="U326" i="5"/>
  <c r="N324" i="5"/>
  <c r="AE324" i="5"/>
  <c r="AM324" i="5" s="1"/>
  <c r="O324" i="5"/>
  <c r="AL324" i="5" s="1"/>
  <c r="AT324" i="5" s="1"/>
  <c r="AH324" i="5"/>
  <c r="AP324" i="5" s="1"/>
  <c r="AU324" i="5"/>
  <c r="AW324" i="5" s="1"/>
  <c r="AI324" i="5"/>
  <c r="AQ324" i="5" s="1"/>
  <c r="AX324" i="5"/>
  <c r="AF325" i="5"/>
  <c r="AN325" i="5" s="1"/>
  <c r="AG325" i="5"/>
  <c r="AO325" i="5" s="1"/>
  <c r="AJ325" i="5"/>
  <c r="AR325" i="5" s="1"/>
  <c r="F326" i="5"/>
  <c r="AD324" i="4"/>
  <c r="AV324" i="4"/>
  <c r="U326" i="4"/>
  <c r="N324" i="4"/>
  <c r="AE324" i="4"/>
  <c r="AM324" i="4" s="1"/>
  <c r="O324" i="4"/>
  <c r="AL324" i="4" s="1"/>
  <c r="AT324" i="4" s="1"/>
  <c r="AH324" i="4"/>
  <c r="AP324" i="4" s="1"/>
  <c r="AU324" i="4"/>
  <c r="AW324" i="4" s="1"/>
  <c r="AI324" i="4"/>
  <c r="AQ324" i="4" s="1"/>
  <c r="AX324" i="4"/>
  <c r="AF325" i="4"/>
  <c r="AN325" i="4" s="1"/>
  <c r="AG325" i="4"/>
  <c r="AO325" i="4" s="1"/>
  <c r="F326" i="4"/>
  <c r="S326" i="3"/>
  <c r="BR325" i="3"/>
  <c r="AX324" i="3"/>
  <c r="BV324" i="3" s="1"/>
  <c r="BQ324" i="3"/>
  <c r="BD323" i="3"/>
  <c r="BJ323" i="3" s="1"/>
  <c r="BP323" i="3"/>
  <c r="CB323" i="3" s="1"/>
  <c r="CH323" i="3" s="1"/>
  <c r="BC324" i="3"/>
  <c r="BI324" i="3" s="1"/>
  <c r="BO324" i="3"/>
  <c r="CA324" i="3" s="1"/>
  <c r="CG324" i="3" s="1"/>
  <c r="BL324" i="3"/>
  <c r="BX324" i="3" s="1"/>
  <c r="CD324" i="3" s="1"/>
  <c r="AZ324" i="3"/>
  <c r="BF324" i="3" s="1"/>
  <c r="AD325" i="3"/>
  <c r="AJ325" i="3" s="1"/>
  <c r="AE325" i="3"/>
  <c r="AK325" i="3" s="1"/>
  <c r="AB325" i="3"/>
  <c r="AH325" i="3" s="1"/>
  <c r="AC325" i="3"/>
  <c r="AI325" i="3" s="1"/>
  <c r="F326" i="3"/>
  <c r="BN324" i="3"/>
  <c r="BZ324" i="3" s="1"/>
  <c r="CF324" i="3" s="1"/>
  <c r="BB324" i="3"/>
  <c r="BH324" i="3" s="1"/>
  <c r="AR324" i="3"/>
  <c r="AY324" i="3"/>
  <c r="BE324" i="3" s="1"/>
  <c r="BK324" i="3"/>
  <c r="BW324" i="3" s="1"/>
  <c r="CC324" i="3" s="1"/>
  <c r="AA324" i="3"/>
  <c r="AG324" i="3" s="1"/>
  <c r="M324" i="3"/>
  <c r="BM324" i="3"/>
  <c r="BY324" i="3" s="1"/>
  <c r="CE324" i="3" s="1"/>
  <c r="BA324" i="3"/>
  <c r="BG324" i="3" s="1"/>
  <c r="AF323" i="3"/>
  <c r="AL323" i="3" s="1"/>
  <c r="CI323" i="3"/>
  <c r="CJ323" i="3"/>
  <c r="S326" i="2"/>
  <c r="BS325" i="2"/>
  <c r="BT325" i="2"/>
  <c r="Z325" i="2"/>
  <c r="AX324" i="2"/>
  <c r="BV324" i="2" s="1"/>
  <c r="BQ324" i="2"/>
  <c r="BP323" i="2"/>
  <c r="CB323" i="2" s="1"/>
  <c r="CH323" i="2" s="1"/>
  <c r="BD323" i="2"/>
  <c r="BJ323" i="2" s="1"/>
  <c r="BL324" i="2"/>
  <c r="BX324" i="2" s="1"/>
  <c r="CD324" i="2" s="1"/>
  <c r="AZ324" i="2"/>
  <c r="BF324" i="2" s="1"/>
  <c r="BC324" i="2"/>
  <c r="BI324" i="2" s="1"/>
  <c r="BO324" i="2"/>
  <c r="CA324" i="2" s="1"/>
  <c r="CG324" i="2" s="1"/>
  <c r="AD325" i="2"/>
  <c r="AJ325" i="2" s="1"/>
  <c r="AC325" i="2"/>
  <c r="AI325" i="2" s="1"/>
  <c r="AB325" i="2"/>
  <c r="AH325" i="2" s="1"/>
  <c r="F326" i="2"/>
  <c r="AE325" i="2"/>
  <c r="AK325" i="2" s="1"/>
  <c r="M324" i="2"/>
  <c r="AA324" i="2"/>
  <c r="AG324" i="2" s="1"/>
  <c r="BB324" i="2"/>
  <c r="BH324" i="2" s="1"/>
  <c r="BN324" i="2"/>
  <c r="BZ324" i="2" s="1"/>
  <c r="CF324" i="2" s="1"/>
  <c r="AR324" i="2"/>
  <c r="AY324" i="2"/>
  <c r="BE324" i="2" s="1"/>
  <c r="BK324" i="2"/>
  <c r="BA324" i="2"/>
  <c r="BG324" i="2" s="1"/>
  <c r="BM324" i="2"/>
  <c r="BY324" i="2" s="1"/>
  <c r="CE324" i="2" s="1"/>
  <c r="CI323" i="2"/>
  <c r="AF323" i="2"/>
  <c r="AL323" i="2" s="1"/>
  <c r="AX324" i="1"/>
  <c r="BQ324" i="1"/>
  <c r="BR325" i="1"/>
  <c r="BS325" i="1"/>
  <c r="BT325" i="1"/>
  <c r="BU325" i="1"/>
  <c r="S326" i="1"/>
  <c r="BD323" i="1"/>
  <c r="BJ323" i="1" s="1"/>
  <c r="BP323" i="1"/>
  <c r="CB323" i="1" s="1"/>
  <c r="CH323" i="1" s="1"/>
  <c r="M324" i="1"/>
  <c r="AA324" i="1"/>
  <c r="AG324" i="1" s="1"/>
  <c r="AR324" i="1"/>
  <c r="AY324" i="1"/>
  <c r="BE324" i="1" s="1"/>
  <c r="BK324" i="1"/>
  <c r="BW324" i="1" s="1"/>
  <c r="CC324" i="1" s="1"/>
  <c r="AZ324" i="1"/>
  <c r="BF324" i="1" s="1"/>
  <c r="BL324" i="1"/>
  <c r="BX324" i="1" s="1"/>
  <c r="CD324" i="1" s="1"/>
  <c r="BA324" i="1"/>
  <c r="BG324" i="1" s="1"/>
  <c r="BM324" i="1"/>
  <c r="BY324" i="1" s="1"/>
  <c r="CE324" i="1" s="1"/>
  <c r="BB324" i="1"/>
  <c r="BH324" i="1" s="1"/>
  <c r="BN324" i="1"/>
  <c r="BZ324" i="1" s="1"/>
  <c r="CF324" i="1" s="1"/>
  <c r="BC324" i="1"/>
  <c r="BI324" i="1" s="1"/>
  <c r="BO324" i="1"/>
  <c r="CA324" i="1" s="1"/>
  <c r="CG324" i="1" s="1"/>
  <c r="AB325" i="1"/>
  <c r="AH325" i="1" s="1"/>
  <c r="AC325" i="1"/>
  <c r="AI325" i="1" s="1"/>
  <c r="AD325" i="1"/>
  <c r="AJ325" i="1" s="1"/>
  <c r="AE325" i="1"/>
  <c r="AK325" i="1" s="1"/>
  <c r="F326" i="1"/>
  <c r="AK324" i="7"/>
  <c r="AG324" i="5"/>
  <c r="AO324" i="5" s="1"/>
  <c r="AG324" i="4"/>
  <c r="AO324" i="4" s="1"/>
  <c r="AJ324" i="4"/>
  <c r="AR324" i="4" s="1"/>
  <c r="BV452" i="1"/>
  <c r="AM324" i="7"/>
  <c r="AY324" i="7" s="1"/>
  <c r="AP324" i="7"/>
  <c r="BB324" i="7" s="1"/>
  <c r="AQ324" i="7"/>
  <c r="BC324" i="7" s="1"/>
  <c r="AC324" i="6"/>
  <c r="AJ324" i="5"/>
  <c r="AR324" i="5" s="1"/>
  <c r="AB324" i="3"/>
  <c r="AH324" i="3" s="1"/>
  <c r="BV452" i="3"/>
  <c r="BT324" i="2"/>
  <c r="Z324" i="2"/>
  <c r="BV452" i="2"/>
  <c r="Z324" i="1"/>
  <c r="BS324" i="9"/>
  <c r="BS324" i="8"/>
  <c r="BR324" i="8"/>
  <c r="BR324" i="7"/>
  <c r="AY324" i="5"/>
  <c r="AC324" i="4"/>
  <c r="AY324" i="4"/>
  <c r="Z324" i="3"/>
  <c r="AK324" i="8"/>
  <c r="BT324" i="3"/>
  <c r="BP324" i="7"/>
  <c r="AC324" i="5"/>
  <c r="AK324" i="9"/>
  <c r="BT324" i="8"/>
  <c r="AF324" i="6"/>
  <c r="AN324" i="6" s="1"/>
  <c r="AW323" i="9"/>
  <c r="BI323" i="9" s="1"/>
  <c r="AM324" i="9"/>
  <c r="AY324" i="9" s="1"/>
  <c r="AW323" i="7"/>
  <c r="BI323" i="7" s="1"/>
  <c r="AK323" i="6"/>
  <c r="AS323" i="6" s="1"/>
  <c r="AK323" i="5"/>
  <c r="AS323" i="5" s="1"/>
  <c r="AK323" i="4"/>
  <c r="AS323" i="4" s="1"/>
  <c r="AF323" i="1"/>
  <c r="AL323" i="1" s="1"/>
  <c r="AK326" i="9" l="1"/>
  <c r="BP326" i="9"/>
  <c r="BS326" i="9"/>
  <c r="Y327" i="9"/>
  <c r="AL325" i="9"/>
  <c r="BQ325" i="9"/>
  <c r="AN325" i="9"/>
  <c r="AZ325" i="9" s="1"/>
  <c r="R325" i="9"/>
  <c r="AR325" i="9"/>
  <c r="BD325" i="9" s="1"/>
  <c r="BK325" i="9"/>
  <c r="BU325" i="9" s="1"/>
  <c r="BM325" i="9"/>
  <c r="BW325" i="9" s="1"/>
  <c r="AT325" i="9"/>
  <c r="BF325" i="9" s="1"/>
  <c r="AV325" i="9"/>
  <c r="BH325" i="9" s="1"/>
  <c r="BO325" i="9"/>
  <c r="BY325" i="9" s="1"/>
  <c r="BN325" i="9"/>
  <c r="AU325" i="9"/>
  <c r="BG325" i="9" s="1"/>
  <c r="AS325" i="9"/>
  <c r="BE325" i="9" s="1"/>
  <c r="S325" i="9"/>
  <c r="AX325" i="9" s="1"/>
  <c r="BJ325" i="9" s="1"/>
  <c r="BL325" i="9"/>
  <c r="BV325" i="9" s="1"/>
  <c r="AQ326" i="9"/>
  <c r="BC326" i="9" s="1"/>
  <c r="AO326" i="9"/>
  <c r="BA326" i="9" s="1"/>
  <c r="F327" i="9"/>
  <c r="AP326" i="9"/>
  <c r="BB326" i="9" s="1"/>
  <c r="AW324" i="9"/>
  <c r="BI324" i="9" s="1"/>
  <c r="AL325" i="8"/>
  <c r="BQ325" i="8"/>
  <c r="BS326" i="8"/>
  <c r="BP326" i="8"/>
  <c r="BR326" i="8"/>
  <c r="BT326" i="8"/>
  <c r="Y327" i="8"/>
  <c r="AR325" i="8"/>
  <c r="BD325" i="8" s="1"/>
  <c r="BK325" i="8"/>
  <c r="BU325" i="8" s="1"/>
  <c r="AT325" i="8"/>
  <c r="BF325" i="8" s="1"/>
  <c r="BM325" i="8"/>
  <c r="BW325" i="8" s="1"/>
  <c r="AS325" i="8"/>
  <c r="BE325" i="8" s="1"/>
  <c r="BL325" i="8"/>
  <c r="BV325" i="8" s="1"/>
  <c r="S325" i="8"/>
  <c r="AX325" i="8" s="1"/>
  <c r="BJ325" i="8" s="1"/>
  <c r="BN325" i="8"/>
  <c r="BX325" i="8" s="1"/>
  <c r="AU325" i="8"/>
  <c r="BG325" i="8" s="1"/>
  <c r="R325" i="8"/>
  <c r="AN325" i="8"/>
  <c r="AZ325" i="8" s="1"/>
  <c r="AV325" i="8"/>
  <c r="BH325" i="8" s="1"/>
  <c r="BO325" i="8"/>
  <c r="BY325" i="8" s="1"/>
  <c r="F327" i="8"/>
  <c r="AQ326" i="8"/>
  <c r="BC326" i="8" s="1"/>
  <c r="AP326" i="8"/>
  <c r="BB326" i="8" s="1"/>
  <c r="AO326" i="8"/>
  <c r="BA326" i="8" s="1"/>
  <c r="AW324" i="8"/>
  <c r="BI324" i="8" s="1"/>
  <c r="AL325" i="7"/>
  <c r="BQ325" i="7"/>
  <c r="BS326" i="7"/>
  <c r="Y327" i="7"/>
  <c r="BT326" i="7"/>
  <c r="R325" i="7"/>
  <c r="AN325" i="7"/>
  <c r="AZ325" i="7" s="1"/>
  <c r="AR325" i="7"/>
  <c r="BD325" i="7" s="1"/>
  <c r="BK325" i="7"/>
  <c r="BU325" i="7" s="1"/>
  <c r="BN325" i="7"/>
  <c r="BX325" i="7" s="1"/>
  <c r="AU325" i="7"/>
  <c r="BG325" i="7" s="1"/>
  <c r="AM325" i="7"/>
  <c r="AY325" i="7" s="1"/>
  <c r="AS325" i="7"/>
  <c r="BE325" i="7" s="1"/>
  <c r="BL325" i="7"/>
  <c r="BV325" i="7" s="1"/>
  <c r="S325" i="7"/>
  <c r="AX325" i="7" s="1"/>
  <c r="BJ325" i="7" s="1"/>
  <c r="BO325" i="7"/>
  <c r="AV325" i="7"/>
  <c r="BH325" i="7" s="1"/>
  <c r="AP326" i="7"/>
  <c r="BB326" i="7" s="1"/>
  <c r="AM326" i="7"/>
  <c r="AY326" i="7" s="1"/>
  <c r="F327" i="7"/>
  <c r="AQ326" i="7"/>
  <c r="BC326" i="7" s="1"/>
  <c r="AT325" i="7"/>
  <c r="BF325" i="7" s="1"/>
  <c r="BM325" i="7"/>
  <c r="BW325" i="7" s="1"/>
  <c r="AD325" i="6"/>
  <c r="AV325" i="6"/>
  <c r="U327" i="6"/>
  <c r="AX325" i="6"/>
  <c r="AI325" i="6"/>
  <c r="AQ325" i="6" s="1"/>
  <c r="N325" i="6"/>
  <c r="AE325" i="6"/>
  <c r="AM325" i="6" s="1"/>
  <c r="O325" i="6"/>
  <c r="AH325" i="6"/>
  <c r="AP325" i="6" s="1"/>
  <c r="AU325" i="6"/>
  <c r="F327" i="6"/>
  <c r="AD325" i="5"/>
  <c r="AV325" i="5"/>
  <c r="U327" i="5"/>
  <c r="N325" i="5"/>
  <c r="AE325" i="5"/>
  <c r="AM325" i="5" s="1"/>
  <c r="O325" i="5"/>
  <c r="AL325" i="5" s="1"/>
  <c r="AT325" i="5" s="1"/>
  <c r="AH325" i="5"/>
  <c r="AP325" i="5" s="1"/>
  <c r="AU325" i="5"/>
  <c r="AW325" i="5" s="1"/>
  <c r="AI325" i="5"/>
  <c r="AQ325" i="5" s="1"/>
  <c r="AX325" i="5"/>
  <c r="AF326" i="5"/>
  <c r="AN326" i="5" s="1"/>
  <c r="AG326" i="5"/>
  <c r="AO326" i="5" s="1"/>
  <c r="AJ326" i="5"/>
  <c r="AR326" i="5" s="1"/>
  <c r="F327" i="5"/>
  <c r="AD325" i="4"/>
  <c r="AV325" i="4"/>
  <c r="U327" i="4"/>
  <c r="N325" i="4"/>
  <c r="AE325" i="4"/>
  <c r="AM325" i="4" s="1"/>
  <c r="O325" i="4"/>
  <c r="AL325" i="4" s="1"/>
  <c r="AT325" i="4" s="1"/>
  <c r="AH325" i="4"/>
  <c r="AP325" i="4" s="1"/>
  <c r="AU325" i="4"/>
  <c r="AW325" i="4" s="1"/>
  <c r="AI325" i="4"/>
  <c r="AQ325" i="4" s="1"/>
  <c r="AX325" i="4"/>
  <c r="AF326" i="4"/>
  <c r="AN326" i="4" s="1"/>
  <c r="F327" i="4"/>
  <c r="AX325" i="3"/>
  <c r="BQ325" i="3"/>
  <c r="BS326" i="3"/>
  <c r="BT326" i="3"/>
  <c r="S327" i="3"/>
  <c r="BR326" i="3"/>
  <c r="AR325" i="3"/>
  <c r="AY325" i="3"/>
  <c r="BE325" i="3" s="1"/>
  <c r="BK325" i="3"/>
  <c r="BW325" i="3" s="1"/>
  <c r="CC325" i="3" s="1"/>
  <c r="BB325" i="3"/>
  <c r="BH325" i="3" s="1"/>
  <c r="BN325" i="3"/>
  <c r="BA325" i="3"/>
  <c r="BG325" i="3" s="1"/>
  <c r="BM325" i="3"/>
  <c r="AA325" i="3"/>
  <c r="AG325" i="3" s="1"/>
  <c r="M325" i="3"/>
  <c r="AZ325" i="3"/>
  <c r="BF325" i="3" s="1"/>
  <c r="BL325" i="3"/>
  <c r="BX325" i="3" s="1"/>
  <c r="CD325" i="3" s="1"/>
  <c r="BO325" i="3"/>
  <c r="BC325" i="3"/>
  <c r="BI325" i="3" s="1"/>
  <c r="AB326" i="3"/>
  <c r="AH326" i="3" s="1"/>
  <c r="F327" i="3"/>
  <c r="AD326" i="3"/>
  <c r="AJ326" i="3" s="1"/>
  <c r="AC326" i="3"/>
  <c r="AI326" i="3" s="1"/>
  <c r="AE326" i="3"/>
  <c r="AK326" i="3" s="1"/>
  <c r="BD324" i="3"/>
  <c r="BJ324" i="3" s="1"/>
  <c r="BP324" i="3"/>
  <c r="CB324" i="3" s="1"/>
  <c r="CH324" i="3" s="1"/>
  <c r="CJ324" i="3"/>
  <c r="AF324" i="3"/>
  <c r="AL324" i="3" s="1"/>
  <c r="CI324" i="3"/>
  <c r="AX325" i="2"/>
  <c r="BV325" i="2" s="1"/>
  <c r="BQ325" i="2"/>
  <c r="BT326" i="2"/>
  <c r="Z326" i="2"/>
  <c r="S327" i="2"/>
  <c r="BU326" i="2"/>
  <c r="M325" i="2"/>
  <c r="AA325" i="2"/>
  <c r="AG325" i="2" s="1"/>
  <c r="AY325" i="2"/>
  <c r="BE325" i="2" s="1"/>
  <c r="BK325" i="2"/>
  <c r="AR325" i="2"/>
  <c r="BM325" i="2"/>
  <c r="BY325" i="2" s="1"/>
  <c r="CE325" i="2" s="1"/>
  <c r="BA325" i="2"/>
  <c r="BG325" i="2" s="1"/>
  <c r="BC325" i="2"/>
  <c r="BI325" i="2" s="1"/>
  <c r="BO325" i="2"/>
  <c r="BL325" i="2"/>
  <c r="AZ325" i="2"/>
  <c r="BF325" i="2" s="1"/>
  <c r="BN325" i="2"/>
  <c r="BZ325" i="2" s="1"/>
  <c r="CF325" i="2" s="1"/>
  <c r="BB325" i="2"/>
  <c r="BH325" i="2" s="1"/>
  <c r="F327" i="2"/>
  <c r="CI324" i="2"/>
  <c r="AF324" i="2"/>
  <c r="AL324" i="2" s="1"/>
  <c r="BP324" i="2"/>
  <c r="CB324" i="2" s="1"/>
  <c r="CH324" i="2" s="1"/>
  <c r="BD324" i="2"/>
  <c r="BJ324" i="2" s="1"/>
  <c r="AX325" i="1"/>
  <c r="BQ325" i="1"/>
  <c r="BR326" i="1"/>
  <c r="BS326" i="1"/>
  <c r="BT326" i="1"/>
  <c r="BU326" i="1"/>
  <c r="S327" i="1"/>
  <c r="BD324" i="1"/>
  <c r="BJ324" i="1" s="1"/>
  <c r="BP324" i="1"/>
  <c r="M325" i="1"/>
  <c r="AA325" i="1"/>
  <c r="AG325" i="1" s="1"/>
  <c r="AR325" i="1"/>
  <c r="AY325" i="1"/>
  <c r="BE325" i="1" s="1"/>
  <c r="BK325" i="1"/>
  <c r="BW325" i="1" s="1"/>
  <c r="CC325" i="1" s="1"/>
  <c r="AZ325" i="1"/>
  <c r="BF325" i="1" s="1"/>
  <c r="BL325" i="1"/>
  <c r="BX325" i="1" s="1"/>
  <c r="CD325" i="1" s="1"/>
  <c r="BA325" i="1"/>
  <c r="BG325" i="1" s="1"/>
  <c r="BM325" i="1"/>
  <c r="BY325" i="1" s="1"/>
  <c r="CE325" i="1" s="1"/>
  <c r="BB325" i="1"/>
  <c r="BH325" i="1" s="1"/>
  <c r="BN325" i="1"/>
  <c r="BZ325" i="1" s="1"/>
  <c r="CF325" i="1" s="1"/>
  <c r="BC325" i="1"/>
  <c r="BI325" i="1" s="1"/>
  <c r="BO325" i="1"/>
  <c r="CA325" i="1" s="1"/>
  <c r="CG325" i="1" s="1"/>
  <c r="AB326" i="1"/>
  <c r="AH326" i="1" s="1"/>
  <c r="AC326" i="1"/>
  <c r="AI326" i="1" s="1"/>
  <c r="AD326" i="1"/>
  <c r="AJ326" i="1" s="1"/>
  <c r="AE326" i="1"/>
  <c r="AK326" i="1" s="1"/>
  <c r="F327" i="1"/>
  <c r="BS325" i="9"/>
  <c r="BY324" i="8"/>
  <c r="BW324" i="7"/>
  <c r="AW324" i="7"/>
  <c r="BI324" i="7" s="1"/>
  <c r="BU324" i="7"/>
  <c r="AY325" i="6"/>
  <c r="AK324" i="4"/>
  <c r="AS324" i="4" s="1"/>
  <c r="AZ324" i="4"/>
  <c r="Z325" i="3"/>
  <c r="BU325" i="3"/>
  <c r="BR325" i="2"/>
  <c r="AC325" i="5"/>
  <c r="AY325" i="5"/>
  <c r="AK324" i="5"/>
  <c r="AS324" i="5" s="1"/>
  <c r="AZ324" i="5"/>
  <c r="AC325" i="4"/>
  <c r="AJ325" i="4"/>
  <c r="AR325" i="4" s="1"/>
  <c r="BW324" i="2"/>
  <c r="CC324" i="2" s="1"/>
  <c r="BV324" i="1"/>
  <c r="Z325" i="1"/>
  <c r="AF324" i="1"/>
  <c r="AL324" i="1" s="1"/>
  <c r="BX324" i="9"/>
  <c r="BT325" i="7"/>
  <c r="AK325" i="9"/>
  <c r="BX324" i="8"/>
  <c r="BW324" i="8"/>
  <c r="AK324" i="6"/>
  <c r="AS324" i="6" s="1"/>
  <c r="AY325" i="4"/>
  <c r="BT325" i="3"/>
  <c r="BU325" i="2"/>
  <c r="AK325" i="8"/>
  <c r="BS325" i="3"/>
  <c r="BQ326" i="9" l="1"/>
  <c r="AL326" i="9"/>
  <c r="AK327" i="9"/>
  <c r="Y328" i="9"/>
  <c r="BR327" i="9"/>
  <c r="AW325" i="9"/>
  <c r="BI325" i="9" s="1"/>
  <c r="R326" i="9"/>
  <c r="AN326" i="9"/>
  <c r="AZ326" i="9" s="1"/>
  <c r="AS326" i="9"/>
  <c r="BE326" i="9" s="1"/>
  <c r="S326" i="9"/>
  <c r="AX326" i="9" s="1"/>
  <c r="BJ326" i="9" s="1"/>
  <c r="BL326" i="9"/>
  <c r="BV326" i="9" s="1"/>
  <c r="AM326" i="9"/>
  <c r="AY326" i="9" s="1"/>
  <c r="AT326" i="9"/>
  <c r="BF326" i="9" s="1"/>
  <c r="BM326" i="9"/>
  <c r="BO326" i="9"/>
  <c r="AV326" i="9"/>
  <c r="BH326" i="9" s="1"/>
  <c r="BK326" i="9"/>
  <c r="BU326" i="9" s="1"/>
  <c r="AR326" i="9"/>
  <c r="BD326" i="9" s="1"/>
  <c r="AU326" i="9"/>
  <c r="BG326" i="9" s="1"/>
  <c r="BN326" i="9"/>
  <c r="BX326" i="9" s="1"/>
  <c r="AP327" i="9"/>
  <c r="BB327" i="9" s="1"/>
  <c r="AM327" i="9"/>
  <c r="AY327" i="9" s="1"/>
  <c r="AO327" i="9"/>
  <c r="BA327" i="9" s="1"/>
  <c r="AQ327" i="9"/>
  <c r="BC327" i="9" s="1"/>
  <c r="F328" i="9"/>
  <c r="AL326" i="8"/>
  <c r="BQ326" i="8"/>
  <c r="Y328" i="8"/>
  <c r="BS327" i="8"/>
  <c r="AS326" i="8"/>
  <c r="BE326" i="8" s="1"/>
  <c r="S326" i="8"/>
  <c r="AX326" i="8" s="1"/>
  <c r="BJ326" i="8" s="1"/>
  <c r="BL326" i="8"/>
  <c r="BV326" i="8" s="1"/>
  <c r="AQ327" i="8"/>
  <c r="BC327" i="8" s="1"/>
  <c r="F328" i="8"/>
  <c r="AP327" i="8"/>
  <c r="BB327" i="8" s="1"/>
  <c r="AM327" i="8"/>
  <c r="AY327" i="8" s="1"/>
  <c r="AO327" i="8"/>
  <c r="BA327" i="8" s="1"/>
  <c r="BM326" i="8"/>
  <c r="BW326" i="8" s="1"/>
  <c r="AT326" i="8"/>
  <c r="BF326" i="8" s="1"/>
  <c r="AU326" i="8"/>
  <c r="BG326" i="8" s="1"/>
  <c r="BN326" i="8"/>
  <c r="BX326" i="8" s="1"/>
  <c r="R326" i="8"/>
  <c r="AN326" i="8"/>
  <c r="AZ326" i="8" s="1"/>
  <c r="AM326" i="8"/>
  <c r="AY326" i="8" s="1"/>
  <c r="AR326" i="8"/>
  <c r="BD326" i="8" s="1"/>
  <c r="BK326" i="8"/>
  <c r="BU326" i="8" s="1"/>
  <c r="AV326" i="8"/>
  <c r="BH326" i="8" s="1"/>
  <c r="BO326" i="8"/>
  <c r="BY326" i="8" s="1"/>
  <c r="Y328" i="7"/>
  <c r="BT327" i="7"/>
  <c r="AL326" i="7"/>
  <c r="BQ326" i="7"/>
  <c r="AW325" i="7"/>
  <c r="BI325" i="7" s="1"/>
  <c r="BK326" i="7"/>
  <c r="AR326" i="7"/>
  <c r="BD326" i="7" s="1"/>
  <c r="AU326" i="7"/>
  <c r="BG326" i="7" s="1"/>
  <c r="BN326" i="7"/>
  <c r="BX326" i="7" s="1"/>
  <c r="AN326" i="7"/>
  <c r="AZ326" i="7" s="1"/>
  <c r="R326" i="7"/>
  <c r="BM326" i="7"/>
  <c r="AT326" i="7"/>
  <c r="BF326" i="7" s="1"/>
  <c r="F328" i="7"/>
  <c r="AM327" i="7"/>
  <c r="AY327" i="7" s="1"/>
  <c r="AO327" i="7"/>
  <c r="BA327" i="7" s="1"/>
  <c r="AQ327" i="7"/>
  <c r="BC327" i="7" s="1"/>
  <c r="AP327" i="7"/>
  <c r="BB327" i="7" s="1"/>
  <c r="S326" i="7"/>
  <c r="AX326" i="7" s="1"/>
  <c r="BJ326" i="7" s="1"/>
  <c r="AS326" i="7"/>
  <c r="BE326" i="7" s="1"/>
  <c r="BL326" i="7"/>
  <c r="BV326" i="7" s="1"/>
  <c r="AV326" i="7"/>
  <c r="BH326" i="7" s="1"/>
  <c r="BO326" i="7"/>
  <c r="BY326" i="7" s="1"/>
  <c r="AD326" i="6"/>
  <c r="AV326" i="6"/>
  <c r="U328" i="6"/>
  <c r="AC327" i="6"/>
  <c r="AK325" i="6"/>
  <c r="AS325" i="6" s="1"/>
  <c r="N326" i="6"/>
  <c r="AE326" i="6"/>
  <c r="AM326" i="6" s="1"/>
  <c r="AH326" i="6"/>
  <c r="AP326" i="6" s="1"/>
  <c r="AU326" i="6"/>
  <c r="AW326" i="6" s="1"/>
  <c r="O326" i="6"/>
  <c r="AL326" i="6" s="1"/>
  <c r="AT326" i="6" s="1"/>
  <c r="AI326" i="6"/>
  <c r="AQ326" i="6" s="1"/>
  <c r="AX326" i="6"/>
  <c r="AF327" i="6"/>
  <c r="AN327" i="6" s="1"/>
  <c r="AG327" i="6"/>
  <c r="AO327" i="6" s="1"/>
  <c r="F328" i="6"/>
  <c r="AD326" i="5"/>
  <c r="AV326" i="5"/>
  <c r="U328" i="5"/>
  <c r="AK325" i="5"/>
  <c r="AS325" i="5" s="1"/>
  <c r="N326" i="5"/>
  <c r="AE326" i="5"/>
  <c r="AM326" i="5" s="1"/>
  <c r="O326" i="5"/>
  <c r="AL326" i="5" s="1"/>
  <c r="AT326" i="5" s="1"/>
  <c r="AH326" i="5"/>
  <c r="AP326" i="5" s="1"/>
  <c r="AU326" i="5"/>
  <c r="AW326" i="5" s="1"/>
  <c r="AI326" i="5"/>
  <c r="AQ326" i="5" s="1"/>
  <c r="AX326" i="5"/>
  <c r="AF327" i="5"/>
  <c r="AN327" i="5" s="1"/>
  <c r="AJ327" i="5"/>
  <c r="AR327" i="5" s="1"/>
  <c r="F328" i="5"/>
  <c r="AD326" i="4"/>
  <c r="AV326" i="4"/>
  <c r="U328" i="4"/>
  <c r="AK325" i="4"/>
  <c r="AS325" i="4" s="1"/>
  <c r="N326" i="4"/>
  <c r="AE326" i="4"/>
  <c r="AM326" i="4" s="1"/>
  <c r="O326" i="4"/>
  <c r="AL326" i="4" s="1"/>
  <c r="AT326" i="4" s="1"/>
  <c r="AH326" i="4"/>
  <c r="AP326" i="4" s="1"/>
  <c r="AU326" i="4"/>
  <c r="AW326" i="4" s="1"/>
  <c r="AI326" i="4"/>
  <c r="AQ326" i="4" s="1"/>
  <c r="AX326" i="4"/>
  <c r="AF327" i="4"/>
  <c r="AN327" i="4" s="1"/>
  <c r="F328" i="4"/>
  <c r="AX326" i="3"/>
  <c r="BQ326" i="3"/>
  <c r="BU327" i="3"/>
  <c r="S328" i="3"/>
  <c r="BT327" i="3"/>
  <c r="BD325" i="3"/>
  <c r="BJ325" i="3" s="1"/>
  <c r="BP325" i="3"/>
  <c r="CJ325" i="3"/>
  <c r="AF325" i="3"/>
  <c r="AL325" i="3" s="1"/>
  <c r="CI325" i="3"/>
  <c r="BL326" i="3"/>
  <c r="BX326" i="3" s="1"/>
  <c r="CD326" i="3" s="1"/>
  <c r="AZ326" i="3"/>
  <c r="BF326" i="3" s="1"/>
  <c r="BC326" i="3"/>
  <c r="BI326" i="3" s="1"/>
  <c r="BO326" i="3"/>
  <c r="AB327" i="3"/>
  <c r="AH327" i="3" s="1"/>
  <c r="AD327" i="3"/>
  <c r="AJ327" i="3" s="1"/>
  <c r="AE327" i="3"/>
  <c r="AK327" i="3" s="1"/>
  <c r="AC327" i="3"/>
  <c r="AI327" i="3" s="1"/>
  <c r="F328" i="3"/>
  <c r="AA326" i="3"/>
  <c r="AG326" i="3" s="1"/>
  <c r="M326" i="3"/>
  <c r="AR326" i="3"/>
  <c r="AY326" i="3"/>
  <c r="BE326" i="3" s="1"/>
  <c r="BK326" i="3"/>
  <c r="BA326" i="3"/>
  <c r="BG326" i="3" s="1"/>
  <c r="BM326" i="3"/>
  <c r="BY326" i="3" s="1"/>
  <c r="CE326" i="3" s="1"/>
  <c r="BB326" i="3"/>
  <c r="BH326" i="3" s="1"/>
  <c r="BN326" i="3"/>
  <c r="BZ326" i="3" s="1"/>
  <c r="CF326" i="3" s="1"/>
  <c r="BT327" i="2"/>
  <c r="BU327" i="2"/>
  <c r="BS327" i="2"/>
  <c r="S328" i="2"/>
  <c r="BQ326" i="2"/>
  <c r="AX326" i="2"/>
  <c r="BV326" i="2" s="1"/>
  <c r="AF325" i="2"/>
  <c r="AL325" i="2" s="1"/>
  <c r="CI325" i="2"/>
  <c r="BP325" i="2"/>
  <c r="CB325" i="2" s="1"/>
  <c r="CH325" i="2" s="1"/>
  <c r="BD325" i="2"/>
  <c r="BJ325" i="2" s="1"/>
  <c r="BM326" i="2"/>
  <c r="BA326" i="2"/>
  <c r="BG326" i="2" s="1"/>
  <c r="AY326" i="2"/>
  <c r="BE326" i="2" s="1"/>
  <c r="AR326" i="2"/>
  <c r="BK326" i="2"/>
  <c r="BW326" i="2" s="1"/>
  <c r="CC326" i="2" s="1"/>
  <c r="BB326" i="2"/>
  <c r="BH326" i="2" s="1"/>
  <c r="BN326" i="2"/>
  <c r="BZ326" i="2" s="1"/>
  <c r="CF326" i="2" s="1"/>
  <c r="BL326" i="2"/>
  <c r="AZ326" i="2"/>
  <c r="BF326" i="2" s="1"/>
  <c r="BC326" i="2"/>
  <c r="BI326" i="2" s="1"/>
  <c r="BO326" i="2"/>
  <c r="CA326" i="2" s="1"/>
  <c r="CG326" i="2" s="1"/>
  <c r="M326" i="2"/>
  <c r="AA326" i="2"/>
  <c r="AG326" i="2" s="1"/>
  <c r="AB327" i="2"/>
  <c r="AH327" i="2" s="1"/>
  <c r="AD327" i="2"/>
  <c r="AJ327" i="2" s="1"/>
  <c r="F328" i="2"/>
  <c r="AE327" i="2"/>
  <c r="AK327" i="2" s="1"/>
  <c r="AC327" i="2"/>
  <c r="AI327" i="2" s="1"/>
  <c r="AX326" i="1"/>
  <c r="BQ326" i="1"/>
  <c r="BR327" i="1"/>
  <c r="BS327" i="1"/>
  <c r="BT327" i="1"/>
  <c r="BU327" i="1"/>
  <c r="S328" i="1"/>
  <c r="AF325" i="1"/>
  <c r="AL325" i="1" s="1"/>
  <c r="BD325" i="1"/>
  <c r="BJ325" i="1" s="1"/>
  <c r="BP325" i="1"/>
  <c r="M326" i="1"/>
  <c r="AA326" i="1"/>
  <c r="AG326" i="1" s="1"/>
  <c r="AR326" i="1"/>
  <c r="AY326" i="1"/>
  <c r="BE326" i="1" s="1"/>
  <c r="BK326" i="1"/>
  <c r="BW326" i="1" s="1"/>
  <c r="CC326" i="1" s="1"/>
  <c r="AZ326" i="1"/>
  <c r="BF326" i="1" s="1"/>
  <c r="BL326" i="1"/>
  <c r="BX326" i="1" s="1"/>
  <c r="CD326" i="1" s="1"/>
  <c r="BA326" i="1"/>
  <c r="BG326" i="1" s="1"/>
  <c r="BM326" i="1"/>
  <c r="BY326" i="1" s="1"/>
  <c r="CE326" i="1" s="1"/>
  <c r="BB326" i="1"/>
  <c r="BH326" i="1" s="1"/>
  <c r="BN326" i="1"/>
  <c r="BZ326" i="1" s="1"/>
  <c r="CF326" i="1" s="1"/>
  <c r="BC326" i="1"/>
  <c r="BI326" i="1" s="1"/>
  <c r="BO326" i="1"/>
  <c r="CA326" i="1" s="1"/>
  <c r="CG326" i="1" s="1"/>
  <c r="AB327" i="1"/>
  <c r="AH327" i="1" s="1"/>
  <c r="AC327" i="1"/>
  <c r="AI327" i="1" s="1"/>
  <c r="AD327" i="1"/>
  <c r="AJ327" i="1" s="1"/>
  <c r="AE327" i="1"/>
  <c r="AK327" i="1" s="1"/>
  <c r="F328" i="1"/>
  <c r="AW325" i="8"/>
  <c r="BI325" i="8" s="1"/>
  <c r="AZ325" i="6"/>
  <c r="AL325" i="6"/>
  <c r="AT325" i="6" s="1"/>
  <c r="AW325" i="6"/>
  <c r="AJ326" i="6"/>
  <c r="AR326" i="6" s="1"/>
  <c r="AF326" i="6"/>
  <c r="AN326" i="6" s="1"/>
  <c r="AG326" i="6"/>
  <c r="AO326" i="6" s="1"/>
  <c r="AC326" i="5"/>
  <c r="AY326" i="5"/>
  <c r="AZ325" i="5"/>
  <c r="AC326" i="4"/>
  <c r="AZ325" i="4"/>
  <c r="BV325" i="3"/>
  <c r="BZ325" i="3"/>
  <c r="CF325" i="3" s="1"/>
  <c r="BY325" i="3"/>
  <c r="CE325" i="3" s="1"/>
  <c r="CA325" i="3"/>
  <c r="CG325" i="3" s="1"/>
  <c r="BW325" i="2"/>
  <c r="CC325" i="2" s="1"/>
  <c r="CA325" i="2"/>
  <c r="CG325" i="2" s="1"/>
  <c r="BX325" i="2"/>
  <c r="CD325" i="2" s="1"/>
  <c r="AD326" i="2"/>
  <c r="AJ326" i="2" s="1"/>
  <c r="AB326" i="2"/>
  <c r="AH326" i="2" s="1"/>
  <c r="AC326" i="2"/>
  <c r="AI326" i="2" s="1"/>
  <c r="AE326" i="2"/>
  <c r="AK326" i="2" s="1"/>
  <c r="BV325" i="1"/>
  <c r="Z326" i="1"/>
  <c r="CB324" i="1"/>
  <c r="CH324" i="1" s="1"/>
  <c r="AO326" i="7"/>
  <c r="BA326" i="7" s="1"/>
  <c r="BX325" i="9"/>
  <c r="AG326" i="4"/>
  <c r="AO326" i="4" s="1"/>
  <c r="BY325" i="7"/>
  <c r="AJ326" i="4"/>
  <c r="AR326" i="4" s="1"/>
  <c r="BR326" i="2"/>
  <c r="AK326" i="8"/>
  <c r="BP326" i="7"/>
  <c r="AY326" i="6"/>
  <c r="Z326" i="3"/>
  <c r="BR326" i="9"/>
  <c r="BT326" i="9"/>
  <c r="AK326" i="7"/>
  <c r="BR326" i="7"/>
  <c r="AC326" i="6"/>
  <c r="AY326" i="4"/>
  <c r="BU326" i="3"/>
  <c r="BS326" i="2"/>
  <c r="BR328" i="9" l="1"/>
  <c r="BT328" i="9"/>
  <c r="Y329" i="9"/>
  <c r="BP328" i="9"/>
  <c r="BQ327" i="9"/>
  <c r="AL327" i="9"/>
  <c r="AW326" i="9"/>
  <c r="BI326" i="9" s="1"/>
  <c r="AR327" i="9"/>
  <c r="BD327" i="9" s="1"/>
  <c r="BK327" i="9"/>
  <c r="AT327" i="9"/>
  <c r="BF327" i="9" s="1"/>
  <c r="BM327" i="9"/>
  <c r="BW327" i="9" s="1"/>
  <c r="AV327" i="9"/>
  <c r="BH327" i="9" s="1"/>
  <c r="BO327" i="9"/>
  <c r="S327" i="9"/>
  <c r="AX327" i="9" s="1"/>
  <c r="BJ327" i="9" s="1"/>
  <c r="AS327" i="9"/>
  <c r="BE327" i="9" s="1"/>
  <c r="BL327" i="9"/>
  <c r="BV327" i="9" s="1"/>
  <c r="R327" i="9"/>
  <c r="AN327" i="9"/>
  <c r="AZ327" i="9" s="1"/>
  <c r="BN327" i="9"/>
  <c r="AU327" i="9"/>
  <c r="BG327" i="9" s="1"/>
  <c r="AQ328" i="9"/>
  <c r="BC328" i="9" s="1"/>
  <c r="F329" i="9"/>
  <c r="AO328" i="9"/>
  <c r="BA328" i="9" s="1"/>
  <c r="AP328" i="9"/>
  <c r="BB328" i="9" s="1"/>
  <c r="BS328" i="8"/>
  <c r="Y329" i="8"/>
  <c r="BP328" i="8"/>
  <c r="AL327" i="8"/>
  <c r="BQ327" i="8"/>
  <c r="S327" i="8"/>
  <c r="AX327" i="8" s="1"/>
  <c r="BJ327" i="8" s="1"/>
  <c r="BL327" i="8"/>
  <c r="BV327" i="8" s="1"/>
  <c r="AS327" i="8"/>
  <c r="BE327" i="8" s="1"/>
  <c r="AV327" i="8"/>
  <c r="BH327" i="8" s="1"/>
  <c r="BO327" i="8"/>
  <c r="R327" i="8"/>
  <c r="AN327" i="8"/>
  <c r="AZ327" i="8" s="1"/>
  <c r="AT327" i="8"/>
  <c r="BF327" i="8" s="1"/>
  <c r="BM327" i="8"/>
  <c r="AP328" i="8"/>
  <c r="BB328" i="8" s="1"/>
  <c r="AQ328" i="8"/>
  <c r="BC328" i="8" s="1"/>
  <c r="AO328" i="8"/>
  <c r="BA328" i="8" s="1"/>
  <c r="F329" i="8"/>
  <c r="AR327" i="8"/>
  <c r="BD327" i="8" s="1"/>
  <c r="BK327" i="8"/>
  <c r="AU327" i="8"/>
  <c r="BG327" i="8" s="1"/>
  <c r="BN327" i="8"/>
  <c r="BX327" i="8" s="1"/>
  <c r="AW326" i="8"/>
  <c r="BI326" i="8" s="1"/>
  <c r="AL327" i="7"/>
  <c r="BQ327" i="7"/>
  <c r="BS328" i="7"/>
  <c r="BR328" i="7"/>
  <c r="Y329" i="7"/>
  <c r="AR327" i="7"/>
  <c r="BD327" i="7" s="1"/>
  <c r="BK327" i="7"/>
  <c r="AO328" i="7"/>
  <c r="BA328" i="7" s="1"/>
  <c r="AP328" i="7"/>
  <c r="BB328" i="7" s="1"/>
  <c r="F329" i="7"/>
  <c r="BL327" i="7"/>
  <c r="BV327" i="7" s="1"/>
  <c r="S327" i="7"/>
  <c r="AX327" i="7" s="1"/>
  <c r="BJ327" i="7" s="1"/>
  <c r="AS327" i="7"/>
  <c r="BE327" i="7" s="1"/>
  <c r="AT327" i="7"/>
  <c r="BF327" i="7" s="1"/>
  <c r="BM327" i="7"/>
  <c r="AV327" i="7"/>
  <c r="BH327" i="7" s="1"/>
  <c r="BO327" i="7"/>
  <c r="BY327" i="7" s="1"/>
  <c r="R327" i="7"/>
  <c r="AN327" i="7"/>
  <c r="AZ327" i="7" s="1"/>
  <c r="AU327" i="7"/>
  <c r="BG327" i="7" s="1"/>
  <c r="BN327" i="7"/>
  <c r="U329" i="6"/>
  <c r="AD327" i="6"/>
  <c r="AV327" i="6"/>
  <c r="O327" i="6"/>
  <c r="AL327" i="6" s="1"/>
  <c r="AT327" i="6" s="1"/>
  <c r="AH327" i="6"/>
  <c r="AP327" i="6" s="1"/>
  <c r="AU327" i="6"/>
  <c r="AW327" i="6" s="1"/>
  <c r="AI327" i="6"/>
  <c r="AQ327" i="6" s="1"/>
  <c r="AX327" i="6"/>
  <c r="N327" i="6"/>
  <c r="AE327" i="6"/>
  <c r="AM327" i="6" s="1"/>
  <c r="F329" i="6"/>
  <c r="AD327" i="5"/>
  <c r="AV327" i="5"/>
  <c r="U329" i="5"/>
  <c r="N327" i="5"/>
  <c r="AE327" i="5"/>
  <c r="AM327" i="5" s="1"/>
  <c r="O327" i="5"/>
  <c r="AL327" i="5" s="1"/>
  <c r="AT327" i="5" s="1"/>
  <c r="AH327" i="5"/>
  <c r="AP327" i="5" s="1"/>
  <c r="AU327" i="5"/>
  <c r="AW327" i="5" s="1"/>
  <c r="AI327" i="5"/>
  <c r="AQ327" i="5" s="1"/>
  <c r="AX327" i="5"/>
  <c r="AF328" i="5"/>
  <c r="AN328" i="5" s="1"/>
  <c r="AJ328" i="5"/>
  <c r="AR328" i="5" s="1"/>
  <c r="F329" i="5"/>
  <c r="AD327" i="4"/>
  <c r="AV327" i="4"/>
  <c r="U329" i="4"/>
  <c r="N327" i="4"/>
  <c r="AE327" i="4"/>
  <c r="AM327" i="4" s="1"/>
  <c r="O327" i="4"/>
  <c r="AL327" i="4" s="1"/>
  <c r="AT327" i="4" s="1"/>
  <c r="AH327" i="4"/>
  <c r="AP327" i="4" s="1"/>
  <c r="AU327" i="4"/>
  <c r="AW327" i="4" s="1"/>
  <c r="AI327" i="4"/>
  <c r="AQ327" i="4" s="1"/>
  <c r="AX327" i="4"/>
  <c r="AF328" i="4"/>
  <c r="AN328" i="4" s="1"/>
  <c r="AJ328" i="4"/>
  <c r="AR328" i="4" s="1"/>
  <c r="F329" i="4"/>
  <c r="BT328" i="3"/>
  <c r="S329" i="3"/>
  <c r="BR328" i="3"/>
  <c r="BS328" i="3"/>
  <c r="BQ327" i="3"/>
  <c r="AX327" i="3"/>
  <c r="BV327" i="3" s="1"/>
  <c r="BA327" i="3"/>
  <c r="BG327" i="3" s="1"/>
  <c r="BM327" i="3"/>
  <c r="BY327" i="3" s="1"/>
  <c r="CE327" i="3" s="1"/>
  <c r="AY327" i="3"/>
  <c r="BE327" i="3" s="1"/>
  <c r="BK327" i="3"/>
  <c r="BW327" i="3" s="1"/>
  <c r="CC327" i="3" s="1"/>
  <c r="AR327" i="3"/>
  <c r="BC327" i="3"/>
  <c r="BI327" i="3" s="1"/>
  <c r="BO327" i="3"/>
  <c r="CA327" i="3" s="1"/>
  <c r="CG327" i="3" s="1"/>
  <c r="M327" i="3"/>
  <c r="AA327" i="3"/>
  <c r="AG327" i="3" s="1"/>
  <c r="AZ327" i="3"/>
  <c r="BF327" i="3" s="1"/>
  <c r="BL327" i="3"/>
  <c r="BX327" i="3" s="1"/>
  <c r="CD327" i="3" s="1"/>
  <c r="BN327" i="3"/>
  <c r="BZ327" i="3" s="1"/>
  <c r="CF327" i="3" s="1"/>
  <c r="BB327" i="3"/>
  <c r="BH327" i="3" s="1"/>
  <c r="AC328" i="3"/>
  <c r="AI328" i="3" s="1"/>
  <c r="F329" i="3"/>
  <c r="AB328" i="3"/>
  <c r="AH328" i="3" s="1"/>
  <c r="AD328" i="3"/>
  <c r="AJ328" i="3" s="1"/>
  <c r="AF326" i="3"/>
  <c r="AL326" i="3" s="1"/>
  <c r="CI326" i="3"/>
  <c r="CJ326" i="3"/>
  <c r="BD326" i="3"/>
  <c r="BJ326" i="3" s="1"/>
  <c r="BP326" i="3"/>
  <c r="CB326" i="3" s="1"/>
  <c r="CH326" i="3" s="1"/>
  <c r="BQ327" i="2"/>
  <c r="AX327" i="2"/>
  <c r="BV327" i="2" s="1"/>
  <c r="BT328" i="2"/>
  <c r="BS328" i="2"/>
  <c r="S329" i="2"/>
  <c r="BR328" i="2"/>
  <c r="Z328" i="2"/>
  <c r="BP326" i="2"/>
  <c r="CB326" i="2" s="1"/>
  <c r="CH326" i="2" s="1"/>
  <c r="BD326" i="2"/>
  <c r="BJ326" i="2" s="1"/>
  <c r="AF326" i="2"/>
  <c r="AL326" i="2" s="1"/>
  <c r="CI326" i="2"/>
  <c r="BM327" i="2"/>
  <c r="BY327" i="2" s="1"/>
  <c r="CE327" i="2" s="1"/>
  <c r="BA327" i="2"/>
  <c r="BG327" i="2" s="1"/>
  <c r="BC327" i="2"/>
  <c r="BI327" i="2" s="1"/>
  <c r="BO327" i="2"/>
  <c r="CA327" i="2" s="1"/>
  <c r="CG327" i="2" s="1"/>
  <c r="F329" i="2"/>
  <c r="AZ327" i="2"/>
  <c r="BF327" i="2" s="1"/>
  <c r="BL327" i="2"/>
  <c r="BB327" i="2"/>
  <c r="BH327" i="2" s="1"/>
  <c r="BN327" i="2"/>
  <c r="BZ327" i="2" s="1"/>
  <c r="CF327" i="2" s="1"/>
  <c r="M327" i="2"/>
  <c r="AA327" i="2"/>
  <c r="AG327" i="2" s="1"/>
  <c r="BK327" i="2"/>
  <c r="AY327" i="2"/>
  <c r="BE327" i="2" s="1"/>
  <c r="AR327" i="2"/>
  <c r="AX327" i="1"/>
  <c r="BQ327" i="1"/>
  <c r="BR328" i="1"/>
  <c r="BS328" i="1"/>
  <c r="BT328" i="1"/>
  <c r="BU328" i="1"/>
  <c r="S329" i="1"/>
  <c r="BD326" i="1"/>
  <c r="BJ326" i="1" s="1"/>
  <c r="BP326" i="1"/>
  <c r="M327" i="1"/>
  <c r="AA327" i="1"/>
  <c r="AG327" i="1" s="1"/>
  <c r="AR327" i="1"/>
  <c r="AY327" i="1"/>
  <c r="BE327" i="1" s="1"/>
  <c r="BK327" i="1"/>
  <c r="BW327" i="1" s="1"/>
  <c r="CC327" i="1" s="1"/>
  <c r="AZ327" i="1"/>
  <c r="BF327" i="1" s="1"/>
  <c r="BL327" i="1"/>
  <c r="BX327" i="1" s="1"/>
  <c r="CD327" i="1" s="1"/>
  <c r="BA327" i="1"/>
  <c r="BG327" i="1" s="1"/>
  <c r="BM327" i="1"/>
  <c r="BY327" i="1" s="1"/>
  <c r="CE327" i="1" s="1"/>
  <c r="BB327" i="1"/>
  <c r="BH327" i="1" s="1"/>
  <c r="BN327" i="1"/>
  <c r="BZ327" i="1" s="1"/>
  <c r="CF327" i="1" s="1"/>
  <c r="BC327" i="1"/>
  <c r="BI327" i="1" s="1"/>
  <c r="BO327" i="1"/>
  <c r="CA327" i="1" s="1"/>
  <c r="CG327" i="1" s="1"/>
  <c r="AB328" i="1"/>
  <c r="AH328" i="1" s="1"/>
  <c r="AC328" i="1"/>
  <c r="AI328" i="1" s="1"/>
  <c r="AD328" i="1"/>
  <c r="AJ328" i="1" s="1"/>
  <c r="AE328" i="1"/>
  <c r="AK328" i="1" s="1"/>
  <c r="F329" i="1"/>
  <c r="AK327" i="8"/>
  <c r="AY327" i="4"/>
  <c r="BR327" i="3"/>
  <c r="AY327" i="6"/>
  <c r="AZ326" i="5"/>
  <c r="AJ327" i="4"/>
  <c r="AR327" i="4" s="1"/>
  <c r="BW326" i="3"/>
  <c r="CC326" i="3" s="1"/>
  <c r="BR327" i="2"/>
  <c r="Z327" i="2"/>
  <c r="BY326" i="2"/>
  <c r="CE326" i="2" s="1"/>
  <c r="BX326" i="2"/>
  <c r="CD326" i="2" s="1"/>
  <c r="BV326" i="1"/>
  <c r="Z327" i="1"/>
  <c r="CB325" i="1"/>
  <c r="CH325" i="1" s="1"/>
  <c r="BS327" i="9"/>
  <c r="BR327" i="8"/>
  <c r="BP327" i="7"/>
  <c r="AG327" i="5"/>
  <c r="AO327" i="5" s="1"/>
  <c r="AF326" i="1"/>
  <c r="AL326" i="1" s="1"/>
  <c r="BT327" i="8"/>
  <c r="BS327" i="7"/>
  <c r="BW326" i="7"/>
  <c r="AJ327" i="6"/>
  <c r="AR327" i="6" s="1"/>
  <c r="AY327" i="5"/>
  <c r="BP327" i="9"/>
  <c r="BT327" i="9"/>
  <c r="BW326" i="9"/>
  <c r="BY326" i="9"/>
  <c r="BP327" i="8"/>
  <c r="AK327" i="7"/>
  <c r="AZ326" i="6"/>
  <c r="AC327" i="5"/>
  <c r="AK326" i="5"/>
  <c r="AS326" i="5" s="1"/>
  <c r="AC327" i="4"/>
  <c r="AK326" i="4"/>
  <c r="AS326" i="4" s="1"/>
  <c r="AZ326" i="4"/>
  <c r="BV326" i="3"/>
  <c r="Z327" i="3"/>
  <c r="BR327" i="7"/>
  <c r="BU326" i="7"/>
  <c r="AW326" i="7"/>
  <c r="BI326" i="7" s="1"/>
  <c r="AK326" i="6"/>
  <c r="AS326" i="6" s="1"/>
  <c r="AG327" i="4"/>
  <c r="AO327" i="4" s="1"/>
  <c r="BS327" i="3"/>
  <c r="CB325" i="3"/>
  <c r="CH325" i="3" s="1"/>
  <c r="CA326" i="3"/>
  <c r="CG326" i="3" s="1"/>
  <c r="AL328" i="9" l="1"/>
  <c r="BQ328" i="9"/>
  <c r="BP329" i="9"/>
  <c r="BS329" i="9"/>
  <c r="BR329" i="9"/>
  <c r="Y330" i="9"/>
  <c r="BT329" i="9"/>
  <c r="AU328" i="9"/>
  <c r="BG328" i="9" s="1"/>
  <c r="BN328" i="9"/>
  <c r="AP329" i="9"/>
  <c r="BB329" i="9" s="1"/>
  <c r="F330" i="9"/>
  <c r="AO329" i="9"/>
  <c r="BA329" i="9" s="1"/>
  <c r="AQ329" i="9"/>
  <c r="BC329" i="9" s="1"/>
  <c r="AA453" i="9"/>
  <c r="AM328" i="9"/>
  <c r="AY328" i="9" s="1"/>
  <c r="S328" i="9"/>
  <c r="AX328" i="9" s="1"/>
  <c r="BJ328" i="9" s="1"/>
  <c r="AS328" i="9"/>
  <c r="BE328" i="9" s="1"/>
  <c r="BL328" i="9"/>
  <c r="BV328" i="9" s="1"/>
  <c r="BO328" i="9"/>
  <c r="BY328" i="9" s="1"/>
  <c r="AV328" i="9"/>
  <c r="BH328" i="9" s="1"/>
  <c r="R328" i="9"/>
  <c r="AN328" i="9"/>
  <c r="AZ328" i="9" s="1"/>
  <c r="AR328" i="9"/>
  <c r="BD328" i="9" s="1"/>
  <c r="BK328" i="9"/>
  <c r="BU328" i="9" s="1"/>
  <c r="AT328" i="9"/>
  <c r="BF328" i="9" s="1"/>
  <c r="BM328" i="9"/>
  <c r="BW328" i="9" s="1"/>
  <c r="Y330" i="8"/>
  <c r="BT329" i="8"/>
  <c r="BR329" i="8"/>
  <c r="BQ328" i="8"/>
  <c r="AL328" i="8"/>
  <c r="S328" i="8"/>
  <c r="AX328" i="8" s="1"/>
  <c r="BJ328" i="8" s="1"/>
  <c r="AS328" i="8"/>
  <c r="BE328" i="8" s="1"/>
  <c r="BL328" i="8"/>
  <c r="BV328" i="8" s="1"/>
  <c r="AT328" i="8"/>
  <c r="BF328" i="8" s="1"/>
  <c r="BM328" i="8"/>
  <c r="BO328" i="8"/>
  <c r="AV328" i="8"/>
  <c r="BH328" i="8" s="1"/>
  <c r="AA453" i="8"/>
  <c r="AM328" i="8"/>
  <c r="AY328" i="8" s="1"/>
  <c r="R328" i="8"/>
  <c r="AN328" i="8"/>
  <c r="AZ328" i="8" s="1"/>
  <c r="AR328" i="8"/>
  <c r="BD328" i="8" s="1"/>
  <c r="BK328" i="8"/>
  <c r="BU328" i="8" s="1"/>
  <c r="BN328" i="8"/>
  <c r="BX328" i="8" s="1"/>
  <c r="AU328" i="8"/>
  <c r="BG328" i="8" s="1"/>
  <c r="AO329" i="8"/>
  <c r="BA329" i="8" s="1"/>
  <c r="AQ329" i="8"/>
  <c r="BC329" i="8" s="1"/>
  <c r="F330" i="8"/>
  <c r="AP329" i="8"/>
  <c r="BB329" i="8" s="1"/>
  <c r="BQ328" i="7"/>
  <c r="AL328" i="7"/>
  <c r="Y330" i="7"/>
  <c r="BR329" i="7"/>
  <c r="BS329" i="7"/>
  <c r="AK329" i="7"/>
  <c r="BT329" i="7"/>
  <c r="S328" i="7"/>
  <c r="AX328" i="7" s="1"/>
  <c r="BJ328" i="7" s="1"/>
  <c r="AS328" i="7"/>
  <c r="BE328" i="7" s="1"/>
  <c r="BL328" i="7"/>
  <c r="BV328" i="7" s="1"/>
  <c r="AU328" i="7"/>
  <c r="BG328" i="7" s="1"/>
  <c r="BN328" i="7"/>
  <c r="BX328" i="7" s="1"/>
  <c r="AA453" i="7"/>
  <c r="AM328" i="7"/>
  <c r="AY328" i="7" s="1"/>
  <c r="AR328" i="7"/>
  <c r="BD328" i="7" s="1"/>
  <c r="BK328" i="7"/>
  <c r="AT328" i="7"/>
  <c r="BF328" i="7" s="1"/>
  <c r="BM328" i="7"/>
  <c r="BW328" i="7" s="1"/>
  <c r="AO329" i="7"/>
  <c r="BA329" i="7" s="1"/>
  <c r="F330" i="7"/>
  <c r="AP329" i="7"/>
  <c r="BB329" i="7" s="1"/>
  <c r="AQ329" i="7"/>
  <c r="BC329" i="7" s="1"/>
  <c r="AN328" i="7"/>
  <c r="AZ328" i="7" s="1"/>
  <c r="R328" i="7"/>
  <c r="BO328" i="7"/>
  <c r="AV328" i="7"/>
  <c r="BH328" i="7" s="1"/>
  <c r="AD328" i="6"/>
  <c r="AV328" i="6"/>
  <c r="U330" i="6"/>
  <c r="AK327" i="6"/>
  <c r="AS327" i="6" s="1"/>
  <c r="AI328" i="6"/>
  <c r="AQ328" i="6" s="1"/>
  <c r="AX328" i="6"/>
  <c r="N328" i="6"/>
  <c r="W453" i="6" s="1"/>
  <c r="AE328" i="6"/>
  <c r="AM328" i="6" s="1"/>
  <c r="AU328" i="6"/>
  <c r="AW328" i="6" s="1"/>
  <c r="O328" i="6"/>
  <c r="AH328" i="6"/>
  <c r="AP328" i="6" s="1"/>
  <c r="F330" i="6"/>
  <c r="AD328" i="5"/>
  <c r="AV328" i="5"/>
  <c r="U330" i="5"/>
  <c r="N328" i="5"/>
  <c r="AE328" i="5"/>
  <c r="AM328" i="5" s="1"/>
  <c r="O328" i="5"/>
  <c r="AL328" i="5" s="1"/>
  <c r="AT328" i="5" s="1"/>
  <c r="AH328" i="5"/>
  <c r="AP328" i="5" s="1"/>
  <c r="AU328" i="5"/>
  <c r="AW328" i="5" s="1"/>
  <c r="AI328" i="5"/>
  <c r="AQ328" i="5" s="1"/>
  <c r="AX328" i="5"/>
  <c r="AF329" i="5"/>
  <c r="AN329" i="5" s="1"/>
  <c r="AG329" i="5"/>
  <c r="AO329" i="5" s="1"/>
  <c r="AJ329" i="5"/>
  <c r="AR329" i="5" s="1"/>
  <c r="F330" i="5"/>
  <c r="AD328" i="4"/>
  <c r="AV328" i="4"/>
  <c r="U330" i="4"/>
  <c r="N328" i="4"/>
  <c r="AE328" i="4"/>
  <c r="AM328" i="4" s="1"/>
  <c r="O328" i="4"/>
  <c r="AL328" i="4" s="1"/>
  <c r="AT328" i="4" s="1"/>
  <c r="AH328" i="4"/>
  <c r="AP328" i="4" s="1"/>
  <c r="AU328" i="4"/>
  <c r="AW328" i="4" s="1"/>
  <c r="AI328" i="4"/>
  <c r="AQ328" i="4" s="1"/>
  <c r="AX328" i="4"/>
  <c r="AF329" i="4"/>
  <c r="AN329" i="4" s="1"/>
  <c r="AG329" i="4"/>
  <c r="AO329" i="4" s="1"/>
  <c r="AJ329" i="4"/>
  <c r="AR329" i="4" s="1"/>
  <c r="F330" i="4"/>
  <c r="AX328" i="3"/>
  <c r="BQ328" i="3"/>
  <c r="BS329" i="3"/>
  <c r="S330" i="3"/>
  <c r="BD327" i="3"/>
  <c r="BJ327" i="3" s="1"/>
  <c r="BP327" i="3"/>
  <c r="CB327" i="3" s="1"/>
  <c r="CH327" i="3" s="1"/>
  <c r="CI327" i="3"/>
  <c r="CJ327" i="3"/>
  <c r="AF327" i="3"/>
  <c r="AL327" i="3" s="1"/>
  <c r="AY328" i="3"/>
  <c r="BE328" i="3" s="1"/>
  <c r="AR328" i="3"/>
  <c r="BK328" i="3"/>
  <c r="BW328" i="3" s="1"/>
  <c r="CC328" i="3" s="1"/>
  <c r="BC328" i="3"/>
  <c r="BI328" i="3" s="1"/>
  <c r="BO328" i="3"/>
  <c r="M328" i="3"/>
  <c r="AA328" i="3"/>
  <c r="AG328" i="3" s="1"/>
  <c r="BL328" i="3"/>
  <c r="BX328" i="3" s="1"/>
  <c r="CD328" i="3" s="1"/>
  <c r="AZ328" i="3"/>
  <c r="BF328" i="3" s="1"/>
  <c r="AE329" i="3"/>
  <c r="AK329" i="3" s="1"/>
  <c r="AC329" i="3"/>
  <c r="AI329" i="3" s="1"/>
  <c r="F330" i="3"/>
  <c r="AB329" i="3"/>
  <c r="AH329" i="3" s="1"/>
  <c r="BA328" i="3"/>
  <c r="BG328" i="3" s="1"/>
  <c r="BM328" i="3"/>
  <c r="BY328" i="3" s="1"/>
  <c r="CE328" i="3" s="1"/>
  <c r="BB328" i="3"/>
  <c r="BH328" i="3" s="1"/>
  <c r="BN328" i="3"/>
  <c r="BZ328" i="3" s="1"/>
  <c r="CF328" i="3" s="1"/>
  <c r="BR329" i="2"/>
  <c r="S330" i="2"/>
  <c r="BT329" i="2"/>
  <c r="AX328" i="2"/>
  <c r="BV328" i="2" s="1"/>
  <c r="BQ328" i="2"/>
  <c r="BM328" i="2"/>
  <c r="BY328" i="2" s="1"/>
  <c r="CE328" i="2" s="1"/>
  <c r="BA328" i="2"/>
  <c r="BG328" i="2" s="1"/>
  <c r="BC328" i="2"/>
  <c r="BI328" i="2" s="1"/>
  <c r="BO328" i="2"/>
  <c r="AZ328" i="2"/>
  <c r="BF328" i="2" s="1"/>
  <c r="BL328" i="2"/>
  <c r="BX328" i="2" s="1"/>
  <c r="CD328" i="2" s="1"/>
  <c r="M328" i="2"/>
  <c r="AA328" i="2"/>
  <c r="AG328" i="2" s="1"/>
  <c r="BN328" i="2"/>
  <c r="BZ328" i="2" s="1"/>
  <c r="CF328" i="2" s="1"/>
  <c r="BB328" i="2"/>
  <c r="BH328" i="2" s="1"/>
  <c r="AR328" i="2"/>
  <c r="AY328" i="2"/>
  <c r="BE328" i="2" s="1"/>
  <c r="BK328" i="2"/>
  <c r="BW328" i="2" s="1"/>
  <c r="CC328" i="2" s="1"/>
  <c r="F330" i="2"/>
  <c r="CI327" i="2"/>
  <c r="AF327" i="2"/>
  <c r="AL327" i="2" s="1"/>
  <c r="BD327" i="2"/>
  <c r="BJ327" i="2" s="1"/>
  <c r="BP327" i="2"/>
  <c r="CB327" i="2" s="1"/>
  <c r="CH327" i="2" s="1"/>
  <c r="AX328" i="1"/>
  <c r="BQ328" i="1"/>
  <c r="BR329" i="1"/>
  <c r="BS329" i="1"/>
  <c r="BT329" i="1"/>
  <c r="BU329" i="1"/>
  <c r="S330" i="1"/>
  <c r="BD327" i="1"/>
  <c r="BJ327" i="1" s="1"/>
  <c r="BP327" i="1"/>
  <c r="M328" i="1"/>
  <c r="AA328" i="1"/>
  <c r="AG328" i="1" s="1"/>
  <c r="AR328" i="1"/>
  <c r="AY328" i="1"/>
  <c r="BE328" i="1" s="1"/>
  <c r="BK328" i="1"/>
  <c r="BW328" i="1" s="1"/>
  <c r="CC328" i="1" s="1"/>
  <c r="AZ328" i="1"/>
  <c r="BF328" i="1" s="1"/>
  <c r="BL328" i="1"/>
  <c r="BX328" i="1" s="1"/>
  <c r="CD328" i="1" s="1"/>
  <c r="BA328" i="1"/>
  <c r="BG328" i="1" s="1"/>
  <c r="BM328" i="1"/>
  <c r="BY328" i="1" s="1"/>
  <c r="CE328" i="1" s="1"/>
  <c r="BB328" i="1"/>
  <c r="BH328" i="1" s="1"/>
  <c r="BN328" i="1"/>
  <c r="BZ328" i="1" s="1"/>
  <c r="CF328" i="1" s="1"/>
  <c r="BC328" i="1"/>
  <c r="BI328" i="1" s="1"/>
  <c r="BO328" i="1"/>
  <c r="CA328" i="1" s="1"/>
  <c r="CG328" i="1" s="1"/>
  <c r="AB329" i="1"/>
  <c r="AH329" i="1" s="1"/>
  <c r="AC329" i="1"/>
  <c r="AI329" i="1" s="1"/>
  <c r="AD329" i="1"/>
  <c r="AJ329" i="1" s="1"/>
  <c r="AE329" i="1"/>
  <c r="AK329" i="1" s="1"/>
  <c r="F330" i="1"/>
  <c r="BS328" i="9"/>
  <c r="BY327" i="9"/>
  <c r="BX327" i="9"/>
  <c r="AK328" i="8"/>
  <c r="AW327" i="8"/>
  <c r="BI327" i="8" s="1"/>
  <c r="BW327" i="7"/>
  <c r="AW327" i="7"/>
  <c r="BI327" i="7" s="1"/>
  <c r="AY328" i="6"/>
  <c r="AZ327" i="6"/>
  <c r="AF328" i="6"/>
  <c r="AN328" i="6" s="1"/>
  <c r="AC328" i="4"/>
  <c r="AK327" i="4"/>
  <c r="AS327" i="4" s="1"/>
  <c r="AZ327" i="4"/>
  <c r="Z328" i="3"/>
  <c r="AG328" i="6"/>
  <c r="AO328" i="6" s="1"/>
  <c r="AJ328" i="6"/>
  <c r="AR328" i="6" s="1"/>
  <c r="AC328" i="5"/>
  <c r="AY328" i="5"/>
  <c r="AD328" i="2"/>
  <c r="AJ328" i="2" s="1"/>
  <c r="AC328" i="2"/>
  <c r="AI328" i="2" s="1"/>
  <c r="AE328" i="2"/>
  <c r="AK328" i="2" s="1"/>
  <c r="AB328" i="2"/>
  <c r="AH328" i="2" s="1"/>
  <c r="BX327" i="2"/>
  <c r="CD327" i="2" s="1"/>
  <c r="BW327" i="2"/>
  <c r="CC327" i="2" s="1"/>
  <c r="BV327" i="1"/>
  <c r="Z328" i="1"/>
  <c r="CB326" i="1"/>
  <c r="CH326" i="1" s="1"/>
  <c r="AF327" i="1"/>
  <c r="AL327" i="1" s="1"/>
  <c r="BT328" i="8"/>
  <c r="BT328" i="7"/>
  <c r="BX327" i="7"/>
  <c r="BU327" i="9"/>
  <c r="BY327" i="8"/>
  <c r="BW327" i="8"/>
  <c r="BU327" i="7"/>
  <c r="AQ328" i="7"/>
  <c r="BC328" i="7" s="1"/>
  <c r="BR328" i="8"/>
  <c r="BU327" i="8"/>
  <c r="BP328" i="7"/>
  <c r="AZ327" i="5"/>
  <c r="BU328" i="3"/>
  <c r="BU328" i="2"/>
  <c r="AK328" i="9"/>
  <c r="AK328" i="7"/>
  <c r="AC328" i="6"/>
  <c r="AG328" i="5"/>
  <c r="AO328" i="5" s="1"/>
  <c r="AY328" i="4"/>
  <c r="AG328" i="4"/>
  <c r="AO328" i="4" s="1"/>
  <c r="AE328" i="3"/>
  <c r="AK328" i="3" s="1"/>
  <c r="AK327" i="5"/>
  <c r="AS327" i="5" s="1"/>
  <c r="AW327" i="9"/>
  <c r="BI327" i="9" s="1"/>
  <c r="AJ453" i="9"/>
  <c r="BQ329" i="9" l="1"/>
  <c r="AL329" i="9"/>
  <c r="BR330" i="9"/>
  <c r="BS330" i="9"/>
  <c r="Y331" i="9"/>
  <c r="BK329" i="9"/>
  <c r="BU329" i="9" s="1"/>
  <c r="AR329" i="9"/>
  <c r="BD329" i="9" s="1"/>
  <c r="BM329" i="9"/>
  <c r="BW329" i="9" s="1"/>
  <c r="AT329" i="9"/>
  <c r="BF329" i="9" s="1"/>
  <c r="AO330" i="9"/>
  <c r="BA330" i="9" s="1"/>
  <c r="AQ330" i="9"/>
  <c r="BC330" i="9" s="1"/>
  <c r="F331" i="9"/>
  <c r="AP330" i="9"/>
  <c r="BB330" i="9" s="1"/>
  <c r="AS329" i="9"/>
  <c r="BE329" i="9" s="1"/>
  <c r="BL329" i="9"/>
  <c r="BV329" i="9" s="1"/>
  <c r="S329" i="9"/>
  <c r="AX329" i="9" s="1"/>
  <c r="BJ329" i="9" s="1"/>
  <c r="BN329" i="9"/>
  <c r="BX329" i="9" s="1"/>
  <c r="AU329" i="9"/>
  <c r="BG329" i="9" s="1"/>
  <c r="R329" i="9"/>
  <c r="AN329" i="9"/>
  <c r="AZ329" i="9" s="1"/>
  <c r="AM329" i="9"/>
  <c r="AY329" i="9" s="1"/>
  <c r="AV329" i="9"/>
  <c r="BH329" i="9" s="1"/>
  <c r="BO329" i="9"/>
  <c r="BY329" i="9" s="1"/>
  <c r="AH453" i="9"/>
  <c r="AC453" i="9"/>
  <c r="AE453" i="9"/>
  <c r="AD453" i="9"/>
  <c r="AI453" i="9"/>
  <c r="AF453" i="9"/>
  <c r="AB453" i="9"/>
  <c r="AG453" i="9"/>
  <c r="AW328" i="9"/>
  <c r="BI328" i="9" s="1"/>
  <c r="AL329" i="8"/>
  <c r="BQ329" i="8"/>
  <c r="Y331" i="8"/>
  <c r="BP330" i="8"/>
  <c r="BT330" i="8"/>
  <c r="AG453" i="8"/>
  <c r="AE453" i="8"/>
  <c r="AH453" i="8"/>
  <c r="AJ453" i="8"/>
  <c r="AB453" i="8"/>
  <c r="AD453" i="8"/>
  <c r="AF453" i="8"/>
  <c r="AI453" i="8"/>
  <c r="AC453" i="8"/>
  <c r="AW328" i="8"/>
  <c r="BI328" i="8" s="1"/>
  <c r="S329" i="8"/>
  <c r="AX329" i="8" s="1"/>
  <c r="BJ329" i="8" s="1"/>
  <c r="BL329" i="8"/>
  <c r="BV329" i="8" s="1"/>
  <c r="AS329" i="8"/>
  <c r="BE329" i="8" s="1"/>
  <c r="R329" i="8"/>
  <c r="AN329" i="8"/>
  <c r="AZ329" i="8" s="1"/>
  <c r="BK329" i="8"/>
  <c r="AR329" i="8"/>
  <c r="BD329" i="8" s="1"/>
  <c r="AP330" i="8"/>
  <c r="BB330" i="8" s="1"/>
  <c r="F331" i="8"/>
  <c r="AM330" i="8"/>
  <c r="AY330" i="8" s="1"/>
  <c r="AO330" i="8"/>
  <c r="BA330" i="8" s="1"/>
  <c r="AQ330" i="8"/>
  <c r="BC330" i="8" s="1"/>
  <c r="AU329" i="8"/>
  <c r="BG329" i="8" s="1"/>
  <c r="BN329" i="8"/>
  <c r="AT329" i="8"/>
  <c r="BF329" i="8" s="1"/>
  <c r="BM329" i="8"/>
  <c r="BW329" i="8" s="1"/>
  <c r="AM329" i="8"/>
  <c r="AY329" i="8" s="1"/>
  <c r="AV329" i="8"/>
  <c r="BH329" i="8" s="1"/>
  <c r="BO329" i="8"/>
  <c r="BY329" i="8" s="1"/>
  <c r="Y331" i="7"/>
  <c r="BR330" i="7"/>
  <c r="AL329" i="7"/>
  <c r="BQ329" i="7"/>
  <c r="AR329" i="7"/>
  <c r="BD329" i="7" s="1"/>
  <c r="BK329" i="7"/>
  <c r="AT329" i="7"/>
  <c r="BF329" i="7" s="1"/>
  <c r="BM329" i="7"/>
  <c r="BW329" i="7" s="1"/>
  <c r="S329" i="7"/>
  <c r="AX329" i="7" s="1"/>
  <c r="BJ329" i="7" s="1"/>
  <c r="AS329" i="7"/>
  <c r="BE329" i="7" s="1"/>
  <c r="BL329" i="7"/>
  <c r="BV329" i="7" s="1"/>
  <c r="AP330" i="7"/>
  <c r="BB330" i="7" s="1"/>
  <c r="AM330" i="7"/>
  <c r="AY330" i="7" s="1"/>
  <c r="AO330" i="7"/>
  <c r="BA330" i="7" s="1"/>
  <c r="F331" i="7"/>
  <c r="AM329" i="7"/>
  <c r="AY329" i="7" s="1"/>
  <c r="BO329" i="7"/>
  <c r="BY329" i="7" s="1"/>
  <c r="AV329" i="7"/>
  <c r="BH329" i="7" s="1"/>
  <c r="R329" i="7"/>
  <c r="AN329" i="7"/>
  <c r="AZ329" i="7" s="1"/>
  <c r="BN329" i="7"/>
  <c r="BX329" i="7" s="1"/>
  <c r="AU329" i="7"/>
  <c r="BG329" i="7" s="1"/>
  <c r="AB453" i="7"/>
  <c r="AF453" i="7"/>
  <c r="AI453" i="7"/>
  <c r="AG453" i="7"/>
  <c r="AD453" i="7"/>
  <c r="AJ453" i="7"/>
  <c r="AE453" i="7"/>
  <c r="AC453" i="7"/>
  <c r="AH453" i="7"/>
  <c r="AW328" i="7"/>
  <c r="BI328" i="7" s="1"/>
  <c r="AD329" i="6"/>
  <c r="AV329" i="6"/>
  <c r="U331" i="6"/>
  <c r="AC330" i="6"/>
  <c r="Z453" i="6"/>
  <c r="X453" i="6"/>
  <c r="AB453" i="6"/>
  <c r="AA453" i="6"/>
  <c r="Y453" i="6"/>
  <c r="AK328" i="6"/>
  <c r="AS328" i="6" s="1"/>
  <c r="AE329" i="6"/>
  <c r="AM329" i="6" s="1"/>
  <c r="N329" i="6"/>
  <c r="O329" i="6"/>
  <c r="AL329" i="6" s="1"/>
  <c r="AT329" i="6" s="1"/>
  <c r="AH329" i="6"/>
  <c r="AP329" i="6" s="1"/>
  <c r="AU329" i="6"/>
  <c r="AW329" i="6" s="1"/>
  <c r="AF330" i="6"/>
  <c r="AN330" i="6" s="1"/>
  <c r="AG330" i="6"/>
  <c r="AO330" i="6" s="1"/>
  <c r="F331" i="6"/>
  <c r="AI329" i="6"/>
  <c r="AQ329" i="6" s="1"/>
  <c r="AX329" i="6"/>
  <c r="AD329" i="5"/>
  <c r="AV329" i="5"/>
  <c r="U331" i="5"/>
  <c r="AA453" i="5"/>
  <c r="AB453" i="5"/>
  <c r="X453" i="5"/>
  <c r="Z453" i="5"/>
  <c r="W453" i="5"/>
  <c r="Y453" i="5"/>
  <c r="AK328" i="5"/>
  <c r="AS328" i="5" s="1"/>
  <c r="N329" i="5"/>
  <c r="AE329" i="5"/>
  <c r="AM329" i="5" s="1"/>
  <c r="O329" i="5"/>
  <c r="AL329" i="5" s="1"/>
  <c r="AT329" i="5" s="1"/>
  <c r="AH329" i="5"/>
  <c r="AP329" i="5" s="1"/>
  <c r="AU329" i="5"/>
  <c r="AW329" i="5" s="1"/>
  <c r="AI329" i="5"/>
  <c r="AQ329" i="5" s="1"/>
  <c r="AX329" i="5"/>
  <c r="AF330" i="5"/>
  <c r="AN330" i="5" s="1"/>
  <c r="AG330" i="5"/>
  <c r="AO330" i="5" s="1"/>
  <c r="F331" i="5"/>
  <c r="AD329" i="4"/>
  <c r="AV329" i="4"/>
  <c r="U331" i="4"/>
  <c r="X453" i="4"/>
  <c r="Y453" i="4"/>
  <c r="AB453" i="4"/>
  <c r="AA453" i="4"/>
  <c r="W453" i="4"/>
  <c r="Z453" i="4"/>
  <c r="AK328" i="4"/>
  <c r="AS328" i="4" s="1"/>
  <c r="N329" i="4"/>
  <c r="AE329" i="4"/>
  <c r="AM329" i="4" s="1"/>
  <c r="O329" i="4"/>
  <c r="AL329" i="4" s="1"/>
  <c r="AT329" i="4" s="1"/>
  <c r="AH329" i="4"/>
  <c r="AP329" i="4" s="1"/>
  <c r="AU329" i="4"/>
  <c r="AW329" i="4" s="1"/>
  <c r="AI329" i="4"/>
  <c r="AQ329" i="4" s="1"/>
  <c r="AX329" i="4"/>
  <c r="AF330" i="4"/>
  <c r="AN330" i="4" s="1"/>
  <c r="AJ330" i="4"/>
  <c r="AR330" i="4" s="1"/>
  <c r="F331" i="4"/>
  <c r="BQ329" i="3"/>
  <c r="AX329" i="3"/>
  <c r="S331" i="3"/>
  <c r="BU330" i="3"/>
  <c r="BT330" i="3"/>
  <c r="Z330" i="3"/>
  <c r="BD328" i="3"/>
  <c r="BJ328" i="3" s="1"/>
  <c r="BP328" i="3"/>
  <c r="AU453" i="3"/>
  <c r="V453" i="3"/>
  <c r="AV453" i="3"/>
  <c r="W453" i="3"/>
  <c r="AW453" i="3"/>
  <c r="AS453" i="3"/>
  <c r="U453" i="3"/>
  <c r="Y453" i="3"/>
  <c r="AT453" i="3"/>
  <c r="X453" i="3"/>
  <c r="AF328" i="3"/>
  <c r="AL328" i="3" s="1"/>
  <c r="CI328" i="3"/>
  <c r="CJ328" i="3"/>
  <c r="BN329" i="3"/>
  <c r="BB329" i="3"/>
  <c r="BH329" i="3" s="1"/>
  <c r="M329" i="3"/>
  <c r="AA329" i="3"/>
  <c r="AG329" i="3" s="1"/>
  <c r="AZ329" i="3"/>
  <c r="BF329" i="3" s="1"/>
  <c r="BL329" i="3"/>
  <c r="AY329" i="3"/>
  <c r="BE329" i="3" s="1"/>
  <c r="AR329" i="3"/>
  <c r="BK329" i="3"/>
  <c r="BW329" i="3" s="1"/>
  <c r="CC329" i="3" s="1"/>
  <c r="BA329" i="3"/>
  <c r="BG329" i="3" s="1"/>
  <c r="BM329" i="3"/>
  <c r="BY329" i="3" s="1"/>
  <c r="CE329" i="3" s="1"/>
  <c r="BO329" i="3"/>
  <c r="BC329" i="3"/>
  <c r="BI329" i="3" s="1"/>
  <c r="AC330" i="3"/>
  <c r="AI330" i="3" s="1"/>
  <c r="F331" i="3"/>
  <c r="AE330" i="3"/>
  <c r="AK330" i="3" s="1"/>
  <c r="AB330" i="3"/>
  <c r="AH330" i="3" s="1"/>
  <c r="AD330" i="3"/>
  <c r="AJ330" i="3" s="1"/>
  <c r="AX329" i="2"/>
  <c r="BQ329" i="2"/>
  <c r="Z330" i="2"/>
  <c r="S331" i="2"/>
  <c r="X453" i="2"/>
  <c r="AT453" i="2"/>
  <c r="V453" i="2"/>
  <c r="AU453" i="2"/>
  <c r="Y453" i="2"/>
  <c r="U453" i="2"/>
  <c r="AV453" i="2"/>
  <c r="AW453" i="2"/>
  <c r="AS453" i="2"/>
  <c r="W453" i="2"/>
  <c r="AF328" i="2"/>
  <c r="AL328" i="2" s="1"/>
  <c r="CI328" i="2"/>
  <c r="BP328" i="2"/>
  <c r="CB328" i="2" s="1"/>
  <c r="CH328" i="2" s="1"/>
  <c r="BD328" i="2"/>
  <c r="BJ328" i="2" s="1"/>
  <c r="BA329" i="2"/>
  <c r="BG329" i="2" s="1"/>
  <c r="BM329" i="2"/>
  <c r="BO329" i="2"/>
  <c r="BC329" i="2"/>
  <c r="BI329" i="2" s="1"/>
  <c r="BB329" i="2"/>
  <c r="BH329" i="2" s="1"/>
  <c r="BN329" i="2"/>
  <c r="BZ329" i="2" s="1"/>
  <c r="CF329" i="2" s="1"/>
  <c r="AC330" i="2"/>
  <c r="AI330" i="2" s="1"/>
  <c r="AE330" i="2"/>
  <c r="AK330" i="2" s="1"/>
  <c r="F331" i="2"/>
  <c r="AB330" i="2"/>
  <c r="AH330" i="2" s="1"/>
  <c r="AD330" i="2"/>
  <c r="AJ330" i="2" s="1"/>
  <c r="AZ329" i="2"/>
  <c r="BF329" i="2" s="1"/>
  <c r="BL329" i="2"/>
  <c r="BX329" i="2" s="1"/>
  <c r="CD329" i="2" s="1"/>
  <c r="M329" i="2"/>
  <c r="AA329" i="2"/>
  <c r="AG329" i="2" s="1"/>
  <c r="AR329" i="2"/>
  <c r="AY329" i="2"/>
  <c r="BE329" i="2" s="1"/>
  <c r="BK329" i="2"/>
  <c r="BW329" i="2" s="1"/>
  <c r="CC329" i="2" s="1"/>
  <c r="AX329" i="1"/>
  <c r="BQ329" i="1"/>
  <c r="BR330" i="1"/>
  <c r="BS330" i="1"/>
  <c r="BT330" i="1"/>
  <c r="BU330" i="1"/>
  <c r="S331" i="1"/>
  <c r="X453" i="1"/>
  <c r="AS453" i="1"/>
  <c r="U453" i="1"/>
  <c r="W453" i="1"/>
  <c r="Y453" i="1"/>
  <c r="AU453" i="1"/>
  <c r="AW453" i="1"/>
  <c r="AV453" i="1"/>
  <c r="AT453" i="1"/>
  <c r="V453" i="1"/>
  <c r="AF328" i="1"/>
  <c r="AL328" i="1" s="1"/>
  <c r="BD328" i="1"/>
  <c r="BJ328" i="1" s="1"/>
  <c r="BP328" i="1"/>
  <c r="M329" i="1"/>
  <c r="AA329" i="1"/>
  <c r="AG329" i="1" s="1"/>
  <c r="AR329" i="1"/>
  <c r="AY329" i="1"/>
  <c r="BE329" i="1" s="1"/>
  <c r="BK329" i="1"/>
  <c r="BW329" i="1" s="1"/>
  <c r="CC329" i="1" s="1"/>
  <c r="AZ329" i="1"/>
  <c r="BF329" i="1" s="1"/>
  <c r="BL329" i="1"/>
  <c r="BX329" i="1" s="1"/>
  <c r="CD329" i="1" s="1"/>
  <c r="BA329" i="1"/>
  <c r="BG329" i="1" s="1"/>
  <c r="BM329" i="1"/>
  <c r="BY329" i="1" s="1"/>
  <c r="CE329" i="1" s="1"/>
  <c r="BB329" i="1"/>
  <c r="BH329" i="1" s="1"/>
  <c r="BN329" i="1"/>
  <c r="BZ329" i="1" s="1"/>
  <c r="CF329" i="1" s="1"/>
  <c r="BC329" i="1"/>
  <c r="BI329" i="1" s="1"/>
  <c r="BO329" i="1"/>
  <c r="CA329" i="1" s="1"/>
  <c r="CG329" i="1" s="1"/>
  <c r="AB330" i="1"/>
  <c r="AH330" i="1" s="1"/>
  <c r="AC330" i="1"/>
  <c r="AI330" i="1" s="1"/>
  <c r="AD330" i="1"/>
  <c r="AJ330" i="1" s="1"/>
  <c r="AE330" i="1"/>
  <c r="AK330" i="1" s="1"/>
  <c r="F331" i="1"/>
  <c r="BT453" i="9"/>
  <c r="BX328" i="9"/>
  <c r="AK329" i="8"/>
  <c r="BP329" i="8"/>
  <c r="BY328" i="8"/>
  <c r="BP329" i="7"/>
  <c r="AC329" i="6"/>
  <c r="AZ328" i="6"/>
  <c r="AY329" i="5"/>
  <c r="BS329" i="2"/>
  <c r="AL328" i="6"/>
  <c r="AT328" i="6" s="1"/>
  <c r="AF329" i="6"/>
  <c r="AN329" i="6" s="1"/>
  <c r="AG329" i="6"/>
  <c r="AO329" i="6" s="1"/>
  <c r="AJ329" i="6"/>
  <c r="AR329" i="6" s="1"/>
  <c r="AC329" i="5"/>
  <c r="BV328" i="3"/>
  <c r="BT329" i="3"/>
  <c r="CB327" i="1"/>
  <c r="CH327" i="1" s="1"/>
  <c r="AD329" i="2"/>
  <c r="AJ329" i="2" s="1"/>
  <c r="AC329" i="2"/>
  <c r="AI329" i="2" s="1"/>
  <c r="AE329" i="2"/>
  <c r="AK329" i="2" s="1"/>
  <c r="AB329" i="2"/>
  <c r="AH329" i="2" s="1"/>
  <c r="BV328" i="1"/>
  <c r="Z329" i="1"/>
  <c r="AZ328" i="4"/>
  <c r="Z329" i="2"/>
  <c r="BW328" i="8"/>
  <c r="BU328" i="7"/>
  <c r="BR329" i="3"/>
  <c r="CA328" i="3"/>
  <c r="CG328" i="3" s="1"/>
  <c r="BY328" i="7"/>
  <c r="AY329" i="6"/>
  <c r="AZ328" i="5"/>
  <c r="AC329" i="4"/>
  <c r="BU329" i="3"/>
  <c r="AD329" i="3"/>
  <c r="AJ329" i="3" s="1"/>
  <c r="BU329" i="2"/>
  <c r="CA328" i="2"/>
  <c r="CG328" i="2" s="1"/>
  <c r="AK329" i="9"/>
  <c r="BS329" i="8"/>
  <c r="AY329" i="4"/>
  <c r="Z329" i="3"/>
  <c r="AC453" i="6" l="1"/>
  <c r="AL330" i="9"/>
  <c r="BQ330" i="9"/>
  <c r="BR331" i="9"/>
  <c r="BT331" i="9"/>
  <c r="Y332" i="9"/>
  <c r="AS330" i="9"/>
  <c r="BE330" i="9" s="1"/>
  <c r="BL330" i="9"/>
  <c r="BV330" i="9" s="1"/>
  <c r="S330" i="9"/>
  <c r="AX330" i="9" s="1"/>
  <c r="BJ330" i="9" s="1"/>
  <c r="AR330" i="9"/>
  <c r="BD330" i="9" s="1"/>
  <c r="BK330" i="9"/>
  <c r="BU330" i="9" s="1"/>
  <c r="F332" i="9"/>
  <c r="AP331" i="9"/>
  <c r="BB331" i="9" s="1"/>
  <c r="AO331" i="9"/>
  <c r="BA331" i="9" s="1"/>
  <c r="AQ331" i="9"/>
  <c r="BC331" i="9" s="1"/>
  <c r="R330" i="9"/>
  <c r="AW330" i="9" s="1"/>
  <c r="BI330" i="9" s="1"/>
  <c r="AN330" i="9"/>
  <c r="AZ330" i="9" s="1"/>
  <c r="BN330" i="9"/>
  <c r="BX330" i="9" s="1"/>
  <c r="AU330" i="9"/>
  <c r="BG330" i="9" s="1"/>
  <c r="AT330" i="9"/>
  <c r="BF330" i="9" s="1"/>
  <c r="BM330" i="9"/>
  <c r="BW330" i="9" s="1"/>
  <c r="BO330" i="9"/>
  <c r="BY330" i="9" s="1"/>
  <c r="AV330" i="9"/>
  <c r="BH330" i="9" s="1"/>
  <c r="AW329" i="9"/>
  <c r="BI329" i="9" s="1"/>
  <c r="BR453" i="9"/>
  <c r="BS453" i="9"/>
  <c r="BP453" i="9"/>
  <c r="AK453" i="9"/>
  <c r="AL453" i="9"/>
  <c r="AZ453" i="9" s="1"/>
  <c r="BQ453" i="9"/>
  <c r="AL330" i="8"/>
  <c r="BQ330" i="8"/>
  <c r="BT331" i="8"/>
  <c r="BR331" i="8"/>
  <c r="Y332" i="8"/>
  <c r="BP331" i="8"/>
  <c r="BQ453" i="8"/>
  <c r="AL453" i="8"/>
  <c r="AZ453" i="8" s="1"/>
  <c r="BR453" i="8"/>
  <c r="BT453" i="8"/>
  <c r="AK453" i="8"/>
  <c r="BP453" i="8"/>
  <c r="BS453" i="8"/>
  <c r="AW329" i="8"/>
  <c r="BI329" i="8" s="1"/>
  <c r="AR330" i="8"/>
  <c r="BD330" i="8" s="1"/>
  <c r="BK330" i="8"/>
  <c r="BU330" i="8" s="1"/>
  <c r="AV330" i="8"/>
  <c r="BH330" i="8" s="1"/>
  <c r="BO330" i="8"/>
  <c r="BY330" i="8" s="1"/>
  <c r="R330" i="8"/>
  <c r="AN330" i="8"/>
  <c r="AZ330" i="8" s="1"/>
  <c r="AO331" i="8"/>
  <c r="BA331" i="8" s="1"/>
  <c r="AQ331" i="8"/>
  <c r="BC331" i="8" s="1"/>
  <c r="AP331" i="8"/>
  <c r="BB331" i="8" s="1"/>
  <c r="F332" i="8"/>
  <c r="BN330" i="8"/>
  <c r="BX330" i="8" s="1"/>
  <c r="AU330" i="8"/>
  <c r="BG330" i="8" s="1"/>
  <c r="AT330" i="8"/>
  <c r="BF330" i="8" s="1"/>
  <c r="BM330" i="8"/>
  <c r="BW330" i="8" s="1"/>
  <c r="BL330" i="8"/>
  <c r="BV330" i="8" s="1"/>
  <c r="S330" i="8"/>
  <c r="AX330" i="8" s="1"/>
  <c r="BJ330" i="8" s="1"/>
  <c r="AS330" i="8"/>
  <c r="BE330" i="8" s="1"/>
  <c r="AL330" i="7"/>
  <c r="BQ330" i="7"/>
  <c r="BT331" i="7"/>
  <c r="Y332" i="7"/>
  <c r="BR331" i="7"/>
  <c r="AK331" i="7"/>
  <c r="BP331" i="7"/>
  <c r="BS331" i="7"/>
  <c r="BM330" i="7"/>
  <c r="BW330" i="7" s="1"/>
  <c r="AT330" i="7"/>
  <c r="BF330" i="7" s="1"/>
  <c r="S330" i="7"/>
  <c r="AX330" i="7" s="1"/>
  <c r="BJ330" i="7" s="1"/>
  <c r="AS330" i="7"/>
  <c r="BE330" i="7" s="1"/>
  <c r="BL330" i="7"/>
  <c r="BV330" i="7" s="1"/>
  <c r="AV330" i="7"/>
  <c r="BH330" i="7" s="1"/>
  <c r="BO330" i="7"/>
  <c r="BY330" i="7" s="1"/>
  <c r="R330" i="7"/>
  <c r="AN330" i="7"/>
  <c r="AZ330" i="7" s="1"/>
  <c r="AR330" i="7"/>
  <c r="BD330" i="7" s="1"/>
  <c r="BK330" i="7"/>
  <c r="BU330" i="7" s="1"/>
  <c r="AU330" i="7"/>
  <c r="BG330" i="7" s="1"/>
  <c r="BN330" i="7"/>
  <c r="BX330" i="7" s="1"/>
  <c r="AP331" i="7"/>
  <c r="BB331" i="7" s="1"/>
  <c r="F332" i="7"/>
  <c r="AO331" i="7"/>
  <c r="BA331" i="7" s="1"/>
  <c r="AQ331" i="7"/>
  <c r="BC331" i="7" s="1"/>
  <c r="AW329" i="7"/>
  <c r="BI329" i="7" s="1"/>
  <c r="AK453" i="7"/>
  <c r="BP453" i="7"/>
  <c r="BS453" i="7"/>
  <c r="AL453" i="7"/>
  <c r="BQ453" i="7"/>
  <c r="BT453" i="7"/>
  <c r="BR453" i="7"/>
  <c r="U332" i="6"/>
  <c r="AD330" i="6"/>
  <c r="AV330" i="6"/>
  <c r="AD453" i="6"/>
  <c r="AV453" i="6"/>
  <c r="AY453" i="6"/>
  <c r="AK329" i="6"/>
  <c r="AS329" i="6" s="1"/>
  <c r="O330" i="6"/>
  <c r="AL330" i="6" s="1"/>
  <c r="AT330" i="6" s="1"/>
  <c r="AH330" i="6"/>
  <c r="AP330" i="6" s="1"/>
  <c r="AU330" i="6"/>
  <c r="AW330" i="6" s="1"/>
  <c r="AG331" i="6"/>
  <c r="AO331" i="6" s="1"/>
  <c r="F332" i="6"/>
  <c r="AF331" i="6"/>
  <c r="AN331" i="6" s="1"/>
  <c r="AJ331" i="6"/>
  <c r="AR331" i="6" s="1"/>
  <c r="N330" i="6"/>
  <c r="AE330" i="6"/>
  <c r="AM330" i="6" s="1"/>
  <c r="AI330" i="6"/>
  <c r="AQ330" i="6" s="1"/>
  <c r="AX330" i="6"/>
  <c r="AZ330" i="6" s="1"/>
  <c r="AD330" i="5"/>
  <c r="AV330" i="5"/>
  <c r="U332" i="5"/>
  <c r="AY453" i="5"/>
  <c r="AD453" i="5"/>
  <c r="AV453" i="5"/>
  <c r="AC453" i="5"/>
  <c r="AK329" i="5"/>
  <c r="AS329" i="5" s="1"/>
  <c r="N330" i="5"/>
  <c r="AE330" i="5"/>
  <c r="AM330" i="5" s="1"/>
  <c r="O330" i="5"/>
  <c r="AL330" i="5" s="1"/>
  <c r="AT330" i="5" s="1"/>
  <c r="AH330" i="5"/>
  <c r="AP330" i="5" s="1"/>
  <c r="AU330" i="5"/>
  <c r="AW330" i="5" s="1"/>
  <c r="AI330" i="5"/>
  <c r="AQ330" i="5" s="1"/>
  <c r="AX330" i="5"/>
  <c r="AZ330" i="5" s="1"/>
  <c r="AJ331" i="5"/>
  <c r="AR331" i="5" s="1"/>
  <c r="F332" i="5"/>
  <c r="AD330" i="4"/>
  <c r="AV330" i="4"/>
  <c r="U332" i="4"/>
  <c r="AY453" i="4"/>
  <c r="AC453" i="4"/>
  <c r="AD453" i="4"/>
  <c r="AV453" i="4"/>
  <c r="AK329" i="4"/>
  <c r="AS329" i="4" s="1"/>
  <c r="N330" i="4"/>
  <c r="AE330" i="4"/>
  <c r="AM330" i="4" s="1"/>
  <c r="O330" i="4"/>
  <c r="AL330" i="4" s="1"/>
  <c r="AT330" i="4" s="1"/>
  <c r="AH330" i="4"/>
  <c r="AP330" i="4" s="1"/>
  <c r="AU330" i="4"/>
  <c r="AW330" i="4" s="1"/>
  <c r="AI330" i="4"/>
  <c r="AQ330" i="4" s="1"/>
  <c r="AX330" i="4"/>
  <c r="AZ330" i="4" s="1"/>
  <c r="AF331" i="4"/>
  <c r="AN331" i="4" s="1"/>
  <c r="F332" i="4"/>
  <c r="BT331" i="3"/>
  <c r="S332" i="3"/>
  <c r="BU331" i="3"/>
  <c r="BS331" i="3"/>
  <c r="AX330" i="3"/>
  <c r="BV330" i="3" s="1"/>
  <c r="BQ330" i="3"/>
  <c r="BS453" i="3"/>
  <c r="BT453" i="3"/>
  <c r="BU453" i="3"/>
  <c r="BQ453" i="3"/>
  <c r="AX453" i="3"/>
  <c r="Z453" i="3"/>
  <c r="BR453" i="3"/>
  <c r="AF329" i="3"/>
  <c r="AL329" i="3" s="1"/>
  <c r="CI329" i="3"/>
  <c r="CJ329" i="3"/>
  <c r="BP329" i="3"/>
  <c r="CB329" i="3" s="1"/>
  <c r="CH329" i="3" s="1"/>
  <c r="BD329" i="3"/>
  <c r="BJ329" i="3" s="1"/>
  <c r="AR330" i="3"/>
  <c r="AY330" i="3"/>
  <c r="BE330" i="3" s="1"/>
  <c r="BK330" i="3"/>
  <c r="BA330" i="3"/>
  <c r="BG330" i="3" s="1"/>
  <c r="BM330" i="3"/>
  <c r="BY330" i="3" s="1"/>
  <c r="CE330" i="3" s="1"/>
  <c r="AZ330" i="3"/>
  <c r="BF330" i="3" s="1"/>
  <c r="BL330" i="3"/>
  <c r="BX330" i="3" s="1"/>
  <c r="CD330" i="3" s="1"/>
  <c r="F332" i="3"/>
  <c r="AA330" i="3"/>
  <c r="AG330" i="3" s="1"/>
  <c r="M330" i="3"/>
  <c r="BC330" i="3"/>
  <c r="BI330" i="3" s="1"/>
  <c r="BO330" i="3"/>
  <c r="CA330" i="3" s="1"/>
  <c r="CG330" i="3" s="1"/>
  <c r="BB330" i="3"/>
  <c r="BH330" i="3" s="1"/>
  <c r="BN330" i="3"/>
  <c r="BZ330" i="3" s="1"/>
  <c r="CF330" i="3" s="1"/>
  <c r="AX330" i="2"/>
  <c r="BV330" i="2" s="1"/>
  <c r="BQ330" i="2"/>
  <c r="BT331" i="2"/>
  <c r="BR331" i="2"/>
  <c r="S332" i="2"/>
  <c r="BS331" i="2"/>
  <c r="BU331" i="2"/>
  <c r="BR453" i="2"/>
  <c r="BS453" i="2"/>
  <c r="Z453" i="2"/>
  <c r="BT453" i="2"/>
  <c r="BU453" i="2"/>
  <c r="AX453" i="2"/>
  <c r="BV453" i="2" s="1"/>
  <c r="BQ453" i="2"/>
  <c r="M330" i="2"/>
  <c r="AA330" i="2"/>
  <c r="AG330" i="2" s="1"/>
  <c r="AZ330" i="2"/>
  <c r="BF330" i="2" s="1"/>
  <c r="BL330" i="2"/>
  <c r="BX330" i="2" s="1"/>
  <c r="CD330" i="2" s="1"/>
  <c r="AB331" i="2"/>
  <c r="AH331" i="2" s="1"/>
  <c r="AE331" i="2"/>
  <c r="AK331" i="2" s="1"/>
  <c r="F332" i="2"/>
  <c r="AD331" i="2"/>
  <c r="AJ331" i="2" s="1"/>
  <c r="AC331" i="2"/>
  <c r="AI331" i="2" s="1"/>
  <c r="AY330" i="2"/>
  <c r="BE330" i="2" s="1"/>
  <c r="BK330" i="2"/>
  <c r="BW330" i="2" s="1"/>
  <c r="CC330" i="2" s="1"/>
  <c r="AR330" i="2"/>
  <c r="BA330" i="2"/>
  <c r="BG330" i="2" s="1"/>
  <c r="BM330" i="2"/>
  <c r="BY330" i="2" s="1"/>
  <c r="CE330" i="2" s="1"/>
  <c r="BC330" i="2"/>
  <c r="BI330" i="2" s="1"/>
  <c r="BO330" i="2"/>
  <c r="CA330" i="2" s="1"/>
  <c r="CG330" i="2" s="1"/>
  <c r="BN330" i="2"/>
  <c r="BZ330" i="2" s="1"/>
  <c r="CF330" i="2" s="1"/>
  <c r="BB330" i="2"/>
  <c r="BH330" i="2" s="1"/>
  <c r="AF329" i="2"/>
  <c r="AL329" i="2" s="1"/>
  <c r="CI329" i="2"/>
  <c r="BD329" i="2"/>
  <c r="BJ329" i="2" s="1"/>
  <c r="BP329" i="2"/>
  <c r="CB329" i="2" s="1"/>
  <c r="CH329" i="2" s="1"/>
  <c r="AX330" i="1"/>
  <c r="BV330" i="1" s="1"/>
  <c r="BQ330" i="1"/>
  <c r="BR331" i="1"/>
  <c r="BS331" i="1"/>
  <c r="BT331" i="1"/>
  <c r="BU331" i="1"/>
  <c r="S332" i="1"/>
  <c r="AX453" i="1"/>
  <c r="BQ453" i="1"/>
  <c r="Z453" i="1"/>
  <c r="BS453" i="1"/>
  <c r="BU453" i="1"/>
  <c r="BT453" i="1"/>
  <c r="BR453" i="1"/>
  <c r="AF329" i="1"/>
  <c r="AL329" i="1" s="1"/>
  <c r="BD329" i="1"/>
  <c r="BJ329" i="1" s="1"/>
  <c r="BP329" i="1"/>
  <c r="CB329" i="1" s="1"/>
  <c r="CH329" i="1" s="1"/>
  <c r="M330" i="1"/>
  <c r="AA330" i="1"/>
  <c r="AG330" i="1" s="1"/>
  <c r="AR330" i="1"/>
  <c r="AY330" i="1"/>
  <c r="BE330" i="1" s="1"/>
  <c r="BK330" i="1"/>
  <c r="BW330" i="1" s="1"/>
  <c r="CC330" i="1" s="1"/>
  <c r="AZ330" i="1"/>
  <c r="BF330" i="1" s="1"/>
  <c r="BL330" i="1"/>
  <c r="BX330" i="1" s="1"/>
  <c r="CD330" i="1" s="1"/>
  <c r="BA330" i="1"/>
  <c r="BG330" i="1" s="1"/>
  <c r="BM330" i="1"/>
  <c r="BY330" i="1" s="1"/>
  <c r="CE330" i="1" s="1"/>
  <c r="BB330" i="1"/>
  <c r="BH330" i="1" s="1"/>
  <c r="BN330" i="1"/>
  <c r="BZ330" i="1" s="1"/>
  <c r="CF330" i="1" s="1"/>
  <c r="BC330" i="1"/>
  <c r="BI330" i="1" s="1"/>
  <c r="BO330" i="1"/>
  <c r="CA330" i="1" s="1"/>
  <c r="CG330" i="1" s="1"/>
  <c r="AB331" i="1"/>
  <c r="AH331" i="1" s="1"/>
  <c r="AC331" i="1"/>
  <c r="AI331" i="1" s="1"/>
  <c r="AD331" i="1"/>
  <c r="AJ331" i="1" s="1"/>
  <c r="AE331" i="1"/>
  <c r="AK331" i="1" s="1"/>
  <c r="F332" i="1"/>
  <c r="BP330" i="7"/>
  <c r="AY330" i="4"/>
  <c r="AY330" i="6"/>
  <c r="AY330" i="5"/>
  <c r="BY329" i="2"/>
  <c r="CE329" i="2" s="1"/>
  <c r="BT330" i="9"/>
  <c r="AM330" i="9"/>
  <c r="AY330" i="9" s="1"/>
  <c r="BU329" i="8"/>
  <c r="BX329" i="8"/>
  <c r="BU329" i="7"/>
  <c r="AQ330" i="7"/>
  <c r="BC330" i="7" s="1"/>
  <c r="AC330" i="4"/>
  <c r="AZ329" i="4"/>
  <c r="AG330" i="4"/>
  <c r="AO330" i="4" s="1"/>
  <c r="BV329" i="3"/>
  <c r="BX329" i="3"/>
  <c r="CD329" i="3" s="1"/>
  <c r="BS330" i="2"/>
  <c r="CA329" i="2"/>
  <c r="CG329" i="2" s="1"/>
  <c r="AJ330" i="6"/>
  <c r="AR330" i="6" s="1"/>
  <c r="AK330" i="8"/>
  <c r="AK330" i="7"/>
  <c r="AJ330" i="5"/>
  <c r="AR330" i="5" s="1"/>
  <c r="BV329" i="2"/>
  <c r="BR330" i="2"/>
  <c r="Z330" i="1"/>
  <c r="BP330" i="9"/>
  <c r="AZ329" i="5"/>
  <c r="BS330" i="3"/>
  <c r="BU330" i="2"/>
  <c r="BV329" i="1"/>
  <c r="CB328" i="1"/>
  <c r="CH328" i="1" s="1"/>
  <c r="AK330" i="9"/>
  <c r="BS330" i="8"/>
  <c r="BR330" i="8"/>
  <c r="BS330" i="7"/>
  <c r="BT330" i="7"/>
  <c r="AZ329" i="6"/>
  <c r="AC330" i="5"/>
  <c r="BR330" i="3"/>
  <c r="CB328" i="3"/>
  <c r="CH328" i="3" s="1"/>
  <c r="BZ329" i="3"/>
  <c r="CF329" i="3" s="1"/>
  <c r="CA329" i="3"/>
  <c r="CG329" i="3" s="1"/>
  <c r="BT330" i="2"/>
  <c r="BQ331" i="9" l="1"/>
  <c r="AL331" i="9"/>
  <c r="BS332" i="9"/>
  <c r="BT332" i="9"/>
  <c r="Y333" i="9"/>
  <c r="AP332" i="9"/>
  <c r="BB332" i="9" s="1"/>
  <c r="AM332" i="9"/>
  <c r="AY332" i="9" s="1"/>
  <c r="AO332" i="9"/>
  <c r="BA332" i="9" s="1"/>
  <c r="F333" i="9"/>
  <c r="AQ332" i="9"/>
  <c r="BC332" i="9" s="1"/>
  <c r="R331" i="9"/>
  <c r="AN331" i="9"/>
  <c r="AZ331" i="9" s="1"/>
  <c r="BL331" i="9"/>
  <c r="BV331" i="9" s="1"/>
  <c r="S331" i="9"/>
  <c r="AX331" i="9" s="1"/>
  <c r="BJ331" i="9" s="1"/>
  <c r="AS331" i="9"/>
  <c r="BE331" i="9" s="1"/>
  <c r="AR331" i="9"/>
  <c r="BD331" i="9" s="1"/>
  <c r="BK331" i="9"/>
  <c r="BN331" i="9"/>
  <c r="AU331" i="9"/>
  <c r="BG331" i="9" s="1"/>
  <c r="AM331" i="9"/>
  <c r="AY331" i="9" s="1"/>
  <c r="BM331" i="9"/>
  <c r="BW331" i="9" s="1"/>
  <c r="AT331" i="9"/>
  <c r="BF331" i="9" s="1"/>
  <c r="AV331" i="9"/>
  <c r="BH331" i="9" s="1"/>
  <c r="BO331" i="9"/>
  <c r="BY331" i="9" s="1"/>
  <c r="BQ331" i="8"/>
  <c r="AL331" i="8"/>
  <c r="BS332" i="8"/>
  <c r="BR332" i="8"/>
  <c r="Y333" i="8"/>
  <c r="BT332" i="8"/>
  <c r="AT331" i="8"/>
  <c r="BF331" i="8" s="1"/>
  <c r="BM331" i="8"/>
  <c r="BW331" i="8" s="1"/>
  <c r="AS331" i="8"/>
  <c r="BE331" i="8" s="1"/>
  <c r="BL331" i="8"/>
  <c r="BV331" i="8" s="1"/>
  <c r="S331" i="8"/>
  <c r="AX331" i="8" s="1"/>
  <c r="BJ331" i="8" s="1"/>
  <c r="AM331" i="8"/>
  <c r="AY331" i="8" s="1"/>
  <c r="AU331" i="8"/>
  <c r="BG331" i="8" s="1"/>
  <c r="BN331" i="8"/>
  <c r="AN331" i="8"/>
  <c r="AZ331" i="8" s="1"/>
  <c r="R331" i="8"/>
  <c r="BK331" i="8"/>
  <c r="BU331" i="8" s="1"/>
  <c r="AR331" i="8"/>
  <c r="BD331" i="8" s="1"/>
  <c r="AV331" i="8"/>
  <c r="BH331" i="8" s="1"/>
  <c r="BO331" i="8"/>
  <c r="BY331" i="8" s="1"/>
  <c r="AP332" i="8"/>
  <c r="BB332" i="8" s="1"/>
  <c r="AQ332" i="8"/>
  <c r="BC332" i="8" s="1"/>
  <c r="AO332" i="8"/>
  <c r="BA332" i="8" s="1"/>
  <c r="F333" i="8"/>
  <c r="BQ331" i="7"/>
  <c r="AL331" i="7"/>
  <c r="BS332" i="7"/>
  <c r="Y333" i="7"/>
  <c r="BR332" i="7"/>
  <c r="BT332" i="7"/>
  <c r="AT331" i="7"/>
  <c r="BF331" i="7" s="1"/>
  <c r="BM331" i="7"/>
  <c r="BW331" i="7" s="1"/>
  <c r="F333" i="7"/>
  <c r="AO332" i="7"/>
  <c r="BA332" i="7" s="1"/>
  <c r="AP332" i="7"/>
  <c r="BB332" i="7" s="1"/>
  <c r="AM331" i="7"/>
  <c r="AY331" i="7" s="1"/>
  <c r="AS331" i="7"/>
  <c r="BE331" i="7" s="1"/>
  <c r="S331" i="7"/>
  <c r="AX331" i="7" s="1"/>
  <c r="BJ331" i="7" s="1"/>
  <c r="BL331" i="7"/>
  <c r="BV331" i="7" s="1"/>
  <c r="AV331" i="7"/>
  <c r="BH331" i="7" s="1"/>
  <c r="BO331" i="7"/>
  <c r="BY331" i="7" s="1"/>
  <c r="R331" i="7"/>
  <c r="AN331" i="7"/>
  <c r="AZ331" i="7" s="1"/>
  <c r="AR331" i="7"/>
  <c r="BD331" i="7" s="1"/>
  <c r="BK331" i="7"/>
  <c r="BU331" i="7" s="1"/>
  <c r="AU331" i="7"/>
  <c r="BG331" i="7" s="1"/>
  <c r="BN331" i="7"/>
  <c r="BX331" i="7" s="1"/>
  <c r="U333" i="6"/>
  <c r="AV331" i="6"/>
  <c r="AD331" i="6"/>
  <c r="N331" i="6"/>
  <c r="AE331" i="6"/>
  <c r="AM331" i="6" s="1"/>
  <c r="AI331" i="6"/>
  <c r="AQ331" i="6" s="1"/>
  <c r="AX331" i="6"/>
  <c r="F333" i="6"/>
  <c r="O331" i="6"/>
  <c r="AH331" i="6"/>
  <c r="AP331" i="6" s="1"/>
  <c r="AU331" i="6"/>
  <c r="AD331" i="5"/>
  <c r="AV331" i="5"/>
  <c r="U333" i="5"/>
  <c r="N331" i="5"/>
  <c r="AE331" i="5"/>
  <c r="AM331" i="5" s="1"/>
  <c r="O331" i="5"/>
  <c r="AL331" i="5" s="1"/>
  <c r="AT331" i="5" s="1"/>
  <c r="AH331" i="5"/>
  <c r="AP331" i="5" s="1"/>
  <c r="AU331" i="5"/>
  <c r="AW331" i="5" s="1"/>
  <c r="AI331" i="5"/>
  <c r="AQ331" i="5" s="1"/>
  <c r="AX331" i="5"/>
  <c r="AF332" i="5"/>
  <c r="AN332" i="5" s="1"/>
  <c r="AG332" i="5"/>
  <c r="AO332" i="5" s="1"/>
  <c r="AJ332" i="5"/>
  <c r="AR332" i="5" s="1"/>
  <c r="F333" i="5"/>
  <c r="AD331" i="4"/>
  <c r="AV331" i="4"/>
  <c r="U333" i="4"/>
  <c r="N331" i="4"/>
  <c r="AE331" i="4"/>
  <c r="AM331" i="4" s="1"/>
  <c r="O331" i="4"/>
  <c r="AH331" i="4"/>
  <c r="AP331" i="4" s="1"/>
  <c r="AU331" i="4"/>
  <c r="AW331" i="4" s="1"/>
  <c r="AI331" i="4"/>
  <c r="AQ331" i="4" s="1"/>
  <c r="AX331" i="4"/>
  <c r="AF332" i="4"/>
  <c r="AN332" i="4" s="1"/>
  <c r="F333" i="4"/>
  <c r="BR332" i="3"/>
  <c r="BT332" i="3"/>
  <c r="S333" i="3"/>
  <c r="BQ331" i="3"/>
  <c r="AX331" i="3"/>
  <c r="BD330" i="3"/>
  <c r="BJ330" i="3" s="1"/>
  <c r="BP330" i="3"/>
  <c r="CB330" i="3" s="1"/>
  <c r="CH330" i="3" s="1"/>
  <c r="BK331" i="3"/>
  <c r="BW331" i="3" s="1"/>
  <c r="CC331" i="3" s="1"/>
  <c r="AR331" i="3"/>
  <c r="AY331" i="3"/>
  <c r="BE331" i="3" s="1"/>
  <c r="AZ331" i="3"/>
  <c r="BF331" i="3" s="1"/>
  <c r="BL331" i="3"/>
  <c r="AE332" i="3"/>
  <c r="AK332" i="3" s="1"/>
  <c r="AB332" i="3"/>
  <c r="AH332" i="3" s="1"/>
  <c r="AD332" i="3"/>
  <c r="AJ332" i="3" s="1"/>
  <c r="AC332" i="3"/>
  <c r="AI332" i="3" s="1"/>
  <c r="F333" i="3"/>
  <c r="M331" i="3"/>
  <c r="AA331" i="3"/>
  <c r="AG331" i="3" s="1"/>
  <c r="BM331" i="3"/>
  <c r="BY331" i="3" s="1"/>
  <c r="CE331" i="3" s="1"/>
  <c r="BA331" i="3"/>
  <c r="BG331" i="3" s="1"/>
  <c r="BO331" i="3"/>
  <c r="CA331" i="3" s="1"/>
  <c r="CG331" i="3" s="1"/>
  <c r="BC331" i="3"/>
  <c r="BI331" i="3" s="1"/>
  <c r="BN331" i="3"/>
  <c r="BZ331" i="3" s="1"/>
  <c r="CF331" i="3" s="1"/>
  <c r="BB331" i="3"/>
  <c r="BH331" i="3" s="1"/>
  <c r="CJ330" i="3"/>
  <c r="AF330" i="3"/>
  <c r="AL330" i="3" s="1"/>
  <c r="CI330" i="3"/>
  <c r="AX331" i="2"/>
  <c r="BQ331" i="2"/>
  <c r="S333" i="2"/>
  <c r="BR332" i="2"/>
  <c r="CI330" i="2"/>
  <c r="AF330" i="2"/>
  <c r="AL330" i="2" s="1"/>
  <c r="AR331" i="2"/>
  <c r="AY331" i="2"/>
  <c r="BE331" i="2" s="1"/>
  <c r="BK331" i="2"/>
  <c r="BW331" i="2" s="1"/>
  <c r="CC331" i="2" s="1"/>
  <c r="BA331" i="2"/>
  <c r="BG331" i="2" s="1"/>
  <c r="BM331" i="2"/>
  <c r="BY331" i="2" s="1"/>
  <c r="CE331" i="2" s="1"/>
  <c r="BC331" i="2"/>
  <c r="BI331" i="2" s="1"/>
  <c r="BO331" i="2"/>
  <c r="CA331" i="2" s="1"/>
  <c r="CG331" i="2" s="1"/>
  <c r="AC332" i="2"/>
  <c r="AI332" i="2" s="1"/>
  <c r="AE332" i="2"/>
  <c r="AK332" i="2" s="1"/>
  <c r="F333" i="2"/>
  <c r="AB332" i="2"/>
  <c r="AH332" i="2" s="1"/>
  <c r="M331" i="2"/>
  <c r="AA331" i="2"/>
  <c r="AG331" i="2" s="1"/>
  <c r="BL331" i="2"/>
  <c r="BX331" i="2" s="1"/>
  <c r="CD331" i="2" s="1"/>
  <c r="AZ331" i="2"/>
  <c r="BF331" i="2" s="1"/>
  <c r="BB331" i="2"/>
  <c r="BH331" i="2" s="1"/>
  <c r="BN331" i="2"/>
  <c r="BZ331" i="2" s="1"/>
  <c r="CF331" i="2" s="1"/>
  <c r="BD330" i="2"/>
  <c r="BJ330" i="2" s="1"/>
  <c r="BP330" i="2"/>
  <c r="CB330" i="2" s="1"/>
  <c r="CH330" i="2" s="1"/>
  <c r="AX331" i="1"/>
  <c r="BQ331" i="1"/>
  <c r="BR332" i="1"/>
  <c r="BS332" i="1"/>
  <c r="BT332" i="1"/>
  <c r="BU332" i="1"/>
  <c r="S333" i="1"/>
  <c r="BD330" i="1"/>
  <c r="BJ330" i="1" s="1"/>
  <c r="BP330" i="1"/>
  <c r="CB330" i="1" s="1"/>
  <c r="CH330" i="1" s="1"/>
  <c r="M331" i="1"/>
  <c r="AA331" i="1"/>
  <c r="AG331" i="1" s="1"/>
  <c r="AR331" i="1"/>
  <c r="AY331" i="1"/>
  <c r="BE331" i="1" s="1"/>
  <c r="BK331" i="1"/>
  <c r="BW331" i="1" s="1"/>
  <c r="CC331" i="1" s="1"/>
  <c r="AZ331" i="1"/>
  <c r="BF331" i="1" s="1"/>
  <c r="BL331" i="1"/>
  <c r="BX331" i="1" s="1"/>
  <c r="CD331" i="1" s="1"/>
  <c r="BA331" i="1"/>
  <c r="BG331" i="1" s="1"/>
  <c r="BM331" i="1"/>
  <c r="BY331" i="1" s="1"/>
  <c r="CE331" i="1" s="1"/>
  <c r="BB331" i="1"/>
  <c r="BH331" i="1" s="1"/>
  <c r="BN331" i="1"/>
  <c r="BZ331" i="1" s="1"/>
  <c r="CF331" i="1" s="1"/>
  <c r="BC331" i="1"/>
  <c r="BI331" i="1" s="1"/>
  <c r="BO331" i="1"/>
  <c r="CA331" i="1" s="1"/>
  <c r="CG331" i="1" s="1"/>
  <c r="AB332" i="1"/>
  <c r="AH332" i="1" s="1"/>
  <c r="AC332" i="1"/>
  <c r="AI332" i="1" s="1"/>
  <c r="AD332" i="1"/>
  <c r="AJ332" i="1" s="1"/>
  <c r="AE332" i="1"/>
  <c r="AK332" i="1" s="1"/>
  <c r="F333" i="1"/>
  <c r="AC331" i="6"/>
  <c r="AY331" i="6"/>
  <c r="AC331" i="5"/>
  <c r="AF331" i="5"/>
  <c r="AN331" i="5" s="1"/>
  <c r="AG331" i="5"/>
  <c r="AO331" i="5" s="1"/>
  <c r="Z331" i="3"/>
  <c r="BW330" i="3"/>
  <c r="CC330" i="3" s="1"/>
  <c r="AD331" i="3"/>
  <c r="AJ331" i="3" s="1"/>
  <c r="AC331" i="3"/>
  <c r="AI331" i="3" s="1"/>
  <c r="AE331" i="3"/>
  <c r="AK331" i="3" s="1"/>
  <c r="AB331" i="3"/>
  <c r="AH331" i="3" s="1"/>
  <c r="Z331" i="2"/>
  <c r="AY331" i="5"/>
  <c r="BV453" i="1"/>
  <c r="AK331" i="8"/>
  <c r="BS331" i="9"/>
  <c r="AC331" i="4"/>
  <c r="AJ331" i="4"/>
  <c r="AR331" i="4" s="1"/>
  <c r="BR331" i="3"/>
  <c r="AK331" i="9"/>
  <c r="BP331" i="9"/>
  <c r="BS331" i="8"/>
  <c r="AY331" i="4"/>
  <c r="AG331" i="4"/>
  <c r="AO331" i="4" s="1"/>
  <c r="BV453" i="3"/>
  <c r="Z331" i="1"/>
  <c r="AW330" i="8"/>
  <c r="BI330" i="8" s="1"/>
  <c r="AW330" i="7"/>
  <c r="BI330" i="7" s="1"/>
  <c r="AK330" i="6"/>
  <c r="AS330" i="6" s="1"/>
  <c r="AK330" i="5"/>
  <c r="AS330" i="5" s="1"/>
  <c r="AK330" i="4"/>
  <c r="AS330" i="4" s="1"/>
  <c r="AF330" i="1"/>
  <c r="AL330" i="1" s="1"/>
  <c r="AL331" i="4" l="1"/>
  <c r="AT331" i="4" s="1"/>
  <c r="AL332" i="9"/>
  <c r="BQ332" i="9"/>
  <c r="BP333" i="9"/>
  <c r="BT333" i="9"/>
  <c r="BS333" i="9"/>
  <c r="BR333" i="9"/>
  <c r="Y334" i="9"/>
  <c r="R332" i="9"/>
  <c r="AN332" i="9"/>
  <c r="AZ332" i="9" s="1"/>
  <c r="AU332" i="9"/>
  <c r="BG332" i="9" s="1"/>
  <c r="BN332" i="9"/>
  <c r="BX332" i="9" s="1"/>
  <c r="AR332" i="9"/>
  <c r="BD332" i="9" s="1"/>
  <c r="BK332" i="9"/>
  <c r="AT332" i="9"/>
  <c r="BF332" i="9" s="1"/>
  <c r="BM332" i="9"/>
  <c r="BO332" i="9"/>
  <c r="BY332" i="9" s="1"/>
  <c r="AV332" i="9"/>
  <c r="BH332" i="9" s="1"/>
  <c r="AP333" i="9"/>
  <c r="BB333" i="9" s="1"/>
  <c r="AO333" i="9"/>
  <c r="BA333" i="9" s="1"/>
  <c r="F334" i="9"/>
  <c r="AQ333" i="9"/>
  <c r="BC333" i="9" s="1"/>
  <c r="S332" i="9"/>
  <c r="AX332" i="9" s="1"/>
  <c r="BJ332" i="9" s="1"/>
  <c r="AS332" i="9"/>
  <c r="BE332" i="9" s="1"/>
  <c r="BL332" i="9"/>
  <c r="BV332" i="9" s="1"/>
  <c r="AW331" i="9"/>
  <c r="BI331" i="9" s="1"/>
  <c r="Y334" i="8"/>
  <c r="BR333" i="8"/>
  <c r="BQ332" i="8"/>
  <c r="AL332" i="8"/>
  <c r="R332" i="8"/>
  <c r="AN332" i="8"/>
  <c r="AZ332" i="8" s="1"/>
  <c r="AR332" i="8"/>
  <c r="BD332" i="8" s="1"/>
  <c r="BK332" i="8"/>
  <c r="S332" i="8"/>
  <c r="AX332" i="8" s="1"/>
  <c r="BJ332" i="8" s="1"/>
  <c r="BL332" i="8"/>
  <c r="BV332" i="8" s="1"/>
  <c r="AS332" i="8"/>
  <c r="BE332" i="8" s="1"/>
  <c r="AV332" i="8"/>
  <c r="BH332" i="8" s="1"/>
  <c r="BO332" i="8"/>
  <c r="BY332" i="8" s="1"/>
  <c r="AP333" i="8"/>
  <c r="BB333" i="8" s="1"/>
  <c r="AM333" i="8"/>
  <c r="AY333" i="8" s="1"/>
  <c r="AO333" i="8"/>
  <c r="BA333" i="8" s="1"/>
  <c r="F334" i="8"/>
  <c r="AT332" i="8"/>
  <c r="BF332" i="8" s="1"/>
  <c r="BM332" i="8"/>
  <c r="BW332" i="8" s="1"/>
  <c r="BN332" i="8"/>
  <c r="BX332" i="8" s="1"/>
  <c r="AU332" i="8"/>
  <c r="BG332" i="8" s="1"/>
  <c r="BQ332" i="7"/>
  <c r="AL332" i="7"/>
  <c r="BT333" i="7"/>
  <c r="BR333" i="7"/>
  <c r="Y334" i="7"/>
  <c r="BS333" i="7"/>
  <c r="R332" i="7"/>
  <c r="AN332" i="7"/>
  <c r="AZ332" i="7" s="1"/>
  <c r="AR332" i="7"/>
  <c r="BD332" i="7" s="1"/>
  <c r="BK332" i="7"/>
  <c r="BO332" i="7"/>
  <c r="BY332" i="7" s="1"/>
  <c r="AV332" i="7"/>
  <c r="BH332" i="7" s="1"/>
  <c r="AO333" i="7"/>
  <c r="BA333" i="7" s="1"/>
  <c r="AP333" i="7"/>
  <c r="BB333" i="7" s="1"/>
  <c r="AM333" i="7"/>
  <c r="AY333" i="7" s="1"/>
  <c r="AQ333" i="7"/>
  <c r="BC333" i="7" s="1"/>
  <c r="F334" i="7"/>
  <c r="S332" i="7"/>
  <c r="AX332" i="7" s="1"/>
  <c r="BJ332" i="7" s="1"/>
  <c r="BL332" i="7"/>
  <c r="BV332" i="7" s="1"/>
  <c r="AS332" i="7"/>
  <c r="BE332" i="7" s="1"/>
  <c r="AU332" i="7"/>
  <c r="BG332" i="7" s="1"/>
  <c r="BN332" i="7"/>
  <c r="BX332" i="7" s="1"/>
  <c r="AT332" i="7"/>
  <c r="BF332" i="7" s="1"/>
  <c r="BM332" i="7"/>
  <c r="BW332" i="7" s="1"/>
  <c r="AW331" i="7"/>
  <c r="BI331" i="7" s="1"/>
  <c r="AD332" i="6"/>
  <c r="AV332" i="6"/>
  <c r="AC333" i="6"/>
  <c r="U334" i="6"/>
  <c r="O332" i="6"/>
  <c r="AH332" i="6"/>
  <c r="AP332" i="6" s="1"/>
  <c r="AU332" i="6"/>
  <c r="F334" i="6"/>
  <c r="N332" i="6"/>
  <c r="AE332" i="6"/>
  <c r="AM332" i="6" s="1"/>
  <c r="AI332" i="6"/>
  <c r="AQ332" i="6" s="1"/>
  <c r="AX332" i="6"/>
  <c r="AD332" i="5"/>
  <c r="AV332" i="5"/>
  <c r="U334" i="5"/>
  <c r="N332" i="5"/>
  <c r="AE332" i="5"/>
  <c r="AM332" i="5" s="1"/>
  <c r="O332" i="5"/>
  <c r="AL332" i="5" s="1"/>
  <c r="AT332" i="5" s="1"/>
  <c r="AH332" i="5"/>
  <c r="AP332" i="5" s="1"/>
  <c r="AU332" i="5"/>
  <c r="AW332" i="5" s="1"/>
  <c r="AI332" i="5"/>
  <c r="AQ332" i="5" s="1"/>
  <c r="AX332" i="5"/>
  <c r="AF333" i="5"/>
  <c r="AN333" i="5" s="1"/>
  <c r="AJ333" i="5"/>
  <c r="AR333" i="5" s="1"/>
  <c r="F334" i="5"/>
  <c r="AD332" i="4"/>
  <c r="AV332" i="4"/>
  <c r="U334" i="4"/>
  <c r="N332" i="4"/>
  <c r="AE332" i="4"/>
  <c r="AM332" i="4" s="1"/>
  <c r="O332" i="4"/>
  <c r="AL332" i="4" s="1"/>
  <c r="AT332" i="4" s="1"/>
  <c r="AH332" i="4"/>
  <c r="AP332" i="4" s="1"/>
  <c r="AU332" i="4"/>
  <c r="AW332" i="4" s="1"/>
  <c r="AI332" i="4"/>
  <c r="AQ332" i="4" s="1"/>
  <c r="AX332" i="4"/>
  <c r="AJ333" i="4"/>
  <c r="AR333" i="4" s="1"/>
  <c r="F334" i="4"/>
  <c r="BQ332" i="3"/>
  <c r="AX332" i="3"/>
  <c r="Z333" i="3"/>
  <c r="BS333" i="3"/>
  <c r="S334" i="3"/>
  <c r="BR333" i="3"/>
  <c r="BP331" i="3"/>
  <c r="BD331" i="3"/>
  <c r="BJ331" i="3" s="1"/>
  <c r="BB332" i="3"/>
  <c r="BH332" i="3" s="1"/>
  <c r="BN332" i="3"/>
  <c r="BZ332" i="3" s="1"/>
  <c r="CF332" i="3" s="1"/>
  <c r="AA332" i="3"/>
  <c r="AG332" i="3" s="1"/>
  <c r="M332" i="3"/>
  <c r="BL332" i="3"/>
  <c r="BX332" i="3" s="1"/>
  <c r="CD332" i="3" s="1"/>
  <c r="AZ332" i="3"/>
  <c r="BF332" i="3" s="1"/>
  <c r="BC332" i="3"/>
  <c r="BI332" i="3" s="1"/>
  <c r="BO332" i="3"/>
  <c r="AR332" i="3"/>
  <c r="BK332" i="3"/>
  <c r="BW332" i="3" s="1"/>
  <c r="CC332" i="3" s="1"/>
  <c r="AY332" i="3"/>
  <c r="BE332" i="3" s="1"/>
  <c r="BA332" i="3"/>
  <c r="BG332" i="3" s="1"/>
  <c r="BM332" i="3"/>
  <c r="AE333" i="3"/>
  <c r="AK333" i="3" s="1"/>
  <c r="F334" i="3"/>
  <c r="AC333" i="3"/>
  <c r="AI333" i="3" s="1"/>
  <c r="AB333" i="3"/>
  <c r="AH333" i="3" s="1"/>
  <c r="AD333" i="3"/>
  <c r="AJ333" i="3" s="1"/>
  <c r="CJ331" i="3"/>
  <c r="CI331" i="3"/>
  <c r="AF331" i="3"/>
  <c r="AL331" i="3" s="1"/>
  <c r="AX332" i="2"/>
  <c r="BQ332" i="2"/>
  <c r="BR333" i="2"/>
  <c r="S334" i="2"/>
  <c r="BS333" i="2"/>
  <c r="Z333" i="2"/>
  <c r="BT333" i="2"/>
  <c r="BP331" i="2"/>
  <c r="BD331" i="2"/>
  <c r="BJ331" i="2" s="1"/>
  <c r="AA332" i="2"/>
  <c r="AG332" i="2" s="1"/>
  <c r="M332" i="2"/>
  <c r="BB332" i="2"/>
  <c r="BH332" i="2" s="1"/>
  <c r="BN332" i="2"/>
  <c r="AZ332" i="2"/>
  <c r="BF332" i="2" s="1"/>
  <c r="BL332" i="2"/>
  <c r="BX332" i="2" s="1"/>
  <c r="CD332" i="2" s="1"/>
  <c r="F334" i="2"/>
  <c r="BK332" i="2"/>
  <c r="AR332" i="2"/>
  <c r="AY332" i="2"/>
  <c r="BE332" i="2" s="1"/>
  <c r="BO332" i="2"/>
  <c r="BC332" i="2"/>
  <c r="BI332" i="2" s="1"/>
  <c r="BA332" i="2"/>
  <c r="BG332" i="2" s="1"/>
  <c r="BM332" i="2"/>
  <c r="CI331" i="2"/>
  <c r="AF331" i="2"/>
  <c r="AL331" i="2" s="1"/>
  <c r="AX332" i="1"/>
  <c r="BQ332" i="1"/>
  <c r="BR333" i="1"/>
  <c r="BS333" i="1"/>
  <c r="BT333" i="1"/>
  <c r="BU333" i="1"/>
  <c r="S334" i="1"/>
  <c r="BD331" i="1"/>
  <c r="BJ331" i="1" s="1"/>
  <c r="BP331" i="1"/>
  <c r="M332" i="1"/>
  <c r="AA332" i="1"/>
  <c r="AG332" i="1" s="1"/>
  <c r="AR332" i="1"/>
  <c r="AY332" i="1"/>
  <c r="BE332" i="1" s="1"/>
  <c r="BK332" i="1"/>
  <c r="BW332" i="1" s="1"/>
  <c r="CC332" i="1" s="1"/>
  <c r="AZ332" i="1"/>
  <c r="BF332" i="1" s="1"/>
  <c r="BL332" i="1"/>
  <c r="BX332" i="1" s="1"/>
  <c r="CD332" i="1" s="1"/>
  <c r="BA332" i="1"/>
  <c r="BG332" i="1" s="1"/>
  <c r="BM332" i="1"/>
  <c r="BY332" i="1" s="1"/>
  <c r="CE332" i="1" s="1"/>
  <c r="BB332" i="1"/>
  <c r="BH332" i="1" s="1"/>
  <c r="BN332" i="1"/>
  <c r="BZ332" i="1" s="1"/>
  <c r="CF332" i="1" s="1"/>
  <c r="BC332" i="1"/>
  <c r="BI332" i="1" s="1"/>
  <c r="BO332" i="1"/>
  <c r="CA332" i="1" s="1"/>
  <c r="CG332" i="1" s="1"/>
  <c r="AB333" i="1"/>
  <c r="AH333" i="1" s="1"/>
  <c r="AC333" i="1"/>
  <c r="AI333" i="1" s="1"/>
  <c r="AD333" i="1"/>
  <c r="AJ333" i="1" s="1"/>
  <c r="AE333" i="1"/>
  <c r="AK333" i="1" s="1"/>
  <c r="F334" i="1"/>
  <c r="AK332" i="7"/>
  <c r="AG332" i="6"/>
  <c r="AO332" i="6" s="1"/>
  <c r="AY332" i="4"/>
  <c r="BS332" i="3"/>
  <c r="AJ332" i="6"/>
  <c r="AR332" i="6" s="1"/>
  <c r="AL331" i="6"/>
  <c r="AT331" i="6" s="1"/>
  <c r="AW331" i="6"/>
  <c r="AC332" i="5"/>
  <c r="AY332" i="5"/>
  <c r="AK331" i="5"/>
  <c r="AS331" i="5" s="1"/>
  <c r="AZ331" i="5"/>
  <c r="AC332" i="4"/>
  <c r="Z332" i="2"/>
  <c r="AD332" i="2"/>
  <c r="AJ332" i="2" s="1"/>
  <c r="BV331" i="1"/>
  <c r="Z332" i="1"/>
  <c r="AF331" i="1"/>
  <c r="AL331" i="1" s="1"/>
  <c r="BX331" i="9"/>
  <c r="AC332" i="6"/>
  <c r="BV331" i="2"/>
  <c r="BR332" i="9"/>
  <c r="BP332" i="7"/>
  <c r="AQ332" i="7"/>
  <c r="BC332" i="7" s="1"/>
  <c r="BU332" i="3"/>
  <c r="BV331" i="3"/>
  <c r="AK332" i="9"/>
  <c r="BP332" i="8"/>
  <c r="AY332" i="6"/>
  <c r="AK331" i="6"/>
  <c r="AS331" i="6" s="1"/>
  <c r="AZ331" i="6"/>
  <c r="AF332" i="6"/>
  <c r="AN332" i="6" s="1"/>
  <c r="AK331" i="4"/>
  <c r="AS331" i="4" s="1"/>
  <c r="AZ331" i="4"/>
  <c r="AG332" i="4"/>
  <c r="AO332" i="4" s="1"/>
  <c r="AJ332" i="4"/>
  <c r="AR332" i="4" s="1"/>
  <c r="Z332" i="3"/>
  <c r="BX331" i="3"/>
  <c r="CD331" i="3" s="1"/>
  <c r="BT332" i="2"/>
  <c r="BP332" i="9"/>
  <c r="BX331" i="8"/>
  <c r="AW331" i="8"/>
  <c r="BI331" i="8" s="1"/>
  <c r="BU332" i="2"/>
  <c r="BU331" i="9"/>
  <c r="AK332" i="8"/>
  <c r="BS332" i="2"/>
  <c r="AM332" i="8"/>
  <c r="AY332" i="8" s="1"/>
  <c r="AM332" i="7"/>
  <c r="AY332" i="7" s="1"/>
  <c r="BQ333" i="9" l="1"/>
  <c r="AL333" i="9"/>
  <c r="BS334" i="9"/>
  <c r="BR334" i="9"/>
  <c r="Y335" i="9"/>
  <c r="AT333" i="9"/>
  <c r="BF333" i="9" s="1"/>
  <c r="BM333" i="9"/>
  <c r="BW333" i="9" s="1"/>
  <c r="S333" i="9"/>
  <c r="AX333" i="9" s="1"/>
  <c r="BJ333" i="9" s="1"/>
  <c r="AS333" i="9"/>
  <c r="BE333" i="9" s="1"/>
  <c r="BL333" i="9"/>
  <c r="BV333" i="9" s="1"/>
  <c r="AV333" i="9"/>
  <c r="BH333" i="9" s="1"/>
  <c r="BO333" i="9"/>
  <c r="BY333" i="9" s="1"/>
  <c r="AP334" i="9"/>
  <c r="BB334" i="9" s="1"/>
  <c r="F335" i="9"/>
  <c r="AQ334" i="9"/>
  <c r="BC334" i="9" s="1"/>
  <c r="AO334" i="9"/>
  <c r="BA334" i="9" s="1"/>
  <c r="AN333" i="9"/>
  <c r="AZ333" i="9" s="1"/>
  <c r="R333" i="9"/>
  <c r="BN333" i="9"/>
  <c r="BX333" i="9" s="1"/>
  <c r="AU333" i="9"/>
  <c r="BG333" i="9" s="1"/>
  <c r="AM333" i="9"/>
  <c r="AY333" i="9" s="1"/>
  <c r="BK333" i="9"/>
  <c r="BU333" i="9" s="1"/>
  <c r="AR333" i="9"/>
  <c r="BD333" i="9" s="1"/>
  <c r="BR334" i="8"/>
  <c r="Y335" i="8"/>
  <c r="BQ333" i="8"/>
  <c r="AL333" i="8"/>
  <c r="AW332" i="8"/>
  <c r="BI332" i="8" s="1"/>
  <c r="BO333" i="8"/>
  <c r="AV333" i="8"/>
  <c r="BH333" i="8" s="1"/>
  <c r="BM333" i="8"/>
  <c r="BW333" i="8" s="1"/>
  <c r="AT333" i="8"/>
  <c r="BF333" i="8" s="1"/>
  <c r="AU333" i="8"/>
  <c r="BG333" i="8" s="1"/>
  <c r="BN333" i="8"/>
  <c r="R333" i="8"/>
  <c r="AN333" i="8"/>
  <c r="AZ333" i="8" s="1"/>
  <c r="BK333" i="8"/>
  <c r="AR333" i="8"/>
  <c r="BD333" i="8" s="1"/>
  <c r="AS333" i="8"/>
  <c r="BE333" i="8" s="1"/>
  <c r="S333" i="8"/>
  <c r="AX333" i="8" s="1"/>
  <c r="BJ333" i="8" s="1"/>
  <c r="BL333" i="8"/>
  <c r="BV333" i="8" s="1"/>
  <c r="AO334" i="8"/>
  <c r="BA334" i="8" s="1"/>
  <c r="AQ334" i="8"/>
  <c r="BC334" i="8" s="1"/>
  <c r="F335" i="8"/>
  <c r="BS334" i="7"/>
  <c r="BP334" i="7"/>
  <c r="BR334" i="7"/>
  <c r="BT334" i="7"/>
  <c r="Y335" i="7"/>
  <c r="BQ333" i="7"/>
  <c r="AL333" i="7"/>
  <c r="AW332" i="7"/>
  <c r="BI332" i="7" s="1"/>
  <c r="S333" i="7"/>
  <c r="AX333" i="7" s="1"/>
  <c r="BJ333" i="7" s="1"/>
  <c r="AS333" i="7"/>
  <c r="BE333" i="7" s="1"/>
  <c r="BL333" i="7"/>
  <c r="BV333" i="7" s="1"/>
  <c r="R333" i="7"/>
  <c r="AN333" i="7"/>
  <c r="AZ333" i="7" s="1"/>
  <c r="AR333" i="7"/>
  <c r="BD333" i="7" s="1"/>
  <c r="BK333" i="7"/>
  <c r="AT333" i="7"/>
  <c r="BF333" i="7" s="1"/>
  <c r="BM333" i="7"/>
  <c r="BW333" i="7" s="1"/>
  <c r="BO333" i="7"/>
  <c r="BY333" i="7" s="1"/>
  <c r="AV333" i="7"/>
  <c r="BH333" i="7" s="1"/>
  <c r="AU333" i="7"/>
  <c r="BG333" i="7" s="1"/>
  <c r="BN333" i="7"/>
  <c r="BX333" i="7" s="1"/>
  <c r="AQ334" i="7"/>
  <c r="BC334" i="7" s="1"/>
  <c r="AO334" i="7"/>
  <c r="BA334" i="7" s="1"/>
  <c r="F335" i="7"/>
  <c r="AP334" i="7"/>
  <c r="BB334" i="7" s="1"/>
  <c r="AV333" i="6"/>
  <c r="AD333" i="6"/>
  <c r="U335" i="6"/>
  <c r="N333" i="6"/>
  <c r="AK333" i="6" s="1"/>
  <c r="AS333" i="6" s="1"/>
  <c r="AE333" i="6"/>
  <c r="AM333" i="6" s="1"/>
  <c r="O333" i="6"/>
  <c r="AU333" i="6"/>
  <c r="AH333" i="6"/>
  <c r="AP333" i="6" s="1"/>
  <c r="F335" i="6"/>
  <c r="AI333" i="6"/>
  <c r="AQ333" i="6" s="1"/>
  <c r="AX333" i="6"/>
  <c r="AK332" i="6"/>
  <c r="AS332" i="6" s="1"/>
  <c r="AD333" i="5"/>
  <c r="AV333" i="5"/>
  <c r="U335" i="5"/>
  <c r="AK332" i="5"/>
  <c r="AS332" i="5" s="1"/>
  <c r="N333" i="5"/>
  <c r="AE333" i="5"/>
  <c r="AM333" i="5" s="1"/>
  <c r="O333" i="5"/>
  <c r="AH333" i="5"/>
  <c r="AP333" i="5" s="1"/>
  <c r="AU333" i="5"/>
  <c r="AW333" i="5" s="1"/>
  <c r="AI333" i="5"/>
  <c r="AQ333" i="5" s="1"/>
  <c r="AX333" i="5"/>
  <c r="AF334" i="5"/>
  <c r="AN334" i="5" s="1"/>
  <c r="AG334" i="5"/>
  <c r="AO334" i="5" s="1"/>
  <c r="AJ334" i="5"/>
  <c r="AR334" i="5" s="1"/>
  <c r="F335" i="5"/>
  <c r="AD333" i="4"/>
  <c r="AV333" i="4"/>
  <c r="U335" i="4"/>
  <c r="AK332" i="4"/>
  <c r="AS332" i="4" s="1"/>
  <c r="N333" i="4"/>
  <c r="AE333" i="4"/>
  <c r="AM333" i="4" s="1"/>
  <c r="O333" i="4"/>
  <c r="AH333" i="4"/>
  <c r="AP333" i="4" s="1"/>
  <c r="AU333" i="4"/>
  <c r="AW333" i="4" s="1"/>
  <c r="AI333" i="4"/>
  <c r="AQ333" i="4" s="1"/>
  <c r="AX333" i="4"/>
  <c r="AF334" i="4"/>
  <c r="AN334" i="4" s="1"/>
  <c r="F335" i="4"/>
  <c r="BQ333" i="3"/>
  <c r="AX333" i="3"/>
  <c r="BV333" i="3" s="1"/>
  <c r="BS334" i="3"/>
  <c r="BU334" i="3"/>
  <c r="S335" i="3"/>
  <c r="CJ332" i="3"/>
  <c r="AF332" i="3"/>
  <c r="AL332" i="3" s="1"/>
  <c r="CI332" i="3"/>
  <c r="BD332" i="3"/>
  <c r="BJ332" i="3" s="1"/>
  <c r="BP332" i="3"/>
  <c r="AZ333" i="3"/>
  <c r="BF333" i="3" s="1"/>
  <c r="BL333" i="3"/>
  <c r="BX333" i="3" s="1"/>
  <c r="CD333" i="3" s="1"/>
  <c r="BO333" i="3"/>
  <c r="BC333" i="3"/>
  <c r="BI333" i="3" s="1"/>
  <c r="AC334" i="3"/>
  <c r="AI334" i="3" s="1"/>
  <c r="AD334" i="3"/>
  <c r="AJ334" i="3" s="1"/>
  <c r="F335" i="3"/>
  <c r="AB334" i="3"/>
  <c r="AH334" i="3" s="1"/>
  <c r="AE334" i="3"/>
  <c r="AK334" i="3" s="1"/>
  <c r="BA333" i="3"/>
  <c r="BG333" i="3" s="1"/>
  <c r="BM333" i="3"/>
  <c r="BY333" i="3" s="1"/>
  <c r="CE333" i="3" s="1"/>
  <c r="M333" i="3"/>
  <c r="AA333" i="3"/>
  <c r="AG333" i="3" s="1"/>
  <c r="AR333" i="3"/>
  <c r="BK333" i="3"/>
  <c r="BW333" i="3" s="1"/>
  <c r="CC333" i="3" s="1"/>
  <c r="AY333" i="3"/>
  <c r="BE333" i="3" s="1"/>
  <c r="BN333" i="3"/>
  <c r="BB333" i="3"/>
  <c r="BH333" i="3" s="1"/>
  <c r="BR334" i="2"/>
  <c r="S335" i="2"/>
  <c r="BS334" i="2"/>
  <c r="BU334" i="2"/>
  <c r="AX333" i="2"/>
  <c r="BV333" i="2" s="1"/>
  <c r="BQ333" i="2"/>
  <c r="CI332" i="2"/>
  <c r="AF332" i="2"/>
  <c r="AL332" i="2" s="1"/>
  <c r="AY333" i="2"/>
  <c r="BE333" i="2" s="1"/>
  <c r="BK333" i="2"/>
  <c r="BW333" i="2" s="1"/>
  <c r="CC333" i="2" s="1"/>
  <c r="AR333" i="2"/>
  <c r="BN333" i="2"/>
  <c r="BZ333" i="2" s="1"/>
  <c r="CF333" i="2" s="1"/>
  <c r="BB333" i="2"/>
  <c r="BH333" i="2" s="1"/>
  <c r="M333" i="2"/>
  <c r="AA333" i="2"/>
  <c r="AG333" i="2" s="1"/>
  <c r="AZ333" i="2"/>
  <c r="BF333" i="2" s="1"/>
  <c r="BL333" i="2"/>
  <c r="BX333" i="2" s="1"/>
  <c r="CD333" i="2" s="1"/>
  <c r="BC333" i="2"/>
  <c r="BI333" i="2" s="1"/>
  <c r="BO333" i="2"/>
  <c r="BA333" i="2"/>
  <c r="BG333" i="2" s="1"/>
  <c r="BM333" i="2"/>
  <c r="BY333" i="2" s="1"/>
  <c r="CE333" i="2" s="1"/>
  <c r="AB334" i="2"/>
  <c r="AH334" i="2" s="1"/>
  <c r="AC334" i="2"/>
  <c r="AI334" i="2" s="1"/>
  <c r="F335" i="2"/>
  <c r="AE334" i="2"/>
  <c r="AK334" i="2" s="1"/>
  <c r="BD332" i="2"/>
  <c r="BJ332" i="2" s="1"/>
  <c r="BP332" i="2"/>
  <c r="AX333" i="1"/>
  <c r="BQ333" i="1"/>
  <c r="BR334" i="1"/>
  <c r="BS334" i="1"/>
  <c r="BT334" i="1"/>
  <c r="BU334" i="1"/>
  <c r="S335" i="1"/>
  <c r="AF332" i="1"/>
  <c r="AL332" i="1" s="1"/>
  <c r="BD332" i="1"/>
  <c r="BJ332" i="1" s="1"/>
  <c r="BP332" i="1"/>
  <c r="M333" i="1"/>
  <c r="AA333" i="1"/>
  <c r="AG333" i="1" s="1"/>
  <c r="AR333" i="1"/>
  <c r="AY333" i="1"/>
  <c r="BE333" i="1" s="1"/>
  <c r="BK333" i="1"/>
  <c r="BW333" i="1" s="1"/>
  <c r="CC333" i="1" s="1"/>
  <c r="AZ333" i="1"/>
  <c r="BF333" i="1" s="1"/>
  <c r="BL333" i="1"/>
  <c r="BX333" i="1" s="1"/>
  <c r="CD333" i="1" s="1"/>
  <c r="BA333" i="1"/>
  <c r="BG333" i="1" s="1"/>
  <c r="BM333" i="1"/>
  <c r="BY333" i="1" s="1"/>
  <c r="CE333" i="1" s="1"/>
  <c r="BB333" i="1"/>
  <c r="BH333" i="1" s="1"/>
  <c r="BN333" i="1"/>
  <c r="BZ333" i="1" s="1"/>
  <c r="CF333" i="1" s="1"/>
  <c r="BC333" i="1"/>
  <c r="BI333" i="1" s="1"/>
  <c r="BO333" i="1"/>
  <c r="CA333" i="1" s="1"/>
  <c r="CG333" i="1" s="1"/>
  <c r="AB334" i="1"/>
  <c r="AH334" i="1" s="1"/>
  <c r="AC334" i="1"/>
  <c r="AI334" i="1" s="1"/>
  <c r="AD334" i="1"/>
  <c r="AJ334" i="1" s="1"/>
  <c r="AE334" i="1"/>
  <c r="AK334" i="1" s="1"/>
  <c r="F335" i="1"/>
  <c r="BV332" i="3"/>
  <c r="AL332" i="6"/>
  <c r="AT332" i="6" s="1"/>
  <c r="AW332" i="6"/>
  <c r="AG333" i="6"/>
  <c r="AO333" i="6" s="1"/>
  <c r="AF333" i="6"/>
  <c r="AN333" i="6" s="1"/>
  <c r="AJ333" i="6"/>
  <c r="AR333" i="6" s="1"/>
  <c r="AZ332" i="6"/>
  <c r="AC333" i="5"/>
  <c r="BZ332" i="2"/>
  <c r="CF332" i="2" s="1"/>
  <c r="AB333" i="2"/>
  <c r="AH333" i="2" s="1"/>
  <c r="AD333" i="2"/>
  <c r="AJ333" i="2" s="1"/>
  <c r="AE333" i="2"/>
  <c r="AK333" i="2" s="1"/>
  <c r="AC333" i="2"/>
  <c r="AI333" i="2" s="1"/>
  <c r="BW332" i="2"/>
  <c r="CC332" i="2" s="1"/>
  <c r="CA332" i="2"/>
  <c r="CG332" i="2" s="1"/>
  <c r="BY332" i="2"/>
  <c r="CE332" i="2" s="1"/>
  <c r="BV332" i="1"/>
  <c r="Z333" i="1"/>
  <c r="CB331" i="1"/>
  <c r="CH331" i="1" s="1"/>
  <c r="AK333" i="7"/>
  <c r="AY333" i="6"/>
  <c r="AY333" i="5"/>
  <c r="BV332" i="2"/>
  <c r="CB331" i="2"/>
  <c r="CH331" i="2" s="1"/>
  <c r="AK333" i="9"/>
  <c r="BT333" i="8"/>
  <c r="AG333" i="5"/>
  <c r="AO333" i="5" s="1"/>
  <c r="CB331" i="3"/>
  <c r="CH331" i="3" s="1"/>
  <c r="CA332" i="3"/>
  <c r="CG332" i="3" s="1"/>
  <c r="BY332" i="3"/>
  <c r="CE332" i="3" s="1"/>
  <c r="AW332" i="9"/>
  <c r="BI332" i="9" s="1"/>
  <c r="BU332" i="9"/>
  <c r="BW332" i="9"/>
  <c r="BS333" i="8"/>
  <c r="BT333" i="3"/>
  <c r="BP333" i="8"/>
  <c r="AQ333" i="8"/>
  <c r="BC333" i="8" s="1"/>
  <c r="BP333" i="7"/>
  <c r="AZ332" i="5"/>
  <c r="AC333" i="4"/>
  <c r="AZ332" i="4"/>
  <c r="AF333" i="4"/>
  <c r="AN333" i="4" s="1"/>
  <c r="AG333" i="4"/>
  <c r="AO333" i="4" s="1"/>
  <c r="BU333" i="3"/>
  <c r="AK333" i="8"/>
  <c r="BU332" i="8"/>
  <c r="BU332" i="7"/>
  <c r="AY333" i="4"/>
  <c r="BU333" i="2"/>
  <c r="AL333" i="4" l="1"/>
  <c r="AT333" i="4" s="1"/>
  <c r="AL333" i="5"/>
  <c r="AT333" i="5" s="1"/>
  <c r="BQ334" i="9"/>
  <c r="AL334" i="9"/>
  <c r="BS335" i="9"/>
  <c r="Y336" i="9"/>
  <c r="BR335" i="9"/>
  <c r="BT335" i="9"/>
  <c r="AN334" i="9"/>
  <c r="AZ334" i="9" s="1"/>
  <c r="R334" i="9"/>
  <c r="BK334" i="9"/>
  <c r="AR334" i="9"/>
  <c r="BD334" i="9" s="1"/>
  <c r="AV334" i="9"/>
  <c r="BH334" i="9" s="1"/>
  <c r="BO334" i="9"/>
  <c r="AP335" i="9"/>
  <c r="BB335" i="9" s="1"/>
  <c r="F336" i="9"/>
  <c r="AM335" i="9"/>
  <c r="AY335" i="9" s="1"/>
  <c r="AO335" i="9"/>
  <c r="BA335" i="9" s="1"/>
  <c r="AQ335" i="9"/>
  <c r="BC335" i="9" s="1"/>
  <c r="AU334" i="9"/>
  <c r="BG334" i="9" s="1"/>
  <c r="BN334" i="9"/>
  <c r="BX334" i="9" s="1"/>
  <c r="AS334" i="9"/>
  <c r="BE334" i="9" s="1"/>
  <c r="BL334" i="9"/>
  <c r="BV334" i="9" s="1"/>
  <c r="S334" i="9"/>
  <c r="AX334" i="9" s="1"/>
  <c r="BJ334" i="9" s="1"/>
  <c r="AT334" i="9"/>
  <c r="BF334" i="9" s="1"/>
  <c r="BM334" i="9"/>
  <c r="BW334" i="9" s="1"/>
  <c r="AW333" i="9"/>
  <c r="BI333" i="9" s="1"/>
  <c r="BR335" i="8"/>
  <c r="Y336" i="8"/>
  <c r="BS335" i="8"/>
  <c r="BP335" i="8"/>
  <c r="AL334" i="8"/>
  <c r="BQ334" i="8"/>
  <c r="R334" i="8"/>
  <c r="AN334" i="8"/>
  <c r="AZ334" i="8" s="1"/>
  <c r="BK334" i="8"/>
  <c r="AR334" i="8"/>
  <c r="BD334" i="8" s="1"/>
  <c r="BM334" i="8"/>
  <c r="BW334" i="8" s="1"/>
  <c r="AT334" i="8"/>
  <c r="BF334" i="8" s="1"/>
  <c r="AV334" i="8"/>
  <c r="BH334" i="8" s="1"/>
  <c r="BO334" i="8"/>
  <c r="BN334" i="8"/>
  <c r="AU334" i="8"/>
  <c r="BG334" i="8" s="1"/>
  <c r="AM334" i="8"/>
  <c r="AY334" i="8" s="1"/>
  <c r="BL334" i="8"/>
  <c r="BV334" i="8" s="1"/>
  <c r="S334" i="8"/>
  <c r="AX334" i="8" s="1"/>
  <c r="BJ334" i="8" s="1"/>
  <c r="AS334" i="8"/>
  <c r="BE334" i="8" s="1"/>
  <c r="AO335" i="8"/>
  <c r="BA335" i="8" s="1"/>
  <c r="AQ335" i="8"/>
  <c r="BC335" i="8" s="1"/>
  <c r="F336" i="8"/>
  <c r="AP335" i="8"/>
  <c r="BB335" i="8" s="1"/>
  <c r="AL334" i="7"/>
  <c r="BQ334" i="7"/>
  <c r="Y336" i="7"/>
  <c r="BR335" i="7"/>
  <c r="BP335" i="7"/>
  <c r="BS335" i="7"/>
  <c r="AW333" i="7"/>
  <c r="BI333" i="7" s="1"/>
  <c r="AS334" i="7"/>
  <c r="BE334" i="7" s="1"/>
  <c r="BL334" i="7"/>
  <c r="BV334" i="7" s="1"/>
  <c r="S334" i="7"/>
  <c r="AX334" i="7" s="1"/>
  <c r="BJ334" i="7" s="1"/>
  <c r="AV334" i="7"/>
  <c r="BH334" i="7" s="1"/>
  <c r="BO334" i="7"/>
  <c r="BY334" i="7" s="1"/>
  <c r="AU334" i="7"/>
  <c r="BG334" i="7" s="1"/>
  <c r="BN334" i="7"/>
  <c r="BX334" i="7" s="1"/>
  <c r="AP335" i="7"/>
  <c r="BB335" i="7" s="1"/>
  <c r="AO335" i="7"/>
  <c r="BA335" i="7" s="1"/>
  <c r="AQ335" i="7"/>
  <c r="BC335" i="7" s="1"/>
  <c r="F336" i="7"/>
  <c r="AM334" i="7"/>
  <c r="AY334" i="7" s="1"/>
  <c r="AT334" i="7"/>
  <c r="BF334" i="7" s="1"/>
  <c r="BM334" i="7"/>
  <c r="BW334" i="7" s="1"/>
  <c r="R334" i="7"/>
  <c r="AN334" i="7"/>
  <c r="AZ334" i="7" s="1"/>
  <c r="BK334" i="7"/>
  <c r="BU334" i="7" s="1"/>
  <c r="AR334" i="7"/>
  <c r="BD334" i="7" s="1"/>
  <c r="AV334" i="6"/>
  <c r="AD334" i="6"/>
  <c r="U336" i="6"/>
  <c r="AX334" i="6"/>
  <c r="AI334" i="6"/>
  <c r="AQ334" i="6" s="1"/>
  <c r="N334" i="6"/>
  <c r="AE334" i="6"/>
  <c r="AM334" i="6" s="1"/>
  <c r="AU334" i="6"/>
  <c r="O334" i="6"/>
  <c r="AH334" i="6"/>
  <c r="AP334" i="6" s="1"/>
  <c r="F336" i="6"/>
  <c r="AG335" i="6"/>
  <c r="AO335" i="6" s="1"/>
  <c r="AF335" i="6"/>
  <c r="AN335" i="6" s="1"/>
  <c r="AD334" i="5"/>
  <c r="AV334" i="5"/>
  <c r="U336" i="5"/>
  <c r="N334" i="5"/>
  <c r="AE334" i="5"/>
  <c r="AM334" i="5" s="1"/>
  <c r="O334" i="5"/>
  <c r="AL334" i="5" s="1"/>
  <c r="AT334" i="5" s="1"/>
  <c r="AH334" i="5"/>
  <c r="AP334" i="5" s="1"/>
  <c r="AU334" i="5"/>
  <c r="AW334" i="5" s="1"/>
  <c r="AI334" i="5"/>
  <c r="AQ334" i="5" s="1"/>
  <c r="AX334" i="5"/>
  <c r="AF335" i="5"/>
  <c r="AN335" i="5" s="1"/>
  <c r="AG335" i="5"/>
  <c r="AO335" i="5" s="1"/>
  <c r="F336" i="5"/>
  <c r="AD334" i="4"/>
  <c r="AV334" i="4"/>
  <c r="U336" i="4"/>
  <c r="N334" i="4"/>
  <c r="AE334" i="4"/>
  <c r="AM334" i="4" s="1"/>
  <c r="O334" i="4"/>
  <c r="AL334" i="4" s="1"/>
  <c r="AT334" i="4" s="1"/>
  <c r="AH334" i="4"/>
  <c r="AP334" i="4" s="1"/>
  <c r="AU334" i="4"/>
  <c r="AW334" i="4" s="1"/>
  <c r="AI334" i="4"/>
  <c r="AQ334" i="4" s="1"/>
  <c r="AX334" i="4"/>
  <c r="AF335" i="4"/>
  <c r="AN335" i="4" s="1"/>
  <c r="F336" i="4"/>
  <c r="BQ334" i="3"/>
  <c r="AX334" i="3"/>
  <c r="S336" i="3"/>
  <c r="BS335" i="3"/>
  <c r="BU335" i="3"/>
  <c r="BR335" i="3"/>
  <c r="AY334" i="3"/>
  <c r="BE334" i="3" s="1"/>
  <c r="BK334" i="3"/>
  <c r="BW334" i="3" s="1"/>
  <c r="CC334" i="3" s="1"/>
  <c r="AR334" i="3"/>
  <c r="BC334" i="3"/>
  <c r="BI334" i="3" s="1"/>
  <c r="BO334" i="3"/>
  <c r="CA334" i="3" s="1"/>
  <c r="CG334" i="3" s="1"/>
  <c r="AB335" i="3"/>
  <c r="AH335" i="3" s="1"/>
  <c r="AD335" i="3"/>
  <c r="AJ335" i="3" s="1"/>
  <c r="AE335" i="3"/>
  <c r="AK335" i="3" s="1"/>
  <c r="AC335" i="3"/>
  <c r="AI335" i="3" s="1"/>
  <c r="F336" i="3"/>
  <c r="M334" i="3"/>
  <c r="AA334" i="3"/>
  <c r="AG334" i="3" s="1"/>
  <c r="BB334" i="3"/>
  <c r="BH334" i="3" s="1"/>
  <c r="BN334" i="3"/>
  <c r="AZ334" i="3"/>
  <c r="BF334" i="3" s="1"/>
  <c r="BL334" i="3"/>
  <c r="BA334" i="3"/>
  <c r="BG334" i="3" s="1"/>
  <c r="BM334" i="3"/>
  <c r="BY334" i="3" s="1"/>
  <c r="CE334" i="3" s="1"/>
  <c r="CI333" i="3"/>
  <c r="AF333" i="3"/>
  <c r="AL333" i="3" s="1"/>
  <c r="CJ333" i="3"/>
  <c r="BP333" i="3"/>
  <c r="CB333" i="3" s="1"/>
  <c r="CH333" i="3" s="1"/>
  <c r="BD333" i="3"/>
  <c r="BJ333" i="3" s="1"/>
  <c r="Z335" i="2"/>
  <c r="BR335" i="2"/>
  <c r="BU335" i="2"/>
  <c r="BS335" i="2"/>
  <c r="S336" i="2"/>
  <c r="AX334" i="2"/>
  <c r="BQ334" i="2"/>
  <c r="BD333" i="2"/>
  <c r="BJ333" i="2" s="1"/>
  <c r="BP333" i="2"/>
  <c r="CB333" i="2" s="1"/>
  <c r="CH333" i="2" s="1"/>
  <c r="AF333" i="2"/>
  <c r="AL333" i="2" s="1"/>
  <c r="CI333" i="2"/>
  <c r="BC334" i="2"/>
  <c r="BI334" i="2" s="1"/>
  <c r="BO334" i="2"/>
  <c r="CA334" i="2" s="1"/>
  <c r="CG334" i="2" s="1"/>
  <c r="F336" i="2"/>
  <c r="AA334" i="2"/>
  <c r="AG334" i="2" s="1"/>
  <c r="M334" i="2"/>
  <c r="BB334" i="2"/>
  <c r="BH334" i="2" s="1"/>
  <c r="BN334" i="2"/>
  <c r="BL334" i="2"/>
  <c r="BX334" i="2" s="1"/>
  <c r="CD334" i="2" s="1"/>
  <c r="AZ334" i="2"/>
  <c r="BF334" i="2" s="1"/>
  <c r="BK334" i="2"/>
  <c r="AR334" i="2"/>
  <c r="AY334" i="2"/>
  <c r="BE334" i="2" s="1"/>
  <c r="BA334" i="2"/>
  <c r="BG334" i="2" s="1"/>
  <c r="BM334" i="2"/>
  <c r="BY334" i="2" s="1"/>
  <c r="CE334" i="2" s="1"/>
  <c r="AX334" i="1"/>
  <c r="BQ334" i="1"/>
  <c r="BR335" i="1"/>
  <c r="BS335" i="1"/>
  <c r="BT335" i="1"/>
  <c r="BU335" i="1"/>
  <c r="S336" i="1"/>
  <c r="BD333" i="1"/>
  <c r="BJ333" i="1" s="1"/>
  <c r="BP333" i="1"/>
  <c r="M334" i="1"/>
  <c r="AA334" i="1"/>
  <c r="AG334" i="1" s="1"/>
  <c r="AR334" i="1"/>
  <c r="AY334" i="1"/>
  <c r="BE334" i="1" s="1"/>
  <c r="BK334" i="1"/>
  <c r="BW334" i="1" s="1"/>
  <c r="CC334" i="1" s="1"/>
  <c r="AZ334" i="1"/>
  <c r="BF334" i="1" s="1"/>
  <c r="BL334" i="1"/>
  <c r="BX334" i="1" s="1"/>
  <c r="CD334" i="1" s="1"/>
  <c r="BA334" i="1"/>
  <c r="BG334" i="1" s="1"/>
  <c r="BM334" i="1"/>
  <c r="BY334" i="1" s="1"/>
  <c r="CE334" i="1" s="1"/>
  <c r="BB334" i="1"/>
  <c r="BH334" i="1" s="1"/>
  <c r="BN334" i="1"/>
  <c r="BZ334" i="1" s="1"/>
  <c r="CF334" i="1" s="1"/>
  <c r="BC334" i="1"/>
  <c r="BI334" i="1" s="1"/>
  <c r="BO334" i="1"/>
  <c r="CA334" i="1" s="1"/>
  <c r="CG334" i="1" s="1"/>
  <c r="AB335" i="1"/>
  <c r="AH335" i="1" s="1"/>
  <c r="AC335" i="1"/>
  <c r="AI335" i="1" s="1"/>
  <c r="AD335" i="1"/>
  <c r="AJ335" i="1" s="1"/>
  <c r="AE335" i="1"/>
  <c r="AK335" i="1" s="1"/>
  <c r="F336" i="1"/>
  <c r="BP334" i="9"/>
  <c r="BS334" i="8"/>
  <c r="BT334" i="8"/>
  <c r="AC334" i="6"/>
  <c r="AZ333" i="5"/>
  <c r="AL333" i="6"/>
  <c r="AT333" i="6" s="1"/>
  <c r="AW333" i="6"/>
  <c r="AF334" i="6"/>
  <c r="AN334" i="6" s="1"/>
  <c r="AG334" i="6"/>
  <c r="AO334" i="6" s="1"/>
  <c r="AJ334" i="6"/>
  <c r="AR334" i="6" s="1"/>
  <c r="AZ333" i="6"/>
  <c r="AC334" i="5"/>
  <c r="AY334" i="5"/>
  <c r="AC334" i="4"/>
  <c r="AJ334" i="4"/>
  <c r="AR334" i="4" s="1"/>
  <c r="CB332" i="3"/>
  <c r="CH332" i="3" s="1"/>
  <c r="Z334" i="2"/>
  <c r="BT334" i="2"/>
  <c r="CA333" i="2"/>
  <c r="CG333" i="2" s="1"/>
  <c r="AD334" i="2"/>
  <c r="AJ334" i="2" s="1"/>
  <c r="CB332" i="2"/>
  <c r="CH332" i="2" s="1"/>
  <c r="BV333" i="1"/>
  <c r="Z334" i="1"/>
  <c r="AK334" i="8"/>
  <c r="AY334" i="6"/>
  <c r="AY334" i="4"/>
  <c r="BT334" i="3"/>
  <c r="AK334" i="7"/>
  <c r="AK333" i="5"/>
  <c r="AS333" i="5" s="1"/>
  <c r="BZ333" i="3"/>
  <c r="CF333" i="3" s="1"/>
  <c r="AF333" i="1"/>
  <c r="AL333" i="1" s="1"/>
  <c r="BT334" i="9"/>
  <c r="BP334" i="8"/>
  <c r="BU333" i="7"/>
  <c r="AZ333" i="4"/>
  <c r="AG334" i="4"/>
  <c r="AO334" i="4" s="1"/>
  <c r="BR334" i="3"/>
  <c r="CA333" i="3"/>
  <c r="CG333" i="3" s="1"/>
  <c r="AK334" i="9"/>
  <c r="BY333" i="8"/>
  <c r="BX333" i="8"/>
  <c r="AW333" i="8"/>
  <c r="BI333" i="8" s="1"/>
  <c r="BU333" i="8"/>
  <c r="AP334" i="8"/>
  <c r="BB334" i="8" s="1"/>
  <c r="AK333" i="4"/>
  <c r="AS333" i="4" s="1"/>
  <c r="Z334" i="3"/>
  <c r="CB332" i="1"/>
  <c r="CH332" i="1" s="1"/>
  <c r="AM334" i="9"/>
  <c r="AY334" i="9" s="1"/>
  <c r="AA454" i="9"/>
  <c r="AL335" i="9" l="1"/>
  <c r="BQ335" i="9"/>
  <c r="BR336" i="9"/>
  <c r="BT336" i="9"/>
  <c r="Y337" i="9"/>
  <c r="AK336" i="9"/>
  <c r="BS336" i="9"/>
  <c r="AV335" i="9"/>
  <c r="BH335" i="9" s="1"/>
  <c r="BO335" i="9"/>
  <c r="BY335" i="9" s="1"/>
  <c r="AP336" i="9"/>
  <c r="BB336" i="9" s="1"/>
  <c r="F337" i="9"/>
  <c r="AO336" i="9"/>
  <c r="BA336" i="9" s="1"/>
  <c r="AQ336" i="9"/>
  <c r="BC336" i="9" s="1"/>
  <c r="BM335" i="9"/>
  <c r="BW335" i="9" s="1"/>
  <c r="AT335" i="9"/>
  <c r="BF335" i="9" s="1"/>
  <c r="R335" i="9"/>
  <c r="AN335" i="9"/>
  <c r="AZ335" i="9" s="1"/>
  <c r="BK335" i="9"/>
  <c r="AR335" i="9"/>
  <c r="BD335" i="9" s="1"/>
  <c r="AS335" i="9"/>
  <c r="BE335" i="9" s="1"/>
  <c r="BL335" i="9"/>
  <c r="BV335" i="9" s="1"/>
  <c r="S335" i="9"/>
  <c r="AX335" i="9" s="1"/>
  <c r="BJ335" i="9" s="1"/>
  <c r="AU335" i="9"/>
  <c r="BG335" i="9" s="1"/>
  <c r="BN335" i="9"/>
  <c r="BX335" i="9" s="1"/>
  <c r="Y337" i="8"/>
  <c r="BS336" i="8"/>
  <c r="BT336" i="8"/>
  <c r="BP336" i="8"/>
  <c r="AL335" i="8"/>
  <c r="BQ335" i="8"/>
  <c r="AU335" i="8"/>
  <c r="BG335" i="8" s="1"/>
  <c r="BN335" i="8"/>
  <c r="BX335" i="8" s="1"/>
  <c r="AP336" i="8"/>
  <c r="BB336" i="8" s="1"/>
  <c r="AQ336" i="8"/>
  <c r="BC336" i="8" s="1"/>
  <c r="AO336" i="8"/>
  <c r="BA336" i="8" s="1"/>
  <c r="F337" i="8"/>
  <c r="AS335" i="8"/>
  <c r="BE335" i="8" s="1"/>
  <c r="BL335" i="8"/>
  <c r="BV335" i="8" s="1"/>
  <c r="S335" i="8"/>
  <c r="AX335" i="8" s="1"/>
  <c r="BJ335" i="8" s="1"/>
  <c r="AV335" i="8"/>
  <c r="BH335" i="8" s="1"/>
  <c r="BO335" i="8"/>
  <c r="R335" i="8"/>
  <c r="AN335" i="8"/>
  <c r="AZ335" i="8" s="1"/>
  <c r="AR335" i="8"/>
  <c r="BD335" i="8" s="1"/>
  <c r="BK335" i="8"/>
  <c r="BU335" i="8" s="1"/>
  <c r="AT335" i="8"/>
  <c r="BF335" i="8" s="1"/>
  <c r="BM335" i="8"/>
  <c r="BW335" i="8" s="1"/>
  <c r="BT336" i="7"/>
  <c r="Y337" i="7"/>
  <c r="BR336" i="7"/>
  <c r="BQ335" i="7"/>
  <c r="AL335" i="7"/>
  <c r="AT335" i="7"/>
  <c r="BF335" i="7" s="1"/>
  <c r="BM335" i="7"/>
  <c r="BW335" i="7" s="1"/>
  <c r="R335" i="7"/>
  <c r="AN335" i="7"/>
  <c r="AZ335" i="7" s="1"/>
  <c r="AR335" i="7"/>
  <c r="BD335" i="7" s="1"/>
  <c r="BK335" i="7"/>
  <c r="BU335" i="7" s="1"/>
  <c r="BO335" i="7"/>
  <c r="AV335" i="7"/>
  <c r="BH335" i="7" s="1"/>
  <c r="AO336" i="7"/>
  <c r="BA336" i="7" s="1"/>
  <c r="AQ336" i="7"/>
  <c r="BC336" i="7" s="1"/>
  <c r="F337" i="7"/>
  <c r="AP336" i="7"/>
  <c r="BB336" i="7" s="1"/>
  <c r="S335" i="7"/>
  <c r="AX335" i="7" s="1"/>
  <c r="BJ335" i="7" s="1"/>
  <c r="AS335" i="7"/>
  <c r="BE335" i="7" s="1"/>
  <c r="BL335" i="7"/>
  <c r="BV335" i="7" s="1"/>
  <c r="AU335" i="7"/>
  <c r="BG335" i="7" s="1"/>
  <c r="BN335" i="7"/>
  <c r="BX335" i="7" s="1"/>
  <c r="U337" i="6"/>
  <c r="AD335" i="6"/>
  <c r="AV335" i="6"/>
  <c r="X454" i="6"/>
  <c r="AA454" i="6"/>
  <c r="AK334" i="6"/>
  <c r="AS334" i="6" s="1"/>
  <c r="AX335" i="6"/>
  <c r="AI335" i="6"/>
  <c r="AQ335" i="6" s="1"/>
  <c r="F337" i="6"/>
  <c r="N335" i="6"/>
  <c r="AE335" i="6"/>
  <c r="AM335" i="6" s="1"/>
  <c r="AU335" i="6"/>
  <c r="O335" i="6"/>
  <c r="AH335" i="6"/>
  <c r="AP335" i="6" s="1"/>
  <c r="AD335" i="5"/>
  <c r="AV335" i="5"/>
  <c r="U337" i="5"/>
  <c r="N335" i="5"/>
  <c r="AE335" i="5"/>
  <c r="AM335" i="5" s="1"/>
  <c r="O335" i="5"/>
  <c r="AL335" i="5" s="1"/>
  <c r="AT335" i="5" s="1"/>
  <c r="AH335" i="5"/>
  <c r="AP335" i="5" s="1"/>
  <c r="AU335" i="5"/>
  <c r="AW335" i="5" s="1"/>
  <c r="AI335" i="5"/>
  <c r="AQ335" i="5" s="1"/>
  <c r="AX335" i="5"/>
  <c r="AF336" i="5"/>
  <c r="AN336" i="5" s="1"/>
  <c r="AG336" i="5"/>
  <c r="AO336" i="5" s="1"/>
  <c r="AJ336" i="5"/>
  <c r="AR336" i="5" s="1"/>
  <c r="F337" i="5"/>
  <c r="AD335" i="4"/>
  <c r="AV335" i="4"/>
  <c r="U337" i="4"/>
  <c r="N335" i="4"/>
  <c r="AE335" i="4"/>
  <c r="AM335" i="4" s="1"/>
  <c r="O335" i="4"/>
  <c r="AL335" i="4" s="1"/>
  <c r="AT335" i="4" s="1"/>
  <c r="AH335" i="4"/>
  <c r="AP335" i="4" s="1"/>
  <c r="AU335" i="4"/>
  <c r="AW335" i="4" s="1"/>
  <c r="AI335" i="4"/>
  <c r="AQ335" i="4" s="1"/>
  <c r="AX335" i="4"/>
  <c r="AF336" i="4"/>
  <c r="AN336" i="4" s="1"/>
  <c r="AJ336" i="4"/>
  <c r="AR336" i="4" s="1"/>
  <c r="F337" i="4"/>
  <c r="S337" i="3"/>
  <c r="BS336" i="3"/>
  <c r="BU336" i="3"/>
  <c r="Z336" i="3"/>
  <c r="BR336" i="3"/>
  <c r="BQ335" i="3"/>
  <c r="AX335" i="3"/>
  <c r="BD334" i="3"/>
  <c r="BJ334" i="3" s="1"/>
  <c r="BP334" i="3"/>
  <c r="BM335" i="3"/>
  <c r="BY335" i="3" s="1"/>
  <c r="CE335" i="3" s="1"/>
  <c r="BA335" i="3"/>
  <c r="BG335" i="3" s="1"/>
  <c r="M335" i="3"/>
  <c r="AA335" i="3"/>
  <c r="AG335" i="3" s="1"/>
  <c r="AZ335" i="3"/>
  <c r="BF335" i="3" s="1"/>
  <c r="BL335" i="3"/>
  <c r="BX335" i="3" s="1"/>
  <c r="CD335" i="3" s="1"/>
  <c r="AY335" i="3"/>
  <c r="BE335" i="3" s="1"/>
  <c r="BK335" i="3"/>
  <c r="BW335" i="3" s="1"/>
  <c r="CC335" i="3" s="1"/>
  <c r="AR335" i="3"/>
  <c r="BN335" i="3"/>
  <c r="BB335" i="3"/>
  <c r="BH335" i="3" s="1"/>
  <c r="BC335" i="3"/>
  <c r="BI335" i="3" s="1"/>
  <c r="BO335" i="3"/>
  <c r="CA335" i="3" s="1"/>
  <c r="CG335" i="3" s="1"/>
  <c r="AE336" i="3"/>
  <c r="AK336" i="3" s="1"/>
  <c r="AB336" i="3"/>
  <c r="AH336" i="3" s="1"/>
  <c r="AD336" i="3"/>
  <c r="AJ336" i="3" s="1"/>
  <c r="AC336" i="3"/>
  <c r="AI336" i="3" s="1"/>
  <c r="F337" i="3"/>
  <c r="CI334" i="3"/>
  <c r="AF334" i="3"/>
  <c r="AL334" i="3" s="1"/>
  <c r="CJ334" i="3"/>
  <c r="AX335" i="2"/>
  <c r="BV335" i="2" s="1"/>
  <c r="BQ335" i="2"/>
  <c r="BR336" i="2"/>
  <c r="S337" i="2"/>
  <c r="BS336" i="2"/>
  <c r="BU336" i="2"/>
  <c r="BB335" i="2"/>
  <c r="BH335" i="2" s="1"/>
  <c r="BN335" i="2"/>
  <c r="AZ335" i="2"/>
  <c r="BF335" i="2" s="1"/>
  <c r="BL335" i="2"/>
  <c r="BX335" i="2" s="1"/>
  <c r="CD335" i="2" s="1"/>
  <c r="BO335" i="2"/>
  <c r="CA335" i="2" s="1"/>
  <c r="CG335" i="2" s="1"/>
  <c r="BC335" i="2"/>
  <c r="BI335" i="2" s="1"/>
  <c r="M335" i="2"/>
  <c r="AA335" i="2"/>
  <c r="AG335" i="2" s="1"/>
  <c r="AR335" i="2"/>
  <c r="AY335" i="2"/>
  <c r="BE335" i="2" s="1"/>
  <c r="BK335" i="2"/>
  <c r="BW335" i="2" s="1"/>
  <c r="CC335" i="2" s="1"/>
  <c r="BA335" i="2"/>
  <c r="BG335" i="2" s="1"/>
  <c r="BM335" i="2"/>
  <c r="BY335" i="2" s="1"/>
  <c r="CE335" i="2" s="1"/>
  <c r="AD336" i="2"/>
  <c r="AJ336" i="2" s="1"/>
  <c r="AE336" i="2"/>
  <c r="AK336" i="2" s="1"/>
  <c r="F337" i="2"/>
  <c r="AC336" i="2"/>
  <c r="AI336" i="2" s="1"/>
  <c r="CI334" i="2"/>
  <c r="AF334" i="2"/>
  <c r="AL334" i="2" s="1"/>
  <c r="BP334" i="2"/>
  <c r="BD334" i="2"/>
  <c r="BJ334" i="2" s="1"/>
  <c r="AX335" i="1"/>
  <c r="BQ335" i="1"/>
  <c r="BR336" i="1"/>
  <c r="BS336" i="1"/>
  <c r="BT336" i="1"/>
  <c r="BU336" i="1"/>
  <c r="S337" i="1"/>
  <c r="BD334" i="1"/>
  <c r="BJ334" i="1" s="1"/>
  <c r="BP334" i="1"/>
  <c r="M335" i="1"/>
  <c r="AA335" i="1"/>
  <c r="AG335" i="1" s="1"/>
  <c r="AR335" i="1"/>
  <c r="AY335" i="1"/>
  <c r="BE335" i="1" s="1"/>
  <c r="BK335" i="1"/>
  <c r="BW335" i="1" s="1"/>
  <c r="CC335" i="1" s="1"/>
  <c r="AZ335" i="1"/>
  <c r="BF335" i="1" s="1"/>
  <c r="BL335" i="1"/>
  <c r="BX335" i="1" s="1"/>
  <c r="CD335" i="1" s="1"/>
  <c r="BA335" i="1"/>
  <c r="BG335" i="1" s="1"/>
  <c r="BM335" i="1"/>
  <c r="BY335" i="1" s="1"/>
  <c r="CE335" i="1" s="1"/>
  <c r="BB335" i="1"/>
  <c r="BH335" i="1" s="1"/>
  <c r="BN335" i="1"/>
  <c r="BZ335" i="1" s="1"/>
  <c r="CF335" i="1" s="1"/>
  <c r="BC335" i="1"/>
  <c r="BI335" i="1" s="1"/>
  <c r="BO335" i="1"/>
  <c r="CA335" i="1" s="1"/>
  <c r="CG335" i="1" s="1"/>
  <c r="AB336" i="1"/>
  <c r="AH336" i="1" s="1"/>
  <c r="AC336" i="1"/>
  <c r="AI336" i="1" s="1"/>
  <c r="AD336" i="1"/>
  <c r="AJ336" i="1" s="1"/>
  <c r="AE336" i="1"/>
  <c r="AK336" i="1" s="1"/>
  <c r="F337" i="1"/>
  <c r="AK335" i="8"/>
  <c r="BT335" i="7"/>
  <c r="AG335" i="4"/>
  <c r="AO335" i="4" s="1"/>
  <c r="AC335" i="6"/>
  <c r="AZ334" i="6"/>
  <c r="AW334" i="6"/>
  <c r="AL334" i="6"/>
  <c r="AT334" i="6" s="1"/>
  <c r="AJ335" i="6"/>
  <c r="AR335" i="6" s="1"/>
  <c r="AC335" i="5"/>
  <c r="AK334" i="5"/>
  <c r="AS334" i="5" s="1"/>
  <c r="AJ335" i="5"/>
  <c r="AR335" i="5" s="1"/>
  <c r="AY335" i="4"/>
  <c r="BX334" i="3"/>
  <c r="CD334" i="3" s="1"/>
  <c r="AB335" i="2"/>
  <c r="AH335" i="2" s="1"/>
  <c r="AD335" i="2"/>
  <c r="AJ335" i="2" s="1"/>
  <c r="AC335" i="2"/>
  <c r="AI335" i="2" s="1"/>
  <c r="AE335" i="2"/>
  <c r="AK335" i="2" s="1"/>
  <c r="BZ334" i="2"/>
  <c r="CF334" i="2" s="1"/>
  <c r="BW334" i="2"/>
  <c r="CC334" i="2" s="1"/>
  <c r="BV334" i="1"/>
  <c r="Z335" i="1"/>
  <c r="AF334" i="1"/>
  <c r="AL334" i="1" s="1"/>
  <c r="AK335" i="9"/>
  <c r="AW334" i="8"/>
  <c r="BI334" i="8" s="1"/>
  <c r="BU334" i="8"/>
  <c r="BY334" i="8"/>
  <c r="AW334" i="7"/>
  <c r="BI334" i="7" s="1"/>
  <c r="AC335" i="4"/>
  <c r="AK334" i="4"/>
  <c r="AS334" i="4" s="1"/>
  <c r="AZ334" i="4"/>
  <c r="BV334" i="3"/>
  <c r="Z335" i="3"/>
  <c r="BZ334" i="3"/>
  <c r="CF334" i="3" s="1"/>
  <c r="BP335" i="9"/>
  <c r="BT335" i="8"/>
  <c r="AY335" i="5"/>
  <c r="BX334" i="8"/>
  <c r="AK335" i="7"/>
  <c r="AJ335" i="4"/>
  <c r="AR335" i="4" s="1"/>
  <c r="BT335" i="2"/>
  <c r="BV334" i="2"/>
  <c r="AW334" i="9"/>
  <c r="BI334" i="9" s="1"/>
  <c r="BU334" i="9"/>
  <c r="BY334" i="9"/>
  <c r="AY335" i="6"/>
  <c r="BT335" i="3"/>
  <c r="AZ334" i="5"/>
  <c r="CB333" i="1"/>
  <c r="CH333" i="1" s="1"/>
  <c r="AM335" i="8"/>
  <c r="AY335" i="8" s="1"/>
  <c r="AA454" i="8"/>
  <c r="AM335" i="7"/>
  <c r="AY335" i="7" s="1"/>
  <c r="AA454" i="7"/>
  <c r="AE454" i="7"/>
  <c r="AI454" i="7"/>
  <c r="AC454" i="7"/>
  <c r="U454" i="2"/>
  <c r="AS454" i="2"/>
  <c r="AT454" i="2"/>
  <c r="AU454" i="2"/>
  <c r="AV454" i="2"/>
  <c r="V454" i="2"/>
  <c r="Y454" i="2"/>
  <c r="X454" i="2"/>
  <c r="W454" i="2"/>
  <c r="AW454" i="2"/>
  <c r="W454" i="6" l="1"/>
  <c r="Z454" i="6"/>
  <c r="AB454" i="6"/>
  <c r="Y454" i="6"/>
  <c r="AL336" i="9"/>
  <c r="BQ336" i="9"/>
  <c r="Y338" i="9"/>
  <c r="BP337" i="9"/>
  <c r="BT337" i="9"/>
  <c r="F338" i="9"/>
  <c r="AM337" i="9"/>
  <c r="AY337" i="9" s="1"/>
  <c r="AQ337" i="9"/>
  <c r="BC337" i="9" s="1"/>
  <c r="AO337" i="9"/>
  <c r="BA337" i="9" s="1"/>
  <c r="AP337" i="9"/>
  <c r="BB337" i="9" s="1"/>
  <c r="AM336" i="9"/>
  <c r="AY336" i="9" s="1"/>
  <c r="AR336" i="9"/>
  <c r="BD336" i="9" s="1"/>
  <c r="BK336" i="9"/>
  <c r="AU336" i="9"/>
  <c r="BG336" i="9" s="1"/>
  <c r="BN336" i="9"/>
  <c r="BX336" i="9" s="1"/>
  <c r="BL336" i="9"/>
  <c r="BV336" i="9" s="1"/>
  <c r="S336" i="9"/>
  <c r="AX336" i="9" s="1"/>
  <c r="BJ336" i="9" s="1"/>
  <c r="AS336" i="9"/>
  <c r="BE336" i="9" s="1"/>
  <c r="AV336" i="9"/>
  <c r="BH336" i="9" s="1"/>
  <c r="BO336" i="9"/>
  <c r="BY336" i="9" s="1"/>
  <c r="R336" i="9"/>
  <c r="AN336" i="9"/>
  <c r="AZ336" i="9" s="1"/>
  <c r="BM336" i="9"/>
  <c r="BW336" i="9" s="1"/>
  <c r="AT336" i="9"/>
  <c r="BF336" i="9" s="1"/>
  <c r="AD454" i="9"/>
  <c r="AI454" i="9"/>
  <c r="AE454" i="9"/>
  <c r="AB454" i="9"/>
  <c r="AF454" i="9"/>
  <c r="AC454" i="9"/>
  <c r="AJ454" i="9"/>
  <c r="AH454" i="9"/>
  <c r="AG454" i="9"/>
  <c r="AW335" i="9"/>
  <c r="BI335" i="9" s="1"/>
  <c r="BQ336" i="8"/>
  <c r="AL336" i="8"/>
  <c r="BS337" i="8"/>
  <c r="Y338" i="8"/>
  <c r="BP337" i="8"/>
  <c r="BT337" i="8"/>
  <c r="R336" i="8"/>
  <c r="AN336" i="8"/>
  <c r="AZ336" i="8" s="1"/>
  <c r="BL336" i="8"/>
  <c r="BV336" i="8" s="1"/>
  <c r="AS336" i="8"/>
  <c r="BE336" i="8" s="1"/>
  <c r="S336" i="8"/>
  <c r="AX336" i="8" s="1"/>
  <c r="BJ336" i="8" s="1"/>
  <c r="BO336" i="8"/>
  <c r="BY336" i="8" s="1"/>
  <c r="AV336" i="8"/>
  <c r="BH336" i="8" s="1"/>
  <c r="AR336" i="8"/>
  <c r="BD336" i="8" s="1"/>
  <c r="BK336" i="8"/>
  <c r="BU336" i="8" s="1"/>
  <c r="AM336" i="8"/>
  <c r="AY336" i="8" s="1"/>
  <c r="BM336" i="8"/>
  <c r="AT336" i="8"/>
  <c r="BF336" i="8" s="1"/>
  <c r="AU336" i="8"/>
  <c r="BG336" i="8" s="1"/>
  <c r="BN336" i="8"/>
  <c r="BX336" i="8" s="1"/>
  <c r="AP337" i="8"/>
  <c r="BB337" i="8" s="1"/>
  <c r="AO337" i="8"/>
  <c r="BA337" i="8" s="1"/>
  <c r="AQ337" i="8"/>
  <c r="BC337" i="8" s="1"/>
  <c r="F338" i="8"/>
  <c r="AJ454" i="8"/>
  <c r="AB454" i="8"/>
  <c r="AC454" i="8"/>
  <c r="AF454" i="8"/>
  <c r="AE454" i="8"/>
  <c r="AG454" i="8"/>
  <c r="AI454" i="8"/>
  <c r="AD454" i="8"/>
  <c r="AH454" i="8"/>
  <c r="AW335" i="8"/>
  <c r="BI335" i="8" s="1"/>
  <c r="BQ336" i="7"/>
  <c r="AL336" i="7"/>
  <c r="BT337" i="7"/>
  <c r="Y338" i="7"/>
  <c r="BR337" i="7"/>
  <c r="AJ454" i="7"/>
  <c r="AF454" i="7"/>
  <c r="AG454" i="7"/>
  <c r="AD454" i="7"/>
  <c r="AB454" i="7"/>
  <c r="AH454" i="7"/>
  <c r="AW335" i="7"/>
  <c r="BI335" i="7" s="1"/>
  <c r="AS336" i="7"/>
  <c r="BE336" i="7" s="1"/>
  <c r="S336" i="7"/>
  <c r="AX336" i="7" s="1"/>
  <c r="BJ336" i="7" s="1"/>
  <c r="BL336" i="7"/>
  <c r="BV336" i="7" s="1"/>
  <c r="AQ337" i="7"/>
  <c r="BC337" i="7" s="1"/>
  <c r="AM337" i="7"/>
  <c r="AY337" i="7" s="1"/>
  <c r="AP337" i="7"/>
  <c r="BB337" i="7" s="1"/>
  <c r="AO337" i="7"/>
  <c r="BA337" i="7" s="1"/>
  <c r="F338" i="7"/>
  <c r="AM336" i="7"/>
  <c r="AY336" i="7" s="1"/>
  <c r="BN336" i="7"/>
  <c r="AU336" i="7"/>
  <c r="BG336" i="7" s="1"/>
  <c r="AT336" i="7"/>
  <c r="BF336" i="7" s="1"/>
  <c r="BM336" i="7"/>
  <c r="BW336" i="7" s="1"/>
  <c r="AN336" i="7"/>
  <c r="AZ336" i="7" s="1"/>
  <c r="R336" i="7"/>
  <c r="AR336" i="7"/>
  <c r="BD336" i="7" s="1"/>
  <c r="BK336" i="7"/>
  <c r="BO336" i="7"/>
  <c r="BY336" i="7" s="1"/>
  <c r="AV336" i="7"/>
  <c r="BH336" i="7" s="1"/>
  <c r="AD336" i="6"/>
  <c r="AV336" i="6"/>
  <c r="U338" i="6"/>
  <c r="AC454" i="6"/>
  <c r="AV454" i="6"/>
  <c r="AD454" i="6"/>
  <c r="AY454" i="6"/>
  <c r="F338" i="6"/>
  <c r="AE336" i="6"/>
  <c r="AM336" i="6" s="1"/>
  <c r="N336" i="6"/>
  <c r="AI336" i="6"/>
  <c r="AQ336" i="6" s="1"/>
  <c r="AX336" i="6"/>
  <c r="AU336" i="6"/>
  <c r="O336" i="6"/>
  <c r="AH336" i="6"/>
  <c r="AP336" i="6" s="1"/>
  <c r="AD336" i="5"/>
  <c r="AV336" i="5"/>
  <c r="U338" i="5"/>
  <c r="W454" i="5"/>
  <c r="Y454" i="5"/>
  <c r="AB454" i="5"/>
  <c r="AA454" i="5"/>
  <c r="X454" i="5"/>
  <c r="Z454" i="5"/>
  <c r="AK335" i="5"/>
  <c r="AS335" i="5" s="1"/>
  <c r="N336" i="5"/>
  <c r="AE336" i="5"/>
  <c r="AM336" i="5" s="1"/>
  <c r="O336" i="5"/>
  <c r="AL336" i="5" s="1"/>
  <c r="AT336" i="5" s="1"/>
  <c r="AH336" i="5"/>
  <c r="AP336" i="5" s="1"/>
  <c r="AU336" i="5"/>
  <c r="AW336" i="5" s="1"/>
  <c r="AI336" i="5"/>
  <c r="AQ336" i="5" s="1"/>
  <c r="AX336" i="5"/>
  <c r="AF337" i="5"/>
  <c r="AN337" i="5" s="1"/>
  <c r="AG337" i="5"/>
  <c r="AO337" i="5" s="1"/>
  <c r="F338" i="5"/>
  <c r="AD336" i="4"/>
  <c r="AV336" i="4"/>
  <c r="U338" i="4"/>
  <c r="AB454" i="4"/>
  <c r="X454" i="4"/>
  <c r="Z454" i="4"/>
  <c r="Y454" i="4"/>
  <c r="W454" i="4"/>
  <c r="AA454" i="4"/>
  <c r="AK335" i="4"/>
  <c r="AS335" i="4" s="1"/>
  <c r="N336" i="4"/>
  <c r="AE336" i="4"/>
  <c r="AM336" i="4" s="1"/>
  <c r="O336" i="4"/>
  <c r="AL336" i="4" s="1"/>
  <c r="AT336" i="4" s="1"/>
  <c r="AH336" i="4"/>
  <c r="AP336" i="4" s="1"/>
  <c r="AU336" i="4"/>
  <c r="AW336" i="4" s="1"/>
  <c r="AI336" i="4"/>
  <c r="AQ336" i="4" s="1"/>
  <c r="AX336" i="4"/>
  <c r="AF337" i="4"/>
  <c r="AN337" i="4" s="1"/>
  <c r="F338" i="4"/>
  <c r="AX336" i="3"/>
  <c r="BV336" i="3" s="1"/>
  <c r="BQ336" i="3"/>
  <c r="BU337" i="3"/>
  <c r="BR337" i="3"/>
  <c r="BT337" i="3"/>
  <c r="S338" i="3"/>
  <c r="BS337" i="3"/>
  <c r="Z337" i="3"/>
  <c r="Y454" i="3"/>
  <c r="W454" i="3"/>
  <c r="AS454" i="3"/>
  <c r="AU454" i="3"/>
  <c r="AV454" i="3"/>
  <c r="U454" i="3"/>
  <c r="AW454" i="3"/>
  <c r="X454" i="3"/>
  <c r="V454" i="3"/>
  <c r="AT454" i="3"/>
  <c r="AF335" i="3"/>
  <c r="AL335" i="3" s="1"/>
  <c r="CI335" i="3"/>
  <c r="CJ335" i="3"/>
  <c r="BP335" i="3"/>
  <c r="BD335" i="3"/>
  <c r="BJ335" i="3" s="1"/>
  <c r="BN336" i="3"/>
  <c r="BB336" i="3"/>
  <c r="BH336" i="3" s="1"/>
  <c r="BL336" i="3"/>
  <c r="BX336" i="3" s="1"/>
  <c r="CD336" i="3" s="1"/>
  <c r="AZ336" i="3"/>
  <c r="BF336" i="3" s="1"/>
  <c r="BO336" i="3"/>
  <c r="CA336" i="3" s="1"/>
  <c r="CG336" i="3" s="1"/>
  <c r="BC336" i="3"/>
  <c r="BI336" i="3" s="1"/>
  <c r="M336" i="3"/>
  <c r="AA336" i="3"/>
  <c r="AG336" i="3" s="1"/>
  <c r="AR336" i="3"/>
  <c r="AY336" i="3"/>
  <c r="BE336" i="3" s="1"/>
  <c r="BK336" i="3"/>
  <c r="BW336" i="3" s="1"/>
  <c r="CC336" i="3" s="1"/>
  <c r="BM336" i="3"/>
  <c r="BY336" i="3" s="1"/>
  <c r="CE336" i="3" s="1"/>
  <c r="BA336" i="3"/>
  <c r="BG336" i="3" s="1"/>
  <c r="AB337" i="3"/>
  <c r="AH337" i="3" s="1"/>
  <c r="AD337" i="3"/>
  <c r="AJ337" i="3" s="1"/>
  <c r="F338" i="3"/>
  <c r="AE337" i="3"/>
  <c r="AK337" i="3" s="1"/>
  <c r="AC337" i="3"/>
  <c r="AI337" i="3" s="1"/>
  <c r="BT337" i="2"/>
  <c r="Z337" i="2"/>
  <c r="S338" i="2"/>
  <c r="BQ336" i="2"/>
  <c r="AX336" i="2"/>
  <c r="CI335" i="2"/>
  <c r="AF335" i="2"/>
  <c r="AL335" i="2" s="1"/>
  <c r="BD335" i="2"/>
  <c r="BJ335" i="2" s="1"/>
  <c r="BP335" i="2"/>
  <c r="CB335" i="2" s="1"/>
  <c r="CH335" i="2" s="1"/>
  <c r="AA336" i="2"/>
  <c r="AG336" i="2" s="1"/>
  <c r="M336" i="2"/>
  <c r="BL336" i="2"/>
  <c r="BX336" i="2" s="1"/>
  <c r="CD336" i="2" s="1"/>
  <c r="AZ336" i="2"/>
  <c r="BF336" i="2" s="1"/>
  <c r="BN336" i="2"/>
  <c r="BB336" i="2"/>
  <c r="BH336" i="2" s="1"/>
  <c r="F338" i="2"/>
  <c r="BA336" i="2"/>
  <c r="BG336" i="2" s="1"/>
  <c r="BM336" i="2"/>
  <c r="BY336" i="2" s="1"/>
  <c r="CE336" i="2" s="1"/>
  <c r="BK336" i="2"/>
  <c r="BW336" i="2" s="1"/>
  <c r="CC336" i="2" s="1"/>
  <c r="AR336" i="2"/>
  <c r="AY336" i="2"/>
  <c r="BE336" i="2" s="1"/>
  <c r="BC336" i="2"/>
  <c r="BI336" i="2" s="1"/>
  <c r="BO336" i="2"/>
  <c r="CA336" i="2" s="1"/>
  <c r="CG336" i="2" s="1"/>
  <c r="AX336" i="1"/>
  <c r="BQ336" i="1"/>
  <c r="BR337" i="1"/>
  <c r="BS337" i="1"/>
  <c r="BT337" i="1"/>
  <c r="BU337" i="1"/>
  <c r="S338" i="1"/>
  <c r="AV454" i="1"/>
  <c r="V454" i="1"/>
  <c r="AT454" i="1"/>
  <c r="AW454" i="1"/>
  <c r="U454" i="1"/>
  <c r="W454" i="1"/>
  <c r="AU454" i="1"/>
  <c r="X454" i="1"/>
  <c r="AS454" i="1"/>
  <c r="Y454" i="1"/>
  <c r="AF335" i="1"/>
  <c r="AL335" i="1" s="1"/>
  <c r="BD335" i="1"/>
  <c r="BJ335" i="1" s="1"/>
  <c r="BP335" i="1"/>
  <c r="M336" i="1"/>
  <c r="AA336" i="1"/>
  <c r="AG336" i="1" s="1"/>
  <c r="AR336" i="1"/>
  <c r="AY336" i="1"/>
  <c r="BE336" i="1" s="1"/>
  <c r="BK336" i="1"/>
  <c r="BW336" i="1" s="1"/>
  <c r="CC336" i="1" s="1"/>
  <c r="AZ336" i="1"/>
  <c r="BF336" i="1" s="1"/>
  <c r="BL336" i="1"/>
  <c r="BX336" i="1" s="1"/>
  <c r="CD336" i="1" s="1"/>
  <c r="BA336" i="1"/>
  <c r="BG336" i="1" s="1"/>
  <c r="BM336" i="1"/>
  <c r="BY336" i="1" s="1"/>
  <c r="CE336" i="1" s="1"/>
  <c r="BB336" i="1"/>
  <c r="BH336" i="1" s="1"/>
  <c r="BN336" i="1"/>
  <c r="BZ336" i="1" s="1"/>
  <c r="CF336" i="1" s="1"/>
  <c r="BC336" i="1"/>
  <c r="BI336" i="1" s="1"/>
  <c r="BO336" i="1"/>
  <c r="CA336" i="1" s="1"/>
  <c r="CG336" i="1" s="1"/>
  <c r="AB337" i="1"/>
  <c r="AH337" i="1" s="1"/>
  <c r="AC337" i="1"/>
  <c r="AI337" i="1" s="1"/>
  <c r="AD337" i="1"/>
  <c r="AJ337" i="1" s="1"/>
  <c r="AE337" i="1"/>
  <c r="AK337" i="1" s="1"/>
  <c r="F338" i="1"/>
  <c r="BS454" i="7"/>
  <c r="Z454" i="2"/>
  <c r="BQ454" i="2"/>
  <c r="AX454" i="2"/>
  <c r="BV454" i="2" s="1"/>
  <c r="BR454" i="2"/>
  <c r="BS454" i="2"/>
  <c r="BT454" i="2"/>
  <c r="BU454" i="2"/>
  <c r="AG336" i="4"/>
  <c r="AO336" i="4" s="1"/>
  <c r="BT336" i="2"/>
  <c r="BZ335" i="2"/>
  <c r="CF335" i="2" s="1"/>
  <c r="AK335" i="6"/>
  <c r="AS335" i="6" s="1"/>
  <c r="AW335" i="6"/>
  <c r="AL335" i="6"/>
  <c r="AT335" i="6" s="1"/>
  <c r="AC336" i="5"/>
  <c r="AY336" i="5"/>
  <c r="AZ335" i="5"/>
  <c r="AB336" i="2"/>
  <c r="AH336" i="2" s="1"/>
  <c r="CB334" i="2"/>
  <c r="CH334" i="2" s="1"/>
  <c r="BV335" i="1"/>
  <c r="Z336" i="1"/>
  <c r="CB334" i="1"/>
  <c r="CH334" i="1" s="1"/>
  <c r="BP336" i="9"/>
  <c r="BU335" i="9"/>
  <c r="AK336" i="8"/>
  <c r="BY335" i="8"/>
  <c r="BP336" i="7"/>
  <c r="AY336" i="6"/>
  <c r="AZ335" i="6"/>
  <c r="AF336" i="6"/>
  <c r="AN336" i="6" s="1"/>
  <c r="AG336" i="6"/>
  <c r="AO336" i="6" s="1"/>
  <c r="AC336" i="4"/>
  <c r="CB334" i="3"/>
  <c r="CH334" i="3" s="1"/>
  <c r="BZ335" i="3"/>
  <c r="CF335" i="3" s="1"/>
  <c r="BS336" i="7"/>
  <c r="BY335" i="7"/>
  <c r="AC336" i="6"/>
  <c r="AJ336" i="6"/>
  <c r="AR336" i="6" s="1"/>
  <c r="AZ335" i="4"/>
  <c r="AY336" i="4"/>
  <c r="BR336" i="8"/>
  <c r="BT336" i="3"/>
  <c r="AK336" i="7"/>
  <c r="BV335" i="3"/>
  <c r="Z336" i="2"/>
  <c r="BT338" i="9" l="1"/>
  <c r="Y339" i="9"/>
  <c r="BS338" i="9"/>
  <c r="AL337" i="9"/>
  <c r="BQ337" i="9"/>
  <c r="BN337" i="9"/>
  <c r="AU337" i="9"/>
  <c r="BG337" i="9" s="1"/>
  <c r="BK337" i="9"/>
  <c r="BU337" i="9" s="1"/>
  <c r="AR337" i="9"/>
  <c r="BD337" i="9" s="1"/>
  <c r="AO338" i="9"/>
  <c r="BA338" i="9" s="1"/>
  <c r="AQ338" i="9"/>
  <c r="BC338" i="9" s="1"/>
  <c r="F339" i="9"/>
  <c r="AP338" i="9"/>
  <c r="BB338" i="9" s="1"/>
  <c r="R337" i="9"/>
  <c r="AW337" i="9" s="1"/>
  <c r="BI337" i="9" s="1"/>
  <c r="AN337" i="9"/>
  <c r="AZ337" i="9" s="1"/>
  <c r="S337" i="9"/>
  <c r="AX337" i="9" s="1"/>
  <c r="BJ337" i="9" s="1"/>
  <c r="AS337" i="9"/>
  <c r="BE337" i="9" s="1"/>
  <c r="BL337" i="9"/>
  <c r="BV337" i="9" s="1"/>
  <c r="AT337" i="9"/>
  <c r="BF337" i="9" s="1"/>
  <c r="BM337" i="9"/>
  <c r="BW337" i="9" s="1"/>
  <c r="BO337" i="9"/>
  <c r="BY337" i="9" s="1"/>
  <c r="AV337" i="9"/>
  <c r="BH337" i="9" s="1"/>
  <c r="AW336" i="9"/>
  <c r="BI336" i="9" s="1"/>
  <c r="BS454" i="9"/>
  <c r="AK454" i="9"/>
  <c r="BP454" i="9"/>
  <c r="BT454" i="9"/>
  <c r="BR454" i="9"/>
  <c r="AL454" i="9"/>
  <c r="AZ454" i="9" s="1"/>
  <c r="BQ454" i="9"/>
  <c r="BP338" i="8"/>
  <c r="BR338" i="8"/>
  <c r="Y339" i="8"/>
  <c r="BT338" i="8"/>
  <c r="AL337" i="8"/>
  <c r="BQ337" i="8"/>
  <c r="AW336" i="8"/>
  <c r="BI336" i="8" s="1"/>
  <c r="AR337" i="8"/>
  <c r="BD337" i="8" s="1"/>
  <c r="BK337" i="8"/>
  <c r="BU337" i="8" s="1"/>
  <c r="BM337" i="8"/>
  <c r="BW337" i="8" s="1"/>
  <c r="AT337" i="8"/>
  <c r="BF337" i="8" s="1"/>
  <c r="S337" i="8"/>
  <c r="AX337" i="8" s="1"/>
  <c r="BJ337" i="8" s="1"/>
  <c r="AS337" i="8"/>
  <c r="BE337" i="8" s="1"/>
  <c r="BL337" i="8"/>
  <c r="BV337" i="8" s="1"/>
  <c r="BN337" i="8"/>
  <c r="BX337" i="8" s="1"/>
  <c r="AU337" i="8"/>
  <c r="BG337" i="8" s="1"/>
  <c r="AQ338" i="8"/>
  <c r="BC338" i="8" s="1"/>
  <c r="AO338" i="8"/>
  <c r="BA338" i="8" s="1"/>
  <c r="AP338" i="8"/>
  <c r="BB338" i="8" s="1"/>
  <c r="F339" i="8"/>
  <c r="AN337" i="8"/>
  <c r="AZ337" i="8" s="1"/>
  <c r="R337" i="8"/>
  <c r="BO337" i="8"/>
  <c r="BY337" i="8" s="1"/>
  <c r="AV337" i="8"/>
  <c r="BH337" i="8" s="1"/>
  <c r="BT454" i="8"/>
  <c r="AK454" i="8"/>
  <c r="BP454" i="8"/>
  <c r="AL454" i="8"/>
  <c r="AZ454" i="8" s="1"/>
  <c r="BQ454" i="8"/>
  <c r="BS454" i="8"/>
  <c r="BR454" i="8"/>
  <c r="AL337" i="7"/>
  <c r="BQ337" i="7"/>
  <c r="BR338" i="7"/>
  <c r="BT338" i="7"/>
  <c r="Y339" i="7"/>
  <c r="BS338" i="7"/>
  <c r="BT454" i="7"/>
  <c r="BP454" i="7"/>
  <c r="BQ454" i="7"/>
  <c r="AL454" i="7"/>
  <c r="AK454" i="7"/>
  <c r="BR454" i="7"/>
  <c r="R337" i="7"/>
  <c r="AN337" i="7"/>
  <c r="AZ337" i="7" s="1"/>
  <c r="S337" i="7"/>
  <c r="AX337" i="7" s="1"/>
  <c r="BJ337" i="7" s="1"/>
  <c r="AS337" i="7"/>
  <c r="BE337" i="7" s="1"/>
  <c r="BL337" i="7"/>
  <c r="BV337" i="7" s="1"/>
  <c r="AU337" i="7"/>
  <c r="BG337" i="7" s="1"/>
  <c r="BN337" i="7"/>
  <c r="BX337" i="7" s="1"/>
  <c r="AT337" i="7"/>
  <c r="BF337" i="7" s="1"/>
  <c r="BM337" i="7"/>
  <c r="BW337" i="7" s="1"/>
  <c r="BO337" i="7"/>
  <c r="BY337" i="7" s="1"/>
  <c r="AV337" i="7"/>
  <c r="BH337" i="7" s="1"/>
  <c r="AO338" i="7"/>
  <c r="BA338" i="7" s="1"/>
  <c r="AQ338" i="7"/>
  <c r="BC338" i="7" s="1"/>
  <c r="AP338" i="7"/>
  <c r="BB338" i="7" s="1"/>
  <c r="F339" i="7"/>
  <c r="BK337" i="7"/>
  <c r="BU337" i="7" s="1"/>
  <c r="AR337" i="7"/>
  <c r="BD337" i="7" s="1"/>
  <c r="AW336" i="7"/>
  <c r="BI336" i="7" s="1"/>
  <c r="AD337" i="6"/>
  <c r="AV337" i="6"/>
  <c r="U339" i="6"/>
  <c r="AY338" i="6"/>
  <c r="AH337" i="6"/>
  <c r="AP337" i="6" s="1"/>
  <c r="O337" i="6"/>
  <c r="AL337" i="6" s="1"/>
  <c r="AT337" i="6" s="1"/>
  <c r="AU337" i="6"/>
  <c r="AW337" i="6" s="1"/>
  <c r="AF338" i="6"/>
  <c r="AN338" i="6" s="1"/>
  <c r="AJ338" i="6"/>
  <c r="AR338" i="6" s="1"/>
  <c r="AG338" i="6"/>
  <c r="AO338" i="6" s="1"/>
  <c r="F339" i="6"/>
  <c r="AE337" i="6"/>
  <c r="AM337" i="6" s="1"/>
  <c r="N337" i="6"/>
  <c r="AK337" i="6" s="1"/>
  <c r="AS337" i="6" s="1"/>
  <c r="AI337" i="6"/>
  <c r="AQ337" i="6" s="1"/>
  <c r="AX337" i="6"/>
  <c r="AZ337" i="6" s="1"/>
  <c r="AK336" i="6"/>
  <c r="AS336" i="6" s="1"/>
  <c r="AD337" i="5"/>
  <c r="AV337" i="5"/>
  <c r="U339" i="5"/>
  <c r="AC454" i="5"/>
  <c r="AY454" i="5"/>
  <c r="AD454" i="5"/>
  <c r="AV454" i="5"/>
  <c r="AK336" i="5"/>
  <c r="AS336" i="5" s="1"/>
  <c r="N337" i="5"/>
  <c r="AE337" i="5"/>
  <c r="AM337" i="5" s="1"/>
  <c r="O337" i="5"/>
  <c r="AL337" i="5" s="1"/>
  <c r="AT337" i="5" s="1"/>
  <c r="AH337" i="5"/>
  <c r="AP337" i="5" s="1"/>
  <c r="AU337" i="5"/>
  <c r="AW337" i="5" s="1"/>
  <c r="AI337" i="5"/>
  <c r="AQ337" i="5" s="1"/>
  <c r="AX337" i="5"/>
  <c r="AF338" i="5"/>
  <c r="AN338" i="5" s="1"/>
  <c r="F339" i="5"/>
  <c r="AD337" i="4"/>
  <c r="AV337" i="4"/>
  <c r="U339" i="4"/>
  <c r="AD454" i="4"/>
  <c r="AV454" i="4"/>
  <c r="AC454" i="4"/>
  <c r="AY454" i="4"/>
  <c r="AK336" i="4"/>
  <c r="AS336" i="4" s="1"/>
  <c r="N337" i="4"/>
  <c r="AE337" i="4"/>
  <c r="AM337" i="4" s="1"/>
  <c r="O337" i="4"/>
  <c r="AL337" i="4" s="1"/>
  <c r="AT337" i="4" s="1"/>
  <c r="AH337" i="4"/>
  <c r="AP337" i="4" s="1"/>
  <c r="AU337" i="4"/>
  <c r="AW337" i="4" s="1"/>
  <c r="AI337" i="4"/>
  <c r="AQ337" i="4" s="1"/>
  <c r="AX337" i="4"/>
  <c r="AZ337" i="4" s="1"/>
  <c r="F339" i="4"/>
  <c r="AX337" i="3"/>
  <c r="BV337" i="3" s="1"/>
  <c r="BQ337" i="3"/>
  <c r="S339" i="3"/>
  <c r="BT338" i="3"/>
  <c r="BR338" i="3"/>
  <c r="BQ454" i="3"/>
  <c r="AX454" i="3"/>
  <c r="BS454" i="3"/>
  <c r="BT454" i="3"/>
  <c r="Z454" i="3"/>
  <c r="BU454" i="3"/>
  <c r="BR454" i="3"/>
  <c r="CI336" i="3"/>
  <c r="AF336" i="3"/>
  <c r="AL336" i="3" s="1"/>
  <c r="CJ336" i="3"/>
  <c r="BD336" i="3"/>
  <c r="BJ336" i="3" s="1"/>
  <c r="BP336" i="3"/>
  <c r="CB336" i="3" s="1"/>
  <c r="CH336" i="3" s="1"/>
  <c r="BA337" i="3"/>
  <c r="BG337" i="3" s="1"/>
  <c r="BM337" i="3"/>
  <c r="BY337" i="3" s="1"/>
  <c r="CE337" i="3" s="1"/>
  <c r="BO337" i="3"/>
  <c r="CA337" i="3" s="1"/>
  <c r="CG337" i="3" s="1"/>
  <c r="BC337" i="3"/>
  <c r="BI337" i="3" s="1"/>
  <c r="AZ337" i="3"/>
  <c r="BF337" i="3" s="1"/>
  <c r="BL337" i="3"/>
  <c r="BX337" i="3" s="1"/>
  <c r="CD337" i="3" s="1"/>
  <c r="AY337" i="3"/>
  <c r="BE337" i="3" s="1"/>
  <c r="BK337" i="3"/>
  <c r="AR337" i="3"/>
  <c r="F339" i="3"/>
  <c r="BN337" i="3"/>
  <c r="BZ337" i="3" s="1"/>
  <c r="CF337" i="3" s="1"/>
  <c r="BB337" i="3"/>
  <c r="BH337" i="3" s="1"/>
  <c r="M337" i="3"/>
  <c r="AA337" i="3"/>
  <c r="AG337" i="3" s="1"/>
  <c r="BQ337" i="2"/>
  <c r="AX337" i="2"/>
  <c r="BV337" i="2" s="1"/>
  <c r="BS338" i="2"/>
  <c r="S339" i="2"/>
  <c r="BT338" i="2"/>
  <c r="BU338" i="2"/>
  <c r="CI336" i="2"/>
  <c r="AF336" i="2"/>
  <c r="AL336" i="2" s="1"/>
  <c r="AZ337" i="2"/>
  <c r="BF337" i="2" s="1"/>
  <c r="BL337" i="2"/>
  <c r="BX337" i="2" s="1"/>
  <c r="CD337" i="2" s="1"/>
  <c r="BB337" i="2"/>
  <c r="BH337" i="2" s="1"/>
  <c r="BN337" i="2"/>
  <c r="BZ337" i="2" s="1"/>
  <c r="CF337" i="2" s="1"/>
  <c r="AC338" i="2"/>
  <c r="AI338" i="2" s="1"/>
  <c r="AD338" i="2"/>
  <c r="AJ338" i="2" s="1"/>
  <c r="F339" i="2"/>
  <c r="AE338" i="2"/>
  <c r="AK338" i="2" s="1"/>
  <c r="AB338" i="2"/>
  <c r="AH338" i="2" s="1"/>
  <c r="BC337" i="2"/>
  <c r="BI337" i="2" s="1"/>
  <c r="BO337" i="2"/>
  <c r="CA337" i="2" s="1"/>
  <c r="CG337" i="2" s="1"/>
  <c r="AA337" i="2"/>
  <c r="AG337" i="2" s="1"/>
  <c r="M337" i="2"/>
  <c r="BM337" i="2"/>
  <c r="BY337" i="2" s="1"/>
  <c r="CE337" i="2" s="1"/>
  <c r="BA337" i="2"/>
  <c r="BG337" i="2" s="1"/>
  <c r="AR337" i="2"/>
  <c r="AY337" i="2"/>
  <c r="BE337" i="2" s="1"/>
  <c r="BK337" i="2"/>
  <c r="BW337" i="2" s="1"/>
  <c r="CC337" i="2" s="1"/>
  <c r="BD336" i="2"/>
  <c r="BJ336" i="2" s="1"/>
  <c r="BP336" i="2"/>
  <c r="CB336" i="2" s="1"/>
  <c r="CH336" i="2" s="1"/>
  <c r="AX337" i="1"/>
  <c r="BV337" i="1" s="1"/>
  <c r="BQ337" i="1"/>
  <c r="Z338" i="1"/>
  <c r="BR338" i="1"/>
  <c r="BS338" i="1"/>
  <c r="BT338" i="1"/>
  <c r="BU338" i="1"/>
  <c r="S339" i="1"/>
  <c r="BT454" i="1"/>
  <c r="BR454" i="1"/>
  <c r="BU454" i="1"/>
  <c r="Z454" i="1"/>
  <c r="BS454" i="1"/>
  <c r="AX454" i="1"/>
  <c r="BV454" i="1" s="1"/>
  <c r="BQ454" i="1"/>
  <c r="AF336" i="1"/>
  <c r="AL336" i="1" s="1"/>
  <c r="BD336" i="1"/>
  <c r="BJ336" i="1" s="1"/>
  <c r="BP336" i="1"/>
  <c r="CB336" i="1" s="1"/>
  <c r="CH336" i="1" s="1"/>
  <c r="M337" i="1"/>
  <c r="AA337" i="1"/>
  <c r="AG337" i="1" s="1"/>
  <c r="AR337" i="1"/>
  <c r="AY337" i="1"/>
  <c r="BE337" i="1" s="1"/>
  <c r="BK337" i="1"/>
  <c r="BW337" i="1" s="1"/>
  <c r="CC337" i="1" s="1"/>
  <c r="AZ337" i="1"/>
  <c r="BF337" i="1" s="1"/>
  <c r="BL337" i="1"/>
  <c r="BX337" i="1" s="1"/>
  <c r="CD337" i="1" s="1"/>
  <c r="BA337" i="1"/>
  <c r="BG337" i="1" s="1"/>
  <c r="BM337" i="1"/>
  <c r="BY337" i="1" s="1"/>
  <c r="CE337" i="1" s="1"/>
  <c r="BB337" i="1"/>
  <c r="BH337" i="1" s="1"/>
  <c r="BN337" i="1"/>
  <c r="BZ337" i="1" s="1"/>
  <c r="CF337" i="1" s="1"/>
  <c r="BC337" i="1"/>
  <c r="BI337" i="1" s="1"/>
  <c r="BO337" i="1"/>
  <c r="CA337" i="1" s="1"/>
  <c r="CG337" i="1" s="1"/>
  <c r="AB338" i="1"/>
  <c r="AH338" i="1" s="1"/>
  <c r="AC338" i="1"/>
  <c r="AI338" i="1" s="1"/>
  <c r="AD338" i="1"/>
  <c r="AJ338" i="1" s="1"/>
  <c r="AE338" i="1"/>
  <c r="AK338" i="1" s="1"/>
  <c r="F339" i="1"/>
  <c r="BS337" i="9"/>
  <c r="AK337" i="7"/>
  <c r="AY337" i="5"/>
  <c r="AC337" i="4"/>
  <c r="AZ336" i="4"/>
  <c r="AJ337" i="4"/>
  <c r="AR337" i="4" s="1"/>
  <c r="AC337" i="6"/>
  <c r="AY337" i="6"/>
  <c r="AG337" i="6"/>
  <c r="AO337" i="6" s="1"/>
  <c r="AJ337" i="6"/>
  <c r="AR337" i="6" s="1"/>
  <c r="AF337" i="6"/>
  <c r="AN337" i="6" s="1"/>
  <c r="AZ336" i="6"/>
  <c r="AW336" i="6"/>
  <c r="AL336" i="6"/>
  <c r="AT336" i="6" s="1"/>
  <c r="AC337" i="5"/>
  <c r="BU337" i="2"/>
  <c r="BV336" i="2"/>
  <c r="BZ336" i="2"/>
  <c r="CF336" i="2" s="1"/>
  <c r="AC337" i="2"/>
  <c r="AI337" i="2" s="1"/>
  <c r="AE337" i="2"/>
  <c r="AK337" i="2" s="1"/>
  <c r="AB337" i="2"/>
  <c r="AH337" i="2" s="1"/>
  <c r="AD337" i="2"/>
  <c r="AJ337" i="2" s="1"/>
  <c r="BV336" i="1"/>
  <c r="Z337" i="1"/>
  <c r="CB335" i="1"/>
  <c r="CH335" i="1" s="1"/>
  <c r="AK337" i="9"/>
  <c r="BP337" i="7"/>
  <c r="BX336" i="7"/>
  <c r="BU336" i="7"/>
  <c r="AY337" i="4"/>
  <c r="AG337" i="4"/>
  <c r="AO337" i="4" s="1"/>
  <c r="CB335" i="3"/>
  <c r="CH335" i="3" s="1"/>
  <c r="BZ336" i="3"/>
  <c r="CF336" i="3" s="1"/>
  <c r="BR337" i="2"/>
  <c r="AZ336" i="5"/>
  <c r="AJ337" i="5"/>
  <c r="AR337" i="5" s="1"/>
  <c r="BR337" i="9"/>
  <c r="BU336" i="9"/>
  <c r="AK337" i="8"/>
  <c r="BS337" i="2"/>
  <c r="BR337" i="8"/>
  <c r="BW336" i="8"/>
  <c r="BS337" i="7"/>
  <c r="AM337" i="8"/>
  <c r="AY337" i="8" s="1"/>
  <c r="BR339" i="9" l="1"/>
  <c r="BT339" i="9"/>
  <c r="BP339" i="9"/>
  <c r="AK339" i="9"/>
  <c r="Y340" i="9"/>
  <c r="AL338" i="9"/>
  <c r="BQ338" i="9"/>
  <c r="S338" i="9"/>
  <c r="AX338" i="9" s="1"/>
  <c r="BJ338" i="9" s="1"/>
  <c r="BL338" i="9"/>
  <c r="BV338" i="9" s="1"/>
  <c r="AS338" i="9"/>
  <c r="BE338" i="9" s="1"/>
  <c r="AP339" i="9"/>
  <c r="BB339" i="9" s="1"/>
  <c r="AM339" i="9"/>
  <c r="AY339" i="9" s="1"/>
  <c r="AO339" i="9"/>
  <c r="BA339" i="9" s="1"/>
  <c r="AQ339" i="9"/>
  <c r="BC339" i="9" s="1"/>
  <c r="F340" i="9"/>
  <c r="AM338" i="9"/>
  <c r="AY338" i="9" s="1"/>
  <c r="AT338" i="9"/>
  <c r="BF338" i="9" s="1"/>
  <c r="BM338" i="9"/>
  <c r="BO338" i="9"/>
  <c r="BY338" i="9" s="1"/>
  <c r="AV338" i="9"/>
  <c r="BH338" i="9" s="1"/>
  <c r="AU338" i="9"/>
  <c r="BG338" i="9" s="1"/>
  <c r="BN338" i="9"/>
  <c r="BX338" i="9" s="1"/>
  <c r="AN338" i="9"/>
  <c r="AZ338" i="9" s="1"/>
  <c r="R338" i="9"/>
  <c r="AR338" i="9"/>
  <c r="BD338" i="9" s="1"/>
  <c r="BK338" i="9"/>
  <c r="BQ338" i="8"/>
  <c r="AL338" i="8"/>
  <c r="Y340" i="8"/>
  <c r="BS339" i="8"/>
  <c r="AS338" i="8"/>
  <c r="BE338" i="8" s="1"/>
  <c r="BL338" i="8"/>
  <c r="BV338" i="8" s="1"/>
  <c r="S338" i="8"/>
  <c r="AX338" i="8" s="1"/>
  <c r="BJ338" i="8" s="1"/>
  <c r="AT338" i="8"/>
  <c r="BF338" i="8" s="1"/>
  <c r="BM338" i="8"/>
  <c r="BW338" i="8" s="1"/>
  <c r="AN338" i="8"/>
  <c r="AZ338" i="8" s="1"/>
  <c r="R338" i="8"/>
  <c r="AV338" i="8"/>
  <c r="BH338" i="8" s="1"/>
  <c r="BO338" i="8"/>
  <c r="BY338" i="8" s="1"/>
  <c r="BK338" i="8"/>
  <c r="BU338" i="8" s="1"/>
  <c r="AR338" i="8"/>
  <c r="BD338" i="8" s="1"/>
  <c r="BN338" i="8"/>
  <c r="AU338" i="8"/>
  <c r="BG338" i="8" s="1"/>
  <c r="F340" i="8"/>
  <c r="AM339" i="8"/>
  <c r="AY339" i="8" s="1"/>
  <c r="AO339" i="8"/>
  <c r="BA339" i="8" s="1"/>
  <c r="AQ339" i="8"/>
  <c r="BC339" i="8" s="1"/>
  <c r="AP339" i="8"/>
  <c r="BB339" i="8" s="1"/>
  <c r="BQ338" i="7"/>
  <c r="AL338" i="7"/>
  <c r="BP339" i="7"/>
  <c r="BS339" i="7"/>
  <c r="Y340" i="7"/>
  <c r="S338" i="7"/>
  <c r="AX338" i="7" s="1"/>
  <c r="BJ338" i="7" s="1"/>
  <c r="BL338" i="7"/>
  <c r="BV338" i="7" s="1"/>
  <c r="AS338" i="7"/>
  <c r="BE338" i="7" s="1"/>
  <c r="AU338" i="7"/>
  <c r="BG338" i="7" s="1"/>
  <c r="BN338" i="7"/>
  <c r="BX338" i="7" s="1"/>
  <c r="R338" i="7"/>
  <c r="AN338" i="7"/>
  <c r="AZ338" i="7" s="1"/>
  <c r="AM338" i="7"/>
  <c r="AY338" i="7" s="1"/>
  <c r="AR338" i="7"/>
  <c r="BD338" i="7" s="1"/>
  <c r="BK338" i="7"/>
  <c r="AT338" i="7"/>
  <c r="BF338" i="7" s="1"/>
  <c r="BM338" i="7"/>
  <c r="BW338" i="7" s="1"/>
  <c r="AO339" i="7"/>
  <c r="BA339" i="7" s="1"/>
  <c r="AQ339" i="7"/>
  <c r="BC339" i="7" s="1"/>
  <c r="AP339" i="7"/>
  <c r="BB339" i="7" s="1"/>
  <c r="F340" i="7"/>
  <c r="AV338" i="7"/>
  <c r="BH338" i="7" s="1"/>
  <c r="BO338" i="7"/>
  <c r="BY338" i="7" s="1"/>
  <c r="U340" i="6"/>
  <c r="AV338" i="6"/>
  <c r="AD338" i="6"/>
  <c r="O338" i="6"/>
  <c r="AH338" i="6"/>
  <c r="AP338" i="6" s="1"/>
  <c r="AU338" i="6"/>
  <c r="AW338" i="6" s="1"/>
  <c r="AI338" i="6"/>
  <c r="AQ338" i="6" s="1"/>
  <c r="AX338" i="6"/>
  <c r="AZ338" i="6" s="1"/>
  <c r="N338" i="6"/>
  <c r="AE338" i="6"/>
  <c r="AM338" i="6" s="1"/>
  <c r="F340" i="6"/>
  <c r="AD338" i="5"/>
  <c r="AV338" i="5"/>
  <c r="U340" i="5"/>
  <c r="N338" i="5"/>
  <c r="AE338" i="5"/>
  <c r="AM338" i="5" s="1"/>
  <c r="O338" i="5"/>
  <c r="AL338" i="5" s="1"/>
  <c r="AT338" i="5" s="1"/>
  <c r="AH338" i="5"/>
  <c r="AP338" i="5" s="1"/>
  <c r="AU338" i="5"/>
  <c r="AW338" i="5" s="1"/>
  <c r="AI338" i="5"/>
  <c r="AQ338" i="5" s="1"/>
  <c r="AX338" i="5"/>
  <c r="AF339" i="5"/>
  <c r="AN339" i="5" s="1"/>
  <c r="AG339" i="5"/>
  <c r="AO339" i="5" s="1"/>
  <c r="AJ339" i="5"/>
  <c r="AR339" i="5" s="1"/>
  <c r="F340" i="5"/>
  <c r="AD338" i="4"/>
  <c r="AV338" i="4"/>
  <c r="U340" i="4"/>
  <c r="N338" i="4"/>
  <c r="AE338" i="4"/>
  <c r="AM338" i="4" s="1"/>
  <c r="O338" i="4"/>
  <c r="AL338" i="4" s="1"/>
  <c r="AT338" i="4" s="1"/>
  <c r="AH338" i="4"/>
  <c r="AP338" i="4" s="1"/>
  <c r="AU338" i="4"/>
  <c r="AW338" i="4" s="1"/>
  <c r="AI338" i="4"/>
  <c r="AQ338" i="4" s="1"/>
  <c r="AX338" i="4"/>
  <c r="AF339" i="4"/>
  <c r="AN339" i="4" s="1"/>
  <c r="F340" i="4"/>
  <c r="BS339" i="3"/>
  <c r="BT339" i="3"/>
  <c r="S340" i="3"/>
  <c r="BR339" i="3"/>
  <c r="BU339" i="3"/>
  <c r="BQ338" i="3"/>
  <c r="AX338" i="3"/>
  <c r="BP337" i="3"/>
  <c r="CB337" i="3" s="1"/>
  <c r="CH337" i="3" s="1"/>
  <c r="BD337" i="3"/>
  <c r="BJ337" i="3" s="1"/>
  <c r="BA338" i="3"/>
  <c r="BG338" i="3" s="1"/>
  <c r="BM338" i="3"/>
  <c r="BL338" i="3"/>
  <c r="BX338" i="3" s="1"/>
  <c r="CD338" i="3" s="1"/>
  <c r="AZ338" i="3"/>
  <c r="BF338" i="3" s="1"/>
  <c r="BC338" i="3"/>
  <c r="BI338" i="3" s="1"/>
  <c r="BO338" i="3"/>
  <c r="AA338" i="3"/>
  <c r="AG338" i="3" s="1"/>
  <c r="M338" i="3"/>
  <c r="AR338" i="3"/>
  <c r="AY338" i="3"/>
  <c r="BE338" i="3" s="1"/>
  <c r="BK338" i="3"/>
  <c r="BW338" i="3" s="1"/>
  <c r="CC338" i="3" s="1"/>
  <c r="BN338" i="3"/>
  <c r="BZ338" i="3" s="1"/>
  <c r="CF338" i="3" s="1"/>
  <c r="BB338" i="3"/>
  <c r="BH338" i="3" s="1"/>
  <c r="AD339" i="3"/>
  <c r="AJ339" i="3" s="1"/>
  <c r="AB339" i="3"/>
  <c r="AH339" i="3" s="1"/>
  <c r="F340" i="3"/>
  <c r="AC339" i="3"/>
  <c r="AI339" i="3" s="1"/>
  <c r="AE339" i="3"/>
  <c r="AK339" i="3" s="1"/>
  <c r="AF337" i="3"/>
  <c r="AL337" i="3" s="1"/>
  <c r="CI337" i="3"/>
  <c r="CJ337" i="3"/>
  <c r="S340" i="2"/>
  <c r="BU339" i="2"/>
  <c r="BQ338" i="2"/>
  <c r="AX338" i="2"/>
  <c r="BV338" i="2" s="1"/>
  <c r="AY338" i="2"/>
  <c r="BE338" i="2" s="1"/>
  <c r="BK338" i="2"/>
  <c r="BW338" i="2" s="1"/>
  <c r="CC338" i="2" s="1"/>
  <c r="AR338" i="2"/>
  <c r="BN338" i="2"/>
  <c r="BZ338" i="2" s="1"/>
  <c r="CF338" i="2" s="1"/>
  <c r="BB338" i="2"/>
  <c r="BH338" i="2" s="1"/>
  <c r="AZ338" i="2"/>
  <c r="BF338" i="2" s="1"/>
  <c r="BL338" i="2"/>
  <c r="BX338" i="2" s="1"/>
  <c r="CD338" i="2" s="1"/>
  <c r="AE339" i="2"/>
  <c r="AK339" i="2" s="1"/>
  <c r="AC339" i="2"/>
  <c r="AI339" i="2" s="1"/>
  <c r="AB339" i="2"/>
  <c r="AH339" i="2" s="1"/>
  <c r="AD339" i="2"/>
  <c r="AJ339" i="2" s="1"/>
  <c r="F340" i="2"/>
  <c r="M338" i="2"/>
  <c r="AA338" i="2"/>
  <c r="AG338" i="2" s="1"/>
  <c r="BM338" i="2"/>
  <c r="BY338" i="2" s="1"/>
  <c r="CE338" i="2" s="1"/>
  <c r="BA338" i="2"/>
  <c r="BG338" i="2" s="1"/>
  <c r="BC338" i="2"/>
  <c r="BI338" i="2" s="1"/>
  <c r="BO338" i="2"/>
  <c r="CA338" i="2" s="1"/>
  <c r="CG338" i="2" s="1"/>
  <c r="CI337" i="2"/>
  <c r="AF337" i="2"/>
  <c r="AL337" i="2" s="1"/>
  <c r="BP337" i="2"/>
  <c r="CB337" i="2" s="1"/>
  <c r="CH337" i="2" s="1"/>
  <c r="BD337" i="2"/>
  <c r="BJ337" i="2" s="1"/>
  <c r="AX338" i="1"/>
  <c r="BV338" i="1" s="1"/>
  <c r="BQ338" i="1"/>
  <c r="BR339" i="1"/>
  <c r="BS339" i="1"/>
  <c r="BT339" i="1"/>
  <c r="BU339" i="1"/>
  <c r="S340" i="1"/>
  <c r="BD337" i="1"/>
  <c r="BJ337" i="1" s="1"/>
  <c r="BP337" i="1"/>
  <c r="CB337" i="1" s="1"/>
  <c r="CH337" i="1" s="1"/>
  <c r="M338" i="1"/>
  <c r="AF338" i="1" s="1"/>
  <c r="AL338" i="1" s="1"/>
  <c r="AA338" i="1"/>
  <c r="AG338" i="1" s="1"/>
  <c r="AR338" i="1"/>
  <c r="AY338" i="1"/>
  <c r="BE338" i="1" s="1"/>
  <c r="BK338" i="1"/>
  <c r="BW338" i="1" s="1"/>
  <c r="CC338" i="1" s="1"/>
  <c r="AZ338" i="1"/>
  <c r="BF338" i="1" s="1"/>
  <c r="BL338" i="1"/>
  <c r="BX338" i="1" s="1"/>
  <c r="CD338" i="1" s="1"/>
  <c r="BA338" i="1"/>
  <c r="BG338" i="1" s="1"/>
  <c r="BM338" i="1"/>
  <c r="BY338" i="1" s="1"/>
  <c r="CE338" i="1" s="1"/>
  <c r="BB338" i="1"/>
  <c r="BH338" i="1" s="1"/>
  <c r="BN338" i="1"/>
  <c r="BZ338" i="1" s="1"/>
  <c r="CF338" i="1" s="1"/>
  <c r="BC338" i="1"/>
  <c r="BI338" i="1" s="1"/>
  <c r="BO338" i="1"/>
  <c r="CA338" i="1" s="1"/>
  <c r="CG338" i="1" s="1"/>
  <c r="AB339" i="1"/>
  <c r="AH339" i="1" s="1"/>
  <c r="AC339" i="1"/>
  <c r="AI339" i="1" s="1"/>
  <c r="AD339" i="1"/>
  <c r="AJ339" i="1" s="1"/>
  <c r="AE339" i="1"/>
  <c r="AK339" i="1" s="1"/>
  <c r="F340" i="1"/>
  <c r="AK338" i="8"/>
  <c r="AK338" i="7"/>
  <c r="AG338" i="5"/>
  <c r="AO338" i="5" s="1"/>
  <c r="AC338" i="6"/>
  <c r="AC338" i="4"/>
  <c r="Z338" i="3"/>
  <c r="BW337" i="3"/>
  <c r="CC337" i="3" s="1"/>
  <c r="AB338" i="3"/>
  <c r="AH338" i="3" s="1"/>
  <c r="AD338" i="3"/>
  <c r="AJ338" i="3" s="1"/>
  <c r="AC338" i="3"/>
  <c r="AI338" i="3" s="1"/>
  <c r="AE338" i="3"/>
  <c r="AK338" i="3" s="1"/>
  <c r="BR338" i="2"/>
  <c r="Z338" i="2"/>
  <c r="BR338" i="9"/>
  <c r="BX337" i="9"/>
  <c r="AC338" i="5"/>
  <c r="AZ337" i="5"/>
  <c r="AJ338" i="5"/>
  <c r="AR338" i="5" s="1"/>
  <c r="AY338" i="4"/>
  <c r="AG338" i="4"/>
  <c r="AO338" i="4" s="1"/>
  <c r="BS338" i="3"/>
  <c r="BV454" i="3"/>
  <c r="AK338" i="9"/>
  <c r="BP338" i="9"/>
  <c r="BP338" i="7"/>
  <c r="AF338" i="4"/>
  <c r="AN338" i="4" s="1"/>
  <c r="AJ338" i="4"/>
  <c r="AR338" i="4" s="1"/>
  <c r="BU338" i="3"/>
  <c r="BS338" i="8"/>
  <c r="AW337" i="7"/>
  <c r="BI337" i="7" s="1"/>
  <c r="AY338" i="5"/>
  <c r="AM338" i="8"/>
  <c r="AY338" i="8" s="1"/>
  <c r="AW337" i="8"/>
  <c r="BI337" i="8" s="1"/>
  <c r="AK337" i="5"/>
  <c r="AS337" i="5" s="1"/>
  <c r="AK337" i="4"/>
  <c r="AS337" i="4" s="1"/>
  <c r="AF337" i="1"/>
  <c r="AL337" i="1" s="1"/>
  <c r="AL338" i="6" l="1"/>
  <c r="AT338" i="6" s="1"/>
  <c r="AL339" i="9"/>
  <c r="BQ339" i="9"/>
  <c r="Y341" i="9"/>
  <c r="BP340" i="9"/>
  <c r="AK340" i="9"/>
  <c r="BN339" i="9"/>
  <c r="AU339" i="9"/>
  <c r="BG339" i="9" s="1"/>
  <c r="AR339" i="9"/>
  <c r="BD339" i="9" s="1"/>
  <c r="BK339" i="9"/>
  <c r="BU339" i="9" s="1"/>
  <c r="AT339" i="9"/>
  <c r="BF339" i="9" s="1"/>
  <c r="BM339" i="9"/>
  <c r="BW339" i="9" s="1"/>
  <c r="BO339" i="9"/>
  <c r="BY339" i="9" s="1"/>
  <c r="AV339" i="9"/>
  <c r="BH339" i="9" s="1"/>
  <c r="BL339" i="9"/>
  <c r="BV339" i="9" s="1"/>
  <c r="AS339" i="9"/>
  <c r="BE339" i="9" s="1"/>
  <c r="S339" i="9"/>
  <c r="AX339" i="9" s="1"/>
  <c r="BJ339" i="9" s="1"/>
  <c r="AQ340" i="9"/>
  <c r="BC340" i="9" s="1"/>
  <c r="F341" i="9"/>
  <c r="AP340" i="9"/>
  <c r="BB340" i="9" s="1"/>
  <c r="AO340" i="9"/>
  <c r="BA340" i="9" s="1"/>
  <c r="AN339" i="9"/>
  <c r="AZ339" i="9" s="1"/>
  <c r="R339" i="9"/>
  <c r="AW339" i="9" s="1"/>
  <c r="BI339" i="9" s="1"/>
  <c r="AW338" i="9"/>
  <c r="BI338" i="9" s="1"/>
  <c r="Y341" i="8"/>
  <c r="BR340" i="8"/>
  <c r="BT340" i="8"/>
  <c r="BP340" i="8"/>
  <c r="BS340" i="8"/>
  <c r="BQ339" i="8"/>
  <c r="AL339" i="8"/>
  <c r="R339" i="8"/>
  <c r="AN339" i="8"/>
  <c r="AZ339" i="8" s="1"/>
  <c r="BK339" i="8"/>
  <c r="AR339" i="8"/>
  <c r="BD339" i="8" s="1"/>
  <c r="BM339" i="8"/>
  <c r="AT339" i="8"/>
  <c r="BF339" i="8" s="1"/>
  <c r="BO339" i="8"/>
  <c r="AV339" i="8"/>
  <c r="BH339" i="8" s="1"/>
  <c r="F341" i="8"/>
  <c r="AO340" i="8"/>
  <c r="BA340" i="8" s="1"/>
  <c r="AQ340" i="8"/>
  <c r="BC340" i="8" s="1"/>
  <c r="AU339" i="8"/>
  <c r="BG339" i="8" s="1"/>
  <c r="BN339" i="8"/>
  <c r="BX339" i="8" s="1"/>
  <c r="AS339" i="8"/>
  <c r="BE339" i="8" s="1"/>
  <c r="BL339" i="8"/>
  <c r="BV339" i="8" s="1"/>
  <c r="S339" i="8"/>
  <c r="AX339" i="8" s="1"/>
  <c r="BJ339" i="8" s="1"/>
  <c r="AL339" i="7"/>
  <c r="BQ339" i="7"/>
  <c r="BR340" i="7"/>
  <c r="BP340" i="7"/>
  <c r="AK340" i="7"/>
  <c r="Y341" i="7"/>
  <c r="AV339" i="7"/>
  <c r="BH339" i="7" s="1"/>
  <c r="BO339" i="7"/>
  <c r="R339" i="7"/>
  <c r="AN339" i="7"/>
  <c r="AZ339" i="7" s="1"/>
  <c r="AR339" i="7"/>
  <c r="BD339" i="7" s="1"/>
  <c r="BK339" i="7"/>
  <c r="BU339" i="7" s="1"/>
  <c r="AT339" i="7"/>
  <c r="BF339" i="7" s="1"/>
  <c r="BM339" i="7"/>
  <c r="AS339" i="7"/>
  <c r="BE339" i="7" s="1"/>
  <c r="BL339" i="7"/>
  <c r="BV339" i="7" s="1"/>
  <c r="S339" i="7"/>
  <c r="AX339" i="7" s="1"/>
  <c r="BJ339" i="7" s="1"/>
  <c r="AU339" i="7"/>
  <c r="BG339" i="7" s="1"/>
  <c r="BN339" i="7"/>
  <c r="BX339" i="7" s="1"/>
  <c r="AM340" i="7"/>
  <c r="AY340" i="7" s="1"/>
  <c r="AO340" i="7"/>
  <c r="BA340" i="7" s="1"/>
  <c r="AQ340" i="7"/>
  <c r="BC340" i="7" s="1"/>
  <c r="AP340" i="7"/>
  <c r="BB340" i="7" s="1"/>
  <c r="F341" i="7"/>
  <c r="AV339" i="6"/>
  <c r="AD339" i="6"/>
  <c r="U341" i="6"/>
  <c r="AK338" i="6"/>
  <c r="AS338" i="6" s="1"/>
  <c r="AI339" i="6"/>
  <c r="AQ339" i="6" s="1"/>
  <c r="AX339" i="6"/>
  <c r="N339" i="6"/>
  <c r="AE339" i="6"/>
  <c r="AM339" i="6" s="1"/>
  <c r="AU339" i="6"/>
  <c r="AH339" i="6"/>
  <c r="AP339" i="6" s="1"/>
  <c r="O339" i="6"/>
  <c r="F341" i="6"/>
  <c r="AD339" i="5"/>
  <c r="AV339" i="5"/>
  <c r="U341" i="5"/>
  <c r="N339" i="5"/>
  <c r="AE339" i="5"/>
  <c r="AM339" i="5" s="1"/>
  <c r="O339" i="5"/>
  <c r="AH339" i="5"/>
  <c r="AP339" i="5" s="1"/>
  <c r="AU339" i="5"/>
  <c r="AW339" i="5" s="1"/>
  <c r="AI339" i="5"/>
  <c r="AQ339" i="5" s="1"/>
  <c r="AX339" i="5"/>
  <c r="AF340" i="5"/>
  <c r="AN340" i="5" s="1"/>
  <c r="AG340" i="5"/>
  <c r="AO340" i="5" s="1"/>
  <c r="AJ340" i="5"/>
  <c r="AR340" i="5" s="1"/>
  <c r="F341" i="5"/>
  <c r="AD339" i="4"/>
  <c r="AV339" i="4"/>
  <c r="U341" i="4"/>
  <c r="N339" i="4"/>
  <c r="AE339" i="4"/>
  <c r="AM339" i="4" s="1"/>
  <c r="O339" i="4"/>
  <c r="AL339" i="4" s="1"/>
  <c r="AT339" i="4" s="1"/>
  <c r="AH339" i="4"/>
  <c r="AP339" i="4" s="1"/>
  <c r="AU339" i="4"/>
  <c r="AW339" i="4" s="1"/>
  <c r="AI339" i="4"/>
  <c r="AQ339" i="4" s="1"/>
  <c r="AX339" i="4"/>
  <c r="AF340" i="4"/>
  <c r="AN340" i="4" s="1"/>
  <c r="F341" i="4"/>
  <c r="AX339" i="3"/>
  <c r="BQ339" i="3"/>
  <c r="S341" i="3"/>
  <c r="BS340" i="3"/>
  <c r="BU340" i="3"/>
  <c r="CJ338" i="3"/>
  <c r="CI338" i="3"/>
  <c r="AF338" i="3"/>
  <c r="AL338" i="3" s="1"/>
  <c r="BD338" i="3"/>
  <c r="BJ338" i="3" s="1"/>
  <c r="BP338" i="3"/>
  <c r="AY339" i="3"/>
  <c r="BE339" i="3" s="1"/>
  <c r="AR339" i="3"/>
  <c r="BK339" i="3"/>
  <c r="BW339" i="3" s="1"/>
  <c r="CC339" i="3" s="1"/>
  <c r="BL339" i="3"/>
  <c r="BX339" i="3" s="1"/>
  <c r="CD339" i="3" s="1"/>
  <c r="AZ339" i="3"/>
  <c r="BF339" i="3" s="1"/>
  <c r="AE340" i="3"/>
  <c r="AK340" i="3" s="1"/>
  <c r="AD340" i="3"/>
  <c r="AJ340" i="3" s="1"/>
  <c r="F341" i="3"/>
  <c r="AC340" i="3"/>
  <c r="AI340" i="3" s="1"/>
  <c r="AB340" i="3"/>
  <c r="AH340" i="3" s="1"/>
  <c r="BA339" i="3"/>
  <c r="BG339" i="3" s="1"/>
  <c r="BM339" i="3"/>
  <c r="BY339" i="3" s="1"/>
  <c r="CE339" i="3" s="1"/>
  <c r="BB339" i="3"/>
  <c r="BH339" i="3" s="1"/>
  <c r="BN339" i="3"/>
  <c r="BZ339" i="3" s="1"/>
  <c r="CF339" i="3" s="1"/>
  <c r="AA339" i="3"/>
  <c r="AG339" i="3" s="1"/>
  <c r="M339" i="3"/>
  <c r="BO339" i="3"/>
  <c r="CA339" i="3" s="1"/>
  <c r="CG339" i="3" s="1"/>
  <c r="BC339" i="3"/>
  <c r="BI339" i="3" s="1"/>
  <c r="S341" i="2"/>
  <c r="BT340" i="2"/>
  <c r="BQ339" i="2"/>
  <c r="AX339" i="2"/>
  <c r="BP338" i="2"/>
  <c r="CB338" i="2" s="1"/>
  <c r="CH338" i="2" s="1"/>
  <c r="BD338" i="2"/>
  <c r="BJ338" i="2" s="1"/>
  <c r="AY339" i="2"/>
  <c r="BE339" i="2" s="1"/>
  <c r="AR339" i="2"/>
  <c r="BK339" i="2"/>
  <c r="BW339" i="2" s="1"/>
  <c r="CC339" i="2" s="1"/>
  <c r="BC339" i="2"/>
  <c r="BI339" i="2" s="1"/>
  <c r="BO339" i="2"/>
  <c r="CA339" i="2" s="1"/>
  <c r="CG339" i="2" s="1"/>
  <c r="M339" i="2"/>
  <c r="AA339" i="2"/>
  <c r="AG339" i="2" s="1"/>
  <c r="AZ339" i="2"/>
  <c r="BF339" i="2" s="1"/>
  <c r="BL339" i="2"/>
  <c r="BB339" i="2"/>
  <c r="BH339" i="2" s="1"/>
  <c r="BN339" i="2"/>
  <c r="BM339" i="2"/>
  <c r="BA339" i="2"/>
  <c r="BG339" i="2" s="1"/>
  <c r="F341" i="2"/>
  <c r="AF338" i="2"/>
  <c r="AL338" i="2" s="1"/>
  <c r="CI338" i="2"/>
  <c r="AX339" i="1"/>
  <c r="BQ339" i="1"/>
  <c r="BR340" i="1"/>
  <c r="BS340" i="1"/>
  <c r="BT340" i="1"/>
  <c r="BU340" i="1"/>
  <c r="S341" i="1"/>
  <c r="BD338" i="1"/>
  <c r="BJ338" i="1" s="1"/>
  <c r="BP338" i="1"/>
  <c r="CB338" i="1" s="1"/>
  <c r="CH338" i="1" s="1"/>
  <c r="M339" i="1"/>
  <c r="AA339" i="1"/>
  <c r="AG339" i="1" s="1"/>
  <c r="AR339" i="1"/>
  <c r="AY339" i="1"/>
  <c r="BE339" i="1" s="1"/>
  <c r="BK339" i="1"/>
  <c r="BW339" i="1" s="1"/>
  <c r="CC339" i="1" s="1"/>
  <c r="AZ339" i="1"/>
  <c r="BF339" i="1" s="1"/>
  <c r="BL339" i="1"/>
  <c r="BX339" i="1" s="1"/>
  <c r="CD339" i="1" s="1"/>
  <c r="BA339" i="1"/>
  <c r="BG339" i="1" s="1"/>
  <c r="BM339" i="1"/>
  <c r="BY339" i="1" s="1"/>
  <c r="CE339" i="1" s="1"/>
  <c r="BB339" i="1"/>
  <c r="BH339" i="1" s="1"/>
  <c r="BN339" i="1"/>
  <c r="BZ339" i="1" s="1"/>
  <c r="CF339" i="1" s="1"/>
  <c r="BC339" i="1"/>
  <c r="BI339" i="1" s="1"/>
  <c r="BO339" i="1"/>
  <c r="CA339" i="1" s="1"/>
  <c r="CG339" i="1" s="1"/>
  <c r="AB340" i="1"/>
  <c r="AH340" i="1" s="1"/>
  <c r="AC340" i="1"/>
  <c r="AI340" i="1" s="1"/>
  <c r="AD340" i="1"/>
  <c r="AJ340" i="1" s="1"/>
  <c r="AE340" i="1"/>
  <c r="AK340" i="1" s="1"/>
  <c r="F341" i="1"/>
  <c r="BP339" i="8"/>
  <c r="BR339" i="7"/>
  <c r="AY339" i="4"/>
  <c r="BT339" i="2"/>
  <c r="AF339" i="6"/>
  <c r="AN339" i="6" s="1"/>
  <c r="AJ339" i="6"/>
  <c r="AR339" i="6" s="1"/>
  <c r="AC339" i="5"/>
  <c r="AY339" i="5"/>
  <c r="AK338" i="5"/>
  <c r="AS338" i="5" s="1"/>
  <c r="AZ338" i="5"/>
  <c r="AC339" i="4"/>
  <c r="AJ339" i="4"/>
  <c r="AR339" i="4" s="1"/>
  <c r="BV338" i="3"/>
  <c r="BY338" i="3"/>
  <c r="CE338" i="3" s="1"/>
  <c r="CA338" i="3"/>
  <c r="CG338" i="3" s="1"/>
  <c r="Z339" i="1"/>
  <c r="BU338" i="9"/>
  <c r="AK339" i="8"/>
  <c r="BT339" i="7"/>
  <c r="AY339" i="6"/>
  <c r="AG339" i="6"/>
  <c r="AO339" i="6" s="1"/>
  <c r="AK338" i="4"/>
  <c r="AS338" i="4" s="1"/>
  <c r="AZ338" i="4"/>
  <c r="Z339" i="3"/>
  <c r="BR339" i="2"/>
  <c r="BS339" i="9"/>
  <c r="BW338" i="9"/>
  <c r="BR339" i="8"/>
  <c r="AC339" i="6"/>
  <c r="BX338" i="8"/>
  <c r="BU338" i="7"/>
  <c r="BS339" i="2"/>
  <c r="AW338" i="8"/>
  <c r="BI338" i="8" s="1"/>
  <c r="AK339" i="7"/>
  <c r="AG339" i="4"/>
  <c r="AO339" i="4" s="1"/>
  <c r="BT339" i="8"/>
  <c r="AW338" i="7"/>
  <c r="BI338" i="7" s="1"/>
  <c r="Z339" i="2"/>
  <c r="AM339" i="7"/>
  <c r="AY339" i="7" s="1"/>
  <c r="AL339" i="5" l="1"/>
  <c r="AT339" i="5" s="1"/>
  <c r="Y342" i="9"/>
  <c r="BT341" i="9"/>
  <c r="BR341" i="9"/>
  <c r="BQ340" i="9"/>
  <c r="AL340" i="9"/>
  <c r="AP341" i="9"/>
  <c r="BB341" i="9" s="1"/>
  <c r="F342" i="9"/>
  <c r="AM341" i="9"/>
  <c r="AY341" i="9" s="1"/>
  <c r="AO341" i="9"/>
  <c r="BA341" i="9" s="1"/>
  <c r="AQ341" i="9"/>
  <c r="BC341" i="9" s="1"/>
  <c r="AM340" i="9"/>
  <c r="AY340" i="9" s="1"/>
  <c r="S340" i="9"/>
  <c r="AX340" i="9" s="1"/>
  <c r="BJ340" i="9" s="1"/>
  <c r="AS340" i="9"/>
  <c r="BE340" i="9" s="1"/>
  <c r="BL340" i="9"/>
  <c r="BV340" i="9" s="1"/>
  <c r="BN340" i="9"/>
  <c r="AU340" i="9"/>
  <c r="BG340" i="9" s="1"/>
  <c r="R340" i="9"/>
  <c r="AN340" i="9"/>
  <c r="AZ340" i="9" s="1"/>
  <c r="BK340" i="9"/>
  <c r="BU340" i="9" s="1"/>
  <c r="AR340" i="9"/>
  <c r="BD340" i="9" s="1"/>
  <c r="AT340" i="9"/>
  <c r="BF340" i="9" s="1"/>
  <c r="BM340" i="9"/>
  <c r="BO340" i="9"/>
  <c r="AV340" i="9"/>
  <c r="BH340" i="9" s="1"/>
  <c r="BS341" i="8"/>
  <c r="BP341" i="8"/>
  <c r="BR341" i="8"/>
  <c r="Y342" i="8"/>
  <c r="AK341" i="8"/>
  <c r="AL340" i="8"/>
  <c r="BQ340" i="8"/>
  <c r="AW339" i="8"/>
  <c r="BI339" i="8" s="1"/>
  <c r="BK340" i="8"/>
  <c r="BU340" i="8" s="1"/>
  <c r="AR340" i="8"/>
  <c r="BD340" i="8" s="1"/>
  <c r="BM340" i="8"/>
  <c r="BW340" i="8" s="1"/>
  <c r="AT340" i="8"/>
  <c r="BF340" i="8" s="1"/>
  <c r="F342" i="8"/>
  <c r="AM341" i="8"/>
  <c r="AY341" i="8" s="1"/>
  <c r="AO341" i="8"/>
  <c r="BA341" i="8" s="1"/>
  <c r="AQ341" i="8"/>
  <c r="BC341" i="8" s="1"/>
  <c r="AP341" i="8"/>
  <c r="BB341" i="8" s="1"/>
  <c r="AM340" i="8"/>
  <c r="AY340" i="8" s="1"/>
  <c r="BL340" i="8"/>
  <c r="BV340" i="8" s="1"/>
  <c r="S340" i="8"/>
  <c r="AX340" i="8" s="1"/>
  <c r="BJ340" i="8" s="1"/>
  <c r="AS340" i="8"/>
  <c r="BE340" i="8" s="1"/>
  <c r="R340" i="8"/>
  <c r="AN340" i="8"/>
  <c r="AZ340" i="8" s="1"/>
  <c r="BN340" i="8"/>
  <c r="BX340" i="8" s="1"/>
  <c r="AU340" i="8"/>
  <c r="BG340" i="8" s="1"/>
  <c r="AV340" i="8"/>
  <c r="BH340" i="8" s="1"/>
  <c r="BO340" i="8"/>
  <c r="BY340" i="8" s="1"/>
  <c r="AL340" i="7"/>
  <c r="BQ340" i="7"/>
  <c r="BR341" i="7"/>
  <c r="Y342" i="7"/>
  <c r="AW339" i="7"/>
  <c r="BI339" i="7" s="1"/>
  <c r="AR340" i="7"/>
  <c r="BD340" i="7" s="1"/>
  <c r="BK340" i="7"/>
  <c r="BU340" i="7" s="1"/>
  <c r="BL340" i="7"/>
  <c r="BV340" i="7" s="1"/>
  <c r="S340" i="7"/>
  <c r="AX340" i="7" s="1"/>
  <c r="BJ340" i="7" s="1"/>
  <c r="AS340" i="7"/>
  <c r="BE340" i="7" s="1"/>
  <c r="AN340" i="7"/>
  <c r="AZ340" i="7" s="1"/>
  <c r="R340" i="7"/>
  <c r="AT340" i="7"/>
  <c r="BF340" i="7" s="1"/>
  <c r="BM340" i="7"/>
  <c r="BW340" i="7" s="1"/>
  <c r="AV340" i="7"/>
  <c r="BH340" i="7" s="1"/>
  <c r="BO340" i="7"/>
  <c r="AO341" i="7"/>
  <c r="BA341" i="7" s="1"/>
  <c r="AQ341" i="7"/>
  <c r="BC341" i="7" s="1"/>
  <c r="F342" i="7"/>
  <c r="AP341" i="7"/>
  <c r="BB341" i="7" s="1"/>
  <c r="AU340" i="7"/>
  <c r="BG340" i="7" s="1"/>
  <c r="BN340" i="7"/>
  <c r="AC341" i="6"/>
  <c r="U342" i="6"/>
  <c r="AD340" i="6"/>
  <c r="AV340" i="6"/>
  <c r="AX340" i="6"/>
  <c r="AI340" i="6"/>
  <c r="AQ340" i="6" s="1"/>
  <c r="AF341" i="6"/>
  <c r="AN341" i="6" s="1"/>
  <c r="AJ341" i="6"/>
  <c r="AR341" i="6" s="1"/>
  <c r="F342" i="6"/>
  <c r="AG341" i="6"/>
  <c r="AO341" i="6" s="1"/>
  <c r="AE340" i="6"/>
  <c r="AM340" i="6" s="1"/>
  <c r="N340" i="6"/>
  <c r="O340" i="6"/>
  <c r="AL340" i="6" s="1"/>
  <c r="AT340" i="6" s="1"/>
  <c r="AU340" i="6"/>
  <c r="AW340" i="6" s="1"/>
  <c r="AH340" i="6"/>
  <c r="AP340" i="6" s="1"/>
  <c r="AD340" i="5"/>
  <c r="AV340" i="5"/>
  <c r="U342" i="5"/>
  <c r="AK339" i="5"/>
  <c r="AS339" i="5" s="1"/>
  <c r="N340" i="5"/>
  <c r="AE340" i="5"/>
  <c r="AM340" i="5" s="1"/>
  <c r="O340" i="5"/>
  <c r="AL340" i="5" s="1"/>
  <c r="AT340" i="5" s="1"/>
  <c r="AH340" i="5"/>
  <c r="AP340" i="5" s="1"/>
  <c r="AU340" i="5"/>
  <c r="AW340" i="5" s="1"/>
  <c r="AI340" i="5"/>
  <c r="AQ340" i="5" s="1"/>
  <c r="AX340" i="5"/>
  <c r="AF341" i="5"/>
  <c r="AN341" i="5" s="1"/>
  <c r="AG341" i="5"/>
  <c r="AO341" i="5" s="1"/>
  <c r="F342" i="5"/>
  <c r="AD340" i="4"/>
  <c r="AV340" i="4"/>
  <c r="U342" i="4"/>
  <c r="AK339" i="4"/>
  <c r="AS339" i="4" s="1"/>
  <c r="N340" i="4"/>
  <c r="AE340" i="4"/>
  <c r="AM340" i="4" s="1"/>
  <c r="O340" i="4"/>
  <c r="AL340" i="4" s="1"/>
  <c r="AT340" i="4" s="1"/>
  <c r="AH340" i="4"/>
  <c r="AP340" i="4" s="1"/>
  <c r="AU340" i="4"/>
  <c r="AW340" i="4" s="1"/>
  <c r="AI340" i="4"/>
  <c r="AQ340" i="4" s="1"/>
  <c r="AX340" i="4"/>
  <c r="AF341" i="4"/>
  <c r="AN341" i="4" s="1"/>
  <c r="AJ341" i="4"/>
  <c r="AR341" i="4" s="1"/>
  <c r="F342" i="4"/>
  <c r="AX340" i="3"/>
  <c r="BQ340" i="3"/>
  <c r="BS341" i="3"/>
  <c r="BT341" i="3"/>
  <c r="BU341" i="3"/>
  <c r="S342" i="3"/>
  <c r="BR341" i="3"/>
  <c r="BP339" i="3"/>
  <c r="BD339" i="3"/>
  <c r="BJ339" i="3" s="1"/>
  <c r="BL340" i="3"/>
  <c r="AZ340" i="3"/>
  <c r="BF340" i="3" s="1"/>
  <c r="BB340" i="3"/>
  <c r="BH340" i="3" s="1"/>
  <c r="BN340" i="3"/>
  <c r="BO340" i="3"/>
  <c r="CA340" i="3" s="1"/>
  <c r="CG340" i="3" s="1"/>
  <c r="BC340" i="3"/>
  <c r="BI340" i="3" s="1"/>
  <c r="AC341" i="3"/>
  <c r="AI341" i="3" s="1"/>
  <c r="F342" i="3"/>
  <c r="AB341" i="3"/>
  <c r="AH341" i="3" s="1"/>
  <c r="AD341" i="3"/>
  <c r="AJ341" i="3" s="1"/>
  <c r="M340" i="3"/>
  <c r="AA340" i="3"/>
  <c r="AG340" i="3" s="1"/>
  <c r="AR340" i="3"/>
  <c r="AY340" i="3"/>
  <c r="BE340" i="3" s="1"/>
  <c r="BK340" i="3"/>
  <c r="BW340" i="3" s="1"/>
  <c r="CC340" i="3" s="1"/>
  <c r="BA340" i="3"/>
  <c r="BG340" i="3" s="1"/>
  <c r="BM340" i="3"/>
  <c r="BY340" i="3" s="1"/>
  <c r="CE340" i="3" s="1"/>
  <c r="CI339" i="3"/>
  <c r="AF339" i="3"/>
  <c r="AL339" i="3" s="1"/>
  <c r="CJ339" i="3"/>
  <c r="BQ340" i="2"/>
  <c r="AX340" i="2"/>
  <c r="BS341" i="2"/>
  <c r="BU341" i="2"/>
  <c r="S342" i="2"/>
  <c r="BP339" i="2"/>
  <c r="BD339" i="2"/>
  <c r="BJ339" i="2" s="1"/>
  <c r="AF339" i="2"/>
  <c r="AL339" i="2" s="1"/>
  <c r="CI339" i="2"/>
  <c r="AZ340" i="2"/>
  <c r="BF340" i="2" s="1"/>
  <c r="BL340" i="2"/>
  <c r="BB340" i="2"/>
  <c r="BH340" i="2" s="1"/>
  <c r="BN340" i="2"/>
  <c r="BZ340" i="2" s="1"/>
  <c r="CF340" i="2" s="1"/>
  <c r="AC341" i="2"/>
  <c r="AI341" i="2" s="1"/>
  <c r="F342" i="2"/>
  <c r="AE341" i="2"/>
  <c r="AK341" i="2" s="1"/>
  <c r="BA340" i="2"/>
  <c r="BG340" i="2" s="1"/>
  <c r="BM340" i="2"/>
  <c r="AA340" i="2"/>
  <c r="AG340" i="2" s="1"/>
  <c r="M340" i="2"/>
  <c r="BC340" i="2"/>
  <c r="BI340" i="2" s="1"/>
  <c r="BO340" i="2"/>
  <c r="AR340" i="2"/>
  <c r="AY340" i="2"/>
  <c r="BE340" i="2" s="1"/>
  <c r="BK340" i="2"/>
  <c r="AX340" i="1"/>
  <c r="BQ340" i="1"/>
  <c r="BR341" i="1"/>
  <c r="BS341" i="1"/>
  <c r="BT341" i="1"/>
  <c r="BU341" i="1"/>
  <c r="S342" i="1"/>
  <c r="AF339" i="1"/>
  <c r="AL339" i="1" s="1"/>
  <c r="BD339" i="1"/>
  <c r="BJ339" i="1" s="1"/>
  <c r="BP339" i="1"/>
  <c r="M340" i="1"/>
  <c r="AA340" i="1"/>
  <c r="AG340" i="1" s="1"/>
  <c r="AR340" i="1"/>
  <c r="AY340" i="1"/>
  <c r="BE340" i="1" s="1"/>
  <c r="BK340" i="1"/>
  <c r="BW340" i="1" s="1"/>
  <c r="CC340" i="1" s="1"/>
  <c r="AZ340" i="1"/>
  <c r="BF340" i="1" s="1"/>
  <c r="BL340" i="1"/>
  <c r="BX340" i="1" s="1"/>
  <c r="CD340" i="1" s="1"/>
  <c r="BA340" i="1"/>
  <c r="BG340" i="1" s="1"/>
  <c r="BM340" i="1"/>
  <c r="BY340" i="1" s="1"/>
  <c r="CE340" i="1" s="1"/>
  <c r="BB340" i="1"/>
  <c r="BH340" i="1" s="1"/>
  <c r="BN340" i="1"/>
  <c r="BZ340" i="1" s="1"/>
  <c r="CF340" i="1" s="1"/>
  <c r="BC340" i="1"/>
  <c r="BI340" i="1" s="1"/>
  <c r="BO340" i="1"/>
  <c r="CA340" i="1" s="1"/>
  <c r="CG340" i="1" s="1"/>
  <c r="AB341" i="1"/>
  <c r="AH341" i="1" s="1"/>
  <c r="AC341" i="1"/>
  <c r="AI341" i="1" s="1"/>
  <c r="AD341" i="1"/>
  <c r="AJ341" i="1" s="1"/>
  <c r="AE341" i="1"/>
  <c r="AK341" i="1" s="1"/>
  <c r="F342" i="1"/>
  <c r="BS340" i="9"/>
  <c r="BW339" i="7"/>
  <c r="BR340" i="3"/>
  <c r="AZ339" i="6"/>
  <c r="AK339" i="6"/>
  <c r="AS339" i="6" s="1"/>
  <c r="AW339" i="6"/>
  <c r="AL339" i="6"/>
  <c r="AT339" i="6" s="1"/>
  <c r="AF340" i="6"/>
  <c r="AN340" i="6" s="1"/>
  <c r="AG340" i="6"/>
  <c r="AO340" i="6" s="1"/>
  <c r="AJ340" i="6"/>
  <c r="AR340" i="6" s="1"/>
  <c r="AC340" i="5"/>
  <c r="AY340" i="5"/>
  <c r="AZ339" i="5"/>
  <c r="AC340" i="4"/>
  <c r="AY340" i="4"/>
  <c r="BT340" i="3"/>
  <c r="BU340" i="2"/>
  <c r="BV339" i="2"/>
  <c r="BX339" i="2"/>
  <c r="CD339" i="2" s="1"/>
  <c r="BZ339" i="2"/>
  <c r="CF339" i="2" s="1"/>
  <c r="BY339" i="2"/>
  <c r="CE339" i="2" s="1"/>
  <c r="AD340" i="2"/>
  <c r="AJ340" i="2" s="1"/>
  <c r="AB340" i="2"/>
  <c r="AH340" i="2" s="1"/>
  <c r="AE340" i="2"/>
  <c r="AK340" i="2" s="1"/>
  <c r="AC340" i="2"/>
  <c r="AI340" i="2" s="1"/>
  <c r="BV339" i="1"/>
  <c r="Z340" i="1"/>
  <c r="BY339" i="7"/>
  <c r="AY340" i="6"/>
  <c r="Z340" i="3"/>
  <c r="BR340" i="9"/>
  <c r="Z340" i="2"/>
  <c r="BU339" i="8"/>
  <c r="BW339" i="8"/>
  <c r="BY339" i="8"/>
  <c r="AP340" i="8"/>
  <c r="BB340" i="8" s="1"/>
  <c r="AG340" i="4"/>
  <c r="AO340" i="4" s="1"/>
  <c r="BR340" i="2"/>
  <c r="BT340" i="9"/>
  <c r="AJ340" i="4"/>
  <c r="AR340" i="4" s="1"/>
  <c r="BS340" i="2"/>
  <c r="BX339" i="9"/>
  <c r="AK340" i="8"/>
  <c r="BT340" i="7"/>
  <c r="BS340" i="7"/>
  <c r="AC340" i="6"/>
  <c r="AZ339" i="4"/>
  <c r="BV339" i="3"/>
  <c r="CB338" i="3"/>
  <c r="CH338" i="3" s="1"/>
  <c r="BP342" i="9" l="1"/>
  <c r="Y343" i="9"/>
  <c r="BR342" i="9"/>
  <c r="BQ341" i="9"/>
  <c r="AL341" i="9"/>
  <c r="BL341" i="9"/>
  <c r="BV341" i="9" s="1"/>
  <c r="S341" i="9"/>
  <c r="AX341" i="9" s="1"/>
  <c r="BJ341" i="9" s="1"/>
  <c r="AS341" i="9"/>
  <c r="BE341" i="9" s="1"/>
  <c r="AP342" i="9"/>
  <c r="BB342" i="9" s="1"/>
  <c r="F343" i="9"/>
  <c r="AO342" i="9"/>
  <c r="BA342" i="9" s="1"/>
  <c r="AQ342" i="9"/>
  <c r="BC342" i="9" s="1"/>
  <c r="BN341" i="9"/>
  <c r="AU341" i="9"/>
  <c r="BG341" i="9" s="1"/>
  <c r="AT341" i="9"/>
  <c r="BF341" i="9" s="1"/>
  <c r="BM341" i="9"/>
  <c r="BW341" i="9" s="1"/>
  <c r="BK341" i="9"/>
  <c r="AR341" i="9"/>
  <c r="BD341" i="9" s="1"/>
  <c r="AN341" i="9"/>
  <c r="AZ341" i="9" s="1"/>
  <c r="R341" i="9"/>
  <c r="BO341" i="9"/>
  <c r="BY341" i="9" s="1"/>
  <c r="AV341" i="9"/>
  <c r="BH341" i="9" s="1"/>
  <c r="AW340" i="9"/>
  <c r="BI340" i="9" s="1"/>
  <c r="BQ341" i="8"/>
  <c r="AL341" i="8"/>
  <c r="Y343" i="8"/>
  <c r="AK342" i="8"/>
  <c r="BP342" i="8"/>
  <c r="BR342" i="8"/>
  <c r="BS342" i="8"/>
  <c r="S341" i="8"/>
  <c r="AX341" i="8" s="1"/>
  <c r="BJ341" i="8" s="1"/>
  <c r="AS341" i="8"/>
  <c r="BE341" i="8" s="1"/>
  <c r="BL341" i="8"/>
  <c r="BV341" i="8" s="1"/>
  <c r="AP342" i="8"/>
  <c r="BB342" i="8" s="1"/>
  <c r="AO342" i="8"/>
  <c r="BA342" i="8" s="1"/>
  <c r="AQ342" i="8"/>
  <c r="BC342" i="8" s="1"/>
  <c r="F343" i="8"/>
  <c r="AT341" i="8"/>
  <c r="BF341" i="8" s="1"/>
  <c r="BM341" i="8"/>
  <c r="BW341" i="8" s="1"/>
  <c r="BN341" i="8"/>
  <c r="BX341" i="8" s="1"/>
  <c r="AU341" i="8"/>
  <c r="BG341" i="8" s="1"/>
  <c r="AN341" i="8"/>
  <c r="AZ341" i="8" s="1"/>
  <c r="R341" i="8"/>
  <c r="AW341" i="8" s="1"/>
  <c r="BI341" i="8" s="1"/>
  <c r="AR341" i="8"/>
  <c r="BD341" i="8" s="1"/>
  <c r="BK341" i="8"/>
  <c r="BU341" i="8" s="1"/>
  <c r="AV341" i="8"/>
  <c r="BH341" i="8" s="1"/>
  <c r="BO341" i="8"/>
  <c r="BQ341" i="7"/>
  <c r="AL341" i="7"/>
  <c r="BP342" i="7"/>
  <c r="Y343" i="7"/>
  <c r="BT342" i="7"/>
  <c r="BS342" i="7"/>
  <c r="S341" i="7"/>
  <c r="AX341" i="7" s="1"/>
  <c r="BJ341" i="7" s="1"/>
  <c r="AS341" i="7"/>
  <c r="BE341" i="7" s="1"/>
  <c r="BL341" i="7"/>
  <c r="BV341" i="7" s="1"/>
  <c r="R341" i="7"/>
  <c r="AN341" i="7"/>
  <c r="AZ341" i="7" s="1"/>
  <c r="AT341" i="7"/>
  <c r="BF341" i="7" s="1"/>
  <c r="BM341" i="7"/>
  <c r="BW341" i="7" s="1"/>
  <c r="AP342" i="7"/>
  <c r="BB342" i="7" s="1"/>
  <c r="F343" i="7"/>
  <c r="AO342" i="7"/>
  <c r="BA342" i="7" s="1"/>
  <c r="AQ342" i="7"/>
  <c r="BC342" i="7" s="1"/>
  <c r="AM341" i="7"/>
  <c r="AY341" i="7" s="1"/>
  <c r="BN341" i="7"/>
  <c r="AU341" i="7"/>
  <c r="BG341" i="7" s="1"/>
  <c r="AR341" i="7"/>
  <c r="BD341" i="7" s="1"/>
  <c r="BK341" i="7"/>
  <c r="BO341" i="7"/>
  <c r="AV341" i="7"/>
  <c r="BH341" i="7" s="1"/>
  <c r="AV341" i="6"/>
  <c r="AD341" i="6"/>
  <c r="U343" i="6"/>
  <c r="O341" i="6"/>
  <c r="AL341" i="6" s="1"/>
  <c r="AT341" i="6" s="1"/>
  <c r="AH341" i="6"/>
  <c r="AP341" i="6" s="1"/>
  <c r="AU341" i="6"/>
  <c r="AW341" i="6" s="1"/>
  <c r="AX341" i="6"/>
  <c r="AI341" i="6"/>
  <c r="AQ341" i="6" s="1"/>
  <c r="F343" i="6"/>
  <c r="N341" i="6"/>
  <c r="AE341" i="6"/>
  <c r="AM341" i="6" s="1"/>
  <c r="AK340" i="6"/>
  <c r="AS340" i="6" s="1"/>
  <c r="AD341" i="5"/>
  <c r="AV341" i="5"/>
  <c r="U343" i="5"/>
  <c r="N341" i="5"/>
  <c r="AE341" i="5"/>
  <c r="AM341" i="5" s="1"/>
  <c r="O341" i="5"/>
  <c r="AL341" i="5" s="1"/>
  <c r="AT341" i="5" s="1"/>
  <c r="AH341" i="5"/>
  <c r="AP341" i="5" s="1"/>
  <c r="AU341" i="5"/>
  <c r="AW341" i="5" s="1"/>
  <c r="AI341" i="5"/>
  <c r="AQ341" i="5" s="1"/>
  <c r="AX341" i="5"/>
  <c r="AF342" i="5"/>
  <c r="AN342" i="5" s="1"/>
  <c r="AG342" i="5"/>
  <c r="AO342" i="5" s="1"/>
  <c r="AJ342" i="5"/>
  <c r="AR342" i="5" s="1"/>
  <c r="F343" i="5"/>
  <c r="AD341" i="4"/>
  <c r="AV341" i="4"/>
  <c r="U343" i="4"/>
  <c r="N341" i="4"/>
  <c r="AE341" i="4"/>
  <c r="AM341" i="4" s="1"/>
  <c r="O341" i="4"/>
  <c r="AL341" i="4" s="1"/>
  <c r="AT341" i="4" s="1"/>
  <c r="AH341" i="4"/>
  <c r="AP341" i="4" s="1"/>
  <c r="AU341" i="4"/>
  <c r="AW341" i="4" s="1"/>
  <c r="AI341" i="4"/>
  <c r="AQ341" i="4" s="1"/>
  <c r="AX341" i="4"/>
  <c r="AF342" i="4"/>
  <c r="AN342" i="4" s="1"/>
  <c r="F343" i="4"/>
  <c r="AX341" i="3"/>
  <c r="BQ341" i="3"/>
  <c r="S343" i="3"/>
  <c r="BR342" i="3"/>
  <c r="BT342" i="3"/>
  <c r="AZ341" i="3"/>
  <c r="BF341" i="3" s="1"/>
  <c r="BL341" i="3"/>
  <c r="BX341" i="3" s="1"/>
  <c r="CD341" i="3" s="1"/>
  <c r="AD342" i="3"/>
  <c r="AJ342" i="3" s="1"/>
  <c r="AB342" i="3"/>
  <c r="AH342" i="3" s="1"/>
  <c r="AE342" i="3"/>
  <c r="AK342" i="3" s="1"/>
  <c r="F343" i="3"/>
  <c r="M341" i="3"/>
  <c r="AA341" i="3"/>
  <c r="AG341" i="3" s="1"/>
  <c r="AY341" i="3"/>
  <c r="BE341" i="3" s="1"/>
  <c r="BK341" i="3"/>
  <c r="BW341" i="3" s="1"/>
  <c r="CC341" i="3" s="1"/>
  <c r="AR341" i="3"/>
  <c r="BN341" i="3"/>
  <c r="BZ341" i="3" s="1"/>
  <c r="CF341" i="3" s="1"/>
  <c r="BB341" i="3"/>
  <c r="BH341" i="3" s="1"/>
  <c r="BA341" i="3"/>
  <c r="BG341" i="3" s="1"/>
  <c r="BM341" i="3"/>
  <c r="BY341" i="3" s="1"/>
  <c r="CE341" i="3" s="1"/>
  <c r="BC341" i="3"/>
  <c r="BI341" i="3" s="1"/>
  <c r="BO341" i="3"/>
  <c r="CA341" i="3" s="1"/>
  <c r="CG341" i="3" s="1"/>
  <c r="CJ340" i="3"/>
  <c r="AF340" i="3"/>
  <c r="AL340" i="3" s="1"/>
  <c r="CI340" i="3"/>
  <c r="BD340" i="3"/>
  <c r="BJ340" i="3" s="1"/>
  <c r="BP340" i="3"/>
  <c r="AX341" i="2"/>
  <c r="BQ341" i="2"/>
  <c r="S343" i="2"/>
  <c r="BT342" i="2"/>
  <c r="BR342" i="2"/>
  <c r="BU342" i="2"/>
  <c r="BK341" i="2"/>
  <c r="BW341" i="2" s="1"/>
  <c r="CC341" i="2" s="1"/>
  <c r="AR341" i="2"/>
  <c r="AY341" i="2"/>
  <c r="BE341" i="2" s="1"/>
  <c r="BO341" i="2"/>
  <c r="CA341" i="2" s="1"/>
  <c r="CG341" i="2" s="1"/>
  <c r="BC341" i="2"/>
  <c r="BI341" i="2" s="1"/>
  <c r="BM341" i="2"/>
  <c r="BY341" i="2" s="1"/>
  <c r="CE341" i="2" s="1"/>
  <c r="BA341" i="2"/>
  <c r="BG341" i="2" s="1"/>
  <c r="AZ341" i="2"/>
  <c r="BF341" i="2" s="1"/>
  <c r="BL341" i="2"/>
  <c r="BN341" i="2"/>
  <c r="BB341" i="2"/>
  <c r="BH341" i="2" s="1"/>
  <c r="AB342" i="2"/>
  <c r="AH342" i="2" s="1"/>
  <c r="F343" i="2"/>
  <c r="M341" i="2"/>
  <c r="AA341" i="2"/>
  <c r="AG341" i="2" s="1"/>
  <c r="AF340" i="2"/>
  <c r="AL340" i="2" s="1"/>
  <c r="CI340" i="2"/>
  <c r="BD340" i="2"/>
  <c r="BJ340" i="2" s="1"/>
  <c r="BP340" i="2"/>
  <c r="AX341" i="1"/>
  <c r="BQ341" i="1"/>
  <c r="BR342" i="1"/>
  <c r="BS342" i="1"/>
  <c r="BT342" i="1"/>
  <c r="BU342" i="1"/>
  <c r="S343" i="1"/>
  <c r="BD340" i="1"/>
  <c r="BJ340" i="1" s="1"/>
  <c r="BP340" i="1"/>
  <c r="M341" i="1"/>
  <c r="AA341" i="1"/>
  <c r="AG341" i="1" s="1"/>
  <c r="AR341" i="1"/>
  <c r="AY341" i="1"/>
  <c r="BE341" i="1" s="1"/>
  <c r="BK341" i="1"/>
  <c r="BW341" i="1" s="1"/>
  <c r="CC341" i="1" s="1"/>
  <c r="AZ341" i="1"/>
  <c r="BF341" i="1" s="1"/>
  <c r="BL341" i="1"/>
  <c r="BX341" i="1" s="1"/>
  <c r="CD341" i="1" s="1"/>
  <c r="BA341" i="1"/>
  <c r="BG341" i="1" s="1"/>
  <c r="BM341" i="1"/>
  <c r="BY341" i="1" s="1"/>
  <c r="CE341" i="1" s="1"/>
  <c r="BB341" i="1"/>
  <c r="BH341" i="1" s="1"/>
  <c r="BN341" i="1"/>
  <c r="BZ341" i="1" s="1"/>
  <c r="CF341" i="1" s="1"/>
  <c r="BC341" i="1"/>
  <c r="BI341" i="1" s="1"/>
  <c r="BO341" i="1"/>
  <c r="CA341" i="1" s="1"/>
  <c r="CG341" i="1" s="1"/>
  <c r="AB342" i="1"/>
  <c r="AH342" i="1" s="1"/>
  <c r="AC342" i="1"/>
  <c r="AI342" i="1" s="1"/>
  <c r="AD342" i="1"/>
  <c r="AJ342" i="1" s="1"/>
  <c r="AE342" i="1"/>
  <c r="AK342" i="1" s="1"/>
  <c r="F343" i="1"/>
  <c r="BT341" i="7"/>
  <c r="AF340" i="1"/>
  <c r="AL340" i="1" s="1"/>
  <c r="AY341" i="6"/>
  <c r="AZ340" i="6"/>
  <c r="AC341" i="5"/>
  <c r="AK340" i="4"/>
  <c r="AS340" i="4" s="1"/>
  <c r="AZ340" i="4"/>
  <c r="Z341" i="2"/>
  <c r="BR341" i="2"/>
  <c r="BT341" i="2"/>
  <c r="CB339" i="2"/>
  <c r="CH339" i="2" s="1"/>
  <c r="BX340" i="2"/>
  <c r="CD340" i="2" s="1"/>
  <c r="AB341" i="2"/>
  <c r="AH341" i="2" s="1"/>
  <c r="AD341" i="2"/>
  <c r="AJ341" i="2" s="1"/>
  <c r="BY340" i="2"/>
  <c r="CE340" i="2" s="1"/>
  <c r="CA340" i="2"/>
  <c r="CG340" i="2" s="1"/>
  <c r="BW340" i="2"/>
  <c r="CC340" i="2" s="1"/>
  <c r="BV340" i="1"/>
  <c r="Z341" i="1"/>
  <c r="BP341" i="9"/>
  <c r="BX340" i="9"/>
  <c r="BW340" i="9"/>
  <c r="AC341" i="4"/>
  <c r="BS341" i="9"/>
  <c r="BY340" i="9"/>
  <c r="AW340" i="8"/>
  <c r="BI340" i="8" s="1"/>
  <c r="Z341" i="3"/>
  <c r="CB339" i="1"/>
  <c r="CH339" i="1" s="1"/>
  <c r="AK341" i="7"/>
  <c r="AG341" i="4"/>
  <c r="AO341" i="4" s="1"/>
  <c r="BY340" i="7"/>
  <c r="BX340" i="7"/>
  <c r="AY341" i="4"/>
  <c r="BV340" i="3"/>
  <c r="CB339" i="3"/>
  <c r="CH339" i="3" s="1"/>
  <c r="BX340" i="3"/>
  <c r="CD340" i="3" s="1"/>
  <c r="BZ340" i="3"/>
  <c r="CF340" i="3" s="1"/>
  <c r="BV340" i="2"/>
  <c r="AK341" i="9"/>
  <c r="BT341" i="8"/>
  <c r="BP341" i="7"/>
  <c r="BS341" i="7"/>
  <c r="AY341" i="5"/>
  <c r="AK340" i="5"/>
  <c r="AS340" i="5" s="1"/>
  <c r="AZ340" i="5"/>
  <c r="AJ341" i="5"/>
  <c r="AR341" i="5" s="1"/>
  <c r="AE341" i="3"/>
  <c r="AK341" i="3" s="1"/>
  <c r="AW340" i="7"/>
  <c r="BI340" i="7" s="1"/>
  <c r="BQ342" i="9" l="1"/>
  <c r="AL342" i="9"/>
  <c r="BS343" i="9"/>
  <c r="Y344" i="9"/>
  <c r="BP343" i="9"/>
  <c r="BR343" i="9"/>
  <c r="BT343" i="9"/>
  <c r="R342" i="9"/>
  <c r="AN342" i="9"/>
  <c r="AZ342" i="9" s="1"/>
  <c r="AR342" i="9"/>
  <c r="BD342" i="9" s="1"/>
  <c r="BK342" i="9"/>
  <c r="BU342" i="9" s="1"/>
  <c r="AV342" i="9"/>
  <c r="BH342" i="9" s="1"/>
  <c r="BO342" i="9"/>
  <c r="AA455" i="9"/>
  <c r="AM342" i="9"/>
  <c r="AY342" i="9" s="1"/>
  <c r="AS342" i="9"/>
  <c r="BE342" i="9" s="1"/>
  <c r="BL342" i="9"/>
  <c r="BV342" i="9" s="1"/>
  <c r="S342" i="9"/>
  <c r="AX342" i="9" s="1"/>
  <c r="BJ342" i="9" s="1"/>
  <c r="AQ343" i="9"/>
  <c r="BC343" i="9" s="1"/>
  <c r="AO343" i="9"/>
  <c r="BA343" i="9" s="1"/>
  <c r="F344" i="9"/>
  <c r="AP343" i="9"/>
  <c r="BB343" i="9" s="1"/>
  <c r="BM342" i="9"/>
  <c r="BW342" i="9" s="1"/>
  <c r="AT342" i="9"/>
  <c r="BF342" i="9" s="1"/>
  <c r="AU342" i="9"/>
  <c r="BG342" i="9" s="1"/>
  <c r="BN342" i="9"/>
  <c r="AL342" i="8"/>
  <c r="BQ342" i="8"/>
  <c r="Y344" i="8"/>
  <c r="BS343" i="8"/>
  <c r="AA455" i="8"/>
  <c r="AM342" i="8"/>
  <c r="AY342" i="8" s="1"/>
  <c r="R342" i="8"/>
  <c r="AN342" i="8"/>
  <c r="AZ342" i="8" s="1"/>
  <c r="S342" i="8"/>
  <c r="AX342" i="8" s="1"/>
  <c r="BJ342" i="8" s="1"/>
  <c r="AS342" i="8"/>
  <c r="BE342" i="8" s="1"/>
  <c r="BL342" i="8"/>
  <c r="BV342" i="8" s="1"/>
  <c r="AV342" i="8"/>
  <c r="BH342" i="8" s="1"/>
  <c r="BO342" i="8"/>
  <c r="BK342" i="8"/>
  <c r="BU342" i="8" s="1"/>
  <c r="AR342" i="8"/>
  <c r="BD342" i="8" s="1"/>
  <c r="AT342" i="8"/>
  <c r="BF342" i="8" s="1"/>
  <c r="BM342" i="8"/>
  <c r="BW342" i="8" s="1"/>
  <c r="F344" i="8"/>
  <c r="AO343" i="8"/>
  <c r="BA343" i="8" s="1"/>
  <c r="AQ343" i="8"/>
  <c r="BC343" i="8" s="1"/>
  <c r="AP343" i="8"/>
  <c r="BB343" i="8" s="1"/>
  <c r="BN342" i="8"/>
  <c r="BX342" i="8" s="1"/>
  <c r="AU342" i="8"/>
  <c r="BG342" i="8" s="1"/>
  <c r="Y344" i="7"/>
  <c r="BS343" i="7"/>
  <c r="BP343" i="7"/>
  <c r="BR343" i="7"/>
  <c r="BQ342" i="7"/>
  <c r="AL342" i="7"/>
  <c r="S342" i="7"/>
  <c r="AX342" i="7" s="1"/>
  <c r="BJ342" i="7" s="1"/>
  <c r="BL342" i="7"/>
  <c r="BV342" i="7" s="1"/>
  <c r="AS342" i="7"/>
  <c r="BE342" i="7" s="1"/>
  <c r="AP343" i="7"/>
  <c r="BB343" i="7" s="1"/>
  <c r="AO343" i="7"/>
  <c r="BA343" i="7" s="1"/>
  <c r="AQ343" i="7"/>
  <c r="BC343" i="7" s="1"/>
  <c r="F344" i="7"/>
  <c r="AT342" i="7"/>
  <c r="BF342" i="7" s="1"/>
  <c r="BM342" i="7"/>
  <c r="R342" i="7"/>
  <c r="AN342" i="7"/>
  <c r="AZ342" i="7" s="1"/>
  <c r="AR342" i="7"/>
  <c r="BD342" i="7" s="1"/>
  <c r="BK342" i="7"/>
  <c r="BU342" i="7" s="1"/>
  <c r="AV342" i="7"/>
  <c r="BH342" i="7" s="1"/>
  <c r="BO342" i="7"/>
  <c r="BY342" i="7" s="1"/>
  <c r="AU342" i="7"/>
  <c r="BG342" i="7" s="1"/>
  <c r="BN342" i="7"/>
  <c r="BX342" i="7" s="1"/>
  <c r="AD342" i="6"/>
  <c r="AV342" i="6"/>
  <c r="U344" i="6"/>
  <c r="AH342" i="6"/>
  <c r="AP342" i="6" s="1"/>
  <c r="AU342" i="6"/>
  <c r="AW342" i="6" s="1"/>
  <c r="O342" i="6"/>
  <c r="AL342" i="6" s="1"/>
  <c r="AT342" i="6" s="1"/>
  <c r="AF343" i="6"/>
  <c r="AN343" i="6" s="1"/>
  <c r="F344" i="6"/>
  <c r="AI342" i="6"/>
  <c r="AQ342" i="6" s="1"/>
  <c r="AX342" i="6"/>
  <c r="N342" i="6"/>
  <c r="AE342" i="6"/>
  <c r="AM342" i="6" s="1"/>
  <c r="X455" i="6"/>
  <c r="AB455" i="6"/>
  <c r="AK341" i="6"/>
  <c r="AS341" i="6" s="1"/>
  <c r="AD342" i="5"/>
  <c r="AV342" i="5"/>
  <c r="U344" i="5"/>
  <c r="N342" i="5"/>
  <c r="AE342" i="5"/>
  <c r="AM342" i="5" s="1"/>
  <c r="O342" i="5"/>
  <c r="AL342" i="5" s="1"/>
  <c r="AT342" i="5" s="1"/>
  <c r="AH342" i="5"/>
  <c r="AP342" i="5" s="1"/>
  <c r="AU342" i="5"/>
  <c r="AW342" i="5" s="1"/>
  <c r="AI342" i="5"/>
  <c r="AQ342" i="5" s="1"/>
  <c r="AX342" i="5"/>
  <c r="AF343" i="5"/>
  <c r="AN343" i="5" s="1"/>
  <c r="AG343" i="5"/>
  <c r="AO343" i="5" s="1"/>
  <c r="AJ343" i="5"/>
  <c r="AR343" i="5" s="1"/>
  <c r="F344" i="5"/>
  <c r="AD342" i="4"/>
  <c r="AV342" i="4"/>
  <c r="U344" i="4"/>
  <c r="N342" i="4"/>
  <c r="AE342" i="4"/>
  <c r="AM342" i="4" s="1"/>
  <c r="O342" i="4"/>
  <c r="AL342" i="4" s="1"/>
  <c r="AT342" i="4" s="1"/>
  <c r="AH342" i="4"/>
  <c r="AP342" i="4" s="1"/>
  <c r="AU342" i="4"/>
  <c r="AW342" i="4" s="1"/>
  <c r="AI342" i="4"/>
  <c r="AQ342" i="4" s="1"/>
  <c r="AX342" i="4"/>
  <c r="AF343" i="4"/>
  <c r="AN343" i="4" s="1"/>
  <c r="F344" i="4"/>
  <c r="BR343" i="3"/>
  <c r="BS343" i="3"/>
  <c r="S344" i="3"/>
  <c r="AX342" i="3"/>
  <c r="BV342" i="3" s="1"/>
  <c r="BQ342" i="3"/>
  <c r="BL342" i="3"/>
  <c r="BX342" i="3" s="1"/>
  <c r="CD342" i="3" s="1"/>
  <c r="AZ342" i="3"/>
  <c r="BF342" i="3" s="1"/>
  <c r="AA342" i="3"/>
  <c r="AG342" i="3" s="1"/>
  <c r="M342" i="3"/>
  <c r="AY342" i="3"/>
  <c r="BE342" i="3" s="1"/>
  <c r="BK342" i="3"/>
  <c r="BW342" i="3" s="1"/>
  <c r="CC342" i="3" s="1"/>
  <c r="AR342" i="3"/>
  <c r="BM342" i="3"/>
  <c r="BY342" i="3" s="1"/>
  <c r="CE342" i="3" s="1"/>
  <c r="BA342" i="3"/>
  <c r="BG342" i="3" s="1"/>
  <c r="BC342" i="3"/>
  <c r="BI342" i="3" s="1"/>
  <c r="BO342" i="3"/>
  <c r="CA342" i="3" s="1"/>
  <c r="CG342" i="3" s="1"/>
  <c r="BN342" i="3"/>
  <c r="BZ342" i="3" s="1"/>
  <c r="CF342" i="3" s="1"/>
  <c r="BB342" i="3"/>
  <c r="BH342" i="3" s="1"/>
  <c r="F344" i="3"/>
  <c r="AB343" i="3"/>
  <c r="AH343" i="3" s="1"/>
  <c r="AD343" i="3"/>
  <c r="AJ343" i="3" s="1"/>
  <c r="AC343" i="3"/>
  <c r="AI343" i="3" s="1"/>
  <c r="W455" i="3"/>
  <c r="AT455" i="3"/>
  <c r="AS455" i="3"/>
  <c r="AW455" i="3"/>
  <c r="X455" i="3"/>
  <c r="AU455" i="3"/>
  <c r="Y455" i="3"/>
  <c r="AV455" i="3"/>
  <c r="CJ341" i="3"/>
  <c r="AF341" i="3"/>
  <c r="AL341" i="3" s="1"/>
  <c r="CI341" i="3"/>
  <c r="BD341" i="3"/>
  <c r="BJ341" i="3" s="1"/>
  <c r="BP341" i="3"/>
  <c r="CB341" i="3" s="1"/>
  <c r="CH341" i="3" s="1"/>
  <c r="AX342" i="2"/>
  <c r="BV342" i="2" s="1"/>
  <c r="BQ342" i="2"/>
  <c r="BU343" i="2"/>
  <c r="S344" i="2"/>
  <c r="Z343" i="2"/>
  <c r="BR343" i="2"/>
  <c r="BT343" i="2"/>
  <c r="BS343" i="2"/>
  <c r="BD341" i="2"/>
  <c r="BJ341" i="2" s="1"/>
  <c r="BP341" i="2"/>
  <c r="CB341" i="2" s="1"/>
  <c r="CH341" i="2" s="1"/>
  <c r="BB342" i="2"/>
  <c r="BH342" i="2" s="1"/>
  <c r="BN342" i="2"/>
  <c r="BZ342" i="2" s="1"/>
  <c r="CF342" i="2" s="1"/>
  <c r="F344" i="2"/>
  <c r="M342" i="2"/>
  <c r="AA342" i="2"/>
  <c r="AG342" i="2" s="1"/>
  <c r="AR342" i="2"/>
  <c r="AY342" i="2"/>
  <c r="BE342" i="2" s="1"/>
  <c r="BK342" i="2"/>
  <c r="BA342" i="2"/>
  <c r="BG342" i="2" s="1"/>
  <c r="BM342" i="2"/>
  <c r="BC342" i="2"/>
  <c r="BI342" i="2" s="1"/>
  <c r="BO342" i="2"/>
  <c r="CA342" i="2" s="1"/>
  <c r="CG342" i="2" s="1"/>
  <c r="BL342" i="2"/>
  <c r="BX342" i="2" s="1"/>
  <c r="CD342" i="2" s="1"/>
  <c r="AZ342" i="2"/>
  <c r="BF342" i="2" s="1"/>
  <c r="CI341" i="2"/>
  <c r="AF341" i="2"/>
  <c r="AL341" i="2" s="1"/>
  <c r="AX342" i="1"/>
  <c r="BQ342" i="1"/>
  <c r="BR343" i="1"/>
  <c r="BS343" i="1"/>
  <c r="BT343" i="1"/>
  <c r="BU343" i="1"/>
  <c r="S344" i="1"/>
  <c r="BD341" i="1"/>
  <c r="BJ341" i="1" s="1"/>
  <c r="BP341" i="1"/>
  <c r="M342" i="1"/>
  <c r="AA342" i="1"/>
  <c r="AG342" i="1" s="1"/>
  <c r="AR342" i="1"/>
  <c r="AY342" i="1"/>
  <c r="BE342" i="1" s="1"/>
  <c r="BK342" i="1"/>
  <c r="BW342" i="1" s="1"/>
  <c r="CC342" i="1" s="1"/>
  <c r="AZ342" i="1"/>
  <c r="BF342" i="1" s="1"/>
  <c r="BL342" i="1"/>
  <c r="BX342" i="1" s="1"/>
  <c r="CD342" i="1" s="1"/>
  <c r="BA342" i="1"/>
  <c r="BG342" i="1" s="1"/>
  <c r="BM342" i="1"/>
  <c r="BY342" i="1" s="1"/>
  <c r="CE342" i="1" s="1"/>
  <c r="BB342" i="1"/>
  <c r="BH342" i="1" s="1"/>
  <c r="BN342" i="1"/>
  <c r="BZ342" i="1" s="1"/>
  <c r="CF342" i="1" s="1"/>
  <c r="BC342" i="1"/>
  <c r="BI342" i="1" s="1"/>
  <c r="BO342" i="1"/>
  <c r="CA342" i="1" s="1"/>
  <c r="CG342" i="1" s="1"/>
  <c r="AB343" i="1"/>
  <c r="AH343" i="1" s="1"/>
  <c r="AC343" i="1"/>
  <c r="AI343" i="1" s="1"/>
  <c r="AD343" i="1"/>
  <c r="AJ343" i="1" s="1"/>
  <c r="AE343" i="1"/>
  <c r="AK343" i="1" s="1"/>
  <c r="F344" i="1"/>
  <c r="BX341" i="7"/>
  <c r="BY341" i="7"/>
  <c r="AC342" i="6"/>
  <c r="AG342" i="4"/>
  <c r="AO342" i="4" s="1"/>
  <c r="BV341" i="3"/>
  <c r="BS342" i="3"/>
  <c r="CB340" i="3"/>
  <c r="CH340" i="3" s="1"/>
  <c r="AF342" i="6"/>
  <c r="AN342" i="6" s="1"/>
  <c r="AG342" i="6"/>
  <c r="AO342" i="6" s="1"/>
  <c r="AJ342" i="6"/>
  <c r="AR342" i="6" s="1"/>
  <c r="AC342" i="5"/>
  <c r="AZ341" i="5"/>
  <c r="BX341" i="2"/>
  <c r="CD341" i="2" s="1"/>
  <c r="AD342" i="2"/>
  <c r="AJ342" i="2" s="1"/>
  <c r="AC342" i="2"/>
  <c r="AI342" i="2" s="1"/>
  <c r="AE342" i="2"/>
  <c r="AK342" i="2" s="1"/>
  <c r="CB340" i="2"/>
  <c r="CH340" i="2" s="1"/>
  <c r="BV341" i="1"/>
  <c r="Z342" i="1"/>
  <c r="CB340" i="1"/>
  <c r="CH340" i="1" s="1"/>
  <c r="AF341" i="1"/>
  <c r="AL341" i="1" s="1"/>
  <c r="AK342" i="7"/>
  <c r="AY342" i="6"/>
  <c r="AK341" i="5"/>
  <c r="AS341" i="5" s="1"/>
  <c r="BY341" i="8"/>
  <c r="BU342" i="3"/>
  <c r="BS342" i="2"/>
  <c r="BX341" i="9"/>
  <c r="AW341" i="9"/>
  <c r="BI341" i="9" s="1"/>
  <c r="AY342" i="5"/>
  <c r="AK341" i="4"/>
  <c r="AS341" i="4" s="1"/>
  <c r="BZ341" i="2"/>
  <c r="CF341" i="2" s="1"/>
  <c r="BT342" i="9"/>
  <c r="BU341" i="9"/>
  <c r="AW341" i="7"/>
  <c r="BI341" i="7" s="1"/>
  <c r="BU341" i="7"/>
  <c r="AZ341" i="6"/>
  <c r="AY342" i="4"/>
  <c r="AZ341" i="4"/>
  <c r="AJ342" i="4"/>
  <c r="AR342" i="4" s="1"/>
  <c r="Z342" i="3"/>
  <c r="BV341" i="2"/>
  <c r="Z342" i="2"/>
  <c r="AK342" i="9"/>
  <c r="BS342" i="9"/>
  <c r="BT342" i="8"/>
  <c r="BR342" i="7"/>
  <c r="AC342" i="4"/>
  <c r="AC342" i="3"/>
  <c r="AI342" i="3" s="1"/>
  <c r="AM342" i="7"/>
  <c r="AY342" i="7" s="1"/>
  <c r="AA455" i="7"/>
  <c r="AZ342" i="4" l="1"/>
  <c r="BQ343" i="9"/>
  <c r="AL343" i="9"/>
  <c r="BP344" i="9"/>
  <c r="Y345" i="9"/>
  <c r="AG455" i="9"/>
  <c r="AH455" i="9"/>
  <c r="AC455" i="9"/>
  <c r="AE455" i="9"/>
  <c r="AI455" i="9"/>
  <c r="AD455" i="9"/>
  <c r="AB455" i="9"/>
  <c r="AF455" i="9"/>
  <c r="AJ455" i="9"/>
  <c r="AW342" i="9"/>
  <c r="BI342" i="9" s="1"/>
  <c r="AR343" i="9"/>
  <c r="BD343" i="9" s="1"/>
  <c r="BK343" i="9"/>
  <c r="BU343" i="9" s="1"/>
  <c r="R343" i="9"/>
  <c r="AN343" i="9"/>
  <c r="AZ343" i="9" s="1"/>
  <c r="AT343" i="9"/>
  <c r="BF343" i="9" s="1"/>
  <c r="BM343" i="9"/>
  <c r="BW343" i="9" s="1"/>
  <c r="AV343" i="9"/>
  <c r="BH343" i="9" s="1"/>
  <c r="BO343" i="9"/>
  <c r="BY343" i="9" s="1"/>
  <c r="AM343" i="9"/>
  <c r="AY343" i="9" s="1"/>
  <c r="S343" i="9"/>
  <c r="AX343" i="9" s="1"/>
  <c r="BJ343" i="9" s="1"/>
  <c r="AS343" i="9"/>
  <c r="BE343" i="9" s="1"/>
  <c r="BL343" i="9"/>
  <c r="BV343" i="9" s="1"/>
  <c r="AU343" i="9"/>
  <c r="BG343" i="9" s="1"/>
  <c r="BN343" i="9"/>
  <c r="BX343" i="9" s="1"/>
  <c r="AO344" i="9"/>
  <c r="BA344" i="9" s="1"/>
  <c r="AQ344" i="9"/>
  <c r="BC344" i="9" s="1"/>
  <c r="F345" i="9"/>
  <c r="BR344" i="8"/>
  <c r="BT344" i="8"/>
  <c r="Y345" i="8"/>
  <c r="AL343" i="8"/>
  <c r="BQ343" i="8"/>
  <c r="AB455" i="8"/>
  <c r="AG455" i="8"/>
  <c r="AI455" i="8"/>
  <c r="AE455" i="8"/>
  <c r="AD455" i="8"/>
  <c r="AH455" i="8"/>
  <c r="AJ455" i="8"/>
  <c r="AF455" i="8"/>
  <c r="AC455" i="8"/>
  <c r="AW342" i="8"/>
  <c r="BI342" i="8" s="1"/>
  <c r="R343" i="8"/>
  <c r="AN343" i="8"/>
  <c r="AZ343" i="8" s="1"/>
  <c r="AR343" i="8"/>
  <c r="BD343" i="8" s="1"/>
  <c r="BK343" i="8"/>
  <c r="AU343" i="8"/>
  <c r="BG343" i="8" s="1"/>
  <c r="BN343" i="8"/>
  <c r="BX343" i="8" s="1"/>
  <c r="F345" i="8"/>
  <c r="AQ344" i="8"/>
  <c r="BC344" i="8" s="1"/>
  <c r="AM344" i="8"/>
  <c r="AY344" i="8" s="1"/>
  <c r="AO344" i="8"/>
  <c r="BA344" i="8" s="1"/>
  <c r="AM343" i="8"/>
  <c r="AY343" i="8" s="1"/>
  <c r="AS343" i="8"/>
  <c r="BE343" i="8" s="1"/>
  <c r="BL343" i="8"/>
  <c r="BV343" i="8" s="1"/>
  <c r="S343" i="8"/>
  <c r="AX343" i="8" s="1"/>
  <c r="BJ343" i="8" s="1"/>
  <c r="AV343" i="8"/>
  <c r="BH343" i="8" s="1"/>
  <c r="BO343" i="8"/>
  <c r="AT343" i="8"/>
  <c r="BF343" i="8" s="1"/>
  <c r="BM343" i="8"/>
  <c r="AL343" i="7"/>
  <c r="BQ343" i="7"/>
  <c r="BR344" i="7"/>
  <c r="BT344" i="7"/>
  <c r="BP344" i="7"/>
  <c r="AK344" i="7"/>
  <c r="BS344" i="7"/>
  <c r="Y345" i="7"/>
  <c r="S343" i="7"/>
  <c r="AX343" i="7" s="1"/>
  <c r="BJ343" i="7" s="1"/>
  <c r="AS343" i="7"/>
  <c r="BE343" i="7" s="1"/>
  <c r="BL343" i="7"/>
  <c r="BV343" i="7" s="1"/>
  <c r="AT343" i="7"/>
  <c r="BF343" i="7" s="1"/>
  <c r="BM343" i="7"/>
  <c r="BW343" i="7" s="1"/>
  <c r="AM343" i="7"/>
  <c r="AY343" i="7" s="1"/>
  <c r="BK343" i="7"/>
  <c r="BU343" i="7" s="1"/>
  <c r="AR343" i="7"/>
  <c r="BD343" i="7" s="1"/>
  <c r="AU343" i="7"/>
  <c r="BG343" i="7" s="1"/>
  <c r="BN343" i="7"/>
  <c r="BX343" i="7" s="1"/>
  <c r="R343" i="7"/>
  <c r="AN343" i="7"/>
  <c r="AZ343" i="7" s="1"/>
  <c r="BO343" i="7"/>
  <c r="AV343" i="7"/>
  <c r="BH343" i="7" s="1"/>
  <c r="AP344" i="7"/>
  <c r="BB344" i="7" s="1"/>
  <c r="F345" i="7"/>
  <c r="AQ344" i="7"/>
  <c r="BC344" i="7" s="1"/>
  <c r="AO344" i="7"/>
  <c r="BA344" i="7" s="1"/>
  <c r="AH455" i="7"/>
  <c r="AE455" i="7"/>
  <c r="AI455" i="7"/>
  <c r="AJ455" i="7"/>
  <c r="AD455" i="7"/>
  <c r="AC455" i="7"/>
  <c r="AB455" i="7"/>
  <c r="AG455" i="7"/>
  <c r="AF455" i="7"/>
  <c r="AW342" i="7"/>
  <c r="BI342" i="7" s="1"/>
  <c r="AD343" i="6"/>
  <c r="AV343" i="6"/>
  <c r="U345" i="6"/>
  <c r="AI343" i="6"/>
  <c r="AQ343" i="6" s="1"/>
  <c r="AX343" i="6"/>
  <c r="AE343" i="6"/>
  <c r="AM343" i="6" s="1"/>
  <c r="N343" i="6"/>
  <c r="AU343" i="6"/>
  <c r="AW343" i="6" s="1"/>
  <c r="AH343" i="6"/>
  <c r="AP343" i="6" s="1"/>
  <c r="O343" i="6"/>
  <c r="AL343" i="6" s="1"/>
  <c r="AT343" i="6" s="1"/>
  <c r="AJ344" i="6"/>
  <c r="AR344" i="6" s="1"/>
  <c r="F345" i="6"/>
  <c r="AA455" i="6"/>
  <c r="Y455" i="6"/>
  <c r="W455" i="6"/>
  <c r="Z455" i="6"/>
  <c r="AK342" i="6"/>
  <c r="AS342" i="6" s="1"/>
  <c r="AD343" i="5"/>
  <c r="AV343" i="5"/>
  <c r="U345" i="5"/>
  <c r="AB455" i="5"/>
  <c r="Y455" i="5"/>
  <c r="Z455" i="5"/>
  <c r="X455" i="5"/>
  <c r="AA455" i="5"/>
  <c r="W455" i="5"/>
  <c r="AK342" i="5"/>
  <c r="AS342" i="5" s="1"/>
  <c r="N343" i="5"/>
  <c r="AE343" i="5"/>
  <c r="AM343" i="5" s="1"/>
  <c r="O343" i="5"/>
  <c r="AL343" i="5" s="1"/>
  <c r="AT343" i="5" s="1"/>
  <c r="AH343" i="5"/>
  <c r="AP343" i="5" s="1"/>
  <c r="AU343" i="5"/>
  <c r="AW343" i="5" s="1"/>
  <c r="AI343" i="5"/>
  <c r="AQ343" i="5" s="1"/>
  <c r="AX343" i="5"/>
  <c r="AF344" i="5"/>
  <c r="AN344" i="5" s="1"/>
  <c r="AG344" i="5"/>
  <c r="AO344" i="5" s="1"/>
  <c r="AJ344" i="5"/>
  <c r="AR344" i="5" s="1"/>
  <c r="F345" i="5"/>
  <c r="AD343" i="4"/>
  <c r="AV343" i="4"/>
  <c r="U345" i="4"/>
  <c r="AA455" i="4"/>
  <c r="Y455" i="4"/>
  <c r="Z455" i="4"/>
  <c r="X455" i="4"/>
  <c r="W455" i="4"/>
  <c r="AB455" i="4"/>
  <c r="AK342" i="4"/>
  <c r="AS342" i="4" s="1"/>
  <c r="N343" i="4"/>
  <c r="AE343" i="4"/>
  <c r="AM343" i="4" s="1"/>
  <c r="O343" i="4"/>
  <c r="AL343" i="4" s="1"/>
  <c r="AT343" i="4" s="1"/>
  <c r="AH343" i="4"/>
  <c r="AP343" i="4" s="1"/>
  <c r="AU343" i="4"/>
  <c r="AW343" i="4" s="1"/>
  <c r="AI343" i="4"/>
  <c r="AQ343" i="4" s="1"/>
  <c r="AX343" i="4"/>
  <c r="AF344" i="4"/>
  <c r="AN344" i="4" s="1"/>
  <c r="F345" i="4"/>
  <c r="BQ343" i="3"/>
  <c r="AX343" i="3"/>
  <c r="BS344" i="3"/>
  <c r="S345" i="3"/>
  <c r="BR344" i="3"/>
  <c r="BT344" i="3"/>
  <c r="BU344" i="3"/>
  <c r="U455" i="3"/>
  <c r="V455" i="3"/>
  <c r="CJ342" i="3"/>
  <c r="CI342" i="3"/>
  <c r="AF342" i="3"/>
  <c r="AL342" i="3" s="1"/>
  <c r="BD342" i="3"/>
  <c r="BJ342" i="3" s="1"/>
  <c r="BP342" i="3"/>
  <c r="CB342" i="3" s="1"/>
  <c r="CH342" i="3" s="1"/>
  <c r="BA343" i="3"/>
  <c r="BG343" i="3" s="1"/>
  <c r="BM343" i="3"/>
  <c r="BY343" i="3" s="1"/>
  <c r="CE343" i="3" s="1"/>
  <c r="AC344" i="3"/>
  <c r="AI344" i="3" s="1"/>
  <c r="AB344" i="3"/>
  <c r="AH344" i="3" s="1"/>
  <c r="AD344" i="3"/>
  <c r="AJ344" i="3" s="1"/>
  <c r="F345" i="3"/>
  <c r="AE344" i="3"/>
  <c r="AK344" i="3" s="1"/>
  <c r="AZ343" i="3"/>
  <c r="BF343" i="3" s="1"/>
  <c r="BL343" i="3"/>
  <c r="BX343" i="3" s="1"/>
  <c r="CD343" i="3" s="1"/>
  <c r="BB343" i="3"/>
  <c r="BH343" i="3" s="1"/>
  <c r="BN343" i="3"/>
  <c r="AA343" i="3"/>
  <c r="AG343" i="3" s="1"/>
  <c r="M343" i="3"/>
  <c r="AY343" i="3"/>
  <c r="BE343" i="3" s="1"/>
  <c r="BK343" i="3"/>
  <c r="BW343" i="3" s="1"/>
  <c r="CC343" i="3" s="1"/>
  <c r="AR343" i="3"/>
  <c r="BC343" i="3"/>
  <c r="BI343" i="3" s="1"/>
  <c r="BO343" i="3"/>
  <c r="BR455" i="3"/>
  <c r="BQ455" i="3"/>
  <c r="AX455" i="3"/>
  <c r="BU455" i="3"/>
  <c r="BS455" i="3"/>
  <c r="BT455" i="3"/>
  <c r="BQ343" i="2"/>
  <c r="AX343" i="2"/>
  <c r="BV343" i="2" s="1"/>
  <c r="BS344" i="2"/>
  <c r="S345" i="2"/>
  <c r="BR344" i="2"/>
  <c r="BL343" i="2"/>
  <c r="BX343" i="2" s="1"/>
  <c r="CD343" i="2" s="1"/>
  <c r="AZ343" i="2"/>
  <c r="BF343" i="2" s="1"/>
  <c r="AY343" i="2"/>
  <c r="BE343" i="2" s="1"/>
  <c r="AR343" i="2"/>
  <c r="BK343" i="2"/>
  <c r="BW343" i="2" s="1"/>
  <c r="CC343" i="2" s="1"/>
  <c r="BA343" i="2"/>
  <c r="BG343" i="2" s="1"/>
  <c r="BM343" i="2"/>
  <c r="BY343" i="2" s="1"/>
  <c r="CE343" i="2" s="1"/>
  <c r="BC343" i="2"/>
  <c r="BI343" i="2" s="1"/>
  <c r="BO343" i="2"/>
  <c r="CA343" i="2" s="1"/>
  <c r="CG343" i="2" s="1"/>
  <c r="AD344" i="2"/>
  <c r="AJ344" i="2" s="1"/>
  <c r="AC344" i="2"/>
  <c r="AI344" i="2" s="1"/>
  <c r="AE344" i="2"/>
  <c r="AK344" i="2" s="1"/>
  <c r="F345" i="2"/>
  <c r="AB344" i="2"/>
  <c r="AH344" i="2" s="1"/>
  <c r="M343" i="2"/>
  <c r="AA343" i="2"/>
  <c r="AG343" i="2" s="1"/>
  <c r="BB343" i="2"/>
  <c r="BH343" i="2" s="1"/>
  <c r="BN343" i="2"/>
  <c r="BZ343" i="2" s="1"/>
  <c r="CF343" i="2" s="1"/>
  <c r="V455" i="2"/>
  <c r="AT455" i="2"/>
  <c r="X455" i="2"/>
  <c r="Y455" i="2"/>
  <c r="W455" i="2"/>
  <c r="AS455" i="2"/>
  <c r="AW455" i="2"/>
  <c r="U455" i="2"/>
  <c r="AV455" i="2"/>
  <c r="AU455" i="2"/>
  <c r="AF342" i="2"/>
  <c r="AL342" i="2" s="1"/>
  <c r="CI342" i="2"/>
  <c r="BD342" i="2"/>
  <c r="BJ342" i="2" s="1"/>
  <c r="BP342" i="2"/>
  <c r="CB342" i="2" s="1"/>
  <c r="CH342" i="2" s="1"/>
  <c r="AX343" i="1"/>
  <c r="BQ343" i="1"/>
  <c r="BR344" i="1"/>
  <c r="BS344" i="1"/>
  <c r="BT344" i="1"/>
  <c r="BU344" i="1"/>
  <c r="S345" i="1"/>
  <c r="Y455" i="1"/>
  <c r="AS455" i="1"/>
  <c r="U455" i="1"/>
  <c r="AV455" i="1"/>
  <c r="X455" i="1"/>
  <c r="W455" i="1"/>
  <c r="AT455" i="1"/>
  <c r="AW455" i="1"/>
  <c r="AU455" i="1"/>
  <c r="V455" i="1"/>
  <c r="AF342" i="1"/>
  <c r="AL342" i="1" s="1"/>
  <c r="BD342" i="1"/>
  <c r="BJ342" i="1" s="1"/>
  <c r="BP342" i="1"/>
  <c r="M343" i="1"/>
  <c r="AA343" i="1"/>
  <c r="AG343" i="1" s="1"/>
  <c r="AR343" i="1"/>
  <c r="AY343" i="1"/>
  <c r="BE343" i="1" s="1"/>
  <c r="BK343" i="1"/>
  <c r="BW343" i="1" s="1"/>
  <c r="CC343" i="1" s="1"/>
  <c r="AZ343" i="1"/>
  <c r="BF343" i="1" s="1"/>
  <c r="BL343" i="1"/>
  <c r="BX343" i="1" s="1"/>
  <c r="CD343" i="1" s="1"/>
  <c r="BA343" i="1"/>
  <c r="BG343" i="1" s="1"/>
  <c r="BM343" i="1"/>
  <c r="BY343" i="1" s="1"/>
  <c r="CE343" i="1" s="1"/>
  <c r="BB343" i="1"/>
  <c r="BH343" i="1" s="1"/>
  <c r="BN343" i="1"/>
  <c r="BZ343" i="1" s="1"/>
  <c r="CF343" i="1" s="1"/>
  <c r="BC343" i="1"/>
  <c r="BI343" i="1" s="1"/>
  <c r="BO343" i="1"/>
  <c r="CA343" i="1" s="1"/>
  <c r="CG343" i="1" s="1"/>
  <c r="AB344" i="1"/>
  <c r="AH344" i="1" s="1"/>
  <c r="AC344" i="1"/>
  <c r="AI344" i="1" s="1"/>
  <c r="AD344" i="1"/>
  <c r="AJ344" i="1" s="1"/>
  <c r="AE344" i="1"/>
  <c r="AK344" i="1" s="1"/>
  <c r="F345" i="1"/>
  <c r="AG343" i="6"/>
  <c r="AO343" i="6" s="1"/>
  <c r="AZ342" i="6"/>
  <c r="AC343" i="5"/>
  <c r="AY343" i="5"/>
  <c r="AZ342" i="5"/>
  <c r="AJ343" i="4"/>
  <c r="AR343" i="4" s="1"/>
  <c r="AE343" i="3"/>
  <c r="AK343" i="3" s="1"/>
  <c r="AD343" i="2"/>
  <c r="AJ343" i="2" s="1"/>
  <c r="AB343" i="2"/>
  <c r="AH343" i="2" s="1"/>
  <c r="AE343" i="2"/>
  <c r="AK343" i="2" s="1"/>
  <c r="AC343" i="2"/>
  <c r="AI343" i="2" s="1"/>
  <c r="BW342" i="2"/>
  <c r="CC342" i="2" s="1"/>
  <c r="BY342" i="2"/>
  <c r="CE342" i="2" s="1"/>
  <c r="BV342" i="1"/>
  <c r="Z343" i="1"/>
  <c r="CB341" i="1"/>
  <c r="CH341" i="1" s="1"/>
  <c r="AJ343" i="6"/>
  <c r="AR343" i="6" s="1"/>
  <c r="AY343" i="4"/>
  <c r="AK343" i="8"/>
  <c r="BR343" i="8"/>
  <c r="BT343" i="7"/>
  <c r="BW342" i="7"/>
  <c r="AC343" i="4"/>
  <c r="BT343" i="3"/>
  <c r="BU343" i="3"/>
  <c r="AK343" i="9"/>
  <c r="BY342" i="9"/>
  <c r="BX342" i="9"/>
  <c r="BP343" i="8"/>
  <c r="BY342" i="8"/>
  <c r="AC343" i="6"/>
  <c r="AK343" i="7"/>
  <c r="AY343" i="6"/>
  <c r="BT343" i="8"/>
  <c r="AG343" i="4"/>
  <c r="AO343" i="4" s="1"/>
  <c r="Z343" i="3"/>
  <c r="BQ344" i="9" l="1"/>
  <c r="AL344" i="9"/>
  <c r="BR345" i="9"/>
  <c r="BT345" i="9"/>
  <c r="Y346" i="9"/>
  <c r="BP345" i="9"/>
  <c r="BQ455" i="9"/>
  <c r="AL455" i="9"/>
  <c r="AZ455" i="9" s="1"/>
  <c r="BR455" i="9"/>
  <c r="BS455" i="9"/>
  <c r="AK455" i="9"/>
  <c r="BP455" i="9"/>
  <c r="BT455" i="9"/>
  <c r="AW343" i="9"/>
  <c r="BI343" i="9" s="1"/>
  <c r="BO344" i="9"/>
  <c r="BY344" i="9" s="1"/>
  <c r="AV344" i="9"/>
  <c r="BH344" i="9" s="1"/>
  <c r="F346" i="9"/>
  <c r="AO345" i="9"/>
  <c r="BA345" i="9" s="1"/>
  <c r="AP345" i="9"/>
  <c r="BB345" i="9" s="1"/>
  <c r="AQ345" i="9"/>
  <c r="BC345" i="9" s="1"/>
  <c r="AN344" i="9"/>
  <c r="AZ344" i="9" s="1"/>
  <c r="R344" i="9"/>
  <c r="AS344" i="9"/>
  <c r="BE344" i="9" s="1"/>
  <c r="BL344" i="9"/>
  <c r="BV344" i="9" s="1"/>
  <c r="S344" i="9"/>
  <c r="AX344" i="9" s="1"/>
  <c r="BJ344" i="9" s="1"/>
  <c r="AU344" i="9"/>
  <c r="BG344" i="9" s="1"/>
  <c r="BN344" i="9"/>
  <c r="BX344" i="9" s="1"/>
  <c r="BK344" i="9"/>
  <c r="BU344" i="9" s="1"/>
  <c r="AR344" i="9"/>
  <c r="BD344" i="9" s="1"/>
  <c r="AT344" i="9"/>
  <c r="BF344" i="9" s="1"/>
  <c r="BM344" i="9"/>
  <c r="Y346" i="8"/>
  <c r="BS345" i="8"/>
  <c r="BP345" i="8"/>
  <c r="BR345" i="8"/>
  <c r="AL344" i="8"/>
  <c r="BQ344" i="8"/>
  <c r="AK455" i="8"/>
  <c r="AL455" i="8"/>
  <c r="AZ455" i="8" s="1"/>
  <c r="BQ455" i="8"/>
  <c r="BS455" i="8"/>
  <c r="BR455" i="8"/>
  <c r="BT455" i="8"/>
  <c r="BP455" i="8"/>
  <c r="AW343" i="8"/>
  <c r="BI343" i="8" s="1"/>
  <c r="R344" i="8"/>
  <c r="AN344" i="8"/>
  <c r="AZ344" i="8" s="1"/>
  <c r="AP345" i="8"/>
  <c r="BB345" i="8" s="1"/>
  <c r="AQ345" i="8"/>
  <c r="BC345" i="8" s="1"/>
  <c r="F346" i="8"/>
  <c r="AO345" i="8"/>
  <c r="BA345" i="8" s="1"/>
  <c r="AU344" i="8"/>
  <c r="BG344" i="8" s="1"/>
  <c r="BN344" i="8"/>
  <c r="S344" i="8"/>
  <c r="AX344" i="8" s="1"/>
  <c r="BJ344" i="8" s="1"/>
  <c r="AS344" i="8"/>
  <c r="BE344" i="8" s="1"/>
  <c r="BL344" i="8"/>
  <c r="BV344" i="8" s="1"/>
  <c r="AR344" i="8"/>
  <c r="BD344" i="8" s="1"/>
  <c r="BK344" i="8"/>
  <c r="AT344" i="8"/>
  <c r="BF344" i="8" s="1"/>
  <c r="BM344" i="8"/>
  <c r="BW344" i="8" s="1"/>
  <c r="BO344" i="8"/>
  <c r="BY344" i="8" s="1"/>
  <c r="AV344" i="8"/>
  <c r="BH344" i="8" s="1"/>
  <c r="AL344" i="7"/>
  <c r="BQ344" i="7"/>
  <c r="Y346" i="7"/>
  <c r="BT345" i="7"/>
  <c r="BP345" i="7"/>
  <c r="BS345" i="7"/>
  <c r="AW343" i="7"/>
  <c r="BI343" i="7" s="1"/>
  <c r="S344" i="7"/>
  <c r="AX344" i="7" s="1"/>
  <c r="BJ344" i="7" s="1"/>
  <c r="AS344" i="7"/>
  <c r="BE344" i="7" s="1"/>
  <c r="BL344" i="7"/>
  <c r="BV344" i="7" s="1"/>
  <c r="AQ345" i="7"/>
  <c r="BC345" i="7" s="1"/>
  <c r="AO345" i="7"/>
  <c r="BA345" i="7" s="1"/>
  <c r="AP345" i="7"/>
  <c r="BB345" i="7" s="1"/>
  <c r="F346" i="7"/>
  <c r="R344" i="7"/>
  <c r="AN344" i="7"/>
  <c r="AZ344" i="7" s="1"/>
  <c r="AT344" i="7"/>
  <c r="BF344" i="7" s="1"/>
  <c r="BM344" i="7"/>
  <c r="BW344" i="7" s="1"/>
  <c r="BN344" i="7"/>
  <c r="BX344" i="7" s="1"/>
  <c r="AU344" i="7"/>
  <c r="BG344" i="7" s="1"/>
  <c r="AR344" i="7"/>
  <c r="BD344" i="7" s="1"/>
  <c r="BK344" i="7"/>
  <c r="BU344" i="7" s="1"/>
  <c r="AV344" i="7"/>
  <c r="BH344" i="7" s="1"/>
  <c r="BO344" i="7"/>
  <c r="BY344" i="7" s="1"/>
  <c r="BR455" i="7"/>
  <c r="BS455" i="7"/>
  <c r="BT455" i="7"/>
  <c r="AK455" i="7"/>
  <c r="BQ455" i="7"/>
  <c r="AL455" i="7"/>
  <c r="BP455" i="7"/>
  <c r="AV344" i="6"/>
  <c r="AD344" i="6"/>
  <c r="U346" i="6"/>
  <c r="AC345" i="6"/>
  <c r="AY345" i="6"/>
  <c r="AK343" i="6"/>
  <c r="AS343" i="6" s="1"/>
  <c r="O344" i="6"/>
  <c r="AL344" i="6" s="1"/>
  <c r="AT344" i="6" s="1"/>
  <c r="AH344" i="6"/>
  <c r="AP344" i="6" s="1"/>
  <c r="AU344" i="6"/>
  <c r="AW344" i="6" s="1"/>
  <c r="AI344" i="6"/>
  <c r="AQ344" i="6" s="1"/>
  <c r="AX344" i="6"/>
  <c r="N344" i="6"/>
  <c r="AE344" i="6"/>
  <c r="AM344" i="6" s="1"/>
  <c r="AG345" i="6"/>
  <c r="AO345" i="6" s="1"/>
  <c r="AJ345" i="6"/>
  <c r="AR345" i="6" s="1"/>
  <c r="F346" i="6"/>
  <c r="AF345" i="6"/>
  <c r="AN345" i="6" s="1"/>
  <c r="AY455" i="6"/>
  <c r="AC455" i="6"/>
  <c r="AV455" i="6"/>
  <c r="AD455" i="6"/>
  <c r="AD344" i="5"/>
  <c r="AV344" i="5"/>
  <c r="U346" i="5"/>
  <c r="AD455" i="5"/>
  <c r="AV455" i="5"/>
  <c r="AY455" i="5"/>
  <c r="AC455" i="5"/>
  <c r="AK343" i="5"/>
  <c r="AS343" i="5" s="1"/>
  <c r="N344" i="5"/>
  <c r="AE344" i="5"/>
  <c r="AM344" i="5" s="1"/>
  <c r="O344" i="5"/>
  <c r="AL344" i="5" s="1"/>
  <c r="AT344" i="5" s="1"/>
  <c r="AH344" i="5"/>
  <c r="AP344" i="5" s="1"/>
  <c r="AU344" i="5"/>
  <c r="AW344" i="5" s="1"/>
  <c r="AI344" i="5"/>
  <c r="AQ344" i="5" s="1"/>
  <c r="AX344" i="5"/>
  <c r="AZ344" i="5" s="1"/>
  <c r="AF345" i="5"/>
  <c r="AN345" i="5" s="1"/>
  <c r="AG345" i="5"/>
  <c r="AO345" i="5" s="1"/>
  <c r="AJ345" i="5"/>
  <c r="AR345" i="5" s="1"/>
  <c r="F346" i="5"/>
  <c r="AD344" i="4"/>
  <c r="AV344" i="4"/>
  <c r="U346" i="4"/>
  <c r="AY455" i="4"/>
  <c r="AD455" i="4"/>
  <c r="AV455" i="4"/>
  <c r="AC455" i="4"/>
  <c r="AK343" i="4"/>
  <c r="AS343" i="4" s="1"/>
  <c r="N344" i="4"/>
  <c r="AE344" i="4"/>
  <c r="AM344" i="4" s="1"/>
  <c r="O344" i="4"/>
  <c r="AL344" i="4" s="1"/>
  <c r="AT344" i="4" s="1"/>
  <c r="AH344" i="4"/>
  <c r="AP344" i="4" s="1"/>
  <c r="AU344" i="4"/>
  <c r="AW344" i="4" s="1"/>
  <c r="AI344" i="4"/>
  <c r="AQ344" i="4" s="1"/>
  <c r="AX344" i="4"/>
  <c r="AZ344" i="4" s="1"/>
  <c r="AF345" i="4"/>
  <c r="AN345" i="4" s="1"/>
  <c r="F346" i="4"/>
  <c r="BU345" i="3"/>
  <c r="S346" i="3"/>
  <c r="AX344" i="3"/>
  <c r="BV344" i="3" s="1"/>
  <c r="BQ344" i="3"/>
  <c r="Z455" i="3"/>
  <c r="BV455" i="3" s="1"/>
  <c r="AR344" i="3"/>
  <c r="BK344" i="3"/>
  <c r="BW344" i="3" s="1"/>
  <c r="CC344" i="3" s="1"/>
  <c r="AY344" i="3"/>
  <c r="BE344" i="3" s="1"/>
  <c r="BA344" i="3"/>
  <c r="BG344" i="3" s="1"/>
  <c r="BM344" i="3"/>
  <c r="BY344" i="3" s="1"/>
  <c r="CE344" i="3" s="1"/>
  <c r="AZ344" i="3"/>
  <c r="BF344" i="3" s="1"/>
  <c r="BL344" i="3"/>
  <c r="BX344" i="3" s="1"/>
  <c r="CD344" i="3" s="1"/>
  <c r="BC344" i="3"/>
  <c r="BI344" i="3" s="1"/>
  <c r="BO344" i="3"/>
  <c r="CA344" i="3" s="1"/>
  <c r="CG344" i="3" s="1"/>
  <c r="AA344" i="3"/>
  <c r="AG344" i="3" s="1"/>
  <c r="M344" i="3"/>
  <c r="BB344" i="3"/>
  <c r="BH344" i="3" s="1"/>
  <c r="BN344" i="3"/>
  <c r="BZ344" i="3" s="1"/>
  <c r="CF344" i="3" s="1"/>
  <c r="F346" i="3"/>
  <c r="AF343" i="3"/>
  <c r="AL343" i="3" s="1"/>
  <c r="CJ343" i="3"/>
  <c r="CI343" i="3"/>
  <c r="BP343" i="3"/>
  <c r="CB343" i="3" s="1"/>
  <c r="CH343" i="3" s="1"/>
  <c r="BD343" i="3"/>
  <c r="BJ343" i="3" s="1"/>
  <c r="AX344" i="2"/>
  <c r="BV344" i="2" s="1"/>
  <c r="BQ344" i="2"/>
  <c r="BR345" i="2"/>
  <c r="S346" i="2"/>
  <c r="Z345" i="2"/>
  <c r="BS345" i="2"/>
  <c r="BD343" i="2"/>
  <c r="BJ343" i="2" s="1"/>
  <c r="BP343" i="2"/>
  <c r="CB343" i="2" s="1"/>
  <c r="CH343" i="2" s="1"/>
  <c r="AZ344" i="2"/>
  <c r="BF344" i="2" s="1"/>
  <c r="BL344" i="2"/>
  <c r="BX344" i="2" s="1"/>
  <c r="CD344" i="2" s="1"/>
  <c r="BN344" i="2"/>
  <c r="BZ344" i="2" s="1"/>
  <c r="CF344" i="2" s="1"/>
  <c r="BB344" i="2"/>
  <c r="BH344" i="2" s="1"/>
  <c r="AA344" i="2"/>
  <c r="AG344" i="2" s="1"/>
  <c r="M344" i="2"/>
  <c r="AY344" i="2"/>
  <c r="BE344" i="2" s="1"/>
  <c r="BK344" i="2"/>
  <c r="BW344" i="2" s="1"/>
  <c r="CC344" i="2" s="1"/>
  <c r="AR344" i="2"/>
  <c r="BM344" i="2"/>
  <c r="BY344" i="2" s="1"/>
  <c r="CE344" i="2" s="1"/>
  <c r="BA344" i="2"/>
  <c r="BG344" i="2" s="1"/>
  <c r="BC344" i="2"/>
  <c r="BI344" i="2" s="1"/>
  <c r="BO344" i="2"/>
  <c r="CA344" i="2" s="1"/>
  <c r="CG344" i="2" s="1"/>
  <c r="AB345" i="2"/>
  <c r="AH345" i="2" s="1"/>
  <c r="AD345" i="2"/>
  <c r="AJ345" i="2" s="1"/>
  <c r="AE345" i="2"/>
  <c r="AK345" i="2" s="1"/>
  <c r="AC345" i="2"/>
  <c r="AI345" i="2" s="1"/>
  <c r="F346" i="2"/>
  <c r="AF343" i="2"/>
  <c r="AL343" i="2" s="1"/>
  <c r="CI343" i="2"/>
  <c r="BR455" i="2"/>
  <c r="AX455" i="2"/>
  <c r="BQ455" i="2"/>
  <c r="BU455" i="2"/>
  <c r="Z455" i="2"/>
  <c r="BT455" i="2"/>
  <c r="BS455" i="2"/>
  <c r="AX344" i="1"/>
  <c r="BQ344" i="1"/>
  <c r="BR345" i="1"/>
  <c r="BS345" i="1"/>
  <c r="BT345" i="1"/>
  <c r="BU345" i="1"/>
  <c r="S346" i="1"/>
  <c r="AX455" i="1"/>
  <c r="BQ455" i="1"/>
  <c r="Z455" i="1"/>
  <c r="BT455" i="1"/>
  <c r="BR455" i="1"/>
  <c r="BU455" i="1"/>
  <c r="BS455" i="1"/>
  <c r="AF343" i="1"/>
  <c r="AL343" i="1" s="1"/>
  <c r="BD343" i="1"/>
  <c r="BJ343" i="1" s="1"/>
  <c r="BP343" i="1"/>
  <c r="CB343" i="1" s="1"/>
  <c r="CH343" i="1" s="1"/>
  <c r="M344" i="1"/>
  <c r="AA344" i="1"/>
  <c r="AG344" i="1" s="1"/>
  <c r="AR344" i="1"/>
  <c r="AY344" i="1"/>
  <c r="BE344" i="1" s="1"/>
  <c r="BK344" i="1"/>
  <c r="BW344" i="1" s="1"/>
  <c r="CC344" i="1" s="1"/>
  <c r="AZ344" i="1"/>
  <c r="BF344" i="1" s="1"/>
  <c r="BL344" i="1"/>
  <c r="BX344" i="1" s="1"/>
  <c r="CD344" i="1" s="1"/>
  <c r="BA344" i="1"/>
  <c r="BG344" i="1" s="1"/>
  <c r="BM344" i="1"/>
  <c r="BY344" i="1" s="1"/>
  <c r="CE344" i="1" s="1"/>
  <c r="BB344" i="1"/>
  <c r="BH344" i="1" s="1"/>
  <c r="BN344" i="1"/>
  <c r="BZ344" i="1" s="1"/>
  <c r="CF344" i="1" s="1"/>
  <c r="BC344" i="1"/>
  <c r="BI344" i="1" s="1"/>
  <c r="BO344" i="1"/>
  <c r="CA344" i="1" s="1"/>
  <c r="CG344" i="1" s="1"/>
  <c r="AB345" i="1"/>
  <c r="AH345" i="1" s="1"/>
  <c r="AC345" i="1"/>
  <c r="AI345" i="1" s="1"/>
  <c r="AD345" i="1"/>
  <c r="AJ345" i="1" s="1"/>
  <c r="AE345" i="1"/>
  <c r="AK345" i="1" s="1"/>
  <c r="F346" i="1"/>
  <c r="BR344" i="9"/>
  <c r="BP344" i="8"/>
  <c r="AY344" i="6"/>
  <c r="AZ343" i="5"/>
  <c r="Z344" i="1"/>
  <c r="BS344" i="8"/>
  <c r="AG344" i="6"/>
  <c r="AO344" i="6" s="1"/>
  <c r="AY344" i="4"/>
  <c r="BU344" i="2"/>
  <c r="BT344" i="9"/>
  <c r="BU343" i="8"/>
  <c r="BY343" i="8"/>
  <c r="BW343" i="8"/>
  <c r="BY343" i="7"/>
  <c r="AZ343" i="6"/>
  <c r="AF344" i="6"/>
  <c r="AN344" i="6" s="1"/>
  <c r="AC344" i="5"/>
  <c r="AZ343" i="4"/>
  <c r="AG344" i="4"/>
  <c r="AO344" i="4" s="1"/>
  <c r="BV343" i="3"/>
  <c r="BZ343" i="3"/>
  <c r="CF343" i="3" s="1"/>
  <c r="Z344" i="2"/>
  <c r="BV343" i="1"/>
  <c r="CB342" i="1"/>
  <c r="CH342" i="1" s="1"/>
  <c r="BS344" i="9"/>
  <c r="AP344" i="8"/>
  <c r="BB344" i="8" s="1"/>
  <c r="AC344" i="6"/>
  <c r="AY344" i="5"/>
  <c r="AK344" i="9"/>
  <c r="AP344" i="9"/>
  <c r="BB344" i="9" s="1"/>
  <c r="AK344" i="8"/>
  <c r="AC344" i="4"/>
  <c r="AJ344" i="4"/>
  <c r="AR344" i="4" s="1"/>
  <c r="Z344" i="3"/>
  <c r="CA343" i="3"/>
  <c r="CG343" i="3" s="1"/>
  <c r="BT344" i="2"/>
  <c r="AM344" i="9"/>
  <c r="AY344" i="9" s="1"/>
  <c r="AM344" i="7"/>
  <c r="AY344" i="7" s="1"/>
  <c r="Y347" i="9" l="1"/>
  <c r="BQ345" i="9"/>
  <c r="AL345" i="9"/>
  <c r="AM346" i="9"/>
  <c r="AY346" i="9" s="1"/>
  <c r="AO346" i="9"/>
  <c r="BA346" i="9" s="1"/>
  <c r="F347" i="9"/>
  <c r="AQ346" i="9"/>
  <c r="BC346" i="9" s="1"/>
  <c r="AP346" i="9"/>
  <c r="BB346" i="9" s="1"/>
  <c r="BN345" i="9"/>
  <c r="AU345" i="9"/>
  <c r="BG345" i="9" s="1"/>
  <c r="R345" i="9"/>
  <c r="AN345" i="9"/>
  <c r="AZ345" i="9" s="1"/>
  <c r="BK345" i="9"/>
  <c r="BU345" i="9" s="1"/>
  <c r="AR345" i="9"/>
  <c r="BD345" i="9" s="1"/>
  <c r="BM345" i="9"/>
  <c r="BW345" i="9" s="1"/>
  <c r="AT345" i="9"/>
  <c r="BF345" i="9" s="1"/>
  <c r="BO345" i="9"/>
  <c r="BY345" i="9" s="1"/>
  <c r="AV345" i="9"/>
  <c r="BH345" i="9" s="1"/>
  <c r="BL345" i="9"/>
  <c r="BV345" i="9" s="1"/>
  <c r="S345" i="9"/>
  <c r="AX345" i="9" s="1"/>
  <c r="BJ345" i="9" s="1"/>
  <c r="AS345" i="9"/>
  <c r="BE345" i="9" s="1"/>
  <c r="Y347" i="8"/>
  <c r="BS346" i="8"/>
  <c r="BQ345" i="8"/>
  <c r="AL345" i="8"/>
  <c r="AN345" i="8"/>
  <c r="AZ345" i="8" s="1"/>
  <c r="R345" i="8"/>
  <c r="AR345" i="8"/>
  <c r="BD345" i="8" s="1"/>
  <c r="BK345" i="8"/>
  <c r="BU345" i="8" s="1"/>
  <c r="AV345" i="8"/>
  <c r="BH345" i="8" s="1"/>
  <c r="BO345" i="8"/>
  <c r="S345" i="8"/>
  <c r="AX345" i="8" s="1"/>
  <c r="BJ345" i="8" s="1"/>
  <c r="BL345" i="8"/>
  <c r="BV345" i="8" s="1"/>
  <c r="AS345" i="8"/>
  <c r="BE345" i="8" s="1"/>
  <c r="AM345" i="8"/>
  <c r="AY345" i="8" s="1"/>
  <c r="BN345" i="8"/>
  <c r="BX345" i="8" s="1"/>
  <c r="AU345" i="8"/>
  <c r="BG345" i="8" s="1"/>
  <c r="BM345" i="8"/>
  <c r="BW345" i="8" s="1"/>
  <c r="AT345" i="8"/>
  <c r="BF345" i="8" s="1"/>
  <c r="AP346" i="8"/>
  <c r="BB346" i="8" s="1"/>
  <c r="F347" i="8"/>
  <c r="AQ346" i="8"/>
  <c r="BC346" i="8" s="1"/>
  <c r="AO346" i="8"/>
  <c r="BA346" i="8" s="1"/>
  <c r="BR346" i="7"/>
  <c r="BP346" i="7"/>
  <c r="BT346" i="7"/>
  <c r="Y347" i="7"/>
  <c r="BQ345" i="7"/>
  <c r="AL345" i="7"/>
  <c r="AU345" i="7"/>
  <c r="BG345" i="7" s="1"/>
  <c r="BN345" i="7"/>
  <c r="BX345" i="7" s="1"/>
  <c r="AR345" i="7"/>
  <c r="BD345" i="7" s="1"/>
  <c r="BK345" i="7"/>
  <c r="BU345" i="7" s="1"/>
  <c r="BO345" i="7"/>
  <c r="BY345" i="7" s="1"/>
  <c r="AV345" i="7"/>
  <c r="BH345" i="7" s="1"/>
  <c r="R345" i="7"/>
  <c r="AN345" i="7"/>
  <c r="AZ345" i="7" s="1"/>
  <c r="S345" i="7"/>
  <c r="AX345" i="7" s="1"/>
  <c r="BJ345" i="7" s="1"/>
  <c r="AS345" i="7"/>
  <c r="BE345" i="7" s="1"/>
  <c r="BL345" i="7"/>
  <c r="BV345" i="7" s="1"/>
  <c r="BM345" i="7"/>
  <c r="AT345" i="7"/>
  <c r="BF345" i="7" s="1"/>
  <c r="AQ346" i="7"/>
  <c r="BC346" i="7" s="1"/>
  <c r="AO346" i="7"/>
  <c r="BA346" i="7" s="1"/>
  <c r="AM346" i="7"/>
  <c r="AY346" i="7" s="1"/>
  <c r="AP346" i="7"/>
  <c r="BB346" i="7" s="1"/>
  <c r="F347" i="7"/>
  <c r="AD345" i="6"/>
  <c r="AV345" i="6"/>
  <c r="U347" i="6"/>
  <c r="AG346" i="6"/>
  <c r="AO346" i="6" s="1"/>
  <c r="F347" i="6"/>
  <c r="AF346" i="6"/>
  <c r="AN346" i="6" s="1"/>
  <c r="AH345" i="6"/>
  <c r="AP345" i="6" s="1"/>
  <c r="O345" i="6"/>
  <c r="AL345" i="6" s="1"/>
  <c r="AT345" i="6" s="1"/>
  <c r="AU345" i="6"/>
  <c r="AW345" i="6" s="1"/>
  <c r="AE345" i="6"/>
  <c r="AM345" i="6" s="1"/>
  <c r="N345" i="6"/>
  <c r="AK345" i="6" s="1"/>
  <c r="AS345" i="6" s="1"/>
  <c r="AI345" i="6"/>
  <c r="AQ345" i="6" s="1"/>
  <c r="AX345" i="6"/>
  <c r="AZ345" i="6" s="1"/>
  <c r="AD345" i="5"/>
  <c r="AV345" i="5"/>
  <c r="U347" i="5"/>
  <c r="N345" i="5"/>
  <c r="AE345" i="5"/>
  <c r="AM345" i="5" s="1"/>
  <c r="O345" i="5"/>
  <c r="AL345" i="5" s="1"/>
  <c r="AT345" i="5" s="1"/>
  <c r="AH345" i="5"/>
  <c r="AP345" i="5" s="1"/>
  <c r="AU345" i="5"/>
  <c r="AW345" i="5" s="1"/>
  <c r="AI345" i="5"/>
  <c r="AQ345" i="5" s="1"/>
  <c r="AX345" i="5"/>
  <c r="AF346" i="5"/>
  <c r="AN346" i="5" s="1"/>
  <c r="AG346" i="5"/>
  <c r="AO346" i="5" s="1"/>
  <c r="AJ346" i="5"/>
  <c r="AR346" i="5" s="1"/>
  <c r="F347" i="5"/>
  <c r="AD345" i="4"/>
  <c r="AV345" i="4"/>
  <c r="U347" i="4"/>
  <c r="N345" i="4"/>
  <c r="AE345" i="4"/>
  <c r="AM345" i="4" s="1"/>
  <c r="O345" i="4"/>
  <c r="AL345" i="4" s="1"/>
  <c r="AT345" i="4" s="1"/>
  <c r="AH345" i="4"/>
  <c r="AP345" i="4" s="1"/>
  <c r="AU345" i="4"/>
  <c r="AW345" i="4" s="1"/>
  <c r="AI345" i="4"/>
  <c r="AQ345" i="4" s="1"/>
  <c r="AX345" i="4"/>
  <c r="AF346" i="4"/>
  <c r="AN346" i="4" s="1"/>
  <c r="F347" i="4"/>
  <c r="AX345" i="3"/>
  <c r="BQ345" i="3"/>
  <c r="S347" i="3"/>
  <c r="BT346" i="3"/>
  <c r="BR346" i="3"/>
  <c r="BD344" i="3"/>
  <c r="BJ344" i="3" s="1"/>
  <c r="BP344" i="3"/>
  <c r="CB344" i="3" s="1"/>
  <c r="CH344" i="3" s="1"/>
  <c r="CJ344" i="3"/>
  <c r="AF344" i="3"/>
  <c r="AL344" i="3" s="1"/>
  <c r="CI344" i="3"/>
  <c r="BA345" i="3"/>
  <c r="BG345" i="3" s="1"/>
  <c r="BM345" i="3"/>
  <c r="BY345" i="3" s="1"/>
  <c r="CE345" i="3" s="1"/>
  <c r="AD346" i="3"/>
  <c r="AJ346" i="3" s="1"/>
  <c r="AE346" i="3"/>
  <c r="AK346" i="3" s="1"/>
  <c r="AB346" i="3"/>
  <c r="AH346" i="3" s="1"/>
  <c r="AC346" i="3"/>
  <c r="AI346" i="3" s="1"/>
  <c r="F347" i="3"/>
  <c r="BC345" i="3"/>
  <c r="BI345" i="3" s="1"/>
  <c r="BO345" i="3"/>
  <c r="CA345" i="3" s="1"/>
  <c r="CG345" i="3" s="1"/>
  <c r="M345" i="3"/>
  <c r="AA345" i="3"/>
  <c r="AG345" i="3" s="1"/>
  <c r="AZ345" i="3"/>
  <c r="BF345" i="3" s="1"/>
  <c r="BL345" i="3"/>
  <c r="BX345" i="3" s="1"/>
  <c r="CD345" i="3" s="1"/>
  <c r="BK345" i="3"/>
  <c r="BW345" i="3" s="1"/>
  <c r="CC345" i="3" s="1"/>
  <c r="AR345" i="3"/>
  <c r="AY345" i="3"/>
  <c r="BE345" i="3" s="1"/>
  <c r="BB345" i="3"/>
  <c r="BH345" i="3" s="1"/>
  <c r="BN345" i="3"/>
  <c r="BZ345" i="3" s="1"/>
  <c r="CF345" i="3" s="1"/>
  <c r="AX345" i="2"/>
  <c r="BV345" i="2" s="1"/>
  <c r="BQ345" i="2"/>
  <c r="BT346" i="2"/>
  <c r="BS346" i="2"/>
  <c r="S347" i="2"/>
  <c r="BU346" i="2"/>
  <c r="AF344" i="2"/>
  <c r="AL344" i="2" s="1"/>
  <c r="CI344" i="2"/>
  <c r="BD344" i="2"/>
  <c r="BJ344" i="2" s="1"/>
  <c r="BP344" i="2"/>
  <c r="CB344" i="2" s="1"/>
  <c r="CH344" i="2" s="1"/>
  <c r="BL345" i="2"/>
  <c r="BX345" i="2" s="1"/>
  <c r="CD345" i="2" s="1"/>
  <c r="AZ345" i="2"/>
  <c r="BF345" i="2" s="1"/>
  <c r="BO345" i="2"/>
  <c r="CA345" i="2" s="1"/>
  <c r="CG345" i="2" s="1"/>
  <c r="BC345" i="2"/>
  <c r="BI345" i="2" s="1"/>
  <c r="BA345" i="2"/>
  <c r="BG345" i="2" s="1"/>
  <c r="BM345" i="2"/>
  <c r="BY345" i="2" s="1"/>
  <c r="CE345" i="2" s="1"/>
  <c r="F347" i="2"/>
  <c r="AB346" i="2"/>
  <c r="AH346" i="2" s="1"/>
  <c r="AD346" i="2"/>
  <c r="AJ346" i="2" s="1"/>
  <c r="AC346" i="2"/>
  <c r="AI346" i="2" s="1"/>
  <c r="AE346" i="2"/>
  <c r="AK346" i="2" s="1"/>
  <c r="M345" i="2"/>
  <c r="AA345" i="2"/>
  <c r="AG345" i="2" s="1"/>
  <c r="AY345" i="2"/>
  <c r="BE345" i="2" s="1"/>
  <c r="AR345" i="2"/>
  <c r="BK345" i="2"/>
  <c r="BB345" i="2"/>
  <c r="BH345" i="2" s="1"/>
  <c r="BN345" i="2"/>
  <c r="AX345" i="1"/>
  <c r="BQ345" i="1"/>
  <c r="BR346" i="1"/>
  <c r="BS346" i="1"/>
  <c r="BT346" i="1"/>
  <c r="BU346" i="1"/>
  <c r="S347" i="1"/>
  <c r="BD344" i="1"/>
  <c r="BJ344" i="1" s="1"/>
  <c r="BP344" i="1"/>
  <c r="M345" i="1"/>
  <c r="AA345" i="1"/>
  <c r="AG345" i="1" s="1"/>
  <c r="AR345" i="1"/>
  <c r="AY345" i="1"/>
  <c r="BE345" i="1" s="1"/>
  <c r="BK345" i="1"/>
  <c r="BW345" i="1" s="1"/>
  <c r="CC345" i="1" s="1"/>
  <c r="AZ345" i="1"/>
  <c r="BF345" i="1" s="1"/>
  <c r="BL345" i="1"/>
  <c r="BX345" i="1" s="1"/>
  <c r="CD345" i="1" s="1"/>
  <c r="BA345" i="1"/>
  <c r="BG345" i="1" s="1"/>
  <c r="BM345" i="1"/>
  <c r="BY345" i="1" s="1"/>
  <c r="CE345" i="1" s="1"/>
  <c r="BB345" i="1"/>
  <c r="BH345" i="1" s="1"/>
  <c r="BN345" i="1"/>
  <c r="BZ345" i="1" s="1"/>
  <c r="CF345" i="1" s="1"/>
  <c r="BC345" i="1"/>
  <c r="BI345" i="1" s="1"/>
  <c r="BO345" i="1"/>
  <c r="CA345" i="1" s="1"/>
  <c r="CG345" i="1" s="1"/>
  <c r="AB346" i="1"/>
  <c r="AH346" i="1" s="1"/>
  <c r="AC346" i="1"/>
  <c r="AI346" i="1" s="1"/>
  <c r="AD346" i="1"/>
  <c r="AJ346" i="1" s="1"/>
  <c r="AE346" i="1"/>
  <c r="AK346" i="1" s="1"/>
  <c r="F347" i="1"/>
  <c r="BW344" i="9"/>
  <c r="BT345" i="8"/>
  <c r="BX344" i="8"/>
  <c r="BU344" i="8"/>
  <c r="AK345" i="7"/>
  <c r="AC345" i="4"/>
  <c r="BS345" i="3"/>
  <c r="BR345" i="3"/>
  <c r="AF344" i="1"/>
  <c r="AL344" i="1" s="1"/>
  <c r="AC345" i="3"/>
  <c r="AI345" i="3" s="1"/>
  <c r="AE345" i="3"/>
  <c r="AK345" i="3" s="1"/>
  <c r="AB345" i="3"/>
  <c r="AH345" i="3" s="1"/>
  <c r="AD345" i="3"/>
  <c r="AJ345" i="3" s="1"/>
  <c r="BU345" i="2"/>
  <c r="BT345" i="2"/>
  <c r="BV455" i="2"/>
  <c r="BV344" i="1"/>
  <c r="Z345" i="1"/>
  <c r="AK345" i="8"/>
  <c r="BR345" i="7"/>
  <c r="AZ344" i="6"/>
  <c r="AG345" i="4"/>
  <c r="AO345" i="4" s="1"/>
  <c r="AJ345" i="4"/>
  <c r="AR345" i="4" s="1"/>
  <c r="BV455" i="1"/>
  <c r="AY345" i="5"/>
  <c r="AY345" i="4"/>
  <c r="BT345" i="3"/>
  <c r="AK345" i="9"/>
  <c r="BS345" i="9"/>
  <c r="AC345" i="5"/>
  <c r="Z345" i="3"/>
  <c r="AM345" i="9"/>
  <c r="AY345" i="9" s="1"/>
  <c r="AW344" i="9"/>
  <c r="BI344" i="9" s="1"/>
  <c r="AW344" i="8"/>
  <c r="BI344" i="8" s="1"/>
  <c r="AM345" i="7"/>
  <c r="AY345" i="7" s="1"/>
  <c r="AW344" i="7"/>
  <c r="BI344" i="7" s="1"/>
  <c r="AK344" i="6"/>
  <c r="AS344" i="6" s="1"/>
  <c r="AK344" i="5"/>
  <c r="AS344" i="5" s="1"/>
  <c r="AK344" i="4"/>
  <c r="AS344" i="4" s="1"/>
  <c r="BT347" i="9" l="1"/>
  <c r="BP347" i="9"/>
  <c r="BS347" i="9"/>
  <c r="Y348" i="9"/>
  <c r="AL346" i="9"/>
  <c r="BQ346" i="9"/>
  <c r="AN346" i="9"/>
  <c r="AZ346" i="9" s="1"/>
  <c r="R346" i="9"/>
  <c r="BK346" i="9"/>
  <c r="AR346" i="9"/>
  <c r="BD346" i="9" s="1"/>
  <c r="BM346" i="9"/>
  <c r="AT346" i="9"/>
  <c r="BF346" i="9" s="1"/>
  <c r="AP347" i="9"/>
  <c r="BB347" i="9" s="1"/>
  <c r="AO347" i="9"/>
  <c r="BA347" i="9" s="1"/>
  <c r="AQ347" i="9"/>
  <c r="BC347" i="9" s="1"/>
  <c r="F348" i="9"/>
  <c r="AV346" i="9"/>
  <c r="BH346" i="9" s="1"/>
  <c r="BO346" i="9"/>
  <c r="AS346" i="9"/>
  <c r="BE346" i="9" s="1"/>
  <c r="BL346" i="9"/>
  <c r="BV346" i="9" s="1"/>
  <c r="S346" i="9"/>
  <c r="AX346" i="9" s="1"/>
  <c r="BJ346" i="9" s="1"/>
  <c r="BN346" i="9"/>
  <c r="AU346" i="9"/>
  <c r="BG346" i="9" s="1"/>
  <c r="BS347" i="8"/>
  <c r="Y348" i="8"/>
  <c r="BT347" i="8"/>
  <c r="BQ346" i="8"/>
  <c r="AL346" i="8"/>
  <c r="R346" i="8"/>
  <c r="AN346" i="8"/>
  <c r="AZ346" i="8" s="1"/>
  <c r="BK346" i="8"/>
  <c r="AR346" i="8"/>
  <c r="BD346" i="8" s="1"/>
  <c r="AU346" i="8"/>
  <c r="BG346" i="8" s="1"/>
  <c r="BN346" i="8"/>
  <c r="BX346" i="8" s="1"/>
  <c r="AS346" i="8"/>
  <c r="BE346" i="8" s="1"/>
  <c r="S346" i="8"/>
  <c r="AX346" i="8" s="1"/>
  <c r="BJ346" i="8" s="1"/>
  <c r="BL346" i="8"/>
  <c r="BV346" i="8" s="1"/>
  <c r="BO346" i="8"/>
  <c r="AV346" i="8"/>
  <c r="BH346" i="8" s="1"/>
  <c r="AP347" i="8"/>
  <c r="BB347" i="8" s="1"/>
  <c r="AQ347" i="8"/>
  <c r="BC347" i="8" s="1"/>
  <c r="AO347" i="8"/>
  <c r="BA347" i="8" s="1"/>
  <c r="F348" i="8"/>
  <c r="AT346" i="8"/>
  <c r="BF346" i="8" s="1"/>
  <c r="BM346" i="8"/>
  <c r="AL346" i="7"/>
  <c r="BQ346" i="7"/>
  <c r="BR347" i="7"/>
  <c r="Y348" i="7"/>
  <c r="BP347" i="7"/>
  <c r="BT347" i="7"/>
  <c r="R346" i="7"/>
  <c r="AN346" i="7"/>
  <c r="AZ346" i="7" s="1"/>
  <c r="AS346" i="7"/>
  <c r="BE346" i="7" s="1"/>
  <c r="S346" i="7"/>
  <c r="AX346" i="7" s="1"/>
  <c r="BJ346" i="7" s="1"/>
  <c r="BL346" i="7"/>
  <c r="BV346" i="7" s="1"/>
  <c r="AR346" i="7"/>
  <c r="BD346" i="7" s="1"/>
  <c r="BK346" i="7"/>
  <c r="BU346" i="7" s="1"/>
  <c r="AU346" i="7"/>
  <c r="BG346" i="7" s="1"/>
  <c r="BN346" i="7"/>
  <c r="AT346" i="7"/>
  <c r="BF346" i="7" s="1"/>
  <c r="BM346" i="7"/>
  <c r="BW346" i="7" s="1"/>
  <c r="AV346" i="7"/>
  <c r="BH346" i="7" s="1"/>
  <c r="BO346" i="7"/>
  <c r="BY346" i="7" s="1"/>
  <c r="F348" i="7"/>
  <c r="AO347" i="7"/>
  <c r="BA347" i="7" s="1"/>
  <c r="AP347" i="7"/>
  <c r="BB347" i="7" s="1"/>
  <c r="AQ347" i="7"/>
  <c r="BC347" i="7" s="1"/>
  <c r="AV346" i="6"/>
  <c r="AD346" i="6"/>
  <c r="U348" i="6"/>
  <c r="O346" i="6"/>
  <c r="AL346" i="6" s="1"/>
  <c r="AT346" i="6" s="1"/>
  <c r="AU346" i="6"/>
  <c r="AW346" i="6" s="1"/>
  <c r="AH346" i="6"/>
  <c r="AP346" i="6" s="1"/>
  <c r="N346" i="6"/>
  <c r="AE346" i="6"/>
  <c r="AM346" i="6" s="1"/>
  <c r="AX346" i="6"/>
  <c r="AI346" i="6"/>
  <c r="AQ346" i="6" s="1"/>
  <c r="AF347" i="6"/>
  <c r="AN347" i="6" s="1"/>
  <c r="F348" i="6"/>
  <c r="AD346" i="5"/>
  <c r="AV346" i="5"/>
  <c r="U348" i="5"/>
  <c r="N346" i="5"/>
  <c r="AE346" i="5"/>
  <c r="AM346" i="5" s="1"/>
  <c r="O346" i="5"/>
  <c r="AL346" i="5" s="1"/>
  <c r="AT346" i="5" s="1"/>
  <c r="AH346" i="5"/>
  <c r="AP346" i="5" s="1"/>
  <c r="AU346" i="5"/>
  <c r="AW346" i="5" s="1"/>
  <c r="AI346" i="5"/>
  <c r="AQ346" i="5" s="1"/>
  <c r="AX346" i="5"/>
  <c r="AF347" i="5"/>
  <c r="AN347" i="5" s="1"/>
  <c r="AG347" i="5"/>
  <c r="AO347" i="5" s="1"/>
  <c r="AJ347" i="5"/>
  <c r="AR347" i="5" s="1"/>
  <c r="F348" i="5"/>
  <c r="AD346" i="4"/>
  <c r="AV346" i="4"/>
  <c r="U348" i="4"/>
  <c r="N346" i="4"/>
  <c r="AE346" i="4"/>
  <c r="AM346" i="4" s="1"/>
  <c r="O346" i="4"/>
  <c r="AL346" i="4" s="1"/>
  <c r="AT346" i="4" s="1"/>
  <c r="AH346" i="4"/>
  <c r="AP346" i="4" s="1"/>
  <c r="AU346" i="4"/>
  <c r="AW346" i="4" s="1"/>
  <c r="AI346" i="4"/>
  <c r="AQ346" i="4" s="1"/>
  <c r="AX346" i="4"/>
  <c r="AF347" i="4"/>
  <c r="AN347" i="4" s="1"/>
  <c r="F348" i="4"/>
  <c r="BQ346" i="3"/>
  <c r="AX346" i="3"/>
  <c r="BR347" i="3"/>
  <c r="BT347" i="3"/>
  <c r="S348" i="3"/>
  <c r="BU347" i="3"/>
  <c r="BL346" i="3"/>
  <c r="BX346" i="3" s="1"/>
  <c r="CD346" i="3" s="1"/>
  <c r="AZ346" i="3"/>
  <c r="BF346" i="3" s="1"/>
  <c r="BB346" i="3"/>
  <c r="BH346" i="3" s="1"/>
  <c r="BN346" i="3"/>
  <c r="BZ346" i="3" s="1"/>
  <c r="CF346" i="3" s="1"/>
  <c r="M346" i="3"/>
  <c r="AA346" i="3"/>
  <c r="AG346" i="3" s="1"/>
  <c r="AR346" i="3"/>
  <c r="AY346" i="3"/>
  <c r="BE346" i="3" s="1"/>
  <c r="BK346" i="3"/>
  <c r="BW346" i="3" s="1"/>
  <c r="CC346" i="3" s="1"/>
  <c r="BA346" i="3"/>
  <c r="BG346" i="3" s="1"/>
  <c r="BM346" i="3"/>
  <c r="BC346" i="3"/>
  <c r="BI346" i="3" s="1"/>
  <c r="BO346" i="3"/>
  <c r="AB347" i="3"/>
  <c r="AH347" i="3" s="1"/>
  <c r="AD347" i="3"/>
  <c r="AJ347" i="3" s="1"/>
  <c r="F348" i="3"/>
  <c r="AE347" i="3"/>
  <c r="AK347" i="3" s="1"/>
  <c r="CI345" i="3"/>
  <c r="AF345" i="3"/>
  <c r="AL345" i="3" s="1"/>
  <c r="CJ345" i="3"/>
  <c r="BP345" i="3"/>
  <c r="BD345" i="3"/>
  <c r="BJ345" i="3" s="1"/>
  <c r="AX346" i="2"/>
  <c r="BQ346" i="2"/>
  <c r="BU347" i="2"/>
  <c r="BT347" i="2"/>
  <c r="S348" i="2"/>
  <c r="AB347" i="2"/>
  <c r="AH347" i="2" s="1"/>
  <c r="AD347" i="2"/>
  <c r="AJ347" i="2" s="1"/>
  <c r="AC347" i="2"/>
  <c r="AI347" i="2" s="1"/>
  <c r="AE347" i="2"/>
  <c r="AK347" i="2" s="1"/>
  <c r="F348" i="2"/>
  <c r="AZ346" i="2"/>
  <c r="BF346" i="2" s="1"/>
  <c r="BL346" i="2"/>
  <c r="AR346" i="2"/>
  <c r="BK346" i="2"/>
  <c r="BW346" i="2" s="1"/>
  <c r="CC346" i="2" s="1"/>
  <c r="AY346" i="2"/>
  <c r="BE346" i="2" s="1"/>
  <c r="M346" i="2"/>
  <c r="AA346" i="2"/>
  <c r="AG346" i="2" s="1"/>
  <c r="BA346" i="2"/>
  <c r="BG346" i="2" s="1"/>
  <c r="BM346" i="2"/>
  <c r="BY346" i="2" s="1"/>
  <c r="CE346" i="2" s="1"/>
  <c r="BC346" i="2"/>
  <c r="BI346" i="2" s="1"/>
  <c r="BO346" i="2"/>
  <c r="CA346" i="2" s="1"/>
  <c r="CG346" i="2" s="1"/>
  <c r="BB346" i="2"/>
  <c r="BH346" i="2" s="1"/>
  <c r="BN346" i="2"/>
  <c r="BZ346" i="2" s="1"/>
  <c r="CF346" i="2" s="1"/>
  <c r="CI345" i="2"/>
  <c r="AF345" i="2"/>
  <c r="AL345" i="2" s="1"/>
  <c r="BP345" i="2"/>
  <c r="CB345" i="2" s="1"/>
  <c r="CH345" i="2" s="1"/>
  <c r="BD345" i="2"/>
  <c r="BJ345" i="2" s="1"/>
  <c r="AX346" i="1"/>
  <c r="BQ346" i="1"/>
  <c r="BR347" i="1"/>
  <c r="BS347" i="1"/>
  <c r="BT347" i="1"/>
  <c r="BU347" i="1"/>
  <c r="S348" i="1"/>
  <c r="AF345" i="1"/>
  <c r="AL345" i="1" s="1"/>
  <c r="BD345" i="1"/>
  <c r="BJ345" i="1" s="1"/>
  <c r="BP345" i="1"/>
  <c r="M346" i="1"/>
  <c r="AA346" i="1"/>
  <c r="AG346" i="1" s="1"/>
  <c r="AR346" i="1"/>
  <c r="AY346" i="1"/>
  <c r="BE346" i="1" s="1"/>
  <c r="BK346" i="1"/>
  <c r="BW346" i="1" s="1"/>
  <c r="CC346" i="1" s="1"/>
  <c r="AZ346" i="1"/>
  <c r="BF346" i="1" s="1"/>
  <c r="BL346" i="1"/>
  <c r="BX346" i="1" s="1"/>
  <c r="CD346" i="1" s="1"/>
  <c r="BA346" i="1"/>
  <c r="BG346" i="1" s="1"/>
  <c r="BM346" i="1"/>
  <c r="BY346" i="1" s="1"/>
  <c r="CE346" i="1" s="1"/>
  <c r="BB346" i="1"/>
  <c r="BH346" i="1" s="1"/>
  <c r="BN346" i="1"/>
  <c r="BZ346" i="1" s="1"/>
  <c r="CF346" i="1" s="1"/>
  <c r="BC346" i="1"/>
  <c r="BI346" i="1" s="1"/>
  <c r="BO346" i="1"/>
  <c r="CA346" i="1" s="1"/>
  <c r="CG346" i="1" s="1"/>
  <c r="AB347" i="1"/>
  <c r="AH347" i="1" s="1"/>
  <c r="AC347" i="1"/>
  <c r="AI347" i="1" s="1"/>
  <c r="AD347" i="1"/>
  <c r="AJ347" i="1" s="1"/>
  <c r="AE347" i="1"/>
  <c r="AK347" i="1" s="1"/>
  <c r="F348" i="1"/>
  <c r="AK346" i="9"/>
  <c r="BR346" i="8"/>
  <c r="BY345" i="8"/>
  <c r="AJ346" i="6"/>
  <c r="AR346" i="6" s="1"/>
  <c r="AC346" i="4"/>
  <c r="AZ345" i="4"/>
  <c r="AC346" i="5"/>
  <c r="AY346" i="5"/>
  <c r="AK345" i="5"/>
  <c r="AS345" i="5" s="1"/>
  <c r="AZ345" i="5"/>
  <c r="AY346" i="4"/>
  <c r="AJ346" i="4"/>
  <c r="AR346" i="4" s="1"/>
  <c r="BU346" i="3"/>
  <c r="BR346" i="2"/>
  <c r="BW345" i="2"/>
  <c r="CC345" i="2" s="1"/>
  <c r="BZ345" i="2"/>
  <c r="CF345" i="2" s="1"/>
  <c r="BV345" i="1"/>
  <c r="Z346" i="1"/>
  <c r="CB344" i="1"/>
  <c r="CH344" i="1" s="1"/>
  <c r="BT346" i="9"/>
  <c r="BX345" i="9"/>
  <c r="AW345" i="9"/>
  <c r="BI345" i="9" s="1"/>
  <c r="AK346" i="8"/>
  <c r="AC346" i="6"/>
  <c r="AG346" i="4"/>
  <c r="AO346" i="4" s="1"/>
  <c r="BP346" i="9"/>
  <c r="BS346" i="9"/>
  <c r="BT346" i="8"/>
  <c r="AW345" i="8"/>
  <c r="BI345" i="8" s="1"/>
  <c r="AK346" i="7"/>
  <c r="BS346" i="7"/>
  <c r="AW345" i="7"/>
  <c r="BI345" i="7" s="1"/>
  <c r="BW345" i="7"/>
  <c r="AY346" i="6"/>
  <c r="AK345" i="4"/>
  <c r="AS345" i="4" s="1"/>
  <c r="BV345" i="3"/>
  <c r="Z346" i="3"/>
  <c r="BR346" i="9"/>
  <c r="BP346" i="8"/>
  <c r="AM346" i="8"/>
  <c r="AY346" i="8" s="1"/>
  <c r="BS346" i="3"/>
  <c r="Z346" i="2"/>
  <c r="BQ347" i="9" l="1"/>
  <c r="AL347" i="9"/>
  <c r="BR348" i="9"/>
  <c r="AK348" i="9"/>
  <c r="BT348" i="9"/>
  <c r="BS348" i="9"/>
  <c r="Y349" i="9"/>
  <c r="AW346" i="9"/>
  <c r="BI346" i="9" s="1"/>
  <c r="R347" i="9"/>
  <c r="AN347" i="9"/>
  <c r="AZ347" i="9" s="1"/>
  <c r="AU347" i="9"/>
  <c r="BG347" i="9" s="1"/>
  <c r="BN347" i="9"/>
  <c r="BX347" i="9" s="1"/>
  <c r="AM347" i="9"/>
  <c r="AY347" i="9" s="1"/>
  <c r="AR347" i="9"/>
  <c r="BD347" i="9" s="1"/>
  <c r="BK347" i="9"/>
  <c r="BU347" i="9" s="1"/>
  <c r="AS347" i="9"/>
  <c r="BE347" i="9" s="1"/>
  <c r="S347" i="9"/>
  <c r="AX347" i="9" s="1"/>
  <c r="BJ347" i="9" s="1"/>
  <c r="BL347" i="9"/>
  <c r="BV347" i="9" s="1"/>
  <c r="AV347" i="9"/>
  <c r="BH347" i="9" s="1"/>
  <c r="BO347" i="9"/>
  <c r="BY347" i="9" s="1"/>
  <c r="BM347" i="9"/>
  <c r="AT347" i="9"/>
  <c r="BF347" i="9" s="1"/>
  <c r="AO348" i="9"/>
  <c r="BA348" i="9" s="1"/>
  <c r="AQ348" i="9"/>
  <c r="BC348" i="9" s="1"/>
  <c r="AM348" i="9"/>
  <c r="AY348" i="9" s="1"/>
  <c r="AP348" i="9"/>
  <c r="BB348" i="9" s="1"/>
  <c r="F349" i="9"/>
  <c r="BS348" i="8"/>
  <c r="Y349" i="8"/>
  <c r="AL347" i="8"/>
  <c r="BQ347" i="8"/>
  <c r="AW346" i="8"/>
  <c r="BI346" i="8" s="1"/>
  <c r="BN347" i="8"/>
  <c r="BX347" i="8" s="1"/>
  <c r="AU347" i="8"/>
  <c r="BG347" i="8" s="1"/>
  <c r="AN347" i="8"/>
  <c r="AZ347" i="8" s="1"/>
  <c r="R347" i="8"/>
  <c r="AT347" i="8"/>
  <c r="BF347" i="8" s="1"/>
  <c r="BM347" i="8"/>
  <c r="AM347" i="8"/>
  <c r="AY347" i="8" s="1"/>
  <c r="AR347" i="8"/>
  <c r="BD347" i="8" s="1"/>
  <c r="BK347" i="8"/>
  <c r="AV347" i="8"/>
  <c r="BH347" i="8" s="1"/>
  <c r="BO347" i="8"/>
  <c r="BY347" i="8" s="1"/>
  <c r="AP348" i="8"/>
  <c r="BB348" i="8" s="1"/>
  <c r="F349" i="8"/>
  <c r="AM348" i="8"/>
  <c r="AY348" i="8" s="1"/>
  <c r="AO348" i="8"/>
  <c r="BA348" i="8" s="1"/>
  <c r="AQ348" i="8"/>
  <c r="BC348" i="8" s="1"/>
  <c r="AS347" i="8"/>
  <c r="BE347" i="8" s="1"/>
  <c r="S347" i="8"/>
  <c r="AX347" i="8" s="1"/>
  <c r="BJ347" i="8" s="1"/>
  <c r="BL347" i="8"/>
  <c r="BV347" i="8" s="1"/>
  <c r="AL347" i="7"/>
  <c r="BQ347" i="7"/>
  <c r="Y349" i="7"/>
  <c r="BS348" i="7"/>
  <c r="AW346" i="7"/>
  <c r="BI346" i="7" s="1"/>
  <c r="AN347" i="7"/>
  <c r="AZ347" i="7" s="1"/>
  <c r="R347" i="7"/>
  <c r="AS347" i="7"/>
  <c r="BE347" i="7" s="1"/>
  <c r="S347" i="7"/>
  <c r="AX347" i="7" s="1"/>
  <c r="BJ347" i="7" s="1"/>
  <c r="BL347" i="7"/>
  <c r="BV347" i="7" s="1"/>
  <c r="BO347" i="7"/>
  <c r="BY347" i="7" s="1"/>
  <c r="AV347" i="7"/>
  <c r="BH347" i="7" s="1"/>
  <c r="AP348" i="7"/>
  <c r="BB348" i="7" s="1"/>
  <c r="AM348" i="7"/>
  <c r="AY348" i="7" s="1"/>
  <c r="AO348" i="7"/>
  <c r="BA348" i="7" s="1"/>
  <c r="AQ348" i="7"/>
  <c r="BC348" i="7" s="1"/>
  <c r="F349" i="7"/>
  <c r="AR347" i="7"/>
  <c r="BD347" i="7" s="1"/>
  <c r="BK347" i="7"/>
  <c r="BU347" i="7" s="1"/>
  <c r="BM347" i="7"/>
  <c r="BW347" i="7" s="1"/>
  <c r="AT347" i="7"/>
  <c r="BF347" i="7" s="1"/>
  <c r="BN347" i="7"/>
  <c r="AU347" i="7"/>
  <c r="BG347" i="7" s="1"/>
  <c r="AM347" i="7"/>
  <c r="AY347" i="7" s="1"/>
  <c r="U349" i="6"/>
  <c r="AV347" i="6"/>
  <c r="AD347" i="6"/>
  <c r="AK346" i="6"/>
  <c r="AS346" i="6" s="1"/>
  <c r="O347" i="6"/>
  <c r="AL347" i="6" s="1"/>
  <c r="AT347" i="6" s="1"/>
  <c r="AU347" i="6"/>
  <c r="AW347" i="6" s="1"/>
  <c r="AH347" i="6"/>
  <c r="AP347" i="6" s="1"/>
  <c r="AE347" i="6"/>
  <c r="AM347" i="6" s="1"/>
  <c r="N347" i="6"/>
  <c r="AI347" i="6"/>
  <c r="AQ347" i="6" s="1"/>
  <c r="AX347" i="6"/>
  <c r="AG348" i="6"/>
  <c r="AO348" i="6" s="1"/>
  <c r="AJ348" i="6"/>
  <c r="AR348" i="6" s="1"/>
  <c r="F349" i="6"/>
  <c r="AF348" i="6"/>
  <c r="AN348" i="6" s="1"/>
  <c r="AD347" i="5"/>
  <c r="AV347" i="5"/>
  <c r="U349" i="5"/>
  <c r="AK346" i="5"/>
  <c r="AS346" i="5" s="1"/>
  <c r="N347" i="5"/>
  <c r="AE347" i="5"/>
  <c r="AM347" i="5" s="1"/>
  <c r="O347" i="5"/>
  <c r="AL347" i="5" s="1"/>
  <c r="AT347" i="5" s="1"/>
  <c r="AH347" i="5"/>
  <c r="AP347" i="5" s="1"/>
  <c r="AU347" i="5"/>
  <c r="AW347" i="5" s="1"/>
  <c r="AI347" i="5"/>
  <c r="AQ347" i="5" s="1"/>
  <c r="AX347" i="5"/>
  <c r="AF348" i="5"/>
  <c r="AN348" i="5" s="1"/>
  <c r="F349" i="5"/>
  <c r="AD347" i="4"/>
  <c r="AV347" i="4"/>
  <c r="U349" i="4"/>
  <c r="AK346" i="4"/>
  <c r="AS346" i="4" s="1"/>
  <c r="N347" i="4"/>
  <c r="AE347" i="4"/>
  <c r="AM347" i="4" s="1"/>
  <c r="O347" i="4"/>
  <c r="AL347" i="4" s="1"/>
  <c r="AT347" i="4" s="1"/>
  <c r="AH347" i="4"/>
  <c r="AP347" i="4" s="1"/>
  <c r="AU347" i="4"/>
  <c r="AW347" i="4" s="1"/>
  <c r="AI347" i="4"/>
  <c r="AQ347" i="4" s="1"/>
  <c r="AX347" i="4"/>
  <c r="AF348" i="4"/>
  <c r="AN348" i="4" s="1"/>
  <c r="F349" i="4"/>
  <c r="BS348" i="3"/>
  <c r="BT348" i="3"/>
  <c r="BU348" i="3"/>
  <c r="S349" i="3"/>
  <c r="AX347" i="3"/>
  <c r="BQ347" i="3"/>
  <c r="CJ346" i="3"/>
  <c r="AF346" i="3"/>
  <c r="AL346" i="3" s="1"/>
  <c r="CI346" i="3"/>
  <c r="BP346" i="3"/>
  <c r="BD346" i="3"/>
  <c r="BJ346" i="3" s="1"/>
  <c r="BA347" i="3"/>
  <c r="BG347" i="3" s="1"/>
  <c r="BM347" i="3"/>
  <c r="F349" i="3"/>
  <c r="AC348" i="3"/>
  <c r="AI348" i="3" s="1"/>
  <c r="AE348" i="3"/>
  <c r="AK348" i="3" s="1"/>
  <c r="AD348" i="3"/>
  <c r="AJ348" i="3" s="1"/>
  <c r="M347" i="3"/>
  <c r="AA347" i="3"/>
  <c r="AG347" i="3" s="1"/>
  <c r="AY347" i="3"/>
  <c r="BE347" i="3" s="1"/>
  <c r="AR347" i="3"/>
  <c r="BK347" i="3"/>
  <c r="BC347" i="3"/>
  <c r="BI347" i="3" s="1"/>
  <c r="BO347" i="3"/>
  <c r="CA347" i="3" s="1"/>
  <c r="CG347" i="3" s="1"/>
  <c r="AZ347" i="3"/>
  <c r="BF347" i="3" s="1"/>
  <c r="BL347" i="3"/>
  <c r="BX347" i="3" s="1"/>
  <c r="CD347" i="3" s="1"/>
  <c r="BB347" i="3"/>
  <c r="BH347" i="3" s="1"/>
  <c r="BN347" i="3"/>
  <c r="BZ347" i="3" s="1"/>
  <c r="CF347" i="3" s="1"/>
  <c r="BU348" i="2"/>
  <c r="S349" i="2"/>
  <c r="BS348" i="2"/>
  <c r="BR348" i="2"/>
  <c r="AX347" i="2"/>
  <c r="BQ347" i="2"/>
  <c r="AR347" i="2"/>
  <c r="BK347" i="2"/>
  <c r="BW347" i="2" s="1"/>
  <c r="CC347" i="2" s="1"/>
  <c r="AY347" i="2"/>
  <c r="BE347" i="2" s="1"/>
  <c r="BA347" i="2"/>
  <c r="BG347" i="2" s="1"/>
  <c r="BM347" i="2"/>
  <c r="BC347" i="2"/>
  <c r="BI347" i="2" s="1"/>
  <c r="BO347" i="2"/>
  <c r="CA347" i="2" s="1"/>
  <c r="CG347" i="2" s="1"/>
  <c r="M347" i="2"/>
  <c r="AA347" i="2"/>
  <c r="AG347" i="2" s="1"/>
  <c r="BL347" i="2"/>
  <c r="AZ347" i="2"/>
  <c r="BF347" i="2" s="1"/>
  <c r="BB347" i="2"/>
  <c r="BH347" i="2" s="1"/>
  <c r="BN347" i="2"/>
  <c r="BZ347" i="2" s="1"/>
  <c r="CF347" i="2" s="1"/>
  <c r="AC348" i="2"/>
  <c r="AI348" i="2" s="1"/>
  <c r="AE348" i="2"/>
  <c r="AK348" i="2" s="1"/>
  <c r="F349" i="2"/>
  <c r="AB348" i="2"/>
  <c r="AH348" i="2" s="1"/>
  <c r="AD348" i="2"/>
  <c r="AJ348" i="2" s="1"/>
  <c r="BD346" i="2"/>
  <c r="BJ346" i="2" s="1"/>
  <c r="BP346" i="2"/>
  <c r="CI346" i="2"/>
  <c r="AF346" i="2"/>
  <c r="AL346" i="2" s="1"/>
  <c r="AX347" i="1"/>
  <c r="BQ347" i="1"/>
  <c r="BR348" i="1"/>
  <c r="BS348" i="1"/>
  <c r="BT348" i="1"/>
  <c r="BU348" i="1"/>
  <c r="S349" i="1"/>
  <c r="AF346" i="1"/>
  <c r="AL346" i="1" s="1"/>
  <c r="BD346" i="1"/>
  <c r="BJ346" i="1" s="1"/>
  <c r="BP346" i="1"/>
  <c r="M347" i="1"/>
  <c r="AA347" i="1"/>
  <c r="AG347" i="1" s="1"/>
  <c r="AR347" i="1"/>
  <c r="AY347" i="1"/>
  <c r="BE347" i="1" s="1"/>
  <c r="BK347" i="1"/>
  <c r="BW347" i="1" s="1"/>
  <c r="CC347" i="1" s="1"/>
  <c r="AZ347" i="1"/>
  <c r="BF347" i="1" s="1"/>
  <c r="BL347" i="1"/>
  <c r="BX347" i="1" s="1"/>
  <c r="CD347" i="1" s="1"/>
  <c r="BA347" i="1"/>
  <c r="BG347" i="1" s="1"/>
  <c r="BM347" i="1"/>
  <c r="BY347" i="1" s="1"/>
  <c r="CE347" i="1" s="1"/>
  <c r="BB347" i="1"/>
  <c r="BH347" i="1" s="1"/>
  <c r="BN347" i="1"/>
  <c r="BZ347" i="1" s="1"/>
  <c r="CF347" i="1" s="1"/>
  <c r="BC347" i="1"/>
  <c r="BI347" i="1" s="1"/>
  <c r="BO347" i="1"/>
  <c r="CA347" i="1" s="1"/>
  <c r="CG347" i="1" s="1"/>
  <c r="AB348" i="1"/>
  <c r="AH348" i="1" s="1"/>
  <c r="AC348" i="1"/>
  <c r="AI348" i="1" s="1"/>
  <c r="AD348" i="1"/>
  <c r="AJ348" i="1" s="1"/>
  <c r="AE348" i="1"/>
  <c r="AK348" i="1" s="1"/>
  <c r="F349" i="1"/>
  <c r="BR347" i="9"/>
  <c r="BY346" i="9"/>
  <c r="BR347" i="8"/>
  <c r="BS347" i="7"/>
  <c r="AZ346" i="6"/>
  <c r="AY347" i="4"/>
  <c r="AJ347" i="4"/>
  <c r="AR347" i="4" s="1"/>
  <c r="BS347" i="3"/>
  <c r="CB345" i="3"/>
  <c r="CH345" i="3" s="1"/>
  <c r="AG347" i="6"/>
  <c r="AO347" i="6" s="1"/>
  <c r="AC347" i="5"/>
  <c r="AY347" i="5"/>
  <c r="AZ346" i="5"/>
  <c r="AC347" i="4"/>
  <c r="AZ346" i="4"/>
  <c r="AC347" i="3"/>
  <c r="AI347" i="3" s="1"/>
  <c r="Z347" i="2"/>
  <c r="BV346" i="1"/>
  <c r="Z347" i="1"/>
  <c r="CB345" i="1"/>
  <c r="CH345" i="1" s="1"/>
  <c r="AK347" i="9"/>
  <c r="BX346" i="9"/>
  <c r="BP347" i="8"/>
  <c r="BU346" i="8"/>
  <c r="BY346" i="8"/>
  <c r="BW346" i="8"/>
  <c r="AK347" i="7"/>
  <c r="BV346" i="3"/>
  <c r="Z347" i="3"/>
  <c r="BY346" i="3"/>
  <c r="CE346" i="3" s="1"/>
  <c r="CA346" i="3"/>
  <c r="CG346" i="3" s="1"/>
  <c r="BS347" i="2"/>
  <c r="BU346" i="9"/>
  <c r="BW346" i="9"/>
  <c r="AC347" i="6"/>
  <c r="AJ347" i="6"/>
  <c r="AR347" i="6" s="1"/>
  <c r="AY347" i="6"/>
  <c r="BV346" i="2"/>
  <c r="BR347" i="2"/>
  <c r="AK347" i="8"/>
  <c r="BX346" i="7"/>
  <c r="AG347" i="4"/>
  <c r="AO347" i="4" s="1"/>
  <c r="BX346" i="2"/>
  <c r="CD346" i="2" s="1"/>
  <c r="AL348" i="9" l="1"/>
  <c r="BQ348" i="9"/>
  <c r="BS349" i="9"/>
  <c r="Y350" i="9"/>
  <c r="BT349" i="9"/>
  <c r="AK349" i="9"/>
  <c r="BP349" i="9"/>
  <c r="BR349" i="9"/>
  <c r="AR348" i="9"/>
  <c r="BD348" i="9" s="1"/>
  <c r="BK348" i="9"/>
  <c r="BM348" i="9"/>
  <c r="BW348" i="9" s="1"/>
  <c r="AT348" i="9"/>
  <c r="BF348" i="9" s="1"/>
  <c r="BO348" i="9"/>
  <c r="BY348" i="9" s="1"/>
  <c r="AV348" i="9"/>
  <c r="BH348" i="9" s="1"/>
  <c r="R348" i="9"/>
  <c r="AW348" i="9" s="1"/>
  <c r="BI348" i="9" s="1"/>
  <c r="AN348" i="9"/>
  <c r="AZ348" i="9" s="1"/>
  <c r="AU348" i="9"/>
  <c r="BG348" i="9" s="1"/>
  <c r="BN348" i="9"/>
  <c r="BX348" i="9" s="1"/>
  <c r="BL348" i="9"/>
  <c r="BV348" i="9" s="1"/>
  <c r="S348" i="9"/>
  <c r="AX348" i="9" s="1"/>
  <c r="BJ348" i="9" s="1"/>
  <c r="AS348" i="9"/>
  <c r="BE348" i="9" s="1"/>
  <c r="AQ349" i="9"/>
  <c r="BC349" i="9" s="1"/>
  <c r="AO349" i="9"/>
  <c r="BA349" i="9" s="1"/>
  <c r="F350" i="9"/>
  <c r="AP349" i="9"/>
  <c r="BB349" i="9" s="1"/>
  <c r="AL348" i="8"/>
  <c r="BQ348" i="8"/>
  <c r="BS349" i="8"/>
  <c r="Y350" i="8"/>
  <c r="AR348" i="8"/>
  <c r="BD348" i="8" s="1"/>
  <c r="BK348" i="8"/>
  <c r="AT348" i="8"/>
  <c r="BF348" i="8" s="1"/>
  <c r="BM348" i="8"/>
  <c r="AV348" i="8"/>
  <c r="BH348" i="8" s="1"/>
  <c r="BO348" i="8"/>
  <c r="AP349" i="8"/>
  <c r="BB349" i="8" s="1"/>
  <c r="F350" i="8"/>
  <c r="AO349" i="8"/>
  <c r="BA349" i="8" s="1"/>
  <c r="AQ349" i="8"/>
  <c r="BC349" i="8" s="1"/>
  <c r="AS348" i="8"/>
  <c r="BE348" i="8" s="1"/>
  <c r="BL348" i="8"/>
  <c r="BV348" i="8" s="1"/>
  <c r="S348" i="8"/>
  <c r="AX348" i="8" s="1"/>
  <c r="BJ348" i="8" s="1"/>
  <c r="AU348" i="8"/>
  <c r="BG348" i="8" s="1"/>
  <c r="BN348" i="8"/>
  <c r="BX348" i="8" s="1"/>
  <c r="AN348" i="8"/>
  <c r="AZ348" i="8" s="1"/>
  <c r="R348" i="8"/>
  <c r="BR349" i="7"/>
  <c r="AK349" i="7"/>
  <c r="BP349" i="7"/>
  <c r="BT349" i="7"/>
  <c r="Y350" i="7"/>
  <c r="BQ348" i="7"/>
  <c r="AL348" i="7"/>
  <c r="AT348" i="7"/>
  <c r="BF348" i="7" s="1"/>
  <c r="BM348" i="7"/>
  <c r="BO348" i="7"/>
  <c r="AV348" i="7"/>
  <c r="BH348" i="7" s="1"/>
  <c r="BK348" i="7"/>
  <c r="AR348" i="7"/>
  <c r="BD348" i="7" s="1"/>
  <c r="AS348" i="7"/>
  <c r="BE348" i="7" s="1"/>
  <c r="S348" i="7"/>
  <c r="AX348" i="7" s="1"/>
  <c r="BJ348" i="7" s="1"/>
  <c r="BL348" i="7"/>
  <c r="BV348" i="7" s="1"/>
  <c r="AU348" i="7"/>
  <c r="BG348" i="7" s="1"/>
  <c r="BN348" i="7"/>
  <c r="BX348" i="7" s="1"/>
  <c r="AP349" i="7"/>
  <c r="BB349" i="7" s="1"/>
  <c r="F350" i="7"/>
  <c r="AO349" i="7"/>
  <c r="BA349" i="7" s="1"/>
  <c r="AQ349" i="7"/>
  <c r="BC349" i="7" s="1"/>
  <c r="R348" i="7"/>
  <c r="AN348" i="7"/>
  <c r="AZ348" i="7" s="1"/>
  <c r="AD348" i="6"/>
  <c r="AV348" i="6"/>
  <c r="U350" i="6"/>
  <c r="N348" i="6"/>
  <c r="AE348" i="6"/>
  <c r="AM348" i="6" s="1"/>
  <c r="AU348" i="6"/>
  <c r="AW348" i="6" s="1"/>
  <c r="O348" i="6"/>
  <c r="AL348" i="6" s="1"/>
  <c r="AT348" i="6" s="1"/>
  <c r="AH348" i="6"/>
  <c r="AP348" i="6" s="1"/>
  <c r="F350" i="6"/>
  <c r="AF349" i="6"/>
  <c r="AN349" i="6" s="1"/>
  <c r="AI348" i="6"/>
  <c r="AQ348" i="6" s="1"/>
  <c r="AX348" i="6"/>
  <c r="AD348" i="5"/>
  <c r="AV348" i="5"/>
  <c r="U350" i="5"/>
  <c r="N348" i="5"/>
  <c r="AE348" i="5"/>
  <c r="AM348" i="5" s="1"/>
  <c r="O348" i="5"/>
  <c r="AL348" i="5" s="1"/>
  <c r="AT348" i="5" s="1"/>
  <c r="AH348" i="5"/>
  <c r="AP348" i="5" s="1"/>
  <c r="AU348" i="5"/>
  <c r="AW348" i="5" s="1"/>
  <c r="AI348" i="5"/>
  <c r="AQ348" i="5" s="1"/>
  <c r="AX348" i="5"/>
  <c r="AF349" i="5"/>
  <c r="AN349" i="5" s="1"/>
  <c r="AG349" i="5"/>
  <c r="AO349" i="5" s="1"/>
  <c r="AJ349" i="5"/>
  <c r="AR349" i="5" s="1"/>
  <c r="F350" i="5"/>
  <c r="AD348" i="4"/>
  <c r="AV348" i="4"/>
  <c r="U350" i="4"/>
  <c r="N348" i="4"/>
  <c r="AE348" i="4"/>
  <c r="AM348" i="4" s="1"/>
  <c r="O348" i="4"/>
  <c r="AL348" i="4" s="1"/>
  <c r="AT348" i="4" s="1"/>
  <c r="AH348" i="4"/>
  <c r="AP348" i="4" s="1"/>
  <c r="AU348" i="4"/>
  <c r="AW348" i="4" s="1"/>
  <c r="AI348" i="4"/>
  <c r="AQ348" i="4" s="1"/>
  <c r="AX348" i="4"/>
  <c r="AF349" i="4"/>
  <c r="AN349" i="4" s="1"/>
  <c r="F350" i="4"/>
  <c r="BQ348" i="3"/>
  <c r="AX348" i="3"/>
  <c r="BS349" i="3"/>
  <c r="BR349" i="3"/>
  <c r="BU349" i="3"/>
  <c r="S350" i="3"/>
  <c r="AR348" i="3"/>
  <c r="AY348" i="3"/>
  <c r="BE348" i="3" s="1"/>
  <c r="BK348" i="3"/>
  <c r="BW348" i="3" s="1"/>
  <c r="CC348" i="3" s="1"/>
  <c r="BA348" i="3"/>
  <c r="BG348" i="3" s="1"/>
  <c r="BM348" i="3"/>
  <c r="BY348" i="3" s="1"/>
  <c r="CE348" i="3" s="1"/>
  <c r="AB349" i="3"/>
  <c r="AH349" i="3" s="1"/>
  <c r="AE349" i="3"/>
  <c r="AK349" i="3" s="1"/>
  <c r="AC349" i="3"/>
  <c r="AI349" i="3" s="1"/>
  <c r="AD349" i="3"/>
  <c r="AJ349" i="3" s="1"/>
  <c r="F350" i="3"/>
  <c r="M348" i="3"/>
  <c r="AA348" i="3"/>
  <c r="AG348" i="3" s="1"/>
  <c r="BL348" i="3"/>
  <c r="AZ348" i="3"/>
  <c r="BF348" i="3" s="1"/>
  <c r="BB348" i="3"/>
  <c r="BH348" i="3" s="1"/>
  <c r="BN348" i="3"/>
  <c r="BZ348" i="3" s="1"/>
  <c r="CF348" i="3" s="1"/>
  <c r="BO348" i="3"/>
  <c r="CA348" i="3" s="1"/>
  <c r="CG348" i="3" s="1"/>
  <c r="BC348" i="3"/>
  <c r="BI348" i="3" s="1"/>
  <c r="AF347" i="3"/>
  <c r="AL347" i="3" s="1"/>
  <c r="CI347" i="3"/>
  <c r="CJ347" i="3"/>
  <c r="BD347" i="3"/>
  <c r="BJ347" i="3" s="1"/>
  <c r="BP347" i="3"/>
  <c r="BQ348" i="2"/>
  <c r="AX348" i="2"/>
  <c r="BR349" i="2"/>
  <c r="BU349" i="2"/>
  <c r="S350" i="2"/>
  <c r="BS349" i="2"/>
  <c r="BP347" i="2"/>
  <c r="CB347" i="2" s="1"/>
  <c r="CH347" i="2" s="1"/>
  <c r="BD347" i="2"/>
  <c r="BJ347" i="2" s="1"/>
  <c r="CI347" i="2"/>
  <c r="AF347" i="2"/>
  <c r="AL347" i="2" s="1"/>
  <c r="AA348" i="2"/>
  <c r="AG348" i="2" s="1"/>
  <c r="M348" i="2"/>
  <c r="AR348" i="2"/>
  <c r="BK348" i="2"/>
  <c r="BW348" i="2" s="1"/>
  <c r="CC348" i="2" s="1"/>
  <c r="AY348" i="2"/>
  <c r="BE348" i="2" s="1"/>
  <c r="BM348" i="2"/>
  <c r="BY348" i="2" s="1"/>
  <c r="CE348" i="2" s="1"/>
  <c r="BA348" i="2"/>
  <c r="BG348" i="2" s="1"/>
  <c r="AB349" i="2"/>
  <c r="AH349" i="2" s="1"/>
  <c r="AD349" i="2"/>
  <c r="AJ349" i="2" s="1"/>
  <c r="F350" i="2"/>
  <c r="AE349" i="2"/>
  <c r="AK349" i="2" s="1"/>
  <c r="BL348" i="2"/>
  <c r="BX348" i="2" s="1"/>
  <c r="CD348" i="2" s="1"/>
  <c r="AZ348" i="2"/>
  <c r="BF348" i="2" s="1"/>
  <c r="BN348" i="2"/>
  <c r="BB348" i="2"/>
  <c r="BH348" i="2" s="1"/>
  <c r="BC348" i="2"/>
  <c r="BI348" i="2" s="1"/>
  <c r="BO348" i="2"/>
  <c r="CA348" i="2" s="1"/>
  <c r="CG348" i="2" s="1"/>
  <c r="AX348" i="1"/>
  <c r="BQ348" i="1"/>
  <c r="BR349" i="1"/>
  <c r="BS349" i="1"/>
  <c r="BT349" i="1"/>
  <c r="BU349" i="1"/>
  <c r="S350" i="1"/>
  <c r="AF347" i="1"/>
  <c r="AL347" i="1" s="1"/>
  <c r="BD347" i="1"/>
  <c r="BJ347" i="1" s="1"/>
  <c r="BP347" i="1"/>
  <c r="M348" i="1"/>
  <c r="AA348" i="1"/>
  <c r="AG348" i="1" s="1"/>
  <c r="AR348" i="1"/>
  <c r="AY348" i="1"/>
  <c r="BE348" i="1" s="1"/>
  <c r="BK348" i="1"/>
  <c r="BW348" i="1" s="1"/>
  <c r="CC348" i="1" s="1"/>
  <c r="AZ348" i="1"/>
  <c r="BF348" i="1" s="1"/>
  <c r="BL348" i="1"/>
  <c r="BX348" i="1" s="1"/>
  <c r="CD348" i="1" s="1"/>
  <c r="BA348" i="1"/>
  <c r="BG348" i="1" s="1"/>
  <c r="BM348" i="1"/>
  <c r="BY348" i="1" s="1"/>
  <c r="CE348" i="1" s="1"/>
  <c r="BB348" i="1"/>
  <c r="BH348" i="1" s="1"/>
  <c r="BN348" i="1"/>
  <c r="BZ348" i="1" s="1"/>
  <c r="CF348" i="1" s="1"/>
  <c r="BC348" i="1"/>
  <c r="BI348" i="1" s="1"/>
  <c r="BO348" i="1"/>
  <c r="CA348" i="1" s="1"/>
  <c r="CG348" i="1" s="1"/>
  <c r="AB349" i="1"/>
  <c r="AH349" i="1" s="1"/>
  <c r="AC349" i="1"/>
  <c r="AI349" i="1" s="1"/>
  <c r="AD349" i="1"/>
  <c r="AJ349" i="1" s="1"/>
  <c r="AE349" i="1"/>
  <c r="AK349" i="1" s="1"/>
  <c r="F350" i="1"/>
  <c r="BP348" i="8"/>
  <c r="AC348" i="5"/>
  <c r="AJ348" i="5"/>
  <c r="AR348" i="5" s="1"/>
  <c r="BX347" i="7"/>
  <c r="AC348" i="6"/>
  <c r="AY348" i="6"/>
  <c r="AK347" i="6"/>
  <c r="AS347" i="6" s="1"/>
  <c r="AZ347" i="6"/>
  <c r="AY348" i="4"/>
  <c r="BW347" i="3"/>
  <c r="CC347" i="3" s="1"/>
  <c r="BT348" i="2"/>
  <c r="Z348" i="2"/>
  <c r="BV347" i="2"/>
  <c r="BY347" i="2"/>
  <c r="CE347" i="2" s="1"/>
  <c r="BX347" i="2"/>
  <c r="CD347" i="2" s="1"/>
  <c r="CB346" i="2"/>
  <c r="CH346" i="2" s="1"/>
  <c r="BV347" i="1"/>
  <c r="Z348" i="1"/>
  <c r="Z348" i="3"/>
  <c r="BV347" i="3"/>
  <c r="CB346" i="3"/>
  <c r="CH346" i="3" s="1"/>
  <c r="BP348" i="9"/>
  <c r="AW347" i="9"/>
  <c r="BI347" i="9" s="1"/>
  <c r="BW347" i="9"/>
  <c r="AK348" i="8"/>
  <c r="AW347" i="8"/>
  <c r="BI347" i="8" s="1"/>
  <c r="AK348" i="7"/>
  <c r="BP348" i="7"/>
  <c r="AG348" i="5"/>
  <c r="AO348" i="5" s="1"/>
  <c r="AK347" i="4"/>
  <c r="AS347" i="4" s="1"/>
  <c r="AJ348" i="4"/>
  <c r="AR348" i="4" s="1"/>
  <c r="BR348" i="3"/>
  <c r="BY347" i="3"/>
  <c r="CE347" i="3" s="1"/>
  <c r="AB348" i="3"/>
  <c r="AH348" i="3" s="1"/>
  <c r="CB346" i="1"/>
  <c r="CH346" i="1" s="1"/>
  <c r="BR348" i="7"/>
  <c r="BT348" i="8"/>
  <c r="BT348" i="7"/>
  <c r="AY348" i="5"/>
  <c r="BR348" i="8"/>
  <c r="BW347" i="8"/>
  <c r="BU347" i="8"/>
  <c r="AW347" i="7"/>
  <c r="BI347" i="7" s="1"/>
  <c r="AK347" i="5"/>
  <c r="AS347" i="5" s="1"/>
  <c r="AZ347" i="5"/>
  <c r="AC348" i="4"/>
  <c r="AZ347" i="4"/>
  <c r="AG348" i="4"/>
  <c r="AO348" i="4" s="1"/>
  <c r="BS350" i="9" l="1"/>
  <c r="BP350" i="9"/>
  <c r="BR350" i="9"/>
  <c r="AK350" i="9"/>
  <c r="Y351" i="9"/>
  <c r="AL349" i="9"/>
  <c r="BQ349" i="9"/>
  <c r="R349" i="9"/>
  <c r="AN349" i="9"/>
  <c r="AZ349" i="9" s="1"/>
  <c r="BM349" i="9"/>
  <c r="BW349" i="9" s="1"/>
  <c r="AT349" i="9"/>
  <c r="BF349" i="9" s="1"/>
  <c r="BO349" i="9"/>
  <c r="BY349" i="9" s="1"/>
  <c r="AV349" i="9"/>
  <c r="BH349" i="9" s="1"/>
  <c r="AA456" i="9"/>
  <c r="AA457" i="9" s="1"/>
  <c r="AM349" i="9"/>
  <c r="AY349" i="9" s="1"/>
  <c r="AR349" i="9"/>
  <c r="BD349" i="9" s="1"/>
  <c r="BK349" i="9"/>
  <c r="BU349" i="9" s="1"/>
  <c r="AO350" i="9"/>
  <c r="BA350" i="9" s="1"/>
  <c r="AQ350" i="9"/>
  <c r="BC350" i="9" s="1"/>
  <c r="AP350" i="9"/>
  <c r="BB350" i="9" s="1"/>
  <c r="F351" i="9"/>
  <c r="S349" i="9"/>
  <c r="AX349" i="9" s="1"/>
  <c r="BJ349" i="9" s="1"/>
  <c r="AS349" i="9"/>
  <c r="BE349" i="9" s="1"/>
  <c r="BL349" i="9"/>
  <c r="BV349" i="9" s="1"/>
  <c r="BN349" i="9"/>
  <c r="BX349" i="9" s="1"/>
  <c r="AU349" i="9"/>
  <c r="BG349" i="9" s="1"/>
  <c r="BQ349" i="8"/>
  <c r="AL349" i="8"/>
  <c r="Y351" i="8"/>
  <c r="BT350" i="8"/>
  <c r="BS350" i="8"/>
  <c r="BR350" i="8"/>
  <c r="AS349" i="8"/>
  <c r="BE349" i="8" s="1"/>
  <c r="S349" i="8"/>
  <c r="AX349" i="8" s="1"/>
  <c r="BJ349" i="8" s="1"/>
  <c r="BL349" i="8"/>
  <c r="BV349" i="8" s="1"/>
  <c r="F351" i="8"/>
  <c r="AP350" i="8"/>
  <c r="BB350" i="8" s="1"/>
  <c r="AQ350" i="8"/>
  <c r="BC350" i="8" s="1"/>
  <c r="AO350" i="8"/>
  <c r="BA350" i="8" s="1"/>
  <c r="AA456" i="8"/>
  <c r="AA457" i="8" s="1"/>
  <c r="AM349" i="8"/>
  <c r="AY349" i="8" s="1"/>
  <c r="AR349" i="8"/>
  <c r="BD349" i="8" s="1"/>
  <c r="BK349" i="8"/>
  <c r="AT349" i="8"/>
  <c r="BF349" i="8" s="1"/>
  <c r="BM349" i="8"/>
  <c r="BO349" i="8"/>
  <c r="AV349" i="8"/>
  <c r="BH349" i="8" s="1"/>
  <c r="AU349" i="8"/>
  <c r="BG349" i="8" s="1"/>
  <c r="BN349" i="8"/>
  <c r="BX349" i="8" s="1"/>
  <c r="AN349" i="8"/>
  <c r="AZ349" i="8" s="1"/>
  <c r="R349" i="8"/>
  <c r="AL349" i="7"/>
  <c r="BQ349" i="7"/>
  <c r="Y351" i="7"/>
  <c r="BT350" i="7"/>
  <c r="AN349" i="7"/>
  <c r="AZ349" i="7" s="1"/>
  <c r="R349" i="7"/>
  <c r="AT349" i="7"/>
  <c r="BF349" i="7" s="1"/>
  <c r="BM349" i="7"/>
  <c r="BW349" i="7" s="1"/>
  <c r="BK349" i="7"/>
  <c r="BU349" i="7" s="1"/>
  <c r="AR349" i="7"/>
  <c r="BD349" i="7" s="1"/>
  <c r="AV349" i="7"/>
  <c r="BH349" i="7" s="1"/>
  <c r="BO349" i="7"/>
  <c r="BY349" i="7" s="1"/>
  <c r="BN349" i="7"/>
  <c r="AU349" i="7"/>
  <c r="BG349" i="7" s="1"/>
  <c r="AP350" i="7"/>
  <c r="BB350" i="7" s="1"/>
  <c r="AO350" i="7"/>
  <c r="BA350" i="7" s="1"/>
  <c r="F351" i="7"/>
  <c r="AQ350" i="7"/>
  <c r="BC350" i="7" s="1"/>
  <c r="AA456" i="7"/>
  <c r="AA457" i="7" s="1"/>
  <c r="AM349" i="7"/>
  <c r="AY349" i="7" s="1"/>
  <c r="BL349" i="7"/>
  <c r="BV349" i="7" s="1"/>
  <c r="S349" i="7"/>
  <c r="AX349" i="7" s="1"/>
  <c r="BJ349" i="7" s="1"/>
  <c r="AS349" i="7"/>
  <c r="BE349" i="7" s="1"/>
  <c r="AV349" i="6"/>
  <c r="AD349" i="6"/>
  <c r="U351" i="6"/>
  <c r="AF350" i="6"/>
  <c r="AN350" i="6" s="1"/>
  <c r="F351" i="6"/>
  <c r="AJ350" i="6"/>
  <c r="AR350" i="6" s="1"/>
  <c r="AU349" i="6"/>
  <c r="O349" i="6"/>
  <c r="AH349" i="6"/>
  <c r="AP349" i="6" s="1"/>
  <c r="AE349" i="6"/>
  <c r="AM349" i="6" s="1"/>
  <c r="N349" i="6"/>
  <c r="AI349" i="6"/>
  <c r="AQ349" i="6" s="1"/>
  <c r="AX349" i="6"/>
  <c r="AD349" i="5"/>
  <c r="AV349" i="5"/>
  <c r="U351" i="5"/>
  <c r="N349" i="5"/>
  <c r="AE349" i="5"/>
  <c r="AM349" i="5" s="1"/>
  <c r="O349" i="5"/>
  <c r="AL349" i="5" s="1"/>
  <c r="AT349" i="5" s="1"/>
  <c r="AH349" i="5"/>
  <c r="AP349" i="5" s="1"/>
  <c r="AU349" i="5"/>
  <c r="AW349" i="5" s="1"/>
  <c r="AI349" i="5"/>
  <c r="AQ349" i="5" s="1"/>
  <c r="AX349" i="5"/>
  <c r="AF350" i="5"/>
  <c r="AN350" i="5" s="1"/>
  <c r="AG350" i="5"/>
  <c r="AO350" i="5" s="1"/>
  <c r="AJ350" i="5"/>
  <c r="AR350" i="5" s="1"/>
  <c r="F351" i="5"/>
  <c r="AD349" i="4"/>
  <c r="AV349" i="4"/>
  <c r="U351" i="4"/>
  <c r="N349" i="4"/>
  <c r="AE349" i="4"/>
  <c r="AM349" i="4" s="1"/>
  <c r="O349" i="4"/>
  <c r="AL349" i="4" s="1"/>
  <c r="AT349" i="4" s="1"/>
  <c r="AH349" i="4"/>
  <c r="AP349" i="4" s="1"/>
  <c r="AU349" i="4"/>
  <c r="AW349" i="4" s="1"/>
  <c r="AI349" i="4"/>
  <c r="AQ349" i="4" s="1"/>
  <c r="AX349" i="4"/>
  <c r="AF350" i="4"/>
  <c r="AN350" i="4" s="1"/>
  <c r="F351" i="4"/>
  <c r="AX349" i="3"/>
  <c r="BQ349" i="3"/>
  <c r="BR350" i="3"/>
  <c r="BU350" i="3"/>
  <c r="S351" i="3"/>
  <c r="Z350" i="3"/>
  <c r="BS350" i="3"/>
  <c r="BD348" i="3"/>
  <c r="BJ348" i="3" s="1"/>
  <c r="BP348" i="3"/>
  <c r="BA349" i="3"/>
  <c r="BG349" i="3" s="1"/>
  <c r="BM349" i="3"/>
  <c r="BY349" i="3" s="1"/>
  <c r="CE349" i="3" s="1"/>
  <c r="BC349" i="3"/>
  <c r="BI349" i="3" s="1"/>
  <c r="BO349" i="3"/>
  <c r="CA349" i="3" s="1"/>
  <c r="CG349" i="3" s="1"/>
  <c r="BL349" i="3"/>
  <c r="BX349" i="3" s="1"/>
  <c r="CD349" i="3" s="1"/>
  <c r="AZ349" i="3"/>
  <c r="BF349" i="3" s="1"/>
  <c r="BN349" i="3"/>
  <c r="BB349" i="3"/>
  <c r="BH349" i="3" s="1"/>
  <c r="AD350" i="3"/>
  <c r="AJ350" i="3" s="1"/>
  <c r="AC350" i="3"/>
  <c r="AI350" i="3" s="1"/>
  <c r="AB350" i="3"/>
  <c r="AH350" i="3" s="1"/>
  <c r="F351" i="3"/>
  <c r="AE350" i="3"/>
  <c r="AK350" i="3" s="1"/>
  <c r="AA349" i="3"/>
  <c r="AG349" i="3" s="1"/>
  <c r="M349" i="3"/>
  <c r="AR349" i="3"/>
  <c r="AY349" i="3"/>
  <c r="BE349" i="3" s="1"/>
  <c r="BK349" i="3"/>
  <c r="BW349" i="3" s="1"/>
  <c r="CC349" i="3" s="1"/>
  <c r="CI348" i="3"/>
  <c r="AF348" i="3"/>
  <c r="AL348" i="3" s="1"/>
  <c r="CJ348" i="3"/>
  <c r="AX349" i="2"/>
  <c r="BQ349" i="2"/>
  <c r="BU350" i="2"/>
  <c r="S351" i="2"/>
  <c r="BR350" i="2"/>
  <c r="BS350" i="2"/>
  <c r="W456" i="2"/>
  <c r="W457" i="2" s="1"/>
  <c r="AW456" i="2"/>
  <c r="AU456" i="2"/>
  <c r="AF348" i="2"/>
  <c r="AL348" i="2" s="1"/>
  <c r="CI348" i="2"/>
  <c r="BP348" i="2"/>
  <c r="BD348" i="2"/>
  <c r="BJ348" i="2" s="1"/>
  <c r="BL349" i="2"/>
  <c r="BX349" i="2" s="1"/>
  <c r="CD349" i="2" s="1"/>
  <c r="AZ349" i="2"/>
  <c r="BF349" i="2" s="1"/>
  <c r="BB349" i="2"/>
  <c r="BH349" i="2" s="1"/>
  <c r="BN349" i="2"/>
  <c r="F351" i="2"/>
  <c r="AC350" i="2"/>
  <c r="AI350" i="2" s="1"/>
  <c r="AD350" i="2"/>
  <c r="AJ350" i="2" s="1"/>
  <c r="M349" i="2"/>
  <c r="AA349" i="2"/>
  <c r="AG349" i="2" s="1"/>
  <c r="BM349" i="2"/>
  <c r="BY349" i="2" s="1"/>
  <c r="CE349" i="2" s="1"/>
  <c r="BA349" i="2"/>
  <c r="BG349" i="2" s="1"/>
  <c r="BC349" i="2"/>
  <c r="BI349" i="2" s="1"/>
  <c r="BO349" i="2"/>
  <c r="CA349" i="2" s="1"/>
  <c r="CG349" i="2" s="1"/>
  <c r="AY349" i="2"/>
  <c r="BE349" i="2" s="1"/>
  <c r="AR349" i="2"/>
  <c r="BK349" i="2"/>
  <c r="AX349" i="1"/>
  <c r="BQ349" i="1"/>
  <c r="BR350" i="1"/>
  <c r="BS350" i="1"/>
  <c r="BT350" i="1"/>
  <c r="BU350" i="1"/>
  <c r="S351" i="1"/>
  <c r="BD348" i="1"/>
  <c r="BJ348" i="1" s="1"/>
  <c r="BP348" i="1"/>
  <c r="M349" i="1"/>
  <c r="AA349" i="1"/>
  <c r="AG349" i="1" s="1"/>
  <c r="AR349" i="1"/>
  <c r="AY349" i="1"/>
  <c r="BE349" i="1" s="1"/>
  <c r="BK349" i="1"/>
  <c r="BW349" i="1" s="1"/>
  <c r="CC349" i="1" s="1"/>
  <c r="AZ349" i="1"/>
  <c r="BF349" i="1" s="1"/>
  <c r="BL349" i="1"/>
  <c r="BX349" i="1" s="1"/>
  <c r="CD349" i="1" s="1"/>
  <c r="BA349" i="1"/>
  <c r="BG349" i="1" s="1"/>
  <c r="BM349" i="1"/>
  <c r="BY349" i="1" s="1"/>
  <c r="CE349" i="1" s="1"/>
  <c r="BB349" i="1"/>
  <c r="BH349" i="1" s="1"/>
  <c r="BN349" i="1"/>
  <c r="BZ349" i="1" s="1"/>
  <c r="CF349" i="1" s="1"/>
  <c r="BC349" i="1"/>
  <c r="BI349" i="1" s="1"/>
  <c r="BO349" i="1"/>
  <c r="CA349" i="1" s="1"/>
  <c r="CG349" i="1" s="1"/>
  <c r="AB350" i="1"/>
  <c r="AH350" i="1" s="1"/>
  <c r="AC350" i="1"/>
  <c r="AI350" i="1" s="1"/>
  <c r="AD350" i="1"/>
  <c r="AJ350" i="1" s="1"/>
  <c r="AE350" i="1"/>
  <c r="AK350" i="1" s="1"/>
  <c r="F351" i="1"/>
  <c r="BS349" i="7"/>
  <c r="AK348" i="6"/>
  <c r="AS348" i="6" s="1"/>
  <c r="AG349" i="6"/>
  <c r="AO349" i="6" s="1"/>
  <c r="AJ349" i="4"/>
  <c r="AR349" i="4" s="1"/>
  <c r="BV348" i="2"/>
  <c r="AZ348" i="6"/>
  <c r="AC349" i="5"/>
  <c r="AY349" i="5"/>
  <c r="AK348" i="5"/>
  <c r="AS348" i="5" s="1"/>
  <c r="AZ348" i="5"/>
  <c r="AC349" i="4"/>
  <c r="AG349" i="4"/>
  <c r="AO349" i="4" s="1"/>
  <c r="BV348" i="3"/>
  <c r="Z349" i="2"/>
  <c r="AC349" i="2"/>
  <c r="AI349" i="2" s="1"/>
  <c r="BZ348" i="2"/>
  <c r="CF348" i="2" s="1"/>
  <c r="BV348" i="1"/>
  <c r="Z349" i="1"/>
  <c r="CB347" i="1"/>
  <c r="CH347" i="1" s="1"/>
  <c r="AF348" i="1"/>
  <c r="AL348" i="1" s="1"/>
  <c r="AK349" i="8"/>
  <c r="AW348" i="7"/>
  <c r="BI348" i="7" s="1"/>
  <c r="AJ349" i="6"/>
  <c r="AR349" i="6" s="1"/>
  <c r="AY349" i="4"/>
  <c r="BX348" i="3"/>
  <c r="CD348" i="3" s="1"/>
  <c r="BR349" i="8"/>
  <c r="BT349" i="2"/>
  <c r="BU348" i="9"/>
  <c r="BP349" i="8"/>
  <c r="AC349" i="6"/>
  <c r="AK348" i="4"/>
  <c r="AS348" i="4" s="1"/>
  <c r="AZ348" i="4"/>
  <c r="BT349" i="3"/>
  <c r="CB347" i="3"/>
  <c r="CH347" i="3" s="1"/>
  <c r="BT349" i="8"/>
  <c r="BU348" i="8"/>
  <c r="BW348" i="8"/>
  <c r="BY348" i="8"/>
  <c r="AW348" i="8"/>
  <c r="BI348" i="8" s="1"/>
  <c r="BW348" i="7"/>
  <c r="BY348" i="7"/>
  <c r="BU348" i="7"/>
  <c r="AY349" i="6"/>
  <c r="Z349" i="3"/>
  <c r="AL350" i="9" l="1"/>
  <c r="BQ350" i="9"/>
  <c r="AK351" i="9"/>
  <c r="Y352" i="9"/>
  <c r="BT351" i="9"/>
  <c r="AB456" i="9"/>
  <c r="AC456" i="9"/>
  <c r="AC457" i="9" s="1"/>
  <c r="AI456" i="9"/>
  <c r="AG456" i="9"/>
  <c r="AE456" i="9"/>
  <c r="AE457" i="9" s="1"/>
  <c r="AJ456" i="9"/>
  <c r="AH456" i="9"/>
  <c r="AF456" i="9"/>
  <c r="AD456" i="9"/>
  <c r="AD457" i="9" s="1"/>
  <c r="AW349" i="9"/>
  <c r="BI349" i="9" s="1"/>
  <c r="AU350" i="9"/>
  <c r="BG350" i="9" s="1"/>
  <c r="BN350" i="9"/>
  <c r="BX350" i="9" s="1"/>
  <c r="AM350" i="9"/>
  <c r="AY350" i="9" s="1"/>
  <c r="BK350" i="9"/>
  <c r="BU350" i="9" s="1"/>
  <c r="AR350" i="9"/>
  <c r="BD350" i="9" s="1"/>
  <c r="AV350" i="9"/>
  <c r="BH350" i="9" s="1"/>
  <c r="BO350" i="9"/>
  <c r="S350" i="9"/>
  <c r="AX350" i="9" s="1"/>
  <c r="BJ350" i="9" s="1"/>
  <c r="BL350" i="9"/>
  <c r="BV350" i="9" s="1"/>
  <c r="AS350" i="9"/>
  <c r="BE350" i="9" s="1"/>
  <c r="AN350" i="9"/>
  <c r="AZ350" i="9" s="1"/>
  <c r="R350" i="9"/>
  <c r="BM350" i="9"/>
  <c r="BW350" i="9" s="1"/>
  <c r="AT350" i="9"/>
  <c r="BF350" i="9" s="1"/>
  <c r="AO351" i="9"/>
  <c r="BA351" i="9" s="1"/>
  <c r="F352" i="9"/>
  <c r="AQ351" i="9"/>
  <c r="BC351" i="9" s="1"/>
  <c r="AP351" i="9"/>
  <c r="BB351" i="9" s="1"/>
  <c r="AL350" i="8"/>
  <c r="BQ350" i="8"/>
  <c r="Y352" i="8"/>
  <c r="BS351" i="8"/>
  <c r="R350" i="8"/>
  <c r="AN350" i="8"/>
  <c r="AZ350" i="8" s="1"/>
  <c r="BK350" i="8"/>
  <c r="AR350" i="8"/>
  <c r="BD350" i="8" s="1"/>
  <c r="AQ351" i="8"/>
  <c r="BC351" i="8" s="1"/>
  <c r="F352" i="8"/>
  <c r="AO351" i="8"/>
  <c r="BA351" i="8" s="1"/>
  <c r="AP351" i="8"/>
  <c r="BB351" i="8" s="1"/>
  <c r="BO350" i="8"/>
  <c r="BY350" i="8" s="1"/>
  <c r="AV350" i="8"/>
  <c r="BH350" i="8" s="1"/>
  <c r="AM350" i="8"/>
  <c r="AY350" i="8" s="1"/>
  <c r="BM350" i="8"/>
  <c r="BW350" i="8" s="1"/>
  <c r="AT350" i="8"/>
  <c r="BF350" i="8" s="1"/>
  <c r="S350" i="8"/>
  <c r="AX350" i="8" s="1"/>
  <c r="BJ350" i="8" s="1"/>
  <c r="BL350" i="8"/>
  <c r="BV350" i="8" s="1"/>
  <c r="AS350" i="8"/>
  <c r="BE350" i="8" s="1"/>
  <c r="AU350" i="8"/>
  <c r="BG350" i="8" s="1"/>
  <c r="BN350" i="8"/>
  <c r="BX350" i="8" s="1"/>
  <c r="AB456" i="8"/>
  <c r="AG456" i="8"/>
  <c r="AE456" i="8"/>
  <c r="AE457" i="8" s="1"/>
  <c r="AC456" i="8"/>
  <c r="AC457" i="8" s="1"/>
  <c r="AF456" i="8"/>
  <c r="AD456" i="8"/>
  <c r="AD457" i="8" s="1"/>
  <c r="AJ456" i="8"/>
  <c r="AH456" i="8"/>
  <c r="AI456" i="8"/>
  <c r="AW349" i="8"/>
  <c r="BI349" i="8" s="1"/>
  <c r="BP351" i="7"/>
  <c r="BT351" i="7"/>
  <c r="AK351" i="7"/>
  <c r="BR351" i="7"/>
  <c r="Y352" i="7"/>
  <c r="AL350" i="7"/>
  <c r="BQ350" i="7"/>
  <c r="AJ456" i="7"/>
  <c r="AC456" i="7"/>
  <c r="AC457" i="7" s="1"/>
  <c r="AF456" i="7"/>
  <c r="AI456" i="7"/>
  <c r="AH456" i="7"/>
  <c r="AB456" i="7"/>
  <c r="AD456" i="7"/>
  <c r="AD457" i="7" s="1"/>
  <c r="AG456" i="7"/>
  <c r="AE456" i="7"/>
  <c r="AE457" i="7" s="1"/>
  <c r="AW349" i="7"/>
  <c r="BI349" i="7" s="1"/>
  <c r="AT350" i="7"/>
  <c r="BF350" i="7" s="1"/>
  <c r="BM350" i="7"/>
  <c r="AM350" i="7"/>
  <c r="AY350" i="7" s="1"/>
  <c r="BK350" i="7"/>
  <c r="AR350" i="7"/>
  <c r="BD350" i="7" s="1"/>
  <c r="AU350" i="7"/>
  <c r="BG350" i="7" s="1"/>
  <c r="BN350" i="7"/>
  <c r="AO351" i="7"/>
  <c r="BA351" i="7" s="1"/>
  <c r="F352" i="7"/>
  <c r="AP351" i="7"/>
  <c r="BB351" i="7" s="1"/>
  <c r="AQ351" i="7"/>
  <c r="BC351" i="7" s="1"/>
  <c r="BL350" i="7"/>
  <c r="BV350" i="7" s="1"/>
  <c r="S350" i="7"/>
  <c r="AX350" i="7" s="1"/>
  <c r="BJ350" i="7" s="1"/>
  <c r="AS350" i="7"/>
  <c r="BE350" i="7" s="1"/>
  <c r="AV350" i="7"/>
  <c r="BH350" i="7" s="1"/>
  <c r="BO350" i="7"/>
  <c r="BY350" i="7" s="1"/>
  <c r="R350" i="7"/>
  <c r="AN350" i="7"/>
  <c r="AZ350" i="7" s="1"/>
  <c r="AD350" i="6"/>
  <c r="AV350" i="6"/>
  <c r="U352" i="6"/>
  <c r="O350" i="6"/>
  <c r="AH350" i="6"/>
  <c r="AP350" i="6" s="1"/>
  <c r="AU350" i="6"/>
  <c r="AI350" i="6"/>
  <c r="AQ350" i="6" s="1"/>
  <c r="AX350" i="6"/>
  <c r="AF351" i="6"/>
  <c r="AN351" i="6" s="1"/>
  <c r="AJ351" i="6"/>
  <c r="AR351" i="6" s="1"/>
  <c r="F352" i="6"/>
  <c r="AE350" i="6"/>
  <c r="AM350" i="6" s="1"/>
  <c r="N350" i="6"/>
  <c r="AB456" i="6"/>
  <c r="AB457" i="6" s="1"/>
  <c r="W456" i="6"/>
  <c r="X456" i="6"/>
  <c r="X457" i="6" s="1"/>
  <c r="Y456" i="6"/>
  <c r="Y457" i="6" s="1"/>
  <c r="AA456" i="6"/>
  <c r="Z456" i="6"/>
  <c r="AK349" i="6"/>
  <c r="AS349" i="6" s="1"/>
  <c r="AD350" i="5"/>
  <c r="AV350" i="5"/>
  <c r="U352" i="5"/>
  <c r="AA456" i="5"/>
  <c r="W456" i="5"/>
  <c r="X456" i="5"/>
  <c r="X457" i="5" s="1"/>
  <c r="Y456" i="5"/>
  <c r="Y457" i="5" s="1"/>
  <c r="AB456" i="5"/>
  <c r="AB457" i="5" s="1"/>
  <c r="Z456" i="5"/>
  <c r="AK349" i="5"/>
  <c r="AS349" i="5" s="1"/>
  <c r="N350" i="5"/>
  <c r="AE350" i="5"/>
  <c r="AM350" i="5" s="1"/>
  <c r="O350" i="5"/>
  <c r="AL350" i="5" s="1"/>
  <c r="AT350" i="5" s="1"/>
  <c r="AH350" i="5"/>
  <c r="AP350" i="5" s="1"/>
  <c r="AU350" i="5"/>
  <c r="AW350" i="5" s="1"/>
  <c r="AI350" i="5"/>
  <c r="AQ350" i="5" s="1"/>
  <c r="AX350" i="5"/>
  <c r="AF351" i="5"/>
  <c r="AN351" i="5" s="1"/>
  <c r="F352" i="5"/>
  <c r="AD350" i="4"/>
  <c r="AV350" i="4"/>
  <c r="U352" i="4"/>
  <c r="Z456" i="4"/>
  <c r="AA456" i="4"/>
  <c r="AB456" i="4"/>
  <c r="AB457" i="4" s="1"/>
  <c r="W456" i="4"/>
  <c r="X456" i="4"/>
  <c r="X457" i="4" s="1"/>
  <c r="Y456" i="4"/>
  <c r="Y457" i="4" s="1"/>
  <c r="AK349" i="4"/>
  <c r="AS349" i="4" s="1"/>
  <c r="N350" i="4"/>
  <c r="AE350" i="4"/>
  <c r="AM350" i="4" s="1"/>
  <c r="O350" i="4"/>
  <c r="AL350" i="4" s="1"/>
  <c r="AT350" i="4" s="1"/>
  <c r="AH350" i="4"/>
  <c r="AP350" i="4" s="1"/>
  <c r="AU350" i="4"/>
  <c r="AW350" i="4" s="1"/>
  <c r="AI350" i="4"/>
  <c r="AQ350" i="4" s="1"/>
  <c r="AX350" i="4"/>
  <c r="AF351" i="4"/>
  <c r="AN351" i="4" s="1"/>
  <c r="AG351" i="4"/>
  <c r="AO351" i="4" s="1"/>
  <c r="AJ351" i="4"/>
  <c r="AR351" i="4" s="1"/>
  <c r="F352" i="4"/>
  <c r="BQ350" i="3"/>
  <c r="AX350" i="3"/>
  <c r="BV350" i="3" s="1"/>
  <c r="BR351" i="3"/>
  <c r="Z351" i="3"/>
  <c r="BU351" i="3"/>
  <c r="BS351" i="3"/>
  <c r="S352" i="3"/>
  <c r="BT351" i="3"/>
  <c r="BA350" i="3"/>
  <c r="BG350" i="3" s="1"/>
  <c r="BM350" i="3"/>
  <c r="BY350" i="3" s="1"/>
  <c r="CE350" i="3" s="1"/>
  <c r="M350" i="3"/>
  <c r="AA350" i="3"/>
  <c r="AG350" i="3" s="1"/>
  <c r="AZ350" i="3"/>
  <c r="BF350" i="3" s="1"/>
  <c r="BL350" i="3"/>
  <c r="BX350" i="3" s="1"/>
  <c r="CD350" i="3" s="1"/>
  <c r="BC350" i="3"/>
  <c r="BI350" i="3" s="1"/>
  <c r="BO350" i="3"/>
  <c r="CA350" i="3" s="1"/>
  <c r="CG350" i="3" s="1"/>
  <c r="AY350" i="3"/>
  <c r="BE350" i="3" s="1"/>
  <c r="BK350" i="3"/>
  <c r="BW350" i="3" s="1"/>
  <c r="CC350" i="3" s="1"/>
  <c r="AR350" i="3"/>
  <c r="BN350" i="3"/>
  <c r="BB350" i="3"/>
  <c r="BH350" i="3" s="1"/>
  <c r="AB351" i="3"/>
  <c r="AH351" i="3" s="1"/>
  <c r="AE351" i="3"/>
  <c r="AK351" i="3" s="1"/>
  <c r="F352" i="3"/>
  <c r="AD351" i="3"/>
  <c r="AJ351" i="3" s="1"/>
  <c r="AC351" i="3"/>
  <c r="AI351" i="3" s="1"/>
  <c r="W456" i="3"/>
  <c r="W457" i="3" s="1"/>
  <c r="V456" i="3"/>
  <c r="V457" i="3" s="1"/>
  <c r="AW456" i="3"/>
  <c r="Y456" i="3"/>
  <c r="Y457" i="3" s="1"/>
  <c r="U456" i="3"/>
  <c r="AS456" i="3"/>
  <c r="AT456" i="3"/>
  <c r="AU456" i="3"/>
  <c r="AV456" i="3"/>
  <c r="X456" i="3"/>
  <c r="X457" i="3" s="1"/>
  <c r="CI349" i="3"/>
  <c r="AF349" i="3"/>
  <c r="AL349" i="3" s="1"/>
  <c r="CJ349" i="3"/>
  <c r="BD349" i="3"/>
  <c r="BJ349" i="3" s="1"/>
  <c r="BP349" i="3"/>
  <c r="AX350" i="2"/>
  <c r="BQ350" i="2"/>
  <c r="BR351" i="2"/>
  <c r="BS351" i="2"/>
  <c r="BU351" i="2"/>
  <c r="S352" i="2"/>
  <c r="AW457" i="2"/>
  <c r="AU457" i="2"/>
  <c r="BS456" i="2"/>
  <c r="AY350" i="2"/>
  <c r="BE350" i="2" s="1"/>
  <c r="AR350" i="2"/>
  <c r="BK350" i="2"/>
  <c r="BA350" i="2"/>
  <c r="BG350" i="2" s="1"/>
  <c r="BM350" i="2"/>
  <c r="BY350" i="2" s="1"/>
  <c r="CE350" i="2" s="1"/>
  <c r="BC350" i="2"/>
  <c r="BI350" i="2" s="1"/>
  <c r="BO350" i="2"/>
  <c r="CA350" i="2" s="1"/>
  <c r="CG350" i="2" s="1"/>
  <c r="F352" i="2"/>
  <c r="AZ350" i="2"/>
  <c r="BF350" i="2" s="1"/>
  <c r="BL350" i="2"/>
  <c r="BX350" i="2" s="1"/>
  <c r="CD350" i="2" s="1"/>
  <c r="BB350" i="2"/>
  <c r="BH350" i="2" s="1"/>
  <c r="BN350" i="2"/>
  <c r="M350" i="2"/>
  <c r="AA350" i="2"/>
  <c r="AG350" i="2" s="1"/>
  <c r="V456" i="2"/>
  <c r="V457" i="2" s="1"/>
  <c r="X456" i="2"/>
  <c r="X457" i="2" s="1"/>
  <c r="U456" i="2"/>
  <c r="AS456" i="2"/>
  <c r="AV456" i="2"/>
  <c r="Y456" i="2"/>
  <c r="AT456" i="2"/>
  <c r="AF349" i="2"/>
  <c r="AL349" i="2" s="1"/>
  <c r="CI349" i="2"/>
  <c r="BD349" i="2"/>
  <c r="BJ349" i="2" s="1"/>
  <c r="BP349" i="2"/>
  <c r="AX350" i="1"/>
  <c r="BQ350" i="1"/>
  <c r="BR351" i="1"/>
  <c r="BS351" i="1"/>
  <c r="BT351" i="1"/>
  <c r="BU351" i="1"/>
  <c r="S352" i="1"/>
  <c r="Y456" i="1"/>
  <c r="Y457" i="1" s="1"/>
  <c r="AV456" i="1"/>
  <c r="U456" i="1"/>
  <c r="X456" i="1"/>
  <c r="X457" i="1" s="1"/>
  <c r="W456" i="1"/>
  <c r="W457" i="1" s="1"/>
  <c r="AS456" i="1"/>
  <c r="AT456" i="1"/>
  <c r="V456" i="1"/>
  <c r="V457" i="1" s="1"/>
  <c r="AU456" i="1"/>
  <c r="AW456" i="1"/>
  <c r="AF349" i="1"/>
  <c r="AL349" i="1" s="1"/>
  <c r="BD349" i="1"/>
  <c r="BJ349" i="1" s="1"/>
  <c r="BP349" i="1"/>
  <c r="M350" i="1"/>
  <c r="AA350" i="1"/>
  <c r="AG350" i="1" s="1"/>
  <c r="AR350" i="1"/>
  <c r="AY350" i="1"/>
  <c r="BE350" i="1" s="1"/>
  <c r="BK350" i="1"/>
  <c r="BW350" i="1" s="1"/>
  <c r="CC350" i="1" s="1"/>
  <c r="AZ350" i="1"/>
  <c r="BF350" i="1" s="1"/>
  <c r="BL350" i="1"/>
  <c r="BX350" i="1" s="1"/>
  <c r="CD350" i="1" s="1"/>
  <c r="BA350" i="1"/>
  <c r="BG350" i="1" s="1"/>
  <c r="BM350" i="1"/>
  <c r="BY350" i="1" s="1"/>
  <c r="CE350" i="1" s="1"/>
  <c r="BB350" i="1"/>
  <c r="BH350" i="1" s="1"/>
  <c r="BN350" i="1"/>
  <c r="BZ350" i="1" s="1"/>
  <c r="CF350" i="1" s="1"/>
  <c r="BC350" i="1"/>
  <c r="BI350" i="1" s="1"/>
  <c r="BO350" i="1"/>
  <c r="CA350" i="1" s="1"/>
  <c r="CG350" i="1" s="1"/>
  <c r="AB351" i="1"/>
  <c r="AH351" i="1" s="1"/>
  <c r="AC351" i="1"/>
  <c r="AI351" i="1" s="1"/>
  <c r="AD351" i="1"/>
  <c r="AJ351" i="1" s="1"/>
  <c r="AE351" i="1"/>
  <c r="AK351" i="1" s="1"/>
  <c r="F352" i="1"/>
  <c r="BS350" i="7"/>
  <c r="AC350" i="6"/>
  <c r="AG350" i="4"/>
  <c r="AO350" i="4" s="1"/>
  <c r="BV349" i="3"/>
  <c r="AW349" i="6"/>
  <c r="AL349" i="6"/>
  <c r="AT349" i="6" s="1"/>
  <c r="AZ349" i="6"/>
  <c r="AC350" i="5"/>
  <c r="AY350" i="5"/>
  <c r="AZ349" i="5"/>
  <c r="AC350" i="4"/>
  <c r="BV349" i="2"/>
  <c r="CB348" i="2"/>
  <c r="CH348" i="2" s="1"/>
  <c r="BZ349" i="2"/>
  <c r="CF349" i="2" s="1"/>
  <c r="AE350" i="2"/>
  <c r="AK350" i="2" s="1"/>
  <c r="AB350" i="2"/>
  <c r="AH350" i="2" s="1"/>
  <c r="BW349" i="2"/>
  <c r="CC349" i="2" s="1"/>
  <c r="BV349" i="1"/>
  <c r="Z350" i="1"/>
  <c r="CB348" i="1"/>
  <c r="CH348" i="1" s="1"/>
  <c r="BY349" i="8"/>
  <c r="AG350" i="6"/>
  <c r="AO350" i="6" s="1"/>
  <c r="AZ349" i="4"/>
  <c r="BT350" i="9"/>
  <c r="BP350" i="8"/>
  <c r="BR350" i="7"/>
  <c r="BX349" i="7"/>
  <c r="AY350" i="4"/>
  <c r="AJ350" i="4"/>
  <c r="AR350" i="4" s="1"/>
  <c r="BT350" i="2"/>
  <c r="AK350" i="8"/>
  <c r="BU349" i="8"/>
  <c r="BW349" i="8"/>
  <c r="BP350" i="7"/>
  <c r="AY350" i="6"/>
  <c r="CB348" i="3"/>
  <c r="CH348" i="3" s="1"/>
  <c r="BZ349" i="3"/>
  <c r="CF349" i="3" s="1"/>
  <c r="AK350" i="7"/>
  <c r="BT350" i="3"/>
  <c r="Z350" i="2"/>
  <c r="AL351" i="9" l="1"/>
  <c r="BQ351" i="9"/>
  <c r="Y353" i="9"/>
  <c r="BR352" i="9"/>
  <c r="AK456" i="9"/>
  <c r="AB457" i="9"/>
  <c r="BS456" i="9"/>
  <c r="AI457" i="9"/>
  <c r="AG457" i="9"/>
  <c r="AL456" i="9"/>
  <c r="AZ456" i="9" s="1"/>
  <c r="BQ456" i="9"/>
  <c r="BT456" i="9"/>
  <c r="AJ457" i="9"/>
  <c r="BR456" i="9"/>
  <c r="AH457" i="9"/>
  <c r="BP456" i="9"/>
  <c r="AF457" i="9"/>
  <c r="AW350" i="9"/>
  <c r="BI350" i="9" s="1"/>
  <c r="AU351" i="9"/>
  <c r="BG351" i="9" s="1"/>
  <c r="BN351" i="9"/>
  <c r="AP352" i="9"/>
  <c r="BB352" i="9" s="1"/>
  <c r="F353" i="9"/>
  <c r="AO352" i="9"/>
  <c r="BA352" i="9" s="1"/>
  <c r="AS351" i="9"/>
  <c r="BE351" i="9" s="1"/>
  <c r="BL351" i="9"/>
  <c r="BV351" i="9" s="1"/>
  <c r="S351" i="9"/>
  <c r="AX351" i="9" s="1"/>
  <c r="BJ351" i="9" s="1"/>
  <c r="AR351" i="9"/>
  <c r="BD351" i="9" s="1"/>
  <c r="BK351" i="9"/>
  <c r="BO351" i="9"/>
  <c r="BY351" i="9" s="1"/>
  <c r="AV351" i="9"/>
  <c r="BH351" i="9" s="1"/>
  <c r="AT351" i="9"/>
  <c r="BF351" i="9" s="1"/>
  <c r="BM351" i="9"/>
  <c r="R351" i="9"/>
  <c r="AN351" i="9"/>
  <c r="AZ351" i="9" s="1"/>
  <c r="BT352" i="8"/>
  <c r="AK352" i="8"/>
  <c r="BP352" i="8"/>
  <c r="BR352" i="8"/>
  <c r="Y353" i="8"/>
  <c r="AL351" i="8"/>
  <c r="BQ351" i="8"/>
  <c r="AW350" i="8"/>
  <c r="BI350" i="8" s="1"/>
  <c r="AN351" i="8"/>
  <c r="AZ351" i="8" s="1"/>
  <c r="R351" i="8"/>
  <c r="S351" i="8"/>
  <c r="AX351" i="8" s="1"/>
  <c r="BJ351" i="8" s="1"/>
  <c r="BL351" i="8"/>
  <c r="BV351" i="8" s="1"/>
  <c r="AS351" i="8"/>
  <c r="BE351" i="8" s="1"/>
  <c r="AU351" i="8"/>
  <c r="BG351" i="8" s="1"/>
  <c r="BN351" i="8"/>
  <c r="BX351" i="8" s="1"/>
  <c r="AO352" i="8"/>
  <c r="BA352" i="8" s="1"/>
  <c r="AQ352" i="8"/>
  <c r="BC352" i="8" s="1"/>
  <c r="AP352" i="8"/>
  <c r="BB352" i="8" s="1"/>
  <c r="F353" i="8"/>
  <c r="AR351" i="8"/>
  <c r="BD351" i="8" s="1"/>
  <c r="BK351" i="8"/>
  <c r="BO351" i="8"/>
  <c r="AV351" i="8"/>
  <c r="BH351" i="8" s="1"/>
  <c r="AT351" i="8"/>
  <c r="BF351" i="8" s="1"/>
  <c r="BM351" i="8"/>
  <c r="AK456" i="8"/>
  <c r="AB457" i="8"/>
  <c r="AG457" i="8"/>
  <c r="AL456" i="8"/>
  <c r="AZ456" i="8" s="1"/>
  <c r="BQ456" i="8"/>
  <c r="BP456" i="8"/>
  <c r="AF457" i="8"/>
  <c r="BT456" i="8"/>
  <c r="AJ457" i="8"/>
  <c r="BR456" i="8"/>
  <c r="AH457" i="8"/>
  <c r="BS456" i="8"/>
  <c r="AI457" i="8"/>
  <c r="AL351" i="7"/>
  <c r="BQ351" i="7"/>
  <c r="Y353" i="7"/>
  <c r="BP352" i="7"/>
  <c r="BT352" i="7"/>
  <c r="AK352" i="7"/>
  <c r="BS352" i="7"/>
  <c r="BT456" i="7"/>
  <c r="AJ457" i="7"/>
  <c r="BP456" i="7"/>
  <c r="AF457" i="7"/>
  <c r="BS456" i="7"/>
  <c r="AI457" i="7"/>
  <c r="BR456" i="7"/>
  <c r="AH457" i="7"/>
  <c r="AK456" i="7"/>
  <c r="AB457" i="7"/>
  <c r="AG457" i="7"/>
  <c r="AL456" i="7"/>
  <c r="BQ456" i="7"/>
  <c r="AR351" i="7"/>
  <c r="BD351" i="7" s="1"/>
  <c r="BK351" i="7"/>
  <c r="BU351" i="7" s="1"/>
  <c r="AT351" i="7"/>
  <c r="BF351" i="7" s="1"/>
  <c r="BM351" i="7"/>
  <c r="BW351" i="7" s="1"/>
  <c r="AV351" i="7"/>
  <c r="BH351" i="7" s="1"/>
  <c r="BO351" i="7"/>
  <c r="BY351" i="7" s="1"/>
  <c r="AO352" i="7"/>
  <c r="BA352" i="7" s="1"/>
  <c r="AQ352" i="7"/>
  <c r="BC352" i="7" s="1"/>
  <c r="AP352" i="7"/>
  <c r="BB352" i="7" s="1"/>
  <c r="F353" i="7"/>
  <c r="R351" i="7"/>
  <c r="AN351" i="7"/>
  <c r="AZ351" i="7" s="1"/>
  <c r="AS351" i="7"/>
  <c r="BE351" i="7" s="1"/>
  <c r="S351" i="7"/>
  <c r="AX351" i="7" s="1"/>
  <c r="BJ351" i="7" s="1"/>
  <c r="BL351" i="7"/>
  <c r="BV351" i="7" s="1"/>
  <c r="AU351" i="7"/>
  <c r="BG351" i="7" s="1"/>
  <c r="BN351" i="7"/>
  <c r="AW350" i="7"/>
  <c r="BI350" i="7" s="1"/>
  <c r="AD351" i="6"/>
  <c r="AV351" i="6"/>
  <c r="U353" i="6"/>
  <c r="O351" i="6"/>
  <c r="AH351" i="6"/>
  <c r="AP351" i="6" s="1"/>
  <c r="AU351" i="6"/>
  <c r="AW351" i="6" s="1"/>
  <c r="AJ352" i="6"/>
  <c r="AR352" i="6" s="1"/>
  <c r="F353" i="6"/>
  <c r="AF352" i="6"/>
  <c r="AN352" i="6" s="1"/>
  <c r="N351" i="6"/>
  <c r="AE351" i="6"/>
  <c r="AM351" i="6" s="1"/>
  <c r="AI351" i="6"/>
  <c r="AQ351" i="6" s="1"/>
  <c r="AX351" i="6"/>
  <c r="AK350" i="6"/>
  <c r="AS350" i="6" s="1"/>
  <c r="AC456" i="6"/>
  <c r="W457" i="6"/>
  <c r="AY456" i="6"/>
  <c r="AA457" i="6"/>
  <c r="Z457" i="6"/>
  <c r="AD456" i="6"/>
  <c r="AV456" i="6"/>
  <c r="AD351" i="5"/>
  <c r="AV351" i="5"/>
  <c r="U353" i="5"/>
  <c r="AY456" i="5"/>
  <c r="AA457" i="5"/>
  <c r="AC456" i="5"/>
  <c r="W457" i="5"/>
  <c r="Z457" i="5"/>
  <c r="AD456" i="5"/>
  <c r="AV456" i="5"/>
  <c r="AK350" i="5"/>
  <c r="AS350" i="5" s="1"/>
  <c r="N351" i="5"/>
  <c r="AE351" i="5"/>
  <c r="AM351" i="5" s="1"/>
  <c r="O351" i="5"/>
  <c r="AL351" i="5" s="1"/>
  <c r="AT351" i="5" s="1"/>
  <c r="AH351" i="5"/>
  <c r="AP351" i="5" s="1"/>
  <c r="AU351" i="5"/>
  <c r="AW351" i="5" s="1"/>
  <c r="AI351" i="5"/>
  <c r="AQ351" i="5" s="1"/>
  <c r="AX351" i="5"/>
  <c r="AG352" i="5"/>
  <c r="AO352" i="5" s="1"/>
  <c r="AJ352" i="5"/>
  <c r="AR352" i="5" s="1"/>
  <c r="F353" i="5"/>
  <c r="AD351" i="4"/>
  <c r="AV351" i="4"/>
  <c r="U353" i="4"/>
  <c r="Z457" i="4"/>
  <c r="AD456" i="4"/>
  <c r="AV456" i="4"/>
  <c r="AY456" i="4"/>
  <c r="AA457" i="4"/>
  <c r="AC456" i="4"/>
  <c r="W457" i="4"/>
  <c r="AK350" i="4"/>
  <c r="AS350" i="4" s="1"/>
  <c r="N351" i="4"/>
  <c r="AE351" i="4"/>
  <c r="AM351" i="4" s="1"/>
  <c r="O351" i="4"/>
  <c r="AL351" i="4" s="1"/>
  <c r="AT351" i="4" s="1"/>
  <c r="AH351" i="4"/>
  <c r="AP351" i="4" s="1"/>
  <c r="AU351" i="4"/>
  <c r="AW351" i="4" s="1"/>
  <c r="AI351" i="4"/>
  <c r="AQ351" i="4" s="1"/>
  <c r="AX351" i="4"/>
  <c r="AF352" i="4"/>
  <c r="AN352" i="4" s="1"/>
  <c r="F353" i="4"/>
  <c r="AX351" i="3"/>
  <c r="BV351" i="3" s="1"/>
  <c r="BQ351" i="3"/>
  <c r="S353" i="3"/>
  <c r="BS352" i="3"/>
  <c r="BR352" i="3"/>
  <c r="BT352" i="3"/>
  <c r="Z352" i="3"/>
  <c r="CJ350" i="3"/>
  <c r="AF350" i="3"/>
  <c r="AL350" i="3" s="1"/>
  <c r="CI350" i="3"/>
  <c r="BP350" i="3"/>
  <c r="CB350" i="3" s="1"/>
  <c r="CH350" i="3" s="1"/>
  <c r="BD350" i="3"/>
  <c r="BJ350" i="3" s="1"/>
  <c r="BA351" i="3"/>
  <c r="BG351" i="3" s="1"/>
  <c r="BM351" i="3"/>
  <c r="BY351" i="3" s="1"/>
  <c r="CE351" i="3" s="1"/>
  <c r="BO351" i="3"/>
  <c r="CA351" i="3" s="1"/>
  <c r="CG351" i="3" s="1"/>
  <c r="BC351" i="3"/>
  <c r="BI351" i="3" s="1"/>
  <c r="AD352" i="3"/>
  <c r="AJ352" i="3" s="1"/>
  <c r="AB352" i="3"/>
  <c r="AH352" i="3" s="1"/>
  <c r="AE352" i="3"/>
  <c r="AK352" i="3" s="1"/>
  <c r="AC352" i="3"/>
  <c r="AI352" i="3" s="1"/>
  <c r="F353" i="3"/>
  <c r="AZ351" i="3"/>
  <c r="BF351" i="3" s="1"/>
  <c r="BL351" i="3"/>
  <c r="BX351" i="3" s="1"/>
  <c r="CD351" i="3" s="1"/>
  <c r="AA351" i="3"/>
  <c r="AG351" i="3" s="1"/>
  <c r="M351" i="3"/>
  <c r="BK351" i="3"/>
  <c r="BW351" i="3" s="1"/>
  <c r="CC351" i="3" s="1"/>
  <c r="AR351" i="3"/>
  <c r="AY351" i="3"/>
  <c r="BE351" i="3" s="1"/>
  <c r="BB351" i="3"/>
  <c r="BH351" i="3" s="1"/>
  <c r="BN351" i="3"/>
  <c r="BZ351" i="3" s="1"/>
  <c r="CF351" i="3" s="1"/>
  <c r="AW457" i="3"/>
  <c r="BU456" i="3"/>
  <c r="Z456" i="3"/>
  <c r="U457" i="3"/>
  <c r="AS457" i="3"/>
  <c r="AX456" i="3"/>
  <c r="BV456" i="3" s="1"/>
  <c r="BQ456" i="3"/>
  <c r="AT457" i="3"/>
  <c r="BR456" i="3"/>
  <c r="AU457" i="3"/>
  <c r="BS456" i="3"/>
  <c r="AV457" i="3"/>
  <c r="BT456" i="3"/>
  <c r="AX351" i="2"/>
  <c r="BQ351" i="2"/>
  <c r="BR352" i="2"/>
  <c r="BU352" i="2"/>
  <c r="S353" i="2"/>
  <c r="BU457" i="2"/>
  <c r="BS457" i="2"/>
  <c r="BD350" i="2"/>
  <c r="BJ350" i="2" s="1"/>
  <c r="BP350" i="2"/>
  <c r="AD352" i="2"/>
  <c r="AJ352" i="2" s="1"/>
  <c r="F353" i="2"/>
  <c r="AC352" i="2"/>
  <c r="AI352" i="2" s="1"/>
  <c r="AE352" i="2"/>
  <c r="AK352" i="2" s="1"/>
  <c r="AB352" i="2"/>
  <c r="AH352" i="2" s="1"/>
  <c r="AA351" i="2"/>
  <c r="AG351" i="2" s="1"/>
  <c r="M351" i="2"/>
  <c r="AZ351" i="2"/>
  <c r="BF351" i="2" s="1"/>
  <c r="BL351" i="2"/>
  <c r="BX351" i="2" s="1"/>
  <c r="CD351" i="2" s="1"/>
  <c r="BA351" i="2"/>
  <c r="BG351" i="2" s="1"/>
  <c r="BM351" i="2"/>
  <c r="BY351" i="2" s="1"/>
  <c r="CE351" i="2" s="1"/>
  <c r="BC351" i="2"/>
  <c r="BI351" i="2" s="1"/>
  <c r="BO351" i="2"/>
  <c r="CA351" i="2" s="1"/>
  <c r="CG351" i="2" s="1"/>
  <c r="AR351" i="2"/>
  <c r="BK351" i="2"/>
  <c r="BW351" i="2" s="1"/>
  <c r="CC351" i="2" s="1"/>
  <c r="AY351" i="2"/>
  <c r="BE351" i="2" s="1"/>
  <c r="BB351" i="2"/>
  <c r="BH351" i="2" s="1"/>
  <c r="BN351" i="2"/>
  <c r="CI350" i="2"/>
  <c r="AF350" i="2"/>
  <c r="AL350" i="2" s="1"/>
  <c r="Z456" i="2"/>
  <c r="U457" i="2"/>
  <c r="AS457" i="2"/>
  <c r="AX456" i="2"/>
  <c r="BV456" i="2" s="1"/>
  <c r="BQ456" i="2"/>
  <c r="BT456" i="2"/>
  <c r="AV457" i="2"/>
  <c r="BR456" i="2"/>
  <c r="AT457" i="2"/>
  <c r="AX351" i="1"/>
  <c r="BQ351" i="1"/>
  <c r="BR352" i="1"/>
  <c r="BS352" i="1"/>
  <c r="BT352" i="1"/>
  <c r="BU352" i="1"/>
  <c r="S353" i="1"/>
  <c r="BT456" i="1"/>
  <c r="AV457" i="1"/>
  <c r="Z456" i="1"/>
  <c r="U457" i="1"/>
  <c r="AS457" i="1"/>
  <c r="AX456" i="1"/>
  <c r="BV456" i="1" s="1"/>
  <c r="BQ456" i="1"/>
  <c r="BR456" i="1"/>
  <c r="AT457" i="1"/>
  <c r="BS456" i="1"/>
  <c r="AU457" i="1"/>
  <c r="AW457" i="1"/>
  <c r="BU456" i="1"/>
  <c r="AF350" i="1"/>
  <c r="AL350" i="1" s="1"/>
  <c r="BD350" i="1"/>
  <c r="BJ350" i="1" s="1"/>
  <c r="BP350" i="1"/>
  <c r="M351" i="1"/>
  <c r="AA351" i="1"/>
  <c r="AG351" i="1" s="1"/>
  <c r="AR351" i="1"/>
  <c r="AY351" i="1"/>
  <c r="BE351" i="1" s="1"/>
  <c r="BK351" i="1"/>
  <c r="BW351" i="1" s="1"/>
  <c r="CC351" i="1" s="1"/>
  <c r="AZ351" i="1"/>
  <c r="BF351" i="1" s="1"/>
  <c r="BL351" i="1"/>
  <c r="BX351" i="1" s="1"/>
  <c r="CD351" i="1" s="1"/>
  <c r="BA351" i="1"/>
  <c r="BG351" i="1" s="1"/>
  <c r="BM351" i="1"/>
  <c r="BY351" i="1" s="1"/>
  <c r="CE351" i="1" s="1"/>
  <c r="BB351" i="1"/>
  <c r="BH351" i="1" s="1"/>
  <c r="BN351" i="1"/>
  <c r="BZ351" i="1" s="1"/>
  <c r="CF351" i="1" s="1"/>
  <c r="BC351" i="1"/>
  <c r="BI351" i="1" s="1"/>
  <c r="BO351" i="1"/>
  <c r="CA351" i="1" s="1"/>
  <c r="CG351" i="1" s="1"/>
  <c r="AB352" i="1"/>
  <c r="AH352" i="1" s="1"/>
  <c r="AC352" i="1"/>
  <c r="AI352" i="1" s="1"/>
  <c r="AD352" i="1"/>
  <c r="AJ352" i="1" s="1"/>
  <c r="AE352" i="1"/>
  <c r="AK352" i="1" s="1"/>
  <c r="F353" i="1"/>
  <c r="BR351" i="9"/>
  <c r="BT351" i="8"/>
  <c r="BU350" i="8"/>
  <c r="AY351" i="6"/>
  <c r="AZ350" i="5"/>
  <c r="AJ351" i="5"/>
  <c r="AR351" i="5" s="1"/>
  <c r="AL350" i="6"/>
  <c r="AT350" i="6" s="1"/>
  <c r="AW350" i="6"/>
  <c r="AZ350" i="6"/>
  <c r="AG351" i="6"/>
  <c r="AO351" i="6" s="1"/>
  <c r="AC351" i="5"/>
  <c r="BW350" i="2"/>
  <c r="CC350" i="2" s="1"/>
  <c r="AB351" i="2"/>
  <c r="AH351" i="2" s="1"/>
  <c r="AD351" i="2"/>
  <c r="AJ351" i="2" s="1"/>
  <c r="AE351" i="2"/>
  <c r="AK351" i="2" s="1"/>
  <c r="AC351" i="2"/>
  <c r="AI351" i="2" s="1"/>
  <c r="BZ350" i="2"/>
  <c r="CF350" i="2" s="1"/>
  <c r="CB349" i="2"/>
  <c r="CH349" i="2" s="1"/>
  <c r="BV350" i="1"/>
  <c r="Z351" i="1"/>
  <c r="BP351" i="9"/>
  <c r="BW350" i="7"/>
  <c r="BX350" i="7"/>
  <c r="AY351" i="5"/>
  <c r="AZ350" i="4"/>
  <c r="CB349" i="3"/>
  <c r="CH349" i="3" s="1"/>
  <c r="BS351" i="9"/>
  <c r="BY350" i="9"/>
  <c r="BS351" i="7"/>
  <c r="AG351" i="5"/>
  <c r="AO351" i="5" s="1"/>
  <c r="BZ350" i="3"/>
  <c r="CF350" i="3" s="1"/>
  <c r="BT351" i="2"/>
  <c r="BP351" i="8"/>
  <c r="BR351" i="8"/>
  <c r="AY351" i="4"/>
  <c r="BV350" i="2"/>
  <c r="Z351" i="2"/>
  <c r="AK351" i="8"/>
  <c r="BU350" i="7"/>
  <c r="AC351" i="6"/>
  <c r="AC351" i="4"/>
  <c r="CB349" i="1"/>
  <c r="CH349" i="1" s="1"/>
  <c r="AM351" i="9"/>
  <c r="AY351" i="9" s="1"/>
  <c r="AM351" i="8"/>
  <c r="AY351" i="8" s="1"/>
  <c r="AM351" i="7"/>
  <c r="AY351" i="7" s="1"/>
  <c r="Y457" i="2"/>
  <c r="BU456" i="2"/>
  <c r="AL351" i="6" l="1"/>
  <c r="AT351" i="6" s="1"/>
  <c r="Y354" i="9"/>
  <c r="BS353" i="9"/>
  <c r="BT353" i="9"/>
  <c r="AL352" i="9"/>
  <c r="BQ352" i="9"/>
  <c r="AK457" i="9"/>
  <c r="BS457" i="9"/>
  <c r="AL457" i="9"/>
  <c r="AZ457" i="9" s="1"/>
  <c r="BQ457" i="9"/>
  <c r="BT457" i="9"/>
  <c r="BR457" i="9"/>
  <c r="BP457" i="9"/>
  <c r="AR352" i="9"/>
  <c r="BD352" i="9" s="1"/>
  <c r="BK352" i="9"/>
  <c r="AT352" i="9"/>
  <c r="BF352" i="9" s="1"/>
  <c r="BM352" i="9"/>
  <c r="BW352" i="9" s="1"/>
  <c r="AS352" i="9"/>
  <c r="BE352" i="9" s="1"/>
  <c r="BL352" i="9"/>
  <c r="BV352" i="9" s="1"/>
  <c r="S352" i="9"/>
  <c r="AX352" i="9" s="1"/>
  <c r="BJ352" i="9" s="1"/>
  <c r="AU352" i="9"/>
  <c r="BG352" i="9" s="1"/>
  <c r="BN352" i="9"/>
  <c r="AN352" i="9"/>
  <c r="AZ352" i="9" s="1"/>
  <c r="R352" i="9"/>
  <c r="BO352" i="9"/>
  <c r="AV352" i="9"/>
  <c r="BH352" i="9" s="1"/>
  <c r="AP353" i="9"/>
  <c r="BB353" i="9" s="1"/>
  <c r="AQ353" i="9"/>
  <c r="BC353" i="9" s="1"/>
  <c r="F354" i="9"/>
  <c r="AL352" i="8"/>
  <c r="BQ352" i="8"/>
  <c r="AK353" i="8"/>
  <c r="BT353" i="8"/>
  <c r="Y354" i="8"/>
  <c r="BS353" i="8"/>
  <c r="BK352" i="8"/>
  <c r="BU352" i="8" s="1"/>
  <c r="AR352" i="8"/>
  <c r="BD352" i="8" s="1"/>
  <c r="AT352" i="8"/>
  <c r="BF352" i="8" s="1"/>
  <c r="BM352" i="8"/>
  <c r="BW352" i="8" s="1"/>
  <c r="BO352" i="8"/>
  <c r="BY352" i="8" s="1"/>
  <c r="AV352" i="8"/>
  <c r="BH352" i="8" s="1"/>
  <c r="AU352" i="8"/>
  <c r="BG352" i="8" s="1"/>
  <c r="BN352" i="8"/>
  <c r="AN352" i="8"/>
  <c r="AZ352" i="8" s="1"/>
  <c r="R352" i="8"/>
  <c r="AW352" i="8" s="1"/>
  <c r="BI352" i="8" s="1"/>
  <c r="AS352" i="8"/>
  <c r="BE352" i="8" s="1"/>
  <c r="S352" i="8"/>
  <c r="AX352" i="8" s="1"/>
  <c r="BJ352" i="8" s="1"/>
  <c r="BL352" i="8"/>
  <c r="BV352" i="8" s="1"/>
  <c r="AQ353" i="8"/>
  <c r="BC353" i="8" s="1"/>
  <c r="AM353" i="8"/>
  <c r="AY353" i="8" s="1"/>
  <c r="AO353" i="8"/>
  <c r="BA353" i="8" s="1"/>
  <c r="F354" i="8"/>
  <c r="AP353" i="8"/>
  <c r="BB353" i="8" s="1"/>
  <c r="AK457" i="8"/>
  <c r="AL457" i="8"/>
  <c r="AZ457" i="8" s="1"/>
  <c r="BQ457" i="8"/>
  <c r="BP457" i="8"/>
  <c r="BT457" i="8"/>
  <c r="BR457" i="8"/>
  <c r="BS457" i="8"/>
  <c r="BQ352" i="7"/>
  <c r="AL352" i="7"/>
  <c r="BS353" i="7"/>
  <c r="BT353" i="7"/>
  <c r="BP353" i="7"/>
  <c r="AK353" i="7"/>
  <c r="BR353" i="7"/>
  <c r="Y354" i="7"/>
  <c r="BT457" i="7"/>
  <c r="BP457" i="7"/>
  <c r="BS457" i="7"/>
  <c r="BR457" i="7"/>
  <c r="AK457" i="7"/>
  <c r="BQ457" i="7"/>
  <c r="AL457" i="7"/>
  <c r="BM352" i="7"/>
  <c r="AT352" i="7"/>
  <c r="BF352" i="7" s="1"/>
  <c r="AV352" i="7"/>
  <c r="BH352" i="7" s="1"/>
  <c r="BO352" i="7"/>
  <c r="BY352" i="7" s="1"/>
  <c r="BL352" i="7"/>
  <c r="BV352" i="7" s="1"/>
  <c r="S352" i="7"/>
  <c r="AX352" i="7" s="1"/>
  <c r="BJ352" i="7" s="1"/>
  <c r="AS352" i="7"/>
  <c r="BE352" i="7" s="1"/>
  <c r="AU352" i="7"/>
  <c r="BG352" i="7" s="1"/>
  <c r="BN352" i="7"/>
  <c r="BX352" i="7" s="1"/>
  <c r="AP353" i="7"/>
  <c r="BB353" i="7" s="1"/>
  <c r="AQ353" i="7"/>
  <c r="BC353" i="7" s="1"/>
  <c r="F354" i="7"/>
  <c r="AO353" i="7"/>
  <c r="BA353" i="7" s="1"/>
  <c r="AM353" i="7"/>
  <c r="AY353" i="7" s="1"/>
  <c r="AR352" i="7"/>
  <c r="BD352" i="7" s="1"/>
  <c r="BK352" i="7"/>
  <c r="BU352" i="7" s="1"/>
  <c r="AN352" i="7"/>
  <c r="AZ352" i="7" s="1"/>
  <c r="R352" i="7"/>
  <c r="AD352" i="6"/>
  <c r="AV352" i="6"/>
  <c r="U354" i="6"/>
  <c r="N352" i="6"/>
  <c r="AE352" i="6"/>
  <c r="AM352" i="6" s="1"/>
  <c r="AI352" i="6"/>
  <c r="AQ352" i="6" s="1"/>
  <c r="AX352" i="6"/>
  <c r="F354" i="6"/>
  <c r="O352" i="6"/>
  <c r="AH352" i="6"/>
  <c r="AP352" i="6" s="1"/>
  <c r="AU352" i="6"/>
  <c r="AC457" i="6"/>
  <c r="AY457" i="6"/>
  <c r="AD457" i="6"/>
  <c r="AV457" i="6"/>
  <c r="AD352" i="5"/>
  <c r="AV352" i="5"/>
  <c r="U354" i="5"/>
  <c r="AY457" i="5"/>
  <c r="AC457" i="5"/>
  <c r="AD457" i="5"/>
  <c r="AV457" i="5"/>
  <c r="N352" i="5"/>
  <c r="AE352" i="5"/>
  <c r="AM352" i="5" s="1"/>
  <c r="O352" i="5"/>
  <c r="AL352" i="5" s="1"/>
  <c r="AT352" i="5" s="1"/>
  <c r="AH352" i="5"/>
  <c r="AP352" i="5" s="1"/>
  <c r="AU352" i="5"/>
  <c r="AW352" i="5" s="1"/>
  <c r="AI352" i="5"/>
  <c r="AQ352" i="5" s="1"/>
  <c r="AX352" i="5"/>
  <c r="AF353" i="5"/>
  <c r="AN353" i="5" s="1"/>
  <c r="AG353" i="5"/>
  <c r="AO353" i="5" s="1"/>
  <c r="F354" i="5"/>
  <c r="AD352" i="4"/>
  <c r="AV352" i="4"/>
  <c r="U354" i="4"/>
  <c r="AD457" i="4"/>
  <c r="AV457" i="4"/>
  <c r="AY457" i="4"/>
  <c r="AC457" i="4"/>
  <c r="N352" i="4"/>
  <c r="AE352" i="4"/>
  <c r="AM352" i="4" s="1"/>
  <c r="O352" i="4"/>
  <c r="AL352" i="4" s="1"/>
  <c r="AT352" i="4" s="1"/>
  <c r="AH352" i="4"/>
  <c r="AP352" i="4" s="1"/>
  <c r="AU352" i="4"/>
  <c r="AW352" i="4" s="1"/>
  <c r="AI352" i="4"/>
  <c r="AQ352" i="4" s="1"/>
  <c r="AX352" i="4"/>
  <c r="AF353" i="4"/>
  <c r="AN353" i="4" s="1"/>
  <c r="AJ353" i="4"/>
  <c r="AR353" i="4" s="1"/>
  <c r="F354" i="4"/>
  <c r="AX352" i="3"/>
  <c r="BV352" i="3" s="1"/>
  <c r="BQ352" i="3"/>
  <c r="BS353" i="3"/>
  <c r="BU353" i="3"/>
  <c r="BT353" i="3"/>
  <c r="S354" i="3"/>
  <c r="BK352" i="3"/>
  <c r="BW352" i="3" s="1"/>
  <c r="CC352" i="3" s="1"/>
  <c r="AR352" i="3"/>
  <c r="AY352" i="3"/>
  <c r="BE352" i="3" s="1"/>
  <c r="BC352" i="3"/>
  <c r="BI352" i="3" s="1"/>
  <c r="BO352" i="3"/>
  <c r="BB352" i="3"/>
  <c r="BH352" i="3" s="1"/>
  <c r="BN352" i="3"/>
  <c r="BZ352" i="3" s="1"/>
  <c r="CF352" i="3" s="1"/>
  <c r="BA352" i="3"/>
  <c r="BG352" i="3" s="1"/>
  <c r="BM352" i="3"/>
  <c r="BY352" i="3" s="1"/>
  <c r="CE352" i="3" s="1"/>
  <c r="AC353" i="3"/>
  <c r="AI353" i="3" s="1"/>
  <c r="AD353" i="3"/>
  <c r="AJ353" i="3" s="1"/>
  <c r="F354" i="3"/>
  <c r="AE353" i="3"/>
  <c r="AK353" i="3" s="1"/>
  <c r="AA352" i="3"/>
  <c r="AG352" i="3" s="1"/>
  <c r="M352" i="3"/>
  <c r="AZ352" i="3"/>
  <c r="BF352" i="3" s="1"/>
  <c r="BL352" i="3"/>
  <c r="BX352" i="3" s="1"/>
  <c r="CD352" i="3" s="1"/>
  <c r="CI351" i="3"/>
  <c r="AF351" i="3"/>
  <c r="AL351" i="3" s="1"/>
  <c r="CJ351" i="3"/>
  <c r="BD351" i="3"/>
  <c r="BJ351" i="3" s="1"/>
  <c r="BP351" i="3"/>
  <c r="CB351" i="3" s="1"/>
  <c r="CH351" i="3" s="1"/>
  <c r="BU457" i="3"/>
  <c r="Z457" i="3"/>
  <c r="AX457" i="3"/>
  <c r="BV457" i="3" s="1"/>
  <c r="BQ457" i="3"/>
  <c r="BR457" i="3"/>
  <c r="BS457" i="3"/>
  <c r="BT457" i="3"/>
  <c r="BQ352" i="2"/>
  <c r="AX352" i="2"/>
  <c r="BU353" i="2"/>
  <c r="BR353" i="2"/>
  <c r="S354" i="2"/>
  <c r="AY352" i="2"/>
  <c r="BE352" i="2" s="1"/>
  <c r="BK352" i="2"/>
  <c r="BW352" i="2" s="1"/>
  <c r="CC352" i="2" s="1"/>
  <c r="AR352" i="2"/>
  <c r="BA352" i="2"/>
  <c r="BG352" i="2" s="1"/>
  <c r="BM352" i="2"/>
  <c r="BC352" i="2"/>
  <c r="BI352" i="2" s="1"/>
  <c r="BO352" i="2"/>
  <c r="CA352" i="2" s="1"/>
  <c r="CG352" i="2" s="1"/>
  <c r="F354" i="2"/>
  <c r="M352" i="2"/>
  <c r="AA352" i="2"/>
  <c r="AG352" i="2" s="1"/>
  <c r="AZ352" i="2"/>
  <c r="BF352" i="2" s="1"/>
  <c r="BL352" i="2"/>
  <c r="BX352" i="2" s="1"/>
  <c r="CD352" i="2" s="1"/>
  <c r="BN352" i="2"/>
  <c r="BB352" i="2"/>
  <c r="BH352" i="2" s="1"/>
  <c r="AF351" i="2"/>
  <c r="AL351" i="2" s="1"/>
  <c r="CI351" i="2"/>
  <c r="BD351" i="2"/>
  <c r="BJ351" i="2" s="1"/>
  <c r="BP351" i="2"/>
  <c r="Z457" i="2"/>
  <c r="AX457" i="2"/>
  <c r="BV457" i="2" s="1"/>
  <c r="BQ457" i="2"/>
  <c r="BT457" i="2"/>
  <c r="BR457" i="2"/>
  <c r="AX352" i="1"/>
  <c r="BQ352" i="1"/>
  <c r="BR353" i="1"/>
  <c r="BS353" i="1"/>
  <c r="BT353" i="1"/>
  <c r="BU353" i="1"/>
  <c r="S354" i="1"/>
  <c r="BT457" i="1"/>
  <c r="Z457" i="1"/>
  <c r="AX457" i="1"/>
  <c r="BV457" i="1" s="1"/>
  <c r="BQ457" i="1"/>
  <c r="BR457" i="1"/>
  <c r="BS457" i="1"/>
  <c r="BU457" i="1"/>
  <c r="BD351" i="1"/>
  <c r="BJ351" i="1" s="1"/>
  <c r="BP351" i="1"/>
  <c r="M352" i="1"/>
  <c r="AA352" i="1"/>
  <c r="AG352" i="1" s="1"/>
  <c r="AR352" i="1"/>
  <c r="AY352" i="1"/>
  <c r="BE352" i="1" s="1"/>
  <c r="BK352" i="1"/>
  <c r="BW352" i="1" s="1"/>
  <c r="CC352" i="1" s="1"/>
  <c r="AZ352" i="1"/>
  <c r="BF352" i="1" s="1"/>
  <c r="BL352" i="1"/>
  <c r="BX352" i="1" s="1"/>
  <c r="CD352" i="1" s="1"/>
  <c r="BA352" i="1"/>
  <c r="BG352" i="1" s="1"/>
  <c r="BM352" i="1"/>
  <c r="BY352" i="1" s="1"/>
  <c r="CE352" i="1" s="1"/>
  <c r="BB352" i="1"/>
  <c r="BH352" i="1" s="1"/>
  <c r="BN352" i="1"/>
  <c r="BZ352" i="1" s="1"/>
  <c r="CF352" i="1" s="1"/>
  <c r="BC352" i="1"/>
  <c r="BI352" i="1" s="1"/>
  <c r="BO352" i="1"/>
  <c r="CA352" i="1" s="1"/>
  <c r="CG352" i="1" s="1"/>
  <c r="AB353" i="1"/>
  <c r="AH353" i="1" s="1"/>
  <c r="AC353" i="1"/>
  <c r="AI353" i="1" s="1"/>
  <c r="AD353" i="1"/>
  <c r="AJ353" i="1" s="1"/>
  <c r="AE353" i="1"/>
  <c r="AK353" i="1" s="1"/>
  <c r="F354" i="1"/>
  <c r="AK352" i="9"/>
  <c r="BW351" i="9"/>
  <c r="BX351" i="7"/>
  <c r="AG352" i="6"/>
  <c r="AO352" i="6" s="1"/>
  <c r="AY352" i="5"/>
  <c r="AG352" i="4"/>
  <c r="AO352" i="4" s="1"/>
  <c r="AF351" i="1"/>
  <c r="AL351" i="1" s="1"/>
  <c r="AC352" i="6"/>
  <c r="AY352" i="6"/>
  <c r="AK351" i="5"/>
  <c r="AS351" i="5" s="1"/>
  <c r="AZ351" i="5"/>
  <c r="BU352" i="3"/>
  <c r="BV351" i="2"/>
  <c r="BT352" i="2"/>
  <c r="Z352" i="2"/>
  <c r="BS352" i="2"/>
  <c r="CB350" i="2"/>
  <c r="CH350" i="2" s="1"/>
  <c r="BT352" i="9"/>
  <c r="BX351" i="9"/>
  <c r="AQ352" i="9"/>
  <c r="BC352" i="9" s="1"/>
  <c r="BU351" i="8"/>
  <c r="AK351" i="6"/>
  <c r="AS351" i="6" s="1"/>
  <c r="AK351" i="4"/>
  <c r="AS351" i="4" s="1"/>
  <c r="AJ352" i="4"/>
  <c r="AR352" i="4" s="1"/>
  <c r="BV351" i="1"/>
  <c r="BS352" i="8"/>
  <c r="BY351" i="8"/>
  <c r="AZ351" i="4"/>
  <c r="BS352" i="9"/>
  <c r="AC352" i="4"/>
  <c r="BP352" i="9"/>
  <c r="BU351" i="9"/>
  <c r="AW351" i="8"/>
  <c r="BI351" i="8" s="1"/>
  <c r="BW351" i="8"/>
  <c r="AY352" i="4"/>
  <c r="Z352" i="1"/>
  <c r="AM352" i="9"/>
  <c r="AY352" i="9" s="1"/>
  <c r="BR352" i="7"/>
  <c r="AZ351" i="6"/>
  <c r="AC352" i="5"/>
  <c r="AF352" i="5"/>
  <c r="AN352" i="5" s="1"/>
  <c r="BZ351" i="2"/>
  <c r="CF351" i="2" s="1"/>
  <c r="CB350" i="1"/>
  <c r="CH350" i="1" s="1"/>
  <c r="AW351" i="9"/>
  <c r="BI351" i="9" s="1"/>
  <c r="AM352" i="8"/>
  <c r="AY352" i="8" s="1"/>
  <c r="AM352" i="7"/>
  <c r="AY352" i="7" s="1"/>
  <c r="AW351" i="7"/>
  <c r="BI351" i="7" s="1"/>
  <c r="BR354" i="9" l="1"/>
  <c r="BT354" i="9"/>
  <c r="Y355" i="9"/>
  <c r="AL353" i="9"/>
  <c r="BQ353" i="9"/>
  <c r="BL353" i="9"/>
  <c r="BV353" i="9" s="1"/>
  <c r="AS353" i="9"/>
  <c r="BE353" i="9" s="1"/>
  <c r="S353" i="9"/>
  <c r="AX353" i="9" s="1"/>
  <c r="BJ353" i="9" s="1"/>
  <c r="AU353" i="9"/>
  <c r="BG353" i="9" s="1"/>
  <c r="BN353" i="9"/>
  <c r="BX353" i="9" s="1"/>
  <c r="AM353" i="9"/>
  <c r="AY353" i="9" s="1"/>
  <c r="BM353" i="9"/>
  <c r="AT353" i="9"/>
  <c r="BF353" i="9" s="1"/>
  <c r="BO353" i="9"/>
  <c r="BY353" i="9" s="1"/>
  <c r="AV353" i="9"/>
  <c r="BH353" i="9" s="1"/>
  <c r="R353" i="9"/>
  <c r="AN353" i="9"/>
  <c r="AZ353" i="9" s="1"/>
  <c r="AR353" i="9"/>
  <c r="BD353" i="9" s="1"/>
  <c r="BK353" i="9"/>
  <c r="F355" i="9"/>
  <c r="AO354" i="9"/>
  <c r="BA354" i="9" s="1"/>
  <c r="AQ354" i="9"/>
  <c r="BC354" i="9" s="1"/>
  <c r="AM354" i="9"/>
  <c r="AY354" i="9" s="1"/>
  <c r="AP354" i="9"/>
  <c r="BB354" i="9" s="1"/>
  <c r="BP354" i="8"/>
  <c r="Y355" i="8"/>
  <c r="BS354" i="8"/>
  <c r="BQ353" i="8"/>
  <c r="AL353" i="8"/>
  <c r="AT353" i="8"/>
  <c r="BF353" i="8" s="1"/>
  <c r="BM353" i="8"/>
  <c r="S353" i="8"/>
  <c r="AX353" i="8" s="1"/>
  <c r="BJ353" i="8" s="1"/>
  <c r="AS353" i="8"/>
  <c r="BE353" i="8" s="1"/>
  <c r="BL353" i="8"/>
  <c r="BV353" i="8" s="1"/>
  <c r="AU353" i="8"/>
  <c r="BG353" i="8" s="1"/>
  <c r="BN353" i="8"/>
  <c r="BX353" i="8" s="1"/>
  <c r="AO354" i="8"/>
  <c r="BA354" i="8" s="1"/>
  <c r="AQ354" i="8"/>
  <c r="BC354" i="8" s="1"/>
  <c r="F355" i="8"/>
  <c r="AP354" i="8"/>
  <c r="BB354" i="8" s="1"/>
  <c r="AN353" i="8"/>
  <c r="AZ353" i="8" s="1"/>
  <c r="R353" i="8"/>
  <c r="AR353" i="8"/>
  <c r="BD353" i="8" s="1"/>
  <c r="BK353" i="8"/>
  <c r="AV353" i="8"/>
  <c r="BH353" i="8" s="1"/>
  <c r="BO353" i="8"/>
  <c r="BY353" i="8" s="1"/>
  <c r="BQ353" i="7"/>
  <c r="AL353" i="7"/>
  <c r="BP354" i="7"/>
  <c r="BT354" i="7"/>
  <c r="Y355" i="7"/>
  <c r="AK354" i="7"/>
  <c r="BS354" i="7"/>
  <c r="AN353" i="7"/>
  <c r="AZ353" i="7" s="1"/>
  <c r="R353" i="7"/>
  <c r="BK353" i="7"/>
  <c r="BU353" i="7" s="1"/>
  <c r="AR353" i="7"/>
  <c r="BD353" i="7" s="1"/>
  <c r="AT353" i="7"/>
  <c r="BF353" i="7" s="1"/>
  <c r="BM353" i="7"/>
  <c r="BW353" i="7" s="1"/>
  <c r="BO353" i="7"/>
  <c r="BY353" i="7" s="1"/>
  <c r="AV353" i="7"/>
  <c r="BH353" i="7" s="1"/>
  <c r="AO354" i="7"/>
  <c r="BA354" i="7" s="1"/>
  <c r="AP354" i="7"/>
  <c r="BB354" i="7" s="1"/>
  <c r="F355" i="7"/>
  <c r="AQ354" i="7"/>
  <c r="BC354" i="7" s="1"/>
  <c r="S353" i="7"/>
  <c r="AX353" i="7" s="1"/>
  <c r="BJ353" i="7" s="1"/>
  <c r="BL353" i="7"/>
  <c r="BV353" i="7" s="1"/>
  <c r="AS353" i="7"/>
  <c r="BE353" i="7" s="1"/>
  <c r="BN353" i="7"/>
  <c r="BX353" i="7" s="1"/>
  <c r="AU353" i="7"/>
  <c r="BG353" i="7" s="1"/>
  <c r="AW352" i="7"/>
  <c r="BI352" i="7" s="1"/>
  <c r="AV353" i="6"/>
  <c r="AD353" i="6"/>
  <c r="U355" i="6"/>
  <c r="AK352" i="6"/>
  <c r="AS352" i="6" s="1"/>
  <c r="AI353" i="6"/>
  <c r="AQ353" i="6" s="1"/>
  <c r="AX353" i="6"/>
  <c r="F355" i="6"/>
  <c r="N353" i="6"/>
  <c r="AE353" i="6"/>
  <c r="AM353" i="6" s="1"/>
  <c r="O353" i="6"/>
  <c r="AH353" i="6"/>
  <c r="AP353" i="6" s="1"/>
  <c r="AU353" i="6"/>
  <c r="AD353" i="5"/>
  <c r="AV353" i="5"/>
  <c r="U355" i="5"/>
  <c r="N353" i="5"/>
  <c r="AE353" i="5"/>
  <c r="AM353" i="5" s="1"/>
  <c r="O353" i="5"/>
  <c r="AL353" i="5" s="1"/>
  <c r="AT353" i="5" s="1"/>
  <c r="AH353" i="5"/>
  <c r="AP353" i="5" s="1"/>
  <c r="AU353" i="5"/>
  <c r="AW353" i="5" s="1"/>
  <c r="AI353" i="5"/>
  <c r="AQ353" i="5" s="1"/>
  <c r="AX353" i="5"/>
  <c r="AF354" i="5"/>
  <c r="AN354" i="5" s="1"/>
  <c r="AG354" i="5"/>
  <c r="AO354" i="5" s="1"/>
  <c r="AJ354" i="5"/>
  <c r="AR354" i="5" s="1"/>
  <c r="F355" i="5"/>
  <c r="AD353" i="4"/>
  <c r="AV353" i="4"/>
  <c r="U355" i="4"/>
  <c r="N353" i="4"/>
  <c r="AE353" i="4"/>
  <c r="AM353" i="4" s="1"/>
  <c r="O353" i="4"/>
  <c r="AL353" i="4" s="1"/>
  <c r="AT353" i="4" s="1"/>
  <c r="AH353" i="4"/>
  <c r="AP353" i="4" s="1"/>
  <c r="AU353" i="4"/>
  <c r="AW353" i="4" s="1"/>
  <c r="AI353" i="4"/>
  <c r="AQ353" i="4" s="1"/>
  <c r="AX353" i="4"/>
  <c r="AF354" i="4"/>
  <c r="AN354" i="4" s="1"/>
  <c r="F355" i="4"/>
  <c r="BQ353" i="3"/>
  <c r="AX353" i="3"/>
  <c r="BT354" i="3"/>
  <c r="S355" i="3"/>
  <c r="Z354" i="3"/>
  <c r="BD352" i="3"/>
  <c r="BJ352" i="3" s="1"/>
  <c r="BP352" i="3"/>
  <c r="CB352" i="3" s="1"/>
  <c r="CH352" i="3" s="1"/>
  <c r="BA353" i="3"/>
  <c r="BG353" i="3" s="1"/>
  <c r="BM353" i="3"/>
  <c r="BY353" i="3" s="1"/>
  <c r="CE353" i="3" s="1"/>
  <c r="BO353" i="3"/>
  <c r="CA353" i="3" s="1"/>
  <c r="CG353" i="3" s="1"/>
  <c r="BC353" i="3"/>
  <c r="BI353" i="3" s="1"/>
  <c r="AB354" i="3"/>
  <c r="AH354" i="3" s="1"/>
  <c r="AC354" i="3"/>
  <c r="AI354" i="3" s="1"/>
  <c r="AD354" i="3"/>
  <c r="AJ354" i="3" s="1"/>
  <c r="F355" i="3"/>
  <c r="M353" i="3"/>
  <c r="AA353" i="3"/>
  <c r="AG353" i="3" s="1"/>
  <c r="BL353" i="3"/>
  <c r="AZ353" i="3"/>
  <c r="BF353" i="3" s="1"/>
  <c r="AR353" i="3"/>
  <c r="AY353" i="3"/>
  <c r="BE353" i="3" s="1"/>
  <c r="BK353" i="3"/>
  <c r="BW353" i="3" s="1"/>
  <c r="CC353" i="3" s="1"/>
  <c r="BB353" i="3"/>
  <c r="BH353" i="3" s="1"/>
  <c r="BN353" i="3"/>
  <c r="BZ353" i="3" s="1"/>
  <c r="CF353" i="3" s="1"/>
  <c r="CJ352" i="3"/>
  <c r="AF352" i="3"/>
  <c r="AL352" i="3" s="1"/>
  <c r="CI352" i="3"/>
  <c r="AX353" i="2"/>
  <c r="BQ353" i="2"/>
  <c r="BU354" i="2"/>
  <c r="S355" i="2"/>
  <c r="BR354" i="2"/>
  <c r="BD352" i="2"/>
  <c r="BJ352" i="2" s="1"/>
  <c r="BP352" i="2"/>
  <c r="BK353" i="2"/>
  <c r="BW353" i="2" s="1"/>
  <c r="CC353" i="2" s="1"/>
  <c r="AR353" i="2"/>
  <c r="AY353" i="2"/>
  <c r="BE353" i="2" s="1"/>
  <c r="BC353" i="2"/>
  <c r="BI353" i="2" s="1"/>
  <c r="BO353" i="2"/>
  <c r="CA353" i="2" s="1"/>
  <c r="CG353" i="2" s="1"/>
  <c r="AA353" i="2"/>
  <c r="AG353" i="2" s="1"/>
  <c r="M353" i="2"/>
  <c r="BA353" i="2"/>
  <c r="BG353" i="2" s="1"/>
  <c r="BM353" i="2"/>
  <c r="BB353" i="2"/>
  <c r="BH353" i="2" s="1"/>
  <c r="BN353" i="2"/>
  <c r="F355" i="2"/>
  <c r="AZ353" i="2"/>
  <c r="BF353" i="2" s="1"/>
  <c r="BL353" i="2"/>
  <c r="BX353" i="2" s="1"/>
  <c r="CD353" i="2" s="1"/>
  <c r="CI352" i="2"/>
  <c r="AF352" i="2"/>
  <c r="AL352" i="2" s="1"/>
  <c r="AX353" i="1"/>
  <c r="BQ353" i="1"/>
  <c r="BR354" i="1"/>
  <c r="BS354" i="1"/>
  <c r="BT354" i="1"/>
  <c r="BU354" i="1"/>
  <c r="S355" i="1"/>
  <c r="BD352" i="1"/>
  <c r="BJ352" i="1" s="1"/>
  <c r="BP352" i="1"/>
  <c r="M353" i="1"/>
  <c r="AA353" i="1"/>
  <c r="AG353" i="1" s="1"/>
  <c r="AR353" i="1"/>
  <c r="AY353" i="1"/>
  <c r="BE353" i="1" s="1"/>
  <c r="BK353" i="1"/>
  <c r="BW353" i="1" s="1"/>
  <c r="CC353" i="1" s="1"/>
  <c r="AZ353" i="1"/>
  <c r="BF353" i="1" s="1"/>
  <c r="BL353" i="1"/>
  <c r="BX353" i="1" s="1"/>
  <c r="CD353" i="1" s="1"/>
  <c r="BA353" i="1"/>
  <c r="BG353" i="1" s="1"/>
  <c r="BM353" i="1"/>
  <c r="BY353" i="1" s="1"/>
  <c r="CE353" i="1" s="1"/>
  <c r="BB353" i="1"/>
  <c r="BH353" i="1" s="1"/>
  <c r="BN353" i="1"/>
  <c r="BZ353" i="1" s="1"/>
  <c r="CF353" i="1" s="1"/>
  <c r="BC353" i="1"/>
  <c r="BI353" i="1" s="1"/>
  <c r="BO353" i="1"/>
  <c r="CA353" i="1" s="1"/>
  <c r="CG353" i="1" s="1"/>
  <c r="AB354" i="1"/>
  <c r="AH354" i="1" s="1"/>
  <c r="AC354" i="1"/>
  <c r="AI354" i="1" s="1"/>
  <c r="AD354" i="1"/>
  <c r="AJ354" i="1" s="1"/>
  <c r="AE354" i="1"/>
  <c r="AK354" i="1" s="1"/>
  <c r="F355" i="1"/>
  <c r="AC353" i="4"/>
  <c r="AK352" i="4"/>
  <c r="AS352" i="4" s="1"/>
  <c r="AG353" i="4"/>
  <c r="AO353" i="4" s="1"/>
  <c r="BS353" i="2"/>
  <c r="AZ352" i="6"/>
  <c r="AF353" i="6"/>
  <c r="AN353" i="6" s="1"/>
  <c r="AG353" i="6"/>
  <c r="AO353" i="6" s="1"/>
  <c r="AJ353" i="6"/>
  <c r="AR353" i="6" s="1"/>
  <c r="AL352" i="6"/>
  <c r="AT352" i="6" s="1"/>
  <c r="AW352" i="6"/>
  <c r="AC353" i="5"/>
  <c r="AY353" i="5"/>
  <c r="Z353" i="2"/>
  <c r="BY352" i="2"/>
  <c r="CE352" i="2" s="1"/>
  <c r="AB353" i="2"/>
  <c r="AH353" i="2" s="1"/>
  <c r="AD353" i="2"/>
  <c r="AJ353" i="2" s="1"/>
  <c r="AE353" i="2"/>
  <c r="AK353" i="2" s="1"/>
  <c r="AC353" i="2"/>
  <c r="AI353" i="2" s="1"/>
  <c r="BZ352" i="2"/>
  <c r="CF352" i="2" s="1"/>
  <c r="CB351" i="2"/>
  <c r="CH351" i="2" s="1"/>
  <c r="BV352" i="1"/>
  <c r="Z353" i="1"/>
  <c r="BP353" i="9"/>
  <c r="BU352" i="9"/>
  <c r="BX352" i="9"/>
  <c r="BY352" i="9"/>
  <c r="AO353" i="9"/>
  <c r="BA353" i="9" s="1"/>
  <c r="BR353" i="8"/>
  <c r="BP353" i="8"/>
  <c r="AJ353" i="5"/>
  <c r="AR353" i="5" s="1"/>
  <c r="Z353" i="3"/>
  <c r="BR353" i="9"/>
  <c r="BX352" i="8"/>
  <c r="AY353" i="4"/>
  <c r="BR353" i="3"/>
  <c r="CA352" i="3"/>
  <c r="CG352" i="3" s="1"/>
  <c r="AK353" i="9"/>
  <c r="AW352" i="9"/>
  <c r="BI352" i="9" s="1"/>
  <c r="BW352" i="7"/>
  <c r="AY353" i="6"/>
  <c r="AK352" i="5"/>
  <c r="AS352" i="5" s="1"/>
  <c r="AZ352" i="5"/>
  <c r="AB353" i="3"/>
  <c r="AH353" i="3" s="1"/>
  <c r="BV352" i="2"/>
  <c r="AZ352" i="4"/>
  <c r="BT353" i="2"/>
  <c r="AC353" i="6"/>
  <c r="CB351" i="1"/>
  <c r="CH351" i="1" s="1"/>
  <c r="AF352" i="1"/>
  <c r="AL352" i="1" s="1"/>
  <c r="Y356" i="9" l="1"/>
  <c r="BS355" i="9"/>
  <c r="AL354" i="9"/>
  <c r="BQ354" i="9"/>
  <c r="AW353" i="9"/>
  <c r="BI353" i="9" s="1"/>
  <c r="R354" i="9"/>
  <c r="AN354" i="9"/>
  <c r="AZ354" i="9" s="1"/>
  <c r="S354" i="9"/>
  <c r="AX354" i="9" s="1"/>
  <c r="BJ354" i="9" s="1"/>
  <c r="BL354" i="9"/>
  <c r="BV354" i="9" s="1"/>
  <c r="AS354" i="9"/>
  <c r="BE354" i="9" s="1"/>
  <c r="AU354" i="9"/>
  <c r="BG354" i="9" s="1"/>
  <c r="BN354" i="9"/>
  <c r="AR354" i="9"/>
  <c r="BD354" i="9" s="1"/>
  <c r="BK354" i="9"/>
  <c r="AT354" i="9"/>
  <c r="BF354" i="9" s="1"/>
  <c r="BM354" i="9"/>
  <c r="BW354" i="9" s="1"/>
  <c r="AM355" i="9"/>
  <c r="AY355" i="9" s="1"/>
  <c r="AO355" i="9"/>
  <c r="BA355" i="9" s="1"/>
  <c r="F356" i="9"/>
  <c r="AP355" i="9"/>
  <c r="BB355" i="9" s="1"/>
  <c r="AQ355" i="9"/>
  <c r="BC355" i="9" s="1"/>
  <c r="AV354" i="9"/>
  <c r="BH354" i="9" s="1"/>
  <c r="BO354" i="9"/>
  <c r="BY354" i="9" s="1"/>
  <c r="BP355" i="8"/>
  <c r="BS355" i="8"/>
  <c r="Y356" i="8"/>
  <c r="AL354" i="8"/>
  <c r="BQ354" i="8"/>
  <c r="AS354" i="8"/>
  <c r="BE354" i="8" s="1"/>
  <c r="S354" i="8"/>
  <c r="AX354" i="8" s="1"/>
  <c r="BJ354" i="8" s="1"/>
  <c r="BL354" i="8"/>
  <c r="BV354" i="8" s="1"/>
  <c r="BN354" i="8"/>
  <c r="BX354" i="8" s="1"/>
  <c r="AU354" i="8"/>
  <c r="BG354" i="8" s="1"/>
  <c r="AQ355" i="8"/>
  <c r="BC355" i="8" s="1"/>
  <c r="AM355" i="8"/>
  <c r="AY355" i="8" s="1"/>
  <c r="AO355" i="8"/>
  <c r="BA355" i="8" s="1"/>
  <c r="AP355" i="8"/>
  <c r="BB355" i="8" s="1"/>
  <c r="F356" i="8"/>
  <c r="AM354" i="8"/>
  <c r="AY354" i="8" s="1"/>
  <c r="AR354" i="8"/>
  <c r="BD354" i="8" s="1"/>
  <c r="BK354" i="8"/>
  <c r="BU354" i="8" s="1"/>
  <c r="BM354" i="8"/>
  <c r="AT354" i="8"/>
  <c r="BF354" i="8" s="1"/>
  <c r="AN354" i="8"/>
  <c r="AZ354" i="8" s="1"/>
  <c r="R354" i="8"/>
  <c r="AV354" i="8"/>
  <c r="BH354" i="8" s="1"/>
  <c r="BO354" i="8"/>
  <c r="AW353" i="8"/>
  <c r="BI353" i="8" s="1"/>
  <c r="AL354" i="7"/>
  <c r="BQ354" i="7"/>
  <c r="BR355" i="7"/>
  <c r="Y356" i="7"/>
  <c r="AK355" i="7"/>
  <c r="BS355" i="7"/>
  <c r="AW353" i="7"/>
  <c r="BI353" i="7" s="1"/>
  <c r="AV354" i="7"/>
  <c r="BH354" i="7" s="1"/>
  <c r="BO354" i="7"/>
  <c r="BY354" i="7" s="1"/>
  <c r="AM354" i="7"/>
  <c r="AY354" i="7" s="1"/>
  <c r="R354" i="7"/>
  <c r="AN354" i="7"/>
  <c r="AZ354" i="7" s="1"/>
  <c r="AR354" i="7"/>
  <c r="BD354" i="7" s="1"/>
  <c r="BK354" i="7"/>
  <c r="BU354" i="7" s="1"/>
  <c r="BL354" i="7"/>
  <c r="BV354" i="7" s="1"/>
  <c r="S354" i="7"/>
  <c r="AX354" i="7" s="1"/>
  <c r="BJ354" i="7" s="1"/>
  <c r="AS354" i="7"/>
  <c r="BE354" i="7" s="1"/>
  <c r="AU354" i="7"/>
  <c r="BG354" i="7" s="1"/>
  <c r="BN354" i="7"/>
  <c r="BX354" i="7" s="1"/>
  <c r="AP355" i="7"/>
  <c r="BB355" i="7" s="1"/>
  <c r="F356" i="7"/>
  <c r="AO355" i="7"/>
  <c r="BA355" i="7" s="1"/>
  <c r="AQ355" i="7"/>
  <c r="BC355" i="7" s="1"/>
  <c r="AM355" i="7"/>
  <c r="AY355" i="7" s="1"/>
  <c r="BM354" i="7"/>
  <c r="AT354" i="7"/>
  <c r="BF354" i="7" s="1"/>
  <c r="AD354" i="6"/>
  <c r="AV354" i="6"/>
  <c r="U356" i="6"/>
  <c r="AX354" i="6"/>
  <c r="AI354" i="6"/>
  <c r="AQ354" i="6" s="1"/>
  <c r="AE354" i="6"/>
  <c r="AM354" i="6" s="1"/>
  <c r="N354" i="6"/>
  <c r="O354" i="6"/>
  <c r="AL354" i="6" s="1"/>
  <c r="AT354" i="6" s="1"/>
  <c r="AU354" i="6"/>
  <c r="AW354" i="6" s="1"/>
  <c r="AH354" i="6"/>
  <c r="AP354" i="6" s="1"/>
  <c r="AF355" i="6"/>
  <c r="AN355" i="6" s="1"/>
  <c r="AJ355" i="6"/>
  <c r="AR355" i="6" s="1"/>
  <c r="AG355" i="6"/>
  <c r="AO355" i="6" s="1"/>
  <c r="F356" i="6"/>
  <c r="AD354" i="5"/>
  <c r="AV354" i="5"/>
  <c r="U356" i="5"/>
  <c r="AK353" i="5"/>
  <c r="AS353" i="5" s="1"/>
  <c r="N354" i="5"/>
  <c r="AE354" i="5"/>
  <c r="AM354" i="5" s="1"/>
  <c r="O354" i="5"/>
  <c r="AL354" i="5" s="1"/>
  <c r="AT354" i="5" s="1"/>
  <c r="AH354" i="5"/>
  <c r="AP354" i="5" s="1"/>
  <c r="AU354" i="5"/>
  <c r="AW354" i="5" s="1"/>
  <c r="AI354" i="5"/>
  <c r="AQ354" i="5" s="1"/>
  <c r="AX354" i="5"/>
  <c r="F356" i="5"/>
  <c r="AD354" i="4"/>
  <c r="AV354" i="4"/>
  <c r="U356" i="4"/>
  <c r="AK353" i="4"/>
  <c r="AS353" i="4" s="1"/>
  <c r="N354" i="4"/>
  <c r="AE354" i="4"/>
  <c r="AM354" i="4" s="1"/>
  <c r="O354" i="4"/>
  <c r="AL354" i="4" s="1"/>
  <c r="AT354" i="4" s="1"/>
  <c r="AH354" i="4"/>
  <c r="AP354" i="4" s="1"/>
  <c r="AU354" i="4"/>
  <c r="AW354" i="4" s="1"/>
  <c r="AI354" i="4"/>
  <c r="AQ354" i="4" s="1"/>
  <c r="AX354" i="4"/>
  <c r="AF355" i="4"/>
  <c r="AN355" i="4" s="1"/>
  <c r="AG355" i="4"/>
  <c r="AO355" i="4" s="1"/>
  <c r="AJ355" i="4"/>
  <c r="AR355" i="4" s="1"/>
  <c r="F356" i="4"/>
  <c r="BQ354" i="3"/>
  <c r="AX354" i="3"/>
  <c r="BV354" i="3" s="1"/>
  <c r="BS355" i="3"/>
  <c r="S356" i="3"/>
  <c r="BT355" i="3"/>
  <c r="AR354" i="3"/>
  <c r="BK354" i="3"/>
  <c r="BW354" i="3" s="1"/>
  <c r="CC354" i="3" s="1"/>
  <c r="AY354" i="3"/>
  <c r="BE354" i="3" s="1"/>
  <c r="BA354" i="3"/>
  <c r="BG354" i="3" s="1"/>
  <c r="BM354" i="3"/>
  <c r="AB355" i="3"/>
  <c r="AH355" i="3" s="1"/>
  <c r="AD355" i="3"/>
  <c r="AJ355" i="3" s="1"/>
  <c r="AC355" i="3"/>
  <c r="AI355" i="3" s="1"/>
  <c r="AE355" i="3"/>
  <c r="AK355" i="3" s="1"/>
  <c r="F356" i="3"/>
  <c r="AA354" i="3"/>
  <c r="AG354" i="3" s="1"/>
  <c r="M354" i="3"/>
  <c r="AZ354" i="3"/>
  <c r="BF354" i="3" s="1"/>
  <c r="BL354" i="3"/>
  <c r="BC354" i="3"/>
  <c r="BI354" i="3" s="1"/>
  <c r="BO354" i="3"/>
  <c r="BB354" i="3"/>
  <c r="BH354" i="3" s="1"/>
  <c r="BN354" i="3"/>
  <c r="BZ354" i="3" s="1"/>
  <c r="CF354" i="3" s="1"/>
  <c r="CI353" i="3"/>
  <c r="AF353" i="3"/>
  <c r="AL353" i="3" s="1"/>
  <c r="CJ353" i="3"/>
  <c r="BP353" i="3"/>
  <c r="BD353" i="3"/>
  <c r="BJ353" i="3" s="1"/>
  <c r="AX354" i="2"/>
  <c r="BQ354" i="2"/>
  <c r="BR355" i="2"/>
  <c r="S356" i="2"/>
  <c r="BU355" i="2"/>
  <c r="BP353" i="2"/>
  <c r="BD353" i="2"/>
  <c r="BJ353" i="2" s="1"/>
  <c r="CI353" i="2"/>
  <c r="AF353" i="2"/>
  <c r="AL353" i="2" s="1"/>
  <c r="BA354" i="2"/>
  <c r="BG354" i="2" s="1"/>
  <c r="BM354" i="2"/>
  <c r="M354" i="2"/>
  <c r="AA354" i="2"/>
  <c r="AG354" i="2" s="1"/>
  <c r="AZ354" i="2"/>
  <c r="BF354" i="2" s="1"/>
  <c r="BL354" i="2"/>
  <c r="BX354" i="2" s="1"/>
  <c r="CD354" i="2" s="1"/>
  <c r="BN354" i="2"/>
  <c r="BB354" i="2"/>
  <c r="BH354" i="2" s="1"/>
  <c r="AR354" i="2"/>
  <c r="AY354" i="2"/>
  <c r="BE354" i="2" s="1"/>
  <c r="BK354" i="2"/>
  <c r="BW354" i="2" s="1"/>
  <c r="CC354" i="2" s="1"/>
  <c r="BO354" i="2"/>
  <c r="CA354" i="2" s="1"/>
  <c r="CG354" i="2" s="1"/>
  <c r="BC354" i="2"/>
  <c r="BI354" i="2" s="1"/>
  <c r="AD355" i="2"/>
  <c r="AJ355" i="2" s="1"/>
  <c r="AB355" i="2"/>
  <c r="AH355" i="2" s="1"/>
  <c r="AE355" i="2"/>
  <c r="AK355" i="2" s="1"/>
  <c r="AC355" i="2"/>
  <c r="AI355" i="2" s="1"/>
  <c r="F356" i="2"/>
  <c r="AX354" i="1"/>
  <c r="BQ354" i="1"/>
  <c r="BS355" i="1"/>
  <c r="BT355" i="1"/>
  <c r="BU355" i="1"/>
  <c r="S356" i="1"/>
  <c r="BD353" i="1"/>
  <c r="BJ353" i="1" s="1"/>
  <c r="BP353" i="1"/>
  <c r="M354" i="1"/>
  <c r="AA354" i="1"/>
  <c r="AG354" i="1" s="1"/>
  <c r="AR354" i="1"/>
  <c r="AY354" i="1"/>
  <c r="BE354" i="1" s="1"/>
  <c r="BK354" i="1"/>
  <c r="BW354" i="1" s="1"/>
  <c r="CC354" i="1" s="1"/>
  <c r="AZ354" i="1"/>
  <c r="BF354" i="1" s="1"/>
  <c r="BL354" i="1"/>
  <c r="BX354" i="1" s="1"/>
  <c r="CD354" i="1" s="1"/>
  <c r="BA354" i="1"/>
  <c r="BG354" i="1" s="1"/>
  <c r="BM354" i="1"/>
  <c r="BY354" i="1" s="1"/>
  <c r="CE354" i="1" s="1"/>
  <c r="BB354" i="1"/>
  <c r="BH354" i="1" s="1"/>
  <c r="BN354" i="1"/>
  <c r="BZ354" i="1" s="1"/>
  <c r="CF354" i="1" s="1"/>
  <c r="BC354" i="1"/>
  <c r="BI354" i="1" s="1"/>
  <c r="BO354" i="1"/>
  <c r="CA354" i="1" s="1"/>
  <c r="CG354" i="1" s="1"/>
  <c r="AB355" i="1"/>
  <c r="AH355" i="1" s="1"/>
  <c r="AC355" i="1"/>
  <c r="AI355" i="1" s="1"/>
  <c r="AD355" i="1"/>
  <c r="AJ355" i="1" s="1"/>
  <c r="AE355" i="1"/>
  <c r="AK355" i="1" s="1"/>
  <c r="F356" i="1"/>
  <c r="BR354" i="8"/>
  <c r="BS354" i="2"/>
  <c r="AZ353" i="6"/>
  <c r="AG354" i="6"/>
  <c r="AO354" i="6" s="1"/>
  <c r="AF354" i="6"/>
  <c r="AN354" i="6" s="1"/>
  <c r="AJ354" i="6"/>
  <c r="AR354" i="6" s="1"/>
  <c r="AK353" i="6"/>
  <c r="AS353" i="6" s="1"/>
  <c r="AL353" i="6"/>
  <c r="AT353" i="6" s="1"/>
  <c r="AW353" i="6"/>
  <c r="AC354" i="5"/>
  <c r="AY354" i="5"/>
  <c r="AZ353" i="5"/>
  <c r="AY354" i="4"/>
  <c r="AZ353" i="4"/>
  <c r="AJ354" i="4"/>
  <c r="AR354" i="4" s="1"/>
  <c r="BS354" i="3"/>
  <c r="AE354" i="3"/>
  <c r="AK354" i="3" s="1"/>
  <c r="BX353" i="3"/>
  <c r="CD353" i="3" s="1"/>
  <c r="BV353" i="2"/>
  <c r="BY353" i="2"/>
  <c r="CE353" i="2" s="1"/>
  <c r="BZ353" i="2"/>
  <c r="CF353" i="2" s="1"/>
  <c r="AD354" i="2"/>
  <c r="AJ354" i="2" s="1"/>
  <c r="AE354" i="2"/>
  <c r="AK354" i="2" s="1"/>
  <c r="AC354" i="2"/>
  <c r="AI354" i="2" s="1"/>
  <c r="AB354" i="2"/>
  <c r="AH354" i="2" s="1"/>
  <c r="BV353" i="1"/>
  <c r="Z354" i="1"/>
  <c r="CB352" i="1"/>
  <c r="CH352" i="1" s="1"/>
  <c r="AF353" i="1"/>
  <c r="AL353" i="1" s="1"/>
  <c r="BT354" i="8"/>
  <c r="BR354" i="7"/>
  <c r="AY354" i="6"/>
  <c r="AC354" i="4"/>
  <c r="AG354" i="4"/>
  <c r="AO354" i="4" s="1"/>
  <c r="BV353" i="3"/>
  <c r="BU353" i="8"/>
  <c r="AC354" i="6"/>
  <c r="BP354" i="9"/>
  <c r="BW353" i="8"/>
  <c r="BR354" i="3"/>
  <c r="BT354" i="2"/>
  <c r="BS354" i="9"/>
  <c r="BU353" i="9"/>
  <c r="AK354" i="9"/>
  <c r="BW353" i="9"/>
  <c r="AK354" i="8"/>
  <c r="BU354" i="3"/>
  <c r="Z354" i="2"/>
  <c r="CB352" i="2"/>
  <c r="CH352" i="2" s="1"/>
  <c r="BP356" i="9" l="1"/>
  <c r="BS356" i="9"/>
  <c r="Y357" i="9"/>
  <c r="BQ355" i="9"/>
  <c r="AL355" i="9"/>
  <c r="AT355" i="9"/>
  <c r="BF355" i="9" s="1"/>
  <c r="BM355" i="9"/>
  <c r="BO355" i="9"/>
  <c r="AV355" i="9"/>
  <c r="BH355" i="9" s="1"/>
  <c r="S355" i="9"/>
  <c r="AX355" i="9" s="1"/>
  <c r="BJ355" i="9" s="1"/>
  <c r="AS355" i="9"/>
  <c r="BE355" i="9" s="1"/>
  <c r="BL355" i="9"/>
  <c r="BV355" i="9" s="1"/>
  <c r="AQ356" i="9"/>
  <c r="BC356" i="9" s="1"/>
  <c r="AO356" i="9"/>
  <c r="BA356" i="9" s="1"/>
  <c r="AP356" i="9"/>
  <c r="BB356" i="9" s="1"/>
  <c r="F357" i="9"/>
  <c r="AN355" i="9"/>
  <c r="AZ355" i="9" s="1"/>
  <c r="R355" i="9"/>
  <c r="AR355" i="9"/>
  <c r="BD355" i="9" s="1"/>
  <c r="BK355" i="9"/>
  <c r="AU355" i="9"/>
  <c r="BG355" i="9" s="1"/>
  <c r="BN355" i="9"/>
  <c r="BX355" i="9" s="1"/>
  <c r="AL355" i="8"/>
  <c r="BQ355" i="8"/>
  <c r="BT356" i="8"/>
  <c r="Y357" i="8"/>
  <c r="R355" i="8"/>
  <c r="AN355" i="8"/>
  <c r="AZ355" i="8" s="1"/>
  <c r="BK355" i="8"/>
  <c r="BU355" i="8" s="1"/>
  <c r="AR355" i="8"/>
  <c r="BD355" i="8" s="1"/>
  <c r="AU355" i="8"/>
  <c r="BG355" i="8" s="1"/>
  <c r="BN355" i="8"/>
  <c r="BX355" i="8" s="1"/>
  <c r="BL355" i="8"/>
  <c r="BV355" i="8" s="1"/>
  <c r="S355" i="8"/>
  <c r="AX355" i="8" s="1"/>
  <c r="BJ355" i="8" s="1"/>
  <c r="AS355" i="8"/>
  <c r="BE355" i="8" s="1"/>
  <c r="BM355" i="8"/>
  <c r="AT355" i="8"/>
  <c r="BF355" i="8" s="1"/>
  <c r="AV355" i="8"/>
  <c r="BH355" i="8" s="1"/>
  <c r="BO355" i="8"/>
  <c r="AO356" i="8"/>
  <c r="BA356" i="8" s="1"/>
  <c r="AQ356" i="8"/>
  <c r="BC356" i="8" s="1"/>
  <c r="AP356" i="8"/>
  <c r="BB356" i="8" s="1"/>
  <c r="F357" i="8"/>
  <c r="AL355" i="7"/>
  <c r="BQ355" i="7"/>
  <c r="BS356" i="7"/>
  <c r="BP356" i="7"/>
  <c r="BR356" i="7"/>
  <c r="BT356" i="7"/>
  <c r="Y357" i="7"/>
  <c r="AW354" i="7"/>
  <c r="BI354" i="7" s="1"/>
  <c r="R355" i="7"/>
  <c r="AN355" i="7"/>
  <c r="AZ355" i="7" s="1"/>
  <c r="AR355" i="7"/>
  <c r="BD355" i="7" s="1"/>
  <c r="BK355" i="7"/>
  <c r="BM355" i="7"/>
  <c r="BW355" i="7" s="1"/>
  <c r="AT355" i="7"/>
  <c r="BF355" i="7" s="1"/>
  <c r="AP356" i="7"/>
  <c r="BB356" i="7" s="1"/>
  <c r="F357" i="7"/>
  <c r="AO356" i="7"/>
  <c r="BA356" i="7" s="1"/>
  <c r="AQ356" i="7"/>
  <c r="BC356" i="7" s="1"/>
  <c r="AS355" i="7"/>
  <c r="BE355" i="7" s="1"/>
  <c r="S355" i="7"/>
  <c r="AX355" i="7" s="1"/>
  <c r="BJ355" i="7" s="1"/>
  <c r="BL355" i="7"/>
  <c r="BV355" i="7" s="1"/>
  <c r="AU355" i="7"/>
  <c r="BG355" i="7" s="1"/>
  <c r="BN355" i="7"/>
  <c r="BX355" i="7" s="1"/>
  <c r="BO355" i="7"/>
  <c r="AV355" i="7"/>
  <c r="BH355" i="7" s="1"/>
  <c r="AD355" i="6"/>
  <c r="AV355" i="6"/>
  <c r="U357" i="6"/>
  <c r="AK354" i="6"/>
  <c r="AS354" i="6" s="1"/>
  <c r="N355" i="6"/>
  <c r="AE355" i="6"/>
  <c r="AM355" i="6" s="1"/>
  <c r="O355" i="6"/>
  <c r="AH355" i="6"/>
  <c r="AP355" i="6" s="1"/>
  <c r="AU355" i="6"/>
  <c r="AI355" i="6"/>
  <c r="AQ355" i="6" s="1"/>
  <c r="AX355" i="6"/>
  <c r="F357" i="6"/>
  <c r="AD355" i="5"/>
  <c r="AV355" i="5"/>
  <c r="U357" i="5"/>
  <c r="N355" i="5"/>
  <c r="AE355" i="5"/>
  <c r="AM355" i="5" s="1"/>
  <c r="O355" i="5"/>
  <c r="AL355" i="5" s="1"/>
  <c r="AT355" i="5" s="1"/>
  <c r="AH355" i="5"/>
  <c r="AP355" i="5" s="1"/>
  <c r="AU355" i="5"/>
  <c r="AW355" i="5" s="1"/>
  <c r="AI355" i="5"/>
  <c r="AQ355" i="5" s="1"/>
  <c r="AX355" i="5"/>
  <c r="AF356" i="5"/>
  <c r="AN356" i="5" s="1"/>
  <c r="AG356" i="5"/>
  <c r="AO356" i="5" s="1"/>
  <c r="AJ356" i="5"/>
  <c r="AR356" i="5" s="1"/>
  <c r="F357" i="5"/>
  <c r="AD355" i="4"/>
  <c r="AV355" i="4"/>
  <c r="U357" i="4"/>
  <c r="N355" i="4"/>
  <c r="AE355" i="4"/>
  <c r="AM355" i="4" s="1"/>
  <c r="O355" i="4"/>
  <c r="AL355" i="4" s="1"/>
  <c r="AT355" i="4" s="1"/>
  <c r="AH355" i="4"/>
  <c r="AP355" i="4" s="1"/>
  <c r="AU355" i="4"/>
  <c r="AW355" i="4" s="1"/>
  <c r="AI355" i="4"/>
  <c r="AQ355" i="4" s="1"/>
  <c r="AX355" i="4"/>
  <c r="AF356" i="4"/>
  <c r="AN356" i="4" s="1"/>
  <c r="F357" i="4"/>
  <c r="S357" i="3"/>
  <c r="BS356" i="3"/>
  <c r="BU356" i="3"/>
  <c r="BT356" i="3"/>
  <c r="BR356" i="3"/>
  <c r="AX355" i="3"/>
  <c r="BQ355" i="3"/>
  <c r="BD354" i="3"/>
  <c r="BJ354" i="3" s="1"/>
  <c r="BP354" i="3"/>
  <c r="CB354" i="3" s="1"/>
  <c r="CH354" i="3" s="1"/>
  <c r="BM355" i="3"/>
  <c r="BY355" i="3" s="1"/>
  <c r="CE355" i="3" s="1"/>
  <c r="BA355" i="3"/>
  <c r="BG355" i="3" s="1"/>
  <c r="AA355" i="3"/>
  <c r="AG355" i="3" s="1"/>
  <c r="M355" i="3"/>
  <c r="BB355" i="3"/>
  <c r="BH355" i="3" s="1"/>
  <c r="BN355" i="3"/>
  <c r="BZ355" i="3" s="1"/>
  <c r="CF355" i="3" s="1"/>
  <c r="AR355" i="3"/>
  <c r="AY355" i="3"/>
  <c r="BE355" i="3" s="1"/>
  <c r="BK355" i="3"/>
  <c r="BW355" i="3" s="1"/>
  <c r="CC355" i="3" s="1"/>
  <c r="AC356" i="3"/>
  <c r="AI356" i="3" s="1"/>
  <c r="AE356" i="3"/>
  <c r="AK356" i="3" s="1"/>
  <c r="F357" i="3"/>
  <c r="AB356" i="3"/>
  <c r="AH356" i="3" s="1"/>
  <c r="BO355" i="3"/>
  <c r="BC355" i="3"/>
  <c r="BI355" i="3" s="1"/>
  <c r="AZ355" i="3"/>
  <c r="BF355" i="3" s="1"/>
  <c r="BL355" i="3"/>
  <c r="CJ354" i="3"/>
  <c r="AF354" i="3"/>
  <c r="AL354" i="3" s="1"/>
  <c r="CI354" i="3"/>
  <c r="BR356" i="2"/>
  <c r="BT356" i="2"/>
  <c r="S357" i="2"/>
  <c r="BS356" i="2"/>
  <c r="BQ355" i="2"/>
  <c r="AX355" i="2"/>
  <c r="CI354" i="2"/>
  <c r="AF354" i="2"/>
  <c r="AL354" i="2" s="1"/>
  <c r="BD354" i="2"/>
  <c r="BJ354" i="2" s="1"/>
  <c r="BP354" i="2"/>
  <c r="AR355" i="2"/>
  <c r="AY355" i="2"/>
  <c r="BE355" i="2" s="1"/>
  <c r="BK355" i="2"/>
  <c r="BO355" i="2"/>
  <c r="CA355" i="2" s="1"/>
  <c r="CG355" i="2" s="1"/>
  <c r="BC355" i="2"/>
  <c r="BI355" i="2" s="1"/>
  <c r="AA355" i="2"/>
  <c r="AG355" i="2" s="1"/>
  <c r="M355" i="2"/>
  <c r="AZ355" i="2"/>
  <c r="BF355" i="2" s="1"/>
  <c r="BL355" i="2"/>
  <c r="BX355" i="2" s="1"/>
  <c r="CD355" i="2" s="1"/>
  <c r="BB355" i="2"/>
  <c r="BH355" i="2" s="1"/>
  <c r="BN355" i="2"/>
  <c r="BA355" i="2"/>
  <c r="BG355" i="2" s="1"/>
  <c r="BM355" i="2"/>
  <c r="F357" i="2"/>
  <c r="AX355" i="1"/>
  <c r="BQ355" i="1"/>
  <c r="BR356" i="1"/>
  <c r="BS356" i="1"/>
  <c r="BT356" i="1"/>
  <c r="BU356" i="1"/>
  <c r="S357" i="1"/>
  <c r="AF354" i="1"/>
  <c r="AL354" i="1" s="1"/>
  <c r="BD354" i="1"/>
  <c r="BJ354" i="1" s="1"/>
  <c r="BP354" i="1"/>
  <c r="M355" i="1"/>
  <c r="AA355" i="1"/>
  <c r="AG355" i="1" s="1"/>
  <c r="AR355" i="1"/>
  <c r="AY355" i="1"/>
  <c r="BE355" i="1" s="1"/>
  <c r="BK355" i="1"/>
  <c r="BW355" i="1" s="1"/>
  <c r="CC355" i="1" s="1"/>
  <c r="AZ355" i="1"/>
  <c r="BF355" i="1" s="1"/>
  <c r="BL355" i="1"/>
  <c r="BA355" i="1"/>
  <c r="BG355" i="1" s="1"/>
  <c r="BM355" i="1"/>
  <c r="BY355" i="1" s="1"/>
  <c r="CE355" i="1" s="1"/>
  <c r="BB355" i="1"/>
  <c r="BH355" i="1" s="1"/>
  <c r="BN355" i="1"/>
  <c r="BZ355" i="1" s="1"/>
  <c r="CF355" i="1" s="1"/>
  <c r="BC355" i="1"/>
  <c r="BI355" i="1" s="1"/>
  <c r="BO355" i="1"/>
  <c r="CA355" i="1" s="1"/>
  <c r="CG355" i="1" s="1"/>
  <c r="AB356" i="1"/>
  <c r="AH356" i="1" s="1"/>
  <c r="AC356" i="1"/>
  <c r="AI356" i="1" s="1"/>
  <c r="AD356" i="1"/>
  <c r="AJ356" i="1" s="1"/>
  <c r="AE356" i="1"/>
  <c r="AK356" i="1" s="1"/>
  <c r="F357" i="1"/>
  <c r="BR355" i="9"/>
  <c r="BT355" i="9"/>
  <c r="AW354" i="9"/>
  <c r="BI354" i="9" s="1"/>
  <c r="BX354" i="9"/>
  <c r="BU354" i="9"/>
  <c r="BP355" i="7"/>
  <c r="AG355" i="5"/>
  <c r="AO355" i="5" s="1"/>
  <c r="AC355" i="4"/>
  <c r="BW354" i="7"/>
  <c r="AY355" i="6"/>
  <c r="AC355" i="6"/>
  <c r="AZ354" i="6"/>
  <c r="AC355" i="5"/>
  <c r="AZ354" i="5"/>
  <c r="AF355" i="5"/>
  <c r="AN355" i="5" s="1"/>
  <c r="AJ355" i="5"/>
  <c r="AR355" i="5" s="1"/>
  <c r="Z355" i="3"/>
  <c r="CB353" i="1"/>
  <c r="CH353" i="1" s="1"/>
  <c r="BV354" i="2"/>
  <c r="BT355" i="2"/>
  <c r="BS355" i="2"/>
  <c r="Z355" i="2"/>
  <c r="CB353" i="2"/>
  <c r="CH353" i="2" s="1"/>
  <c r="BY354" i="2"/>
  <c r="CE354" i="2" s="1"/>
  <c r="BZ354" i="2"/>
  <c r="CF354" i="2" s="1"/>
  <c r="BV354" i="1"/>
  <c r="Z355" i="1"/>
  <c r="AK355" i="9"/>
  <c r="BT355" i="7"/>
  <c r="AK354" i="5"/>
  <c r="AS354" i="5" s="1"/>
  <c r="BX354" i="3"/>
  <c r="CD354" i="3" s="1"/>
  <c r="CB353" i="3"/>
  <c r="CH353" i="3" s="1"/>
  <c r="BR355" i="8"/>
  <c r="BY354" i="8"/>
  <c r="AY355" i="5"/>
  <c r="AY355" i="4"/>
  <c r="BY354" i="3"/>
  <c r="CE354" i="3" s="1"/>
  <c r="BP355" i="9"/>
  <c r="AK355" i="8"/>
  <c r="BW354" i="8"/>
  <c r="AW354" i="8"/>
  <c r="BI354" i="8" s="1"/>
  <c r="AK354" i="4"/>
  <c r="AS354" i="4" s="1"/>
  <c r="AZ354" i="4"/>
  <c r="BU355" i="3"/>
  <c r="CA354" i="3"/>
  <c r="CG354" i="3" s="1"/>
  <c r="BT355" i="8"/>
  <c r="BR355" i="3"/>
  <c r="BR355" i="1"/>
  <c r="AK357" i="9" l="1"/>
  <c r="BR357" i="9"/>
  <c r="BT357" i="9"/>
  <c r="Y358" i="9"/>
  <c r="BS357" i="9"/>
  <c r="AL356" i="9"/>
  <c r="BQ356" i="9"/>
  <c r="BO356" i="9"/>
  <c r="AV356" i="9"/>
  <c r="BH356" i="9" s="1"/>
  <c r="AA460" i="9"/>
  <c r="AM356" i="9"/>
  <c r="AY356" i="9" s="1"/>
  <c r="BL356" i="9"/>
  <c r="BV356" i="9" s="1"/>
  <c r="S356" i="9"/>
  <c r="AX356" i="9" s="1"/>
  <c r="BJ356" i="9" s="1"/>
  <c r="AS356" i="9"/>
  <c r="BE356" i="9" s="1"/>
  <c r="R356" i="9"/>
  <c r="AN356" i="9"/>
  <c r="AZ356" i="9" s="1"/>
  <c r="AT356" i="9"/>
  <c r="BF356" i="9" s="1"/>
  <c r="BM356" i="9"/>
  <c r="AQ357" i="9"/>
  <c r="BC357" i="9" s="1"/>
  <c r="F358" i="9"/>
  <c r="AO357" i="9"/>
  <c r="BA357" i="9" s="1"/>
  <c r="AP357" i="9"/>
  <c r="BB357" i="9" s="1"/>
  <c r="AR356" i="9"/>
  <c r="BD356" i="9" s="1"/>
  <c r="BK356" i="9"/>
  <c r="BU356" i="9" s="1"/>
  <c r="AU356" i="9"/>
  <c r="BG356" i="9" s="1"/>
  <c r="BN356" i="9"/>
  <c r="BX356" i="9" s="1"/>
  <c r="AH460" i="9"/>
  <c r="AG460" i="9"/>
  <c r="AW355" i="9"/>
  <c r="BI355" i="9" s="1"/>
  <c r="AL356" i="8"/>
  <c r="BQ356" i="8"/>
  <c r="BR357" i="8"/>
  <c r="BS357" i="8"/>
  <c r="Y358" i="8"/>
  <c r="BT357" i="8"/>
  <c r="BP357" i="8"/>
  <c r="AW355" i="8"/>
  <c r="BI355" i="8" s="1"/>
  <c r="R356" i="8"/>
  <c r="AN356" i="8"/>
  <c r="AZ356" i="8" s="1"/>
  <c r="BK356" i="8"/>
  <c r="AR356" i="8"/>
  <c r="BD356" i="8" s="1"/>
  <c r="AU356" i="8"/>
  <c r="BG356" i="8" s="1"/>
  <c r="BN356" i="8"/>
  <c r="AA460" i="8"/>
  <c r="AM356" i="8"/>
  <c r="AY356" i="8" s="1"/>
  <c r="AT356" i="8"/>
  <c r="BF356" i="8" s="1"/>
  <c r="BM356" i="8"/>
  <c r="AV356" i="8"/>
  <c r="BH356" i="8" s="1"/>
  <c r="BO356" i="8"/>
  <c r="BY356" i="8" s="1"/>
  <c r="AS356" i="8"/>
  <c r="BE356" i="8" s="1"/>
  <c r="S356" i="8"/>
  <c r="AX356" i="8" s="1"/>
  <c r="BJ356" i="8" s="1"/>
  <c r="BL356" i="8"/>
  <c r="BV356" i="8" s="1"/>
  <c r="AQ357" i="8"/>
  <c r="BC357" i="8" s="1"/>
  <c r="F358" i="8"/>
  <c r="AO357" i="8"/>
  <c r="BA357" i="8" s="1"/>
  <c r="AP357" i="8"/>
  <c r="BB357" i="8" s="1"/>
  <c r="BQ356" i="7"/>
  <c r="AL356" i="7"/>
  <c r="Y358" i="7"/>
  <c r="BP357" i="7"/>
  <c r="BT357" i="7"/>
  <c r="R356" i="7"/>
  <c r="AN356" i="7"/>
  <c r="AZ356" i="7" s="1"/>
  <c r="AT356" i="7"/>
  <c r="BF356" i="7" s="1"/>
  <c r="BM356" i="7"/>
  <c r="BW356" i="7" s="1"/>
  <c r="AV356" i="7"/>
  <c r="BH356" i="7" s="1"/>
  <c r="BO356" i="7"/>
  <c r="BY356" i="7" s="1"/>
  <c r="AP357" i="7"/>
  <c r="BB357" i="7" s="1"/>
  <c r="AQ357" i="7"/>
  <c r="BC357" i="7" s="1"/>
  <c r="F358" i="7"/>
  <c r="AO357" i="7"/>
  <c r="BA357" i="7" s="1"/>
  <c r="AA460" i="7"/>
  <c r="AM356" i="7"/>
  <c r="AY356" i="7" s="1"/>
  <c r="AS356" i="7"/>
  <c r="BE356" i="7" s="1"/>
  <c r="S356" i="7"/>
  <c r="AX356" i="7" s="1"/>
  <c r="BJ356" i="7" s="1"/>
  <c r="BL356" i="7"/>
  <c r="BV356" i="7" s="1"/>
  <c r="AU356" i="7"/>
  <c r="BG356" i="7" s="1"/>
  <c r="BN356" i="7"/>
  <c r="BX356" i="7" s="1"/>
  <c r="AR356" i="7"/>
  <c r="BD356" i="7" s="1"/>
  <c r="BK356" i="7"/>
  <c r="BU356" i="7" s="1"/>
  <c r="U358" i="6"/>
  <c r="AD356" i="6"/>
  <c r="AV356" i="6"/>
  <c r="AI356" i="6"/>
  <c r="AQ356" i="6" s="1"/>
  <c r="AX356" i="6"/>
  <c r="AE356" i="6"/>
  <c r="AM356" i="6" s="1"/>
  <c r="N356" i="6"/>
  <c r="O356" i="6"/>
  <c r="AH356" i="6"/>
  <c r="AP356" i="6" s="1"/>
  <c r="AU356" i="6"/>
  <c r="AW356" i="6" s="1"/>
  <c r="F358" i="6"/>
  <c r="AD356" i="5"/>
  <c r="AV356" i="5"/>
  <c r="U358" i="5"/>
  <c r="N356" i="5"/>
  <c r="AE356" i="5"/>
  <c r="AM356" i="5" s="1"/>
  <c r="O356" i="5"/>
  <c r="AL356" i="5" s="1"/>
  <c r="AT356" i="5" s="1"/>
  <c r="AH356" i="5"/>
  <c r="AP356" i="5" s="1"/>
  <c r="AU356" i="5"/>
  <c r="AW356" i="5" s="1"/>
  <c r="AI356" i="5"/>
  <c r="AQ356" i="5" s="1"/>
  <c r="AX356" i="5"/>
  <c r="AF357" i="5"/>
  <c r="AN357" i="5" s="1"/>
  <c r="AG357" i="5"/>
  <c r="AO357" i="5" s="1"/>
  <c r="AJ357" i="5"/>
  <c r="AR357" i="5" s="1"/>
  <c r="F358" i="5"/>
  <c r="AD356" i="4"/>
  <c r="AV356" i="4"/>
  <c r="U358" i="4"/>
  <c r="N356" i="4"/>
  <c r="AE356" i="4"/>
  <c r="AM356" i="4" s="1"/>
  <c r="O356" i="4"/>
  <c r="AL356" i="4" s="1"/>
  <c r="AT356" i="4" s="1"/>
  <c r="AH356" i="4"/>
  <c r="AP356" i="4" s="1"/>
  <c r="AU356" i="4"/>
  <c r="AW356" i="4" s="1"/>
  <c r="AI356" i="4"/>
  <c r="AQ356" i="4" s="1"/>
  <c r="AX356" i="4"/>
  <c r="AF357" i="4"/>
  <c r="AN357" i="4" s="1"/>
  <c r="AJ357" i="4"/>
  <c r="AR357" i="4" s="1"/>
  <c r="F358" i="4"/>
  <c r="Z357" i="3"/>
  <c r="BT357" i="3"/>
  <c r="S358" i="3"/>
  <c r="AX356" i="3"/>
  <c r="BQ356" i="3"/>
  <c r="AV460" i="3"/>
  <c r="AF355" i="3"/>
  <c r="AL355" i="3" s="1"/>
  <c r="CI355" i="3"/>
  <c r="CJ355" i="3"/>
  <c r="BD355" i="3"/>
  <c r="BJ355" i="3" s="1"/>
  <c r="BP355" i="3"/>
  <c r="M356" i="3"/>
  <c r="AA356" i="3"/>
  <c r="AG356" i="3" s="1"/>
  <c r="BC356" i="3"/>
  <c r="BI356" i="3" s="1"/>
  <c r="BO356" i="3"/>
  <c r="CA356" i="3" s="1"/>
  <c r="CG356" i="3" s="1"/>
  <c r="BB356" i="3"/>
  <c r="BH356" i="3" s="1"/>
  <c r="BN356" i="3"/>
  <c r="BZ356" i="3" s="1"/>
  <c r="CF356" i="3" s="1"/>
  <c r="BA356" i="3"/>
  <c r="BG356" i="3" s="1"/>
  <c r="BM356" i="3"/>
  <c r="BY356" i="3" s="1"/>
  <c r="CE356" i="3" s="1"/>
  <c r="AB357" i="3"/>
  <c r="AH357" i="3" s="1"/>
  <c r="AE357" i="3"/>
  <c r="AK357" i="3" s="1"/>
  <c r="F358" i="3"/>
  <c r="AD357" i="3"/>
  <c r="AJ357" i="3" s="1"/>
  <c r="AC357" i="3"/>
  <c r="AI357" i="3" s="1"/>
  <c r="BL356" i="3"/>
  <c r="BX356" i="3" s="1"/>
  <c r="CD356" i="3" s="1"/>
  <c r="AZ356" i="3"/>
  <c r="BF356" i="3" s="1"/>
  <c r="BK356" i="3"/>
  <c r="BW356" i="3" s="1"/>
  <c r="CC356" i="3" s="1"/>
  <c r="AY356" i="3"/>
  <c r="BE356" i="3" s="1"/>
  <c r="AR356" i="3"/>
  <c r="S358" i="2"/>
  <c r="BR357" i="2"/>
  <c r="AX356" i="2"/>
  <c r="BQ356" i="2"/>
  <c r="BD355" i="2"/>
  <c r="BJ355" i="2" s="1"/>
  <c r="BP355" i="2"/>
  <c r="AF355" i="2"/>
  <c r="AL355" i="2" s="1"/>
  <c r="CI355" i="2"/>
  <c r="BC356" i="2"/>
  <c r="BI356" i="2" s="1"/>
  <c r="BO356" i="2"/>
  <c r="BL356" i="2"/>
  <c r="BX356" i="2" s="1"/>
  <c r="CD356" i="2" s="1"/>
  <c r="AZ356" i="2"/>
  <c r="BF356" i="2" s="1"/>
  <c r="AB357" i="2"/>
  <c r="AH357" i="2" s="1"/>
  <c r="AD357" i="2"/>
  <c r="AJ357" i="2" s="1"/>
  <c r="F358" i="2"/>
  <c r="AE357" i="2"/>
  <c r="AK357" i="2" s="1"/>
  <c r="AC357" i="2"/>
  <c r="AI357" i="2" s="1"/>
  <c r="BB356" i="2"/>
  <c r="BH356" i="2" s="1"/>
  <c r="BN356" i="2"/>
  <c r="BZ356" i="2" s="1"/>
  <c r="CF356" i="2" s="1"/>
  <c r="AA356" i="2"/>
  <c r="AG356" i="2" s="1"/>
  <c r="M356" i="2"/>
  <c r="AR356" i="2"/>
  <c r="BK356" i="2"/>
  <c r="BW356" i="2" s="1"/>
  <c r="CC356" i="2" s="1"/>
  <c r="AY356" i="2"/>
  <c r="BE356" i="2" s="1"/>
  <c r="BA356" i="2"/>
  <c r="BG356" i="2" s="1"/>
  <c r="BM356" i="2"/>
  <c r="BY356" i="2" s="1"/>
  <c r="CE356" i="2" s="1"/>
  <c r="AX356" i="1"/>
  <c r="BQ356" i="1"/>
  <c r="BR357" i="1"/>
  <c r="BT357" i="1"/>
  <c r="BU357" i="1"/>
  <c r="S358" i="1"/>
  <c r="BD355" i="1"/>
  <c r="BJ355" i="1" s="1"/>
  <c r="BP355" i="1"/>
  <c r="M356" i="1"/>
  <c r="AA356" i="1"/>
  <c r="AG356" i="1" s="1"/>
  <c r="AR356" i="1"/>
  <c r="AY356" i="1"/>
  <c r="BE356" i="1" s="1"/>
  <c r="BK356" i="1"/>
  <c r="BW356" i="1" s="1"/>
  <c r="CC356" i="1" s="1"/>
  <c r="AZ356" i="1"/>
  <c r="BF356" i="1" s="1"/>
  <c r="BL356" i="1"/>
  <c r="BX356" i="1" s="1"/>
  <c r="CD356" i="1" s="1"/>
  <c r="BA356" i="1"/>
  <c r="BG356" i="1" s="1"/>
  <c r="BM356" i="1"/>
  <c r="BY356" i="1" s="1"/>
  <c r="CE356" i="1" s="1"/>
  <c r="BB356" i="1"/>
  <c r="BH356" i="1" s="1"/>
  <c r="BN356" i="1"/>
  <c r="BZ356" i="1" s="1"/>
  <c r="CF356" i="1" s="1"/>
  <c r="BC356" i="1"/>
  <c r="BI356" i="1" s="1"/>
  <c r="BO356" i="1"/>
  <c r="CA356" i="1" s="1"/>
  <c r="CG356" i="1" s="1"/>
  <c r="AB357" i="1"/>
  <c r="AH357" i="1" s="1"/>
  <c r="AC357" i="1"/>
  <c r="AI357" i="1" s="1"/>
  <c r="AD357" i="1"/>
  <c r="AJ357" i="1" s="1"/>
  <c r="AE357" i="1"/>
  <c r="AK357" i="1" s="1"/>
  <c r="F358" i="1"/>
  <c r="BS356" i="8"/>
  <c r="AL355" i="6"/>
  <c r="AT355" i="6" s="1"/>
  <c r="AW355" i="6"/>
  <c r="AZ355" i="6"/>
  <c r="AF356" i="6"/>
  <c r="AN356" i="6" s="1"/>
  <c r="AG356" i="6"/>
  <c r="AO356" i="6" s="1"/>
  <c r="AJ356" i="6"/>
  <c r="AR356" i="6" s="1"/>
  <c r="AC356" i="5"/>
  <c r="AY356" i="5"/>
  <c r="AY356" i="4"/>
  <c r="AJ356" i="4"/>
  <c r="AR356" i="4" s="1"/>
  <c r="CB354" i="2"/>
  <c r="CH354" i="2" s="1"/>
  <c r="BW355" i="2"/>
  <c r="CC355" i="2" s="1"/>
  <c r="BZ355" i="2"/>
  <c r="CF355" i="2" s="1"/>
  <c r="BY355" i="2"/>
  <c r="CE355" i="2" s="1"/>
  <c r="AD356" i="2"/>
  <c r="AJ356" i="2" s="1"/>
  <c r="AB356" i="2"/>
  <c r="AH356" i="2" s="1"/>
  <c r="AC356" i="2"/>
  <c r="AI356" i="2" s="1"/>
  <c r="AE356" i="2"/>
  <c r="AK356" i="2" s="1"/>
  <c r="BV355" i="1"/>
  <c r="Z356" i="1"/>
  <c r="CB354" i="1"/>
  <c r="CH354" i="1" s="1"/>
  <c r="AF355" i="1"/>
  <c r="AL355" i="1" s="1"/>
  <c r="BX355" i="1"/>
  <c r="CD355" i="1" s="1"/>
  <c r="BW355" i="9"/>
  <c r="BY355" i="9"/>
  <c r="BP356" i="8"/>
  <c r="BW355" i="8"/>
  <c r="BY355" i="8"/>
  <c r="BU355" i="7"/>
  <c r="AY356" i="6"/>
  <c r="AK355" i="4"/>
  <c r="AS355" i="4" s="1"/>
  <c r="AZ355" i="4"/>
  <c r="Z356" i="3"/>
  <c r="BU356" i="2"/>
  <c r="BT356" i="9"/>
  <c r="AK356" i="7"/>
  <c r="BY355" i="7"/>
  <c r="AK355" i="6"/>
  <c r="AS355" i="6" s="1"/>
  <c r="BV355" i="3"/>
  <c r="AD356" i="3"/>
  <c r="AJ356" i="3" s="1"/>
  <c r="CA355" i="3"/>
  <c r="CG355" i="3" s="1"/>
  <c r="BX355" i="3"/>
  <c r="CD355" i="3" s="1"/>
  <c r="AK356" i="9"/>
  <c r="AK356" i="8"/>
  <c r="Z356" i="2"/>
  <c r="BV355" i="2"/>
  <c r="BR356" i="9"/>
  <c r="BU355" i="9"/>
  <c r="BR356" i="8"/>
  <c r="AC356" i="6"/>
  <c r="AK355" i="5"/>
  <c r="AS355" i="5" s="1"/>
  <c r="AZ355" i="5"/>
  <c r="AC356" i="4"/>
  <c r="AG356" i="4"/>
  <c r="AO356" i="4" s="1"/>
  <c r="AW355" i="7"/>
  <c r="BI355" i="7" s="1"/>
  <c r="AB460" i="7"/>
  <c r="AJ460" i="7"/>
  <c r="AD460" i="7"/>
  <c r="AG460" i="7"/>
  <c r="AC460" i="7"/>
  <c r="AH460" i="7"/>
  <c r="AE460" i="7"/>
  <c r="AB460" i="6"/>
  <c r="Y460" i="6"/>
  <c r="Z460" i="6"/>
  <c r="AA460" i="6"/>
  <c r="X460" i="6"/>
  <c r="AS460" i="2"/>
  <c r="V460" i="2"/>
  <c r="AV460" i="2"/>
  <c r="W460" i="2"/>
  <c r="AT460" i="2"/>
  <c r="AW460" i="2"/>
  <c r="U460" i="2"/>
  <c r="BQ357" i="9" l="1"/>
  <c r="AL357" i="9"/>
  <c r="BS358" i="9"/>
  <c r="Y359" i="9"/>
  <c r="BP358" i="9"/>
  <c r="BT358" i="9"/>
  <c r="AF460" i="9"/>
  <c r="AB460" i="9"/>
  <c r="AJ460" i="9"/>
  <c r="AC460" i="9"/>
  <c r="AD460" i="9"/>
  <c r="AE460" i="9"/>
  <c r="AI460" i="9"/>
  <c r="AW356" i="9"/>
  <c r="BI356" i="9" s="1"/>
  <c r="R357" i="9"/>
  <c r="AN357" i="9"/>
  <c r="AZ357" i="9" s="1"/>
  <c r="AT357" i="9"/>
  <c r="BF357" i="9" s="1"/>
  <c r="BM357" i="9"/>
  <c r="BW357" i="9" s="1"/>
  <c r="AM357" i="9"/>
  <c r="AY357" i="9" s="1"/>
  <c r="AU357" i="9"/>
  <c r="BG357" i="9" s="1"/>
  <c r="BN357" i="9"/>
  <c r="BX357" i="9" s="1"/>
  <c r="BL357" i="9"/>
  <c r="BV357" i="9" s="1"/>
  <c r="S357" i="9"/>
  <c r="AX357" i="9" s="1"/>
  <c r="BJ357" i="9" s="1"/>
  <c r="AS357" i="9"/>
  <c r="BE357" i="9" s="1"/>
  <c r="F359" i="9"/>
  <c r="AO358" i="9"/>
  <c r="BA358" i="9" s="1"/>
  <c r="AQ358" i="9"/>
  <c r="BC358" i="9" s="1"/>
  <c r="AP358" i="9"/>
  <c r="BB358" i="9" s="1"/>
  <c r="AR357" i="9"/>
  <c r="BD357" i="9" s="1"/>
  <c r="BK357" i="9"/>
  <c r="AV357" i="9"/>
  <c r="BH357" i="9" s="1"/>
  <c r="BO357" i="9"/>
  <c r="BY357" i="9" s="1"/>
  <c r="BR460" i="9"/>
  <c r="BQ460" i="9"/>
  <c r="AL460" i="9"/>
  <c r="AZ460" i="9" s="1"/>
  <c r="AL357" i="8"/>
  <c r="BQ357" i="8"/>
  <c r="BS358" i="8"/>
  <c r="Y359" i="8"/>
  <c r="BR358" i="8"/>
  <c r="R357" i="8"/>
  <c r="AN357" i="8"/>
  <c r="AZ357" i="8" s="1"/>
  <c r="AT357" i="8"/>
  <c r="BF357" i="8" s="1"/>
  <c r="BM357" i="8"/>
  <c r="BW357" i="8" s="1"/>
  <c r="AP358" i="8"/>
  <c r="BB358" i="8" s="1"/>
  <c r="AO358" i="8"/>
  <c r="BA358" i="8" s="1"/>
  <c r="AM358" i="8"/>
  <c r="AY358" i="8" s="1"/>
  <c r="AQ358" i="8"/>
  <c r="BC358" i="8" s="1"/>
  <c r="F359" i="8"/>
  <c r="BO357" i="8"/>
  <c r="BY357" i="8" s="1"/>
  <c r="AV357" i="8"/>
  <c r="BH357" i="8" s="1"/>
  <c r="AS357" i="8"/>
  <c r="BE357" i="8" s="1"/>
  <c r="S357" i="8"/>
  <c r="AX357" i="8" s="1"/>
  <c r="BJ357" i="8" s="1"/>
  <c r="BL357" i="8"/>
  <c r="BV357" i="8" s="1"/>
  <c r="AU357" i="8"/>
  <c r="BG357" i="8" s="1"/>
  <c r="BN357" i="8"/>
  <c r="BX357" i="8" s="1"/>
  <c r="AR357" i="8"/>
  <c r="BD357" i="8" s="1"/>
  <c r="BK357" i="8"/>
  <c r="BU357" i="8" s="1"/>
  <c r="AM357" i="8"/>
  <c r="AY357" i="8" s="1"/>
  <c r="AL357" i="7"/>
  <c r="BQ357" i="7"/>
  <c r="Y359" i="7"/>
  <c r="BR358" i="7"/>
  <c r="AI460" i="7"/>
  <c r="AF460" i="7"/>
  <c r="AW356" i="7"/>
  <c r="BI356" i="7" s="1"/>
  <c r="S357" i="7"/>
  <c r="AX357" i="7" s="1"/>
  <c r="BJ357" i="7" s="1"/>
  <c r="AS357" i="7"/>
  <c r="BE357" i="7" s="1"/>
  <c r="BL357" i="7"/>
  <c r="BV357" i="7" s="1"/>
  <c r="AU357" i="7"/>
  <c r="BG357" i="7" s="1"/>
  <c r="BN357" i="7"/>
  <c r="AN357" i="7"/>
  <c r="AZ357" i="7" s="1"/>
  <c r="R357" i="7"/>
  <c r="AR357" i="7"/>
  <c r="BD357" i="7" s="1"/>
  <c r="BK357" i="7"/>
  <c r="BU357" i="7" s="1"/>
  <c r="AT357" i="7"/>
  <c r="BF357" i="7" s="1"/>
  <c r="BM357" i="7"/>
  <c r="BO357" i="7"/>
  <c r="BY357" i="7" s="1"/>
  <c r="AV357" i="7"/>
  <c r="BH357" i="7" s="1"/>
  <c r="AP358" i="7"/>
  <c r="BB358" i="7" s="1"/>
  <c r="AM358" i="7"/>
  <c r="AY358" i="7" s="1"/>
  <c r="AO358" i="7"/>
  <c r="BA358" i="7" s="1"/>
  <c r="AQ358" i="7"/>
  <c r="BC358" i="7" s="1"/>
  <c r="F359" i="7"/>
  <c r="AM357" i="7"/>
  <c r="AY357" i="7" s="1"/>
  <c r="AV357" i="6"/>
  <c r="AD357" i="6"/>
  <c r="U359" i="6"/>
  <c r="W460" i="6"/>
  <c r="AK356" i="6"/>
  <c r="AS356" i="6" s="1"/>
  <c r="AX357" i="6"/>
  <c r="AI357" i="6"/>
  <c r="AQ357" i="6" s="1"/>
  <c r="AF358" i="6"/>
  <c r="AN358" i="6" s="1"/>
  <c r="AJ358" i="6"/>
  <c r="AR358" i="6" s="1"/>
  <c r="F359" i="6"/>
  <c r="AE357" i="6"/>
  <c r="AM357" i="6" s="1"/>
  <c r="N357" i="6"/>
  <c r="O357" i="6"/>
  <c r="AU357" i="6"/>
  <c r="AH357" i="6"/>
  <c r="AP357" i="6" s="1"/>
  <c r="AD357" i="5"/>
  <c r="AV357" i="5"/>
  <c r="U359" i="5"/>
  <c r="W460" i="5"/>
  <c r="Y460" i="5"/>
  <c r="Z460" i="5"/>
  <c r="AB460" i="5"/>
  <c r="AA460" i="5"/>
  <c r="X460" i="5"/>
  <c r="AK356" i="5"/>
  <c r="AS356" i="5" s="1"/>
  <c r="N357" i="5"/>
  <c r="AE357" i="5"/>
  <c r="AM357" i="5" s="1"/>
  <c r="O357" i="5"/>
  <c r="AL357" i="5" s="1"/>
  <c r="AT357" i="5" s="1"/>
  <c r="AH357" i="5"/>
  <c r="AP357" i="5" s="1"/>
  <c r="AU357" i="5"/>
  <c r="AW357" i="5" s="1"/>
  <c r="AI357" i="5"/>
  <c r="AQ357" i="5" s="1"/>
  <c r="AX357" i="5"/>
  <c r="AF358" i="5"/>
  <c r="AN358" i="5" s="1"/>
  <c r="AG358" i="5"/>
  <c r="AO358" i="5" s="1"/>
  <c r="AJ358" i="5"/>
  <c r="AR358" i="5" s="1"/>
  <c r="F359" i="5"/>
  <c r="AD357" i="4"/>
  <c r="AV357" i="4"/>
  <c r="U359" i="4"/>
  <c r="W460" i="4"/>
  <c r="Z460" i="4"/>
  <c r="AA460" i="4"/>
  <c r="AB460" i="4"/>
  <c r="Y460" i="4"/>
  <c r="X460" i="4"/>
  <c r="AK356" i="4"/>
  <c r="AS356" i="4" s="1"/>
  <c r="N357" i="4"/>
  <c r="AE357" i="4"/>
  <c r="AM357" i="4" s="1"/>
  <c r="O357" i="4"/>
  <c r="AL357" i="4" s="1"/>
  <c r="AT357" i="4" s="1"/>
  <c r="AH357" i="4"/>
  <c r="AP357" i="4" s="1"/>
  <c r="AU357" i="4"/>
  <c r="AW357" i="4" s="1"/>
  <c r="AI357" i="4"/>
  <c r="AQ357" i="4" s="1"/>
  <c r="AX357" i="4"/>
  <c r="AF358" i="4"/>
  <c r="AN358" i="4" s="1"/>
  <c r="F359" i="4"/>
  <c r="AX357" i="3"/>
  <c r="BV357" i="3" s="1"/>
  <c r="BQ357" i="3"/>
  <c r="BS358" i="3"/>
  <c r="S359" i="3"/>
  <c r="BR358" i="3"/>
  <c r="BU358" i="3"/>
  <c r="X460" i="3"/>
  <c r="BT460" i="3" s="1"/>
  <c r="AT460" i="3"/>
  <c r="AU460" i="3"/>
  <c r="Y460" i="3"/>
  <c r="U460" i="3"/>
  <c r="AW460" i="3"/>
  <c r="W460" i="3"/>
  <c r="AF356" i="3"/>
  <c r="AL356" i="3" s="1"/>
  <c r="CI356" i="3"/>
  <c r="CJ356" i="3"/>
  <c r="BB357" i="3"/>
  <c r="BH357" i="3" s="1"/>
  <c r="BN357" i="3"/>
  <c r="BZ357" i="3" s="1"/>
  <c r="CF357" i="3" s="1"/>
  <c r="AB358" i="3"/>
  <c r="AH358" i="3" s="1"/>
  <c r="AC358" i="3"/>
  <c r="AI358" i="3" s="1"/>
  <c r="AE358" i="3"/>
  <c r="AK358" i="3" s="1"/>
  <c r="AD358" i="3"/>
  <c r="AJ358" i="3" s="1"/>
  <c r="F359" i="3"/>
  <c r="M357" i="3"/>
  <c r="AA357" i="3"/>
  <c r="AG357" i="3" s="1"/>
  <c r="AR357" i="3"/>
  <c r="AY357" i="3"/>
  <c r="BE357" i="3" s="1"/>
  <c r="BK357" i="3"/>
  <c r="BW357" i="3" s="1"/>
  <c r="CC357" i="3" s="1"/>
  <c r="BA357" i="3"/>
  <c r="BG357" i="3" s="1"/>
  <c r="BM357" i="3"/>
  <c r="AZ357" i="3"/>
  <c r="BF357" i="3" s="1"/>
  <c r="BL357" i="3"/>
  <c r="BC357" i="3"/>
  <c r="BI357" i="3" s="1"/>
  <c r="BO357" i="3"/>
  <c r="BP356" i="3"/>
  <c r="BD356" i="3"/>
  <c r="BJ356" i="3" s="1"/>
  <c r="AX357" i="2"/>
  <c r="BQ357" i="2"/>
  <c r="Z358" i="2"/>
  <c r="BS358" i="2"/>
  <c r="S359" i="2"/>
  <c r="BT358" i="2"/>
  <c r="BO357" i="2"/>
  <c r="BC357" i="2"/>
  <c r="BI357" i="2" s="1"/>
  <c r="AB358" i="2"/>
  <c r="AH358" i="2" s="1"/>
  <c r="AD358" i="2"/>
  <c r="AJ358" i="2" s="1"/>
  <c r="AC358" i="2"/>
  <c r="AI358" i="2" s="1"/>
  <c r="F359" i="2"/>
  <c r="AR357" i="2"/>
  <c r="AY357" i="2"/>
  <c r="BE357" i="2" s="1"/>
  <c r="BK357" i="2"/>
  <c r="BA357" i="2"/>
  <c r="BG357" i="2" s="1"/>
  <c r="BM357" i="2"/>
  <c r="M357" i="2"/>
  <c r="AA357" i="2"/>
  <c r="AG357" i="2" s="1"/>
  <c r="AZ357" i="2"/>
  <c r="BF357" i="2" s="1"/>
  <c r="BL357" i="2"/>
  <c r="BX357" i="2" s="1"/>
  <c r="CD357" i="2" s="1"/>
  <c r="BN357" i="2"/>
  <c r="BB357" i="2"/>
  <c r="BH357" i="2" s="1"/>
  <c r="X460" i="2"/>
  <c r="AU460" i="2"/>
  <c r="Y460" i="2"/>
  <c r="AF356" i="2"/>
  <c r="AL356" i="2" s="1"/>
  <c r="CI356" i="2"/>
  <c r="BD356" i="2"/>
  <c r="BJ356" i="2" s="1"/>
  <c r="BP356" i="2"/>
  <c r="AX357" i="1"/>
  <c r="BQ357" i="1"/>
  <c r="BR358" i="1"/>
  <c r="BS358" i="1"/>
  <c r="BT358" i="1"/>
  <c r="BU358" i="1"/>
  <c r="S359" i="1"/>
  <c r="AU460" i="1"/>
  <c r="AV460" i="1"/>
  <c r="U460" i="1"/>
  <c r="V460" i="1"/>
  <c r="W460" i="1"/>
  <c r="Y460" i="1"/>
  <c r="AT460" i="1"/>
  <c r="AW460" i="1"/>
  <c r="X460" i="1"/>
  <c r="AS460" i="1"/>
  <c r="AF356" i="1"/>
  <c r="AL356" i="1" s="1"/>
  <c r="BD356" i="1"/>
  <c r="BJ356" i="1" s="1"/>
  <c r="BP356" i="1"/>
  <c r="M357" i="1"/>
  <c r="AA357" i="1"/>
  <c r="AG357" i="1" s="1"/>
  <c r="AR357" i="1"/>
  <c r="AY357" i="1"/>
  <c r="BE357" i="1" s="1"/>
  <c r="BK357" i="1"/>
  <c r="BW357" i="1" s="1"/>
  <c r="CC357" i="1" s="1"/>
  <c r="AZ357" i="1"/>
  <c r="BF357" i="1" s="1"/>
  <c r="BL357" i="1"/>
  <c r="BX357" i="1" s="1"/>
  <c r="CD357" i="1" s="1"/>
  <c r="BA357" i="1"/>
  <c r="BG357" i="1" s="1"/>
  <c r="BM357" i="1"/>
  <c r="BB357" i="1"/>
  <c r="BH357" i="1" s="1"/>
  <c r="BN357" i="1"/>
  <c r="BZ357" i="1" s="1"/>
  <c r="CF357" i="1" s="1"/>
  <c r="BC357" i="1"/>
  <c r="BI357" i="1" s="1"/>
  <c r="BO357" i="1"/>
  <c r="CA357" i="1" s="1"/>
  <c r="CG357" i="1" s="1"/>
  <c r="AB358" i="1"/>
  <c r="AH358" i="1" s="1"/>
  <c r="AC358" i="1"/>
  <c r="AI358" i="1" s="1"/>
  <c r="AD358" i="1"/>
  <c r="AJ358" i="1" s="1"/>
  <c r="AE358" i="1"/>
  <c r="AK358" i="1" s="1"/>
  <c r="F359" i="1"/>
  <c r="AK460" i="7"/>
  <c r="BT460" i="7"/>
  <c r="BQ460" i="7"/>
  <c r="AL460" i="7"/>
  <c r="BR460" i="7"/>
  <c r="AD460" i="6"/>
  <c r="AV460" i="6"/>
  <c r="AY460" i="6"/>
  <c r="BQ460" i="2"/>
  <c r="AX460" i="2"/>
  <c r="BT460" i="2"/>
  <c r="BR460" i="2"/>
  <c r="BU460" i="2"/>
  <c r="Z460" i="2"/>
  <c r="BU356" i="8"/>
  <c r="BR357" i="7"/>
  <c r="AY357" i="4"/>
  <c r="AZ356" i="4"/>
  <c r="AG357" i="4"/>
  <c r="AO357" i="4" s="1"/>
  <c r="BS357" i="3"/>
  <c r="BV356" i="1"/>
  <c r="BS357" i="1"/>
  <c r="AZ356" i="6"/>
  <c r="AL356" i="6"/>
  <c r="AT356" i="6" s="1"/>
  <c r="AG357" i="6"/>
  <c r="AO357" i="6" s="1"/>
  <c r="AF357" i="6"/>
  <c r="AN357" i="6" s="1"/>
  <c r="AJ357" i="6"/>
  <c r="AR357" i="6" s="1"/>
  <c r="AC357" i="5"/>
  <c r="AY357" i="5"/>
  <c r="AZ356" i="5"/>
  <c r="BV356" i="3"/>
  <c r="CB355" i="3"/>
  <c r="CH355" i="3" s="1"/>
  <c r="BS357" i="2"/>
  <c r="BT357" i="2"/>
  <c r="BP357" i="9"/>
  <c r="BY356" i="9"/>
  <c r="BW356" i="9"/>
  <c r="BS357" i="7"/>
  <c r="AC357" i="4"/>
  <c r="BR357" i="3"/>
  <c r="AK357" i="8"/>
  <c r="AC357" i="6"/>
  <c r="BU357" i="3"/>
  <c r="Z357" i="2"/>
  <c r="AY357" i="6"/>
  <c r="Z357" i="1"/>
  <c r="CB355" i="1"/>
  <c r="CH355" i="1" s="1"/>
  <c r="AW356" i="8"/>
  <c r="BI356" i="8" s="1"/>
  <c r="BX356" i="8"/>
  <c r="BW356" i="8"/>
  <c r="AK357" i="7"/>
  <c r="BV356" i="2"/>
  <c r="CB355" i="2"/>
  <c r="CH355" i="2" s="1"/>
  <c r="CA356" i="2"/>
  <c r="CG356" i="2" s="1"/>
  <c r="BU357" i="2"/>
  <c r="AE460" i="8"/>
  <c r="AJ460" i="8"/>
  <c r="AD460" i="8"/>
  <c r="AI460" i="8"/>
  <c r="AF460" i="8"/>
  <c r="AH460" i="8"/>
  <c r="AG460" i="8"/>
  <c r="AC460" i="8"/>
  <c r="AB460" i="8"/>
  <c r="AS460" i="3"/>
  <c r="V460" i="3"/>
  <c r="BQ358" i="9" l="1"/>
  <c r="AL358" i="9"/>
  <c r="Y360" i="9"/>
  <c r="BS359" i="9"/>
  <c r="BP359" i="9"/>
  <c r="BT359" i="9"/>
  <c r="BP460" i="9"/>
  <c r="AK460" i="9"/>
  <c r="BT460" i="9"/>
  <c r="BS460" i="9"/>
  <c r="AW357" i="9"/>
  <c r="BI357" i="9" s="1"/>
  <c r="R358" i="9"/>
  <c r="AN358" i="9"/>
  <c r="AZ358" i="9" s="1"/>
  <c r="AS358" i="9"/>
  <c r="BE358" i="9" s="1"/>
  <c r="S358" i="9"/>
  <c r="AX358" i="9" s="1"/>
  <c r="BJ358" i="9" s="1"/>
  <c r="BL358" i="9"/>
  <c r="BV358" i="9" s="1"/>
  <c r="AO359" i="9"/>
  <c r="BA359" i="9" s="1"/>
  <c r="AQ359" i="9"/>
  <c r="BC359" i="9" s="1"/>
  <c r="AP359" i="9"/>
  <c r="BB359" i="9" s="1"/>
  <c r="F360" i="9"/>
  <c r="BK358" i="9"/>
  <c r="BU358" i="9" s="1"/>
  <c r="AR358" i="9"/>
  <c r="BD358" i="9" s="1"/>
  <c r="AU358" i="9"/>
  <c r="BG358" i="9" s="1"/>
  <c r="BN358" i="9"/>
  <c r="BX358" i="9" s="1"/>
  <c r="BM358" i="9"/>
  <c r="BW358" i="9" s="1"/>
  <c r="AT358" i="9"/>
  <c r="BF358" i="9" s="1"/>
  <c r="BO358" i="9"/>
  <c r="BY358" i="9" s="1"/>
  <c r="AV358" i="9"/>
  <c r="BH358" i="9" s="1"/>
  <c r="BQ358" i="8"/>
  <c r="AL358" i="8"/>
  <c r="BR359" i="8"/>
  <c r="Y360" i="8"/>
  <c r="BP359" i="8"/>
  <c r="BT359" i="8"/>
  <c r="AW357" i="8"/>
  <c r="BI357" i="8" s="1"/>
  <c r="AN358" i="8"/>
  <c r="AZ358" i="8" s="1"/>
  <c r="R358" i="8"/>
  <c r="AR358" i="8"/>
  <c r="BD358" i="8" s="1"/>
  <c r="BK358" i="8"/>
  <c r="BU358" i="8" s="1"/>
  <c r="AT358" i="8"/>
  <c r="BF358" i="8" s="1"/>
  <c r="BM358" i="8"/>
  <c r="BW358" i="8" s="1"/>
  <c r="AS358" i="8"/>
  <c r="BE358" i="8" s="1"/>
  <c r="BL358" i="8"/>
  <c r="BV358" i="8" s="1"/>
  <c r="S358" i="8"/>
  <c r="AX358" i="8" s="1"/>
  <c r="BJ358" i="8" s="1"/>
  <c r="BN358" i="8"/>
  <c r="BX358" i="8" s="1"/>
  <c r="AU358" i="8"/>
  <c r="BG358" i="8" s="1"/>
  <c r="F360" i="8"/>
  <c r="AO359" i="8"/>
  <c r="BA359" i="8" s="1"/>
  <c r="AQ359" i="8"/>
  <c r="BC359" i="8" s="1"/>
  <c r="AP359" i="8"/>
  <c r="BB359" i="8" s="1"/>
  <c r="BO358" i="8"/>
  <c r="BY358" i="8" s="1"/>
  <c r="AV358" i="8"/>
  <c r="BH358" i="8" s="1"/>
  <c r="Y360" i="7"/>
  <c r="BP359" i="7"/>
  <c r="BT359" i="7"/>
  <c r="BQ358" i="7"/>
  <c r="AL358" i="7"/>
  <c r="BS460" i="7"/>
  <c r="BP460" i="7"/>
  <c r="AW357" i="7"/>
  <c r="BI357" i="7" s="1"/>
  <c r="AN358" i="7"/>
  <c r="AZ358" i="7" s="1"/>
  <c r="R358" i="7"/>
  <c r="AR358" i="7"/>
  <c r="BD358" i="7" s="1"/>
  <c r="BK358" i="7"/>
  <c r="BU358" i="7" s="1"/>
  <c r="AU358" i="7"/>
  <c r="BG358" i="7" s="1"/>
  <c r="BN358" i="7"/>
  <c r="S358" i="7"/>
  <c r="AX358" i="7" s="1"/>
  <c r="BJ358" i="7" s="1"/>
  <c r="AS358" i="7"/>
  <c r="BE358" i="7" s="1"/>
  <c r="BL358" i="7"/>
  <c r="BV358" i="7" s="1"/>
  <c r="AT358" i="7"/>
  <c r="BF358" i="7" s="1"/>
  <c r="BM358" i="7"/>
  <c r="BW358" i="7" s="1"/>
  <c r="AV358" i="7"/>
  <c r="BH358" i="7" s="1"/>
  <c r="BO358" i="7"/>
  <c r="BY358" i="7" s="1"/>
  <c r="AP359" i="7"/>
  <c r="BB359" i="7" s="1"/>
  <c r="AO359" i="7"/>
  <c r="BA359" i="7" s="1"/>
  <c r="AQ359" i="7"/>
  <c r="BC359" i="7" s="1"/>
  <c r="F360" i="7"/>
  <c r="U360" i="6"/>
  <c r="AC359" i="6"/>
  <c r="AY359" i="6"/>
  <c r="AD358" i="6"/>
  <c r="AV358" i="6"/>
  <c r="AC460" i="6"/>
  <c r="O358" i="6"/>
  <c r="AL358" i="6" s="1"/>
  <c r="AT358" i="6" s="1"/>
  <c r="AH358" i="6"/>
  <c r="AP358" i="6" s="1"/>
  <c r="AU358" i="6"/>
  <c r="AW358" i="6" s="1"/>
  <c r="AF359" i="6"/>
  <c r="AN359" i="6" s="1"/>
  <c r="AJ359" i="6"/>
  <c r="AR359" i="6" s="1"/>
  <c r="AG359" i="6"/>
  <c r="AO359" i="6" s="1"/>
  <c r="F360" i="6"/>
  <c r="AE358" i="6"/>
  <c r="AM358" i="6" s="1"/>
  <c r="N358" i="6"/>
  <c r="AX358" i="6"/>
  <c r="AI358" i="6"/>
  <c r="AQ358" i="6" s="1"/>
  <c r="AK357" i="6"/>
  <c r="AS357" i="6" s="1"/>
  <c r="AD358" i="5"/>
  <c r="AV358" i="5"/>
  <c r="U360" i="5"/>
  <c r="AC460" i="5"/>
  <c r="AD460" i="5"/>
  <c r="AV460" i="5"/>
  <c r="AY460" i="5"/>
  <c r="AK357" i="5"/>
  <c r="AS357" i="5" s="1"/>
  <c r="N358" i="5"/>
  <c r="AE358" i="5"/>
  <c r="AM358" i="5" s="1"/>
  <c r="O358" i="5"/>
  <c r="AL358" i="5" s="1"/>
  <c r="AT358" i="5" s="1"/>
  <c r="AH358" i="5"/>
  <c r="AP358" i="5" s="1"/>
  <c r="AU358" i="5"/>
  <c r="AW358" i="5" s="1"/>
  <c r="AI358" i="5"/>
  <c r="AQ358" i="5" s="1"/>
  <c r="AX358" i="5"/>
  <c r="AF359" i="5"/>
  <c r="AN359" i="5" s="1"/>
  <c r="F360" i="5"/>
  <c r="AD358" i="4"/>
  <c r="AV358" i="4"/>
  <c r="U360" i="4"/>
  <c r="AC460" i="4"/>
  <c r="AD460" i="4"/>
  <c r="AV460" i="4"/>
  <c r="AY460" i="4"/>
  <c r="AK357" i="4"/>
  <c r="AS357" i="4" s="1"/>
  <c r="N358" i="4"/>
  <c r="AE358" i="4"/>
  <c r="AM358" i="4" s="1"/>
  <c r="O358" i="4"/>
  <c r="AL358" i="4" s="1"/>
  <c r="AT358" i="4" s="1"/>
  <c r="AH358" i="4"/>
  <c r="AP358" i="4" s="1"/>
  <c r="AU358" i="4"/>
  <c r="AW358" i="4" s="1"/>
  <c r="AI358" i="4"/>
  <c r="AQ358" i="4" s="1"/>
  <c r="AX358" i="4"/>
  <c r="AF359" i="4"/>
  <c r="AN359" i="4" s="1"/>
  <c r="F360" i="4"/>
  <c r="BR359" i="3"/>
  <c r="BU359" i="3"/>
  <c r="BT359" i="3"/>
  <c r="S360" i="3"/>
  <c r="BQ358" i="3"/>
  <c r="AX358" i="3"/>
  <c r="BV358" i="3" s="1"/>
  <c r="BR460" i="3"/>
  <c r="BS460" i="3"/>
  <c r="Z460" i="3"/>
  <c r="BU460" i="3"/>
  <c r="M358" i="3"/>
  <c r="AA358" i="3"/>
  <c r="AG358" i="3" s="1"/>
  <c r="BA358" i="3"/>
  <c r="BG358" i="3" s="1"/>
  <c r="BM358" i="3"/>
  <c r="BY358" i="3" s="1"/>
  <c r="CE358" i="3" s="1"/>
  <c r="BC358" i="3"/>
  <c r="BI358" i="3" s="1"/>
  <c r="BO358" i="3"/>
  <c r="CA358" i="3" s="1"/>
  <c r="CG358" i="3" s="1"/>
  <c r="AZ358" i="3"/>
  <c r="BF358" i="3" s="1"/>
  <c r="BL358" i="3"/>
  <c r="BX358" i="3" s="1"/>
  <c r="CD358" i="3" s="1"/>
  <c r="AR358" i="3"/>
  <c r="AY358" i="3"/>
  <c r="BE358" i="3" s="1"/>
  <c r="BK358" i="3"/>
  <c r="BW358" i="3" s="1"/>
  <c r="CC358" i="3" s="1"/>
  <c r="BB358" i="3"/>
  <c r="BH358" i="3" s="1"/>
  <c r="BN358" i="3"/>
  <c r="BZ358" i="3" s="1"/>
  <c r="CF358" i="3" s="1"/>
  <c r="AB359" i="3"/>
  <c r="AH359" i="3" s="1"/>
  <c r="AE359" i="3"/>
  <c r="AK359" i="3" s="1"/>
  <c r="F360" i="3"/>
  <c r="AD359" i="3"/>
  <c r="AJ359" i="3" s="1"/>
  <c r="AC359" i="3"/>
  <c r="AI359" i="3" s="1"/>
  <c r="CI357" i="3"/>
  <c r="AF357" i="3"/>
  <c r="AL357" i="3" s="1"/>
  <c r="CJ357" i="3"/>
  <c r="BD357" i="3"/>
  <c r="BJ357" i="3" s="1"/>
  <c r="BP357" i="3"/>
  <c r="CB357" i="3" s="1"/>
  <c r="CH357" i="3" s="1"/>
  <c r="AX358" i="2"/>
  <c r="BV358" i="2" s="1"/>
  <c r="BQ358" i="2"/>
  <c r="BU359" i="2"/>
  <c r="BR359" i="2"/>
  <c r="BT359" i="2"/>
  <c r="S360" i="2"/>
  <c r="BA358" i="2"/>
  <c r="BG358" i="2" s="1"/>
  <c r="BM358" i="2"/>
  <c r="BY358" i="2" s="1"/>
  <c r="CE358" i="2" s="1"/>
  <c r="BB358" i="2"/>
  <c r="BH358" i="2" s="1"/>
  <c r="BN358" i="2"/>
  <c r="BZ358" i="2" s="1"/>
  <c r="CF358" i="2" s="1"/>
  <c r="M358" i="2"/>
  <c r="AA358" i="2"/>
  <c r="AG358" i="2" s="1"/>
  <c r="BL358" i="2"/>
  <c r="BX358" i="2" s="1"/>
  <c r="CD358" i="2" s="1"/>
  <c r="AZ358" i="2"/>
  <c r="BF358" i="2" s="1"/>
  <c r="BC358" i="2"/>
  <c r="BI358" i="2" s="1"/>
  <c r="BO358" i="2"/>
  <c r="CA358" i="2" s="1"/>
  <c r="CG358" i="2" s="1"/>
  <c r="AR358" i="2"/>
  <c r="BK358" i="2"/>
  <c r="BW358" i="2" s="1"/>
  <c r="CC358" i="2" s="1"/>
  <c r="AY358" i="2"/>
  <c r="BE358" i="2" s="1"/>
  <c r="AE359" i="2"/>
  <c r="AK359" i="2" s="1"/>
  <c r="AC359" i="2"/>
  <c r="AI359" i="2" s="1"/>
  <c r="AB359" i="2"/>
  <c r="AH359" i="2" s="1"/>
  <c r="AD359" i="2"/>
  <c r="AJ359" i="2" s="1"/>
  <c r="F360" i="2"/>
  <c r="BD357" i="2"/>
  <c r="BJ357" i="2" s="1"/>
  <c r="BP357" i="2"/>
  <c r="CB357" i="2" s="1"/>
  <c r="CH357" i="2" s="1"/>
  <c r="AF357" i="2"/>
  <c r="AL357" i="2" s="1"/>
  <c r="CI357" i="2"/>
  <c r="BS460" i="2"/>
  <c r="AX358" i="1"/>
  <c r="BV358" i="1" s="1"/>
  <c r="BQ358" i="1"/>
  <c r="BR359" i="1"/>
  <c r="BS359" i="1"/>
  <c r="BT359" i="1"/>
  <c r="BU359" i="1"/>
  <c r="S360" i="1"/>
  <c r="BS460" i="1"/>
  <c r="BT460" i="1"/>
  <c r="Z460" i="1"/>
  <c r="BR460" i="1"/>
  <c r="BU460" i="1"/>
  <c r="AX460" i="1"/>
  <c r="BV460" i="1" s="1"/>
  <c r="BQ460" i="1"/>
  <c r="AF357" i="1"/>
  <c r="AL357" i="1" s="1"/>
  <c r="BD357" i="1"/>
  <c r="BJ357" i="1" s="1"/>
  <c r="BP357" i="1"/>
  <c r="CB357" i="1" s="1"/>
  <c r="CH357" i="1" s="1"/>
  <c r="M358" i="1"/>
  <c r="AA358" i="1"/>
  <c r="AG358" i="1" s="1"/>
  <c r="AR358" i="1"/>
  <c r="AY358" i="1"/>
  <c r="BE358" i="1" s="1"/>
  <c r="BK358" i="1"/>
  <c r="BW358" i="1" s="1"/>
  <c r="CC358" i="1" s="1"/>
  <c r="AZ358" i="1"/>
  <c r="BF358" i="1" s="1"/>
  <c r="BL358" i="1"/>
  <c r="BX358" i="1" s="1"/>
  <c r="CD358" i="1" s="1"/>
  <c r="BA358" i="1"/>
  <c r="BG358" i="1" s="1"/>
  <c r="BM358" i="1"/>
  <c r="BY358" i="1" s="1"/>
  <c r="CE358" i="1" s="1"/>
  <c r="BB358" i="1"/>
  <c r="BH358" i="1" s="1"/>
  <c r="BN358" i="1"/>
  <c r="BZ358" i="1" s="1"/>
  <c r="CF358" i="1" s="1"/>
  <c r="BC358" i="1"/>
  <c r="BI358" i="1" s="1"/>
  <c r="BO358" i="1"/>
  <c r="CA358" i="1" s="1"/>
  <c r="CG358" i="1" s="1"/>
  <c r="AB359" i="1"/>
  <c r="AH359" i="1" s="1"/>
  <c r="AC359" i="1"/>
  <c r="AI359" i="1" s="1"/>
  <c r="AD359" i="1"/>
  <c r="AJ359" i="1" s="1"/>
  <c r="AE359" i="1"/>
  <c r="AK359" i="1" s="1"/>
  <c r="F360" i="1"/>
  <c r="BT460" i="8"/>
  <c r="BS460" i="8"/>
  <c r="BP460" i="8"/>
  <c r="BR460" i="8"/>
  <c r="AL460" i="8"/>
  <c r="AZ460" i="8" s="1"/>
  <c r="BQ460" i="8"/>
  <c r="AK460" i="8"/>
  <c r="AX460" i="3"/>
  <c r="BV460" i="3" s="1"/>
  <c r="BQ460" i="3"/>
  <c r="AK358" i="8"/>
  <c r="BS358" i="7"/>
  <c r="AG358" i="6"/>
  <c r="AO358" i="6" s="1"/>
  <c r="AL357" i="6"/>
  <c r="AT357" i="6" s="1"/>
  <c r="AW357" i="6"/>
  <c r="AC358" i="5"/>
  <c r="AY358" i="5"/>
  <c r="AZ357" i="5"/>
  <c r="AG358" i="4"/>
  <c r="AO358" i="4" s="1"/>
  <c r="CA357" i="2"/>
  <c r="CG357" i="2" s="1"/>
  <c r="AE358" i="2"/>
  <c r="AK358" i="2" s="1"/>
  <c r="BW357" i="2"/>
  <c r="CC357" i="2" s="1"/>
  <c r="BY357" i="2"/>
  <c r="CE357" i="2" s="1"/>
  <c r="BZ357" i="2"/>
  <c r="CF357" i="2" s="1"/>
  <c r="CB356" i="2"/>
  <c r="CH356" i="2" s="1"/>
  <c r="BV357" i="1"/>
  <c r="Z358" i="1"/>
  <c r="CB356" i="1"/>
  <c r="CH356" i="1" s="1"/>
  <c r="BY357" i="1"/>
  <c r="CE357" i="1" s="1"/>
  <c r="BV460" i="2"/>
  <c r="AK358" i="9"/>
  <c r="BU357" i="9"/>
  <c r="AK358" i="7"/>
  <c r="BT358" i="7"/>
  <c r="AJ358" i="4"/>
  <c r="AR358" i="4" s="1"/>
  <c r="Z358" i="3"/>
  <c r="BR358" i="2"/>
  <c r="BX357" i="7"/>
  <c r="BW357" i="7"/>
  <c r="BT358" i="8"/>
  <c r="BP358" i="7"/>
  <c r="AY358" i="6"/>
  <c r="AY358" i="4"/>
  <c r="BY357" i="3"/>
  <c r="CE357" i="3" s="1"/>
  <c r="BX357" i="3"/>
  <c r="CD357" i="3" s="1"/>
  <c r="CA357" i="3"/>
  <c r="CG357" i="3" s="1"/>
  <c r="BV357" i="2"/>
  <c r="BR358" i="9"/>
  <c r="BP358" i="8"/>
  <c r="AZ357" i="6"/>
  <c r="AC358" i="4"/>
  <c r="AZ357" i="4"/>
  <c r="BU358" i="2"/>
  <c r="AC358" i="6"/>
  <c r="BT358" i="3"/>
  <c r="CB356" i="3"/>
  <c r="CH356" i="3" s="1"/>
  <c r="AM358" i="9"/>
  <c r="AY358" i="9" s="1"/>
  <c r="AZ358" i="4" l="1"/>
  <c r="AZ358" i="6"/>
  <c r="AK358" i="6"/>
  <c r="AS358" i="6" s="1"/>
  <c r="BS360" i="9"/>
  <c r="Y361" i="9"/>
  <c r="AL359" i="9"/>
  <c r="BQ359" i="9"/>
  <c r="S359" i="9"/>
  <c r="AS359" i="9"/>
  <c r="BE359" i="9" s="1"/>
  <c r="BL359" i="9"/>
  <c r="BV359" i="9" s="1"/>
  <c r="BM359" i="9"/>
  <c r="AT359" i="9"/>
  <c r="BF359" i="9" s="1"/>
  <c r="R359" i="9"/>
  <c r="AN359" i="9"/>
  <c r="AZ359" i="9" s="1"/>
  <c r="BK359" i="9"/>
  <c r="BU359" i="9" s="1"/>
  <c r="AR359" i="9"/>
  <c r="BD359" i="9" s="1"/>
  <c r="AU359" i="9"/>
  <c r="BG359" i="9" s="1"/>
  <c r="BN359" i="9"/>
  <c r="BX359" i="9" s="1"/>
  <c r="AQ360" i="9"/>
  <c r="BC360" i="9" s="1"/>
  <c r="AP360" i="9"/>
  <c r="BB360" i="9" s="1"/>
  <c r="AO360" i="9"/>
  <c r="BA360" i="9" s="1"/>
  <c r="AM360" i="9"/>
  <c r="AY360" i="9" s="1"/>
  <c r="F361" i="9"/>
  <c r="AV359" i="9"/>
  <c r="BH359" i="9" s="1"/>
  <c r="BO359" i="9"/>
  <c r="BY359" i="9" s="1"/>
  <c r="Y361" i="8"/>
  <c r="BT360" i="8"/>
  <c r="AL359" i="8"/>
  <c r="BQ359" i="8"/>
  <c r="R359" i="8"/>
  <c r="AN359" i="8"/>
  <c r="AZ359" i="8" s="1"/>
  <c r="AR359" i="8"/>
  <c r="BD359" i="8" s="1"/>
  <c r="BK359" i="8"/>
  <c r="BU359" i="8" s="1"/>
  <c r="BL359" i="8"/>
  <c r="BV359" i="8" s="1"/>
  <c r="S359" i="8"/>
  <c r="AX359" i="8" s="1"/>
  <c r="BJ359" i="8" s="1"/>
  <c r="AS359" i="8"/>
  <c r="BE359" i="8" s="1"/>
  <c r="AV359" i="8"/>
  <c r="BH359" i="8" s="1"/>
  <c r="BO359" i="8"/>
  <c r="BY359" i="8" s="1"/>
  <c r="AP360" i="8"/>
  <c r="BB360" i="8" s="1"/>
  <c r="AM360" i="8"/>
  <c r="AY360" i="8" s="1"/>
  <c r="AO360" i="8"/>
  <c r="BA360" i="8" s="1"/>
  <c r="AQ360" i="8"/>
  <c r="BC360" i="8" s="1"/>
  <c r="F361" i="8"/>
  <c r="BM359" i="8"/>
  <c r="BW359" i="8" s="1"/>
  <c r="AT359" i="8"/>
  <c r="BF359" i="8" s="1"/>
  <c r="AM359" i="8"/>
  <c r="AY359" i="8" s="1"/>
  <c r="BN359" i="8"/>
  <c r="AU359" i="8"/>
  <c r="BG359" i="8" s="1"/>
  <c r="BS360" i="7"/>
  <c r="BT360" i="7"/>
  <c r="Y361" i="7"/>
  <c r="AL359" i="7"/>
  <c r="BQ359" i="7"/>
  <c r="AN359" i="7"/>
  <c r="AZ359" i="7" s="1"/>
  <c r="R359" i="7"/>
  <c r="AR359" i="7"/>
  <c r="BD359" i="7" s="1"/>
  <c r="BK359" i="7"/>
  <c r="BU359" i="7" s="1"/>
  <c r="AT359" i="7"/>
  <c r="BF359" i="7" s="1"/>
  <c r="BM359" i="7"/>
  <c r="AV359" i="7"/>
  <c r="BH359" i="7" s="1"/>
  <c r="BO359" i="7"/>
  <c r="BY359" i="7" s="1"/>
  <c r="S359" i="7"/>
  <c r="AX359" i="7" s="1"/>
  <c r="BJ359" i="7" s="1"/>
  <c r="AS359" i="7"/>
  <c r="BE359" i="7" s="1"/>
  <c r="BL359" i="7"/>
  <c r="BV359" i="7" s="1"/>
  <c r="AM360" i="7"/>
  <c r="AY360" i="7" s="1"/>
  <c r="AQ360" i="7"/>
  <c r="BC360" i="7" s="1"/>
  <c r="AO360" i="7"/>
  <c r="BA360" i="7" s="1"/>
  <c r="AP360" i="7"/>
  <c r="BB360" i="7" s="1"/>
  <c r="F361" i="7"/>
  <c r="AU359" i="7"/>
  <c r="BG359" i="7" s="1"/>
  <c r="BN359" i="7"/>
  <c r="AM359" i="7"/>
  <c r="AY359" i="7" s="1"/>
  <c r="AD359" i="6"/>
  <c r="AV359" i="6"/>
  <c r="U361" i="6"/>
  <c r="O359" i="6"/>
  <c r="AL359" i="6" s="1"/>
  <c r="AT359" i="6" s="1"/>
  <c r="AU359" i="6"/>
  <c r="AW359" i="6" s="1"/>
  <c r="AH359" i="6"/>
  <c r="AP359" i="6" s="1"/>
  <c r="N359" i="6"/>
  <c r="AE359" i="6"/>
  <c r="AM359" i="6" s="1"/>
  <c r="AX359" i="6"/>
  <c r="AZ359" i="6" s="1"/>
  <c r="AI359" i="6"/>
  <c r="AQ359" i="6" s="1"/>
  <c r="AF360" i="6"/>
  <c r="AN360" i="6" s="1"/>
  <c r="F361" i="6"/>
  <c r="AD359" i="5"/>
  <c r="AV359" i="5"/>
  <c r="U361" i="5"/>
  <c r="N359" i="5"/>
  <c r="AE359" i="5"/>
  <c r="AM359" i="5" s="1"/>
  <c r="O359" i="5"/>
  <c r="AL359" i="5" s="1"/>
  <c r="AT359" i="5" s="1"/>
  <c r="AH359" i="5"/>
  <c r="AP359" i="5" s="1"/>
  <c r="AU359" i="5"/>
  <c r="AW359" i="5" s="1"/>
  <c r="AI359" i="5"/>
  <c r="AQ359" i="5" s="1"/>
  <c r="AX359" i="5"/>
  <c r="AF360" i="5"/>
  <c r="AN360" i="5" s="1"/>
  <c r="AG360" i="5"/>
  <c r="AO360" i="5" s="1"/>
  <c r="F361" i="5"/>
  <c r="AD359" i="4"/>
  <c r="AV359" i="4"/>
  <c r="U361" i="4"/>
  <c r="N359" i="4"/>
  <c r="AE359" i="4"/>
  <c r="AM359" i="4" s="1"/>
  <c r="O359" i="4"/>
  <c r="AH359" i="4"/>
  <c r="AP359" i="4" s="1"/>
  <c r="AU359" i="4"/>
  <c r="AW359" i="4" s="1"/>
  <c r="AI359" i="4"/>
  <c r="AQ359" i="4" s="1"/>
  <c r="AX359" i="4"/>
  <c r="AF360" i="4"/>
  <c r="AN360" i="4" s="1"/>
  <c r="F361" i="4"/>
  <c r="AX359" i="3"/>
  <c r="BQ359" i="3"/>
  <c r="BR360" i="3"/>
  <c r="BU360" i="3"/>
  <c r="S361" i="3"/>
  <c r="BS360" i="3"/>
  <c r="Z360" i="3"/>
  <c r="CI358" i="3"/>
  <c r="AF358" i="3"/>
  <c r="AL358" i="3" s="1"/>
  <c r="CJ358" i="3"/>
  <c r="BP358" i="3"/>
  <c r="CB358" i="3" s="1"/>
  <c r="CH358" i="3" s="1"/>
  <c r="BD358" i="3"/>
  <c r="BJ358" i="3" s="1"/>
  <c r="AZ359" i="3"/>
  <c r="BF359" i="3" s="1"/>
  <c r="BL359" i="3"/>
  <c r="BX359" i="3" s="1"/>
  <c r="CD359" i="3" s="1"/>
  <c r="BB359" i="3"/>
  <c r="BH359" i="3" s="1"/>
  <c r="BN359" i="3"/>
  <c r="BZ359" i="3" s="1"/>
  <c r="CF359" i="3" s="1"/>
  <c r="BA359" i="3"/>
  <c r="BG359" i="3" s="1"/>
  <c r="BM359" i="3"/>
  <c r="AD360" i="3"/>
  <c r="AJ360" i="3" s="1"/>
  <c r="AC360" i="3"/>
  <c r="AI360" i="3" s="1"/>
  <c r="F361" i="3"/>
  <c r="AE360" i="3"/>
  <c r="AK360" i="3" s="1"/>
  <c r="AB360" i="3"/>
  <c r="AH360" i="3" s="1"/>
  <c r="M359" i="3"/>
  <c r="AA359" i="3"/>
  <c r="AG359" i="3" s="1"/>
  <c r="BO359" i="3"/>
  <c r="CA359" i="3" s="1"/>
  <c r="CG359" i="3" s="1"/>
  <c r="BC359" i="3"/>
  <c r="BI359" i="3" s="1"/>
  <c r="AR359" i="3"/>
  <c r="BK359" i="3"/>
  <c r="BW359" i="3" s="1"/>
  <c r="CC359" i="3" s="1"/>
  <c r="AY359" i="3"/>
  <c r="BE359" i="3" s="1"/>
  <c r="AX359" i="2"/>
  <c r="BQ359" i="2"/>
  <c r="S361" i="2"/>
  <c r="BS360" i="2"/>
  <c r="BU360" i="2"/>
  <c r="BT360" i="2"/>
  <c r="CI358" i="2"/>
  <c r="AF358" i="2"/>
  <c r="AL358" i="2" s="1"/>
  <c r="BD358" i="2"/>
  <c r="BJ358" i="2" s="1"/>
  <c r="BP358" i="2"/>
  <c r="CB358" i="2" s="1"/>
  <c r="CH358" i="2" s="1"/>
  <c r="BC359" i="2"/>
  <c r="BI359" i="2" s="1"/>
  <c r="BO359" i="2"/>
  <c r="CA359" i="2" s="1"/>
  <c r="CG359" i="2" s="1"/>
  <c r="AA359" i="2"/>
  <c r="AG359" i="2" s="1"/>
  <c r="M359" i="2"/>
  <c r="BA359" i="2"/>
  <c r="BG359" i="2" s="1"/>
  <c r="BM359" i="2"/>
  <c r="BY359" i="2" s="1"/>
  <c r="CE359" i="2" s="1"/>
  <c r="AR359" i="2"/>
  <c r="AY359" i="2"/>
  <c r="BE359" i="2" s="1"/>
  <c r="BK359" i="2"/>
  <c r="BW359" i="2" s="1"/>
  <c r="CC359" i="2" s="1"/>
  <c r="AZ359" i="2"/>
  <c r="BF359" i="2" s="1"/>
  <c r="BL359" i="2"/>
  <c r="BX359" i="2" s="1"/>
  <c r="CD359" i="2" s="1"/>
  <c r="BB359" i="2"/>
  <c r="BH359" i="2" s="1"/>
  <c r="BN359" i="2"/>
  <c r="BZ359" i="2" s="1"/>
  <c r="CF359" i="2" s="1"/>
  <c r="AB360" i="2"/>
  <c r="AH360" i="2" s="1"/>
  <c r="F361" i="2"/>
  <c r="AX359" i="1"/>
  <c r="BQ359" i="1"/>
  <c r="BR360" i="1"/>
  <c r="BS360" i="1"/>
  <c r="BT360" i="1"/>
  <c r="BU360" i="1"/>
  <c r="S361" i="1"/>
  <c r="BD358" i="1"/>
  <c r="BJ358" i="1" s="1"/>
  <c r="BP358" i="1"/>
  <c r="CB358" i="1" s="1"/>
  <c r="CH358" i="1" s="1"/>
  <c r="M359" i="1"/>
  <c r="AA359" i="1"/>
  <c r="AG359" i="1" s="1"/>
  <c r="AR359" i="1"/>
  <c r="AY359" i="1"/>
  <c r="BE359" i="1" s="1"/>
  <c r="BK359" i="1"/>
  <c r="BW359" i="1" s="1"/>
  <c r="CC359" i="1" s="1"/>
  <c r="AZ359" i="1"/>
  <c r="BF359" i="1" s="1"/>
  <c r="BL359" i="1"/>
  <c r="BX359" i="1" s="1"/>
  <c r="CD359" i="1" s="1"/>
  <c r="BA359" i="1"/>
  <c r="BG359" i="1" s="1"/>
  <c r="BM359" i="1"/>
  <c r="BY359" i="1" s="1"/>
  <c r="CE359" i="1" s="1"/>
  <c r="BB359" i="1"/>
  <c r="BH359" i="1" s="1"/>
  <c r="BN359" i="1"/>
  <c r="BZ359" i="1" s="1"/>
  <c r="CF359" i="1" s="1"/>
  <c r="BC359" i="1"/>
  <c r="BI359" i="1" s="1"/>
  <c r="BO359" i="1"/>
  <c r="CA359" i="1" s="1"/>
  <c r="CG359" i="1" s="1"/>
  <c r="AB360" i="1"/>
  <c r="AH360" i="1" s="1"/>
  <c r="AC360" i="1"/>
  <c r="AI360" i="1" s="1"/>
  <c r="AD360" i="1"/>
  <c r="AJ360" i="1" s="1"/>
  <c r="AE360" i="1"/>
  <c r="AK360" i="1" s="1"/>
  <c r="F361" i="1"/>
  <c r="AK359" i="8"/>
  <c r="AK359" i="7"/>
  <c r="AC359" i="4"/>
  <c r="AY359" i="5"/>
  <c r="Z359" i="3"/>
  <c r="BS359" i="2"/>
  <c r="Z359" i="2"/>
  <c r="Z359" i="1"/>
  <c r="AW358" i="8"/>
  <c r="BI358" i="8" s="1"/>
  <c r="AG359" i="4"/>
  <c r="AO359" i="4" s="1"/>
  <c r="BS359" i="3"/>
  <c r="BR359" i="9"/>
  <c r="BS359" i="8"/>
  <c r="BS359" i="7"/>
  <c r="BR359" i="7"/>
  <c r="AC359" i="5"/>
  <c r="AK359" i="9"/>
  <c r="BX358" i="7"/>
  <c r="AK358" i="5"/>
  <c r="AS358" i="5" s="1"/>
  <c r="AZ358" i="5"/>
  <c r="AJ359" i="5"/>
  <c r="AR359" i="5" s="1"/>
  <c r="AY359" i="4"/>
  <c r="AJ359" i="4"/>
  <c r="AR359" i="4" s="1"/>
  <c r="AG359" i="5"/>
  <c r="AO359" i="5" s="1"/>
  <c r="AW358" i="9"/>
  <c r="BI358" i="9" s="1"/>
  <c r="AM359" i="9"/>
  <c r="AY359" i="9" s="1"/>
  <c r="AW358" i="7"/>
  <c r="BI358" i="7" s="1"/>
  <c r="AK358" i="4"/>
  <c r="AS358" i="4" s="1"/>
  <c r="AF358" i="1"/>
  <c r="AL358" i="1" s="1"/>
  <c r="AL359" i="4" l="1"/>
  <c r="AT359" i="4" s="1"/>
  <c r="BQ360" i="9"/>
  <c r="AL360" i="9"/>
  <c r="BT361" i="9"/>
  <c r="Y362" i="9"/>
  <c r="BR361" i="9"/>
  <c r="BS361" i="9"/>
  <c r="R360" i="9"/>
  <c r="AN360" i="9"/>
  <c r="AZ360" i="9" s="1"/>
  <c r="AS360" i="9"/>
  <c r="BE360" i="9" s="1"/>
  <c r="BL360" i="9"/>
  <c r="BV360" i="9" s="1"/>
  <c r="S360" i="9"/>
  <c r="AX360" i="9" s="1"/>
  <c r="BJ360" i="9" s="1"/>
  <c r="BN360" i="9"/>
  <c r="BX360" i="9" s="1"/>
  <c r="AU360" i="9"/>
  <c r="BG360" i="9" s="1"/>
  <c r="AT360" i="9"/>
  <c r="BF360" i="9" s="1"/>
  <c r="BM360" i="9"/>
  <c r="BK360" i="9"/>
  <c r="AR360" i="9"/>
  <c r="BD360" i="9" s="1"/>
  <c r="BO360" i="9"/>
  <c r="AV360" i="9"/>
  <c r="BH360" i="9" s="1"/>
  <c r="F362" i="9"/>
  <c r="AO361" i="9"/>
  <c r="BA361" i="9" s="1"/>
  <c r="AP361" i="9"/>
  <c r="BB361" i="9" s="1"/>
  <c r="AQ361" i="9"/>
  <c r="BC361" i="9" s="1"/>
  <c r="BS361" i="8"/>
  <c r="Y362" i="8"/>
  <c r="BP361" i="8"/>
  <c r="BT361" i="8"/>
  <c r="BQ360" i="8"/>
  <c r="AL360" i="8"/>
  <c r="AN360" i="8"/>
  <c r="AZ360" i="8" s="1"/>
  <c r="R360" i="8"/>
  <c r="BK360" i="8"/>
  <c r="AR360" i="8"/>
  <c r="BD360" i="8" s="1"/>
  <c r="BO360" i="8"/>
  <c r="BY360" i="8" s="1"/>
  <c r="AV360" i="8"/>
  <c r="BH360" i="8" s="1"/>
  <c r="AU360" i="8"/>
  <c r="BG360" i="8" s="1"/>
  <c r="BN360" i="8"/>
  <c r="AT360" i="8"/>
  <c r="BF360" i="8" s="1"/>
  <c r="BM360" i="8"/>
  <c r="AS360" i="8"/>
  <c r="BE360" i="8" s="1"/>
  <c r="BL360" i="8"/>
  <c r="BV360" i="8" s="1"/>
  <c r="S360" i="8"/>
  <c r="AX360" i="8" s="1"/>
  <c r="BJ360" i="8" s="1"/>
  <c r="AP361" i="8"/>
  <c r="BB361" i="8" s="1"/>
  <c r="AQ361" i="8"/>
  <c r="BC361" i="8" s="1"/>
  <c r="F362" i="8"/>
  <c r="AO361" i="8"/>
  <c r="BA361" i="8" s="1"/>
  <c r="AL360" i="7"/>
  <c r="BQ360" i="7"/>
  <c r="AK361" i="7"/>
  <c r="BR361" i="7"/>
  <c r="BT361" i="7"/>
  <c r="BS361" i="7"/>
  <c r="BP361" i="7"/>
  <c r="Y362" i="7"/>
  <c r="AN360" i="7"/>
  <c r="AZ360" i="7" s="1"/>
  <c r="R360" i="7"/>
  <c r="AR360" i="7"/>
  <c r="BD360" i="7" s="1"/>
  <c r="BK360" i="7"/>
  <c r="AT360" i="7"/>
  <c r="BF360" i="7" s="1"/>
  <c r="BM360" i="7"/>
  <c r="AV360" i="7"/>
  <c r="BH360" i="7" s="1"/>
  <c r="BO360" i="7"/>
  <c r="BY360" i="7" s="1"/>
  <c r="S360" i="7"/>
  <c r="AX360" i="7" s="1"/>
  <c r="BJ360" i="7" s="1"/>
  <c r="BL360" i="7"/>
  <c r="BV360" i="7" s="1"/>
  <c r="AS360" i="7"/>
  <c r="BE360" i="7" s="1"/>
  <c r="AU360" i="7"/>
  <c r="BG360" i="7" s="1"/>
  <c r="BN360" i="7"/>
  <c r="BX360" i="7" s="1"/>
  <c r="AQ361" i="7"/>
  <c r="BC361" i="7" s="1"/>
  <c r="F362" i="7"/>
  <c r="AP361" i="7"/>
  <c r="BB361" i="7" s="1"/>
  <c r="AO361" i="7"/>
  <c r="BA361" i="7" s="1"/>
  <c r="AD360" i="6"/>
  <c r="AV360" i="6"/>
  <c r="U362" i="6"/>
  <c r="AK359" i="6"/>
  <c r="AS359" i="6" s="1"/>
  <c r="O360" i="6"/>
  <c r="AL360" i="6" s="1"/>
  <c r="AT360" i="6" s="1"/>
  <c r="AU360" i="6"/>
  <c r="AW360" i="6" s="1"/>
  <c r="AH360" i="6"/>
  <c r="AP360" i="6" s="1"/>
  <c r="N360" i="6"/>
  <c r="AE360" i="6"/>
  <c r="AM360" i="6" s="1"/>
  <c r="AI360" i="6"/>
  <c r="AQ360" i="6" s="1"/>
  <c r="AX360" i="6"/>
  <c r="F362" i="6"/>
  <c r="AD360" i="5"/>
  <c r="AV360" i="5"/>
  <c r="U362" i="5"/>
  <c r="N360" i="5"/>
  <c r="AE360" i="5"/>
  <c r="AM360" i="5" s="1"/>
  <c r="O360" i="5"/>
  <c r="AL360" i="5" s="1"/>
  <c r="AT360" i="5" s="1"/>
  <c r="AH360" i="5"/>
  <c r="AP360" i="5" s="1"/>
  <c r="AU360" i="5"/>
  <c r="AW360" i="5" s="1"/>
  <c r="AI360" i="5"/>
  <c r="AQ360" i="5" s="1"/>
  <c r="AX360" i="5"/>
  <c r="AF361" i="5"/>
  <c r="AN361" i="5" s="1"/>
  <c r="AG361" i="5"/>
  <c r="AO361" i="5" s="1"/>
  <c r="F362" i="5"/>
  <c r="AD360" i="4"/>
  <c r="AV360" i="4"/>
  <c r="U362" i="4"/>
  <c r="N360" i="4"/>
  <c r="AE360" i="4"/>
  <c r="AM360" i="4" s="1"/>
  <c r="O360" i="4"/>
  <c r="AL360" i="4" s="1"/>
  <c r="AT360" i="4" s="1"/>
  <c r="AH360" i="4"/>
  <c r="AP360" i="4" s="1"/>
  <c r="AU360" i="4"/>
  <c r="AW360" i="4" s="1"/>
  <c r="AI360" i="4"/>
  <c r="AQ360" i="4" s="1"/>
  <c r="AX360" i="4"/>
  <c r="AF361" i="4"/>
  <c r="AN361" i="4" s="1"/>
  <c r="F362" i="4"/>
  <c r="BQ360" i="3"/>
  <c r="AX360" i="3"/>
  <c r="BV360" i="3" s="1"/>
  <c r="S362" i="3"/>
  <c r="BT361" i="3"/>
  <c r="BU361" i="3"/>
  <c r="M360" i="3"/>
  <c r="AA360" i="3"/>
  <c r="AG360" i="3" s="1"/>
  <c r="BB360" i="3"/>
  <c r="BH360" i="3" s="1"/>
  <c r="BN360" i="3"/>
  <c r="AD361" i="3"/>
  <c r="AJ361" i="3" s="1"/>
  <c r="AB361" i="3"/>
  <c r="AH361" i="3" s="1"/>
  <c r="AE361" i="3"/>
  <c r="AK361" i="3" s="1"/>
  <c r="AC361" i="3"/>
  <c r="AI361" i="3" s="1"/>
  <c r="F362" i="3"/>
  <c r="BA360" i="3"/>
  <c r="BG360" i="3" s="1"/>
  <c r="BM360" i="3"/>
  <c r="BY360" i="3" s="1"/>
  <c r="CE360" i="3" s="1"/>
  <c r="BO360" i="3"/>
  <c r="CA360" i="3" s="1"/>
  <c r="CG360" i="3" s="1"/>
  <c r="BC360" i="3"/>
  <c r="BI360" i="3" s="1"/>
  <c r="BL360" i="3"/>
  <c r="BX360" i="3" s="1"/>
  <c r="CD360" i="3" s="1"/>
  <c r="AZ360" i="3"/>
  <c r="BF360" i="3" s="1"/>
  <c r="AR360" i="3"/>
  <c r="BK360" i="3"/>
  <c r="BW360" i="3" s="1"/>
  <c r="CC360" i="3" s="1"/>
  <c r="AY360" i="3"/>
  <c r="BE360" i="3" s="1"/>
  <c r="AF359" i="3"/>
  <c r="AL359" i="3" s="1"/>
  <c r="CI359" i="3"/>
  <c r="CJ359" i="3"/>
  <c r="BP359" i="3"/>
  <c r="BD359" i="3"/>
  <c r="BJ359" i="3" s="1"/>
  <c r="S362" i="2"/>
  <c r="BU361" i="2"/>
  <c r="BT361" i="2"/>
  <c r="BS361" i="2"/>
  <c r="AX360" i="2"/>
  <c r="BQ360" i="2"/>
  <c r="CI359" i="2"/>
  <c r="AF359" i="2"/>
  <c r="AL359" i="2" s="1"/>
  <c r="BD359" i="2"/>
  <c r="BJ359" i="2" s="1"/>
  <c r="BP359" i="2"/>
  <c r="AY360" i="2"/>
  <c r="BE360" i="2" s="1"/>
  <c r="AR360" i="2"/>
  <c r="BK360" i="2"/>
  <c r="BW360" i="2" s="1"/>
  <c r="CC360" i="2" s="1"/>
  <c r="BO360" i="2"/>
  <c r="CA360" i="2" s="1"/>
  <c r="CG360" i="2" s="1"/>
  <c r="BC360" i="2"/>
  <c r="BI360" i="2" s="1"/>
  <c r="M360" i="2"/>
  <c r="AA360" i="2"/>
  <c r="AG360" i="2" s="1"/>
  <c r="BL360" i="2"/>
  <c r="AZ360" i="2"/>
  <c r="BF360" i="2" s="1"/>
  <c r="BN360" i="2"/>
  <c r="BZ360" i="2" s="1"/>
  <c r="CF360" i="2" s="1"/>
  <c r="BB360" i="2"/>
  <c r="BH360" i="2" s="1"/>
  <c r="BA360" i="2"/>
  <c r="BG360" i="2" s="1"/>
  <c r="BM360" i="2"/>
  <c r="BY360" i="2" s="1"/>
  <c r="CE360" i="2" s="1"/>
  <c r="F362" i="2"/>
  <c r="AX360" i="1"/>
  <c r="BQ360" i="1"/>
  <c r="BR361" i="1"/>
  <c r="BS361" i="1"/>
  <c r="BT361" i="1"/>
  <c r="BU361" i="1"/>
  <c r="S362" i="1"/>
  <c r="BD359" i="1"/>
  <c r="BJ359" i="1" s="1"/>
  <c r="BP359" i="1"/>
  <c r="M360" i="1"/>
  <c r="AA360" i="1"/>
  <c r="AG360" i="1" s="1"/>
  <c r="AR360" i="1"/>
  <c r="AY360" i="1"/>
  <c r="BE360" i="1" s="1"/>
  <c r="BK360" i="1"/>
  <c r="BW360" i="1" s="1"/>
  <c r="CC360" i="1" s="1"/>
  <c r="AZ360" i="1"/>
  <c r="BF360" i="1" s="1"/>
  <c r="BL360" i="1"/>
  <c r="BX360" i="1" s="1"/>
  <c r="CD360" i="1" s="1"/>
  <c r="BA360" i="1"/>
  <c r="BG360" i="1" s="1"/>
  <c r="BM360" i="1"/>
  <c r="BY360" i="1" s="1"/>
  <c r="CE360" i="1" s="1"/>
  <c r="BB360" i="1"/>
  <c r="BH360" i="1" s="1"/>
  <c r="BN360" i="1"/>
  <c r="BZ360" i="1" s="1"/>
  <c r="CF360" i="1" s="1"/>
  <c r="BC360" i="1"/>
  <c r="BI360" i="1" s="1"/>
  <c r="BO360" i="1"/>
  <c r="CA360" i="1" s="1"/>
  <c r="CG360" i="1" s="1"/>
  <c r="AB361" i="1"/>
  <c r="AH361" i="1" s="1"/>
  <c r="AC361" i="1"/>
  <c r="AI361" i="1" s="1"/>
  <c r="AD361" i="1"/>
  <c r="AJ361" i="1" s="1"/>
  <c r="AE361" i="1"/>
  <c r="AK361" i="1" s="1"/>
  <c r="F362" i="1"/>
  <c r="AK360" i="9"/>
  <c r="BS360" i="8"/>
  <c r="AW359" i="8"/>
  <c r="BI359" i="8" s="1"/>
  <c r="AC360" i="6"/>
  <c r="AJ360" i="4"/>
  <c r="AR360" i="4" s="1"/>
  <c r="AJ360" i="6"/>
  <c r="AR360" i="6" s="1"/>
  <c r="AG360" i="6"/>
  <c r="AO360" i="6" s="1"/>
  <c r="AC360" i="5"/>
  <c r="AK359" i="5"/>
  <c r="AS359" i="5" s="1"/>
  <c r="AJ360" i="5"/>
  <c r="AR360" i="5" s="1"/>
  <c r="AC360" i="2"/>
  <c r="AI360" i="2" s="1"/>
  <c r="AE360" i="2"/>
  <c r="AK360" i="2" s="1"/>
  <c r="BV359" i="1"/>
  <c r="Z360" i="1"/>
  <c r="AF359" i="1"/>
  <c r="AL359" i="1" s="1"/>
  <c r="BT360" i="9"/>
  <c r="BP360" i="8"/>
  <c r="BR360" i="7"/>
  <c r="AW359" i="7"/>
  <c r="BI359" i="7" s="1"/>
  <c r="BW359" i="7"/>
  <c r="BX359" i="7"/>
  <c r="AG360" i="4"/>
  <c r="AO360" i="4" s="1"/>
  <c r="BV359" i="2"/>
  <c r="BR360" i="9"/>
  <c r="AW359" i="9"/>
  <c r="BI359" i="9" s="1"/>
  <c r="BX359" i="8"/>
  <c r="AK360" i="7"/>
  <c r="AY360" i="6"/>
  <c r="AZ359" i="5"/>
  <c r="AY360" i="4"/>
  <c r="BY359" i="3"/>
  <c r="CE359" i="3" s="1"/>
  <c r="AD360" i="2"/>
  <c r="AJ360" i="2" s="1"/>
  <c r="BP360" i="9"/>
  <c r="BW359" i="9"/>
  <c r="BR360" i="8"/>
  <c r="BP360" i="7"/>
  <c r="AK359" i="4"/>
  <c r="AS359" i="4" s="1"/>
  <c r="AZ359" i="4"/>
  <c r="BV359" i="3"/>
  <c r="BR360" i="2"/>
  <c r="AX359" i="9"/>
  <c r="BJ359" i="9" s="1"/>
  <c r="AK360" i="8"/>
  <c r="AY360" i="5"/>
  <c r="AC360" i="4"/>
  <c r="BT360" i="3"/>
  <c r="Z360" i="2"/>
  <c r="BS362" i="9" l="1"/>
  <c r="Y363" i="9"/>
  <c r="BP362" i="9"/>
  <c r="AL361" i="9"/>
  <c r="BQ361" i="9"/>
  <c r="AW360" i="9"/>
  <c r="BI360" i="9" s="1"/>
  <c r="F363" i="9"/>
  <c r="AO362" i="9"/>
  <c r="BA362" i="9" s="1"/>
  <c r="AQ362" i="9"/>
  <c r="BC362" i="9" s="1"/>
  <c r="AP362" i="9"/>
  <c r="BB362" i="9" s="1"/>
  <c r="AM362" i="9"/>
  <c r="AY362" i="9" s="1"/>
  <c r="BK361" i="9"/>
  <c r="BU361" i="9" s="1"/>
  <c r="AR361" i="9"/>
  <c r="BD361" i="9" s="1"/>
  <c r="AT361" i="9"/>
  <c r="BF361" i="9" s="1"/>
  <c r="BM361" i="9"/>
  <c r="BW361" i="9" s="1"/>
  <c r="AV361" i="9"/>
  <c r="BH361" i="9" s="1"/>
  <c r="BO361" i="9"/>
  <c r="BY361" i="9" s="1"/>
  <c r="S361" i="9"/>
  <c r="AX361" i="9" s="1"/>
  <c r="BJ361" i="9" s="1"/>
  <c r="AS361" i="9"/>
  <c r="BE361" i="9" s="1"/>
  <c r="BL361" i="9"/>
  <c r="BV361" i="9" s="1"/>
  <c r="AU361" i="9"/>
  <c r="BG361" i="9" s="1"/>
  <c r="BN361" i="9"/>
  <c r="BX361" i="9" s="1"/>
  <c r="R361" i="9"/>
  <c r="AN361" i="9"/>
  <c r="AZ361" i="9" s="1"/>
  <c r="AM361" i="9"/>
  <c r="AY361" i="9" s="1"/>
  <c r="AL361" i="8"/>
  <c r="BQ361" i="8"/>
  <c r="BT362" i="8"/>
  <c r="Y363" i="8"/>
  <c r="BS362" i="8"/>
  <c r="AW360" i="8"/>
  <c r="BI360" i="8" s="1"/>
  <c r="AR361" i="8"/>
  <c r="BD361" i="8" s="1"/>
  <c r="BK361" i="8"/>
  <c r="BU361" i="8" s="1"/>
  <c r="AT361" i="8"/>
  <c r="BF361" i="8" s="1"/>
  <c r="BM361" i="8"/>
  <c r="BO361" i="8"/>
  <c r="BY361" i="8" s="1"/>
  <c r="AV361" i="8"/>
  <c r="BH361" i="8" s="1"/>
  <c r="AM361" i="8"/>
  <c r="AY361" i="8" s="1"/>
  <c r="AS361" i="8"/>
  <c r="BE361" i="8" s="1"/>
  <c r="BL361" i="8"/>
  <c r="BV361" i="8" s="1"/>
  <c r="S361" i="8"/>
  <c r="AX361" i="8" s="1"/>
  <c r="BJ361" i="8" s="1"/>
  <c r="BN361" i="8"/>
  <c r="BX361" i="8" s="1"/>
  <c r="AU361" i="8"/>
  <c r="BG361" i="8" s="1"/>
  <c r="AP362" i="8"/>
  <c r="BB362" i="8" s="1"/>
  <c r="AO362" i="8"/>
  <c r="BA362" i="8" s="1"/>
  <c r="F363" i="8"/>
  <c r="AQ362" i="8"/>
  <c r="BC362" i="8" s="1"/>
  <c r="AN361" i="8"/>
  <c r="AZ361" i="8" s="1"/>
  <c r="R361" i="8"/>
  <c r="AL361" i="7"/>
  <c r="BQ361" i="7"/>
  <c r="BR362" i="7"/>
  <c r="Y363" i="7"/>
  <c r="BP362" i="7"/>
  <c r="BT362" i="7"/>
  <c r="AW360" i="7"/>
  <c r="BI360" i="7" s="1"/>
  <c r="R361" i="7"/>
  <c r="AN361" i="7"/>
  <c r="AZ361" i="7" s="1"/>
  <c r="AR361" i="7"/>
  <c r="BD361" i="7" s="1"/>
  <c r="BK361" i="7"/>
  <c r="BU361" i="7" s="1"/>
  <c r="AV361" i="7"/>
  <c r="BH361" i="7" s="1"/>
  <c r="BO361" i="7"/>
  <c r="BY361" i="7" s="1"/>
  <c r="AM361" i="7"/>
  <c r="AY361" i="7" s="1"/>
  <c r="AU361" i="7"/>
  <c r="BG361" i="7" s="1"/>
  <c r="BN361" i="7"/>
  <c r="BX361" i="7" s="1"/>
  <c r="AQ362" i="7"/>
  <c r="BC362" i="7" s="1"/>
  <c r="AO362" i="7"/>
  <c r="BA362" i="7" s="1"/>
  <c r="F363" i="7"/>
  <c r="AP362" i="7"/>
  <c r="BB362" i="7" s="1"/>
  <c r="AT361" i="7"/>
  <c r="BF361" i="7" s="1"/>
  <c r="BM361" i="7"/>
  <c r="BW361" i="7" s="1"/>
  <c r="AS361" i="7"/>
  <c r="BE361" i="7" s="1"/>
  <c r="BL361" i="7"/>
  <c r="BV361" i="7" s="1"/>
  <c r="S361" i="7"/>
  <c r="AX361" i="7" s="1"/>
  <c r="BJ361" i="7" s="1"/>
  <c r="AD361" i="6"/>
  <c r="AV361" i="6"/>
  <c r="U363" i="6"/>
  <c r="AX361" i="6"/>
  <c r="AI361" i="6"/>
  <c r="AQ361" i="6" s="1"/>
  <c r="AF362" i="6"/>
  <c r="AN362" i="6" s="1"/>
  <c r="F363" i="6"/>
  <c r="N361" i="6"/>
  <c r="AE361" i="6"/>
  <c r="AM361" i="6" s="1"/>
  <c r="O361" i="6"/>
  <c r="AL361" i="6" s="1"/>
  <c r="AT361" i="6" s="1"/>
  <c r="AH361" i="6"/>
  <c r="AP361" i="6" s="1"/>
  <c r="AU361" i="6"/>
  <c r="AW361" i="6" s="1"/>
  <c r="AD361" i="5"/>
  <c r="AV361" i="5"/>
  <c r="U363" i="5"/>
  <c r="AK360" i="5"/>
  <c r="AS360" i="5" s="1"/>
  <c r="N361" i="5"/>
  <c r="AE361" i="5"/>
  <c r="AM361" i="5" s="1"/>
  <c r="O361" i="5"/>
  <c r="AL361" i="5" s="1"/>
  <c r="AT361" i="5" s="1"/>
  <c r="AH361" i="5"/>
  <c r="AP361" i="5" s="1"/>
  <c r="AU361" i="5"/>
  <c r="AW361" i="5" s="1"/>
  <c r="AI361" i="5"/>
  <c r="AQ361" i="5" s="1"/>
  <c r="AX361" i="5"/>
  <c r="AF362" i="5"/>
  <c r="AN362" i="5" s="1"/>
  <c r="AG362" i="5"/>
  <c r="AO362" i="5" s="1"/>
  <c r="F363" i="5"/>
  <c r="AD361" i="4"/>
  <c r="AV361" i="4"/>
  <c r="U363" i="4"/>
  <c r="AK360" i="4"/>
  <c r="AS360" i="4" s="1"/>
  <c r="N361" i="4"/>
  <c r="AE361" i="4"/>
  <c r="AM361" i="4" s="1"/>
  <c r="O361" i="4"/>
  <c r="AL361" i="4" s="1"/>
  <c r="AT361" i="4" s="1"/>
  <c r="AH361" i="4"/>
  <c r="AP361" i="4" s="1"/>
  <c r="AU361" i="4"/>
  <c r="AW361" i="4" s="1"/>
  <c r="AI361" i="4"/>
  <c r="AQ361" i="4" s="1"/>
  <c r="AX361" i="4"/>
  <c r="AF362" i="4"/>
  <c r="AN362" i="4" s="1"/>
  <c r="F363" i="4"/>
  <c r="S363" i="3"/>
  <c r="BS362" i="3"/>
  <c r="BR362" i="3"/>
  <c r="BT362" i="3"/>
  <c r="AX361" i="3"/>
  <c r="BQ361" i="3"/>
  <c r="CI360" i="3"/>
  <c r="AF360" i="3"/>
  <c r="AL360" i="3" s="1"/>
  <c r="CJ360" i="3"/>
  <c r="AR361" i="3"/>
  <c r="BK361" i="3"/>
  <c r="BW361" i="3" s="1"/>
  <c r="CC361" i="3" s="1"/>
  <c r="AY361" i="3"/>
  <c r="BE361" i="3" s="1"/>
  <c r="BN361" i="3"/>
  <c r="BZ361" i="3" s="1"/>
  <c r="CF361" i="3" s="1"/>
  <c r="BB361" i="3"/>
  <c r="BH361" i="3" s="1"/>
  <c r="BL361" i="3"/>
  <c r="AZ361" i="3"/>
  <c r="BF361" i="3" s="1"/>
  <c r="M361" i="3"/>
  <c r="AA361" i="3"/>
  <c r="AG361" i="3" s="1"/>
  <c r="BA361" i="3"/>
  <c r="BG361" i="3" s="1"/>
  <c r="BM361" i="3"/>
  <c r="BY361" i="3" s="1"/>
  <c r="CE361" i="3" s="1"/>
  <c r="BO361" i="3"/>
  <c r="CA361" i="3" s="1"/>
  <c r="CG361" i="3" s="1"/>
  <c r="BC361" i="3"/>
  <c r="BI361" i="3" s="1"/>
  <c r="F363" i="3"/>
  <c r="BP360" i="3"/>
  <c r="CB360" i="3" s="1"/>
  <c r="CH360" i="3" s="1"/>
  <c r="BD360" i="3"/>
  <c r="BJ360" i="3" s="1"/>
  <c r="AX361" i="2"/>
  <c r="BQ361" i="2"/>
  <c r="BU362" i="2"/>
  <c r="S363" i="2"/>
  <c r="BT362" i="2"/>
  <c r="BS362" i="2"/>
  <c r="BD360" i="2"/>
  <c r="BJ360" i="2" s="1"/>
  <c r="BP360" i="2"/>
  <c r="CB360" i="2" s="1"/>
  <c r="CH360" i="2" s="1"/>
  <c r="AF360" i="2"/>
  <c r="AL360" i="2" s="1"/>
  <c r="CI360" i="2"/>
  <c r="AY361" i="2"/>
  <c r="BE361" i="2" s="1"/>
  <c r="AR361" i="2"/>
  <c r="BK361" i="2"/>
  <c r="BW361" i="2" s="1"/>
  <c r="CC361" i="2" s="1"/>
  <c r="BA361" i="2"/>
  <c r="BG361" i="2" s="1"/>
  <c r="BM361" i="2"/>
  <c r="BY361" i="2" s="1"/>
  <c r="CE361" i="2" s="1"/>
  <c r="BC361" i="2"/>
  <c r="BI361" i="2" s="1"/>
  <c r="BO361" i="2"/>
  <c r="CA361" i="2" s="1"/>
  <c r="CG361" i="2" s="1"/>
  <c r="M361" i="2"/>
  <c r="AA361" i="2"/>
  <c r="AG361" i="2" s="1"/>
  <c r="BB361" i="2"/>
  <c r="BH361" i="2" s="1"/>
  <c r="BN361" i="2"/>
  <c r="BZ361" i="2" s="1"/>
  <c r="CF361" i="2" s="1"/>
  <c r="AD362" i="2"/>
  <c r="AJ362" i="2" s="1"/>
  <c r="AC362" i="2"/>
  <c r="AI362" i="2" s="1"/>
  <c r="F363" i="2"/>
  <c r="AB362" i="2"/>
  <c r="AH362" i="2" s="1"/>
  <c r="AE362" i="2"/>
  <c r="AK362" i="2" s="1"/>
  <c r="AZ361" i="2"/>
  <c r="BF361" i="2" s="1"/>
  <c r="BL361" i="2"/>
  <c r="BX361" i="2" s="1"/>
  <c r="CD361" i="2" s="1"/>
  <c r="AX361" i="1"/>
  <c r="BQ361" i="1"/>
  <c r="BR362" i="1"/>
  <c r="BS362" i="1"/>
  <c r="BT362" i="1"/>
  <c r="BU362" i="1"/>
  <c r="S363" i="1"/>
  <c r="AF360" i="1"/>
  <c r="AL360" i="1" s="1"/>
  <c r="BD360" i="1"/>
  <c r="BJ360" i="1" s="1"/>
  <c r="BP360" i="1"/>
  <c r="M361" i="1"/>
  <c r="AA361" i="1"/>
  <c r="AG361" i="1" s="1"/>
  <c r="AR361" i="1"/>
  <c r="AY361" i="1"/>
  <c r="BE361" i="1" s="1"/>
  <c r="BK361" i="1"/>
  <c r="BW361" i="1" s="1"/>
  <c r="CC361" i="1" s="1"/>
  <c r="AZ361" i="1"/>
  <c r="BF361" i="1" s="1"/>
  <c r="BL361" i="1"/>
  <c r="BX361" i="1" s="1"/>
  <c r="CD361" i="1" s="1"/>
  <c r="BA361" i="1"/>
  <c r="BG361" i="1" s="1"/>
  <c r="BM361" i="1"/>
  <c r="BY361" i="1" s="1"/>
  <c r="CE361" i="1" s="1"/>
  <c r="BB361" i="1"/>
  <c r="BH361" i="1" s="1"/>
  <c r="BN361" i="1"/>
  <c r="BZ361" i="1" s="1"/>
  <c r="CF361" i="1" s="1"/>
  <c r="BC361" i="1"/>
  <c r="BI361" i="1" s="1"/>
  <c r="BO361" i="1"/>
  <c r="CA361" i="1" s="1"/>
  <c r="CG361" i="1" s="1"/>
  <c r="AB362" i="1"/>
  <c r="AH362" i="1" s="1"/>
  <c r="AC362" i="1"/>
  <c r="AI362" i="1" s="1"/>
  <c r="AD362" i="1"/>
  <c r="AJ362" i="1" s="1"/>
  <c r="AE362" i="1"/>
  <c r="AK362" i="1" s="1"/>
  <c r="F363" i="1"/>
  <c r="BU360" i="9"/>
  <c r="BU360" i="7"/>
  <c r="BW360" i="7"/>
  <c r="AG361" i="4"/>
  <c r="AO361" i="4" s="1"/>
  <c r="AZ360" i="6"/>
  <c r="AG361" i="6"/>
  <c r="AO361" i="6" s="1"/>
  <c r="AF361" i="6"/>
  <c r="AN361" i="6" s="1"/>
  <c r="AJ361" i="6"/>
  <c r="AR361" i="6" s="1"/>
  <c r="AC361" i="5"/>
  <c r="BR361" i="3"/>
  <c r="BZ360" i="3"/>
  <c r="CF360" i="3" s="1"/>
  <c r="BX360" i="2"/>
  <c r="CD360" i="2" s="1"/>
  <c r="AC361" i="2"/>
  <c r="AI361" i="2" s="1"/>
  <c r="AE361" i="2"/>
  <c r="AK361" i="2" s="1"/>
  <c r="AB361" i="2"/>
  <c r="AH361" i="2" s="1"/>
  <c r="AD361" i="2"/>
  <c r="AJ361" i="2" s="1"/>
  <c r="BV360" i="1"/>
  <c r="Z361" i="1"/>
  <c r="CB359" i="1"/>
  <c r="CH359" i="1" s="1"/>
  <c r="BR361" i="8"/>
  <c r="BX360" i="8"/>
  <c r="BW360" i="8"/>
  <c r="AY361" i="6"/>
  <c r="Z361" i="3"/>
  <c r="AK361" i="8"/>
  <c r="AJ361" i="4"/>
  <c r="AR361" i="4" s="1"/>
  <c r="CB359" i="2"/>
  <c r="CH359" i="2" s="1"/>
  <c r="AK361" i="9"/>
  <c r="BY360" i="9"/>
  <c r="AC361" i="4"/>
  <c r="Z361" i="2"/>
  <c r="AC361" i="6"/>
  <c r="AK360" i="6"/>
  <c r="AS360" i="6" s="1"/>
  <c r="AY361" i="5"/>
  <c r="AJ361" i="5"/>
  <c r="AR361" i="5" s="1"/>
  <c r="AY361" i="4"/>
  <c r="BS361" i="3"/>
  <c r="BV360" i="2"/>
  <c r="BP361" i="9"/>
  <c r="BW360" i="9"/>
  <c r="BU360" i="8"/>
  <c r="AZ360" i="5"/>
  <c r="AZ360" i="4"/>
  <c r="CB359" i="3"/>
  <c r="CH359" i="3" s="1"/>
  <c r="BR361" i="2"/>
  <c r="AZ361" i="5" l="1"/>
  <c r="AZ361" i="4"/>
  <c r="AL362" i="9"/>
  <c r="BQ362" i="9"/>
  <c r="Y364" i="9"/>
  <c r="AK363" i="9"/>
  <c r="BP363" i="9"/>
  <c r="BS363" i="9"/>
  <c r="R362" i="9"/>
  <c r="AN362" i="9"/>
  <c r="AZ362" i="9" s="1"/>
  <c r="S362" i="9"/>
  <c r="AX362" i="9" s="1"/>
  <c r="BJ362" i="9" s="1"/>
  <c r="AS362" i="9"/>
  <c r="BE362" i="9" s="1"/>
  <c r="BL362" i="9"/>
  <c r="BV362" i="9" s="1"/>
  <c r="F364" i="9"/>
  <c r="AO363" i="9"/>
  <c r="BA363" i="9" s="1"/>
  <c r="AQ363" i="9"/>
  <c r="BC363" i="9" s="1"/>
  <c r="AP363" i="9"/>
  <c r="BB363" i="9" s="1"/>
  <c r="AU362" i="9"/>
  <c r="BG362" i="9" s="1"/>
  <c r="BN362" i="9"/>
  <c r="BX362" i="9" s="1"/>
  <c r="BK362" i="9"/>
  <c r="BU362" i="9" s="1"/>
  <c r="AR362" i="9"/>
  <c r="BD362" i="9" s="1"/>
  <c r="BM362" i="9"/>
  <c r="AT362" i="9"/>
  <c r="BF362" i="9" s="1"/>
  <c r="BO362" i="9"/>
  <c r="AV362" i="9"/>
  <c r="BH362" i="9" s="1"/>
  <c r="AK363" i="8"/>
  <c r="BS363" i="8"/>
  <c r="Y364" i="8"/>
  <c r="BP363" i="8"/>
  <c r="BR363" i="8"/>
  <c r="BT363" i="8"/>
  <c r="AL362" i="8"/>
  <c r="BQ362" i="8"/>
  <c r="BK362" i="8"/>
  <c r="AR362" i="8"/>
  <c r="BD362" i="8" s="1"/>
  <c r="BM362" i="8"/>
  <c r="AT362" i="8"/>
  <c r="BF362" i="8" s="1"/>
  <c r="AV362" i="8"/>
  <c r="BH362" i="8" s="1"/>
  <c r="BO362" i="8"/>
  <c r="BY362" i="8" s="1"/>
  <c r="AS362" i="8"/>
  <c r="BE362" i="8" s="1"/>
  <c r="S362" i="8"/>
  <c r="AX362" i="8" s="1"/>
  <c r="BJ362" i="8" s="1"/>
  <c r="BL362" i="8"/>
  <c r="BV362" i="8" s="1"/>
  <c r="BN362" i="8"/>
  <c r="BX362" i="8" s="1"/>
  <c r="AU362" i="8"/>
  <c r="BG362" i="8" s="1"/>
  <c r="AO363" i="8"/>
  <c r="BA363" i="8" s="1"/>
  <c r="AM363" i="8"/>
  <c r="AY363" i="8" s="1"/>
  <c r="AP363" i="8"/>
  <c r="BB363" i="8" s="1"/>
  <c r="F364" i="8"/>
  <c r="AQ363" i="8"/>
  <c r="BC363" i="8" s="1"/>
  <c r="AN362" i="8"/>
  <c r="AZ362" i="8" s="1"/>
  <c r="R362" i="8"/>
  <c r="BQ362" i="7"/>
  <c r="AL362" i="7"/>
  <c r="BP363" i="7"/>
  <c r="BT363" i="7"/>
  <c r="Y364" i="7"/>
  <c r="AV362" i="7"/>
  <c r="BH362" i="7" s="1"/>
  <c r="BO362" i="7"/>
  <c r="BY362" i="7" s="1"/>
  <c r="BM362" i="7"/>
  <c r="BW362" i="7" s="1"/>
  <c r="AT362" i="7"/>
  <c r="BF362" i="7" s="1"/>
  <c r="AS362" i="7"/>
  <c r="BE362" i="7" s="1"/>
  <c r="BL362" i="7"/>
  <c r="BV362" i="7" s="1"/>
  <c r="S362" i="7"/>
  <c r="AX362" i="7" s="1"/>
  <c r="BJ362" i="7" s="1"/>
  <c r="AP363" i="7"/>
  <c r="BB363" i="7" s="1"/>
  <c r="AO363" i="7"/>
  <c r="BA363" i="7" s="1"/>
  <c r="AM363" i="7"/>
  <c r="AY363" i="7" s="1"/>
  <c r="AQ363" i="7"/>
  <c r="BC363" i="7" s="1"/>
  <c r="F364" i="7"/>
  <c r="AN362" i="7"/>
  <c r="AZ362" i="7" s="1"/>
  <c r="R362" i="7"/>
  <c r="BK362" i="7"/>
  <c r="BU362" i="7" s="1"/>
  <c r="AR362" i="7"/>
  <c r="BD362" i="7" s="1"/>
  <c r="AU362" i="7"/>
  <c r="BG362" i="7" s="1"/>
  <c r="BN362" i="7"/>
  <c r="U364" i="6"/>
  <c r="AV362" i="6"/>
  <c r="AD362" i="6"/>
  <c r="AX362" i="6"/>
  <c r="AI362" i="6"/>
  <c r="AQ362" i="6" s="1"/>
  <c r="AF363" i="6"/>
  <c r="AN363" i="6" s="1"/>
  <c r="F364" i="6"/>
  <c r="N362" i="6"/>
  <c r="AE362" i="6"/>
  <c r="AM362" i="6" s="1"/>
  <c r="AH362" i="6"/>
  <c r="AP362" i="6" s="1"/>
  <c r="O362" i="6"/>
  <c r="AL362" i="6" s="1"/>
  <c r="AT362" i="6" s="1"/>
  <c r="AU362" i="6"/>
  <c r="AW362" i="6" s="1"/>
  <c r="AD362" i="5"/>
  <c r="AV362" i="5"/>
  <c r="U364" i="5"/>
  <c r="N362" i="5"/>
  <c r="AE362" i="5"/>
  <c r="AM362" i="5" s="1"/>
  <c r="O362" i="5"/>
  <c r="AH362" i="5"/>
  <c r="AP362" i="5" s="1"/>
  <c r="AU362" i="5"/>
  <c r="AW362" i="5" s="1"/>
  <c r="AI362" i="5"/>
  <c r="AQ362" i="5" s="1"/>
  <c r="AX362" i="5"/>
  <c r="AF363" i="5"/>
  <c r="AN363" i="5" s="1"/>
  <c r="AG363" i="5"/>
  <c r="AO363" i="5" s="1"/>
  <c r="AJ363" i="5"/>
  <c r="AR363" i="5" s="1"/>
  <c r="F364" i="5"/>
  <c r="AD362" i="4"/>
  <c r="AV362" i="4"/>
  <c r="U364" i="4"/>
  <c r="N362" i="4"/>
  <c r="AE362" i="4"/>
  <c r="AM362" i="4" s="1"/>
  <c r="O362" i="4"/>
  <c r="AL362" i="4" s="1"/>
  <c r="AT362" i="4" s="1"/>
  <c r="AH362" i="4"/>
  <c r="AP362" i="4" s="1"/>
  <c r="AU362" i="4"/>
  <c r="AW362" i="4" s="1"/>
  <c r="AI362" i="4"/>
  <c r="AQ362" i="4" s="1"/>
  <c r="AX362" i="4"/>
  <c r="AF363" i="4"/>
  <c r="AN363" i="4" s="1"/>
  <c r="F364" i="4"/>
  <c r="AX362" i="3"/>
  <c r="BQ362" i="3"/>
  <c r="BR363" i="3"/>
  <c r="BU363" i="3"/>
  <c r="S364" i="3"/>
  <c r="BP361" i="3"/>
  <c r="BD361" i="3"/>
  <c r="BJ361" i="3" s="1"/>
  <c r="CI361" i="3"/>
  <c r="CJ361" i="3"/>
  <c r="AF361" i="3"/>
  <c r="AL361" i="3" s="1"/>
  <c r="BK362" i="3"/>
  <c r="BW362" i="3" s="1"/>
  <c r="CC362" i="3" s="1"/>
  <c r="AR362" i="3"/>
  <c r="AY362" i="3"/>
  <c r="BE362" i="3" s="1"/>
  <c r="BN362" i="3"/>
  <c r="BZ362" i="3" s="1"/>
  <c r="CF362" i="3" s="1"/>
  <c r="BB362" i="3"/>
  <c r="BH362" i="3" s="1"/>
  <c r="AB363" i="3"/>
  <c r="AH363" i="3" s="1"/>
  <c r="AE363" i="3"/>
  <c r="AK363" i="3" s="1"/>
  <c r="AC363" i="3"/>
  <c r="AI363" i="3" s="1"/>
  <c r="F364" i="3"/>
  <c r="AD363" i="3"/>
  <c r="AJ363" i="3" s="1"/>
  <c r="BO362" i="3"/>
  <c r="BC362" i="3"/>
  <c r="BI362" i="3" s="1"/>
  <c r="M362" i="3"/>
  <c r="AA362" i="3"/>
  <c r="AG362" i="3" s="1"/>
  <c r="BM362" i="3"/>
  <c r="BY362" i="3" s="1"/>
  <c r="CE362" i="3" s="1"/>
  <c r="BA362" i="3"/>
  <c r="BG362" i="3" s="1"/>
  <c r="BL362" i="3"/>
  <c r="BX362" i="3" s="1"/>
  <c r="CD362" i="3" s="1"/>
  <c r="AZ362" i="3"/>
  <c r="BF362" i="3" s="1"/>
  <c r="S364" i="2"/>
  <c r="BU363" i="2"/>
  <c r="BS363" i="2"/>
  <c r="AX362" i="2"/>
  <c r="BQ362" i="2"/>
  <c r="BP361" i="2"/>
  <c r="BD361" i="2"/>
  <c r="BJ361" i="2" s="1"/>
  <c r="CI361" i="2"/>
  <c r="AF361" i="2"/>
  <c r="AL361" i="2" s="1"/>
  <c r="AR362" i="2"/>
  <c r="AY362" i="2"/>
  <c r="BE362" i="2" s="1"/>
  <c r="BK362" i="2"/>
  <c r="BW362" i="2" s="1"/>
  <c r="CC362" i="2" s="1"/>
  <c r="BN362" i="2"/>
  <c r="BZ362" i="2" s="1"/>
  <c r="CF362" i="2" s="1"/>
  <c r="BB362" i="2"/>
  <c r="BH362" i="2" s="1"/>
  <c r="AZ362" i="2"/>
  <c r="BF362" i="2" s="1"/>
  <c r="BL362" i="2"/>
  <c r="M362" i="2"/>
  <c r="AA362" i="2"/>
  <c r="AG362" i="2" s="1"/>
  <c r="BA362" i="2"/>
  <c r="BG362" i="2" s="1"/>
  <c r="BM362" i="2"/>
  <c r="BY362" i="2" s="1"/>
  <c r="CE362" i="2" s="1"/>
  <c r="AC363" i="2"/>
  <c r="AI363" i="2" s="1"/>
  <c r="AE363" i="2"/>
  <c r="AK363" i="2" s="1"/>
  <c r="F364" i="2"/>
  <c r="BC362" i="2"/>
  <c r="BI362" i="2" s="1"/>
  <c r="BO362" i="2"/>
  <c r="CA362" i="2" s="1"/>
  <c r="CG362" i="2" s="1"/>
  <c r="AX362" i="1"/>
  <c r="BQ362" i="1"/>
  <c r="BR363" i="1"/>
  <c r="BS363" i="1"/>
  <c r="BT363" i="1"/>
  <c r="BU363" i="1"/>
  <c r="S364" i="1"/>
  <c r="BD361" i="1"/>
  <c r="BJ361" i="1" s="1"/>
  <c r="BP361" i="1"/>
  <c r="M362" i="1"/>
  <c r="AA362" i="1"/>
  <c r="AG362" i="1" s="1"/>
  <c r="AR362" i="1"/>
  <c r="AY362" i="1"/>
  <c r="BE362" i="1" s="1"/>
  <c r="BK362" i="1"/>
  <c r="BW362" i="1" s="1"/>
  <c r="CC362" i="1" s="1"/>
  <c r="AZ362" i="1"/>
  <c r="BF362" i="1" s="1"/>
  <c r="BL362" i="1"/>
  <c r="BX362" i="1" s="1"/>
  <c r="CD362" i="1" s="1"/>
  <c r="BA362" i="1"/>
  <c r="BG362" i="1" s="1"/>
  <c r="BM362" i="1"/>
  <c r="BY362" i="1" s="1"/>
  <c r="CE362" i="1" s="1"/>
  <c r="BB362" i="1"/>
  <c r="BH362" i="1" s="1"/>
  <c r="BN362" i="1"/>
  <c r="BZ362" i="1" s="1"/>
  <c r="CF362" i="1" s="1"/>
  <c r="BC362" i="1"/>
  <c r="BI362" i="1" s="1"/>
  <c r="BO362" i="1"/>
  <c r="CA362" i="1" s="1"/>
  <c r="CG362" i="1" s="1"/>
  <c r="AB363" i="1"/>
  <c r="AH363" i="1" s="1"/>
  <c r="AC363" i="1"/>
  <c r="AI363" i="1" s="1"/>
  <c r="AD363" i="1"/>
  <c r="AJ363" i="1" s="1"/>
  <c r="AE363" i="1"/>
  <c r="AK363" i="1" s="1"/>
  <c r="F364" i="1"/>
  <c r="BT362" i="9"/>
  <c r="BP362" i="8"/>
  <c r="AY362" i="6"/>
  <c r="AY362" i="5"/>
  <c r="AJ362" i="4"/>
  <c r="AR362" i="4" s="1"/>
  <c r="BU362" i="3"/>
  <c r="AC362" i="3"/>
  <c r="AI362" i="3" s="1"/>
  <c r="AB362" i="3"/>
  <c r="AH362" i="3" s="1"/>
  <c r="AD362" i="3"/>
  <c r="AJ362" i="3" s="1"/>
  <c r="AE362" i="3"/>
  <c r="AK362" i="3" s="1"/>
  <c r="BV361" i="2"/>
  <c r="BR362" i="2"/>
  <c r="Z362" i="2"/>
  <c r="Z362" i="1"/>
  <c r="AW361" i="8"/>
  <c r="BI361" i="8" s="1"/>
  <c r="AK361" i="6"/>
  <c r="AS361" i="6" s="1"/>
  <c r="AC362" i="5"/>
  <c r="AK361" i="5"/>
  <c r="AS361" i="5" s="1"/>
  <c r="AC362" i="4"/>
  <c r="Z362" i="3"/>
  <c r="BV361" i="3"/>
  <c r="CB360" i="1"/>
  <c r="CH360" i="1" s="1"/>
  <c r="AF361" i="1"/>
  <c r="AL361" i="1" s="1"/>
  <c r="BR362" i="9"/>
  <c r="AW361" i="9"/>
  <c r="BI361" i="9" s="1"/>
  <c r="BR362" i="8"/>
  <c r="BS362" i="7"/>
  <c r="AC362" i="6"/>
  <c r="AZ361" i="6"/>
  <c r="AG362" i="6"/>
  <c r="AO362" i="6" s="1"/>
  <c r="AJ362" i="5"/>
  <c r="AR362" i="5" s="1"/>
  <c r="AY362" i="4"/>
  <c r="AK361" i="4"/>
  <c r="AS361" i="4" s="1"/>
  <c r="AG362" i="4"/>
  <c r="AO362" i="4" s="1"/>
  <c r="BX361" i="3"/>
  <c r="CD361" i="3" s="1"/>
  <c r="BW361" i="8"/>
  <c r="AK362" i="7"/>
  <c r="AK362" i="9"/>
  <c r="AK362" i="8"/>
  <c r="AJ362" i="6"/>
  <c r="AR362" i="6" s="1"/>
  <c r="BV361" i="1"/>
  <c r="AM362" i="8"/>
  <c r="AY362" i="8" s="1"/>
  <c r="AA461" i="8"/>
  <c r="AW361" i="7"/>
  <c r="BI361" i="7" s="1"/>
  <c r="AM362" i="7"/>
  <c r="AY362" i="7" s="1"/>
  <c r="AA461" i="7"/>
  <c r="AL362" i="5" l="1"/>
  <c r="AT362" i="5" s="1"/>
  <c r="Y365" i="9"/>
  <c r="BS364" i="9"/>
  <c r="AL363" i="9"/>
  <c r="BQ363" i="9"/>
  <c r="R363" i="9"/>
  <c r="AN363" i="9"/>
  <c r="AZ363" i="9" s="1"/>
  <c r="BM363" i="9"/>
  <c r="AT363" i="9"/>
  <c r="BF363" i="9" s="1"/>
  <c r="AP364" i="9"/>
  <c r="BB364" i="9" s="1"/>
  <c r="AQ364" i="9"/>
  <c r="BC364" i="9" s="1"/>
  <c r="AO364" i="9"/>
  <c r="BA364" i="9" s="1"/>
  <c r="F365" i="9"/>
  <c r="BK363" i="9"/>
  <c r="BU363" i="9" s="1"/>
  <c r="AR363" i="9"/>
  <c r="BD363" i="9" s="1"/>
  <c r="AV363" i="9"/>
  <c r="BH363" i="9" s="1"/>
  <c r="BO363" i="9"/>
  <c r="AA461" i="9"/>
  <c r="AM363" i="9"/>
  <c r="AY363" i="9" s="1"/>
  <c r="AU363" i="9"/>
  <c r="BG363" i="9" s="1"/>
  <c r="BN363" i="9"/>
  <c r="BX363" i="9" s="1"/>
  <c r="S363" i="9"/>
  <c r="AX363" i="9" s="1"/>
  <c r="BJ363" i="9" s="1"/>
  <c r="AS363" i="9"/>
  <c r="BE363" i="9" s="1"/>
  <c r="BL363" i="9"/>
  <c r="BV363" i="9" s="1"/>
  <c r="AL363" i="8"/>
  <c r="BQ363" i="8"/>
  <c r="BP364" i="8"/>
  <c r="BR364" i="8"/>
  <c r="BT364" i="8"/>
  <c r="Y365" i="8"/>
  <c r="AT363" i="8"/>
  <c r="BF363" i="8" s="1"/>
  <c r="BM363" i="8"/>
  <c r="BW363" i="8" s="1"/>
  <c r="AV363" i="8"/>
  <c r="BH363" i="8" s="1"/>
  <c r="BO363" i="8"/>
  <c r="BY363" i="8" s="1"/>
  <c r="AU363" i="8"/>
  <c r="BG363" i="8" s="1"/>
  <c r="BN363" i="8"/>
  <c r="BX363" i="8" s="1"/>
  <c r="AP364" i="8"/>
  <c r="BB364" i="8" s="1"/>
  <c r="F365" i="8"/>
  <c r="AO364" i="8"/>
  <c r="BA364" i="8" s="1"/>
  <c r="AQ364" i="8"/>
  <c r="BC364" i="8" s="1"/>
  <c r="R363" i="8"/>
  <c r="AN363" i="8"/>
  <c r="AZ363" i="8" s="1"/>
  <c r="AS363" i="8"/>
  <c r="BE363" i="8" s="1"/>
  <c r="S363" i="8"/>
  <c r="AX363" i="8" s="1"/>
  <c r="BJ363" i="8" s="1"/>
  <c r="BL363" i="8"/>
  <c r="BV363" i="8" s="1"/>
  <c r="AR363" i="8"/>
  <c r="BD363" i="8" s="1"/>
  <c r="BK363" i="8"/>
  <c r="BU363" i="8" s="1"/>
  <c r="AL363" i="7"/>
  <c r="BQ363" i="7"/>
  <c r="BP364" i="7"/>
  <c r="BT364" i="7"/>
  <c r="BR364" i="7"/>
  <c r="Y365" i="7"/>
  <c r="AS363" i="7"/>
  <c r="BE363" i="7" s="1"/>
  <c r="S363" i="7"/>
  <c r="AX363" i="7" s="1"/>
  <c r="BJ363" i="7" s="1"/>
  <c r="BL363" i="7"/>
  <c r="BV363" i="7" s="1"/>
  <c r="BN363" i="7"/>
  <c r="AU363" i="7"/>
  <c r="BG363" i="7" s="1"/>
  <c r="BM363" i="7"/>
  <c r="AT363" i="7"/>
  <c r="BF363" i="7" s="1"/>
  <c r="AN363" i="7"/>
  <c r="AZ363" i="7" s="1"/>
  <c r="R363" i="7"/>
  <c r="AR363" i="7"/>
  <c r="BD363" i="7" s="1"/>
  <c r="BK363" i="7"/>
  <c r="BU363" i="7" s="1"/>
  <c r="AV363" i="7"/>
  <c r="BH363" i="7" s="1"/>
  <c r="BO363" i="7"/>
  <c r="BY363" i="7" s="1"/>
  <c r="AQ364" i="7"/>
  <c r="BC364" i="7" s="1"/>
  <c r="F365" i="7"/>
  <c r="AO364" i="7"/>
  <c r="BA364" i="7" s="1"/>
  <c r="AP364" i="7"/>
  <c r="BB364" i="7" s="1"/>
  <c r="AD363" i="6"/>
  <c r="AV363" i="6"/>
  <c r="U365" i="6"/>
  <c r="AE363" i="6"/>
  <c r="AM363" i="6" s="1"/>
  <c r="N363" i="6"/>
  <c r="AI363" i="6"/>
  <c r="AQ363" i="6" s="1"/>
  <c r="AX363" i="6"/>
  <c r="O363" i="6"/>
  <c r="AL363" i="6" s="1"/>
  <c r="AT363" i="6" s="1"/>
  <c r="AH363" i="6"/>
  <c r="AP363" i="6" s="1"/>
  <c r="AU363" i="6"/>
  <c r="AW363" i="6" s="1"/>
  <c r="AF364" i="6"/>
  <c r="AN364" i="6" s="1"/>
  <c r="F365" i="6"/>
  <c r="AD363" i="5"/>
  <c r="AV363" i="5"/>
  <c r="U365" i="5"/>
  <c r="N363" i="5"/>
  <c r="AE363" i="5"/>
  <c r="AM363" i="5" s="1"/>
  <c r="O363" i="5"/>
  <c r="AL363" i="5" s="1"/>
  <c r="AT363" i="5" s="1"/>
  <c r="AH363" i="5"/>
  <c r="AP363" i="5" s="1"/>
  <c r="AU363" i="5"/>
  <c r="AW363" i="5" s="1"/>
  <c r="AI363" i="5"/>
  <c r="AQ363" i="5" s="1"/>
  <c r="AX363" i="5"/>
  <c r="AF364" i="5"/>
  <c r="AN364" i="5" s="1"/>
  <c r="AG364" i="5"/>
  <c r="AO364" i="5" s="1"/>
  <c r="AJ364" i="5"/>
  <c r="AR364" i="5" s="1"/>
  <c r="F365" i="5"/>
  <c r="AD363" i="4"/>
  <c r="AV363" i="4"/>
  <c r="U365" i="4"/>
  <c r="N363" i="4"/>
  <c r="AE363" i="4"/>
  <c r="AM363" i="4" s="1"/>
  <c r="O363" i="4"/>
  <c r="AH363" i="4"/>
  <c r="AP363" i="4" s="1"/>
  <c r="AU363" i="4"/>
  <c r="AW363" i="4" s="1"/>
  <c r="AI363" i="4"/>
  <c r="AQ363" i="4" s="1"/>
  <c r="AX363" i="4"/>
  <c r="AF364" i="4"/>
  <c r="AN364" i="4" s="1"/>
  <c r="AG364" i="4"/>
  <c r="AO364" i="4" s="1"/>
  <c r="F365" i="4"/>
  <c r="BQ363" i="3"/>
  <c r="AX363" i="3"/>
  <c r="BV363" i="3" s="1"/>
  <c r="BS364" i="3"/>
  <c r="S365" i="3"/>
  <c r="BU364" i="3"/>
  <c r="Z364" i="3"/>
  <c r="BP362" i="3"/>
  <c r="CB362" i="3" s="1"/>
  <c r="CH362" i="3" s="1"/>
  <c r="BD362" i="3"/>
  <c r="BJ362" i="3" s="1"/>
  <c r="AY363" i="3"/>
  <c r="BE363" i="3" s="1"/>
  <c r="BK363" i="3"/>
  <c r="BW363" i="3" s="1"/>
  <c r="CC363" i="3" s="1"/>
  <c r="AR363" i="3"/>
  <c r="BB363" i="3"/>
  <c r="BH363" i="3" s="1"/>
  <c r="BN363" i="3"/>
  <c r="BZ363" i="3" s="1"/>
  <c r="CF363" i="3" s="1"/>
  <c r="BM363" i="3"/>
  <c r="BY363" i="3" s="1"/>
  <c r="CE363" i="3" s="1"/>
  <c r="BA363" i="3"/>
  <c r="BG363" i="3" s="1"/>
  <c r="BO363" i="3"/>
  <c r="CA363" i="3" s="1"/>
  <c r="CG363" i="3" s="1"/>
  <c r="BC363" i="3"/>
  <c r="BI363" i="3" s="1"/>
  <c r="F365" i="3"/>
  <c r="AC364" i="3"/>
  <c r="AI364" i="3" s="1"/>
  <c r="AB364" i="3"/>
  <c r="AH364" i="3" s="1"/>
  <c r="AD364" i="3"/>
  <c r="AJ364" i="3" s="1"/>
  <c r="AE364" i="3"/>
  <c r="AK364" i="3" s="1"/>
  <c r="M363" i="3"/>
  <c r="AA363" i="3"/>
  <c r="AG363" i="3" s="1"/>
  <c r="BL363" i="3"/>
  <c r="BX363" i="3" s="1"/>
  <c r="CD363" i="3" s="1"/>
  <c r="AZ363" i="3"/>
  <c r="BF363" i="3" s="1"/>
  <c r="AF362" i="3"/>
  <c r="AL362" i="3" s="1"/>
  <c r="CJ362" i="3"/>
  <c r="CI362" i="3"/>
  <c r="BR364" i="2"/>
  <c r="S365" i="2"/>
  <c r="BT364" i="2"/>
  <c r="BS364" i="2"/>
  <c r="BU364" i="2"/>
  <c r="Z364" i="2"/>
  <c r="BQ363" i="2"/>
  <c r="AX363" i="2"/>
  <c r="BV363" i="2" s="1"/>
  <c r="BD362" i="2"/>
  <c r="BJ362" i="2" s="1"/>
  <c r="BP362" i="2"/>
  <c r="CB362" i="2" s="1"/>
  <c r="CH362" i="2" s="1"/>
  <c r="AF362" i="2"/>
  <c r="AL362" i="2" s="1"/>
  <c r="CI362" i="2"/>
  <c r="AA363" i="2"/>
  <c r="AG363" i="2" s="1"/>
  <c r="M363" i="2"/>
  <c r="AY363" i="2"/>
  <c r="BE363" i="2" s="1"/>
  <c r="BK363" i="2"/>
  <c r="BW363" i="2" s="1"/>
  <c r="CC363" i="2" s="1"/>
  <c r="AR363" i="2"/>
  <c r="BM363" i="2"/>
  <c r="BY363" i="2" s="1"/>
  <c r="CE363" i="2" s="1"/>
  <c r="BA363" i="2"/>
  <c r="BG363" i="2" s="1"/>
  <c r="AC364" i="2"/>
  <c r="AI364" i="2" s="1"/>
  <c r="AD364" i="2"/>
  <c r="AJ364" i="2" s="1"/>
  <c r="AB364" i="2"/>
  <c r="AH364" i="2" s="1"/>
  <c r="AE364" i="2"/>
  <c r="AK364" i="2" s="1"/>
  <c r="F365" i="2"/>
  <c r="AZ363" i="2"/>
  <c r="BF363" i="2" s="1"/>
  <c r="BL363" i="2"/>
  <c r="BX363" i="2" s="1"/>
  <c r="CD363" i="2" s="1"/>
  <c r="BC363" i="2"/>
  <c r="BI363" i="2" s="1"/>
  <c r="BO363" i="2"/>
  <c r="CA363" i="2" s="1"/>
  <c r="CG363" i="2" s="1"/>
  <c r="BB363" i="2"/>
  <c r="BH363" i="2" s="1"/>
  <c r="BN363" i="2"/>
  <c r="AX363" i="1"/>
  <c r="BQ363" i="1"/>
  <c r="BR364" i="1"/>
  <c r="BS364" i="1"/>
  <c r="BT364" i="1"/>
  <c r="BU364" i="1"/>
  <c r="S365" i="1"/>
  <c r="BD362" i="1"/>
  <c r="BJ362" i="1" s="1"/>
  <c r="BP362" i="1"/>
  <c r="M363" i="1"/>
  <c r="AA363" i="1"/>
  <c r="AG363" i="1" s="1"/>
  <c r="AR363" i="1"/>
  <c r="AY363" i="1"/>
  <c r="BE363" i="1" s="1"/>
  <c r="BK363" i="1"/>
  <c r="BW363" i="1" s="1"/>
  <c r="CC363" i="1" s="1"/>
  <c r="AZ363" i="1"/>
  <c r="BF363" i="1" s="1"/>
  <c r="BL363" i="1"/>
  <c r="BX363" i="1" s="1"/>
  <c r="CD363" i="1" s="1"/>
  <c r="BA363" i="1"/>
  <c r="BG363" i="1" s="1"/>
  <c r="BM363" i="1"/>
  <c r="BY363" i="1" s="1"/>
  <c r="CE363" i="1" s="1"/>
  <c r="BB363" i="1"/>
  <c r="BH363" i="1" s="1"/>
  <c r="BN363" i="1"/>
  <c r="BZ363" i="1" s="1"/>
  <c r="CF363" i="1" s="1"/>
  <c r="BC363" i="1"/>
  <c r="BI363" i="1" s="1"/>
  <c r="BO363" i="1"/>
  <c r="CA363" i="1" s="1"/>
  <c r="CG363" i="1" s="1"/>
  <c r="AB364" i="1"/>
  <c r="AH364" i="1" s="1"/>
  <c r="AC364" i="1"/>
  <c r="AI364" i="1" s="1"/>
  <c r="AD364" i="1"/>
  <c r="AJ364" i="1" s="1"/>
  <c r="AE364" i="1"/>
  <c r="AK364" i="1" s="1"/>
  <c r="F365" i="1"/>
  <c r="AW362" i="7"/>
  <c r="BI362" i="7" s="1"/>
  <c r="BX362" i="7"/>
  <c r="AY363" i="6"/>
  <c r="AK362" i="6"/>
  <c r="AS362" i="6" s="1"/>
  <c r="Z363" i="2"/>
  <c r="BV362" i="2"/>
  <c r="AC363" i="5"/>
  <c r="AY363" i="5"/>
  <c r="AK362" i="5"/>
  <c r="AS362" i="5" s="1"/>
  <c r="AZ362" i="5"/>
  <c r="AC363" i="4"/>
  <c r="AY363" i="4"/>
  <c r="BT363" i="3"/>
  <c r="AB363" i="2"/>
  <c r="AH363" i="2" s="1"/>
  <c r="AD363" i="2"/>
  <c r="AJ363" i="2" s="1"/>
  <c r="BV362" i="1"/>
  <c r="Z363" i="1"/>
  <c r="CB361" i="1"/>
  <c r="CH361" i="1" s="1"/>
  <c r="AF362" i="1"/>
  <c r="AL362" i="1" s="1"/>
  <c r="BT363" i="9"/>
  <c r="AW362" i="9"/>
  <c r="BI362" i="9" s="1"/>
  <c r="BY362" i="9"/>
  <c r="BR363" i="7"/>
  <c r="AJ363" i="6"/>
  <c r="AR363" i="6" s="1"/>
  <c r="BT363" i="2"/>
  <c r="AG363" i="4"/>
  <c r="AO363" i="4" s="1"/>
  <c r="BV362" i="3"/>
  <c r="BS363" i="3"/>
  <c r="CB361" i="2"/>
  <c r="CH361" i="2" s="1"/>
  <c r="BU362" i="8"/>
  <c r="BW362" i="8"/>
  <c r="AW362" i="8"/>
  <c r="BI362" i="8" s="1"/>
  <c r="AK362" i="4"/>
  <c r="AS362" i="4" s="1"/>
  <c r="AZ362" i="4"/>
  <c r="AJ363" i="4"/>
  <c r="AR363" i="4" s="1"/>
  <c r="BR363" i="2"/>
  <c r="BR363" i="9"/>
  <c r="BW362" i="9"/>
  <c r="BS363" i="7"/>
  <c r="AK363" i="7"/>
  <c r="AC363" i="6"/>
  <c r="AZ362" i="6"/>
  <c r="AG363" i="6"/>
  <c r="AO363" i="6" s="1"/>
  <c r="Z363" i="3"/>
  <c r="CB361" i="3"/>
  <c r="CH361" i="3" s="1"/>
  <c r="CA362" i="3"/>
  <c r="CG362" i="3" s="1"/>
  <c r="BX362" i="2"/>
  <c r="CD362" i="2" s="1"/>
  <c r="AZ363" i="4" l="1"/>
  <c r="AL363" i="4"/>
  <c r="AT363" i="4" s="1"/>
  <c r="Y366" i="9"/>
  <c r="BP365" i="9"/>
  <c r="AK365" i="9"/>
  <c r="AL364" i="9"/>
  <c r="BQ364" i="9"/>
  <c r="AD461" i="9"/>
  <c r="AB461" i="9"/>
  <c r="AG461" i="9"/>
  <c r="AI461" i="9"/>
  <c r="AH461" i="9"/>
  <c r="AF461" i="9"/>
  <c r="AC461" i="9"/>
  <c r="AE461" i="9"/>
  <c r="AJ461" i="9"/>
  <c r="AW363" i="9"/>
  <c r="BI363" i="9" s="1"/>
  <c r="AR364" i="9"/>
  <c r="BD364" i="9" s="1"/>
  <c r="BK364" i="9"/>
  <c r="AN364" i="9"/>
  <c r="AZ364" i="9" s="1"/>
  <c r="R364" i="9"/>
  <c r="S364" i="9"/>
  <c r="AX364" i="9" s="1"/>
  <c r="BJ364" i="9" s="1"/>
  <c r="BL364" i="9"/>
  <c r="BV364" i="9" s="1"/>
  <c r="AS364" i="9"/>
  <c r="BE364" i="9" s="1"/>
  <c r="BN364" i="9"/>
  <c r="BX364" i="9" s="1"/>
  <c r="AU364" i="9"/>
  <c r="BG364" i="9" s="1"/>
  <c r="AV364" i="9"/>
  <c r="BH364" i="9" s="1"/>
  <c r="BO364" i="9"/>
  <c r="AM364" i="9"/>
  <c r="AY364" i="9" s="1"/>
  <c r="BM364" i="9"/>
  <c r="AT364" i="9"/>
  <c r="BF364" i="9" s="1"/>
  <c r="AQ365" i="9"/>
  <c r="BC365" i="9" s="1"/>
  <c r="AO365" i="9"/>
  <c r="BA365" i="9" s="1"/>
  <c r="F366" i="9"/>
  <c r="AP365" i="9"/>
  <c r="BB365" i="9" s="1"/>
  <c r="BQ364" i="8"/>
  <c r="AL364" i="8"/>
  <c r="Y366" i="8"/>
  <c r="BR365" i="8"/>
  <c r="BT365" i="8"/>
  <c r="R364" i="8"/>
  <c r="AN364" i="8"/>
  <c r="AZ364" i="8" s="1"/>
  <c r="BL364" i="8"/>
  <c r="BV364" i="8" s="1"/>
  <c r="AS364" i="8"/>
  <c r="BE364" i="8" s="1"/>
  <c r="S364" i="8"/>
  <c r="AX364" i="8" s="1"/>
  <c r="BJ364" i="8" s="1"/>
  <c r="BN364" i="8"/>
  <c r="AU364" i="8"/>
  <c r="BG364" i="8" s="1"/>
  <c r="AQ365" i="8"/>
  <c r="BC365" i="8" s="1"/>
  <c r="AO365" i="8"/>
  <c r="BA365" i="8" s="1"/>
  <c r="F366" i="8"/>
  <c r="AM365" i="8"/>
  <c r="AY365" i="8" s="1"/>
  <c r="AP365" i="8"/>
  <c r="BB365" i="8" s="1"/>
  <c r="AT364" i="8"/>
  <c r="BF364" i="8" s="1"/>
  <c r="BM364" i="8"/>
  <c r="BW364" i="8" s="1"/>
  <c r="AM364" i="8"/>
  <c r="AY364" i="8" s="1"/>
  <c r="AR364" i="8"/>
  <c r="BD364" i="8" s="1"/>
  <c r="BK364" i="8"/>
  <c r="BU364" i="8" s="1"/>
  <c r="BO364" i="8"/>
  <c r="BY364" i="8" s="1"/>
  <c r="AV364" i="8"/>
  <c r="BH364" i="8" s="1"/>
  <c r="AB461" i="8"/>
  <c r="AE461" i="8"/>
  <c r="AJ461" i="8"/>
  <c r="AH461" i="8"/>
  <c r="AG461" i="8"/>
  <c r="AF461" i="8"/>
  <c r="AI461" i="8"/>
  <c r="AC461" i="8"/>
  <c r="AD461" i="8"/>
  <c r="AW363" i="8"/>
  <c r="BI363" i="8" s="1"/>
  <c r="AL364" i="7"/>
  <c r="BQ364" i="7"/>
  <c r="BR365" i="7"/>
  <c r="BT365" i="7"/>
  <c r="Y366" i="7"/>
  <c r="BP365" i="7"/>
  <c r="AK365" i="7"/>
  <c r="AF461" i="7"/>
  <c r="AE461" i="7"/>
  <c r="AG461" i="7"/>
  <c r="AD461" i="7"/>
  <c r="AC461" i="7"/>
  <c r="AH461" i="7"/>
  <c r="AJ461" i="7"/>
  <c r="AB461" i="7"/>
  <c r="AI461" i="7"/>
  <c r="AW363" i="7"/>
  <c r="BI363" i="7" s="1"/>
  <c r="AV364" i="7"/>
  <c r="BH364" i="7" s="1"/>
  <c r="BO364" i="7"/>
  <c r="BY364" i="7" s="1"/>
  <c r="R364" i="7"/>
  <c r="AN364" i="7"/>
  <c r="AZ364" i="7" s="1"/>
  <c r="BM364" i="7"/>
  <c r="BW364" i="7" s="1"/>
  <c r="AT364" i="7"/>
  <c r="BF364" i="7" s="1"/>
  <c r="AP365" i="7"/>
  <c r="BB365" i="7" s="1"/>
  <c r="AM365" i="7"/>
  <c r="AY365" i="7" s="1"/>
  <c r="AQ365" i="7"/>
  <c r="BC365" i="7" s="1"/>
  <c r="AO365" i="7"/>
  <c r="BA365" i="7" s="1"/>
  <c r="F366" i="7"/>
  <c r="S364" i="7"/>
  <c r="AX364" i="7" s="1"/>
  <c r="BJ364" i="7" s="1"/>
  <c r="BL364" i="7"/>
  <c r="BV364" i="7" s="1"/>
  <c r="AS364" i="7"/>
  <c r="BE364" i="7" s="1"/>
  <c r="AU364" i="7"/>
  <c r="BG364" i="7" s="1"/>
  <c r="BN364" i="7"/>
  <c r="AM364" i="7"/>
  <c r="AY364" i="7" s="1"/>
  <c r="AR364" i="7"/>
  <c r="BD364" i="7" s="1"/>
  <c r="BK364" i="7"/>
  <c r="BU364" i="7" s="1"/>
  <c r="AD364" i="6"/>
  <c r="AV364" i="6"/>
  <c r="U366" i="6"/>
  <c r="AA461" i="6"/>
  <c r="Z461" i="6"/>
  <c r="W461" i="6"/>
  <c r="X461" i="6"/>
  <c r="AB461" i="6"/>
  <c r="Y461" i="6"/>
  <c r="AK363" i="6"/>
  <c r="AS363" i="6" s="1"/>
  <c r="O364" i="6"/>
  <c r="AL364" i="6" s="1"/>
  <c r="AT364" i="6" s="1"/>
  <c r="AH364" i="6"/>
  <c r="AP364" i="6" s="1"/>
  <c r="AU364" i="6"/>
  <c r="AW364" i="6" s="1"/>
  <c r="N364" i="6"/>
  <c r="AE364" i="6"/>
  <c r="AM364" i="6" s="1"/>
  <c r="AG365" i="6"/>
  <c r="AO365" i="6" s="1"/>
  <c r="F366" i="6"/>
  <c r="AJ365" i="6"/>
  <c r="AR365" i="6" s="1"/>
  <c r="AF365" i="6"/>
  <c r="AN365" i="6" s="1"/>
  <c r="AI364" i="6"/>
  <c r="AQ364" i="6" s="1"/>
  <c r="AX364" i="6"/>
  <c r="AD364" i="5"/>
  <c r="AV364" i="5"/>
  <c r="U366" i="5"/>
  <c r="W461" i="5"/>
  <c r="AB461" i="5"/>
  <c r="X461" i="5"/>
  <c r="AA461" i="5"/>
  <c r="Z461" i="5"/>
  <c r="Y461" i="5"/>
  <c r="AK363" i="5"/>
  <c r="AS363" i="5" s="1"/>
  <c r="N364" i="5"/>
  <c r="AE364" i="5"/>
  <c r="AM364" i="5" s="1"/>
  <c r="O364" i="5"/>
  <c r="AL364" i="5" s="1"/>
  <c r="AT364" i="5" s="1"/>
  <c r="AH364" i="5"/>
  <c r="AP364" i="5" s="1"/>
  <c r="AU364" i="5"/>
  <c r="AW364" i="5" s="1"/>
  <c r="AI364" i="5"/>
  <c r="AQ364" i="5" s="1"/>
  <c r="AX364" i="5"/>
  <c r="AF365" i="5"/>
  <c r="AN365" i="5" s="1"/>
  <c r="AG365" i="5"/>
  <c r="AO365" i="5" s="1"/>
  <c r="AJ365" i="5"/>
  <c r="AR365" i="5" s="1"/>
  <c r="F366" i="5"/>
  <c r="AD364" i="4"/>
  <c r="AV364" i="4"/>
  <c r="U366" i="4"/>
  <c r="AB461" i="4"/>
  <c r="W461" i="4"/>
  <c r="X461" i="4"/>
  <c r="Y461" i="4"/>
  <c r="Z461" i="4"/>
  <c r="AA461" i="4"/>
  <c r="AK363" i="4"/>
  <c r="AS363" i="4" s="1"/>
  <c r="N364" i="4"/>
  <c r="AE364" i="4"/>
  <c r="AM364" i="4" s="1"/>
  <c r="O364" i="4"/>
  <c r="AL364" i="4" s="1"/>
  <c r="AT364" i="4" s="1"/>
  <c r="AH364" i="4"/>
  <c r="AP364" i="4" s="1"/>
  <c r="AU364" i="4"/>
  <c r="AW364" i="4" s="1"/>
  <c r="AI364" i="4"/>
  <c r="AQ364" i="4" s="1"/>
  <c r="AX364" i="4"/>
  <c r="AF365" i="4"/>
  <c r="AN365" i="4" s="1"/>
  <c r="F366" i="4"/>
  <c r="BQ364" i="3"/>
  <c r="AX364" i="3"/>
  <c r="BV364" i="3" s="1"/>
  <c r="S366" i="3"/>
  <c r="BR365" i="3"/>
  <c r="BS365" i="3"/>
  <c r="BP363" i="3"/>
  <c r="CB363" i="3" s="1"/>
  <c r="CH363" i="3" s="1"/>
  <c r="BD363" i="3"/>
  <c r="BJ363" i="3" s="1"/>
  <c r="BA364" i="3"/>
  <c r="BG364" i="3" s="1"/>
  <c r="BM364" i="3"/>
  <c r="BY364" i="3" s="1"/>
  <c r="CE364" i="3" s="1"/>
  <c r="F366" i="3"/>
  <c r="AD365" i="3"/>
  <c r="AJ365" i="3" s="1"/>
  <c r="AB365" i="3"/>
  <c r="AH365" i="3" s="1"/>
  <c r="AC365" i="3"/>
  <c r="AI365" i="3" s="1"/>
  <c r="AE365" i="3"/>
  <c r="AK365" i="3" s="1"/>
  <c r="AR364" i="3"/>
  <c r="AY364" i="3"/>
  <c r="BE364" i="3" s="1"/>
  <c r="BK364" i="3"/>
  <c r="BW364" i="3" s="1"/>
  <c r="CC364" i="3" s="1"/>
  <c r="M364" i="3"/>
  <c r="AA364" i="3"/>
  <c r="AG364" i="3" s="1"/>
  <c r="BC364" i="3"/>
  <c r="BI364" i="3" s="1"/>
  <c r="BO364" i="3"/>
  <c r="CA364" i="3" s="1"/>
  <c r="CG364" i="3" s="1"/>
  <c r="AZ364" i="3"/>
  <c r="BF364" i="3" s="1"/>
  <c r="BL364" i="3"/>
  <c r="BN364" i="3"/>
  <c r="BB364" i="3"/>
  <c r="BH364" i="3" s="1"/>
  <c r="AW461" i="3"/>
  <c r="AV461" i="3"/>
  <c r="AS461" i="3"/>
  <c r="AT461" i="3"/>
  <c r="U461" i="3"/>
  <c r="W461" i="3"/>
  <c r="V461" i="3"/>
  <c r="X461" i="3"/>
  <c r="Y461" i="3"/>
  <c r="AU461" i="3"/>
  <c r="AF363" i="3"/>
  <c r="AL363" i="3" s="1"/>
  <c r="CJ363" i="3"/>
  <c r="CI363" i="3"/>
  <c r="BU365" i="2"/>
  <c r="S366" i="2"/>
  <c r="BR365" i="2"/>
  <c r="BT365" i="2"/>
  <c r="AX364" i="2"/>
  <c r="BV364" i="2" s="1"/>
  <c r="BQ364" i="2"/>
  <c r="CI363" i="2"/>
  <c r="AF363" i="2"/>
  <c r="AL363" i="2" s="1"/>
  <c r="BD363" i="2"/>
  <c r="BJ363" i="2" s="1"/>
  <c r="BP363" i="2"/>
  <c r="CB363" i="2" s="1"/>
  <c r="CH363" i="2" s="1"/>
  <c r="AY364" i="2"/>
  <c r="BE364" i="2" s="1"/>
  <c r="BK364" i="2"/>
  <c r="BW364" i="2" s="1"/>
  <c r="CC364" i="2" s="1"/>
  <c r="AR364" i="2"/>
  <c r="BO364" i="2"/>
  <c r="CA364" i="2" s="1"/>
  <c r="CG364" i="2" s="1"/>
  <c r="BC364" i="2"/>
  <c r="BI364" i="2" s="1"/>
  <c r="AZ364" i="2"/>
  <c r="BF364" i="2" s="1"/>
  <c r="BL364" i="2"/>
  <c r="BX364" i="2" s="1"/>
  <c r="CD364" i="2" s="1"/>
  <c r="BB364" i="2"/>
  <c r="BH364" i="2" s="1"/>
  <c r="BN364" i="2"/>
  <c r="BZ364" i="2" s="1"/>
  <c r="CF364" i="2" s="1"/>
  <c r="AA364" i="2"/>
  <c r="AG364" i="2" s="1"/>
  <c r="M364" i="2"/>
  <c r="BA364" i="2"/>
  <c r="BG364" i="2" s="1"/>
  <c r="BM364" i="2"/>
  <c r="BY364" i="2" s="1"/>
  <c r="CE364" i="2" s="1"/>
  <c r="AB365" i="2"/>
  <c r="AH365" i="2" s="1"/>
  <c r="AC365" i="2"/>
  <c r="AI365" i="2" s="1"/>
  <c r="AE365" i="2"/>
  <c r="AK365" i="2" s="1"/>
  <c r="AD365" i="2"/>
  <c r="AJ365" i="2" s="1"/>
  <c r="F366" i="2"/>
  <c r="AX364" i="1"/>
  <c r="BQ364" i="1"/>
  <c r="BR365" i="1"/>
  <c r="BS365" i="1"/>
  <c r="BT365" i="1"/>
  <c r="BU365" i="1"/>
  <c r="S366" i="1"/>
  <c r="AS461" i="1"/>
  <c r="AT461" i="1"/>
  <c r="W461" i="1"/>
  <c r="X461" i="1"/>
  <c r="U461" i="1"/>
  <c r="AV461" i="1"/>
  <c r="AU461" i="1"/>
  <c r="Y461" i="1"/>
  <c r="AW461" i="1"/>
  <c r="V461" i="1"/>
  <c r="AF363" i="1"/>
  <c r="AL363" i="1" s="1"/>
  <c r="BD363" i="1"/>
  <c r="BJ363" i="1" s="1"/>
  <c r="BP363" i="1"/>
  <c r="M364" i="1"/>
  <c r="AA364" i="1"/>
  <c r="AG364" i="1" s="1"/>
  <c r="AR364" i="1"/>
  <c r="AY364" i="1"/>
  <c r="BE364" i="1" s="1"/>
  <c r="BK364" i="1"/>
  <c r="BW364" i="1" s="1"/>
  <c r="CC364" i="1" s="1"/>
  <c r="AZ364" i="1"/>
  <c r="BF364" i="1" s="1"/>
  <c r="BL364" i="1"/>
  <c r="BX364" i="1" s="1"/>
  <c r="CD364" i="1" s="1"/>
  <c r="BA364" i="1"/>
  <c r="BG364" i="1" s="1"/>
  <c r="BM364" i="1"/>
  <c r="BY364" i="1" s="1"/>
  <c r="CE364" i="1" s="1"/>
  <c r="BB364" i="1"/>
  <c r="BH364" i="1" s="1"/>
  <c r="BN364" i="1"/>
  <c r="BZ364" i="1" s="1"/>
  <c r="CF364" i="1" s="1"/>
  <c r="BC364" i="1"/>
  <c r="BI364" i="1" s="1"/>
  <c r="BO364" i="1"/>
  <c r="CA364" i="1" s="1"/>
  <c r="CG364" i="1" s="1"/>
  <c r="AB365" i="1"/>
  <c r="AH365" i="1" s="1"/>
  <c r="AC365" i="1"/>
  <c r="AI365" i="1" s="1"/>
  <c r="AD365" i="1"/>
  <c r="AJ365" i="1" s="1"/>
  <c r="AE365" i="1"/>
  <c r="AK365" i="1" s="1"/>
  <c r="F366" i="1"/>
  <c r="AC364" i="5"/>
  <c r="AY364" i="5"/>
  <c r="AZ363" i="5"/>
  <c r="AC364" i="4"/>
  <c r="BR364" i="3"/>
  <c r="BZ363" i="2"/>
  <c r="CF363" i="2" s="1"/>
  <c r="BV363" i="1"/>
  <c r="Z364" i="1"/>
  <c r="CB362" i="1"/>
  <c r="CH362" i="1" s="1"/>
  <c r="AJ364" i="4"/>
  <c r="AR364" i="4" s="1"/>
  <c r="BT364" i="9"/>
  <c r="AK364" i="9"/>
  <c r="BY363" i="9"/>
  <c r="AK364" i="8"/>
  <c r="BS364" i="7"/>
  <c r="BW363" i="7"/>
  <c r="BT364" i="3"/>
  <c r="BW363" i="9"/>
  <c r="BR364" i="9"/>
  <c r="BS364" i="8"/>
  <c r="AK364" i="7"/>
  <c r="BX363" i="7"/>
  <c r="AY364" i="6"/>
  <c r="AJ364" i="6"/>
  <c r="AR364" i="6" s="1"/>
  <c r="AY364" i="4"/>
  <c r="AC364" i="6"/>
  <c r="AG364" i="6"/>
  <c r="AO364" i="6" s="1"/>
  <c r="BP364" i="9"/>
  <c r="AZ363" i="6"/>
  <c r="AV461" i="2"/>
  <c r="AW461" i="2"/>
  <c r="AS461" i="2"/>
  <c r="AU461" i="2"/>
  <c r="AT461" i="2"/>
  <c r="U461" i="2"/>
  <c r="V461" i="2"/>
  <c r="Y461" i="2"/>
  <c r="W461" i="2"/>
  <c r="X461" i="2"/>
  <c r="AL365" i="9" l="1"/>
  <c r="BQ365" i="9"/>
  <c r="Y367" i="9"/>
  <c r="BT366" i="9"/>
  <c r="BS366" i="9"/>
  <c r="AK461" i="9"/>
  <c r="AL461" i="9"/>
  <c r="AZ461" i="9" s="1"/>
  <c r="BQ461" i="9"/>
  <c r="BS461" i="9"/>
  <c r="BR461" i="9"/>
  <c r="BP461" i="9"/>
  <c r="BT461" i="9"/>
  <c r="AW364" i="9"/>
  <c r="BI364" i="9" s="1"/>
  <c r="BL365" i="9"/>
  <c r="BV365" i="9" s="1"/>
  <c r="S365" i="9"/>
  <c r="AX365" i="9" s="1"/>
  <c r="BJ365" i="9" s="1"/>
  <c r="AS365" i="9"/>
  <c r="BE365" i="9" s="1"/>
  <c r="AV365" i="9"/>
  <c r="BH365" i="9" s="1"/>
  <c r="BO365" i="9"/>
  <c r="BY365" i="9" s="1"/>
  <c r="AR365" i="9"/>
  <c r="BD365" i="9" s="1"/>
  <c r="BK365" i="9"/>
  <c r="BU365" i="9" s="1"/>
  <c r="AT365" i="9"/>
  <c r="BF365" i="9" s="1"/>
  <c r="BM365" i="9"/>
  <c r="BW365" i="9" s="1"/>
  <c r="AP366" i="9"/>
  <c r="BB366" i="9" s="1"/>
  <c r="AO366" i="9"/>
  <c r="BA366" i="9" s="1"/>
  <c r="AQ366" i="9"/>
  <c r="BC366" i="9" s="1"/>
  <c r="F367" i="9"/>
  <c r="AU365" i="9"/>
  <c r="BG365" i="9" s="1"/>
  <c r="BN365" i="9"/>
  <c r="BX365" i="9" s="1"/>
  <c r="R365" i="9"/>
  <c r="AN365" i="9"/>
  <c r="AZ365" i="9" s="1"/>
  <c r="BS366" i="8"/>
  <c r="Y367" i="8"/>
  <c r="BT366" i="8"/>
  <c r="AL365" i="8"/>
  <c r="BQ365" i="8"/>
  <c r="AW364" i="8"/>
  <c r="BI364" i="8" s="1"/>
  <c r="R365" i="8"/>
  <c r="AN365" i="8"/>
  <c r="AZ365" i="8" s="1"/>
  <c r="AS365" i="8"/>
  <c r="BE365" i="8" s="1"/>
  <c r="S365" i="8"/>
  <c r="AX365" i="8" s="1"/>
  <c r="BJ365" i="8" s="1"/>
  <c r="BL365" i="8"/>
  <c r="BV365" i="8" s="1"/>
  <c r="BN365" i="8"/>
  <c r="BX365" i="8" s="1"/>
  <c r="AU365" i="8"/>
  <c r="BG365" i="8" s="1"/>
  <c r="AR365" i="8"/>
  <c r="BD365" i="8" s="1"/>
  <c r="BK365" i="8"/>
  <c r="BU365" i="8" s="1"/>
  <c r="AO366" i="8"/>
  <c r="BA366" i="8" s="1"/>
  <c r="F367" i="8"/>
  <c r="AQ366" i="8"/>
  <c r="BC366" i="8" s="1"/>
  <c r="AP366" i="8"/>
  <c r="BB366" i="8" s="1"/>
  <c r="AT365" i="8"/>
  <c r="BF365" i="8" s="1"/>
  <c r="BM365" i="8"/>
  <c r="BW365" i="8" s="1"/>
  <c r="BO365" i="8"/>
  <c r="BY365" i="8" s="1"/>
  <c r="AV365" i="8"/>
  <c r="BH365" i="8" s="1"/>
  <c r="AK461" i="8"/>
  <c r="BT461" i="8"/>
  <c r="BR461" i="8"/>
  <c r="BQ461" i="8"/>
  <c r="AL461" i="8"/>
  <c r="AZ461" i="8" s="1"/>
  <c r="BP461" i="8"/>
  <c r="BS461" i="8"/>
  <c r="BS366" i="7"/>
  <c r="BT366" i="7"/>
  <c r="Y367" i="7"/>
  <c r="AL365" i="7"/>
  <c r="BQ365" i="7"/>
  <c r="BP461" i="7"/>
  <c r="AL461" i="7"/>
  <c r="BQ461" i="7"/>
  <c r="BR461" i="7"/>
  <c r="BT461" i="7"/>
  <c r="AK461" i="7"/>
  <c r="BS461" i="7"/>
  <c r="AW364" i="7"/>
  <c r="BI364" i="7" s="1"/>
  <c r="AR365" i="7"/>
  <c r="BD365" i="7" s="1"/>
  <c r="BK365" i="7"/>
  <c r="BU365" i="7" s="1"/>
  <c r="R365" i="7"/>
  <c r="AN365" i="7"/>
  <c r="AZ365" i="7" s="1"/>
  <c r="S365" i="7"/>
  <c r="AX365" i="7" s="1"/>
  <c r="BJ365" i="7" s="1"/>
  <c r="BL365" i="7"/>
  <c r="BV365" i="7" s="1"/>
  <c r="AS365" i="7"/>
  <c r="BE365" i="7" s="1"/>
  <c r="BN365" i="7"/>
  <c r="BX365" i="7" s="1"/>
  <c r="AU365" i="7"/>
  <c r="BG365" i="7" s="1"/>
  <c r="AV365" i="7"/>
  <c r="BH365" i="7" s="1"/>
  <c r="BO365" i="7"/>
  <c r="BY365" i="7" s="1"/>
  <c r="AT365" i="7"/>
  <c r="BF365" i="7" s="1"/>
  <c r="BM365" i="7"/>
  <c r="BW365" i="7" s="1"/>
  <c r="F367" i="7"/>
  <c r="U367" i="6"/>
  <c r="AD365" i="6"/>
  <c r="AV365" i="6"/>
  <c r="AY461" i="6"/>
  <c r="AV461" i="6"/>
  <c r="AD461" i="6"/>
  <c r="AC461" i="6"/>
  <c r="AK364" i="6"/>
  <c r="AS364" i="6" s="1"/>
  <c r="AI365" i="6"/>
  <c r="AQ365" i="6" s="1"/>
  <c r="AX365" i="6"/>
  <c r="AZ365" i="6" s="1"/>
  <c r="AG366" i="6"/>
  <c r="AO366" i="6" s="1"/>
  <c r="F367" i="6"/>
  <c r="AF366" i="6"/>
  <c r="AN366" i="6" s="1"/>
  <c r="AJ366" i="6"/>
  <c r="AR366" i="6" s="1"/>
  <c r="N365" i="6"/>
  <c r="AE365" i="6"/>
  <c r="AM365" i="6" s="1"/>
  <c r="O365" i="6"/>
  <c r="AL365" i="6" s="1"/>
  <c r="AT365" i="6" s="1"/>
  <c r="AU365" i="6"/>
  <c r="AW365" i="6" s="1"/>
  <c r="AH365" i="6"/>
  <c r="AP365" i="6" s="1"/>
  <c r="AD365" i="5"/>
  <c r="AV365" i="5"/>
  <c r="U367" i="5"/>
  <c r="AC461" i="5"/>
  <c r="AY461" i="5"/>
  <c r="AD461" i="5"/>
  <c r="AV461" i="5"/>
  <c r="AK364" i="5"/>
  <c r="AS364" i="5" s="1"/>
  <c r="N365" i="5"/>
  <c r="AE365" i="5"/>
  <c r="AM365" i="5" s="1"/>
  <c r="O365" i="5"/>
  <c r="AL365" i="5" s="1"/>
  <c r="AT365" i="5" s="1"/>
  <c r="AH365" i="5"/>
  <c r="AP365" i="5" s="1"/>
  <c r="AU365" i="5"/>
  <c r="AW365" i="5" s="1"/>
  <c r="AI365" i="5"/>
  <c r="AQ365" i="5" s="1"/>
  <c r="AX365" i="5"/>
  <c r="AZ365" i="5" s="1"/>
  <c r="AF366" i="5"/>
  <c r="AN366" i="5" s="1"/>
  <c r="F367" i="5"/>
  <c r="AD365" i="4"/>
  <c r="AV365" i="4"/>
  <c r="U367" i="4"/>
  <c r="AC461" i="4"/>
  <c r="AD461" i="4"/>
  <c r="AV461" i="4"/>
  <c r="AY461" i="4"/>
  <c r="AK364" i="4"/>
  <c r="AS364" i="4" s="1"/>
  <c r="N365" i="4"/>
  <c r="AE365" i="4"/>
  <c r="AM365" i="4" s="1"/>
  <c r="O365" i="4"/>
  <c r="AL365" i="4" s="1"/>
  <c r="AT365" i="4" s="1"/>
  <c r="AH365" i="4"/>
  <c r="AP365" i="4" s="1"/>
  <c r="AU365" i="4"/>
  <c r="AW365" i="4" s="1"/>
  <c r="AI365" i="4"/>
  <c r="AQ365" i="4" s="1"/>
  <c r="AX365" i="4"/>
  <c r="AZ365" i="4" s="1"/>
  <c r="AF366" i="4"/>
  <c r="AN366" i="4" s="1"/>
  <c r="F367" i="4"/>
  <c r="BR366" i="3"/>
  <c r="BT366" i="3"/>
  <c r="BS366" i="3"/>
  <c r="BU366" i="3"/>
  <c r="S367" i="3"/>
  <c r="BQ365" i="3"/>
  <c r="AX365" i="3"/>
  <c r="BV365" i="3" s="1"/>
  <c r="AR365" i="3"/>
  <c r="BK365" i="3"/>
  <c r="BW365" i="3" s="1"/>
  <c r="CC365" i="3" s="1"/>
  <c r="AY365" i="3"/>
  <c r="BE365" i="3" s="1"/>
  <c r="AD366" i="3"/>
  <c r="AJ366" i="3" s="1"/>
  <c r="AC366" i="3"/>
  <c r="AI366" i="3" s="1"/>
  <c r="AE366" i="3"/>
  <c r="AK366" i="3" s="1"/>
  <c r="F367" i="3"/>
  <c r="AB366" i="3"/>
  <c r="AH366" i="3" s="1"/>
  <c r="M365" i="3"/>
  <c r="AA365" i="3"/>
  <c r="AG365" i="3" s="1"/>
  <c r="BA365" i="3"/>
  <c r="BG365" i="3" s="1"/>
  <c r="BM365" i="3"/>
  <c r="BY365" i="3" s="1"/>
  <c r="CE365" i="3" s="1"/>
  <c r="BO365" i="3"/>
  <c r="CA365" i="3" s="1"/>
  <c r="CG365" i="3" s="1"/>
  <c r="BC365" i="3"/>
  <c r="BI365" i="3" s="1"/>
  <c r="BL365" i="3"/>
  <c r="BX365" i="3" s="1"/>
  <c r="CD365" i="3" s="1"/>
  <c r="AZ365" i="3"/>
  <c r="BF365" i="3" s="1"/>
  <c r="BB365" i="3"/>
  <c r="BH365" i="3" s="1"/>
  <c r="BN365" i="3"/>
  <c r="BZ365" i="3" s="1"/>
  <c r="CF365" i="3" s="1"/>
  <c r="BD364" i="3"/>
  <c r="BJ364" i="3" s="1"/>
  <c r="BP364" i="3"/>
  <c r="CB364" i="3" s="1"/>
  <c r="CH364" i="3" s="1"/>
  <c r="CI364" i="3"/>
  <c r="AF364" i="3"/>
  <c r="AL364" i="3" s="1"/>
  <c r="CJ364" i="3"/>
  <c r="BU461" i="3"/>
  <c r="BT461" i="3"/>
  <c r="AX461" i="3"/>
  <c r="BQ461" i="3"/>
  <c r="BR461" i="3"/>
  <c r="Z461" i="3"/>
  <c r="BS461" i="3"/>
  <c r="S367" i="2"/>
  <c r="BS366" i="2"/>
  <c r="AX365" i="2"/>
  <c r="BV365" i="2" s="1"/>
  <c r="BQ365" i="2"/>
  <c r="BD364" i="2"/>
  <c r="BJ364" i="2" s="1"/>
  <c r="BP364" i="2"/>
  <c r="CB364" i="2" s="1"/>
  <c r="CH364" i="2" s="1"/>
  <c r="AF364" i="2"/>
  <c r="AL364" i="2" s="1"/>
  <c r="CI364" i="2"/>
  <c r="AZ365" i="2"/>
  <c r="BF365" i="2" s="1"/>
  <c r="BL365" i="2"/>
  <c r="BX365" i="2" s="1"/>
  <c r="CD365" i="2" s="1"/>
  <c r="BM365" i="2"/>
  <c r="BY365" i="2" s="1"/>
  <c r="CE365" i="2" s="1"/>
  <c r="BA365" i="2"/>
  <c r="BG365" i="2" s="1"/>
  <c r="AA365" i="2"/>
  <c r="AG365" i="2" s="1"/>
  <c r="M365" i="2"/>
  <c r="BC365" i="2"/>
  <c r="BI365" i="2" s="1"/>
  <c r="BO365" i="2"/>
  <c r="CA365" i="2" s="1"/>
  <c r="CG365" i="2" s="1"/>
  <c r="AR365" i="2"/>
  <c r="AY365" i="2"/>
  <c r="BE365" i="2" s="1"/>
  <c r="BK365" i="2"/>
  <c r="BW365" i="2" s="1"/>
  <c r="CC365" i="2" s="1"/>
  <c r="AB366" i="2"/>
  <c r="AH366" i="2" s="1"/>
  <c r="AE366" i="2"/>
  <c r="AK366" i="2" s="1"/>
  <c r="AC366" i="2"/>
  <c r="AI366" i="2" s="1"/>
  <c r="AD366" i="2"/>
  <c r="AJ366" i="2" s="1"/>
  <c r="F367" i="2"/>
  <c r="BB365" i="2"/>
  <c r="BH365" i="2" s="1"/>
  <c r="BN365" i="2"/>
  <c r="BZ365" i="2" s="1"/>
  <c r="CF365" i="2" s="1"/>
  <c r="AX365" i="1"/>
  <c r="BV365" i="1" s="1"/>
  <c r="BQ365" i="1"/>
  <c r="BR366" i="1"/>
  <c r="BT366" i="1"/>
  <c r="BU366" i="1"/>
  <c r="S367" i="1"/>
  <c r="AX461" i="1"/>
  <c r="BQ461" i="1"/>
  <c r="BR461" i="1"/>
  <c r="Z461" i="1"/>
  <c r="BT461" i="1"/>
  <c r="BS461" i="1"/>
  <c r="BU461" i="1"/>
  <c r="AF364" i="1"/>
  <c r="AL364" i="1" s="1"/>
  <c r="BD364" i="1"/>
  <c r="BJ364" i="1" s="1"/>
  <c r="BP364" i="1"/>
  <c r="CB364" i="1" s="1"/>
  <c r="CH364" i="1" s="1"/>
  <c r="M365" i="1"/>
  <c r="AA365" i="1"/>
  <c r="AG365" i="1" s="1"/>
  <c r="AR365" i="1"/>
  <c r="AY365" i="1"/>
  <c r="BE365" i="1" s="1"/>
  <c r="BK365" i="1"/>
  <c r="BW365" i="1" s="1"/>
  <c r="CC365" i="1" s="1"/>
  <c r="AZ365" i="1"/>
  <c r="BF365" i="1" s="1"/>
  <c r="BL365" i="1"/>
  <c r="BX365" i="1" s="1"/>
  <c r="CD365" i="1" s="1"/>
  <c r="BA365" i="1"/>
  <c r="BG365" i="1" s="1"/>
  <c r="BM365" i="1"/>
  <c r="BY365" i="1" s="1"/>
  <c r="CE365" i="1" s="1"/>
  <c r="BB365" i="1"/>
  <c r="BH365" i="1" s="1"/>
  <c r="BN365" i="1"/>
  <c r="BZ365" i="1" s="1"/>
  <c r="CF365" i="1" s="1"/>
  <c r="BC365" i="1"/>
  <c r="BI365" i="1" s="1"/>
  <c r="BO365" i="1"/>
  <c r="CA365" i="1" s="1"/>
  <c r="CG365" i="1" s="1"/>
  <c r="AB366" i="1"/>
  <c r="AH366" i="1" s="1"/>
  <c r="AC366" i="1"/>
  <c r="AI366" i="1" s="1"/>
  <c r="AD366" i="1"/>
  <c r="AJ366" i="1" s="1"/>
  <c r="AE366" i="1"/>
  <c r="AK366" i="1" s="1"/>
  <c r="F367" i="1"/>
  <c r="BT461" i="2"/>
  <c r="BU461" i="2"/>
  <c r="AX461" i="2"/>
  <c r="BQ461" i="2"/>
  <c r="BS461" i="2"/>
  <c r="BR461" i="2"/>
  <c r="Z461" i="2"/>
  <c r="AY365" i="5"/>
  <c r="AY365" i="6"/>
  <c r="AC365" i="6"/>
  <c r="AZ364" i="6"/>
  <c r="AC365" i="5"/>
  <c r="AZ364" i="5"/>
  <c r="AY365" i="4"/>
  <c r="Z365" i="3"/>
  <c r="BS365" i="2"/>
  <c r="Z365" i="2"/>
  <c r="BV364" i="1"/>
  <c r="Z365" i="1"/>
  <c r="CB363" i="1"/>
  <c r="CH363" i="1" s="1"/>
  <c r="BR365" i="9"/>
  <c r="BS365" i="9"/>
  <c r="BU364" i="9"/>
  <c r="BS365" i="7"/>
  <c r="AJ365" i="4"/>
  <c r="AR365" i="4" s="1"/>
  <c r="BU365" i="3"/>
  <c r="BX364" i="3"/>
  <c r="CD364" i="3" s="1"/>
  <c r="BZ364" i="3"/>
  <c r="CF364" i="3" s="1"/>
  <c r="BT365" i="9"/>
  <c r="BY364" i="9"/>
  <c r="BW364" i="9"/>
  <c r="BS365" i="8"/>
  <c r="BP365" i="8"/>
  <c r="AK365" i="8"/>
  <c r="BX364" i="8"/>
  <c r="BX364" i="7"/>
  <c r="AC365" i="4"/>
  <c r="AZ364" i="4"/>
  <c r="AG365" i="4"/>
  <c r="AO365" i="4" s="1"/>
  <c r="BT365" i="3"/>
  <c r="AM365" i="9"/>
  <c r="AY365" i="9" s="1"/>
  <c r="BQ366" i="9" l="1"/>
  <c r="AL366" i="9"/>
  <c r="BS367" i="9"/>
  <c r="AK367" i="9"/>
  <c r="Y368" i="9"/>
  <c r="BP367" i="9"/>
  <c r="BR367" i="9"/>
  <c r="BT367" i="9"/>
  <c r="R366" i="9"/>
  <c r="AN366" i="9"/>
  <c r="AZ366" i="9" s="1"/>
  <c r="BM366" i="9"/>
  <c r="AT366" i="9"/>
  <c r="BF366" i="9" s="1"/>
  <c r="AV366" i="9"/>
  <c r="BH366" i="9" s="1"/>
  <c r="BO366" i="9"/>
  <c r="BY366" i="9" s="1"/>
  <c r="AR366" i="9"/>
  <c r="BD366" i="9" s="1"/>
  <c r="BK366" i="9"/>
  <c r="BN366" i="9"/>
  <c r="BX366" i="9" s="1"/>
  <c r="AU366" i="9"/>
  <c r="BG366" i="9" s="1"/>
  <c r="BL366" i="9"/>
  <c r="BV366" i="9" s="1"/>
  <c r="AS366" i="9"/>
  <c r="BE366" i="9" s="1"/>
  <c r="S366" i="9"/>
  <c r="AX366" i="9" s="1"/>
  <c r="BJ366" i="9" s="1"/>
  <c r="F368" i="9"/>
  <c r="AQ367" i="9"/>
  <c r="BC367" i="9" s="1"/>
  <c r="AP367" i="9"/>
  <c r="BB367" i="9" s="1"/>
  <c r="AM367" i="9"/>
  <c r="AY367" i="9" s="1"/>
  <c r="AO367" i="9"/>
  <c r="BA367" i="9" s="1"/>
  <c r="AL366" i="8"/>
  <c r="BQ366" i="8"/>
  <c r="Y368" i="8"/>
  <c r="BR367" i="8"/>
  <c r="BS367" i="8"/>
  <c r="AU366" i="8"/>
  <c r="BG366" i="8" s="1"/>
  <c r="BN366" i="8"/>
  <c r="BX366" i="8" s="1"/>
  <c r="AP367" i="8"/>
  <c r="BB367" i="8" s="1"/>
  <c r="F368" i="8"/>
  <c r="AM367" i="8"/>
  <c r="AY367" i="8" s="1"/>
  <c r="AO367" i="8"/>
  <c r="BA367" i="8" s="1"/>
  <c r="AT366" i="8"/>
  <c r="BF366" i="8" s="1"/>
  <c r="BM366" i="8"/>
  <c r="AN366" i="8"/>
  <c r="AZ366" i="8" s="1"/>
  <c r="R366" i="8"/>
  <c r="BK366" i="8"/>
  <c r="AR366" i="8"/>
  <c r="BD366" i="8" s="1"/>
  <c r="AV366" i="8"/>
  <c r="BH366" i="8" s="1"/>
  <c r="BO366" i="8"/>
  <c r="BY366" i="8" s="1"/>
  <c r="AM366" i="8"/>
  <c r="AY366" i="8" s="1"/>
  <c r="S366" i="8"/>
  <c r="AX366" i="8" s="1"/>
  <c r="BJ366" i="8" s="1"/>
  <c r="BL366" i="8"/>
  <c r="BV366" i="8" s="1"/>
  <c r="AS366" i="8"/>
  <c r="BE366" i="8" s="1"/>
  <c r="AL366" i="7"/>
  <c r="BQ366" i="7"/>
  <c r="BP367" i="7"/>
  <c r="BR367" i="7"/>
  <c r="BS367" i="7"/>
  <c r="AK367" i="7"/>
  <c r="Y368" i="7"/>
  <c r="AT366" i="7"/>
  <c r="BF366" i="7" s="1"/>
  <c r="BM366" i="7"/>
  <c r="R366" i="7"/>
  <c r="AN366" i="7"/>
  <c r="AZ366" i="7" s="1"/>
  <c r="AU366" i="7"/>
  <c r="BG366" i="7" s="1"/>
  <c r="BN366" i="7"/>
  <c r="BX366" i="7" s="1"/>
  <c r="AM366" i="7"/>
  <c r="AY366" i="7" s="1"/>
  <c r="BK366" i="7"/>
  <c r="AR366" i="7"/>
  <c r="BD366" i="7" s="1"/>
  <c r="BO366" i="7"/>
  <c r="BY366" i="7" s="1"/>
  <c r="AV366" i="7"/>
  <c r="BH366" i="7" s="1"/>
  <c r="AP367" i="7"/>
  <c r="BB367" i="7" s="1"/>
  <c r="F368" i="7"/>
  <c r="AQ367" i="7"/>
  <c r="BC367" i="7" s="1"/>
  <c r="AO367" i="7"/>
  <c r="BA367" i="7" s="1"/>
  <c r="BL366" i="7"/>
  <c r="BV366" i="7" s="1"/>
  <c r="S366" i="7"/>
  <c r="AX366" i="7" s="1"/>
  <c r="BJ366" i="7" s="1"/>
  <c r="AS366" i="7"/>
  <c r="BE366" i="7" s="1"/>
  <c r="U368" i="6"/>
  <c r="AD366" i="6"/>
  <c r="AV366" i="6"/>
  <c r="AE366" i="6"/>
  <c r="AM366" i="6" s="1"/>
  <c r="N366" i="6"/>
  <c r="AI366" i="6"/>
  <c r="AQ366" i="6" s="1"/>
  <c r="AX366" i="6"/>
  <c r="AF367" i="6"/>
  <c r="AN367" i="6" s="1"/>
  <c r="F368" i="6"/>
  <c r="AH366" i="6"/>
  <c r="AP366" i="6" s="1"/>
  <c r="O366" i="6"/>
  <c r="AU366" i="6"/>
  <c r="AD366" i="5"/>
  <c r="AV366" i="5"/>
  <c r="U368" i="5"/>
  <c r="N366" i="5"/>
  <c r="AE366" i="5"/>
  <c r="AM366" i="5" s="1"/>
  <c r="O366" i="5"/>
  <c r="AL366" i="5" s="1"/>
  <c r="AT366" i="5" s="1"/>
  <c r="AH366" i="5"/>
  <c r="AP366" i="5" s="1"/>
  <c r="AU366" i="5"/>
  <c r="AW366" i="5" s="1"/>
  <c r="AI366" i="5"/>
  <c r="AQ366" i="5" s="1"/>
  <c r="AX366" i="5"/>
  <c r="AF367" i="5"/>
  <c r="AN367" i="5" s="1"/>
  <c r="AG367" i="5"/>
  <c r="AO367" i="5" s="1"/>
  <c r="F368" i="5"/>
  <c r="AD366" i="4"/>
  <c r="AV366" i="4"/>
  <c r="U368" i="4"/>
  <c r="N366" i="4"/>
  <c r="AE366" i="4"/>
  <c r="AM366" i="4" s="1"/>
  <c r="O366" i="4"/>
  <c r="AL366" i="4" s="1"/>
  <c r="AT366" i="4" s="1"/>
  <c r="AH366" i="4"/>
  <c r="AP366" i="4" s="1"/>
  <c r="AU366" i="4"/>
  <c r="AW366" i="4" s="1"/>
  <c r="AI366" i="4"/>
  <c r="AQ366" i="4" s="1"/>
  <c r="AX366" i="4"/>
  <c r="AF367" i="4"/>
  <c r="AN367" i="4" s="1"/>
  <c r="F368" i="4"/>
  <c r="AX366" i="3"/>
  <c r="BQ366" i="3"/>
  <c r="S368" i="3"/>
  <c r="BT367" i="3"/>
  <c r="BP365" i="3"/>
  <c r="CB365" i="3" s="1"/>
  <c r="CH365" i="3" s="1"/>
  <c r="BD365" i="3"/>
  <c r="BJ365" i="3" s="1"/>
  <c r="BK366" i="3"/>
  <c r="BW366" i="3" s="1"/>
  <c r="CC366" i="3" s="1"/>
  <c r="AR366" i="3"/>
  <c r="AY366" i="3"/>
  <c r="BE366" i="3" s="1"/>
  <c r="BA366" i="3"/>
  <c r="BG366" i="3" s="1"/>
  <c r="BM366" i="3"/>
  <c r="BY366" i="3" s="1"/>
  <c r="CE366" i="3" s="1"/>
  <c r="AA366" i="3"/>
  <c r="AG366" i="3" s="1"/>
  <c r="M366" i="3"/>
  <c r="AE367" i="3"/>
  <c r="AK367" i="3" s="1"/>
  <c r="F368" i="3"/>
  <c r="AC367" i="3"/>
  <c r="AI367" i="3" s="1"/>
  <c r="AB367" i="3"/>
  <c r="AH367" i="3" s="1"/>
  <c r="AD367" i="3"/>
  <c r="AJ367" i="3" s="1"/>
  <c r="BL366" i="3"/>
  <c r="BX366" i="3" s="1"/>
  <c r="CD366" i="3" s="1"/>
  <c r="AZ366" i="3"/>
  <c r="BF366" i="3" s="1"/>
  <c r="BO366" i="3"/>
  <c r="CA366" i="3" s="1"/>
  <c r="CG366" i="3" s="1"/>
  <c r="BC366" i="3"/>
  <c r="BI366" i="3" s="1"/>
  <c r="BB366" i="3"/>
  <c r="BH366" i="3" s="1"/>
  <c r="BN366" i="3"/>
  <c r="BZ366" i="3" s="1"/>
  <c r="CF366" i="3" s="1"/>
  <c r="AF365" i="3"/>
  <c r="AL365" i="3" s="1"/>
  <c r="CI365" i="3"/>
  <c r="CJ365" i="3"/>
  <c r="BU367" i="2"/>
  <c r="S368" i="2"/>
  <c r="BR367" i="2"/>
  <c r="BT367" i="2"/>
  <c r="BQ366" i="2"/>
  <c r="AX366" i="2"/>
  <c r="AF365" i="2"/>
  <c r="AL365" i="2" s="1"/>
  <c r="CI365" i="2"/>
  <c r="BD365" i="2"/>
  <c r="BJ365" i="2" s="1"/>
  <c r="BP365" i="2"/>
  <c r="CB365" i="2" s="1"/>
  <c r="CH365" i="2" s="1"/>
  <c r="BA366" i="2"/>
  <c r="BG366" i="2" s="1"/>
  <c r="BM366" i="2"/>
  <c r="BY366" i="2" s="1"/>
  <c r="CE366" i="2" s="1"/>
  <c r="M366" i="2"/>
  <c r="AA366" i="2"/>
  <c r="AG366" i="2" s="1"/>
  <c r="AR366" i="2"/>
  <c r="AY366" i="2"/>
  <c r="BE366" i="2" s="1"/>
  <c r="BK366" i="2"/>
  <c r="BW366" i="2" s="1"/>
  <c r="CC366" i="2" s="1"/>
  <c r="BB366" i="2"/>
  <c r="BH366" i="2" s="1"/>
  <c r="BN366" i="2"/>
  <c r="AZ366" i="2"/>
  <c r="BF366" i="2" s="1"/>
  <c r="BL366" i="2"/>
  <c r="BO366" i="2"/>
  <c r="BC366" i="2"/>
  <c r="BI366" i="2" s="1"/>
  <c r="AC367" i="2"/>
  <c r="AI367" i="2" s="1"/>
  <c r="F368" i="2"/>
  <c r="AX366" i="1"/>
  <c r="BQ366" i="1"/>
  <c r="BR367" i="1"/>
  <c r="BS367" i="1"/>
  <c r="BT367" i="1"/>
  <c r="BU367" i="1"/>
  <c r="S368" i="1"/>
  <c r="BD365" i="1"/>
  <c r="BJ365" i="1" s="1"/>
  <c r="BP365" i="1"/>
  <c r="CB365" i="1" s="1"/>
  <c r="CH365" i="1" s="1"/>
  <c r="M366" i="1"/>
  <c r="AA366" i="1"/>
  <c r="AG366" i="1" s="1"/>
  <c r="AR366" i="1"/>
  <c r="AY366" i="1"/>
  <c r="BE366" i="1" s="1"/>
  <c r="BK366" i="1"/>
  <c r="BW366" i="1" s="1"/>
  <c r="CC366" i="1" s="1"/>
  <c r="AZ366" i="1"/>
  <c r="BF366" i="1" s="1"/>
  <c r="BL366" i="1"/>
  <c r="BX366" i="1" s="1"/>
  <c r="CD366" i="1" s="1"/>
  <c r="BA366" i="1"/>
  <c r="BG366" i="1" s="1"/>
  <c r="BM366" i="1"/>
  <c r="BB366" i="1"/>
  <c r="BH366" i="1" s="1"/>
  <c r="BN366" i="1"/>
  <c r="BZ366" i="1" s="1"/>
  <c r="CF366" i="1" s="1"/>
  <c r="BC366" i="1"/>
  <c r="BI366" i="1" s="1"/>
  <c r="BO366" i="1"/>
  <c r="CA366" i="1" s="1"/>
  <c r="CG366" i="1" s="1"/>
  <c r="AB367" i="1"/>
  <c r="AH367" i="1" s="1"/>
  <c r="AC367" i="1"/>
  <c r="AI367" i="1" s="1"/>
  <c r="AD367" i="1"/>
  <c r="AJ367" i="1" s="1"/>
  <c r="AE367" i="1"/>
  <c r="AK367" i="1" s="1"/>
  <c r="F368" i="1"/>
  <c r="BP366" i="9"/>
  <c r="BR366" i="8"/>
  <c r="BR366" i="7"/>
  <c r="AC366" i="5"/>
  <c r="AQ366" i="7"/>
  <c r="BC366" i="7" s="1"/>
  <c r="AO366" i="7"/>
  <c r="BA366" i="7" s="1"/>
  <c r="AP366" i="7"/>
  <c r="BB366" i="7" s="1"/>
  <c r="BV461" i="3"/>
  <c r="Z366" i="2"/>
  <c r="BR366" i="2"/>
  <c r="BT366" i="2"/>
  <c r="BU366" i="2"/>
  <c r="Z366" i="1"/>
  <c r="BV461" i="2"/>
  <c r="BS366" i="1"/>
  <c r="AK366" i="9"/>
  <c r="AK366" i="8"/>
  <c r="AY366" i="6"/>
  <c r="BR366" i="9"/>
  <c r="BP366" i="7"/>
  <c r="AG366" i="5"/>
  <c r="AO366" i="5" s="1"/>
  <c r="AG366" i="4"/>
  <c r="AO366" i="4" s="1"/>
  <c r="Z366" i="3"/>
  <c r="AC366" i="6"/>
  <c r="AJ366" i="5"/>
  <c r="AR366" i="5" s="1"/>
  <c r="AY366" i="4"/>
  <c r="BP366" i="8"/>
  <c r="AK366" i="7"/>
  <c r="AY366" i="5"/>
  <c r="AC366" i="4"/>
  <c r="AJ366" i="4"/>
  <c r="AR366" i="4" s="1"/>
  <c r="BV461" i="1"/>
  <c r="AM366" i="9"/>
  <c r="AY366" i="9" s="1"/>
  <c r="AW365" i="9"/>
  <c r="BI365" i="9" s="1"/>
  <c r="AW365" i="8"/>
  <c r="BI365" i="8" s="1"/>
  <c r="AW365" i="7"/>
  <c r="BI365" i="7" s="1"/>
  <c r="AK365" i="6"/>
  <c r="AS365" i="6" s="1"/>
  <c r="AK365" i="5"/>
  <c r="AS365" i="5" s="1"/>
  <c r="AK365" i="4"/>
  <c r="AS365" i="4" s="1"/>
  <c r="AF365" i="1"/>
  <c r="AL365" i="1" s="1"/>
  <c r="AL367" i="9" l="1"/>
  <c r="BQ367" i="9"/>
  <c r="BS368" i="9"/>
  <c r="Y369" i="9"/>
  <c r="BR368" i="9"/>
  <c r="AR367" i="9"/>
  <c r="BD367" i="9" s="1"/>
  <c r="BK367" i="9"/>
  <c r="BU367" i="9" s="1"/>
  <c r="AV367" i="9"/>
  <c r="BH367" i="9" s="1"/>
  <c r="BO367" i="9"/>
  <c r="BY367" i="9" s="1"/>
  <c r="AQ368" i="9"/>
  <c r="BC368" i="9" s="1"/>
  <c r="AO368" i="9"/>
  <c r="BA368" i="9" s="1"/>
  <c r="F369" i="9"/>
  <c r="AP368" i="9"/>
  <c r="BB368" i="9" s="1"/>
  <c r="AU367" i="9"/>
  <c r="BG367" i="9" s="1"/>
  <c r="BN367" i="9"/>
  <c r="BX367" i="9" s="1"/>
  <c r="AN367" i="9"/>
  <c r="AZ367" i="9" s="1"/>
  <c r="R367" i="9"/>
  <c r="AT367" i="9"/>
  <c r="BF367" i="9" s="1"/>
  <c r="BM367" i="9"/>
  <c r="BW367" i="9" s="1"/>
  <c r="S367" i="9"/>
  <c r="AX367" i="9" s="1"/>
  <c r="BJ367" i="9" s="1"/>
  <c r="AS367" i="9"/>
  <c r="BE367" i="9" s="1"/>
  <c r="BL367" i="9"/>
  <c r="BV367" i="9" s="1"/>
  <c r="AL367" i="8"/>
  <c r="BQ367" i="8"/>
  <c r="BT368" i="8"/>
  <c r="BP368" i="8"/>
  <c r="Y369" i="8"/>
  <c r="BR368" i="8"/>
  <c r="BS368" i="8"/>
  <c r="AK368" i="8"/>
  <c r="S367" i="8"/>
  <c r="AX367" i="8" s="1"/>
  <c r="BJ367" i="8" s="1"/>
  <c r="AS367" i="8"/>
  <c r="BE367" i="8" s="1"/>
  <c r="BL367" i="8"/>
  <c r="BV367" i="8" s="1"/>
  <c r="BN367" i="8"/>
  <c r="BX367" i="8" s="1"/>
  <c r="AU367" i="8"/>
  <c r="BG367" i="8" s="1"/>
  <c r="AQ368" i="8"/>
  <c r="BC368" i="8" s="1"/>
  <c r="AO368" i="8"/>
  <c r="BA368" i="8" s="1"/>
  <c r="F369" i="8"/>
  <c r="AP368" i="8"/>
  <c r="BB368" i="8" s="1"/>
  <c r="AV367" i="8"/>
  <c r="BH367" i="8" s="1"/>
  <c r="BO367" i="8"/>
  <c r="R367" i="8"/>
  <c r="AN367" i="8"/>
  <c r="AZ367" i="8" s="1"/>
  <c r="BK367" i="8"/>
  <c r="AR367" i="8"/>
  <c r="BD367" i="8" s="1"/>
  <c r="AT367" i="8"/>
  <c r="BF367" i="8" s="1"/>
  <c r="BM367" i="8"/>
  <c r="BW367" i="8" s="1"/>
  <c r="AL367" i="7"/>
  <c r="BQ367" i="7"/>
  <c r="BS368" i="7"/>
  <c r="BP368" i="7"/>
  <c r="BR368" i="7"/>
  <c r="AK368" i="7"/>
  <c r="BT368" i="7"/>
  <c r="Y369" i="7"/>
  <c r="R367" i="7"/>
  <c r="AN367" i="7"/>
  <c r="AZ367" i="7" s="1"/>
  <c r="AS367" i="7"/>
  <c r="BE367" i="7" s="1"/>
  <c r="BL367" i="7"/>
  <c r="BV367" i="7" s="1"/>
  <c r="S367" i="7"/>
  <c r="AX367" i="7" s="1"/>
  <c r="BJ367" i="7" s="1"/>
  <c r="AR367" i="7"/>
  <c r="BD367" i="7" s="1"/>
  <c r="BK367" i="7"/>
  <c r="BU367" i="7" s="1"/>
  <c r="BM367" i="7"/>
  <c r="BW367" i="7" s="1"/>
  <c r="AT367" i="7"/>
  <c r="BF367" i="7" s="1"/>
  <c r="F369" i="7"/>
  <c r="AP368" i="7"/>
  <c r="BB368" i="7" s="1"/>
  <c r="AO368" i="7"/>
  <c r="BA368" i="7" s="1"/>
  <c r="AM368" i="7"/>
  <c r="AY368" i="7" s="1"/>
  <c r="AQ368" i="7"/>
  <c r="BC368" i="7" s="1"/>
  <c r="BN367" i="7"/>
  <c r="BX367" i="7" s="1"/>
  <c r="AU367" i="7"/>
  <c r="BG367" i="7" s="1"/>
  <c r="BO367" i="7"/>
  <c r="AV367" i="7"/>
  <c r="BH367" i="7" s="1"/>
  <c r="AD367" i="6"/>
  <c r="AV367" i="6"/>
  <c r="U369" i="6"/>
  <c r="O367" i="6"/>
  <c r="AL367" i="6" s="1"/>
  <c r="AT367" i="6" s="1"/>
  <c r="AU367" i="6"/>
  <c r="AW367" i="6" s="1"/>
  <c r="AH367" i="6"/>
  <c r="AP367" i="6" s="1"/>
  <c r="AF368" i="6"/>
  <c r="AN368" i="6" s="1"/>
  <c r="F369" i="6"/>
  <c r="N367" i="6"/>
  <c r="AE367" i="6"/>
  <c r="AM367" i="6" s="1"/>
  <c r="AX367" i="6"/>
  <c r="AI367" i="6"/>
  <c r="AQ367" i="6" s="1"/>
  <c r="AD367" i="5"/>
  <c r="AV367" i="5"/>
  <c r="U369" i="5"/>
  <c r="N367" i="5"/>
  <c r="AE367" i="5"/>
  <c r="AM367" i="5" s="1"/>
  <c r="O367" i="5"/>
  <c r="AL367" i="5" s="1"/>
  <c r="AT367" i="5" s="1"/>
  <c r="AH367" i="5"/>
  <c r="AP367" i="5" s="1"/>
  <c r="AU367" i="5"/>
  <c r="AW367" i="5" s="1"/>
  <c r="AI367" i="5"/>
  <c r="AQ367" i="5" s="1"/>
  <c r="AX367" i="5"/>
  <c r="AF368" i="5"/>
  <c r="AN368" i="5" s="1"/>
  <c r="AG368" i="5"/>
  <c r="AO368" i="5" s="1"/>
  <c r="AJ368" i="5"/>
  <c r="AR368" i="5" s="1"/>
  <c r="F369" i="5"/>
  <c r="AD367" i="4"/>
  <c r="AV367" i="4"/>
  <c r="U369" i="4"/>
  <c r="N367" i="4"/>
  <c r="AE367" i="4"/>
  <c r="AM367" i="4" s="1"/>
  <c r="O367" i="4"/>
  <c r="AL367" i="4" s="1"/>
  <c r="AT367" i="4" s="1"/>
  <c r="AH367" i="4"/>
  <c r="AP367" i="4" s="1"/>
  <c r="AU367" i="4"/>
  <c r="AW367" i="4" s="1"/>
  <c r="AI367" i="4"/>
  <c r="AQ367" i="4" s="1"/>
  <c r="AX367" i="4"/>
  <c r="AF368" i="4"/>
  <c r="AN368" i="4" s="1"/>
  <c r="AJ368" i="4"/>
  <c r="AR368" i="4" s="1"/>
  <c r="F369" i="4"/>
  <c r="BT368" i="3"/>
  <c r="S369" i="3"/>
  <c r="Z368" i="3"/>
  <c r="BR368" i="3"/>
  <c r="BU368" i="3"/>
  <c r="BQ367" i="3"/>
  <c r="AX367" i="3"/>
  <c r="BD366" i="3"/>
  <c r="BJ366" i="3" s="1"/>
  <c r="BP366" i="3"/>
  <c r="CJ366" i="3"/>
  <c r="AF366" i="3"/>
  <c r="AL366" i="3" s="1"/>
  <c r="CI366" i="3"/>
  <c r="AZ367" i="3"/>
  <c r="BF367" i="3" s="1"/>
  <c r="BL367" i="3"/>
  <c r="AB368" i="3"/>
  <c r="AH368" i="3" s="1"/>
  <c r="AD368" i="3"/>
  <c r="AJ368" i="3" s="1"/>
  <c r="F369" i="3"/>
  <c r="AC368" i="3"/>
  <c r="AI368" i="3" s="1"/>
  <c r="AE368" i="3"/>
  <c r="AK368" i="3" s="1"/>
  <c r="M367" i="3"/>
  <c r="AA367" i="3"/>
  <c r="AG367" i="3" s="1"/>
  <c r="AR367" i="3"/>
  <c r="AY367" i="3"/>
  <c r="BE367" i="3" s="1"/>
  <c r="BK367" i="3"/>
  <c r="BW367" i="3" s="1"/>
  <c r="CC367" i="3" s="1"/>
  <c r="BN367" i="3"/>
  <c r="BZ367" i="3" s="1"/>
  <c r="CF367" i="3" s="1"/>
  <c r="BB367" i="3"/>
  <c r="BH367" i="3" s="1"/>
  <c r="BM367" i="3"/>
  <c r="BA367" i="3"/>
  <c r="BG367" i="3" s="1"/>
  <c r="BC367" i="3"/>
  <c r="BI367" i="3" s="1"/>
  <c r="BO367" i="3"/>
  <c r="BS368" i="2"/>
  <c r="S369" i="2"/>
  <c r="BT368" i="2"/>
  <c r="AX367" i="2"/>
  <c r="BQ367" i="2"/>
  <c r="CI366" i="2"/>
  <c r="AF366" i="2"/>
  <c r="AL366" i="2" s="1"/>
  <c r="BP366" i="2"/>
  <c r="BD366" i="2"/>
  <c r="BJ366" i="2" s="1"/>
  <c r="AA367" i="2"/>
  <c r="AG367" i="2" s="1"/>
  <c r="M367" i="2"/>
  <c r="AZ367" i="2"/>
  <c r="BF367" i="2" s="1"/>
  <c r="BL367" i="2"/>
  <c r="BX367" i="2" s="1"/>
  <c r="CD367" i="2" s="1"/>
  <c r="BB367" i="2"/>
  <c r="BH367" i="2" s="1"/>
  <c r="BN367" i="2"/>
  <c r="BZ367" i="2" s="1"/>
  <c r="CF367" i="2" s="1"/>
  <c r="AC368" i="2"/>
  <c r="AI368" i="2" s="1"/>
  <c r="F369" i="2"/>
  <c r="AY367" i="2"/>
  <c r="BE367" i="2" s="1"/>
  <c r="BK367" i="2"/>
  <c r="AR367" i="2"/>
  <c r="BA367" i="2"/>
  <c r="BG367" i="2" s="1"/>
  <c r="BM367" i="2"/>
  <c r="BC367" i="2"/>
  <c r="BI367" i="2" s="1"/>
  <c r="BO367" i="2"/>
  <c r="CA367" i="2" s="1"/>
  <c r="CG367" i="2" s="1"/>
  <c r="AX367" i="1"/>
  <c r="BQ367" i="1"/>
  <c r="BR368" i="1"/>
  <c r="BS368" i="1"/>
  <c r="BT368" i="1"/>
  <c r="BU368" i="1"/>
  <c r="S369" i="1"/>
  <c r="AF366" i="1"/>
  <c r="AL366" i="1" s="1"/>
  <c r="BD366" i="1"/>
  <c r="BJ366" i="1" s="1"/>
  <c r="BP366" i="1"/>
  <c r="M367" i="1"/>
  <c r="AA367" i="1"/>
  <c r="AG367" i="1" s="1"/>
  <c r="AR367" i="1"/>
  <c r="AY367" i="1"/>
  <c r="BE367" i="1" s="1"/>
  <c r="BK367" i="1"/>
  <c r="BW367" i="1" s="1"/>
  <c r="CC367" i="1" s="1"/>
  <c r="AZ367" i="1"/>
  <c r="BF367" i="1" s="1"/>
  <c r="BL367" i="1"/>
  <c r="BX367" i="1" s="1"/>
  <c r="CD367" i="1" s="1"/>
  <c r="BA367" i="1"/>
  <c r="BG367" i="1" s="1"/>
  <c r="BM367" i="1"/>
  <c r="BY367" i="1" s="1"/>
  <c r="CE367" i="1" s="1"/>
  <c r="BB367" i="1"/>
  <c r="BH367" i="1" s="1"/>
  <c r="BN367" i="1"/>
  <c r="BZ367" i="1" s="1"/>
  <c r="CF367" i="1" s="1"/>
  <c r="BC367" i="1"/>
  <c r="BI367" i="1" s="1"/>
  <c r="BO367" i="1"/>
  <c r="CA367" i="1" s="1"/>
  <c r="CG367" i="1" s="1"/>
  <c r="AB368" i="1"/>
  <c r="AH368" i="1" s="1"/>
  <c r="AC368" i="1"/>
  <c r="AI368" i="1" s="1"/>
  <c r="AD368" i="1"/>
  <c r="AJ368" i="1" s="1"/>
  <c r="AE368" i="1"/>
  <c r="AK368" i="1" s="1"/>
  <c r="F369" i="1"/>
  <c r="AW366" i="9"/>
  <c r="BI366" i="9" s="1"/>
  <c r="BW366" i="9"/>
  <c r="BU366" i="9"/>
  <c r="AK367" i="8"/>
  <c r="BW366" i="8"/>
  <c r="BU366" i="8"/>
  <c r="BT367" i="7"/>
  <c r="BW366" i="7"/>
  <c r="AW366" i="7"/>
  <c r="BI366" i="7" s="1"/>
  <c r="AC367" i="6"/>
  <c r="AK366" i="6"/>
  <c r="AS366" i="6" s="1"/>
  <c r="AZ366" i="6"/>
  <c r="AG367" i="6"/>
  <c r="AO367" i="6" s="1"/>
  <c r="AC367" i="4"/>
  <c r="BS367" i="2"/>
  <c r="AJ367" i="6"/>
  <c r="AR367" i="6" s="1"/>
  <c r="AL366" i="6"/>
  <c r="AT366" i="6" s="1"/>
  <c r="AW366" i="6"/>
  <c r="AC367" i="5"/>
  <c r="AY367" i="5"/>
  <c r="AK366" i="4"/>
  <c r="AS366" i="4" s="1"/>
  <c r="AZ366" i="4"/>
  <c r="BV366" i="2"/>
  <c r="BZ366" i="2"/>
  <c r="CF366" i="2" s="1"/>
  <c r="BX366" i="2"/>
  <c r="CD366" i="2" s="1"/>
  <c r="BY366" i="1"/>
  <c r="CE366" i="1" s="1"/>
  <c r="AD367" i="2"/>
  <c r="AJ367" i="2" s="1"/>
  <c r="AB367" i="2"/>
  <c r="AH367" i="2" s="1"/>
  <c r="AE367" i="2"/>
  <c r="AK367" i="2" s="1"/>
  <c r="BV366" i="1"/>
  <c r="Z367" i="1"/>
  <c r="AQ367" i="8"/>
  <c r="BC367" i="8" s="1"/>
  <c r="AW366" i="8"/>
  <c r="BI366" i="8" s="1"/>
  <c r="Z367" i="3"/>
  <c r="BT367" i="8"/>
  <c r="BU366" i="7"/>
  <c r="AK366" i="5"/>
  <c r="AS366" i="5" s="1"/>
  <c r="AZ366" i="5"/>
  <c r="BV366" i="3"/>
  <c r="BR367" i="3"/>
  <c r="Z367" i="2"/>
  <c r="BP367" i="8"/>
  <c r="AY367" i="6"/>
  <c r="AG367" i="4"/>
  <c r="AO367" i="4" s="1"/>
  <c r="AJ367" i="4"/>
  <c r="AR367" i="4" s="1"/>
  <c r="BS367" i="3"/>
  <c r="CA366" i="2"/>
  <c r="CG366" i="2" s="1"/>
  <c r="AJ367" i="5"/>
  <c r="AR367" i="5" s="1"/>
  <c r="AY367" i="4"/>
  <c r="BU367" i="3"/>
  <c r="AM367" i="7"/>
  <c r="AY367" i="7" s="1"/>
  <c r="BS369" i="9" l="1"/>
  <c r="BR369" i="9"/>
  <c r="BT369" i="9"/>
  <c r="Y370" i="9"/>
  <c r="AK369" i="9"/>
  <c r="AL368" i="9"/>
  <c r="BQ368" i="9"/>
  <c r="R368" i="9"/>
  <c r="AN368" i="9"/>
  <c r="AZ368" i="9" s="1"/>
  <c r="AR368" i="9"/>
  <c r="BD368" i="9" s="1"/>
  <c r="BK368" i="9"/>
  <c r="AM368" i="9"/>
  <c r="AY368" i="9" s="1"/>
  <c r="S368" i="9"/>
  <c r="AX368" i="9" s="1"/>
  <c r="BJ368" i="9" s="1"/>
  <c r="AS368" i="9"/>
  <c r="BE368" i="9" s="1"/>
  <c r="BL368" i="9"/>
  <c r="BV368" i="9" s="1"/>
  <c r="AU368" i="9"/>
  <c r="BG368" i="9" s="1"/>
  <c r="BN368" i="9"/>
  <c r="BX368" i="9" s="1"/>
  <c r="BO368" i="9"/>
  <c r="AV368" i="9"/>
  <c r="BH368" i="9" s="1"/>
  <c r="AO369" i="9"/>
  <c r="BA369" i="9" s="1"/>
  <c r="F370" i="9"/>
  <c r="AP369" i="9"/>
  <c r="BB369" i="9" s="1"/>
  <c r="AQ369" i="9"/>
  <c r="BC369" i="9" s="1"/>
  <c r="AM369" i="9"/>
  <c r="AY369" i="9" s="1"/>
  <c r="BM368" i="9"/>
  <c r="BW368" i="9" s="1"/>
  <c r="AT368" i="9"/>
  <c r="BF368" i="9" s="1"/>
  <c r="AW367" i="9"/>
  <c r="BI367" i="9" s="1"/>
  <c r="BS369" i="8"/>
  <c r="BR369" i="8"/>
  <c r="Y370" i="8"/>
  <c r="BQ368" i="8"/>
  <c r="AL368" i="8"/>
  <c r="AN368" i="8"/>
  <c r="AZ368" i="8" s="1"/>
  <c r="R368" i="8"/>
  <c r="AW368" i="8" s="1"/>
  <c r="BI368" i="8" s="1"/>
  <c r="AU368" i="8"/>
  <c r="BG368" i="8" s="1"/>
  <c r="BN368" i="8"/>
  <c r="BX368" i="8" s="1"/>
  <c r="AR368" i="8"/>
  <c r="BD368" i="8" s="1"/>
  <c r="BK368" i="8"/>
  <c r="BU368" i="8" s="1"/>
  <c r="BM368" i="8"/>
  <c r="BW368" i="8" s="1"/>
  <c r="AT368" i="8"/>
  <c r="BF368" i="8" s="1"/>
  <c r="AV368" i="8"/>
  <c r="BH368" i="8" s="1"/>
  <c r="BO368" i="8"/>
  <c r="BY368" i="8" s="1"/>
  <c r="AP369" i="8"/>
  <c r="BB369" i="8" s="1"/>
  <c r="F370" i="8"/>
  <c r="AM369" i="8"/>
  <c r="AY369" i="8" s="1"/>
  <c r="AO369" i="8"/>
  <c r="BA369" i="8" s="1"/>
  <c r="AQ369" i="8"/>
  <c r="BC369" i="8" s="1"/>
  <c r="AM368" i="8"/>
  <c r="AY368" i="8" s="1"/>
  <c r="S368" i="8"/>
  <c r="AX368" i="8" s="1"/>
  <c r="BJ368" i="8" s="1"/>
  <c r="AS368" i="8"/>
  <c r="BE368" i="8" s="1"/>
  <c r="BL368" i="8"/>
  <c r="BV368" i="8" s="1"/>
  <c r="AW367" i="8"/>
  <c r="BI367" i="8" s="1"/>
  <c r="AL368" i="7"/>
  <c r="BQ368" i="7"/>
  <c r="Y370" i="7"/>
  <c r="BS369" i="7"/>
  <c r="AW367" i="7"/>
  <c r="BI367" i="7" s="1"/>
  <c r="R368" i="7"/>
  <c r="AN368" i="7"/>
  <c r="AZ368" i="7" s="1"/>
  <c r="BL368" i="7"/>
  <c r="BV368" i="7" s="1"/>
  <c r="AS368" i="7"/>
  <c r="BE368" i="7" s="1"/>
  <c r="S368" i="7"/>
  <c r="AX368" i="7" s="1"/>
  <c r="BJ368" i="7" s="1"/>
  <c r="BN368" i="7"/>
  <c r="BX368" i="7" s="1"/>
  <c r="AU368" i="7"/>
  <c r="BG368" i="7" s="1"/>
  <c r="AO369" i="7"/>
  <c r="BA369" i="7" s="1"/>
  <c r="AQ369" i="7"/>
  <c r="BC369" i="7" s="1"/>
  <c r="AP369" i="7"/>
  <c r="BB369" i="7" s="1"/>
  <c r="F370" i="7"/>
  <c r="AR368" i="7"/>
  <c r="BD368" i="7" s="1"/>
  <c r="BK368" i="7"/>
  <c r="BU368" i="7" s="1"/>
  <c r="BM368" i="7"/>
  <c r="BW368" i="7" s="1"/>
  <c r="AT368" i="7"/>
  <c r="BF368" i="7" s="1"/>
  <c r="AV368" i="7"/>
  <c r="BH368" i="7" s="1"/>
  <c r="BO368" i="7"/>
  <c r="BY368" i="7" s="1"/>
  <c r="AV368" i="6"/>
  <c r="AD368" i="6"/>
  <c r="AY369" i="6"/>
  <c r="AC369" i="6"/>
  <c r="U370" i="6"/>
  <c r="AI368" i="6"/>
  <c r="AQ368" i="6" s="1"/>
  <c r="AX368" i="6"/>
  <c r="AE368" i="6"/>
  <c r="AM368" i="6" s="1"/>
  <c r="N368" i="6"/>
  <c r="O368" i="6"/>
  <c r="AL368" i="6" s="1"/>
  <c r="AT368" i="6" s="1"/>
  <c r="AH368" i="6"/>
  <c r="AP368" i="6" s="1"/>
  <c r="AU368" i="6"/>
  <c r="AW368" i="6" s="1"/>
  <c r="AG369" i="6"/>
  <c r="AO369" i="6" s="1"/>
  <c r="F370" i="6"/>
  <c r="AJ369" i="6"/>
  <c r="AR369" i="6" s="1"/>
  <c r="AF369" i="6"/>
  <c r="AN369" i="6" s="1"/>
  <c r="AK367" i="6"/>
  <c r="AS367" i="6" s="1"/>
  <c r="AD368" i="5"/>
  <c r="AV368" i="5"/>
  <c r="U370" i="5"/>
  <c r="AK367" i="5"/>
  <c r="AS367" i="5" s="1"/>
  <c r="N368" i="5"/>
  <c r="AE368" i="5"/>
  <c r="AM368" i="5" s="1"/>
  <c r="O368" i="5"/>
  <c r="AL368" i="5" s="1"/>
  <c r="AT368" i="5" s="1"/>
  <c r="AH368" i="5"/>
  <c r="AP368" i="5" s="1"/>
  <c r="AU368" i="5"/>
  <c r="AW368" i="5" s="1"/>
  <c r="AI368" i="5"/>
  <c r="AQ368" i="5" s="1"/>
  <c r="AX368" i="5"/>
  <c r="AF369" i="5"/>
  <c r="AN369" i="5" s="1"/>
  <c r="F370" i="5"/>
  <c r="AD368" i="4"/>
  <c r="AV368" i="4"/>
  <c r="U370" i="4"/>
  <c r="AK367" i="4"/>
  <c r="AS367" i="4" s="1"/>
  <c r="N368" i="4"/>
  <c r="AE368" i="4"/>
  <c r="AM368" i="4" s="1"/>
  <c r="O368" i="4"/>
  <c r="AL368" i="4" s="1"/>
  <c r="AT368" i="4" s="1"/>
  <c r="AH368" i="4"/>
  <c r="AP368" i="4" s="1"/>
  <c r="AU368" i="4"/>
  <c r="AW368" i="4" s="1"/>
  <c r="AI368" i="4"/>
  <c r="AQ368" i="4" s="1"/>
  <c r="AX368" i="4"/>
  <c r="AF369" i="4"/>
  <c r="AN369" i="4" s="1"/>
  <c r="F370" i="4"/>
  <c r="BR369" i="3"/>
  <c r="BT369" i="3"/>
  <c r="S370" i="3"/>
  <c r="BS369" i="3"/>
  <c r="BU369" i="3"/>
  <c r="AX368" i="3"/>
  <c r="BV368" i="3" s="1"/>
  <c r="BQ368" i="3"/>
  <c r="AY368" i="3"/>
  <c r="BE368" i="3" s="1"/>
  <c r="BK368" i="3"/>
  <c r="BW368" i="3" s="1"/>
  <c r="CC368" i="3" s="1"/>
  <c r="AR368" i="3"/>
  <c r="BN368" i="3"/>
  <c r="BZ368" i="3" s="1"/>
  <c r="CF368" i="3" s="1"/>
  <c r="BB368" i="3"/>
  <c r="BH368" i="3" s="1"/>
  <c r="AE369" i="3"/>
  <c r="AK369" i="3" s="1"/>
  <c r="AD369" i="3"/>
  <c r="AJ369" i="3" s="1"/>
  <c r="AB369" i="3"/>
  <c r="AH369" i="3" s="1"/>
  <c r="AC369" i="3"/>
  <c r="AI369" i="3" s="1"/>
  <c r="F370" i="3"/>
  <c r="BM368" i="3"/>
  <c r="BA368" i="3"/>
  <c r="BG368" i="3" s="1"/>
  <c r="BC368" i="3"/>
  <c r="BI368" i="3" s="1"/>
  <c r="BO368" i="3"/>
  <c r="CA368" i="3" s="1"/>
  <c r="CG368" i="3" s="1"/>
  <c r="AZ368" i="3"/>
  <c r="BF368" i="3" s="1"/>
  <c r="BL368" i="3"/>
  <c r="BX368" i="3" s="1"/>
  <c r="CD368" i="3" s="1"/>
  <c r="AA368" i="3"/>
  <c r="AG368" i="3" s="1"/>
  <c r="M368" i="3"/>
  <c r="CI367" i="3"/>
  <c r="CJ367" i="3"/>
  <c r="AF367" i="3"/>
  <c r="AL367" i="3" s="1"/>
  <c r="BP367" i="3"/>
  <c r="BD367" i="3"/>
  <c r="BJ367" i="3" s="1"/>
  <c r="S370" i="2"/>
  <c r="BR369" i="2"/>
  <c r="BQ368" i="2"/>
  <c r="AX368" i="2"/>
  <c r="AF367" i="2"/>
  <c r="AL367" i="2" s="1"/>
  <c r="CI367" i="2"/>
  <c r="BK368" i="2"/>
  <c r="BW368" i="2" s="1"/>
  <c r="CC368" i="2" s="1"/>
  <c r="AR368" i="2"/>
  <c r="AY368" i="2"/>
  <c r="BE368" i="2" s="1"/>
  <c r="BA368" i="2"/>
  <c r="BG368" i="2" s="1"/>
  <c r="BM368" i="2"/>
  <c r="BY368" i="2" s="1"/>
  <c r="CE368" i="2" s="1"/>
  <c r="BC368" i="2"/>
  <c r="BI368" i="2" s="1"/>
  <c r="BO368" i="2"/>
  <c r="AA368" i="2"/>
  <c r="AG368" i="2" s="1"/>
  <c r="M368" i="2"/>
  <c r="AZ368" i="2"/>
  <c r="BF368" i="2" s="1"/>
  <c r="BL368" i="2"/>
  <c r="BB368" i="2"/>
  <c r="BH368" i="2" s="1"/>
  <c r="BN368" i="2"/>
  <c r="BZ368" i="2" s="1"/>
  <c r="CF368" i="2" s="1"/>
  <c r="AB369" i="2"/>
  <c r="AH369" i="2" s="1"/>
  <c r="AD369" i="2"/>
  <c r="AJ369" i="2" s="1"/>
  <c r="F370" i="2"/>
  <c r="AC369" i="2"/>
  <c r="AI369" i="2" s="1"/>
  <c r="AE369" i="2"/>
  <c r="AK369" i="2" s="1"/>
  <c r="BD367" i="2"/>
  <c r="BJ367" i="2" s="1"/>
  <c r="BP367" i="2"/>
  <c r="AX368" i="1"/>
  <c r="BQ368" i="1"/>
  <c r="BR369" i="1"/>
  <c r="BS369" i="1"/>
  <c r="BT369" i="1"/>
  <c r="BU369" i="1"/>
  <c r="S370" i="1"/>
  <c r="AF367" i="1"/>
  <c r="AL367" i="1" s="1"/>
  <c r="BD367" i="1"/>
  <c r="BJ367" i="1" s="1"/>
  <c r="BP367" i="1"/>
  <c r="M368" i="1"/>
  <c r="AA368" i="1"/>
  <c r="AG368" i="1" s="1"/>
  <c r="AR368" i="1"/>
  <c r="AY368" i="1"/>
  <c r="BE368" i="1" s="1"/>
  <c r="BK368" i="1"/>
  <c r="BW368" i="1" s="1"/>
  <c r="CC368" i="1" s="1"/>
  <c r="AZ368" i="1"/>
  <c r="BF368" i="1" s="1"/>
  <c r="BL368" i="1"/>
  <c r="BX368" i="1" s="1"/>
  <c r="CD368" i="1" s="1"/>
  <c r="BA368" i="1"/>
  <c r="BG368" i="1" s="1"/>
  <c r="BM368" i="1"/>
  <c r="BY368" i="1" s="1"/>
  <c r="CE368" i="1" s="1"/>
  <c r="BB368" i="1"/>
  <c r="BH368" i="1" s="1"/>
  <c r="BN368" i="1"/>
  <c r="BZ368" i="1" s="1"/>
  <c r="CF368" i="1" s="1"/>
  <c r="BC368" i="1"/>
  <c r="BI368" i="1" s="1"/>
  <c r="BO368" i="1"/>
  <c r="CA368" i="1" s="1"/>
  <c r="CG368" i="1" s="1"/>
  <c r="AB369" i="1"/>
  <c r="AH369" i="1" s="1"/>
  <c r="AC369" i="1"/>
  <c r="AI369" i="1" s="1"/>
  <c r="AD369" i="1"/>
  <c r="AJ369" i="1" s="1"/>
  <c r="AE369" i="1"/>
  <c r="AK369" i="1" s="1"/>
  <c r="F370" i="1"/>
  <c r="BY367" i="7"/>
  <c r="AJ368" i="6"/>
  <c r="AR368" i="6" s="1"/>
  <c r="AZ367" i="4"/>
  <c r="AG368" i="4"/>
  <c r="AO368" i="4" s="1"/>
  <c r="BY367" i="3"/>
  <c r="CE367" i="3" s="1"/>
  <c r="AZ367" i="6"/>
  <c r="AC368" i="5"/>
  <c r="AY368" i="5"/>
  <c r="AZ367" i="5"/>
  <c r="AC368" i="4"/>
  <c r="CA367" i="3"/>
  <c r="CG367" i="3" s="1"/>
  <c r="BU368" i="2"/>
  <c r="AD368" i="2"/>
  <c r="AJ368" i="2" s="1"/>
  <c r="AB368" i="2"/>
  <c r="AH368" i="2" s="1"/>
  <c r="AE368" i="2"/>
  <c r="AK368" i="2" s="1"/>
  <c r="BW367" i="2"/>
  <c r="CC367" i="2" s="1"/>
  <c r="BY367" i="2"/>
  <c r="CE367" i="2" s="1"/>
  <c r="BV367" i="1"/>
  <c r="Z368" i="1"/>
  <c r="CB366" i="1"/>
  <c r="CH366" i="1" s="1"/>
  <c r="BY367" i="8"/>
  <c r="BU367" i="8"/>
  <c r="BV367" i="3"/>
  <c r="BR368" i="2"/>
  <c r="BV367" i="2"/>
  <c r="CB366" i="2"/>
  <c r="CH366" i="2" s="1"/>
  <c r="AY368" i="6"/>
  <c r="AY368" i="4"/>
  <c r="BP368" i="9"/>
  <c r="CB366" i="3"/>
  <c r="CH366" i="3" s="1"/>
  <c r="BT368" i="9"/>
  <c r="AK368" i="9"/>
  <c r="AC368" i="6"/>
  <c r="AG368" i="6"/>
  <c r="AO368" i="6" s="1"/>
  <c r="BS368" i="3"/>
  <c r="BX367" i="3"/>
  <c r="CD367" i="3" s="1"/>
  <c r="Z368" i="2"/>
  <c r="BT370" i="9" l="1"/>
  <c r="Y371" i="9"/>
  <c r="BS370" i="9"/>
  <c r="AK370" i="9"/>
  <c r="BR370" i="9"/>
  <c r="AL369" i="9"/>
  <c r="BQ369" i="9"/>
  <c r="AR369" i="9"/>
  <c r="BD369" i="9" s="1"/>
  <c r="BK369" i="9"/>
  <c r="BN369" i="9"/>
  <c r="BX369" i="9" s="1"/>
  <c r="AU369" i="9"/>
  <c r="BG369" i="9" s="1"/>
  <c r="AO370" i="9"/>
  <c r="BA370" i="9" s="1"/>
  <c r="AQ370" i="9"/>
  <c r="BC370" i="9" s="1"/>
  <c r="F371" i="9"/>
  <c r="AP370" i="9"/>
  <c r="BB370" i="9" s="1"/>
  <c r="AV369" i="9"/>
  <c r="BH369" i="9" s="1"/>
  <c r="BO369" i="9"/>
  <c r="BY369" i="9" s="1"/>
  <c r="AN369" i="9"/>
  <c r="AZ369" i="9" s="1"/>
  <c r="R369" i="9"/>
  <c r="AT369" i="9"/>
  <c r="BF369" i="9" s="1"/>
  <c r="BM369" i="9"/>
  <c r="BW369" i="9" s="1"/>
  <c r="AS369" i="9"/>
  <c r="BE369" i="9" s="1"/>
  <c r="S369" i="9"/>
  <c r="AX369" i="9" s="1"/>
  <c r="BJ369" i="9" s="1"/>
  <c r="BL369" i="9"/>
  <c r="BV369" i="9" s="1"/>
  <c r="BQ369" i="8"/>
  <c r="AL369" i="8"/>
  <c r="Y371" i="8"/>
  <c r="BR370" i="8"/>
  <c r="BS370" i="8"/>
  <c r="BP370" i="8"/>
  <c r="AK370" i="8"/>
  <c r="AR369" i="8"/>
  <c r="BD369" i="8" s="1"/>
  <c r="BK369" i="8"/>
  <c r="AV369" i="8"/>
  <c r="BH369" i="8" s="1"/>
  <c r="BO369" i="8"/>
  <c r="AP370" i="8"/>
  <c r="BB370" i="8" s="1"/>
  <c r="F371" i="8"/>
  <c r="AQ370" i="8"/>
  <c r="BC370" i="8" s="1"/>
  <c r="AO370" i="8"/>
  <c r="BA370" i="8" s="1"/>
  <c r="AS369" i="8"/>
  <c r="BE369" i="8" s="1"/>
  <c r="BL369" i="8"/>
  <c r="BV369" i="8" s="1"/>
  <c r="S369" i="8"/>
  <c r="AX369" i="8" s="1"/>
  <c r="BJ369" i="8" s="1"/>
  <c r="AT369" i="8"/>
  <c r="BF369" i="8" s="1"/>
  <c r="BM369" i="8"/>
  <c r="BW369" i="8" s="1"/>
  <c r="AN369" i="8"/>
  <c r="AZ369" i="8" s="1"/>
  <c r="R369" i="8"/>
  <c r="AU369" i="8"/>
  <c r="BG369" i="8" s="1"/>
  <c r="BN369" i="8"/>
  <c r="BX369" i="8" s="1"/>
  <c r="BT370" i="7"/>
  <c r="Y371" i="7"/>
  <c r="BP370" i="7"/>
  <c r="BS370" i="7"/>
  <c r="AK370" i="7"/>
  <c r="AL369" i="7"/>
  <c r="BQ369" i="7"/>
  <c r="BK369" i="7"/>
  <c r="AR369" i="7"/>
  <c r="BD369" i="7" s="1"/>
  <c r="BN369" i="7"/>
  <c r="BX369" i="7" s="1"/>
  <c r="AU369" i="7"/>
  <c r="BG369" i="7" s="1"/>
  <c r="R369" i="7"/>
  <c r="AN369" i="7"/>
  <c r="AZ369" i="7" s="1"/>
  <c r="BL369" i="7"/>
  <c r="BV369" i="7" s="1"/>
  <c r="S369" i="7"/>
  <c r="AX369" i="7" s="1"/>
  <c r="BJ369" i="7" s="1"/>
  <c r="AS369" i="7"/>
  <c r="BE369" i="7" s="1"/>
  <c r="AM369" i="7"/>
  <c r="AY369" i="7" s="1"/>
  <c r="AT369" i="7"/>
  <c r="BF369" i="7" s="1"/>
  <c r="BM369" i="7"/>
  <c r="AV369" i="7"/>
  <c r="BH369" i="7" s="1"/>
  <c r="BO369" i="7"/>
  <c r="AQ370" i="7"/>
  <c r="BC370" i="7" s="1"/>
  <c r="F371" i="7"/>
  <c r="AO370" i="7"/>
  <c r="BA370" i="7" s="1"/>
  <c r="AP370" i="7"/>
  <c r="BB370" i="7" s="1"/>
  <c r="AV369" i="6"/>
  <c r="AD369" i="6"/>
  <c r="U371" i="6"/>
  <c r="AI369" i="6"/>
  <c r="AQ369" i="6" s="1"/>
  <c r="AX369" i="6"/>
  <c r="AZ369" i="6" s="1"/>
  <c r="AF370" i="6"/>
  <c r="AN370" i="6" s="1"/>
  <c r="AJ370" i="6"/>
  <c r="AR370" i="6" s="1"/>
  <c r="F371" i="6"/>
  <c r="AG370" i="6"/>
  <c r="AO370" i="6" s="1"/>
  <c r="AE369" i="6"/>
  <c r="AM369" i="6" s="1"/>
  <c r="N369" i="6"/>
  <c r="AU369" i="6"/>
  <c r="AW369" i="6" s="1"/>
  <c r="O369" i="6"/>
  <c r="AH369" i="6"/>
  <c r="AP369" i="6" s="1"/>
  <c r="AD369" i="5"/>
  <c r="AV369" i="5"/>
  <c r="U371" i="5"/>
  <c r="N369" i="5"/>
  <c r="AE369" i="5"/>
  <c r="AM369" i="5" s="1"/>
  <c r="O369" i="5"/>
  <c r="AL369" i="5" s="1"/>
  <c r="AT369" i="5" s="1"/>
  <c r="AH369" i="5"/>
  <c r="AP369" i="5" s="1"/>
  <c r="AU369" i="5"/>
  <c r="AW369" i="5" s="1"/>
  <c r="AI369" i="5"/>
  <c r="AQ369" i="5" s="1"/>
  <c r="AX369" i="5"/>
  <c r="AF370" i="5"/>
  <c r="AN370" i="5" s="1"/>
  <c r="AG370" i="5"/>
  <c r="AO370" i="5" s="1"/>
  <c r="AJ370" i="5"/>
  <c r="AR370" i="5" s="1"/>
  <c r="F371" i="5"/>
  <c r="AD369" i="4"/>
  <c r="AV369" i="4"/>
  <c r="U371" i="4"/>
  <c r="N369" i="4"/>
  <c r="AE369" i="4"/>
  <c r="AM369" i="4" s="1"/>
  <c r="O369" i="4"/>
  <c r="AL369" i="4" s="1"/>
  <c r="AT369" i="4" s="1"/>
  <c r="AH369" i="4"/>
  <c r="AP369" i="4" s="1"/>
  <c r="AU369" i="4"/>
  <c r="AW369" i="4" s="1"/>
  <c r="AI369" i="4"/>
  <c r="AQ369" i="4" s="1"/>
  <c r="AX369" i="4"/>
  <c r="AF370" i="4"/>
  <c r="AN370" i="4" s="1"/>
  <c r="F371" i="4"/>
  <c r="BR370" i="3"/>
  <c r="BU370" i="3"/>
  <c r="S371" i="3"/>
  <c r="BQ369" i="3"/>
  <c r="AX369" i="3"/>
  <c r="BV369" i="3" s="1"/>
  <c r="BP368" i="3"/>
  <c r="CB368" i="3" s="1"/>
  <c r="CH368" i="3" s="1"/>
  <c r="BD368" i="3"/>
  <c r="BJ368" i="3" s="1"/>
  <c r="M369" i="3"/>
  <c r="AA369" i="3"/>
  <c r="AG369" i="3" s="1"/>
  <c r="AR369" i="3"/>
  <c r="BK369" i="3"/>
  <c r="BW369" i="3" s="1"/>
  <c r="CC369" i="3" s="1"/>
  <c r="AY369" i="3"/>
  <c r="BE369" i="3" s="1"/>
  <c r="BM369" i="3"/>
  <c r="BY369" i="3" s="1"/>
  <c r="CE369" i="3" s="1"/>
  <c r="BA369" i="3"/>
  <c r="BG369" i="3" s="1"/>
  <c r="BN369" i="3"/>
  <c r="BZ369" i="3" s="1"/>
  <c r="CF369" i="3" s="1"/>
  <c r="BB369" i="3"/>
  <c r="BH369" i="3" s="1"/>
  <c r="BC369" i="3"/>
  <c r="BI369" i="3" s="1"/>
  <c r="BO369" i="3"/>
  <c r="CA369" i="3" s="1"/>
  <c r="CG369" i="3" s="1"/>
  <c r="AZ369" i="3"/>
  <c r="BF369" i="3" s="1"/>
  <c r="BL369" i="3"/>
  <c r="BX369" i="3" s="1"/>
  <c r="CD369" i="3" s="1"/>
  <c r="F371" i="3"/>
  <c r="AC370" i="3"/>
  <c r="AI370" i="3" s="1"/>
  <c r="AE370" i="3"/>
  <c r="AK370" i="3" s="1"/>
  <c r="AB370" i="3"/>
  <c r="AH370" i="3" s="1"/>
  <c r="AF368" i="3"/>
  <c r="AL368" i="3" s="1"/>
  <c r="CJ368" i="3"/>
  <c r="CI368" i="3"/>
  <c r="BU370" i="2"/>
  <c r="S371" i="2"/>
  <c r="BR370" i="2"/>
  <c r="BT370" i="2"/>
  <c r="AX369" i="2"/>
  <c r="BV369" i="2" s="1"/>
  <c r="BQ369" i="2"/>
  <c r="BD368" i="2"/>
  <c r="BJ368" i="2" s="1"/>
  <c r="BP368" i="2"/>
  <c r="CB368" i="2" s="1"/>
  <c r="CH368" i="2" s="1"/>
  <c r="AF368" i="2"/>
  <c r="AL368" i="2" s="1"/>
  <c r="CI368" i="2"/>
  <c r="BC369" i="2"/>
  <c r="BI369" i="2" s="1"/>
  <c r="BO369" i="2"/>
  <c r="CA369" i="2" s="1"/>
  <c r="CG369" i="2" s="1"/>
  <c r="BA369" i="2"/>
  <c r="BG369" i="2" s="1"/>
  <c r="BM369" i="2"/>
  <c r="BY369" i="2" s="1"/>
  <c r="CE369" i="2" s="1"/>
  <c r="AB370" i="2"/>
  <c r="AH370" i="2" s="1"/>
  <c r="AD370" i="2"/>
  <c r="AJ370" i="2" s="1"/>
  <c r="F371" i="2"/>
  <c r="AC370" i="2"/>
  <c r="AI370" i="2" s="1"/>
  <c r="AE370" i="2"/>
  <c r="AK370" i="2" s="1"/>
  <c r="M369" i="2"/>
  <c r="AA369" i="2"/>
  <c r="AG369" i="2" s="1"/>
  <c r="AR369" i="2"/>
  <c r="AY369" i="2"/>
  <c r="BE369" i="2" s="1"/>
  <c r="BK369" i="2"/>
  <c r="BW369" i="2" s="1"/>
  <c r="CC369" i="2" s="1"/>
  <c r="AZ369" i="2"/>
  <c r="BF369" i="2" s="1"/>
  <c r="BL369" i="2"/>
  <c r="BX369" i="2" s="1"/>
  <c r="CD369" i="2" s="1"/>
  <c r="BB369" i="2"/>
  <c r="BH369" i="2" s="1"/>
  <c r="BN369" i="2"/>
  <c r="AX369" i="1"/>
  <c r="BQ369" i="1"/>
  <c r="BR370" i="1"/>
  <c r="BS370" i="1"/>
  <c r="BT370" i="1"/>
  <c r="BU370" i="1"/>
  <c r="S371" i="1"/>
  <c r="AF368" i="1"/>
  <c r="AL368" i="1" s="1"/>
  <c r="BD368" i="1"/>
  <c r="BJ368" i="1" s="1"/>
  <c r="BP368" i="1"/>
  <c r="M369" i="1"/>
  <c r="AA369" i="1"/>
  <c r="AG369" i="1" s="1"/>
  <c r="AR369" i="1"/>
  <c r="AY369" i="1"/>
  <c r="BE369" i="1" s="1"/>
  <c r="BK369" i="1"/>
  <c r="BW369" i="1" s="1"/>
  <c r="CC369" i="1" s="1"/>
  <c r="AZ369" i="1"/>
  <c r="BF369" i="1" s="1"/>
  <c r="BL369" i="1"/>
  <c r="BX369" i="1" s="1"/>
  <c r="CD369" i="1" s="1"/>
  <c r="BA369" i="1"/>
  <c r="BG369" i="1" s="1"/>
  <c r="BM369" i="1"/>
  <c r="BY369" i="1" s="1"/>
  <c r="CE369" i="1" s="1"/>
  <c r="BB369" i="1"/>
  <c r="BH369" i="1" s="1"/>
  <c r="BN369" i="1"/>
  <c r="BZ369" i="1" s="1"/>
  <c r="CF369" i="1" s="1"/>
  <c r="BC369" i="1"/>
  <c r="BI369" i="1" s="1"/>
  <c r="BO369" i="1"/>
  <c r="CA369" i="1" s="1"/>
  <c r="CG369" i="1" s="1"/>
  <c r="AB370" i="1"/>
  <c r="AH370" i="1" s="1"/>
  <c r="AC370" i="1"/>
  <c r="AI370" i="1" s="1"/>
  <c r="AD370" i="1"/>
  <c r="AJ370" i="1" s="1"/>
  <c r="AE370" i="1"/>
  <c r="AK370" i="1" s="1"/>
  <c r="F371" i="1"/>
  <c r="AG369" i="5"/>
  <c r="AO369" i="5" s="1"/>
  <c r="AJ369" i="4"/>
  <c r="AR369" i="4" s="1"/>
  <c r="CB367" i="3"/>
  <c r="CH367" i="3" s="1"/>
  <c r="BT369" i="2"/>
  <c r="Z369" i="2"/>
  <c r="BU369" i="2"/>
  <c r="BS369" i="2"/>
  <c r="BV368" i="2"/>
  <c r="CA368" i="2"/>
  <c r="CG368" i="2" s="1"/>
  <c r="BX368" i="2"/>
  <c r="CD368" i="2" s="1"/>
  <c r="AW368" i="9"/>
  <c r="BI368" i="9" s="1"/>
  <c r="BU368" i="9"/>
  <c r="BY368" i="9"/>
  <c r="BT369" i="8"/>
  <c r="BP369" i="7"/>
  <c r="BT369" i="7"/>
  <c r="AZ368" i="6"/>
  <c r="AC369" i="5"/>
  <c r="AK368" i="5"/>
  <c r="AS368" i="5" s="1"/>
  <c r="AC369" i="4"/>
  <c r="AK368" i="4"/>
  <c r="AS368" i="4" s="1"/>
  <c r="AZ368" i="4"/>
  <c r="BV368" i="1"/>
  <c r="AY369" i="5"/>
  <c r="BP369" i="8"/>
  <c r="AK369" i="7"/>
  <c r="AZ368" i="5"/>
  <c r="AJ369" i="5"/>
  <c r="AR369" i="5" s="1"/>
  <c r="AY369" i="4"/>
  <c r="AG369" i="4"/>
  <c r="AO369" i="4" s="1"/>
  <c r="Z369" i="3"/>
  <c r="BY368" i="3"/>
  <c r="CE368" i="3" s="1"/>
  <c r="CB367" i="1"/>
  <c r="CH367" i="1" s="1"/>
  <c r="BP369" i="9"/>
  <c r="AK369" i="8"/>
  <c r="BR369" i="7"/>
  <c r="AK368" i="6"/>
  <c r="AS368" i="6" s="1"/>
  <c r="CB367" i="2"/>
  <c r="CH367" i="2" s="1"/>
  <c r="Z369" i="1"/>
  <c r="AW368" i="7"/>
  <c r="BI368" i="7" s="1"/>
  <c r="AL370" i="9" l="1"/>
  <c r="BQ370" i="9"/>
  <c r="BP371" i="9"/>
  <c r="Y372" i="9"/>
  <c r="AS370" i="9"/>
  <c r="BE370" i="9" s="1"/>
  <c r="BL370" i="9"/>
  <c r="BV370" i="9" s="1"/>
  <c r="S370" i="9"/>
  <c r="AX370" i="9" s="1"/>
  <c r="BJ370" i="9" s="1"/>
  <c r="AU370" i="9"/>
  <c r="BG370" i="9" s="1"/>
  <c r="BN370" i="9"/>
  <c r="BX370" i="9" s="1"/>
  <c r="AN370" i="9"/>
  <c r="AZ370" i="9" s="1"/>
  <c r="R370" i="9"/>
  <c r="AW370" i="9" s="1"/>
  <c r="BI370" i="9" s="1"/>
  <c r="AT370" i="9"/>
  <c r="BF370" i="9" s="1"/>
  <c r="BM370" i="9"/>
  <c r="BW370" i="9" s="1"/>
  <c r="AV370" i="9"/>
  <c r="BH370" i="9" s="1"/>
  <c r="BO370" i="9"/>
  <c r="BY370" i="9" s="1"/>
  <c r="AP371" i="9"/>
  <c r="BB371" i="9" s="1"/>
  <c r="AQ371" i="9"/>
  <c r="BC371" i="9" s="1"/>
  <c r="F372" i="9"/>
  <c r="AO371" i="9"/>
  <c r="BA371" i="9" s="1"/>
  <c r="AA462" i="9"/>
  <c r="AM370" i="9"/>
  <c r="AY370" i="9" s="1"/>
  <c r="AR370" i="9"/>
  <c r="BD370" i="9" s="1"/>
  <c r="BK370" i="9"/>
  <c r="AH462" i="9"/>
  <c r="AD462" i="9"/>
  <c r="AB462" i="9"/>
  <c r="AJ462" i="9"/>
  <c r="AI462" i="9"/>
  <c r="AE462" i="9"/>
  <c r="AC462" i="9"/>
  <c r="AG462" i="9"/>
  <c r="AF462" i="9"/>
  <c r="AW369" i="9"/>
  <c r="BI369" i="9" s="1"/>
  <c r="AL370" i="8"/>
  <c r="BQ370" i="8"/>
  <c r="BP371" i="8"/>
  <c r="BR371" i="8"/>
  <c r="Y372" i="8"/>
  <c r="R370" i="8"/>
  <c r="AW370" i="8" s="1"/>
  <c r="BI370" i="8" s="1"/>
  <c r="AN370" i="8"/>
  <c r="AZ370" i="8" s="1"/>
  <c r="BK370" i="8"/>
  <c r="BU370" i="8" s="1"/>
  <c r="AR370" i="8"/>
  <c r="BD370" i="8" s="1"/>
  <c r="AV370" i="8"/>
  <c r="BH370" i="8" s="1"/>
  <c r="BO370" i="8"/>
  <c r="AO371" i="8"/>
  <c r="BA371" i="8" s="1"/>
  <c r="AP371" i="8"/>
  <c r="BB371" i="8" s="1"/>
  <c r="F372" i="8"/>
  <c r="BM370" i="8"/>
  <c r="BW370" i="8" s="1"/>
  <c r="AT370" i="8"/>
  <c r="BF370" i="8" s="1"/>
  <c r="AU370" i="8"/>
  <c r="BG370" i="8" s="1"/>
  <c r="BN370" i="8"/>
  <c r="BX370" i="8" s="1"/>
  <c r="AA462" i="8"/>
  <c r="AM370" i="8"/>
  <c r="AY370" i="8" s="1"/>
  <c r="S370" i="8"/>
  <c r="AX370" i="8" s="1"/>
  <c r="BJ370" i="8" s="1"/>
  <c r="AS370" i="8"/>
  <c r="BE370" i="8" s="1"/>
  <c r="BL370" i="8"/>
  <c r="BV370" i="8" s="1"/>
  <c r="AB462" i="8"/>
  <c r="AI462" i="8"/>
  <c r="AG462" i="8"/>
  <c r="AC462" i="8"/>
  <c r="AD462" i="8"/>
  <c r="AE462" i="8"/>
  <c r="AJ462" i="8"/>
  <c r="AF462" i="8"/>
  <c r="AH462" i="8"/>
  <c r="AW369" i="8"/>
  <c r="BI369" i="8" s="1"/>
  <c r="BS371" i="7"/>
  <c r="Y372" i="7"/>
  <c r="BR371" i="7"/>
  <c r="BT371" i="7"/>
  <c r="BQ370" i="7"/>
  <c r="AL370" i="7"/>
  <c r="AN370" i="7"/>
  <c r="AZ370" i="7" s="1"/>
  <c r="R370" i="7"/>
  <c r="BO370" i="7"/>
  <c r="BY370" i="7" s="1"/>
  <c r="AV370" i="7"/>
  <c r="BH370" i="7" s="1"/>
  <c r="AO371" i="7"/>
  <c r="BA371" i="7" s="1"/>
  <c r="AP371" i="7"/>
  <c r="BB371" i="7" s="1"/>
  <c r="F372" i="7"/>
  <c r="AQ371" i="7"/>
  <c r="BC371" i="7" s="1"/>
  <c r="AR370" i="7"/>
  <c r="BD370" i="7" s="1"/>
  <c r="BK370" i="7"/>
  <c r="BU370" i="7" s="1"/>
  <c r="BN370" i="7"/>
  <c r="BX370" i="7" s="1"/>
  <c r="AU370" i="7"/>
  <c r="BG370" i="7" s="1"/>
  <c r="AT370" i="7"/>
  <c r="BF370" i="7" s="1"/>
  <c r="BM370" i="7"/>
  <c r="BL370" i="7"/>
  <c r="BV370" i="7" s="1"/>
  <c r="AS370" i="7"/>
  <c r="BE370" i="7" s="1"/>
  <c r="S370" i="7"/>
  <c r="AC371" i="6"/>
  <c r="AY371" i="6"/>
  <c r="U372" i="6"/>
  <c r="AD370" i="6"/>
  <c r="AV370" i="6"/>
  <c r="AI370" i="6"/>
  <c r="AQ370" i="6" s="1"/>
  <c r="AX370" i="6"/>
  <c r="N370" i="6"/>
  <c r="AE370" i="6"/>
  <c r="AM370" i="6" s="1"/>
  <c r="AH370" i="6"/>
  <c r="AP370" i="6" s="1"/>
  <c r="AU370" i="6"/>
  <c r="AW370" i="6" s="1"/>
  <c r="O370" i="6"/>
  <c r="AL370" i="6" s="1"/>
  <c r="AT370" i="6" s="1"/>
  <c r="AF371" i="6"/>
  <c r="AN371" i="6" s="1"/>
  <c r="AG371" i="6"/>
  <c r="AO371" i="6" s="1"/>
  <c r="AJ371" i="6"/>
  <c r="AR371" i="6" s="1"/>
  <c r="F372" i="6"/>
  <c r="Z462" i="6"/>
  <c r="AB462" i="6"/>
  <c r="X462" i="6"/>
  <c r="Y462" i="6"/>
  <c r="AA462" i="6"/>
  <c r="W462" i="6"/>
  <c r="AK369" i="6"/>
  <c r="AS369" i="6" s="1"/>
  <c r="AD370" i="5"/>
  <c r="AV370" i="5"/>
  <c r="U372" i="5"/>
  <c r="N370" i="5"/>
  <c r="AE370" i="5"/>
  <c r="AM370" i="5" s="1"/>
  <c r="O370" i="5"/>
  <c r="AL370" i="5" s="1"/>
  <c r="AT370" i="5" s="1"/>
  <c r="AH370" i="5"/>
  <c r="AP370" i="5" s="1"/>
  <c r="AU370" i="5"/>
  <c r="AW370" i="5" s="1"/>
  <c r="AI370" i="5"/>
  <c r="AQ370" i="5" s="1"/>
  <c r="AX370" i="5"/>
  <c r="F372" i="5"/>
  <c r="AD370" i="4"/>
  <c r="AV370" i="4"/>
  <c r="U372" i="4"/>
  <c r="N370" i="4"/>
  <c r="AE370" i="4"/>
  <c r="AM370" i="4" s="1"/>
  <c r="O370" i="4"/>
  <c r="AL370" i="4" s="1"/>
  <c r="AT370" i="4" s="1"/>
  <c r="AH370" i="4"/>
  <c r="AP370" i="4" s="1"/>
  <c r="AU370" i="4"/>
  <c r="AW370" i="4" s="1"/>
  <c r="AI370" i="4"/>
  <c r="AQ370" i="4" s="1"/>
  <c r="AX370" i="4"/>
  <c r="AF371" i="4"/>
  <c r="AN371" i="4" s="1"/>
  <c r="F372" i="4"/>
  <c r="AX370" i="3"/>
  <c r="BQ370" i="3"/>
  <c r="BR371" i="3"/>
  <c r="BT371" i="3"/>
  <c r="BS371" i="3"/>
  <c r="S372" i="3"/>
  <c r="AF369" i="3"/>
  <c r="AL369" i="3" s="1"/>
  <c r="CJ369" i="3"/>
  <c r="CI369" i="3"/>
  <c r="BD369" i="3"/>
  <c r="BJ369" i="3" s="1"/>
  <c r="BP369" i="3"/>
  <c r="CB369" i="3" s="1"/>
  <c r="CH369" i="3" s="1"/>
  <c r="BN370" i="3"/>
  <c r="BB370" i="3"/>
  <c r="BH370" i="3" s="1"/>
  <c r="AB371" i="3"/>
  <c r="AH371" i="3" s="1"/>
  <c r="AD371" i="3"/>
  <c r="AJ371" i="3" s="1"/>
  <c r="AE371" i="3"/>
  <c r="AK371" i="3" s="1"/>
  <c r="AC371" i="3"/>
  <c r="AI371" i="3" s="1"/>
  <c r="F372" i="3"/>
  <c r="BM370" i="3"/>
  <c r="BA370" i="3"/>
  <c r="BG370" i="3" s="1"/>
  <c r="BC370" i="3"/>
  <c r="BI370" i="3" s="1"/>
  <c r="BO370" i="3"/>
  <c r="CA370" i="3" s="1"/>
  <c r="CG370" i="3" s="1"/>
  <c r="AA370" i="3"/>
  <c r="AG370" i="3" s="1"/>
  <c r="M370" i="3"/>
  <c r="BK370" i="3"/>
  <c r="BW370" i="3" s="1"/>
  <c r="CC370" i="3" s="1"/>
  <c r="AR370" i="3"/>
  <c r="AY370" i="3"/>
  <c r="BE370" i="3" s="1"/>
  <c r="AZ370" i="3"/>
  <c r="BF370" i="3" s="1"/>
  <c r="BL370" i="3"/>
  <c r="BX370" i="3" s="1"/>
  <c r="CD370" i="3" s="1"/>
  <c r="AX370" i="2"/>
  <c r="BQ370" i="2"/>
  <c r="BT371" i="2"/>
  <c r="BS371" i="2"/>
  <c r="BR371" i="2"/>
  <c r="S372" i="2"/>
  <c r="BM370" i="2"/>
  <c r="BA370" i="2"/>
  <c r="BG370" i="2" s="1"/>
  <c r="BC370" i="2"/>
  <c r="BI370" i="2" s="1"/>
  <c r="BO370" i="2"/>
  <c r="CA370" i="2" s="1"/>
  <c r="CG370" i="2" s="1"/>
  <c r="M370" i="2"/>
  <c r="AA370" i="2"/>
  <c r="AG370" i="2" s="1"/>
  <c r="AZ370" i="2"/>
  <c r="BF370" i="2" s="1"/>
  <c r="BL370" i="2"/>
  <c r="BX370" i="2" s="1"/>
  <c r="CD370" i="2" s="1"/>
  <c r="BB370" i="2"/>
  <c r="BH370" i="2" s="1"/>
  <c r="BN370" i="2"/>
  <c r="BZ370" i="2" s="1"/>
  <c r="CF370" i="2" s="1"/>
  <c r="F372" i="2"/>
  <c r="AD371" i="2"/>
  <c r="AJ371" i="2" s="1"/>
  <c r="AB371" i="2"/>
  <c r="AH371" i="2" s="1"/>
  <c r="AC371" i="2"/>
  <c r="AI371" i="2" s="1"/>
  <c r="AY370" i="2"/>
  <c r="BE370" i="2" s="1"/>
  <c r="BK370" i="2"/>
  <c r="AR370" i="2"/>
  <c r="AF369" i="2"/>
  <c r="AL369" i="2" s="1"/>
  <c r="CI369" i="2"/>
  <c r="BD369" i="2"/>
  <c r="BJ369" i="2" s="1"/>
  <c r="BP369" i="2"/>
  <c r="CB369" i="2" s="1"/>
  <c r="CH369" i="2" s="1"/>
  <c r="AX370" i="1"/>
  <c r="BQ370" i="1"/>
  <c r="BR371" i="1"/>
  <c r="BS371" i="1"/>
  <c r="BT371" i="1"/>
  <c r="BU371" i="1"/>
  <c r="S372" i="1"/>
  <c r="BD369" i="1"/>
  <c r="BJ369" i="1" s="1"/>
  <c r="BP369" i="1"/>
  <c r="M370" i="1"/>
  <c r="AA370" i="1"/>
  <c r="AG370" i="1" s="1"/>
  <c r="AR370" i="1"/>
  <c r="AY370" i="1"/>
  <c r="BE370" i="1" s="1"/>
  <c r="BK370" i="1"/>
  <c r="BW370" i="1" s="1"/>
  <c r="CC370" i="1" s="1"/>
  <c r="AZ370" i="1"/>
  <c r="BF370" i="1" s="1"/>
  <c r="BL370" i="1"/>
  <c r="BX370" i="1" s="1"/>
  <c r="CD370" i="1" s="1"/>
  <c r="BA370" i="1"/>
  <c r="BG370" i="1" s="1"/>
  <c r="BM370" i="1"/>
  <c r="BY370" i="1" s="1"/>
  <c r="CE370" i="1" s="1"/>
  <c r="BB370" i="1"/>
  <c r="BH370" i="1" s="1"/>
  <c r="BN370" i="1"/>
  <c r="BZ370" i="1" s="1"/>
  <c r="CF370" i="1" s="1"/>
  <c r="BC370" i="1"/>
  <c r="BI370" i="1" s="1"/>
  <c r="BO370" i="1"/>
  <c r="CA370" i="1" s="1"/>
  <c r="CG370" i="1" s="1"/>
  <c r="AB371" i="1"/>
  <c r="AH371" i="1" s="1"/>
  <c r="AC371" i="1"/>
  <c r="AI371" i="1" s="1"/>
  <c r="AD371" i="1"/>
  <c r="AJ371" i="1" s="1"/>
  <c r="AE371" i="1"/>
  <c r="AK371" i="1" s="1"/>
  <c r="F372" i="1"/>
  <c r="BR370" i="7"/>
  <c r="AC370" i="6"/>
  <c r="AZ369" i="5"/>
  <c r="AY370" i="4"/>
  <c r="Z370" i="3"/>
  <c r="AL369" i="6"/>
  <c r="AT369" i="6" s="1"/>
  <c r="AC370" i="5"/>
  <c r="AY370" i="5"/>
  <c r="BZ369" i="2"/>
  <c r="CF369" i="2" s="1"/>
  <c r="BV369" i="1"/>
  <c r="Z370" i="1"/>
  <c r="CB368" i="1"/>
  <c r="CH368" i="1" s="1"/>
  <c r="AF369" i="1"/>
  <c r="AL369" i="1" s="1"/>
  <c r="AD370" i="3"/>
  <c r="AJ370" i="3" s="1"/>
  <c r="BP370" i="9"/>
  <c r="BU369" i="9"/>
  <c r="AJ370" i="4"/>
  <c r="AR370" i="4" s="1"/>
  <c r="BT370" i="3"/>
  <c r="BU369" i="8"/>
  <c r="BU369" i="7"/>
  <c r="AW369" i="7"/>
  <c r="BI369" i="7" s="1"/>
  <c r="BW369" i="7"/>
  <c r="BY369" i="7"/>
  <c r="BS370" i="2"/>
  <c r="AC370" i="4"/>
  <c r="AK369" i="4"/>
  <c r="AS369" i="4" s="1"/>
  <c r="AZ369" i="4"/>
  <c r="BS370" i="3"/>
  <c r="BT370" i="8"/>
  <c r="BY369" i="8"/>
  <c r="AY370" i="6"/>
  <c r="AK369" i="5"/>
  <c r="AS369" i="5" s="1"/>
  <c r="AG370" i="4"/>
  <c r="AO370" i="4" s="1"/>
  <c r="Z370" i="2"/>
  <c r="AM370" i="7"/>
  <c r="AY370" i="7" s="1"/>
  <c r="AA462" i="7"/>
  <c r="AL371" i="9" l="1"/>
  <c r="BQ371" i="9"/>
  <c r="BP372" i="9"/>
  <c r="Y373" i="9"/>
  <c r="AR371" i="9"/>
  <c r="BD371" i="9" s="1"/>
  <c r="BK371" i="9"/>
  <c r="BU371" i="9" s="1"/>
  <c r="AT371" i="9"/>
  <c r="BF371" i="9" s="1"/>
  <c r="BM371" i="9"/>
  <c r="AN371" i="9"/>
  <c r="AZ371" i="9" s="1"/>
  <c r="R371" i="9"/>
  <c r="BO371" i="9"/>
  <c r="AV371" i="9"/>
  <c r="BH371" i="9" s="1"/>
  <c r="AM372" i="9"/>
  <c r="AY372" i="9" s="1"/>
  <c r="AQ372" i="9"/>
  <c r="BC372" i="9" s="1"/>
  <c r="F373" i="9"/>
  <c r="AO372" i="9"/>
  <c r="BA372" i="9" s="1"/>
  <c r="AP372" i="9"/>
  <c r="BB372" i="9" s="1"/>
  <c r="AM371" i="9"/>
  <c r="AY371" i="9" s="1"/>
  <c r="S371" i="9"/>
  <c r="AX371" i="9" s="1"/>
  <c r="BJ371" i="9" s="1"/>
  <c r="AS371" i="9"/>
  <c r="BE371" i="9" s="1"/>
  <c r="BL371" i="9"/>
  <c r="BV371" i="9" s="1"/>
  <c r="AU371" i="9"/>
  <c r="BG371" i="9" s="1"/>
  <c r="BN371" i="9"/>
  <c r="BR462" i="9"/>
  <c r="AK462" i="9"/>
  <c r="BT462" i="9"/>
  <c r="BS462" i="9"/>
  <c r="BQ462" i="9"/>
  <c r="AL462" i="9"/>
  <c r="AZ462" i="9" s="1"/>
  <c r="BP462" i="9"/>
  <c r="BQ371" i="8"/>
  <c r="AL371" i="8"/>
  <c r="BR372" i="8"/>
  <c r="BP372" i="8"/>
  <c r="Y373" i="8"/>
  <c r="BS372" i="8"/>
  <c r="AU371" i="8"/>
  <c r="BG371" i="8" s="1"/>
  <c r="BN371" i="8"/>
  <c r="AM371" i="8"/>
  <c r="AY371" i="8" s="1"/>
  <c r="BK371" i="8"/>
  <c r="BU371" i="8" s="1"/>
  <c r="AR371" i="8"/>
  <c r="BD371" i="8" s="1"/>
  <c r="BM371" i="8"/>
  <c r="BW371" i="8" s="1"/>
  <c r="AT371" i="8"/>
  <c r="BF371" i="8" s="1"/>
  <c r="BL371" i="8"/>
  <c r="BV371" i="8" s="1"/>
  <c r="S371" i="8"/>
  <c r="AX371" i="8" s="1"/>
  <c r="BJ371" i="8" s="1"/>
  <c r="AS371" i="8"/>
  <c r="BE371" i="8" s="1"/>
  <c r="AN371" i="8"/>
  <c r="AZ371" i="8" s="1"/>
  <c r="R371" i="8"/>
  <c r="BO371" i="8"/>
  <c r="AV371" i="8"/>
  <c r="BH371" i="8" s="1"/>
  <c r="AO372" i="8"/>
  <c r="BA372" i="8" s="1"/>
  <c r="AP372" i="8"/>
  <c r="BB372" i="8" s="1"/>
  <c r="F373" i="8"/>
  <c r="AK462" i="8"/>
  <c r="BS462" i="8"/>
  <c r="AL462" i="8"/>
  <c r="AZ462" i="8" s="1"/>
  <c r="BQ462" i="8"/>
  <c r="BT462" i="8"/>
  <c r="BP462" i="8"/>
  <c r="BR462" i="8"/>
  <c r="AL371" i="7"/>
  <c r="BQ371" i="7"/>
  <c r="BP372" i="7"/>
  <c r="BR372" i="7"/>
  <c r="Y373" i="7"/>
  <c r="AK372" i="7"/>
  <c r="BS372" i="7"/>
  <c r="AE462" i="7"/>
  <c r="AB462" i="7"/>
  <c r="AF462" i="7"/>
  <c r="AG462" i="7"/>
  <c r="AI462" i="7"/>
  <c r="AH462" i="7"/>
  <c r="AC462" i="7"/>
  <c r="AJ462" i="7"/>
  <c r="AD462" i="7"/>
  <c r="AW370" i="7"/>
  <c r="BI370" i="7" s="1"/>
  <c r="BK371" i="7"/>
  <c r="AR371" i="7"/>
  <c r="BD371" i="7" s="1"/>
  <c r="BM371" i="7"/>
  <c r="BW371" i="7" s="1"/>
  <c r="AT371" i="7"/>
  <c r="BF371" i="7" s="1"/>
  <c r="AO372" i="7"/>
  <c r="BA372" i="7" s="1"/>
  <c r="AQ372" i="7"/>
  <c r="BC372" i="7" s="1"/>
  <c r="AM372" i="7"/>
  <c r="AY372" i="7" s="1"/>
  <c r="AP372" i="7"/>
  <c r="BB372" i="7" s="1"/>
  <c r="F373" i="7"/>
  <c r="AN371" i="7"/>
  <c r="AZ371" i="7" s="1"/>
  <c r="R371" i="7"/>
  <c r="BL371" i="7"/>
  <c r="BV371" i="7" s="1"/>
  <c r="S371" i="7"/>
  <c r="AX371" i="7" s="1"/>
  <c r="BJ371" i="7" s="1"/>
  <c r="AS371" i="7"/>
  <c r="BE371" i="7" s="1"/>
  <c r="AV371" i="7"/>
  <c r="BH371" i="7" s="1"/>
  <c r="BO371" i="7"/>
  <c r="BY371" i="7" s="1"/>
  <c r="AM371" i="7"/>
  <c r="AY371" i="7" s="1"/>
  <c r="AU371" i="7"/>
  <c r="BG371" i="7" s="1"/>
  <c r="BN371" i="7"/>
  <c r="BX371" i="7" s="1"/>
  <c r="AD371" i="6"/>
  <c r="AV371" i="6"/>
  <c r="AC372" i="6"/>
  <c r="U373" i="6"/>
  <c r="AI371" i="6"/>
  <c r="AQ371" i="6" s="1"/>
  <c r="AX371" i="6"/>
  <c r="AZ371" i="6" s="1"/>
  <c r="AF372" i="6"/>
  <c r="AN372" i="6" s="1"/>
  <c r="AG372" i="6"/>
  <c r="AO372" i="6" s="1"/>
  <c r="AJ372" i="6"/>
  <c r="AR372" i="6" s="1"/>
  <c r="F373" i="6"/>
  <c r="N371" i="6"/>
  <c r="AE371" i="6"/>
  <c r="AM371" i="6" s="1"/>
  <c r="O371" i="6"/>
  <c r="AH371" i="6"/>
  <c r="AP371" i="6" s="1"/>
  <c r="AU371" i="6"/>
  <c r="AD462" i="6"/>
  <c r="AV462" i="6"/>
  <c r="AY462" i="6"/>
  <c r="AC462" i="6"/>
  <c r="AD371" i="5"/>
  <c r="AV371" i="5"/>
  <c r="U373" i="5"/>
  <c r="W462" i="5"/>
  <c r="Y462" i="5"/>
  <c r="AA462" i="5"/>
  <c r="Z462" i="5"/>
  <c r="AB462" i="5"/>
  <c r="X462" i="5"/>
  <c r="AK370" i="5"/>
  <c r="AS370" i="5" s="1"/>
  <c r="N371" i="5"/>
  <c r="AE371" i="5"/>
  <c r="AM371" i="5" s="1"/>
  <c r="O371" i="5"/>
  <c r="AL371" i="5" s="1"/>
  <c r="AT371" i="5" s="1"/>
  <c r="AH371" i="5"/>
  <c r="AP371" i="5" s="1"/>
  <c r="AU371" i="5"/>
  <c r="AW371" i="5" s="1"/>
  <c r="AI371" i="5"/>
  <c r="AQ371" i="5" s="1"/>
  <c r="AX371" i="5"/>
  <c r="AF372" i="5"/>
  <c r="AN372" i="5" s="1"/>
  <c r="F373" i="5"/>
  <c r="AD371" i="4"/>
  <c r="AV371" i="4"/>
  <c r="U373" i="4"/>
  <c r="Z462" i="4"/>
  <c r="X462" i="4"/>
  <c r="Y462" i="4"/>
  <c r="AA462" i="4"/>
  <c r="AB462" i="4"/>
  <c r="W462" i="4"/>
  <c r="AK370" i="4"/>
  <c r="AS370" i="4" s="1"/>
  <c r="N371" i="4"/>
  <c r="AE371" i="4"/>
  <c r="AM371" i="4" s="1"/>
  <c r="O371" i="4"/>
  <c r="AL371" i="4" s="1"/>
  <c r="AT371" i="4" s="1"/>
  <c r="AH371" i="4"/>
  <c r="AP371" i="4" s="1"/>
  <c r="AU371" i="4"/>
  <c r="AW371" i="4" s="1"/>
  <c r="AI371" i="4"/>
  <c r="AQ371" i="4" s="1"/>
  <c r="AX371" i="4"/>
  <c r="AF372" i="4"/>
  <c r="AN372" i="4" s="1"/>
  <c r="F373" i="4"/>
  <c r="AX371" i="3"/>
  <c r="BQ371" i="3"/>
  <c r="BT372" i="3"/>
  <c r="S373" i="3"/>
  <c r="BA371" i="3"/>
  <c r="BG371" i="3" s="1"/>
  <c r="BM371" i="3"/>
  <c r="BY371" i="3" s="1"/>
  <c r="CE371" i="3" s="1"/>
  <c r="M371" i="3"/>
  <c r="AA371" i="3"/>
  <c r="AG371" i="3" s="1"/>
  <c r="AZ371" i="3"/>
  <c r="BF371" i="3" s="1"/>
  <c r="BL371" i="3"/>
  <c r="BX371" i="3" s="1"/>
  <c r="CD371" i="3" s="1"/>
  <c r="BO371" i="3"/>
  <c r="BC371" i="3"/>
  <c r="BI371" i="3" s="1"/>
  <c r="BB371" i="3"/>
  <c r="BH371" i="3" s="1"/>
  <c r="BN371" i="3"/>
  <c r="BZ371" i="3" s="1"/>
  <c r="CF371" i="3" s="1"/>
  <c r="AC372" i="3"/>
  <c r="AI372" i="3" s="1"/>
  <c r="AD372" i="3"/>
  <c r="AJ372" i="3" s="1"/>
  <c r="F373" i="3"/>
  <c r="AE372" i="3"/>
  <c r="AK372" i="3" s="1"/>
  <c r="AB372" i="3"/>
  <c r="AH372" i="3" s="1"/>
  <c r="AR371" i="3"/>
  <c r="BK371" i="3"/>
  <c r="BW371" i="3" s="1"/>
  <c r="CC371" i="3" s="1"/>
  <c r="AY371" i="3"/>
  <c r="BE371" i="3" s="1"/>
  <c r="V462" i="3"/>
  <c r="W462" i="3"/>
  <c r="X462" i="3"/>
  <c r="Y462" i="3"/>
  <c r="AT462" i="3"/>
  <c r="CI370" i="3"/>
  <c r="AF370" i="3"/>
  <c r="AL370" i="3" s="1"/>
  <c r="CJ370" i="3"/>
  <c r="BP370" i="3"/>
  <c r="CB370" i="3" s="1"/>
  <c r="CH370" i="3" s="1"/>
  <c r="BD370" i="3"/>
  <c r="BJ370" i="3" s="1"/>
  <c r="BQ371" i="2"/>
  <c r="AX371" i="2"/>
  <c r="BV371" i="2" s="1"/>
  <c r="BT372" i="2"/>
  <c r="S373" i="2"/>
  <c r="BR372" i="2"/>
  <c r="AU462" i="2"/>
  <c r="AW462" i="2"/>
  <c r="AT462" i="2"/>
  <c r="X462" i="2"/>
  <c r="U462" i="2"/>
  <c r="W462" i="2"/>
  <c r="Y462" i="2"/>
  <c r="V462" i="2"/>
  <c r="AV462" i="2"/>
  <c r="AS462" i="2"/>
  <c r="AF370" i="2"/>
  <c r="AL370" i="2" s="1"/>
  <c r="CI370" i="2"/>
  <c r="BM371" i="2"/>
  <c r="BY371" i="2" s="1"/>
  <c r="CE371" i="2" s="1"/>
  <c r="BA371" i="2"/>
  <c r="BG371" i="2" s="1"/>
  <c r="BO371" i="2"/>
  <c r="BC371" i="2"/>
  <c r="BI371" i="2" s="1"/>
  <c r="AB372" i="2"/>
  <c r="AH372" i="2" s="1"/>
  <c r="F373" i="2"/>
  <c r="AA371" i="2"/>
  <c r="AG371" i="2" s="1"/>
  <c r="M371" i="2"/>
  <c r="AZ371" i="2"/>
  <c r="BF371" i="2" s="1"/>
  <c r="BL371" i="2"/>
  <c r="BX371" i="2" s="1"/>
  <c r="CD371" i="2" s="1"/>
  <c r="AY371" i="2"/>
  <c r="BE371" i="2" s="1"/>
  <c r="AR371" i="2"/>
  <c r="BK371" i="2"/>
  <c r="BB371" i="2"/>
  <c r="BH371" i="2" s="1"/>
  <c r="BN371" i="2"/>
  <c r="BZ371" i="2" s="1"/>
  <c r="CF371" i="2" s="1"/>
  <c r="BD370" i="2"/>
  <c r="BJ370" i="2" s="1"/>
  <c r="BP370" i="2"/>
  <c r="AX371" i="1"/>
  <c r="BQ371" i="1"/>
  <c r="BR372" i="1"/>
  <c r="BS372" i="1"/>
  <c r="BT372" i="1"/>
  <c r="BU372" i="1"/>
  <c r="S373" i="1"/>
  <c r="AS462" i="1"/>
  <c r="Y462" i="1"/>
  <c r="U462" i="1"/>
  <c r="AV462" i="1"/>
  <c r="AT462" i="1"/>
  <c r="X462" i="1"/>
  <c r="W462" i="1"/>
  <c r="AW462" i="1"/>
  <c r="V462" i="1"/>
  <c r="AU462" i="1"/>
  <c r="AF370" i="1"/>
  <c r="AL370" i="1" s="1"/>
  <c r="BD370" i="1"/>
  <c r="BJ370" i="1" s="1"/>
  <c r="BP370" i="1"/>
  <c r="M371" i="1"/>
  <c r="AA371" i="1"/>
  <c r="AG371" i="1" s="1"/>
  <c r="AR371" i="1"/>
  <c r="AY371" i="1"/>
  <c r="BE371" i="1" s="1"/>
  <c r="BK371" i="1"/>
  <c r="BW371" i="1" s="1"/>
  <c r="CC371" i="1" s="1"/>
  <c r="AZ371" i="1"/>
  <c r="BF371" i="1" s="1"/>
  <c r="BL371" i="1"/>
  <c r="BX371" i="1" s="1"/>
  <c r="CD371" i="1" s="1"/>
  <c r="BA371" i="1"/>
  <c r="BG371" i="1" s="1"/>
  <c r="BM371" i="1"/>
  <c r="BY371" i="1" s="1"/>
  <c r="CE371" i="1" s="1"/>
  <c r="BB371" i="1"/>
  <c r="BH371" i="1" s="1"/>
  <c r="BN371" i="1"/>
  <c r="BZ371" i="1" s="1"/>
  <c r="CF371" i="1" s="1"/>
  <c r="BC371" i="1"/>
  <c r="BI371" i="1" s="1"/>
  <c r="BO371" i="1"/>
  <c r="CA371" i="1" s="1"/>
  <c r="CG371" i="1" s="1"/>
  <c r="AB372" i="1"/>
  <c r="AH372" i="1" s="1"/>
  <c r="AC372" i="1"/>
  <c r="AI372" i="1" s="1"/>
  <c r="AD372" i="1"/>
  <c r="AJ372" i="1" s="1"/>
  <c r="AE372" i="1"/>
  <c r="AK372" i="1" s="1"/>
  <c r="F373" i="1"/>
  <c r="AC371" i="4"/>
  <c r="AX370" i="7"/>
  <c r="BJ370" i="7" s="1"/>
  <c r="BV370" i="2"/>
  <c r="Z371" i="2"/>
  <c r="BY370" i="2"/>
  <c r="CE370" i="2" s="1"/>
  <c r="AE371" i="2"/>
  <c r="AK371" i="2" s="1"/>
  <c r="BW370" i="2"/>
  <c r="CC370" i="2" s="1"/>
  <c r="BV370" i="1"/>
  <c r="Z371" i="1"/>
  <c r="BR371" i="9"/>
  <c r="BU370" i="9"/>
  <c r="AK371" i="7"/>
  <c r="AC371" i="5"/>
  <c r="AG371" i="5"/>
  <c r="AO371" i="5" s="1"/>
  <c r="AZ370" i="4"/>
  <c r="AJ371" i="4"/>
  <c r="AR371" i="4" s="1"/>
  <c r="BZ370" i="3"/>
  <c r="CF370" i="3" s="1"/>
  <c r="CB369" i="1"/>
  <c r="CH369" i="1" s="1"/>
  <c r="AK371" i="8"/>
  <c r="BV370" i="3"/>
  <c r="BY370" i="8"/>
  <c r="AQ371" i="8"/>
  <c r="BC371" i="8" s="1"/>
  <c r="BP371" i="7"/>
  <c r="AZ370" i="6"/>
  <c r="BT371" i="9"/>
  <c r="AK370" i="6"/>
  <c r="AS370" i="6" s="1"/>
  <c r="AZ370" i="5"/>
  <c r="AG371" i="4"/>
  <c r="AO371" i="4" s="1"/>
  <c r="BU371" i="3"/>
  <c r="BS371" i="9"/>
  <c r="AK371" i="9"/>
  <c r="BS371" i="8"/>
  <c r="BT371" i="8"/>
  <c r="BW370" i="7"/>
  <c r="AY371" i="5"/>
  <c r="AF371" i="5"/>
  <c r="AN371" i="5" s="1"/>
  <c r="AJ371" i="5"/>
  <c r="AR371" i="5" s="1"/>
  <c r="AY371" i="4"/>
  <c r="Z371" i="3"/>
  <c r="BY370" i="3"/>
  <c r="CE370" i="3" s="1"/>
  <c r="BU371" i="2"/>
  <c r="AW462" i="3"/>
  <c r="AV462" i="3"/>
  <c r="AU462" i="3"/>
  <c r="AS462" i="3"/>
  <c r="U462" i="3"/>
  <c r="AL372" i="9" l="1"/>
  <c r="BQ372" i="9"/>
  <c r="BS373" i="9"/>
  <c r="Y374" i="9"/>
  <c r="BT373" i="9"/>
  <c r="AW371" i="9"/>
  <c r="BI371" i="9" s="1"/>
  <c r="AR372" i="9"/>
  <c r="BD372" i="9" s="1"/>
  <c r="BK372" i="9"/>
  <c r="BU372" i="9" s="1"/>
  <c r="AU372" i="9"/>
  <c r="BG372" i="9" s="1"/>
  <c r="BN372" i="9"/>
  <c r="BX372" i="9" s="1"/>
  <c r="AS372" i="9"/>
  <c r="BE372" i="9" s="1"/>
  <c r="BL372" i="9"/>
  <c r="BV372" i="9" s="1"/>
  <c r="S372" i="9"/>
  <c r="AX372" i="9" s="1"/>
  <c r="BJ372" i="9" s="1"/>
  <c r="AV372" i="9"/>
  <c r="BH372" i="9" s="1"/>
  <c r="BO372" i="9"/>
  <c r="AP373" i="9"/>
  <c r="BB373" i="9" s="1"/>
  <c r="AQ373" i="9"/>
  <c r="BC373" i="9" s="1"/>
  <c r="AO373" i="9"/>
  <c r="BA373" i="9" s="1"/>
  <c r="F374" i="9"/>
  <c r="AT372" i="9"/>
  <c r="BF372" i="9" s="1"/>
  <c r="BM372" i="9"/>
  <c r="R372" i="9"/>
  <c r="AN372" i="9"/>
  <c r="AZ372" i="9" s="1"/>
  <c r="BQ372" i="8"/>
  <c r="AL372" i="8"/>
  <c r="BP373" i="8"/>
  <c r="BR373" i="8"/>
  <c r="Y374" i="8"/>
  <c r="BT373" i="8"/>
  <c r="BS373" i="8"/>
  <c r="AW371" i="8"/>
  <c r="BI371" i="8" s="1"/>
  <c r="S372" i="8"/>
  <c r="AX372" i="8" s="1"/>
  <c r="BJ372" i="8" s="1"/>
  <c r="AS372" i="8"/>
  <c r="BE372" i="8" s="1"/>
  <c r="BL372" i="8"/>
  <c r="BV372" i="8" s="1"/>
  <c r="AU372" i="8"/>
  <c r="BG372" i="8" s="1"/>
  <c r="BN372" i="8"/>
  <c r="BX372" i="8" s="1"/>
  <c r="AV372" i="8"/>
  <c r="BH372" i="8" s="1"/>
  <c r="BO372" i="8"/>
  <c r="R372" i="8"/>
  <c r="AN372" i="8"/>
  <c r="AZ372" i="8" s="1"/>
  <c r="AT372" i="8"/>
  <c r="BF372" i="8" s="1"/>
  <c r="BM372" i="8"/>
  <c r="BW372" i="8" s="1"/>
  <c r="BK372" i="8"/>
  <c r="BU372" i="8" s="1"/>
  <c r="AR372" i="8"/>
  <c r="BD372" i="8" s="1"/>
  <c r="AQ373" i="8"/>
  <c r="BC373" i="8" s="1"/>
  <c r="AO373" i="8"/>
  <c r="BA373" i="8" s="1"/>
  <c r="F374" i="8"/>
  <c r="AP373" i="8"/>
  <c r="BB373" i="8" s="1"/>
  <c r="BQ372" i="7"/>
  <c r="AL372" i="7"/>
  <c r="BT373" i="7"/>
  <c r="Y374" i="7"/>
  <c r="BS373" i="7"/>
  <c r="BP373" i="7"/>
  <c r="AK462" i="7"/>
  <c r="BP462" i="7"/>
  <c r="BQ462" i="7"/>
  <c r="AL462" i="7"/>
  <c r="BS462" i="7"/>
  <c r="BR462" i="7"/>
  <c r="BT462" i="7"/>
  <c r="S372" i="7"/>
  <c r="AX372" i="7" s="1"/>
  <c r="BJ372" i="7" s="1"/>
  <c r="BL372" i="7"/>
  <c r="BV372" i="7" s="1"/>
  <c r="AS372" i="7"/>
  <c r="BE372" i="7" s="1"/>
  <c r="AR372" i="7"/>
  <c r="BD372" i="7" s="1"/>
  <c r="BK372" i="7"/>
  <c r="BU372" i="7" s="1"/>
  <c r="AT372" i="7"/>
  <c r="BF372" i="7" s="1"/>
  <c r="BM372" i="7"/>
  <c r="BW372" i="7" s="1"/>
  <c r="AP373" i="7"/>
  <c r="BB373" i="7" s="1"/>
  <c r="AO373" i="7"/>
  <c r="BA373" i="7" s="1"/>
  <c r="F374" i="7"/>
  <c r="AQ373" i="7"/>
  <c r="BC373" i="7" s="1"/>
  <c r="AV372" i="7"/>
  <c r="BH372" i="7" s="1"/>
  <c r="BO372" i="7"/>
  <c r="BY372" i="7" s="1"/>
  <c r="R372" i="7"/>
  <c r="AW372" i="7" s="1"/>
  <c r="BI372" i="7" s="1"/>
  <c r="AN372" i="7"/>
  <c r="AZ372" i="7" s="1"/>
  <c r="BN372" i="7"/>
  <c r="BX372" i="7" s="1"/>
  <c r="AU372" i="7"/>
  <c r="BG372" i="7" s="1"/>
  <c r="AW371" i="7"/>
  <c r="BI371" i="7" s="1"/>
  <c r="AV372" i="6"/>
  <c r="AD372" i="6"/>
  <c r="U374" i="6"/>
  <c r="AI372" i="6"/>
  <c r="AQ372" i="6" s="1"/>
  <c r="AX372" i="6"/>
  <c r="N372" i="6"/>
  <c r="AK372" i="6" s="1"/>
  <c r="AS372" i="6" s="1"/>
  <c r="AE372" i="6"/>
  <c r="AM372" i="6" s="1"/>
  <c r="O372" i="6"/>
  <c r="AH372" i="6"/>
  <c r="AP372" i="6" s="1"/>
  <c r="AU372" i="6"/>
  <c r="AJ373" i="6"/>
  <c r="AR373" i="6" s="1"/>
  <c r="AG373" i="6"/>
  <c r="AO373" i="6" s="1"/>
  <c r="F374" i="6"/>
  <c r="AK371" i="6"/>
  <c r="AS371" i="6" s="1"/>
  <c r="AD372" i="5"/>
  <c r="AV372" i="5"/>
  <c r="U374" i="5"/>
  <c r="AC462" i="5"/>
  <c r="AY462" i="5"/>
  <c r="AD462" i="5"/>
  <c r="AV462" i="5"/>
  <c r="AK371" i="5"/>
  <c r="AS371" i="5" s="1"/>
  <c r="N372" i="5"/>
  <c r="AE372" i="5"/>
  <c r="AM372" i="5" s="1"/>
  <c r="O372" i="5"/>
  <c r="AL372" i="5" s="1"/>
  <c r="AT372" i="5" s="1"/>
  <c r="AH372" i="5"/>
  <c r="AP372" i="5" s="1"/>
  <c r="AU372" i="5"/>
  <c r="AW372" i="5" s="1"/>
  <c r="AI372" i="5"/>
  <c r="AQ372" i="5" s="1"/>
  <c r="AX372" i="5"/>
  <c r="AF373" i="5"/>
  <c r="AN373" i="5" s="1"/>
  <c r="AG373" i="5"/>
  <c r="AO373" i="5" s="1"/>
  <c r="F374" i="5"/>
  <c r="AD372" i="4"/>
  <c r="AV372" i="4"/>
  <c r="U374" i="4"/>
  <c r="AD462" i="4"/>
  <c r="AV462" i="4"/>
  <c r="AY462" i="4"/>
  <c r="AC462" i="4"/>
  <c r="AK371" i="4"/>
  <c r="AS371" i="4" s="1"/>
  <c r="N372" i="4"/>
  <c r="AE372" i="4"/>
  <c r="AM372" i="4" s="1"/>
  <c r="O372" i="4"/>
  <c r="AL372" i="4" s="1"/>
  <c r="AT372" i="4" s="1"/>
  <c r="AH372" i="4"/>
  <c r="AP372" i="4" s="1"/>
  <c r="AU372" i="4"/>
  <c r="AW372" i="4" s="1"/>
  <c r="AI372" i="4"/>
  <c r="AQ372" i="4" s="1"/>
  <c r="AX372" i="4"/>
  <c r="AF373" i="4"/>
  <c r="AN373" i="4" s="1"/>
  <c r="F374" i="4"/>
  <c r="AX372" i="3"/>
  <c r="BV372" i="3" s="1"/>
  <c r="BQ372" i="3"/>
  <c r="BR373" i="3"/>
  <c r="BT373" i="3"/>
  <c r="S374" i="3"/>
  <c r="CI371" i="3"/>
  <c r="AF371" i="3"/>
  <c r="AL371" i="3" s="1"/>
  <c r="CJ371" i="3"/>
  <c r="M372" i="3"/>
  <c r="AA372" i="3"/>
  <c r="AG372" i="3" s="1"/>
  <c r="BC372" i="3"/>
  <c r="BI372" i="3" s="1"/>
  <c r="BO372" i="3"/>
  <c r="CA372" i="3" s="1"/>
  <c r="CG372" i="3" s="1"/>
  <c r="BB372" i="3"/>
  <c r="BH372" i="3" s="1"/>
  <c r="BN372" i="3"/>
  <c r="BZ372" i="3" s="1"/>
  <c r="CF372" i="3" s="1"/>
  <c r="AB373" i="3"/>
  <c r="AH373" i="3" s="1"/>
  <c r="AD373" i="3"/>
  <c r="AJ373" i="3" s="1"/>
  <c r="F374" i="3"/>
  <c r="AE373" i="3"/>
  <c r="AK373" i="3" s="1"/>
  <c r="AC373" i="3"/>
  <c r="AI373" i="3" s="1"/>
  <c r="AR372" i="3"/>
  <c r="AY372" i="3"/>
  <c r="BE372" i="3" s="1"/>
  <c r="BK372" i="3"/>
  <c r="BW372" i="3" s="1"/>
  <c r="CC372" i="3" s="1"/>
  <c r="BA372" i="3"/>
  <c r="BG372" i="3" s="1"/>
  <c r="BM372" i="3"/>
  <c r="BY372" i="3" s="1"/>
  <c r="CE372" i="3" s="1"/>
  <c r="AZ372" i="3"/>
  <c r="BF372" i="3" s="1"/>
  <c r="BL372" i="3"/>
  <c r="BP371" i="3"/>
  <c r="BD371" i="3"/>
  <c r="BJ371" i="3" s="1"/>
  <c r="BR462" i="3"/>
  <c r="BQ372" i="2"/>
  <c r="AX372" i="2"/>
  <c r="BV372" i="2" s="1"/>
  <c r="S374" i="2"/>
  <c r="BT373" i="2"/>
  <c r="BR373" i="2"/>
  <c r="BS462" i="2"/>
  <c r="BU462" i="2"/>
  <c r="BR462" i="2"/>
  <c r="Z462" i="2"/>
  <c r="BT462" i="2"/>
  <c r="BQ462" i="2"/>
  <c r="AX462" i="2"/>
  <c r="BV462" i="2" s="1"/>
  <c r="M372" i="2"/>
  <c r="AA372" i="2"/>
  <c r="AG372" i="2" s="1"/>
  <c r="BM372" i="2"/>
  <c r="BA372" i="2"/>
  <c r="BG372" i="2" s="1"/>
  <c r="BC372" i="2"/>
  <c r="BI372" i="2" s="1"/>
  <c r="BO372" i="2"/>
  <c r="AZ372" i="2"/>
  <c r="BF372" i="2" s="1"/>
  <c r="BL372" i="2"/>
  <c r="BX372" i="2" s="1"/>
  <c r="CD372" i="2" s="1"/>
  <c r="BB372" i="2"/>
  <c r="BH372" i="2" s="1"/>
  <c r="BN372" i="2"/>
  <c r="BZ372" i="2" s="1"/>
  <c r="CF372" i="2" s="1"/>
  <c r="AR372" i="2"/>
  <c r="AY372" i="2"/>
  <c r="BE372" i="2" s="1"/>
  <c r="BK372" i="2"/>
  <c r="BW372" i="2" s="1"/>
  <c r="CC372" i="2" s="1"/>
  <c r="AC373" i="2"/>
  <c r="AI373" i="2" s="1"/>
  <c r="AE373" i="2"/>
  <c r="AK373" i="2" s="1"/>
  <c r="F374" i="2"/>
  <c r="AB373" i="2"/>
  <c r="AH373" i="2" s="1"/>
  <c r="AD373" i="2"/>
  <c r="AJ373" i="2" s="1"/>
  <c r="CI371" i="2"/>
  <c r="AF371" i="2"/>
  <c r="AL371" i="2" s="1"/>
  <c r="BP371" i="2"/>
  <c r="CB371" i="2" s="1"/>
  <c r="CH371" i="2" s="1"/>
  <c r="BD371" i="2"/>
  <c r="BJ371" i="2" s="1"/>
  <c r="AX372" i="1"/>
  <c r="BV372" i="1" s="1"/>
  <c r="BQ372" i="1"/>
  <c r="BR373" i="1"/>
  <c r="BS373" i="1"/>
  <c r="BT373" i="1"/>
  <c r="BU373" i="1"/>
  <c r="S374" i="1"/>
  <c r="AX462" i="1"/>
  <c r="BQ462" i="1"/>
  <c r="Z462" i="1"/>
  <c r="BT462" i="1"/>
  <c r="BR462" i="1"/>
  <c r="BU462" i="1"/>
  <c r="BS462" i="1"/>
  <c r="AF371" i="1"/>
  <c r="AL371" i="1" s="1"/>
  <c r="BD371" i="1"/>
  <c r="BJ371" i="1" s="1"/>
  <c r="BP371" i="1"/>
  <c r="CB371" i="1" s="1"/>
  <c r="CH371" i="1" s="1"/>
  <c r="M372" i="1"/>
  <c r="AA372" i="1"/>
  <c r="AG372" i="1" s="1"/>
  <c r="AR372" i="1"/>
  <c r="AY372" i="1"/>
  <c r="BE372" i="1" s="1"/>
  <c r="BK372" i="1"/>
  <c r="BW372" i="1" s="1"/>
  <c r="CC372" i="1" s="1"/>
  <c r="AZ372" i="1"/>
  <c r="BF372" i="1" s="1"/>
  <c r="BL372" i="1"/>
  <c r="BX372" i="1" s="1"/>
  <c r="CD372" i="1" s="1"/>
  <c r="BA372" i="1"/>
  <c r="BG372" i="1" s="1"/>
  <c r="BM372" i="1"/>
  <c r="BY372" i="1" s="1"/>
  <c r="CE372" i="1" s="1"/>
  <c r="BB372" i="1"/>
  <c r="BH372" i="1" s="1"/>
  <c r="BN372" i="1"/>
  <c r="BZ372" i="1" s="1"/>
  <c r="CF372" i="1" s="1"/>
  <c r="BC372" i="1"/>
  <c r="BI372" i="1" s="1"/>
  <c r="BO372" i="1"/>
  <c r="CA372" i="1" s="1"/>
  <c r="CG372" i="1" s="1"/>
  <c r="AB373" i="1"/>
  <c r="AH373" i="1" s="1"/>
  <c r="AC373" i="1"/>
  <c r="AI373" i="1" s="1"/>
  <c r="AD373" i="1"/>
  <c r="AJ373" i="1" s="1"/>
  <c r="AE373" i="1"/>
  <c r="AK373" i="1" s="1"/>
  <c r="F374" i="1"/>
  <c r="BU462" i="3"/>
  <c r="BT462" i="3"/>
  <c r="BS462" i="3"/>
  <c r="AX462" i="3"/>
  <c r="BV462" i="3" s="1"/>
  <c r="BQ462" i="3"/>
  <c r="Z462" i="3"/>
  <c r="BR372" i="9"/>
  <c r="BT372" i="9"/>
  <c r="AK372" i="9"/>
  <c r="BW371" i="9"/>
  <c r="BY371" i="9"/>
  <c r="BX371" i="9"/>
  <c r="BT372" i="8"/>
  <c r="AZ371" i="5"/>
  <c r="CA371" i="3"/>
  <c r="CG371" i="3" s="1"/>
  <c r="BU372" i="2"/>
  <c r="AY372" i="6"/>
  <c r="AL371" i="6"/>
  <c r="AT371" i="6" s="1"/>
  <c r="AW371" i="6"/>
  <c r="AC372" i="5"/>
  <c r="AC372" i="4"/>
  <c r="AZ371" i="4"/>
  <c r="AJ372" i="4"/>
  <c r="AR372" i="4" s="1"/>
  <c r="BS372" i="2"/>
  <c r="CA371" i="2"/>
  <c r="CG371" i="2" s="1"/>
  <c r="AE372" i="2"/>
  <c r="AK372" i="2" s="1"/>
  <c r="AC372" i="2"/>
  <c r="AI372" i="2" s="1"/>
  <c r="AD372" i="2"/>
  <c r="AJ372" i="2" s="1"/>
  <c r="BW371" i="2"/>
  <c r="CC371" i="2" s="1"/>
  <c r="CB370" i="2"/>
  <c r="CH370" i="2" s="1"/>
  <c r="BV371" i="1"/>
  <c r="Z372" i="1"/>
  <c r="CB370" i="1"/>
  <c r="CH370" i="1" s="1"/>
  <c r="BS372" i="3"/>
  <c r="AG372" i="4"/>
  <c r="AO372" i="4" s="1"/>
  <c r="BR372" i="3"/>
  <c r="AY372" i="5"/>
  <c r="AJ372" i="5"/>
  <c r="AR372" i="5" s="1"/>
  <c r="AY372" i="4"/>
  <c r="BV371" i="3"/>
  <c r="Z372" i="2"/>
  <c r="BS372" i="9"/>
  <c r="AK372" i="8"/>
  <c r="BY371" i="8"/>
  <c r="AQ372" i="8"/>
  <c r="BC372" i="8" s="1"/>
  <c r="BU371" i="7"/>
  <c r="AG372" i="5"/>
  <c r="AO372" i="5" s="1"/>
  <c r="BU372" i="3"/>
  <c r="BX371" i="8"/>
  <c r="BT372" i="7"/>
  <c r="Z372" i="3"/>
  <c r="AM372" i="8"/>
  <c r="AY372" i="8" s="1"/>
  <c r="AZ372" i="4" l="1"/>
  <c r="AZ372" i="5"/>
  <c r="BR374" i="9"/>
  <c r="BT374" i="9"/>
  <c r="Y375" i="9"/>
  <c r="BQ373" i="9"/>
  <c r="AL373" i="9"/>
  <c r="S373" i="9"/>
  <c r="AX373" i="9" s="1"/>
  <c r="BJ373" i="9" s="1"/>
  <c r="AS373" i="9"/>
  <c r="BE373" i="9" s="1"/>
  <c r="BL373" i="9"/>
  <c r="BV373" i="9" s="1"/>
  <c r="AM373" i="9"/>
  <c r="AY373" i="9" s="1"/>
  <c r="BN373" i="9"/>
  <c r="BX373" i="9" s="1"/>
  <c r="AU373" i="9"/>
  <c r="BG373" i="9" s="1"/>
  <c r="R373" i="9"/>
  <c r="AN373" i="9"/>
  <c r="AZ373" i="9" s="1"/>
  <c r="AV373" i="9"/>
  <c r="BH373" i="9" s="1"/>
  <c r="BO373" i="9"/>
  <c r="BY373" i="9" s="1"/>
  <c r="BK373" i="9"/>
  <c r="AR373" i="9"/>
  <c r="BD373" i="9" s="1"/>
  <c r="BM373" i="9"/>
  <c r="AT373" i="9"/>
  <c r="BF373" i="9" s="1"/>
  <c r="AO374" i="9"/>
  <c r="BA374" i="9" s="1"/>
  <c r="AQ374" i="9"/>
  <c r="BC374" i="9" s="1"/>
  <c r="F375" i="9"/>
  <c r="BQ373" i="8"/>
  <c r="AL373" i="8"/>
  <c r="BS374" i="8"/>
  <c r="Y375" i="8"/>
  <c r="BT374" i="8"/>
  <c r="AT373" i="8"/>
  <c r="BF373" i="8" s="1"/>
  <c r="BM373" i="8"/>
  <c r="BW373" i="8" s="1"/>
  <c r="AV373" i="8"/>
  <c r="BH373" i="8" s="1"/>
  <c r="BO373" i="8"/>
  <c r="BY373" i="8" s="1"/>
  <c r="S373" i="8"/>
  <c r="AX373" i="8" s="1"/>
  <c r="BJ373" i="8" s="1"/>
  <c r="BL373" i="8"/>
  <c r="BV373" i="8" s="1"/>
  <c r="AS373" i="8"/>
  <c r="BE373" i="8" s="1"/>
  <c r="AP374" i="8"/>
  <c r="BB374" i="8" s="1"/>
  <c r="AO374" i="8"/>
  <c r="BA374" i="8" s="1"/>
  <c r="AM374" i="8"/>
  <c r="AY374" i="8" s="1"/>
  <c r="AQ374" i="8"/>
  <c r="BC374" i="8" s="1"/>
  <c r="F375" i="8"/>
  <c r="BK373" i="8"/>
  <c r="BU373" i="8" s="1"/>
  <c r="AR373" i="8"/>
  <c r="BD373" i="8" s="1"/>
  <c r="AU373" i="8"/>
  <c r="BG373" i="8" s="1"/>
  <c r="BN373" i="8"/>
  <c r="BX373" i="8" s="1"/>
  <c r="R373" i="8"/>
  <c r="AN373" i="8"/>
  <c r="AZ373" i="8" s="1"/>
  <c r="Y375" i="7"/>
  <c r="BT374" i="7"/>
  <c r="BP374" i="7"/>
  <c r="BS374" i="7"/>
  <c r="AL373" i="7"/>
  <c r="BQ373" i="7"/>
  <c r="AT373" i="7"/>
  <c r="BF373" i="7" s="1"/>
  <c r="BM373" i="7"/>
  <c r="AN373" i="7"/>
  <c r="AZ373" i="7" s="1"/>
  <c r="R373" i="7"/>
  <c r="AR373" i="7"/>
  <c r="BD373" i="7" s="1"/>
  <c r="BK373" i="7"/>
  <c r="BU373" i="7" s="1"/>
  <c r="AO374" i="7"/>
  <c r="BA374" i="7" s="1"/>
  <c r="AQ374" i="7"/>
  <c r="BC374" i="7" s="1"/>
  <c r="F375" i="7"/>
  <c r="AP374" i="7"/>
  <c r="BB374" i="7" s="1"/>
  <c r="AM373" i="7"/>
  <c r="AY373" i="7" s="1"/>
  <c r="AS373" i="7"/>
  <c r="BE373" i="7" s="1"/>
  <c r="S373" i="7"/>
  <c r="AX373" i="7" s="1"/>
  <c r="BJ373" i="7" s="1"/>
  <c r="BL373" i="7"/>
  <c r="BV373" i="7" s="1"/>
  <c r="AU373" i="7"/>
  <c r="BG373" i="7" s="1"/>
  <c r="BN373" i="7"/>
  <c r="BX373" i="7" s="1"/>
  <c r="AV373" i="7"/>
  <c r="BH373" i="7" s="1"/>
  <c r="BO373" i="7"/>
  <c r="BY373" i="7" s="1"/>
  <c r="AD373" i="6"/>
  <c r="AV373" i="6"/>
  <c r="U375" i="6"/>
  <c r="O373" i="6"/>
  <c r="AL373" i="6" s="1"/>
  <c r="AT373" i="6" s="1"/>
  <c r="AH373" i="6"/>
  <c r="AP373" i="6" s="1"/>
  <c r="AU373" i="6"/>
  <c r="AW373" i="6" s="1"/>
  <c r="N373" i="6"/>
  <c r="AE373" i="6"/>
  <c r="AM373" i="6" s="1"/>
  <c r="AI373" i="6"/>
  <c r="AQ373" i="6" s="1"/>
  <c r="AX373" i="6"/>
  <c r="F375" i="6"/>
  <c r="AD373" i="5"/>
  <c r="AV373" i="5"/>
  <c r="U375" i="5"/>
  <c r="N373" i="5"/>
  <c r="AE373" i="5"/>
  <c r="AM373" i="5" s="1"/>
  <c r="O373" i="5"/>
  <c r="AL373" i="5" s="1"/>
  <c r="AT373" i="5" s="1"/>
  <c r="AH373" i="5"/>
  <c r="AP373" i="5" s="1"/>
  <c r="AU373" i="5"/>
  <c r="AW373" i="5" s="1"/>
  <c r="AI373" i="5"/>
  <c r="AQ373" i="5" s="1"/>
  <c r="AX373" i="5"/>
  <c r="AF374" i="5"/>
  <c r="AN374" i="5" s="1"/>
  <c r="AG374" i="5"/>
  <c r="AO374" i="5" s="1"/>
  <c r="F375" i="5"/>
  <c r="AD373" i="4"/>
  <c r="AV373" i="4"/>
  <c r="U375" i="4"/>
  <c r="N373" i="4"/>
  <c r="AE373" i="4"/>
  <c r="AM373" i="4" s="1"/>
  <c r="O373" i="4"/>
  <c r="AL373" i="4" s="1"/>
  <c r="AT373" i="4" s="1"/>
  <c r="AH373" i="4"/>
  <c r="AP373" i="4" s="1"/>
  <c r="AU373" i="4"/>
  <c r="AW373" i="4" s="1"/>
  <c r="AI373" i="4"/>
  <c r="AQ373" i="4" s="1"/>
  <c r="AX373" i="4"/>
  <c r="AF374" i="4"/>
  <c r="AN374" i="4" s="1"/>
  <c r="F375" i="4"/>
  <c r="BQ373" i="3"/>
  <c r="AX373" i="3"/>
  <c r="S375" i="3"/>
  <c r="BS374" i="3"/>
  <c r="Z374" i="3"/>
  <c r="BU374" i="3"/>
  <c r="CJ372" i="3"/>
  <c r="CI372" i="3"/>
  <c r="AF372" i="3"/>
  <c r="AL372" i="3" s="1"/>
  <c r="AZ373" i="3"/>
  <c r="BF373" i="3" s="1"/>
  <c r="BL373" i="3"/>
  <c r="BX373" i="3" s="1"/>
  <c r="CD373" i="3" s="1"/>
  <c r="BN373" i="3"/>
  <c r="BZ373" i="3" s="1"/>
  <c r="CF373" i="3" s="1"/>
  <c r="BB373" i="3"/>
  <c r="BH373" i="3" s="1"/>
  <c r="AB374" i="3"/>
  <c r="AH374" i="3" s="1"/>
  <c r="AD374" i="3"/>
  <c r="AJ374" i="3" s="1"/>
  <c r="AE374" i="3"/>
  <c r="AK374" i="3" s="1"/>
  <c r="F375" i="3"/>
  <c r="AC374" i="3"/>
  <c r="AI374" i="3" s="1"/>
  <c r="AR373" i="3"/>
  <c r="AY373" i="3"/>
  <c r="BE373" i="3" s="1"/>
  <c r="BK373" i="3"/>
  <c r="BW373" i="3" s="1"/>
  <c r="CC373" i="3" s="1"/>
  <c r="M373" i="3"/>
  <c r="AA373" i="3"/>
  <c r="AG373" i="3" s="1"/>
  <c r="BO373" i="3"/>
  <c r="BC373" i="3"/>
  <c r="BI373" i="3" s="1"/>
  <c r="BA373" i="3"/>
  <c r="BG373" i="3" s="1"/>
  <c r="BM373" i="3"/>
  <c r="BD372" i="3"/>
  <c r="BJ372" i="3" s="1"/>
  <c r="BP372" i="3"/>
  <c r="CB372" i="3" s="1"/>
  <c r="CH372" i="3" s="1"/>
  <c r="AX373" i="2"/>
  <c r="BQ373" i="2"/>
  <c r="BT374" i="2"/>
  <c r="S375" i="2"/>
  <c r="BS374" i="2"/>
  <c r="BU374" i="2"/>
  <c r="AF372" i="2"/>
  <c r="AL372" i="2" s="1"/>
  <c r="CI372" i="2"/>
  <c r="BD372" i="2"/>
  <c r="BJ372" i="2" s="1"/>
  <c r="BP372" i="2"/>
  <c r="CB372" i="2" s="1"/>
  <c r="CH372" i="2" s="1"/>
  <c r="BB373" i="2"/>
  <c r="BH373" i="2" s="1"/>
  <c r="BN373" i="2"/>
  <c r="BZ373" i="2" s="1"/>
  <c r="CF373" i="2" s="1"/>
  <c r="AC374" i="2"/>
  <c r="AI374" i="2" s="1"/>
  <c r="AE374" i="2"/>
  <c r="AK374" i="2" s="1"/>
  <c r="F375" i="2"/>
  <c r="AB374" i="2"/>
  <c r="AH374" i="2" s="1"/>
  <c r="AD374" i="2"/>
  <c r="AJ374" i="2" s="1"/>
  <c r="BL373" i="2"/>
  <c r="BX373" i="2" s="1"/>
  <c r="CD373" i="2" s="1"/>
  <c r="AZ373" i="2"/>
  <c r="BF373" i="2" s="1"/>
  <c r="BC373" i="2"/>
  <c r="BI373" i="2" s="1"/>
  <c r="BO373" i="2"/>
  <c r="M373" i="2"/>
  <c r="AA373" i="2"/>
  <c r="AG373" i="2" s="1"/>
  <c r="AR373" i="2"/>
  <c r="AY373" i="2"/>
  <c r="BE373" i="2" s="1"/>
  <c r="BK373" i="2"/>
  <c r="BA373" i="2"/>
  <c r="BG373" i="2" s="1"/>
  <c r="BM373" i="2"/>
  <c r="AX373" i="1"/>
  <c r="BQ373" i="1"/>
  <c r="BR374" i="1"/>
  <c r="BS374" i="1"/>
  <c r="BT374" i="1"/>
  <c r="BU374" i="1"/>
  <c r="S375" i="1"/>
  <c r="BD372" i="1"/>
  <c r="BJ372" i="1" s="1"/>
  <c r="BP372" i="1"/>
  <c r="CB372" i="1" s="1"/>
  <c r="CH372" i="1" s="1"/>
  <c r="M373" i="1"/>
  <c r="AA373" i="1"/>
  <c r="AG373" i="1" s="1"/>
  <c r="AR373" i="1"/>
  <c r="AY373" i="1"/>
  <c r="BE373" i="1" s="1"/>
  <c r="BK373" i="1"/>
  <c r="BW373" i="1" s="1"/>
  <c r="CC373" i="1" s="1"/>
  <c r="AZ373" i="1"/>
  <c r="BF373" i="1" s="1"/>
  <c r="BL373" i="1"/>
  <c r="BX373" i="1" s="1"/>
  <c r="CD373" i="1" s="1"/>
  <c r="BA373" i="1"/>
  <c r="BG373" i="1" s="1"/>
  <c r="BM373" i="1"/>
  <c r="BY373" i="1" s="1"/>
  <c r="CE373" i="1" s="1"/>
  <c r="BB373" i="1"/>
  <c r="BH373" i="1" s="1"/>
  <c r="BN373" i="1"/>
  <c r="BZ373" i="1" s="1"/>
  <c r="CF373" i="1" s="1"/>
  <c r="BC373" i="1"/>
  <c r="BI373" i="1" s="1"/>
  <c r="BO373" i="1"/>
  <c r="CA373" i="1" s="1"/>
  <c r="CG373" i="1" s="1"/>
  <c r="AB374" i="1"/>
  <c r="AH374" i="1" s="1"/>
  <c r="AC374" i="1"/>
  <c r="AI374" i="1" s="1"/>
  <c r="AD374" i="1"/>
  <c r="AJ374" i="1" s="1"/>
  <c r="AE374" i="1"/>
  <c r="AK374" i="1" s="1"/>
  <c r="F375" i="1"/>
  <c r="AK373" i="7"/>
  <c r="BU373" i="3"/>
  <c r="AC373" i="6"/>
  <c r="AZ372" i="6"/>
  <c r="AL372" i="6"/>
  <c r="AT372" i="6" s="1"/>
  <c r="AW372" i="6"/>
  <c r="AF373" i="6"/>
  <c r="AN373" i="6" s="1"/>
  <c r="AC373" i="5"/>
  <c r="AK372" i="5"/>
  <c r="AS372" i="5" s="1"/>
  <c r="AY373" i="4"/>
  <c r="BS373" i="3"/>
  <c r="BX372" i="3"/>
  <c r="CD372" i="3" s="1"/>
  <c r="CB371" i="3"/>
  <c r="CH371" i="3" s="1"/>
  <c r="BU373" i="2"/>
  <c r="Z373" i="2"/>
  <c r="BS373" i="2"/>
  <c r="BY372" i="2"/>
  <c r="CE372" i="2" s="1"/>
  <c r="CA372" i="2"/>
  <c r="CG372" i="2" s="1"/>
  <c r="Z373" i="1"/>
  <c r="BY372" i="8"/>
  <c r="AC373" i="4"/>
  <c r="AK372" i="4"/>
  <c r="AS372" i="4" s="1"/>
  <c r="AJ373" i="4"/>
  <c r="AR373" i="4" s="1"/>
  <c r="BV462" i="1"/>
  <c r="BR373" i="9"/>
  <c r="AG373" i="4"/>
  <c r="AO373" i="4" s="1"/>
  <c r="Z373" i="3"/>
  <c r="BP373" i="9"/>
  <c r="BW372" i="9"/>
  <c r="AW372" i="9"/>
  <c r="BI372" i="9" s="1"/>
  <c r="BR373" i="7"/>
  <c r="AJ373" i="5"/>
  <c r="AR373" i="5" s="1"/>
  <c r="BY372" i="9"/>
  <c r="AY373" i="6"/>
  <c r="AY373" i="5"/>
  <c r="AK373" i="9"/>
  <c r="AK373" i="8"/>
  <c r="AW372" i="8"/>
  <c r="BI372" i="8" s="1"/>
  <c r="AM373" i="8"/>
  <c r="AY373" i="8" s="1"/>
  <c r="AF372" i="1"/>
  <c r="AL372" i="1" s="1"/>
  <c r="AL374" i="9" l="1"/>
  <c r="BQ374" i="9"/>
  <c r="BP375" i="9"/>
  <c r="BT375" i="9"/>
  <c r="Y376" i="9"/>
  <c r="BS375" i="9"/>
  <c r="AT374" i="9"/>
  <c r="BF374" i="9" s="1"/>
  <c r="BM374" i="9"/>
  <c r="BW374" i="9" s="1"/>
  <c r="S374" i="9"/>
  <c r="AX374" i="9" s="1"/>
  <c r="BJ374" i="9" s="1"/>
  <c r="AS374" i="9"/>
  <c r="BE374" i="9" s="1"/>
  <c r="BL374" i="9"/>
  <c r="BV374" i="9" s="1"/>
  <c r="AV374" i="9"/>
  <c r="BH374" i="9" s="1"/>
  <c r="BO374" i="9"/>
  <c r="BY374" i="9" s="1"/>
  <c r="AN374" i="9"/>
  <c r="AZ374" i="9" s="1"/>
  <c r="R374" i="9"/>
  <c r="BK374" i="9"/>
  <c r="AR374" i="9"/>
  <c r="BD374" i="9" s="1"/>
  <c r="AU374" i="9"/>
  <c r="BG374" i="9" s="1"/>
  <c r="BN374" i="9"/>
  <c r="AO375" i="9"/>
  <c r="BA375" i="9" s="1"/>
  <c r="AM375" i="9"/>
  <c r="AY375" i="9" s="1"/>
  <c r="AP375" i="9"/>
  <c r="BB375" i="9" s="1"/>
  <c r="AQ375" i="9"/>
  <c r="BC375" i="9" s="1"/>
  <c r="F376" i="9"/>
  <c r="AL374" i="8"/>
  <c r="BQ374" i="8"/>
  <c r="BS375" i="8"/>
  <c r="BP375" i="8"/>
  <c r="BR375" i="8"/>
  <c r="Y376" i="8"/>
  <c r="R374" i="8"/>
  <c r="AN374" i="8"/>
  <c r="AZ374" i="8" s="1"/>
  <c r="BO374" i="8"/>
  <c r="BY374" i="8" s="1"/>
  <c r="AV374" i="8"/>
  <c r="BH374" i="8" s="1"/>
  <c r="AT374" i="8"/>
  <c r="BF374" i="8" s="1"/>
  <c r="BM374" i="8"/>
  <c r="BL374" i="8"/>
  <c r="BV374" i="8" s="1"/>
  <c r="AS374" i="8"/>
  <c r="BE374" i="8" s="1"/>
  <c r="S374" i="8"/>
  <c r="AX374" i="8" s="1"/>
  <c r="BJ374" i="8" s="1"/>
  <c r="AU374" i="8"/>
  <c r="BG374" i="8" s="1"/>
  <c r="BN374" i="8"/>
  <c r="BX374" i="8" s="1"/>
  <c r="AQ375" i="8"/>
  <c r="BC375" i="8" s="1"/>
  <c r="AO375" i="8"/>
  <c r="BA375" i="8" s="1"/>
  <c r="AP375" i="8"/>
  <c r="BB375" i="8" s="1"/>
  <c r="F376" i="8"/>
  <c r="BK374" i="8"/>
  <c r="AR374" i="8"/>
  <c r="BD374" i="8" s="1"/>
  <c r="AL374" i="7"/>
  <c r="BQ374" i="7"/>
  <c r="BS375" i="7"/>
  <c r="Y376" i="7"/>
  <c r="BR375" i="7"/>
  <c r="AW373" i="7"/>
  <c r="BI373" i="7" s="1"/>
  <c r="BK374" i="7"/>
  <c r="BU374" i="7" s="1"/>
  <c r="AR374" i="7"/>
  <c r="BD374" i="7" s="1"/>
  <c r="BN374" i="7"/>
  <c r="BX374" i="7" s="1"/>
  <c r="AU374" i="7"/>
  <c r="BG374" i="7" s="1"/>
  <c r="BL374" i="7"/>
  <c r="BV374" i="7" s="1"/>
  <c r="AS374" i="7"/>
  <c r="BE374" i="7" s="1"/>
  <c r="S374" i="7"/>
  <c r="AX374" i="7" s="1"/>
  <c r="BJ374" i="7" s="1"/>
  <c r="AV374" i="7"/>
  <c r="BH374" i="7" s="1"/>
  <c r="BO374" i="7"/>
  <c r="BY374" i="7" s="1"/>
  <c r="R374" i="7"/>
  <c r="AN374" i="7"/>
  <c r="AZ374" i="7" s="1"/>
  <c r="BM374" i="7"/>
  <c r="AT374" i="7"/>
  <c r="BF374" i="7" s="1"/>
  <c r="AP375" i="7"/>
  <c r="BB375" i="7" s="1"/>
  <c r="AM375" i="7"/>
  <c r="AY375" i="7" s="1"/>
  <c r="AQ375" i="7"/>
  <c r="BC375" i="7" s="1"/>
  <c r="F376" i="7"/>
  <c r="AO375" i="7"/>
  <c r="BA375" i="7" s="1"/>
  <c r="AD374" i="6"/>
  <c r="AV374" i="6"/>
  <c r="U376" i="6"/>
  <c r="AK373" i="6"/>
  <c r="AS373" i="6" s="1"/>
  <c r="O374" i="6"/>
  <c r="AU374" i="6"/>
  <c r="AH374" i="6"/>
  <c r="AP374" i="6" s="1"/>
  <c r="AI374" i="6"/>
  <c r="AQ374" i="6" s="1"/>
  <c r="AX374" i="6"/>
  <c r="F376" i="6"/>
  <c r="AE374" i="6"/>
  <c r="AM374" i="6" s="1"/>
  <c r="N374" i="6"/>
  <c r="AD374" i="5"/>
  <c r="AV374" i="5"/>
  <c r="U376" i="5"/>
  <c r="N374" i="5"/>
  <c r="AE374" i="5"/>
  <c r="AM374" i="5" s="1"/>
  <c r="O374" i="5"/>
  <c r="AL374" i="5" s="1"/>
  <c r="AT374" i="5" s="1"/>
  <c r="AH374" i="5"/>
  <c r="AP374" i="5" s="1"/>
  <c r="AU374" i="5"/>
  <c r="AW374" i="5" s="1"/>
  <c r="AI374" i="5"/>
  <c r="AQ374" i="5" s="1"/>
  <c r="AX374" i="5"/>
  <c r="AF375" i="5"/>
  <c r="AN375" i="5" s="1"/>
  <c r="AG375" i="5"/>
  <c r="AO375" i="5" s="1"/>
  <c r="AJ375" i="5"/>
  <c r="AR375" i="5" s="1"/>
  <c r="F376" i="5"/>
  <c r="AD374" i="4"/>
  <c r="AV374" i="4"/>
  <c r="U376" i="4"/>
  <c r="N374" i="4"/>
  <c r="AE374" i="4"/>
  <c r="AM374" i="4" s="1"/>
  <c r="O374" i="4"/>
  <c r="AL374" i="4" s="1"/>
  <c r="AT374" i="4" s="1"/>
  <c r="AH374" i="4"/>
  <c r="AP374" i="4" s="1"/>
  <c r="AU374" i="4"/>
  <c r="AW374" i="4" s="1"/>
  <c r="AI374" i="4"/>
  <c r="AQ374" i="4" s="1"/>
  <c r="AX374" i="4"/>
  <c r="AF375" i="4"/>
  <c r="AN375" i="4" s="1"/>
  <c r="AG375" i="4"/>
  <c r="AO375" i="4" s="1"/>
  <c r="AJ375" i="4"/>
  <c r="AR375" i="4" s="1"/>
  <c r="F376" i="4"/>
  <c r="BT375" i="3"/>
  <c r="S376" i="3"/>
  <c r="BS375" i="3"/>
  <c r="AX374" i="3"/>
  <c r="BV374" i="3" s="1"/>
  <c r="BQ374" i="3"/>
  <c r="BL374" i="3"/>
  <c r="AZ374" i="3"/>
  <c r="BF374" i="3" s="1"/>
  <c r="AA374" i="3"/>
  <c r="AG374" i="3" s="1"/>
  <c r="M374" i="3"/>
  <c r="BC374" i="3"/>
  <c r="BI374" i="3" s="1"/>
  <c r="BO374" i="3"/>
  <c r="CA374" i="3" s="1"/>
  <c r="CG374" i="3" s="1"/>
  <c r="AD375" i="3"/>
  <c r="AJ375" i="3" s="1"/>
  <c r="AC375" i="3"/>
  <c r="AI375" i="3" s="1"/>
  <c r="AB375" i="3"/>
  <c r="AH375" i="3" s="1"/>
  <c r="AE375" i="3"/>
  <c r="AK375" i="3" s="1"/>
  <c r="F376" i="3"/>
  <c r="BA374" i="3"/>
  <c r="BG374" i="3" s="1"/>
  <c r="BM374" i="3"/>
  <c r="BY374" i="3" s="1"/>
  <c r="CE374" i="3" s="1"/>
  <c r="AR374" i="3"/>
  <c r="AY374" i="3"/>
  <c r="BE374" i="3" s="1"/>
  <c r="BK374" i="3"/>
  <c r="BW374" i="3" s="1"/>
  <c r="CC374" i="3" s="1"/>
  <c r="BN374" i="3"/>
  <c r="BB374" i="3"/>
  <c r="BH374" i="3" s="1"/>
  <c r="BD373" i="3"/>
  <c r="BJ373" i="3" s="1"/>
  <c r="BP373" i="3"/>
  <c r="AF373" i="3"/>
  <c r="AL373" i="3" s="1"/>
  <c r="CI373" i="3"/>
  <c r="CJ373" i="3"/>
  <c r="BQ374" i="2"/>
  <c r="AX374" i="2"/>
  <c r="S376" i="2"/>
  <c r="BR375" i="2"/>
  <c r="BS375" i="2"/>
  <c r="AA374" i="2"/>
  <c r="AG374" i="2" s="1"/>
  <c r="M374" i="2"/>
  <c r="BB374" i="2"/>
  <c r="BH374" i="2" s="1"/>
  <c r="BN374" i="2"/>
  <c r="BZ374" i="2" s="1"/>
  <c r="CF374" i="2" s="1"/>
  <c r="BM374" i="2"/>
  <c r="BY374" i="2" s="1"/>
  <c r="CE374" i="2" s="1"/>
  <c r="BA374" i="2"/>
  <c r="BG374" i="2" s="1"/>
  <c r="AZ374" i="2"/>
  <c r="BF374" i="2" s="1"/>
  <c r="BL374" i="2"/>
  <c r="BO374" i="2"/>
  <c r="CA374" i="2" s="1"/>
  <c r="CG374" i="2" s="1"/>
  <c r="BC374" i="2"/>
  <c r="BI374" i="2" s="1"/>
  <c r="F376" i="2"/>
  <c r="AR374" i="2"/>
  <c r="BK374" i="2"/>
  <c r="AY374" i="2"/>
  <c r="BE374" i="2" s="1"/>
  <c r="CI373" i="2"/>
  <c r="AF373" i="2"/>
  <c r="AL373" i="2" s="1"/>
  <c r="BP373" i="2"/>
  <c r="BD373" i="2"/>
  <c r="BJ373" i="2" s="1"/>
  <c r="AX374" i="1"/>
  <c r="BQ374" i="1"/>
  <c r="BR375" i="1"/>
  <c r="BS375" i="1"/>
  <c r="BT375" i="1"/>
  <c r="BU375" i="1"/>
  <c r="S376" i="1"/>
  <c r="BD373" i="1"/>
  <c r="BJ373" i="1" s="1"/>
  <c r="BP373" i="1"/>
  <c r="M374" i="1"/>
  <c r="AA374" i="1"/>
  <c r="AG374" i="1" s="1"/>
  <c r="AR374" i="1"/>
  <c r="AY374" i="1"/>
  <c r="BE374" i="1" s="1"/>
  <c r="BK374" i="1"/>
  <c r="BW374" i="1" s="1"/>
  <c r="CC374" i="1" s="1"/>
  <c r="AZ374" i="1"/>
  <c r="BF374" i="1" s="1"/>
  <c r="BL374" i="1"/>
  <c r="BX374" i="1" s="1"/>
  <c r="CD374" i="1" s="1"/>
  <c r="BA374" i="1"/>
  <c r="BG374" i="1" s="1"/>
  <c r="BM374" i="1"/>
  <c r="BY374" i="1" s="1"/>
  <c r="CE374" i="1" s="1"/>
  <c r="BB374" i="1"/>
  <c r="BH374" i="1" s="1"/>
  <c r="BN374" i="1"/>
  <c r="BZ374" i="1" s="1"/>
  <c r="CF374" i="1" s="1"/>
  <c r="BC374" i="1"/>
  <c r="BI374" i="1" s="1"/>
  <c r="BO374" i="1"/>
  <c r="CA374" i="1" s="1"/>
  <c r="CG374" i="1" s="1"/>
  <c r="AB375" i="1"/>
  <c r="AH375" i="1" s="1"/>
  <c r="AC375" i="1"/>
  <c r="AI375" i="1" s="1"/>
  <c r="AD375" i="1"/>
  <c r="AJ375" i="1" s="1"/>
  <c r="AE375" i="1"/>
  <c r="AK375" i="1" s="1"/>
  <c r="F376" i="1"/>
  <c r="BU373" i="9"/>
  <c r="AJ374" i="4"/>
  <c r="AR374" i="4" s="1"/>
  <c r="Z374" i="2"/>
  <c r="AF374" i="6"/>
  <c r="AN374" i="6" s="1"/>
  <c r="AG374" i="6"/>
  <c r="AO374" i="6" s="1"/>
  <c r="AJ374" i="6"/>
  <c r="AR374" i="6" s="1"/>
  <c r="AC374" i="5"/>
  <c r="AZ373" i="5"/>
  <c r="AJ374" i="5"/>
  <c r="AR374" i="5" s="1"/>
  <c r="CA373" i="2"/>
  <c r="CG373" i="2" s="1"/>
  <c r="BW373" i="2"/>
  <c r="CC373" i="2" s="1"/>
  <c r="BY373" i="2"/>
  <c r="CE373" i="2" s="1"/>
  <c r="BV373" i="1"/>
  <c r="Z374" i="1"/>
  <c r="AF373" i="1"/>
  <c r="AL373" i="1" s="1"/>
  <c r="AK374" i="9"/>
  <c r="BR374" i="7"/>
  <c r="AY374" i="4"/>
  <c r="CA373" i="3"/>
  <c r="CG373" i="3" s="1"/>
  <c r="BV373" i="2"/>
  <c r="BS374" i="9"/>
  <c r="AK374" i="7"/>
  <c r="BW373" i="7"/>
  <c r="AY374" i="6"/>
  <c r="AK373" i="5"/>
  <c r="AS373" i="5" s="1"/>
  <c r="BT374" i="3"/>
  <c r="AW373" i="8"/>
  <c r="BI373" i="8" s="1"/>
  <c r="AG374" i="4"/>
  <c r="AO374" i="4" s="1"/>
  <c r="BV373" i="3"/>
  <c r="BY373" i="3"/>
  <c r="CE373" i="3" s="1"/>
  <c r="BP374" i="9"/>
  <c r="AW373" i="9"/>
  <c r="BI373" i="9" s="1"/>
  <c r="BW373" i="9"/>
  <c r="BP374" i="8"/>
  <c r="BR374" i="8"/>
  <c r="AZ373" i="6"/>
  <c r="AY374" i="5"/>
  <c r="AC374" i="4"/>
  <c r="AK373" i="4"/>
  <c r="AS373" i="4" s="1"/>
  <c r="AZ373" i="4"/>
  <c r="BR374" i="3"/>
  <c r="BR374" i="2"/>
  <c r="AP374" i="9"/>
  <c r="BB374" i="9" s="1"/>
  <c r="AK374" i="8"/>
  <c r="AC374" i="6"/>
  <c r="AM374" i="9"/>
  <c r="AY374" i="9" s="1"/>
  <c r="AM374" i="7"/>
  <c r="AY374" i="7" s="1"/>
  <c r="BS376" i="9" l="1"/>
  <c r="Y377" i="9"/>
  <c r="AL375" i="9"/>
  <c r="BQ375" i="9"/>
  <c r="AW374" i="9"/>
  <c r="BI374" i="9" s="1"/>
  <c r="AN375" i="9"/>
  <c r="AZ375" i="9" s="1"/>
  <c r="R375" i="9"/>
  <c r="AR375" i="9"/>
  <c r="BD375" i="9" s="1"/>
  <c r="BK375" i="9"/>
  <c r="BU375" i="9" s="1"/>
  <c r="BM375" i="9"/>
  <c r="AT375" i="9"/>
  <c r="BF375" i="9" s="1"/>
  <c r="AV375" i="9"/>
  <c r="BH375" i="9" s="1"/>
  <c r="BO375" i="9"/>
  <c r="BY375" i="9" s="1"/>
  <c r="BL375" i="9"/>
  <c r="BV375" i="9" s="1"/>
  <c r="AS375" i="9"/>
  <c r="BE375" i="9" s="1"/>
  <c r="S375" i="9"/>
  <c r="AX375" i="9" s="1"/>
  <c r="BJ375" i="9" s="1"/>
  <c r="AU375" i="9"/>
  <c r="BG375" i="9" s="1"/>
  <c r="BN375" i="9"/>
  <c r="BX375" i="9" s="1"/>
  <c r="AP376" i="9"/>
  <c r="BB376" i="9" s="1"/>
  <c r="F377" i="9"/>
  <c r="AO376" i="9"/>
  <c r="BA376" i="9" s="1"/>
  <c r="AQ376" i="9"/>
  <c r="BC376" i="9" s="1"/>
  <c r="AL375" i="8"/>
  <c r="BQ375" i="8"/>
  <c r="Y377" i="8"/>
  <c r="BT376" i="8"/>
  <c r="AW374" i="8"/>
  <c r="BI374" i="8" s="1"/>
  <c r="AS375" i="8"/>
  <c r="BE375" i="8" s="1"/>
  <c r="S375" i="8"/>
  <c r="AX375" i="8" s="1"/>
  <c r="BJ375" i="8" s="1"/>
  <c r="BL375" i="8"/>
  <c r="BV375" i="8" s="1"/>
  <c r="BN375" i="8"/>
  <c r="BX375" i="8" s="1"/>
  <c r="AU375" i="8"/>
  <c r="BG375" i="8" s="1"/>
  <c r="AT375" i="8"/>
  <c r="BF375" i="8" s="1"/>
  <c r="BM375" i="8"/>
  <c r="BW375" i="8" s="1"/>
  <c r="AR375" i="8"/>
  <c r="BD375" i="8" s="1"/>
  <c r="BK375" i="8"/>
  <c r="BU375" i="8" s="1"/>
  <c r="BO375" i="8"/>
  <c r="AV375" i="8"/>
  <c r="BH375" i="8" s="1"/>
  <c r="R375" i="8"/>
  <c r="AN375" i="8"/>
  <c r="AZ375" i="8" s="1"/>
  <c r="AO376" i="8"/>
  <c r="BA376" i="8" s="1"/>
  <c r="AQ376" i="8"/>
  <c r="BC376" i="8" s="1"/>
  <c r="F377" i="8"/>
  <c r="AP376" i="8"/>
  <c r="BB376" i="8" s="1"/>
  <c r="AM376" i="8"/>
  <c r="AY376" i="8" s="1"/>
  <c r="AM375" i="8"/>
  <c r="AY375" i="8" s="1"/>
  <c r="AL375" i="7"/>
  <c r="BQ375" i="7"/>
  <c r="BS376" i="7"/>
  <c r="Y377" i="7"/>
  <c r="AK376" i="7"/>
  <c r="BP376" i="7"/>
  <c r="BT376" i="7"/>
  <c r="R375" i="7"/>
  <c r="AN375" i="7"/>
  <c r="AZ375" i="7" s="1"/>
  <c r="AT375" i="7"/>
  <c r="BF375" i="7" s="1"/>
  <c r="BM375" i="7"/>
  <c r="BW375" i="7" s="1"/>
  <c r="BO375" i="7"/>
  <c r="AV375" i="7"/>
  <c r="BH375" i="7" s="1"/>
  <c r="S375" i="7"/>
  <c r="AX375" i="7" s="1"/>
  <c r="BJ375" i="7" s="1"/>
  <c r="AS375" i="7"/>
  <c r="BE375" i="7" s="1"/>
  <c r="BL375" i="7"/>
  <c r="BV375" i="7" s="1"/>
  <c r="AP376" i="7"/>
  <c r="BB376" i="7" s="1"/>
  <c r="F377" i="7"/>
  <c r="AQ376" i="7"/>
  <c r="BC376" i="7" s="1"/>
  <c r="AO376" i="7"/>
  <c r="BA376" i="7" s="1"/>
  <c r="BK375" i="7"/>
  <c r="AR375" i="7"/>
  <c r="BD375" i="7" s="1"/>
  <c r="BN375" i="7"/>
  <c r="BX375" i="7" s="1"/>
  <c r="AU375" i="7"/>
  <c r="BG375" i="7" s="1"/>
  <c r="AV375" i="6"/>
  <c r="AD375" i="6"/>
  <c r="U377" i="6"/>
  <c r="AH375" i="6"/>
  <c r="AP375" i="6" s="1"/>
  <c r="O375" i="6"/>
  <c r="AU375" i="6"/>
  <c r="AI375" i="6"/>
  <c r="AQ375" i="6" s="1"/>
  <c r="AX375" i="6"/>
  <c r="AJ376" i="6"/>
  <c r="AR376" i="6" s="1"/>
  <c r="F377" i="6"/>
  <c r="N375" i="6"/>
  <c r="AE375" i="6"/>
  <c r="AM375" i="6" s="1"/>
  <c r="AD375" i="5"/>
  <c r="AV375" i="5"/>
  <c r="U377" i="5"/>
  <c r="AK374" i="5"/>
  <c r="AS374" i="5" s="1"/>
  <c r="N375" i="5"/>
  <c r="AE375" i="5"/>
  <c r="AM375" i="5" s="1"/>
  <c r="O375" i="5"/>
  <c r="AL375" i="5" s="1"/>
  <c r="AT375" i="5" s="1"/>
  <c r="AH375" i="5"/>
  <c r="AP375" i="5" s="1"/>
  <c r="AU375" i="5"/>
  <c r="AW375" i="5" s="1"/>
  <c r="AI375" i="5"/>
  <c r="AQ375" i="5" s="1"/>
  <c r="AX375" i="5"/>
  <c r="AF376" i="5"/>
  <c r="AN376" i="5" s="1"/>
  <c r="AG376" i="5"/>
  <c r="AO376" i="5" s="1"/>
  <c r="AJ376" i="5"/>
  <c r="AR376" i="5" s="1"/>
  <c r="F377" i="5"/>
  <c r="AD375" i="4"/>
  <c r="AV375" i="4"/>
  <c r="U377" i="4"/>
  <c r="AK374" i="4"/>
  <c r="AS374" i="4" s="1"/>
  <c r="N375" i="4"/>
  <c r="AE375" i="4"/>
  <c r="AM375" i="4" s="1"/>
  <c r="O375" i="4"/>
  <c r="AL375" i="4" s="1"/>
  <c r="AT375" i="4" s="1"/>
  <c r="AH375" i="4"/>
  <c r="AP375" i="4" s="1"/>
  <c r="AU375" i="4"/>
  <c r="AW375" i="4" s="1"/>
  <c r="AI375" i="4"/>
  <c r="AQ375" i="4" s="1"/>
  <c r="AX375" i="4"/>
  <c r="AF376" i="4"/>
  <c r="AN376" i="4" s="1"/>
  <c r="F377" i="4"/>
  <c r="BQ375" i="3"/>
  <c r="AX375" i="3"/>
  <c r="BR376" i="3"/>
  <c r="BT376" i="3"/>
  <c r="S377" i="3"/>
  <c r="AF374" i="3"/>
  <c r="AL374" i="3" s="1"/>
  <c r="CJ374" i="3"/>
  <c r="CI374" i="3"/>
  <c r="BC375" i="3"/>
  <c r="BI375" i="3" s="1"/>
  <c r="BO375" i="3"/>
  <c r="AY375" i="3"/>
  <c r="BE375" i="3" s="1"/>
  <c r="AR375" i="3"/>
  <c r="BK375" i="3"/>
  <c r="BW375" i="3" s="1"/>
  <c r="CC375" i="3" s="1"/>
  <c r="BL375" i="3"/>
  <c r="AZ375" i="3"/>
  <c r="BF375" i="3" s="1"/>
  <c r="M375" i="3"/>
  <c r="AA375" i="3"/>
  <c r="AG375" i="3" s="1"/>
  <c r="BM375" i="3"/>
  <c r="BY375" i="3" s="1"/>
  <c r="CE375" i="3" s="1"/>
  <c r="BA375" i="3"/>
  <c r="BG375" i="3" s="1"/>
  <c r="BB375" i="3"/>
  <c r="BH375" i="3" s="1"/>
  <c r="BN375" i="3"/>
  <c r="BZ375" i="3" s="1"/>
  <c r="CF375" i="3" s="1"/>
  <c r="AB376" i="3"/>
  <c r="AH376" i="3" s="1"/>
  <c r="AE376" i="3"/>
  <c r="AK376" i="3" s="1"/>
  <c r="AC376" i="3"/>
  <c r="AI376" i="3" s="1"/>
  <c r="AD376" i="3"/>
  <c r="AJ376" i="3" s="1"/>
  <c r="F377" i="3"/>
  <c r="BP374" i="3"/>
  <c r="CB374" i="3" s="1"/>
  <c r="CH374" i="3" s="1"/>
  <c r="BD374" i="3"/>
  <c r="BJ374" i="3" s="1"/>
  <c r="BR376" i="2"/>
  <c r="S377" i="2"/>
  <c r="Z376" i="2"/>
  <c r="BS376" i="2"/>
  <c r="BU376" i="2"/>
  <c r="AX375" i="2"/>
  <c r="BQ375" i="2"/>
  <c r="CI374" i="2"/>
  <c r="AF374" i="2"/>
  <c r="AL374" i="2" s="1"/>
  <c r="AY375" i="2"/>
  <c r="BE375" i="2" s="1"/>
  <c r="BK375" i="2"/>
  <c r="BW375" i="2" s="1"/>
  <c r="CC375" i="2" s="1"/>
  <c r="AR375" i="2"/>
  <c r="BO375" i="2"/>
  <c r="BC375" i="2"/>
  <c r="BI375" i="2" s="1"/>
  <c r="BM375" i="2"/>
  <c r="BY375" i="2" s="1"/>
  <c r="CE375" i="2" s="1"/>
  <c r="BA375" i="2"/>
  <c r="BG375" i="2" s="1"/>
  <c r="M375" i="2"/>
  <c r="AA375" i="2"/>
  <c r="AG375" i="2" s="1"/>
  <c r="AZ375" i="2"/>
  <c r="BF375" i="2" s="1"/>
  <c r="BL375" i="2"/>
  <c r="BX375" i="2" s="1"/>
  <c r="CD375" i="2" s="1"/>
  <c r="BN375" i="2"/>
  <c r="BB375" i="2"/>
  <c r="BH375" i="2" s="1"/>
  <c r="AC376" i="2"/>
  <c r="AI376" i="2" s="1"/>
  <c r="AE376" i="2"/>
  <c r="AK376" i="2" s="1"/>
  <c r="AB376" i="2"/>
  <c r="AH376" i="2" s="1"/>
  <c r="F377" i="2"/>
  <c r="BP374" i="2"/>
  <c r="BD374" i="2"/>
  <c r="BJ374" i="2" s="1"/>
  <c r="AX375" i="1"/>
  <c r="BQ375" i="1"/>
  <c r="BR376" i="1"/>
  <c r="BS376" i="1"/>
  <c r="BT376" i="1"/>
  <c r="BU376" i="1"/>
  <c r="S377" i="1"/>
  <c r="AF374" i="1"/>
  <c r="AL374" i="1" s="1"/>
  <c r="BD374" i="1"/>
  <c r="BJ374" i="1" s="1"/>
  <c r="BP374" i="1"/>
  <c r="M375" i="1"/>
  <c r="AA375" i="1"/>
  <c r="AG375" i="1" s="1"/>
  <c r="AR375" i="1"/>
  <c r="AY375" i="1"/>
  <c r="BE375" i="1" s="1"/>
  <c r="BK375" i="1"/>
  <c r="BW375" i="1" s="1"/>
  <c r="CC375" i="1" s="1"/>
  <c r="AZ375" i="1"/>
  <c r="BF375" i="1" s="1"/>
  <c r="BL375" i="1"/>
  <c r="BX375" i="1" s="1"/>
  <c r="CD375" i="1" s="1"/>
  <c r="BA375" i="1"/>
  <c r="BG375" i="1" s="1"/>
  <c r="BM375" i="1"/>
  <c r="BY375" i="1" s="1"/>
  <c r="CE375" i="1" s="1"/>
  <c r="BB375" i="1"/>
  <c r="BH375" i="1" s="1"/>
  <c r="BN375" i="1"/>
  <c r="BZ375" i="1" s="1"/>
  <c r="CF375" i="1" s="1"/>
  <c r="BC375" i="1"/>
  <c r="BI375" i="1" s="1"/>
  <c r="BO375" i="1"/>
  <c r="CA375" i="1" s="1"/>
  <c r="CG375" i="1" s="1"/>
  <c r="AB376" i="1"/>
  <c r="AH376" i="1" s="1"/>
  <c r="AC376" i="1"/>
  <c r="AI376" i="1" s="1"/>
  <c r="AD376" i="1"/>
  <c r="AJ376" i="1" s="1"/>
  <c r="AE376" i="1"/>
  <c r="AK376" i="1" s="1"/>
  <c r="F377" i="1"/>
  <c r="AK375" i="8"/>
  <c r="BT375" i="8"/>
  <c r="AL374" i="6"/>
  <c r="AT374" i="6" s="1"/>
  <c r="AW374" i="6"/>
  <c r="AZ374" i="6"/>
  <c r="AF375" i="6"/>
  <c r="AN375" i="6" s="1"/>
  <c r="AG375" i="6"/>
  <c r="AO375" i="6" s="1"/>
  <c r="AJ375" i="6"/>
  <c r="AR375" i="6" s="1"/>
  <c r="AK374" i="6"/>
  <c r="AS374" i="6" s="1"/>
  <c r="AC375" i="5"/>
  <c r="AZ374" i="5"/>
  <c r="BT375" i="2"/>
  <c r="BX374" i="2"/>
  <c r="CD374" i="2" s="1"/>
  <c r="AC375" i="2"/>
  <c r="AI375" i="2" s="1"/>
  <c r="AE375" i="2"/>
  <c r="AK375" i="2" s="1"/>
  <c r="AB375" i="2"/>
  <c r="AH375" i="2" s="1"/>
  <c r="AD375" i="2"/>
  <c r="AJ375" i="2" s="1"/>
  <c r="BW374" i="2"/>
  <c r="CC374" i="2" s="1"/>
  <c r="CB373" i="2"/>
  <c r="CH373" i="2" s="1"/>
  <c r="BV374" i="1"/>
  <c r="Z375" i="1"/>
  <c r="CB373" i="1"/>
  <c r="CH373" i="1" s="1"/>
  <c r="BR375" i="9"/>
  <c r="BU374" i="9"/>
  <c r="BU374" i="8"/>
  <c r="BP375" i="7"/>
  <c r="BT375" i="7"/>
  <c r="AW374" i="7"/>
  <c r="BI374" i="7" s="1"/>
  <c r="BW374" i="7"/>
  <c r="AC375" i="4"/>
  <c r="AZ374" i="4"/>
  <c r="Z375" i="3"/>
  <c r="BX374" i="3"/>
  <c r="CD374" i="3" s="1"/>
  <c r="CB373" i="3"/>
  <c r="CH373" i="3" s="1"/>
  <c r="BV374" i="2"/>
  <c r="AK375" i="9"/>
  <c r="BX374" i="9"/>
  <c r="AC375" i="6"/>
  <c r="BU375" i="3"/>
  <c r="BZ374" i="3"/>
  <c r="CF374" i="3" s="1"/>
  <c r="BU375" i="2"/>
  <c r="BW374" i="8"/>
  <c r="AY375" i="6"/>
  <c r="AY375" i="5"/>
  <c r="AY375" i="4"/>
  <c r="AK375" i="7"/>
  <c r="BR375" i="3"/>
  <c r="Z375" i="2"/>
  <c r="AL376" i="9" l="1"/>
  <c r="BQ376" i="9"/>
  <c r="BS377" i="9"/>
  <c r="BP377" i="9"/>
  <c r="BT377" i="9"/>
  <c r="AN376" i="9"/>
  <c r="AZ376" i="9" s="1"/>
  <c r="R376" i="9"/>
  <c r="AR376" i="9"/>
  <c r="BD376" i="9" s="1"/>
  <c r="BK376" i="9"/>
  <c r="AU376" i="9"/>
  <c r="BG376" i="9" s="1"/>
  <c r="BN376" i="9"/>
  <c r="BX376" i="9" s="1"/>
  <c r="AT376" i="9"/>
  <c r="BF376" i="9" s="1"/>
  <c r="BM376" i="9"/>
  <c r="AO377" i="9"/>
  <c r="BA377" i="9" s="1"/>
  <c r="AQ377" i="9"/>
  <c r="BC377" i="9" s="1"/>
  <c r="AP377" i="9"/>
  <c r="BB377" i="9" s="1"/>
  <c r="AA463" i="9"/>
  <c r="AA464" i="9" s="1"/>
  <c r="AA467" i="9" s="1"/>
  <c r="AM376" i="9"/>
  <c r="AY376" i="9" s="1"/>
  <c r="AS376" i="9"/>
  <c r="BE376" i="9" s="1"/>
  <c r="BL376" i="9"/>
  <c r="BV376" i="9" s="1"/>
  <c r="S376" i="9"/>
  <c r="AX376" i="9" s="1"/>
  <c r="BJ376" i="9" s="1"/>
  <c r="AV376" i="9"/>
  <c r="BH376" i="9" s="1"/>
  <c r="BO376" i="9"/>
  <c r="AL376" i="8"/>
  <c r="BQ376" i="8"/>
  <c r="BT377" i="8"/>
  <c r="BP377" i="8"/>
  <c r="BS377" i="8"/>
  <c r="AS376" i="8"/>
  <c r="BE376" i="8" s="1"/>
  <c r="BL376" i="8"/>
  <c r="BV376" i="8" s="1"/>
  <c r="S376" i="8"/>
  <c r="AX376" i="8" s="1"/>
  <c r="BJ376" i="8" s="1"/>
  <c r="AQ377" i="8"/>
  <c r="BC377" i="8" s="1"/>
  <c r="AO377" i="8"/>
  <c r="BA377" i="8" s="1"/>
  <c r="BN376" i="8"/>
  <c r="AU376" i="8"/>
  <c r="BG376" i="8" s="1"/>
  <c r="AN376" i="8"/>
  <c r="AZ376" i="8" s="1"/>
  <c r="R376" i="8"/>
  <c r="AR376" i="8"/>
  <c r="BD376" i="8" s="1"/>
  <c r="BK376" i="8"/>
  <c r="AT376" i="8"/>
  <c r="BF376" i="8" s="1"/>
  <c r="BM376" i="8"/>
  <c r="AV376" i="8"/>
  <c r="BH376" i="8" s="1"/>
  <c r="BO376" i="8"/>
  <c r="BY376" i="8" s="1"/>
  <c r="BR377" i="7"/>
  <c r="BS377" i="7"/>
  <c r="AL376" i="7"/>
  <c r="BQ376" i="7"/>
  <c r="S376" i="7"/>
  <c r="AX376" i="7" s="1"/>
  <c r="BJ376" i="7" s="1"/>
  <c r="AS376" i="7"/>
  <c r="BE376" i="7" s="1"/>
  <c r="BL376" i="7"/>
  <c r="BV376" i="7" s="1"/>
  <c r="AP377" i="7"/>
  <c r="BB377" i="7" s="1"/>
  <c r="AO377" i="7"/>
  <c r="BA377" i="7" s="1"/>
  <c r="AQ377" i="7"/>
  <c r="BC377" i="7" s="1"/>
  <c r="AA463" i="7"/>
  <c r="AA464" i="7" s="1"/>
  <c r="AA467" i="7" s="1"/>
  <c r="AM376" i="7"/>
  <c r="AY376" i="7" s="1"/>
  <c r="AU376" i="7"/>
  <c r="BG376" i="7" s="1"/>
  <c r="BN376" i="7"/>
  <c r="BX376" i="7" s="1"/>
  <c r="AV376" i="7"/>
  <c r="BH376" i="7" s="1"/>
  <c r="BO376" i="7"/>
  <c r="BY376" i="7" s="1"/>
  <c r="R376" i="7"/>
  <c r="AN376" i="7"/>
  <c r="AZ376" i="7" s="1"/>
  <c r="AR376" i="7"/>
  <c r="BD376" i="7" s="1"/>
  <c r="BK376" i="7"/>
  <c r="BU376" i="7" s="1"/>
  <c r="AT376" i="7"/>
  <c r="BF376" i="7" s="1"/>
  <c r="BM376" i="7"/>
  <c r="AD376" i="6"/>
  <c r="AV376" i="6"/>
  <c r="AE376" i="6"/>
  <c r="AM376" i="6" s="1"/>
  <c r="N376" i="6"/>
  <c r="O376" i="6"/>
  <c r="AL376" i="6" s="1"/>
  <c r="AT376" i="6" s="1"/>
  <c r="AH376" i="6"/>
  <c r="AP376" i="6" s="1"/>
  <c r="AU376" i="6"/>
  <c r="AW376" i="6" s="1"/>
  <c r="AX376" i="6"/>
  <c r="AI376" i="6"/>
  <c r="AQ376" i="6" s="1"/>
  <c r="AF377" i="6"/>
  <c r="AN377" i="6" s="1"/>
  <c r="AK375" i="6"/>
  <c r="AS375" i="6" s="1"/>
  <c r="AD376" i="5"/>
  <c r="AV376" i="5"/>
  <c r="N376" i="5"/>
  <c r="AE376" i="5"/>
  <c r="AM376" i="5" s="1"/>
  <c r="O376" i="5"/>
  <c r="AL376" i="5" s="1"/>
  <c r="AT376" i="5" s="1"/>
  <c r="AH376" i="5"/>
  <c r="AP376" i="5" s="1"/>
  <c r="AU376" i="5"/>
  <c r="AW376" i="5" s="1"/>
  <c r="AI376" i="5"/>
  <c r="AQ376" i="5" s="1"/>
  <c r="AX376" i="5"/>
  <c r="AF377" i="5"/>
  <c r="AN377" i="5" s="1"/>
  <c r="AG377" i="5"/>
  <c r="AO377" i="5" s="1"/>
  <c r="AJ377" i="5"/>
  <c r="AR377" i="5" s="1"/>
  <c r="AD376" i="4"/>
  <c r="AV376" i="4"/>
  <c r="N376" i="4"/>
  <c r="AE376" i="4"/>
  <c r="AM376" i="4" s="1"/>
  <c r="O376" i="4"/>
  <c r="AL376" i="4" s="1"/>
  <c r="AT376" i="4" s="1"/>
  <c r="AH376" i="4"/>
  <c r="AP376" i="4" s="1"/>
  <c r="AU376" i="4"/>
  <c r="AW376" i="4" s="1"/>
  <c r="AI376" i="4"/>
  <c r="AQ376" i="4" s="1"/>
  <c r="AX376" i="4"/>
  <c r="AF377" i="4"/>
  <c r="AN377" i="4" s="1"/>
  <c r="AX376" i="3"/>
  <c r="BV376" i="3" s="1"/>
  <c r="BQ376" i="3"/>
  <c r="BT377" i="3"/>
  <c r="BD375" i="3"/>
  <c r="BJ375" i="3" s="1"/>
  <c r="BP375" i="3"/>
  <c r="CB375" i="3" s="1"/>
  <c r="CH375" i="3" s="1"/>
  <c r="CI375" i="3"/>
  <c r="AF375" i="3"/>
  <c r="AL375" i="3" s="1"/>
  <c r="CJ375" i="3"/>
  <c r="BL376" i="3"/>
  <c r="BX376" i="3" s="1"/>
  <c r="CD376" i="3" s="1"/>
  <c r="AZ376" i="3"/>
  <c r="BF376" i="3" s="1"/>
  <c r="BM376" i="3"/>
  <c r="BY376" i="3" s="1"/>
  <c r="CE376" i="3" s="1"/>
  <c r="BA376" i="3"/>
  <c r="BG376" i="3" s="1"/>
  <c r="BC376" i="3"/>
  <c r="BI376" i="3" s="1"/>
  <c r="BO376" i="3"/>
  <c r="CA376" i="3" s="1"/>
  <c r="CG376" i="3" s="1"/>
  <c r="BB376" i="3"/>
  <c r="BH376" i="3" s="1"/>
  <c r="BN376" i="3"/>
  <c r="BZ376" i="3" s="1"/>
  <c r="CF376" i="3" s="1"/>
  <c r="M376" i="3"/>
  <c r="AA376" i="3"/>
  <c r="AG376" i="3" s="1"/>
  <c r="AR376" i="3"/>
  <c r="AY376" i="3"/>
  <c r="BE376" i="3" s="1"/>
  <c r="BK376" i="3"/>
  <c r="BW376" i="3" s="1"/>
  <c r="CC376" i="3" s="1"/>
  <c r="AB377" i="3"/>
  <c r="AH377" i="3" s="1"/>
  <c r="AD377" i="3"/>
  <c r="AJ377" i="3" s="1"/>
  <c r="AE377" i="3"/>
  <c r="AK377" i="3" s="1"/>
  <c r="AC377" i="3"/>
  <c r="AI377" i="3" s="1"/>
  <c r="BT377" i="2"/>
  <c r="BR377" i="2"/>
  <c r="BQ376" i="2"/>
  <c r="AX376" i="2"/>
  <c r="BV376" i="2" s="1"/>
  <c r="BD375" i="2"/>
  <c r="BJ375" i="2" s="1"/>
  <c r="BP375" i="2"/>
  <c r="CB375" i="2" s="1"/>
  <c r="CH375" i="2" s="1"/>
  <c r="CI375" i="2"/>
  <c r="AF375" i="2"/>
  <c r="AL375" i="2" s="1"/>
  <c r="AR376" i="2"/>
  <c r="AY376" i="2"/>
  <c r="BE376" i="2" s="1"/>
  <c r="BK376" i="2"/>
  <c r="BW376" i="2" s="1"/>
  <c r="CC376" i="2" s="1"/>
  <c r="BM376" i="2"/>
  <c r="BY376" i="2" s="1"/>
  <c r="CE376" i="2" s="1"/>
  <c r="BA376" i="2"/>
  <c r="BG376" i="2" s="1"/>
  <c r="M376" i="2"/>
  <c r="AA376" i="2"/>
  <c r="AG376" i="2" s="1"/>
  <c r="AZ376" i="2"/>
  <c r="BF376" i="2" s="1"/>
  <c r="BL376" i="2"/>
  <c r="BX376" i="2" s="1"/>
  <c r="CD376" i="2" s="1"/>
  <c r="BB376" i="2"/>
  <c r="BH376" i="2" s="1"/>
  <c r="BN376" i="2"/>
  <c r="BZ376" i="2" s="1"/>
  <c r="CF376" i="2" s="1"/>
  <c r="BC376" i="2"/>
  <c r="BI376" i="2" s="1"/>
  <c r="BO376" i="2"/>
  <c r="CA376" i="2" s="1"/>
  <c r="CG376" i="2" s="1"/>
  <c r="AC377" i="2"/>
  <c r="AI377" i="2" s="1"/>
  <c r="AB377" i="2"/>
  <c r="AH377" i="2" s="1"/>
  <c r="AE377" i="2"/>
  <c r="AK377" i="2" s="1"/>
  <c r="AD377" i="2"/>
  <c r="AJ377" i="2" s="1"/>
  <c r="AX376" i="1"/>
  <c r="BQ376" i="1"/>
  <c r="BR377" i="1"/>
  <c r="BS377" i="1"/>
  <c r="BT377" i="1"/>
  <c r="BU377" i="1"/>
  <c r="BD375" i="1"/>
  <c r="BJ375" i="1" s="1"/>
  <c r="BP375" i="1"/>
  <c r="M376" i="1"/>
  <c r="AA376" i="1"/>
  <c r="AG376" i="1" s="1"/>
  <c r="AR376" i="1"/>
  <c r="AY376" i="1"/>
  <c r="BE376" i="1" s="1"/>
  <c r="BK376" i="1"/>
  <c r="BW376" i="1" s="1"/>
  <c r="CC376" i="1" s="1"/>
  <c r="AZ376" i="1"/>
  <c r="BF376" i="1" s="1"/>
  <c r="BL376" i="1"/>
  <c r="BX376" i="1" s="1"/>
  <c r="CD376" i="1" s="1"/>
  <c r="BA376" i="1"/>
  <c r="BG376" i="1" s="1"/>
  <c r="BM376" i="1"/>
  <c r="BY376" i="1" s="1"/>
  <c r="CE376" i="1" s="1"/>
  <c r="BB376" i="1"/>
  <c r="BH376" i="1" s="1"/>
  <c r="BN376" i="1"/>
  <c r="BZ376" i="1" s="1"/>
  <c r="CF376" i="1" s="1"/>
  <c r="BC376" i="1"/>
  <c r="BI376" i="1" s="1"/>
  <c r="BO376" i="1"/>
  <c r="CA376" i="1" s="1"/>
  <c r="CG376" i="1" s="1"/>
  <c r="AB377" i="1"/>
  <c r="AH377" i="1" s="1"/>
  <c r="AC377" i="1"/>
  <c r="AI377" i="1" s="1"/>
  <c r="AD377" i="1"/>
  <c r="AJ377" i="1" s="1"/>
  <c r="AE377" i="1"/>
  <c r="AK377" i="1" s="1"/>
  <c r="BR376" i="9"/>
  <c r="AK375" i="5"/>
  <c r="AS375" i="5" s="1"/>
  <c r="AZ375" i="5"/>
  <c r="BX375" i="3"/>
  <c r="CD375" i="3" s="1"/>
  <c r="AL375" i="6"/>
  <c r="AT375" i="6" s="1"/>
  <c r="AW375" i="6"/>
  <c r="AZ375" i="6"/>
  <c r="AG376" i="6"/>
  <c r="AO376" i="6" s="1"/>
  <c r="AF376" i="6"/>
  <c r="AN376" i="6" s="1"/>
  <c r="AC376" i="5"/>
  <c r="AY376" i="5"/>
  <c r="AJ376" i="4"/>
  <c r="AR376" i="4" s="1"/>
  <c r="BU376" i="3"/>
  <c r="CA375" i="3"/>
  <c r="CG375" i="3" s="1"/>
  <c r="BT376" i="2"/>
  <c r="BV375" i="2"/>
  <c r="CA375" i="2"/>
  <c r="CG375" i="2" s="1"/>
  <c r="BZ375" i="2"/>
  <c r="CF375" i="2" s="1"/>
  <c r="AD376" i="2"/>
  <c r="AJ376" i="2" s="1"/>
  <c r="CB374" i="2"/>
  <c r="CH374" i="2" s="1"/>
  <c r="BV375" i="1"/>
  <c r="Z376" i="1"/>
  <c r="BY375" i="8"/>
  <c r="AG376" i="4"/>
  <c r="AO376" i="4" s="1"/>
  <c r="BV375" i="3"/>
  <c r="BP376" i="9"/>
  <c r="BU375" i="7"/>
  <c r="AY376" i="4"/>
  <c r="BS376" i="8"/>
  <c r="AW375" i="8"/>
  <c r="BI375" i="8" s="1"/>
  <c r="AW375" i="7"/>
  <c r="BI375" i="7" s="1"/>
  <c r="BY375" i="7"/>
  <c r="AY376" i="6"/>
  <c r="Z376" i="3"/>
  <c r="AK376" i="9"/>
  <c r="BT376" i="9"/>
  <c r="AW375" i="9"/>
  <c r="BI375" i="9" s="1"/>
  <c r="BW375" i="9"/>
  <c r="BP376" i="8"/>
  <c r="AK376" i="8"/>
  <c r="BR376" i="7"/>
  <c r="AC376" i="6"/>
  <c r="AC376" i="4"/>
  <c r="BR376" i="8"/>
  <c r="AK375" i="4"/>
  <c r="AS375" i="4" s="1"/>
  <c r="AZ375" i="4"/>
  <c r="BS376" i="3"/>
  <c r="CB374" i="1"/>
  <c r="CH374" i="1" s="1"/>
  <c r="AF375" i="1"/>
  <c r="AL375" i="1" s="1"/>
  <c r="AZ376" i="6" l="1"/>
  <c r="AZ376" i="5"/>
  <c r="AK376" i="5"/>
  <c r="AS376" i="5" s="1"/>
  <c r="AZ376" i="4"/>
  <c r="AL377" i="9"/>
  <c r="BQ377" i="9"/>
  <c r="R377" i="9"/>
  <c r="AN377" i="9"/>
  <c r="AZ377" i="9" s="1"/>
  <c r="BK377" i="9"/>
  <c r="BU377" i="9" s="1"/>
  <c r="AR377" i="9"/>
  <c r="BD377" i="9" s="1"/>
  <c r="M447" i="9"/>
  <c r="L423" i="9"/>
  <c r="L386" i="9"/>
  <c r="Q408" i="9"/>
  <c r="L461" i="9"/>
  <c r="AQ461" i="9" s="1"/>
  <c r="BC461" i="9" s="1"/>
  <c r="H424" i="9"/>
  <c r="AM424" i="9" s="1"/>
  <c r="L408" i="9"/>
  <c r="H411" i="9"/>
  <c r="AM411" i="9" s="1"/>
  <c r="J463" i="9"/>
  <c r="L440" i="9"/>
  <c r="AQ440" i="9" s="1"/>
  <c r="BC440" i="9" s="1"/>
  <c r="H426" i="9"/>
  <c r="AM426" i="9" s="1"/>
  <c r="O419" i="9"/>
  <c r="J423" i="9"/>
  <c r="K445" i="9"/>
  <c r="O379" i="9"/>
  <c r="I412" i="9"/>
  <c r="J455" i="9"/>
  <c r="AO455" i="9" s="1"/>
  <c r="I448" i="9"/>
  <c r="K425" i="9"/>
  <c r="AP425" i="9" s="1"/>
  <c r="J446" i="9"/>
  <c r="AO446" i="9" s="1"/>
  <c r="J380" i="9"/>
  <c r="AO380" i="9" s="1"/>
  <c r="H380" i="9"/>
  <c r="AM380" i="9" s="1"/>
  <c r="O394" i="9"/>
  <c r="P460" i="9"/>
  <c r="H430" i="9"/>
  <c r="I395" i="9"/>
  <c r="Q425" i="9"/>
  <c r="J404" i="9"/>
  <c r="AO404" i="9" s="1"/>
  <c r="P455" i="9"/>
  <c r="N432" i="9"/>
  <c r="K395" i="9"/>
  <c r="AP395" i="9" s="1"/>
  <c r="L395" i="9"/>
  <c r="AQ395" i="9" s="1"/>
  <c r="BC395" i="9" s="1"/>
  <c r="J454" i="9"/>
  <c r="AO454" i="9" s="1"/>
  <c r="I461" i="9"/>
  <c r="O389" i="9"/>
  <c r="O438" i="9"/>
  <c r="L404" i="9"/>
  <c r="AQ404" i="9" s="1"/>
  <c r="BC404" i="9" s="1"/>
  <c r="N397" i="9"/>
  <c r="H387" i="9"/>
  <c r="AM387" i="9" s="1"/>
  <c r="O454" i="9"/>
  <c r="J460" i="9"/>
  <c r="I403" i="9"/>
  <c r="J408" i="9"/>
  <c r="I455" i="9"/>
  <c r="K430" i="9"/>
  <c r="P424" i="9"/>
  <c r="M401" i="9"/>
  <c r="P397" i="9"/>
  <c r="N440" i="9"/>
  <c r="I453" i="9"/>
  <c r="L396" i="9"/>
  <c r="AQ396" i="9" s="1"/>
  <c r="BC396" i="9" s="1"/>
  <c r="P403" i="9"/>
  <c r="M432" i="9"/>
  <c r="I380" i="9"/>
  <c r="L448" i="9"/>
  <c r="AQ448" i="9" s="1"/>
  <c r="BC448" i="9" s="1"/>
  <c r="Q418" i="9"/>
  <c r="J440" i="9"/>
  <c r="AO440" i="9" s="1"/>
  <c r="Q432" i="9"/>
  <c r="M402" i="9"/>
  <c r="I408" i="9"/>
  <c r="K454" i="9"/>
  <c r="AP454" i="9" s="1"/>
  <c r="Q396" i="9"/>
  <c r="I387" i="9"/>
  <c r="H418" i="9"/>
  <c r="AM418" i="9" s="1"/>
  <c r="L455" i="9"/>
  <c r="AQ455" i="9" s="1"/>
  <c r="BC455" i="9" s="1"/>
  <c r="O455" i="9"/>
  <c r="Q380" i="9"/>
  <c r="P433" i="9"/>
  <c r="O453" i="9"/>
  <c r="L445" i="9"/>
  <c r="M424" i="9"/>
  <c r="O416" i="9"/>
  <c r="P447" i="9"/>
  <c r="N456" i="9"/>
  <c r="I394" i="9"/>
  <c r="H445" i="9"/>
  <c r="M463" i="9"/>
  <c r="L426" i="9"/>
  <c r="AQ426" i="9" s="1"/>
  <c r="BC426" i="9" s="1"/>
  <c r="P382" i="9"/>
  <c r="M380" i="9"/>
  <c r="L389" i="9"/>
  <c r="AQ389" i="9" s="1"/>
  <c r="BC389" i="9" s="1"/>
  <c r="I409" i="9"/>
  <c r="J438" i="9"/>
  <c r="H433" i="9"/>
  <c r="AM433" i="9" s="1"/>
  <c r="M433" i="9"/>
  <c r="K456" i="9"/>
  <c r="AP456" i="9" s="1"/>
  <c r="K380" i="9"/>
  <c r="AP380" i="9" s="1"/>
  <c r="I423" i="9"/>
  <c r="P446" i="9"/>
  <c r="K411" i="9"/>
  <c r="AP411" i="9" s="1"/>
  <c r="P454" i="9"/>
  <c r="P388" i="9"/>
  <c r="Q423" i="9"/>
  <c r="Q439" i="9"/>
  <c r="M409" i="9"/>
  <c r="I390" i="9"/>
  <c r="N403" i="9"/>
  <c r="M456" i="9"/>
  <c r="J394" i="9"/>
  <c r="O439" i="9"/>
  <c r="N381" i="9"/>
  <c r="Q401" i="9"/>
  <c r="O447" i="9"/>
  <c r="N460" i="9"/>
  <c r="P425" i="9"/>
  <c r="L460" i="9"/>
  <c r="Q417" i="9"/>
  <c r="H453" i="9"/>
  <c r="AM453" i="9" s="1"/>
  <c r="N419" i="9"/>
  <c r="K379" i="9"/>
  <c r="J388" i="9"/>
  <c r="AO388" i="9" s="1"/>
  <c r="K453" i="9"/>
  <c r="AP453" i="9" s="1"/>
  <c r="K432" i="9"/>
  <c r="AP432" i="9" s="1"/>
  <c r="N417" i="9"/>
  <c r="M445" i="9"/>
  <c r="I381" i="9"/>
  <c r="Q433" i="9"/>
  <c r="Q416" i="9"/>
  <c r="J412" i="9"/>
  <c r="AO412" i="9" s="1"/>
  <c r="K401" i="9"/>
  <c r="Q452" i="9"/>
  <c r="Q463" i="9"/>
  <c r="L454" i="9"/>
  <c r="AQ454" i="9" s="1"/>
  <c r="BC454" i="9" s="1"/>
  <c r="L401" i="9"/>
  <c r="Q460" i="9"/>
  <c r="M395" i="9"/>
  <c r="I379" i="9"/>
  <c r="L431" i="9"/>
  <c r="AQ431" i="9" s="1"/>
  <c r="BC431" i="9" s="1"/>
  <c r="J447" i="9"/>
  <c r="AO447" i="9" s="1"/>
  <c r="J379" i="9"/>
  <c r="J397" i="9"/>
  <c r="AO397" i="9" s="1"/>
  <c r="M411" i="9"/>
  <c r="I454" i="9"/>
  <c r="Q447" i="9"/>
  <c r="N426" i="9"/>
  <c r="I382" i="9"/>
  <c r="I410" i="9"/>
  <c r="L462" i="9"/>
  <c r="AQ462" i="9" s="1"/>
  <c r="BC462" i="9" s="1"/>
  <c r="L452" i="9"/>
  <c r="N395" i="9"/>
  <c r="J381" i="9"/>
  <c r="AO381" i="9" s="1"/>
  <c r="P434" i="9"/>
  <c r="O431" i="9"/>
  <c r="H388" i="9"/>
  <c r="AM388" i="9" s="1"/>
  <c r="Q453" i="9"/>
  <c r="K447" i="9"/>
  <c r="AP447" i="9" s="1"/>
  <c r="I463" i="9"/>
  <c r="J426" i="9"/>
  <c r="AO426" i="9" s="1"/>
  <c r="L380" i="9"/>
  <c r="AQ380" i="9" s="1"/>
  <c r="BC380" i="9" s="1"/>
  <c r="H381" i="9"/>
  <c r="AM381" i="9" s="1"/>
  <c r="O448" i="9"/>
  <c r="M434" i="9"/>
  <c r="M389" i="9"/>
  <c r="N455" i="9"/>
  <c r="I462" i="9"/>
  <c r="K452" i="9"/>
  <c r="M386" i="9"/>
  <c r="H432" i="9"/>
  <c r="AM432" i="9" s="1"/>
  <c r="P386" i="9"/>
  <c r="O463" i="9"/>
  <c r="J445" i="9"/>
  <c r="J432" i="9"/>
  <c r="AO432" i="9" s="1"/>
  <c r="N388" i="9"/>
  <c r="H460" i="9"/>
  <c r="J402" i="9"/>
  <c r="AO402" i="9" s="1"/>
  <c r="P441" i="9"/>
  <c r="N390" i="9"/>
  <c r="Q402" i="9"/>
  <c r="O424" i="9"/>
  <c r="P452" i="9"/>
  <c r="P431" i="9"/>
  <c r="P381" i="9"/>
  <c r="L411" i="9"/>
  <c r="AQ411" i="9" s="1"/>
  <c r="BC411" i="9" s="1"/>
  <c r="P379" i="9"/>
  <c r="M416" i="9"/>
  <c r="K440" i="9"/>
  <c r="AP440" i="9" s="1"/>
  <c r="M404" i="9"/>
  <c r="Q410" i="9"/>
  <c r="M455" i="9"/>
  <c r="P419" i="9"/>
  <c r="Q462" i="9"/>
  <c r="J431" i="9"/>
  <c r="AO431" i="9" s="1"/>
  <c r="N412" i="9"/>
  <c r="J387" i="9"/>
  <c r="AO387" i="9" s="1"/>
  <c r="L419" i="9"/>
  <c r="AQ419" i="9" s="1"/>
  <c r="BC419" i="9" s="1"/>
  <c r="K446" i="9"/>
  <c r="AP446" i="9" s="1"/>
  <c r="K410" i="9"/>
  <c r="AP410" i="9" s="1"/>
  <c r="P410" i="9"/>
  <c r="L381" i="9"/>
  <c r="AQ381" i="9" s="1"/>
  <c r="BC381" i="9" s="1"/>
  <c r="H463" i="9"/>
  <c r="AM463" i="9" s="1"/>
  <c r="M423" i="9"/>
  <c r="K409" i="9"/>
  <c r="AP409" i="9" s="1"/>
  <c r="O404" i="9"/>
  <c r="K433" i="9"/>
  <c r="AP433" i="9" s="1"/>
  <c r="Q426" i="9"/>
  <c r="N401" i="9"/>
  <c r="P432" i="9"/>
  <c r="I445" i="9"/>
  <c r="I426" i="9"/>
  <c r="I456" i="9"/>
  <c r="P401" i="9"/>
  <c r="Q455" i="9"/>
  <c r="J452" i="9"/>
  <c r="O395" i="9"/>
  <c r="H423" i="9"/>
  <c r="J462" i="9"/>
  <c r="AO462" i="9" s="1"/>
  <c r="O461" i="9"/>
  <c r="N410" i="9"/>
  <c r="I417" i="9"/>
  <c r="Q390" i="9"/>
  <c r="H386" i="9"/>
  <c r="H431" i="9"/>
  <c r="AM431" i="9" s="1"/>
  <c r="K388" i="9"/>
  <c r="AP388" i="9" s="1"/>
  <c r="Q461" i="9"/>
  <c r="H395" i="9"/>
  <c r="AM395" i="9" s="1"/>
  <c r="P412" i="9"/>
  <c r="O426" i="9"/>
  <c r="O388" i="9"/>
  <c r="J439" i="9"/>
  <c r="AO439" i="9" s="1"/>
  <c r="L439" i="9"/>
  <c r="AQ439" i="9" s="1"/>
  <c r="BC439" i="9" s="1"/>
  <c r="O446" i="9"/>
  <c r="N452" i="9"/>
  <c r="M408" i="9"/>
  <c r="J390" i="9"/>
  <c r="AO390" i="9" s="1"/>
  <c r="L418" i="9"/>
  <c r="AQ418" i="9" s="1"/>
  <c r="BC418" i="9" s="1"/>
  <c r="O452" i="9"/>
  <c r="J425" i="9"/>
  <c r="AO425" i="9" s="1"/>
  <c r="M419" i="9"/>
  <c r="L456" i="9"/>
  <c r="AQ456" i="9" s="1"/>
  <c r="BC456" i="9" s="1"/>
  <c r="Q397" i="9"/>
  <c r="M430" i="9"/>
  <c r="K461" i="9"/>
  <c r="AP461" i="9" s="1"/>
  <c r="L387" i="9"/>
  <c r="AQ387" i="9" s="1"/>
  <c r="BC387" i="9" s="1"/>
  <c r="O381" i="9"/>
  <c r="P439" i="9"/>
  <c r="M460" i="9"/>
  <c r="H404" i="9"/>
  <c r="AM404" i="9" s="1"/>
  <c r="P409" i="9"/>
  <c r="J419" i="9"/>
  <c r="AO419" i="9" s="1"/>
  <c r="K381" i="9"/>
  <c r="AP381" i="9" s="1"/>
  <c r="N463" i="9"/>
  <c r="O409" i="9"/>
  <c r="J382" i="9"/>
  <c r="AO382" i="9" s="1"/>
  <c r="H410" i="9"/>
  <c r="AM410" i="9" s="1"/>
  <c r="L433" i="9"/>
  <c r="AQ433" i="9" s="1"/>
  <c r="BC433" i="9" s="1"/>
  <c r="L434" i="9"/>
  <c r="AQ434" i="9" s="1"/>
  <c r="BC434" i="9" s="1"/>
  <c r="J434" i="9"/>
  <c r="AO434" i="9" s="1"/>
  <c r="K397" i="9"/>
  <c r="AP397" i="9" s="1"/>
  <c r="N446" i="9"/>
  <c r="O432" i="9"/>
  <c r="H462" i="9"/>
  <c r="AM462" i="9" s="1"/>
  <c r="Q419" i="9"/>
  <c r="K416" i="9"/>
  <c r="P402" i="9"/>
  <c r="H390" i="9"/>
  <c r="AM390" i="9" s="1"/>
  <c r="I401" i="9"/>
  <c r="I440" i="9"/>
  <c r="I419" i="9"/>
  <c r="Q388" i="9"/>
  <c r="N424" i="9"/>
  <c r="H440" i="9"/>
  <c r="AM440" i="9" s="1"/>
  <c r="L416" i="9"/>
  <c r="N433" i="9"/>
  <c r="M418" i="9"/>
  <c r="O403" i="9"/>
  <c r="I404" i="9"/>
  <c r="H397" i="9"/>
  <c r="AM397" i="9" s="1"/>
  <c r="K438" i="9"/>
  <c r="I433" i="9"/>
  <c r="O423" i="9"/>
  <c r="M431" i="9"/>
  <c r="P404" i="9"/>
  <c r="N387" i="9"/>
  <c r="H408" i="9"/>
  <c r="N418" i="9"/>
  <c r="O462" i="9"/>
  <c r="Q434" i="9"/>
  <c r="Q386" i="9"/>
  <c r="L412" i="9"/>
  <c r="AQ412" i="9" s="1"/>
  <c r="BC412" i="9" s="1"/>
  <c r="Q430" i="9"/>
  <c r="P462" i="9"/>
  <c r="H394" i="9"/>
  <c r="N380" i="9"/>
  <c r="N462" i="9"/>
  <c r="N382" i="9"/>
  <c r="N430" i="9"/>
  <c r="N434" i="9"/>
  <c r="H419" i="9"/>
  <c r="AM419" i="9" s="1"/>
  <c r="H389" i="9"/>
  <c r="AM389" i="9" s="1"/>
  <c r="N431" i="9"/>
  <c r="P395" i="9"/>
  <c r="L432" i="9"/>
  <c r="AQ432" i="9" s="1"/>
  <c r="BC432" i="9" s="1"/>
  <c r="Q379" i="9"/>
  <c r="L402" i="9"/>
  <c r="AQ402" i="9" s="1"/>
  <c r="BC402" i="9" s="1"/>
  <c r="O386" i="9"/>
  <c r="N425" i="9"/>
  <c r="M441" i="9"/>
  <c r="K424" i="9"/>
  <c r="AP424" i="9" s="1"/>
  <c r="M426" i="9"/>
  <c r="Q446" i="9"/>
  <c r="I416" i="9"/>
  <c r="N411" i="9"/>
  <c r="P418" i="9"/>
  <c r="Q395" i="9"/>
  <c r="N448" i="9"/>
  <c r="L425" i="9"/>
  <c r="AQ425" i="9" s="1"/>
  <c r="BC425" i="9" s="1"/>
  <c r="I389" i="9"/>
  <c r="P396" i="9"/>
  <c r="J456" i="9"/>
  <c r="AO456" i="9" s="1"/>
  <c r="J411" i="9"/>
  <c r="AO411" i="9" s="1"/>
  <c r="O417" i="9"/>
  <c r="H446" i="9"/>
  <c r="AM446" i="9" s="1"/>
  <c r="H425" i="9"/>
  <c r="AM425" i="9" s="1"/>
  <c r="H441" i="9"/>
  <c r="AM441" i="9" s="1"/>
  <c r="H448" i="9"/>
  <c r="AM448" i="9" s="1"/>
  <c r="L388" i="9"/>
  <c r="AQ388" i="9" s="1"/>
  <c r="BC388" i="9" s="1"/>
  <c r="M387" i="9"/>
  <c r="N454" i="9"/>
  <c r="I397" i="9"/>
  <c r="J430" i="9"/>
  <c r="J410" i="9"/>
  <c r="AO410" i="9" s="1"/>
  <c r="O430" i="9"/>
  <c r="L409" i="9"/>
  <c r="AQ409" i="9" s="1"/>
  <c r="BC409" i="9" s="1"/>
  <c r="N408" i="9"/>
  <c r="Q440" i="9"/>
  <c r="I434" i="9"/>
  <c r="M454" i="9"/>
  <c r="O408" i="9"/>
  <c r="Q382" i="9"/>
  <c r="H438" i="9"/>
  <c r="M382" i="9"/>
  <c r="H409" i="9"/>
  <c r="AM409" i="9" s="1"/>
  <c r="Q387" i="9"/>
  <c r="O425" i="9"/>
  <c r="K441" i="9"/>
  <c r="AP441" i="9" s="1"/>
  <c r="Q456" i="9"/>
  <c r="K387" i="9"/>
  <c r="AP387" i="9" s="1"/>
  <c r="N447" i="9"/>
  <c r="Q381" i="9"/>
  <c r="I452" i="9"/>
  <c r="L424" i="9"/>
  <c r="AQ424" i="9" s="1"/>
  <c r="BC424" i="9" s="1"/>
  <c r="L447" i="9"/>
  <c r="AQ447" i="9" s="1"/>
  <c r="BC447" i="9" s="1"/>
  <c r="L382" i="9"/>
  <c r="AQ382" i="9" s="1"/>
  <c r="BC382" i="9" s="1"/>
  <c r="P445" i="9"/>
  <c r="M448" i="9"/>
  <c r="P438" i="9"/>
  <c r="O456" i="9"/>
  <c r="K418" i="9"/>
  <c r="AP418" i="9" s="1"/>
  <c r="K389" i="9"/>
  <c r="AP389" i="9" s="1"/>
  <c r="H379" i="9"/>
  <c r="H452" i="9"/>
  <c r="Q454" i="9"/>
  <c r="O418" i="9"/>
  <c r="Q412" i="9"/>
  <c r="N416" i="9"/>
  <c r="Q445" i="9"/>
  <c r="P423" i="9"/>
  <c r="H412" i="9"/>
  <c r="AM412" i="9" s="1"/>
  <c r="I411" i="9"/>
  <c r="P416" i="9"/>
  <c r="L397" i="9"/>
  <c r="AQ397" i="9" s="1"/>
  <c r="BC397" i="9" s="1"/>
  <c r="K434" i="9"/>
  <c r="AP434" i="9" s="1"/>
  <c r="H447" i="9"/>
  <c r="AM447" i="9" s="1"/>
  <c r="P387" i="9"/>
  <c r="I460" i="9"/>
  <c r="L463" i="9"/>
  <c r="I439" i="9"/>
  <c r="H416" i="9"/>
  <c r="J386" i="9"/>
  <c r="K386" i="9"/>
  <c r="N396" i="9"/>
  <c r="L438" i="9"/>
  <c r="O410" i="9"/>
  <c r="J395" i="9"/>
  <c r="AO395" i="9" s="1"/>
  <c r="L390" i="9"/>
  <c r="AQ390" i="9" s="1"/>
  <c r="BC390" i="9" s="1"/>
  <c r="J409" i="9"/>
  <c r="AO409" i="9" s="1"/>
  <c r="Q394" i="9"/>
  <c r="P430" i="9"/>
  <c r="L430" i="9"/>
  <c r="K402" i="9"/>
  <c r="AP402" i="9" s="1"/>
  <c r="J416" i="9"/>
  <c r="L403" i="9"/>
  <c r="AQ403" i="9" s="1"/>
  <c r="BC403" i="9" s="1"/>
  <c r="L417" i="9"/>
  <c r="AQ417" i="9" s="1"/>
  <c r="BC417" i="9" s="1"/>
  <c r="J453" i="9"/>
  <c r="AO453" i="9" s="1"/>
  <c r="K460" i="9"/>
  <c r="N441" i="9"/>
  <c r="K390" i="9"/>
  <c r="AP390" i="9" s="1"/>
  <c r="I438" i="9"/>
  <c r="K403" i="9"/>
  <c r="AP403" i="9" s="1"/>
  <c r="N402" i="9"/>
  <c r="N394" i="9"/>
  <c r="K396" i="9"/>
  <c r="AP396" i="9" s="1"/>
  <c r="O433" i="9"/>
  <c r="H461" i="9"/>
  <c r="AM461" i="9" s="1"/>
  <c r="J403" i="9"/>
  <c r="AO403" i="9" s="1"/>
  <c r="L379" i="9"/>
  <c r="Q448" i="9"/>
  <c r="K463" i="9"/>
  <c r="I424" i="9"/>
  <c r="K419" i="9"/>
  <c r="AP419" i="9" s="1"/>
  <c r="I447" i="9"/>
  <c r="K462" i="9"/>
  <c r="AP462" i="9" s="1"/>
  <c r="P448" i="9"/>
  <c r="O396" i="9"/>
  <c r="M446" i="9"/>
  <c r="N389" i="9"/>
  <c r="M440" i="9"/>
  <c r="I432" i="9"/>
  <c r="J433" i="9"/>
  <c r="AO433" i="9" s="1"/>
  <c r="P456" i="9"/>
  <c r="O401" i="9"/>
  <c r="K426" i="9"/>
  <c r="AP426" i="9" s="1"/>
  <c r="P417" i="9"/>
  <c r="J448" i="9"/>
  <c r="AO448" i="9" s="1"/>
  <c r="Q403" i="9"/>
  <c r="O387" i="9"/>
  <c r="M390" i="9"/>
  <c r="O402" i="9"/>
  <c r="O441" i="9"/>
  <c r="N404" i="9"/>
  <c r="M410" i="9"/>
  <c r="J418" i="9"/>
  <c r="AO418" i="9" s="1"/>
  <c r="H402" i="9"/>
  <c r="AM402" i="9" s="1"/>
  <c r="P461" i="9"/>
  <c r="H454" i="9"/>
  <c r="AM454" i="9" s="1"/>
  <c r="O412" i="9"/>
  <c r="I441" i="9"/>
  <c r="M439" i="9"/>
  <c r="P426" i="9"/>
  <c r="Q438" i="9"/>
  <c r="Q409" i="9"/>
  <c r="M453" i="9"/>
  <c r="K408" i="9"/>
  <c r="P408" i="9"/>
  <c r="O434" i="9"/>
  <c r="N439" i="9"/>
  <c r="P390" i="9"/>
  <c r="L410" i="9"/>
  <c r="AQ410" i="9" s="1"/>
  <c r="BC410" i="9" s="1"/>
  <c r="N423" i="9"/>
  <c r="M412" i="9"/>
  <c r="I430" i="9"/>
  <c r="I431" i="9"/>
  <c r="I386" i="9"/>
  <c r="I402" i="9"/>
  <c r="M452" i="9"/>
  <c r="M394" i="9"/>
  <c r="I388" i="9"/>
  <c r="K431" i="9"/>
  <c r="AP431" i="9" s="1"/>
  <c r="K394" i="9"/>
  <c r="I418" i="9"/>
  <c r="P453" i="9"/>
  <c r="N445" i="9"/>
  <c r="K423" i="9"/>
  <c r="K382" i="9"/>
  <c r="AP382" i="9" s="1"/>
  <c r="O445" i="9"/>
  <c r="P463" i="9"/>
  <c r="J401" i="9"/>
  <c r="O440" i="9"/>
  <c r="K455" i="9"/>
  <c r="AP455" i="9" s="1"/>
  <c r="K417" i="9"/>
  <c r="AP417" i="9" s="1"/>
  <c r="O460" i="9"/>
  <c r="P440" i="9"/>
  <c r="M388" i="9"/>
  <c r="H434" i="9"/>
  <c r="AM434" i="9" s="1"/>
  <c r="K448" i="9"/>
  <c r="AP448" i="9" s="1"/>
  <c r="Q431" i="9"/>
  <c r="J396" i="9"/>
  <c r="AO396" i="9" s="1"/>
  <c r="I425" i="9"/>
  <c r="M461" i="9"/>
  <c r="N409" i="9"/>
  <c r="M381" i="9"/>
  <c r="N438" i="9"/>
  <c r="O382" i="9"/>
  <c r="I446" i="9"/>
  <c r="O380" i="9"/>
  <c r="P411" i="9"/>
  <c r="M462" i="9"/>
  <c r="H401" i="9"/>
  <c r="M403" i="9"/>
  <c r="M397" i="9"/>
  <c r="J424" i="9"/>
  <c r="AO424" i="9" s="1"/>
  <c r="J441" i="9"/>
  <c r="AO441" i="9" s="1"/>
  <c r="I396" i="9"/>
  <c r="N453" i="9"/>
  <c r="N386" i="9"/>
  <c r="M417" i="9"/>
  <c r="H456" i="9"/>
  <c r="AM456" i="9" s="1"/>
  <c r="L446" i="9"/>
  <c r="AQ446" i="9" s="1"/>
  <c r="BC446" i="9" s="1"/>
  <c r="J389" i="9"/>
  <c r="AO389" i="9" s="1"/>
  <c r="N461" i="9"/>
  <c r="L394" i="9"/>
  <c r="Q424" i="9"/>
  <c r="M396" i="9"/>
  <c r="P389" i="9"/>
  <c r="H417" i="9"/>
  <c r="AM417" i="9" s="1"/>
  <c r="J461" i="9"/>
  <c r="AO461" i="9" s="1"/>
  <c r="K439" i="9"/>
  <c r="AP439" i="9" s="1"/>
  <c r="M438" i="9"/>
  <c r="H439" i="9"/>
  <c r="AM439" i="9" s="1"/>
  <c r="H403" i="9"/>
  <c r="AM403" i="9" s="1"/>
  <c r="Q411" i="9"/>
  <c r="H396" i="9"/>
  <c r="AM396" i="9" s="1"/>
  <c r="M425" i="9"/>
  <c r="O390" i="9"/>
  <c r="H382" i="9"/>
  <c r="AM382" i="9" s="1"/>
  <c r="Q404" i="9"/>
  <c r="L441" i="9"/>
  <c r="AQ441" i="9" s="1"/>
  <c r="BC441" i="9" s="1"/>
  <c r="N379" i="9"/>
  <c r="M379" i="9"/>
  <c r="P394" i="9"/>
  <c r="Q441" i="9"/>
  <c r="Q389" i="9"/>
  <c r="K412" i="9"/>
  <c r="AP412" i="9" s="1"/>
  <c r="O397" i="9"/>
  <c r="K404" i="9"/>
  <c r="AP404" i="9" s="1"/>
  <c r="J417" i="9"/>
  <c r="AO417" i="9" s="1"/>
  <c r="H455" i="9"/>
  <c r="AM455" i="9" s="1"/>
  <c r="L453" i="9"/>
  <c r="AQ453" i="9" s="1"/>
  <c r="BC453" i="9" s="1"/>
  <c r="O411" i="9"/>
  <c r="P380" i="9"/>
  <c r="AA458" i="9"/>
  <c r="AA406" i="9"/>
  <c r="AA421" i="9"/>
  <c r="AA428" i="9"/>
  <c r="AA443" i="9"/>
  <c r="AA414" i="9"/>
  <c r="AA399" i="9"/>
  <c r="AA450" i="9"/>
  <c r="AA392" i="9"/>
  <c r="AA436" i="9"/>
  <c r="AA384" i="9"/>
  <c r="AM377" i="9"/>
  <c r="AY377" i="9" s="1"/>
  <c r="AT377" i="9"/>
  <c r="BF377" i="9" s="1"/>
  <c r="BM377" i="9"/>
  <c r="BN377" i="9"/>
  <c r="BX377" i="9" s="1"/>
  <c r="AU377" i="9"/>
  <c r="BG377" i="9" s="1"/>
  <c r="S377" i="9"/>
  <c r="AX377" i="9" s="1"/>
  <c r="BJ377" i="9" s="1"/>
  <c r="AS377" i="9"/>
  <c r="BE377" i="9" s="1"/>
  <c r="BL377" i="9"/>
  <c r="BV377" i="9" s="1"/>
  <c r="AV377" i="9"/>
  <c r="BH377" i="9" s="1"/>
  <c r="BO377" i="9"/>
  <c r="BY377" i="9" s="1"/>
  <c r="L428" i="9"/>
  <c r="H465" i="9"/>
  <c r="J465" i="9"/>
  <c r="I406" i="9"/>
  <c r="L458" i="9"/>
  <c r="P465" i="9"/>
  <c r="N436" i="9"/>
  <c r="O465" i="9"/>
  <c r="P406" i="9"/>
  <c r="O406" i="9"/>
  <c r="H399" i="9"/>
  <c r="AM399" i="9" s="1"/>
  <c r="Q465" i="9"/>
  <c r="L443" i="9"/>
  <c r="M458" i="9"/>
  <c r="J450" i="9"/>
  <c r="I414" i="9"/>
  <c r="L399" i="9"/>
  <c r="Q450" i="9"/>
  <c r="H436" i="9"/>
  <c r="AM436" i="9" s="1"/>
  <c r="M392" i="9"/>
  <c r="H384" i="9"/>
  <c r="M414" i="9"/>
  <c r="I392" i="9"/>
  <c r="L414" i="9"/>
  <c r="Q443" i="9"/>
  <c r="I384" i="9"/>
  <c r="K414" i="9"/>
  <c r="K399" i="9"/>
  <c r="N392" i="9"/>
  <c r="O443" i="9"/>
  <c r="J384" i="9"/>
  <c r="P450" i="9"/>
  <c r="H428" i="9"/>
  <c r="AM428" i="9" s="1"/>
  <c r="Q406" i="9"/>
  <c r="H406" i="9"/>
  <c r="AM406" i="9" s="1"/>
  <c r="K458" i="9"/>
  <c r="N465" i="9"/>
  <c r="J392" i="9"/>
  <c r="O450" i="9"/>
  <c r="J421" i="9"/>
  <c r="K450" i="9"/>
  <c r="K384" i="9"/>
  <c r="H392" i="9"/>
  <c r="AM392" i="9" s="1"/>
  <c r="H421" i="9"/>
  <c r="AM421" i="9" s="1"/>
  <c r="I421" i="9"/>
  <c r="L384" i="9"/>
  <c r="M450" i="9"/>
  <c r="N421" i="9"/>
  <c r="N443" i="9"/>
  <c r="Q414" i="9"/>
  <c r="Q436" i="9"/>
  <c r="J458" i="9"/>
  <c r="M406" i="9"/>
  <c r="P414" i="9"/>
  <c r="Q392" i="9"/>
  <c r="Q458" i="9"/>
  <c r="M443" i="9"/>
  <c r="L450" i="9"/>
  <c r="I450" i="9"/>
  <c r="O384" i="9"/>
  <c r="I465" i="9"/>
  <c r="N450" i="9"/>
  <c r="L406" i="9"/>
  <c r="K443" i="9"/>
  <c r="I399" i="9"/>
  <c r="N384" i="9"/>
  <c r="N406" i="9"/>
  <c r="Q399" i="9"/>
  <c r="I458" i="9"/>
  <c r="N399" i="9"/>
  <c r="L465" i="9"/>
  <c r="I443" i="9"/>
  <c r="O414" i="9"/>
  <c r="N414" i="9"/>
  <c r="P436" i="9"/>
  <c r="N458" i="9"/>
  <c r="J428" i="9"/>
  <c r="M421" i="9"/>
  <c r="J414" i="9"/>
  <c r="L392" i="9"/>
  <c r="P399" i="9"/>
  <c r="O392" i="9"/>
  <c r="P392" i="9"/>
  <c r="M436" i="9"/>
  <c r="M384" i="9"/>
  <c r="J443" i="9"/>
  <c r="O399" i="9"/>
  <c r="P458" i="9"/>
  <c r="I436" i="9"/>
  <c r="K406" i="9"/>
  <c r="M399" i="9"/>
  <c r="H450" i="9"/>
  <c r="AM450" i="9" s="1"/>
  <c r="P384" i="9"/>
  <c r="J399" i="9"/>
  <c r="O436" i="9"/>
  <c r="O458" i="9"/>
  <c r="K428" i="9"/>
  <c r="Q428" i="9"/>
  <c r="K392" i="9"/>
  <c r="O428" i="9"/>
  <c r="K436" i="9"/>
  <c r="O421" i="9"/>
  <c r="H458" i="9"/>
  <c r="AM458" i="9" s="1"/>
  <c r="P428" i="9"/>
  <c r="I428" i="9"/>
  <c r="L436" i="9"/>
  <c r="N428" i="9"/>
  <c r="J406" i="9"/>
  <c r="Q421" i="9"/>
  <c r="H414" i="9"/>
  <c r="AM414" i="9" s="1"/>
  <c r="J436" i="9"/>
  <c r="Q384" i="9"/>
  <c r="K465" i="9"/>
  <c r="K421" i="9"/>
  <c r="H443" i="9"/>
  <c r="AM443" i="9" s="1"/>
  <c r="L421" i="9"/>
  <c r="M465" i="9"/>
  <c r="P421" i="9"/>
  <c r="M428" i="9"/>
  <c r="P443" i="9"/>
  <c r="AL377" i="8"/>
  <c r="BQ377" i="8"/>
  <c r="BM377" i="8"/>
  <c r="AT377" i="8"/>
  <c r="BF377" i="8" s="1"/>
  <c r="AU377" i="8"/>
  <c r="BG377" i="8" s="1"/>
  <c r="BN377" i="8"/>
  <c r="BX377" i="8" s="1"/>
  <c r="R377" i="8"/>
  <c r="AN377" i="8"/>
  <c r="AZ377" i="8" s="1"/>
  <c r="AA463" i="8"/>
  <c r="AA464" i="8" s="1"/>
  <c r="AA467" i="8" s="1"/>
  <c r="AA399" i="8"/>
  <c r="AA465" i="8"/>
  <c r="AA428" i="8"/>
  <c r="AA458" i="8"/>
  <c r="AA384" i="8"/>
  <c r="AA392" i="8"/>
  <c r="AA443" i="8"/>
  <c r="AA406" i="8"/>
  <c r="AA436" i="8"/>
  <c r="AA421" i="8"/>
  <c r="AA450" i="8"/>
  <c r="AA414" i="8"/>
  <c r="AM377" i="8"/>
  <c r="AY377" i="8" s="1"/>
  <c r="BL377" i="8"/>
  <c r="BV377" i="8" s="1"/>
  <c r="S377" i="8"/>
  <c r="AX377" i="8" s="1"/>
  <c r="BJ377" i="8" s="1"/>
  <c r="AS377" i="8"/>
  <c r="BE377" i="8" s="1"/>
  <c r="L412" i="8"/>
  <c r="AQ412" i="8" s="1"/>
  <c r="BC412" i="8" s="1"/>
  <c r="O395" i="8"/>
  <c r="K397" i="8"/>
  <c r="AP397" i="8" s="1"/>
  <c r="O455" i="8"/>
  <c r="J432" i="8"/>
  <c r="AO432" i="8" s="1"/>
  <c r="N396" i="8"/>
  <c r="J446" i="8"/>
  <c r="AO446" i="8" s="1"/>
  <c r="O402" i="8"/>
  <c r="H463" i="8"/>
  <c r="AM463" i="8" s="1"/>
  <c r="N440" i="8"/>
  <c r="H382" i="8"/>
  <c r="AM382" i="8" s="1"/>
  <c r="I386" i="8"/>
  <c r="J463" i="8"/>
  <c r="J445" i="8"/>
  <c r="H461" i="8"/>
  <c r="AM461" i="8" s="1"/>
  <c r="Q402" i="8"/>
  <c r="J388" i="8"/>
  <c r="AO388" i="8" s="1"/>
  <c r="I409" i="8"/>
  <c r="O441" i="8"/>
  <c r="I397" i="8"/>
  <c r="P434" i="8"/>
  <c r="M439" i="8"/>
  <c r="L379" i="8"/>
  <c r="M386" i="8"/>
  <c r="P439" i="8"/>
  <c r="H402" i="8"/>
  <c r="AM402" i="8" s="1"/>
  <c r="K432" i="8"/>
  <c r="AP432" i="8" s="1"/>
  <c r="K403" i="8"/>
  <c r="AP403" i="8" s="1"/>
  <c r="P453" i="8"/>
  <c r="O425" i="8"/>
  <c r="N424" i="8"/>
  <c r="O432" i="8"/>
  <c r="H404" i="8"/>
  <c r="AM404" i="8" s="1"/>
  <c r="J425" i="8"/>
  <c r="AO425" i="8" s="1"/>
  <c r="P432" i="8"/>
  <c r="M431" i="8"/>
  <c r="Q390" i="8"/>
  <c r="K441" i="8"/>
  <c r="AP441" i="8" s="1"/>
  <c r="L403" i="8"/>
  <c r="AQ403" i="8" s="1"/>
  <c r="BC403" i="8" s="1"/>
  <c r="M452" i="8"/>
  <c r="O396" i="8"/>
  <c r="I390" i="8"/>
  <c r="O411" i="8"/>
  <c r="L419" i="8"/>
  <c r="AQ419" i="8" s="1"/>
  <c r="BC419" i="8" s="1"/>
  <c r="O419" i="8"/>
  <c r="I432" i="8"/>
  <c r="N418" i="8"/>
  <c r="O394" i="8"/>
  <c r="L426" i="8"/>
  <c r="AQ426" i="8" s="1"/>
  <c r="BC426" i="8" s="1"/>
  <c r="K433" i="8"/>
  <c r="AP433" i="8" s="1"/>
  <c r="P431" i="8"/>
  <c r="N445" i="8"/>
  <c r="H381" i="8"/>
  <c r="AM381" i="8" s="1"/>
  <c r="J380" i="8"/>
  <c r="AO380" i="8" s="1"/>
  <c r="M463" i="8"/>
  <c r="Q438" i="8"/>
  <c r="J412" i="8"/>
  <c r="AO412" i="8" s="1"/>
  <c r="L432" i="8"/>
  <c r="AQ432" i="8" s="1"/>
  <c r="BC432" i="8" s="1"/>
  <c r="K446" i="8"/>
  <c r="AP446" i="8" s="1"/>
  <c r="J426" i="8"/>
  <c r="AO426" i="8" s="1"/>
  <c r="M382" i="8"/>
  <c r="K387" i="8"/>
  <c r="AP387" i="8" s="1"/>
  <c r="O438" i="8"/>
  <c r="H409" i="8"/>
  <c r="AM409" i="8" s="1"/>
  <c r="P456" i="8"/>
  <c r="I416" i="8"/>
  <c r="N425" i="8"/>
  <c r="N448" i="8"/>
  <c r="Q386" i="8"/>
  <c r="P411" i="8"/>
  <c r="L461" i="8"/>
  <c r="AQ461" i="8" s="1"/>
  <c r="BC461" i="8" s="1"/>
  <c r="N381" i="8"/>
  <c r="I431" i="8"/>
  <c r="L423" i="8"/>
  <c r="K455" i="8"/>
  <c r="AP455" i="8" s="1"/>
  <c r="M408" i="8"/>
  <c r="P438" i="8"/>
  <c r="H388" i="8"/>
  <c r="AM388" i="8" s="1"/>
  <c r="Q445" i="8"/>
  <c r="H410" i="8"/>
  <c r="AM410" i="8" s="1"/>
  <c r="M424" i="8"/>
  <c r="O433" i="8"/>
  <c r="I423" i="8"/>
  <c r="Q379" i="8"/>
  <c r="N417" i="8"/>
  <c r="I438" i="8"/>
  <c r="K389" i="8"/>
  <c r="AP389" i="8" s="1"/>
  <c r="N452" i="8"/>
  <c r="I412" i="8"/>
  <c r="O386" i="8"/>
  <c r="J434" i="8"/>
  <c r="AO434" i="8" s="1"/>
  <c r="L462" i="8"/>
  <c r="AQ462" i="8" s="1"/>
  <c r="BC462" i="8" s="1"/>
  <c r="H439" i="8"/>
  <c r="AM439" i="8" s="1"/>
  <c r="L394" i="8"/>
  <c r="J408" i="8"/>
  <c r="K408" i="8"/>
  <c r="Q412" i="8"/>
  <c r="L401" i="8"/>
  <c r="Q409" i="8"/>
  <c r="L380" i="8"/>
  <c r="AQ380" i="8" s="1"/>
  <c r="BC380" i="8" s="1"/>
  <c r="I380" i="8"/>
  <c r="O417" i="8"/>
  <c r="O463" i="8"/>
  <c r="J438" i="8"/>
  <c r="P403" i="8"/>
  <c r="J453" i="8"/>
  <c r="AO453" i="8" s="1"/>
  <c r="I381" i="8"/>
  <c r="I403" i="8"/>
  <c r="J394" i="8"/>
  <c r="J448" i="8"/>
  <c r="AO448" i="8" s="1"/>
  <c r="M412" i="8"/>
  <c r="O445" i="8"/>
  <c r="M432" i="8"/>
  <c r="M395" i="8"/>
  <c r="M462" i="8"/>
  <c r="K430" i="8"/>
  <c r="H432" i="8"/>
  <c r="AM432" i="8" s="1"/>
  <c r="Q381" i="8"/>
  <c r="Q440" i="8"/>
  <c r="M416" i="8"/>
  <c r="H433" i="8"/>
  <c r="AM433" i="8" s="1"/>
  <c r="Q460" i="8"/>
  <c r="P441" i="8"/>
  <c r="O454" i="8"/>
  <c r="M396" i="8"/>
  <c r="H387" i="8"/>
  <c r="AM387" i="8" s="1"/>
  <c r="I446" i="8"/>
  <c r="P387" i="8"/>
  <c r="P445" i="8"/>
  <c r="P382" i="8"/>
  <c r="M410" i="8"/>
  <c r="M379" i="8"/>
  <c r="I410" i="8"/>
  <c r="N388" i="8"/>
  <c r="K404" i="8"/>
  <c r="AP404" i="8" s="1"/>
  <c r="H434" i="8"/>
  <c r="AM434" i="8" s="1"/>
  <c r="O462" i="8"/>
  <c r="N386" i="8"/>
  <c r="P416" i="8"/>
  <c r="N395" i="8"/>
  <c r="L445" i="8"/>
  <c r="Q424" i="8"/>
  <c r="P430" i="8"/>
  <c r="N411" i="8"/>
  <c r="P409" i="8"/>
  <c r="P460" i="8"/>
  <c r="Q430" i="8"/>
  <c r="N456" i="8"/>
  <c r="I402" i="8"/>
  <c r="J403" i="8"/>
  <c r="AO403" i="8" s="1"/>
  <c r="H446" i="8"/>
  <c r="AM446" i="8" s="1"/>
  <c r="L411" i="8"/>
  <c r="AQ411" i="8" s="1"/>
  <c r="BC411" i="8" s="1"/>
  <c r="I461" i="8"/>
  <c r="J379" i="8"/>
  <c r="Q434" i="8"/>
  <c r="N387" i="8"/>
  <c r="I425" i="8"/>
  <c r="I389" i="8"/>
  <c r="J402" i="8"/>
  <c r="AO402" i="8" s="1"/>
  <c r="H438" i="8"/>
  <c r="I426" i="8"/>
  <c r="M453" i="8"/>
  <c r="J382" i="8"/>
  <c r="AO382" i="8" s="1"/>
  <c r="N389" i="8"/>
  <c r="L382" i="8"/>
  <c r="AQ382" i="8" s="1"/>
  <c r="BC382" i="8" s="1"/>
  <c r="L447" i="8"/>
  <c r="AQ447" i="8" s="1"/>
  <c r="BC447" i="8" s="1"/>
  <c r="K390" i="8"/>
  <c r="AP390" i="8" s="1"/>
  <c r="L454" i="8"/>
  <c r="AQ454" i="8" s="1"/>
  <c r="BC454" i="8" s="1"/>
  <c r="H412" i="8"/>
  <c r="AM412" i="8" s="1"/>
  <c r="N410" i="8"/>
  <c r="M381" i="8"/>
  <c r="L424" i="8"/>
  <c r="AQ424" i="8" s="1"/>
  <c r="BC424" i="8" s="1"/>
  <c r="I452" i="8"/>
  <c r="P425" i="8"/>
  <c r="J462" i="8"/>
  <c r="AO462" i="8" s="1"/>
  <c r="H454" i="8"/>
  <c r="AM454" i="8" s="1"/>
  <c r="P417" i="8"/>
  <c r="P386" i="8"/>
  <c r="K381" i="8"/>
  <c r="AP381" i="8" s="1"/>
  <c r="J401" i="8"/>
  <c r="Q387" i="8"/>
  <c r="P446" i="8"/>
  <c r="J460" i="8"/>
  <c r="Q388" i="8"/>
  <c r="J441" i="8"/>
  <c r="AO441" i="8" s="1"/>
  <c r="I417" i="8"/>
  <c r="O387" i="8"/>
  <c r="L434" i="8"/>
  <c r="AQ434" i="8" s="1"/>
  <c r="BC434" i="8" s="1"/>
  <c r="K453" i="8"/>
  <c r="AP453" i="8" s="1"/>
  <c r="P390" i="8"/>
  <c r="K409" i="8"/>
  <c r="AP409" i="8" s="1"/>
  <c r="P418" i="8"/>
  <c r="H419" i="8"/>
  <c r="AM419" i="8" s="1"/>
  <c r="Q431" i="8"/>
  <c r="K379" i="8"/>
  <c r="M403" i="8"/>
  <c r="O409" i="8"/>
  <c r="P397" i="8"/>
  <c r="Q462" i="8"/>
  <c r="P424" i="8"/>
  <c r="J411" i="8"/>
  <c r="AO411" i="8" s="1"/>
  <c r="O453" i="8"/>
  <c r="Q433" i="8"/>
  <c r="Q461" i="8"/>
  <c r="H390" i="8"/>
  <c r="AM390" i="8" s="1"/>
  <c r="L438" i="8"/>
  <c r="M447" i="8"/>
  <c r="M423" i="8"/>
  <c r="H456" i="8"/>
  <c r="AM456" i="8" s="1"/>
  <c r="H397" i="8"/>
  <c r="AM397" i="8" s="1"/>
  <c r="L386" i="8"/>
  <c r="K463" i="8"/>
  <c r="J396" i="8"/>
  <c r="AO396" i="8" s="1"/>
  <c r="P452" i="8"/>
  <c r="H453" i="8"/>
  <c r="AM453" i="8" s="1"/>
  <c r="O448" i="8"/>
  <c r="M440" i="8"/>
  <c r="K454" i="8"/>
  <c r="AP454" i="8" s="1"/>
  <c r="O389" i="8"/>
  <c r="L453" i="8"/>
  <c r="AQ453" i="8" s="1"/>
  <c r="BC453" i="8" s="1"/>
  <c r="J409" i="8"/>
  <c r="AO409" i="8" s="1"/>
  <c r="J397" i="8"/>
  <c r="AO397" i="8" s="1"/>
  <c r="L389" i="8"/>
  <c r="AQ389" i="8" s="1"/>
  <c r="BC389" i="8" s="1"/>
  <c r="P440" i="8"/>
  <c r="P412" i="8"/>
  <c r="N455" i="8"/>
  <c r="I411" i="8"/>
  <c r="I456" i="8"/>
  <c r="I387" i="8"/>
  <c r="P410" i="8"/>
  <c r="H411" i="8"/>
  <c r="AM411" i="8" s="1"/>
  <c r="J455" i="8"/>
  <c r="AO455" i="8" s="1"/>
  <c r="P448" i="8"/>
  <c r="M380" i="8"/>
  <c r="P381" i="8"/>
  <c r="O460" i="8"/>
  <c r="L396" i="8"/>
  <c r="AQ396" i="8" s="1"/>
  <c r="BC396" i="8" s="1"/>
  <c r="K417" i="8"/>
  <c r="AP417" i="8" s="1"/>
  <c r="I434" i="8"/>
  <c r="H460" i="8"/>
  <c r="I463" i="8"/>
  <c r="P463" i="8"/>
  <c r="P455" i="8"/>
  <c r="L439" i="8"/>
  <c r="AQ439" i="8" s="1"/>
  <c r="BC439" i="8" s="1"/>
  <c r="K416" i="8"/>
  <c r="N446" i="8"/>
  <c r="M394" i="8"/>
  <c r="Q425" i="8"/>
  <c r="K425" i="8"/>
  <c r="AP425" i="8" s="1"/>
  <c r="I395" i="8"/>
  <c r="O423" i="8"/>
  <c r="P426" i="8"/>
  <c r="H447" i="8"/>
  <c r="AM447" i="8" s="1"/>
  <c r="N463" i="8"/>
  <c r="H440" i="8"/>
  <c r="AM440" i="8" s="1"/>
  <c r="H416" i="8"/>
  <c r="L455" i="8"/>
  <c r="AQ455" i="8" s="1"/>
  <c r="BC455" i="8" s="1"/>
  <c r="H395" i="8"/>
  <c r="AM395" i="8" s="1"/>
  <c r="Q401" i="8"/>
  <c r="O440" i="8"/>
  <c r="N404" i="8"/>
  <c r="L452" i="8"/>
  <c r="J424" i="8"/>
  <c r="AO424" i="8" s="1"/>
  <c r="J430" i="8"/>
  <c r="N394" i="8"/>
  <c r="O461" i="8"/>
  <c r="O381" i="8"/>
  <c r="I433" i="8"/>
  <c r="N402" i="8"/>
  <c r="N390" i="8"/>
  <c r="I440" i="8"/>
  <c r="K380" i="8"/>
  <c r="AP380" i="8" s="1"/>
  <c r="I382" i="8"/>
  <c r="K419" i="8"/>
  <c r="AP419" i="8" s="1"/>
  <c r="P454" i="8"/>
  <c r="M426" i="8"/>
  <c r="J447" i="8"/>
  <c r="AO447" i="8" s="1"/>
  <c r="P402" i="8"/>
  <c r="O408" i="8"/>
  <c r="N409" i="8"/>
  <c r="I394" i="8"/>
  <c r="Q411" i="8"/>
  <c r="H408" i="8"/>
  <c r="N460" i="8"/>
  <c r="I396" i="8"/>
  <c r="I430" i="8"/>
  <c r="L404" i="8"/>
  <c r="AQ404" i="8" s="1"/>
  <c r="BC404" i="8" s="1"/>
  <c r="K452" i="8"/>
  <c r="O452" i="8"/>
  <c r="L425" i="8"/>
  <c r="AQ425" i="8" s="1"/>
  <c r="BC425" i="8" s="1"/>
  <c r="M434" i="8"/>
  <c r="P395" i="8"/>
  <c r="J419" i="8"/>
  <c r="AO419" i="8" s="1"/>
  <c r="H396" i="8"/>
  <c r="AM396" i="8" s="1"/>
  <c r="N423" i="8"/>
  <c r="O412" i="8"/>
  <c r="M461" i="8"/>
  <c r="M417" i="8"/>
  <c r="K456" i="8"/>
  <c r="AP456" i="8" s="1"/>
  <c r="L390" i="8"/>
  <c r="AQ390" i="8" s="1"/>
  <c r="BC390" i="8" s="1"/>
  <c r="O434" i="8"/>
  <c r="I424" i="8"/>
  <c r="L418" i="8"/>
  <c r="AQ418" i="8" s="1"/>
  <c r="BC418" i="8" s="1"/>
  <c r="N397" i="8"/>
  <c r="P419" i="8"/>
  <c r="H430" i="8"/>
  <c r="N380" i="8"/>
  <c r="N462" i="8"/>
  <c r="H455" i="8"/>
  <c r="AM455" i="8" s="1"/>
  <c r="O388" i="8"/>
  <c r="K447" i="8"/>
  <c r="AP447" i="8" s="1"/>
  <c r="Q455" i="8"/>
  <c r="K388" i="8"/>
  <c r="AP388" i="8" s="1"/>
  <c r="Q446" i="8"/>
  <c r="Q418" i="8"/>
  <c r="Q380" i="8"/>
  <c r="Q448" i="8"/>
  <c r="K396" i="8"/>
  <c r="AP396" i="8" s="1"/>
  <c r="Q408" i="8"/>
  <c r="O382" i="8"/>
  <c r="O447" i="8"/>
  <c r="N431" i="8"/>
  <c r="H389" i="8"/>
  <c r="AM389" i="8" s="1"/>
  <c r="J416" i="8"/>
  <c r="Q396" i="8"/>
  <c r="Q447" i="8"/>
  <c r="L402" i="8"/>
  <c r="AQ402" i="8" s="1"/>
  <c r="BC402" i="8" s="1"/>
  <c r="H441" i="8"/>
  <c r="AM441" i="8" s="1"/>
  <c r="M390" i="8"/>
  <c r="J433" i="8"/>
  <c r="AO433" i="8" s="1"/>
  <c r="M389" i="8"/>
  <c r="Q423" i="8"/>
  <c r="Q394" i="8"/>
  <c r="P404" i="8"/>
  <c r="H380" i="8"/>
  <c r="AM380" i="8" s="1"/>
  <c r="H426" i="8"/>
  <c r="AM426" i="8" s="1"/>
  <c r="Q452" i="8"/>
  <c r="L408" i="8"/>
  <c r="N426" i="8"/>
  <c r="K402" i="8"/>
  <c r="AP402" i="8" s="1"/>
  <c r="J431" i="8"/>
  <c r="AO431" i="8" s="1"/>
  <c r="P447" i="8"/>
  <c r="M455" i="8"/>
  <c r="I404" i="8"/>
  <c r="K395" i="8"/>
  <c r="AP395" i="8" s="1"/>
  <c r="N432" i="8"/>
  <c r="J440" i="8"/>
  <c r="AO440" i="8" s="1"/>
  <c r="M454" i="8"/>
  <c r="O426" i="8"/>
  <c r="H452" i="8"/>
  <c r="K410" i="8"/>
  <c r="AP410" i="8" s="1"/>
  <c r="N408" i="8"/>
  <c r="O439" i="8"/>
  <c r="Q432" i="8"/>
  <c r="P462" i="8"/>
  <c r="N401" i="8"/>
  <c r="M387" i="8"/>
  <c r="M445" i="8"/>
  <c r="K426" i="8"/>
  <c r="AP426" i="8" s="1"/>
  <c r="Q454" i="8"/>
  <c r="J389" i="8"/>
  <c r="AO389" i="8" s="1"/>
  <c r="Q439" i="8"/>
  <c r="N382" i="8"/>
  <c r="K411" i="8"/>
  <c r="AP411" i="8" s="1"/>
  <c r="M388" i="8"/>
  <c r="M448" i="8"/>
  <c r="I439" i="8"/>
  <c r="O390" i="8"/>
  <c r="O410" i="8"/>
  <c r="M397" i="8"/>
  <c r="H386" i="8"/>
  <c r="L441" i="8"/>
  <c r="AQ441" i="8" s="1"/>
  <c r="BC441" i="8" s="1"/>
  <c r="O404" i="8"/>
  <c r="P461" i="8"/>
  <c r="M433" i="8"/>
  <c r="P389" i="8"/>
  <c r="N412" i="8"/>
  <c r="N433" i="8"/>
  <c r="L416" i="8"/>
  <c r="N453" i="8"/>
  <c r="H418" i="8"/>
  <c r="AM418" i="8" s="1"/>
  <c r="K445" i="8"/>
  <c r="N454" i="8"/>
  <c r="H394" i="8"/>
  <c r="H431" i="8"/>
  <c r="AM431" i="8" s="1"/>
  <c r="N439" i="8"/>
  <c r="O379" i="8"/>
  <c r="Q395" i="8"/>
  <c r="N434" i="8"/>
  <c r="H448" i="8"/>
  <c r="AM448" i="8" s="1"/>
  <c r="O431" i="8"/>
  <c r="K448" i="8"/>
  <c r="AP448" i="8" s="1"/>
  <c r="K412" i="8"/>
  <c r="AP412" i="8" s="1"/>
  <c r="O446" i="8"/>
  <c r="J395" i="8"/>
  <c r="AO395" i="8" s="1"/>
  <c r="P401" i="8"/>
  <c r="I454" i="8"/>
  <c r="N403" i="8"/>
  <c r="J456" i="8"/>
  <c r="AO456" i="8" s="1"/>
  <c r="J381" i="8"/>
  <c r="AO381" i="8" s="1"/>
  <c r="P423" i="8"/>
  <c r="Q382" i="8"/>
  <c r="M404" i="8"/>
  <c r="O403" i="8"/>
  <c r="L440" i="8"/>
  <c r="AQ440" i="8" s="1"/>
  <c r="BC440" i="8" s="1"/>
  <c r="H424" i="8"/>
  <c r="AM424" i="8" s="1"/>
  <c r="Q456" i="8"/>
  <c r="L456" i="8"/>
  <c r="AQ456" i="8" s="1"/>
  <c r="BC456" i="8" s="1"/>
  <c r="L388" i="8"/>
  <c r="AQ388" i="8" s="1"/>
  <c r="BC388" i="8" s="1"/>
  <c r="P379" i="8"/>
  <c r="K461" i="8"/>
  <c r="AP461" i="8" s="1"/>
  <c r="I445" i="8"/>
  <c r="H403" i="8"/>
  <c r="AM403" i="8" s="1"/>
  <c r="N416" i="8"/>
  <c r="Q417" i="8"/>
  <c r="M438" i="8"/>
  <c r="M402" i="8"/>
  <c r="J387" i="8"/>
  <c r="AO387" i="8" s="1"/>
  <c r="K424" i="8"/>
  <c r="AP424" i="8" s="1"/>
  <c r="L410" i="8"/>
  <c r="AQ410" i="8" s="1"/>
  <c r="BC410" i="8" s="1"/>
  <c r="J423" i="8"/>
  <c r="J461" i="8"/>
  <c r="AO461" i="8" s="1"/>
  <c r="H401" i="8"/>
  <c r="M456" i="8"/>
  <c r="P396" i="8"/>
  <c r="P408" i="8"/>
  <c r="J386" i="8"/>
  <c r="H379" i="8"/>
  <c r="K418" i="8"/>
  <c r="AP418" i="8" s="1"/>
  <c r="O401" i="8"/>
  <c r="J454" i="8"/>
  <c r="AO454" i="8" s="1"/>
  <c r="M446" i="8"/>
  <c r="L397" i="8"/>
  <c r="AQ397" i="8" s="1"/>
  <c r="BC397" i="8" s="1"/>
  <c r="P380" i="8"/>
  <c r="N447" i="8"/>
  <c r="J417" i="8"/>
  <c r="AO417" i="8" s="1"/>
  <c r="N461" i="8"/>
  <c r="M460" i="8"/>
  <c r="O430" i="8"/>
  <c r="N441" i="8"/>
  <c r="I401" i="8"/>
  <c r="M409" i="8"/>
  <c r="L448" i="8"/>
  <c r="AQ448" i="8" s="1"/>
  <c r="BC448" i="8" s="1"/>
  <c r="L417" i="8"/>
  <c r="AQ417" i="8" s="1"/>
  <c r="BC417" i="8" s="1"/>
  <c r="K460" i="8"/>
  <c r="N430" i="8"/>
  <c r="H462" i="8"/>
  <c r="AM462" i="8" s="1"/>
  <c r="K431" i="8"/>
  <c r="AP431" i="8" s="1"/>
  <c r="I419" i="8"/>
  <c r="L446" i="8"/>
  <c r="AQ446" i="8" s="1"/>
  <c r="BC446" i="8" s="1"/>
  <c r="N379" i="8"/>
  <c r="K438" i="8"/>
  <c r="K386" i="8"/>
  <c r="M419" i="8"/>
  <c r="Q453" i="8"/>
  <c r="J390" i="8"/>
  <c r="AO390" i="8" s="1"/>
  <c r="Q463" i="8"/>
  <c r="Q410" i="8"/>
  <c r="I455" i="8"/>
  <c r="I379" i="8"/>
  <c r="M401" i="8"/>
  <c r="L387" i="8"/>
  <c r="AQ387" i="8" s="1"/>
  <c r="BC387" i="8" s="1"/>
  <c r="L430" i="8"/>
  <c r="L409" i="8"/>
  <c r="AQ409" i="8" s="1"/>
  <c r="BC409" i="8" s="1"/>
  <c r="M418" i="8"/>
  <c r="J410" i="8"/>
  <c r="AO410" i="8" s="1"/>
  <c r="N419" i="8"/>
  <c r="K434" i="8"/>
  <c r="AP434" i="8" s="1"/>
  <c r="J439" i="8"/>
  <c r="AO439" i="8" s="1"/>
  <c r="Q389" i="8"/>
  <c r="O424" i="8"/>
  <c r="I408" i="8"/>
  <c r="Q426" i="8"/>
  <c r="K439" i="8"/>
  <c r="AP439" i="8" s="1"/>
  <c r="Q397" i="8"/>
  <c r="L395" i="8"/>
  <c r="AQ395" i="8" s="1"/>
  <c r="BC395" i="8" s="1"/>
  <c r="J452" i="8"/>
  <c r="K382" i="8"/>
  <c r="AP382" i="8" s="1"/>
  <c r="K423" i="8"/>
  <c r="I460" i="8"/>
  <c r="L460" i="8"/>
  <c r="L433" i="8"/>
  <c r="AQ433" i="8" s="1"/>
  <c r="BC433" i="8" s="1"/>
  <c r="K462" i="8"/>
  <c r="AP462" i="8" s="1"/>
  <c r="Q403" i="8"/>
  <c r="N438" i="8"/>
  <c r="H423" i="8"/>
  <c r="O380" i="8"/>
  <c r="L381" i="8"/>
  <c r="AQ381" i="8" s="1"/>
  <c r="BC381" i="8" s="1"/>
  <c r="P388" i="8"/>
  <c r="H445" i="8"/>
  <c r="Q419" i="8"/>
  <c r="J418" i="8"/>
  <c r="AO418" i="8" s="1"/>
  <c r="O418" i="8"/>
  <c r="L431" i="8"/>
  <c r="AQ431" i="8" s="1"/>
  <c r="BC431" i="8" s="1"/>
  <c r="I462" i="8"/>
  <c r="K401" i="8"/>
  <c r="I418" i="8"/>
  <c r="H417" i="8"/>
  <c r="AM417" i="8" s="1"/>
  <c r="O416" i="8"/>
  <c r="I388" i="8"/>
  <c r="P433" i="8"/>
  <c r="M411" i="8"/>
  <c r="K394" i="8"/>
  <c r="P394" i="8"/>
  <c r="M425" i="8"/>
  <c r="K440" i="8"/>
  <c r="AP440" i="8" s="1"/>
  <c r="Q404" i="8"/>
  <c r="I441" i="8"/>
  <c r="I447" i="8"/>
  <c r="Q441" i="8"/>
  <c r="O456" i="8"/>
  <c r="H425" i="8"/>
  <c r="AM425" i="8" s="1"/>
  <c r="O397" i="8"/>
  <c r="I453" i="8"/>
  <c r="J404" i="8"/>
  <c r="AO404" i="8" s="1"/>
  <c r="M441" i="8"/>
  <c r="M430" i="8"/>
  <c r="L463" i="8"/>
  <c r="I448" i="8"/>
  <c r="Q416" i="8"/>
  <c r="BK377" i="8"/>
  <c r="BU377" i="8" s="1"/>
  <c r="AR377" i="8"/>
  <c r="BD377" i="8" s="1"/>
  <c r="BO377" i="8"/>
  <c r="BY377" i="8" s="1"/>
  <c r="AV377" i="8"/>
  <c r="BH377" i="8" s="1"/>
  <c r="J421" i="8"/>
  <c r="P443" i="8"/>
  <c r="Q450" i="8"/>
  <c r="K458" i="8"/>
  <c r="M392" i="8"/>
  <c r="H458" i="8"/>
  <c r="AM458" i="8" s="1"/>
  <c r="J436" i="8"/>
  <c r="H414" i="8"/>
  <c r="AM414" i="8" s="1"/>
  <c r="O443" i="8"/>
  <c r="H392" i="8"/>
  <c r="AM392" i="8" s="1"/>
  <c r="N443" i="8"/>
  <c r="H436" i="8"/>
  <c r="AM436" i="8" s="1"/>
  <c r="J458" i="8"/>
  <c r="Q458" i="8"/>
  <c r="P428" i="8"/>
  <c r="N458" i="8"/>
  <c r="Q384" i="8"/>
  <c r="H384" i="8"/>
  <c r="L392" i="8"/>
  <c r="Q399" i="8"/>
  <c r="K414" i="8"/>
  <c r="I450" i="8"/>
  <c r="K406" i="8"/>
  <c r="K450" i="8"/>
  <c r="H443" i="8"/>
  <c r="AM443" i="8" s="1"/>
  <c r="Q421" i="8"/>
  <c r="H406" i="8"/>
  <c r="AM406" i="8" s="1"/>
  <c r="P458" i="8"/>
  <c r="P406" i="8"/>
  <c r="L443" i="8"/>
  <c r="K428" i="8"/>
  <c r="P392" i="8"/>
  <c r="J406" i="8"/>
  <c r="P421" i="8"/>
  <c r="M421" i="8"/>
  <c r="O406" i="8"/>
  <c r="M450" i="8"/>
  <c r="N384" i="8"/>
  <c r="P414" i="8"/>
  <c r="O392" i="8"/>
  <c r="O428" i="8"/>
  <c r="M443" i="8"/>
  <c r="H450" i="8"/>
  <c r="AM450" i="8" s="1"/>
  <c r="I458" i="8"/>
  <c r="H421" i="8"/>
  <c r="AM421" i="8" s="1"/>
  <c r="K436" i="8"/>
  <c r="J414" i="8"/>
  <c r="I428" i="8"/>
  <c r="M458" i="8"/>
  <c r="M384" i="8"/>
  <c r="K465" i="8"/>
  <c r="O384" i="8"/>
  <c r="N436" i="8"/>
  <c r="L428" i="8"/>
  <c r="N450" i="8"/>
  <c r="O458" i="8"/>
  <c r="I436" i="8"/>
  <c r="I443" i="8"/>
  <c r="J428" i="8"/>
  <c r="I421" i="8"/>
  <c r="N465" i="8"/>
  <c r="P399" i="8"/>
  <c r="M406" i="8"/>
  <c r="Q443" i="8"/>
  <c r="L450" i="8"/>
  <c r="Q406" i="8"/>
  <c r="I384" i="8"/>
  <c r="O450" i="8"/>
  <c r="J392" i="8"/>
  <c r="L406" i="8"/>
  <c r="J384" i="8"/>
  <c r="K421" i="8"/>
  <c r="L414" i="8"/>
  <c r="H428" i="8"/>
  <c r="AM428" i="8" s="1"/>
  <c r="P436" i="8"/>
  <c r="O414" i="8"/>
  <c r="L399" i="8"/>
  <c r="H399" i="8"/>
  <c r="AM399" i="8" s="1"/>
  <c r="L458" i="8"/>
  <c r="O465" i="8"/>
  <c r="K384" i="8"/>
  <c r="Q465" i="8"/>
  <c r="I414" i="8"/>
  <c r="L384" i="8"/>
  <c r="L465" i="8"/>
  <c r="J443" i="8"/>
  <c r="N406" i="8"/>
  <c r="O436" i="8"/>
  <c r="I399" i="8"/>
  <c r="K399" i="8"/>
  <c r="P465" i="8"/>
  <c r="M414" i="8"/>
  <c r="J465" i="8"/>
  <c r="Q414" i="8"/>
  <c r="P450" i="8"/>
  <c r="P384" i="8"/>
  <c r="I465" i="8"/>
  <c r="H465" i="8"/>
  <c r="AM465" i="8" s="1"/>
  <c r="K443" i="8"/>
  <c r="M399" i="8"/>
  <c r="L436" i="8"/>
  <c r="K392" i="8"/>
  <c r="N399" i="8"/>
  <c r="N421" i="8"/>
  <c r="O399" i="8"/>
  <c r="I406" i="8"/>
  <c r="J450" i="8"/>
  <c r="N414" i="8"/>
  <c r="I392" i="8"/>
  <c r="Q428" i="8"/>
  <c r="M436" i="8"/>
  <c r="M465" i="8"/>
  <c r="Q392" i="8"/>
  <c r="N392" i="8"/>
  <c r="M428" i="8"/>
  <c r="O421" i="8"/>
  <c r="Q436" i="8"/>
  <c r="L421" i="8"/>
  <c r="N428" i="8"/>
  <c r="J399" i="8"/>
  <c r="BQ377" i="7"/>
  <c r="AL377" i="7"/>
  <c r="BM377" i="7"/>
  <c r="BW377" i="7" s="1"/>
  <c r="AT377" i="7"/>
  <c r="BF377" i="7" s="1"/>
  <c r="R377" i="7"/>
  <c r="AN377" i="7"/>
  <c r="AZ377" i="7" s="1"/>
  <c r="BN377" i="7"/>
  <c r="BX377" i="7" s="1"/>
  <c r="AU377" i="7"/>
  <c r="BG377" i="7" s="1"/>
  <c r="Q436" i="7"/>
  <c r="O436" i="7"/>
  <c r="Q421" i="7"/>
  <c r="P465" i="7"/>
  <c r="O450" i="7"/>
  <c r="N392" i="7"/>
  <c r="M458" i="7"/>
  <c r="P399" i="7"/>
  <c r="P406" i="7"/>
  <c r="I458" i="7"/>
  <c r="H406" i="7"/>
  <c r="N406" i="7"/>
  <c r="I384" i="7"/>
  <c r="Q458" i="7"/>
  <c r="I443" i="7"/>
  <c r="H450" i="7"/>
  <c r="K399" i="7"/>
  <c r="P450" i="7"/>
  <c r="J421" i="7"/>
  <c r="N450" i="7"/>
  <c r="K392" i="7"/>
  <c r="L458" i="7"/>
  <c r="P428" i="7"/>
  <c r="J458" i="7"/>
  <c r="H414" i="7"/>
  <c r="H443" i="7"/>
  <c r="H428" i="7"/>
  <c r="M421" i="7"/>
  <c r="K436" i="7"/>
  <c r="N414" i="7"/>
  <c r="K421" i="7"/>
  <c r="L436" i="7"/>
  <c r="Q406" i="7"/>
  <c r="K465" i="7"/>
  <c r="L450" i="7"/>
  <c r="H465" i="7"/>
  <c r="N458" i="7"/>
  <c r="N428" i="7"/>
  <c r="M414" i="7"/>
  <c r="L384" i="7"/>
  <c r="Q414" i="7"/>
  <c r="M406" i="7"/>
  <c r="N465" i="7"/>
  <c r="J406" i="7"/>
  <c r="M399" i="7"/>
  <c r="M443" i="7"/>
  <c r="Q428" i="7"/>
  <c r="K443" i="7"/>
  <c r="H384" i="7"/>
  <c r="O406" i="7"/>
  <c r="P392" i="7"/>
  <c r="Q465" i="7"/>
  <c r="Q450" i="7"/>
  <c r="O458" i="7"/>
  <c r="J450" i="7"/>
  <c r="L414" i="7"/>
  <c r="H392" i="7"/>
  <c r="Q443" i="7"/>
  <c r="O384" i="7"/>
  <c r="M428" i="7"/>
  <c r="M450" i="7"/>
  <c r="O443" i="7"/>
  <c r="M465" i="7"/>
  <c r="J436" i="7"/>
  <c r="P414" i="7"/>
  <c r="P384" i="7"/>
  <c r="L421" i="7"/>
  <c r="M384" i="7"/>
  <c r="L406" i="7"/>
  <c r="N436" i="7"/>
  <c r="O465" i="7"/>
  <c r="J399" i="7"/>
  <c r="N443" i="7"/>
  <c r="O421" i="7"/>
  <c r="L392" i="7"/>
  <c r="N421" i="7"/>
  <c r="J465" i="7"/>
  <c r="M436" i="7"/>
  <c r="K458" i="7"/>
  <c r="I428" i="7"/>
  <c r="K428" i="7"/>
  <c r="I465" i="7"/>
  <c r="M392" i="7"/>
  <c r="O399" i="7"/>
  <c r="K414" i="7"/>
  <c r="L399" i="7"/>
  <c r="I399" i="7"/>
  <c r="N399" i="7"/>
  <c r="J428" i="7"/>
  <c r="K384" i="7"/>
  <c r="H421" i="7"/>
  <c r="O428" i="7"/>
  <c r="Q384" i="7"/>
  <c r="I450" i="7"/>
  <c r="L428" i="7"/>
  <c r="I392" i="7"/>
  <c r="I421" i="7"/>
  <c r="J414" i="7"/>
  <c r="P458" i="7"/>
  <c r="Q392" i="7"/>
  <c r="O414" i="7"/>
  <c r="H436" i="7"/>
  <c r="H399" i="7"/>
  <c r="O392" i="7"/>
  <c r="Q399" i="7"/>
  <c r="P436" i="7"/>
  <c r="J384" i="7"/>
  <c r="J392" i="7"/>
  <c r="P443" i="7"/>
  <c r="N384" i="7"/>
  <c r="K406" i="7"/>
  <c r="K450" i="7"/>
  <c r="L465" i="7"/>
  <c r="I414" i="7"/>
  <c r="L443" i="7"/>
  <c r="I436" i="7"/>
  <c r="H458" i="7"/>
  <c r="P421" i="7"/>
  <c r="I406" i="7"/>
  <c r="J443" i="7"/>
  <c r="H387" i="7"/>
  <c r="AM387" i="7" s="1"/>
  <c r="AY387" i="7" s="1"/>
  <c r="K412" i="7"/>
  <c r="AP412" i="7" s="1"/>
  <c r="I423" i="7"/>
  <c r="I462" i="7"/>
  <c r="M455" i="7"/>
  <c r="O454" i="7"/>
  <c r="Q431" i="7"/>
  <c r="P432" i="7"/>
  <c r="Q434" i="7"/>
  <c r="Q424" i="7"/>
  <c r="Q396" i="7"/>
  <c r="I381" i="7"/>
  <c r="O462" i="7"/>
  <c r="Q386" i="7"/>
  <c r="L455" i="7"/>
  <c r="AQ455" i="7" s="1"/>
  <c r="BC455" i="7" s="1"/>
  <c r="P404" i="7"/>
  <c r="K455" i="7"/>
  <c r="AP455" i="7" s="1"/>
  <c r="K411" i="7"/>
  <c r="AP411" i="7" s="1"/>
  <c r="I409" i="7"/>
  <c r="L412" i="7"/>
  <c r="AQ412" i="7" s="1"/>
  <c r="BC412" i="7" s="1"/>
  <c r="P387" i="7"/>
  <c r="J441" i="7"/>
  <c r="AO441" i="7" s="1"/>
  <c r="BA441" i="7" s="1"/>
  <c r="N404" i="7"/>
  <c r="L417" i="7"/>
  <c r="AQ417" i="7" s="1"/>
  <c r="BC417" i="7" s="1"/>
  <c r="M408" i="7"/>
  <c r="H410" i="7"/>
  <c r="AM410" i="7" s="1"/>
  <c r="AY410" i="7" s="1"/>
  <c r="I432" i="7"/>
  <c r="J462" i="7"/>
  <c r="AO462" i="7" s="1"/>
  <c r="BA462" i="7" s="1"/>
  <c r="L439" i="7"/>
  <c r="AQ439" i="7" s="1"/>
  <c r="BC439" i="7" s="1"/>
  <c r="O430" i="7"/>
  <c r="O390" i="7"/>
  <c r="M401" i="7"/>
  <c r="N425" i="7"/>
  <c r="L390" i="7"/>
  <c r="AQ390" i="7" s="1"/>
  <c r="BC390" i="7" s="1"/>
  <c r="Q379" i="7"/>
  <c r="P389" i="7"/>
  <c r="L438" i="7"/>
  <c r="O408" i="7"/>
  <c r="P446" i="7"/>
  <c r="L408" i="7"/>
  <c r="H439" i="7"/>
  <c r="AM439" i="7" s="1"/>
  <c r="Q408" i="7"/>
  <c r="H408" i="7"/>
  <c r="P430" i="7"/>
  <c r="N440" i="7"/>
  <c r="M382" i="7"/>
  <c r="M380" i="7"/>
  <c r="Q453" i="7"/>
  <c r="O440" i="7"/>
  <c r="H426" i="7"/>
  <c r="AM426" i="7" s="1"/>
  <c r="AY426" i="7" s="1"/>
  <c r="J454" i="7"/>
  <c r="AO454" i="7" s="1"/>
  <c r="BA454" i="7" s="1"/>
  <c r="L424" i="7"/>
  <c r="AQ424" i="7" s="1"/>
  <c r="BC424" i="7" s="1"/>
  <c r="N403" i="7"/>
  <c r="H403" i="7"/>
  <c r="AM403" i="7" s="1"/>
  <c r="AY403" i="7" s="1"/>
  <c r="I388" i="7"/>
  <c r="I452" i="7"/>
  <c r="K394" i="7"/>
  <c r="O416" i="7"/>
  <c r="O397" i="7"/>
  <c r="I396" i="7"/>
  <c r="L379" i="7"/>
  <c r="J425" i="7"/>
  <c r="AO425" i="7" s="1"/>
  <c r="BA425" i="7" s="1"/>
  <c r="M440" i="7"/>
  <c r="N426" i="7"/>
  <c r="Q418" i="7"/>
  <c r="N445" i="7"/>
  <c r="N463" i="7"/>
  <c r="P454" i="7"/>
  <c r="J433" i="7"/>
  <c r="AO433" i="7" s="1"/>
  <c r="BA433" i="7" s="1"/>
  <c r="K462" i="7"/>
  <c r="AP462" i="7" s="1"/>
  <c r="M438" i="7"/>
  <c r="M461" i="7"/>
  <c r="Q461" i="7"/>
  <c r="Q423" i="7"/>
  <c r="L402" i="7"/>
  <c r="AQ402" i="7" s="1"/>
  <c r="BC402" i="7" s="1"/>
  <c r="I431" i="7"/>
  <c r="P425" i="7"/>
  <c r="J403" i="7"/>
  <c r="AO403" i="7" s="1"/>
  <c r="BA403" i="7" s="1"/>
  <c r="M394" i="7"/>
  <c r="P438" i="7"/>
  <c r="L382" i="7"/>
  <c r="AQ382" i="7" s="1"/>
  <c r="BC382" i="7" s="1"/>
  <c r="M431" i="7"/>
  <c r="P448" i="7"/>
  <c r="I426" i="7"/>
  <c r="H386" i="7"/>
  <c r="P455" i="7"/>
  <c r="M409" i="7"/>
  <c r="K390" i="7"/>
  <c r="AP390" i="7" s="1"/>
  <c r="O387" i="7"/>
  <c r="I402" i="7"/>
  <c r="Q460" i="7"/>
  <c r="L461" i="7"/>
  <c r="AQ461" i="7" s="1"/>
  <c r="BC461" i="7" s="1"/>
  <c r="Q425" i="7"/>
  <c r="J408" i="7"/>
  <c r="I461" i="7"/>
  <c r="M433" i="7"/>
  <c r="O418" i="7"/>
  <c r="Q404" i="7"/>
  <c r="M416" i="7"/>
  <c r="K434" i="7"/>
  <c r="AP434" i="7" s="1"/>
  <c r="K440" i="7"/>
  <c r="AP440" i="7" s="1"/>
  <c r="I404" i="7"/>
  <c r="L418" i="7"/>
  <c r="AQ418" i="7" s="1"/>
  <c r="BC418" i="7" s="1"/>
  <c r="L409" i="7"/>
  <c r="AQ409" i="7" s="1"/>
  <c r="BC409" i="7" s="1"/>
  <c r="H394" i="7"/>
  <c r="K409" i="7"/>
  <c r="AP409" i="7" s="1"/>
  <c r="Q462" i="7"/>
  <c r="J460" i="7"/>
  <c r="N409" i="7"/>
  <c r="O448" i="7"/>
  <c r="Q402" i="7"/>
  <c r="I389" i="7"/>
  <c r="N408" i="7"/>
  <c r="Q432" i="7"/>
  <c r="H445" i="7"/>
  <c r="J438" i="7"/>
  <c r="H446" i="7"/>
  <c r="AM446" i="7" s="1"/>
  <c r="M445" i="7"/>
  <c r="J410" i="7"/>
  <c r="AO410" i="7" s="1"/>
  <c r="BA410" i="7" s="1"/>
  <c r="P453" i="7"/>
  <c r="M441" i="7"/>
  <c r="K431" i="7"/>
  <c r="AP431" i="7" s="1"/>
  <c r="L394" i="7"/>
  <c r="N461" i="7"/>
  <c r="N424" i="7"/>
  <c r="I430" i="7"/>
  <c r="I424" i="7"/>
  <c r="J401" i="7"/>
  <c r="P460" i="7"/>
  <c r="O382" i="7"/>
  <c r="O412" i="7"/>
  <c r="O461" i="7"/>
  <c r="P419" i="7"/>
  <c r="Q448" i="7"/>
  <c r="O441" i="7"/>
  <c r="K461" i="7"/>
  <c r="AP461" i="7" s="1"/>
  <c r="J432" i="7"/>
  <c r="AO432" i="7" s="1"/>
  <c r="BA432" i="7" s="1"/>
  <c r="H448" i="7"/>
  <c r="AM448" i="7" s="1"/>
  <c r="AY448" i="7" s="1"/>
  <c r="P395" i="7"/>
  <c r="K382" i="7"/>
  <c r="AP382" i="7" s="1"/>
  <c r="K408" i="7"/>
  <c r="O379" i="7"/>
  <c r="O438" i="7"/>
  <c r="O396" i="7"/>
  <c r="L396" i="7"/>
  <c r="AQ396" i="7" s="1"/>
  <c r="BC396" i="7" s="1"/>
  <c r="O409" i="7"/>
  <c r="L431" i="7"/>
  <c r="AQ431" i="7" s="1"/>
  <c r="BC431" i="7" s="1"/>
  <c r="Q430" i="7"/>
  <c r="N396" i="7"/>
  <c r="H416" i="7"/>
  <c r="I418" i="7"/>
  <c r="J431" i="7"/>
  <c r="AO431" i="7" s="1"/>
  <c r="BA431" i="7" s="1"/>
  <c r="N434" i="7"/>
  <c r="N430" i="7"/>
  <c r="N390" i="7"/>
  <c r="M453" i="7"/>
  <c r="L419" i="7"/>
  <c r="AQ419" i="7" s="1"/>
  <c r="BC419" i="7" s="1"/>
  <c r="P412" i="7"/>
  <c r="L388" i="7"/>
  <c r="AQ388" i="7" s="1"/>
  <c r="BC388" i="7" s="1"/>
  <c r="H425" i="7"/>
  <c r="AM425" i="7" s="1"/>
  <c r="AY425" i="7" s="1"/>
  <c r="P433" i="7"/>
  <c r="P441" i="7"/>
  <c r="I460" i="7"/>
  <c r="I390" i="7"/>
  <c r="K380" i="7"/>
  <c r="AP380" i="7" s="1"/>
  <c r="Q397" i="7"/>
  <c r="I453" i="7"/>
  <c r="K386" i="7"/>
  <c r="J404" i="7"/>
  <c r="AO404" i="7" s="1"/>
  <c r="BA404" i="7" s="1"/>
  <c r="N411" i="7"/>
  <c r="H433" i="7"/>
  <c r="AM433" i="7" s="1"/>
  <c r="AY433" i="7" s="1"/>
  <c r="K439" i="7"/>
  <c r="AP439" i="7" s="1"/>
  <c r="H404" i="7"/>
  <c r="AM404" i="7" s="1"/>
  <c r="AY404" i="7" s="1"/>
  <c r="K410" i="7"/>
  <c r="AP410" i="7" s="1"/>
  <c r="O401" i="7"/>
  <c r="J412" i="7"/>
  <c r="AO412" i="7" s="1"/>
  <c r="BA412" i="7" s="1"/>
  <c r="K402" i="7"/>
  <c r="AP402" i="7" s="1"/>
  <c r="M452" i="7"/>
  <c r="P390" i="7"/>
  <c r="P463" i="7"/>
  <c r="N386" i="7"/>
  <c r="H382" i="7"/>
  <c r="AM382" i="7" s="1"/>
  <c r="AY382" i="7" s="1"/>
  <c r="K456" i="7"/>
  <c r="AP456" i="7" s="1"/>
  <c r="O411" i="7"/>
  <c r="P401" i="7"/>
  <c r="J424" i="7"/>
  <c r="AO424" i="7" s="1"/>
  <c r="BA424" i="7" s="1"/>
  <c r="P445" i="7"/>
  <c r="I425" i="7"/>
  <c r="P409" i="7"/>
  <c r="M425" i="7"/>
  <c r="O424" i="7"/>
  <c r="M423" i="7"/>
  <c r="O388" i="7"/>
  <c r="Q395" i="7"/>
  <c r="Q394" i="7"/>
  <c r="O389" i="7"/>
  <c r="I412" i="7"/>
  <c r="P418" i="7"/>
  <c r="N380" i="7"/>
  <c r="K448" i="7"/>
  <c r="AP448" i="7" s="1"/>
  <c r="H453" i="7"/>
  <c r="AM453" i="7" s="1"/>
  <c r="AY453" i="7" s="1"/>
  <c r="H456" i="7"/>
  <c r="AM456" i="7" s="1"/>
  <c r="AY456" i="7" s="1"/>
  <c r="P416" i="7"/>
  <c r="H380" i="7"/>
  <c r="AM380" i="7" s="1"/>
  <c r="AY380" i="7" s="1"/>
  <c r="L389" i="7"/>
  <c r="AQ389" i="7" s="1"/>
  <c r="BC389" i="7" s="1"/>
  <c r="M460" i="7"/>
  <c r="P382" i="7"/>
  <c r="N402" i="7"/>
  <c r="M447" i="7"/>
  <c r="P417" i="7"/>
  <c r="P461" i="7"/>
  <c r="K424" i="7"/>
  <c r="AP424" i="7" s="1"/>
  <c r="O456" i="7"/>
  <c r="H417" i="7"/>
  <c r="AM417" i="7" s="1"/>
  <c r="AY417" i="7" s="1"/>
  <c r="M462" i="7"/>
  <c r="J380" i="7"/>
  <c r="AO380" i="7" s="1"/>
  <c r="BA380" i="7" s="1"/>
  <c r="M432" i="7"/>
  <c r="K446" i="7"/>
  <c r="AP446" i="7" s="1"/>
  <c r="O447" i="7"/>
  <c r="Q409" i="7"/>
  <c r="J440" i="7"/>
  <c r="AO440" i="7" s="1"/>
  <c r="BA440" i="7" s="1"/>
  <c r="O431" i="7"/>
  <c r="K419" i="7"/>
  <c r="AP419" i="7" s="1"/>
  <c r="N410" i="7"/>
  <c r="N394" i="7"/>
  <c r="I394" i="7"/>
  <c r="J402" i="7"/>
  <c r="AO402" i="7" s="1"/>
  <c r="BA402" i="7" s="1"/>
  <c r="L454" i="7"/>
  <c r="AQ454" i="7" s="1"/>
  <c r="BC454" i="7" s="1"/>
  <c r="L447" i="7"/>
  <c r="AQ447" i="7" s="1"/>
  <c r="BC447" i="7" s="1"/>
  <c r="N416" i="7"/>
  <c r="L401" i="7"/>
  <c r="Q388" i="7"/>
  <c r="H411" i="7"/>
  <c r="AM411" i="7" s="1"/>
  <c r="AY411" i="7" s="1"/>
  <c r="N423" i="7"/>
  <c r="Q454" i="7"/>
  <c r="P380" i="7"/>
  <c r="N418" i="7"/>
  <c r="J456" i="7"/>
  <c r="AO456" i="7" s="1"/>
  <c r="BA456" i="7" s="1"/>
  <c r="J417" i="7"/>
  <c r="AO417" i="7" s="1"/>
  <c r="BA417" i="7" s="1"/>
  <c r="Q381" i="7"/>
  <c r="N441" i="7"/>
  <c r="I411" i="7"/>
  <c r="I382" i="7"/>
  <c r="J390" i="7"/>
  <c r="AO390" i="7" s="1"/>
  <c r="BA390" i="7" s="1"/>
  <c r="I448" i="7"/>
  <c r="M388" i="7"/>
  <c r="M463" i="7"/>
  <c r="M395" i="7"/>
  <c r="L463" i="7"/>
  <c r="J447" i="7"/>
  <c r="AO447" i="7" s="1"/>
  <c r="BA447" i="7" s="1"/>
  <c r="N433" i="7"/>
  <c r="J416" i="7"/>
  <c r="N388" i="7"/>
  <c r="H461" i="7"/>
  <c r="AM461" i="7" s="1"/>
  <c r="AY461" i="7" s="1"/>
  <c r="H452" i="7"/>
  <c r="O404" i="7"/>
  <c r="O381" i="7"/>
  <c r="L445" i="7"/>
  <c r="Q387" i="7"/>
  <c r="K426" i="7"/>
  <c r="AP426" i="7" s="1"/>
  <c r="K404" i="7"/>
  <c r="AP404" i="7" s="1"/>
  <c r="L411" i="7"/>
  <c r="AQ411" i="7" s="1"/>
  <c r="BC411" i="7" s="1"/>
  <c r="Q412" i="7"/>
  <c r="M419" i="7"/>
  <c r="K425" i="7"/>
  <c r="AP425" i="7" s="1"/>
  <c r="M426" i="7"/>
  <c r="O433" i="7"/>
  <c r="N432" i="7"/>
  <c r="H460" i="7"/>
  <c r="L446" i="7"/>
  <c r="AQ446" i="7" s="1"/>
  <c r="BC446" i="7" s="1"/>
  <c r="O439" i="7"/>
  <c r="M434" i="7"/>
  <c r="Q441" i="7"/>
  <c r="O403" i="7"/>
  <c r="M396" i="7"/>
  <c r="P381" i="7"/>
  <c r="I445" i="7"/>
  <c r="K423" i="7"/>
  <c r="M454" i="7"/>
  <c r="N448" i="7"/>
  <c r="O425" i="7"/>
  <c r="L410" i="7"/>
  <c r="AQ410" i="7" s="1"/>
  <c r="BC410" i="7" s="1"/>
  <c r="K418" i="7"/>
  <c r="AP418" i="7" s="1"/>
  <c r="J426" i="7"/>
  <c r="AO426" i="7" s="1"/>
  <c r="BA426" i="7" s="1"/>
  <c r="L433" i="7"/>
  <c r="AQ433" i="7" s="1"/>
  <c r="BC433" i="7" s="1"/>
  <c r="K460" i="7"/>
  <c r="L440" i="7"/>
  <c r="AQ440" i="7" s="1"/>
  <c r="BC440" i="7" s="1"/>
  <c r="J434" i="7"/>
  <c r="AO434" i="7" s="1"/>
  <c r="BA434" i="7" s="1"/>
  <c r="P426" i="7"/>
  <c r="J423" i="7"/>
  <c r="P411" i="7"/>
  <c r="I401" i="7"/>
  <c r="K387" i="7"/>
  <c r="AP387" i="7" s="1"/>
  <c r="L395" i="7"/>
  <c r="AQ395" i="7" s="1"/>
  <c r="BC395" i="7" s="1"/>
  <c r="H401" i="7"/>
  <c r="O455" i="7"/>
  <c r="N452" i="7"/>
  <c r="Q445" i="7"/>
  <c r="H441" i="7"/>
  <c r="AM441" i="7" s="1"/>
  <c r="M402" i="7"/>
  <c r="H390" i="7"/>
  <c r="AM390" i="7" s="1"/>
  <c r="AY390" i="7" s="1"/>
  <c r="Q380" i="7"/>
  <c r="Q419" i="7"/>
  <c r="N456" i="7"/>
  <c r="K454" i="7"/>
  <c r="AP454" i="7" s="1"/>
  <c r="N447" i="7"/>
  <c r="Q411" i="7"/>
  <c r="P431" i="7"/>
  <c r="O419" i="7"/>
  <c r="J394" i="7"/>
  <c r="Q403" i="7"/>
  <c r="N453" i="7"/>
  <c r="K417" i="7"/>
  <c r="AP417" i="7" s="1"/>
  <c r="P388" i="7"/>
  <c r="L423" i="7"/>
  <c r="J430" i="7"/>
  <c r="J395" i="7"/>
  <c r="AO395" i="7" s="1"/>
  <c r="BA395" i="7" s="1"/>
  <c r="L462" i="7"/>
  <c r="AQ462" i="7" s="1"/>
  <c r="BC462" i="7" s="1"/>
  <c r="K452" i="7"/>
  <c r="J409" i="7"/>
  <c r="AO409" i="7" s="1"/>
  <c r="BA409" i="7" s="1"/>
  <c r="N419" i="7"/>
  <c r="Q440" i="7"/>
  <c r="L386" i="7"/>
  <c r="M430" i="7"/>
  <c r="L432" i="7"/>
  <c r="AQ432" i="7" s="1"/>
  <c r="BC432" i="7" s="1"/>
  <c r="M456" i="7"/>
  <c r="I440" i="7"/>
  <c r="L426" i="7"/>
  <c r="AQ426" i="7" s="1"/>
  <c r="BC426" i="7" s="1"/>
  <c r="J411" i="7"/>
  <c r="AO411" i="7" s="1"/>
  <c r="BA411" i="7" s="1"/>
  <c r="M387" i="7"/>
  <c r="K463" i="7"/>
  <c r="J455" i="7"/>
  <c r="AO455" i="7" s="1"/>
  <c r="BA455" i="7" s="1"/>
  <c r="I447" i="7"/>
  <c r="I439" i="7"/>
  <c r="H438" i="7"/>
  <c r="K445" i="7"/>
  <c r="Q416" i="7"/>
  <c r="K395" i="7"/>
  <c r="AP395" i="7" s="1"/>
  <c r="N382" i="7"/>
  <c r="Q410" i="7"/>
  <c r="H423" i="7"/>
  <c r="P456" i="7"/>
  <c r="K381" i="7"/>
  <c r="AP381" i="7" s="1"/>
  <c r="P410" i="7"/>
  <c r="O463" i="7"/>
  <c r="O432" i="7"/>
  <c r="H419" i="7"/>
  <c r="AM419" i="7" s="1"/>
  <c r="AY419" i="7" s="1"/>
  <c r="M386" i="7"/>
  <c r="J379" i="7"/>
  <c r="L453" i="7"/>
  <c r="AQ453" i="7" s="1"/>
  <c r="BC453" i="7" s="1"/>
  <c r="L403" i="7"/>
  <c r="AQ403" i="7" s="1"/>
  <c r="BC403" i="7" s="1"/>
  <c r="K389" i="7"/>
  <c r="AP389" i="7" s="1"/>
  <c r="Q439" i="7"/>
  <c r="L441" i="7"/>
  <c r="AQ441" i="7" s="1"/>
  <c r="BC441" i="7" s="1"/>
  <c r="P423" i="7"/>
  <c r="K453" i="7"/>
  <c r="AP453" i="7" s="1"/>
  <c r="Q390" i="7"/>
  <c r="J419" i="7"/>
  <c r="AO419" i="7" s="1"/>
  <c r="BA419" i="7" s="1"/>
  <c r="I433" i="7"/>
  <c r="H379" i="7"/>
  <c r="O380" i="7"/>
  <c r="K397" i="7"/>
  <c r="AP397" i="7" s="1"/>
  <c r="M381" i="7"/>
  <c r="H396" i="7"/>
  <c r="AM396" i="7" s="1"/>
  <c r="AY396" i="7" s="1"/>
  <c r="Q401" i="7"/>
  <c r="L448" i="7"/>
  <c r="AQ448" i="7" s="1"/>
  <c r="BC448" i="7" s="1"/>
  <c r="L404" i="7"/>
  <c r="AQ404" i="7" s="1"/>
  <c r="BC404" i="7" s="1"/>
  <c r="N389" i="7"/>
  <c r="N439" i="7"/>
  <c r="Q463" i="7"/>
  <c r="N455" i="7"/>
  <c r="J453" i="7"/>
  <c r="AO453" i="7" s="1"/>
  <c r="BA453" i="7" s="1"/>
  <c r="Q447" i="7"/>
  <c r="L387" i="7"/>
  <c r="AQ387" i="7" s="1"/>
  <c r="BC387" i="7" s="1"/>
  <c r="O394" i="7"/>
  <c r="J396" i="7"/>
  <c r="AO396" i="7" s="1"/>
  <c r="BA396" i="7" s="1"/>
  <c r="Q426" i="7"/>
  <c r="O417" i="7"/>
  <c r="O423" i="7"/>
  <c r="O426" i="7"/>
  <c r="L434" i="7"/>
  <c r="AQ434" i="7" s="1"/>
  <c r="BC434" i="7" s="1"/>
  <c r="H463" i="7"/>
  <c r="AM463" i="7" s="1"/>
  <c r="AY463" i="7" s="1"/>
  <c r="Q456" i="7"/>
  <c r="M448" i="7"/>
  <c r="J445" i="7"/>
  <c r="P434" i="7"/>
  <c r="L430" i="7"/>
  <c r="H424" i="7"/>
  <c r="AM424" i="7" s="1"/>
  <c r="AY424" i="7" s="1"/>
  <c r="M417" i="7"/>
  <c r="M411" i="7"/>
  <c r="I403" i="7"/>
  <c r="N395" i="7"/>
  <c r="O386" i="7"/>
  <c r="M389" i="7"/>
  <c r="O395" i="7"/>
  <c r="P397" i="7"/>
  <c r="M404" i="7"/>
  <c r="P408" i="7"/>
  <c r="K438" i="7"/>
  <c r="Q452" i="7"/>
  <c r="Q446" i="7"/>
  <c r="P440" i="7"/>
  <c r="N417" i="7"/>
  <c r="M397" i="7"/>
  <c r="N387" i="7"/>
  <c r="Q438" i="7"/>
  <c r="I441" i="7"/>
  <c r="J461" i="7"/>
  <c r="AO461" i="7" s="1"/>
  <c r="BA461" i="7" s="1"/>
  <c r="M379" i="7"/>
  <c r="K447" i="7"/>
  <c r="AP447" i="7" s="1"/>
  <c r="H395" i="7"/>
  <c r="AM395" i="7" s="1"/>
  <c r="AY395" i="7" s="1"/>
  <c r="J397" i="7"/>
  <c r="AO397" i="7" s="1"/>
  <c r="BA397" i="7" s="1"/>
  <c r="I416" i="7"/>
  <c r="H431" i="7"/>
  <c r="AM431" i="7" s="1"/>
  <c r="AY431" i="7" s="1"/>
  <c r="K432" i="7"/>
  <c r="AP432" i="7" s="1"/>
  <c r="P452" i="7"/>
  <c r="I438" i="7"/>
  <c r="H430" i="7"/>
  <c r="Q417" i="7"/>
  <c r="I386" i="7"/>
  <c r="H389" i="7"/>
  <c r="AM389" i="7" s="1"/>
  <c r="AY389" i="7" s="1"/>
  <c r="K396" i="7"/>
  <c r="AP396" i="7" s="1"/>
  <c r="I408" i="7"/>
  <c r="H454" i="7"/>
  <c r="AM454" i="7" s="1"/>
  <c r="AY454" i="7" s="1"/>
  <c r="H434" i="7"/>
  <c r="AM434" i="7" s="1"/>
  <c r="AY434" i="7" s="1"/>
  <c r="M439" i="7"/>
  <c r="H397" i="7"/>
  <c r="AM397" i="7" s="1"/>
  <c r="AY397" i="7" s="1"/>
  <c r="J386" i="7"/>
  <c r="L460" i="7"/>
  <c r="O452" i="7"/>
  <c r="K403" i="7"/>
  <c r="AP403" i="7" s="1"/>
  <c r="M424" i="7"/>
  <c r="Q433" i="7"/>
  <c r="H402" i="7"/>
  <c r="AM402" i="7" s="1"/>
  <c r="AY402" i="7" s="1"/>
  <c r="I397" i="7"/>
  <c r="N446" i="7"/>
  <c r="I446" i="7"/>
  <c r="I395" i="7"/>
  <c r="K401" i="7"/>
  <c r="N454" i="7"/>
  <c r="N412" i="7"/>
  <c r="P447" i="7"/>
  <c r="K416" i="7"/>
  <c r="M418" i="7"/>
  <c r="P396" i="7"/>
  <c r="H388" i="7"/>
  <c r="AM388" i="7" s="1"/>
  <c r="AY388" i="7" s="1"/>
  <c r="L381" i="7"/>
  <c r="AQ381" i="7" s="1"/>
  <c r="BC381" i="7" s="1"/>
  <c r="H447" i="7"/>
  <c r="AM447" i="7" s="1"/>
  <c r="H462" i="7"/>
  <c r="AM462" i="7" s="1"/>
  <c r="AY462" i="7" s="1"/>
  <c r="H455" i="7"/>
  <c r="AM455" i="7" s="1"/>
  <c r="AY455" i="7" s="1"/>
  <c r="J389" i="7"/>
  <c r="AO389" i="7" s="1"/>
  <c r="BA389" i="7" s="1"/>
  <c r="H418" i="7"/>
  <c r="AM418" i="7" s="1"/>
  <c r="AY418" i="7" s="1"/>
  <c r="I455" i="7"/>
  <c r="I380" i="7"/>
  <c r="M412" i="7"/>
  <c r="J387" i="7"/>
  <c r="AO387" i="7" s="1"/>
  <c r="BA387" i="7" s="1"/>
  <c r="M403" i="7"/>
  <c r="L456" i="7"/>
  <c r="AQ456" i="7" s="1"/>
  <c r="BC456" i="7" s="1"/>
  <c r="K441" i="7"/>
  <c r="AP441" i="7" s="1"/>
  <c r="J418" i="7"/>
  <c r="AO418" i="7" s="1"/>
  <c r="BA418" i="7" s="1"/>
  <c r="I387" i="7"/>
  <c r="N438" i="7"/>
  <c r="J463" i="7"/>
  <c r="I454" i="7"/>
  <c r="H440" i="7"/>
  <c r="AM440" i="7" s="1"/>
  <c r="I410" i="7"/>
  <c r="I434" i="7"/>
  <c r="J448" i="7"/>
  <c r="AO448" i="7" s="1"/>
  <c r="BA448" i="7" s="1"/>
  <c r="L380" i="7"/>
  <c r="AQ380" i="7" s="1"/>
  <c r="BC380" i="7" s="1"/>
  <c r="O402" i="7"/>
  <c r="Q389" i="7"/>
  <c r="I463" i="7"/>
  <c r="H409" i="7"/>
  <c r="AM409" i="7" s="1"/>
  <c r="AY409" i="7" s="1"/>
  <c r="P439" i="7"/>
  <c r="P394" i="7"/>
  <c r="H381" i="7"/>
  <c r="AM381" i="7" s="1"/>
  <c r="AY381" i="7" s="1"/>
  <c r="O445" i="7"/>
  <c r="O460" i="7"/>
  <c r="O453" i="7"/>
  <c r="J382" i="7"/>
  <c r="AO382" i="7" s="1"/>
  <c r="BA382" i="7" s="1"/>
  <c r="J388" i="7"/>
  <c r="AO388" i="7" s="1"/>
  <c r="BA388" i="7" s="1"/>
  <c r="L425" i="7"/>
  <c r="AQ425" i="7" s="1"/>
  <c r="BC425" i="7" s="1"/>
  <c r="N397" i="7"/>
  <c r="L416" i="7"/>
  <c r="N431" i="7"/>
  <c r="P424" i="7"/>
  <c r="H432" i="7"/>
  <c r="AM432" i="7" s="1"/>
  <c r="AY432" i="7" s="1"/>
  <c r="K433" i="7"/>
  <c r="AP433" i="7" s="1"/>
  <c r="N460" i="7"/>
  <c r="L452" i="7"/>
  <c r="J446" i="7"/>
  <c r="AO446" i="7" s="1"/>
  <c r="BA446" i="7" s="1"/>
  <c r="J439" i="7"/>
  <c r="AO439" i="7" s="1"/>
  <c r="BA439" i="7" s="1"/>
  <c r="P379" i="7"/>
  <c r="J381" i="7"/>
  <c r="AO381" i="7" s="1"/>
  <c r="BA381" i="7" s="1"/>
  <c r="N381" i="7"/>
  <c r="Q382" i="7"/>
  <c r="P386" i="7"/>
  <c r="K388" i="7"/>
  <c r="AP388" i="7" s="1"/>
  <c r="L397" i="7"/>
  <c r="AQ397" i="7" s="1"/>
  <c r="BC397" i="7" s="1"/>
  <c r="N401" i="7"/>
  <c r="I456" i="7"/>
  <c r="O410" i="7"/>
  <c r="H412" i="7"/>
  <c r="AM412" i="7" s="1"/>
  <c r="AY412" i="7" s="1"/>
  <c r="O434" i="7"/>
  <c r="M410" i="7"/>
  <c r="P402" i="7"/>
  <c r="I419" i="7"/>
  <c r="M446" i="7"/>
  <c r="N462" i="7"/>
  <c r="Q455" i="7"/>
  <c r="J452" i="7"/>
  <c r="M390" i="7"/>
  <c r="P403" i="7"/>
  <c r="I417" i="7"/>
  <c r="K430" i="7"/>
  <c r="P462" i="7"/>
  <c r="O446" i="7"/>
  <c r="I379" i="7"/>
  <c r="N379" i="7"/>
  <c r="K379" i="7"/>
  <c r="AA465" i="7"/>
  <c r="AA392" i="7"/>
  <c r="AA406" i="7"/>
  <c r="AA450" i="7"/>
  <c r="AA399" i="7"/>
  <c r="AA436" i="7"/>
  <c r="AA414" i="7"/>
  <c r="AA428" i="7"/>
  <c r="AA443" i="7"/>
  <c r="AA458" i="7"/>
  <c r="AA421" i="7"/>
  <c r="AA384" i="7"/>
  <c r="AA468" i="7" s="1"/>
  <c r="AM377" i="7"/>
  <c r="AY377" i="7" s="1"/>
  <c r="BL377" i="7"/>
  <c r="BV377" i="7" s="1"/>
  <c r="S377" i="7"/>
  <c r="AX377" i="7" s="1"/>
  <c r="BJ377" i="7" s="1"/>
  <c r="AS377" i="7"/>
  <c r="BE377" i="7" s="1"/>
  <c r="AV377" i="7"/>
  <c r="BH377" i="7" s="1"/>
  <c r="BO377" i="7"/>
  <c r="AR377" i="7"/>
  <c r="BD377" i="7" s="1"/>
  <c r="BK377" i="7"/>
  <c r="AB463" i="7"/>
  <c r="AE463" i="7"/>
  <c r="AE464" i="7" s="1"/>
  <c r="AE467" i="7" s="1"/>
  <c r="AF463" i="7"/>
  <c r="AI463" i="7"/>
  <c r="AC463" i="7"/>
  <c r="AC464" i="7" s="1"/>
  <c r="AC467" i="7" s="1"/>
  <c r="AH463" i="7"/>
  <c r="AD463" i="7"/>
  <c r="AD464" i="7" s="1"/>
  <c r="AD467" i="7" s="1"/>
  <c r="AG463" i="7"/>
  <c r="AJ463" i="7"/>
  <c r="AW376" i="7"/>
  <c r="BI376" i="7" s="1"/>
  <c r="AD377" i="6"/>
  <c r="AV377" i="6"/>
  <c r="AK376" i="6"/>
  <c r="AS376" i="6" s="1"/>
  <c r="K384" i="6"/>
  <c r="K465" i="6"/>
  <c r="I384" i="6"/>
  <c r="M465" i="6"/>
  <c r="J384" i="6"/>
  <c r="L465" i="6"/>
  <c r="L384" i="6"/>
  <c r="J465" i="6"/>
  <c r="H465" i="6"/>
  <c r="I465" i="6"/>
  <c r="H384" i="6"/>
  <c r="H450" i="6"/>
  <c r="I414" i="6"/>
  <c r="M450" i="6"/>
  <c r="L414" i="6"/>
  <c r="K406" i="6"/>
  <c r="K399" i="6"/>
  <c r="L421" i="6"/>
  <c r="M406" i="6"/>
  <c r="K443" i="6"/>
  <c r="L458" i="6"/>
  <c r="H428" i="6"/>
  <c r="M414" i="6"/>
  <c r="L392" i="6"/>
  <c r="J458" i="6"/>
  <c r="M458" i="6"/>
  <c r="L436" i="6"/>
  <c r="K428" i="6"/>
  <c r="J450" i="6"/>
  <c r="H458" i="6"/>
  <c r="I450" i="6"/>
  <c r="M436" i="6"/>
  <c r="J414" i="6"/>
  <c r="H392" i="6"/>
  <c r="J406" i="6"/>
  <c r="I392" i="6"/>
  <c r="I406" i="6"/>
  <c r="M421" i="6"/>
  <c r="M392" i="6"/>
  <c r="K392" i="6"/>
  <c r="I399" i="6"/>
  <c r="H421" i="6"/>
  <c r="L406" i="6"/>
  <c r="J436" i="6"/>
  <c r="J399" i="6"/>
  <c r="J428" i="6"/>
  <c r="K436" i="6"/>
  <c r="H414" i="6"/>
  <c r="I428" i="6"/>
  <c r="K450" i="6"/>
  <c r="J443" i="6"/>
  <c r="H399" i="6"/>
  <c r="M443" i="6"/>
  <c r="L450" i="6"/>
  <c r="K421" i="6"/>
  <c r="M428" i="6"/>
  <c r="M399" i="6"/>
  <c r="L399" i="6"/>
  <c r="K414" i="6"/>
  <c r="I443" i="6"/>
  <c r="J392" i="6"/>
  <c r="I458" i="6"/>
  <c r="I421" i="6"/>
  <c r="H436" i="6"/>
  <c r="J421" i="6"/>
  <c r="I436" i="6"/>
  <c r="K458" i="6"/>
  <c r="L443" i="6"/>
  <c r="L428" i="6"/>
  <c r="H443" i="6"/>
  <c r="H406" i="6"/>
  <c r="I430" i="6"/>
  <c r="I408" i="6"/>
  <c r="M425" i="6"/>
  <c r="AJ425" i="6" s="1"/>
  <c r="AR425" i="6" s="1"/>
  <c r="H382" i="6"/>
  <c r="I397" i="6"/>
  <c r="AF397" i="6" s="1"/>
  <c r="AN397" i="6" s="1"/>
  <c r="M419" i="6"/>
  <c r="AJ419" i="6" s="1"/>
  <c r="AR419" i="6" s="1"/>
  <c r="I432" i="6"/>
  <c r="AF432" i="6" s="1"/>
  <c r="AN432" i="6" s="1"/>
  <c r="L446" i="6"/>
  <c r="I431" i="6"/>
  <c r="AF431" i="6" s="1"/>
  <c r="AN431" i="6" s="1"/>
  <c r="J380" i="6"/>
  <c r="AG380" i="6" s="1"/>
  <c r="AO380" i="6" s="1"/>
  <c r="I434" i="6"/>
  <c r="AF434" i="6" s="1"/>
  <c r="AN434" i="6" s="1"/>
  <c r="M432" i="6"/>
  <c r="AJ432" i="6" s="1"/>
  <c r="AR432" i="6" s="1"/>
  <c r="L380" i="6"/>
  <c r="M454" i="6"/>
  <c r="AJ454" i="6" s="1"/>
  <c r="AR454" i="6" s="1"/>
  <c r="L394" i="6"/>
  <c r="L403" i="6"/>
  <c r="I456" i="6"/>
  <c r="AF456" i="6" s="1"/>
  <c r="AN456" i="6" s="1"/>
  <c r="I410" i="6"/>
  <c r="AF410" i="6" s="1"/>
  <c r="AN410" i="6" s="1"/>
  <c r="I425" i="6"/>
  <c r="AF425" i="6" s="1"/>
  <c r="AN425" i="6" s="1"/>
  <c r="M388" i="6"/>
  <c r="AJ388" i="6" s="1"/>
  <c r="AR388" i="6" s="1"/>
  <c r="M386" i="6"/>
  <c r="M447" i="6"/>
  <c r="AJ447" i="6" s="1"/>
  <c r="AR447" i="6" s="1"/>
  <c r="I446" i="6"/>
  <c r="AF446" i="6" s="1"/>
  <c r="AN446" i="6" s="1"/>
  <c r="I403" i="6"/>
  <c r="AF403" i="6" s="1"/>
  <c r="AN403" i="6" s="1"/>
  <c r="I455" i="6"/>
  <c r="AF455" i="6" s="1"/>
  <c r="AN455" i="6" s="1"/>
  <c r="I441" i="6"/>
  <c r="AF441" i="6" s="1"/>
  <c r="AN441" i="6" s="1"/>
  <c r="I402" i="6"/>
  <c r="AF402" i="6" s="1"/>
  <c r="AN402" i="6" s="1"/>
  <c r="I394" i="6"/>
  <c r="M455" i="6"/>
  <c r="AJ455" i="6" s="1"/>
  <c r="AR455" i="6" s="1"/>
  <c r="L453" i="6"/>
  <c r="I395" i="6"/>
  <c r="AF395" i="6" s="1"/>
  <c r="AN395" i="6" s="1"/>
  <c r="M404" i="6"/>
  <c r="AJ404" i="6" s="1"/>
  <c r="AR404" i="6" s="1"/>
  <c r="M424" i="6"/>
  <c r="AJ424" i="6" s="1"/>
  <c r="AR424" i="6" s="1"/>
  <c r="I447" i="6"/>
  <c r="AF447" i="6" s="1"/>
  <c r="AN447" i="6" s="1"/>
  <c r="M397" i="6"/>
  <c r="AJ397" i="6" s="1"/>
  <c r="AR397" i="6" s="1"/>
  <c r="M401" i="6"/>
  <c r="L441" i="6"/>
  <c r="I412" i="6"/>
  <c r="AF412" i="6" s="1"/>
  <c r="AN412" i="6" s="1"/>
  <c r="M411" i="6"/>
  <c r="AJ411" i="6" s="1"/>
  <c r="AR411" i="6" s="1"/>
  <c r="L418" i="6"/>
  <c r="I388" i="6"/>
  <c r="AF388" i="6" s="1"/>
  <c r="AN388" i="6" s="1"/>
  <c r="I440" i="6"/>
  <c r="AF440" i="6" s="1"/>
  <c r="AN440" i="6" s="1"/>
  <c r="I390" i="6"/>
  <c r="AF390" i="6" s="1"/>
  <c r="AN390" i="6" s="1"/>
  <c r="I404" i="6"/>
  <c r="AF404" i="6" s="1"/>
  <c r="AN404" i="6" s="1"/>
  <c r="I418" i="6"/>
  <c r="AF418" i="6" s="1"/>
  <c r="AN418" i="6" s="1"/>
  <c r="L416" i="6"/>
  <c r="I409" i="6"/>
  <c r="AF409" i="6" s="1"/>
  <c r="AN409" i="6" s="1"/>
  <c r="K382" i="6"/>
  <c r="I424" i="6"/>
  <c r="AF424" i="6" s="1"/>
  <c r="AN424" i="6" s="1"/>
  <c r="L430" i="6"/>
  <c r="I419" i="6"/>
  <c r="AF419" i="6" s="1"/>
  <c r="AN419" i="6" s="1"/>
  <c r="J448" i="6"/>
  <c r="AG448" i="6" s="1"/>
  <c r="AO448" i="6" s="1"/>
  <c r="M382" i="6"/>
  <c r="AJ382" i="6" s="1"/>
  <c r="AR382" i="6" s="1"/>
  <c r="M431" i="6"/>
  <c r="AJ431" i="6" s="1"/>
  <c r="AR431" i="6" s="1"/>
  <c r="I381" i="6"/>
  <c r="AF381" i="6" s="1"/>
  <c r="AN381" i="6" s="1"/>
  <c r="I426" i="6"/>
  <c r="AF426" i="6" s="1"/>
  <c r="AN426" i="6" s="1"/>
  <c r="K389" i="6"/>
  <c r="H386" i="6"/>
  <c r="K445" i="6"/>
  <c r="I439" i="6"/>
  <c r="AF439" i="6" s="1"/>
  <c r="AN439" i="6" s="1"/>
  <c r="I433" i="6"/>
  <c r="AF433" i="6" s="1"/>
  <c r="AN433" i="6" s="1"/>
  <c r="L410" i="6"/>
  <c r="K417" i="6"/>
  <c r="M423" i="6"/>
  <c r="L409" i="6"/>
  <c r="M412" i="6"/>
  <c r="AJ412" i="6" s="1"/>
  <c r="AR412" i="6" s="1"/>
  <c r="I454" i="6"/>
  <c r="AF454" i="6" s="1"/>
  <c r="AN454" i="6" s="1"/>
  <c r="I438" i="6"/>
  <c r="M402" i="6"/>
  <c r="AJ402" i="6" s="1"/>
  <c r="AR402" i="6" s="1"/>
  <c r="L439" i="6"/>
  <c r="M434" i="6"/>
  <c r="AJ434" i="6" s="1"/>
  <c r="AR434" i="6" s="1"/>
  <c r="L395" i="6"/>
  <c r="M390" i="6"/>
  <c r="AJ390" i="6" s="1"/>
  <c r="AR390" i="6" s="1"/>
  <c r="I411" i="6"/>
  <c r="AF411" i="6" s="1"/>
  <c r="AN411" i="6" s="1"/>
  <c r="M396" i="6"/>
  <c r="AJ396" i="6" s="1"/>
  <c r="AR396" i="6" s="1"/>
  <c r="L452" i="6"/>
  <c r="H389" i="6"/>
  <c r="M426" i="6"/>
  <c r="AJ426" i="6" s="1"/>
  <c r="AR426" i="6" s="1"/>
  <c r="L381" i="6"/>
  <c r="I416" i="6"/>
  <c r="J382" i="6"/>
  <c r="AG382" i="6" s="1"/>
  <c r="AO382" i="6" s="1"/>
  <c r="K381" i="6"/>
  <c r="I396" i="6"/>
  <c r="AF396" i="6" s="1"/>
  <c r="AN396" i="6" s="1"/>
  <c r="H452" i="6"/>
  <c r="M387" i="6"/>
  <c r="AJ387" i="6" s="1"/>
  <c r="AR387" i="6" s="1"/>
  <c r="I387" i="6"/>
  <c r="AF387" i="6" s="1"/>
  <c r="AN387" i="6" s="1"/>
  <c r="H380" i="6"/>
  <c r="I386" i="6"/>
  <c r="L408" i="6"/>
  <c r="I417" i="6"/>
  <c r="AF417" i="6" s="1"/>
  <c r="AN417" i="6" s="1"/>
  <c r="M438" i="6"/>
  <c r="L440" i="6"/>
  <c r="M433" i="6"/>
  <c r="AJ433" i="6" s="1"/>
  <c r="AR433" i="6" s="1"/>
  <c r="I453" i="6"/>
  <c r="AF453" i="6" s="1"/>
  <c r="AN453" i="6" s="1"/>
  <c r="I401" i="6"/>
  <c r="I423" i="6"/>
  <c r="I379" i="6"/>
  <c r="H379" i="6"/>
  <c r="M409" i="6"/>
  <c r="AJ409" i="6" s="1"/>
  <c r="AR409" i="6" s="1"/>
  <c r="K402" i="6"/>
  <c r="H426" i="6"/>
  <c r="J410" i="6"/>
  <c r="AG410" i="6" s="1"/>
  <c r="AO410" i="6" s="1"/>
  <c r="M416" i="6"/>
  <c r="K390" i="6"/>
  <c r="J397" i="6"/>
  <c r="AG397" i="6" s="1"/>
  <c r="AO397" i="6" s="1"/>
  <c r="H403" i="6"/>
  <c r="K410" i="6"/>
  <c r="J419" i="6"/>
  <c r="AG419" i="6" s="1"/>
  <c r="AO419" i="6" s="1"/>
  <c r="L425" i="6"/>
  <c r="K432" i="6"/>
  <c r="L438" i="6"/>
  <c r="J445" i="6"/>
  <c r="K454" i="6"/>
  <c r="K461" i="6"/>
  <c r="I460" i="6"/>
  <c r="M462" i="6"/>
  <c r="AJ462" i="6" s="1"/>
  <c r="AR462" i="6" s="1"/>
  <c r="H390" i="6"/>
  <c r="L426" i="6"/>
  <c r="L379" i="6"/>
  <c r="K379" i="6"/>
  <c r="J423" i="6"/>
  <c r="H404" i="6"/>
  <c r="K397" i="6"/>
  <c r="K419" i="6"/>
  <c r="L404" i="6"/>
  <c r="J439" i="6"/>
  <c r="AG439" i="6" s="1"/>
  <c r="AO439" i="6" s="1"/>
  <c r="L389" i="6"/>
  <c r="L396" i="6"/>
  <c r="J402" i="6"/>
  <c r="AG402" i="6" s="1"/>
  <c r="AO402" i="6" s="1"/>
  <c r="J408" i="6"/>
  <c r="J416" i="6"/>
  <c r="H423" i="6"/>
  <c r="K426" i="6"/>
  <c r="L431" i="6"/>
  <c r="K434" i="6"/>
  <c r="H440" i="6"/>
  <c r="J447" i="6"/>
  <c r="AG447" i="6" s="1"/>
  <c r="AO447" i="6" s="1"/>
  <c r="M453" i="6"/>
  <c r="AJ453" i="6" s="1"/>
  <c r="AR453" i="6" s="1"/>
  <c r="H460" i="6"/>
  <c r="H463" i="6"/>
  <c r="M460" i="6"/>
  <c r="L463" i="6"/>
  <c r="J396" i="6"/>
  <c r="AG396" i="6" s="1"/>
  <c r="AO396" i="6" s="1"/>
  <c r="M418" i="6"/>
  <c r="AJ418" i="6" s="1"/>
  <c r="AR418" i="6" s="1"/>
  <c r="K438" i="6"/>
  <c r="J403" i="6"/>
  <c r="AG403" i="6" s="1"/>
  <c r="AO403" i="6" s="1"/>
  <c r="K395" i="6"/>
  <c r="H424" i="6"/>
  <c r="L390" i="6"/>
  <c r="H416" i="6"/>
  <c r="J394" i="6"/>
  <c r="H432" i="6"/>
  <c r="K440" i="6"/>
  <c r="M394" i="6"/>
  <c r="L401" i="6"/>
  <c r="K409" i="6"/>
  <c r="H417" i="6"/>
  <c r="L423" i="6"/>
  <c r="H430" i="6"/>
  <c r="J433" i="6"/>
  <c r="AG433" i="6" s="1"/>
  <c r="AO433" i="6" s="1"/>
  <c r="M439" i="6"/>
  <c r="AJ439" i="6" s="1"/>
  <c r="AR439" i="6" s="1"/>
  <c r="K446" i="6"/>
  <c r="J452" i="6"/>
  <c r="L456" i="6"/>
  <c r="K463" i="6"/>
  <c r="I461" i="6"/>
  <c r="AF461" i="6" s="1"/>
  <c r="AN461" i="6" s="1"/>
  <c r="L386" i="6"/>
  <c r="K401" i="6"/>
  <c r="L434" i="6"/>
  <c r="K430" i="6"/>
  <c r="H434" i="6"/>
  <c r="L412" i="6"/>
  <c r="M379" i="6"/>
  <c r="L388" i="6"/>
  <c r="K408" i="6"/>
  <c r="K433" i="6"/>
  <c r="L424" i="6"/>
  <c r="J425" i="6"/>
  <c r="AG425" i="6" s="1"/>
  <c r="AO425" i="6" s="1"/>
  <c r="H394" i="6"/>
  <c r="H401" i="6"/>
  <c r="K404" i="6"/>
  <c r="J411" i="6"/>
  <c r="AG411" i="6" s="1"/>
  <c r="AO411" i="6" s="1"/>
  <c r="L417" i="6"/>
  <c r="K424" i="6"/>
  <c r="M430" i="6"/>
  <c r="H438" i="6"/>
  <c r="M440" i="6"/>
  <c r="AJ440" i="6" s="1"/>
  <c r="AR440" i="6" s="1"/>
  <c r="K448" i="6"/>
  <c r="J455" i="6"/>
  <c r="AG455" i="6" s="1"/>
  <c r="AO455" i="6" s="1"/>
  <c r="K462" i="6"/>
  <c r="M456" i="6"/>
  <c r="AJ456" i="6" s="1"/>
  <c r="AR456" i="6" s="1"/>
  <c r="I462" i="6"/>
  <c r="AF462" i="6" s="1"/>
  <c r="AN462" i="6" s="1"/>
  <c r="K387" i="6"/>
  <c r="H409" i="6"/>
  <c r="K431" i="6"/>
  <c r="H411" i="6"/>
  <c r="J441" i="6"/>
  <c r="AG441" i="6" s="1"/>
  <c r="AO441" i="6" s="1"/>
  <c r="M417" i="6"/>
  <c r="AJ417" i="6" s="1"/>
  <c r="AR417" i="6" s="1"/>
  <c r="L432" i="6"/>
  <c r="J395" i="6"/>
  <c r="AG395" i="6" s="1"/>
  <c r="AO395" i="6" s="1"/>
  <c r="M403" i="6"/>
  <c r="AJ403" i="6" s="1"/>
  <c r="AR403" i="6" s="1"/>
  <c r="K412" i="6"/>
  <c r="K418" i="6"/>
  <c r="H425" i="6"/>
  <c r="H431" i="6"/>
  <c r="H439" i="6"/>
  <c r="M441" i="6"/>
  <c r="AJ441" i="6" s="1"/>
  <c r="AR441" i="6" s="1"/>
  <c r="H453" i="6"/>
  <c r="L460" i="6"/>
  <c r="H418" i="6"/>
  <c r="J461" i="6"/>
  <c r="AG461" i="6" s="1"/>
  <c r="AO461" i="6" s="1"/>
  <c r="J389" i="6"/>
  <c r="AG389" i="6" s="1"/>
  <c r="AO389" i="6" s="1"/>
  <c r="L411" i="6"/>
  <c r="H412" i="6"/>
  <c r="J379" i="6"/>
  <c r="K452" i="6"/>
  <c r="J426" i="6"/>
  <c r="AG426" i="6" s="1"/>
  <c r="AO426" i="6" s="1"/>
  <c r="K425" i="6"/>
  <c r="J424" i="6"/>
  <c r="AG424" i="6" s="1"/>
  <c r="AO424" i="6" s="1"/>
  <c r="J381" i="6"/>
  <c r="AG381" i="6" s="1"/>
  <c r="AO381" i="6" s="1"/>
  <c r="H445" i="6"/>
  <c r="M445" i="6"/>
  <c r="H446" i="6"/>
  <c r="M446" i="6"/>
  <c r="AJ446" i="6" s="1"/>
  <c r="AR446" i="6" s="1"/>
  <c r="H447" i="6"/>
  <c r="K447" i="6"/>
  <c r="H448" i="6"/>
  <c r="M448" i="6"/>
  <c r="AJ448" i="6" s="1"/>
  <c r="AR448" i="6" s="1"/>
  <c r="H387" i="6"/>
  <c r="J453" i="6"/>
  <c r="AG453" i="6" s="1"/>
  <c r="AO453" i="6" s="1"/>
  <c r="H454" i="6"/>
  <c r="L454" i="6"/>
  <c r="H455" i="6"/>
  <c r="H456" i="6"/>
  <c r="K456" i="6"/>
  <c r="K460" i="6"/>
  <c r="L461" i="6"/>
  <c r="H462" i="6"/>
  <c r="L462" i="6"/>
  <c r="M463" i="6"/>
  <c r="J386" i="6"/>
  <c r="K423" i="6"/>
  <c r="L387" i="6"/>
  <c r="J388" i="6"/>
  <c r="AG388" i="6" s="1"/>
  <c r="AO388" i="6" s="1"/>
  <c r="I389" i="6"/>
  <c r="AF389" i="6" s="1"/>
  <c r="AN389" i="6" s="1"/>
  <c r="K394" i="6"/>
  <c r="M389" i="6"/>
  <c r="AJ389" i="6" s="1"/>
  <c r="AR389" i="6" s="1"/>
  <c r="L419" i="6"/>
  <c r="H419" i="6"/>
  <c r="J418" i="6"/>
  <c r="AG418" i="6" s="1"/>
  <c r="AO418" i="6" s="1"/>
  <c r="J417" i="6"/>
  <c r="AG417" i="6" s="1"/>
  <c r="AO417" i="6" s="1"/>
  <c r="K416" i="6"/>
  <c r="J412" i="6"/>
  <c r="AG412" i="6" s="1"/>
  <c r="AO412" i="6" s="1"/>
  <c r="K411" i="6"/>
  <c r="M410" i="6"/>
  <c r="AJ410" i="6" s="1"/>
  <c r="AR410" i="6" s="1"/>
  <c r="H410" i="6"/>
  <c r="J409" i="6"/>
  <c r="AG409" i="6" s="1"/>
  <c r="AO409" i="6" s="1"/>
  <c r="M408" i="6"/>
  <c r="H408" i="6"/>
  <c r="J404" i="6"/>
  <c r="AG404" i="6" s="1"/>
  <c r="AO404" i="6" s="1"/>
  <c r="K403" i="6"/>
  <c r="L402" i="6"/>
  <c r="H402" i="6"/>
  <c r="J401" i="6"/>
  <c r="L397" i="6"/>
  <c r="H397" i="6"/>
  <c r="K396" i="6"/>
  <c r="H396" i="6"/>
  <c r="M395" i="6"/>
  <c r="AJ395" i="6" s="1"/>
  <c r="AR395" i="6" s="1"/>
  <c r="H395" i="6"/>
  <c r="J390" i="6"/>
  <c r="AG390" i="6" s="1"/>
  <c r="AO390" i="6" s="1"/>
  <c r="K388" i="6"/>
  <c r="H388" i="6"/>
  <c r="J387" i="6"/>
  <c r="AG387" i="6" s="1"/>
  <c r="AO387" i="6" s="1"/>
  <c r="K386" i="6"/>
  <c r="L382" i="6"/>
  <c r="I382" i="6"/>
  <c r="AF382" i="6" s="1"/>
  <c r="AN382" i="6" s="1"/>
  <c r="M381" i="6"/>
  <c r="AJ381" i="6" s="1"/>
  <c r="AR381" i="6" s="1"/>
  <c r="H381" i="6"/>
  <c r="M380" i="6"/>
  <c r="AJ380" i="6" s="1"/>
  <c r="AR380" i="6" s="1"/>
  <c r="K380" i="6"/>
  <c r="I380" i="6"/>
  <c r="AF380" i="6" s="1"/>
  <c r="AN380" i="6" s="1"/>
  <c r="J463" i="6"/>
  <c r="I463" i="6"/>
  <c r="J462" i="6"/>
  <c r="AG462" i="6" s="1"/>
  <c r="AO462" i="6" s="1"/>
  <c r="M461" i="6"/>
  <c r="AJ461" i="6" s="1"/>
  <c r="AR461" i="6" s="1"/>
  <c r="H461" i="6"/>
  <c r="J460" i="6"/>
  <c r="J456" i="6"/>
  <c r="AG456" i="6" s="1"/>
  <c r="AO456" i="6" s="1"/>
  <c r="J454" i="6"/>
  <c r="AG454" i="6" s="1"/>
  <c r="AO454" i="6" s="1"/>
  <c r="K453" i="6"/>
  <c r="L455" i="6"/>
  <c r="M452" i="6"/>
  <c r="I452" i="6"/>
  <c r="L448" i="6"/>
  <c r="K455" i="6"/>
  <c r="I448" i="6"/>
  <c r="AF448" i="6" s="1"/>
  <c r="AN448" i="6" s="1"/>
  <c r="L447" i="6"/>
  <c r="J446" i="6"/>
  <c r="AG446" i="6" s="1"/>
  <c r="AO446" i="6" s="1"/>
  <c r="L445" i="6"/>
  <c r="I445" i="6"/>
  <c r="K441" i="6"/>
  <c r="H441" i="6"/>
  <c r="J440" i="6"/>
  <c r="AG440" i="6" s="1"/>
  <c r="AO440" i="6" s="1"/>
  <c r="K439" i="6"/>
  <c r="J438" i="6"/>
  <c r="J434" i="6"/>
  <c r="AG434" i="6" s="1"/>
  <c r="AO434" i="6" s="1"/>
  <c r="L433" i="6"/>
  <c r="H433" i="6"/>
  <c r="J432" i="6"/>
  <c r="AG432" i="6" s="1"/>
  <c r="AO432" i="6" s="1"/>
  <c r="J431" i="6"/>
  <c r="AG431" i="6" s="1"/>
  <c r="AO431" i="6" s="1"/>
  <c r="J430" i="6"/>
  <c r="N377" i="6"/>
  <c r="AE377" i="6"/>
  <c r="AM377" i="6" s="1"/>
  <c r="AH377" i="6"/>
  <c r="AP377" i="6" s="1"/>
  <c r="AU377" i="6"/>
  <c r="AW377" i="6" s="1"/>
  <c r="O377" i="6"/>
  <c r="AL377" i="6" s="1"/>
  <c r="AT377" i="6" s="1"/>
  <c r="AI377" i="6"/>
  <c r="AQ377" i="6" s="1"/>
  <c r="AX377" i="6"/>
  <c r="M384" i="6"/>
  <c r="AJ377" i="6"/>
  <c r="AR377" i="6" s="1"/>
  <c r="AD377" i="5"/>
  <c r="AV377" i="5"/>
  <c r="N377" i="5"/>
  <c r="AE377" i="5"/>
  <c r="AM377" i="5" s="1"/>
  <c r="O377" i="5"/>
  <c r="AL377" i="5" s="1"/>
  <c r="AT377" i="5" s="1"/>
  <c r="AH377" i="5"/>
  <c r="AP377" i="5" s="1"/>
  <c r="AU377" i="5"/>
  <c r="AW377" i="5" s="1"/>
  <c r="AI377" i="5"/>
  <c r="AQ377" i="5" s="1"/>
  <c r="AX377" i="5"/>
  <c r="I465" i="5"/>
  <c r="H465" i="5"/>
  <c r="K465" i="5"/>
  <c r="J465" i="5"/>
  <c r="L465" i="5"/>
  <c r="M465" i="5"/>
  <c r="M384" i="5"/>
  <c r="K384" i="5"/>
  <c r="H384" i="5"/>
  <c r="I384" i="5"/>
  <c r="J384" i="5"/>
  <c r="L384" i="5"/>
  <c r="I392" i="5"/>
  <c r="H443" i="5"/>
  <c r="L443" i="5"/>
  <c r="J436" i="5"/>
  <c r="I450" i="5"/>
  <c r="J421" i="5"/>
  <c r="H428" i="5"/>
  <c r="M428" i="5"/>
  <c r="J406" i="5"/>
  <c r="L436" i="5"/>
  <c r="I406" i="5"/>
  <c r="L406" i="5"/>
  <c r="L414" i="5"/>
  <c r="I443" i="5"/>
  <c r="I436" i="5"/>
  <c r="J392" i="5"/>
  <c r="K458" i="5"/>
  <c r="J428" i="5"/>
  <c r="I414" i="5"/>
  <c r="K443" i="5"/>
  <c r="H406" i="5"/>
  <c r="I399" i="5"/>
  <c r="M399" i="5"/>
  <c r="H414" i="5"/>
  <c r="M421" i="5"/>
  <c r="K399" i="5"/>
  <c r="K436" i="5"/>
  <c r="H458" i="5"/>
  <c r="L399" i="5"/>
  <c r="H436" i="5"/>
  <c r="K406" i="5"/>
  <c r="H450" i="5"/>
  <c r="K428" i="5"/>
  <c r="M436" i="5"/>
  <c r="H392" i="5"/>
  <c r="J443" i="5"/>
  <c r="L392" i="5"/>
  <c r="K421" i="5"/>
  <c r="M450" i="5"/>
  <c r="J414" i="5"/>
  <c r="L450" i="5"/>
  <c r="M414" i="5"/>
  <c r="J450" i="5"/>
  <c r="I421" i="5"/>
  <c r="M443" i="5"/>
  <c r="J458" i="5"/>
  <c r="L421" i="5"/>
  <c r="M458" i="5"/>
  <c r="K414" i="5"/>
  <c r="M392" i="5"/>
  <c r="I458" i="5"/>
  <c r="H399" i="5"/>
  <c r="L458" i="5"/>
  <c r="H421" i="5"/>
  <c r="K392" i="5"/>
  <c r="I428" i="5"/>
  <c r="J399" i="5"/>
  <c r="L428" i="5"/>
  <c r="M406" i="5"/>
  <c r="K450" i="5"/>
  <c r="J446" i="5"/>
  <c r="AG446" i="5" s="1"/>
  <c r="AO446" i="5" s="1"/>
  <c r="I448" i="5"/>
  <c r="AF448" i="5" s="1"/>
  <c r="AN448" i="5" s="1"/>
  <c r="J453" i="5"/>
  <c r="AG453" i="5" s="1"/>
  <c r="AO453" i="5" s="1"/>
  <c r="K380" i="5"/>
  <c r="L389" i="5"/>
  <c r="I401" i="5"/>
  <c r="I402" i="5"/>
  <c r="AF402" i="5" s="1"/>
  <c r="AN402" i="5" s="1"/>
  <c r="M408" i="5"/>
  <c r="I417" i="5"/>
  <c r="AF417" i="5" s="1"/>
  <c r="AN417" i="5" s="1"/>
  <c r="K426" i="5"/>
  <c r="M448" i="5"/>
  <c r="AJ448" i="5" s="1"/>
  <c r="AR448" i="5" s="1"/>
  <c r="M386" i="5"/>
  <c r="H404" i="5"/>
  <c r="I416" i="5"/>
  <c r="J424" i="5"/>
  <c r="AG424" i="5" s="1"/>
  <c r="AO424" i="5" s="1"/>
  <c r="M431" i="5"/>
  <c r="AJ431" i="5" s="1"/>
  <c r="AR431" i="5" s="1"/>
  <c r="H447" i="5"/>
  <c r="K461" i="5"/>
  <c r="L390" i="5"/>
  <c r="H408" i="5"/>
  <c r="L416" i="5"/>
  <c r="M423" i="5"/>
  <c r="K432" i="5"/>
  <c r="I441" i="5"/>
  <c r="AF441" i="5" s="1"/>
  <c r="AN441" i="5" s="1"/>
  <c r="K455" i="5"/>
  <c r="I460" i="5"/>
  <c r="L441" i="5"/>
  <c r="K447" i="5"/>
  <c r="K452" i="5"/>
  <c r="H411" i="5"/>
  <c r="K386" i="5"/>
  <c r="K397" i="5"/>
  <c r="J401" i="5"/>
  <c r="J402" i="5"/>
  <c r="AG402" i="5" s="1"/>
  <c r="AO402" i="5" s="1"/>
  <c r="M404" i="5"/>
  <c r="AJ404" i="5" s="1"/>
  <c r="AR404" i="5" s="1"/>
  <c r="L410" i="5"/>
  <c r="J419" i="5"/>
  <c r="AG419" i="5" s="1"/>
  <c r="AO419" i="5" s="1"/>
  <c r="K431" i="5"/>
  <c r="I446" i="5"/>
  <c r="AF446" i="5" s="1"/>
  <c r="AN446" i="5" s="1"/>
  <c r="L382" i="5"/>
  <c r="M395" i="5"/>
  <c r="AJ395" i="5" s="1"/>
  <c r="AR395" i="5" s="1"/>
  <c r="J409" i="5"/>
  <c r="AG409" i="5" s="1"/>
  <c r="AO409" i="5" s="1"/>
  <c r="L419" i="5"/>
  <c r="L426" i="5"/>
  <c r="L438" i="5"/>
  <c r="J448" i="5"/>
  <c r="AG448" i="5" s="1"/>
  <c r="AO448" i="5" s="1"/>
  <c r="L460" i="5"/>
  <c r="L380" i="5"/>
  <c r="M394" i="5"/>
  <c r="J404" i="5"/>
  <c r="AG404" i="5" s="1"/>
  <c r="AO404" i="5" s="1"/>
  <c r="H410" i="5"/>
  <c r="J416" i="5"/>
  <c r="K419" i="5"/>
  <c r="L425" i="5"/>
  <c r="I431" i="5"/>
  <c r="AF431" i="5" s="1"/>
  <c r="AN431" i="5" s="1"/>
  <c r="J439" i="5"/>
  <c r="AG439" i="5" s="1"/>
  <c r="AO439" i="5" s="1"/>
  <c r="H445" i="5"/>
  <c r="H455" i="5"/>
  <c r="L452" i="5"/>
  <c r="H456" i="5"/>
  <c r="J454" i="5"/>
  <c r="AG454" i="5" s="1"/>
  <c r="AO454" i="5" s="1"/>
  <c r="M461" i="5"/>
  <c r="AJ461" i="5" s="1"/>
  <c r="AR461" i="5" s="1"/>
  <c r="H382" i="5"/>
  <c r="M396" i="5"/>
  <c r="AJ396" i="5" s="1"/>
  <c r="AR396" i="5" s="1"/>
  <c r="L401" i="5"/>
  <c r="K402" i="5"/>
  <c r="I404" i="5"/>
  <c r="AF404" i="5" s="1"/>
  <c r="AN404" i="5" s="1"/>
  <c r="L409" i="5"/>
  <c r="L418" i="5"/>
  <c r="J430" i="5"/>
  <c r="M439" i="5"/>
  <c r="AJ439" i="5" s="1"/>
  <c r="AR439" i="5" s="1"/>
  <c r="M401" i="5"/>
  <c r="L388" i="5"/>
  <c r="I410" i="5"/>
  <c r="AF410" i="5" s="1"/>
  <c r="AN410" i="5" s="1"/>
  <c r="M418" i="5"/>
  <c r="AJ418" i="5" s="1"/>
  <c r="AR418" i="5" s="1"/>
  <c r="K425" i="5"/>
  <c r="H433" i="5"/>
  <c r="L447" i="5"/>
  <c r="M462" i="5"/>
  <c r="AJ462" i="5" s="1"/>
  <c r="AR462" i="5" s="1"/>
  <c r="I388" i="5"/>
  <c r="AF388" i="5" s="1"/>
  <c r="AN388" i="5" s="1"/>
  <c r="J396" i="5"/>
  <c r="AG396" i="5" s="1"/>
  <c r="AO396" i="5" s="1"/>
  <c r="I409" i="5"/>
  <c r="AF409" i="5" s="1"/>
  <c r="AN409" i="5" s="1"/>
  <c r="I412" i="5"/>
  <c r="AF412" i="5" s="1"/>
  <c r="AN412" i="5" s="1"/>
  <c r="I418" i="5"/>
  <c r="AF418" i="5" s="1"/>
  <c r="AN418" i="5" s="1"/>
  <c r="L424" i="5"/>
  <c r="I430" i="5"/>
  <c r="I438" i="5"/>
  <c r="M445" i="5"/>
  <c r="L454" i="5"/>
  <c r="J452" i="5"/>
  <c r="J461" i="5"/>
  <c r="AG461" i="5" s="1"/>
  <c r="AO461" i="5" s="1"/>
  <c r="H380" i="5"/>
  <c r="H396" i="5"/>
  <c r="K401" i="5"/>
  <c r="I403" i="5"/>
  <c r="AF403" i="5" s="1"/>
  <c r="AN403" i="5" s="1"/>
  <c r="K411" i="5"/>
  <c r="J433" i="5"/>
  <c r="AG433" i="5" s="1"/>
  <c r="AO433" i="5" s="1"/>
  <c r="I462" i="5"/>
  <c r="AF462" i="5" s="1"/>
  <c r="AN462" i="5" s="1"/>
  <c r="H403" i="5"/>
  <c r="J411" i="5"/>
  <c r="AG411" i="5" s="1"/>
  <c r="AO411" i="5" s="1"/>
  <c r="J423" i="5"/>
  <c r="L439" i="5"/>
  <c r="H452" i="5"/>
  <c r="J379" i="5"/>
  <c r="L403" i="5"/>
  <c r="M410" i="5"/>
  <c r="AJ410" i="5" s="1"/>
  <c r="AR410" i="5" s="1"/>
  <c r="J417" i="5"/>
  <c r="AG417" i="5" s="1"/>
  <c r="AO417" i="5" s="1"/>
  <c r="I426" i="5"/>
  <c r="AF426" i="5" s="1"/>
  <c r="AN426" i="5" s="1"/>
  <c r="H434" i="5"/>
  <c r="I456" i="5"/>
  <c r="AF456" i="5" s="1"/>
  <c r="AN456" i="5" s="1"/>
  <c r="I454" i="5"/>
  <c r="AF454" i="5" s="1"/>
  <c r="AN454" i="5" s="1"/>
  <c r="H461" i="5"/>
  <c r="I381" i="5"/>
  <c r="AF381" i="5" s="1"/>
  <c r="AN381" i="5" s="1"/>
  <c r="M387" i="5"/>
  <c r="AJ387" i="5" s="1"/>
  <c r="AR387" i="5" s="1"/>
  <c r="H401" i="5"/>
  <c r="H402" i="5"/>
  <c r="J403" i="5"/>
  <c r="AG403" i="5" s="1"/>
  <c r="AO403" i="5" s="1"/>
  <c r="L412" i="5"/>
  <c r="I424" i="5"/>
  <c r="AF424" i="5" s="1"/>
  <c r="AN424" i="5" s="1"/>
  <c r="J438" i="5"/>
  <c r="I380" i="5"/>
  <c r="AF380" i="5" s="1"/>
  <c r="AN380" i="5" s="1"/>
  <c r="K390" i="5"/>
  <c r="J408" i="5"/>
  <c r="M417" i="5"/>
  <c r="AJ417" i="5" s="1"/>
  <c r="AR417" i="5" s="1"/>
  <c r="L430" i="5"/>
  <c r="J456" i="5"/>
  <c r="AG456" i="5" s="1"/>
  <c r="AO456" i="5" s="1"/>
  <c r="H453" i="5"/>
  <c r="J382" i="5"/>
  <c r="AG382" i="5" s="1"/>
  <c r="AO382" i="5" s="1"/>
  <c r="M402" i="5"/>
  <c r="AJ402" i="5" s="1"/>
  <c r="AR402" i="5" s="1"/>
  <c r="L408" i="5"/>
  <c r="L411" i="5"/>
  <c r="H423" i="5"/>
  <c r="H432" i="5"/>
  <c r="K440" i="5"/>
  <c r="L446" i="5"/>
  <c r="L448" i="5"/>
  <c r="K453" i="5"/>
  <c r="K388" i="5"/>
  <c r="L387" i="5"/>
  <c r="I387" i="5"/>
  <c r="AF387" i="5" s="1"/>
  <c r="AN387" i="5" s="1"/>
  <c r="J386" i="5"/>
  <c r="M381" i="5"/>
  <c r="AJ381" i="5" s="1"/>
  <c r="AR381" i="5" s="1"/>
  <c r="J381" i="5"/>
  <c r="AG381" i="5" s="1"/>
  <c r="AO381" i="5" s="1"/>
  <c r="J380" i="5"/>
  <c r="AG380" i="5" s="1"/>
  <c r="AO380" i="5" s="1"/>
  <c r="L379" i="5"/>
  <c r="H440" i="5"/>
  <c r="K463" i="5"/>
  <c r="H463" i="5"/>
  <c r="K462" i="5"/>
  <c r="H462" i="5"/>
  <c r="K460" i="5"/>
  <c r="H389" i="5"/>
  <c r="L453" i="5"/>
  <c r="M452" i="5"/>
  <c r="K454" i="5"/>
  <c r="J447" i="5"/>
  <c r="AG447" i="5" s="1"/>
  <c r="AO447" i="5" s="1"/>
  <c r="M446" i="5"/>
  <c r="AJ446" i="5" s="1"/>
  <c r="AR446" i="5" s="1"/>
  <c r="K446" i="5"/>
  <c r="H446" i="5"/>
  <c r="I445" i="5"/>
  <c r="K441" i="5"/>
  <c r="M440" i="5"/>
  <c r="AJ440" i="5" s="1"/>
  <c r="AR440" i="5" s="1"/>
  <c r="J440" i="5"/>
  <c r="AG440" i="5" s="1"/>
  <c r="AO440" i="5" s="1"/>
  <c r="I439" i="5"/>
  <c r="AF439" i="5" s="1"/>
  <c r="AN439" i="5" s="1"/>
  <c r="K438" i="5"/>
  <c r="M434" i="5"/>
  <c r="AJ434" i="5" s="1"/>
  <c r="AR434" i="5" s="1"/>
  <c r="I434" i="5"/>
  <c r="AF434" i="5" s="1"/>
  <c r="AN434" i="5" s="1"/>
  <c r="K433" i="5"/>
  <c r="L432" i="5"/>
  <c r="I432" i="5"/>
  <c r="AF432" i="5" s="1"/>
  <c r="AN432" i="5" s="1"/>
  <c r="J431" i="5"/>
  <c r="AG431" i="5" s="1"/>
  <c r="AO431" i="5" s="1"/>
  <c r="K430" i="5"/>
  <c r="M426" i="5"/>
  <c r="AJ426" i="5" s="1"/>
  <c r="AR426" i="5" s="1"/>
  <c r="J426" i="5"/>
  <c r="AG426" i="5" s="1"/>
  <c r="AO426" i="5" s="1"/>
  <c r="M425" i="5"/>
  <c r="AJ425" i="5" s="1"/>
  <c r="AR425" i="5" s="1"/>
  <c r="J425" i="5"/>
  <c r="AG425" i="5" s="1"/>
  <c r="AO425" i="5" s="1"/>
  <c r="K424" i="5"/>
  <c r="I423" i="5"/>
  <c r="K445" i="5"/>
  <c r="I419" i="5"/>
  <c r="AF419" i="5" s="1"/>
  <c r="AN419" i="5" s="1"/>
  <c r="H418" i="5"/>
  <c r="H417" i="5"/>
  <c r="K416" i="5"/>
  <c r="H416" i="5"/>
  <c r="J412" i="5"/>
  <c r="AG412" i="5" s="1"/>
  <c r="AO412" i="5" s="1"/>
  <c r="I455" i="5"/>
  <c r="AF455" i="5" s="1"/>
  <c r="AN455" i="5" s="1"/>
  <c r="I411" i="5"/>
  <c r="AF411" i="5" s="1"/>
  <c r="AN411" i="5" s="1"/>
  <c r="J410" i="5"/>
  <c r="AG410" i="5" s="1"/>
  <c r="AO410" i="5" s="1"/>
  <c r="M409" i="5"/>
  <c r="AJ409" i="5" s="1"/>
  <c r="AR409" i="5" s="1"/>
  <c r="L386" i="5"/>
  <c r="M397" i="5"/>
  <c r="AJ397" i="5" s="1"/>
  <c r="AR397" i="5" s="1"/>
  <c r="J387" i="5"/>
  <c r="AG387" i="5" s="1"/>
  <c r="AO387" i="5" s="1"/>
  <c r="J388" i="5"/>
  <c r="AG388" i="5" s="1"/>
  <c r="AO388" i="5" s="1"/>
  <c r="J389" i="5"/>
  <c r="AG389" i="5" s="1"/>
  <c r="AO389" i="5" s="1"/>
  <c r="H390" i="5"/>
  <c r="L431" i="5"/>
  <c r="M430" i="5"/>
  <c r="H430" i="5"/>
  <c r="I425" i="5"/>
  <c r="AF425" i="5" s="1"/>
  <c r="AN425" i="5" s="1"/>
  <c r="H424" i="5"/>
  <c r="M419" i="5"/>
  <c r="AJ419" i="5" s="1"/>
  <c r="AR419" i="5" s="1"/>
  <c r="L417" i="5"/>
  <c r="M416" i="5"/>
  <c r="M412" i="5"/>
  <c r="AJ412" i="5" s="1"/>
  <c r="AR412" i="5" s="1"/>
  <c r="H412" i="5"/>
  <c r="K410" i="5"/>
  <c r="L397" i="5"/>
  <c r="K395" i="5"/>
  <c r="J394" i="5"/>
  <c r="I390" i="5"/>
  <c r="AF390" i="5" s="1"/>
  <c r="AN390" i="5" s="1"/>
  <c r="M388" i="5"/>
  <c r="AJ388" i="5" s="1"/>
  <c r="AR388" i="5" s="1"/>
  <c r="M382" i="5"/>
  <c r="AJ382" i="5" s="1"/>
  <c r="AR382" i="5" s="1"/>
  <c r="M379" i="5"/>
  <c r="J463" i="5"/>
  <c r="H460" i="5"/>
  <c r="M454" i="5"/>
  <c r="AJ454" i="5" s="1"/>
  <c r="AR454" i="5" s="1"/>
  <c r="M411" i="5"/>
  <c r="AJ411" i="5" s="1"/>
  <c r="AR411" i="5" s="1"/>
  <c r="I447" i="5"/>
  <c r="AF447" i="5" s="1"/>
  <c r="AN447" i="5" s="1"/>
  <c r="L456" i="5"/>
  <c r="J445" i="5"/>
  <c r="J441" i="5"/>
  <c r="AG441" i="5" s="1"/>
  <c r="AO441" i="5" s="1"/>
  <c r="K439" i="5"/>
  <c r="K434" i="5"/>
  <c r="M433" i="5"/>
  <c r="AJ433" i="5" s="1"/>
  <c r="AR433" i="5" s="1"/>
  <c r="J432" i="5"/>
  <c r="AG432" i="5" s="1"/>
  <c r="AO432" i="5" s="1"/>
  <c r="H426" i="5"/>
  <c r="H425" i="5"/>
  <c r="L423" i="5"/>
  <c r="H419" i="5"/>
  <c r="K418" i="5"/>
  <c r="K417" i="5"/>
  <c r="K412" i="5"/>
  <c r="K423" i="5"/>
  <c r="K409" i="5"/>
  <c r="K408" i="5"/>
  <c r="L404" i="5"/>
  <c r="K403" i="5"/>
  <c r="L395" i="5"/>
  <c r="M390" i="5"/>
  <c r="AJ390" i="5" s="1"/>
  <c r="AR390" i="5" s="1"/>
  <c r="K387" i="5"/>
  <c r="I386" i="5"/>
  <c r="K382" i="5"/>
  <c r="K381" i="5"/>
  <c r="H409" i="5"/>
  <c r="I379" i="5"/>
  <c r="L462" i="5"/>
  <c r="I461" i="5"/>
  <c r="AF461" i="5" s="1"/>
  <c r="AN461" i="5" s="1"/>
  <c r="I453" i="5"/>
  <c r="AF453" i="5" s="1"/>
  <c r="AN453" i="5" s="1"/>
  <c r="I452" i="5"/>
  <c r="H448" i="5"/>
  <c r="L455" i="5"/>
  <c r="M456" i="5"/>
  <c r="AJ456" i="5" s="1"/>
  <c r="AR456" i="5" s="1"/>
  <c r="L440" i="5"/>
  <c r="M438" i="5"/>
  <c r="I394" i="5"/>
  <c r="L434" i="5"/>
  <c r="I433" i="5"/>
  <c r="AF433" i="5" s="1"/>
  <c r="AN433" i="5" s="1"/>
  <c r="H431" i="5"/>
  <c r="M424" i="5"/>
  <c r="AJ424" i="5" s="1"/>
  <c r="AR424" i="5" s="1"/>
  <c r="J418" i="5"/>
  <c r="AG418" i="5" s="1"/>
  <c r="AO418" i="5" s="1"/>
  <c r="I397" i="5"/>
  <c r="AF397" i="5" s="1"/>
  <c r="AN397" i="5" s="1"/>
  <c r="K396" i="5"/>
  <c r="H395" i="5"/>
  <c r="K394" i="5"/>
  <c r="J390" i="5"/>
  <c r="AG390" i="5" s="1"/>
  <c r="AO390" i="5" s="1"/>
  <c r="K389" i="5"/>
  <c r="H397" i="5"/>
  <c r="I408" i="5"/>
  <c r="K404" i="5"/>
  <c r="M403" i="5"/>
  <c r="AJ403" i="5" s="1"/>
  <c r="AR403" i="5" s="1"/>
  <c r="L402" i="5"/>
  <c r="J397" i="5"/>
  <c r="AG397" i="5" s="1"/>
  <c r="AO397" i="5" s="1"/>
  <c r="L396" i="5"/>
  <c r="I396" i="5"/>
  <c r="AF396" i="5" s="1"/>
  <c r="AN396" i="5" s="1"/>
  <c r="I395" i="5"/>
  <c r="AF395" i="5" s="1"/>
  <c r="AN395" i="5" s="1"/>
  <c r="J395" i="5"/>
  <c r="AG395" i="5" s="1"/>
  <c r="AO395" i="5" s="1"/>
  <c r="L394" i="5"/>
  <c r="H394" i="5"/>
  <c r="M389" i="5"/>
  <c r="AJ389" i="5" s="1"/>
  <c r="AR389" i="5" s="1"/>
  <c r="I389" i="5"/>
  <c r="AF389" i="5" s="1"/>
  <c r="AN389" i="5" s="1"/>
  <c r="H388" i="5"/>
  <c r="H387" i="5"/>
  <c r="H386" i="5"/>
  <c r="I382" i="5"/>
  <c r="AF382" i="5" s="1"/>
  <c r="AN382" i="5" s="1"/>
  <c r="M380" i="5"/>
  <c r="AJ380" i="5" s="1"/>
  <c r="AR380" i="5" s="1"/>
  <c r="H379" i="5"/>
  <c r="L463" i="5"/>
  <c r="J462" i="5"/>
  <c r="AG462" i="5" s="1"/>
  <c r="AO462" i="5" s="1"/>
  <c r="L461" i="5"/>
  <c r="M460" i="5"/>
  <c r="J460" i="5"/>
  <c r="M453" i="5"/>
  <c r="AJ453" i="5" s="1"/>
  <c r="AR453" i="5" s="1"/>
  <c r="H454" i="5"/>
  <c r="K448" i="5"/>
  <c r="M447" i="5"/>
  <c r="AJ447" i="5" s="1"/>
  <c r="AR447" i="5" s="1"/>
  <c r="J455" i="5"/>
  <c r="AG455" i="5" s="1"/>
  <c r="AO455" i="5" s="1"/>
  <c r="M455" i="5"/>
  <c r="AJ455" i="5" s="1"/>
  <c r="AR455" i="5" s="1"/>
  <c r="K456" i="5"/>
  <c r="L445" i="5"/>
  <c r="M441" i="5"/>
  <c r="AJ441" i="5" s="1"/>
  <c r="AR441" i="5" s="1"/>
  <c r="H441" i="5"/>
  <c r="I440" i="5"/>
  <c r="AF440" i="5" s="1"/>
  <c r="AN440" i="5" s="1"/>
  <c r="H439" i="5"/>
  <c r="H438" i="5"/>
  <c r="M432" i="5"/>
  <c r="AJ432" i="5" s="1"/>
  <c r="AR432" i="5" s="1"/>
  <c r="J434" i="5"/>
  <c r="AG434" i="5" s="1"/>
  <c r="AO434" i="5" s="1"/>
  <c r="L433" i="5"/>
  <c r="I463" i="5"/>
  <c r="M463" i="5"/>
  <c r="K379" i="5"/>
  <c r="H381" i="5"/>
  <c r="L381" i="5"/>
  <c r="AD377" i="4"/>
  <c r="AV377" i="4"/>
  <c r="AA463" i="4"/>
  <c r="AK376" i="4"/>
  <c r="AS376" i="4" s="1"/>
  <c r="N377" i="4"/>
  <c r="AE377" i="4"/>
  <c r="AM377" i="4" s="1"/>
  <c r="O377" i="4"/>
  <c r="AL377" i="4" s="1"/>
  <c r="AT377" i="4" s="1"/>
  <c r="AH377" i="4"/>
  <c r="AP377" i="4" s="1"/>
  <c r="AU377" i="4"/>
  <c r="AW377" i="4" s="1"/>
  <c r="AI377" i="4"/>
  <c r="AQ377" i="4" s="1"/>
  <c r="AX377" i="4"/>
  <c r="K465" i="4"/>
  <c r="I465" i="4"/>
  <c r="L465" i="4"/>
  <c r="J465" i="4"/>
  <c r="H465" i="4"/>
  <c r="M465" i="4"/>
  <c r="I384" i="4"/>
  <c r="H384" i="4"/>
  <c r="M384" i="4"/>
  <c r="K384" i="4"/>
  <c r="L384" i="4"/>
  <c r="J384" i="4"/>
  <c r="H436" i="4"/>
  <c r="K414" i="4"/>
  <c r="I399" i="4"/>
  <c r="I428" i="4"/>
  <c r="I392" i="4"/>
  <c r="L421" i="4"/>
  <c r="L392" i="4"/>
  <c r="M436" i="4"/>
  <c r="L414" i="4"/>
  <c r="H392" i="4"/>
  <c r="J443" i="4"/>
  <c r="J428" i="4"/>
  <c r="L458" i="4"/>
  <c r="I443" i="4"/>
  <c r="H406" i="4"/>
  <c r="I450" i="4"/>
  <c r="M414" i="4"/>
  <c r="M450" i="4"/>
  <c r="I414" i="4"/>
  <c r="L428" i="4"/>
  <c r="K458" i="4"/>
  <c r="J421" i="4"/>
  <c r="M443" i="4"/>
  <c r="J406" i="4"/>
  <c r="H450" i="4"/>
  <c r="K421" i="4"/>
  <c r="K450" i="4"/>
  <c r="M406" i="4"/>
  <c r="J436" i="4"/>
  <c r="K436" i="4"/>
  <c r="I458" i="4"/>
  <c r="L436" i="4"/>
  <c r="K406" i="4"/>
  <c r="K443" i="4"/>
  <c r="I406" i="4"/>
  <c r="H443" i="4"/>
  <c r="M399" i="4"/>
  <c r="K428" i="4"/>
  <c r="H458" i="4"/>
  <c r="M458" i="4"/>
  <c r="M428" i="4"/>
  <c r="L406" i="4"/>
  <c r="H421" i="4"/>
  <c r="L443" i="4"/>
  <c r="I421" i="4"/>
  <c r="M421" i="4"/>
  <c r="M392" i="4"/>
  <c r="K399" i="4"/>
  <c r="J392" i="4"/>
  <c r="J399" i="4"/>
  <c r="K392" i="4"/>
  <c r="J458" i="4"/>
  <c r="I436" i="4"/>
  <c r="H399" i="4"/>
  <c r="J450" i="4"/>
  <c r="J414" i="4"/>
  <c r="L450" i="4"/>
  <c r="H428" i="4"/>
  <c r="H414" i="4"/>
  <c r="L399" i="4"/>
  <c r="M401" i="4"/>
  <c r="L463" i="4"/>
  <c r="K389" i="4"/>
  <c r="M394" i="4"/>
  <c r="I456" i="4"/>
  <c r="AF456" i="4" s="1"/>
  <c r="AN456" i="4" s="1"/>
  <c r="I439" i="4"/>
  <c r="AF439" i="4" s="1"/>
  <c r="AN439" i="4" s="1"/>
  <c r="J411" i="4"/>
  <c r="AG411" i="4" s="1"/>
  <c r="AO411" i="4" s="1"/>
  <c r="K404" i="4"/>
  <c r="L397" i="4"/>
  <c r="M389" i="4"/>
  <c r="AJ389" i="4" s="1"/>
  <c r="AR389" i="4" s="1"/>
  <c r="K381" i="4"/>
  <c r="M461" i="4"/>
  <c r="AJ461" i="4" s="1"/>
  <c r="AR461" i="4" s="1"/>
  <c r="I452" i="4"/>
  <c r="L441" i="4"/>
  <c r="K434" i="4"/>
  <c r="H431" i="4"/>
  <c r="M424" i="4"/>
  <c r="AJ424" i="4" s="1"/>
  <c r="AR424" i="4" s="1"/>
  <c r="L408" i="4"/>
  <c r="L396" i="4"/>
  <c r="L388" i="4"/>
  <c r="L386" i="4"/>
  <c r="K447" i="4"/>
  <c r="M453" i="4"/>
  <c r="AJ453" i="4" s="1"/>
  <c r="AR453" i="4" s="1"/>
  <c r="L439" i="4"/>
  <c r="M426" i="4"/>
  <c r="AJ426" i="4" s="1"/>
  <c r="AR426" i="4" s="1"/>
  <c r="M403" i="4"/>
  <c r="AJ403" i="4" s="1"/>
  <c r="AR403" i="4" s="1"/>
  <c r="I382" i="4"/>
  <c r="AF382" i="4" s="1"/>
  <c r="AN382" i="4" s="1"/>
  <c r="M441" i="4"/>
  <c r="AJ441" i="4" s="1"/>
  <c r="AR441" i="4" s="1"/>
  <c r="L411" i="4"/>
  <c r="J389" i="4"/>
  <c r="AG389" i="4" s="1"/>
  <c r="AO389" i="4" s="1"/>
  <c r="H454" i="4"/>
  <c r="L434" i="4"/>
  <c r="H432" i="4"/>
  <c r="K426" i="4"/>
  <c r="M418" i="4"/>
  <c r="AJ418" i="4" s="1"/>
  <c r="AR418" i="4" s="1"/>
  <c r="I408" i="4"/>
  <c r="M396" i="4"/>
  <c r="AJ396" i="4" s="1"/>
  <c r="AR396" i="4" s="1"/>
  <c r="L379" i="4"/>
  <c r="H456" i="4"/>
  <c r="J452" i="4"/>
  <c r="I440" i="4"/>
  <c r="AF440" i="4" s="1"/>
  <c r="AN440" i="4" s="1"/>
  <c r="H412" i="4"/>
  <c r="M395" i="4"/>
  <c r="AJ395" i="4" s="1"/>
  <c r="AR395" i="4" s="1"/>
  <c r="K462" i="4"/>
  <c r="H452" i="4"/>
  <c r="K440" i="4"/>
  <c r="K409" i="4"/>
  <c r="I395" i="4"/>
  <c r="AF395" i="4" s="1"/>
  <c r="AN395" i="4" s="1"/>
  <c r="H379" i="4"/>
  <c r="L455" i="4"/>
  <c r="L438" i="4"/>
  <c r="I390" i="4"/>
  <c r="AF390" i="4" s="1"/>
  <c r="AN390" i="4" s="1"/>
  <c r="M386" i="4"/>
  <c r="M454" i="4"/>
  <c r="AJ454" i="4" s="1"/>
  <c r="AR454" i="4" s="1"/>
  <c r="L419" i="4"/>
  <c r="K408" i="4"/>
  <c r="J394" i="4"/>
  <c r="M380" i="4"/>
  <c r="AJ380" i="4" s="1"/>
  <c r="AR380" i="4" s="1"/>
  <c r="I461" i="4"/>
  <c r="AF461" i="4" s="1"/>
  <c r="AN461" i="4" s="1"/>
  <c r="J453" i="4"/>
  <c r="AG453" i="4" s="1"/>
  <c r="AO453" i="4" s="1"/>
  <c r="J446" i="4"/>
  <c r="AG446" i="4" s="1"/>
  <c r="AO446" i="4" s="1"/>
  <c r="M438" i="4"/>
  <c r="I432" i="4"/>
  <c r="AF432" i="4" s="1"/>
  <c r="AN432" i="4" s="1"/>
  <c r="L426" i="4"/>
  <c r="J424" i="4"/>
  <c r="AG424" i="4" s="1"/>
  <c r="AO424" i="4" s="1"/>
  <c r="L418" i="4"/>
  <c r="J412" i="4"/>
  <c r="AG412" i="4" s="1"/>
  <c r="AO412" i="4" s="1"/>
  <c r="J403" i="4"/>
  <c r="AG403" i="4" s="1"/>
  <c r="AO403" i="4" s="1"/>
  <c r="J397" i="4"/>
  <c r="AG397" i="4" s="1"/>
  <c r="AO397" i="4" s="1"/>
  <c r="I388" i="4"/>
  <c r="AF388" i="4" s="1"/>
  <c r="AN388" i="4" s="1"/>
  <c r="L382" i="4"/>
  <c r="J462" i="4"/>
  <c r="AG462" i="4" s="1"/>
  <c r="AO462" i="4" s="1"/>
  <c r="H455" i="4"/>
  <c r="H448" i="4"/>
  <c r="J441" i="4"/>
  <c r="AG441" i="4" s="1"/>
  <c r="AO441" i="4" s="1"/>
  <c r="H438" i="4"/>
  <c r="M431" i="4"/>
  <c r="AJ431" i="4" s="1"/>
  <c r="AR431" i="4" s="1"/>
  <c r="L430" i="4"/>
  <c r="I423" i="4"/>
  <c r="L412" i="4"/>
  <c r="H403" i="4"/>
  <c r="I387" i="4"/>
  <c r="AF387" i="4" s="1"/>
  <c r="AN387" i="4" s="1"/>
  <c r="H461" i="4"/>
  <c r="M448" i="4"/>
  <c r="AJ448" i="4" s="1"/>
  <c r="AR448" i="4" s="1"/>
  <c r="M417" i="4"/>
  <c r="AJ417" i="4" s="1"/>
  <c r="AR417" i="4" s="1"/>
  <c r="I410" i="4"/>
  <c r="AF410" i="4" s="1"/>
  <c r="AN410" i="4" s="1"/>
  <c r="L390" i="4"/>
  <c r="L380" i="4"/>
  <c r="I441" i="4"/>
  <c r="AF441" i="4" s="1"/>
  <c r="AN441" i="4" s="1"/>
  <c r="J433" i="4"/>
  <c r="AG433" i="4" s="1"/>
  <c r="AO433" i="4" s="1"/>
  <c r="M430" i="4"/>
  <c r="K425" i="4"/>
  <c r="M419" i="4"/>
  <c r="AJ419" i="4" s="1"/>
  <c r="AR419" i="4" s="1"/>
  <c r="I416" i="4"/>
  <c r="M409" i="4"/>
  <c r="AJ409" i="4" s="1"/>
  <c r="AR409" i="4" s="1"/>
  <c r="L401" i="4"/>
  <c r="J396" i="4"/>
  <c r="AG396" i="4" s="1"/>
  <c r="AO396" i="4" s="1"/>
  <c r="M381" i="4"/>
  <c r="AJ381" i="4" s="1"/>
  <c r="AR381" i="4" s="1"/>
  <c r="H462" i="4"/>
  <c r="I455" i="4"/>
  <c r="AF455" i="4" s="1"/>
  <c r="AN455" i="4" s="1"/>
  <c r="L448" i="4"/>
  <c r="I445" i="4"/>
  <c r="J417" i="4"/>
  <c r="AG417" i="4" s="1"/>
  <c r="AO417" i="4" s="1"/>
  <c r="M402" i="4"/>
  <c r="AJ402" i="4" s="1"/>
  <c r="AR402" i="4" s="1"/>
  <c r="H390" i="4"/>
  <c r="L461" i="4"/>
  <c r="J447" i="4"/>
  <c r="AG447" i="4" s="1"/>
  <c r="AO447" i="4" s="1"/>
  <c r="I412" i="4"/>
  <c r="AF412" i="4" s="1"/>
  <c r="AN412" i="4" s="1"/>
  <c r="K397" i="4"/>
  <c r="H386" i="4"/>
  <c r="J454" i="4"/>
  <c r="AG454" i="4" s="1"/>
  <c r="AO454" i="4" s="1"/>
  <c r="L387" i="4"/>
  <c r="H445" i="4"/>
  <c r="J423" i="4"/>
  <c r="J416" i="4"/>
  <c r="L402" i="4"/>
  <c r="K396" i="4"/>
  <c r="K387" i="4"/>
  <c r="K463" i="4"/>
  <c r="K455" i="4"/>
  <c r="K445" i="4"/>
  <c r="M434" i="4"/>
  <c r="AJ434" i="4" s="1"/>
  <c r="AR434" i="4" s="1"/>
  <c r="K432" i="4"/>
  <c r="K430" i="4"/>
  <c r="M425" i="4"/>
  <c r="AJ425" i="4" s="1"/>
  <c r="AR425" i="4" s="1"/>
  <c r="K419" i="4"/>
  <c r="K411" i="4"/>
  <c r="I404" i="4"/>
  <c r="AF404" i="4" s="1"/>
  <c r="AN404" i="4" s="1"/>
  <c r="H401" i="4"/>
  <c r="H395" i="4"/>
  <c r="J381" i="4"/>
  <c r="AG381" i="4" s="1"/>
  <c r="AO381" i="4" s="1"/>
  <c r="K461" i="4"/>
  <c r="K452" i="4"/>
  <c r="L440" i="4"/>
  <c r="H434" i="4"/>
  <c r="J431" i="4"/>
  <c r="AG431" i="4" s="1"/>
  <c r="AO431" i="4" s="1"/>
  <c r="J425" i="4"/>
  <c r="AG425" i="4" s="1"/>
  <c r="AO425" i="4" s="1"/>
  <c r="H409" i="4"/>
  <c r="I389" i="4"/>
  <c r="AF389" i="4" s="1"/>
  <c r="AN389" i="4" s="1"/>
  <c r="I380" i="4"/>
  <c r="AF380" i="4" s="1"/>
  <c r="AN380" i="4" s="1"/>
  <c r="L452" i="4"/>
  <c r="M423" i="4"/>
  <c r="M412" i="4"/>
  <c r="AJ412" i="4" s="1"/>
  <c r="AR412" i="4" s="1"/>
  <c r="I409" i="4"/>
  <c r="AF409" i="4" s="1"/>
  <c r="AN409" i="4" s="1"/>
  <c r="K386" i="4"/>
  <c r="J456" i="4"/>
  <c r="AG456" i="4" s="1"/>
  <c r="AO456" i="4" s="1"/>
  <c r="L445" i="4"/>
  <c r="I434" i="4"/>
  <c r="AF434" i="4" s="1"/>
  <c r="AN434" i="4" s="1"/>
  <c r="J432" i="4"/>
  <c r="AG432" i="4" s="1"/>
  <c r="AO432" i="4" s="1"/>
  <c r="H430" i="4"/>
  <c r="K424" i="4"/>
  <c r="H417" i="4"/>
  <c r="L410" i="4"/>
  <c r="J402" i="4"/>
  <c r="AG402" i="4" s="1"/>
  <c r="AO402" i="4" s="1"/>
  <c r="K395" i="4"/>
  <c r="H389" i="4"/>
  <c r="M463" i="4"/>
  <c r="M456" i="4"/>
  <c r="AJ456" i="4" s="1"/>
  <c r="AR456" i="4" s="1"/>
  <c r="L447" i="4"/>
  <c r="H441" i="4"/>
  <c r="J401" i="4"/>
  <c r="H382" i="4"/>
  <c r="I454" i="4"/>
  <c r="AF454" i="4" s="1"/>
  <c r="AN454" i="4" s="1"/>
  <c r="K441" i="4"/>
  <c r="K418" i="4"/>
  <c r="M404" i="4"/>
  <c r="AJ404" i="4" s="1"/>
  <c r="AR404" i="4" s="1"/>
  <c r="I381" i="4"/>
  <c r="AF381" i="4" s="1"/>
  <c r="AN381" i="4" s="1"/>
  <c r="L462" i="4"/>
  <c r="J448" i="4"/>
  <c r="AG448" i="4" s="1"/>
  <c r="AO448" i="4" s="1"/>
  <c r="M388" i="4"/>
  <c r="AJ388" i="4" s="1"/>
  <c r="AR388" i="4" s="1"/>
  <c r="H380" i="4"/>
  <c r="M440" i="4"/>
  <c r="AJ440" i="4" s="1"/>
  <c r="AR440" i="4" s="1"/>
  <c r="H424" i="4"/>
  <c r="J418" i="4"/>
  <c r="AG418" i="4" s="1"/>
  <c r="AO418" i="4" s="1"/>
  <c r="J410" i="4"/>
  <c r="AG410" i="4" s="1"/>
  <c r="AO410" i="4" s="1"/>
  <c r="I401" i="4"/>
  <c r="H396" i="4"/>
  <c r="J382" i="4"/>
  <c r="AG382" i="4" s="1"/>
  <c r="AO382" i="4" s="1"/>
  <c r="H463" i="4"/>
  <c r="K460" i="4"/>
  <c r="H447" i="4"/>
  <c r="K438" i="4"/>
  <c r="K433" i="4"/>
  <c r="L431" i="4"/>
  <c r="I425" i="4"/>
  <c r="AF425" i="4" s="1"/>
  <c r="AN425" i="4" s="1"/>
  <c r="L423" i="4"/>
  <c r="H418" i="4"/>
  <c r="H411" i="4"/>
  <c r="K402" i="4"/>
  <c r="I396" i="4"/>
  <c r="AF396" i="4" s="1"/>
  <c r="AN396" i="4" s="1"/>
  <c r="I386" i="4"/>
  <c r="J463" i="4"/>
  <c r="K456" i="4"/>
  <c r="K448" i="4"/>
  <c r="M445" i="4"/>
  <c r="H439" i="4"/>
  <c r="L432" i="4"/>
  <c r="I424" i="4"/>
  <c r="AF424" i="4" s="1"/>
  <c r="AN424" i="4" s="1"/>
  <c r="H410" i="4"/>
  <c r="I394" i="4"/>
  <c r="I463" i="4"/>
  <c r="J439" i="4"/>
  <c r="AG439" i="4" s="1"/>
  <c r="AO439" i="4" s="1"/>
  <c r="I417" i="4"/>
  <c r="AF417" i="4" s="1"/>
  <c r="AN417" i="4" s="1"/>
  <c r="J408" i="4"/>
  <c r="L381" i="4"/>
  <c r="J455" i="4"/>
  <c r="AG455" i="4" s="1"/>
  <c r="AO455" i="4" s="1"/>
  <c r="I438" i="4"/>
  <c r="M432" i="4"/>
  <c r="AJ432" i="4" s="1"/>
  <c r="AR432" i="4" s="1"/>
  <c r="J430" i="4"/>
  <c r="K423" i="4"/>
  <c r="K417" i="4"/>
  <c r="I411" i="4"/>
  <c r="AF411" i="4" s="1"/>
  <c r="AN411" i="4" s="1"/>
  <c r="L404" i="4"/>
  <c r="J390" i="4"/>
  <c r="AG390" i="4" s="1"/>
  <c r="AO390" i="4" s="1"/>
  <c r="K382" i="4"/>
  <c r="M462" i="4"/>
  <c r="AJ462" i="4" s="1"/>
  <c r="AR462" i="4" s="1"/>
  <c r="M452" i="4"/>
  <c r="M446" i="4"/>
  <c r="AJ446" i="4" s="1"/>
  <c r="AR446" i="4" s="1"/>
  <c r="K439" i="4"/>
  <c r="J409" i="4"/>
  <c r="AG409" i="4" s="1"/>
  <c r="AO409" i="4" s="1"/>
  <c r="J379" i="4"/>
  <c r="H446" i="4"/>
  <c r="I403" i="4"/>
  <c r="AF403" i="4" s="1"/>
  <c r="AN403" i="4" s="1"/>
  <c r="L456" i="4"/>
  <c r="M382" i="4"/>
  <c r="AJ382" i="4" s="1"/>
  <c r="AR382" i="4" s="1"/>
  <c r="L424" i="4"/>
  <c r="H387" i="4"/>
  <c r="M447" i="4"/>
  <c r="AJ447" i="4" s="1"/>
  <c r="AR447" i="4" s="1"/>
  <c r="J434" i="4"/>
  <c r="AG434" i="4" s="1"/>
  <c r="AO434" i="4" s="1"/>
  <c r="I430" i="4"/>
  <c r="K416" i="4"/>
  <c r="H408" i="4"/>
  <c r="L395" i="4"/>
  <c r="M460" i="4"/>
  <c r="K446" i="4"/>
  <c r="I433" i="4"/>
  <c r="AF433" i="4" s="1"/>
  <c r="AN433" i="4" s="1"/>
  <c r="M416" i="4"/>
  <c r="H388" i="4"/>
  <c r="M455" i="4"/>
  <c r="AJ455" i="4" s="1"/>
  <c r="AR455" i="4" s="1"/>
  <c r="J419" i="4"/>
  <c r="AG419" i="4" s="1"/>
  <c r="AO419" i="4" s="1"/>
  <c r="K388" i="4"/>
  <c r="H453" i="4"/>
  <c r="L433" i="4"/>
  <c r="I431" i="4"/>
  <c r="AF431" i="4" s="1"/>
  <c r="AN431" i="4" s="1"/>
  <c r="H425" i="4"/>
  <c r="K412" i="4"/>
  <c r="L394" i="4"/>
  <c r="L460" i="4"/>
  <c r="L403" i="4"/>
  <c r="M387" i="4"/>
  <c r="AJ387" i="4" s="1"/>
  <c r="AR387" i="4" s="1"/>
  <c r="J388" i="4"/>
  <c r="AG388" i="4" s="1"/>
  <c r="AO388" i="4" s="1"/>
  <c r="J404" i="4"/>
  <c r="AG404" i="4" s="1"/>
  <c r="AO404" i="4" s="1"/>
  <c r="J460" i="4"/>
  <c r="L425" i="4"/>
  <c r="L417" i="4"/>
  <c r="L409" i="4"/>
  <c r="I402" i="4"/>
  <c r="AF402" i="4" s="1"/>
  <c r="AN402" i="4" s="1"/>
  <c r="J395" i="4"/>
  <c r="AG395" i="4" s="1"/>
  <c r="AO395" i="4" s="1"/>
  <c r="M379" i="4"/>
  <c r="I448" i="4"/>
  <c r="AF448" i="4" s="1"/>
  <c r="AN448" i="4" s="1"/>
  <c r="M439" i="4"/>
  <c r="AJ439" i="4" s="1"/>
  <c r="AR439" i="4" s="1"/>
  <c r="M433" i="4"/>
  <c r="AJ433" i="4" s="1"/>
  <c r="AR433" i="4" s="1"/>
  <c r="H423" i="4"/>
  <c r="H402" i="4"/>
  <c r="M390" i="4"/>
  <c r="AJ390" i="4" s="1"/>
  <c r="AR390" i="4" s="1"/>
  <c r="K379" i="4"/>
  <c r="I453" i="4"/>
  <c r="AF453" i="4" s="1"/>
  <c r="AN453" i="4" s="1"/>
  <c r="J445" i="4"/>
  <c r="I419" i="4"/>
  <c r="AF419" i="4" s="1"/>
  <c r="AN419" i="4" s="1"/>
  <c r="I397" i="4"/>
  <c r="AF397" i="4" s="1"/>
  <c r="AN397" i="4" s="1"/>
  <c r="L454" i="4"/>
  <c r="H416" i="4"/>
  <c r="H394" i="4"/>
  <c r="I460" i="4"/>
  <c r="L416" i="4"/>
  <c r="K390" i="4"/>
  <c r="K380" i="4"/>
  <c r="L446" i="4"/>
  <c r="K453" i="4"/>
  <c r="H419" i="4"/>
  <c r="M410" i="4"/>
  <c r="AJ410" i="4" s="1"/>
  <c r="AR410" i="4" s="1"/>
  <c r="K403" i="4"/>
  <c r="H397" i="4"/>
  <c r="J386" i="4"/>
  <c r="I379" i="4"/>
  <c r="K454" i="4"/>
  <c r="J440" i="4"/>
  <c r="AG440" i="4" s="1"/>
  <c r="AO440" i="4" s="1"/>
  <c r="H433" i="4"/>
  <c r="J426" i="4"/>
  <c r="AG426" i="4" s="1"/>
  <c r="AO426" i="4" s="1"/>
  <c r="K410" i="4"/>
  <c r="K401" i="4"/>
  <c r="K394" i="4"/>
  <c r="J387" i="4"/>
  <c r="AG387" i="4" s="1"/>
  <c r="AO387" i="4" s="1"/>
  <c r="J380" i="4"/>
  <c r="AG380" i="4" s="1"/>
  <c r="AO380" i="4" s="1"/>
  <c r="H460" i="4"/>
  <c r="I447" i="4"/>
  <c r="AF447" i="4" s="1"/>
  <c r="AN447" i="4" s="1"/>
  <c r="J438" i="4"/>
  <c r="I426" i="4"/>
  <c r="AF426" i="4" s="1"/>
  <c r="AN426" i="4" s="1"/>
  <c r="M411" i="4"/>
  <c r="AJ411" i="4" s="1"/>
  <c r="AR411" i="4" s="1"/>
  <c r="H381" i="4"/>
  <c r="H404" i="4"/>
  <c r="I462" i="4"/>
  <c r="AF462" i="4" s="1"/>
  <c r="AN462" i="4" s="1"/>
  <c r="H440" i="4"/>
  <c r="K431" i="4"/>
  <c r="H426" i="4"/>
  <c r="I418" i="4"/>
  <c r="AF418" i="4" s="1"/>
  <c r="AN418" i="4" s="1"/>
  <c r="M408" i="4"/>
  <c r="M397" i="4"/>
  <c r="AJ397" i="4" s="1"/>
  <c r="AR397" i="4" s="1"/>
  <c r="L389" i="4"/>
  <c r="J461" i="4"/>
  <c r="AG461" i="4" s="1"/>
  <c r="AO461" i="4" s="1"/>
  <c r="L453" i="4"/>
  <c r="I446" i="4"/>
  <c r="AF446" i="4" s="1"/>
  <c r="AN446" i="4" s="1"/>
  <c r="AX377" i="3"/>
  <c r="BQ377" i="3"/>
  <c r="CJ376" i="3"/>
  <c r="CI376" i="3"/>
  <c r="AF376" i="3"/>
  <c r="AL376" i="3" s="1"/>
  <c r="BD376" i="3"/>
  <c r="BJ376" i="3" s="1"/>
  <c r="BP376" i="3"/>
  <c r="CB376" i="3" s="1"/>
  <c r="CH376" i="3" s="1"/>
  <c r="AZ377" i="3"/>
  <c r="BF377" i="3" s="1"/>
  <c r="BL377" i="3"/>
  <c r="BC377" i="3"/>
  <c r="BI377" i="3" s="1"/>
  <c r="BO377" i="3"/>
  <c r="AO448" i="3"/>
  <c r="AN409" i="3"/>
  <c r="AO379" i="3"/>
  <c r="H431" i="3"/>
  <c r="AM431" i="3"/>
  <c r="AN452" i="3"/>
  <c r="AQ390" i="3"/>
  <c r="I381" i="3"/>
  <c r="AB381" i="3" s="1"/>
  <c r="AH381" i="3" s="1"/>
  <c r="K452" i="3"/>
  <c r="H404" i="3"/>
  <c r="L412" i="3"/>
  <c r="AE412" i="3" s="1"/>
  <c r="AK412" i="3" s="1"/>
  <c r="AP452" i="3"/>
  <c r="L463" i="3"/>
  <c r="J426" i="3"/>
  <c r="AC426" i="3" s="1"/>
  <c r="AI426" i="3" s="1"/>
  <c r="AO461" i="3"/>
  <c r="J447" i="3"/>
  <c r="AC447" i="3" s="1"/>
  <c r="AI447" i="3" s="1"/>
  <c r="H452" i="3"/>
  <c r="AP439" i="3"/>
  <c r="AN408" i="3"/>
  <c r="I426" i="3"/>
  <c r="AB426" i="3" s="1"/>
  <c r="AH426" i="3" s="1"/>
  <c r="K402" i="3"/>
  <c r="AD402" i="3" s="1"/>
  <c r="AJ402" i="3" s="1"/>
  <c r="K430" i="3"/>
  <c r="AN430" i="3"/>
  <c r="I386" i="3"/>
  <c r="J439" i="3"/>
  <c r="AC439" i="3" s="1"/>
  <c r="AI439" i="3" s="1"/>
  <c r="AO431" i="3"/>
  <c r="H397" i="3"/>
  <c r="L426" i="3"/>
  <c r="AE426" i="3" s="1"/>
  <c r="AK426" i="3" s="1"/>
  <c r="AP390" i="3"/>
  <c r="I379" i="3"/>
  <c r="L381" i="3"/>
  <c r="AE381" i="3" s="1"/>
  <c r="AK381" i="3" s="1"/>
  <c r="AO441" i="3"/>
  <c r="AN434" i="3"/>
  <c r="AN419" i="3"/>
  <c r="I430" i="3"/>
  <c r="I387" i="3"/>
  <c r="AB387" i="3" s="1"/>
  <c r="AH387" i="3" s="1"/>
  <c r="AM446" i="3"/>
  <c r="AO418" i="3"/>
  <c r="L389" i="3"/>
  <c r="AE389" i="3" s="1"/>
  <c r="AK389" i="3" s="1"/>
  <c r="AO382" i="3"/>
  <c r="K389" i="3"/>
  <c r="AD389" i="3" s="1"/>
  <c r="AJ389" i="3" s="1"/>
  <c r="I411" i="3"/>
  <c r="AB411" i="3" s="1"/>
  <c r="AH411" i="3" s="1"/>
  <c r="AM445" i="3"/>
  <c r="L411" i="3"/>
  <c r="AE411" i="3" s="1"/>
  <c r="AK411" i="3" s="1"/>
  <c r="L455" i="3"/>
  <c r="AE455" i="3" s="1"/>
  <c r="AK455" i="3" s="1"/>
  <c r="K395" i="3"/>
  <c r="AD395" i="3" s="1"/>
  <c r="AJ395" i="3" s="1"/>
  <c r="AQ445" i="3"/>
  <c r="AN387" i="3"/>
  <c r="AQ426" i="3"/>
  <c r="I412" i="3"/>
  <c r="AB412" i="3" s="1"/>
  <c r="AH412" i="3" s="1"/>
  <c r="J440" i="3"/>
  <c r="AC440" i="3" s="1"/>
  <c r="AI440" i="3" s="1"/>
  <c r="K408" i="3"/>
  <c r="AO456" i="3"/>
  <c r="H382" i="3"/>
  <c r="L404" i="3"/>
  <c r="AE404" i="3" s="1"/>
  <c r="AK404" i="3" s="1"/>
  <c r="I431" i="3"/>
  <c r="AB431" i="3" s="1"/>
  <c r="AH431" i="3" s="1"/>
  <c r="AN416" i="3"/>
  <c r="I434" i="3"/>
  <c r="AB434" i="3" s="1"/>
  <c r="AH434" i="3" s="1"/>
  <c r="J394" i="3"/>
  <c r="K416" i="3"/>
  <c r="AO396" i="3"/>
  <c r="AP417" i="3"/>
  <c r="AM461" i="3"/>
  <c r="AQ388" i="3"/>
  <c r="AO380" i="3"/>
  <c r="J388" i="3"/>
  <c r="AC388" i="3" s="1"/>
  <c r="AI388" i="3" s="1"/>
  <c r="AP425" i="3"/>
  <c r="I440" i="3"/>
  <c r="AB440" i="3" s="1"/>
  <c r="AH440" i="3" s="1"/>
  <c r="J434" i="3"/>
  <c r="AC434" i="3" s="1"/>
  <c r="AI434" i="3" s="1"/>
  <c r="AM410" i="3"/>
  <c r="L440" i="3"/>
  <c r="AE440" i="3" s="1"/>
  <c r="AK440" i="3" s="1"/>
  <c r="AO434" i="3"/>
  <c r="K380" i="3"/>
  <c r="AD380" i="3" s="1"/>
  <c r="AJ380" i="3" s="1"/>
  <c r="AN390" i="3"/>
  <c r="AQ439" i="3"/>
  <c r="L380" i="3"/>
  <c r="AE380" i="3" s="1"/>
  <c r="AK380" i="3" s="1"/>
  <c r="AO410" i="3"/>
  <c r="K396" i="3"/>
  <c r="AD396" i="3" s="1"/>
  <c r="AJ396" i="3" s="1"/>
  <c r="K394" i="3"/>
  <c r="AO426" i="3"/>
  <c r="I395" i="3"/>
  <c r="AB395" i="3" s="1"/>
  <c r="AH395" i="3" s="1"/>
  <c r="AQ432" i="3"/>
  <c r="I401" i="3"/>
  <c r="J462" i="3"/>
  <c r="AC462" i="3" s="1"/>
  <c r="AI462" i="3" s="1"/>
  <c r="L395" i="3"/>
  <c r="AE395" i="3" s="1"/>
  <c r="AK395" i="3" s="1"/>
  <c r="AN411" i="3"/>
  <c r="AP433" i="3"/>
  <c r="J402" i="3"/>
  <c r="AC402" i="3" s="1"/>
  <c r="AI402" i="3" s="1"/>
  <c r="L423" i="3"/>
  <c r="AQ438" i="3"/>
  <c r="I380" i="3"/>
  <c r="AB380" i="3" s="1"/>
  <c r="AH380" i="3" s="1"/>
  <c r="AM402" i="3"/>
  <c r="J432" i="3"/>
  <c r="AC432" i="3" s="1"/>
  <c r="AI432" i="3" s="1"/>
  <c r="AM423" i="3"/>
  <c r="I390" i="3"/>
  <c r="AB390" i="3" s="1"/>
  <c r="AH390" i="3" s="1"/>
  <c r="AN455" i="3"/>
  <c r="AO439" i="3"/>
  <c r="AO438" i="3"/>
  <c r="AM448" i="3"/>
  <c r="AQ379" i="3"/>
  <c r="AN396" i="3"/>
  <c r="AN463" i="3"/>
  <c r="J445" i="3"/>
  <c r="AN461" i="3"/>
  <c r="AQ434" i="3"/>
  <c r="AQ431" i="3"/>
  <c r="J404" i="3"/>
  <c r="AC404" i="3" s="1"/>
  <c r="AI404" i="3" s="1"/>
  <c r="AP410" i="3"/>
  <c r="J463" i="3"/>
  <c r="AQ410" i="3"/>
  <c r="J403" i="3"/>
  <c r="AC403" i="3" s="1"/>
  <c r="AI403" i="3" s="1"/>
  <c r="AO417" i="3"/>
  <c r="I416" i="3"/>
  <c r="AO453" i="3"/>
  <c r="AO425" i="3"/>
  <c r="AQ382" i="3"/>
  <c r="AO401" i="3"/>
  <c r="AM454" i="3"/>
  <c r="AO419" i="3"/>
  <c r="I402" i="3"/>
  <c r="AB402" i="3" s="1"/>
  <c r="AH402" i="3" s="1"/>
  <c r="I453" i="3"/>
  <c r="AB453" i="3" s="1"/>
  <c r="AH453" i="3" s="1"/>
  <c r="AQ402" i="3"/>
  <c r="AM424" i="3"/>
  <c r="AP397" i="3"/>
  <c r="AP396" i="3"/>
  <c r="J433" i="3"/>
  <c r="AC433" i="3" s="1"/>
  <c r="AI433" i="3" s="1"/>
  <c r="J430" i="3"/>
  <c r="K460" i="3"/>
  <c r="AN424" i="3"/>
  <c r="AM430" i="3"/>
  <c r="AN382" i="3"/>
  <c r="J448" i="3"/>
  <c r="AC448" i="3" s="1"/>
  <c r="AI448" i="3" s="1"/>
  <c r="L382" i="3"/>
  <c r="AE382" i="3" s="1"/>
  <c r="AK382" i="3" s="1"/>
  <c r="AP438" i="3"/>
  <c r="AN397" i="3"/>
  <c r="L432" i="3"/>
  <c r="AE432" i="3" s="1"/>
  <c r="AK432" i="3" s="1"/>
  <c r="I460" i="3"/>
  <c r="K388" i="3"/>
  <c r="AD388" i="3" s="1"/>
  <c r="AJ388" i="3" s="1"/>
  <c r="J424" i="3"/>
  <c r="AC424" i="3" s="1"/>
  <c r="AI424" i="3" s="1"/>
  <c r="AQ389" i="3"/>
  <c r="L402" i="3"/>
  <c r="AE402" i="3" s="1"/>
  <c r="AK402" i="3" s="1"/>
  <c r="AO455" i="3"/>
  <c r="AP386" i="3"/>
  <c r="I388" i="3"/>
  <c r="AB388" i="3" s="1"/>
  <c r="AH388" i="3" s="1"/>
  <c r="K431" i="3"/>
  <c r="AD431" i="3" s="1"/>
  <c r="AJ431" i="3" s="1"/>
  <c r="AM401" i="3"/>
  <c r="AP432" i="3"/>
  <c r="AN460" i="3"/>
  <c r="AM379" i="3"/>
  <c r="AN417" i="3"/>
  <c r="AN394" i="3"/>
  <c r="L454" i="3"/>
  <c r="AE454" i="3" s="1"/>
  <c r="AK454" i="3" s="1"/>
  <c r="L390" i="3"/>
  <c r="AE390" i="3" s="1"/>
  <c r="AK390" i="3" s="1"/>
  <c r="J379" i="3"/>
  <c r="K423" i="3"/>
  <c r="J456" i="3"/>
  <c r="AC456" i="3" s="1"/>
  <c r="AI456" i="3" s="1"/>
  <c r="AO386" i="3"/>
  <c r="H386" i="3"/>
  <c r="AM416" i="3"/>
  <c r="AM463" i="3"/>
  <c r="K438" i="3"/>
  <c r="AP456" i="3"/>
  <c r="AO404" i="3"/>
  <c r="J386" i="3"/>
  <c r="AQ418" i="3"/>
  <c r="K462" i="3"/>
  <c r="AD462" i="3" s="1"/>
  <c r="AJ462" i="3" s="1"/>
  <c r="AP441" i="3"/>
  <c r="AN389" i="3"/>
  <c r="AO433" i="3"/>
  <c r="AQ452" i="3"/>
  <c r="J381" i="3"/>
  <c r="AC381" i="3" s="1"/>
  <c r="AI381" i="3" s="1"/>
  <c r="AM403" i="3"/>
  <c r="I463" i="3"/>
  <c r="H387" i="3"/>
  <c r="H423" i="3"/>
  <c r="I462" i="3"/>
  <c r="AB462" i="3" s="1"/>
  <c r="AH462" i="3" s="1"/>
  <c r="J408" i="3"/>
  <c r="AO387" i="3"/>
  <c r="AQ461" i="3"/>
  <c r="I438" i="3"/>
  <c r="AO408" i="3"/>
  <c r="AM456" i="3"/>
  <c r="AM382" i="3"/>
  <c r="AQ403" i="3"/>
  <c r="AN404" i="3"/>
  <c r="AN432" i="3"/>
  <c r="K454" i="3"/>
  <c r="AD454" i="3" s="1"/>
  <c r="AJ454" i="3" s="1"/>
  <c r="H412" i="3"/>
  <c r="AO402" i="3"/>
  <c r="I389" i="3"/>
  <c r="AB389" i="3" s="1"/>
  <c r="AH389" i="3" s="1"/>
  <c r="L394" i="3"/>
  <c r="AQ453" i="3"/>
  <c r="L447" i="3"/>
  <c r="AE447" i="3" s="1"/>
  <c r="AK447" i="3" s="1"/>
  <c r="AN445" i="3"/>
  <c r="AO432" i="3"/>
  <c r="L452" i="3"/>
  <c r="H417" i="3"/>
  <c r="AM439" i="3"/>
  <c r="AQ419" i="3"/>
  <c r="AN423" i="3"/>
  <c r="AN403" i="3"/>
  <c r="J441" i="3"/>
  <c r="AC441" i="3" s="1"/>
  <c r="AI441" i="3" s="1"/>
  <c r="AP408" i="3"/>
  <c r="H396" i="3"/>
  <c r="AN454" i="3"/>
  <c r="K409" i="3"/>
  <c r="AD409" i="3" s="1"/>
  <c r="AJ409" i="3" s="1"/>
  <c r="J409" i="3"/>
  <c r="AC409" i="3" s="1"/>
  <c r="AI409" i="3" s="1"/>
  <c r="H455" i="3"/>
  <c r="K397" i="3"/>
  <c r="AD397" i="3" s="1"/>
  <c r="AJ397" i="3" s="1"/>
  <c r="H448" i="3"/>
  <c r="AQ416" i="3"/>
  <c r="H439" i="3"/>
  <c r="AQ386" i="3"/>
  <c r="K447" i="3"/>
  <c r="AD447" i="3" s="1"/>
  <c r="AJ447" i="3" s="1"/>
  <c r="L462" i="3"/>
  <c r="AE462" i="3" s="1"/>
  <c r="AK462" i="3" s="1"/>
  <c r="H395" i="3"/>
  <c r="AP447" i="3"/>
  <c r="AQ456" i="3"/>
  <c r="K411" i="3"/>
  <c r="AD411" i="3" s="1"/>
  <c r="AJ411" i="3" s="1"/>
  <c r="J396" i="3"/>
  <c r="AC396" i="3" s="1"/>
  <c r="AI396" i="3" s="1"/>
  <c r="L460" i="3"/>
  <c r="J446" i="3"/>
  <c r="AC446" i="3" s="1"/>
  <c r="AI446" i="3" s="1"/>
  <c r="K404" i="3"/>
  <c r="AD404" i="3" s="1"/>
  <c r="AJ404" i="3" s="1"/>
  <c r="L403" i="3"/>
  <c r="AE403" i="3" s="1"/>
  <c r="AK403" i="3" s="1"/>
  <c r="AO462" i="3"/>
  <c r="L409" i="3"/>
  <c r="AE409" i="3" s="1"/>
  <c r="AK409" i="3" s="1"/>
  <c r="J460" i="3"/>
  <c r="I404" i="3"/>
  <c r="AB404" i="3" s="1"/>
  <c r="AH404" i="3" s="1"/>
  <c r="AQ448" i="3"/>
  <c r="AP430" i="3"/>
  <c r="AQ401" i="3"/>
  <c r="AM432" i="3"/>
  <c r="H432" i="3"/>
  <c r="L461" i="3"/>
  <c r="AE461" i="3" s="1"/>
  <c r="AK461" i="3" s="1"/>
  <c r="AN410" i="3"/>
  <c r="L430" i="3"/>
  <c r="L401" i="3"/>
  <c r="AM387" i="3"/>
  <c r="AO430" i="3"/>
  <c r="J454" i="3"/>
  <c r="AC454" i="3" s="1"/>
  <c r="AI454" i="3" s="1"/>
  <c r="AQ412" i="3"/>
  <c r="K455" i="3"/>
  <c r="AD455" i="3" s="1"/>
  <c r="AJ455" i="3" s="1"/>
  <c r="AO447" i="3"/>
  <c r="H445" i="3"/>
  <c r="AN395" i="3"/>
  <c r="AQ425" i="3"/>
  <c r="AN462" i="3"/>
  <c r="J395" i="3"/>
  <c r="AC395" i="3" s="1"/>
  <c r="AI395" i="3" s="1"/>
  <c r="L416" i="3"/>
  <c r="AQ433" i="3"/>
  <c r="AM440" i="3"/>
  <c r="AN446" i="3"/>
  <c r="K433" i="3"/>
  <c r="AD433" i="3" s="1"/>
  <c r="AJ433" i="3" s="1"/>
  <c r="H447" i="3"/>
  <c r="AN440" i="3"/>
  <c r="L445" i="3"/>
  <c r="L386" i="3"/>
  <c r="AP401" i="3"/>
  <c r="H462" i="3"/>
  <c r="AM434" i="3"/>
  <c r="AN431" i="3"/>
  <c r="AN439" i="3"/>
  <c r="K424" i="3"/>
  <c r="AD424" i="3" s="1"/>
  <c r="AJ424" i="3" s="1"/>
  <c r="L425" i="3"/>
  <c r="AE425" i="3" s="1"/>
  <c r="AK425" i="3" s="1"/>
  <c r="AM394" i="3"/>
  <c r="AP412" i="3"/>
  <c r="AP431" i="3"/>
  <c r="J455" i="3"/>
  <c r="AC455" i="3" s="1"/>
  <c r="AI455" i="3" s="1"/>
  <c r="H440" i="3"/>
  <c r="L453" i="3"/>
  <c r="AE453" i="3" s="1"/>
  <c r="AK453" i="3" s="1"/>
  <c r="AQ454" i="3"/>
  <c r="K453" i="3"/>
  <c r="AD453" i="3" s="1"/>
  <c r="AJ453" i="3" s="1"/>
  <c r="J410" i="3"/>
  <c r="AC410" i="3" s="1"/>
  <c r="AI410" i="3" s="1"/>
  <c r="AM395" i="3"/>
  <c r="K412" i="3"/>
  <c r="AD412" i="3" s="1"/>
  <c r="AJ412" i="3" s="1"/>
  <c r="L396" i="3"/>
  <c r="AE396" i="3" s="1"/>
  <c r="AK396" i="3" s="1"/>
  <c r="K387" i="3"/>
  <c r="AD387" i="3" s="1"/>
  <c r="AJ387" i="3" s="1"/>
  <c r="AN438" i="3"/>
  <c r="AN402" i="3"/>
  <c r="J419" i="3"/>
  <c r="AC419" i="3" s="1"/>
  <c r="AI419" i="3" s="1"/>
  <c r="L441" i="3"/>
  <c r="AE441" i="3" s="1"/>
  <c r="AK441" i="3" s="1"/>
  <c r="AQ463" i="3"/>
  <c r="AO411" i="3"/>
  <c r="AO423" i="3"/>
  <c r="AM390" i="3"/>
  <c r="I452" i="3"/>
  <c r="K426" i="3"/>
  <c r="AD426" i="3" s="1"/>
  <c r="AJ426" i="3" s="1"/>
  <c r="I409" i="3"/>
  <c r="AB409" i="3" s="1"/>
  <c r="AH409" i="3" s="1"/>
  <c r="AM408" i="3"/>
  <c r="AP395" i="3"/>
  <c r="K390" i="3"/>
  <c r="AD390" i="3" s="1"/>
  <c r="AJ390" i="3" s="1"/>
  <c r="J387" i="3"/>
  <c r="AC387" i="3" s="1"/>
  <c r="AI387" i="3" s="1"/>
  <c r="I433" i="3"/>
  <c r="AB433" i="3" s="1"/>
  <c r="AH433" i="3" s="1"/>
  <c r="AN380" i="3"/>
  <c r="AN447" i="3"/>
  <c r="AQ411" i="3"/>
  <c r="L433" i="3"/>
  <c r="AE433" i="3" s="1"/>
  <c r="AK433" i="3" s="1"/>
  <c r="I423" i="3"/>
  <c r="I417" i="3"/>
  <c r="AB417" i="3" s="1"/>
  <c r="AH417" i="3" s="1"/>
  <c r="H411" i="3"/>
  <c r="I396" i="3"/>
  <c r="AB396" i="3" s="1"/>
  <c r="AH396" i="3" s="1"/>
  <c r="AO403" i="3"/>
  <c r="L419" i="3"/>
  <c r="AE419" i="3" s="1"/>
  <c r="AK419" i="3" s="1"/>
  <c r="H434" i="3"/>
  <c r="AN386" i="3"/>
  <c r="AP448" i="3"/>
  <c r="I432" i="3"/>
  <c r="AB432" i="3" s="1"/>
  <c r="AH432" i="3" s="1"/>
  <c r="AO409" i="3"/>
  <c r="AP380" i="3"/>
  <c r="K418" i="3"/>
  <c r="AD418" i="3" s="1"/>
  <c r="AJ418" i="3" s="1"/>
  <c r="AN401" i="3"/>
  <c r="I447" i="3"/>
  <c r="AB447" i="3" s="1"/>
  <c r="AH447" i="3" s="1"/>
  <c r="AQ380" i="3"/>
  <c r="AO463" i="3"/>
  <c r="AO460" i="3"/>
  <c r="I455" i="3"/>
  <c r="AB455" i="3" s="1"/>
  <c r="AH455" i="3" s="1"/>
  <c r="AM419" i="3"/>
  <c r="AP463" i="3"/>
  <c r="H433" i="3"/>
  <c r="AP453" i="3"/>
  <c r="AQ440" i="3"/>
  <c r="K425" i="3"/>
  <c r="AD425" i="3" s="1"/>
  <c r="AJ425" i="3" s="1"/>
  <c r="AP402" i="3"/>
  <c r="H401" i="3"/>
  <c r="AO424" i="3"/>
  <c r="AP388" i="3"/>
  <c r="AP440" i="3"/>
  <c r="H402" i="3"/>
  <c r="J425" i="3"/>
  <c r="AC425" i="3" s="1"/>
  <c r="AI425" i="3" s="1"/>
  <c r="L439" i="3"/>
  <c r="AE439" i="3" s="1"/>
  <c r="AK439" i="3" s="1"/>
  <c r="AM396" i="3"/>
  <c r="L379" i="3"/>
  <c r="AQ441" i="3"/>
  <c r="K456" i="3"/>
  <c r="AD456" i="3" s="1"/>
  <c r="AJ456" i="3" s="1"/>
  <c r="AM425" i="3"/>
  <c r="AQ430" i="3"/>
  <c r="AM404" i="3"/>
  <c r="J397" i="3"/>
  <c r="AC397" i="3" s="1"/>
  <c r="AI397" i="3" s="1"/>
  <c r="AN426" i="3"/>
  <c r="AQ395" i="3"/>
  <c r="K432" i="3"/>
  <c r="AD432" i="3" s="1"/>
  <c r="AJ432" i="3" s="1"/>
  <c r="AN433" i="3"/>
  <c r="K401" i="3"/>
  <c r="J380" i="3"/>
  <c r="AC380" i="3" s="1"/>
  <c r="AI380" i="3" s="1"/>
  <c r="K410" i="3"/>
  <c r="AD410" i="3" s="1"/>
  <c r="AJ410" i="3" s="1"/>
  <c r="K448" i="3"/>
  <c r="AD448" i="3" s="1"/>
  <c r="AJ448" i="3" s="1"/>
  <c r="AM460" i="3"/>
  <c r="H454" i="3"/>
  <c r="AQ447" i="3"/>
  <c r="L410" i="3"/>
  <c r="AE410" i="3" s="1"/>
  <c r="AK410" i="3" s="1"/>
  <c r="AM386" i="3"/>
  <c r="H418" i="3"/>
  <c r="AM389" i="3"/>
  <c r="L446" i="3"/>
  <c r="AE446" i="3" s="1"/>
  <c r="AK446" i="3" s="1"/>
  <c r="AN418" i="3"/>
  <c r="AO381" i="3"/>
  <c r="AP418" i="3"/>
  <c r="AM380" i="3"/>
  <c r="AP460" i="3"/>
  <c r="I418" i="3"/>
  <c r="AB418" i="3" s="1"/>
  <c r="AH418" i="3" s="1"/>
  <c r="H410" i="3"/>
  <c r="K403" i="3"/>
  <c r="AD403" i="3" s="1"/>
  <c r="AJ403" i="3" s="1"/>
  <c r="J389" i="3"/>
  <c r="AC389" i="3" s="1"/>
  <c r="AI389" i="3" s="1"/>
  <c r="L448" i="3"/>
  <c r="AE448" i="3" s="1"/>
  <c r="AK448" i="3" s="1"/>
  <c r="I419" i="3"/>
  <c r="AB419" i="3" s="1"/>
  <c r="AH419" i="3" s="1"/>
  <c r="AM388" i="3"/>
  <c r="K434" i="3"/>
  <c r="AD434" i="3" s="1"/>
  <c r="AJ434" i="3" s="1"/>
  <c r="J401" i="3"/>
  <c r="AO445" i="3"/>
  <c r="AM433" i="3"/>
  <c r="J452" i="3"/>
  <c r="I394" i="3"/>
  <c r="L438" i="3"/>
  <c r="AN379" i="3"/>
  <c r="J418" i="3"/>
  <c r="AC418" i="3" s="1"/>
  <c r="AI418" i="3" s="1"/>
  <c r="K379" i="3"/>
  <c r="AP409" i="3"/>
  <c r="H390" i="3"/>
  <c r="K463" i="3"/>
  <c r="H460" i="3"/>
  <c r="I454" i="3"/>
  <c r="AB454" i="3" s="1"/>
  <c r="AH454" i="3" s="1"/>
  <c r="AP446" i="3"/>
  <c r="J416" i="3"/>
  <c r="L397" i="3"/>
  <c r="AE397" i="3" s="1"/>
  <c r="AK397" i="3" s="1"/>
  <c r="AM452" i="3"/>
  <c r="AP411" i="3"/>
  <c r="J431" i="3"/>
  <c r="AC431" i="3" s="1"/>
  <c r="AI431" i="3" s="1"/>
  <c r="AN412" i="3"/>
  <c r="I439" i="3"/>
  <c r="AB439" i="3" s="1"/>
  <c r="AH439" i="3" s="1"/>
  <c r="AO389" i="3"/>
  <c r="K440" i="3"/>
  <c r="AD440" i="3" s="1"/>
  <c r="AJ440" i="3" s="1"/>
  <c r="H463" i="3"/>
  <c r="I456" i="3"/>
  <c r="AB456" i="3" s="1"/>
  <c r="AH456" i="3" s="1"/>
  <c r="H453" i="3"/>
  <c r="AM397" i="3"/>
  <c r="AQ423" i="3"/>
  <c r="H379" i="3"/>
  <c r="AN448" i="3"/>
  <c r="I424" i="3"/>
  <c r="AB424" i="3" s="1"/>
  <c r="AH424" i="3" s="1"/>
  <c r="H389" i="3"/>
  <c r="AP403" i="3"/>
  <c r="J461" i="3"/>
  <c r="AC461" i="3" s="1"/>
  <c r="AI461" i="3" s="1"/>
  <c r="AM455" i="3"/>
  <c r="H424" i="3"/>
  <c r="AQ409" i="3"/>
  <c r="L387" i="3"/>
  <c r="AE387" i="3" s="1"/>
  <c r="AK387" i="3" s="1"/>
  <c r="I425" i="3"/>
  <c r="AB425" i="3" s="1"/>
  <c r="AH425" i="3" s="1"/>
  <c r="AQ381" i="3"/>
  <c r="AP445" i="3"/>
  <c r="AO395" i="3"/>
  <c r="K419" i="3"/>
  <c r="AD419" i="3" s="1"/>
  <c r="AJ419" i="3" s="1"/>
  <c r="AQ408" i="3"/>
  <c r="AP381" i="3"/>
  <c r="AQ460" i="3"/>
  <c r="AQ455" i="3"/>
  <c r="H425" i="3"/>
  <c r="AM417" i="3"/>
  <c r="L418" i="3"/>
  <c r="AE418" i="3" s="1"/>
  <c r="AK418" i="3" s="1"/>
  <c r="I408" i="3"/>
  <c r="I397" i="3"/>
  <c r="AB397" i="3" s="1"/>
  <c r="AH397" i="3" s="1"/>
  <c r="H446" i="3"/>
  <c r="K441" i="3"/>
  <c r="AD441" i="3" s="1"/>
  <c r="AJ441" i="3" s="1"/>
  <c r="I410" i="3"/>
  <c r="AB410" i="3" s="1"/>
  <c r="AH410" i="3" s="1"/>
  <c r="L424" i="3"/>
  <c r="AE424" i="3" s="1"/>
  <c r="AK424" i="3" s="1"/>
  <c r="AQ404" i="3"/>
  <c r="AQ387" i="3"/>
  <c r="AP454" i="3"/>
  <c r="J438" i="3"/>
  <c r="J412" i="3"/>
  <c r="AC412" i="3" s="1"/>
  <c r="AI412" i="3" s="1"/>
  <c r="I382" i="3"/>
  <c r="AB382" i="3" s="1"/>
  <c r="AH382" i="3" s="1"/>
  <c r="K417" i="3"/>
  <c r="AD417" i="3" s="1"/>
  <c r="AJ417" i="3" s="1"/>
  <c r="AM381" i="3"/>
  <c r="AO446" i="3"/>
  <c r="AO394" i="3"/>
  <c r="H416" i="3"/>
  <c r="AQ397" i="3"/>
  <c r="I446" i="3"/>
  <c r="AB446" i="3" s="1"/>
  <c r="AH446" i="3" s="1"/>
  <c r="AO454" i="3"/>
  <c r="H419" i="3"/>
  <c r="H394" i="3"/>
  <c r="K445" i="3"/>
  <c r="J423" i="3"/>
  <c r="AM411" i="3"/>
  <c r="AO440" i="3"/>
  <c r="H461" i="3"/>
  <c r="AP434" i="3"/>
  <c r="J417" i="3"/>
  <c r="AC417" i="3" s="1"/>
  <c r="AI417" i="3" s="1"/>
  <c r="H380" i="3"/>
  <c r="AO388" i="3"/>
  <c r="H426" i="3"/>
  <c r="AP379" i="3"/>
  <c r="I441" i="3"/>
  <c r="AB441" i="3" s="1"/>
  <c r="AH441" i="3" s="1"/>
  <c r="AP461" i="3"/>
  <c r="AO452" i="3"/>
  <c r="L431" i="3"/>
  <c r="AE431" i="3" s="1"/>
  <c r="AK431" i="3" s="1"/>
  <c r="H403" i="3"/>
  <c r="H408" i="3"/>
  <c r="AQ396" i="3"/>
  <c r="AM447" i="3"/>
  <c r="AQ462" i="3"/>
  <c r="AQ424" i="3"/>
  <c r="L388" i="3"/>
  <c r="AE388" i="3" s="1"/>
  <c r="AK388" i="3" s="1"/>
  <c r="AP426" i="3"/>
  <c r="AN453" i="3"/>
  <c r="AP387" i="3"/>
  <c r="L408" i="3"/>
  <c r="AM453" i="3"/>
  <c r="J411" i="3"/>
  <c r="AC411" i="3" s="1"/>
  <c r="AI411" i="3" s="1"/>
  <c r="L434" i="3"/>
  <c r="AE434" i="3" s="1"/>
  <c r="AK434" i="3" s="1"/>
  <c r="AO390" i="3"/>
  <c r="K461" i="3"/>
  <c r="AD461" i="3" s="1"/>
  <c r="AJ461" i="3" s="1"/>
  <c r="J390" i="3"/>
  <c r="AC390" i="3" s="1"/>
  <c r="AI390" i="3" s="1"/>
  <c r="K386" i="3"/>
  <c r="AQ394" i="3"/>
  <c r="AM426" i="3"/>
  <c r="AP462" i="3"/>
  <c r="H409" i="3"/>
  <c r="AQ417" i="3"/>
  <c r="AP423" i="3"/>
  <c r="H438" i="3"/>
  <c r="AM412" i="3"/>
  <c r="AP416" i="3"/>
  <c r="K439" i="3"/>
  <c r="AD439" i="3" s="1"/>
  <c r="AJ439" i="3" s="1"/>
  <c r="AN425" i="3"/>
  <c r="AO412" i="3"/>
  <c r="AO397" i="3"/>
  <c r="AN441" i="3"/>
  <c r="H456" i="3"/>
  <c r="AP419" i="3"/>
  <c r="AQ446" i="3"/>
  <c r="AN456" i="3"/>
  <c r="AN381" i="3"/>
  <c r="I445" i="3"/>
  <c r="AP394" i="3"/>
  <c r="AP455" i="3"/>
  <c r="AM409" i="3"/>
  <c r="AM441" i="3"/>
  <c r="AM462" i="3"/>
  <c r="AP382" i="3"/>
  <c r="AO416" i="3"/>
  <c r="L456" i="3"/>
  <c r="AE456" i="3" s="1"/>
  <c r="AK456" i="3" s="1"/>
  <c r="H388" i="3"/>
  <c r="H441" i="3"/>
  <c r="H381" i="3"/>
  <c r="I461" i="3"/>
  <c r="AB461" i="3" s="1"/>
  <c r="AH461" i="3" s="1"/>
  <c r="AP404" i="3"/>
  <c r="K382" i="3"/>
  <c r="AD382" i="3" s="1"/>
  <c r="AJ382" i="3" s="1"/>
  <c r="AN388" i="3"/>
  <c r="AM418" i="3"/>
  <c r="AM438" i="3"/>
  <c r="J382" i="3"/>
  <c r="AC382" i="3" s="1"/>
  <c r="AI382" i="3" s="1"/>
  <c r="AP389" i="3"/>
  <c r="AP424" i="3"/>
  <c r="I448" i="3"/>
  <c r="AB448" i="3" s="1"/>
  <c r="AH448" i="3" s="1"/>
  <c r="J453" i="3"/>
  <c r="AC453" i="3" s="1"/>
  <c r="AI453" i="3" s="1"/>
  <c r="H430" i="3"/>
  <c r="I403" i="3"/>
  <c r="AB403" i="3" s="1"/>
  <c r="AH403" i="3" s="1"/>
  <c r="K446" i="3"/>
  <c r="AD446" i="3" s="1"/>
  <c r="AJ446" i="3" s="1"/>
  <c r="K381" i="3"/>
  <c r="AD381" i="3" s="1"/>
  <c r="AJ381" i="3" s="1"/>
  <c r="L417" i="3"/>
  <c r="AE417" i="3" s="1"/>
  <c r="AK417" i="3" s="1"/>
  <c r="M377" i="3"/>
  <c r="AA377" i="3"/>
  <c r="AG377" i="3" s="1"/>
  <c r="BA377" i="3"/>
  <c r="BG377" i="3" s="1"/>
  <c r="BM377" i="3"/>
  <c r="AR377" i="3"/>
  <c r="AY377" i="3"/>
  <c r="BE377" i="3" s="1"/>
  <c r="BK377" i="3"/>
  <c r="BW377" i="3" s="1"/>
  <c r="CC377" i="3" s="1"/>
  <c r="BB377" i="3"/>
  <c r="BH377" i="3" s="1"/>
  <c r="BN377" i="3"/>
  <c r="BZ377" i="3" s="1"/>
  <c r="CF377" i="3" s="1"/>
  <c r="H414" i="3"/>
  <c r="AN392" i="3"/>
  <c r="K450" i="3"/>
  <c r="I428" i="3"/>
  <c r="AN458" i="3"/>
  <c r="AN399" i="3"/>
  <c r="AO384" i="3"/>
  <c r="L443" i="3"/>
  <c r="AO450" i="3"/>
  <c r="K392" i="3"/>
  <c r="I399" i="3"/>
  <c r="AO458" i="3"/>
  <c r="H392" i="3"/>
  <c r="H428" i="3"/>
  <c r="AN450" i="3"/>
  <c r="L384" i="3"/>
  <c r="L465" i="3"/>
  <c r="AN414" i="3"/>
  <c r="I443" i="3"/>
  <c r="L436" i="3"/>
  <c r="AQ450" i="3"/>
  <c r="H421" i="3"/>
  <c r="J465" i="3"/>
  <c r="I436" i="3"/>
  <c r="K436" i="3"/>
  <c r="AP458" i="3"/>
  <c r="AM450" i="3"/>
  <c r="L399" i="3"/>
  <c r="AO406" i="3"/>
  <c r="H443" i="3"/>
  <c r="K399" i="3"/>
  <c r="AP428" i="3"/>
  <c r="AM443" i="3"/>
  <c r="K465" i="3"/>
  <c r="AM458" i="3"/>
  <c r="AP384" i="3"/>
  <c r="J436" i="3"/>
  <c r="AQ465" i="3"/>
  <c r="AN384" i="3"/>
  <c r="L414" i="3"/>
  <c r="H399" i="3"/>
  <c r="AM399" i="3"/>
  <c r="AQ392" i="3"/>
  <c r="H384" i="3"/>
  <c r="AQ458" i="3"/>
  <c r="AO428" i="3"/>
  <c r="AM421" i="3"/>
  <c r="AN465" i="3"/>
  <c r="AO443" i="3"/>
  <c r="I458" i="3"/>
  <c r="I421" i="3"/>
  <c r="AP414" i="3"/>
  <c r="L458" i="3"/>
  <c r="AO436" i="3"/>
  <c r="J414" i="3"/>
  <c r="J458" i="3"/>
  <c r="L406" i="3"/>
  <c r="K414" i="3"/>
  <c r="K458" i="3"/>
  <c r="AQ399" i="3"/>
  <c r="L428" i="3"/>
  <c r="H406" i="3"/>
  <c r="AP450" i="3"/>
  <c r="AM465" i="3"/>
  <c r="AQ406" i="3"/>
  <c r="AP392" i="3"/>
  <c r="AP421" i="3"/>
  <c r="H436" i="3"/>
  <c r="AP399" i="3"/>
  <c r="AM414" i="3"/>
  <c r="AN406" i="3"/>
  <c r="AN443" i="3"/>
  <c r="AM406" i="3"/>
  <c r="I414" i="3"/>
  <c r="J399" i="3"/>
  <c r="H458" i="3"/>
  <c r="I450" i="3"/>
  <c r="AQ421" i="3"/>
  <c r="AO414" i="3"/>
  <c r="AQ436" i="3"/>
  <c r="J384" i="3"/>
  <c r="AO399" i="3"/>
  <c r="AN421" i="3"/>
  <c r="J392" i="3"/>
  <c r="H465" i="3"/>
  <c r="J421" i="3"/>
  <c r="J428" i="3"/>
  <c r="AM436" i="3"/>
  <c r="AP406" i="3"/>
  <c r="AP465" i="3"/>
  <c r="AO392" i="3"/>
  <c r="AQ443" i="3"/>
  <c r="K421" i="3"/>
  <c r="J450" i="3"/>
  <c r="I406" i="3"/>
  <c r="L450" i="3"/>
  <c r="J443" i="3"/>
  <c r="AO465" i="3"/>
  <c r="L392" i="3"/>
  <c r="AM428" i="3"/>
  <c r="H450" i="3"/>
  <c r="AQ428" i="3"/>
  <c r="K406" i="3"/>
  <c r="AQ384" i="3"/>
  <c r="AP436" i="3"/>
  <c r="AN436" i="3"/>
  <c r="L421" i="3"/>
  <c r="K384" i="3"/>
  <c r="I465" i="3"/>
  <c r="AP443" i="3"/>
  <c r="AM384" i="3"/>
  <c r="AQ414" i="3"/>
  <c r="AM392" i="3"/>
  <c r="K443" i="3"/>
  <c r="AN428" i="3"/>
  <c r="K428" i="3"/>
  <c r="AO421" i="3"/>
  <c r="I384" i="3"/>
  <c r="J406" i="3"/>
  <c r="I392" i="3"/>
  <c r="BQ377" i="2"/>
  <c r="AX377" i="2"/>
  <c r="BD376" i="2"/>
  <c r="BJ376" i="2" s="1"/>
  <c r="BP376" i="2"/>
  <c r="CB376" i="2" s="1"/>
  <c r="CH376" i="2" s="1"/>
  <c r="CI376" i="2"/>
  <c r="AF376" i="2"/>
  <c r="AL376" i="2" s="1"/>
  <c r="AY377" i="2"/>
  <c r="BE377" i="2" s="1"/>
  <c r="BK377" i="2"/>
  <c r="BW377" i="2" s="1"/>
  <c r="CC377" i="2" s="1"/>
  <c r="AR377" i="2"/>
  <c r="BB377" i="2"/>
  <c r="BH377" i="2" s="1"/>
  <c r="BN377" i="2"/>
  <c r="BZ377" i="2" s="1"/>
  <c r="CF377" i="2" s="1"/>
  <c r="BO377" i="2"/>
  <c r="BC377" i="2"/>
  <c r="BI377" i="2" s="1"/>
  <c r="AP388" i="2"/>
  <c r="K433" i="2"/>
  <c r="AD433" i="2" s="1"/>
  <c r="AJ433" i="2" s="1"/>
  <c r="J426" i="2"/>
  <c r="AC426" i="2" s="1"/>
  <c r="AI426" i="2" s="1"/>
  <c r="H460" i="2"/>
  <c r="AN382" i="2"/>
  <c r="AM431" i="2"/>
  <c r="J423" i="2"/>
  <c r="AM412" i="2"/>
  <c r="AP418" i="2"/>
  <c r="AO397" i="2"/>
  <c r="L446" i="2"/>
  <c r="AE446" i="2" s="1"/>
  <c r="AK446" i="2" s="1"/>
  <c r="AM432" i="2"/>
  <c r="K404" i="2"/>
  <c r="AD404" i="2" s="1"/>
  <c r="AJ404" i="2" s="1"/>
  <c r="H419" i="2"/>
  <c r="AN445" i="2"/>
  <c r="AQ432" i="2"/>
  <c r="AO418" i="2"/>
  <c r="H455" i="2"/>
  <c r="L382" i="2"/>
  <c r="AE382" i="2" s="1"/>
  <c r="AK382" i="2" s="1"/>
  <c r="AQ410" i="2"/>
  <c r="K445" i="2"/>
  <c r="AO426" i="2"/>
  <c r="AP411" i="2"/>
  <c r="AN438" i="2"/>
  <c r="AO386" i="2"/>
  <c r="AQ380" i="2"/>
  <c r="J408" i="2"/>
  <c r="K381" i="2"/>
  <c r="AD381" i="2" s="1"/>
  <c r="AJ381" i="2" s="1"/>
  <c r="AQ402" i="2"/>
  <c r="AP448" i="2"/>
  <c r="AQ423" i="2"/>
  <c r="K461" i="2"/>
  <c r="AD461" i="2" s="1"/>
  <c r="AJ461" i="2" s="1"/>
  <c r="K396" i="2"/>
  <c r="AD396" i="2" s="1"/>
  <c r="AJ396" i="2" s="1"/>
  <c r="L403" i="2"/>
  <c r="AE403" i="2" s="1"/>
  <c r="AK403" i="2" s="1"/>
  <c r="AQ401" i="2"/>
  <c r="AQ408" i="2"/>
  <c r="K447" i="2"/>
  <c r="AD447" i="2" s="1"/>
  <c r="AJ447" i="2" s="1"/>
  <c r="AQ419" i="2"/>
  <c r="AO455" i="2"/>
  <c r="I402" i="2"/>
  <c r="AB402" i="2" s="1"/>
  <c r="AH402" i="2" s="1"/>
  <c r="K438" i="2"/>
  <c r="H410" i="2"/>
  <c r="L409" i="2"/>
  <c r="AE409" i="2" s="1"/>
  <c r="AK409" i="2" s="1"/>
  <c r="L455" i="2"/>
  <c r="AE455" i="2" s="1"/>
  <c r="AK455" i="2" s="1"/>
  <c r="AM430" i="2"/>
  <c r="AM387" i="2"/>
  <c r="J430" i="2"/>
  <c r="AP394" i="2"/>
  <c r="K401" i="2"/>
  <c r="K456" i="2"/>
  <c r="AD456" i="2" s="1"/>
  <c r="AJ456" i="2" s="1"/>
  <c r="J394" i="2"/>
  <c r="AQ404" i="2"/>
  <c r="H387" i="2"/>
  <c r="AQ456" i="2"/>
  <c r="AP446" i="2"/>
  <c r="I389" i="2"/>
  <c r="AB389" i="2" s="1"/>
  <c r="AH389" i="2" s="1"/>
  <c r="AQ386" i="2"/>
  <c r="I404" i="2"/>
  <c r="AB404" i="2" s="1"/>
  <c r="AH404" i="2" s="1"/>
  <c r="L381" i="2"/>
  <c r="AE381" i="2" s="1"/>
  <c r="AK381" i="2" s="1"/>
  <c r="AQ433" i="2"/>
  <c r="J380" i="2"/>
  <c r="AC380" i="2" s="1"/>
  <c r="AI380" i="2" s="1"/>
  <c r="H433" i="2"/>
  <c r="I387" i="2"/>
  <c r="AB387" i="2" s="1"/>
  <c r="AH387" i="2" s="1"/>
  <c r="K386" i="2"/>
  <c r="H426" i="2"/>
  <c r="AO434" i="2"/>
  <c r="I390" i="2"/>
  <c r="AB390" i="2" s="1"/>
  <c r="AH390" i="2" s="1"/>
  <c r="AP424" i="2"/>
  <c r="AM425" i="2"/>
  <c r="AO380" i="2"/>
  <c r="J379" i="2"/>
  <c r="L379" i="2"/>
  <c r="I380" i="2"/>
  <c r="AB380" i="2" s="1"/>
  <c r="AH380" i="2" s="1"/>
  <c r="AP454" i="2"/>
  <c r="K389" i="2"/>
  <c r="AD389" i="2" s="1"/>
  <c r="AJ389" i="2" s="1"/>
  <c r="AN396" i="2"/>
  <c r="L408" i="2"/>
  <c r="AQ403" i="2"/>
  <c r="H448" i="2"/>
  <c r="AM423" i="2"/>
  <c r="K454" i="2"/>
  <c r="AD454" i="2" s="1"/>
  <c r="AJ454" i="2" s="1"/>
  <c r="AO401" i="2"/>
  <c r="AP409" i="2"/>
  <c r="K434" i="2"/>
  <c r="AD434" i="2" s="1"/>
  <c r="AJ434" i="2" s="1"/>
  <c r="AQ440" i="2"/>
  <c r="I403" i="2"/>
  <c r="AB403" i="2" s="1"/>
  <c r="AH403" i="2" s="1"/>
  <c r="I440" i="2"/>
  <c r="AB440" i="2" s="1"/>
  <c r="AH440" i="2" s="1"/>
  <c r="I395" i="2"/>
  <c r="AB395" i="2" s="1"/>
  <c r="AH395" i="2" s="1"/>
  <c r="K394" i="2"/>
  <c r="J417" i="2"/>
  <c r="AC417" i="2" s="1"/>
  <c r="AI417" i="2" s="1"/>
  <c r="AO394" i="2"/>
  <c r="H409" i="2"/>
  <c r="I381" i="2"/>
  <c r="AB381" i="2" s="1"/>
  <c r="AH381" i="2" s="1"/>
  <c r="H441" i="2"/>
  <c r="I439" i="2"/>
  <c r="AB439" i="2" s="1"/>
  <c r="AH439" i="2" s="1"/>
  <c r="AP417" i="2"/>
  <c r="AQ416" i="2"/>
  <c r="K419" i="2"/>
  <c r="AD419" i="2" s="1"/>
  <c r="AJ419" i="2" s="1"/>
  <c r="AP452" i="2"/>
  <c r="AM379" i="2"/>
  <c r="L434" i="2"/>
  <c r="AE434" i="2" s="1"/>
  <c r="AK434" i="2" s="1"/>
  <c r="K430" i="2"/>
  <c r="AM416" i="2"/>
  <c r="AN432" i="2"/>
  <c r="AM394" i="2"/>
  <c r="AN408" i="2"/>
  <c r="J439" i="2"/>
  <c r="AC439" i="2" s="1"/>
  <c r="AI439" i="2" s="1"/>
  <c r="AP395" i="2"/>
  <c r="J432" i="2"/>
  <c r="AC432" i="2" s="1"/>
  <c r="AI432" i="2" s="1"/>
  <c r="AM386" i="2"/>
  <c r="AP430" i="2"/>
  <c r="L394" i="2"/>
  <c r="AN403" i="2"/>
  <c r="L416" i="2"/>
  <c r="AO452" i="2"/>
  <c r="K382" i="2"/>
  <c r="AD382" i="2" s="1"/>
  <c r="AJ382" i="2" s="1"/>
  <c r="AM390" i="2"/>
  <c r="K424" i="2"/>
  <c r="AD424" i="2" s="1"/>
  <c r="AJ424" i="2" s="1"/>
  <c r="AP396" i="2"/>
  <c r="K388" i="2"/>
  <c r="AD388" i="2" s="1"/>
  <c r="AJ388" i="2" s="1"/>
  <c r="I453" i="2"/>
  <c r="AB453" i="2" s="1"/>
  <c r="AH453" i="2" s="1"/>
  <c r="J438" i="2"/>
  <c r="K390" i="2"/>
  <c r="AD390" i="2" s="1"/>
  <c r="AJ390" i="2" s="1"/>
  <c r="L462" i="2"/>
  <c r="AE462" i="2" s="1"/>
  <c r="AK462" i="2" s="1"/>
  <c r="AP447" i="2"/>
  <c r="L432" i="2"/>
  <c r="AE432" i="2" s="1"/>
  <c r="AK432" i="2" s="1"/>
  <c r="H423" i="2"/>
  <c r="K410" i="2"/>
  <c r="AD410" i="2" s="1"/>
  <c r="AJ410" i="2" s="1"/>
  <c r="L402" i="2"/>
  <c r="AE402" i="2" s="1"/>
  <c r="AK402" i="2" s="1"/>
  <c r="J389" i="2"/>
  <c r="AC389" i="2" s="1"/>
  <c r="AI389" i="2" s="1"/>
  <c r="AO453" i="2"/>
  <c r="AO441" i="2"/>
  <c r="K425" i="2"/>
  <c r="AD425" i="2" s="1"/>
  <c r="AJ425" i="2" s="1"/>
  <c r="AN402" i="2"/>
  <c r="AM389" i="2"/>
  <c r="AM461" i="2"/>
  <c r="K441" i="2"/>
  <c r="AD441" i="2" s="1"/>
  <c r="AJ441" i="2" s="1"/>
  <c r="AQ426" i="2"/>
  <c r="K411" i="2"/>
  <c r="AD411" i="2" s="1"/>
  <c r="AJ411" i="2" s="1"/>
  <c r="L397" i="2"/>
  <c r="AE397" i="2" s="1"/>
  <c r="AK397" i="2" s="1"/>
  <c r="L387" i="2"/>
  <c r="AE387" i="2" s="1"/>
  <c r="AK387" i="2" s="1"/>
  <c r="H461" i="2"/>
  <c r="H401" i="2"/>
  <c r="I396" i="2"/>
  <c r="AB396" i="2" s="1"/>
  <c r="AH396" i="2" s="1"/>
  <c r="AQ463" i="2"/>
  <c r="AQ431" i="2"/>
  <c r="AP412" i="2"/>
  <c r="H394" i="2"/>
  <c r="AQ381" i="2"/>
  <c r="AO381" i="2"/>
  <c r="AM440" i="2"/>
  <c r="AN401" i="2"/>
  <c r="L425" i="2"/>
  <c r="AE425" i="2" s="1"/>
  <c r="AK425" i="2" s="1"/>
  <c r="J412" i="2"/>
  <c r="AC412" i="2" s="1"/>
  <c r="AI412" i="2" s="1"/>
  <c r="AO454" i="2"/>
  <c r="H397" i="2"/>
  <c r="AQ438" i="2"/>
  <c r="H416" i="2"/>
  <c r="J388" i="2"/>
  <c r="AC388" i="2" s="1"/>
  <c r="AI388" i="2" s="1"/>
  <c r="K453" i="2"/>
  <c r="AD453" i="2" s="1"/>
  <c r="AJ453" i="2" s="1"/>
  <c r="AO402" i="2"/>
  <c r="L411" i="2"/>
  <c r="AE411" i="2" s="1"/>
  <c r="AK411" i="2" s="1"/>
  <c r="I456" i="2"/>
  <c r="AB456" i="2" s="1"/>
  <c r="AH456" i="2" s="1"/>
  <c r="AO404" i="2"/>
  <c r="AQ395" i="2"/>
  <c r="AN463" i="2"/>
  <c r="J381" i="2"/>
  <c r="AC381" i="2" s="1"/>
  <c r="AI381" i="2" s="1"/>
  <c r="AM397" i="2"/>
  <c r="AM395" i="2"/>
  <c r="L388" i="2"/>
  <c r="AE388" i="2" s="1"/>
  <c r="AK388" i="2" s="1"/>
  <c r="L448" i="2"/>
  <c r="AE448" i="2" s="1"/>
  <c r="AK448" i="2" s="1"/>
  <c r="J403" i="2"/>
  <c r="AC403" i="2" s="1"/>
  <c r="AI403" i="2" s="1"/>
  <c r="AN410" i="2"/>
  <c r="H452" i="2"/>
  <c r="K402" i="2"/>
  <c r="AD402" i="2" s="1"/>
  <c r="AJ402" i="2" s="1"/>
  <c r="L460" i="2"/>
  <c r="K412" i="2"/>
  <c r="AD412" i="2" s="1"/>
  <c r="AJ412" i="2" s="1"/>
  <c r="H440" i="2"/>
  <c r="AQ387" i="2"/>
  <c r="AQ396" i="2"/>
  <c r="J390" i="2"/>
  <c r="AC390" i="2" s="1"/>
  <c r="AI390" i="2" s="1"/>
  <c r="AP453" i="2"/>
  <c r="H380" i="2"/>
  <c r="I454" i="2"/>
  <c r="AB454" i="2" s="1"/>
  <c r="AH454" i="2" s="1"/>
  <c r="AQ397" i="2"/>
  <c r="AN419" i="2"/>
  <c r="J395" i="2"/>
  <c r="AC395" i="2" s="1"/>
  <c r="AI395" i="2" s="1"/>
  <c r="AQ462" i="2"/>
  <c r="AQ382" i="2"/>
  <c r="AN446" i="2"/>
  <c r="AQ425" i="2"/>
  <c r="J431" i="2"/>
  <c r="AC431" i="2" s="1"/>
  <c r="AI431" i="2" s="1"/>
  <c r="AP390" i="2"/>
  <c r="AP382" i="2"/>
  <c r="AQ439" i="2"/>
  <c r="I431" i="2"/>
  <c r="AB431" i="2" s="1"/>
  <c r="AH431" i="2" s="1"/>
  <c r="AP380" i="2"/>
  <c r="AM409" i="2"/>
  <c r="I452" i="2"/>
  <c r="AP401" i="2"/>
  <c r="AM401" i="2"/>
  <c r="J447" i="2"/>
  <c r="AC447" i="2" s="1"/>
  <c r="AI447" i="2" s="1"/>
  <c r="AQ441" i="2"/>
  <c r="AP389" i="2"/>
  <c r="AQ388" i="2"/>
  <c r="H395" i="2"/>
  <c r="AQ434" i="2"/>
  <c r="J386" i="2"/>
  <c r="AO447" i="2"/>
  <c r="AQ394" i="2"/>
  <c r="AN379" i="2"/>
  <c r="H379" i="2"/>
  <c r="AP397" i="2"/>
  <c r="AQ389" i="2"/>
  <c r="L395" i="2"/>
  <c r="AE395" i="2" s="1"/>
  <c r="AK395" i="2" s="1"/>
  <c r="I382" i="2"/>
  <c r="AB382" i="2" s="1"/>
  <c r="AH382" i="2" s="1"/>
  <c r="AP455" i="2"/>
  <c r="J382" i="2"/>
  <c r="AC382" i="2" s="1"/>
  <c r="AI382" i="2" s="1"/>
  <c r="AN381" i="2"/>
  <c r="AM396" i="2"/>
  <c r="L401" i="2"/>
  <c r="L396" i="2"/>
  <c r="AE396" i="2" s="1"/>
  <c r="AK396" i="2" s="1"/>
  <c r="AO433" i="2"/>
  <c r="AQ460" i="2"/>
  <c r="AO387" i="2"/>
  <c r="H462" i="2"/>
  <c r="H446" i="2"/>
  <c r="J419" i="2"/>
  <c r="AC419" i="2" s="1"/>
  <c r="AI419" i="2" s="1"/>
  <c r="I418" i="2"/>
  <c r="AB418" i="2" s="1"/>
  <c r="AH418" i="2" s="1"/>
  <c r="AP456" i="2"/>
  <c r="K380" i="2"/>
  <c r="AD380" i="2" s="1"/>
  <c r="AJ380" i="2" s="1"/>
  <c r="AP403" i="2"/>
  <c r="AN460" i="2"/>
  <c r="AO388" i="2"/>
  <c r="AN461" i="2"/>
  <c r="AM439" i="2"/>
  <c r="K463" i="2"/>
  <c r="AO390" i="2"/>
  <c r="H418" i="2"/>
  <c r="I397" i="2"/>
  <c r="AB397" i="2" s="1"/>
  <c r="AH397" i="2" s="1"/>
  <c r="AN448" i="2"/>
  <c r="K379" i="2"/>
  <c r="I379" i="2"/>
  <c r="AN426" i="2"/>
  <c r="AP426" i="2"/>
  <c r="L430" i="2"/>
  <c r="AN430" i="2"/>
  <c r="AQ430" i="2"/>
  <c r="L431" i="2"/>
  <c r="AE431" i="2" s="1"/>
  <c r="AK431" i="2" s="1"/>
  <c r="AP431" i="2"/>
  <c r="K432" i="2"/>
  <c r="AD432" i="2" s="1"/>
  <c r="AJ432" i="2" s="1"/>
  <c r="AP432" i="2"/>
  <c r="J433" i="2"/>
  <c r="AC433" i="2" s="1"/>
  <c r="AI433" i="2" s="1"/>
  <c r="AM433" i="2"/>
  <c r="H434" i="2"/>
  <c r="AP434" i="2"/>
  <c r="L438" i="2"/>
  <c r="AP438" i="2"/>
  <c r="K439" i="2"/>
  <c r="AD439" i="2" s="1"/>
  <c r="AJ439" i="2" s="1"/>
  <c r="AP439" i="2"/>
  <c r="AM408" i="2"/>
  <c r="J387" i="2"/>
  <c r="AC387" i="2" s="1"/>
  <c r="AI387" i="2" s="1"/>
  <c r="AN387" i="2"/>
  <c r="H388" i="2"/>
  <c r="AN388" i="2"/>
  <c r="L389" i="2"/>
  <c r="AE389" i="2" s="1"/>
  <c r="AK389" i="2" s="1"/>
  <c r="AN389" i="2"/>
  <c r="L390" i="2"/>
  <c r="AE390" i="2" s="1"/>
  <c r="AK390" i="2" s="1"/>
  <c r="AQ390" i="2"/>
  <c r="K395" i="2"/>
  <c r="AD395" i="2" s="1"/>
  <c r="AJ395" i="2" s="1"/>
  <c r="AN395" i="2"/>
  <c r="H396" i="2"/>
  <c r="AO396" i="2"/>
  <c r="J397" i="2"/>
  <c r="AC397" i="2" s="1"/>
  <c r="AI397" i="2" s="1"/>
  <c r="AN397" i="2"/>
  <c r="I401" i="2"/>
  <c r="H402" i="2"/>
  <c r="H403" i="2"/>
  <c r="AO403" i="2"/>
  <c r="H404" i="2"/>
  <c r="AN404" i="2"/>
  <c r="H408" i="2"/>
  <c r="AO408" i="2"/>
  <c r="I409" i="2"/>
  <c r="AB409" i="2" s="1"/>
  <c r="AH409" i="2" s="1"/>
  <c r="J410" i="2"/>
  <c r="AC410" i="2" s="1"/>
  <c r="AI410" i="2" s="1"/>
  <c r="AO410" i="2"/>
  <c r="H411" i="2"/>
  <c r="AN411" i="2"/>
  <c r="H412" i="2"/>
  <c r="AO412" i="2"/>
  <c r="K416" i="2"/>
  <c r="AN416" i="2"/>
  <c r="K417" i="2"/>
  <c r="AD417" i="2" s="1"/>
  <c r="AJ417" i="2" s="1"/>
  <c r="AO417" i="2"/>
  <c r="K418" i="2"/>
  <c r="AD418" i="2" s="1"/>
  <c r="AJ418" i="2" s="1"/>
  <c r="AN418" i="2"/>
  <c r="I419" i="2"/>
  <c r="AB419" i="2" s="1"/>
  <c r="AH419" i="2" s="1"/>
  <c r="AM419" i="2"/>
  <c r="AP419" i="2"/>
  <c r="I423" i="2"/>
  <c r="AN423" i="2"/>
  <c r="J424" i="2"/>
  <c r="AC424" i="2" s="1"/>
  <c r="AI424" i="2" s="1"/>
  <c r="AN424" i="2"/>
  <c r="I425" i="2"/>
  <c r="AB425" i="2" s="1"/>
  <c r="AH425" i="2" s="1"/>
  <c r="AN425" i="2"/>
  <c r="K426" i="2"/>
  <c r="AD426" i="2" s="1"/>
  <c r="AJ426" i="2" s="1"/>
  <c r="AM426" i="2"/>
  <c r="I430" i="2"/>
  <c r="AO430" i="2"/>
  <c r="K431" i="2"/>
  <c r="AD431" i="2" s="1"/>
  <c r="AJ431" i="2" s="1"/>
  <c r="AO431" i="2"/>
  <c r="H432" i="2"/>
  <c r="AO432" i="2"/>
  <c r="I433" i="2"/>
  <c r="AB433" i="2" s="1"/>
  <c r="AH433" i="2" s="1"/>
  <c r="AN433" i="2"/>
  <c r="J434" i="2"/>
  <c r="AC434" i="2" s="1"/>
  <c r="AI434" i="2" s="1"/>
  <c r="AN434" i="2"/>
  <c r="H438" i="2"/>
  <c r="AM438" i="2"/>
  <c r="L439" i="2"/>
  <c r="AE439" i="2" s="1"/>
  <c r="AK439" i="2" s="1"/>
  <c r="AN439" i="2"/>
  <c r="J440" i="2"/>
  <c r="AC440" i="2" s="1"/>
  <c r="AI440" i="2" s="1"/>
  <c r="AN440" i="2"/>
  <c r="AM463" i="2"/>
  <c r="I463" i="2"/>
  <c r="AM454" i="2"/>
  <c r="J462" i="2"/>
  <c r="AC462" i="2" s="1"/>
  <c r="AI462" i="2" s="1"/>
  <c r="AO461" i="2"/>
  <c r="AP441" i="2"/>
  <c r="J461" i="2"/>
  <c r="AC461" i="2" s="1"/>
  <c r="AI461" i="2" s="1"/>
  <c r="AM460" i="2"/>
  <c r="J460" i="2"/>
  <c r="AQ447" i="2"/>
  <c r="J456" i="2"/>
  <c r="AC456" i="2" s="1"/>
  <c r="AI456" i="2" s="1"/>
  <c r="L447" i="2"/>
  <c r="AE447" i="2" s="1"/>
  <c r="AK447" i="2" s="1"/>
  <c r="AQ446" i="2"/>
  <c r="AM446" i="2"/>
  <c r="AM403" i="2"/>
  <c r="J404" i="2"/>
  <c r="AC404" i="2" s="1"/>
  <c r="AI404" i="2" s="1"/>
  <c r="AM404" i="2"/>
  <c r="I408" i="2"/>
  <c r="L426" i="2"/>
  <c r="AE426" i="2" s="1"/>
  <c r="AK426" i="2" s="1"/>
  <c r="I441" i="2"/>
  <c r="AB441" i="2" s="1"/>
  <c r="AH441" i="2" s="1"/>
  <c r="AO425" i="2"/>
  <c r="H425" i="2"/>
  <c r="AO424" i="2"/>
  <c r="I424" i="2"/>
  <c r="AB424" i="2" s="1"/>
  <c r="AH424" i="2" s="1"/>
  <c r="AM402" i="2"/>
  <c r="J402" i="2"/>
  <c r="AC402" i="2" s="1"/>
  <c r="AI402" i="2" s="1"/>
  <c r="J401" i="2"/>
  <c r="K397" i="2"/>
  <c r="AD397" i="2" s="1"/>
  <c r="AJ397" i="2" s="1"/>
  <c r="J396" i="2"/>
  <c r="AC396" i="2" s="1"/>
  <c r="AI396" i="2" s="1"/>
  <c r="AO395" i="2"/>
  <c r="AN394" i="2"/>
  <c r="I394" i="2"/>
  <c r="AN390" i="2"/>
  <c r="H390" i="2"/>
  <c r="AO389" i="2"/>
  <c r="H389" i="2"/>
  <c r="AM388" i="2"/>
  <c r="I388" i="2"/>
  <c r="AB388" i="2" s="1"/>
  <c r="AH388" i="2" s="1"/>
  <c r="AP387" i="2"/>
  <c r="K387" i="2"/>
  <c r="AD387" i="2" s="1"/>
  <c r="AJ387" i="2" s="1"/>
  <c r="AP386" i="2"/>
  <c r="I386" i="2"/>
  <c r="AO382" i="2"/>
  <c r="H382" i="2"/>
  <c r="AO456" i="2"/>
  <c r="AN380" i="2"/>
  <c r="L380" i="2"/>
  <c r="AE380" i="2" s="1"/>
  <c r="AK380" i="2" s="1"/>
  <c r="AP463" i="2"/>
  <c r="J463" i="2"/>
  <c r="H463" i="2"/>
  <c r="AP462" i="2"/>
  <c r="AM462" i="2"/>
  <c r="J446" i="2"/>
  <c r="AC446" i="2" s="1"/>
  <c r="AI446" i="2" s="1"/>
  <c r="AP445" i="2"/>
  <c r="AM445" i="2"/>
  <c r="J445" i="2"/>
  <c r="I445" i="2"/>
  <c r="AN441" i="2"/>
  <c r="J441" i="2"/>
  <c r="AC441" i="2" s="1"/>
  <c r="AI441" i="2" s="1"/>
  <c r="AO440" i="2"/>
  <c r="K440" i="2"/>
  <c r="AD440" i="2" s="1"/>
  <c r="AJ440" i="2" s="1"/>
  <c r="AO439" i="2"/>
  <c r="H439" i="2"/>
  <c r="AO438" i="2"/>
  <c r="I438" i="2"/>
  <c r="AM434" i="2"/>
  <c r="I434" i="2"/>
  <c r="AB434" i="2" s="1"/>
  <c r="AH434" i="2" s="1"/>
  <c r="AP433" i="2"/>
  <c r="L433" i="2"/>
  <c r="AE433" i="2" s="1"/>
  <c r="AK433" i="2" s="1"/>
  <c r="I432" i="2"/>
  <c r="AB432" i="2" s="1"/>
  <c r="AH432" i="2" s="1"/>
  <c r="AN431" i="2"/>
  <c r="H431" i="2"/>
  <c r="H430" i="2"/>
  <c r="AO423" i="2"/>
  <c r="L423" i="2"/>
  <c r="AO419" i="2"/>
  <c r="L419" i="2"/>
  <c r="AE419" i="2" s="1"/>
  <c r="AK419" i="2" s="1"/>
  <c r="AM418" i="2"/>
  <c r="K403" i="2"/>
  <c r="AD403" i="2" s="1"/>
  <c r="AJ403" i="2" s="1"/>
  <c r="J418" i="2"/>
  <c r="AC418" i="2" s="1"/>
  <c r="AI418" i="2" s="1"/>
  <c r="AN417" i="2"/>
  <c r="I417" i="2"/>
  <c r="AB417" i="2" s="1"/>
  <c r="AH417" i="2" s="1"/>
  <c r="AO416" i="2"/>
  <c r="I416" i="2"/>
  <c r="AN412" i="2"/>
  <c r="L412" i="2"/>
  <c r="AE412" i="2" s="1"/>
  <c r="AK412" i="2" s="1"/>
  <c r="AO411" i="2"/>
  <c r="I411" i="2"/>
  <c r="AB411" i="2" s="1"/>
  <c r="AH411" i="2" s="1"/>
  <c r="L410" i="2"/>
  <c r="AE410" i="2" s="1"/>
  <c r="AK410" i="2" s="1"/>
  <c r="AO409" i="2"/>
  <c r="K409" i="2"/>
  <c r="AD409" i="2" s="1"/>
  <c r="AJ409" i="2" s="1"/>
  <c r="L424" i="2"/>
  <c r="AE424" i="2" s="1"/>
  <c r="AK424" i="2" s="1"/>
  <c r="AM381" i="2"/>
  <c r="L440" i="2"/>
  <c r="AE440" i="2" s="1"/>
  <c r="AK440" i="2" s="1"/>
  <c r="AP440" i="2"/>
  <c r="L441" i="2"/>
  <c r="AE441" i="2" s="1"/>
  <c r="AK441" i="2" s="1"/>
  <c r="AM441" i="2"/>
  <c r="J448" i="2"/>
  <c r="AC448" i="2" s="1"/>
  <c r="AI448" i="2" s="1"/>
  <c r="AQ448" i="2"/>
  <c r="L452" i="2"/>
  <c r="AQ452" i="2"/>
  <c r="J453" i="2"/>
  <c r="AC453" i="2" s="1"/>
  <c r="AI453" i="2" s="1"/>
  <c r="AQ453" i="2"/>
  <c r="L454" i="2"/>
  <c r="AE454" i="2" s="1"/>
  <c r="AK454" i="2" s="1"/>
  <c r="AQ454" i="2"/>
  <c r="J455" i="2"/>
  <c r="AC455" i="2" s="1"/>
  <c r="AI455" i="2" s="1"/>
  <c r="AQ455" i="2"/>
  <c r="L456" i="2"/>
  <c r="AE456" i="2" s="1"/>
  <c r="AK456" i="2" s="1"/>
  <c r="AN456" i="2"/>
  <c r="K460" i="2"/>
  <c r="AO460" i="2"/>
  <c r="I461" i="2"/>
  <c r="AB461" i="2" s="1"/>
  <c r="AH461" i="2" s="1"/>
  <c r="AQ461" i="2"/>
  <c r="K462" i="2"/>
  <c r="AD462" i="2" s="1"/>
  <c r="AJ462" i="2" s="1"/>
  <c r="AN386" i="2"/>
  <c r="L386" i="2"/>
  <c r="AO445" i="2"/>
  <c r="AM382" i="2"/>
  <c r="AP381" i="2"/>
  <c r="H381" i="2"/>
  <c r="AM380" i="2"/>
  <c r="AO463" i="2"/>
  <c r="L463" i="2"/>
  <c r="AO462" i="2"/>
  <c r="I462" i="2"/>
  <c r="AB462" i="2" s="1"/>
  <c r="AH462" i="2" s="1"/>
  <c r="AP461" i="2"/>
  <c r="L461" i="2"/>
  <c r="AE461" i="2" s="1"/>
  <c r="AK461" i="2" s="1"/>
  <c r="AP460" i="2"/>
  <c r="I460" i="2"/>
  <c r="AM456" i="2"/>
  <c r="H456" i="2"/>
  <c r="AN455" i="2"/>
  <c r="K455" i="2"/>
  <c r="AD455" i="2" s="1"/>
  <c r="AJ455" i="2" s="1"/>
  <c r="H454" i="2"/>
  <c r="AM453" i="2"/>
  <c r="L453" i="2"/>
  <c r="AE453" i="2" s="1"/>
  <c r="AK453" i="2" s="1"/>
  <c r="AN452" i="2"/>
  <c r="J452" i="2"/>
  <c r="AM448" i="2"/>
  <c r="K448" i="2"/>
  <c r="AD448" i="2" s="1"/>
  <c r="AJ448" i="2" s="1"/>
  <c r="AN447" i="2"/>
  <c r="H447" i="2"/>
  <c r="AM455" i="2"/>
  <c r="AN462" i="2"/>
  <c r="I455" i="2"/>
  <c r="AB455" i="2" s="1"/>
  <c r="AH455" i="2" s="1"/>
  <c r="AN454" i="2"/>
  <c r="J454" i="2"/>
  <c r="AC454" i="2" s="1"/>
  <c r="AI454" i="2" s="1"/>
  <c r="AN453" i="2"/>
  <c r="H453" i="2"/>
  <c r="AM452" i="2"/>
  <c r="K452" i="2"/>
  <c r="H445" i="2"/>
  <c r="AO448" i="2"/>
  <c r="I448" i="2"/>
  <c r="AB448" i="2" s="1"/>
  <c r="AH448" i="2" s="1"/>
  <c r="AM447" i="2"/>
  <c r="I447" i="2"/>
  <c r="AB447" i="2" s="1"/>
  <c r="AH447" i="2" s="1"/>
  <c r="AO446" i="2"/>
  <c r="I446" i="2"/>
  <c r="AB446" i="2" s="1"/>
  <c r="AH446" i="2" s="1"/>
  <c r="AQ445" i="2"/>
  <c r="L445" i="2"/>
  <c r="L404" i="2"/>
  <c r="AE404" i="2" s="1"/>
  <c r="AK404" i="2" s="1"/>
  <c r="AP404" i="2"/>
  <c r="K408" i="2"/>
  <c r="AP408" i="2"/>
  <c r="J409" i="2"/>
  <c r="AC409" i="2" s="1"/>
  <c r="AI409" i="2" s="1"/>
  <c r="AN409" i="2"/>
  <c r="AQ409" i="2"/>
  <c r="I410" i="2"/>
  <c r="AB410" i="2" s="1"/>
  <c r="AH410" i="2" s="1"/>
  <c r="AM410" i="2"/>
  <c r="AP410" i="2"/>
  <c r="J411" i="2"/>
  <c r="AC411" i="2" s="1"/>
  <c r="AI411" i="2" s="1"/>
  <c r="AM411" i="2"/>
  <c r="AQ411" i="2"/>
  <c r="I412" i="2"/>
  <c r="AB412" i="2" s="1"/>
  <c r="AH412" i="2" s="1"/>
  <c r="AQ412" i="2"/>
  <c r="J416" i="2"/>
  <c r="AP416" i="2"/>
  <c r="H417" i="2"/>
  <c r="L417" i="2"/>
  <c r="AE417" i="2" s="1"/>
  <c r="AK417" i="2" s="1"/>
  <c r="AM417" i="2"/>
  <c r="AQ417" i="2"/>
  <c r="L418" i="2"/>
  <c r="AE418" i="2" s="1"/>
  <c r="AK418" i="2" s="1"/>
  <c r="AQ418" i="2"/>
  <c r="K423" i="2"/>
  <c r="AP423" i="2"/>
  <c r="H424" i="2"/>
  <c r="AP402" i="2"/>
  <c r="AM424" i="2"/>
  <c r="AQ424" i="2"/>
  <c r="J425" i="2"/>
  <c r="AC425" i="2" s="1"/>
  <c r="AI425" i="2" s="1"/>
  <c r="AP425" i="2"/>
  <c r="I426" i="2"/>
  <c r="AB426" i="2" s="1"/>
  <c r="AH426" i="2" s="1"/>
  <c r="H386" i="2"/>
  <c r="K446" i="2"/>
  <c r="AD446" i="2" s="1"/>
  <c r="AJ446" i="2" s="1"/>
  <c r="AQ379" i="2"/>
  <c r="AP379" i="2"/>
  <c r="AO379" i="2"/>
  <c r="AA377" i="2"/>
  <c r="AG377" i="2" s="1"/>
  <c r="M377" i="2"/>
  <c r="BL377" i="2"/>
  <c r="BX377" i="2" s="1"/>
  <c r="CD377" i="2" s="1"/>
  <c r="AZ377" i="2"/>
  <c r="BF377" i="2" s="1"/>
  <c r="BA377" i="2"/>
  <c r="BG377" i="2" s="1"/>
  <c r="BM377" i="2"/>
  <c r="I392" i="2"/>
  <c r="J436" i="2"/>
  <c r="I414" i="2"/>
  <c r="AN428" i="2"/>
  <c r="K414" i="2"/>
  <c r="L392" i="2"/>
  <c r="AM428" i="2"/>
  <c r="AQ421" i="2"/>
  <c r="L406" i="2"/>
  <c r="I436" i="2"/>
  <c r="AP443" i="2"/>
  <c r="AM421" i="2"/>
  <c r="I384" i="2"/>
  <c r="K406" i="2"/>
  <c r="J414" i="2"/>
  <c r="K384" i="2"/>
  <c r="J392" i="2"/>
  <c r="L428" i="2"/>
  <c r="AO450" i="2"/>
  <c r="AN458" i="2"/>
  <c r="I406" i="2"/>
  <c r="L450" i="2"/>
  <c r="J458" i="2"/>
  <c r="AM450" i="2"/>
  <c r="AM414" i="2"/>
  <c r="L465" i="2"/>
  <c r="AM443" i="2"/>
  <c r="K465" i="2"/>
  <c r="AM436" i="2"/>
  <c r="AQ399" i="2"/>
  <c r="AP414" i="2"/>
  <c r="AM458" i="2"/>
  <c r="AQ428" i="2"/>
  <c r="J406" i="2"/>
  <c r="AQ458" i="2"/>
  <c r="AO428" i="2"/>
  <c r="AP406" i="2"/>
  <c r="AN392" i="2"/>
  <c r="H436" i="2"/>
  <c r="J384" i="2"/>
  <c r="K443" i="2"/>
  <c r="H421" i="2"/>
  <c r="AP392" i="2"/>
  <c r="H450" i="2"/>
  <c r="K428" i="2"/>
  <c r="AM399" i="2"/>
  <c r="H392" i="2"/>
  <c r="H443" i="2"/>
  <c r="J421" i="2"/>
  <c r="AM406" i="2"/>
  <c r="K450" i="2"/>
  <c r="K436" i="2"/>
  <c r="AN414" i="2"/>
  <c r="K392" i="2"/>
  <c r="J443" i="2"/>
  <c r="AN406" i="2"/>
  <c r="AO392" i="2"/>
  <c r="AQ450" i="2"/>
  <c r="H428" i="2"/>
  <c r="L414" i="2"/>
  <c r="AP384" i="2"/>
  <c r="AO458" i="2"/>
  <c r="I443" i="2"/>
  <c r="K421" i="2"/>
  <c r="H384" i="2"/>
  <c r="AO436" i="2"/>
  <c r="AO406" i="2"/>
  <c r="AN384" i="2"/>
  <c r="J428" i="2"/>
  <c r="AP399" i="2"/>
  <c r="H458" i="2"/>
  <c r="I428" i="2"/>
  <c r="AO384" i="2"/>
  <c r="AQ443" i="2"/>
  <c r="L421" i="2"/>
  <c r="K399" i="2"/>
  <c r="AN450" i="2"/>
  <c r="AP428" i="2"/>
  <c r="H406" i="2"/>
  <c r="AM392" i="2"/>
  <c r="J450" i="2"/>
  <c r="AP421" i="2"/>
  <c r="AO399" i="2"/>
  <c r="K458" i="2"/>
  <c r="L443" i="2"/>
  <c r="AN421" i="2"/>
  <c r="L399" i="2"/>
  <c r="I450" i="2"/>
  <c r="AN436" i="2"/>
  <c r="AN399" i="2"/>
  <c r="AP458" i="2"/>
  <c r="AP436" i="2"/>
  <c r="AQ414" i="2"/>
  <c r="AQ406" i="2"/>
  <c r="L384" i="2"/>
  <c r="I458" i="2"/>
  <c r="AO421" i="2"/>
  <c r="I399" i="2"/>
  <c r="AM384" i="2"/>
  <c r="AO443" i="2"/>
  <c r="AO414" i="2"/>
  <c r="H399" i="2"/>
  <c r="AP450" i="2"/>
  <c r="AQ436" i="2"/>
  <c r="I421" i="2"/>
  <c r="AQ392" i="2"/>
  <c r="AN443" i="2"/>
  <c r="H414" i="2"/>
  <c r="J399" i="2"/>
  <c r="L458" i="2"/>
  <c r="L436" i="2"/>
  <c r="AQ384" i="2"/>
  <c r="AM465" i="2"/>
  <c r="AO465" i="2"/>
  <c r="I465" i="2"/>
  <c r="J465" i="2"/>
  <c r="AN465" i="2"/>
  <c r="AP465" i="2"/>
  <c r="H465" i="2"/>
  <c r="AQ465" i="2"/>
  <c r="AX377" i="1"/>
  <c r="BQ377" i="1"/>
  <c r="BD376" i="1"/>
  <c r="BJ376" i="1" s="1"/>
  <c r="BP376" i="1"/>
  <c r="M377" i="1"/>
  <c r="AA377" i="1"/>
  <c r="AG377" i="1" s="1"/>
  <c r="AR377" i="1"/>
  <c r="AY377" i="1"/>
  <c r="BE377" i="1" s="1"/>
  <c r="BK377" i="1"/>
  <c r="BW377" i="1" s="1"/>
  <c r="CC377" i="1" s="1"/>
  <c r="AZ377" i="1"/>
  <c r="BF377" i="1" s="1"/>
  <c r="BL377" i="1"/>
  <c r="BX377" i="1" s="1"/>
  <c r="CD377" i="1" s="1"/>
  <c r="BA377" i="1"/>
  <c r="BG377" i="1" s="1"/>
  <c r="BM377" i="1"/>
  <c r="BY377" i="1" s="1"/>
  <c r="CE377" i="1" s="1"/>
  <c r="BB377" i="1"/>
  <c r="BH377" i="1" s="1"/>
  <c r="BN377" i="1"/>
  <c r="BZ377" i="1" s="1"/>
  <c r="CF377" i="1" s="1"/>
  <c r="BC377" i="1"/>
  <c r="BI377" i="1" s="1"/>
  <c r="BO377" i="1"/>
  <c r="CA377" i="1" s="1"/>
  <c r="CG377" i="1" s="1"/>
  <c r="I450" i="1"/>
  <c r="J384" i="1"/>
  <c r="K436" i="1"/>
  <c r="AQ465" i="1"/>
  <c r="AM428" i="1"/>
  <c r="L384" i="1"/>
  <c r="AM436" i="1"/>
  <c r="AP465" i="1"/>
  <c r="I384" i="1"/>
  <c r="J406" i="1"/>
  <c r="AN436" i="1"/>
  <c r="AO465" i="1"/>
  <c r="AM421" i="1"/>
  <c r="L406" i="1"/>
  <c r="L436" i="1"/>
  <c r="H384" i="1"/>
  <c r="I414" i="1"/>
  <c r="AN421" i="1"/>
  <c r="AQ406" i="1"/>
  <c r="AP458" i="1"/>
  <c r="AM465" i="1"/>
  <c r="K421" i="1"/>
  <c r="AO406" i="1"/>
  <c r="I436" i="1"/>
  <c r="AO450" i="1"/>
  <c r="H465" i="1"/>
  <c r="AQ421" i="1"/>
  <c r="AO384" i="1"/>
  <c r="H458" i="1"/>
  <c r="K465" i="1"/>
  <c r="I421" i="1"/>
  <c r="H428" i="1"/>
  <c r="K392" i="1"/>
  <c r="AP450" i="1"/>
  <c r="J465" i="1"/>
  <c r="H414" i="1"/>
  <c r="I406" i="1"/>
  <c r="AO436" i="1"/>
  <c r="AO443" i="1"/>
  <c r="J414" i="1"/>
  <c r="K428" i="1"/>
  <c r="AP392" i="1"/>
  <c r="K450" i="1"/>
  <c r="AO428" i="1"/>
  <c r="AN399" i="1"/>
  <c r="AM392" i="1"/>
  <c r="AN450" i="1"/>
  <c r="AQ428" i="1"/>
  <c r="J399" i="1"/>
  <c r="AM384" i="1"/>
  <c r="AO458" i="1"/>
  <c r="L443" i="1"/>
  <c r="AQ414" i="1"/>
  <c r="I428" i="1"/>
  <c r="J392" i="1"/>
  <c r="K458" i="1"/>
  <c r="I465" i="1"/>
  <c r="AP421" i="1"/>
  <c r="AN384" i="1"/>
  <c r="AQ436" i="1"/>
  <c r="AN443" i="1"/>
  <c r="H443" i="1"/>
  <c r="I399" i="1"/>
  <c r="I392" i="1"/>
  <c r="AQ458" i="1"/>
  <c r="AM443" i="1"/>
  <c r="L414" i="1"/>
  <c r="AO399" i="1"/>
  <c r="AQ384" i="1"/>
  <c r="J458" i="1"/>
  <c r="AN465" i="1"/>
  <c r="J421" i="1"/>
  <c r="AM406" i="1"/>
  <c r="AQ399" i="1"/>
  <c r="AP399" i="1"/>
  <c r="L399" i="1"/>
  <c r="AN458" i="1"/>
  <c r="AN414" i="1"/>
  <c r="K406" i="1"/>
  <c r="AM458" i="1"/>
  <c r="L465" i="1"/>
  <c r="L421" i="1"/>
  <c r="AP406" i="1"/>
  <c r="K443" i="1"/>
  <c r="AO421" i="1"/>
  <c r="AN406" i="1"/>
  <c r="AP436" i="1"/>
  <c r="J443" i="1"/>
  <c r="AP384" i="1"/>
  <c r="AQ450" i="1"/>
  <c r="I443" i="1"/>
  <c r="H399" i="1"/>
  <c r="H392" i="1"/>
  <c r="I458" i="1"/>
  <c r="AO414" i="1"/>
  <c r="K384" i="1"/>
  <c r="J436" i="1"/>
  <c r="AP443" i="1"/>
  <c r="AP414" i="1"/>
  <c r="H406" i="1"/>
  <c r="H436" i="1"/>
  <c r="L450" i="1"/>
  <c r="H421" i="1"/>
  <c r="K399" i="1"/>
  <c r="AN392" i="1"/>
  <c r="AM450" i="1"/>
  <c r="AP428" i="1"/>
  <c r="AM399" i="1"/>
  <c r="L392" i="1"/>
  <c r="AQ443" i="1"/>
  <c r="K414" i="1"/>
  <c r="J428" i="1"/>
  <c r="AQ392" i="1"/>
  <c r="J450" i="1"/>
  <c r="AN428" i="1"/>
  <c r="L428" i="1"/>
  <c r="AO392" i="1"/>
  <c r="H450" i="1"/>
  <c r="AM414" i="1"/>
  <c r="L458" i="1"/>
  <c r="AO455" i="1"/>
  <c r="L455" i="1"/>
  <c r="AE455" i="1" s="1"/>
  <c r="AK455" i="1" s="1"/>
  <c r="AP454" i="1"/>
  <c r="J425" i="1"/>
  <c r="AC425" i="1" s="1"/>
  <c r="AI425" i="1" s="1"/>
  <c r="AN456" i="1"/>
  <c r="J456" i="1"/>
  <c r="AC456" i="1" s="1"/>
  <c r="AI456" i="1" s="1"/>
  <c r="AP455" i="1"/>
  <c r="AP424" i="1"/>
  <c r="L424" i="1"/>
  <c r="AE424" i="1" s="1"/>
  <c r="AK424" i="1" s="1"/>
  <c r="I424" i="1"/>
  <c r="AB424" i="1" s="1"/>
  <c r="AH424" i="1" s="1"/>
  <c r="AO423" i="1"/>
  <c r="K423" i="1"/>
  <c r="AQ419" i="1"/>
  <c r="AM419" i="1"/>
  <c r="H419" i="1"/>
  <c r="AN418" i="1"/>
  <c r="J418" i="1"/>
  <c r="AC418" i="1" s="1"/>
  <c r="AI418" i="1" s="1"/>
  <c r="AP417" i="1"/>
  <c r="L417" i="1"/>
  <c r="AE417" i="1" s="1"/>
  <c r="AK417" i="1" s="1"/>
  <c r="H417" i="1"/>
  <c r="AM416" i="1"/>
  <c r="H416" i="1"/>
  <c r="AO412" i="1"/>
  <c r="K412" i="1"/>
  <c r="AD412" i="1" s="1"/>
  <c r="AJ412" i="1" s="1"/>
  <c r="AQ411" i="1"/>
  <c r="AM411" i="1"/>
  <c r="I411" i="1"/>
  <c r="AB411" i="1" s="1"/>
  <c r="AH411" i="1" s="1"/>
  <c r="K410" i="1"/>
  <c r="AD410" i="1" s="1"/>
  <c r="AJ410" i="1" s="1"/>
  <c r="AQ409" i="1"/>
  <c r="H409" i="1"/>
  <c r="K408" i="1"/>
  <c r="AM404" i="1"/>
  <c r="AO403" i="1"/>
  <c r="AN460" i="1"/>
  <c r="K461" i="1"/>
  <c r="AD461" i="1" s="1"/>
  <c r="AJ461" i="1" s="1"/>
  <c r="I462" i="1"/>
  <c r="AB462" i="1" s="1"/>
  <c r="AH462" i="1" s="1"/>
  <c r="AQ462" i="1"/>
  <c r="AO396" i="1"/>
  <c r="AQ395" i="1"/>
  <c r="I395" i="1"/>
  <c r="AB395" i="1" s="1"/>
  <c r="AH395" i="1" s="1"/>
  <c r="K394" i="1"/>
  <c r="K390" i="1"/>
  <c r="AD390" i="1" s="1"/>
  <c r="AJ390" i="1" s="1"/>
  <c r="L389" i="1"/>
  <c r="AE389" i="1" s="1"/>
  <c r="AK389" i="1" s="1"/>
  <c r="AN388" i="1"/>
  <c r="J388" i="1"/>
  <c r="AC388" i="1" s="1"/>
  <c r="AI388" i="1" s="1"/>
  <c r="L387" i="1"/>
  <c r="AE387" i="1" s="1"/>
  <c r="AK387" i="1" s="1"/>
  <c r="AN386" i="1"/>
  <c r="AP382" i="1"/>
  <c r="I382" i="1"/>
  <c r="AB382" i="1" s="1"/>
  <c r="AH382" i="1" s="1"/>
  <c r="K381" i="1"/>
  <c r="AD381" i="1" s="1"/>
  <c r="AJ381" i="1" s="1"/>
  <c r="AM380" i="1"/>
  <c r="AO379" i="1"/>
  <c r="AM426" i="1"/>
  <c r="H441" i="1"/>
  <c r="L441" i="1"/>
  <c r="AE441" i="1" s="1"/>
  <c r="AK441" i="1" s="1"/>
  <c r="J445" i="1"/>
  <c r="AP445" i="1"/>
  <c r="AN446" i="1"/>
  <c r="L447" i="1"/>
  <c r="AE447" i="1" s="1"/>
  <c r="AK447" i="1" s="1"/>
  <c r="L397" i="1"/>
  <c r="AE397" i="1" s="1"/>
  <c r="AK397" i="1" s="1"/>
  <c r="I401" i="1"/>
  <c r="I402" i="1"/>
  <c r="AB402" i="1" s="1"/>
  <c r="AH402" i="1" s="1"/>
  <c r="AP402" i="1"/>
  <c r="AN403" i="1"/>
  <c r="L404" i="1"/>
  <c r="AE404" i="1" s="1"/>
  <c r="AK404" i="1" s="1"/>
  <c r="J408" i="1"/>
  <c r="AQ408" i="1"/>
  <c r="AO409" i="1"/>
  <c r="L410" i="1"/>
  <c r="AE410" i="1" s="1"/>
  <c r="AK410" i="1" s="1"/>
  <c r="J411" i="1"/>
  <c r="AC411" i="1" s="1"/>
  <c r="AI411" i="1" s="1"/>
  <c r="H412" i="1"/>
  <c r="L412" i="1"/>
  <c r="AE412" i="1" s="1"/>
  <c r="AK412" i="1" s="1"/>
  <c r="I416" i="1"/>
  <c r="I417" i="1"/>
  <c r="AB417" i="1" s="1"/>
  <c r="AH417" i="1" s="1"/>
  <c r="AQ417" i="1"/>
  <c r="AO418" i="1"/>
  <c r="L419" i="1"/>
  <c r="AE419" i="1" s="1"/>
  <c r="AK419" i="1" s="1"/>
  <c r="AP419" i="1"/>
  <c r="AM423" i="1"/>
  <c r="K424" i="1"/>
  <c r="AD424" i="1" s="1"/>
  <c r="AJ424" i="1" s="1"/>
  <c r="I425" i="1"/>
  <c r="AB425" i="1" s="1"/>
  <c r="AH425" i="1" s="1"/>
  <c r="AQ425" i="1"/>
  <c r="K426" i="1"/>
  <c r="AD426" i="1" s="1"/>
  <c r="AJ426" i="1" s="1"/>
  <c r="J430" i="1"/>
  <c r="I431" i="1"/>
  <c r="AB431" i="1" s="1"/>
  <c r="AH431" i="1" s="1"/>
  <c r="K397" i="1"/>
  <c r="AD397" i="1" s="1"/>
  <c r="AJ397" i="1" s="1"/>
  <c r="I432" i="1"/>
  <c r="AB432" i="1" s="1"/>
  <c r="AH432" i="1" s="1"/>
  <c r="AQ432" i="1"/>
  <c r="AO433" i="1"/>
  <c r="I434" i="1"/>
  <c r="AB434" i="1" s="1"/>
  <c r="AH434" i="1" s="1"/>
  <c r="AQ434" i="1"/>
  <c r="AO438" i="1"/>
  <c r="AN439" i="1"/>
  <c r="H452" i="1"/>
  <c r="J463" i="1"/>
  <c r="AO452" i="1"/>
  <c r="AM453" i="1"/>
  <c r="L411" i="1"/>
  <c r="AE411" i="1" s="1"/>
  <c r="AK411" i="1" s="1"/>
  <c r="AN410" i="1"/>
  <c r="AP409" i="1"/>
  <c r="L409" i="1"/>
  <c r="AE409" i="1" s="1"/>
  <c r="AK409" i="1" s="1"/>
  <c r="AM408" i="1"/>
  <c r="AO404" i="1"/>
  <c r="AQ403" i="1"/>
  <c r="I403" i="1"/>
  <c r="AB403" i="1" s="1"/>
  <c r="AH403" i="1" s="1"/>
  <c r="AO402" i="1"/>
  <c r="AQ401" i="1"/>
  <c r="J401" i="1"/>
  <c r="J448" i="1"/>
  <c r="AC448" i="1" s="1"/>
  <c r="AI448" i="1" s="1"/>
  <c r="AQ447" i="1"/>
  <c r="I447" i="1"/>
  <c r="AB447" i="1" s="1"/>
  <c r="AH447" i="1" s="1"/>
  <c r="K446" i="1"/>
  <c r="AD446" i="1" s="1"/>
  <c r="AJ446" i="1" s="1"/>
  <c r="AO445" i="1"/>
  <c r="K445" i="1"/>
  <c r="AM441" i="1"/>
  <c r="AO440" i="1"/>
  <c r="I440" i="1"/>
  <c r="AB440" i="1" s="1"/>
  <c r="AH440" i="1" s="1"/>
  <c r="I379" i="1"/>
  <c r="AQ379" i="1"/>
  <c r="K380" i="1"/>
  <c r="AD380" i="1" s="1"/>
  <c r="AJ380" i="1" s="1"/>
  <c r="AQ439" i="1"/>
  <c r="AM381" i="1"/>
  <c r="AP381" i="1"/>
  <c r="AQ382" i="1"/>
  <c r="AP386" i="1"/>
  <c r="J387" i="1"/>
  <c r="AC387" i="1" s="1"/>
  <c r="AI387" i="1" s="1"/>
  <c r="H388" i="1"/>
  <c r="AO388" i="1"/>
  <c r="AM389" i="1"/>
  <c r="AP389" i="1"/>
  <c r="AN390" i="1"/>
  <c r="L394" i="1"/>
  <c r="J395" i="1"/>
  <c r="AC395" i="1" s="1"/>
  <c r="AI395" i="1" s="1"/>
  <c r="AN395" i="1"/>
  <c r="L396" i="1"/>
  <c r="AE396" i="1" s="1"/>
  <c r="AK396" i="1" s="1"/>
  <c r="AP396" i="1"/>
  <c r="H463" i="1"/>
  <c r="J462" i="1"/>
  <c r="AC462" i="1" s="1"/>
  <c r="AI462" i="1" s="1"/>
  <c r="L461" i="1"/>
  <c r="AE461" i="1" s="1"/>
  <c r="AK461" i="1" s="1"/>
  <c r="AO460" i="1"/>
  <c r="K460" i="1"/>
  <c r="AP456" i="1"/>
  <c r="H456" i="1"/>
  <c r="K455" i="1"/>
  <c r="AD455" i="1" s="1"/>
  <c r="AJ455" i="1" s="1"/>
  <c r="H455" i="1"/>
  <c r="AO454" i="1"/>
  <c r="K454" i="1"/>
  <c r="AD454" i="1" s="1"/>
  <c r="AJ454" i="1" s="1"/>
  <c r="AQ453" i="1"/>
  <c r="AO453" i="1"/>
  <c r="AQ452" i="1"/>
  <c r="I452" i="1"/>
  <c r="L463" i="1"/>
  <c r="AM455" i="1"/>
  <c r="L448" i="1"/>
  <c r="AE448" i="1" s="1"/>
  <c r="AK448" i="1" s="1"/>
  <c r="AM439" i="1"/>
  <c r="AP438" i="1"/>
  <c r="I438" i="1"/>
  <c r="AO434" i="1"/>
  <c r="J434" i="1"/>
  <c r="AC434" i="1" s="1"/>
  <c r="AI434" i="1" s="1"/>
  <c r="L433" i="1"/>
  <c r="AE433" i="1" s="1"/>
  <c r="AK433" i="1" s="1"/>
  <c r="H433" i="1"/>
  <c r="AN432" i="1"/>
  <c r="J432" i="1"/>
  <c r="AC432" i="1" s="1"/>
  <c r="AI432" i="1" s="1"/>
  <c r="AP431" i="1"/>
  <c r="L431" i="1"/>
  <c r="AE431" i="1" s="1"/>
  <c r="AK431" i="1" s="1"/>
  <c r="H431" i="1"/>
  <c r="AM430" i="1"/>
  <c r="K430" i="1"/>
  <c r="AQ426" i="1"/>
  <c r="L426" i="1"/>
  <c r="AE426" i="1" s="1"/>
  <c r="AK426" i="1" s="1"/>
  <c r="H426" i="1"/>
  <c r="AN425" i="1"/>
  <c r="I455" i="1"/>
  <c r="AB455" i="1" s="1"/>
  <c r="AH455" i="1" s="1"/>
  <c r="AQ454" i="1"/>
  <c r="AN454" i="1"/>
  <c r="L454" i="1"/>
  <c r="AE454" i="1" s="1"/>
  <c r="AK454" i="1" s="1"/>
  <c r="J454" i="1"/>
  <c r="AC454" i="1" s="1"/>
  <c r="AI454" i="1" s="1"/>
  <c r="H454" i="1"/>
  <c r="AP453" i="1"/>
  <c r="L453" i="1"/>
  <c r="AE453" i="1" s="1"/>
  <c r="AK453" i="1" s="1"/>
  <c r="H453" i="1"/>
  <c r="AN452" i="1"/>
  <c r="J452" i="1"/>
  <c r="K463" i="1"/>
  <c r="AO463" i="1"/>
  <c r="AQ448" i="1"/>
  <c r="AN448" i="1"/>
  <c r="AO439" i="1"/>
  <c r="K439" i="1"/>
  <c r="AD439" i="1" s="1"/>
  <c r="AJ439" i="1" s="1"/>
  <c r="AQ438" i="1"/>
  <c r="AM438" i="1"/>
  <c r="H438" i="1"/>
  <c r="AN434" i="1"/>
  <c r="K434" i="1"/>
  <c r="AD434" i="1" s="1"/>
  <c r="AJ434" i="1" s="1"/>
  <c r="AQ433" i="1"/>
  <c r="AM433" i="1"/>
  <c r="I456" i="1"/>
  <c r="AB456" i="1" s="1"/>
  <c r="AH456" i="1" s="1"/>
  <c r="AM456" i="1"/>
  <c r="AQ456" i="1"/>
  <c r="J460" i="1"/>
  <c r="AM460" i="1"/>
  <c r="H461" i="1"/>
  <c r="AM461" i="1"/>
  <c r="AQ461" i="1"/>
  <c r="K462" i="1"/>
  <c r="AD462" i="1" s="1"/>
  <c r="AJ462" i="1" s="1"/>
  <c r="AO462" i="1"/>
  <c r="J397" i="1"/>
  <c r="AC397" i="1" s="1"/>
  <c r="AI397" i="1" s="1"/>
  <c r="AN396" i="1"/>
  <c r="J396" i="1"/>
  <c r="AC396" i="1" s="1"/>
  <c r="AI396" i="1" s="1"/>
  <c r="AP395" i="1"/>
  <c r="L395" i="1"/>
  <c r="AE395" i="1" s="1"/>
  <c r="AK395" i="1" s="1"/>
  <c r="H395" i="1"/>
  <c r="AN394" i="1"/>
  <c r="J394" i="1"/>
  <c r="J381" i="1"/>
  <c r="AC381" i="1" s="1"/>
  <c r="AI381" i="1" s="1"/>
  <c r="AM390" i="1"/>
  <c r="I390" i="1"/>
  <c r="AB390" i="1" s="1"/>
  <c r="AH390" i="1" s="1"/>
  <c r="AO389" i="1"/>
  <c r="K389" i="1"/>
  <c r="AD389" i="1" s="1"/>
  <c r="AJ389" i="1" s="1"/>
  <c r="AQ388" i="1"/>
  <c r="AM388" i="1"/>
  <c r="I388" i="1"/>
  <c r="AB388" i="1" s="1"/>
  <c r="AH388" i="1" s="1"/>
  <c r="AO387" i="1"/>
  <c r="K387" i="1"/>
  <c r="AD387" i="1" s="1"/>
  <c r="AJ387" i="1" s="1"/>
  <c r="AQ386" i="1"/>
  <c r="AM386" i="1"/>
  <c r="I386" i="1"/>
  <c r="AO382" i="1"/>
  <c r="K382" i="1"/>
  <c r="AD382" i="1" s="1"/>
  <c r="AJ382" i="1" s="1"/>
  <c r="AQ381" i="1"/>
  <c r="L381" i="1"/>
  <c r="AE381" i="1" s="1"/>
  <c r="AK381" i="1" s="1"/>
  <c r="H381" i="1"/>
  <c r="AN380" i="1"/>
  <c r="J380" i="1"/>
  <c r="AC380" i="1" s="1"/>
  <c r="AI380" i="1" s="1"/>
  <c r="AP379" i="1"/>
  <c r="L379" i="1"/>
  <c r="H379" i="1"/>
  <c r="J440" i="1"/>
  <c r="AC440" i="1" s="1"/>
  <c r="AI440" i="1" s="1"/>
  <c r="AM440" i="1"/>
  <c r="AQ440" i="1"/>
  <c r="K441" i="1"/>
  <c r="AD441" i="1" s="1"/>
  <c r="AJ441" i="1" s="1"/>
  <c r="AO441" i="1"/>
  <c r="I445" i="1"/>
  <c r="AM445" i="1"/>
  <c r="I446" i="1"/>
  <c r="AB446" i="1" s="1"/>
  <c r="AH446" i="1" s="1"/>
  <c r="AM446" i="1"/>
  <c r="AQ446" i="1"/>
  <c r="K447" i="1"/>
  <c r="AD447" i="1" s="1"/>
  <c r="AJ447" i="1" s="1"/>
  <c r="AO447" i="1"/>
  <c r="I448" i="1"/>
  <c r="AB448" i="1" s="1"/>
  <c r="AH448" i="1" s="1"/>
  <c r="AM397" i="1"/>
  <c r="AQ397" i="1"/>
  <c r="K401" i="1"/>
  <c r="AN401" i="1"/>
  <c r="H402" i="1"/>
  <c r="AN402" i="1"/>
  <c r="H403" i="1"/>
  <c r="L403" i="1"/>
  <c r="AE403" i="1" s="1"/>
  <c r="AK403" i="1" s="1"/>
  <c r="AP403" i="1"/>
  <c r="J404" i="1"/>
  <c r="AC404" i="1" s="1"/>
  <c r="AI404" i="1" s="1"/>
  <c r="AN404" i="1"/>
  <c r="H408" i="1"/>
  <c r="L408" i="1"/>
  <c r="AP408" i="1"/>
  <c r="J409" i="1"/>
  <c r="AC409" i="1" s="1"/>
  <c r="AI409" i="1" s="1"/>
  <c r="K403" i="1"/>
  <c r="AD403" i="1" s="1"/>
  <c r="AJ403" i="1" s="1"/>
  <c r="AQ402" i="1"/>
  <c r="AM402" i="1"/>
  <c r="J402" i="1"/>
  <c r="AC402" i="1" s="1"/>
  <c r="AI402" i="1" s="1"/>
  <c r="AP401" i="1"/>
  <c r="L401" i="1"/>
  <c r="H401" i="1"/>
  <c r="AN397" i="1"/>
  <c r="H448" i="1"/>
  <c r="AN447" i="1"/>
  <c r="J447" i="1"/>
  <c r="AC447" i="1" s="1"/>
  <c r="AI447" i="1" s="1"/>
  <c r="AP446" i="1"/>
  <c r="L446" i="1"/>
  <c r="AE446" i="1" s="1"/>
  <c r="AK446" i="1" s="1"/>
  <c r="H446" i="1"/>
  <c r="AN445" i="1"/>
  <c r="H445" i="1"/>
  <c r="AN441" i="1"/>
  <c r="J441" i="1"/>
  <c r="AC441" i="1" s="1"/>
  <c r="AI441" i="1" s="1"/>
  <c r="AP440" i="1"/>
  <c r="K440" i="1"/>
  <c r="AD440" i="1" s="1"/>
  <c r="AJ440" i="1" s="1"/>
  <c r="H440" i="1"/>
  <c r="J379" i="1"/>
  <c r="AN379" i="1"/>
  <c r="H380" i="1"/>
  <c r="L380" i="1"/>
  <c r="AE380" i="1" s="1"/>
  <c r="AK380" i="1" s="1"/>
  <c r="I433" i="1"/>
  <c r="AB433" i="1" s="1"/>
  <c r="AH433" i="1" s="1"/>
  <c r="AO432" i="1"/>
  <c r="AP380" i="1"/>
  <c r="AN381" i="1"/>
  <c r="H382" i="1"/>
  <c r="J382" i="1"/>
  <c r="AC382" i="1" s="1"/>
  <c r="AI382" i="1" s="1"/>
  <c r="AN382" i="1"/>
  <c r="H386" i="1"/>
  <c r="L386" i="1"/>
  <c r="AO386" i="1"/>
  <c r="I387" i="1"/>
  <c r="AB387" i="1" s="1"/>
  <c r="AH387" i="1" s="1"/>
  <c r="AM387" i="1"/>
  <c r="AP387" i="1"/>
  <c r="K388" i="1"/>
  <c r="AD388" i="1" s="1"/>
  <c r="AJ388" i="1" s="1"/>
  <c r="AP388" i="1"/>
  <c r="J389" i="1"/>
  <c r="AC389" i="1" s="1"/>
  <c r="AI389" i="1" s="1"/>
  <c r="AN389" i="1"/>
  <c r="H390" i="1"/>
  <c r="J390" i="1"/>
  <c r="AC390" i="1" s="1"/>
  <c r="AI390" i="1" s="1"/>
  <c r="AO390" i="1"/>
  <c r="I394" i="1"/>
  <c r="AM394" i="1"/>
  <c r="AQ394" i="1"/>
  <c r="K395" i="1"/>
  <c r="AD395" i="1" s="1"/>
  <c r="AJ395" i="1" s="1"/>
  <c r="AO395" i="1"/>
  <c r="I396" i="1"/>
  <c r="AB396" i="1" s="1"/>
  <c r="AH396" i="1" s="1"/>
  <c r="AM396" i="1"/>
  <c r="I397" i="1"/>
  <c r="AB397" i="1" s="1"/>
  <c r="AH397" i="1" s="1"/>
  <c r="AP462" i="1"/>
  <c r="L462" i="1"/>
  <c r="AE462" i="1" s="1"/>
  <c r="AK462" i="1" s="1"/>
  <c r="H462" i="1"/>
  <c r="AN461" i="1"/>
  <c r="J461" i="1"/>
  <c r="AC461" i="1" s="1"/>
  <c r="AI461" i="1" s="1"/>
  <c r="AP460" i="1"/>
  <c r="L460" i="1"/>
  <c r="I460" i="1"/>
  <c r="AO456" i="1"/>
  <c r="K456" i="1"/>
  <c r="AD456" i="1" s="1"/>
  <c r="AJ456" i="1" s="1"/>
  <c r="AQ455" i="1"/>
  <c r="J455" i="1"/>
  <c r="AC455" i="1" s="1"/>
  <c r="AI455" i="1" s="1"/>
  <c r="AN453" i="1"/>
  <c r="J453" i="1"/>
  <c r="AC453" i="1" s="1"/>
  <c r="AI453" i="1" s="1"/>
  <c r="AP452" i="1"/>
  <c r="L452" i="1"/>
  <c r="I463" i="1"/>
  <c r="AM463" i="1"/>
  <c r="AQ463" i="1"/>
  <c r="AO448" i="1"/>
  <c r="AP439" i="1"/>
  <c r="L439" i="1"/>
  <c r="AE439" i="1" s="1"/>
  <c r="AK439" i="1" s="1"/>
  <c r="H439" i="1"/>
  <c r="AN438" i="1"/>
  <c r="J438" i="1"/>
  <c r="AP434" i="1"/>
  <c r="L434" i="1"/>
  <c r="AE434" i="1" s="1"/>
  <c r="AK434" i="1" s="1"/>
  <c r="H434" i="1"/>
  <c r="AN433" i="1"/>
  <c r="J433" i="1"/>
  <c r="AC433" i="1" s="1"/>
  <c r="AI433" i="1" s="1"/>
  <c r="AP432" i="1"/>
  <c r="L432" i="1"/>
  <c r="AE432" i="1" s="1"/>
  <c r="AK432" i="1" s="1"/>
  <c r="H432" i="1"/>
  <c r="AN431" i="1"/>
  <c r="K431" i="1"/>
  <c r="AD431" i="1" s="1"/>
  <c r="AJ431" i="1" s="1"/>
  <c r="AQ430" i="1"/>
  <c r="AO430" i="1"/>
  <c r="H430" i="1"/>
  <c r="AN426" i="1"/>
  <c r="I426" i="1"/>
  <c r="AB426" i="1" s="1"/>
  <c r="AH426" i="1" s="1"/>
  <c r="AO425" i="1"/>
  <c r="K425" i="1"/>
  <c r="AD425" i="1" s="1"/>
  <c r="AJ425" i="1" s="1"/>
  <c r="AQ424" i="1"/>
  <c r="AM424" i="1"/>
  <c r="H424" i="1"/>
  <c r="AN423" i="1"/>
  <c r="H423" i="1"/>
  <c r="AN419" i="1"/>
  <c r="J419" i="1"/>
  <c r="AC419" i="1" s="1"/>
  <c r="AI419" i="1" s="1"/>
  <c r="AP418" i="1"/>
  <c r="L418" i="1"/>
  <c r="AE418" i="1" s="1"/>
  <c r="AK418" i="1" s="1"/>
  <c r="H418" i="1"/>
  <c r="AN417" i="1"/>
  <c r="J417" i="1"/>
  <c r="AC417" i="1" s="1"/>
  <c r="AI417" i="1" s="1"/>
  <c r="AP416" i="1"/>
  <c r="L416" i="1"/>
  <c r="J416" i="1"/>
  <c r="AQ412" i="1"/>
  <c r="AM412" i="1"/>
  <c r="I412" i="1"/>
  <c r="AB412" i="1" s="1"/>
  <c r="AH412" i="1" s="1"/>
  <c r="AO411" i="1"/>
  <c r="K411" i="1"/>
  <c r="AD411" i="1" s="1"/>
  <c r="AJ411" i="1" s="1"/>
  <c r="AQ410" i="1"/>
  <c r="AM410" i="1"/>
  <c r="H410" i="1"/>
  <c r="AN409" i="1"/>
  <c r="K432" i="1"/>
  <c r="AD432" i="1" s="1"/>
  <c r="AJ432" i="1" s="1"/>
  <c r="AQ431" i="1"/>
  <c r="AM431" i="1"/>
  <c r="J431" i="1"/>
  <c r="AC431" i="1" s="1"/>
  <c r="AI431" i="1" s="1"/>
  <c r="AP430" i="1"/>
  <c r="L430" i="1"/>
  <c r="I430" i="1"/>
  <c r="AO426" i="1"/>
  <c r="J426" i="1"/>
  <c r="AC426" i="1" s="1"/>
  <c r="AI426" i="1" s="1"/>
  <c r="AP425" i="1"/>
  <c r="L425" i="1"/>
  <c r="AE425" i="1" s="1"/>
  <c r="AK425" i="1" s="1"/>
  <c r="H425" i="1"/>
  <c r="AN424" i="1"/>
  <c r="J424" i="1"/>
  <c r="AC424" i="1" s="1"/>
  <c r="AI424" i="1" s="1"/>
  <c r="AP423" i="1"/>
  <c r="L423" i="1"/>
  <c r="I423" i="1"/>
  <c r="AO419" i="1"/>
  <c r="K419" i="1"/>
  <c r="AD419" i="1" s="1"/>
  <c r="AJ419" i="1" s="1"/>
  <c r="AQ418" i="1"/>
  <c r="AM418" i="1"/>
  <c r="I418" i="1"/>
  <c r="AB418" i="1" s="1"/>
  <c r="AH418" i="1" s="1"/>
  <c r="AO417" i="1"/>
  <c r="K417" i="1"/>
  <c r="AD417" i="1" s="1"/>
  <c r="AJ417" i="1" s="1"/>
  <c r="AQ416" i="1"/>
  <c r="AN416" i="1"/>
  <c r="K416" i="1"/>
  <c r="K448" i="1"/>
  <c r="AD448" i="1" s="1"/>
  <c r="AJ448" i="1" s="1"/>
  <c r="AN412" i="1"/>
  <c r="AO410" i="1"/>
  <c r="AM409" i="1"/>
  <c r="AO408" i="1"/>
  <c r="AQ404" i="1"/>
  <c r="I404" i="1"/>
  <c r="AB404" i="1" s="1"/>
  <c r="AH404" i="1" s="1"/>
  <c r="J412" i="1"/>
  <c r="AC412" i="1" s="1"/>
  <c r="AI412" i="1" s="1"/>
  <c r="AQ460" i="1"/>
  <c r="AO461" i="1"/>
  <c r="AM462" i="1"/>
  <c r="H397" i="1"/>
  <c r="K396" i="1"/>
  <c r="AD396" i="1" s="1"/>
  <c r="AJ396" i="1" s="1"/>
  <c r="AM395" i="1"/>
  <c r="AO394" i="1"/>
  <c r="AQ390" i="1"/>
  <c r="AQ389" i="1"/>
  <c r="I389" i="1"/>
  <c r="AB389" i="1" s="1"/>
  <c r="AH389" i="1" s="1"/>
  <c r="AQ387" i="1"/>
  <c r="H387" i="1"/>
  <c r="J386" i="1"/>
  <c r="AM382" i="1"/>
  <c r="AO381" i="1"/>
  <c r="AQ380" i="1"/>
  <c r="I380" i="1"/>
  <c r="AB380" i="1" s="1"/>
  <c r="AH380" i="1" s="1"/>
  <c r="K379" i="1"/>
  <c r="AN440" i="1"/>
  <c r="AP441" i="1"/>
  <c r="L445" i="1"/>
  <c r="J446" i="1"/>
  <c r="AC446" i="1" s="1"/>
  <c r="AI446" i="1" s="1"/>
  <c r="H447" i="1"/>
  <c r="AP447" i="1"/>
  <c r="AO397" i="1"/>
  <c r="AM401" i="1"/>
  <c r="L402" i="1"/>
  <c r="AE402" i="1" s="1"/>
  <c r="AK402" i="1" s="1"/>
  <c r="J403" i="1"/>
  <c r="AC403" i="1" s="1"/>
  <c r="AI403" i="1" s="1"/>
  <c r="H404" i="1"/>
  <c r="AP404" i="1"/>
  <c r="AN408" i="1"/>
  <c r="K409" i="1"/>
  <c r="AD409" i="1" s="1"/>
  <c r="AJ409" i="1" s="1"/>
  <c r="I410" i="1"/>
  <c r="AB410" i="1" s="1"/>
  <c r="AH410" i="1" s="1"/>
  <c r="AP410" i="1"/>
  <c r="AN411" i="1"/>
  <c r="AP412" i="1"/>
  <c r="AO416" i="1"/>
  <c r="AM417" i="1"/>
  <c r="K418" i="1"/>
  <c r="AD418" i="1" s="1"/>
  <c r="AJ418" i="1" s="1"/>
  <c r="I419" i="1"/>
  <c r="AB419" i="1" s="1"/>
  <c r="AH419" i="1" s="1"/>
  <c r="J423" i="1"/>
  <c r="AQ423" i="1"/>
  <c r="AO424" i="1"/>
  <c r="AM425" i="1"/>
  <c r="AP426" i="1"/>
  <c r="AN430" i="1"/>
  <c r="AO431" i="1"/>
  <c r="AM432" i="1"/>
  <c r="K433" i="1"/>
  <c r="AD433" i="1" s="1"/>
  <c r="AJ433" i="1" s="1"/>
  <c r="AM434" i="1"/>
  <c r="K438" i="1"/>
  <c r="J439" i="1"/>
  <c r="AC439" i="1" s="1"/>
  <c r="AI439" i="1" s="1"/>
  <c r="AM448" i="1"/>
  <c r="AN463" i="1"/>
  <c r="K452" i="1"/>
  <c r="I453" i="1"/>
  <c r="AB453" i="1" s="1"/>
  <c r="AH453" i="1" s="1"/>
  <c r="AP411" i="1"/>
  <c r="H411" i="1"/>
  <c r="J410" i="1"/>
  <c r="AC410" i="1" s="1"/>
  <c r="AI410" i="1" s="1"/>
  <c r="I409" i="1"/>
  <c r="AB409" i="1" s="1"/>
  <c r="AH409" i="1" s="1"/>
  <c r="I408" i="1"/>
  <c r="K404" i="1"/>
  <c r="AD404" i="1" s="1"/>
  <c r="AJ404" i="1" s="1"/>
  <c r="AM403" i="1"/>
  <c r="K402" i="1"/>
  <c r="AD402" i="1" s="1"/>
  <c r="AJ402" i="1" s="1"/>
  <c r="AO401" i="1"/>
  <c r="AP397" i="1"/>
  <c r="AM447" i="1"/>
  <c r="AO446" i="1"/>
  <c r="AQ445" i="1"/>
  <c r="AQ441" i="1"/>
  <c r="I441" i="1"/>
  <c r="AB441" i="1" s="1"/>
  <c r="AH441" i="1" s="1"/>
  <c r="L440" i="1"/>
  <c r="AE440" i="1" s="1"/>
  <c r="AK440" i="1" s="1"/>
  <c r="AM379" i="1"/>
  <c r="AO380" i="1"/>
  <c r="I381" i="1"/>
  <c r="AB381" i="1" s="1"/>
  <c r="AH381" i="1" s="1"/>
  <c r="L382" i="1"/>
  <c r="AE382" i="1" s="1"/>
  <c r="AK382" i="1" s="1"/>
  <c r="K386" i="1"/>
  <c r="AN387" i="1"/>
  <c r="L388" i="1"/>
  <c r="AE388" i="1" s="1"/>
  <c r="AK388" i="1" s="1"/>
  <c r="H389" i="1"/>
  <c r="L390" i="1"/>
  <c r="AE390" i="1" s="1"/>
  <c r="AK390" i="1" s="1"/>
  <c r="H394" i="1"/>
  <c r="AP394" i="1"/>
  <c r="H396" i="1"/>
  <c r="AQ396" i="1"/>
  <c r="AN462" i="1"/>
  <c r="AP461" i="1"/>
  <c r="I461" i="1"/>
  <c r="AB461" i="1" s="1"/>
  <c r="AH461" i="1" s="1"/>
  <c r="H460" i="1"/>
  <c r="L456" i="1"/>
  <c r="AE456" i="1" s="1"/>
  <c r="AK456" i="1" s="1"/>
  <c r="AN455" i="1"/>
  <c r="AP390" i="1"/>
  <c r="AM454" i="1"/>
  <c r="I454" i="1"/>
  <c r="AB454" i="1" s="1"/>
  <c r="AH454" i="1" s="1"/>
  <c r="K453" i="1"/>
  <c r="AD453" i="1" s="1"/>
  <c r="AJ453" i="1" s="1"/>
  <c r="AM452" i="1"/>
  <c r="AP463" i="1"/>
  <c r="AP448" i="1"/>
  <c r="I439" i="1"/>
  <c r="AB439" i="1" s="1"/>
  <c r="AH439" i="1" s="1"/>
  <c r="L438" i="1"/>
  <c r="AP433" i="1"/>
  <c r="AK377" i="9"/>
  <c r="AC377" i="5"/>
  <c r="AY377" i="5"/>
  <c r="BV376" i="1"/>
  <c r="Z377" i="1"/>
  <c r="CB375" i="1"/>
  <c r="CH375" i="1" s="1"/>
  <c r="AF376" i="1"/>
  <c r="AL376" i="1" s="1"/>
  <c r="AC377" i="4"/>
  <c r="AG377" i="4"/>
  <c r="AO377" i="4" s="1"/>
  <c r="BS377" i="3"/>
  <c r="BU377" i="2"/>
  <c r="AY377" i="6"/>
  <c r="AK377" i="8"/>
  <c r="AW376" i="8"/>
  <c r="BI376" i="8" s="1"/>
  <c r="BW376" i="8"/>
  <c r="AK377" i="7"/>
  <c r="AC377" i="6"/>
  <c r="Z377" i="2"/>
  <c r="BW376" i="7"/>
  <c r="AJ377" i="4"/>
  <c r="AR377" i="4" s="1"/>
  <c r="Z377" i="3"/>
  <c r="BR377" i="9"/>
  <c r="AW376" i="9"/>
  <c r="BI376" i="9" s="1"/>
  <c r="BU376" i="9"/>
  <c r="BW376" i="9"/>
  <c r="BR377" i="8"/>
  <c r="AP377" i="8"/>
  <c r="BB377" i="8" s="1"/>
  <c r="BX376" i="8"/>
  <c r="BT377" i="7"/>
  <c r="AG377" i="6"/>
  <c r="AO377" i="6" s="1"/>
  <c r="BR377" i="3"/>
  <c r="BU377" i="3"/>
  <c r="BY376" i="9"/>
  <c r="BU376" i="8"/>
  <c r="BP377" i="7"/>
  <c r="AY377" i="4"/>
  <c r="BS377" i="2"/>
  <c r="Y463" i="6" l="1"/>
  <c r="Y464" i="6" s="1"/>
  <c r="Y467" i="6" s="1"/>
  <c r="X463" i="6"/>
  <c r="X464" i="6" s="1"/>
  <c r="X467" i="6" s="1"/>
  <c r="AA463" i="6"/>
  <c r="AD463" i="9"/>
  <c r="AG463" i="9"/>
  <c r="AC463" i="9"/>
  <c r="AI463" i="9"/>
  <c r="AF463" i="9"/>
  <c r="AB463" i="9"/>
  <c r="AE463" i="9"/>
  <c r="AJ463" i="9"/>
  <c r="AH463" i="9"/>
  <c r="AB384" i="9"/>
  <c r="AC384" i="9"/>
  <c r="AB436" i="9"/>
  <c r="AF392" i="9"/>
  <c r="BP392" i="9" s="1"/>
  <c r="AH414" i="9"/>
  <c r="AE392" i="9"/>
  <c r="AQ392" i="9" s="1"/>
  <c r="BC392" i="9" s="1"/>
  <c r="AB414" i="9"/>
  <c r="AJ392" i="9"/>
  <c r="AG458" i="9"/>
  <c r="AC428" i="9"/>
  <c r="AO428" i="9" s="1"/>
  <c r="AJ436" i="9"/>
  <c r="AI421" i="9"/>
  <c r="AB392" i="9"/>
  <c r="AH450" i="9"/>
  <c r="AG436" i="9"/>
  <c r="AJ428" i="9"/>
  <c r="AI436" i="9"/>
  <c r="AE436" i="9"/>
  <c r="AQ436" i="9" s="1"/>
  <c r="BC436" i="9" s="1"/>
  <c r="AI399" i="9"/>
  <c r="AC406" i="9"/>
  <c r="AO406" i="9" s="1"/>
  <c r="AD443" i="9"/>
  <c r="AP443" i="9" s="1"/>
  <c r="AH421" i="9"/>
  <c r="AE443" i="9"/>
  <c r="AQ443" i="9" s="1"/>
  <c r="BC443" i="9" s="1"/>
  <c r="AH428" i="9"/>
  <c r="BR428" i="9" s="1"/>
  <c r="AH399" i="9"/>
  <c r="AJ443" i="9"/>
  <c r="BT443" i="9" s="1"/>
  <c r="AC392" i="9"/>
  <c r="AO392" i="9" s="1"/>
  <c r="AJ406" i="9"/>
  <c r="AD392" i="9"/>
  <c r="AP392" i="9" s="1"/>
  <c r="AG392" i="9"/>
  <c r="AB421" i="9"/>
  <c r="AI406" i="9"/>
  <c r="AJ384" i="9"/>
  <c r="AE384" i="9"/>
  <c r="AH392" i="9"/>
  <c r="AJ399" i="9"/>
  <c r="AD414" i="9"/>
  <c r="AP414" i="9" s="1"/>
  <c r="AF428" i="9"/>
  <c r="BP428" i="9" s="1"/>
  <c r="AI414" i="9"/>
  <c r="AC436" i="9"/>
  <c r="AO436" i="9" s="1"/>
  <c r="AH458" i="9"/>
  <c r="AE450" i="9"/>
  <c r="AQ450" i="9" s="1"/>
  <c r="BC450" i="9" s="1"/>
  <c r="AG443" i="9"/>
  <c r="AC421" i="9"/>
  <c r="AO421" i="9" s="1"/>
  <c r="AG450" i="9"/>
  <c r="AH384" i="9"/>
  <c r="AE414" i="9"/>
  <c r="AQ414" i="9" s="1"/>
  <c r="BC414" i="9" s="1"/>
  <c r="AA465" i="9"/>
  <c r="AM465" i="9" s="1"/>
  <c r="AD421" i="9"/>
  <c r="AP421" i="9" s="1"/>
  <c r="AD450" i="9"/>
  <c r="AP450" i="9" s="1"/>
  <c r="AD406" i="9"/>
  <c r="AP406" i="9" s="1"/>
  <c r="AB406" i="9"/>
  <c r="AF443" i="9"/>
  <c r="BP443" i="9" s="1"/>
  <c r="AD399" i="9"/>
  <c r="AP399" i="9" s="1"/>
  <c r="AG465" i="9"/>
  <c r="AD428" i="9"/>
  <c r="AP428" i="9" s="1"/>
  <c r="AJ421" i="9"/>
  <c r="AJ458" i="9"/>
  <c r="AH443" i="9"/>
  <c r="AG414" i="9"/>
  <c r="AD465" i="9"/>
  <c r="AP465" i="9" s="1"/>
  <c r="AG406" i="9"/>
  <c r="AI428" i="9"/>
  <c r="AI443" i="9"/>
  <c r="BS443" i="9" s="1"/>
  <c r="AB428" i="9"/>
  <c r="AJ465" i="9"/>
  <c r="AC414" i="9"/>
  <c r="AO414" i="9" s="1"/>
  <c r="AF406" i="9"/>
  <c r="BP406" i="9" s="1"/>
  <c r="AF458" i="9"/>
  <c r="BP458" i="9" s="1"/>
  <c r="AF421" i="9"/>
  <c r="BP421" i="9" s="1"/>
  <c r="AC399" i="9"/>
  <c r="AO399" i="9" s="1"/>
  <c r="AG421" i="9"/>
  <c r="AH406" i="9"/>
  <c r="BR406" i="9" s="1"/>
  <c r="AG399" i="9"/>
  <c r="AE399" i="9"/>
  <c r="AQ399" i="9" s="1"/>
  <c r="BC399" i="9" s="1"/>
  <c r="AC450" i="9"/>
  <c r="AO450" i="9" s="1"/>
  <c r="AD384" i="9"/>
  <c r="AB443" i="9"/>
  <c r="AK443" i="9" s="1"/>
  <c r="AJ414" i="9"/>
  <c r="BT414" i="9" s="1"/>
  <c r="AE465" i="9"/>
  <c r="AQ465" i="9" s="1"/>
  <c r="BC465" i="9" s="1"/>
  <c r="AH436" i="9"/>
  <c r="BR436" i="9" s="1"/>
  <c r="AF450" i="9"/>
  <c r="BP450" i="9" s="1"/>
  <c r="AD436" i="9"/>
  <c r="AP436" i="9" s="1"/>
  <c r="AF465" i="9"/>
  <c r="BP465" i="9" s="1"/>
  <c r="AG428" i="9"/>
  <c r="AE458" i="9"/>
  <c r="AQ458" i="9" s="1"/>
  <c r="BC458" i="9" s="1"/>
  <c r="AE406" i="9"/>
  <c r="AQ406" i="9" s="1"/>
  <c r="BC406" i="9" s="1"/>
  <c r="AI458" i="9"/>
  <c r="AC443" i="9"/>
  <c r="AO443" i="9" s="1"/>
  <c r="AI465" i="9"/>
  <c r="BS465" i="9" s="1"/>
  <c r="AE421" i="9"/>
  <c r="AQ421" i="9" s="1"/>
  <c r="BC421" i="9" s="1"/>
  <c r="AB450" i="9"/>
  <c r="AK450" i="9" s="1"/>
  <c r="AF399" i="9"/>
  <c r="BP399" i="9" s="1"/>
  <c r="AC465" i="9"/>
  <c r="AO465" i="9" s="1"/>
  <c r="AF436" i="9"/>
  <c r="BP436" i="9" s="1"/>
  <c r="AB458" i="9"/>
  <c r="AJ450" i="9"/>
  <c r="BT450" i="9" s="1"/>
  <c r="AI450" i="9"/>
  <c r="BS450" i="9" s="1"/>
  <c r="AD458" i="9"/>
  <c r="AP458" i="9" s="1"/>
  <c r="AI392" i="9"/>
  <c r="BS392" i="9" s="1"/>
  <c r="AE428" i="9"/>
  <c r="AQ428" i="9" s="1"/>
  <c r="BC428" i="9" s="1"/>
  <c r="AF414" i="9"/>
  <c r="BP414" i="9" s="1"/>
  <c r="AC458" i="9"/>
  <c r="AO458" i="9" s="1"/>
  <c r="AH465" i="9"/>
  <c r="BR465" i="9" s="1"/>
  <c r="AB399" i="9"/>
  <c r="AK399" i="9" s="1"/>
  <c r="AB465" i="9"/>
  <c r="AK465" i="9" s="1"/>
  <c r="AG384" i="9"/>
  <c r="AF384" i="9"/>
  <c r="AI384" i="9"/>
  <c r="AW377" i="9"/>
  <c r="BI377" i="9" s="1"/>
  <c r="AR447" i="9"/>
  <c r="BD447" i="9" s="1"/>
  <c r="BK447" i="9"/>
  <c r="BU447" i="9" s="1"/>
  <c r="AQ423" i="9"/>
  <c r="BC423" i="9" s="1"/>
  <c r="L427" i="9"/>
  <c r="AQ427" i="9" s="1"/>
  <c r="BC427" i="9" s="1"/>
  <c r="L391" i="9"/>
  <c r="AQ391" i="9" s="1"/>
  <c r="BC391" i="9" s="1"/>
  <c r="AQ386" i="9"/>
  <c r="BC386" i="9" s="1"/>
  <c r="Q413" i="9"/>
  <c r="AV408" i="9"/>
  <c r="BH408" i="9" s="1"/>
  <c r="BO408" i="9"/>
  <c r="BY408" i="9" s="1"/>
  <c r="BA424" i="9"/>
  <c r="AY424" i="9"/>
  <c r="AQ408" i="9"/>
  <c r="BC408" i="9" s="1"/>
  <c r="L413" i="9"/>
  <c r="AQ413" i="9" s="1"/>
  <c r="BC413" i="9" s="1"/>
  <c r="AY411" i="9"/>
  <c r="BA411" i="9"/>
  <c r="AY426" i="9"/>
  <c r="BA426" i="9"/>
  <c r="AT419" i="9"/>
  <c r="BF419" i="9" s="1"/>
  <c r="BM419" i="9"/>
  <c r="BW419" i="9" s="1"/>
  <c r="J427" i="9"/>
  <c r="AO427" i="9" s="1"/>
  <c r="AO423" i="9"/>
  <c r="K449" i="9"/>
  <c r="AP449" i="9" s="1"/>
  <c r="AP445" i="9"/>
  <c r="O383" i="9"/>
  <c r="BM379" i="9"/>
  <c r="BW379" i="9" s="1"/>
  <c r="AT379" i="9"/>
  <c r="BF379" i="9" s="1"/>
  <c r="AN412" i="9"/>
  <c r="BB412" i="9" s="1"/>
  <c r="R412" i="9"/>
  <c r="AW412" i="9" s="1"/>
  <c r="BI412" i="9" s="1"/>
  <c r="R448" i="9"/>
  <c r="AW448" i="9" s="1"/>
  <c r="BI448" i="9" s="1"/>
  <c r="AN448" i="9"/>
  <c r="BB448" i="9" s="1"/>
  <c r="BA380" i="9"/>
  <c r="AY380" i="9"/>
  <c r="O398" i="9"/>
  <c r="BM394" i="9"/>
  <c r="BW394" i="9" s="1"/>
  <c r="AT394" i="9"/>
  <c r="BF394" i="9" s="1"/>
  <c r="AU460" i="9"/>
  <c r="BG460" i="9" s="1"/>
  <c r="BN460" i="9"/>
  <c r="BX460" i="9" s="1"/>
  <c r="P464" i="9"/>
  <c r="AM430" i="9"/>
  <c r="H435" i="9"/>
  <c r="AM435" i="9" s="1"/>
  <c r="R395" i="9"/>
  <c r="AW395" i="9" s="1"/>
  <c r="BI395" i="9" s="1"/>
  <c r="AN395" i="9"/>
  <c r="BB395" i="9" s="1"/>
  <c r="BO425" i="9"/>
  <c r="BY425" i="9" s="1"/>
  <c r="AV425" i="9"/>
  <c r="BH425" i="9" s="1"/>
  <c r="AU455" i="9"/>
  <c r="BG455" i="9" s="1"/>
  <c r="BN455" i="9"/>
  <c r="BX455" i="9" s="1"/>
  <c r="S432" i="9"/>
  <c r="AX432" i="9" s="1"/>
  <c r="BJ432" i="9" s="1"/>
  <c r="AS432" i="9"/>
  <c r="BE432" i="9" s="1"/>
  <c r="BL432" i="9"/>
  <c r="BV432" i="9" s="1"/>
  <c r="R461" i="9"/>
  <c r="AW461" i="9" s="1"/>
  <c r="BI461" i="9" s="1"/>
  <c r="AN461" i="9"/>
  <c r="BB461" i="9" s="1"/>
  <c r="BM389" i="9"/>
  <c r="BW389" i="9" s="1"/>
  <c r="AT389" i="9"/>
  <c r="BF389" i="9" s="1"/>
  <c r="AT438" i="9"/>
  <c r="BF438" i="9" s="1"/>
  <c r="O442" i="9"/>
  <c r="BM438" i="9"/>
  <c r="BW438" i="9" s="1"/>
  <c r="S397" i="9"/>
  <c r="AX397" i="9" s="1"/>
  <c r="BJ397" i="9" s="1"/>
  <c r="BL397" i="9"/>
  <c r="BV397" i="9" s="1"/>
  <c r="AS397" i="9"/>
  <c r="BE397" i="9" s="1"/>
  <c r="BA387" i="9"/>
  <c r="AY387" i="9"/>
  <c r="AT454" i="9"/>
  <c r="BF454" i="9" s="1"/>
  <c r="BM454" i="9"/>
  <c r="BW454" i="9" s="1"/>
  <c r="AO460" i="9"/>
  <c r="J464" i="9"/>
  <c r="AN403" i="9"/>
  <c r="BB403" i="9" s="1"/>
  <c r="R403" i="9"/>
  <c r="AW403" i="9" s="1"/>
  <c r="BI403" i="9" s="1"/>
  <c r="J413" i="9"/>
  <c r="AO413" i="9" s="1"/>
  <c r="AO408" i="9"/>
  <c r="AN455" i="9"/>
  <c r="BB455" i="9" s="1"/>
  <c r="R455" i="9"/>
  <c r="AW455" i="9" s="1"/>
  <c r="BI455" i="9" s="1"/>
  <c r="K435" i="9"/>
  <c r="AP435" i="9" s="1"/>
  <c r="AP430" i="9"/>
  <c r="AU424" i="9"/>
  <c r="BG424" i="9" s="1"/>
  <c r="BN424" i="9"/>
  <c r="BX424" i="9" s="1"/>
  <c r="M405" i="9"/>
  <c r="AR401" i="9"/>
  <c r="BD401" i="9" s="1"/>
  <c r="BK401" i="9"/>
  <c r="BU401" i="9" s="1"/>
  <c r="AU397" i="9"/>
  <c r="BG397" i="9" s="1"/>
  <c r="BN397" i="9"/>
  <c r="BX397" i="9" s="1"/>
  <c r="AS440" i="9"/>
  <c r="BE440" i="9" s="1"/>
  <c r="S440" i="9"/>
  <c r="AX440" i="9" s="1"/>
  <c r="BJ440" i="9" s="1"/>
  <c r="BL440" i="9"/>
  <c r="BV440" i="9" s="1"/>
  <c r="R453" i="9"/>
  <c r="AW453" i="9" s="1"/>
  <c r="BI453" i="9" s="1"/>
  <c r="AN453" i="9"/>
  <c r="BB453" i="9" s="1"/>
  <c r="AU403" i="9"/>
  <c r="BG403" i="9" s="1"/>
  <c r="BN403" i="9"/>
  <c r="BX403" i="9" s="1"/>
  <c r="BK432" i="9"/>
  <c r="BU432" i="9" s="1"/>
  <c r="AR432" i="9"/>
  <c r="BD432" i="9" s="1"/>
  <c r="AN380" i="9"/>
  <c r="BB380" i="9" s="1"/>
  <c r="R380" i="9"/>
  <c r="AW380" i="9" s="1"/>
  <c r="BI380" i="9" s="1"/>
  <c r="AV418" i="9"/>
  <c r="BH418" i="9" s="1"/>
  <c r="BO418" i="9"/>
  <c r="BY418" i="9" s="1"/>
  <c r="BO432" i="9"/>
  <c r="BY432" i="9" s="1"/>
  <c r="AV432" i="9"/>
  <c r="BH432" i="9" s="1"/>
  <c r="BK402" i="9"/>
  <c r="BU402" i="9" s="1"/>
  <c r="AR402" i="9"/>
  <c r="BD402" i="9" s="1"/>
  <c r="AN408" i="9"/>
  <c r="BB408" i="9" s="1"/>
  <c r="R408" i="9"/>
  <c r="AW408" i="9" s="1"/>
  <c r="BI408" i="9" s="1"/>
  <c r="I413" i="9"/>
  <c r="BO396" i="9"/>
  <c r="BY396" i="9" s="1"/>
  <c r="AV396" i="9"/>
  <c r="BH396" i="9" s="1"/>
  <c r="R387" i="9"/>
  <c r="AW387" i="9" s="1"/>
  <c r="BI387" i="9" s="1"/>
  <c r="AN387" i="9"/>
  <c r="BB387" i="9" s="1"/>
  <c r="AY418" i="9"/>
  <c r="BA418" i="9"/>
  <c r="BM455" i="9"/>
  <c r="BW455" i="9" s="1"/>
  <c r="AT455" i="9"/>
  <c r="BF455" i="9" s="1"/>
  <c r="BO380" i="9"/>
  <c r="BY380" i="9" s="1"/>
  <c r="AV380" i="9"/>
  <c r="BH380" i="9" s="1"/>
  <c r="AU433" i="9"/>
  <c r="BG433" i="9" s="1"/>
  <c r="BN433" i="9"/>
  <c r="BX433" i="9" s="1"/>
  <c r="AT453" i="9"/>
  <c r="BF453" i="9" s="1"/>
  <c r="BM453" i="9"/>
  <c r="BW453" i="9" s="1"/>
  <c r="AQ445" i="9"/>
  <c r="BC445" i="9" s="1"/>
  <c r="L449" i="9"/>
  <c r="AQ449" i="9" s="1"/>
  <c r="BC449" i="9" s="1"/>
  <c r="AR424" i="9"/>
  <c r="BD424" i="9" s="1"/>
  <c r="BK424" i="9"/>
  <c r="BU424" i="9" s="1"/>
  <c r="AT416" i="9"/>
  <c r="BF416" i="9" s="1"/>
  <c r="O420" i="9"/>
  <c r="BM416" i="9"/>
  <c r="BW416" i="9" s="1"/>
  <c r="AU447" i="9"/>
  <c r="BG447" i="9" s="1"/>
  <c r="BN447" i="9"/>
  <c r="BX447" i="9" s="1"/>
  <c r="AS456" i="9"/>
  <c r="BE456" i="9" s="1"/>
  <c r="BL456" i="9"/>
  <c r="BV456" i="9" s="1"/>
  <c r="S456" i="9"/>
  <c r="AX456" i="9" s="1"/>
  <c r="BJ456" i="9" s="1"/>
  <c r="R394" i="9"/>
  <c r="AW394" i="9" s="1"/>
  <c r="BI394" i="9" s="1"/>
  <c r="AN394" i="9"/>
  <c r="BB394" i="9" s="1"/>
  <c r="I398" i="9"/>
  <c r="AM445" i="9"/>
  <c r="H449" i="9"/>
  <c r="AM449" i="9" s="1"/>
  <c r="AR463" i="9"/>
  <c r="BD463" i="9" s="1"/>
  <c r="BK463" i="9"/>
  <c r="AU382" i="9"/>
  <c r="BG382" i="9" s="1"/>
  <c r="BN382" i="9"/>
  <c r="BX382" i="9" s="1"/>
  <c r="AR380" i="9"/>
  <c r="BD380" i="9" s="1"/>
  <c r="BK380" i="9"/>
  <c r="BU380" i="9" s="1"/>
  <c r="R409" i="9"/>
  <c r="AW409" i="9" s="1"/>
  <c r="BI409" i="9" s="1"/>
  <c r="AN409" i="9"/>
  <c r="BB409" i="9" s="1"/>
  <c r="J442" i="9"/>
  <c r="AO442" i="9" s="1"/>
  <c r="AO438" i="9"/>
  <c r="BA433" i="9"/>
  <c r="AY433" i="9"/>
  <c r="BK433" i="9"/>
  <c r="BU433" i="9" s="1"/>
  <c r="AR433" i="9"/>
  <c r="BD433" i="9" s="1"/>
  <c r="R423" i="9"/>
  <c r="AW423" i="9" s="1"/>
  <c r="BI423" i="9" s="1"/>
  <c r="AN423" i="9"/>
  <c r="BB423" i="9" s="1"/>
  <c r="I427" i="9"/>
  <c r="AU446" i="9"/>
  <c r="BG446" i="9" s="1"/>
  <c r="BN446" i="9"/>
  <c r="BX446" i="9" s="1"/>
  <c r="BN454" i="9"/>
  <c r="BX454" i="9" s="1"/>
  <c r="AU454" i="9"/>
  <c r="BG454" i="9" s="1"/>
  <c r="BN388" i="9"/>
  <c r="BX388" i="9" s="1"/>
  <c r="AU388" i="9"/>
  <c r="BG388" i="9" s="1"/>
  <c r="BO423" i="9"/>
  <c r="BY423" i="9" s="1"/>
  <c r="AV423" i="9"/>
  <c r="BH423" i="9" s="1"/>
  <c r="Q427" i="9"/>
  <c r="BO439" i="9"/>
  <c r="BY439" i="9" s="1"/>
  <c r="AV439" i="9"/>
  <c r="BH439" i="9" s="1"/>
  <c r="AR409" i="9"/>
  <c r="BD409" i="9" s="1"/>
  <c r="BK409" i="9"/>
  <c r="BU409" i="9" s="1"/>
  <c r="R390" i="9"/>
  <c r="AW390" i="9" s="1"/>
  <c r="BI390" i="9" s="1"/>
  <c r="AN390" i="9"/>
  <c r="BB390" i="9" s="1"/>
  <c r="BL403" i="9"/>
  <c r="BV403" i="9" s="1"/>
  <c r="S403" i="9"/>
  <c r="AX403" i="9" s="1"/>
  <c r="BJ403" i="9" s="1"/>
  <c r="AS403" i="9"/>
  <c r="BE403" i="9" s="1"/>
  <c r="AR456" i="9"/>
  <c r="BD456" i="9" s="1"/>
  <c r="BK456" i="9"/>
  <c r="BU456" i="9" s="1"/>
  <c r="AO394" i="9"/>
  <c r="J398" i="9"/>
  <c r="AO398" i="9" s="1"/>
  <c r="BM439" i="9"/>
  <c r="BW439" i="9" s="1"/>
  <c r="AT439" i="9"/>
  <c r="BF439" i="9" s="1"/>
  <c r="BL381" i="9"/>
  <c r="BV381" i="9" s="1"/>
  <c r="S381" i="9"/>
  <c r="AX381" i="9" s="1"/>
  <c r="BJ381" i="9" s="1"/>
  <c r="AS381" i="9"/>
  <c r="BE381" i="9" s="1"/>
  <c r="BO401" i="9"/>
  <c r="BY401" i="9" s="1"/>
  <c r="AV401" i="9"/>
  <c r="BH401" i="9" s="1"/>
  <c r="Q405" i="9"/>
  <c r="AT447" i="9"/>
  <c r="BF447" i="9" s="1"/>
  <c r="BM447" i="9"/>
  <c r="BW447" i="9" s="1"/>
  <c r="S460" i="9"/>
  <c r="AX460" i="9" s="1"/>
  <c r="BJ460" i="9" s="1"/>
  <c r="AS460" i="9"/>
  <c r="BE460" i="9" s="1"/>
  <c r="BL460" i="9"/>
  <c r="BV460" i="9" s="1"/>
  <c r="N464" i="9"/>
  <c r="BN425" i="9"/>
  <c r="BX425" i="9" s="1"/>
  <c r="AU425" i="9"/>
  <c r="BG425" i="9" s="1"/>
  <c r="AQ460" i="9"/>
  <c r="BC460" i="9" s="1"/>
  <c r="L464" i="9"/>
  <c r="AV417" i="9"/>
  <c r="BH417" i="9" s="1"/>
  <c r="BO417" i="9"/>
  <c r="BY417" i="9" s="1"/>
  <c r="BA453" i="9"/>
  <c r="AY453" i="9"/>
  <c r="S419" i="9"/>
  <c r="AX419" i="9" s="1"/>
  <c r="BJ419" i="9" s="1"/>
  <c r="AS419" i="9"/>
  <c r="BE419" i="9" s="1"/>
  <c r="BL419" i="9"/>
  <c r="BV419" i="9" s="1"/>
  <c r="K383" i="9"/>
  <c r="AP379" i="9"/>
  <c r="S417" i="9"/>
  <c r="AX417" i="9" s="1"/>
  <c r="BJ417" i="9" s="1"/>
  <c r="BL417" i="9"/>
  <c r="BV417" i="9" s="1"/>
  <c r="AS417" i="9"/>
  <c r="BE417" i="9" s="1"/>
  <c r="AR445" i="9"/>
  <c r="BD445" i="9" s="1"/>
  <c r="M449" i="9"/>
  <c r="BK445" i="9"/>
  <c r="BU445" i="9" s="1"/>
  <c r="AN381" i="9"/>
  <c r="BB381" i="9" s="1"/>
  <c r="R381" i="9"/>
  <c r="AW381" i="9" s="1"/>
  <c r="BI381" i="9" s="1"/>
  <c r="BO433" i="9"/>
  <c r="BY433" i="9" s="1"/>
  <c r="AV433" i="9"/>
  <c r="BH433" i="9" s="1"/>
  <c r="AV416" i="9"/>
  <c r="BH416" i="9" s="1"/>
  <c r="BO416" i="9"/>
  <c r="BY416" i="9" s="1"/>
  <c r="Q420" i="9"/>
  <c r="AP401" i="9"/>
  <c r="K405" i="9"/>
  <c r="AP405" i="9" s="1"/>
  <c r="Q457" i="9"/>
  <c r="AV452" i="9"/>
  <c r="BH452" i="9" s="1"/>
  <c r="BO452" i="9"/>
  <c r="BY452" i="9" s="1"/>
  <c r="AV463" i="9"/>
  <c r="BH463" i="9" s="1"/>
  <c r="BO463" i="9"/>
  <c r="L405" i="9"/>
  <c r="AQ405" i="9" s="1"/>
  <c r="BC405" i="9" s="1"/>
  <c r="AQ401" i="9"/>
  <c r="BC401" i="9" s="1"/>
  <c r="AV460" i="9"/>
  <c r="BH460" i="9" s="1"/>
  <c r="BO460" i="9"/>
  <c r="BY460" i="9" s="1"/>
  <c r="Q464" i="9"/>
  <c r="AR395" i="9"/>
  <c r="BD395" i="9" s="1"/>
  <c r="BK395" i="9"/>
  <c r="BU395" i="9" s="1"/>
  <c r="AN379" i="9"/>
  <c r="BB379" i="9" s="1"/>
  <c r="I383" i="9"/>
  <c r="R379" i="9"/>
  <c r="AW379" i="9" s="1"/>
  <c r="BI379" i="9" s="1"/>
  <c r="AO379" i="9"/>
  <c r="J383" i="9"/>
  <c r="AR411" i="9"/>
  <c r="BD411" i="9" s="1"/>
  <c r="BK411" i="9"/>
  <c r="BU411" i="9" s="1"/>
  <c r="R454" i="9"/>
  <c r="AW454" i="9" s="1"/>
  <c r="BI454" i="9" s="1"/>
  <c r="AN454" i="9"/>
  <c r="BB454" i="9" s="1"/>
  <c r="AV447" i="9"/>
  <c r="BH447" i="9" s="1"/>
  <c r="BO447" i="9"/>
  <c r="BY447" i="9" s="1"/>
  <c r="S426" i="9"/>
  <c r="AX426" i="9" s="1"/>
  <c r="BJ426" i="9" s="1"/>
  <c r="BL426" i="9"/>
  <c r="BV426" i="9" s="1"/>
  <c r="AS426" i="9"/>
  <c r="BE426" i="9" s="1"/>
  <c r="R382" i="9"/>
  <c r="AW382" i="9" s="1"/>
  <c r="BI382" i="9" s="1"/>
  <c r="AN382" i="9"/>
  <c r="BB382" i="9" s="1"/>
  <c r="AN410" i="9"/>
  <c r="BB410" i="9" s="1"/>
  <c r="R410" i="9"/>
  <c r="AW410" i="9" s="1"/>
  <c r="BI410" i="9" s="1"/>
  <c r="AQ452" i="9"/>
  <c r="BC452" i="9" s="1"/>
  <c r="L457" i="9"/>
  <c r="AQ457" i="9" s="1"/>
  <c r="BC457" i="9" s="1"/>
  <c r="S395" i="9"/>
  <c r="AX395" i="9" s="1"/>
  <c r="BJ395" i="9" s="1"/>
  <c r="AS395" i="9"/>
  <c r="BE395" i="9" s="1"/>
  <c r="BL395" i="9"/>
  <c r="BV395" i="9" s="1"/>
  <c r="BN434" i="9"/>
  <c r="BX434" i="9" s="1"/>
  <c r="AU434" i="9"/>
  <c r="BG434" i="9" s="1"/>
  <c r="BM431" i="9"/>
  <c r="BW431" i="9" s="1"/>
  <c r="AT431" i="9"/>
  <c r="BF431" i="9" s="1"/>
  <c r="AY388" i="9"/>
  <c r="BA388" i="9"/>
  <c r="AV453" i="9"/>
  <c r="BH453" i="9" s="1"/>
  <c r="BO453" i="9"/>
  <c r="BY453" i="9" s="1"/>
  <c r="R463" i="9"/>
  <c r="AN463" i="9"/>
  <c r="BB463" i="9" s="1"/>
  <c r="BA381" i="9"/>
  <c r="AY381" i="9"/>
  <c r="AT448" i="9"/>
  <c r="BF448" i="9" s="1"/>
  <c r="BM448" i="9"/>
  <c r="BW448" i="9" s="1"/>
  <c r="AR434" i="9"/>
  <c r="BD434" i="9" s="1"/>
  <c r="BK434" i="9"/>
  <c r="BU434" i="9" s="1"/>
  <c r="AR389" i="9"/>
  <c r="BD389" i="9" s="1"/>
  <c r="BK389" i="9"/>
  <c r="BU389" i="9" s="1"/>
  <c r="BL455" i="9"/>
  <c r="BV455" i="9" s="1"/>
  <c r="S455" i="9"/>
  <c r="AX455" i="9" s="1"/>
  <c r="BJ455" i="9" s="1"/>
  <c r="AS455" i="9"/>
  <c r="BE455" i="9" s="1"/>
  <c r="R462" i="9"/>
  <c r="AW462" i="9" s="1"/>
  <c r="BI462" i="9" s="1"/>
  <c r="AN462" i="9"/>
  <c r="BB462" i="9" s="1"/>
  <c r="K457" i="9"/>
  <c r="AP457" i="9" s="1"/>
  <c r="AP452" i="9"/>
  <c r="AR386" i="9"/>
  <c r="BD386" i="9" s="1"/>
  <c r="M391" i="9"/>
  <c r="BK386" i="9"/>
  <c r="BU386" i="9" s="1"/>
  <c r="AY432" i="9"/>
  <c r="BA432" i="9"/>
  <c r="P391" i="9"/>
  <c r="AU386" i="9"/>
  <c r="BG386" i="9" s="1"/>
  <c r="BN386" i="9"/>
  <c r="BX386" i="9" s="1"/>
  <c r="AT463" i="9"/>
  <c r="BF463" i="9" s="1"/>
  <c r="BM463" i="9"/>
  <c r="J449" i="9"/>
  <c r="AO449" i="9" s="1"/>
  <c r="AO445" i="9"/>
  <c r="S388" i="9"/>
  <c r="AX388" i="9" s="1"/>
  <c r="BJ388" i="9" s="1"/>
  <c r="AS388" i="9"/>
  <c r="BE388" i="9" s="1"/>
  <c r="BL388" i="9"/>
  <c r="BV388" i="9" s="1"/>
  <c r="AM460" i="9"/>
  <c r="H464" i="9"/>
  <c r="AM464" i="9" s="1"/>
  <c r="AU441" i="9"/>
  <c r="BG441" i="9" s="1"/>
  <c r="BN441" i="9"/>
  <c r="BX441" i="9" s="1"/>
  <c r="AS390" i="9"/>
  <c r="BE390" i="9" s="1"/>
  <c r="S390" i="9"/>
  <c r="AX390" i="9" s="1"/>
  <c r="BJ390" i="9" s="1"/>
  <c r="BL390" i="9"/>
  <c r="BV390" i="9" s="1"/>
  <c r="BO402" i="9"/>
  <c r="BY402" i="9" s="1"/>
  <c r="AV402" i="9"/>
  <c r="BH402" i="9" s="1"/>
  <c r="BM424" i="9"/>
  <c r="BW424" i="9" s="1"/>
  <c r="AT424" i="9"/>
  <c r="BF424" i="9" s="1"/>
  <c r="AU452" i="9"/>
  <c r="BG452" i="9" s="1"/>
  <c r="BN452" i="9"/>
  <c r="BX452" i="9" s="1"/>
  <c r="P457" i="9"/>
  <c r="AU431" i="9"/>
  <c r="BG431" i="9" s="1"/>
  <c r="BN431" i="9"/>
  <c r="BX431" i="9" s="1"/>
  <c r="BN381" i="9"/>
  <c r="BX381" i="9" s="1"/>
  <c r="AU381" i="9"/>
  <c r="BG381" i="9" s="1"/>
  <c r="P383" i="9"/>
  <c r="AU379" i="9"/>
  <c r="BG379" i="9" s="1"/>
  <c r="BN379" i="9"/>
  <c r="BX379" i="9" s="1"/>
  <c r="AR416" i="9"/>
  <c r="BD416" i="9" s="1"/>
  <c r="BK416" i="9"/>
  <c r="BU416" i="9" s="1"/>
  <c r="M420" i="9"/>
  <c r="BK404" i="9"/>
  <c r="BU404" i="9" s="1"/>
  <c r="AR404" i="9"/>
  <c r="BD404" i="9" s="1"/>
  <c r="AV410" i="9"/>
  <c r="BH410" i="9" s="1"/>
  <c r="BO410" i="9"/>
  <c r="BY410" i="9" s="1"/>
  <c r="BK455" i="9"/>
  <c r="BU455" i="9" s="1"/>
  <c r="AR455" i="9"/>
  <c r="BD455" i="9" s="1"/>
  <c r="BN419" i="9"/>
  <c r="BX419" i="9" s="1"/>
  <c r="AU419" i="9"/>
  <c r="BG419" i="9" s="1"/>
  <c r="AV462" i="9"/>
  <c r="BH462" i="9" s="1"/>
  <c r="BO462" i="9"/>
  <c r="BY462" i="9" s="1"/>
  <c r="AS412" i="9"/>
  <c r="BE412" i="9" s="1"/>
  <c r="BL412" i="9"/>
  <c r="BV412" i="9" s="1"/>
  <c r="S412" i="9"/>
  <c r="AX412" i="9" s="1"/>
  <c r="BJ412" i="9" s="1"/>
  <c r="AU410" i="9"/>
  <c r="BG410" i="9" s="1"/>
  <c r="BN410" i="9"/>
  <c r="BX410" i="9" s="1"/>
  <c r="AY463" i="9"/>
  <c r="BA463" i="9"/>
  <c r="AR423" i="9"/>
  <c r="BD423" i="9" s="1"/>
  <c r="M427" i="9"/>
  <c r="BK423" i="9"/>
  <c r="BU423" i="9" s="1"/>
  <c r="AT404" i="9"/>
  <c r="BF404" i="9" s="1"/>
  <c r="BM404" i="9"/>
  <c r="BW404" i="9" s="1"/>
  <c r="AV426" i="9"/>
  <c r="BH426" i="9" s="1"/>
  <c r="BO426" i="9"/>
  <c r="BY426" i="9" s="1"/>
  <c r="BL401" i="9"/>
  <c r="BV401" i="9" s="1"/>
  <c r="S401" i="9"/>
  <c r="AX401" i="9" s="1"/>
  <c r="BJ401" i="9" s="1"/>
  <c r="AS401" i="9"/>
  <c r="BE401" i="9" s="1"/>
  <c r="N405" i="9"/>
  <c r="BN432" i="9"/>
  <c r="BX432" i="9" s="1"/>
  <c r="AU432" i="9"/>
  <c r="BG432" i="9" s="1"/>
  <c r="R445" i="9"/>
  <c r="AW445" i="9" s="1"/>
  <c r="BI445" i="9" s="1"/>
  <c r="AN445" i="9"/>
  <c r="BB445" i="9" s="1"/>
  <c r="I449" i="9"/>
  <c r="AN426" i="9"/>
  <c r="BB426" i="9" s="1"/>
  <c r="R426" i="9"/>
  <c r="AW426" i="9" s="1"/>
  <c r="BI426" i="9" s="1"/>
  <c r="AN456" i="9"/>
  <c r="BB456" i="9" s="1"/>
  <c r="R456" i="9"/>
  <c r="AW456" i="9" s="1"/>
  <c r="BI456" i="9" s="1"/>
  <c r="BN401" i="9"/>
  <c r="BX401" i="9" s="1"/>
  <c r="P405" i="9"/>
  <c r="AU401" i="9"/>
  <c r="BG401" i="9" s="1"/>
  <c r="AV455" i="9"/>
  <c r="BH455" i="9" s="1"/>
  <c r="BO455" i="9"/>
  <c r="BY455" i="9" s="1"/>
  <c r="J457" i="9"/>
  <c r="AO457" i="9" s="1"/>
  <c r="AO452" i="9"/>
  <c r="BM395" i="9"/>
  <c r="BW395" i="9" s="1"/>
  <c r="AT395" i="9"/>
  <c r="BF395" i="9" s="1"/>
  <c r="AM423" i="9"/>
  <c r="H427" i="9"/>
  <c r="AM427" i="9" s="1"/>
  <c r="AT461" i="9"/>
  <c r="BF461" i="9" s="1"/>
  <c r="BM461" i="9"/>
  <c r="BW461" i="9" s="1"/>
  <c r="BL410" i="9"/>
  <c r="BV410" i="9" s="1"/>
  <c r="S410" i="9"/>
  <c r="AX410" i="9" s="1"/>
  <c r="BJ410" i="9" s="1"/>
  <c r="AS410" i="9"/>
  <c r="BE410" i="9" s="1"/>
  <c r="R417" i="9"/>
  <c r="AW417" i="9" s="1"/>
  <c r="BI417" i="9" s="1"/>
  <c r="AN417" i="9"/>
  <c r="BB417" i="9" s="1"/>
  <c r="AV390" i="9"/>
  <c r="BH390" i="9" s="1"/>
  <c r="BO390" i="9"/>
  <c r="BY390" i="9" s="1"/>
  <c r="H391" i="9"/>
  <c r="AM391" i="9" s="1"/>
  <c r="AM386" i="9"/>
  <c r="BA431" i="9"/>
  <c r="AY431" i="9"/>
  <c r="AV461" i="9"/>
  <c r="BH461" i="9" s="1"/>
  <c r="BO461" i="9"/>
  <c r="BY461" i="9" s="1"/>
  <c r="AY395" i="9"/>
  <c r="BA395" i="9"/>
  <c r="BN412" i="9"/>
  <c r="BX412" i="9" s="1"/>
  <c r="AU412" i="9"/>
  <c r="BG412" i="9" s="1"/>
  <c r="BM426" i="9"/>
  <c r="BW426" i="9" s="1"/>
  <c r="AT426" i="9"/>
  <c r="BF426" i="9" s="1"/>
  <c r="BM388" i="9"/>
  <c r="BW388" i="9" s="1"/>
  <c r="AT388" i="9"/>
  <c r="BF388" i="9" s="1"/>
  <c r="BM446" i="9"/>
  <c r="BW446" i="9" s="1"/>
  <c r="AT446" i="9"/>
  <c r="BF446" i="9" s="1"/>
  <c r="BL452" i="9"/>
  <c r="BV452" i="9" s="1"/>
  <c r="S452" i="9"/>
  <c r="AX452" i="9" s="1"/>
  <c r="BJ452" i="9" s="1"/>
  <c r="N457" i="9"/>
  <c r="AS452" i="9"/>
  <c r="BE452" i="9" s="1"/>
  <c r="AR408" i="9"/>
  <c r="BD408" i="9" s="1"/>
  <c r="M413" i="9"/>
  <c r="BK408" i="9"/>
  <c r="BU408" i="9" s="1"/>
  <c r="O457" i="9"/>
  <c r="AT452" i="9"/>
  <c r="BF452" i="9" s="1"/>
  <c r="BM452" i="9"/>
  <c r="BW452" i="9" s="1"/>
  <c r="BK419" i="9"/>
  <c r="BU419" i="9" s="1"/>
  <c r="AR419" i="9"/>
  <c r="BD419" i="9" s="1"/>
  <c r="BO397" i="9"/>
  <c r="BY397" i="9" s="1"/>
  <c r="AV397" i="9"/>
  <c r="BH397" i="9" s="1"/>
  <c r="BK430" i="9"/>
  <c r="BU430" i="9" s="1"/>
  <c r="M435" i="9"/>
  <c r="AR430" i="9"/>
  <c r="BD430" i="9" s="1"/>
  <c r="AT381" i="9"/>
  <c r="BF381" i="9" s="1"/>
  <c r="BM381" i="9"/>
  <c r="BW381" i="9" s="1"/>
  <c r="BN439" i="9"/>
  <c r="BX439" i="9" s="1"/>
  <c r="AU439" i="9"/>
  <c r="BG439" i="9" s="1"/>
  <c r="AR460" i="9"/>
  <c r="BD460" i="9" s="1"/>
  <c r="BK460" i="9"/>
  <c r="BU460" i="9" s="1"/>
  <c r="M464" i="9"/>
  <c r="AY404" i="9"/>
  <c r="BA404" i="9"/>
  <c r="BN409" i="9"/>
  <c r="BX409" i="9" s="1"/>
  <c r="AU409" i="9"/>
  <c r="BG409" i="9" s="1"/>
  <c r="S463" i="9"/>
  <c r="AS463" i="9"/>
  <c r="BE463" i="9" s="1"/>
  <c r="BL463" i="9"/>
  <c r="AT409" i="9"/>
  <c r="BF409" i="9" s="1"/>
  <c r="BM409" i="9"/>
  <c r="BW409" i="9" s="1"/>
  <c r="AY410" i="9"/>
  <c r="BA410" i="9"/>
  <c r="AS446" i="9"/>
  <c r="BE446" i="9" s="1"/>
  <c r="S446" i="9"/>
  <c r="AX446" i="9" s="1"/>
  <c r="BJ446" i="9" s="1"/>
  <c r="BL446" i="9"/>
  <c r="BV446" i="9" s="1"/>
  <c r="AT432" i="9"/>
  <c r="BF432" i="9" s="1"/>
  <c r="BM432" i="9"/>
  <c r="BW432" i="9" s="1"/>
  <c r="AY462" i="9"/>
  <c r="BA462" i="9"/>
  <c r="BO419" i="9"/>
  <c r="BY419" i="9" s="1"/>
  <c r="AV419" i="9"/>
  <c r="BH419" i="9" s="1"/>
  <c r="K420" i="9"/>
  <c r="AP420" i="9" s="1"/>
  <c r="AP416" i="9"/>
  <c r="BN402" i="9"/>
  <c r="BX402" i="9" s="1"/>
  <c r="AU402" i="9"/>
  <c r="BG402" i="9" s="1"/>
  <c r="BA390" i="9"/>
  <c r="AY390" i="9"/>
  <c r="R401" i="9"/>
  <c r="AW401" i="9" s="1"/>
  <c r="BI401" i="9" s="1"/>
  <c r="AN401" i="9"/>
  <c r="BB401" i="9" s="1"/>
  <c r="I405" i="9"/>
  <c r="AN440" i="9"/>
  <c r="BB440" i="9" s="1"/>
  <c r="R440" i="9"/>
  <c r="AW440" i="9" s="1"/>
  <c r="BI440" i="9" s="1"/>
  <c r="AN419" i="9"/>
  <c r="BB419" i="9" s="1"/>
  <c r="R419" i="9"/>
  <c r="AW419" i="9" s="1"/>
  <c r="BI419" i="9" s="1"/>
  <c r="AV388" i="9"/>
  <c r="BH388" i="9" s="1"/>
  <c r="BO388" i="9"/>
  <c r="BY388" i="9" s="1"/>
  <c r="S424" i="9"/>
  <c r="AX424" i="9" s="1"/>
  <c r="BJ424" i="9" s="1"/>
  <c r="BL424" i="9"/>
  <c r="BV424" i="9" s="1"/>
  <c r="AS424" i="9"/>
  <c r="BE424" i="9" s="1"/>
  <c r="AY440" i="9"/>
  <c r="BA440" i="9"/>
  <c r="AQ416" i="9"/>
  <c r="BC416" i="9" s="1"/>
  <c r="L420" i="9"/>
  <c r="AQ420" i="9" s="1"/>
  <c r="BC420" i="9" s="1"/>
  <c r="BL433" i="9"/>
  <c r="BV433" i="9" s="1"/>
  <c r="S433" i="9"/>
  <c r="AX433" i="9" s="1"/>
  <c r="BJ433" i="9" s="1"/>
  <c r="AS433" i="9"/>
  <c r="BE433" i="9" s="1"/>
  <c r="BK418" i="9"/>
  <c r="BU418" i="9" s="1"/>
  <c r="AR418" i="9"/>
  <c r="BD418" i="9" s="1"/>
  <c r="BM403" i="9"/>
  <c r="BW403" i="9" s="1"/>
  <c r="AT403" i="9"/>
  <c r="BF403" i="9" s="1"/>
  <c r="R404" i="9"/>
  <c r="AW404" i="9" s="1"/>
  <c r="BI404" i="9" s="1"/>
  <c r="AN404" i="9"/>
  <c r="BB404" i="9" s="1"/>
  <c r="AY397" i="9"/>
  <c r="BA397" i="9"/>
  <c r="AP438" i="9"/>
  <c r="K442" i="9"/>
  <c r="AP442" i="9" s="1"/>
  <c r="AN433" i="9"/>
  <c r="BB433" i="9" s="1"/>
  <c r="R433" i="9"/>
  <c r="AW433" i="9" s="1"/>
  <c r="BI433" i="9" s="1"/>
  <c r="AT423" i="9"/>
  <c r="BF423" i="9" s="1"/>
  <c r="O427" i="9"/>
  <c r="BM423" i="9"/>
  <c r="BW423" i="9" s="1"/>
  <c r="BK431" i="9"/>
  <c r="BU431" i="9" s="1"/>
  <c r="AR431" i="9"/>
  <c r="BD431" i="9" s="1"/>
  <c r="AU404" i="9"/>
  <c r="BG404" i="9" s="1"/>
  <c r="BN404" i="9"/>
  <c r="BX404" i="9" s="1"/>
  <c r="S387" i="9"/>
  <c r="AX387" i="9" s="1"/>
  <c r="BJ387" i="9" s="1"/>
  <c r="AS387" i="9"/>
  <c r="BE387" i="9" s="1"/>
  <c r="BL387" i="9"/>
  <c r="BV387" i="9" s="1"/>
  <c r="AM408" i="9"/>
  <c r="H413" i="9"/>
  <c r="AM413" i="9" s="1"/>
  <c r="S418" i="9"/>
  <c r="AX418" i="9" s="1"/>
  <c r="BJ418" i="9" s="1"/>
  <c r="AS418" i="9"/>
  <c r="BE418" i="9" s="1"/>
  <c r="BL418" i="9"/>
  <c r="BV418" i="9" s="1"/>
  <c r="AT462" i="9"/>
  <c r="BF462" i="9" s="1"/>
  <c r="BM462" i="9"/>
  <c r="BW462" i="9" s="1"/>
  <c r="BO434" i="9"/>
  <c r="BY434" i="9" s="1"/>
  <c r="AV434" i="9"/>
  <c r="BH434" i="9" s="1"/>
  <c r="BO386" i="9"/>
  <c r="BY386" i="9" s="1"/>
  <c r="AV386" i="9"/>
  <c r="BH386" i="9" s="1"/>
  <c r="Q391" i="9"/>
  <c r="AV430" i="9"/>
  <c r="BH430" i="9" s="1"/>
  <c r="Q435" i="9"/>
  <c r="BO430" i="9"/>
  <c r="BY430" i="9" s="1"/>
  <c r="AU462" i="9"/>
  <c r="BG462" i="9" s="1"/>
  <c r="BN462" i="9"/>
  <c r="BX462" i="9" s="1"/>
  <c r="AM394" i="9"/>
  <c r="H398" i="9"/>
  <c r="AM398" i="9" s="1"/>
  <c r="AS380" i="9"/>
  <c r="BE380" i="9" s="1"/>
  <c r="BL380" i="9"/>
  <c r="BV380" i="9" s="1"/>
  <c r="S380" i="9"/>
  <c r="AX380" i="9" s="1"/>
  <c r="BJ380" i="9" s="1"/>
  <c r="S462" i="9"/>
  <c r="AX462" i="9" s="1"/>
  <c r="BJ462" i="9" s="1"/>
  <c r="AS462" i="9"/>
  <c r="BE462" i="9" s="1"/>
  <c r="BL462" i="9"/>
  <c r="BV462" i="9" s="1"/>
  <c r="AS382" i="9"/>
  <c r="BE382" i="9" s="1"/>
  <c r="S382" i="9"/>
  <c r="AX382" i="9" s="1"/>
  <c r="BJ382" i="9" s="1"/>
  <c r="BL382" i="9"/>
  <c r="BV382" i="9" s="1"/>
  <c r="S430" i="9"/>
  <c r="AX430" i="9" s="1"/>
  <c r="BJ430" i="9" s="1"/>
  <c r="AS430" i="9"/>
  <c r="BE430" i="9" s="1"/>
  <c r="N435" i="9"/>
  <c r="BL430" i="9"/>
  <c r="BV430" i="9" s="1"/>
  <c r="S434" i="9"/>
  <c r="AX434" i="9" s="1"/>
  <c r="BJ434" i="9" s="1"/>
  <c r="AS434" i="9"/>
  <c r="BE434" i="9" s="1"/>
  <c r="BL434" i="9"/>
  <c r="BV434" i="9" s="1"/>
  <c r="AY419" i="9"/>
  <c r="BA419" i="9"/>
  <c r="AY389" i="9"/>
  <c r="BA389" i="9"/>
  <c r="AS431" i="9"/>
  <c r="BE431" i="9" s="1"/>
  <c r="BL431" i="9"/>
  <c r="BV431" i="9" s="1"/>
  <c r="S431" i="9"/>
  <c r="AX431" i="9" s="1"/>
  <c r="BJ431" i="9" s="1"/>
  <c r="AU395" i="9"/>
  <c r="BG395" i="9" s="1"/>
  <c r="BN395" i="9"/>
  <c r="BX395" i="9" s="1"/>
  <c r="AV379" i="9"/>
  <c r="BH379" i="9" s="1"/>
  <c r="BO379" i="9"/>
  <c r="BY379" i="9" s="1"/>
  <c r="Q383" i="9"/>
  <c r="BM386" i="9"/>
  <c r="BW386" i="9" s="1"/>
  <c r="AT386" i="9"/>
  <c r="BF386" i="9" s="1"/>
  <c r="O391" i="9"/>
  <c r="AS425" i="9"/>
  <c r="BE425" i="9" s="1"/>
  <c r="S425" i="9"/>
  <c r="AX425" i="9" s="1"/>
  <c r="BJ425" i="9" s="1"/>
  <c r="BL425" i="9"/>
  <c r="BV425" i="9" s="1"/>
  <c r="AR441" i="9"/>
  <c r="BD441" i="9" s="1"/>
  <c r="BK441" i="9"/>
  <c r="BU441" i="9" s="1"/>
  <c r="AR426" i="9"/>
  <c r="BD426" i="9" s="1"/>
  <c r="BK426" i="9"/>
  <c r="BU426" i="9" s="1"/>
  <c r="BO446" i="9"/>
  <c r="BY446" i="9" s="1"/>
  <c r="AV446" i="9"/>
  <c r="BH446" i="9" s="1"/>
  <c r="I420" i="9"/>
  <c r="AN416" i="9"/>
  <c r="BB416" i="9" s="1"/>
  <c r="R416" i="9"/>
  <c r="AW416" i="9" s="1"/>
  <c r="BI416" i="9" s="1"/>
  <c r="AS411" i="9"/>
  <c r="BE411" i="9" s="1"/>
  <c r="S411" i="9"/>
  <c r="AX411" i="9" s="1"/>
  <c r="BJ411" i="9" s="1"/>
  <c r="BL411" i="9"/>
  <c r="BV411" i="9" s="1"/>
  <c r="AU418" i="9"/>
  <c r="BG418" i="9" s="1"/>
  <c r="BN418" i="9"/>
  <c r="BX418" i="9" s="1"/>
  <c r="AV395" i="9"/>
  <c r="BH395" i="9" s="1"/>
  <c r="BO395" i="9"/>
  <c r="BY395" i="9" s="1"/>
  <c r="BL448" i="9"/>
  <c r="BV448" i="9" s="1"/>
  <c r="S448" i="9"/>
  <c r="AX448" i="9" s="1"/>
  <c r="BJ448" i="9" s="1"/>
  <c r="AS448" i="9"/>
  <c r="BE448" i="9" s="1"/>
  <c r="R389" i="9"/>
  <c r="AW389" i="9" s="1"/>
  <c r="BI389" i="9" s="1"/>
  <c r="AN389" i="9"/>
  <c r="BB389" i="9" s="1"/>
  <c r="BN396" i="9"/>
  <c r="BX396" i="9" s="1"/>
  <c r="AU396" i="9"/>
  <c r="BG396" i="9" s="1"/>
  <c r="AT417" i="9"/>
  <c r="BF417" i="9" s="1"/>
  <c r="BM417" i="9"/>
  <c r="BW417" i="9" s="1"/>
  <c r="AY446" i="9"/>
  <c r="BA446" i="9"/>
  <c r="BA425" i="9"/>
  <c r="AY425" i="9"/>
  <c r="AY441" i="9"/>
  <c r="BA441" i="9"/>
  <c r="BA448" i="9"/>
  <c r="AY448" i="9"/>
  <c r="AR387" i="9"/>
  <c r="BD387" i="9" s="1"/>
  <c r="BK387" i="9"/>
  <c r="BU387" i="9" s="1"/>
  <c r="AS454" i="9"/>
  <c r="BE454" i="9" s="1"/>
  <c r="S454" i="9"/>
  <c r="AX454" i="9" s="1"/>
  <c r="BJ454" i="9" s="1"/>
  <c r="BL454" i="9"/>
  <c r="BV454" i="9" s="1"/>
  <c r="R397" i="9"/>
  <c r="AW397" i="9" s="1"/>
  <c r="BI397" i="9" s="1"/>
  <c r="AN397" i="9"/>
  <c r="BB397" i="9" s="1"/>
  <c r="J435" i="9"/>
  <c r="AO435" i="9" s="1"/>
  <c r="AO430" i="9"/>
  <c r="AT430" i="9"/>
  <c r="BF430" i="9" s="1"/>
  <c r="O435" i="9"/>
  <c r="BM430" i="9"/>
  <c r="BW430" i="9" s="1"/>
  <c r="BL408" i="9"/>
  <c r="BV408" i="9" s="1"/>
  <c r="S408" i="9"/>
  <c r="AX408" i="9" s="1"/>
  <c r="BJ408" i="9" s="1"/>
  <c r="AS408" i="9"/>
  <c r="BE408" i="9" s="1"/>
  <c r="N413" i="9"/>
  <c r="AV440" i="9"/>
  <c r="BH440" i="9" s="1"/>
  <c r="BO440" i="9"/>
  <c r="BY440" i="9" s="1"/>
  <c r="R434" i="9"/>
  <c r="AW434" i="9" s="1"/>
  <c r="BI434" i="9" s="1"/>
  <c r="AN434" i="9"/>
  <c r="BB434" i="9" s="1"/>
  <c r="AR454" i="9"/>
  <c r="BD454" i="9" s="1"/>
  <c r="BK454" i="9"/>
  <c r="BU454" i="9" s="1"/>
  <c r="AT408" i="9"/>
  <c r="BF408" i="9" s="1"/>
  <c r="O413" i="9"/>
  <c r="BM408" i="9"/>
  <c r="BW408" i="9" s="1"/>
  <c r="BO382" i="9"/>
  <c r="BY382" i="9" s="1"/>
  <c r="AV382" i="9"/>
  <c r="BH382" i="9" s="1"/>
  <c r="AM438" i="9"/>
  <c r="H442" i="9"/>
  <c r="AM442" i="9" s="1"/>
  <c r="AR382" i="9"/>
  <c r="BD382" i="9" s="1"/>
  <c r="BK382" i="9"/>
  <c r="BU382" i="9" s="1"/>
  <c r="AY409" i="9"/>
  <c r="BA409" i="9"/>
  <c r="AV387" i="9"/>
  <c r="BH387" i="9" s="1"/>
  <c r="BO387" i="9"/>
  <c r="BY387" i="9" s="1"/>
  <c r="AT425" i="9"/>
  <c r="BF425" i="9" s="1"/>
  <c r="BM425" i="9"/>
  <c r="BW425" i="9" s="1"/>
  <c r="AV456" i="9"/>
  <c r="BH456" i="9" s="1"/>
  <c r="BO456" i="9"/>
  <c r="BY456" i="9" s="1"/>
  <c r="S447" i="9"/>
  <c r="AX447" i="9" s="1"/>
  <c r="BJ447" i="9" s="1"/>
  <c r="AS447" i="9"/>
  <c r="BE447" i="9" s="1"/>
  <c r="BL447" i="9"/>
  <c r="BV447" i="9" s="1"/>
  <c r="AV381" i="9"/>
  <c r="BH381" i="9" s="1"/>
  <c r="BO381" i="9"/>
  <c r="BY381" i="9" s="1"/>
  <c r="I457" i="9"/>
  <c r="R452" i="9"/>
  <c r="AW452" i="9" s="1"/>
  <c r="BI452" i="9" s="1"/>
  <c r="AN452" i="9"/>
  <c r="BB452" i="9" s="1"/>
  <c r="AU445" i="9"/>
  <c r="BG445" i="9" s="1"/>
  <c r="BN445" i="9"/>
  <c r="BX445" i="9" s="1"/>
  <c r="P449" i="9"/>
  <c r="AR448" i="9"/>
  <c r="BD448" i="9" s="1"/>
  <c r="BK448" i="9"/>
  <c r="BU448" i="9" s="1"/>
  <c r="AU438" i="9"/>
  <c r="BG438" i="9" s="1"/>
  <c r="P442" i="9"/>
  <c r="BN438" i="9"/>
  <c r="BX438" i="9" s="1"/>
  <c r="AT456" i="9"/>
  <c r="BF456" i="9" s="1"/>
  <c r="BM456" i="9"/>
  <c r="BW456" i="9" s="1"/>
  <c r="H383" i="9"/>
  <c r="AM379" i="9"/>
  <c r="H457" i="9"/>
  <c r="AM457" i="9" s="1"/>
  <c r="AM452" i="9"/>
  <c r="BO454" i="9"/>
  <c r="BY454" i="9" s="1"/>
  <c r="AV454" i="9"/>
  <c r="BH454" i="9" s="1"/>
  <c r="AT418" i="9"/>
  <c r="BF418" i="9" s="1"/>
  <c r="BM418" i="9"/>
  <c r="BW418" i="9" s="1"/>
  <c r="AV412" i="9"/>
  <c r="BH412" i="9" s="1"/>
  <c r="BO412" i="9"/>
  <c r="BY412" i="9" s="1"/>
  <c r="AS416" i="9"/>
  <c r="BE416" i="9" s="1"/>
  <c r="BL416" i="9"/>
  <c r="BV416" i="9" s="1"/>
  <c r="N420" i="9"/>
  <c r="S416" i="9"/>
  <c r="AX416" i="9" s="1"/>
  <c r="BJ416" i="9" s="1"/>
  <c r="AV445" i="9"/>
  <c r="BH445" i="9" s="1"/>
  <c r="Q449" i="9"/>
  <c r="BO445" i="9"/>
  <c r="BY445" i="9" s="1"/>
  <c r="BN423" i="9"/>
  <c r="BX423" i="9" s="1"/>
  <c r="P427" i="9"/>
  <c r="AU423" i="9"/>
  <c r="BG423" i="9" s="1"/>
  <c r="BA412" i="9"/>
  <c r="AY412" i="9"/>
  <c r="R411" i="9"/>
  <c r="AW411" i="9" s="1"/>
  <c r="BI411" i="9" s="1"/>
  <c r="AN411" i="9"/>
  <c r="BB411" i="9" s="1"/>
  <c r="AU416" i="9"/>
  <c r="BG416" i="9" s="1"/>
  <c r="BN416" i="9"/>
  <c r="BX416" i="9" s="1"/>
  <c r="P420" i="9"/>
  <c r="AY447" i="9"/>
  <c r="BA447" i="9"/>
  <c r="AU387" i="9"/>
  <c r="BG387" i="9" s="1"/>
  <c r="BN387" i="9"/>
  <c r="BX387" i="9" s="1"/>
  <c r="R460" i="9"/>
  <c r="AW460" i="9" s="1"/>
  <c r="BI460" i="9" s="1"/>
  <c r="AN460" i="9"/>
  <c r="BB460" i="9" s="1"/>
  <c r="I464" i="9"/>
  <c r="AN439" i="9"/>
  <c r="BB439" i="9" s="1"/>
  <c r="R439" i="9"/>
  <c r="AW439" i="9" s="1"/>
  <c r="BI439" i="9" s="1"/>
  <c r="AM416" i="9"/>
  <c r="H420" i="9"/>
  <c r="AM420" i="9" s="1"/>
  <c r="J391" i="9"/>
  <c r="AO391" i="9" s="1"/>
  <c r="AO386" i="9"/>
  <c r="K391" i="9"/>
  <c r="AP391" i="9" s="1"/>
  <c r="AP386" i="9"/>
  <c r="BL396" i="9"/>
  <c r="BV396" i="9" s="1"/>
  <c r="S396" i="9"/>
  <c r="AX396" i="9" s="1"/>
  <c r="BJ396" i="9" s="1"/>
  <c r="AS396" i="9"/>
  <c r="BE396" i="9" s="1"/>
  <c r="AQ438" i="9"/>
  <c r="BC438" i="9" s="1"/>
  <c r="L442" i="9"/>
  <c r="AQ442" i="9" s="1"/>
  <c r="BC442" i="9" s="1"/>
  <c r="AT410" i="9"/>
  <c r="BF410" i="9" s="1"/>
  <c r="BM410" i="9"/>
  <c r="BW410" i="9" s="1"/>
  <c r="AV394" i="9"/>
  <c r="BH394" i="9" s="1"/>
  <c r="BO394" i="9"/>
  <c r="BY394" i="9" s="1"/>
  <c r="Q398" i="9"/>
  <c r="AU430" i="9"/>
  <c r="BG430" i="9" s="1"/>
  <c r="P435" i="9"/>
  <c r="BN430" i="9"/>
  <c r="BX430" i="9" s="1"/>
  <c r="AQ430" i="9"/>
  <c r="BC430" i="9" s="1"/>
  <c r="L435" i="9"/>
  <c r="AQ435" i="9" s="1"/>
  <c r="BC435" i="9" s="1"/>
  <c r="AO416" i="9"/>
  <c r="J420" i="9"/>
  <c r="AO420" i="9" s="1"/>
  <c r="AP460" i="9"/>
  <c r="K464" i="9"/>
  <c r="BL441" i="9"/>
  <c r="BV441" i="9" s="1"/>
  <c r="AS441" i="9"/>
  <c r="BE441" i="9" s="1"/>
  <c r="S441" i="9"/>
  <c r="AX441" i="9" s="1"/>
  <c r="BJ441" i="9" s="1"/>
  <c r="I442" i="9"/>
  <c r="R438" i="9"/>
  <c r="AW438" i="9" s="1"/>
  <c r="BI438" i="9" s="1"/>
  <c r="AN438" i="9"/>
  <c r="BB438" i="9" s="1"/>
  <c r="BL402" i="9"/>
  <c r="BV402" i="9" s="1"/>
  <c r="S402" i="9"/>
  <c r="AX402" i="9" s="1"/>
  <c r="BJ402" i="9" s="1"/>
  <c r="AS402" i="9"/>
  <c r="BE402" i="9" s="1"/>
  <c r="BL394" i="9"/>
  <c r="BV394" i="9" s="1"/>
  <c r="S394" i="9"/>
  <c r="AX394" i="9" s="1"/>
  <c r="BJ394" i="9" s="1"/>
  <c r="N398" i="9"/>
  <c r="AS394" i="9"/>
  <c r="BE394" i="9" s="1"/>
  <c r="BM433" i="9"/>
  <c r="BW433" i="9" s="1"/>
  <c r="AT433" i="9"/>
  <c r="BF433" i="9" s="1"/>
  <c r="AY461" i="9"/>
  <c r="BA461" i="9"/>
  <c r="L383" i="9"/>
  <c r="AQ379" i="9"/>
  <c r="BC379" i="9" s="1"/>
  <c r="AV448" i="9"/>
  <c r="BH448" i="9" s="1"/>
  <c r="BO448" i="9"/>
  <c r="BY448" i="9" s="1"/>
  <c r="R424" i="9"/>
  <c r="AW424" i="9" s="1"/>
  <c r="BI424" i="9" s="1"/>
  <c r="AN424" i="9"/>
  <c r="BB424" i="9" s="1"/>
  <c r="R447" i="9"/>
  <c r="AW447" i="9" s="1"/>
  <c r="BI447" i="9" s="1"/>
  <c r="AN447" i="9"/>
  <c r="BB447" i="9" s="1"/>
  <c r="AU448" i="9"/>
  <c r="BG448" i="9" s="1"/>
  <c r="BN448" i="9"/>
  <c r="BX448" i="9" s="1"/>
  <c r="AT396" i="9"/>
  <c r="BF396" i="9" s="1"/>
  <c r="BM396" i="9"/>
  <c r="BW396" i="9" s="1"/>
  <c r="AR446" i="9"/>
  <c r="BD446" i="9" s="1"/>
  <c r="BK446" i="9"/>
  <c r="BU446" i="9" s="1"/>
  <c r="S389" i="9"/>
  <c r="AX389" i="9" s="1"/>
  <c r="BJ389" i="9" s="1"/>
  <c r="BL389" i="9"/>
  <c r="BV389" i="9" s="1"/>
  <c r="AS389" i="9"/>
  <c r="BE389" i="9" s="1"/>
  <c r="BK440" i="9"/>
  <c r="BU440" i="9" s="1"/>
  <c r="AR440" i="9"/>
  <c r="BD440" i="9" s="1"/>
  <c r="R432" i="9"/>
  <c r="AW432" i="9" s="1"/>
  <c r="BI432" i="9" s="1"/>
  <c r="AN432" i="9"/>
  <c r="BB432" i="9" s="1"/>
  <c r="AU456" i="9"/>
  <c r="BG456" i="9" s="1"/>
  <c r="BN456" i="9"/>
  <c r="BX456" i="9" s="1"/>
  <c r="BM401" i="9"/>
  <c r="BW401" i="9" s="1"/>
  <c r="AT401" i="9"/>
  <c r="BF401" i="9" s="1"/>
  <c r="O405" i="9"/>
  <c r="AU417" i="9"/>
  <c r="BG417" i="9" s="1"/>
  <c r="BN417" i="9"/>
  <c r="BX417" i="9" s="1"/>
  <c r="BO403" i="9"/>
  <c r="BY403" i="9" s="1"/>
  <c r="AV403" i="9"/>
  <c r="BH403" i="9" s="1"/>
  <c r="AT387" i="9"/>
  <c r="BF387" i="9" s="1"/>
  <c r="BM387" i="9"/>
  <c r="BW387" i="9" s="1"/>
  <c r="BK390" i="9"/>
  <c r="BU390" i="9" s="1"/>
  <c r="AR390" i="9"/>
  <c r="BD390" i="9" s="1"/>
  <c r="AT402" i="9"/>
  <c r="BF402" i="9" s="1"/>
  <c r="BM402" i="9"/>
  <c r="BW402" i="9" s="1"/>
  <c r="AT441" i="9"/>
  <c r="BF441" i="9" s="1"/>
  <c r="BM441" i="9"/>
  <c r="BW441" i="9" s="1"/>
  <c r="S404" i="9"/>
  <c r="AX404" i="9" s="1"/>
  <c r="BJ404" i="9" s="1"/>
  <c r="BL404" i="9"/>
  <c r="BV404" i="9" s="1"/>
  <c r="AS404" i="9"/>
  <c r="BE404" i="9" s="1"/>
  <c r="BK410" i="9"/>
  <c r="BU410" i="9" s="1"/>
  <c r="AR410" i="9"/>
  <c r="BD410" i="9" s="1"/>
  <c r="AY402" i="9"/>
  <c r="BA402" i="9"/>
  <c r="AU461" i="9"/>
  <c r="BG461" i="9" s="1"/>
  <c r="BN461" i="9"/>
  <c r="BX461" i="9" s="1"/>
  <c r="AY454" i="9"/>
  <c r="BA454" i="9"/>
  <c r="AT412" i="9"/>
  <c r="BF412" i="9" s="1"/>
  <c r="BM412" i="9"/>
  <c r="BW412" i="9" s="1"/>
  <c r="R441" i="9"/>
  <c r="AW441" i="9" s="1"/>
  <c r="BI441" i="9" s="1"/>
  <c r="AN441" i="9"/>
  <c r="BB441" i="9" s="1"/>
  <c r="AR439" i="9"/>
  <c r="BD439" i="9" s="1"/>
  <c r="BK439" i="9"/>
  <c r="BU439" i="9" s="1"/>
  <c r="AU426" i="9"/>
  <c r="BG426" i="9" s="1"/>
  <c r="BN426" i="9"/>
  <c r="BX426" i="9" s="1"/>
  <c r="AV438" i="9"/>
  <c r="BH438" i="9" s="1"/>
  <c r="BO438" i="9"/>
  <c r="BY438" i="9" s="1"/>
  <c r="Q442" i="9"/>
  <c r="AV409" i="9"/>
  <c r="BH409" i="9" s="1"/>
  <c r="BO409" i="9"/>
  <c r="BY409" i="9" s="1"/>
  <c r="AR453" i="9"/>
  <c r="BD453" i="9" s="1"/>
  <c r="BK453" i="9"/>
  <c r="BU453" i="9" s="1"/>
  <c r="AP408" i="9"/>
  <c r="K413" i="9"/>
  <c r="AP413" i="9" s="1"/>
  <c r="P413" i="9"/>
  <c r="AU408" i="9"/>
  <c r="BG408" i="9" s="1"/>
  <c r="BN408" i="9"/>
  <c r="BX408" i="9" s="1"/>
  <c r="AT434" i="9"/>
  <c r="BF434" i="9" s="1"/>
  <c r="BM434" i="9"/>
  <c r="BW434" i="9" s="1"/>
  <c r="BL439" i="9"/>
  <c r="BV439" i="9" s="1"/>
  <c r="S439" i="9"/>
  <c r="AX439" i="9" s="1"/>
  <c r="BJ439" i="9" s="1"/>
  <c r="AS439" i="9"/>
  <c r="BE439" i="9" s="1"/>
  <c r="BN390" i="9"/>
  <c r="BX390" i="9" s="1"/>
  <c r="AU390" i="9"/>
  <c r="BG390" i="9" s="1"/>
  <c r="N427" i="9"/>
  <c r="S423" i="9"/>
  <c r="AX423" i="9" s="1"/>
  <c r="BJ423" i="9" s="1"/>
  <c r="AS423" i="9"/>
  <c r="BE423" i="9" s="1"/>
  <c r="BL423" i="9"/>
  <c r="BV423" i="9" s="1"/>
  <c r="AR412" i="9"/>
  <c r="BD412" i="9" s="1"/>
  <c r="BK412" i="9"/>
  <c r="BU412" i="9" s="1"/>
  <c r="R430" i="9"/>
  <c r="AW430" i="9" s="1"/>
  <c r="BI430" i="9" s="1"/>
  <c r="I435" i="9"/>
  <c r="AN430" i="9"/>
  <c r="BB430" i="9" s="1"/>
  <c r="R431" i="9"/>
  <c r="AW431" i="9" s="1"/>
  <c r="BI431" i="9" s="1"/>
  <c r="AN431" i="9"/>
  <c r="BB431" i="9" s="1"/>
  <c r="R386" i="9"/>
  <c r="AW386" i="9" s="1"/>
  <c r="BI386" i="9" s="1"/>
  <c r="I391" i="9"/>
  <c r="AN386" i="9"/>
  <c r="BB386" i="9" s="1"/>
  <c r="AN402" i="9"/>
  <c r="BB402" i="9" s="1"/>
  <c r="R402" i="9"/>
  <c r="AW402" i="9" s="1"/>
  <c r="BI402" i="9" s="1"/>
  <c r="BK452" i="9"/>
  <c r="BU452" i="9" s="1"/>
  <c r="M457" i="9"/>
  <c r="AR452" i="9"/>
  <c r="BD452" i="9" s="1"/>
  <c r="AR394" i="9"/>
  <c r="BD394" i="9" s="1"/>
  <c r="BK394" i="9"/>
  <c r="BU394" i="9" s="1"/>
  <c r="M398" i="9"/>
  <c r="R388" i="9"/>
  <c r="AW388" i="9" s="1"/>
  <c r="BI388" i="9" s="1"/>
  <c r="AN388" i="9"/>
  <c r="BB388" i="9" s="1"/>
  <c r="AP394" i="9"/>
  <c r="K398" i="9"/>
  <c r="AP398" i="9" s="1"/>
  <c r="AN418" i="9"/>
  <c r="BB418" i="9" s="1"/>
  <c r="R418" i="9"/>
  <c r="AW418" i="9" s="1"/>
  <c r="BI418" i="9" s="1"/>
  <c r="BN453" i="9"/>
  <c r="BX453" i="9" s="1"/>
  <c r="AU453" i="9"/>
  <c r="BG453" i="9" s="1"/>
  <c r="N449" i="9"/>
  <c r="S445" i="9"/>
  <c r="AX445" i="9" s="1"/>
  <c r="BJ445" i="9" s="1"/>
  <c r="BL445" i="9"/>
  <c r="BV445" i="9" s="1"/>
  <c r="AS445" i="9"/>
  <c r="BE445" i="9" s="1"/>
  <c r="AP423" i="9"/>
  <c r="K427" i="9"/>
  <c r="AP427" i="9" s="1"/>
  <c r="AT445" i="9"/>
  <c r="BF445" i="9" s="1"/>
  <c r="BM445" i="9"/>
  <c r="BW445" i="9" s="1"/>
  <c r="O449" i="9"/>
  <c r="AU463" i="9"/>
  <c r="BG463" i="9" s="1"/>
  <c r="BN463" i="9"/>
  <c r="AO401" i="9"/>
  <c r="J405" i="9"/>
  <c r="AO405" i="9" s="1"/>
  <c r="BM440" i="9"/>
  <c r="BW440" i="9" s="1"/>
  <c r="AT440" i="9"/>
  <c r="BF440" i="9" s="1"/>
  <c r="AT460" i="9"/>
  <c r="BF460" i="9" s="1"/>
  <c r="BM460" i="9"/>
  <c r="BW460" i="9" s="1"/>
  <c r="O464" i="9"/>
  <c r="AU440" i="9"/>
  <c r="BG440" i="9" s="1"/>
  <c r="BN440" i="9"/>
  <c r="BX440" i="9" s="1"/>
  <c r="BK388" i="9"/>
  <c r="BU388" i="9" s="1"/>
  <c r="AR388" i="9"/>
  <c r="BD388" i="9" s="1"/>
  <c r="AY434" i="9"/>
  <c r="BA434" i="9"/>
  <c r="BO431" i="9"/>
  <c r="BY431" i="9" s="1"/>
  <c r="AV431" i="9"/>
  <c r="BH431" i="9" s="1"/>
  <c r="R425" i="9"/>
  <c r="AW425" i="9" s="1"/>
  <c r="BI425" i="9" s="1"/>
  <c r="AN425" i="9"/>
  <c r="BB425" i="9" s="1"/>
  <c r="AR461" i="9"/>
  <c r="BD461" i="9" s="1"/>
  <c r="BK461" i="9"/>
  <c r="BU461" i="9" s="1"/>
  <c r="BL409" i="9"/>
  <c r="BV409" i="9" s="1"/>
  <c r="S409" i="9"/>
  <c r="AX409" i="9" s="1"/>
  <c r="BJ409" i="9" s="1"/>
  <c r="AS409" i="9"/>
  <c r="BE409" i="9" s="1"/>
  <c r="BK381" i="9"/>
  <c r="BU381" i="9" s="1"/>
  <c r="AR381" i="9"/>
  <c r="BD381" i="9" s="1"/>
  <c r="BL438" i="9"/>
  <c r="BV438" i="9" s="1"/>
  <c r="S438" i="9"/>
  <c r="AX438" i="9" s="1"/>
  <c r="BJ438" i="9" s="1"/>
  <c r="AS438" i="9"/>
  <c r="BE438" i="9" s="1"/>
  <c r="N442" i="9"/>
  <c r="AT382" i="9"/>
  <c r="BF382" i="9" s="1"/>
  <c r="BM382" i="9"/>
  <c r="BW382" i="9" s="1"/>
  <c r="R446" i="9"/>
  <c r="AW446" i="9" s="1"/>
  <c r="BI446" i="9" s="1"/>
  <c r="AN446" i="9"/>
  <c r="BB446" i="9" s="1"/>
  <c r="BM380" i="9"/>
  <c r="BW380" i="9" s="1"/>
  <c r="AT380" i="9"/>
  <c r="BF380" i="9" s="1"/>
  <c r="BN411" i="9"/>
  <c r="BX411" i="9" s="1"/>
  <c r="AU411" i="9"/>
  <c r="BG411" i="9" s="1"/>
  <c r="AR462" i="9"/>
  <c r="BD462" i="9" s="1"/>
  <c r="BK462" i="9"/>
  <c r="BU462" i="9" s="1"/>
  <c r="AM401" i="9"/>
  <c r="H405" i="9"/>
  <c r="AM405" i="9" s="1"/>
  <c r="AR403" i="9"/>
  <c r="BD403" i="9" s="1"/>
  <c r="BK403" i="9"/>
  <c r="BU403" i="9" s="1"/>
  <c r="AR397" i="9"/>
  <c r="BD397" i="9" s="1"/>
  <c r="BK397" i="9"/>
  <c r="BU397" i="9" s="1"/>
  <c r="R396" i="9"/>
  <c r="AW396" i="9" s="1"/>
  <c r="BI396" i="9" s="1"/>
  <c r="AN396" i="9"/>
  <c r="BB396" i="9" s="1"/>
  <c r="S453" i="9"/>
  <c r="AX453" i="9" s="1"/>
  <c r="BJ453" i="9" s="1"/>
  <c r="BL453" i="9"/>
  <c r="BV453" i="9" s="1"/>
  <c r="AS453" i="9"/>
  <c r="BE453" i="9" s="1"/>
  <c r="S386" i="9"/>
  <c r="AX386" i="9" s="1"/>
  <c r="BJ386" i="9" s="1"/>
  <c r="BL386" i="9"/>
  <c r="BV386" i="9" s="1"/>
  <c r="AS386" i="9"/>
  <c r="BE386" i="9" s="1"/>
  <c r="N391" i="9"/>
  <c r="AR417" i="9"/>
  <c r="BD417" i="9" s="1"/>
  <c r="BK417" i="9"/>
  <c r="BU417" i="9" s="1"/>
  <c r="AY456" i="9"/>
  <c r="BA456" i="9"/>
  <c r="S461" i="9"/>
  <c r="AX461" i="9" s="1"/>
  <c r="BJ461" i="9" s="1"/>
  <c r="AS461" i="9"/>
  <c r="BE461" i="9" s="1"/>
  <c r="BL461" i="9"/>
  <c r="BV461" i="9" s="1"/>
  <c r="L398" i="9"/>
  <c r="AQ398" i="9" s="1"/>
  <c r="BC398" i="9" s="1"/>
  <c r="AQ394" i="9"/>
  <c r="BC394" i="9" s="1"/>
  <c r="BO424" i="9"/>
  <c r="BY424" i="9" s="1"/>
  <c r="AV424" i="9"/>
  <c r="BH424" i="9" s="1"/>
  <c r="AR396" i="9"/>
  <c r="BD396" i="9" s="1"/>
  <c r="BK396" i="9"/>
  <c r="BU396" i="9" s="1"/>
  <c r="AU389" i="9"/>
  <c r="BG389" i="9" s="1"/>
  <c r="BN389" i="9"/>
  <c r="BX389" i="9" s="1"/>
  <c r="AY417" i="9"/>
  <c r="BA417" i="9"/>
  <c r="AR438" i="9"/>
  <c r="BD438" i="9" s="1"/>
  <c r="BK438" i="9"/>
  <c r="BU438" i="9" s="1"/>
  <c r="M442" i="9"/>
  <c r="AY439" i="9"/>
  <c r="BA439" i="9"/>
  <c r="AY403" i="9"/>
  <c r="BA403" i="9"/>
  <c r="BO411" i="9"/>
  <c r="BY411" i="9" s="1"/>
  <c r="AV411" i="9"/>
  <c r="BH411" i="9" s="1"/>
  <c r="AY396" i="9"/>
  <c r="BA396" i="9"/>
  <c r="BK425" i="9"/>
  <c r="BU425" i="9" s="1"/>
  <c r="AR425" i="9"/>
  <c r="BD425" i="9" s="1"/>
  <c r="AT390" i="9"/>
  <c r="BF390" i="9" s="1"/>
  <c r="BM390" i="9"/>
  <c r="BW390" i="9" s="1"/>
  <c r="AY382" i="9"/>
  <c r="BA382" i="9"/>
  <c r="AV404" i="9"/>
  <c r="BH404" i="9" s="1"/>
  <c r="BO404" i="9"/>
  <c r="BY404" i="9" s="1"/>
  <c r="S379" i="9"/>
  <c r="AX379" i="9" s="1"/>
  <c r="BJ379" i="9" s="1"/>
  <c r="AS379" i="9"/>
  <c r="BE379" i="9" s="1"/>
  <c r="BL379" i="9"/>
  <c r="BV379" i="9" s="1"/>
  <c r="N383" i="9"/>
  <c r="BK379" i="9"/>
  <c r="BU379" i="9" s="1"/>
  <c r="M383" i="9"/>
  <c r="AR379" i="9"/>
  <c r="BD379" i="9" s="1"/>
  <c r="BN394" i="9"/>
  <c r="BX394" i="9" s="1"/>
  <c r="P398" i="9"/>
  <c r="AU394" i="9"/>
  <c r="BG394" i="9" s="1"/>
  <c r="BO441" i="9"/>
  <c r="BY441" i="9" s="1"/>
  <c r="AV441" i="9"/>
  <c r="BH441" i="9" s="1"/>
  <c r="BO389" i="9"/>
  <c r="BY389" i="9" s="1"/>
  <c r="AV389" i="9"/>
  <c r="BH389" i="9" s="1"/>
  <c r="BM397" i="9"/>
  <c r="BW397" i="9" s="1"/>
  <c r="AT397" i="9"/>
  <c r="BF397" i="9" s="1"/>
  <c r="AY455" i="9"/>
  <c r="BA455" i="9"/>
  <c r="AT411" i="9"/>
  <c r="BF411" i="9" s="1"/>
  <c r="BM411" i="9"/>
  <c r="BW411" i="9" s="1"/>
  <c r="AU380" i="9"/>
  <c r="BG380" i="9" s="1"/>
  <c r="BN380" i="9"/>
  <c r="BX380" i="9" s="1"/>
  <c r="AY465" i="9"/>
  <c r="BA465" i="9"/>
  <c r="R406" i="9"/>
  <c r="AN406" i="9"/>
  <c r="BB406" i="9" s="1"/>
  <c r="AU465" i="9"/>
  <c r="BG465" i="9" s="1"/>
  <c r="BN465" i="9"/>
  <c r="BX465" i="9" s="1"/>
  <c r="S436" i="9"/>
  <c r="AS436" i="9"/>
  <c r="BE436" i="9" s="1"/>
  <c r="BL436" i="9"/>
  <c r="AT465" i="9"/>
  <c r="BF465" i="9" s="1"/>
  <c r="BM465" i="9"/>
  <c r="BW465" i="9" s="1"/>
  <c r="BN406" i="9"/>
  <c r="AU406" i="9"/>
  <c r="BG406" i="9" s="1"/>
  <c r="AT406" i="9"/>
  <c r="BF406" i="9" s="1"/>
  <c r="BM406" i="9"/>
  <c r="BW406" i="9" s="1"/>
  <c r="BA399" i="9"/>
  <c r="AY399" i="9"/>
  <c r="AV465" i="9"/>
  <c r="BH465" i="9" s="1"/>
  <c r="BO465" i="9"/>
  <c r="AR458" i="9"/>
  <c r="BD458" i="9" s="1"/>
  <c r="BK458" i="9"/>
  <c r="BU458" i="9" s="1"/>
  <c r="AN414" i="9"/>
  <c r="BB414" i="9" s="1"/>
  <c r="R414" i="9"/>
  <c r="AV450" i="9"/>
  <c r="BH450" i="9" s="1"/>
  <c r="BO450" i="9"/>
  <c r="BY450" i="9" s="1"/>
  <c r="AY436" i="9"/>
  <c r="BA436" i="9"/>
  <c r="AR392" i="9"/>
  <c r="BD392" i="9" s="1"/>
  <c r="BK392" i="9"/>
  <c r="BU392" i="9" s="1"/>
  <c r="AM384" i="9"/>
  <c r="H468" i="9"/>
  <c r="AR414" i="9"/>
  <c r="BD414" i="9" s="1"/>
  <c r="BK414" i="9"/>
  <c r="BU414" i="9" s="1"/>
  <c r="R392" i="9"/>
  <c r="AN392" i="9"/>
  <c r="BB392" i="9" s="1"/>
  <c r="AV443" i="9"/>
  <c r="BH443" i="9" s="1"/>
  <c r="BO443" i="9"/>
  <c r="BY443" i="9" s="1"/>
  <c r="I468" i="9"/>
  <c r="AN384" i="9"/>
  <c r="BB384" i="9" s="1"/>
  <c r="R384" i="9"/>
  <c r="S392" i="9"/>
  <c r="BL392" i="9"/>
  <c r="AS392" i="9"/>
  <c r="BE392" i="9" s="1"/>
  <c r="BM443" i="9"/>
  <c r="AT443" i="9"/>
  <c r="BF443" i="9" s="1"/>
  <c r="J468" i="9"/>
  <c r="AO384" i="9"/>
  <c r="AU450" i="9"/>
  <c r="BG450" i="9" s="1"/>
  <c r="BN450" i="9"/>
  <c r="BX450" i="9" s="1"/>
  <c r="AY428" i="9"/>
  <c r="BA428" i="9"/>
  <c r="AV406" i="9"/>
  <c r="BH406" i="9" s="1"/>
  <c r="BO406" i="9"/>
  <c r="BA406" i="9"/>
  <c r="AY406" i="9"/>
  <c r="S465" i="9"/>
  <c r="AS465" i="9"/>
  <c r="BE465" i="9" s="1"/>
  <c r="BL465" i="9"/>
  <c r="AT450" i="9"/>
  <c r="BF450" i="9" s="1"/>
  <c r="BM450" i="9"/>
  <c r="K468" i="9"/>
  <c r="AP384" i="9"/>
  <c r="AY392" i="9"/>
  <c r="BA392" i="9"/>
  <c r="AY421" i="9"/>
  <c r="BA421" i="9"/>
  <c r="AN421" i="9"/>
  <c r="BB421" i="9" s="1"/>
  <c r="R421" i="9"/>
  <c r="L468" i="9"/>
  <c r="AQ384" i="9"/>
  <c r="BC384" i="9" s="1"/>
  <c r="AR450" i="9"/>
  <c r="BD450" i="9" s="1"/>
  <c r="BK450" i="9"/>
  <c r="BU450" i="9" s="1"/>
  <c r="AS421" i="9"/>
  <c r="BE421" i="9" s="1"/>
  <c r="S421" i="9"/>
  <c r="BL421" i="9"/>
  <c r="AS443" i="9"/>
  <c r="BE443" i="9" s="1"/>
  <c r="BL443" i="9"/>
  <c r="S443" i="9"/>
  <c r="BO414" i="9"/>
  <c r="BY414" i="9" s="1"/>
  <c r="AV414" i="9"/>
  <c r="BH414" i="9" s="1"/>
  <c r="AV436" i="9"/>
  <c r="BH436" i="9" s="1"/>
  <c r="BO436" i="9"/>
  <c r="AR406" i="9"/>
  <c r="BD406" i="9" s="1"/>
  <c r="BK406" i="9"/>
  <c r="BU406" i="9" s="1"/>
  <c r="BN414" i="9"/>
  <c r="AU414" i="9"/>
  <c r="BG414" i="9" s="1"/>
  <c r="AV392" i="9"/>
  <c r="BH392" i="9" s="1"/>
  <c r="BO392" i="9"/>
  <c r="AV458" i="9"/>
  <c r="BH458" i="9" s="1"/>
  <c r="BO458" i="9"/>
  <c r="AR443" i="9"/>
  <c r="BD443" i="9" s="1"/>
  <c r="BK443" i="9"/>
  <c r="BU443" i="9" s="1"/>
  <c r="R450" i="9"/>
  <c r="AW450" i="9" s="1"/>
  <c r="BI450" i="9" s="1"/>
  <c r="AN450" i="9"/>
  <c r="BB450" i="9" s="1"/>
  <c r="BM384" i="9"/>
  <c r="AT384" i="9"/>
  <c r="BF384" i="9" s="1"/>
  <c r="O468" i="9"/>
  <c r="R465" i="9"/>
  <c r="AW465" i="9" s="1"/>
  <c r="BI465" i="9" s="1"/>
  <c r="AN465" i="9"/>
  <c r="BB465" i="9" s="1"/>
  <c r="S450" i="9"/>
  <c r="BL450" i="9"/>
  <c r="AS450" i="9"/>
  <c r="BE450" i="9" s="1"/>
  <c r="R399" i="9"/>
  <c r="AW399" i="9" s="1"/>
  <c r="BI399" i="9" s="1"/>
  <c r="AN399" i="9"/>
  <c r="BB399" i="9" s="1"/>
  <c r="BL384" i="9"/>
  <c r="N468" i="9"/>
  <c r="AS384" i="9"/>
  <c r="BE384" i="9" s="1"/>
  <c r="S384" i="9"/>
  <c r="S406" i="9"/>
  <c r="AS406" i="9"/>
  <c r="BE406" i="9" s="1"/>
  <c r="BL406" i="9"/>
  <c r="BO399" i="9"/>
  <c r="AV399" i="9"/>
  <c r="BH399" i="9" s="1"/>
  <c r="R458" i="9"/>
  <c r="AN458" i="9"/>
  <c r="BB458" i="9" s="1"/>
  <c r="BL399" i="9"/>
  <c r="S399" i="9"/>
  <c r="AS399" i="9"/>
  <c r="BE399" i="9" s="1"/>
  <c r="R443" i="9"/>
  <c r="AW443" i="9" s="1"/>
  <c r="BI443" i="9" s="1"/>
  <c r="AN443" i="9"/>
  <c r="BB443" i="9" s="1"/>
  <c r="AT414" i="9"/>
  <c r="BF414" i="9" s="1"/>
  <c r="BM414" i="9"/>
  <c r="BL414" i="9"/>
  <c r="S414" i="9"/>
  <c r="AS414" i="9"/>
  <c r="BE414" i="9" s="1"/>
  <c r="AU436" i="9"/>
  <c r="BG436" i="9" s="1"/>
  <c r="BN436" i="9"/>
  <c r="S458" i="9"/>
  <c r="AS458" i="9"/>
  <c r="BE458" i="9" s="1"/>
  <c r="BL458" i="9"/>
  <c r="AR421" i="9"/>
  <c r="BD421" i="9" s="1"/>
  <c r="BK421" i="9"/>
  <c r="BU421" i="9" s="1"/>
  <c r="AU399" i="9"/>
  <c r="BG399" i="9" s="1"/>
  <c r="BN399" i="9"/>
  <c r="BM392" i="9"/>
  <c r="AT392" i="9"/>
  <c r="BF392" i="9" s="1"/>
  <c r="AU392" i="9"/>
  <c r="BG392" i="9" s="1"/>
  <c r="BN392" i="9"/>
  <c r="BX392" i="9" s="1"/>
  <c r="AR436" i="9"/>
  <c r="BD436" i="9" s="1"/>
  <c r="BK436" i="9"/>
  <c r="BU436" i="9" s="1"/>
  <c r="AR384" i="9"/>
  <c r="BD384" i="9" s="1"/>
  <c r="BK384" i="9"/>
  <c r="M468" i="9"/>
  <c r="BM399" i="9"/>
  <c r="AT399" i="9"/>
  <c r="BF399" i="9" s="1"/>
  <c r="AU458" i="9"/>
  <c r="BG458" i="9" s="1"/>
  <c r="BN458" i="9"/>
  <c r="R436" i="9"/>
  <c r="AN436" i="9"/>
  <c r="BB436" i="9" s="1"/>
  <c r="AR399" i="9"/>
  <c r="BD399" i="9" s="1"/>
  <c r="BK399" i="9"/>
  <c r="BU399" i="9" s="1"/>
  <c r="AY450" i="9"/>
  <c r="BA450" i="9"/>
  <c r="P468" i="9"/>
  <c r="AU384" i="9"/>
  <c r="BG384" i="9" s="1"/>
  <c r="BN384" i="9"/>
  <c r="BM436" i="9"/>
  <c r="BW436" i="9" s="1"/>
  <c r="AT436" i="9"/>
  <c r="BF436" i="9" s="1"/>
  <c r="AT458" i="9"/>
  <c r="BF458" i="9" s="1"/>
  <c r="BM458" i="9"/>
  <c r="AV428" i="9"/>
  <c r="BH428" i="9" s="1"/>
  <c r="BO428" i="9"/>
  <c r="AT428" i="9"/>
  <c r="BF428" i="9" s="1"/>
  <c r="BM428" i="9"/>
  <c r="BW428" i="9" s="1"/>
  <c r="AT421" i="9"/>
  <c r="BF421" i="9" s="1"/>
  <c r="BM421" i="9"/>
  <c r="AY458" i="9"/>
  <c r="BA458" i="9"/>
  <c r="AU428" i="9"/>
  <c r="BG428" i="9" s="1"/>
  <c r="BN428" i="9"/>
  <c r="AN428" i="9"/>
  <c r="BB428" i="9" s="1"/>
  <c r="R428" i="9"/>
  <c r="S428" i="9"/>
  <c r="AS428" i="9"/>
  <c r="BE428" i="9" s="1"/>
  <c r="BL428" i="9"/>
  <c r="AV421" i="9"/>
  <c r="BH421" i="9" s="1"/>
  <c r="BO421" i="9"/>
  <c r="AY414" i="9"/>
  <c r="BA414" i="9"/>
  <c r="AV384" i="9"/>
  <c r="BH384" i="9" s="1"/>
  <c r="Q468" i="9"/>
  <c r="BO384" i="9"/>
  <c r="AY443" i="9"/>
  <c r="BA443" i="9"/>
  <c r="AR465" i="9"/>
  <c r="BD465" i="9" s="1"/>
  <c r="BK465" i="9"/>
  <c r="BU465" i="9" s="1"/>
  <c r="BN421" i="9"/>
  <c r="AU421" i="9"/>
  <c r="BG421" i="9" s="1"/>
  <c r="AR428" i="9"/>
  <c r="BD428" i="9" s="1"/>
  <c r="BK428" i="9"/>
  <c r="BU428" i="9" s="1"/>
  <c r="AU443" i="9"/>
  <c r="BG443" i="9" s="1"/>
  <c r="BN443" i="9"/>
  <c r="BX443" i="9" s="1"/>
  <c r="AG463" i="8"/>
  <c r="AB463" i="8"/>
  <c r="AD463" i="8"/>
  <c r="AI463" i="8"/>
  <c r="AH463" i="8"/>
  <c r="AC463" i="8"/>
  <c r="AE463" i="8"/>
  <c r="AJ463" i="8"/>
  <c r="AF463" i="8"/>
  <c r="AB384" i="8"/>
  <c r="AC384" i="8"/>
  <c r="AJ384" i="8"/>
  <c r="AF384" i="8"/>
  <c r="AH384" i="8"/>
  <c r="AE465" i="8"/>
  <c r="AQ465" i="8" s="1"/>
  <c r="BC465" i="8" s="1"/>
  <c r="AD406" i="8"/>
  <c r="AP406" i="8" s="1"/>
  <c r="AD436" i="8"/>
  <c r="AP436" i="8" s="1"/>
  <c r="AF443" i="8"/>
  <c r="BP443" i="8" s="1"/>
  <c r="AH414" i="8"/>
  <c r="AJ443" i="8"/>
  <c r="AI414" i="8"/>
  <c r="AH399" i="8"/>
  <c r="AG399" i="8"/>
  <c r="AG443" i="8"/>
  <c r="AG458" i="8"/>
  <c r="AD458" i="8"/>
  <c r="AP458" i="8" s="1"/>
  <c r="AF414" i="8"/>
  <c r="BP414" i="8" s="1"/>
  <c r="AH443" i="8"/>
  <c r="AB465" i="8"/>
  <c r="AD392" i="8"/>
  <c r="AP392" i="8" s="1"/>
  <c r="AC465" i="8"/>
  <c r="AO465" i="8" s="1"/>
  <c r="AI465" i="8"/>
  <c r="AF428" i="8"/>
  <c r="BP428" i="8" s="1"/>
  <c r="AC392" i="8"/>
  <c r="AO392" i="8" s="1"/>
  <c r="AF465" i="8"/>
  <c r="BP465" i="8" s="1"/>
  <c r="AI428" i="8"/>
  <c r="AC421" i="8"/>
  <c r="AO421" i="8" s="1"/>
  <c r="AG392" i="8"/>
  <c r="AD399" i="8"/>
  <c r="AP399" i="8" s="1"/>
  <c r="AE443" i="8"/>
  <c r="AQ443" i="8" s="1"/>
  <c r="BC443" i="8" s="1"/>
  <c r="AC436" i="8"/>
  <c r="AO436" i="8" s="1"/>
  <c r="AH458" i="8"/>
  <c r="AF392" i="8"/>
  <c r="BP392" i="8" s="1"/>
  <c r="AE436" i="8"/>
  <c r="AQ436" i="8" s="1"/>
  <c r="BC436" i="8" s="1"/>
  <c r="AE399" i="8"/>
  <c r="AQ399" i="8" s="1"/>
  <c r="BC399" i="8" s="1"/>
  <c r="AG406" i="8"/>
  <c r="AE428" i="8"/>
  <c r="AQ428" i="8" s="1"/>
  <c r="BC428" i="8" s="1"/>
  <c r="AJ406" i="8"/>
  <c r="AG428" i="8"/>
  <c r="AB406" i="8"/>
  <c r="AC443" i="8"/>
  <c r="AO443" i="8" s="1"/>
  <c r="AD414" i="8"/>
  <c r="AP414" i="8" s="1"/>
  <c r="AI392" i="8"/>
  <c r="BS392" i="8" s="1"/>
  <c r="AF450" i="8"/>
  <c r="BP450" i="8" s="1"/>
  <c r="AJ421" i="8"/>
  <c r="AF421" i="8"/>
  <c r="BP421" i="8" s="1"/>
  <c r="AC399" i="8"/>
  <c r="AO399" i="8" s="1"/>
  <c r="AH436" i="8"/>
  <c r="BR436" i="8" s="1"/>
  <c r="AI384" i="8"/>
  <c r="AH406" i="8"/>
  <c r="AF406" i="8"/>
  <c r="BP406" i="8" s="1"/>
  <c r="AD450" i="8"/>
  <c r="AP450" i="8" s="1"/>
  <c r="AI421" i="8"/>
  <c r="AD443" i="8"/>
  <c r="AP443" i="8" s="1"/>
  <c r="AG465" i="8"/>
  <c r="AC406" i="8"/>
  <c r="AO406" i="8" s="1"/>
  <c r="AI450" i="8"/>
  <c r="BS450" i="8" s="1"/>
  <c r="AH421" i="8"/>
  <c r="BR421" i="8" s="1"/>
  <c r="AJ465" i="8"/>
  <c r="BT465" i="8" s="1"/>
  <c r="AJ436" i="8"/>
  <c r="BT436" i="8" s="1"/>
  <c r="AD421" i="8"/>
  <c r="AP421" i="8" s="1"/>
  <c r="AJ450" i="8"/>
  <c r="AF436" i="8"/>
  <c r="BP436" i="8" s="1"/>
  <c r="AF399" i="8"/>
  <c r="BP399" i="8" s="1"/>
  <c r="AG436" i="8"/>
  <c r="AJ458" i="8"/>
  <c r="BT458" i="8" s="1"/>
  <c r="AE406" i="8"/>
  <c r="AQ406" i="8" s="1"/>
  <c r="BC406" i="8" s="1"/>
  <c r="AD428" i="8"/>
  <c r="AP428" i="8" s="1"/>
  <c r="AI443" i="8"/>
  <c r="BS443" i="8" s="1"/>
  <c r="AG414" i="8"/>
  <c r="AJ392" i="8"/>
  <c r="AE458" i="8"/>
  <c r="AQ458" i="8" s="1"/>
  <c r="BC458" i="8" s="1"/>
  <c r="AE414" i="8"/>
  <c r="AQ414" i="8" s="1"/>
  <c r="BC414" i="8" s="1"/>
  <c r="AB436" i="8"/>
  <c r="AK436" i="8" s="1"/>
  <c r="AB443" i="8"/>
  <c r="AK443" i="8" s="1"/>
  <c r="AI436" i="8"/>
  <c r="BS436" i="8" s="1"/>
  <c r="AI458" i="8"/>
  <c r="BS458" i="8" s="1"/>
  <c r="AH428" i="8"/>
  <c r="AB450" i="8"/>
  <c r="AB421" i="8"/>
  <c r="AK421" i="8" s="1"/>
  <c r="AF458" i="8"/>
  <c r="BP458" i="8" s="1"/>
  <c r="AC428" i="8"/>
  <c r="AO428" i="8" s="1"/>
  <c r="AG450" i="8"/>
  <c r="AI406" i="8"/>
  <c r="BS406" i="8" s="1"/>
  <c r="AG421" i="8"/>
  <c r="AE450" i="8"/>
  <c r="AQ450" i="8" s="1"/>
  <c r="BC450" i="8" s="1"/>
  <c r="AD465" i="8"/>
  <c r="AP465" i="8" s="1"/>
  <c r="AI399" i="8"/>
  <c r="BS399" i="8" s="1"/>
  <c r="AB392" i="8"/>
  <c r="AE421" i="8"/>
  <c r="AQ421" i="8" s="1"/>
  <c r="BC421" i="8" s="1"/>
  <c r="AH450" i="8"/>
  <c r="AE392" i="8"/>
  <c r="AQ392" i="8" s="1"/>
  <c r="BC392" i="8" s="1"/>
  <c r="AJ414" i="8"/>
  <c r="BT414" i="8" s="1"/>
  <c r="AH465" i="8"/>
  <c r="BR465" i="8" s="1"/>
  <c r="AC414" i="8"/>
  <c r="AO414" i="8" s="1"/>
  <c r="AB399" i="8"/>
  <c r="AK399" i="8" s="1"/>
  <c r="AB428" i="8"/>
  <c r="AK428" i="8" s="1"/>
  <c r="AJ428" i="8"/>
  <c r="BT428" i="8" s="1"/>
  <c r="AC450" i="8"/>
  <c r="AO450" i="8" s="1"/>
  <c r="AB414" i="8"/>
  <c r="AK414" i="8" s="1"/>
  <c r="AB458" i="8"/>
  <c r="AC458" i="8"/>
  <c r="AO458" i="8" s="1"/>
  <c r="AJ399" i="8"/>
  <c r="BT399" i="8" s="1"/>
  <c r="AH392" i="8"/>
  <c r="BR392" i="8" s="1"/>
  <c r="AG384" i="8"/>
  <c r="AD384" i="8"/>
  <c r="AD468" i="8" s="1"/>
  <c r="AE384" i="8"/>
  <c r="AE468" i="8" s="1"/>
  <c r="AW377" i="8"/>
  <c r="BI377" i="8" s="1"/>
  <c r="AT395" i="8"/>
  <c r="BF395" i="8" s="1"/>
  <c r="BM395" i="8"/>
  <c r="BW395" i="8" s="1"/>
  <c r="BM455" i="8"/>
  <c r="BW455" i="8" s="1"/>
  <c r="AT455" i="8"/>
  <c r="BF455" i="8" s="1"/>
  <c r="AS396" i="8"/>
  <c r="BE396" i="8" s="1"/>
  <c r="S396" i="8"/>
  <c r="AX396" i="8" s="1"/>
  <c r="BJ396" i="8" s="1"/>
  <c r="BL396" i="8"/>
  <c r="BV396" i="8" s="1"/>
  <c r="AT402" i="8"/>
  <c r="BF402" i="8" s="1"/>
  <c r="BM402" i="8"/>
  <c r="BW402" i="8" s="1"/>
  <c r="BA463" i="8"/>
  <c r="AY463" i="8"/>
  <c r="AS440" i="8"/>
  <c r="BE440" i="8" s="1"/>
  <c r="S440" i="8"/>
  <c r="AX440" i="8" s="1"/>
  <c r="BJ440" i="8" s="1"/>
  <c r="BL440" i="8"/>
  <c r="BV440" i="8" s="1"/>
  <c r="BA382" i="8"/>
  <c r="AY382" i="8"/>
  <c r="AN386" i="8"/>
  <c r="I391" i="8"/>
  <c r="R386" i="8"/>
  <c r="AW386" i="8" s="1"/>
  <c r="BI386" i="8" s="1"/>
  <c r="J449" i="8"/>
  <c r="AO449" i="8" s="1"/>
  <c r="AO445" i="8"/>
  <c r="AY461" i="8"/>
  <c r="BA461" i="8"/>
  <c r="AV402" i="8"/>
  <c r="BH402" i="8" s="1"/>
  <c r="BO402" i="8"/>
  <c r="BY402" i="8" s="1"/>
  <c r="R409" i="8"/>
  <c r="AW409" i="8" s="1"/>
  <c r="BI409" i="8" s="1"/>
  <c r="AN409" i="8"/>
  <c r="AT441" i="8"/>
  <c r="BF441" i="8" s="1"/>
  <c r="BM441" i="8"/>
  <c r="BW441" i="8" s="1"/>
  <c r="AN397" i="8"/>
  <c r="R397" i="8"/>
  <c r="AW397" i="8" s="1"/>
  <c r="BI397" i="8" s="1"/>
  <c r="BN434" i="8"/>
  <c r="BX434" i="8" s="1"/>
  <c r="AU434" i="8"/>
  <c r="BG434" i="8" s="1"/>
  <c r="AR439" i="8"/>
  <c r="BK439" i="8"/>
  <c r="BU439" i="8" s="1"/>
  <c r="AQ379" i="8"/>
  <c r="BC379" i="8" s="1"/>
  <c r="L383" i="8"/>
  <c r="AR386" i="8"/>
  <c r="BD386" i="8" s="1"/>
  <c r="BK386" i="8"/>
  <c r="BU386" i="8" s="1"/>
  <c r="M391" i="8"/>
  <c r="AU439" i="8"/>
  <c r="BG439" i="8" s="1"/>
  <c r="BN439" i="8"/>
  <c r="BX439" i="8" s="1"/>
  <c r="AY402" i="8"/>
  <c r="BA402" i="8"/>
  <c r="AU453" i="8"/>
  <c r="BG453" i="8" s="1"/>
  <c r="BN453" i="8"/>
  <c r="BX453" i="8" s="1"/>
  <c r="AT425" i="8"/>
  <c r="BF425" i="8" s="1"/>
  <c r="BM425" i="8"/>
  <c r="BW425" i="8" s="1"/>
  <c r="AS424" i="8"/>
  <c r="BE424" i="8" s="1"/>
  <c r="S424" i="8"/>
  <c r="AX424" i="8" s="1"/>
  <c r="BJ424" i="8" s="1"/>
  <c r="BL424" i="8"/>
  <c r="BV424" i="8" s="1"/>
  <c r="BM432" i="8"/>
  <c r="BW432" i="8" s="1"/>
  <c r="AT432" i="8"/>
  <c r="BF432" i="8" s="1"/>
  <c r="AY404" i="8"/>
  <c r="BA404" i="8"/>
  <c r="AU432" i="8"/>
  <c r="BG432" i="8" s="1"/>
  <c r="BN432" i="8"/>
  <c r="BX432" i="8" s="1"/>
  <c r="AR431" i="8"/>
  <c r="BD431" i="8" s="1"/>
  <c r="BK431" i="8"/>
  <c r="BU431" i="8" s="1"/>
  <c r="AV390" i="8"/>
  <c r="BH390" i="8" s="1"/>
  <c r="BO390" i="8"/>
  <c r="BY390" i="8" s="1"/>
  <c r="M457" i="8"/>
  <c r="AR452" i="8"/>
  <c r="BD452" i="8" s="1"/>
  <c r="BK452" i="8"/>
  <c r="BU452" i="8" s="1"/>
  <c r="AT396" i="8"/>
  <c r="BF396" i="8" s="1"/>
  <c r="BM396" i="8"/>
  <c r="BW396" i="8" s="1"/>
  <c r="AN390" i="8"/>
  <c r="R390" i="8"/>
  <c r="AW390" i="8" s="1"/>
  <c r="BI390" i="8" s="1"/>
  <c r="BM411" i="8"/>
  <c r="BW411" i="8" s="1"/>
  <c r="AT411" i="8"/>
  <c r="BF411" i="8" s="1"/>
  <c r="BM419" i="8"/>
  <c r="BW419" i="8" s="1"/>
  <c r="AT419" i="8"/>
  <c r="BF419" i="8" s="1"/>
  <c r="R432" i="8"/>
  <c r="AW432" i="8" s="1"/>
  <c r="BI432" i="8" s="1"/>
  <c r="AN432" i="8"/>
  <c r="BB432" i="8" s="1"/>
  <c r="BL418" i="8"/>
  <c r="BV418" i="8" s="1"/>
  <c r="S418" i="8"/>
  <c r="AX418" i="8" s="1"/>
  <c r="BJ418" i="8" s="1"/>
  <c r="AS418" i="8"/>
  <c r="BE418" i="8" s="1"/>
  <c r="BM394" i="8"/>
  <c r="BW394" i="8" s="1"/>
  <c r="O398" i="8"/>
  <c r="AT394" i="8"/>
  <c r="BF394" i="8" s="1"/>
  <c r="BN431" i="8"/>
  <c r="BX431" i="8" s="1"/>
  <c r="AU431" i="8"/>
  <c r="BG431" i="8" s="1"/>
  <c r="AS445" i="8"/>
  <c r="BE445" i="8" s="1"/>
  <c r="BL445" i="8"/>
  <c r="BV445" i="8" s="1"/>
  <c r="S445" i="8"/>
  <c r="AX445" i="8" s="1"/>
  <c r="BJ445" i="8" s="1"/>
  <c r="N449" i="8"/>
  <c r="AY381" i="8"/>
  <c r="BA381" i="8"/>
  <c r="AR463" i="8"/>
  <c r="BD463" i="8" s="1"/>
  <c r="BK463" i="8"/>
  <c r="Q442" i="8"/>
  <c r="BO438" i="8"/>
  <c r="BY438" i="8" s="1"/>
  <c r="AV438" i="8"/>
  <c r="BH438" i="8" s="1"/>
  <c r="BK382" i="8"/>
  <c r="BU382" i="8" s="1"/>
  <c r="AR382" i="8"/>
  <c r="BD382" i="8" s="1"/>
  <c r="AT438" i="8"/>
  <c r="BF438" i="8" s="1"/>
  <c r="BM438" i="8"/>
  <c r="BW438" i="8" s="1"/>
  <c r="O442" i="8"/>
  <c r="AY409" i="8"/>
  <c r="BA409" i="8"/>
  <c r="AU456" i="8"/>
  <c r="BG456" i="8" s="1"/>
  <c r="BN456" i="8"/>
  <c r="BX456" i="8" s="1"/>
  <c r="R416" i="8"/>
  <c r="AW416" i="8" s="1"/>
  <c r="BI416" i="8" s="1"/>
  <c r="AN416" i="8"/>
  <c r="BB416" i="8" s="1"/>
  <c r="I420" i="8"/>
  <c r="S425" i="8"/>
  <c r="AX425" i="8" s="1"/>
  <c r="BJ425" i="8" s="1"/>
  <c r="AS425" i="8"/>
  <c r="BE425" i="8" s="1"/>
  <c r="BL425" i="8"/>
  <c r="BV425" i="8" s="1"/>
  <c r="S448" i="8"/>
  <c r="AX448" i="8" s="1"/>
  <c r="BJ448" i="8" s="1"/>
  <c r="BL448" i="8"/>
  <c r="BV448" i="8" s="1"/>
  <c r="AS448" i="8"/>
  <c r="BE448" i="8" s="1"/>
  <c r="AV386" i="8"/>
  <c r="BH386" i="8" s="1"/>
  <c r="BO386" i="8"/>
  <c r="BY386" i="8" s="1"/>
  <c r="Q391" i="8"/>
  <c r="BN411" i="8"/>
  <c r="BX411" i="8" s="1"/>
  <c r="AU411" i="8"/>
  <c r="BG411" i="8" s="1"/>
  <c r="AS381" i="8"/>
  <c r="BE381" i="8" s="1"/>
  <c r="BL381" i="8"/>
  <c r="BV381" i="8" s="1"/>
  <c r="S381" i="8"/>
  <c r="AX381" i="8" s="1"/>
  <c r="BJ381" i="8" s="1"/>
  <c r="AN431" i="8"/>
  <c r="BB431" i="8" s="1"/>
  <c r="R431" i="8"/>
  <c r="AW431" i="8" s="1"/>
  <c r="BI431" i="8" s="1"/>
  <c r="AQ423" i="8"/>
  <c r="BC423" i="8" s="1"/>
  <c r="L427" i="8"/>
  <c r="AQ427" i="8" s="1"/>
  <c r="BC427" i="8" s="1"/>
  <c r="BK408" i="8"/>
  <c r="BU408" i="8" s="1"/>
  <c r="AR408" i="8"/>
  <c r="BD408" i="8" s="1"/>
  <c r="M413" i="8"/>
  <c r="BN438" i="8"/>
  <c r="BX438" i="8" s="1"/>
  <c r="AU438" i="8"/>
  <c r="BG438" i="8" s="1"/>
  <c r="P442" i="8"/>
  <c r="BA388" i="8"/>
  <c r="AY388" i="8"/>
  <c r="AV445" i="8"/>
  <c r="BH445" i="8" s="1"/>
  <c r="BO445" i="8"/>
  <c r="BY445" i="8" s="1"/>
  <c r="Q449" i="8"/>
  <c r="AY410" i="8"/>
  <c r="BA410" i="8"/>
  <c r="AR424" i="8"/>
  <c r="BD424" i="8" s="1"/>
  <c r="BK424" i="8"/>
  <c r="BU424" i="8" s="1"/>
  <c r="AT433" i="8"/>
  <c r="BF433" i="8" s="1"/>
  <c r="BM433" i="8"/>
  <c r="BW433" i="8" s="1"/>
  <c r="I427" i="8"/>
  <c r="R423" i="8"/>
  <c r="AW423" i="8" s="1"/>
  <c r="BI423" i="8" s="1"/>
  <c r="AN423" i="8"/>
  <c r="BB423" i="8" s="1"/>
  <c r="Q383" i="8"/>
  <c r="AV379" i="8"/>
  <c r="BH379" i="8" s="1"/>
  <c r="BO379" i="8"/>
  <c r="BY379" i="8" s="1"/>
  <c r="BL417" i="8"/>
  <c r="BV417" i="8" s="1"/>
  <c r="AS417" i="8"/>
  <c r="BE417" i="8" s="1"/>
  <c r="S417" i="8"/>
  <c r="AX417" i="8" s="1"/>
  <c r="BJ417" i="8" s="1"/>
  <c r="R438" i="8"/>
  <c r="AW438" i="8" s="1"/>
  <c r="BI438" i="8" s="1"/>
  <c r="I442" i="8"/>
  <c r="AN438" i="8"/>
  <c r="BB438" i="8" s="1"/>
  <c r="N457" i="8"/>
  <c r="S452" i="8"/>
  <c r="AX452" i="8" s="1"/>
  <c r="BJ452" i="8" s="1"/>
  <c r="AS452" i="8"/>
  <c r="BE452" i="8" s="1"/>
  <c r="BL452" i="8"/>
  <c r="BV452" i="8" s="1"/>
  <c r="R412" i="8"/>
  <c r="AW412" i="8" s="1"/>
  <c r="BI412" i="8" s="1"/>
  <c r="AN412" i="8"/>
  <c r="AT386" i="8"/>
  <c r="BF386" i="8" s="1"/>
  <c r="BM386" i="8"/>
  <c r="BW386" i="8" s="1"/>
  <c r="O391" i="8"/>
  <c r="BZ439" i="8"/>
  <c r="AY439" i="8"/>
  <c r="BA439" i="8"/>
  <c r="AQ394" i="8"/>
  <c r="BC394" i="8" s="1"/>
  <c r="L398" i="8"/>
  <c r="AQ398" i="8" s="1"/>
  <c r="BC398" i="8" s="1"/>
  <c r="AO408" i="8"/>
  <c r="J413" i="8"/>
  <c r="AO413" i="8" s="1"/>
  <c r="AP408" i="8"/>
  <c r="K413" i="8"/>
  <c r="AP413" i="8" s="1"/>
  <c r="AV412" i="8"/>
  <c r="BH412" i="8" s="1"/>
  <c r="BO412" i="8"/>
  <c r="BY412" i="8" s="1"/>
  <c r="AQ401" i="8"/>
  <c r="BC401" i="8" s="1"/>
  <c r="L405" i="8"/>
  <c r="AQ405" i="8" s="1"/>
  <c r="BC405" i="8" s="1"/>
  <c r="AV409" i="8"/>
  <c r="BH409" i="8" s="1"/>
  <c r="BO409" i="8"/>
  <c r="BY409" i="8" s="1"/>
  <c r="R380" i="8"/>
  <c r="AW380" i="8" s="1"/>
  <c r="BI380" i="8" s="1"/>
  <c r="AN380" i="8"/>
  <c r="AT417" i="8"/>
  <c r="BF417" i="8" s="1"/>
  <c r="BM417" i="8"/>
  <c r="BW417" i="8" s="1"/>
  <c r="AT463" i="8"/>
  <c r="BF463" i="8" s="1"/>
  <c r="BM463" i="8"/>
  <c r="AO438" i="8"/>
  <c r="J442" i="8"/>
  <c r="AO442" i="8" s="1"/>
  <c r="BN403" i="8"/>
  <c r="BX403" i="8" s="1"/>
  <c r="AU403" i="8"/>
  <c r="BG403" i="8" s="1"/>
  <c r="R381" i="8"/>
  <c r="AW381" i="8" s="1"/>
  <c r="BI381" i="8" s="1"/>
  <c r="AN381" i="8"/>
  <c r="R403" i="8"/>
  <c r="AW403" i="8" s="1"/>
  <c r="BI403" i="8" s="1"/>
  <c r="AN403" i="8"/>
  <c r="AO394" i="8"/>
  <c r="J398" i="8"/>
  <c r="AO398" i="8" s="1"/>
  <c r="BK412" i="8"/>
  <c r="BU412" i="8" s="1"/>
  <c r="AR412" i="8"/>
  <c r="BD412" i="8" s="1"/>
  <c r="AT445" i="8"/>
  <c r="BF445" i="8" s="1"/>
  <c r="O449" i="8"/>
  <c r="BM445" i="8"/>
  <c r="BW445" i="8" s="1"/>
  <c r="AR432" i="8"/>
  <c r="BD432" i="8" s="1"/>
  <c r="BK432" i="8"/>
  <c r="BU432" i="8" s="1"/>
  <c r="AR395" i="8"/>
  <c r="BD395" i="8" s="1"/>
  <c r="BK395" i="8"/>
  <c r="BU395" i="8" s="1"/>
  <c r="BK462" i="8"/>
  <c r="BU462" i="8" s="1"/>
  <c r="AR462" i="8"/>
  <c r="BD462" i="8" s="1"/>
  <c r="K435" i="8"/>
  <c r="AP435" i="8" s="1"/>
  <c r="AP430" i="8"/>
  <c r="BA432" i="8"/>
  <c r="AY432" i="8"/>
  <c r="AV381" i="8"/>
  <c r="BH381" i="8" s="1"/>
  <c r="BO381" i="8"/>
  <c r="BY381" i="8" s="1"/>
  <c r="AV440" i="8"/>
  <c r="BH440" i="8" s="1"/>
  <c r="BO440" i="8"/>
  <c r="BY440" i="8" s="1"/>
  <c r="M420" i="8"/>
  <c r="BK416" i="8"/>
  <c r="BU416" i="8" s="1"/>
  <c r="AR416" i="8"/>
  <c r="BD416" i="8" s="1"/>
  <c r="BA433" i="8"/>
  <c r="AY433" i="8"/>
  <c r="AV460" i="8"/>
  <c r="BH460" i="8" s="1"/>
  <c r="Q464" i="8"/>
  <c r="BO460" i="8"/>
  <c r="BY460" i="8" s="1"/>
  <c r="BN441" i="8"/>
  <c r="BX441" i="8" s="1"/>
  <c r="AU441" i="8"/>
  <c r="BG441" i="8" s="1"/>
  <c r="AT454" i="8"/>
  <c r="BF454" i="8" s="1"/>
  <c r="BM454" i="8"/>
  <c r="BW454" i="8" s="1"/>
  <c r="AR396" i="8"/>
  <c r="BD396" i="8" s="1"/>
  <c r="BK396" i="8"/>
  <c r="BU396" i="8" s="1"/>
  <c r="BA387" i="8"/>
  <c r="AY387" i="8"/>
  <c r="R446" i="8"/>
  <c r="AW446" i="8" s="1"/>
  <c r="BI446" i="8" s="1"/>
  <c r="AN446" i="8"/>
  <c r="BB446" i="8" s="1"/>
  <c r="AU387" i="8"/>
  <c r="BG387" i="8" s="1"/>
  <c r="BN387" i="8"/>
  <c r="BX387" i="8" s="1"/>
  <c r="BN445" i="8"/>
  <c r="BX445" i="8" s="1"/>
  <c r="AU445" i="8"/>
  <c r="BG445" i="8" s="1"/>
  <c r="P449" i="8"/>
  <c r="BN382" i="8"/>
  <c r="BX382" i="8" s="1"/>
  <c r="AU382" i="8"/>
  <c r="BG382" i="8" s="1"/>
  <c r="BK410" i="8"/>
  <c r="BU410" i="8" s="1"/>
  <c r="AR410" i="8"/>
  <c r="BD410" i="8" s="1"/>
  <c r="AR379" i="8"/>
  <c r="BD379" i="8" s="1"/>
  <c r="M383" i="8"/>
  <c r="BK379" i="8"/>
  <c r="BU379" i="8" s="1"/>
  <c r="R410" i="8"/>
  <c r="AW410" i="8" s="1"/>
  <c r="BI410" i="8" s="1"/>
  <c r="AN410" i="8"/>
  <c r="S388" i="8"/>
  <c r="AX388" i="8" s="1"/>
  <c r="BJ388" i="8" s="1"/>
  <c r="AS388" i="8"/>
  <c r="BE388" i="8" s="1"/>
  <c r="BL388" i="8"/>
  <c r="BV388" i="8" s="1"/>
  <c r="AY434" i="8"/>
  <c r="BA434" i="8"/>
  <c r="BM462" i="8"/>
  <c r="BW462" i="8" s="1"/>
  <c r="AT462" i="8"/>
  <c r="BF462" i="8" s="1"/>
  <c r="BL386" i="8"/>
  <c r="BV386" i="8" s="1"/>
  <c r="N391" i="8"/>
  <c r="S386" i="8"/>
  <c r="AX386" i="8" s="1"/>
  <c r="BJ386" i="8" s="1"/>
  <c r="AS386" i="8"/>
  <c r="BE386" i="8" s="1"/>
  <c r="P420" i="8"/>
  <c r="BN416" i="8"/>
  <c r="BX416" i="8" s="1"/>
  <c r="AU416" i="8"/>
  <c r="BG416" i="8" s="1"/>
  <c r="BL395" i="8"/>
  <c r="BV395" i="8" s="1"/>
  <c r="S395" i="8"/>
  <c r="AX395" i="8" s="1"/>
  <c r="BJ395" i="8" s="1"/>
  <c r="AS395" i="8"/>
  <c r="BE395" i="8" s="1"/>
  <c r="L449" i="8"/>
  <c r="AQ449" i="8" s="1"/>
  <c r="BC449" i="8" s="1"/>
  <c r="AQ445" i="8"/>
  <c r="BC445" i="8" s="1"/>
  <c r="BO424" i="8"/>
  <c r="BY424" i="8" s="1"/>
  <c r="AV424" i="8"/>
  <c r="BH424" i="8" s="1"/>
  <c r="BN430" i="8"/>
  <c r="BX430" i="8" s="1"/>
  <c r="AU430" i="8"/>
  <c r="BG430" i="8" s="1"/>
  <c r="P435" i="8"/>
  <c r="BL411" i="8"/>
  <c r="BV411" i="8" s="1"/>
  <c r="S411" i="8"/>
  <c r="AX411" i="8" s="1"/>
  <c r="BJ411" i="8" s="1"/>
  <c r="AS411" i="8"/>
  <c r="BE411" i="8" s="1"/>
  <c r="AU409" i="8"/>
  <c r="BG409" i="8" s="1"/>
  <c r="BN409" i="8"/>
  <c r="BX409" i="8" s="1"/>
  <c r="BN460" i="8"/>
  <c r="BX460" i="8" s="1"/>
  <c r="AU460" i="8"/>
  <c r="BG460" i="8" s="1"/>
  <c r="P464" i="8"/>
  <c r="AV430" i="8"/>
  <c r="BH430" i="8" s="1"/>
  <c r="BO430" i="8"/>
  <c r="BY430" i="8" s="1"/>
  <c r="Q435" i="8"/>
  <c r="S456" i="8"/>
  <c r="AX456" i="8" s="1"/>
  <c r="BJ456" i="8" s="1"/>
  <c r="BL456" i="8"/>
  <c r="BV456" i="8" s="1"/>
  <c r="AS456" i="8"/>
  <c r="BE456" i="8" s="1"/>
  <c r="R402" i="8"/>
  <c r="AW402" i="8" s="1"/>
  <c r="BI402" i="8" s="1"/>
  <c r="AN402" i="8"/>
  <c r="AY446" i="8"/>
  <c r="BA446" i="8"/>
  <c r="BZ446" i="8"/>
  <c r="R461" i="8"/>
  <c r="AW461" i="8" s="1"/>
  <c r="BI461" i="8" s="1"/>
  <c r="AN461" i="8"/>
  <c r="BB461" i="8" s="1"/>
  <c r="AO379" i="8"/>
  <c r="J383" i="8"/>
  <c r="AV434" i="8"/>
  <c r="BH434" i="8" s="1"/>
  <c r="BO434" i="8"/>
  <c r="BY434" i="8" s="1"/>
  <c r="BL387" i="8"/>
  <c r="BV387" i="8" s="1"/>
  <c r="AS387" i="8"/>
  <c r="BE387" i="8" s="1"/>
  <c r="S387" i="8"/>
  <c r="AX387" i="8" s="1"/>
  <c r="BJ387" i="8" s="1"/>
  <c r="R425" i="8"/>
  <c r="AW425" i="8" s="1"/>
  <c r="BI425" i="8" s="1"/>
  <c r="AN425" i="8"/>
  <c r="BB425" i="8" s="1"/>
  <c r="R389" i="8"/>
  <c r="AW389" i="8" s="1"/>
  <c r="BI389" i="8" s="1"/>
  <c r="AN389" i="8"/>
  <c r="H442" i="8"/>
  <c r="AM442" i="8" s="1"/>
  <c r="AM438" i="8"/>
  <c r="R426" i="8"/>
  <c r="AW426" i="8" s="1"/>
  <c r="BI426" i="8" s="1"/>
  <c r="AN426" i="8"/>
  <c r="BB426" i="8" s="1"/>
  <c r="AR453" i="8"/>
  <c r="BD453" i="8" s="1"/>
  <c r="BK453" i="8"/>
  <c r="BU453" i="8" s="1"/>
  <c r="S389" i="8"/>
  <c r="AX389" i="8" s="1"/>
  <c r="BJ389" i="8" s="1"/>
  <c r="AS389" i="8"/>
  <c r="BE389" i="8" s="1"/>
  <c r="BL389" i="8"/>
  <c r="BV389" i="8" s="1"/>
  <c r="AY412" i="8"/>
  <c r="BA412" i="8"/>
  <c r="S410" i="8"/>
  <c r="AX410" i="8" s="1"/>
  <c r="BJ410" i="8" s="1"/>
  <c r="BL410" i="8"/>
  <c r="BV410" i="8" s="1"/>
  <c r="AS410" i="8"/>
  <c r="BE410" i="8" s="1"/>
  <c r="BK381" i="8"/>
  <c r="BU381" i="8" s="1"/>
  <c r="AR381" i="8"/>
  <c r="BD381" i="8" s="1"/>
  <c r="I457" i="8"/>
  <c r="R452" i="8"/>
  <c r="AW452" i="8" s="1"/>
  <c r="BI452" i="8" s="1"/>
  <c r="AN452" i="8"/>
  <c r="BB452" i="8" s="1"/>
  <c r="BN425" i="8"/>
  <c r="BX425" i="8" s="1"/>
  <c r="AU425" i="8"/>
  <c r="BG425" i="8" s="1"/>
  <c r="AY454" i="8"/>
  <c r="BA454" i="8"/>
  <c r="BN417" i="8"/>
  <c r="BX417" i="8" s="1"/>
  <c r="AU417" i="8"/>
  <c r="BG417" i="8" s="1"/>
  <c r="AU386" i="8"/>
  <c r="BG386" i="8" s="1"/>
  <c r="BN386" i="8"/>
  <c r="BX386" i="8" s="1"/>
  <c r="P391" i="8"/>
  <c r="J405" i="8"/>
  <c r="AO405" i="8" s="1"/>
  <c r="AO401" i="8"/>
  <c r="BO387" i="8"/>
  <c r="BY387" i="8" s="1"/>
  <c r="AV387" i="8"/>
  <c r="BH387" i="8" s="1"/>
  <c r="BN446" i="8"/>
  <c r="BX446" i="8" s="1"/>
  <c r="AU446" i="8"/>
  <c r="BG446" i="8" s="1"/>
  <c r="J464" i="8"/>
  <c r="AO460" i="8"/>
  <c r="AV388" i="8"/>
  <c r="BH388" i="8" s="1"/>
  <c r="BO388" i="8"/>
  <c r="BY388" i="8" s="1"/>
  <c r="R417" i="8"/>
  <c r="AW417" i="8" s="1"/>
  <c r="BI417" i="8" s="1"/>
  <c r="AN417" i="8"/>
  <c r="BB417" i="8" s="1"/>
  <c r="AT387" i="8"/>
  <c r="BF387" i="8" s="1"/>
  <c r="BM387" i="8"/>
  <c r="BW387" i="8" s="1"/>
  <c r="AU390" i="8"/>
  <c r="BG390" i="8" s="1"/>
  <c r="BN390" i="8"/>
  <c r="BX390" i="8" s="1"/>
  <c r="AU418" i="8"/>
  <c r="BG418" i="8" s="1"/>
  <c r="BN418" i="8"/>
  <c r="BX418" i="8" s="1"/>
  <c r="AY419" i="8"/>
  <c r="BA419" i="8"/>
  <c r="BO431" i="8"/>
  <c r="BY431" i="8" s="1"/>
  <c r="AV431" i="8"/>
  <c r="BH431" i="8" s="1"/>
  <c r="AP379" i="8"/>
  <c r="K383" i="8"/>
  <c r="AR403" i="8"/>
  <c r="BD403" i="8" s="1"/>
  <c r="BK403" i="8"/>
  <c r="BU403" i="8" s="1"/>
  <c r="AT409" i="8"/>
  <c r="BF409" i="8" s="1"/>
  <c r="BM409" i="8"/>
  <c r="BW409" i="8" s="1"/>
  <c r="BN397" i="8"/>
  <c r="BX397" i="8" s="1"/>
  <c r="AU397" i="8"/>
  <c r="BG397" i="8" s="1"/>
  <c r="AV462" i="8"/>
  <c r="BH462" i="8" s="1"/>
  <c r="BO462" i="8"/>
  <c r="BY462" i="8" s="1"/>
  <c r="BN424" i="8"/>
  <c r="BX424" i="8" s="1"/>
  <c r="AU424" i="8"/>
  <c r="BG424" i="8" s="1"/>
  <c r="BM453" i="8"/>
  <c r="BW453" i="8" s="1"/>
  <c r="AT453" i="8"/>
  <c r="BF453" i="8" s="1"/>
  <c r="BO433" i="8"/>
  <c r="BY433" i="8" s="1"/>
  <c r="AV433" i="8"/>
  <c r="BH433" i="8" s="1"/>
  <c r="AV461" i="8"/>
  <c r="BH461" i="8" s="1"/>
  <c r="BO461" i="8"/>
  <c r="BY461" i="8" s="1"/>
  <c r="AY390" i="8"/>
  <c r="BA390" i="8"/>
  <c r="AQ438" i="8"/>
  <c r="BC438" i="8" s="1"/>
  <c r="L442" i="8"/>
  <c r="AQ442" i="8" s="1"/>
  <c r="BC442" i="8" s="1"/>
  <c r="BK447" i="8"/>
  <c r="BU447" i="8" s="1"/>
  <c r="AR447" i="8"/>
  <c r="BK423" i="8"/>
  <c r="BU423" i="8" s="1"/>
  <c r="AR423" i="8"/>
  <c r="BD423" i="8" s="1"/>
  <c r="M427" i="8"/>
  <c r="AY456" i="8"/>
  <c r="BA456" i="8"/>
  <c r="BA397" i="8"/>
  <c r="AY397" i="8"/>
  <c r="AQ386" i="8"/>
  <c r="BC386" i="8" s="1"/>
  <c r="L391" i="8"/>
  <c r="AQ391" i="8" s="1"/>
  <c r="BC391" i="8" s="1"/>
  <c r="BN452" i="8"/>
  <c r="BX452" i="8" s="1"/>
  <c r="AU452" i="8"/>
  <c r="BG452" i="8" s="1"/>
  <c r="P457" i="8"/>
  <c r="BA453" i="8"/>
  <c r="AY453" i="8"/>
  <c r="AT448" i="8"/>
  <c r="BF448" i="8" s="1"/>
  <c r="BM448" i="8"/>
  <c r="BW448" i="8" s="1"/>
  <c r="AR440" i="8"/>
  <c r="BK440" i="8"/>
  <c r="BU440" i="8" s="1"/>
  <c r="AT389" i="8"/>
  <c r="BF389" i="8" s="1"/>
  <c r="BM389" i="8"/>
  <c r="BW389" i="8" s="1"/>
  <c r="AU440" i="8"/>
  <c r="BG440" i="8" s="1"/>
  <c r="BN440" i="8"/>
  <c r="BX440" i="8" s="1"/>
  <c r="AU412" i="8"/>
  <c r="BG412" i="8" s="1"/>
  <c r="BN412" i="8"/>
  <c r="BX412" i="8" s="1"/>
  <c r="AS455" i="8"/>
  <c r="BE455" i="8" s="1"/>
  <c r="S455" i="8"/>
  <c r="AX455" i="8" s="1"/>
  <c r="BJ455" i="8" s="1"/>
  <c r="BL455" i="8"/>
  <c r="BV455" i="8" s="1"/>
  <c r="AN411" i="8"/>
  <c r="R411" i="8"/>
  <c r="AW411" i="8" s="1"/>
  <c r="BI411" i="8" s="1"/>
  <c r="R456" i="8"/>
  <c r="AW456" i="8" s="1"/>
  <c r="BI456" i="8" s="1"/>
  <c r="AN456" i="8"/>
  <c r="BB456" i="8" s="1"/>
  <c r="AN387" i="8"/>
  <c r="R387" i="8"/>
  <c r="AW387" i="8" s="1"/>
  <c r="BI387" i="8" s="1"/>
  <c r="AU410" i="8"/>
  <c r="BG410" i="8" s="1"/>
  <c r="BN410" i="8"/>
  <c r="BX410" i="8" s="1"/>
  <c r="AY411" i="8"/>
  <c r="BA411" i="8"/>
  <c r="AU448" i="8"/>
  <c r="BG448" i="8" s="1"/>
  <c r="BN448" i="8"/>
  <c r="BX448" i="8" s="1"/>
  <c r="AR380" i="8"/>
  <c r="BD380" i="8" s="1"/>
  <c r="BK380" i="8"/>
  <c r="BU380" i="8" s="1"/>
  <c r="AU381" i="8"/>
  <c r="BG381" i="8" s="1"/>
  <c r="BN381" i="8"/>
  <c r="BX381" i="8" s="1"/>
  <c r="BM460" i="8"/>
  <c r="BW460" i="8" s="1"/>
  <c r="AT460" i="8"/>
  <c r="BF460" i="8" s="1"/>
  <c r="O464" i="8"/>
  <c r="R434" i="8"/>
  <c r="AW434" i="8" s="1"/>
  <c r="BI434" i="8" s="1"/>
  <c r="AN434" i="8"/>
  <c r="BB434" i="8" s="1"/>
  <c r="H464" i="8"/>
  <c r="AM464" i="8" s="1"/>
  <c r="AM460" i="8"/>
  <c r="AN463" i="8"/>
  <c r="BB463" i="8" s="1"/>
  <c r="R463" i="8"/>
  <c r="BN463" i="8"/>
  <c r="AU463" i="8"/>
  <c r="BG463" i="8" s="1"/>
  <c r="AU455" i="8"/>
  <c r="BG455" i="8" s="1"/>
  <c r="BN455" i="8"/>
  <c r="BX455" i="8" s="1"/>
  <c r="AP416" i="8"/>
  <c r="K420" i="8"/>
  <c r="AP420" i="8" s="1"/>
  <c r="AS446" i="8"/>
  <c r="BE446" i="8" s="1"/>
  <c r="S446" i="8"/>
  <c r="AX446" i="8" s="1"/>
  <c r="BJ446" i="8" s="1"/>
  <c r="BL446" i="8"/>
  <c r="BV446" i="8" s="1"/>
  <c r="AR394" i="8"/>
  <c r="BD394" i="8" s="1"/>
  <c r="M398" i="8"/>
  <c r="BK394" i="8"/>
  <c r="BU394" i="8" s="1"/>
  <c r="AV425" i="8"/>
  <c r="BH425" i="8" s="1"/>
  <c r="BO425" i="8"/>
  <c r="BY425" i="8" s="1"/>
  <c r="R395" i="8"/>
  <c r="AW395" i="8" s="1"/>
  <c r="BI395" i="8" s="1"/>
  <c r="AN395" i="8"/>
  <c r="O427" i="8"/>
  <c r="BM423" i="8"/>
  <c r="BW423" i="8" s="1"/>
  <c r="AT423" i="8"/>
  <c r="BF423" i="8" s="1"/>
  <c r="BN426" i="8"/>
  <c r="BX426" i="8" s="1"/>
  <c r="AU426" i="8"/>
  <c r="BG426" i="8" s="1"/>
  <c r="AY447" i="8"/>
  <c r="BA447" i="8"/>
  <c r="BZ447" i="8"/>
  <c r="AS463" i="8"/>
  <c r="BE463" i="8" s="1"/>
  <c r="BL463" i="8"/>
  <c r="S463" i="8"/>
  <c r="BA440" i="8"/>
  <c r="BZ440" i="8"/>
  <c r="AY440" i="8"/>
  <c r="AM416" i="8"/>
  <c r="H420" i="8"/>
  <c r="AM420" i="8" s="1"/>
  <c r="BA395" i="8"/>
  <c r="AY395" i="8"/>
  <c r="AV401" i="8"/>
  <c r="BH401" i="8" s="1"/>
  <c r="BO401" i="8"/>
  <c r="BY401" i="8" s="1"/>
  <c r="Q405" i="8"/>
  <c r="AT440" i="8"/>
  <c r="BF440" i="8" s="1"/>
  <c r="BM440" i="8"/>
  <c r="BW440" i="8" s="1"/>
  <c r="S404" i="8"/>
  <c r="AX404" i="8" s="1"/>
  <c r="BJ404" i="8" s="1"/>
  <c r="AS404" i="8"/>
  <c r="BE404" i="8" s="1"/>
  <c r="BL404" i="8"/>
  <c r="BV404" i="8" s="1"/>
  <c r="L457" i="8"/>
  <c r="AQ457" i="8" s="1"/>
  <c r="BC457" i="8" s="1"/>
  <c r="AQ452" i="8"/>
  <c r="BC452" i="8" s="1"/>
  <c r="J435" i="8"/>
  <c r="AO435" i="8" s="1"/>
  <c r="AO430" i="8"/>
  <c r="S394" i="8"/>
  <c r="AX394" i="8" s="1"/>
  <c r="BJ394" i="8" s="1"/>
  <c r="BL394" i="8"/>
  <c r="BV394" i="8" s="1"/>
  <c r="AS394" i="8"/>
  <c r="BE394" i="8" s="1"/>
  <c r="N398" i="8"/>
  <c r="AT461" i="8"/>
  <c r="BF461" i="8" s="1"/>
  <c r="BM461" i="8"/>
  <c r="BW461" i="8" s="1"/>
  <c r="BM381" i="8"/>
  <c r="BW381" i="8" s="1"/>
  <c r="AT381" i="8"/>
  <c r="BF381" i="8" s="1"/>
  <c r="R433" i="8"/>
  <c r="AW433" i="8" s="1"/>
  <c r="BI433" i="8" s="1"/>
  <c r="AN433" i="8"/>
  <c r="BB433" i="8" s="1"/>
  <c r="S402" i="8"/>
  <c r="AX402" i="8" s="1"/>
  <c r="BJ402" i="8" s="1"/>
  <c r="BL402" i="8"/>
  <c r="BV402" i="8" s="1"/>
  <c r="AS402" i="8"/>
  <c r="BE402" i="8" s="1"/>
  <c r="S390" i="8"/>
  <c r="AX390" i="8" s="1"/>
  <c r="BJ390" i="8" s="1"/>
  <c r="AS390" i="8"/>
  <c r="BE390" i="8" s="1"/>
  <c r="BL390" i="8"/>
  <c r="BV390" i="8" s="1"/>
  <c r="R440" i="8"/>
  <c r="AW440" i="8" s="1"/>
  <c r="BI440" i="8" s="1"/>
  <c r="AN440" i="8"/>
  <c r="BB440" i="8" s="1"/>
  <c r="AN382" i="8"/>
  <c r="R382" i="8"/>
  <c r="AW382" i="8" s="1"/>
  <c r="BI382" i="8" s="1"/>
  <c r="AU454" i="8"/>
  <c r="BG454" i="8" s="1"/>
  <c r="BN454" i="8"/>
  <c r="BX454" i="8" s="1"/>
  <c r="BK426" i="8"/>
  <c r="BU426" i="8" s="1"/>
  <c r="AR426" i="8"/>
  <c r="BD426" i="8" s="1"/>
  <c r="AU402" i="8"/>
  <c r="BG402" i="8" s="1"/>
  <c r="BN402" i="8"/>
  <c r="BX402" i="8" s="1"/>
  <c r="AT408" i="8"/>
  <c r="BF408" i="8" s="1"/>
  <c r="BM408" i="8"/>
  <c r="BW408" i="8" s="1"/>
  <c r="O413" i="8"/>
  <c r="S409" i="8"/>
  <c r="AX409" i="8" s="1"/>
  <c r="BJ409" i="8" s="1"/>
  <c r="AS409" i="8"/>
  <c r="BE409" i="8" s="1"/>
  <c r="BL409" i="8"/>
  <c r="BV409" i="8" s="1"/>
  <c r="AN394" i="8"/>
  <c r="R394" i="8"/>
  <c r="AW394" i="8" s="1"/>
  <c r="BI394" i="8" s="1"/>
  <c r="I398" i="8"/>
  <c r="AV411" i="8"/>
  <c r="BH411" i="8" s="1"/>
  <c r="BO411" i="8"/>
  <c r="BY411" i="8" s="1"/>
  <c r="AM408" i="8"/>
  <c r="H413" i="8"/>
  <c r="AM413" i="8" s="1"/>
  <c r="BL460" i="8"/>
  <c r="BV460" i="8" s="1"/>
  <c r="S460" i="8"/>
  <c r="AX460" i="8" s="1"/>
  <c r="BJ460" i="8" s="1"/>
  <c r="AS460" i="8"/>
  <c r="BE460" i="8" s="1"/>
  <c r="N464" i="8"/>
  <c r="AN396" i="8"/>
  <c r="R396" i="8"/>
  <c r="AW396" i="8" s="1"/>
  <c r="BI396" i="8" s="1"/>
  <c r="AN430" i="8"/>
  <c r="BB430" i="8" s="1"/>
  <c r="R430" i="8"/>
  <c r="AW430" i="8" s="1"/>
  <c r="BI430" i="8" s="1"/>
  <c r="I435" i="8"/>
  <c r="AP452" i="8"/>
  <c r="K457" i="8"/>
  <c r="AP457" i="8" s="1"/>
  <c r="AT452" i="8"/>
  <c r="BF452" i="8" s="1"/>
  <c r="BM452" i="8"/>
  <c r="BW452" i="8" s="1"/>
  <c r="O457" i="8"/>
  <c r="BK434" i="8"/>
  <c r="BU434" i="8" s="1"/>
  <c r="AR434" i="8"/>
  <c r="BD434" i="8" s="1"/>
  <c r="BN395" i="8"/>
  <c r="BX395" i="8" s="1"/>
  <c r="AU395" i="8"/>
  <c r="BG395" i="8" s="1"/>
  <c r="AY396" i="8"/>
  <c r="BA396" i="8"/>
  <c r="S423" i="8"/>
  <c r="AX423" i="8" s="1"/>
  <c r="BJ423" i="8" s="1"/>
  <c r="AS423" i="8"/>
  <c r="BE423" i="8" s="1"/>
  <c r="BL423" i="8"/>
  <c r="BV423" i="8" s="1"/>
  <c r="N427" i="8"/>
  <c r="AT412" i="8"/>
  <c r="BF412" i="8" s="1"/>
  <c r="BM412" i="8"/>
  <c r="BW412" i="8" s="1"/>
  <c r="AR461" i="8"/>
  <c r="BD461" i="8" s="1"/>
  <c r="BK461" i="8"/>
  <c r="BU461" i="8" s="1"/>
  <c r="BK417" i="8"/>
  <c r="BU417" i="8" s="1"/>
  <c r="AR417" i="8"/>
  <c r="BD417" i="8" s="1"/>
  <c r="AT434" i="8"/>
  <c r="BF434" i="8" s="1"/>
  <c r="BM434" i="8"/>
  <c r="BW434" i="8" s="1"/>
  <c r="R424" i="8"/>
  <c r="AW424" i="8" s="1"/>
  <c r="BI424" i="8" s="1"/>
  <c r="AN424" i="8"/>
  <c r="BB424" i="8" s="1"/>
  <c r="S397" i="8"/>
  <c r="AX397" i="8" s="1"/>
  <c r="BJ397" i="8" s="1"/>
  <c r="AS397" i="8"/>
  <c r="BE397" i="8" s="1"/>
  <c r="BL397" i="8"/>
  <c r="BV397" i="8" s="1"/>
  <c r="AU419" i="8"/>
  <c r="BG419" i="8" s="1"/>
  <c r="BN419" i="8"/>
  <c r="BX419" i="8" s="1"/>
  <c r="AM430" i="8"/>
  <c r="H435" i="8"/>
  <c r="AM435" i="8" s="1"/>
  <c r="S380" i="8"/>
  <c r="AX380" i="8" s="1"/>
  <c r="BJ380" i="8" s="1"/>
  <c r="BL380" i="8"/>
  <c r="BV380" i="8" s="1"/>
  <c r="AS380" i="8"/>
  <c r="BE380" i="8" s="1"/>
  <c r="BL462" i="8"/>
  <c r="BV462" i="8" s="1"/>
  <c r="S462" i="8"/>
  <c r="AX462" i="8" s="1"/>
  <c r="BJ462" i="8" s="1"/>
  <c r="AS462" i="8"/>
  <c r="BE462" i="8" s="1"/>
  <c r="AY455" i="8"/>
  <c r="BA455" i="8"/>
  <c r="AT388" i="8"/>
  <c r="BF388" i="8" s="1"/>
  <c r="BM388" i="8"/>
  <c r="BW388" i="8" s="1"/>
  <c r="BO455" i="8"/>
  <c r="BY455" i="8" s="1"/>
  <c r="AV455" i="8"/>
  <c r="BH455" i="8" s="1"/>
  <c r="BO446" i="8"/>
  <c r="BY446" i="8" s="1"/>
  <c r="AV446" i="8"/>
  <c r="BH446" i="8" s="1"/>
  <c r="AV418" i="8"/>
  <c r="BH418" i="8" s="1"/>
  <c r="BO418" i="8"/>
  <c r="BY418" i="8" s="1"/>
  <c r="AV380" i="8"/>
  <c r="BH380" i="8" s="1"/>
  <c r="BO380" i="8"/>
  <c r="BY380" i="8" s="1"/>
  <c r="AV448" i="8"/>
  <c r="BH448" i="8" s="1"/>
  <c r="BO448" i="8"/>
  <c r="BY448" i="8" s="1"/>
  <c r="BO408" i="8"/>
  <c r="BY408" i="8" s="1"/>
  <c r="Q413" i="8"/>
  <c r="AV408" i="8"/>
  <c r="BH408" i="8" s="1"/>
  <c r="BM382" i="8"/>
  <c r="BW382" i="8" s="1"/>
  <c r="AT382" i="8"/>
  <c r="BF382" i="8" s="1"/>
  <c r="BM447" i="8"/>
  <c r="BW447" i="8" s="1"/>
  <c r="AT447" i="8"/>
  <c r="BF447" i="8" s="1"/>
  <c r="AS431" i="8"/>
  <c r="BE431" i="8" s="1"/>
  <c r="S431" i="8"/>
  <c r="AX431" i="8" s="1"/>
  <c r="BJ431" i="8" s="1"/>
  <c r="BL431" i="8"/>
  <c r="BV431" i="8" s="1"/>
  <c r="AY389" i="8"/>
  <c r="BA389" i="8"/>
  <c r="J420" i="8"/>
  <c r="AO420" i="8" s="1"/>
  <c r="AO416" i="8"/>
  <c r="AV396" i="8"/>
  <c r="BH396" i="8" s="1"/>
  <c r="BO396" i="8"/>
  <c r="BY396" i="8" s="1"/>
  <c r="AV447" i="8"/>
  <c r="BH447" i="8" s="1"/>
  <c r="BO447" i="8"/>
  <c r="BY447" i="8" s="1"/>
  <c r="AY441" i="8"/>
  <c r="BA441" i="8"/>
  <c r="BZ441" i="8"/>
  <c r="BK390" i="8"/>
  <c r="BU390" i="8" s="1"/>
  <c r="AR390" i="8"/>
  <c r="BD390" i="8" s="1"/>
  <c r="AR389" i="8"/>
  <c r="BD389" i="8" s="1"/>
  <c r="BK389" i="8"/>
  <c r="BU389" i="8" s="1"/>
  <c r="BO423" i="8"/>
  <c r="BY423" i="8" s="1"/>
  <c r="Q427" i="8"/>
  <c r="AV423" i="8"/>
  <c r="BH423" i="8" s="1"/>
  <c r="AV394" i="8"/>
  <c r="BH394" i="8" s="1"/>
  <c r="Q398" i="8"/>
  <c r="BO394" i="8"/>
  <c r="BY394" i="8" s="1"/>
  <c r="AU404" i="8"/>
  <c r="BG404" i="8" s="1"/>
  <c r="BN404" i="8"/>
  <c r="BX404" i="8" s="1"/>
  <c r="AY380" i="8"/>
  <c r="BA380" i="8"/>
  <c r="BA426" i="8"/>
  <c r="AY426" i="8"/>
  <c r="BO452" i="8"/>
  <c r="BY452" i="8" s="1"/>
  <c r="AV452" i="8"/>
  <c r="BH452" i="8" s="1"/>
  <c r="Q457" i="8"/>
  <c r="AQ408" i="8"/>
  <c r="BC408" i="8" s="1"/>
  <c r="L413" i="8"/>
  <c r="AQ413" i="8" s="1"/>
  <c r="BC413" i="8" s="1"/>
  <c r="S426" i="8"/>
  <c r="AX426" i="8" s="1"/>
  <c r="BJ426" i="8" s="1"/>
  <c r="BL426" i="8"/>
  <c r="BV426" i="8" s="1"/>
  <c r="AS426" i="8"/>
  <c r="BE426" i="8" s="1"/>
  <c r="BN447" i="8"/>
  <c r="BX447" i="8" s="1"/>
  <c r="AU447" i="8"/>
  <c r="BG447" i="8" s="1"/>
  <c r="AR455" i="8"/>
  <c r="BD455" i="8" s="1"/>
  <c r="BK455" i="8"/>
  <c r="BU455" i="8" s="1"/>
  <c r="R404" i="8"/>
  <c r="AW404" i="8" s="1"/>
  <c r="BI404" i="8" s="1"/>
  <c r="AN404" i="8"/>
  <c r="AS432" i="8"/>
  <c r="BE432" i="8" s="1"/>
  <c r="BL432" i="8"/>
  <c r="BV432" i="8" s="1"/>
  <c r="S432" i="8"/>
  <c r="AX432" i="8" s="1"/>
  <c r="BJ432" i="8" s="1"/>
  <c r="AR454" i="8"/>
  <c r="BD454" i="8" s="1"/>
  <c r="BK454" i="8"/>
  <c r="BU454" i="8" s="1"/>
  <c r="BM426" i="8"/>
  <c r="BW426" i="8" s="1"/>
  <c r="AT426" i="8"/>
  <c r="BF426" i="8" s="1"/>
  <c r="H457" i="8"/>
  <c r="AM457" i="8" s="1"/>
  <c r="AM452" i="8"/>
  <c r="BL408" i="8"/>
  <c r="BV408" i="8" s="1"/>
  <c r="N413" i="8"/>
  <c r="S408" i="8"/>
  <c r="AX408" i="8" s="1"/>
  <c r="BJ408" i="8" s="1"/>
  <c r="AS408" i="8"/>
  <c r="BE408" i="8" s="1"/>
  <c r="BM439" i="8"/>
  <c r="BW439" i="8" s="1"/>
  <c r="AT439" i="8"/>
  <c r="BF439" i="8" s="1"/>
  <c r="BO432" i="8"/>
  <c r="BY432" i="8" s="1"/>
  <c r="AV432" i="8"/>
  <c r="BH432" i="8" s="1"/>
  <c r="AU462" i="8"/>
  <c r="BG462" i="8" s="1"/>
  <c r="BN462" i="8"/>
  <c r="BX462" i="8" s="1"/>
  <c r="S401" i="8"/>
  <c r="AX401" i="8" s="1"/>
  <c r="BJ401" i="8" s="1"/>
  <c r="AS401" i="8"/>
  <c r="BE401" i="8" s="1"/>
  <c r="N405" i="8"/>
  <c r="BL401" i="8"/>
  <c r="BV401" i="8" s="1"/>
  <c r="AR387" i="8"/>
  <c r="BD387" i="8" s="1"/>
  <c r="BK387" i="8"/>
  <c r="BU387" i="8" s="1"/>
  <c r="AR445" i="8"/>
  <c r="BK445" i="8"/>
  <c r="BU445" i="8" s="1"/>
  <c r="M449" i="8"/>
  <c r="BO454" i="8"/>
  <c r="BY454" i="8" s="1"/>
  <c r="AV454" i="8"/>
  <c r="BH454" i="8" s="1"/>
  <c r="BO439" i="8"/>
  <c r="BY439" i="8" s="1"/>
  <c r="AV439" i="8"/>
  <c r="BH439" i="8" s="1"/>
  <c r="S382" i="8"/>
  <c r="AX382" i="8" s="1"/>
  <c r="BJ382" i="8" s="1"/>
  <c r="BL382" i="8"/>
  <c r="BV382" i="8" s="1"/>
  <c r="AS382" i="8"/>
  <c r="BE382" i="8" s="1"/>
  <c r="AR388" i="8"/>
  <c r="BD388" i="8" s="1"/>
  <c r="BK388" i="8"/>
  <c r="BU388" i="8" s="1"/>
  <c r="AR448" i="8"/>
  <c r="BD448" i="8" s="1"/>
  <c r="BK448" i="8"/>
  <c r="BU448" i="8" s="1"/>
  <c r="AN439" i="8"/>
  <c r="BB439" i="8" s="1"/>
  <c r="R439" i="8"/>
  <c r="AW439" i="8" s="1"/>
  <c r="BI439" i="8" s="1"/>
  <c r="AT390" i="8"/>
  <c r="BF390" i="8" s="1"/>
  <c r="BM390" i="8"/>
  <c r="BW390" i="8" s="1"/>
  <c r="AT410" i="8"/>
  <c r="BF410" i="8" s="1"/>
  <c r="BM410" i="8"/>
  <c r="BW410" i="8" s="1"/>
  <c r="BK397" i="8"/>
  <c r="BU397" i="8" s="1"/>
  <c r="AR397" i="8"/>
  <c r="BD397" i="8" s="1"/>
  <c r="AM386" i="8"/>
  <c r="H391" i="8"/>
  <c r="AM391" i="8" s="1"/>
  <c r="AT404" i="8"/>
  <c r="BF404" i="8" s="1"/>
  <c r="BM404" i="8"/>
  <c r="BW404" i="8" s="1"/>
  <c r="BN461" i="8"/>
  <c r="BX461" i="8" s="1"/>
  <c r="AU461" i="8"/>
  <c r="BG461" i="8" s="1"/>
  <c r="AR433" i="8"/>
  <c r="BD433" i="8" s="1"/>
  <c r="BK433" i="8"/>
  <c r="BU433" i="8" s="1"/>
  <c r="AU389" i="8"/>
  <c r="BG389" i="8" s="1"/>
  <c r="BN389" i="8"/>
  <c r="BX389" i="8" s="1"/>
  <c r="S412" i="8"/>
  <c r="AX412" i="8" s="1"/>
  <c r="BJ412" i="8" s="1"/>
  <c r="BL412" i="8"/>
  <c r="BV412" i="8" s="1"/>
  <c r="AS412" i="8"/>
  <c r="BE412" i="8" s="1"/>
  <c r="AS433" i="8"/>
  <c r="BE433" i="8" s="1"/>
  <c r="S433" i="8"/>
  <c r="AX433" i="8" s="1"/>
  <c r="BJ433" i="8" s="1"/>
  <c r="BL433" i="8"/>
  <c r="BV433" i="8" s="1"/>
  <c r="AQ416" i="8"/>
  <c r="BC416" i="8" s="1"/>
  <c r="L420" i="8"/>
  <c r="AQ420" i="8" s="1"/>
  <c r="BC420" i="8" s="1"/>
  <c r="S453" i="8"/>
  <c r="AX453" i="8" s="1"/>
  <c r="BJ453" i="8" s="1"/>
  <c r="AS453" i="8"/>
  <c r="BE453" i="8" s="1"/>
  <c r="BL453" i="8"/>
  <c r="BV453" i="8" s="1"/>
  <c r="AY418" i="8"/>
  <c r="BA418" i="8"/>
  <c r="K449" i="8"/>
  <c r="AP449" i="8" s="1"/>
  <c r="AP445" i="8"/>
  <c r="S454" i="8"/>
  <c r="AX454" i="8" s="1"/>
  <c r="BJ454" i="8" s="1"/>
  <c r="BL454" i="8"/>
  <c r="BV454" i="8" s="1"/>
  <c r="AS454" i="8"/>
  <c r="BE454" i="8" s="1"/>
  <c r="AM394" i="8"/>
  <c r="H398" i="8"/>
  <c r="AM398" i="8" s="1"/>
  <c r="BA431" i="8"/>
  <c r="AY431" i="8"/>
  <c r="S439" i="8"/>
  <c r="AX439" i="8" s="1"/>
  <c r="BJ439" i="8" s="1"/>
  <c r="BL439" i="8"/>
  <c r="BV439" i="8" s="1"/>
  <c r="AS439" i="8"/>
  <c r="BE439" i="8" s="1"/>
  <c r="O383" i="8"/>
  <c r="AT379" i="8"/>
  <c r="BF379" i="8" s="1"/>
  <c r="BM379" i="8"/>
  <c r="BW379" i="8" s="1"/>
  <c r="BO395" i="8"/>
  <c r="BY395" i="8" s="1"/>
  <c r="AV395" i="8"/>
  <c r="BH395" i="8" s="1"/>
  <c r="AS434" i="8"/>
  <c r="BE434" i="8" s="1"/>
  <c r="S434" i="8"/>
  <c r="AX434" i="8" s="1"/>
  <c r="BJ434" i="8" s="1"/>
  <c r="BL434" i="8"/>
  <c r="BV434" i="8" s="1"/>
  <c r="AY448" i="8"/>
  <c r="BA448" i="8"/>
  <c r="AT431" i="8"/>
  <c r="BF431" i="8" s="1"/>
  <c r="BM431" i="8"/>
  <c r="BW431" i="8" s="1"/>
  <c r="AT446" i="8"/>
  <c r="BF446" i="8" s="1"/>
  <c r="BM446" i="8"/>
  <c r="BW446" i="8" s="1"/>
  <c r="AU401" i="8"/>
  <c r="BG401" i="8" s="1"/>
  <c r="BN401" i="8"/>
  <c r="BX401" i="8" s="1"/>
  <c r="P405" i="8"/>
  <c r="R454" i="8"/>
  <c r="AW454" i="8" s="1"/>
  <c r="BI454" i="8" s="1"/>
  <c r="AN454" i="8"/>
  <c r="BB454" i="8" s="1"/>
  <c r="S403" i="8"/>
  <c r="AX403" i="8" s="1"/>
  <c r="BJ403" i="8" s="1"/>
  <c r="AS403" i="8"/>
  <c r="BE403" i="8" s="1"/>
  <c r="BL403" i="8"/>
  <c r="BV403" i="8" s="1"/>
  <c r="AU423" i="8"/>
  <c r="BG423" i="8" s="1"/>
  <c r="BN423" i="8"/>
  <c r="BX423" i="8" s="1"/>
  <c r="P427" i="8"/>
  <c r="BO382" i="8"/>
  <c r="BY382" i="8" s="1"/>
  <c r="AV382" i="8"/>
  <c r="BH382" i="8" s="1"/>
  <c r="AR404" i="8"/>
  <c r="BD404" i="8" s="1"/>
  <c r="BK404" i="8"/>
  <c r="BU404" i="8" s="1"/>
  <c r="AT403" i="8"/>
  <c r="BF403" i="8" s="1"/>
  <c r="BM403" i="8"/>
  <c r="BW403" i="8" s="1"/>
  <c r="AY424" i="8"/>
  <c r="BA424" i="8"/>
  <c r="AV456" i="8"/>
  <c r="BH456" i="8" s="1"/>
  <c r="BO456" i="8"/>
  <c r="BY456" i="8" s="1"/>
  <c r="BN379" i="8"/>
  <c r="BX379" i="8" s="1"/>
  <c r="P383" i="8"/>
  <c r="AU379" i="8"/>
  <c r="BG379" i="8" s="1"/>
  <c r="AN445" i="8"/>
  <c r="BB445" i="8" s="1"/>
  <c r="R445" i="8"/>
  <c r="AW445" i="8" s="1"/>
  <c r="BI445" i="8" s="1"/>
  <c r="I449" i="8"/>
  <c r="AY403" i="8"/>
  <c r="BA403" i="8"/>
  <c r="BL416" i="8"/>
  <c r="BV416" i="8" s="1"/>
  <c r="N420" i="8"/>
  <c r="S416" i="8"/>
  <c r="AX416" i="8" s="1"/>
  <c r="BJ416" i="8" s="1"/>
  <c r="AS416" i="8"/>
  <c r="BE416" i="8" s="1"/>
  <c r="BO417" i="8"/>
  <c r="BY417" i="8" s="1"/>
  <c r="AV417" i="8"/>
  <c r="BH417" i="8" s="1"/>
  <c r="AR438" i="8"/>
  <c r="BK438" i="8"/>
  <c r="BU438" i="8" s="1"/>
  <c r="M442" i="8"/>
  <c r="BK402" i="8"/>
  <c r="BU402" i="8" s="1"/>
  <c r="AR402" i="8"/>
  <c r="BD402" i="8" s="1"/>
  <c r="AO423" i="8"/>
  <c r="J427" i="8"/>
  <c r="AO427" i="8" s="1"/>
  <c r="AM401" i="8"/>
  <c r="H405" i="8"/>
  <c r="AM405" i="8" s="1"/>
  <c r="BK456" i="8"/>
  <c r="BU456" i="8" s="1"/>
  <c r="AR456" i="8"/>
  <c r="BD456" i="8" s="1"/>
  <c r="AU396" i="8"/>
  <c r="BG396" i="8" s="1"/>
  <c r="BN396" i="8"/>
  <c r="BX396" i="8" s="1"/>
  <c r="AU408" i="8"/>
  <c r="BG408" i="8" s="1"/>
  <c r="BN408" i="8"/>
  <c r="BX408" i="8" s="1"/>
  <c r="P413" i="8"/>
  <c r="AO386" i="8"/>
  <c r="J391" i="8"/>
  <c r="AO391" i="8" s="1"/>
  <c r="AM379" i="8"/>
  <c r="H383" i="8"/>
  <c r="O405" i="8"/>
  <c r="AT401" i="8"/>
  <c r="BF401" i="8" s="1"/>
  <c r="BM401" i="8"/>
  <c r="BW401" i="8" s="1"/>
  <c r="AR446" i="8"/>
  <c r="BK446" i="8"/>
  <c r="BU446" i="8" s="1"/>
  <c r="AU380" i="8"/>
  <c r="BG380" i="8" s="1"/>
  <c r="BN380" i="8"/>
  <c r="BX380" i="8" s="1"/>
  <c r="BL447" i="8"/>
  <c r="BV447" i="8" s="1"/>
  <c r="S447" i="8"/>
  <c r="AX447" i="8" s="1"/>
  <c r="BJ447" i="8" s="1"/>
  <c r="AS447" i="8"/>
  <c r="BE447" i="8" s="1"/>
  <c r="S461" i="8"/>
  <c r="AX461" i="8" s="1"/>
  <c r="BJ461" i="8" s="1"/>
  <c r="AS461" i="8"/>
  <c r="BE461" i="8" s="1"/>
  <c r="BL461" i="8"/>
  <c r="BV461" i="8" s="1"/>
  <c r="AR460" i="8"/>
  <c r="BD460" i="8" s="1"/>
  <c r="M464" i="8"/>
  <c r="BK460" i="8"/>
  <c r="BU460" i="8" s="1"/>
  <c r="AT430" i="8"/>
  <c r="BF430" i="8" s="1"/>
  <c r="BM430" i="8"/>
  <c r="BW430" i="8" s="1"/>
  <c r="O435" i="8"/>
  <c r="AS441" i="8"/>
  <c r="BE441" i="8" s="1"/>
  <c r="S441" i="8"/>
  <c r="AX441" i="8" s="1"/>
  <c r="BJ441" i="8" s="1"/>
  <c r="BL441" i="8"/>
  <c r="BV441" i="8" s="1"/>
  <c r="R401" i="8"/>
  <c r="AW401" i="8" s="1"/>
  <c r="BI401" i="8" s="1"/>
  <c r="AN401" i="8"/>
  <c r="I405" i="8"/>
  <c r="AR409" i="8"/>
  <c r="BD409" i="8" s="1"/>
  <c r="BK409" i="8"/>
  <c r="BU409" i="8" s="1"/>
  <c r="K464" i="8"/>
  <c r="AP460" i="8"/>
  <c r="AS430" i="8"/>
  <c r="BE430" i="8" s="1"/>
  <c r="S430" i="8"/>
  <c r="AX430" i="8" s="1"/>
  <c r="BJ430" i="8" s="1"/>
  <c r="BL430" i="8"/>
  <c r="BV430" i="8" s="1"/>
  <c r="N435" i="8"/>
  <c r="AY462" i="8"/>
  <c r="BA462" i="8"/>
  <c r="AN419" i="8"/>
  <c r="BB419" i="8" s="1"/>
  <c r="R419" i="8"/>
  <c r="AW419" i="8" s="1"/>
  <c r="BI419" i="8" s="1"/>
  <c r="S379" i="8"/>
  <c r="AX379" i="8" s="1"/>
  <c r="BJ379" i="8" s="1"/>
  <c r="AS379" i="8"/>
  <c r="BE379" i="8" s="1"/>
  <c r="BL379" i="8"/>
  <c r="BV379" i="8" s="1"/>
  <c r="N383" i="8"/>
  <c r="AP438" i="8"/>
  <c r="K442" i="8"/>
  <c r="AP442" i="8" s="1"/>
  <c r="AP386" i="8"/>
  <c r="K391" i="8"/>
  <c r="AP391" i="8" s="1"/>
  <c r="BK419" i="8"/>
  <c r="BU419" i="8" s="1"/>
  <c r="AR419" i="8"/>
  <c r="BD419" i="8" s="1"/>
  <c r="AV453" i="8"/>
  <c r="BH453" i="8" s="1"/>
  <c r="BO453" i="8"/>
  <c r="BY453" i="8" s="1"/>
  <c r="AV463" i="8"/>
  <c r="BH463" i="8" s="1"/>
  <c r="BO463" i="8"/>
  <c r="AV410" i="8"/>
  <c r="BH410" i="8" s="1"/>
  <c r="BO410" i="8"/>
  <c r="BY410" i="8" s="1"/>
  <c r="R455" i="8"/>
  <c r="AW455" i="8" s="1"/>
  <c r="BI455" i="8" s="1"/>
  <c r="AN455" i="8"/>
  <c r="BB455" i="8" s="1"/>
  <c r="AN379" i="8"/>
  <c r="I383" i="8"/>
  <c r="R379" i="8"/>
  <c r="AW379" i="8" s="1"/>
  <c r="BI379" i="8" s="1"/>
  <c r="AR401" i="8"/>
  <c r="BD401" i="8" s="1"/>
  <c r="BK401" i="8"/>
  <c r="BU401" i="8" s="1"/>
  <c r="M405" i="8"/>
  <c r="AQ430" i="8"/>
  <c r="BC430" i="8" s="1"/>
  <c r="L435" i="8"/>
  <c r="AQ435" i="8" s="1"/>
  <c r="BC435" i="8" s="1"/>
  <c r="BK418" i="8"/>
  <c r="BU418" i="8" s="1"/>
  <c r="AR418" i="8"/>
  <c r="BD418" i="8" s="1"/>
  <c r="BL419" i="8"/>
  <c r="BV419" i="8" s="1"/>
  <c r="AS419" i="8"/>
  <c r="BE419" i="8" s="1"/>
  <c r="S419" i="8"/>
  <c r="AX419" i="8" s="1"/>
  <c r="BJ419" i="8" s="1"/>
  <c r="AV389" i="8"/>
  <c r="BH389" i="8" s="1"/>
  <c r="BO389" i="8"/>
  <c r="BY389" i="8" s="1"/>
  <c r="AT424" i="8"/>
  <c r="BF424" i="8" s="1"/>
  <c r="BM424" i="8"/>
  <c r="BW424" i="8" s="1"/>
  <c r="R408" i="8"/>
  <c r="AW408" i="8" s="1"/>
  <c r="BI408" i="8" s="1"/>
  <c r="I413" i="8"/>
  <c r="AN408" i="8"/>
  <c r="BO426" i="8"/>
  <c r="BY426" i="8" s="1"/>
  <c r="AV426" i="8"/>
  <c r="BH426" i="8" s="1"/>
  <c r="AV397" i="8"/>
  <c r="BH397" i="8" s="1"/>
  <c r="BO397" i="8"/>
  <c r="BY397" i="8" s="1"/>
  <c r="J457" i="8"/>
  <c r="AO457" i="8" s="1"/>
  <c r="AO452" i="8"/>
  <c r="K427" i="8"/>
  <c r="AP427" i="8" s="1"/>
  <c r="AP423" i="8"/>
  <c r="AN460" i="8"/>
  <c r="BB460" i="8" s="1"/>
  <c r="I464" i="8"/>
  <c r="R460" i="8"/>
  <c r="AW460" i="8" s="1"/>
  <c r="BI460" i="8" s="1"/>
  <c r="AQ460" i="8"/>
  <c r="BC460" i="8" s="1"/>
  <c r="L464" i="8"/>
  <c r="BO403" i="8"/>
  <c r="BY403" i="8" s="1"/>
  <c r="AV403" i="8"/>
  <c r="BH403" i="8" s="1"/>
  <c r="N442" i="8"/>
  <c r="S438" i="8"/>
  <c r="AX438" i="8" s="1"/>
  <c r="BJ438" i="8" s="1"/>
  <c r="AS438" i="8"/>
  <c r="BE438" i="8" s="1"/>
  <c r="BL438" i="8"/>
  <c r="BV438" i="8" s="1"/>
  <c r="H427" i="8"/>
  <c r="AM427" i="8" s="1"/>
  <c r="AM423" i="8"/>
  <c r="BM380" i="8"/>
  <c r="BW380" i="8" s="1"/>
  <c r="AT380" i="8"/>
  <c r="BF380" i="8" s="1"/>
  <c r="AU388" i="8"/>
  <c r="BG388" i="8" s="1"/>
  <c r="BN388" i="8"/>
  <c r="BX388" i="8" s="1"/>
  <c r="AM445" i="8"/>
  <c r="H449" i="8"/>
  <c r="AM449" i="8" s="1"/>
  <c r="BO419" i="8"/>
  <c r="BY419" i="8" s="1"/>
  <c r="AV419" i="8"/>
  <c r="BH419" i="8" s="1"/>
  <c r="BM418" i="8"/>
  <c r="BW418" i="8" s="1"/>
  <c r="AT418" i="8"/>
  <c r="BF418" i="8" s="1"/>
  <c r="AN462" i="8"/>
  <c r="BB462" i="8" s="1"/>
  <c r="R462" i="8"/>
  <c r="AW462" i="8" s="1"/>
  <c r="BI462" i="8" s="1"/>
  <c r="K405" i="8"/>
  <c r="AP405" i="8" s="1"/>
  <c r="AP401" i="8"/>
  <c r="AN418" i="8"/>
  <c r="BB418" i="8" s="1"/>
  <c r="R418" i="8"/>
  <c r="AW418" i="8" s="1"/>
  <c r="BI418" i="8" s="1"/>
  <c r="BA417" i="8"/>
  <c r="AY417" i="8"/>
  <c r="BM416" i="8"/>
  <c r="BW416" i="8" s="1"/>
  <c r="AT416" i="8"/>
  <c r="BF416" i="8" s="1"/>
  <c r="O420" i="8"/>
  <c r="R388" i="8"/>
  <c r="AW388" i="8" s="1"/>
  <c r="BI388" i="8" s="1"/>
  <c r="AN388" i="8"/>
  <c r="BN433" i="8"/>
  <c r="BX433" i="8" s="1"/>
  <c r="AU433" i="8"/>
  <c r="BG433" i="8" s="1"/>
  <c r="AR411" i="8"/>
  <c r="BD411" i="8" s="1"/>
  <c r="BK411" i="8"/>
  <c r="BU411" i="8" s="1"/>
  <c r="AP394" i="8"/>
  <c r="K398" i="8"/>
  <c r="AP398" i="8" s="1"/>
  <c r="AU394" i="8"/>
  <c r="BG394" i="8" s="1"/>
  <c r="P398" i="8"/>
  <c r="BN394" i="8"/>
  <c r="BX394" i="8" s="1"/>
  <c r="AR425" i="8"/>
  <c r="BD425" i="8" s="1"/>
  <c r="BK425" i="8"/>
  <c r="BU425" i="8" s="1"/>
  <c r="AV404" i="8"/>
  <c r="BH404" i="8" s="1"/>
  <c r="BO404" i="8"/>
  <c r="BY404" i="8" s="1"/>
  <c r="R441" i="8"/>
  <c r="AW441" i="8" s="1"/>
  <c r="BI441" i="8" s="1"/>
  <c r="AN441" i="8"/>
  <c r="BB441" i="8" s="1"/>
  <c r="R447" i="8"/>
  <c r="AW447" i="8" s="1"/>
  <c r="BI447" i="8" s="1"/>
  <c r="AN447" i="8"/>
  <c r="BB447" i="8" s="1"/>
  <c r="AV441" i="8"/>
  <c r="BH441" i="8" s="1"/>
  <c r="BO441" i="8"/>
  <c r="BY441" i="8" s="1"/>
  <c r="BM456" i="8"/>
  <c r="BW456" i="8" s="1"/>
  <c r="AT456" i="8"/>
  <c r="BF456" i="8" s="1"/>
  <c r="AY425" i="8"/>
  <c r="BA425" i="8"/>
  <c r="AT397" i="8"/>
  <c r="BF397" i="8" s="1"/>
  <c r="BM397" i="8"/>
  <c r="BW397" i="8" s="1"/>
  <c r="R453" i="8"/>
  <c r="AW453" i="8" s="1"/>
  <c r="BI453" i="8" s="1"/>
  <c r="AN453" i="8"/>
  <c r="BB453" i="8" s="1"/>
  <c r="AR441" i="8"/>
  <c r="BK441" i="8"/>
  <c r="BU441" i="8" s="1"/>
  <c r="BK430" i="8"/>
  <c r="BU430" i="8" s="1"/>
  <c r="AR430" i="8"/>
  <c r="BD430" i="8" s="1"/>
  <c r="M435" i="8"/>
  <c r="R448" i="8"/>
  <c r="AW448" i="8" s="1"/>
  <c r="BI448" i="8" s="1"/>
  <c r="AN448" i="8"/>
  <c r="BB448" i="8" s="1"/>
  <c r="AV416" i="8"/>
  <c r="BH416" i="8" s="1"/>
  <c r="Q420" i="8"/>
  <c r="BO416" i="8"/>
  <c r="BY416" i="8" s="1"/>
  <c r="BN443" i="8"/>
  <c r="BX443" i="8" s="1"/>
  <c r="AU443" i="8"/>
  <c r="BG443" i="8" s="1"/>
  <c r="AV450" i="8"/>
  <c r="BH450" i="8" s="1"/>
  <c r="BO450" i="8"/>
  <c r="AR392" i="8"/>
  <c r="BD392" i="8" s="1"/>
  <c r="BK392" i="8"/>
  <c r="BU392" i="8" s="1"/>
  <c r="AY458" i="8"/>
  <c r="BA458" i="8"/>
  <c r="BA414" i="8"/>
  <c r="AY414" i="8"/>
  <c r="BM443" i="8"/>
  <c r="AT443" i="8"/>
  <c r="BF443" i="8" s="1"/>
  <c r="AY392" i="8"/>
  <c r="BA392" i="8"/>
  <c r="BL443" i="8"/>
  <c r="S443" i="8"/>
  <c r="AS443" i="8"/>
  <c r="BE443" i="8" s="1"/>
  <c r="AY436" i="8"/>
  <c r="BA436" i="8"/>
  <c r="BO458" i="8"/>
  <c r="BY458" i="8" s="1"/>
  <c r="AV458" i="8"/>
  <c r="BH458" i="8" s="1"/>
  <c r="BN428" i="8"/>
  <c r="AU428" i="8"/>
  <c r="BG428" i="8" s="1"/>
  <c r="AS458" i="8"/>
  <c r="BE458" i="8" s="1"/>
  <c r="S458" i="8"/>
  <c r="BL458" i="8"/>
  <c r="BO384" i="8"/>
  <c r="AV384" i="8"/>
  <c r="BH384" i="8" s="1"/>
  <c r="Q468" i="8"/>
  <c r="H468" i="8"/>
  <c r="AM384" i="8"/>
  <c r="AV399" i="8"/>
  <c r="BH399" i="8" s="1"/>
  <c r="BO399" i="8"/>
  <c r="BY399" i="8" s="1"/>
  <c r="R450" i="8"/>
  <c r="AN450" i="8"/>
  <c r="BB450" i="8" s="1"/>
  <c r="BA443" i="8"/>
  <c r="AY443" i="8"/>
  <c r="AV421" i="8"/>
  <c r="BH421" i="8" s="1"/>
  <c r="BO421" i="8"/>
  <c r="AY406" i="8"/>
  <c r="BA406" i="8"/>
  <c r="AU458" i="8"/>
  <c r="BG458" i="8" s="1"/>
  <c r="BN458" i="8"/>
  <c r="BX458" i="8" s="1"/>
  <c r="BN406" i="8"/>
  <c r="BX406" i="8" s="1"/>
  <c r="AU406" i="8"/>
  <c r="BG406" i="8" s="1"/>
  <c r="BN392" i="8"/>
  <c r="BX392" i="8" s="1"/>
  <c r="AU392" i="8"/>
  <c r="BG392" i="8" s="1"/>
  <c r="BN421" i="8"/>
  <c r="AU421" i="8"/>
  <c r="BG421" i="8" s="1"/>
  <c r="AR421" i="8"/>
  <c r="BD421" i="8" s="1"/>
  <c r="BK421" i="8"/>
  <c r="BU421" i="8" s="1"/>
  <c r="AT406" i="8"/>
  <c r="BF406" i="8" s="1"/>
  <c r="BM406" i="8"/>
  <c r="BK450" i="8"/>
  <c r="BU450" i="8" s="1"/>
  <c r="AR450" i="8"/>
  <c r="BD450" i="8" s="1"/>
  <c r="AS384" i="8"/>
  <c r="BE384" i="8" s="1"/>
  <c r="BL384" i="8"/>
  <c r="N468" i="8"/>
  <c r="S384" i="8"/>
  <c r="BN414" i="8"/>
  <c r="AU414" i="8"/>
  <c r="BG414" i="8" s="1"/>
  <c r="BM392" i="8"/>
  <c r="BW392" i="8" s="1"/>
  <c r="AT392" i="8"/>
  <c r="BF392" i="8" s="1"/>
  <c r="BM428" i="8"/>
  <c r="AT428" i="8"/>
  <c r="BF428" i="8" s="1"/>
  <c r="AR443" i="8"/>
  <c r="BD443" i="8" s="1"/>
  <c r="BK443" i="8"/>
  <c r="BU443" i="8" s="1"/>
  <c r="BA450" i="8"/>
  <c r="AY450" i="8"/>
  <c r="R458" i="8"/>
  <c r="AN458" i="8"/>
  <c r="BB458" i="8" s="1"/>
  <c r="AY421" i="8"/>
  <c r="BA421" i="8"/>
  <c r="AN428" i="8"/>
  <c r="BB428" i="8" s="1"/>
  <c r="R428" i="8"/>
  <c r="AW428" i="8" s="1"/>
  <c r="BI428" i="8" s="1"/>
  <c r="AR458" i="8"/>
  <c r="BD458" i="8" s="1"/>
  <c r="BK458" i="8"/>
  <c r="BU458" i="8" s="1"/>
  <c r="AR384" i="8"/>
  <c r="BD384" i="8" s="1"/>
  <c r="M468" i="8"/>
  <c r="BK384" i="8"/>
  <c r="BM384" i="8"/>
  <c r="AT384" i="8"/>
  <c r="BF384" i="8" s="1"/>
  <c r="O468" i="8"/>
  <c r="BL436" i="8"/>
  <c r="S436" i="8"/>
  <c r="AS436" i="8"/>
  <c r="BE436" i="8" s="1"/>
  <c r="BL450" i="8"/>
  <c r="S450" i="8"/>
  <c r="AS450" i="8"/>
  <c r="BE450" i="8" s="1"/>
  <c r="BM458" i="8"/>
  <c r="AT458" i="8"/>
  <c r="BF458" i="8" s="1"/>
  <c r="R436" i="8"/>
  <c r="AW436" i="8" s="1"/>
  <c r="BI436" i="8" s="1"/>
  <c r="AN436" i="8"/>
  <c r="BB436" i="8" s="1"/>
  <c r="R443" i="8"/>
  <c r="AW443" i="8" s="1"/>
  <c r="BI443" i="8" s="1"/>
  <c r="AN443" i="8"/>
  <c r="BB443" i="8" s="1"/>
  <c r="R421" i="8"/>
  <c r="AW421" i="8" s="1"/>
  <c r="BI421" i="8" s="1"/>
  <c r="AN421" i="8"/>
  <c r="BB421" i="8" s="1"/>
  <c r="S465" i="8"/>
  <c r="BL465" i="8"/>
  <c r="AS465" i="8"/>
  <c r="BE465" i="8" s="1"/>
  <c r="AU399" i="8"/>
  <c r="BG399" i="8" s="1"/>
  <c r="BN399" i="8"/>
  <c r="BX399" i="8" s="1"/>
  <c r="AR406" i="8"/>
  <c r="BD406" i="8" s="1"/>
  <c r="BK406" i="8"/>
  <c r="BU406" i="8" s="1"/>
  <c r="AV443" i="8"/>
  <c r="BH443" i="8" s="1"/>
  <c r="BO443" i="8"/>
  <c r="BO406" i="8"/>
  <c r="AV406" i="8"/>
  <c r="BH406" i="8" s="1"/>
  <c r="AN384" i="8"/>
  <c r="I468" i="8"/>
  <c r="R384" i="8"/>
  <c r="BM450" i="8"/>
  <c r="AT450" i="8"/>
  <c r="BF450" i="8" s="1"/>
  <c r="J468" i="8"/>
  <c r="AO384" i="8"/>
  <c r="AY428" i="8"/>
  <c r="BA428" i="8"/>
  <c r="BN436" i="8"/>
  <c r="BX436" i="8" s="1"/>
  <c r="AU436" i="8"/>
  <c r="BG436" i="8" s="1"/>
  <c r="AT414" i="8"/>
  <c r="BF414" i="8" s="1"/>
  <c r="BM414" i="8"/>
  <c r="AY399" i="8"/>
  <c r="BA399" i="8"/>
  <c r="AT465" i="8"/>
  <c r="BF465" i="8" s="1"/>
  <c r="BM465" i="8"/>
  <c r="BW465" i="8" s="1"/>
  <c r="AP384" i="8"/>
  <c r="K468" i="8"/>
  <c r="AP468" i="8" s="1"/>
  <c r="AV465" i="8"/>
  <c r="BH465" i="8" s="1"/>
  <c r="BO465" i="8"/>
  <c r="BY465" i="8" s="1"/>
  <c r="R414" i="8"/>
  <c r="AW414" i="8" s="1"/>
  <c r="BI414" i="8" s="1"/>
  <c r="AN414" i="8"/>
  <c r="L468" i="8"/>
  <c r="AQ468" i="8" s="1"/>
  <c r="BC468" i="8" s="1"/>
  <c r="AQ384" i="8"/>
  <c r="BC384" i="8" s="1"/>
  <c r="AS406" i="8"/>
  <c r="BE406" i="8" s="1"/>
  <c r="S406" i="8"/>
  <c r="BL406" i="8"/>
  <c r="BM436" i="8"/>
  <c r="BW436" i="8" s="1"/>
  <c r="AT436" i="8"/>
  <c r="BF436" i="8" s="1"/>
  <c r="R399" i="8"/>
  <c r="AW399" i="8" s="1"/>
  <c r="BI399" i="8" s="1"/>
  <c r="AN399" i="8"/>
  <c r="AU465" i="8"/>
  <c r="BG465" i="8" s="1"/>
  <c r="BN465" i="8"/>
  <c r="AR414" i="8"/>
  <c r="BD414" i="8" s="1"/>
  <c r="BK414" i="8"/>
  <c r="BU414" i="8" s="1"/>
  <c r="AV414" i="8"/>
  <c r="BH414" i="8" s="1"/>
  <c r="BO414" i="8"/>
  <c r="BY414" i="8" s="1"/>
  <c r="BN450" i="8"/>
  <c r="BX450" i="8" s="1"/>
  <c r="AU450" i="8"/>
  <c r="BG450" i="8" s="1"/>
  <c r="BN384" i="8"/>
  <c r="AU384" i="8"/>
  <c r="BG384" i="8" s="1"/>
  <c r="P468" i="8"/>
  <c r="R465" i="8"/>
  <c r="AN465" i="8"/>
  <c r="BB465" i="8" s="1"/>
  <c r="BA465" i="8"/>
  <c r="AY465" i="8"/>
  <c r="AR399" i="8"/>
  <c r="BD399" i="8" s="1"/>
  <c r="BK399" i="8"/>
  <c r="BU399" i="8" s="1"/>
  <c r="BL399" i="8"/>
  <c r="S399" i="8"/>
  <c r="AS399" i="8"/>
  <c r="BE399" i="8" s="1"/>
  <c r="S421" i="8"/>
  <c r="AS421" i="8"/>
  <c r="BE421" i="8" s="1"/>
  <c r="BL421" i="8"/>
  <c r="AT399" i="8"/>
  <c r="BF399" i="8" s="1"/>
  <c r="BM399" i="8"/>
  <c r="R406" i="8"/>
  <c r="AN406" i="8"/>
  <c r="BL414" i="8"/>
  <c r="AS414" i="8"/>
  <c r="BE414" i="8" s="1"/>
  <c r="S414" i="8"/>
  <c r="R392" i="8"/>
  <c r="AN392" i="8"/>
  <c r="AV428" i="8"/>
  <c r="BH428" i="8" s="1"/>
  <c r="BO428" i="8"/>
  <c r="BY428" i="8" s="1"/>
  <c r="AR436" i="8"/>
  <c r="BD436" i="8" s="1"/>
  <c r="BK436" i="8"/>
  <c r="BU436" i="8" s="1"/>
  <c r="AR465" i="8"/>
  <c r="BD465" i="8" s="1"/>
  <c r="BK465" i="8"/>
  <c r="BU465" i="8" s="1"/>
  <c r="AV392" i="8"/>
  <c r="BH392" i="8" s="1"/>
  <c r="BO392" i="8"/>
  <c r="BL392" i="8"/>
  <c r="S392" i="8"/>
  <c r="AS392" i="8"/>
  <c r="BE392" i="8" s="1"/>
  <c r="BK428" i="8"/>
  <c r="BU428" i="8" s="1"/>
  <c r="AR428" i="8"/>
  <c r="BD428" i="8" s="1"/>
  <c r="AT421" i="8"/>
  <c r="BF421" i="8" s="1"/>
  <c r="BM421" i="8"/>
  <c r="BW421" i="8" s="1"/>
  <c r="BO436" i="8"/>
  <c r="BY436" i="8" s="1"/>
  <c r="AV436" i="8"/>
  <c r="BH436" i="8" s="1"/>
  <c r="BL428" i="8"/>
  <c r="S428" i="8"/>
  <c r="AS428" i="8"/>
  <c r="BE428" i="8" s="1"/>
  <c r="AI392" i="7"/>
  <c r="AB428" i="7"/>
  <c r="AF414" i="7"/>
  <c r="BP414" i="7" s="1"/>
  <c r="AH458" i="7"/>
  <c r="AE443" i="7"/>
  <c r="AQ443" i="7" s="1"/>
  <c r="BC443" i="7" s="1"/>
  <c r="AF465" i="7"/>
  <c r="BP465" i="7" s="1"/>
  <c r="AC399" i="7"/>
  <c r="AO399" i="7" s="1"/>
  <c r="BA399" i="7" s="1"/>
  <c r="AD436" i="7"/>
  <c r="AP436" i="7" s="1"/>
  <c r="AC421" i="7"/>
  <c r="AO421" i="7" s="1"/>
  <c r="BA421" i="7" s="1"/>
  <c r="AE428" i="7"/>
  <c r="AQ428" i="7" s="1"/>
  <c r="BC428" i="7" s="1"/>
  <c r="AD450" i="7"/>
  <c r="AP450" i="7" s="1"/>
  <c r="AI443" i="7"/>
  <c r="AE436" i="7"/>
  <c r="AQ436" i="7" s="1"/>
  <c r="BC436" i="7" s="1"/>
  <c r="AC443" i="7"/>
  <c r="AO443" i="7" s="1"/>
  <c r="BA443" i="7" s="1"/>
  <c r="AE414" i="7"/>
  <c r="AQ414" i="7" s="1"/>
  <c r="BC414" i="7" s="1"/>
  <c r="AJ443" i="7"/>
  <c r="BT443" i="7" s="1"/>
  <c r="AF384" i="7"/>
  <c r="AD421" i="7"/>
  <c r="AP421" i="7" s="1"/>
  <c r="AE406" i="7"/>
  <c r="AQ406" i="7" s="1"/>
  <c r="BC406" i="7" s="1"/>
  <c r="AH421" i="7"/>
  <c r="BR421" i="7" s="1"/>
  <c r="AJ421" i="7"/>
  <c r="AF406" i="7"/>
  <c r="BP406" i="7" s="1"/>
  <c r="AJ406" i="7"/>
  <c r="BT406" i="7" s="1"/>
  <c r="AJ458" i="7"/>
  <c r="AH436" i="7"/>
  <c r="AE450" i="7"/>
  <c r="AQ450" i="7" s="1"/>
  <c r="BC450" i="7" s="1"/>
  <c r="AG421" i="7"/>
  <c r="AF399" i="7"/>
  <c r="BP399" i="7" s="1"/>
  <c r="AJ399" i="7"/>
  <c r="AG450" i="7"/>
  <c r="AB465" i="7"/>
  <c r="AD465" i="7"/>
  <c r="AP465" i="7" s="1"/>
  <c r="AF458" i="7"/>
  <c r="BP458" i="7" s="1"/>
  <c r="AD399" i="7"/>
  <c r="AP399" i="7" s="1"/>
  <c r="AH384" i="7"/>
  <c r="AC450" i="7"/>
  <c r="AO450" i="7" s="1"/>
  <c r="BA450" i="7" s="1"/>
  <c r="AC436" i="7"/>
  <c r="AO436" i="7" s="1"/>
  <c r="BA436" i="7" s="1"/>
  <c r="AE392" i="7"/>
  <c r="AQ392" i="7" s="1"/>
  <c r="BC392" i="7" s="1"/>
  <c r="AI450" i="7"/>
  <c r="BS450" i="7" s="1"/>
  <c r="AH428" i="7"/>
  <c r="AH450" i="7"/>
  <c r="BR450" i="7" s="1"/>
  <c r="AB414" i="7"/>
  <c r="AC414" i="7"/>
  <c r="AO414" i="7" s="1"/>
  <c r="BA414" i="7" s="1"/>
  <c r="AD443" i="7"/>
  <c r="AP443" i="7" s="1"/>
  <c r="AJ392" i="7"/>
  <c r="BT392" i="7" s="1"/>
  <c r="AB443" i="7"/>
  <c r="AK443" i="7" s="1"/>
  <c r="AH392" i="7"/>
  <c r="BR392" i="7" s="1"/>
  <c r="AG399" i="7"/>
  <c r="AB421" i="7"/>
  <c r="AF392" i="7"/>
  <c r="BP392" i="7" s="1"/>
  <c r="AF450" i="7"/>
  <c r="BP450" i="7" s="1"/>
  <c r="AJ384" i="7"/>
  <c r="AI384" i="7"/>
  <c r="AJ428" i="7"/>
  <c r="BT428" i="7" s="1"/>
  <c r="AG458" i="7"/>
  <c r="AC392" i="7"/>
  <c r="AO392" i="7" s="1"/>
  <c r="BA392" i="7" s="1"/>
  <c r="AJ450" i="7"/>
  <c r="BT450" i="7" s="1"/>
  <c r="AB450" i="7"/>
  <c r="AK450" i="7" s="1"/>
  <c r="AG406" i="7"/>
  <c r="AI414" i="7"/>
  <c r="AF421" i="7"/>
  <c r="BP421" i="7" s="1"/>
  <c r="AJ465" i="7"/>
  <c r="AJ436" i="7"/>
  <c r="BT436" i="7" s="1"/>
  <c r="AF436" i="7"/>
  <c r="BP436" i="7" s="1"/>
  <c r="AI465" i="7"/>
  <c r="BS465" i="7" s="1"/>
  <c r="AH414" i="7"/>
  <c r="BR414" i="7" s="1"/>
  <c r="AI436" i="7"/>
  <c r="BS436" i="7" s="1"/>
  <c r="AH443" i="7"/>
  <c r="BR443" i="7" s="1"/>
  <c r="AG465" i="7"/>
  <c r="AC406" i="7"/>
  <c r="AO406" i="7" s="1"/>
  <c r="BA406" i="7" s="1"/>
  <c r="AF428" i="7"/>
  <c r="BP428" i="7" s="1"/>
  <c r="AG428" i="7"/>
  <c r="AG414" i="7"/>
  <c r="AI406" i="7"/>
  <c r="AD414" i="7"/>
  <c r="AP414" i="7" s="1"/>
  <c r="AH399" i="7"/>
  <c r="BR399" i="7" s="1"/>
  <c r="AG436" i="7"/>
  <c r="AI399" i="7"/>
  <c r="BS399" i="7" s="1"/>
  <c r="AF443" i="7"/>
  <c r="BP443" i="7" s="1"/>
  <c r="AE421" i="7"/>
  <c r="AQ421" i="7" s="1"/>
  <c r="BC421" i="7" s="1"/>
  <c r="AB458" i="7"/>
  <c r="AB384" i="7"/>
  <c r="AH406" i="7"/>
  <c r="BR406" i="7" s="1"/>
  <c r="AJ414" i="7"/>
  <c r="BT414" i="7" s="1"/>
  <c r="AC428" i="7"/>
  <c r="AO428" i="7" s="1"/>
  <c r="BA428" i="7" s="1"/>
  <c r="AC465" i="7"/>
  <c r="AO465" i="7" s="1"/>
  <c r="BA465" i="7" s="1"/>
  <c r="AD392" i="7"/>
  <c r="AP392" i="7" s="1"/>
  <c r="AB392" i="7"/>
  <c r="AK392" i="7" s="1"/>
  <c r="AB399" i="7"/>
  <c r="AE458" i="7"/>
  <c r="AQ458" i="7" s="1"/>
  <c r="BC458" i="7" s="1"/>
  <c r="AD458" i="7"/>
  <c r="AP458" i="7" s="1"/>
  <c r="AG443" i="7"/>
  <c r="AI458" i="7"/>
  <c r="BS458" i="7" s="1"/>
  <c r="AG392" i="7"/>
  <c r="AC458" i="7"/>
  <c r="AO458" i="7" s="1"/>
  <c r="BA458" i="7" s="1"/>
  <c r="AD406" i="7"/>
  <c r="AP406" i="7" s="1"/>
  <c r="AE399" i="7"/>
  <c r="AQ399" i="7" s="1"/>
  <c r="BC399" i="7" s="1"/>
  <c r="AI428" i="7"/>
  <c r="AB406" i="7"/>
  <c r="AK406" i="7" s="1"/>
  <c r="AD428" i="7"/>
  <c r="AP428" i="7" s="1"/>
  <c r="AH465" i="7"/>
  <c r="BR465" i="7" s="1"/>
  <c r="AB436" i="7"/>
  <c r="AK436" i="7" s="1"/>
  <c r="AI421" i="7"/>
  <c r="BS421" i="7" s="1"/>
  <c r="AE465" i="7"/>
  <c r="AQ465" i="7" s="1"/>
  <c r="BC465" i="7" s="1"/>
  <c r="AC384" i="7"/>
  <c r="AG384" i="7"/>
  <c r="AS384" i="7" s="1"/>
  <c r="BE384" i="7" s="1"/>
  <c r="AD384" i="7"/>
  <c r="AE384" i="7"/>
  <c r="AW377" i="7"/>
  <c r="BI377" i="7" s="1"/>
  <c r="BO436" i="7"/>
  <c r="BY436" i="7" s="1"/>
  <c r="AV436" i="7"/>
  <c r="BH436" i="7" s="1"/>
  <c r="AT436" i="7"/>
  <c r="BF436" i="7" s="1"/>
  <c r="BM436" i="7"/>
  <c r="BO421" i="7"/>
  <c r="AV421" i="7"/>
  <c r="BH421" i="7" s="1"/>
  <c r="AU465" i="7"/>
  <c r="BG465" i="7" s="1"/>
  <c r="BN465" i="7"/>
  <c r="BX465" i="7" s="1"/>
  <c r="AT450" i="7"/>
  <c r="BF450" i="7" s="1"/>
  <c r="BM450" i="7"/>
  <c r="BW450" i="7" s="1"/>
  <c r="BL392" i="7"/>
  <c r="AS392" i="7"/>
  <c r="BE392" i="7" s="1"/>
  <c r="S392" i="7"/>
  <c r="BK458" i="7"/>
  <c r="BU458" i="7" s="1"/>
  <c r="AR458" i="7"/>
  <c r="BD458" i="7" s="1"/>
  <c r="BN399" i="7"/>
  <c r="BX399" i="7" s="1"/>
  <c r="AU399" i="7"/>
  <c r="BG399" i="7" s="1"/>
  <c r="AU406" i="7"/>
  <c r="BG406" i="7" s="1"/>
  <c r="BN406" i="7"/>
  <c r="R458" i="7"/>
  <c r="AN458" i="7"/>
  <c r="AS406" i="7"/>
  <c r="BE406" i="7" s="1"/>
  <c r="BL406" i="7"/>
  <c r="S406" i="7"/>
  <c r="AN384" i="7"/>
  <c r="I468" i="7"/>
  <c r="R384" i="7"/>
  <c r="BO458" i="7"/>
  <c r="AV458" i="7"/>
  <c r="BH458" i="7" s="1"/>
  <c r="R443" i="7"/>
  <c r="AW443" i="7" s="1"/>
  <c r="BI443" i="7" s="1"/>
  <c r="AN443" i="7"/>
  <c r="BN450" i="7"/>
  <c r="BX450" i="7" s="1"/>
  <c r="AU450" i="7"/>
  <c r="BG450" i="7" s="1"/>
  <c r="AS450" i="7"/>
  <c r="BE450" i="7" s="1"/>
  <c r="S450" i="7"/>
  <c r="BL450" i="7"/>
  <c r="AU428" i="7"/>
  <c r="BG428" i="7" s="1"/>
  <c r="BN428" i="7"/>
  <c r="AR421" i="7"/>
  <c r="BD421" i="7" s="1"/>
  <c r="BK421" i="7"/>
  <c r="BU421" i="7" s="1"/>
  <c r="AS414" i="7"/>
  <c r="BE414" i="7" s="1"/>
  <c r="BL414" i="7"/>
  <c r="S414" i="7"/>
  <c r="AV406" i="7"/>
  <c r="BH406" i="7" s="1"/>
  <c r="BO406" i="7"/>
  <c r="BY406" i="7" s="1"/>
  <c r="BL458" i="7"/>
  <c r="S458" i="7"/>
  <c r="AS458" i="7"/>
  <c r="BE458" i="7" s="1"/>
  <c r="S428" i="7"/>
  <c r="BL428" i="7"/>
  <c r="AS428" i="7"/>
  <c r="BE428" i="7" s="1"/>
  <c r="AR414" i="7"/>
  <c r="BD414" i="7" s="1"/>
  <c r="BK414" i="7"/>
  <c r="BU414" i="7" s="1"/>
  <c r="L468" i="7"/>
  <c r="AV414" i="7"/>
  <c r="BH414" i="7" s="1"/>
  <c r="BO414" i="7"/>
  <c r="BY414" i="7" s="1"/>
  <c r="BK406" i="7"/>
  <c r="BU406" i="7" s="1"/>
  <c r="AR406" i="7"/>
  <c r="BD406" i="7" s="1"/>
  <c r="S465" i="7"/>
  <c r="AS465" i="7"/>
  <c r="BE465" i="7" s="1"/>
  <c r="BL465" i="7"/>
  <c r="AR399" i="7"/>
  <c r="BD399" i="7" s="1"/>
  <c r="BK399" i="7"/>
  <c r="BU399" i="7" s="1"/>
  <c r="BK443" i="7"/>
  <c r="BU443" i="7" s="1"/>
  <c r="AR443" i="7"/>
  <c r="BD443" i="7" s="1"/>
  <c r="AV428" i="7"/>
  <c r="BH428" i="7" s="1"/>
  <c r="BO428" i="7"/>
  <c r="BY428" i="7" s="1"/>
  <c r="H468" i="7"/>
  <c r="AM468" i="7" s="1"/>
  <c r="AY468" i="7" s="1"/>
  <c r="AM384" i="7"/>
  <c r="AY384" i="7" s="1"/>
  <c r="AT406" i="7"/>
  <c r="BF406" i="7" s="1"/>
  <c r="BM406" i="7"/>
  <c r="BW406" i="7" s="1"/>
  <c r="AU392" i="7"/>
  <c r="BG392" i="7" s="1"/>
  <c r="BN392" i="7"/>
  <c r="BO465" i="7"/>
  <c r="AV465" i="7"/>
  <c r="BH465" i="7" s="1"/>
  <c r="BO450" i="7"/>
  <c r="BY450" i="7" s="1"/>
  <c r="AV450" i="7"/>
  <c r="BH450" i="7" s="1"/>
  <c r="BM458" i="7"/>
  <c r="AT458" i="7"/>
  <c r="BF458" i="7" s="1"/>
  <c r="AV443" i="7"/>
  <c r="BH443" i="7" s="1"/>
  <c r="BO443" i="7"/>
  <c r="BY443" i="7" s="1"/>
  <c r="AT384" i="7"/>
  <c r="BF384" i="7" s="1"/>
  <c r="BM384" i="7"/>
  <c r="O468" i="7"/>
  <c r="AR428" i="7"/>
  <c r="BD428" i="7" s="1"/>
  <c r="BK428" i="7"/>
  <c r="BU428" i="7" s="1"/>
  <c r="AR450" i="7"/>
  <c r="BD450" i="7" s="1"/>
  <c r="BK450" i="7"/>
  <c r="BU450" i="7" s="1"/>
  <c r="BM443" i="7"/>
  <c r="BW443" i="7" s="1"/>
  <c r="AT443" i="7"/>
  <c r="BF443" i="7" s="1"/>
  <c r="AR465" i="7"/>
  <c r="BD465" i="7" s="1"/>
  <c r="BK465" i="7"/>
  <c r="BU465" i="7" s="1"/>
  <c r="AU414" i="7"/>
  <c r="BG414" i="7" s="1"/>
  <c r="BN414" i="7"/>
  <c r="AU384" i="7"/>
  <c r="BG384" i="7" s="1"/>
  <c r="BN384" i="7"/>
  <c r="P468" i="7"/>
  <c r="AR384" i="7"/>
  <c r="BD384" i="7" s="1"/>
  <c r="BK384" i="7"/>
  <c r="M468" i="7"/>
  <c r="S436" i="7"/>
  <c r="AS436" i="7"/>
  <c r="BE436" i="7" s="1"/>
  <c r="BL436" i="7"/>
  <c r="AT465" i="7"/>
  <c r="BF465" i="7" s="1"/>
  <c r="BM465" i="7"/>
  <c r="BW465" i="7" s="1"/>
  <c r="BL443" i="7"/>
  <c r="S443" i="7"/>
  <c r="AS443" i="7"/>
  <c r="BE443" i="7" s="1"/>
  <c r="AT421" i="7"/>
  <c r="BF421" i="7" s="1"/>
  <c r="BM421" i="7"/>
  <c r="BW421" i="7" s="1"/>
  <c r="S421" i="7"/>
  <c r="AS421" i="7"/>
  <c r="BE421" i="7" s="1"/>
  <c r="BL421" i="7"/>
  <c r="AR436" i="7"/>
  <c r="BD436" i="7" s="1"/>
  <c r="BK436" i="7"/>
  <c r="BU436" i="7" s="1"/>
  <c r="AN428" i="7"/>
  <c r="R428" i="7"/>
  <c r="R465" i="7"/>
  <c r="AN465" i="7"/>
  <c r="AR392" i="7"/>
  <c r="BD392" i="7" s="1"/>
  <c r="BK392" i="7"/>
  <c r="BU392" i="7" s="1"/>
  <c r="BM399" i="7"/>
  <c r="BW399" i="7" s="1"/>
  <c r="AT399" i="7"/>
  <c r="BF399" i="7" s="1"/>
  <c r="R399" i="7"/>
  <c r="AN399" i="7"/>
  <c r="AS399" i="7"/>
  <c r="BE399" i="7" s="1"/>
  <c r="BL399" i="7"/>
  <c r="S399" i="7"/>
  <c r="K468" i="7"/>
  <c r="AT428" i="7"/>
  <c r="BF428" i="7" s="1"/>
  <c r="BM428" i="7"/>
  <c r="AV384" i="7"/>
  <c r="BH384" i="7" s="1"/>
  <c r="BO384" i="7"/>
  <c r="Q468" i="7"/>
  <c r="AN450" i="7"/>
  <c r="R450" i="7"/>
  <c r="AW450" i="7" s="1"/>
  <c r="BI450" i="7" s="1"/>
  <c r="R392" i="7"/>
  <c r="AW392" i="7" s="1"/>
  <c r="BI392" i="7" s="1"/>
  <c r="AN392" i="7"/>
  <c r="AN421" i="7"/>
  <c r="R421" i="7"/>
  <c r="BN458" i="7"/>
  <c r="BX458" i="7" s="1"/>
  <c r="AU458" i="7"/>
  <c r="BG458" i="7" s="1"/>
  <c r="AV392" i="7"/>
  <c r="BH392" i="7" s="1"/>
  <c r="BO392" i="7"/>
  <c r="BY392" i="7" s="1"/>
  <c r="AT414" i="7"/>
  <c r="BF414" i="7" s="1"/>
  <c r="BM414" i="7"/>
  <c r="BW414" i="7" s="1"/>
  <c r="AT392" i="7"/>
  <c r="BF392" i="7" s="1"/>
  <c r="BM392" i="7"/>
  <c r="BW392" i="7" s="1"/>
  <c r="AV399" i="7"/>
  <c r="BH399" i="7" s="1"/>
  <c r="BO399" i="7"/>
  <c r="AU436" i="7"/>
  <c r="BG436" i="7" s="1"/>
  <c r="BN436" i="7"/>
  <c r="BX436" i="7" s="1"/>
  <c r="J468" i="7"/>
  <c r="BN443" i="7"/>
  <c r="AU443" i="7"/>
  <c r="BG443" i="7" s="1"/>
  <c r="S384" i="7"/>
  <c r="BL384" i="7"/>
  <c r="N468" i="7"/>
  <c r="AN414" i="7"/>
  <c r="R414" i="7"/>
  <c r="AN436" i="7"/>
  <c r="R436" i="7"/>
  <c r="AW436" i="7" s="1"/>
  <c r="BI436" i="7" s="1"/>
  <c r="AU421" i="7"/>
  <c r="BG421" i="7" s="1"/>
  <c r="BN421" i="7"/>
  <c r="BX421" i="7" s="1"/>
  <c r="AN406" i="7"/>
  <c r="R406" i="7"/>
  <c r="AW406" i="7" s="1"/>
  <c r="BI406" i="7" s="1"/>
  <c r="AN423" i="7"/>
  <c r="I427" i="7"/>
  <c r="R423" i="7"/>
  <c r="AW423" i="7" s="1"/>
  <c r="BI423" i="7" s="1"/>
  <c r="R462" i="7"/>
  <c r="AW462" i="7" s="1"/>
  <c r="BI462" i="7" s="1"/>
  <c r="AN462" i="7"/>
  <c r="AR455" i="7"/>
  <c r="BD455" i="7" s="1"/>
  <c r="BK455" i="7"/>
  <c r="BU455" i="7" s="1"/>
  <c r="AT454" i="7"/>
  <c r="BF454" i="7" s="1"/>
  <c r="BM454" i="7"/>
  <c r="BW454" i="7" s="1"/>
  <c r="AV431" i="7"/>
  <c r="BH431" i="7" s="1"/>
  <c r="BO431" i="7"/>
  <c r="BY431" i="7" s="1"/>
  <c r="AU432" i="7"/>
  <c r="BG432" i="7" s="1"/>
  <c r="BN432" i="7"/>
  <c r="BX432" i="7" s="1"/>
  <c r="BO434" i="7"/>
  <c r="BY434" i="7" s="1"/>
  <c r="AV434" i="7"/>
  <c r="BH434" i="7" s="1"/>
  <c r="BO424" i="7"/>
  <c r="BY424" i="7" s="1"/>
  <c r="AV424" i="7"/>
  <c r="BH424" i="7" s="1"/>
  <c r="BO396" i="7"/>
  <c r="BY396" i="7" s="1"/>
  <c r="AV396" i="7"/>
  <c r="BH396" i="7" s="1"/>
  <c r="R381" i="7"/>
  <c r="AW381" i="7" s="1"/>
  <c r="BI381" i="7" s="1"/>
  <c r="AN381" i="7"/>
  <c r="BM462" i="7"/>
  <c r="BW462" i="7" s="1"/>
  <c r="AT462" i="7"/>
  <c r="BF462" i="7" s="1"/>
  <c r="Q391" i="7"/>
  <c r="BO386" i="7"/>
  <c r="BY386" i="7" s="1"/>
  <c r="AV386" i="7"/>
  <c r="BH386" i="7" s="1"/>
  <c r="BN404" i="7"/>
  <c r="BX404" i="7" s="1"/>
  <c r="AU404" i="7"/>
  <c r="BG404" i="7" s="1"/>
  <c r="R409" i="7"/>
  <c r="AW409" i="7" s="1"/>
  <c r="BI409" i="7" s="1"/>
  <c r="AN409" i="7"/>
  <c r="AU387" i="7"/>
  <c r="BG387" i="7" s="1"/>
  <c r="BN387" i="7"/>
  <c r="BX387" i="7" s="1"/>
  <c r="AS404" i="7"/>
  <c r="BE404" i="7" s="1"/>
  <c r="BL404" i="7"/>
  <c r="BV404" i="7" s="1"/>
  <c r="S404" i="7"/>
  <c r="AX404" i="7" s="1"/>
  <c r="BJ404" i="7" s="1"/>
  <c r="AR408" i="7"/>
  <c r="BD408" i="7" s="1"/>
  <c r="BK408" i="7"/>
  <c r="BU408" i="7" s="1"/>
  <c r="M413" i="7"/>
  <c r="AN432" i="7"/>
  <c r="R432" i="7"/>
  <c r="AW432" i="7" s="1"/>
  <c r="BI432" i="7" s="1"/>
  <c r="AT430" i="7"/>
  <c r="BF430" i="7" s="1"/>
  <c r="BM430" i="7"/>
  <c r="BW430" i="7" s="1"/>
  <c r="O435" i="7"/>
  <c r="BM390" i="7"/>
  <c r="BW390" i="7" s="1"/>
  <c r="AT390" i="7"/>
  <c r="BF390" i="7" s="1"/>
  <c r="AR401" i="7"/>
  <c r="BD401" i="7" s="1"/>
  <c r="M405" i="7"/>
  <c r="BK401" i="7"/>
  <c r="BU401" i="7" s="1"/>
  <c r="AS425" i="7"/>
  <c r="BE425" i="7" s="1"/>
  <c r="BL425" i="7"/>
  <c r="BV425" i="7" s="1"/>
  <c r="S425" i="7"/>
  <c r="AX425" i="7" s="1"/>
  <c r="BJ425" i="7" s="1"/>
  <c r="AV379" i="7"/>
  <c r="BH379" i="7" s="1"/>
  <c r="Q383" i="7"/>
  <c r="BO379" i="7"/>
  <c r="BY379" i="7" s="1"/>
  <c r="AU389" i="7"/>
  <c r="BG389" i="7" s="1"/>
  <c r="BN389" i="7"/>
  <c r="BX389" i="7" s="1"/>
  <c r="L442" i="7"/>
  <c r="AQ442" i="7" s="1"/>
  <c r="BC442" i="7" s="1"/>
  <c r="AQ438" i="7"/>
  <c r="BC438" i="7" s="1"/>
  <c r="BM408" i="7"/>
  <c r="BW408" i="7" s="1"/>
  <c r="O413" i="7"/>
  <c r="AT408" i="7"/>
  <c r="BF408" i="7" s="1"/>
  <c r="AU446" i="7"/>
  <c r="BG446" i="7" s="1"/>
  <c r="BN446" i="7"/>
  <c r="BX446" i="7" s="1"/>
  <c r="AQ408" i="7"/>
  <c r="BC408" i="7" s="1"/>
  <c r="L413" i="7"/>
  <c r="AQ413" i="7" s="1"/>
  <c r="BC413" i="7" s="1"/>
  <c r="AY439" i="7"/>
  <c r="BZ439" i="7"/>
  <c r="BO408" i="7"/>
  <c r="BY408" i="7" s="1"/>
  <c r="Q413" i="7"/>
  <c r="AV408" i="7"/>
  <c r="BH408" i="7" s="1"/>
  <c r="H413" i="7"/>
  <c r="AM413" i="7" s="1"/>
  <c r="AY413" i="7" s="1"/>
  <c r="AM408" i="7"/>
  <c r="AY408" i="7" s="1"/>
  <c r="AU430" i="7"/>
  <c r="BG430" i="7" s="1"/>
  <c r="BN430" i="7"/>
  <c r="BX430" i="7" s="1"/>
  <c r="P435" i="7"/>
  <c r="S440" i="7"/>
  <c r="AX440" i="7" s="1"/>
  <c r="BJ440" i="7" s="1"/>
  <c r="AS440" i="7"/>
  <c r="BE440" i="7" s="1"/>
  <c r="BL440" i="7"/>
  <c r="BV440" i="7" s="1"/>
  <c r="AR382" i="7"/>
  <c r="BD382" i="7" s="1"/>
  <c r="BK382" i="7"/>
  <c r="BU382" i="7" s="1"/>
  <c r="AR380" i="7"/>
  <c r="BD380" i="7" s="1"/>
  <c r="BK380" i="7"/>
  <c r="BU380" i="7" s="1"/>
  <c r="AV453" i="7"/>
  <c r="BH453" i="7" s="1"/>
  <c r="BO453" i="7"/>
  <c r="BY453" i="7" s="1"/>
  <c r="BM440" i="7"/>
  <c r="BW440" i="7" s="1"/>
  <c r="AT440" i="7"/>
  <c r="BF440" i="7" s="1"/>
  <c r="BL403" i="7"/>
  <c r="BV403" i="7" s="1"/>
  <c r="S403" i="7"/>
  <c r="AX403" i="7" s="1"/>
  <c r="BJ403" i="7" s="1"/>
  <c r="AS403" i="7"/>
  <c r="BE403" i="7" s="1"/>
  <c r="R388" i="7"/>
  <c r="AW388" i="7" s="1"/>
  <c r="BI388" i="7" s="1"/>
  <c r="AN388" i="7"/>
  <c r="R452" i="7"/>
  <c r="AW452" i="7" s="1"/>
  <c r="BI452" i="7" s="1"/>
  <c r="I457" i="7"/>
  <c r="AN452" i="7"/>
  <c r="AP394" i="7"/>
  <c r="K398" i="7"/>
  <c r="AP398" i="7" s="1"/>
  <c r="AT416" i="7"/>
  <c r="BF416" i="7" s="1"/>
  <c r="O420" i="7"/>
  <c r="BM416" i="7"/>
  <c r="BW416" i="7" s="1"/>
  <c r="BM397" i="7"/>
  <c r="BW397" i="7" s="1"/>
  <c r="AT397" i="7"/>
  <c r="BF397" i="7" s="1"/>
  <c r="AN396" i="7"/>
  <c r="R396" i="7"/>
  <c r="AW396" i="7" s="1"/>
  <c r="BI396" i="7" s="1"/>
  <c r="AQ379" i="7"/>
  <c r="BC379" i="7" s="1"/>
  <c r="L383" i="7"/>
  <c r="AR440" i="7"/>
  <c r="BK440" i="7"/>
  <c r="BU440" i="7" s="1"/>
  <c r="BL426" i="7"/>
  <c r="BV426" i="7" s="1"/>
  <c r="S426" i="7"/>
  <c r="AX426" i="7" s="1"/>
  <c r="BJ426" i="7" s="1"/>
  <c r="AS426" i="7"/>
  <c r="BE426" i="7" s="1"/>
  <c r="AV418" i="7"/>
  <c r="BH418" i="7" s="1"/>
  <c r="BO418" i="7"/>
  <c r="BY418" i="7" s="1"/>
  <c r="S445" i="7"/>
  <c r="AX445" i="7" s="1"/>
  <c r="BJ445" i="7" s="1"/>
  <c r="AS445" i="7"/>
  <c r="BE445" i="7" s="1"/>
  <c r="N449" i="7"/>
  <c r="BL445" i="7"/>
  <c r="BV445" i="7" s="1"/>
  <c r="S463" i="7"/>
  <c r="BL463" i="7"/>
  <c r="AS463" i="7"/>
  <c r="BE463" i="7" s="1"/>
  <c r="BN454" i="7"/>
  <c r="BX454" i="7" s="1"/>
  <c r="AU454" i="7"/>
  <c r="BG454" i="7" s="1"/>
  <c r="BK438" i="7"/>
  <c r="BU438" i="7" s="1"/>
  <c r="M442" i="7"/>
  <c r="AR438" i="7"/>
  <c r="AR461" i="7"/>
  <c r="BD461" i="7" s="1"/>
  <c r="BK461" i="7"/>
  <c r="BU461" i="7" s="1"/>
  <c r="AV461" i="7"/>
  <c r="BH461" i="7" s="1"/>
  <c r="BO461" i="7"/>
  <c r="BY461" i="7" s="1"/>
  <c r="AV423" i="7"/>
  <c r="BH423" i="7" s="1"/>
  <c r="BO423" i="7"/>
  <c r="BY423" i="7" s="1"/>
  <c r="Q427" i="7"/>
  <c r="R431" i="7"/>
  <c r="AW431" i="7" s="1"/>
  <c r="BI431" i="7" s="1"/>
  <c r="AN431" i="7"/>
  <c r="AU425" i="7"/>
  <c r="BG425" i="7" s="1"/>
  <c r="BN425" i="7"/>
  <c r="BX425" i="7" s="1"/>
  <c r="AR394" i="7"/>
  <c r="BD394" i="7" s="1"/>
  <c r="BK394" i="7"/>
  <c r="BU394" i="7" s="1"/>
  <c r="M398" i="7"/>
  <c r="AU438" i="7"/>
  <c r="BG438" i="7" s="1"/>
  <c r="BN438" i="7"/>
  <c r="BX438" i="7" s="1"/>
  <c r="P442" i="7"/>
  <c r="AR431" i="7"/>
  <c r="BD431" i="7" s="1"/>
  <c r="BK431" i="7"/>
  <c r="BU431" i="7" s="1"/>
  <c r="AU448" i="7"/>
  <c r="BG448" i="7" s="1"/>
  <c r="BN448" i="7"/>
  <c r="BX448" i="7" s="1"/>
  <c r="R426" i="7"/>
  <c r="AW426" i="7" s="1"/>
  <c r="BI426" i="7" s="1"/>
  <c r="AN426" i="7"/>
  <c r="H391" i="7"/>
  <c r="AM391" i="7" s="1"/>
  <c r="AY391" i="7" s="1"/>
  <c r="AM386" i="7"/>
  <c r="AY386" i="7" s="1"/>
  <c r="AU455" i="7"/>
  <c r="BG455" i="7" s="1"/>
  <c r="BN455" i="7"/>
  <c r="BX455" i="7" s="1"/>
  <c r="AR409" i="7"/>
  <c r="BD409" i="7" s="1"/>
  <c r="BK409" i="7"/>
  <c r="BU409" i="7" s="1"/>
  <c r="BM387" i="7"/>
  <c r="BW387" i="7" s="1"/>
  <c r="AT387" i="7"/>
  <c r="BF387" i="7" s="1"/>
  <c r="R402" i="7"/>
  <c r="AW402" i="7" s="1"/>
  <c r="BI402" i="7" s="1"/>
  <c r="AN402" i="7"/>
  <c r="BO460" i="7"/>
  <c r="BY460" i="7" s="1"/>
  <c r="AV460" i="7"/>
  <c r="BH460" i="7" s="1"/>
  <c r="Q464" i="7"/>
  <c r="AV425" i="7"/>
  <c r="BH425" i="7" s="1"/>
  <c r="BO425" i="7"/>
  <c r="BY425" i="7" s="1"/>
  <c r="J413" i="7"/>
  <c r="AO413" i="7" s="1"/>
  <c r="BA413" i="7" s="1"/>
  <c r="AO408" i="7"/>
  <c r="BA408" i="7" s="1"/>
  <c r="R461" i="7"/>
  <c r="AW461" i="7" s="1"/>
  <c r="BI461" i="7" s="1"/>
  <c r="AN461" i="7"/>
  <c r="AR433" i="7"/>
  <c r="BD433" i="7" s="1"/>
  <c r="BK433" i="7"/>
  <c r="BU433" i="7" s="1"/>
  <c r="AT418" i="7"/>
  <c r="BF418" i="7" s="1"/>
  <c r="BM418" i="7"/>
  <c r="BW418" i="7" s="1"/>
  <c r="BO404" i="7"/>
  <c r="BY404" i="7" s="1"/>
  <c r="AV404" i="7"/>
  <c r="BH404" i="7" s="1"/>
  <c r="AR416" i="7"/>
  <c r="BD416" i="7" s="1"/>
  <c r="BK416" i="7"/>
  <c r="BU416" i="7" s="1"/>
  <c r="M420" i="7"/>
  <c r="R404" i="7"/>
  <c r="AW404" i="7" s="1"/>
  <c r="BI404" i="7" s="1"/>
  <c r="AN404" i="7"/>
  <c r="H398" i="7"/>
  <c r="AM398" i="7" s="1"/>
  <c r="AY398" i="7" s="1"/>
  <c r="AM394" i="7"/>
  <c r="AY394" i="7" s="1"/>
  <c r="AV462" i="7"/>
  <c r="BH462" i="7" s="1"/>
  <c r="BO462" i="7"/>
  <c r="BY462" i="7" s="1"/>
  <c r="AO460" i="7"/>
  <c r="BA460" i="7" s="1"/>
  <c r="J464" i="7"/>
  <c r="AO464" i="7" s="1"/>
  <c r="BA464" i="7" s="1"/>
  <c r="AS409" i="7"/>
  <c r="BE409" i="7" s="1"/>
  <c r="BL409" i="7"/>
  <c r="BV409" i="7" s="1"/>
  <c r="S409" i="7"/>
  <c r="AX409" i="7" s="1"/>
  <c r="BJ409" i="7" s="1"/>
  <c r="BM448" i="7"/>
  <c r="BW448" i="7" s="1"/>
  <c r="AT448" i="7"/>
  <c r="BF448" i="7" s="1"/>
  <c r="AV402" i="7"/>
  <c r="BH402" i="7" s="1"/>
  <c r="BO402" i="7"/>
  <c r="BY402" i="7" s="1"/>
  <c r="AN389" i="7"/>
  <c r="R389" i="7"/>
  <c r="AW389" i="7" s="1"/>
  <c r="BI389" i="7" s="1"/>
  <c r="S408" i="7"/>
  <c r="AX408" i="7" s="1"/>
  <c r="BJ408" i="7" s="1"/>
  <c r="AS408" i="7"/>
  <c r="BE408" i="7" s="1"/>
  <c r="N413" i="7"/>
  <c r="BL408" i="7"/>
  <c r="BV408" i="7" s="1"/>
  <c r="AV432" i="7"/>
  <c r="BH432" i="7" s="1"/>
  <c r="BO432" i="7"/>
  <c r="BY432" i="7" s="1"/>
  <c r="AM445" i="7"/>
  <c r="H449" i="7"/>
  <c r="AM449" i="7" s="1"/>
  <c r="AY449" i="7" s="1"/>
  <c r="J442" i="7"/>
  <c r="AO442" i="7" s="1"/>
  <c r="BA442" i="7" s="1"/>
  <c r="AO438" i="7"/>
  <c r="BA438" i="7" s="1"/>
  <c r="AY446" i="7"/>
  <c r="BZ446" i="7"/>
  <c r="M449" i="7"/>
  <c r="AR445" i="7"/>
  <c r="BK445" i="7"/>
  <c r="BU445" i="7" s="1"/>
  <c r="AU453" i="7"/>
  <c r="BG453" i="7" s="1"/>
  <c r="BN453" i="7"/>
  <c r="BX453" i="7" s="1"/>
  <c r="AR441" i="7"/>
  <c r="BK441" i="7"/>
  <c r="BU441" i="7" s="1"/>
  <c r="AQ394" i="7"/>
  <c r="BC394" i="7" s="1"/>
  <c r="L398" i="7"/>
  <c r="AQ398" i="7" s="1"/>
  <c r="BC398" i="7" s="1"/>
  <c r="S461" i="7"/>
  <c r="AX461" i="7" s="1"/>
  <c r="BJ461" i="7" s="1"/>
  <c r="BL461" i="7"/>
  <c r="BV461" i="7" s="1"/>
  <c r="AS461" i="7"/>
  <c r="BE461" i="7" s="1"/>
  <c r="AS424" i="7"/>
  <c r="BE424" i="7" s="1"/>
  <c r="S424" i="7"/>
  <c r="AX424" i="7" s="1"/>
  <c r="BJ424" i="7" s="1"/>
  <c r="BL424" i="7"/>
  <c r="BV424" i="7" s="1"/>
  <c r="R430" i="7"/>
  <c r="AW430" i="7" s="1"/>
  <c r="BI430" i="7" s="1"/>
  <c r="I435" i="7"/>
  <c r="AN430" i="7"/>
  <c r="R424" i="7"/>
  <c r="AW424" i="7" s="1"/>
  <c r="BI424" i="7" s="1"/>
  <c r="AN424" i="7"/>
  <c r="J405" i="7"/>
  <c r="AO405" i="7" s="1"/>
  <c r="BA405" i="7" s="1"/>
  <c r="AO401" i="7"/>
  <c r="BA401" i="7" s="1"/>
  <c r="P464" i="7"/>
  <c r="AU460" i="7"/>
  <c r="BG460" i="7" s="1"/>
  <c r="BN460" i="7"/>
  <c r="BX460" i="7" s="1"/>
  <c r="BM382" i="7"/>
  <c r="BW382" i="7" s="1"/>
  <c r="AT382" i="7"/>
  <c r="BF382" i="7" s="1"/>
  <c r="BM412" i="7"/>
  <c r="BW412" i="7" s="1"/>
  <c r="AT412" i="7"/>
  <c r="BF412" i="7" s="1"/>
  <c r="AT461" i="7"/>
  <c r="BF461" i="7" s="1"/>
  <c r="BM461" i="7"/>
  <c r="BW461" i="7" s="1"/>
  <c r="AU419" i="7"/>
  <c r="BG419" i="7" s="1"/>
  <c r="BN419" i="7"/>
  <c r="BX419" i="7" s="1"/>
  <c r="BO448" i="7"/>
  <c r="BY448" i="7" s="1"/>
  <c r="AV448" i="7"/>
  <c r="BH448" i="7" s="1"/>
  <c r="AT441" i="7"/>
  <c r="BF441" i="7" s="1"/>
  <c r="BM441" i="7"/>
  <c r="BW441" i="7" s="1"/>
  <c r="AU395" i="7"/>
  <c r="BG395" i="7" s="1"/>
  <c r="BN395" i="7"/>
  <c r="BX395" i="7" s="1"/>
  <c r="AP408" i="7"/>
  <c r="K413" i="7"/>
  <c r="AP413" i="7" s="1"/>
  <c r="AT379" i="7"/>
  <c r="BF379" i="7" s="1"/>
  <c r="O383" i="7"/>
  <c r="BM379" i="7"/>
  <c r="BW379" i="7" s="1"/>
  <c r="AT438" i="7"/>
  <c r="BF438" i="7" s="1"/>
  <c r="BM438" i="7"/>
  <c r="BW438" i="7" s="1"/>
  <c r="O442" i="7"/>
  <c r="AT396" i="7"/>
  <c r="BF396" i="7" s="1"/>
  <c r="BM396" i="7"/>
  <c r="BW396" i="7" s="1"/>
  <c r="AT409" i="7"/>
  <c r="BF409" i="7" s="1"/>
  <c r="BM409" i="7"/>
  <c r="BW409" i="7" s="1"/>
  <c r="BO430" i="7"/>
  <c r="BY430" i="7" s="1"/>
  <c r="Q435" i="7"/>
  <c r="AV430" i="7"/>
  <c r="BH430" i="7" s="1"/>
  <c r="S396" i="7"/>
  <c r="AX396" i="7" s="1"/>
  <c r="BJ396" i="7" s="1"/>
  <c r="AS396" i="7"/>
  <c r="BE396" i="7" s="1"/>
  <c r="BL396" i="7"/>
  <c r="BV396" i="7" s="1"/>
  <c r="AM416" i="7"/>
  <c r="AY416" i="7" s="1"/>
  <c r="H420" i="7"/>
  <c r="AM420" i="7" s="1"/>
  <c r="AY420" i="7" s="1"/>
  <c r="R418" i="7"/>
  <c r="AW418" i="7" s="1"/>
  <c r="BI418" i="7" s="1"/>
  <c r="AN418" i="7"/>
  <c r="BL434" i="7"/>
  <c r="BV434" i="7" s="1"/>
  <c r="S434" i="7"/>
  <c r="AX434" i="7" s="1"/>
  <c r="BJ434" i="7" s="1"/>
  <c r="AS434" i="7"/>
  <c r="BE434" i="7" s="1"/>
  <c r="N435" i="7"/>
  <c r="AS430" i="7"/>
  <c r="BE430" i="7" s="1"/>
  <c r="S430" i="7"/>
  <c r="AX430" i="7" s="1"/>
  <c r="BJ430" i="7" s="1"/>
  <c r="BL430" i="7"/>
  <c r="BV430" i="7" s="1"/>
  <c r="S390" i="7"/>
  <c r="AX390" i="7" s="1"/>
  <c r="BJ390" i="7" s="1"/>
  <c r="AS390" i="7"/>
  <c r="BE390" i="7" s="1"/>
  <c r="BL390" i="7"/>
  <c r="BV390" i="7" s="1"/>
  <c r="AR453" i="7"/>
  <c r="BD453" i="7" s="1"/>
  <c r="BK453" i="7"/>
  <c r="BU453" i="7" s="1"/>
  <c r="BN412" i="7"/>
  <c r="BX412" i="7" s="1"/>
  <c r="AU412" i="7"/>
  <c r="BG412" i="7" s="1"/>
  <c r="BN433" i="7"/>
  <c r="BX433" i="7" s="1"/>
  <c r="AU433" i="7"/>
  <c r="BG433" i="7" s="1"/>
  <c r="AU441" i="7"/>
  <c r="BG441" i="7" s="1"/>
  <c r="BN441" i="7"/>
  <c r="BX441" i="7" s="1"/>
  <c r="R460" i="7"/>
  <c r="AW460" i="7" s="1"/>
  <c r="BI460" i="7" s="1"/>
  <c r="AN460" i="7"/>
  <c r="I464" i="7"/>
  <c r="R390" i="7"/>
  <c r="AW390" i="7" s="1"/>
  <c r="BI390" i="7" s="1"/>
  <c r="AN390" i="7"/>
  <c r="BO397" i="7"/>
  <c r="BY397" i="7" s="1"/>
  <c r="AV397" i="7"/>
  <c r="BH397" i="7" s="1"/>
  <c r="R453" i="7"/>
  <c r="AW453" i="7" s="1"/>
  <c r="BI453" i="7" s="1"/>
  <c r="AN453" i="7"/>
  <c r="K391" i="7"/>
  <c r="AP391" i="7" s="1"/>
  <c r="AP386" i="7"/>
  <c r="AS411" i="7"/>
  <c r="BE411" i="7" s="1"/>
  <c r="BL411" i="7"/>
  <c r="BV411" i="7" s="1"/>
  <c r="S411" i="7"/>
  <c r="AX411" i="7" s="1"/>
  <c r="BJ411" i="7" s="1"/>
  <c r="AT401" i="7"/>
  <c r="BF401" i="7" s="1"/>
  <c r="BM401" i="7"/>
  <c r="BW401" i="7" s="1"/>
  <c r="O405" i="7"/>
  <c r="BK452" i="7"/>
  <c r="BU452" i="7" s="1"/>
  <c r="M457" i="7"/>
  <c r="AR452" i="7"/>
  <c r="BD452" i="7" s="1"/>
  <c r="BN390" i="7"/>
  <c r="BX390" i="7" s="1"/>
  <c r="AU390" i="7"/>
  <c r="BG390" i="7" s="1"/>
  <c r="AU463" i="7"/>
  <c r="BG463" i="7" s="1"/>
  <c r="BN463" i="7"/>
  <c r="BL386" i="7"/>
  <c r="BV386" i="7" s="1"/>
  <c r="N391" i="7"/>
  <c r="S386" i="7"/>
  <c r="AX386" i="7" s="1"/>
  <c r="BJ386" i="7" s="1"/>
  <c r="AS386" i="7"/>
  <c r="BE386" i="7" s="1"/>
  <c r="AT411" i="7"/>
  <c r="BF411" i="7" s="1"/>
  <c r="BM411" i="7"/>
  <c r="BW411" i="7" s="1"/>
  <c r="AU401" i="7"/>
  <c r="BG401" i="7" s="1"/>
  <c r="BN401" i="7"/>
  <c r="BX401" i="7" s="1"/>
  <c r="P405" i="7"/>
  <c r="AU445" i="7"/>
  <c r="BG445" i="7" s="1"/>
  <c r="BN445" i="7"/>
  <c r="BX445" i="7" s="1"/>
  <c r="P449" i="7"/>
  <c r="R425" i="7"/>
  <c r="AW425" i="7" s="1"/>
  <c r="BI425" i="7" s="1"/>
  <c r="AN425" i="7"/>
  <c r="BN409" i="7"/>
  <c r="BX409" i="7" s="1"/>
  <c r="AU409" i="7"/>
  <c r="BG409" i="7" s="1"/>
  <c r="AR425" i="7"/>
  <c r="BD425" i="7" s="1"/>
  <c r="BK425" i="7"/>
  <c r="BU425" i="7" s="1"/>
  <c r="AT424" i="7"/>
  <c r="BF424" i="7" s="1"/>
  <c r="BM424" i="7"/>
  <c r="BW424" i="7" s="1"/>
  <c r="M427" i="7"/>
  <c r="AR423" i="7"/>
  <c r="BD423" i="7" s="1"/>
  <c r="BK423" i="7"/>
  <c r="BU423" i="7" s="1"/>
  <c r="AT388" i="7"/>
  <c r="BF388" i="7" s="1"/>
  <c r="BM388" i="7"/>
  <c r="BW388" i="7" s="1"/>
  <c r="AV395" i="7"/>
  <c r="BH395" i="7" s="1"/>
  <c r="BO395" i="7"/>
  <c r="BY395" i="7" s="1"/>
  <c r="BO394" i="7"/>
  <c r="BY394" i="7" s="1"/>
  <c r="Q398" i="7"/>
  <c r="AV394" i="7"/>
  <c r="BH394" i="7" s="1"/>
  <c r="AT389" i="7"/>
  <c r="BF389" i="7" s="1"/>
  <c r="BM389" i="7"/>
  <c r="BW389" i="7" s="1"/>
  <c r="AN412" i="7"/>
  <c r="R412" i="7"/>
  <c r="AW412" i="7" s="1"/>
  <c r="BI412" i="7" s="1"/>
  <c r="AU418" i="7"/>
  <c r="BG418" i="7" s="1"/>
  <c r="BN418" i="7"/>
  <c r="BX418" i="7" s="1"/>
  <c r="S380" i="7"/>
  <c r="AX380" i="7" s="1"/>
  <c r="BJ380" i="7" s="1"/>
  <c r="AS380" i="7"/>
  <c r="BE380" i="7" s="1"/>
  <c r="BL380" i="7"/>
  <c r="BV380" i="7" s="1"/>
  <c r="BN416" i="7"/>
  <c r="BX416" i="7" s="1"/>
  <c r="AU416" i="7"/>
  <c r="BG416" i="7" s="1"/>
  <c r="P420" i="7"/>
  <c r="AR460" i="7"/>
  <c r="BD460" i="7" s="1"/>
  <c r="BK460" i="7"/>
  <c r="BU460" i="7" s="1"/>
  <c r="M464" i="7"/>
  <c r="BN382" i="7"/>
  <c r="BX382" i="7" s="1"/>
  <c r="AU382" i="7"/>
  <c r="BG382" i="7" s="1"/>
  <c r="S402" i="7"/>
  <c r="AX402" i="7" s="1"/>
  <c r="BJ402" i="7" s="1"/>
  <c r="AS402" i="7"/>
  <c r="BE402" i="7" s="1"/>
  <c r="BL402" i="7"/>
  <c r="BV402" i="7" s="1"/>
  <c r="BK447" i="7"/>
  <c r="BU447" i="7" s="1"/>
  <c r="AR447" i="7"/>
  <c r="BN417" i="7"/>
  <c r="BX417" i="7" s="1"/>
  <c r="AU417" i="7"/>
  <c r="BG417" i="7" s="1"/>
  <c r="AU461" i="7"/>
  <c r="BG461" i="7" s="1"/>
  <c r="BN461" i="7"/>
  <c r="BX461" i="7" s="1"/>
  <c r="AT456" i="7"/>
  <c r="BF456" i="7" s="1"/>
  <c r="BM456" i="7"/>
  <c r="BW456" i="7" s="1"/>
  <c r="AR462" i="7"/>
  <c r="BD462" i="7" s="1"/>
  <c r="BK462" i="7"/>
  <c r="BU462" i="7" s="1"/>
  <c r="AR432" i="7"/>
  <c r="BD432" i="7" s="1"/>
  <c r="BK432" i="7"/>
  <c r="BU432" i="7" s="1"/>
  <c r="BM447" i="7"/>
  <c r="BW447" i="7" s="1"/>
  <c r="AT447" i="7"/>
  <c r="BF447" i="7" s="1"/>
  <c r="AV409" i="7"/>
  <c r="BH409" i="7" s="1"/>
  <c r="BO409" i="7"/>
  <c r="BY409" i="7" s="1"/>
  <c r="AT431" i="7"/>
  <c r="BF431" i="7" s="1"/>
  <c r="BM431" i="7"/>
  <c r="BW431" i="7" s="1"/>
  <c r="BL410" i="7"/>
  <c r="BV410" i="7" s="1"/>
  <c r="S410" i="7"/>
  <c r="AX410" i="7" s="1"/>
  <c r="BJ410" i="7" s="1"/>
  <c r="AS410" i="7"/>
  <c r="BE410" i="7" s="1"/>
  <c r="S394" i="7"/>
  <c r="AX394" i="7" s="1"/>
  <c r="BJ394" i="7" s="1"/>
  <c r="N398" i="7"/>
  <c r="AS394" i="7"/>
  <c r="BE394" i="7" s="1"/>
  <c r="BL394" i="7"/>
  <c r="BV394" i="7" s="1"/>
  <c r="I398" i="7"/>
  <c r="AN394" i="7"/>
  <c r="R394" i="7"/>
  <c r="AW394" i="7" s="1"/>
  <c r="BI394" i="7" s="1"/>
  <c r="S416" i="7"/>
  <c r="AX416" i="7" s="1"/>
  <c r="BJ416" i="7" s="1"/>
  <c r="AS416" i="7"/>
  <c r="BE416" i="7" s="1"/>
  <c r="N420" i="7"/>
  <c r="BL416" i="7"/>
  <c r="BV416" i="7" s="1"/>
  <c r="AQ401" i="7"/>
  <c r="BC401" i="7" s="1"/>
  <c r="L405" i="7"/>
  <c r="AQ405" i="7" s="1"/>
  <c r="BC405" i="7" s="1"/>
  <c r="AV388" i="7"/>
  <c r="BH388" i="7" s="1"/>
  <c r="BO388" i="7"/>
  <c r="BY388" i="7" s="1"/>
  <c r="S423" i="7"/>
  <c r="AX423" i="7" s="1"/>
  <c r="BJ423" i="7" s="1"/>
  <c r="N427" i="7"/>
  <c r="AS423" i="7"/>
  <c r="BE423" i="7" s="1"/>
  <c r="BL423" i="7"/>
  <c r="BV423" i="7" s="1"/>
  <c r="BO454" i="7"/>
  <c r="BY454" i="7" s="1"/>
  <c r="AV454" i="7"/>
  <c r="BH454" i="7" s="1"/>
  <c r="AU380" i="7"/>
  <c r="BG380" i="7" s="1"/>
  <c r="BN380" i="7"/>
  <c r="BX380" i="7" s="1"/>
  <c r="S418" i="7"/>
  <c r="AX418" i="7" s="1"/>
  <c r="BJ418" i="7" s="1"/>
  <c r="AS418" i="7"/>
  <c r="BE418" i="7" s="1"/>
  <c r="BL418" i="7"/>
  <c r="BV418" i="7" s="1"/>
  <c r="AV381" i="7"/>
  <c r="BH381" i="7" s="1"/>
  <c r="BO381" i="7"/>
  <c r="BY381" i="7" s="1"/>
  <c r="S441" i="7"/>
  <c r="AX441" i="7" s="1"/>
  <c r="BJ441" i="7" s="1"/>
  <c r="AS441" i="7"/>
  <c r="BE441" i="7" s="1"/>
  <c r="BL441" i="7"/>
  <c r="BV441" i="7" s="1"/>
  <c r="AN411" i="7"/>
  <c r="R411" i="7"/>
  <c r="AW411" i="7" s="1"/>
  <c r="BI411" i="7" s="1"/>
  <c r="AN382" i="7"/>
  <c r="R382" i="7"/>
  <c r="AW382" i="7" s="1"/>
  <c r="BI382" i="7" s="1"/>
  <c r="AN448" i="7"/>
  <c r="R448" i="7"/>
  <c r="AW448" i="7" s="1"/>
  <c r="BI448" i="7" s="1"/>
  <c r="BK388" i="7"/>
  <c r="BU388" i="7" s="1"/>
  <c r="AR388" i="7"/>
  <c r="BD388" i="7" s="1"/>
  <c r="AR463" i="7"/>
  <c r="BD463" i="7" s="1"/>
  <c r="BK463" i="7"/>
  <c r="AR395" i="7"/>
  <c r="BD395" i="7" s="1"/>
  <c r="BK395" i="7"/>
  <c r="BU395" i="7" s="1"/>
  <c r="S433" i="7"/>
  <c r="AX433" i="7" s="1"/>
  <c r="BJ433" i="7" s="1"/>
  <c r="AS433" i="7"/>
  <c r="BE433" i="7" s="1"/>
  <c r="BL433" i="7"/>
  <c r="BV433" i="7" s="1"/>
  <c r="AO416" i="7"/>
  <c r="BA416" i="7" s="1"/>
  <c r="J420" i="7"/>
  <c r="AO420" i="7" s="1"/>
  <c r="BA420" i="7" s="1"/>
  <c r="S388" i="7"/>
  <c r="AX388" i="7" s="1"/>
  <c r="BJ388" i="7" s="1"/>
  <c r="AS388" i="7"/>
  <c r="BE388" i="7" s="1"/>
  <c r="BL388" i="7"/>
  <c r="BV388" i="7" s="1"/>
  <c r="AM452" i="7"/>
  <c r="AY452" i="7" s="1"/>
  <c r="H457" i="7"/>
  <c r="AM457" i="7" s="1"/>
  <c r="AY457" i="7" s="1"/>
  <c r="BM404" i="7"/>
  <c r="BW404" i="7" s="1"/>
  <c r="AT404" i="7"/>
  <c r="BF404" i="7" s="1"/>
  <c r="AT381" i="7"/>
  <c r="BF381" i="7" s="1"/>
  <c r="BM381" i="7"/>
  <c r="BW381" i="7" s="1"/>
  <c r="L449" i="7"/>
  <c r="AQ449" i="7" s="1"/>
  <c r="BC449" i="7" s="1"/>
  <c r="AQ445" i="7"/>
  <c r="BC445" i="7" s="1"/>
  <c r="AV387" i="7"/>
  <c r="BH387" i="7" s="1"/>
  <c r="BO387" i="7"/>
  <c r="BY387" i="7" s="1"/>
  <c r="AV412" i="7"/>
  <c r="BH412" i="7" s="1"/>
  <c r="BO412" i="7"/>
  <c r="BY412" i="7" s="1"/>
  <c r="AR419" i="7"/>
  <c r="BD419" i="7" s="1"/>
  <c r="BK419" i="7"/>
  <c r="BU419" i="7" s="1"/>
  <c r="AR426" i="7"/>
  <c r="BD426" i="7" s="1"/>
  <c r="BK426" i="7"/>
  <c r="BU426" i="7" s="1"/>
  <c r="BM433" i="7"/>
  <c r="BW433" i="7" s="1"/>
  <c r="AT433" i="7"/>
  <c r="BF433" i="7" s="1"/>
  <c r="S432" i="7"/>
  <c r="AX432" i="7" s="1"/>
  <c r="BJ432" i="7" s="1"/>
  <c r="AS432" i="7"/>
  <c r="BE432" i="7" s="1"/>
  <c r="BL432" i="7"/>
  <c r="BV432" i="7" s="1"/>
  <c r="AM460" i="7"/>
  <c r="AY460" i="7" s="1"/>
  <c r="H464" i="7"/>
  <c r="AM464" i="7" s="1"/>
  <c r="AY464" i="7" s="1"/>
  <c r="AT439" i="7"/>
  <c r="BF439" i="7" s="1"/>
  <c r="BM439" i="7"/>
  <c r="BW439" i="7" s="1"/>
  <c r="BK434" i="7"/>
  <c r="BU434" i="7" s="1"/>
  <c r="AR434" i="7"/>
  <c r="BD434" i="7" s="1"/>
  <c r="AV441" i="7"/>
  <c r="BH441" i="7" s="1"/>
  <c r="BO441" i="7"/>
  <c r="BY441" i="7" s="1"/>
  <c r="AT403" i="7"/>
  <c r="BF403" i="7" s="1"/>
  <c r="BM403" i="7"/>
  <c r="BW403" i="7" s="1"/>
  <c r="AR396" i="7"/>
  <c r="BD396" i="7" s="1"/>
  <c r="BK396" i="7"/>
  <c r="BU396" i="7" s="1"/>
  <c r="AU381" i="7"/>
  <c r="BG381" i="7" s="1"/>
  <c r="BN381" i="7"/>
  <c r="BX381" i="7" s="1"/>
  <c r="AN445" i="7"/>
  <c r="I449" i="7"/>
  <c r="R445" i="7"/>
  <c r="AW445" i="7" s="1"/>
  <c r="BI445" i="7" s="1"/>
  <c r="AP423" i="7"/>
  <c r="K427" i="7"/>
  <c r="AP427" i="7" s="1"/>
  <c r="BK454" i="7"/>
  <c r="BU454" i="7" s="1"/>
  <c r="AR454" i="7"/>
  <c r="BD454" i="7" s="1"/>
  <c r="AS448" i="7"/>
  <c r="BE448" i="7" s="1"/>
  <c r="S448" i="7"/>
  <c r="AX448" i="7" s="1"/>
  <c r="BJ448" i="7" s="1"/>
  <c r="BL448" i="7"/>
  <c r="BV448" i="7" s="1"/>
  <c r="AT425" i="7"/>
  <c r="BF425" i="7" s="1"/>
  <c r="BM425" i="7"/>
  <c r="BW425" i="7" s="1"/>
  <c r="K464" i="7"/>
  <c r="AP464" i="7" s="1"/>
  <c r="AP460" i="7"/>
  <c r="BN426" i="7"/>
  <c r="BX426" i="7" s="1"/>
  <c r="AU426" i="7"/>
  <c r="BG426" i="7" s="1"/>
  <c r="J427" i="7"/>
  <c r="AO427" i="7" s="1"/>
  <c r="BA427" i="7" s="1"/>
  <c r="AO423" i="7"/>
  <c r="BA423" i="7" s="1"/>
  <c r="AU411" i="7"/>
  <c r="BG411" i="7" s="1"/>
  <c r="BN411" i="7"/>
  <c r="BX411" i="7" s="1"/>
  <c r="R401" i="7"/>
  <c r="AW401" i="7" s="1"/>
  <c r="BI401" i="7" s="1"/>
  <c r="AN401" i="7"/>
  <c r="I405" i="7"/>
  <c r="H405" i="7"/>
  <c r="AM405" i="7" s="1"/>
  <c r="AY405" i="7" s="1"/>
  <c r="AM401" i="7"/>
  <c r="AY401" i="7" s="1"/>
  <c r="AT455" i="7"/>
  <c r="BF455" i="7" s="1"/>
  <c r="BM455" i="7"/>
  <c r="BW455" i="7" s="1"/>
  <c r="S452" i="7"/>
  <c r="AX452" i="7" s="1"/>
  <c r="BJ452" i="7" s="1"/>
  <c r="N457" i="7"/>
  <c r="AS452" i="7"/>
  <c r="BE452" i="7" s="1"/>
  <c r="BL452" i="7"/>
  <c r="BV452" i="7" s="1"/>
  <c r="AV445" i="7"/>
  <c r="BH445" i="7" s="1"/>
  <c r="BO445" i="7"/>
  <c r="BY445" i="7" s="1"/>
  <c r="Q449" i="7"/>
  <c r="BZ441" i="7"/>
  <c r="AY441" i="7"/>
  <c r="AR402" i="7"/>
  <c r="BD402" i="7" s="1"/>
  <c r="BK402" i="7"/>
  <c r="BU402" i="7" s="1"/>
  <c r="AV380" i="7"/>
  <c r="BH380" i="7" s="1"/>
  <c r="BO380" i="7"/>
  <c r="BY380" i="7" s="1"/>
  <c r="BO419" i="7"/>
  <c r="BY419" i="7" s="1"/>
  <c r="AV419" i="7"/>
  <c r="BH419" i="7" s="1"/>
  <c r="S456" i="7"/>
  <c r="AX456" i="7" s="1"/>
  <c r="BJ456" i="7" s="1"/>
  <c r="AS456" i="7"/>
  <c r="BE456" i="7" s="1"/>
  <c r="BL456" i="7"/>
  <c r="BV456" i="7" s="1"/>
  <c r="BL447" i="7"/>
  <c r="BV447" i="7" s="1"/>
  <c r="S447" i="7"/>
  <c r="AX447" i="7" s="1"/>
  <c r="BJ447" i="7" s="1"/>
  <c r="AS447" i="7"/>
  <c r="BE447" i="7" s="1"/>
  <c r="AV411" i="7"/>
  <c r="BH411" i="7" s="1"/>
  <c r="BO411" i="7"/>
  <c r="BY411" i="7" s="1"/>
  <c r="AU431" i="7"/>
  <c r="BG431" i="7" s="1"/>
  <c r="BN431" i="7"/>
  <c r="BX431" i="7" s="1"/>
  <c r="AT419" i="7"/>
  <c r="BF419" i="7" s="1"/>
  <c r="BM419" i="7"/>
  <c r="BW419" i="7" s="1"/>
  <c r="J398" i="7"/>
  <c r="AO398" i="7" s="1"/>
  <c r="BA398" i="7" s="1"/>
  <c r="AO394" i="7"/>
  <c r="BA394" i="7" s="1"/>
  <c r="AV403" i="7"/>
  <c r="BH403" i="7" s="1"/>
  <c r="BO403" i="7"/>
  <c r="BY403" i="7" s="1"/>
  <c r="S453" i="7"/>
  <c r="AX453" i="7" s="1"/>
  <c r="BJ453" i="7" s="1"/>
  <c r="AS453" i="7"/>
  <c r="BE453" i="7" s="1"/>
  <c r="BL453" i="7"/>
  <c r="BV453" i="7" s="1"/>
  <c r="AU388" i="7"/>
  <c r="BG388" i="7" s="1"/>
  <c r="BN388" i="7"/>
  <c r="BX388" i="7" s="1"/>
  <c r="AQ423" i="7"/>
  <c r="BC423" i="7" s="1"/>
  <c r="L427" i="7"/>
  <c r="AQ427" i="7" s="1"/>
  <c r="BC427" i="7" s="1"/>
  <c r="J435" i="7"/>
  <c r="AO435" i="7" s="1"/>
  <c r="BA435" i="7" s="1"/>
  <c r="AO430" i="7"/>
  <c r="BA430" i="7" s="1"/>
  <c r="K457" i="7"/>
  <c r="AP457" i="7" s="1"/>
  <c r="AP452" i="7"/>
  <c r="S419" i="7"/>
  <c r="AX419" i="7" s="1"/>
  <c r="BJ419" i="7" s="1"/>
  <c r="BL419" i="7"/>
  <c r="BV419" i="7" s="1"/>
  <c r="AS419" i="7"/>
  <c r="BE419" i="7" s="1"/>
  <c r="AV440" i="7"/>
  <c r="BH440" i="7" s="1"/>
  <c r="BO440" i="7"/>
  <c r="BY440" i="7" s="1"/>
  <c r="L391" i="7"/>
  <c r="AQ391" i="7" s="1"/>
  <c r="BC391" i="7" s="1"/>
  <c r="AQ386" i="7"/>
  <c r="BC386" i="7" s="1"/>
  <c r="BK430" i="7"/>
  <c r="BU430" i="7" s="1"/>
  <c r="M435" i="7"/>
  <c r="AR430" i="7"/>
  <c r="BD430" i="7" s="1"/>
  <c r="AR456" i="7"/>
  <c r="BD456" i="7" s="1"/>
  <c r="BK456" i="7"/>
  <c r="BU456" i="7" s="1"/>
  <c r="R440" i="7"/>
  <c r="AW440" i="7" s="1"/>
  <c r="BI440" i="7" s="1"/>
  <c r="AN440" i="7"/>
  <c r="AR387" i="7"/>
  <c r="BD387" i="7" s="1"/>
  <c r="BK387" i="7"/>
  <c r="BU387" i="7" s="1"/>
  <c r="R447" i="7"/>
  <c r="AW447" i="7" s="1"/>
  <c r="BI447" i="7" s="1"/>
  <c r="AN447" i="7"/>
  <c r="R439" i="7"/>
  <c r="AW439" i="7" s="1"/>
  <c r="BI439" i="7" s="1"/>
  <c r="AN439" i="7"/>
  <c r="H442" i="7"/>
  <c r="AM442" i="7" s="1"/>
  <c r="AY442" i="7" s="1"/>
  <c r="AM438" i="7"/>
  <c r="AP445" i="7"/>
  <c r="K449" i="7"/>
  <c r="AP449" i="7" s="1"/>
  <c r="BO416" i="7"/>
  <c r="BY416" i="7" s="1"/>
  <c r="Q420" i="7"/>
  <c r="AV416" i="7"/>
  <c r="BH416" i="7" s="1"/>
  <c r="AS382" i="7"/>
  <c r="BE382" i="7" s="1"/>
  <c r="BL382" i="7"/>
  <c r="BV382" i="7" s="1"/>
  <c r="S382" i="7"/>
  <c r="AX382" i="7" s="1"/>
  <c r="BJ382" i="7" s="1"/>
  <c r="AV410" i="7"/>
  <c r="BH410" i="7" s="1"/>
  <c r="BO410" i="7"/>
  <c r="BY410" i="7" s="1"/>
  <c r="H427" i="7"/>
  <c r="AM427" i="7" s="1"/>
  <c r="AY427" i="7" s="1"/>
  <c r="AM423" i="7"/>
  <c r="AY423" i="7" s="1"/>
  <c r="BN456" i="7"/>
  <c r="BX456" i="7" s="1"/>
  <c r="AU456" i="7"/>
  <c r="BG456" i="7" s="1"/>
  <c r="BN410" i="7"/>
  <c r="BX410" i="7" s="1"/>
  <c r="AU410" i="7"/>
  <c r="BG410" i="7" s="1"/>
  <c r="BM463" i="7"/>
  <c r="AT463" i="7"/>
  <c r="BF463" i="7" s="1"/>
  <c r="AT432" i="7"/>
  <c r="BF432" i="7" s="1"/>
  <c r="BM432" i="7"/>
  <c r="BW432" i="7" s="1"/>
  <c r="AR386" i="7"/>
  <c r="BD386" i="7" s="1"/>
  <c r="BK386" i="7"/>
  <c r="BU386" i="7" s="1"/>
  <c r="M391" i="7"/>
  <c r="AO379" i="7"/>
  <c r="BA379" i="7" s="1"/>
  <c r="J383" i="7"/>
  <c r="BO439" i="7"/>
  <c r="BY439" i="7" s="1"/>
  <c r="AV439" i="7"/>
  <c r="BH439" i="7" s="1"/>
  <c r="AU423" i="7"/>
  <c r="BG423" i="7" s="1"/>
  <c r="BN423" i="7"/>
  <c r="BX423" i="7" s="1"/>
  <c r="P427" i="7"/>
  <c r="BO390" i="7"/>
  <c r="BY390" i="7" s="1"/>
  <c r="AV390" i="7"/>
  <c r="BH390" i="7" s="1"/>
  <c r="R433" i="7"/>
  <c r="AW433" i="7" s="1"/>
  <c r="BI433" i="7" s="1"/>
  <c r="AN433" i="7"/>
  <c r="H383" i="7"/>
  <c r="AM379" i="7"/>
  <c r="AY379" i="7" s="1"/>
  <c r="BM380" i="7"/>
  <c r="BW380" i="7" s="1"/>
  <c r="AT380" i="7"/>
  <c r="BF380" i="7" s="1"/>
  <c r="AR381" i="7"/>
  <c r="BD381" i="7" s="1"/>
  <c r="BK381" i="7"/>
  <c r="BU381" i="7" s="1"/>
  <c r="AV401" i="7"/>
  <c r="BH401" i="7" s="1"/>
  <c r="BO401" i="7"/>
  <c r="BY401" i="7" s="1"/>
  <c r="Q405" i="7"/>
  <c r="BL389" i="7"/>
  <c r="BV389" i="7" s="1"/>
  <c r="S389" i="7"/>
  <c r="AX389" i="7" s="1"/>
  <c r="BJ389" i="7" s="1"/>
  <c r="AS389" i="7"/>
  <c r="BE389" i="7" s="1"/>
  <c r="AS439" i="7"/>
  <c r="BE439" i="7" s="1"/>
  <c r="S439" i="7"/>
  <c r="AX439" i="7" s="1"/>
  <c r="BJ439" i="7" s="1"/>
  <c r="BL439" i="7"/>
  <c r="BV439" i="7" s="1"/>
  <c r="AV463" i="7"/>
  <c r="BH463" i="7" s="1"/>
  <c r="BO463" i="7"/>
  <c r="BL455" i="7"/>
  <c r="BV455" i="7" s="1"/>
  <c r="S455" i="7"/>
  <c r="AX455" i="7" s="1"/>
  <c r="BJ455" i="7" s="1"/>
  <c r="AS455" i="7"/>
  <c r="BE455" i="7" s="1"/>
  <c r="AV447" i="7"/>
  <c r="BH447" i="7" s="1"/>
  <c r="BO447" i="7"/>
  <c r="BY447" i="7" s="1"/>
  <c r="O398" i="7"/>
  <c r="AT394" i="7"/>
  <c r="BF394" i="7" s="1"/>
  <c r="BM394" i="7"/>
  <c r="BW394" i="7" s="1"/>
  <c r="BO426" i="7"/>
  <c r="BY426" i="7" s="1"/>
  <c r="AV426" i="7"/>
  <c r="BH426" i="7" s="1"/>
  <c r="BM417" i="7"/>
  <c r="BW417" i="7" s="1"/>
  <c r="AT417" i="7"/>
  <c r="BF417" i="7" s="1"/>
  <c r="AT423" i="7"/>
  <c r="BF423" i="7" s="1"/>
  <c r="BM423" i="7"/>
  <c r="BW423" i="7" s="1"/>
  <c r="O427" i="7"/>
  <c r="AT426" i="7"/>
  <c r="BF426" i="7" s="1"/>
  <c r="BM426" i="7"/>
  <c r="BW426" i="7" s="1"/>
  <c r="AV456" i="7"/>
  <c r="BH456" i="7" s="1"/>
  <c r="BO456" i="7"/>
  <c r="BY456" i="7" s="1"/>
  <c r="AR448" i="7"/>
  <c r="BD448" i="7" s="1"/>
  <c r="BK448" i="7"/>
  <c r="BU448" i="7" s="1"/>
  <c r="AO445" i="7"/>
  <c r="BA445" i="7" s="1"/>
  <c r="J449" i="7"/>
  <c r="AO449" i="7" s="1"/>
  <c r="BA449" i="7" s="1"/>
  <c r="AU434" i="7"/>
  <c r="BG434" i="7" s="1"/>
  <c r="BN434" i="7"/>
  <c r="BX434" i="7" s="1"/>
  <c r="AQ430" i="7"/>
  <c r="BC430" i="7" s="1"/>
  <c r="L435" i="7"/>
  <c r="AQ435" i="7" s="1"/>
  <c r="BC435" i="7" s="1"/>
  <c r="AR417" i="7"/>
  <c r="BD417" i="7" s="1"/>
  <c r="BK417" i="7"/>
  <c r="BU417" i="7" s="1"/>
  <c r="AR411" i="7"/>
  <c r="BD411" i="7" s="1"/>
  <c r="BK411" i="7"/>
  <c r="BU411" i="7" s="1"/>
  <c r="R403" i="7"/>
  <c r="AW403" i="7" s="1"/>
  <c r="BI403" i="7" s="1"/>
  <c r="AN403" i="7"/>
  <c r="AS395" i="7"/>
  <c r="BE395" i="7" s="1"/>
  <c r="S395" i="7"/>
  <c r="AX395" i="7" s="1"/>
  <c r="BJ395" i="7" s="1"/>
  <c r="BL395" i="7"/>
  <c r="BV395" i="7" s="1"/>
  <c r="O391" i="7"/>
  <c r="AT386" i="7"/>
  <c r="BF386" i="7" s="1"/>
  <c r="BM386" i="7"/>
  <c r="BW386" i="7" s="1"/>
  <c r="AR389" i="7"/>
  <c r="BD389" i="7" s="1"/>
  <c r="BK389" i="7"/>
  <c r="BU389" i="7" s="1"/>
  <c r="BM395" i="7"/>
  <c r="BW395" i="7" s="1"/>
  <c r="AT395" i="7"/>
  <c r="BF395" i="7" s="1"/>
  <c r="AU397" i="7"/>
  <c r="BG397" i="7" s="1"/>
  <c r="BN397" i="7"/>
  <c r="BX397" i="7" s="1"/>
  <c r="AR404" i="7"/>
  <c r="BD404" i="7" s="1"/>
  <c r="BK404" i="7"/>
  <c r="BU404" i="7" s="1"/>
  <c r="BN408" i="7"/>
  <c r="BX408" i="7" s="1"/>
  <c r="P413" i="7"/>
  <c r="AU408" i="7"/>
  <c r="BG408" i="7" s="1"/>
  <c r="AP438" i="7"/>
  <c r="K442" i="7"/>
  <c r="AP442" i="7" s="1"/>
  <c r="AV452" i="7"/>
  <c r="BH452" i="7" s="1"/>
  <c r="BO452" i="7"/>
  <c r="BY452" i="7" s="1"/>
  <c r="Q457" i="7"/>
  <c r="AV446" i="7"/>
  <c r="BH446" i="7" s="1"/>
  <c r="BO446" i="7"/>
  <c r="BY446" i="7" s="1"/>
  <c r="AU440" i="7"/>
  <c r="BG440" i="7" s="1"/>
  <c r="BN440" i="7"/>
  <c r="BX440" i="7" s="1"/>
  <c r="BL417" i="7"/>
  <c r="BV417" i="7" s="1"/>
  <c r="S417" i="7"/>
  <c r="AX417" i="7" s="1"/>
  <c r="BJ417" i="7" s="1"/>
  <c r="AS417" i="7"/>
  <c r="BE417" i="7" s="1"/>
  <c r="AR397" i="7"/>
  <c r="BD397" i="7" s="1"/>
  <c r="BK397" i="7"/>
  <c r="BU397" i="7" s="1"/>
  <c r="AS387" i="7"/>
  <c r="BE387" i="7" s="1"/>
  <c r="S387" i="7"/>
  <c r="AX387" i="7" s="1"/>
  <c r="BJ387" i="7" s="1"/>
  <c r="BL387" i="7"/>
  <c r="BV387" i="7" s="1"/>
  <c r="Q442" i="7"/>
  <c r="AV438" i="7"/>
  <c r="BH438" i="7" s="1"/>
  <c r="BO438" i="7"/>
  <c r="BY438" i="7" s="1"/>
  <c r="R441" i="7"/>
  <c r="AW441" i="7" s="1"/>
  <c r="BI441" i="7" s="1"/>
  <c r="AN441" i="7"/>
  <c r="M383" i="7"/>
  <c r="BK379" i="7"/>
  <c r="BU379" i="7" s="1"/>
  <c r="AR379" i="7"/>
  <c r="BD379" i="7" s="1"/>
  <c r="I420" i="7"/>
  <c r="AN416" i="7"/>
  <c r="R416" i="7"/>
  <c r="AW416" i="7" s="1"/>
  <c r="BI416" i="7" s="1"/>
  <c r="P457" i="7"/>
  <c r="AU452" i="7"/>
  <c r="BG452" i="7" s="1"/>
  <c r="BN452" i="7"/>
  <c r="BX452" i="7" s="1"/>
  <c r="R438" i="7"/>
  <c r="AW438" i="7" s="1"/>
  <c r="BI438" i="7" s="1"/>
  <c r="I442" i="7"/>
  <c r="AN438" i="7"/>
  <c r="H435" i="7"/>
  <c r="AM435" i="7" s="1"/>
  <c r="AY435" i="7" s="1"/>
  <c r="AM430" i="7"/>
  <c r="AY430" i="7" s="1"/>
  <c r="BO417" i="7"/>
  <c r="BY417" i="7" s="1"/>
  <c r="AV417" i="7"/>
  <c r="BH417" i="7" s="1"/>
  <c r="R386" i="7"/>
  <c r="AW386" i="7" s="1"/>
  <c r="BI386" i="7" s="1"/>
  <c r="AN386" i="7"/>
  <c r="I391" i="7"/>
  <c r="R408" i="7"/>
  <c r="AW408" i="7" s="1"/>
  <c r="BI408" i="7" s="1"/>
  <c r="AN408" i="7"/>
  <c r="I413" i="7"/>
  <c r="AR439" i="7"/>
  <c r="BK439" i="7"/>
  <c r="BU439" i="7" s="1"/>
  <c r="AO386" i="7"/>
  <c r="BA386" i="7" s="1"/>
  <c r="J391" i="7"/>
  <c r="AO391" i="7" s="1"/>
  <c r="BA391" i="7" s="1"/>
  <c r="L464" i="7"/>
  <c r="AQ464" i="7" s="1"/>
  <c r="BC464" i="7" s="1"/>
  <c r="AQ460" i="7"/>
  <c r="BC460" i="7" s="1"/>
  <c r="AT452" i="7"/>
  <c r="BF452" i="7" s="1"/>
  <c r="BM452" i="7"/>
  <c r="BW452" i="7" s="1"/>
  <c r="O457" i="7"/>
  <c r="AR424" i="7"/>
  <c r="BD424" i="7" s="1"/>
  <c r="BK424" i="7"/>
  <c r="BU424" i="7" s="1"/>
  <c r="AV433" i="7"/>
  <c r="BH433" i="7" s="1"/>
  <c r="BO433" i="7"/>
  <c r="BY433" i="7" s="1"/>
  <c r="R397" i="7"/>
  <c r="AW397" i="7" s="1"/>
  <c r="BI397" i="7" s="1"/>
  <c r="AN397" i="7"/>
  <c r="AS446" i="7"/>
  <c r="BE446" i="7" s="1"/>
  <c r="S446" i="7"/>
  <c r="AX446" i="7" s="1"/>
  <c r="BJ446" i="7" s="1"/>
  <c r="BL446" i="7"/>
  <c r="BV446" i="7" s="1"/>
  <c r="AN446" i="7"/>
  <c r="R446" i="7"/>
  <c r="AW446" i="7" s="1"/>
  <c r="BI446" i="7" s="1"/>
  <c r="R395" i="7"/>
  <c r="AW395" i="7" s="1"/>
  <c r="BI395" i="7" s="1"/>
  <c r="AN395" i="7"/>
  <c r="K405" i="7"/>
  <c r="AP405" i="7" s="1"/>
  <c r="AP401" i="7"/>
  <c r="S454" i="7"/>
  <c r="AX454" i="7" s="1"/>
  <c r="BJ454" i="7" s="1"/>
  <c r="BL454" i="7"/>
  <c r="BV454" i="7" s="1"/>
  <c r="AS454" i="7"/>
  <c r="BE454" i="7" s="1"/>
  <c r="AS412" i="7"/>
  <c r="BE412" i="7" s="1"/>
  <c r="S412" i="7"/>
  <c r="AX412" i="7" s="1"/>
  <c r="BJ412" i="7" s="1"/>
  <c r="BL412" i="7"/>
  <c r="BV412" i="7" s="1"/>
  <c r="AU447" i="7"/>
  <c r="BG447" i="7" s="1"/>
  <c r="BN447" i="7"/>
  <c r="BX447" i="7" s="1"/>
  <c r="K420" i="7"/>
  <c r="AP420" i="7" s="1"/>
  <c r="AP416" i="7"/>
  <c r="BK418" i="7"/>
  <c r="BU418" i="7" s="1"/>
  <c r="AR418" i="7"/>
  <c r="BD418" i="7" s="1"/>
  <c r="BN396" i="7"/>
  <c r="BX396" i="7" s="1"/>
  <c r="AU396" i="7"/>
  <c r="BG396" i="7" s="1"/>
  <c r="AY447" i="7"/>
  <c r="BZ447" i="7"/>
  <c r="AN455" i="7"/>
  <c r="R455" i="7"/>
  <c r="AW455" i="7" s="1"/>
  <c r="BI455" i="7" s="1"/>
  <c r="R380" i="7"/>
  <c r="AW380" i="7" s="1"/>
  <c r="BI380" i="7" s="1"/>
  <c r="AN380" i="7"/>
  <c r="AR412" i="7"/>
  <c r="BD412" i="7" s="1"/>
  <c r="BK412" i="7"/>
  <c r="BU412" i="7" s="1"/>
  <c r="AR403" i="7"/>
  <c r="BD403" i="7" s="1"/>
  <c r="BK403" i="7"/>
  <c r="BU403" i="7" s="1"/>
  <c r="R387" i="7"/>
  <c r="AW387" i="7" s="1"/>
  <c r="BI387" i="7" s="1"/>
  <c r="AN387" i="7"/>
  <c r="AS438" i="7"/>
  <c r="BE438" i="7" s="1"/>
  <c r="N442" i="7"/>
  <c r="S438" i="7"/>
  <c r="AX438" i="7" s="1"/>
  <c r="BJ438" i="7" s="1"/>
  <c r="BL438" i="7"/>
  <c r="BV438" i="7" s="1"/>
  <c r="R454" i="7"/>
  <c r="AW454" i="7" s="1"/>
  <c r="BI454" i="7" s="1"/>
  <c r="AN454" i="7"/>
  <c r="AY440" i="7"/>
  <c r="BZ440" i="7"/>
  <c r="R410" i="7"/>
  <c r="AW410" i="7" s="1"/>
  <c r="BI410" i="7" s="1"/>
  <c r="AN410" i="7"/>
  <c r="AN434" i="7"/>
  <c r="R434" i="7"/>
  <c r="AW434" i="7" s="1"/>
  <c r="BI434" i="7" s="1"/>
  <c r="BM402" i="7"/>
  <c r="BW402" i="7" s="1"/>
  <c r="AT402" i="7"/>
  <c r="BF402" i="7" s="1"/>
  <c r="BO389" i="7"/>
  <c r="BY389" i="7" s="1"/>
  <c r="AV389" i="7"/>
  <c r="BH389" i="7" s="1"/>
  <c r="R463" i="7"/>
  <c r="AN463" i="7"/>
  <c r="AU439" i="7"/>
  <c r="BG439" i="7" s="1"/>
  <c r="BN439" i="7"/>
  <c r="BX439" i="7" s="1"/>
  <c r="P398" i="7"/>
  <c r="AU394" i="7"/>
  <c r="BG394" i="7" s="1"/>
  <c r="BN394" i="7"/>
  <c r="BX394" i="7" s="1"/>
  <c r="AT445" i="7"/>
  <c r="BF445" i="7" s="1"/>
  <c r="BM445" i="7"/>
  <c r="BW445" i="7" s="1"/>
  <c r="O449" i="7"/>
  <c r="AT460" i="7"/>
  <c r="BF460" i="7" s="1"/>
  <c r="O464" i="7"/>
  <c r="BM460" i="7"/>
  <c r="BW460" i="7" s="1"/>
  <c r="AT453" i="7"/>
  <c r="BF453" i="7" s="1"/>
  <c r="BM453" i="7"/>
  <c r="BW453" i="7" s="1"/>
  <c r="AS397" i="7"/>
  <c r="BE397" i="7" s="1"/>
  <c r="S397" i="7"/>
  <c r="AX397" i="7" s="1"/>
  <c r="BJ397" i="7" s="1"/>
  <c r="BL397" i="7"/>
  <c r="BV397" i="7" s="1"/>
  <c r="L420" i="7"/>
  <c r="AQ420" i="7" s="1"/>
  <c r="BC420" i="7" s="1"/>
  <c r="AQ416" i="7"/>
  <c r="BC416" i="7" s="1"/>
  <c r="AS431" i="7"/>
  <c r="BE431" i="7" s="1"/>
  <c r="BL431" i="7"/>
  <c r="BV431" i="7" s="1"/>
  <c r="S431" i="7"/>
  <c r="AX431" i="7" s="1"/>
  <c r="BJ431" i="7" s="1"/>
  <c r="BN424" i="7"/>
  <c r="BX424" i="7" s="1"/>
  <c r="AU424" i="7"/>
  <c r="BG424" i="7" s="1"/>
  <c r="N464" i="7"/>
  <c r="S460" i="7"/>
  <c r="AX460" i="7" s="1"/>
  <c r="BJ460" i="7" s="1"/>
  <c r="AS460" i="7"/>
  <c r="BE460" i="7" s="1"/>
  <c r="BL460" i="7"/>
  <c r="BV460" i="7" s="1"/>
  <c r="L457" i="7"/>
  <c r="AQ457" i="7" s="1"/>
  <c r="BC457" i="7" s="1"/>
  <c r="AQ452" i="7"/>
  <c r="BC452" i="7" s="1"/>
  <c r="AU379" i="7"/>
  <c r="BG379" i="7" s="1"/>
  <c r="BN379" i="7"/>
  <c r="BX379" i="7" s="1"/>
  <c r="P383" i="7"/>
  <c r="S381" i="7"/>
  <c r="AX381" i="7" s="1"/>
  <c r="BJ381" i="7" s="1"/>
  <c r="BL381" i="7"/>
  <c r="BV381" i="7" s="1"/>
  <c r="AS381" i="7"/>
  <c r="BE381" i="7" s="1"/>
  <c r="AV382" i="7"/>
  <c r="BH382" i="7" s="1"/>
  <c r="BO382" i="7"/>
  <c r="BY382" i="7" s="1"/>
  <c r="P391" i="7"/>
  <c r="AU386" i="7"/>
  <c r="BG386" i="7" s="1"/>
  <c r="BN386" i="7"/>
  <c r="BX386" i="7" s="1"/>
  <c r="S401" i="7"/>
  <c r="AX401" i="7" s="1"/>
  <c r="BJ401" i="7" s="1"/>
  <c r="AS401" i="7"/>
  <c r="BE401" i="7" s="1"/>
  <c r="BL401" i="7"/>
  <c r="BV401" i="7" s="1"/>
  <c r="N405" i="7"/>
  <c r="R456" i="7"/>
  <c r="AW456" i="7" s="1"/>
  <c r="BI456" i="7" s="1"/>
  <c r="AN456" i="7"/>
  <c r="AT410" i="7"/>
  <c r="BF410" i="7" s="1"/>
  <c r="BM410" i="7"/>
  <c r="BW410" i="7" s="1"/>
  <c r="AT434" i="7"/>
  <c r="BF434" i="7" s="1"/>
  <c r="BM434" i="7"/>
  <c r="BW434" i="7" s="1"/>
  <c r="AR410" i="7"/>
  <c r="BD410" i="7" s="1"/>
  <c r="BK410" i="7"/>
  <c r="BU410" i="7" s="1"/>
  <c r="BN402" i="7"/>
  <c r="BX402" i="7" s="1"/>
  <c r="AU402" i="7"/>
  <c r="BG402" i="7" s="1"/>
  <c r="R419" i="7"/>
  <c r="AW419" i="7" s="1"/>
  <c r="BI419" i="7" s="1"/>
  <c r="AN419" i="7"/>
  <c r="AR446" i="7"/>
  <c r="BK446" i="7"/>
  <c r="BU446" i="7" s="1"/>
  <c r="BL462" i="7"/>
  <c r="BV462" i="7" s="1"/>
  <c r="S462" i="7"/>
  <c r="AX462" i="7" s="1"/>
  <c r="BJ462" i="7" s="1"/>
  <c r="AS462" i="7"/>
  <c r="BE462" i="7" s="1"/>
  <c r="AV455" i="7"/>
  <c r="BH455" i="7" s="1"/>
  <c r="BO455" i="7"/>
  <c r="BY455" i="7" s="1"/>
  <c r="J457" i="7"/>
  <c r="AO457" i="7" s="1"/>
  <c r="BA457" i="7" s="1"/>
  <c r="AO452" i="7"/>
  <c r="BA452" i="7" s="1"/>
  <c r="BK390" i="7"/>
  <c r="BU390" i="7" s="1"/>
  <c r="AR390" i="7"/>
  <c r="BD390" i="7" s="1"/>
  <c r="AU403" i="7"/>
  <c r="BG403" i="7" s="1"/>
  <c r="BN403" i="7"/>
  <c r="BX403" i="7" s="1"/>
  <c r="R417" i="7"/>
  <c r="AW417" i="7" s="1"/>
  <c r="BI417" i="7" s="1"/>
  <c r="AN417" i="7"/>
  <c r="K435" i="7"/>
  <c r="AP435" i="7" s="1"/>
  <c r="AP430" i="7"/>
  <c r="BN462" i="7"/>
  <c r="BX462" i="7" s="1"/>
  <c r="AU462" i="7"/>
  <c r="BG462" i="7" s="1"/>
  <c r="AT446" i="7"/>
  <c r="BF446" i="7" s="1"/>
  <c r="BM446" i="7"/>
  <c r="BW446" i="7" s="1"/>
  <c r="I383" i="7"/>
  <c r="R379" i="7"/>
  <c r="AW379" i="7" s="1"/>
  <c r="BI379" i="7" s="1"/>
  <c r="AN379" i="7"/>
  <c r="BL379" i="7"/>
  <c r="BV379" i="7" s="1"/>
  <c r="N383" i="7"/>
  <c r="AS379" i="7"/>
  <c r="BE379" i="7" s="1"/>
  <c r="S379" i="7"/>
  <c r="AX379" i="7" s="1"/>
  <c r="BJ379" i="7" s="1"/>
  <c r="K383" i="7"/>
  <c r="AP379" i="7"/>
  <c r="AB464" i="7"/>
  <c r="AK463" i="7"/>
  <c r="AF464" i="7"/>
  <c r="BP463" i="7"/>
  <c r="AI464" i="7"/>
  <c r="BS463" i="7"/>
  <c r="AH464" i="7"/>
  <c r="BR463" i="7"/>
  <c r="BQ463" i="7"/>
  <c r="AL463" i="7"/>
  <c r="AG464" i="7"/>
  <c r="AJ464" i="7"/>
  <c r="BT463" i="7"/>
  <c r="K468" i="6"/>
  <c r="AU384" i="6"/>
  <c r="O384" i="6"/>
  <c r="O465" i="6"/>
  <c r="AU465" i="6"/>
  <c r="I468" i="6"/>
  <c r="J468" i="6"/>
  <c r="AX465" i="6"/>
  <c r="AX384" i="6"/>
  <c r="L468" i="6"/>
  <c r="N465" i="6"/>
  <c r="N384" i="6"/>
  <c r="H468" i="6"/>
  <c r="N450" i="6"/>
  <c r="AX414" i="6"/>
  <c r="O406" i="6"/>
  <c r="AU406" i="6"/>
  <c r="O399" i="6"/>
  <c r="AU399" i="6"/>
  <c r="AX421" i="6"/>
  <c r="AU443" i="6"/>
  <c r="O443" i="6"/>
  <c r="AX458" i="6"/>
  <c r="N428" i="6"/>
  <c r="AX392" i="6"/>
  <c r="AX436" i="6"/>
  <c r="AU428" i="6"/>
  <c r="O428" i="6"/>
  <c r="N458" i="6"/>
  <c r="N392" i="6"/>
  <c r="AU392" i="6"/>
  <c r="O392" i="6"/>
  <c r="N421" i="6"/>
  <c r="AX406" i="6"/>
  <c r="O436" i="6"/>
  <c r="AU436" i="6"/>
  <c r="N414" i="6"/>
  <c r="O450" i="6"/>
  <c r="AU450" i="6"/>
  <c r="N399" i="6"/>
  <c r="AX450" i="6"/>
  <c r="O421" i="6"/>
  <c r="AU421" i="6"/>
  <c r="AX399" i="6"/>
  <c r="O414" i="6"/>
  <c r="AU414" i="6"/>
  <c r="N436" i="6"/>
  <c r="AU458" i="6"/>
  <c r="O458" i="6"/>
  <c r="AX443" i="6"/>
  <c r="AX428" i="6"/>
  <c r="N443" i="6"/>
  <c r="N406" i="6"/>
  <c r="I435" i="6"/>
  <c r="AF435" i="6" s="1"/>
  <c r="AN435" i="6" s="1"/>
  <c r="AF430" i="6"/>
  <c r="AN430" i="6" s="1"/>
  <c r="AF408" i="6"/>
  <c r="AN408" i="6" s="1"/>
  <c r="I413" i="6"/>
  <c r="AF413" i="6" s="1"/>
  <c r="AN413" i="6" s="1"/>
  <c r="N382" i="6"/>
  <c r="AK382" i="6" s="1"/>
  <c r="AS382" i="6" s="1"/>
  <c r="AE382" i="6"/>
  <c r="AM382" i="6" s="1"/>
  <c r="AX446" i="6"/>
  <c r="AZ446" i="6" s="1"/>
  <c r="AI446" i="6"/>
  <c r="AQ446" i="6" s="1"/>
  <c r="AX380" i="6"/>
  <c r="AZ380" i="6" s="1"/>
  <c r="AI380" i="6"/>
  <c r="AQ380" i="6" s="1"/>
  <c r="AX394" i="6"/>
  <c r="AZ394" i="6" s="1"/>
  <c r="L398" i="6"/>
  <c r="AI394" i="6"/>
  <c r="AQ394" i="6" s="1"/>
  <c r="AI403" i="6"/>
  <c r="AQ403" i="6" s="1"/>
  <c r="AX403" i="6"/>
  <c r="AZ403" i="6" s="1"/>
  <c r="AJ386" i="6"/>
  <c r="AR386" i="6" s="1"/>
  <c r="M391" i="6"/>
  <c r="AJ391" i="6" s="1"/>
  <c r="AR391" i="6" s="1"/>
  <c r="AF394" i="6"/>
  <c r="AN394" i="6" s="1"/>
  <c r="I398" i="6"/>
  <c r="AF398" i="6" s="1"/>
  <c r="AN398" i="6" s="1"/>
  <c r="AI453" i="6"/>
  <c r="AQ453" i="6" s="1"/>
  <c r="AX453" i="6"/>
  <c r="AZ453" i="6" s="1"/>
  <c r="AJ401" i="6"/>
  <c r="AR401" i="6" s="1"/>
  <c r="M405" i="6"/>
  <c r="AJ405" i="6" s="1"/>
  <c r="AR405" i="6" s="1"/>
  <c r="AX441" i="6"/>
  <c r="AZ441" i="6" s="1"/>
  <c r="AI441" i="6"/>
  <c r="AQ441" i="6" s="1"/>
  <c r="AX418" i="6"/>
  <c r="AZ418" i="6" s="1"/>
  <c r="AI418" i="6"/>
  <c r="AQ418" i="6" s="1"/>
  <c r="L420" i="6"/>
  <c r="AX416" i="6"/>
  <c r="AZ416" i="6" s="1"/>
  <c r="AI416" i="6"/>
  <c r="AQ416" i="6" s="1"/>
  <c r="AU382" i="6"/>
  <c r="AW382" i="6" s="1"/>
  <c r="O382" i="6"/>
  <c r="AL382" i="6" s="1"/>
  <c r="AT382" i="6" s="1"/>
  <c r="AH382" i="6"/>
  <c r="AP382" i="6" s="1"/>
  <c r="AI430" i="6"/>
  <c r="AQ430" i="6" s="1"/>
  <c r="AX430" i="6"/>
  <c r="AZ430" i="6" s="1"/>
  <c r="L435" i="6"/>
  <c r="O389" i="6"/>
  <c r="AL389" i="6" s="1"/>
  <c r="AT389" i="6" s="1"/>
  <c r="AU389" i="6"/>
  <c r="AW389" i="6" s="1"/>
  <c r="AH389" i="6"/>
  <c r="AP389" i="6" s="1"/>
  <c r="AE386" i="6"/>
  <c r="AM386" i="6" s="1"/>
  <c r="H391" i="6"/>
  <c r="N386" i="6"/>
  <c r="AK386" i="6" s="1"/>
  <c r="AS386" i="6" s="1"/>
  <c r="O445" i="6"/>
  <c r="AL445" i="6" s="1"/>
  <c r="AT445" i="6" s="1"/>
  <c r="AH445" i="6"/>
  <c r="AP445" i="6" s="1"/>
  <c r="AU445" i="6"/>
  <c r="AW445" i="6" s="1"/>
  <c r="K449" i="6"/>
  <c r="AI410" i="6"/>
  <c r="AQ410" i="6" s="1"/>
  <c r="AX410" i="6"/>
  <c r="AZ410" i="6" s="1"/>
  <c r="O417" i="6"/>
  <c r="AL417" i="6" s="1"/>
  <c r="AT417" i="6" s="1"/>
  <c r="AH417" i="6"/>
  <c r="AP417" i="6" s="1"/>
  <c r="AU417" i="6"/>
  <c r="AW417" i="6" s="1"/>
  <c r="M427" i="6"/>
  <c r="AJ427" i="6" s="1"/>
  <c r="AR427" i="6" s="1"/>
  <c r="AJ423" i="6"/>
  <c r="AR423" i="6" s="1"/>
  <c r="AI409" i="6"/>
  <c r="AQ409" i="6" s="1"/>
  <c r="AX409" i="6"/>
  <c r="AZ409" i="6" s="1"/>
  <c r="AF438" i="6"/>
  <c r="AN438" i="6" s="1"/>
  <c r="I442" i="6"/>
  <c r="AF442" i="6" s="1"/>
  <c r="AN442" i="6" s="1"/>
  <c r="AI439" i="6"/>
  <c r="AQ439" i="6" s="1"/>
  <c r="AX439" i="6"/>
  <c r="AZ439" i="6" s="1"/>
  <c r="AI395" i="6"/>
  <c r="AQ395" i="6" s="1"/>
  <c r="AX395" i="6"/>
  <c r="AZ395" i="6" s="1"/>
  <c r="L457" i="6"/>
  <c r="AX452" i="6"/>
  <c r="AZ452" i="6" s="1"/>
  <c r="AI452" i="6"/>
  <c r="AQ452" i="6" s="1"/>
  <c r="N389" i="6"/>
  <c r="AK389" i="6" s="1"/>
  <c r="AS389" i="6" s="1"/>
  <c r="AE389" i="6"/>
  <c r="AM389" i="6" s="1"/>
  <c r="AI381" i="6"/>
  <c r="AQ381" i="6" s="1"/>
  <c r="AX381" i="6"/>
  <c r="AZ381" i="6" s="1"/>
  <c r="AF416" i="6"/>
  <c r="AN416" i="6" s="1"/>
  <c r="I420" i="6"/>
  <c r="AF420" i="6" s="1"/>
  <c r="AN420" i="6" s="1"/>
  <c r="AH381" i="6"/>
  <c r="AP381" i="6" s="1"/>
  <c r="AU381" i="6"/>
  <c r="AW381" i="6" s="1"/>
  <c r="O381" i="6"/>
  <c r="AL381" i="6" s="1"/>
  <c r="AT381" i="6" s="1"/>
  <c r="N452" i="6"/>
  <c r="AK452" i="6" s="1"/>
  <c r="AS452" i="6" s="1"/>
  <c r="H457" i="6"/>
  <c r="AE452" i="6"/>
  <c r="AM452" i="6" s="1"/>
  <c r="N380" i="6"/>
  <c r="AK380" i="6" s="1"/>
  <c r="AS380" i="6" s="1"/>
  <c r="AE380" i="6"/>
  <c r="AM380" i="6" s="1"/>
  <c r="AF386" i="6"/>
  <c r="AN386" i="6" s="1"/>
  <c r="I391" i="6"/>
  <c r="AF391" i="6" s="1"/>
  <c r="AN391" i="6" s="1"/>
  <c r="AI408" i="6"/>
  <c r="AQ408" i="6" s="1"/>
  <c r="AX408" i="6"/>
  <c r="AZ408" i="6" s="1"/>
  <c r="L413" i="6"/>
  <c r="AJ438" i="6"/>
  <c r="AR438" i="6" s="1"/>
  <c r="M442" i="6"/>
  <c r="AJ442" i="6" s="1"/>
  <c r="AR442" i="6" s="1"/>
  <c r="AI440" i="6"/>
  <c r="AQ440" i="6" s="1"/>
  <c r="AX440" i="6"/>
  <c r="AZ440" i="6" s="1"/>
  <c r="I405" i="6"/>
  <c r="AF405" i="6" s="1"/>
  <c r="AN405" i="6" s="1"/>
  <c r="AF401" i="6"/>
  <c r="AN401" i="6" s="1"/>
  <c r="AF423" i="6"/>
  <c r="AN423" i="6" s="1"/>
  <c r="I427" i="6"/>
  <c r="AF427" i="6" s="1"/>
  <c r="AN427" i="6" s="1"/>
  <c r="I383" i="6"/>
  <c r="AF379" i="6"/>
  <c r="AN379" i="6" s="1"/>
  <c r="N379" i="6"/>
  <c r="AK379" i="6" s="1"/>
  <c r="AS379" i="6" s="1"/>
  <c r="AE379" i="6"/>
  <c r="AM379" i="6" s="1"/>
  <c r="H383" i="6"/>
  <c r="AU402" i="6"/>
  <c r="AW402" i="6" s="1"/>
  <c r="O402" i="6"/>
  <c r="AL402" i="6" s="1"/>
  <c r="AT402" i="6" s="1"/>
  <c r="AH402" i="6"/>
  <c r="AP402" i="6" s="1"/>
  <c r="N426" i="6"/>
  <c r="AK426" i="6" s="1"/>
  <c r="AS426" i="6" s="1"/>
  <c r="AE426" i="6"/>
  <c r="AM426" i="6" s="1"/>
  <c r="M420" i="6"/>
  <c r="AJ420" i="6" s="1"/>
  <c r="AR420" i="6" s="1"/>
  <c r="AJ416" i="6"/>
  <c r="AR416" i="6" s="1"/>
  <c r="O390" i="6"/>
  <c r="AL390" i="6" s="1"/>
  <c r="AT390" i="6" s="1"/>
  <c r="AU390" i="6"/>
  <c r="AW390" i="6" s="1"/>
  <c r="AH390" i="6"/>
  <c r="AP390" i="6" s="1"/>
  <c r="AE403" i="6"/>
  <c r="AM403" i="6" s="1"/>
  <c r="N403" i="6"/>
  <c r="AK403" i="6" s="1"/>
  <c r="AS403" i="6" s="1"/>
  <c r="AU410" i="6"/>
  <c r="AW410" i="6" s="1"/>
  <c r="O410" i="6"/>
  <c r="AL410" i="6" s="1"/>
  <c r="AT410" i="6" s="1"/>
  <c r="AH410" i="6"/>
  <c r="AP410" i="6" s="1"/>
  <c r="AI425" i="6"/>
  <c r="AQ425" i="6" s="1"/>
  <c r="AX425" i="6"/>
  <c r="AZ425" i="6" s="1"/>
  <c r="AU432" i="6"/>
  <c r="AW432" i="6" s="1"/>
  <c r="O432" i="6"/>
  <c r="AL432" i="6" s="1"/>
  <c r="AT432" i="6" s="1"/>
  <c r="AH432" i="6"/>
  <c r="AP432" i="6" s="1"/>
  <c r="L442" i="6"/>
  <c r="AI438" i="6"/>
  <c r="AQ438" i="6" s="1"/>
  <c r="AX438" i="6"/>
  <c r="AZ438" i="6" s="1"/>
  <c r="AG445" i="6"/>
  <c r="AO445" i="6" s="1"/>
  <c r="J449" i="6"/>
  <c r="AG449" i="6" s="1"/>
  <c r="AO449" i="6" s="1"/>
  <c r="AU454" i="6"/>
  <c r="AW454" i="6" s="1"/>
  <c r="O454" i="6"/>
  <c r="AL454" i="6" s="1"/>
  <c r="AT454" i="6" s="1"/>
  <c r="AH454" i="6"/>
  <c r="AP454" i="6" s="1"/>
  <c r="O461" i="6"/>
  <c r="AL461" i="6" s="1"/>
  <c r="AT461" i="6" s="1"/>
  <c r="AH461" i="6"/>
  <c r="AP461" i="6" s="1"/>
  <c r="AU461" i="6"/>
  <c r="AW461" i="6" s="1"/>
  <c r="AF460" i="6"/>
  <c r="AN460" i="6" s="1"/>
  <c r="I464" i="6"/>
  <c r="AF464" i="6" s="1"/>
  <c r="AN464" i="6" s="1"/>
  <c r="N390" i="6"/>
  <c r="AK390" i="6" s="1"/>
  <c r="AS390" i="6" s="1"/>
  <c r="AE390" i="6"/>
  <c r="AM390" i="6" s="1"/>
  <c r="AX426" i="6"/>
  <c r="AZ426" i="6" s="1"/>
  <c r="AI426" i="6"/>
  <c r="AQ426" i="6" s="1"/>
  <c r="AI379" i="6"/>
  <c r="AQ379" i="6" s="1"/>
  <c r="AX379" i="6"/>
  <c r="AZ379" i="6" s="1"/>
  <c r="L383" i="6"/>
  <c r="AH379" i="6"/>
  <c r="AP379" i="6" s="1"/>
  <c r="K383" i="6"/>
  <c r="O379" i="6"/>
  <c r="AL379" i="6" s="1"/>
  <c r="AT379" i="6" s="1"/>
  <c r="AU379" i="6"/>
  <c r="AW379" i="6" s="1"/>
  <c r="AG423" i="6"/>
  <c r="AO423" i="6" s="1"/>
  <c r="J427" i="6"/>
  <c r="AG427" i="6" s="1"/>
  <c r="AO427" i="6" s="1"/>
  <c r="N404" i="6"/>
  <c r="AK404" i="6" s="1"/>
  <c r="AS404" i="6" s="1"/>
  <c r="AE404" i="6"/>
  <c r="AM404" i="6" s="1"/>
  <c r="AH397" i="6"/>
  <c r="AP397" i="6" s="1"/>
  <c r="AU397" i="6"/>
  <c r="AW397" i="6" s="1"/>
  <c r="O397" i="6"/>
  <c r="AL397" i="6" s="1"/>
  <c r="AT397" i="6" s="1"/>
  <c r="AH419" i="6"/>
  <c r="AP419" i="6" s="1"/>
  <c r="AU419" i="6"/>
  <c r="AW419" i="6" s="1"/>
  <c r="O419" i="6"/>
  <c r="AL419" i="6" s="1"/>
  <c r="AT419" i="6" s="1"/>
  <c r="AI404" i="6"/>
  <c r="AQ404" i="6" s="1"/>
  <c r="AX404" i="6"/>
  <c r="AZ404" i="6" s="1"/>
  <c r="AX389" i="6"/>
  <c r="AZ389" i="6" s="1"/>
  <c r="AI389" i="6"/>
  <c r="AQ389" i="6" s="1"/>
  <c r="AX396" i="6"/>
  <c r="AZ396" i="6" s="1"/>
  <c r="AI396" i="6"/>
  <c r="AQ396" i="6" s="1"/>
  <c r="AG408" i="6"/>
  <c r="AO408" i="6" s="1"/>
  <c r="J413" i="6"/>
  <c r="AG413" i="6" s="1"/>
  <c r="AO413" i="6" s="1"/>
  <c r="AG416" i="6"/>
  <c r="AO416" i="6" s="1"/>
  <c r="J420" i="6"/>
  <c r="AG420" i="6" s="1"/>
  <c r="AO420" i="6" s="1"/>
  <c r="H427" i="6"/>
  <c r="N423" i="6"/>
  <c r="AK423" i="6" s="1"/>
  <c r="AS423" i="6" s="1"/>
  <c r="AE423" i="6"/>
  <c r="AM423" i="6" s="1"/>
  <c r="O426" i="6"/>
  <c r="AL426" i="6" s="1"/>
  <c r="AT426" i="6" s="1"/>
  <c r="AU426" i="6"/>
  <c r="AW426" i="6" s="1"/>
  <c r="AH426" i="6"/>
  <c r="AP426" i="6" s="1"/>
  <c r="AI431" i="6"/>
  <c r="AQ431" i="6" s="1"/>
  <c r="AX431" i="6"/>
  <c r="AZ431" i="6" s="1"/>
  <c r="O434" i="6"/>
  <c r="AL434" i="6" s="1"/>
  <c r="AT434" i="6" s="1"/>
  <c r="AU434" i="6"/>
  <c r="AW434" i="6" s="1"/>
  <c r="AH434" i="6"/>
  <c r="AP434" i="6" s="1"/>
  <c r="N440" i="6"/>
  <c r="AK440" i="6" s="1"/>
  <c r="AS440" i="6" s="1"/>
  <c r="AE440" i="6"/>
  <c r="AM440" i="6" s="1"/>
  <c r="AE460" i="6"/>
  <c r="AM460" i="6" s="1"/>
  <c r="N460" i="6"/>
  <c r="AK460" i="6" s="1"/>
  <c r="AS460" i="6" s="1"/>
  <c r="H464" i="6"/>
  <c r="N463" i="6"/>
  <c r="AJ460" i="6"/>
  <c r="AR460" i="6" s="1"/>
  <c r="M464" i="6"/>
  <c r="AI463" i="6"/>
  <c r="AQ463" i="6" s="1"/>
  <c r="AX463" i="6"/>
  <c r="K442" i="6"/>
  <c r="AU438" i="6"/>
  <c r="AW438" i="6" s="1"/>
  <c r="O438" i="6"/>
  <c r="AL438" i="6" s="1"/>
  <c r="AT438" i="6" s="1"/>
  <c r="AH438" i="6"/>
  <c r="AP438" i="6" s="1"/>
  <c r="AU395" i="6"/>
  <c r="AW395" i="6" s="1"/>
  <c r="AH395" i="6"/>
  <c r="AP395" i="6" s="1"/>
  <c r="O395" i="6"/>
  <c r="AL395" i="6" s="1"/>
  <c r="AT395" i="6" s="1"/>
  <c r="N424" i="6"/>
  <c r="AK424" i="6" s="1"/>
  <c r="AS424" i="6" s="1"/>
  <c r="AE424" i="6"/>
  <c r="AM424" i="6" s="1"/>
  <c r="AI390" i="6"/>
  <c r="AQ390" i="6" s="1"/>
  <c r="AX390" i="6"/>
  <c r="AZ390" i="6" s="1"/>
  <c r="N416" i="6"/>
  <c r="AK416" i="6" s="1"/>
  <c r="AS416" i="6" s="1"/>
  <c r="H420" i="6"/>
  <c r="AE416" i="6"/>
  <c r="AM416" i="6" s="1"/>
  <c r="AG394" i="6"/>
  <c r="AO394" i="6" s="1"/>
  <c r="J398" i="6"/>
  <c r="AG398" i="6" s="1"/>
  <c r="AO398" i="6" s="1"/>
  <c r="N432" i="6"/>
  <c r="AK432" i="6" s="1"/>
  <c r="AS432" i="6" s="1"/>
  <c r="AE432" i="6"/>
  <c r="AM432" i="6" s="1"/>
  <c r="O440" i="6"/>
  <c r="AL440" i="6" s="1"/>
  <c r="AT440" i="6" s="1"/>
  <c r="AU440" i="6"/>
  <c r="AW440" i="6" s="1"/>
  <c r="AH440" i="6"/>
  <c r="AP440" i="6" s="1"/>
  <c r="M398" i="6"/>
  <c r="AJ398" i="6" s="1"/>
  <c r="AR398" i="6" s="1"/>
  <c r="AJ394" i="6"/>
  <c r="AR394" i="6" s="1"/>
  <c r="AX401" i="6"/>
  <c r="AZ401" i="6" s="1"/>
  <c r="AI401" i="6"/>
  <c r="AQ401" i="6" s="1"/>
  <c r="L405" i="6"/>
  <c r="O409" i="6"/>
  <c r="AL409" i="6" s="1"/>
  <c r="AT409" i="6" s="1"/>
  <c r="AH409" i="6"/>
  <c r="AP409" i="6" s="1"/>
  <c r="AU409" i="6"/>
  <c r="AW409" i="6" s="1"/>
  <c r="N417" i="6"/>
  <c r="AK417" i="6" s="1"/>
  <c r="AS417" i="6" s="1"/>
  <c r="AE417" i="6"/>
  <c r="AM417" i="6" s="1"/>
  <c r="AI423" i="6"/>
  <c r="AQ423" i="6" s="1"/>
  <c r="L427" i="6"/>
  <c r="AX423" i="6"/>
  <c r="AZ423" i="6" s="1"/>
  <c r="AE430" i="6"/>
  <c r="AM430" i="6" s="1"/>
  <c r="H435" i="6"/>
  <c r="N430" i="6"/>
  <c r="AK430" i="6" s="1"/>
  <c r="AS430" i="6" s="1"/>
  <c r="AH446" i="6"/>
  <c r="AP446" i="6" s="1"/>
  <c r="AU446" i="6"/>
  <c r="AW446" i="6" s="1"/>
  <c r="O446" i="6"/>
  <c r="AL446" i="6" s="1"/>
  <c r="AT446" i="6" s="1"/>
  <c r="AG452" i="6"/>
  <c r="AO452" i="6" s="1"/>
  <c r="J457" i="6"/>
  <c r="AG457" i="6" s="1"/>
  <c r="AO457" i="6" s="1"/>
  <c r="AI456" i="6"/>
  <c r="AQ456" i="6" s="1"/>
  <c r="AX456" i="6"/>
  <c r="AZ456" i="6" s="1"/>
  <c r="O463" i="6"/>
  <c r="AU463" i="6"/>
  <c r="AI386" i="6"/>
  <c r="AQ386" i="6" s="1"/>
  <c r="AX386" i="6"/>
  <c r="AZ386" i="6" s="1"/>
  <c r="L391" i="6"/>
  <c r="AH401" i="6"/>
  <c r="AP401" i="6" s="1"/>
  <c r="AU401" i="6"/>
  <c r="AW401" i="6" s="1"/>
  <c r="K405" i="6"/>
  <c r="O401" i="6"/>
  <c r="AL401" i="6" s="1"/>
  <c r="AT401" i="6" s="1"/>
  <c r="AI434" i="6"/>
  <c r="AQ434" i="6" s="1"/>
  <c r="AX434" i="6"/>
  <c r="AZ434" i="6" s="1"/>
  <c r="AH430" i="6"/>
  <c r="AP430" i="6" s="1"/>
  <c r="AU430" i="6"/>
  <c r="AW430" i="6" s="1"/>
  <c r="O430" i="6"/>
  <c r="AL430" i="6" s="1"/>
  <c r="AT430" i="6" s="1"/>
  <c r="K435" i="6"/>
  <c r="N434" i="6"/>
  <c r="AK434" i="6" s="1"/>
  <c r="AS434" i="6" s="1"/>
  <c r="AE434" i="6"/>
  <c r="AM434" i="6" s="1"/>
  <c r="AI412" i="6"/>
  <c r="AQ412" i="6" s="1"/>
  <c r="AX412" i="6"/>
  <c r="AZ412" i="6" s="1"/>
  <c r="AJ379" i="6"/>
  <c r="AR379" i="6" s="1"/>
  <c r="M383" i="6"/>
  <c r="AI388" i="6"/>
  <c r="AQ388" i="6" s="1"/>
  <c r="AX388" i="6"/>
  <c r="AZ388" i="6" s="1"/>
  <c r="O408" i="6"/>
  <c r="AL408" i="6" s="1"/>
  <c r="AT408" i="6" s="1"/>
  <c r="AH408" i="6"/>
  <c r="AP408" i="6" s="1"/>
  <c r="K413" i="6"/>
  <c r="AU408" i="6"/>
  <c r="AW408" i="6" s="1"/>
  <c r="O433" i="6"/>
  <c r="AL433" i="6" s="1"/>
  <c r="AT433" i="6" s="1"/>
  <c r="AH433" i="6"/>
  <c r="AP433" i="6" s="1"/>
  <c r="AU433" i="6"/>
  <c r="AW433" i="6" s="1"/>
  <c r="AX424" i="6"/>
  <c r="AZ424" i="6" s="1"/>
  <c r="AI424" i="6"/>
  <c r="AQ424" i="6" s="1"/>
  <c r="AE394" i="6"/>
  <c r="AM394" i="6" s="1"/>
  <c r="H398" i="6"/>
  <c r="N394" i="6"/>
  <c r="AK394" i="6" s="1"/>
  <c r="AS394" i="6" s="1"/>
  <c r="AE401" i="6"/>
  <c r="AM401" i="6" s="1"/>
  <c r="H405" i="6"/>
  <c r="N401" i="6"/>
  <c r="AK401" i="6" s="1"/>
  <c r="AS401" i="6" s="1"/>
  <c r="O404" i="6"/>
  <c r="AL404" i="6" s="1"/>
  <c r="AT404" i="6" s="1"/>
  <c r="AH404" i="6"/>
  <c r="AP404" i="6" s="1"/>
  <c r="AU404" i="6"/>
  <c r="AW404" i="6" s="1"/>
  <c r="AX417" i="6"/>
  <c r="AZ417" i="6" s="1"/>
  <c r="AI417" i="6"/>
  <c r="AQ417" i="6" s="1"/>
  <c r="AH424" i="6"/>
  <c r="AP424" i="6" s="1"/>
  <c r="AU424" i="6"/>
  <c r="AW424" i="6" s="1"/>
  <c r="O424" i="6"/>
  <c r="AL424" i="6" s="1"/>
  <c r="AT424" i="6" s="1"/>
  <c r="AJ430" i="6"/>
  <c r="AR430" i="6" s="1"/>
  <c r="M435" i="6"/>
  <c r="AJ435" i="6" s="1"/>
  <c r="AR435" i="6" s="1"/>
  <c r="AE438" i="6"/>
  <c r="AM438" i="6" s="1"/>
  <c r="N438" i="6"/>
  <c r="AK438" i="6" s="1"/>
  <c r="AS438" i="6" s="1"/>
  <c r="H442" i="6"/>
  <c r="AU448" i="6"/>
  <c r="AW448" i="6" s="1"/>
  <c r="O448" i="6"/>
  <c r="AL448" i="6" s="1"/>
  <c r="AT448" i="6" s="1"/>
  <c r="AH448" i="6"/>
  <c r="AP448" i="6" s="1"/>
  <c r="O462" i="6"/>
  <c r="AL462" i="6" s="1"/>
  <c r="AT462" i="6" s="1"/>
  <c r="AH462" i="6"/>
  <c r="AP462" i="6" s="1"/>
  <c r="AU462" i="6"/>
  <c r="AW462" i="6" s="1"/>
  <c r="AU387" i="6"/>
  <c r="AW387" i="6" s="1"/>
  <c r="O387" i="6"/>
  <c r="AL387" i="6" s="1"/>
  <c r="AT387" i="6" s="1"/>
  <c r="AH387" i="6"/>
  <c r="AP387" i="6" s="1"/>
  <c r="AE409" i="6"/>
  <c r="AM409" i="6" s="1"/>
  <c r="N409" i="6"/>
  <c r="AK409" i="6" s="1"/>
  <c r="AS409" i="6" s="1"/>
  <c r="AH431" i="6"/>
  <c r="AP431" i="6" s="1"/>
  <c r="AU431" i="6"/>
  <c r="AW431" i="6" s="1"/>
  <c r="O431" i="6"/>
  <c r="AL431" i="6" s="1"/>
  <c r="AT431" i="6" s="1"/>
  <c r="AE411" i="6"/>
  <c r="AM411" i="6" s="1"/>
  <c r="N411" i="6"/>
  <c r="AK411" i="6" s="1"/>
  <c r="AS411" i="6" s="1"/>
  <c r="AI432" i="6"/>
  <c r="AQ432" i="6" s="1"/>
  <c r="AX432" i="6"/>
  <c r="AZ432" i="6" s="1"/>
  <c r="AH412" i="6"/>
  <c r="AP412" i="6" s="1"/>
  <c r="AU412" i="6"/>
  <c r="AW412" i="6" s="1"/>
  <c r="O412" i="6"/>
  <c r="AL412" i="6" s="1"/>
  <c r="AT412" i="6" s="1"/>
  <c r="O418" i="6"/>
  <c r="AL418" i="6" s="1"/>
  <c r="AT418" i="6" s="1"/>
  <c r="AU418" i="6"/>
  <c r="AW418" i="6" s="1"/>
  <c r="AH418" i="6"/>
  <c r="AP418" i="6" s="1"/>
  <c r="AE425" i="6"/>
  <c r="AM425" i="6" s="1"/>
  <c r="N425" i="6"/>
  <c r="AK425" i="6" s="1"/>
  <c r="AS425" i="6" s="1"/>
  <c r="N431" i="6"/>
  <c r="AK431" i="6" s="1"/>
  <c r="AS431" i="6" s="1"/>
  <c r="AE431" i="6"/>
  <c r="AM431" i="6" s="1"/>
  <c r="N439" i="6"/>
  <c r="AK439" i="6" s="1"/>
  <c r="AS439" i="6" s="1"/>
  <c r="AE439" i="6"/>
  <c r="AM439" i="6" s="1"/>
  <c r="AE453" i="6"/>
  <c r="AM453" i="6" s="1"/>
  <c r="N453" i="6"/>
  <c r="AK453" i="6" s="1"/>
  <c r="AS453" i="6" s="1"/>
  <c r="AX460" i="6"/>
  <c r="AZ460" i="6" s="1"/>
  <c r="AI460" i="6"/>
  <c r="AQ460" i="6" s="1"/>
  <c r="L464" i="6"/>
  <c r="N418" i="6"/>
  <c r="AK418" i="6" s="1"/>
  <c r="AS418" i="6" s="1"/>
  <c r="AE418" i="6"/>
  <c r="AM418" i="6" s="1"/>
  <c r="AX411" i="6"/>
  <c r="AZ411" i="6" s="1"/>
  <c r="AI411" i="6"/>
  <c r="AQ411" i="6" s="1"/>
  <c r="AE412" i="6"/>
  <c r="AM412" i="6" s="1"/>
  <c r="N412" i="6"/>
  <c r="AK412" i="6" s="1"/>
  <c r="AS412" i="6" s="1"/>
  <c r="J383" i="6"/>
  <c r="AG379" i="6"/>
  <c r="AO379" i="6" s="1"/>
  <c r="AU452" i="6"/>
  <c r="AW452" i="6" s="1"/>
  <c r="K457" i="6"/>
  <c r="O452" i="6"/>
  <c r="AL452" i="6" s="1"/>
  <c r="AT452" i="6" s="1"/>
  <c r="AH452" i="6"/>
  <c r="AP452" i="6" s="1"/>
  <c r="AH425" i="6"/>
  <c r="AP425" i="6" s="1"/>
  <c r="O425" i="6"/>
  <c r="AL425" i="6" s="1"/>
  <c r="AT425" i="6" s="1"/>
  <c r="AU425" i="6"/>
  <c r="AW425" i="6" s="1"/>
  <c r="AE445" i="6"/>
  <c r="AM445" i="6" s="1"/>
  <c r="N445" i="6"/>
  <c r="AK445" i="6" s="1"/>
  <c r="AS445" i="6" s="1"/>
  <c r="H449" i="6"/>
  <c r="AJ445" i="6"/>
  <c r="AR445" i="6" s="1"/>
  <c r="M449" i="6"/>
  <c r="AJ449" i="6" s="1"/>
  <c r="AR449" i="6" s="1"/>
  <c r="AE446" i="6"/>
  <c r="AM446" i="6" s="1"/>
  <c r="N446" i="6"/>
  <c r="AK446" i="6" s="1"/>
  <c r="AS446" i="6" s="1"/>
  <c r="N447" i="6"/>
  <c r="AK447" i="6" s="1"/>
  <c r="AS447" i="6" s="1"/>
  <c r="AE447" i="6"/>
  <c r="AM447" i="6" s="1"/>
  <c r="O447" i="6"/>
  <c r="AL447" i="6" s="1"/>
  <c r="AT447" i="6" s="1"/>
  <c r="AU447" i="6"/>
  <c r="AW447" i="6" s="1"/>
  <c r="AH447" i="6"/>
  <c r="AP447" i="6" s="1"/>
  <c r="N448" i="6"/>
  <c r="AK448" i="6" s="1"/>
  <c r="AS448" i="6" s="1"/>
  <c r="AE448" i="6"/>
  <c r="AM448" i="6" s="1"/>
  <c r="AE387" i="6"/>
  <c r="AM387" i="6" s="1"/>
  <c r="N387" i="6"/>
  <c r="AK387" i="6" s="1"/>
  <c r="AS387" i="6" s="1"/>
  <c r="AE454" i="6"/>
  <c r="AM454" i="6" s="1"/>
  <c r="N454" i="6"/>
  <c r="AK454" i="6" s="1"/>
  <c r="AS454" i="6" s="1"/>
  <c r="AX454" i="6"/>
  <c r="AZ454" i="6" s="1"/>
  <c r="AI454" i="6"/>
  <c r="AQ454" i="6" s="1"/>
  <c r="AE455" i="6"/>
  <c r="AM455" i="6" s="1"/>
  <c r="N455" i="6"/>
  <c r="AK455" i="6" s="1"/>
  <c r="AS455" i="6" s="1"/>
  <c r="AE456" i="6"/>
  <c r="AM456" i="6" s="1"/>
  <c r="N456" i="6"/>
  <c r="AK456" i="6" s="1"/>
  <c r="AS456" i="6" s="1"/>
  <c r="AH456" i="6"/>
  <c r="AP456" i="6" s="1"/>
  <c r="AU456" i="6"/>
  <c r="AW456" i="6" s="1"/>
  <c r="O456" i="6"/>
  <c r="AL456" i="6" s="1"/>
  <c r="AT456" i="6" s="1"/>
  <c r="AU460" i="6"/>
  <c r="AW460" i="6" s="1"/>
  <c r="AH460" i="6"/>
  <c r="AP460" i="6" s="1"/>
  <c r="O460" i="6"/>
  <c r="AL460" i="6" s="1"/>
  <c r="AT460" i="6" s="1"/>
  <c r="K464" i="6"/>
  <c r="AI461" i="6"/>
  <c r="AQ461" i="6" s="1"/>
  <c r="AX461" i="6"/>
  <c r="AZ461" i="6" s="1"/>
  <c r="N462" i="6"/>
  <c r="AK462" i="6" s="1"/>
  <c r="AS462" i="6" s="1"/>
  <c r="AE462" i="6"/>
  <c r="AM462" i="6" s="1"/>
  <c r="AI462" i="6"/>
  <c r="AQ462" i="6" s="1"/>
  <c r="AX462" i="6"/>
  <c r="AZ462" i="6" s="1"/>
  <c r="AG386" i="6"/>
  <c r="AO386" i="6" s="1"/>
  <c r="J391" i="6"/>
  <c r="AG391" i="6" s="1"/>
  <c r="AO391" i="6" s="1"/>
  <c r="AU423" i="6"/>
  <c r="AW423" i="6" s="1"/>
  <c r="O423" i="6"/>
  <c r="AL423" i="6" s="1"/>
  <c r="AT423" i="6" s="1"/>
  <c r="K427" i="6"/>
  <c r="AH423" i="6"/>
  <c r="AP423" i="6" s="1"/>
  <c r="AI387" i="6"/>
  <c r="AQ387" i="6" s="1"/>
  <c r="AX387" i="6"/>
  <c r="AZ387" i="6" s="1"/>
  <c r="AU394" i="6"/>
  <c r="AW394" i="6" s="1"/>
  <c r="K398" i="6"/>
  <c r="O394" i="6"/>
  <c r="AL394" i="6" s="1"/>
  <c r="AT394" i="6" s="1"/>
  <c r="AH394" i="6"/>
  <c r="AP394" i="6" s="1"/>
  <c r="AI419" i="6"/>
  <c r="AQ419" i="6" s="1"/>
  <c r="AX419" i="6"/>
  <c r="AZ419" i="6" s="1"/>
  <c r="AE419" i="6"/>
  <c r="AM419" i="6" s="1"/>
  <c r="N419" i="6"/>
  <c r="AK419" i="6" s="1"/>
  <c r="AS419" i="6" s="1"/>
  <c r="O416" i="6"/>
  <c r="AL416" i="6" s="1"/>
  <c r="AT416" i="6" s="1"/>
  <c r="K420" i="6"/>
  <c r="AH416" i="6"/>
  <c r="AP416" i="6" s="1"/>
  <c r="AU416" i="6"/>
  <c r="AW416" i="6" s="1"/>
  <c r="O411" i="6"/>
  <c r="AL411" i="6" s="1"/>
  <c r="AT411" i="6" s="1"/>
  <c r="AH411" i="6"/>
  <c r="AP411" i="6" s="1"/>
  <c r="AU411" i="6"/>
  <c r="AW411" i="6" s="1"/>
  <c r="N410" i="6"/>
  <c r="AK410" i="6" s="1"/>
  <c r="AS410" i="6" s="1"/>
  <c r="AE410" i="6"/>
  <c r="AM410" i="6" s="1"/>
  <c r="AJ408" i="6"/>
  <c r="AR408" i="6" s="1"/>
  <c r="M413" i="6"/>
  <c r="AJ413" i="6" s="1"/>
  <c r="AR413" i="6" s="1"/>
  <c r="N408" i="6"/>
  <c r="AK408" i="6" s="1"/>
  <c r="AS408" i="6" s="1"/>
  <c r="AE408" i="6"/>
  <c r="AM408" i="6" s="1"/>
  <c r="H413" i="6"/>
  <c r="O403" i="6"/>
  <c r="AL403" i="6" s="1"/>
  <c r="AT403" i="6" s="1"/>
  <c r="AU403" i="6"/>
  <c r="AW403" i="6" s="1"/>
  <c r="AH403" i="6"/>
  <c r="AP403" i="6" s="1"/>
  <c r="AI402" i="6"/>
  <c r="AQ402" i="6" s="1"/>
  <c r="AX402" i="6"/>
  <c r="AZ402" i="6" s="1"/>
  <c r="AE402" i="6"/>
  <c r="AM402" i="6" s="1"/>
  <c r="N402" i="6"/>
  <c r="AK402" i="6" s="1"/>
  <c r="AS402" i="6" s="1"/>
  <c r="AG401" i="6"/>
  <c r="AO401" i="6" s="1"/>
  <c r="J405" i="6"/>
  <c r="AG405" i="6" s="1"/>
  <c r="AO405" i="6" s="1"/>
  <c r="AX397" i="6"/>
  <c r="AZ397" i="6" s="1"/>
  <c r="AI397" i="6"/>
  <c r="AQ397" i="6" s="1"/>
  <c r="N397" i="6"/>
  <c r="AK397" i="6" s="1"/>
  <c r="AS397" i="6" s="1"/>
  <c r="AE397" i="6"/>
  <c r="AM397" i="6" s="1"/>
  <c r="AU396" i="6"/>
  <c r="AW396" i="6" s="1"/>
  <c r="O396" i="6"/>
  <c r="AL396" i="6" s="1"/>
  <c r="AT396" i="6" s="1"/>
  <c r="AH396" i="6"/>
  <c r="AP396" i="6" s="1"/>
  <c r="N396" i="6"/>
  <c r="AK396" i="6" s="1"/>
  <c r="AS396" i="6" s="1"/>
  <c r="AE396" i="6"/>
  <c r="AM396" i="6" s="1"/>
  <c r="AE395" i="6"/>
  <c r="AM395" i="6" s="1"/>
  <c r="N395" i="6"/>
  <c r="AK395" i="6" s="1"/>
  <c r="AS395" i="6" s="1"/>
  <c r="O388" i="6"/>
  <c r="AL388" i="6" s="1"/>
  <c r="AT388" i="6" s="1"/>
  <c r="AU388" i="6"/>
  <c r="AW388" i="6" s="1"/>
  <c r="AH388" i="6"/>
  <c r="AP388" i="6" s="1"/>
  <c r="AE388" i="6"/>
  <c r="AM388" i="6" s="1"/>
  <c r="N388" i="6"/>
  <c r="AK388" i="6" s="1"/>
  <c r="AS388" i="6" s="1"/>
  <c r="AU386" i="6"/>
  <c r="AW386" i="6" s="1"/>
  <c r="O386" i="6"/>
  <c r="AL386" i="6" s="1"/>
  <c r="AT386" i="6" s="1"/>
  <c r="AH386" i="6"/>
  <c r="AP386" i="6" s="1"/>
  <c r="K391" i="6"/>
  <c r="AI382" i="6"/>
  <c r="AQ382" i="6" s="1"/>
  <c r="AX382" i="6"/>
  <c r="AZ382" i="6" s="1"/>
  <c r="N381" i="6"/>
  <c r="AK381" i="6" s="1"/>
  <c r="AS381" i="6" s="1"/>
  <c r="AE381" i="6"/>
  <c r="AM381" i="6" s="1"/>
  <c r="O380" i="6"/>
  <c r="AL380" i="6" s="1"/>
  <c r="AT380" i="6" s="1"/>
  <c r="AH380" i="6"/>
  <c r="AP380" i="6" s="1"/>
  <c r="AU380" i="6"/>
  <c r="AW380" i="6" s="1"/>
  <c r="AE461" i="6"/>
  <c r="AM461" i="6" s="1"/>
  <c r="N461" i="6"/>
  <c r="AK461" i="6" s="1"/>
  <c r="AS461" i="6" s="1"/>
  <c r="AG460" i="6"/>
  <c r="AO460" i="6" s="1"/>
  <c r="J464" i="6"/>
  <c r="AG464" i="6" s="1"/>
  <c r="AO464" i="6" s="1"/>
  <c r="O453" i="6"/>
  <c r="AL453" i="6" s="1"/>
  <c r="AT453" i="6" s="1"/>
  <c r="AH453" i="6"/>
  <c r="AP453" i="6" s="1"/>
  <c r="AU453" i="6"/>
  <c r="AW453" i="6" s="1"/>
  <c r="AI455" i="6"/>
  <c r="AQ455" i="6" s="1"/>
  <c r="AX455" i="6"/>
  <c r="AZ455" i="6" s="1"/>
  <c r="M457" i="6"/>
  <c r="AJ457" i="6" s="1"/>
  <c r="AR457" i="6" s="1"/>
  <c r="AJ452" i="6"/>
  <c r="AR452" i="6" s="1"/>
  <c r="I457" i="6"/>
  <c r="AF457" i="6" s="1"/>
  <c r="AN457" i="6" s="1"/>
  <c r="AF452" i="6"/>
  <c r="AN452" i="6" s="1"/>
  <c r="AX448" i="6"/>
  <c r="AZ448" i="6" s="1"/>
  <c r="AI448" i="6"/>
  <c r="AQ448" i="6" s="1"/>
  <c r="O455" i="6"/>
  <c r="AL455" i="6" s="1"/>
  <c r="AT455" i="6" s="1"/>
  <c r="AH455" i="6"/>
  <c r="AP455" i="6" s="1"/>
  <c r="AU455" i="6"/>
  <c r="AW455" i="6" s="1"/>
  <c r="AI447" i="6"/>
  <c r="AQ447" i="6" s="1"/>
  <c r="AX447" i="6"/>
  <c r="AZ447" i="6" s="1"/>
  <c r="AI445" i="6"/>
  <c r="AQ445" i="6" s="1"/>
  <c r="AX445" i="6"/>
  <c r="AZ445" i="6" s="1"/>
  <c r="L449" i="6"/>
  <c r="AF445" i="6"/>
  <c r="AN445" i="6" s="1"/>
  <c r="I449" i="6"/>
  <c r="AF449" i="6" s="1"/>
  <c r="AN449" i="6" s="1"/>
  <c r="AH441" i="6"/>
  <c r="AP441" i="6" s="1"/>
  <c r="O441" i="6"/>
  <c r="AL441" i="6" s="1"/>
  <c r="AT441" i="6" s="1"/>
  <c r="AU441" i="6"/>
  <c r="AW441" i="6" s="1"/>
  <c r="N441" i="6"/>
  <c r="AK441" i="6" s="1"/>
  <c r="AS441" i="6" s="1"/>
  <c r="AE441" i="6"/>
  <c r="AM441" i="6" s="1"/>
  <c r="O439" i="6"/>
  <c r="AL439" i="6" s="1"/>
  <c r="AT439" i="6" s="1"/>
  <c r="AH439" i="6"/>
  <c r="AP439" i="6" s="1"/>
  <c r="AU439" i="6"/>
  <c r="AW439" i="6" s="1"/>
  <c r="AG438" i="6"/>
  <c r="AO438" i="6" s="1"/>
  <c r="J442" i="6"/>
  <c r="AG442" i="6" s="1"/>
  <c r="AO442" i="6" s="1"/>
  <c r="AI433" i="6"/>
  <c r="AQ433" i="6" s="1"/>
  <c r="AX433" i="6"/>
  <c r="AZ433" i="6" s="1"/>
  <c r="N433" i="6"/>
  <c r="AK433" i="6" s="1"/>
  <c r="AS433" i="6" s="1"/>
  <c r="AE433" i="6"/>
  <c r="AM433" i="6" s="1"/>
  <c r="AG430" i="6"/>
  <c r="AO430" i="6" s="1"/>
  <c r="J435" i="6"/>
  <c r="AG435" i="6" s="1"/>
  <c r="AO435" i="6" s="1"/>
  <c r="X450" i="6"/>
  <c r="AF450" i="6" s="1"/>
  <c r="AN450" i="6" s="1"/>
  <c r="W399" i="6"/>
  <c r="AE399" i="6" s="1"/>
  <c r="AM399" i="6" s="1"/>
  <c r="AA392" i="6"/>
  <c r="AI392" i="6" s="1"/>
  <c r="AQ392" i="6" s="1"/>
  <c r="X384" i="6"/>
  <c r="AF384" i="6" s="1"/>
  <c r="AN384" i="6" s="1"/>
  <c r="AB384" i="6"/>
  <c r="Z465" i="6"/>
  <c r="AH465" i="6" s="1"/>
  <c r="AP465" i="6" s="1"/>
  <c r="Y392" i="6"/>
  <c r="AG392" i="6" s="1"/>
  <c r="AO392" i="6" s="1"/>
  <c r="Y399" i="6"/>
  <c r="AG399" i="6" s="1"/>
  <c r="AO399" i="6" s="1"/>
  <c r="Z406" i="6"/>
  <c r="AH406" i="6" s="1"/>
  <c r="AP406" i="6" s="1"/>
  <c r="X443" i="6"/>
  <c r="AF443" i="6" s="1"/>
  <c r="AN443" i="6" s="1"/>
  <c r="AB443" i="6"/>
  <c r="AJ443" i="6" s="1"/>
  <c r="AR443" i="6" s="1"/>
  <c r="AB406" i="6"/>
  <c r="AJ406" i="6" s="1"/>
  <c r="AR406" i="6" s="1"/>
  <c r="W384" i="6"/>
  <c r="AE384" i="6" s="1"/>
  <c r="AM384" i="6" s="1"/>
  <c r="AA421" i="6"/>
  <c r="AI421" i="6" s="1"/>
  <c r="AQ421" i="6" s="1"/>
  <c r="X421" i="6"/>
  <c r="AF421" i="6" s="1"/>
  <c r="AN421" i="6" s="1"/>
  <c r="AB428" i="6"/>
  <c r="AJ428" i="6" s="1"/>
  <c r="AR428" i="6" s="1"/>
  <c r="AB450" i="6"/>
  <c r="AJ450" i="6" s="1"/>
  <c r="AR450" i="6" s="1"/>
  <c r="AB399" i="6"/>
  <c r="AJ399" i="6" s="1"/>
  <c r="AR399" i="6" s="1"/>
  <c r="Y465" i="6"/>
  <c r="AG465" i="6" s="1"/>
  <c r="AO465" i="6" s="1"/>
  <c r="AA458" i="6"/>
  <c r="AI458" i="6" s="1"/>
  <c r="AQ458" i="6" s="1"/>
  <c r="Z421" i="6"/>
  <c r="AH421" i="6" s="1"/>
  <c r="AP421" i="6" s="1"/>
  <c r="X428" i="6"/>
  <c r="AF428" i="6" s="1"/>
  <c r="AN428" i="6" s="1"/>
  <c r="W421" i="6"/>
  <c r="AE421" i="6" s="1"/>
  <c r="AM421" i="6" s="1"/>
  <c r="Y450" i="6"/>
  <c r="AG450" i="6" s="1"/>
  <c r="AO450" i="6" s="1"/>
  <c r="X465" i="6"/>
  <c r="AF465" i="6" s="1"/>
  <c r="AN465" i="6" s="1"/>
  <c r="W428" i="6"/>
  <c r="AE428" i="6" s="1"/>
  <c r="AM428" i="6" s="1"/>
  <c r="W465" i="6"/>
  <c r="W450" i="6"/>
  <c r="AA465" i="6"/>
  <c r="AI465" i="6" s="1"/>
  <c r="AQ465" i="6" s="1"/>
  <c r="AA443" i="6"/>
  <c r="AI443" i="6" s="1"/>
  <c r="AQ443" i="6" s="1"/>
  <c r="AB436" i="6"/>
  <c r="AJ436" i="6" s="1"/>
  <c r="AR436" i="6" s="1"/>
  <c r="Y428" i="6"/>
  <c r="AG428" i="6" s="1"/>
  <c r="AO428" i="6" s="1"/>
  <c r="Z436" i="6"/>
  <c r="AH436" i="6" s="1"/>
  <c r="AP436" i="6" s="1"/>
  <c r="AB458" i="6"/>
  <c r="AJ458" i="6" s="1"/>
  <c r="AR458" i="6" s="1"/>
  <c r="X392" i="6"/>
  <c r="AF392" i="6" s="1"/>
  <c r="AN392" i="6" s="1"/>
  <c r="Y436" i="6"/>
  <c r="AG436" i="6" s="1"/>
  <c r="AO436" i="6" s="1"/>
  <c r="AA436" i="6"/>
  <c r="AI436" i="6" s="1"/>
  <c r="AQ436" i="6" s="1"/>
  <c r="X458" i="6"/>
  <c r="AF458" i="6" s="1"/>
  <c r="AN458" i="6" s="1"/>
  <c r="Z384" i="6"/>
  <c r="AH384" i="6" s="1"/>
  <c r="AP384" i="6" s="1"/>
  <c r="Z443" i="6"/>
  <c r="AH443" i="6" s="1"/>
  <c r="AP443" i="6" s="1"/>
  <c r="Y421" i="6"/>
  <c r="AG421" i="6" s="1"/>
  <c r="AO421" i="6" s="1"/>
  <c r="W458" i="6"/>
  <c r="AE458" i="6" s="1"/>
  <c r="AM458" i="6" s="1"/>
  <c r="Y384" i="6"/>
  <c r="AG384" i="6" s="1"/>
  <c r="AO384" i="6" s="1"/>
  <c r="X436" i="6"/>
  <c r="AF436" i="6" s="1"/>
  <c r="AN436" i="6" s="1"/>
  <c r="AA384" i="6"/>
  <c r="AI384" i="6" s="1"/>
  <c r="AQ384" i="6" s="1"/>
  <c r="W392" i="6"/>
  <c r="X414" i="6"/>
  <c r="AF414" i="6" s="1"/>
  <c r="AN414" i="6" s="1"/>
  <c r="Y443" i="6"/>
  <c r="AG443" i="6" s="1"/>
  <c r="AO443" i="6" s="1"/>
  <c r="AA450" i="6"/>
  <c r="Z392" i="6"/>
  <c r="AH392" i="6" s="1"/>
  <c r="AP392" i="6" s="1"/>
  <c r="Z450" i="6"/>
  <c r="AH450" i="6" s="1"/>
  <c r="AP450" i="6" s="1"/>
  <c r="AB421" i="6"/>
  <c r="AJ421" i="6" s="1"/>
  <c r="AR421" i="6" s="1"/>
  <c r="X399" i="6"/>
  <c r="AF399" i="6" s="1"/>
  <c r="AN399" i="6" s="1"/>
  <c r="W406" i="6"/>
  <c r="AE406" i="6" s="1"/>
  <c r="AM406" i="6" s="1"/>
  <c r="AB465" i="6"/>
  <c r="AJ465" i="6" s="1"/>
  <c r="AR465" i="6" s="1"/>
  <c r="Z458" i="6"/>
  <c r="AH458" i="6" s="1"/>
  <c r="AP458" i="6" s="1"/>
  <c r="X406" i="6"/>
  <c r="AF406" i="6" s="1"/>
  <c r="AN406" i="6" s="1"/>
  <c r="W443" i="6"/>
  <c r="Z399" i="6"/>
  <c r="AH399" i="6" s="1"/>
  <c r="AP399" i="6" s="1"/>
  <c r="W414" i="6"/>
  <c r="AE414" i="6" s="1"/>
  <c r="AM414" i="6" s="1"/>
  <c r="Z428" i="6"/>
  <c r="AH428" i="6" s="1"/>
  <c r="AP428" i="6" s="1"/>
  <c r="AA428" i="6"/>
  <c r="Y458" i="6"/>
  <c r="AG458" i="6" s="1"/>
  <c r="AO458" i="6" s="1"/>
  <c r="W436" i="6"/>
  <c r="AA406" i="6"/>
  <c r="AI406" i="6" s="1"/>
  <c r="AQ406" i="6" s="1"/>
  <c r="AA414" i="6"/>
  <c r="AI414" i="6" s="1"/>
  <c r="AQ414" i="6" s="1"/>
  <c r="Y406" i="6"/>
  <c r="AG406" i="6" s="1"/>
  <c r="AO406" i="6" s="1"/>
  <c r="Y414" i="6"/>
  <c r="AG414" i="6" s="1"/>
  <c r="AO414" i="6" s="1"/>
  <c r="AB414" i="6"/>
  <c r="AJ414" i="6" s="1"/>
  <c r="AR414" i="6" s="1"/>
  <c r="Z414" i="6"/>
  <c r="AH414" i="6" s="1"/>
  <c r="AP414" i="6" s="1"/>
  <c r="AA399" i="6"/>
  <c r="AB392" i="6"/>
  <c r="AJ392" i="6" s="1"/>
  <c r="AR392" i="6" s="1"/>
  <c r="AK377" i="6"/>
  <c r="AS377" i="6" s="1"/>
  <c r="M468" i="6"/>
  <c r="AJ384" i="6"/>
  <c r="AR384" i="6" s="1"/>
  <c r="X463" i="5"/>
  <c r="AA463" i="5"/>
  <c r="W463" i="5"/>
  <c r="AB463" i="5"/>
  <c r="Z463" i="5"/>
  <c r="Y463" i="5"/>
  <c r="X458" i="5"/>
  <c r="AF458" i="5" s="1"/>
  <c r="AN458" i="5" s="1"/>
  <c r="W450" i="5"/>
  <c r="X443" i="5"/>
  <c r="AF443" i="5" s="1"/>
  <c r="AN443" i="5" s="1"/>
  <c r="X436" i="5"/>
  <c r="AF436" i="5" s="1"/>
  <c r="AN436" i="5" s="1"/>
  <c r="Y428" i="5"/>
  <c r="AG428" i="5" s="1"/>
  <c r="AO428" i="5" s="1"/>
  <c r="X421" i="5"/>
  <c r="AF421" i="5" s="1"/>
  <c r="AN421" i="5" s="1"/>
  <c r="W414" i="5"/>
  <c r="AA384" i="5"/>
  <c r="Y384" i="5"/>
  <c r="Y421" i="5"/>
  <c r="AG421" i="5" s="1"/>
  <c r="AO421" i="5" s="1"/>
  <c r="AB421" i="5"/>
  <c r="AJ421" i="5" s="1"/>
  <c r="AR421" i="5" s="1"/>
  <c r="Z428" i="5"/>
  <c r="Y436" i="5"/>
  <c r="AG436" i="5" s="1"/>
  <c r="AO436" i="5" s="1"/>
  <c r="W443" i="5"/>
  <c r="AA443" i="5"/>
  <c r="Y450" i="5"/>
  <c r="AG450" i="5" s="1"/>
  <c r="AO450" i="5" s="1"/>
  <c r="AB450" i="5"/>
  <c r="AJ450" i="5" s="1"/>
  <c r="AR450" i="5" s="1"/>
  <c r="AA458" i="5"/>
  <c r="AA465" i="5"/>
  <c r="Y458" i="5"/>
  <c r="AG458" i="5" s="1"/>
  <c r="AO458" i="5" s="1"/>
  <c r="Z465" i="5"/>
  <c r="Z406" i="5"/>
  <c r="AB458" i="5"/>
  <c r="AJ458" i="5" s="1"/>
  <c r="AR458" i="5" s="1"/>
  <c r="AA450" i="5"/>
  <c r="AB443" i="5"/>
  <c r="AJ443" i="5" s="1"/>
  <c r="AR443" i="5" s="1"/>
  <c r="AB436" i="5"/>
  <c r="AJ436" i="5" s="1"/>
  <c r="AR436" i="5" s="1"/>
  <c r="W436" i="5"/>
  <c r="AC436" i="5" s="1"/>
  <c r="AB465" i="5"/>
  <c r="AJ465" i="5" s="1"/>
  <c r="AR465" i="5" s="1"/>
  <c r="W428" i="5"/>
  <c r="W421" i="5"/>
  <c r="AC421" i="5" s="1"/>
  <c r="Y414" i="5"/>
  <c r="AG414" i="5" s="1"/>
  <c r="AO414" i="5" s="1"/>
  <c r="Y406" i="5"/>
  <c r="AG406" i="5" s="1"/>
  <c r="AO406" i="5" s="1"/>
  <c r="AB399" i="5"/>
  <c r="AJ399" i="5" s="1"/>
  <c r="AR399" i="5" s="1"/>
  <c r="X399" i="5"/>
  <c r="AF399" i="5" s="1"/>
  <c r="AN399" i="5" s="1"/>
  <c r="AA392" i="5"/>
  <c r="X392" i="5"/>
  <c r="AF392" i="5" s="1"/>
  <c r="AN392" i="5" s="1"/>
  <c r="X384" i="5"/>
  <c r="Z458" i="5"/>
  <c r="W465" i="5"/>
  <c r="AA399" i="5"/>
  <c r="Z450" i="5"/>
  <c r="Z443" i="5"/>
  <c r="AA436" i="5"/>
  <c r="AY436" i="5" s="1"/>
  <c r="AA428" i="5"/>
  <c r="AA421" i="5"/>
  <c r="AY421" i="5" s="1"/>
  <c r="AB414" i="5"/>
  <c r="AJ414" i="5" s="1"/>
  <c r="AR414" i="5" s="1"/>
  <c r="AB406" i="5"/>
  <c r="AJ406" i="5" s="1"/>
  <c r="AR406" i="5" s="1"/>
  <c r="AA414" i="5"/>
  <c r="X414" i="5"/>
  <c r="AF414" i="5" s="1"/>
  <c r="AN414" i="5" s="1"/>
  <c r="X406" i="5"/>
  <c r="AF406" i="5" s="1"/>
  <c r="AN406" i="5" s="1"/>
  <c r="Z399" i="5"/>
  <c r="W399" i="5"/>
  <c r="W392" i="5"/>
  <c r="AB392" i="5"/>
  <c r="AJ392" i="5" s="1"/>
  <c r="AR392" i="5" s="1"/>
  <c r="Y392" i="5"/>
  <c r="AG392" i="5" s="1"/>
  <c r="AO392" i="5" s="1"/>
  <c r="Z384" i="5"/>
  <c r="W384" i="5"/>
  <c r="X465" i="5"/>
  <c r="AF465" i="5" s="1"/>
  <c r="AN465" i="5" s="1"/>
  <c r="W458" i="5"/>
  <c r="AC458" i="5" s="1"/>
  <c r="X450" i="5"/>
  <c r="AF450" i="5" s="1"/>
  <c r="AN450" i="5" s="1"/>
  <c r="Y443" i="5"/>
  <c r="AG443" i="5" s="1"/>
  <c r="AO443" i="5" s="1"/>
  <c r="Z436" i="5"/>
  <c r="AB428" i="5"/>
  <c r="AJ428" i="5" s="1"/>
  <c r="AR428" i="5" s="1"/>
  <c r="X428" i="5"/>
  <c r="AF428" i="5" s="1"/>
  <c r="AN428" i="5" s="1"/>
  <c r="Z421" i="5"/>
  <c r="Z414" i="5"/>
  <c r="AH414" i="5" s="1"/>
  <c r="AP414" i="5" s="1"/>
  <c r="AA406" i="5"/>
  <c r="W406" i="5"/>
  <c r="Y399" i="5"/>
  <c r="AG399" i="5" s="1"/>
  <c r="AO399" i="5" s="1"/>
  <c r="Z392" i="5"/>
  <c r="AH392" i="5" s="1"/>
  <c r="AP392" i="5" s="1"/>
  <c r="AB384" i="5"/>
  <c r="Y465" i="5"/>
  <c r="AG465" i="5" s="1"/>
  <c r="AO465" i="5" s="1"/>
  <c r="AK377" i="5"/>
  <c r="AS377" i="5" s="1"/>
  <c r="N465" i="5"/>
  <c r="AE465" i="5"/>
  <c r="AM465" i="5" s="1"/>
  <c r="O465" i="5"/>
  <c r="AH465" i="5"/>
  <c r="AP465" i="5" s="1"/>
  <c r="AU465" i="5"/>
  <c r="AI465" i="5"/>
  <c r="AQ465" i="5" s="1"/>
  <c r="AX465" i="5"/>
  <c r="M468" i="5"/>
  <c r="O384" i="5"/>
  <c r="AH384" i="5"/>
  <c r="AP384" i="5" s="1"/>
  <c r="AU384" i="5"/>
  <c r="K468" i="5"/>
  <c r="N384" i="5"/>
  <c r="AE384" i="5"/>
  <c r="AM384" i="5" s="1"/>
  <c r="H468" i="5"/>
  <c r="AF384" i="5"/>
  <c r="AN384" i="5" s="1"/>
  <c r="I468" i="5"/>
  <c r="AG384" i="5"/>
  <c r="AO384" i="5" s="1"/>
  <c r="J468" i="5"/>
  <c r="AI384" i="5"/>
  <c r="AQ384" i="5" s="1"/>
  <c r="AX384" i="5"/>
  <c r="L468" i="5"/>
  <c r="N443" i="5"/>
  <c r="AE443" i="5"/>
  <c r="AM443" i="5" s="1"/>
  <c r="AI443" i="5"/>
  <c r="AQ443" i="5" s="1"/>
  <c r="AX443" i="5"/>
  <c r="N428" i="5"/>
  <c r="AE428" i="5"/>
  <c r="AM428" i="5" s="1"/>
  <c r="AI436" i="5"/>
  <c r="AQ436" i="5" s="1"/>
  <c r="AX436" i="5"/>
  <c r="AZ436" i="5" s="1"/>
  <c r="AX406" i="5"/>
  <c r="AI414" i="5"/>
  <c r="AQ414" i="5" s="1"/>
  <c r="AX414" i="5"/>
  <c r="O458" i="5"/>
  <c r="AH458" i="5"/>
  <c r="AP458" i="5" s="1"/>
  <c r="AU458" i="5"/>
  <c r="O443" i="5"/>
  <c r="AH443" i="5"/>
  <c r="AP443" i="5" s="1"/>
  <c r="AU443" i="5"/>
  <c r="N406" i="5"/>
  <c r="N414" i="5"/>
  <c r="AE414" i="5"/>
  <c r="AM414" i="5" s="1"/>
  <c r="O399" i="5"/>
  <c r="AH399" i="5"/>
  <c r="AP399" i="5" s="1"/>
  <c r="AU399" i="5"/>
  <c r="O436" i="5"/>
  <c r="AH436" i="5"/>
  <c r="AP436" i="5" s="1"/>
  <c r="AU436" i="5"/>
  <c r="N458" i="5"/>
  <c r="AK458" i="5" s="1"/>
  <c r="AS458" i="5" s="1"/>
  <c r="AE458" i="5"/>
  <c r="AM458" i="5" s="1"/>
  <c r="AI399" i="5"/>
  <c r="AQ399" i="5" s="1"/>
  <c r="AX399" i="5"/>
  <c r="N436" i="5"/>
  <c r="AK436" i="5" s="1"/>
  <c r="AS436" i="5" s="1"/>
  <c r="AE436" i="5"/>
  <c r="AM436" i="5" s="1"/>
  <c r="O406" i="5"/>
  <c r="AH406" i="5"/>
  <c r="AP406" i="5" s="1"/>
  <c r="AU406" i="5"/>
  <c r="N450" i="5"/>
  <c r="AE450" i="5"/>
  <c r="AM450" i="5" s="1"/>
  <c r="O428" i="5"/>
  <c r="AH428" i="5"/>
  <c r="AP428" i="5" s="1"/>
  <c r="AU428" i="5"/>
  <c r="N392" i="5"/>
  <c r="AE392" i="5"/>
  <c r="AM392" i="5" s="1"/>
  <c r="AI392" i="5"/>
  <c r="AQ392" i="5" s="1"/>
  <c r="AX392" i="5"/>
  <c r="O421" i="5"/>
  <c r="AH421" i="5"/>
  <c r="AP421" i="5" s="1"/>
  <c r="AU421" i="5"/>
  <c r="AI450" i="5"/>
  <c r="AQ450" i="5" s="1"/>
  <c r="AX450" i="5"/>
  <c r="AI421" i="5"/>
  <c r="AQ421" i="5" s="1"/>
  <c r="AX421" i="5"/>
  <c r="AZ421" i="5" s="1"/>
  <c r="O414" i="5"/>
  <c r="AU414" i="5"/>
  <c r="N399" i="5"/>
  <c r="AE399" i="5"/>
  <c r="AM399" i="5" s="1"/>
  <c r="AI458" i="5"/>
  <c r="AQ458" i="5" s="1"/>
  <c r="AX458" i="5"/>
  <c r="N421" i="5"/>
  <c r="AK421" i="5" s="1"/>
  <c r="AS421" i="5" s="1"/>
  <c r="AE421" i="5"/>
  <c r="AM421" i="5" s="1"/>
  <c r="O392" i="5"/>
  <c r="AU392" i="5"/>
  <c r="AI428" i="5"/>
  <c r="AQ428" i="5" s="1"/>
  <c r="AX428" i="5"/>
  <c r="O450" i="5"/>
  <c r="AH450" i="5"/>
  <c r="AP450" i="5" s="1"/>
  <c r="AU450" i="5"/>
  <c r="O380" i="5"/>
  <c r="AL380" i="5" s="1"/>
  <c r="AT380" i="5" s="1"/>
  <c r="AH380" i="5"/>
  <c r="AP380" i="5" s="1"/>
  <c r="AU380" i="5"/>
  <c r="AW380" i="5" s="1"/>
  <c r="AI389" i="5"/>
  <c r="AQ389" i="5" s="1"/>
  <c r="AX389" i="5"/>
  <c r="AZ389" i="5" s="1"/>
  <c r="AF401" i="5"/>
  <c r="AN401" i="5" s="1"/>
  <c r="I405" i="5"/>
  <c r="AF405" i="5" s="1"/>
  <c r="AN405" i="5" s="1"/>
  <c r="AJ408" i="5"/>
  <c r="AR408" i="5" s="1"/>
  <c r="M413" i="5"/>
  <c r="AJ413" i="5" s="1"/>
  <c r="AR413" i="5" s="1"/>
  <c r="O426" i="5"/>
  <c r="AL426" i="5" s="1"/>
  <c r="AT426" i="5" s="1"/>
  <c r="AH426" i="5"/>
  <c r="AP426" i="5" s="1"/>
  <c r="AU426" i="5"/>
  <c r="AW426" i="5" s="1"/>
  <c r="AJ386" i="5"/>
  <c r="AR386" i="5" s="1"/>
  <c r="M391" i="5"/>
  <c r="AJ391" i="5" s="1"/>
  <c r="AR391" i="5" s="1"/>
  <c r="N404" i="5"/>
  <c r="AK404" i="5" s="1"/>
  <c r="AS404" i="5" s="1"/>
  <c r="AE404" i="5"/>
  <c r="AM404" i="5" s="1"/>
  <c r="AF416" i="5"/>
  <c r="AN416" i="5" s="1"/>
  <c r="I420" i="5"/>
  <c r="AF420" i="5" s="1"/>
  <c r="AN420" i="5" s="1"/>
  <c r="N447" i="5"/>
  <c r="AK447" i="5" s="1"/>
  <c r="AS447" i="5" s="1"/>
  <c r="AE447" i="5"/>
  <c r="AM447" i="5" s="1"/>
  <c r="O461" i="5"/>
  <c r="AL461" i="5" s="1"/>
  <c r="AT461" i="5" s="1"/>
  <c r="AH461" i="5"/>
  <c r="AP461" i="5" s="1"/>
  <c r="AU461" i="5"/>
  <c r="AW461" i="5" s="1"/>
  <c r="AI390" i="5"/>
  <c r="AQ390" i="5" s="1"/>
  <c r="AX390" i="5"/>
  <c r="AZ390" i="5" s="1"/>
  <c r="N408" i="5"/>
  <c r="AK408" i="5" s="1"/>
  <c r="AS408" i="5" s="1"/>
  <c r="AE408" i="5"/>
  <c r="AM408" i="5" s="1"/>
  <c r="H413" i="5"/>
  <c r="AI416" i="5"/>
  <c r="AQ416" i="5" s="1"/>
  <c r="AX416" i="5"/>
  <c r="AZ416" i="5" s="1"/>
  <c r="L420" i="5"/>
  <c r="AJ423" i="5"/>
  <c r="AR423" i="5" s="1"/>
  <c r="M427" i="5"/>
  <c r="AJ427" i="5" s="1"/>
  <c r="AR427" i="5" s="1"/>
  <c r="O432" i="5"/>
  <c r="AL432" i="5" s="1"/>
  <c r="AT432" i="5" s="1"/>
  <c r="AH432" i="5"/>
  <c r="AP432" i="5" s="1"/>
  <c r="AU432" i="5"/>
  <c r="AW432" i="5" s="1"/>
  <c r="O455" i="5"/>
  <c r="AL455" i="5" s="1"/>
  <c r="AT455" i="5" s="1"/>
  <c r="AH455" i="5"/>
  <c r="AP455" i="5" s="1"/>
  <c r="AU455" i="5"/>
  <c r="AW455" i="5" s="1"/>
  <c r="AF460" i="5"/>
  <c r="AN460" i="5" s="1"/>
  <c r="I464" i="5"/>
  <c r="AI441" i="5"/>
  <c r="AQ441" i="5" s="1"/>
  <c r="AX441" i="5"/>
  <c r="AZ441" i="5" s="1"/>
  <c r="O447" i="5"/>
  <c r="AL447" i="5" s="1"/>
  <c r="AT447" i="5" s="1"/>
  <c r="AH447" i="5"/>
  <c r="AP447" i="5" s="1"/>
  <c r="AU447" i="5"/>
  <c r="AW447" i="5" s="1"/>
  <c r="O452" i="5"/>
  <c r="AL452" i="5" s="1"/>
  <c r="AT452" i="5" s="1"/>
  <c r="AH452" i="5"/>
  <c r="AP452" i="5" s="1"/>
  <c r="AU452" i="5"/>
  <c r="AW452" i="5" s="1"/>
  <c r="K457" i="5"/>
  <c r="N411" i="5"/>
  <c r="AK411" i="5" s="1"/>
  <c r="AS411" i="5" s="1"/>
  <c r="AE411" i="5"/>
  <c r="AM411" i="5" s="1"/>
  <c r="O386" i="5"/>
  <c r="AL386" i="5" s="1"/>
  <c r="AT386" i="5" s="1"/>
  <c r="AH386" i="5"/>
  <c r="AP386" i="5" s="1"/>
  <c r="AU386" i="5"/>
  <c r="AW386" i="5" s="1"/>
  <c r="K391" i="5"/>
  <c r="O397" i="5"/>
  <c r="AL397" i="5" s="1"/>
  <c r="AT397" i="5" s="1"/>
  <c r="AH397" i="5"/>
  <c r="AP397" i="5" s="1"/>
  <c r="AU397" i="5"/>
  <c r="AW397" i="5" s="1"/>
  <c r="AG401" i="5"/>
  <c r="AO401" i="5" s="1"/>
  <c r="J405" i="5"/>
  <c r="AG405" i="5" s="1"/>
  <c r="AO405" i="5" s="1"/>
  <c r="AI410" i="5"/>
  <c r="AQ410" i="5" s="1"/>
  <c r="AX410" i="5"/>
  <c r="AZ410" i="5" s="1"/>
  <c r="O431" i="5"/>
  <c r="AL431" i="5" s="1"/>
  <c r="AT431" i="5" s="1"/>
  <c r="AH431" i="5"/>
  <c r="AP431" i="5" s="1"/>
  <c r="AU431" i="5"/>
  <c r="AW431" i="5" s="1"/>
  <c r="AI382" i="5"/>
  <c r="AQ382" i="5" s="1"/>
  <c r="AX382" i="5"/>
  <c r="AZ382" i="5" s="1"/>
  <c r="AI419" i="5"/>
  <c r="AQ419" i="5" s="1"/>
  <c r="AX419" i="5"/>
  <c r="AZ419" i="5" s="1"/>
  <c r="AI426" i="5"/>
  <c r="AQ426" i="5" s="1"/>
  <c r="AX426" i="5"/>
  <c r="AZ426" i="5" s="1"/>
  <c r="AI438" i="5"/>
  <c r="AQ438" i="5" s="1"/>
  <c r="AX438" i="5"/>
  <c r="AZ438" i="5" s="1"/>
  <c r="L442" i="5"/>
  <c r="AI460" i="5"/>
  <c r="AQ460" i="5" s="1"/>
  <c r="AX460" i="5"/>
  <c r="AZ460" i="5" s="1"/>
  <c r="L464" i="5"/>
  <c r="AI380" i="5"/>
  <c r="AX380" i="5"/>
  <c r="AZ380" i="5" s="1"/>
  <c r="AJ394" i="5"/>
  <c r="AR394" i="5" s="1"/>
  <c r="M398" i="5"/>
  <c r="AJ398" i="5" s="1"/>
  <c r="AR398" i="5" s="1"/>
  <c r="N410" i="5"/>
  <c r="AK410" i="5" s="1"/>
  <c r="AS410" i="5" s="1"/>
  <c r="AE410" i="5"/>
  <c r="AM410" i="5" s="1"/>
  <c r="AG416" i="5"/>
  <c r="AO416" i="5" s="1"/>
  <c r="J420" i="5"/>
  <c r="AG420" i="5" s="1"/>
  <c r="AO420" i="5" s="1"/>
  <c r="O419" i="5"/>
  <c r="AL419" i="5" s="1"/>
  <c r="AT419" i="5" s="1"/>
  <c r="AH419" i="5"/>
  <c r="AP419" i="5" s="1"/>
  <c r="AU419" i="5"/>
  <c r="AW419" i="5" s="1"/>
  <c r="AI425" i="5"/>
  <c r="AQ425" i="5" s="1"/>
  <c r="AX425" i="5"/>
  <c r="AZ425" i="5" s="1"/>
  <c r="N445" i="5"/>
  <c r="AK445" i="5" s="1"/>
  <c r="AS445" i="5" s="1"/>
  <c r="AE445" i="5"/>
  <c r="AM445" i="5" s="1"/>
  <c r="H449" i="5"/>
  <c r="N455" i="5"/>
  <c r="AK455" i="5" s="1"/>
  <c r="AS455" i="5" s="1"/>
  <c r="AE455" i="5"/>
  <c r="AM455" i="5" s="1"/>
  <c r="AI452" i="5"/>
  <c r="AQ452" i="5" s="1"/>
  <c r="AX452" i="5"/>
  <c r="AZ452" i="5" s="1"/>
  <c r="L457" i="5"/>
  <c r="N456" i="5"/>
  <c r="AK456" i="5" s="1"/>
  <c r="AS456" i="5" s="1"/>
  <c r="AE456" i="5"/>
  <c r="AM456" i="5" s="1"/>
  <c r="N382" i="5"/>
  <c r="AK382" i="5" s="1"/>
  <c r="AS382" i="5" s="1"/>
  <c r="AE382" i="5"/>
  <c r="AM382" i="5" s="1"/>
  <c r="AI401" i="5"/>
  <c r="AQ401" i="5" s="1"/>
  <c r="AX401" i="5"/>
  <c r="AZ401" i="5" s="1"/>
  <c r="L405" i="5"/>
  <c r="O402" i="5"/>
  <c r="AL402" i="5" s="1"/>
  <c r="AT402" i="5" s="1"/>
  <c r="AH402" i="5"/>
  <c r="AP402" i="5" s="1"/>
  <c r="AU402" i="5"/>
  <c r="AW402" i="5" s="1"/>
  <c r="AI409" i="5"/>
  <c r="AQ409" i="5" s="1"/>
  <c r="AX409" i="5"/>
  <c r="AZ409" i="5" s="1"/>
  <c r="AI418" i="5"/>
  <c r="AQ418" i="5" s="1"/>
  <c r="AX418" i="5"/>
  <c r="AZ418" i="5" s="1"/>
  <c r="AG430" i="5"/>
  <c r="AO430" i="5" s="1"/>
  <c r="J435" i="5"/>
  <c r="AG435" i="5" s="1"/>
  <c r="AO435" i="5" s="1"/>
  <c r="AJ401" i="5"/>
  <c r="AR401" i="5" s="1"/>
  <c r="M405" i="5"/>
  <c r="AJ405" i="5" s="1"/>
  <c r="AR405" i="5" s="1"/>
  <c r="AI388" i="5"/>
  <c r="AQ388" i="5" s="1"/>
  <c r="AX388" i="5"/>
  <c r="AZ388" i="5" s="1"/>
  <c r="O425" i="5"/>
  <c r="AL425" i="5" s="1"/>
  <c r="AT425" i="5" s="1"/>
  <c r="AH425" i="5"/>
  <c r="AP425" i="5" s="1"/>
  <c r="AU425" i="5"/>
  <c r="AW425" i="5" s="1"/>
  <c r="N433" i="5"/>
  <c r="AK433" i="5" s="1"/>
  <c r="AS433" i="5" s="1"/>
  <c r="AE433" i="5"/>
  <c r="AM433" i="5" s="1"/>
  <c r="AI447" i="5"/>
  <c r="AQ447" i="5" s="1"/>
  <c r="AX447" i="5"/>
  <c r="AZ447" i="5" s="1"/>
  <c r="AI424" i="5"/>
  <c r="AQ424" i="5" s="1"/>
  <c r="AX424" i="5"/>
  <c r="AZ424" i="5" s="1"/>
  <c r="AF430" i="5"/>
  <c r="AN430" i="5" s="1"/>
  <c r="I435" i="5"/>
  <c r="AF435" i="5" s="1"/>
  <c r="AN435" i="5" s="1"/>
  <c r="AF438" i="5"/>
  <c r="AN438" i="5" s="1"/>
  <c r="I442" i="5"/>
  <c r="AF442" i="5" s="1"/>
  <c r="AN442" i="5" s="1"/>
  <c r="AJ445" i="5"/>
  <c r="AR445" i="5" s="1"/>
  <c r="M449" i="5"/>
  <c r="AJ449" i="5" s="1"/>
  <c r="AR449" i="5" s="1"/>
  <c r="AI454" i="5"/>
  <c r="AQ454" i="5" s="1"/>
  <c r="AX454" i="5"/>
  <c r="AZ454" i="5" s="1"/>
  <c r="AG452" i="5"/>
  <c r="AO452" i="5" s="1"/>
  <c r="J457" i="5"/>
  <c r="AG457" i="5" s="1"/>
  <c r="AO457" i="5" s="1"/>
  <c r="N380" i="5"/>
  <c r="AK380" i="5" s="1"/>
  <c r="AS380" i="5" s="1"/>
  <c r="AE380" i="5"/>
  <c r="AM380" i="5" s="1"/>
  <c r="N396" i="5"/>
  <c r="AK396" i="5" s="1"/>
  <c r="AS396" i="5" s="1"/>
  <c r="AE396" i="5"/>
  <c r="AM396" i="5" s="1"/>
  <c r="O401" i="5"/>
  <c r="AL401" i="5" s="1"/>
  <c r="AT401" i="5" s="1"/>
  <c r="AH401" i="5"/>
  <c r="AP401" i="5" s="1"/>
  <c r="AU401" i="5"/>
  <c r="AW401" i="5" s="1"/>
  <c r="K405" i="5"/>
  <c r="O411" i="5"/>
  <c r="AL411" i="5" s="1"/>
  <c r="AT411" i="5" s="1"/>
  <c r="AH411" i="5"/>
  <c r="AP411" i="5" s="1"/>
  <c r="AU411" i="5"/>
  <c r="AW411" i="5" s="1"/>
  <c r="N403" i="5"/>
  <c r="AK403" i="5" s="1"/>
  <c r="AS403" i="5" s="1"/>
  <c r="AE403" i="5"/>
  <c r="AM403" i="5" s="1"/>
  <c r="AG423" i="5"/>
  <c r="AO423" i="5" s="1"/>
  <c r="J427" i="5"/>
  <c r="AG427" i="5" s="1"/>
  <c r="AO427" i="5" s="1"/>
  <c r="AI439" i="5"/>
  <c r="AQ439" i="5" s="1"/>
  <c r="AX439" i="5"/>
  <c r="AZ439" i="5" s="1"/>
  <c r="N452" i="5"/>
  <c r="AK452" i="5" s="1"/>
  <c r="AS452" i="5" s="1"/>
  <c r="AE452" i="5"/>
  <c r="AM452" i="5" s="1"/>
  <c r="H457" i="5"/>
  <c r="AG379" i="5"/>
  <c r="AO379" i="5" s="1"/>
  <c r="J383" i="5"/>
  <c r="AI403" i="5"/>
  <c r="AQ403" i="5" s="1"/>
  <c r="AX403" i="5"/>
  <c r="AZ403" i="5" s="1"/>
  <c r="N434" i="5"/>
  <c r="AK434" i="5" s="1"/>
  <c r="AS434" i="5" s="1"/>
  <c r="AE434" i="5"/>
  <c r="AM434" i="5" s="1"/>
  <c r="N461" i="5"/>
  <c r="AK461" i="5" s="1"/>
  <c r="AS461" i="5" s="1"/>
  <c r="AE461" i="5"/>
  <c r="AM461" i="5" s="1"/>
  <c r="N401" i="5"/>
  <c r="AK401" i="5" s="1"/>
  <c r="AS401" i="5" s="1"/>
  <c r="AE401" i="5"/>
  <c r="AM401" i="5" s="1"/>
  <c r="H405" i="5"/>
  <c r="N402" i="5"/>
  <c r="AK402" i="5" s="1"/>
  <c r="AS402" i="5" s="1"/>
  <c r="AE402" i="5"/>
  <c r="AM402" i="5" s="1"/>
  <c r="AI412" i="5"/>
  <c r="AQ412" i="5" s="1"/>
  <c r="AX412" i="5"/>
  <c r="AZ412" i="5" s="1"/>
  <c r="AG438" i="5"/>
  <c r="AO438" i="5" s="1"/>
  <c r="J442" i="5"/>
  <c r="AG442" i="5" s="1"/>
  <c r="AO442" i="5" s="1"/>
  <c r="O390" i="5"/>
  <c r="AL390" i="5" s="1"/>
  <c r="AT390" i="5" s="1"/>
  <c r="AH390" i="5"/>
  <c r="AP390" i="5" s="1"/>
  <c r="AU390" i="5"/>
  <c r="AW390" i="5" s="1"/>
  <c r="AG408" i="5"/>
  <c r="AO408" i="5" s="1"/>
  <c r="J413" i="5"/>
  <c r="AG413" i="5" s="1"/>
  <c r="AO413" i="5" s="1"/>
  <c r="AI430" i="5"/>
  <c r="AQ430" i="5" s="1"/>
  <c r="AX430" i="5"/>
  <c r="AZ430" i="5" s="1"/>
  <c r="L435" i="5"/>
  <c r="N453" i="5"/>
  <c r="AK453" i="5" s="1"/>
  <c r="AS453" i="5" s="1"/>
  <c r="AE453" i="5"/>
  <c r="AM453" i="5" s="1"/>
  <c r="AI408" i="5"/>
  <c r="AQ408" i="5" s="1"/>
  <c r="AX408" i="5"/>
  <c r="AZ408" i="5" s="1"/>
  <c r="L413" i="5"/>
  <c r="AI411" i="5"/>
  <c r="AQ411" i="5" s="1"/>
  <c r="AX411" i="5"/>
  <c r="AZ411" i="5" s="1"/>
  <c r="N423" i="5"/>
  <c r="AK423" i="5" s="1"/>
  <c r="AS423" i="5" s="1"/>
  <c r="AE423" i="5"/>
  <c r="AM423" i="5" s="1"/>
  <c r="H427" i="5"/>
  <c r="N432" i="5"/>
  <c r="AK432" i="5" s="1"/>
  <c r="AS432" i="5" s="1"/>
  <c r="AE432" i="5"/>
  <c r="AM432" i="5" s="1"/>
  <c r="O440" i="5"/>
  <c r="AL440" i="5" s="1"/>
  <c r="AT440" i="5" s="1"/>
  <c r="AH440" i="5"/>
  <c r="AP440" i="5" s="1"/>
  <c r="AU440" i="5"/>
  <c r="AW440" i="5" s="1"/>
  <c r="AI446" i="5"/>
  <c r="AQ446" i="5" s="1"/>
  <c r="AX446" i="5"/>
  <c r="AZ446" i="5" s="1"/>
  <c r="AI448" i="5"/>
  <c r="AQ448" i="5" s="1"/>
  <c r="AX448" i="5"/>
  <c r="AZ448" i="5" s="1"/>
  <c r="O453" i="5"/>
  <c r="AL453" i="5" s="1"/>
  <c r="AT453" i="5" s="1"/>
  <c r="AH453" i="5"/>
  <c r="AP453" i="5" s="1"/>
  <c r="AU453" i="5"/>
  <c r="AW453" i="5" s="1"/>
  <c r="O388" i="5"/>
  <c r="AL388" i="5" s="1"/>
  <c r="AT388" i="5" s="1"/>
  <c r="AH388" i="5"/>
  <c r="AP388" i="5" s="1"/>
  <c r="AU388" i="5"/>
  <c r="AW388" i="5" s="1"/>
  <c r="AI387" i="5"/>
  <c r="AQ387" i="5" s="1"/>
  <c r="AX387" i="5"/>
  <c r="AZ387" i="5" s="1"/>
  <c r="AG386" i="5"/>
  <c r="AO386" i="5" s="1"/>
  <c r="J391" i="5"/>
  <c r="AG391" i="5" s="1"/>
  <c r="AO391" i="5" s="1"/>
  <c r="AI379" i="5"/>
  <c r="AX379" i="5"/>
  <c r="AZ379" i="5" s="1"/>
  <c r="L383" i="5"/>
  <c r="N440" i="5"/>
  <c r="AK440" i="5" s="1"/>
  <c r="AS440" i="5" s="1"/>
  <c r="AE440" i="5"/>
  <c r="AM440" i="5" s="1"/>
  <c r="O463" i="5"/>
  <c r="AH463" i="5"/>
  <c r="AP463" i="5" s="1"/>
  <c r="AU463" i="5"/>
  <c r="N463" i="5"/>
  <c r="AE463" i="5"/>
  <c r="AM463" i="5" s="1"/>
  <c r="O462" i="5"/>
  <c r="AL462" i="5" s="1"/>
  <c r="AT462" i="5" s="1"/>
  <c r="AH462" i="5"/>
  <c r="AP462" i="5" s="1"/>
  <c r="AU462" i="5"/>
  <c r="AW462" i="5" s="1"/>
  <c r="N462" i="5"/>
  <c r="AK462" i="5" s="1"/>
  <c r="AS462" i="5" s="1"/>
  <c r="AE462" i="5"/>
  <c r="AM462" i="5" s="1"/>
  <c r="O460" i="5"/>
  <c r="AL460" i="5" s="1"/>
  <c r="AT460" i="5" s="1"/>
  <c r="AH460" i="5"/>
  <c r="AP460" i="5" s="1"/>
  <c r="AU460" i="5"/>
  <c r="AW460" i="5" s="1"/>
  <c r="K464" i="5"/>
  <c r="N389" i="5"/>
  <c r="AK389" i="5" s="1"/>
  <c r="AS389" i="5" s="1"/>
  <c r="AE389" i="5"/>
  <c r="AM389" i="5" s="1"/>
  <c r="AI453" i="5"/>
  <c r="AQ453" i="5" s="1"/>
  <c r="AX453" i="5"/>
  <c r="AZ453" i="5" s="1"/>
  <c r="AJ452" i="5"/>
  <c r="AR452" i="5" s="1"/>
  <c r="M457" i="5"/>
  <c r="AJ457" i="5" s="1"/>
  <c r="AR457" i="5" s="1"/>
  <c r="O454" i="5"/>
  <c r="AL454" i="5" s="1"/>
  <c r="AT454" i="5" s="1"/>
  <c r="AH454" i="5"/>
  <c r="AP454" i="5" s="1"/>
  <c r="AU454" i="5"/>
  <c r="AW454" i="5" s="1"/>
  <c r="O446" i="5"/>
  <c r="AL446" i="5" s="1"/>
  <c r="AT446" i="5" s="1"/>
  <c r="AH446" i="5"/>
  <c r="AP446" i="5" s="1"/>
  <c r="AU446" i="5"/>
  <c r="AW446" i="5" s="1"/>
  <c r="N446" i="5"/>
  <c r="AK446" i="5" s="1"/>
  <c r="AS446" i="5" s="1"/>
  <c r="AE446" i="5"/>
  <c r="AM446" i="5" s="1"/>
  <c r="AF445" i="5"/>
  <c r="AN445" i="5" s="1"/>
  <c r="I449" i="5"/>
  <c r="AF449" i="5" s="1"/>
  <c r="AN449" i="5" s="1"/>
  <c r="O441" i="5"/>
  <c r="AL441" i="5" s="1"/>
  <c r="AT441" i="5" s="1"/>
  <c r="AH441" i="5"/>
  <c r="AP441" i="5" s="1"/>
  <c r="AU441" i="5"/>
  <c r="AW441" i="5" s="1"/>
  <c r="O438" i="5"/>
  <c r="AL438" i="5" s="1"/>
  <c r="AT438" i="5" s="1"/>
  <c r="AH438" i="5"/>
  <c r="AP438" i="5" s="1"/>
  <c r="AU438" i="5"/>
  <c r="AW438" i="5" s="1"/>
  <c r="K442" i="5"/>
  <c r="O433" i="5"/>
  <c r="AL433" i="5" s="1"/>
  <c r="AT433" i="5" s="1"/>
  <c r="AH433" i="5"/>
  <c r="AP433" i="5" s="1"/>
  <c r="AU433" i="5"/>
  <c r="AW433" i="5" s="1"/>
  <c r="AI432" i="5"/>
  <c r="AQ432" i="5" s="1"/>
  <c r="AX432" i="5"/>
  <c r="AZ432" i="5" s="1"/>
  <c r="O430" i="5"/>
  <c r="AL430" i="5" s="1"/>
  <c r="AT430" i="5" s="1"/>
  <c r="AH430" i="5"/>
  <c r="AP430" i="5" s="1"/>
  <c r="AU430" i="5"/>
  <c r="AW430" i="5" s="1"/>
  <c r="K435" i="5"/>
  <c r="O424" i="5"/>
  <c r="AL424" i="5" s="1"/>
  <c r="AT424" i="5" s="1"/>
  <c r="AH424" i="5"/>
  <c r="AP424" i="5" s="1"/>
  <c r="AU424" i="5"/>
  <c r="AW424" i="5" s="1"/>
  <c r="AF423" i="5"/>
  <c r="AN423" i="5" s="1"/>
  <c r="I427" i="5"/>
  <c r="AF427" i="5" s="1"/>
  <c r="AN427" i="5" s="1"/>
  <c r="O445" i="5"/>
  <c r="AL445" i="5" s="1"/>
  <c r="AT445" i="5" s="1"/>
  <c r="AH445" i="5"/>
  <c r="AP445" i="5" s="1"/>
  <c r="AU445" i="5"/>
  <c r="AW445" i="5" s="1"/>
  <c r="K449" i="5"/>
  <c r="N418" i="5"/>
  <c r="AK418" i="5" s="1"/>
  <c r="AS418" i="5" s="1"/>
  <c r="AE418" i="5"/>
  <c r="AM418" i="5" s="1"/>
  <c r="N417" i="5"/>
  <c r="AK417" i="5" s="1"/>
  <c r="AS417" i="5" s="1"/>
  <c r="AE417" i="5"/>
  <c r="AM417" i="5" s="1"/>
  <c r="O416" i="5"/>
  <c r="AL416" i="5" s="1"/>
  <c r="AT416" i="5" s="1"/>
  <c r="AH416" i="5"/>
  <c r="AP416" i="5" s="1"/>
  <c r="AU416" i="5"/>
  <c r="AW416" i="5" s="1"/>
  <c r="K420" i="5"/>
  <c r="N416" i="5"/>
  <c r="AK416" i="5" s="1"/>
  <c r="AS416" i="5" s="1"/>
  <c r="AE416" i="5"/>
  <c r="AM416" i="5" s="1"/>
  <c r="H420" i="5"/>
  <c r="AI386" i="5"/>
  <c r="AQ386" i="5" s="1"/>
  <c r="AX386" i="5"/>
  <c r="AZ386" i="5" s="1"/>
  <c r="L391" i="5"/>
  <c r="N390" i="5"/>
  <c r="AK390" i="5" s="1"/>
  <c r="AS390" i="5" s="1"/>
  <c r="AE390" i="5"/>
  <c r="AM390" i="5" s="1"/>
  <c r="AI431" i="5"/>
  <c r="AQ431" i="5" s="1"/>
  <c r="AX431" i="5"/>
  <c r="AZ431" i="5" s="1"/>
  <c r="AJ430" i="5"/>
  <c r="AR430" i="5" s="1"/>
  <c r="M435" i="5"/>
  <c r="AJ435" i="5" s="1"/>
  <c r="AR435" i="5" s="1"/>
  <c r="N430" i="5"/>
  <c r="AK430" i="5" s="1"/>
  <c r="AS430" i="5" s="1"/>
  <c r="AE430" i="5"/>
  <c r="AM430" i="5" s="1"/>
  <c r="H435" i="5"/>
  <c r="N424" i="5"/>
  <c r="AK424" i="5" s="1"/>
  <c r="AS424" i="5" s="1"/>
  <c r="AE424" i="5"/>
  <c r="AM424" i="5" s="1"/>
  <c r="AI417" i="5"/>
  <c r="AQ417" i="5" s="1"/>
  <c r="AX417" i="5"/>
  <c r="AZ417" i="5" s="1"/>
  <c r="AJ416" i="5"/>
  <c r="AR416" i="5" s="1"/>
  <c r="M420" i="5"/>
  <c r="AJ420" i="5" s="1"/>
  <c r="AR420" i="5" s="1"/>
  <c r="N412" i="5"/>
  <c r="AK412" i="5" s="1"/>
  <c r="AS412" i="5" s="1"/>
  <c r="AE412" i="5"/>
  <c r="AM412" i="5" s="1"/>
  <c r="O410" i="5"/>
  <c r="AL410" i="5" s="1"/>
  <c r="AT410" i="5" s="1"/>
  <c r="AH410" i="5"/>
  <c r="AP410" i="5" s="1"/>
  <c r="AU410" i="5"/>
  <c r="AW410" i="5" s="1"/>
  <c r="AI397" i="5"/>
  <c r="AQ397" i="5" s="1"/>
  <c r="AX397" i="5"/>
  <c r="AZ397" i="5" s="1"/>
  <c r="O395" i="5"/>
  <c r="AL395" i="5" s="1"/>
  <c r="AT395" i="5" s="1"/>
  <c r="AH395" i="5"/>
  <c r="AP395" i="5" s="1"/>
  <c r="AU395" i="5"/>
  <c r="AW395" i="5" s="1"/>
  <c r="AG394" i="5"/>
  <c r="AO394" i="5" s="1"/>
  <c r="J398" i="5"/>
  <c r="AG398" i="5" s="1"/>
  <c r="AO398" i="5" s="1"/>
  <c r="AJ379" i="5"/>
  <c r="AR379" i="5" s="1"/>
  <c r="M383" i="5"/>
  <c r="N460" i="5"/>
  <c r="AK460" i="5" s="1"/>
  <c r="AS460" i="5" s="1"/>
  <c r="AE460" i="5"/>
  <c r="AM460" i="5" s="1"/>
  <c r="H464" i="5"/>
  <c r="AI456" i="5"/>
  <c r="AQ456" i="5" s="1"/>
  <c r="AX456" i="5"/>
  <c r="AZ456" i="5" s="1"/>
  <c r="AG445" i="5"/>
  <c r="AO445" i="5" s="1"/>
  <c r="J449" i="5"/>
  <c r="AG449" i="5" s="1"/>
  <c r="AO449" i="5" s="1"/>
  <c r="O439" i="5"/>
  <c r="AL439" i="5" s="1"/>
  <c r="AT439" i="5" s="1"/>
  <c r="AH439" i="5"/>
  <c r="AP439" i="5" s="1"/>
  <c r="AU439" i="5"/>
  <c r="AW439" i="5" s="1"/>
  <c r="O434" i="5"/>
  <c r="AL434" i="5" s="1"/>
  <c r="AT434" i="5" s="1"/>
  <c r="AH434" i="5"/>
  <c r="AP434" i="5" s="1"/>
  <c r="AU434" i="5"/>
  <c r="AW434" i="5" s="1"/>
  <c r="N426" i="5"/>
  <c r="AK426" i="5" s="1"/>
  <c r="AS426" i="5" s="1"/>
  <c r="AE426" i="5"/>
  <c r="AM426" i="5" s="1"/>
  <c r="N425" i="5"/>
  <c r="AK425" i="5" s="1"/>
  <c r="AS425" i="5" s="1"/>
  <c r="AE425" i="5"/>
  <c r="AM425" i="5" s="1"/>
  <c r="AI423" i="5"/>
  <c r="AQ423" i="5" s="1"/>
  <c r="AX423" i="5"/>
  <c r="AZ423" i="5" s="1"/>
  <c r="L427" i="5"/>
  <c r="N419" i="5"/>
  <c r="AK419" i="5" s="1"/>
  <c r="AS419" i="5" s="1"/>
  <c r="AE419" i="5"/>
  <c r="AM419" i="5" s="1"/>
  <c r="O418" i="5"/>
  <c r="AL418" i="5" s="1"/>
  <c r="AT418" i="5" s="1"/>
  <c r="AH418" i="5"/>
  <c r="AP418" i="5" s="1"/>
  <c r="AU418" i="5"/>
  <c r="AW418" i="5" s="1"/>
  <c r="O417" i="5"/>
  <c r="AL417" i="5" s="1"/>
  <c r="AT417" i="5" s="1"/>
  <c r="AH417" i="5"/>
  <c r="AP417" i="5" s="1"/>
  <c r="AU417" i="5"/>
  <c r="AW417" i="5" s="1"/>
  <c r="O412" i="5"/>
  <c r="AL412" i="5" s="1"/>
  <c r="AT412" i="5" s="1"/>
  <c r="AH412" i="5"/>
  <c r="AP412" i="5" s="1"/>
  <c r="AU412" i="5"/>
  <c r="AW412" i="5" s="1"/>
  <c r="O423" i="5"/>
  <c r="AL423" i="5" s="1"/>
  <c r="AT423" i="5" s="1"/>
  <c r="AH423" i="5"/>
  <c r="AP423" i="5" s="1"/>
  <c r="AU423" i="5"/>
  <c r="AW423" i="5" s="1"/>
  <c r="K427" i="5"/>
  <c r="O409" i="5"/>
  <c r="AL409" i="5" s="1"/>
  <c r="AT409" i="5" s="1"/>
  <c r="AH409" i="5"/>
  <c r="AP409" i="5" s="1"/>
  <c r="AU409" i="5"/>
  <c r="AW409" i="5" s="1"/>
  <c r="O408" i="5"/>
  <c r="AL408" i="5" s="1"/>
  <c r="AT408" i="5" s="1"/>
  <c r="AH408" i="5"/>
  <c r="AP408" i="5" s="1"/>
  <c r="AU408" i="5"/>
  <c r="AW408" i="5" s="1"/>
  <c r="K413" i="5"/>
  <c r="AI404" i="5"/>
  <c r="AQ404" i="5" s="1"/>
  <c r="AX404" i="5"/>
  <c r="AZ404" i="5" s="1"/>
  <c r="O403" i="5"/>
  <c r="AL403" i="5" s="1"/>
  <c r="AT403" i="5" s="1"/>
  <c r="AH403" i="5"/>
  <c r="AP403" i="5" s="1"/>
  <c r="AU403" i="5"/>
  <c r="AW403" i="5" s="1"/>
  <c r="AI395" i="5"/>
  <c r="AQ395" i="5" s="1"/>
  <c r="AX395" i="5"/>
  <c r="AZ395" i="5" s="1"/>
  <c r="O387" i="5"/>
  <c r="AL387" i="5" s="1"/>
  <c r="AT387" i="5" s="1"/>
  <c r="AH387" i="5"/>
  <c r="AP387" i="5" s="1"/>
  <c r="AU387" i="5"/>
  <c r="AW387" i="5" s="1"/>
  <c r="AF386" i="5"/>
  <c r="AN386" i="5" s="1"/>
  <c r="I391" i="5"/>
  <c r="AF391" i="5" s="1"/>
  <c r="AN391" i="5" s="1"/>
  <c r="O382" i="5"/>
  <c r="AL382" i="5" s="1"/>
  <c r="AT382" i="5" s="1"/>
  <c r="AH382" i="5"/>
  <c r="AP382" i="5" s="1"/>
  <c r="AU382" i="5"/>
  <c r="AW382" i="5" s="1"/>
  <c r="O381" i="5"/>
  <c r="AL381" i="5" s="1"/>
  <c r="AT381" i="5" s="1"/>
  <c r="AH381" i="5"/>
  <c r="AP381" i="5" s="1"/>
  <c r="AU381" i="5"/>
  <c r="AW381" i="5" s="1"/>
  <c r="N409" i="5"/>
  <c r="AK409" i="5" s="1"/>
  <c r="AS409" i="5" s="1"/>
  <c r="AE409" i="5"/>
  <c r="AM409" i="5" s="1"/>
  <c r="AF379" i="5"/>
  <c r="AN379" i="5" s="1"/>
  <c r="I383" i="5"/>
  <c r="AI462" i="5"/>
  <c r="AQ462" i="5" s="1"/>
  <c r="AX462" i="5"/>
  <c r="AZ462" i="5" s="1"/>
  <c r="AF452" i="5"/>
  <c r="AN452" i="5" s="1"/>
  <c r="I457" i="5"/>
  <c r="AF457" i="5" s="1"/>
  <c r="AN457" i="5" s="1"/>
  <c r="N448" i="5"/>
  <c r="AK448" i="5" s="1"/>
  <c r="AS448" i="5" s="1"/>
  <c r="AE448" i="5"/>
  <c r="AM448" i="5" s="1"/>
  <c r="AI455" i="5"/>
  <c r="AQ455" i="5" s="1"/>
  <c r="AX455" i="5"/>
  <c r="AZ455" i="5" s="1"/>
  <c r="AI440" i="5"/>
  <c r="AQ440" i="5" s="1"/>
  <c r="AX440" i="5"/>
  <c r="AZ440" i="5" s="1"/>
  <c r="AJ438" i="5"/>
  <c r="AR438" i="5" s="1"/>
  <c r="M442" i="5"/>
  <c r="AJ442" i="5" s="1"/>
  <c r="AR442" i="5" s="1"/>
  <c r="AF394" i="5"/>
  <c r="AN394" i="5" s="1"/>
  <c r="I398" i="5"/>
  <c r="AF398" i="5" s="1"/>
  <c r="AN398" i="5" s="1"/>
  <c r="AI434" i="5"/>
  <c r="AQ434" i="5" s="1"/>
  <c r="AX434" i="5"/>
  <c r="AZ434" i="5" s="1"/>
  <c r="N431" i="5"/>
  <c r="AK431" i="5" s="1"/>
  <c r="AS431" i="5" s="1"/>
  <c r="AE431" i="5"/>
  <c r="AM431" i="5" s="1"/>
  <c r="O396" i="5"/>
  <c r="AL396" i="5" s="1"/>
  <c r="AT396" i="5" s="1"/>
  <c r="AH396" i="5"/>
  <c r="AP396" i="5" s="1"/>
  <c r="AU396" i="5"/>
  <c r="AW396" i="5" s="1"/>
  <c r="N395" i="5"/>
  <c r="AK395" i="5" s="1"/>
  <c r="AS395" i="5" s="1"/>
  <c r="AE395" i="5"/>
  <c r="AM395" i="5" s="1"/>
  <c r="O394" i="5"/>
  <c r="AL394" i="5" s="1"/>
  <c r="AT394" i="5" s="1"/>
  <c r="AH394" i="5"/>
  <c r="AP394" i="5" s="1"/>
  <c r="AU394" i="5"/>
  <c r="AW394" i="5" s="1"/>
  <c r="K398" i="5"/>
  <c r="O389" i="5"/>
  <c r="AL389" i="5" s="1"/>
  <c r="AT389" i="5" s="1"/>
  <c r="AH389" i="5"/>
  <c r="AP389" i="5" s="1"/>
  <c r="AU389" i="5"/>
  <c r="AW389" i="5" s="1"/>
  <c r="N397" i="5"/>
  <c r="AK397" i="5" s="1"/>
  <c r="AS397" i="5" s="1"/>
  <c r="AE397" i="5"/>
  <c r="AM397" i="5" s="1"/>
  <c r="AF408" i="5"/>
  <c r="AN408" i="5" s="1"/>
  <c r="I413" i="5"/>
  <c r="AF413" i="5" s="1"/>
  <c r="AN413" i="5" s="1"/>
  <c r="O404" i="5"/>
  <c r="AL404" i="5" s="1"/>
  <c r="AT404" i="5" s="1"/>
  <c r="AH404" i="5"/>
  <c r="AP404" i="5" s="1"/>
  <c r="AU404" i="5"/>
  <c r="AW404" i="5" s="1"/>
  <c r="AI402" i="5"/>
  <c r="AQ402" i="5" s="1"/>
  <c r="AX402" i="5"/>
  <c r="AZ402" i="5" s="1"/>
  <c r="AI396" i="5"/>
  <c r="AQ396" i="5" s="1"/>
  <c r="AX396" i="5"/>
  <c r="AZ396" i="5" s="1"/>
  <c r="AI394" i="5"/>
  <c r="AQ394" i="5" s="1"/>
  <c r="AX394" i="5"/>
  <c r="AZ394" i="5" s="1"/>
  <c r="L398" i="5"/>
  <c r="N394" i="5"/>
  <c r="AK394" i="5" s="1"/>
  <c r="AS394" i="5" s="1"/>
  <c r="AE394" i="5"/>
  <c r="AM394" i="5" s="1"/>
  <c r="H398" i="5"/>
  <c r="N388" i="5"/>
  <c r="AK388" i="5" s="1"/>
  <c r="AS388" i="5" s="1"/>
  <c r="AE388" i="5"/>
  <c r="AM388" i="5" s="1"/>
  <c r="N387" i="5"/>
  <c r="AK387" i="5" s="1"/>
  <c r="AS387" i="5" s="1"/>
  <c r="AE387" i="5"/>
  <c r="AM387" i="5" s="1"/>
  <c r="N386" i="5"/>
  <c r="AK386" i="5" s="1"/>
  <c r="AS386" i="5" s="1"/>
  <c r="AE386" i="5"/>
  <c r="AM386" i="5" s="1"/>
  <c r="H391" i="5"/>
  <c r="N379" i="5"/>
  <c r="AK379" i="5" s="1"/>
  <c r="AS379" i="5" s="1"/>
  <c r="AE379" i="5"/>
  <c r="AM379" i="5" s="1"/>
  <c r="H383" i="5"/>
  <c r="AI463" i="5"/>
  <c r="AQ463" i="5" s="1"/>
  <c r="AX463" i="5"/>
  <c r="AI461" i="5"/>
  <c r="AQ461" i="5" s="1"/>
  <c r="AX461" i="5"/>
  <c r="AZ461" i="5" s="1"/>
  <c r="AJ460" i="5"/>
  <c r="AR460" i="5" s="1"/>
  <c r="M464" i="5"/>
  <c r="AG460" i="5"/>
  <c r="AO460" i="5" s="1"/>
  <c r="J464" i="5"/>
  <c r="N454" i="5"/>
  <c r="AK454" i="5" s="1"/>
  <c r="AS454" i="5" s="1"/>
  <c r="AE454" i="5"/>
  <c r="AM454" i="5" s="1"/>
  <c r="O448" i="5"/>
  <c r="AL448" i="5" s="1"/>
  <c r="AT448" i="5" s="1"/>
  <c r="AH448" i="5"/>
  <c r="AP448" i="5" s="1"/>
  <c r="AU448" i="5"/>
  <c r="AW448" i="5" s="1"/>
  <c r="O456" i="5"/>
  <c r="AL456" i="5" s="1"/>
  <c r="AT456" i="5" s="1"/>
  <c r="AH456" i="5"/>
  <c r="AP456" i="5" s="1"/>
  <c r="AU456" i="5"/>
  <c r="AW456" i="5" s="1"/>
  <c r="AI445" i="5"/>
  <c r="AQ445" i="5" s="1"/>
  <c r="AX445" i="5"/>
  <c r="AZ445" i="5" s="1"/>
  <c r="L449" i="5"/>
  <c r="N441" i="5"/>
  <c r="AK441" i="5" s="1"/>
  <c r="AS441" i="5" s="1"/>
  <c r="AE441" i="5"/>
  <c r="AM441" i="5" s="1"/>
  <c r="N439" i="5"/>
  <c r="AK439" i="5" s="1"/>
  <c r="AS439" i="5" s="1"/>
  <c r="AE439" i="5"/>
  <c r="AM439" i="5" s="1"/>
  <c r="N438" i="5"/>
  <c r="AK438" i="5" s="1"/>
  <c r="AS438" i="5" s="1"/>
  <c r="AE438" i="5"/>
  <c r="AM438" i="5" s="1"/>
  <c r="H442" i="5"/>
  <c r="AI433" i="5"/>
  <c r="AQ433" i="5" s="1"/>
  <c r="AX433" i="5"/>
  <c r="AZ433" i="5" s="1"/>
  <c r="O379" i="5"/>
  <c r="AL379" i="5" s="1"/>
  <c r="AT379" i="5" s="1"/>
  <c r="AH379" i="5"/>
  <c r="AP379" i="5" s="1"/>
  <c r="AU379" i="5"/>
  <c r="AW379" i="5" s="1"/>
  <c r="K383" i="5"/>
  <c r="N381" i="5"/>
  <c r="AK381" i="5" s="1"/>
  <c r="AS381" i="5" s="1"/>
  <c r="AE381" i="5"/>
  <c r="AM381" i="5" s="1"/>
  <c r="AI381" i="5"/>
  <c r="AQ381" i="5" s="1"/>
  <c r="AX381" i="5"/>
  <c r="AZ381" i="5" s="1"/>
  <c r="AA464" i="4"/>
  <c r="W463" i="4"/>
  <c r="X463" i="4"/>
  <c r="Z463" i="4"/>
  <c r="AB463" i="4"/>
  <c r="AY463" i="4" s="1"/>
  <c r="Y463" i="4"/>
  <c r="X406" i="4"/>
  <c r="AF406" i="4" s="1"/>
  <c r="AN406" i="4" s="1"/>
  <c r="W384" i="4"/>
  <c r="Z399" i="4"/>
  <c r="AB450" i="4"/>
  <c r="AJ450" i="4" s="1"/>
  <c r="AR450" i="4" s="1"/>
  <c r="W465" i="4"/>
  <c r="X436" i="4"/>
  <c r="AF436" i="4" s="1"/>
  <c r="AN436" i="4" s="1"/>
  <c r="W428" i="4"/>
  <c r="AB465" i="4"/>
  <c r="AJ465" i="4" s="1"/>
  <c r="AR465" i="4" s="1"/>
  <c r="AA450" i="4"/>
  <c r="W443" i="4"/>
  <c r="Z465" i="4"/>
  <c r="W392" i="4"/>
  <c r="AA406" i="4"/>
  <c r="AB428" i="4"/>
  <c r="AJ428" i="4" s="1"/>
  <c r="AR428" i="4" s="1"/>
  <c r="Z458" i="4"/>
  <c r="Y392" i="4"/>
  <c r="AG392" i="4" s="1"/>
  <c r="AO392" i="4" s="1"/>
  <c r="Y399" i="4"/>
  <c r="AG399" i="4" s="1"/>
  <c r="AO399" i="4" s="1"/>
  <c r="W421" i="4"/>
  <c r="X428" i="4"/>
  <c r="AF428" i="4" s="1"/>
  <c r="AN428" i="4" s="1"/>
  <c r="X414" i="4"/>
  <c r="AF414" i="4" s="1"/>
  <c r="AN414" i="4" s="1"/>
  <c r="Y384" i="4"/>
  <c r="AB436" i="4"/>
  <c r="AJ436" i="4" s="1"/>
  <c r="AR436" i="4" s="1"/>
  <c r="Z414" i="4"/>
  <c r="AB399" i="4"/>
  <c r="AJ399" i="4" s="1"/>
  <c r="AR399" i="4" s="1"/>
  <c r="X458" i="4"/>
  <c r="AF458" i="4" s="1"/>
  <c r="AN458" i="4" s="1"/>
  <c r="Y436" i="4"/>
  <c r="AG436" i="4" s="1"/>
  <c r="AO436" i="4" s="1"/>
  <c r="AA414" i="4"/>
  <c r="X392" i="4"/>
  <c r="AF392" i="4" s="1"/>
  <c r="AN392" i="4" s="1"/>
  <c r="Y458" i="4"/>
  <c r="AG458" i="4" s="1"/>
  <c r="AO458" i="4" s="1"/>
  <c r="AA428" i="4"/>
  <c r="Z421" i="4"/>
  <c r="AB392" i="4"/>
  <c r="AJ392" i="4" s="1"/>
  <c r="AR392" i="4" s="1"/>
  <c r="Z428" i="4"/>
  <c r="AB406" i="4"/>
  <c r="AJ406" i="4" s="1"/>
  <c r="AR406" i="4" s="1"/>
  <c r="AA392" i="4"/>
  <c r="AY392" i="4" s="1"/>
  <c r="Y450" i="4"/>
  <c r="AG450" i="4" s="1"/>
  <c r="AO450" i="4" s="1"/>
  <c r="AB414" i="4"/>
  <c r="AJ414" i="4" s="1"/>
  <c r="AR414" i="4" s="1"/>
  <c r="Z392" i="4"/>
  <c r="AA458" i="4"/>
  <c r="Y428" i="4"/>
  <c r="AG428" i="4" s="1"/>
  <c r="AO428" i="4" s="1"/>
  <c r="X450" i="4"/>
  <c r="AF450" i="4" s="1"/>
  <c r="AN450" i="4" s="1"/>
  <c r="W406" i="4"/>
  <c r="W436" i="4"/>
  <c r="AC436" i="4" s="1"/>
  <c r="Z450" i="4"/>
  <c r="AB458" i="4"/>
  <c r="AJ458" i="4" s="1"/>
  <c r="AR458" i="4" s="1"/>
  <c r="X465" i="4"/>
  <c r="AF465" i="4" s="1"/>
  <c r="AN465" i="4" s="1"/>
  <c r="W414" i="4"/>
  <c r="Y465" i="4"/>
  <c r="AG465" i="4" s="1"/>
  <c r="AO465" i="4" s="1"/>
  <c r="AA384" i="4"/>
  <c r="X421" i="4"/>
  <c r="AF421" i="4" s="1"/>
  <c r="AN421" i="4" s="1"/>
  <c r="AA465" i="4"/>
  <c r="AY465" i="4" s="1"/>
  <c r="Z443" i="4"/>
  <c r="W450" i="4"/>
  <c r="AC450" i="4" s="1"/>
  <c r="AA399" i="4"/>
  <c r="W399" i="4"/>
  <c r="AA436" i="4"/>
  <c r="AY436" i="4" s="1"/>
  <c r="AB443" i="4"/>
  <c r="AJ443" i="4" s="1"/>
  <c r="AR443" i="4" s="1"/>
  <c r="Y443" i="4"/>
  <c r="AG443" i="4" s="1"/>
  <c r="AO443" i="4" s="1"/>
  <c r="Y414" i="4"/>
  <c r="AG414" i="4" s="1"/>
  <c r="AO414" i="4" s="1"/>
  <c r="Y421" i="4"/>
  <c r="AG421" i="4" s="1"/>
  <c r="AO421" i="4" s="1"/>
  <c r="Z436" i="4"/>
  <c r="W458" i="4"/>
  <c r="AC458" i="4" s="1"/>
  <c r="X443" i="4"/>
  <c r="AF443" i="4" s="1"/>
  <c r="AN443" i="4" s="1"/>
  <c r="Z384" i="4"/>
  <c r="AH384" i="4" s="1"/>
  <c r="AP384" i="4" s="1"/>
  <c r="AB421" i="4"/>
  <c r="AJ421" i="4" s="1"/>
  <c r="AR421" i="4" s="1"/>
  <c r="Y406" i="4"/>
  <c r="AG406" i="4" s="1"/>
  <c r="AO406" i="4" s="1"/>
  <c r="X399" i="4"/>
  <c r="AF399" i="4" s="1"/>
  <c r="AN399" i="4" s="1"/>
  <c r="X384" i="4"/>
  <c r="AA443" i="4"/>
  <c r="AA421" i="4"/>
  <c r="Z406" i="4"/>
  <c r="AH406" i="4" s="1"/>
  <c r="AP406" i="4" s="1"/>
  <c r="AB384" i="4"/>
  <c r="AK377" i="4"/>
  <c r="AS377" i="4" s="1"/>
  <c r="O465" i="4"/>
  <c r="AH465" i="4"/>
  <c r="AP465" i="4" s="1"/>
  <c r="AU465" i="4"/>
  <c r="AI465" i="4"/>
  <c r="AQ465" i="4" s="1"/>
  <c r="AX465" i="4"/>
  <c r="AZ465" i="4" s="1"/>
  <c r="N465" i="4"/>
  <c r="AE465" i="4"/>
  <c r="AM465" i="4" s="1"/>
  <c r="I468" i="4"/>
  <c r="N384" i="4"/>
  <c r="AE384" i="4"/>
  <c r="AM384" i="4" s="1"/>
  <c r="H468" i="4"/>
  <c r="M468" i="4"/>
  <c r="O384" i="4"/>
  <c r="AU384" i="4"/>
  <c r="K468" i="4"/>
  <c r="AI384" i="4"/>
  <c r="AQ384" i="4" s="1"/>
  <c r="AX384" i="4"/>
  <c r="L468" i="4"/>
  <c r="AG384" i="4"/>
  <c r="AO384" i="4" s="1"/>
  <c r="J468" i="4"/>
  <c r="N436" i="4"/>
  <c r="AK436" i="4" s="1"/>
  <c r="AS436" i="4" s="1"/>
  <c r="AE436" i="4"/>
  <c r="AM436" i="4" s="1"/>
  <c r="O414" i="4"/>
  <c r="AH414" i="4"/>
  <c r="AP414" i="4" s="1"/>
  <c r="AU414" i="4"/>
  <c r="AX421" i="4"/>
  <c r="AI392" i="4"/>
  <c r="AQ392" i="4" s="1"/>
  <c r="AX392" i="4"/>
  <c r="AZ392" i="4" s="1"/>
  <c r="AI414" i="4"/>
  <c r="AQ414" i="4" s="1"/>
  <c r="AX414" i="4"/>
  <c r="N392" i="4"/>
  <c r="AE392" i="4"/>
  <c r="AM392" i="4" s="1"/>
  <c r="AI458" i="4"/>
  <c r="AQ458" i="4" s="1"/>
  <c r="AX458" i="4"/>
  <c r="N406" i="4"/>
  <c r="AE406" i="4"/>
  <c r="AM406" i="4" s="1"/>
  <c r="AI428" i="4"/>
  <c r="AQ428" i="4" s="1"/>
  <c r="AX428" i="4"/>
  <c r="O458" i="4"/>
  <c r="AH458" i="4"/>
  <c r="AP458" i="4" s="1"/>
  <c r="AU458" i="4"/>
  <c r="N450" i="4"/>
  <c r="AK450" i="4" s="1"/>
  <c r="AS450" i="4" s="1"/>
  <c r="AE450" i="4"/>
  <c r="AM450" i="4" s="1"/>
  <c r="O421" i="4"/>
  <c r="AH421" i="4"/>
  <c r="AP421" i="4" s="1"/>
  <c r="AU421" i="4"/>
  <c r="O450" i="4"/>
  <c r="AH450" i="4"/>
  <c r="AP450" i="4" s="1"/>
  <c r="AU450" i="4"/>
  <c r="O436" i="4"/>
  <c r="AH436" i="4"/>
  <c r="AP436" i="4" s="1"/>
  <c r="AU436" i="4"/>
  <c r="AI436" i="4"/>
  <c r="AQ436" i="4" s="1"/>
  <c r="AX436" i="4"/>
  <c r="AZ436" i="4" s="1"/>
  <c r="O406" i="4"/>
  <c r="AU406" i="4"/>
  <c r="O443" i="4"/>
  <c r="AH443" i="4"/>
  <c r="AP443" i="4" s="1"/>
  <c r="AU443" i="4"/>
  <c r="N443" i="4"/>
  <c r="AE443" i="4"/>
  <c r="AM443" i="4" s="1"/>
  <c r="O428" i="4"/>
  <c r="AH428" i="4"/>
  <c r="AP428" i="4" s="1"/>
  <c r="AU428" i="4"/>
  <c r="N458" i="4"/>
  <c r="AK458" i="4" s="1"/>
  <c r="AS458" i="4" s="1"/>
  <c r="AE458" i="4"/>
  <c r="AM458" i="4" s="1"/>
  <c r="AI406" i="4"/>
  <c r="AQ406" i="4" s="1"/>
  <c r="AX406" i="4"/>
  <c r="N421" i="4"/>
  <c r="AE421" i="4"/>
  <c r="AM421" i="4" s="1"/>
  <c r="AX443" i="4"/>
  <c r="O399" i="4"/>
  <c r="AH399" i="4"/>
  <c r="AP399" i="4" s="1"/>
  <c r="AU399" i="4"/>
  <c r="O392" i="4"/>
  <c r="AH392" i="4"/>
  <c r="AP392" i="4" s="1"/>
  <c r="AU392" i="4"/>
  <c r="N399" i="4"/>
  <c r="AE399" i="4"/>
  <c r="AM399" i="4" s="1"/>
  <c r="AI450" i="4"/>
  <c r="AQ450" i="4" s="1"/>
  <c r="AX450" i="4"/>
  <c r="N428" i="4"/>
  <c r="AE428" i="4"/>
  <c r="AM428" i="4" s="1"/>
  <c r="N414" i="4"/>
  <c r="AE414" i="4"/>
  <c r="AM414" i="4" s="1"/>
  <c r="AI399" i="4"/>
  <c r="AQ399" i="4" s="1"/>
  <c r="AX399" i="4"/>
  <c r="AJ401" i="4"/>
  <c r="AR401" i="4" s="1"/>
  <c r="M405" i="4"/>
  <c r="AJ405" i="4" s="1"/>
  <c r="AR405" i="4" s="1"/>
  <c r="AI463" i="4"/>
  <c r="AQ463" i="4" s="1"/>
  <c r="AX463" i="4"/>
  <c r="O389" i="4"/>
  <c r="AL389" i="4" s="1"/>
  <c r="AT389" i="4" s="1"/>
  <c r="AH389" i="4"/>
  <c r="AP389" i="4" s="1"/>
  <c r="AU389" i="4"/>
  <c r="AW389" i="4" s="1"/>
  <c r="AJ394" i="4"/>
  <c r="AR394" i="4" s="1"/>
  <c r="M398" i="4"/>
  <c r="AJ398" i="4" s="1"/>
  <c r="AR398" i="4" s="1"/>
  <c r="O404" i="4"/>
  <c r="AL404" i="4" s="1"/>
  <c r="AT404" i="4" s="1"/>
  <c r="AH404" i="4"/>
  <c r="AP404" i="4" s="1"/>
  <c r="AU404" i="4"/>
  <c r="AW404" i="4" s="1"/>
  <c r="AI397" i="4"/>
  <c r="AQ397" i="4" s="1"/>
  <c r="AX397" i="4"/>
  <c r="AZ397" i="4" s="1"/>
  <c r="O381" i="4"/>
  <c r="AL381" i="4" s="1"/>
  <c r="AT381" i="4" s="1"/>
  <c r="AH381" i="4"/>
  <c r="AP381" i="4" s="1"/>
  <c r="AU381" i="4"/>
  <c r="AW381" i="4" s="1"/>
  <c r="AF452" i="4"/>
  <c r="AN452" i="4" s="1"/>
  <c r="I457" i="4"/>
  <c r="AF457" i="4" s="1"/>
  <c r="AN457" i="4" s="1"/>
  <c r="AI441" i="4"/>
  <c r="AQ441" i="4" s="1"/>
  <c r="AX441" i="4"/>
  <c r="AZ441" i="4" s="1"/>
  <c r="O434" i="4"/>
  <c r="AL434" i="4" s="1"/>
  <c r="AT434" i="4" s="1"/>
  <c r="AH434" i="4"/>
  <c r="AP434" i="4" s="1"/>
  <c r="AU434" i="4"/>
  <c r="AW434" i="4" s="1"/>
  <c r="N431" i="4"/>
  <c r="AK431" i="4" s="1"/>
  <c r="AS431" i="4" s="1"/>
  <c r="AE431" i="4"/>
  <c r="AM431" i="4" s="1"/>
  <c r="AI408" i="4"/>
  <c r="AQ408" i="4" s="1"/>
  <c r="AX408" i="4"/>
  <c r="AZ408" i="4" s="1"/>
  <c r="L413" i="4"/>
  <c r="AI396" i="4"/>
  <c r="AQ396" i="4" s="1"/>
  <c r="AX396" i="4"/>
  <c r="AZ396" i="4" s="1"/>
  <c r="AI388" i="4"/>
  <c r="AQ388" i="4" s="1"/>
  <c r="AX388" i="4"/>
  <c r="AZ388" i="4" s="1"/>
  <c r="AI386" i="4"/>
  <c r="AQ386" i="4" s="1"/>
  <c r="AX386" i="4"/>
  <c r="AZ386" i="4" s="1"/>
  <c r="L391" i="4"/>
  <c r="O447" i="4"/>
  <c r="AL447" i="4" s="1"/>
  <c r="AT447" i="4" s="1"/>
  <c r="AH447" i="4"/>
  <c r="AP447" i="4" s="1"/>
  <c r="AU447" i="4"/>
  <c r="AW447" i="4" s="1"/>
  <c r="AI439" i="4"/>
  <c r="AQ439" i="4" s="1"/>
  <c r="AX439" i="4"/>
  <c r="AZ439" i="4" s="1"/>
  <c r="AI411" i="4"/>
  <c r="AQ411" i="4" s="1"/>
  <c r="AX411" i="4"/>
  <c r="AZ411" i="4" s="1"/>
  <c r="N454" i="4"/>
  <c r="AK454" i="4" s="1"/>
  <c r="AS454" i="4" s="1"/>
  <c r="AE454" i="4"/>
  <c r="AM454" i="4" s="1"/>
  <c r="AI434" i="4"/>
  <c r="AQ434" i="4" s="1"/>
  <c r="AX434" i="4"/>
  <c r="AZ434" i="4" s="1"/>
  <c r="N432" i="4"/>
  <c r="AK432" i="4" s="1"/>
  <c r="AS432" i="4" s="1"/>
  <c r="AE432" i="4"/>
  <c r="AM432" i="4" s="1"/>
  <c r="O426" i="4"/>
  <c r="AL426" i="4" s="1"/>
  <c r="AT426" i="4" s="1"/>
  <c r="AH426" i="4"/>
  <c r="AP426" i="4" s="1"/>
  <c r="AU426" i="4"/>
  <c r="AW426" i="4" s="1"/>
  <c r="AF408" i="4"/>
  <c r="AN408" i="4" s="1"/>
  <c r="I413" i="4"/>
  <c r="AF413" i="4" s="1"/>
  <c r="AN413" i="4" s="1"/>
  <c r="AI379" i="4"/>
  <c r="AX379" i="4"/>
  <c r="AZ379" i="4" s="1"/>
  <c r="L383" i="4"/>
  <c r="N456" i="4"/>
  <c r="AK456" i="4" s="1"/>
  <c r="AS456" i="4" s="1"/>
  <c r="AE456" i="4"/>
  <c r="AM456" i="4" s="1"/>
  <c r="AG452" i="4"/>
  <c r="AO452" i="4" s="1"/>
  <c r="J457" i="4"/>
  <c r="AG457" i="4" s="1"/>
  <c r="AO457" i="4" s="1"/>
  <c r="N412" i="4"/>
  <c r="AK412" i="4" s="1"/>
  <c r="AS412" i="4" s="1"/>
  <c r="AE412" i="4"/>
  <c r="AM412" i="4" s="1"/>
  <c r="O462" i="4"/>
  <c r="AL462" i="4" s="1"/>
  <c r="AT462" i="4" s="1"/>
  <c r="AH462" i="4"/>
  <c r="AP462" i="4" s="1"/>
  <c r="AU462" i="4"/>
  <c r="AW462" i="4" s="1"/>
  <c r="N452" i="4"/>
  <c r="AK452" i="4" s="1"/>
  <c r="AS452" i="4" s="1"/>
  <c r="AE452" i="4"/>
  <c r="AM452" i="4" s="1"/>
  <c r="H457" i="4"/>
  <c r="O440" i="4"/>
  <c r="AL440" i="4" s="1"/>
  <c r="AT440" i="4" s="1"/>
  <c r="AH440" i="4"/>
  <c r="AP440" i="4" s="1"/>
  <c r="AU440" i="4"/>
  <c r="AW440" i="4" s="1"/>
  <c r="O409" i="4"/>
  <c r="AL409" i="4" s="1"/>
  <c r="AT409" i="4" s="1"/>
  <c r="AH409" i="4"/>
  <c r="AP409" i="4" s="1"/>
  <c r="AU409" i="4"/>
  <c r="AW409" i="4" s="1"/>
  <c r="N379" i="4"/>
  <c r="AK379" i="4" s="1"/>
  <c r="AS379" i="4" s="1"/>
  <c r="AE379" i="4"/>
  <c r="AM379" i="4" s="1"/>
  <c r="H383" i="4"/>
  <c r="AI455" i="4"/>
  <c r="AQ455" i="4" s="1"/>
  <c r="AX455" i="4"/>
  <c r="AZ455" i="4" s="1"/>
  <c r="AI438" i="4"/>
  <c r="AQ438" i="4" s="1"/>
  <c r="AX438" i="4"/>
  <c r="AZ438" i="4" s="1"/>
  <c r="L442" i="4"/>
  <c r="AJ386" i="4"/>
  <c r="AR386" i="4" s="1"/>
  <c r="M391" i="4"/>
  <c r="AJ391" i="4" s="1"/>
  <c r="AR391" i="4" s="1"/>
  <c r="AI419" i="4"/>
  <c r="AQ419" i="4" s="1"/>
  <c r="AX419" i="4"/>
  <c r="AZ419" i="4" s="1"/>
  <c r="O408" i="4"/>
  <c r="AL408" i="4" s="1"/>
  <c r="AT408" i="4" s="1"/>
  <c r="AH408" i="4"/>
  <c r="AP408" i="4" s="1"/>
  <c r="AU408" i="4"/>
  <c r="AW408" i="4" s="1"/>
  <c r="K413" i="4"/>
  <c r="AG394" i="4"/>
  <c r="AO394" i="4" s="1"/>
  <c r="J398" i="4"/>
  <c r="AG398" i="4" s="1"/>
  <c r="AO398" i="4" s="1"/>
  <c r="AJ438" i="4"/>
  <c r="AR438" i="4" s="1"/>
  <c r="M442" i="4"/>
  <c r="AJ442" i="4" s="1"/>
  <c r="AR442" i="4" s="1"/>
  <c r="AI426" i="4"/>
  <c r="AQ426" i="4" s="1"/>
  <c r="AX426" i="4"/>
  <c r="AZ426" i="4" s="1"/>
  <c r="AI418" i="4"/>
  <c r="AQ418" i="4" s="1"/>
  <c r="AX418" i="4"/>
  <c r="AZ418" i="4" s="1"/>
  <c r="AI382" i="4"/>
  <c r="AQ382" i="4" s="1"/>
  <c r="AX382" i="4"/>
  <c r="AZ382" i="4" s="1"/>
  <c r="N455" i="4"/>
  <c r="AK455" i="4" s="1"/>
  <c r="AS455" i="4" s="1"/>
  <c r="AE455" i="4"/>
  <c r="AM455" i="4" s="1"/>
  <c r="N448" i="4"/>
  <c r="AK448" i="4" s="1"/>
  <c r="AS448" i="4" s="1"/>
  <c r="AE448" i="4"/>
  <c r="AM448" i="4" s="1"/>
  <c r="N438" i="4"/>
  <c r="AK438" i="4" s="1"/>
  <c r="AS438" i="4" s="1"/>
  <c r="AE438" i="4"/>
  <c r="AM438" i="4" s="1"/>
  <c r="H442" i="4"/>
  <c r="AI430" i="4"/>
  <c r="AQ430" i="4" s="1"/>
  <c r="AX430" i="4"/>
  <c r="AZ430" i="4" s="1"/>
  <c r="L435" i="4"/>
  <c r="AF423" i="4"/>
  <c r="AN423" i="4" s="1"/>
  <c r="I427" i="4"/>
  <c r="AF427" i="4" s="1"/>
  <c r="AN427" i="4" s="1"/>
  <c r="AI412" i="4"/>
  <c r="AQ412" i="4" s="1"/>
  <c r="AX412" i="4"/>
  <c r="AZ412" i="4" s="1"/>
  <c r="N403" i="4"/>
  <c r="AK403" i="4" s="1"/>
  <c r="AS403" i="4" s="1"/>
  <c r="AE403" i="4"/>
  <c r="AM403" i="4" s="1"/>
  <c r="N461" i="4"/>
  <c r="AK461" i="4" s="1"/>
  <c r="AS461" i="4" s="1"/>
  <c r="AE461" i="4"/>
  <c r="AM461" i="4" s="1"/>
  <c r="AI390" i="4"/>
  <c r="AQ390" i="4" s="1"/>
  <c r="AX390" i="4"/>
  <c r="AZ390" i="4" s="1"/>
  <c r="AI380" i="4"/>
  <c r="AX380" i="4"/>
  <c r="AZ380" i="4" s="1"/>
  <c r="AJ430" i="4"/>
  <c r="AR430" i="4" s="1"/>
  <c r="M435" i="4"/>
  <c r="AJ435" i="4" s="1"/>
  <c r="AR435" i="4" s="1"/>
  <c r="O425" i="4"/>
  <c r="AL425" i="4" s="1"/>
  <c r="AT425" i="4" s="1"/>
  <c r="AH425" i="4"/>
  <c r="AP425" i="4" s="1"/>
  <c r="AU425" i="4"/>
  <c r="AW425" i="4" s="1"/>
  <c r="AF416" i="4"/>
  <c r="AN416" i="4" s="1"/>
  <c r="I420" i="4"/>
  <c r="AF420" i="4" s="1"/>
  <c r="AN420" i="4" s="1"/>
  <c r="AI401" i="4"/>
  <c r="AQ401" i="4" s="1"/>
  <c r="AX401" i="4"/>
  <c r="AZ401" i="4" s="1"/>
  <c r="L405" i="4"/>
  <c r="N462" i="4"/>
  <c r="AK462" i="4" s="1"/>
  <c r="AS462" i="4" s="1"/>
  <c r="AE462" i="4"/>
  <c r="AM462" i="4" s="1"/>
  <c r="AI448" i="4"/>
  <c r="AQ448" i="4" s="1"/>
  <c r="AX448" i="4"/>
  <c r="AZ448" i="4" s="1"/>
  <c r="AF445" i="4"/>
  <c r="AN445" i="4" s="1"/>
  <c r="I449" i="4"/>
  <c r="AF449" i="4" s="1"/>
  <c r="AN449" i="4" s="1"/>
  <c r="N390" i="4"/>
  <c r="AK390" i="4" s="1"/>
  <c r="AS390" i="4" s="1"/>
  <c r="AE390" i="4"/>
  <c r="AM390" i="4" s="1"/>
  <c r="AI461" i="4"/>
  <c r="AQ461" i="4" s="1"/>
  <c r="AX461" i="4"/>
  <c r="AZ461" i="4" s="1"/>
  <c r="O397" i="4"/>
  <c r="AL397" i="4" s="1"/>
  <c r="AT397" i="4" s="1"/>
  <c r="AH397" i="4"/>
  <c r="AP397" i="4" s="1"/>
  <c r="AU397" i="4"/>
  <c r="AW397" i="4" s="1"/>
  <c r="N386" i="4"/>
  <c r="AK386" i="4" s="1"/>
  <c r="AS386" i="4" s="1"/>
  <c r="AE386" i="4"/>
  <c r="AM386" i="4" s="1"/>
  <c r="H391" i="4"/>
  <c r="AI387" i="4"/>
  <c r="AQ387" i="4" s="1"/>
  <c r="AX387" i="4"/>
  <c r="AZ387" i="4" s="1"/>
  <c r="N445" i="4"/>
  <c r="AK445" i="4" s="1"/>
  <c r="AS445" i="4" s="1"/>
  <c r="AE445" i="4"/>
  <c r="AM445" i="4" s="1"/>
  <c r="H449" i="4"/>
  <c r="AG423" i="4"/>
  <c r="AO423" i="4" s="1"/>
  <c r="J427" i="4"/>
  <c r="AG427" i="4" s="1"/>
  <c r="AO427" i="4" s="1"/>
  <c r="AG416" i="4"/>
  <c r="AO416" i="4" s="1"/>
  <c r="J420" i="4"/>
  <c r="AG420" i="4" s="1"/>
  <c r="AO420" i="4" s="1"/>
  <c r="AI402" i="4"/>
  <c r="AQ402" i="4" s="1"/>
  <c r="AX402" i="4"/>
  <c r="AZ402" i="4" s="1"/>
  <c r="O396" i="4"/>
  <c r="AL396" i="4" s="1"/>
  <c r="AT396" i="4" s="1"/>
  <c r="AH396" i="4"/>
  <c r="AP396" i="4" s="1"/>
  <c r="AU396" i="4"/>
  <c r="AW396" i="4" s="1"/>
  <c r="O387" i="4"/>
  <c r="AL387" i="4" s="1"/>
  <c r="AT387" i="4" s="1"/>
  <c r="AH387" i="4"/>
  <c r="AP387" i="4" s="1"/>
  <c r="AU387" i="4"/>
  <c r="AW387" i="4" s="1"/>
  <c r="O463" i="4"/>
  <c r="AH463" i="4"/>
  <c r="AP463" i="4" s="1"/>
  <c r="AU463" i="4"/>
  <c r="O455" i="4"/>
  <c r="AL455" i="4" s="1"/>
  <c r="AT455" i="4" s="1"/>
  <c r="AH455" i="4"/>
  <c r="AP455" i="4" s="1"/>
  <c r="AU455" i="4"/>
  <c r="AW455" i="4" s="1"/>
  <c r="O445" i="4"/>
  <c r="AL445" i="4" s="1"/>
  <c r="AT445" i="4" s="1"/>
  <c r="AH445" i="4"/>
  <c r="AP445" i="4" s="1"/>
  <c r="AU445" i="4"/>
  <c r="AW445" i="4" s="1"/>
  <c r="K449" i="4"/>
  <c r="O432" i="4"/>
  <c r="AL432" i="4" s="1"/>
  <c r="AT432" i="4" s="1"/>
  <c r="AH432" i="4"/>
  <c r="AP432" i="4" s="1"/>
  <c r="AU432" i="4"/>
  <c r="AW432" i="4" s="1"/>
  <c r="O430" i="4"/>
  <c r="AL430" i="4" s="1"/>
  <c r="AT430" i="4" s="1"/>
  <c r="AH430" i="4"/>
  <c r="AP430" i="4" s="1"/>
  <c r="AU430" i="4"/>
  <c r="AW430" i="4" s="1"/>
  <c r="K435" i="4"/>
  <c r="O419" i="4"/>
  <c r="AL419" i="4" s="1"/>
  <c r="AT419" i="4" s="1"/>
  <c r="AH419" i="4"/>
  <c r="AP419" i="4" s="1"/>
  <c r="AU419" i="4"/>
  <c r="AW419" i="4" s="1"/>
  <c r="O411" i="4"/>
  <c r="AL411" i="4" s="1"/>
  <c r="AT411" i="4" s="1"/>
  <c r="AH411" i="4"/>
  <c r="AP411" i="4" s="1"/>
  <c r="AU411" i="4"/>
  <c r="AW411" i="4" s="1"/>
  <c r="N401" i="4"/>
  <c r="AK401" i="4" s="1"/>
  <c r="AS401" i="4" s="1"/>
  <c r="AE401" i="4"/>
  <c r="AM401" i="4" s="1"/>
  <c r="H405" i="4"/>
  <c r="N395" i="4"/>
  <c r="AK395" i="4" s="1"/>
  <c r="AS395" i="4" s="1"/>
  <c r="AE395" i="4"/>
  <c r="AM395" i="4" s="1"/>
  <c r="O461" i="4"/>
  <c r="AL461" i="4" s="1"/>
  <c r="AT461" i="4" s="1"/>
  <c r="AH461" i="4"/>
  <c r="AP461" i="4" s="1"/>
  <c r="AU461" i="4"/>
  <c r="AW461" i="4" s="1"/>
  <c r="O452" i="4"/>
  <c r="AL452" i="4" s="1"/>
  <c r="AT452" i="4" s="1"/>
  <c r="AH452" i="4"/>
  <c r="AP452" i="4" s="1"/>
  <c r="AU452" i="4"/>
  <c r="AW452" i="4" s="1"/>
  <c r="K457" i="4"/>
  <c r="AI440" i="4"/>
  <c r="AQ440" i="4" s="1"/>
  <c r="AX440" i="4"/>
  <c r="AZ440" i="4" s="1"/>
  <c r="N434" i="4"/>
  <c r="AK434" i="4" s="1"/>
  <c r="AS434" i="4" s="1"/>
  <c r="AE434" i="4"/>
  <c r="AM434" i="4" s="1"/>
  <c r="N409" i="4"/>
  <c r="AK409" i="4" s="1"/>
  <c r="AS409" i="4" s="1"/>
  <c r="AE409" i="4"/>
  <c r="AM409" i="4" s="1"/>
  <c r="AI452" i="4"/>
  <c r="AQ452" i="4" s="1"/>
  <c r="AX452" i="4"/>
  <c r="AZ452" i="4" s="1"/>
  <c r="L457" i="4"/>
  <c r="AJ423" i="4"/>
  <c r="AR423" i="4" s="1"/>
  <c r="M427" i="4"/>
  <c r="AJ427" i="4" s="1"/>
  <c r="AR427" i="4" s="1"/>
  <c r="O386" i="4"/>
  <c r="AL386" i="4" s="1"/>
  <c r="AT386" i="4" s="1"/>
  <c r="AH386" i="4"/>
  <c r="AP386" i="4" s="1"/>
  <c r="AU386" i="4"/>
  <c r="AW386" i="4" s="1"/>
  <c r="K391" i="4"/>
  <c r="AI445" i="4"/>
  <c r="AQ445" i="4" s="1"/>
  <c r="AX445" i="4"/>
  <c r="AZ445" i="4" s="1"/>
  <c r="L449" i="4"/>
  <c r="N430" i="4"/>
  <c r="AK430" i="4" s="1"/>
  <c r="AS430" i="4" s="1"/>
  <c r="AE430" i="4"/>
  <c r="AM430" i="4" s="1"/>
  <c r="H435" i="4"/>
  <c r="O424" i="4"/>
  <c r="AL424" i="4" s="1"/>
  <c r="AT424" i="4" s="1"/>
  <c r="AH424" i="4"/>
  <c r="AP424" i="4" s="1"/>
  <c r="AU424" i="4"/>
  <c r="AW424" i="4" s="1"/>
  <c r="N417" i="4"/>
  <c r="AK417" i="4" s="1"/>
  <c r="AS417" i="4" s="1"/>
  <c r="AE417" i="4"/>
  <c r="AM417" i="4" s="1"/>
  <c r="AI410" i="4"/>
  <c r="AQ410" i="4" s="1"/>
  <c r="AX410" i="4"/>
  <c r="AZ410" i="4" s="1"/>
  <c r="O395" i="4"/>
  <c r="AL395" i="4" s="1"/>
  <c r="AT395" i="4" s="1"/>
  <c r="AH395" i="4"/>
  <c r="AP395" i="4" s="1"/>
  <c r="AU395" i="4"/>
  <c r="AW395" i="4" s="1"/>
  <c r="N389" i="4"/>
  <c r="AK389" i="4" s="1"/>
  <c r="AS389" i="4" s="1"/>
  <c r="AE389" i="4"/>
  <c r="AM389" i="4" s="1"/>
  <c r="AI447" i="4"/>
  <c r="AQ447" i="4" s="1"/>
  <c r="AX447" i="4"/>
  <c r="AZ447" i="4" s="1"/>
  <c r="N441" i="4"/>
  <c r="AK441" i="4" s="1"/>
  <c r="AS441" i="4" s="1"/>
  <c r="AE441" i="4"/>
  <c r="AM441" i="4" s="1"/>
  <c r="AG401" i="4"/>
  <c r="AO401" i="4" s="1"/>
  <c r="J405" i="4"/>
  <c r="AG405" i="4" s="1"/>
  <c r="AO405" i="4" s="1"/>
  <c r="N382" i="4"/>
  <c r="AK382" i="4" s="1"/>
  <c r="AS382" i="4" s="1"/>
  <c r="AE382" i="4"/>
  <c r="AM382" i="4" s="1"/>
  <c r="O441" i="4"/>
  <c r="AL441" i="4" s="1"/>
  <c r="AT441" i="4" s="1"/>
  <c r="AH441" i="4"/>
  <c r="AP441" i="4" s="1"/>
  <c r="AU441" i="4"/>
  <c r="AW441" i="4" s="1"/>
  <c r="O418" i="4"/>
  <c r="AL418" i="4" s="1"/>
  <c r="AT418" i="4" s="1"/>
  <c r="AH418" i="4"/>
  <c r="AP418" i="4" s="1"/>
  <c r="AU418" i="4"/>
  <c r="AW418" i="4" s="1"/>
  <c r="AI462" i="4"/>
  <c r="AQ462" i="4" s="1"/>
  <c r="AX462" i="4"/>
  <c r="AZ462" i="4" s="1"/>
  <c r="N380" i="4"/>
  <c r="AK380" i="4" s="1"/>
  <c r="AS380" i="4" s="1"/>
  <c r="AE380" i="4"/>
  <c r="AM380" i="4" s="1"/>
  <c r="N424" i="4"/>
  <c r="AK424" i="4" s="1"/>
  <c r="AS424" i="4" s="1"/>
  <c r="AE424" i="4"/>
  <c r="AM424" i="4" s="1"/>
  <c r="AF401" i="4"/>
  <c r="AN401" i="4" s="1"/>
  <c r="I405" i="4"/>
  <c r="AF405" i="4" s="1"/>
  <c r="AN405" i="4" s="1"/>
  <c r="N396" i="4"/>
  <c r="AK396" i="4" s="1"/>
  <c r="AS396" i="4" s="1"/>
  <c r="AE396" i="4"/>
  <c r="AM396" i="4" s="1"/>
  <c r="N463" i="4"/>
  <c r="AE463" i="4"/>
  <c r="AM463" i="4" s="1"/>
  <c r="O460" i="4"/>
  <c r="AL460" i="4" s="1"/>
  <c r="AT460" i="4" s="1"/>
  <c r="AH460" i="4"/>
  <c r="AP460" i="4" s="1"/>
  <c r="AU460" i="4"/>
  <c r="AW460" i="4" s="1"/>
  <c r="K464" i="4"/>
  <c r="N447" i="4"/>
  <c r="AK447" i="4" s="1"/>
  <c r="AS447" i="4" s="1"/>
  <c r="AE447" i="4"/>
  <c r="AM447" i="4" s="1"/>
  <c r="O438" i="4"/>
  <c r="AL438" i="4" s="1"/>
  <c r="AT438" i="4" s="1"/>
  <c r="AH438" i="4"/>
  <c r="AP438" i="4" s="1"/>
  <c r="AU438" i="4"/>
  <c r="AW438" i="4" s="1"/>
  <c r="K442" i="4"/>
  <c r="O433" i="4"/>
  <c r="AL433" i="4" s="1"/>
  <c r="AT433" i="4" s="1"/>
  <c r="AH433" i="4"/>
  <c r="AP433" i="4" s="1"/>
  <c r="AU433" i="4"/>
  <c r="AW433" i="4" s="1"/>
  <c r="AI431" i="4"/>
  <c r="AQ431" i="4" s="1"/>
  <c r="AX431" i="4"/>
  <c r="AZ431" i="4" s="1"/>
  <c r="AI423" i="4"/>
  <c r="AQ423" i="4" s="1"/>
  <c r="AX423" i="4"/>
  <c r="AZ423" i="4" s="1"/>
  <c r="L427" i="4"/>
  <c r="N418" i="4"/>
  <c r="AK418" i="4" s="1"/>
  <c r="AS418" i="4" s="1"/>
  <c r="AE418" i="4"/>
  <c r="AM418" i="4" s="1"/>
  <c r="N411" i="4"/>
  <c r="AK411" i="4" s="1"/>
  <c r="AS411" i="4" s="1"/>
  <c r="AE411" i="4"/>
  <c r="AM411" i="4" s="1"/>
  <c r="O402" i="4"/>
  <c r="AL402" i="4" s="1"/>
  <c r="AT402" i="4" s="1"/>
  <c r="AH402" i="4"/>
  <c r="AP402" i="4" s="1"/>
  <c r="AU402" i="4"/>
  <c r="AW402" i="4" s="1"/>
  <c r="AF386" i="4"/>
  <c r="AN386" i="4" s="1"/>
  <c r="I391" i="4"/>
  <c r="AF391" i="4" s="1"/>
  <c r="AN391" i="4" s="1"/>
  <c r="O456" i="4"/>
  <c r="AL456" i="4" s="1"/>
  <c r="AT456" i="4" s="1"/>
  <c r="AH456" i="4"/>
  <c r="AP456" i="4" s="1"/>
  <c r="AU456" i="4"/>
  <c r="AW456" i="4" s="1"/>
  <c r="O448" i="4"/>
  <c r="AL448" i="4" s="1"/>
  <c r="AT448" i="4" s="1"/>
  <c r="AH448" i="4"/>
  <c r="AP448" i="4" s="1"/>
  <c r="AU448" i="4"/>
  <c r="AW448" i="4" s="1"/>
  <c r="AJ445" i="4"/>
  <c r="AR445" i="4" s="1"/>
  <c r="M449" i="4"/>
  <c r="AJ449" i="4" s="1"/>
  <c r="AR449" i="4" s="1"/>
  <c r="N439" i="4"/>
  <c r="AK439" i="4" s="1"/>
  <c r="AS439" i="4" s="1"/>
  <c r="AE439" i="4"/>
  <c r="AM439" i="4" s="1"/>
  <c r="AI432" i="4"/>
  <c r="AQ432" i="4" s="1"/>
  <c r="AX432" i="4"/>
  <c r="AZ432" i="4" s="1"/>
  <c r="N410" i="4"/>
  <c r="AK410" i="4" s="1"/>
  <c r="AS410" i="4" s="1"/>
  <c r="AE410" i="4"/>
  <c r="AM410" i="4" s="1"/>
  <c r="AF394" i="4"/>
  <c r="AN394" i="4" s="1"/>
  <c r="I398" i="4"/>
  <c r="AF398" i="4" s="1"/>
  <c r="AN398" i="4" s="1"/>
  <c r="AG408" i="4"/>
  <c r="AO408" i="4" s="1"/>
  <c r="J413" i="4"/>
  <c r="AG413" i="4" s="1"/>
  <c r="AO413" i="4" s="1"/>
  <c r="AI381" i="4"/>
  <c r="AQ381" i="4" s="1"/>
  <c r="AX381" i="4"/>
  <c r="AZ381" i="4" s="1"/>
  <c r="AF438" i="4"/>
  <c r="AN438" i="4" s="1"/>
  <c r="I442" i="4"/>
  <c r="AF442" i="4" s="1"/>
  <c r="AN442" i="4" s="1"/>
  <c r="AG430" i="4"/>
  <c r="AO430" i="4" s="1"/>
  <c r="J435" i="4"/>
  <c r="AG435" i="4" s="1"/>
  <c r="AO435" i="4" s="1"/>
  <c r="O423" i="4"/>
  <c r="AL423" i="4" s="1"/>
  <c r="AT423" i="4" s="1"/>
  <c r="AH423" i="4"/>
  <c r="AP423" i="4" s="1"/>
  <c r="AU423" i="4"/>
  <c r="AW423" i="4" s="1"/>
  <c r="K427" i="4"/>
  <c r="O417" i="4"/>
  <c r="AL417" i="4" s="1"/>
  <c r="AT417" i="4" s="1"/>
  <c r="AH417" i="4"/>
  <c r="AP417" i="4" s="1"/>
  <c r="AU417" i="4"/>
  <c r="AW417" i="4" s="1"/>
  <c r="AI404" i="4"/>
  <c r="AQ404" i="4" s="1"/>
  <c r="AX404" i="4"/>
  <c r="AZ404" i="4" s="1"/>
  <c r="O382" i="4"/>
  <c r="AL382" i="4" s="1"/>
  <c r="AT382" i="4" s="1"/>
  <c r="AH382" i="4"/>
  <c r="AP382" i="4" s="1"/>
  <c r="AU382" i="4"/>
  <c r="AW382" i="4" s="1"/>
  <c r="AJ452" i="4"/>
  <c r="AR452" i="4" s="1"/>
  <c r="M457" i="4"/>
  <c r="AJ457" i="4" s="1"/>
  <c r="AR457" i="4" s="1"/>
  <c r="O439" i="4"/>
  <c r="AL439" i="4" s="1"/>
  <c r="AT439" i="4" s="1"/>
  <c r="AH439" i="4"/>
  <c r="AP439" i="4" s="1"/>
  <c r="AU439" i="4"/>
  <c r="AW439" i="4" s="1"/>
  <c r="AG379" i="4"/>
  <c r="AO379" i="4" s="1"/>
  <c r="J383" i="4"/>
  <c r="N446" i="4"/>
  <c r="AK446" i="4" s="1"/>
  <c r="AS446" i="4" s="1"/>
  <c r="AE446" i="4"/>
  <c r="AM446" i="4" s="1"/>
  <c r="AI456" i="4"/>
  <c r="AQ456" i="4" s="1"/>
  <c r="AX456" i="4"/>
  <c r="AZ456" i="4" s="1"/>
  <c r="AI424" i="4"/>
  <c r="AQ424" i="4" s="1"/>
  <c r="AX424" i="4"/>
  <c r="AZ424" i="4" s="1"/>
  <c r="N387" i="4"/>
  <c r="AK387" i="4" s="1"/>
  <c r="AS387" i="4" s="1"/>
  <c r="AE387" i="4"/>
  <c r="AM387" i="4" s="1"/>
  <c r="AF430" i="4"/>
  <c r="AN430" i="4" s="1"/>
  <c r="I435" i="4"/>
  <c r="AF435" i="4" s="1"/>
  <c r="AN435" i="4" s="1"/>
  <c r="O416" i="4"/>
  <c r="AL416" i="4" s="1"/>
  <c r="AT416" i="4" s="1"/>
  <c r="AH416" i="4"/>
  <c r="AP416" i="4" s="1"/>
  <c r="AU416" i="4"/>
  <c r="AW416" i="4" s="1"/>
  <c r="K420" i="4"/>
  <c r="N408" i="4"/>
  <c r="AK408" i="4" s="1"/>
  <c r="AS408" i="4" s="1"/>
  <c r="AE408" i="4"/>
  <c r="AM408" i="4" s="1"/>
  <c r="H413" i="4"/>
  <c r="AI395" i="4"/>
  <c r="AQ395" i="4" s="1"/>
  <c r="AX395" i="4"/>
  <c r="AZ395" i="4" s="1"/>
  <c r="AJ460" i="4"/>
  <c r="AR460" i="4" s="1"/>
  <c r="M464" i="4"/>
  <c r="O446" i="4"/>
  <c r="AL446" i="4" s="1"/>
  <c r="AT446" i="4" s="1"/>
  <c r="AH446" i="4"/>
  <c r="AP446" i="4" s="1"/>
  <c r="AU446" i="4"/>
  <c r="AW446" i="4" s="1"/>
  <c r="AJ416" i="4"/>
  <c r="AR416" i="4" s="1"/>
  <c r="M420" i="4"/>
  <c r="AJ420" i="4" s="1"/>
  <c r="AR420" i="4" s="1"/>
  <c r="N388" i="4"/>
  <c r="AK388" i="4" s="1"/>
  <c r="AS388" i="4" s="1"/>
  <c r="AE388" i="4"/>
  <c r="AM388" i="4" s="1"/>
  <c r="O388" i="4"/>
  <c r="AL388" i="4" s="1"/>
  <c r="AT388" i="4" s="1"/>
  <c r="AH388" i="4"/>
  <c r="AP388" i="4" s="1"/>
  <c r="AU388" i="4"/>
  <c r="AW388" i="4" s="1"/>
  <c r="N453" i="4"/>
  <c r="AK453" i="4" s="1"/>
  <c r="AS453" i="4" s="1"/>
  <c r="AE453" i="4"/>
  <c r="AM453" i="4" s="1"/>
  <c r="AI433" i="4"/>
  <c r="AQ433" i="4" s="1"/>
  <c r="AX433" i="4"/>
  <c r="AZ433" i="4" s="1"/>
  <c r="N425" i="4"/>
  <c r="AK425" i="4" s="1"/>
  <c r="AS425" i="4" s="1"/>
  <c r="AE425" i="4"/>
  <c r="AM425" i="4" s="1"/>
  <c r="O412" i="4"/>
  <c r="AL412" i="4" s="1"/>
  <c r="AT412" i="4" s="1"/>
  <c r="AH412" i="4"/>
  <c r="AP412" i="4" s="1"/>
  <c r="AU412" i="4"/>
  <c r="AW412" i="4" s="1"/>
  <c r="AI394" i="4"/>
  <c r="AQ394" i="4" s="1"/>
  <c r="AX394" i="4"/>
  <c r="AZ394" i="4" s="1"/>
  <c r="L398" i="4"/>
  <c r="AI460" i="4"/>
  <c r="AQ460" i="4" s="1"/>
  <c r="AX460" i="4"/>
  <c r="AZ460" i="4" s="1"/>
  <c r="L464" i="4"/>
  <c r="AI403" i="4"/>
  <c r="AQ403" i="4" s="1"/>
  <c r="AX403" i="4"/>
  <c r="AZ403" i="4" s="1"/>
  <c r="AG460" i="4"/>
  <c r="AO460" i="4" s="1"/>
  <c r="J464" i="4"/>
  <c r="AI425" i="4"/>
  <c r="AQ425" i="4" s="1"/>
  <c r="AX425" i="4"/>
  <c r="AZ425" i="4" s="1"/>
  <c r="AI417" i="4"/>
  <c r="AQ417" i="4" s="1"/>
  <c r="AX417" i="4"/>
  <c r="AZ417" i="4" s="1"/>
  <c r="AI409" i="4"/>
  <c r="AQ409" i="4" s="1"/>
  <c r="AX409" i="4"/>
  <c r="AZ409" i="4" s="1"/>
  <c r="AJ379" i="4"/>
  <c r="AR379" i="4" s="1"/>
  <c r="M383" i="4"/>
  <c r="N423" i="4"/>
  <c r="AK423" i="4" s="1"/>
  <c r="AS423" i="4" s="1"/>
  <c r="AE423" i="4"/>
  <c r="AM423" i="4" s="1"/>
  <c r="H427" i="4"/>
  <c r="N402" i="4"/>
  <c r="AK402" i="4" s="1"/>
  <c r="AS402" i="4" s="1"/>
  <c r="AE402" i="4"/>
  <c r="AM402" i="4" s="1"/>
  <c r="O379" i="4"/>
  <c r="AL379" i="4" s="1"/>
  <c r="AT379" i="4" s="1"/>
  <c r="AH379" i="4"/>
  <c r="AP379" i="4" s="1"/>
  <c r="AU379" i="4"/>
  <c r="AW379" i="4" s="1"/>
  <c r="K383" i="4"/>
  <c r="AG445" i="4"/>
  <c r="AO445" i="4" s="1"/>
  <c r="J449" i="4"/>
  <c r="AG449" i="4" s="1"/>
  <c r="AO449" i="4" s="1"/>
  <c r="AI454" i="4"/>
  <c r="AQ454" i="4" s="1"/>
  <c r="AX454" i="4"/>
  <c r="AZ454" i="4" s="1"/>
  <c r="N416" i="4"/>
  <c r="AK416" i="4" s="1"/>
  <c r="AS416" i="4" s="1"/>
  <c r="AE416" i="4"/>
  <c r="AM416" i="4" s="1"/>
  <c r="H420" i="4"/>
  <c r="N394" i="4"/>
  <c r="AK394" i="4" s="1"/>
  <c r="AS394" i="4" s="1"/>
  <c r="AE394" i="4"/>
  <c r="AM394" i="4" s="1"/>
  <c r="H398" i="4"/>
  <c r="AF460" i="4"/>
  <c r="AN460" i="4" s="1"/>
  <c r="I464" i="4"/>
  <c r="AI416" i="4"/>
  <c r="AQ416" i="4" s="1"/>
  <c r="AX416" i="4"/>
  <c r="AZ416" i="4" s="1"/>
  <c r="L420" i="4"/>
  <c r="O390" i="4"/>
  <c r="AL390" i="4" s="1"/>
  <c r="AT390" i="4" s="1"/>
  <c r="AH390" i="4"/>
  <c r="AP390" i="4" s="1"/>
  <c r="AU390" i="4"/>
  <c r="AW390" i="4" s="1"/>
  <c r="O380" i="4"/>
  <c r="AL380" i="4" s="1"/>
  <c r="AT380" i="4" s="1"/>
  <c r="AH380" i="4"/>
  <c r="AP380" i="4" s="1"/>
  <c r="AU380" i="4"/>
  <c r="AW380" i="4" s="1"/>
  <c r="AI446" i="4"/>
  <c r="AQ446" i="4" s="1"/>
  <c r="AX446" i="4"/>
  <c r="AZ446" i="4" s="1"/>
  <c r="O453" i="4"/>
  <c r="AL453" i="4" s="1"/>
  <c r="AT453" i="4" s="1"/>
  <c r="AH453" i="4"/>
  <c r="AP453" i="4" s="1"/>
  <c r="AU453" i="4"/>
  <c r="AW453" i="4" s="1"/>
  <c r="N419" i="4"/>
  <c r="AK419" i="4" s="1"/>
  <c r="AS419" i="4" s="1"/>
  <c r="AE419" i="4"/>
  <c r="AM419" i="4" s="1"/>
  <c r="O403" i="4"/>
  <c r="AL403" i="4" s="1"/>
  <c r="AT403" i="4" s="1"/>
  <c r="AH403" i="4"/>
  <c r="AP403" i="4" s="1"/>
  <c r="AU403" i="4"/>
  <c r="AW403" i="4" s="1"/>
  <c r="N397" i="4"/>
  <c r="AK397" i="4" s="1"/>
  <c r="AS397" i="4" s="1"/>
  <c r="AE397" i="4"/>
  <c r="AM397" i="4" s="1"/>
  <c r="AG386" i="4"/>
  <c r="AO386" i="4" s="1"/>
  <c r="J391" i="4"/>
  <c r="AG391" i="4" s="1"/>
  <c r="AO391" i="4" s="1"/>
  <c r="AF379" i="4"/>
  <c r="AN379" i="4" s="1"/>
  <c r="I383" i="4"/>
  <c r="O454" i="4"/>
  <c r="AL454" i="4" s="1"/>
  <c r="AT454" i="4" s="1"/>
  <c r="AH454" i="4"/>
  <c r="AP454" i="4" s="1"/>
  <c r="AU454" i="4"/>
  <c r="AW454" i="4" s="1"/>
  <c r="N433" i="4"/>
  <c r="AK433" i="4" s="1"/>
  <c r="AS433" i="4" s="1"/>
  <c r="AE433" i="4"/>
  <c r="AM433" i="4" s="1"/>
  <c r="O410" i="4"/>
  <c r="AL410" i="4" s="1"/>
  <c r="AT410" i="4" s="1"/>
  <c r="AH410" i="4"/>
  <c r="AP410" i="4" s="1"/>
  <c r="AU410" i="4"/>
  <c r="AW410" i="4" s="1"/>
  <c r="O401" i="4"/>
  <c r="AL401" i="4" s="1"/>
  <c r="AT401" i="4" s="1"/>
  <c r="AH401" i="4"/>
  <c r="AP401" i="4" s="1"/>
  <c r="AU401" i="4"/>
  <c r="AW401" i="4" s="1"/>
  <c r="K405" i="4"/>
  <c r="O394" i="4"/>
  <c r="AL394" i="4" s="1"/>
  <c r="AT394" i="4" s="1"/>
  <c r="AH394" i="4"/>
  <c r="AP394" i="4" s="1"/>
  <c r="AU394" i="4"/>
  <c r="AW394" i="4" s="1"/>
  <c r="K398" i="4"/>
  <c r="N460" i="4"/>
  <c r="AK460" i="4" s="1"/>
  <c r="AS460" i="4" s="1"/>
  <c r="AE460" i="4"/>
  <c r="AM460" i="4" s="1"/>
  <c r="H464" i="4"/>
  <c r="AG438" i="4"/>
  <c r="AO438" i="4" s="1"/>
  <c r="J442" i="4"/>
  <c r="AG442" i="4" s="1"/>
  <c r="AO442" i="4" s="1"/>
  <c r="N381" i="4"/>
  <c r="AK381" i="4" s="1"/>
  <c r="AS381" i="4" s="1"/>
  <c r="AE381" i="4"/>
  <c r="AM381" i="4" s="1"/>
  <c r="N404" i="4"/>
  <c r="AK404" i="4" s="1"/>
  <c r="AS404" i="4" s="1"/>
  <c r="AE404" i="4"/>
  <c r="AM404" i="4" s="1"/>
  <c r="N440" i="4"/>
  <c r="AK440" i="4" s="1"/>
  <c r="AS440" i="4" s="1"/>
  <c r="AE440" i="4"/>
  <c r="AM440" i="4" s="1"/>
  <c r="O431" i="4"/>
  <c r="AL431" i="4" s="1"/>
  <c r="AT431" i="4" s="1"/>
  <c r="AH431" i="4"/>
  <c r="AP431" i="4" s="1"/>
  <c r="AU431" i="4"/>
  <c r="AW431" i="4" s="1"/>
  <c r="N426" i="4"/>
  <c r="AK426" i="4" s="1"/>
  <c r="AS426" i="4" s="1"/>
  <c r="AE426" i="4"/>
  <c r="AM426" i="4" s="1"/>
  <c r="AJ408" i="4"/>
  <c r="AR408" i="4" s="1"/>
  <c r="M413" i="4"/>
  <c r="AJ413" i="4" s="1"/>
  <c r="AR413" i="4" s="1"/>
  <c r="AI389" i="4"/>
  <c r="AQ389" i="4" s="1"/>
  <c r="AX389" i="4"/>
  <c r="AZ389" i="4" s="1"/>
  <c r="AI453" i="4"/>
  <c r="AQ453" i="4" s="1"/>
  <c r="AX453" i="4"/>
  <c r="AZ453" i="4" s="1"/>
  <c r="BM448" i="3"/>
  <c r="BY448" i="3" s="1"/>
  <c r="CE448" i="3" s="1"/>
  <c r="BA448" i="3"/>
  <c r="BG448" i="3" s="1"/>
  <c r="AZ409" i="3"/>
  <c r="BF409" i="3" s="1"/>
  <c r="BL409" i="3"/>
  <c r="BX409" i="3" s="1"/>
  <c r="CD409" i="3" s="1"/>
  <c r="BA379" i="3"/>
  <c r="BG379" i="3" s="1"/>
  <c r="AO383" i="3"/>
  <c r="BM379" i="3"/>
  <c r="BY379" i="3" s="1"/>
  <c r="CE379" i="3" s="1"/>
  <c r="M431" i="3"/>
  <c r="AA431" i="3"/>
  <c r="AG431" i="3" s="1"/>
  <c r="AY431" i="3"/>
  <c r="BE431" i="3" s="1"/>
  <c r="BK431" i="3"/>
  <c r="BW431" i="3" s="1"/>
  <c r="CC431" i="3" s="1"/>
  <c r="AR431" i="3"/>
  <c r="AZ452" i="3"/>
  <c r="BF452" i="3" s="1"/>
  <c r="BL452" i="3"/>
  <c r="BX452" i="3" s="1"/>
  <c r="CD452" i="3" s="1"/>
  <c r="AN457" i="3"/>
  <c r="BO390" i="3"/>
  <c r="CA390" i="3" s="1"/>
  <c r="CG390" i="3" s="1"/>
  <c r="BC390" i="3"/>
  <c r="BI390" i="3" s="1"/>
  <c r="AD452" i="3"/>
  <c r="AJ452" i="3" s="1"/>
  <c r="K457" i="3"/>
  <c r="AD457" i="3" s="1"/>
  <c r="AJ457" i="3" s="1"/>
  <c r="AA404" i="3"/>
  <c r="AG404" i="3" s="1"/>
  <c r="M404" i="3"/>
  <c r="BB452" i="3"/>
  <c r="BH452" i="3" s="1"/>
  <c r="BN452" i="3"/>
  <c r="BZ452" i="3" s="1"/>
  <c r="CF452" i="3" s="1"/>
  <c r="AP457" i="3"/>
  <c r="BA461" i="3"/>
  <c r="BG461" i="3" s="1"/>
  <c r="BM461" i="3"/>
  <c r="BY461" i="3" s="1"/>
  <c r="CE461" i="3" s="1"/>
  <c r="M452" i="3"/>
  <c r="AA452" i="3"/>
  <c r="AG452" i="3" s="1"/>
  <c r="H457" i="3"/>
  <c r="BN439" i="3"/>
  <c r="BZ439" i="3" s="1"/>
  <c r="CF439" i="3" s="1"/>
  <c r="BB439" i="3"/>
  <c r="BH439" i="3" s="1"/>
  <c r="AZ408" i="3"/>
  <c r="BF408" i="3" s="1"/>
  <c r="BL408" i="3"/>
  <c r="BX408" i="3" s="1"/>
  <c r="CD408" i="3" s="1"/>
  <c r="AN413" i="3"/>
  <c r="AD430" i="3"/>
  <c r="AJ430" i="3" s="1"/>
  <c r="K435" i="3"/>
  <c r="AD435" i="3" s="1"/>
  <c r="AJ435" i="3" s="1"/>
  <c r="AN435" i="3"/>
  <c r="AZ430" i="3"/>
  <c r="BF430" i="3" s="1"/>
  <c r="BL430" i="3"/>
  <c r="BX430" i="3" s="1"/>
  <c r="CD430" i="3" s="1"/>
  <c r="AB386" i="3"/>
  <c r="AH386" i="3" s="1"/>
  <c r="I391" i="3"/>
  <c r="AB391" i="3" s="1"/>
  <c r="AH391" i="3" s="1"/>
  <c r="BA431" i="3"/>
  <c r="BG431" i="3" s="1"/>
  <c r="BM431" i="3"/>
  <c r="BY431" i="3" s="1"/>
  <c r="CE431" i="3" s="1"/>
  <c r="M397" i="3"/>
  <c r="AA397" i="3"/>
  <c r="AG397" i="3" s="1"/>
  <c r="BB390" i="3"/>
  <c r="BH390" i="3" s="1"/>
  <c r="BN390" i="3"/>
  <c r="BZ390" i="3" s="1"/>
  <c r="CF390" i="3" s="1"/>
  <c r="AB379" i="3"/>
  <c r="AH379" i="3" s="1"/>
  <c r="I383" i="3"/>
  <c r="BM441" i="3"/>
  <c r="BY441" i="3" s="1"/>
  <c r="CE441" i="3" s="1"/>
  <c r="BA441" i="3"/>
  <c r="BG441" i="3" s="1"/>
  <c r="AZ434" i="3"/>
  <c r="BF434" i="3" s="1"/>
  <c r="BL434" i="3"/>
  <c r="BX434" i="3" s="1"/>
  <c r="CD434" i="3" s="1"/>
  <c r="BL419" i="3"/>
  <c r="BX419" i="3" s="1"/>
  <c r="CD419" i="3" s="1"/>
  <c r="AZ419" i="3"/>
  <c r="BF419" i="3" s="1"/>
  <c r="AB430" i="3"/>
  <c r="AH430" i="3" s="1"/>
  <c r="I435" i="3"/>
  <c r="AB435" i="3" s="1"/>
  <c r="AH435" i="3" s="1"/>
  <c r="AR446" i="3"/>
  <c r="AY446" i="3"/>
  <c r="BE446" i="3" s="1"/>
  <c r="BK446" i="3"/>
  <c r="BW446" i="3" s="1"/>
  <c r="CC446" i="3" s="1"/>
  <c r="BM418" i="3"/>
  <c r="BY418" i="3" s="1"/>
  <c r="CE418" i="3" s="1"/>
  <c r="BA418" i="3"/>
  <c r="BG418" i="3" s="1"/>
  <c r="BM382" i="3"/>
  <c r="BY382" i="3" s="1"/>
  <c r="CE382" i="3" s="1"/>
  <c r="BA382" i="3"/>
  <c r="BG382" i="3" s="1"/>
  <c r="AR445" i="3"/>
  <c r="BK445" i="3"/>
  <c r="BW445" i="3" s="1"/>
  <c r="CC445" i="3" s="1"/>
  <c r="AM449" i="3"/>
  <c r="AY445" i="3"/>
  <c r="BE445" i="3" s="1"/>
  <c r="BC445" i="3"/>
  <c r="BI445" i="3" s="1"/>
  <c r="BO445" i="3"/>
  <c r="CA445" i="3" s="1"/>
  <c r="CG445" i="3" s="1"/>
  <c r="AQ449" i="3"/>
  <c r="AZ387" i="3"/>
  <c r="BF387" i="3" s="1"/>
  <c r="BL387" i="3"/>
  <c r="BX387" i="3" s="1"/>
  <c r="CD387" i="3" s="1"/>
  <c r="BC426" i="3"/>
  <c r="BI426" i="3" s="1"/>
  <c r="BO426" i="3"/>
  <c r="CA426" i="3" s="1"/>
  <c r="CG426" i="3" s="1"/>
  <c r="K413" i="3"/>
  <c r="AD413" i="3" s="1"/>
  <c r="AJ413" i="3" s="1"/>
  <c r="AD408" i="3"/>
  <c r="AJ408" i="3" s="1"/>
  <c r="BA456" i="3"/>
  <c r="BG456" i="3" s="1"/>
  <c r="BM456" i="3"/>
  <c r="BY456" i="3" s="1"/>
  <c r="CE456" i="3" s="1"/>
  <c r="M382" i="3"/>
  <c r="AA382" i="3"/>
  <c r="AG382" i="3" s="1"/>
  <c r="BL416" i="3"/>
  <c r="BX416" i="3" s="1"/>
  <c r="CD416" i="3" s="1"/>
  <c r="AZ416" i="3"/>
  <c r="BF416" i="3" s="1"/>
  <c r="AN420" i="3"/>
  <c r="J398" i="3"/>
  <c r="AC398" i="3" s="1"/>
  <c r="AI398" i="3" s="1"/>
  <c r="AC394" i="3"/>
  <c r="AI394" i="3" s="1"/>
  <c r="K420" i="3"/>
  <c r="AD420" i="3" s="1"/>
  <c r="AJ420" i="3" s="1"/>
  <c r="AD416" i="3"/>
  <c r="AJ416" i="3" s="1"/>
  <c r="BA396" i="3"/>
  <c r="BG396" i="3" s="1"/>
  <c r="BM396" i="3"/>
  <c r="BY396" i="3" s="1"/>
  <c r="CE396" i="3" s="1"/>
  <c r="BB417" i="3"/>
  <c r="BH417" i="3" s="1"/>
  <c r="BN417" i="3"/>
  <c r="BZ417" i="3" s="1"/>
  <c r="CF417" i="3" s="1"/>
  <c r="AR461" i="3"/>
  <c r="AY461" i="3"/>
  <c r="BE461" i="3" s="1"/>
  <c r="BK461" i="3"/>
  <c r="BW461" i="3" s="1"/>
  <c r="CC461" i="3" s="1"/>
  <c r="BC388" i="3"/>
  <c r="BI388" i="3" s="1"/>
  <c r="BO388" i="3"/>
  <c r="CA388" i="3" s="1"/>
  <c r="CG388" i="3" s="1"/>
  <c r="BM380" i="3"/>
  <c r="BY380" i="3" s="1"/>
  <c r="CE380" i="3" s="1"/>
  <c r="BA380" i="3"/>
  <c r="BG380" i="3" s="1"/>
  <c r="BB425" i="3"/>
  <c r="BH425" i="3" s="1"/>
  <c r="BN425" i="3"/>
  <c r="BZ425" i="3" s="1"/>
  <c r="CF425" i="3" s="1"/>
  <c r="AY410" i="3"/>
  <c r="BE410" i="3" s="1"/>
  <c r="AR410" i="3"/>
  <c r="BK410" i="3"/>
  <c r="BW410" i="3" s="1"/>
  <c r="CC410" i="3" s="1"/>
  <c r="BA434" i="3"/>
  <c r="BG434" i="3" s="1"/>
  <c r="BM434" i="3"/>
  <c r="BY434" i="3" s="1"/>
  <c r="CE434" i="3" s="1"/>
  <c r="BL390" i="3"/>
  <c r="BX390" i="3" s="1"/>
  <c r="CD390" i="3" s="1"/>
  <c r="AZ390" i="3"/>
  <c r="BF390" i="3" s="1"/>
  <c r="BC439" i="3"/>
  <c r="BI439" i="3" s="1"/>
  <c r="BO439" i="3"/>
  <c r="CA439" i="3" s="1"/>
  <c r="CG439" i="3" s="1"/>
  <c r="BM410" i="3"/>
  <c r="BY410" i="3" s="1"/>
  <c r="CE410" i="3" s="1"/>
  <c r="BA410" i="3"/>
  <c r="BG410" i="3" s="1"/>
  <c r="AD394" i="3"/>
  <c r="AJ394" i="3" s="1"/>
  <c r="K398" i="3"/>
  <c r="AD398" i="3" s="1"/>
  <c r="AJ398" i="3" s="1"/>
  <c r="BA426" i="3"/>
  <c r="BG426" i="3" s="1"/>
  <c r="BM426" i="3"/>
  <c r="BY426" i="3" s="1"/>
  <c r="CE426" i="3" s="1"/>
  <c r="BC432" i="3"/>
  <c r="BI432" i="3" s="1"/>
  <c r="BO432" i="3"/>
  <c r="CA432" i="3" s="1"/>
  <c r="CG432" i="3" s="1"/>
  <c r="AB401" i="3"/>
  <c r="AH401" i="3" s="1"/>
  <c r="I405" i="3"/>
  <c r="AB405" i="3" s="1"/>
  <c r="AH405" i="3" s="1"/>
  <c r="AZ411" i="3"/>
  <c r="BF411" i="3" s="1"/>
  <c r="BL411" i="3"/>
  <c r="BX411" i="3" s="1"/>
  <c r="CD411" i="3" s="1"/>
  <c r="BN433" i="3"/>
  <c r="BZ433" i="3" s="1"/>
  <c r="CF433" i="3" s="1"/>
  <c r="BB433" i="3"/>
  <c r="BH433" i="3" s="1"/>
  <c r="L427" i="3"/>
  <c r="AE427" i="3" s="1"/>
  <c r="AK427" i="3" s="1"/>
  <c r="AE423" i="3"/>
  <c r="AK423" i="3" s="1"/>
  <c r="BO438" i="3"/>
  <c r="CA438" i="3" s="1"/>
  <c r="CG438" i="3" s="1"/>
  <c r="AQ442" i="3"/>
  <c r="BC438" i="3"/>
  <c r="BI438" i="3" s="1"/>
  <c r="AR402" i="3"/>
  <c r="AY402" i="3"/>
  <c r="BE402" i="3" s="1"/>
  <c r="BK402" i="3"/>
  <c r="BW402" i="3" s="1"/>
  <c r="CC402" i="3" s="1"/>
  <c r="AR423" i="3"/>
  <c r="AM427" i="3"/>
  <c r="AY423" i="3"/>
  <c r="BE423" i="3" s="1"/>
  <c r="BK423" i="3"/>
  <c r="BW423" i="3" s="1"/>
  <c r="CC423" i="3" s="1"/>
  <c r="AZ455" i="3"/>
  <c r="BF455" i="3" s="1"/>
  <c r="BL455" i="3"/>
  <c r="BX455" i="3" s="1"/>
  <c r="CD455" i="3" s="1"/>
  <c r="BA439" i="3"/>
  <c r="BG439" i="3" s="1"/>
  <c r="BM439" i="3"/>
  <c r="BY439" i="3" s="1"/>
  <c r="CE439" i="3" s="1"/>
  <c r="BA438" i="3"/>
  <c r="BG438" i="3" s="1"/>
  <c r="BM438" i="3"/>
  <c r="BY438" i="3" s="1"/>
  <c r="CE438" i="3" s="1"/>
  <c r="AO442" i="3"/>
  <c r="BK448" i="3"/>
  <c r="BW448" i="3" s="1"/>
  <c r="CC448" i="3" s="1"/>
  <c r="AR448" i="3"/>
  <c r="AY448" i="3"/>
  <c r="BE448" i="3" s="1"/>
  <c r="BC379" i="3"/>
  <c r="BI379" i="3" s="1"/>
  <c r="AQ383" i="3"/>
  <c r="BO379" i="3"/>
  <c r="CA379" i="3" s="1"/>
  <c r="CG379" i="3" s="1"/>
  <c r="AZ396" i="3"/>
  <c r="BF396" i="3" s="1"/>
  <c r="BL396" i="3"/>
  <c r="BX396" i="3" s="1"/>
  <c r="CD396" i="3" s="1"/>
  <c r="BL463" i="3"/>
  <c r="AC445" i="3"/>
  <c r="AI445" i="3" s="1"/>
  <c r="J449" i="3"/>
  <c r="AC449" i="3" s="1"/>
  <c r="AI449" i="3" s="1"/>
  <c r="AZ461" i="3"/>
  <c r="BF461" i="3" s="1"/>
  <c r="BL461" i="3"/>
  <c r="BX461" i="3" s="1"/>
  <c r="CD461" i="3" s="1"/>
  <c r="BO434" i="3"/>
  <c r="CA434" i="3" s="1"/>
  <c r="CG434" i="3" s="1"/>
  <c r="BC434" i="3"/>
  <c r="BI434" i="3" s="1"/>
  <c r="BO431" i="3"/>
  <c r="CA431" i="3" s="1"/>
  <c r="CG431" i="3" s="1"/>
  <c r="BC431" i="3"/>
  <c r="BI431" i="3" s="1"/>
  <c r="BN410" i="3"/>
  <c r="BZ410" i="3" s="1"/>
  <c r="CF410" i="3" s="1"/>
  <c r="BB410" i="3"/>
  <c r="BH410" i="3" s="1"/>
  <c r="BC410" i="3"/>
  <c r="BI410" i="3" s="1"/>
  <c r="BO410" i="3"/>
  <c r="CA410" i="3" s="1"/>
  <c r="CG410" i="3" s="1"/>
  <c r="BM417" i="3"/>
  <c r="BY417" i="3" s="1"/>
  <c r="CE417" i="3" s="1"/>
  <c r="BA417" i="3"/>
  <c r="BG417" i="3" s="1"/>
  <c r="AB416" i="3"/>
  <c r="AH416" i="3" s="1"/>
  <c r="I420" i="3"/>
  <c r="AB420" i="3" s="1"/>
  <c r="AH420" i="3" s="1"/>
  <c r="BA453" i="3"/>
  <c r="BG453" i="3" s="1"/>
  <c r="BM453" i="3"/>
  <c r="BY453" i="3" s="1"/>
  <c r="CE453" i="3" s="1"/>
  <c r="BA425" i="3"/>
  <c r="BG425" i="3" s="1"/>
  <c r="BM425" i="3"/>
  <c r="BY425" i="3" s="1"/>
  <c r="CE425" i="3" s="1"/>
  <c r="BC382" i="3"/>
  <c r="BI382" i="3" s="1"/>
  <c r="BO382" i="3"/>
  <c r="CA382" i="3" s="1"/>
  <c r="CG382" i="3" s="1"/>
  <c r="BM401" i="3"/>
  <c r="BY401" i="3" s="1"/>
  <c r="CE401" i="3" s="1"/>
  <c r="AO405" i="3"/>
  <c r="BA401" i="3"/>
  <c r="BG401" i="3" s="1"/>
  <c r="AR454" i="3"/>
  <c r="AY454" i="3"/>
  <c r="BE454" i="3" s="1"/>
  <c r="BK454" i="3"/>
  <c r="BW454" i="3" s="1"/>
  <c r="CC454" i="3" s="1"/>
  <c r="BM419" i="3"/>
  <c r="BY419" i="3" s="1"/>
  <c r="CE419" i="3" s="1"/>
  <c r="BA419" i="3"/>
  <c r="BG419" i="3" s="1"/>
  <c r="BC402" i="3"/>
  <c r="BI402" i="3" s="1"/>
  <c r="BO402" i="3"/>
  <c r="CA402" i="3" s="1"/>
  <c r="CG402" i="3" s="1"/>
  <c r="AR424" i="3"/>
  <c r="AY424" i="3"/>
  <c r="BE424" i="3" s="1"/>
  <c r="BK424" i="3"/>
  <c r="BW424" i="3" s="1"/>
  <c r="CC424" i="3" s="1"/>
  <c r="BB397" i="3"/>
  <c r="BH397" i="3" s="1"/>
  <c r="BN397" i="3"/>
  <c r="BZ397" i="3" s="1"/>
  <c r="CF397" i="3" s="1"/>
  <c r="BN396" i="3"/>
  <c r="BZ396" i="3" s="1"/>
  <c r="CF396" i="3" s="1"/>
  <c r="BB396" i="3"/>
  <c r="BH396" i="3" s="1"/>
  <c r="J435" i="3"/>
  <c r="AC435" i="3" s="1"/>
  <c r="AI435" i="3" s="1"/>
  <c r="AC430" i="3"/>
  <c r="AI430" i="3" s="1"/>
  <c r="AD460" i="3"/>
  <c r="AJ460" i="3" s="1"/>
  <c r="K464" i="3"/>
  <c r="AZ424" i="3"/>
  <c r="BF424" i="3" s="1"/>
  <c r="BL424" i="3"/>
  <c r="BX424" i="3" s="1"/>
  <c r="CD424" i="3" s="1"/>
  <c r="BK430" i="3"/>
  <c r="BW430" i="3" s="1"/>
  <c r="CC430" i="3" s="1"/>
  <c r="AR430" i="3"/>
  <c r="AY430" i="3"/>
  <c r="BE430" i="3" s="1"/>
  <c r="AM435" i="3"/>
  <c r="BL382" i="3"/>
  <c r="BX382" i="3" s="1"/>
  <c r="CD382" i="3" s="1"/>
  <c r="AZ382" i="3"/>
  <c r="BF382" i="3" s="1"/>
  <c r="BB438" i="3"/>
  <c r="BH438" i="3" s="1"/>
  <c r="BN438" i="3"/>
  <c r="BZ438" i="3" s="1"/>
  <c r="CF438" i="3" s="1"/>
  <c r="AP442" i="3"/>
  <c r="AZ397" i="3"/>
  <c r="BF397" i="3" s="1"/>
  <c r="BL397" i="3"/>
  <c r="BX397" i="3" s="1"/>
  <c r="CD397" i="3" s="1"/>
  <c r="AB460" i="3"/>
  <c r="AH460" i="3" s="1"/>
  <c r="I464" i="3"/>
  <c r="BO389" i="3"/>
  <c r="CA389" i="3" s="1"/>
  <c r="CG389" i="3" s="1"/>
  <c r="BC389" i="3"/>
  <c r="BI389" i="3" s="1"/>
  <c r="BA455" i="3"/>
  <c r="BG455" i="3" s="1"/>
  <c r="BM455" i="3"/>
  <c r="BY455" i="3" s="1"/>
  <c r="CE455" i="3" s="1"/>
  <c r="BB386" i="3"/>
  <c r="BH386" i="3" s="1"/>
  <c r="BN386" i="3"/>
  <c r="BZ386" i="3" s="1"/>
  <c r="CF386" i="3" s="1"/>
  <c r="AP391" i="3"/>
  <c r="AR401" i="3"/>
  <c r="AM405" i="3"/>
  <c r="BK401" i="3"/>
  <c r="BW401" i="3" s="1"/>
  <c r="CC401" i="3" s="1"/>
  <c r="AY401" i="3"/>
  <c r="BE401" i="3" s="1"/>
  <c r="BB432" i="3"/>
  <c r="BH432" i="3" s="1"/>
  <c r="BN432" i="3"/>
  <c r="BZ432" i="3" s="1"/>
  <c r="CF432" i="3" s="1"/>
  <c r="AZ460" i="3"/>
  <c r="BF460" i="3" s="1"/>
  <c r="BL460" i="3"/>
  <c r="BX460" i="3" s="1"/>
  <c r="CD460" i="3" s="1"/>
  <c r="AN464" i="3"/>
  <c r="AR379" i="3"/>
  <c r="AY379" i="3"/>
  <c r="BE379" i="3" s="1"/>
  <c r="AM383" i="3"/>
  <c r="BK379" i="3"/>
  <c r="BW379" i="3" s="1"/>
  <c r="CC379" i="3" s="1"/>
  <c r="AZ417" i="3"/>
  <c r="BF417" i="3" s="1"/>
  <c r="BL417" i="3"/>
  <c r="BX417" i="3" s="1"/>
  <c r="CD417" i="3" s="1"/>
  <c r="BL394" i="3"/>
  <c r="BX394" i="3" s="1"/>
  <c r="CD394" i="3" s="1"/>
  <c r="AN398" i="3"/>
  <c r="AZ394" i="3"/>
  <c r="BF394" i="3" s="1"/>
  <c r="AC379" i="3"/>
  <c r="AI379" i="3" s="1"/>
  <c r="J383" i="3"/>
  <c r="K427" i="3"/>
  <c r="AD427" i="3" s="1"/>
  <c r="AJ427" i="3" s="1"/>
  <c r="AD423" i="3"/>
  <c r="AJ423" i="3" s="1"/>
  <c r="BA386" i="3"/>
  <c r="BG386" i="3" s="1"/>
  <c r="BM386" i="3"/>
  <c r="BY386" i="3" s="1"/>
  <c r="CE386" i="3" s="1"/>
  <c r="AO391" i="3"/>
  <c r="M386" i="3"/>
  <c r="AA386" i="3"/>
  <c r="AG386" i="3" s="1"/>
  <c r="H391" i="3"/>
  <c r="AM420" i="3"/>
  <c r="AR416" i="3"/>
  <c r="AY416" i="3"/>
  <c r="BE416" i="3" s="1"/>
  <c r="BK416" i="3"/>
  <c r="BW416" i="3" s="1"/>
  <c r="CC416" i="3" s="1"/>
  <c r="AR463" i="3"/>
  <c r="BK463" i="3"/>
  <c r="AD438" i="3"/>
  <c r="AJ438" i="3" s="1"/>
  <c r="K442" i="3"/>
  <c r="AD442" i="3" s="1"/>
  <c r="AJ442" i="3" s="1"/>
  <c r="BB456" i="3"/>
  <c r="BH456" i="3" s="1"/>
  <c r="BN456" i="3"/>
  <c r="BZ456" i="3" s="1"/>
  <c r="CF456" i="3" s="1"/>
  <c r="BM404" i="3"/>
  <c r="BY404" i="3" s="1"/>
  <c r="CE404" i="3" s="1"/>
  <c r="BA404" i="3"/>
  <c r="BG404" i="3" s="1"/>
  <c r="J391" i="3"/>
  <c r="AC391" i="3" s="1"/>
  <c r="AI391" i="3" s="1"/>
  <c r="AC386" i="3"/>
  <c r="AI386" i="3" s="1"/>
  <c r="BC418" i="3"/>
  <c r="BI418" i="3" s="1"/>
  <c r="BO418" i="3"/>
  <c r="CA418" i="3" s="1"/>
  <c r="CG418" i="3" s="1"/>
  <c r="BB441" i="3"/>
  <c r="BH441" i="3" s="1"/>
  <c r="BN441" i="3"/>
  <c r="BZ441" i="3" s="1"/>
  <c r="CF441" i="3" s="1"/>
  <c r="BL389" i="3"/>
  <c r="BX389" i="3" s="1"/>
  <c r="CD389" i="3" s="1"/>
  <c r="AZ389" i="3"/>
  <c r="BF389" i="3" s="1"/>
  <c r="BA433" i="3"/>
  <c r="BG433" i="3" s="1"/>
  <c r="BM433" i="3"/>
  <c r="BY433" i="3" s="1"/>
  <c r="CE433" i="3" s="1"/>
  <c r="BC452" i="3"/>
  <c r="BI452" i="3" s="1"/>
  <c r="BO452" i="3"/>
  <c r="CA452" i="3" s="1"/>
  <c r="CG452" i="3" s="1"/>
  <c r="AQ457" i="3"/>
  <c r="BK403" i="3"/>
  <c r="BW403" i="3" s="1"/>
  <c r="CC403" i="3" s="1"/>
  <c r="AY403" i="3"/>
  <c r="BE403" i="3" s="1"/>
  <c r="AR403" i="3"/>
  <c r="M387" i="3"/>
  <c r="AA387" i="3"/>
  <c r="AG387" i="3" s="1"/>
  <c r="M423" i="3"/>
  <c r="H427" i="3"/>
  <c r="AA423" i="3"/>
  <c r="AG423" i="3" s="1"/>
  <c r="AC408" i="3"/>
  <c r="AI408" i="3" s="1"/>
  <c r="J413" i="3"/>
  <c r="AC413" i="3" s="1"/>
  <c r="AI413" i="3" s="1"/>
  <c r="BM387" i="3"/>
  <c r="BY387" i="3" s="1"/>
  <c r="CE387" i="3" s="1"/>
  <c r="BA387" i="3"/>
  <c r="BG387" i="3" s="1"/>
  <c r="BC461" i="3"/>
  <c r="BI461" i="3" s="1"/>
  <c r="BO461" i="3"/>
  <c r="CA461" i="3" s="1"/>
  <c r="CG461" i="3" s="1"/>
  <c r="AB438" i="3"/>
  <c r="AH438" i="3" s="1"/>
  <c r="I442" i="3"/>
  <c r="AB442" i="3" s="1"/>
  <c r="AH442" i="3" s="1"/>
  <c r="BM408" i="3"/>
  <c r="BY408" i="3" s="1"/>
  <c r="CE408" i="3" s="1"/>
  <c r="AO413" i="3"/>
  <c r="BA408" i="3"/>
  <c r="BG408" i="3" s="1"/>
  <c r="AR456" i="3"/>
  <c r="AY456" i="3"/>
  <c r="BE456" i="3" s="1"/>
  <c r="BK456" i="3"/>
  <c r="BW456" i="3" s="1"/>
  <c r="CC456" i="3" s="1"/>
  <c r="AR382" i="3"/>
  <c r="BK382" i="3"/>
  <c r="BW382" i="3" s="1"/>
  <c r="CC382" i="3" s="1"/>
  <c r="AY382" i="3"/>
  <c r="BE382" i="3" s="1"/>
  <c r="BC403" i="3"/>
  <c r="BI403" i="3" s="1"/>
  <c r="BO403" i="3"/>
  <c r="CA403" i="3" s="1"/>
  <c r="CG403" i="3" s="1"/>
  <c r="BL404" i="3"/>
  <c r="BX404" i="3" s="1"/>
  <c r="CD404" i="3" s="1"/>
  <c r="AZ404" i="3"/>
  <c r="BF404" i="3" s="1"/>
  <c r="AZ432" i="3"/>
  <c r="BF432" i="3" s="1"/>
  <c r="BL432" i="3"/>
  <c r="BX432" i="3" s="1"/>
  <c r="CD432" i="3" s="1"/>
  <c r="M412" i="3"/>
  <c r="AA412" i="3"/>
  <c r="AG412" i="3" s="1"/>
  <c r="BA402" i="3"/>
  <c r="BG402" i="3" s="1"/>
  <c r="BM402" i="3"/>
  <c r="BY402" i="3" s="1"/>
  <c r="CE402" i="3" s="1"/>
  <c r="AE394" i="3"/>
  <c r="AK394" i="3" s="1"/>
  <c r="L398" i="3"/>
  <c r="AE398" i="3" s="1"/>
  <c r="AK398" i="3" s="1"/>
  <c r="BC453" i="3"/>
  <c r="BI453" i="3" s="1"/>
  <c r="BO453" i="3"/>
  <c r="CA453" i="3" s="1"/>
  <c r="CG453" i="3" s="1"/>
  <c r="BL445" i="3"/>
  <c r="BX445" i="3" s="1"/>
  <c r="CD445" i="3" s="1"/>
  <c r="AN449" i="3"/>
  <c r="AZ445" i="3"/>
  <c r="BF445" i="3" s="1"/>
  <c r="BM432" i="3"/>
  <c r="BY432" i="3" s="1"/>
  <c r="CE432" i="3" s="1"/>
  <c r="BA432" i="3"/>
  <c r="BG432" i="3" s="1"/>
  <c r="AE452" i="3"/>
  <c r="AK452" i="3" s="1"/>
  <c r="L457" i="3"/>
  <c r="AE457" i="3" s="1"/>
  <c r="AK457" i="3" s="1"/>
  <c r="M417" i="3"/>
  <c r="AA417" i="3"/>
  <c r="AG417" i="3" s="1"/>
  <c r="BK439" i="3"/>
  <c r="BW439" i="3" s="1"/>
  <c r="CC439" i="3" s="1"/>
  <c r="AR439" i="3"/>
  <c r="AY439" i="3"/>
  <c r="BE439" i="3" s="1"/>
  <c r="BC419" i="3"/>
  <c r="BI419" i="3" s="1"/>
  <c r="BO419" i="3"/>
  <c r="CA419" i="3" s="1"/>
  <c r="CG419" i="3" s="1"/>
  <c r="AN427" i="3"/>
  <c r="AZ423" i="3"/>
  <c r="BF423" i="3" s="1"/>
  <c r="BL423" i="3"/>
  <c r="BX423" i="3" s="1"/>
  <c r="CD423" i="3" s="1"/>
  <c r="BL403" i="3"/>
  <c r="BX403" i="3" s="1"/>
  <c r="CD403" i="3" s="1"/>
  <c r="AZ403" i="3"/>
  <c r="BF403" i="3" s="1"/>
  <c r="BB408" i="3"/>
  <c r="BH408" i="3" s="1"/>
  <c r="BN408" i="3"/>
  <c r="BZ408" i="3" s="1"/>
  <c r="CF408" i="3" s="1"/>
  <c r="AP413" i="3"/>
  <c r="M396" i="3"/>
  <c r="AA396" i="3"/>
  <c r="AG396" i="3" s="1"/>
  <c r="AZ454" i="3"/>
  <c r="BF454" i="3" s="1"/>
  <c r="BL454" i="3"/>
  <c r="BX454" i="3" s="1"/>
  <c r="CD454" i="3" s="1"/>
  <c r="M455" i="3"/>
  <c r="AA455" i="3"/>
  <c r="AG455" i="3" s="1"/>
  <c r="M448" i="3"/>
  <c r="AA448" i="3"/>
  <c r="AG448" i="3" s="1"/>
  <c r="BC416" i="3"/>
  <c r="BI416" i="3" s="1"/>
  <c r="BO416" i="3"/>
  <c r="CA416" i="3" s="1"/>
  <c r="CG416" i="3" s="1"/>
  <c r="AQ420" i="3"/>
  <c r="M439" i="3"/>
  <c r="AA439" i="3"/>
  <c r="AG439" i="3" s="1"/>
  <c r="BC386" i="3"/>
  <c r="BI386" i="3" s="1"/>
  <c r="BO386" i="3"/>
  <c r="CA386" i="3" s="1"/>
  <c r="CG386" i="3" s="1"/>
  <c r="AQ391" i="3"/>
  <c r="M395" i="3"/>
  <c r="AA395" i="3"/>
  <c r="AG395" i="3" s="1"/>
  <c r="BB447" i="3"/>
  <c r="BH447" i="3" s="1"/>
  <c r="BN447" i="3"/>
  <c r="BZ447" i="3" s="1"/>
  <c r="CF447" i="3" s="1"/>
  <c r="BC456" i="3"/>
  <c r="BI456" i="3" s="1"/>
  <c r="BO456" i="3"/>
  <c r="CA456" i="3" s="1"/>
  <c r="CG456" i="3" s="1"/>
  <c r="AE460" i="3"/>
  <c r="AK460" i="3" s="1"/>
  <c r="L464" i="3"/>
  <c r="BA462" i="3"/>
  <c r="BG462" i="3" s="1"/>
  <c r="BM462" i="3"/>
  <c r="BY462" i="3" s="1"/>
  <c r="CE462" i="3" s="1"/>
  <c r="AC460" i="3"/>
  <c r="AI460" i="3" s="1"/>
  <c r="J464" i="3"/>
  <c r="BO448" i="3"/>
  <c r="CA448" i="3" s="1"/>
  <c r="CG448" i="3" s="1"/>
  <c r="BC448" i="3"/>
  <c r="BI448" i="3" s="1"/>
  <c r="AP435" i="3"/>
  <c r="BB430" i="3"/>
  <c r="BH430" i="3" s="1"/>
  <c r="BN430" i="3"/>
  <c r="BZ430" i="3" s="1"/>
  <c r="CF430" i="3" s="1"/>
  <c r="BC401" i="3"/>
  <c r="BI401" i="3" s="1"/>
  <c r="AQ405" i="3"/>
  <c r="BO401" i="3"/>
  <c r="CA401" i="3" s="1"/>
  <c r="CG401" i="3" s="1"/>
  <c r="AY432" i="3"/>
  <c r="BE432" i="3" s="1"/>
  <c r="AR432" i="3"/>
  <c r="BK432" i="3"/>
  <c r="BW432" i="3" s="1"/>
  <c r="CC432" i="3" s="1"/>
  <c r="M432" i="3"/>
  <c r="AA432" i="3"/>
  <c r="AG432" i="3" s="1"/>
  <c r="AZ410" i="3"/>
  <c r="BF410" i="3" s="1"/>
  <c r="BL410" i="3"/>
  <c r="BX410" i="3" s="1"/>
  <c r="CD410" i="3" s="1"/>
  <c r="AE430" i="3"/>
  <c r="AK430" i="3" s="1"/>
  <c r="L435" i="3"/>
  <c r="AE435" i="3" s="1"/>
  <c r="AK435" i="3" s="1"/>
  <c r="AE401" i="3"/>
  <c r="AK401" i="3" s="1"/>
  <c r="L405" i="3"/>
  <c r="AE405" i="3" s="1"/>
  <c r="AK405" i="3" s="1"/>
  <c r="AY387" i="3"/>
  <c r="BE387" i="3" s="1"/>
  <c r="BK387" i="3"/>
  <c r="BW387" i="3" s="1"/>
  <c r="CC387" i="3" s="1"/>
  <c r="AR387" i="3"/>
  <c r="BM430" i="3"/>
  <c r="BY430" i="3" s="1"/>
  <c r="CE430" i="3" s="1"/>
  <c r="AO435" i="3"/>
  <c r="BA430" i="3"/>
  <c r="BG430" i="3" s="1"/>
  <c r="BC412" i="3"/>
  <c r="BI412" i="3" s="1"/>
  <c r="BO412" i="3"/>
  <c r="CA412" i="3" s="1"/>
  <c r="CG412" i="3" s="1"/>
  <c r="BA447" i="3"/>
  <c r="BG447" i="3" s="1"/>
  <c r="BM447" i="3"/>
  <c r="BY447" i="3" s="1"/>
  <c r="CE447" i="3" s="1"/>
  <c r="AA445" i="3"/>
  <c r="AG445" i="3" s="1"/>
  <c r="M445" i="3"/>
  <c r="H449" i="3"/>
  <c r="AZ395" i="3"/>
  <c r="BF395" i="3" s="1"/>
  <c r="BL395" i="3"/>
  <c r="BX395" i="3" s="1"/>
  <c r="CD395" i="3" s="1"/>
  <c r="BC425" i="3"/>
  <c r="BI425" i="3" s="1"/>
  <c r="BO425" i="3"/>
  <c r="CA425" i="3" s="1"/>
  <c r="CG425" i="3" s="1"/>
  <c r="AZ462" i="3"/>
  <c r="BF462" i="3" s="1"/>
  <c r="BL462" i="3"/>
  <c r="BX462" i="3" s="1"/>
  <c r="CD462" i="3" s="1"/>
  <c r="L420" i="3"/>
  <c r="AE420" i="3" s="1"/>
  <c r="AK420" i="3" s="1"/>
  <c r="AE416" i="3"/>
  <c r="AK416" i="3" s="1"/>
  <c r="BC433" i="3"/>
  <c r="BI433" i="3" s="1"/>
  <c r="BO433" i="3"/>
  <c r="CA433" i="3" s="1"/>
  <c r="CG433" i="3" s="1"/>
  <c r="AR440" i="3"/>
  <c r="AY440" i="3"/>
  <c r="BE440" i="3" s="1"/>
  <c r="BK440" i="3"/>
  <c r="BW440" i="3" s="1"/>
  <c r="CC440" i="3" s="1"/>
  <c r="BL446" i="3"/>
  <c r="BX446" i="3" s="1"/>
  <c r="CD446" i="3" s="1"/>
  <c r="AZ446" i="3"/>
  <c r="BF446" i="3" s="1"/>
  <c r="M447" i="3"/>
  <c r="AA447" i="3"/>
  <c r="AG447" i="3" s="1"/>
  <c r="BL440" i="3"/>
  <c r="BX440" i="3" s="1"/>
  <c r="CD440" i="3" s="1"/>
  <c r="AZ440" i="3"/>
  <c r="BF440" i="3" s="1"/>
  <c r="L449" i="3"/>
  <c r="AE449" i="3" s="1"/>
  <c r="AK449" i="3" s="1"/>
  <c r="AE445" i="3"/>
  <c r="AK445" i="3" s="1"/>
  <c r="L391" i="3"/>
  <c r="AE391" i="3" s="1"/>
  <c r="AK391" i="3" s="1"/>
  <c r="AE386" i="3"/>
  <c r="AK386" i="3" s="1"/>
  <c r="BB401" i="3"/>
  <c r="BH401" i="3" s="1"/>
  <c r="BN401" i="3"/>
  <c r="BZ401" i="3" s="1"/>
  <c r="CF401" i="3" s="1"/>
  <c r="AP405" i="3"/>
  <c r="M462" i="3"/>
  <c r="AA462" i="3"/>
  <c r="AG462" i="3" s="1"/>
  <c r="BK434" i="3"/>
  <c r="BW434" i="3" s="1"/>
  <c r="CC434" i="3" s="1"/>
  <c r="AR434" i="3"/>
  <c r="AY434" i="3"/>
  <c r="BE434" i="3" s="1"/>
  <c r="AZ431" i="3"/>
  <c r="BF431" i="3" s="1"/>
  <c r="BL431" i="3"/>
  <c r="BX431" i="3" s="1"/>
  <c r="CD431" i="3" s="1"/>
  <c r="BL439" i="3"/>
  <c r="BX439" i="3" s="1"/>
  <c r="CD439" i="3" s="1"/>
  <c r="AZ439" i="3"/>
  <c r="BF439" i="3" s="1"/>
  <c r="AY394" i="3"/>
  <c r="BE394" i="3" s="1"/>
  <c r="AM398" i="3"/>
  <c r="AR394" i="3"/>
  <c r="BK394" i="3"/>
  <c r="BW394" i="3" s="1"/>
  <c r="CC394" i="3" s="1"/>
  <c r="BN412" i="3"/>
  <c r="BZ412" i="3" s="1"/>
  <c r="CF412" i="3" s="1"/>
  <c r="BB412" i="3"/>
  <c r="BH412" i="3" s="1"/>
  <c r="BN431" i="3"/>
  <c r="BZ431" i="3" s="1"/>
  <c r="CF431" i="3" s="1"/>
  <c r="BB431" i="3"/>
  <c r="BH431" i="3" s="1"/>
  <c r="M440" i="3"/>
  <c r="AA440" i="3"/>
  <c r="AG440" i="3" s="1"/>
  <c r="BC454" i="3"/>
  <c r="BI454" i="3" s="1"/>
  <c r="BO454" i="3"/>
  <c r="CA454" i="3" s="1"/>
  <c r="CG454" i="3" s="1"/>
  <c r="AR395" i="3"/>
  <c r="AY395" i="3"/>
  <c r="BE395" i="3" s="1"/>
  <c r="BK395" i="3"/>
  <c r="BW395" i="3" s="1"/>
  <c r="CC395" i="3" s="1"/>
  <c r="AZ438" i="3"/>
  <c r="BF438" i="3" s="1"/>
  <c r="BL438" i="3"/>
  <c r="BX438" i="3" s="1"/>
  <c r="CD438" i="3" s="1"/>
  <c r="AN442" i="3"/>
  <c r="BL402" i="3"/>
  <c r="BX402" i="3" s="1"/>
  <c r="CD402" i="3" s="1"/>
  <c r="AZ402" i="3"/>
  <c r="BF402" i="3" s="1"/>
  <c r="BO463" i="3"/>
  <c r="BA411" i="3"/>
  <c r="BG411" i="3" s="1"/>
  <c r="BM411" i="3"/>
  <c r="BY411" i="3" s="1"/>
  <c r="CE411" i="3" s="1"/>
  <c r="BA423" i="3"/>
  <c r="BG423" i="3" s="1"/>
  <c r="AO427" i="3"/>
  <c r="BM423" i="3"/>
  <c r="BY423" i="3" s="1"/>
  <c r="CE423" i="3" s="1"/>
  <c r="AY390" i="3"/>
  <c r="BE390" i="3" s="1"/>
  <c r="AR390" i="3"/>
  <c r="BK390" i="3"/>
  <c r="BW390" i="3" s="1"/>
  <c r="CC390" i="3" s="1"/>
  <c r="AB452" i="3"/>
  <c r="AH452" i="3" s="1"/>
  <c r="I457" i="3"/>
  <c r="AB457" i="3" s="1"/>
  <c r="AH457" i="3" s="1"/>
  <c r="BK408" i="3"/>
  <c r="BW408" i="3" s="1"/>
  <c r="CC408" i="3" s="1"/>
  <c r="AM413" i="3"/>
  <c r="AR408" i="3"/>
  <c r="AY408" i="3"/>
  <c r="BE408" i="3" s="1"/>
  <c r="BB395" i="3"/>
  <c r="BH395" i="3" s="1"/>
  <c r="BN395" i="3"/>
  <c r="BZ395" i="3" s="1"/>
  <c r="CF395" i="3" s="1"/>
  <c r="AZ380" i="3"/>
  <c r="BF380" i="3" s="1"/>
  <c r="BL380" i="3"/>
  <c r="BX380" i="3" s="1"/>
  <c r="CD380" i="3" s="1"/>
  <c r="BL447" i="3"/>
  <c r="BX447" i="3" s="1"/>
  <c r="CD447" i="3" s="1"/>
  <c r="AZ447" i="3"/>
  <c r="BF447" i="3" s="1"/>
  <c r="BC411" i="3"/>
  <c r="BI411" i="3" s="1"/>
  <c r="BO411" i="3"/>
  <c r="CA411" i="3" s="1"/>
  <c r="CG411" i="3" s="1"/>
  <c r="AB423" i="3"/>
  <c r="AH423" i="3" s="1"/>
  <c r="I427" i="3"/>
  <c r="AB427" i="3" s="1"/>
  <c r="AH427" i="3" s="1"/>
  <c r="AA411" i="3"/>
  <c r="AG411" i="3" s="1"/>
  <c r="M411" i="3"/>
  <c r="BM403" i="3"/>
  <c r="BY403" i="3" s="1"/>
  <c r="CE403" i="3" s="1"/>
  <c r="BA403" i="3"/>
  <c r="BG403" i="3" s="1"/>
  <c r="M434" i="3"/>
  <c r="AA434" i="3"/>
  <c r="AG434" i="3" s="1"/>
  <c r="AZ386" i="3"/>
  <c r="BF386" i="3" s="1"/>
  <c r="BL386" i="3"/>
  <c r="BX386" i="3" s="1"/>
  <c r="CD386" i="3" s="1"/>
  <c r="AN391" i="3"/>
  <c r="BN448" i="3"/>
  <c r="BZ448" i="3" s="1"/>
  <c r="CF448" i="3" s="1"/>
  <c r="BB448" i="3"/>
  <c r="BH448" i="3" s="1"/>
  <c r="BM409" i="3"/>
  <c r="BY409" i="3" s="1"/>
  <c r="CE409" i="3" s="1"/>
  <c r="BA409" i="3"/>
  <c r="BG409" i="3" s="1"/>
  <c r="BN380" i="3"/>
  <c r="BZ380" i="3" s="1"/>
  <c r="CF380" i="3" s="1"/>
  <c r="BB380" i="3"/>
  <c r="BH380" i="3" s="1"/>
  <c r="BL401" i="3"/>
  <c r="BX401" i="3" s="1"/>
  <c r="CD401" i="3" s="1"/>
  <c r="AN405" i="3"/>
  <c r="AZ401" i="3"/>
  <c r="BF401" i="3" s="1"/>
  <c r="BO380" i="3"/>
  <c r="CA380" i="3" s="1"/>
  <c r="CG380" i="3" s="1"/>
  <c r="BC380" i="3"/>
  <c r="BI380" i="3" s="1"/>
  <c r="BM463" i="3"/>
  <c r="BA460" i="3"/>
  <c r="BG460" i="3" s="1"/>
  <c r="BM460" i="3"/>
  <c r="BY460" i="3" s="1"/>
  <c r="CE460" i="3" s="1"/>
  <c r="AO464" i="3"/>
  <c r="AY419" i="3"/>
  <c r="BE419" i="3" s="1"/>
  <c r="BK419" i="3"/>
  <c r="BW419" i="3" s="1"/>
  <c r="CC419" i="3" s="1"/>
  <c r="AR419" i="3"/>
  <c r="BN463" i="3"/>
  <c r="AA433" i="3"/>
  <c r="AG433" i="3" s="1"/>
  <c r="M433" i="3"/>
  <c r="BB453" i="3"/>
  <c r="BH453" i="3" s="1"/>
  <c r="BN453" i="3"/>
  <c r="BZ453" i="3" s="1"/>
  <c r="CF453" i="3" s="1"/>
  <c r="BC440" i="3"/>
  <c r="BI440" i="3" s="1"/>
  <c r="BO440" i="3"/>
  <c r="CA440" i="3" s="1"/>
  <c r="CG440" i="3" s="1"/>
  <c r="BB402" i="3"/>
  <c r="BH402" i="3" s="1"/>
  <c r="BN402" i="3"/>
  <c r="BZ402" i="3" s="1"/>
  <c r="CF402" i="3" s="1"/>
  <c r="AA401" i="3"/>
  <c r="AG401" i="3" s="1"/>
  <c r="H405" i="3"/>
  <c r="M401" i="3"/>
  <c r="BA424" i="3"/>
  <c r="BG424" i="3" s="1"/>
  <c r="BM424" i="3"/>
  <c r="BY424" i="3" s="1"/>
  <c r="CE424" i="3" s="1"/>
  <c r="BB388" i="3"/>
  <c r="BH388" i="3" s="1"/>
  <c r="BN388" i="3"/>
  <c r="BZ388" i="3" s="1"/>
  <c r="CF388" i="3" s="1"/>
  <c r="BB440" i="3"/>
  <c r="BH440" i="3" s="1"/>
  <c r="BN440" i="3"/>
  <c r="BZ440" i="3" s="1"/>
  <c r="CF440" i="3" s="1"/>
  <c r="AA402" i="3"/>
  <c r="AG402" i="3" s="1"/>
  <c r="M402" i="3"/>
  <c r="AR396" i="3"/>
  <c r="AY396" i="3"/>
  <c r="BE396" i="3" s="1"/>
  <c r="BK396" i="3"/>
  <c r="BW396" i="3" s="1"/>
  <c r="CC396" i="3" s="1"/>
  <c r="AE379" i="3"/>
  <c r="AK379" i="3" s="1"/>
  <c r="L383" i="3"/>
  <c r="BO441" i="3"/>
  <c r="CA441" i="3" s="1"/>
  <c r="CG441" i="3" s="1"/>
  <c r="BC441" i="3"/>
  <c r="BI441" i="3" s="1"/>
  <c r="BK425" i="3"/>
  <c r="BW425" i="3" s="1"/>
  <c r="CC425" i="3" s="1"/>
  <c r="AR425" i="3"/>
  <c r="AY425" i="3"/>
  <c r="BE425" i="3" s="1"/>
  <c r="BC430" i="3"/>
  <c r="BI430" i="3" s="1"/>
  <c r="BO430" i="3"/>
  <c r="CA430" i="3" s="1"/>
  <c r="CG430" i="3" s="1"/>
  <c r="AQ435" i="3"/>
  <c r="AR404" i="3"/>
  <c r="AY404" i="3"/>
  <c r="BE404" i="3" s="1"/>
  <c r="BK404" i="3"/>
  <c r="BW404" i="3" s="1"/>
  <c r="CC404" i="3" s="1"/>
  <c r="BL426" i="3"/>
  <c r="BX426" i="3" s="1"/>
  <c r="CD426" i="3" s="1"/>
  <c r="AZ426" i="3"/>
  <c r="BF426" i="3" s="1"/>
  <c r="BO395" i="3"/>
  <c r="CA395" i="3" s="1"/>
  <c r="CG395" i="3" s="1"/>
  <c r="BC395" i="3"/>
  <c r="BI395" i="3" s="1"/>
  <c r="BL433" i="3"/>
  <c r="BX433" i="3" s="1"/>
  <c r="CD433" i="3" s="1"/>
  <c r="AZ433" i="3"/>
  <c r="BF433" i="3" s="1"/>
  <c r="AD401" i="3"/>
  <c r="AJ401" i="3" s="1"/>
  <c r="K405" i="3"/>
  <c r="AD405" i="3" s="1"/>
  <c r="AJ405" i="3" s="1"/>
  <c r="AR460" i="3"/>
  <c r="AY460" i="3"/>
  <c r="BE460" i="3" s="1"/>
  <c r="BK460" i="3"/>
  <c r="BW460" i="3" s="1"/>
  <c r="CC460" i="3" s="1"/>
  <c r="AM464" i="3"/>
  <c r="M454" i="3"/>
  <c r="AA454" i="3"/>
  <c r="AG454" i="3" s="1"/>
  <c r="BO447" i="3"/>
  <c r="CA447" i="3" s="1"/>
  <c r="CG447" i="3" s="1"/>
  <c r="BC447" i="3"/>
  <c r="BI447" i="3" s="1"/>
  <c r="AR386" i="3"/>
  <c r="AY386" i="3"/>
  <c r="BE386" i="3" s="1"/>
  <c r="BK386" i="3"/>
  <c r="BW386" i="3" s="1"/>
  <c r="CC386" i="3" s="1"/>
  <c r="AM391" i="3"/>
  <c r="M418" i="3"/>
  <c r="AA418" i="3"/>
  <c r="AG418" i="3" s="1"/>
  <c r="AR389" i="3"/>
  <c r="AY389" i="3"/>
  <c r="BE389" i="3" s="1"/>
  <c r="BK389" i="3"/>
  <c r="BW389" i="3" s="1"/>
  <c r="CC389" i="3" s="1"/>
  <c r="BL418" i="3"/>
  <c r="BX418" i="3" s="1"/>
  <c r="CD418" i="3" s="1"/>
  <c r="AZ418" i="3"/>
  <c r="BF418" i="3" s="1"/>
  <c r="BA381" i="3"/>
  <c r="BG381" i="3" s="1"/>
  <c r="BM381" i="3"/>
  <c r="BY381" i="3" s="1"/>
  <c r="CE381" i="3" s="1"/>
  <c r="BN418" i="3"/>
  <c r="BZ418" i="3" s="1"/>
  <c r="CF418" i="3" s="1"/>
  <c r="BB418" i="3"/>
  <c r="BH418" i="3" s="1"/>
  <c r="AY380" i="3"/>
  <c r="BE380" i="3" s="1"/>
  <c r="AR380" i="3"/>
  <c r="BK380" i="3"/>
  <c r="BW380" i="3" s="1"/>
  <c r="CC380" i="3" s="1"/>
  <c r="BB460" i="3"/>
  <c r="BH460" i="3" s="1"/>
  <c r="BN460" i="3"/>
  <c r="BZ460" i="3" s="1"/>
  <c r="CF460" i="3" s="1"/>
  <c r="AP464" i="3"/>
  <c r="M410" i="3"/>
  <c r="AA410" i="3"/>
  <c r="AG410" i="3" s="1"/>
  <c r="BK388" i="3"/>
  <c r="BW388" i="3" s="1"/>
  <c r="CC388" i="3" s="1"/>
  <c r="AR388" i="3"/>
  <c r="AY388" i="3"/>
  <c r="BE388" i="3" s="1"/>
  <c r="AC401" i="3"/>
  <c r="AI401" i="3" s="1"/>
  <c r="J405" i="3"/>
  <c r="AC405" i="3" s="1"/>
  <c r="AI405" i="3" s="1"/>
  <c r="BM445" i="3"/>
  <c r="BY445" i="3" s="1"/>
  <c r="CE445" i="3" s="1"/>
  <c r="BA445" i="3"/>
  <c r="BG445" i="3" s="1"/>
  <c r="AO449" i="3"/>
  <c r="BK433" i="3"/>
  <c r="BW433" i="3" s="1"/>
  <c r="CC433" i="3" s="1"/>
  <c r="AR433" i="3"/>
  <c r="AY433" i="3"/>
  <c r="BE433" i="3" s="1"/>
  <c r="AC452" i="3"/>
  <c r="AI452" i="3" s="1"/>
  <c r="J457" i="3"/>
  <c r="AC457" i="3" s="1"/>
  <c r="AI457" i="3" s="1"/>
  <c r="AB394" i="3"/>
  <c r="AH394" i="3" s="1"/>
  <c r="I398" i="3"/>
  <c r="AB398" i="3" s="1"/>
  <c r="AH398" i="3" s="1"/>
  <c r="AE438" i="3"/>
  <c r="AK438" i="3" s="1"/>
  <c r="L442" i="3"/>
  <c r="AE442" i="3" s="1"/>
  <c r="AK442" i="3" s="1"/>
  <c r="AZ379" i="3"/>
  <c r="BF379" i="3" s="1"/>
  <c r="AN383" i="3"/>
  <c r="BL379" i="3"/>
  <c r="BX379" i="3" s="1"/>
  <c r="CD379" i="3" s="1"/>
  <c r="AD379" i="3"/>
  <c r="AJ379" i="3" s="1"/>
  <c r="K383" i="3"/>
  <c r="BB409" i="3"/>
  <c r="BH409" i="3" s="1"/>
  <c r="BN409" i="3"/>
  <c r="BZ409" i="3" s="1"/>
  <c r="CF409" i="3" s="1"/>
  <c r="AA390" i="3"/>
  <c r="AG390" i="3" s="1"/>
  <c r="M390" i="3"/>
  <c r="M460" i="3"/>
  <c r="AA460" i="3"/>
  <c r="AG460" i="3" s="1"/>
  <c r="H464" i="3"/>
  <c r="BB446" i="3"/>
  <c r="BH446" i="3" s="1"/>
  <c r="BN446" i="3"/>
  <c r="BZ446" i="3" s="1"/>
  <c r="CF446" i="3" s="1"/>
  <c r="AC416" i="3"/>
  <c r="AI416" i="3" s="1"/>
  <c r="J420" i="3"/>
  <c r="AC420" i="3" s="1"/>
  <c r="AI420" i="3" s="1"/>
  <c r="AR452" i="3"/>
  <c r="AY452" i="3"/>
  <c r="BE452" i="3" s="1"/>
  <c r="BK452" i="3"/>
  <c r="BW452" i="3" s="1"/>
  <c r="CC452" i="3" s="1"/>
  <c r="AM457" i="3"/>
  <c r="BN411" i="3"/>
  <c r="BZ411" i="3" s="1"/>
  <c r="CF411" i="3" s="1"/>
  <c r="BB411" i="3"/>
  <c r="BH411" i="3" s="1"/>
  <c r="BL412" i="3"/>
  <c r="BX412" i="3" s="1"/>
  <c r="CD412" i="3" s="1"/>
  <c r="AZ412" i="3"/>
  <c r="BF412" i="3" s="1"/>
  <c r="BA389" i="3"/>
  <c r="BG389" i="3" s="1"/>
  <c r="BM389" i="3"/>
  <c r="BY389" i="3" s="1"/>
  <c r="CE389" i="3" s="1"/>
  <c r="M463" i="3"/>
  <c r="M453" i="3"/>
  <c r="AA453" i="3"/>
  <c r="AG453" i="3" s="1"/>
  <c r="AY397" i="3"/>
  <c r="BE397" i="3" s="1"/>
  <c r="AR397" i="3"/>
  <c r="BK397" i="3"/>
  <c r="BW397" i="3" s="1"/>
  <c r="CC397" i="3" s="1"/>
  <c r="BC423" i="3"/>
  <c r="BI423" i="3" s="1"/>
  <c r="BO423" i="3"/>
  <c r="CA423" i="3" s="1"/>
  <c r="CG423" i="3" s="1"/>
  <c r="AQ427" i="3"/>
  <c r="M379" i="3"/>
  <c r="AA379" i="3"/>
  <c r="AG379" i="3" s="1"/>
  <c r="H383" i="3"/>
  <c r="BL448" i="3"/>
  <c r="BX448" i="3" s="1"/>
  <c r="CD448" i="3" s="1"/>
  <c r="AZ448" i="3"/>
  <c r="BF448" i="3" s="1"/>
  <c r="M389" i="3"/>
  <c r="AA389" i="3"/>
  <c r="AG389" i="3" s="1"/>
  <c r="BN403" i="3"/>
  <c r="BZ403" i="3" s="1"/>
  <c r="CF403" i="3" s="1"/>
  <c r="BB403" i="3"/>
  <c r="BH403" i="3" s="1"/>
  <c r="AR455" i="3"/>
  <c r="AY455" i="3"/>
  <c r="BE455" i="3" s="1"/>
  <c r="BK455" i="3"/>
  <c r="BW455" i="3" s="1"/>
  <c r="CC455" i="3" s="1"/>
  <c r="M424" i="3"/>
  <c r="AA424" i="3"/>
  <c r="AG424" i="3" s="1"/>
  <c r="BC409" i="3"/>
  <c r="BI409" i="3" s="1"/>
  <c r="BO409" i="3"/>
  <c r="CA409" i="3" s="1"/>
  <c r="CG409" i="3" s="1"/>
  <c r="BC381" i="3"/>
  <c r="BI381" i="3" s="1"/>
  <c r="BO381" i="3"/>
  <c r="CA381" i="3" s="1"/>
  <c r="CG381" i="3" s="1"/>
  <c r="AP449" i="3"/>
  <c r="BB445" i="3"/>
  <c r="BH445" i="3" s="1"/>
  <c r="BN445" i="3"/>
  <c r="BZ445" i="3" s="1"/>
  <c r="CF445" i="3" s="1"/>
  <c r="BA395" i="3"/>
  <c r="BG395" i="3" s="1"/>
  <c r="BM395" i="3"/>
  <c r="BY395" i="3" s="1"/>
  <c r="CE395" i="3" s="1"/>
  <c r="BC408" i="3"/>
  <c r="BI408" i="3" s="1"/>
  <c r="BO408" i="3"/>
  <c r="CA408" i="3" s="1"/>
  <c r="CG408" i="3" s="1"/>
  <c r="AQ413" i="3"/>
  <c r="BB381" i="3"/>
  <c r="BH381" i="3" s="1"/>
  <c r="BN381" i="3"/>
  <c r="BZ381" i="3" s="1"/>
  <c r="CF381" i="3" s="1"/>
  <c r="BC460" i="3"/>
  <c r="BI460" i="3" s="1"/>
  <c r="BO460" i="3"/>
  <c r="CA460" i="3" s="1"/>
  <c r="CG460" i="3" s="1"/>
  <c r="AQ464" i="3"/>
  <c r="BC455" i="3"/>
  <c r="BI455" i="3" s="1"/>
  <c r="BO455" i="3"/>
  <c r="CA455" i="3" s="1"/>
  <c r="CG455" i="3" s="1"/>
  <c r="M425" i="3"/>
  <c r="AA425" i="3"/>
  <c r="AG425" i="3" s="1"/>
  <c r="AR417" i="3"/>
  <c r="AY417" i="3"/>
  <c r="BE417" i="3" s="1"/>
  <c r="BK417" i="3"/>
  <c r="BW417" i="3" s="1"/>
  <c r="CC417" i="3" s="1"/>
  <c r="I413" i="3"/>
  <c r="AB413" i="3" s="1"/>
  <c r="AH413" i="3" s="1"/>
  <c r="AB408" i="3"/>
  <c r="AH408" i="3" s="1"/>
  <c r="M446" i="3"/>
  <c r="AA446" i="3"/>
  <c r="AG446" i="3" s="1"/>
  <c r="BC404" i="3"/>
  <c r="BI404" i="3" s="1"/>
  <c r="BO404" i="3"/>
  <c r="CA404" i="3" s="1"/>
  <c r="CG404" i="3" s="1"/>
  <c r="BC387" i="3"/>
  <c r="BI387" i="3" s="1"/>
  <c r="BO387" i="3"/>
  <c r="CA387" i="3" s="1"/>
  <c r="CG387" i="3" s="1"/>
  <c r="BB454" i="3"/>
  <c r="BH454" i="3" s="1"/>
  <c r="BN454" i="3"/>
  <c r="BZ454" i="3" s="1"/>
  <c r="CF454" i="3" s="1"/>
  <c r="AC438" i="3"/>
  <c r="AI438" i="3" s="1"/>
  <c r="J442" i="3"/>
  <c r="AC442" i="3" s="1"/>
  <c r="AI442" i="3" s="1"/>
  <c r="AR381" i="3"/>
  <c r="BK381" i="3"/>
  <c r="BW381" i="3" s="1"/>
  <c r="CC381" i="3" s="1"/>
  <c r="AY381" i="3"/>
  <c r="BE381" i="3" s="1"/>
  <c r="BA446" i="3"/>
  <c r="BG446" i="3" s="1"/>
  <c r="BM446" i="3"/>
  <c r="BY446" i="3" s="1"/>
  <c r="CE446" i="3" s="1"/>
  <c r="BA394" i="3"/>
  <c r="BG394" i="3" s="1"/>
  <c r="BM394" i="3"/>
  <c r="BY394" i="3" s="1"/>
  <c r="CE394" i="3" s="1"/>
  <c r="AO398" i="3"/>
  <c r="H420" i="3"/>
  <c r="M416" i="3"/>
  <c r="AA416" i="3"/>
  <c r="AG416" i="3" s="1"/>
  <c r="BO397" i="3"/>
  <c r="CA397" i="3" s="1"/>
  <c r="CG397" i="3" s="1"/>
  <c r="BC397" i="3"/>
  <c r="BI397" i="3" s="1"/>
  <c r="BA454" i="3"/>
  <c r="BG454" i="3" s="1"/>
  <c r="BM454" i="3"/>
  <c r="BY454" i="3" s="1"/>
  <c r="CE454" i="3" s="1"/>
  <c r="M419" i="3"/>
  <c r="AA419" i="3"/>
  <c r="AG419" i="3" s="1"/>
  <c r="AA394" i="3"/>
  <c r="AG394" i="3" s="1"/>
  <c r="M394" i="3"/>
  <c r="H398" i="3"/>
  <c r="K449" i="3"/>
  <c r="AD449" i="3" s="1"/>
  <c r="AJ449" i="3" s="1"/>
  <c r="AD445" i="3"/>
  <c r="AJ445" i="3" s="1"/>
  <c r="J427" i="3"/>
  <c r="AC427" i="3" s="1"/>
  <c r="AI427" i="3" s="1"/>
  <c r="AC423" i="3"/>
  <c r="AI423" i="3" s="1"/>
  <c r="AR411" i="3"/>
  <c r="AY411" i="3"/>
  <c r="BE411" i="3" s="1"/>
  <c r="BK411" i="3"/>
  <c r="BW411" i="3" s="1"/>
  <c r="CC411" i="3" s="1"/>
  <c r="BA440" i="3"/>
  <c r="BG440" i="3" s="1"/>
  <c r="BM440" i="3"/>
  <c r="BY440" i="3" s="1"/>
  <c r="CE440" i="3" s="1"/>
  <c r="M461" i="3"/>
  <c r="AA461" i="3"/>
  <c r="AG461" i="3" s="1"/>
  <c r="BB434" i="3"/>
  <c r="BH434" i="3" s="1"/>
  <c r="BN434" i="3"/>
  <c r="BZ434" i="3" s="1"/>
  <c r="CF434" i="3" s="1"/>
  <c r="AA380" i="3"/>
  <c r="AG380" i="3" s="1"/>
  <c r="M380" i="3"/>
  <c r="BM388" i="3"/>
  <c r="BY388" i="3" s="1"/>
  <c r="CE388" i="3" s="1"/>
  <c r="BA388" i="3"/>
  <c r="BG388" i="3" s="1"/>
  <c r="AA426" i="3"/>
  <c r="AG426" i="3" s="1"/>
  <c r="M426" i="3"/>
  <c r="AP383" i="3"/>
  <c r="BB379" i="3"/>
  <c r="BH379" i="3" s="1"/>
  <c r="BN379" i="3"/>
  <c r="BZ379" i="3" s="1"/>
  <c r="CF379" i="3" s="1"/>
  <c r="BB461" i="3"/>
  <c r="BH461" i="3" s="1"/>
  <c r="BN461" i="3"/>
  <c r="BZ461" i="3" s="1"/>
  <c r="CF461" i="3" s="1"/>
  <c r="BA452" i="3"/>
  <c r="BG452" i="3" s="1"/>
  <c r="BM452" i="3"/>
  <c r="BY452" i="3" s="1"/>
  <c r="CE452" i="3" s="1"/>
  <c r="AO457" i="3"/>
  <c r="M403" i="3"/>
  <c r="AA403" i="3"/>
  <c r="AG403" i="3" s="1"/>
  <c r="M408" i="3"/>
  <c r="AA408" i="3"/>
  <c r="AG408" i="3" s="1"/>
  <c r="H413" i="3"/>
  <c r="BO396" i="3"/>
  <c r="CA396" i="3" s="1"/>
  <c r="CG396" i="3" s="1"/>
  <c r="BC396" i="3"/>
  <c r="BI396" i="3" s="1"/>
  <c r="AR447" i="3"/>
  <c r="AY447" i="3"/>
  <c r="BE447" i="3" s="1"/>
  <c r="BK447" i="3"/>
  <c r="BW447" i="3" s="1"/>
  <c r="CC447" i="3" s="1"/>
  <c r="BC462" i="3"/>
  <c r="BI462" i="3" s="1"/>
  <c r="BO462" i="3"/>
  <c r="CA462" i="3" s="1"/>
  <c r="CG462" i="3" s="1"/>
  <c r="BC424" i="3"/>
  <c r="BI424" i="3" s="1"/>
  <c r="BO424" i="3"/>
  <c r="CA424" i="3" s="1"/>
  <c r="CG424" i="3" s="1"/>
  <c r="BB426" i="3"/>
  <c r="BH426" i="3" s="1"/>
  <c r="BN426" i="3"/>
  <c r="BZ426" i="3" s="1"/>
  <c r="CF426" i="3" s="1"/>
  <c r="AZ453" i="3"/>
  <c r="BF453" i="3" s="1"/>
  <c r="BL453" i="3"/>
  <c r="BX453" i="3" s="1"/>
  <c r="CD453" i="3" s="1"/>
  <c r="BB387" i="3"/>
  <c r="BH387" i="3" s="1"/>
  <c r="BN387" i="3"/>
  <c r="BZ387" i="3" s="1"/>
  <c r="CF387" i="3" s="1"/>
  <c r="L413" i="3"/>
  <c r="AE413" i="3" s="1"/>
  <c r="AK413" i="3" s="1"/>
  <c r="AE408" i="3"/>
  <c r="AK408" i="3" s="1"/>
  <c r="AR453" i="3"/>
  <c r="AY453" i="3"/>
  <c r="BE453" i="3" s="1"/>
  <c r="BK453" i="3"/>
  <c r="BW453" i="3" s="1"/>
  <c r="CC453" i="3" s="1"/>
  <c r="BM390" i="3"/>
  <c r="BY390" i="3" s="1"/>
  <c r="CE390" i="3" s="1"/>
  <c r="BA390" i="3"/>
  <c r="BG390" i="3" s="1"/>
  <c r="AD386" i="3"/>
  <c r="AJ386" i="3" s="1"/>
  <c r="K391" i="3"/>
  <c r="AD391" i="3" s="1"/>
  <c r="AJ391" i="3" s="1"/>
  <c r="BO394" i="3"/>
  <c r="CA394" i="3" s="1"/>
  <c r="CG394" i="3" s="1"/>
  <c r="AQ398" i="3"/>
  <c r="BC394" i="3"/>
  <c r="BI394" i="3" s="1"/>
  <c r="AY426" i="3"/>
  <c r="BE426" i="3" s="1"/>
  <c r="AR426" i="3"/>
  <c r="BK426" i="3"/>
  <c r="BW426" i="3" s="1"/>
  <c r="CC426" i="3" s="1"/>
  <c r="BB462" i="3"/>
  <c r="BH462" i="3" s="1"/>
  <c r="BN462" i="3"/>
  <c r="BZ462" i="3" s="1"/>
  <c r="CF462" i="3" s="1"/>
  <c r="AA409" i="3"/>
  <c r="AG409" i="3" s="1"/>
  <c r="M409" i="3"/>
  <c r="BC417" i="3"/>
  <c r="BI417" i="3" s="1"/>
  <c r="BO417" i="3"/>
  <c r="CA417" i="3" s="1"/>
  <c r="CG417" i="3" s="1"/>
  <c r="BB423" i="3"/>
  <c r="BH423" i="3" s="1"/>
  <c r="BN423" i="3"/>
  <c r="BZ423" i="3" s="1"/>
  <c r="CF423" i="3" s="1"/>
  <c r="AP427" i="3"/>
  <c r="M438" i="3"/>
  <c r="AA438" i="3"/>
  <c r="AG438" i="3" s="1"/>
  <c r="H442" i="3"/>
  <c r="AY412" i="3"/>
  <c r="BE412" i="3" s="1"/>
  <c r="BK412" i="3"/>
  <c r="BW412" i="3" s="1"/>
  <c r="CC412" i="3" s="1"/>
  <c r="AR412" i="3"/>
  <c r="BB416" i="3"/>
  <c r="BH416" i="3" s="1"/>
  <c r="BN416" i="3"/>
  <c r="BZ416" i="3" s="1"/>
  <c r="CF416" i="3" s="1"/>
  <c r="AP420" i="3"/>
  <c r="AZ425" i="3"/>
  <c r="BF425" i="3" s="1"/>
  <c r="BL425" i="3"/>
  <c r="BX425" i="3" s="1"/>
  <c r="CD425" i="3" s="1"/>
  <c r="BA412" i="3"/>
  <c r="BG412" i="3" s="1"/>
  <c r="BM412" i="3"/>
  <c r="BY412" i="3" s="1"/>
  <c r="CE412" i="3" s="1"/>
  <c r="BA397" i="3"/>
  <c r="BG397" i="3" s="1"/>
  <c r="BM397" i="3"/>
  <c r="BY397" i="3" s="1"/>
  <c r="CE397" i="3" s="1"/>
  <c r="BL441" i="3"/>
  <c r="BX441" i="3" s="1"/>
  <c r="CD441" i="3" s="1"/>
  <c r="AZ441" i="3"/>
  <c r="BF441" i="3" s="1"/>
  <c r="M456" i="3"/>
  <c r="AA456" i="3"/>
  <c r="AG456" i="3" s="1"/>
  <c r="BN419" i="3"/>
  <c r="BZ419" i="3" s="1"/>
  <c r="CF419" i="3" s="1"/>
  <c r="BB419" i="3"/>
  <c r="BH419" i="3" s="1"/>
  <c r="BC446" i="3"/>
  <c r="BI446" i="3" s="1"/>
  <c r="BO446" i="3"/>
  <c r="CA446" i="3" s="1"/>
  <c r="CG446" i="3" s="1"/>
  <c r="AZ456" i="3"/>
  <c r="BF456" i="3" s="1"/>
  <c r="BL456" i="3"/>
  <c r="BX456" i="3" s="1"/>
  <c r="CD456" i="3" s="1"/>
  <c r="BL381" i="3"/>
  <c r="BX381" i="3" s="1"/>
  <c r="CD381" i="3" s="1"/>
  <c r="AZ381" i="3"/>
  <c r="BF381" i="3" s="1"/>
  <c r="AB445" i="3"/>
  <c r="AH445" i="3" s="1"/>
  <c r="I449" i="3"/>
  <c r="AB449" i="3" s="1"/>
  <c r="AH449" i="3" s="1"/>
  <c r="BN394" i="3"/>
  <c r="BZ394" i="3" s="1"/>
  <c r="CF394" i="3" s="1"/>
  <c r="BB394" i="3"/>
  <c r="BH394" i="3" s="1"/>
  <c r="AP398" i="3"/>
  <c r="BB455" i="3"/>
  <c r="BH455" i="3" s="1"/>
  <c r="BN455" i="3"/>
  <c r="BZ455" i="3" s="1"/>
  <c r="CF455" i="3" s="1"/>
  <c r="AR409" i="3"/>
  <c r="AY409" i="3"/>
  <c r="BE409" i="3" s="1"/>
  <c r="BK409" i="3"/>
  <c r="BW409" i="3" s="1"/>
  <c r="CC409" i="3" s="1"/>
  <c r="AR441" i="3"/>
  <c r="AY441" i="3"/>
  <c r="BE441" i="3" s="1"/>
  <c r="BK441" i="3"/>
  <c r="BW441" i="3" s="1"/>
  <c r="CC441" i="3" s="1"/>
  <c r="AR462" i="3"/>
  <c r="AY462" i="3"/>
  <c r="BE462" i="3" s="1"/>
  <c r="BK462" i="3"/>
  <c r="BW462" i="3" s="1"/>
  <c r="CC462" i="3" s="1"/>
  <c r="BB382" i="3"/>
  <c r="BH382" i="3" s="1"/>
  <c r="BN382" i="3"/>
  <c r="BZ382" i="3" s="1"/>
  <c r="CF382" i="3" s="1"/>
  <c r="BM416" i="3"/>
  <c r="BY416" i="3" s="1"/>
  <c r="CE416" i="3" s="1"/>
  <c r="AO420" i="3"/>
  <c r="BA416" i="3"/>
  <c r="BG416" i="3" s="1"/>
  <c r="AA388" i="3"/>
  <c r="AG388" i="3" s="1"/>
  <c r="M388" i="3"/>
  <c r="M441" i="3"/>
  <c r="AA441" i="3"/>
  <c r="AG441" i="3" s="1"/>
  <c r="AA381" i="3"/>
  <c r="AG381" i="3" s="1"/>
  <c r="M381" i="3"/>
  <c r="BB404" i="3"/>
  <c r="BH404" i="3" s="1"/>
  <c r="BN404" i="3"/>
  <c r="BZ404" i="3" s="1"/>
  <c r="CF404" i="3" s="1"/>
  <c r="AZ388" i="3"/>
  <c r="BF388" i="3" s="1"/>
  <c r="BL388" i="3"/>
  <c r="BX388" i="3" s="1"/>
  <c r="CD388" i="3" s="1"/>
  <c r="AR418" i="3"/>
  <c r="AY418" i="3"/>
  <c r="BE418" i="3" s="1"/>
  <c r="BK418" i="3"/>
  <c r="BW418" i="3" s="1"/>
  <c r="CC418" i="3" s="1"/>
  <c r="AR438" i="3"/>
  <c r="BK438" i="3"/>
  <c r="BW438" i="3" s="1"/>
  <c r="CC438" i="3" s="1"/>
  <c r="AY438" i="3"/>
  <c r="BE438" i="3" s="1"/>
  <c r="AM442" i="3"/>
  <c r="BB389" i="3"/>
  <c r="BH389" i="3" s="1"/>
  <c r="BN389" i="3"/>
  <c r="BZ389" i="3" s="1"/>
  <c r="CF389" i="3" s="1"/>
  <c r="BB424" i="3"/>
  <c r="BH424" i="3" s="1"/>
  <c r="BN424" i="3"/>
  <c r="BZ424" i="3" s="1"/>
  <c r="CF424" i="3" s="1"/>
  <c r="M430" i="3"/>
  <c r="H435" i="3"/>
  <c r="AA430" i="3"/>
  <c r="AG430" i="3" s="1"/>
  <c r="U463" i="3"/>
  <c r="AA463" i="3" s="1"/>
  <c r="AG463" i="3" s="1"/>
  <c r="X463" i="3"/>
  <c r="AU463" i="3"/>
  <c r="BA463" i="3" s="1"/>
  <c r="BG463" i="3" s="1"/>
  <c r="AT463" i="3"/>
  <c r="AZ463" i="3" s="1"/>
  <c r="BF463" i="3" s="1"/>
  <c r="AS463" i="3"/>
  <c r="AY463" i="3" s="1"/>
  <c r="BE463" i="3" s="1"/>
  <c r="Y463" i="3"/>
  <c r="AW463" i="3"/>
  <c r="BC463" i="3" s="1"/>
  <c r="BI463" i="3" s="1"/>
  <c r="V463" i="3"/>
  <c r="AV463" i="3"/>
  <c r="BB463" i="3" s="1"/>
  <c r="BH463" i="3" s="1"/>
  <c r="W463" i="3"/>
  <c r="Y414" i="3"/>
  <c r="AE414" i="3" s="1"/>
  <c r="AK414" i="3" s="1"/>
  <c r="AT436" i="3"/>
  <c r="W443" i="3"/>
  <c r="AC443" i="3" s="1"/>
  <c r="AI443" i="3" s="1"/>
  <c r="U443" i="3"/>
  <c r="AW428" i="3"/>
  <c r="AV436" i="3"/>
  <c r="AU392" i="3"/>
  <c r="AS428" i="3"/>
  <c r="Y450" i="3"/>
  <c r="AE450" i="3" s="1"/>
  <c r="AK450" i="3" s="1"/>
  <c r="W392" i="3"/>
  <c r="AC392" i="3" s="1"/>
  <c r="AI392" i="3" s="1"/>
  <c r="U399" i="3"/>
  <c r="Y465" i="3"/>
  <c r="AE465" i="3" s="1"/>
  <c r="AK465" i="3" s="1"/>
  <c r="AW406" i="3"/>
  <c r="AS399" i="3"/>
  <c r="AW465" i="3"/>
  <c r="AV406" i="3"/>
  <c r="X465" i="3"/>
  <c r="AD465" i="3" s="1"/>
  <c r="AJ465" i="3" s="1"/>
  <c r="AT443" i="3"/>
  <c r="AV392" i="3"/>
  <c r="AV384" i="3"/>
  <c r="V384" i="3"/>
  <c r="AW443" i="3"/>
  <c r="W421" i="3"/>
  <c r="AC421" i="3" s="1"/>
  <c r="AI421" i="3" s="1"/>
  <c r="AW421" i="3"/>
  <c r="W436" i="3"/>
  <c r="AC436" i="3" s="1"/>
  <c r="AI436" i="3" s="1"/>
  <c r="AT392" i="3"/>
  <c r="W406" i="3"/>
  <c r="AC406" i="3" s="1"/>
  <c r="AI406" i="3" s="1"/>
  <c r="AU465" i="3"/>
  <c r="AU436" i="3"/>
  <c r="BS436" i="3" s="1"/>
  <c r="V436" i="3"/>
  <c r="AB436" i="3" s="1"/>
  <c r="AH436" i="3" s="1"/>
  <c r="AT458" i="3"/>
  <c r="X443" i="3"/>
  <c r="AD443" i="3" s="1"/>
  <c r="AJ443" i="3" s="1"/>
  <c r="AT421" i="3"/>
  <c r="X384" i="3"/>
  <c r="X458" i="3"/>
  <c r="AD458" i="3" s="1"/>
  <c r="AJ458" i="3" s="1"/>
  <c r="AU399" i="3"/>
  <c r="AS436" i="3"/>
  <c r="U450" i="3"/>
  <c r="X399" i="3"/>
  <c r="AD399" i="3" s="1"/>
  <c r="AJ399" i="3" s="1"/>
  <c r="AV428" i="3"/>
  <c r="V443" i="3"/>
  <c r="AB443" i="3" s="1"/>
  <c r="AH443" i="3" s="1"/>
  <c r="Y443" i="3"/>
  <c r="AE443" i="3" s="1"/>
  <c r="AK443" i="3" s="1"/>
  <c r="W458" i="3"/>
  <c r="AC458" i="3" s="1"/>
  <c r="AI458" i="3" s="1"/>
  <c r="AV443" i="3"/>
  <c r="BT443" i="3" s="1"/>
  <c r="Y428" i="3"/>
  <c r="AE428" i="3" s="1"/>
  <c r="AK428" i="3" s="1"/>
  <c r="X436" i="3"/>
  <c r="AD436" i="3" s="1"/>
  <c r="AJ436" i="3" s="1"/>
  <c r="AS421" i="3"/>
  <c r="AW436" i="3"/>
  <c r="AU458" i="3"/>
  <c r="BS458" i="3" s="1"/>
  <c r="W465" i="3"/>
  <c r="AC465" i="3" s="1"/>
  <c r="AI465" i="3" s="1"/>
  <c r="AW414" i="3"/>
  <c r="BU414" i="3" s="1"/>
  <c r="U436" i="3"/>
  <c r="Z436" i="3" s="1"/>
  <c r="AT428" i="3"/>
  <c r="AU421" i="3"/>
  <c r="BS421" i="3" s="1"/>
  <c r="V399" i="3"/>
  <c r="AB399" i="3" s="1"/>
  <c r="AH399" i="3" s="1"/>
  <c r="X406" i="3"/>
  <c r="AD406" i="3" s="1"/>
  <c r="AJ406" i="3" s="1"/>
  <c r="Y399" i="3"/>
  <c r="AE399" i="3" s="1"/>
  <c r="AK399" i="3" s="1"/>
  <c r="AU443" i="3"/>
  <c r="BS443" i="3" s="1"/>
  <c r="V450" i="3"/>
  <c r="AB450" i="3" s="1"/>
  <c r="AH450" i="3" s="1"/>
  <c r="V465" i="3"/>
  <c r="AB465" i="3" s="1"/>
  <c r="AH465" i="3" s="1"/>
  <c r="V421" i="3"/>
  <c r="AB421" i="3" s="1"/>
  <c r="AH421" i="3" s="1"/>
  <c r="V414" i="3"/>
  <c r="AB414" i="3" s="1"/>
  <c r="AH414" i="3" s="1"/>
  <c r="X414" i="3"/>
  <c r="AD414" i="3" s="1"/>
  <c r="AJ414" i="3" s="1"/>
  <c r="AS392" i="3"/>
  <c r="X450" i="3"/>
  <c r="AD450" i="3" s="1"/>
  <c r="AJ450" i="3" s="1"/>
  <c r="AU428" i="3"/>
  <c r="AU450" i="3"/>
  <c r="X428" i="3"/>
  <c r="AD428" i="3" s="1"/>
  <c r="AJ428" i="3" s="1"/>
  <c r="AS384" i="3"/>
  <c r="AV450" i="3"/>
  <c r="BT450" i="3" s="1"/>
  <c r="Y384" i="3"/>
  <c r="U414" i="3"/>
  <c r="X392" i="3"/>
  <c r="AD392" i="3" s="1"/>
  <c r="AJ392" i="3" s="1"/>
  <c r="Y436" i="3"/>
  <c r="AE436" i="3" s="1"/>
  <c r="AK436" i="3" s="1"/>
  <c r="AT465" i="3"/>
  <c r="BR465" i="3" s="1"/>
  <c r="U384" i="3"/>
  <c r="AW399" i="3"/>
  <c r="BU399" i="3" s="1"/>
  <c r="W399" i="3"/>
  <c r="AC399" i="3" s="1"/>
  <c r="AI399" i="3" s="1"/>
  <c r="V458" i="3"/>
  <c r="AB458" i="3" s="1"/>
  <c r="AH458" i="3" s="1"/>
  <c r="AW392" i="3"/>
  <c r="AW384" i="3"/>
  <c r="V428" i="3"/>
  <c r="AB428" i="3" s="1"/>
  <c r="AH428" i="3" s="1"/>
  <c r="AW450" i="3"/>
  <c r="BU450" i="3" s="1"/>
  <c r="AU384" i="3"/>
  <c r="W450" i="3"/>
  <c r="AC450" i="3" s="1"/>
  <c r="AI450" i="3" s="1"/>
  <c r="U458" i="3"/>
  <c r="V392" i="3"/>
  <c r="AB392" i="3" s="1"/>
  <c r="AH392" i="3" s="1"/>
  <c r="AT384" i="3"/>
  <c r="AV421" i="3"/>
  <c r="AS465" i="3"/>
  <c r="AS406" i="3"/>
  <c r="Y458" i="3"/>
  <c r="AE458" i="3" s="1"/>
  <c r="AK458" i="3" s="1"/>
  <c r="Y421" i="3"/>
  <c r="AE421" i="3" s="1"/>
  <c r="AK421" i="3" s="1"/>
  <c r="W428" i="3"/>
  <c r="AC428" i="3" s="1"/>
  <c r="AI428" i="3" s="1"/>
  <c r="AV414" i="3"/>
  <c r="BT414" i="3" s="1"/>
  <c r="U465" i="3"/>
  <c r="Z465" i="3" s="1"/>
  <c r="AU406" i="3"/>
  <c r="BS406" i="3" s="1"/>
  <c r="W384" i="3"/>
  <c r="X421" i="3"/>
  <c r="AD421" i="3" s="1"/>
  <c r="AJ421" i="3" s="1"/>
  <c r="AV465" i="3"/>
  <c r="BT465" i="3" s="1"/>
  <c r="AS414" i="3"/>
  <c r="AT414" i="3"/>
  <c r="BR414" i="3" s="1"/>
  <c r="AS458" i="3"/>
  <c r="U392" i="3"/>
  <c r="AS443" i="3"/>
  <c r="U406" i="3"/>
  <c r="W414" i="3"/>
  <c r="AC414" i="3" s="1"/>
  <c r="AI414" i="3" s="1"/>
  <c r="AW458" i="3"/>
  <c r="BU458" i="3" s="1"/>
  <c r="U421" i="3"/>
  <c r="Z421" i="3" s="1"/>
  <c r="AV458" i="3"/>
  <c r="BT458" i="3" s="1"/>
  <c r="AV399" i="3"/>
  <c r="BT399" i="3" s="1"/>
  <c r="V406" i="3"/>
  <c r="AB406" i="3" s="1"/>
  <c r="AH406" i="3" s="1"/>
  <c r="AT450" i="3"/>
  <c r="BR450" i="3" s="1"/>
  <c r="Y406" i="3"/>
  <c r="AE406" i="3" s="1"/>
  <c r="AK406" i="3" s="1"/>
  <c r="AU414" i="3"/>
  <c r="AS450" i="3"/>
  <c r="AY450" i="3" s="1"/>
  <c r="BE450" i="3" s="1"/>
  <c r="AT399" i="3"/>
  <c r="U428" i="3"/>
  <c r="AT406" i="3"/>
  <c r="Y392" i="3"/>
  <c r="AE392" i="3" s="1"/>
  <c r="AK392" i="3" s="1"/>
  <c r="CJ377" i="3"/>
  <c r="AF377" i="3"/>
  <c r="AL377" i="3" s="1"/>
  <c r="CI377" i="3"/>
  <c r="BP377" i="3"/>
  <c r="BD377" i="3"/>
  <c r="BJ377" i="3" s="1"/>
  <c r="M414" i="3"/>
  <c r="AA414" i="3"/>
  <c r="AG414" i="3" s="1"/>
  <c r="AZ392" i="3"/>
  <c r="BF392" i="3" s="1"/>
  <c r="BL392" i="3"/>
  <c r="AZ458" i="3"/>
  <c r="BF458" i="3" s="1"/>
  <c r="BL458" i="3"/>
  <c r="BL399" i="3"/>
  <c r="AO468" i="3"/>
  <c r="BA384" i="3"/>
  <c r="BG384" i="3" s="1"/>
  <c r="BM384" i="3"/>
  <c r="BA450" i="3"/>
  <c r="BG450" i="3" s="1"/>
  <c r="BM450" i="3"/>
  <c r="BA458" i="3"/>
  <c r="BG458" i="3" s="1"/>
  <c r="BM458" i="3"/>
  <c r="BY458" i="3" s="1"/>
  <c r="CE458" i="3" s="1"/>
  <c r="M392" i="3"/>
  <c r="AA392" i="3"/>
  <c r="AG392" i="3" s="1"/>
  <c r="M428" i="3"/>
  <c r="AZ450" i="3"/>
  <c r="BF450" i="3" s="1"/>
  <c r="BL450" i="3"/>
  <c r="BX450" i="3" s="1"/>
  <c r="CD450" i="3" s="1"/>
  <c r="AE384" i="3"/>
  <c r="AK384" i="3" s="1"/>
  <c r="L468" i="3"/>
  <c r="BL414" i="3"/>
  <c r="BX414" i="3" s="1"/>
  <c r="CD414" i="3" s="1"/>
  <c r="AZ414" i="3"/>
  <c r="BF414" i="3" s="1"/>
  <c r="BC450" i="3"/>
  <c r="BI450" i="3" s="1"/>
  <c r="BO450" i="3"/>
  <c r="CA450" i="3" s="1"/>
  <c r="CG450" i="3" s="1"/>
  <c r="M421" i="3"/>
  <c r="AA421" i="3"/>
  <c r="AG421" i="3" s="1"/>
  <c r="BB458" i="3"/>
  <c r="BH458" i="3" s="1"/>
  <c r="BN458" i="3"/>
  <c r="BZ458" i="3" s="1"/>
  <c r="CF458" i="3" s="1"/>
  <c r="AR450" i="3"/>
  <c r="BK450" i="3"/>
  <c r="BA406" i="3"/>
  <c r="BG406" i="3" s="1"/>
  <c r="BM406" i="3"/>
  <c r="BY406" i="3" s="1"/>
  <c r="CE406" i="3" s="1"/>
  <c r="AA443" i="3"/>
  <c r="AG443" i="3" s="1"/>
  <c r="M443" i="3"/>
  <c r="BN428" i="3"/>
  <c r="BB428" i="3"/>
  <c r="BH428" i="3" s="1"/>
  <c r="AY443" i="3"/>
  <c r="BE443" i="3" s="1"/>
  <c r="BK443" i="3"/>
  <c r="AR443" i="3"/>
  <c r="AR458" i="3"/>
  <c r="AY458" i="3"/>
  <c r="BE458" i="3" s="1"/>
  <c r="BK458" i="3"/>
  <c r="BB384" i="3"/>
  <c r="BH384" i="3" s="1"/>
  <c r="BN384" i="3"/>
  <c r="AP468" i="3"/>
  <c r="BC465" i="3"/>
  <c r="BI465" i="3" s="1"/>
  <c r="BO465" i="3"/>
  <c r="AZ384" i="3"/>
  <c r="BF384" i="3" s="1"/>
  <c r="AN468" i="3"/>
  <c r="BL384" i="3"/>
  <c r="M399" i="3"/>
  <c r="AA399" i="3"/>
  <c r="AG399" i="3" s="1"/>
  <c r="AR399" i="3"/>
  <c r="AY399" i="3"/>
  <c r="BE399" i="3" s="1"/>
  <c r="BK399" i="3"/>
  <c r="BC392" i="3"/>
  <c r="BI392" i="3" s="1"/>
  <c r="BO392" i="3"/>
  <c r="H468" i="3"/>
  <c r="M384" i="3"/>
  <c r="AA384" i="3"/>
  <c r="AG384" i="3" s="1"/>
  <c r="BC458" i="3"/>
  <c r="BI458" i="3" s="1"/>
  <c r="BO458" i="3"/>
  <c r="CA458" i="3" s="1"/>
  <c r="CG458" i="3" s="1"/>
  <c r="BM428" i="3"/>
  <c r="BA428" i="3"/>
  <c r="BG428" i="3" s="1"/>
  <c r="AY421" i="3"/>
  <c r="BE421" i="3" s="1"/>
  <c r="BK421" i="3"/>
  <c r="AR421" i="3"/>
  <c r="AZ465" i="3"/>
  <c r="BF465" i="3" s="1"/>
  <c r="BL465" i="3"/>
  <c r="BX465" i="3" s="1"/>
  <c r="CD465" i="3" s="1"/>
  <c r="BA443" i="3"/>
  <c r="BG443" i="3" s="1"/>
  <c r="BM443" i="3"/>
  <c r="BY443" i="3" s="1"/>
  <c r="CE443" i="3" s="1"/>
  <c r="BN414" i="3"/>
  <c r="BZ414" i="3" s="1"/>
  <c r="CF414" i="3" s="1"/>
  <c r="BB414" i="3"/>
  <c r="BH414" i="3" s="1"/>
  <c r="BA436" i="3"/>
  <c r="BG436" i="3" s="1"/>
  <c r="BM436" i="3"/>
  <c r="BY436" i="3" s="1"/>
  <c r="CE436" i="3" s="1"/>
  <c r="BO399" i="3"/>
  <c r="CA399" i="3" s="1"/>
  <c r="CG399" i="3" s="1"/>
  <c r="BC399" i="3"/>
  <c r="BI399" i="3" s="1"/>
  <c r="M406" i="3"/>
  <c r="AA406" i="3"/>
  <c r="AG406" i="3" s="1"/>
  <c r="BB450" i="3"/>
  <c r="BH450" i="3" s="1"/>
  <c r="BN450" i="3"/>
  <c r="BZ450" i="3" s="1"/>
  <c r="CF450" i="3" s="1"/>
  <c r="AR465" i="3"/>
  <c r="AY465" i="3"/>
  <c r="BE465" i="3" s="1"/>
  <c r="BK465" i="3"/>
  <c r="BC406" i="3"/>
  <c r="BI406" i="3" s="1"/>
  <c r="BO406" i="3"/>
  <c r="BB392" i="3"/>
  <c r="BH392" i="3" s="1"/>
  <c r="BN392" i="3"/>
  <c r="BB421" i="3"/>
  <c r="BH421" i="3" s="1"/>
  <c r="BN421" i="3"/>
  <c r="AA436" i="3"/>
  <c r="AG436" i="3" s="1"/>
  <c r="M436" i="3"/>
  <c r="BN399" i="3"/>
  <c r="BZ399" i="3" s="1"/>
  <c r="CF399" i="3" s="1"/>
  <c r="BB399" i="3"/>
  <c r="BH399" i="3" s="1"/>
  <c r="AR414" i="3"/>
  <c r="BK414" i="3"/>
  <c r="AY414" i="3"/>
  <c r="BE414" i="3" s="1"/>
  <c r="BL406" i="3"/>
  <c r="AZ443" i="3"/>
  <c r="BF443" i="3" s="1"/>
  <c r="BL443" i="3"/>
  <c r="AY406" i="3"/>
  <c r="BE406" i="3" s="1"/>
  <c r="AR406" i="3"/>
  <c r="BK406" i="3"/>
  <c r="M458" i="3"/>
  <c r="AA458" i="3"/>
  <c r="AG458" i="3" s="1"/>
  <c r="BO421" i="3"/>
  <c r="BC421" i="3"/>
  <c r="BI421" i="3" s="1"/>
  <c r="BM414" i="3"/>
  <c r="BO436" i="3"/>
  <c r="BC436" i="3"/>
  <c r="BI436" i="3" s="1"/>
  <c r="J468" i="3"/>
  <c r="AC384" i="3"/>
  <c r="AI384" i="3" s="1"/>
  <c r="BA399" i="3"/>
  <c r="BG399" i="3" s="1"/>
  <c r="BM399" i="3"/>
  <c r="BL421" i="3"/>
  <c r="AZ421" i="3"/>
  <c r="BF421" i="3" s="1"/>
  <c r="M465" i="3"/>
  <c r="AA465" i="3"/>
  <c r="AG465" i="3" s="1"/>
  <c r="AY436" i="3"/>
  <c r="BE436" i="3" s="1"/>
  <c r="AR436" i="3"/>
  <c r="BK436" i="3"/>
  <c r="BB406" i="3"/>
  <c r="BH406" i="3" s="1"/>
  <c r="BN406" i="3"/>
  <c r="BB465" i="3"/>
  <c r="BH465" i="3" s="1"/>
  <c r="BN465" i="3"/>
  <c r="BZ465" i="3" s="1"/>
  <c r="CF465" i="3" s="1"/>
  <c r="BA392" i="3"/>
  <c r="BG392" i="3" s="1"/>
  <c r="BM392" i="3"/>
  <c r="BC443" i="3"/>
  <c r="BI443" i="3" s="1"/>
  <c r="BO443" i="3"/>
  <c r="BA465" i="3"/>
  <c r="BG465" i="3" s="1"/>
  <c r="BM465" i="3"/>
  <c r="AY428" i="3"/>
  <c r="BE428" i="3" s="1"/>
  <c r="BK428" i="3"/>
  <c r="AR428" i="3"/>
  <c r="AA450" i="3"/>
  <c r="AG450" i="3" s="1"/>
  <c r="M450" i="3"/>
  <c r="BC428" i="3"/>
  <c r="BI428" i="3" s="1"/>
  <c r="BO428" i="3"/>
  <c r="BC384" i="3"/>
  <c r="BI384" i="3" s="1"/>
  <c r="BO384" i="3"/>
  <c r="AQ468" i="3"/>
  <c r="BB436" i="3"/>
  <c r="BH436" i="3" s="1"/>
  <c r="BN436" i="3"/>
  <c r="AZ436" i="3"/>
  <c r="BF436" i="3" s="1"/>
  <c r="BL436" i="3"/>
  <c r="AD384" i="3"/>
  <c r="AJ384" i="3" s="1"/>
  <c r="K468" i="3"/>
  <c r="BB443" i="3"/>
  <c r="BH443" i="3" s="1"/>
  <c r="BN443" i="3"/>
  <c r="BZ443" i="3" s="1"/>
  <c r="CF443" i="3" s="1"/>
  <c r="AM468" i="3"/>
  <c r="AR384" i="3"/>
  <c r="AY384" i="3"/>
  <c r="BE384" i="3" s="1"/>
  <c r="BK384" i="3"/>
  <c r="BO414" i="3"/>
  <c r="CA414" i="3" s="1"/>
  <c r="CG414" i="3" s="1"/>
  <c r="BC414" i="3"/>
  <c r="BI414" i="3" s="1"/>
  <c r="AY392" i="3"/>
  <c r="BE392" i="3" s="1"/>
  <c r="AR392" i="3"/>
  <c r="BK392" i="3"/>
  <c r="AZ428" i="3"/>
  <c r="BF428" i="3" s="1"/>
  <c r="BL428" i="3"/>
  <c r="BA421" i="3"/>
  <c r="BG421" i="3" s="1"/>
  <c r="BM421" i="3"/>
  <c r="BY421" i="3" s="1"/>
  <c r="CE421" i="3" s="1"/>
  <c r="AB384" i="3"/>
  <c r="AH384" i="3" s="1"/>
  <c r="I468" i="3"/>
  <c r="BP377" i="2"/>
  <c r="BD377" i="2"/>
  <c r="BJ377" i="2" s="1"/>
  <c r="BB388" i="2"/>
  <c r="BH388" i="2" s="1"/>
  <c r="BN388" i="2"/>
  <c r="BZ388" i="2" s="1"/>
  <c r="CF388" i="2" s="1"/>
  <c r="AA460" i="2"/>
  <c r="AG460" i="2" s="1"/>
  <c r="M460" i="2"/>
  <c r="H464" i="2"/>
  <c r="AZ382" i="2"/>
  <c r="BF382" i="2" s="1"/>
  <c r="BL382" i="2"/>
  <c r="BX382" i="2" s="1"/>
  <c r="CD382" i="2" s="1"/>
  <c r="AR431" i="2"/>
  <c r="AY431" i="2"/>
  <c r="BE431" i="2" s="1"/>
  <c r="BK431" i="2"/>
  <c r="BW431" i="2" s="1"/>
  <c r="CC431" i="2" s="1"/>
  <c r="J427" i="2"/>
  <c r="AC427" i="2" s="1"/>
  <c r="AI427" i="2" s="1"/>
  <c r="AC423" i="2"/>
  <c r="AI423" i="2" s="1"/>
  <c r="AR412" i="2"/>
  <c r="AY412" i="2"/>
  <c r="BE412" i="2" s="1"/>
  <c r="BK412" i="2"/>
  <c r="BW412" i="2" s="1"/>
  <c r="CC412" i="2" s="1"/>
  <c r="BB418" i="2"/>
  <c r="BH418" i="2" s="1"/>
  <c r="BN418" i="2"/>
  <c r="BZ418" i="2" s="1"/>
  <c r="CF418" i="2" s="1"/>
  <c r="BA397" i="2"/>
  <c r="BG397" i="2" s="1"/>
  <c r="BM397" i="2"/>
  <c r="BY397" i="2" s="1"/>
  <c r="CE397" i="2" s="1"/>
  <c r="AY432" i="2"/>
  <c r="BE432" i="2" s="1"/>
  <c r="BK432" i="2"/>
  <c r="BW432" i="2" s="1"/>
  <c r="CC432" i="2" s="1"/>
  <c r="AR432" i="2"/>
  <c r="M419" i="2"/>
  <c r="AA419" i="2"/>
  <c r="AG419" i="2" s="1"/>
  <c r="BL445" i="2"/>
  <c r="BX445" i="2" s="1"/>
  <c r="CD445" i="2" s="1"/>
  <c r="AN449" i="2"/>
  <c r="AZ445" i="2"/>
  <c r="BF445" i="2" s="1"/>
  <c r="BO432" i="2"/>
  <c r="CA432" i="2" s="1"/>
  <c r="CG432" i="2" s="1"/>
  <c r="BC432" i="2"/>
  <c r="BI432" i="2" s="1"/>
  <c r="BM418" i="2"/>
  <c r="BY418" i="2" s="1"/>
  <c r="CE418" i="2" s="1"/>
  <c r="BA418" i="2"/>
  <c r="BG418" i="2" s="1"/>
  <c r="AA455" i="2"/>
  <c r="AG455" i="2" s="1"/>
  <c r="M455" i="2"/>
  <c r="BC410" i="2"/>
  <c r="BI410" i="2" s="1"/>
  <c r="BO410" i="2"/>
  <c r="CA410" i="2" s="1"/>
  <c r="CG410" i="2" s="1"/>
  <c r="AD445" i="2"/>
  <c r="AJ445" i="2" s="1"/>
  <c r="K449" i="2"/>
  <c r="AD449" i="2" s="1"/>
  <c r="AJ449" i="2" s="1"/>
  <c r="BA426" i="2"/>
  <c r="BG426" i="2" s="1"/>
  <c r="BM426" i="2"/>
  <c r="BY426" i="2" s="1"/>
  <c r="CE426" i="2" s="1"/>
  <c r="BB411" i="2"/>
  <c r="BH411" i="2" s="1"/>
  <c r="BN411" i="2"/>
  <c r="BZ411" i="2" s="1"/>
  <c r="CF411" i="2" s="1"/>
  <c r="AZ438" i="2"/>
  <c r="BF438" i="2" s="1"/>
  <c r="BL438" i="2"/>
  <c r="BX438" i="2" s="1"/>
  <c r="CD438" i="2" s="1"/>
  <c r="AN442" i="2"/>
  <c r="AO391" i="2"/>
  <c r="BA386" i="2"/>
  <c r="BG386" i="2" s="1"/>
  <c r="BM386" i="2"/>
  <c r="BY386" i="2" s="1"/>
  <c r="CE386" i="2" s="1"/>
  <c r="BC380" i="2"/>
  <c r="BI380" i="2" s="1"/>
  <c r="BO380" i="2"/>
  <c r="CA380" i="2" s="1"/>
  <c r="CG380" i="2" s="1"/>
  <c r="AC408" i="2"/>
  <c r="AI408" i="2" s="1"/>
  <c r="J413" i="2"/>
  <c r="AC413" i="2" s="1"/>
  <c r="AI413" i="2" s="1"/>
  <c r="BO402" i="2"/>
  <c r="CA402" i="2" s="1"/>
  <c r="CG402" i="2" s="1"/>
  <c r="BC402" i="2"/>
  <c r="BI402" i="2" s="1"/>
  <c r="BB448" i="2"/>
  <c r="BH448" i="2" s="1"/>
  <c r="BN448" i="2"/>
  <c r="BZ448" i="2" s="1"/>
  <c r="CF448" i="2" s="1"/>
  <c r="BO423" i="2"/>
  <c r="CA423" i="2" s="1"/>
  <c r="CG423" i="2" s="1"/>
  <c r="BC423" i="2"/>
  <c r="BI423" i="2" s="1"/>
  <c r="AQ427" i="2"/>
  <c r="AQ405" i="2"/>
  <c r="BC401" i="2"/>
  <c r="BI401" i="2" s="1"/>
  <c r="BO401" i="2"/>
  <c r="CA401" i="2" s="1"/>
  <c r="CG401" i="2" s="1"/>
  <c r="BC408" i="2"/>
  <c r="BI408" i="2" s="1"/>
  <c r="AQ413" i="2"/>
  <c r="BO408" i="2"/>
  <c r="CA408" i="2" s="1"/>
  <c r="CG408" i="2" s="1"/>
  <c r="BC419" i="2"/>
  <c r="BI419" i="2" s="1"/>
  <c r="BO419" i="2"/>
  <c r="CA419" i="2" s="1"/>
  <c r="CG419" i="2" s="1"/>
  <c r="BM455" i="2"/>
  <c r="BY455" i="2" s="1"/>
  <c r="CE455" i="2" s="1"/>
  <c r="BA455" i="2"/>
  <c r="BG455" i="2" s="1"/>
  <c r="AD438" i="2"/>
  <c r="AJ438" i="2" s="1"/>
  <c r="K442" i="2"/>
  <c r="AD442" i="2" s="1"/>
  <c r="AJ442" i="2" s="1"/>
  <c r="M410" i="2"/>
  <c r="AA410" i="2"/>
  <c r="AG410" i="2" s="1"/>
  <c r="AY430" i="2"/>
  <c r="BE430" i="2" s="1"/>
  <c r="AM435" i="2"/>
  <c r="AR430" i="2"/>
  <c r="BK430" i="2"/>
  <c r="BW430" i="2" s="1"/>
  <c r="CC430" i="2" s="1"/>
  <c r="BK387" i="2"/>
  <c r="BW387" i="2" s="1"/>
  <c r="CC387" i="2" s="1"/>
  <c r="AR387" i="2"/>
  <c r="AY387" i="2"/>
  <c r="BE387" i="2" s="1"/>
  <c r="AC430" i="2"/>
  <c r="AI430" i="2" s="1"/>
  <c r="J435" i="2"/>
  <c r="AC435" i="2" s="1"/>
  <c r="AI435" i="2" s="1"/>
  <c r="AP398" i="2"/>
  <c r="BB394" i="2"/>
  <c r="BH394" i="2" s="1"/>
  <c r="BN394" i="2"/>
  <c r="BZ394" i="2" s="1"/>
  <c r="CF394" i="2" s="1"/>
  <c r="K405" i="2"/>
  <c r="AD405" i="2" s="1"/>
  <c r="AJ405" i="2" s="1"/>
  <c r="AD401" i="2"/>
  <c r="AJ401" i="2" s="1"/>
  <c r="J398" i="2"/>
  <c r="AC398" i="2" s="1"/>
  <c r="AI398" i="2" s="1"/>
  <c r="AC394" i="2"/>
  <c r="AI394" i="2" s="1"/>
  <c r="BC404" i="2"/>
  <c r="BI404" i="2" s="1"/>
  <c r="BO404" i="2"/>
  <c r="CA404" i="2" s="1"/>
  <c r="CG404" i="2" s="1"/>
  <c r="M387" i="2"/>
  <c r="AA387" i="2"/>
  <c r="AG387" i="2" s="1"/>
  <c r="BC456" i="2"/>
  <c r="BI456" i="2" s="1"/>
  <c r="BO456" i="2"/>
  <c r="CA456" i="2" s="1"/>
  <c r="CG456" i="2" s="1"/>
  <c r="BB446" i="2"/>
  <c r="BH446" i="2" s="1"/>
  <c r="BN446" i="2"/>
  <c r="BZ446" i="2" s="1"/>
  <c r="CF446" i="2" s="1"/>
  <c r="AQ391" i="2"/>
  <c r="BO386" i="2"/>
  <c r="CA386" i="2" s="1"/>
  <c r="CG386" i="2" s="1"/>
  <c r="BC386" i="2"/>
  <c r="BI386" i="2" s="1"/>
  <c r="BO433" i="2"/>
  <c r="CA433" i="2" s="1"/>
  <c r="CG433" i="2" s="1"/>
  <c r="BC433" i="2"/>
  <c r="BI433" i="2" s="1"/>
  <c r="M433" i="2"/>
  <c r="AA433" i="2"/>
  <c r="AG433" i="2" s="1"/>
  <c r="K391" i="2"/>
  <c r="AD391" i="2" s="1"/>
  <c r="AJ391" i="2" s="1"/>
  <c r="AD386" i="2"/>
  <c r="AJ386" i="2" s="1"/>
  <c r="M426" i="2"/>
  <c r="AA426" i="2"/>
  <c r="AG426" i="2" s="1"/>
  <c r="BA434" i="2"/>
  <c r="BG434" i="2" s="1"/>
  <c r="BM434" i="2"/>
  <c r="BY434" i="2" s="1"/>
  <c r="CE434" i="2" s="1"/>
  <c r="BB424" i="2"/>
  <c r="BH424" i="2" s="1"/>
  <c r="BN424" i="2"/>
  <c r="BZ424" i="2" s="1"/>
  <c r="CF424" i="2" s="1"/>
  <c r="BK425" i="2"/>
  <c r="BW425" i="2" s="1"/>
  <c r="CC425" i="2" s="1"/>
  <c r="AR425" i="2"/>
  <c r="AY425" i="2"/>
  <c r="BE425" i="2" s="1"/>
  <c r="BA380" i="2"/>
  <c r="BG380" i="2" s="1"/>
  <c r="BM380" i="2"/>
  <c r="BY380" i="2" s="1"/>
  <c r="CE380" i="2" s="1"/>
  <c r="J383" i="2"/>
  <c r="AC379" i="2"/>
  <c r="AI379" i="2" s="1"/>
  <c r="L383" i="2"/>
  <c r="AE379" i="2"/>
  <c r="AK379" i="2" s="1"/>
  <c r="BN454" i="2"/>
  <c r="BZ454" i="2" s="1"/>
  <c r="CF454" i="2" s="1"/>
  <c r="BB454" i="2"/>
  <c r="BH454" i="2" s="1"/>
  <c r="AZ396" i="2"/>
  <c r="BF396" i="2" s="1"/>
  <c r="BL396" i="2"/>
  <c r="BX396" i="2" s="1"/>
  <c r="CD396" i="2" s="1"/>
  <c r="AE408" i="2"/>
  <c r="AK408" i="2" s="1"/>
  <c r="L413" i="2"/>
  <c r="AE413" i="2" s="1"/>
  <c r="AK413" i="2" s="1"/>
  <c r="BC403" i="2"/>
  <c r="BI403" i="2" s="1"/>
  <c r="BO403" i="2"/>
  <c r="CA403" i="2" s="1"/>
  <c r="CG403" i="2" s="1"/>
  <c r="M448" i="2"/>
  <c r="AA448" i="2"/>
  <c r="AG448" i="2" s="1"/>
  <c r="AR423" i="2"/>
  <c r="BK423" i="2"/>
  <c r="BW423" i="2" s="1"/>
  <c r="CC423" i="2" s="1"/>
  <c r="AM427" i="2"/>
  <c r="AY423" i="2"/>
  <c r="BE423" i="2" s="1"/>
  <c r="BA401" i="2"/>
  <c r="BG401" i="2" s="1"/>
  <c r="AO405" i="2"/>
  <c r="BM401" i="2"/>
  <c r="BY401" i="2" s="1"/>
  <c r="CE401" i="2" s="1"/>
  <c r="BB409" i="2"/>
  <c r="BH409" i="2" s="1"/>
  <c r="BN409" i="2"/>
  <c r="BZ409" i="2" s="1"/>
  <c r="CF409" i="2" s="1"/>
  <c r="BC440" i="2"/>
  <c r="BI440" i="2" s="1"/>
  <c r="BO440" i="2"/>
  <c r="CA440" i="2" s="1"/>
  <c r="CG440" i="2" s="1"/>
  <c r="AD394" i="2"/>
  <c r="AJ394" i="2" s="1"/>
  <c r="K398" i="2"/>
  <c r="AD398" i="2" s="1"/>
  <c r="AJ398" i="2" s="1"/>
  <c r="BA394" i="2"/>
  <c r="BG394" i="2" s="1"/>
  <c r="BM394" i="2"/>
  <c r="BY394" i="2" s="1"/>
  <c r="CE394" i="2" s="1"/>
  <c r="AO398" i="2"/>
  <c r="M409" i="2"/>
  <c r="AA409" i="2"/>
  <c r="AG409" i="2" s="1"/>
  <c r="AA441" i="2"/>
  <c r="AG441" i="2" s="1"/>
  <c r="M441" i="2"/>
  <c r="BB417" i="2"/>
  <c r="BH417" i="2" s="1"/>
  <c r="BN417" i="2"/>
  <c r="BZ417" i="2" s="1"/>
  <c r="CF417" i="2" s="1"/>
  <c r="BC416" i="2"/>
  <c r="BI416" i="2" s="1"/>
  <c r="BO416" i="2"/>
  <c r="CA416" i="2" s="1"/>
  <c r="CG416" i="2" s="1"/>
  <c r="AQ420" i="2"/>
  <c r="BN452" i="2"/>
  <c r="BZ452" i="2" s="1"/>
  <c r="CF452" i="2" s="1"/>
  <c r="AP457" i="2"/>
  <c r="BB452" i="2"/>
  <c r="BH452" i="2" s="1"/>
  <c r="AY379" i="2"/>
  <c r="BE379" i="2" s="1"/>
  <c r="AR379" i="2"/>
  <c r="AM383" i="2"/>
  <c r="BK379" i="2"/>
  <c r="BW379" i="2" s="1"/>
  <c r="CC379" i="2" s="1"/>
  <c r="AD430" i="2"/>
  <c r="AJ430" i="2" s="1"/>
  <c r="K435" i="2"/>
  <c r="AD435" i="2" s="1"/>
  <c r="AJ435" i="2" s="1"/>
  <c r="AR416" i="2"/>
  <c r="AY416" i="2"/>
  <c r="BE416" i="2" s="1"/>
  <c r="BK416" i="2"/>
  <c r="BW416" i="2" s="1"/>
  <c r="CC416" i="2" s="1"/>
  <c r="AM420" i="2"/>
  <c r="AZ432" i="2"/>
  <c r="BF432" i="2" s="1"/>
  <c r="BL432" i="2"/>
  <c r="BX432" i="2" s="1"/>
  <c r="CD432" i="2" s="1"/>
  <c r="AY394" i="2"/>
  <c r="BE394" i="2" s="1"/>
  <c r="BK394" i="2"/>
  <c r="BW394" i="2" s="1"/>
  <c r="CC394" i="2" s="1"/>
  <c r="AM398" i="2"/>
  <c r="AR394" i="2"/>
  <c r="AZ408" i="2"/>
  <c r="BF408" i="2" s="1"/>
  <c r="BL408" i="2"/>
  <c r="BX408" i="2" s="1"/>
  <c r="CD408" i="2" s="1"/>
  <c r="AN413" i="2"/>
  <c r="BB395" i="2"/>
  <c r="BH395" i="2" s="1"/>
  <c r="BN395" i="2"/>
  <c r="BZ395" i="2" s="1"/>
  <c r="CF395" i="2" s="1"/>
  <c r="BK386" i="2"/>
  <c r="BW386" i="2" s="1"/>
  <c r="CC386" i="2" s="1"/>
  <c r="AM391" i="2"/>
  <c r="AY386" i="2"/>
  <c r="BE386" i="2" s="1"/>
  <c r="AR386" i="2"/>
  <c r="BB430" i="2"/>
  <c r="BH430" i="2" s="1"/>
  <c r="BN430" i="2"/>
  <c r="BZ430" i="2" s="1"/>
  <c r="CF430" i="2" s="1"/>
  <c r="AP435" i="2"/>
  <c r="L398" i="2"/>
  <c r="AE398" i="2" s="1"/>
  <c r="AK398" i="2" s="1"/>
  <c r="AE394" i="2"/>
  <c r="AK394" i="2" s="1"/>
  <c r="AZ403" i="2"/>
  <c r="BF403" i="2" s="1"/>
  <c r="BL403" i="2"/>
  <c r="BX403" i="2" s="1"/>
  <c r="CD403" i="2" s="1"/>
  <c r="AE416" i="2"/>
  <c r="AK416" i="2" s="1"/>
  <c r="L420" i="2"/>
  <c r="AE420" i="2" s="1"/>
  <c r="AK420" i="2" s="1"/>
  <c r="BA452" i="2"/>
  <c r="BG452" i="2" s="1"/>
  <c r="AO457" i="2"/>
  <c r="BM452" i="2"/>
  <c r="BY452" i="2" s="1"/>
  <c r="CE452" i="2" s="1"/>
  <c r="BK390" i="2"/>
  <c r="BW390" i="2" s="1"/>
  <c r="CC390" i="2" s="1"/>
  <c r="AR390" i="2"/>
  <c r="AY390" i="2"/>
  <c r="BE390" i="2" s="1"/>
  <c r="BB396" i="2"/>
  <c r="BH396" i="2" s="1"/>
  <c r="BN396" i="2"/>
  <c r="BZ396" i="2" s="1"/>
  <c r="CF396" i="2" s="1"/>
  <c r="AC438" i="2"/>
  <c r="AI438" i="2" s="1"/>
  <c r="J442" i="2"/>
  <c r="AC442" i="2" s="1"/>
  <c r="AI442" i="2" s="1"/>
  <c r="BB447" i="2"/>
  <c r="BH447" i="2" s="1"/>
  <c r="BN447" i="2"/>
  <c r="BZ447" i="2" s="1"/>
  <c r="CF447" i="2" s="1"/>
  <c r="H427" i="2"/>
  <c r="M423" i="2"/>
  <c r="AA423" i="2"/>
  <c r="AG423" i="2" s="1"/>
  <c r="BA453" i="2"/>
  <c r="BG453" i="2" s="1"/>
  <c r="BM453" i="2"/>
  <c r="BY453" i="2" s="1"/>
  <c r="CE453" i="2" s="1"/>
  <c r="BM441" i="2"/>
  <c r="BY441" i="2" s="1"/>
  <c r="CE441" i="2" s="1"/>
  <c r="BA441" i="2"/>
  <c r="BG441" i="2" s="1"/>
  <c r="BL402" i="2"/>
  <c r="BX402" i="2" s="1"/>
  <c r="CD402" i="2" s="1"/>
  <c r="AZ402" i="2"/>
  <c r="BF402" i="2" s="1"/>
  <c r="AR389" i="2"/>
  <c r="BK389" i="2"/>
  <c r="BW389" i="2" s="1"/>
  <c r="CC389" i="2" s="1"/>
  <c r="AY389" i="2"/>
  <c r="BE389" i="2" s="1"/>
  <c r="AR461" i="2"/>
  <c r="AY461" i="2"/>
  <c r="BE461" i="2" s="1"/>
  <c r="BK461" i="2"/>
  <c r="BW461" i="2" s="1"/>
  <c r="CC461" i="2" s="1"/>
  <c r="BC426" i="2"/>
  <c r="BI426" i="2" s="1"/>
  <c r="BO426" i="2"/>
  <c r="CA426" i="2" s="1"/>
  <c r="CG426" i="2" s="1"/>
  <c r="AA461" i="2"/>
  <c r="AG461" i="2" s="1"/>
  <c r="M461" i="2"/>
  <c r="H405" i="2"/>
  <c r="M401" i="2"/>
  <c r="AA401" i="2"/>
  <c r="AG401" i="2" s="1"/>
  <c r="BO463" i="2"/>
  <c r="BC431" i="2"/>
  <c r="BI431" i="2" s="1"/>
  <c r="BO431" i="2"/>
  <c r="CA431" i="2" s="1"/>
  <c r="CG431" i="2" s="1"/>
  <c r="BB412" i="2"/>
  <c r="BH412" i="2" s="1"/>
  <c r="BN412" i="2"/>
  <c r="BZ412" i="2" s="1"/>
  <c r="CF412" i="2" s="1"/>
  <c r="M394" i="2"/>
  <c r="AA394" i="2"/>
  <c r="AG394" i="2" s="1"/>
  <c r="H398" i="2"/>
  <c r="BC381" i="2"/>
  <c r="BI381" i="2" s="1"/>
  <c r="BO381" i="2"/>
  <c r="CA381" i="2" s="1"/>
  <c r="CG381" i="2" s="1"/>
  <c r="BA381" i="2"/>
  <c r="BG381" i="2" s="1"/>
  <c r="BM381" i="2"/>
  <c r="BY381" i="2" s="1"/>
  <c r="CE381" i="2" s="1"/>
  <c r="AY440" i="2"/>
  <c r="BE440" i="2" s="1"/>
  <c r="AR440" i="2"/>
  <c r="BK440" i="2"/>
  <c r="BW440" i="2" s="1"/>
  <c r="CC440" i="2" s="1"/>
  <c r="AN405" i="2"/>
  <c r="AZ401" i="2"/>
  <c r="BF401" i="2" s="1"/>
  <c r="BL401" i="2"/>
  <c r="BX401" i="2" s="1"/>
  <c r="CD401" i="2" s="1"/>
  <c r="BA454" i="2"/>
  <c r="BG454" i="2" s="1"/>
  <c r="BM454" i="2"/>
  <c r="BY454" i="2" s="1"/>
  <c r="CE454" i="2" s="1"/>
  <c r="M397" i="2"/>
  <c r="AA397" i="2"/>
  <c r="AG397" i="2" s="1"/>
  <c r="BC438" i="2"/>
  <c r="BI438" i="2" s="1"/>
  <c r="BO438" i="2"/>
  <c r="CA438" i="2" s="1"/>
  <c r="CG438" i="2" s="1"/>
  <c r="AQ442" i="2"/>
  <c r="M416" i="2"/>
  <c r="AA416" i="2"/>
  <c r="AG416" i="2" s="1"/>
  <c r="H420" i="2"/>
  <c r="BA402" i="2"/>
  <c r="BG402" i="2" s="1"/>
  <c r="BM402" i="2"/>
  <c r="BY402" i="2" s="1"/>
  <c r="CE402" i="2" s="1"/>
  <c r="BM404" i="2"/>
  <c r="BY404" i="2" s="1"/>
  <c r="CE404" i="2" s="1"/>
  <c r="BA404" i="2"/>
  <c r="BG404" i="2" s="1"/>
  <c r="BO395" i="2"/>
  <c r="CA395" i="2" s="1"/>
  <c r="CG395" i="2" s="1"/>
  <c r="BC395" i="2"/>
  <c r="BI395" i="2" s="1"/>
  <c r="AZ463" i="2"/>
  <c r="BF463" i="2" s="1"/>
  <c r="BL463" i="2"/>
  <c r="AR397" i="2"/>
  <c r="AY397" i="2"/>
  <c r="BE397" i="2" s="1"/>
  <c r="BK397" i="2"/>
  <c r="BW397" i="2" s="1"/>
  <c r="CC397" i="2" s="1"/>
  <c r="AY395" i="2"/>
  <c r="BE395" i="2" s="1"/>
  <c r="AR395" i="2"/>
  <c r="BK395" i="2"/>
  <c r="BW395" i="2" s="1"/>
  <c r="CC395" i="2" s="1"/>
  <c r="BL410" i="2"/>
  <c r="BX410" i="2" s="1"/>
  <c r="CD410" i="2" s="1"/>
  <c r="AZ410" i="2"/>
  <c r="BF410" i="2" s="1"/>
  <c r="M452" i="2"/>
  <c r="AA452" i="2"/>
  <c r="AG452" i="2" s="1"/>
  <c r="H457" i="2"/>
  <c r="AE460" i="2"/>
  <c r="AK460" i="2" s="1"/>
  <c r="L464" i="2"/>
  <c r="M440" i="2"/>
  <c r="AA440" i="2"/>
  <c r="AG440" i="2" s="1"/>
  <c r="BO387" i="2"/>
  <c r="CA387" i="2" s="1"/>
  <c r="CG387" i="2" s="1"/>
  <c r="BC387" i="2"/>
  <c r="BI387" i="2" s="1"/>
  <c r="BC396" i="2"/>
  <c r="BI396" i="2" s="1"/>
  <c r="BO396" i="2"/>
  <c r="CA396" i="2" s="1"/>
  <c r="CG396" i="2" s="1"/>
  <c r="BB453" i="2"/>
  <c r="BH453" i="2" s="1"/>
  <c r="BN453" i="2"/>
  <c r="BZ453" i="2" s="1"/>
  <c r="CF453" i="2" s="1"/>
  <c r="M380" i="2"/>
  <c r="AA380" i="2"/>
  <c r="AG380" i="2" s="1"/>
  <c r="BC397" i="2"/>
  <c r="BI397" i="2" s="1"/>
  <c r="BO397" i="2"/>
  <c r="CA397" i="2" s="1"/>
  <c r="CG397" i="2" s="1"/>
  <c r="BL419" i="2"/>
  <c r="BX419" i="2" s="1"/>
  <c r="CD419" i="2" s="1"/>
  <c r="AZ419" i="2"/>
  <c r="BF419" i="2" s="1"/>
  <c r="BC462" i="2"/>
  <c r="BI462" i="2" s="1"/>
  <c r="BO462" i="2"/>
  <c r="CA462" i="2" s="1"/>
  <c r="CG462" i="2" s="1"/>
  <c r="BC382" i="2"/>
  <c r="BI382" i="2" s="1"/>
  <c r="BO382" i="2"/>
  <c r="CA382" i="2" s="1"/>
  <c r="CG382" i="2" s="1"/>
  <c r="AZ446" i="2"/>
  <c r="BF446" i="2" s="1"/>
  <c r="BL446" i="2"/>
  <c r="BX446" i="2" s="1"/>
  <c r="CD446" i="2" s="1"/>
  <c r="BC425" i="2"/>
  <c r="BI425" i="2" s="1"/>
  <c r="BO425" i="2"/>
  <c r="CA425" i="2" s="1"/>
  <c r="CG425" i="2" s="1"/>
  <c r="BB390" i="2"/>
  <c r="BH390" i="2" s="1"/>
  <c r="BN390" i="2"/>
  <c r="BZ390" i="2" s="1"/>
  <c r="CF390" i="2" s="1"/>
  <c r="BN382" i="2"/>
  <c r="BZ382" i="2" s="1"/>
  <c r="CF382" i="2" s="1"/>
  <c r="BB382" i="2"/>
  <c r="BH382" i="2" s="1"/>
  <c r="BC439" i="2"/>
  <c r="BI439" i="2" s="1"/>
  <c r="BO439" i="2"/>
  <c r="CA439" i="2" s="1"/>
  <c r="CG439" i="2" s="1"/>
  <c r="BB380" i="2"/>
  <c r="BH380" i="2" s="1"/>
  <c r="BN380" i="2"/>
  <c r="BZ380" i="2" s="1"/>
  <c r="CF380" i="2" s="1"/>
  <c r="AR409" i="2"/>
  <c r="AY409" i="2"/>
  <c r="BE409" i="2" s="1"/>
  <c r="BK409" i="2"/>
  <c r="BW409" i="2" s="1"/>
  <c r="CC409" i="2" s="1"/>
  <c r="AB452" i="2"/>
  <c r="AH452" i="2" s="1"/>
  <c r="I457" i="2"/>
  <c r="AB457" i="2" s="1"/>
  <c r="AH457" i="2" s="1"/>
  <c r="BN401" i="2"/>
  <c r="BZ401" i="2" s="1"/>
  <c r="CF401" i="2" s="1"/>
  <c r="AP405" i="2"/>
  <c r="BB401" i="2"/>
  <c r="BH401" i="2" s="1"/>
  <c r="AR401" i="2"/>
  <c r="AY401" i="2"/>
  <c r="BE401" i="2" s="1"/>
  <c r="BK401" i="2"/>
  <c r="BW401" i="2" s="1"/>
  <c r="CC401" i="2" s="1"/>
  <c r="AM405" i="2"/>
  <c r="BC441" i="2"/>
  <c r="BI441" i="2" s="1"/>
  <c r="BO441" i="2"/>
  <c r="CA441" i="2" s="1"/>
  <c r="CG441" i="2" s="1"/>
  <c r="BN389" i="2"/>
  <c r="BZ389" i="2" s="1"/>
  <c r="CF389" i="2" s="1"/>
  <c r="BB389" i="2"/>
  <c r="BH389" i="2" s="1"/>
  <c r="BC388" i="2"/>
  <c r="BI388" i="2" s="1"/>
  <c r="BO388" i="2"/>
  <c r="CA388" i="2" s="1"/>
  <c r="CG388" i="2" s="1"/>
  <c r="M395" i="2"/>
  <c r="AA395" i="2"/>
  <c r="AG395" i="2" s="1"/>
  <c r="BC434" i="2"/>
  <c r="BI434" i="2" s="1"/>
  <c r="BO434" i="2"/>
  <c r="CA434" i="2" s="1"/>
  <c r="CG434" i="2" s="1"/>
  <c r="AC386" i="2"/>
  <c r="AI386" i="2" s="1"/>
  <c r="J391" i="2"/>
  <c r="AC391" i="2" s="1"/>
  <c r="AI391" i="2" s="1"/>
  <c r="BA447" i="2"/>
  <c r="BG447" i="2" s="1"/>
  <c r="BM447" i="2"/>
  <c r="BY447" i="2" s="1"/>
  <c r="CE447" i="2" s="1"/>
  <c r="BO394" i="2"/>
  <c r="CA394" i="2" s="1"/>
  <c r="CG394" i="2" s="1"/>
  <c r="BC394" i="2"/>
  <c r="BI394" i="2" s="1"/>
  <c r="AQ398" i="2"/>
  <c r="AZ379" i="2"/>
  <c r="BF379" i="2" s="1"/>
  <c r="AN383" i="2"/>
  <c r="BL379" i="2"/>
  <c r="BX379" i="2" s="1"/>
  <c r="CD379" i="2" s="1"/>
  <c r="H383" i="2"/>
  <c r="AA379" i="2"/>
  <c r="AG379" i="2" s="1"/>
  <c r="M379" i="2"/>
  <c r="BB397" i="2"/>
  <c r="BH397" i="2" s="1"/>
  <c r="BN397" i="2"/>
  <c r="BZ397" i="2" s="1"/>
  <c r="CF397" i="2" s="1"/>
  <c r="BC389" i="2"/>
  <c r="BI389" i="2" s="1"/>
  <c r="BO389" i="2"/>
  <c r="CA389" i="2" s="1"/>
  <c r="CG389" i="2" s="1"/>
  <c r="BN455" i="2"/>
  <c r="BZ455" i="2" s="1"/>
  <c r="CF455" i="2" s="1"/>
  <c r="BB455" i="2"/>
  <c r="BH455" i="2" s="1"/>
  <c r="AZ381" i="2"/>
  <c r="BF381" i="2" s="1"/>
  <c r="BL381" i="2"/>
  <c r="BX381" i="2" s="1"/>
  <c r="CD381" i="2" s="1"/>
  <c r="AR396" i="2"/>
  <c r="AY396" i="2"/>
  <c r="BE396" i="2" s="1"/>
  <c r="BK396" i="2"/>
  <c r="BW396" i="2" s="1"/>
  <c r="CC396" i="2" s="1"/>
  <c r="AE401" i="2"/>
  <c r="AK401" i="2" s="1"/>
  <c r="L405" i="2"/>
  <c r="AE405" i="2" s="1"/>
  <c r="AK405" i="2" s="1"/>
  <c r="BA433" i="2"/>
  <c r="BG433" i="2" s="1"/>
  <c r="BM433" i="2"/>
  <c r="BY433" i="2" s="1"/>
  <c r="CE433" i="2" s="1"/>
  <c r="AQ464" i="2"/>
  <c r="BC460" i="2"/>
  <c r="BI460" i="2" s="1"/>
  <c r="BO460" i="2"/>
  <c r="CA460" i="2" s="1"/>
  <c r="CG460" i="2" s="1"/>
  <c r="BA387" i="2"/>
  <c r="BG387" i="2" s="1"/>
  <c r="BM387" i="2"/>
  <c r="BY387" i="2" s="1"/>
  <c r="CE387" i="2" s="1"/>
  <c r="M462" i="2"/>
  <c r="AA462" i="2"/>
  <c r="AG462" i="2" s="1"/>
  <c r="M446" i="2"/>
  <c r="AA446" i="2"/>
  <c r="AG446" i="2" s="1"/>
  <c r="BN456" i="2"/>
  <c r="BZ456" i="2" s="1"/>
  <c r="CF456" i="2" s="1"/>
  <c r="BB456" i="2"/>
  <c r="BH456" i="2" s="1"/>
  <c r="BB403" i="2"/>
  <c r="BH403" i="2" s="1"/>
  <c r="BN403" i="2"/>
  <c r="BZ403" i="2" s="1"/>
  <c r="CF403" i="2" s="1"/>
  <c r="AZ460" i="2"/>
  <c r="BF460" i="2" s="1"/>
  <c r="BL460" i="2"/>
  <c r="BX460" i="2" s="1"/>
  <c r="CD460" i="2" s="1"/>
  <c r="AN464" i="2"/>
  <c r="BA388" i="2"/>
  <c r="BG388" i="2" s="1"/>
  <c r="BM388" i="2"/>
  <c r="BY388" i="2" s="1"/>
  <c r="CE388" i="2" s="1"/>
  <c r="AZ461" i="2"/>
  <c r="BF461" i="2" s="1"/>
  <c r="BL461" i="2"/>
  <c r="BX461" i="2" s="1"/>
  <c r="CD461" i="2" s="1"/>
  <c r="BK439" i="2"/>
  <c r="BW439" i="2" s="1"/>
  <c r="CC439" i="2" s="1"/>
  <c r="AR439" i="2"/>
  <c r="AY439" i="2"/>
  <c r="BE439" i="2" s="1"/>
  <c r="BA390" i="2"/>
  <c r="BG390" i="2" s="1"/>
  <c r="BM390" i="2"/>
  <c r="BY390" i="2" s="1"/>
  <c r="CE390" i="2" s="1"/>
  <c r="AA418" i="2"/>
  <c r="AG418" i="2" s="1"/>
  <c r="M418" i="2"/>
  <c r="AZ448" i="2"/>
  <c r="BF448" i="2" s="1"/>
  <c r="BL448" i="2"/>
  <c r="BX448" i="2" s="1"/>
  <c r="CD448" i="2" s="1"/>
  <c r="K383" i="2"/>
  <c r="AD379" i="2"/>
  <c r="AJ379" i="2" s="1"/>
  <c r="AB379" i="2"/>
  <c r="AH379" i="2" s="1"/>
  <c r="I383" i="2"/>
  <c r="AZ426" i="2"/>
  <c r="BF426" i="2" s="1"/>
  <c r="BL426" i="2"/>
  <c r="BX426" i="2" s="1"/>
  <c r="CD426" i="2" s="1"/>
  <c r="BB426" i="2"/>
  <c r="BH426" i="2" s="1"/>
  <c r="BN426" i="2"/>
  <c r="BZ426" i="2" s="1"/>
  <c r="CF426" i="2" s="1"/>
  <c r="AE430" i="2"/>
  <c r="AK430" i="2" s="1"/>
  <c r="L435" i="2"/>
  <c r="AE435" i="2" s="1"/>
  <c r="AK435" i="2" s="1"/>
  <c r="AZ430" i="2"/>
  <c r="BF430" i="2" s="1"/>
  <c r="BL430" i="2"/>
  <c r="BX430" i="2" s="1"/>
  <c r="CD430" i="2" s="1"/>
  <c r="AN435" i="2"/>
  <c r="BC430" i="2"/>
  <c r="BI430" i="2" s="1"/>
  <c r="BO430" i="2"/>
  <c r="CA430" i="2" s="1"/>
  <c r="CG430" i="2" s="1"/>
  <c r="AQ435" i="2"/>
  <c r="BB431" i="2"/>
  <c r="BH431" i="2" s="1"/>
  <c r="BN431" i="2"/>
  <c r="BZ431" i="2" s="1"/>
  <c r="CF431" i="2" s="1"/>
  <c r="BB432" i="2"/>
  <c r="BH432" i="2" s="1"/>
  <c r="BN432" i="2"/>
  <c r="BZ432" i="2" s="1"/>
  <c r="CF432" i="2" s="1"/>
  <c r="AR433" i="2"/>
  <c r="BK433" i="2"/>
  <c r="BW433" i="2" s="1"/>
  <c r="CC433" i="2" s="1"/>
  <c r="AY433" i="2"/>
  <c r="BE433" i="2" s="1"/>
  <c r="M434" i="2"/>
  <c r="AA434" i="2"/>
  <c r="AG434" i="2" s="1"/>
  <c r="BB434" i="2"/>
  <c r="BH434" i="2" s="1"/>
  <c r="BN434" i="2"/>
  <c r="BZ434" i="2" s="1"/>
  <c r="CF434" i="2" s="1"/>
  <c r="AE438" i="2"/>
  <c r="AK438" i="2" s="1"/>
  <c r="L442" i="2"/>
  <c r="AE442" i="2" s="1"/>
  <c r="AK442" i="2" s="1"/>
  <c r="BB438" i="2"/>
  <c r="BH438" i="2" s="1"/>
  <c r="BN438" i="2"/>
  <c r="BZ438" i="2" s="1"/>
  <c r="CF438" i="2" s="1"/>
  <c r="AP442" i="2"/>
  <c r="BB439" i="2"/>
  <c r="BH439" i="2" s="1"/>
  <c r="BN439" i="2"/>
  <c r="BZ439" i="2" s="1"/>
  <c r="CF439" i="2" s="1"/>
  <c r="AM413" i="2"/>
  <c r="AY408" i="2"/>
  <c r="BE408" i="2" s="1"/>
  <c r="BK408" i="2"/>
  <c r="BW408" i="2" s="1"/>
  <c r="CC408" i="2" s="1"/>
  <c r="AR408" i="2"/>
  <c r="AZ387" i="2"/>
  <c r="BF387" i="2" s="1"/>
  <c r="BL387" i="2"/>
  <c r="BX387" i="2" s="1"/>
  <c r="CD387" i="2" s="1"/>
  <c r="AA388" i="2"/>
  <c r="AG388" i="2" s="1"/>
  <c r="M388" i="2"/>
  <c r="AZ388" i="2"/>
  <c r="BF388" i="2" s="1"/>
  <c r="BL388" i="2"/>
  <c r="BX388" i="2" s="1"/>
  <c r="CD388" i="2" s="1"/>
  <c r="BL389" i="2"/>
  <c r="BX389" i="2" s="1"/>
  <c r="CD389" i="2" s="1"/>
  <c r="AZ389" i="2"/>
  <c r="BF389" i="2" s="1"/>
  <c r="BC390" i="2"/>
  <c r="BI390" i="2" s="1"/>
  <c r="BO390" i="2"/>
  <c r="CA390" i="2" s="1"/>
  <c r="CG390" i="2" s="1"/>
  <c r="AZ395" i="2"/>
  <c r="BF395" i="2" s="1"/>
  <c r="BL395" i="2"/>
  <c r="BX395" i="2" s="1"/>
  <c r="CD395" i="2" s="1"/>
  <c r="AA396" i="2"/>
  <c r="AG396" i="2" s="1"/>
  <c r="M396" i="2"/>
  <c r="BA396" i="2"/>
  <c r="BG396" i="2" s="1"/>
  <c r="BM396" i="2"/>
  <c r="BY396" i="2" s="1"/>
  <c r="CE396" i="2" s="1"/>
  <c r="AZ397" i="2"/>
  <c r="BF397" i="2" s="1"/>
  <c r="BL397" i="2"/>
  <c r="BX397" i="2" s="1"/>
  <c r="CD397" i="2" s="1"/>
  <c r="AB401" i="2"/>
  <c r="AH401" i="2" s="1"/>
  <c r="I405" i="2"/>
  <c r="AB405" i="2" s="1"/>
  <c r="AH405" i="2" s="1"/>
  <c r="AA402" i="2"/>
  <c r="AG402" i="2" s="1"/>
  <c r="M402" i="2"/>
  <c r="M403" i="2"/>
  <c r="AA403" i="2"/>
  <c r="AG403" i="2" s="1"/>
  <c r="BA403" i="2"/>
  <c r="BG403" i="2" s="1"/>
  <c r="BM403" i="2"/>
  <c r="BY403" i="2" s="1"/>
  <c r="CE403" i="2" s="1"/>
  <c r="M404" i="2"/>
  <c r="AA404" i="2"/>
  <c r="AG404" i="2" s="1"/>
  <c r="AZ404" i="2"/>
  <c r="BF404" i="2" s="1"/>
  <c r="BL404" i="2"/>
  <c r="BX404" i="2" s="1"/>
  <c r="CD404" i="2" s="1"/>
  <c r="M408" i="2"/>
  <c r="AA408" i="2"/>
  <c r="AG408" i="2" s="1"/>
  <c r="H413" i="2"/>
  <c r="BA408" i="2"/>
  <c r="BG408" i="2" s="1"/>
  <c r="BM408" i="2"/>
  <c r="BY408" i="2" s="1"/>
  <c r="CE408" i="2" s="1"/>
  <c r="AO413" i="2"/>
  <c r="BA410" i="2"/>
  <c r="BG410" i="2" s="1"/>
  <c r="BM410" i="2"/>
  <c r="BY410" i="2" s="1"/>
  <c r="CE410" i="2" s="1"/>
  <c r="M411" i="2"/>
  <c r="AA411" i="2"/>
  <c r="AG411" i="2" s="1"/>
  <c r="BL411" i="2"/>
  <c r="BX411" i="2" s="1"/>
  <c r="CD411" i="2" s="1"/>
  <c r="AZ411" i="2"/>
  <c r="BF411" i="2" s="1"/>
  <c r="M412" i="2"/>
  <c r="AA412" i="2"/>
  <c r="AG412" i="2" s="1"/>
  <c r="BA412" i="2"/>
  <c r="BG412" i="2" s="1"/>
  <c r="BM412" i="2"/>
  <c r="BY412" i="2" s="1"/>
  <c r="CE412" i="2" s="1"/>
  <c r="AD416" i="2"/>
  <c r="AJ416" i="2" s="1"/>
  <c r="K420" i="2"/>
  <c r="AD420" i="2" s="1"/>
  <c r="AJ420" i="2" s="1"/>
  <c r="AZ416" i="2"/>
  <c r="BF416" i="2" s="1"/>
  <c r="BL416" i="2"/>
  <c r="BX416" i="2" s="1"/>
  <c r="CD416" i="2" s="1"/>
  <c r="AN420" i="2"/>
  <c r="BA417" i="2"/>
  <c r="BG417" i="2" s="1"/>
  <c r="BM417" i="2"/>
  <c r="BY417" i="2" s="1"/>
  <c r="CE417" i="2" s="1"/>
  <c r="BL418" i="2"/>
  <c r="BX418" i="2" s="1"/>
  <c r="CD418" i="2" s="1"/>
  <c r="AZ418" i="2"/>
  <c r="BF418" i="2" s="1"/>
  <c r="AR419" i="2"/>
  <c r="AY419" i="2"/>
  <c r="BE419" i="2" s="1"/>
  <c r="BK419" i="2"/>
  <c r="BW419" i="2" s="1"/>
  <c r="CC419" i="2" s="1"/>
  <c r="BB419" i="2"/>
  <c r="BH419" i="2" s="1"/>
  <c r="BN419" i="2"/>
  <c r="BZ419" i="2" s="1"/>
  <c r="CF419" i="2" s="1"/>
  <c r="I427" i="2"/>
  <c r="AB427" i="2" s="1"/>
  <c r="AH427" i="2" s="1"/>
  <c r="AB423" i="2"/>
  <c r="AH423" i="2" s="1"/>
  <c r="AN427" i="2"/>
  <c r="AZ423" i="2"/>
  <c r="BF423" i="2" s="1"/>
  <c r="BL423" i="2"/>
  <c r="BX423" i="2" s="1"/>
  <c r="CD423" i="2" s="1"/>
  <c r="BL424" i="2"/>
  <c r="BX424" i="2" s="1"/>
  <c r="CD424" i="2" s="1"/>
  <c r="AZ424" i="2"/>
  <c r="BF424" i="2" s="1"/>
  <c r="AZ425" i="2"/>
  <c r="BF425" i="2" s="1"/>
  <c r="BL425" i="2"/>
  <c r="BX425" i="2" s="1"/>
  <c r="CD425" i="2" s="1"/>
  <c r="BK426" i="2"/>
  <c r="BW426" i="2" s="1"/>
  <c r="CC426" i="2" s="1"/>
  <c r="AR426" i="2"/>
  <c r="AY426" i="2"/>
  <c r="BE426" i="2" s="1"/>
  <c r="AB430" i="2"/>
  <c r="AH430" i="2" s="1"/>
  <c r="I435" i="2"/>
  <c r="AB435" i="2" s="1"/>
  <c r="AH435" i="2" s="1"/>
  <c r="BA430" i="2"/>
  <c r="BG430" i="2" s="1"/>
  <c r="BM430" i="2"/>
  <c r="BY430" i="2" s="1"/>
  <c r="CE430" i="2" s="1"/>
  <c r="AO435" i="2"/>
  <c r="BA431" i="2"/>
  <c r="BG431" i="2" s="1"/>
  <c r="BM431" i="2"/>
  <c r="BY431" i="2" s="1"/>
  <c r="CE431" i="2" s="1"/>
  <c r="M432" i="2"/>
  <c r="AA432" i="2"/>
  <c r="AG432" i="2" s="1"/>
  <c r="BA432" i="2"/>
  <c r="BG432" i="2" s="1"/>
  <c r="BM432" i="2"/>
  <c r="BY432" i="2" s="1"/>
  <c r="CE432" i="2" s="1"/>
  <c r="BL433" i="2"/>
  <c r="BX433" i="2" s="1"/>
  <c r="CD433" i="2" s="1"/>
  <c r="AZ433" i="2"/>
  <c r="BF433" i="2" s="1"/>
  <c r="AZ434" i="2"/>
  <c r="BF434" i="2" s="1"/>
  <c r="BL434" i="2"/>
  <c r="BX434" i="2" s="1"/>
  <c r="CD434" i="2" s="1"/>
  <c r="H442" i="2"/>
  <c r="M438" i="2"/>
  <c r="AA438" i="2"/>
  <c r="AG438" i="2" s="1"/>
  <c r="AR438" i="2"/>
  <c r="AY438" i="2"/>
  <c r="BE438" i="2" s="1"/>
  <c r="BK438" i="2"/>
  <c r="BW438" i="2" s="1"/>
  <c r="CC438" i="2" s="1"/>
  <c r="AM442" i="2"/>
  <c r="AZ439" i="2"/>
  <c r="BF439" i="2" s="1"/>
  <c r="BL439" i="2"/>
  <c r="BX439" i="2" s="1"/>
  <c r="CD439" i="2" s="1"/>
  <c r="AZ440" i="2"/>
  <c r="BF440" i="2" s="1"/>
  <c r="BL440" i="2"/>
  <c r="BX440" i="2" s="1"/>
  <c r="CD440" i="2" s="1"/>
  <c r="AR463" i="2"/>
  <c r="BK463" i="2"/>
  <c r="AR454" i="2"/>
  <c r="AY454" i="2"/>
  <c r="BE454" i="2" s="1"/>
  <c r="BK454" i="2"/>
  <c r="BW454" i="2" s="1"/>
  <c r="CC454" i="2" s="1"/>
  <c r="BM461" i="2"/>
  <c r="BY461" i="2" s="1"/>
  <c r="CE461" i="2" s="1"/>
  <c r="BA461" i="2"/>
  <c r="BG461" i="2" s="1"/>
  <c r="BN441" i="2"/>
  <c r="BZ441" i="2" s="1"/>
  <c r="CF441" i="2" s="1"/>
  <c r="BB441" i="2"/>
  <c r="BH441" i="2" s="1"/>
  <c r="AR460" i="2"/>
  <c r="AY460" i="2"/>
  <c r="BE460" i="2" s="1"/>
  <c r="BK460" i="2"/>
  <c r="BW460" i="2" s="1"/>
  <c r="CC460" i="2" s="1"/>
  <c r="AM464" i="2"/>
  <c r="AC460" i="2"/>
  <c r="AI460" i="2" s="1"/>
  <c r="J464" i="2"/>
  <c r="BC447" i="2"/>
  <c r="BI447" i="2" s="1"/>
  <c r="BO447" i="2"/>
  <c r="CA447" i="2" s="1"/>
  <c r="CG447" i="2" s="1"/>
  <c r="BC446" i="2"/>
  <c r="BI446" i="2" s="1"/>
  <c r="BO446" i="2"/>
  <c r="CA446" i="2" s="1"/>
  <c r="CG446" i="2" s="1"/>
  <c r="AR446" i="2"/>
  <c r="AY446" i="2"/>
  <c r="BE446" i="2" s="1"/>
  <c r="BK446" i="2"/>
  <c r="BW446" i="2" s="1"/>
  <c r="CC446" i="2" s="1"/>
  <c r="AR403" i="2"/>
  <c r="AY403" i="2"/>
  <c r="BE403" i="2" s="1"/>
  <c r="BK403" i="2"/>
  <c r="BW403" i="2" s="1"/>
  <c r="CC403" i="2" s="1"/>
  <c r="BK404" i="2"/>
  <c r="BW404" i="2" s="1"/>
  <c r="CC404" i="2" s="1"/>
  <c r="AR404" i="2"/>
  <c r="AY404" i="2"/>
  <c r="BE404" i="2" s="1"/>
  <c r="I413" i="2"/>
  <c r="AB413" i="2" s="1"/>
  <c r="AH413" i="2" s="1"/>
  <c r="AB408" i="2"/>
  <c r="AH408" i="2" s="1"/>
  <c r="BM425" i="2"/>
  <c r="BY425" i="2" s="1"/>
  <c r="CE425" i="2" s="1"/>
  <c r="BA425" i="2"/>
  <c r="BG425" i="2" s="1"/>
  <c r="M425" i="2"/>
  <c r="AA425" i="2"/>
  <c r="AG425" i="2" s="1"/>
  <c r="BA424" i="2"/>
  <c r="BG424" i="2" s="1"/>
  <c r="BM424" i="2"/>
  <c r="BY424" i="2" s="1"/>
  <c r="CE424" i="2" s="1"/>
  <c r="BK402" i="2"/>
  <c r="BW402" i="2" s="1"/>
  <c r="CC402" i="2" s="1"/>
  <c r="AR402" i="2"/>
  <c r="AY402" i="2"/>
  <c r="BE402" i="2" s="1"/>
  <c r="AC401" i="2"/>
  <c r="AI401" i="2" s="1"/>
  <c r="J405" i="2"/>
  <c r="AC405" i="2" s="1"/>
  <c r="AI405" i="2" s="1"/>
  <c r="BM395" i="2"/>
  <c r="BY395" i="2" s="1"/>
  <c r="CE395" i="2" s="1"/>
  <c r="BA395" i="2"/>
  <c r="BG395" i="2" s="1"/>
  <c r="AZ394" i="2"/>
  <c r="BF394" i="2" s="1"/>
  <c r="BL394" i="2"/>
  <c r="BX394" i="2" s="1"/>
  <c r="CD394" i="2" s="1"/>
  <c r="AN398" i="2"/>
  <c r="AB394" i="2"/>
  <c r="AH394" i="2" s="1"/>
  <c r="I398" i="2"/>
  <c r="AB398" i="2" s="1"/>
  <c r="AH398" i="2" s="1"/>
  <c r="AZ390" i="2"/>
  <c r="BF390" i="2" s="1"/>
  <c r="BL390" i="2"/>
  <c r="BX390" i="2" s="1"/>
  <c r="CD390" i="2" s="1"/>
  <c r="M390" i="2"/>
  <c r="AA390" i="2"/>
  <c r="AG390" i="2" s="1"/>
  <c r="BA389" i="2"/>
  <c r="BG389" i="2" s="1"/>
  <c r="BM389" i="2"/>
  <c r="BY389" i="2" s="1"/>
  <c r="CE389" i="2" s="1"/>
  <c r="M389" i="2"/>
  <c r="AA389" i="2"/>
  <c r="AG389" i="2" s="1"/>
  <c r="AR388" i="2"/>
  <c r="AY388" i="2"/>
  <c r="BE388" i="2" s="1"/>
  <c r="BK388" i="2"/>
  <c r="BW388" i="2" s="1"/>
  <c r="CC388" i="2" s="1"/>
  <c r="BB387" i="2"/>
  <c r="BH387" i="2" s="1"/>
  <c r="BN387" i="2"/>
  <c r="BZ387" i="2" s="1"/>
  <c r="CF387" i="2" s="1"/>
  <c r="BB386" i="2"/>
  <c r="BH386" i="2" s="1"/>
  <c r="BN386" i="2"/>
  <c r="BZ386" i="2" s="1"/>
  <c r="CF386" i="2" s="1"/>
  <c r="AP391" i="2"/>
  <c r="AB386" i="2"/>
  <c r="AH386" i="2" s="1"/>
  <c r="I391" i="2"/>
  <c r="AB391" i="2" s="1"/>
  <c r="AH391" i="2" s="1"/>
  <c r="BA382" i="2"/>
  <c r="BG382" i="2" s="1"/>
  <c r="BM382" i="2"/>
  <c r="BY382" i="2" s="1"/>
  <c r="CE382" i="2" s="1"/>
  <c r="AA382" i="2"/>
  <c r="AG382" i="2" s="1"/>
  <c r="M382" i="2"/>
  <c r="BM456" i="2"/>
  <c r="BY456" i="2" s="1"/>
  <c r="CE456" i="2" s="1"/>
  <c r="BA456" i="2"/>
  <c r="BG456" i="2" s="1"/>
  <c r="AZ380" i="2"/>
  <c r="BF380" i="2" s="1"/>
  <c r="BL380" i="2"/>
  <c r="BX380" i="2" s="1"/>
  <c r="CD380" i="2" s="1"/>
  <c r="BN463" i="2"/>
  <c r="M463" i="2"/>
  <c r="BB462" i="2"/>
  <c r="BH462" i="2" s="1"/>
  <c r="BN462" i="2"/>
  <c r="BZ462" i="2" s="1"/>
  <c r="CF462" i="2" s="1"/>
  <c r="BK462" i="2"/>
  <c r="BW462" i="2" s="1"/>
  <c r="CC462" i="2" s="1"/>
  <c r="AR462" i="2"/>
  <c r="AY462" i="2"/>
  <c r="BE462" i="2" s="1"/>
  <c r="BN445" i="2"/>
  <c r="BZ445" i="2" s="1"/>
  <c r="CF445" i="2" s="1"/>
  <c r="AP449" i="2"/>
  <c r="BB445" i="2"/>
  <c r="BH445" i="2" s="1"/>
  <c r="AR445" i="2"/>
  <c r="AY445" i="2"/>
  <c r="BE445" i="2" s="1"/>
  <c r="BK445" i="2"/>
  <c r="BW445" i="2" s="1"/>
  <c r="CC445" i="2" s="1"/>
  <c r="AM449" i="2"/>
  <c r="AC445" i="2"/>
  <c r="AI445" i="2" s="1"/>
  <c r="J449" i="2"/>
  <c r="AC449" i="2" s="1"/>
  <c r="AI449" i="2" s="1"/>
  <c r="AB445" i="2"/>
  <c r="AH445" i="2" s="1"/>
  <c r="I449" i="2"/>
  <c r="AB449" i="2" s="1"/>
  <c r="AH449" i="2" s="1"/>
  <c r="AZ441" i="2"/>
  <c r="BF441" i="2" s="1"/>
  <c r="BL441" i="2"/>
  <c r="BX441" i="2" s="1"/>
  <c r="CD441" i="2" s="1"/>
  <c r="BA440" i="2"/>
  <c r="BG440" i="2" s="1"/>
  <c r="BM440" i="2"/>
  <c r="BY440" i="2" s="1"/>
  <c r="CE440" i="2" s="1"/>
  <c r="BM439" i="2"/>
  <c r="BY439" i="2" s="1"/>
  <c r="CE439" i="2" s="1"/>
  <c r="BA439" i="2"/>
  <c r="BG439" i="2" s="1"/>
  <c r="M439" i="2"/>
  <c r="AA439" i="2"/>
  <c r="AG439" i="2" s="1"/>
  <c r="BA438" i="2"/>
  <c r="BG438" i="2" s="1"/>
  <c r="AO442" i="2"/>
  <c r="BM438" i="2"/>
  <c r="BY438" i="2" s="1"/>
  <c r="CE438" i="2" s="1"/>
  <c r="AB438" i="2"/>
  <c r="AH438" i="2" s="1"/>
  <c r="I442" i="2"/>
  <c r="AB442" i="2" s="1"/>
  <c r="AH442" i="2" s="1"/>
  <c r="BK434" i="2"/>
  <c r="BW434" i="2" s="1"/>
  <c r="CC434" i="2" s="1"/>
  <c r="AR434" i="2"/>
  <c r="AY434" i="2"/>
  <c r="BE434" i="2" s="1"/>
  <c r="BB433" i="2"/>
  <c r="BH433" i="2" s="1"/>
  <c r="BN433" i="2"/>
  <c r="BZ433" i="2" s="1"/>
  <c r="CF433" i="2" s="1"/>
  <c r="BL431" i="2"/>
  <c r="BX431" i="2" s="1"/>
  <c r="CD431" i="2" s="1"/>
  <c r="AZ431" i="2"/>
  <c r="BF431" i="2" s="1"/>
  <c r="M431" i="2"/>
  <c r="AA431" i="2"/>
  <c r="AG431" i="2" s="1"/>
  <c r="M430" i="2"/>
  <c r="H435" i="2"/>
  <c r="AA430" i="2"/>
  <c r="AG430" i="2" s="1"/>
  <c r="BM423" i="2"/>
  <c r="BY423" i="2" s="1"/>
  <c r="CE423" i="2" s="1"/>
  <c r="AO427" i="2"/>
  <c r="BA423" i="2"/>
  <c r="BG423" i="2" s="1"/>
  <c r="L427" i="2"/>
  <c r="AE427" i="2" s="1"/>
  <c r="AK427" i="2" s="1"/>
  <c r="AE423" i="2"/>
  <c r="AK423" i="2" s="1"/>
  <c r="BA419" i="2"/>
  <c r="BG419" i="2" s="1"/>
  <c r="BM419" i="2"/>
  <c r="BY419" i="2" s="1"/>
  <c r="CE419" i="2" s="1"/>
  <c r="AR418" i="2"/>
  <c r="AY418" i="2"/>
  <c r="BE418" i="2" s="1"/>
  <c r="BK418" i="2"/>
  <c r="BW418" i="2" s="1"/>
  <c r="CC418" i="2" s="1"/>
  <c r="AZ417" i="2"/>
  <c r="BF417" i="2" s="1"/>
  <c r="BL417" i="2"/>
  <c r="BX417" i="2" s="1"/>
  <c r="CD417" i="2" s="1"/>
  <c r="AO420" i="2"/>
  <c r="BA416" i="2"/>
  <c r="BG416" i="2" s="1"/>
  <c r="BM416" i="2"/>
  <c r="BY416" i="2" s="1"/>
  <c r="CE416" i="2" s="1"/>
  <c r="AB416" i="2"/>
  <c r="AH416" i="2" s="1"/>
  <c r="I420" i="2"/>
  <c r="AB420" i="2" s="1"/>
  <c r="AH420" i="2" s="1"/>
  <c r="AZ412" i="2"/>
  <c r="BF412" i="2" s="1"/>
  <c r="BL412" i="2"/>
  <c r="BX412" i="2" s="1"/>
  <c r="CD412" i="2" s="1"/>
  <c r="BA411" i="2"/>
  <c r="BG411" i="2" s="1"/>
  <c r="BM411" i="2"/>
  <c r="BY411" i="2" s="1"/>
  <c r="CE411" i="2" s="1"/>
  <c r="BA409" i="2"/>
  <c r="BG409" i="2" s="1"/>
  <c r="BM409" i="2"/>
  <c r="BY409" i="2" s="1"/>
  <c r="CE409" i="2" s="1"/>
  <c r="AR381" i="2"/>
  <c r="BK381" i="2"/>
  <c r="BW381" i="2" s="1"/>
  <c r="CC381" i="2" s="1"/>
  <c r="AY381" i="2"/>
  <c r="BE381" i="2" s="1"/>
  <c r="BB440" i="2"/>
  <c r="BH440" i="2" s="1"/>
  <c r="BN440" i="2"/>
  <c r="BZ440" i="2" s="1"/>
  <c r="CF440" i="2" s="1"/>
  <c r="AR441" i="2"/>
  <c r="BK441" i="2"/>
  <c r="BW441" i="2" s="1"/>
  <c r="CC441" i="2" s="1"/>
  <c r="AY441" i="2"/>
  <c r="BE441" i="2" s="1"/>
  <c r="BC448" i="2"/>
  <c r="BI448" i="2" s="1"/>
  <c r="BO448" i="2"/>
  <c r="CA448" i="2" s="1"/>
  <c r="CG448" i="2" s="1"/>
  <c r="L457" i="2"/>
  <c r="AE457" i="2" s="1"/>
  <c r="AK457" i="2" s="1"/>
  <c r="AE452" i="2"/>
  <c r="AK452" i="2" s="1"/>
  <c r="BC452" i="2"/>
  <c r="BI452" i="2" s="1"/>
  <c r="BO452" i="2"/>
  <c r="CA452" i="2" s="1"/>
  <c r="CG452" i="2" s="1"/>
  <c r="AQ457" i="2"/>
  <c r="BC453" i="2"/>
  <c r="BI453" i="2" s="1"/>
  <c r="BO453" i="2"/>
  <c r="CA453" i="2" s="1"/>
  <c r="CG453" i="2" s="1"/>
  <c r="BO454" i="2"/>
  <c r="CA454" i="2" s="1"/>
  <c r="CG454" i="2" s="1"/>
  <c r="BC454" i="2"/>
  <c r="BI454" i="2" s="1"/>
  <c r="BO455" i="2"/>
  <c r="CA455" i="2" s="1"/>
  <c r="CG455" i="2" s="1"/>
  <c r="BC455" i="2"/>
  <c r="BI455" i="2" s="1"/>
  <c r="AZ456" i="2"/>
  <c r="BF456" i="2" s="1"/>
  <c r="BL456" i="2"/>
  <c r="BX456" i="2" s="1"/>
  <c r="CD456" i="2" s="1"/>
  <c r="AD460" i="2"/>
  <c r="AJ460" i="2" s="1"/>
  <c r="K464" i="2"/>
  <c r="BA460" i="2"/>
  <c r="BG460" i="2" s="1"/>
  <c r="BM460" i="2"/>
  <c r="BY460" i="2" s="1"/>
  <c r="CE460" i="2" s="1"/>
  <c r="AO464" i="2"/>
  <c r="BC461" i="2"/>
  <c r="BI461" i="2" s="1"/>
  <c r="BO461" i="2"/>
  <c r="CA461" i="2" s="1"/>
  <c r="CG461" i="2" s="1"/>
  <c r="AZ386" i="2"/>
  <c r="BF386" i="2" s="1"/>
  <c r="BL386" i="2"/>
  <c r="BX386" i="2" s="1"/>
  <c r="CD386" i="2" s="1"/>
  <c r="AN391" i="2"/>
  <c r="AE386" i="2"/>
  <c r="AK386" i="2" s="1"/>
  <c r="L391" i="2"/>
  <c r="AE391" i="2" s="1"/>
  <c r="AK391" i="2" s="1"/>
  <c r="AO449" i="2"/>
  <c r="BA445" i="2"/>
  <c r="BG445" i="2" s="1"/>
  <c r="BM445" i="2"/>
  <c r="BY445" i="2" s="1"/>
  <c r="CE445" i="2" s="1"/>
  <c r="AY382" i="2"/>
  <c r="BE382" i="2" s="1"/>
  <c r="AR382" i="2"/>
  <c r="BK382" i="2"/>
  <c r="BW382" i="2" s="1"/>
  <c r="CC382" i="2" s="1"/>
  <c r="BB381" i="2"/>
  <c r="BH381" i="2" s="1"/>
  <c r="BN381" i="2"/>
  <c r="BZ381" i="2" s="1"/>
  <c r="CF381" i="2" s="1"/>
  <c r="M381" i="2"/>
  <c r="AA381" i="2"/>
  <c r="AG381" i="2" s="1"/>
  <c r="AR380" i="2"/>
  <c r="AY380" i="2"/>
  <c r="BE380" i="2" s="1"/>
  <c r="BK380" i="2"/>
  <c r="BW380" i="2" s="1"/>
  <c r="CC380" i="2" s="1"/>
  <c r="BM463" i="2"/>
  <c r="BM462" i="2"/>
  <c r="BY462" i="2" s="1"/>
  <c r="CE462" i="2" s="1"/>
  <c r="BA462" i="2"/>
  <c r="BG462" i="2" s="1"/>
  <c r="BB461" i="2"/>
  <c r="BH461" i="2" s="1"/>
  <c r="BN461" i="2"/>
  <c r="BZ461" i="2" s="1"/>
  <c r="CF461" i="2" s="1"/>
  <c r="AP464" i="2"/>
  <c r="BN460" i="2"/>
  <c r="BZ460" i="2" s="1"/>
  <c r="CF460" i="2" s="1"/>
  <c r="BB460" i="2"/>
  <c r="BH460" i="2" s="1"/>
  <c r="AB460" i="2"/>
  <c r="AH460" i="2" s="1"/>
  <c r="I464" i="2"/>
  <c r="AY456" i="2"/>
  <c r="BE456" i="2" s="1"/>
  <c r="BK456" i="2"/>
  <c r="BW456" i="2" s="1"/>
  <c r="CC456" i="2" s="1"/>
  <c r="AR456" i="2"/>
  <c r="M456" i="2"/>
  <c r="AA456" i="2"/>
  <c r="AG456" i="2" s="1"/>
  <c r="BL455" i="2"/>
  <c r="BX455" i="2" s="1"/>
  <c r="CD455" i="2" s="1"/>
  <c r="AZ455" i="2"/>
  <c r="BF455" i="2" s="1"/>
  <c r="M454" i="2"/>
  <c r="AA454" i="2"/>
  <c r="AG454" i="2" s="1"/>
  <c r="AY453" i="2"/>
  <c r="BE453" i="2" s="1"/>
  <c r="AR453" i="2"/>
  <c r="BK453" i="2"/>
  <c r="BW453" i="2" s="1"/>
  <c r="CC453" i="2" s="1"/>
  <c r="AZ452" i="2"/>
  <c r="BF452" i="2" s="1"/>
  <c r="AN457" i="2"/>
  <c r="BL452" i="2"/>
  <c r="BX452" i="2" s="1"/>
  <c r="CD452" i="2" s="1"/>
  <c r="AC452" i="2"/>
  <c r="AI452" i="2" s="1"/>
  <c r="J457" i="2"/>
  <c r="AC457" i="2" s="1"/>
  <c r="AI457" i="2" s="1"/>
  <c r="BK448" i="2"/>
  <c r="BW448" i="2" s="1"/>
  <c r="CC448" i="2" s="1"/>
  <c r="AR448" i="2"/>
  <c r="AY448" i="2"/>
  <c r="BE448" i="2" s="1"/>
  <c r="BL447" i="2"/>
  <c r="BX447" i="2" s="1"/>
  <c r="CD447" i="2" s="1"/>
  <c r="AZ447" i="2"/>
  <c r="BF447" i="2" s="1"/>
  <c r="M447" i="2"/>
  <c r="AA447" i="2"/>
  <c r="AG447" i="2" s="1"/>
  <c r="AR455" i="2"/>
  <c r="BK455" i="2"/>
  <c r="BW455" i="2" s="1"/>
  <c r="CC455" i="2" s="1"/>
  <c r="AY455" i="2"/>
  <c r="BE455" i="2" s="1"/>
  <c r="AZ462" i="2"/>
  <c r="BF462" i="2" s="1"/>
  <c r="BL462" i="2"/>
  <c r="BX462" i="2" s="1"/>
  <c r="CD462" i="2" s="1"/>
  <c r="AZ454" i="2"/>
  <c r="BF454" i="2" s="1"/>
  <c r="BL454" i="2"/>
  <c r="BX454" i="2" s="1"/>
  <c r="CD454" i="2" s="1"/>
  <c r="AZ453" i="2"/>
  <c r="BF453" i="2" s="1"/>
  <c r="BL453" i="2"/>
  <c r="BX453" i="2" s="1"/>
  <c r="CD453" i="2" s="1"/>
  <c r="M453" i="2"/>
  <c r="AA453" i="2"/>
  <c r="AG453" i="2" s="1"/>
  <c r="BK452" i="2"/>
  <c r="BW452" i="2" s="1"/>
  <c r="CC452" i="2" s="1"/>
  <c r="AR452" i="2"/>
  <c r="AY452" i="2"/>
  <c r="BE452" i="2" s="1"/>
  <c r="AM457" i="2"/>
  <c r="K457" i="2"/>
  <c r="AD457" i="2" s="1"/>
  <c r="AJ457" i="2" s="1"/>
  <c r="AD452" i="2"/>
  <c r="AJ452" i="2" s="1"/>
  <c r="M445" i="2"/>
  <c r="H449" i="2"/>
  <c r="AA445" i="2"/>
  <c r="AG445" i="2" s="1"/>
  <c r="BA448" i="2"/>
  <c r="BG448" i="2" s="1"/>
  <c r="BM448" i="2"/>
  <c r="BY448" i="2" s="1"/>
  <c r="CE448" i="2" s="1"/>
  <c r="AR447" i="2"/>
  <c r="AY447" i="2"/>
  <c r="BE447" i="2" s="1"/>
  <c r="BK447" i="2"/>
  <c r="BW447" i="2" s="1"/>
  <c r="CC447" i="2" s="1"/>
  <c r="BA446" i="2"/>
  <c r="BG446" i="2" s="1"/>
  <c r="BM446" i="2"/>
  <c r="BY446" i="2" s="1"/>
  <c r="CE446" i="2" s="1"/>
  <c r="BO445" i="2"/>
  <c r="CA445" i="2" s="1"/>
  <c r="CG445" i="2" s="1"/>
  <c r="AQ449" i="2"/>
  <c r="BC445" i="2"/>
  <c r="BI445" i="2" s="1"/>
  <c r="L449" i="2"/>
  <c r="AE449" i="2" s="1"/>
  <c r="AK449" i="2" s="1"/>
  <c r="AE445" i="2"/>
  <c r="AK445" i="2" s="1"/>
  <c r="BN404" i="2"/>
  <c r="BZ404" i="2" s="1"/>
  <c r="CF404" i="2" s="1"/>
  <c r="BB404" i="2"/>
  <c r="BH404" i="2" s="1"/>
  <c r="K413" i="2"/>
  <c r="AD413" i="2" s="1"/>
  <c r="AJ413" i="2" s="1"/>
  <c r="AD408" i="2"/>
  <c r="AJ408" i="2" s="1"/>
  <c r="BB408" i="2"/>
  <c r="BH408" i="2" s="1"/>
  <c r="BN408" i="2"/>
  <c r="BZ408" i="2" s="1"/>
  <c r="CF408" i="2" s="1"/>
  <c r="AP413" i="2"/>
  <c r="AZ409" i="2"/>
  <c r="BF409" i="2" s="1"/>
  <c r="BL409" i="2"/>
  <c r="BX409" i="2" s="1"/>
  <c r="CD409" i="2" s="1"/>
  <c r="BC409" i="2"/>
  <c r="BI409" i="2" s="1"/>
  <c r="BO409" i="2"/>
  <c r="CA409" i="2" s="1"/>
  <c r="CG409" i="2" s="1"/>
  <c r="AR410" i="2"/>
  <c r="AY410" i="2"/>
  <c r="BE410" i="2" s="1"/>
  <c r="BK410" i="2"/>
  <c r="BW410" i="2" s="1"/>
  <c r="CC410" i="2" s="1"/>
  <c r="BB410" i="2"/>
  <c r="BH410" i="2" s="1"/>
  <c r="BN410" i="2"/>
  <c r="BZ410" i="2" s="1"/>
  <c r="CF410" i="2" s="1"/>
  <c r="BK411" i="2"/>
  <c r="BW411" i="2" s="1"/>
  <c r="CC411" i="2" s="1"/>
  <c r="AR411" i="2"/>
  <c r="AY411" i="2"/>
  <c r="BE411" i="2" s="1"/>
  <c r="BC411" i="2"/>
  <c r="BI411" i="2" s="1"/>
  <c r="BO411" i="2"/>
  <c r="CA411" i="2" s="1"/>
  <c r="CG411" i="2" s="1"/>
  <c r="BC412" i="2"/>
  <c r="BI412" i="2" s="1"/>
  <c r="BO412" i="2"/>
  <c r="CA412" i="2" s="1"/>
  <c r="CG412" i="2" s="1"/>
  <c r="J420" i="2"/>
  <c r="AC420" i="2" s="1"/>
  <c r="AI420" i="2" s="1"/>
  <c r="AC416" i="2"/>
  <c r="AI416" i="2" s="1"/>
  <c r="BB416" i="2"/>
  <c r="BH416" i="2" s="1"/>
  <c r="AP420" i="2"/>
  <c r="BN416" i="2"/>
  <c r="BZ416" i="2" s="1"/>
  <c r="CF416" i="2" s="1"/>
  <c r="M417" i="2"/>
  <c r="AA417" i="2"/>
  <c r="AG417" i="2" s="1"/>
  <c r="AR417" i="2"/>
  <c r="BK417" i="2"/>
  <c r="BW417" i="2" s="1"/>
  <c r="CC417" i="2" s="1"/>
  <c r="AY417" i="2"/>
  <c r="BE417" i="2" s="1"/>
  <c r="BC417" i="2"/>
  <c r="BI417" i="2" s="1"/>
  <c r="BO417" i="2"/>
  <c r="CA417" i="2" s="1"/>
  <c r="CG417" i="2" s="1"/>
  <c r="BC418" i="2"/>
  <c r="BI418" i="2" s="1"/>
  <c r="BO418" i="2"/>
  <c r="CA418" i="2" s="1"/>
  <c r="CG418" i="2" s="1"/>
  <c r="AD423" i="2"/>
  <c r="AJ423" i="2" s="1"/>
  <c r="K427" i="2"/>
  <c r="AD427" i="2" s="1"/>
  <c r="AJ427" i="2" s="1"/>
  <c r="AP427" i="2"/>
  <c r="BN423" i="2"/>
  <c r="BZ423" i="2" s="1"/>
  <c r="CF423" i="2" s="1"/>
  <c r="BB423" i="2"/>
  <c r="BH423" i="2" s="1"/>
  <c r="AA424" i="2"/>
  <c r="AG424" i="2" s="1"/>
  <c r="M424" i="2"/>
  <c r="BB402" i="2"/>
  <c r="BH402" i="2" s="1"/>
  <c r="BN402" i="2"/>
  <c r="BZ402" i="2" s="1"/>
  <c r="CF402" i="2" s="1"/>
  <c r="AR424" i="2"/>
  <c r="BK424" i="2"/>
  <c r="BW424" i="2" s="1"/>
  <c r="CC424" i="2" s="1"/>
  <c r="AY424" i="2"/>
  <c r="BE424" i="2" s="1"/>
  <c r="BC424" i="2"/>
  <c r="BI424" i="2" s="1"/>
  <c r="BO424" i="2"/>
  <c r="CA424" i="2" s="1"/>
  <c r="CG424" i="2" s="1"/>
  <c r="BB425" i="2"/>
  <c r="BH425" i="2" s="1"/>
  <c r="BN425" i="2"/>
  <c r="BZ425" i="2" s="1"/>
  <c r="CF425" i="2" s="1"/>
  <c r="AA386" i="2"/>
  <c r="AG386" i="2" s="1"/>
  <c r="M386" i="2"/>
  <c r="H391" i="2"/>
  <c r="BO379" i="2"/>
  <c r="CA379" i="2" s="1"/>
  <c r="CG379" i="2" s="1"/>
  <c r="BC379" i="2"/>
  <c r="BI379" i="2" s="1"/>
  <c r="AQ383" i="2"/>
  <c r="AP383" i="2"/>
  <c r="BB379" i="2"/>
  <c r="BH379" i="2" s="1"/>
  <c r="BN379" i="2"/>
  <c r="BZ379" i="2" s="1"/>
  <c r="CF379" i="2" s="1"/>
  <c r="BM379" i="2"/>
  <c r="BY379" i="2" s="1"/>
  <c r="CE379" i="2" s="1"/>
  <c r="AO383" i="2"/>
  <c r="BA379" i="2"/>
  <c r="BG379" i="2" s="1"/>
  <c r="AV463" i="2"/>
  <c r="BB463" i="2" s="1"/>
  <c r="BH463" i="2" s="1"/>
  <c r="X463" i="2"/>
  <c r="V463" i="2"/>
  <c r="AU463" i="2"/>
  <c r="BA463" i="2" s="1"/>
  <c r="BG463" i="2" s="1"/>
  <c r="AT463" i="2"/>
  <c r="AT421" i="2"/>
  <c r="AV443" i="2"/>
  <c r="AS436" i="2"/>
  <c r="Y458" i="2"/>
  <c r="AE458" i="2" s="1"/>
  <c r="AK458" i="2" s="1"/>
  <c r="AS421" i="2"/>
  <c r="AU406" i="2"/>
  <c r="AV406" i="2"/>
  <c r="V450" i="2"/>
  <c r="AB450" i="2" s="1"/>
  <c r="AH450" i="2" s="1"/>
  <c r="V406" i="2"/>
  <c r="AB406" i="2" s="1"/>
  <c r="AH406" i="2" s="1"/>
  <c r="V421" i="2"/>
  <c r="AB421" i="2" s="1"/>
  <c r="AH421" i="2" s="1"/>
  <c r="AW465" i="2"/>
  <c r="U421" i="2"/>
  <c r="U436" i="2"/>
  <c r="AT465" i="2"/>
  <c r="V443" i="2"/>
  <c r="AB443" i="2" s="1"/>
  <c r="AH443" i="2" s="1"/>
  <c r="AT392" i="2"/>
  <c r="W399" i="2"/>
  <c r="AC399" i="2" s="1"/>
  <c r="AI399" i="2" s="1"/>
  <c r="AW450" i="2"/>
  <c r="AS414" i="2"/>
  <c r="AT436" i="2"/>
  <c r="W384" i="2"/>
  <c r="AU414" i="2"/>
  <c r="Y450" i="2"/>
  <c r="AE450" i="2" s="1"/>
  <c r="AK450" i="2" s="1"/>
  <c r="AV399" i="2"/>
  <c r="W428" i="2"/>
  <c r="AC428" i="2" s="1"/>
  <c r="AI428" i="2" s="1"/>
  <c r="Y428" i="2"/>
  <c r="AE428" i="2" s="1"/>
  <c r="AK428" i="2" s="1"/>
  <c r="X436" i="2"/>
  <c r="AD436" i="2" s="1"/>
  <c r="AJ436" i="2" s="1"/>
  <c r="X428" i="2"/>
  <c r="AD428" i="2" s="1"/>
  <c r="AJ428" i="2" s="1"/>
  <c r="W465" i="2"/>
  <c r="AC465" i="2" s="1"/>
  <c r="AI465" i="2" s="1"/>
  <c r="U384" i="2"/>
  <c r="AU436" i="2"/>
  <c r="AV458" i="2"/>
  <c r="U450" i="2"/>
  <c r="AS443" i="2"/>
  <c r="AW406" i="2"/>
  <c r="U392" i="2"/>
  <c r="AT443" i="2"/>
  <c r="BR443" i="2" s="1"/>
  <c r="AV428" i="2"/>
  <c r="BT428" i="2" s="1"/>
  <c r="Y414" i="2"/>
  <c r="AE414" i="2" s="1"/>
  <c r="AK414" i="2" s="1"/>
  <c r="W406" i="2"/>
  <c r="AC406" i="2" s="1"/>
  <c r="AI406" i="2" s="1"/>
  <c r="Y406" i="2"/>
  <c r="AE406" i="2" s="1"/>
  <c r="AK406" i="2" s="1"/>
  <c r="W421" i="2"/>
  <c r="AC421" i="2" s="1"/>
  <c r="AI421" i="2" s="1"/>
  <c r="AW428" i="2"/>
  <c r="BU428" i="2" s="1"/>
  <c r="AS406" i="2"/>
  <c r="AW399" i="2"/>
  <c r="AW414" i="2"/>
  <c r="BU414" i="2" s="1"/>
  <c r="U428" i="2"/>
  <c r="AT428" i="2"/>
  <c r="AS450" i="2"/>
  <c r="AV450" i="2"/>
  <c r="AU392" i="2"/>
  <c r="AW392" i="2"/>
  <c r="V399" i="2"/>
  <c r="AB399" i="2" s="1"/>
  <c r="AH399" i="2" s="1"/>
  <c r="AV421" i="2"/>
  <c r="V436" i="2"/>
  <c r="AB436" i="2" s="1"/>
  <c r="AH436" i="2" s="1"/>
  <c r="Y399" i="2"/>
  <c r="AE399" i="2" s="1"/>
  <c r="AK399" i="2" s="1"/>
  <c r="Y465" i="2"/>
  <c r="AE465" i="2" s="1"/>
  <c r="AK465" i="2" s="1"/>
  <c r="AT399" i="2"/>
  <c r="BR399" i="2" s="1"/>
  <c r="Y436" i="2"/>
  <c r="AE436" i="2" s="1"/>
  <c r="AK436" i="2" s="1"/>
  <c r="W450" i="2"/>
  <c r="AC450" i="2" s="1"/>
  <c r="AI450" i="2" s="1"/>
  <c r="V465" i="2"/>
  <c r="AB465" i="2" s="1"/>
  <c r="AH465" i="2" s="1"/>
  <c r="X458" i="2"/>
  <c r="AD458" i="2" s="1"/>
  <c r="AJ458" i="2" s="1"/>
  <c r="U406" i="2"/>
  <c r="U414" i="2"/>
  <c r="X399" i="2"/>
  <c r="AD399" i="2" s="1"/>
  <c r="AJ399" i="2" s="1"/>
  <c r="W458" i="2"/>
  <c r="AC458" i="2" s="1"/>
  <c r="AI458" i="2" s="1"/>
  <c r="AU443" i="2"/>
  <c r="AS428" i="2"/>
  <c r="W414" i="2"/>
  <c r="AC414" i="2" s="1"/>
  <c r="AI414" i="2" s="1"/>
  <c r="AS392" i="2"/>
  <c r="AS458" i="2"/>
  <c r="AV436" i="2"/>
  <c r="BT436" i="2" s="1"/>
  <c r="X406" i="2"/>
  <c r="AD406" i="2" s="1"/>
  <c r="AJ406" i="2" s="1"/>
  <c r="AW436" i="2"/>
  <c r="BU436" i="2" s="1"/>
  <c r="AT384" i="2"/>
  <c r="W443" i="2"/>
  <c r="AC443" i="2" s="1"/>
  <c r="AI443" i="2" s="1"/>
  <c r="Y421" i="2"/>
  <c r="AE421" i="2" s="1"/>
  <c r="AK421" i="2" s="1"/>
  <c r="AU384" i="2"/>
  <c r="AU458" i="2"/>
  <c r="BS458" i="2" s="1"/>
  <c r="X443" i="2"/>
  <c r="AD443" i="2" s="1"/>
  <c r="AJ443" i="2" s="1"/>
  <c r="AV384" i="2"/>
  <c r="X392" i="2"/>
  <c r="AD392" i="2" s="1"/>
  <c r="AJ392" i="2" s="1"/>
  <c r="V392" i="2"/>
  <c r="AB392" i="2" s="1"/>
  <c r="AH392" i="2" s="1"/>
  <c r="AV392" i="2"/>
  <c r="BT392" i="2" s="1"/>
  <c r="AU450" i="2"/>
  <c r="BS450" i="2" s="1"/>
  <c r="V428" i="2"/>
  <c r="AB428" i="2" s="1"/>
  <c r="AH428" i="2" s="1"/>
  <c r="AW421" i="2"/>
  <c r="BU421" i="2" s="1"/>
  <c r="AU465" i="2"/>
  <c r="BS465" i="2" s="1"/>
  <c r="AV414" i="2"/>
  <c r="X421" i="2"/>
  <c r="AD421" i="2" s="1"/>
  <c r="AJ421" i="2" s="1"/>
  <c r="Y443" i="2"/>
  <c r="AE443" i="2" s="1"/>
  <c r="AK443" i="2" s="1"/>
  <c r="AU399" i="2"/>
  <c r="BS399" i="2" s="1"/>
  <c r="X384" i="2"/>
  <c r="AT406" i="2"/>
  <c r="BR406" i="2" s="1"/>
  <c r="AS465" i="2"/>
  <c r="V458" i="2"/>
  <c r="AB458" i="2" s="1"/>
  <c r="AH458" i="2" s="1"/>
  <c r="AU428" i="2"/>
  <c r="BS428" i="2" s="1"/>
  <c r="V414" i="2"/>
  <c r="AB414" i="2" s="1"/>
  <c r="AH414" i="2" s="1"/>
  <c r="U458" i="2"/>
  <c r="Z458" i="2" s="1"/>
  <c r="W392" i="2"/>
  <c r="AC392" i="2" s="1"/>
  <c r="AI392" i="2" s="1"/>
  <c r="AW384" i="2"/>
  <c r="AS399" i="2"/>
  <c r="AS384" i="2"/>
  <c r="AW443" i="2"/>
  <c r="BU443" i="2" s="1"/>
  <c r="X414" i="2"/>
  <c r="AD414" i="2" s="1"/>
  <c r="AJ414" i="2" s="1"/>
  <c r="Y392" i="2"/>
  <c r="AE392" i="2" s="1"/>
  <c r="AK392" i="2" s="1"/>
  <c r="AU421" i="2"/>
  <c r="BS421" i="2" s="1"/>
  <c r="AW458" i="2"/>
  <c r="BU458" i="2" s="1"/>
  <c r="V384" i="2"/>
  <c r="V468" i="2" s="1"/>
  <c r="AT414" i="2"/>
  <c r="BR414" i="2" s="1"/>
  <c r="X450" i="2"/>
  <c r="AD450" i="2" s="1"/>
  <c r="AJ450" i="2" s="1"/>
  <c r="AT458" i="2"/>
  <c r="W436" i="2"/>
  <c r="AC436" i="2" s="1"/>
  <c r="AI436" i="2" s="1"/>
  <c r="X465" i="2"/>
  <c r="AD465" i="2" s="1"/>
  <c r="AJ465" i="2" s="1"/>
  <c r="U399" i="2"/>
  <c r="Z399" i="2" s="1"/>
  <c r="AT450" i="2"/>
  <c r="BR450" i="2" s="1"/>
  <c r="AV465" i="2"/>
  <c r="BT465" i="2" s="1"/>
  <c r="U443" i="2"/>
  <c r="U465" i="2"/>
  <c r="Y384" i="2"/>
  <c r="AF377" i="2"/>
  <c r="AL377" i="2" s="1"/>
  <c r="CI377" i="2"/>
  <c r="BL428" i="2"/>
  <c r="AZ428" i="2"/>
  <c r="BF428" i="2" s="1"/>
  <c r="AY428" i="2"/>
  <c r="BE428" i="2" s="1"/>
  <c r="BK428" i="2"/>
  <c r="AR428" i="2"/>
  <c r="BO421" i="2"/>
  <c r="CA421" i="2" s="1"/>
  <c r="CG421" i="2" s="1"/>
  <c r="BC421" i="2"/>
  <c r="BI421" i="2" s="1"/>
  <c r="BN443" i="2"/>
  <c r="BB443" i="2"/>
  <c r="BH443" i="2" s="1"/>
  <c r="AR421" i="2"/>
  <c r="AY421" i="2"/>
  <c r="BE421" i="2" s="1"/>
  <c r="BK421" i="2"/>
  <c r="I468" i="2"/>
  <c r="AB384" i="2"/>
  <c r="AH384" i="2" s="1"/>
  <c r="AD384" i="2"/>
  <c r="AJ384" i="2" s="1"/>
  <c r="K468" i="2"/>
  <c r="BA450" i="2"/>
  <c r="BG450" i="2" s="1"/>
  <c r="BM450" i="2"/>
  <c r="BY450" i="2" s="1"/>
  <c r="CE450" i="2" s="1"/>
  <c r="BL458" i="2"/>
  <c r="AR450" i="2"/>
  <c r="AY450" i="2"/>
  <c r="BE450" i="2" s="1"/>
  <c r="BK450" i="2"/>
  <c r="BK414" i="2"/>
  <c r="AR414" i="2"/>
  <c r="AY414" i="2"/>
  <c r="BE414" i="2" s="1"/>
  <c r="AR443" i="2"/>
  <c r="AY443" i="2"/>
  <c r="BE443" i="2" s="1"/>
  <c r="BK443" i="2"/>
  <c r="AR436" i="2"/>
  <c r="BK436" i="2"/>
  <c r="AY436" i="2"/>
  <c r="BE436" i="2" s="1"/>
  <c r="BC399" i="2"/>
  <c r="BI399" i="2" s="1"/>
  <c r="BO399" i="2"/>
  <c r="BN414" i="2"/>
  <c r="BB414" i="2"/>
  <c r="BH414" i="2" s="1"/>
  <c r="AY458" i="2"/>
  <c r="BE458" i="2" s="1"/>
  <c r="AR458" i="2"/>
  <c r="BK458" i="2"/>
  <c r="BC428" i="2"/>
  <c r="BI428" i="2" s="1"/>
  <c r="BO428" i="2"/>
  <c r="CA428" i="2" s="1"/>
  <c r="CG428" i="2" s="1"/>
  <c r="BC458" i="2"/>
  <c r="BI458" i="2" s="1"/>
  <c r="BO458" i="2"/>
  <c r="CA458" i="2" s="1"/>
  <c r="CG458" i="2" s="1"/>
  <c r="BM428" i="2"/>
  <c r="BY428" i="2" s="1"/>
  <c r="CE428" i="2" s="1"/>
  <c r="BA428" i="2"/>
  <c r="BG428" i="2" s="1"/>
  <c r="BB406" i="2"/>
  <c r="BH406" i="2" s="1"/>
  <c r="BN406" i="2"/>
  <c r="AZ392" i="2"/>
  <c r="BF392" i="2" s="1"/>
  <c r="BL392" i="2"/>
  <c r="M436" i="2"/>
  <c r="AA436" i="2"/>
  <c r="AG436" i="2" s="1"/>
  <c r="AC384" i="2"/>
  <c r="AI384" i="2" s="1"/>
  <c r="J468" i="2"/>
  <c r="M421" i="2"/>
  <c r="AA421" i="2"/>
  <c r="AG421" i="2" s="1"/>
  <c r="BB392" i="2"/>
  <c r="BH392" i="2" s="1"/>
  <c r="BN392" i="2"/>
  <c r="BZ392" i="2" s="1"/>
  <c r="CF392" i="2" s="1"/>
  <c r="M450" i="2"/>
  <c r="AA450" i="2"/>
  <c r="AG450" i="2" s="1"/>
  <c r="AY399" i="2"/>
  <c r="BE399" i="2" s="1"/>
  <c r="AR399" i="2"/>
  <c r="BK399" i="2"/>
  <c r="M392" i="2"/>
  <c r="AA392" i="2"/>
  <c r="AG392" i="2" s="1"/>
  <c r="M443" i="2"/>
  <c r="AR406" i="2"/>
  <c r="AY406" i="2"/>
  <c r="BE406" i="2" s="1"/>
  <c r="BK406" i="2"/>
  <c r="BL414" i="2"/>
  <c r="BX414" i="2" s="1"/>
  <c r="CD414" i="2" s="1"/>
  <c r="AZ414" i="2"/>
  <c r="BF414" i="2" s="1"/>
  <c r="AZ406" i="2"/>
  <c r="BF406" i="2" s="1"/>
  <c r="BL406" i="2"/>
  <c r="BX406" i="2" s="1"/>
  <c r="CD406" i="2" s="1"/>
  <c r="BA392" i="2"/>
  <c r="BG392" i="2" s="1"/>
  <c r="BM392" i="2"/>
  <c r="BC450" i="2"/>
  <c r="BI450" i="2" s="1"/>
  <c r="BO450" i="2"/>
  <c r="M428" i="2"/>
  <c r="AA428" i="2"/>
  <c r="AG428" i="2" s="1"/>
  <c r="BN384" i="2"/>
  <c r="BB384" i="2"/>
  <c r="BH384" i="2" s="1"/>
  <c r="AP468" i="2"/>
  <c r="BA458" i="2"/>
  <c r="BG458" i="2" s="1"/>
  <c r="BM458" i="2"/>
  <c r="BY458" i="2" s="1"/>
  <c r="CE458" i="2" s="1"/>
  <c r="H468" i="2"/>
  <c r="M384" i="2"/>
  <c r="AA384" i="2"/>
  <c r="AG384" i="2" s="1"/>
  <c r="BA436" i="2"/>
  <c r="BG436" i="2" s="1"/>
  <c r="BM436" i="2"/>
  <c r="BA406" i="2"/>
  <c r="BG406" i="2" s="1"/>
  <c r="BM406" i="2"/>
  <c r="BL384" i="2"/>
  <c r="AN468" i="2"/>
  <c r="AZ384" i="2"/>
  <c r="BF384" i="2" s="1"/>
  <c r="BB399" i="2"/>
  <c r="BH399" i="2" s="1"/>
  <c r="BN399" i="2"/>
  <c r="M458" i="2"/>
  <c r="AA458" i="2"/>
  <c r="AG458" i="2" s="1"/>
  <c r="BM384" i="2"/>
  <c r="AO468" i="2"/>
  <c r="BA384" i="2"/>
  <c r="BG384" i="2" s="1"/>
  <c r="BC443" i="2"/>
  <c r="BI443" i="2" s="1"/>
  <c r="BO443" i="2"/>
  <c r="CA443" i="2" s="1"/>
  <c r="CG443" i="2" s="1"/>
  <c r="BL450" i="2"/>
  <c r="BX450" i="2" s="1"/>
  <c r="CD450" i="2" s="1"/>
  <c r="AZ450" i="2"/>
  <c r="BF450" i="2" s="1"/>
  <c r="BN428" i="2"/>
  <c r="BZ428" i="2" s="1"/>
  <c r="CF428" i="2" s="1"/>
  <c r="BB428" i="2"/>
  <c r="BH428" i="2" s="1"/>
  <c r="M406" i="2"/>
  <c r="AA406" i="2"/>
  <c r="AG406" i="2" s="1"/>
  <c r="BK392" i="2"/>
  <c r="AR392" i="2"/>
  <c r="AY392" i="2"/>
  <c r="BE392" i="2" s="1"/>
  <c r="BN421" i="2"/>
  <c r="BB421" i="2"/>
  <c r="BH421" i="2" s="1"/>
  <c r="BM399" i="2"/>
  <c r="BY399" i="2" s="1"/>
  <c r="CE399" i="2" s="1"/>
  <c r="BA399" i="2"/>
  <c r="BG399" i="2" s="1"/>
  <c r="AZ421" i="2"/>
  <c r="BF421" i="2" s="1"/>
  <c r="BL421" i="2"/>
  <c r="BL436" i="2"/>
  <c r="AZ436" i="2"/>
  <c r="BF436" i="2" s="1"/>
  <c r="AZ399" i="2"/>
  <c r="BF399" i="2" s="1"/>
  <c r="BL399" i="2"/>
  <c r="BX399" i="2" s="1"/>
  <c r="CD399" i="2" s="1"/>
  <c r="BB458" i="2"/>
  <c r="BH458" i="2" s="1"/>
  <c r="BN458" i="2"/>
  <c r="BB436" i="2"/>
  <c r="BH436" i="2" s="1"/>
  <c r="BN436" i="2"/>
  <c r="BZ436" i="2" s="1"/>
  <c r="CF436" i="2" s="1"/>
  <c r="BO414" i="2"/>
  <c r="CA414" i="2" s="1"/>
  <c r="CG414" i="2" s="1"/>
  <c r="BC414" i="2"/>
  <c r="BI414" i="2" s="1"/>
  <c r="BC406" i="2"/>
  <c r="BI406" i="2" s="1"/>
  <c r="BO406" i="2"/>
  <c r="L468" i="2"/>
  <c r="BA421" i="2"/>
  <c r="BG421" i="2" s="1"/>
  <c r="BM421" i="2"/>
  <c r="BY421" i="2" s="1"/>
  <c r="CE421" i="2" s="1"/>
  <c r="BK384" i="2"/>
  <c r="AM468" i="2"/>
  <c r="AR384" i="2"/>
  <c r="AY384" i="2"/>
  <c r="BE384" i="2" s="1"/>
  <c r="BM443" i="2"/>
  <c r="BA443" i="2"/>
  <c r="BG443" i="2" s="1"/>
  <c r="BA414" i="2"/>
  <c r="BG414" i="2" s="1"/>
  <c r="BM414" i="2"/>
  <c r="M399" i="2"/>
  <c r="AA399" i="2"/>
  <c r="AG399" i="2" s="1"/>
  <c r="BN450" i="2"/>
  <c r="BB450" i="2"/>
  <c r="BH450" i="2" s="1"/>
  <c r="BC436" i="2"/>
  <c r="BI436" i="2" s="1"/>
  <c r="BO436" i="2"/>
  <c r="CA436" i="2" s="1"/>
  <c r="CG436" i="2" s="1"/>
  <c r="BO392" i="2"/>
  <c r="BC392" i="2"/>
  <c r="BI392" i="2" s="1"/>
  <c r="BL443" i="2"/>
  <c r="BX443" i="2" s="1"/>
  <c r="CD443" i="2" s="1"/>
  <c r="AZ443" i="2"/>
  <c r="BF443" i="2" s="1"/>
  <c r="M414" i="2"/>
  <c r="AA414" i="2"/>
  <c r="AG414" i="2" s="1"/>
  <c r="BC384" i="2"/>
  <c r="BI384" i="2" s="1"/>
  <c r="BO384" i="2"/>
  <c r="AQ468" i="2"/>
  <c r="BK465" i="2"/>
  <c r="AR465" i="2"/>
  <c r="AY465" i="2"/>
  <c r="BE465" i="2" s="1"/>
  <c r="BM465" i="2"/>
  <c r="BY465" i="2" s="1"/>
  <c r="CE465" i="2" s="1"/>
  <c r="BA465" i="2"/>
  <c r="BG465" i="2" s="1"/>
  <c r="AZ465" i="2"/>
  <c r="BF465" i="2" s="1"/>
  <c r="BL465" i="2"/>
  <c r="BN465" i="2"/>
  <c r="BB465" i="2"/>
  <c r="BH465" i="2" s="1"/>
  <c r="M465" i="2"/>
  <c r="BC465" i="2"/>
  <c r="BI465" i="2" s="1"/>
  <c r="BO465" i="2"/>
  <c r="X463" i="1"/>
  <c r="Y463" i="1"/>
  <c r="AV463" i="1"/>
  <c r="AT463" i="1"/>
  <c r="U463" i="1"/>
  <c r="AU463" i="1"/>
  <c r="W463" i="1"/>
  <c r="AW463" i="1"/>
  <c r="AS463" i="1"/>
  <c r="V463" i="1"/>
  <c r="X428" i="1"/>
  <c r="AD428" i="1" s="1"/>
  <c r="AJ428" i="1" s="1"/>
  <c r="AT458" i="1"/>
  <c r="AT465" i="1"/>
  <c r="AT443" i="1"/>
  <c r="V458" i="1"/>
  <c r="AB458" i="1" s="1"/>
  <c r="AH458" i="1" s="1"/>
  <c r="Y436" i="1"/>
  <c r="AE436" i="1" s="1"/>
  <c r="AK436" i="1" s="1"/>
  <c r="AV428" i="1"/>
  <c r="BT428" i="1" s="1"/>
  <c r="V465" i="1"/>
  <c r="AB465" i="1" s="1"/>
  <c r="AH465" i="1" s="1"/>
  <c r="U443" i="1"/>
  <c r="W450" i="1"/>
  <c r="AC450" i="1" s="1"/>
  <c r="AI450" i="1" s="1"/>
  <c r="AU399" i="1"/>
  <c r="AU406" i="1"/>
  <c r="V406" i="1"/>
  <c r="AB406" i="1" s="1"/>
  <c r="AH406" i="1" s="1"/>
  <c r="AS399" i="1"/>
  <c r="U399" i="1"/>
  <c r="V392" i="1"/>
  <c r="AB392" i="1" s="1"/>
  <c r="AH392" i="1" s="1"/>
  <c r="AT384" i="1"/>
  <c r="U384" i="1"/>
  <c r="AS428" i="1"/>
  <c r="AW421" i="1"/>
  <c r="W421" i="1"/>
  <c r="AC421" i="1" s="1"/>
  <c r="AI421" i="1" s="1"/>
  <c r="AT414" i="1"/>
  <c r="U414" i="1"/>
  <c r="AS406" i="1"/>
  <c r="W392" i="1"/>
  <c r="AC392" i="1" s="1"/>
  <c r="AI392" i="1" s="1"/>
  <c r="AV392" i="1"/>
  <c r="X399" i="1"/>
  <c r="AD399" i="1" s="1"/>
  <c r="AJ399" i="1" s="1"/>
  <c r="AW399" i="1"/>
  <c r="X465" i="1"/>
  <c r="AD465" i="1" s="1"/>
  <c r="AJ465" i="1" s="1"/>
  <c r="X458" i="1"/>
  <c r="AD458" i="1" s="1"/>
  <c r="AJ458" i="1" s="1"/>
  <c r="AU450" i="1"/>
  <c r="BS450" i="1" s="1"/>
  <c r="X406" i="1"/>
  <c r="AD406" i="1" s="1"/>
  <c r="AJ406" i="1" s="1"/>
  <c r="X443" i="1"/>
  <c r="AD443" i="1" s="1"/>
  <c r="AJ443" i="1" s="1"/>
  <c r="V450" i="1"/>
  <c r="AB450" i="1" s="1"/>
  <c r="AH450" i="1" s="1"/>
  <c r="AS443" i="1"/>
  <c r="AU436" i="1"/>
  <c r="W414" i="1"/>
  <c r="AC414" i="1" s="1"/>
  <c r="AI414" i="1" s="1"/>
  <c r="W406" i="1"/>
  <c r="AC406" i="1" s="1"/>
  <c r="AI406" i="1" s="1"/>
  <c r="AT399" i="1"/>
  <c r="AU392" i="1"/>
  <c r="BS392" i="1" s="1"/>
  <c r="AV465" i="1"/>
  <c r="BT465" i="1" s="1"/>
  <c r="W465" i="1"/>
  <c r="AC465" i="1" s="1"/>
  <c r="AI465" i="1" s="1"/>
  <c r="AU458" i="1"/>
  <c r="U458" i="1"/>
  <c r="AS450" i="1"/>
  <c r="AW443" i="1"/>
  <c r="W384" i="1"/>
  <c r="AS384" i="1"/>
  <c r="AV436" i="1"/>
  <c r="W436" i="1"/>
  <c r="AC436" i="1" s="1"/>
  <c r="AI436" i="1" s="1"/>
  <c r="U436" i="1"/>
  <c r="W428" i="1"/>
  <c r="AC428" i="1" s="1"/>
  <c r="AI428" i="1" s="1"/>
  <c r="AS421" i="1"/>
  <c r="AT421" i="1"/>
  <c r="U421" i="1"/>
  <c r="Y414" i="1"/>
  <c r="AE414" i="1" s="1"/>
  <c r="AK414" i="1" s="1"/>
  <c r="AV406" i="1"/>
  <c r="BT406" i="1" s="1"/>
  <c r="V399" i="1"/>
  <c r="AB399" i="1" s="1"/>
  <c r="AH399" i="1" s="1"/>
  <c r="AS392" i="1"/>
  <c r="U392" i="1"/>
  <c r="AW414" i="1"/>
  <c r="BU414" i="1" s="1"/>
  <c r="Y384" i="1"/>
  <c r="AU465" i="1"/>
  <c r="BS465" i="1" s="1"/>
  <c r="U465" i="1"/>
  <c r="AS458" i="1"/>
  <c r="AV450" i="1"/>
  <c r="X450" i="1"/>
  <c r="AD450" i="1" s="1"/>
  <c r="AJ450" i="1" s="1"/>
  <c r="AU443" i="1"/>
  <c r="V443" i="1"/>
  <c r="AB443" i="1" s="1"/>
  <c r="AH443" i="1" s="1"/>
  <c r="AV384" i="1"/>
  <c r="AS436" i="1"/>
  <c r="AW428" i="1"/>
  <c r="Y428" i="1"/>
  <c r="AE428" i="1" s="1"/>
  <c r="AK428" i="1" s="1"/>
  <c r="AV421" i="1"/>
  <c r="X421" i="1"/>
  <c r="AD421" i="1" s="1"/>
  <c r="AJ421" i="1" s="1"/>
  <c r="AU414" i="1"/>
  <c r="BS414" i="1" s="1"/>
  <c r="V414" i="1"/>
  <c r="AB414" i="1" s="1"/>
  <c r="AH414" i="1" s="1"/>
  <c r="AT406" i="1"/>
  <c r="BR406" i="1" s="1"/>
  <c r="U406" i="1"/>
  <c r="Y399" i="1"/>
  <c r="AE399" i="1" s="1"/>
  <c r="AK399" i="1" s="1"/>
  <c r="AW392" i="1"/>
  <c r="X392" i="1"/>
  <c r="AD392" i="1" s="1"/>
  <c r="AJ392" i="1" s="1"/>
  <c r="AU384" i="1"/>
  <c r="X384" i="1"/>
  <c r="AW465" i="1"/>
  <c r="Y465" i="1"/>
  <c r="AE465" i="1" s="1"/>
  <c r="AK465" i="1" s="1"/>
  <c r="AV458" i="1"/>
  <c r="BT458" i="1" s="1"/>
  <c r="W458" i="1"/>
  <c r="AC458" i="1" s="1"/>
  <c r="AI458" i="1" s="1"/>
  <c r="AT450" i="1"/>
  <c r="BR450" i="1" s="1"/>
  <c r="U450" i="1"/>
  <c r="Y443" i="1"/>
  <c r="AE443" i="1" s="1"/>
  <c r="AK443" i="1" s="1"/>
  <c r="AW436" i="1"/>
  <c r="BU436" i="1" s="1"/>
  <c r="X436" i="1"/>
  <c r="AD436" i="1" s="1"/>
  <c r="AJ436" i="1" s="1"/>
  <c r="AU428" i="1"/>
  <c r="BS428" i="1" s="1"/>
  <c r="V428" i="1"/>
  <c r="AB428" i="1" s="1"/>
  <c r="AH428" i="1" s="1"/>
  <c r="AU421" i="1"/>
  <c r="BS421" i="1" s="1"/>
  <c r="V421" i="1"/>
  <c r="AB421" i="1" s="1"/>
  <c r="AH421" i="1" s="1"/>
  <c r="AS414" i="1"/>
  <c r="AW406" i="1"/>
  <c r="Y406" i="1"/>
  <c r="AE406" i="1" s="1"/>
  <c r="AK406" i="1" s="1"/>
  <c r="AV399" i="1"/>
  <c r="W399" i="1"/>
  <c r="AC399" i="1" s="1"/>
  <c r="AI399" i="1" s="1"/>
  <c r="AT392" i="1"/>
  <c r="BR392" i="1" s="1"/>
  <c r="Y392" i="1"/>
  <c r="AE392" i="1" s="1"/>
  <c r="AK392" i="1" s="1"/>
  <c r="AW384" i="1"/>
  <c r="V384" i="1"/>
  <c r="AS465" i="1"/>
  <c r="AW458" i="1"/>
  <c r="Y458" i="1"/>
  <c r="AE458" i="1" s="1"/>
  <c r="AK458" i="1" s="1"/>
  <c r="AW450" i="1"/>
  <c r="Y450" i="1"/>
  <c r="AE450" i="1" s="1"/>
  <c r="AK450" i="1" s="1"/>
  <c r="AV443" i="1"/>
  <c r="BT443" i="1" s="1"/>
  <c r="W443" i="1"/>
  <c r="AC443" i="1" s="1"/>
  <c r="AI443" i="1" s="1"/>
  <c r="AT436" i="1"/>
  <c r="V436" i="1"/>
  <c r="AB436" i="1" s="1"/>
  <c r="AH436" i="1" s="1"/>
  <c r="AT428" i="1"/>
  <c r="U428" i="1"/>
  <c r="Y421" i="1"/>
  <c r="AE421" i="1" s="1"/>
  <c r="AK421" i="1" s="1"/>
  <c r="AV414" i="1"/>
  <c r="X414" i="1"/>
  <c r="AD414" i="1" s="1"/>
  <c r="AJ414" i="1" s="1"/>
  <c r="AF377" i="1"/>
  <c r="AL377" i="1" s="1"/>
  <c r="BD377" i="1"/>
  <c r="BJ377" i="1" s="1"/>
  <c r="BP377" i="1"/>
  <c r="AC384" i="1"/>
  <c r="AI384" i="1" s="1"/>
  <c r="J468" i="1"/>
  <c r="BC465" i="1"/>
  <c r="BI465" i="1" s="1"/>
  <c r="BO465" i="1"/>
  <c r="AR428" i="1"/>
  <c r="AY428" i="1"/>
  <c r="BE428" i="1" s="1"/>
  <c r="BK428" i="1"/>
  <c r="AE384" i="1"/>
  <c r="AK384" i="1" s="1"/>
  <c r="L468" i="1"/>
  <c r="AR436" i="1"/>
  <c r="AY436" i="1"/>
  <c r="BE436" i="1" s="1"/>
  <c r="BK436" i="1"/>
  <c r="BB465" i="1"/>
  <c r="BH465" i="1" s="1"/>
  <c r="BN465" i="1"/>
  <c r="BZ465" i="1" s="1"/>
  <c r="CF465" i="1" s="1"/>
  <c r="AB384" i="1"/>
  <c r="AH384" i="1" s="1"/>
  <c r="I468" i="1"/>
  <c r="AZ436" i="1"/>
  <c r="BF436" i="1" s="1"/>
  <c r="BL436" i="1"/>
  <c r="BA465" i="1"/>
  <c r="BG465" i="1" s="1"/>
  <c r="BM465" i="1"/>
  <c r="BY465" i="1" s="1"/>
  <c r="CE465" i="1" s="1"/>
  <c r="AR421" i="1"/>
  <c r="AY421" i="1"/>
  <c r="BE421" i="1" s="1"/>
  <c r="BK421" i="1"/>
  <c r="M384" i="1"/>
  <c r="AA384" i="1"/>
  <c r="AG384" i="1" s="1"/>
  <c r="H468" i="1"/>
  <c r="AZ421" i="1"/>
  <c r="BF421" i="1" s="1"/>
  <c r="BL421" i="1"/>
  <c r="BC406" i="1"/>
  <c r="BI406" i="1" s="1"/>
  <c r="BO406" i="1"/>
  <c r="BB458" i="1"/>
  <c r="BH458" i="1" s="1"/>
  <c r="BN458" i="1"/>
  <c r="BZ458" i="1" s="1"/>
  <c r="CF458" i="1" s="1"/>
  <c r="AR465" i="1"/>
  <c r="AY465" i="1"/>
  <c r="BE465" i="1" s="1"/>
  <c r="BK465" i="1"/>
  <c r="BA406" i="1"/>
  <c r="BG406" i="1" s="1"/>
  <c r="BM406" i="1"/>
  <c r="BA450" i="1"/>
  <c r="BG450" i="1" s="1"/>
  <c r="BM450" i="1"/>
  <c r="BY450" i="1" s="1"/>
  <c r="CE450" i="1" s="1"/>
  <c r="M465" i="1"/>
  <c r="AA465" i="1"/>
  <c r="AG465" i="1" s="1"/>
  <c r="BC421" i="1"/>
  <c r="BI421" i="1" s="1"/>
  <c r="BO421" i="1"/>
  <c r="BA384" i="1"/>
  <c r="BG384" i="1" s="1"/>
  <c r="BM384" i="1"/>
  <c r="AO468" i="1"/>
  <c r="M458" i="1"/>
  <c r="AA458" i="1"/>
  <c r="AG458" i="1" s="1"/>
  <c r="M428" i="1"/>
  <c r="BB450" i="1"/>
  <c r="BH450" i="1" s="1"/>
  <c r="BN450" i="1"/>
  <c r="M414" i="1"/>
  <c r="AA414" i="1"/>
  <c r="AG414" i="1" s="1"/>
  <c r="BA436" i="1"/>
  <c r="BG436" i="1" s="1"/>
  <c r="BM436" i="1"/>
  <c r="BA443" i="1"/>
  <c r="BG443" i="1" s="1"/>
  <c r="BM443" i="1"/>
  <c r="BB392" i="1"/>
  <c r="BH392" i="1" s="1"/>
  <c r="BN392" i="1"/>
  <c r="BA428" i="1"/>
  <c r="BG428" i="1" s="1"/>
  <c r="BM428" i="1"/>
  <c r="BY428" i="1" s="1"/>
  <c r="CE428" i="1" s="1"/>
  <c r="AZ399" i="1"/>
  <c r="BF399" i="1" s="1"/>
  <c r="BL399" i="1"/>
  <c r="AR392" i="1"/>
  <c r="AY392" i="1"/>
  <c r="BE392" i="1" s="1"/>
  <c r="BK392" i="1"/>
  <c r="AZ450" i="1"/>
  <c r="BF450" i="1" s="1"/>
  <c r="BL450" i="1"/>
  <c r="BX450" i="1" s="1"/>
  <c r="CD450" i="1" s="1"/>
  <c r="BC428" i="1"/>
  <c r="BI428" i="1" s="1"/>
  <c r="BO428" i="1"/>
  <c r="AR384" i="1"/>
  <c r="AY384" i="1"/>
  <c r="BE384" i="1" s="1"/>
  <c r="BK384" i="1"/>
  <c r="AM468" i="1"/>
  <c r="BA458" i="1"/>
  <c r="BG458" i="1" s="1"/>
  <c r="BM458" i="1"/>
  <c r="BC414" i="1"/>
  <c r="BI414" i="1" s="1"/>
  <c r="BO414" i="1"/>
  <c r="CA414" i="1" s="1"/>
  <c r="CG414" i="1" s="1"/>
  <c r="BB421" i="1"/>
  <c r="BH421" i="1" s="1"/>
  <c r="BN421" i="1"/>
  <c r="AZ384" i="1"/>
  <c r="BF384" i="1" s="1"/>
  <c r="BL384" i="1"/>
  <c r="AN468" i="1"/>
  <c r="BC436" i="1"/>
  <c r="BI436" i="1" s="1"/>
  <c r="BO436" i="1"/>
  <c r="CA436" i="1" s="1"/>
  <c r="CG436" i="1" s="1"/>
  <c r="AZ443" i="1"/>
  <c r="BF443" i="1" s="1"/>
  <c r="BL443" i="1"/>
  <c r="M443" i="1"/>
  <c r="AA443" i="1"/>
  <c r="AG443" i="1" s="1"/>
  <c r="BC458" i="1"/>
  <c r="BI458" i="1" s="1"/>
  <c r="BO458" i="1"/>
  <c r="AR443" i="1"/>
  <c r="AY443" i="1"/>
  <c r="BE443" i="1" s="1"/>
  <c r="BK443" i="1"/>
  <c r="BA399" i="1"/>
  <c r="BG399" i="1" s="1"/>
  <c r="BM399" i="1"/>
  <c r="BC384" i="1"/>
  <c r="BI384" i="1" s="1"/>
  <c r="BO384" i="1"/>
  <c r="AQ468" i="1"/>
  <c r="AZ465" i="1"/>
  <c r="BF465" i="1" s="1"/>
  <c r="BL465" i="1"/>
  <c r="AR406" i="1"/>
  <c r="AY406" i="1"/>
  <c r="BE406" i="1" s="1"/>
  <c r="BK406" i="1"/>
  <c r="BC399" i="1"/>
  <c r="BI399" i="1" s="1"/>
  <c r="BO399" i="1"/>
  <c r="BB399" i="1"/>
  <c r="BH399" i="1" s="1"/>
  <c r="BN399" i="1"/>
  <c r="AZ458" i="1"/>
  <c r="BF458" i="1" s="1"/>
  <c r="BL458" i="1"/>
  <c r="AZ414" i="1"/>
  <c r="BF414" i="1" s="1"/>
  <c r="BL414" i="1"/>
  <c r="AR458" i="1"/>
  <c r="AY458" i="1"/>
  <c r="BE458" i="1" s="1"/>
  <c r="BK458" i="1"/>
  <c r="BB406" i="1"/>
  <c r="BH406" i="1" s="1"/>
  <c r="BN406" i="1"/>
  <c r="BZ406" i="1" s="1"/>
  <c r="CF406" i="1" s="1"/>
  <c r="BA421" i="1"/>
  <c r="BG421" i="1" s="1"/>
  <c r="BM421" i="1"/>
  <c r="BY421" i="1" s="1"/>
  <c r="CE421" i="1" s="1"/>
  <c r="AZ406" i="1"/>
  <c r="BF406" i="1" s="1"/>
  <c r="BL406" i="1"/>
  <c r="BX406" i="1" s="1"/>
  <c r="CD406" i="1" s="1"/>
  <c r="BB436" i="1"/>
  <c r="BH436" i="1" s="1"/>
  <c r="BN436" i="1"/>
  <c r="BB384" i="1"/>
  <c r="BH384" i="1" s="1"/>
  <c r="BN384" i="1"/>
  <c r="AP468" i="1"/>
  <c r="BC450" i="1"/>
  <c r="BI450" i="1" s="1"/>
  <c r="BO450" i="1"/>
  <c r="M399" i="1"/>
  <c r="AA399" i="1"/>
  <c r="AG399" i="1" s="1"/>
  <c r="M392" i="1"/>
  <c r="AA392" i="1"/>
  <c r="AG392" i="1" s="1"/>
  <c r="BA414" i="1"/>
  <c r="BG414" i="1" s="1"/>
  <c r="BM414" i="1"/>
  <c r="BY414" i="1" s="1"/>
  <c r="CE414" i="1" s="1"/>
  <c r="AD384" i="1"/>
  <c r="AJ384" i="1" s="1"/>
  <c r="K468" i="1"/>
  <c r="BB443" i="1"/>
  <c r="BH443" i="1" s="1"/>
  <c r="BN443" i="1"/>
  <c r="BZ443" i="1" s="1"/>
  <c r="CF443" i="1" s="1"/>
  <c r="BN414" i="1"/>
  <c r="M406" i="1"/>
  <c r="AA406" i="1"/>
  <c r="AG406" i="1" s="1"/>
  <c r="M436" i="1"/>
  <c r="AA436" i="1"/>
  <c r="AG436" i="1" s="1"/>
  <c r="M421" i="1"/>
  <c r="AA421" i="1"/>
  <c r="AG421" i="1" s="1"/>
  <c r="AZ392" i="1"/>
  <c r="BF392" i="1" s="1"/>
  <c r="BL392" i="1"/>
  <c r="BX392" i="1" s="1"/>
  <c r="CD392" i="1" s="1"/>
  <c r="AR450" i="1"/>
  <c r="AY450" i="1"/>
  <c r="BE450" i="1" s="1"/>
  <c r="BK450" i="1"/>
  <c r="BB428" i="1"/>
  <c r="BH428" i="1" s="1"/>
  <c r="BN428" i="1"/>
  <c r="BZ428" i="1" s="1"/>
  <c r="CF428" i="1" s="1"/>
  <c r="AR399" i="1"/>
  <c r="AY399" i="1"/>
  <c r="BE399" i="1" s="1"/>
  <c r="BK399" i="1"/>
  <c r="BC443" i="1"/>
  <c r="BI443" i="1" s="1"/>
  <c r="BO443" i="1"/>
  <c r="BC392" i="1"/>
  <c r="BI392" i="1" s="1"/>
  <c r="BO392" i="1"/>
  <c r="BL428" i="1"/>
  <c r="BA392" i="1"/>
  <c r="BG392" i="1" s="1"/>
  <c r="BM392" i="1"/>
  <c r="BY392" i="1" s="1"/>
  <c r="CE392" i="1" s="1"/>
  <c r="M450" i="1"/>
  <c r="AA450" i="1"/>
  <c r="AG450" i="1" s="1"/>
  <c r="AR414" i="1"/>
  <c r="AY414" i="1"/>
  <c r="BE414" i="1" s="1"/>
  <c r="BK414" i="1"/>
  <c r="BA455" i="1"/>
  <c r="BG455" i="1" s="1"/>
  <c r="BM455" i="1"/>
  <c r="BY455" i="1" s="1"/>
  <c r="CE455" i="1" s="1"/>
  <c r="BB454" i="1"/>
  <c r="BH454" i="1" s="1"/>
  <c r="BN454" i="1"/>
  <c r="BZ454" i="1" s="1"/>
  <c r="CF454" i="1" s="1"/>
  <c r="AZ456" i="1"/>
  <c r="BF456" i="1" s="1"/>
  <c r="BL456" i="1"/>
  <c r="BX456" i="1" s="1"/>
  <c r="CD456" i="1" s="1"/>
  <c r="BB455" i="1"/>
  <c r="BH455" i="1" s="1"/>
  <c r="BN455" i="1"/>
  <c r="BZ455" i="1" s="1"/>
  <c r="CF455" i="1" s="1"/>
  <c r="BB424" i="1"/>
  <c r="BH424" i="1" s="1"/>
  <c r="BN424" i="1"/>
  <c r="BZ424" i="1" s="1"/>
  <c r="CF424" i="1" s="1"/>
  <c r="BA423" i="1"/>
  <c r="BG423" i="1" s="1"/>
  <c r="BM423" i="1"/>
  <c r="BY423" i="1" s="1"/>
  <c r="CE423" i="1" s="1"/>
  <c r="AO427" i="1"/>
  <c r="AD423" i="1"/>
  <c r="AJ423" i="1" s="1"/>
  <c r="K427" i="1"/>
  <c r="AD427" i="1" s="1"/>
  <c r="AJ427" i="1" s="1"/>
  <c r="BC419" i="1"/>
  <c r="BI419" i="1" s="1"/>
  <c r="BO419" i="1"/>
  <c r="CA419" i="1" s="1"/>
  <c r="CG419" i="1" s="1"/>
  <c r="AR419" i="1"/>
  <c r="AY419" i="1"/>
  <c r="BE419" i="1" s="1"/>
  <c r="BK419" i="1"/>
  <c r="BW419" i="1" s="1"/>
  <c r="CC419" i="1" s="1"/>
  <c r="M419" i="1"/>
  <c r="AF419" i="1" s="1"/>
  <c r="AL419" i="1" s="1"/>
  <c r="AA419" i="1"/>
  <c r="AG419" i="1" s="1"/>
  <c r="AZ418" i="1"/>
  <c r="BF418" i="1" s="1"/>
  <c r="BL418" i="1"/>
  <c r="BX418" i="1" s="1"/>
  <c r="CD418" i="1" s="1"/>
  <c r="BB417" i="1"/>
  <c r="BH417" i="1" s="1"/>
  <c r="BN417" i="1"/>
  <c r="BZ417" i="1" s="1"/>
  <c r="CF417" i="1" s="1"/>
  <c r="M417" i="1"/>
  <c r="AF417" i="1" s="1"/>
  <c r="AL417" i="1" s="1"/>
  <c r="AA417" i="1"/>
  <c r="AG417" i="1" s="1"/>
  <c r="AR416" i="1"/>
  <c r="AY416" i="1"/>
  <c r="BE416" i="1" s="1"/>
  <c r="BK416" i="1"/>
  <c r="BW416" i="1" s="1"/>
  <c r="CC416" i="1" s="1"/>
  <c r="AM420" i="1"/>
  <c r="M416" i="1"/>
  <c r="AF416" i="1" s="1"/>
  <c r="AL416" i="1" s="1"/>
  <c r="AA416" i="1"/>
  <c r="AG416" i="1" s="1"/>
  <c r="H420" i="1"/>
  <c r="BA412" i="1"/>
  <c r="BG412" i="1" s="1"/>
  <c r="BM412" i="1"/>
  <c r="BY412" i="1" s="1"/>
  <c r="CE412" i="1" s="1"/>
  <c r="BC411" i="1"/>
  <c r="BI411" i="1" s="1"/>
  <c r="BO411" i="1"/>
  <c r="CA411" i="1" s="1"/>
  <c r="CG411" i="1" s="1"/>
  <c r="AR411" i="1"/>
  <c r="AY411" i="1"/>
  <c r="BE411" i="1" s="1"/>
  <c r="BK411" i="1"/>
  <c r="BW411" i="1" s="1"/>
  <c r="CC411" i="1" s="1"/>
  <c r="BC409" i="1"/>
  <c r="BI409" i="1" s="1"/>
  <c r="BO409" i="1"/>
  <c r="CA409" i="1" s="1"/>
  <c r="CG409" i="1" s="1"/>
  <c r="M409" i="1"/>
  <c r="AF409" i="1" s="1"/>
  <c r="AL409" i="1" s="1"/>
  <c r="AA409" i="1"/>
  <c r="AG409" i="1" s="1"/>
  <c r="AD408" i="1"/>
  <c r="AJ408" i="1" s="1"/>
  <c r="K413" i="1"/>
  <c r="AD413" i="1" s="1"/>
  <c r="AJ413" i="1" s="1"/>
  <c r="AR404" i="1"/>
  <c r="AY404" i="1"/>
  <c r="BE404" i="1" s="1"/>
  <c r="BK404" i="1"/>
  <c r="BW404" i="1" s="1"/>
  <c r="CC404" i="1" s="1"/>
  <c r="BA403" i="1"/>
  <c r="BG403" i="1" s="1"/>
  <c r="BM403" i="1"/>
  <c r="BY403" i="1" s="1"/>
  <c r="CE403" i="1" s="1"/>
  <c r="AZ460" i="1"/>
  <c r="BF460" i="1" s="1"/>
  <c r="BL460" i="1"/>
  <c r="BX460" i="1" s="1"/>
  <c r="CD460" i="1" s="1"/>
  <c r="AN464" i="1"/>
  <c r="BC462" i="1"/>
  <c r="BI462" i="1" s="1"/>
  <c r="BO462" i="1"/>
  <c r="CA462" i="1" s="1"/>
  <c r="CG462" i="1" s="1"/>
  <c r="BA396" i="1"/>
  <c r="BG396" i="1" s="1"/>
  <c r="BM396" i="1"/>
  <c r="BY396" i="1" s="1"/>
  <c r="CE396" i="1" s="1"/>
  <c r="BC395" i="1"/>
  <c r="BI395" i="1" s="1"/>
  <c r="BO395" i="1"/>
  <c r="CA395" i="1" s="1"/>
  <c r="CG395" i="1" s="1"/>
  <c r="AD394" i="1"/>
  <c r="AJ394" i="1" s="1"/>
  <c r="K398" i="1"/>
  <c r="AD398" i="1" s="1"/>
  <c r="AJ398" i="1" s="1"/>
  <c r="AZ388" i="1"/>
  <c r="BF388" i="1" s="1"/>
  <c r="BL388" i="1"/>
  <c r="BX388" i="1" s="1"/>
  <c r="CD388" i="1" s="1"/>
  <c r="AZ386" i="1"/>
  <c r="BF386" i="1" s="1"/>
  <c r="BL386" i="1"/>
  <c r="BX386" i="1" s="1"/>
  <c r="CD386" i="1" s="1"/>
  <c r="AN391" i="1"/>
  <c r="BB382" i="1"/>
  <c r="BH382" i="1" s="1"/>
  <c r="BN382" i="1"/>
  <c r="BZ382" i="1" s="1"/>
  <c r="CF382" i="1" s="1"/>
  <c r="AR380" i="1"/>
  <c r="AY380" i="1"/>
  <c r="BE380" i="1" s="1"/>
  <c r="BK380" i="1"/>
  <c r="BW380" i="1" s="1"/>
  <c r="CC380" i="1" s="1"/>
  <c r="BA379" i="1"/>
  <c r="BG379" i="1" s="1"/>
  <c r="BM379" i="1"/>
  <c r="BY379" i="1" s="1"/>
  <c r="CE379" i="1" s="1"/>
  <c r="AO383" i="1"/>
  <c r="AR426" i="1"/>
  <c r="AY426" i="1"/>
  <c r="BE426" i="1" s="1"/>
  <c r="BK426" i="1"/>
  <c r="BW426" i="1" s="1"/>
  <c r="CC426" i="1" s="1"/>
  <c r="M441" i="1"/>
  <c r="AF441" i="1" s="1"/>
  <c r="AL441" i="1" s="1"/>
  <c r="AA441" i="1"/>
  <c r="AG441" i="1" s="1"/>
  <c r="AC445" i="1"/>
  <c r="AI445" i="1" s="1"/>
  <c r="J449" i="1"/>
  <c r="AC449" i="1" s="1"/>
  <c r="AI449" i="1" s="1"/>
  <c r="BB445" i="1"/>
  <c r="BH445" i="1" s="1"/>
  <c r="BN445" i="1"/>
  <c r="BZ445" i="1" s="1"/>
  <c r="CF445" i="1" s="1"/>
  <c r="AP449" i="1"/>
  <c r="AZ446" i="1"/>
  <c r="BF446" i="1" s="1"/>
  <c r="BL446" i="1"/>
  <c r="BX446" i="1" s="1"/>
  <c r="CD446" i="1" s="1"/>
  <c r="AB401" i="1"/>
  <c r="AH401" i="1" s="1"/>
  <c r="I405" i="1"/>
  <c r="AB405" i="1" s="1"/>
  <c r="AH405" i="1" s="1"/>
  <c r="BB402" i="1"/>
  <c r="BH402" i="1" s="1"/>
  <c r="BN402" i="1"/>
  <c r="BZ402" i="1" s="1"/>
  <c r="CF402" i="1" s="1"/>
  <c r="AZ403" i="1"/>
  <c r="BF403" i="1" s="1"/>
  <c r="BL403" i="1"/>
  <c r="BX403" i="1" s="1"/>
  <c r="CD403" i="1" s="1"/>
  <c r="AC408" i="1"/>
  <c r="AI408" i="1" s="1"/>
  <c r="J413" i="1"/>
  <c r="AC413" i="1" s="1"/>
  <c r="AI413" i="1" s="1"/>
  <c r="BC408" i="1"/>
  <c r="BI408" i="1" s="1"/>
  <c r="BO408" i="1"/>
  <c r="CA408" i="1" s="1"/>
  <c r="CG408" i="1" s="1"/>
  <c r="AQ413" i="1"/>
  <c r="BA409" i="1"/>
  <c r="BG409" i="1" s="1"/>
  <c r="BM409" i="1"/>
  <c r="BY409" i="1" s="1"/>
  <c r="CE409" i="1" s="1"/>
  <c r="M412" i="1"/>
  <c r="AF412" i="1" s="1"/>
  <c r="AL412" i="1" s="1"/>
  <c r="AA412" i="1"/>
  <c r="AG412" i="1" s="1"/>
  <c r="AB416" i="1"/>
  <c r="AH416" i="1" s="1"/>
  <c r="I420" i="1"/>
  <c r="AB420" i="1" s="1"/>
  <c r="AH420" i="1" s="1"/>
  <c r="BC417" i="1"/>
  <c r="BI417" i="1" s="1"/>
  <c r="BO417" i="1"/>
  <c r="CA417" i="1" s="1"/>
  <c r="CG417" i="1" s="1"/>
  <c r="BA418" i="1"/>
  <c r="BG418" i="1" s="1"/>
  <c r="BM418" i="1"/>
  <c r="BY418" i="1" s="1"/>
  <c r="CE418" i="1" s="1"/>
  <c r="BB419" i="1"/>
  <c r="BH419" i="1" s="1"/>
  <c r="BN419" i="1"/>
  <c r="BZ419" i="1" s="1"/>
  <c r="CF419" i="1" s="1"/>
  <c r="AR423" i="1"/>
  <c r="AY423" i="1"/>
  <c r="BE423" i="1" s="1"/>
  <c r="BK423" i="1"/>
  <c r="BW423" i="1" s="1"/>
  <c r="CC423" i="1" s="1"/>
  <c r="AM427" i="1"/>
  <c r="BC425" i="1"/>
  <c r="BI425" i="1" s="1"/>
  <c r="BO425" i="1"/>
  <c r="CA425" i="1" s="1"/>
  <c r="CG425" i="1" s="1"/>
  <c r="AC430" i="1"/>
  <c r="AI430" i="1" s="1"/>
  <c r="J435" i="1"/>
  <c r="AC435" i="1" s="1"/>
  <c r="AI435" i="1" s="1"/>
  <c r="BC432" i="1"/>
  <c r="BI432" i="1" s="1"/>
  <c r="BO432" i="1"/>
  <c r="CA432" i="1" s="1"/>
  <c r="CG432" i="1" s="1"/>
  <c r="BA433" i="1"/>
  <c r="BG433" i="1" s="1"/>
  <c r="BM433" i="1"/>
  <c r="BY433" i="1" s="1"/>
  <c r="CE433" i="1" s="1"/>
  <c r="BC434" i="1"/>
  <c r="BI434" i="1" s="1"/>
  <c r="BO434" i="1"/>
  <c r="CA434" i="1" s="1"/>
  <c r="CG434" i="1" s="1"/>
  <c r="BA438" i="1"/>
  <c r="BG438" i="1" s="1"/>
  <c r="BM438" i="1"/>
  <c r="BY438" i="1" s="1"/>
  <c r="CE438" i="1" s="1"/>
  <c r="AO442" i="1"/>
  <c r="AZ439" i="1"/>
  <c r="BF439" i="1" s="1"/>
  <c r="BL439" i="1"/>
  <c r="BX439" i="1" s="1"/>
  <c r="CD439" i="1" s="1"/>
  <c r="M452" i="1"/>
  <c r="AF452" i="1" s="1"/>
  <c r="AL452" i="1" s="1"/>
  <c r="AA452" i="1"/>
  <c r="AG452" i="1" s="1"/>
  <c r="H457" i="1"/>
  <c r="BA452" i="1"/>
  <c r="BG452" i="1" s="1"/>
  <c r="BM452" i="1"/>
  <c r="BY452" i="1" s="1"/>
  <c r="CE452" i="1" s="1"/>
  <c r="AO457" i="1"/>
  <c r="AR453" i="1"/>
  <c r="AY453" i="1"/>
  <c r="BE453" i="1" s="1"/>
  <c r="BK453" i="1"/>
  <c r="BW453" i="1" s="1"/>
  <c r="CC453" i="1" s="1"/>
  <c r="AZ410" i="1"/>
  <c r="BF410" i="1" s="1"/>
  <c r="BL410" i="1"/>
  <c r="BX410" i="1" s="1"/>
  <c r="CD410" i="1" s="1"/>
  <c r="BB409" i="1"/>
  <c r="BH409" i="1" s="1"/>
  <c r="BN409" i="1"/>
  <c r="BZ409" i="1" s="1"/>
  <c r="CF409" i="1" s="1"/>
  <c r="AR408" i="1"/>
  <c r="AY408" i="1"/>
  <c r="BE408" i="1" s="1"/>
  <c r="BK408" i="1"/>
  <c r="BW408" i="1" s="1"/>
  <c r="CC408" i="1" s="1"/>
  <c r="AM413" i="1"/>
  <c r="BA404" i="1"/>
  <c r="BG404" i="1" s="1"/>
  <c r="BM404" i="1"/>
  <c r="BY404" i="1" s="1"/>
  <c r="CE404" i="1" s="1"/>
  <c r="BC403" i="1"/>
  <c r="BI403" i="1" s="1"/>
  <c r="BO403" i="1"/>
  <c r="CA403" i="1" s="1"/>
  <c r="CG403" i="1" s="1"/>
  <c r="BA402" i="1"/>
  <c r="BG402" i="1" s="1"/>
  <c r="BM402" i="1"/>
  <c r="BY402" i="1" s="1"/>
  <c r="CE402" i="1" s="1"/>
  <c r="BC401" i="1"/>
  <c r="BI401" i="1" s="1"/>
  <c r="BO401" i="1"/>
  <c r="CA401" i="1" s="1"/>
  <c r="CG401" i="1" s="1"/>
  <c r="AQ405" i="1"/>
  <c r="AC401" i="1"/>
  <c r="AI401" i="1" s="1"/>
  <c r="J405" i="1"/>
  <c r="AC405" i="1" s="1"/>
  <c r="AI405" i="1" s="1"/>
  <c r="BC447" i="1"/>
  <c r="BI447" i="1" s="1"/>
  <c r="BO447" i="1"/>
  <c r="CA447" i="1" s="1"/>
  <c r="CG447" i="1" s="1"/>
  <c r="BA445" i="1"/>
  <c r="BG445" i="1" s="1"/>
  <c r="BM445" i="1"/>
  <c r="BY445" i="1" s="1"/>
  <c r="CE445" i="1" s="1"/>
  <c r="AO449" i="1"/>
  <c r="AD445" i="1"/>
  <c r="AJ445" i="1" s="1"/>
  <c r="K449" i="1"/>
  <c r="AD449" i="1" s="1"/>
  <c r="AJ449" i="1" s="1"/>
  <c r="AR441" i="1"/>
  <c r="AY441" i="1"/>
  <c r="BE441" i="1" s="1"/>
  <c r="BK441" i="1"/>
  <c r="BW441" i="1" s="1"/>
  <c r="CC441" i="1" s="1"/>
  <c r="BA440" i="1"/>
  <c r="BG440" i="1" s="1"/>
  <c r="BM440" i="1"/>
  <c r="BY440" i="1" s="1"/>
  <c r="CE440" i="1" s="1"/>
  <c r="AB379" i="1"/>
  <c r="AH379" i="1" s="1"/>
  <c r="I383" i="1"/>
  <c r="BC379" i="1"/>
  <c r="BI379" i="1" s="1"/>
  <c r="BO379" i="1"/>
  <c r="CA379" i="1" s="1"/>
  <c r="CG379" i="1" s="1"/>
  <c r="AQ383" i="1"/>
  <c r="BC439" i="1"/>
  <c r="BI439" i="1" s="1"/>
  <c r="BO439" i="1"/>
  <c r="CA439" i="1" s="1"/>
  <c r="CG439" i="1" s="1"/>
  <c r="AR381" i="1"/>
  <c r="AY381" i="1"/>
  <c r="BE381" i="1" s="1"/>
  <c r="BK381" i="1"/>
  <c r="BW381" i="1" s="1"/>
  <c r="CC381" i="1" s="1"/>
  <c r="BB381" i="1"/>
  <c r="BH381" i="1" s="1"/>
  <c r="BN381" i="1"/>
  <c r="BZ381" i="1" s="1"/>
  <c r="CF381" i="1" s="1"/>
  <c r="BC382" i="1"/>
  <c r="BI382" i="1" s="1"/>
  <c r="BO382" i="1"/>
  <c r="CA382" i="1" s="1"/>
  <c r="CG382" i="1" s="1"/>
  <c r="BB386" i="1"/>
  <c r="BH386" i="1" s="1"/>
  <c r="BN386" i="1"/>
  <c r="BZ386" i="1" s="1"/>
  <c r="CF386" i="1" s="1"/>
  <c r="AP391" i="1"/>
  <c r="M388" i="1"/>
  <c r="AF388" i="1" s="1"/>
  <c r="AL388" i="1" s="1"/>
  <c r="AA388" i="1"/>
  <c r="AG388" i="1" s="1"/>
  <c r="BA388" i="1"/>
  <c r="BG388" i="1" s="1"/>
  <c r="BM388" i="1"/>
  <c r="BY388" i="1" s="1"/>
  <c r="CE388" i="1" s="1"/>
  <c r="AR389" i="1"/>
  <c r="AY389" i="1"/>
  <c r="BE389" i="1" s="1"/>
  <c r="BK389" i="1"/>
  <c r="BW389" i="1" s="1"/>
  <c r="CC389" i="1" s="1"/>
  <c r="BB389" i="1"/>
  <c r="BH389" i="1" s="1"/>
  <c r="BN389" i="1"/>
  <c r="BZ389" i="1" s="1"/>
  <c r="CF389" i="1" s="1"/>
  <c r="AZ390" i="1"/>
  <c r="BF390" i="1" s="1"/>
  <c r="BL390" i="1"/>
  <c r="BX390" i="1" s="1"/>
  <c r="CD390" i="1" s="1"/>
  <c r="AE394" i="1"/>
  <c r="AK394" i="1" s="1"/>
  <c r="L398" i="1"/>
  <c r="AE398" i="1" s="1"/>
  <c r="AK398" i="1" s="1"/>
  <c r="AZ395" i="1"/>
  <c r="BF395" i="1" s="1"/>
  <c r="BL395" i="1"/>
  <c r="BX395" i="1" s="1"/>
  <c r="CD395" i="1" s="1"/>
  <c r="BB396" i="1"/>
  <c r="BH396" i="1" s="1"/>
  <c r="BN396" i="1"/>
  <c r="BZ396" i="1" s="1"/>
  <c r="CF396" i="1" s="1"/>
  <c r="M463" i="1"/>
  <c r="AA463" i="1"/>
  <c r="AG463" i="1" s="1"/>
  <c r="BA460" i="1"/>
  <c r="BG460" i="1" s="1"/>
  <c r="BM460" i="1"/>
  <c r="BY460" i="1" s="1"/>
  <c r="CE460" i="1" s="1"/>
  <c r="AO464" i="1"/>
  <c r="AD460" i="1"/>
  <c r="AJ460" i="1" s="1"/>
  <c r="K464" i="1"/>
  <c r="BB456" i="1"/>
  <c r="BH456" i="1" s="1"/>
  <c r="BN456" i="1"/>
  <c r="BZ456" i="1" s="1"/>
  <c r="CF456" i="1" s="1"/>
  <c r="M456" i="1"/>
  <c r="AF456" i="1" s="1"/>
  <c r="AL456" i="1" s="1"/>
  <c r="AA456" i="1"/>
  <c r="AG456" i="1" s="1"/>
  <c r="M455" i="1"/>
  <c r="AF455" i="1" s="1"/>
  <c r="AL455" i="1" s="1"/>
  <c r="AA455" i="1"/>
  <c r="AG455" i="1" s="1"/>
  <c r="BA454" i="1"/>
  <c r="BG454" i="1" s="1"/>
  <c r="BM454" i="1"/>
  <c r="BY454" i="1" s="1"/>
  <c r="CE454" i="1" s="1"/>
  <c r="BC453" i="1"/>
  <c r="BI453" i="1" s="1"/>
  <c r="BO453" i="1"/>
  <c r="CA453" i="1" s="1"/>
  <c r="CG453" i="1" s="1"/>
  <c r="BA453" i="1"/>
  <c r="BG453" i="1" s="1"/>
  <c r="BM453" i="1"/>
  <c r="BY453" i="1" s="1"/>
  <c r="CE453" i="1" s="1"/>
  <c r="BC452" i="1"/>
  <c r="BI452" i="1" s="1"/>
  <c r="BO452" i="1"/>
  <c r="CA452" i="1" s="1"/>
  <c r="CG452" i="1" s="1"/>
  <c r="AQ457" i="1"/>
  <c r="AB452" i="1"/>
  <c r="AH452" i="1" s="1"/>
  <c r="I457" i="1"/>
  <c r="AB457" i="1" s="1"/>
  <c r="AH457" i="1" s="1"/>
  <c r="AR455" i="1"/>
  <c r="AY455" i="1"/>
  <c r="BE455" i="1" s="1"/>
  <c r="BK455" i="1"/>
  <c r="BW455" i="1" s="1"/>
  <c r="CC455" i="1" s="1"/>
  <c r="AR439" i="1"/>
  <c r="AY439" i="1"/>
  <c r="BE439" i="1" s="1"/>
  <c r="BK439" i="1"/>
  <c r="BW439" i="1" s="1"/>
  <c r="CC439" i="1" s="1"/>
  <c r="BB438" i="1"/>
  <c r="BH438" i="1" s="1"/>
  <c r="BN438" i="1"/>
  <c r="BZ438" i="1" s="1"/>
  <c r="CF438" i="1" s="1"/>
  <c r="AP442" i="1"/>
  <c r="AB438" i="1"/>
  <c r="AH438" i="1" s="1"/>
  <c r="I442" i="1"/>
  <c r="AB442" i="1" s="1"/>
  <c r="AH442" i="1" s="1"/>
  <c r="BA434" i="1"/>
  <c r="BG434" i="1" s="1"/>
  <c r="BM434" i="1"/>
  <c r="BY434" i="1" s="1"/>
  <c r="CE434" i="1" s="1"/>
  <c r="M433" i="1"/>
  <c r="AF433" i="1" s="1"/>
  <c r="AL433" i="1" s="1"/>
  <c r="AA433" i="1"/>
  <c r="AG433" i="1" s="1"/>
  <c r="AZ432" i="1"/>
  <c r="BF432" i="1" s="1"/>
  <c r="BL432" i="1"/>
  <c r="BX432" i="1" s="1"/>
  <c r="CD432" i="1" s="1"/>
  <c r="BB431" i="1"/>
  <c r="BH431" i="1" s="1"/>
  <c r="BN431" i="1"/>
  <c r="BZ431" i="1" s="1"/>
  <c r="CF431" i="1" s="1"/>
  <c r="M431" i="1"/>
  <c r="AF431" i="1" s="1"/>
  <c r="AL431" i="1" s="1"/>
  <c r="AA431" i="1"/>
  <c r="AG431" i="1" s="1"/>
  <c r="AR430" i="1"/>
  <c r="AY430" i="1"/>
  <c r="BE430" i="1" s="1"/>
  <c r="BK430" i="1"/>
  <c r="BW430" i="1" s="1"/>
  <c r="CC430" i="1" s="1"/>
  <c r="AM435" i="1"/>
  <c r="AD430" i="1"/>
  <c r="AJ430" i="1" s="1"/>
  <c r="K435" i="1"/>
  <c r="AD435" i="1" s="1"/>
  <c r="AJ435" i="1" s="1"/>
  <c r="BC426" i="1"/>
  <c r="BI426" i="1" s="1"/>
  <c r="BO426" i="1"/>
  <c r="CA426" i="1" s="1"/>
  <c r="CG426" i="1" s="1"/>
  <c r="M426" i="1"/>
  <c r="AF426" i="1" s="1"/>
  <c r="AL426" i="1" s="1"/>
  <c r="AA426" i="1"/>
  <c r="AG426" i="1" s="1"/>
  <c r="AZ425" i="1"/>
  <c r="BF425" i="1" s="1"/>
  <c r="BL425" i="1"/>
  <c r="BX425" i="1" s="1"/>
  <c r="CD425" i="1" s="1"/>
  <c r="BC454" i="1"/>
  <c r="BI454" i="1" s="1"/>
  <c r="BO454" i="1"/>
  <c r="CA454" i="1" s="1"/>
  <c r="CG454" i="1" s="1"/>
  <c r="AZ454" i="1"/>
  <c r="BF454" i="1" s="1"/>
  <c r="BL454" i="1"/>
  <c r="BX454" i="1" s="1"/>
  <c r="CD454" i="1" s="1"/>
  <c r="M454" i="1"/>
  <c r="AF454" i="1" s="1"/>
  <c r="AL454" i="1" s="1"/>
  <c r="AA454" i="1"/>
  <c r="AG454" i="1" s="1"/>
  <c r="BB453" i="1"/>
  <c r="BH453" i="1" s="1"/>
  <c r="BN453" i="1"/>
  <c r="BZ453" i="1" s="1"/>
  <c r="CF453" i="1" s="1"/>
  <c r="M453" i="1"/>
  <c r="AF453" i="1" s="1"/>
  <c r="AL453" i="1" s="1"/>
  <c r="AA453" i="1"/>
  <c r="AG453" i="1" s="1"/>
  <c r="AZ452" i="1"/>
  <c r="BF452" i="1" s="1"/>
  <c r="BL452" i="1"/>
  <c r="BX452" i="1" s="1"/>
  <c r="CD452" i="1" s="1"/>
  <c r="AN457" i="1"/>
  <c r="AC452" i="1"/>
  <c r="AI452" i="1" s="1"/>
  <c r="J457" i="1"/>
  <c r="AC457" i="1" s="1"/>
  <c r="AI457" i="1" s="1"/>
  <c r="BA463" i="1"/>
  <c r="BG463" i="1" s="1"/>
  <c r="BM463" i="1"/>
  <c r="BC448" i="1"/>
  <c r="BI448" i="1" s="1"/>
  <c r="BO448" i="1"/>
  <c r="CA448" i="1" s="1"/>
  <c r="CG448" i="1" s="1"/>
  <c r="AZ448" i="1"/>
  <c r="BF448" i="1" s="1"/>
  <c r="BL448" i="1"/>
  <c r="BX448" i="1" s="1"/>
  <c r="CD448" i="1" s="1"/>
  <c r="BA439" i="1"/>
  <c r="BG439" i="1" s="1"/>
  <c r="BM439" i="1"/>
  <c r="BY439" i="1" s="1"/>
  <c r="CE439" i="1" s="1"/>
  <c r="BC438" i="1"/>
  <c r="BI438" i="1" s="1"/>
  <c r="BO438" i="1"/>
  <c r="CA438" i="1" s="1"/>
  <c r="CG438" i="1" s="1"/>
  <c r="AQ442" i="1"/>
  <c r="AR438" i="1"/>
  <c r="AY438" i="1"/>
  <c r="BE438" i="1" s="1"/>
  <c r="BK438" i="1"/>
  <c r="BW438" i="1" s="1"/>
  <c r="CC438" i="1" s="1"/>
  <c r="AM442" i="1"/>
  <c r="M438" i="1"/>
  <c r="AF438" i="1" s="1"/>
  <c r="AL438" i="1" s="1"/>
  <c r="AA438" i="1"/>
  <c r="AG438" i="1" s="1"/>
  <c r="H442" i="1"/>
  <c r="AZ434" i="1"/>
  <c r="BF434" i="1" s="1"/>
  <c r="BL434" i="1"/>
  <c r="BX434" i="1" s="1"/>
  <c r="CD434" i="1" s="1"/>
  <c r="BC433" i="1"/>
  <c r="BI433" i="1" s="1"/>
  <c r="BO433" i="1"/>
  <c r="CA433" i="1" s="1"/>
  <c r="CG433" i="1" s="1"/>
  <c r="AR433" i="1"/>
  <c r="AY433" i="1"/>
  <c r="BE433" i="1" s="1"/>
  <c r="BK433" i="1"/>
  <c r="BW433" i="1" s="1"/>
  <c r="CC433" i="1" s="1"/>
  <c r="AR456" i="1"/>
  <c r="AY456" i="1"/>
  <c r="BE456" i="1" s="1"/>
  <c r="BK456" i="1"/>
  <c r="BW456" i="1" s="1"/>
  <c r="CC456" i="1" s="1"/>
  <c r="BC456" i="1"/>
  <c r="BI456" i="1" s="1"/>
  <c r="BO456" i="1"/>
  <c r="CA456" i="1" s="1"/>
  <c r="CG456" i="1" s="1"/>
  <c r="AC460" i="1"/>
  <c r="AI460" i="1" s="1"/>
  <c r="J464" i="1"/>
  <c r="AR460" i="1"/>
  <c r="AY460" i="1"/>
  <c r="BE460" i="1" s="1"/>
  <c r="BK460" i="1"/>
  <c r="BW460" i="1" s="1"/>
  <c r="CC460" i="1" s="1"/>
  <c r="AM464" i="1"/>
  <c r="M461" i="1"/>
  <c r="AF461" i="1" s="1"/>
  <c r="AL461" i="1" s="1"/>
  <c r="AA461" i="1"/>
  <c r="AG461" i="1" s="1"/>
  <c r="AR461" i="1"/>
  <c r="AY461" i="1"/>
  <c r="BE461" i="1" s="1"/>
  <c r="BK461" i="1"/>
  <c r="BW461" i="1" s="1"/>
  <c r="CC461" i="1" s="1"/>
  <c r="BC461" i="1"/>
  <c r="BI461" i="1" s="1"/>
  <c r="BO461" i="1"/>
  <c r="CA461" i="1" s="1"/>
  <c r="CG461" i="1" s="1"/>
  <c r="BA462" i="1"/>
  <c r="BG462" i="1" s="1"/>
  <c r="BM462" i="1"/>
  <c r="BY462" i="1" s="1"/>
  <c r="CE462" i="1" s="1"/>
  <c r="AZ396" i="1"/>
  <c r="BF396" i="1" s="1"/>
  <c r="BL396" i="1"/>
  <c r="BX396" i="1" s="1"/>
  <c r="CD396" i="1" s="1"/>
  <c r="BB395" i="1"/>
  <c r="BH395" i="1" s="1"/>
  <c r="BN395" i="1"/>
  <c r="BZ395" i="1" s="1"/>
  <c r="CF395" i="1" s="1"/>
  <c r="M395" i="1"/>
  <c r="AF395" i="1" s="1"/>
  <c r="AL395" i="1" s="1"/>
  <c r="AA395" i="1"/>
  <c r="AG395" i="1" s="1"/>
  <c r="AZ394" i="1"/>
  <c r="BF394" i="1" s="1"/>
  <c r="BL394" i="1"/>
  <c r="BX394" i="1" s="1"/>
  <c r="CD394" i="1" s="1"/>
  <c r="AN398" i="1"/>
  <c r="AC394" i="1"/>
  <c r="AI394" i="1" s="1"/>
  <c r="J398" i="1"/>
  <c r="AC398" i="1" s="1"/>
  <c r="AI398" i="1" s="1"/>
  <c r="AR390" i="1"/>
  <c r="AY390" i="1"/>
  <c r="BE390" i="1" s="1"/>
  <c r="BK390" i="1"/>
  <c r="BW390" i="1" s="1"/>
  <c r="CC390" i="1" s="1"/>
  <c r="BA389" i="1"/>
  <c r="BG389" i="1" s="1"/>
  <c r="BM389" i="1"/>
  <c r="BY389" i="1" s="1"/>
  <c r="CE389" i="1" s="1"/>
  <c r="BC388" i="1"/>
  <c r="BI388" i="1" s="1"/>
  <c r="BO388" i="1"/>
  <c r="CA388" i="1" s="1"/>
  <c r="CG388" i="1" s="1"/>
  <c r="AR388" i="1"/>
  <c r="AY388" i="1"/>
  <c r="BE388" i="1" s="1"/>
  <c r="BK388" i="1"/>
  <c r="BW388" i="1" s="1"/>
  <c r="CC388" i="1" s="1"/>
  <c r="BA387" i="1"/>
  <c r="BG387" i="1" s="1"/>
  <c r="BM387" i="1"/>
  <c r="BY387" i="1" s="1"/>
  <c r="CE387" i="1" s="1"/>
  <c r="BC386" i="1"/>
  <c r="BI386" i="1" s="1"/>
  <c r="BO386" i="1"/>
  <c r="CA386" i="1" s="1"/>
  <c r="CG386" i="1" s="1"/>
  <c r="AQ391" i="1"/>
  <c r="AR386" i="1"/>
  <c r="AY386" i="1"/>
  <c r="BE386" i="1" s="1"/>
  <c r="BK386" i="1"/>
  <c r="BW386" i="1" s="1"/>
  <c r="CC386" i="1" s="1"/>
  <c r="AM391" i="1"/>
  <c r="AB386" i="1"/>
  <c r="AH386" i="1" s="1"/>
  <c r="I391" i="1"/>
  <c r="AB391" i="1" s="1"/>
  <c r="AH391" i="1" s="1"/>
  <c r="BA382" i="1"/>
  <c r="BG382" i="1" s="1"/>
  <c r="BM382" i="1"/>
  <c r="BY382" i="1" s="1"/>
  <c r="CE382" i="1" s="1"/>
  <c r="BC381" i="1"/>
  <c r="BI381" i="1" s="1"/>
  <c r="BO381" i="1"/>
  <c r="CA381" i="1" s="1"/>
  <c r="CG381" i="1" s="1"/>
  <c r="M381" i="1"/>
  <c r="AF381" i="1" s="1"/>
  <c r="AL381" i="1" s="1"/>
  <c r="AA381" i="1"/>
  <c r="AG381" i="1" s="1"/>
  <c r="AZ380" i="1"/>
  <c r="BF380" i="1" s="1"/>
  <c r="BL380" i="1"/>
  <c r="BX380" i="1" s="1"/>
  <c r="CD380" i="1" s="1"/>
  <c r="BB379" i="1"/>
  <c r="BH379" i="1" s="1"/>
  <c r="BN379" i="1"/>
  <c r="BZ379" i="1" s="1"/>
  <c r="CF379" i="1" s="1"/>
  <c r="AP383" i="1"/>
  <c r="AE379" i="1"/>
  <c r="AK379" i="1" s="1"/>
  <c r="L383" i="1"/>
  <c r="M379" i="1"/>
  <c r="AF379" i="1" s="1"/>
  <c r="AL379" i="1" s="1"/>
  <c r="AA379" i="1"/>
  <c r="AG379" i="1" s="1"/>
  <c r="H383" i="1"/>
  <c r="AR440" i="1"/>
  <c r="AY440" i="1"/>
  <c r="BE440" i="1" s="1"/>
  <c r="BK440" i="1"/>
  <c r="BW440" i="1" s="1"/>
  <c r="CC440" i="1" s="1"/>
  <c r="BC440" i="1"/>
  <c r="BI440" i="1" s="1"/>
  <c r="BO440" i="1"/>
  <c r="CA440" i="1" s="1"/>
  <c r="CG440" i="1" s="1"/>
  <c r="BA441" i="1"/>
  <c r="BG441" i="1" s="1"/>
  <c r="BM441" i="1"/>
  <c r="BY441" i="1" s="1"/>
  <c r="CE441" i="1" s="1"/>
  <c r="AB445" i="1"/>
  <c r="AH445" i="1" s="1"/>
  <c r="I449" i="1"/>
  <c r="AB449" i="1" s="1"/>
  <c r="AH449" i="1" s="1"/>
  <c r="AR445" i="1"/>
  <c r="AY445" i="1"/>
  <c r="BE445" i="1" s="1"/>
  <c r="BK445" i="1"/>
  <c r="BW445" i="1" s="1"/>
  <c r="CC445" i="1" s="1"/>
  <c r="AM449" i="1"/>
  <c r="AR446" i="1"/>
  <c r="AY446" i="1"/>
  <c r="BE446" i="1" s="1"/>
  <c r="BK446" i="1"/>
  <c r="BW446" i="1" s="1"/>
  <c r="CC446" i="1" s="1"/>
  <c r="BC446" i="1"/>
  <c r="BI446" i="1" s="1"/>
  <c r="BO446" i="1"/>
  <c r="CA446" i="1" s="1"/>
  <c r="CG446" i="1" s="1"/>
  <c r="BA447" i="1"/>
  <c r="BG447" i="1" s="1"/>
  <c r="BM447" i="1"/>
  <c r="BY447" i="1" s="1"/>
  <c r="CE447" i="1" s="1"/>
  <c r="AR397" i="1"/>
  <c r="AY397" i="1"/>
  <c r="BE397" i="1" s="1"/>
  <c r="BK397" i="1"/>
  <c r="BW397" i="1" s="1"/>
  <c r="CC397" i="1" s="1"/>
  <c r="BC397" i="1"/>
  <c r="BI397" i="1" s="1"/>
  <c r="BO397" i="1"/>
  <c r="CA397" i="1" s="1"/>
  <c r="CG397" i="1" s="1"/>
  <c r="AD401" i="1"/>
  <c r="AJ401" i="1" s="1"/>
  <c r="K405" i="1"/>
  <c r="AD405" i="1" s="1"/>
  <c r="AJ405" i="1" s="1"/>
  <c r="AZ401" i="1"/>
  <c r="BF401" i="1" s="1"/>
  <c r="BL401" i="1"/>
  <c r="BX401" i="1" s="1"/>
  <c r="CD401" i="1" s="1"/>
  <c r="AN405" i="1"/>
  <c r="M402" i="1"/>
  <c r="AF402" i="1" s="1"/>
  <c r="AL402" i="1" s="1"/>
  <c r="AA402" i="1"/>
  <c r="AG402" i="1" s="1"/>
  <c r="AZ402" i="1"/>
  <c r="BF402" i="1" s="1"/>
  <c r="BL402" i="1"/>
  <c r="BX402" i="1" s="1"/>
  <c r="CD402" i="1" s="1"/>
  <c r="M403" i="1"/>
  <c r="AF403" i="1" s="1"/>
  <c r="AL403" i="1" s="1"/>
  <c r="AA403" i="1"/>
  <c r="AG403" i="1" s="1"/>
  <c r="BB403" i="1"/>
  <c r="BH403" i="1" s="1"/>
  <c r="BN403" i="1"/>
  <c r="BZ403" i="1" s="1"/>
  <c r="CF403" i="1" s="1"/>
  <c r="AZ404" i="1"/>
  <c r="BF404" i="1" s="1"/>
  <c r="BL404" i="1"/>
  <c r="BX404" i="1" s="1"/>
  <c r="CD404" i="1" s="1"/>
  <c r="M408" i="1"/>
  <c r="AF408" i="1" s="1"/>
  <c r="AL408" i="1" s="1"/>
  <c r="AA408" i="1"/>
  <c r="AG408" i="1" s="1"/>
  <c r="H413" i="1"/>
  <c r="AE408" i="1"/>
  <c r="AK408" i="1" s="1"/>
  <c r="L413" i="1"/>
  <c r="AE413" i="1" s="1"/>
  <c r="AK413" i="1" s="1"/>
  <c r="BB408" i="1"/>
  <c r="BH408" i="1" s="1"/>
  <c r="BN408" i="1"/>
  <c r="BZ408" i="1" s="1"/>
  <c r="CF408" i="1" s="1"/>
  <c r="AP413" i="1"/>
  <c r="BC402" i="1"/>
  <c r="BI402" i="1" s="1"/>
  <c r="BO402" i="1"/>
  <c r="CA402" i="1" s="1"/>
  <c r="CG402" i="1" s="1"/>
  <c r="AR402" i="1"/>
  <c r="AY402" i="1"/>
  <c r="BE402" i="1" s="1"/>
  <c r="BK402" i="1"/>
  <c r="BW402" i="1" s="1"/>
  <c r="CC402" i="1" s="1"/>
  <c r="BB401" i="1"/>
  <c r="BH401" i="1" s="1"/>
  <c r="BN401" i="1"/>
  <c r="BZ401" i="1" s="1"/>
  <c r="CF401" i="1" s="1"/>
  <c r="AP405" i="1"/>
  <c r="AE401" i="1"/>
  <c r="AK401" i="1" s="1"/>
  <c r="L405" i="1"/>
  <c r="AE405" i="1" s="1"/>
  <c r="AK405" i="1" s="1"/>
  <c r="M401" i="1"/>
  <c r="AF401" i="1" s="1"/>
  <c r="AL401" i="1" s="1"/>
  <c r="AA401" i="1"/>
  <c r="AG401" i="1" s="1"/>
  <c r="H405" i="1"/>
  <c r="AZ397" i="1"/>
  <c r="BF397" i="1" s="1"/>
  <c r="BL397" i="1"/>
  <c r="BX397" i="1" s="1"/>
  <c r="CD397" i="1" s="1"/>
  <c r="M448" i="1"/>
  <c r="AF448" i="1" s="1"/>
  <c r="AL448" i="1" s="1"/>
  <c r="AA448" i="1"/>
  <c r="AG448" i="1" s="1"/>
  <c r="AZ447" i="1"/>
  <c r="BF447" i="1" s="1"/>
  <c r="BL447" i="1"/>
  <c r="BX447" i="1" s="1"/>
  <c r="CD447" i="1" s="1"/>
  <c r="BB446" i="1"/>
  <c r="BH446" i="1" s="1"/>
  <c r="BN446" i="1"/>
  <c r="BZ446" i="1" s="1"/>
  <c r="CF446" i="1" s="1"/>
  <c r="M446" i="1"/>
  <c r="AF446" i="1" s="1"/>
  <c r="AL446" i="1" s="1"/>
  <c r="AA446" i="1"/>
  <c r="AG446" i="1" s="1"/>
  <c r="AZ445" i="1"/>
  <c r="BF445" i="1" s="1"/>
  <c r="BL445" i="1"/>
  <c r="BX445" i="1" s="1"/>
  <c r="CD445" i="1" s="1"/>
  <c r="AN449" i="1"/>
  <c r="M445" i="1"/>
  <c r="AF445" i="1" s="1"/>
  <c r="AL445" i="1" s="1"/>
  <c r="AA445" i="1"/>
  <c r="AG445" i="1" s="1"/>
  <c r="H449" i="1"/>
  <c r="AZ441" i="1"/>
  <c r="BF441" i="1" s="1"/>
  <c r="BL441" i="1"/>
  <c r="BX441" i="1" s="1"/>
  <c r="CD441" i="1" s="1"/>
  <c r="BB440" i="1"/>
  <c r="BH440" i="1" s="1"/>
  <c r="BN440" i="1"/>
  <c r="BZ440" i="1" s="1"/>
  <c r="CF440" i="1" s="1"/>
  <c r="M440" i="1"/>
  <c r="AF440" i="1" s="1"/>
  <c r="AL440" i="1" s="1"/>
  <c r="AA440" i="1"/>
  <c r="AG440" i="1" s="1"/>
  <c r="AC379" i="1"/>
  <c r="AI379" i="1" s="1"/>
  <c r="J383" i="1"/>
  <c r="AZ379" i="1"/>
  <c r="BF379" i="1" s="1"/>
  <c r="BL379" i="1"/>
  <c r="BX379" i="1" s="1"/>
  <c r="CD379" i="1" s="1"/>
  <c r="AN383" i="1"/>
  <c r="M380" i="1"/>
  <c r="AF380" i="1" s="1"/>
  <c r="AL380" i="1" s="1"/>
  <c r="AA380" i="1"/>
  <c r="AG380" i="1" s="1"/>
  <c r="BA432" i="1"/>
  <c r="BG432" i="1" s="1"/>
  <c r="BM432" i="1"/>
  <c r="BY432" i="1" s="1"/>
  <c r="CE432" i="1" s="1"/>
  <c r="BB380" i="1"/>
  <c r="BH380" i="1" s="1"/>
  <c r="BN380" i="1"/>
  <c r="BZ380" i="1" s="1"/>
  <c r="CF380" i="1" s="1"/>
  <c r="AZ381" i="1"/>
  <c r="BF381" i="1" s="1"/>
  <c r="BL381" i="1"/>
  <c r="BX381" i="1" s="1"/>
  <c r="CD381" i="1" s="1"/>
  <c r="M382" i="1"/>
  <c r="AF382" i="1" s="1"/>
  <c r="AL382" i="1" s="1"/>
  <c r="AA382" i="1"/>
  <c r="AG382" i="1" s="1"/>
  <c r="AZ382" i="1"/>
  <c r="BF382" i="1" s="1"/>
  <c r="BL382" i="1"/>
  <c r="BX382" i="1" s="1"/>
  <c r="CD382" i="1" s="1"/>
  <c r="M386" i="1"/>
  <c r="AF386" i="1" s="1"/>
  <c r="AL386" i="1" s="1"/>
  <c r="AA386" i="1"/>
  <c r="AG386" i="1" s="1"/>
  <c r="H391" i="1"/>
  <c r="AE386" i="1"/>
  <c r="AK386" i="1" s="1"/>
  <c r="L391" i="1"/>
  <c r="AE391" i="1" s="1"/>
  <c r="AK391" i="1" s="1"/>
  <c r="BA386" i="1"/>
  <c r="BG386" i="1" s="1"/>
  <c r="BM386" i="1"/>
  <c r="BY386" i="1" s="1"/>
  <c r="CE386" i="1" s="1"/>
  <c r="AO391" i="1"/>
  <c r="AR387" i="1"/>
  <c r="AY387" i="1"/>
  <c r="BE387" i="1" s="1"/>
  <c r="BK387" i="1"/>
  <c r="BW387" i="1" s="1"/>
  <c r="CC387" i="1" s="1"/>
  <c r="BB387" i="1"/>
  <c r="BH387" i="1" s="1"/>
  <c r="BN387" i="1"/>
  <c r="BZ387" i="1" s="1"/>
  <c r="CF387" i="1" s="1"/>
  <c r="BB388" i="1"/>
  <c r="BH388" i="1" s="1"/>
  <c r="BN388" i="1"/>
  <c r="BZ388" i="1" s="1"/>
  <c r="CF388" i="1" s="1"/>
  <c r="AZ389" i="1"/>
  <c r="BF389" i="1" s="1"/>
  <c r="BL389" i="1"/>
  <c r="BX389" i="1" s="1"/>
  <c r="CD389" i="1" s="1"/>
  <c r="M390" i="1"/>
  <c r="AF390" i="1" s="1"/>
  <c r="AL390" i="1" s="1"/>
  <c r="AA390" i="1"/>
  <c r="AG390" i="1" s="1"/>
  <c r="BA390" i="1"/>
  <c r="BG390" i="1" s="1"/>
  <c r="BM390" i="1"/>
  <c r="BY390" i="1" s="1"/>
  <c r="CE390" i="1" s="1"/>
  <c r="AB394" i="1"/>
  <c r="AH394" i="1" s="1"/>
  <c r="I398" i="1"/>
  <c r="AB398" i="1" s="1"/>
  <c r="AH398" i="1" s="1"/>
  <c r="AR394" i="1"/>
  <c r="AY394" i="1"/>
  <c r="BE394" i="1" s="1"/>
  <c r="BK394" i="1"/>
  <c r="BW394" i="1" s="1"/>
  <c r="CC394" i="1" s="1"/>
  <c r="AM398" i="1"/>
  <c r="BC394" i="1"/>
  <c r="BI394" i="1" s="1"/>
  <c r="BO394" i="1"/>
  <c r="CA394" i="1" s="1"/>
  <c r="CG394" i="1" s="1"/>
  <c r="AQ398" i="1"/>
  <c r="BA395" i="1"/>
  <c r="BG395" i="1" s="1"/>
  <c r="BM395" i="1"/>
  <c r="BY395" i="1" s="1"/>
  <c r="CE395" i="1" s="1"/>
  <c r="AR396" i="1"/>
  <c r="AY396" i="1"/>
  <c r="BE396" i="1" s="1"/>
  <c r="BK396" i="1"/>
  <c r="BW396" i="1" s="1"/>
  <c r="CC396" i="1" s="1"/>
  <c r="BB462" i="1"/>
  <c r="BH462" i="1" s="1"/>
  <c r="BN462" i="1"/>
  <c r="BZ462" i="1" s="1"/>
  <c r="CF462" i="1" s="1"/>
  <c r="M462" i="1"/>
  <c r="AF462" i="1" s="1"/>
  <c r="AL462" i="1" s="1"/>
  <c r="AA462" i="1"/>
  <c r="AG462" i="1" s="1"/>
  <c r="AZ461" i="1"/>
  <c r="BF461" i="1" s="1"/>
  <c r="BL461" i="1"/>
  <c r="BX461" i="1" s="1"/>
  <c r="CD461" i="1" s="1"/>
  <c r="BB460" i="1"/>
  <c r="BH460" i="1" s="1"/>
  <c r="BN460" i="1"/>
  <c r="BZ460" i="1" s="1"/>
  <c r="CF460" i="1" s="1"/>
  <c r="AP464" i="1"/>
  <c r="AE460" i="1"/>
  <c r="AK460" i="1" s="1"/>
  <c r="L464" i="1"/>
  <c r="AB460" i="1"/>
  <c r="AH460" i="1" s="1"/>
  <c r="I464" i="1"/>
  <c r="BA456" i="1"/>
  <c r="BG456" i="1" s="1"/>
  <c r="BM456" i="1"/>
  <c r="BY456" i="1" s="1"/>
  <c r="CE456" i="1" s="1"/>
  <c r="BC455" i="1"/>
  <c r="BI455" i="1" s="1"/>
  <c r="BO455" i="1"/>
  <c r="CA455" i="1" s="1"/>
  <c r="CG455" i="1" s="1"/>
  <c r="AZ453" i="1"/>
  <c r="BF453" i="1" s="1"/>
  <c r="BL453" i="1"/>
  <c r="BX453" i="1" s="1"/>
  <c r="CD453" i="1" s="1"/>
  <c r="BB452" i="1"/>
  <c r="BH452" i="1" s="1"/>
  <c r="BN452" i="1"/>
  <c r="BZ452" i="1" s="1"/>
  <c r="CF452" i="1" s="1"/>
  <c r="AP457" i="1"/>
  <c r="AE452" i="1"/>
  <c r="AK452" i="1" s="1"/>
  <c r="L457" i="1"/>
  <c r="AE457" i="1" s="1"/>
  <c r="AK457" i="1" s="1"/>
  <c r="AR463" i="1"/>
  <c r="AY463" i="1"/>
  <c r="BE463" i="1" s="1"/>
  <c r="BK463" i="1"/>
  <c r="BC463" i="1"/>
  <c r="BI463" i="1" s="1"/>
  <c r="BO463" i="1"/>
  <c r="BA448" i="1"/>
  <c r="BG448" i="1" s="1"/>
  <c r="BM448" i="1"/>
  <c r="BY448" i="1" s="1"/>
  <c r="CE448" i="1" s="1"/>
  <c r="BB439" i="1"/>
  <c r="BH439" i="1" s="1"/>
  <c r="BN439" i="1"/>
  <c r="BZ439" i="1" s="1"/>
  <c r="CF439" i="1" s="1"/>
  <c r="M439" i="1"/>
  <c r="AF439" i="1" s="1"/>
  <c r="AL439" i="1" s="1"/>
  <c r="AA439" i="1"/>
  <c r="AG439" i="1" s="1"/>
  <c r="AZ438" i="1"/>
  <c r="BF438" i="1" s="1"/>
  <c r="BL438" i="1"/>
  <c r="BX438" i="1" s="1"/>
  <c r="CD438" i="1" s="1"/>
  <c r="AN442" i="1"/>
  <c r="AC438" i="1"/>
  <c r="AI438" i="1" s="1"/>
  <c r="J442" i="1"/>
  <c r="AC442" i="1" s="1"/>
  <c r="AI442" i="1" s="1"/>
  <c r="BB434" i="1"/>
  <c r="BH434" i="1" s="1"/>
  <c r="BN434" i="1"/>
  <c r="BZ434" i="1" s="1"/>
  <c r="CF434" i="1" s="1"/>
  <c r="M434" i="1"/>
  <c r="AF434" i="1" s="1"/>
  <c r="AL434" i="1" s="1"/>
  <c r="AA434" i="1"/>
  <c r="AG434" i="1" s="1"/>
  <c r="AZ433" i="1"/>
  <c r="BF433" i="1" s="1"/>
  <c r="BL433" i="1"/>
  <c r="BX433" i="1" s="1"/>
  <c r="CD433" i="1" s="1"/>
  <c r="BB432" i="1"/>
  <c r="BH432" i="1" s="1"/>
  <c r="BN432" i="1"/>
  <c r="BZ432" i="1" s="1"/>
  <c r="CF432" i="1" s="1"/>
  <c r="M432" i="1"/>
  <c r="AF432" i="1" s="1"/>
  <c r="AL432" i="1" s="1"/>
  <c r="AA432" i="1"/>
  <c r="AG432" i="1" s="1"/>
  <c r="AZ431" i="1"/>
  <c r="BF431" i="1" s="1"/>
  <c r="BL431" i="1"/>
  <c r="BX431" i="1" s="1"/>
  <c r="CD431" i="1" s="1"/>
  <c r="BC430" i="1"/>
  <c r="BI430" i="1" s="1"/>
  <c r="BO430" i="1"/>
  <c r="CA430" i="1" s="1"/>
  <c r="CG430" i="1" s="1"/>
  <c r="AQ435" i="1"/>
  <c r="BA430" i="1"/>
  <c r="BG430" i="1" s="1"/>
  <c r="BM430" i="1"/>
  <c r="BY430" i="1" s="1"/>
  <c r="CE430" i="1" s="1"/>
  <c r="AO435" i="1"/>
  <c r="M430" i="1"/>
  <c r="AF430" i="1" s="1"/>
  <c r="AL430" i="1" s="1"/>
  <c r="AA430" i="1"/>
  <c r="AG430" i="1" s="1"/>
  <c r="H435" i="1"/>
  <c r="AZ426" i="1"/>
  <c r="BF426" i="1" s="1"/>
  <c r="BL426" i="1"/>
  <c r="BX426" i="1" s="1"/>
  <c r="CD426" i="1" s="1"/>
  <c r="BA425" i="1"/>
  <c r="BG425" i="1" s="1"/>
  <c r="BM425" i="1"/>
  <c r="BY425" i="1" s="1"/>
  <c r="CE425" i="1" s="1"/>
  <c r="BC424" i="1"/>
  <c r="BI424" i="1" s="1"/>
  <c r="BO424" i="1"/>
  <c r="CA424" i="1" s="1"/>
  <c r="CG424" i="1" s="1"/>
  <c r="AR424" i="1"/>
  <c r="AY424" i="1"/>
  <c r="BE424" i="1" s="1"/>
  <c r="BK424" i="1"/>
  <c r="BW424" i="1" s="1"/>
  <c r="CC424" i="1" s="1"/>
  <c r="M424" i="1"/>
  <c r="AF424" i="1" s="1"/>
  <c r="AL424" i="1" s="1"/>
  <c r="AA424" i="1"/>
  <c r="AG424" i="1" s="1"/>
  <c r="AZ423" i="1"/>
  <c r="BF423" i="1" s="1"/>
  <c r="BL423" i="1"/>
  <c r="BX423" i="1" s="1"/>
  <c r="CD423" i="1" s="1"/>
  <c r="AN427" i="1"/>
  <c r="M423" i="1"/>
  <c r="AF423" i="1" s="1"/>
  <c r="AL423" i="1" s="1"/>
  <c r="AA423" i="1"/>
  <c r="AG423" i="1" s="1"/>
  <c r="H427" i="1"/>
  <c r="AZ419" i="1"/>
  <c r="BF419" i="1" s="1"/>
  <c r="BL419" i="1"/>
  <c r="BX419" i="1" s="1"/>
  <c r="CD419" i="1" s="1"/>
  <c r="BB418" i="1"/>
  <c r="BH418" i="1" s="1"/>
  <c r="BN418" i="1"/>
  <c r="BZ418" i="1" s="1"/>
  <c r="CF418" i="1" s="1"/>
  <c r="M418" i="1"/>
  <c r="AF418" i="1" s="1"/>
  <c r="AL418" i="1" s="1"/>
  <c r="AA418" i="1"/>
  <c r="AG418" i="1" s="1"/>
  <c r="AZ417" i="1"/>
  <c r="BF417" i="1" s="1"/>
  <c r="BL417" i="1"/>
  <c r="BX417" i="1" s="1"/>
  <c r="CD417" i="1" s="1"/>
  <c r="BB416" i="1"/>
  <c r="BH416" i="1" s="1"/>
  <c r="BN416" i="1"/>
  <c r="BZ416" i="1" s="1"/>
  <c r="CF416" i="1" s="1"/>
  <c r="AP420" i="1"/>
  <c r="AE416" i="1"/>
  <c r="AK416" i="1" s="1"/>
  <c r="L420" i="1"/>
  <c r="AE420" i="1" s="1"/>
  <c r="AK420" i="1" s="1"/>
  <c r="AC416" i="1"/>
  <c r="AI416" i="1" s="1"/>
  <c r="J420" i="1"/>
  <c r="AC420" i="1" s="1"/>
  <c r="AI420" i="1" s="1"/>
  <c r="BC412" i="1"/>
  <c r="BI412" i="1" s="1"/>
  <c r="BO412" i="1"/>
  <c r="CA412" i="1" s="1"/>
  <c r="CG412" i="1" s="1"/>
  <c r="AR412" i="1"/>
  <c r="AY412" i="1"/>
  <c r="BE412" i="1" s="1"/>
  <c r="BK412" i="1"/>
  <c r="BW412" i="1" s="1"/>
  <c r="CC412" i="1" s="1"/>
  <c r="BA411" i="1"/>
  <c r="BG411" i="1" s="1"/>
  <c r="BM411" i="1"/>
  <c r="BY411" i="1" s="1"/>
  <c r="CE411" i="1" s="1"/>
  <c r="BC410" i="1"/>
  <c r="BI410" i="1" s="1"/>
  <c r="BO410" i="1"/>
  <c r="CA410" i="1" s="1"/>
  <c r="CG410" i="1" s="1"/>
  <c r="AR410" i="1"/>
  <c r="AY410" i="1"/>
  <c r="BE410" i="1" s="1"/>
  <c r="BK410" i="1"/>
  <c r="BW410" i="1" s="1"/>
  <c r="CC410" i="1" s="1"/>
  <c r="M410" i="1"/>
  <c r="AF410" i="1" s="1"/>
  <c r="AL410" i="1" s="1"/>
  <c r="AA410" i="1"/>
  <c r="AG410" i="1" s="1"/>
  <c r="AZ409" i="1"/>
  <c r="BF409" i="1" s="1"/>
  <c r="BL409" i="1"/>
  <c r="BX409" i="1" s="1"/>
  <c r="CD409" i="1" s="1"/>
  <c r="BC431" i="1"/>
  <c r="BI431" i="1" s="1"/>
  <c r="BO431" i="1"/>
  <c r="CA431" i="1" s="1"/>
  <c r="CG431" i="1" s="1"/>
  <c r="AR431" i="1"/>
  <c r="AY431" i="1"/>
  <c r="BE431" i="1" s="1"/>
  <c r="BK431" i="1"/>
  <c r="BW431" i="1" s="1"/>
  <c r="CC431" i="1" s="1"/>
  <c r="BB430" i="1"/>
  <c r="BH430" i="1" s="1"/>
  <c r="BN430" i="1"/>
  <c r="BZ430" i="1" s="1"/>
  <c r="CF430" i="1" s="1"/>
  <c r="AP435" i="1"/>
  <c r="AE430" i="1"/>
  <c r="AK430" i="1" s="1"/>
  <c r="L435" i="1"/>
  <c r="AE435" i="1" s="1"/>
  <c r="AK435" i="1" s="1"/>
  <c r="AB430" i="1"/>
  <c r="AH430" i="1" s="1"/>
  <c r="I435" i="1"/>
  <c r="AB435" i="1" s="1"/>
  <c r="AH435" i="1" s="1"/>
  <c r="BA426" i="1"/>
  <c r="BG426" i="1" s="1"/>
  <c r="BM426" i="1"/>
  <c r="BY426" i="1" s="1"/>
  <c r="CE426" i="1" s="1"/>
  <c r="BB425" i="1"/>
  <c r="BH425" i="1" s="1"/>
  <c r="BN425" i="1"/>
  <c r="BZ425" i="1" s="1"/>
  <c r="CF425" i="1" s="1"/>
  <c r="M425" i="1"/>
  <c r="AF425" i="1" s="1"/>
  <c r="AL425" i="1" s="1"/>
  <c r="AA425" i="1"/>
  <c r="AG425" i="1" s="1"/>
  <c r="AZ424" i="1"/>
  <c r="BF424" i="1" s="1"/>
  <c r="BL424" i="1"/>
  <c r="BX424" i="1" s="1"/>
  <c r="CD424" i="1" s="1"/>
  <c r="BB423" i="1"/>
  <c r="BH423" i="1" s="1"/>
  <c r="BN423" i="1"/>
  <c r="BZ423" i="1" s="1"/>
  <c r="CF423" i="1" s="1"/>
  <c r="AP427" i="1"/>
  <c r="AE423" i="1"/>
  <c r="AK423" i="1" s="1"/>
  <c r="L427" i="1"/>
  <c r="AE427" i="1" s="1"/>
  <c r="AK427" i="1" s="1"/>
  <c r="AB423" i="1"/>
  <c r="AH423" i="1" s="1"/>
  <c r="I427" i="1"/>
  <c r="AB427" i="1" s="1"/>
  <c r="AH427" i="1" s="1"/>
  <c r="BA419" i="1"/>
  <c r="BG419" i="1" s="1"/>
  <c r="BM419" i="1"/>
  <c r="BY419" i="1" s="1"/>
  <c r="CE419" i="1" s="1"/>
  <c r="BC418" i="1"/>
  <c r="BI418" i="1" s="1"/>
  <c r="BO418" i="1"/>
  <c r="CA418" i="1" s="1"/>
  <c r="CG418" i="1" s="1"/>
  <c r="AR418" i="1"/>
  <c r="AY418" i="1"/>
  <c r="BE418" i="1" s="1"/>
  <c r="BK418" i="1"/>
  <c r="BW418" i="1" s="1"/>
  <c r="CC418" i="1" s="1"/>
  <c r="BA417" i="1"/>
  <c r="BG417" i="1" s="1"/>
  <c r="BM417" i="1"/>
  <c r="BY417" i="1" s="1"/>
  <c r="CE417" i="1" s="1"/>
  <c r="BC416" i="1"/>
  <c r="BI416" i="1" s="1"/>
  <c r="BO416" i="1"/>
  <c r="CA416" i="1" s="1"/>
  <c r="CG416" i="1" s="1"/>
  <c r="AQ420" i="1"/>
  <c r="AZ416" i="1"/>
  <c r="BF416" i="1" s="1"/>
  <c r="BL416" i="1"/>
  <c r="BX416" i="1" s="1"/>
  <c r="CD416" i="1" s="1"/>
  <c r="AN420" i="1"/>
  <c r="AD416" i="1"/>
  <c r="AJ416" i="1" s="1"/>
  <c r="K420" i="1"/>
  <c r="AD420" i="1" s="1"/>
  <c r="AJ420" i="1" s="1"/>
  <c r="AZ412" i="1"/>
  <c r="BF412" i="1" s="1"/>
  <c r="BL412" i="1"/>
  <c r="BX412" i="1" s="1"/>
  <c r="CD412" i="1" s="1"/>
  <c r="BA410" i="1"/>
  <c r="BG410" i="1" s="1"/>
  <c r="BM410" i="1"/>
  <c r="BY410" i="1" s="1"/>
  <c r="CE410" i="1" s="1"/>
  <c r="AR409" i="1"/>
  <c r="AY409" i="1"/>
  <c r="BE409" i="1" s="1"/>
  <c r="BK409" i="1"/>
  <c r="BW409" i="1" s="1"/>
  <c r="CC409" i="1" s="1"/>
  <c r="BA408" i="1"/>
  <c r="BG408" i="1" s="1"/>
  <c r="BM408" i="1"/>
  <c r="BY408" i="1" s="1"/>
  <c r="CE408" i="1" s="1"/>
  <c r="AO413" i="1"/>
  <c r="BC404" i="1"/>
  <c r="BI404" i="1" s="1"/>
  <c r="BO404" i="1"/>
  <c r="CA404" i="1" s="1"/>
  <c r="CG404" i="1" s="1"/>
  <c r="BC460" i="1"/>
  <c r="BI460" i="1" s="1"/>
  <c r="BO460" i="1"/>
  <c r="CA460" i="1" s="1"/>
  <c r="CG460" i="1" s="1"/>
  <c r="AQ464" i="1"/>
  <c r="BA461" i="1"/>
  <c r="BG461" i="1" s="1"/>
  <c r="BM461" i="1"/>
  <c r="BY461" i="1" s="1"/>
  <c r="CE461" i="1" s="1"/>
  <c r="AR462" i="1"/>
  <c r="AY462" i="1"/>
  <c r="BE462" i="1" s="1"/>
  <c r="BK462" i="1"/>
  <c r="BW462" i="1" s="1"/>
  <c r="CC462" i="1" s="1"/>
  <c r="M397" i="1"/>
  <c r="AF397" i="1" s="1"/>
  <c r="AL397" i="1" s="1"/>
  <c r="AA397" i="1"/>
  <c r="AG397" i="1" s="1"/>
  <c r="AR395" i="1"/>
  <c r="AY395" i="1"/>
  <c r="BE395" i="1" s="1"/>
  <c r="BK395" i="1"/>
  <c r="BW395" i="1" s="1"/>
  <c r="CC395" i="1" s="1"/>
  <c r="BA394" i="1"/>
  <c r="BG394" i="1" s="1"/>
  <c r="BM394" i="1"/>
  <c r="BY394" i="1" s="1"/>
  <c r="CE394" i="1" s="1"/>
  <c r="AO398" i="1"/>
  <c r="BC390" i="1"/>
  <c r="BI390" i="1" s="1"/>
  <c r="BO390" i="1"/>
  <c r="CA390" i="1" s="1"/>
  <c r="CG390" i="1" s="1"/>
  <c r="BC389" i="1"/>
  <c r="BI389" i="1" s="1"/>
  <c r="BO389" i="1"/>
  <c r="CA389" i="1" s="1"/>
  <c r="CG389" i="1" s="1"/>
  <c r="BC387" i="1"/>
  <c r="BI387" i="1" s="1"/>
  <c r="BO387" i="1"/>
  <c r="CA387" i="1" s="1"/>
  <c r="CG387" i="1" s="1"/>
  <c r="M387" i="1"/>
  <c r="AF387" i="1" s="1"/>
  <c r="AL387" i="1" s="1"/>
  <c r="AA387" i="1"/>
  <c r="AG387" i="1" s="1"/>
  <c r="AC386" i="1"/>
  <c r="AI386" i="1" s="1"/>
  <c r="J391" i="1"/>
  <c r="AC391" i="1" s="1"/>
  <c r="AI391" i="1" s="1"/>
  <c r="AR382" i="1"/>
  <c r="AY382" i="1"/>
  <c r="BE382" i="1" s="1"/>
  <c r="BK382" i="1"/>
  <c r="BW382" i="1" s="1"/>
  <c r="CC382" i="1" s="1"/>
  <c r="BA381" i="1"/>
  <c r="BG381" i="1" s="1"/>
  <c r="BM381" i="1"/>
  <c r="BY381" i="1" s="1"/>
  <c r="CE381" i="1" s="1"/>
  <c r="BC380" i="1"/>
  <c r="BI380" i="1" s="1"/>
  <c r="BO380" i="1"/>
  <c r="CA380" i="1" s="1"/>
  <c r="CG380" i="1" s="1"/>
  <c r="AD379" i="1"/>
  <c r="AJ379" i="1" s="1"/>
  <c r="K383" i="1"/>
  <c r="AZ440" i="1"/>
  <c r="BF440" i="1" s="1"/>
  <c r="BL440" i="1"/>
  <c r="BX440" i="1" s="1"/>
  <c r="CD440" i="1" s="1"/>
  <c r="BB441" i="1"/>
  <c r="BH441" i="1" s="1"/>
  <c r="BN441" i="1"/>
  <c r="BZ441" i="1" s="1"/>
  <c r="CF441" i="1" s="1"/>
  <c r="AE445" i="1"/>
  <c r="AK445" i="1" s="1"/>
  <c r="L449" i="1"/>
  <c r="AE449" i="1" s="1"/>
  <c r="AK449" i="1" s="1"/>
  <c r="M447" i="1"/>
  <c r="AF447" i="1" s="1"/>
  <c r="AL447" i="1" s="1"/>
  <c r="AA447" i="1"/>
  <c r="AG447" i="1" s="1"/>
  <c r="BB447" i="1"/>
  <c r="BH447" i="1" s="1"/>
  <c r="BN447" i="1"/>
  <c r="BZ447" i="1" s="1"/>
  <c r="CF447" i="1" s="1"/>
  <c r="BA397" i="1"/>
  <c r="BG397" i="1" s="1"/>
  <c r="BM397" i="1"/>
  <c r="BY397" i="1" s="1"/>
  <c r="CE397" i="1" s="1"/>
  <c r="AR401" i="1"/>
  <c r="AY401" i="1"/>
  <c r="BE401" i="1" s="1"/>
  <c r="BK401" i="1"/>
  <c r="BW401" i="1" s="1"/>
  <c r="CC401" i="1" s="1"/>
  <c r="AM405" i="1"/>
  <c r="M404" i="1"/>
  <c r="AF404" i="1" s="1"/>
  <c r="AL404" i="1" s="1"/>
  <c r="AA404" i="1"/>
  <c r="AG404" i="1" s="1"/>
  <c r="BB404" i="1"/>
  <c r="BH404" i="1" s="1"/>
  <c r="BN404" i="1"/>
  <c r="BZ404" i="1" s="1"/>
  <c r="CF404" i="1" s="1"/>
  <c r="AZ408" i="1"/>
  <c r="BF408" i="1" s="1"/>
  <c r="BL408" i="1"/>
  <c r="BX408" i="1" s="1"/>
  <c r="CD408" i="1" s="1"/>
  <c r="AN413" i="1"/>
  <c r="BB410" i="1"/>
  <c r="BH410" i="1" s="1"/>
  <c r="BN410" i="1"/>
  <c r="BZ410" i="1" s="1"/>
  <c r="CF410" i="1" s="1"/>
  <c r="AZ411" i="1"/>
  <c r="BF411" i="1" s="1"/>
  <c r="BL411" i="1"/>
  <c r="BX411" i="1" s="1"/>
  <c r="CD411" i="1" s="1"/>
  <c r="BB412" i="1"/>
  <c r="BH412" i="1" s="1"/>
  <c r="BN412" i="1"/>
  <c r="BZ412" i="1" s="1"/>
  <c r="CF412" i="1" s="1"/>
  <c r="BA416" i="1"/>
  <c r="BG416" i="1" s="1"/>
  <c r="BM416" i="1"/>
  <c r="BY416" i="1" s="1"/>
  <c r="CE416" i="1" s="1"/>
  <c r="AO420" i="1"/>
  <c r="AR417" i="1"/>
  <c r="AY417" i="1"/>
  <c r="BE417" i="1" s="1"/>
  <c r="BK417" i="1"/>
  <c r="BW417" i="1" s="1"/>
  <c r="CC417" i="1" s="1"/>
  <c r="AC423" i="1"/>
  <c r="AI423" i="1" s="1"/>
  <c r="J427" i="1"/>
  <c r="AC427" i="1" s="1"/>
  <c r="AI427" i="1" s="1"/>
  <c r="BC423" i="1"/>
  <c r="BI423" i="1" s="1"/>
  <c r="BO423" i="1"/>
  <c r="CA423" i="1" s="1"/>
  <c r="CG423" i="1" s="1"/>
  <c r="AQ427" i="1"/>
  <c r="BA424" i="1"/>
  <c r="BG424" i="1" s="1"/>
  <c r="BM424" i="1"/>
  <c r="BY424" i="1" s="1"/>
  <c r="CE424" i="1" s="1"/>
  <c r="AR425" i="1"/>
  <c r="AY425" i="1"/>
  <c r="BE425" i="1" s="1"/>
  <c r="BK425" i="1"/>
  <c r="BW425" i="1" s="1"/>
  <c r="CC425" i="1" s="1"/>
  <c r="BB426" i="1"/>
  <c r="BH426" i="1" s="1"/>
  <c r="BN426" i="1"/>
  <c r="BZ426" i="1" s="1"/>
  <c r="CF426" i="1" s="1"/>
  <c r="AZ430" i="1"/>
  <c r="BF430" i="1" s="1"/>
  <c r="BL430" i="1"/>
  <c r="BX430" i="1" s="1"/>
  <c r="CD430" i="1" s="1"/>
  <c r="AN435" i="1"/>
  <c r="BA431" i="1"/>
  <c r="BG431" i="1" s="1"/>
  <c r="BM431" i="1"/>
  <c r="BY431" i="1" s="1"/>
  <c r="CE431" i="1" s="1"/>
  <c r="AR432" i="1"/>
  <c r="AY432" i="1"/>
  <c r="BE432" i="1" s="1"/>
  <c r="BK432" i="1"/>
  <c r="BW432" i="1" s="1"/>
  <c r="CC432" i="1" s="1"/>
  <c r="AR434" i="1"/>
  <c r="AY434" i="1"/>
  <c r="BE434" i="1" s="1"/>
  <c r="BK434" i="1"/>
  <c r="BW434" i="1" s="1"/>
  <c r="CC434" i="1" s="1"/>
  <c r="AD438" i="1"/>
  <c r="AJ438" i="1" s="1"/>
  <c r="K442" i="1"/>
  <c r="AD442" i="1" s="1"/>
  <c r="AJ442" i="1" s="1"/>
  <c r="AR448" i="1"/>
  <c r="AY448" i="1"/>
  <c r="BE448" i="1" s="1"/>
  <c r="BK448" i="1"/>
  <c r="BW448" i="1" s="1"/>
  <c r="CC448" i="1" s="1"/>
  <c r="AZ463" i="1"/>
  <c r="BF463" i="1" s="1"/>
  <c r="BL463" i="1"/>
  <c r="AD452" i="1"/>
  <c r="AJ452" i="1" s="1"/>
  <c r="K457" i="1"/>
  <c r="AD457" i="1" s="1"/>
  <c r="AJ457" i="1" s="1"/>
  <c r="BB411" i="1"/>
  <c r="BH411" i="1" s="1"/>
  <c r="BN411" i="1"/>
  <c r="BZ411" i="1" s="1"/>
  <c r="CF411" i="1" s="1"/>
  <c r="M411" i="1"/>
  <c r="AF411" i="1" s="1"/>
  <c r="AL411" i="1" s="1"/>
  <c r="AA411" i="1"/>
  <c r="AG411" i="1" s="1"/>
  <c r="AB408" i="1"/>
  <c r="AH408" i="1" s="1"/>
  <c r="I413" i="1"/>
  <c r="AB413" i="1" s="1"/>
  <c r="AH413" i="1" s="1"/>
  <c r="AR403" i="1"/>
  <c r="AY403" i="1"/>
  <c r="BE403" i="1" s="1"/>
  <c r="BK403" i="1"/>
  <c r="BW403" i="1" s="1"/>
  <c r="CC403" i="1" s="1"/>
  <c r="BA401" i="1"/>
  <c r="BG401" i="1" s="1"/>
  <c r="BM401" i="1"/>
  <c r="BY401" i="1" s="1"/>
  <c r="CE401" i="1" s="1"/>
  <c r="AO405" i="1"/>
  <c r="BB397" i="1"/>
  <c r="BH397" i="1" s="1"/>
  <c r="BN397" i="1"/>
  <c r="BZ397" i="1" s="1"/>
  <c r="CF397" i="1" s="1"/>
  <c r="AR447" i="1"/>
  <c r="AY447" i="1"/>
  <c r="BE447" i="1" s="1"/>
  <c r="BK447" i="1"/>
  <c r="BW447" i="1" s="1"/>
  <c r="CC447" i="1" s="1"/>
  <c r="BA446" i="1"/>
  <c r="BG446" i="1" s="1"/>
  <c r="BM446" i="1"/>
  <c r="BY446" i="1" s="1"/>
  <c r="CE446" i="1" s="1"/>
  <c r="BC445" i="1"/>
  <c r="BI445" i="1" s="1"/>
  <c r="BO445" i="1"/>
  <c r="CA445" i="1" s="1"/>
  <c r="CG445" i="1" s="1"/>
  <c r="AQ449" i="1"/>
  <c r="BC441" i="1"/>
  <c r="BI441" i="1" s="1"/>
  <c r="BO441" i="1"/>
  <c r="CA441" i="1" s="1"/>
  <c r="CG441" i="1" s="1"/>
  <c r="AR379" i="1"/>
  <c r="AY379" i="1"/>
  <c r="BE379" i="1" s="1"/>
  <c r="BK379" i="1"/>
  <c r="BW379" i="1" s="1"/>
  <c r="CC379" i="1" s="1"/>
  <c r="AM383" i="1"/>
  <c r="BA380" i="1"/>
  <c r="BG380" i="1" s="1"/>
  <c r="BM380" i="1"/>
  <c r="BY380" i="1" s="1"/>
  <c r="CE380" i="1" s="1"/>
  <c r="AD386" i="1"/>
  <c r="AJ386" i="1" s="1"/>
  <c r="K391" i="1"/>
  <c r="AD391" i="1" s="1"/>
  <c r="AJ391" i="1" s="1"/>
  <c r="AZ387" i="1"/>
  <c r="BF387" i="1" s="1"/>
  <c r="BL387" i="1"/>
  <c r="BX387" i="1" s="1"/>
  <c r="CD387" i="1" s="1"/>
  <c r="M389" i="1"/>
  <c r="AF389" i="1" s="1"/>
  <c r="AL389" i="1" s="1"/>
  <c r="AA389" i="1"/>
  <c r="AG389" i="1" s="1"/>
  <c r="M394" i="1"/>
  <c r="AF394" i="1" s="1"/>
  <c r="AL394" i="1" s="1"/>
  <c r="AA394" i="1"/>
  <c r="AG394" i="1" s="1"/>
  <c r="H398" i="1"/>
  <c r="BB394" i="1"/>
  <c r="BH394" i="1" s="1"/>
  <c r="BN394" i="1"/>
  <c r="BZ394" i="1" s="1"/>
  <c r="CF394" i="1" s="1"/>
  <c r="AP398" i="1"/>
  <c r="M396" i="1"/>
  <c r="AF396" i="1" s="1"/>
  <c r="AL396" i="1" s="1"/>
  <c r="AA396" i="1"/>
  <c r="AG396" i="1" s="1"/>
  <c r="BC396" i="1"/>
  <c r="BI396" i="1" s="1"/>
  <c r="BO396" i="1"/>
  <c r="CA396" i="1" s="1"/>
  <c r="CG396" i="1" s="1"/>
  <c r="AZ462" i="1"/>
  <c r="BF462" i="1" s="1"/>
  <c r="BL462" i="1"/>
  <c r="BX462" i="1" s="1"/>
  <c r="CD462" i="1" s="1"/>
  <c r="BB461" i="1"/>
  <c r="BH461" i="1" s="1"/>
  <c r="BN461" i="1"/>
  <c r="BZ461" i="1" s="1"/>
  <c r="CF461" i="1" s="1"/>
  <c r="M460" i="1"/>
  <c r="AF460" i="1" s="1"/>
  <c r="AL460" i="1" s="1"/>
  <c r="AA460" i="1"/>
  <c r="AG460" i="1" s="1"/>
  <c r="H464" i="1"/>
  <c r="AZ455" i="1"/>
  <c r="BF455" i="1" s="1"/>
  <c r="BL455" i="1"/>
  <c r="BX455" i="1" s="1"/>
  <c r="CD455" i="1" s="1"/>
  <c r="BB390" i="1"/>
  <c r="BH390" i="1" s="1"/>
  <c r="BN390" i="1"/>
  <c r="BZ390" i="1" s="1"/>
  <c r="CF390" i="1" s="1"/>
  <c r="AR454" i="1"/>
  <c r="AY454" i="1"/>
  <c r="BE454" i="1" s="1"/>
  <c r="BK454" i="1"/>
  <c r="BW454" i="1" s="1"/>
  <c r="CC454" i="1" s="1"/>
  <c r="AR452" i="1"/>
  <c r="AY452" i="1"/>
  <c r="BE452" i="1" s="1"/>
  <c r="BK452" i="1"/>
  <c r="BW452" i="1" s="1"/>
  <c r="CC452" i="1" s="1"/>
  <c r="AM457" i="1"/>
  <c r="BB463" i="1"/>
  <c r="BH463" i="1" s="1"/>
  <c r="BN463" i="1"/>
  <c r="BB448" i="1"/>
  <c r="BH448" i="1" s="1"/>
  <c r="BN448" i="1"/>
  <c r="BZ448" i="1" s="1"/>
  <c r="CF448" i="1" s="1"/>
  <c r="AE438" i="1"/>
  <c r="AK438" i="1" s="1"/>
  <c r="L442" i="1"/>
  <c r="AE442" i="1" s="1"/>
  <c r="AK442" i="1" s="1"/>
  <c r="BB433" i="1"/>
  <c r="BH433" i="1" s="1"/>
  <c r="BN433" i="1"/>
  <c r="BZ433" i="1" s="1"/>
  <c r="CF433" i="1" s="1"/>
  <c r="AA464" i="6"/>
  <c r="BW377" i="8"/>
  <c r="AF463" i="6"/>
  <c r="AN463" i="6" s="1"/>
  <c r="BY377" i="2"/>
  <c r="CE377" i="2" s="1"/>
  <c r="BV377" i="3"/>
  <c r="BX377" i="3"/>
  <c r="CD377" i="3" s="1"/>
  <c r="CA377" i="3"/>
  <c r="CG377" i="3" s="1"/>
  <c r="BY377" i="3"/>
  <c r="CE377" i="3" s="1"/>
  <c r="BV377" i="1"/>
  <c r="CB376" i="1"/>
  <c r="CH376" i="1" s="1"/>
  <c r="AG463" i="6"/>
  <c r="AO463" i="6" s="1"/>
  <c r="AZ377" i="4"/>
  <c r="AM450" i="7"/>
  <c r="AY450" i="7" s="1"/>
  <c r="AM436" i="7"/>
  <c r="AY436" i="7" s="1"/>
  <c r="AA468" i="9"/>
  <c r="AM428" i="7"/>
  <c r="AY428" i="7" s="1"/>
  <c r="AQ463" i="7"/>
  <c r="BC463" i="7" s="1"/>
  <c r="BY377" i="7"/>
  <c r="BV377" i="2"/>
  <c r="CA377" i="2"/>
  <c r="CG377" i="2" s="1"/>
  <c r="AM414" i="7"/>
  <c r="AY414" i="7" s="1"/>
  <c r="AZ377" i="6"/>
  <c r="BW377" i="9"/>
  <c r="AA468" i="8"/>
  <c r="AM406" i="7"/>
  <c r="AY406" i="7" s="1"/>
  <c r="AM443" i="7"/>
  <c r="AY443" i="7" s="1"/>
  <c r="AM421" i="7"/>
  <c r="AY421" i="7" s="1"/>
  <c r="AM399" i="7"/>
  <c r="AY399" i="7" s="1"/>
  <c r="AO463" i="7"/>
  <c r="BA463" i="7" s="1"/>
  <c r="BU377" i="7"/>
  <c r="AM465" i="7"/>
  <c r="AY465" i="7" s="1"/>
  <c r="AM392" i="7"/>
  <c r="AY392" i="7" s="1"/>
  <c r="AM458" i="7"/>
  <c r="AY458" i="7" s="1"/>
  <c r="AP463" i="7"/>
  <c r="AZ377" i="5"/>
  <c r="Z463" i="6"/>
  <c r="AH463" i="6" s="1"/>
  <c r="AP463" i="6" s="1"/>
  <c r="W463" i="6"/>
  <c r="AE463" i="6" s="1"/>
  <c r="AM463" i="6" s="1"/>
  <c r="AB463" i="6"/>
  <c r="AY463" i="6" s="1"/>
  <c r="U463" i="2"/>
  <c r="AA463" i="2" s="1"/>
  <c r="AG463" i="2" s="1"/>
  <c r="Y463" i="2"/>
  <c r="AW463" i="2"/>
  <c r="BC463" i="2" s="1"/>
  <c r="BI463" i="2" s="1"/>
  <c r="W463" i="2"/>
  <c r="AS463" i="2"/>
  <c r="AY463" i="2" s="1"/>
  <c r="BE463" i="2" s="1"/>
  <c r="AY414" i="5" l="1"/>
  <c r="AZ414" i="5" s="1"/>
  <c r="AZ463" i="4"/>
  <c r="AP463" i="9"/>
  <c r="AD464" i="9"/>
  <c r="AG464" i="9"/>
  <c r="AL463" i="9"/>
  <c r="BQ463" i="9"/>
  <c r="BV463" i="9" s="1"/>
  <c r="AO463" i="9"/>
  <c r="AC464" i="9"/>
  <c r="AI464" i="9"/>
  <c r="BS463" i="9"/>
  <c r="BX463" i="9" s="1"/>
  <c r="AF464" i="9"/>
  <c r="BP463" i="9"/>
  <c r="BU463" i="9" s="1"/>
  <c r="AB464" i="9"/>
  <c r="AK463" i="9"/>
  <c r="AW463" i="9" s="1"/>
  <c r="BI463" i="9" s="1"/>
  <c r="AQ463" i="9"/>
  <c r="BC463" i="9" s="1"/>
  <c r="AE464" i="9"/>
  <c r="AJ464" i="9"/>
  <c r="BT463" i="9"/>
  <c r="BY463" i="9" s="1"/>
  <c r="AH464" i="9"/>
  <c r="BR463" i="9"/>
  <c r="BW463" i="9" s="1"/>
  <c r="AB468" i="9"/>
  <c r="AK384" i="9"/>
  <c r="AW384" i="9" s="1"/>
  <c r="BI384" i="9" s="1"/>
  <c r="AL458" i="9"/>
  <c r="BQ458" i="9"/>
  <c r="BV458" i="9" s="1"/>
  <c r="AL436" i="9"/>
  <c r="BQ436" i="9"/>
  <c r="BV436" i="9" s="1"/>
  <c r="BQ392" i="9"/>
  <c r="BV392" i="9" s="1"/>
  <c r="AL392" i="9"/>
  <c r="BT384" i="9"/>
  <c r="BY384" i="9" s="1"/>
  <c r="AJ468" i="9"/>
  <c r="AL443" i="9"/>
  <c r="BQ443" i="9"/>
  <c r="BV443" i="9" s="1"/>
  <c r="AL450" i="9"/>
  <c r="BQ450" i="9"/>
  <c r="BV450" i="9" s="1"/>
  <c r="BR384" i="9"/>
  <c r="BW384" i="9" s="1"/>
  <c r="AH468" i="9"/>
  <c r="AL465" i="9"/>
  <c r="BQ465" i="9"/>
  <c r="BV465" i="9" s="1"/>
  <c r="BQ414" i="9"/>
  <c r="BV414" i="9" s="1"/>
  <c r="AL414" i="9"/>
  <c r="BQ406" i="9"/>
  <c r="BV406" i="9" s="1"/>
  <c r="AL406" i="9"/>
  <c r="BQ421" i="9"/>
  <c r="BV421" i="9" s="1"/>
  <c r="AL421" i="9"/>
  <c r="AL399" i="9"/>
  <c r="BQ399" i="9"/>
  <c r="BV399" i="9" s="1"/>
  <c r="AL428" i="9"/>
  <c r="BQ428" i="9"/>
  <c r="BV428" i="9" s="1"/>
  <c r="AG468" i="9"/>
  <c r="AL384" i="9"/>
  <c r="BQ384" i="9"/>
  <c r="BV384" i="9" s="1"/>
  <c r="AF468" i="9"/>
  <c r="BP384" i="9"/>
  <c r="BU384" i="9" s="1"/>
  <c r="AI468" i="9"/>
  <c r="BS384" i="9"/>
  <c r="BX384" i="9" s="1"/>
  <c r="AV413" i="9"/>
  <c r="BH413" i="9" s="1"/>
  <c r="BO413" i="9"/>
  <c r="BY413" i="9" s="1"/>
  <c r="BM383" i="9"/>
  <c r="BW383" i="9" s="1"/>
  <c r="O467" i="9"/>
  <c r="AT383" i="9"/>
  <c r="BF383" i="9" s="1"/>
  <c r="BM398" i="9"/>
  <c r="BW398" i="9" s="1"/>
  <c r="AT398" i="9"/>
  <c r="BF398" i="9" s="1"/>
  <c r="AU464" i="9"/>
  <c r="BG464" i="9" s="1"/>
  <c r="BN464" i="9"/>
  <c r="AY430" i="9"/>
  <c r="BA430" i="9"/>
  <c r="BA435" i="9"/>
  <c r="AY435" i="9"/>
  <c r="AT442" i="9"/>
  <c r="BF442" i="9" s="1"/>
  <c r="BM442" i="9"/>
  <c r="BW442" i="9" s="1"/>
  <c r="BK405" i="9"/>
  <c r="BU405" i="9" s="1"/>
  <c r="AR405" i="9"/>
  <c r="BD405" i="9" s="1"/>
  <c r="R413" i="9"/>
  <c r="AW413" i="9" s="1"/>
  <c r="BI413" i="9" s="1"/>
  <c r="AN413" i="9"/>
  <c r="BB413" i="9" s="1"/>
  <c r="AT420" i="9"/>
  <c r="BF420" i="9" s="1"/>
  <c r="BM420" i="9"/>
  <c r="BW420" i="9" s="1"/>
  <c r="AN398" i="9"/>
  <c r="BB398" i="9" s="1"/>
  <c r="R398" i="9"/>
  <c r="AW398" i="9" s="1"/>
  <c r="BI398" i="9" s="1"/>
  <c r="AY445" i="9"/>
  <c r="BA445" i="9"/>
  <c r="AY449" i="9"/>
  <c r="BA449" i="9"/>
  <c r="AN427" i="9"/>
  <c r="BB427" i="9" s="1"/>
  <c r="R427" i="9"/>
  <c r="AW427" i="9" s="1"/>
  <c r="BI427" i="9" s="1"/>
  <c r="AV427" i="9"/>
  <c r="BH427" i="9" s="1"/>
  <c r="BO427" i="9"/>
  <c r="BY427" i="9" s="1"/>
  <c r="BO405" i="9"/>
  <c r="BY405" i="9" s="1"/>
  <c r="AV405" i="9"/>
  <c r="BH405" i="9" s="1"/>
  <c r="S464" i="9"/>
  <c r="AS464" i="9"/>
  <c r="BE464" i="9" s="1"/>
  <c r="BL464" i="9"/>
  <c r="K467" i="9"/>
  <c r="AP383" i="9"/>
  <c r="AR449" i="9"/>
  <c r="BD449" i="9" s="1"/>
  <c r="BK449" i="9"/>
  <c r="BU449" i="9" s="1"/>
  <c r="AV420" i="9"/>
  <c r="BH420" i="9" s="1"/>
  <c r="BO420" i="9"/>
  <c r="BY420" i="9" s="1"/>
  <c r="AV457" i="9"/>
  <c r="BH457" i="9" s="1"/>
  <c r="BO457" i="9"/>
  <c r="BY457" i="9" s="1"/>
  <c r="AV464" i="9"/>
  <c r="BH464" i="9" s="1"/>
  <c r="BO464" i="9"/>
  <c r="AN383" i="9"/>
  <c r="BB383" i="9" s="1"/>
  <c r="R383" i="9"/>
  <c r="AW383" i="9" s="1"/>
  <c r="BI383" i="9" s="1"/>
  <c r="I467" i="9"/>
  <c r="J467" i="9"/>
  <c r="AO383" i="9"/>
  <c r="AR391" i="9"/>
  <c r="BD391" i="9" s="1"/>
  <c r="BK391" i="9"/>
  <c r="BU391" i="9" s="1"/>
  <c r="AU391" i="9"/>
  <c r="BG391" i="9" s="1"/>
  <c r="BN391" i="9"/>
  <c r="BX391" i="9" s="1"/>
  <c r="AY460" i="9"/>
  <c r="BA460" i="9"/>
  <c r="AY464" i="9"/>
  <c r="BA464" i="9"/>
  <c r="AU457" i="9"/>
  <c r="BG457" i="9" s="1"/>
  <c r="BN457" i="9"/>
  <c r="BX457" i="9" s="1"/>
  <c r="AU383" i="9"/>
  <c r="BG383" i="9" s="1"/>
  <c r="BN383" i="9"/>
  <c r="BX383" i="9" s="1"/>
  <c r="P467" i="9"/>
  <c r="BK420" i="9"/>
  <c r="BU420" i="9" s="1"/>
  <c r="AR420" i="9"/>
  <c r="BD420" i="9" s="1"/>
  <c r="AR427" i="9"/>
  <c r="BD427" i="9" s="1"/>
  <c r="BK427" i="9"/>
  <c r="BU427" i="9" s="1"/>
  <c r="S405" i="9"/>
  <c r="AX405" i="9" s="1"/>
  <c r="BJ405" i="9" s="1"/>
  <c r="AS405" i="9"/>
  <c r="BE405" i="9" s="1"/>
  <c r="BL405" i="9"/>
  <c r="BV405" i="9" s="1"/>
  <c r="R449" i="9"/>
  <c r="AW449" i="9" s="1"/>
  <c r="BI449" i="9" s="1"/>
  <c r="AN449" i="9"/>
  <c r="BB449" i="9" s="1"/>
  <c r="AU405" i="9"/>
  <c r="BG405" i="9" s="1"/>
  <c r="BN405" i="9"/>
  <c r="BX405" i="9" s="1"/>
  <c r="AY423" i="9"/>
  <c r="BA423" i="9"/>
  <c r="AY427" i="9"/>
  <c r="BA427" i="9"/>
  <c r="AY391" i="9"/>
  <c r="BA391" i="9"/>
  <c r="AY386" i="9"/>
  <c r="BA386" i="9"/>
  <c r="S457" i="9"/>
  <c r="AX457" i="9" s="1"/>
  <c r="BJ457" i="9" s="1"/>
  <c r="AS457" i="9"/>
  <c r="BE457" i="9" s="1"/>
  <c r="BL457" i="9"/>
  <c r="BV457" i="9" s="1"/>
  <c r="AR413" i="9"/>
  <c r="BD413" i="9" s="1"/>
  <c r="BK413" i="9"/>
  <c r="BU413" i="9" s="1"/>
  <c r="AT457" i="9"/>
  <c r="BF457" i="9" s="1"/>
  <c r="BM457" i="9"/>
  <c r="BW457" i="9" s="1"/>
  <c r="AR435" i="9"/>
  <c r="BD435" i="9" s="1"/>
  <c r="BK435" i="9"/>
  <c r="BU435" i="9" s="1"/>
  <c r="AR464" i="9"/>
  <c r="BD464" i="9" s="1"/>
  <c r="BK464" i="9"/>
  <c r="R405" i="9"/>
  <c r="AW405" i="9" s="1"/>
  <c r="BI405" i="9" s="1"/>
  <c r="AN405" i="9"/>
  <c r="BB405" i="9" s="1"/>
  <c r="AT427" i="9"/>
  <c r="BF427" i="9" s="1"/>
  <c r="BM427" i="9"/>
  <c r="BW427" i="9" s="1"/>
  <c r="AY408" i="9"/>
  <c r="BA408" i="9"/>
  <c r="BA413" i="9"/>
  <c r="AY413" i="9"/>
  <c r="BO391" i="9"/>
  <c r="BY391" i="9" s="1"/>
  <c r="AV391" i="9"/>
  <c r="BH391" i="9" s="1"/>
  <c r="AV435" i="9"/>
  <c r="BH435" i="9" s="1"/>
  <c r="BO435" i="9"/>
  <c r="BY435" i="9" s="1"/>
  <c r="AY394" i="9"/>
  <c r="BA394" i="9"/>
  <c r="BA398" i="9"/>
  <c r="AY398" i="9"/>
  <c r="BL435" i="9"/>
  <c r="BV435" i="9" s="1"/>
  <c r="AS435" i="9"/>
  <c r="BE435" i="9" s="1"/>
  <c r="S435" i="9"/>
  <c r="AX435" i="9" s="1"/>
  <c r="BJ435" i="9" s="1"/>
  <c r="AV383" i="9"/>
  <c r="BH383" i="9" s="1"/>
  <c r="Q467" i="9"/>
  <c r="BO383" i="9"/>
  <c r="BY383" i="9" s="1"/>
  <c r="AT391" i="9"/>
  <c r="BF391" i="9" s="1"/>
  <c r="BM391" i="9"/>
  <c r="BW391" i="9" s="1"/>
  <c r="R420" i="9"/>
  <c r="AW420" i="9" s="1"/>
  <c r="BI420" i="9" s="1"/>
  <c r="AN420" i="9"/>
  <c r="BB420" i="9" s="1"/>
  <c r="AT435" i="9"/>
  <c r="BF435" i="9" s="1"/>
  <c r="BM435" i="9"/>
  <c r="BW435" i="9" s="1"/>
  <c r="S413" i="9"/>
  <c r="AX413" i="9" s="1"/>
  <c r="BJ413" i="9" s="1"/>
  <c r="BL413" i="9"/>
  <c r="BV413" i="9" s="1"/>
  <c r="AS413" i="9"/>
  <c r="BE413" i="9" s="1"/>
  <c r="AT413" i="9"/>
  <c r="BF413" i="9" s="1"/>
  <c r="BM413" i="9"/>
  <c r="BW413" i="9" s="1"/>
  <c r="AY438" i="9"/>
  <c r="BA438" i="9"/>
  <c r="AY442" i="9"/>
  <c r="BA442" i="9"/>
  <c r="R457" i="9"/>
  <c r="AW457" i="9" s="1"/>
  <c r="BI457" i="9" s="1"/>
  <c r="AN457" i="9"/>
  <c r="BB457" i="9" s="1"/>
  <c r="AU449" i="9"/>
  <c r="BG449" i="9" s="1"/>
  <c r="BN449" i="9"/>
  <c r="BX449" i="9" s="1"/>
  <c r="BN442" i="9"/>
  <c r="BX442" i="9" s="1"/>
  <c r="AU442" i="9"/>
  <c r="BG442" i="9" s="1"/>
  <c r="AM383" i="9"/>
  <c r="H467" i="9"/>
  <c r="AY379" i="9"/>
  <c r="BA379" i="9"/>
  <c r="AY457" i="9"/>
  <c r="BA457" i="9"/>
  <c r="BA452" i="9"/>
  <c r="AY452" i="9"/>
  <c r="AS420" i="9"/>
  <c r="BE420" i="9" s="1"/>
  <c r="BL420" i="9"/>
  <c r="BV420" i="9" s="1"/>
  <c r="S420" i="9"/>
  <c r="AX420" i="9" s="1"/>
  <c r="BJ420" i="9" s="1"/>
  <c r="AV449" i="9"/>
  <c r="BH449" i="9" s="1"/>
  <c r="BO449" i="9"/>
  <c r="BY449" i="9" s="1"/>
  <c r="AU427" i="9"/>
  <c r="BG427" i="9" s="1"/>
  <c r="BN427" i="9"/>
  <c r="BX427" i="9" s="1"/>
  <c r="BN420" i="9"/>
  <c r="BX420" i="9" s="1"/>
  <c r="AU420" i="9"/>
  <c r="BG420" i="9" s="1"/>
  <c r="R464" i="9"/>
  <c r="AN464" i="9"/>
  <c r="BB464" i="9" s="1"/>
  <c r="AY416" i="9"/>
  <c r="BA416" i="9"/>
  <c r="AY420" i="9"/>
  <c r="BA420" i="9"/>
  <c r="AV398" i="9"/>
  <c r="BH398" i="9" s="1"/>
  <c r="BO398" i="9"/>
  <c r="BY398" i="9" s="1"/>
  <c r="AU435" i="9"/>
  <c r="BG435" i="9" s="1"/>
  <c r="BN435" i="9"/>
  <c r="BX435" i="9" s="1"/>
  <c r="AN442" i="9"/>
  <c r="BB442" i="9" s="1"/>
  <c r="R442" i="9"/>
  <c r="AW442" i="9" s="1"/>
  <c r="BI442" i="9" s="1"/>
  <c r="S398" i="9"/>
  <c r="AX398" i="9" s="1"/>
  <c r="BJ398" i="9" s="1"/>
  <c r="BL398" i="9"/>
  <c r="BV398" i="9" s="1"/>
  <c r="AS398" i="9"/>
  <c r="BE398" i="9" s="1"/>
  <c r="AQ383" i="9"/>
  <c r="BC383" i="9" s="1"/>
  <c r="L467" i="9"/>
  <c r="AT405" i="9"/>
  <c r="BF405" i="9" s="1"/>
  <c r="BM405" i="9"/>
  <c r="BW405" i="9" s="1"/>
  <c r="BO442" i="9"/>
  <c r="BY442" i="9" s="1"/>
  <c r="AV442" i="9"/>
  <c r="BH442" i="9" s="1"/>
  <c r="BN413" i="9"/>
  <c r="BX413" i="9" s="1"/>
  <c r="AU413" i="9"/>
  <c r="BG413" i="9" s="1"/>
  <c r="S427" i="9"/>
  <c r="AX427" i="9" s="1"/>
  <c r="BJ427" i="9" s="1"/>
  <c r="AS427" i="9"/>
  <c r="BE427" i="9" s="1"/>
  <c r="BL427" i="9"/>
  <c r="BV427" i="9" s="1"/>
  <c r="AN435" i="9"/>
  <c r="BB435" i="9" s="1"/>
  <c r="R435" i="9"/>
  <c r="AW435" i="9" s="1"/>
  <c r="BI435" i="9" s="1"/>
  <c r="AN391" i="9"/>
  <c r="BB391" i="9" s="1"/>
  <c r="R391" i="9"/>
  <c r="AW391" i="9" s="1"/>
  <c r="BI391" i="9" s="1"/>
  <c r="AR457" i="9"/>
  <c r="BD457" i="9" s="1"/>
  <c r="BK457" i="9"/>
  <c r="BU457" i="9" s="1"/>
  <c r="BK398" i="9"/>
  <c r="BU398" i="9" s="1"/>
  <c r="AR398" i="9"/>
  <c r="BD398" i="9" s="1"/>
  <c r="AS449" i="9"/>
  <c r="BE449" i="9" s="1"/>
  <c r="S449" i="9"/>
  <c r="AX449" i="9" s="1"/>
  <c r="BJ449" i="9" s="1"/>
  <c r="BL449" i="9"/>
  <c r="BV449" i="9" s="1"/>
  <c r="AT449" i="9"/>
  <c r="BF449" i="9" s="1"/>
  <c r="BM449" i="9"/>
  <c r="BW449" i="9" s="1"/>
  <c r="AT464" i="9"/>
  <c r="BF464" i="9" s="1"/>
  <c r="BM464" i="9"/>
  <c r="AS442" i="9"/>
  <c r="BE442" i="9" s="1"/>
  <c r="BL442" i="9"/>
  <c r="BV442" i="9" s="1"/>
  <c r="S442" i="9"/>
  <c r="AX442" i="9" s="1"/>
  <c r="BJ442" i="9" s="1"/>
  <c r="BA401" i="9"/>
  <c r="AY401" i="9"/>
  <c r="BA405" i="9"/>
  <c r="AY405" i="9"/>
  <c r="S391" i="9"/>
  <c r="AX391" i="9" s="1"/>
  <c r="BJ391" i="9" s="1"/>
  <c r="AS391" i="9"/>
  <c r="BE391" i="9" s="1"/>
  <c r="BL391" i="9"/>
  <c r="BV391" i="9" s="1"/>
  <c r="BK442" i="9"/>
  <c r="BU442" i="9" s="1"/>
  <c r="AR442" i="9"/>
  <c r="BD442" i="9" s="1"/>
  <c r="S383" i="9"/>
  <c r="AX383" i="9" s="1"/>
  <c r="BJ383" i="9" s="1"/>
  <c r="BL383" i="9"/>
  <c r="BV383" i="9" s="1"/>
  <c r="N467" i="9"/>
  <c r="AS383" i="9"/>
  <c r="BE383" i="9" s="1"/>
  <c r="M467" i="9"/>
  <c r="AR383" i="9"/>
  <c r="BD383" i="9" s="1"/>
  <c r="BK383" i="9"/>
  <c r="BU383" i="9" s="1"/>
  <c r="BN398" i="9"/>
  <c r="BX398" i="9" s="1"/>
  <c r="AU398" i="9"/>
  <c r="BG398" i="9" s="1"/>
  <c r="AY384" i="9"/>
  <c r="BA384" i="9"/>
  <c r="R468" i="9"/>
  <c r="AN468" i="9"/>
  <c r="AT468" i="9"/>
  <c r="BF468" i="9" s="1"/>
  <c r="BM468" i="9"/>
  <c r="S468" i="9"/>
  <c r="O469" i="9" s="1"/>
  <c r="AS468" i="9"/>
  <c r="BE468" i="9" s="1"/>
  <c r="BL468" i="9"/>
  <c r="N469" i="9"/>
  <c r="AR468" i="9"/>
  <c r="BD468" i="9" s="1"/>
  <c r="BK468" i="9"/>
  <c r="M469" i="9"/>
  <c r="AU468" i="9"/>
  <c r="BG468" i="9" s="1"/>
  <c r="BN468" i="9"/>
  <c r="AV468" i="9"/>
  <c r="BH468" i="9" s="1"/>
  <c r="BO468" i="9"/>
  <c r="AG464" i="8"/>
  <c r="AL463" i="8"/>
  <c r="BQ463" i="8"/>
  <c r="BV463" i="8" s="1"/>
  <c r="AB464" i="8"/>
  <c r="AK463" i="8"/>
  <c r="AW463" i="8" s="1"/>
  <c r="BI463" i="8" s="1"/>
  <c r="AP463" i="8"/>
  <c r="AD464" i="8"/>
  <c r="AI464" i="8"/>
  <c r="BS463" i="8"/>
  <c r="BX463" i="8" s="1"/>
  <c r="AH464" i="8"/>
  <c r="BR463" i="8"/>
  <c r="BW463" i="8" s="1"/>
  <c r="AO463" i="8"/>
  <c r="AC464" i="8"/>
  <c r="AQ463" i="8"/>
  <c r="BC463" i="8" s="1"/>
  <c r="AE464" i="8"/>
  <c r="AJ464" i="8"/>
  <c r="BT463" i="8"/>
  <c r="BY463" i="8" s="1"/>
  <c r="AF464" i="8"/>
  <c r="BP463" i="8"/>
  <c r="BU463" i="8" s="1"/>
  <c r="AK384" i="8"/>
  <c r="AW384" i="8" s="1"/>
  <c r="BI384" i="8" s="1"/>
  <c r="AB468" i="8"/>
  <c r="BT384" i="8"/>
  <c r="BY384" i="8" s="1"/>
  <c r="AJ468" i="8"/>
  <c r="BT468" i="8" s="1"/>
  <c r="BP384" i="8"/>
  <c r="BU384" i="8" s="1"/>
  <c r="AF468" i="8"/>
  <c r="AH468" i="8"/>
  <c r="BR384" i="8"/>
  <c r="BW384" i="8" s="1"/>
  <c r="BQ399" i="8"/>
  <c r="BV399" i="8" s="1"/>
  <c r="AL399" i="8"/>
  <c r="AX399" i="8" s="1"/>
  <c r="BJ399" i="8" s="1"/>
  <c r="AL443" i="8"/>
  <c r="BQ443" i="8"/>
  <c r="BV443" i="8" s="1"/>
  <c r="AL458" i="8"/>
  <c r="BQ458" i="8"/>
  <c r="BV458" i="8" s="1"/>
  <c r="AL392" i="8"/>
  <c r="AX392" i="8" s="1"/>
  <c r="BJ392" i="8" s="1"/>
  <c r="BQ392" i="8"/>
  <c r="BV392" i="8" s="1"/>
  <c r="BQ406" i="8"/>
  <c r="BV406" i="8" s="1"/>
  <c r="AL406" i="8"/>
  <c r="AX406" i="8" s="1"/>
  <c r="BJ406" i="8" s="1"/>
  <c r="AL428" i="8"/>
  <c r="BQ428" i="8"/>
  <c r="BV428" i="8" s="1"/>
  <c r="BS384" i="8"/>
  <c r="BX384" i="8" s="1"/>
  <c r="AI468" i="8"/>
  <c r="BS468" i="8" s="1"/>
  <c r="AL465" i="8"/>
  <c r="BQ465" i="8"/>
  <c r="BV465" i="8" s="1"/>
  <c r="AL436" i="8"/>
  <c r="BQ436" i="8"/>
  <c r="BV436" i="8" s="1"/>
  <c r="BQ414" i="8"/>
  <c r="BV414" i="8" s="1"/>
  <c r="AL414" i="8"/>
  <c r="AX414" i="8" s="1"/>
  <c r="BJ414" i="8" s="1"/>
  <c r="AL450" i="8"/>
  <c r="BQ450" i="8"/>
  <c r="BV450" i="8" s="1"/>
  <c r="BQ421" i="8"/>
  <c r="BV421" i="8" s="1"/>
  <c r="AL421" i="8"/>
  <c r="BQ384" i="8"/>
  <c r="BV384" i="8" s="1"/>
  <c r="AL384" i="8"/>
  <c r="AX384" i="8" s="1"/>
  <c r="BJ384" i="8" s="1"/>
  <c r="AG468" i="8"/>
  <c r="BB386" i="8"/>
  <c r="AZ386" i="8"/>
  <c r="R391" i="8"/>
  <c r="AW391" i="8" s="1"/>
  <c r="BI391" i="8" s="1"/>
  <c r="AN391" i="8"/>
  <c r="BB409" i="8"/>
  <c r="AZ409" i="8"/>
  <c r="BB397" i="8"/>
  <c r="AZ397" i="8"/>
  <c r="CA439" i="8"/>
  <c r="BD439" i="8"/>
  <c r="AQ383" i="8"/>
  <c r="BC383" i="8" s="1"/>
  <c r="L467" i="8"/>
  <c r="BK391" i="8"/>
  <c r="BU391" i="8" s="1"/>
  <c r="AR391" i="8"/>
  <c r="BD391" i="8" s="1"/>
  <c r="BK457" i="8"/>
  <c r="BU457" i="8" s="1"/>
  <c r="AR457" i="8"/>
  <c r="BD457" i="8" s="1"/>
  <c r="AZ390" i="8"/>
  <c r="BB390" i="8"/>
  <c r="AT398" i="8"/>
  <c r="BF398" i="8" s="1"/>
  <c r="BM398" i="8"/>
  <c r="BW398" i="8" s="1"/>
  <c r="S449" i="8"/>
  <c r="AX449" i="8" s="1"/>
  <c r="BJ449" i="8" s="1"/>
  <c r="AS449" i="8"/>
  <c r="BE449" i="8" s="1"/>
  <c r="BL449" i="8"/>
  <c r="BV449" i="8" s="1"/>
  <c r="AV442" i="8"/>
  <c r="BH442" i="8" s="1"/>
  <c r="BO442" i="8"/>
  <c r="BY442" i="8" s="1"/>
  <c r="AT442" i="8"/>
  <c r="BF442" i="8" s="1"/>
  <c r="BM442" i="8"/>
  <c r="BW442" i="8" s="1"/>
  <c r="R420" i="8"/>
  <c r="AW420" i="8" s="1"/>
  <c r="BI420" i="8" s="1"/>
  <c r="AN420" i="8"/>
  <c r="BB420" i="8" s="1"/>
  <c r="AV391" i="8"/>
  <c r="BH391" i="8" s="1"/>
  <c r="BO391" i="8"/>
  <c r="BY391" i="8" s="1"/>
  <c r="AR413" i="8"/>
  <c r="BD413" i="8" s="1"/>
  <c r="BK413" i="8"/>
  <c r="BU413" i="8" s="1"/>
  <c r="AU442" i="8"/>
  <c r="BG442" i="8" s="1"/>
  <c r="BN442" i="8"/>
  <c r="BX442" i="8" s="1"/>
  <c r="AV449" i="8"/>
  <c r="BH449" i="8" s="1"/>
  <c r="BO449" i="8"/>
  <c r="BY449" i="8" s="1"/>
  <c r="AN427" i="8"/>
  <c r="BB427" i="8" s="1"/>
  <c r="R427" i="8"/>
  <c r="AW427" i="8" s="1"/>
  <c r="BI427" i="8" s="1"/>
  <c r="AV383" i="8"/>
  <c r="BH383" i="8" s="1"/>
  <c r="BO383" i="8"/>
  <c r="BY383" i="8" s="1"/>
  <c r="Q467" i="8"/>
  <c r="R442" i="8"/>
  <c r="AW442" i="8" s="1"/>
  <c r="BI442" i="8" s="1"/>
  <c r="AN442" i="8"/>
  <c r="BB442" i="8" s="1"/>
  <c r="AS457" i="8"/>
  <c r="BE457" i="8" s="1"/>
  <c r="S457" i="8"/>
  <c r="AX457" i="8" s="1"/>
  <c r="BJ457" i="8" s="1"/>
  <c r="BL457" i="8"/>
  <c r="BV457" i="8" s="1"/>
  <c r="BB412" i="8"/>
  <c r="AZ412" i="8"/>
  <c r="AT391" i="8"/>
  <c r="BF391" i="8" s="1"/>
  <c r="BM391" i="8"/>
  <c r="BW391" i="8" s="1"/>
  <c r="AZ380" i="8"/>
  <c r="BB380" i="8"/>
  <c r="AZ381" i="8"/>
  <c r="BB381" i="8"/>
  <c r="AZ403" i="8"/>
  <c r="BB403" i="8"/>
  <c r="AT449" i="8"/>
  <c r="BF449" i="8" s="1"/>
  <c r="BM449" i="8"/>
  <c r="BW449" i="8" s="1"/>
  <c r="AR420" i="8"/>
  <c r="BD420" i="8" s="1"/>
  <c r="BK420" i="8"/>
  <c r="BU420" i="8" s="1"/>
  <c r="BO464" i="8"/>
  <c r="AV464" i="8"/>
  <c r="BH464" i="8" s="1"/>
  <c r="BN449" i="8"/>
  <c r="BX449" i="8" s="1"/>
  <c r="AU449" i="8"/>
  <c r="BG449" i="8" s="1"/>
  <c r="M467" i="8"/>
  <c r="BK383" i="8"/>
  <c r="BU383" i="8" s="1"/>
  <c r="AR383" i="8"/>
  <c r="BD383" i="8" s="1"/>
  <c r="AZ410" i="8"/>
  <c r="BB410" i="8"/>
  <c r="S391" i="8"/>
  <c r="AX391" i="8" s="1"/>
  <c r="BJ391" i="8" s="1"/>
  <c r="AS391" i="8"/>
  <c r="BE391" i="8" s="1"/>
  <c r="BL391" i="8"/>
  <c r="BV391" i="8" s="1"/>
  <c r="AU420" i="8"/>
  <c r="BG420" i="8" s="1"/>
  <c r="BN420" i="8"/>
  <c r="BX420" i="8" s="1"/>
  <c r="BN435" i="8"/>
  <c r="BX435" i="8" s="1"/>
  <c r="AU435" i="8"/>
  <c r="BG435" i="8" s="1"/>
  <c r="AU464" i="8"/>
  <c r="BG464" i="8" s="1"/>
  <c r="BN464" i="8"/>
  <c r="AV435" i="8"/>
  <c r="BH435" i="8" s="1"/>
  <c r="BO435" i="8"/>
  <c r="BY435" i="8" s="1"/>
  <c r="AZ402" i="8"/>
  <c r="BB402" i="8"/>
  <c r="AO383" i="8"/>
  <c r="J467" i="8"/>
  <c r="BB389" i="8"/>
  <c r="AZ389" i="8"/>
  <c r="AY442" i="8"/>
  <c r="BA442" i="8"/>
  <c r="BA438" i="8"/>
  <c r="BZ438" i="8"/>
  <c r="AY438" i="8"/>
  <c r="R457" i="8"/>
  <c r="AW457" i="8" s="1"/>
  <c r="BI457" i="8" s="1"/>
  <c r="AN457" i="8"/>
  <c r="BB457" i="8" s="1"/>
  <c r="AU391" i="8"/>
  <c r="BG391" i="8" s="1"/>
  <c r="BN391" i="8"/>
  <c r="BX391" i="8" s="1"/>
  <c r="K467" i="8"/>
  <c r="AP383" i="8"/>
  <c r="CA447" i="8"/>
  <c r="BD447" i="8"/>
  <c r="AR427" i="8"/>
  <c r="BD427" i="8" s="1"/>
  <c r="BK427" i="8"/>
  <c r="BU427" i="8" s="1"/>
  <c r="AU457" i="8"/>
  <c r="BG457" i="8" s="1"/>
  <c r="BN457" i="8"/>
  <c r="BX457" i="8" s="1"/>
  <c r="BD440" i="8"/>
  <c r="CA440" i="8"/>
  <c r="BB411" i="8"/>
  <c r="AZ411" i="8"/>
  <c r="AZ387" i="8"/>
  <c r="BB387" i="8"/>
  <c r="BM464" i="8"/>
  <c r="AT464" i="8"/>
  <c r="BF464" i="8" s="1"/>
  <c r="AY464" i="8"/>
  <c r="BA464" i="8"/>
  <c r="BA460" i="8"/>
  <c r="AY460" i="8"/>
  <c r="AR398" i="8"/>
  <c r="BD398" i="8" s="1"/>
  <c r="BK398" i="8"/>
  <c r="BU398" i="8" s="1"/>
  <c r="AZ395" i="8"/>
  <c r="BB395" i="8"/>
  <c r="BM427" i="8"/>
  <c r="BW427" i="8" s="1"/>
  <c r="AT427" i="8"/>
  <c r="BF427" i="8" s="1"/>
  <c r="BA416" i="8"/>
  <c r="AY416" i="8"/>
  <c r="AY420" i="8"/>
  <c r="BA420" i="8"/>
  <c r="BO405" i="8"/>
  <c r="BY405" i="8" s="1"/>
  <c r="AV405" i="8"/>
  <c r="BH405" i="8" s="1"/>
  <c r="S398" i="8"/>
  <c r="AX398" i="8" s="1"/>
  <c r="BJ398" i="8" s="1"/>
  <c r="AS398" i="8"/>
  <c r="BE398" i="8" s="1"/>
  <c r="BL398" i="8"/>
  <c r="BV398" i="8" s="1"/>
  <c r="AZ382" i="8"/>
  <c r="BB382" i="8"/>
  <c r="AT413" i="8"/>
  <c r="BF413" i="8" s="1"/>
  <c r="BM413" i="8"/>
  <c r="BW413" i="8" s="1"/>
  <c r="AZ394" i="8"/>
  <c r="BB394" i="8"/>
  <c r="R398" i="8"/>
  <c r="AW398" i="8" s="1"/>
  <c r="BI398" i="8" s="1"/>
  <c r="AN398" i="8"/>
  <c r="AY408" i="8"/>
  <c r="BA408" i="8"/>
  <c r="BA413" i="8"/>
  <c r="AY413" i="8"/>
  <c r="BL464" i="8"/>
  <c r="S464" i="8"/>
  <c r="AS464" i="8"/>
  <c r="BE464" i="8" s="1"/>
  <c r="AZ396" i="8"/>
  <c r="BB396" i="8"/>
  <c r="R435" i="8"/>
  <c r="AW435" i="8" s="1"/>
  <c r="BI435" i="8" s="1"/>
  <c r="AN435" i="8"/>
  <c r="BB435" i="8" s="1"/>
  <c r="AT457" i="8"/>
  <c r="BF457" i="8" s="1"/>
  <c r="BM457" i="8"/>
  <c r="BW457" i="8" s="1"/>
  <c r="S427" i="8"/>
  <c r="AX427" i="8" s="1"/>
  <c r="BJ427" i="8" s="1"/>
  <c r="BL427" i="8"/>
  <c r="BV427" i="8" s="1"/>
  <c r="AS427" i="8"/>
  <c r="BE427" i="8" s="1"/>
  <c r="AY430" i="8"/>
  <c r="BA430" i="8"/>
  <c r="AY435" i="8"/>
  <c r="BA435" i="8"/>
  <c r="BO413" i="8"/>
  <c r="BY413" i="8" s="1"/>
  <c r="AV413" i="8"/>
  <c r="BH413" i="8" s="1"/>
  <c r="BO427" i="8"/>
  <c r="BY427" i="8" s="1"/>
  <c r="AV427" i="8"/>
  <c r="BH427" i="8" s="1"/>
  <c r="AV398" i="8"/>
  <c r="BH398" i="8" s="1"/>
  <c r="BO398" i="8"/>
  <c r="BY398" i="8" s="1"/>
  <c r="BO457" i="8"/>
  <c r="BY457" i="8" s="1"/>
  <c r="AV457" i="8"/>
  <c r="BH457" i="8" s="1"/>
  <c r="AZ404" i="8"/>
  <c r="BB404" i="8"/>
  <c r="AY457" i="8"/>
  <c r="BA457" i="8"/>
  <c r="AY452" i="8"/>
  <c r="BA452" i="8"/>
  <c r="S413" i="8"/>
  <c r="AX413" i="8" s="1"/>
  <c r="BJ413" i="8" s="1"/>
  <c r="AS413" i="8"/>
  <c r="BE413" i="8" s="1"/>
  <c r="BL413" i="8"/>
  <c r="BV413" i="8" s="1"/>
  <c r="AS405" i="8"/>
  <c r="BE405" i="8" s="1"/>
  <c r="S405" i="8"/>
  <c r="AX405" i="8" s="1"/>
  <c r="BJ405" i="8" s="1"/>
  <c r="BL405" i="8"/>
  <c r="BV405" i="8" s="1"/>
  <c r="BD445" i="8"/>
  <c r="CA445" i="8"/>
  <c r="AR449" i="8"/>
  <c r="BD449" i="8" s="1"/>
  <c r="BK449" i="8"/>
  <c r="BU449" i="8" s="1"/>
  <c r="BA386" i="8"/>
  <c r="AY386" i="8"/>
  <c r="AY391" i="8"/>
  <c r="BA391" i="8"/>
  <c r="AY394" i="8"/>
  <c r="BA394" i="8"/>
  <c r="AY398" i="8"/>
  <c r="BA398" i="8"/>
  <c r="AT383" i="8"/>
  <c r="BF383" i="8" s="1"/>
  <c r="O467" i="8"/>
  <c r="BM383" i="8"/>
  <c r="BW383" i="8" s="1"/>
  <c r="AU405" i="8"/>
  <c r="BG405" i="8" s="1"/>
  <c r="BN405" i="8"/>
  <c r="BX405" i="8" s="1"/>
  <c r="AU427" i="8"/>
  <c r="BG427" i="8" s="1"/>
  <c r="BN427" i="8"/>
  <c r="BX427" i="8" s="1"/>
  <c r="AU383" i="8"/>
  <c r="BG383" i="8" s="1"/>
  <c r="P467" i="8"/>
  <c r="BN383" i="8"/>
  <c r="BX383" i="8" s="1"/>
  <c r="AN449" i="8"/>
  <c r="BB449" i="8" s="1"/>
  <c r="R449" i="8"/>
  <c r="AW449" i="8" s="1"/>
  <c r="BI449" i="8" s="1"/>
  <c r="AS420" i="8"/>
  <c r="BE420" i="8" s="1"/>
  <c r="S420" i="8"/>
  <c r="AX420" i="8" s="1"/>
  <c r="BJ420" i="8" s="1"/>
  <c r="BL420" i="8"/>
  <c r="BV420" i="8" s="1"/>
  <c r="BD438" i="8"/>
  <c r="CA438" i="8"/>
  <c r="BK442" i="8"/>
  <c r="BU442" i="8" s="1"/>
  <c r="AR442" i="8"/>
  <c r="BD442" i="8" s="1"/>
  <c r="AY401" i="8"/>
  <c r="BA401" i="8"/>
  <c r="AY405" i="8"/>
  <c r="BA405" i="8"/>
  <c r="BN413" i="8"/>
  <c r="BX413" i="8" s="1"/>
  <c r="AU413" i="8"/>
  <c r="BG413" i="8" s="1"/>
  <c r="BA379" i="8"/>
  <c r="AY379" i="8"/>
  <c r="H467" i="8"/>
  <c r="AM383" i="8"/>
  <c r="AT405" i="8"/>
  <c r="BF405" i="8" s="1"/>
  <c r="BM405" i="8"/>
  <c r="BW405" i="8" s="1"/>
  <c r="BD446" i="8"/>
  <c r="CA446" i="8"/>
  <c r="BK464" i="8"/>
  <c r="AR464" i="8"/>
  <c r="BD464" i="8" s="1"/>
  <c r="AT435" i="8"/>
  <c r="BF435" i="8" s="1"/>
  <c r="BM435" i="8"/>
  <c r="BW435" i="8" s="1"/>
  <c r="AZ401" i="8"/>
  <c r="BB401" i="8"/>
  <c r="AN405" i="8"/>
  <c r="R405" i="8"/>
  <c r="AW405" i="8" s="1"/>
  <c r="BI405" i="8" s="1"/>
  <c r="S435" i="8"/>
  <c r="AX435" i="8" s="1"/>
  <c r="BJ435" i="8" s="1"/>
  <c r="AS435" i="8"/>
  <c r="BE435" i="8" s="1"/>
  <c r="BL435" i="8"/>
  <c r="BV435" i="8" s="1"/>
  <c r="AS383" i="8"/>
  <c r="BE383" i="8" s="1"/>
  <c r="N467" i="8"/>
  <c r="S383" i="8"/>
  <c r="AX383" i="8" s="1"/>
  <c r="BJ383" i="8" s="1"/>
  <c r="BL383" i="8"/>
  <c r="BV383" i="8" s="1"/>
  <c r="AZ379" i="8"/>
  <c r="BB379" i="8"/>
  <c r="I467" i="8"/>
  <c r="R383" i="8"/>
  <c r="AW383" i="8" s="1"/>
  <c r="BI383" i="8" s="1"/>
  <c r="AN383" i="8"/>
  <c r="AR405" i="8"/>
  <c r="BD405" i="8" s="1"/>
  <c r="BK405" i="8"/>
  <c r="BU405" i="8" s="1"/>
  <c r="R413" i="8"/>
  <c r="AW413" i="8" s="1"/>
  <c r="BI413" i="8" s="1"/>
  <c r="AN413" i="8"/>
  <c r="AZ408" i="8"/>
  <c r="BB408" i="8"/>
  <c r="AN464" i="8"/>
  <c r="BB464" i="8" s="1"/>
  <c r="R464" i="8"/>
  <c r="AS442" i="8"/>
  <c r="BE442" i="8" s="1"/>
  <c r="BL442" i="8"/>
  <c r="BV442" i="8" s="1"/>
  <c r="S442" i="8"/>
  <c r="AX442" i="8" s="1"/>
  <c r="BJ442" i="8" s="1"/>
  <c r="BA427" i="8"/>
  <c r="AY427" i="8"/>
  <c r="BA423" i="8"/>
  <c r="AY423" i="8"/>
  <c r="BZ445" i="8"/>
  <c r="BA445" i="8"/>
  <c r="AY445" i="8"/>
  <c r="BA449" i="8"/>
  <c r="AY449" i="8"/>
  <c r="BM420" i="8"/>
  <c r="BW420" i="8" s="1"/>
  <c r="AT420" i="8"/>
  <c r="BF420" i="8" s="1"/>
  <c r="AZ388" i="8"/>
  <c r="BB388" i="8"/>
  <c r="AU398" i="8"/>
  <c r="BG398" i="8" s="1"/>
  <c r="BN398" i="8"/>
  <c r="BX398" i="8" s="1"/>
  <c r="BD441" i="8"/>
  <c r="CA441" i="8"/>
  <c r="AR435" i="8"/>
  <c r="BD435" i="8" s="1"/>
  <c r="BK435" i="8"/>
  <c r="BU435" i="8" s="1"/>
  <c r="AV420" i="8"/>
  <c r="BH420" i="8" s="1"/>
  <c r="BO420" i="8"/>
  <c r="BY420" i="8" s="1"/>
  <c r="BO468" i="8"/>
  <c r="BY468" i="8" s="1"/>
  <c r="AV468" i="8"/>
  <c r="BH468" i="8" s="1"/>
  <c r="BA384" i="8"/>
  <c r="AY384" i="8"/>
  <c r="S468" i="8"/>
  <c r="BL468" i="8"/>
  <c r="N469" i="8"/>
  <c r="AS468" i="8"/>
  <c r="BE468" i="8" s="1"/>
  <c r="BK468" i="8"/>
  <c r="AR468" i="8"/>
  <c r="BD468" i="8" s="1"/>
  <c r="M469" i="8"/>
  <c r="BM468" i="8"/>
  <c r="O469" i="8"/>
  <c r="AT468" i="8"/>
  <c r="BF468" i="8" s="1"/>
  <c r="AZ384" i="8"/>
  <c r="BB384" i="8"/>
  <c r="R468" i="8"/>
  <c r="AN468" i="8"/>
  <c r="BB414" i="8"/>
  <c r="AZ414" i="8"/>
  <c r="AZ399" i="8"/>
  <c r="BB399" i="8"/>
  <c r="BN468" i="8"/>
  <c r="BX468" i="8" s="1"/>
  <c r="AU468" i="8"/>
  <c r="BG468" i="8" s="1"/>
  <c r="AZ406" i="8"/>
  <c r="BB406" i="8"/>
  <c r="AZ392" i="8"/>
  <c r="BB392" i="8"/>
  <c r="BP384" i="7"/>
  <c r="BU384" i="7" s="1"/>
  <c r="AF468" i="7"/>
  <c r="BQ421" i="7"/>
  <c r="BV421" i="7" s="1"/>
  <c r="AL421" i="7"/>
  <c r="AX421" i="7" s="1"/>
  <c r="BJ421" i="7" s="1"/>
  <c r="AL450" i="7"/>
  <c r="AX450" i="7" s="1"/>
  <c r="BJ450" i="7" s="1"/>
  <c r="BQ450" i="7"/>
  <c r="BV450" i="7" s="1"/>
  <c r="AH468" i="7"/>
  <c r="BR384" i="7"/>
  <c r="BW384" i="7" s="1"/>
  <c r="BQ399" i="7"/>
  <c r="BV399" i="7" s="1"/>
  <c r="AL399" i="7"/>
  <c r="AX399" i="7" s="1"/>
  <c r="BJ399" i="7" s="1"/>
  <c r="BT384" i="7"/>
  <c r="BY384" i="7" s="1"/>
  <c r="AJ468" i="7"/>
  <c r="BT468" i="7" s="1"/>
  <c r="AI468" i="7"/>
  <c r="BS468" i="7" s="1"/>
  <c r="BS384" i="7"/>
  <c r="BX384" i="7" s="1"/>
  <c r="AL458" i="7"/>
  <c r="AX458" i="7" s="1"/>
  <c r="BJ458" i="7" s="1"/>
  <c r="BQ458" i="7"/>
  <c r="BV458" i="7" s="1"/>
  <c r="AL406" i="7"/>
  <c r="AX406" i="7" s="1"/>
  <c r="BJ406" i="7" s="1"/>
  <c r="BQ406" i="7"/>
  <c r="BV406" i="7" s="1"/>
  <c r="BQ465" i="7"/>
  <c r="BV465" i="7" s="1"/>
  <c r="AL465" i="7"/>
  <c r="AX465" i="7" s="1"/>
  <c r="BJ465" i="7" s="1"/>
  <c r="BQ428" i="7"/>
  <c r="BV428" i="7" s="1"/>
  <c r="AL428" i="7"/>
  <c r="AX428" i="7" s="1"/>
  <c r="BJ428" i="7" s="1"/>
  <c r="AL414" i="7"/>
  <c r="AX414" i="7" s="1"/>
  <c r="BJ414" i="7" s="1"/>
  <c r="BQ414" i="7"/>
  <c r="BV414" i="7" s="1"/>
  <c r="AL436" i="7"/>
  <c r="AX436" i="7" s="1"/>
  <c r="BJ436" i="7" s="1"/>
  <c r="BQ436" i="7"/>
  <c r="BV436" i="7" s="1"/>
  <c r="AB468" i="7"/>
  <c r="AK468" i="7" s="1"/>
  <c r="AK384" i="7"/>
  <c r="AW384" i="7" s="1"/>
  <c r="BI384" i="7" s="1"/>
  <c r="AL443" i="7"/>
  <c r="AX443" i="7" s="1"/>
  <c r="BJ443" i="7" s="1"/>
  <c r="BQ443" i="7"/>
  <c r="BV443" i="7" s="1"/>
  <c r="AL392" i="7"/>
  <c r="AX392" i="7" s="1"/>
  <c r="BJ392" i="7" s="1"/>
  <c r="BQ392" i="7"/>
  <c r="BV392" i="7" s="1"/>
  <c r="BQ384" i="7"/>
  <c r="BV384" i="7" s="1"/>
  <c r="AL384" i="7"/>
  <c r="AX384" i="7" s="1"/>
  <c r="BJ384" i="7" s="1"/>
  <c r="AG468" i="7"/>
  <c r="AZ458" i="7"/>
  <c r="BB458" i="7"/>
  <c r="BB384" i="7"/>
  <c r="AZ384" i="7"/>
  <c r="R468" i="7"/>
  <c r="AW468" i="7" s="1"/>
  <c r="BI468" i="7" s="1"/>
  <c r="AN468" i="7"/>
  <c r="AZ443" i="7"/>
  <c r="BB443" i="7"/>
  <c r="AT468" i="7"/>
  <c r="BF468" i="7" s="1"/>
  <c r="BM468" i="7"/>
  <c r="BN468" i="7"/>
  <c r="BX468" i="7" s="1"/>
  <c r="AU468" i="7"/>
  <c r="BG468" i="7" s="1"/>
  <c r="BK468" i="7"/>
  <c r="AR468" i="7"/>
  <c r="BD468" i="7" s="1"/>
  <c r="AZ428" i="7"/>
  <c r="BB428" i="7"/>
  <c r="AZ465" i="7"/>
  <c r="BB465" i="7"/>
  <c r="AZ399" i="7"/>
  <c r="BB399" i="7"/>
  <c r="AV468" i="7"/>
  <c r="BH468" i="7" s="1"/>
  <c r="BO468" i="7"/>
  <c r="BY468" i="7" s="1"/>
  <c r="AZ450" i="7"/>
  <c r="BB450" i="7"/>
  <c r="AZ392" i="7"/>
  <c r="BB392" i="7"/>
  <c r="AZ421" i="7"/>
  <c r="BB421" i="7"/>
  <c r="AS468" i="7"/>
  <c r="BE468" i="7" s="1"/>
  <c r="BL468" i="7"/>
  <c r="N469" i="7"/>
  <c r="S468" i="7"/>
  <c r="AZ414" i="7"/>
  <c r="BB414" i="7"/>
  <c r="AZ436" i="7"/>
  <c r="BB436" i="7"/>
  <c r="AZ406" i="7"/>
  <c r="BB406" i="7"/>
  <c r="AZ423" i="7"/>
  <c r="BB423" i="7"/>
  <c r="R427" i="7"/>
  <c r="AW427" i="7" s="1"/>
  <c r="BI427" i="7" s="1"/>
  <c r="AN427" i="7"/>
  <c r="AZ462" i="7"/>
  <c r="BB462" i="7"/>
  <c r="AZ381" i="7"/>
  <c r="BB381" i="7"/>
  <c r="AV391" i="7"/>
  <c r="BH391" i="7" s="1"/>
  <c r="BO391" i="7"/>
  <c r="BY391" i="7" s="1"/>
  <c r="AZ409" i="7"/>
  <c r="BB409" i="7"/>
  <c r="BK413" i="7"/>
  <c r="BU413" i="7" s="1"/>
  <c r="AR413" i="7"/>
  <c r="BD413" i="7" s="1"/>
  <c r="BB432" i="7"/>
  <c r="AZ432" i="7"/>
  <c r="BM435" i="7"/>
  <c r="BW435" i="7" s="1"/>
  <c r="AT435" i="7"/>
  <c r="BF435" i="7" s="1"/>
  <c r="AR405" i="7"/>
  <c r="BD405" i="7" s="1"/>
  <c r="BK405" i="7"/>
  <c r="BU405" i="7" s="1"/>
  <c r="AV383" i="7"/>
  <c r="BH383" i="7" s="1"/>
  <c r="BO383" i="7"/>
  <c r="BY383" i="7" s="1"/>
  <c r="Q467" i="7"/>
  <c r="BM413" i="7"/>
  <c r="BW413" i="7" s="1"/>
  <c r="AT413" i="7"/>
  <c r="BF413" i="7" s="1"/>
  <c r="AV413" i="7"/>
  <c r="BH413" i="7" s="1"/>
  <c r="BO413" i="7"/>
  <c r="BY413" i="7" s="1"/>
  <c r="AU435" i="7"/>
  <c r="BG435" i="7" s="1"/>
  <c r="BN435" i="7"/>
  <c r="BX435" i="7" s="1"/>
  <c r="AZ388" i="7"/>
  <c r="BB388" i="7"/>
  <c r="AN457" i="7"/>
  <c r="R457" i="7"/>
  <c r="AW457" i="7" s="1"/>
  <c r="BI457" i="7" s="1"/>
  <c r="AZ452" i="7"/>
  <c r="BB452" i="7"/>
  <c r="AT420" i="7"/>
  <c r="BF420" i="7" s="1"/>
  <c r="BM420" i="7"/>
  <c r="BW420" i="7" s="1"/>
  <c r="BB396" i="7"/>
  <c r="AZ396" i="7"/>
  <c r="AQ383" i="7"/>
  <c r="BC383" i="7" s="1"/>
  <c r="L467" i="7"/>
  <c r="AQ467" i="7" s="1"/>
  <c r="BC467" i="7" s="1"/>
  <c r="BD440" i="7"/>
  <c r="CA440" i="7"/>
  <c r="S449" i="7"/>
  <c r="AX449" i="7" s="1"/>
  <c r="BJ449" i="7" s="1"/>
  <c r="AS449" i="7"/>
  <c r="BE449" i="7" s="1"/>
  <c r="BL449" i="7"/>
  <c r="BV449" i="7" s="1"/>
  <c r="AR442" i="7"/>
  <c r="BD442" i="7" s="1"/>
  <c r="BK442" i="7"/>
  <c r="BU442" i="7" s="1"/>
  <c r="BD438" i="7"/>
  <c r="CA438" i="7"/>
  <c r="AV427" i="7"/>
  <c r="BH427" i="7" s="1"/>
  <c r="BO427" i="7"/>
  <c r="BY427" i="7" s="1"/>
  <c r="AZ431" i="7"/>
  <c r="BB431" i="7"/>
  <c r="AR398" i="7"/>
  <c r="BD398" i="7" s="1"/>
  <c r="BK398" i="7"/>
  <c r="BU398" i="7" s="1"/>
  <c r="AU442" i="7"/>
  <c r="BG442" i="7" s="1"/>
  <c r="BN442" i="7"/>
  <c r="BX442" i="7" s="1"/>
  <c r="BB426" i="7"/>
  <c r="AZ426" i="7"/>
  <c r="AZ402" i="7"/>
  <c r="BB402" i="7"/>
  <c r="AV464" i="7"/>
  <c r="BH464" i="7" s="1"/>
  <c r="BO464" i="7"/>
  <c r="BB461" i="7"/>
  <c r="AZ461" i="7"/>
  <c r="AR420" i="7"/>
  <c r="BD420" i="7" s="1"/>
  <c r="BK420" i="7"/>
  <c r="BU420" i="7" s="1"/>
  <c r="AZ404" i="7"/>
  <c r="BB404" i="7"/>
  <c r="BB389" i="7"/>
  <c r="AZ389" i="7"/>
  <c r="BL413" i="7"/>
  <c r="BV413" i="7" s="1"/>
  <c r="S413" i="7"/>
  <c r="AX413" i="7" s="1"/>
  <c r="BJ413" i="7" s="1"/>
  <c r="AS413" i="7"/>
  <c r="BE413" i="7" s="1"/>
  <c r="AY445" i="7"/>
  <c r="BZ445" i="7"/>
  <c r="BK449" i="7"/>
  <c r="BU449" i="7" s="1"/>
  <c r="AR449" i="7"/>
  <c r="BD449" i="7" s="1"/>
  <c r="BD445" i="7"/>
  <c r="CA445" i="7"/>
  <c r="BD441" i="7"/>
  <c r="CA441" i="7"/>
  <c r="R435" i="7"/>
  <c r="AW435" i="7" s="1"/>
  <c r="BI435" i="7" s="1"/>
  <c r="AN435" i="7"/>
  <c r="AZ430" i="7"/>
  <c r="BB430" i="7"/>
  <c r="BB424" i="7"/>
  <c r="AZ424" i="7"/>
  <c r="AU464" i="7"/>
  <c r="BG464" i="7" s="1"/>
  <c r="BN464" i="7"/>
  <c r="O467" i="7"/>
  <c r="AT383" i="7"/>
  <c r="BF383" i="7" s="1"/>
  <c r="BM383" i="7"/>
  <c r="BW383" i="7" s="1"/>
  <c r="AT442" i="7"/>
  <c r="BF442" i="7" s="1"/>
  <c r="BM442" i="7"/>
  <c r="BW442" i="7" s="1"/>
  <c r="BO435" i="7"/>
  <c r="BY435" i="7" s="1"/>
  <c r="AV435" i="7"/>
  <c r="BH435" i="7" s="1"/>
  <c r="BB418" i="7"/>
  <c r="AZ418" i="7"/>
  <c r="BL435" i="7"/>
  <c r="BV435" i="7" s="1"/>
  <c r="S435" i="7"/>
  <c r="AX435" i="7" s="1"/>
  <c r="BJ435" i="7" s="1"/>
  <c r="AS435" i="7"/>
  <c r="BE435" i="7" s="1"/>
  <c r="AZ460" i="7"/>
  <c r="BB460" i="7"/>
  <c r="R464" i="7"/>
  <c r="AN464" i="7"/>
  <c r="BB390" i="7"/>
  <c r="AZ390" i="7"/>
  <c r="BB453" i="7"/>
  <c r="AZ453" i="7"/>
  <c r="AT405" i="7"/>
  <c r="BF405" i="7" s="1"/>
  <c r="BM405" i="7"/>
  <c r="BW405" i="7" s="1"/>
  <c r="AR457" i="7"/>
  <c r="BD457" i="7" s="1"/>
  <c r="BK457" i="7"/>
  <c r="BU457" i="7" s="1"/>
  <c r="S391" i="7"/>
  <c r="AX391" i="7" s="1"/>
  <c r="BJ391" i="7" s="1"/>
  <c r="AS391" i="7"/>
  <c r="BE391" i="7" s="1"/>
  <c r="BL391" i="7"/>
  <c r="BV391" i="7" s="1"/>
  <c r="AU405" i="7"/>
  <c r="BG405" i="7" s="1"/>
  <c r="BN405" i="7"/>
  <c r="BX405" i="7" s="1"/>
  <c r="AU449" i="7"/>
  <c r="BG449" i="7" s="1"/>
  <c r="BN449" i="7"/>
  <c r="BX449" i="7" s="1"/>
  <c r="AZ425" i="7"/>
  <c r="BB425" i="7"/>
  <c r="BK427" i="7"/>
  <c r="BU427" i="7" s="1"/>
  <c r="AR427" i="7"/>
  <c r="BD427" i="7" s="1"/>
  <c r="AV398" i="7"/>
  <c r="BH398" i="7" s="1"/>
  <c r="BO398" i="7"/>
  <c r="BY398" i="7" s="1"/>
  <c r="AZ412" i="7"/>
  <c r="BB412" i="7"/>
  <c r="BN420" i="7"/>
  <c r="BX420" i="7" s="1"/>
  <c r="AU420" i="7"/>
  <c r="BG420" i="7" s="1"/>
  <c r="AR464" i="7"/>
  <c r="BD464" i="7" s="1"/>
  <c r="BK464" i="7"/>
  <c r="BD447" i="7"/>
  <c r="CA447" i="7"/>
  <c r="BL398" i="7"/>
  <c r="BV398" i="7" s="1"/>
  <c r="S398" i="7"/>
  <c r="AX398" i="7" s="1"/>
  <c r="BJ398" i="7" s="1"/>
  <c r="AS398" i="7"/>
  <c r="BE398" i="7" s="1"/>
  <c r="R398" i="7"/>
  <c r="AW398" i="7" s="1"/>
  <c r="BI398" i="7" s="1"/>
  <c r="AN398" i="7"/>
  <c r="AZ394" i="7"/>
  <c r="BB394" i="7"/>
  <c r="S420" i="7"/>
  <c r="AX420" i="7" s="1"/>
  <c r="BJ420" i="7" s="1"/>
  <c r="AS420" i="7"/>
  <c r="BE420" i="7" s="1"/>
  <c r="BL420" i="7"/>
  <c r="BV420" i="7" s="1"/>
  <c r="AS427" i="7"/>
  <c r="BE427" i="7" s="1"/>
  <c r="BL427" i="7"/>
  <c r="BV427" i="7" s="1"/>
  <c r="S427" i="7"/>
  <c r="AX427" i="7" s="1"/>
  <c r="BJ427" i="7" s="1"/>
  <c r="AZ411" i="7"/>
  <c r="BB411" i="7"/>
  <c r="BB382" i="7"/>
  <c r="AZ382" i="7"/>
  <c r="AZ448" i="7"/>
  <c r="BB448" i="7"/>
  <c r="BB445" i="7"/>
  <c r="AZ445" i="7"/>
  <c r="AN449" i="7"/>
  <c r="R449" i="7"/>
  <c r="AW449" i="7" s="1"/>
  <c r="BI449" i="7" s="1"/>
  <c r="AZ401" i="7"/>
  <c r="BB401" i="7"/>
  <c r="R405" i="7"/>
  <c r="AW405" i="7" s="1"/>
  <c r="BI405" i="7" s="1"/>
  <c r="AN405" i="7"/>
  <c r="S457" i="7"/>
  <c r="AX457" i="7" s="1"/>
  <c r="BJ457" i="7" s="1"/>
  <c r="AS457" i="7"/>
  <c r="BE457" i="7" s="1"/>
  <c r="BL457" i="7"/>
  <c r="BV457" i="7" s="1"/>
  <c r="AV449" i="7"/>
  <c r="BH449" i="7" s="1"/>
  <c r="BO449" i="7"/>
  <c r="BY449" i="7" s="1"/>
  <c r="AR435" i="7"/>
  <c r="BD435" i="7" s="1"/>
  <c r="BK435" i="7"/>
  <c r="BU435" i="7" s="1"/>
  <c r="AZ440" i="7"/>
  <c r="BB440" i="7"/>
  <c r="BB447" i="7"/>
  <c r="AZ447" i="7"/>
  <c r="BB439" i="7"/>
  <c r="AZ439" i="7"/>
  <c r="AY438" i="7"/>
  <c r="BZ438" i="7"/>
  <c r="AV420" i="7"/>
  <c r="BH420" i="7" s="1"/>
  <c r="BO420" i="7"/>
  <c r="BY420" i="7" s="1"/>
  <c r="BK391" i="7"/>
  <c r="BU391" i="7" s="1"/>
  <c r="AR391" i="7"/>
  <c r="BD391" i="7" s="1"/>
  <c r="J467" i="7"/>
  <c r="AO383" i="7"/>
  <c r="BA383" i="7" s="1"/>
  <c r="AU427" i="7"/>
  <c r="BG427" i="7" s="1"/>
  <c r="BN427" i="7"/>
  <c r="BX427" i="7" s="1"/>
  <c r="AZ433" i="7"/>
  <c r="BB433" i="7"/>
  <c r="AM383" i="7"/>
  <c r="AY383" i="7" s="1"/>
  <c r="H467" i="7"/>
  <c r="AV405" i="7"/>
  <c r="BH405" i="7" s="1"/>
  <c r="BO405" i="7"/>
  <c r="BY405" i="7" s="1"/>
  <c r="AT398" i="7"/>
  <c r="BF398" i="7" s="1"/>
  <c r="BM398" i="7"/>
  <c r="BW398" i="7" s="1"/>
  <c r="BM427" i="7"/>
  <c r="BW427" i="7" s="1"/>
  <c r="AT427" i="7"/>
  <c r="BF427" i="7" s="1"/>
  <c r="AZ403" i="7"/>
  <c r="BB403" i="7"/>
  <c r="BM391" i="7"/>
  <c r="BW391" i="7" s="1"/>
  <c r="AT391" i="7"/>
  <c r="BF391" i="7" s="1"/>
  <c r="AU413" i="7"/>
  <c r="BG413" i="7" s="1"/>
  <c r="BN413" i="7"/>
  <c r="BX413" i="7" s="1"/>
  <c r="AV457" i="7"/>
  <c r="BH457" i="7" s="1"/>
  <c r="BO457" i="7"/>
  <c r="BY457" i="7" s="1"/>
  <c r="AV442" i="7"/>
  <c r="BH442" i="7" s="1"/>
  <c r="BO442" i="7"/>
  <c r="BY442" i="7" s="1"/>
  <c r="AZ441" i="7"/>
  <c r="BB441" i="7"/>
  <c r="BK383" i="7"/>
  <c r="BU383" i="7" s="1"/>
  <c r="AR383" i="7"/>
  <c r="BD383" i="7" s="1"/>
  <c r="M467" i="7"/>
  <c r="R420" i="7"/>
  <c r="AW420" i="7" s="1"/>
  <c r="BI420" i="7" s="1"/>
  <c r="AN420" i="7"/>
  <c r="AZ416" i="7"/>
  <c r="BB416" i="7"/>
  <c r="BN457" i="7"/>
  <c r="BX457" i="7" s="1"/>
  <c r="AU457" i="7"/>
  <c r="BG457" i="7" s="1"/>
  <c r="R442" i="7"/>
  <c r="AW442" i="7" s="1"/>
  <c r="BI442" i="7" s="1"/>
  <c r="AN442" i="7"/>
  <c r="BB438" i="7"/>
  <c r="AZ438" i="7"/>
  <c r="BB386" i="7"/>
  <c r="AZ386" i="7"/>
  <c r="AN391" i="7"/>
  <c r="R391" i="7"/>
  <c r="AW391" i="7" s="1"/>
  <c r="BI391" i="7" s="1"/>
  <c r="BB408" i="7"/>
  <c r="AZ408" i="7"/>
  <c r="R413" i="7"/>
  <c r="AW413" i="7" s="1"/>
  <c r="BI413" i="7" s="1"/>
  <c r="AN413" i="7"/>
  <c r="CA439" i="7"/>
  <c r="BD439" i="7"/>
  <c r="BM457" i="7"/>
  <c r="BW457" i="7" s="1"/>
  <c r="AT457" i="7"/>
  <c r="BF457" i="7" s="1"/>
  <c r="BB397" i="7"/>
  <c r="AZ397" i="7"/>
  <c r="AZ446" i="7"/>
  <c r="BB446" i="7"/>
  <c r="AZ395" i="7"/>
  <c r="BB395" i="7"/>
  <c r="AZ455" i="7"/>
  <c r="BB455" i="7"/>
  <c r="AZ380" i="7"/>
  <c r="BB380" i="7"/>
  <c r="BB387" i="7"/>
  <c r="AZ387" i="7"/>
  <c r="AS442" i="7"/>
  <c r="BE442" i="7" s="1"/>
  <c r="BL442" i="7"/>
  <c r="BV442" i="7" s="1"/>
  <c r="S442" i="7"/>
  <c r="AX442" i="7" s="1"/>
  <c r="BJ442" i="7" s="1"/>
  <c r="BB454" i="7"/>
  <c r="AZ454" i="7"/>
  <c r="AZ410" i="7"/>
  <c r="BB410" i="7"/>
  <c r="AZ434" i="7"/>
  <c r="BB434" i="7"/>
  <c r="AZ463" i="7"/>
  <c r="BB463" i="7"/>
  <c r="BN398" i="7"/>
  <c r="BX398" i="7" s="1"/>
  <c r="AU398" i="7"/>
  <c r="BG398" i="7" s="1"/>
  <c r="AT449" i="7"/>
  <c r="BF449" i="7" s="1"/>
  <c r="BM449" i="7"/>
  <c r="BW449" i="7" s="1"/>
  <c r="BM464" i="7"/>
  <c r="AT464" i="7"/>
  <c r="BF464" i="7" s="1"/>
  <c r="AS464" i="7"/>
  <c r="BE464" i="7" s="1"/>
  <c r="BL464" i="7"/>
  <c r="S464" i="7"/>
  <c r="AU383" i="7"/>
  <c r="BG383" i="7" s="1"/>
  <c r="P467" i="7"/>
  <c r="BN383" i="7"/>
  <c r="BX383" i="7" s="1"/>
  <c r="AU391" i="7"/>
  <c r="BG391" i="7" s="1"/>
  <c r="BN391" i="7"/>
  <c r="BX391" i="7" s="1"/>
  <c r="S405" i="7"/>
  <c r="AX405" i="7" s="1"/>
  <c r="BJ405" i="7" s="1"/>
  <c r="AS405" i="7"/>
  <c r="BE405" i="7" s="1"/>
  <c r="BL405" i="7"/>
  <c r="BV405" i="7" s="1"/>
  <c r="BB456" i="7"/>
  <c r="AZ456" i="7"/>
  <c r="AZ419" i="7"/>
  <c r="BB419" i="7"/>
  <c r="BD446" i="7"/>
  <c r="CA446" i="7"/>
  <c r="AZ417" i="7"/>
  <c r="BB417" i="7"/>
  <c r="I467" i="7"/>
  <c r="AN383" i="7"/>
  <c r="R383" i="7"/>
  <c r="AW383" i="7" s="1"/>
  <c r="BI383" i="7" s="1"/>
  <c r="BB379" i="7"/>
  <c r="AZ379" i="7"/>
  <c r="S383" i="7"/>
  <c r="AX383" i="7" s="1"/>
  <c r="BJ383" i="7" s="1"/>
  <c r="AS383" i="7"/>
  <c r="BE383" i="7" s="1"/>
  <c r="BL383" i="7"/>
  <c r="BV383" i="7" s="1"/>
  <c r="N467" i="7"/>
  <c r="K467" i="7"/>
  <c r="AP467" i="7" s="1"/>
  <c r="AP383" i="7"/>
  <c r="AK464" i="7"/>
  <c r="AB467" i="7"/>
  <c r="BP464" i="7"/>
  <c r="AF467" i="7"/>
  <c r="BP467" i="7" s="1"/>
  <c r="BS464" i="7"/>
  <c r="AI467" i="7"/>
  <c r="BS467" i="7" s="1"/>
  <c r="BR464" i="7"/>
  <c r="AH467" i="7"/>
  <c r="BR467" i="7" s="1"/>
  <c r="BQ464" i="7"/>
  <c r="AL464" i="7"/>
  <c r="AG467" i="7"/>
  <c r="BT464" i="7"/>
  <c r="AJ467" i="7"/>
  <c r="BT467" i="7" s="1"/>
  <c r="O468" i="6"/>
  <c r="AU468" i="6"/>
  <c r="AX468" i="6"/>
  <c r="N468" i="6"/>
  <c r="AX398" i="6"/>
  <c r="AZ398" i="6" s="1"/>
  <c r="AI398" i="6"/>
  <c r="AQ398" i="6" s="1"/>
  <c r="AX420" i="6"/>
  <c r="AZ420" i="6" s="1"/>
  <c r="AI420" i="6"/>
  <c r="AQ420" i="6" s="1"/>
  <c r="AX435" i="6"/>
  <c r="AZ435" i="6" s="1"/>
  <c r="AI435" i="6"/>
  <c r="AQ435" i="6" s="1"/>
  <c r="N391" i="6"/>
  <c r="AK391" i="6" s="1"/>
  <c r="AS391" i="6" s="1"/>
  <c r="AE391" i="6"/>
  <c r="AM391" i="6" s="1"/>
  <c r="AH449" i="6"/>
  <c r="AP449" i="6" s="1"/>
  <c r="AU449" i="6"/>
  <c r="AW449" i="6" s="1"/>
  <c r="O449" i="6"/>
  <c r="AL449" i="6" s="1"/>
  <c r="AT449" i="6" s="1"/>
  <c r="AI457" i="6"/>
  <c r="AQ457" i="6" s="1"/>
  <c r="AX457" i="6"/>
  <c r="AZ457" i="6" s="1"/>
  <c r="AE457" i="6"/>
  <c r="AM457" i="6" s="1"/>
  <c r="N457" i="6"/>
  <c r="AK457" i="6" s="1"/>
  <c r="AS457" i="6" s="1"/>
  <c r="AX413" i="6"/>
  <c r="AZ413" i="6" s="1"/>
  <c r="AI413" i="6"/>
  <c r="AQ413" i="6" s="1"/>
  <c r="AF383" i="6"/>
  <c r="AN383" i="6" s="1"/>
  <c r="I467" i="6"/>
  <c r="AF467" i="6" s="1"/>
  <c r="AN467" i="6" s="1"/>
  <c r="N383" i="6"/>
  <c r="AK383" i="6" s="1"/>
  <c r="AS383" i="6" s="1"/>
  <c r="AE383" i="6"/>
  <c r="AM383" i="6" s="1"/>
  <c r="H467" i="6"/>
  <c r="AX442" i="6"/>
  <c r="AZ442" i="6" s="1"/>
  <c r="AI442" i="6"/>
  <c r="AQ442" i="6" s="1"/>
  <c r="AI383" i="6"/>
  <c r="AQ383" i="6" s="1"/>
  <c r="AX383" i="6"/>
  <c r="AZ383" i="6" s="1"/>
  <c r="L467" i="6"/>
  <c r="K467" i="6"/>
  <c r="AU383" i="6"/>
  <c r="AW383" i="6" s="1"/>
  <c r="O383" i="6"/>
  <c r="AL383" i="6" s="1"/>
  <c r="AT383" i="6" s="1"/>
  <c r="AH383" i="6"/>
  <c r="AP383" i="6" s="1"/>
  <c r="AE427" i="6"/>
  <c r="AM427" i="6" s="1"/>
  <c r="N427" i="6"/>
  <c r="AK427" i="6" s="1"/>
  <c r="AS427" i="6" s="1"/>
  <c r="N464" i="6"/>
  <c r="AE464" i="6"/>
  <c r="AM464" i="6" s="1"/>
  <c r="AU442" i="6"/>
  <c r="AW442" i="6" s="1"/>
  <c r="O442" i="6"/>
  <c r="AL442" i="6" s="1"/>
  <c r="AT442" i="6" s="1"/>
  <c r="AH442" i="6"/>
  <c r="AP442" i="6" s="1"/>
  <c r="N420" i="6"/>
  <c r="AK420" i="6" s="1"/>
  <c r="AS420" i="6" s="1"/>
  <c r="AE420" i="6"/>
  <c r="AM420" i="6" s="1"/>
  <c r="AX405" i="6"/>
  <c r="AZ405" i="6" s="1"/>
  <c r="AI405" i="6"/>
  <c r="AQ405" i="6" s="1"/>
  <c r="AI427" i="6"/>
  <c r="AQ427" i="6" s="1"/>
  <c r="AX427" i="6"/>
  <c r="AZ427" i="6" s="1"/>
  <c r="AE435" i="6"/>
  <c r="AM435" i="6" s="1"/>
  <c r="N435" i="6"/>
  <c r="AK435" i="6" s="1"/>
  <c r="AS435" i="6" s="1"/>
  <c r="AI391" i="6"/>
  <c r="AQ391" i="6" s="1"/>
  <c r="AX391" i="6"/>
  <c r="AZ391" i="6" s="1"/>
  <c r="O405" i="6"/>
  <c r="AL405" i="6" s="1"/>
  <c r="AT405" i="6" s="1"/>
  <c r="AU405" i="6"/>
  <c r="AW405" i="6" s="1"/>
  <c r="AH405" i="6"/>
  <c r="AP405" i="6" s="1"/>
  <c r="AH435" i="6"/>
  <c r="AP435" i="6" s="1"/>
  <c r="O435" i="6"/>
  <c r="AL435" i="6" s="1"/>
  <c r="AT435" i="6" s="1"/>
  <c r="AU435" i="6"/>
  <c r="AW435" i="6" s="1"/>
  <c r="AJ383" i="6"/>
  <c r="AR383" i="6" s="1"/>
  <c r="M467" i="6"/>
  <c r="O413" i="6"/>
  <c r="AL413" i="6" s="1"/>
  <c r="AT413" i="6" s="1"/>
  <c r="AH413" i="6"/>
  <c r="AP413" i="6" s="1"/>
  <c r="AU413" i="6"/>
  <c r="AW413" i="6" s="1"/>
  <c r="AE398" i="6"/>
  <c r="AM398" i="6" s="1"/>
  <c r="N398" i="6"/>
  <c r="AK398" i="6" s="1"/>
  <c r="AS398" i="6" s="1"/>
  <c r="N405" i="6"/>
  <c r="AK405" i="6" s="1"/>
  <c r="AS405" i="6" s="1"/>
  <c r="AE405" i="6"/>
  <c r="AM405" i="6" s="1"/>
  <c r="AE442" i="6"/>
  <c r="AM442" i="6" s="1"/>
  <c r="N442" i="6"/>
  <c r="AK442" i="6" s="1"/>
  <c r="AS442" i="6" s="1"/>
  <c r="AX464" i="6"/>
  <c r="AI464" i="6"/>
  <c r="AQ464" i="6" s="1"/>
  <c r="J467" i="6"/>
  <c r="AG467" i="6" s="1"/>
  <c r="AO467" i="6" s="1"/>
  <c r="AG383" i="6"/>
  <c r="AO383" i="6" s="1"/>
  <c r="O457" i="6"/>
  <c r="AL457" i="6" s="1"/>
  <c r="AT457" i="6" s="1"/>
  <c r="AH457" i="6"/>
  <c r="AP457" i="6" s="1"/>
  <c r="AU457" i="6"/>
  <c r="AW457" i="6" s="1"/>
  <c r="N449" i="6"/>
  <c r="AK449" i="6" s="1"/>
  <c r="AS449" i="6" s="1"/>
  <c r="AE449" i="6"/>
  <c r="AM449" i="6" s="1"/>
  <c r="O464" i="6"/>
  <c r="AH464" i="6"/>
  <c r="AP464" i="6" s="1"/>
  <c r="AU464" i="6"/>
  <c r="O427" i="6"/>
  <c r="AL427" i="6" s="1"/>
  <c r="AT427" i="6" s="1"/>
  <c r="AH427" i="6"/>
  <c r="AP427" i="6" s="1"/>
  <c r="AU427" i="6"/>
  <c r="AW427" i="6" s="1"/>
  <c r="AH398" i="6"/>
  <c r="AP398" i="6" s="1"/>
  <c r="AU398" i="6"/>
  <c r="AW398" i="6" s="1"/>
  <c r="O398" i="6"/>
  <c r="AL398" i="6" s="1"/>
  <c r="AT398" i="6" s="1"/>
  <c r="AU420" i="6"/>
  <c r="AW420" i="6" s="1"/>
  <c r="O420" i="6"/>
  <c r="AL420" i="6" s="1"/>
  <c r="AT420" i="6" s="1"/>
  <c r="AH420" i="6"/>
  <c r="AP420" i="6" s="1"/>
  <c r="AE413" i="6"/>
  <c r="AM413" i="6" s="1"/>
  <c r="N413" i="6"/>
  <c r="AK413" i="6" s="1"/>
  <c r="AS413" i="6" s="1"/>
  <c r="O391" i="6"/>
  <c r="AL391" i="6" s="1"/>
  <c r="AT391" i="6" s="1"/>
  <c r="AH391" i="6"/>
  <c r="AP391" i="6" s="1"/>
  <c r="AU391" i="6"/>
  <c r="AW391" i="6" s="1"/>
  <c r="AI449" i="6"/>
  <c r="AQ449" i="6" s="1"/>
  <c r="AX449" i="6"/>
  <c r="AZ449" i="6" s="1"/>
  <c r="AD465" i="6"/>
  <c r="AL465" i="6" s="1"/>
  <c r="AT465" i="6" s="1"/>
  <c r="AV465" i="6"/>
  <c r="AW465" i="6" s="1"/>
  <c r="AD406" i="6"/>
  <c r="AL406" i="6" s="1"/>
  <c r="AT406" i="6" s="1"/>
  <c r="AV406" i="6"/>
  <c r="AW406" i="6" s="1"/>
  <c r="AC384" i="6"/>
  <c r="AK384" i="6" s="1"/>
  <c r="AS384" i="6" s="1"/>
  <c r="W468" i="6"/>
  <c r="AD421" i="6"/>
  <c r="AL421" i="6" s="1"/>
  <c r="AT421" i="6" s="1"/>
  <c r="AV421" i="6"/>
  <c r="AW421" i="6" s="1"/>
  <c r="AD436" i="6"/>
  <c r="AL436" i="6" s="1"/>
  <c r="AT436" i="6" s="1"/>
  <c r="AV436" i="6"/>
  <c r="AW436" i="6" s="1"/>
  <c r="AD384" i="6"/>
  <c r="AL384" i="6" s="1"/>
  <c r="AT384" i="6" s="1"/>
  <c r="AV384" i="6"/>
  <c r="AW384" i="6" s="1"/>
  <c r="Z468" i="6"/>
  <c r="AH468" i="6" s="1"/>
  <c r="AP468" i="6" s="1"/>
  <c r="AD443" i="6"/>
  <c r="AL443" i="6" s="1"/>
  <c r="AT443" i="6" s="1"/>
  <c r="AV443" i="6"/>
  <c r="AW443" i="6" s="1"/>
  <c r="AY384" i="6"/>
  <c r="AZ384" i="6" s="1"/>
  <c r="AA468" i="6"/>
  <c r="AD392" i="6"/>
  <c r="AL392" i="6" s="1"/>
  <c r="AT392" i="6" s="1"/>
  <c r="AV392" i="6"/>
  <c r="AW392" i="6" s="1"/>
  <c r="AD450" i="6"/>
  <c r="AL450" i="6" s="1"/>
  <c r="AT450" i="6" s="1"/>
  <c r="AV450" i="6"/>
  <c r="AW450" i="6" s="1"/>
  <c r="AD458" i="6"/>
  <c r="AL458" i="6" s="1"/>
  <c r="AT458" i="6" s="1"/>
  <c r="AV458" i="6"/>
  <c r="AW458" i="6" s="1"/>
  <c r="AD399" i="6"/>
  <c r="AL399" i="6" s="1"/>
  <c r="AT399" i="6" s="1"/>
  <c r="AV399" i="6"/>
  <c r="AW399" i="6" s="1"/>
  <c r="AD428" i="6"/>
  <c r="AL428" i="6" s="1"/>
  <c r="AT428" i="6" s="1"/>
  <c r="AV428" i="6"/>
  <c r="AW428" i="6" s="1"/>
  <c r="AV414" i="6"/>
  <c r="AW414" i="6" s="1"/>
  <c r="AD414" i="6"/>
  <c r="AL414" i="6" s="1"/>
  <c r="AT414" i="6" s="1"/>
  <c r="AF463" i="5"/>
  <c r="AN463" i="5" s="1"/>
  <c r="X464" i="5"/>
  <c r="AY463" i="5"/>
  <c r="AZ463" i="5" s="1"/>
  <c r="AA464" i="5"/>
  <c r="AC463" i="5"/>
  <c r="AK463" i="5" s="1"/>
  <c r="AS463" i="5" s="1"/>
  <c r="W464" i="5"/>
  <c r="AJ463" i="5"/>
  <c r="AR463" i="5" s="1"/>
  <c r="AB464" i="5"/>
  <c r="Z464" i="5"/>
  <c r="AD463" i="5"/>
  <c r="AL463" i="5" s="1"/>
  <c r="AT463" i="5" s="1"/>
  <c r="AV463" i="5"/>
  <c r="AW463" i="5" s="1"/>
  <c r="AG463" i="5"/>
  <c r="AO463" i="5" s="1"/>
  <c r="Y464" i="5"/>
  <c r="AY384" i="5"/>
  <c r="AZ384" i="5" s="1"/>
  <c r="AA468" i="5"/>
  <c r="AY468" i="5" s="1"/>
  <c r="AD428" i="5"/>
  <c r="AL428" i="5" s="1"/>
  <c r="AT428" i="5" s="1"/>
  <c r="AV428" i="5"/>
  <c r="AW428" i="5" s="1"/>
  <c r="AD465" i="5"/>
  <c r="AL465" i="5" s="1"/>
  <c r="AT465" i="5" s="1"/>
  <c r="AV465" i="5"/>
  <c r="AW465" i="5" s="1"/>
  <c r="AD406" i="5"/>
  <c r="AL406" i="5" s="1"/>
  <c r="AT406" i="5" s="1"/>
  <c r="AV406" i="5"/>
  <c r="AW406" i="5" s="1"/>
  <c r="AD458" i="5"/>
  <c r="AL458" i="5" s="1"/>
  <c r="AT458" i="5" s="1"/>
  <c r="AV458" i="5"/>
  <c r="AW458" i="5" s="1"/>
  <c r="AD450" i="5"/>
  <c r="AL450" i="5" s="1"/>
  <c r="AT450" i="5" s="1"/>
  <c r="AV450" i="5"/>
  <c r="AW450" i="5" s="1"/>
  <c r="AD443" i="5"/>
  <c r="AL443" i="5" s="1"/>
  <c r="AT443" i="5" s="1"/>
  <c r="AV443" i="5"/>
  <c r="AW443" i="5" s="1"/>
  <c r="AD399" i="5"/>
  <c r="AL399" i="5" s="1"/>
  <c r="AT399" i="5" s="1"/>
  <c r="AV399" i="5"/>
  <c r="AW399" i="5" s="1"/>
  <c r="AD384" i="5"/>
  <c r="AL384" i="5" s="1"/>
  <c r="AT384" i="5" s="1"/>
  <c r="AV384" i="5"/>
  <c r="AW384" i="5" s="1"/>
  <c r="Z468" i="5"/>
  <c r="AC384" i="5"/>
  <c r="AK384" i="5" s="1"/>
  <c r="AS384" i="5" s="1"/>
  <c r="W468" i="5"/>
  <c r="AC468" i="5" s="1"/>
  <c r="AD436" i="5"/>
  <c r="AL436" i="5" s="1"/>
  <c r="AT436" i="5" s="1"/>
  <c r="AV436" i="5"/>
  <c r="AW436" i="5" s="1"/>
  <c r="AD421" i="5"/>
  <c r="AL421" i="5" s="1"/>
  <c r="AT421" i="5" s="1"/>
  <c r="AV421" i="5"/>
  <c r="AW421" i="5" s="1"/>
  <c r="AD414" i="5"/>
  <c r="AL414" i="5" s="1"/>
  <c r="AT414" i="5" s="1"/>
  <c r="AV414" i="5"/>
  <c r="AW414" i="5" s="1"/>
  <c r="AD392" i="5"/>
  <c r="AL392" i="5" s="1"/>
  <c r="AT392" i="5" s="1"/>
  <c r="AV392" i="5"/>
  <c r="AW392" i="5" s="1"/>
  <c r="O468" i="5"/>
  <c r="AH468" i="5"/>
  <c r="AP468" i="5" s="1"/>
  <c r="AU468" i="5"/>
  <c r="N468" i="5"/>
  <c r="AK468" i="5" s="1"/>
  <c r="AS468" i="5" s="1"/>
  <c r="AE468" i="5"/>
  <c r="AM468" i="5" s="1"/>
  <c r="AI468" i="5"/>
  <c r="AQ468" i="5" s="1"/>
  <c r="AX468" i="5"/>
  <c r="AZ468" i="5" s="1"/>
  <c r="N413" i="5"/>
  <c r="AK413" i="5" s="1"/>
  <c r="AS413" i="5" s="1"/>
  <c r="AE413" i="5"/>
  <c r="AM413" i="5" s="1"/>
  <c r="AI420" i="5"/>
  <c r="AQ420" i="5" s="1"/>
  <c r="AX420" i="5"/>
  <c r="AZ420" i="5" s="1"/>
  <c r="O457" i="5"/>
  <c r="AL457" i="5" s="1"/>
  <c r="AT457" i="5" s="1"/>
  <c r="AH457" i="5"/>
  <c r="AP457" i="5" s="1"/>
  <c r="AU457" i="5"/>
  <c r="AW457" i="5" s="1"/>
  <c r="O391" i="5"/>
  <c r="AL391" i="5" s="1"/>
  <c r="AT391" i="5" s="1"/>
  <c r="AH391" i="5"/>
  <c r="AP391" i="5" s="1"/>
  <c r="AU391" i="5"/>
  <c r="AW391" i="5" s="1"/>
  <c r="AI442" i="5"/>
  <c r="AQ442" i="5" s="1"/>
  <c r="AX442" i="5"/>
  <c r="AZ442" i="5" s="1"/>
  <c r="AI464" i="5"/>
  <c r="AQ464" i="5" s="1"/>
  <c r="AX464" i="5"/>
  <c r="AQ380" i="5"/>
  <c r="BA380" i="5"/>
  <c r="N449" i="5"/>
  <c r="AK449" i="5" s="1"/>
  <c r="AS449" i="5" s="1"/>
  <c r="AE449" i="5"/>
  <c r="AM449" i="5" s="1"/>
  <c r="AI457" i="5"/>
  <c r="AQ457" i="5" s="1"/>
  <c r="AX457" i="5"/>
  <c r="AZ457" i="5" s="1"/>
  <c r="AI405" i="5"/>
  <c r="AQ405" i="5" s="1"/>
  <c r="AX405" i="5"/>
  <c r="AZ405" i="5" s="1"/>
  <c r="O405" i="5"/>
  <c r="AL405" i="5" s="1"/>
  <c r="AT405" i="5" s="1"/>
  <c r="AH405" i="5"/>
  <c r="AP405" i="5" s="1"/>
  <c r="AU405" i="5"/>
  <c r="AW405" i="5" s="1"/>
  <c r="N457" i="5"/>
  <c r="AK457" i="5" s="1"/>
  <c r="AS457" i="5" s="1"/>
  <c r="AE457" i="5"/>
  <c r="AM457" i="5" s="1"/>
  <c r="AG383" i="5"/>
  <c r="AO383" i="5" s="1"/>
  <c r="J467" i="5"/>
  <c r="N405" i="5"/>
  <c r="AK405" i="5" s="1"/>
  <c r="AS405" i="5" s="1"/>
  <c r="AE405" i="5"/>
  <c r="AM405" i="5" s="1"/>
  <c r="AI435" i="5"/>
  <c r="AQ435" i="5" s="1"/>
  <c r="AX435" i="5"/>
  <c r="AZ435" i="5" s="1"/>
  <c r="AI413" i="5"/>
  <c r="AQ413" i="5" s="1"/>
  <c r="AX413" i="5"/>
  <c r="AZ413" i="5" s="1"/>
  <c r="N427" i="5"/>
  <c r="AK427" i="5" s="1"/>
  <c r="AS427" i="5" s="1"/>
  <c r="AE427" i="5"/>
  <c r="AM427" i="5" s="1"/>
  <c r="AQ379" i="5"/>
  <c r="BA379" i="5"/>
  <c r="AI383" i="5"/>
  <c r="AQ383" i="5" s="1"/>
  <c r="AX383" i="5"/>
  <c r="AZ383" i="5" s="1"/>
  <c r="L467" i="5"/>
  <c r="O464" i="5"/>
  <c r="AH464" i="5"/>
  <c r="AP464" i="5" s="1"/>
  <c r="AU464" i="5"/>
  <c r="O442" i="5"/>
  <c r="AL442" i="5" s="1"/>
  <c r="AT442" i="5" s="1"/>
  <c r="AH442" i="5"/>
  <c r="AP442" i="5" s="1"/>
  <c r="AU442" i="5"/>
  <c r="AW442" i="5" s="1"/>
  <c r="O435" i="5"/>
  <c r="AL435" i="5" s="1"/>
  <c r="AT435" i="5" s="1"/>
  <c r="AH435" i="5"/>
  <c r="AP435" i="5" s="1"/>
  <c r="AU435" i="5"/>
  <c r="AW435" i="5" s="1"/>
  <c r="O449" i="5"/>
  <c r="AL449" i="5" s="1"/>
  <c r="AT449" i="5" s="1"/>
  <c r="AH449" i="5"/>
  <c r="AP449" i="5" s="1"/>
  <c r="AU449" i="5"/>
  <c r="AW449" i="5" s="1"/>
  <c r="O420" i="5"/>
  <c r="AL420" i="5" s="1"/>
  <c r="AT420" i="5" s="1"/>
  <c r="AH420" i="5"/>
  <c r="AP420" i="5" s="1"/>
  <c r="AU420" i="5"/>
  <c r="AW420" i="5" s="1"/>
  <c r="N420" i="5"/>
  <c r="AK420" i="5" s="1"/>
  <c r="AS420" i="5" s="1"/>
  <c r="AE420" i="5"/>
  <c r="AM420" i="5" s="1"/>
  <c r="AI391" i="5"/>
  <c r="AQ391" i="5" s="1"/>
  <c r="AX391" i="5"/>
  <c r="AZ391" i="5" s="1"/>
  <c r="N435" i="5"/>
  <c r="AK435" i="5" s="1"/>
  <c r="AS435" i="5" s="1"/>
  <c r="AE435" i="5"/>
  <c r="AM435" i="5" s="1"/>
  <c r="AJ383" i="5"/>
  <c r="AR383" i="5" s="1"/>
  <c r="M467" i="5"/>
  <c r="N464" i="5"/>
  <c r="AE464" i="5"/>
  <c r="AM464" i="5" s="1"/>
  <c r="AI427" i="5"/>
  <c r="AQ427" i="5" s="1"/>
  <c r="AX427" i="5"/>
  <c r="AZ427" i="5" s="1"/>
  <c r="O427" i="5"/>
  <c r="AL427" i="5" s="1"/>
  <c r="AT427" i="5" s="1"/>
  <c r="AH427" i="5"/>
  <c r="AP427" i="5" s="1"/>
  <c r="AU427" i="5"/>
  <c r="AW427" i="5" s="1"/>
  <c r="O413" i="5"/>
  <c r="AL413" i="5" s="1"/>
  <c r="AT413" i="5" s="1"/>
  <c r="AH413" i="5"/>
  <c r="AP413" i="5" s="1"/>
  <c r="AU413" i="5"/>
  <c r="AW413" i="5" s="1"/>
  <c r="AF383" i="5"/>
  <c r="AN383" i="5" s="1"/>
  <c r="I467" i="5"/>
  <c r="O398" i="5"/>
  <c r="AL398" i="5" s="1"/>
  <c r="AT398" i="5" s="1"/>
  <c r="AH398" i="5"/>
  <c r="AP398" i="5" s="1"/>
  <c r="AU398" i="5"/>
  <c r="AW398" i="5" s="1"/>
  <c r="AI398" i="5"/>
  <c r="AQ398" i="5" s="1"/>
  <c r="AX398" i="5"/>
  <c r="AZ398" i="5" s="1"/>
  <c r="N398" i="5"/>
  <c r="AK398" i="5" s="1"/>
  <c r="AS398" i="5" s="1"/>
  <c r="AE398" i="5"/>
  <c r="AM398" i="5" s="1"/>
  <c r="N391" i="5"/>
  <c r="AK391" i="5" s="1"/>
  <c r="AS391" i="5" s="1"/>
  <c r="AE391" i="5"/>
  <c r="AM391" i="5" s="1"/>
  <c r="N383" i="5"/>
  <c r="AK383" i="5" s="1"/>
  <c r="AS383" i="5" s="1"/>
  <c r="AE383" i="5"/>
  <c r="AM383" i="5" s="1"/>
  <c r="H467" i="5"/>
  <c r="AI449" i="5"/>
  <c r="AQ449" i="5" s="1"/>
  <c r="AX449" i="5"/>
  <c r="AZ449" i="5" s="1"/>
  <c r="N442" i="5"/>
  <c r="AK442" i="5" s="1"/>
  <c r="AS442" i="5" s="1"/>
  <c r="AE442" i="5"/>
  <c r="AM442" i="5" s="1"/>
  <c r="O383" i="5"/>
  <c r="AL383" i="5" s="1"/>
  <c r="AT383" i="5" s="1"/>
  <c r="AH383" i="5"/>
  <c r="AP383" i="5" s="1"/>
  <c r="AU383" i="5"/>
  <c r="AW383" i="5" s="1"/>
  <c r="K467" i="5"/>
  <c r="AA467" i="4"/>
  <c r="AC463" i="4"/>
  <c r="AK463" i="4" s="1"/>
  <c r="AS463" i="4" s="1"/>
  <c r="W464" i="4"/>
  <c r="AF463" i="4"/>
  <c r="AN463" i="4" s="1"/>
  <c r="X464" i="4"/>
  <c r="Z464" i="4"/>
  <c r="AD463" i="4"/>
  <c r="AL463" i="4" s="1"/>
  <c r="AT463" i="4" s="1"/>
  <c r="AV463" i="4"/>
  <c r="AW463" i="4" s="1"/>
  <c r="AJ463" i="4"/>
  <c r="AR463" i="4" s="1"/>
  <c r="AB464" i="4"/>
  <c r="AY464" i="4" s="1"/>
  <c r="AG463" i="4"/>
  <c r="AO463" i="4" s="1"/>
  <c r="Y464" i="4"/>
  <c r="AC384" i="4"/>
  <c r="AK384" i="4" s="1"/>
  <c r="AS384" i="4" s="1"/>
  <c r="W468" i="4"/>
  <c r="AC468" i="4" s="1"/>
  <c r="AD399" i="4"/>
  <c r="AL399" i="4" s="1"/>
  <c r="AT399" i="4" s="1"/>
  <c r="AV399" i="4"/>
  <c r="AW399" i="4" s="1"/>
  <c r="AD465" i="4"/>
  <c r="AL465" i="4" s="1"/>
  <c r="AT465" i="4" s="1"/>
  <c r="AV465" i="4"/>
  <c r="AW465" i="4" s="1"/>
  <c r="AD458" i="4"/>
  <c r="AL458" i="4" s="1"/>
  <c r="AT458" i="4" s="1"/>
  <c r="AV458" i="4"/>
  <c r="AW458" i="4" s="1"/>
  <c r="AD414" i="4"/>
  <c r="AL414" i="4" s="1"/>
  <c r="AT414" i="4" s="1"/>
  <c r="AV414" i="4"/>
  <c r="AW414" i="4" s="1"/>
  <c r="AD421" i="4"/>
  <c r="AL421" i="4" s="1"/>
  <c r="AT421" i="4" s="1"/>
  <c r="AV421" i="4"/>
  <c r="AW421" i="4" s="1"/>
  <c r="AD428" i="4"/>
  <c r="AL428" i="4" s="1"/>
  <c r="AT428" i="4" s="1"/>
  <c r="AV428" i="4"/>
  <c r="AW428" i="4" s="1"/>
  <c r="AD392" i="4"/>
  <c r="AL392" i="4" s="1"/>
  <c r="AT392" i="4" s="1"/>
  <c r="AV392" i="4"/>
  <c r="AW392" i="4" s="1"/>
  <c r="AD450" i="4"/>
  <c r="AL450" i="4" s="1"/>
  <c r="AT450" i="4" s="1"/>
  <c r="AV450" i="4"/>
  <c r="AW450" i="4" s="1"/>
  <c r="AY384" i="4"/>
  <c r="AZ384" i="4" s="1"/>
  <c r="AA468" i="4"/>
  <c r="AY468" i="4" s="1"/>
  <c r="AD443" i="4"/>
  <c r="AL443" i="4" s="1"/>
  <c r="AT443" i="4" s="1"/>
  <c r="AV443" i="4"/>
  <c r="AW443" i="4" s="1"/>
  <c r="AD436" i="4"/>
  <c r="AL436" i="4" s="1"/>
  <c r="AT436" i="4" s="1"/>
  <c r="AV436" i="4"/>
  <c r="AW436" i="4" s="1"/>
  <c r="AD384" i="4"/>
  <c r="AL384" i="4" s="1"/>
  <c r="AT384" i="4" s="1"/>
  <c r="AV384" i="4"/>
  <c r="AW384" i="4" s="1"/>
  <c r="Z468" i="4"/>
  <c r="AH468" i="4" s="1"/>
  <c r="AP468" i="4" s="1"/>
  <c r="AD406" i="4"/>
  <c r="AL406" i="4" s="1"/>
  <c r="AT406" i="4" s="1"/>
  <c r="AV406" i="4"/>
  <c r="AW406" i="4" s="1"/>
  <c r="N468" i="4"/>
  <c r="AK468" i="4" s="1"/>
  <c r="AS468" i="4" s="1"/>
  <c r="AE468" i="4"/>
  <c r="AM468" i="4" s="1"/>
  <c r="O468" i="4"/>
  <c r="AU468" i="4"/>
  <c r="AI468" i="4"/>
  <c r="AQ468" i="4" s="1"/>
  <c r="AX468" i="4"/>
  <c r="AZ468" i="4" s="1"/>
  <c r="AI413" i="4"/>
  <c r="AQ413" i="4" s="1"/>
  <c r="AX413" i="4"/>
  <c r="AZ413" i="4" s="1"/>
  <c r="AI391" i="4"/>
  <c r="AQ391" i="4" s="1"/>
  <c r="AX391" i="4"/>
  <c r="AZ391" i="4" s="1"/>
  <c r="AQ379" i="4"/>
  <c r="BA379" i="4"/>
  <c r="AI383" i="4"/>
  <c r="AQ383" i="4" s="1"/>
  <c r="AX383" i="4"/>
  <c r="AZ383" i="4" s="1"/>
  <c r="L467" i="4"/>
  <c r="N457" i="4"/>
  <c r="AK457" i="4" s="1"/>
  <c r="AS457" i="4" s="1"/>
  <c r="AE457" i="4"/>
  <c r="AM457" i="4" s="1"/>
  <c r="N383" i="4"/>
  <c r="AK383" i="4" s="1"/>
  <c r="AS383" i="4" s="1"/>
  <c r="AE383" i="4"/>
  <c r="AM383" i="4" s="1"/>
  <c r="H467" i="4"/>
  <c r="AI442" i="4"/>
  <c r="AQ442" i="4" s="1"/>
  <c r="AX442" i="4"/>
  <c r="AZ442" i="4" s="1"/>
  <c r="O413" i="4"/>
  <c r="AL413" i="4" s="1"/>
  <c r="AT413" i="4" s="1"/>
  <c r="AH413" i="4"/>
  <c r="AP413" i="4" s="1"/>
  <c r="AU413" i="4"/>
  <c r="AW413" i="4" s="1"/>
  <c r="N442" i="4"/>
  <c r="AK442" i="4" s="1"/>
  <c r="AS442" i="4" s="1"/>
  <c r="AE442" i="4"/>
  <c r="AM442" i="4" s="1"/>
  <c r="AI435" i="4"/>
  <c r="AQ435" i="4" s="1"/>
  <c r="AX435" i="4"/>
  <c r="AZ435" i="4" s="1"/>
  <c r="AQ380" i="4"/>
  <c r="BA380" i="4"/>
  <c r="AI405" i="4"/>
  <c r="AQ405" i="4" s="1"/>
  <c r="AX405" i="4"/>
  <c r="AZ405" i="4" s="1"/>
  <c r="N391" i="4"/>
  <c r="AK391" i="4" s="1"/>
  <c r="AS391" i="4" s="1"/>
  <c r="AE391" i="4"/>
  <c r="AM391" i="4" s="1"/>
  <c r="N449" i="4"/>
  <c r="AK449" i="4" s="1"/>
  <c r="AS449" i="4" s="1"/>
  <c r="AE449" i="4"/>
  <c r="AM449" i="4" s="1"/>
  <c r="O449" i="4"/>
  <c r="AL449" i="4" s="1"/>
  <c r="AT449" i="4" s="1"/>
  <c r="AH449" i="4"/>
  <c r="AP449" i="4" s="1"/>
  <c r="AU449" i="4"/>
  <c r="AW449" i="4" s="1"/>
  <c r="O435" i="4"/>
  <c r="AL435" i="4" s="1"/>
  <c r="AT435" i="4" s="1"/>
  <c r="AH435" i="4"/>
  <c r="AP435" i="4" s="1"/>
  <c r="AU435" i="4"/>
  <c r="AW435" i="4" s="1"/>
  <c r="N405" i="4"/>
  <c r="AK405" i="4" s="1"/>
  <c r="AS405" i="4" s="1"/>
  <c r="AE405" i="4"/>
  <c r="AM405" i="4" s="1"/>
  <c r="O457" i="4"/>
  <c r="AL457" i="4" s="1"/>
  <c r="AT457" i="4" s="1"/>
  <c r="AH457" i="4"/>
  <c r="AP457" i="4" s="1"/>
  <c r="AU457" i="4"/>
  <c r="AW457" i="4" s="1"/>
  <c r="AI457" i="4"/>
  <c r="AQ457" i="4" s="1"/>
  <c r="AX457" i="4"/>
  <c r="AZ457" i="4" s="1"/>
  <c r="O391" i="4"/>
  <c r="AL391" i="4" s="1"/>
  <c r="AT391" i="4" s="1"/>
  <c r="AH391" i="4"/>
  <c r="AP391" i="4" s="1"/>
  <c r="AU391" i="4"/>
  <c r="AW391" i="4" s="1"/>
  <c r="AI449" i="4"/>
  <c r="AQ449" i="4" s="1"/>
  <c r="AX449" i="4"/>
  <c r="AZ449" i="4" s="1"/>
  <c r="N435" i="4"/>
  <c r="AK435" i="4" s="1"/>
  <c r="AS435" i="4" s="1"/>
  <c r="AE435" i="4"/>
  <c r="AM435" i="4" s="1"/>
  <c r="O464" i="4"/>
  <c r="AH464" i="4"/>
  <c r="AP464" i="4" s="1"/>
  <c r="AU464" i="4"/>
  <c r="O442" i="4"/>
  <c r="AL442" i="4" s="1"/>
  <c r="AT442" i="4" s="1"/>
  <c r="AH442" i="4"/>
  <c r="AP442" i="4" s="1"/>
  <c r="AU442" i="4"/>
  <c r="AW442" i="4" s="1"/>
  <c r="AI427" i="4"/>
  <c r="AQ427" i="4" s="1"/>
  <c r="AX427" i="4"/>
  <c r="AZ427" i="4" s="1"/>
  <c r="O427" i="4"/>
  <c r="AL427" i="4" s="1"/>
  <c r="AT427" i="4" s="1"/>
  <c r="AH427" i="4"/>
  <c r="AP427" i="4" s="1"/>
  <c r="AU427" i="4"/>
  <c r="AW427" i="4" s="1"/>
  <c r="AG383" i="4"/>
  <c r="AO383" i="4" s="1"/>
  <c r="J467" i="4"/>
  <c r="O420" i="4"/>
  <c r="AL420" i="4" s="1"/>
  <c r="AT420" i="4" s="1"/>
  <c r="AH420" i="4"/>
  <c r="AP420" i="4" s="1"/>
  <c r="AU420" i="4"/>
  <c r="AW420" i="4" s="1"/>
  <c r="N413" i="4"/>
  <c r="AK413" i="4" s="1"/>
  <c r="AS413" i="4" s="1"/>
  <c r="AE413" i="4"/>
  <c r="AM413" i="4" s="1"/>
  <c r="AI398" i="4"/>
  <c r="AQ398" i="4" s="1"/>
  <c r="AX398" i="4"/>
  <c r="AZ398" i="4" s="1"/>
  <c r="AI464" i="4"/>
  <c r="AQ464" i="4" s="1"/>
  <c r="AX464" i="4"/>
  <c r="AJ383" i="4"/>
  <c r="AR383" i="4" s="1"/>
  <c r="M467" i="4"/>
  <c r="N427" i="4"/>
  <c r="AK427" i="4" s="1"/>
  <c r="AS427" i="4" s="1"/>
  <c r="AE427" i="4"/>
  <c r="AM427" i="4" s="1"/>
  <c r="O383" i="4"/>
  <c r="AL383" i="4" s="1"/>
  <c r="AT383" i="4" s="1"/>
  <c r="AH383" i="4"/>
  <c r="AP383" i="4" s="1"/>
  <c r="AU383" i="4"/>
  <c r="AW383" i="4" s="1"/>
  <c r="K467" i="4"/>
  <c r="N420" i="4"/>
  <c r="AK420" i="4" s="1"/>
  <c r="AS420" i="4" s="1"/>
  <c r="AE420" i="4"/>
  <c r="AM420" i="4" s="1"/>
  <c r="N398" i="4"/>
  <c r="AK398" i="4" s="1"/>
  <c r="AS398" i="4" s="1"/>
  <c r="AE398" i="4"/>
  <c r="AM398" i="4" s="1"/>
  <c r="AI420" i="4"/>
  <c r="AQ420" i="4" s="1"/>
  <c r="AX420" i="4"/>
  <c r="AZ420" i="4" s="1"/>
  <c r="AF383" i="4"/>
  <c r="AN383" i="4" s="1"/>
  <c r="I467" i="4"/>
  <c r="O405" i="4"/>
  <c r="AL405" i="4" s="1"/>
  <c r="AT405" i="4" s="1"/>
  <c r="AH405" i="4"/>
  <c r="AP405" i="4" s="1"/>
  <c r="AU405" i="4"/>
  <c r="AW405" i="4" s="1"/>
  <c r="O398" i="4"/>
  <c r="AL398" i="4" s="1"/>
  <c r="AT398" i="4" s="1"/>
  <c r="AH398" i="4"/>
  <c r="AP398" i="4" s="1"/>
  <c r="AU398" i="4"/>
  <c r="AW398" i="4" s="1"/>
  <c r="N464" i="4"/>
  <c r="AE464" i="4"/>
  <c r="AM464" i="4" s="1"/>
  <c r="BA383" i="3"/>
  <c r="BG383" i="3" s="1"/>
  <c r="BM383" i="3"/>
  <c r="BY383" i="3" s="1"/>
  <c r="CE383" i="3" s="1"/>
  <c r="AO467" i="3"/>
  <c r="AF431" i="3"/>
  <c r="AL431" i="3" s="1"/>
  <c r="CI431" i="3"/>
  <c r="CJ431" i="3"/>
  <c r="BP431" i="3"/>
  <c r="CB431" i="3" s="1"/>
  <c r="CH431" i="3" s="1"/>
  <c r="BD431" i="3"/>
  <c r="BJ431" i="3" s="1"/>
  <c r="AZ457" i="3"/>
  <c r="BF457" i="3" s="1"/>
  <c r="BL457" i="3"/>
  <c r="BX457" i="3" s="1"/>
  <c r="CD457" i="3" s="1"/>
  <c r="AF404" i="3"/>
  <c r="AL404" i="3" s="1"/>
  <c r="CJ404" i="3"/>
  <c r="CI404" i="3"/>
  <c r="BB457" i="3"/>
  <c r="BH457" i="3" s="1"/>
  <c r="BN457" i="3"/>
  <c r="BZ457" i="3" s="1"/>
  <c r="CF457" i="3" s="1"/>
  <c r="AF452" i="3"/>
  <c r="AL452" i="3" s="1"/>
  <c r="CI452" i="3"/>
  <c r="M457" i="3"/>
  <c r="AA457" i="3"/>
  <c r="AG457" i="3" s="1"/>
  <c r="AZ413" i="3"/>
  <c r="BF413" i="3" s="1"/>
  <c r="BL413" i="3"/>
  <c r="BX413" i="3" s="1"/>
  <c r="CD413" i="3" s="1"/>
  <c r="AZ435" i="3"/>
  <c r="BF435" i="3" s="1"/>
  <c r="BL435" i="3"/>
  <c r="BX435" i="3" s="1"/>
  <c r="CD435" i="3" s="1"/>
  <c r="CI397" i="3"/>
  <c r="AF397" i="3"/>
  <c r="AL397" i="3" s="1"/>
  <c r="CJ397" i="3"/>
  <c r="I467" i="3"/>
  <c r="AB383" i="3"/>
  <c r="AH383" i="3" s="1"/>
  <c r="BP446" i="3"/>
  <c r="CB446" i="3" s="1"/>
  <c r="CH446" i="3" s="1"/>
  <c r="BD446" i="3"/>
  <c r="BJ446" i="3" s="1"/>
  <c r="BD445" i="3"/>
  <c r="BJ445" i="3" s="1"/>
  <c r="BP445" i="3"/>
  <c r="CB445" i="3" s="1"/>
  <c r="CH445" i="3" s="1"/>
  <c r="AY449" i="3"/>
  <c r="BE449" i="3" s="1"/>
  <c r="BK449" i="3"/>
  <c r="BW449" i="3" s="1"/>
  <c r="CC449" i="3" s="1"/>
  <c r="AR449" i="3"/>
  <c r="BC449" i="3"/>
  <c r="BI449" i="3" s="1"/>
  <c r="BO449" i="3"/>
  <c r="CA449" i="3" s="1"/>
  <c r="CG449" i="3" s="1"/>
  <c r="AF382" i="3"/>
  <c r="AL382" i="3" s="1"/>
  <c r="CJ382" i="3"/>
  <c r="CI382" i="3"/>
  <c r="AZ420" i="3"/>
  <c r="BF420" i="3" s="1"/>
  <c r="BL420" i="3"/>
  <c r="BX420" i="3" s="1"/>
  <c r="CD420" i="3" s="1"/>
  <c r="BD461" i="3"/>
  <c r="BJ461" i="3" s="1"/>
  <c r="BP461" i="3"/>
  <c r="CB461" i="3" s="1"/>
  <c r="CH461" i="3" s="1"/>
  <c r="BP410" i="3"/>
  <c r="CB410" i="3" s="1"/>
  <c r="CH410" i="3" s="1"/>
  <c r="BD410" i="3"/>
  <c r="BJ410" i="3" s="1"/>
  <c r="BC442" i="3"/>
  <c r="BI442" i="3" s="1"/>
  <c r="BO442" i="3"/>
  <c r="CA442" i="3" s="1"/>
  <c r="CG442" i="3" s="1"/>
  <c r="BD402" i="3"/>
  <c r="BJ402" i="3" s="1"/>
  <c r="BP402" i="3"/>
  <c r="CB402" i="3" s="1"/>
  <c r="CH402" i="3" s="1"/>
  <c r="BD423" i="3"/>
  <c r="BJ423" i="3" s="1"/>
  <c r="BP423" i="3"/>
  <c r="CB423" i="3" s="1"/>
  <c r="CH423" i="3" s="1"/>
  <c r="BK427" i="3"/>
  <c r="BW427" i="3" s="1"/>
  <c r="CC427" i="3" s="1"/>
  <c r="AY427" i="3"/>
  <c r="BE427" i="3" s="1"/>
  <c r="AR427" i="3"/>
  <c r="BA442" i="3"/>
  <c r="BG442" i="3" s="1"/>
  <c r="BM442" i="3"/>
  <c r="BY442" i="3" s="1"/>
  <c r="CE442" i="3" s="1"/>
  <c r="BP448" i="3"/>
  <c r="CB448" i="3" s="1"/>
  <c r="CH448" i="3" s="1"/>
  <c r="BD448" i="3"/>
  <c r="BJ448" i="3" s="1"/>
  <c r="BC383" i="3"/>
  <c r="BI383" i="3" s="1"/>
  <c r="BO383" i="3"/>
  <c r="CA383" i="3" s="1"/>
  <c r="CG383" i="3" s="1"/>
  <c r="AQ467" i="3"/>
  <c r="BA405" i="3"/>
  <c r="BG405" i="3" s="1"/>
  <c r="BM405" i="3"/>
  <c r="BY405" i="3" s="1"/>
  <c r="CE405" i="3" s="1"/>
  <c r="BD454" i="3"/>
  <c r="BJ454" i="3" s="1"/>
  <c r="BP454" i="3"/>
  <c r="CB454" i="3" s="1"/>
  <c r="CH454" i="3" s="1"/>
  <c r="BD424" i="3"/>
  <c r="BJ424" i="3" s="1"/>
  <c r="BP424" i="3"/>
  <c r="CB424" i="3" s="1"/>
  <c r="CH424" i="3" s="1"/>
  <c r="BP430" i="3"/>
  <c r="CB430" i="3" s="1"/>
  <c r="CH430" i="3" s="1"/>
  <c r="BD430" i="3"/>
  <c r="BJ430" i="3" s="1"/>
  <c r="AY435" i="3"/>
  <c r="BE435" i="3" s="1"/>
  <c r="BK435" i="3"/>
  <c r="BW435" i="3" s="1"/>
  <c r="CC435" i="3" s="1"/>
  <c r="AR435" i="3"/>
  <c r="BB442" i="3"/>
  <c r="BH442" i="3" s="1"/>
  <c r="BN442" i="3"/>
  <c r="BZ442" i="3" s="1"/>
  <c r="CF442" i="3" s="1"/>
  <c r="BB391" i="3"/>
  <c r="BH391" i="3" s="1"/>
  <c r="BN391" i="3"/>
  <c r="BZ391" i="3" s="1"/>
  <c r="CF391" i="3" s="1"/>
  <c r="BD401" i="3"/>
  <c r="BJ401" i="3" s="1"/>
  <c r="BP401" i="3"/>
  <c r="CB401" i="3" s="1"/>
  <c r="CH401" i="3" s="1"/>
  <c r="AR405" i="3"/>
  <c r="AY405" i="3"/>
  <c r="BE405" i="3" s="1"/>
  <c r="BK405" i="3"/>
  <c r="BW405" i="3" s="1"/>
  <c r="CC405" i="3" s="1"/>
  <c r="BL464" i="3"/>
  <c r="BD379" i="3"/>
  <c r="BJ379" i="3" s="1"/>
  <c r="BP379" i="3"/>
  <c r="CB379" i="3" s="1"/>
  <c r="CH379" i="3" s="1"/>
  <c r="AY383" i="3"/>
  <c r="BE383" i="3" s="1"/>
  <c r="AR383" i="3"/>
  <c r="BK383" i="3"/>
  <c r="BW383" i="3" s="1"/>
  <c r="CC383" i="3" s="1"/>
  <c r="AM467" i="3"/>
  <c r="BL398" i="3"/>
  <c r="BX398" i="3" s="1"/>
  <c r="CD398" i="3" s="1"/>
  <c r="AZ398" i="3"/>
  <c r="BF398" i="3" s="1"/>
  <c r="J467" i="3"/>
  <c r="AC383" i="3"/>
  <c r="AI383" i="3" s="1"/>
  <c r="BA391" i="3"/>
  <c r="BG391" i="3" s="1"/>
  <c r="BM391" i="3"/>
  <c r="BY391" i="3" s="1"/>
  <c r="CE391" i="3" s="1"/>
  <c r="AF386" i="3"/>
  <c r="AL386" i="3" s="1"/>
  <c r="CI386" i="3"/>
  <c r="CJ386" i="3"/>
  <c r="M391" i="3"/>
  <c r="AA391" i="3"/>
  <c r="AG391" i="3" s="1"/>
  <c r="AR420" i="3"/>
  <c r="AY420" i="3"/>
  <c r="BE420" i="3" s="1"/>
  <c r="BK420" i="3"/>
  <c r="BW420" i="3" s="1"/>
  <c r="CC420" i="3" s="1"/>
  <c r="BD416" i="3"/>
  <c r="BJ416" i="3" s="1"/>
  <c r="BP416" i="3"/>
  <c r="CB416" i="3" s="1"/>
  <c r="CH416" i="3" s="1"/>
  <c r="BP463" i="3"/>
  <c r="BC457" i="3"/>
  <c r="BI457" i="3" s="1"/>
  <c r="BO457" i="3"/>
  <c r="CA457" i="3" s="1"/>
  <c r="CG457" i="3" s="1"/>
  <c r="BP403" i="3"/>
  <c r="CB403" i="3" s="1"/>
  <c r="CH403" i="3" s="1"/>
  <c r="BD403" i="3"/>
  <c r="BJ403" i="3" s="1"/>
  <c r="CI387" i="3"/>
  <c r="CJ387" i="3"/>
  <c r="AF387" i="3"/>
  <c r="AL387" i="3" s="1"/>
  <c r="AF423" i="3"/>
  <c r="AL423" i="3" s="1"/>
  <c r="CI423" i="3"/>
  <c r="CJ423" i="3"/>
  <c r="M427" i="3"/>
  <c r="AA427" i="3"/>
  <c r="AG427" i="3" s="1"/>
  <c r="BA413" i="3"/>
  <c r="BG413" i="3" s="1"/>
  <c r="BM413" i="3"/>
  <c r="BY413" i="3" s="1"/>
  <c r="CE413" i="3" s="1"/>
  <c r="BD456" i="3"/>
  <c r="BJ456" i="3" s="1"/>
  <c r="BP456" i="3"/>
  <c r="CB456" i="3" s="1"/>
  <c r="CH456" i="3" s="1"/>
  <c r="BP382" i="3"/>
  <c r="CB382" i="3" s="1"/>
  <c r="CH382" i="3" s="1"/>
  <c r="BD382" i="3"/>
  <c r="BJ382" i="3" s="1"/>
  <c r="AF412" i="3"/>
  <c r="AL412" i="3" s="1"/>
  <c r="CJ412" i="3"/>
  <c r="CI412" i="3"/>
  <c r="AZ449" i="3"/>
  <c r="BF449" i="3" s="1"/>
  <c r="BL449" i="3"/>
  <c r="BX449" i="3" s="1"/>
  <c r="CD449" i="3" s="1"/>
  <c r="AF417" i="3"/>
  <c r="AL417" i="3" s="1"/>
  <c r="CI417" i="3"/>
  <c r="CJ417" i="3"/>
  <c r="BD439" i="3"/>
  <c r="BJ439" i="3" s="1"/>
  <c r="BP439" i="3"/>
  <c r="CB439" i="3" s="1"/>
  <c r="CH439" i="3" s="1"/>
  <c r="AZ427" i="3"/>
  <c r="BF427" i="3" s="1"/>
  <c r="BL427" i="3"/>
  <c r="BX427" i="3" s="1"/>
  <c r="CD427" i="3" s="1"/>
  <c r="BB413" i="3"/>
  <c r="BH413" i="3" s="1"/>
  <c r="BN413" i="3"/>
  <c r="BZ413" i="3" s="1"/>
  <c r="CF413" i="3" s="1"/>
  <c r="CI396" i="3"/>
  <c r="AF396" i="3"/>
  <c r="AL396" i="3" s="1"/>
  <c r="CJ396" i="3"/>
  <c r="AF455" i="3"/>
  <c r="AL455" i="3" s="1"/>
  <c r="CI455" i="3"/>
  <c r="AF448" i="3"/>
  <c r="AL448" i="3" s="1"/>
  <c r="CI448" i="3"/>
  <c r="BO420" i="3"/>
  <c r="CA420" i="3" s="1"/>
  <c r="CG420" i="3" s="1"/>
  <c r="BC420" i="3"/>
  <c r="BI420" i="3" s="1"/>
  <c r="AF439" i="3"/>
  <c r="AL439" i="3" s="1"/>
  <c r="CI439" i="3"/>
  <c r="BO391" i="3"/>
  <c r="CA391" i="3" s="1"/>
  <c r="CG391" i="3" s="1"/>
  <c r="BC391" i="3"/>
  <c r="BI391" i="3" s="1"/>
  <c r="CJ395" i="3"/>
  <c r="CI395" i="3"/>
  <c r="AF395" i="3"/>
  <c r="AL395" i="3" s="1"/>
  <c r="BB435" i="3"/>
  <c r="BH435" i="3" s="1"/>
  <c r="BN435" i="3"/>
  <c r="BZ435" i="3" s="1"/>
  <c r="CF435" i="3" s="1"/>
  <c r="BC405" i="3"/>
  <c r="BI405" i="3" s="1"/>
  <c r="BO405" i="3"/>
  <c r="CA405" i="3" s="1"/>
  <c r="CG405" i="3" s="1"/>
  <c r="BP432" i="3"/>
  <c r="CB432" i="3" s="1"/>
  <c r="CH432" i="3" s="1"/>
  <c r="BD432" i="3"/>
  <c r="BJ432" i="3" s="1"/>
  <c r="AF432" i="3"/>
  <c r="AL432" i="3" s="1"/>
  <c r="CI432" i="3"/>
  <c r="CJ432" i="3"/>
  <c r="BD387" i="3"/>
  <c r="BJ387" i="3" s="1"/>
  <c r="BP387" i="3"/>
  <c r="CB387" i="3" s="1"/>
  <c r="CH387" i="3" s="1"/>
  <c r="BA435" i="3"/>
  <c r="BG435" i="3" s="1"/>
  <c r="BM435" i="3"/>
  <c r="BY435" i="3" s="1"/>
  <c r="CE435" i="3" s="1"/>
  <c r="CI445" i="3"/>
  <c r="AF445" i="3"/>
  <c r="AL445" i="3" s="1"/>
  <c r="M449" i="3"/>
  <c r="AA449" i="3"/>
  <c r="AG449" i="3" s="1"/>
  <c r="BD440" i="3"/>
  <c r="BJ440" i="3" s="1"/>
  <c r="BP440" i="3"/>
  <c r="CB440" i="3" s="1"/>
  <c r="CH440" i="3" s="1"/>
  <c r="CI447" i="3"/>
  <c r="AF447" i="3"/>
  <c r="AL447" i="3" s="1"/>
  <c r="BB405" i="3"/>
  <c r="BH405" i="3" s="1"/>
  <c r="BN405" i="3"/>
  <c r="BZ405" i="3" s="1"/>
  <c r="CF405" i="3" s="1"/>
  <c r="AF462" i="3"/>
  <c r="AL462" i="3" s="1"/>
  <c r="CI462" i="3"/>
  <c r="BD434" i="3"/>
  <c r="BJ434" i="3" s="1"/>
  <c r="BP434" i="3"/>
  <c r="CB434" i="3" s="1"/>
  <c r="CH434" i="3" s="1"/>
  <c r="AR398" i="3"/>
  <c r="BK398" i="3"/>
  <c r="BW398" i="3" s="1"/>
  <c r="CC398" i="3" s="1"/>
  <c r="AY398" i="3"/>
  <c r="BE398" i="3" s="1"/>
  <c r="BD394" i="3"/>
  <c r="BJ394" i="3" s="1"/>
  <c r="BP394" i="3"/>
  <c r="CB394" i="3" s="1"/>
  <c r="CH394" i="3" s="1"/>
  <c r="AF440" i="3"/>
  <c r="AL440" i="3" s="1"/>
  <c r="CI440" i="3"/>
  <c r="BD395" i="3"/>
  <c r="BJ395" i="3" s="1"/>
  <c r="BP395" i="3"/>
  <c r="CB395" i="3" s="1"/>
  <c r="CH395" i="3" s="1"/>
  <c r="BL442" i="3"/>
  <c r="BX442" i="3" s="1"/>
  <c r="CD442" i="3" s="1"/>
  <c r="AZ442" i="3"/>
  <c r="BF442" i="3" s="1"/>
  <c r="BA427" i="3"/>
  <c r="BG427" i="3" s="1"/>
  <c r="BM427" i="3"/>
  <c r="BY427" i="3" s="1"/>
  <c r="CE427" i="3" s="1"/>
  <c r="BD390" i="3"/>
  <c r="BJ390" i="3" s="1"/>
  <c r="BP390" i="3"/>
  <c r="CB390" i="3" s="1"/>
  <c r="CH390" i="3" s="1"/>
  <c r="AY413" i="3"/>
  <c r="BE413" i="3" s="1"/>
  <c r="BK413" i="3"/>
  <c r="BW413" i="3" s="1"/>
  <c r="CC413" i="3" s="1"/>
  <c r="AR413" i="3"/>
  <c r="BP408" i="3"/>
  <c r="CB408" i="3" s="1"/>
  <c r="CH408" i="3" s="1"/>
  <c r="BD408" i="3"/>
  <c r="BJ408" i="3" s="1"/>
  <c r="CJ411" i="3"/>
  <c r="AF411" i="3"/>
  <c r="AL411" i="3" s="1"/>
  <c r="CI411" i="3"/>
  <c r="CI434" i="3"/>
  <c r="AF434" i="3"/>
  <c r="AL434" i="3" s="1"/>
  <c r="CJ434" i="3"/>
  <c r="BL391" i="3"/>
  <c r="BX391" i="3" s="1"/>
  <c r="CD391" i="3" s="1"/>
  <c r="AZ391" i="3"/>
  <c r="BF391" i="3" s="1"/>
  <c r="AZ405" i="3"/>
  <c r="BF405" i="3" s="1"/>
  <c r="BL405" i="3"/>
  <c r="BX405" i="3" s="1"/>
  <c r="CD405" i="3" s="1"/>
  <c r="BM464" i="3"/>
  <c r="BP419" i="3"/>
  <c r="CB419" i="3" s="1"/>
  <c r="CH419" i="3" s="1"/>
  <c r="BD419" i="3"/>
  <c r="BJ419" i="3" s="1"/>
  <c r="AF433" i="3"/>
  <c r="AL433" i="3" s="1"/>
  <c r="CI433" i="3"/>
  <c r="CJ433" i="3"/>
  <c r="AA405" i="3"/>
  <c r="AG405" i="3" s="1"/>
  <c r="M405" i="3"/>
  <c r="AF401" i="3"/>
  <c r="AL401" i="3" s="1"/>
  <c r="CI401" i="3"/>
  <c r="CJ401" i="3"/>
  <c r="AF402" i="3"/>
  <c r="AL402" i="3" s="1"/>
  <c r="CI402" i="3"/>
  <c r="CJ402" i="3"/>
  <c r="BD396" i="3"/>
  <c r="BJ396" i="3" s="1"/>
  <c r="BP396" i="3"/>
  <c r="CB396" i="3" s="1"/>
  <c r="CH396" i="3" s="1"/>
  <c r="L467" i="3"/>
  <c r="AE383" i="3"/>
  <c r="AK383" i="3" s="1"/>
  <c r="BP425" i="3"/>
  <c r="CB425" i="3" s="1"/>
  <c r="CH425" i="3" s="1"/>
  <c r="BD425" i="3"/>
  <c r="BJ425" i="3" s="1"/>
  <c r="BO435" i="3"/>
  <c r="CA435" i="3" s="1"/>
  <c r="CG435" i="3" s="1"/>
  <c r="BC435" i="3"/>
  <c r="BI435" i="3" s="1"/>
  <c r="BP404" i="3"/>
  <c r="CB404" i="3" s="1"/>
  <c r="CH404" i="3" s="1"/>
  <c r="BD404" i="3"/>
  <c r="BJ404" i="3" s="1"/>
  <c r="BD460" i="3"/>
  <c r="BJ460" i="3" s="1"/>
  <c r="BP460" i="3"/>
  <c r="CB460" i="3" s="1"/>
  <c r="CH460" i="3" s="1"/>
  <c r="AR464" i="3"/>
  <c r="BK464" i="3"/>
  <c r="AF454" i="3"/>
  <c r="AL454" i="3" s="1"/>
  <c r="CI454" i="3"/>
  <c r="BD386" i="3"/>
  <c r="BJ386" i="3" s="1"/>
  <c r="BP386" i="3"/>
  <c r="CB386" i="3" s="1"/>
  <c r="CH386" i="3" s="1"/>
  <c r="AR391" i="3"/>
  <c r="BK391" i="3"/>
  <c r="BW391" i="3" s="1"/>
  <c r="CC391" i="3" s="1"/>
  <c r="AY391" i="3"/>
  <c r="BE391" i="3" s="1"/>
  <c r="AF418" i="3"/>
  <c r="AL418" i="3" s="1"/>
  <c r="CJ418" i="3"/>
  <c r="CI418" i="3"/>
  <c r="BP389" i="3"/>
  <c r="CB389" i="3" s="1"/>
  <c r="CH389" i="3" s="1"/>
  <c r="BD389" i="3"/>
  <c r="BJ389" i="3" s="1"/>
  <c r="BP380" i="3"/>
  <c r="CB380" i="3" s="1"/>
  <c r="CH380" i="3" s="1"/>
  <c r="BD380" i="3"/>
  <c r="BJ380" i="3" s="1"/>
  <c r="BN464" i="3"/>
  <c r="AF410" i="3"/>
  <c r="AL410" i="3" s="1"/>
  <c r="CI410" i="3"/>
  <c r="CJ410" i="3"/>
  <c r="BD388" i="3"/>
  <c r="BJ388" i="3" s="1"/>
  <c r="BP388" i="3"/>
  <c r="CB388" i="3" s="1"/>
  <c r="CH388" i="3" s="1"/>
  <c r="BA449" i="3"/>
  <c r="BG449" i="3" s="1"/>
  <c r="BM449" i="3"/>
  <c r="BY449" i="3" s="1"/>
  <c r="CE449" i="3" s="1"/>
  <c r="BP433" i="3"/>
  <c r="CB433" i="3" s="1"/>
  <c r="CH433" i="3" s="1"/>
  <c r="BD433" i="3"/>
  <c r="BJ433" i="3" s="1"/>
  <c r="AZ383" i="3"/>
  <c r="BF383" i="3" s="1"/>
  <c r="BL383" i="3"/>
  <c r="BX383" i="3" s="1"/>
  <c r="CD383" i="3" s="1"/>
  <c r="AN467" i="3"/>
  <c r="K467" i="3"/>
  <c r="AD383" i="3"/>
  <c r="AJ383" i="3" s="1"/>
  <c r="AF390" i="3"/>
  <c r="AL390" i="3" s="1"/>
  <c r="CI390" i="3"/>
  <c r="CJ390" i="3"/>
  <c r="AF460" i="3"/>
  <c r="AL460" i="3" s="1"/>
  <c r="CI460" i="3"/>
  <c r="M464" i="3"/>
  <c r="BD452" i="3"/>
  <c r="BJ452" i="3" s="1"/>
  <c r="BP452" i="3"/>
  <c r="CB452" i="3" s="1"/>
  <c r="CH452" i="3" s="1"/>
  <c r="AR457" i="3"/>
  <c r="AY457" i="3"/>
  <c r="BE457" i="3" s="1"/>
  <c r="BK457" i="3"/>
  <c r="BW457" i="3" s="1"/>
  <c r="CC457" i="3" s="1"/>
  <c r="CI463" i="3"/>
  <c r="AF453" i="3"/>
  <c r="AL453" i="3" s="1"/>
  <c r="CI453" i="3"/>
  <c r="BD397" i="3"/>
  <c r="BJ397" i="3" s="1"/>
  <c r="BP397" i="3"/>
  <c r="CB397" i="3" s="1"/>
  <c r="CH397" i="3" s="1"/>
  <c r="BC427" i="3"/>
  <c r="BI427" i="3" s="1"/>
  <c r="BO427" i="3"/>
  <c r="CA427" i="3" s="1"/>
  <c r="CG427" i="3" s="1"/>
  <c r="CI379" i="3"/>
  <c r="AF379" i="3"/>
  <c r="AL379" i="3" s="1"/>
  <c r="CJ379" i="3"/>
  <c r="M383" i="3"/>
  <c r="AA383" i="3"/>
  <c r="AG383" i="3" s="1"/>
  <c r="H467" i="3"/>
  <c r="AF389" i="3"/>
  <c r="AL389" i="3" s="1"/>
  <c r="CI389" i="3"/>
  <c r="CJ389" i="3"/>
  <c r="BD455" i="3"/>
  <c r="BJ455" i="3" s="1"/>
  <c r="BP455" i="3"/>
  <c r="CB455" i="3" s="1"/>
  <c r="CH455" i="3" s="1"/>
  <c r="AF424" i="3"/>
  <c r="AL424" i="3" s="1"/>
  <c r="CI424" i="3"/>
  <c r="CJ424" i="3"/>
  <c r="BB449" i="3"/>
  <c r="BH449" i="3" s="1"/>
  <c r="BN449" i="3"/>
  <c r="BZ449" i="3" s="1"/>
  <c r="CF449" i="3" s="1"/>
  <c r="BC413" i="3"/>
  <c r="BI413" i="3" s="1"/>
  <c r="BO413" i="3"/>
  <c r="CA413" i="3" s="1"/>
  <c r="CG413" i="3" s="1"/>
  <c r="BO464" i="3"/>
  <c r="AF425" i="3"/>
  <c r="AL425" i="3" s="1"/>
  <c r="CI425" i="3"/>
  <c r="CJ425" i="3"/>
  <c r="BD417" i="3"/>
  <c r="BJ417" i="3" s="1"/>
  <c r="BP417" i="3"/>
  <c r="CB417" i="3" s="1"/>
  <c r="CH417" i="3" s="1"/>
  <c r="AF446" i="3"/>
  <c r="AL446" i="3" s="1"/>
  <c r="CI446" i="3"/>
  <c r="BD381" i="3"/>
  <c r="BJ381" i="3" s="1"/>
  <c r="BP381" i="3"/>
  <c r="CB381" i="3" s="1"/>
  <c r="CH381" i="3" s="1"/>
  <c r="BM398" i="3"/>
  <c r="BY398" i="3" s="1"/>
  <c r="CE398" i="3" s="1"/>
  <c r="BA398" i="3"/>
  <c r="BG398" i="3" s="1"/>
  <c r="AA420" i="3"/>
  <c r="AG420" i="3" s="1"/>
  <c r="M420" i="3"/>
  <c r="AF416" i="3"/>
  <c r="AL416" i="3" s="1"/>
  <c r="CI416" i="3"/>
  <c r="CJ416" i="3"/>
  <c r="CI419" i="3"/>
  <c r="CJ419" i="3"/>
  <c r="AF419" i="3"/>
  <c r="AL419" i="3" s="1"/>
  <c r="CJ394" i="3"/>
  <c r="AF394" i="3"/>
  <c r="AL394" i="3" s="1"/>
  <c r="CI394" i="3"/>
  <c r="M398" i="3"/>
  <c r="AA398" i="3"/>
  <c r="AG398" i="3" s="1"/>
  <c r="BP411" i="3"/>
  <c r="CB411" i="3" s="1"/>
  <c r="CH411" i="3" s="1"/>
  <c r="BD411" i="3"/>
  <c r="BJ411" i="3" s="1"/>
  <c r="AF461" i="3"/>
  <c r="AL461" i="3" s="1"/>
  <c r="CI461" i="3"/>
  <c r="CJ380" i="3"/>
  <c r="AF380" i="3"/>
  <c r="AL380" i="3" s="1"/>
  <c r="CI380" i="3"/>
  <c r="AF426" i="3"/>
  <c r="AL426" i="3" s="1"/>
  <c r="CJ426" i="3"/>
  <c r="CI426" i="3"/>
  <c r="BN383" i="3"/>
  <c r="BZ383" i="3" s="1"/>
  <c r="CF383" i="3" s="1"/>
  <c r="BB383" i="3"/>
  <c r="BH383" i="3" s="1"/>
  <c r="AP467" i="3"/>
  <c r="BA457" i="3"/>
  <c r="BG457" i="3" s="1"/>
  <c r="BM457" i="3"/>
  <c r="BY457" i="3" s="1"/>
  <c r="CE457" i="3" s="1"/>
  <c r="CJ403" i="3"/>
  <c r="AF403" i="3"/>
  <c r="AL403" i="3" s="1"/>
  <c r="CI403" i="3"/>
  <c r="CI408" i="3"/>
  <c r="CJ408" i="3"/>
  <c r="AF408" i="3"/>
  <c r="AL408" i="3" s="1"/>
  <c r="AA413" i="3"/>
  <c r="AG413" i="3" s="1"/>
  <c r="M413" i="3"/>
  <c r="BD447" i="3"/>
  <c r="BJ447" i="3" s="1"/>
  <c r="BP447" i="3"/>
  <c r="CB447" i="3" s="1"/>
  <c r="CH447" i="3" s="1"/>
  <c r="BD453" i="3"/>
  <c r="BJ453" i="3" s="1"/>
  <c r="BP453" i="3"/>
  <c r="CB453" i="3" s="1"/>
  <c r="CH453" i="3" s="1"/>
  <c r="BO398" i="3"/>
  <c r="CA398" i="3" s="1"/>
  <c r="CG398" i="3" s="1"/>
  <c r="BC398" i="3"/>
  <c r="BI398" i="3" s="1"/>
  <c r="BD426" i="3"/>
  <c r="BJ426" i="3" s="1"/>
  <c r="BP426" i="3"/>
  <c r="CB426" i="3" s="1"/>
  <c r="CH426" i="3" s="1"/>
  <c r="CJ409" i="3"/>
  <c r="AF409" i="3"/>
  <c r="AL409" i="3" s="1"/>
  <c r="CI409" i="3"/>
  <c r="BN427" i="3"/>
  <c r="BZ427" i="3" s="1"/>
  <c r="CF427" i="3" s="1"/>
  <c r="BB427" i="3"/>
  <c r="BH427" i="3" s="1"/>
  <c r="AF438" i="3"/>
  <c r="AL438" i="3" s="1"/>
  <c r="CI438" i="3"/>
  <c r="AA442" i="3"/>
  <c r="AG442" i="3" s="1"/>
  <c r="M442" i="3"/>
  <c r="BP412" i="3"/>
  <c r="CB412" i="3" s="1"/>
  <c r="CH412" i="3" s="1"/>
  <c r="BD412" i="3"/>
  <c r="BJ412" i="3" s="1"/>
  <c r="BN420" i="3"/>
  <c r="BZ420" i="3" s="1"/>
  <c r="CF420" i="3" s="1"/>
  <c r="BB420" i="3"/>
  <c r="BH420" i="3" s="1"/>
  <c r="AF456" i="3"/>
  <c r="AL456" i="3" s="1"/>
  <c r="CI456" i="3"/>
  <c r="BB398" i="3"/>
  <c r="BH398" i="3" s="1"/>
  <c r="BN398" i="3"/>
  <c r="BZ398" i="3" s="1"/>
  <c r="CF398" i="3" s="1"/>
  <c r="BD409" i="3"/>
  <c r="BJ409" i="3" s="1"/>
  <c r="BP409" i="3"/>
  <c r="CB409" i="3" s="1"/>
  <c r="CH409" i="3" s="1"/>
  <c r="BP441" i="3"/>
  <c r="CB441" i="3" s="1"/>
  <c r="CH441" i="3" s="1"/>
  <c r="BD441" i="3"/>
  <c r="BJ441" i="3" s="1"/>
  <c r="BD462" i="3"/>
  <c r="BJ462" i="3" s="1"/>
  <c r="BP462" i="3"/>
  <c r="CB462" i="3" s="1"/>
  <c r="CH462" i="3" s="1"/>
  <c r="BM420" i="3"/>
  <c r="BY420" i="3" s="1"/>
  <c r="CE420" i="3" s="1"/>
  <c r="BA420" i="3"/>
  <c r="BG420" i="3" s="1"/>
  <c r="AF388" i="3"/>
  <c r="AL388" i="3" s="1"/>
  <c r="CI388" i="3"/>
  <c r="CJ388" i="3"/>
  <c r="CI441" i="3"/>
  <c r="AF441" i="3"/>
  <c r="AL441" i="3" s="1"/>
  <c r="AF381" i="3"/>
  <c r="AL381" i="3" s="1"/>
  <c r="CI381" i="3"/>
  <c r="CJ381" i="3"/>
  <c r="BD418" i="3"/>
  <c r="BJ418" i="3" s="1"/>
  <c r="BP418" i="3"/>
  <c r="CB418" i="3" s="1"/>
  <c r="CH418" i="3" s="1"/>
  <c r="BD438" i="3"/>
  <c r="BJ438" i="3" s="1"/>
  <c r="BP438" i="3"/>
  <c r="CB438" i="3" s="1"/>
  <c r="CH438" i="3" s="1"/>
  <c r="AR442" i="3"/>
  <c r="AY442" i="3"/>
  <c r="BE442" i="3" s="1"/>
  <c r="BK442" i="3"/>
  <c r="BW442" i="3" s="1"/>
  <c r="CC442" i="3" s="1"/>
  <c r="AF430" i="3"/>
  <c r="AL430" i="3" s="1"/>
  <c r="CI430" i="3"/>
  <c r="CJ430" i="3"/>
  <c r="AA435" i="3"/>
  <c r="AG435" i="3" s="1"/>
  <c r="M435" i="3"/>
  <c r="Z463" i="3"/>
  <c r="AF463" i="3" s="1"/>
  <c r="AL463" i="3" s="1"/>
  <c r="U464" i="3"/>
  <c r="AA464" i="3" s="1"/>
  <c r="AG464" i="3" s="1"/>
  <c r="AD463" i="3"/>
  <c r="AJ463" i="3" s="1"/>
  <c r="X464" i="3"/>
  <c r="BS463" i="3"/>
  <c r="BY463" i="3" s="1"/>
  <c r="CE463" i="3" s="1"/>
  <c r="AU464" i="3"/>
  <c r="BA464" i="3" s="1"/>
  <c r="BG464" i="3" s="1"/>
  <c r="BR463" i="3"/>
  <c r="BX463" i="3" s="1"/>
  <c r="CD463" i="3" s="1"/>
  <c r="AT464" i="3"/>
  <c r="AZ464" i="3" s="1"/>
  <c r="BF464" i="3" s="1"/>
  <c r="AS464" i="3"/>
  <c r="AY464" i="3" s="1"/>
  <c r="BE464" i="3" s="1"/>
  <c r="AX463" i="3"/>
  <c r="BQ463" i="3"/>
  <c r="BW463" i="3" s="1"/>
  <c r="CC463" i="3" s="1"/>
  <c r="AE463" i="3"/>
  <c r="AK463" i="3" s="1"/>
  <c r="Y464" i="3"/>
  <c r="BU463" i="3"/>
  <c r="CA463" i="3" s="1"/>
  <c r="CG463" i="3" s="1"/>
  <c r="AW464" i="3"/>
  <c r="BC464" i="3" s="1"/>
  <c r="BI464" i="3" s="1"/>
  <c r="AB463" i="3"/>
  <c r="AH463" i="3" s="1"/>
  <c r="V464" i="3"/>
  <c r="BT463" i="3"/>
  <c r="BZ463" i="3" s="1"/>
  <c r="CF463" i="3" s="1"/>
  <c r="AV464" i="3"/>
  <c r="BB464" i="3" s="1"/>
  <c r="BH464" i="3" s="1"/>
  <c r="AC463" i="3"/>
  <c r="AI463" i="3" s="1"/>
  <c r="W464" i="3"/>
  <c r="BQ428" i="3"/>
  <c r="BW428" i="3" s="1"/>
  <c r="CC428" i="3" s="1"/>
  <c r="AX428" i="3"/>
  <c r="BV428" i="3" s="1"/>
  <c r="AX399" i="3"/>
  <c r="BQ399" i="3"/>
  <c r="BW399" i="3" s="1"/>
  <c r="CC399" i="3" s="1"/>
  <c r="BT384" i="3"/>
  <c r="BZ384" i="3" s="1"/>
  <c r="CF384" i="3" s="1"/>
  <c r="AV468" i="3"/>
  <c r="AX436" i="3"/>
  <c r="BV436" i="3" s="1"/>
  <c r="BQ436" i="3"/>
  <c r="BW436" i="3" s="1"/>
  <c r="CC436" i="3" s="1"/>
  <c r="AX421" i="3"/>
  <c r="BV421" i="3" s="1"/>
  <c r="BQ421" i="3"/>
  <c r="BW421" i="3" s="1"/>
  <c r="CC421" i="3" s="1"/>
  <c r="BQ392" i="3"/>
  <c r="BW392" i="3" s="1"/>
  <c r="CC392" i="3" s="1"/>
  <c r="AX392" i="3"/>
  <c r="AX384" i="3"/>
  <c r="BQ384" i="3"/>
  <c r="BW384" i="3" s="1"/>
  <c r="CC384" i="3" s="1"/>
  <c r="AS468" i="3"/>
  <c r="Z384" i="3"/>
  <c r="U468" i="3"/>
  <c r="AW468" i="3"/>
  <c r="BU384" i="3"/>
  <c r="CA384" i="3" s="1"/>
  <c r="CG384" i="3" s="1"/>
  <c r="BS384" i="3"/>
  <c r="BY384" i="3" s="1"/>
  <c r="CE384" i="3" s="1"/>
  <c r="AU468" i="3"/>
  <c r="AT468" i="3"/>
  <c r="BR384" i="3"/>
  <c r="BX384" i="3" s="1"/>
  <c r="CD384" i="3" s="1"/>
  <c r="AX465" i="3"/>
  <c r="BV465" i="3" s="1"/>
  <c r="BQ465" i="3"/>
  <c r="BW465" i="3" s="1"/>
  <c r="CC465" i="3" s="1"/>
  <c r="BQ406" i="3"/>
  <c r="BW406" i="3" s="1"/>
  <c r="CC406" i="3" s="1"/>
  <c r="AX406" i="3"/>
  <c r="AX414" i="3"/>
  <c r="BQ414" i="3"/>
  <c r="BW414" i="3" s="1"/>
  <c r="CC414" i="3" s="1"/>
  <c r="AX458" i="3"/>
  <c r="BQ458" i="3"/>
  <c r="BW458" i="3" s="1"/>
  <c r="CC458" i="3" s="1"/>
  <c r="AX443" i="3"/>
  <c r="BQ443" i="3"/>
  <c r="BW443" i="3" s="1"/>
  <c r="CC443" i="3" s="1"/>
  <c r="AX450" i="3"/>
  <c r="BQ450" i="3"/>
  <c r="BW450" i="3" s="1"/>
  <c r="CC450" i="3" s="1"/>
  <c r="CI414" i="3"/>
  <c r="CJ414" i="3"/>
  <c r="BA468" i="3"/>
  <c r="BG468" i="3" s="1"/>
  <c r="BM468" i="3"/>
  <c r="CJ392" i="3"/>
  <c r="CI392" i="3"/>
  <c r="CI428" i="3"/>
  <c r="CJ428" i="3"/>
  <c r="AF428" i="3"/>
  <c r="AL428" i="3" s="1"/>
  <c r="CJ421" i="3"/>
  <c r="CI421" i="3"/>
  <c r="AF421" i="3"/>
  <c r="AL421" i="3" s="1"/>
  <c r="BD450" i="3"/>
  <c r="BJ450" i="3" s="1"/>
  <c r="BP450" i="3"/>
  <c r="CI443" i="3"/>
  <c r="BP443" i="3"/>
  <c r="BD443" i="3"/>
  <c r="BJ443" i="3" s="1"/>
  <c r="BD458" i="3"/>
  <c r="BJ458" i="3" s="1"/>
  <c r="BP458" i="3"/>
  <c r="BB468" i="3"/>
  <c r="BH468" i="3" s="1"/>
  <c r="BN468" i="3"/>
  <c r="AZ468" i="3"/>
  <c r="BF468" i="3" s="1"/>
  <c r="BL468" i="3"/>
  <c r="CI399" i="3"/>
  <c r="CJ399" i="3"/>
  <c r="BD399" i="3"/>
  <c r="BJ399" i="3" s="1"/>
  <c r="BP399" i="3"/>
  <c r="M468" i="3"/>
  <c r="L469" i="3" s="1"/>
  <c r="AA468" i="3"/>
  <c r="AG468" i="3" s="1"/>
  <c r="AF384" i="3"/>
  <c r="AL384" i="3" s="1"/>
  <c r="CI384" i="3"/>
  <c r="CJ384" i="3"/>
  <c r="BD421" i="3"/>
  <c r="BJ421" i="3" s="1"/>
  <c r="BP421" i="3"/>
  <c r="CB421" i="3" s="1"/>
  <c r="CH421" i="3" s="1"/>
  <c r="CI406" i="3"/>
  <c r="CJ406" i="3"/>
  <c r="BD465" i="3"/>
  <c r="BJ465" i="3" s="1"/>
  <c r="BP465" i="3"/>
  <c r="CB465" i="3" s="1"/>
  <c r="CH465" i="3" s="1"/>
  <c r="AF436" i="3"/>
  <c r="AL436" i="3" s="1"/>
  <c r="CJ436" i="3"/>
  <c r="CI436" i="3"/>
  <c r="BD414" i="3"/>
  <c r="BJ414" i="3" s="1"/>
  <c r="BP414" i="3"/>
  <c r="BD406" i="3"/>
  <c r="BJ406" i="3" s="1"/>
  <c r="BP406" i="3"/>
  <c r="CI458" i="3"/>
  <c r="AF465" i="3"/>
  <c r="AL465" i="3" s="1"/>
  <c r="CI465" i="3"/>
  <c r="BD436" i="3"/>
  <c r="BJ436" i="3" s="1"/>
  <c r="BP436" i="3"/>
  <c r="CB436" i="3" s="1"/>
  <c r="CH436" i="3" s="1"/>
  <c r="BD428" i="3"/>
  <c r="BJ428" i="3" s="1"/>
  <c r="BP428" i="3"/>
  <c r="CB428" i="3" s="1"/>
  <c r="CH428" i="3" s="1"/>
  <c r="CI450" i="3"/>
  <c r="BC468" i="3"/>
  <c r="BI468" i="3" s="1"/>
  <c r="BO468" i="3"/>
  <c r="K469" i="3"/>
  <c r="AR468" i="3"/>
  <c r="AY468" i="3"/>
  <c r="BE468" i="3" s="1"/>
  <c r="BK468" i="3"/>
  <c r="BD384" i="3"/>
  <c r="BJ384" i="3" s="1"/>
  <c r="BP384" i="3"/>
  <c r="BD392" i="3"/>
  <c r="BJ392" i="3" s="1"/>
  <c r="BP392" i="3"/>
  <c r="I469" i="3"/>
  <c r="AF460" i="2"/>
  <c r="AL460" i="2" s="1"/>
  <c r="CI460" i="2"/>
  <c r="M464" i="2"/>
  <c r="AA464" i="2"/>
  <c r="AG464" i="2" s="1"/>
  <c r="BD431" i="2"/>
  <c r="BJ431" i="2" s="1"/>
  <c r="BP431" i="2"/>
  <c r="CB431" i="2" s="1"/>
  <c r="CH431" i="2" s="1"/>
  <c r="BD412" i="2"/>
  <c r="BJ412" i="2" s="1"/>
  <c r="BP412" i="2"/>
  <c r="CB412" i="2" s="1"/>
  <c r="CH412" i="2" s="1"/>
  <c r="BP432" i="2"/>
  <c r="CB432" i="2" s="1"/>
  <c r="CH432" i="2" s="1"/>
  <c r="BD432" i="2"/>
  <c r="BJ432" i="2" s="1"/>
  <c r="AF419" i="2"/>
  <c r="AL419" i="2" s="1"/>
  <c r="CI419" i="2"/>
  <c r="BL449" i="2"/>
  <c r="BX449" i="2" s="1"/>
  <c r="CD449" i="2" s="1"/>
  <c r="AZ449" i="2"/>
  <c r="BF449" i="2" s="1"/>
  <c r="AF455" i="2"/>
  <c r="AL455" i="2" s="1"/>
  <c r="CI455" i="2"/>
  <c r="AZ442" i="2"/>
  <c r="BF442" i="2" s="1"/>
  <c r="BL442" i="2"/>
  <c r="BX442" i="2" s="1"/>
  <c r="CD442" i="2" s="1"/>
  <c r="BA391" i="2"/>
  <c r="BG391" i="2" s="1"/>
  <c r="BM391" i="2"/>
  <c r="BY391" i="2" s="1"/>
  <c r="CE391" i="2" s="1"/>
  <c r="BC427" i="2"/>
  <c r="BI427" i="2" s="1"/>
  <c r="BO427" i="2"/>
  <c r="CA427" i="2" s="1"/>
  <c r="CG427" i="2" s="1"/>
  <c r="BO405" i="2"/>
  <c r="CA405" i="2" s="1"/>
  <c r="CG405" i="2" s="1"/>
  <c r="BC405" i="2"/>
  <c r="BI405" i="2" s="1"/>
  <c r="BC413" i="2"/>
  <c r="BI413" i="2" s="1"/>
  <c r="BO413" i="2"/>
  <c r="CA413" i="2" s="1"/>
  <c r="CG413" i="2" s="1"/>
  <c r="AF410" i="2"/>
  <c r="AL410" i="2" s="1"/>
  <c r="CI410" i="2"/>
  <c r="AR435" i="2"/>
  <c r="BK435" i="2"/>
  <c r="BW435" i="2" s="1"/>
  <c r="CC435" i="2" s="1"/>
  <c r="AY435" i="2"/>
  <c r="BE435" i="2" s="1"/>
  <c r="BD430" i="2"/>
  <c r="BJ430" i="2" s="1"/>
  <c r="BP430" i="2"/>
  <c r="CB430" i="2" s="1"/>
  <c r="CH430" i="2" s="1"/>
  <c r="BP387" i="2"/>
  <c r="CB387" i="2" s="1"/>
  <c r="CH387" i="2" s="1"/>
  <c r="BD387" i="2"/>
  <c r="BJ387" i="2" s="1"/>
  <c r="BB398" i="2"/>
  <c r="BH398" i="2" s="1"/>
  <c r="BN398" i="2"/>
  <c r="BZ398" i="2" s="1"/>
  <c r="CF398" i="2" s="1"/>
  <c r="AF387" i="2"/>
  <c r="AL387" i="2" s="1"/>
  <c r="CI387" i="2"/>
  <c r="BO391" i="2"/>
  <c r="CA391" i="2" s="1"/>
  <c r="CG391" i="2" s="1"/>
  <c r="BC391" i="2"/>
  <c r="BI391" i="2" s="1"/>
  <c r="AF433" i="2"/>
  <c r="AL433" i="2" s="1"/>
  <c r="CI433" i="2"/>
  <c r="AF426" i="2"/>
  <c r="AL426" i="2" s="1"/>
  <c r="CI426" i="2"/>
  <c r="BP425" i="2"/>
  <c r="CB425" i="2" s="1"/>
  <c r="CH425" i="2" s="1"/>
  <c r="BD425" i="2"/>
  <c r="BJ425" i="2" s="1"/>
  <c r="AC383" i="2"/>
  <c r="AI383" i="2" s="1"/>
  <c r="J467" i="2"/>
  <c r="AE383" i="2"/>
  <c r="AK383" i="2" s="1"/>
  <c r="L467" i="2"/>
  <c r="AF448" i="2"/>
  <c r="AL448" i="2" s="1"/>
  <c r="CI448" i="2"/>
  <c r="BP423" i="2"/>
  <c r="CB423" i="2" s="1"/>
  <c r="CH423" i="2" s="1"/>
  <c r="BD423" i="2"/>
  <c r="BJ423" i="2" s="1"/>
  <c r="AR427" i="2"/>
  <c r="AY427" i="2"/>
  <c r="BE427" i="2" s="1"/>
  <c r="BK427" i="2"/>
  <c r="BW427" i="2" s="1"/>
  <c r="CC427" i="2" s="1"/>
  <c r="BA405" i="2"/>
  <c r="BG405" i="2" s="1"/>
  <c r="BM405" i="2"/>
  <c r="BY405" i="2" s="1"/>
  <c r="CE405" i="2" s="1"/>
  <c r="BA398" i="2"/>
  <c r="BG398" i="2" s="1"/>
  <c r="BM398" i="2"/>
  <c r="BY398" i="2" s="1"/>
  <c r="CE398" i="2" s="1"/>
  <c r="AF409" i="2"/>
  <c r="AL409" i="2" s="1"/>
  <c r="CI409" i="2"/>
  <c r="AF441" i="2"/>
  <c r="AL441" i="2" s="1"/>
  <c r="CI441" i="2"/>
  <c r="BC420" i="2"/>
  <c r="BI420" i="2" s="1"/>
  <c r="BO420" i="2"/>
  <c r="CA420" i="2" s="1"/>
  <c r="CG420" i="2" s="1"/>
  <c r="BB457" i="2"/>
  <c r="BH457" i="2" s="1"/>
  <c r="BN457" i="2"/>
  <c r="BZ457" i="2" s="1"/>
  <c r="CF457" i="2" s="1"/>
  <c r="BP379" i="2"/>
  <c r="CB379" i="2" s="1"/>
  <c r="CH379" i="2" s="1"/>
  <c r="BD379" i="2"/>
  <c r="BJ379" i="2" s="1"/>
  <c r="AM467" i="2"/>
  <c r="AY383" i="2"/>
  <c r="BE383" i="2" s="1"/>
  <c r="BK383" i="2"/>
  <c r="BW383" i="2" s="1"/>
  <c r="CC383" i="2" s="1"/>
  <c r="AR383" i="2"/>
  <c r="BD416" i="2"/>
  <c r="BJ416" i="2" s="1"/>
  <c r="BP416" i="2"/>
  <c r="CB416" i="2" s="1"/>
  <c r="CH416" i="2" s="1"/>
  <c r="BK420" i="2"/>
  <c r="BW420" i="2" s="1"/>
  <c r="CC420" i="2" s="1"/>
  <c r="AR420" i="2"/>
  <c r="AY420" i="2"/>
  <c r="BE420" i="2" s="1"/>
  <c r="AR398" i="2"/>
  <c r="BK398" i="2"/>
  <c r="BW398" i="2" s="1"/>
  <c r="CC398" i="2" s="1"/>
  <c r="AY398" i="2"/>
  <c r="BE398" i="2" s="1"/>
  <c r="BP394" i="2"/>
  <c r="CB394" i="2" s="1"/>
  <c r="CH394" i="2" s="1"/>
  <c r="BD394" i="2"/>
  <c r="BJ394" i="2" s="1"/>
  <c r="AZ413" i="2"/>
  <c r="BF413" i="2" s="1"/>
  <c r="BL413" i="2"/>
  <c r="BX413" i="2" s="1"/>
  <c r="CD413" i="2" s="1"/>
  <c r="BK391" i="2"/>
  <c r="BW391" i="2" s="1"/>
  <c r="CC391" i="2" s="1"/>
  <c r="AR391" i="2"/>
  <c r="AY391" i="2"/>
  <c r="BE391" i="2" s="1"/>
  <c r="BP386" i="2"/>
  <c r="CB386" i="2" s="1"/>
  <c r="CH386" i="2" s="1"/>
  <c r="BD386" i="2"/>
  <c r="BJ386" i="2" s="1"/>
  <c r="BB435" i="2"/>
  <c r="BH435" i="2" s="1"/>
  <c r="BN435" i="2"/>
  <c r="BZ435" i="2" s="1"/>
  <c r="CF435" i="2" s="1"/>
  <c r="BA457" i="2"/>
  <c r="BG457" i="2" s="1"/>
  <c r="BM457" i="2"/>
  <c r="BY457" i="2" s="1"/>
  <c r="CE457" i="2" s="1"/>
  <c r="BP390" i="2"/>
  <c r="CB390" i="2" s="1"/>
  <c r="CH390" i="2" s="1"/>
  <c r="BD390" i="2"/>
  <c r="BJ390" i="2" s="1"/>
  <c r="AA427" i="2"/>
  <c r="AG427" i="2" s="1"/>
  <c r="M427" i="2"/>
  <c r="AF423" i="2"/>
  <c r="AL423" i="2" s="1"/>
  <c r="CI423" i="2"/>
  <c r="BD389" i="2"/>
  <c r="BJ389" i="2" s="1"/>
  <c r="BP389" i="2"/>
  <c r="CB389" i="2" s="1"/>
  <c r="CH389" i="2" s="1"/>
  <c r="BD461" i="2"/>
  <c r="BJ461" i="2" s="1"/>
  <c r="BP461" i="2"/>
  <c r="CB461" i="2" s="1"/>
  <c r="CH461" i="2" s="1"/>
  <c r="AF461" i="2"/>
  <c r="AL461" i="2" s="1"/>
  <c r="CI461" i="2"/>
  <c r="AA405" i="2"/>
  <c r="AG405" i="2" s="1"/>
  <c r="M405" i="2"/>
  <c r="AF401" i="2"/>
  <c r="AL401" i="2" s="1"/>
  <c r="CI401" i="2"/>
  <c r="CI394" i="2"/>
  <c r="AF394" i="2"/>
  <c r="AL394" i="2" s="1"/>
  <c r="M398" i="2"/>
  <c r="AA398" i="2"/>
  <c r="AG398" i="2" s="1"/>
  <c r="BD440" i="2"/>
  <c r="BJ440" i="2" s="1"/>
  <c r="BP440" i="2"/>
  <c r="CB440" i="2" s="1"/>
  <c r="CH440" i="2" s="1"/>
  <c r="BL405" i="2"/>
  <c r="BX405" i="2" s="1"/>
  <c r="CD405" i="2" s="1"/>
  <c r="AZ405" i="2"/>
  <c r="BF405" i="2" s="1"/>
  <c r="CI397" i="2"/>
  <c r="AF397" i="2"/>
  <c r="AL397" i="2" s="1"/>
  <c r="BO442" i="2"/>
  <c r="CA442" i="2" s="1"/>
  <c r="CG442" i="2" s="1"/>
  <c r="BC442" i="2"/>
  <c r="BI442" i="2" s="1"/>
  <c r="AF416" i="2"/>
  <c r="AL416" i="2" s="1"/>
  <c r="CI416" i="2"/>
  <c r="M420" i="2"/>
  <c r="AA420" i="2"/>
  <c r="AG420" i="2" s="1"/>
  <c r="BD397" i="2"/>
  <c r="BJ397" i="2" s="1"/>
  <c r="BP397" i="2"/>
  <c r="CB397" i="2" s="1"/>
  <c r="CH397" i="2" s="1"/>
  <c r="BD395" i="2"/>
  <c r="BJ395" i="2" s="1"/>
  <c r="BP395" i="2"/>
  <c r="CB395" i="2" s="1"/>
  <c r="CH395" i="2" s="1"/>
  <c r="CI452" i="2"/>
  <c r="AF452" i="2"/>
  <c r="AL452" i="2" s="1"/>
  <c r="AA457" i="2"/>
  <c r="AG457" i="2" s="1"/>
  <c r="M457" i="2"/>
  <c r="CI440" i="2"/>
  <c r="AF440" i="2"/>
  <c r="AL440" i="2" s="1"/>
  <c r="CI380" i="2"/>
  <c r="AF380" i="2"/>
  <c r="AL380" i="2" s="1"/>
  <c r="BD409" i="2"/>
  <c r="BJ409" i="2" s="1"/>
  <c r="BP409" i="2"/>
  <c r="CB409" i="2" s="1"/>
  <c r="CH409" i="2" s="1"/>
  <c r="BN405" i="2"/>
  <c r="BZ405" i="2" s="1"/>
  <c r="CF405" i="2" s="1"/>
  <c r="BB405" i="2"/>
  <c r="BH405" i="2" s="1"/>
  <c r="BD401" i="2"/>
  <c r="BJ401" i="2" s="1"/>
  <c r="BP401" i="2"/>
  <c r="CB401" i="2" s="1"/>
  <c r="CH401" i="2" s="1"/>
  <c r="BK405" i="2"/>
  <c r="BW405" i="2" s="1"/>
  <c r="CC405" i="2" s="1"/>
  <c r="AR405" i="2"/>
  <c r="AY405" i="2"/>
  <c r="BE405" i="2" s="1"/>
  <c r="AF395" i="2"/>
  <c r="AL395" i="2" s="1"/>
  <c r="CI395" i="2"/>
  <c r="BO398" i="2"/>
  <c r="CA398" i="2" s="1"/>
  <c r="CG398" i="2" s="1"/>
  <c r="BC398" i="2"/>
  <c r="BI398" i="2" s="1"/>
  <c r="BL383" i="2"/>
  <c r="BX383" i="2" s="1"/>
  <c r="CD383" i="2" s="1"/>
  <c r="AN467" i="2"/>
  <c r="AZ383" i="2"/>
  <c r="BF383" i="2" s="1"/>
  <c r="AA383" i="2"/>
  <c r="AG383" i="2" s="1"/>
  <c r="H467" i="2"/>
  <c r="M383" i="2"/>
  <c r="CI379" i="2"/>
  <c r="AF379" i="2"/>
  <c r="AL379" i="2" s="1"/>
  <c r="BP396" i="2"/>
  <c r="CB396" i="2" s="1"/>
  <c r="CH396" i="2" s="1"/>
  <c r="BD396" i="2"/>
  <c r="BJ396" i="2" s="1"/>
  <c r="BO464" i="2"/>
  <c r="BC464" i="2"/>
  <c r="BI464" i="2" s="1"/>
  <c r="AF462" i="2"/>
  <c r="AL462" i="2" s="1"/>
  <c r="CI462" i="2"/>
  <c r="AF446" i="2"/>
  <c r="AL446" i="2" s="1"/>
  <c r="CI446" i="2"/>
  <c r="BL464" i="2"/>
  <c r="BP439" i="2"/>
  <c r="CB439" i="2" s="1"/>
  <c r="CH439" i="2" s="1"/>
  <c r="BD439" i="2"/>
  <c r="BJ439" i="2" s="1"/>
  <c r="AF418" i="2"/>
  <c r="AL418" i="2" s="1"/>
  <c r="CI418" i="2"/>
  <c r="AD383" i="2"/>
  <c r="AJ383" i="2" s="1"/>
  <c r="K467" i="2"/>
  <c r="I467" i="2"/>
  <c r="AB383" i="2"/>
  <c r="AH383" i="2" s="1"/>
  <c r="AZ435" i="2"/>
  <c r="BF435" i="2" s="1"/>
  <c r="BL435" i="2"/>
  <c r="BX435" i="2" s="1"/>
  <c r="CD435" i="2" s="1"/>
  <c r="BC435" i="2"/>
  <c r="BI435" i="2" s="1"/>
  <c r="BO435" i="2"/>
  <c r="CA435" i="2" s="1"/>
  <c r="CG435" i="2" s="1"/>
  <c r="BP433" i="2"/>
  <c r="CB433" i="2" s="1"/>
  <c r="CH433" i="2" s="1"/>
  <c r="BD433" i="2"/>
  <c r="BJ433" i="2" s="1"/>
  <c r="AF434" i="2"/>
  <c r="AL434" i="2" s="1"/>
  <c r="CI434" i="2"/>
  <c r="BB442" i="2"/>
  <c r="BH442" i="2" s="1"/>
  <c r="BN442" i="2"/>
  <c r="BZ442" i="2" s="1"/>
  <c r="CF442" i="2" s="1"/>
  <c r="BK413" i="2"/>
  <c r="BW413" i="2" s="1"/>
  <c r="CC413" i="2" s="1"/>
  <c r="AR413" i="2"/>
  <c r="AY413" i="2"/>
  <c r="BE413" i="2" s="1"/>
  <c r="BD408" i="2"/>
  <c r="BJ408" i="2" s="1"/>
  <c r="BP408" i="2"/>
  <c r="CB408" i="2" s="1"/>
  <c r="CH408" i="2" s="1"/>
  <c r="AF388" i="2"/>
  <c r="AL388" i="2" s="1"/>
  <c r="CI388" i="2"/>
  <c r="AF396" i="2"/>
  <c r="AL396" i="2" s="1"/>
  <c r="CI396" i="2"/>
  <c r="CI402" i="2"/>
  <c r="AF402" i="2"/>
  <c r="AL402" i="2" s="1"/>
  <c r="AF403" i="2"/>
  <c r="AL403" i="2" s="1"/>
  <c r="CI403" i="2"/>
  <c r="AF404" i="2"/>
  <c r="AL404" i="2" s="1"/>
  <c r="CI404" i="2"/>
  <c r="AF408" i="2"/>
  <c r="AL408" i="2" s="1"/>
  <c r="CI408" i="2"/>
  <c r="M413" i="2"/>
  <c r="AA413" i="2"/>
  <c r="AG413" i="2" s="1"/>
  <c r="BA413" i="2"/>
  <c r="BG413" i="2" s="1"/>
  <c r="BM413" i="2"/>
  <c r="BY413" i="2" s="1"/>
  <c r="CE413" i="2" s="1"/>
  <c r="CI411" i="2"/>
  <c r="AF411" i="2"/>
  <c r="AL411" i="2" s="1"/>
  <c r="CI412" i="2"/>
  <c r="AF412" i="2"/>
  <c r="AL412" i="2" s="1"/>
  <c r="BL420" i="2"/>
  <c r="BX420" i="2" s="1"/>
  <c r="CD420" i="2" s="1"/>
  <c r="AZ420" i="2"/>
  <c r="BF420" i="2" s="1"/>
  <c r="BD419" i="2"/>
  <c r="BJ419" i="2" s="1"/>
  <c r="BP419" i="2"/>
  <c r="CB419" i="2" s="1"/>
  <c r="CH419" i="2" s="1"/>
  <c r="AZ427" i="2"/>
  <c r="BF427" i="2" s="1"/>
  <c r="BL427" i="2"/>
  <c r="BX427" i="2" s="1"/>
  <c r="CD427" i="2" s="1"/>
  <c r="BD426" i="2"/>
  <c r="BJ426" i="2" s="1"/>
  <c r="BP426" i="2"/>
  <c r="CB426" i="2" s="1"/>
  <c r="CH426" i="2" s="1"/>
  <c r="BA435" i="2"/>
  <c r="BG435" i="2" s="1"/>
  <c r="BM435" i="2"/>
  <c r="BY435" i="2" s="1"/>
  <c r="CE435" i="2" s="1"/>
  <c r="AF432" i="2"/>
  <c r="AL432" i="2" s="1"/>
  <c r="CI432" i="2"/>
  <c r="M442" i="2"/>
  <c r="AA442" i="2"/>
  <c r="AG442" i="2" s="1"/>
  <c r="AF438" i="2"/>
  <c r="AL438" i="2" s="1"/>
  <c r="CI438" i="2"/>
  <c r="BD438" i="2"/>
  <c r="BJ438" i="2" s="1"/>
  <c r="BP438" i="2"/>
  <c r="CB438" i="2" s="1"/>
  <c r="CH438" i="2" s="1"/>
  <c r="AR442" i="2"/>
  <c r="AY442" i="2"/>
  <c r="BE442" i="2" s="1"/>
  <c r="BK442" i="2"/>
  <c r="BW442" i="2" s="1"/>
  <c r="CC442" i="2" s="1"/>
  <c r="BD463" i="2"/>
  <c r="BJ463" i="2" s="1"/>
  <c r="BP463" i="2"/>
  <c r="CB463" i="2" s="1"/>
  <c r="CH463" i="2" s="1"/>
  <c r="BD454" i="2"/>
  <c r="BJ454" i="2" s="1"/>
  <c r="BP454" i="2"/>
  <c r="CB454" i="2" s="1"/>
  <c r="CH454" i="2" s="1"/>
  <c r="BD460" i="2"/>
  <c r="BJ460" i="2" s="1"/>
  <c r="BP460" i="2"/>
  <c r="CB460" i="2" s="1"/>
  <c r="CH460" i="2" s="1"/>
  <c r="AR464" i="2"/>
  <c r="AY464" i="2"/>
  <c r="BE464" i="2" s="1"/>
  <c r="BK464" i="2"/>
  <c r="BP446" i="2"/>
  <c r="CB446" i="2" s="1"/>
  <c r="CH446" i="2" s="1"/>
  <c r="BD446" i="2"/>
  <c r="BJ446" i="2" s="1"/>
  <c r="BD403" i="2"/>
  <c r="BJ403" i="2" s="1"/>
  <c r="BP403" i="2"/>
  <c r="CB403" i="2" s="1"/>
  <c r="CH403" i="2" s="1"/>
  <c r="BD404" i="2"/>
  <c r="BJ404" i="2" s="1"/>
  <c r="BP404" i="2"/>
  <c r="CB404" i="2" s="1"/>
  <c r="CH404" i="2" s="1"/>
  <c r="AF425" i="2"/>
  <c r="AL425" i="2" s="1"/>
  <c r="CI425" i="2"/>
  <c r="BP402" i="2"/>
  <c r="CB402" i="2" s="1"/>
  <c r="CH402" i="2" s="1"/>
  <c r="BD402" i="2"/>
  <c r="BJ402" i="2" s="1"/>
  <c r="AZ398" i="2"/>
  <c r="BF398" i="2" s="1"/>
  <c r="BL398" i="2"/>
  <c r="BX398" i="2" s="1"/>
  <c r="CD398" i="2" s="1"/>
  <c r="AF390" i="2"/>
  <c r="AL390" i="2" s="1"/>
  <c r="CI390" i="2"/>
  <c r="CI389" i="2"/>
  <c r="AF389" i="2"/>
  <c r="AL389" i="2" s="1"/>
  <c r="BD388" i="2"/>
  <c r="BJ388" i="2" s="1"/>
  <c r="BP388" i="2"/>
  <c r="CB388" i="2" s="1"/>
  <c r="CH388" i="2" s="1"/>
  <c r="BB391" i="2"/>
  <c r="BH391" i="2" s="1"/>
  <c r="BN391" i="2"/>
  <c r="BZ391" i="2" s="1"/>
  <c r="CF391" i="2" s="1"/>
  <c r="AF382" i="2"/>
  <c r="AL382" i="2" s="1"/>
  <c r="CI382" i="2"/>
  <c r="CI463" i="2"/>
  <c r="AF463" i="2"/>
  <c r="AL463" i="2" s="1"/>
  <c r="BP462" i="2"/>
  <c r="CB462" i="2" s="1"/>
  <c r="CH462" i="2" s="1"/>
  <c r="BD462" i="2"/>
  <c r="BJ462" i="2" s="1"/>
  <c r="BB449" i="2"/>
  <c r="BH449" i="2" s="1"/>
  <c r="BN449" i="2"/>
  <c r="BZ449" i="2" s="1"/>
  <c r="CF449" i="2" s="1"/>
  <c r="BP445" i="2"/>
  <c r="CB445" i="2" s="1"/>
  <c r="CH445" i="2" s="1"/>
  <c r="BD445" i="2"/>
  <c r="BJ445" i="2" s="1"/>
  <c r="AR449" i="2"/>
  <c r="BK449" i="2"/>
  <c r="BW449" i="2" s="1"/>
  <c r="CC449" i="2" s="1"/>
  <c r="AY449" i="2"/>
  <c r="BE449" i="2" s="1"/>
  <c r="AF439" i="2"/>
  <c r="AL439" i="2" s="1"/>
  <c r="CI439" i="2"/>
  <c r="BA442" i="2"/>
  <c r="BG442" i="2" s="1"/>
  <c r="BM442" i="2"/>
  <c r="BY442" i="2" s="1"/>
  <c r="CE442" i="2" s="1"/>
  <c r="BP434" i="2"/>
  <c r="CB434" i="2" s="1"/>
  <c r="CH434" i="2" s="1"/>
  <c r="BD434" i="2"/>
  <c r="BJ434" i="2" s="1"/>
  <c r="AF431" i="2"/>
  <c r="AL431" i="2" s="1"/>
  <c r="CI431" i="2"/>
  <c r="AF430" i="2"/>
  <c r="AL430" i="2" s="1"/>
  <c r="CI430" i="2"/>
  <c r="M435" i="2"/>
  <c r="AA435" i="2"/>
  <c r="AG435" i="2" s="1"/>
  <c r="BA427" i="2"/>
  <c r="BG427" i="2" s="1"/>
  <c r="BM427" i="2"/>
  <c r="BY427" i="2" s="1"/>
  <c r="CE427" i="2" s="1"/>
  <c r="BD418" i="2"/>
  <c r="BJ418" i="2" s="1"/>
  <c r="BP418" i="2"/>
  <c r="CB418" i="2" s="1"/>
  <c r="CH418" i="2" s="1"/>
  <c r="BA420" i="2"/>
  <c r="BG420" i="2" s="1"/>
  <c r="BM420" i="2"/>
  <c r="BY420" i="2" s="1"/>
  <c r="CE420" i="2" s="1"/>
  <c r="BD381" i="2"/>
  <c r="BJ381" i="2" s="1"/>
  <c r="BP381" i="2"/>
  <c r="CB381" i="2" s="1"/>
  <c r="CH381" i="2" s="1"/>
  <c r="BD441" i="2"/>
  <c r="BJ441" i="2" s="1"/>
  <c r="BP441" i="2"/>
  <c r="CB441" i="2" s="1"/>
  <c r="CH441" i="2" s="1"/>
  <c r="BC457" i="2"/>
  <c r="BI457" i="2" s="1"/>
  <c r="BO457" i="2"/>
  <c r="CA457" i="2" s="1"/>
  <c r="CG457" i="2" s="1"/>
  <c r="BM464" i="2"/>
  <c r="BL391" i="2"/>
  <c r="BX391" i="2" s="1"/>
  <c r="CD391" i="2" s="1"/>
  <c r="AZ391" i="2"/>
  <c r="BF391" i="2" s="1"/>
  <c r="BA449" i="2"/>
  <c r="BG449" i="2" s="1"/>
  <c r="BM449" i="2"/>
  <c r="BY449" i="2" s="1"/>
  <c r="CE449" i="2" s="1"/>
  <c r="BD382" i="2"/>
  <c r="BJ382" i="2" s="1"/>
  <c r="BP382" i="2"/>
  <c r="CB382" i="2" s="1"/>
  <c r="CH382" i="2" s="1"/>
  <c r="AF381" i="2"/>
  <c r="AL381" i="2" s="1"/>
  <c r="CI381" i="2"/>
  <c r="BD380" i="2"/>
  <c r="BJ380" i="2" s="1"/>
  <c r="BP380" i="2"/>
  <c r="CB380" i="2" s="1"/>
  <c r="CH380" i="2" s="1"/>
  <c r="BN464" i="2"/>
  <c r="BP456" i="2"/>
  <c r="CB456" i="2" s="1"/>
  <c r="CH456" i="2" s="1"/>
  <c r="BD456" i="2"/>
  <c r="BJ456" i="2" s="1"/>
  <c r="AF456" i="2"/>
  <c r="AL456" i="2" s="1"/>
  <c r="CI456" i="2"/>
  <c r="CI454" i="2"/>
  <c r="AF454" i="2"/>
  <c r="AL454" i="2" s="1"/>
  <c r="BD453" i="2"/>
  <c r="BJ453" i="2" s="1"/>
  <c r="BP453" i="2"/>
  <c r="CB453" i="2" s="1"/>
  <c r="CH453" i="2" s="1"/>
  <c r="BL457" i="2"/>
  <c r="BX457" i="2" s="1"/>
  <c r="CD457" i="2" s="1"/>
  <c r="AZ457" i="2"/>
  <c r="BF457" i="2" s="1"/>
  <c r="BD448" i="2"/>
  <c r="BJ448" i="2" s="1"/>
  <c r="BP448" i="2"/>
  <c r="CB448" i="2" s="1"/>
  <c r="CH448" i="2" s="1"/>
  <c r="AF447" i="2"/>
  <c r="AL447" i="2" s="1"/>
  <c r="CI447" i="2"/>
  <c r="BD455" i="2"/>
  <c r="BJ455" i="2" s="1"/>
  <c r="BP455" i="2"/>
  <c r="CB455" i="2" s="1"/>
  <c r="CH455" i="2" s="1"/>
  <c r="AF453" i="2"/>
  <c r="AL453" i="2" s="1"/>
  <c r="CI453" i="2"/>
  <c r="BD452" i="2"/>
  <c r="BJ452" i="2" s="1"/>
  <c r="BP452" i="2"/>
  <c r="CB452" i="2" s="1"/>
  <c r="CH452" i="2" s="1"/>
  <c r="AR457" i="2"/>
  <c r="BK457" i="2"/>
  <c r="BW457" i="2" s="1"/>
  <c r="CC457" i="2" s="1"/>
  <c r="AY457" i="2"/>
  <c r="BE457" i="2" s="1"/>
  <c r="AF445" i="2"/>
  <c r="AL445" i="2" s="1"/>
  <c r="CI445" i="2"/>
  <c r="AA449" i="2"/>
  <c r="AG449" i="2" s="1"/>
  <c r="M449" i="2"/>
  <c r="BD447" i="2"/>
  <c r="BJ447" i="2" s="1"/>
  <c r="BP447" i="2"/>
  <c r="CB447" i="2" s="1"/>
  <c r="CH447" i="2" s="1"/>
  <c r="BC449" i="2"/>
  <c r="BI449" i="2" s="1"/>
  <c r="BO449" i="2"/>
  <c r="CA449" i="2" s="1"/>
  <c r="CG449" i="2" s="1"/>
  <c r="BB413" i="2"/>
  <c r="BH413" i="2" s="1"/>
  <c r="BN413" i="2"/>
  <c r="BZ413" i="2" s="1"/>
  <c r="CF413" i="2" s="1"/>
  <c r="BD410" i="2"/>
  <c r="BJ410" i="2" s="1"/>
  <c r="BP410" i="2"/>
  <c r="CB410" i="2" s="1"/>
  <c r="CH410" i="2" s="1"/>
  <c r="BD411" i="2"/>
  <c r="BJ411" i="2" s="1"/>
  <c r="BP411" i="2"/>
  <c r="CB411" i="2" s="1"/>
  <c r="CH411" i="2" s="1"/>
  <c r="BB420" i="2"/>
  <c r="BH420" i="2" s="1"/>
  <c r="BN420" i="2"/>
  <c r="BZ420" i="2" s="1"/>
  <c r="CF420" i="2" s="1"/>
  <c r="CI417" i="2"/>
  <c r="AF417" i="2"/>
  <c r="AL417" i="2" s="1"/>
  <c r="BD417" i="2"/>
  <c r="BJ417" i="2" s="1"/>
  <c r="BP417" i="2"/>
  <c r="CB417" i="2" s="1"/>
  <c r="CH417" i="2" s="1"/>
  <c r="BB427" i="2"/>
  <c r="BH427" i="2" s="1"/>
  <c r="BN427" i="2"/>
  <c r="BZ427" i="2" s="1"/>
  <c r="CF427" i="2" s="1"/>
  <c r="CI424" i="2"/>
  <c r="AF424" i="2"/>
  <c r="AL424" i="2" s="1"/>
  <c r="BD424" i="2"/>
  <c r="BJ424" i="2" s="1"/>
  <c r="BP424" i="2"/>
  <c r="CB424" i="2" s="1"/>
  <c r="CH424" i="2" s="1"/>
  <c r="AF386" i="2"/>
  <c r="AL386" i="2" s="1"/>
  <c r="CI386" i="2"/>
  <c r="M391" i="2"/>
  <c r="AA391" i="2"/>
  <c r="AG391" i="2" s="1"/>
  <c r="BC383" i="2"/>
  <c r="BI383" i="2" s="1"/>
  <c r="BO383" i="2"/>
  <c r="CA383" i="2" s="1"/>
  <c r="CG383" i="2" s="1"/>
  <c r="AQ467" i="2"/>
  <c r="BN383" i="2"/>
  <c r="BZ383" i="2" s="1"/>
  <c r="CF383" i="2" s="1"/>
  <c r="AP467" i="2"/>
  <c r="BB383" i="2"/>
  <c r="BH383" i="2" s="1"/>
  <c r="BA383" i="2"/>
  <c r="BG383" i="2" s="1"/>
  <c r="BM383" i="2"/>
  <c r="BY383" i="2" s="1"/>
  <c r="CE383" i="2" s="1"/>
  <c r="AO467" i="2"/>
  <c r="BT463" i="2"/>
  <c r="BZ463" i="2" s="1"/>
  <c r="CF463" i="2" s="1"/>
  <c r="AV464" i="2"/>
  <c r="BB464" i="2" s="1"/>
  <c r="BH464" i="2" s="1"/>
  <c r="AD463" i="2"/>
  <c r="AJ463" i="2" s="1"/>
  <c r="X464" i="2"/>
  <c r="AB463" i="2"/>
  <c r="AH463" i="2" s="1"/>
  <c r="V464" i="2"/>
  <c r="BS463" i="2"/>
  <c r="BY463" i="2" s="1"/>
  <c r="CE463" i="2" s="1"/>
  <c r="AU464" i="2"/>
  <c r="BA464" i="2" s="1"/>
  <c r="BG464" i="2" s="1"/>
  <c r="BR463" i="2"/>
  <c r="BX463" i="2" s="1"/>
  <c r="CD463" i="2" s="1"/>
  <c r="AT464" i="2"/>
  <c r="AZ464" i="2" s="1"/>
  <c r="BF464" i="2" s="1"/>
  <c r="AX436" i="2"/>
  <c r="BV436" i="2" s="1"/>
  <c r="BQ436" i="2"/>
  <c r="BW436" i="2" s="1"/>
  <c r="CC436" i="2" s="1"/>
  <c r="BQ421" i="2"/>
  <c r="BW421" i="2" s="1"/>
  <c r="CC421" i="2" s="1"/>
  <c r="AX421" i="2"/>
  <c r="BV421" i="2" s="1"/>
  <c r="AX414" i="2"/>
  <c r="BQ414" i="2"/>
  <c r="BW414" i="2" s="1"/>
  <c r="CC414" i="2" s="1"/>
  <c r="Z384" i="2"/>
  <c r="U468" i="2"/>
  <c r="AX443" i="2"/>
  <c r="BV443" i="2" s="1"/>
  <c r="BQ443" i="2"/>
  <c r="BW443" i="2" s="1"/>
  <c r="CC443" i="2" s="1"/>
  <c r="BQ406" i="2"/>
  <c r="BW406" i="2" s="1"/>
  <c r="CC406" i="2" s="1"/>
  <c r="AX406" i="2"/>
  <c r="AX450" i="2"/>
  <c r="BQ450" i="2"/>
  <c r="BW450" i="2" s="1"/>
  <c r="CC450" i="2" s="1"/>
  <c r="BQ428" i="2"/>
  <c r="BW428" i="2" s="1"/>
  <c r="CC428" i="2" s="1"/>
  <c r="AX428" i="2"/>
  <c r="AX392" i="2"/>
  <c r="BQ392" i="2"/>
  <c r="BW392" i="2" s="1"/>
  <c r="CC392" i="2" s="1"/>
  <c r="AX458" i="2"/>
  <c r="BV458" i="2" s="1"/>
  <c r="BQ458" i="2"/>
  <c r="BW458" i="2" s="1"/>
  <c r="CC458" i="2" s="1"/>
  <c r="BR384" i="2"/>
  <c r="BX384" i="2" s="1"/>
  <c r="CD384" i="2" s="1"/>
  <c r="AT468" i="2"/>
  <c r="BR468" i="2" s="1"/>
  <c r="AU468" i="2"/>
  <c r="BS468" i="2" s="1"/>
  <c r="BS384" i="2"/>
  <c r="BY384" i="2" s="1"/>
  <c r="CE384" i="2" s="1"/>
  <c r="AV468" i="2"/>
  <c r="BT384" i="2"/>
  <c r="BZ384" i="2" s="1"/>
  <c r="CF384" i="2" s="1"/>
  <c r="AX465" i="2"/>
  <c r="BV465" i="2" s="1"/>
  <c r="BQ465" i="2"/>
  <c r="BW465" i="2" s="1"/>
  <c r="CC465" i="2" s="1"/>
  <c r="BU384" i="2"/>
  <c r="CA384" i="2" s="1"/>
  <c r="CG384" i="2" s="1"/>
  <c r="AW468" i="2"/>
  <c r="BU468" i="2" s="1"/>
  <c r="AX399" i="2"/>
  <c r="BV399" i="2" s="1"/>
  <c r="BQ399" i="2"/>
  <c r="BW399" i="2" s="1"/>
  <c r="CC399" i="2" s="1"/>
  <c r="AX384" i="2"/>
  <c r="BV384" i="2" s="1"/>
  <c r="BQ384" i="2"/>
  <c r="BW384" i="2" s="1"/>
  <c r="CC384" i="2" s="1"/>
  <c r="AS468" i="2"/>
  <c r="BD428" i="2"/>
  <c r="BJ428" i="2" s="1"/>
  <c r="BP428" i="2"/>
  <c r="BD421" i="2"/>
  <c r="BJ421" i="2" s="1"/>
  <c r="BP421" i="2"/>
  <c r="CB421" i="2" s="1"/>
  <c r="CH421" i="2" s="1"/>
  <c r="AB468" i="2"/>
  <c r="AH468" i="2" s="1"/>
  <c r="BD450" i="2"/>
  <c r="BJ450" i="2" s="1"/>
  <c r="BP450" i="2"/>
  <c r="BD414" i="2"/>
  <c r="BJ414" i="2" s="1"/>
  <c r="BP414" i="2"/>
  <c r="BD443" i="2"/>
  <c r="BJ443" i="2" s="1"/>
  <c r="BP443" i="2"/>
  <c r="CB443" i="2" s="1"/>
  <c r="CH443" i="2" s="1"/>
  <c r="BD436" i="2"/>
  <c r="BJ436" i="2" s="1"/>
  <c r="BP436" i="2"/>
  <c r="CB436" i="2" s="1"/>
  <c r="CH436" i="2" s="1"/>
  <c r="BP458" i="2"/>
  <c r="CB458" i="2" s="1"/>
  <c r="CH458" i="2" s="1"/>
  <c r="BD458" i="2"/>
  <c r="BJ458" i="2" s="1"/>
  <c r="CI436" i="2"/>
  <c r="AF436" i="2"/>
  <c r="AL436" i="2" s="1"/>
  <c r="AF421" i="2"/>
  <c r="AL421" i="2" s="1"/>
  <c r="CI421" i="2"/>
  <c r="CI450" i="2"/>
  <c r="AF450" i="2"/>
  <c r="AL450" i="2" s="1"/>
  <c r="BP399" i="2"/>
  <c r="CB399" i="2" s="1"/>
  <c r="CH399" i="2" s="1"/>
  <c r="BD399" i="2"/>
  <c r="BJ399" i="2" s="1"/>
  <c r="AF392" i="2"/>
  <c r="AL392" i="2" s="1"/>
  <c r="CI392" i="2"/>
  <c r="CI443" i="2"/>
  <c r="AF443" i="2"/>
  <c r="AL443" i="2" s="1"/>
  <c r="BD406" i="2"/>
  <c r="BJ406" i="2" s="1"/>
  <c r="BP406" i="2"/>
  <c r="CI428" i="2"/>
  <c r="AF428" i="2"/>
  <c r="AL428" i="2" s="1"/>
  <c r="BB468" i="2"/>
  <c r="BH468" i="2" s="1"/>
  <c r="BN468" i="2"/>
  <c r="M468" i="2"/>
  <c r="AA468" i="2"/>
  <c r="AG468" i="2" s="1"/>
  <c r="AF384" i="2"/>
  <c r="AL384" i="2" s="1"/>
  <c r="CI384" i="2"/>
  <c r="AZ468" i="2"/>
  <c r="BF468" i="2" s="1"/>
  <c r="BL468" i="2"/>
  <c r="BX468" i="2" s="1"/>
  <c r="CD468" i="2" s="1"/>
  <c r="AF458" i="2"/>
  <c r="AL458" i="2" s="1"/>
  <c r="CI458" i="2"/>
  <c r="BM468" i="2"/>
  <c r="BY468" i="2" s="1"/>
  <c r="CE468" i="2" s="1"/>
  <c r="BA468" i="2"/>
  <c r="BG468" i="2" s="1"/>
  <c r="AF406" i="2"/>
  <c r="AL406" i="2" s="1"/>
  <c r="CI406" i="2"/>
  <c r="BP392" i="2"/>
  <c r="BD392" i="2"/>
  <c r="BJ392" i="2" s="1"/>
  <c r="L469" i="2"/>
  <c r="AE468" i="2"/>
  <c r="AK468" i="2" s="1"/>
  <c r="AY468" i="2"/>
  <c r="BE468" i="2" s="1"/>
  <c r="AR468" i="2"/>
  <c r="BK468" i="2"/>
  <c r="BP384" i="2"/>
  <c r="CB384" i="2" s="1"/>
  <c r="CH384" i="2" s="1"/>
  <c r="BD384" i="2"/>
  <c r="BJ384" i="2" s="1"/>
  <c r="AF399" i="2"/>
  <c r="AL399" i="2" s="1"/>
  <c r="CI399" i="2"/>
  <c r="CI414" i="2"/>
  <c r="BC468" i="2"/>
  <c r="BI468" i="2" s="1"/>
  <c r="BO468" i="2"/>
  <c r="CA468" i="2" s="1"/>
  <c r="CG468" i="2" s="1"/>
  <c r="BP465" i="2"/>
  <c r="CB465" i="2" s="1"/>
  <c r="CH465" i="2" s="1"/>
  <c r="BD465" i="2"/>
  <c r="BJ465" i="2" s="1"/>
  <c r="CI465" i="2"/>
  <c r="AF465" i="2"/>
  <c r="AL465" i="2" s="1"/>
  <c r="AD463" i="1"/>
  <c r="AJ463" i="1" s="1"/>
  <c r="X464" i="1"/>
  <c r="AE463" i="1"/>
  <c r="AK463" i="1" s="1"/>
  <c r="Y464" i="1"/>
  <c r="BT463" i="1"/>
  <c r="BZ463" i="1" s="1"/>
  <c r="CF463" i="1" s="1"/>
  <c r="AV464" i="1"/>
  <c r="BR463" i="1"/>
  <c r="BX463" i="1" s="1"/>
  <c r="CD463" i="1" s="1"/>
  <c r="AT464" i="1"/>
  <c r="Z463" i="1"/>
  <c r="AF463" i="1" s="1"/>
  <c r="AL463" i="1" s="1"/>
  <c r="U464" i="1"/>
  <c r="AA464" i="1" s="1"/>
  <c r="AG464" i="1" s="1"/>
  <c r="BS463" i="1"/>
  <c r="BY463" i="1" s="1"/>
  <c r="CE463" i="1" s="1"/>
  <c r="AU464" i="1"/>
  <c r="AC463" i="1"/>
  <c r="AI463" i="1" s="1"/>
  <c r="W464" i="1"/>
  <c r="BU463" i="1"/>
  <c r="CA463" i="1" s="1"/>
  <c r="CG463" i="1" s="1"/>
  <c r="AW464" i="1"/>
  <c r="AS464" i="1"/>
  <c r="AX463" i="1"/>
  <c r="BV463" i="1" s="1"/>
  <c r="BQ463" i="1"/>
  <c r="BW463" i="1" s="1"/>
  <c r="CC463" i="1" s="1"/>
  <c r="AB463" i="1"/>
  <c r="AH463" i="1" s="1"/>
  <c r="V464" i="1"/>
  <c r="AX399" i="1"/>
  <c r="BQ399" i="1"/>
  <c r="BW399" i="1" s="1"/>
  <c r="CC399" i="1" s="1"/>
  <c r="BR384" i="1"/>
  <c r="BX384" i="1" s="1"/>
  <c r="CD384" i="1" s="1"/>
  <c r="AT468" i="1"/>
  <c r="Z384" i="1"/>
  <c r="AF384" i="1" s="1"/>
  <c r="AL384" i="1" s="1"/>
  <c r="U468" i="1"/>
  <c r="AX428" i="1"/>
  <c r="BV428" i="1" s="1"/>
  <c r="BQ428" i="1"/>
  <c r="BW428" i="1" s="1"/>
  <c r="CC428" i="1" s="1"/>
  <c r="AX406" i="1"/>
  <c r="BV406" i="1" s="1"/>
  <c r="BQ406" i="1"/>
  <c r="BW406" i="1" s="1"/>
  <c r="CC406" i="1" s="1"/>
  <c r="AX443" i="1"/>
  <c r="BQ443" i="1"/>
  <c r="BW443" i="1" s="1"/>
  <c r="CC443" i="1" s="1"/>
  <c r="AX450" i="1"/>
  <c r="BV450" i="1" s="1"/>
  <c r="BQ450" i="1"/>
  <c r="BW450" i="1" s="1"/>
  <c r="CC450" i="1" s="1"/>
  <c r="AX384" i="1"/>
  <c r="BV384" i="1" s="1"/>
  <c r="BQ384" i="1"/>
  <c r="BW384" i="1" s="1"/>
  <c r="CC384" i="1" s="1"/>
  <c r="AS468" i="1"/>
  <c r="AX421" i="1"/>
  <c r="BQ421" i="1"/>
  <c r="BW421" i="1" s="1"/>
  <c r="CC421" i="1" s="1"/>
  <c r="AX392" i="1"/>
  <c r="BQ392" i="1"/>
  <c r="BW392" i="1" s="1"/>
  <c r="CC392" i="1" s="1"/>
  <c r="AX458" i="1"/>
  <c r="BV458" i="1" s="1"/>
  <c r="BQ458" i="1"/>
  <c r="BW458" i="1" s="1"/>
  <c r="CC458" i="1" s="1"/>
  <c r="BT384" i="1"/>
  <c r="BZ384" i="1" s="1"/>
  <c r="CF384" i="1" s="1"/>
  <c r="AV468" i="1"/>
  <c r="AX436" i="1"/>
  <c r="BV436" i="1" s="1"/>
  <c r="BQ436" i="1"/>
  <c r="BW436" i="1" s="1"/>
  <c r="CC436" i="1" s="1"/>
  <c r="BS384" i="1"/>
  <c r="BY384" i="1" s="1"/>
  <c r="CE384" i="1" s="1"/>
  <c r="AU468" i="1"/>
  <c r="AX414" i="1"/>
  <c r="BQ414" i="1"/>
  <c r="BW414" i="1" s="1"/>
  <c r="CC414" i="1" s="1"/>
  <c r="BU384" i="1"/>
  <c r="CA384" i="1" s="1"/>
  <c r="CG384" i="1" s="1"/>
  <c r="AW468" i="1"/>
  <c r="AX465" i="1"/>
  <c r="BQ465" i="1"/>
  <c r="BW465" i="1" s="1"/>
  <c r="CC465" i="1" s="1"/>
  <c r="BD428" i="1"/>
  <c r="BJ428" i="1" s="1"/>
  <c r="BP428" i="1"/>
  <c r="CB428" i="1" s="1"/>
  <c r="CH428" i="1" s="1"/>
  <c r="AE468" i="1"/>
  <c r="AK468" i="1" s="1"/>
  <c r="BD436" i="1"/>
  <c r="BJ436" i="1" s="1"/>
  <c r="BP436" i="1"/>
  <c r="CB436" i="1" s="1"/>
  <c r="CH436" i="1" s="1"/>
  <c r="AB468" i="1"/>
  <c r="AH468" i="1" s="1"/>
  <c r="BD421" i="1"/>
  <c r="BJ421" i="1" s="1"/>
  <c r="BP421" i="1"/>
  <c r="M468" i="1"/>
  <c r="AA468" i="1"/>
  <c r="AG468" i="1" s="1"/>
  <c r="BD465" i="1"/>
  <c r="BJ465" i="1" s="1"/>
  <c r="BP465" i="1"/>
  <c r="BA468" i="1"/>
  <c r="BG468" i="1" s="1"/>
  <c r="BM468" i="1"/>
  <c r="BD392" i="1"/>
  <c r="BJ392" i="1" s="1"/>
  <c r="BP392" i="1"/>
  <c r="BD384" i="1"/>
  <c r="BJ384" i="1" s="1"/>
  <c r="BP384" i="1"/>
  <c r="CB384" i="1" s="1"/>
  <c r="CH384" i="1" s="1"/>
  <c r="AR468" i="1"/>
  <c r="AY468" i="1"/>
  <c r="BE468" i="1" s="1"/>
  <c r="BK468" i="1"/>
  <c r="AZ468" i="1"/>
  <c r="BF468" i="1" s="1"/>
  <c r="BL468" i="1"/>
  <c r="AN469" i="1"/>
  <c r="BD443" i="1"/>
  <c r="BJ443" i="1" s="1"/>
  <c r="BP443" i="1"/>
  <c r="BC468" i="1"/>
  <c r="BI468" i="1" s="1"/>
  <c r="BO468" i="1"/>
  <c r="AQ469" i="1"/>
  <c r="BD406" i="1"/>
  <c r="BJ406" i="1" s="1"/>
  <c r="BP406" i="1"/>
  <c r="CB406" i="1" s="1"/>
  <c r="CH406" i="1" s="1"/>
  <c r="BD458" i="1"/>
  <c r="BJ458" i="1" s="1"/>
  <c r="BP458" i="1"/>
  <c r="CB458" i="1" s="1"/>
  <c r="CH458" i="1" s="1"/>
  <c r="BB468" i="1"/>
  <c r="BH468" i="1" s="1"/>
  <c r="BN468" i="1"/>
  <c r="AP469" i="1"/>
  <c r="K469" i="1"/>
  <c r="BD450" i="1"/>
  <c r="BJ450" i="1" s="1"/>
  <c r="BP450" i="1"/>
  <c r="CB450" i="1" s="1"/>
  <c r="CH450" i="1" s="1"/>
  <c r="BD399" i="1"/>
  <c r="BJ399" i="1" s="1"/>
  <c r="BP399" i="1"/>
  <c r="BD414" i="1"/>
  <c r="BJ414" i="1" s="1"/>
  <c r="BP414" i="1"/>
  <c r="BA427" i="1"/>
  <c r="BG427" i="1" s="1"/>
  <c r="BM427" i="1"/>
  <c r="BY427" i="1" s="1"/>
  <c r="CE427" i="1" s="1"/>
  <c r="BD419" i="1"/>
  <c r="BJ419" i="1" s="1"/>
  <c r="BP419" i="1"/>
  <c r="CB419" i="1" s="1"/>
  <c r="CH419" i="1" s="1"/>
  <c r="BD416" i="1"/>
  <c r="BJ416" i="1" s="1"/>
  <c r="BP416" i="1"/>
  <c r="CB416" i="1" s="1"/>
  <c r="CH416" i="1" s="1"/>
  <c r="AR420" i="1"/>
  <c r="AY420" i="1"/>
  <c r="BE420" i="1" s="1"/>
  <c r="BK420" i="1"/>
  <c r="BW420" i="1" s="1"/>
  <c r="CC420" i="1" s="1"/>
  <c r="M420" i="1"/>
  <c r="AF420" i="1" s="1"/>
  <c r="AL420" i="1" s="1"/>
  <c r="AA420" i="1"/>
  <c r="AG420" i="1" s="1"/>
  <c r="BD411" i="1"/>
  <c r="BJ411" i="1" s="1"/>
  <c r="BP411" i="1"/>
  <c r="CB411" i="1" s="1"/>
  <c r="CH411" i="1" s="1"/>
  <c r="BD404" i="1"/>
  <c r="BJ404" i="1" s="1"/>
  <c r="BP404" i="1"/>
  <c r="CB404" i="1" s="1"/>
  <c r="CH404" i="1" s="1"/>
  <c r="AZ464" i="1"/>
  <c r="BF464" i="1" s="1"/>
  <c r="BL464" i="1"/>
  <c r="AZ391" i="1"/>
  <c r="BF391" i="1" s="1"/>
  <c r="BL391" i="1"/>
  <c r="BX391" i="1" s="1"/>
  <c r="CD391" i="1" s="1"/>
  <c r="BD380" i="1"/>
  <c r="BJ380" i="1" s="1"/>
  <c r="BP380" i="1"/>
  <c r="CB380" i="1" s="1"/>
  <c r="CH380" i="1" s="1"/>
  <c r="BA383" i="1"/>
  <c r="BG383" i="1" s="1"/>
  <c r="BM383" i="1"/>
  <c r="BY383" i="1" s="1"/>
  <c r="CE383" i="1" s="1"/>
  <c r="AO467" i="1"/>
  <c r="BD426" i="1"/>
  <c r="BJ426" i="1" s="1"/>
  <c r="BP426" i="1"/>
  <c r="CB426" i="1" s="1"/>
  <c r="CH426" i="1" s="1"/>
  <c r="BB449" i="1"/>
  <c r="BH449" i="1" s="1"/>
  <c r="BN449" i="1"/>
  <c r="BZ449" i="1" s="1"/>
  <c r="CF449" i="1" s="1"/>
  <c r="BC413" i="1"/>
  <c r="BI413" i="1" s="1"/>
  <c r="BO413" i="1"/>
  <c r="CA413" i="1" s="1"/>
  <c r="CG413" i="1" s="1"/>
  <c r="BD423" i="1"/>
  <c r="BJ423" i="1" s="1"/>
  <c r="BP423" i="1"/>
  <c r="CB423" i="1" s="1"/>
  <c r="CH423" i="1" s="1"/>
  <c r="AR427" i="1"/>
  <c r="AY427" i="1"/>
  <c r="BE427" i="1" s="1"/>
  <c r="BK427" i="1"/>
  <c r="BW427" i="1" s="1"/>
  <c r="CC427" i="1" s="1"/>
  <c r="BA442" i="1"/>
  <c r="BG442" i="1" s="1"/>
  <c r="BM442" i="1"/>
  <c r="BY442" i="1" s="1"/>
  <c r="CE442" i="1" s="1"/>
  <c r="M457" i="1"/>
  <c r="AF457" i="1" s="1"/>
  <c r="AL457" i="1" s="1"/>
  <c r="AA457" i="1"/>
  <c r="AG457" i="1" s="1"/>
  <c r="BA457" i="1"/>
  <c r="BG457" i="1" s="1"/>
  <c r="BM457" i="1"/>
  <c r="BY457" i="1" s="1"/>
  <c r="CE457" i="1" s="1"/>
  <c r="BD453" i="1"/>
  <c r="BJ453" i="1" s="1"/>
  <c r="BP453" i="1"/>
  <c r="CB453" i="1" s="1"/>
  <c r="CH453" i="1" s="1"/>
  <c r="BD408" i="1"/>
  <c r="BJ408" i="1" s="1"/>
  <c r="BP408" i="1"/>
  <c r="CB408" i="1" s="1"/>
  <c r="CH408" i="1" s="1"/>
  <c r="AR413" i="1"/>
  <c r="AY413" i="1"/>
  <c r="BE413" i="1" s="1"/>
  <c r="BK413" i="1"/>
  <c r="BW413" i="1" s="1"/>
  <c r="CC413" i="1" s="1"/>
  <c r="BC405" i="1"/>
  <c r="BI405" i="1" s="1"/>
  <c r="BO405" i="1"/>
  <c r="CA405" i="1" s="1"/>
  <c r="CG405" i="1" s="1"/>
  <c r="BA449" i="1"/>
  <c r="BG449" i="1" s="1"/>
  <c r="BM449" i="1"/>
  <c r="BY449" i="1" s="1"/>
  <c r="CE449" i="1" s="1"/>
  <c r="BD441" i="1"/>
  <c r="BJ441" i="1" s="1"/>
  <c r="BP441" i="1"/>
  <c r="CB441" i="1" s="1"/>
  <c r="CH441" i="1" s="1"/>
  <c r="AB383" i="1"/>
  <c r="AH383" i="1" s="1"/>
  <c r="I467" i="1"/>
  <c r="BC383" i="1"/>
  <c r="BI383" i="1" s="1"/>
  <c r="BO383" i="1"/>
  <c r="CA383" i="1" s="1"/>
  <c r="CG383" i="1" s="1"/>
  <c r="AQ467" i="1"/>
  <c r="BD381" i="1"/>
  <c r="BJ381" i="1" s="1"/>
  <c r="BP381" i="1"/>
  <c r="CB381" i="1" s="1"/>
  <c r="CH381" i="1" s="1"/>
  <c r="BB391" i="1"/>
  <c r="BH391" i="1" s="1"/>
  <c r="BN391" i="1"/>
  <c r="BZ391" i="1" s="1"/>
  <c r="CF391" i="1" s="1"/>
  <c r="BD389" i="1"/>
  <c r="BJ389" i="1" s="1"/>
  <c r="BP389" i="1"/>
  <c r="CB389" i="1" s="1"/>
  <c r="CH389" i="1" s="1"/>
  <c r="BA464" i="1"/>
  <c r="BG464" i="1" s="1"/>
  <c r="BM464" i="1"/>
  <c r="BC457" i="1"/>
  <c r="BI457" i="1" s="1"/>
  <c r="BO457" i="1"/>
  <c r="CA457" i="1" s="1"/>
  <c r="CG457" i="1" s="1"/>
  <c r="BD455" i="1"/>
  <c r="BJ455" i="1" s="1"/>
  <c r="BP455" i="1"/>
  <c r="CB455" i="1" s="1"/>
  <c r="CH455" i="1" s="1"/>
  <c r="BD439" i="1"/>
  <c r="BJ439" i="1" s="1"/>
  <c r="BP439" i="1"/>
  <c r="CB439" i="1" s="1"/>
  <c r="CH439" i="1" s="1"/>
  <c r="BB442" i="1"/>
  <c r="BH442" i="1" s="1"/>
  <c r="BN442" i="1"/>
  <c r="BZ442" i="1" s="1"/>
  <c r="CF442" i="1" s="1"/>
  <c r="BD430" i="1"/>
  <c r="BJ430" i="1" s="1"/>
  <c r="BP430" i="1"/>
  <c r="CB430" i="1" s="1"/>
  <c r="CH430" i="1" s="1"/>
  <c r="AR435" i="1"/>
  <c r="AY435" i="1"/>
  <c r="BE435" i="1" s="1"/>
  <c r="BK435" i="1"/>
  <c r="BW435" i="1" s="1"/>
  <c r="CC435" i="1" s="1"/>
  <c r="AZ457" i="1"/>
  <c r="BF457" i="1" s="1"/>
  <c r="BL457" i="1"/>
  <c r="BX457" i="1" s="1"/>
  <c r="CD457" i="1" s="1"/>
  <c r="BC442" i="1"/>
  <c r="BI442" i="1" s="1"/>
  <c r="BO442" i="1"/>
  <c r="CA442" i="1" s="1"/>
  <c r="CG442" i="1" s="1"/>
  <c r="BD438" i="1"/>
  <c r="BJ438" i="1" s="1"/>
  <c r="BP438" i="1"/>
  <c r="CB438" i="1" s="1"/>
  <c r="CH438" i="1" s="1"/>
  <c r="AR442" i="1"/>
  <c r="AY442" i="1"/>
  <c r="BE442" i="1" s="1"/>
  <c r="BK442" i="1"/>
  <c r="BW442" i="1" s="1"/>
  <c r="CC442" i="1" s="1"/>
  <c r="M442" i="1"/>
  <c r="AF442" i="1" s="1"/>
  <c r="AL442" i="1" s="1"/>
  <c r="AA442" i="1"/>
  <c r="AG442" i="1" s="1"/>
  <c r="BD433" i="1"/>
  <c r="BJ433" i="1" s="1"/>
  <c r="BP433" i="1"/>
  <c r="CB433" i="1" s="1"/>
  <c r="CH433" i="1" s="1"/>
  <c r="BD456" i="1"/>
  <c r="BJ456" i="1" s="1"/>
  <c r="BP456" i="1"/>
  <c r="CB456" i="1" s="1"/>
  <c r="CH456" i="1" s="1"/>
  <c r="BD460" i="1"/>
  <c r="BJ460" i="1" s="1"/>
  <c r="BP460" i="1"/>
  <c r="CB460" i="1" s="1"/>
  <c r="CH460" i="1" s="1"/>
  <c r="AR464" i="1"/>
  <c r="AY464" i="1"/>
  <c r="BE464" i="1" s="1"/>
  <c r="BK464" i="1"/>
  <c r="BD461" i="1"/>
  <c r="BJ461" i="1" s="1"/>
  <c r="BP461" i="1"/>
  <c r="CB461" i="1" s="1"/>
  <c r="CH461" i="1" s="1"/>
  <c r="AZ398" i="1"/>
  <c r="BF398" i="1" s="1"/>
  <c r="BL398" i="1"/>
  <c r="BX398" i="1" s="1"/>
  <c r="CD398" i="1" s="1"/>
  <c r="BD390" i="1"/>
  <c r="BJ390" i="1" s="1"/>
  <c r="BP390" i="1"/>
  <c r="CB390" i="1" s="1"/>
  <c r="CH390" i="1" s="1"/>
  <c r="BD388" i="1"/>
  <c r="BJ388" i="1" s="1"/>
  <c r="BP388" i="1"/>
  <c r="CB388" i="1" s="1"/>
  <c r="CH388" i="1" s="1"/>
  <c r="BC391" i="1"/>
  <c r="BI391" i="1" s="1"/>
  <c r="BO391" i="1"/>
  <c r="CA391" i="1" s="1"/>
  <c r="CG391" i="1" s="1"/>
  <c r="BD386" i="1"/>
  <c r="BJ386" i="1" s="1"/>
  <c r="BP386" i="1"/>
  <c r="CB386" i="1" s="1"/>
  <c r="CH386" i="1" s="1"/>
  <c r="AR391" i="1"/>
  <c r="AY391" i="1"/>
  <c r="BE391" i="1" s="1"/>
  <c r="BK391" i="1"/>
  <c r="BW391" i="1" s="1"/>
  <c r="CC391" i="1" s="1"/>
  <c r="BB383" i="1"/>
  <c r="BH383" i="1" s="1"/>
  <c r="BN383" i="1"/>
  <c r="BZ383" i="1" s="1"/>
  <c r="CF383" i="1" s="1"/>
  <c r="AP467" i="1"/>
  <c r="AE383" i="1"/>
  <c r="AK383" i="1" s="1"/>
  <c r="L467" i="1"/>
  <c r="M383" i="1"/>
  <c r="AF383" i="1" s="1"/>
  <c r="AL383" i="1" s="1"/>
  <c r="AA383" i="1"/>
  <c r="AG383" i="1" s="1"/>
  <c r="H467" i="1"/>
  <c r="BD440" i="1"/>
  <c r="BJ440" i="1" s="1"/>
  <c r="BP440" i="1"/>
  <c r="CB440" i="1" s="1"/>
  <c r="CH440" i="1" s="1"/>
  <c r="BD445" i="1"/>
  <c r="BJ445" i="1" s="1"/>
  <c r="BP445" i="1"/>
  <c r="CB445" i="1" s="1"/>
  <c r="CH445" i="1" s="1"/>
  <c r="AR449" i="1"/>
  <c r="AY449" i="1"/>
  <c r="BE449" i="1" s="1"/>
  <c r="BK449" i="1"/>
  <c r="BW449" i="1" s="1"/>
  <c r="CC449" i="1" s="1"/>
  <c r="BD446" i="1"/>
  <c r="BJ446" i="1" s="1"/>
  <c r="BP446" i="1"/>
  <c r="CB446" i="1" s="1"/>
  <c r="CH446" i="1" s="1"/>
  <c r="BD397" i="1"/>
  <c r="BJ397" i="1" s="1"/>
  <c r="BP397" i="1"/>
  <c r="CB397" i="1" s="1"/>
  <c r="CH397" i="1" s="1"/>
  <c r="AZ405" i="1"/>
  <c r="BF405" i="1" s="1"/>
  <c r="BL405" i="1"/>
  <c r="BX405" i="1" s="1"/>
  <c r="CD405" i="1" s="1"/>
  <c r="M413" i="1"/>
  <c r="AF413" i="1" s="1"/>
  <c r="AL413" i="1" s="1"/>
  <c r="AA413" i="1"/>
  <c r="AG413" i="1" s="1"/>
  <c r="BB413" i="1"/>
  <c r="BH413" i="1" s="1"/>
  <c r="BN413" i="1"/>
  <c r="BZ413" i="1" s="1"/>
  <c r="CF413" i="1" s="1"/>
  <c r="BD402" i="1"/>
  <c r="BJ402" i="1" s="1"/>
  <c r="BP402" i="1"/>
  <c r="CB402" i="1" s="1"/>
  <c r="CH402" i="1" s="1"/>
  <c r="BB405" i="1"/>
  <c r="BH405" i="1" s="1"/>
  <c r="BN405" i="1"/>
  <c r="BZ405" i="1" s="1"/>
  <c r="CF405" i="1" s="1"/>
  <c r="M405" i="1"/>
  <c r="AF405" i="1" s="1"/>
  <c r="AL405" i="1" s="1"/>
  <c r="AA405" i="1"/>
  <c r="AG405" i="1" s="1"/>
  <c r="AZ449" i="1"/>
  <c r="BF449" i="1" s="1"/>
  <c r="BL449" i="1"/>
  <c r="BX449" i="1" s="1"/>
  <c r="CD449" i="1" s="1"/>
  <c r="M449" i="1"/>
  <c r="AF449" i="1" s="1"/>
  <c r="AL449" i="1" s="1"/>
  <c r="AA449" i="1"/>
  <c r="AG449" i="1" s="1"/>
  <c r="AC383" i="1"/>
  <c r="AI383" i="1" s="1"/>
  <c r="J467" i="1"/>
  <c r="AZ383" i="1"/>
  <c r="BF383" i="1" s="1"/>
  <c r="BL383" i="1"/>
  <c r="BX383" i="1" s="1"/>
  <c r="CD383" i="1" s="1"/>
  <c r="AN467" i="1"/>
  <c r="M391" i="1"/>
  <c r="AF391" i="1" s="1"/>
  <c r="AL391" i="1" s="1"/>
  <c r="AA391" i="1"/>
  <c r="AG391" i="1" s="1"/>
  <c r="BA391" i="1"/>
  <c r="BG391" i="1" s="1"/>
  <c r="BM391" i="1"/>
  <c r="BY391" i="1" s="1"/>
  <c r="CE391" i="1" s="1"/>
  <c r="BD387" i="1"/>
  <c r="BJ387" i="1" s="1"/>
  <c r="BP387" i="1"/>
  <c r="CB387" i="1" s="1"/>
  <c r="CH387" i="1" s="1"/>
  <c r="BD394" i="1"/>
  <c r="BJ394" i="1" s="1"/>
  <c r="BP394" i="1"/>
  <c r="CB394" i="1" s="1"/>
  <c r="CH394" i="1" s="1"/>
  <c r="AR398" i="1"/>
  <c r="AY398" i="1"/>
  <c r="BE398" i="1" s="1"/>
  <c r="BK398" i="1"/>
  <c r="BW398" i="1" s="1"/>
  <c r="CC398" i="1" s="1"/>
  <c r="BC398" i="1"/>
  <c r="BI398" i="1" s="1"/>
  <c r="BO398" i="1"/>
  <c r="CA398" i="1" s="1"/>
  <c r="CG398" i="1" s="1"/>
  <c r="BD396" i="1"/>
  <c r="BJ396" i="1" s="1"/>
  <c r="BP396" i="1"/>
  <c r="CB396" i="1" s="1"/>
  <c r="CH396" i="1" s="1"/>
  <c r="BB464" i="1"/>
  <c r="BH464" i="1" s="1"/>
  <c r="BN464" i="1"/>
  <c r="BB457" i="1"/>
  <c r="BH457" i="1" s="1"/>
  <c r="BN457" i="1"/>
  <c r="BZ457" i="1" s="1"/>
  <c r="CF457" i="1" s="1"/>
  <c r="BD463" i="1"/>
  <c r="BJ463" i="1" s="1"/>
  <c r="BP463" i="1"/>
  <c r="CB463" i="1" s="1"/>
  <c r="CH463" i="1" s="1"/>
  <c r="AZ442" i="1"/>
  <c r="BF442" i="1" s="1"/>
  <c r="BL442" i="1"/>
  <c r="BX442" i="1" s="1"/>
  <c r="CD442" i="1" s="1"/>
  <c r="BC435" i="1"/>
  <c r="BI435" i="1" s="1"/>
  <c r="BO435" i="1"/>
  <c r="CA435" i="1" s="1"/>
  <c r="CG435" i="1" s="1"/>
  <c r="BA435" i="1"/>
  <c r="BG435" i="1" s="1"/>
  <c r="BM435" i="1"/>
  <c r="BY435" i="1" s="1"/>
  <c r="CE435" i="1" s="1"/>
  <c r="M435" i="1"/>
  <c r="AF435" i="1" s="1"/>
  <c r="AL435" i="1" s="1"/>
  <c r="AA435" i="1"/>
  <c r="AG435" i="1" s="1"/>
  <c r="BD424" i="1"/>
  <c r="BJ424" i="1" s="1"/>
  <c r="BP424" i="1"/>
  <c r="CB424" i="1" s="1"/>
  <c r="CH424" i="1" s="1"/>
  <c r="AZ427" i="1"/>
  <c r="BF427" i="1" s="1"/>
  <c r="BL427" i="1"/>
  <c r="BX427" i="1" s="1"/>
  <c r="CD427" i="1" s="1"/>
  <c r="M427" i="1"/>
  <c r="AF427" i="1" s="1"/>
  <c r="AL427" i="1" s="1"/>
  <c r="AA427" i="1"/>
  <c r="AG427" i="1" s="1"/>
  <c r="BB420" i="1"/>
  <c r="BH420" i="1" s="1"/>
  <c r="BN420" i="1"/>
  <c r="BZ420" i="1" s="1"/>
  <c r="CF420" i="1" s="1"/>
  <c r="BD412" i="1"/>
  <c r="BJ412" i="1" s="1"/>
  <c r="BP412" i="1"/>
  <c r="CB412" i="1" s="1"/>
  <c r="CH412" i="1" s="1"/>
  <c r="BD410" i="1"/>
  <c r="BJ410" i="1" s="1"/>
  <c r="BP410" i="1"/>
  <c r="CB410" i="1" s="1"/>
  <c r="CH410" i="1" s="1"/>
  <c r="BD431" i="1"/>
  <c r="BJ431" i="1" s="1"/>
  <c r="BP431" i="1"/>
  <c r="CB431" i="1" s="1"/>
  <c r="CH431" i="1" s="1"/>
  <c r="BB435" i="1"/>
  <c r="BH435" i="1" s="1"/>
  <c r="BN435" i="1"/>
  <c r="BZ435" i="1" s="1"/>
  <c r="CF435" i="1" s="1"/>
  <c r="BB427" i="1"/>
  <c r="BH427" i="1" s="1"/>
  <c r="BN427" i="1"/>
  <c r="BZ427" i="1" s="1"/>
  <c r="CF427" i="1" s="1"/>
  <c r="BD418" i="1"/>
  <c r="BJ418" i="1" s="1"/>
  <c r="BP418" i="1"/>
  <c r="CB418" i="1" s="1"/>
  <c r="CH418" i="1" s="1"/>
  <c r="BC420" i="1"/>
  <c r="BI420" i="1" s="1"/>
  <c r="BO420" i="1"/>
  <c r="CA420" i="1" s="1"/>
  <c r="CG420" i="1" s="1"/>
  <c r="AZ420" i="1"/>
  <c r="BF420" i="1" s="1"/>
  <c r="BL420" i="1"/>
  <c r="BX420" i="1" s="1"/>
  <c r="CD420" i="1" s="1"/>
  <c r="BD409" i="1"/>
  <c r="BJ409" i="1" s="1"/>
  <c r="BP409" i="1"/>
  <c r="CB409" i="1" s="1"/>
  <c r="CH409" i="1" s="1"/>
  <c r="BA413" i="1"/>
  <c r="BG413" i="1" s="1"/>
  <c r="BM413" i="1"/>
  <c r="BY413" i="1" s="1"/>
  <c r="CE413" i="1" s="1"/>
  <c r="BC464" i="1"/>
  <c r="BI464" i="1" s="1"/>
  <c r="BO464" i="1"/>
  <c r="BD462" i="1"/>
  <c r="BJ462" i="1" s="1"/>
  <c r="BP462" i="1"/>
  <c r="CB462" i="1" s="1"/>
  <c r="CH462" i="1" s="1"/>
  <c r="BD395" i="1"/>
  <c r="BJ395" i="1" s="1"/>
  <c r="BP395" i="1"/>
  <c r="CB395" i="1" s="1"/>
  <c r="CH395" i="1" s="1"/>
  <c r="BA398" i="1"/>
  <c r="BG398" i="1" s="1"/>
  <c r="BM398" i="1"/>
  <c r="BY398" i="1" s="1"/>
  <c r="CE398" i="1" s="1"/>
  <c r="BD382" i="1"/>
  <c r="BJ382" i="1" s="1"/>
  <c r="BP382" i="1"/>
  <c r="CB382" i="1" s="1"/>
  <c r="CH382" i="1" s="1"/>
  <c r="AD383" i="1"/>
  <c r="AJ383" i="1" s="1"/>
  <c r="K467" i="1"/>
  <c r="BD401" i="1"/>
  <c r="BJ401" i="1" s="1"/>
  <c r="BP401" i="1"/>
  <c r="CB401" i="1" s="1"/>
  <c r="CH401" i="1" s="1"/>
  <c r="AR405" i="1"/>
  <c r="AY405" i="1"/>
  <c r="BE405" i="1" s="1"/>
  <c r="BK405" i="1"/>
  <c r="BW405" i="1" s="1"/>
  <c r="CC405" i="1" s="1"/>
  <c r="AZ413" i="1"/>
  <c r="BF413" i="1" s="1"/>
  <c r="BL413" i="1"/>
  <c r="BX413" i="1" s="1"/>
  <c r="CD413" i="1" s="1"/>
  <c r="BA420" i="1"/>
  <c r="BG420" i="1" s="1"/>
  <c r="BM420" i="1"/>
  <c r="BY420" i="1" s="1"/>
  <c r="CE420" i="1" s="1"/>
  <c r="BD417" i="1"/>
  <c r="BJ417" i="1" s="1"/>
  <c r="BP417" i="1"/>
  <c r="CB417" i="1" s="1"/>
  <c r="CH417" i="1" s="1"/>
  <c r="BC427" i="1"/>
  <c r="BI427" i="1" s="1"/>
  <c r="BO427" i="1"/>
  <c r="CA427" i="1" s="1"/>
  <c r="CG427" i="1" s="1"/>
  <c r="BD425" i="1"/>
  <c r="BJ425" i="1" s="1"/>
  <c r="BP425" i="1"/>
  <c r="CB425" i="1" s="1"/>
  <c r="CH425" i="1" s="1"/>
  <c r="AZ435" i="1"/>
  <c r="BF435" i="1" s="1"/>
  <c r="BL435" i="1"/>
  <c r="BX435" i="1" s="1"/>
  <c r="CD435" i="1" s="1"/>
  <c r="BD432" i="1"/>
  <c r="BJ432" i="1" s="1"/>
  <c r="BP432" i="1"/>
  <c r="CB432" i="1" s="1"/>
  <c r="CH432" i="1" s="1"/>
  <c r="BD434" i="1"/>
  <c r="BJ434" i="1" s="1"/>
  <c r="BP434" i="1"/>
  <c r="CB434" i="1" s="1"/>
  <c r="CH434" i="1" s="1"/>
  <c r="BD448" i="1"/>
  <c r="BJ448" i="1" s="1"/>
  <c r="BP448" i="1"/>
  <c r="CB448" i="1" s="1"/>
  <c r="CH448" i="1" s="1"/>
  <c r="BD403" i="1"/>
  <c r="BJ403" i="1" s="1"/>
  <c r="BP403" i="1"/>
  <c r="CB403" i="1" s="1"/>
  <c r="CH403" i="1" s="1"/>
  <c r="BA405" i="1"/>
  <c r="BG405" i="1" s="1"/>
  <c r="BM405" i="1"/>
  <c r="BY405" i="1" s="1"/>
  <c r="CE405" i="1" s="1"/>
  <c r="BD447" i="1"/>
  <c r="BJ447" i="1" s="1"/>
  <c r="BP447" i="1"/>
  <c r="CB447" i="1" s="1"/>
  <c r="CH447" i="1" s="1"/>
  <c r="BC449" i="1"/>
  <c r="BI449" i="1" s="1"/>
  <c r="BO449" i="1"/>
  <c r="CA449" i="1" s="1"/>
  <c r="CG449" i="1" s="1"/>
  <c r="BD379" i="1"/>
  <c r="BJ379" i="1" s="1"/>
  <c r="BP379" i="1"/>
  <c r="CB379" i="1" s="1"/>
  <c r="CH379" i="1" s="1"/>
  <c r="AR383" i="1"/>
  <c r="AY383" i="1"/>
  <c r="BE383" i="1" s="1"/>
  <c r="BK383" i="1"/>
  <c r="BW383" i="1" s="1"/>
  <c r="CC383" i="1" s="1"/>
  <c r="AM467" i="1"/>
  <c r="M398" i="1"/>
  <c r="AF398" i="1" s="1"/>
  <c r="AL398" i="1" s="1"/>
  <c r="AA398" i="1"/>
  <c r="AG398" i="1" s="1"/>
  <c r="BB398" i="1"/>
  <c r="BH398" i="1" s="1"/>
  <c r="BN398" i="1"/>
  <c r="BZ398" i="1" s="1"/>
  <c r="CF398" i="1" s="1"/>
  <c r="M464" i="1"/>
  <c r="BD454" i="1"/>
  <c r="BJ454" i="1" s="1"/>
  <c r="BP454" i="1"/>
  <c r="CB454" i="1" s="1"/>
  <c r="CH454" i="1" s="1"/>
  <c r="BD452" i="1"/>
  <c r="BJ452" i="1" s="1"/>
  <c r="BP452" i="1"/>
  <c r="CB452" i="1" s="1"/>
  <c r="CH452" i="1" s="1"/>
  <c r="AR457" i="1"/>
  <c r="AY457" i="1"/>
  <c r="BE457" i="1" s="1"/>
  <c r="BK457" i="1"/>
  <c r="BW457" i="1" s="1"/>
  <c r="CC457" i="1" s="1"/>
  <c r="AA467" i="6"/>
  <c r="Z464" i="6"/>
  <c r="AD463" i="6"/>
  <c r="AL463" i="6" s="1"/>
  <c r="AT463" i="6" s="1"/>
  <c r="AV463" i="6"/>
  <c r="AW463" i="6" s="1"/>
  <c r="W464" i="6"/>
  <c r="AC463" i="6"/>
  <c r="AK463" i="6" s="1"/>
  <c r="AS463" i="6" s="1"/>
  <c r="AJ463" i="6"/>
  <c r="AR463" i="6" s="1"/>
  <c r="AB464" i="6"/>
  <c r="AY464" i="6" s="1"/>
  <c r="Z463" i="2"/>
  <c r="U464" i="2"/>
  <c r="AE463" i="2"/>
  <c r="AK463" i="2" s="1"/>
  <c r="Y464" i="2"/>
  <c r="BU463" i="2"/>
  <c r="CA463" i="2" s="1"/>
  <c r="CG463" i="2" s="1"/>
  <c r="AW464" i="2"/>
  <c r="AC463" i="2"/>
  <c r="AI463" i="2" s="1"/>
  <c r="W464" i="2"/>
  <c r="AS464" i="2"/>
  <c r="BQ463" i="2"/>
  <c r="BW463" i="2" s="1"/>
  <c r="CC463" i="2" s="1"/>
  <c r="AX463" i="2"/>
  <c r="BV463" i="2" s="1"/>
  <c r="AK465" i="8"/>
  <c r="AW465" i="8" s="1"/>
  <c r="BI465" i="8" s="1"/>
  <c r="BS421" i="8"/>
  <c r="BX421" i="8" s="1"/>
  <c r="BR436" i="7"/>
  <c r="BW436" i="7" s="1"/>
  <c r="AK465" i="7"/>
  <c r="AW465" i="7" s="1"/>
  <c r="BI465" i="7" s="1"/>
  <c r="BR428" i="7"/>
  <c r="BW428" i="7" s="1"/>
  <c r="AK399" i="7"/>
  <c r="AW399" i="7" s="1"/>
  <c r="BI399" i="7" s="1"/>
  <c r="AY443" i="6"/>
  <c r="AZ443" i="6" s="1"/>
  <c r="AC414" i="6"/>
  <c r="AK414" i="6" s="1"/>
  <c r="AS414" i="6" s="1"/>
  <c r="AC450" i="5"/>
  <c r="AK450" i="5" s="1"/>
  <c r="AS450" i="5" s="1"/>
  <c r="X468" i="5"/>
  <c r="AF468" i="5" s="1"/>
  <c r="AN468" i="5" s="1"/>
  <c r="Y468" i="4"/>
  <c r="AG468" i="4" s="1"/>
  <c r="AO468" i="4" s="1"/>
  <c r="AC399" i="4"/>
  <c r="AK399" i="4" s="1"/>
  <c r="AS399" i="4" s="1"/>
  <c r="BR436" i="3"/>
  <c r="BX436" i="3" s="1"/>
  <c r="CD436" i="3" s="1"/>
  <c r="BU421" i="3"/>
  <c r="CA421" i="3" s="1"/>
  <c r="CG421" i="3" s="1"/>
  <c r="BR458" i="3"/>
  <c r="BX458" i="3" s="1"/>
  <c r="CD458" i="3" s="1"/>
  <c r="Z450" i="3"/>
  <c r="AF450" i="3" s="1"/>
  <c r="AL450" i="3" s="1"/>
  <c r="BR428" i="3"/>
  <c r="BX428" i="3" s="1"/>
  <c r="CD428" i="3" s="1"/>
  <c r="BT414" i="2"/>
  <c r="BZ414" i="2" s="1"/>
  <c r="CF414" i="2" s="1"/>
  <c r="Z458" i="1"/>
  <c r="AF458" i="1" s="1"/>
  <c r="AL458" i="1" s="1"/>
  <c r="Y468" i="1"/>
  <c r="Z450" i="1"/>
  <c r="AF450" i="1" s="1"/>
  <c r="AL450" i="1" s="1"/>
  <c r="BU450" i="1"/>
  <c r="CA450" i="1" s="1"/>
  <c r="CG450" i="1" s="1"/>
  <c r="AZ463" i="6"/>
  <c r="AC399" i="6"/>
  <c r="AK399" i="6" s="1"/>
  <c r="AS399" i="6" s="1"/>
  <c r="AY392" i="6"/>
  <c r="AZ392" i="6" s="1"/>
  <c r="X468" i="6"/>
  <c r="AF468" i="6" s="1"/>
  <c r="AN468" i="6" s="1"/>
  <c r="AB468" i="6"/>
  <c r="AJ468" i="6" s="1"/>
  <c r="AR468" i="6" s="1"/>
  <c r="AY421" i="6"/>
  <c r="AZ421" i="6" s="1"/>
  <c r="AY458" i="6"/>
  <c r="AZ458" i="6" s="1"/>
  <c r="AC421" i="6"/>
  <c r="AK421" i="6" s="1"/>
  <c r="AS421" i="6" s="1"/>
  <c r="AY465" i="6"/>
  <c r="AZ465" i="6" s="1"/>
  <c r="AY436" i="6"/>
  <c r="AZ436" i="6" s="1"/>
  <c r="AC428" i="5"/>
  <c r="AK428" i="5" s="1"/>
  <c r="AS428" i="5" s="1"/>
  <c r="AC465" i="5"/>
  <c r="AK465" i="5" s="1"/>
  <c r="AS465" i="5" s="1"/>
  <c r="AC399" i="5"/>
  <c r="AK399" i="5" s="1"/>
  <c r="AS399" i="5" s="1"/>
  <c r="AY450" i="4"/>
  <c r="AZ450" i="4" s="1"/>
  <c r="BU465" i="3"/>
  <c r="CA465" i="3" s="1"/>
  <c r="CG465" i="3" s="1"/>
  <c r="BR443" i="3"/>
  <c r="BX443" i="3" s="1"/>
  <c r="CD443" i="3" s="1"/>
  <c r="CB377" i="3"/>
  <c r="CH377" i="3" s="1"/>
  <c r="CB377" i="2"/>
  <c r="CH377" i="2" s="1"/>
  <c r="BU421" i="1"/>
  <c r="CA421" i="1" s="1"/>
  <c r="CG421" i="1" s="1"/>
  <c r="BR421" i="2"/>
  <c r="BX421" i="2" s="1"/>
  <c r="CD421" i="2" s="1"/>
  <c r="BT443" i="2"/>
  <c r="BZ443" i="2" s="1"/>
  <c r="CF443" i="2" s="1"/>
  <c r="BS406" i="2"/>
  <c r="BY406" i="2" s="1"/>
  <c r="CE406" i="2" s="1"/>
  <c r="BT406" i="2"/>
  <c r="BZ406" i="2" s="1"/>
  <c r="CF406" i="2" s="1"/>
  <c r="BU465" i="2"/>
  <c r="CA465" i="2" s="1"/>
  <c r="CG465" i="2" s="1"/>
  <c r="Z421" i="2"/>
  <c r="Z436" i="2"/>
  <c r="BR465" i="2"/>
  <c r="BX465" i="2" s="1"/>
  <c r="CD465" i="2" s="1"/>
  <c r="BR392" i="2"/>
  <c r="BX392" i="2" s="1"/>
  <c r="CD392" i="2" s="1"/>
  <c r="BU450" i="2"/>
  <c r="CA450" i="2" s="1"/>
  <c r="CG450" i="2" s="1"/>
  <c r="BR436" i="2"/>
  <c r="BX436" i="2" s="1"/>
  <c r="CD436" i="2" s="1"/>
  <c r="W468" i="2"/>
  <c r="AC468" i="2" s="1"/>
  <c r="AI468" i="2" s="1"/>
  <c r="BS414" i="2"/>
  <c r="BY414" i="2" s="1"/>
  <c r="CE414" i="2" s="1"/>
  <c r="BT399" i="2"/>
  <c r="BZ399" i="2" s="1"/>
  <c r="CF399" i="2" s="1"/>
  <c r="BS436" i="2"/>
  <c r="BY436" i="2" s="1"/>
  <c r="CE436" i="2" s="1"/>
  <c r="BT458" i="2"/>
  <c r="BZ458" i="2" s="1"/>
  <c r="CF458" i="2" s="1"/>
  <c r="Z450" i="2"/>
  <c r="BU406" i="2"/>
  <c r="CA406" i="2" s="1"/>
  <c r="CG406" i="2" s="1"/>
  <c r="Z392" i="2"/>
  <c r="BU399" i="2"/>
  <c r="CA399" i="2" s="1"/>
  <c r="CG399" i="2" s="1"/>
  <c r="Z428" i="2"/>
  <c r="BR428" i="2"/>
  <c r="BX428" i="2" s="1"/>
  <c r="CD428" i="2" s="1"/>
  <c r="BT450" i="2"/>
  <c r="BZ450" i="2" s="1"/>
  <c r="CF450" i="2" s="1"/>
  <c r="BS392" i="2"/>
  <c r="BY392" i="2" s="1"/>
  <c r="CE392" i="2" s="1"/>
  <c r="BU392" i="2"/>
  <c r="CA392" i="2" s="1"/>
  <c r="CG392" i="2" s="1"/>
  <c r="BT421" i="2"/>
  <c r="BZ421" i="2" s="1"/>
  <c r="CF421" i="2" s="1"/>
  <c r="Z406" i="2"/>
  <c r="BR414" i="1"/>
  <c r="BX414" i="1" s="1"/>
  <c r="CD414" i="1" s="1"/>
  <c r="Z436" i="1"/>
  <c r="AF436" i="1" s="1"/>
  <c r="AL436" i="1" s="1"/>
  <c r="Z406" i="1"/>
  <c r="AF406" i="1" s="1"/>
  <c r="AL406" i="1" s="1"/>
  <c r="V468" i="1"/>
  <c r="BR414" i="9"/>
  <c r="BW414" i="9" s="1"/>
  <c r="BT392" i="9"/>
  <c r="BY392" i="9" s="1"/>
  <c r="BS421" i="9"/>
  <c r="BX421" i="9" s="1"/>
  <c r="BS436" i="9"/>
  <c r="BX436" i="9" s="1"/>
  <c r="BR399" i="9"/>
  <c r="BW399" i="9" s="1"/>
  <c r="BR392" i="9"/>
  <c r="BW392" i="9" s="1"/>
  <c r="AK428" i="9"/>
  <c r="AW428" i="9" s="1"/>
  <c r="BI428" i="9" s="1"/>
  <c r="AK458" i="9"/>
  <c r="AW458" i="9" s="1"/>
  <c r="BI458" i="9" s="1"/>
  <c r="BR414" i="8"/>
  <c r="BW414" i="8" s="1"/>
  <c r="BS465" i="8"/>
  <c r="BX465" i="8" s="1"/>
  <c r="BR458" i="8"/>
  <c r="BW458" i="8" s="1"/>
  <c r="BR428" i="8"/>
  <c r="BW428" i="8" s="1"/>
  <c r="AK392" i="8"/>
  <c r="AW392" i="8" s="1"/>
  <c r="BI392" i="8" s="1"/>
  <c r="BT421" i="7"/>
  <c r="BY421" i="7" s="1"/>
  <c r="AK421" i="7"/>
  <c r="AW421" i="7" s="1"/>
  <c r="BI421" i="7" s="1"/>
  <c r="BS428" i="7"/>
  <c r="BX428" i="7" s="1"/>
  <c r="Y468" i="6"/>
  <c r="AG468" i="6" s="1"/>
  <c r="AO468" i="6" s="1"/>
  <c r="AY465" i="5"/>
  <c r="AZ465" i="5" s="1"/>
  <c r="AY392" i="5"/>
  <c r="AZ392" i="5" s="1"/>
  <c r="AY406" i="4"/>
  <c r="AZ406" i="4" s="1"/>
  <c r="AY414" i="4"/>
  <c r="AZ414" i="4" s="1"/>
  <c r="AC414" i="4"/>
  <c r="AK414" i="4" s="1"/>
  <c r="AS414" i="4" s="1"/>
  <c r="AY399" i="4"/>
  <c r="AZ399" i="4" s="1"/>
  <c r="BT436" i="3"/>
  <c r="BZ436" i="3" s="1"/>
  <c r="CF436" i="3" s="1"/>
  <c r="Z399" i="3"/>
  <c r="AF399" i="3" s="1"/>
  <c r="AL399" i="3" s="1"/>
  <c r="BT392" i="3"/>
  <c r="BZ392" i="3" s="1"/>
  <c r="CF392" i="3" s="1"/>
  <c r="BR392" i="3"/>
  <c r="BX392" i="3" s="1"/>
  <c r="CD392" i="3" s="1"/>
  <c r="BR421" i="3"/>
  <c r="BX421" i="3" s="1"/>
  <c r="CD421" i="3" s="1"/>
  <c r="BS443" i="2"/>
  <c r="BY443" i="2" s="1"/>
  <c r="CE443" i="2" s="1"/>
  <c r="BR465" i="1"/>
  <c r="BX465" i="1" s="1"/>
  <c r="CD465" i="1" s="1"/>
  <c r="Z443" i="1"/>
  <c r="AF443" i="1" s="1"/>
  <c r="AL443" i="1" s="1"/>
  <c r="BT392" i="1"/>
  <c r="BZ392" i="1" s="1"/>
  <c r="CF392" i="1" s="1"/>
  <c r="Z465" i="1"/>
  <c r="AF465" i="1" s="1"/>
  <c r="AL465" i="1" s="1"/>
  <c r="X468" i="1"/>
  <c r="AD468" i="1" s="1"/>
  <c r="AJ468" i="1" s="1"/>
  <c r="BT399" i="1"/>
  <c r="BZ399" i="1" s="1"/>
  <c r="CF399" i="1" s="1"/>
  <c r="AK421" i="9"/>
  <c r="AW421" i="9" s="1"/>
  <c r="BI421" i="9" s="1"/>
  <c r="BS443" i="7"/>
  <c r="BX443" i="7" s="1"/>
  <c r="BT465" i="7"/>
  <c r="BY465" i="7" s="1"/>
  <c r="BW463" i="7"/>
  <c r="AW463" i="7"/>
  <c r="BI463" i="7" s="1"/>
  <c r="AC406" i="6"/>
  <c r="AK406" i="6" s="1"/>
  <c r="AS406" i="6" s="1"/>
  <c r="Y468" i="5"/>
  <c r="AG468" i="5" s="1"/>
  <c r="AO468" i="5" s="1"/>
  <c r="AC443" i="4"/>
  <c r="AK443" i="4" s="1"/>
  <c r="AS443" i="4" s="1"/>
  <c r="AC406" i="4"/>
  <c r="AK406" i="4" s="1"/>
  <c r="AS406" i="4" s="1"/>
  <c r="BT406" i="3"/>
  <c r="BZ406" i="3" s="1"/>
  <c r="CF406" i="3" s="1"/>
  <c r="BS399" i="3"/>
  <c r="BY399" i="3" s="1"/>
  <c r="CE399" i="3" s="1"/>
  <c r="BS428" i="3"/>
  <c r="BY428" i="3" s="1"/>
  <c r="CE428" i="3" s="1"/>
  <c r="Y468" i="3"/>
  <c r="AE468" i="3" s="1"/>
  <c r="AK468" i="3" s="1"/>
  <c r="BT421" i="3"/>
  <c r="BZ421" i="3" s="1"/>
  <c r="CF421" i="3" s="1"/>
  <c r="Z414" i="2"/>
  <c r="AF414" i="2" s="1"/>
  <c r="AL414" i="2" s="1"/>
  <c r="BR443" i="1"/>
  <c r="BX443" i="1" s="1"/>
  <c r="CD443" i="1" s="1"/>
  <c r="BS406" i="1"/>
  <c r="BY406" i="1" s="1"/>
  <c r="CE406" i="1" s="1"/>
  <c r="BS436" i="1"/>
  <c r="BY436" i="1" s="1"/>
  <c r="CE436" i="1" s="1"/>
  <c r="BS458" i="1"/>
  <c r="BY458" i="1" s="1"/>
  <c r="CE458" i="1" s="1"/>
  <c r="BT436" i="1"/>
  <c r="BZ436" i="1" s="1"/>
  <c r="CF436" i="1" s="1"/>
  <c r="BT450" i="1"/>
  <c r="BZ450" i="1" s="1"/>
  <c r="CF450" i="1" s="1"/>
  <c r="BU392" i="1"/>
  <c r="CA392" i="1" s="1"/>
  <c r="CG392" i="1" s="1"/>
  <c r="AK414" i="9"/>
  <c r="AW414" i="9" s="1"/>
  <c r="BI414" i="9" s="1"/>
  <c r="BT436" i="9"/>
  <c r="BY436" i="9" s="1"/>
  <c r="BS399" i="9"/>
  <c r="BX399" i="9" s="1"/>
  <c r="AE468" i="9"/>
  <c r="AQ468" i="9" s="1"/>
  <c r="BC468" i="9" s="1"/>
  <c r="AK406" i="9"/>
  <c r="AW406" i="9" s="1"/>
  <c r="BI406" i="9" s="1"/>
  <c r="BT458" i="9"/>
  <c r="BY458" i="9" s="1"/>
  <c r="BS428" i="9"/>
  <c r="BX428" i="9" s="1"/>
  <c r="BS458" i="9"/>
  <c r="BX458" i="9" s="1"/>
  <c r="AM468" i="9"/>
  <c r="AC468" i="8"/>
  <c r="AO468" i="8" s="1"/>
  <c r="BT443" i="8"/>
  <c r="BY443" i="8" s="1"/>
  <c r="BR399" i="8"/>
  <c r="BW399" i="8" s="1"/>
  <c r="BT421" i="8"/>
  <c r="BY421" i="8" s="1"/>
  <c r="BR406" i="8"/>
  <c r="BW406" i="8" s="1"/>
  <c r="BT450" i="8"/>
  <c r="BY450" i="8" s="1"/>
  <c r="BR450" i="8"/>
  <c r="BW450" i="8" s="1"/>
  <c r="AK458" i="8"/>
  <c r="AW458" i="8" s="1"/>
  <c r="BI458" i="8" s="1"/>
  <c r="AK428" i="7"/>
  <c r="AW428" i="7" s="1"/>
  <c r="BI428" i="7" s="1"/>
  <c r="BT458" i="7"/>
  <c r="BY458" i="7" s="1"/>
  <c r="AY406" i="6"/>
  <c r="AZ406" i="6" s="1"/>
  <c r="AC414" i="5"/>
  <c r="AK414" i="5" s="1"/>
  <c r="AS414" i="5" s="1"/>
  <c r="AY443" i="5"/>
  <c r="AZ443" i="5" s="1"/>
  <c r="AY399" i="5"/>
  <c r="AZ399" i="5" s="1"/>
  <c r="AC392" i="4"/>
  <c r="AK392" i="4" s="1"/>
  <c r="AS392" i="4" s="1"/>
  <c r="BS392" i="3"/>
  <c r="BY392" i="3" s="1"/>
  <c r="CE392" i="3" s="1"/>
  <c r="BS465" i="3"/>
  <c r="BY465" i="3" s="1"/>
  <c r="CE465" i="3" s="1"/>
  <c r="X468" i="3"/>
  <c r="AD468" i="3" s="1"/>
  <c r="AJ468" i="3" s="1"/>
  <c r="BT428" i="3"/>
  <c r="BZ428" i="3" s="1"/>
  <c r="CF428" i="3" s="1"/>
  <c r="BS450" i="3"/>
  <c r="BY450" i="3" s="1"/>
  <c r="CE450" i="3" s="1"/>
  <c r="Z458" i="3"/>
  <c r="AF458" i="3" s="1"/>
  <c r="AL458" i="3" s="1"/>
  <c r="X468" i="2"/>
  <c r="AD468" i="2" s="1"/>
  <c r="AJ468" i="2" s="1"/>
  <c r="Z399" i="1"/>
  <c r="AF399" i="1" s="1"/>
  <c r="AL399" i="1" s="1"/>
  <c r="Z414" i="1"/>
  <c r="AF414" i="1" s="1"/>
  <c r="AL414" i="1" s="1"/>
  <c r="Z421" i="1"/>
  <c r="AF421" i="1" s="1"/>
  <c r="AL421" i="1" s="1"/>
  <c r="BS443" i="1"/>
  <c r="BY443" i="1" s="1"/>
  <c r="CE443" i="1" s="1"/>
  <c r="BT421" i="1"/>
  <c r="BZ421" i="1" s="1"/>
  <c r="CF421" i="1" s="1"/>
  <c r="BU406" i="1"/>
  <c r="CA406" i="1" s="1"/>
  <c r="CG406" i="1" s="1"/>
  <c r="AK436" i="9"/>
  <c r="AW436" i="9" s="1"/>
  <c r="BI436" i="9" s="1"/>
  <c r="BR450" i="9"/>
  <c r="BW450" i="9" s="1"/>
  <c r="BR421" i="9"/>
  <c r="BW421" i="9" s="1"/>
  <c r="BS406" i="9"/>
  <c r="BX406" i="9" s="1"/>
  <c r="BT399" i="9"/>
  <c r="BY399" i="9" s="1"/>
  <c r="BR458" i="9"/>
  <c r="BW458" i="9" s="1"/>
  <c r="BT421" i="9"/>
  <c r="BY421" i="9" s="1"/>
  <c r="BT465" i="9"/>
  <c r="BY465" i="9" s="1"/>
  <c r="BR443" i="8"/>
  <c r="BW443" i="8" s="1"/>
  <c r="BS428" i="8"/>
  <c r="BX428" i="8" s="1"/>
  <c r="AK406" i="8"/>
  <c r="AW406" i="8" s="1"/>
  <c r="BI406" i="8" s="1"/>
  <c r="BR458" i="7"/>
  <c r="BW458" i="7" s="1"/>
  <c r="BT399" i="7"/>
  <c r="BY399" i="7" s="1"/>
  <c r="BS414" i="7"/>
  <c r="BX414" i="7" s="1"/>
  <c r="AC428" i="6"/>
  <c r="AK428" i="6" s="1"/>
  <c r="AS428" i="6" s="1"/>
  <c r="AC458" i="6"/>
  <c r="AK458" i="6" s="1"/>
  <c r="AS458" i="6" s="1"/>
  <c r="AC443" i="5"/>
  <c r="AK443" i="5" s="1"/>
  <c r="AS443" i="5" s="1"/>
  <c r="AC392" i="5"/>
  <c r="AK392" i="5" s="1"/>
  <c r="AS392" i="5" s="1"/>
  <c r="AC465" i="4"/>
  <c r="AK465" i="4" s="1"/>
  <c r="AS465" i="4" s="1"/>
  <c r="AY458" i="4"/>
  <c r="AZ458" i="4" s="1"/>
  <c r="Z443" i="3"/>
  <c r="AF443" i="3" s="1"/>
  <c r="AL443" i="3" s="1"/>
  <c r="V468" i="3"/>
  <c r="AB468" i="3" s="1"/>
  <c r="AH468" i="3" s="1"/>
  <c r="Z406" i="3"/>
  <c r="AF406" i="3" s="1"/>
  <c r="AL406" i="3" s="1"/>
  <c r="BR458" i="1"/>
  <c r="BX458" i="1" s="1"/>
  <c r="CD458" i="1" s="1"/>
  <c r="BR399" i="1"/>
  <c r="BX399" i="1" s="1"/>
  <c r="CD399" i="1" s="1"/>
  <c r="BU443" i="1"/>
  <c r="CA443" i="1" s="1"/>
  <c r="CG443" i="1" s="1"/>
  <c r="BU458" i="1"/>
  <c r="CA458" i="1" s="1"/>
  <c r="CG458" i="1" s="1"/>
  <c r="BR436" i="1"/>
  <c r="BX436" i="1" s="1"/>
  <c r="CD436" i="1" s="1"/>
  <c r="CB377" i="1"/>
  <c r="CH377" i="1" s="1"/>
  <c r="AC468" i="9"/>
  <c r="AO468" i="9" s="1"/>
  <c r="AK392" i="9"/>
  <c r="AW392" i="9" s="1"/>
  <c r="BI392" i="9" s="1"/>
  <c r="BT428" i="9"/>
  <c r="BY428" i="9" s="1"/>
  <c r="BT406" i="9"/>
  <c r="BY406" i="9" s="1"/>
  <c r="BS414" i="9"/>
  <c r="BX414" i="9" s="1"/>
  <c r="BR443" i="9"/>
  <c r="BW443" i="9" s="1"/>
  <c r="AD468" i="9"/>
  <c r="AP468" i="9" s="1"/>
  <c r="BS414" i="8"/>
  <c r="BX414" i="8" s="1"/>
  <c r="BT406" i="8"/>
  <c r="BY406" i="8" s="1"/>
  <c r="BT392" i="8"/>
  <c r="BY392" i="8" s="1"/>
  <c r="AK450" i="8"/>
  <c r="AW450" i="8" s="1"/>
  <c r="BI450" i="8" s="1"/>
  <c r="AM468" i="8"/>
  <c r="BS392" i="7"/>
  <c r="BX392" i="7" s="1"/>
  <c r="AK414" i="7"/>
  <c r="AW414" i="7" s="1"/>
  <c r="BI414" i="7" s="1"/>
  <c r="BS406" i="7"/>
  <c r="BX406" i="7" s="1"/>
  <c r="AK458" i="7"/>
  <c r="AW458" i="7" s="1"/>
  <c r="BI458" i="7" s="1"/>
  <c r="AX463" i="7"/>
  <c r="BJ463" i="7" s="1"/>
  <c r="BV463" i="7"/>
  <c r="BX463" i="7"/>
  <c r="BU463" i="7"/>
  <c r="BY463" i="7"/>
  <c r="AY414" i="6"/>
  <c r="AZ414" i="6" s="1"/>
  <c r="AY458" i="5"/>
  <c r="AZ458" i="5" s="1"/>
  <c r="AY450" i="5"/>
  <c r="AZ450" i="5" s="1"/>
  <c r="AY428" i="5"/>
  <c r="AZ428" i="5" s="1"/>
  <c r="AC428" i="4"/>
  <c r="AK428" i="4" s="1"/>
  <c r="AS428" i="4" s="1"/>
  <c r="AC421" i="4"/>
  <c r="AK421" i="4" s="1"/>
  <c r="AS421" i="4" s="1"/>
  <c r="AY428" i="4"/>
  <c r="AZ428" i="4" s="1"/>
  <c r="BU428" i="3"/>
  <c r="CA428" i="3" s="1"/>
  <c r="CG428" i="3" s="1"/>
  <c r="BU406" i="3"/>
  <c r="CA406" i="3" s="1"/>
  <c r="CG406" i="3" s="1"/>
  <c r="BU443" i="3"/>
  <c r="CA443" i="3" s="1"/>
  <c r="CG443" i="3" s="1"/>
  <c r="BU436" i="3"/>
  <c r="CA436" i="3" s="1"/>
  <c r="CG436" i="3" s="1"/>
  <c r="Z414" i="3"/>
  <c r="AF414" i="3" s="1"/>
  <c r="AL414" i="3" s="1"/>
  <c r="BU392" i="3"/>
  <c r="CA392" i="3" s="1"/>
  <c r="CG392" i="3" s="1"/>
  <c r="W468" i="3"/>
  <c r="AC468" i="3" s="1"/>
  <c r="AI468" i="3" s="1"/>
  <c r="Z392" i="3"/>
  <c r="AF392" i="3" s="1"/>
  <c r="AL392" i="3" s="1"/>
  <c r="BZ465" i="2"/>
  <c r="CF465" i="2" s="1"/>
  <c r="BS399" i="1"/>
  <c r="BY399" i="1" s="1"/>
  <c r="CE399" i="1" s="1"/>
  <c r="BU399" i="1"/>
  <c r="CA399" i="1" s="1"/>
  <c r="CG399" i="1" s="1"/>
  <c r="W468" i="1"/>
  <c r="AC468" i="1" s="1"/>
  <c r="AI468" i="1" s="1"/>
  <c r="BR421" i="1"/>
  <c r="BX421" i="1" s="1"/>
  <c r="CD421" i="1" s="1"/>
  <c r="Z392" i="1"/>
  <c r="AF392" i="1" s="1"/>
  <c r="AL392" i="1" s="1"/>
  <c r="BU428" i="1"/>
  <c r="CA428" i="1" s="1"/>
  <c r="CG428" i="1" s="1"/>
  <c r="BU465" i="1"/>
  <c r="CA465" i="1" s="1"/>
  <c r="CG465" i="1" s="1"/>
  <c r="AC468" i="7"/>
  <c r="AO468" i="7" s="1"/>
  <c r="BA468" i="7" s="1"/>
  <c r="AO384" i="7"/>
  <c r="BA384" i="7" s="1"/>
  <c r="AD468" i="7"/>
  <c r="AP468" i="7" s="1"/>
  <c r="AP384" i="7"/>
  <c r="AE468" i="7"/>
  <c r="AQ468" i="7" s="1"/>
  <c r="BC468" i="7" s="1"/>
  <c r="AQ384" i="7"/>
  <c r="BC384" i="7" s="1"/>
  <c r="AC465" i="6"/>
  <c r="AK465" i="6" s="1"/>
  <c r="AS465" i="6" s="1"/>
  <c r="AE465" i="6"/>
  <c r="AM465" i="6" s="1"/>
  <c r="AC450" i="6"/>
  <c r="AK450" i="6" s="1"/>
  <c r="AS450" i="6" s="1"/>
  <c r="AE450" i="6"/>
  <c r="AM450" i="6" s="1"/>
  <c r="AC392" i="6"/>
  <c r="AK392" i="6" s="1"/>
  <c r="AS392" i="6" s="1"/>
  <c r="AE392" i="6"/>
  <c r="AM392" i="6" s="1"/>
  <c r="AY450" i="6"/>
  <c r="AZ450" i="6" s="1"/>
  <c r="AI450" i="6"/>
  <c r="AQ450" i="6" s="1"/>
  <c r="AC443" i="6"/>
  <c r="AK443" i="6" s="1"/>
  <c r="AS443" i="6" s="1"/>
  <c r="AE443" i="6"/>
  <c r="AM443" i="6" s="1"/>
  <c r="AY428" i="6"/>
  <c r="AZ428" i="6" s="1"/>
  <c r="AI428" i="6"/>
  <c r="AQ428" i="6" s="1"/>
  <c r="AC436" i="6"/>
  <c r="AK436" i="6" s="1"/>
  <c r="AS436" i="6" s="1"/>
  <c r="AE436" i="6"/>
  <c r="AM436" i="6" s="1"/>
  <c r="AY399" i="6"/>
  <c r="AZ399" i="6" s="1"/>
  <c r="AI399" i="6"/>
  <c r="AQ399" i="6" s="1"/>
  <c r="AY406" i="5"/>
  <c r="AZ406" i="5" s="1"/>
  <c r="AI406" i="5"/>
  <c r="AQ406" i="5" s="1"/>
  <c r="AC406" i="5"/>
  <c r="AK406" i="5" s="1"/>
  <c r="AS406" i="5" s="1"/>
  <c r="AE406" i="5"/>
  <c r="AM406" i="5" s="1"/>
  <c r="AB468" i="5"/>
  <c r="AJ468" i="5" s="1"/>
  <c r="AR468" i="5" s="1"/>
  <c r="AJ384" i="5"/>
  <c r="AR384" i="5" s="1"/>
  <c r="X468" i="4"/>
  <c r="AF468" i="4" s="1"/>
  <c r="AN468" i="4" s="1"/>
  <c r="AF384" i="4"/>
  <c r="AN384" i="4" s="1"/>
  <c r="AY443" i="4"/>
  <c r="AZ443" i="4" s="1"/>
  <c r="AI443" i="4"/>
  <c r="AQ443" i="4" s="1"/>
  <c r="AY421" i="4"/>
  <c r="AZ421" i="4" s="1"/>
  <c r="AI421" i="4"/>
  <c r="AQ421" i="4" s="1"/>
  <c r="AB468" i="4"/>
  <c r="AJ468" i="4" s="1"/>
  <c r="AR468" i="4" s="1"/>
  <c r="AJ384" i="4"/>
  <c r="AR384" i="4" s="1"/>
  <c r="BS414" i="3"/>
  <c r="BY414" i="3" s="1"/>
  <c r="CE414" i="3" s="1"/>
  <c r="BA414" i="3"/>
  <c r="BG414" i="3" s="1"/>
  <c r="BR399" i="3"/>
  <c r="BX399" i="3" s="1"/>
  <c r="CD399" i="3" s="1"/>
  <c r="AZ399" i="3"/>
  <c r="BF399" i="3" s="1"/>
  <c r="Z428" i="3"/>
  <c r="AA428" i="3"/>
  <c r="AG428" i="3" s="1"/>
  <c r="BR406" i="3"/>
  <c r="BX406" i="3" s="1"/>
  <c r="CD406" i="3" s="1"/>
  <c r="AZ406" i="3"/>
  <c r="BF406" i="3" s="1"/>
  <c r="BR458" i="2"/>
  <c r="BX458" i="2" s="1"/>
  <c r="CD458" i="2" s="1"/>
  <c r="AZ458" i="2"/>
  <c r="BF458" i="2" s="1"/>
  <c r="Z443" i="2"/>
  <c r="AA443" i="2"/>
  <c r="AG443" i="2" s="1"/>
  <c r="Z465" i="2"/>
  <c r="AA465" i="2"/>
  <c r="AG465" i="2" s="1"/>
  <c r="Y468" i="2"/>
  <c r="AE384" i="2"/>
  <c r="AK384" i="2" s="1"/>
  <c r="BR428" i="1"/>
  <c r="BX428" i="1" s="1"/>
  <c r="CD428" i="1" s="1"/>
  <c r="AZ428" i="1"/>
  <c r="BF428" i="1" s="1"/>
  <c r="Z428" i="1"/>
  <c r="AF428" i="1" s="1"/>
  <c r="AL428" i="1" s="1"/>
  <c r="AA428" i="1"/>
  <c r="AG428" i="1" s="1"/>
  <c r="BT414" i="1"/>
  <c r="BZ414" i="1" s="1"/>
  <c r="CF414" i="1" s="1"/>
  <c r="BB414" i="1"/>
  <c r="BH414" i="1" s="1"/>
  <c r="AZ464" i="6" l="1"/>
  <c r="AP464" i="9"/>
  <c r="AD467" i="9"/>
  <c r="AP467" i="9" s="1"/>
  <c r="BQ464" i="9"/>
  <c r="BV464" i="9" s="1"/>
  <c r="AL464" i="9"/>
  <c r="AG467" i="9"/>
  <c r="AX463" i="9"/>
  <c r="BJ463" i="9" s="1"/>
  <c r="AZ463" i="9"/>
  <c r="AO464" i="9"/>
  <c r="AC467" i="9"/>
  <c r="BS464" i="9"/>
  <c r="BX464" i="9" s="1"/>
  <c r="AI467" i="9"/>
  <c r="BS467" i="9" s="1"/>
  <c r="BP464" i="9"/>
  <c r="BU464" i="9" s="1"/>
  <c r="AF467" i="9"/>
  <c r="BP467" i="9" s="1"/>
  <c r="AK464" i="9"/>
  <c r="AW464" i="9" s="1"/>
  <c r="BI464" i="9" s="1"/>
  <c r="AB467" i="9"/>
  <c r="AQ464" i="9"/>
  <c r="BC464" i="9" s="1"/>
  <c r="AE467" i="9"/>
  <c r="AQ467" i="9" s="1"/>
  <c r="BC467" i="9" s="1"/>
  <c r="BT464" i="9"/>
  <c r="BY464" i="9" s="1"/>
  <c r="AJ467" i="9"/>
  <c r="BT467" i="9" s="1"/>
  <c r="BR464" i="9"/>
  <c r="BW464" i="9" s="1"/>
  <c r="AH467" i="9"/>
  <c r="BR467" i="9" s="1"/>
  <c r="AX458" i="9"/>
  <c r="BJ458" i="9" s="1"/>
  <c r="AZ458" i="9"/>
  <c r="AX436" i="9"/>
  <c r="BJ436" i="9" s="1"/>
  <c r="AZ436" i="9"/>
  <c r="AX392" i="9"/>
  <c r="BJ392" i="9" s="1"/>
  <c r="AZ392" i="9"/>
  <c r="AX443" i="9"/>
  <c r="BJ443" i="9" s="1"/>
  <c r="AZ443" i="9"/>
  <c r="AX450" i="9"/>
  <c r="BJ450" i="9" s="1"/>
  <c r="AZ450" i="9"/>
  <c r="BR468" i="9"/>
  <c r="BW468" i="9" s="1"/>
  <c r="AX465" i="9"/>
  <c r="BJ465" i="9" s="1"/>
  <c r="AZ465" i="9"/>
  <c r="AX414" i="9"/>
  <c r="BJ414" i="9" s="1"/>
  <c r="AZ414" i="9"/>
  <c r="AX406" i="9"/>
  <c r="BJ406" i="9" s="1"/>
  <c r="AZ406" i="9"/>
  <c r="AX421" i="9"/>
  <c r="BJ421" i="9" s="1"/>
  <c r="AZ421" i="9"/>
  <c r="AX399" i="9"/>
  <c r="BJ399" i="9" s="1"/>
  <c r="AZ399" i="9"/>
  <c r="AX428" i="9"/>
  <c r="BJ428" i="9" s="1"/>
  <c r="AZ428" i="9"/>
  <c r="AL468" i="9"/>
  <c r="AH469" i="9" s="1"/>
  <c r="BQ468" i="9"/>
  <c r="BV468" i="9" s="1"/>
  <c r="AG469" i="9"/>
  <c r="AX384" i="9"/>
  <c r="BJ384" i="9" s="1"/>
  <c r="AZ384" i="9"/>
  <c r="BP468" i="9"/>
  <c r="BU468" i="9" s="1"/>
  <c r="AF469" i="9"/>
  <c r="AT467" i="9"/>
  <c r="BF467" i="9" s="1"/>
  <c r="BM467" i="9"/>
  <c r="BW467" i="9" s="1"/>
  <c r="R467" i="9"/>
  <c r="AN467" i="9"/>
  <c r="BB467" i="9" s="1"/>
  <c r="I469" i="9"/>
  <c r="AO467" i="9"/>
  <c r="J469" i="9"/>
  <c r="AU467" i="9"/>
  <c r="BG467" i="9" s="1"/>
  <c r="BN467" i="9"/>
  <c r="BX467" i="9" s="1"/>
  <c r="AV467" i="9"/>
  <c r="BH467" i="9" s="1"/>
  <c r="BO467" i="9"/>
  <c r="BY467" i="9" s="1"/>
  <c r="BA383" i="9"/>
  <c r="AY383" i="9"/>
  <c r="AM467" i="9"/>
  <c r="H469" i="9"/>
  <c r="S467" i="9"/>
  <c r="AS467" i="9"/>
  <c r="BE467" i="9" s="1"/>
  <c r="BL467" i="9"/>
  <c r="AR467" i="9"/>
  <c r="BD467" i="9" s="1"/>
  <c r="BK467" i="9"/>
  <c r="BU467" i="9" s="1"/>
  <c r="BQ464" i="8"/>
  <c r="BV464" i="8" s="1"/>
  <c r="AL464" i="8"/>
  <c r="AG467" i="8"/>
  <c r="AX463" i="8"/>
  <c r="BJ463" i="8" s="1"/>
  <c r="AZ463" i="8"/>
  <c r="AK464" i="8"/>
  <c r="AW464" i="8" s="1"/>
  <c r="BI464" i="8" s="1"/>
  <c r="AB467" i="8"/>
  <c r="AP464" i="8"/>
  <c r="AD467" i="8"/>
  <c r="AP467" i="8" s="1"/>
  <c r="BS464" i="8"/>
  <c r="BX464" i="8" s="1"/>
  <c r="AI467" i="8"/>
  <c r="BS467" i="8" s="1"/>
  <c r="BR464" i="8"/>
  <c r="BW464" i="8" s="1"/>
  <c r="AH467" i="8"/>
  <c r="AO464" i="8"/>
  <c r="AC467" i="8"/>
  <c r="AQ464" i="8"/>
  <c r="BC464" i="8" s="1"/>
  <c r="AE467" i="8"/>
  <c r="AQ467" i="8" s="1"/>
  <c r="BC467" i="8" s="1"/>
  <c r="BT464" i="8"/>
  <c r="BY464" i="8" s="1"/>
  <c r="AJ467" i="8"/>
  <c r="BT467" i="8" s="1"/>
  <c r="BP464" i="8"/>
  <c r="BU464" i="8" s="1"/>
  <c r="AF467" i="8"/>
  <c r="BP467" i="8" s="1"/>
  <c r="BP468" i="8"/>
  <c r="BU468" i="8" s="1"/>
  <c r="BR468" i="8"/>
  <c r="BW468" i="8" s="1"/>
  <c r="AX443" i="8"/>
  <c r="BJ443" i="8" s="1"/>
  <c r="AZ443" i="8"/>
  <c r="AX458" i="8"/>
  <c r="BJ458" i="8" s="1"/>
  <c r="AZ458" i="8"/>
  <c r="AX428" i="8"/>
  <c r="BJ428" i="8" s="1"/>
  <c r="AZ428" i="8"/>
  <c r="AX465" i="8"/>
  <c r="BJ465" i="8" s="1"/>
  <c r="AZ465" i="8"/>
  <c r="AX436" i="8"/>
  <c r="BJ436" i="8" s="1"/>
  <c r="AZ436" i="8"/>
  <c r="AX450" i="8"/>
  <c r="BJ450" i="8" s="1"/>
  <c r="AZ450" i="8"/>
  <c r="AX421" i="8"/>
  <c r="BJ421" i="8" s="1"/>
  <c r="AZ421" i="8"/>
  <c r="AL468" i="8"/>
  <c r="BQ468" i="8"/>
  <c r="BV468" i="8" s="1"/>
  <c r="AG469" i="8"/>
  <c r="AZ391" i="8"/>
  <c r="BB391" i="8"/>
  <c r="AV467" i="8"/>
  <c r="BH467" i="8" s="1"/>
  <c r="BO467" i="8"/>
  <c r="BY467" i="8" s="1"/>
  <c r="AR467" i="8"/>
  <c r="BD467" i="8" s="1"/>
  <c r="BK467" i="8"/>
  <c r="BU467" i="8" s="1"/>
  <c r="AO467" i="8"/>
  <c r="AZ398" i="8"/>
  <c r="BB398" i="8"/>
  <c r="BM467" i="8"/>
  <c r="AT467" i="8"/>
  <c r="BF467" i="8" s="1"/>
  <c r="BN467" i="8"/>
  <c r="BX467" i="8" s="1"/>
  <c r="AU467" i="8"/>
  <c r="BG467" i="8" s="1"/>
  <c r="AM467" i="8"/>
  <c r="BA383" i="8"/>
  <c r="AY383" i="8"/>
  <c r="AZ405" i="8"/>
  <c r="BB405" i="8"/>
  <c r="AS467" i="8"/>
  <c r="BE467" i="8" s="1"/>
  <c r="S467" i="8"/>
  <c r="BL467" i="8"/>
  <c r="R467" i="8"/>
  <c r="AN467" i="8"/>
  <c r="I469" i="8"/>
  <c r="AZ383" i="8"/>
  <c r="BB383" i="8"/>
  <c r="AZ413" i="8"/>
  <c r="BB413" i="8"/>
  <c r="AZ468" i="8"/>
  <c r="BB468" i="8"/>
  <c r="BP468" i="7"/>
  <c r="BU468" i="7" s="1"/>
  <c r="BR468" i="7"/>
  <c r="BW468" i="7" s="1"/>
  <c r="AL468" i="7"/>
  <c r="BQ468" i="7"/>
  <c r="BV468" i="7" s="1"/>
  <c r="BB468" i="7"/>
  <c r="AZ468" i="7"/>
  <c r="BB427" i="7"/>
  <c r="AZ427" i="7"/>
  <c r="AV467" i="7"/>
  <c r="BH467" i="7" s="1"/>
  <c r="BO467" i="7"/>
  <c r="BY467" i="7" s="1"/>
  <c r="BB457" i="7"/>
  <c r="AZ457" i="7"/>
  <c r="AZ435" i="7"/>
  <c r="BB435" i="7"/>
  <c r="AT467" i="7"/>
  <c r="BF467" i="7" s="1"/>
  <c r="BM467" i="7"/>
  <c r="BW467" i="7" s="1"/>
  <c r="AZ464" i="7"/>
  <c r="BB464" i="7"/>
  <c r="BB398" i="7"/>
  <c r="AZ398" i="7"/>
  <c r="AZ449" i="7"/>
  <c r="BB449" i="7"/>
  <c r="AZ405" i="7"/>
  <c r="BB405" i="7"/>
  <c r="AO467" i="7"/>
  <c r="BA467" i="7" s="1"/>
  <c r="AM467" i="7"/>
  <c r="AY467" i="7" s="1"/>
  <c r="BK467" i="7"/>
  <c r="BU467" i="7" s="1"/>
  <c r="AR467" i="7"/>
  <c r="BD467" i="7" s="1"/>
  <c r="AZ420" i="7"/>
  <c r="BB420" i="7"/>
  <c r="AZ442" i="7"/>
  <c r="BB442" i="7"/>
  <c r="AZ391" i="7"/>
  <c r="BB391" i="7"/>
  <c r="AZ413" i="7"/>
  <c r="BB413" i="7"/>
  <c r="BN467" i="7"/>
  <c r="BX467" i="7" s="1"/>
  <c r="AU467" i="7"/>
  <c r="BG467" i="7" s="1"/>
  <c r="R467" i="7"/>
  <c r="AN467" i="7"/>
  <c r="AZ383" i="7"/>
  <c r="BB383" i="7"/>
  <c r="S467" i="7"/>
  <c r="BL467" i="7"/>
  <c r="AS467" i="7"/>
  <c r="BE467" i="7" s="1"/>
  <c r="AK467" i="7"/>
  <c r="AB469" i="7" s="1"/>
  <c r="AL467" i="7"/>
  <c r="BQ467" i="7"/>
  <c r="N467" i="6"/>
  <c r="H469" i="6"/>
  <c r="AI467" i="6"/>
  <c r="AQ467" i="6" s="1"/>
  <c r="AX467" i="6"/>
  <c r="O467" i="6"/>
  <c r="AU467" i="6"/>
  <c r="K469" i="6"/>
  <c r="AV468" i="6"/>
  <c r="AW468" i="6" s="1"/>
  <c r="AD468" i="6"/>
  <c r="AL468" i="6" s="1"/>
  <c r="AT468" i="6" s="1"/>
  <c r="AF464" i="5"/>
  <c r="AN464" i="5" s="1"/>
  <c r="X467" i="5"/>
  <c r="AF467" i="5" s="1"/>
  <c r="AN467" i="5" s="1"/>
  <c r="AY464" i="5"/>
  <c r="AZ464" i="5" s="1"/>
  <c r="AA467" i="5"/>
  <c r="AC464" i="5"/>
  <c r="AK464" i="5" s="1"/>
  <c r="AS464" i="5" s="1"/>
  <c r="W467" i="5"/>
  <c r="AJ464" i="5"/>
  <c r="AR464" i="5" s="1"/>
  <c r="AB467" i="5"/>
  <c r="AJ467" i="5" s="1"/>
  <c r="AR467" i="5" s="1"/>
  <c r="AV464" i="5"/>
  <c r="AW464" i="5" s="1"/>
  <c r="AD464" i="5"/>
  <c r="AL464" i="5" s="1"/>
  <c r="AT464" i="5" s="1"/>
  <c r="Z467" i="5"/>
  <c r="AG464" i="5"/>
  <c r="AO464" i="5" s="1"/>
  <c r="Y467" i="5"/>
  <c r="AG467" i="5" s="1"/>
  <c r="AO467" i="5" s="1"/>
  <c r="AD468" i="5"/>
  <c r="AL468" i="5" s="1"/>
  <c r="AT468" i="5" s="1"/>
  <c r="AV468" i="5"/>
  <c r="AW468" i="5" s="1"/>
  <c r="AI467" i="5"/>
  <c r="AQ467" i="5" s="1"/>
  <c r="AX467" i="5"/>
  <c r="N467" i="5"/>
  <c r="H469" i="5" s="1"/>
  <c r="AE467" i="5"/>
  <c r="AM467" i="5" s="1"/>
  <c r="O467" i="5"/>
  <c r="AH467" i="5"/>
  <c r="AP467" i="5" s="1"/>
  <c r="AU467" i="5"/>
  <c r="K469" i="5"/>
  <c r="AC464" i="4"/>
  <c r="AK464" i="4" s="1"/>
  <c r="AS464" i="4" s="1"/>
  <c r="W467" i="4"/>
  <c r="AF464" i="4"/>
  <c r="AN464" i="4" s="1"/>
  <c r="X467" i="4"/>
  <c r="AF467" i="4" s="1"/>
  <c r="AN467" i="4" s="1"/>
  <c r="AV464" i="4"/>
  <c r="AW464" i="4" s="1"/>
  <c r="AD464" i="4"/>
  <c r="AL464" i="4" s="1"/>
  <c r="AT464" i="4" s="1"/>
  <c r="Z467" i="4"/>
  <c r="AJ464" i="4"/>
  <c r="AR464" i="4" s="1"/>
  <c r="AB467" i="4"/>
  <c r="AG464" i="4"/>
  <c r="AO464" i="4" s="1"/>
  <c r="Y467" i="4"/>
  <c r="AG467" i="4" s="1"/>
  <c r="AO467" i="4" s="1"/>
  <c r="AD468" i="4"/>
  <c r="AL468" i="4" s="1"/>
  <c r="AT468" i="4" s="1"/>
  <c r="AV468" i="4"/>
  <c r="AW468" i="4" s="1"/>
  <c r="AI467" i="4"/>
  <c r="AQ467" i="4" s="1"/>
  <c r="AX467" i="4"/>
  <c r="N467" i="4"/>
  <c r="AE467" i="4"/>
  <c r="AM467" i="4" s="1"/>
  <c r="H469" i="4"/>
  <c r="O467" i="4"/>
  <c r="K469" i="4" s="1"/>
  <c r="AH467" i="4"/>
  <c r="AP467" i="4" s="1"/>
  <c r="AU467" i="4"/>
  <c r="BA467" i="3"/>
  <c r="BG467" i="3" s="1"/>
  <c r="BM467" i="3"/>
  <c r="AF457" i="3"/>
  <c r="AL457" i="3" s="1"/>
  <c r="CI457" i="3"/>
  <c r="BD449" i="3"/>
  <c r="BJ449" i="3" s="1"/>
  <c r="BP449" i="3"/>
  <c r="CB449" i="3" s="1"/>
  <c r="CH449" i="3" s="1"/>
  <c r="BP427" i="3"/>
  <c r="CB427" i="3" s="1"/>
  <c r="CH427" i="3" s="1"/>
  <c r="BD427" i="3"/>
  <c r="BJ427" i="3" s="1"/>
  <c r="BC467" i="3"/>
  <c r="BI467" i="3" s="1"/>
  <c r="BO467" i="3"/>
  <c r="CA467" i="3" s="1"/>
  <c r="CG467" i="3" s="1"/>
  <c r="BD435" i="3"/>
  <c r="BJ435" i="3" s="1"/>
  <c r="BP435" i="3"/>
  <c r="CB435" i="3" s="1"/>
  <c r="CH435" i="3" s="1"/>
  <c r="BD405" i="3"/>
  <c r="BJ405" i="3" s="1"/>
  <c r="BP405" i="3"/>
  <c r="CB405" i="3" s="1"/>
  <c r="CH405" i="3" s="1"/>
  <c r="BD383" i="3"/>
  <c r="BJ383" i="3" s="1"/>
  <c r="BP383" i="3"/>
  <c r="CB383" i="3" s="1"/>
  <c r="CH383" i="3" s="1"/>
  <c r="AR467" i="3"/>
  <c r="BK467" i="3"/>
  <c r="AF391" i="3"/>
  <c r="AL391" i="3" s="1"/>
  <c r="CI391" i="3"/>
  <c r="CJ391" i="3"/>
  <c r="BD420" i="3"/>
  <c r="BJ420" i="3" s="1"/>
  <c r="BP420" i="3"/>
  <c r="CB420" i="3" s="1"/>
  <c r="CH420" i="3" s="1"/>
  <c r="AF427" i="3"/>
  <c r="AL427" i="3" s="1"/>
  <c r="CI427" i="3"/>
  <c r="CJ427" i="3"/>
  <c r="AF449" i="3"/>
  <c r="AL449" i="3" s="1"/>
  <c r="CI449" i="3"/>
  <c r="BP398" i="3"/>
  <c r="CB398" i="3" s="1"/>
  <c r="CH398" i="3" s="1"/>
  <c r="BD398" i="3"/>
  <c r="BJ398" i="3" s="1"/>
  <c r="BP413" i="3"/>
  <c r="CB413" i="3" s="1"/>
  <c r="CH413" i="3" s="1"/>
  <c r="BD413" i="3"/>
  <c r="BJ413" i="3" s="1"/>
  <c r="AF405" i="3"/>
  <c r="AL405" i="3" s="1"/>
  <c r="CI405" i="3"/>
  <c r="CJ405" i="3"/>
  <c r="BP464" i="3"/>
  <c r="BD391" i="3"/>
  <c r="BJ391" i="3" s="1"/>
  <c r="BP391" i="3"/>
  <c r="CB391" i="3" s="1"/>
  <c r="CH391" i="3" s="1"/>
  <c r="BL467" i="3"/>
  <c r="CI464" i="3"/>
  <c r="BD457" i="3"/>
  <c r="BJ457" i="3" s="1"/>
  <c r="BP457" i="3"/>
  <c r="CB457" i="3" s="1"/>
  <c r="CH457" i="3" s="1"/>
  <c r="AF383" i="3"/>
  <c r="AL383" i="3" s="1"/>
  <c r="CI383" i="3"/>
  <c r="CJ383" i="3"/>
  <c r="M467" i="3"/>
  <c r="AF420" i="3"/>
  <c r="AL420" i="3" s="1"/>
  <c r="CI420" i="3"/>
  <c r="CJ420" i="3"/>
  <c r="AF398" i="3"/>
  <c r="AL398" i="3" s="1"/>
  <c r="CI398" i="3"/>
  <c r="CJ398" i="3"/>
  <c r="BN467" i="3"/>
  <c r="CI413" i="3"/>
  <c r="AF413" i="3"/>
  <c r="AL413" i="3" s="1"/>
  <c r="CJ413" i="3"/>
  <c r="AF442" i="3"/>
  <c r="AL442" i="3" s="1"/>
  <c r="CI442" i="3"/>
  <c r="BD442" i="3"/>
  <c r="BJ442" i="3" s="1"/>
  <c r="BP442" i="3"/>
  <c r="CB442" i="3" s="1"/>
  <c r="CH442" i="3" s="1"/>
  <c r="CJ435" i="3"/>
  <c r="AF435" i="3"/>
  <c r="AL435" i="3" s="1"/>
  <c r="CI435" i="3"/>
  <c r="Z464" i="3"/>
  <c r="AF464" i="3" s="1"/>
  <c r="AL464" i="3" s="1"/>
  <c r="U467" i="3"/>
  <c r="AA467" i="3" s="1"/>
  <c r="AG467" i="3" s="1"/>
  <c r="AD464" i="3"/>
  <c r="AJ464" i="3" s="1"/>
  <c r="X467" i="3"/>
  <c r="AD467" i="3" s="1"/>
  <c r="AJ467" i="3" s="1"/>
  <c r="BS464" i="3"/>
  <c r="BY464" i="3" s="1"/>
  <c r="CE464" i="3" s="1"/>
  <c r="AU467" i="3"/>
  <c r="BR464" i="3"/>
  <c r="BX464" i="3" s="1"/>
  <c r="CD464" i="3" s="1"/>
  <c r="AT467" i="3"/>
  <c r="AZ467" i="3" s="1"/>
  <c r="BF467" i="3" s="1"/>
  <c r="BQ464" i="3"/>
  <c r="BW464" i="3" s="1"/>
  <c r="CC464" i="3" s="1"/>
  <c r="AX464" i="3"/>
  <c r="AS467" i="3"/>
  <c r="AY467" i="3" s="1"/>
  <c r="BE467" i="3" s="1"/>
  <c r="AE464" i="3"/>
  <c r="AK464" i="3" s="1"/>
  <c r="Y467" i="3"/>
  <c r="AE467" i="3" s="1"/>
  <c r="AK467" i="3" s="1"/>
  <c r="BU464" i="3"/>
  <c r="CA464" i="3" s="1"/>
  <c r="CG464" i="3" s="1"/>
  <c r="AW467" i="3"/>
  <c r="BU467" i="3" s="1"/>
  <c r="AB464" i="3"/>
  <c r="AH464" i="3" s="1"/>
  <c r="V467" i="3"/>
  <c r="AB467" i="3" s="1"/>
  <c r="AH467" i="3" s="1"/>
  <c r="BT464" i="3"/>
  <c r="BZ464" i="3" s="1"/>
  <c r="CF464" i="3" s="1"/>
  <c r="AV467" i="3"/>
  <c r="AC464" i="3"/>
  <c r="AI464" i="3" s="1"/>
  <c r="W467" i="3"/>
  <c r="AC467" i="3" s="1"/>
  <c r="AI467" i="3" s="1"/>
  <c r="AX468" i="3"/>
  <c r="BV468" i="3" s="1"/>
  <c r="BQ468" i="3"/>
  <c r="BW468" i="3" s="1"/>
  <c r="CC468" i="3" s="1"/>
  <c r="AF468" i="3"/>
  <c r="AL468" i="3" s="1"/>
  <c r="CI468" i="3"/>
  <c r="CJ468" i="3"/>
  <c r="BD468" i="3"/>
  <c r="BJ468" i="3" s="1"/>
  <c r="BP468" i="3"/>
  <c r="CB468" i="3" s="1"/>
  <c r="CH468" i="3" s="1"/>
  <c r="AF464" i="2"/>
  <c r="AL464" i="2" s="1"/>
  <c r="CI464" i="2"/>
  <c r="BD435" i="2"/>
  <c r="BJ435" i="2" s="1"/>
  <c r="BP435" i="2"/>
  <c r="CB435" i="2" s="1"/>
  <c r="CH435" i="2" s="1"/>
  <c r="BD427" i="2"/>
  <c r="BJ427" i="2" s="1"/>
  <c r="BP427" i="2"/>
  <c r="CB427" i="2" s="1"/>
  <c r="CH427" i="2" s="1"/>
  <c r="BK467" i="2"/>
  <c r="AR467" i="2"/>
  <c r="AY467" i="2"/>
  <c r="BE467" i="2" s="1"/>
  <c r="BP383" i="2"/>
  <c r="CB383" i="2" s="1"/>
  <c r="CH383" i="2" s="1"/>
  <c r="BD383" i="2"/>
  <c r="BJ383" i="2" s="1"/>
  <c r="BP420" i="2"/>
  <c r="CB420" i="2" s="1"/>
  <c r="CH420" i="2" s="1"/>
  <c r="BD420" i="2"/>
  <c r="BJ420" i="2" s="1"/>
  <c r="BP398" i="2"/>
  <c r="CB398" i="2" s="1"/>
  <c r="CH398" i="2" s="1"/>
  <c r="BD398" i="2"/>
  <c r="BJ398" i="2" s="1"/>
  <c r="BD391" i="2"/>
  <c r="BJ391" i="2" s="1"/>
  <c r="BP391" i="2"/>
  <c r="CB391" i="2" s="1"/>
  <c r="CH391" i="2" s="1"/>
  <c r="AF427" i="2"/>
  <c r="AL427" i="2" s="1"/>
  <c r="CI427" i="2"/>
  <c r="CI405" i="2"/>
  <c r="AF405" i="2"/>
  <c r="AL405" i="2" s="1"/>
  <c r="AF398" i="2"/>
  <c r="AL398" i="2" s="1"/>
  <c r="CI398" i="2"/>
  <c r="AF420" i="2"/>
  <c r="AL420" i="2" s="1"/>
  <c r="CI420" i="2"/>
  <c r="CI457" i="2"/>
  <c r="AF457" i="2"/>
  <c r="AL457" i="2" s="1"/>
  <c r="BD405" i="2"/>
  <c r="BJ405" i="2" s="1"/>
  <c r="BP405" i="2"/>
  <c r="CB405" i="2" s="1"/>
  <c r="CH405" i="2" s="1"/>
  <c r="BL467" i="2"/>
  <c r="AA467" i="2"/>
  <c r="AG467" i="2" s="1"/>
  <c r="M467" i="2"/>
  <c r="CI383" i="2"/>
  <c r="AF383" i="2"/>
  <c r="AL383" i="2" s="1"/>
  <c r="BD413" i="2"/>
  <c r="BJ413" i="2" s="1"/>
  <c r="BP413" i="2"/>
  <c r="CB413" i="2" s="1"/>
  <c r="CH413" i="2" s="1"/>
  <c r="AF413" i="2"/>
  <c r="AL413" i="2" s="1"/>
  <c r="CI413" i="2"/>
  <c r="CI442" i="2"/>
  <c r="AF442" i="2"/>
  <c r="AL442" i="2" s="1"/>
  <c r="BP442" i="2"/>
  <c r="CB442" i="2" s="1"/>
  <c r="CH442" i="2" s="1"/>
  <c r="BD442" i="2"/>
  <c r="BJ442" i="2" s="1"/>
  <c r="BD464" i="2"/>
  <c r="BJ464" i="2" s="1"/>
  <c r="BP464" i="2"/>
  <c r="CB464" i="2" s="1"/>
  <c r="CH464" i="2" s="1"/>
  <c r="BP449" i="2"/>
  <c r="CB449" i="2" s="1"/>
  <c r="CH449" i="2" s="1"/>
  <c r="BD449" i="2"/>
  <c r="BJ449" i="2" s="1"/>
  <c r="AF435" i="2"/>
  <c r="AL435" i="2" s="1"/>
  <c r="CI435" i="2"/>
  <c r="BD457" i="2"/>
  <c r="BJ457" i="2" s="1"/>
  <c r="BP457" i="2"/>
  <c r="CB457" i="2" s="1"/>
  <c r="CH457" i="2" s="1"/>
  <c r="CI449" i="2"/>
  <c r="AF449" i="2"/>
  <c r="AL449" i="2" s="1"/>
  <c r="AF391" i="2"/>
  <c r="AL391" i="2" s="1"/>
  <c r="CI391" i="2"/>
  <c r="BO467" i="2"/>
  <c r="CA467" i="2" s="1"/>
  <c r="CG467" i="2" s="1"/>
  <c r="BC467" i="2"/>
  <c r="BI467" i="2" s="1"/>
  <c r="BN467" i="2"/>
  <c r="BM467" i="2"/>
  <c r="BT464" i="2"/>
  <c r="BZ464" i="2" s="1"/>
  <c r="CF464" i="2" s="1"/>
  <c r="AV467" i="2"/>
  <c r="BB467" i="2" s="1"/>
  <c r="BH467" i="2" s="1"/>
  <c r="AD464" i="2"/>
  <c r="AJ464" i="2" s="1"/>
  <c r="X467" i="2"/>
  <c r="AD467" i="2" s="1"/>
  <c r="AJ467" i="2" s="1"/>
  <c r="AB464" i="2"/>
  <c r="AH464" i="2" s="1"/>
  <c r="V467" i="2"/>
  <c r="AB467" i="2" s="1"/>
  <c r="AH467" i="2" s="1"/>
  <c r="BS464" i="2"/>
  <c r="BY464" i="2" s="1"/>
  <c r="CE464" i="2" s="1"/>
  <c r="AU467" i="2"/>
  <c r="BR464" i="2"/>
  <c r="BX464" i="2" s="1"/>
  <c r="CD464" i="2" s="1"/>
  <c r="AT467" i="2"/>
  <c r="AX468" i="2"/>
  <c r="BV468" i="2" s="1"/>
  <c r="BQ468" i="2"/>
  <c r="BW468" i="2" s="1"/>
  <c r="CC468" i="2" s="1"/>
  <c r="AF468" i="2"/>
  <c r="AL468" i="2" s="1"/>
  <c r="CI468" i="2"/>
  <c r="BD468" i="2"/>
  <c r="BJ468" i="2" s="1"/>
  <c r="BP468" i="2"/>
  <c r="CB468" i="2" s="1"/>
  <c r="CH468" i="2" s="1"/>
  <c r="AD464" i="1"/>
  <c r="AJ464" i="1" s="1"/>
  <c r="X467" i="1"/>
  <c r="AD467" i="1" s="1"/>
  <c r="AJ467" i="1" s="1"/>
  <c r="AE464" i="1"/>
  <c r="AK464" i="1" s="1"/>
  <c r="Y467" i="1"/>
  <c r="AE467" i="1" s="1"/>
  <c r="AK467" i="1" s="1"/>
  <c r="BT464" i="1"/>
  <c r="BZ464" i="1" s="1"/>
  <c r="CF464" i="1" s="1"/>
  <c r="AV467" i="1"/>
  <c r="BT467" i="1" s="1"/>
  <c r="BR464" i="1"/>
  <c r="BX464" i="1" s="1"/>
  <c r="CD464" i="1" s="1"/>
  <c r="AT467" i="1"/>
  <c r="Z464" i="1"/>
  <c r="AF464" i="1" s="1"/>
  <c r="AL464" i="1" s="1"/>
  <c r="U467" i="1"/>
  <c r="BS464" i="1"/>
  <c r="BY464" i="1" s="1"/>
  <c r="CE464" i="1" s="1"/>
  <c r="AU467" i="1"/>
  <c r="AC464" i="1"/>
  <c r="AI464" i="1" s="1"/>
  <c r="W467" i="1"/>
  <c r="AC467" i="1" s="1"/>
  <c r="AI467" i="1" s="1"/>
  <c r="BU464" i="1"/>
  <c r="CA464" i="1" s="1"/>
  <c r="CG464" i="1" s="1"/>
  <c r="AW467" i="1"/>
  <c r="BU467" i="1" s="1"/>
  <c r="BQ464" i="1"/>
  <c r="BW464" i="1" s="1"/>
  <c r="CC464" i="1" s="1"/>
  <c r="AX464" i="1"/>
  <c r="BV464" i="1" s="1"/>
  <c r="AS467" i="1"/>
  <c r="AY467" i="1" s="1"/>
  <c r="BE467" i="1" s="1"/>
  <c r="AB464" i="1"/>
  <c r="AH464" i="1" s="1"/>
  <c r="V467" i="1"/>
  <c r="AB467" i="1" s="1"/>
  <c r="AH467" i="1" s="1"/>
  <c r="BR468" i="1"/>
  <c r="BX468" i="1" s="1"/>
  <c r="CD468" i="1" s="1"/>
  <c r="AX468" i="1"/>
  <c r="BQ468" i="1"/>
  <c r="BW468" i="1" s="1"/>
  <c r="CC468" i="1" s="1"/>
  <c r="BT468" i="1"/>
  <c r="BZ468" i="1" s="1"/>
  <c r="CF468" i="1" s="1"/>
  <c r="AV469" i="1"/>
  <c r="BU468" i="1"/>
  <c r="CA468" i="1" s="1"/>
  <c r="CG468" i="1" s="1"/>
  <c r="AW469" i="1"/>
  <c r="BD468" i="1"/>
  <c r="BJ468" i="1" s="1"/>
  <c r="BP468" i="1"/>
  <c r="CB468" i="1" s="1"/>
  <c r="CH468" i="1" s="1"/>
  <c r="BD420" i="1"/>
  <c r="BJ420" i="1" s="1"/>
  <c r="BP420" i="1"/>
  <c r="CB420" i="1" s="1"/>
  <c r="CH420" i="1" s="1"/>
  <c r="BA467" i="1"/>
  <c r="BG467" i="1" s="1"/>
  <c r="BM467" i="1"/>
  <c r="BD427" i="1"/>
  <c r="BJ427" i="1" s="1"/>
  <c r="BP427" i="1"/>
  <c r="CB427" i="1" s="1"/>
  <c r="CH427" i="1" s="1"/>
  <c r="BD413" i="1"/>
  <c r="BJ413" i="1" s="1"/>
  <c r="BP413" i="1"/>
  <c r="CB413" i="1" s="1"/>
  <c r="CH413" i="1" s="1"/>
  <c r="BC467" i="1"/>
  <c r="BI467" i="1" s="1"/>
  <c r="BO467" i="1"/>
  <c r="CA467" i="1" s="1"/>
  <c r="CG467" i="1" s="1"/>
  <c r="BD435" i="1"/>
  <c r="BJ435" i="1" s="1"/>
  <c r="BP435" i="1"/>
  <c r="CB435" i="1" s="1"/>
  <c r="CH435" i="1" s="1"/>
  <c r="BD442" i="1"/>
  <c r="BJ442" i="1" s="1"/>
  <c r="BP442" i="1"/>
  <c r="CB442" i="1" s="1"/>
  <c r="CH442" i="1" s="1"/>
  <c r="BD464" i="1"/>
  <c r="BJ464" i="1" s="1"/>
  <c r="BP464" i="1"/>
  <c r="CB464" i="1" s="1"/>
  <c r="CH464" i="1" s="1"/>
  <c r="BD391" i="1"/>
  <c r="BJ391" i="1" s="1"/>
  <c r="BP391" i="1"/>
  <c r="CB391" i="1" s="1"/>
  <c r="CH391" i="1" s="1"/>
  <c r="BB467" i="1"/>
  <c r="BH467" i="1" s="1"/>
  <c r="BN467" i="1"/>
  <c r="BZ467" i="1" s="1"/>
  <c r="CF467" i="1" s="1"/>
  <c r="M467" i="1"/>
  <c r="AA467" i="1"/>
  <c r="AG467" i="1" s="1"/>
  <c r="BD449" i="1"/>
  <c r="BJ449" i="1" s="1"/>
  <c r="BP449" i="1"/>
  <c r="CB449" i="1" s="1"/>
  <c r="CH449" i="1" s="1"/>
  <c r="AZ467" i="1"/>
  <c r="BF467" i="1" s="1"/>
  <c r="BL467" i="1"/>
  <c r="BD398" i="1"/>
  <c r="BJ398" i="1" s="1"/>
  <c r="BP398" i="1"/>
  <c r="CB398" i="1" s="1"/>
  <c r="CH398" i="1" s="1"/>
  <c r="BD405" i="1"/>
  <c r="BJ405" i="1" s="1"/>
  <c r="BP405" i="1"/>
  <c r="CB405" i="1" s="1"/>
  <c r="CH405" i="1" s="1"/>
  <c r="BD383" i="1"/>
  <c r="BJ383" i="1" s="1"/>
  <c r="BP383" i="1"/>
  <c r="CB383" i="1" s="1"/>
  <c r="CH383" i="1" s="1"/>
  <c r="AR467" i="1"/>
  <c r="BK467" i="1"/>
  <c r="BD457" i="1"/>
  <c r="BJ457" i="1" s="1"/>
  <c r="BP457" i="1"/>
  <c r="CB457" i="1" s="1"/>
  <c r="CH457" i="1" s="1"/>
  <c r="AV464" i="6"/>
  <c r="AW464" i="6" s="1"/>
  <c r="AD464" i="6"/>
  <c r="AL464" i="6" s="1"/>
  <c r="AT464" i="6" s="1"/>
  <c r="Z467" i="6"/>
  <c r="AH467" i="6" s="1"/>
  <c r="AP467" i="6" s="1"/>
  <c r="AC464" i="6"/>
  <c r="AK464" i="6" s="1"/>
  <c r="AS464" i="6" s="1"/>
  <c r="W467" i="6"/>
  <c r="AE467" i="6" s="1"/>
  <c r="AM467" i="6" s="1"/>
  <c r="AJ464" i="6"/>
  <c r="AR464" i="6" s="1"/>
  <c r="AB467" i="6"/>
  <c r="Z464" i="2"/>
  <c r="U467" i="2"/>
  <c r="AE464" i="2"/>
  <c r="AK464" i="2" s="1"/>
  <c r="Y467" i="2"/>
  <c r="AE467" i="2" s="1"/>
  <c r="AK467" i="2" s="1"/>
  <c r="BU464" i="2"/>
  <c r="CA464" i="2" s="1"/>
  <c r="CG464" i="2" s="1"/>
  <c r="AW467" i="2"/>
  <c r="BU467" i="2" s="1"/>
  <c r="AC464" i="2"/>
  <c r="AI464" i="2" s="1"/>
  <c r="W467" i="2"/>
  <c r="AC467" i="2" s="1"/>
  <c r="AI467" i="2" s="1"/>
  <c r="BQ464" i="2"/>
  <c r="BW464" i="2" s="1"/>
  <c r="CC464" i="2" s="1"/>
  <c r="AX464" i="2"/>
  <c r="BV464" i="2" s="1"/>
  <c r="AS467" i="2"/>
  <c r="BA468" i="9"/>
  <c r="AY468" i="9"/>
  <c r="AY468" i="8"/>
  <c r="BA468" i="8"/>
  <c r="AK468" i="9"/>
  <c r="AW468" i="9" s="1"/>
  <c r="BI468" i="9" s="1"/>
  <c r="BS468" i="9"/>
  <c r="BX468" i="9" s="1"/>
  <c r="BY464" i="7"/>
  <c r="BV399" i="3"/>
  <c r="CB399" i="3" s="1"/>
  <c r="CH399" i="3" s="1"/>
  <c r="BT468" i="3"/>
  <c r="BZ468" i="3" s="1"/>
  <c r="CF468" i="3" s="1"/>
  <c r="BV392" i="3"/>
  <c r="CB392" i="3" s="1"/>
  <c r="CH392" i="3" s="1"/>
  <c r="BV384" i="3"/>
  <c r="CB384" i="3" s="1"/>
  <c r="CH384" i="3" s="1"/>
  <c r="Z468" i="3"/>
  <c r="BU468" i="3"/>
  <c r="CA468" i="3" s="1"/>
  <c r="CG468" i="3" s="1"/>
  <c r="BS468" i="3"/>
  <c r="BY468" i="3" s="1"/>
  <c r="CE468" i="3" s="1"/>
  <c r="BR468" i="3"/>
  <c r="BX468" i="3" s="1"/>
  <c r="CD468" i="3" s="1"/>
  <c r="BV406" i="3"/>
  <c r="CB406" i="3" s="1"/>
  <c r="CH406" i="3" s="1"/>
  <c r="BV414" i="3"/>
  <c r="CB414" i="3" s="1"/>
  <c r="CH414" i="3" s="1"/>
  <c r="BV458" i="3"/>
  <c r="CB458" i="3" s="1"/>
  <c r="CH458" i="3" s="1"/>
  <c r="BV443" i="3"/>
  <c r="CB443" i="3" s="1"/>
  <c r="CH443" i="3" s="1"/>
  <c r="BV450" i="3"/>
  <c r="CB450" i="3" s="1"/>
  <c r="CH450" i="3" s="1"/>
  <c r="BV414" i="2"/>
  <c r="CB414" i="2" s="1"/>
  <c r="CH414" i="2" s="1"/>
  <c r="Z468" i="2"/>
  <c r="BV406" i="2"/>
  <c r="CB406" i="2" s="1"/>
  <c r="CH406" i="2" s="1"/>
  <c r="BV450" i="2"/>
  <c r="CB450" i="2" s="1"/>
  <c r="CH450" i="2" s="1"/>
  <c r="BV428" i="2"/>
  <c r="CB428" i="2" s="1"/>
  <c r="CH428" i="2" s="1"/>
  <c r="BV392" i="2"/>
  <c r="CB392" i="2" s="1"/>
  <c r="CH392" i="2" s="1"/>
  <c r="BT468" i="2"/>
  <c r="BZ468" i="2" s="1"/>
  <c r="CF468" i="2" s="1"/>
  <c r="BV399" i="1"/>
  <c r="CB399" i="1" s="1"/>
  <c r="CH399" i="1" s="1"/>
  <c r="Z468" i="1"/>
  <c r="BV443" i="1"/>
  <c r="CB443" i="1" s="1"/>
  <c r="CH443" i="1" s="1"/>
  <c r="BV421" i="1"/>
  <c r="CB421" i="1" s="1"/>
  <c r="CH421" i="1" s="1"/>
  <c r="BV392" i="1"/>
  <c r="CB392" i="1" s="1"/>
  <c r="CH392" i="1" s="1"/>
  <c r="BS468" i="1"/>
  <c r="BY468" i="1" s="1"/>
  <c r="CE468" i="1" s="1"/>
  <c r="BV414" i="1"/>
  <c r="CB414" i="1" s="1"/>
  <c r="CH414" i="1" s="1"/>
  <c r="BV465" i="1"/>
  <c r="CB465" i="1" s="1"/>
  <c r="CH465" i="1" s="1"/>
  <c r="BX464" i="7"/>
  <c r="AW464" i="7"/>
  <c r="BI464" i="7" s="1"/>
  <c r="BV464" i="7"/>
  <c r="AX464" i="7"/>
  <c r="BJ464" i="7" s="1"/>
  <c r="AZ464" i="4"/>
  <c r="BT468" i="9"/>
  <c r="BY468" i="9" s="1"/>
  <c r="BB468" i="9"/>
  <c r="AK468" i="8"/>
  <c r="AW468" i="8" s="1"/>
  <c r="BI468" i="8" s="1"/>
  <c r="BU464" i="7"/>
  <c r="BW464" i="7"/>
  <c r="O469" i="7"/>
  <c r="M469" i="7"/>
  <c r="AC468" i="6"/>
  <c r="AK468" i="6" s="1"/>
  <c r="AS468" i="6" s="1"/>
  <c r="AE468" i="6"/>
  <c r="AM468" i="6" s="1"/>
  <c r="AY468" i="6"/>
  <c r="AZ468" i="6" s="1"/>
  <c r="AI468" i="6"/>
  <c r="AQ468" i="6" s="1"/>
  <c r="BV463" i="3"/>
  <c r="CB463" i="3" s="1"/>
  <c r="CH463" i="3" s="1"/>
  <c r="BD463" i="3"/>
  <c r="BJ463" i="3" s="1"/>
  <c r="I469" i="2"/>
  <c r="K469" i="2"/>
  <c r="L469" i="1"/>
  <c r="I469" i="1"/>
  <c r="AY467" i="5" l="1"/>
  <c r="AZ467" i="5" s="1"/>
  <c r="AX464" i="9"/>
  <c r="BJ464" i="9" s="1"/>
  <c r="AZ464" i="9"/>
  <c r="BQ467" i="9"/>
  <c r="BV467" i="9" s="1"/>
  <c r="AL467" i="9"/>
  <c r="AK467" i="9"/>
  <c r="AB469" i="9" s="1"/>
  <c r="AX468" i="9"/>
  <c r="BJ468" i="9" s="1"/>
  <c r="AZ468" i="9"/>
  <c r="AY467" i="9"/>
  <c r="BA467" i="9"/>
  <c r="AX464" i="8"/>
  <c r="BJ464" i="8" s="1"/>
  <c r="AZ464" i="8"/>
  <c r="BQ467" i="8"/>
  <c r="BV467" i="8" s="1"/>
  <c r="AL467" i="8"/>
  <c r="AX467" i="8" s="1"/>
  <c r="BJ467" i="8" s="1"/>
  <c r="AB469" i="8"/>
  <c r="AK467" i="8"/>
  <c r="BA467" i="8"/>
  <c r="AY467" i="8"/>
  <c r="AZ467" i="8"/>
  <c r="BB467" i="8"/>
  <c r="AZ467" i="7"/>
  <c r="BB467" i="7"/>
  <c r="AC469" i="7"/>
  <c r="AA469" i="7"/>
  <c r="AC467" i="5"/>
  <c r="AV467" i="5"/>
  <c r="AW467" i="5" s="1"/>
  <c r="AD467" i="5"/>
  <c r="AC467" i="4"/>
  <c r="AV467" i="4"/>
  <c r="AW467" i="4" s="1"/>
  <c r="AD467" i="4"/>
  <c r="AY467" i="4"/>
  <c r="AZ467" i="4" s="1"/>
  <c r="AJ467" i="4"/>
  <c r="AR467" i="4" s="1"/>
  <c r="BP467" i="3"/>
  <c r="CI467" i="3"/>
  <c r="CJ467" i="3"/>
  <c r="BQ467" i="3"/>
  <c r="BW467" i="3" s="1"/>
  <c r="CC467" i="3" s="1"/>
  <c r="AX467" i="3"/>
  <c r="BD467" i="3" s="1"/>
  <c r="BJ467" i="3" s="1"/>
  <c r="BP467" i="2"/>
  <c r="CI467" i="2"/>
  <c r="BQ467" i="1"/>
  <c r="BW467" i="1" s="1"/>
  <c r="CC467" i="1" s="1"/>
  <c r="AX467" i="1"/>
  <c r="BD467" i="1" s="1"/>
  <c r="BJ467" i="1" s="1"/>
  <c r="BP467" i="1"/>
  <c r="AD467" i="6"/>
  <c r="AL467" i="6" s="1"/>
  <c r="AT467" i="6" s="1"/>
  <c r="Z469" i="6"/>
  <c r="AV467" i="6"/>
  <c r="AW467" i="6" s="1"/>
  <c r="AC467" i="6"/>
  <c r="AJ467" i="6"/>
  <c r="AR467" i="6" s="1"/>
  <c r="AY467" i="6"/>
  <c r="AZ467" i="6" s="1"/>
  <c r="BQ467" i="2"/>
  <c r="BW467" i="2" s="1"/>
  <c r="CC467" i="2" s="1"/>
  <c r="AX467" i="2"/>
  <c r="BD467" i="2" s="1"/>
  <c r="BJ467" i="2" s="1"/>
  <c r="V469" i="3"/>
  <c r="Y469" i="3"/>
  <c r="X469" i="3"/>
  <c r="Y469" i="2"/>
  <c r="V469" i="2"/>
  <c r="X469" i="2"/>
  <c r="X469" i="1"/>
  <c r="V469" i="1"/>
  <c r="Y469" i="1"/>
  <c r="AF468" i="1"/>
  <c r="AL468" i="1" s="1"/>
  <c r="Z467" i="3"/>
  <c r="AF467" i="3" s="1"/>
  <c r="AL467" i="3" s="1"/>
  <c r="BS467" i="3"/>
  <c r="BY467" i="3" s="1"/>
  <c r="CE467" i="3" s="1"/>
  <c r="BR467" i="3"/>
  <c r="BX467" i="3" s="1"/>
  <c r="CD467" i="3" s="1"/>
  <c r="BT467" i="2"/>
  <c r="BZ467" i="2" s="1"/>
  <c r="CF467" i="2" s="1"/>
  <c r="BR467" i="1"/>
  <c r="BX467" i="1" s="1"/>
  <c r="CD467" i="1" s="1"/>
  <c r="Z467" i="1"/>
  <c r="AF467" i="1" s="1"/>
  <c r="AL467" i="1" s="1"/>
  <c r="BS467" i="1"/>
  <c r="BY467" i="1" s="1"/>
  <c r="CE467" i="1" s="1"/>
  <c r="BV467" i="7"/>
  <c r="Z467" i="2"/>
  <c r="AF467" i="2" s="1"/>
  <c r="AL467" i="2" s="1"/>
  <c r="BR467" i="8"/>
  <c r="BW467" i="8" s="1"/>
  <c r="AW467" i="7"/>
  <c r="BI467" i="7" s="1"/>
  <c r="AX467" i="7"/>
  <c r="BJ467" i="7" s="1"/>
  <c r="AX468" i="8"/>
  <c r="BJ468" i="8" s="1"/>
  <c r="AH469" i="8"/>
  <c r="AF469" i="8"/>
  <c r="J469" i="8"/>
  <c r="H469" i="8"/>
  <c r="AX468" i="7"/>
  <c r="BJ468" i="7" s="1"/>
  <c r="AH469" i="7"/>
  <c r="AG469" i="7"/>
  <c r="AF469" i="7"/>
  <c r="I469" i="7"/>
  <c r="H469" i="7"/>
  <c r="J469" i="7"/>
  <c r="BV464" i="3"/>
  <c r="CB464" i="3" s="1"/>
  <c r="CH464" i="3" s="1"/>
  <c r="BD464" i="3"/>
  <c r="BJ464" i="3" s="1"/>
  <c r="BT467" i="3"/>
  <c r="BZ467" i="3" s="1"/>
  <c r="CF467" i="3" s="1"/>
  <c r="BB467" i="3"/>
  <c r="BH467" i="3" s="1"/>
  <c r="BS467" i="2"/>
  <c r="BY467" i="2" s="1"/>
  <c r="CE467" i="2" s="1"/>
  <c r="BA467" i="2"/>
  <c r="BG467" i="2" s="1"/>
  <c r="BR467" i="2"/>
  <c r="BX467" i="2" s="1"/>
  <c r="CD467" i="2" s="1"/>
  <c r="AZ467" i="2"/>
  <c r="BF467" i="2" s="1"/>
  <c r="BV468" i="1"/>
  <c r="AT469" i="1"/>
  <c r="AX467" i="9" l="1"/>
  <c r="BJ467" i="9" s="1"/>
  <c r="AZ467" i="9"/>
  <c r="AC469" i="9"/>
  <c r="AW467" i="9"/>
  <c r="BI467" i="9" s="1"/>
  <c r="AA469" i="9"/>
  <c r="AC469" i="8"/>
  <c r="AW467" i="8"/>
  <c r="BI467" i="8" s="1"/>
  <c r="AA469" i="8"/>
  <c r="BV467" i="1"/>
  <c r="CB467" i="1" s="1"/>
  <c r="CH467" i="1" s="1"/>
  <c r="BV467" i="2"/>
  <c r="CB467" i="2" s="1"/>
  <c r="CH467" i="2" s="1"/>
  <c r="BV467" i="3"/>
  <c r="CB467" i="3" s="1"/>
  <c r="CH467" i="3" s="1"/>
  <c r="AK467" i="5"/>
  <c r="AS467" i="5" s="1"/>
  <c r="W469" i="5"/>
  <c r="AL467" i="5"/>
  <c r="AT467" i="5" s="1"/>
  <c r="Z469" i="5"/>
  <c r="AK467" i="4"/>
  <c r="AS467" i="4" s="1"/>
  <c r="W469" i="4"/>
  <c r="AL467" i="4"/>
  <c r="AT467" i="4" s="1"/>
  <c r="Z469" i="4"/>
  <c r="AK467" i="6"/>
  <c r="AS467" i="6" s="1"/>
  <c r="W469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tc={F7C663E3-A873-4BE6-9B65-A7872E6F655D}</author>
    <author>tc={6BBF8F0D-F24A-4DFD-9BC9-D6ED13CFB08F}</author>
  </authors>
  <commentList>
    <comment ref="L372" authorId="0" shapeId="0" xr:uid="{F7C663E3-A873-4BE6-9B65-A7872E6F655D}">
      <text>
        <t>[Threaded comment]
Your version of Excel allows you to read this threaded comment; however, any edits to it will get removed if the file is opened in a newer version of Excel. Learn more: https://go.microsoft.com/fwlink/?linkid=870924
Comment:
    $908,070 = Bordeaux sale to Zachys</t>
      </text>
    </comment>
    <comment ref="M372" authorId="1" shapeId="0" xr:uid="{6BBF8F0D-F24A-4DFD-9BC9-D6ED13CFB08F}">
      <text>
        <t>[Threaded comment]
Your version of Excel allows you to read this threaded comment; however, any edits to it will get removed if the file is opened in a newer version of Excel. Learn more: https://go.microsoft.com/fwlink/?linkid=870924
Comment:
    $908,070 = Bordeaux sale to Zachys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tc={31006609-E63F-42C1-AE21-1CE5FFDC77D8}</author>
    <author>tc={E195F6E1-2D8C-4938-A8AD-A6301729E47D}</author>
  </authors>
  <commentList>
    <comment ref="M372" authorId="0" shapeId="0" xr:uid="{31006609-E63F-42C1-AE21-1CE5FFDC77D8}">
      <text>
        <t>[Threaded comment]
Your version of Excel allows you to read this threaded comment; however, any edits to it will get removed if the file is opened in a newer version of Excel. Learn more: https://go.microsoft.com/fwlink/?linkid=870924
Comment:
    $908,070 = Bordeaux sale to Zachys</t>
      </text>
    </comment>
    <comment ref="O372" authorId="1" shapeId="0" xr:uid="{E195F6E1-2D8C-4938-A8AD-A6301729E47D}">
      <text>
        <t>[Threaded comment]
Your version of Excel allows you to read this threaded comment; however, any edits to it will get removed if the file is opened in a newer version of Excel. Learn more: https://go.microsoft.com/fwlink/?linkid=870924
Comment:
    $908,070 = Bordeaux sale to Zachys</t>
      </text>
    </comment>
  </commentList>
</comments>
</file>

<file path=xl/sharedStrings.xml><?xml version="1.0" encoding="utf-8"?>
<sst xmlns="http://schemas.openxmlformats.org/spreadsheetml/2006/main" count="43521" uniqueCount="184">
  <si>
    <t>Applejack Wine &amp; Spirits</t>
  </si>
  <si>
    <t>Sales/GM$ by Class</t>
  </si>
  <si>
    <t>Wheat Ridge Retail Store</t>
  </si>
  <si>
    <t>TY SALES</t>
  </si>
  <si>
    <t>LAST YEAR CALENDAR</t>
  </si>
  <si>
    <t>LY DATES</t>
  </si>
  <si>
    <t>LY SALES</t>
  </si>
  <si>
    <t>SALES VARIANCE</t>
  </si>
  <si>
    <t>SALES VARIANCE %</t>
  </si>
  <si>
    <t>TY GM $</t>
  </si>
  <si>
    <t>LY GM $</t>
  </si>
  <si>
    <t>GM $ VARIANCE</t>
  </si>
  <si>
    <t>GM $ VARIANCE %</t>
  </si>
  <si>
    <t>TY GM %</t>
  </si>
  <si>
    <t>LY GM %</t>
  </si>
  <si>
    <t>GM % VARIANCE</t>
  </si>
  <si>
    <t>GM BPS VARIANCE</t>
  </si>
  <si>
    <t>Fiscal Year</t>
  </si>
  <si>
    <t>Calendar Year</t>
  </si>
  <si>
    <t>Fiscal Month</t>
  </si>
  <si>
    <t>Calendar Month</t>
  </si>
  <si>
    <t>Fiscal Week</t>
  </si>
  <si>
    <t>Date</t>
  </si>
  <si>
    <t>DOW</t>
  </si>
  <si>
    <t>- None -</t>
  </si>
  <si>
    <t>Beer</t>
  </si>
  <si>
    <t>Extras</t>
  </si>
  <si>
    <t>Spirits</t>
  </si>
  <si>
    <t>Wine</t>
  </si>
  <si>
    <t>TY Total Sales</t>
  </si>
  <si>
    <t>LY Total Sales</t>
  </si>
  <si>
    <t>Total Variance</t>
  </si>
  <si>
    <t>TY Total GM $</t>
  </si>
  <si>
    <t>LY Total GM $</t>
  </si>
  <si>
    <t>TY Total GM %</t>
  </si>
  <si>
    <t>SUN</t>
  </si>
  <si>
    <t>MON</t>
  </si>
  <si>
    <t>TUE</t>
  </si>
  <si>
    <t>WED</t>
  </si>
  <si>
    <t>THU</t>
  </si>
  <si>
    <t>FRI</t>
  </si>
  <si>
    <t>SAT</t>
  </si>
  <si>
    <t>Week 01</t>
  </si>
  <si>
    <t>Week 02</t>
  </si>
  <si>
    <t>Week 03</t>
  </si>
  <si>
    <t>Week 04</t>
  </si>
  <si>
    <t>FY26</t>
  </si>
  <si>
    <t>01 Jan</t>
  </si>
  <si>
    <t>Fiscal Jan</t>
  </si>
  <si>
    <t>FY25</t>
  </si>
  <si>
    <t>Calendar Jan</t>
  </si>
  <si>
    <t>Week 05</t>
  </si>
  <si>
    <t>Week 06</t>
  </si>
  <si>
    <t>Week 07</t>
  </si>
  <si>
    <t>Week 08</t>
  </si>
  <si>
    <t>Week 09</t>
  </si>
  <si>
    <t>02 Feb</t>
  </si>
  <si>
    <t>Fiscal Feb</t>
  </si>
  <si>
    <t>Calendar Feb</t>
  </si>
  <si>
    <t>Week 10</t>
  </si>
  <si>
    <t>Week 11</t>
  </si>
  <si>
    <t>Week 12</t>
  </si>
  <si>
    <t>Week 13</t>
  </si>
  <si>
    <t>03 Mar</t>
  </si>
  <si>
    <t>Fiscal Mar</t>
  </si>
  <si>
    <t>Calendar Mar</t>
  </si>
  <si>
    <t>Week 14</t>
  </si>
  <si>
    <t>Week 15</t>
  </si>
  <si>
    <t>Week 16</t>
  </si>
  <si>
    <t>Week 17</t>
  </si>
  <si>
    <t>04 Apr</t>
  </si>
  <si>
    <t>Fiscal Apr</t>
  </si>
  <si>
    <t>Calendar Apr</t>
  </si>
  <si>
    <t>Week 18</t>
  </si>
  <si>
    <t>Week 19</t>
  </si>
  <si>
    <t>Week 20</t>
  </si>
  <si>
    <t>Week 21</t>
  </si>
  <si>
    <t>Week 22</t>
  </si>
  <si>
    <t>05 May</t>
  </si>
  <si>
    <t>Fiscal May</t>
  </si>
  <si>
    <t>Calendar May</t>
  </si>
  <si>
    <t>Week 23</t>
  </si>
  <si>
    <t>Week 24</t>
  </si>
  <si>
    <t>Week 25</t>
  </si>
  <si>
    <t>Week 26</t>
  </si>
  <si>
    <t>06 Jun</t>
  </si>
  <si>
    <t>Fiscal Jun</t>
  </si>
  <si>
    <t>Calendar Jun</t>
  </si>
  <si>
    <t>Week 27</t>
  </si>
  <si>
    <t>Week 28</t>
  </si>
  <si>
    <t>Week 29</t>
  </si>
  <si>
    <t>Week 30</t>
  </si>
  <si>
    <t>07 Jul</t>
  </si>
  <si>
    <t>Fiscal Jul</t>
  </si>
  <si>
    <t>Calendar Jul</t>
  </si>
  <si>
    <t>Week 31</t>
  </si>
  <si>
    <t>Week 32</t>
  </si>
  <si>
    <t>Week 33</t>
  </si>
  <si>
    <t>Week 34</t>
  </si>
  <si>
    <t>Week 35</t>
  </si>
  <si>
    <t>08 Aug</t>
  </si>
  <si>
    <t>Fiscal Aug</t>
  </si>
  <si>
    <t>Calendar Aug</t>
  </si>
  <si>
    <t>Week 36</t>
  </si>
  <si>
    <t>Week 37</t>
  </si>
  <si>
    <t>Week 38</t>
  </si>
  <si>
    <t>Week 39</t>
  </si>
  <si>
    <t>09 Sep</t>
  </si>
  <si>
    <t>Fiscal Sep</t>
  </si>
  <si>
    <t>Calendar Sep</t>
  </si>
  <si>
    <t>Week 40</t>
  </si>
  <si>
    <t>Week 41</t>
  </si>
  <si>
    <t>Week 42</t>
  </si>
  <si>
    <t>Week 43</t>
  </si>
  <si>
    <t>10 Oct</t>
  </si>
  <si>
    <t>Fiscal Oct</t>
  </si>
  <si>
    <t>Calendar Oct</t>
  </si>
  <si>
    <t>Week 44</t>
  </si>
  <si>
    <t>Week 45</t>
  </si>
  <si>
    <t>Week 46</t>
  </si>
  <si>
    <t>Week 47</t>
  </si>
  <si>
    <t>Week 48</t>
  </si>
  <si>
    <t>11 Nov</t>
  </si>
  <si>
    <t>Fiscal Nov</t>
  </si>
  <si>
    <t>Calendar Nov</t>
  </si>
  <si>
    <t>Week 49</t>
  </si>
  <si>
    <t>Week 50</t>
  </si>
  <si>
    <t>Week 51</t>
  </si>
  <si>
    <t>Week 52</t>
  </si>
  <si>
    <t>12 Dec</t>
  </si>
  <si>
    <t>Fiscal Dec</t>
  </si>
  <si>
    <t>Calendar Dec</t>
  </si>
  <si>
    <t>Fiscal YTD</t>
  </si>
  <si>
    <t>Calendar YTD</t>
  </si>
  <si>
    <t>Thornton Retail Store</t>
  </si>
  <si>
    <t>TY % to Wheat Ridge Sales</t>
  </si>
  <si>
    <t>Colorado Springs Retail Store</t>
  </si>
  <si>
    <t>TY % to Thornton Sales</t>
  </si>
  <si>
    <t>Sales by Source</t>
  </si>
  <si>
    <t>TRANSACTIONS/SALES $ TY</t>
  </si>
  <si>
    <t>TRANSACTIONS/SALES $ LY</t>
  </si>
  <si>
    <t>VARIANCE # TRANSACTIONS / SALES $</t>
  </si>
  <si>
    <t>VARIANCE %</t>
  </si>
  <si>
    <t>BASKET SIZE</t>
  </si>
  <si>
    <t>POS Trans</t>
  </si>
  <si>
    <t>Web Trans</t>
  </si>
  <si>
    <t>Other Tran</t>
  </si>
  <si>
    <t>POS Sales $</t>
  </si>
  <si>
    <t>Web Sales $</t>
  </si>
  <si>
    <t>Other Sales $</t>
  </si>
  <si>
    <t>Total Transactions</t>
  </si>
  <si>
    <t>Total Sales $</t>
  </si>
  <si>
    <t>Variance Total Trans</t>
  </si>
  <si>
    <t>Variance Total Sales $</t>
  </si>
  <si>
    <t>% Variance Total Trans</t>
  </si>
  <si>
    <t xml:space="preserve">% Variance Total Sales </t>
  </si>
  <si>
    <t>POS Basket TY</t>
  </si>
  <si>
    <t>POS Basket LY</t>
  </si>
  <si>
    <t>Variance</t>
  </si>
  <si>
    <t>Non-POS Basket TY</t>
  </si>
  <si>
    <t>Non-POS Basket LY</t>
  </si>
  <si>
    <t xml:space="preserve">Pickup/Delivery Sales Detail </t>
  </si>
  <si>
    <t>BASKET SIZE TY</t>
  </si>
  <si>
    <t>BASKET SIZE LY</t>
  </si>
  <si>
    <t>BASKET SIZE VARIANCE</t>
  </si>
  <si>
    <t>Pickup</t>
  </si>
  <si>
    <t>Delivery - Local</t>
  </si>
  <si>
    <t>Delivery - Mountain</t>
  </si>
  <si>
    <t>Delivery - Same Day</t>
  </si>
  <si>
    <t>Delivery - Demand</t>
  </si>
  <si>
    <t>Pickup Sales $</t>
  </si>
  <si>
    <t>Delivery - Local Sales $</t>
  </si>
  <si>
    <t>Delivery - Mountain Sales $</t>
  </si>
  <si>
    <t>Delivery - Same Day Sales $</t>
  </si>
  <si>
    <t>Delivery - Demand Sales $</t>
  </si>
  <si>
    <t>Total Delivery Transactions</t>
  </si>
  <si>
    <t>Total Delivery Sales $</t>
  </si>
  <si>
    <t>Variance Total Delivery Trans</t>
  </si>
  <si>
    <t>Variance Total Delivery Sales $</t>
  </si>
  <si>
    <t>% Variance Total Delivery Trans</t>
  </si>
  <si>
    <t xml:space="preserve">% Variance Total Delivery Sales </t>
  </si>
  <si>
    <t>Delivery - Local*</t>
  </si>
  <si>
    <t>Week 00</t>
  </si>
  <si>
    <t>FY24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</si>
</sst>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m/d/yy;@"/>
    <numFmt numFmtId="166" formatCode="0.0%"/>
    <numFmt numFmtId="167" formatCode="_(&quot;$&quot;* #,##0_);_(&quot;$&quot;* \(#,##0\);_(&quot;$&quot;* &quot;-&quot;??_);_(@_)"/>
  </numFmts>
  <fonts count="4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55">
    <xf numFmtId="0" fontId="0" fillId="0" borderId="0" xfId="0"/>
    <xf numFmtId="0" fontId="2" fillId="0" borderId="0" xfId="0" applyFont="1"/>
    <xf numFmtId="164" fontId="0" fillId="0" borderId="0" xfId="1" applyNumberFormat="1" applyFont="1"/>
    <xf numFmtId="164" fontId="2" fillId="0" borderId="0" xfId="1" applyNumberFormat="1" applyFont="1"/>
    <xf numFmtId="165" fontId="0" fillId="0" borderId="0" xfId="0" applyNumberFormat="1"/>
    <xf numFmtId="164" fontId="0" fillId="0" borderId="0" xfId="0" applyNumberFormat="1"/>
    <xf numFmtId="164" fontId="2" fillId="0" borderId="0" xfId="0" applyNumberFormat="1" applyFont="1"/>
    <xf numFmtId="166" fontId="0" fillId="0" borderId="0" xfId="3" applyNumberFormat="1" applyFont="1"/>
    <xf numFmtId="166" fontId="2" fillId="0" borderId="0" xfId="3" applyNumberFormat="1" applyFont="1"/>
    <xf numFmtId="165" fontId="2" fillId="0" borderId="0" xfId="0" applyNumberFormat="1" applyFont="1"/>
    <xf numFmtId="165" fontId="2" fillId="2" borderId="1" xfId="0" applyNumberFormat="1" applyFont="1" applyFill="1" applyBorder="1" applyAlignment="1">
      <alignment horizontal="center"/>
    </xf>
    <xf numFmtId="165" fontId="2" fillId="2" borderId="2" xfId="0" applyNumberFormat="1" applyFont="1" applyFill="1" applyBorder="1" applyAlignment="1">
      <alignment horizontal="center"/>
    </xf>
    <xf numFmtId="165" fontId="2" fillId="2" borderId="3" xfId="0" applyNumberFormat="1" applyFont="1" applyFill="1" applyBorder="1" applyAlignment="1">
      <alignment horizontal="center"/>
    </xf>
    <xf numFmtId="164" fontId="2" fillId="2" borderId="0" xfId="1" applyNumberFormat="1" applyFont="1" applyFill="1"/>
    <xf numFmtId="0" fontId="2" fillId="2" borderId="0" xfId="0" applyFont="1" applyFill="1"/>
    <xf numFmtId="0" fontId="0" fillId="2" borderId="0" xfId="0" applyFill="1"/>
    <xf numFmtId="0" fontId="0" fillId="0" borderId="0" xfId="0" applyAlignment="1">
      <alignment wrapText="1"/>
    </xf>
    <xf numFmtId="165" fontId="0" fillId="0" borderId="1" xfId="0" applyNumberFormat="1" applyBorder="1" applyAlignment="1">
      <alignment wrapText="1"/>
    </xf>
    <xf numFmtId="0" fontId="0" fillId="0" borderId="3" xfId="0" applyBorder="1" applyAlignment="1">
      <alignment wrapText="1"/>
    </xf>
    <xf numFmtId="164" fontId="0" fillId="0" borderId="4" xfId="1" applyNumberFormat="1" applyFont="1" applyBorder="1" applyAlignment="1">
      <alignment horizontal="center" wrapText="1"/>
    </xf>
    <xf numFmtId="164" fontId="0" fillId="0" borderId="5" xfId="1" applyNumberFormat="1" applyFont="1" applyBorder="1" applyAlignment="1">
      <alignment horizontal="center" wrapText="1"/>
    </xf>
    <xf numFmtId="164" fontId="0" fillId="0" borderId="6" xfId="1" applyNumberFormat="1" applyFont="1" applyBorder="1" applyAlignment="1">
      <alignment horizontal="center" wrapText="1"/>
    </xf>
    <xf numFmtId="164" fontId="2" fillId="0" borderId="7" xfId="1" applyNumberFormat="1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164" fontId="2" fillId="0" borderId="6" xfId="1" applyNumberFormat="1" applyFont="1" applyBorder="1" applyAlignment="1">
      <alignment horizontal="center" wrapText="1"/>
    </xf>
    <xf numFmtId="165" fontId="0" fillId="0" borderId="8" xfId="0" applyNumberFormat="1" applyBorder="1"/>
    <xf numFmtId="164" fontId="0" fillId="0" borderId="8" xfId="1" applyNumberFormat="1" applyFont="1" applyBorder="1"/>
    <xf numFmtId="164" fontId="0" fillId="0" borderId="9" xfId="1" applyNumberFormat="1" applyFont="1" applyBorder="1"/>
    <xf numFmtId="164" fontId="2" fillId="0" borderId="10" xfId="1" applyNumberFormat="1" applyFont="1" applyBorder="1"/>
    <xf numFmtId="164" fontId="2" fillId="0" borderId="9" xfId="1" applyNumberFormat="1" applyFont="1" applyBorder="1"/>
    <xf numFmtId="164" fontId="0" fillId="0" borderId="8" xfId="0" applyNumberFormat="1" applyBorder="1"/>
    <xf numFmtId="164" fontId="0" fillId="0" borderId="9" xfId="0" applyNumberFormat="1" applyBorder="1"/>
    <xf numFmtId="164" fontId="2" fillId="0" borderId="9" xfId="0" applyNumberFormat="1" applyFont="1" applyBorder="1"/>
    <xf numFmtId="166" fontId="0" fillId="0" borderId="8" xfId="3" applyNumberFormat="1" applyFont="1" applyBorder="1"/>
    <xf numFmtId="166" fontId="0" fillId="0" borderId="9" xfId="3" applyNumberFormat="1" applyFont="1" applyBorder="1"/>
    <xf numFmtId="166" fontId="2" fillId="0" borderId="9" xfId="3" applyNumberFormat="1" applyFont="1" applyBorder="1"/>
    <xf numFmtId="10" fontId="0" fillId="0" borderId="0" xfId="3" applyNumberFormat="1" applyFont="1"/>
    <xf numFmtId="10" fontId="0" fillId="0" borderId="9" xfId="3" applyNumberFormat="1" applyFont="1" applyBorder="1"/>
    <xf numFmtId="10" fontId="2" fillId="0" borderId="9" xfId="3" applyNumberFormat="1" applyFont="1" applyBorder="1"/>
    <xf numFmtId="165" fontId="0" fillId="0" borderId="11" xfId="0" applyNumberFormat="1" applyBorder="1"/>
    <xf numFmtId="0" fontId="0" fillId="0" borderId="12" xfId="0" applyBorder="1"/>
    <xf numFmtId="164" fontId="0" fillId="0" borderId="11" xfId="1" applyNumberFormat="1" applyFont="1" applyBorder="1"/>
    <xf numFmtId="164" fontId="0" fillId="0" borderId="12" xfId="1" applyNumberFormat="1" applyFont="1" applyBorder="1"/>
    <xf numFmtId="164" fontId="0" fillId="0" borderId="13" xfId="1" applyNumberFormat="1" applyFont="1" applyBorder="1"/>
    <xf numFmtId="164" fontId="2" fillId="0" borderId="14" xfId="1" applyNumberFormat="1" applyFont="1" applyBorder="1"/>
    <xf numFmtId="164" fontId="2" fillId="0" borderId="13" xfId="1" applyNumberFormat="1" applyFont="1" applyBorder="1"/>
    <xf numFmtId="164" fontId="0" fillId="0" borderId="11" xfId="0" applyNumberFormat="1" applyBorder="1"/>
    <xf numFmtId="164" fontId="0" fillId="0" borderId="12" xfId="0" applyNumberFormat="1" applyBorder="1"/>
    <xf numFmtId="164" fontId="0" fillId="0" borderId="13" xfId="0" applyNumberFormat="1" applyBorder="1"/>
    <xf numFmtId="164" fontId="2" fillId="0" borderId="13" xfId="0" applyNumberFormat="1" applyFont="1" applyBorder="1"/>
    <xf numFmtId="166" fontId="0" fillId="0" borderId="11" xfId="3" applyNumberFormat="1" applyFont="1" applyBorder="1"/>
    <xf numFmtId="166" fontId="0" fillId="0" borderId="12" xfId="3" applyNumberFormat="1" applyFont="1" applyBorder="1"/>
    <xf numFmtId="166" fontId="0" fillId="0" borderId="13" xfId="3" applyNumberFormat="1" applyFont="1" applyBorder="1"/>
    <xf numFmtId="166" fontId="2" fillId="0" borderId="13" xfId="3" applyNumberFormat="1" applyFont="1" applyBorder="1"/>
    <xf numFmtId="10" fontId="0" fillId="0" borderId="12" xfId="3" applyNumberFormat="1" applyFont="1" applyBorder="1"/>
    <xf numFmtId="10" fontId="0" fillId="0" borderId="13" xfId="3" applyNumberFormat="1" applyFont="1" applyBorder="1"/>
    <xf numFmtId="10" fontId="2" fillId="0" borderId="13" xfId="3" applyNumberFormat="1" applyFont="1" applyBorder="1"/>
    <xf numFmtId="165" fontId="0" fillId="0" borderId="12" xfId="0" applyNumberFormat="1" applyBorder="1"/>
    <xf numFmtId="0" fontId="0" fillId="0" borderId="9" xfId="0" applyBorder="1"/>
    <xf numFmtId="0" fontId="0" fillId="0" borderId="13" xfId="0" applyBorder="1"/>
    <xf numFmtId="0" fontId="0" fillId="0" borderId="4" xfId="0" applyBorder="1"/>
    <xf numFmtId="0" fontId="0" fillId="0" borderId="6" xfId="0" applyBorder="1"/>
    <xf numFmtId="164" fontId="0" fillId="0" borderId="4" xfId="1" applyNumberFormat="1" applyFont="1" applyBorder="1"/>
    <xf numFmtId="164" fontId="0" fillId="0" borderId="5" xfId="1" applyNumberFormat="1" applyFont="1" applyBorder="1"/>
    <xf numFmtId="164" fontId="2" fillId="0" borderId="7" xfId="0" applyNumberFormat="1" applyFont="1" applyBorder="1"/>
    <xf numFmtId="0" fontId="0" fillId="0" borderId="5" xfId="0" applyBorder="1"/>
    <xf numFmtId="0" fontId="0" fillId="0" borderId="7" xfId="0" applyBorder="1"/>
    <xf numFmtId="164" fontId="2" fillId="0" borderId="7" xfId="1" applyNumberFormat="1" applyFont="1" applyBorder="1"/>
    <xf numFmtId="10" fontId="0" fillId="0" borderId="5" xfId="3" applyNumberFormat="1" applyFont="1" applyBorder="1"/>
    <xf numFmtId="10" fontId="2" fillId="0" borderId="7" xfId="3" applyNumberFormat="1" applyFont="1" applyBorder="1"/>
    <xf numFmtId="10" fontId="0" fillId="0" borderId="4" xfId="3" applyNumberFormat="1" applyFont="1" applyBorder="1"/>
    <xf numFmtId="0" fontId="0" fillId="0" borderId="8" xfId="0" applyBorder="1"/>
    <xf numFmtId="164" fontId="2" fillId="0" borderId="10" xfId="0" applyNumberFormat="1" applyFont="1" applyBorder="1"/>
    <xf numFmtId="0" fontId="0" fillId="0" borderId="10" xfId="0" applyBorder="1"/>
    <xf numFmtId="10" fontId="2" fillId="0" borderId="10" xfId="3" applyNumberFormat="1" applyFont="1" applyBorder="1"/>
    <xf numFmtId="10" fontId="0" fillId="0" borderId="8" xfId="3" applyNumberFormat="1" applyFont="1" applyBorder="1"/>
    <xf numFmtId="0" fontId="0" fillId="0" borderId="11" xfId="0" applyBorder="1"/>
    <xf numFmtId="164" fontId="2" fillId="0" borderId="14" xfId="0" applyNumberFormat="1" applyFont="1" applyBorder="1"/>
    <xf numFmtId="0" fontId="0" fillId="0" borderId="14" xfId="0" applyBorder="1"/>
    <xf numFmtId="10" fontId="2" fillId="0" borderId="14" xfId="3" applyNumberFormat="1" applyFont="1" applyBorder="1"/>
    <xf numFmtId="10" fontId="0" fillId="0" borderId="11" xfId="3" applyNumberFormat="1" applyFont="1" applyBorder="1"/>
    <xf numFmtId="0" fontId="0" fillId="0" borderId="8" xfId="0" quotePrefix="1" applyBorder="1"/>
    <xf numFmtId="0" fontId="0" fillId="0" borderId="10" xfId="0" quotePrefix="1" applyBorder="1"/>
    <xf numFmtId="10" fontId="2" fillId="0" borderId="0" xfId="3" applyNumberFormat="1" applyFont="1"/>
    <xf numFmtId="164" fontId="0" fillId="0" borderId="6" xfId="1" applyNumberFormat="1" applyFont="1" applyBorder="1"/>
    <xf numFmtId="164" fontId="2" fillId="0" borderId="6" xfId="1" applyNumberFormat="1" applyFont="1" applyBorder="1"/>
    <xf numFmtId="16" fontId="0" fillId="0" borderId="0" xfId="0" applyNumberFormat="1"/>
    <xf numFmtId="10" fontId="0" fillId="0" borderId="6" xfId="3" applyNumberFormat="1" applyFont="1" applyBorder="1"/>
    <xf numFmtId="10" fontId="2" fillId="0" borderId="6" xfId="3" applyNumberFormat="1" applyFont="1" applyBorder="1"/>
    <xf numFmtId="164" fontId="0" fillId="0" borderId="0" xfId="1" applyNumberFormat="1" applyFont="1" applyFill="1"/>
    <xf numFmtId="164" fontId="0" fillId="0" borderId="4" xfId="0" applyNumberFormat="1" applyBorder="1"/>
    <xf numFmtId="164" fontId="0" fillId="0" borderId="5" xfId="0" applyNumberFormat="1" applyBorder="1"/>
    <xf numFmtId="164" fontId="0" fillId="0" borderId="6" xfId="0" applyNumberFormat="1" applyBorder="1"/>
    <xf numFmtId="164" fontId="2" fillId="0" borderId="6" xfId="0" applyNumberFormat="1" applyFont="1" applyBorder="1"/>
    <xf numFmtId="43" fontId="0" fillId="0" borderId="0" xfId="0" applyNumberFormat="1"/>
    <xf numFmtId="43" fontId="2" fillId="0" borderId="0" xfId="1" applyFont="1"/>
    <xf numFmtId="43" fontId="0" fillId="0" borderId="0" xfId="1" applyFont="1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43" fontId="2" fillId="2" borderId="1" xfId="1" applyFont="1" applyFill="1" applyBorder="1" applyAlignment="1">
      <alignment horizontal="center"/>
    </xf>
    <xf numFmtId="43" fontId="2" fillId="2" borderId="2" xfId="1" applyFont="1" applyFill="1" applyBorder="1" applyAlignment="1">
      <alignment horizontal="center"/>
    </xf>
    <xf numFmtId="43" fontId="2" fillId="2" borderId="3" xfId="1" applyFont="1" applyFill="1" applyBorder="1" applyAlignment="1">
      <alignment horizontal="center"/>
    </xf>
    <xf numFmtId="0" fontId="0" fillId="0" borderId="2" xfId="0" applyBorder="1" applyAlignment="1">
      <alignment wrapText="1"/>
    </xf>
    <xf numFmtId="164" fontId="0" fillId="0" borderId="1" xfId="1" applyNumberFormat="1" applyFont="1" applyBorder="1" applyAlignment="1">
      <alignment horizontal="center" wrapText="1"/>
    </xf>
    <xf numFmtId="164" fontId="0" fillId="0" borderId="2" xfId="1" applyNumberFormat="1" applyFont="1" applyBorder="1" applyAlignment="1">
      <alignment horizontal="center" wrapText="1"/>
    </xf>
    <xf numFmtId="164" fontId="0" fillId="0" borderId="3" xfId="1" applyNumberFormat="1" applyFont="1" applyBorder="1" applyAlignment="1">
      <alignment horizontal="center" wrapText="1"/>
    </xf>
    <xf numFmtId="164" fontId="2" fillId="0" borderId="15" xfId="1" applyNumberFormat="1" applyFont="1" applyBorder="1" applyAlignment="1">
      <alignment horizontal="center" wrapText="1"/>
    </xf>
    <xf numFmtId="165" fontId="0" fillId="0" borderId="1" xfId="0" applyNumberFormat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43" fontId="0" fillId="0" borderId="1" xfId="1" applyFont="1" applyBorder="1" applyAlignment="1">
      <alignment horizontal="center" wrapText="1"/>
    </xf>
    <xf numFmtId="43" fontId="0" fillId="0" borderId="2" xfId="1" applyFont="1" applyBorder="1" applyAlignment="1">
      <alignment horizontal="center" wrapText="1"/>
    </xf>
    <xf numFmtId="43" fontId="0" fillId="0" borderId="3" xfId="1" applyFont="1" applyBorder="1" applyAlignment="1">
      <alignment horizontal="center" wrapText="1"/>
    </xf>
    <xf numFmtId="43" fontId="0" fillId="0" borderId="2" xfId="1" applyFont="1" applyFill="1" applyBorder="1" applyAlignment="1">
      <alignment horizontal="center" wrapText="1"/>
    </xf>
    <xf numFmtId="43" fontId="0" fillId="0" borderId="4" xfId="1" applyFont="1" applyBorder="1"/>
    <xf numFmtId="43" fontId="0" fillId="0" borderId="5" xfId="1" applyFont="1" applyBorder="1"/>
    <xf numFmtId="43" fontId="0" fillId="0" borderId="6" xfId="1" applyFont="1" applyBorder="1"/>
    <xf numFmtId="43" fontId="0" fillId="0" borderId="8" xfId="1" applyFont="1" applyBorder="1"/>
    <xf numFmtId="43" fontId="0" fillId="0" borderId="0" xfId="1" applyFont="1" applyBorder="1"/>
    <xf numFmtId="43" fontId="0" fillId="0" borderId="9" xfId="1" applyFont="1" applyBorder="1"/>
    <xf numFmtId="43" fontId="0" fillId="0" borderId="11" xfId="1" applyFont="1" applyBorder="1"/>
    <xf numFmtId="43" fontId="0" fillId="0" borderId="12" xfId="1" applyFont="1" applyBorder="1"/>
    <xf numFmtId="43" fontId="0" fillId="0" borderId="13" xfId="1" applyFont="1" applyBorder="1"/>
    <xf numFmtId="164" fontId="2" fillId="0" borderId="5" xfId="1" applyNumberFormat="1" applyFont="1" applyBorder="1"/>
    <xf numFmtId="10" fontId="2" fillId="0" borderId="5" xfId="3" applyNumberFormat="1" applyFont="1" applyBorder="1"/>
    <xf numFmtId="164" fontId="2" fillId="0" borderId="12" xfId="1" applyNumberFormat="1" applyFont="1" applyBorder="1"/>
    <xf numFmtId="10" fontId="2" fillId="0" borderId="12" xfId="3" applyNumberFormat="1" applyFont="1" applyBorder="1"/>
    <xf numFmtId="164" fontId="0" fillId="0" borderId="9" xfId="1" applyNumberFormat="1" applyFont="1" applyFill="1" applyBorder="1"/>
    <xf numFmtId="167" fontId="0" fillId="0" borderId="5" xfId="2" applyNumberFormat="1" applyFont="1" applyBorder="1"/>
    <xf numFmtId="167" fontId="0" fillId="0" borderId="6" xfId="2" applyNumberFormat="1" applyFont="1" applyBorder="1"/>
    <xf numFmtId="167" fontId="2" fillId="0" borderId="6" xfId="2" applyNumberFormat="1" applyFont="1" applyBorder="1"/>
    <xf numFmtId="167" fontId="0" fillId="0" borderId="12" xfId="2" applyNumberFormat="1" applyFont="1" applyBorder="1"/>
    <xf numFmtId="167" fontId="0" fillId="0" borderId="13" xfId="2" applyNumberFormat="1" applyFont="1" applyBorder="1"/>
    <xf numFmtId="167" fontId="2" fillId="0" borderId="13" xfId="2" applyNumberFormat="1" applyFont="1" applyBorder="1"/>
    <xf numFmtId="44" fontId="0" fillId="0" borderId="0" xfId="0" applyNumberFormat="1"/>
    <xf numFmtId="164" fontId="2" fillId="0" borderId="1" xfId="1" applyNumberFormat="1" applyFont="1" applyBorder="1" applyAlignment="1">
      <alignment horizontal="center" wrapText="1"/>
    </xf>
    <xf numFmtId="164" fontId="0" fillId="0" borderId="0" xfId="1" applyNumberFormat="1" applyFont="1" applyBorder="1"/>
    <xf numFmtId="10" fontId="2" fillId="0" borderId="0" xfId="3" applyNumberFormat="1" applyFont="1" applyBorder="1"/>
    <xf numFmtId="10" fontId="2" fillId="0" borderId="4" xfId="3" applyNumberFormat="1" applyFont="1" applyBorder="1"/>
    <xf numFmtId="43" fontId="0" fillId="0" borderId="4" xfId="0" applyNumberFormat="1" applyBorder="1"/>
    <xf numFmtId="43" fontId="0" fillId="0" borderId="5" xfId="0" applyNumberFormat="1" applyBorder="1"/>
    <xf numFmtId="43" fontId="0" fillId="0" borderId="6" xfId="0" applyNumberFormat="1" applyBorder="1"/>
    <xf numFmtId="10" fontId="0" fillId="0" borderId="0" xfId="3" applyNumberFormat="1" applyFont="1" applyBorder="1"/>
    <xf numFmtId="10" fontId="2" fillId="0" borderId="8" xfId="3" applyNumberFormat="1" applyFont="1" applyBorder="1"/>
    <xf numFmtId="43" fontId="0" fillId="0" borderId="8" xfId="0" applyNumberFormat="1" applyBorder="1"/>
    <xf numFmtId="43" fontId="0" fillId="0" borderId="9" xfId="0" applyNumberFormat="1" applyBorder="1"/>
    <xf numFmtId="10" fontId="2" fillId="0" borderId="11" xfId="3" applyNumberFormat="1" applyFont="1" applyBorder="1"/>
    <xf numFmtId="43" fontId="0" fillId="0" borderId="11" xfId="0" applyNumberFormat="1" applyBorder="1"/>
    <xf numFmtId="43" fontId="0" fillId="0" borderId="12" xfId="0" applyNumberFormat="1" applyBorder="1"/>
    <xf numFmtId="43" fontId="0" fillId="0" borderId="13" xfId="0" applyNumberFormat="1" applyBorder="1"/>
    <xf numFmtId="166" fontId="0" fillId="0" borderId="0" xfId="3" applyNumberFormat="1" applyFont="1" applyFill="1" applyBorder="1"/>
    <xf numFmtId="0" fontId="2" fillId="2" borderId="2" xfId="0" applyFont="1" applyFill="1" applyBorder="1"/>
    <xf numFmtId="0" fontId="2" fillId="2" borderId="3" xfId="0" applyFont="1" applyFill="1" applyBorder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Kris Reardon" id="{55888146-E6E2-484B-A75D-DB2F8A86AFC6}" userId="S::KReardon@applejack.com::3321db5d-7d48-4b6e-ae40-2fe74e1964bf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L372" dT="2025-12-23T13:26:58.88" personId="{55888146-E6E2-484B-A75D-DB2F8A86AFC6}" id="{F7C663E3-A873-4BE6-9B65-A7872E6F655D}">
    <text>$908,070 = Bordeaux sale to Zachys</text>
  </threadedComment>
  <threadedComment ref="M372" dT="2025-12-23T13:26:58.88" personId="{55888146-E6E2-484B-A75D-DB2F8A86AFC6}" id="{6BBF8F0D-F24A-4DFD-9BC9-D6ED13CFB08F}">
    <text>$908,070 = Bordeaux sale to Zachys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M372" dT="2025-12-23T13:26:58.88" personId="{55888146-E6E2-484B-A75D-DB2F8A86AFC6}" id="{31006609-E63F-42C1-AE21-1CE5FFDC77D8}">
    <text>$908,070 = Bordeaux sale to Zachys</text>
  </threadedComment>
  <threadedComment ref="O372" dT="2025-12-23T13:26:58.88" personId="{55888146-E6E2-484B-A75D-DB2F8A86AFC6}" id="{E195F6E1-2D8C-4938-A8AD-A6301729E47D}">
    <text>$908,070 = Bordeaux sale to Zachys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Relationship Id="rId4" Type="http://schemas.microsoft.com/office/2017/10/relationships/threadedComment" Target="../threadedComments/threadedComment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708B5-7D21-4AEC-AE06-5C0A0051F03B}">
  <sheetPr>
    <tabColor rgb="FFFFC000"/>
    <pageSetUpPr fitToPage="1"/>
  </sheetPr>
  <dimension ref="A1:CK528"/>
  <sheetViews>
    <sheetView showGridLines="0" tabSelected="1" zoomScale="80" zoomScaleNormal="80" workbookViewId="0">
      <pane xSplit="7" ySplit="6" topLeftCell="H220" activePane="bottomRight" state="frozen"/>
      <selection activeCell="F377" sqref="F377"/>
      <selection pane="topRight" activeCell="F377" sqref="F377"/>
      <selection pane="bottomLeft" activeCell="F377" sqref="F377"/>
      <selection pane="bottomRight" activeCell="F377" sqref="F377"/>
    </sheetView>
  </sheetViews>
  <sheetFormatPr defaultRowHeight="12.75" outlineLevelRow="7" outlineLevelCol="4" x14ac:dyDescent="0.2"/>
  <cols>
    <col min="1" max="4" width="9.28515625" hidden="1" customWidth="1" outlineLevel="2"/>
    <col min="5" max="5" width="9.28515625" hidden="1" customWidth="1" outlineLevel="1"/>
    <col min="6" max="6" width="10.5703125" style="4" bestFit="1" customWidth="1" collapsed="1"/>
    <col min="7" max="7" width="6.85546875" customWidth="1"/>
    <col min="8" max="8" width="11.28515625" style="2" customWidth="1" outlineLevel="1"/>
    <col min="9" max="9" width="12" style="2" customWidth="1" outlineLevel="1"/>
    <col min="10" max="10" width="9.28515625" style="2" customWidth="1" outlineLevel="1"/>
    <col min="11" max="11" width="13.42578125" style="2" customWidth="1" outlineLevel="1"/>
    <col min="12" max="12" width="12.28515625" style="2" customWidth="1" outlineLevel="1"/>
    <col min="13" max="13" width="13.28515625" style="3" customWidth="1"/>
    <col min="14" max="18" width="13.28515625" style="3" hidden="1" customWidth="1" outlineLevel="4"/>
    <col min="19" max="19" width="10.5703125" hidden="1" customWidth="1" outlineLevel="3"/>
    <col min="20" max="20" width="7.7109375" hidden="1" customWidth="1" outlineLevel="3"/>
    <col min="21" max="21" width="11.5703125" style="2" customWidth="1" outlineLevel="2" collapsed="1"/>
    <col min="22" max="22" width="11.28515625" style="2" customWidth="1" outlineLevel="2"/>
    <col min="23" max="23" width="9.5703125" style="2" customWidth="1" outlineLevel="2"/>
    <col min="24" max="25" width="12.28515625" style="2" customWidth="1" outlineLevel="2"/>
    <col min="26" max="26" width="12.7109375" style="3" customWidth="1"/>
    <col min="27" max="27" width="9.7109375" customWidth="1" outlineLevel="1"/>
    <col min="28" max="28" width="11.7109375" customWidth="1" outlineLevel="1"/>
    <col min="29" max="29" width="11.42578125" bestFit="1" customWidth="1" outlineLevel="1"/>
    <col min="30" max="30" width="11.140625" bestFit="1" customWidth="1" outlineLevel="1"/>
    <col min="31" max="31" width="12.5703125" customWidth="1" outlineLevel="1"/>
    <col min="32" max="32" width="12.28515625" style="1" bestFit="1" customWidth="1"/>
    <col min="33" max="33" width="12.42578125" bestFit="1" customWidth="1" outlineLevel="1"/>
    <col min="34" max="34" width="8.42578125" bestFit="1" customWidth="1" outlineLevel="1"/>
    <col min="35" max="35" width="9.85546875" bestFit="1" customWidth="1" outlineLevel="1"/>
    <col min="36" max="36" width="8.7109375" bestFit="1" customWidth="1" outlineLevel="1"/>
    <col min="37" max="37" width="8.7109375" customWidth="1" outlineLevel="1"/>
    <col min="38" max="38" width="8.7109375" customWidth="1"/>
    <col min="39" max="39" width="9.7109375" customWidth="1" outlineLevel="1"/>
    <col min="40" max="40" width="11.28515625" bestFit="1" customWidth="1" outlineLevel="1"/>
    <col min="41" max="41" width="9.5703125" bestFit="1" customWidth="1" outlineLevel="1"/>
    <col min="42" max="43" width="11.28515625" bestFit="1" customWidth="1" outlineLevel="1"/>
    <col min="44" max="44" width="12.28515625" bestFit="1" customWidth="1"/>
    <col min="45" max="45" width="9.28515625" bestFit="1" customWidth="1" outlineLevel="1"/>
    <col min="46" max="46" width="11.28515625" bestFit="1" customWidth="1" outlineLevel="1"/>
    <col min="47" max="47" width="9.5703125" bestFit="1" customWidth="1" outlineLevel="1"/>
    <col min="48" max="49" width="11.28515625" bestFit="1" customWidth="1" outlineLevel="1"/>
    <col min="50" max="50" width="12.28515625" bestFit="1" customWidth="1"/>
    <col min="51" max="51" width="9.7109375" bestFit="1" customWidth="1" outlineLevel="1"/>
    <col min="52" max="53" width="9.28515625" bestFit="1" customWidth="1" outlineLevel="1"/>
    <col min="54" max="54" width="10.28515625" bestFit="1" customWidth="1" outlineLevel="1"/>
    <col min="55" max="55" width="11.42578125" bestFit="1" customWidth="1" outlineLevel="1"/>
    <col min="56" max="56" width="11.42578125" bestFit="1" customWidth="1"/>
    <col min="57" max="57" width="10.28515625" customWidth="1" outlineLevel="1"/>
    <col min="58" max="61" width="9" customWidth="1" outlineLevel="1"/>
    <col min="62" max="62" width="9" customWidth="1"/>
    <col min="63" max="63" width="12.42578125" bestFit="1" customWidth="1" outlineLevel="1"/>
    <col min="64" max="67" width="9.5703125" customWidth="1" outlineLevel="1"/>
    <col min="68" max="68" width="9.5703125" customWidth="1"/>
    <col min="69" max="69" width="12.7109375" customWidth="1" outlineLevel="1"/>
    <col min="70" max="70" width="9.5703125" customWidth="1" outlineLevel="1"/>
    <col min="71" max="71" width="10.5703125" customWidth="1" outlineLevel="1"/>
    <col min="72" max="73" width="9.5703125" customWidth="1" outlineLevel="1"/>
    <col min="74" max="74" width="9.5703125" customWidth="1"/>
    <col min="75" max="75" width="10.7109375" customWidth="1" outlineLevel="1"/>
    <col min="76" max="76" width="9.5703125" customWidth="1" outlineLevel="1"/>
    <col min="77" max="77" width="10.5703125" customWidth="1" outlineLevel="1"/>
    <col min="78" max="79" width="9.5703125" customWidth="1" outlineLevel="1"/>
    <col min="80" max="80" width="9.5703125" customWidth="1"/>
    <col min="81" max="81" width="13" bestFit="1" customWidth="1" outlineLevel="1"/>
    <col min="82" max="82" width="8.28515625" bestFit="1" customWidth="1" outlineLevel="1"/>
    <col min="83" max="83" width="10.28515625" bestFit="1" customWidth="1" outlineLevel="1"/>
    <col min="84" max="85" width="8.28515625" bestFit="1" customWidth="1" outlineLevel="1"/>
    <col min="86" max="86" width="8.5703125" bestFit="1" customWidth="1"/>
    <col min="87" max="88" width="11.28515625" bestFit="1" customWidth="1"/>
  </cols>
  <sheetData>
    <row r="1" spans="1:86" x14ac:dyDescent="0.2">
      <c r="F1" s="1" t="s">
        <v>0</v>
      </c>
    </row>
    <row r="2" spans="1:86" x14ac:dyDescent="0.2">
      <c r="F2" t="s">
        <v>1</v>
      </c>
    </row>
    <row r="3" spans="1:86" x14ac:dyDescent="0.2">
      <c r="F3" t="s">
        <v>2</v>
      </c>
    </row>
    <row r="4" spans="1:86" ht="13.5" thickBot="1" x14ac:dyDescent="0.25">
      <c r="AA4" s="5"/>
      <c r="AB4" s="5"/>
      <c r="AC4" s="5"/>
      <c r="AD4" s="5"/>
      <c r="AE4" s="5"/>
      <c r="AF4" s="6"/>
      <c r="AG4" s="7"/>
      <c r="AH4" s="7"/>
      <c r="AI4" s="7"/>
      <c r="AJ4" s="7"/>
      <c r="AK4" s="7"/>
      <c r="AL4" s="8"/>
    </row>
    <row r="5" spans="1:86" ht="13.5" thickBot="1" x14ac:dyDescent="0.25">
      <c r="F5" s="9"/>
      <c r="H5" s="10" t="s">
        <v>3</v>
      </c>
      <c r="I5" s="11"/>
      <c r="J5" s="11"/>
      <c r="K5" s="11"/>
      <c r="L5" s="11"/>
      <c r="M5" s="12"/>
      <c r="N5" s="13" t="s">
        <v>4</v>
      </c>
      <c r="O5" s="13"/>
      <c r="P5" s="13"/>
      <c r="Q5" s="13"/>
      <c r="R5" s="13"/>
      <c r="S5" s="14" t="s">
        <v>5</v>
      </c>
      <c r="T5" s="15"/>
      <c r="U5" s="10" t="s">
        <v>6</v>
      </c>
      <c r="V5" s="11"/>
      <c r="W5" s="11"/>
      <c r="X5" s="11"/>
      <c r="Y5" s="11"/>
      <c r="Z5" s="12"/>
      <c r="AA5" s="10" t="s">
        <v>7</v>
      </c>
      <c r="AB5" s="11"/>
      <c r="AC5" s="11"/>
      <c r="AD5" s="11"/>
      <c r="AE5" s="11"/>
      <c r="AF5" s="12"/>
      <c r="AG5" s="10" t="s">
        <v>8</v>
      </c>
      <c r="AH5" s="11"/>
      <c r="AI5" s="11"/>
      <c r="AJ5" s="11"/>
      <c r="AK5" s="11"/>
      <c r="AL5" s="12"/>
      <c r="AM5" s="10" t="s">
        <v>9</v>
      </c>
      <c r="AN5" s="11"/>
      <c r="AO5" s="11"/>
      <c r="AP5" s="11"/>
      <c r="AQ5" s="11"/>
      <c r="AR5" s="12"/>
      <c r="AS5" s="10" t="s">
        <v>10</v>
      </c>
      <c r="AT5" s="11"/>
      <c r="AU5" s="11"/>
      <c r="AV5" s="11"/>
      <c r="AW5" s="11"/>
      <c r="AX5" s="12"/>
      <c r="AY5" s="10" t="s">
        <v>11</v>
      </c>
      <c r="AZ5" s="11"/>
      <c r="BA5" s="11"/>
      <c r="BB5" s="11"/>
      <c r="BC5" s="11"/>
      <c r="BD5" s="12"/>
      <c r="BE5" s="10" t="s">
        <v>12</v>
      </c>
      <c r="BF5" s="11"/>
      <c r="BG5" s="11"/>
      <c r="BH5" s="11"/>
      <c r="BI5" s="11"/>
      <c r="BJ5" s="12"/>
      <c r="BK5" s="10" t="s">
        <v>13</v>
      </c>
      <c r="BL5" s="11"/>
      <c r="BM5" s="11"/>
      <c r="BN5" s="11"/>
      <c r="BO5" s="11"/>
      <c r="BP5" s="12"/>
      <c r="BQ5" s="10" t="s">
        <v>14</v>
      </c>
      <c r="BR5" s="11"/>
      <c r="BS5" s="11"/>
      <c r="BT5" s="11"/>
      <c r="BU5" s="11"/>
      <c r="BV5" s="12"/>
      <c r="BW5" s="10" t="s">
        <v>15</v>
      </c>
      <c r="BX5" s="11"/>
      <c r="BY5" s="11"/>
      <c r="BZ5" s="11"/>
      <c r="CA5" s="11"/>
      <c r="CB5" s="12"/>
      <c r="CC5" s="10" t="s">
        <v>16</v>
      </c>
      <c r="CD5" s="11"/>
      <c r="CE5" s="11"/>
      <c r="CF5" s="11"/>
      <c r="CG5" s="11"/>
      <c r="CH5" s="12"/>
    </row>
    <row r="6" spans="1:86" s="16" customFormat="1" ht="39" thickBot="1" x14ac:dyDescent="0.25">
      <c r="A6" s="16" t="s">
        <v>17</v>
      </c>
      <c r="B6" s="16" t="s">
        <v>18</v>
      </c>
      <c r="C6" s="16" t="s">
        <v>19</v>
      </c>
      <c r="D6" s="16" t="s">
        <v>20</v>
      </c>
      <c r="E6" s="16" t="s">
        <v>21</v>
      </c>
      <c r="F6" s="17" t="s">
        <v>22</v>
      </c>
      <c r="G6" s="18" t="s">
        <v>23</v>
      </c>
      <c r="H6" s="19" t="s">
        <v>24</v>
      </c>
      <c r="I6" s="20" t="s">
        <v>25</v>
      </c>
      <c r="J6" s="20" t="s">
        <v>26</v>
      </c>
      <c r="K6" s="20" t="s">
        <v>27</v>
      </c>
      <c r="L6" s="21" t="s">
        <v>28</v>
      </c>
      <c r="M6" s="22" t="s">
        <v>29</v>
      </c>
      <c r="N6" s="23" t="s">
        <v>17</v>
      </c>
      <c r="O6" s="23" t="s">
        <v>18</v>
      </c>
      <c r="P6" s="23" t="s">
        <v>19</v>
      </c>
      <c r="Q6" s="23" t="s">
        <v>20</v>
      </c>
      <c r="R6" s="23" t="s">
        <v>21</v>
      </c>
      <c r="S6" s="24" t="s">
        <v>22</v>
      </c>
      <c r="T6" s="25" t="s">
        <v>23</v>
      </c>
      <c r="U6" s="19" t="s">
        <v>24</v>
      </c>
      <c r="V6" s="20" t="s">
        <v>25</v>
      </c>
      <c r="W6" s="20" t="s">
        <v>26</v>
      </c>
      <c r="X6" s="20" t="s">
        <v>27</v>
      </c>
      <c r="Y6" s="21" t="s">
        <v>28</v>
      </c>
      <c r="Z6" s="26" t="s">
        <v>30</v>
      </c>
      <c r="AA6" s="19" t="s">
        <v>24</v>
      </c>
      <c r="AB6" s="20" t="s">
        <v>25</v>
      </c>
      <c r="AC6" s="20" t="s">
        <v>26</v>
      </c>
      <c r="AD6" s="20" t="s">
        <v>27</v>
      </c>
      <c r="AE6" s="21" t="s">
        <v>28</v>
      </c>
      <c r="AF6" s="26" t="s">
        <v>31</v>
      </c>
      <c r="AG6" s="19" t="s">
        <v>24</v>
      </c>
      <c r="AH6" s="20" t="s">
        <v>25</v>
      </c>
      <c r="AI6" s="20" t="s">
        <v>26</v>
      </c>
      <c r="AJ6" s="20" t="s">
        <v>27</v>
      </c>
      <c r="AK6" s="21" t="s">
        <v>28</v>
      </c>
      <c r="AL6" s="26" t="s">
        <v>31</v>
      </c>
      <c r="AM6" s="20" t="s">
        <v>24</v>
      </c>
      <c r="AN6" s="20" t="s">
        <v>25</v>
      </c>
      <c r="AO6" s="20" t="s">
        <v>26</v>
      </c>
      <c r="AP6" s="20" t="s">
        <v>27</v>
      </c>
      <c r="AQ6" s="21" t="s">
        <v>28</v>
      </c>
      <c r="AR6" s="26" t="s">
        <v>32</v>
      </c>
      <c r="AS6" s="20" t="s">
        <v>24</v>
      </c>
      <c r="AT6" s="20" t="s">
        <v>25</v>
      </c>
      <c r="AU6" s="20" t="s">
        <v>26</v>
      </c>
      <c r="AV6" s="20" t="s">
        <v>27</v>
      </c>
      <c r="AW6" s="21" t="s">
        <v>28</v>
      </c>
      <c r="AX6" s="26" t="s">
        <v>33</v>
      </c>
      <c r="AY6" s="20" t="s">
        <v>24</v>
      </c>
      <c r="AZ6" s="20" t="s">
        <v>25</v>
      </c>
      <c r="BA6" s="20" t="s">
        <v>26</v>
      </c>
      <c r="BB6" s="20" t="s">
        <v>27</v>
      </c>
      <c r="BC6" s="21" t="s">
        <v>28</v>
      </c>
      <c r="BD6" s="26" t="s">
        <v>31</v>
      </c>
      <c r="BE6" s="20" t="s">
        <v>24</v>
      </c>
      <c r="BF6" s="20" t="s">
        <v>25</v>
      </c>
      <c r="BG6" s="20" t="s">
        <v>26</v>
      </c>
      <c r="BH6" s="20" t="s">
        <v>27</v>
      </c>
      <c r="BI6" s="21" t="s">
        <v>28</v>
      </c>
      <c r="BJ6" s="26" t="s">
        <v>31</v>
      </c>
      <c r="BK6" s="20" t="s">
        <v>24</v>
      </c>
      <c r="BL6" s="20" t="s">
        <v>25</v>
      </c>
      <c r="BM6" s="20" t="s">
        <v>26</v>
      </c>
      <c r="BN6" s="20" t="s">
        <v>27</v>
      </c>
      <c r="BO6" s="21" t="s">
        <v>28</v>
      </c>
      <c r="BP6" s="26" t="s">
        <v>34</v>
      </c>
      <c r="BQ6" s="20" t="s">
        <v>24</v>
      </c>
      <c r="BR6" s="20" t="s">
        <v>25</v>
      </c>
      <c r="BS6" s="20" t="s">
        <v>26</v>
      </c>
      <c r="BT6" s="20" t="s">
        <v>27</v>
      </c>
      <c r="BU6" s="21" t="s">
        <v>28</v>
      </c>
      <c r="BV6" s="26" t="s">
        <v>33</v>
      </c>
      <c r="BW6" s="20" t="s">
        <v>24</v>
      </c>
      <c r="BX6" s="20" t="s">
        <v>25</v>
      </c>
      <c r="BY6" s="20" t="s">
        <v>26</v>
      </c>
      <c r="BZ6" s="20" t="s">
        <v>27</v>
      </c>
      <c r="CA6" s="21" t="s">
        <v>28</v>
      </c>
      <c r="CB6" s="26" t="s">
        <v>31</v>
      </c>
      <c r="CC6" s="20" t="s">
        <v>24</v>
      </c>
      <c r="CD6" s="20" t="s">
        <v>25</v>
      </c>
      <c r="CE6" s="20" t="s">
        <v>26</v>
      </c>
      <c r="CF6" s="20" t="s">
        <v>27</v>
      </c>
      <c r="CG6" s="21" t="s">
        <v>28</v>
      </c>
      <c r="CH6" s="26" t="s">
        <v>31</v>
      </c>
    </row>
    <row r="7" spans="1:86" hidden="1" outlineLevel="1" x14ac:dyDescent="0.2">
      <c r="A7">
        <v>0</v>
      </c>
      <c r="B7" t="s">
        <v>46</v>
      </c>
      <c r="C7">
        <v>0</v>
      </c>
      <c r="D7" t="s">
        <v>129</v>
      </c>
      <c r="E7">
        <v>0</v>
      </c>
      <c r="F7" s="27">
        <v>46383</v>
      </c>
      <c r="G7" t="s">
        <v>35</v>
      </c>
      <c r="H7" s="28">
        <v>0</v>
      </c>
      <c r="I7" s="2">
        <v>0</v>
      </c>
      <c r="J7" s="2">
        <v>0</v>
      </c>
      <c r="K7" s="2">
        <v>0</v>
      </c>
      <c r="L7" s="29">
        <v>0</v>
      </c>
      <c r="M7" s="30">
        <f t="shared" ref="M7:M70" si="0">SUM(H7:L7)</f>
        <v>0</v>
      </c>
      <c r="N7">
        <v>0</v>
      </c>
      <c r="O7" t="s">
        <v>49</v>
      </c>
      <c r="P7">
        <v>0</v>
      </c>
      <c r="Q7" t="s">
        <v>129</v>
      </c>
      <c r="R7" t="s">
        <v>182</v>
      </c>
      <c r="S7" s="27">
        <v>46019</v>
      </c>
      <c r="T7" t="s">
        <v>35</v>
      </c>
      <c r="U7" s="28">
        <v>-15</v>
      </c>
      <c r="V7" s="2">
        <v>7488.16</v>
      </c>
      <c r="W7" s="2">
        <v>517.02</v>
      </c>
      <c r="X7" s="2">
        <v>39469.81</v>
      </c>
      <c r="Y7" s="29">
        <v>20861.78</v>
      </c>
      <c r="Z7" s="31">
        <f t="shared" ref="Z7:Z70" si="1">SUM(U7:Y7)</f>
        <v>68321.76999999999</v>
      </c>
      <c r="AA7" s="32">
        <f t="shared" ref="AA7:AF22" si="2">+H7-U7</f>
        <v>15</v>
      </c>
      <c r="AB7" s="5">
        <f t="shared" si="2"/>
        <v>-7488.16</v>
      </c>
      <c r="AC7" s="5">
        <f t="shared" si="2"/>
        <v>-517.02</v>
      </c>
      <c r="AD7" s="5">
        <f t="shared" si="2"/>
        <v>-39469.81</v>
      </c>
      <c r="AE7" s="33">
        <f t="shared" si="2"/>
        <v>-20861.78</v>
      </c>
      <c r="AF7" s="34">
        <f t="shared" si="2"/>
        <v>-68321.76999999999</v>
      </c>
      <c r="AG7" s="35">
        <f t="shared" ref="AG7:AL22" si="3">AA7/U7</f>
        <v>-1</v>
      </c>
      <c r="AH7" s="7">
        <f t="shared" si="3"/>
        <v>-1</v>
      </c>
      <c r="AI7" s="7">
        <f t="shared" si="3"/>
        <v>-1</v>
      </c>
      <c r="AJ7" s="7">
        <f t="shared" si="3"/>
        <v>-1</v>
      </c>
      <c r="AK7" s="36">
        <f t="shared" si="3"/>
        <v>-1</v>
      </c>
      <c r="AL7" s="37">
        <f t="shared" si="3"/>
        <v>-1</v>
      </c>
      <c r="AM7" s="2">
        <v>0</v>
      </c>
      <c r="AN7" s="2">
        <v>0</v>
      </c>
      <c r="AO7" s="2">
        <v>0</v>
      </c>
      <c r="AP7" s="2">
        <v>0</v>
      </c>
      <c r="AQ7" s="29">
        <v>0</v>
      </c>
      <c r="AR7" s="31">
        <f t="shared" ref="AR7:AR70" si="4">SUM(AM7:AQ7)</f>
        <v>0</v>
      </c>
      <c r="AS7" s="2">
        <v>-15</v>
      </c>
      <c r="AT7" s="2">
        <v>1657.79</v>
      </c>
      <c r="AU7" s="2">
        <v>221.4</v>
      </c>
      <c r="AV7" s="2">
        <v>18085.740000000002</v>
      </c>
      <c r="AW7" s="29">
        <v>6227.25</v>
      </c>
      <c r="AX7" s="31">
        <f t="shared" ref="AX7:AX70" si="5">SUM(AS7:AW7)</f>
        <v>26177.18</v>
      </c>
      <c r="AY7" s="5">
        <f t="shared" ref="AY7:BD22" si="6">+AM7-AS7</f>
        <v>15</v>
      </c>
      <c r="AZ7" s="5">
        <f t="shared" si="6"/>
        <v>-1657.79</v>
      </c>
      <c r="BA7" s="5">
        <f t="shared" si="6"/>
        <v>-221.4</v>
      </c>
      <c r="BB7" s="5">
        <f t="shared" si="6"/>
        <v>-18085.740000000002</v>
      </c>
      <c r="BC7" s="33">
        <f t="shared" si="6"/>
        <v>-6227.25</v>
      </c>
      <c r="BD7" s="34">
        <f t="shared" si="6"/>
        <v>-26177.18</v>
      </c>
      <c r="BE7" s="7">
        <f t="shared" ref="BE7:BJ22" si="7">AY7/AS7</f>
        <v>-1</v>
      </c>
      <c r="BF7" s="7">
        <f t="shared" si="7"/>
        <v>-1</v>
      </c>
      <c r="BG7" s="7">
        <f t="shared" si="7"/>
        <v>-1</v>
      </c>
      <c r="BH7" s="7">
        <f t="shared" si="7"/>
        <v>-1</v>
      </c>
      <c r="BI7" s="36">
        <f t="shared" si="7"/>
        <v>-1</v>
      </c>
      <c r="BJ7" s="37">
        <f t="shared" si="7"/>
        <v>-1</v>
      </c>
      <c r="BK7" s="38">
        <f t="shared" ref="BK7:BP22" si="8">IFERROR(AM7/H7,0)</f>
        <v>0</v>
      </c>
      <c r="BL7" s="38">
        <f t="shared" si="8"/>
        <v>0</v>
      </c>
      <c r="BM7" s="38">
        <f t="shared" si="8"/>
        <v>0</v>
      </c>
      <c r="BN7" s="38">
        <f t="shared" si="8"/>
        <v>0</v>
      </c>
      <c r="BO7" s="39">
        <f t="shared" si="8"/>
        <v>0</v>
      </c>
      <c r="BP7" s="40">
        <f t="shared" si="8"/>
        <v>0</v>
      </c>
      <c r="BQ7" s="38">
        <f t="shared" ref="BQ7:BV22" si="9">IFERROR(AS7/U7,0)</f>
        <v>1</v>
      </c>
      <c r="BR7" s="38">
        <f t="shared" si="9"/>
        <v>0.22138816478280379</v>
      </c>
      <c r="BS7" s="38">
        <f t="shared" si="9"/>
        <v>0.42822327956365325</v>
      </c>
      <c r="BT7" s="38">
        <f t="shared" si="9"/>
        <v>0.45821705247631045</v>
      </c>
      <c r="BU7" s="39">
        <f t="shared" si="9"/>
        <v>0.29850041559253337</v>
      </c>
      <c r="BV7" s="40">
        <f t="shared" si="9"/>
        <v>0.38314551862459073</v>
      </c>
      <c r="BW7" s="38">
        <f t="shared" ref="BW7:CB22" si="10">+BK7-BQ7</f>
        <v>-1</v>
      </c>
      <c r="BX7" s="38">
        <f t="shared" si="10"/>
        <v>-0.22138816478280379</v>
      </c>
      <c r="BY7" s="38">
        <f t="shared" si="10"/>
        <v>-0.42822327956365325</v>
      </c>
      <c r="BZ7" s="38">
        <f t="shared" si="10"/>
        <v>-0.45821705247631045</v>
      </c>
      <c r="CA7" s="39">
        <f t="shared" si="10"/>
        <v>-0.29850041559253337</v>
      </c>
      <c r="CB7" s="40">
        <f t="shared" si="10"/>
        <v>-0.38314551862459073</v>
      </c>
      <c r="CC7" s="2">
        <f t="shared" ref="CC7:CH22" si="11">BW7*10000</f>
        <v>-10000</v>
      </c>
      <c r="CD7" s="2">
        <f t="shared" si="11"/>
        <v>-2213.8816478280378</v>
      </c>
      <c r="CE7" s="2">
        <f t="shared" si="11"/>
        <v>-4282.2327956365325</v>
      </c>
      <c r="CF7" s="2">
        <f t="shared" si="11"/>
        <v>-4582.1705247631044</v>
      </c>
      <c r="CG7" s="29">
        <f t="shared" si="11"/>
        <v>-2985.0041559253336</v>
      </c>
      <c r="CH7" s="31">
        <f t="shared" si="11"/>
        <v>-3831.4551862459075</v>
      </c>
    </row>
    <row r="8" spans="1:86" hidden="1" outlineLevel="1" x14ac:dyDescent="0.2">
      <c r="A8">
        <v>0</v>
      </c>
      <c r="B8" t="s">
        <v>46</v>
      </c>
      <c r="C8">
        <v>0</v>
      </c>
      <c r="D8" t="s">
        <v>129</v>
      </c>
      <c r="E8">
        <v>0</v>
      </c>
      <c r="F8" s="27">
        <f>+F7+1</f>
        <v>46384</v>
      </c>
      <c r="G8" t="s">
        <v>36</v>
      </c>
      <c r="H8" s="28">
        <v>0</v>
      </c>
      <c r="I8" s="2">
        <v>0</v>
      </c>
      <c r="J8" s="2">
        <v>0</v>
      </c>
      <c r="K8" s="2">
        <v>0</v>
      </c>
      <c r="L8" s="29">
        <v>0</v>
      </c>
      <c r="M8" s="30">
        <f t="shared" si="0"/>
        <v>0</v>
      </c>
      <c r="N8">
        <v>0</v>
      </c>
      <c r="O8" t="s">
        <v>49</v>
      </c>
      <c r="P8">
        <v>0</v>
      </c>
      <c r="Q8" t="s">
        <v>129</v>
      </c>
      <c r="R8" t="s">
        <v>182</v>
      </c>
      <c r="S8" s="27">
        <f>+S7+1</f>
        <v>46020</v>
      </c>
      <c r="T8" t="s">
        <v>36</v>
      </c>
      <c r="U8" s="28">
        <v>84.92</v>
      </c>
      <c r="V8" s="2">
        <v>12321.39</v>
      </c>
      <c r="W8" s="2">
        <v>1162.1600000000001</v>
      </c>
      <c r="X8" s="2">
        <v>55070.39</v>
      </c>
      <c r="Y8" s="29">
        <v>40147.74</v>
      </c>
      <c r="Z8" s="31">
        <f t="shared" si="1"/>
        <v>108786.6</v>
      </c>
      <c r="AA8" s="32">
        <f t="shared" si="2"/>
        <v>-84.92</v>
      </c>
      <c r="AB8" s="5">
        <f t="shared" si="2"/>
        <v>-12321.39</v>
      </c>
      <c r="AC8" s="5">
        <f t="shared" si="2"/>
        <v>-1162.1600000000001</v>
      </c>
      <c r="AD8" s="5">
        <f t="shared" si="2"/>
        <v>-55070.39</v>
      </c>
      <c r="AE8" s="33">
        <f t="shared" si="2"/>
        <v>-40147.74</v>
      </c>
      <c r="AF8" s="34">
        <f t="shared" si="2"/>
        <v>-108786.6</v>
      </c>
      <c r="AG8" s="35">
        <f t="shared" si="3"/>
        <v>-1</v>
      </c>
      <c r="AH8" s="7">
        <f t="shared" si="3"/>
        <v>-1</v>
      </c>
      <c r="AI8" s="7">
        <f t="shared" si="3"/>
        <v>-1</v>
      </c>
      <c r="AJ8" s="7">
        <f t="shared" si="3"/>
        <v>-1</v>
      </c>
      <c r="AK8" s="36">
        <f t="shared" si="3"/>
        <v>-1</v>
      </c>
      <c r="AL8" s="37">
        <f t="shared" si="3"/>
        <v>-1</v>
      </c>
      <c r="AM8" s="2">
        <v>0</v>
      </c>
      <c r="AN8" s="2">
        <v>0</v>
      </c>
      <c r="AO8" s="2">
        <v>0</v>
      </c>
      <c r="AP8" s="2">
        <v>0</v>
      </c>
      <c r="AQ8" s="29">
        <v>0</v>
      </c>
      <c r="AR8" s="31">
        <f t="shared" si="4"/>
        <v>0</v>
      </c>
      <c r="AS8" s="2">
        <v>84.92</v>
      </c>
      <c r="AT8" s="2">
        <v>2598.9299999999998</v>
      </c>
      <c r="AU8" s="2">
        <v>423.44</v>
      </c>
      <c r="AV8" s="2">
        <v>20633.89</v>
      </c>
      <c r="AW8" s="29">
        <v>11428.86</v>
      </c>
      <c r="AX8" s="31">
        <f t="shared" si="5"/>
        <v>35170.04</v>
      </c>
      <c r="AY8" s="5">
        <f t="shared" si="6"/>
        <v>-84.92</v>
      </c>
      <c r="AZ8" s="5">
        <f t="shared" si="6"/>
        <v>-2598.9299999999998</v>
      </c>
      <c r="BA8" s="5">
        <f t="shared" si="6"/>
        <v>-423.44</v>
      </c>
      <c r="BB8" s="5">
        <f t="shared" si="6"/>
        <v>-20633.89</v>
      </c>
      <c r="BC8" s="33">
        <f t="shared" si="6"/>
        <v>-11428.86</v>
      </c>
      <c r="BD8" s="34">
        <f t="shared" si="6"/>
        <v>-35170.04</v>
      </c>
      <c r="BE8" s="7">
        <f t="shared" si="7"/>
        <v>-1</v>
      </c>
      <c r="BF8" s="7">
        <f t="shared" si="7"/>
        <v>-1</v>
      </c>
      <c r="BG8" s="7">
        <f t="shared" si="7"/>
        <v>-1</v>
      </c>
      <c r="BH8" s="7">
        <f t="shared" si="7"/>
        <v>-1</v>
      </c>
      <c r="BI8" s="36">
        <f t="shared" si="7"/>
        <v>-1</v>
      </c>
      <c r="BJ8" s="37">
        <f t="shared" si="7"/>
        <v>-1</v>
      </c>
      <c r="BK8" s="38">
        <f t="shared" si="8"/>
        <v>0</v>
      </c>
      <c r="BL8" s="38">
        <f t="shared" si="8"/>
        <v>0</v>
      </c>
      <c r="BM8" s="38">
        <f t="shared" si="8"/>
        <v>0</v>
      </c>
      <c r="BN8" s="38">
        <f t="shared" si="8"/>
        <v>0</v>
      </c>
      <c r="BO8" s="39">
        <f t="shared" si="8"/>
        <v>0</v>
      </c>
      <c r="BP8" s="40">
        <f t="shared" si="8"/>
        <v>0</v>
      </c>
      <c r="BQ8" s="38">
        <f t="shared" si="9"/>
        <v>1</v>
      </c>
      <c r="BR8" s="38">
        <f t="shared" si="9"/>
        <v>0.21092831247123903</v>
      </c>
      <c r="BS8" s="38">
        <f t="shared" si="9"/>
        <v>0.36435602670888689</v>
      </c>
      <c r="BT8" s="38">
        <f t="shared" si="9"/>
        <v>0.37468211138508373</v>
      </c>
      <c r="BU8" s="39">
        <f t="shared" si="9"/>
        <v>0.28467007109242015</v>
      </c>
      <c r="BV8" s="40">
        <f t="shared" si="9"/>
        <v>0.32329386156015538</v>
      </c>
      <c r="BW8" s="38">
        <f t="shared" si="10"/>
        <v>-1</v>
      </c>
      <c r="BX8" s="38">
        <f t="shared" si="10"/>
        <v>-0.21092831247123903</v>
      </c>
      <c r="BY8" s="38">
        <f t="shared" si="10"/>
        <v>-0.36435602670888689</v>
      </c>
      <c r="BZ8" s="38">
        <f t="shared" si="10"/>
        <v>-0.37468211138508373</v>
      </c>
      <c r="CA8" s="39">
        <f t="shared" si="10"/>
        <v>-0.28467007109242015</v>
      </c>
      <c r="CB8" s="40">
        <f t="shared" si="10"/>
        <v>-0.32329386156015538</v>
      </c>
      <c r="CC8" s="2">
        <f t="shared" si="11"/>
        <v>-10000</v>
      </c>
      <c r="CD8" s="2">
        <f t="shared" si="11"/>
        <v>-2109.2831247123904</v>
      </c>
      <c r="CE8" s="2">
        <f t="shared" si="11"/>
        <v>-3643.5602670888688</v>
      </c>
      <c r="CF8" s="2">
        <f t="shared" si="11"/>
        <v>-3746.8211138508373</v>
      </c>
      <c r="CG8" s="29">
        <f t="shared" si="11"/>
        <v>-2846.7007109242013</v>
      </c>
      <c r="CH8" s="31">
        <f t="shared" si="11"/>
        <v>-3232.9386156015539</v>
      </c>
    </row>
    <row r="9" spans="1:86" hidden="1" outlineLevel="1" x14ac:dyDescent="0.2">
      <c r="A9">
        <v>0</v>
      </c>
      <c r="B9" t="s">
        <v>46</v>
      </c>
      <c r="C9">
        <v>0</v>
      </c>
      <c r="D9" t="s">
        <v>129</v>
      </c>
      <c r="E9">
        <v>0</v>
      </c>
      <c r="F9" s="27">
        <f>+F8+1</f>
        <v>46385</v>
      </c>
      <c r="G9" t="s">
        <v>37</v>
      </c>
      <c r="H9" s="28">
        <v>0</v>
      </c>
      <c r="I9" s="2">
        <v>0</v>
      </c>
      <c r="J9" s="2">
        <v>0</v>
      </c>
      <c r="K9" s="2">
        <v>0</v>
      </c>
      <c r="L9" s="29">
        <v>0</v>
      </c>
      <c r="M9" s="30">
        <f t="shared" si="0"/>
        <v>0</v>
      </c>
      <c r="N9">
        <v>0</v>
      </c>
      <c r="O9" t="s">
        <v>49</v>
      </c>
      <c r="P9">
        <v>0</v>
      </c>
      <c r="Q9" t="s">
        <v>129</v>
      </c>
      <c r="R9" t="s">
        <v>182</v>
      </c>
      <c r="S9" s="27">
        <f>+S8+1</f>
        <v>46021</v>
      </c>
      <c r="T9" t="s">
        <v>37</v>
      </c>
      <c r="U9" s="28">
        <v>24.92</v>
      </c>
      <c r="V9" s="2">
        <v>20806.82</v>
      </c>
      <c r="W9" s="2">
        <v>1193.52</v>
      </c>
      <c r="X9" s="2">
        <v>67683.94</v>
      </c>
      <c r="Y9" s="29">
        <v>72664.98</v>
      </c>
      <c r="Z9" s="31">
        <f t="shared" si="1"/>
        <v>162374.18</v>
      </c>
      <c r="AA9" s="32">
        <f t="shared" si="2"/>
        <v>-24.92</v>
      </c>
      <c r="AB9" s="5">
        <f t="shared" si="2"/>
        <v>-20806.82</v>
      </c>
      <c r="AC9" s="5">
        <f t="shared" si="2"/>
        <v>-1193.52</v>
      </c>
      <c r="AD9" s="5">
        <f t="shared" si="2"/>
        <v>-67683.94</v>
      </c>
      <c r="AE9" s="33">
        <f t="shared" si="2"/>
        <v>-72664.98</v>
      </c>
      <c r="AF9" s="34">
        <f t="shared" si="2"/>
        <v>-162374.18</v>
      </c>
      <c r="AG9" s="35">
        <f t="shared" si="3"/>
        <v>-1</v>
      </c>
      <c r="AH9" s="7">
        <f t="shared" si="3"/>
        <v>-1</v>
      </c>
      <c r="AI9" s="7">
        <f t="shared" si="3"/>
        <v>-1</v>
      </c>
      <c r="AJ9" s="7">
        <f t="shared" si="3"/>
        <v>-1</v>
      </c>
      <c r="AK9" s="36">
        <f t="shared" si="3"/>
        <v>-1</v>
      </c>
      <c r="AL9" s="37">
        <f t="shared" si="3"/>
        <v>-1</v>
      </c>
      <c r="AM9" s="2">
        <v>0</v>
      </c>
      <c r="AN9" s="2">
        <v>0</v>
      </c>
      <c r="AO9" s="2">
        <v>0</v>
      </c>
      <c r="AP9" s="2">
        <v>0</v>
      </c>
      <c r="AQ9" s="29">
        <v>0</v>
      </c>
      <c r="AR9" s="31">
        <f t="shared" si="4"/>
        <v>0</v>
      </c>
      <c r="AS9" s="2">
        <v>24.92</v>
      </c>
      <c r="AT9" s="2">
        <v>4468.3</v>
      </c>
      <c r="AU9" s="2">
        <v>279</v>
      </c>
      <c r="AV9" s="2">
        <v>26740.28</v>
      </c>
      <c r="AW9" s="29">
        <v>20601.89</v>
      </c>
      <c r="AX9" s="31">
        <f t="shared" si="5"/>
        <v>52114.39</v>
      </c>
      <c r="AY9" s="5">
        <f t="shared" si="6"/>
        <v>-24.92</v>
      </c>
      <c r="AZ9" s="5">
        <f t="shared" si="6"/>
        <v>-4468.3</v>
      </c>
      <c r="BA9" s="5">
        <f t="shared" si="6"/>
        <v>-279</v>
      </c>
      <c r="BB9" s="5">
        <f t="shared" si="6"/>
        <v>-26740.28</v>
      </c>
      <c r="BC9" s="33">
        <f t="shared" si="6"/>
        <v>-20601.89</v>
      </c>
      <c r="BD9" s="34">
        <f t="shared" si="6"/>
        <v>-52114.39</v>
      </c>
      <c r="BE9" s="7">
        <f t="shared" si="7"/>
        <v>-1</v>
      </c>
      <c r="BF9" s="7">
        <f t="shared" si="7"/>
        <v>-1</v>
      </c>
      <c r="BG9" s="7">
        <f t="shared" si="7"/>
        <v>-1</v>
      </c>
      <c r="BH9" s="7">
        <f t="shared" si="7"/>
        <v>-1</v>
      </c>
      <c r="BI9" s="36">
        <f t="shared" si="7"/>
        <v>-1</v>
      </c>
      <c r="BJ9" s="37">
        <f t="shared" si="7"/>
        <v>-1</v>
      </c>
      <c r="BK9" s="38">
        <f t="shared" si="8"/>
        <v>0</v>
      </c>
      <c r="BL9" s="38">
        <f t="shared" si="8"/>
        <v>0</v>
      </c>
      <c r="BM9" s="38">
        <f t="shared" si="8"/>
        <v>0</v>
      </c>
      <c r="BN9" s="38">
        <f t="shared" si="8"/>
        <v>0</v>
      </c>
      <c r="BO9" s="39">
        <f t="shared" si="8"/>
        <v>0</v>
      </c>
      <c r="BP9" s="40">
        <f t="shared" si="8"/>
        <v>0</v>
      </c>
      <c r="BQ9" s="38">
        <f t="shared" si="9"/>
        <v>1</v>
      </c>
      <c r="BR9" s="38">
        <f t="shared" si="9"/>
        <v>0.21475170160553128</v>
      </c>
      <c r="BS9" s="38">
        <f t="shared" si="9"/>
        <v>0.23376231650914941</v>
      </c>
      <c r="BT9" s="38">
        <f t="shared" si="9"/>
        <v>0.39507570038032652</v>
      </c>
      <c r="BU9" s="39">
        <f t="shared" si="9"/>
        <v>0.28351882846455062</v>
      </c>
      <c r="BV9" s="40">
        <f t="shared" si="9"/>
        <v>0.3209524445327453</v>
      </c>
      <c r="BW9" s="38">
        <f t="shared" si="10"/>
        <v>-1</v>
      </c>
      <c r="BX9" s="38">
        <f t="shared" si="10"/>
        <v>-0.21475170160553128</v>
      </c>
      <c r="BY9" s="38">
        <f t="shared" si="10"/>
        <v>-0.23376231650914941</v>
      </c>
      <c r="BZ9" s="38">
        <f t="shared" si="10"/>
        <v>-0.39507570038032652</v>
      </c>
      <c r="CA9" s="39">
        <f t="shared" si="10"/>
        <v>-0.28351882846455062</v>
      </c>
      <c r="CB9" s="40">
        <f t="shared" si="10"/>
        <v>-0.3209524445327453</v>
      </c>
      <c r="CC9" s="2">
        <f t="shared" si="11"/>
        <v>-10000</v>
      </c>
      <c r="CD9" s="2">
        <f t="shared" si="11"/>
        <v>-2147.517016055313</v>
      </c>
      <c r="CE9" s="2">
        <f t="shared" si="11"/>
        <v>-2337.6231650914942</v>
      </c>
      <c r="CF9" s="2">
        <f t="shared" si="11"/>
        <v>-3950.7570038032654</v>
      </c>
      <c r="CG9" s="29">
        <f t="shared" si="11"/>
        <v>-2835.1882846455064</v>
      </c>
      <c r="CH9" s="31">
        <f t="shared" si="11"/>
        <v>-3209.5244453274531</v>
      </c>
    </row>
    <row r="10" spans="1:86" hidden="1" outlineLevel="1" x14ac:dyDescent="0.2">
      <c r="A10">
        <v>0</v>
      </c>
      <c r="B10" t="s">
        <v>46</v>
      </c>
      <c r="C10">
        <v>0</v>
      </c>
      <c r="D10" t="s">
        <v>129</v>
      </c>
      <c r="E10">
        <v>0</v>
      </c>
      <c r="F10" s="27">
        <f>+F9+1</f>
        <v>46386</v>
      </c>
      <c r="G10" t="s">
        <v>38</v>
      </c>
      <c r="H10" s="28">
        <v>0</v>
      </c>
      <c r="I10" s="2">
        <v>0</v>
      </c>
      <c r="J10" s="2">
        <v>0</v>
      </c>
      <c r="K10" s="2">
        <v>0</v>
      </c>
      <c r="L10" s="29">
        <v>0</v>
      </c>
      <c r="M10" s="30">
        <f t="shared" si="0"/>
        <v>0</v>
      </c>
      <c r="N10">
        <v>0</v>
      </c>
      <c r="O10" t="s">
        <v>49</v>
      </c>
      <c r="P10">
        <v>0</v>
      </c>
      <c r="Q10" t="s">
        <v>129</v>
      </c>
      <c r="R10">
        <v>0</v>
      </c>
      <c r="S10" s="27">
        <f>+S9+1</f>
        <v>46022</v>
      </c>
      <c r="T10" t="s">
        <v>38</v>
      </c>
      <c r="U10" s="28">
        <v>124.9</v>
      </c>
      <c r="V10" s="2">
        <v>31238.55</v>
      </c>
      <c r="W10" s="2">
        <v>3633.92</v>
      </c>
      <c r="X10" s="2">
        <v>105816.8</v>
      </c>
      <c r="Y10" s="29">
        <v>86023.38</v>
      </c>
      <c r="Z10" s="31">
        <f t="shared" si="1"/>
        <v>226837.55000000002</v>
      </c>
      <c r="AA10" s="32">
        <f t="shared" si="2"/>
        <v>-124.9</v>
      </c>
      <c r="AB10" s="5">
        <f t="shared" si="2"/>
        <v>-31238.55</v>
      </c>
      <c r="AC10" s="5">
        <f t="shared" si="2"/>
        <v>-3633.92</v>
      </c>
      <c r="AD10" s="5">
        <f t="shared" si="2"/>
        <v>-105816.8</v>
      </c>
      <c r="AE10" s="33">
        <f t="shared" si="2"/>
        <v>-86023.38</v>
      </c>
      <c r="AF10" s="34">
        <f t="shared" si="2"/>
        <v>-226837.55000000002</v>
      </c>
      <c r="AG10" s="35">
        <f t="shared" si="3"/>
        <v>-1</v>
      </c>
      <c r="AH10" s="7">
        <f t="shared" si="3"/>
        <v>-1</v>
      </c>
      <c r="AI10" s="7">
        <f t="shared" si="3"/>
        <v>-1</v>
      </c>
      <c r="AJ10" s="7">
        <f t="shared" si="3"/>
        <v>-1</v>
      </c>
      <c r="AK10" s="36">
        <f t="shared" si="3"/>
        <v>-1</v>
      </c>
      <c r="AL10" s="37">
        <f t="shared" si="3"/>
        <v>-1</v>
      </c>
      <c r="AM10" s="2">
        <v>0</v>
      </c>
      <c r="AN10" s="2">
        <v>0</v>
      </c>
      <c r="AO10" s="2">
        <v>0</v>
      </c>
      <c r="AP10" s="2">
        <v>0</v>
      </c>
      <c r="AQ10" s="29">
        <v>0</v>
      </c>
      <c r="AR10" s="31">
        <f t="shared" si="4"/>
        <v>0</v>
      </c>
      <c r="AS10" s="2">
        <v>124.9</v>
      </c>
      <c r="AT10" s="2">
        <v>6802.78</v>
      </c>
      <c r="AU10" s="2">
        <v>1558.17</v>
      </c>
      <c r="AV10" s="2">
        <v>38677.410000000003</v>
      </c>
      <c r="AW10" s="29">
        <v>23133.82</v>
      </c>
      <c r="AX10" s="31">
        <f t="shared" si="5"/>
        <v>70297.08</v>
      </c>
      <c r="AY10" s="5">
        <f t="shared" si="6"/>
        <v>-124.9</v>
      </c>
      <c r="AZ10" s="5">
        <f t="shared" si="6"/>
        <v>-6802.78</v>
      </c>
      <c r="BA10" s="5">
        <f t="shared" si="6"/>
        <v>-1558.17</v>
      </c>
      <c r="BB10" s="5">
        <f t="shared" si="6"/>
        <v>-38677.410000000003</v>
      </c>
      <c r="BC10" s="33">
        <f t="shared" si="6"/>
        <v>-23133.82</v>
      </c>
      <c r="BD10" s="34">
        <f t="shared" si="6"/>
        <v>-70297.08</v>
      </c>
      <c r="BE10" s="7">
        <f t="shared" si="7"/>
        <v>-1</v>
      </c>
      <c r="BF10" s="7">
        <f t="shared" si="7"/>
        <v>-1</v>
      </c>
      <c r="BG10" s="7">
        <f t="shared" si="7"/>
        <v>-1</v>
      </c>
      <c r="BH10" s="7">
        <f t="shared" si="7"/>
        <v>-1</v>
      </c>
      <c r="BI10" s="36">
        <f t="shared" si="7"/>
        <v>-1</v>
      </c>
      <c r="BJ10" s="37">
        <f t="shared" si="7"/>
        <v>-1</v>
      </c>
      <c r="BK10" s="38">
        <f t="shared" si="8"/>
        <v>0</v>
      </c>
      <c r="BL10" s="38">
        <f t="shared" si="8"/>
        <v>0</v>
      </c>
      <c r="BM10" s="38">
        <f t="shared" si="8"/>
        <v>0</v>
      </c>
      <c r="BN10" s="38">
        <f t="shared" si="8"/>
        <v>0</v>
      </c>
      <c r="BO10" s="39">
        <f t="shared" si="8"/>
        <v>0</v>
      </c>
      <c r="BP10" s="40">
        <f t="shared" si="8"/>
        <v>0</v>
      </c>
      <c r="BQ10" s="38">
        <f t="shared" si="9"/>
        <v>1</v>
      </c>
      <c r="BR10" s="38">
        <f t="shared" si="9"/>
        <v>0.21776875047017227</v>
      </c>
      <c r="BS10" s="38">
        <f t="shared" si="9"/>
        <v>0.42878489344839732</v>
      </c>
      <c r="BT10" s="38">
        <f t="shared" si="9"/>
        <v>0.36551294312434324</v>
      </c>
      <c r="BU10" s="39">
        <f t="shared" si="9"/>
        <v>0.26892479695636229</v>
      </c>
      <c r="BV10" s="40">
        <f t="shared" si="9"/>
        <v>0.30990054336241946</v>
      </c>
      <c r="BW10" s="38">
        <f t="shared" si="10"/>
        <v>-1</v>
      </c>
      <c r="BX10" s="38">
        <f t="shared" si="10"/>
        <v>-0.21776875047017227</v>
      </c>
      <c r="BY10" s="38">
        <f t="shared" si="10"/>
        <v>-0.42878489344839732</v>
      </c>
      <c r="BZ10" s="38">
        <f t="shared" si="10"/>
        <v>-0.36551294312434324</v>
      </c>
      <c r="CA10" s="39">
        <f t="shared" si="10"/>
        <v>-0.26892479695636229</v>
      </c>
      <c r="CB10" s="40">
        <f t="shared" si="10"/>
        <v>-0.30990054336241946</v>
      </c>
      <c r="CC10" s="2">
        <f t="shared" si="11"/>
        <v>-10000</v>
      </c>
      <c r="CD10" s="2">
        <f t="shared" si="11"/>
        <v>-2177.6875047017229</v>
      </c>
      <c r="CE10" s="2">
        <f t="shared" si="11"/>
        <v>-4287.8489344839736</v>
      </c>
      <c r="CF10" s="2">
        <f t="shared" si="11"/>
        <v>-3655.1294312434325</v>
      </c>
      <c r="CG10" s="29">
        <f t="shared" si="11"/>
        <v>-2689.247969563623</v>
      </c>
      <c r="CH10" s="31">
        <f t="shared" si="11"/>
        <v>-3099.0054336241947</v>
      </c>
    </row>
    <row r="11" spans="1:86" hidden="1" outlineLevel="1" x14ac:dyDescent="0.2">
      <c r="A11">
        <v>0</v>
      </c>
      <c r="B11" t="s">
        <v>46</v>
      </c>
      <c r="C11">
        <v>0</v>
      </c>
      <c r="D11" t="s">
        <v>129</v>
      </c>
      <c r="E11">
        <v>0</v>
      </c>
      <c r="F11" s="27">
        <f>+F10+1</f>
        <v>46387</v>
      </c>
      <c r="G11" t="s">
        <v>39</v>
      </c>
      <c r="H11" s="28">
        <v>0</v>
      </c>
      <c r="I11" s="2">
        <v>0</v>
      </c>
      <c r="J11" s="2">
        <v>0</v>
      </c>
      <c r="K11" s="2">
        <v>0</v>
      </c>
      <c r="L11" s="29">
        <v>0</v>
      </c>
      <c r="M11" s="30">
        <f t="shared" si="0"/>
        <v>0</v>
      </c>
      <c r="N11" t="e">
        <v>#N/A</v>
      </c>
      <c r="O11" t="e">
        <v>#N/A</v>
      </c>
      <c r="P11" t="e">
        <v>#N/A</v>
      </c>
      <c r="Q11" t="e">
        <v>#N/A</v>
      </c>
      <c r="R11" t="e">
        <v>#N/A</v>
      </c>
      <c r="S11" s="27">
        <f t="shared" ref="S11" si="12">+S12-1</f>
        <v>45652</v>
      </c>
      <c r="T11" t="s">
        <v>39</v>
      </c>
      <c r="U11" s="28">
        <v>0</v>
      </c>
      <c r="V11" s="2">
        <v>0</v>
      </c>
      <c r="W11" s="2">
        <v>0</v>
      </c>
      <c r="X11" s="2">
        <v>0</v>
      </c>
      <c r="Y11" s="29">
        <v>0</v>
      </c>
      <c r="Z11" s="31">
        <f t="shared" si="1"/>
        <v>0</v>
      </c>
      <c r="AA11" s="32">
        <f t="shared" si="2"/>
        <v>0</v>
      </c>
      <c r="AB11" s="5">
        <f t="shared" si="2"/>
        <v>0</v>
      </c>
      <c r="AC11" s="5">
        <f t="shared" si="2"/>
        <v>0</v>
      </c>
      <c r="AD11" s="5">
        <f t="shared" si="2"/>
        <v>0</v>
      </c>
      <c r="AE11" s="33">
        <f t="shared" si="2"/>
        <v>0</v>
      </c>
      <c r="AF11" s="34">
        <f t="shared" si="2"/>
        <v>0</v>
      </c>
      <c r="AG11" s="35" t="e">
        <f t="shared" si="3"/>
        <v>#DIV/0!</v>
      </c>
      <c r="AH11" s="7" t="e">
        <f t="shared" si="3"/>
        <v>#DIV/0!</v>
      </c>
      <c r="AI11" s="7" t="e">
        <f t="shared" si="3"/>
        <v>#DIV/0!</v>
      </c>
      <c r="AJ11" s="7" t="e">
        <f t="shared" si="3"/>
        <v>#DIV/0!</v>
      </c>
      <c r="AK11" s="36" t="e">
        <f t="shared" si="3"/>
        <v>#DIV/0!</v>
      </c>
      <c r="AL11" s="37" t="e">
        <f t="shared" si="3"/>
        <v>#DIV/0!</v>
      </c>
      <c r="AM11" s="2">
        <v>0</v>
      </c>
      <c r="AN11" s="2">
        <v>0</v>
      </c>
      <c r="AO11" s="2">
        <v>0</v>
      </c>
      <c r="AP11" s="2">
        <v>0</v>
      </c>
      <c r="AQ11" s="29">
        <v>0</v>
      </c>
      <c r="AR11" s="31">
        <f t="shared" si="4"/>
        <v>0</v>
      </c>
      <c r="AS11" s="2">
        <v>0</v>
      </c>
      <c r="AT11" s="2">
        <v>0</v>
      </c>
      <c r="AU11" s="2">
        <v>0</v>
      </c>
      <c r="AV11" s="2">
        <v>0</v>
      </c>
      <c r="AW11" s="29">
        <v>0</v>
      </c>
      <c r="AX11" s="31">
        <f t="shared" si="5"/>
        <v>0</v>
      </c>
      <c r="AY11" s="5">
        <f t="shared" si="6"/>
        <v>0</v>
      </c>
      <c r="AZ11" s="5">
        <f t="shared" si="6"/>
        <v>0</v>
      </c>
      <c r="BA11" s="5">
        <f t="shared" si="6"/>
        <v>0</v>
      </c>
      <c r="BB11" s="5">
        <f t="shared" si="6"/>
        <v>0</v>
      </c>
      <c r="BC11" s="33">
        <f t="shared" si="6"/>
        <v>0</v>
      </c>
      <c r="BD11" s="34">
        <f t="shared" si="6"/>
        <v>0</v>
      </c>
      <c r="BE11" s="7" t="e">
        <f t="shared" si="7"/>
        <v>#DIV/0!</v>
      </c>
      <c r="BF11" s="7" t="e">
        <f t="shared" si="7"/>
        <v>#DIV/0!</v>
      </c>
      <c r="BG11" s="7" t="e">
        <f t="shared" si="7"/>
        <v>#DIV/0!</v>
      </c>
      <c r="BH11" s="7" t="e">
        <f t="shared" si="7"/>
        <v>#DIV/0!</v>
      </c>
      <c r="BI11" s="36" t="e">
        <f t="shared" si="7"/>
        <v>#DIV/0!</v>
      </c>
      <c r="BJ11" s="37" t="e">
        <f t="shared" si="7"/>
        <v>#DIV/0!</v>
      </c>
      <c r="BK11" s="38">
        <f t="shared" si="8"/>
        <v>0</v>
      </c>
      <c r="BL11" s="38">
        <f t="shared" si="8"/>
        <v>0</v>
      </c>
      <c r="BM11" s="38">
        <f t="shared" si="8"/>
        <v>0</v>
      </c>
      <c r="BN11" s="38">
        <f t="shared" si="8"/>
        <v>0</v>
      </c>
      <c r="BO11" s="39">
        <f t="shared" si="8"/>
        <v>0</v>
      </c>
      <c r="BP11" s="40">
        <f t="shared" si="8"/>
        <v>0</v>
      </c>
      <c r="BQ11" s="38">
        <f t="shared" si="9"/>
        <v>0</v>
      </c>
      <c r="BR11" s="38">
        <f t="shared" si="9"/>
        <v>0</v>
      </c>
      <c r="BS11" s="38">
        <f t="shared" si="9"/>
        <v>0</v>
      </c>
      <c r="BT11" s="38">
        <f t="shared" si="9"/>
        <v>0</v>
      </c>
      <c r="BU11" s="39">
        <f t="shared" si="9"/>
        <v>0</v>
      </c>
      <c r="BV11" s="40">
        <f t="shared" si="9"/>
        <v>0</v>
      </c>
      <c r="BW11" s="38">
        <f t="shared" si="10"/>
        <v>0</v>
      </c>
      <c r="BX11" s="38">
        <f t="shared" si="10"/>
        <v>0</v>
      </c>
      <c r="BY11" s="38">
        <f t="shared" si="10"/>
        <v>0</v>
      </c>
      <c r="BZ11" s="38">
        <f t="shared" si="10"/>
        <v>0</v>
      </c>
      <c r="CA11" s="39">
        <f t="shared" si="10"/>
        <v>0</v>
      </c>
      <c r="CB11" s="40">
        <f t="shared" si="10"/>
        <v>0</v>
      </c>
      <c r="CC11" s="2">
        <f t="shared" si="11"/>
        <v>0</v>
      </c>
      <c r="CD11" s="2">
        <f t="shared" si="11"/>
        <v>0</v>
      </c>
      <c r="CE11" s="2">
        <f t="shared" si="11"/>
        <v>0</v>
      </c>
      <c r="CF11" s="2">
        <f t="shared" si="11"/>
        <v>0</v>
      </c>
      <c r="CG11" s="29">
        <f t="shared" si="11"/>
        <v>0</v>
      </c>
      <c r="CH11" s="31">
        <f t="shared" si="11"/>
        <v>0</v>
      </c>
    </row>
    <row r="12" spans="1:86" hidden="1" outlineLevel="1" x14ac:dyDescent="0.2">
      <c r="A12" t="e">
        <v>#N/A</v>
      </c>
      <c r="B12" t="e">
        <v>#N/A</v>
      </c>
      <c r="C12" t="e">
        <v>#N/A</v>
      </c>
      <c r="D12" t="e">
        <v>#N/A</v>
      </c>
      <c r="E12" t="e">
        <v>#N/A</v>
      </c>
      <c r="F12" s="27">
        <f>+F13-1</f>
        <v>46017</v>
      </c>
      <c r="G12" t="s">
        <v>40</v>
      </c>
      <c r="H12" s="28">
        <v>-35.049999999999997</v>
      </c>
      <c r="I12" s="2">
        <v>13931.43</v>
      </c>
      <c r="J12" s="2">
        <v>1254.55</v>
      </c>
      <c r="K12" s="2">
        <v>47328.160000000003</v>
      </c>
      <c r="L12" s="29">
        <v>36455.230000000003</v>
      </c>
      <c r="M12" s="30">
        <f t="shared" si="0"/>
        <v>98934.32</v>
      </c>
      <c r="N12" t="e">
        <v>#N/A</v>
      </c>
      <c r="O12" t="e">
        <v>#N/A</v>
      </c>
      <c r="P12" t="e">
        <v>#N/A</v>
      </c>
      <c r="Q12" t="e">
        <v>#N/A</v>
      </c>
      <c r="R12" t="e">
        <v>#N/A</v>
      </c>
      <c r="S12" s="27">
        <f>+S13-1</f>
        <v>45653</v>
      </c>
      <c r="T12" t="s">
        <v>40</v>
      </c>
      <c r="U12" s="28">
        <v>0</v>
      </c>
      <c r="V12" s="2">
        <v>0</v>
      </c>
      <c r="W12" s="2">
        <v>0</v>
      </c>
      <c r="X12" s="2">
        <v>0</v>
      </c>
      <c r="Y12" s="29">
        <v>0</v>
      </c>
      <c r="Z12" s="31">
        <f t="shared" si="1"/>
        <v>0</v>
      </c>
      <c r="AA12" s="32">
        <f t="shared" si="2"/>
        <v>-35.049999999999997</v>
      </c>
      <c r="AB12" s="5">
        <f t="shared" si="2"/>
        <v>13931.43</v>
      </c>
      <c r="AC12" s="5">
        <f t="shared" si="2"/>
        <v>1254.55</v>
      </c>
      <c r="AD12" s="5">
        <f t="shared" si="2"/>
        <v>47328.160000000003</v>
      </c>
      <c r="AE12" s="33">
        <f t="shared" si="2"/>
        <v>36455.230000000003</v>
      </c>
      <c r="AF12" s="34">
        <f t="shared" si="2"/>
        <v>98934.32</v>
      </c>
      <c r="AG12" s="35" t="e">
        <f t="shared" si="3"/>
        <v>#DIV/0!</v>
      </c>
      <c r="AH12" s="7" t="e">
        <f t="shared" si="3"/>
        <v>#DIV/0!</v>
      </c>
      <c r="AI12" s="7" t="e">
        <f t="shared" si="3"/>
        <v>#DIV/0!</v>
      </c>
      <c r="AJ12" s="7" t="e">
        <f t="shared" si="3"/>
        <v>#DIV/0!</v>
      </c>
      <c r="AK12" s="36" t="e">
        <f t="shared" si="3"/>
        <v>#DIV/0!</v>
      </c>
      <c r="AL12" s="37" t="e">
        <f t="shared" si="3"/>
        <v>#DIV/0!</v>
      </c>
      <c r="AM12" s="2">
        <v>-35.049999999999997</v>
      </c>
      <c r="AN12" s="2">
        <v>2981.96</v>
      </c>
      <c r="AO12" s="2">
        <v>503.04</v>
      </c>
      <c r="AP12" s="2">
        <v>17680.21</v>
      </c>
      <c r="AQ12" s="29">
        <v>11038.12</v>
      </c>
      <c r="AR12" s="31">
        <f t="shared" si="4"/>
        <v>32168.28</v>
      </c>
      <c r="AS12" s="2">
        <v>0</v>
      </c>
      <c r="AT12" s="2">
        <v>0</v>
      </c>
      <c r="AU12" s="2">
        <v>0</v>
      </c>
      <c r="AV12" s="2">
        <v>0</v>
      </c>
      <c r="AW12" s="29">
        <v>0</v>
      </c>
      <c r="AX12" s="31">
        <f t="shared" si="5"/>
        <v>0</v>
      </c>
      <c r="AY12" s="5">
        <f t="shared" si="6"/>
        <v>-35.049999999999997</v>
      </c>
      <c r="AZ12" s="5">
        <f t="shared" si="6"/>
        <v>2981.96</v>
      </c>
      <c r="BA12" s="5">
        <f t="shared" si="6"/>
        <v>503.04</v>
      </c>
      <c r="BB12" s="5">
        <f t="shared" si="6"/>
        <v>17680.21</v>
      </c>
      <c r="BC12" s="33">
        <f t="shared" si="6"/>
        <v>11038.12</v>
      </c>
      <c r="BD12" s="34">
        <f t="shared" si="6"/>
        <v>32168.28</v>
      </c>
      <c r="BE12" s="7" t="e">
        <f t="shared" si="7"/>
        <v>#DIV/0!</v>
      </c>
      <c r="BF12" s="7" t="e">
        <f t="shared" si="7"/>
        <v>#DIV/0!</v>
      </c>
      <c r="BG12" s="7" t="e">
        <f t="shared" si="7"/>
        <v>#DIV/0!</v>
      </c>
      <c r="BH12" s="7" t="e">
        <f t="shared" si="7"/>
        <v>#DIV/0!</v>
      </c>
      <c r="BI12" s="36" t="e">
        <f t="shared" si="7"/>
        <v>#DIV/0!</v>
      </c>
      <c r="BJ12" s="37" t="e">
        <f t="shared" si="7"/>
        <v>#DIV/0!</v>
      </c>
      <c r="BK12" s="38">
        <f t="shared" si="8"/>
        <v>1</v>
      </c>
      <c r="BL12" s="38">
        <f t="shared" si="8"/>
        <v>0.21404550717334833</v>
      </c>
      <c r="BM12" s="38">
        <f t="shared" si="8"/>
        <v>0.40097246024470928</v>
      </c>
      <c r="BN12" s="38">
        <f t="shared" si="8"/>
        <v>0.37356639260854418</v>
      </c>
      <c r="BO12" s="39">
        <f t="shared" si="8"/>
        <v>0.30278563597047664</v>
      </c>
      <c r="BP12" s="40">
        <f t="shared" si="8"/>
        <v>0.32514783545285392</v>
      </c>
      <c r="BQ12" s="38">
        <f t="shared" si="9"/>
        <v>0</v>
      </c>
      <c r="BR12" s="38">
        <f t="shared" si="9"/>
        <v>0</v>
      </c>
      <c r="BS12" s="38">
        <f t="shared" si="9"/>
        <v>0</v>
      </c>
      <c r="BT12" s="38">
        <f t="shared" si="9"/>
        <v>0</v>
      </c>
      <c r="BU12" s="39">
        <f t="shared" si="9"/>
        <v>0</v>
      </c>
      <c r="BV12" s="40">
        <f t="shared" si="9"/>
        <v>0</v>
      </c>
      <c r="BW12" s="38">
        <f t="shared" si="10"/>
        <v>1</v>
      </c>
      <c r="BX12" s="38">
        <f t="shared" si="10"/>
        <v>0.21404550717334833</v>
      </c>
      <c r="BY12" s="38">
        <f t="shared" si="10"/>
        <v>0.40097246024470928</v>
      </c>
      <c r="BZ12" s="38">
        <f t="shared" si="10"/>
        <v>0.37356639260854418</v>
      </c>
      <c r="CA12" s="39">
        <f t="shared" si="10"/>
        <v>0.30278563597047664</v>
      </c>
      <c r="CB12" s="40">
        <f t="shared" si="10"/>
        <v>0.32514783545285392</v>
      </c>
      <c r="CC12" s="2">
        <f t="shared" si="11"/>
        <v>10000</v>
      </c>
      <c r="CD12" s="2">
        <f t="shared" si="11"/>
        <v>2140.4550717334832</v>
      </c>
      <c r="CE12" s="2">
        <f t="shared" si="11"/>
        <v>4009.7246024470928</v>
      </c>
      <c r="CF12" s="2">
        <f t="shared" si="11"/>
        <v>3735.6639260854417</v>
      </c>
      <c r="CG12" s="29">
        <f t="shared" si="11"/>
        <v>3027.8563597047664</v>
      </c>
      <c r="CH12" s="31">
        <f t="shared" si="11"/>
        <v>3251.4783545285391</v>
      </c>
    </row>
    <row r="13" spans="1:86" ht="13.5" hidden="1" outlineLevel="1" thickBot="1" x14ac:dyDescent="0.25">
      <c r="A13" t="e">
        <v>#N/A</v>
      </c>
      <c r="B13" t="e">
        <v>#N/A</v>
      </c>
      <c r="C13" t="e">
        <v>#N/A</v>
      </c>
      <c r="D13" t="e">
        <v>#N/A</v>
      </c>
      <c r="E13" t="e">
        <v>#N/A</v>
      </c>
      <c r="F13" s="41">
        <f>+F14-1</f>
        <v>46018</v>
      </c>
      <c r="G13" s="42" t="s">
        <v>41</v>
      </c>
      <c r="H13" s="43">
        <v>104.94</v>
      </c>
      <c r="I13" s="44">
        <v>14188</v>
      </c>
      <c r="J13" s="44">
        <v>881.04</v>
      </c>
      <c r="K13" s="44">
        <v>53531.92</v>
      </c>
      <c r="L13" s="45">
        <v>42451.05</v>
      </c>
      <c r="M13" s="46">
        <f t="shared" si="0"/>
        <v>111156.95</v>
      </c>
      <c r="N13" t="e">
        <v>#N/A</v>
      </c>
      <c r="O13" t="e">
        <v>#N/A</v>
      </c>
      <c r="P13" t="e">
        <v>#N/A</v>
      </c>
      <c r="Q13" t="e">
        <v>#N/A</v>
      </c>
      <c r="R13" t="e">
        <v>#N/A</v>
      </c>
      <c r="S13" s="41">
        <f>+S14-1</f>
        <v>45654</v>
      </c>
      <c r="T13" s="42" t="s">
        <v>41</v>
      </c>
      <c r="U13" s="43">
        <v>0</v>
      </c>
      <c r="V13" s="44">
        <v>0</v>
      </c>
      <c r="W13" s="44">
        <v>0</v>
      </c>
      <c r="X13" s="44">
        <v>0</v>
      </c>
      <c r="Y13" s="45">
        <v>0</v>
      </c>
      <c r="Z13" s="47">
        <f t="shared" si="1"/>
        <v>0</v>
      </c>
      <c r="AA13" s="48">
        <f t="shared" si="2"/>
        <v>104.94</v>
      </c>
      <c r="AB13" s="49">
        <f t="shared" si="2"/>
        <v>14188</v>
      </c>
      <c r="AC13" s="49">
        <f t="shared" si="2"/>
        <v>881.04</v>
      </c>
      <c r="AD13" s="49">
        <f t="shared" si="2"/>
        <v>53531.92</v>
      </c>
      <c r="AE13" s="50">
        <f t="shared" si="2"/>
        <v>42451.05</v>
      </c>
      <c r="AF13" s="51">
        <f t="shared" si="2"/>
        <v>111156.95</v>
      </c>
      <c r="AG13" s="52" t="e">
        <f t="shared" si="3"/>
        <v>#DIV/0!</v>
      </c>
      <c r="AH13" s="53" t="e">
        <f t="shared" si="3"/>
        <v>#DIV/0!</v>
      </c>
      <c r="AI13" s="53" t="e">
        <f t="shared" si="3"/>
        <v>#DIV/0!</v>
      </c>
      <c r="AJ13" s="53" t="e">
        <f t="shared" si="3"/>
        <v>#DIV/0!</v>
      </c>
      <c r="AK13" s="54" t="e">
        <f t="shared" si="3"/>
        <v>#DIV/0!</v>
      </c>
      <c r="AL13" s="55" t="e">
        <f t="shared" si="3"/>
        <v>#DIV/0!</v>
      </c>
      <c r="AM13" s="44">
        <v>104.94</v>
      </c>
      <c r="AN13" s="44">
        <v>3045.13</v>
      </c>
      <c r="AO13" s="44">
        <v>271.7</v>
      </c>
      <c r="AP13" s="44">
        <v>20911.64</v>
      </c>
      <c r="AQ13" s="45">
        <v>12838.41</v>
      </c>
      <c r="AR13" s="47">
        <f t="shared" si="4"/>
        <v>37171.82</v>
      </c>
      <c r="AS13" s="44">
        <v>0</v>
      </c>
      <c r="AT13" s="44">
        <v>0</v>
      </c>
      <c r="AU13" s="44">
        <v>0</v>
      </c>
      <c r="AV13" s="44">
        <v>0</v>
      </c>
      <c r="AW13" s="45">
        <v>0</v>
      </c>
      <c r="AX13" s="47">
        <f t="shared" si="5"/>
        <v>0</v>
      </c>
      <c r="AY13" s="49">
        <f t="shared" si="6"/>
        <v>104.94</v>
      </c>
      <c r="AZ13" s="49">
        <f t="shared" si="6"/>
        <v>3045.13</v>
      </c>
      <c r="BA13" s="49">
        <f t="shared" si="6"/>
        <v>271.7</v>
      </c>
      <c r="BB13" s="49">
        <f t="shared" si="6"/>
        <v>20911.64</v>
      </c>
      <c r="BC13" s="50">
        <f t="shared" si="6"/>
        <v>12838.41</v>
      </c>
      <c r="BD13" s="51">
        <f t="shared" si="6"/>
        <v>37171.82</v>
      </c>
      <c r="BE13" s="53" t="e">
        <f t="shared" si="7"/>
        <v>#DIV/0!</v>
      </c>
      <c r="BF13" s="53" t="e">
        <f t="shared" si="7"/>
        <v>#DIV/0!</v>
      </c>
      <c r="BG13" s="53" t="e">
        <f t="shared" si="7"/>
        <v>#DIV/0!</v>
      </c>
      <c r="BH13" s="53" t="e">
        <f t="shared" si="7"/>
        <v>#DIV/0!</v>
      </c>
      <c r="BI13" s="54" t="e">
        <f t="shared" si="7"/>
        <v>#DIV/0!</v>
      </c>
      <c r="BJ13" s="55" t="e">
        <f t="shared" si="7"/>
        <v>#DIV/0!</v>
      </c>
      <c r="BK13" s="56">
        <f t="shared" si="8"/>
        <v>1</v>
      </c>
      <c r="BL13" s="56">
        <f t="shared" si="8"/>
        <v>0.2146271497039752</v>
      </c>
      <c r="BM13" s="56">
        <f t="shared" si="8"/>
        <v>0.30838554435666937</v>
      </c>
      <c r="BN13" s="56">
        <f t="shared" si="8"/>
        <v>0.39063870677532209</v>
      </c>
      <c r="BO13" s="57">
        <f t="shared" si="8"/>
        <v>0.30242856183769301</v>
      </c>
      <c r="BP13" s="58">
        <f t="shared" si="8"/>
        <v>0.3344084198064089</v>
      </c>
      <c r="BQ13" s="56">
        <f t="shared" si="9"/>
        <v>0</v>
      </c>
      <c r="BR13" s="56">
        <f t="shared" si="9"/>
        <v>0</v>
      </c>
      <c r="BS13" s="56">
        <f t="shared" si="9"/>
        <v>0</v>
      </c>
      <c r="BT13" s="56">
        <f t="shared" si="9"/>
        <v>0</v>
      </c>
      <c r="BU13" s="57">
        <f t="shared" si="9"/>
        <v>0</v>
      </c>
      <c r="BV13" s="58">
        <f t="shared" si="9"/>
        <v>0</v>
      </c>
      <c r="BW13" s="56">
        <f t="shared" si="10"/>
        <v>1</v>
      </c>
      <c r="BX13" s="56">
        <f t="shared" si="10"/>
        <v>0.2146271497039752</v>
      </c>
      <c r="BY13" s="56">
        <f t="shared" si="10"/>
        <v>0.30838554435666937</v>
      </c>
      <c r="BZ13" s="56">
        <f t="shared" si="10"/>
        <v>0.39063870677532209</v>
      </c>
      <c r="CA13" s="57">
        <f t="shared" si="10"/>
        <v>0.30242856183769301</v>
      </c>
      <c r="CB13" s="58">
        <f t="shared" si="10"/>
        <v>0.3344084198064089</v>
      </c>
      <c r="CC13" s="44">
        <f t="shared" si="11"/>
        <v>10000</v>
      </c>
      <c r="CD13" s="44">
        <f t="shared" si="11"/>
        <v>2146.2714970397519</v>
      </c>
      <c r="CE13" s="44">
        <f t="shared" si="11"/>
        <v>3083.8554435666938</v>
      </c>
      <c r="CF13" s="44">
        <f t="shared" si="11"/>
        <v>3906.3870677532209</v>
      </c>
      <c r="CG13" s="45">
        <f t="shared" si="11"/>
        <v>3024.28561837693</v>
      </c>
      <c r="CH13" s="47">
        <f t="shared" si="11"/>
        <v>3344.0841980640889</v>
      </c>
    </row>
    <row r="14" spans="1:86" collapsed="1" x14ac:dyDescent="0.2">
      <c r="A14" t="s">
        <v>46</v>
      </c>
      <c r="B14" t="s">
        <v>49</v>
      </c>
      <c r="C14" t="s">
        <v>47</v>
      </c>
      <c r="D14">
        <v>0</v>
      </c>
      <c r="E14" t="s">
        <v>42</v>
      </c>
      <c r="F14" s="27">
        <v>46019</v>
      </c>
      <c r="G14" t="s">
        <v>35</v>
      </c>
      <c r="H14" s="28">
        <v>-15</v>
      </c>
      <c r="I14" s="2">
        <v>7488.16</v>
      </c>
      <c r="J14" s="2">
        <v>517.02</v>
      </c>
      <c r="K14" s="2">
        <v>39469.81</v>
      </c>
      <c r="L14" s="29">
        <v>20861.78</v>
      </c>
      <c r="M14" s="30">
        <f t="shared" si="0"/>
        <v>68321.76999999999</v>
      </c>
      <c r="N14" t="s">
        <v>49</v>
      </c>
      <c r="O14" t="s">
        <v>183</v>
      </c>
      <c r="P14" t="s">
        <v>47</v>
      </c>
      <c r="Q14">
        <v>0</v>
      </c>
      <c r="R14" t="s">
        <v>42</v>
      </c>
      <c r="S14" s="27">
        <v>45655</v>
      </c>
      <c r="T14" t="s">
        <v>35</v>
      </c>
      <c r="U14" s="28">
        <v>-10.01</v>
      </c>
      <c r="V14" s="2">
        <v>10565.35</v>
      </c>
      <c r="W14" s="2">
        <v>621.62</v>
      </c>
      <c r="X14" s="2">
        <v>35991.4</v>
      </c>
      <c r="Y14" s="29">
        <v>27095.919999999998</v>
      </c>
      <c r="Z14" s="31">
        <f t="shared" si="1"/>
        <v>74264.28</v>
      </c>
      <c r="AA14" s="32">
        <f t="shared" si="2"/>
        <v>-4.99</v>
      </c>
      <c r="AB14" s="5">
        <f t="shared" si="2"/>
        <v>-3077.1900000000005</v>
      </c>
      <c r="AC14" s="5">
        <f t="shared" si="2"/>
        <v>-104.60000000000002</v>
      </c>
      <c r="AD14" s="5">
        <f t="shared" si="2"/>
        <v>3478.4099999999962</v>
      </c>
      <c r="AE14" s="33">
        <f t="shared" si="2"/>
        <v>-6234.1399999999994</v>
      </c>
      <c r="AF14" s="34">
        <f t="shared" si="2"/>
        <v>-5942.5100000000093</v>
      </c>
      <c r="AG14" s="35">
        <f t="shared" si="3"/>
        <v>0.49850149850149855</v>
      </c>
      <c r="AH14" s="7">
        <f t="shared" si="3"/>
        <v>-0.29125301102187817</v>
      </c>
      <c r="AI14" s="7">
        <f t="shared" si="3"/>
        <v>-0.16827000418261964</v>
      </c>
      <c r="AJ14" s="7">
        <f t="shared" si="3"/>
        <v>9.6645587557027401E-2</v>
      </c>
      <c r="AK14" s="36">
        <f t="shared" si="3"/>
        <v>-0.23007670527518534</v>
      </c>
      <c r="AL14" s="37">
        <f t="shared" si="3"/>
        <v>-8.0018415313526367E-2</v>
      </c>
      <c r="AM14" s="2">
        <v>-15</v>
      </c>
      <c r="AN14" s="2">
        <v>1657.79</v>
      </c>
      <c r="AO14" s="2">
        <v>221.4</v>
      </c>
      <c r="AP14" s="2">
        <v>18085.740000000002</v>
      </c>
      <c r="AQ14" s="29">
        <v>6227.25</v>
      </c>
      <c r="AR14" s="31">
        <f t="shared" si="4"/>
        <v>26177.18</v>
      </c>
      <c r="AS14" s="2">
        <v>-10.01</v>
      </c>
      <c r="AT14" s="2">
        <v>2264.4699999999998</v>
      </c>
      <c r="AU14" s="2">
        <v>263.06</v>
      </c>
      <c r="AV14" s="2">
        <v>10313.99</v>
      </c>
      <c r="AW14" s="29">
        <v>7511.86</v>
      </c>
      <c r="AX14" s="31">
        <f t="shared" si="5"/>
        <v>20343.37</v>
      </c>
      <c r="AY14" s="5">
        <f t="shared" si="6"/>
        <v>-4.99</v>
      </c>
      <c r="AZ14" s="5">
        <f t="shared" si="6"/>
        <v>-606.67999999999984</v>
      </c>
      <c r="BA14" s="5">
        <f t="shared" si="6"/>
        <v>-41.66</v>
      </c>
      <c r="BB14" s="5">
        <f t="shared" si="6"/>
        <v>7771.7500000000018</v>
      </c>
      <c r="BC14" s="33">
        <f t="shared" si="6"/>
        <v>-1284.6099999999997</v>
      </c>
      <c r="BD14" s="34">
        <f t="shared" si="6"/>
        <v>5833.8100000000013</v>
      </c>
      <c r="BE14" s="7">
        <f t="shared" si="7"/>
        <v>0.49850149850149855</v>
      </c>
      <c r="BF14" s="7">
        <f t="shared" si="7"/>
        <v>-0.26791257998560364</v>
      </c>
      <c r="BG14" s="7">
        <f t="shared" si="7"/>
        <v>-0.1583669124914468</v>
      </c>
      <c r="BH14" s="7">
        <f t="shared" si="7"/>
        <v>0.75351537087005149</v>
      </c>
      <c r="BI14" s="36">
        <f t="shared" si="7"/>
        <v>-0.17101090808401645</v>
      </c>
      <c r="BJ14" s="37">
        <f t="shared" si="7"/>
        <v>0.28676713838464335</v>
      </c>
      <c r="BK14" s="38">
        <f t="shared" si="8"/>
        <v>1</v>
      </c>
      <c r="BL14" s="38">
        <f t="shared" si="8"/>
        <v>0.22138816478280379</v>
      </c>
      <c r="BM14" s="38">
        <f t="shared" si="8"/>
        <v>0.42822327956365325</v>
      </c>
      <c r="BN14" s="38">
        <f t="shared" si="8"/>
        <v>0.45821705247631045</v>
      </c>
      <c r="BO14" s="39">
        <f t="shared" si="8"/>
        <v>0.29850041559253337</v>
      </c>
      <c r="BP14" s="40">
        <f t="shared" si="8"/>
        <v>0.38314551862459073</v>
      </c>
      <c r="BQ14" s="38">
        <f t="shared" si="9"/>
        <v>1</v>
      </c>
      <c r="BR14" s="38">
        <f t="shared" si="9"/>
        <v>0.2143298612918644</v>
      </c>
      <c r="BS14" s="38">
        <f t="shared" si="9"/>
        <v>0.42318458222064925</v>
      </c>
      <c r="BT14" s="38">
        <f t="shared" si="9"/>
        <v>0.28656818017637548</v>
      </c>
      <c r="BU14" s="39">
        <f t="shared" si="9"/>
        <v>0.27723214417521164</v>
      </c>
      <c r="BV14" s="40">
        <f t="shared" si="9"/>
        <v>0.27393209763832627</v>
      </c>
      <c r="BW14" s="38">
        <f t="shared" si="10"/>
        <v>0</v>
      </c>
      <c r="BX14" s="38">
        <f t="shared" si="10"/>
        <v>7.0583034909393882E-3</v>
      </c>
      <c r="BY14" s="38">
        <f t="shared" si="10"/>
        <v>5.038697343003995E-3</v>
      </c>
      <c r="BZ14" s="38">
        <f t="shared" si="10"/>
        <v>0.17164887229993497</v>
      </c>
      <c r="CA14" s="39">
        <f t="shared" si="10"/>
        <v>2.1268271417321738E-2</v>
      </c>
      <c r="CB14" s="40">
        <f t="shared" si="10"/>
        <v>0.10921342098626446</v>
      </c>
      <c r="CC14" s="2">
        <f t="shared" si="11"/>
        <v>0</v>
      </c>
      <c r="CD14" s="2">
        <f t="shared" si="11"/>
        <v>70.583034909393888</v>
      </c>
      <c r="CE14" s="2">
        <f t="shared" si="11"/>
        <v>50.386973430039951</v>
      </c>
      <c r="CF14" s="2">
        <f t="shared" si="11"/>
        <v>1716.4887229993496</v>
      </c>
      <c r="CG14" s="29">
        <f t="shared" si="11"/>
        <v>212.68271417321739</v>
      </c>
      <c r="CH14" s="31">
        <f t="shared" si="11"/>
        <v>1092.1342098626446</v>
      </c>
    </row>
    <row r="15" spans="1:86" x14ac:dyDescent="0.2">
      <c r="A15" t="s">
        <v>46</v>
      </c>
      <c r="B15" t="s">
        <v>49</v>
      </c>
      <c r="C15" t="s">
        <v>47</v>
      </c>
      <c r="D15">
        <v>0</v>
      </c>
      <c r="E15" t="s">
        <v>42</v>
      </c>
      <c r="F15" s="4">
        <f>+F14+1</f>
        <v>46020</v>
      </c>
      <c r="G15" t="s">
        <v>36</v>
      </c>
      <c r="H15" s="28">
        <v>84.92</v>
      </c>
      <c r="I15" s="2">
        <v>12321.39</v>
      </c>
      <c r="J15" s="2">
        <v>1162.1600000000001</v>
      </c>
      <c r="K15" s="2">
        <v>55070.39</v>
      </c>
      <c r="L15" s="29">
        <v>40147.74</v>
      </c>
      <c r="M15" s="30">
        <f t="shared" si="0"/>
        <v>108786.6</v>
      </c>
      <c r="N15" t="s">
        <v>49</v>
      </c>
      <c r="O15" t="s">
        <v>183</v>
      </c>
      <c r="P15" t="s">
        <v>47</v>
      </c>
      <c r="Q15">
        <v>0</v>
      </c>
      <c r="R15" t="s">
        <v>42</v>
      </c>
      <c r="S15" s="4">
        <f>+S14+1</f>
        <v>45656</v>
      </c>
      <c r="T15" t="s">
        <v>36</v>
      </c>
      <c r="U15" s="28">
        <v>74.94</v>
      </c>
      <c r="V15" s="2">
        <v>15695.19</v>
      </c>
      <c r="W15" s="2">
        <v>1869.36</v>
      </c>
      <c r="X15" s="2">
        <v>50000.19</v>
      </c>
      <c r="Y15" s="29">
        <v>54694.22</v>
      </c>
      <c r="Z15" s="31">
        <f t="shared" si="1"/>
        <v>122333.90000000001</v>
      </c>
      <c r="AA15" s="32">
        <f t="shared" si="2"/>
        <v>9.980000000000004</v>
      </c>
      <c r="AB15" s="5">
        <f t="shared" si="2"/>
        <v>-3373.8000000000011</v>
      </c>
      <c r="AC15" s="5">
        <f t="shared" si="2"/>
        <v>-707.19999999999982</v>
      </c>
      <c r="AD15" s="5">
        <f t="shared" si="2"/>
        <v>5070.1999999999971</v>
      </c>
      <c r="AE15" s="33">
        <f t="shared" si="2"/>
        <v>-14546.480000000003</v>
      </c>
      <c r="AF15" s="34">
        <f t="shared" si="2"/>
        <v>-13547.300000000003</v>
      </c>
      <c r="AG15" s="35">
        <f t="shared" si="3"/>
        <v>0.13317320523085141</v>
      </c>
      <c r="AH15" s="7">
        <f t="shared" si="3"/>
        <v>-0.21495757617461153</v>
      </c>
      <c r="AI15" s="7">
        <f t="shared" si="3"/>
        <v>-0.37831129370479727</v>
      </c>
      <c r="AJ15" s="7">
        <f t="shared" si="3"/>
        <v>0.1014036146662642</v>
      </c>
      <c r="AK15" s="36">
        <f t="shared" si="3"/>
        <v>-0.26596009596626485</v>
      </c>
      <c r="AL15" s="37">
        <f t="shared" si="3"/>
        <v>-0.11074035896836447</v>
      </c>
      <c r="AM15" s="2">
        <v>84.92</v>
      </c>
      <c r="AN15" s="2">
        <v>2598.9299999999998</v>
      </c>
      <c r="AO15" s="2">
        <v>423.44</v>
      </c>
      <c r="AP15" s="2">
        <v>20633.89</v>
      </c>
      <c r="AQ15" s="29">
        <v>11428.86</v>
      </c>
      <c r="AR15" s="31">
        <f t="shared" si="4"/>
        <v>35170.04</v>
      </c>
      <c r="AS15" s="2">
        <v>74.94</v>
      </c>
      <c r="AT15" s="2">
        <v>3259.25</v>
      </c>
      <c r="AU15" s="2">
        <v>953.98</v>
      </c>
      <c r="AV15" s="2">
        <v>15187.72</v>
      </c>
      <c r="AW15" s="29">
        <v>14658.12</v>
      </c>
      <c r="AX15" s="31">
        <f t="shared" si="5"/>
        <v>34134.01</v>
      </c>
      <c r="AY15" s="5">
        <f t="shared" si="6"/>
        <v>9.980000000000004</v>
      </c>
      <c r="AZ15" s="5">
        <f t="shared" si="6"/>
        <v>-660.32000000000016</v>
      </c>
      <c r="BA15" s="5">
        <f t="shared" si="6"/>
        <v>-530.54</v>
      </c>
      <c r="BB15" s="5">
        <f t="shared" si="6"/>
        <v>5446.17</v>
      </c>
      <c r="BC15" s="33">
        <f t="shared" si="6"/>
        <v>-3229.26</v>
      </c>
      <c r="BD15" s="34">
        <f t="shared" si="6"/>
        <v>1036.0299999999988</v>
      </c>
      <c r="BE15" s="7">
        <f t="shared" si="7"/>
        <v>0.13317320523085141</v>
      </c>
      <c r="BF15" s="7">
        <f t="shared" si="7"/>
        <v>-0.20259875738283353</v>
      </c>
      <c r="BG15" s="7">
        <f t="shared" si="7"/>
        <v>-0.55613325226943955</v>
      </c>
      <c r="BH15" s="7">
        <f t="shared" si="7"/>
        <v>0.35859036116020049</v>
      </c>
      <c r="BI15" s="36">
        <f t="shared" si="7"/>
        <v>-0.22030519602786716</v>
      </c>
      <c r="BJ15" s="37">
        <f t="shared" si="7"/>
        <v>3.0351839704740192E-2</v>
      </c>
      <c r="BK15" s="38">
        <f t="shared" si="8"/>
        <v>1</v>
      </c>
      <c r="BL15" s="38">
        <f t="shared" si="8"/>
        <v>0.21092831247123903</v>
      </c>
      <c r="BM15" s="38">
        <f t="shared" si="8"/>
        <v>0.36435602670888689</v>
      </c>
      <c r="BN15" s="38">
        <f t="shared" si="8"/>
        <v>0.37468211138508373</v>
      </c>
      <c r="BO15" s="39">
        <f t="shared" si="8"/>
        <v>0.28467007109242015</v>
      </c>
      <c r="BP15" s="40">
        <f t="shared" si="8"/>
        <v>0.32329386156015538</v>
      </c>
      <c r="BQ15" s="38">
        <f t="shared" si="9"/>
        <v>1</v>
      </c>
      <c r="BR15" s="38">
        <f t="shared" si="9"/>
        <v>0.20765916181964028</v>
      </c>
      <c r="BS15" s="38">
        <f t="shared" si="9"/>
        <v>0.5103243890957333</v>
      </c>
      <c r="BT15" s="38">
        <f t="shared" si="9"/>
        <v>0.30375324573766616</v>
      </c>
      <c r="BU15" s="39">
        <f t="shared" si="9"/>
        <v>0.268001262290604</v>
      </c>
      <c r="BV15" s="40">
        <f t="shared" si="9"/>
        <v>0.2790233124260732</v>
      </c>
      <c r="BW15" s="38">
        <f t="shared" si="10"/>
        <v>0</v>
      </c>
      <c r="BX15" s="38">
        <f t="shared" si="10"/>
        <v>3.2691506515987456E-3</v>
      </c>
      <c r="BY15" s="38">
        <f t="shared" si="10"/>
        <v>-0.14596836238684641</v>
      </c>
      <c r="BZ15" s="38">
        <f t="shared" si="10"/>
        <v>7.0928865647417572E-2</v>
      </c>
      <c r="CA15" s="39">
        <f t="shared" si="10"/>
        <v>1.6668808801816148E-2</v>
      </c>
      <c r="CB15" s="40">
        <f t="shared" si="10"/>
        <v>4.4270549134082182E-2</v>
      </c>
      <c r="CC15" s="2">
        <f t="shared" si="11"/>
        <v>0</v>
      </c>
      <c r="CD15" s="2">
        <f t="shared" si="11"/>
        <v>32.691506515987456</v>
      </c>
      <c r="CE15" s="2">
        <f t="shared" si="11"/>
        <v>-1459.6836238684641</v>
      </c>
      <c r="CF15" s="2">
        <f t="shared" si="11"/>
        <v>709.2886564741757</v>
      </c>
      <c r="CG15" s="29">
        <f t="shared" si="11"/>
        <v>166.68808801816149</v>
      </c>
      <c r="CH15" s="31">
        <f t="shared" si="11"/>
        <v>442.70549134082182</v>
      </c>
    </row>
    <row r="16" spans="1:86" x14ac:dyDescent="0.2">
      <c r="A16" t="s">
        <v>46</v>
      </c>
      <c r="B16" t="s">
        <v>49</v>
      </c>
      <c r="C16" t="s">
        <v>47</v>
      </c>
      <c r="D16">
        <v>0</v>
      </c>
      <c r="E16" t="s">
        <v>42</v>
      </c>
      <c r="F16" s="4">
        <f t="shared" ref="F16:F79" si="13">+F15+1</f>
        <v>46021</v>
      </c>
      <c r="G16" t="s">
        <v>37</v>
      </c>
      <c r="H16" s="28">
        <v>24.92</v>
      </c>
      <c r="I16" s="2">
        <v>20806.82</v>
      </c>
      <c r="J16" s="2">
        <v>1193.52</v>
      </c>
      <c r="K16" s="2">
        <v>67683.94</v>
      </c>
      <c r="L16" s="29">
        <v>72664.98</v>
      </c>
      <c r="M16" s="30">
        <f t="shared" si="0"/>
        <v>162374.18</v>
      </c>
      <c r="N16" t="s">
        <v>49</v>
      </c>
      <c r="O16" t="s">
        <v>183</v>
      </c>
      <c r="P16" t="s">
        <v>47</v>
      </c>
      <c r="Q16">
        <v>0</v>
      </c>
      <c r="R16" t="s">
        <v>42</v>
      </c>
      <c r="S16" s="4">
        <f t="shared" ref="S16:S79" si="14">+S15+1</f>
        <v>45657</v>
      </c>
      <c r="T16" t="s">
        <v>37</v>
      </c>
      <c r="U16" s="28">
        <v>129.88999999999999</v>
      </c>
      <c r="V16" s="2">
        <v>29934.01</v>
      </c>
      <c r="W16" s="2">
        <v>3777.71</v>
      </c>
      <c r="X16" s="2">
        <v>81720.47</v>
      </c>
      <c r="Y16" s="29">
        <v>76970.13</v>
      </c>
      <c r="Z16" s="31">
        <f t="shared" si="1"/>
        <v>192532.21000000002</v>
      </c>
      <c r="AA16" s="32">
        <f t="shared" si="2"/>
        <v>-104.96999999999998</v>
      </c>
      <c r="AB16" s="5">
        <f t="shared" si="2"/>
        <v>-9127.1899999999987</v>
      </c>
      <c r="AC16" s="5">
        <f t="shared" si="2"/>
        <v>-2584.19</v>
      </c>
      <c r="AD16" s="5">
        <f t="shared" si="2"/>
        <v>-14036.529999999999</v>
      </c>
      <c r="AE16" s="33">
        <f t="shared" si="2"/>
        <v>-4305.1500000000087</v>
      </c>
      <c r="AF16" s="34">
        <f t="shared" si="2"/>
        <v>-30158.030000000028</v>
      </c>
      <c r="AG16" s="35">
        <f t="shared" si="3"/>
        <v>-0.8081453537608746</v>
      </c>
      <c r="AH16" s="7">
        <f t="shared" si="3"/>
        <v>-0.30491036783912345</v>
      </c>
      <c r="AI16" s="7">
        <f t="shared" si="3"/>
        <v>-0.68406256700487866</v>
      </c>
      <c r="AJ16" s="7">
        <f t="shared" si="3"/>
        <v>-0.17176271746846292</v>
      </c>
      <c r="AK16" s="36">
        <f t="shared" si="3"/>
        <v>-5.5932736504407728E-2</v>
      </c>
      <c r="AL16" s="37">
        <f t="shared" si="3"/>
        <v>-0.1566388813591244</v>
      </c>
      <c r="AM16" s="2">
        <v>24.92</v>
      </c>
      <c r="AN16" s="2">
        <v>4468.3</v>
      </c>
      <c r="AO16" s="2">
        <v>279</v>
      </c>
      <c r="AP16" s="2">
        <v>26740.28</v>
      </c>
      <c r="AQ16" s="29">
        <v>20601.89</v>
      </c>
      <c r="AR16" s="31">
        <f t="shared" si="4"/>
        <v>52114.39</v>
      </c>
      <c r="AS16" s="2">
        <v>129.88999999999999</v>
      </c>
      <c r="AT16" s="2">
        <v>6286.86</v>
      </c>
      <c r="AU16" s="2">
        <v>1516.6</v>
      </c>
      <c r="AV16" s="2">
        <v>25541.08</v>
      </c>
      <c r="AW16" s="29">
        <v>21373.58</v>
      </c>
      <c r="AX16" s="31">
        <f t="shared" si="5"/>
        <v>54848.01</v>
      </c>
      <c r="AY16" s="5">
        <f t="shared" si="6"/>
        <v>-104.96999999999998</v>
      </c>
      <c r="AZ16" s="5">
        <f t="shared" si="6"/>
        <v>-1818.5599999999995</v>
      </c>
      <c r="BA16" s="5">
        <f t="shared" si="6"/>
        <v>-1237.5999999999999</v>
      </c>
      <c r="BB16" s="5">
        <f t="shared" si="6"/>
        <v>1199.1999999999971</v>
      </c>
      <c r="BC16" s="33">
        <f t="shared" si="6"/>
        <v>-771.69000000000233</v>
      </c>
      <c r="BD16" s="34">
        <f t="shared" si="6"/>
        <v>-2733.6200000000026</v>
      </c>
      <c r="BE16" s="7">
        <f t="shared" si="7"/>
        <v>-0.8081453537608746</v>
      </c>
      <c r="BF16" s="7">
        <f t="shared" si="7"/>
        <v>-0.28926363876402522</v>
      </c>
      <c r="BG16" s="7">
        <f t="shared" si="7"/>
        <v>-0.81603586970855857</v>
      </c>
      <c r="BH16" s="7">
        <f t="shared" si="7"/>
        <v>4.6951812531028328E-2</v>
      </c>
      <c r="BI16" s="36">
        <f t="shared" si="7"/>
        <v>-3.610485468508328E-2</v>
      </c>
      <c r="BJ16" s="37">
        <f t="shared" si="7"/>
        <v>-4.983991214995772E-2</v>
      </c>
      <c r="BK16" s="38">
        <f t="shared" si="8"/>
        <v>1</v>
      </c>
      <c r="BL16" s="38">
        <f t="shared" si="8"/>
        <v>0.21475170160553128</v>
      </c>
      <c r="BM16" s="38">
        <f t="shared" si="8"/>
        <v>0.23376231650914941</v>
      </c>
      <c r="BN16" s="38">
        <f t="shared" si="8"/>
        <v>0.39507570038032652</v>
      </c>
      <c r="BO16" s="39">
        <f t="shared" si="8"/>
        <v>0.28351882846455062</v>
      </c>
      <c r="BP16" s="40">
        <f t="shared" si="8"/>
        <v>0.3209524445327453</v>
      </c>
      <c r="BQ16" s="38">
        <f t="shared" si="9"/>
        <v>1</v>
      </c>
      <c r="BR16" s="38">
        <f t="shared" si="9"/>
        <v>0.2100239827540647</v>
      </c>
      <c r="BS16" s="38">
        <f t="shared" si="9"/>
        <v>0.40146014384375717</v>
      </c>
      <c r="BT16" s="38">
        <f t="shared" si="9"/>
        <v>0.31254201058804487</v>
      </c>
      <c r="BU16" s="39">
        <f t="shared" si="9"/>
        <v>0.27768668183358924</v>
      </c>
      <c r="BV16" s="40">
        <f t="shared" si="9"/>
        <v>0.28487706031110327</v>
      </c>
      <c r="BW16" s="38">
        <f t="shared" si="10"/>
        <v>0</v>
      </c>
      <c r="BX16" s="38">
        <f t="shared" si="10"/>
        <v>4.7277188514665835E-3</v>
      </c>
      <c r="BY16" s="38">
        <f t="shared" si="10"/>
        <v>-0.16769782733460775</v>
      </c>
      <c r="BZ16" s="38">
        <f t="shared" si="10"/>
        <v>8.253368979228165E-2</v>
      </c>
      <c r="CA16" s="39">
        <f t="shared" si="10"/>
        <v>5.8321466309613768E-3</v>
      </c>
      <c r="CB16" s="40">
        <f t="shared" si="10"/>
        <v>3.6075384221642026E-2</v>
      </c>
      <c r="CC16" s="2">
        <f t="shared" si="11"/>
        <v>0</v>
      </c>
      <c r="CD16" s="2">
        <f t="shared" si="11"/>
        <v>47.277188514665838</v>
      </c>
      <c r="CE16" s="2">
        <f t="shared" si="11"/>
        <v>-1676.9782733460775</v>
      </c>
      <c r="CF16" s="2">
        <f t="shared" si="11"/>
        <v>825.33689792281655</v>
      </c>
      <c r="CG16" s="29">
        <f t="shared" si="11"/>
        <v>58.321466309613768</v>
      </c>
      <c r="CH16" s="31">
        <f t="shared" si="11"/>
        <v>360.75384221642025</v>
      </c>
    </row>
    <row r="17" spans="1:86" x14ac:dyDescent="0.2">
      <c r="A17" t="s">
        <v>46</v>
      </c>
      <c r="B17" t="s">
        <v>49</v>
      </c>
      <c r="C17" t="s">
        <v>47</v>
      </c>
      <c r="D17">
        <v>0</v>
      </c>
      <c r="E17" t="s">
        <v>42</v>
      </c>
      <c r="F17" s="4">
        <f t="shared" si="13"/>
        <v>46022</v>
      </c>
      <c r="G17" t="s">
        <v>38</v>
      </c>
      <c r="H17" s="28">
        <v>124.9</v>
      </c>
      <c r="I17" s="2">
        <v>31238.55</v>
      </c>
      <c r="J17" s="2">
        <v>3633.92</v>
      </c>
      <c r="K17" s="2">
        <v>105816.8</v>
      </c>
      <c r="L17" s="29">
        <v>86023.38</v>
      </c>
      <c r="M17" s="30">
        <f t="shared" si="0"/>
        <v>226837.55000000002</v>
      </c>
      <c r="N17" t="s">
        <v>49</v>
      </c>
      <c r="O17" t="s">
        <v>49</v>
      </c>
      <c r="P17" t="s">
        <v>47</v>
      </c>
      <c r="Q17" t="s">
        <v>47</v>
      </c>
      <c r="R17" t="s">
        <v>42</v>
      </c>
      <c r="S17" s="4">
        <f t="shared" si="14"/>
        <v>45658</v>
      </c>
      <c r="T17" t="s">
        <v>38</v>
      </c>
      <c r="U17" s="28">
        <v>24.98</v>
      </c>
      <c r="V17" s="2">
        <v>4839.75</v>
      </c>
      <c r="W17" s="2">
        <v>458.92</v>
      </c>
      <c r="X17" s="2">
        <v>11875.68</v>
      </c>
      <c r="Y17" s="29">
        <v>14952.65</v>
      </c>
      <c r="Z17" s="31">
        <f t="shared" si="1"/>
        <v>32151.980000000003</v>
      </c>
      <c r="AA17" s="32">
        <f t="shared" si="2"/>
        <v>99.92</v>
      </c>
      <c r="AB17" s="5">
        <f t="shared" si="2"/>
        <v>26398.799999999999</v>
      </c>
      <c r="AC17" s="5">
        <f t="shared" si="2"/>
        <v>3175</v>
      </c>
      <c r="AD17" s="5">
        <f t="shared" si="2"/>
        <v>93941.119999999995</v>
      </c>
      <c r="AE17" s="33">
        <f t="shared" si="2"/>
        <v>71070.73000000001</v>
      </c>
      <c r="AF17" s="34">
        <f t="shared" si="2"/>
        <v>194685.57</v>
      </c>
      <c r="AG17" s="35">
        <f t="shared" si="3"/>
        <v>4</v>
      </c>
      <c r="AH17" s="7">
        <f t="shared" si="3"/>
        <v>5.4545792654579266</v>
      </c>
      <c r="AI17" s="7">
        <f t="shared" si="3"/>
        <v>6.918417153316482</v>
      </c>
      <c r="AJ17" s="7">
        <f t="shared" si="3"/>
        <v>7.9103781846597414</v>
      </c>
      <c r="AK17" s="36">
        <f t="shared" si="3"/>
        <v>4.7530524689603526</v>
      </c>
      <c r="AL17" s="37">
        <f t="shared" si="3"/>
        <v>6.0551658093840564</v>
      </c>
      <c r="AM17" s="2">
        <v>124.9</v>
      </c>
      <c r="AN17" s="2">
        <v>6802.78</v>
      </c>
      <c r="AO17" s="2">
        <v>1558.17</v>
      </c>
      <c r="AP17" s="2">
        <v>38677.410000000003</v>
      </c>
      <c r="AQ17" s="29">
        <v>23133.82</v>
      </c>
      <c r="AR17" s="31">
        <f t="shared" si="4"/>
        <v>70297.08</v>
      </c>
      <c r="AS17" s="2">
        <v>24.98</v>
      </c>
      <c r="AT17" s="2">
        <v>1017</v>
      </c>
      <c r="AU17" s="2">
        <v>139.66999999999999</v>
      </c>
      <c r="AV17" s="2">
        <v>3733.44</v>
      </c>
      <c r="AW17" s="29">
        <v>4105.75</v>
      </c>
      <c r="AX17" s="31">
        <f t="shared" si="5"/>
        <v>9020.84</v>
      </c>
      <c r="AY17" s="5">
        <f t="shared" si="6"/>
        <v>99.92</v>
      </c>
      <c r="AZ17" s="5">
        <f t="shared" si="6"/>
        <v>5785.78</v>
      </c>
      <c r="BA17" s="5">
        <f t="shared" si="6"/>
        <v>1418.5</v>
      </c>
      <c r="BB17" s="5">
        <f t="shared" si="6"/>
        <v>34943.97</v>
      </c>
      <c r="BC17" s="33">
        <f t="shared" si="6"/>
        <v>19028.07</v>
      </c>
      <c r="BD17" s="34">
        <f t="shared" si="6"/>
        <v>61276.240000000005</v>
      </c>
      <c r="BE17" s="7">
        <f t="shared" si="7"/>
        <v>4</v>
      </c>
      <c r="BF17" s="7">
        <f t="shared" si="7"/>
        <v>5.6890658800393314</v>
      </c>
      <c r="BG17" s="7">
        <f t="shared" si="7"/>
        <v>10.156082193742394</v>
      </c>
      <c r="BH17" s="7">
        <f t="shared" si="7"/>
        <v>9.3597245435844698</v>
      </c>
      <c r="BI17" s="36">
        <f t="shared" si="7"/>
        <v>4.6344930889606042</v>
      </c>
      <c r="BJ17" s="37">
        <f t="shared" si="7"/>
        <v>6.7927421393129688</v>
      </c>
      <c r="BK17" s="38">
        <f t="shared" si="8"/>
        <v>1</v>
      </c>
      <c r="BL17" s="38">
        <f t="shared" si="8"/>
        <v>0.21776875047017227</v>
      </c>
      <c r="BM17" s="38">
        <f t="shared" si="8"/>
        <v>0.42878489344839732</v>
      </c>
      <c r="BN17" s="38">
        <f t="shared" si="8"/>
        <v>0.36551294312434324</v>
      </c>
      <c r="BO17" s="39">
        <f t="shared" si="8"/>
        <v>0.26892479695636229</v>
      </c>
      <c r="BP17" s="40">
        <f t="shared" si="8"/>
        <v>0.30990054336241946</v>
      </c>
      <c r="BQ17" s="38">
        <f t="shared" si="9"/>
        <v>1</v>
      </c>
      <c r="BR17" s="38">
        <f t="shared" si="9"/>
        <v>0.2101348210134821</v>
      </c>
      <c r="BS17" s="38">
        <f t="shared" si="9"/>
        <v>0.30434498387518516</v>
      </c>
      <c r="BT17" s="38">
        <f t="shared" si="9"/>
        <v>0.31437694515177234</v>
      </c>
      <c r="BU17" s="39">
        <f t="shared" si="9"/>
        <v>0.27458343504328664</v>
      </c>
      <c r="BV17" s="40">
        <f t="shared" si="9"/>
        <v>0.2805687239168474</v>
      </c>
      <c r="BW17" s="38">
        <f t="shared" si="10"/>
        <v>0</v>
      </c>
      <c r="BX17" s="38">
        <f t="shared" si="10"/>
        <v>7.6339294566901694E-3</v>
      </c>
      <c r="BY17" s="38">
        <f t="shared" si="10"/>
        <v>0.12443990957321216</v>
      </c>
      <c r="BZ17" s="38">
        <f t="shared" si="10"/>
        <v>5.1135997972570901E-2</v>
      </c>
      <c r="CA17" s="39">
        <f t="shared" si="10"/>
        <v>-5.6586380869243502E-3</v>
      </c>
      <c r="CB17" s="40">
        <f t="shared" si="10"/>
        <v>2.933181944557206E-2</v>
      </c>
      <c r="CC17" s="2">
        <f t="shared" si="11"/>
        <v>0</v>
      </c>
      <c r="CD17" s="2">
        <f t="shared" si="11"/>
        <v>76.3392945669017</v>
      </c>
      <c r="CE17" s="2">
        <f t="shared" si="11"/>
        <v>1244.3990957321216</v>
      </c>
      <c r="CF17" s="2">
        <f t="shared" si="11"/>
        <v>511.35997972570902</v>
      </c>
      <c r="CG17" s="29">
        <f t="shared" si="11"/>
        <v>-56.586380869243499</v>
      </c>
      <c r="CH17" s="31">
        <f t="shared" si="11"/>
        <v>293.31819445572063</v>
      </c>
    </row>
    <row r="18" spans="1:86" x14ac:dyDescent="0.2">
      <c r="A18" t="s">
        <v>46</v>
      </c>
      <c r="B18" t="s">
        <v>46</v>
      </c>
      <c r="C18" t="s">
        <v>47</v>
      </c>
      <c r="D18" t="s">
        <v>47</v>
      </c>
      <c r="E18" t="s">
        <v>42</v>
      </c>
      <c r="F18" s="4">
        <f t="shared" si="13"/>
        <v>46023</v>
      </c>
      <c r="G18" t="s">
        <v>39</v>
      </c>
      <c r="H18" s="28">
        <v>4.99</v>
      </c>
      <c r="I18" s="2">
        <v>5750.56</v>
      </c>
      <c r="J18" s="2">
        <v>491.07</v>
      </c>
      <c r="K18" s="2">
        <v>19093.48</v>
      </c>
      <c r="L18" s="29">
        <v>11260.64</v>
      </c>
      <c r="M18" s="30">
        <f t="shared" si="0"/>
        <v>36600.74</v>
      </c>
      <c r="N18" t="s">
        <v>49</v>
      </c>
      <c r="O18" t="s">
        <v>49</v>
      </c>
      <c r="P18" t="s">
        <v>47</v>
      </c>
      <c r="Q18" t="s">
        <v>47</v>
      </c>
      <c r="R18" t="s">
        <v>42</v>
      </c>
      <c r="S18" s="4">
        <f t="shared" si="14"/>
        <v>45659</v>
      </c>
      <c r="T18" t="s">
        <v>39</v>
      </c>
      <c r="U18" s="28">
        <v>192.3</v>
      </c>
      <c r="V18" s="2">
        <v>9480.81</v>
      </c>
      <c r="W18" s="2">
        <v>209.78</v>
      </c>
      <c r="X18" s="2">
        <v>28581.7</v>
      </c>
      <c r="Y18" s="29">
        <v>28038.53</v>
      </c>
      <c r="Z18" s="31">
        <f t="shared" si="1"/>
        <v>66503.12</v>
      </c>
      <c r="AA18" s="32">
        <f t="shared" si="2"/>
        <v>-187.31</v>
      </c>
      <c r="AB18" s="5">
        <f t="shared" si="2"/>
        <v>-3730.2499999999991</v>
      </c>
      <c r="AC18" s="5">
        <f t="shared" si="2"/>
        <v>281.28999999999996</v>
      </c>
      <c r="AD18" s="5">
        <f t="shared" si="2"/>
        <v>-9488.2200000000012</v>
      </c>
      <c r="AE18" s="33">
        <f t="shared" si="2"/>
        <v>-16777.89</v>
      </c>
      <c r="AF18" s="34">
        <f t="shared" si="2"/>
        <v>-29902.379999999997</v>
      </c>
      <c r="AG18" s="35">
        <f t="shared" si="3"/>
        <v>-0.97405096203848152</v>
      </c>
      <c r="AH18" s="7">
        <f t="shared" si="3"/>
        <v>-0.39345266912848154</v>
      </c>
      <c r="AI18" s="7">
        <f t="shared" si="3"/>
        <v>1.3408809228715797</v>
      </c>
      <c r="AJ18" s="7">
        <f t="shared" si="3"/>
        <v>-0.33196835737552355</v>
      </c>
      <c r="AK18" s="36">
        <f t="shared" si="3"/>
        <v>-0.59838693397977716</v>
      </c>
      <c r="AL18" s="37">
        <f t="shared" si="3"/>
        <v>-0.44963875379079959</v>
      </c>
      <c r="AM18" s="2">
        <v>4.99</v>
      </c>
      <c r="AN18" s="2">
        <v>1259.3800000000001</v>
      </c>
      <c r="AO18" s="2">
        <v>111.95</v>
      </c>
      <c r="AP18" s="2">
        <v>8146.06</v>
      </c>
      <c r="AQ18" s="29">
        <v>3425</v>
      </c>
      <c r="AR18" s="31">
        <f t="shared" si="4"/>
        <v>12947.380000000001</v>
      </c>
      <c r="AS18" s="2">
        <v>192.3</v>
      </c>
      <c r="AT18" s="2">
        <v>1961.36</v>
      </c>
      <c r="AU18" s="2">
        <v>-66.430000000000007</v>
      </c>
      <c r="AV18" s="2">
        <v>8640.5300000000007</v>
      </c>
      <c r="AW18" s="29">
        <v>7878.98</v>
      </c>
      <c r="AX18" s="31">
        <f t="shared" si="5"/>
        <v>18606.739999999998</v>
      </c>
      <c r="AY18" s="5">
        <f t="shared" si="6"/>
        <v>-187.31</v>
      </c>
      <c r="AZ18" s="5">
        <f t="shared" si="6"/>
        <v>-701.97999999999979</v>
      </c>
      <c r="BA18" s="5">
        <f t="shared" si="6"/>
        <v>178.38</v>
      </c>
      <c r="BB18" s="5">
        <f t="shared" si="6"/>
        <v>-494.47000000000025</v>
      </c>
      <c r="BC18" s="33">
        <f t="shared" si="6"/>
        <v>-4453.9799999999996</v>
      </c>
      <c r="BD18" s="34">
        <f t="shared" si="6"/>
        <v>-5659.3599999999969</v>
      </c>
      <c r="BE18" s="7">
        <f t="shared" si="7"/>
        <v>-0.97405096203848152</v>
      </c>
      <c r="BF18" s="7">
        <f t="shared" si="7"/>
        <v>-0.35790471917445027</v>
      </c>
      <c r="BG18" s="7">
        <f t="shared" si="7"/>
        <v>-2.6852325756435342</v>
      </c>
      <c r="BH18" s="7">
        <f t="shared" si="7"/>
        <v>-5.722681363296004E-2</v>
      </c>
      <c r="BI18" s="36">
        <f t="shared" si="7"/>
        <v>-0.56529906155365284</v>
      </c>
      <c r="BJ18" s="37">
        <f t="shared" si="7"/>
        <v>-0.30415645083448245</v>
      </c>
      <c r="BK18" s="38">
        <f t="shared" si="8"/>
        <v>1</v>
      </c>
      <c r="BL18" s="38">
        <f t="shared" si="8"/>
        <v>0.21900127987535128</v>
      </c>
      <c r="BM18" s="38">
        <f t="shared" si="8"/>
        <v>0.22797157228093756</v>
      </c>
      <c r="BN18" s="38">
        <f t="shared" si="8"/>
        <v>0.42664092664092668</v>
      </c>
      <c r="BO18" s="39">
        <f t="shared" si="8"/>
        <v>0.30415677972122368</v>
      </c>
      <c r="BP18" s="40">
        <f t="shared" si="8"/>
        <v>0.35374639966295768</v>
      </c>
      <c r="BQ18" s="38">
        <f t="shared" si="9"/>
        <v>1</v>
      </c>
      <c r="BR18" s="38">
        <f t="shared" si="9"/>
        <v>0.20687683858235742</v>
      </c>
      <c r="BS18" s="38">
        <f t="shared" si="9"/>
        <v>-0.31666507770044811</v>
      </c>
      <c r="BT18" s="38">
        <f t="shared" si="9"/>
        <v>0.30230986960187817</v>
      </c>
      <c r="BU18" s="39">
        <f t="shared" si="9"/>
        <v>0.28100545927336418</v>
      </c>
      <c r="BV18" s="40">
        <f t="shared" si="9"/>
        <v>0.2797874746327691</v>
      </c>
      <c r="BW18" s="38">
        <f t="shared" si="10"/>
        <v>0</v>
      </c>
      <c r="BX18" s="38">
        <f t="shared" si="10"/>
        <v>1.2124441292993865E-2</v>
      </c>
      <c r="BY18" s="38">
        <f t="shared" si="10"/>
        <v>0.54463664998138572</v>
      </c>
      <c r="BZ18" s="38">
        <f t="shared" si="10"/>
        <v>0.12433105703904851</v>
      </c>
      <c r="CA18" s="39">
        <f t="shared" si="10"/>
        <v>2.3151320447859502E-2</v>
      </c>
      <c r="CB18" s="40">
        <f t="shared" si="10"/>
        <v>7.3958925030188583E-2</v>
      </c>
      <c r="CC18" s="2">
        <f t="shared" si="11"/>
        <v>0</v>
      </c>
      <c r="CD18" s="2">
        <f t="shared" si="11"/>
        <v>121.24441292993865</v>
      </c>
      <c r="CE18" s="2">
        <f t="shared" si="11"/>
        <v>5446.3664998138574</v>
      </c>
      <c r="CF18" s="2">
        <f t="shared" si="11"/>
        <v>1243.3105703904851</v>
      </c>
      <c r="CG18" s="29">
        <f t="shared" si="11"/>
        <v>231.51320447859501</v>
      </c>
      <c r="CH18" s="31">
        <f t="shared" si="11"/>
        <v>739.58925030188584</v>
      </c>
    </row>
    <row r="19" spans="1:86" x14ac:dyDescent="0.2">
      <c r="A19" t="s">
        <v>46</v>
      </c>
      <c r="B19" t="s">
        <v>46</v>
      </c>
      <c r="C19" t="s">
        <v>47</v>
      </c>
      <c r="D19" t="s">
        <v>47</v>
      </c>
      <c r="E19" t="s">
        <v>42</v>
      </c>
      <c r="F19" s="4">
        <f t="shared" si="13"/>
        <v>46024</v>
      </c>
      <c r="G19" t="s">
        <v>40</v>
      </c>
      <c r="H19" s="28">
        <v>14.94</v>
      </c>
      <c r="I19" s="2">
        <v>14765.96</v>
      </c>
      <c r="J19" s="2">
        <v>751.98</v>
      </c>
      <c r="K19" s="2">
        <v>37203.9</v>
      </c>
      <c r="L19" s="29">
        <v>38268.11</v>
      </c>
      <c r="M19" s="30">
        <f t="shared" si="0"/>
        <v>91004.89</v>
      </c>
      <c r="N19" t="s">
        <v>49</v>
      </c>
      <c r="O19" t="s">
        <v>49</v>
      </c>
      <c r="P19" t="s">
        <v>47</v>
      </c>
      <c r="Q19" t="s">
        <v>47</v>
      </c>
      <c r="R19" t="s">
        <v>42</v>
      </c>
      <c r="S19" s="4">
        <f t="shared" si="14"/>
        <v>45660</v>
      </c>
      <c r="T19" t="s">
        <v>40</v>
      </c>
      <c r="U19" s="28">
        <v>88.65</v>
      </c>
      <c r="V19" s="2">
        <v>13720.3</v>
      </c>
      <c r="W19" s="2">
        <v>568.09</v>
      </c>
      <c r="X19" s="2">
        <v>36597.800000000003</v>
      </c>
      <c r="Y19" s="29">
        <v>32608.07</v>
      </c>
      <c r="Z19" s="31">
        <f t="shared" si="1"/>
        <v>83582.91</v>
      </c>
      <c r="AA19" s="32">
        <f t="shared" si="2"/>
        <v>-73.710000000000008</v>
      </c>
      <c r="AB19" s="5">
        <f t="shared" si="2"/>
        <v>1045.6599999999999</v>
      </c>
      <c r="AC19" s="5">
        <f t="shared" si="2"/>
        <v>183.89</v>
      </c>
      <c r="AD19" s="5">
        <f t="shared" si="2"/>
        <v>606.09999999999854</v>
      </c>
      <c r="AE19" s="33">
        <f t="shared" si="2"/>
        <v>5660.0400000000009</v>
      </c>
      <c r="AF19" s="34">
        <f t="shared" si="2"/>
        <v>7421.9799999999959</v>
      </c>
      <c r="AG19" s="35">
        <f t="shared" si="3"/>
        <v>-0.83147208121827409</v>
      </c>
      <c r="AH19" s="7">
        <f t="shared" si="3"/>
        <v>7.6212619257596398E-2</v>
      </c>
      <c r="AI19" s="7">
        <f t="shared" si="3"/>
        <v>0.32369870971148934</v>
      </c>
      <c r="AJ19" s="7">
        <f t="shared" si="3"/>
        <v>1.6561104765860202E-2</v>
      </c>
      <c r="AK19" s="36">
        <f t="shared" si="3"/>
        <v>0.17357789038112348</v>
      </c>
      <c r="AL19" s="37">
        <f t="shared" si="3"/>
        <v>8.8797817639993573E-2</v>
      </c>
      <c r="AM19" s="2">
        <v>14.94</v>
      </c>
      <c r="AN19" s="2">
        <v>2994.72</v>
      </c>
      <c r="AO19" s="2">
        <v>225.75</v>
      </c>
      <c r="AP19" s="2">
        <v>12831.74</v>
      </c>
      <c r="AQ19" s="29">
        <v>10195.42</v>
      </c>
      <c r="AR19" s="31">
        <f t="shared" si="4"/>
        <v>26262.57</v>
      </c>
      <c r="AS19" s="2">
        <v>88.65</v>
      </c>
      <c r="AT19" s="2">
        <v>2775.74</v>
      </c>
      <c r="AU19" s="2">
        <v>185.01</v>
      </c>
      <c r="AV19" s="2">
        <v>11206.38</v>
      </c>
      <c r="AW19" s="29">
        <v>9322.27</v>
      </c>
      <c r="AX19" s="31">
        <f t="shared" si="5"/>
        <v>23578.05</v>
      </c>
      <c r="AY19" s="5">
        <f t="shared" si="6"/>
        <v>-73.710000000000008</v>
      </c>
      <c r="AZ19" s="5">
        <f t="shared" si="6"/>
        <v>218.98000000000002</v>
      </c>
      <c r="BA19" s="5">
        <f t="shared" si="6"/>
        <v>40.740000000000009</v>
      </c>
      <c r="BB19" s="5">
        <f t="shared" si="6"/>
        <v>1625.3600000000006</v>
      </c>
      <c r="BC19" s="33">
        <f t="shared" si="6"/>
        <v>873.14999999999964</v>
      </c>
      <c r="BD19" s="34">
        <f t="shared" si="6"/>
        <v>2684.5200000000004</v>
      </c>
      <c r="BE19" s="7">
        <f t="shared" si="7"/>
        <v>-0.83147208121827409</v>
      </c>
      <c r="BF19" s="7">
        <f t="shared" si="7"/>
        <v>7.8890674198592095E-2</v>
      </c>
      <c r="BG19" s="7">
        <f t="shared" si="7"/>
        <v>0.22020431328036327</v>
      </c>
      <c r="BH19" s="7">
        <f t="shared" si="7"/>
        <v>0.14503880825030033</v>
      </c>
      <c r="BI19" s="36">
        <f t="shared" si="7"/>
        <v>9.3662809594658766E-2</v>
      </c>
      <c r="BJ19" s="37">
        <f t="shared" si="7"/>
        <v>0.11385674387831057</v>
      </c>
      <c r="BK19" s="38">
        <f t="shared" si="8"/>
        <v>1</v>
      </c>
      <c r="BL19" s="38">
        <f t="shared" si="8"/>
        <v>0.20281241449929432</v>
      </c>
      <c r="BM19" s="38">
        <f t="shared" si="8"/>
        <v>0.30020745232585971</v>
      </c>
      <c r="BN19" s="38">
        <f t="shared" si="8"/>
        <v>0.34490308811710596</v>
      </c>
      <c r="BO19" s="39">
        <f t="shared" si="8"/>
        <v>0.26642078743894065</v>
      </c>
      <c r="BP19" s="40">
        <f t="shared" si="8"/>
        <v>0.2885841628949829</v>
      </c>
      <c r="BQ19" s="38">
        <f t="shared" si="9"/>
        <v>1</v>
      </c>
      <c r="BR19" s="38">
        <f t="shared" si="9"/>
        <v>0.20230898741281167</v>
      </c>
      <c r="BS19" s="38">
        <f t="shared" si="9"/>
        <v>0.32567022830889469</v>
      </c>
      <c r="BT19" s="38">
        <f t="shared" si="9"/>
        <v>0.30620365158561441</v>
      </c>
      <c r="BU19" s="39">
        <f t="shared" si="9"/>
        <v>0.28588843191271363</v>
      </c>
      <c r="BV19" s="40">
        <f t="shared" si="9"/>
        <v>0.28209175775287076</v>
      </c>
      <c r="BW19" s="38">
        <f t="shared" si="10"/>
        <v>0</v>
      </c>
      <c r="BX19" s="38">
        <f t="shared" si="10"/>
        <v>5.0342708648265511E-4</v>
      </c>
      <c r="BY19" s="38">
        <f t="shared" si="10"/>
        <v>-2.546277598303498E-2</v>
      </c>
      <c r="BZ19" s="38">
        <f t="shared" si="10"/>
        <v>3.8699436531491549E-2</v>
      </c>
      <c r="CA19" s="39">
        <f t="shared" si="10"/>
        <v>-1.9467644473772971E-2</v>
      </c>
      <c r="CB19" s="40">
        <f t="shared" si="10"/>
        <v>6.4924051421121343E-3</v>
      </c>
      <c r="CC19" s="2">
        <f t="shared" si="11"/>
        <v>0</v>
      </c>
      <c r="CD19" s="2">
        <f t="shared" si="11"/>
        <v>5.0342708648265511</v>
      </c>
      <c r="CE19" s="2">
        <f t="shared" si="11"/>
        <v>-254.62775983034979</v>
      </c>
      <c r="CF19" s="2">
        <f t="shared" si="11"/>
        <v>386.99436531491551</v>
      </c>
      <c r="CG19" s="29">
        <f t="shared" si="11"/>
        <v>-194.67644473772972</v>
      </c>
      <c r="CH19" s="31">
        <f t="shared" si="11"/>
        <v>64.924051421121348</v>
      </c>
    </row>
    <row r="20" spans="1:86" ht="13.5" thickBot="1" x14ac:dyDescent="0.25">
      <c r="A20" t="s">
        <v>46</v>
      </c>
      <c r="B20" t="s">
        <v>46</v>
      </c>
      <c r="C20" t="s">
        <v>47</v>
      </c>
      <c r="D20" t="s">
        <v>47</v>
      </c>
      <c r="E20" t="s">
        <v>42</v>
      </c>
      <c r="F20" s="59">
        <f t="shared" si="13"/>
        <v>46025</v>
      </c>
      <c r="G20" s="42" t="s">
        <v>41</v>
      </c>
      <c r="H20" s="43">
        <v>139.93</v>
      </c>
      <c r="I20" s="44">
        <v>11588.21</v>
      </c>
      <c r="J20" s="44">
        <v>828.77</v>
      </c>
      <c r="K20" s="44">
        <v>34231.15</v>
      </c>
      <c r="L20" s="45">
        <v>27048.09</v>
      </c>
      <c r="M20" s="46">
        <f t="shared" si="0"/>
        <v>73836.149999999994</v>
      </c>
      <c r="N20" t="s">
        <v>49</v>
      </c>
      <c r="O20" t="s">
        <v>49</v>
      </c>
      <c r="P20" t="s">
        <v>47</v>
      </c>
      <c r="Q20" t="s">
        <v>47</v>
      </c>
      <c r="R20" t="s">
        <v>42</v>
      </c>
      <c r="S20" s="59">
        <f t="shared" si="14"/>
        <v>45661</v>
      </c>
      <c r="T20" s="42" t="s">
        <v>41</v>
      </c>
      <c r="U20" s="43">
        <v>29.97</v>
      </c>
      <c r="V20" s="44">
        <v>14372.62</v>
      </c>
      <c r="W20" s="44">
        <v>180.81</v>
      </c>
      <c r="X20" s="44">
        <v>35136.33</v>
      </c>
      <c r="Y20" s="45">
        <v>32994.35</v>
      </c>
      <c r="Z20" s="47">
        <f t="shared" si="1"/>
        <v>82714.080000000002</v>
      </c>
      <c r="AA20" s="48">
        <f t="shared" si="2"/>
        <v>109.96000000000001</v>
      </c>
      <c r="AB20" s="49">
        <f t="shared" si="2"/>
        <v>-2784.4100000000017</v>
      </c>
      <c r="AC20" s="49">
        <f t="shared" si="2"/>
        <v>647.96</v>
      </c>
      <c r="AD20" s="49">
        <f t="shared" si="2"/>
        <v>-905.18000000000029</v>
      </c>
      <c r="AE20" s="50">
        <f t="shared" si="2"/>
        <v>-5946.2599999999984</v>
      </c>
      <c r="AF20" s="51">
        <f t="shared" si="2"/>
        <v>-8877.9300000000076</v>
      </c>
      <c r="AG20" s="52">
        <f t="shared" si="3"/>
        <v>3.6690023356690027</v>
      </c>
      <c r="AH20" s="53">
        <f t="shared" si="3"/>
        <v>-0.19373016193289752</v>
      </c>
      <c r="AI20" s="53">
        <f t="shared" si="3"/>
        <v>3.583651346717549</v>
      </c>
      <c r="AJ20" s="53">
        <f t="shared" si="3"/>
        <v>-2.5761939280511091E-2</v>
      </c>
      <c r="AK20" s="54">
        <f t="shared" si="3"/>
        <v>-0.18022055291284717</v>
      </c>
      <c r="AL20" s="55">
        <f t="shared" si="3"/>
        <v>-0.10733275398819654</v>
      </c>
      <c r="AM20" s="44">
        <v>139.93</v>
      </c>
      <c r="AN20" s="44">
        <v>2516.0700000000002</v>
      </c>
      <c r="AO20" s="44">
        <v>300.85000000000002</v>
      </c>
      <c r="AP20" s="44">
        <v>11414.8</v>
      </c>
      <c r="AQ20" s="45">
        <v>8038.63</v>
      </c>
      <c r="AR20" s="47">
        <f t="shared" si="4"/>
        <v>22410.28</v>
      </c>
      <c r="AS20" s="44">
        <v>29.97</v>
      </c>
      <c r="AT20" s="44">
        <v>3098.51</v>
      </c>
      <c r="AU20" s="44">
        <v>-95.62</v>
      </c>
      <c r="AV20" s="44">
        <v>10879.63</v>
      </c>
      <c r="AW20" s="45">
        <v>9633.6299999999992</v>
      </c>
      <c r="AX20" s="47">
        <f t="shared" si="5"/>
        <v>23546.12</v>
      </c>
      <c r="AY20" s="49">
        <f t="shared" si="6"/>
        <v>109.96000000000001</v>
      </c>
      <c r="AZ20" s="49">
        <f t="shared" si="6"/>
        <v>-582.44000000000005</v>
      </c>
      <c r="BA20" s="49">
        <f t="shared" si="6"/>
        <v>396.47</v>
      </c>
      <c r="BB20" s="49">
        <f t="shared" si="6"/>
        <v>535.17000000000007</v>
      </c>
      <c r="BC20" s="50">
        <f t="shared" si="6"/>
        <v>-1594.9999999999991</v>
      </c>
      <c r="BD20" s="51">
        <f t="shared" si="6"/>
        <v>-1135.8400000000001</v>
      </c>
      <c r="BE20" s="53">
        <f t="shared" si="7"/>
        <v>3.6690023356690027</v>
      </c>
      <c r="BF20" s="53">
        <f t="shared" si="7"/>
        <v>-0.18797421986696833</v>
      </c>
      <c r="BG20" s="53">
        <f t="shared" si="7"/>
        <v>-4.1463083037021544</v>
      </c>
      <c r="BH20" s="53">
        <f t="shared" si="7"/>
        <v>4.9190091942464965E-2</v>
      </c>
      <c r="BI20" s="54">
        <f t="shared" si="7"/>
        <v>-0.16556583551579199</v>
      </c>
      <c r="BJ20" s="55">
        <f t="shared" si="7"/>
        <v>-4.8238945524782861E-2</v>
      </c>
      <c r="BK20" s="56">
        <f t="shared" si="8"/>
        <v>1</v>
      </c>
      <c r="BL20" s="56">
        <f t="shared" si="8"/>
        <v>0.2171232658020523</v>
      </c>
      <c r="BM20" s="56">
        <f t="shared" si="8"/>
        <v>0.36300783088190935</v>
      </c>
      <c r="BN20" s="56">
        <f t="shared" si="8"/>
        <v>0.33346235811534225</v>
      </c>
      <c r="BO20" s="57">
        <f t="shared" si="8"/>
        <v>0.2971976949204177</v>
      </c>
      <c r="BP20" s="58">
        <f t="shared" si="8"/>
        <v>0.30351365828256216</v>
      </c>
      <c r="BQ20" s="56">
        <f t="shared" si="9"/>
        <v>1</v>
      </c>
      <c r="BR20" s="56">
        <f t="shared" si="9"/>
        <v>0.21558421498655081</v>
      </c>
      <c r="BS20" s="56">
        <f t="shared" si="9"/>
        <v>-0.52884243128145569</v>
      </c>
      <c r="BT20" s="56">
        <f t="shared" si="9"/>
        <v>0.30964047753422164</v>
      </c>
      <c r="BU20" s="57">
        <f t="shared" si="9"/>
        <v>0.29197817202036103</v>
      </c>
      <c r="BV20" s="58">
        <f t="shared" si="9"/>
        <v>0.2846688254285123</v>
      </c>
      <c r="BW20" s="56">
        <f t="shared" si="10"/>
        <v>0</v>
      </c>
      <c r="BX20" s="56">
        <f t="shared" si="10"/>
        <v>1.5390508155014859E-3</v>
      </c>
      <c r="BY20" s="56">
        <f t="shared" si="10"/>
        <v>0.89185026216336505</v>
      </c>
      <c r="BZ20" s="56">
        <f t="shared" si="10"/>
        <v>2.3821880581120614E-2</v>
      </c>
      <c r="CA20" s="57">
        <f t="shared" si="10"/>
        <v>5.2195229000566723E-3</v>
      </c>
      <c r="CB20" s="58">
        <f t="shared" si="10"/>
        <v>1.8844832854049864E-2</v>
      </c>
      <c r="CC20" s="44">
        <f t="shared" si="11"/>
        <v>0</v>
      </c>
      <c r="CD20" s="44">
        <f t="shared" si="11"/>
        <v>15.39050815501486</v>
      </c>
      <c r="CE20" s="44">
        <f t="shared" si="11"/>
        <v>8918.5026216336501</v>
      </c>
      <c r="CF20" s="44">
        <f t="shared" si="11"/>
        <v>238.21880581120612</v>
      </c>
      <c r="CG20" s="45">
        <f t="shared" si="11"/>
        <v>52.195229000566727</v>
      </c>
      <c r="CH20" s="47">
        <f t="shared" si="11"/>
        <v>188.44832854049864</v>
      </c>
    </row>
    <row r="21" spans="1:86" x14ac:dyDescent="0.2">
      <c r="A21" t="s">
        <v>46</v>
      </c>
      <c r="B21" t="s">
        <v>46</v>
      </c>
      <c r="C21" t="s">
        <v>47</v>
      </c>
      <c r="D21" t="s">
        <v>47</v>
      </c>
      <c r="E21" t="s">
        <v>43</v>
      </c>
      <c r="F21" s="4">
        <f t="shared" si="13"/>
        <v>46026</v>
      </c>
      <c r="G21" t="s">
        <v>35</v>
      </c>
      <c r="H21" s="28">
        <v>29.97</v>
      </c>
      <c r="I21" s="2">
        <v>7651.58</v>
      </c>
      <c r="J21" s="2">
        <v>223.07</v>
      </c>
      <c r="K21" s="2">
        <v>19386.400000000001</v>
      </c>
      <c r="L21" s="29">
        <v>17174.12</v>
      </c>
      <c r="M21" s="30">
        <f t="shared" si="0"/>
        <v>44465.14</v>
      </c>
      <c r="N21" t="s">
        <v>49</v>
      </c>
      <c r="O21" t="s">
        <v>49</v>
      </c>
      <c r="P21" t="s">
        <v>47</v>
      </c>
      <c r="Q21" t="s">
        <v>47</v>
      </c>
      <c r="R21" t="s">
        <v>43</v>
      </c>
      <c r="S21" s="4">
        <f t="shared" si="14"/>
        <v>45662</v>
      </c>
      <c r="T21" t="s">
        <v>35</v>
      </c>
      <c r="U21" s="28">
        <v>49.93</v>
      </c>
      <c r="V21" s="2">
        <v>7387.57</v>
      </c>
      <c r="W21" s="2">
        <v>460.86</v>
      </c>
      <c r="X21" s="2">
        <v>23207.13</v>
      </c>
      <c r="Y21" s="29">
        <v>16401.54</v>
      </c>
      <c r="Z21" s="31">
        <f t="shared" si="1"/>
        <v>47507.03</v>
      </c>
      <c r="AA21" s="32">
        <f t="shared" si="2"/>
        <v>-19.96</v>
      </c>
      <c r="AB21" s="5">
        <f t="shared" si="2"/>
        <v>264.01000000000022</v>
      </c>
      <c r="AC21" s="5">
        <f t="shared" si="2"/>
        <v>-237.79000000000002</v>
      </c>
      <c r="AD21" s="5">
        <f t="shared" si="2"/>
        <v>-3820.7299999999996</v>
      </c>
      <c r="AE21" s="33">
        <f t="shared" si="2"/>
        <v>772.57999999999811</v>
      </c>
      <c r="AF21" s="34">
        <f t="shared" si="2"/>
        <v>-3041.8899999999994</v>
      </c>
      <c r="AG21" s="35">
        <f t="shared" si="3"/>
        <v>-0.39975966352894055</v>
      </c>
      <c r="AH21" s="7">
        <f t="shared" si="3"/>
        <v>3.5737055621808012E-2</v>
      </c>
      <c r="AI21" s="7">
        <f t="shared" si="3"/>
        <v>-0.51597014277654818</v>
      </c>
      <c r="AJ21" s="7">
        <f t="shared" si="3"/>
        <v>-0.16463604073403301</v>
      </c>
      <c r="AK21" s="36">
        <f t="shared" si="3"/>
        <v>4.7104113394229936E-2</v>
      </c>
      <c r="AL21" s="37">
        <f t="shared" si="3"/>
        <v>-6.4030312987362073E-2</v>
      </c>
      <c r="AM21" s="2">
        <v>29.97</v>
      </c>
      <c r="AN21" s="2">
        <v>1641.77</v>
      </c>
      <c r="AO21" s="2">
        <v>50.56</v>
      </c>
      <c r="AP21" s="2">
        <v>6262.15</v>
      </c>
      <c r="AQ21" s="29">
        <v>4951.1099999999997</v>
      </c>
      <c r="AR21" s="31">
        <f t="shared" si="4"/>
        <v>12935.56</v>
      </c>
      <c r="AS21" s="2">
        <v>49.93</v>
      </c>
      <c r="AT21" s="2">
        <v>1566.49</v>
      </c>
      <c r="AU21" s="2">
        <v>111.13</v>
      </c>
      <c r="AV21" s="2">
        <v>7349.26</v>
      </c>
      <c r="AW21" s="29">
        <v>4707.66</v>
      </c>
      <c r="AX21" s="31">
        <f t="shared" si="5"/>
        <v>13784.470000000001</v>
      </c>
      <c r="AY21" s="5">
        <f t="shared" si="6"/>
        <v>-19.96</v>
      </c>
      <c r="AZ21" s="5">
        <f t="shared" si="6"/>
        <v>75.279999999999973</v>
      </c>
      <c r="BA21" s="5">
        <f t="shared" si="6"/>
        <v>-60.569999999999993</v>
      </c>
      <c r="BB21" s="5">
        <f t="shared" si="6"/>
        <v>-1087.1100000000006</v>
      </c>
      <c r="BC21" s="33">
        <f t="shared" si="6"/>
        <v>243.44999999999982</v>
      </c>
      <c r="BD21" s="34">
        <f t="shared" si="6"/>
        <v>-848.91000000000167</v>
      </c>
      <c r="BE21" s="7">
        <f t="shared" si="7"/>
        <v>-0.39975966352894055</v>
      </c>
      <c r="BF21" s="7">
        <f t="shared" si="7"/>
        <v>4.8056482965100303E-2</v>
      </c>
      <c r="BG21" s="7">
        <f t="shared" si="7"/>
        <v>-0.54503734365157919</v>
      </c>
      <c r="BH21" s="7">
        <f t="shared" si="7"/>
        <v>-0.14792101517703832</v>
      </c>
      <c r="BI21" s="36">
        <f t="shared" si="7"/>
        <v>5.1713590191305198E-2</v>
      </c>
      <c r="BJ21" s="37">
        <f t="shared" si="7"/>
        <v>-6.1584522292115806E-2</v>
      </c>
      <c r="BK21" s="38">
        <f t="shared" si="8"/>
        <v>1</v>
      </c>
      <c r="BL21" s="38">
        <f t="shared" si="8"/>
        <v>0.21456614189487661</v>
      </c>
      <c r="BM21" s="38">
        <f t="shared" si="8"/>
        <v>0.22665530999237909</v>
      </c>
      <c r="BN21" s="38">
        <f t="shared" si="8"/>
        <v>0.32301768249907148</v>
      </c>
      <c r="BO21" s="39">
        <f t="shared" si="8"/>
        <v>0.28828900694766313</v>
      </c>
      <c r="BP21" s="40">
        <f t="shared" si="8"/>
        <v>0.29091463559993286</v>
      </c>
      <c r="BQ21" s="38">
        <f t="shared" si="9"/>
        <v>1</v>
      </c>
      <c r="BR21" s="38">
        <f t="shared" si="9"/>
        <v>0.21204401447295931</v>
      </c>
      <c r="BS21" s="38">
        <f t="shared" si="9"/>
        <v>0.24113613678774462</v>
      </c>
      <c r="BT21" s="38">
        <f t="shared" si="9"/>
        <v>0.31668112343060084</v>
      </c>
      <c r="BU21" s="39">
        <f t="shared" si="9"/>
        <v>0.28702548663113342</v>
      </c>
      <c r="BV21" s="40">
        <f t="shared" si="9"/>
        <v>0.29015642527011271</v>
      </c>
      <c r="BW21" s="38">
        <f t="shared" si="10"/>
        <v>0</v>
      </c>
      <c r="BX21" s="38">
        <f t="shared" si="10"/>
        <v>2.5221274219172918E-3</v>
      </c>
      <c r="BY21" s="38">
        <f t="shared" si="10"/>
        <v>-1.4480826795365526E-2</v>
      </c>
      <c r="BZ21" s="38">
        <f t="shared" si="10"/>
        <v>6.3365590684706374E-3</v>
      </c>
      <c r="CA21" s="39">
        <f t="shared" si="10"/>
        <v>1.2635203165297093E-3</v>
      </c>
      <c r="CB21" s="40">
        <f t="shared" si="10"/>
        <v>7.5821032982015257E-4</v>
      </c>
      <c r="CC21" s="2">
        <f t="shared" si="11"/>
        <v>0</v>
      </c>
      <c r="CD21" s="2">
        <f t="shared" si="11"/>
        <v>25.221274219172919</v>
      </c>
      <c r="CE21" s="2">
        <f t="shared" si="11"/>
        <v>-144.80826795365525</v>
      </c>
      <c r="CF21" s="2">
        <f t="shared" si="11"/>
        <v>63.365590684706376</v>
      </c>
      <c r="CG21" s="29">
        <f t="shared" si="11"/>
        <v>12.635203165297092</v>
      </c>
      <c r="CH21" s="31">
        <f t="shared" si="11"/>
        <v>7.5821032982015257</v>
      </c>
    </row>
    <row r="22" spans="1:86" x14ac:dyDescent="0.2">
      <c r="A22" t="s">
        <v>46</v>
      </c>
      <c r="B22" t="s">
        <v>46</v>
      </c>
      <c r="C22" t="s">
        <v>47</v>
      </c>
      <c r="D22" t="s">
        <v>47</v>
      </c>
      <c r="E22" t="s">
        <v>43</v>
      </c>
      <c r="F22" s="27">
        <f t="shared" si="13"/>
        <v>46027</v>
      </c>
      <c r="G22" s="60" t="s">
        <v>36</v>
      </c>
      <c r="H22" s="28">
        <v>85.33</v>
      </c>
      <c r="I22" s="2">
        <v>7593.79</v>
      </c>
      <c r="J22" s="2">
        <v>358.09</v>
      </c>
      <c r="K22" s="2">
        <v>23720.959999999999</v>
      </c>
      <c r="L22" s="29">
        <v>23403.82</v>
      </c>
      <c r="M22" s="30">
        <f t="shared" si="0"/>
        <v>55161.99</v>
      </c>
      <c r="N22" t="s">
        <v>49</v>
      </c>
      <c r="O22" t="s">
        <v>49</v>
      </c>
      <c r="P22" t="s">
        <v>47</v>
      </c>
      <c r="Q22" t="s">
        <v>47</v>
      </c>
      <c r="R22" t="s">
        <v>43</v>
      </c>
      <c r="S22" s="27">
        <f t="shared" si="14"/>
        <v>45663</v>
      </c>
      <c r="T22" s="60" t="s">
        <v>36</v>
      </c>
      <c r="U22" s="28">
        <v>224.85</v>
      </c>
      <c r="V22" s="2">
        <v>8156.35</v>
      </c>
      <c r="W22" s="2">
        <v>514.13</v>
      </c>
      <c r="X22" s="2">
        <v>33307.07</v>
      </c>
      <c r="Y22" s="29">
        <v>32807.79</v>
      </c>
      <c r="Z22" s="31">
        <f t="shared" si="1"/>
        <v>75010.19</v>
      </c>
      <c r="AA22" s="32">
        <f t="shared" si="2"/>
        <v>-139.51999999999998</v>
      </c>
      <c r="AB22" s="5">
        <f t="shared" si="2"/>
        <v>-562.5600000000004</v>
      </c>
      <c r="AC22" s="5">
        <f t="shared" si="2"/>
        <v>-156.04000000000002</v>
      </c>
      <c r="AD22" s="5">
        <f t="shared" si="2"/>
        <v>-9586.11</v>
      </c>
      <c r="AE22" s="33">
        <f t="shared" si="2"/>
        <v>-9403.9700000000012</v>
      </c>
      <c r="AF22" s="34">
        <f t="shared" si="2"/>
        <v>-19848.200000000004</v>
      </c>
      <c r="AG22" s="35">
        <f t="shared" si="3"/>
        <v>-0.62050255726039572</v>
      </c>
      <c r="AH22" s="7">
        <f t="shared" si="3"/>
        <v>-6.8972027929159532E-2</v>
      </c>
      <c r="AI22" s="7">
        <f t="shared" si="3"/>
        <v>-0.3035030050765371</v>
      </c>
      <c r="AJ22" s="7">
        <f t="shared" si="3"/>
        <v>-0.28781006555064736</v>
      </c>
      <c r="AK22" s="36">
        <f t="shared" si="3"/>
        <v>-0.28663832583663823</v>
      </c>
      <c r="AL22" s="37">
        <f t="shared" si="3"/>
        <v>-0.26460671543426306</v>
      </c>
      <c r="AM22" s="2">
        <v>85.33</v>
      </c>
      <c r="AN22" s="2">
        <v>1578.31</v>
      </c>
      <c r="AO22" s="2">
        <v>77.760000000000005</v>
      </c>
      <c r="AP22" s="2">
        <v>7700.8</v>
      </c>
      <c r="AQ22" s="29">
        <v>6956.31</v>
      </c>
      <c r="AR22" s="31">
        <f t="shared" si="4"/>
        <v>16398.510000000002</v>
      </c>
      <c r="AS22" s="2">
        <v>224.85</v>
      </c>
      <c r="AT22" s="2">
        <v>1594.3</v>
      </c>
      <c r="AU22" s="2">
        <v>218.94</v>
      </c>
      <c r="AV22" s="2">
        <v>10130.4</v>
      </c>
      <c r="AW22" s="29">
        <v>9014.1</v>
      </c>
      <c r="AX22" s="31">
        <f t="shared" si="5"/>
        <v>21182.59</v>
      </c>
      <c r="AY22" s="5">
        <f t="shared" si="6"/>
        <v>-139.51999999999998</v>
      </c>
      <c r="AZ22" s="5">
        <f t="shared" si="6"/>
        <v>-15.990000000000009</v>
      </c>
      <c r="BA22" s="5">
        <f t="shared" si="6"/>
        <v>-141.18</v>
      </c>
      <c r="BB22" s="5">
        <f t="shared" si="6"/>
        <v>-2429.5999999999995</v>
      </c>
      <c r="BC22" s="33">
        <f t="shared" si="6"/>
        <v>-2057.79</v>
      </c>
      <c r="BD22" s="34">
        <f t="shared" si="6"/>
        <v>-4784.0799999999981</v>
      </c>
      <c r="BE22" s="7">
        <f t="shared" si="7"/>
        <v>-0.62050255726039572</v>
      </c>
      <c r="BF22" s="7">
        <f t="shared" si="7"/>
        <v>-1.0029480022580448E-2</v>
      </c>
      <c r="BG22" s="7">
        <f t="shared" si="7"/>
        <v>-0.64483420115100032</v>
      </c>
      <c r="BH22" s="7">
        <f t="shared" si="7"/>
        <v>-0.23983258311616515</v>
      </c>
      <c r="BI22" s="36">
        <f t="shared" si="7"/>
        <v>-0.22828568575897759</v>
      </c>
      <c r="BJ22" s="37">
        <f t="shared" si="7"/>
        <v>-0.22584962462097402</v>
      </c>
      <c r="BK22" s="38">
        <f t="shared" si="8"/>
        <v>1</v>
      </c>
      <c r="BL22" s="38">
        <f t="shared" si="8"/>
        <v>0.20784219737443357</v>
      </c>
      <c r="BM22" s="38">
        <f t="shared" si="8"/>
        <v>0.21715211259739176</v>
      </c>
      <c r="BN22" s="38">
        <f t="shared" si="8"/>
        <v>0.32464116123462122</v>
      </c>
      <c r="BO22" s="39">
        <f t="shared" si="8"/>
        <v>0.2972296830175587</v>
      </c>
      <c r="BP22" s="40">
        <f t="shared" si="8"/>
        <v>0.29727915907312269</v>
      </c>
      <c r="BQ22" s="38">
        <f t="shared" si="9"/>
        <v>1</v>
      </c>
      <c r="BR22" s="38">
        <f t="shared" si="9"/>
        <v>0.19546733526638752</v>
      </c>
      <c r="BS22" s="38">
        <f t="shared" si="9"/>
        <v>0.42584560325209575</v>
      </c>
      <c r="BT22" s="38">
        <f t="shared" si="9"/>
        <v>0.30415164107800535</v>
      </c>
      <c r="BU22" s="39">
        <f t="shared" si="9"/>
        <v>0.27475486767014784</v>
      </c>
      <c r="BV22" s="40">
        <f t="shared" si="9"/>
        <v>0.28239616510770071</v>
      </c>
      <c r="BW22" s="38">
        <f t="shared" si="10"/>
        <v>0</v>
      </c>
      <c r="BX22" s="38">
        <f t="shared" si="10"/>
        <v>1.2374862108046059E-2</v>
      </c>
      <c r="BY22" s="38">
        <f t="shared" si="10"/>
        <v>-0.20869349065470399</v>
      </c>
      <c r="BZ22" s="38">
        <f t="shared" si="10"/>
        <v>2.048952015661587E-2</v>
      </c>
      <c r="CA22" s="39">
        <f t="shared" si="10"/>
        <v>2.2474815347410859E-2</v>
      </c>
      <c r="CB22" s="40">
        <f t="shared" si="10"/>
        <v>1.4882993965421976E-2</v>
      </c>
      <c r="CC22" s="2">
        <f t="shared" si="11"/>
        <v>0</v>
      </c>
      <c r="CD22" s="2">
        <f t="shared" si="11"/>
        <v>123.74862108046058</v>
      </c>
      <c r="CE22" s="2">
        <f t="shared" si="11"/>
        <v>-2086.9349065470401</v>
      </c>
      <c r="CF22" s="2">
        <f t="shared" si="11"/>
        <v>204.8952015661587</v>
      </c>
      <c r="CG22" s="29">
        <f t="shared" si="11"/>
        <v>224.74815347410859</v>
      </c>
      <c r="CH22" s="31">
        <f t="shared" si="11"/>
        <v>148.82993965421974</v>
      </c>
    </row>
    <row r="23" spans="1:86" x14ac:dyDescent="0.2">
      <c r="A23" t="s">
        <v>46</v>
      </c>
      <c r="B23" t="s">
        <v>46</v>
      </c>
      <c r="C23" t="s">
        <v>47</v>
      </c>
      <c r="D23" t="s">
        <v>47</v>
      </c>
      <c r="E23" t="s">
        <v>43</v>
      </c>
      <c r="F23" s="27">
        <f t="shared" si="13"/>
        <v>46028</v>
      </c>
      <c r="G23" s="60" t="s">
        <v>37</v>
      </c>
      <c r="H23" s="28">
        <v>24.95</v>
      </c>
      <c r="I23" s="2">
        <v>7734.18</v>
      </c>
      <c r="J23" s="2">
        <v>368.37</v>
      </c>
      <c r="K23" s="2">
        <v>28623.919999999998</v>
      </c>
      <c r="L23" s="29">
        <v>22686.61</v>
      </c>
      <c r="M23" s="30">
        <f t="shared" si="0"/>
        <v>59438.03</v>
      </c>
      <c r="N23" t="s">
        <v>49</v>
      </c>
      <c r="O23" t="s">
        <v>49</v>
      </c>
      <c r="P23" t="s">
        <v>47</v>
      </c>
      <c r="Q23" t="s">
        <v>47</v>
      </c>
      <c r="R23" t="s">
        <v>43</v>
      </c>
      <c r="S23" s="27">
        <f t="shared" si="14"/>
        <v>45664</v>
      </c>
      <c r="T23" s="60" t="s">
        <v>37</v>
      </c>
      <c r="U23" s="28">
        <v>49.93</v>
      </c>
      <c r="V23" s="2">
        <v>7037.43</v>
      </c>
      <c r="W23" s="2">
        <v>240.4</v>
      </c>
      <c r="X23" s="2">
        <v>23269.05</v>
      </c>
      <c r="Y23" s="29">
        <v>20585.900000000001</v>
      </c>
      <c r="Z23" s="31">
        <f t="shared" si="1"/>
        <v>51182.71</v>
      </c>
      <c r="AA23" s="32">
        <f t="shared" ref="AA23:AF65" si="15">+H23-U23</f>
        <v>-24.98</v>
      </c>
      <c r="AB23" s="5">
        <f t="shared" si="15"/>
        <v>696.75</v>
      </c>
      <c r="AC23" s="5">
        <f t="shared" si="15"/>
        <v>127.97</v>
      </c>
      <c r="AD23" s="5">
        <f t="shared" si="15"/>
        <v>5354.869999999999</v>
      </c>
      <c r="AE23" s="33">
        <f t="shared" si="15"/>
        <v>2100.7099999999991</v>
      </c>
      <c r="AF23" s="34">
        <f t="shared" si="15"/>
        <v>8255.32</v>
      </c>
      <c r="AG23" s="35">
        <f t="shared" ref="AG23:AL65" si="16">AA23/U23</f>
        <v>-0.5003004205888244</v>
      </c>
      <c r="AH23" s="7">
        <f t="shared" si="16"/>
        <v>9.9006313384289432E-2</v>
      </c>
      <c r="AI23" s="7">
        <f t="shared" si="16"/>
        <v>0.5323211314475873</v>
      </c>
      <c r="AJ23" s="7">
        <f t="shared" si="16"/>
        <v>0.23012843240269798</v>
      </c>
      <c r="AK23" s="36">
        <f t="shared" si="16"/>
        <v>0.10204606065316546</v>
      </c>
      <c r="AL23" s="37">
        <f t="shared" si="16"/>
        <v>0.16129118602746903</v>
      </c>
      <c r="AM23" s="2">
        <v>24.95</v>
      </c>
      <c r="AN23" s="2">
        <v>1561.99</v>
      </c>
      <c r="AO23" s="2">
        <v>110.31</v>
      </c>
      <c r="AP23" s="2">
        <v>10601.75</v>
      </c>
      <c r="AQ23" s="29">
        <v>7092.67</v>
      </c>
      <c r="AR23" s="31">
        <f t="shared" si="4"/>
        <v>19391.669999999998</v>
      </c>
      <c r="AS23" s="2">
        <v>49.93</v>
      </c>
      <c r="AT23" s="2">
        <v>1459.36</v>
      </c>
      <c r="AU23" s="2">
        <v>88.1</v>
      </c>
      <c r="AV23" s="2">
        <v>9456.19</v>
      </c>
      <c r="AW23" s="29">
        <v>5087.8999999999996</v>
      </c>
      <c r="AX23" s="31">
        <f t="shared" si="5"/>
        <v>16141.48</v>
      </c>
      <c r="AY23" s="5">
        <f t="shared" ref="AY23:BD65" si="17">+AM23-AS23</f>
        <v>-24.98</v>
      </c>
      <c r="AZ23" s="5">
        <f t="shared" si="17"/>
        <v>102.63000000000011</v>
      </c>
      <c r="BA23" s="5">
        <f t="shared" si="17"/>
        <v>22.210000000000008</v>
      </c>
      <c r="BB23" s="5">
        <f t="shared" si="17"/>
        <v>1145.5599999999995</v>
      </c>
      <c r="BC23" s="33">
        <f t="shared" si="17"/>
        <v>2004.7700000000004</v>
      </c>
      <c r="BD23" s="34">
        <f t="shared" si="17"/>
        <v>3250.1899999999987</v>
      </c>
      <c r="BE23" s="7">
        <f t="shared" ref="BE23:BJ65" si="18">AY23/AS23</f>
        <v>-0.5003004205888244</v>
      </c>
      <c r="BF23" s="7">
        <f t="shared" si="18"/>
        <v>7.0325348097796378E-2</v>
      </c>
      <c r="BG23" s="7">
        <f t="shared" si="18"/>
        <v>0.25209988649262211</v>
      </c>
      <c r="BH23" s="7">
        <f t="shared" si="18"/>
        <v>0.12114392794561017</v>
      </c>
      <c r="BI23" s="36">
        <f t="shared" si="18"/>
        <v>0.39402700524774475</v>
      </c>
      <c r="BJ23" s="37">
        <f t="shared" si="18"/>
        <v>0.20135638119924559</v>
      </c>
      <c r="BK23" s="38">
        <f t="shared" ref="BK23:BP65" si="19">IFERROR(AM23/H23,0)</f>
        <v>1</v>
      </c>
      <c r="BL23" s="38">
        <f t="shared" si="19"/>
        <v>0.20195935444998694</v>
      </c>
      <c r="BM23" s="38">
        <f t="shared" si="19"/>
        <v>0.29945435296033879</v>
      </c>
      <c r="BN23" s="38">
        <f t="shared" si="19"/>
        <v>0.3703807864191907</v>
      </c>
      <c r="BO23" s="39">
        <f t="shared" si="19"/>
        <v>0.31263683732386638</v>
      </c>
      <c r="BP23" s="40">
        <f t="shared" si="19"/>
        <v>0.32625021387821901</v>
      </c>
      <c r="BQ23" s="38">
        <f t="shared" ref="BQ23:BV65" si="20">IFERROR(AS23/U23,0)</f>
        <v>1</v>
      </c>
      <c r="BR23" s="38">
        <f t="shared" si="20"/>
        <v>0.20737115680013865</v>
      </c>
      <c r="BS23" s="38">
        <f t="shared" si="20"/>
        <v>0.3664725457570715</v>
      </c>
      <c r="BT23" s="38">
        <f t="shared" si="20"/>
        <v>0.40638487604779744</v>
      </c>
      <c r="BU23" s="39">
        <f t="shared" si="20"/>
        <v>0.24715460582243182</v>
      </c>
      <c r="BV23" s="40">
        <f t="shared" si="20"/>
        <v>0.31536978014645961</v>
      </c>
      <c r="BW23" s="38">
        <f t="shared" ref="BW23:CB65" si="21">+BK23-BQ23</f>
        <v>0</v>
      </c>
      <c r="BX23" s="38">
        <f t="shared" si="21"/>
        <v>-5.4118023501517065E-3</v>
      </c>
      <c r="BY23" s="38">
        <f t="shared" si="21"/>
        <v>-6.7018192796732712E-2</v>
      </c>
      <c r="BZ23" s="38">
        <f t="shared" si="21"/>
        <v>-3.6004089628606739E-2</v>
      </c>
      <c r="CA23" s="39">
        <f t="shared" si="21"/>
        <v>6.5482231501434562E-2</v>
      </c>
      <c r="CB23" s="40">
        <f t="shared" si="21"/>
        <v>1.0880433731759398E-2</v>
      </c>
      <c r="CC23" s="2">
        <f t="shared" ref="CC23:CH65" si="22">BW23*10000</f>
        <v>0</v>
      </c>
      <c r="CD23" s="2">
        <f t="shared" si="22"/>
        <v>-54.118023501517065</v>
      </c>
      <c r="CE23" s="2">
        <f t="shared" si="22"/>
        <v>-670.18192796732717</v>
      </c>
      <c r="CF23" s="2">
        <f t="shared" si="22"/>
        <v>-360.04089628606738</v>
      </c>
      <c r="CG23" s="29">
        <f t="shared" si="22"/>
        <v>654.82231501434558</v>
      </c>
      <c r="CH23" s="31">
        <f t="shared" si="22"/>
        <v>108.80433731759398</v>
      </c>
    </row>
    <row r="24" spans="1:86" x14ac:dyDescent="0.2">
      <c r="A24" t="s">
        <v>46</v>
      </c>
      <c r="B24" t="s">
        <v>46</v>
      </c>
      <c r="C24" t="s">
        <v>47</v>
      </c>
      <c r="D24" t="s">
        <v>47</v>
      </c>
      <c r="E24" t="s">
        <v>43</v>
      </c>
      <c r="F24" s="27">
        <f t="shared" si="13"/>
        <v>46029</v>
      </c>
      <c r="G24" s="60" t="s">
        <v>38</v>
      </c>
      <c r="H24" s="28">
        <v>74.94</v>
      </c>
      <c r="I24" s="2">
        <v>11294.36</v>
      </c>
      <c r="J24" s="2">
        <v>620.16</v>
      </c>
      <c r="K24" s="2">
        <v>47284.79</v>
      </c>
      <c r="L24" s="29">
        <v>55953.33</v>
      </c>
      <c r="M24" s="30">
        <f t="shared" si="0"/>
        <v>115227.58</v>
      </c>
      <c r="N24" t="s">
        <v>49</v>
      </c>
      <c r="O24" t="s">
        <v>49</v>
      </c>
      <c r="P24" t="s">
        <v>47</v>
      </c>
      <c r="Q24" t="s">
        <v>47</v>
      </c>
      <c r="R24" t="s">
        <v>43</v>
      </c>
      <c r="S24" s="27">
        <f t="shared" si="14"/>
        <v>45665</v>
      </c>
      <c r="T24" s="60" t="s">
        <v>38</v>
      </c>
      <c r="U24" s="28">
        <v>69.510000000000005</v>
      </c>
      <c r="V24" s="2">
        <v>10062.540000000001</v>
      </c>
      <c r="W24" s="2">
        <v>545.08000000000004</v>
      </c>
      <c r="X24" s="2">
        <v>33892.120000000003</v>
      </c>
      <c r="Y24" s="29">
        <v>35393.370000000003</v>
      </c>
      <c r="Z24" s="31">
        <f t="shared" si="1"/>
        <v>79962.62</v>
      </c>
      <c r="AA24" s="32">
        <f t="shared" si="15"/>
        <v>5.4299999999999926</v>
      </c>
      <c r="AB24" s="5">
        <f t="shared" si="15"/>
        <v>1231.8199999999997</v>
      </c>
      <c r="AC24" s="5">
        <f t="shared" si="15"/>
        <v>75.079999999999927</v>
      </c>
      <c r="AD24" s="5">
        <f t="shared" si="15"/>
        <v>13392.669999999998</v>
      </c>
      <c r="AE24" s="33">
        <f t="shared" si="15"/>
        <v>20559.96</v>
      </c>
      <c r="AF24" s="34">
        <f t="shared" si="15"/>
        <v>35264.960000000006</v>
      </c>
      <c r="AG24" s="35">
        <f t="shared" si="16"/>
        <v>7.8118256365990388E-2</v>
      </c>
      <c r="AH24" s="7">
        <f t="shared" si="16"/>
        <v>0.12241640778570814</v>
      </c>
      <c r="AI24" s="7">
        <f t="shared" si="16"/>
        <v>0.13774124899097365</v>
      </c>
      <c r="AJ24" s="7">
        <f t="shared" si="16"/>
        <v>0.39515586513915318</v>
      </c>
      <c r="AK24" s="36">
        <f t="shared" si="16"/>
        <v>0.58089862592909347</v>
      </c>
      <c r="AL24" s="37">
        <f t="shared" si="16"/>
        <v>0.44101806569119434</v>
      </c>
      <c r="AM24" s="2">
        <v>74.94</v>
      </c>
      <c r="AN24" s="2">
        <v>2305.6999999999998</v>
      </c>
      <c r="AO24" s="2">
        <v>59.32</v>
      </c>
      <c r="AP24" s="2">
        <v>23708.37</v>
      </c>
      <c r="AQ24" s="29">
        <v>13505.36</v>
      </c>
      <c r="AR24" s="31">
        <f t="shared" si="4"/>
        <v>39653.69</v>
      </c>
      <c r="AS24" s="2">
        <v>69.510000000000005</v>
      </c>
      <c r="AT24" s="2">
        <v>1933.2</v>
      </c>
      <c r="AU24" s="2">
        <v>144.21</v>
      </c>
      <c r="AV24" s="2">
        <v>11671.6</v>
      </c>
      <c r="AW24" s="29">
        <v>9775.26</v>
      </c>
      <c r="AX24" s="31">
        <f t="shared" si="5"/>
        <v>23593.78</v>
      </c>
      <c r="AY24" s="5">
        <f t="shared" si="17"/>
        <v>5.4299999999999926</v>
      </c>
      <c r="AZ24" s="5">
        <f t="shared" si="17"/>
        <v>372.49999999999977</v>
      </c>
      <c r="BA24" s="5">
        <f t="shared" si="17"/>
        <v>-84.890000000000015</v>
      </c>
      <c r="BB24" s="5">
        <f t="shared" si="17"/>
        <v>12036.769999999999</v>
      </c>
      <c r="BC24" s="33">
        <f t="shared" si="17"/>
        <v>3730.1000000000004</v>
      </c>
      <c r="BD24" s="34">
        <f t="shared" si="17"/>
        <v>16059.910000000003</v>
      </c>
      <c r="BE24" s="7">
        <f t="shared" si="18"/>
        <v>7.8118256365990388E-2</v>
      </c>
      <c r="BF24" s="7">
        <f t="shared" si="18"/>
        <v>0.19268570246223865</v>
      </c>
      <c r="BG24" s="7">
        <f t="shared" si="18"/>
        <v>-0.58865543304902579</v>
      </c>
      <c r="BH24" s="7">
        <f t="shared" si="18"/>
        <v>1.0312870557592788</v>
      </c>
      <c r="BI24" s="36">
        <f t="shared" si="18"/>
        <v>0.3815857583327707</v>
      </c>
      <c r="BJ24" s="37">
        <f t="shared" si="18"/>
        <v>0.68068406164675621</v>
      </c>
      <c r="BK24" s="38">
        <f t="shared" si="19"/>
        <v>1</v>
      </c>
      <c r="BL24" s="38">
        <f t="shared" si="19"/>
        <v>0.20414614019740823</v>
      </c>
      <c r="BM24" s="38">
        <f t="shared" si="19"/>
        <v>9.5652734778121778E-2</v>
      </c>
      <c r="BN24" s="38">
        <f t="shared" si="19"/>
        <v>0.50139526896492503</v>
      </c>
      <c r="BO24" s="39">
        <f t="shared" si="19"/>
        <v>0.24136829747219693</v>
      </c>
      <c r="BP24" s="40">
        <f t="shared" si="19"/>
        <v>0.34413367008141627</v>
      </c>
      <c r="BQ24" s="38">
        <f t="shared" si="20"/>
        <v>1</v>
      </c>
      <c r="BR24" s="38">
        <f t="shared" si="20"/>
        <v>0.19211849095755146</v>
      </c>
      <c r="BS24" s="38">
        <f t="shared" si="20"/>
        <v>0.26456666911279075</v>
      </c>
      <c r="BT24" s="38">
        <f t="shared" si="20"/>
        <v>0.34437503466882569</v>
      </c>
      <c r="BU24" s="39">
        <f t="shared" si="20"/>
        <v>0.27618901506129534</v>
      </c>
      <c r="BV24" s="40">
        <f t="shared" si="20"/>
        <v>0.29506011683959332</v>
      </c>
      <c r="BW24" s="38">
        <f t="shared" si="21"/>
        <v>0</v>
      </c>
      <c r="BX24" s="38">
        <f t="shared" si="21"/>
        <v>1.2027649239856775E-2</v>
      </c>
      <c r="BY24" s="38">
        <f t="shared" si="21"/>
        <v>-0.16891393433466897</v>
      </c>
      <c r="BZ24" s="38">
        <f t="shared" si="21"/>
        <v>0.15702023429609935</v>
      </c>
      <c r="CA24" s="39">
        <f t="shared" si="21"/>
        <v>-3.482071758909841E-2</v>
      </c>
      <c r="CB24" s="40">
        <f t="shared" si="21"/>
        <v>4.9073553241822943E-2</v>
      </c>
      <c r="CC24" s="2">
        <f t="shared" si="22"/>
        <v>0</v>
      </c>
      <c r="CD24" s="2">
        <f t="shared" si="22"/>
        <v>120.27649239856774</v>
      </c>
      <c r="CE24" s="2">
        <f t="shared" si="22"/>
        <v>-1689.1393433466897</v>
      </c>
      <c r="CF24" s="2">
        <f t="shared" si="22"/>
        <v>1570.2023429609935</v>
      </c>
      <c r="CG24" s="29">
        <f t="shared" si="22"/>
        <v>-348.2071758909841</v>
      </c>
      <c r="CH24" s="31">
        <f t="shared" si="22"/>
        <v>490.73553241822941</v>
      </c>
    </row>
    <row r="25" spans="1:86" x14ac:dyDescent="0.2">
      <c r="A25" t="s">
        <v>46</v>
      </c>
      <c r="B25" t="s">
        <v>46</v>
      </c>
      <c r="C25" t="s">
        <v>47</v>
      </c>
      <c r="D25" t="s">
        <v>47</v>
      </c>
      <c r="E25" t="s">
        <v>43</v>
      </c>
      <c r="F25" s="27">
        <f t="shared" si="13"/>
        <v>46030</v>
      </c>
      <c r="G25" s="60" t="s">
        <v>39</v>
      </c>
      <c r="H25" s="28">
        <v>184.87</v>
      </c>
      <c r="I25" s="2">
        <v>10152.49</v>
      </c>
      <c r="J25" s="2">
        <v>287.05</v>
      </c>
      <c r="K25" s="2">
        <v>39927.03</v>
      </c>
      <c r="L25" s="29">
        <v>36799.69</v>
      </c>
      <c r="M25" s="30">
        <f t="shared" si="0"/>
        <v>87351.13</v>
      </c>
      <c r="N25" t="s">
        <v>49</v>
      </c>
      <c r="O25" t="s">
        <v>49</v>
      </c>
      <c r="P25" t="s">
        <v>47</v>
      </c>
      <c r="Q25" t="s">
        <v>47</v>
      </c>
      <c r="R25" t="s">
        <v>43</v>
      </c>
      <c r="S25" s="27">
        <f t="shared" si="14"/>
        <v>45666</v>
      </c>
      <c r="T25" s="60" t="s">
        <v>39</v>
      </c>
      <c r="U25" s="28">
        <v>187.65</v>
      </c>
      <c r="V25" s="2">
        <v>11592.09</v>
      </c>
      <c r="W25" s="2">
        <v>621.27</v>
      </c>
      <c r="X25" s="2">
        <v>31064.78</v>
      </c>
      <c r="Y25" s="29">
        <v>23769.040000000001</v>
      </c>
      <c r="Z25" s="31">
        <f t="shared" si="1"/>
        <v>67234.83</v>
      </c>
      <c r="AA25" s="32">
        <f t="shared" si="15"/>
        <v>-2.7800000000000011</v>
      </c>
      <c r="AB25" s="5">
        <f t="shared" si="15"/>
        <v>-1439.6000000000004</v>
      </c>
      <c r="AC25" s="5">
        <f t="shared" si="15"/>
        <v>-334.21999999999997</v>
      </c>
      <c r="AD25" s="5">
        <f t="shared" si="15"/>
        <v>8862.25</v>
      </c>
      <c r="AE25" s="33">
        <f t="shared" si="15"/>
        <v>13030.650000000001</v>
      </c>
      <c r="AF25" s="34">
        <f t="shared" si="15"/>
        <v>20116.300000000003</v>
      </c>
      <c r="AG25" s="35">
        <f t="shared" si="16"/>
        <v>-1.4814814814814821E-2</v>
      </c>
      <c r="AH25" s="7">
        <f t="shared" si="16"/>
        <v>-0.12418813173465702</v>
      </c>
      <c r="AI25" s="7">
        <f t="shared" si="16"/>
        <v>-0.53796256056143055</v>
      </c>
      <c r="AJ25" s="7">
        <f t="shared" si="16"/>
        <v>0.28528288305920724</v>
      </c>
      <c r="AK25" s="36">
        <f t="shared" si="16"/>
        <v>0.54821944849266113</v>
      </c>
      <c r="AL25" s="37">
        <f t="shared" si="16"/>
        <v>0.29919462873632613</v>
      </c>
      <c r="AM25" s="2">
        <v>144.15</v>
      </c>
      <c r="AN25" s="2">
        <v>2155.58</v>
      </c>
      <c r="AO25" s="2">
        <v>68.3</v>
      </c>
      <c r="AP25" s="2">
        <v>16125.33</v>
      </c>
      <c r="AQ25" s="29">
        <v>9842.5499999999993</v>
      </c>
      <c r="AR25" s="31">
        <f t="shared" si="4"/>
        <v>28335.91</v>
      </c>
      <c r="AS25" s="2">
        <v>187.65</v>
      </c>
      <c r="AT25" s="2">
        <v>2355.7199999999998</v>
      </c>
      <c r="AU25" s="2">
        <v>269.43</v>
      </c>
      <c r="AV25" s="2">
        <v>10625.82</v>
      </c>
      <c r="AW25" s="29">
        <v>6628.73</v>
      </c>
      <c r="AX25" s="31">
        <f t="shared" si="5"/>
        <v>20067.349999999999</v>
      </c>
      <c r="AY25" s="5">
        <f t="shared" si="17"/>
        <v>-43.5</v>
      </c>
      <c r="AZ25" s="5">
        <f t="shared" si="17"/>
        <v>-200.13999999999987</v>
      </c>
      <c r="BA25" s="5">
        <f t="shared" si="17"/>
        <v>-201.13</v>
      </c>
      <c r="BB25" s="5">
        <f t="shared" si="17"/>
        <v>5499.51</v>
      </c>
      <c r="BC25" s="33">
        <f t="shared" si="17"/>
        <v>3213.8199999999997</v>
      </c>
      <c r="BD25" s="34">
        <f t="shared" si="17"/>
        <v>8268.5600000000013</v>
      </c>
      <c r="BE25" s="7">
        <f t="shared" si="18"/>
        <v>-0.23181454836131093</v>
      </c>
      <c r="BF25" s="7">
        <f t="shared" si="18"/>
        <v>-8.4959163228227413E-2</v>
      </c>
      <c r="BG25" s="7">
        <f t="shared" si="18"/>
        <v>-0.74650187432728354</v>
      </c>
      <c r="BH25" s="7">
        <f t="shared" si="18"/>
        <v>0.51756099764535823</v>
      </c>
      <c r="BI25" s="36">
        <f t="shared" si="18"/>
        <v>0.48483193613256231</v>
      </c>
      <c r="BJ25" s="37">
        <f t="shared" si="18"/>
        <v>0.41204045377192317</v>
      </c>
      <c r="BK25" s="38">
        <f t="shared" si="19"/>
        <v>0.77973711256558664</v>
      </c>
      <c r="BL25" s="38">
        <f t="shared" si="19"/>
        <v>0.21232032732856668</v>
      </c>
      <c r="BM25" s="38">
        <f t="shared" si="19"/>
        <v>0.23793764152586655</v>
      </c>
      <c r="BN25" s="38">
        <f t="shared" si="19"/>
        <v>0.40387000986549715</v>
      </c>
      <c r="BO25" s="39">
        <f t="shared" si="19"/>
        <v>0.26746285090988536</v>
      </c>
      <c r="BP25" s="40">
        <f t="shared" si="19"/>
        <v>0.32439088080486195</v>
      </c>
      <c r="BQ25" s="38">
        <f t="shared" si="20"/>
        <v>1</v>
      </c>
      <c r="BR25" s="38">
        <f t="shared" si="20"/>
        <v>0.20321788391912068</v>
      </c>
      <c r="BS25" s="38">
        <f t="shared" si="20"/>
        <v>0.43367617943889131</v>
      </c>
      <c r="BT25" s="38">
        <f t="shared" si="20"/>
        <v>0.3420536054013581</v>
      </c>
      <c r="BU25" s="39">
        <f t="shared" si="20"/>
        <v>0.27888084668122898</v>
      </c>
      <c r="BV25" s="40">
        <f t="shared" si="20"/>
        <v>0.29846658346574234</v>
      </c>
      <c r="BW25" s="38">
        <f t="shared" si="21"/>
        <v>-0.22026288743441336</v>
      </c>
      <c r="BX25" s="38">
        <f t="shared" si="21"/>
        <v>9.1024434094459927E-3</v>
      </c>
      <c r="BY25" s="38">
        <f t="shared" si="21"/>
        <v>-0.19573853791302476</v>
      </c>
      <c r="BZ25" s="38">
        <f t="shared" si="21"/>
        <v>6.1816404464139052E-2</v>
      </c>
      <c r="CA25" s="39">
        <f t="shared" si="21"/>
        <v>-1.1417995771343614E-2</v>
      </c>
      <c r="CB25" s="40">
        <f t="shared" si="21"/>
        <v>2.5924297339119606E-2</v>
      </c>
      <c r="CC25" s="2">
        <f t="shared" si="22"/>
        <v>-2202.6288743441337</v>
      </c>
      <c r="CD25" s="2">
        <f t="shared" si="22"/>
        <v>91.024434094459934</v>
      </c>
      <c r="CE25" s="2">
        <f t="shared" si="22"/>
        <v>-1957.3853791302477</v>
      </c>
      <c r="CF25" s="2">
        <f t="shared" si="22"/>
        <v>618.16404464139055</v>
      </c>
      <c r="CG25" s="29">
        <f t="shared" si="22"/>
        <v>-114.17995771343614</v>
      </c>
      <c r="CH25" s="31">
        <f t="shared" si="22"/>
        <v>259.24297339119607</v>
      </c>
    </row>
    <row r="26" spans="1:86" x14ac:dyDescent="0.2">
      <c r="A26" t="s">
        <v>46</v>
      </c>
      <c r="B26" t="s">
        <v>46</v>
      </c>
      <c r="C26" t="s">
        <v>47</v>
      </c>
      <c r="D26" t="s">
        <v>47</v>
      </c>
      <c r="E26" t="s">
        <v>43</v>
      </c>
      <c r="F26" s="27">
        <f t="shared" si="13"/>
        <v>46031</v>
      </c>
      <c r="G26" s="60" t="s">
        <v>40</v>
      </c>
      <c r="H26" s="28">
        <v>99.92</v>
      </c>
      <c r="I26" s="2">
        <v>15830.92</v>
      </c>
      <c r="J26" s="2">
        <v>849.08</v>
      </c>
      <c r="K26" s="2">
        <v>47706.02</v>
      </c>
      <c r="L26" s="29">
        <v>34191.19</v>
      </c>
      <c r="M26" s="30">
        <f t="shared" si="0"/>
        <v>98677.13</v>
      </c>
      <c r="N26" t="s">
        <v>49</v>
      </c>
      <c r="O26" t="s">
        <v>49</v>
      </c>
      <c r="P26" t="s">
        <v>47</v>
      </c>
      <c r="Q26" t="s">
        <v>47</v>
      </c>
      <c r="R26" t="s">
        <v>43</v>
      </c>
      <c r="S26" s="27">
        <f t="shared" si="14"/>
        <v>45667</v>
      </c>
      <c r="T26" s="60" t="s">
        <v>40</v>
      </c>
      <c r="U26" s="28">
        <v>54.95</v>
      </c>
      <c r="V26" s="2">
        <v>20185.48</v>
      </c>
      <c r="W26" s="2">
        <v>874.47</v>
      </c>
      <c r="X26" s="2">
        <v>50966.879999999997</v>
      </c>
      <c r="Y26" s="29">
        <v>40374.410000000003</v>
      </c>
      <c r="Z26" s="31">
        <f t="shared" si="1"/>
        <v>112456.19</v>
      </c>
      <c r="AA26" s="32">
        <f t="shared" si="15"/>
        <v>44.97</v>
      </c>
      <c r="AB26" s="5">
        <f t="shared" si="15"/>
        <v>-4354.5599999999995</v>
      </c>
      <c r="AC26" s="5">
        <f t="shared" si="15"/>
        <v>-25.389999999999986</v>
      </c>
      <c r="AD26" s="5">
        <f t="shared" si="15"/>
        <v>-3260.8600000000006</v>
      </c>
      <c r="AE26" s="33">
        <f t="shared" si="15"/>
        <v>-6183.2200000000012</v>
      </c>
      <c r="AF26" s="34">
        <f t="shared" si="15"/>
        <v>-13779.059999999998</v>
      </c>
      <c r="AG26" s="35">
        <f t="shared" si="16"/>
        <v>0.81838034576888075</v>
      </c>
      <c r="AH26" s="7">
        <f t="shared" si="16"/>
        <v>-0.21572734460612281</v>
      </c>
      <c r="AI26" s="7">
        <f t="shared" si="16"/>
        <v>-2.9034729607648045E-2</v>
      </c>
      <c r="AJ26" s="7">
        <f t="shared" si="16"/>
        <v>-6.3979980724737331E-2</v>
      </c>
      <c r="AK26" s="36">
        <f t="shared" si="16"/>
        <v>-0.15314700573952661</v>
      </c>
      <c r="AL26" s="37">
        <f t="shared" si="16"/>
        <v>-0.12252824855617105</v>
      </c>
      <c r="AM26" s="2">
        <v>99.92</v>
      </c>
      <c r="AN26" s="2">
        <v>3356.38</v>
      </c>
      <c r="AO26" s="2">
        <v>269.02</v>
      </c>
      <c r="AP26" s="2">
        <v>17777.38</v>
      </c>
      <c r="AQ26" s="29">
        <v>9953.67</v>
      </c>
      <c r="AR26" s="31">
        <f t="shared" si="4"/>
        <v>31456.370000000003</v>
      </c>
      <c r="AS26" s="2">
        <v>54.95</v>
      </c>
      <c r="AT26" s="2">
        <v>4169.47</v>
      </c>
      <c r="AU26" s="2">
        <v>318.7</v>
      </c>
      <c r="AV26" s="2">
        <v>15973.98</v>
      </c>
      <c r="AW26" s="29">
        <v>11494.96</v>
      </c>
      <c r="AX26" s="31">
        <f t="shared" si="5"/>
        <v>32012.059999999998</v>
      </c>
      <c r="AY26" s="5">
        <f t="shared" si="17"/>
        <v>44.97</v>
      </c>
      <c r="AZ26" s="5">
        <f t="shared" si="17"/>
        <v>-813.09000000000015</v>
      </c>
      <c r="BA26" s="5">
        <f t="shared" si="17"/>
        <v>-49.680000000000007</v>
      </c>
      <c r="BB26" s="5">
        <f t="shared" si="17"/>
        <v>1803.4000000000015</v>
      </c>
      <c r="BC26" s="33">
        <f t="shared" si="17"/>
        <v>-1541.2899999999991</v>
      </c>
      <c r="BD26" s="34">
        <f t="shared" si="17"/>
        <v>-555.68999999999505</v>
      </c>
      <c r="BE26" s="7">
        <f t="shared" si="18"/>
        <v>0.81838034576888075</v>
      </c>
      <c r="BF26" s="7">
        <f t="shared" si="18"/>
        <v>-0.19501039700489514</v>
      </c>
      <c r="BG26" s="7">
        <f t="shared" si="18"/>
        <v>-0.1558832758079699</v>
      </c>
      <c r="BH26" s="7">
        <f t="shared" si="18"/>
        <v>0.11289609727819877</v>
      </c>
      <c r="BI26" s="36">
        <f t="shared" si="18"/>
        <v>-0.13408398115347936</v>
      </c>
      <c r="BJ26" s="37">
        <f t="shared" si="18"/>
        <v>-1.7358770413400296E-2</v>
      </c>
      <c r="BK26" s="38">
        <f t="shared" si="19"/>
        <v>1</v>
      </c>
      <c r="BL26" s="38">
        <f t="shared" si="19"/>
        <v>0.21201421016592845</v>
      </c>
      <c r="BM26" s="38">
        <f t="shared" si="19"/>
        <v>0.31683704715692274</v>
      </c>
      <c r="BN26" s="38">
        <f t="shared" si="19"/>
        <v>0.37264437486086666</v>
      </c>
      <c r="BO26" s="39">
        <f t="shared" si="19"/>
        <v>0.29111797512751092</v>
      </c>
      <c r="BP26" s="40">
        <f t="shared" si="19"/>
        <v>0.31878075497331548</v>
      </c>
      <c r="BQ26" s="38">
        <f t="shared" si="20"/>
        <v>1</v>
      </c>
      <c r="BR26" s="38">
        <f t="shared" si="20"/>
        <v>0.20655788220047283</v>
      </c>
      <c r="BS26" s="38">
        <f t="shared" si="20"/>
        <v>0.36444932359028898</v>
      </c>
      <c r="BT26" s="38">
        <f t="shared" si="20"/>
        <v>0.31341883199442461</v>
      </c>
      <c r="BU26" s="39">
        <f t="shared" si="20"/>
        <v>0.28470905209512654</v>
      </c>
      <c r="BV26" s="40">
        <f t="shared" si="20"/>
        <v>0.28466249834713409</v>
      </c>
      <c r="BW26" s="38">
        <f t="shared" si="21"/>
        <v>0</v>
      </c>
      <c r="BX26" s="38">
        <f t="shared" si="21"/>
        <v>5.4563279654556152E-3</v>
      </c>
      <c r="BY26" s="38">
        <f t="shared" si="21"/>
        <v>-4.7612276433366241E-2</v>
      </c>
      <c r="BZ26" s="38">
        <f t="shared" si="21"/>
        <v>5.9225542866442049E-2</v>
      </c>
      <c r="CA26" s="39">
        <f t="shared" si="21"/>
        <v>6.4089230323843838E-3</v>
      </c>
      <c r="CB26" s="40">
        <f t="shared" si="21"/>
        <v>3.4118256626181398E-2</v>
      </c>
      <c r="CC26" s="2">
        <f t="shared" si="22"/>
        <v>0</v>
      </c>
      <c r="CD26" s="2">
        <f t="shared" si="22"/>
        <v>54.563279654556155</v>
      </c>
      <c r="CE26" s="2">
        <f t="shared" si="22"/>
        <v>-476.12276433366242</v>
      </c>
      <c r="CF26" s="2">
        <f t="shared" si="22"/>
        <v>592.25542866442049</v>
      </c>
      <c r="CG26" s="29">
        <f t="shared" si="22"/>
        <v>64.089230323843836</v>
      </c>
      <c r="CH26" s="31">
        <f t="shared" si="22"/>
        <v>341.18256626181397</v>
      </c>
    </row>
    <row r="27" spans="1:86" ht="13.5" thickBot="1" x14ac:dyDescent="0.25">
      <c r="A27" t="s">
        <v>46</v>
      </c>
      <c r="B27" t="s">
        <v>46</v>
      </c>
      <c r="C27" t="s">
        <v>47</v>
      </c>
      <c r="D27" t="s">
        <v>47</v>
      </c>
      <c r="E27" t="s">
        <v>43</v>
      </c>
      <c r="F27" s="41">
        <f t="shared" si="13"/>
        <v>46032</v>
      </c>
      <c r="G27" s="61" t="s">
        <v>41</v>
      </c>
      <c r="H27" s="43">
        <v>19.989999999999998</v>
      </c>
      <c r="I27" s="44">
        <v>15874.33</v>
      </c>
      <c r="J27" s="44">
        <v>1237.3800000000001</v>
      </c>
      <c r="K27" s="44">
        <v>46804.32</v>
      </c>
      <c r="L27" s="45">
        <v>36021.040000000001</v>
      </c>
      <c r="M27" s="46">
        <f t="shared" si="0"/>
        <v>99957.06</v>
      </c>
      <c r="N27" t="s">
        <v>49</v>
      </c>
      <c r="O27" t="s">
        <v>49</v>
      </c>
      <c r="P27" t="s">
        <v>47</v>
      </c>
      <c r="Q27" t="s">
        <v>47</v>
      </c>
      <c r="R27" t="s">
        <v>43</v>
      </c>
      <c r="S27" s="41">
        <f t="shared" si="14"/>
        <v>45668</v>
      </c>
      <c r="T27" s="61" t="s">
        <v>41</v>
      </c>
      <c r="U27" s="43">
        <v>19.989999999999998</v>
      </c>
      <c r="V27" s="44">
        <v>16468.490000000002</v>
      </c>
      <c r="W27" s="44">
        <v>1126.1500000000001</v>
      </c>
      <c r="X27" s="44">
        <v>45912.94</v>
      </c>
      <c r="Y27" s="45">
        <v>37324.43</v>
      </c>
      <c r="Z27" s="47">
        <f t="shared" si="1"/>
        <v>100852</v>
      </c>
      <c r="AA27" s="48">
        <f t="shared" si="15"/>
        <v>0</v>
      </c>
      <c r="AB27" s="49">
        <f t="shared" si="15"/>
        <v>-594.16000000000167</v>
      </c>
      <c r="AC27" s="49">
        <f t="shared" si="15"/>
        <v>111.23000000000002</v>
      </c>
      <c r="AD27" s="49">
        <f t="shared" si="15"/>
        <v>891.37999999999738</v>
      </c>
      <c r="AE27" s="50">
        <f t="shared" si="15"/>
        <v>-1303.3899999999994</v>
      </c>
      <c r="AF27" s="51">
        <f t="shared" si="15"/>
        <v>-894.94000000000233</v>
      </c>
      <c r="AG27" s="52">
        <f t="shared" si="16"/>
        <v>0</v>
      </c>
      <c r="AH27" s="53">
        <f t="shared" si="16"/>
        <v>-3.6078596155446042E-2</v>
      </c>
      <c r="AI27" s="53">
        <f t="shared" si="16"/>
        <v>9.8770146072903256E-2</v>
      </c>
      <c r="AJ27" s="53">
        <f t="shared" si="16"/>
        <v>1.9414570271474606E-2</v>
      </c>
      <c r="AK27" s="54">
        <f t="shared" si="16"/>
        <v>-3.4920560072853074E-2</v>
      </c>
      <c r="AL27" s="55">
        <f t="shared" si="16"/>
        <v>-8.8737952643477801E-3</v>
      </c>
      <c r="AM27" s="44">
        <v>19.989999999999998</v>
      </c>
      <c r="AN27" s="44">
        <v>3442.68</v>
      </c>
      <c r="AO27" s="44">
        <v>398.16</v>
      </c>
      <c r="AP27" s="44">
        <v>16489.53</v>
      </c>
      <c r="AQ27" s="45">
        <v>11207.4</v>
      </c>
      <c r="AR27" s="47">
        <f t="shared" si="4"/>
        <v>31557.759999999995</v>
      </c>
      <c r="AS27" s="44">
        <v>19.989999999999998</v>
      </c>
      <c r="AT27" s="44">
        <v>3481.84</v>
      </c>
      <c r="AU27" s="44">
        <v>480.03</v>
      </c>
      <c r="AV27" s="44">
        <v>14325.72</v>
      </c>
      <c r="AW27" s="45">
        <v>10696.79</v>
      </c>
      <c r="AX27" s="47">
        <f t="shared" si="5"/>
        <v>29004.37</v>
      </c>
      <c r="AY27" s="49">
        <f t="shared" si="17"/>
        <v>0</v>
      </c>
      <c r="AZ27" s="49">
        <f t="shared" si="17"/>
        <v>-39.160000000000309</v>
      </c>
      <c r="BA27" s="49">
        <f t="shared" si="17"/>
        <v>-81.869999999999948</v>
      </c>
      <c r="BB27" s="49">
        <f t="shared" si="17"/>
        <v>2163.8099999999995</v>
      </c>
      <c r="BC27" s="50">
        <f t="shared" si="17"/>
        <v>510.60999999999876</v>
      </c>
      <c r="BD27" s="51">
        <f t="shared" si="17"/>
        <v>2553.3899999999958</v>
      </c>
      <c r="BE27" s="53">
        <f t="shared" si="18"/>
        <v>0</v>
      </c>
      <c r="BF27" s="53">
        <f t="shared" si="18"/>
        <v>-1.1246926912207427E-2</v>
      </c>
      <c r="BG27" s="53">
        <f t="shared" si="18"/>
        <v>-0.17055184050996802</v>
      </c>
      <c r="BH27" s="53">
        <f t="shared" si="18"/>
        <v>0.15104371717442472</v>
      </c>
      <c r="BI27" s="54">
        <f t="shared" si="18"/>
        <v>4.7734881212027042E-2</v>
      </c>
      <c r="BJ27" s="55">
        <f t="shared" si="18"/>
        <v>8.8034665121152295E-2</v>
      </c>
      <c r="BK27" s="56">
        <f t="shared" si="19"/>
        <v>1</v>
      </c>
      <c r="BL27" s="56">
        <f t="shared" si="19"/>
        <v>0.21687088525940937</v>
      </c>
      <c r="BM27" s="56">
        <f t="shared" si="19"/>
        <v>0.32177665713038839</v>
      </c>
      <c r="BN27" s="56">
        <f t="shared" si="19"/>
        <v>0.35230786388948709</v>
      </c>
      <c r="BO27" s="57">
        <f t="shared" si="19"/>
        <v>0.31113482564634443</v>
      </c>
      <c r="BP27" s="58">
        <f t="shared" si="19"/>
        <v>0.31571316723401022</v>
      </c>
      <c r="BQ27" s="56">
        <f t="shared" si="20"/>
        <v>1</v>
      </c>
      <c r="BR27" s="56">
        <f t="shared" si="20"/>
        <v>0.21142436252504024</v>
      </c>
      <c r="BS27" s="56">
        <f t="shared" si="20"/>
        <v>0.42625760333880913</v>
      </c>
      <c r="BT27" s="56">
        <f t="shared" si="20"/>
        <v>0.3120192259524221</v>
      </c>
      <c r="BU27" s="57">
        <f t="shared" si="20"/>
        <v>0.28658950719408177</v>
      </c>
      <c r="BV27" s="58">
        <f t="shared" si="20"/>
        <v>0.28759340419624796</v>
      </c>
      <c r="BW27" s="56">
        <f t="shared" si="21"/>
        <v>0</v>
      </c>
      <c r="BX27" s="56">
        <f t="shared" si="21"/>
        <v>5.4465227343691303E-3</v>
      </c>
      <c r="BY27" s="56">
        <f t="shared" si="21"/>
        <v>-0.10448094620842074</v>
      </c>
      <c r="BZ27" s="56">
        <f t="shared" si="21"/>
        <v>4.0288637937064997E-2</v>
      </c>
      <c r="CA27" s="57">
        <f t="shared" si="21"/>
        <v>2.4545318452262654E-2</v>
      </c>
      <c r="CB27" s="58">
        <f t="shared" si="21"/>
        <v>2.8119763037762258E-2</v>
      </c>
      <c r="CC27" s="44">
        <f t="shared" si="22"/>
        <v>0</v>
      </c>
      <c r="CD27" s="44">
        <f t="shared" si="22"/>
        <v>54.465227343691303</v>
      </c>
      <c r="CE27" s="44">
        <f t="shared" si="22"/>
        <v>-1044.8094620842076</v>
      </c>
      <c r="CF27" s="44">
        <f t="shared" si="22"/>
        <v>402.88637937064999</v>
      </c>
      <c r="CG27" s="45">
        <f t="shared" si="22"/>
        <v>245.45318452262654</v>
      </c>
      <c r="CH27" s="47">
        <f t="shared" si="22"/>
        <v>281.1976303776226</v>
      </c>
    </row>
    <row r="28" spans="1:86" x14ac:dyDescent="0.2">
      <c r="A28" t="s">
        <v>46</v>
      </c>
      <c r="B28" t="s">
        <v>46</v>
      </c>
      <c r="C28" t="s">
        <v>47</v>
      </c>
      <c r="D28" t="s">
        <v>47</v>
      </c>
      <c r="E28" t="s">
        <v>44</v>
      </c>
      <c r="F28" s="27">
        <f t="shared" si="13"/>
        <v>46033</v>
      </c>
      <c r="G28" s="60" t="s">
        <v>35</v>
      </c>
      <c r="H28" s="28">
        <v>24.95</v>
      </c>
      <c r="I28" s="2">
        <v>8758.2900000000009</v>
      </c>
      <c r="J28" s="2">
        <v>129.15</v>
      </c>
      <c r="K28" s="2">
        <v>27069.94</v>
      </c>
      <c r="L28" s="29">
        <v>20775.259999999998</v>
      </c>
      <c r="M28" s="30">
        <f t="shared" si="0"/>
        <v>56757.59</v>
      </c>
      <c r="N28" t="s">
        <v>49</v>
      </c>
      <c r="O28" t="s">
        <v>49</v>
      </c>
      <c r="P28" t="s">
        <v>47</v>
      </c>
      <c r="Q28" t="s">
        <v>47</v>
      </c>
      <c r="R28" t="s">
        <v>44</v>
      </c>
      <c r="S28" s="27">
        <f t="shared" si="14"/>
        <v>45669</v>
      </c>
      <c r="T28" s="60" t="s">
        <v>35</v>
      </c>
      <c r="U28" s="28">
        <v>24.95</v>
      </c>
      <c r="V28" s="2">
        <v>8755.7099999999991</v>
      </c>
      <c r="W28" s="2">
        <v>510.83</v>
      </c>
      <c r="X28" s="2">
        <v>22354.98</v>
      </c>
      <c r="Y28" s="29">
        <v>20673.72</v>
      </c>
      <c r="Z28" s="31">
        <f t="shared" si="1"/>
        <v>52320.19</v>
      </c>
      <c r="AA28" s="32">
        <f t="shared" si="15"/>
        <v>0</v>
      </c>
      <c r="AB28" s="5">
        <f t="shared" si="15"/>
        <v>2.5800000000017462</v>
      </c>
      <c r="AC28" s="5">
        <f t="shared" si="15"/>
        <v>-381.67999999999995</v>
      </c>
      <c r="AD28" s="5">
        <f t="shared" si="15"/>
        <v>4714.9599999999991</v>
      </c>
      <c r="AE28" s="33">
        <f t="shared" si="15"/>
        <v>101.53999999999724</v>
      </c>
      <c r="AF28" s="34">
        <f t="shared" si="15"/>
        <v>4437.3999999999942</v>
      </c>
      <c r="AG28" s="35">
        <f t="shared" si="16"/>
        <v>0</v>
      </c>
      <c r="AH28" s="7">
        <f t="shared" si="16"/>
        <v>2.9466485299327485E-4</v>
      </c>
      <c r="AI28" s="7">
        <f t="shared" si="16"/>
        <v>-0.74717616428165923</v>
      </c>
      <c r="AJ28" s="7">
        <f t="shared" si="16"/>
        <v>0.21091318355015298</v>
      </c>
      <c r="AK28" s="36">
        <f t="shared" si="16"/>
        <v>4.9115495421238765E-3</v>
      </c>
      <c r="AL28" s="37">
        <f t="shared" si="16"/>
        <v>8.4812383135458677E-2</v>
      </c>
      <c r="AM28" s="2">
        <v>24.95</v>
      </c>
      <c r="AN28" s="2">
        <v>1889.95</v>
      </c>
      <c r="AO28" s="2">
        <v>-13.44</v>
      </c>
      <c r="AP28" s="2">
        <v>9327.68</v>
      </c>
      <c r="AQ28" s="29">
        <v>6661.22</v>
      </c>
      <c r="AR28" s="31">
        <f t="shared" si="4"/>
        <v>17890.36</v>
      </c>
      <c r="AS28" s="2">
        <v>24.95</v>
      </c>
      <c r="AT28" s="2">
        <v>1811.63</v>
      </c>
      <c r="AU28" s="2">
        <v>139.57</v>
      </c>
      <c r="AV28" s="2">
        <v>6703.71</v>
      </c>
      <c r="AW28" s="29">
        <v>5931.34</v>
      </c>
      <c r="AX28" s="31">
        <f t="shared" si="5"/>
        <v>14611.2</v>
      </c>
      <c r="AY28" s="5">
        <f t="shared" si="17"/>
        <v>0</v>
      </c>
      <c r="AZ28" s="5">
        <f t="shared" si="17"/>
        <v>78.319999999999936</v>
      </c>
      <c r="BA28" s="5">
        <f t="shared" si="17"/>
        <v>-153.01</v>
      </c>
      <c r="BB28" s="5">
        <f t="shared" si="17"/>
        <v>2623.9700000000003</v>
      </c>
      <c r="BC28" s="33">
        <f t="shared" si="17"/>
        <v>729.88000000000011</v>
      </c>
      <c r="BD28" s="34">
        <f t="shared" si="17"/>
        <v>3279.16</v>
      </c>
      <c r="BE28" s="7">
        <f t="shared" si="18"/>
        <v>0</v>
      </c>
      <c r="BF28" s="7">
        <f t="shared" si="18"/>
        <v>4.3231785739913743E-2</v>
      </c>
      <c r="BG28" s="7">
        <f t="shared" si="18"/>
        <v>-1.096295765565666</v>
      </c>
      <c r="BH28" s="7">
        <f t="shared" si="18"/>
        <v>0.39142057159393834</v>
      </c>
      <c r="BI28" s="36">
        <f t="shared" si="18"/>
        <v>0.12305482403638977</v>
      </c>
      <c r="BJ28" s="37">
        <f t="shared" si="18"/>
        <v>0.22442783618046427</v>
      </c>
      <c r="BK28" s="38">
        <f t="shared" si="19"/>
        <v>1</v>
      </c>
      <c r="BL28" s="38">
        <f t="shared" si="19"/>
        <v>0.21578984025420486</v>
      </c>
      <c r="BM28" s="38">
        <f t="shared" si="19"/>
        <v>-0.10406504065040649</v>
      </c>
      <c r="BN28" s="38">
        <f t="shared" si="19"/>
        <v>0.34457704745559098</v>
      </c>
      <c r="BO28" s="39">
        <f t="shared" si="19"/>
        <v>0.32063232902981725</v>
      </c>
      <c r="BP28" s="40">
        <f t="shared" si="19"/>
        <v>0.31520647723062239</v>
      </c>
      <c r="BQ28" s="38">
        <f t="shared" si="20"/>
        <v>1</v>
      </c>
      <c r="BR28" s="38">
        <f t="shared" si="20"/>
        <v>0.20690840605730434</v>
      </c>
      <c r="BS28" s="38">
        <f t="shared" si="20"/>
        <v>0.27322201123661494</v>
      </c>
      <c r="BT28" s="38">
        <f t="shared" si="20"/>
        <v>0.29987546399057391</v>
      </c>
      <c r="BU28" s="39">
        <f t="shared" si="20"/>
        <v>0.28690240556610036</v>
      </c>
      <c r="BV28" s="40">
        <f t="shared" si="20"/>
        <v>0.27926504089530257</v>
      </c>
      <c r="BW28" s="38">
        <f t="shared" si="21"/>
        <v>0</v>
      </c>
      <c r="BX28" s="38">
        <f t="shared" si="21"/>
        <v>8.8814341969005173E-3</v>
      </c>
      <c r="BY28" s="38">
        <f t="shared" si="21"/>
        <v>-0.37728705188702144</v>
      </c>
      <c r="BZ28" s="38">
        <f t="shared" si="21"/>
        <v>4.470158346501707E-2</v>
      </c>
      <c r="CA28" s="39">
        <f t="shared" si="21"/>
        <v>3.3729923463716893E-2</v>
      </c>
      <c r="CB28" s="40">
        <f t="shared" si="21"/>
        <v>3.5941436335319821E-2</v>
      </c>
      <c r="CC28" s="2">
        <f t="shared" si="22"/>
        <v>0</v>
      </c>
      <c r="CD28" s="2">
        <f t="shared" si="22"/>
        <v>88.81434196900517</v>
      </c>
      <c r="CE28" s="2">
        <f t="shared" si="22"/>
        <v>-3772.8705188702143</v>
      </c>
      <c r="CF28" s="2">
        <f t="shared" si="22"/>
        <v>447.01583465017069</v>
      </c>
      <c r="CG28" s="29">
        <f t="shared" si="22"/>
        <v>337.29923463716892</v>
      </c>
      <c r="CH28" s="31">
        <f t="shared" si="22"/>
        <v>359.41436335319821</v>
      </c>
    </row>
    <row r="29" spans="1:86" x14ac:dyDescent="0.2">
      <c r="A29" t="s">
        <v>46</v>
      </c>
      <c r="B29" t="s">
        <v>46</v>
      </c>
      <c r="C29" t="s">
        <v>47</v>
      </c>
      <c r="D29" t="s">
        <v>47</v>
      </c>
      <c r="E29" t="s">
        <v>44</v>
      </c>
      <c r="F29" s="27">
        <f t="shared" si="13"/>
        <v>46034</v>
      </c>
      <c r="G29" s="60" t="s">
        <v>36</v>
      </c>
      <c r="H29" s="28">
        <v>104.88</v>
      </c>
      <c r="I29" s="2">
        <v>7266.19</v>
      </c>
      <c r="J29" s="2">
        <v>253.35</v>
      </c>
      <c r="K29" s="2">
        <v>33525.949999999997</v>
      </c>
      <c r="L29" s="29">
        <v>26672.639999999999</v>
      </c>
      <c r="M29" s="30">
        <f t="shared" si="0"/>
        <v>67823.009999999995</v>
      </c>
      <c r="N29" t="s">
        <v>49</v>
      </c>
      <c r="O29" t="s">
        <v>49</v>
      </c>
      <c r="P29" t="s">
        <v>47</v>
      </c>
      <c r="Q29" t="s">
        <v>47</v>
      </c>
      <c r="R29" t="s">
        <v>44</v>
      </c>
      <c r="S29" s="27">
        <f t="shared" si="14"/>
        <v>45670</v>
      </c>
      <c r="T29" s="60" t="s">
        <v>36</v>
      </c>
      <c r="U29" s="28">
        <v>88.8</v>
      </c>
      <c r="V29" s="2">
        <v>7946.83</v>
      </c>
      <c r="W29" s="2">
        <v>343.64</v>
      </c>
      <c r="X29" s="2">
        <v>31174.73</v>
      </c>
      <c r="Y29" s="29">
        <v>25655.52</v>
      </c>
      <c r="Z29" s="31">
        <f t="shared" si="1"/>
        <v>65209.520000000004</v>
      </c>
      <c r="AA29" s="32">
        <f t="shared" si="15"/>
        <v>16.079999999999998</v>
      </c>
      <c r="AB29" s="5">
        <f t="shared" si="15"/>
        <v>-680.64000000000033</v>
      </c>
      <c r="AC29" s="5">
        <f t="shared" si="15"/>
        <v>-90.289999999999992</v>
      </c>
      <c r="AD29" s="5">
        <f t="shared" si="15"/>
        <v>2351.2199999999975</v>
      </c>
      <c r="AE29" s="33">
        <f t="shared" si="15"/>
        <v>1017.119999999999</v>
      </c>
      <c r="AF29" s="34">
        <f t="shared" si="15"/>
        <v>2613.4899999999907</v>
      </c>
      <c r="AG29" s="35">
        <f t="shared" si="16"/>
        <v>0.18108108108108106</v>
      </c>
      <c r="AH29" s="7">
        <f t="shared" si="16"/>
        <v>-8.5649246303242971E-2</v>
      </c>
      <c r="AI29" s="7">
        <f t="shared" si="16"/>
        <v>-0.26274589686881616</v>
      </c>
      <c r="AJ29" s="7">
        <f t="shared" si="16"/>
        <v>7.5420701318022559E-2</v>
      </c>
      <c r="AK29" s="36">
        <f t="shared" si="16"/>
        <v>3.9645269322157534E-2</v>
      </c>
      <c r="AL29" s="37">
        <f t="shared" si="16"/>
        <v>4.0078350523052315E-2</v>
      </c>
      <c r="AM29" s="2">
        <v>104.88</v>
      </c>
      <c r="AN29" s="2">
        <v>1481.09</v>
      </c>
      <c r="AO29" s="2">
        <v>72.03</v>
      </c>
      <c r="AP29" s="2">
        <v>13575.63</v>
      </c>
      <c r="AQ29" s="29">
        <v>7948.86</v>
      </c>
      <c r="AR29" s="31">
        <f t="shared" si="4"/>
        <v>23182.489999999998</v>
      </c>
      <c r="AS29" s="2">
        <v>88.8</v>
      </c>
      <c r="AT29" s="2">
        <v>1588.35</v>
      </c>
      <c r="AU29" s="2">
        <v>234.99</v>
      </c>
      <c r="AV29" s="2">
        <v>9716.8799999999992</v>
      </c>
      <c r="AW29" s="29">
        <v>7415.05</v>
      </c>
      <c r="AX29" s="31">
        <f t="shared" si="5"/>
        <v>19044.07</v>
      </c>
      <c r="AY29" s="5">
        <f t="shared" si="17"/>
        <v>16.079999999999998</v>
      </c>
      <c r="AZ29" s="5">
        <f t="shared" si="17"/>
        <v>-107.25999999999999</v>
      </c>
      <c r="BA29" s="5">
        <f t="shared" si="17"/>
        <v>-162.96</v>
      </c>
      <c r="BB29" s="5">
        <f t="shared" si="17"/>
        <v>3858.75</v>
      </c>
      <c r="BC29" s="33">
        <f t="shared" si="17"/>
        <v>533.80999999999949</v>
      </c>
      <c r="BD29" s="34">
        <f t="shared" si="17"/>
        <v>4138.4199999999983</v>
      </c>
      <c r="BE29" s="7">
        <f t="shared" si="18"/>
        <v>0.18108108108108106</v>
      </c>
      <c r="BF29" s="7">
        <f t="shared" si="18"/>
        <v>-6.7529196965404353E-2</v>
      </c>
      <c r="BG29" s="7">
        <f t="shared" si="18"/>
        <v>-0.69347631814119748</v>
      </c>
      <c r="BH29" s="7">
        <f t="shared" si="18"/>
        <v>0.3971182107837084</v>
      </c>
      <c r="BI29" s="36">
        <f t="shared" si="18"/>
        <v>7.1990074240901883E-2</v>
      </c>
      <c r="BJ29" s="37">
        <f t="shared" si="18"/>
        <v>0.21730753982735823</v>
      </c>
      <c r="BK29" s="38">
        <f t="shared" si="19"/>
        <v>1</v>
      </c>
      <c r="BL29" s="38">
        <f t="shared" si="19"/>
        <v>0.20383309547369391</v>
      </c>
      <c r="BM29" s="38">
        <f t="shared" si="19"/>
        <v>0.28431024274718769</v>
      </c>
      <c r="BN29" s="38">
        <f t="shared" si="19"/>
        <v>0.40492901767138589</v>
      </c>
      <c r="BO29" s="39">
        <f t="shared" si="19"/>
        <v>0.29801549452922543</v>
      </c>
      <c r="BP29" s="40">
        <f t="shared" si="19"/>
        <v>0.34180862807474927</v>
      </c>
      <c r="BQ29" s="38">
        <f t="shared" si="20"/>
        <v>1</v>
      </c>
      <c r="BR29" s="38">
        <f t="shared" si="20"/>
        <v>0.19987215027879041</v>
      </c>
      <c r="BS29" s="38">
        <f t="shared" si="20"/>
        <v>0.68382609707833786</v>
      </c>
      <c r="BT29" s="38">
        <f t="shared" si="20"/>
        <v>0.31169091119634396</v>
      </c>
      <c r="BU29" s="39">
        <f t="shared" si="20"/>
        <v>0.28902357075592311</v>
      </c>
      <c r="BV29" s="40">
        <f t="shared" si="20"/>
        <v>0.29204432113593226</v>
      </c>
      <c r="BW29" s="38">
        <f t="shared" si="21"/>
        <v>0</v>
      </c>
      <c r="BX29" s="38">
        <f t="shared" si="21"/>
        <v>3.9609451949035035E-3</v>
      </c>
      <c r="BY29" s="38">
        <f t="shared" si="21"/>
        <v>-0.39951585433115017</v>
      </c>
      <c r="BZ29" s="38">
        <f t="shared" si="21"/>
        <v>9.3238106475041937E-2</v>
      </c>
      <c r="CA29" s="39">
        <f t="shared" si="21"/>
        <v>8.9919237733023238E-3</v>
      </c>
      <c r="CB29" s="40">
        <f t="shared" si="21"/>
        <v>4.9764306938817005E-2</v>
      </c>
      <c r="CC29" s="2">
        <f t="shared" si="22"/>
        <v>0</v>
      </c>
      <c r="CD29" s="2">
        <f t="shared" si="22"/>
        <v>39.609451949035034</v>
      </c>
      <c r="CE29" s="2">
        <f t="shared" si="22"/>
        <v>-3995.1585433115015</v>
      </c>
      <c r="CF29" s="2">
        <f t="shared" si="22"/>
        <v>932.38106475041934</v>
      </c>
      <c r="CG29" s="29">
        <f t="shared" si="22"/>
        <v>89.919237733023238</v>
      </c>
      <c r="CH29" s="31">
        <f t="shared" si="22"/>
        <v>497.64306938817003</v>
      </c>
    </row>
    <row r="30" spans="1:86" x14ac:dyDescent="0.2">
      <c r="A30" t="s">
        <v>46</v>
      </c>
      <c r="B30" t="s">
        <v>46</v>
      </c>
      <c r="C30" t="s">
        <v>47</v>
      </c>
      <c r="D30" t="s">
        <v>47</v>
      </c>
      <c r="E30" t="s">
        <v>44</v>
      </c>
      <c r="F30" s="27">
        <f t="shared" si="13"/>
        <v>46035</v>
      </c>
      <c r="G30" s="60" t="s">
        <v>37</v>
      </c>
      <c r="H30" s="28">
        <v>54.95</v>
      </c>
      <c r="I30" s="2">
        <v>8476.18</v>
      </c>
      <c r="J30" s="2">
        <v>533.94000000000005</v>
      </c>
      <c r="K30" s="2">
        <v>32831.31</v>
      </c>
      <c r="L30" s="29">
        <v>37706.89</v>
      </c>
      <c r="M30" s="30">
        <f t="shared" si="0"/>
        <v>79603.26999999999</v>
      </c>
      <c r="N30" t="s">
        <v>49</v>
      </c>
      <c r="O30" t="s">
        <v>49</v>
      </c>
      <c r="P30" t="s">
        <v>47</v>
      </c>
      <c r="Q30" t="s">
        <v>47</v>
      </c>
      <c r="R30" t="s">
        <v>44</v>
      </c>
      <c r="S30" s="27">
        <f t="shared" si="14"/>
        <v>45671</v>
      </c>
      <c r="T30" s="60" t="s">
        <v>37</v>
      </c>
      <c r="U30" s="28">
        <v>79.959999999999994</v>
      </c>
      <c r="V30" s="2">
        <v>9975.31</v>
      </c>
      <c r="W30" s="2">
        <v>417.48</v>
      </c>
      <c r="X30" s="2">
        <v>27804.38</v>
      </c>
      <c r="Y30" s="29">
        <v>30793.21</v>
      </c>
      <c r="Z30" s="31">
        <f t="shared" si="1"/>
        <v>69070.34</v>
      </c>
      <c r="AA30" s="32">
        <f t="shared" si="15"/>
        <v>-25.009999999999991</v>
      </c>
      <c r="AB30" s="5">
        <f t="shared" si="15"/>
        <v>-1499.1299999999992</v>
      </c>
      <c r="AC30" s="5">
        <f t="shared" si="15"/>
        <v>116.46000000000004</v>
      </c>
      <c r="AD30" s="5">
        <f t="shared" si="15"/>
        <v>5026.9299999999967</v>
      </c>
      <c r="AE30" s="33">
        <f t="shared" si="15"/>
        <v>6913.68</v>
      </c>
      <c r="AF30" s="34">
        <f t="shared" si="15"/>
        <v>10532.929999999993</v>
      </c>
      <c r="AG30" s="35">
        <f t="shared" si="16"/>
        <v>-0.31278139069534761</v>
      </c>
      <c r="AH30" s="7">
        <f t="shared" si="16"/>
        <v>-0.15028405132271572</v>
      </c>
      <c r="AI30" s="7">
        <f t="shared" si="16"/>
        <v>0.27895947111238867</v>
      </c>
      <c r="AJ30" s="7">
        <f t="shared" si="16"/>
        <v>0.1807963349659297</v>
      </c>
      <c r="AK30" s="36">
        <f t="shared" si="16"/>
        <v>0.22451962624227875</v>
      </c>
      <c r="AL30" s="37">
        <f t="shared" si="16"/>
        <v>0.1524957022073439</v>
      </c>
      <c r="AM30" s="2">
        <v>4096.55</v>
      </c>
      <c r="AN30" s="2">
        <v>1753.11</v>
      </c>
      <c r="AO30" s="2">
        <v>171.57</v>
      </c>
      <c r="AP30" s="2">
        <v>12512.62</v>
      </c>
      <c r="AQ30" s="29">
        <v>9811.51</v>
      </c>
      <c r="AR30" s="31">
        <f t="shared" si="4"/>
        <v>28345.360000000001</v>
      </c>
      <c r="AS30" s="2">
        <v>79.959999999999994</v>
      </c>
      <c r="AT30" s="2">
        <v>1875.43</v>
      </c>
      <c r="AU30" s="2">
        <v>166.53</v>
      </c>
      <c r="AV30" s="2">
        <v>8698.73</v>
      </c>
      <c r="AW30" s="29">
        <v>8580.84</v>
      </c>
      <c r="AX30" s="31">
        <f t="shared" si="5"/>
        <v>19401.489999999998</v>
      </c>
      <c r="AY30" s="5">
        <f t="shared" si="17"/>
        <v>4016.59</v>
      </c>
      <c r="AZ30" s="5">
        <f t="shared" si="17"/>
        <v>-122.32000000000016</v>
      </c>
      <c r="BA30" s="5">
        <f t="shared" si="17"/>
        <v>5.039999999999992</v>
      </c>
      <c r="BB30" s="5">
        <f t="shared" si="17"/>
        <v>3813.8900000000012</v>
      </c>
      <c r="BC30" s="33">
        <f t="shared" si="17"/>
        <v>1230.67</v>
      </c>
      <c r="BD30" s="34">
        <f t="shared" si="17"/>
        <v>8943.8700000000026</v>
      </c>
      <c r="BE30" s="7">
        <f t="shared" si="18"/>
        <v>50.232491245622818</v>
      </c>
      <c r="BF30" s="7">
        <f t="shared" si="18"/>
        <v>-6.5222375668513438E-2</v>
      </c>
      <c r="BG30" s="7">
        <f t="shared" si="18"/>
        <v>3.0264817150063003E-2</v>
      </c>
      <c r="BH30" s="7">
        <f t="shared" si="18"/>
        <v>0.43844216339626607</v>
      </c>
      <c r="BI30" s="36">
        <f t="shared" si="18"/>
        <v>0.14342069074822511</v>
      </c>
      <c r="BJ30" s="37">
        <f t="shared" si="18"/>
        <v>0.46098882096168919</v>
      </c>
      <c r="BK30" s="38">
        <f t="shared" si="19"/>
        <v>74.55050045495905</v>
      </c>
      <c r="BL30" s="38">
        <f t="shared" si="19"/>
        <v>0.2068278398995774</v>
      </c>
      <c r="BM30" s="38">
        <f t="shared" si="19"/>
        <v>0.32132823912799185</v>
      </c>
      <c r="BN30" s="38">
        <f t="shared" si="19"/>
        <v>0.38111851156715959</v>
      </c>
      <c r="BO30" s="39">
        <f t="shared" si="19"/>
        <v>0.26020469998984269</v>
      </c>
      <c r="BP30" s="40">
        <f t="shared" si="19"/>
        <v>0.35608285941017254</v>
      </c>
      <c r="BQ30" s="38">
        <f t="shared" si="20"/>
        <v>1</v>
      </c>
      <c r="BR30" s="38">
        <f t="shared" si="20"/>
        <v>0.18800718975149647</v>
      </c>
      <c r="BS30" s="38">
        <f t="shared" si="20"/>
        <v>0.39889336016096577</v>
      </c>
      <c r="BT30" s="38">
        <f t="shared" si="20"/>
        <v>0.31285466534409323</v>
      </c>
      <c r="BU30" s="39">
        <f t="shared" si="20"/>
        <v>0.27866013319170041</v>
      </c>
      <c r="BV30" s="40">
        <f t="shared" si="20"/>
        <v>0.28089466477217284</v>
      </c>
      <c r="BW30" s="38">
        <f t="shared" si="21"/>
        <v>73.55050045495905</v>
      </c>
      <c r="BX30" s="38">
        <f t="shared" si="21"/>
        <v>1.8820650148080931E-2</v>
      </c>
      <c r="BY30" s="38">
        <f t="shared" si="21"/>
        <v>-7.7565121032973916E-2</v>
      </c>
      <c r="BZ30" s="38">
        <f t="shared" si="21"/>
        <v>6.826384622306636E-2</v>
      </c>
      <c r="CA30" s="39">
        <f t="shared" si="21"/>
        <v>-1.8455433201857718E-2</v>
      </c>
      <c r="CB30" s="40">
        <f t="shared" si="21"/>
        <v>7.5188194637999695E-2</v>
      </c>
      <c r="CC30" s="2">
        <f t="shared" si="22"/>
        <v>735505.00454959052</v>
      </c>
      <c r="CD30" s="2">
        <f t="shared" si="22"/>
        <v>188.20650148080929</v>
      </c>
      <c r="CE30" s="2">
        <f t="shared" si="22"/>
        <v>-775.65121032973911</v>
      </c>
      <c r="CF30" s="2">
        <f t="shared" si="22"/>
        <v>682.63846223066355</v>
      </c>
      <c r="CG30" s="29">
        <f t="shared" si="22"/>
        <v>-184.55433201857718</v>
      </c>
      <c r="CH30" s="31">
        <f t="shared" si="22"/>
        <v>751.88194637999698</v>
      </c>
    </row>
    <row r="31" spans="1:86" x14ac:dyDescent="0.2">
      <c r="A31" t="s">
        <v>46</v>
      </c>
      <c r="B31" t="s">
        <v>46</v>
      </c>
      <c r="C31" t="s">
        <v>47</v>
      </c>
      <c r="D31" t="s">
        <v>47</v>
      </c>
      <c r="E31" t="s">
        <v>44</v>
      </c>
      <c r="F31" s="27">
        <f t="shared" si="13"/>
        <v>46036</v>
      </c>
      <c r="G31" s="60" t="s">
        <v>38</v>
      </c>
      <c r="H31" s="28">
        <v>4.99</v>
      </c>
      <c r="I31" s="2">
        <v>8545.56</v>
      </c>
      <c r="J31" s="2">
        <v>236.81</v>
      </c>
      <c r="K31" s="2">
        <v>41295.919999999998</v>
      </c>
      <c r="L31" s="29">
        <v>27160.32</v>
      </c>
      <c r="M31" s="30">
        <f t="shared" si="0"/>
        <v>77243.600000000006</v>
      </c>
      <c r="N31" t="s">
        <v>49</v>
      </c>
      <c r="O31" t="s">
        <v>49</v>
      </c>
      <c r="P31" t="s">
        <v>47</v>
      </c>
      <c r="Q31" t="s">
        <v>47</v>
      </c>
      <c r="R31" t="s">
        <v>44</v>
      </c>
      <c r="S31" s="27">
        <f t="shared" si="14"/>
        <v>45672</v>
      </c>
      <c r="T31" s="60" t="s">
        <v>38</v>
      </c>
      <c r="U31" s="28">
        <v>72.34</v>
      </c>
      <c r="V31" s="2">
        <v>10807.26</v>
      </c>
      <c r="W31" s="2">
        <v>596.79999999999995</v>
      </c>
      <c r="X31" s="2">
        <v>33847.449999999997</v>
      </c>
      <c r="Y31" s="29">
        <v>37134.47</v>
      </c>
      <c r="Z31" s="31">
        <f t="shared" si="1"/>
        <v>82458.320000000007</v>
      </c>
      <c r="AA31" s="32">
        <f t="shared" si="15"/>
        <v>-67.350000000000009</v>
      </c>
      <c r="AB31" s="5">
        <f t="shared" si="15"/>
        <v>-2261.7000000000007</v>
      </c>
      <c r="AC31" s="5">
        <f t="shared" si="15"/>
        <v>-359.98999999999995</v>
      </c>
      <c r="AD31" s="5">
        <f t="shared" si="15"/>
        <v>7448.4700000000012</v>
      </c>
      <c r="AE31" s="33">
        <f t="shared" si="15"/>
        <v>-9974.1500000000015</v>
      </c>
      <c r="AF31" s="34">
        <f t="shared" si="15"/>
        <v>-5214.7200000000012</v>
      </c>
      <c r="AG31" s="35">
        <f t="shared" si="16"/>
        <v>-0.93102018247166163</v>
      </c>
      <c r="AH31" s="7">
        <f t="shared" si="16"/>
        <v>-0.20927598669783096</v>
      </c>
      <c r="AI31" s="7">
        <f t="shared" si="16"/>
        <v>-0.60320040214477211</v>
      </c>
      <c r="AJ31" s="7">
        <f t="shared" si="16"/>
        <v>0.22006000452028149</v>
      </c>
      <c r="AK31" s="36">
        <f t="shared" si="16"/>
        <v>-0.26859545861298145</v>
      </c>
      <c r="AL31" s="37">
        <f t="shared" si="16"/>
        <v>-6.3240677229417244E-2</v>
      </c>
      <c r="AM31" s="2">
        <v>4.99</v>
      </c>
      <c r="AN31" s="2">
        <v>1757.26</v>
      </c>
      <c r="AO31" s="2">
        <v>68.62</v>
      </c>
      <c r="AP31" s="2">
        <v>17515.43</v>
      </c>
      <c r="AQ31" s="29">
        <v>8458.84</v>
      </c>
      <c r="AR31" s="31">
        <f t="shared" si="4"/>
        <v>27805.14</v>
      </c>
      <c r="AS31" s="2">
        <v>72.34</v>
      </c>
      <c r="AT31" s="2">
        <v>2243.9499999999998</v>
      </c>
      <c r="AU31" s="2">
        <v>255.6</v>
      </c>
      <c r="AV31" s="2">
        <v>10426.120000000001</v>
      </c>
      <c r="AW31" s="29">
        <v>10349.700000000001</v>
      </c>
      <c r="AX31" s="31">
        <f t="shared" si="5"/>
        <v>23347.71</v>
      </c>
      <c r="AY31" s="5">
        <f t="shared" si="17"/>
        <v>-67.350000000000009</v>
      </c>
      <c r="AZ31" s="5">
        <f t="shared" si="17"/>
        <v>-486.68999999999983</v>
      </c>
      <c r="BA31" s="5">
        <f t="shared" si="17"/>
        <v>-186.98</v>
      </c>
      <c r="BB31" s="5">
        <f t="shared" si="17"/>
        <v>7089.3099999999995</v>
      </c>
      <c r="BC31" s="33">
        <f t="shared" si="17"/>
        <v>-1890.8600000000006</v>
      </c>
      <c r="BD31" s="34">
        <f t="shared" si="17"/>
        <v>4457.43</v>
      </c>
      <c r="BE31" s="7">
        <f t="shared" si="18"/>
        <v>-0.93102018247166163</v>
      </c>
      <c r="BF31" s="7">
        <f t="shared" si="18"/>
        <v>-0.21688985939971919</v>
      </c>
      <c r="BG31" s="7">
        <f t="shared" si="18"/>
        <v>-0.73153364632237872</v>
      </c>
      <c r="BH31" s="7">
        <f t="shared" si="18"/>
        <v>0.6799566857085857</v>
      </c>
      <c r="BI31" s="36">
        <f t="shared" si="18"/>
        <v>-0.18269708300723697</v>
      </c>
      <c r="BJ31" s="37">
        <f t="shared" si="18"/>
        <v>0.19091508332080537</v>
      </c>
      <c r="BK31" s="38">
        <f t="shared" si="19"/>
        <v>1</v>
      </c>
      <c r="BL31" s="38">
        <f t="shared" si="19"/>
        <v>0.20563427089623151</v>
      </c>
      <c r="BM31" s="38">
        <f t="shared" si="19"/>
        <v>0.28976816857396226</v>
      </c>
      <c r="BN31" s="38">
        <f t="shared" si="19"/>
        <v>0.42414432224781529</v>
      </c>
      <c r="BO31" s="39">
        <f t="shared" si="19"/>
        <v>0.31144110231396394</v>
      </c>
      <c r="BP31" s="40">
        <f t="shared" si="19"/>
        <v>0.35996690987991237</v>
      </c>
      <c r="BQ31" s="38">
        <f t="shared" si="20"/>
        <v>1</v>
      </c>
      <c r="BR31" s="38">
        <f t="shared" si="20"/>
        <v>0.20763357224680445</v>
      </c>
      <c r="BS31" s="38">
        <f t="shared" si="20"/>
        <v>0.42828418230563003</v>
      </c>
      <c r="BT31" s="38">
        <f t="shared" si="20"/>
        <v>0.30803265829479037</v>
      </c>
      <c r="BU31" s="39">
        <f t="shared" si="20"/>
        <v>0.2787087038000004</v>
      </c>
      <c r="BV31" s="40">
        <f t="shared" si="20"/>
        <v>0.28314559404072259</v>
      </c>
      <c r="BW31" s="38">
        <f t="shared" si="21"/>
        <v>0</v>
      </c>
      <c r="BX31" s="38">
        <f t="shared" si="21"/>
        <v>-1.9993013505729407E-3</v>
      </c>
      <c r="BY31" s="38">
        <f t="shared" si="21"/>
        <v>-0.13851601373166778</v>
      </c>
      <c r="BZ31" s="38">
        <f t="shared" si="21"/>
        <v>0.11611166395302491</v>
      </c>
      <c r="CA31" s="39">
        <f t="shared" si="21"/>
        <v>3.2732398513963534E-2</v>
      </c>
      <c r="CB31" s="40">
        <f t="shared" si="21"/>
        <v>7.6821315839189774E-2</v>
      </c>
      <c r="CC31" s="2">
        <f t="shared" si="22"/>
        <v>0</v>
      </c>
      <c r="CD31" s="2">
        <f t="shared" si="22"/>
        <v>-19.993013505729408</v>
      </c>
      <c r="CE31" s="2">
        <f t="shared" si="22"/>
        <v>-1385.1601373166777</v>
      </c>
      <c r="CF31" s="2">
        <f t="shared" si="22"/>
        <v>1161.1166395302491</v>
      </c>
      <c r="CG31" s="29">
        <f t="shared" si="22"/>
        <v>327.32398513963534</v>
      </c>
      <c r="CH31" s="31">
        <f t="shared" si="22"/>
        <v>768.21315839189776</v>
      </c>
    </row>
    <row r="32" spans="1:86" x14ac:dyDescent="0.2">
      <c r="A32" t="s">
        <v>46</v>
      </c>
      <c r="B32" t="s">
        <v>46</v>
      </c>
      <c r="C32" t="s">
        <v>47</v>
      </c>
      <c r="D32" t="s">
        <v>47</v>
      </c>
      <c r="E32" t="s">
        <v>44</v>
      </c>
      <c r="F32" s="27">
        <f t="shared" si="13"/>
        <v>46037</v>
      </c>
      <c r="G32" s="60" t="s">
        <v>39</v>
      </c>
      <c r="H32" s="28">
        <v>49.9</v>
      </c>
      <c r="I32" s="2">
        <v>13246.9</v>
      </c>
      <c r="J32" s="2">
        <v>1238.72</v>
      </c>
      <c r="K32" s="2">
        <v>43040.93</v>
      </c>
      <c r="L32" s="29">
        <v>33665.53</v>
      </c>
      <c r="M32" s="30">
        <f t="shared" si="0"/>
        <v>91241.98</v>
      </c>
      <c r="N32" t="s">
        <v>49</v>
      </c>
      <c r="O32" t="s">
        <v>49</v>
      </c>
      <c r="P32" t="s">
        <v>47</v>
      </c>
      <c r="Q32" t="s">
        <v>47</v>
      </c>
      <c r="R32" t="s">
        <v>44</v>
      </c>
      <c r="S32" s="27">
        <f t="shared" si="14"/>
        <v>45673</v>
      </c>
      <c r="T32" s="60" t="s">
        <v>39</v>
      </c>
      <c r="U32" s="28">
        <v>24.95</v>
      </c>
      <c r="V32" s="2">
        <v>14867.33</v>
      </c>
      <c r="W32" s="2">
        <v>833.39</v>
      </c>
      <c r="X32" s="2">
        <v>46274.6</v>
      </c>
      <c r="Y32" s="29">
        <v>45075.09</v>
      </c>
      <c r="Z32" s="31">
        <f t="shared" si="1"/>
        <v>107075.35999999999</v>
      </c>
      <c r="AA32" s="32">
        <f t="shared" si="15"/>
        <v>24.95</v>
      </c>
      <c r="AB32" s="5">
        <f t="shared" si="15"/>
        <v>-1620.4300000000003</v>
      </c>
      <c r="AC32" s="5">
        <f t="shared" si="15"/>
        <v>405.33000000000004</v>
      </c>
      <c r="AD32" s="5">
        <f t="shared" si="15"/>
        <v>-3233.6699999999983</v>
      </c>
      <c r="AE32" s="33">
        <f t="shared" si="15"/>
        <v>-11409.559999999998</v>
      </c>
      <c r="AF32" s="34">
        <f t="shared" si="15"/>
        <v>-15833.37999999999</v>
      </c>
      <c r="AG32" s="35">
        <f t="shared" si="16"/>
        <v>1</v>
      </c>
      <c r="AH32" s="7">
        <f t="shared" si="16"/>
        <v>-0.10899267050640568</v>
      </c>
      <c r="AI32" s="7">
        <f t="shared" si="16"/>
        <v>0.48636292732094222</v>
      </c>
      <c r="AJ32" s="7">
        <f t="shared" si="16"/>
        <v>-6.988002057284122E-2</v>
      </c>
      <c r="AK32" s="36">
        <f t="shared" si="16"/>
        <v>-0.25312339919898103</v>
      </c>
      <c r="AL32" s="37">
        <f t="shared" si="16"/>
        <v>-0.14787136835215864</v>
      </c>
      <c r="AM32" s="2">
        <v>49.9</v>
      </c>
      <c r="AN32" s="2">
        <v>2710.42</v>
      </c>
      <c r="AO32" s="2">
        <v>479.13</v>
      </c>
      <c r="AP32" s="2">
        <v>17048.400000000001</v>
      </c>
      <c r="AQ32" s="29">
        <v>10206.61</v>
      </c>
      <c r="AR32" s="31">
        <f t="shared" si="4"/>
        <v>30494.460000000003</v>
      </c>
      <c r="AS32" s="2">
        <v>24.95</v>
      </c>
      <c r="AT32" s="2">
        <v>6090.67</v>
      </c>
      <c r="AU32" s="2">
        <v>321.44</v>
      </c>
      <c r="AV32" s="2">
        <v>14578.3</v>
      </c>
      <c r="AW32" s="29">
        <v>12740.33</v>
      </c>
      <c r="AX32" s="31">
        <f t="shared" si="5"/>
        <v>33755.69</v>
      </c>
      <c r="AY32" s="5">
        <f t="shared" si="17"/>
        <v>24.95</v>
      </c>
      <c r="AZ32" s="5">
        <f t="shared" si="17"/>
        <v>-3380.25</v>
      </c>
      <c r="BA32" s="5">
        <f t="shared" si="17"/>
        <v>157.69</v>
      </c>
      <c r="BB32" s="5">
        <f t="shared" si="17"/>
        <v>2470.1000000000022</v>
      </c>
      <c r="BC32" s="33">
        <f t="shared" si="17"/>
        <v>-2533.7199999999993</v>
      </c>
      <c r="BD32" s="34">
        <f t="shared" si="17"/>
        <v>-3261.2299999999996</v>
      </c>
      <c r="BE32" s="7">
        <f t="shared" si="18"/>
        <v>1</v>
      </c>
      <c r="BF32" s="7">
        <f t="shared" si="18"/>
        <v>-0.55498820326827758</v>
      </c>
      <c r="BG32" s="7">
        <f t="shared" si="18"/>
        <v>0.49057366849178696</v>
      </c>
      <c r="BH32" s="7">
        <f t="shared" si="18"/>
        <v>0.16943676560367138</v>
      </c>
      <c r="BI32" s="36">
        <f t="shared" si="18"/>
        <v>-0.19887396951256359</v>
      </c>
      <c r="BJ32" s="37">
        <f t="shared" si="18"/>
        <v>-9.6612748843232038E-2</v>
      </c>
      <c r="BK32" s="38">
        <f t="shared" si="19"/>
        <v>1</v>
      </c>
      <c r="BL32" s="38">
        <f t="shared" si="19"/>
        <v>0.20460787052065013</v>
      </c>
      <c r="BM32" s="38">
        <f t="shared" si="19"/>
        <v>0.38679443296305865</v>
      </c>
      <c r="BN32" s="38">
        <f t="shared" si="19"/>
        <v>0.39609738915957443</v>
      </c>
      <c r="BO32" s="39">
        <f t="shared" si="19"/>
        <v>0.30317686963490553</v>
      </c>
      <c r="BP32" s="40">
        <f t="shared" si="19"/>
        <v>0.3342152373282562</v>
      </c>
      <c r="BQ32" s="38">
        <f t="shared" si="20"/>
        <v>1</v>
      </c>
      <c r="BR32" s="38">
        <f t="shared" si="20"/>
        <v>0.40966804395947354</v>
      </c>
      <c r="BS32" s="38">
        <f t="shared" si="20"/>
        <v>0.38570177227948499</v>
      </c>
      <c r="BT32" s="38">
        <f t="shared" si="20"/>
        <v>0.31503891983939353</v>
      </c>
      <c r="BU32" s="39">
        <f t="shared" si="20"/>
        <v>0.28264680114892726</v>
      </c>
      <c r="BV32" s="40">
        <f t="shared" si="20"/>
        <v>0.31525170683526077</v>
      </c>
      <c r="BW32" s="38">
        <f t="shared" si="21"/>
        <v>0</v>
      </c>
      <c r="BX32" s="38">
        <f t="shared" si="21"/>
        <v>-0.20506017343882341</v>
      </c>
      <c r="BY32" s="38">
        <f t="shared" si="21"/>
        <v>1.0926606835736652E-3</v>
      </c>
      <c r="BZ32" s="38">
        <f t="shared" si="21"/>
        <v>8.1058469320180904E-2</v>
      </c>
      <c r="CA32" s="39">
        <f t="shared" si="21"/>
        <v>2.053006848597827E-2</v>
      </c>
      <c r="CB32" s="40">
        <f t="shared" si="21"/>
        <v>1.8963530492995428E-2</v>
      </c>
      <c r="CC32" s="2">
        <f t="shared" si="22"/>
        <v>0</v>
      </c>
      <c r="CD32" s="2">
        <f t="shared" si="22"/>
        <v>-2050.601734388234</v>
      </c>
      <c r="CE32" s="2">
        <f t="shared" si="22"/>
        <v>10.926606835736653</v>
      </c>
      <c r="CF32" s="2">
        <f t="shared" si="22"/>
        <v>810.58469320180905</v>
      </c>
      <c r="CG32" s="29">
        <f t="shared" si="22"/>
        <v>205.30068485978271</v>
      </c>
      <c r="CH32" s="31">
        <f t="shared" si="22"/>
        <v>189.63530492995429</v>
      </c>
    </row>
    <row r="33" spans="1:86" x14ac:dyDescent="0.2">
      <c r="A33" t="s">
        <v>46</v>
      </c>
      <c r="B33" t="s">
        <v>46</v>
      </c>
      <c r="C33" t="s">
        <v>47</v>
      </c>
      <c r="D33" t="s">
        <v>47</v>
      </c>
      <c r="E33" t="s">
        <v>44</v>
      </c>
      <c r="F33" s="27">
        <f t="shared" si="13"/>
        <v>46038</v>
      </c>
      <c r="G33" s="60" t="s">
        <v>40</v>
      </c>
      <c r="H33" s="28">
        <v>24.95</v>
      </c>
      <c r="I33" s="2">
        <v>21383.56</v>
      </c>
      <c r="J33" s="2">
        <v>1107.03</v>
      </c>
      <c r="K33" s="2">
        <v>66567.25</v>
      </c>
      <c r="L33" s="29">
        <v>57843.24</v>
      </c>
      <c r="M33" s="30">
        <f t="shared" si="0"/>
        <v>146926.03</v>
      </c>
      <c r="N33" t="s">
        <v>49</v>
      </c>
      <c r="O33" t="s">
        <v>49</v>
      </c>
      <c r="P33" t="s">
        <v>47</v>
      </c>
      <c r="Q33" t="s">
        <v>47</v>
      </c>
      <c r="R33" t="s">
        <v>44</v>
      </c>
      <c r="S33" s="27">
        <f t="shared" si="14"/>
        <v>45674</v>
      </c>
      <c r="T33" s="60" t="s">
        <v>40</v>
      </c>
      <c r="U33" s="28">
        <v>178.27</v>
      </c>
      <c r="V33" s="2">
        <v>23985.9</v>
      </c>
      <c r="W33" s="2">
        <v>1209.55</v>
      </c>
      <c r="X33" s="2">
        <v>68129.87</v>
      </c>
      <c r="Y33" s="29">
        <v>57496.959999999999</v>
      </c>
      <c r="Z33" s="31">
        <f t="shared" si="1"/>
        <v>151000.54999999999</v>
      </c>
      <c r="AA33" s="32">
        <f t="shared" si="15"/>
        <v>-153.32000000000002</v>
      </c>
      <c r="AB33" s="5">
        <f t="shared" si="15"/>
        <v>-2602.34</v>
      </c>
      <c r="AC33" s="5">
        <f t="shared" si="15"/>
        <v>-102.51999999999998</v>
      </c>
      <c r="AD33" s="5">
        <f t="shared" si="15"/>
        <v>-1562.6199999999953</v>
      </c>
      <c r="AE33" s="33">
        <f t="shared" si="15"/>
        <v>346.27999999999884</v>
      </c>
      <c r="AF33" s="34">
        <f t="shared" si="15"/>
        <v>-4074.5199999999895</v>
      </c>
      <c r="AG33" s="35">
        <f t="shared" si="16"/>
        <v>-0.86004375385650988</v>
      </c>
      <c r="AH33" s="7">
        <f t="shared" si="16"/>
        <v>-0.10849457389549694</v>
      </c>
      <c r="AI33" s="7">
        <f t="shared" si="16"/>
        <v>-8.4758794593030456E-2</v>
      </c>
      <c r="AJ33" s="7">
        <f t="shared" si="16"/>
        <v>-2.293590168306494E-2</v>
      </c>
      <c r="AK33" s="36">
        <f t="shared" si="16"/>
        <v>6.0225792807132557E-3</v>
      </c>
      <c r="AL33" s="37">
        <f t="shared" si="16"/>
        <v>-2.6983477874749397E-2</v>
      </c>
      <c r="AM33" s="2">
        <v>24.95</v>
      </c>
      <c r="AN33" s="2">
        <v>4601.05</v>
      </c>
      <c r="AO33" s="2">
        <v>366.43</v>
      </c>
      <c r="AP33" s="2">
        <v>24730.02</v>
      </c>
      <c r="AQ33" s="29">
        <v>17611.07</v>
      </c>
      <c r="AR33" s="31">
        <f t="shared" si="4"/>
        <v>47333.520000000004</v>
      </c>
      <c r="AS33" s="2">
        <v>178.27</v>
      </c>
      <c r="AT33" s="2">
        <v>5006.41</v>
      </c>
      <c r="AU33" s="2">
        <v>426.97</v>
      </c>
      <c r="AV33" s="2">
        <v>21101.68</v>
      </c>
      <c r="AW33" s="29">
        <v>17032.560000000001</v>
      </c>
      <c r="AX33" s="31">
        <f t="shared" si="5"/>
        <v>43745.89</v>
      </c>
      <c r="AY33" s="5">
        <f t="shared" si="17"/>
        <v>-153.32000000000002</v>
      </c>
      <c r="AZ33" s="5">
        <f t="shared" si="17"/>
        <v>-405.35999999999967</v>
      </c>
      <c r="BA33" s="5">
        <f t="shared" si="17"/>
        <v>-60.54000000000002</v>
      </c>
      <c r="BB33" s="5">
        <f t="shared" si="17"/>
        <v>3628.34</v>
      </c>
      <c r="BC33" s="33">
        <f t="shared" si="17"/>
        <v>578.5099999999984</v>
      </c>
      <c r="BD33" s="34">
        <f t="shared" si="17"/>
        <v>3587.6300000000047</v>
      </c>
      <c r="BE33" s="7">
        <f t="shared" si="18"/>
        <v>-0.86004375385650988</v>
      </c>
      <c r="BF33" s="7">
        <f t="shared" si="18"/>
        <v>-8.0968198769177852E-2</v>
      </c>
      <c r="BG33" s="7">
        <f t="shared" si="18"/>
        <v>-0.14178982129892034</v>
      </c>
      <c r="BH33" s="7">
        <f t="shared" si="18"/>
        <v>0.17194555125468683</v>
      </c>
      <c r="BI33" s="36">
        <f t="shared" si="18"/>
        <v>3.3964947136543092E-2</v>
      </c>
      <c r="BJ33" s="37">
        <f t="shared" si="18"/>
        <v>8.2010675745767314E-2</v>
      </c>
      <c r="BK33" s="38">
        <f t="shared" si="19"/>
        <v>1</v>
      </c>
      <c r="BL33" s="38">
        <f t="shared" si="19"/>
        <v>0.21516763345298912</v>
      </c>
      <c r="BM33" s="38">
        <f t="shared" si="19"/>
        <v>0.33100277318591187</v>
      </c>
      <c r="BN33" s="38">
        <f t="shared" si="19"/>
        <v>0.37150430579601834</v>
      </c>
      <c r="BO33" s="39">
        <f t="shared" si="19"/>
        <v>0.304462025294572</v>
      </c>
      <c r="BP33" s="40">
        <f t="shared" si="19"/>
        <v>0.32215884414762996</v>
      </c>
      <c r="BQ33" s="38">
        <f t="shared" si="20"/>
        <v>1</v>
      </c>
      <c r="BR33" s="38">
        <f t="shared" si="20"/>
        <v>0.20872304145352058</v>
      </c>
      <c r="BS33" s="38">
        <f t="shared" si="20"/>
        <v>0.35299904923318592</v>
      </c>
      <c r="BT33" s="38">
        <f t="shared" si="20"/>
        <v>0.30972728995373106</v>
      </c>
      <c r="BU33" s="39">
        <f t="shared" si="20"/>
        <v>0.29623409655049593</v>
      </c>
      <c r="BV33" s="40">
        <f t="shared" si="20"/>
        <v>0.28970682557116517</v>
      </c>
      <c r="BW33" s="38">
        <f t="shared" si="21"/>
        <v>0</v>
      </c>
      <c r="BX33" s="38">
        <f t="shared" si="21"/>
        <v>6.4445919994685352E-3</v>
      </c>
      <c r="BY33" s="38">
        <f t="shared" si="21"/>
        <v>-2.1996276047274055E-2</v>
      </c>
      <c r="BZ33" s="38">
        <f t="shared" si="21"/>
        <v>6.1777015842287286E-2</v>
      </c>
      <c r="CA33" s="39">
        <f t="shared" si="21"/>
        <v>8.227928744076074E-3</v>
      </c>
      <c r="CB33" s="40">
        <f t="shared" si="21"/>
        <v>3.2452018576464792E-2</v>
      </c>
      <c r="CC33" s="2">
        <f t="shared" si="22"/>
        <v>0</v>
      </c>
      <c r="CD33" s="2">
        <f t="shared" si="22"/>
        <v>64.445919994685354</v>
      </c>
      <c r="CE33" s="2">
        <f t="shared" si="22"/>
        <v>-219.96276047274054</v>
      </c>
      <c r="CF33" s="2">
        <f t="shared" si="22"/>
        <v>617.7701584228729</v>
      </c>
      <c r="CG33" s="29">
        <f t="shared" si="22"/>
        <v>82.27928744076074</v>
      </c>
      <c r="CH33" s="31">
        <f t="shared" si="22"/>
        <v>324.52018576464792</v>
      </c>
    </row>
    <row r="34" spans="1:86" ht="13.5" thickBot="1" x14ac:dyDescent="0.25">
      <c r="A34" t="s">
        <v>46</v>
      </c>
      <c r="B34" t="s">
        <v>46</v>
      </c>
      <c r="C34" t="s">
        <v>47</v>
      </c>
      <c r="D34" t="s">
        <v>47</v>
      </c>
      <c r="E34" t="s">
        <v>44</v>
      </c>
      <c r="F34" s="41">
        <f t="shared" si="13"/>
        <v>46039</v>
      </c>
      <c r="G34" s="61" t="s">
        <v>41</v>
      </c>
      <c r="H34" s="43">
        <v>59.97</v>
      </c>
      <c r="I34" s="44">
        <v>18313.09</v>
      </c>
      <c r="J34" s="44">
        <v>1275.97</v>
      </c>
      <c r="K34" s="44">
        <v>48188.72</v>
      </c>
      <c r="L34" s="45">
        <v>34841.360000000001</v>
      </c>
      <c r="M34" s="46">
        <f t="shared" si="0"/>
        <v>102679.11</v>
      </c>
      <c r="N34" t="s">
        <v>49</v>
      </c>
      <c r="O34" t="s">
        <v>49</v>
      </c>
      <c r="P34" t="s">
        <v>47</v>
      </c>
      <c r="Q34" t="s">
        <v>47</v>
      </c>
      <c r="R34" t="s">
        <v>44</v>
      </c>
      <c r="S34" s="41">
        <f t="shared" si="14"/>
        <v>45675</v>
      </c>
      <c r="T34" s="61" t="s">
        <v>41</v>
      </c>
      <c r="U34" s="43">
        <v>80.55</v>
      </c>
      <c r="V34" s="44">
        <v>11736.6</v>
      </c>
      <c r="W34" s="44">
        <v>506.47</v>
      </c>
      <c r="X34" s="44">
        <v>30178.38</v>
      </c>
      <c r="Y34" s="45">
        <v>23704.53</v>
      </c>
      <c r="Z34" s="47">
        <f t="shared" si="1"/>
        <v>66206.53</v>
      </c>
      <c r="AA34" s="48">
        <f t="shared" si="15"/>
        <v>-20.58</v>
      </c>
      <c r="AB34" s="49">
        <f t="shared" si="15"/>
        <v>6576.49</v>
      </c>
      <c r="AC34" s="49">
        <f t="shared" si="15"/>
        <v>769.5</v>
      </c>
      <c r="AD34" s="49">
        <f t="shared" si="15"/>
        <v>18010.34</v>
      </c>
      <c r="AE34" s="50">
        <f t="shared" si="15"/>
        <v>11136.830000000002</v>
      </c>
      <c r="AF34" s="51">
        <f t="shared" si="15"/>
        <v>36472.58</v>
      </c>
      <c r="AG34" s="52">
        <f t="shared" si="16"/>
        <v>-0.25549348230912478</v>
      </c>
      <c r="AH34" s="53">
        <f t="shared" si="16"/>
        <v>0.56034030298382831</v>
      </c>
      <c r="AI34" s="53">
        <f t="shared" si="16"/>
        <v>1.5193397437163108</v>
      </c>
      <c r="AJ34" s="53">
        <f t="shared" si="16"/>
        <v>0.5967961169552507</v>
      </c>
      <c r="AK34" s="54">
        <f t="shared" si="16"/>
        <v>0.46981863804091462</v>
      </c>
      <c r="AL34" s="55">
        <f t="shared" si="16"/>
        <v>0.55089097706827417</v>
      </c>
      <c r="AM34" s="44">
        <v>59.97</v>
      </c>
      <c r="AN34" s="44">
        <v>4142.0600000000004</v>
      </c>
      <c r="AO34" s="44">
        <v>506.11</v>
      </c>
      <c r="AP34" s="44">
        <v>19008.41</v>
      </c>
      <c r="AQ34" s="45">
        <v>10874.32</v>
      </c>
      <c r="AR34" s="47">
        <f t="shared" si="4"/>
        <v>34590.869999999995</v>
      </c>
      <c r="AS34" s="44">
        <v>80.55</v>
      </c>
      <c r="AT34" s="44">
        <v>2636.02</v>
      </c>
      <c r="AU34" s="44">
        <v>199.82</v>
      </c>
      <c r="AV34" s="44">
        <v>9382.57</v>
      </c>
      <c r="AW34" s="45">
        <v>7244.62</v>
      </c>
      <c r="AX34" s="47">
        <f t="shared" si="5"/>
        <v>19543.579999999998</v>
      </c>
      <c r="AY34" s="49">
        <f t="shared" si="17"/>
        <v>-20.58</v>
      </c>
      <c r="AZ34" s="49">
        <f t="shared" si="17"/>
        <v>1506.0400000000004</v>
      </c>
      <c r="BA34" s="49">
        <f t="shared" si="17"/>
        <v>306.29000000000002</v>
      </c>
      <c r="BB34" s="49">
        <f t="shared" si="17"/>
        <v>9625.84</v>
      </c>
      <c r="BC34" s="50">
        <f t="shared" si="17"/>
        <v>3629.7</v>
      </c>
      <c r="BD34" s="51">
        <f t="shared" si="17"/>
        <v>15047.289999999997</v>
      </c>
      <c r="BE34" s="53">
        <f t="shared" si="18"/>
        <v>-0.25549348230912478</v>
      </c>
      <c r="BF34" s="53">
        <f t="shared" si="18"/>
        <v>0.57133102176766504</v>
      </c>
      <c r="BG34" s="53">
        <f t="shared" si="18"/>
        <v>1.5328295465919328</v>
      </c>
      <c r="BH34" s="53">
        <f t="shared" si="18"/>
        <v>1.0259278641139902</v>
      </c>
      <c r="BI34" s="54">
        <f t="shared" si="18"/>
        <v>0.50102006730511739</v>
      </c>
      <c r="BJ34" s="55">
        <f t="shared" si="18"/>
        <v>0.76993519099366636</v>
      </c>
      <c r="BK34" s="56">
        <f t="shared" si="19"/>
        <v>1</v>
      </c>
      <c r="BL34" s="56">
        <f t="shared" si="19"/>
        <v>0.22618028961797274</v>
      </c>
      <c r="BM34" s="56">
        <f t="shared" si="19"/>
        <v>0.39664725659694194</v>
      </c>
      <c r="BN34" s="56">
        <f t="shared" si="19"/>
        <v>0.3944576656113713</v>
      </c>
      <c r="BO34" s="57">
        <f t="shared" si="19"/>
        <v>0.31210951581683377</v>
      </c>
      <c r="BP34" s="58">
        <f t="shared" si="19"/>
        <v>0.3368832277568436</v>
      </c>
      <c r="BQ34" s="56">
        <f t="shared" si="20"/>
        <v>1</v>
      </c>
      <c r="BR34" s="56">
        <f t="shared" si="20"/>
        <v>0.22459826525569584</v>
      </c>
      <c r="BS34" s="56">
        <f t="shared" si="20"/>
        <v>0.39453472071396128</v>
      </c>
      <c r="BT34" s="56">
        <f t="shared" si="20"/>
        <v>0.31090369993352857</v>
      </c>
      <c r="BU34" s="57">
        <f t="shared" si="20"/>
        <v>0.30562175246672263</v>
      </c>
      <c r="BV34" s="58">
        <f t="shared" si="20"/>
        <v>0.29519112389669111</v>
      </c>
      <c r="BW34" s="56">
        <f t="shared" si="21"/>
        <v>0</v>
      </c>
      <c r="BX34" s="56">
        <f t="shared" si="21"/>
        <v>1.5820243622768904E-3</v>
      </c>
      <c r="BY34" s="56">
        <f t="shared" si="21"/>
        <v>2.1125358829806595E-3</v>
      </c>
      <c r="BZ34" s="56">
        <f t="shared" si="21"/>
        <v>8.3553965677842734E-2</v>
      </c>
      <c r="CA34" s="57">
        <f t="shared" si="21"/>
        <v>6.487763350111142E-3</v>
      </c>
      <c r="CB34" s="58">
        <f t="shared" si="21"/>
        <v>4.1692103860152485E-2</v>
      </c>
      <c r="CC34" s="44">
        <f t="shared" si="22"/>
        <v>0</v>
      </c>
      <c r="CD34" s="44">
        <f t="shared" si="22"/>
        <v>15.820243622768903</v>
      </c>
      <c r="CE34" s="44">
        <f t="shared" si="22"/>
        <v>21.125358829806594</v>
      </c>
      <c r="CF34" s="44">
        <f t="shared" si="22"/>
        <v>835.53965677842734</v>
      </c>
      <c r="CG34" s="45">
        <f t="shared" si="22"/>
        <v>64.877633501111418</v>
      </c>
      <c r="CH34" s="47">
        <f t="shared" si="22"/>
        <v>416.92103860152486</v>
      </c>
    </row>
    <row r="35" spans="1:86" x14ac:dyDescent="0.2">
      <c r="A35" t="s">
        <v>46</v>
      </c>
      <c r="B35" t="s">
        <v>46</v>
      </c>
      <c r="C35" t="s">
        <v>47</v>
      </c>
      <c r="D35" t="s">
        <v>47</v>
      </c>
      <c r="E35" t="s">
        <v>45</v>
      </c>
      <c r="F35" s="27">
        <f t="shared" si="13"/>
        <v>46040</v>
      </c>
      <c r="G35" s="60" t="s">
        <v>35</v>
      </c>
      <c r="H35" s="28">
        <v>24.95</v>
      </c>
      <c r="I35" s="2">
        <v>9303.2199999999993</v>
      </c>
      <c r="J35" s="2">
        <v>719.7</v>
      </c>
      <c r="K35" s="2">
        <v>25353.29</v>
      </c>
      <c r="L35" s="29">
        <v>20324.240000000002</v>
      </c>
      <c r="M35" s="30">
        <f t="shared" si="0"/>
        <v>55725.400000000009</v>
      </c>
      <c r="N35" t="s">
        <v>49</v>
      </c>
      <c r="O35" t="s">
        <v>49</v>
      </c>
      <c r="P35" t="s">
        <v>47</v>
      </c>
      <c r="Q35" t="s">
        <v>47</v>
      </c>
      <c r="R35" t="s">
        <v>45</v>
      </c>
      <c r="S35" s="27">
        <f t="shared" si="14"/>
        <v>45676</v>
      </c>
      <c r="T35" s="60" t="s">
        <v>35</v>
      </c>
      <c r="U35" s="28">
        <v>44.94</v>
      </c>
      <c r="V35" s="2">
        <v>6841.11</v>
      </c>
      <c r="W35" s="2">
        <v>570.77</v>
      </c>
      <c r="X35" s="2">
        <v>19251.52</v>
      </c>
      <c r="Y35" s="29">
        <v>19746.439999999999</v>
      </c>
      <c r="Z35" s="31">
        <f t="shared" si="1"/>
        <v>46454.78</v>
      </c>
      <c r="AA35" s="32">
        <f t="shared" si="15"/>
        <v>-19.989999999999998</v>
      </c>
      <c r="AB35" s="5">
        <f t="shared" si="15"/>
        <v>2462.1099999999997</v>
      </c>
      <c r="AC35" s="5">
        <f t="shared" si="15"/>
        <v>148.93000000000006</v>
      </c>
      <c r="AD35" s="5">
        <f t="shared" si="15"/>
        <v>6101.77</v>
      </c>
      <c r="AE35" s="33">
        <f t="shared" si="15"/>
        <v>577.80000000000291</v>
      </c>
      <c r="AF35" s="34">
        <f t="shared" si="15"/>
        <v>9270.6200000000099</v>
      </c>
      <c r="AG35" s="35">
        <f t="shared" si="16"/>
        <v>-0.4448153093012906</v>
      </c>
      <c r="AH35" s="7">
        <f t="shared" si="16"/>
        <v>0.35989919764482664</v>
      </c>
      <c r="AI35" s="7">
        <f t="shared" si="16"/>
        <v>0.26092821977328884</v>
      </c>
      <c r="AJ35" s="7">
        <f t="shared" si="16"/>
        <v>0.31695003823074752</v>
      </c>
      <c r="AK35" s="36">
        <f t="shared" si="16"/>
        <v>2.9260970585077765E-2</v>
      </c>
      <c r="AL35" s="37">
        <f t="shared" si="16"/>
        <v>0.19956224095776603</v>
      </c>
      <c r="AM35" s="2">
        <v>24.95</v>
      </c>
      <c r="AN35" s="2">
        <v>2040.91</v>
      </c>
      <c r="AO35" s="2">
        <v>244.61</v>
      </c>
      <c r="AP35" s="2">
        <v>9064.8799999999992</v>
      </c>
      <c r="AQ35" s="29">
        <v>6408.23</v>
      </c>
      <c r="AR35" s="31">
        <f t="shared" si="4"/>
        <v>17783.579999999998</v>
      </c>
      <c r="AS35" s="2">
        <v>44.94</v>
      </c>
      <c r="AT35" s="2">
        <v>1482.01</v>
      </c>
      <c r="AU35" s="2">
        <v>225.2</v>
      </c>
      <c r="AV35" s="2">
        <v>6013.53</v>
      </c>
      <c r="AW35" s="29">
        <v>5862.51</v>
      </c>
      <c r="AX35" s="31">
        <f t="shared" si="5"/>
        <v>13628.19</v>
      </c>
      <c r="AY35" s="5">
        <f t="shared" si="17"/>
        <v>-19.989999999999998</v>
      </c>
      <c r="AZ35" s="5">
        <f t="shared" si="17"/>
        <v>558.90000000000009</v>
      </c>
      <c r="BA35" s="5">
        <f t="shared" si="17"/>
        <v>19.410000000000025</v>
      </c>
      <c r="BB35" s="5">
        <f t="shared" si="17"/>
        <v>3051.3499999999995</v>
      </c>
      <c r="BC35" s="33">
        <f t="shared" si="17"/>
        <v>545.71999999999935</v>
      </c>
      <c r="BD35" s="34">
        <f t="shared" si="17"/>
        <v>4155.3899999999976</v>
      </c>
      <c r="BE35" s="7">
        <f t="shared" si="18"/>
        <v>-0.4448153093012906</v>
      </c>
      <c r="BF35" s="7">
        <f t="shared" si="18"/>
        <v>0.37712296138352647</v>
      </c>
      <c r="BG35" s="7">
        <f t="shared" si="18"/>
        <v>8.6190053285968141E-2</v>
      </c>
      <c r="BH35" s="7">
        <f t="shared" si="18"/>
        <v>0.50741411450512419</v>
      </c>
      <c r="BI35" s="36">
        <f t="shared" si="18"/>
        <v>9.3086408381392843E-2</v>
      </c>
      <c r="BJ35" s="37">
        <f t="shared" si="18"/>
        <v>0.30491136387150442</v>
      </c>
      <c r="BK35" s="38">
        <f t="shared" si="19"/>
        <v>1</v>
      </c>
      <c r="BL35" s="38">
        <f t="shared" si="19"/>
        <v>0.21937673192722523</v>
      </c>
      <c r="BM35" s="38">
        <f t="shared" si="19"/>
        <v>0.33987772683062389</v>
      </c>
      <c r="BN35" s="38">
        <f t="shared" si="19"/>
        <v>0.35754255167672516</v>
      </c>
      <c r="BO35" s="39">
        <f t="shared" si="19"/>
        <v>0.31529985869090305</v>
      </c>
      <c r="BP35" s="40">
        <f t="shared" si="19"/>
        <v>0.31912879943436917</v>
      </c>
      <c r="BQ35" s="38">
        <f t="shared" si="20"/>
        <v>1</v>
      </c>
      <c r="BR35" s="38">
        <f t="shared" si="20"/>
        <v>0.21663297330403986</v>
      </c>
      <c r="BS35" s="38">
        <f t="shared" si="20"/>
        <v>0.39455472431977856</v>
      </c>
      <c r="BT35" s="38">
        <f t="shared" si="20"/>
        <v>0.31236650404747257</v>
      </c>
      <c r="BU35" s="39">
        <f t="shared" si="20"/>
        <v>0.29688946463261229</v>
      </c>
      <c r="BV35" s="40">
        <f t="shared" si="20"/>
        <v>0.29336464406892038</v>
      </c>
      <c r="BW35" s="38">
        <f t="shared" si="21"/>
        <v>0</v>
      </c>
      <c r="BX35" s="38">
        <f t="shared" si="21"/>
        <v>2.7437586231853772E-3</v>
      </c>
      <c r="BY35" s="38">
        <f t="shared" si="21"/>
        <v>-5.4676997489154666E-2</v>
      </c>
      <c r="BZ35" s="38">
        <f t="shared" si="21"/>
        <v>4.5176047629252591E-2</v>
      </c>
      <c r="CA35" s="39">
        <f t="shared" si="21"/>
        <v>1.8410394058290758E-2</v>
      </c>
      <c r="CB35" s="40">
        <f t="shared" si="21"/>
        <v>2.5764155365448793E-2</v>
      </c>
      <c r="CC35" s="2">
        <f t="shared" si="22"/>
        <v>0</v>
      </c>
      <c r="CD35" s="2">
        <f t="shared" si="22"/>
        <v>27.437586231853771</v>
      </c>
      <c r="CE35" s="2">
        <f t="shared" si="22"/>
        <v>-546.76997489154667</v>
      </c>
      <c r="CF35" s="2">
        <f t="shared" si="22"/>
        <v>451.76047629252594</v>
      </c>
      <c r="CG35" s="29">
        <f t="shared" si="22"/>
        <v>184.10394058290757</v>
      </c>
      <c r="CH35" s="31">
        <f t="shared" si="22"/>
        <v>257.64155365448795</v>
      </c>
    </row>
    <row r="36" spans="1:86" x14ac:dyDescent="0.2">
      <c r="A36" t="s">
        <v>46</v>
      </c>
      <c r="B36" t="s">
        <v>46</v>
      </c>
      <c r="C36" t="s">
        <v>47</v>
      </c>
      <c r="D36" t="s">
        <v>47</v>
      </c>
      <c r="E36" t="s">
        <v>45</v>
      </c>
      <c r="F36" s="27">
        <f t="shared" si="13"/>
        <v>46041</v>
      </c>
      <c r="G36" s="60" t="s">
        <v>36</v>
      </c>
      <c r="H36" s="28">
        <v>4.99</v>
      </c>
      <c r="I36" s="2">
        <v>8638.74</v>
      </c>
      <c r="J36" s="2">
        <v>475.79</v>
      </c>
      <c r="K36" s="2">
        <v>28608.3</v>
      </c>
      <c r="L36" s="29">
        <v>24057.54</v>
      </c>
      <c r="M36" s="30">
        <f t="shared" si="0"/>
        <v>61785.36</v>
      </c>
      <c r="N36" t="s">
        <v>49</v>
      </c>
      <c r="O36" t="s">
        <v>49</v>
      </c>
      <c r="P36" t="s">
        <v>47</v>
      </c>
      <c r="Q36" t="s">
        <v>47</v>
      </c>
      <c r="R36" t="s">
        <v>45</v>
      </c>
      <c r="S36" s="27">
        <f t="shared" si="14"/>
        <v>45677</v>
      </c>
      <c r="T36" s="60" t="s">
        <v>36</v>
      </c>
      <c r="U36" s="28">
        <v>94.93</v>
      </c>
      <c r="V36" s="2">
        <v>6959.66</v>
      </c>
      <c r="W36" s="2">
        <v>167.55</v>
      </c>
      <c r="X36" s="2">
        <v>24155.83</v>
      </c>
      <c r="Y36" s="29">
        <v>20244.849999999999</v>
      </c>
      <c r="Z36" s="31">
        <f t="shared" si="1"/>
        <v>51622.82</v>
      </c>
      <c r="AA36" s="32">
        <f t="shared" si="15"/>
        <v>-89.940000000000012</v>
      </c>
      <c r="AB36" s="5">
        <f t="shared" si="15"/>
        <v>1679.08</v>
      </c>
      <c r="AC36" s="5">
        <f t="shared" si="15"/>
        <v>308.24</v>
      </c>
      <c r="AD36" s="5">
        <f t="shared" si="15"/>
        <v>4452.4699999999975</v>
      </c>
      <c r="AE36" s="33">
        <f t="shared" si="15"/>
        <v>3812.6900000000023</v>
      </c>
      <c r="AF36" s="34">
        <f t="shared" si="15"/>
        <v>10162.540000000001</v>
      </c>
      <c r="AG36" s="35">
        <f t="shared" si="16"/>
        <v>-0.94743495206994632</v>
      </c>
      <c r="AH36" s="7">
        <f t="shared" si="16"/>
        <v>0.24125891207329092</v>
      </c>
      <c r="AI36" s="7">
        <f t="shared" si="16"/>
        <v>1.8396896448821247</v>
      </c>
      <c r="AJ36" s="7">
        <f t="shared" si="16"/>
        <v>0.18432279081281816</v>
      </c>
      <c r="AK36" s="36">
        <f t="shared" si="16"/>
        <v>0.18832888364201278</v>
      </c>
      <c r="AL36" s="37">
        <f t="shared" si="16"/>
        <v>0.19686138804505451</v>
      </c>
      <c r="AM36" s="2">
        <v>4.99</v>
      </c>
      <c r="AN36" s="2">
        <v>1850.5</v>
      </c>
      <c r="AO36" s="2">
        <v>147.55000000000001</v>
      </c>
      <c r="AP36" s="2">
        <v>9973.0499999999993</v>
      </c>
      <c r="AQ36" s="29">
        <v>7498.72</v>
      </c>
      <c r="AR36" s="31">
        <f t="shared" si="4"/>
        <v>19474.810000000001</v>
      </c>
      <c r="AS36" s="2">
        <v>94.93</v>
      </c>
      <c r="AT36" s="2">
        <v>1474.56</v>
      </c>
      <c r="AU36" s="2">
        <v>65.28</v>
      </c>
      <c r="AV36" s="2">
        <v>7526.3</v>
      </c>
      <c r="AW36" s="29">
        <v>5828.18</v>
      </c>
      <c r="AX36" s="31">
        <f t="shared" si="5"/>
        <v>14989.25</v>
      </c>
      <c r="AY36" s="5">
        <f t="shared" si="17"/>
        <v>-89.940000000000012</v>
      </c>
      <c r="AZ36" s="5">
        <f t="shared" si="17"/>
        <v>375.94000000000005</v>
      </c>
      <c r="BA36" s="5">
        <f t="shared" si="17"/>
        <v>82.27000000000001</v>
      </c>
      <c r="BB36" s="5">
        <f t="shared" si="17"/>
        <v>2446.7499999999991</v>
      </c>
      <c r="BC36" s="33">
        <f t="shared" si="17"/>
        <v>1670.54</v>
      </c>
      <c r="BD36" s="34">
        <f t="shared" si="17"/>
        <v>4485.5600000000013</v>
      </c>
      <c r="BE36" s="7">
        <f t="shared" si="18"/>
        <v>-0.94743495206994632</v>
      </c>
      <c r="BF36" s="7">
        <f t="shared" si="18"/>
        <v>0.25495062934027785</v>
      </c>
      <c r="BG36" s="7">
        <f t="shared" si="18"/>
        <v>1.2602634803921571</v>
      </c>
      <c r="BH36" s="7">
        <f t="shared" si="18"/>
        <v>0.32509333935665585</v>
      </c>
      <c r="BI36" s="36">
        <f t="shared" si="18"/>
        <v>0.28663150417454503</v>
      </c>
      <c r="BJ36" s="37">
        <f t="shared" si="18"/>
        <v>0.29925179712127031</v>
      </c>
      <c r="BK36" s="38">
        <f t="shared" si="19"/>
        <v>1</v>
      </c>
      <c r="BL36" s="38">
        <f t="shared" si="19"/>
        <v>0.21420947962318579</v>
      </c>
      <c r="BM36" s="38">
        <f t="shared" si="19"/>
        <v>0.31011580739401839</v>
      </c>
      <c r="BN36" s="38">
        <f t="shared" si="19"/>
        <v>0.34860687283061209</v>
      </c>
      <c r="BO36" s="39">
        <f t="shared" si="19"/>
        <v>0.31169936743324544</v>
      </c>
      <c r="BP36" s="40">
        <f t="shared" si="19"/>
        <v>0.31520104438980368</v>
      </c>
      <c r="BQ36" s="38">
        <f t="shared" si="20"/>
        <v>1</v>
      </c>
      <c r="BR36" s="38">
        <f t="shared" si="20"/>
        <v>0.21187241905495383</v>
      </c>
      <c r="BS36" s="38">
        <f t="shared" si="20"/>
        <v>0.38961504028648164</v>
      </c>
      <c r="BT36" s="38">
        <f t="shared" si="20"/>
        <v>0.31157281699697337</v>
      </c>
      <c r="BU36" s="39">
        <f t="shared" si="20"/>
        <v>0.28788457311365612</v>
      </c>
      <c r="BV36" s="40">
        <f t="shared" si="20"/>
        <v>0.29036092952690301</v>
      </c>
      <c r="BW36" s="38">
        <f t="shared" si="21"/>
        <v>0</v>
      </c>
      <c r="BX36" s="38">
        <f t="shared" si="21"/>
        <v>2.3370605682319634E-3</v>
      </c>
      <c r="BY36" s="38">
        <f t="shared" si="21"/>
        <v>-7.9499232892463245E-2</v>
      </c>
      <c r="BZ36" s="38">
        <f t="shared" si="21"/>
        <v>3.7034055833638724E-2</v>
      </c>
      <c r="CA36" s="39">
        <f t="shared" si="21"/>
        <v>2.3814794319589327E-2</v>
      </c>
      <c r="CB36" s="40">
        <f t="shared" si="21"/>
        <v>2.4840114862900664E-2</v>
      </c>
      <c r="CC36" s="2">
        <f t="shared" si="22"/>
        <v>0</v>
      </c>
      <c r="CD36" s="2">
        <f t="shared" si="22"/>
        <v>23.370605682319635</v>
      </c>
      <c r="CE36" s="2">
        <f t="shared" si="22"/>
        <v>-794.99232892463249</v>
      </c>
      <c r="CF36" s="2">
        <f t="shared" si="22"/>
        <v>370.34055833638723</v>
      </c>
      <c r="CG36" s="29">
        <f t="shared" si="22"/>
        <v>238.14794319589328</v>
      </c>
      <c r="CH36" s="31">
        <f t="shared" si="22"/>
        <v>248.40114862900663</v>
      </c>
    </row>
    <row r="37" spans="1:86" x14ac:dyDescent="0.2">
      <c r="A37" t="s">
        <v>46</v>
      </c>
      <c r="B37" t="s">
        <v>46</v>
      </c>
      <c r="C37" t="s">
        <v>47</v>
      </c>
      <c r="D37" t="s">
        <v>47</v>
      </c>
      <c r="E37" t="s">
        <v>45</v>
      </c>
      <c r="F37" s="27">
        <f t="shared" si="13"/>
        <v>46042</v>
      </c>
      <c r="G37" s="60" t="s">
        <v>37</v>
      </c>
      <c r="H37" s="28">
        <v>139.9</v>
      </c>
      <c r="I37" s="2">
        <v>8629.48</v>
      </c>
      <c r="J37" s="2">
        <v>879.24</v>
      </c>
      <c r="K37" s="2">
        <v>29644.25</v>
      </c>
      <c r="L37" s="29">
        <v>27581.01</v>
      </c>
      <c r="M37" s="30">
        <f t="shared" si="0"/>
        <v>66873.87999999999</v>
      </c>
      <c r="N37" t="s">
        <v>49</v>
      </c>
      <c r="O37" t="s">
        <v>49</v>
      </c>
      <c r="P37" t="s">
        <v>47</v>
      </c>
      <c r="Q37" t="s">
        <v>47</v>
      </c>
      <c r="R37" t="s">
        <v>45</v>
      </c>
      <c r="S37" s="27">
        <f t="shared" si="14"/>
        <v>45678</v>
      </c>
      <c r="T37" s="60" t="s">
        <v>37</v>
      </c>
      <c r="U37" s="28">
        <v>54.92</v>
      </c>
      <c r="V37" s="2">
        <v>9954.75</v>
      </c>
      <c r="W37" s="2">
        <v>358.24</v>
      </c>
      <c r="X37" s="2">
        <v>25893.03</v>
      </c>
      <c r="Y37" s="29">
        <v>26895.29</v>
      </c>
      <c r="Z37" s="31">
        <f t="shared" si="1"/>
        <v>63156.23</v>
      </c>
      <c r="AA37" s="32">
        <f t="shared" si="15"/>
        <v>84.98</v>
      </c>
      <c r="AB37" s="5">
        <f t="shared" si="15"/>
        <v>-1325.2700000000004</v>
      </c>
      <c r="AC37" s="5">
        <f t="shared" si="15"/>
        <v>521</v>
      </c>
      <c r="AD37" s="5">
        <f t="shared" si="15"/>
        <v>3751.2200000000012</v>
      </c>
      <c r="AE37" s="33">
        <f t="shared" si="15"/>
        <v>685.71999999999753</v>
      </c>
      <c r="AF37" s="34">
        <f t="shared" si="15"/>
        <v>3717.6499999999869</v>
      </c>
      <c r="AG37" s="35">
        <f t="shared" si="16"/>
        <v>1.5473415877640204</v>
      </c>
      <c r="AH37" s="7">
        <f t="shared" si="16"/>
        <v>-0.1331294105828876</v>
      </c>
      <c r="AI37" s="7">
        <f t="shared" si="16"/>
        <v>1.4543322912014292</v>
      </c>
      <c r="AJ37" s="7">
        <f t="shared" si="16"/>
        <v>0.14487373629119502</v>
      </c>
      <c r="AK37" s="36">
        <f t="shared" si="16"/>
        <v>2.5495913968579535E-2</v>
      </c>
      <c r="AL37" s="37">
        <f t="shared" si="16"/>
        <v>5.8864343232646832E-2</v>
      </c>
      <c r="AM37" s="2">
        <v>139.9</v>
      </c>
      <c r="AN37" s="2">
        <v>1736.32</v>
      </c>
      <c r="AO37" s="2">
        <v>528.46</v>
      </c>
      <c r="AP37" s="2">
        <v>10257.83</v>
      </c>
      <c r="AQ37" s="29">
        <v>8096.7</v>
      </c>
      <c r="AR37" s="31">
        <f t="shared" si="4"/>
        <v>20759.21</v>
      </c>
      <c r="AS37" s="2">
        <v>54.92</v>
      </c>
      <c r="AT37" s="2">
        <v>2005.33</v>
      </c>
      <c r="AU37" s="2">
        <v>238.87</v>
      </c>
      <c r="AV37" s="2">
        <v>8193.9</v>
      </c>
      <c r="AW37" s="29">
        <v>7531.31</v>
      </c>
      <c r="AX37" s="31">
        <f t="shared" si="5"/>
        <v>18024.330000000002</v>
      </c>
      <c r="AY37" s="5">
        <f t="shared" si="17"/>
        <v>84.98</v>
      </c>
      <c r="AZ37" s="5">
        <f t="shared" si="17"/>
        <v>-269.01</v>
      </c>
      <c r="BA37" s="5">
        <f t="shared" si="17"/>
        <v>289.59000000000003</v>
      </c>
      <c r="BB37" s="5">
        <f t="shared" si="17"/>
        <v>2063.9300000000003</v>
      </c>
      <c r="BC37" s="33">
        <f t="shared" si="17"/>
        <v>565.38999999999942</v>
      </c>
      <c r="BD37" s="34">
        <f t="shared" si="17"/>
        <v>2734.8799999999974</v>
      </c>
      <c r="BE37" s="7">
        <f t="shared" si="18"/>
        <v>1.5473415877640204</v>
      </c>
      <c r="BF37" s="7">
        <f t="shared" si="18"/>
        <v>-0.13414749692070632</v>
      </c>
      <c r="BG37" s="7">
        <f t="shared" si="18"/>
        <v>1.21233306819609</v>
      </c>
      <c r="BH37" s="7">
        <f t="shared" si="18"/>
        <v>0.25188615921600221</v>
      </c>
      <c r="BI37" s="36">
        <f t="shared" si="18"/>
        <v>7.5071933036881949E-2</v>
      </c>
      <c r="BJ37" s="37">
        <f t="shared" si="18"/>
        <v>0.15173268576418636</v>
      </c>
      <c r="BK37" s="38">
        <f t="shared" si="19"/>
        <v>1</v>
      </c>
      <c r="BL37" s="38">
        <f t="shared" si="19"/>
        <v>0.20120795227522401</v>
      </c>
      <c r="BM37" s="38">
        <f t="shared" si="19"/>
        <v>0.60104180883490288</v>
      </c>
      <c r="BN37" s="38">
        <f t="shared" si="19"/>
        <v>0.34603101781964463</v>
      </c>
      <c r="BO37" s="39">
        <f t="shared" si="19"/>
        <v>0.29356067816225728</v>
      </c>
      <c r="BP37" s="40">
        <f t="shared" si="19"/>
        <v>0.3104232923228023</v>
      </c>
      <c r="BQ37" s="38">
        <f t="shared" si="20"/>
        <v>1</v>
      </c>
      <c r="BR37" s="38">
        <f t="shared" si="20"/>
        <v>0.20144453652778824</v>
      </c>
      <c r="BS37" s="38">
        <f t="shared" si="20"/>
        <v>0.66678762840553818</v>
      </c>
      <c r="BT37" s="38">
        <f t="shared" si="20"/>
        <v>0.31645195637590501</v>
      </c>
      <c r="BU37" s="39">
        <f t="shared" si="20"/>
        <v>0.28002337955827955</v>
      </c>
      <c r="BV37" s="40">
        <f t="shared" si="20"/>
        <v>0.28539274747716892</v>
      </c>
      <c r="BW37" s="38">
        <f t="shared" si="21"/>
        <v>0</v>
      </c>
      <c r="BX37" s="38">
        <f t="shared" si="21"/>
        <v>-2.3658425256423143E-4</v>
      </c>
      <c r="BY37" s="38">
        <f t="shared" si="21"/>
        <v>-6.57458195706353E-2</v>
      </c>
      <c r="BZ37" s="38">
        <f t="shared" si="21"/>
        <v>2.9579061443739618E-2</v>
      </c>
      <c r="CA37" s="39">
        <f t="shared" si="21"/>
        <v>1.3537298603977732E-2</v>
      </c>
      <c r="CB37" s="40">
        <f t="shared" si="21"/>
        <v>2.5030544845633385E-2</v>
      </c>
      <c r="CC37" s="2">
        <f t="shared" si="22"/>
        <v>0</v>
      </c>
      <c r="CD37" s="2">
        <f t="shared" si="22"/>
        <v>-2.3658425256423143</v>
      </c>
      <c r="CE37" s="2">
        <f t="shared" si="22"/>
        <v>-657.45819570635297</v>
      </c>
      <c r="CF37" s="2">
        <f t="shared" si="22"/>
        <v>295.79061443739619</v>
      </c>
      <c r="CG37" s="29">
        <f t="shared" si="22"/>
        <v>135.37298603977732</v>
      </c>
      <c r="CH37" s="31">
        <f t="shared" si="22"/>
        <v>250.30544845633383</v>
      </c>
    </row>
    <row r="38" spans="1:86" x14ac:dyDescent="0.2">
      <c r="A38" t="s">
        <v>46</v>
      </c>
      <c r="B38" t="s">
        <v>46</v>
      </c>
      <c r="C38" t="s">
        <v>47</v>
      </c>
      <c r="D38" t="s">
        <v>47</v>
      </c>
      <c r="E38" t="s">
        <v>45</v>
      </c>
      <c r="F38" s="27">
        <f t="shared" si="13"/>
        <v>46043</v>
      </c>
      <c r="G38" s="60" t="s">
        <v>38</v>
      </c>
      <c r="H38" s="28">
        <v>34.96</v>
      </c>
      <c r="I38" s="2">
        <v>9724.23</v>
      </c>
      <c r="J38" s="2">
        <v>558.91999999999996</v>
      </c>
      <c r="K38" s="2">
        <v>35718.910000000003</v>
      </c>
      <c r="L38" s="29">
        <v>24875.31</v>
      </c>
      <c r="M38" s="30">
        <f t="shared" si="0"/>
        <v>70912.33</v>
      </c>
      <c r="N38" t="s">
        <v>49</v>
      </c>
      <c r="O38" t="s">
        <v>49</v>
      </c>
      <c r="P38" t="s">
        <v>47</v>
      </c>
      <c r="Q38" t="s">
        <v>47</v>
      </c>
      <c r="R38" t="s">
        <v>45</v>
      </c>
      <c r="S38" s="27">
        <f t="shared" si="14"/>
        <v>45679</v>
      </c>
      <c r="T38" s="60" t="s">
        <v>38</v>
      </c>
      <c r="U38" s="28">
        <v>109.9</v>
      </c>
      <c r="V38" s="2">
        <v>10539.08</v>
      </c>
      <c r="W38" s="2">
        <v>1022.46</v>
      </c>
      <c r="X38" s="2">
        <v>36264.22</v>
      </c>
      <c r="Y38" s="29">
        <v>30236.54</v>
      </c>
      <c r="Z38" s="31">
        <f t="shared" si="1"/>
        <v>78172.200000000012</v>
      </c>
      <c r="AA38" s="32">
        <f t="shared" si="15"/>
        <v>-74.94</v>
      </c>
      <c r="AB38" s="5">
        <f t="shared" si="15"/>
        <v>-814.85000000000036</v>
      </c>
      <c r="AC38" s="5">
        <f t="shared" si="15"/>
        <v>-463.54000000000008</v>
      </c>
      <c r="AD38" s="5">
        <f t="shared" si="15"/>
        <v>-545.30999999999767</v>
      </c>
      <c r="AE38" s="33">
        <f t="shared" si="15"/>
        <v>-5361.23</v>
      </c>
      <c r="AF38" s="34">
        <f t="shared" si="15"/>
        <v>-7259.8700000000099</v>
      </c>
      <c r="AG38" s="35">
        <f t="shared" si="16"/>
        <v>-0.6818926296633302</v>
      </c>
      <c r="AH38" s="7">
        <f t="shared" si="16"/>
        <v>-7.731699541136422E-2</v>
      </c>
      <c r="AI38" s="7">
        <f t="shared" si="16"/>
        <v>-0.45335758856092173</v>
      </c>
      <c r="AJ38" s="7">
        <f t="shared" si="16"/>
        <v>-1.5037135777358445E-2</v>
      </c>
      <c r="AK38" s="36">
        <f t="shared" si="16"/>
        <v>-0.17730963926428089</v>
      </c>
      <c r="AL38" s="37">
        <f t="shared" si="16"/>
        <v>-9.2870227523339607E-2</v>
      </c>
      <c r="AM38" s="2">
        <v>34.96</v>
      </c>
      <c r="AN38" s="2">
        <v>1975.32</v>
      </c>
      <c r="AO38" s="2">
        <v>217.27</v>
      </c>
      <c r="AP38" s="2">
        <v>12725.46</v>
      </c>
      <c r="AQ38" s="29">
        <v>7787.84</v>
      </c>
      <c r="AR38" s="31">
        <f t="shared" si="4"/>
        <v>22740.85</v>
      </c>
      <c r="AS38" s="2">
        <v>109.9</v>
      </c>
      <c r="AT38" s="2">
        <v>2114.37</v>
      </c>
      <c r="AU38" s="2">
        <v>368.03</v>
      </c>
      <c r="AV38" s="2">
        <v>11299.36</v>
      </c>
      <c r="AW38" s="29">
        <v>8684.4699999999993</v>
      </c>
      <c r="AX38" s="31">
        <f t="shared" si="5"/>
        <v>22576.129999999997</v>
      </c>
      <c r="AY38" s="5">
        <f t="shared" si="17"/>
        <v>-74.94</v>
      </c>
      <c r="AZ38" s="5">
        <f t="shared" si="17"/>
        <v>-139.04999999999995</v>
      </c>
      <c r="BA38" s="5">
        <f t="shared" si="17"/>
        <v>-150.75999999999996</v>
      </c>
      <c r="BB38" s="5">
        <f t="shared" si="17"/>
        <v>1426.0999999999985</v>
      </c>
      <c r="BC38" s="33">
        <f t="shared" si="17"/>
        <v>-896.6299999999992</v>
      </c>
      <c r="BD38" s="34">
        <f t="shared" si="17"/>
        <v>164.72000000000116</v>
      </c>
      <c r="BE38" s="7">
        <f t="shared" si="18"/>
        <v>-0.6818926296633302</v>
      </c>
      <c r="BF38" s="7">
        <f t="shared" si="18"/>
        <v>-6.5764270208147096E-2</v>
      </c>
      <c r="BG38" s="7">
        <f t="shared" si="18"/>
        <v>-0.40964051843599697</v>
      </c>
      <c r="BH38" s="7">
        <f t="shared" si="18"/>
        <v>0.12621068803896845</v>
      </c>
      <c r="BI38" s="36">
        <f t="shared" si="18"/>
        <v>-0.1032452181883292</v>
      </c>
      <c r="BJ38" s="37">
        <f t="shared" si="18"/>
        <v>7.2962017848055083E-3</v>
      </c>
      <c r="BK38" s="38">
        <f t="shared" si="19"/>
        <v>1</v>
      </c>
      <c r="BL38" s="38">
        <f t="shared" si="19"/>
        <v>0.20313382139254213</v>
      </c>
      <c r="BM38" s="38">
        <f t="shared" si="19"/>
        <v>0.38873183997709876</v>
      </c>
      <c r="BN38" s="38">
        <f t="shared" si="19"/>
        <v>0.35626675058113472</v>
      </c>
      <c r="BO38" s="39">
        <f t="shared" si="19"/>
        <v>0.31307509333552025</v>
      </c>
      <c r="BP38" s="40">
        <f t="shared" si="19"/>
        <v>0.32068964593322485</v>
      </c>
      <c r="BQ38" s="38">
        <f t="shared" si="20"/>
        <v>1</v>
      </c>
      <c r="BR38" s="38">
        <f t="shared" si="20"/>
        <v>0.20062187591326755</v>
      </c>
      <c r="BS38" s="38">
        <f t="shared" si="20"/>
        <v>0.35994562134460023</v>
      </c>
      <c r="BT38" s="38">
        <f t="shared" si="20"/>
        <v>0.31158425577607901</v>
      </c>
      <c r="BU38" s="39">
        <f t="shared" si="20"/>
        <v>0.2872177173711013</v>
      </c>
      <c r="BV38" s="40">
        <f t="shared" si="20"/>
        <v>0.28879998260251077</v>
      </c>
      <c r="BW38" s="38">
        <f t="shared" si="21"/>
        <v>0</v>
      </c>
      <c r="BX38" s="38">
        <f t="shared" si="21"/>
        <v>2.5119454792745799E-3</v>
      </c>
      <c r="BY38" s="38">
        <f t="shared" si="21"/>
        <v>2.8786218632498528E-2</v>
      </c>
      <c r="BZ38" s="38">
        <f t="shared" si="21"/>
        <v>4.4682494805055706E-2</v>
      </c>
      <c r="CA38" s="39">
        <f t="shared" si="21"/>
        <v>2.5857375964418949E-2</v>
      </c>
      <c r="CB38" s="40">
        <f t="shared" si="21"/>
        <v>3.188966333071408E-2</v>
      </c>
      <c r="CC38" s="2">
        <f t="shared" si="22"/>
        <v>0</v>
      </c>
      <c r="CD38" s="2">
        <f t="shared" si="22"/>
        <v>25.119454792745799</v>
      </c>
      <c r="CE38" s="2">
        <f t="shared" si="22"/>
        <v>287.86218632498526</v>
      </c>
      <c r="CF38" s="2">
        <f t="shared" si="22"/>
        <v>446.82494805055705</v>
      </c>
      <c r="CG38" s="29">
        <f t="shared" si="22"/>
        <v>258.57375964418952</v>
      </c>
      <c r="CH38" s="31">
        <f t="shared" si="22"/>
        <v>318.8966333071408</v>
      </c>
    </row>
    <row r="39" spans="1:86" x14ac:dyDescent="0.2">
      <c r="A39" t="s">
        <v>46</v>
      </c>
      <c r="B39" t="s">
        <v>46</v>
      </c>
      <c r="C39" t="s">
        <v>47</v>
      </c>
      <c r="D39" t="s">
        <v>47</v>
      </c>
      <c r="E39" t="s">
        <v>45</v>
      </c>
      <c r="F39" s="27">
        <f t="shared" si="13"/>
        <v>46044</v>
      </c>
      <c r="G39" s="60" t="s">
        <v>39</v>
      </c>
      <c r="H39" s="28">
        <v>19.96</v>
      </c>
      <c r="I39" s="2">
        <v>14018.39</v>
      </c>
      <c r="J39" s="2">
        <v>707.01</v>
      </c>
      <c r="K39" s="2">
        <v>49427.3</v>
      </c>
      <c r="L39" s="29">
        <v>37771.49</v>
      </c>
      <c r="M39" s="30">
        <f t="shared" si="0"/>
        <v>101944.15</v>
      </c>
      <c r="N39" t="s">
        <v>49</v>
      </c>
      <c r="O39" t="s">
        <v>49</v>
      </c>
      <c r="P39" t="s">
        <v>47</v>
      </c>
      <c r="Q39" t="s">
        <v>47</v>
      </c>
      <c r="R39" t="s">
        <v>45</v>
      </c>
      <c r="S39" s="27">
        <f t="shared" si="14"/>
        <v>45680</v>
      </c>
      <c r="T39" s="60" t="s">
        <v>39</v>
      </c>
      <c r="U39" s="28">
        <v>136.9</v>
      </c>
      <c r="V39" s="2">
        <v>13688.76</v>
      </c>
      <c r="W39" s="2">
        <v>1033.99</v>
      </c>
      <c r="X39" s="2">
        <v>39458.39</v>
      </c>
      <c r="Y39" s="29">
        <v>33980.51</v>
      </c>
      <c r="Z39" s="31">
        <f t="shared" si="1"/>
        <v>88298.55</v>
      </c>
      <c r="AA39" s="32">
        <f t="shared" si="15"/>
        <v>-116.94</v>
      </c>
      <c r="AB39" s="5">
        <f t="shared" si="15"/>
        <v>329.6299999999992</v>
      </c>
      <c r="AC39" s="5">
        <f t="shared" si="15"/>
        <v>-326.98</v>
      </c>
      <c r="AD39" s="5">
        <f t="shared" si="15"/>
        <v>9968.9100000000035</v>
      </c>
      <c r="AE39" s="33">
        <f t="shared" si="15"/>
        <v>3790.9799999999959</v>
      </c>
      <c r="AF39" s="34">
        <f t="shared" si="15"/>
        <v>13645.599999999991</v>
      </c>
      <c r="AG39" s="35">
        <f t="shared" si="16"/>
        <v>-0.85420014609203798</v>
      </c>
      <c r="AH39" s="7">
        <f t="shared" si="16"/>
        <v>2.4080340366841056E-2</v>
      </c>
      <c r="AI39" s="7">
        <f t="shared" si="16"/>
        <v>-0.31623129817503071</v>
      </c>
      <c r="AJ39" s="7">
        <f t="shared" si="16"/>
        <v>0.25264360760791316</v>
      </c>
      <c r="AK39" s="36">
        <f t="shared" si="16"/>
        <v>0.11156336382237923</v>
      </c>
      <c r="AL39" s="37">
        <f t="shared" si="16"/>
        <v>0.15453934407756403</v>
      </c>
      <c r="AM39" s="2">
        <v>19.96</v>
      </c>
      <c r="AN39" s="2">
        <v>2860.82</v>
      </c>
      <c r="AO39" s="2">
        <v>217.74</v>
      </c>
      <c r="AP39" s="2">
        <v>17330.43</v>
      </c>
      <c r="AQ39" s="29">
        <v>11793.33</v>
      </c>
      <c r="AR39" s="31">
        <f t="shared" si="4"/>
        <v>32222.28</v>
      </c>
      <c r="AS39" s="2">
        <v>136.9</v>
      </c>
      <c r="AT39" s="2">
        <v>2710.38</v>
      </c>
      <c r="AU39" s="2">
        <v>468.07</v>
      </c>
      <c r="AV39" s="2">
        <v>12168.2</v>
      </c>
      <c r="AW39" s="29">
        <v>9548.26</v>
      </c>
      <c r="AX39" s="31">
        <f t="shared" si="5"/>
        <v>25031.81</v>
      </c>
      <c r="AY39" s="5">
        <f t="shared" si="17"/>
        <v>-116.94</v>
      </c>
      <c r="AZ39" s="5">
        <f t="shared" si="17"/>
        <v>150.44000000000005</v>
      </c>
      <c r="BA39" s="5">
        <f t="shared" si="17"/>
        <v>-250.32999999999998</v>
      </c>
      <c r="BB39" s="5">
        <f t="shared" si="17"/>
        <v>5162.2299999999996</v>
      </c>
      <c r="BC39" s="33">
        <f t="shared" si="17"/>
        <v>2245.0699999999997</v>
      </c>
      <c r="BD39" s="34">
        <f t="shared" si="17"/>
        <v>7190.4699999999975</v>
      </c>
      <c r="BE39" s="7">
        <f t="shared" si="18"/>
        <v>-0.85420014609203798</v>
      </c>
      <c r="BF39" s="7">
        <f t="shared" si="18"/>
        <v>5.5505132121695132E-2</v>
      </c>
      <c r="BG39" s="7">
        <f t="shared" si="18"/>
        <v>-0.53481316897045306</v>
      </c>
      <c r="BH39" s="7">
        <f t="shared" si="18"/>
        <v>0.42423941092355477</v>
      </c>
      <c r="BI39" s="36">
        <f t="shared" si="18"/>
        <v>0.23512870407802047</v>
      </c>
      <c r="BJ39" s="37">
        <f t="shared" si="18"/>
        <v>0.28725329890247636</v>
      </c>
      <c r="BK39" s="38">
        <f t="shared" si="19"/>
        <v>1</v>
      </c>
      <c r="BL39" s="38">
        <f t="shared" si="19"/>
        <v>0.20407621702634898</v>
      </c>
      <c r="BM39" s="38">
        <f t="shared" si="19"/>
        <v>0.30797301311155428</v>
      </c>
      <c r="BN39" s="38">
        <f t="shared" si="19"/>
        <v>0.35062465479603377</v>
      </c>
      <c r="BO39" s="39">
        <f t="shared" si="19"/>
        <v>0.31222835000684379</v>
      </c>
      <c r="BP39" s="40">
        <f t="shared" si="19"/>
        <v>0.31607777395760328</v>
      </c>
      <c r="BQ39" s="38">
        <f t="shared" si="20"/>
        <v>1</v>
      </c>
      <c r="BR39" s="38">
        <f t="shared" si="20"/>
        <v>0.1980004032505501</v>
      </c>
      <c r="BS39" s="38">
        <f t="shared" si="20"/>
        <v>0.45268329480942754</v>
      </c>
      <c r="BT39" s="38">
        <f t="shared" si="20"/>
        <v>0.30838054973859808</v>
      </c>
      <c r="BU39" s="39">
        <f t="shared" si="20"/>
        <v>0.28099225114631887</v>
      </c>
      <c r="BV39" s="40">
        <f t="shared" si="20"/>
        <v>0.28349061224674699</v>
      </c>
      <c r="BW39" s="38">
        <f t="shared" si="21"/>
        <v>0</v>
      </c>
      <c r="BX39" s="38">
        <f t="shared" si="21"/>
        <v>6.0758137757988828E-3</v>
      </c>
      <c r="BY39" s="38">
        <f t="shared" si="21"/>
        <v>-0.14471028169787326</v>
      </c>
      <c r="BZ39" s="38">
        <f t="shared" si="21"/>
        <v>4.2244105057435699E-2</v>
      </c>
      <c r="CA39" s="39">
        <f t="shared" si="21"/>
        <v>3.1236098860524919E-2</v>
      </c>
      <c r="CB39" s="40">
        <f t="shared" si="21"/>
        <v>3.2587161710856294E-2</v>
      </c>
      <c r="CC39" s="2">
        <f t="shared" si="22"/>
        <v>0</v>
      </c>
      <c r="CD39" s="2">
        <f t="shared" si="22"/>
        <v>60.758137757988827</v>
      </c>
      <c r="CE39" s="2">
        <f t="shared" si="22"/>
        <v>-1447.1028169787326</v>
      </c>
      <c r="CF39" s="2">
        <f t="shared" si="22"/>
        <v>422.44105057435701</v>
      </c>
      <c r="CG39" s="29">
        <f t="shared" si="22"/>
        <v>312.36098860524919</v>
      </c>
      <c r="CH39" s="31">
        <f t="shared" si="22"/>
        <v>325.87161710856293</v>
      </c>
    </row>
    <row r="40" spans="1:86" x14ac:dyDescent="0.2">
      <c r="A40" t="s">
        <v>46</v>
      </c>
      <c r="B40" t="s">
        <v>46</v>
      </c>
      <c r="C40" t="s">
        <v>47</v>
      </c>
      <c r="D40" t="s">
        <v>47</v>
      </c>
      <c r="E40" t="s">
        <v>45</v>
      </c>
      <c r="F40" s="27">
        <f t="shared" si="13"/>
        <v>46045</v>
      </c>
      <c r="G40" s="60" t="s">
        <v>40</v>
      </c>
      <c r="H40" s="28">
        <v>24.95</v>
      </c>
      <c r="I40" s="2">
        <v>19086.71</v>
      </c>
      <c r="J40" s="2">
        <v>1196.08</v>
      </c>
      <c r="K40" s="2">
        <v>79511.070000000007</v>
      </c>
      <c r="L40" s="29">
        <v>40899.480000000003</v>
      </c>
      <c r="M40" s="30">
        <f t="shared" si="0"/>
        <v>140718.29</v>
      </c>
      <c r="N40" t="s">
        <v>49</v>
      </c>
      <c r="O40" t="s">
        <v>49</v>
      </c>
      <c r="P40" t="s">
        <v>47</v>
      </c>
      <c r="Q40" t="s">
        <v>47</v>
      </c>
      <c r="R40" t="s">
        <v>45</v>
      </c>
      <c r="S40" s="27">
        <f t="shared" si="14"/>
        <v>45681</v>
      </c>
      <c r="T40" s="60" t="s">
        <v>40</v>
      </c>
      <c r="U40" s="28">
        <v>34.96</v>
      </c>
      <c r="V40" s="2">
        <v>22279.8</v>
      </c>
      <c r="W40" s="2">
        <v>1244.6500000000001</v>
      </c>
      <c r="X40" s="2">
        <v>57621.31</v>
      </c>
      <c r="Y40" s="29">
        <v>47749.69</v>
      </c>
      <c r="Z40" s="31">
        <f t="shared" si="1"/>
        <v>128930.41</v>
      </c>
      <c r="AA40" s="32">
        <f t="shared" si="15"/>
        <v>-10.010000000000002</v>
      </c>
      <c r="AB40" s="5">
        <f t="shared" si="15"/>
        <v>-3193.09</v>
      </c>
      <c r="AC40" s="5">
        <f t="shared" si="15"/>
        <v>-48.570000000000164</v>
      </c>
      <c r="AD40" s="5">
        <f t="shared" si="15"/>
        <v>21889.760000000009</v>
      </c>
      <c r="AE40" s="33">
        <f t="shared" si="15"/>
        <v>-6850.2099999999991</v>
      </c>
      <c r="AF40" s="34">
        <f t="shared" si="15"/>
        <v>11787.880000000005</v>
      </c>
      <c r="AG40" s="35">
        <f t="shared" si="16"/>
        <v>-0.2863272311212815</v>
      </c>
      <c r="AH40" s="7">
        <f t="shared" si="16"/>
        <v>-0.14331771380353506</v>
      </c>
      <c r="AI40" s="7">
        <f t="shared" si="16"/>
        <v>-3.902301851926257E-2</v>
      </c>
      <c r="AJ40" s="7">
        <f t="shared" si="16"/>
        <v>0.37989000944268725</v>
      </c>
      <c r="AK40" s="36">
        <f t="shared" si="16"/>
        <v>-0.14346082665667564</v>
      </c>
      <c r="AL40" s="37">
        <f t="shared" si="16"/>
        <v>9.142823636409754E-2</v>
      </c>
      <c r="AM40" s="2">
        <v>24.95</v>
      </c>
      <c r="AN40" s="2">
        <v>3867.23</v>
      </c>
      <c r="AO40" s="2">
        <v>426.08</v>
      </c>
      <c r="AP40" s="2">
        <v>26553.759999999998</v>
      </c>
      <c r="AQ40" s="29">
        <v>12647.46</v>
      </c>
      <c r="AR40" s="31">
        <f t="shared" si="4"/>
        <v>43519.479999999996</v>
      </c>
      <c r="AS40" s="2">
        <v>34.96</v>
      </c>
      <c r="AT40" s="2">
        <v>4589.8999999999996</v>
      </c>
      <c r="AU40" s="2">
        <v>515.53</v>
      </c>
      <c r="AV40" s="2">
        <v>17541.509999999998</v>
      </c>
      <c r="AW40" s="29">
        <v>13636.28</v>
      </c>
      <c r="AX40" s="31">
        <f t="shared" si="5"/>
        <v>36318.18</v>
      </c>
      <c r="AY40" s="5">
        <f t="shared" si="17"/>
        <v>-10.010000000000002</v>
      </c>
      <c r="AZ40" s="5">
        <f t="shared" si="17"/>
        <v>-722.66999999999962</v>
      </c>
      <c r="BA40" s="5">
        <f t="shared" si="17"/>
        <v>-89.449999999999989</v>
      </c>
      <c r="BB40" s="5">
        <f t="shared" si="17"/>
        <v>9012.25</v>
      </c>
      <c r="BC40" s="33">
        <f t="shared" si="17"/>
        <v>-988.82000000000153</v>
      </c>
      <c r="BD40" s="34">
        <f t="shared" si="17"/>
        <v>7201.2999999999956</v>
      </c>
      <c r="BE40" s="7">
        <f t="shared" si="18"/>
        <v>-0.2863272311212815</v>
      </c>
      <c r="BF40" s="7">
        <f t="shared" si="18"/>
        <v>-0.15744787468136553</v>
      </c>
      <c r="BG40" s="7">
        <f t="shared" si="18"/>
        <v>-0.17351075592109091</v>
      </c>
      <c r="BH40" s="7">
        <f t="shared" si="18"/>
        <v>0.51376705882218809</v>
      </c>
      <c r="BI40" s="36">
        <f t="shared" si="18"/>
        <v>-7.2513911418656804E-2</v>
      </c>
      <c r="BJ40" s="37">
        <f t="shared" si="18"/>
        <v>0.19828361443222087</v>
      </c>
      <c r="BK40" s="38">
        <f t="shared" si="19"/>
        <v>1</v>
      </c>
      <c r="BL40" s="38">
        <f t="shared" si="19"/>
        <v>0.20261375585420432</v>
      </c>
      <c r="BM40" s="38">
        <f t="shared" si="19"/>
        <v>0.35623035248478363</v>
      </c>
      <c r="BN40" s="38">
        <f t="shared" si="19"/>
        <v>0.33396305696804224</v>
      </c>
      <c r="BO40" s="39">
        <f t="shared" si="19"/>
        <v>0.30923278242168356</v>
      </c>
      <c r="BP40" s="40">
        <f t="shared" si="19"/>
        <v>0.30926669162906961</v>
      </c>
      <c r="BQ40" s="38">
        <f t="shared" si="20"/>
        <v>1</v>
      </c>
      <c r="BR40" s="38">
        <f t="shared" si="20"/>
        <v>0.20601172362408998</v>
      </c>
      <c r="BS40" s="38">
        <f t="shared" si="20"/>
        <v>0.41419676214196754</v>
      </c>
      <c r="BT40" s="38">
        <f t="shared" si="20"/>
        <v>0.30442747657073399</v>
      </c>
      <c r="BU40" s="39">
        <f t="shared" si="20"/>
        <v>0.28557839851944589</v>
      </c>
      <c r="BV40" s="40">
        <f t="shared" si="20"/>
        <v>0.2816882378641315</v>
      </c>
      <c r="BW40" s="38">
        <f t="shared" si="21"/>
        <v>0</v>
      </c>
      <c r="BX40" s="38">
        <f t="shared" si="21"/>
        <v>-3.397967769885657E-3</v>
      </c>
      <c r="BY40" s="38">
        <f t="shared" si="21"/>
        <v>-5.7966409657183915E-2</v>
      </c>
      <c r="BZ40" s="38">
        <f t="shared" si="21"/>
        <v>2.9535580397308248E-2</v>
      </c>
      <c r="CA40" s="39">
        <f t="shared" si="21"/>
        <v>2.3654383902237675E-2</v>
      </c>
      <c r="CB40" s="40">
        <f t="shared" si="21"/>
        <v>2.7578453764938116E-2</v>
      </c>
      <c r="CC40" s="2">
        <f t="shared" si="22"/>
        <v>0</v>
      </c>
      <c r="CD40" s="2">
        <f t="shared" si="22"/>
        <v>-33.97967769885657</v>
      </c>
      <c r="CE40" s="2">
        <f t="shared" si="22"/>
        <v>-579.6640965718392</v>
      </c>
      <c r="CF40" s="2">
        <f t="shared" si="22"/>
        <v>295.35580397308246</v>
      </c>
      <c r="CG40" s="29">
        <f t="shared" si="22"/>
        <v>236.54383902237674</v>
      </c>
      <c r="CH40" s="31">
        <f t="shared" si="22"/>
        <v>275.78453764938115</v>
      </c>
    </row>
    <row r="41" spans="1:86" ht="13.5" thickBot="1" x14ac:dyDescent="0.25">
      <c r="A41" t="s">
        <v>46</v>
      </c>
      <c r="B41" t="s">
        <v>46</v>
      </c>
      <c r="C41" t="s">
        <v>47</v>
      </c>
      <c r="D41" t="s">
        <v>47</v>
      </c>
      <c r="E41" t="s">
        <v>45</v>
      </c>
      <c r="F41" s="41">
        <f t="shared" si="13"/>
        <v>46046</v>
      </c>
      <c r="G41" s="61" t="s">
        <v>41</v>
      </c>
      <c r="H41" s="43">
        <v>19.989999999999998</v>
      </c>
      <c r="I41" s="44">
        <v>17710.38</v>
      </c>
      <c r="J41" s="44">
        <v>1346.43</v>
      </c>
      <c r="K41" s="44">
        <v>58845.69</v>
      </c>
      <c r="L41" s="45">
        <v>38596.68</v>
      </c>
      <c r="M41" s="46">
        <f t="shared" si="0"/>
        <v>116519.17000000001</v>
      </c>
      <c r="N41" t="s">
        <v>49</v>
      </c>
      <c r="O41" t="s">
        <v>49</v>
      </c>
      <c r="P41" t="s">
        <v>47</v>
      </c>
      <c r="Q41" t="s">
        <v>47</v>
      </c>
      <c r="R41" t="s">
        <v>45</v>
      </c>
      <c r="S41" s="41">
        <f t="shared" si="14"/>
        <v>45682</v>
      </c>
      <c r="T41" s="61" t="s">
        <v>41</v>
      </c>
      <c r="U41" s="43">
        <v>0</v>
      </c>
      <c r="V41" s="44">
        <v>13327.53</v>
      </c>
      <c r="W41" s="44">
        <v>1646.42</v>
      </c>
      <c r="X41" s="44">
        <v>40568.47</v>
      </c>
      <c r="Y41" s="45">
        <v>25165.85</v>
      </c>
      <c r="Z41" s="47">
        <f t="shared" si="1"/>
        <v>80708.26999999999</v>
      </c>
      <c r="AA41" s="48">
        <f t="shared" si="15"/>
        <v>19.989999999999998</v>
      </c>
      <c r="AB41" s="49">
        <f t="shared" si="15"/>
        <v>4382.8500000000004</v>
      </c>
      <c r="AC41" s="49">
        <f t="shared" si="15"/>
        <v>-299.99</v>
      </c>
      <c r="AD41" s="49">
        <f t="shared" si="15"/>
        <v>18277.22</v>
      </c>
      <c r="AE41" s="50">
        <f t="shared" si="15"/>
        <v>13430.830000000002</v>
      </c>
      <c r="AF41" s="51">
        <f t="shared" si="15"/>
        <v>35810.900000000023</v>
      </c>
      <c r="AG41" s="52" t="e">
        <f t="shared" si="16"/>
        <v>#DIV/0!</v>
      </c>
      <c r="AH41" s="53">
        <f t="shared" si="16"/>
        <v>0.32885688495917847</v>
      </c>
      <c r="AI41" s="53">
        <f t="shared" si="16"/>
        <v>-0.18220745617764605</v>
      </c>
      <c r="AJ41" s="53">
        <f t="shared" si="16"/>
        <v>0.4505277127779283</v>
      </c>
      <c r="AK41" s="54">
        <f t="shared" si="16"/>
        <v>0.53369268274268511</v>
      </c>
      <c r="AL41" s="55">
        <f t="shared" si="16"/>
        <v>0.44370793724112817</v>
      </c>
      <c r="AM41" s="44">
        <v>19.989999999999998</v>
      </c>
      <c r="AN41" s="44">
        <v>3767</v>
      </c>
      <c r="AO41" s="44">
        <v>537.46</v>
      </c>
      <c r="AP41" s="44">
        <v>20564.18</v>
      </c>
      <c r="AQ41" s="45">
        <v>12271.06</v>
      </c>
      <c r="AR41" s="47">
        <f t="shared" si="4"/>
        <v>37159.69</v>
      </c>
      <c r="AS41" s="44">
        <v>0</v>
      </c>
      <c r="AT41" s="44">
        <v>2837.87</v>
      </c>
      <c r="AU41" s="44">
        <v>801.02</v>
      </c>
      <c r="AV41" s="44">
        <v>12700.22</v>
      </c>
      <c r="AW41" s="45">
        <v>7326.15</v>
      </c>
      <c r="AX41" s="47">
        <f t="shared" si="5"/>
        <v>23665.26</v>
      </c>
      <c r="AY41" s="49">
        <f t="shared" si="17"/>
        <v>19.989999999999998</v>
      </c>
      <c r="AZ41" s="49">
        <f t="shared" si="17"/>
        <v>929.13000000000011</v>
      </c>
      <c r="BA41" s="49">
        <f t="shared" si="17"/>
        <v>-263.55999999999995</v>
      </c>
      <c r="BB41" s="49">
        <f t="shared" si="17"/>
        <v>7863.9600000000009</v>
      </c>
      <c r="BC41" s="50">
        <f t="shared" si="17"/>
        <v>4944.91</v>
      </c>
      <c r="BD41" s="51">
        <f t="shared" si="17"/>
        <v>13494.430000000004</v>
      </c>
      <c r="BE41" s="53" t="e">
        <f t="shared" si="18"/>
        <v>#DIV/0!</v>
      </c>
      <c r="BF41" s="53">
        <f t="shared" si="18"/>
        <v>0.32740400370700568</v>
      </c>
      <c r="BG41" s="53">
        <f t="shared" si="18"/>
        <v>-0.32903048613018393</v>
      </c>
      <c r="BH41" s="53">
        <f t="shared" si="18"/>
        <v>0.61919872254181429</v>
      </c>
      <c r="BI41" s="54">
        <f t="shared" si="18"/>
        <v>0.6749670700163114</v>
      </c>
      <c r="BJ41" s="55">
        <f t="shared" si="18"/>
        <v>0.57022107511178854</v>
      </c>
      <c r="BK41" s="56">
        <f t="shared" si="19"/>
        <v>1</v>
      </c>
      <c r="BL41" s="56">
        <f t="shared" si="19"/>
        <v>0.21270012275287148</v>
      </c>
      <c r="BM41" s="56">
        <f t="shared" si="19"/>
        <v>0.39917411228210897</v>
      </c>
      <c r="BN41" s="56">
        <f t="shared" si="19"/>
        <v>0.34945940815716492</v>
      </c>
      <c r="BO41" s="57">
        <f t="shared" si="19"/>
        <v>0.31793045412196075</v>
      </c>
      <c r="BP41" s="58">
        <f t="shared" si="19"/>
        <v>0.31891481890919748</v>
      </c>
      <c r="BQ41" s="56">
        <f t="shared" si="20"/>
        <v>0</v>
      </c>
      <c r="BR41" s="56">
        <f t="shared" si="20"/>
        <v>0.21293292905737221</v>
      </c>
      <c r="BS41" s="56">
        <f t="shared" si="20"/>
        <v>0.48652227256714564</v>
      </c>
      <c r="BT41" s="56">
        <f t="shared" si="20"/>
        <v>0.31305642041713672</v>
      </c>
      <c r="BU41" s="57">
        <f t="shared" si="20"/>
        <v>0.29111474478310884</v>
      </c>
      <c r="BV41" s="58">
        <f t="shared" si="20"/>
        <v>0.2932197654589796</v>
      </c>
      <c r="BW41" s="56">
        <f t="shared" si="21"/>
        <v>1</v>
      </c>
      <c r="BX41" s="56">
        <f t="shared" si="21"/>
        <v>-2.3280630450073225E-4</v>
      </c>
      <c r="BY41" s="56">
        <f t="shared" si="21"/>
        <v>-8.7348160285036669E-2</v>
      </c>
      <c r="BZ41" s="56">
        <f t="shared" si="21"/>
        <v>3.6402987740028203E-2</v>
      </c>
      <c r="CA41" s="57">
        <f t="shared" si="21"/>
        <v>2.6815709338851912E-2</v>
      </c>
      <c r="CB41" s="58">
        <f t="shared" si="21"/>
        <v>2.5695053450217886E-2</v>
      </c>
      <c r="CC41" s="44">
        <f t="shared" si="22"/>
        <v>10000</v>
      </c>
      <c r="CD41" s="44">
        <f t="shared" si="22"/>
        <v>-2.3280630450073225</v>
      </c>
      <c r="CE41" s="44">
        <f t="shared" si="22"/>
        <v>-873.4816028503667</v>
      </c>
      <c r="CF41" s="44">
        <f t="shared" si="22"/>
        <v>364.02987740028203</v>
      </c>
      <c r="CG41" s="45">
        <f t="shared" si="22"/>
        <v>268.15709338851912</v>
      </c>
      <c r="CH41" s="47">
        <f t="shared" si="22"/>
        <v>256.95053450217887</v>
      </c>
    </row>
    <row r="42" spans="1:86" x14ac:dyDescent="0.2">
      <c r="A42" t="s">
        <v>46</v>
      </c>
      <c r="B42" t="s">
        <v>46</v>
      </c>
      <c r="C42" t="s">
        <v>56</v>
      </c>
      <c r="D42" t="s">
        <v>47</v>
      </c>
      <c r="E42" t="s">
        <v>51</v>
      </c>
      <c r="F42" s="27">
        <f t="shared" si="13"/>
        <v>46047</v>
      </c>
      <c r="G42" s="60" t="s">
        <v>35</v>
      </c>
      <c r="H42" s="28">
        <v>14.97</v>
      </c>
      <c r="I42" s="2">
        <v>9562.35</v>
      </c>
      <c r="J42" s="2">
        <v>330.67</v>
      </c>
      <c r="K42" s="2">
        <v>29362.48</v>
      </c>
      <c r="L42" s="29">
        <v>16936.04</v>
      </c>
      <c r="M42" s="30">
        <f t="shared" si="0"/>
        <v>56206.51</v>
      </c>
      <c r="N42" t="s">
        <v>49</v>
      </c>
      <c r="O42" t="s">
        <v>49</v>
      </c>
      <c r="P42" t="s">
        <v>56</v>
      </c>
      <c r="Q42" t="s">
        <v>47</v>
      </c>
      <c r="R42" t="s">
        <v>51</v>
      </c>
      <c r="S42" s="27">
        <f t="shared" si="14"/>
        <v>45683</v>
      </c>
      <c r="T42" s="60" t="s">
        <v>35</v>
      </c>
      <c r="U42" s="28">
        <v>14.97</v>
      </c>
      <c r="V42" s="2">
        <v>9877.4699999999993</v>
      </c>
      <c r="W42" s="2">
        <v>572.97</v>
      </c>
      <c r="X42" s="2">
        <v>27930.16</v>
      </c>
      <c r="Y42" s="29">
        <v>24863.59</v>
      </c>
      <c r="Z42" s="31">
        <f t="shared" si="1"/>
        <v>63259.16</v>
      </c>
      <c r="AA42" s="32">
        <f t="shared" si="15"/>
        <v>0</v>
      </c>
      <c r="AB42" s="5">
        <f t="shared" si="15"/>
        <v>-315.11999999999898</v>
      </c>
      <c r="AC42" s="5">
        <f t="shared" si="15"/>
        <v>-242.3</v>
      </c>
      <c r="AD42" s="5">
        <f t="shared" si="15"/>
        <v>1432.3199999999997</v>
      </c>
      <c r="AE42" s="33">
        <f t="shared" si="15"/>
        <v>-7927.5499999999993</v>
      </c>
      <c r="AF42" s="34">
        <f t="shared" si="15"/>
        <v>-7052.6500000000015</v>
      </c>
      <c r="AG42" s="35">
        <f t="shared" si="16"/>
        <v>0</v>
      </c>
      <c r="AH42" s="7">
        <f t="shared" si="16"/>
        <v>-3.190290631102894E-2</v>
      </c>
      <c r="AI42" s="7">
        <f t="shared" si="16"/>
        <v>-0.42288426968253134</v>
      </c>
      <c r="AJ42" s="7">
        <f t="shared" si="16"/>
        <v>5.1282198168574752E-2</v>
      </c>
      <c r="AK42" s="36">
        <f t="shared" si="16"/>
        <v>-0.31884172800468474</v>
      </c>
      <c r="AL42" s="37">
        <f t="shared" si="16"/>
        <v>-0.11148820186673362</v>
      </c>
      <c r="AM42" s="2">
        <v>14.97</v>
      </c>
      <c r="AN42" s="2">
        <v>2091</v>
      </c>
      <c r="AO42" s="2">
        <v>131.74</v>
      </c>
      <c r="AP42" s="2">
        <v>10070.06</v>
      </c>
      <c r="AQ42" s="29">
        <v>5523.71</v>
      </c>
      <c r="AR42" s="31">
        <f t="shared" si="4"/>
        <v>17831.48</v>
      </c>
      <c r="AS42" s="2">
        <v>14.97</v>
      </c>
      <c r="AT42" s="2">
        <v>2076.44</v>
      </c>
      <c r="AU42" s="2">
        <v>255.67</v>
      </c>
      <c r="AV42" s="2">
        <v>8592.8799999999992</v>
      </c>
      <c r="AW42" s="29">
        <v>7320.36</v>
      </c>
      <c r="AX42" s="31">
        <f t="shared" si="5"/>
        <v>18260.32</v>
      </c>
      <c r="AY42" s="5">
        <f t="shared" si="17"/>
        <v>0</v>
      </c>
      <c r="AZ42" s="5">
        <f t="shared" si="17"/>
        <v>14.559999999999945</v>
      </c>
      <c r="BA42" s="5">
        <f t="shared" si="17"/>
        <v>-123.92999999999998</v>
      </c>
      <c r="BB42" s="5">
        <f t="shared" si="17"/>
        <v>1477.1800000000003</v>
      </c>
      <c r="BC42" s="33">
        <f t="shared" si="17"/>
        <v>-1796.6499999999996</v>
      </c>
      <c r="BD42" s="34">
        <f t="shared" si="17"/>
        <v>-428.84000000000015</v>
      </c>
      <c r="BE42" s="7">
        <f t="shared" si="18"/>
        <v>0</v>
      </c>
      <c r="BF42" s="7">
        <f t="shared" si="18"/>
        <v>7.0120013099342843E-3</v>
      </c>
      <c r="BG42" s="7">
        <f t="shared" si="18"/>
        <v>-0.48472640513161491</v>
      </c>
      <c r="BH42" s="7">
        <f t="shared" si="18"/>
        <v>0.17190743964770838</v>
      </c>
      <c r="BI42" s="36">
        <f t="shared" si="18"/>
        <v>-0.24543191864880959</v>
      </c>
      <c r="BJ42" s="37">
        <f t="shared" si="18"/>
        <v>-2.3484802018803621E-2</v>
      </c>
      <c r="BK42" s="38">
        <f t="shared" si="19"/>
        <v>1</v>
      </c>
      <c r="BL42" s="38">
        <f t="shared" si="19"/>
        <v>0.21867009678583194</v>
      </c>
      <c r="BM42" s="38">
        <f t="shared" si="19"/>
        <v>0.39840324190280341</v>
      </c>
      <c r="BN42" s="38">
        <f t="shared" si="19"/>
        <v>0.34295672572616481</v>
      </c>
      <c r="BO42" s="39">
        <f t="shared" si="19"/>
        <v>0.32615121362490879</v>
      </c>
      <c r="BP42" s="40">
        <f t="shared" si="19"/>
        <v>0.31724937200334979</v>
      </c>
      <c r="BQ42" s="38">
        <f t="shared" si="20"/>
        <v>1</v>
      </c>
      <c r="BR42" s="38">
        <f t="shared" si="20"/>
        <v>0.21021982349731258</v>
      </c>
      <c r="BS42" s="38">
        <f t="shared" si="20"/>
        <v>0.44621882472031688</v>
      </c>
      <c r="BT42" s="38">
        <f t="shared" si="20"/>
        <v>0.30765595327774703</v>
      </c>
      <c r="BU42" s="39">
        <f t="shared" si="20"/>
        <v>0.29442087807915107</v>
      </c>
      <c r="BV42" s="40">
        <f t="shared" si="20"/>
        <v>0.28865890726339077</v>
      </c>
      <c r="BW42" s="38">
        <f t="shared" si="21"/>
        <v>0</v>
      </c>
      <c r="BX42" s="38">
        <f t="shared" si="21"/>
        <v>8.4502732885193554E-3</v>
      </c>
      <c r="BY42" s="38">
        <f t="shared" si="21"/>
        <v>-4.7815582817513469E-2</v>
      </c>
      <c r="BZ42" s="38">
        <f t="shared" si="21"/>
        <v>3.5300772448417783E-2</v>
      </c>
      <c r="CA42" s="39">
        <f t="shared" si="21"/>
        <v>3.1730335545757715E-2</v>
      </c>
      <c r="CB42" s="40">
        <f t="shared" si="21"/>
        <v>2.8590464739959021E-2</v>
      </c>
      <c r="CC42" s="2">
        <f t="shared" si="22"/>
        <v>0</v>
      </c>
      <c r="CD42" s="2">
        <f t="shared" si="22"/>
        <v>84.502732885193552</v>
      </c>
      <c r="CE42" s="2">
        <f t="shared" si="22"/>
        <v>-478.15582817513467</v>
      </c>
      <c r="CF42" s="2">
        <f t="shared" si="22"/>
        <v>353.00772448417786</v>
      </c>
      <c r="CG42" s="29">
        <f t="shared" si="22"/>
        <v>317.30335545757714</v>
      </c>
      <c r="CH42" s="31">
        <f t="shared" si="22"/>
        <v>285.9046473995902</v>
      </c>
    </row>
    <row r="43" spans="1:86" x14ac:dyDescent="0.2">
      <c r="A43" t="s">
        <v>46</v>
      </c>
      <c r="B43" t="s">
        <v>46</v>
      </c>
      <c r="C43" t="s">
        <v>56</v>
      </c>
      <c r="D43" t="s">
        <v>47</v>
      </c>
      <c r="E43" t="s">
        <v>51</v>
      </c>
      <c r="F43" s="27">
        <f t="shared" si="13"/>
        <v>46048</v>
      </c>
      <c r="G43" s="60" t="s">
        <v>36</v>
      </c>
      <c r="H43" s="28">
        <v>117.86</v>
      </c>
      <c r="I43" s="2">
        <v>6398.72</v>
      </c>
      <c r="J43" s="2">
        <v>543.96</v>
      </c>
      <c r="K43" s="2">
        <v>25841.52</v>
      </c>
      <c r="L43" s="29">
        <v>22550.14</v>
      </c>
      <c r="M43" s="30">
        <f t="shared" si="0"/>
        <v>55452.2</v>
      </c>
      <c r="N43" t="s">
        <v>49</v>
      </c>
      <c r="O43" t="s">
        <v>49</v>
      </c>
      <c r="P43" t="s">
        <v>56</v>
      </c>
      <c r="Q43" t="s">
        <v>47</v>
      </c>
      <c r="R43" t="s">
        <v>51</v>
      </c>
      <c r="S43" s="27">
        <f t="shared" si="14"/>
        <v>45684</v>
      </c>
      <c r="T43" s="60" t="s">
        <v>36</v>
      </c>
      <c r="U43" s="28">
        <v>59.94</v>
      </c>
      <c r="V43" s="2">
        <v>7897.48</v>
      </c>
      <c r="W43" s="2">
        <v>367</v>
      </c>
      <c r="X43" s="2">
        <v>29009.919999999998</v>
      </c>
      <c r="Y43" s="29">
        <v>24355.98</v>
      </c>
      <c r="Z43" s="31">
        <f t="shared" si="1"/>
        <v>61690.319999999992</v>
      </c>
      <c r="AA43" s="32">
        <f t="shared" si="15"/>
        <v>57.92</v>
      </c>
      <c r="AB43" s="5">
        <f t="shared" si="15"/>
        <v>-1498.7599999999993</v>
      </c>
      <c r="AC43" s="5">
        <f t="shared" si="15"/>
        <v>176.96000000000004</v>
      </c>
      <c r="AD43" s="5">
        <f t="shared" si="15"/>
        <v>-3168.3999999999978</v>
      </c>
      <c r="AE43" s="33">
        <f t="shared" si="15"/>
        <v>-1805.8400000000001</v>
      </c>
      <c r="AF43" s="34">
        <f t="shared" si="15"/>
        <v>-6238.1199999999953</v>
      </c>
      <c r="AG43" s="35">
        <f t="shared" si="16"/>
        <v>0.96629963296629973</v>
      </c>
      <c r="AH43" s="7">
        <f t="shared" si="16"/>
        <v>-0.18977699215445931</v>
      </c>
      <c r="AI43" s="7">
        <f t="shared" si="16"/>
        <v>0.48217983651226171</v>
      </c>
      <c r="AJ43" s="7">
        <f t="shared" si="16"/>
        <v>-0.10921781238969283</v>
      </c>
      <c r="AK43" s="36">
        <f t="shared" si="16"/>
        <v>-7.4143598409918229E-2</v>
      </c>
      <c r="AL43" s="37">
        <f t="shared" si="16"/>
        <v>-0.10111991638234323</v>
      </c>
      <c r="AM43" s="2">
        <v>117.86</v>
      </c>
      <c r="AN43" s="2">
        <v>1383.32</v>
      </c>
      <c r="AO43" s="2">
        <v>124.71</v>
      </c>
      <c r="AP43" s="2">
        <v>8909.32</v>
      </c>
      <c r="AQ43" s="29">
        <v>7195.97</v>
      </c>
      <c r="AR43" s="31">
        <f t="shared" si="4"/>
        <v>17731.18</v>
      </c>
      <c r="AS43" s="2">
        <v>59.94</v>
      </c>
      <c r="AT43" s="2">
        <v>1572.45</v>
      </c>
      <c r="AU43" s="2">
        <v>167.95</v>
      </c>
      <c r="AV43" s="2">
        <v>8657.06</v>
      </c>
      <c r="AW43" s="29">
        <v>6869.24</v>
      </c>
      <c r="AX43" s="31">
        <f t="shared" si="5"/>
        <v>17326.64</v>
      </c>
      <c r="AY43" s="5">
        <f t="shared" si="17"/>
        <v>57.92</v>
      </c>
      <c r="AZ43" s="5">
        <f t="shared" si="17"/>
        <v>-189.13000000000011</v>
      </c>
      <c r="BA43" s="5">
        <f t="shared" si="17"/>
        <v>-43.239999999999995</v>
      </c>
      <c r="BB43" s="5">
        <f t="shared" si="17"/>
        <v>252.26000000000022</v>
      </c>
      <c r="BC43" s="33">
        <f t="shared" si="17"/>
        <v>326.73000000000047</v>
      </c>
      <c r="BD43" s="34">
        <f t="shared" si="17"/>
        <v>404.54000000000087</v>
      </c>
      <c r="BE43" s="7">
        <f t="shared" si="18"/>
        <v>0.96629963296629973</v>
      </c>
      <c r="BF43" s="7">
        <f t="shared" si="18"/>
        <v>-0.12027727431714846</v>
      </c>
      <c r="BG43" s="7">
        <f t="shared" si="18"/>
        <v>-0.25745757665972013</v>
      </c>
      <c r="BH43" s="7">
        <f t="shared" si="18"/>
        <v>2.9139222784640539E-2</v>
      </c>
      <c r="BI43" s="36">
        <f t="shared" si="18"/>
        <v>4.7564213799488803E-2</v>
      </c>
      <c r="BJ43" s="37">
        <f t="shared" si="18"/>
        <v>2.3347862020564915E-2</v>
      </c>
      <c r="BK43" s="38">
        <f t="shared" si="19"/>
        <v>1</v>
      </c>
      <c r="BL43" s="38">
        <f t="shared" si="19"/>
        <v>0.21618698739747949</v>
      </c>
      <c r="BM43" s="38">
        <f t="shared" si="19"/>
        <v>0.22926318111625851</v>
      </c>
      <c r="BN43" s="38">
        <f t="shared" si="19"/>
        <v>0.34476764524687403</v>
      </c>
      <c r="BO43" s="39">
        <f t="shared" si="19"/>
        <v>0.31910977049366435</v>
      </c>
      <c r="BP43" s="40">
        <f t="shared" si="19"/>
        <v>0.31975611427499723</v>
      </c>
      <c r="BQ43" s="38">
        <f t="shared" si="20"/>
        <v>1</v>
      </c>
      <c r="BR43" s="38">
        <f t="shared" si="20"/>
        <v>0.19910781667063418</v>
      </c>
      <c r="BS43" s="38">
        <f t="shared" si="20"/>
        <v>0.45762942779291549</v>
      </c>
      <c r="BT43" s="38">
        <f t="shared" si="20"/>
        <v>0.29841723107130252</v>
      </c>
      <c r="BU43" s="39">
        <f t="shared" si="20"/>
        <v>0.28203504847680116</v>
      </c>
      <c r="BV43" s="40">
        <f t="shared" si="20"/>
        <v>0.28086480990858859</v>
      </c>
      <c r="BW43" s="38">
        <f t="shared" si="21"/>
        <v>0</v>
      </c>
      <c r="BX43" s="38">
        <f t="shared" si="21"/>
        <v>1.7079170726845311E-2</v>
      </c>
      <c r="BY43" s="38">
        <f t="shared" si="21"/>
        <v>-0.22836624667665698</v>
      </c>
      <c r="BZ43" s="38">
        <f t="shared" si="21"/>
        <v>4.6350414175571508E-2</v>
      </c>
      <c r="CA43" s="39">
        <f t="shared" si="21"/>
        <v>3.7074722016863182E-2</v>
      </c>
      <c r="CB43" s="40">
        <f t="shared" si="21"/>
        <v>3.8891304366408641E-2</v>
      </c>
      <c r="CC43" s="2">
        <f t="shared" si="22"/>
        <v>0</v>
      </c>
      <c r="CD43" s="2">
        <f t="shared" si="22"/>
        <v>170.79170726845311</v>
      </c>
      <c r="CE43" s="2">
        <f t="shared" si="22"/>
        <v>-2283.6624667665697</v>
      </c>
      <c r="CF43" s="2">
        <f t="shared" si="22"/>
        <v>463.50414175571507</v>
      </c>
      <c r="CG43" s="29">
        <f t="shared" si="22"/>
        <v>370.74722016863183</v>
      </c>
      <c r="CH43" s="31">
        <f t="shared" si="22"/>
        <v>388.91304366408639</v>
      </c>
    </row>
    <row r="44" spans="1:86" x14ac:dyDescent="0.2">
      <c r="A44" t="s">
        <v>46</v>
      </c>
      <c r="B44" t="s">
        <v>46</v>
      </c>
      <c r="C44" t="s">
        <v>56</v>
      </c>
      <c r="D44" t="s">
        <v>47</v>
      </c>
      <c r="E44" t="s">
        <v>51</v>
      </c>
      <c r="F44" s="27">
        <f t="shared" si="13"/>
        <v>46049</v>
      </c>
      <c r="G44" s="60" t="s">
        <v>37</v>
      </c>
      <c r="H44" s="28">
        <v>119.91</v>
      </c>
      <c r="I44" s="2">
        <v>8869.5499999999993</v>
      </c>
      <c r="J44" s="2">
        <v>455.63</v>
      </c>
      <c r="K44" s="2">
        <v>28767.57</v>
      </c>
      <c r="L44" s="29">
        <v>25091.15</v>
      </c>
      <c r="M44" s="30">
        <f t="shared" si="0"/>
        <v>63303.81</v>
      </c>
      <c r="N44" t="s">
        <v>49</v>
      </c>
      <c r="O44" t="s">
        <v>49</v>
      </c>
      <c r="P44" t="s">
        <v>56</v>
      </c>
      <c r="Q44" t="s">
        <v>47</v>
      </c>
      <c r="R44" t="s">
        <v>51</v>
      </c>
      <c r="S44" s="27">
        <f t="shared" si="14"/>
        <v>45685</v>
      </c>
      <c r="T44" s="60" t="s">
        <v>37</v>
      </c>
      <c r="U44" s="28">
        <v>49.93</v>
      </c>
      <c r="V44" s="2">
        <v>10178.299999999999</v>
      </c>
      <c r="W44" s="2">
        <v>559.03</v>
      </c>
      <c r="X44" s="2">
        <v>30040.68</v>
      </c>
      <c r="Y44" s="29">
        <v>38887.03</v>
      </c>
      <c r="Z44" s="31">
        <f t="shared" si="1"/>
        <v>79714.97</v>
      </c>
      <c r="AA44" s="32">
        <f t="shared" si="15"/>
        <v>69.97999999999999</v>
      </c>
      <c r="AB44" s="5">
        <f t="shared" si="15"/>
        <v>-1308.75</v>
      </c>
      <c r="AC44" s="5">
        <f t="shared" si="15"/>
        <v>-103.39999999999998</v>
      </c>
      <c r="AD44" s="5">
        <f t="shared" si="15"/>
        <v>-1273.1100000000006</v>
      </c>
      <c r="AE44" s="33">
        <f t="shared" si="15"/>
        <v>-13795.879999999997</v>
      </c>
      <c r="AF44" s="34">
        <f t="shared" si="15"/>
        <v>-16411.160000000003</v>
      </c>
      <c r="AG44" s="35">
        <f t="shared" si="16"/>
        <v>1.4015621870618864</v>
      </c>
      <c r="AH44" s="7">
        <f t="shared" si="16"/>
        <v>-0.12858237623178725</v>
      </c>
      <c r="AI44" s="7">
        <f t="shared" si="16"/>
        <v>-0.18496323989767988</v>
      </c>
      <c r="AJ44" s="7">
        <f t="shared" si="16"/>
        <v>-4.2379533352773655E-2</v>
      </c>
      <c r="AK44" s="36">
        <f t="shared" si="16"/>
        <v>-0.35476815791794841</v>
      </c>
      <c r="AL44" s="37">
        <f t="shared" si="16"/>
        <v>-0.20587299976403434</v>
      </c>
      <c r="AM44" s="2">
        <v>119.91</v>
      </c>
      <c r="AN44" s="2">
        <v>1880.3</v>
      </c>
      <c r="AO44" s="2">
        <v>220.17</v>
      </c>
      <c r="AP44" s="2">
        <v>9206.17</v>
      </c>
      <c r="AQ44" s="29">
        <v>7495.49</v>
      </c>
      <c r="AR44" s="31">
        <f t="shared" si="4"/>
        <v>18922.04</v>
      </c>
      <c r="AS44" s="2">
        <v>49.93</v>
      </c>
      <c r="AT44" s="2">
        <v>2021.57</v>
      </c>
      <c r="AU44" s="2">
        <v>242.63</v>
      </c>
      <c r="AV44" s="2">
        <v>9158.5400000000009</v>
      </c>
      <c r="AW44" s="29">
        <v>10692.31</v>
      </c>
      <c r="AX44" s="31">
        <f t="shared" si="5"/>
        <v>22164.980000000003</v>
      </c>
      <c r="AY44" s="5">
        <f t="shared" si="17"/>
        <v>69.97999999999999</v>
      </c>
      <c r="AZ44" s="5">
        <f t="shared" si="17"/>
        <v>-141.26999999999998</v>
      </c>
      <c r="BA44" s="5">
        <f t="shared" si="17"/>
        <v>-22.460000000000008</v>
      </c>
      <c r="BB44" s="5">
        <f t="shared" si="17"/>
        <v>47.6299999999992</v>
      </c>
      <c r="BC44" s="33">
        <f t="shared" si="17"/>
        <v>-3196.8199999999997</v>
      </c>
      <c r="BD44" s="34">
        <f t="shared" si="17"/>
        <v>-3242.9400000000023</v>
      </c>
      <c r="BE44" s="7">
        <f t="shared" si="18"/>
        <v>1.4015621870618864</v>
      </c>
      <c r="BF44" s="7">
        <f t="shared" si="18"/>
        <v>-6.988132985748699E-2</v>
      </c>
      <c r="BG44" s="7">
        <f t="shared" si="18"/>
        <v>-9.2568932118864147E-2</v>
      </c>
      <c r="BH44" s="7">
        <f t="shared" si="18"/>
        <v>5.2006105776684049E-3</v>
      </c>
      <c r="BI44" s="36">
        <f t="shared" si="18"/>
        <v>-0.29898310093889907</v>
      </c>
      <c r="BJ44" s="37">
        <f t="shared" si="18"/>
        <v>-0.14630917781112376</v>
      </c>
      <c r="BK44" s="38">
        <f t="shared" si="19"/>
        <v>1</v>
      </c>
      <c r="BL44" s="38">
        <f t="shared" si="19"/>
        <v>0.21199497156000024</v>
      </c>
      <c r="BM44" s="38">
        <f t="shared" si="19"/>
        <v>0.48322103461141713</v>
      </c>
      <c r="BN44" s="38">
        <f t="shared" si="19"/>
        <v>0.32001903532345627</v>
      </c>
      <c r="BO44" s="39">
        <f t="shared" si="19"/>
        <v>0.29873042885638956</v>
      </c>
      <c r="BP44" s="40">
        <f t="shared" si="19"/>
        <v>0.29890839113791101</v>
      </c>
      <c r="BQ44" s="38">
        <f t="shared" si="20"/>
        <v>1</v>
      </c>
      <c r="BR44" s="38">
        <f t="shared" si="20"/>
        <v>0.19861568238310917</v>
      </c>
      <c r="BS44" s="38">
        <f t="shared" si="20"/>
        <v>0.43401964116415936</v>
      </c>
      <c r="BT44" s="38">
        <f t="shared" si="20"/>
        <v>0.3048712612364301</v>
      </c>
      <c r="BU44" s="39">
        <f t="shared" si="20"/>
        <v>0.27495825729041279</v>
      </c>
      <c r="BV44" s="40">
        <f t="shared" si="20"/>
        <v>0.27805291778946917</v>
      </c>
      <c r="BW44" s="38">
        <f t="shared" si="21"/>
        <v>0</v>
      </c>
      <c r="BX44" s="38">
        <f t="shared" si="21"/>
        <v>1.3379289176891074E-2</v>
      </c>
      <c r="BY44" s="38">
        <f t="shared" si="21"/>
        <v>4.9201393447257769E-2</v>
      </c>
      <c r="BZ44" s="38">
        <f t="shared" si="21"/>
        <v>1.5147774087026167E-2</v>
      </c>
      <c r="CA44" s="39">
        <f t="shared" si="21"/>
        <v>2.3772171565976774E-2</v>
      </c>
      <c r="CB44" s="40">
        <f t="shared" si="21"/>
        <v>2.0855473348441844E-2</v>
      </c>
      <c r="CC44" s="2">
        <f t="shared" si="22"/>
        <v>0</v>
      </c>
      <c r="CD44" s="2">
        <f t="shared" si="22"/>
        <v>133.79289176891075</v>
      </c>
      <c r="CE44" s="2">
        <f t="shared" si="22"/>
        <v>492.01393447257766</v>
      </c>
      <c r="CF44" s="2">
        <f t="shared" si="22"/>
        <v>151.47774087026167</v>
      </c>
      <c r="CG44" s="29">
        <f t="shared" si="22"/>
        <v>237.72171565976774</v>
      </c>
      <c r="CH44" s="31">
        <f t="shared" si="22"/>
        <v>208.55473348441845</v>
      </c>
    </row>
    <row r="45" spans="1:86" x14ac:dyDescent="0.2">
      <c r="A45" t="s">
        <v>46</v>
      </c>
      <c r="B45" t="s">
        <v>46</v>
      </c>
      <c r="C45" t="s">
        <v>56</v>
      </c>
      <c r="D45" t="s">
        <v>47</v>
      </c>
      <c r="E45" t="s">
        <v>51</v>
      </c>
      <c r="F45" s="27">
        <f t="shared" si="13"/>
        <v>46050</v>
      </c>
      <c r="G45" s="60" t="s">
        <v>38</v>
      </c>
      <c r="H45" s="28">
        <v>44.97</v>
      </c>
      <c r="I45" s="2">
        <v>13004.37</v>
      </c>
      <c r="J45" s="2">
        <v>942.35</v>
      </c>
      <c r="K45" s="2">
        <v>33151.82</v>
      </c>
      <c r="L45" s="29">
        <v>33017.72</v>
      </c>
      <c r="M45" s="30">
        <f t="shared" si="0"/>
        <v>80161.23000000001</v>
      </c>
      <c r="N45" t="s">
        <v>49</v>
      </c>
      <c r="O45" t="s">
        <v>49</v>
      </c>
      <c r="P45" t="s">
        <v>56</v>
      </c>
      <c r="Q45" t="s">
        <v>47</v>
      </c>
      <c r="R45" t="s">
        <v>51</v>
      </c>
      <c r="S45" s="27">
        <f t="shared" si="14"/>
        <v>45686</v>
      </c>
      <c r="T45" s="60" t="s">
        <v>38</v>
      </c>
      <c r="U45" s="28">
        <v>59.94</v>
      </c>
      <c r="V45" s="2">
        <v>10561.01</v>
      </c>
      <c r="W45" s="2">
        <v>241.55</v>
      </c>
      <c r="X45" s="2">
        <v>33009.589999999997</v>
      </c>
      <c r="Y45" s="29">
        <v>39156.32</v>
      </c>
      <c r="Z45" s="31">
        <f t="shared" si="1"/>
        <v>83028.41</v>
      </c>
      <c r="AA45" s="32">
        <f t="shared" si="15"/>
        <v>-14.969999999999999</v>
      </c>
      <c r="AB45" s="5">
        <f t="shared" si="15"/>
        <v>2443.3600000000006</v>
      </c>
      <c r="AC45" s="5">
        <f t="shared" si="15"/>
        <v>700.8</v>
      </c>
      <c r="AD45" s="5">
        <f t="shared" si="15"/>
        <v>142.2300000000032</v>
      </c>
      <c r="AE45" s="33">
        <f t="shared" si="15"/>
        <v>-6138.5999999999985</v>
      </c>
      <c r="AF45" s="34">
        <f t="shared" si="15"/>
        <v>-2867.179999999993</v>
      </c>
      <c r="AG45" s="35">
        <f t="shared" si="16"/>
        <v>-0.24974974974974973</v>
      </c>
      <c r="AH45" s="7">
        <f t="shared" si="16"/>
        <v>0.23135666001641894</v>
      </c>
      <c r="AI45" s="7">
        <f t="shared" si="16"/>
        <v>2.9012626785344646</v>
      </c>
      <c r="AJ45" s="7">
        <f t="shared" si="16"/>
        <v>4.3087478517607521E-3</v>
      </c>
      <c r="AK45" s="36">
        <f t="shared" si="16"/>
        <v>-0.15677162716005996</v>
      </c>
      <c r="AL45" s="37">
        <f t="shared" si="16"/>
        <v>-3.4532517243194144E-2</v>
      </c>
      <c r="AM45" s="2">
        <v>44.97</v>
      </c>
      <c r="AN45" s="2">
        <v>2729.47</v>
      </c>
      <c r="AO45" s="2">
        <v>287.97000000000003</v>
      </c>
      <c r="AP45" s="2">
        <v>10171.530000000001</v>
      </c>
      <c r="AQ45" s="29">
        <v>10563.66</v>
      </c>
      <c r="AR45" s="31">
        <f t="shared" si="4"/>
        <v>23797.599999999999</v>
      </c>
      <c r="AS45" s="2">
        <v>59.94</v>
      </c>
      <c r="AT45" s="2">
        <v>2092.3000000000002</v>
      </c>
      <c r="AU45" s="2">
        <v>46.12</v>
      </c>
      <c r="AV45" s="2">
        <v>9753.7000000000007</v>
      </c>
      <c r="AW45" s="29">
        <v>10858.08</v>
      </c>
      <c r="AX45" s="31">
        <f t="shared" si="5"/>
        <v>22810.14</v>
      </c>
      <c r="AY45" s="5">
        <f t="shared" si="17"/>
        <v>-14.969999999999999</v>
      </c>
      <c r="AZ45" s="5">
        <f t="shared" si="17"/>
        <v>637.16999999999962</v>
      </c>
      <c r="BA45" s="5">
        <f t="shared" si="17"/>
        <v>241.85000000000002</v>
      </c>
      <c r="BB45" s="5">
        <f t="shared" si="17"/>
        <v>417.82999999999993</v>
      </c>
      <c r="BC45" s="33">
        <f t="shared" si="17"/>
        <v>-294.42000000000007</v>
      </c>
      <c r="BD45" s="34">
        <f t="shared" si="17"/>
        <v>987.45999999999913</v>
      </c>
      <c r="BE45" s="7">
        <f t="shared" si="18"/>
        <v>-0.24974974974974973</v>
      </c>
      <c r="BF45" s="7">
        <f t="shared" si="18"/>
        <v>0.30453089901065794</v>
      </c>
      <c r="BG45" s="7">
        <f t="shared" si="18"/>
        <v>5.2439288811795324</v>
      </c>
      <c r="BH45" s="7">
        <f t="shared" si="18"/>
        <v>4.2838102463680437E-2</v>
      </c>
      <c r="BI45" s="36">
        <f t="shared" si="18"/>
        <v>-2.7115291101189168E-2</v>
      </c>
      <c r="BJ45" s="37">
        <f t="shared" si="18"/>
        <v>4.329039628866807E-2</v>
      </c>
      <c r="BK45" s="38">
        <f t="shared" si="19"/>
        <v>1</v>
      </c>
      <c r="BL45" s="38">
        <f t="shared" si="19"/>
        <v>0.20988867588356835</v>
      </c>
      <c r="BM45" s="38">
        <f t="shared" si="19"/>
        <v>0.30558709608956336</v>
      </c>
      <c r="BN45" s="38">
        <f t="shared" si="19"/>
        <v>0.30681663932779563</v>
      </c>
      <c r="BO45" s="39">
        <f t="shared" si="19"/>
        <v>0.31993911148316723</v>
      </c>
      <c r="BP45" s="40">
        <f t="shared" si="19"/>
        <v>0.29687169221330556</v>
      </c>
      <c r="BQ45" s="38">
        <f t="shared" si="20"/>
        <v>1</v>
      </c>
      <c r="BR45" s="38">
        <f t="shared" si="20"/>
        <v>0.19811552114807202</v>
      </c>
      <c r="BS45" s="38">
        <f t="shared" si="20"/>
        <v>0.19093355412957977</v>
      </c>
      <c r="BT45" s="38">
        <f t="shared" si="20"/>
        <v>0.29548079815592987</v>
      </c>
      <c r="BU45" s="39">
        <f t="shared" si="20"/>
        <v>0.27730082908710524</v>
      </c>
      <c r="BV45" s="40">
        <f t="shared" si="20"/>
        <v>0.27472692780700003</v>
      </c>
      <c r="BW45" s="38">
        <f t="shared" si="21"/>
        <v>0</v>
      </c>
      <c r="BX45" s="38">
        <f t="shared" si="21"/>
        <v>1.1773154735496338E-2</v>
      </c>
      <c r="BY45" s="38">
        <f t="shared" si="21"/>
        <v>0.11465354195998359</v>
      </c>
      <c r="BZ45" s="38">
        <f t="shared" si="21"/>
        <v>1.1335841171865757E-2</v>
      </c>
      <c r="CA45" s="39">
        <f t="shared" si="21"/>
        <v>4.2638282396061988E-2</v>
      </c>
      <c r="CB45" s="40">
        <f t="shared" si="21"/>
        <v>2.2144764406305528E-2</v>
      </c>
      <c r="CC45" s="2">
        <f t="shared" si="22"/>
        <v>0</v>
      </c>
      <c r="CD45" s="2">
        <f t="shared" si="22"/>
        <v>117.73154735496338</v>
      </c>
      <c r="CE45" s="2">
        <f t="shared" si="22"/>
        <v>1146.5354195998359</v>
      </c>
      <c r="CF45" s="2">
        <f t="shared" si="22"/>
        <v>113.35841171865756</v>
      </c>
      <c r="CG45" s="29">
        <f t="shared" si="22"/>
        <v>426.38282396061987</v>
      </c>
      <c r="CH45" s="31">
        <f t="shared" si="22"/>
        <v>221.44764406305529</v>
      </c>
    </row>
    <row r="46" spans="1:86" x14ac:dyDescent="0.2">
      <c r="A46" t="s">
        <v>46</v>
      </c>
      <c r="B46" t="s">
        <v>46</v>
      </c>
      <c r="C46" t="s">
        <v>56</v>
      </c>
      <c r="D46" t="s">
        <v>47</v>
      </c>
      <c r="E46" t="s">
        <v>51</v>
      </c>
      <c r="F46" s="27">
        <f t="shared" si="13"/>
        <v>46051</v>
      </c>
      <c r="G46" s="60" t="s">
        <v>39</v>
      </c>
      <c r="H46" s="28">
        <v>9.98</v>
      </c>
      <c r="I46" s="2">
        <v>13483.65</v>
      </c>
      <c r="J46" s="2">
        <v>1442.65</v>
      </c>
      <c r="K46" s="2">
        <v>43213.52</v>
      </c>
      <c r="L46" s="29">
        <v>36912.22</v>
      </c>
      <c r="M46" s="30">
        <f t="shared" si="0"/>
        <v>95062.01999999999</v>
      </c>
      <c r="N46" t="s">
        <v>49</v>
      </c>
      <c r="O46" t="s">
        <v>49</v>
      </c>
      <c r="P46" t="s">
        <v>56</v>
      </c>
      <c r="Q46" t="s">
        <v>47</v>
      </c>
      <c r="R46" t="s">
        <v>51</v>
      </c>
      <c r="S46" s="27">
        <f t="shared" si="14"/>
        <v>45687</v>
      </c>
      <c r="T46" s="60" t="s">
        <v>39</v>
      </c>
      <c r="U46" s="28">
        <v>29.94</v>
      </c>
      <c r="V46" s="2">
        <v>14456.64</v>
      </c>
      <c r="W46" s="2">
        <v>1648.31</v>
      </c>
      <c r="X46" s="2">
        <v>38024.019999999997</v>
      </c>
      <c r="Y46" s="29">
        <v>38127.64</v>
      </c>
      <c r="Z46" s="31">
        <f t="shared" si="1"/>
        <v>92286.549999999988</v>
      </c>
      <c r="AA46" s="32">
        <f t="shared" si="15"/>
        <v>-19.96</v>
      </c>
      <c r="AB46" s="5">
        <f t="shared" si="15"/>
        <v>-972.98999999999978</v>
      </c>
      <c r="AC46" s="5">
        <f t="shared" si="15"/>
        <v>-205.65999999999985</v>
      </c>
      <c r="AD46" s="5">
        <f t="shared" si="15"/>
        <v>5189.5</v>
      </c>
      <c r="AE46" s="33">
        <f t="shared" si="15"/>
        <v>-1215.4199999999983</v>
      </c>
      <c r="AF46" s="34">
        <f t="shared" si="15"/>
        <v>2775.4700000000012</v>
      </c>
      <c r="AG46" s="35">
        <f t="shared" si="16"/>
        <v>-0.66666666666666663</v>
      </c>
      <c r="AH46" s="7">
        <f t="shared" si="16"/>
        <v>-6.7304020851318133E-2</v>
      </c>
      <c r="AI46" s="7">
        <f t="shared" si="16"/>
        <v>-0.12477021919420489</v>
      </c>
      <c r="AJ46" s="7">
        <f t="shared" si="16"/>
        <v>0.13647952005074687</v>
      </c>
      <c r="AK46" s="36">
        <f t="shared" si="16"/>
        <v>-3.1877661455049361E-2</v>
      </c>
      <c r="AL46" s="37">
        <f t="shared" si="16"/>
        <v>3.0074479975684448E-2</v>
      </c>
      <c r="AM46" s="2">
        <v>-23.02</v>
      </c>
      <c r="AN46" s="2">
        <v>2876.15</v>
      </c>
      <c r="AO46" s="2">
        <v>670.64</v>
      </c>
      <c r="AP46" s="2">
        <v>14162.44</v>
      </c>
      <c r="AQ46" s="29">
        <v>11207.55</v>
      </c>
      <c r="AR46" s="31">
        <f t="shared" si="4"/>
        <v>28893.759999999998</v>
      </c>
      <c r="AS46" s="2">
        <v>29.94</v>
      </c>
      <c r="AT46" s="2">
        <v>2942.92</v>
      </c>
      <c r="AU46" s="2">
        <v>749.18</v>
      </c>
      <c r="AV46" s="2">
        <v>11720.16</v>
      </c>
      <c r="AW46" s="29">
        <v>11137.37</v>
      </c>
      <c r="AX46" s="31">
        <f t="shared" si="5"/>
        <v>26579.57</v>
      </c>
      <c r="AY46" s="5">
        <f t="shared" si="17"/>
        <v>-52.96</v>
      </c>
      <c r="AZ46" s="5">
        <f t="shared" si="17"/>
        <v>-66.769999999999982</v>
      </c>
      <c r="BA46" s="5">
        <f t="shared" si="17"/>
        <v>-78.539999999999964</v>
      </c>
      <c r="BB46" s="5">
        <f t="shared" si="17"/>
        <v>2442.2800000000007</v>
      </c>
      <c r="BC46" s="33">
        <f t="shared" si="17"/>
        <v>70.179999999998472</v>
      </c>
      <c r="BD46" s="34">
        <f t="shared" si="17"/>
        <v>2314.1899999999987</v>
      </c>
      <c r="BE46" s="7">
        <f t="shared" si="18"/>
        <v>-1.7688710754843018</v>
      </c>
      <c r="BF46" s="7">
        <f t="shared" si="18"/>
        <v>-2.2688350345914935E-2</v>
      </c>
      <c r="BG46" s="7">
        <f t="shared" si="18"/>
        <v>-0.10483461918364075</v>
      </c>
      <c r="BH46" s="7">
        <f t="shared" si="18"/>
        <v>0.20838282071234529</v>
      </c>
      <c r="BI46" s="36">
        <f t="shared" si="18"/>
        <v>6.3013081185233554E-3</v>
      </c>
      <c r="BJ46" s="37">
        <f t="shared" si="18"/>
        <v>8.7066495056165275E-2</v>
      </c>
      <c r="BK46" s="38">
        <f t="shared" si="19"/>
        <v>-2.3066132264529058</v>
      </c>
      <c r="BL46" s="38">
        <f t="shared" si="19"/>
        <v>0.21330648600341898</v>
      </c>
      <c r="BM46" s="38">
        <f t="shared" si="19"/>
        <v>0.46486673829411151</v>
      </c>
      <c r="BN46" s="38">
        <f t="shared" si="19"/>
        <v>0.32773169137806873</v>
      </c>
      <c r="BO46" s="39">
        <f t="shared" si="19"/>
        <v>0.30362709151603451</v>
      </c>
      <c r="BP46" s="40">
        <f t="shared" si="19"/>
        <v>0.30394641308905496</v>
      </c>
      <c r="BQ46" s="38">
        <f t="shared" si="20"/>
        <v>1</v>
      </c>
      <c r="BR46" s="38">
        <f t="shared" si="20"/>
        <v>0.20356874073090292</v>
      </c>
      <c r="BS46" s="38">
        <f t="shared" si="20"/>
        <v>0.45451401738750596</v>
      </c>
      <c r="BT46" s="38">
        <f t="shared" si="20"/>
        <v>0.30823042908140696</v>
      </c>
      <c r="BU46" s="39">
        <f t="shared" si="20"/>
        <v>0.29210751045698086</v>
      </c>
      <c r="BV46" s="40">
        <f t="shared" si="20"/>
        <v>0.28801130825672866</v>
      </c>
      <c r="BW46" s="38">
        <f t="shared" si="21"/>
        <v>-3.3066132264529058</v>
      </c>
      <c r="BX46" s="38">
        <f t="shared" si="21"/>
        <v>9.7377452725160574E-3</v>
      </c>
      <c r="BY46" s="38">
        <f t="shared" si="21"/>
        <v>1.035272090660555E-2</v>
      </c>
      <c r="BZ46" s="38">
        <f t="shared" si="21"/>
        <v>1.950126229666177E-2</v>
      </c>
      <c r="CA46" s="39">
        <f t="shared" si="21"/>
        <v>1.1519581059053652E-2</v>
      </c>
      <c r="CB46" s="40">
        <f t="shared" si="21"/>
        <v>1.5935104832326297E-2</v>
      </c>
      <c r="CC46" s="2">
        <f t="shared" si="22"/>
        <v>-33066.132264529057</v>
      </c>
      <c r="CD46" s="2">
        <f t="shared" si="22"/>
        <v>97.37745272516058</v>
      </c>
      <c r="CE46" s="2">
        <f t="shared" si="22"/>
        <v>103.52720906605551</v>
      </c>
      <c r="CF46" s="2">
        <f t="shared" si="22"/>
        <v>195.0126229666177</v>
      </c>
      <c r="CG46" s="29">
        <f t="shared" si="22"/>
        <v>115.19581059053652</v>
      </c>
      <c r="CH46" s="31">
        <f t="shared" si="22"/>
        <v>159.35104832326297</v>
      </c>
    </row>
    <row r="47" spans="1:86" x14ac:dyDescent="0.2">
      <c r="A47" t="s">
        <v>46</v>
      </c>
      <c r="B47" t="s">
        <v>46</v>
      </c>
      <c r="C47" t="s">
        <v>56</v>
      </c>
      <c r="D47" t="s">
        <v>47</v>
      </c>
      <c r="E47" t="s">
        <v>51</v>
      </c>
      <c r="F47" s="27">
        <f t="shared" si="13"/>
        <v>46052</v>
      </c>
      <c r="G47" s="60" t="s">
        <v>40</v>
      </c>
      <c r="H47" s="28">
        <v>34.96</v>
      </c>
      <c r="I47" s="2">
        <v>17755.55</v>
      </c>
      <c r="J47" s="2">
        <v>1295.78</v>
      </c>
      <c r="K47" s="2">
        <v>54103.13</v>
      </c>
      <c r="L47" s="29">
        <v>42693.67</v>
      </c>
      <c r="M47" s="30">
        <f t="shared" si="0"/>
        <v>115883.09</v>
      </c>
      <c r="N47" t="s">
        <v>49</v>
      </c>
      <c r="O47" t="s">
        <v>49</v>
      </c>
      <c r="P47" t="s">
        <v>56</v>
      </c>
      <c r="Q47" t="s">
        <v>47</v>
      </c>
      <c r="R47" t="s">
        <v>51</v>
      </c>
      <c r="S47" s="27">
        <f t="shared" si="14"/>
        <v>45688</v>
      </c>
      <c r="T47" s="60" t="s">
        <v>40</v>
      </c>
      <c r="U47" s="28">
        <v>148.76</v>
      </c>
      <c r="V47" s="2">
        <v>21525.49</v>
      </c>
      <c r="W47" s="2">
        <v>1281.3699999999999</v>
      </c>
      <c r="X47" s="2">
        <v>57260.08</v>
      </c>
      <c r="Y47" s="29">
        <v>43510.15</v>
      </c>
      <c r="Z47" s="31">
        <f t="shared" si="1"/>
        <v>123725.85</v>
      </c>
      <c r="AA47" s="32">
        <f t="shared" si="15"/>
        <v>-113.79999999999998</v>
      </c>
      <c r="AB47" s="5">
        <f t="shared" si="15"/>
        <v>-3769.9400000000023</v>
      </c>
      <c r="AC47" s="5">
        <f t="shared" si="15"/>
        <v>14.410000000000082</v>
      </c>
      <c r="AD47" s="5">
        <f t="shared" si="15"/>
        <v>-3156.9500000000044</v>
      </c>
      <c r="AE47" s="33">
        <f t="shared" si="15"/>
        <v>-816.4800000000032</v>
      </c>
      <c r="AF47" s="34">
        <f t="shared" si="15"/>
        <v>-7842.7600000000093</v>
      </c>
      <c r="AG47" s="35">
        <f t="shared" si="16"/>
        <v>-0.76499058886797522</v>
      </c>
      <c r="AH47" s="7">
        <f t="shared" si="16"/>
        <v>-0.17513840567624719</v>
      </c>
      <c r="AI47" s="7">
        <f t="shared" si="16"/>
        <v>1.1245776005369319E-2</v>
      </c>
      <c r="AJ47" s="7">
        <f t="shared" si="16"/>
        <v>-5.5133524088684549E-2</v>
      </c>
      <c r="AK47" s="36">
        <f t="shared" si="16"/>
        <v>-1.8765276607872028E-2</v>
      </c>
      <c r="AL47" s="37">
        <f t="shared" si="16"/>
        <v>-6.3388208688806819E-2</v>
      </c>
      <c r="AM47" s="2">
        <v>34.96</v>
      </c>
      <c r="AN47" s="2">
        <v>3647.03</v>
      </c>
      <c r="AO47" s="2">
        <v>541.54999999999995</v>
      </c>
      <c r="AP47" s="2">
        <v>18399.54</v>
      </c>
      <c r="AQ47" s="29">
        <v>12635.64</v>
      </c>
      <c r="AR47" s="31">
        <f t="shared" si="4"/>
        <v>35258.720000000001</v>
      </c>
      <c r="AS47" s="2">
        <v>148.76</v>
      </c>
      <c r="AT47" s="2">
        <v>4286.7</v>
      </c>
      <c r="AU47" s="2">
        <v>557.08000000000004</v>
      </c>
      <c r="AV47" s="2">
        <v>17638.3</v>
      </c>
      <c r="AW47" s="29">
        <v>12621.36</v>
      </c>
      <c r="AX47" s="31">
        <f t="shared" si="5"/>
        <v>35252.199999999997</v>
      </c>
      <c r="AY47" s="5">
        <f t="shared" si="17"/>
        <v>-113.79999999999998</v>
      </c>
      <c r="AZ47" s="5">
        <f t="shared" si="17"/>
        <v>-639.66999999999962</v>
      </c>
      <c r="BA47" s="5">
        <f t="shared" si="17"/>
        <v>-15.530000000000086</v>
      </c>
      <c r="BB47" s="5">
        <f t="shared" si="17"/>
        <v>761.2400000000016</v>
      </c>
      <c r="BC47" s="33">
        <f t="shared" si="17"/>
        <v>14.279999999998836</v>
      </c>
      <c r="BD47" s="34">
        <f t="shared" si="17"/>
        <v>6.5200000000040745</v>
      </c>
      <c r="BE47" s="7">
        <f t="shared" si="18"/>
        <v>-0.76499058886797522</v>
      </c>
      <c r="BF47" s="7">
        <f t="shared" si="18"/>
        <v>-0.14922201227051105</v>
      </c>
      <c r="BG47" s="7">
        <f t="shared" si="18"/>
        <v>-2.7877504128671082E-2</v>
      </c>
      <c r="BH47" s="7">
        <f t="shared" si="18"/>
        <v>4.3158354263166041E-2</v>
      </c>
      <c r="BI47" s="36">
        <f t="shared" si="18"/>
        <v>1.1314153149897346E-3</v>
      </c>
      <c r="BJ47" s="37">
        <f t="shared" si="18"/>
        <v>1.8495299584150989E-4</v>
      </c>
      <c r="BK47" s="38">
        <f t="shared" si="19"/>
        <v>1</v>
      </c>
      <c r="BL47" s="38">
        <f t="shared" si="19"/>
        <v>0.20540225450633748</v>
      </c>
      <c r="BM47" s="38">
        <f t="shared" si="19"/>
        <v>0.41793359983947892</v>
      </c>
      <c r="BN47" s="38">
        <f t="shared" si="19"/>
        <v>0.34008272719156918</v>
      </c>
      <c r="BO47" s="39">
        <f t="shared" si="19"/>
        <v>0.29596050187299427</v>
      </c>
      <c r="BP47" s="40">
        <f t="shared" si="19"/>
        <v>0.30426113076549827</v>
      </c>
      <c r="BQ47" s="38">
        <f t="shared" si="20"/>
        <v>1</v>
      </c>
      <c r="BR47" s="38">
        <f t="shared" si="20"/>
        <v>0.19914529239520212</v>
      </c>
      <c r="BS47" s="38">
        <f t="shared" si="20"/>
        <v>0.4347534279716242</v>
      </c>
      <c r="BT47" s="38">
        <f t="shared" si="20"/>
        <v>0.30803834014901826</v>
      </c>
      <c r="BU47" s="39">
        <f t="shared" si="20"/>
        <v>0.29007852190810651</v>
      </c>
      <c r="BV47" s="40">
        <f t="shared" si="20"/>
        <v>0.28492186556002641</v>
      </c>
      <c r="BW47" s="38">
        <f t="shared" si="21"/>
        <v>0</v>
      </c>
      <c r="BX47" s="38">
        <f t="shared" si="21"/>
        <v>6.2569621111353557E-3</v>
      </c>
      <c r="BY47" s="38">
        <f t="shared" si="21"/>
        <v>-1.6819828132145276E-2</v>
      </c>
      <c r="BZ47" s="38">
        <f t="shared" si="21"/>
        <v>3.2044387042550915E-2</v>
      </c>
      <c r="CA47" s="39">
        <f t="shared" si="21"/>
        <v>5.8819799648877624E-3</v>
      </c>
      <c r="CB47" s="40">
        <f t="shared" si="21"/>
        <v>1.9339265205471856E-2</v>
      </c>
      <c r="CC47" s="2">
        <f t="shared" si="22"/>
        <v>0</v>
      </c>
      <c r="CD47" s="2">
        <f t="shared" si="22"/>
        <v>62.569621111353555</v>
      </c>
      <c r="CE47" s="2">
        <f t="shared" si="22"/>
        <v>-168.19828132145275</v>
      </c>
      <c r="CF47" s="2">
        <f t="shared" si="22"/>
        <v>320.44387042550915</v>
      </c>
      <c r="CG47" s="29">
        <f t="shared" si="22"/>
        <v>58.819799648877627</v>
      </c>
      <c r="CH47" s="31">
        <f t="shared" si="22"/>
        <v>193.39265205471855</v>
      </c>
    </row>
    <row r="48" spans="1:86" ht="13.5" thickBot="1" x14ac:dyDescent="0.25">
      <c r="A48" t="s">
        <v>46</v>
      </c>
      <c r="B48" t="s">
        <v>46</v>
      </c>
      <c r="C48" t="s">
        <v>56</v>
      </c>
      <c r="D48" t="s">
        <v>47</v>
      </c>
      <c r="E48" t="s">
        <v>51</v>
      </c>
      <c r="F48" s="41">
        <f t="shared" si="13"/>
        <v>46053</v>
      </c>
      <c r="G48" s="61" t="s">
        <v>41</v>
      </c>
      <c r="H48" s="43">
        <v>0</v>
      </c>
      <c r="I48" s="44">
        <v>19047.98</v>
      </c>
      <c r="J48" s="44">
        <v>953.52</v>
      </c>
      <c r="K48" s="44">
        <v>55473.11</v>
      </c>
      <c r="L48" s="45">
        <v>45531.95</v>
      </c>
      <c r="M48" s="46">
        <f t="shared" si="0"/>
        <v>121006.56</v>
      </c>
      <c r="N48" t="s">
        <v>49</v>
      </c>
      <c r="O48" t="s">
        <v>49</v>
      </c>
      <c r="P48" t="s">
        <v>56</v>
      </c>
      <c r="Q48" t="s">
        <v>56</v>
      </c>
      <c r="R48" t="s">
        <v>51</v>
      </c>
      <c r="S48" s="41">
        <f t="shared" si="14"/>
        <v>45689</v>
      </c>
      <c r="T48" s="61" t="s">
        <v>41</v>
      </c>
      <c r="U48" s="43">
        <v>50.28</v>
      </c>
      <c r="V48" s="44">
        <v>19358.7</v>
      </c>
      <c r="W48" s="44">
        <v>1751.42</v>
      </c>
      <c r="X48" s="44">
        <v>56301.68</v>
      </c>
      <c r="Y48" s="45">
        <v>46046.94</v>
      </c>
      <c r="Z48" s="47">
        <f t="shared" si="1"/>
        <v>123509.02</v>
      </c>
      <c r="AA48" s="48">
        <f t="shared" si="15"/>
        <v>-50.28</v>
      </c>
      <c r="AB48" s="49">
        <f t="shared" si="15"/>
        <v>-310.72000000000116</v>
      </c>
      <c r="AC48" s="49">
        <f t="shared" si="15"/>
        <v>-797.90000000000009</v>
      </c>
      <c r="AD48" s="49">
        <f t="shared" si="15"/>
        <v>-828.56999999999971</v>
      </c>
      <c r="AE48" s="50">
        <f t="shared" si="15"/>
        <v>-514.99000000000524</v>
      </c>
      <c r="AF48" s="51">
        <f t="shared" si="15"/>
        <v>-2502.4600000000064</v>
      </c>
      <c r="AG48" s="52">
        <f t="shared" si="16"/>
        <v>-1</v>
      </c>
      <c r="AH48" s="53">
        <f t="shared" si="16"/>
        <v>-1.6050664559087189E-2</v>
      </c>
      <c r="AI48" s="53">
        <f t="shared" si="16"/>
        <v>-0.45557319203846025</v>
      </c>
      <c r="AJ48" s="53">
        <f t="shared" si="16"/>
        <v>-1.4716612363964978E-2</v>
      </c>
      <c r="AK48" s="54">
        <f t="shared" si="16"/>
        <v>-1.1184022217328778E-2</v>
      </c>
      <c r="AL48" s="55">
        <f t="shared" si="16"/>
        <v>-2.0261354190973309E-2</v>
      </c>
      <c r="AM48" s="44">
        <v>0</v>
      </c>
      <c r="AN48" s="44">
        <v>4186.37</v>
      </c>
      <c r="AO48" s="44">
        <v>260.88</v>
      </c>
      <c r="AP48" s="44">
        <v>18447.82</v>
      </c>
      <c r="AQ48" s="45">
        <v>14144.25</v>
      </c>
      <c r="AR48" s="47">
        <f t="shared" si="4"/>
        <v>37039.32</v>
      </c>
      <c r="AS48" s="44">
        <v>50.28</v>
      </c>
      <c r="AT48" s="44">
        <v>4011.09</v>
      </c>
      <c r="AU48" s="44">
        <v>892.9</v>
      </c>
      <c r="AV48" s="44">
        <v>17607.099999999999</v>
      </c>
      <c r="AW48" s="45">
        <v>13432.44</v>
      </c>
      <c r="AX48" s="47">
        <f t="shared" si="5"/>
        <v>35993.81</v>
      </c>
      <c r="AY48" s="49">
        <f t="shared" si="17"/>
        <v>-50.28</v>
      </c>
      <c r="AZ48" s="49">
        <f t="shared" si="17"/>
        <v>175.27999999999975</v>
      </c>
      <c r="BA48" s="49">
        <f t="shared" si="17"/>
        <v>-632.02</v>
      </c>
      <c r="BB48" s="49">
        <f t="shared" si="17"/>
        <v>840.72000000000116</v>
      </c>
      <c r="BC48" s="50">
        <f t="shared" si="17"/>
        <v>711.80999999999949</v>
      </c>
      <c r="BD48" s="51">
        <f t="shared" si="17"/>
        <v>1045.510000000002</v>
      </c>
      <c r="BE48" s="53">
        <f t="shared" si="18"/>
        <v>-1</v>
      </c>
      <c r="BF48" s="53">
        <f t="shared" si="18"/>
        <v>4.3698844952369489E-2</v>
      </c>
      <c r="BG48" s="53">
        <f t="shared" si="18"/>
        <v>-0.70782842423563663</v>
      </c>
      <c r="BH48" s="53">
        <f t="shared" si="18"/>
        <v>4.7748919469986613E-2</v>
      </c>
      <c r="BI48" s="54">
        <f t="shared" si="18"/>
        <v>5.2991861493518637E-2</v>
      </c>
      <c r="BJ48" s="55">
        <f t="shared" si="18"/>
        <v>2.9046938904217199E-2</v>
      </c>
      <c r="BK48" s="56">
        <f t="shared" si="19"/>
        <v>0</v>
      </c>
      <c r="BL48" s="56">
        <f t="shared" si="19"/>
        <v>0.2197802601640699</v>
      </c>
      <c r="BM48" s="56">
        <f t="shared" si="19"/>
        <v>0.27359677825320916</v>
      </c>
      <c r="BN48" s="56">
        <f t="shared" si="19"/>
        <v>0.33255427719844805</v>
      </c>
      <c r="BO48" s="57">
        <f t="shared" si="19"/>
        <v>0.31064450347503236</v>
      </c>
      <c r="BP48" s="58">
        <f t="shared" si="19"/>
        <v>0.30609348782413121</v>
      </c>
      <c r="BQ48" s="56">
        <f t="shared" si="20"/>
        <v>1</v>
      </c>
      <c r="BR48" s="56">
        <f t="shared" si="20"/>
        <v>0.2071983139363697</v>
      </c>
      <c r="BS48" s="56">
        <f t="shared" si="20"/>
        <v>0.50981489305820415</v>
      </c>
      <c r="BT48" s="56">
        <f t="shared" si="20"/>
        <v>0.31272779071601414</v>
      </c>
      <c r="BU48" s="57">
        <f t="shared" si="20"/>
        <v>0.29171189225603267</v>
      </c>
      <c r="BV48" s="58">
        <f t="shared" si="20"/>
        <v>0.29142656949265727</v>
      </c>
      <c r="BW48" s="56">
        <f t="shared" si="21"/>
        <v>-1</v>
      </c>
      <c r="BX48" s="56">
        <f t="shared" si="21"/>
        <v>1.2581946227700203E-2</v>
      </c>
      <c r="BY48" s="56">
        <f t="shared" si="21"/>
        <v>-0.23621811480499499</v>
      </c>
      <c r="BZ48" s="56">
        <f t="shared" si="21"/>
        <v>1.9826486482433903E-2</v>
      </c>
      <c r="CA48" s="57">
        <f t="shared" si="21"/>
        <v>1.8932611218999695E-2</v>
      </c>
      <c r="CB48" s="58">
        <f t="shared" si="21"/>
        <v>1.4666918331473933E-2</v>
      </c>
      <c r="CC48" s="44">
        <f t="shared" si="22"/>
        <v>-10000</v>
      </c>
      <c r="CD48" s="44">
        <f t="shared" si="22"/>
        <v>125.81946227700203</v>
      </c>
      <c r="CE48" s="44">
        <f t="shared" si="22"/>
        <v>-2362.18114804995</v>
      </c>
      <c r="CF48" s="44">
        <f t="shared" si="22"/>
        <v>198.26486482433901</v>
      </c>
      <c r="CG48" s="45">
        <f t="shared" si="22"/>
        <v>189.32611218999696</v>
      </c>
      <c r="CH48" s="47">
        <f t="shared" si="22"/>
        <v>146.66918331473931</v>
      </c>
    </row>
    <row r="49" spans="1:86" x14ac:dyDescent="0.2">
      <c r="A49" t="s">
        <v>46</v>
      </c>
      <c r="B49" t="s">
        <v>46</v>
      </c>
      <c r="C49" t="s">
        <v>56</v>
      </c>
      <c r="D49" t="s">
        <v>56</v>
      </c>
      <c r="E49" t="s">
        <v>52</v>
      </c>
      <c r="F49" s="27">
        <f t="shared" si="13"/>
        <v>46054</v>
      </c>
      <c r="G49" s="60" t="s">
        <v>35</v>
      </c>
      <c r="H49" s="28">
        <v>44.94</v>
      </c>
      <c r="I49" s="2">
        <v>10105.02</v>
      </c>
      <c r="J49" s="2">
        <v>635.95000000000005</v>
      </c>
      <c r="K49" s="2">
        <v>35362.730000000003</v>
      </c>
      <c r="L49" s="29">
        <v>30301.47</v>
      </c>
      <c r="M49" s="30">
        <f t="shared" si="0"/>
        <v>76450.110000000015</v>
      </c>
      <c r="N49" t="s">
        <v>49</v>
      </c>
      <c r="O49" t="s">
        <v>49</v>
      </c>
      <c r="P49" t="s">
        <v>56</v>
      </c>
      <c r="Q49" t="s">
        <v>56</v>
      </c>
      <c r="R49" t="s">
        <v>52</v>
      </c>
      <c r="S49" s="27">
        <f t="shared" si="14"/>
        <v>45690</v>
      </c>
      <c r="T49" s="60" t="s">
        <v>35</v>
      </c>
      <c r="U49" s="28">
        <v>39.950000000000003</v>
      </c>
      <c r="V49" s="2">
        <v>10506.38</v>
      </c>
      <c r="W49" s="2">
        <v>335.13</v>
      </c>
      <c r="X49" s="2">
        <v>36176.85</v>
      </c>
      <c r="Y49" s="29">
        <v>33800.410000000003</v>
      </c>
      <c r="Z49" s="31">
        <f t="shared" si="1"/>
        <v>80858.720000000001</v>
      </c>
      <c r="AA49" s="32">
        <f t="shared" si="15"/>
        <v>4.9899999999999949</v>
      </c>
      <c r="AB49" s="5">
        <f t="shared" si="15"/>
        <v>-401.35999999999876</v>
      </c>
      <c r="AC49" s="5">
        <f t="shared" si="15"/>
        <v>300.82000000000005</v>
      </c>
      <c r="AD49" s="5">
        <f t="shared" si="15"/>
        <v>-814.11999999999534</v>
      </c>
      <c r="AE49" s="33">
        <f t="shared" si="15"/>
        <v>-3498.9400000000023</v>
      </c>
      <c r="AF49" s="34">
        <f t="shared" si="15"/>
        <v>-4408.609999999986</v>
      </c>
      <c r="AG49" s="35">
        <f t="shared" si="16"/>
        <v>0.12490613266583216</v>
      </c>
      <c r="AH49" s="7">
        <f t="shared" si="16"/>
        <v>-3.8201549915384631E-2</v>
      </c>
      <c r="AI49" s="7">
        <f t="shared" si="16"/>
        <v>0.89762181839883048</v>
      </c>
      <c r="AJ49" s="7">
        <f t="shared" si="16"/>
        <v>-2.2503894064850736E-2</v>
      </c>
      <c r="AK49" s="36">
        <f t="shared" si="16"/>
        <v>-0.10351767922341776</v>
      </c>
      <c r="AL49" s="37">
        <f t="shared" si="16"/>
        <v>-5.4522381754249706E-2</v>
      </c>
      <c r="AM49" s="2">
        <v>44.94</v>
      </c>
      <c r="AN49" s="2">
        <v>2057.88</v>
      </c>
      <c r="AO49" s="2">
        <v>272.43</v>
      </c>
      <c r="AP49" s="2">
        <v>11150.08</v>
      </c>
      <c r="AQ49" s="29">
        <v>9145.82</v>
      </c>
      <c r="AR49" s="31">
        <f t="shared" si="4"/>
        <v>22671.15</v>
      </c>
      <c r="AS49" s="2">
        <v>39.950000000000003</v>
      </c>
      <c r="AT49" s="2">
        <v>2124.33</v>
      </c>
      <c r="AU49" s="2">
        <v>155.72999999999999</v>
      </c>
      <c r="AV49" s="2">
        <v>11575.02</v>
      </c>
      <c r="AW49" s="29">
        <v>9868.1200000000008</v>
      </c>
      <c r="AX49" s="31">
        <f t="shared" si="5"/>
        <v>23763.15</v>
      </c>
      <c r="AY49" s="5">
        <f t="shared" si="17"/>
        <v>4.9899999999999949</v>
      </c>
      <c r="AZ49" s="5">
        <f t="shared" si="17"/>
        <v>-66.449999999999818</v>
      </c>
      <c r="BA49" s="5">
        <f t="shared" si="17"/>
        <v>116.70000000000002</v>
      </c>
      <c r="BB49" s="5">
        <f t="shared" si="17"/>
        <v>-424.94000000000051</v>
      </c>
      <c r="BC49" s="33">
        <f t="shared" si="17"/>
        <v>-722.30000000000109</v>
      </c>
      <c r="BD49" s="34">
        <f t="shared" si="17"/>
        <v>-1092</v>
      </c>
      <c r="BE49" s="7">
        <f t="shared" si="18"/>
        <v>0.12490613266583216</v>
      </c>
      <c r="BF49" s="7">
        <f t="shared" si="18"/>
        <v>-3.1280450777421503E-2</v>
      </c>
      <c r="BG49" s="7">
        <f t="shared" si="18"/>
        <v>0.74937391639375861</v>
      </c>
      <c r="BH49" s="7">
        <f t="shared" si="18"/>
        <v>-3.6711815616733319E-2</v>
      </c>
      <c r="BI49" s="36">
        <f t="shared" si="18"/>
        <v>-7.3195299611273579E-2</v>
      </c>
      <c r="BJ49" s="37">
        <f t="shared" si="18"/>
        <v>-4.5953503639037753E-2</v>
      </c>
      <c r="BK49" s="38">
        <f t="shared" si="19"/>
        <v>1</v>
      </c>
      <c r="BL49" s="38">
        <f t="shared" si="19"/>
        <v>0.20364927531068716</v>
      </c>
      <c r="BM49" s="38">
        <f t="shared" si="19"/>
        <v>0.42838273449170533</v>
      </c>
      <c r="BN49" s="38">
        <f t="shared" si="19"/>
        <v>0.31530597326620424</v>
      </c>
      <c r="BO49" s="39">
        <f t="shared" si="19"/>
        <v>0.3018276011031808</v>
      </c>
      <c r="BP49" s="40">
        <f t="shared" si="19"/>
        <v>0.29654829796843979</v>
      </c>
      <c r="BQ49" s="38">
        <f t="shared" si="20"/>
        <v>1</v>
      </c>
      <c r="BR49" s="38">
        <f t="shared" si="20"/>
        <v>0.20219428575779669</v>
      </c>
      <c r="BS49" s="38">
        <f t="shared" si="20"/>
        <v>0.46468534598514005</v>
      </c>
      <c r="BT49" s="38">
        <f t="shared" si="20"/>
        <v>0.31995654679719215</v>
      </c>
      <c r="BU49" s="39">
        <f t="shared" si="20"/>
        <v>0.29195267158001931</v>
      </c>
      <c r="BV49" s="40">
        <f t="shared" si="20"/>
        <v>0.29388481539158673</v>
      </c>
      <c r="BW49" s="38">
        <f t="shared" si="21"/>
        <v>0</v>
      </c>
      <c r="BX49" s="38">
        <f t="shared" si="21"/>
        <v>1.4549895528904733E-3</v>
      </c>
      <c r="BY49" s="38">
        <f t="shared" si="21"/>
        <v>-3.6302611493434722E-2</v>
      </c>
      <c r="BZ49" s="38">
        <f t="shared" si="21"/>
        <v>-4.6505735309879115E-3</v>
      </c>
      <c r="CA49" s="39">
        <f t="shared" si="21"/>
        <v>9.8749295231614909E-3</v>
      </c>
      <c r="CB49" s="40">
        <f t="shared" si="21"/>
        <v>2.6634825768530601E-3</v>
      </c>
      <c r="CC49" s="2">
        <f t="shared" si="22"/>
        <v>0</v>
      </c>
      <c r="CD49" s="2">
        <f t="shared" si="22"/>
        <v>14.549895528904733</v>
      </c>
      <c r="CE49" s="2">
        <f t="shared" si="22"/>
        <v>-363.02611493434722</v>
      </c>
      <c r="CF49" s="2">
        <f t="shared" si="22"/>
        <v>-46.505735309879114</v>
      </c>
      <c r="CG49" s="29">
        <f t="shared" si="22"/>
        <v>98.749295231614909</v>
      </c>
      <c r="CH49" s="31">
        <f t="shared" si="22"/>
        <v>26.6348257685306</v>
      </c>
    </row>
    <row r="50" spans="1:86" x14ac:dyDescent="0.2">
      <c r="A50" t="s">
        <v>46</v>
      </c>
      <c r="B50" t="s">
        <v>46</v>
      </c>
      <c r="C50" t="s">
        <v>56</v>
      </c>
      <c r="D50" t="s">
        <v>56</v>
      </c>
      <c r="E50" t="s">
        <v>52</v>
      </c>
      <c r="F50" s="27">
        <f t="shared" si="13"/>
        <v>46055</v>
      </c>
      <c r="G50" s="60" t="s">
        <v>36</v>
      </c>
      <c r="H50" s="28">
        <v>34.96</v>
      </c>
      <c r="I50" s="2">
        <v>9085.39</v>
      </c>
      <c r="J50" s="2">
        <v>267.31</v>
      </c>
      <c r="K50" s="2">
        <v>29227.279999999999</v>
      </c>
      <c r="L50" s="29">
        <v>23446.3</v>
      </c>
      <c r="M50" s="30">
        <f t="shared" si="0"/>
        <v>62061.239999999991</v>
      </c>
      <c r="N50" t="s">
        <v>49</v>
      </c>
      <c r="O50" t="s">
        <v>49</v>
      </c>
      <c r="P50" t="s">
        <v>56</v>
      </c>
      <c r="Q50" t="s">
        <v>56</v>
      </c>
      <c r="R50" t="s">
        <v>52</v>
      </c>
      <c r="S50" s="27">
        <f t="shared" si="14"/>
        <v>45691</v>
      </c>
      <c r="T50" s="60" t="s">
        <v>36</v>
      </c>
      <c r="U50" s="28">
        <v>112.73</v>
      </c>
      <c r="V50" s="2">
        <v>9490.73</v>
      </c>
      <c r="W50" s="2">
        <v>-527.5</v>
      </c>
      <c r="X50" s="2">
        <v>30759.14</v>
      </c>
      <c r="Y50" s="29">
        <v>21241.74</v>
      </c>
      <c r="Z50" s="31">
        <f t="shared" si="1"/>
        <v>61076.84</v>
      </c>
      <c r="AA50" s="32">
        <f t="shared" si="15"/>
        <v>-77.77000000000001</v>
      </c>
      <c r="AB50" s="5">
        <f t="shared" si="15"/>
        <v>-405.34000000000015</v>
      </c>
      <c r="AC50" s="5">
        <f t="shared" si="15"/>
        <v>794.81</v>
      </c>
      <c r="AD50" s="5">
        <f t="shared" si="15"/>
        <v>-1531.8600000000006</v>
      </c>
      <c r="AE50" s="33">
        <f t="shared" si="15"/>
        <v>2204.5599999999977</v>
      </c>
      <c r="AF50" s="34">
        <f t="shared" si="15"/>
        <v>984.39999999999418</v>
      </c>
      <c r="AG50" s="35">
        <f t="shared" si="16"/>
        <v>-0.68987847068216102</v>
      </c>
      <c r="AH50" s="7">
        <f t="shared" si="16"/>
        <v>-4.2709043456088218E-2</v>
      </c>
      <c r="AI50" s="7">
        <f t="shared" si="16"/>
        <v>-1.5067488151658768</v>
      </c>
      <c r="AJ50" s="7">
        <f t="shared" si="16"/>
        <v>-4.9801782494569111E-2</v>
      </c>
      <c r="AK50" s="36">
        <f t="shared" si="16"/>
        <v>0.10378434158406974</v>
      </c>
      <c r="AL50" s="37">
        <f t="shared" si="16"/>
        <v>1.6117402275559675E-2</v>
      </c>
      <c r="AM50" s="2">
        <v>34.96</v>
      </c>
      <c r="AN50" s="2">
        <v>1794.7</v>
      </c>
      <c r="AO50" s="2">
        <v>87.59</v>
      </c>
      <c r="AP50" s="2">
        <v>9154.68</v>
      </c>
      <c r="AQ50" s="29">
        <v>7214.64</v>
      </c>
      <c r="AR50" s="31">
        <f t="shared" si="4"/>
        <v>18286.57</v>
      </c>
      <c r="AS50" s="2">
        <v>112.73</v>
      </c>
      <c r="AT50" s="2">
        <v>1839.25</v>
      </c>
      <c r="AU50" s="2">
        <v>-12.78</v>
      </c>
      <c r="AV50" s="2">
        <v>9086.81</v>
      </c>
      <c r="AW50" s="29">
        <v>6113.64</v>
      </c>
      <c r="AX50" s="31">
        <f t="shared" si="5"/>
        <v>17139.650000000001</v>
      </c>
      <c r="AY50" s="5">
        <f t="shared" si="17"/>
        <v>-77.77000000000001</v>
      </c>
      <c r="AZ50" s="5">
        <f t="shared" si="17"/>
        <v>-44.549999999999955</v>
      </c>
      <c r="BA50" s="5">
        <f t="shared" si="17"/>
        <v>100.37</v>
      </c>
      <c r="BB50" s="5">
        <f t="shared" si="17"/>
        <v>67.8700000000008</v>
      </c>
      <c r="BC50" s="33">
        <f t="shared" si="17"/>
        <v>1101</v>
      </c>
      <c r="BD50" s="34">
        <f t="shared" si="17"/>
        <v>1146.9199999999983</v>
      </c>
      <c r="BE50" s="7">
        <f t="shared" si="18"/>
        <v>-0.68987847068216102</v>
      </c>
      <c r="BF50" s="7">
        <f t="shared" si="18"/>
        <v>-2.4221829550088326E-2</v>
      </c>
      <c r="BG50" s="7">
        <f t="shared" si="18"/>
        <v>-7.8536776212832562</v>
      </c>
      <c r="BH50" s="7">
        <f t="shared" si="18"/>
        <v>7.4690678026723134E-3</v>
      </c>
      <c r="BI50" s="36">
        <f t="shared" si="18"/>
        <v>0.18008911221465443</v>
      </c>
      <c r="BJ50" s="37">
        <f t="shared" si="18"/>
        <v>6.6916185569716888E-2</v>
      </c>
      <c r="BK50" s="38">
        <f t="shared" si="19"/>
        <v>1</v>
      </c>
      <c r="BL50" s="38">
        <f t="shared" si="19"/>
        <v>0.19753692466696532</v>
      </c>
      <c r="BM50" s="38">
        <f t="shared" si="19"/>
        <v>0.32767199132093827</v>
      </c>
      <c r="BN50" s="38">
        <f t="shared" si="19"/>
        <v>0.31322381008427747</v>
      </c>
      <c r="BO50" s="39">
        <f t="shared" si="19"/>
        <v>0.30770910548785951</v>
      </c>
      <c r="BP50" s="40">
        <f t="shared" si="19"/>
        <v>0.29465363566696384</v>
      </c>
      <c r="BQ50" s="38">
        <f t="shared" si="20"/>
        <v>1</v>
      </c>
      <c r="BR50" s="38">
        <f t="shared" si="20"/>
        <v>0.19379436565996505</v>
      </c>
      <c r="BS50" s="38">
        <f t="shared" si="20"/>
        <v>2.4227488151658767E-2</v>
      </c>
      <c r="BT50" s="38">
        <f t="shared" si="20"/>
        <v>0.29541820740111718</v>
      </c>
      <c r="BU50" s="39">
        <f t="shared" si="20"/>
        <v>0.28781258032534057</v>
      </c>
      <c r="BV50" s="40">
        <f t="shared" si="20"/>
        <v>0.2806243741490228</v>
      </c>
      <c r="BW50" s="38">
        <f t="shared" si="21"/>
        <v>0</v>
      </c>
      <c r="BX50" s="38">
        <f t="shared" si="21"/>
        <v>3.7425590070002679E-3</v>
      </c>
      <c r="BY50" s="38">
        <f t="shared" si="21"/>
        <v>0.30344450316927951</v>
      </c>
      <c r="BZ50" s="38">
        <f t="shared" si="21"/>
        <v>1.7805602683160282E-2</v>
      </c>
      <c r="CA50" s="39">
        <f t="shared" si="21"/>
        <v>1.9896525162518941E-2</v>
      </c>
      <c r="CB50" s="40">
        <f t="shared" si="21"/>
        <v>1.4029261517941038E-2</v>
      </c>
      <c r="CC50" s="2">
        <f t="shared" si="22"/>
        <v>0</v>
      </c>
      <c r="CD50" s="2">
        <f t="shared" si="22"/>
        <v>37.425590070002677</v>
      </c>
      <c r="CE50" s="2">
        <f t="shared" si="22"/>
        <v>3034.4450316927951</v>
      </c>
      <c r="CF50" s="2">
        <f t="shared" si="22"/>
        <v>178.05602683160282</v>
      </c>
      <c r="CG50" s="29">
        <f t="shared" si="22"/>
        <v>198.96525162518941</v>
      </c>
      <c r="CH50" s="31">
        <f t="shared" si="22"/>
        <v>140.29261517941038</v>
      </c>
    </row>
    <row r="51" spans="1:86" x14ac:dyDescent="0.2">
      <c r="A51" t="s">
        <v>46</v>
      </c>
      <c r="B51" t="s">
        <v>46</v>
      </c>
      <c r="C51" t="s">
        <v>56</v>
      </c>
      <c r="D51" t="s">
        <v>56</v>
      </c>
      <c r="E51" t="s">
        <v>52</v>
      </c>
      <c r="F51" s="27">
        <f t="shared" si="13"/>
        <v>46056</v>
      </c>
      <c r="G51" s="60" t="s">
        <v>37</v>
      </c>
      <c r="H51" s="28">
        <v>49.93</v>
      </c>
      <c r="I51" s="2">
        <v>9006.8700000000008</v>
      </c>
      <c r="J51" s="2">
        <v>551.44000000000005</v>
      </c>
      <c r="K51" s="2">
        <v>30540.03</v>
      </c>
      <c r="L51" s="29">
        <v>44580.63</v>
      </c>
      <c r="M51" s="30">
        <f t="shared" si="0"/>
        <v>84728.9</v>
      </c>
      <c r="N51" t="s">
        <v>49</v>
      </c>
      <c r="O51" t="s">
        <v>49</v>
      </c>
      <c r="P51" t="s">
        <v>56</v>
      </c>
      <c r="Q51" t="s">
        <v>56</v>
      </c>
      <c r="R51" t="s">
        <v>52</v>
      </c>
      <c r="S51" s="27">
        <f t="shared" si="14"/>
        <v>45692</v>
      </c>
      <c r="T51" s="60" t="s">
        <v>37</v>
      </c>
      <c r="U51" s="28">
        <v>71.48</v>
      </c>
      <c r="V51" s="2">
        <v>9588.82</v>
      </c>
      <c r="W51" s="2">
        <v>137.5</v>
      </c>
      <c r="X51" s="2">
        <v>32591.35</v>
      </c>
      <c r="Y51" s="29">
        <v>31992.93</v>
      </c>
      <c r="Z51" s="31">
        <f t="shared" si="1"/>
        <v>74382.079999999987</v>
      </c>
      <c r="AA51" s="32">
        <f t="shared" si="15"/>
        <v>-21.550000000000004</v>
      </c>
      <c r="AB51" s="5">
        <f t="shared" si="15"/>
        <v>-581.94999999999891</v>
      </c>
      <c r="AC51" s="5">
        <f t="shared" si="15"/>
        <v>413.94000000000005</v>
      </c>
      <c r="AD51" s="5">
        <f t="shared" si="15"/>
        <v>-2051.3199999999997</v>
      </c>
      <c r="AE51" s="33">
        <f t="shared" si="15"/>
        <v>12587.699999999997</v>
      </c>
      <c r="AF51" s="34">
        <f t="shared" si="15"/>
        <v>10346.820000000007</v>
      </c>
      <c r="AG51" s="35">
        <f t="shared" si="16"/>
        <v>-0.30148293228875211</v>
      </c>
      <c r="AH51" s="7">
        <f t="shared" si="16"/>
        <v>-6.0690470777426099E-2</v>
      </c>
      <c r="AI51" s="7">
        <f t="shared" si="16"/>
        <v>3.0104727272727279</v>
      </c>
      <c r="AJ51" s="7">
        <f t="shared" si="16"/>
        <v>-6.2940626884127229E-2</v>
      </c>
      <c r="AK51" s="36">
        <f t="shared" si="16"/>
        <v>0.39345255342352192</v>
      </c>
      <c r="AL51" s="37">
        <f t="shared" si="16"/>
        <v>0.13910366582918909</v>
      </c>
      <c r="AM51" s="2">
        <v>49.93</v>
      </c>
      <c r="AN51" s="2">
        <v>1812.86</v>
      </c>
      <c r="AO51" s="2">
        <v>200.4</v>
      </c>
      <c r="AP51" s="2">
        <v>9784.66</v>
      </c>
      <c r="AQ51" s="29">
        <v>3056.77</v>
      </c>
      <c r="AR51" s="31">
        <f t="shared" si="4"/>
        <v>14904.62</v>
      </c>
      <c r="AS51" s="2">
        <v>71.48</v>
      </c>
      <c r="AT51" s="2">
        <v>1908.49</v>
      </c>
      <c r="AU51" s="2">
        <v>111.53</v>
      </c>
      <c r="AV51" s="2">
        <v>9914.1200000000008</v>
      </c>
      <c r="AW51" s="29">
        <v>9395.01</v>
      </c>
      <c r="AX51" s="31">
        <f t="shared" si="5"/>
        <v>21400.63</v>
      </c>
      <c r="AY51" s="5">
        <f t="shared" si="17"/>
        <v>-21.550000000000004</v>
      </c>
      <c r="AZ51" s="5">
        <f t="shared" si="17"/>
        <v>-95.630000000000109</v>
      </c>
      <c r="BA51" s="5">
        <f t="shared" si="17"/>
        <v>88.87</v>
      </c>
      <c r="BB51" s="5">
        <f t="shared" si="17"/>
        <v>-129.46000000000095</v>
      </c>
      <c r="BC51" s="33">
        <f t="shared" si="17"/>
        <v>-6338.24</v>
      </c>
      <c r="BD51" s="34">
        <f t="shared" si="17"/>
        <v>-6496.01</v>
      </c>
      <c r="BE51" s="7">
        <f t="shared" si="18"/>
        <v>-0.30148293228875211</v>
      </c>
      <c r="BF51" s="7">
        <f t="shared" si="18"/>
        <v>-5.0107676749681744E-2</v>
      </c>
      <c r="BG51" s="7">
        <f t="shared" si="18"/>
        <v>0.79682596610777368</v>
      </c>
      <c r="BH51" s="7">
        <f t="shared" si="18"/>
        <v>-1.3058143334960736E-2</v>
      </c>
      <c r="BI51" s="36">
        <f t="shared" si="18"/>
        <v>-0.67463898388612675</v>
      </c>
      <c r="BJ51" s="37">
        <f t="shared" si="18"/>
        <v>-0.30354293308187658</v>
      </c>
      <c r="BK51" s="38">
        <f t="shared" si="19"/>
        <v>1</v>
      </c>
      <c r="BL51" s="38">
        <f t="shared" si="19"/>
        <v>0.20127524878231837</v>
      </c>
      <c r="BM51" s="38">
        <f t="shared" si="19"/>
        <v>0.36341215726098941</v>
      </c>
      <c r="BN51" s="38">
        <f t="shared" si="19"/>
        <v>0.32038802843350189</v>
      </c>
      <c r="BO51" s="39">
        <f t="shared" si="19"/>
        <v>6.8567223029373972E-2</v>
      </c>
      <c r="BP51" s="40">
        <f t="shared" si="19"/>
        <v>0.17590951847598638</v>
      </c>
      <c r="BQ51" s="38">
        <f t="shared" si="20"/>
        <v>1</v>
      </c>
      <c r="BR51" s="38">
        <f t="shared" si="20"/>
        <v>0.19903283198558322</v>
      </c>
      <c r="BS51" s="38">
        <f t="shared" si="20"/>
        <v>0.8111272727272727</v>
      </c>
      <c r="BT51" s="38">
        <f t="shared" si="20"/>
        <v>0.30419482470041903</v>
      </c>
      <c r="BU51" s="39">
        <f t="shared" si="20"/>
        <v>0.29365894277266885</v>
      </c>
      <c r="BV51" s="40">
        <f t="shared" si="20"/>
        <v>0.28771217476037247</v>
      </c>
      <c r="BW51" s="38">
        <f t="shared" si="21"/>
        <v>0</v>
      </c>
      <c r="BX51" s="38">
        <f t="shared" si="21"/>
        <v>2.2424167967351472E-3</v>
      </c>
      <c r="BY51" s="38">
        <f t="shared" si="21"/>
        <v>-0.44771511546628329</v>
      </c>
      <c r="BZ51" s="38">
        <f t="shared" si="21"/>
        <v>1.6193203733082862E-2</v>
      </c>
      <c r="CA51" s="39">
        <f t="shared" si="21"/>
        <v>-0.22509171974329489</v>
      </c>
      <c r="CB51" s="40">
        <f t="shared" si="21"/>
        <v>-0.1118026562843861</v>
      </c>
      <c r="CC51" s="2">
        <f t="shared" si="22"/>
        <v>0</v>
      </c>
      <c r="CD51" s="2">
        <f t="shared" si="22"/>
        <v>22.424167967351472</v>
      </c>
      <c r="CE51" s="2">
        <f t="shared" si="22"/>
        <v>-4477.1511546628326</v>
      </c>
      <c r="CF51" s="2">
        <f t="shared" si="22"/>
        <v>161.93203733082862</v>
      </c>
      <c r="CG51" s="29">
        <f t="shared" si="22"/>
        <v>-2250.9171974329488</v>
      </c>
      <c r="CH51" s="31">
        <f t="shared" si="22"/>
        <v>-1118.026562843861</v>
      </c>
    </row>
    <row r="52" spans="1:86" x14ac:dyDescent="0.2">
      <c r="A52" t="s">
        <v>46</v>
      </c>
      <c r="B52" t="s">
        <v>46</v>
      </c>
      <c r="C52" t="s">
        <v>56</v>
      </c>
      <c r="D52" t="s">
        <v>56</v>
      </c>
      <c r="E52" t="s">
        <v>52</v>
      </c>
      <c r="F52" s="27">
        <f t="shared" si="13"/>
        <v>46057</v>
      </c>
      <c r="G52" s="60" t="s">
        <v>38</v>
      </c>
      <c r="H52" s="28">
        <v>44.94</v>
      </c>
      <c r="I52" s="2">
        <v>11952.83</v>
      </c>
      <c r="J52" s="2">
        <v>583.63</v>
      </c>
      <c r="K52" s="2">
        <v>34418.519999999997</v>
      </c>
      <c r="L52" s="29">
        <v>28991.58</v>
      </c>
      <c r="M52" s="30">
        <f t="shared" si="0"/>
        <v>75991.5</v>
      </c>
      <c r="N52" t="s">
        <v>49</v>
      </c>
      <c r="O52" t="s">
        <v>49</v>
      </c>
      <c r="P52" t="s">
        <v>56</v>
      </c>
      <c r="Q52" t="s">
        <v>56</v>
      </c>
      <c r="R52" t="s">
        <v>52</v>
      </c>
      <c r="S52" s="27">
        <f t="shared" si="14"/>
        <v>45693</v>
      </c>
      <c r="T52" s="60" t="s">
        <v>38</v>
      </c>
      <c r="U52" s="28">
        <v>87.65</v>
      </c>
      <c r="V52" s="2">
        <v>11835.77</v>
      </c>
      <c r="W52" s="2">
        <v>923</v>
      </c>
      <c r="X52" s="2">
        <v>37647.67</v>
      </c>
      <c r="Y52" s="29">
        <v>35323.9</v>
      </c>
      <c r="Z52" s="31">
        <f t="shared" si="1"/>
        <v>85817.989999999991</v>
      </c>
      <c r="AA52" s="32">
        <f t="shared" si="15"/>
        <v>-42.710000000000008</v>
      </c>
      <c r="AB52" s="5">
        <f t="shared" si="15"/>
        <v>117.05999999999949</v>
      </c>
      <c r="AC52" s="5">
        <f t="shared" si="15"/>
        <v>-339.37</v>
      </c>
      <c r="AD52" s="5">
        <f t="shared" si="15"/>
        <v>-3229.1500000000015</v>
      </c>
      <c r="AE52" s="33">
        <f t="shared" si="15"/>
        <v>-6332.32</v>
      </c>
      <c r="AF52" s="34">
        <f t="shared" si="15"/>
        <v>-9826.4899999999907</v>
      </c>
      <c r="AG52" s="35">
        <f t="shared" si="16"/>
        <v>-0.487278950370793</v>
      </c>
      <c r="AH52" s="7">
        <f t="shared" si="16"/>
        <v>9.8903577882976344E-3</v>
      </c>
      <c r="AI52" s="7">
        <f t="shared" si="16"/>
        <v>-0.36768147345612134</v>
      </c>
      <c r="AJ52" s="7">
        <f t="shared" si="16"/>
        <v>-8.5772904405505085E-2</v>
      </c>
      <c r="AK52" s="36">
        <f t="shared" si="16"/>
        <v>-0.17926446400312535</v>
      </c>
      <c r="AL52" s="37">
        <f t="shared" si="16"/>
        <v>-0.11450384703720037</v>
      </c>
      <c r="AM52" s="2">
        <v>44.94</v>
      </c>
      <c r="AN52" s="2">
        <v>2375.7199999999998</v>
      </c>
      <c r="AO52" s="2">
        <v>229.03</v>
      </c>
      <c r="AP52" s="2">
        <v>10512.87</v>
      </c>
      <c r="AQ52" s="29">
        <v>8720</v>
      </c>
      <c r="AR52" s="31">
        <f t="shared" si="4"/>
        <v>21882.560000000001</v>
      </c>
      <c r="AS52" s="2">
        <v>87.65</v>
      </c>
      <c r="AT52" s="2">
        <v>2333.5700000000002</v>
      </c>
      <c r="AU52" s="2">
        <v>404.23</v>
      </c>
      <c r="AV52" s="2">
        <v>11324.75</v>
      </c>
      <c r="AW52" s="29">
        <v>10361.209999999999</v>
      </c>
      <c r="AX52" s="31">
        <f t="shared" si="5"/>
        <v>24511.41</v>
      </c>
      <c r="AY52" s="5">
        <f t="shared" si="17"/>
        <v>-42.710000000000008</v>
      </c>
      <c r="AZ52" s="5">
        <f t="shared" si="17"/>
        <v>42.149999999999636</v>
      </c>
      <c r="BA52" s="5">
        <f t="shared" si="17"/>
        <v>-175.20000000000002</v>
      </c>
      <c r="BB52" s="5">
        <f t="shared" si="17"/>
        <v>-811.8799999999992</v>
      </c>
      <c r="BC52" s="33">
        <f t="shared" si="17"/>
        <v>-1641.2099999999991</v>
      </c>
      <c r="BD52" s="34">
        <f t="shared" si="17"/>
        <v>-2628.8499999999985</v>
      </c>
      <c r="BE52" s="7">
        <f t="shared" si="18"/>
        <v>-0.487278950370793</v>
      </c>
      <c r="BF52" s="7">
        <f t="shared" si="18"/>
        <v>1.8062453665413779E-2</v>
      </c>
      <c r="BG52" s="7">
        <f t="shared" si="18"/>
        <v>-0.43341661925141628</v>
      </c>
      <c r="BH52" s="7">
        <f t="shared" si="18"/>
        <v>-7.1690765800569475E-2</v>
      </c>
      <c r="BI52" s="36">
        <f t="shared" si="18"/>
        <v>-0.15839945334569991</v>
      </c>
      <c r="BJ52" s="37">
        <f t="shared" si="18"/>
        <v>-0.10725005211858471</v>
      </c>
      <c r="BK52" s="38">
        <f t="shared" si="19"/>
        <v>1</v>
      </c>
      <c r="BL52" s="38">
        <f t="shared" si="19"/>
        <v>0.19875795104590291</v>
      </c>
      <c r="BM52" s="38">
        <f t="shared" si="19"/>
        <v>0.39242328187378989</v>
      </c>
      <c r="BN52" s="38">
        <f t="shared" si="19"/>
        <v>0.30544224446606077</v>
      </c>
      <c r="BO52" s="39">
        <f t="shared" si="19"/>
        <v>0.30077698421403731</v>
      </c>
      <c r="BP52" s="40">
        <f t="shared" si="19"/>
        <v>0.28796062717540777</v>
      </c>
      <c r="BQ52" s="38">
        <f t="shared" si="20"/>
        <v>1</v>
      </c>
      <c r="BR52" s="38">
        <f t="shared" si="20"/>
        <v>0.19716249977821468</v>
      </c>
      <c r="BS52" s="38">
        <f t="shared" si="20"/>
        <v>0.4379523293607801</v>
      </c>
      <c r="BT52" s="38">
        <f t="shared" si="20"/>
        <v>0.30080878843232528</v>
      </c>
      <c r="BU52" s="39">
        <f t="shared" si="20"/>
        <v>0.29332010338609266</v>
      </c>
      <c r="BV52" s="40">
        <f t="shared" si="20"/>
        <v>0.28562088205514952</v>
      </c>
      <c r="BW52" s="38">
        <f t="shared" si="21"/>
        <v>0</v>
      </c>
      <c r="BX52" s="38">
        <f t="shared" si="21"/>
        <v>1.5954512676882304E-3</v>
      </c>
      <c r="BY52" s="38">
        <f t="shared" si="21"/>
        <v>-4.5529047486990215E-2</v>
      </c>
      <c r="BZ52" s="38">
        <f t="shared" si="21"/>
        <v>4.6334560337354946E-3</v>
      </c>
      <c r="CA52" s="39">
        <f t="shared" si="21"/>
        <v>7.4568808279446563E-3</v>
      </c>
      <c r="CB52" s="40">
        <f t="shared" si="21"/>
        <v>2.339745120258252E-3</v>
      </c>
      <c r="CC52" s="2">
        <f t="shared" si="22"/>
        <v>0</v>
      </c>
      <c r="CD52" s="2">
        <f t="shared" si="22"/>
        <v>15.954512676882304</v>
      </c>
      <c r="CE52" s="2">
        <f t="shared" si="22"/>
        <v>-455.29047486990214</v>
      </c>
      <c r="CF52" s="2">
        <f t="shared" si="22"/>
        <v>46.334560337354944</v>
      </c>
      <c r="CG52" s="29">
        <f t="shared" si="22"/>
        <v>74.568808279446557</v>
      </c>
      <c r="CH52" s="31">
        <f t="shared" si="22"/>
        <v>23.39745120258252</v>
      </c>
    </row>
    <row r="53" spans="1:86" x14ac:dyDescent="0.2">
      <c r="A53" t="s">
        <v>46</v>
      </c>
      <c r="B53" t="s">
        <v>46</v>
      </c>
      <c r="C53" t="s">
        <v>56</v>
      </c>
      <c r="D53" t="s">
        <v>56</v>
      </c>
      <c r="E53" t="s">
        <v>52</v>
      </c>
      <c r="F53" s="27">
        <f t="shared" si="13"/>
        <v>46058</v>
      </c>
      <c r="G53" s="60" t="s">
        <v>39</v>
      </c>
      <c r="H53" s="28">
        <v>79.930000000000007</v>
      </c>
      <c r="I53" s="2">
        <v>15562.45</v>
      </c>
      <c r="J53" s="2">
        <v>1598.06</v>
      </c>
      <c r="K53" s="2">
        <v>43467.96</v>
      </c>
      <c r="L53" s="29">
        <v>36312.81</v>
      </c>
      <c r="M53" s="30">
        <f t="shared" si="0"/>
        <v>97021.209999999992</v>
      </c>
      <c r="N53" t="s">
        <v>49</v>
      </c>
      <c r="O53" t="s">
        <v>49</v>
      </c>
      <c r="P53" t="s">
        <v>56</v>
      </c>
      <c r="Q53" t="s">
        <v>56</v>
      </c>
      <c r="R53" t="s">
        <v>52</v>
      </c>
      <c r="S53" s="27">
        <f t="shared" si="14"/>
        <v>45694</v>
      </c>
      <c r="T53" s="60" t="s">
        <v>39</v>
      </c>
      <c r="U53" s="28">
        <v>69.92</v>
      </c>
      <c r="V53" s="2">
        <v>14899.51</v>
      </c>
      <c r="W53" s="2">
        <v>380.66</v>
      </c>
      <c r="X53" s="2">
        <v>41957.27</v>
      </c>
      <c r="Y53" s="29">
        <v>36429.300000000003</v>
      </c>
      <c r="Z53" s="31">
        <f t="shared" si="1"/>
        <v>93736.66</v>
      </c>
      <c r="AA53" s="32">
        <f t="shared" si="15"/>
        <v>10.010000000000005</v>
      </c>
      <c r="AB53" s="5">
        <f t="shared" si="15"/>
        <v>662.94000000000051</v>
      </c>
      <c r="AC53" s="5">
        <f t="shared" si="15"/>
        <v>1217.3999999999999</v>
      </c>
      <c r="AD53" s="5">
        <f t="shared" si="15"/>
        <v>1510.6900000000023</v>
      </c>
      <c r="AE53" s="33">
        <f t="shared" si="15"/>
        <v>-116.49000000000524</v>
      </c>
      <c r="AF53" s="34">
        <f t="shared" si="15"/>
        <v>3284.5499999999884</v>
      </c>
      <c r="AG53" s="35">
        <f t="shared" si="16"/>
        <v>0.14316361556064081</v>
      </c>
      <c r="AH53" s="7">
        <f t="shared" si="16"/>
        <v>4.4494080677820985E-2</v>
      </c>
      <c r="AI53" s="7">
        <f t="shared" si="16"/>
        <v>3.1981295644407077</v>
      </c>
      <c r="AJ53" s="7">
        <f t="shared" si="16"/>
        <v>3.6005440773434552E-2</v>
      </c>
      <c r="AK53" s="36">
        <f t="shared" si="16"/>
        <v>-3.1977007518674593E-3</v>
      </c>
      <c r="AL53" s="37">
        <f t="shared" si="16"/>
        <v>3.5040185984864282E-2</v>
      </c>
      <c r="AM53" s="2">
        <v>79.930000000000007</v>
      </c>
      <c r="AN53" s="2">
        <v>3154.1</v>
      </c>
      <c r="AO53" s="2">
        <v>836.04</v>
      </c>
      <c r="AP53" s="2">
        <v>13655.06</v>
      </c>
      <c r="AQ53" s="29">
        <v>11324.39</v>
      </c>
      <c r="AR53" s="31">
        <f t="shared" si="4"/>
        <v>29049.519999999997</v>
      </c>
      <c r="AS53" s="2">
        <v>69.92</v>
      </c>
      <c r="AT53" s="2">
        <v>2926.86</v>
      </c>
      <c r="AU53" s="2">
        <v>202.98</v>
      </c>
      <c r="AV53" s="2">
        <v>13030.11</v>
      </c>
      <c r="AW53" s="29">
        <v>10624.44</v>
      </c>
      <c r="AX53" s="31">
        <f t="shared" si="5"/>
        <v>26854.31</v>
      </c>
      <c r="AY53" s="5">
        <f t="shared" si="17"/>
        <v>10.010000000000005</v>
      </c>
      <c r="AZ53" s="5">
        <f t="shared" si="17"/>
        <v>227.23999999999978</v>
      </c>
      <c r="BA53" s="5">
        <f t="shared" si="17"/>
        <v>633.05999999999995</v>
      </c>
      <c r="BB53" s="5">
        <f t="shared" si="17"/>
        <v>624.94999999999891</v>
      </c>
      <c r="BC53" s="33">
        <f t="shared" si="17"/>
        <v>699.94999999999891</v>
      </c>
      <c r="BD53" s="34">
        <f t="shared" si="17"/>
        <v>2195.2099999999955</v>
      </c>
      <c r="BE53" s="7">
        <f t="shared" si="18"/>
        <v>0.14316361556064081</v>
      </c>
      <c r="BF53" s="7">
        <f t="shared" si="18"/>
        <v>7.7639518118393008E-2</v>
      </c>
      <c r="BG53" s="7">
        <f t="shared" si="18"/>
        <v>3.1188294413242681</v>
      </c>
      <c r="BH53" s="7">
        <f t="shared" si="18"/>
        <v>4.7961989576450148E-2</v>
      </c>
      <c r="BI53" s="36">
        <f t="shared" si="18"/>
        <v>6.5881119381350814E-2</v>
      </c>
      <c r="BJ53" s="37">
        <f t="shared" si="18"/>
        <v>8.1745164928832478E-2</v>
      </c>
      <c r="BK53" s="38">
        <f t="shared" si="19"/>
        <v>1</v>
      </c>
      <c r="BL53" s="38">
        <f t="shared" si="19"/>
        <v>0.20267374353009968</v>
      </c>
      <c r="BM53" s="38">
        <f t="shared" si="19"/>
        <v>0.52315933068845977</v>
      </c>
      <c r="BN53" s="38">
        <f t="shared" si="19"/>
        <v>0.31414080623981433</v>
      </c>
      <c r="BO53" s="39">
        <f t="shared" si="19"/>
        <v>0.31185661478690302</v>
      </c>
      <c r="BP53" s="40">
        <f t="shared" si="19"/>
        <v>0.29941411779960275</v>
      </c>
      <c r="BQ53" s="38">
        <f t="shared" si="20"/>
        <v>1</v>
      </c>
      <c r="BR53" s="38">
        <f t="shared" si="20"/>
        <v>0.19644001715492657</v>
      </c>
      <c r="BS53" s="38">
        <f t="shared" si="20"/>
        <v>0.5332317553722481</v>
      </c>
      <c r="BT53" s="38">
        <f t="shared" si="20"/>
        <v>0.31055666872511012</v>
      </c>
      <c r="BU53" s="39">
        <f t="shared" si="20"/>
        <v>0.29164546120842288</v>
      </c>
      <c r="BV53" s="40">
        <f t="shared" si="20"/>
        <v>0.28648673848630835</v>
      </c>
      <c r="BW53" s="38">
        <f t="shared" si="21"/>
        <v>0</v>
      </c>
      <c r="BX53" s="38">
        <f t="shared" si="21"/>
        <v>6.2337263751731098E-3</v>
      </c>
      <c r="BY53" s="38">
        <f t="shared" si="21"/>
        <v>-1.0072424683788328E-2</v>
      </c>
      <c r="BZ53" s="38">
        <f t="shared" si="21"/>
        <v>3.5841375147042109E-3</v>
      </c>
      <c r="CA53" s="39">
        <f t="shared" si="21"/>
        <v>2.0211153578480134E-2</v>
      </c>
      <c r="CB53" s="40">
        <f t="shared" si="21"/>
        <v>1.2927379313294407E-2</v>
      </c>
      <c r="CC53" s="2">
        <f t="shared" si="22"/>
        <v>0</v>
      </c>
      <c r="CD53" s="2">
        <f t="shared" si="22"/>
        <v>62.337263751731101</v>
      </c>
      <c r="CE53" s="2">
        <f t="shared" si="22"/>
        <v>-100.72424683788329</v>
      </c>
      <c r="CF53" s="2">
        <f t="shared" si="22"/>
        <v>35.841375147042108</v>
      </c>
      <c r="CG53" s="29">
        <f t="shared" si="22"/>
        <v>202.11153578480133</v>
      </c>
      <c r="CH53" s="31">
        <f t="shared" si="22"/>
        <v>129.27379313294406</v>
      </c>
    </row>
    <row r="54" spans="1:86" x14ac:dyDescent="0.2">
      <c r="A54" t="s">
        <v>46</v>
      </c>
      <c r="B54" t="s">
        <v>46</v>
      </c>
      <c r="C54" t="s">
        <v>56</v>
      </c>
      <c r="D54" t="s">
        <v>56</v>
      </c>
      <c r="E54" t="s">
        <v>52</v>
      </c>
      <c r="F54" s="27">
        <f t="shared" si="13"/>
        <v>46059</v>
      </c>
      <c r="G54" s="60" t="s">
        <v>40</v>
      </c>
      <c r="H54" s="28">
        <v>99.89</v>
      </c>
      <c r="I54" s="2">
        <v>22516.22</v>
      </c>
      <c r="J54" s="2">
        <v>2155.61</v>
      </c>
      <c r="K54" s="2">
        <v>60947.360000000001</v>
      </c>
      <c r="L54" s="29">
        <v>44094.400000000001</v>
      </c>
      <c r="M54" s="30">
        <f t="shared" si="0"/>
        <v>129813.48000000001</v>
      </c>
      <c r="N54" t="s">
        <v>49</v>
      </c>
      <c r="O54" t="s">
        <v>49</v>
      </c>
      <c r="P54" t="s">
        <v>56</v>
      </c>
      <c r="Q54" t="s">
        <v>56</v>
      </c>
      <c r="R54" t="s">
        <v>52</v>
      </c>
      <c r="S54" s="27">
        <f t="shared" si="14"/>
        <v>45695</v>
      </c>
      <c r="T54" s="60" t="s">
        <v>40</v>
      </c>
      <c r="U54" s="28">
        <v>59.94</v>
      </c>
      <c r="V54" s="2">
        <v>23843.96</v>
      </c>
      <c r="W54" s="2">
        <v>794.48</v>
      </c>
      <c r="X54" s="2">
        <v>59618.05</v>
      </c>
      <c r="Y54" s="29">
        <v>56373.94</v>
      </c>
      <c r="Z54" s="31">
        <f t="shared" si="1"/>
        <v>140690.37</v>
      </c>
      <c r="AA54" s="32">
        <f t="shared" si="15"/>
        <v>39.950000000000003</v>
      </c>
      <c r="AB54" s="5">
        <f t="shared" si="15"/>
        <v>-1327.739999999998</v>
      </c>
      <c r="AC54" s="5">
        <f t="shared" si="15"/>
        <v>1361.13</v>
      </c>
      <c r="AD54" s="5">
        <f t="shared" si="15"/>
        <v>1329.3099999999977</v>
      </c>
      <c r="AE54" s="33">
        <f t="shared" si="15"/>
        <v>-12279.54</v>
      </c>
      <c r="AF54" s="34">
        <f t="shared" si="15"/>
        <v>-10876.889999999985</v>
      </c>
      <c r="AG54" s="35">
        <f t="shared" si="16"/>
        <v>0.66649983316649986</v>
      </c>
      <c r="AH54" s="7">
        <f t="shared" si="16"/>
        <v>-5.568454233273324E-2</v>
      </c>
      <c r="AI54" s="7">
        <f t="shared" si="16"/>
        <v>1.7132338133118519</v>
      </c>
      <c r="AJ54" s="7">
        <f t="shared" si="16"/>
        <v>2.2297106329375042E-2</v>
      </c>
      <c r="AK54" s="36">
        <f t="shared" si="16"/>
        <v>-0.21782298700427893</v>
      </c>
      <c r="AL54" s="37">
        <f t="shared" si="16"/>
        <v>-7.731083513391844E-2</v>
      </c>
      <c r="AM54" s="2">
        <v>99.89</v>
      </c>
      <c r="AN54" s="2">
        <v>4387.62</v>
      </c>
      <c r="AO54" s="2">
        <v>947.12</v>
      </c>
      <c r="AP54" s="2">
        <v>19146.18</v>
      </c>
      <c r="AQ54" s="29">
        <v>13558.11</v>
      </c>
      <c r="AR54" s="31">
        <f t="shared" si="4"/>
        <v>38138.92</v>
      </c>
      <c r="AS54" s="2">
        <v>59.94</v>
      </c>
      <c r="AT54" s="2">
        <v>4615.3</v>
      </c>
      <c r="AU54" s="2">
        <v>313.99</v>
      </c>
      <c r="AV54" s="2">
        <v>18108.47</v>
      </c>
      <c r="AW54" s="29">
        <v>16163.87</v>
      </c>
      <c r="AX54" s="31">
        <f t="shared" si="5"/>
        <v>39261.57</v>
      </c>
      <c r="AY54" s="5">
        <f t="shared" si="17"/>
        <v>39.950000000000003</v>
      </c>
      <c r="AZ54" s="5">
        <f t="shared" si="17"/>
        <v>-227.68000000000029</v>
      </c>
      <c r="BA54" s="5">
        <f t="shared" si="17"/>
        <v>633.13</v>
      </c>
      <c r="BB54" s="5">
        <f t="shared" si="17"/>
        <v>1037.7099999999991</v>
      </c>
      <c r="BC54" s="33">
        <f t="shared" si="17"/>
        <v>-2605.7600000000002</v>
      </c>
      <c r="BD54" s="34">
        <f t="shared" si="17"/>
        <v>-1122.6500000000015</v>
      </c>
      <c r="BE54" s="7">
        <f t="shared" si="18"/>
        <v>0.66649983316649986</v>
      </c>
      <c r="BF54" s="7">
        <f t="shared" si="18"/>
        <v>-4.933157107880317E-2</v>
      </c>
      <c r="BG54" s="7">
        <f t="shared" si="18"/>
        <v>2.0164017962355487</v>
      </c>
      <c r="BH54" s="7">
        <f t="shared" si="18"/>
        <v>5.7305227885072516E-2</v>
      </c>
      <c r="BI54" s="36">
        <f t="shared" si="18"/>
        <v>-0.16120891840877216</v>
      </c>
      <c r="BJ54" s="37">
        <f t="shared" si="18"/>
        <v>-2.8594118880116141E-2</v>
      </c>
      <c r="BK54" s="38">
        <f t="shared" si="19"/>
        <v>1</v>
      </c>
      <c r="BL54" s="38">
        <f t="shared" si="19"/>
        <v>0.19486485742278231</v>
      </c>
      <c r="BM54" s="38">
        <f t="shared" si="19"/>
        <v>0.43937446940773145</v>
      </c>
      <c r="BN54" s="38">
        <f t="shared" si="19"/>
        <v>0.31414289314582289</v>
      </c>
      <c r="BO54" s="39">
        <f t="shared" si="19"/>
        <v>0.30747918102979066</v>
      </c>
      <c r="BP54" s="40">
        <f t="shared" si="19"/>
        <v>0.29379783979290897</v>
      </c>
      <c r="BQ54" s="38">
        <f t="shared" si="20"/>
        <v>1</v>
      </c>
      <c r="BR54" s="38">
        <f t="shared" si="20"/>
        <v>0.19356264647315297</v>
      </c>
      <c r="BS54" s="38">
        <f t="shared" si="20"/>
        <v>0.39521447991138858</v>
      </c>
      <c r="BT54" s="38">
        <f t="shared" si="20"/>
        <v>0.3037414004651276</v>
      </c>
      <c r="BU54" s="39">
        <f t="shared" si="20"/>
        <v>0.28672592336104236</v>
      </c>
      <c r="BV54" s="40">
        <f t="shared" si="20"/>
        <v>0.27906366299271229</v>
      </c>
      <c r="BW54" s="38">
        <f t="shared" si="21"/>
        <v>0</v>
      </c>
      <c r="BX54" s="38">
        <f t="shared" si="21"/>
        <v>1.3022109496293455E-3</v>
      </c>
      <c r="BY54" s="38">
        <f t="shared" si="21"/>
        <v>4.4159989496342866E-2</v>
      </c>
      <c r="BZ54" s="38">
        <f t="shared" si="21"/>
        <v>1.040149268069529E-2</v>
      </c>
      <c r="CA54" s="39">
        <f t="shared" si="21"/>
        <v>2.0753257668748304E-2</v>
      </c>
      <c r="CB54" s="40">
        <f t="shared" si="21"/>
        <v>1.4734176800196674E-2</v>
      </c>
      <c r="CC54" s="2">
        <f t="shared" si="22"/>
        <v>0</v>
      </c>
      <c r="CD54" s="2">
        <f t="shared" si="22"/>
        <v>13.022109496293455</v>
      </c>
      <c r="CE54" s="2">
        <f t="shared" si="22"/>
        <v>441.59989496342865</v>
      </c>
      <c r="CF54" s="2">
        <f t="shared" si="22"/>
        <v>104.0149268069529</v>
      </c>
      <c r="CG54" s="29">
        <f t="shared" si="22"/>
        <v>207.53257668748304</v>
      </c>
      <c r="CH54" s="31">
        <f t="shared" si="22"/>
        <v>147.34176800196676</v>
      </c>
    </row>
    <row r="55" spans="1:86" ht="13.5" thickBot="1" x14ac:dyDescent="0.25">
      <c r="A55" t="s">
        <v>46</v>
      </c>
      <c r="B55" t="s">
        <v>46</v>
      </c>
      <c r="C55" t="s">
        <v>56</v>
      </c>
      <c r="D55" t="s">
        <v>56</v>
      </c>
      <c r="E55" t="s">
        <v>52</v>
      </c>
      <c r="F55" s="41">
        <f t="shared" si="13"/>
        <v>46060</v>
      </c>
      <c r="G55" s="61" t="s">
        <v>41</v>
      </c>
      <c r="H55" s="43">
        <v>0</v>
      </c>
      <c r="I55" s="44">
        <v>25753.13</v>
      </c>
      <c r="J55" s="44">
        <v>1886.28</v>
      </c>
      <c r="K55" s="44">
        <v>60531.97</v>
      </c>
      <c r="L55" s="45">
        <v>45658.7</v>
      </c>
      <c r="M55" s="46">
        <f t="shared" si="0"/>
        <v>133830.08000000002</v>
      </c>
      <c r="N55" t="s">
        <v>49</v>
      </c>
      <c r="O55" t="s">
        <v>49</v>
      </c>
      <c r="P55" t="s">
        <v>56</v>
      </c>
      <c r="Q55" t="s">
        <v>56</v>
      </c>
      <c r="R55" t="s">
        <v>52</v>
      </c>
      <c r="S55" s="41">
        <f t="shared" si="14"/>
        <v>45696</v>
      </c>
      <c r="T55" s="61" t="s">
        <v>41</v>
      </c>
      <c r="U55" s="43">
        <v>0</v>
      </c>
      <c r="V55" s="44">
        <v>24093.55</v>
      </c>
      <c r="W55" s="44">
        <v>2522.0700000000002</v>
      </c>
      <c r="X55" s="44">
        <v>61136.23</v>
      </c>
      <c r="Y55" s="45">
        <v>50651.199999999997</v>
      </c>
      <c r="Z55" s="47">
        <f t="shared" si="1"/>
        <v>138403.04999999999</v>
      </c>
      <c r="AA55" s="48">
        <f t="shared" si="15"/>
        <v>0</v>
      </c>
      <c r="AB55" s="49">
        <f t="shared" si="15"/>
        <v>1659.5800000000017</v>
      </c>
      <c r="AC55" s="49">
        <f t="shared" si="15"/>
        <v>-635.79000000000019</v>
      </c>
      <c r="AD55" s="49">
        <f t="shared" si="15"/>
        <v>-604.26000000000204</v>
      </c>
      <c r="AE55" s="50">
        <f t="shared" si="15"/>
        <v>-4992.5</v>
      </c>
      <c r="AF55" s="51">
        <f t="shared" si="15"/>
        <v>-4572.9699999999721</v>
      </c>
      <c r="AG55" s="52" t="e">
        <f t="shared" si="16"/>
        <v>#DIV/0!</v>
      </c>
      <c r="AH55" s="53">
        <f t="shared" si="16"/>
        <v>6.8880675533493474E-2</v>
      </c>
      <c r="AI55" s="53">
        <f t="shared" si="16"/>
        <v>-0.25209054467163883</v>
      </c>
      <c r="AJ55" s="53">
        <f t="shared" si="16"/>
        <v>-9.8838282962492446E-3</v>
      </c>
      <c r="AK55" s="54">
        <f t="shared" si="16"/>
        <v>-9.8566272862242163E-2</v>
      </c>
      <c r="AL55" s="55">
        <f t="shared" si="16"/>
        <v>-3.3040962608844045E-2</v>
      </c>
      <c r="AM55" s="44">
        <v>0</v>
      </c>
      <c r="AN55" s="44">
        <v>5510.56</v>
      </c>
      <c r="AO55" s="44">
        <v>869.76</v>
      </c>
      <c r="AP55" s="44">
        <v>19080.3</v>
      </c>
      <c r="AQ55" s="45">
        <v>14501.72</v>
      </c>
      <c r="AR55" s="47">
        <f t="shared" si="4"/>
        <v>39962.339999999997</v>
      </c>
      <c r="AS55" s="44">
        <v>0</v>
      </c>
      <c r="AT55" s="44">
        <v>4835.55</v>
      </c>
      <c r="AU55" s="44">
        <v>1022.01</v>
      </c>
      <c r="AV55" s="44">
        <v>18841.919999999998</v>
      </c>
      <c r="AW55" s="45">
        <v>14904.83</v>
      </c>
      <c r="AX55" s="47">
        <f t="shared" si="5"/>
        <v>39604.31</v>
      </c>
      <c r="AY55" s="49">
        <f t="shared" si="17"/>
        <v>0</v>
      </c>
      <c r="AZ55" s="49">
        <f t="shared" si="17"/>
        <v>675.01000000000022</v>
      </c>
      <c r="BA55" s="49">
        <f t="shared" si="17"/>
        <v>-152.25</v>
      </c>
      <c r="BB55" s="49">
        <f t="shared" si="17"/>
        <v>238.38000000000102</v>
      </c>
      <c r="BC55" s="50">
        <f t="shared" si="17"/>
        <v>-403.11000000000058</v>
      </c>
      <c r="BD55" s="51">
        <f t="shared" si="17"/>
        <v>358.02999999999884</v>
      </c>
      <c r="BE55" s="53" t="e">
        <f t="shared" si="18"/>
        <v>#DIV/0!</v>
      </c>
      <c r="BF55" s="53">
        <f t="shared" si="18"/>
        <v>0.13959322104000582</v>
      </c>
      <c r="BG55" s="53">
        <f t="shared" si="18"/>
        <v>-0.14897114509642764</v>
      </c>
      <c r="BH55" s="53">
        <f t="shared" si="18"/>
        <v>1.2651576909359611E-2</v>
      </c>
      <c r="BI55" s="54">
        <f t="shared" si="18"/>
        <v>-2.704559528689697E-2</v>
      </c>
      <c r="BJ55" s="55">
        <f t="shared" si="18"/>
        <v>9.040177697831343E-3</v>
      </c>
      <c r="BK55" s="56">
        <f t="shared" si="19"/>
        <v>0</v>
      </c>
      <c r="BL55" s="56">
        <f t="shared" si="19"/>
        <v>0.21397632054822074</v>
      </c>
      <c r="BM55" s="56">
        <f t="shared" si="19"/>
        <v>0.4610980342260958</v>
      </c>
      <c r="BN55" s="56">
        <f t="shared" si="19"/>
        <v>0.31521029300714976</v>
      </c>
      <c r="BO55" s="57">
        <f t="shared" si="19"/>
        <v>0.31761132051503876</v>
      </c>
      <c r="BP55" s="58">
        <f t="shared" si="19"/>
        <v>0.29860506696252437</v>
      </c>
      <c r="BQ55" s="56">
        <f t="shared" si="20"/>
        <v>0</v>
      </c>
      <c r="BR55" s="56">
        <f t="shared" si="20"/>
        <v>0.20069894224802906</v>
      </c>
      <c r="BS55" s="56">
        <f t="shared" si="20"/>
        <v>0.4052266590538724</v>
      </c>
      <c r="BT55" s="56">
        <f t="shared" si="20"/>
        <v>0.30819564765442681</v>
      </c>
      <c r="BU55" s="57">
        <f t="shared" si="20"/>
        <v>0.29426410430552485</v>
      </c>
      <c r="BV55" s="58">
        <f t="shared" si="20"/>
        <v>0.28615200315310974</v>
      </c>
      <c r="BW55" s="56">
        <f t="shared" si="21"/>
        <v>0</v>
      </c>
      <c r="BX55" s="56">
        <f t="shared" si="21"/>
        <v>1.3277378300191683E-2</v>
      </c>
      <c r="BY55" s="56">
        <f t="shared" si="21"/>
        <v>5.5871375172223403E-2</v>
      </c>
      <c r="BZ55" s="56">
        <f t="shared" si="21"/>
        <v>7.014645352722948E-3</v>
      </c>
      <c r="CA55" s="57">
        <f t="shared" si="21"/>
        <v>2.334721620951391E-2</v>
      </c>
      <c r="CB55" s="58">
        <f t="shared" si="21"/>
        <v>1.2453063809414633E-2</v>
      </c>
      <c r="CC55" s="44">
        <f t="shared" si="22"/>
        <v>0</v>
      </c>
      <c r="CD55" s="44">
        <f t="shared" si="22"/>
        <v>132.77378300191683</v>
      </c>
      <c r="CE55" s="44">
        <f t="shared" si="22"/>
        <v>558.71375172223406</v>
      </c>
      <c r="CF55" s="44">
        <f t="shared" si="22"/>
        <v>70.146453527229482</v>
      </c>
      <c r="CG55" s="45">
        <f t="shared" si="22"/>
        <v>233.47216209513911</v>
      </c>
      <c r="CH55" s="47">
        <f t="shared" si="22"/>
        <v>124.53063809414633</v>
      </c>
    </row>
    <row r="56" spans="1:86" x14ac:dyDescent="0.2">
      <c r="A56" t="s">
        <v>46</v>
      </c>
      <c r="B56" t="s">
        <v>46</v>
      </c>
      <c r="C56" t="s">
        <v>56</v>
      </c>
      <c r="D56" t="s">
        <v>56</v>
      </c>
      <c r="E56" t="s">
        <v>53</v>
      </c>
      <c r="F56" s="27">
        <f t="shared" si="13"/>
        <v>46061</v>
      </c>
      <c r="G56" s="60" t="s">
        <v>35</v>
      </c>
      <c r="H56" s="28">
        <v>14.97</v>
      </c>
      <c r="I56" s="2">
        <v>18887.52</v>
      </c>
      <c r="J56" s="2">
        <v>1991.58</v>
      </c>
      <c r="K56" s="2">
        <v>33747.14</v>
      </c>
      <c r="L56" s="29">
        <v>25682.35</v>
      </c>
      <c r="M56" s="30">
        <f t="shared" si="0"/>
        <v>80323.56</v>
      </c>
      <c r="N56" t="s">
        <v>49</v>
      </c>
      <c r="O56" t="s">
        <v>49</v>
      </c>
      <c r="P56" t="s">
        <v>56</v>
      </c>
      <c r="Q56" t="s">
        <v>56</v>
      </c>
      <c r="R56" t="s">
        <v>53</v>
      </c>
      <c r="S56" s="27">
        <f t="shared" si="14"/>
        <v>45697</v>
      </c>
      <c r="T56" s="60" t="s">
        <v>35</v>
      </c>
      <c r="U56" s="28">
        <v>29.97</v>
      </c>
      <c r="V56" s="2">
        <v>20556.16</v>
      </c>
      <c r="W56" s="2">
        <v>1592.41</v>
      </c>
      <c r="X56" s="2">
        <v>37268.269999999997</v>
      </c>
      <c r="Y56" s="29">
        <v>31287.46</v>
      </c>
      <c r="Z56" s="31">
        <f t="shared" si="1"/>
        <v>90734.26999999999</v>
      </c>
      <c r="AA56" s="32">
        <f t="shared" si="15"/>
        <v>-14.999999999999998</v>
      </c>
      <c r="AB56" s="5">
        <f t="shared" si="15"/>
        <v>-1668.6399999999994</v>
      </c>
      <c r="AC56" s="5">
        <f t="shared" si="15"/>
        <v>399.16999999999985</v>
      </c>
      <c r="AD56" s="5">
        <f t="shared" si="15"/>
        <v>-3521.1299999999974</v>
      </c>
      <c r="AE56" s="33">
        <f t="shared" si="15"/>
        <v>-5605.1100000000006</v>
      </c>
      <c r="AF56" s="34">
        <f t="shared" si="15"/>
        <v>-10410.709999999992</v>
      </c>
      <c r="AG56" s="35">
        <f t="shared" si="16"/>
        <v>-0.50050050050050043</v>
      </c>
      <c r="AH56" s="7">
        <f t="shared" si="16"/>
        <v>-8.1174694106292203E-2</v>
      </c>
      <c r="AI56" s="7">
        <f t="shared" si="16"/>
        <v>0.25067036755609412</v>
      </c>
      <c r="AJ56" s="7">
        <f t="shared" si="16"/>
        <v>-9.4480639965310906E-2</v>
      </c>
      <c r="AK56" s="36">
        <f t="shared" si="16"/>
        <v>-0.17914877078548405</v>
      </c>
      <c r="AL56" s="37">
        <f t="shared" si="16"/>
        <v>-0.11473845549206482</v>
      </c>
      <c r="AM56" s="2">
        <v>14.97</v>
      </c>
      <c r="AN56" s="2">
        <v>3993.84</v>
      </c>
      <c r="AO56" s="2">
        <v>1010.52</v>
      </c>
      <c r="AP56" s="2">
        <v>10601.41</v>
      </c>
      <c r="AQ56" s="29">
        <v>5914.62</v>
      </c>
      <c r="AR56" s="31">
        <f t="shared" si="4"/>
        <v>21535.360000000001</v>
      </c>
      <c r="AS56" s="2">
        <v>29.97</v>
      </c>
      <c r="AT56" s="2">
        <v>4221.09</v>
      </c>
      <c r="AU56" s="2">
        <v>674.14</v>
      </c>
      <c r="AV56" s="2">
        <v>11220.44</v>
      </c>
      <c r="AW56" s="29">
        <v>9104.15</v>
      </c>
      <c r="AX56" s="31">
        <f t="shared" si="5"/>
        <v>25249.79</v>
      </c>
      <c r="AY56" s="5">
        <f t="shared" si="17"/>
        <v>-14.999999999999998</v>
      </c>
      <c r="AZ56" s="5">
        <f t="shared" si="17"/>
        <v>-227.25</v>
      </c>
      <c r="BA56" s="5">
        <f t="shared" si="17"/>
        <v>336.38</v>
      </c>
      <c r="BB56" s="5">
        <f t="shared" si="17"/>
        <v>-619.03000000000065</v>
      </c>
      <c r="BC56" s="33">
        <f t="shared" si="17"/>
        <v>-3189.5299999999997</v>
      </c>
      <c r="BD56" s="34">
        <f t="shared" si="17"/>
        <v>-3714.4300000000003</v>
      </c>
      <c r="BE56" s="7">
        <f t="shared" si="18"/>
        <v>-0.50050050050050043</v>
      </c>
      <c r="BF56" s="7">
        <f t="shared" si="18"/>
        <v>-5.3836805185390503E-2</v>
      </c>
      <c r="BG56" s="7">
        <f t="shared" si="18"/>
        <v>0.49897647372949239</v>
      </c>
      <c r="BH56" s="7">
        <f t="shared" si="18"/>
        <v>-5.5169850736691312E-2</v>
      </c>
      <c r="BI56" s="36">
        <f t="shared" si="18"/>
        <v>-0.35033803265543734</v>
      </c>
      <c r="BJ56" s="37">
        <f t="shared" si="18"/>
        <v>-0.14710736208103117</v>
      </c>
      <c r="BK56" s="38">
        <f t="shared" si="19"/>
        <v>1</v>
      </c>
      <c r="BL56" s="38">
        <f t="shared" si="19"/>
        <v>0.2114539124247122</v>
      </c>
      <c r="BM56" s="38">
        <f t="shared" si="19"/>
        <v>0.5073961377398849</v>
      </c>
      <c r="BN56" s="38">
        <f t="shared" si="19"/>
        <v>0.31414247251767113</v>
      </c>
      <c r="BO56" s="39">
        <f t="shared" si="19"/>
        <v>0.23029901858669477</v>
      </c>
      <c r="BP56" s="40">
        <f t="shared" si="19"/>
        <v>0.268107638655458</v>
      </c>
      <c r="BQ56" s="38">
        <f t="shared" si="20"/>
        <v>1</v>
      </c>
      <c r="BR56" s="38">
        <f t="shared" si="20"/>
        <v>0.20534428609234409</v>
      </c>
      <c r="BS56" s="38">
        <f t="shared" si="20"/>
        <v>0.42334574638441103</v>
      </c>
      <c r="BT56" s="38">
        <f t="shared" si="20"/>
        <v>0.30107219895101117</v>
      </c>
      <c r="BU56" s="39">
        <f t="shared" si="20"/>
        <v>0.29098399166950595</v>
      </c>
      <c r="BV56" s="40">
        <f t="shared" si="20"/>
        <v>0.2782828362425796</v>
      </c>
      <c r="BW56" s="38">
        <f t="shared" si="21"/>
        <v>0</v>
      </c>
      <c r="BX56" s="38">
        <f t="shared" si="21"/>
        <v>6.1096263323681121E-3</v>
      </c>
      <c r="BY56" s="38">
        <f t="shared" si="21"/>
        <v>8.4050391355473875E-2</v>
      </c>
      <c r="BZ56" s="38">
        <f t="shared" si="21"/>
        <v>1.3070273566659962E-2</v>
      </c>
      <c r="CA56" s="39">
        <f t="shared" si="21"/>
        <v>-6.0684973082811178E-2</v>
      </c>
      <c r="CB56" s="40">
        <f t="shared" si="21"/>
        <v>-1.0175197587121598E-2</v>
      </c>
      <c r="CC56" s="2">
        <f t="shared" si="22"/>
        <v>0</v>
      </c>
      <c r="CD56" s="2">
        <f t="shared" si="22"/>
        <v>61.096263323681121</v>
      </c>
      <c r="CE56" s="2">
        <f t="shared" si="22"/>
        <v>840.5039135547388</v>
      </c>
      <c r="CF56" s="2">
        <f t="shared" si="22"/>
        <v>130.70273566659964</v>
      </c>
      <c r="CG56" s="29">
        <f t="shared" si="22"/>
        <v>-606.84973082811177</v>
      </c>
      <c r="CH56" s="31">
        <f t="shared" si="22"/>
        <v>-101.75197587121599</v>
      </c>
    </row>
    <row r="57" spans="1:86" x14ac:dyDescent="0.2">
      <c r="A57" t="s">
        <v>46</v>
      </c>
      <c r="B57" t="s">
        <v>46</v>
      </c>
      <c r="C57" t="s">
        <v>56</v>
      </c>
      <c r="D57" t="s">
        <v>56</v>
      </c>
      <c r="E57" t="s">
        <v>53</v>
      </c>
      <c r="F57" s="27">
        <f t="shared" si="13"/>
        <v>46062</v>
      </c>
      <c r="G57" s="60" t="s">
        <v>36</v>
      </c>
      <c r="H57" s="28">
        <v>149.22</v>
      </c>
      <c r="I57" s="2">
        <v>6282.04</v>
      </c>
      <c r="J57" s="2">
        <v>514.55999999999995</v>
      </c>
      <c r="K57" s="2">
        <v>29035.759999999998</v>
      </c>
      <c r="L57" s="29">
        <v>25072.73</v>
      </c>
      <c r="M57" s="30">
        <f t="shared" si="0"/>
        <v>61054.31</v>
      </c>
      <c r="N57" t="s">
        <v>49</v>
      </c>
      <c r="O57" t="s">
        <v>49</v>
      </c>
      <c r="P57" t="s">
        <v>56</v>
      </c>
      <c r="Q57" t="s">
        <v>56</v>
      </c>
      <c r="R57" t="s">
        <v>53</v>
      </c>
      <c r="S57" s="27">
        <f t="shared" si="14"/>
        <v>45698</v>
      </c>
      <c r="T57" s="60" t="s">
        <v>36</v>
      </c>
      <c r="U57" s="28">
        <v>104.91</v>
      </c>
      <c r="V57" s="2">
        <v>8213.94</v>
      </c>
      <c r="W57" s="2">
        <v>-380.93</v>
      </c>
      <c r="X57" s="2">
        <v>22646.92</v>
      </c>
      <c r="Y57" s="29">
        <v>22853.01</v>
      </c>
      <c r="Z57" s="31">
        <f t="shared" si="1"/>
        <v>53437.849999999991</v>
      </c>
      <c r="AA57" s="32">
        <f t="shared" si="15"/>
        <v>44.31</v>
      </c>
      <c r="AB57" s="5">
        <f t="shared" si="15"/>
        <v>-1931.9000000000005</v>
      </c>
      <c r="AC57" s="5">
        <f t="shared" si="15"/>
        <v>895.49</v>
      </c>
      <c r="AD57" s="5">
        <f t="shared" si="15"/>
        <v>6388.84</v>
      </c>
      <c r="AE57" s="33">
        <f t="shared" si="15"/>
        <v>2219.7200000000012</v>
      </c>
      <c r="AF57" s="34">
        <f t="shared" si="15"/>
        <v>7616.4600000000064</v>
      </c>
      <c r="AG57" s="35">
        <f t="shared" si="16"/>
        <v>0.42236202459250788</v>
      </c>
      <c r="AH57" s="7">
        <f t="shared" si="16"/>
        <v>-0.23519772484337606</v>
      </c>
      <c r="AI57" s="7">
        <f t="shared" si="16"/>
        <v>-2.3507993594623682</v>
      </c>
      <c r="AJ57" s="7">
        <f t="shared" si="16"/>
        <v>0.28210635265192796</v>
      </c>
      <c r="AK57" s="36">
        <f t="shared" si="16"/>
        <v>9.7130312374606287E-2</v>
      </c>
      <c r="AL57" s="37">
        <f t="shared" si="16"/>
        <v>0.14252931208871628</v>
      </c>
      <c r="AM57" s="2">
        <v>149.22</v>
      </c>
      <c r="AN57" s="2">
        <v>1247.3399999999999</v>
      </c>
      <c r="AO57" s="2">
        <v>284.47000000000003</v>
      </c>
      <c r="AP57" s="2">
        <v>8842.65</v>
      </c>
      <c r="AQ57" s="29">
        <v>7229.61</v>
      </c>
      <c r="AR57" s="31">
        <f t="shared" si="4"/>
        <v>17753.29</v>
      </c>
      <c r="AS57" s="2">
        <v>104.91</v>
      </c>
      <c r="AT57" s="2">
        <v>1453.74</v>
      </c>
      <c r="AU57" s="2">
        <v>-52.26</v>
      </c>
      <c r="AV57" s="2">
        <v>6915.52</v>
      </c>
      <c r="AW57" s="29">
        <v>6670.06</v>
      </c>
      <c r="AX57" s="31">
        <f t="shared" si="5"/>
        <v>15091.970000000001</v>
      </c>
      <c r="AY57" s="5">
        <f t="shared" si="17"/>
        <v>44.31</v>
      </c>
      <c r="AZ57" s="5">
        <f t="shared" si="17"/>
        <v>-206.40000000000009</v>
      </c>
      <c r="BA57" s="5">
        <f t="shared" si="17"/>
        <v>336.73</v>
      </c>
      <c r="BB57" s="5">
        <f t="shared" si="17"/>
        <v>1927.1299999999992</v>
      </c>
      <c r="BC57" s="33">
        <f t="shared" si="17"/>
        <v>559.54999999999927</v>
      </c>
      <c r="BD57" s="34">
        <f t="shared" si="17"/>
        <v>2661.3199999999997</v>
      </c>
      <c r="BE57" s="7">
        <f t="shared" si="18"/>
        <v>0.42236202459250788</v>
      </c>
      <c r="BF57" s="7">
        <f t="shared" si="18"/>
        <v>-0.14197862066119118</v>
      </c>
      <c r="BG57" s="7">
        <f t="shared" si="18"/>
        <v>-6.4433601224646004</v>
      </c>
      <c r="BH57" s="7">
        <f t="shared" si="18"/>
        <v>0.27866740317430927</v>
      </c>
      <c r="BI57" s="36">
        <f t="shared" si="18"/>
        <v>8.3889800091753189E-2</v>
      </c>
      <c r="BJ57" s="37">
        <f t="shared" si="18"/>
        <v>0.17634013319666017</v>
      </c>
      <c r="BK57" s="38">
        <f t="shared" si="19"/>
        <v>1</v>
      </c>
      <c r="BL57" s="38">
        <f t="shared" si="19"/>
        <v>0.19855651985660708</v>
      </c>
      <c r="BM57" s="38">
        <f t="shared" si="19"/>
        <v>0.55284126243781107</v>
      </c>
      <c r="BN57" s="38">
        <f t="shared" si="19"/>
        <v>0.30454343196114031</v>
      </c>
      <c r="BO57" s="39">
        <f t="shared" si="19"/>
        <v>0.28834554514007849</v>
      </c>
      <c r="BP57" s="40">
        <f t="shared" si="19"/>
        <v>0.29077865264548891</v>
      </c>
      <c r="BQ57" s="38">
        <f t="shared" si="20"/>
        <v>1</v>
      </c>
      <c r="BR57" s="38">
        <f t="shared" si="20"/>
        <v>0.1769844922168898</v>
      </c>
      <c r="BS57" s="38">
        <f t="shared" si="20"/>
        <v>0.13719055994539678</v>
      </c>
      <c r="BT57" s="38">
        <f t="shared" si="20"/>
        <v>0.30536249520906156</v>
      </c>
      <c r="BU57" s="39">
        <f t="shared" si="20"/>
        <v>0.29186789836437305</v>
      </c>
      <c r="BV57" s="40">
        <f t="shared" si="20"/>
        <v>0.28242098063451287</v>
      </c>
      <c r="BW57" s="38">
        <f t="shared" si="21"/>
        <v>0</v>
      </c>
      <c r="BX57" s="38">
        <f t="shared" si="21"/>
        <v>2.1572027639717273E-2</v>
      </c>
      <c r="BY57" s="38">
        <f t="shared" si="21"/>
        <v>0.41565070249241431</v>
      </c>
      <c r="BZ57" s="38">
        <f t="shared" si="21"/>
        <v>-8.1906324792124785E-4</v>
      </c>
      <c r="CA57" s="39">
        <f t="shared" si="21"/>
        <v>-3.522353224294561E-3</v>
      </c>
      <c r="CB57" s="40">
        <f t="shared" si="21"/>
        <v>8.3576720109760361E-3</v>
      </c>
      <c r="CC57" s="2">
        <f t="shared" si="22"/>
        <v>0</v>
      </c>
      <c r="CD57" s="2">
        <f t="shared" si="22"/>
        <v>215.72027639717274</v>
      </c>
      <c r="CE57" s="2">
        <f t="shared" si="22"/>
        <v>4156.5070249241435</v>
      </c>
      <c r="CF57" s="2">
        <f t="shared" si="22"/>
        <v>-8.1906324792124785</v>
      </c>
      <c r="CG57" s="29">
        <f t="shared" si="22"/>
        <v>-35.223532242945609</v>
      </c>
      <c r="CH57" s="31">
        <f t="shared" si="22"/>
        <v>83.576720109760359</v>
      </c>
    </row>
    <row r="58" spans="1:86" x14ac:dyDescent="0.2">
      <c r="A58" t="s">
        <v>46</v>
      </c>
      <c r="B58" t="s">
        <v>46</v>
      </c>
      <c r="C58" t="s">
        <v>56</v>
      </c>
      <c r="D58" t="s">
        <v>56</v>
      </c>
      <c r="E58" t="s">
        <v>53</v>
      </c>
      <c r="F58" s="27">
        <f t="shared" si="13"/>
        <v>46063</v>
      </c>
      <c r="G58" s="60" t="s">
        <v>37</v>
      </c>
      <c r="H58" s="28">
        <v>109.9</v>
      </c>
      <c r="I58" s="2">
        <v>8069.17</v>
      </c>
      <c r="J58" s="2">
        <v>289.8</v>
      </c>
      <c r="K58" s="2">
        <v>33314.14</v>
      </c>
      <c r="L58" s="29">
        <v>31358.27</v>
      </c>
      <c r="M58" s="30">
        <f t="shared" si="0"/>
        <v>73141.279999999999</v>
      </c>
      <c r="N58" t="s">
        <v>49</v>
      </c>
      <c r="O58" t="s">
        <v>49</v>
      </c>
      <c r="P58" t="s">
        <v>56</v>
      </c>
      <c r="Q58" t="s">
        <v>56</v>
      </c>
      <c r="R58" t="s">
        <v>53</v>
      </c>
      <c r="S58" s="27">
        <f t="shared" si="14"/>
        <v>45699</v>
      </c>
      <c r="T58" s="60" t="s">
        <v>37</v>
      </c>
      <c r="U58" s="28">
        <v>63.13</v>
      </c>
      <c r="V58" s="2">
        <v>7415.08</v>
      </c>
      <c r="W58" s="2">
        <v>374.39</v>
      </c>
      <c r="X58" s="2">
        <v>24021.94</v>
      </c>
      <c r="Y58" s="29">
        <v>29792.82</v>
      </c>
      <c r="Z58" s="31">
        <f t="shared" si="1"/>
        <v>61667.360000000001</v>
      </c>
      <c r="AA58" s="32">
        <f t="shared" si="15"/>
        <v>46.77</v>
      </c>
      <c r="AB58" s="5">
        <f t="shared" si="15"/>
        <v>654.09000000000015</v>
      </c>
      <c r="AC58" s="5">
        <f t="shared" si="15"/>
        <v>-84.589999999999975</v>
      </c>
      <c r="AD58" s="5">
        <f t="shared" si="15"/>
        <v>9292.2000000000007</v>
      </c>
      <c r="AE58" s="33">
        <f t="shared" si="15"/>
        <v>1565.4500000000007</v>
      </c>
      <c r="AF58" s="34">
        <f t="shared" si="15"/>
        <v>11473.919999999998</v>
      </c>
      <c r="AG58" s="35">
        <f t="shared" si="16"/>
        <v>0.74085220972596233</v>
      </c>
      <c r="AH58" s="7">
        <f t="shared" si="16"/>
        <v>8.8210781272757693E-2</v>
      </c>
      <c r="AI58" s="7">
        <f t="shared" si="16"/>
        <v>-0.22594086380512293</v>
      </c>
      <c r="AJ58" s="7">
        <f t="shared" si="16"/>
        <v>0.38682138078772993</v>
      </c>
      <c r="AK58" s="36">
        <f t="shared" si="16"/>
        <v>5.2544539254760061E-2</v>
      </c>
      <c r="AL58" s="37">
        <f t="shared" si="16"/>
        <v>0.1860614756331388</v>
      </c>
      <c r="AM58" s="2">
        <v>109.9</v>
      </c>
      <c r="AN58" s="2">
        <v>1665.15</v>
      </c>
      <c r="AO58" s="2">
        <v>46.44</v>
      </c>
      <c r="AP58" s="2">
        <v>11629.48</v>
      </c>
      <c r="AQ58" s="29">
        <v>9879.4699999999993</v>
      </c>
      <c r="AR58" s="31">
        <f t="shared" si="4"/>
        <v>23330.44</v>
      </c>
      <c r="AS58" s="2">
        <v>63.13</v>
      </c>
      <c r="AT58" s="2">
        <v>1554.68</v>
      </c>
      <c r="AU58" s="2">
        <v>-29.82</v>
      </c>
      <c r="AV58" s="2">
        <v>7237.13</v>
      </c>
      <c r="AW58" s="29">
        <v>8207.86</v>
      </c>
      <c r="AX58" s="31">
        <f t="shared" si="5"/>
        <v>17032.980000000003</v>
      </c>
      <c r="AY58" s="5">
        <f t="shared" si="17"/>
        <v>46.77</v>
      </c>
      <c r="AZ58" s="5">
        <f t="shared" si="17"/>
        <v>110.47000000000003</v>
      </c>
      <c r="BA58" s="5">
        <f t="shared" si="17"/>
        <v>76.259999999999991</v>
      </c>
      <c r="BB58" s="5">
        <f t="shared" si="17"/>
        <v>4392.3499999999995</v>
      </c>
      <c r="BC58" s="33">
        <f t="shared" si="17"/>
        <v>1671.6099999999988</v>
      </c>
      <c r="BD58" s="34">
        <f t="shared" si="17"/>
        <v>6297.4599999999955</v>
      </c>
      <c r="BE58" s="7">
        <f t="shared" si="18"/>
        <v>0.74085220972596233</v>
      </c>
      <c r="BF58" s="7">
        <f t="shared" si="18"/>
        <v>7.1056423186765139E-2</v>
      </c>
      <c r="BG58" s="7">
        <f t="shared" si="18"/>
        <v>-2.5573440643863177</v>
      </c>
      <c r="BH58" s="7">
        <f t="shared" si="18"/>
        <v>0.60691876475895823</v>
      </c>
      <c r="BI58" s="36">
        <f t="shared" si="18"/>
        <v>0.20365966281101269</v>
      </c>
      <c r="BJ58" s="37">
        <f t="shared" si="18"/>
        <v>0.36972156369584147</v>
      </c>
      <c r="BK58" s="38">
        <f t="shared" si="19"/>
        <v>1</v>
      </c>
      <c r="BL58" s="38">
        <f t="shared" si="19"/>
        <v>0.20635951405163108</v>
      </c>
      <c r="BM58" s="38">
        <f t="shared" si="19"/>
        <v>0.16024844720496892</v>
      </c>
      <c r="BN58" s="38">
        <f t="shared" si="19"/>
        <v>0.34908540337526345</v>
      </c>
      <c r="BO58" s="39">
        <f t="shared" si="19"/>
        <v>0.31505149997113996</v>
      </c>
      <c r="BP58" s="40">
        <f t="shared" si="19"/>
        <v>0.31897773733246121</v>
      </c>
      <c r="BQ58" s="38">
        <f t="shared" si="20"/>
        <v>1</v>
      </c>
      <c r="BR58" s="38">
        <f t="shared" si="20"/>
        <v>0.20966462937689143</v>
      </c>
      <c r="BS58" s="38">
        <f t="shared" si="20"/>
        <v>-7.9649563289617781E-2</v>
      </c>
      <c r="BT58" s="38">
        <f t="shared" si="20"/>
        <v>0.30127167081426398</v>
      </c>
      <c r="BU58" s="39">
        <f t="shared" si="20"/>
        <v>0.2754979219825448</v>
      </c>
      <c r="BV58" s="40">
        <f t="shared" si="20"/>
        <v>0.27620738101971615</v>
      </c>
      <c r="BW58" s="38">
        <f t="shared" si="21"/>
        <v>0</v>
      </c>
      <c r="BX58" s="38">
        <f t="shared" si="21"/>
        <v>-3.3051153252603438E-3</v>
      </c>
      <c r="BY58" s="38">
        <f t="shared" si="21"/>
        <v>0.2398980104945867</v>
      </c>
      <c r="BZ58" s="38">
        <f t="shared" si="21"/>
        <v>4.7813732560999467E-2</v>
      </c>
      <c r="CA58" s="39">
        <f t="shared" si="21"/>
        <v>3.9553577988595157E-2</v>
      </c>
      <c r="CB58" s="40">
        <f t="shared" si="21"/>
        <v>4.2770356312745061E-2</v>
      </c>
      <c r="CC58" s="2">
        <f t="shared" si="22"/>
        <v>0</v>
      </c>
      <c r="CD58" s="2">
        <f t="shared" si="22"/>
        <v>-33.051153252603442</v>
      </c>
      <c r="CE58" s="2">
        <f t="shared" si="22"/>
        <v>2398.980104945867</v>
      </c>
      <c r="CF58" s="2">
        <f t="shared" si="22"/>
        <v>478.13732560999466</v>
      </c>
      <c r="CG58" s="29">
        <f t="shared" si="22"/>
        <v>395.53577988595157</v>
      </c>
      <c r="CH58" s="31">
        <f t="shared" si="22"/>
        <v>427.70356312745059</v>
      </c>
    </row>
    <row r="59" spans="1:86" x14ac:dyDescent="0.2">
      <c r="A59" t="s">
        <v>46</v>
      </c>
      <c r="B59" t="s">
        <v>46</v>
      </c>
      <c r="C59" t="s">
        <v>56</v>
      </c>
      <c r="D59" t="s">
        <v>56</v>
      </c>
      <c r="E59" t="s">
        <v>53</v>
      </c>
      <c r="F59" s="27">
        <f t="shared" si="13"/>
        <v>46064</v>
      </c>
      <c r="G59" s="60" t="s">
        <v>38</v>
      </c>
      <c r="H59" s="28">
        <v>39.950000000000003</v>
      </c>
      <c r="I59" s="2">
        <v>9613.7099999999991</v>
      </c>
      <c r="J59" s="2">
        <v>-452.94</v>
      </c>
      <c r="K59" s="2">
        <v>31083.73</v>
      </c>
      <c r="L59" s="29">
        <v>27817.68</v>
      </c>
      <c r="M59" s="30">
        <f t="shared" si="0"/>
        <v>68102.13</v>
      </c>
      <c r="N59" t="s">
        <v>49</v>
      </c>
      <c r="O59" t="s">
        <v>49</v>
      </c>
      <c r="P59" t="s">
        <v>56</v>
      </c>
      <c r="Q59" t="s">
        <v>56</v>
      </c>
      <c r="R59" t="s">
        <v>53</v>
      </c>
      <c r="S59" s="27">
        <f t="shared" si="14"/>
        <v>45700</v>
      </c>
      <c r="T59" s="60" t="s">
        <v>38</v>
      </c>
      <c r="U59" s="28">
        <v>59.91</v>
      </c>
      <c r="V59" s="2">
        <v>8520.7199999999993</v>
      </c>
      <c r="W59" s="2">
        <v>542.6</v>
      </c>
      <c r="X59" s="2">
        <v>25575.69</v>
      </c>
      <c r="Y59" s="29">
        <v>29488.37</v>
      </c>
      <c r="Z59" s="31">
        <f t="shared" si="1"/>
        <v>64187.289999999994</v>
      </c>
      <c r="AA59" s="32">
        <f t="shared" si="15"/>
        <v>-19.959999999999994</v>
      </c>
      <c r="AB59" s="5">
        <f t="shared" si="15"/>
        <v>1092.9899999999998</v>
      </c>
      <c r="AC59" s="5">
        <f t="shared" si="15"/>
        <v>-995.54</v>
      </c>
      <c r="AD59" s="5">
        <f t="shared" si="15"/>
        <v>5508.0400000000009</v>
      </c>
      <c r="AE59" s="33">
        <f t="shared" si="15"/>
        <v>-1670.6899999999987</v>
      </c>
      <c r="AF59" s="34">
        <f t="shared" si="15"/>
        <v>3914.8400000000111</v>
      </c>
      <c r="AG59" s="35">
        <f t="shared" si="16"/>
        <v>-0.33316641629110322</v>
      </c>
      <c r="AH59" s="7">
        <f t="shared" si="16"/>
        <v>0.12827437117990029</v>
      </c>
      <c r="AI59" s="7">
        <f t="shared" si="16"/>
        <v>-1.8347585698488755</v>
      </c>
      <c r="AJ59" s="7">
        <f t="shared" si="16"/>
        <v>0.2153623225805443</v>
      </c>
      <c r="AK59" s="36">
        <f t="shared" si="16"/>
        <v>-5.6655895188509865E-2</v>
      </c>
      <c r="AL59" s="37">
        <f t="shared" si="16"/>
        <v>6.099089087574832E-2</v>
      </c>
      <c r="AM59" s="2">
        <v>39.950000000000003</v>
      </c>
      <c r="AN59" s="2">
        <v>1941.88</v>
      </c>
      <c r="AO59" s="2">
        <v>-468.89</v>
      </c>
      <c r="AP59" s="2">
        <v>10201.620000000001</v>
      </c>
      <c r="AQ59" s="29">
        <v>8473.98</v>
      </c>
      <c r="AR59" s="31">
        <f t="shared" si="4"/>
        <v>20188.54</v>
      </c>
      <c r="AS59" s="2">
        <v>59.91</v>
      </c>
      <c r="AT59" s="2">
        <v>1754.78</v>
      </c>
      <c r="AU59" s="2">
        <v>220.81</v>
      </c>
      <c r="AV59" s="2">
        <v>7786.54</v>
      </c>
      <c r="AW59" s="29">
        <v>8458.68</v>
      </c>
      <c r="AX59" s="31">
        <f t="shared" si="5"/>
        <v>18280.72</v>
      </c>
      <c r="AY59" s="5">
        <f t="shared" si="17"/>
        <v>-19.959999999999994</v>
      </c>
      <c r="AZ59" s="5">
        <f t="shared" si="17"/>
        <v>187.10000000000014</v>
      </c>
      <c r="BA59" s="5">
        <f t="shared" si="17"/>
        <v>-689.7</v>
      </c>
      <c r="BB59" s="5">
        <f t="shared" si="17"/>
        <v>2415.0800000000008</v>
      </c>
      <c r="BC59" s="33">
        <f t="shared" si="17"/>
        <v>15.299999999999272</v>
      </c>
      <c r="BD59" s="34">
        <f t="shared" si="17"/>
        <v>1907.8199999999997</v>
      </c>
      <c r="BE59" s="7">
        <f t="shared" si="18"/>
        <v>-0.33316641629110322</v>
      </c>
      <c r="BF59" s="7">
        <f t="shared" si="18"/>
        <v>0.10662305246241702</v>
      </c>
      <c r="BG59" s="7">
        <f t="shared" si="18"/>
        <v>-3.123499841492686</v>
      </c>
      <c r="BH59" s="7">
        <f t="shared" si="18"/>
        <v>0.3101608673428764</v>
      </c>
      <c r="BI59" s="36">
        <f t="shared" si="18"/>
        <v>1.8087928612974212E-3</v>
      </c>
      <c r="BJ59" s="37">
        <f t="shared" si="18"/>
        <v>0.10436241023329494</v>
      </c>
      <c r="BK59" s="38">
        <f t="shared" si="19"/>
        <v>1</v>
      </c>
      <c r="BL59" s="38">
        <f t="shared" si="19"/>
        <v>0.20199069870008562</v>
      </c>
      <c r="BM59" s="38">
        <f t="shared" si="19"/>
        <v>1.0352143771802005</v>
      </c>
      <c r="BN59" s="38">
        <f t="shared" si="19"/>
        <v>0.32819806374588895</v>
      </c>
      <c r="BO59" s="39">
        <f t="shared" si="19"/>
        <v>0.30462569128698008</v>
      </c>
      <c r="BP59" s="40">
        <f t="shared" si="19"/>
        <v>0.29644505979475239</v>
      </c>
      <c r="BQ59" s="38">
        <f t="shared" si="20"/>
        <v>1</v>
      </c>
      <c r="BR59" s="38">
        <f t="shared" si="20"/>
        <v>0.20594269028908357</v>
      </c>
      <c r="BS59" s="38">
        <f t="shared" si="20"/>
        <v>0.40694802801326946</v>
      </c>
      <c r="BT59" s="38">
        <f t="shared" si="20"/>
        <v>0.30445082811060037</v>
      </c>
      <c r="BU59" s="39">
        <f t="shared" si="20"/>
        <v>0.28684800143242917</v>
      </c>
      <c r="BV59" s="40">
        <f t="shared" si="20"/>
        <v>0.28480280130225161</v>
      </c>
      <c r="BW59" s="38">
        <f t="shared" si="21"/>
        <v>0</v>
      </c>
      <c r="BX59" s="38">
        <f t="shared" si="21"/>
        <v>-3.9519915889979496E-3</v>
      </c>
      <c r="BY59" s="38">
        <f t="shared" si="21"/>
        <v>0.62826634916693103</v>
      </c>
      <c r="BZ59" s="38">
        <f t="shared" si="21"/>
        <v>2.3747235635288577E-2</v>
      </c>
      <c r="CA59" s="39">
        <f t="shared" si="21"/>
        <v>1.7777689854550915E-2</v>
      </c>
      <c r="CB59" s="40">
        <f t="shared" si="21"/>
        <v>1.1642258492500779E-2</v>
      </c>
      <c r="CC59" s="2">
        <f t="shared" si="22"/>
        <v>0</v>
      </c>
      <c r="CD59" s="2">
        <f t="shared" si="22"/>
        <v>-39.519915889979494</v>
      </c>
      <c r="CE59" s="2">
        <f t="shared" si="22"/>
        <v>6282.6634916693101</v>
      </c>
      <c r="CF59" s="2">
        <f t="shared" si="22"/>
        <v>237.47235635288578</v>
      </c>
      <c r="CG59" s="29">
        <f t="shared" si="22"/>
        <v>177.77689854550914</v>
      </c>
      <c r="CH59" s="31">
        <f t="shared" si="22"/>
        <v>116.42258492500778</v>
      </c>
    </row>
    <row r="60" spans="1:86" x14ac:dyDescent="0.2">
      <c r="A60" t="s">
        <v>46</v>
      </c>
      <c r="B60" t="s">
        <v>46</v>
      </c>
      <c r="C60" t="s">
        <v>56</v>
      </c>
      <c r="D60" t="s">
        <v>56</v>
      </c>
      <c r="E60" t="s">
        <v>53</v>
      </c>
      <c r="F60" s="27">
        <f t="shared" si="13"/>
        <v>46065</v>
      </c>
      <c r="G60" s="60" t="s">
        <v>39</v>
      </c>
      <c r="H60" s="28">
        <v>14.97</v>
      </c>
      <c r="I60" s="2">
        <v>13045.14</v>
      </c>
      <c r="J60" s="2">
        <v>1122.58</v>
      </c>
      <c r="K60" s="2">
        <v>40206.6</v>
      </c>
      <c r="L60" s="29">
        <v>38639.72</v>
      </c>
      <c r="M60" s="30">
        <f t="shared" si="0"/>
        <v>93029.01</v>
      </c>
      <c r="N60" t="s">
        <v>49</v>
      </c>
      <c r="O60" t="s">
        <v>49</v>
      </c>
      <c r="P60" t="s">
        <v>56</v>
      </c>
      <c r="Q60" t="s">
        <v>56</v>
      </c>
      <c r="R60" t="s">
        <v>53</v>
      </c>
      <c r="S60" s="27">
        <f t="shared" si="14"/>
        <v>45701</v>
      </c>
      <c r="T60" s="60" t="s">
        <v>39</v>
      </c>
      <c r="U60" s="28">
        <v>46.42</v>
      </c>
      <c r="V60" s="2">
        <v>14632.35</v>
      </c>
      <c r="W60" s="2">
        <v>749.61</v>
      </c>
      <c r="X60" s="2">
        <v>42630.87</v>
      </c>
      <c r="Y60" s="29">
        <v>47846.68</v>
      </c>
      <c r="Z60" s="31">
        <f t="shared" si="1"/>
        <v>105905.93</v>
      </c>
      <c r="AA60" s="32">
        <f t="shared" si="15"/>
        <v>-31.450000000000003</v>
      </c>
      <c r="AB60" s="5">
        <f t="shared" si="15"/>
        <v>-1587.2100000000009</v>
      </c>
      <c r="AC60" s="5">
        <f t="shared" si="15"/>
        <v>372.96999999999991</v>
      </c>
      <c r="AD60" s="5">
        <f t="shared" si="15"/>
        <v>-2424.2700000000041</v>
      </c>
      <c r="AE60" s="33">
        <f t="shared" si="15"/>
        <v>-9206.9599999999991</v>
      </c>
      <c r="AF60" s="34">
        <f t="shared" si="15"/>
        <v>-12876.919999999998</v>
      </c>
      <c r="AG60" s="35">
        <f t="shared" si="16"/>
        <v>-0.67750969409737183</v>
      </c>
      <c r="AH60" s="7">
        <f t="shared" si="16"/>
        <v>-0.10847266501963122</v>
      </c>
      <c r="AI60" s="7">
        <f t="shared" si="16"/>
        <v>0.4975520604047437</v>
      </c>
      <c r="AJ60" s="7">
        <f t="shared" si="16"/>
        <v>-5.6866538262062304E-2</v>
      </c>
      <c r="AK60" s="36">
        <f t="shared" si="16"/>
        <v>-0.1924263083666411</v>
      </c>
      <c r="AL60" s="37">
        <f t="shared" si="16"/>
        <v>-0.1215882812227795</v>
      </c>
      <c r="AM60" s="2">
        <v>14.97</v>
      </c>
      <c r="AN60" s="2">
        <v>2649.53</v>
      </c>
      <c r="AO60" s="2">
        <v>515.89</v>
      </c>
      <c r="AP60" s="2">
        <v>13078.48</v>
      </c>
      <c r="AQ60" s="29">
        <v>12229.55</v>
      </c>
      <c r="AR60" s="31">
        <f t="shared" si="4"/>
        <v>28488.42</v>
      </c>
      <c r="AS60" s="2">
        <v>46.42</v>
      </c>
      <c r="AT60" s="2">
        <v>2913.19</v>
      </c>
      <c r="AU60" s="2">
        <v>254.85</v>
      </c>
      <c r="AV60" s="2">
        <v>13167.04</v>
      </c>
      <c r="AW60" s="29">
        <v>13912.09</v>
      </c>
      <c r="AX60" s="31">
        <f t="shared" si="5"/>
        <v>30293.59</v>
      </c>
      <c r="AY60" s="5">
        <f t="shared" si="17"/>
        <v>-31.450000000000003</v>
      </c>
      <c r="AZ60" s="5">
        <f t="shared" si="17"/>
        <v>-263.65999999999985</v>
      </c>
      <c r="BA60" s="5">
        <f t="shared" si="17"/>
        <v>261.03999999999996</v>
      </c>
      <c r="BB60" s="5">
        <f t="shared" si="17"/>
        <v>-88.56000000000131</v>
      </c>
      <c r="BC60" s="33">
        <f t="shared" si="17"/>
        <v>-1682.5400000000009</v>
      </c>
      <c r="BD60" s="34">
        <f t="shared" si="17"/>
        <v>-1805.1700000000019</v>
      </c>
      <c r="BE60" s="7">
        <f t="shared" si="18"/>
        <v>-0.67750969409737183</v>
      </c>
      <c r="BF60" s="7">
        <f t="shared" si="18"/>
        <v>-9.0505596957287326E-2</v>
      </c>
      <c r="BG60" s="7">
        <f t="shared" si="18"/>
        <v>1.0242887973317636</v>
      </c>
      <c r="BH60" s="7">
        <f t="shared" si="18"/>
        <v>-6.7258852407223874E-3</v>
      </c>
      <c r="BI60" s="36">
        <f t="shared" si="18"/>
        <v>-0.12094085072767649</v>
      </c>
      <c r="BJ60" s="37">
        <f t="shared" si="18"/>
        <v>-5.9589173815318745E-2</v>
      </c>
      <c r="BK60" s="38">
        <f t="shared" si="19"/>
        <v>1</v>
      </c>
      <c r="BL60" s="38">
        <f t="shared" si="19"/>
        <v>0.20310475778719128</v>
      </c>
      <c r="BM60" s="38">
        <f t="shared" si="19"/>
        <v>0.45955744802152187</v>
      </c>
      <c r="BN60" s="38">
        <f t="shared" si="19"/>
        <v>0.32528191888893865</v>
      </c>
      <c r="BO60" s="39">
        <f t="shared" si="19"/>
        <v>0.31650203469383315</v>
      </c>
      <c r="BP60" s="40">
        <f t="shared" si="19"/>
        <v>0.30623157228051767</v>
      </c>
      <c r="BQ60" s="38">
        <f t="shared" si="20"/>
        <v>1</v>
      </c>
      <c r="BR60" s="38">
        <f t="shared" si="20"/>
        <v>0.19909242192812501</v>
      </c>
      <c r="BS60" s="38">
        <f t="shared" si="20"/>
        <v>0.33997678792972347</v>
      </c>
      <c r="BT60" s="38">
        <f t="shared" si="20"/>
        <v>0.30886163008167555</v>
      </c>
      <c r="BU60" s="39">
        <f t="shared" si="20"/>
        <v>0.29076395687224277</v>
      </c>
      <c r="BV60" s="40">
        <f t="shared" si="20"/>
        <v>0.28604243407333285</v>
      </c>
      <c r="BW60" s="38">
        <f t="shared" si="21"/>
        <v>0</v>
      </c>
      <c r="BX60" s="38">
        <f t="shared" si="21"/>
        <v>4.0123358590662683E-3</v>
      </c>
      <c r="BY60" s="38">
        <f t="shared" si="21"/>
        <v>0.11958066009179841</v>
      </c>
      <c r="BZ60" s="38">
        <f t="shared" si="21"/>
        <v>1.6420288807263095E-2</v>
      </c>
      <c r="CA60" s="39">
        <f t="shared" si="21"/>
        <v>2.5738077821590377E-2</v>
      </c>
      <c r="CB60" s="40">
        <f t="shared" si="21"/>
        <v>2.018913820718482E-2</v>
      </c>
      <c r="CC60" s="2">
        <f t="shared" si="22"/>
        <v>0</v>
      </c>
      <c r="CD60" s="2">
        <f t="shared" si="22"/>
        <v>40.123358590662683</v>
      </c>
      <c r="CE60" s="2">
        <f t="shared" si="22"/>
        <v>1195.806600917984</v>
      </c>
      <c r="CF60" s="2">
        <f t="shared" si="22"/>
        <v>164.20288807263094</v>
      </c>
      <c r="CG60" s="29">
        <f t="shared" si="22"/>
        <v>257.38077821590377</v>
      </c>
      <c r="CH60" s="31">
        <f t="shared" si="22"/>
        <v>201.8913820718482</v>
      </c>
    </row>
    <row r="61" spans="1:86" x14ac:dyDescent="0.2">
      <c r="A61" t="s">
        <v>46</v>
      </c>
      <c r="B61" t="s">
        <v>46</v>
      </c>
      <c r="C61" t="s">
        <v>56</v>
      </c>
      <c r="D61" t="s">
        <v>56</v>
      </c>
      <c r="E61" t="s">
        <v>53</v>
      </c>
      <c r="F61" s="27">
        <f t="shared" si="13"/>
        <v>46066</v>
      </c>
      <c r="G61" s="60" t="s">
        <v>40</v>
      </c>
      <c r="H61" s="28">
        <v>39.950000000000003</v>
      </c>
      <c r="I61" s="2">
        <v>20588.509999999998</v>
      </c>
      <c r="J61" s="2">
        <v>1259.06</v>
      </c>
      <c r="K61" s="2">
        <v>63074.96</v>
      </c>
      <c r="L61" s="29">
        <v>54087.12</v>
      </c>
      <c r="M61" s="30">
        <f t="shared" si="0"/>
        <v>139049.60000000001</v>
      </c>
      <c r="N61" t="s">
        <v>49</v>
      </c>
      <c r="O61" t="s">
        <v>49</v>
      </c>
      <c r="P61" t="s">
        <v>56</v>
      </c>
      <c r="Q61" t="s">
        <v>56</v>
      </c>
      <c r="R61" t="s">
        <v>53</v>
      </c>
      <c r="S61" s="27">
        <f t="shared" si="14"/>
        <v>45702</v>
      </c>
      <c r="T61" s="60" t="s">
        <v>40</v>
      </c>
      <c r="U61" s="28">
        <v>44.94</v>
      </c>
      <c r="V61" s="2">
        <v>19060.5</v>
      </c>
      <c r="W61" s="2">
        <v>1218.21</v>
      </c>
      <c r="X61" s="2">
        <v>55948.59</v>
      </c>
      <c r="Y61" s="29">
        <v>54092.42</v>
      </c>
      <c r="Z61" s="31">
        <f t="shared" si="1"/>
        <v>130364.65999999999</v>
      </c>
      <c r="AA61" s="32">
        <f t="shared" si="15"/>
        <v>-4.9899999999999949</v>
      </c>
      <c r="AB61" s="5">
        <f t="shared" si="15"/>
        <v>1528.0099999999984</v>
      </c>
      <c r="AC61" s="5">
        <f t="shared" si="15"/>
        <v>40.849999999999909</v>
      </c>
      <c r="AD61" s="5">
        <f t="shared" si="15"/>
        <v>7126.3700000000026</v>
      </c>
      <c r="AE61" s="33">
        <f t="shared" si="15"/>
        <v>-5.2999999999956344</v>
      </c>
      <c r="AF61" s="34">
        <f t="shared" si="15"/>
        <v>8684.9400000000169</v>
      </c>
      <c r="AG61" s="35">
        <f t="shared" si="16"/>
        <v>-0.11103693813974178</v>
      </c>
      <c r="AH61" s="7">
        <f t="shared" si="16"/>
        <v>8.0166312531150724E-2</v>
      </c>
      <c r="AI61" s="7">
        <f t="shared" si="16"/>
        <v>3.353280633059974E-2</v>
      </c>
      <c r="AJ61" s="7">
        <f t="shared" si="16"/>
        <v>0.12737354060218503</v>
      </c>
      <c r="AK61" s="36">
        <f t="shared" si="16"/>
        <v>-9.7980456411372137E-5</v>
      </c>
      <c r="AL61" s="37">
        <f t="shared" si="16"/>
        <v>6.6620355547278062E-2</v>
      </c>
      <c r="AM61" s="2">
        <v>39.950000000000003</v>
      </c>
      <c r="AN61" s="2">
        <v>4265.74</v>
      </c>
      <c r="AO61" s="2">
        <v>497.27</v>
      </c>
      <c r="AP61" s="2">
        <v>20843.22</v>
      </c>
      <c r="AQ61" s="29">
        <v>16942.099999999999</v>
      </c>
      <c r="AR61" s="31">
        <f t="shared" si="4"/>
        <v>42588.28</v>
      </c>
      <c r="AS61" s="2">
        <v>44.94</v>
      </c>
      <c r="AT61" s="2">
        <v>3968.44</v>
      </c>
      <c r="AU61" s="2">
        <v>459.87</v>
      </c>
      <c r="AV61" s="2">
        <v>17183.84</v>
      </c>
      <c r="AW61" s="29">
        <v>15596.71</v>
      </c>
      <c r="AX61" s="31">
        <f t="shared" si="5"/>
        <v>37253.800000000003</v>
      </c>
      <c r="AY61" s="5">
        <f t="shared" si="17"/>
        <v>-4.9899999999999949</v>
      </c>
      <c r="AZ61" s="5">
        <f t="shared" si="17"/>
        <v>297.29999999999973</v>
      </c>
      <c r="BA61" s="5">
        <f t="shared" si="17"/>
        <v>37.399999999999977</v>
      </c>
      <c r="BB61" s="5">
        <f t="shared" si="17"/>
        <v>3659.380000000001</v>
      </c>
      <c r="BC61" s="33">
        <f t="shared" si="17"/>
        <v>1345.3899999999994</v>
      </c>
      <c r="BD61" s="34">
        <f t="shared" si="17"/>
        <v>5334.4799999999959</v>
      </c>
      <c r="BE61" s="7">
        <f t="shared" si="18"/>
        <v>-0.11103693813974178</v>
      </c>
      <c r="BF61" s="7">
        <f t="shared" si="18"/>
        <v>7.4916087933797587E-2</v>
      </c>
      <c r="BG61" s="7">
        <f t="shared" si="18"/>
        <v>8.1327331637201766E-2</v>
      </c>
      <c r="BH61" s="7">
        <f t="shared" si="18"/>
        <v>0.21295472955986561</v>
      </c>
      <c r="BI61" s="36">
        <f t="shared" si="18"/>
        <v>8.6261140971397143E-2</v>
      </c>
      <c r="BJ61" s="37">
        <f t="shared" si="18"/>
        <v>0.14319290917973457</v>
      </c>
      <c r="BK61" s="38">
        <f t="shared" si="19"/>
        <v>1</v>
      </c>
      <c r="BL61" s="38">
        <f t="shared" si="19"/>
        <v>0.20719032120342851</v>
      </c>
      <c r="BM61" s="38">
        <f t="shared" si="19"/>
        <v>0.39495337791685864</v>
      </c>
      <c r="BN61" s="38">
        <f t="shared" si="19"/>
        <v>0.33045157698078603</v>
      </c>
      <c r="BO61" s="39">
        <f t="shared" si="19"/>
        <v>0.31323723651767738</v>
      </c>
      <c r="BP61" s="40">
        <f t="shared" si="19"/>
        <v>0.30628121188410462</v>
      </c>
      <c r="BQ61" s="38">
        <f t="shared" si="20"/>
        <v>1</v>
      </c>
      <c r="BR61" s="38">
        <f t="shared" si="20"/>
        <v>0.2082023031924661</v>
      </c>
      <c r="BS61" s="38">
        <f t="shared" si="20"/>
        <v>0.37749649075282588</v>
      </c>
      <c r="BT61" s="38">
        <f t="shared" si="20"/>
        <v>0.3071362477588801</v>
      </c>
      <c r="BU61" s="39">
        <f t="shared" si="20"/>
        <v>0.28833448383340954</v>
      </c>
      <c r="BV61" s="40">
        <f t="shared" si="20"/>
        <v>0.28576609642521222</v>
      </c>
      <c r="BW61" s="38">
        <f t="shared" si="21"/>
        <v>0</v>
      </c>
      <c r="BX61" s="38">
        <f t="shared" si="21"/>
        <v>-1.011981989037597E-3</v>
      </c>
      <c r="BY61" s="38">
        <f t="shared" si="21"/>
        <v>1.7456887164032764E-2</v>
      </c>
      <c r="BZ61" s="38">
        <f t="shared" si="21"/>
        <v>2.3315329221905934E-2</v>
      </c>
      <c r="CA61" s="39">
        <f t="shared" si="21"/>
        <v>2.4902752684267837E-2</v>
      </c>
      <c r="CB61" s="40">
        <f t="shared" si="21"/>
        <v>2.0515115458892397E-2</v>
      </c>
      <c r="CC61" s="2">
        <f t="shared" si="22"/>
        <v>0</v>
      </c>
      <c r="CD61" s="2">
        <f t="shared" si="22"/>
        <v>-10.11981989037597</v>
      </c>
      <c r="CE61" s="2">
        <f t="shared" si="22"/>
        <v>174.56887164032764</v>
      </c>
      <c r="CF61" s="2">
        <f t="shared" si="22"/>
        <v>233.15329221905932</v>
      </c>
      <c r="CG61" s="29">
        <f t="shared" si="22"/>
        <v>249.02752684267838</v>
      </c>
      <c r="CH61" s="31">
        <f t="shared" si="22"/>
        <v>205.15115458892396</v>
      </c>
    </row>
    <row r="62" spans="1:86" ht="13.5" thickBot="1" x14ac:dyDescent="0.25">
      <c r="A62" t="s">
        <v>46</v>
      </c>
      <c r="B62" t="s">
        <v>46</v>
      </c>
      <c r="C62" t="s">
        <v>56</v>
      </c>
      <c r="D62" t="s">
        <v>56</v>
      </c>
      <c r="E62" t="s">
        <v>53</v>
      </c>
      <c r="F62" s="41">
        <f t="shared" si="13"/>
        <v>46067</v>
      </c>
      <c r="G62" s="61" t="s">
        <v>41</v>
      </c>
      <c r="H62" s="43">
        <v>39.979999999999997</v>
      </c>
      <c r="I62" s="44">
        <v>16595.939999999999</v>
      </c>
      <c r="J62" s="44">
        <v>1167.3599999999999</v>
      </c>
      <c r="K62" s="44">
        <v>52043.839999999997</v>
      </c>
      <c r="L62" s="45">
        <v>41980.32</v>
      </c>
      <c r="M62" s="46">
        <f t="shared" si="0"/>
        <v>111827.44</v>
      </c>
      <c r="N62" t="s">
        <v>49</v>
      </c>
      <c r="O62" t="s">
        <v>49</v>
      </c>
      <c r="P62" t="s">
        <v>56</v>
      </c>
      <c r="Q62" t="s">
        <v>56</v>
      </c>
      <c r="R62" t="s">
        <v>53</v>
      </c>
      <c r="S62" s="41">
        <f t="shared" si="14"/>
        <v>45703</v>
      </c>
      <c r="T62" s="61" t="s">
        <v>41</v>
      </c>
      <c r="U62" s="43">
        <v>19.96</v>
      </c>
      <c r="V62" s="44">
        <v>13788.95</v>
      </c>
      <c r="W62" s="44">
        <v>808.21</v>
      </c>
      <c r="X62" s="44">
        <v>32401.56</v>
      </c>
      <c r="Y62" s="45">
        <v>27116.22</v>
      </c>
      <c r="Z62" s="47">
        <f t="shared" si="1"/>
        <v>74134.899999999994</v>
      </c>
      <c r="AA62" s="48">
        <f t="shared" si="15"/>
        <v>20.019999999999996</v>
      </c>
      <c r="AB62" s="49">
        <f t="shared" si="15"/>
        <v>2806.989999999998</v>
      </c>
      <c r="AC62" s="49">
        <f t="shared" si="15"/>
        <v>359.14999999999986</v>
      </c>
      <c r="AD62" s="49">
        <f t="shared" si="15"/>
        <v>19642.279999999995</v>
      </c>
      <c r="AE62" s="50">
        <f t="shared" si="15"/>
        <v>14864.099999999999</v>
      </c>
      <c r="AF62" s="51">
        <f t="shared" si="15"/>
        <v>37692.540000000008</v>
      </c>
      <c r="AG62" s="52">
        <f t="shared" si="16"/>
        <v>1.0030060120240478</v>
      </c>
      <c r="AH62" s="53">
        <f t="shared" si="16"/>
        <v>0.2035680744364145</v>
      </c>
      <c r="AI62" s="53">
        <f t="shared" si="16"/>
        <v>0.44437708021430056</v>
      </c>
      <c r="AJ62" s="53">
        <f t="shared" si="16"/>
        <v>0.60621402179401218</v>
      </c>
      <c r="AK62" s="54">
        <f t="shared" si="16"/>
        <v>0.54816268639212984</v>
      </c>
      <c r="AL62" s="55">
        <f t="shared" si="16"/>
        <v>0.50843179123462778</v>
      </c>
      <c r="AM62" s="44">
        <v>39.979999999999997</v>
      </c>
      <c r="AN62" s="44">
        <v>3638.46</v>
      </c>
      <c r="AO62" s="44">
        <v>491.58</v>
      </c>
      <c r="AP62" s="44">
        <v>17162.98</v>
      </c>
      <c r="AQ62" s="45">
        <v>13304.24</v>
      </c>
      <c r="AR62" s="47">
        <f t="shared" si="4"/>
        <v>34637.24</v>
      </c>
      <c r="AS62" s="44">
        <v>19.96</v>
      </c>
      <c r="AT62" s="44">
        <v>2870.03</v>
      </c>
      <c r="AU62" s="44">
        <v>320.04000000000002</v>
      </c>
      <c r="AV62" s="44">
        <v>9869.9500000000007</v>
      </c>
      <c r="AW62" s="45">
        <v>7941.11</v>
      </c>
      <c r="AX62" s="47">
        <f t="shared" si="5"/>
        <v>21021.09</v>
      </c>
      <c r="AY62" s="49">
        <f t="shared" si="17"/>
        <v>20.019999999999996</v>
      </c>
      <c r="AZ62" s="49">
        <f t="shared" si="17"/>
        <v>768.42999999999984</v>
      </c>
      <c r="BA62" s="49">
        <f t="shared" si="17"/>
        <v>171.53999999999996</v>
      </c>
      <c r="BB62" s="49">
        <f t="shared" si="17"/>
        <v>7293.0299999999988</v>
      </c>
      <c r="BC62" s="50">
        <f t="shared" si="17"/>
        <v>5363.13</v>
      </c>
      <c r="BD62" s="51">
        <f t="shared" si="17"/>
        <v>13616.149999999998</v>
      </c>
      <c r="BE62" s="53">
        <f t="shared" si="18"/>
        <v>1.0030060120240478</v>
      </c>
      <c r="BF62" s="53">
        <f t="shared" si="18"/>
        <v>0.26774284589359687</v>
      </c>
      <c r="BG62" s="53">
        <f t="shared" si="18"/>
        <v>0.53599550056242951</v>
      </c>
      <c r="BH62" s="53">
        <f t="shared" si="18"/>
        <v>0.73891255781437581</v>
      </c>
      <c r="BI62" s="54">
        <f t="shared" si="18"/>
        <v>0.67536276414758145</v>
      </c>
      <c r="BJ62" s="55">
        <f t="shared" si="18"/>
        <v>0.6477375816382499</v>
      </c>
      <c r="BK62" s="56">
        <f t="shared" si="19"/>
        <v>1</v>
      </c>
      <c r="BL62" s="56">
        <f t="shared" si="19"/>
        <v>0.21923795819941505</v>
      </c>
      <c r="BM62" s="56">
        <f t="shared" si="19"/>
        <v>0.42110402960526316</v>
      </c>
      <c r="BN62" s="56">
        <f t="shared" si="19"/>
        <v>0.3297792783929856</v>
      </c>
      <c r="BO62" s="57">
        <f t="shared" si="19"/>
        <v>0.31691611688524529</v>
      </c>
      <c r="BP62" s="58">
        <f t="shared" si="19"/>
        <v>0.30973828963624667</v>
      </c>
      <c r="BQ62" s="56">
        <f t="shared" si="20"/>
        <v>1</v>
      </c>
      <c r="BR62" s="56">
        <f t="shared" si="20"/>
        <v>0.20813985111266631</v>
      </c>
      <c r="BS62" s="56">
        <f t="shared" si="20"/>
        <v>0.39598619170760074</v>
      </c>
      <c r="BT62" s="56">
        <f t="shared" si="20"/>
        <v>0.30461341984768636</v>
      </c>
      <c r="BU62" s="57">
        <f t="shared" si="20"/>
        <v>0.29285460879134328</v>
      </c>
      <c r="BV62" s="58">
        <f t="shared" si="20"/>
        <v>0.28355187637671331</v>
      </c>
      <c r="BW62" s="56">
        <f t="shared" si="21"/>
        <v>0</v>
      </c>
      <c r="BX62" s="56">
        <f t="shared" si="21"/>
        <v>1.1098107086748743E-2</v>
      </c>
      <c r="BY62" s="56">
        <f t="shared" si="21"/>
        <v>2.5117837897662421E-2</v>
      </c>
      <c r="BZ62" s="56">
        <f t="shared" si="21"/>
        <v>2.5165858545299236E-2</v>
      </c>
      <c r="CA62" s="57">
        <f t="shared" si="21"/>
        <v>2.4061508093902007E-2</v>
      </c>
      <c r="CB62" s="58">
        <f t="shared" si="21"/>
        <v>2.6186413259533359E-2</v>
      </c>
      <c r="CC62" s="44">
        <f t="shared" si="22"/>
        <v>0</v>
      </c>
      <c r="CD62" s="44">
        <f t="shared" si="22"/>
        <v>110.98107086748743</v>
      </c>
      <c r="CE62" s="44">
        <f t="shared" si="22"/>
        <v>251.1783789766242</v>
      </c>
      <c r="CF62" s="44">
        <f t="shared" si="22"/>
        <v>251.65858545299236</v>
      </c>
      <c r="CG62" s="45">
        <f t="shared" si="22"/>
        <v>240.61508093902006</v>
      </c>
      <c r="CH62" s="47">
        <f t="shared" si="22"/>
        <v>261.86413259533361</v>
      </c>
    </row>
    <row r="63" spans="1:86" x14ac:dyDescent="0.2">
      <c r="A63" t="s">
        <v>46</v>
      </c>
      <c r="B63" t="s">
        <v>46</v>
      </c>
      <c r="C63" t="s">
        <v>56</v>
      </c>
      <c r="D63" t="s">
        <v>56</v>
      </c>
      <c r="E63" t="s">
        <v>54</v>
      </c>
      <c r="F63" s="27">
        <f t="shared" si="13"/>
        <v>46068</v>
      </c>
      <c r="G63" s="60" t="s">
        <v>35</v>
      </c>
      <c r="H63" s="28">
        <v>19.96</v>
      </c>
      <c r="I63" s="2">
        <v>8583.48</v>
      </c>
      <c r="J63" s="2">
        <v>188.24</v>
      </c>
      <c r="K63" s="2">
        <v>24875.48</v>
      </c>
      <c r="L63" s="29">
        <v>17948.97</v>
      </c>
      <c r="M63" s="30">
        <f t="shared" si="0"/>
        <v>51616.13</v>
      </c>
      <c r="N63" t="s">
        <v>49</v>
      </c>
      <c r="O63" t="s">
        <v>49</v>
      </c>
      <c r="P63" t="s">
        <v>56</v>
      </c>
      <c r="Q63" t="s">
        <v>56</v>
      </c>
      <c r="R63" t="s">
        <v>54</v>
      </c>
      <c r="S63" s="27">
        <f t="shared" si="14"/>
        <v>45704</v>
      </c>
      <c r="T63" s="60" t="s">
        <v>35</v>
      </c>
      <c r="U63" s="28">
        <v>0</v>
      </c>
      <c r="V63" s="2">
        <v>9331.6</v>
      </c>
      <c r="W63" s="2">
        <v>249.01</v>
      </c>
      <c r="X63" s="2">
        <v>24464.799999999999</v>
      </c>
      <c r="Y63" s="29">
        <v>23025.62</v>
      </c>
      <c r="Z63" s="31">
        <f t="shared" si="1"/>
        <v>57071.03</v>
      </c>
      <c r="AA63" s="32">
        <f t="shared" si="15"/>
        <v>19.96</v>
      </c>
      <c r="AB63" s="5">
        <f t="shared" si="15"/>
        <v>-748.1200000000008</v>
      </c>
      <c r="AC63" s="5">
        <f t="shared" si="15"/>
        <v>-60.769999999999982</v>
      </c>
      <c r="AD63" s="5">
        <f t="shared" si="15"/>
        <v>410.68000000000029</v>
      </c>
      <c r="AE63" s="33">
        <f t="shared" si="15"/>
        <v>-5076.6499999999978</v>
      </c>
      <c r="AF63" s="34">
        <f t="shared" si="15"/>
        <v>-5454.9000000000015</v>
      </c>
      <c r="AG63" s="35" t="e">
        <f t="shared" si="16"/>
        <v>#DIV/0!</v>
      </c>
      <c r="AH63" s="7">
        <f t="shared" si="16"/>
        <v>-8.0170603112006592E-2</v>
      </c>
      <c r="AI63" s="7">
        <f t="shared" si="16"/>
        <v>-0.2440464238384</v>
      </c>
      <c r="AJ63" s="7">
        <f t="shared" si="16"/>
        <v>1.6786566822536882E-2</v>
      </c>
      <c r="AK63" s="36">
        <f t="shared" si="16"/>
        <v>-0.2204783193677303</v>
      </c>
      <c r="AL63" s="37">
        <f t="shared" si="16"/>
        <v>-9.5580892792718156E-2</v>
      </c>
      <c r="AM63" s="2">
        <v>19.96</v>
      </c>
      <c r="AN63" s="2">
        <v>1719.2</v>
      </c>
      <c r="AO63" s="2">
        <v>15.97</v>
      </c>
      <c r="AP63" s="2">
        <v>8286.44</v>
      </c>
      <c r="AQ63" s="29">
        <v>5323.03</v>
      </c>
      <c r="AR63" s="31">
        <f t="shared" si="4"/>
        <v>15364.599999999999</v>
      </c>
      <c r="AS63" s="2">
        <v>0</v>
      </c>
      <c r="AT63" s="2">
        <v>1872.69</v>
      </c>
      <c r="AU63" s="2">
        <v>104.01</v>
      </c>
      <c r="AV63" s="2">
        <v>7576.2</v>
      </c>
      <c r="AW63" s="29">
        <v>6745.39</v>
      </c>
      <c r="AX63" s="31">
        <f t="shared" si="5"/>
        <v>16298.29</v>
      </c>
      <c r="AY63" s="5">
        <f t="shared" si="17"/>
        <v>19.96</v>
      </c>
      <c r="AZ63" s="5">
        <f t="shared" si="17"/>
        <v>-153.49</v>
      </c>
      <c r="BA63" s="5">
        <f t="shared" si="17"/>
        <v>-88.04</v>
      </c>
      <c r="BB63" s="5">
        <f t="shared" si="17"/>
        <v>710.24000000000069</v>
      </c>
      <c r="BC63" s="33">
        <f t="shared" si="17"/>
        <v>-1422.3600000000006</v>
      </c>
      <c r="BD63" s="34">
        <f t="shared" si="17"/>
        <v>-933.69000000000233</v>
      </c>
      <c r="BE63" s="7" t="e">
        <f t="shared" si="18"/>
        <v>#DIV/0!</v>
      </c>
      <c r="BF63" s="7">
        <f t="shared" si="18"/>
        <v>-8.1962310900362587E-2</v>
      </c>
      <c r="BG63" s="7">
        <f t="shared" si="18"/>
        <v>-0.84645707143543891</v>
      </c>
      <c r="BH63" s="7">
        <f t="shared" si="18"/>
        <v>9.3746205221615156E-2</v>
      </c>
      <c r="BI63" s="36">
        <f t="shared" si="18"/>
        <v>-0.21086401231063001</v>
      </c>
      <c r="BJ63" s="37">
        <f t="shared" si="18"/>
        <v>-5.7287605018686148E-2</v>
      </c>
      <c r="BK63" s="38">
        <f t="shared" si="19"/>
        <v>1</v>
      </c>
      <c r="BL63" s="38">
        <f t="shared" si="19"/>
        <v>0.20029172317055555</v>
      </c>
      <c r="BM63" s="38">
        <f t="shared" si="19"/>
        <v>8.4838504037399065E-2</v>
      </c>
      <c r="BN63" s="38">
        <f t="shared" si="19"/>
        <v>0.33311678809815931</v>
      </c>
      <c r="BO63" s="39">
        <f t="shared" si="19"/>
        <v>0.29656464967070528</v>
      </c>
      <c r="BP63" s="40">
        <f t="shared" si="19"/>
        <v>0.29767051501148961</v>
      </c>
      <c r="BQ63" s="38">
        <f t="shared" si="20"/>
        <v>0</v>
      </c>
      <c r="BR63" s="38">
        <f t="shared" si="20"/>
        <v>0.20068262677354365</v>
      </c>
      <c r="BS63" s="38">
        <f t="shared" si="20"/>
        <v>0.41769406851130481</v>
      </c>
      <c r="BT63" s="38">
        <f t="shared" si="20"/>
        <v>0.30967757758085085</v>
      </c>
      <c r="BU63" s="39">
        <f t="shared" si="20"/>
        <v>0.29295150358600552</v>
      </c>
      <c r="BV63" s="40">
        <f t="shared" si="20"/>
        <v>0.28557904071470236</v>
      </c>
      <c r="BW63" s="38">
        <f t="shared" si="21"/>
        <v>1</v>
      </c>
      <c r="BX63" s="38">
        <f t="shared" si="21"/>
        <v>-3.9090360298810189E-4</v>
      </c>
      <c r="BY63" s="38">
        <f t="shared" si="21"/>
        <v>-0.33285556447390574</v>
      </c>
      <c r="BZ63" s="38">
        <f t="shared" si="21"/>
        <v>2.3439210517308462E-2</v>
      </c>
      <c r="CA63" s="39">
        <f t="shared" si="21"/>
        <v>3.6131460846997587E-3</v>
      </c>
      <c r="CB63" s="40">
        <f t="shared" si="21"/>
        <v>1.2091474296787252E-2</v>
      </c>
      <c r="CC63" s="2">
        <f t="shared" si="22"/>
        <v>10000</v>
      </c>
      <c r="CD63" s="2">
        <f t="shared" si="22"/>
        <v>-3.9090360298810189</v>
      </c>
      <c r="CE63" s="2">
        <f t="shared" si="22"/>
        <v>-3328.5556447390572</v>
      </c>
      <c r="CF63" s="2">
        <f t="shared" si="22"/>
        <v>234.39210517308462</v>
      </c>
      <c r="CG63" s="29">
        <f t="shared" si="22"/>
        <v>36.131460846997584</v>
      </c>
      <c r="CH63" s="31">
        <f t="shared" si="22"/>
        <v>120.91474296787253</v>
      </c>
    </row>
    <row r="64" spans="1:86" x14ac:dyDescent="0.2">
      <c r="A64" t="s">
        <v>46</v>
      </c>
      <c r="B64" t="s">
        <v>46</v>
      </c>
      <c r="C64" t="s">
        <v>56</v>
      </c>
      <c r="D64" t="s">
        <v>56</v>
      </c>
      <c r="E64" t="s">
        <v>54</v>
      </c>
      <c r="F64" s="27">
        <f t="shared" si="13"/>
        <v>46069</v>
      </c>
      <c r="G64" s="60" t="s">
        <v>36</v>
      </c>
      <c r="H64" s="28">
        <v>176.46</v>
      </c>
      <c r="I64" s="2">
        <v>8414.7999999999993</v>
      </c>
      <c r="J64" s="2">
        <v>416.7</v>
      </c>
      <c r="K64" s="2">
        <v>34073.33</v>
      </c>
      <c r="L64" s="29">
        <v>28133.82</v>
      </c>
      <c r="M64" s="30">
        <f t="shared" si="0"/>
        <v>71215.11</v>
      </c>
      <c r="N64" t="s">
        <v>49</v>
      </c>
      <c r="O64" t="s">
        <v>49</v>
      </c>
      <c r="P64" t="s">
        <v>56</v>
      </c>
      <c r="Q64" t="s">
        <v>56</v>
      </c>
      <c r="R64" t="s">
        <v>54</v>
      </c>
      <c r="S64" s="27">
        <f t="shared" si="14"/>
        <v>45705</v>
      </c>
      <c r="T64" s="60" t="s">
        <v>36</v>
      </c>
      <c r="U64" s="28">
        <v>64.930000000000007</v>
      </c>
      <c r="V64" s="2">
        <v>10343.26</v>
      </c>
      <c r="W64" s="2">
        <v>562.34</v>
      </c>
      <c r="X64" s="2">
        <v>24381.040000000001</v>
      </c>
      <c r="Y64" s="29">
        <v>26081.98</v>
      </c>
      <c r="Z64" s="31">
        <f t="shared" si="1"/>
        <v>61433.55</v>
      </c>
      <c r="AA64" s="32">
        <f t="shared" si="15"/>
        <v>111.53</v>
      </c>
      <c r="AB64" s="5">
        <f t="shared" si="15"/>
        <v>-1928.4600000000009</v>
      </c>
      <c r="AC64" s="5">
        <f t="shared" si="15"/>
        <v>-145.64000000000004</v>
      </c>
      <c r="AD64" s="5">
        <f t="shared" si="15"/>
        <v>9692.2900000000009</v>
      </c>
      <c r="AE64" s="33">
        <f t="shared" si="15"/>
        <v>2051.84</v>
      </c>
      <c r="AF64" s="34">
        <f t="shared" si="15"/>
        <v>9781.5599999999977</v>
      </c>
      <c r="AG64" s="35">
        <f t="shared" si="16"/>
        <v>1.7176959802864622</v>
      </c>
      <c r="AH64" s="7">
        <f t="shared" si="16"/>
        <v>-0.18644605279186649</v>
      </c>
      <c r="AI64" s="7">
        <f t="shared" si="16"/>
        <v>-0.25898922360137999</v>
      </c>
      <c r="AJ64" s="7">
        <f t="shared" si="16"/>
        <v>0.39753390339378469</v>
      </c>
      <c r="AK64" s="36">
        <f t="shared" si="16"/>
        <v>7.8668874065542571E-2</v>
      </c>
      <c r="AL64" s="37">
        <f t="shared" si="16"/>
        <v>0.15922179330349617</v>
      </c>
      <c r="AM64" s="2">
        <v>176.46</v>
      </c>
      <c r="AN64" s="2">
        <v>1761.94</v>
      </c>
      <c r="AO64" s="2">
        <v>113.09</v>
      </c>
      <c r="AP64" s="2">
        <v>10770.64</v>
      </c>
      <c r="AQ64" s="29">
        <v>8607.27</v>
      </c>
      <c r="AR64" s="31">
        <f t="shared" si="4"/>
        <v>21429.4</v>
      </c>
      <c r="AS64" s="2">
        <v>64.930000000000007</v>
      </c>
      <c r="AT64" s="2">
        <v>2053.41</v>
      </c>
      <c r="AU64" s="2">
        <v>221.42</v>
      </c>
      <c r="AV64" s="2">
        <v>7408.41</v>
      </c>
      <c r="AW64" s="29">
        <v>7694.54</v>
      </c>
      <c r="AX64" s="31">
        <f t="shared" si="5"/>
        <v>17442.71</v>
      </c>
      <c r="AY64" s="5">
        <f t="shared" si="17"/>
        <v>111.53</v>
      </c>
      <c r="AZ64" s="5">
        <f t="shared" si="17"/>
        <v>-291.4699999999998</v>
      </c>
      <c r="BA64" s="5">
        <f t="shared" si="17"/>
        <v>-108.32999999999998</v>
      </c>
      <c r="BB64" s="5">
        <f t="shared" si="17"/>
        <v>3362.2299999999996</v>
      </c>
      <c r="BC64" s="33">
        <f t="shared" si="17"/>
        <v>912.73000000000047</v>
      </c>
      <c r="BD64" s="34">
        <f t="shared" si="17"/>
        <v>3986.6900000000023</v>
      </c>
      <c r="BE64" s="7">
        <f t="shared" si="18"/>
        <v>1.7176959802864622</v>
      </c>
      <c r="BF64" s="7">
        <f t="shared" si="18"/>
        <v>-0.14194437545351382</v>
      </c>
      <c r="BG64" s="7">
        <f t="shared" si="18"/>
        <v>-0.48925119682052204</v>
      </c>
      <c r="BH64" s="7">
        <f t="shared" si="18"/>
        <v>0.45383962280705303</v>
      </c>
      <c r="BI64" s="36">
        <f t="shared" si="18"/>
        <v>0.11862047633776684</v>
      </c>
      <c r="BJ64" s="37">
        <f t="shared" si="18"/>
        <v>0.22855909431504637</v>
      </c>
      <c r="BK64" s="38">
        <f t="shared" si="19"/>
        <v>1</v>
      </c>
      <c r="BL64" s="38">
        <f t="shared" si="19"/>
        <v>0.20938584398916199</v>
      </c>
      <c r="BM64" s="38">
        <f t="shared" si="19"/>
        <v>0.27139428845692348</v>
      </c>
      <c r="BN64" s="38">
        <f t="shared" si="19"/>
        <v>0.31610177226587477</v>
      </c>
      <c r="BO64" s="39">
        <f t="shared" si="19"/>
        <v>0.3059403237811289</v>
      </c>
      <c r="BP64" s="40">
        <f t="shared" si="19"/>
        <v>0.30091086006888146</v>
      </c>
      <c r="BQ64" s="38">
        <f t="shared" si="20"/>
        <v>1</v>
      </c>
      <c r="BR64" s="38">
        <f t="shared" si="20"/>
        <v>0.19852638336462583</v>
      </c>
      <c r="BS64" s="38">
        <f t="shared" si="20"/>
        <v>0.39374755486004903</v>
      </c>
      <c r="BT64" s="38">
        <f t="shared" si="20"/>
        <v>0.30385947441126382</v>
      </c>
      <c r="BU64" s="39">
        <f t="shared" si="20"/>
        <v>0.29501364543642777</v>
      </c>
      <c r="BV64" s="40">
        <f t="shared" si="20"/>
        <v>0.28392808164268546</v>
      </c>
      <c r="BW64" s="38">
        <f t="shared" si="21"/>
        <v>0</v>
      </c>
      <c r="BX64" s="38">
        <f t="shared" si="21"/>
        <v>1.085946062453616E-2</v>
      </c>
      <c r="BY64" s="38">
        <f t="shared" si="21"/>
        <v>-0.12235326640312555</v>
      </c>
      <c r="BZ64" s="38">
        <f t="shared" si="21"/>
        <v>1.2242297854610951E-2</v>
      </c>
      <c r="CA64" s="39">
        <f t="shared" si="21"/>
        <v>1.0926678344701124E-2</v>
      </c>
      <c r="CB64" s="40">
        <f t="shared" si="21"/>
        <v>1.6982778426195999E-2</v>
      </c>
      <c r="CC64" s="2">
        <f t="shared" si="22"/>
        <v>0</v>
      </c>
      <c r="CD64" s="2">
        <f t="shared" si="22"/>
        <v>108.5946062453616</v>
      </c>
      <c r="CE64" s="2">
        <f t="shared" si="22"/>
        <v>-1223.5326640312555</v>
      </c>
      <c r="CF64" s="2">
        <f t="shared" si="22"/>
        <v>122.4229785461095</v>
      </c>
      <c r="CG64" s="29">
        <f t="shared" si="22"/>
        <v>109.26678344701124</v>
      </c>
      <c r="CH64" s="31">
        <f t="shared" si="22"/>
        <v>169.82778426196001</v>
      </c>
    </row>
    <row r="65" spans="1:86" x14ac:dyDescent="0.2">
      <c r="A65" t="s">
        <v>46</v>
      </c>
      <c r="B65" t="s">
        <v>46</v>
      </c>
      <c r="C65" t="s">
        <v>56</v>
      </c>
      <c r="D65" t="s">
        <v>56</v>
      </c>
      <c r="E65" t="s">
        <v>54</v>
      </c>
      <c r="F65" s="27">
        <f t="shared" si="13"/>
        <v>46070</v>
      </c>
      <c r="G65" s="60" t="s">
        <v>37</v>
      </c>
      <c r="H65" s="28">
        <v>84.92</v>
      </c>
      <c r="I65" s="2">
        <v>8710.44</v>
      </c>
      <c r="J65" s="2">
        <v>395.87</v>
      </c>
      <c r="K65" s="2">
        <v>32004.09</v>
      </c>
      <c r="L65" s="29">
        <v>26402.23</v>
      </c>
      <c r="M65" s="30">
        <f t="shared" si="0"/>
        <v>67597.55</v>
      </c>
      <c r="N65" t="s">
        <v>49</v>
      </c>
      <c r="O65" t="s">
        <v>49</v>
      </c>
      <c r="P65" t="s">
        <v>56</v>
      </c>
      <c r="Q65" t="s">
        <v>56</v>
      </c>
      <c r="R65" t="s">
        <v>54</v>
      </c>
      <c r="S65" s="27">
        <f t="shared" si="14"/>
        <v>45706</v>
      </c>
      <c r="T65" s="60" t="s">
        <v>37</v>
      </c>
      <c r="U65" s="28">
        <v>124.93</v>
      </c>
      <c r="V65" s="2">
        <v>9132.4599999999991</v>
      </c>
      <c r="W65" s="2">
        <v>526.08000000000004</v>
      </c>
      <c r="X65" s="2">
        <v>28722.03</v>
      </c>
      <c r="Y65" s="29">
        <v>31266.02</v>
      </c>
      <c r="Z65" s="31">
        <f t="shared" si="1"/>
        <v>69771.520000000004</v>
      </c>
      <c r="AA65" s="32">
        <f t="shared" si="15"/>
        <v>-40.010000000000005</v>
      </c>
      <c r="AB65" s="5">
        <f t="shared" si="15"/>
        <v>-422.01999999999862</v>
      </c>
      <c r="AC65" s="5">
        <f t="shared" si="15"/>
        <v>-130.21000000000004</v>
      </c>
      <c r="AD65" s="5">
        <f t="shared" ref="AD65:AF128" si="23">+K65-X65</f>
        <v>3282.0600000000013</v>
      </c>
      <c r="AE65" s="33">
        <f t="shared" si="23"/>
        <v>-4863.7900000000009</v>
      </c>
      <c r="AF65" s="34">
        <f t="shared" si="23"/>
        <v>-2173.9700000000012</v>
      </c>
      <c r="AG65" s="35">
        <f t="shared" si="16"/>
        <v>-0.32025934523333066</v>
      </c>
      <c r="AH65" s="7">
        <f t="shared" si="16"/>
        <v>-4.6210988057982037E-2</v>
      </c>
      <c r="AI65" s="7">
        <f t="shared" si="16"/>
        <v>-0.24750988442822389</v>
      </c>
      <c r="AJ65" s="7">
        <f t="shared" ref="AJ65:AL128" si="24">AD65/X65</f>
        <v>0.11426977828517</v>
      </c>
      <c r="AK65" s="36">
        <f t="shared" si="24"/>
        <v>-0.15556153293575584</v>
      </c>
      <c r="AL65" s="37">
        <f t="shared" si="24"/>
        <v>-3.1158415353427889E-2</v>
      </c>
      <c r="AM65" s="2">
        <v>84.92</v>
      </c>
      <c r="AN65" s="2">
        <v>1719.6</v>
      </c>
      <c r="AO65" s="2">
        <v>148.34</v>
      </c>
      <c r="AP65" s="2">
        <v>9850.67</v>
      </c>
      <c r="AQ65" s="29">
        <v>8504.9699999999993</v>
      </c>
      <c r="AR65" s="31">
        <f t="shared" si="4"/>
        <v>20308.5</v>
      </c>
      <c r="AS65" s="2">
        <v>124.93</v>
      </c>
      <c r="AT65" s="2">
        <v>1777.68</v>
      </c>
      <c r="AU65" s="2">
        <v>247.03</v>
      </c>
      <c r="AV65" s="2">
        <v>8724.94</v>
      </c>
      <c r="AW65" s="29">
        <v>8718.8700000000008</v>
      </c>
      <c r="AX65" s="31">
        <f t="shared" si="5"/>
        <v>19593.450000000004</v>
      </c>
      <c r="AY65" s="5">
        <f t="shared" si="17"/>
        <v>-40.010000000000005</v>
      </c>
      <c r="AZ65" s="5">
        <f t="shared" si="17"/>
        <v>-58.080000000000155</v>
      </c>
      <c r="BA65" s="5">
        <f t="shared" si="17"/>
        <v>-98.69</v>
      </c>
      <c r="BB65" s="5">
        <f t="shared" ref="BB65:BD128" si="25">+AP65-AV65</f>
        <v>1125.7299999999996</v>
      </c>
      <c r="BC65" s="33">
        <f t="shared" si="25"/>
        <v>-213.90000000000146</v>
      </c>
      <c r="BD65" s="34">
        <f t="shared" si="25"/>
        <v>715.04999999999563</v>
      </c>
      <c r="BE65" s="7">
        <f t="shared" si="18"/>
        <v>-0.32025934523333066</v>
      </c>
      <c r="BF65" s="7">
        <f t="shared" si="18"/>
        <v>-3.2671796948832273E-2</v>
      </c>
      <c r="BG65" s="7">
        <f t="shared" si="18"/>
        <v>-0.39950613285835729</v>
      </c>
      <c r="BH65" s="7">
        <f t="shared" ref="BH65:BJ128" si="26">BB65/AV65</f>
        <v>0.12902438297569949</v>
      </c>
      <c r="BI65" s="36">
        <f t="shared" si="26"/>
        <v>-2.4532995674898403E-2</v>
      </c>
      <c r="BJ65" s="37">
        <f t="shared" si="26"/>
        <v>3.6494338669299971E-2</v>
      </c>
      <c r="BK65" s="38">
        <f t="shared" si="19"/>
        <v>1</v>
      </c>
      <c r="BL65" s="38">
        <f t="shared" si="19"/>
        <v>0.19741827048920604</v>
      </c>
      <c r="BM65" s="38">
        <f t="shared" si="19"/>
        <v>0.3747189734003587</v>
      </c>
      <c r="BN65" s="38">
        <f t="shared" ref="BN65:BP128" si="27">IFERROR(AP65/K65,0)</f>
        <v>0.30779409756690473</v>
      </c>
      <c r="BO65" s="39">
        <f t="shared" si="27"/>
        <v>0.32213074425910232</v>
      </c>
      <c r="BP65" s="40">
        <f t="shared" si="27"/>
        <v>0.300432486088623</v>
      </c>
      <c r="BQ65" s="38">
        <f t="shared" si="20"/>
        <v>1</v>
      </c>
      <c r="BR65" s="38">
        <f t="shared" si="20"/>
        <v>0.19465510935717215</v>
      </c>
      <c r="BS65" s="38">
        <f t="shared" si="20"/>
        <v>0.46956736618004863</v>
      </c>
      <c r="BT65" s="38">
        <f t="shared" ref="BT65:BV128" si="28">IFERROR(AV65/X65,0)</f>
        <v>0.30377170415879384</v>
      </c>
      <c r="BU65" s="39">
        <f t="shared" si="28"/>
        <v>0.27886088475603871</v>
      </c>
      <c r="BV65" s="40">
        <f t="shared" si="28"/>
        <v>0.28082303495752997</v>
      </c>
      <c r="BW65" s="38">
        <f t="shared" si="21"/>
        <v>0</v>
      </c>
      <c r="BX65" s="38">
        <f t="shared" si="21"/>
        <v>2.7631611320338978E-3</v>
      </c>
      <c r="BY65" s="38">
        <f t="shared" si="21"/>
        <v>-9.4848392779689927E-2</v>
      </c>
      <c r="BZ65" s="38">
        <f t="shared" ref="BZ65:CB128" si="29">+BN65-BT65</f>
        <v>4.0223934081108914E-3</v>
      </c>
      <c r="CA65" s="39">
        <f t="shared" si="29"/>
        <v>4.3269859503063612E-2</v>
      </c>
      <c r="CB65" s="40">
        <f t="shared" si="29"/>
        <v>1.9609451131093025E-2</v>
      </c>
      <c r="CC65" s="2">
        <f t="shared" si="22"/>
        <v>0</v>
      </c>
      <c r="CD65" s="2">
        <f t="shared" si="22"/>
        <v>27.631611320338976</v>
      </c>
      <c r="CE65" s="2">
        <f t="shared" si="22"/>
        <v>-948.48392779689925</v>
      </c>
      <c r="CF65" s="2">
        <f t="shared" ref="CF65:CH128" si="30">BZ65*10000</f>
        <v>40.223934081108915</v>
      </c>
      <c r="CG65" s="29">
        <f t="shared" si="30"/>
        <v>432.69859503063611</v>
      </c>
      <c r="CH65" s="31">
        <f t="shared" si="30"/>
        <v>196.09451131093024</v>
      </c>
    </row>
    <row r="66" spans="1:86" x14ac:dyDescent="0.2">
      <c r="A66" t="s">
        <v>46</v>
      </c>
      <c r="B66" t="s">
        <v>46</v>
      </c>
      <c r="C66" t="s">
        <v>56</v>
      </c>
      <c r="D66" t="s">
        <v>56</v>
      </c>
      <c r="E66" t="s">
        <v>54</v>
      </c>
      <c r="F66" s="27">
        <f t="shared" si="13"/>
        <v>46071</v>
      </c>
      <c r="G66" s="60" t="s">
        <v>38</v>
      </c>
      <c r="H66" s="28">
        <v>39.979999999999997</v>
      </c>
      <c r="I66" s="2">
        <v>10608.95</v>
      </c>
      <c r="J66" s="2">
        <v>764.21</v>
      </c>
      <c r="K66" s="2">
        <v>34057.07</v>
      </c>
      <c r="L66" s="29">
        <v>29703.43</v>
      </c>
      <c r="M66" s="30">
        <f t="shared" si="0"/>
        <v>75173.64</v>
      </c>
      <c r="N66" t="s">
        <v>49</v>
      </c>
      <c r="O66" t="s">
        <v>49</v>
      </c>
      <c r="P66" t="s">
        <v>56</v>
      </c>
      <c r="Q66" t="s">
        <v>56</v>
      </c>
      <c r="R66" t="s">
        <v>54</v>
      </c>
      <c r="S66" s="27">
        <f t="shared" si="14"/>
        <v>45707</v>
      </c>
      <c r="T66" s="60" t="s">
        <v>38</v>
      </c>
      <c r="U66" s="28">
        <v>77</v>
      </c>
      <c r="V66" s="2">
        <v>11481.73</v>
      </c>
      <c r="W66" s="2">
        <v>733.77</v>
      </c>
      <c r="X66" s="2">
        <v>38256.14</v>
      </c>
      <c r="Y66" s="29">
        <v>36966.089999999997</v>
      </c>
      <c r="Z66" s="31">
        <f t="shared" si="1"/>
        <v>87514.73</v>
      </c>
      <c r="AA66" s="32">
        <f t="shared" ref="AA66:AF129" si="31">+H66-U66</f>
        <v>-37.020000000000003</v>
      </c>
      <c r="AB66" s="5">
        <f t="shared" si="31"/>
        <v>-872.77999999999884</v>
      </c>
      <c r="AC66" s="5">
        <f t="shared" si="31"/>
        <v>30.440000000000055</v>
      </c>
      <c r="AD66" s="5">
        <f t="shared" si="23"/>
        <v>-4199.07</v>
      </c>
      <c r="AE66" s="33">
        <f t="shared" si="23"/>
        <v>-7262.6599999999962</v>
      </c>
      <c r="AF66" s="34">
        <f t="shared" si="23"/>
        <v>-12341.089999999997</v>
      </c>
      <c r="AG66" s="35">
        <f t="shared" ref="AG66:AL129" si="32">AA66/U66</f>
        <v>-0.48077922077922081</v>
      </c>
      <c r="AH66" s="7">
        <f t="shared" si="32"/>
        <v>-7.6014677230695979E-2</v>
      </c>
      <c r="AI66" s="7">
        <f t="shared" si="32"/>
        <v>4.1484388841190094E-2</v>
      </c>
      <c r="AJ66" s="7">
        <f t="shared" si="24"/>
        <v>-0.10976198853308253</v>
      </c>
      <c r="AK66" s="36">
        <f t="shared" si="24"/>
        <v>-0.19646816852959015</v>
      </c>
      <c r="AL66" s="37">
        <f t="shared" si="24"/>
        <v>-0.1410172893180382</v>
      </c>
      <c r="AM66" s="2">
        <v>39.979999999999997</v>
      </c>
      <c r="AN66" s="2">
        <v>2210.66</v>
      </c>
      <c r="AO66" s="2">
        <v>293.37</v>
      </c>
      <c r="AP66" s="2">
        <v>10698.84</v>
      </c>
      <c r="AQ66" s="29">
        <v>8882.77</v>
      </c>
      <c r="AR66" s="31">
        <f t="shared" si="4"/>
        <v>22125.620000000003</v>
      </c>
      <c r="AS66" s="2">
        <v>77</v>
      </c>
      <c r="AT66" s="2">
        <v>2279.81</v>
      </c>
      <c r="AU66" s="2">
        <v>279.92</v>
      </c>
      <c r="AV66" s="2">
        <v>11761.21</v>
      </c>
      <c r="AW66" s="29">
        <v>10732.21</v>
      </c>
      <c r="AX66" s="31">
        <f t="shared" si="5"/>
        <v>25130.149999999998</v>
      </c>
      <c r="AY66" s="5">
        <f t="shared" ref="AY66:BD129" si="33">+AM66-AS66</f>
        <v>-37.020000000000003</v>
      </c>
      <c r="AZ66" s="5">
        <f t="shared" si="33"/>
        <v>-69.150000000000091</v>
      </c>
      <c r="BA66" s="5">
        <f t="shared" si="33"/>
        <v>13.449999999999989</v>
      </c>
      <c r="BB66" s="5">
        <f t="shared" si="25"/>
        <v>-1062.369999999999</v>
      </c>
      <c r="BC66" s="33">
        <f t="shared" si="25"/>
        <v>-1849.4399999999987</v>
      </c>
      <c r="BD66" s="34">
        <f t="shared" si="25"/>
        <v>-3004.5299999999952</v>
      </c>
      <c r="BE66" s="7">
        <f t="shared" ref="BE66:BJ129" si="34">AY66/AS66</f>
        <v>-0.48077922077922081</v>
      </c>
      <c r="BF66" s="7">
        <f t="shared" si="34"/>
        <v>-3.0331474991337037E-2</v>
      </c>
      <c r="BG66" s="7">
        <f t="shared" si="34"/>
        <v>4.8049442697913648E-2</v>
      </c>
      <c r="BH66" s="7">
        <f t="shared" si="26"/>
        <v>-9.0328291051685924E-2</v>
      </c>
      <c r="BI66" s="36">
        <f t="shared" si="26"/>
        <v>-0.17232610990653358</v>
      </c>
      <c r="BJ66" s="37">
        <f t="shared" si="26"/>
        <v>-0.11955877700690189</v>
      </c>
      <c r="BK66" s="38">
        <f t="shared" ref="BK66:BP129" si="35">IFERROR(AM66/H66,0)</f>
        <v>1</v>
      </c>
      <c r="BL66" s="38">
        <f t="shared" si="35"/>
        <v>0.20837688932457968</v>
      </c>
      <c r="BM66" s="38">
        <f t="shared" si="35"/>
        <v>0.38388662802109369</v>
      </c>
      <c r="BN66" s="38">
        <f t="shared" si="27"/>
        <v>0.3141444639835429</v>
      </c>
      <c r="BO66" s="39">
        <f t="shared" si="27"/>
        <v>0.29904862839072793</v>
      </c>
      <c r="BP66" s="40">
        <f t="shared" si="27"/>
        <v>0.29432684116400382</v>
      </c>
      <c r="BQ66" s="38">
        <f t="shared" ref="BQ66:BV129" si="36">IFERROR(AS66/U66,0)</f>
        <v>1</v>
      </c>
      <c r="BR66" s="38">
        <f t="shared" si="36"/>
        <v>0.19855979891532025</v>
      </c>
      <c r="BS66" s="38">
        <f t="shared" si="36"/>
        <v>0.38148193575643596</v>
      </c>
      <c r="BT66" s="38">
        <f t="shared" si="28"/>
        <v>0.3074332643073765</v>
      </c>
      <c r="BU66" s="39">
        <f t="shared" si="28"/>
        <v>0.29032580941073294</v>
      </c>
      <c r="BV66" s="40">
        <f t="shared" si="28"/>
        <v>0.28715337406628577</v>
      </c>
      <c r="BW66" s="38">
        <f t="shared" ref="BW66:CB129" si="37">+BK66-BQ66</f>
        <v>0</v>
      </c>
      <c r="BX66" s="38">
        <f t="shared" si="37"/>
        <v>9.8170904092594324E-3</v>
      </c>
      <c r="BY66" s="38">
        <f t="shared" si="37"/>
        <v>2.4046922646577262E-3</v>
      </c>
      <c r="BZ66" s="38">
        <f t="shared" si="29"/>
        <v>6.7111996761664017E-3</v>
      </c>
      <c r="CA66" s="39">
        <f t="shared" si="29"/>
        <v>8.7228189799949951E-3</v>
      </c>
      <c r="CB66" s="40">
        <f t="shared" si="29"/>
        <v>7.1734670977180448E-3</v>
      </c>
      <c r="CC66" s="2">
        <f t="shared" ref="CC66:CH129" si="38">BW66*10000</f>
        <v>0</v>
      </c>
      <c r="CD66" s="2">
        <f t="shared" si="38"/>
        <v>98.170904092594327</v>
      </c>
      <c r="CE66" s="2">
        <f t="shared" si="38"/>
        <v>24.046922646577261</v>
      </c>
      <c r="CF66" s="2">
        <f t="shared" si="30"/>
        <v>67.111996761664017</v>
      </c>
      <c r="CG66" s="29">
        <f t="shared" si="30"/>
        <v>87.228189799949945</v>
      </c>
      <c r="CH66" s="31">
        <f t="shared" si="30"/>
        <v>71.734670977180443</v>
      </c>
    </row>
    <row r="67" spans="1:86" x14ac:dyDescent="0.2">
      <c r="A67" t="s">
        <v>46</v>
      </c>
      <c r="B67" t="s">
        <v>46</v>
      </c>
      <c r="C67" t="s">
        <v>56</v>
      </c>
      <c r="D67" t="s">
        <v>56</v>
      </c>
      <c r="E67" t="s">
        <v>54</v>
      </c>
      <c r="F67" s="27">
        <f t="shared" si="13"/>
        <v>46072</v>
      </c>
      <c r="G67" s="60" t="s">
        <v>39</v>
      </c>
      <c r="H67" s="28">
        <v>124.87</v>
      </c>
      <c r="I67" s="2">
        <v>16614.919999999998</v>
      </c>
      <c r="J67" s="2">
        <v>650.95000000000005</v>
      </c>
      <c r="K67" s="2">
        <v>37978.699999999997</v>
      </c>
      <c r="L67" s="29">
        <v>43330.64</v>
      </c>
      <c r="M67" s="30">
        <f t="shared" si="0"/>
        <v>98700.079999999987</v>
      </c>
      <c r="N67" t="s">
        <v>49</v>
      </c>
      <c r="O67" t="s">
        <v>49</v>
      </c>
      <c r="P67" t="s">
        <v>56</v>
      </c>
      <c r="Q67" t="s">
        <v>56</v>
      </c>
      <c r="R67" t="s">
        <v>54</v>
      </c>
      <c r="S67" s="27">
        <f t="shared" si="14"/>
        <v>45708</v>
      </c>
      <c r="T67" s="60" t="s">
        <v>39</v>
      </c>
      <c r="U67" s="28">
        <v>94.6</v>
      </c>
      <c r="V67" s="2">
        <v>14489.39</v>
      </c>
      <c r="W67" s="2">
        <v>1142.81</v>
      </c>
      <c r="X67" s="2">
        <v>50511.66</v>
      </c>
      <c r="Y67" s="29">
        <v>41979.81</v>
      </c>
      <c r="Z67" s="31">
        <f t="shared" si="1"/>
        <v>108218.27</v>
      </c>
      <c r="AA67" s="32">
        <f t="shared" si="31"/>
        <v>30.27000000000001</v>
      </c>
      <c r="AB67" s="5">
        <f t="shared" si="31"/>
        <v>2125.5299999999988</v>
      </c>
      <c r="AC67" s="5">
        <f t="shared" si="31"/>
        <v>-491.8599999999999</v>
      </c>
      <c r="AD67" s="5">
        <f t="shared" si="23"/>
        <v>-12532.960000000006</v>
      </c>
      <c r="AE67" s="33">
        <f t="shared" si="23"/>
        <v>1350.8300000000017</v>
      </c>
      <c r="AF67" s="34">
        <f t="shared" si="23"/>
        <v>-9518.1900000000169</v>
      </c>
      <c r="AG67" s="35">
        <f t="shared" si="32"/>
        <v>0.31997885835095152</v>
      </c>
      <c r="AH67" s="7">
        <f t="shared" si="32"/>
        <v>0.14669561658565328</v>
      </c>
      <c r="AI67" s="7">
        <f t="shared" si="32"/>
        <v>-0.43039525380421934</v>
      </c>
      <c r="AJ67" s="7">
        <f t="shared" si="24"/>
        <v>-0.24812013701390936</v>
      </c>
      <c r="AK67" s="36">
        <f t="shared" si="24"/>
        <v>3.2178087513974024E-2</v>
      </c>
      <c r="AL67" s="37">
        <f t="shared" si="24"/>
        <v>-8.7953632967889953E-2</v>
      </c>
      <c r="AM67" s="2">
        <v>124.87</v>
      </c>
      <c r="AN67" s="2">
        <v>3644.79</v>
      </c>
      <c r="AO67" s="2">
        <v>192.14</v>
      </c>
      <c r="AP67" s="2">
        <v>11999.3</v>
      </c>
      <c r="AQ67" s="29">
        <v>13027.69</v>
      </c>
      <c r="AR67" s="31">
        <f t="shared" si="4"/>
        <v>28988.79</v>
      </c>
      <c r="AS67" s="2">
        <v>94.6</v>
      </c>
      <c r="AT67" s="2">
        <v>2909.03</v>
      </c>
      <c r="AU67" s="2">
        <v>500.07</v>
      </c>
      <c r="AV67" s="2">
        <v>15685.75</v>
      </c>
      <c r="AW67" s="29">
        <v>11989.38</v>
      </c>
      <c r="AX67" s="31">
        <f t="shared" si="5"/>
        <v>31178.83</v>
      </c>
      <c r="AY67" s="5">
        <f t="shared" si="33"/>
        <v>30.27000000000001</v>
      </c>
      <c r="AZ67" s="5">
        <f t="shared" si="33"/>
        <v>735.75999999999976</v>
      </c>
      <c r="BA67" s="5">
        <f t="shared" si="33"/>
        <v>-307.93</v>
      </c>
      <c r="BB67" s="5">
        <f t="shared" si="25"/>
        <v>-3686.4500000000007</v>
      </c>
      <c r="BC67" s="33">
        <f t="shared" si="25"/>
        <v>1038.3100000000013</v>
      </c>
      <c r="BD67" s="34">
        <f t="shared" si="25"/>
        <v>-2190.0400000000009</v>
      </c>
      <c r="BE67" s="7">
        <f t="shared" si="34"/>
        <v>0.31997885835095152</v>
      </c>
      <c r="BF67" s="7">
        <f t="shared" si="34"/>
        <v>0.25292279557103214</v>
      </c>
      <c r="BG67" s="7">
        <f t="shared" si="34"/>
        <v>-0.61577379166916635</v>
      </c>
      <c r="BH67" s="7">
        <f t="shared" si="26"/>
        <v>-0.23501904594934897</v>
      </c>
      <c r="BI67" s="36">
        <f t="shared" si="26"/>
        <v>8.660247652505812E-2</v>
      </c>
      <c r="BJ67" s="37">
        <f t="shared" si="26"/>
        <v>-7.0241250232930513E-2</v>
      </c>
      <c r="BK67" s="38">
        <f t="shared" si="35"/>
        <v>1</v>
      </c>
      <c r="BL67" s="38">
        <f t="shared" si="35"/>
        <v>0.21936849530422056</v>
      </c>
      <c r="BM67" s="38">
        <f t="shared" si="35"/>
        <v>0.29516859973884318</v>
      </c>
      <c r="BN67" s="38">
        <f t="shared" si="27"/>
        <v>0.31594814988401393</v>
      </c>
      <c r="BO67" s="39">
        <f t="shared" si="27"/>
        <v>0.30065768703162477</v>
      </c>
      <c r="BP67" s="40">
        <f t="shared" si="27"/>
        <v>0.29370584096791008</v>
      </c>
      <c r="BQ67" s="38">
        <f t="shared" si="36"/>
        <v>1</v>
      </c>
      <c r="BR67" s="38">
        <f t="shared" si="36"/>
        <v>0.20076966663192863</v>
      </c>
      <c r="BS67" s="38">
        <f t="shared" si="36"/>
        <v>0.43757930014613106</v>
      </c>
      <c r="BT67" s="38">
        <f t="shared" si="28"/>
        <v>0.31053721061632106</v>
      </c>
      <c r="BU67" s="39">
        <f t="shared" si="28"/>
        <v>0.28559871995609315</v>
      </c>
      <c r="BV67" s="40">
        <f t="shared" si="28"/>
        <v>0.28811059352547402</v>
      </c>
      <c r="BW67" s="38">
        <f t="shared" si="37"/>
        <v>0</v>
      </c>
      <c r="BX67" s="38">
        <f t="shared" si="37"/>
        <v>1.8598828672291928E-2</v>
      </c>
      <c r="BY67" s="38">
        <f t="shared" si="37"/>
        <v>-0.14241070040728787</v>
      </c>
      <c r="BZ67" s="38">
        <f t="shared" si="29"/>
        <v>5.4109392676928714E-3</v>
      </c>
      <c r="CA67" s="39">
        <f t="shared" si="29"/>
        <v>1.5058967075531615E-2</v>
      </c>
      <c r="CB67" s="40">
        <f t="shared" si="29"/>
        <v>5.5952474424360576E-3</v>
      </c>
      <c r="CC67" s="2">
        <f t="shared" si="38"/>
        <v>0</v>
      </c>
      <c r="CD67" s="2">
        <f t="shared" si="38"/>
        <v>185.98828672291927</v>
      </c>
      <c r="CE67" s="2">
        <f t="shared" si="38"/>
        <v>-1424.1070040728787</v>
      </c>
      <c r="CF67" s="2">
        <f t="shared" si="30"/>
        <v>54.109392676928714</v>
      </c>
      <c r="CG67" s="29">
        <f t="shared" si="30"/>
        <v>150.58967075531615</v>
      </c>
      <c r="CH67" s="31">
        <f t="shared" si="30"/>
        <v>55.952474424360574</v>
      </c>
    </row>
    <row r="68" spans="1:86" x14ac:dyDescent="0.2">
      <c r="A68" t="s">
        <v>46</v>
      </c>
      <c r="B68" t="s">
        <v>46</v>
      </c>
      <c r="C68" t="s">
        <v>56</v>
      </c>
      <c r="D68" t="s">
        <v>56</v>
      </c>
      <c r="E68" t="s">
        <v>54</v>
      </c>
      <c r="F68" s="27">
        <f t="shared" si="13"/>
        <v>46073</v>
      </c>
      <c r="G68" s="60" t="s">
        <v>40</v>
      </c>
      <c r="H68" s="28">
        <v>157.21</v>
      </c>
      <c r="I68" s="2">
        <v>18368.689999999999</v>
      </c>
      <c r="J68" s="2">
        <v>392.08</v>
      </c>
      <c r="K68" s="2">
        <v>50872.87</v>
      </c>
      <c r="L68" s="29">
        <v>37461.99</v>
      </c>
      <c r="M68" s="30">
        <f t="shared" si="0"/>
        <v>107252.84</v>
      </c>
      <c r="N68" t="s">
        <v>49</v>
      </c>
      <c r="O68" t="s">
        <v>49</v>
      </c>
      <c r="P68" t="s">
        <v>56</v>
      </c>
      <c r="Q68" t="s">
        <v>56</v>
      </c>
      <c r="R68" t="s">
        <v>54</v>
      </c>
      <c r="S68" s="27">
        <f t="shared" si="14"/>
        <v>45709</v>
      </c>
      <c r="T68" s="60" t="s">
        <v>40</v>
      </c>
      <c r="U68" s="28">
        <v>29.94</v>
      </c>
      <c r="V68" s="2">
        <v>16689</v>
      </c>
      <c r="W68" s="2">
        <v>1838.5</v>
      </c>
      <c r="X68" s="2">
        <v>48914.91</v>
      </c>
      <c r="Y68" s="29">
        <v>34402.94</v>
      </c>
      <c r="Z68" s="31">
        <f t="shared" si="1"/>
        <v>101875.29000000001</v>
      </c>
      <c r="AA68" s="32">
        <f t="shared" si="31"/>
        <v>127.27000000000001</v>
      </c>
      <c r="AB68" s="5">
        <f t="shared" si="31"/>
        <v>1679.6899999999987</v>
      </c>
      <c r="AC68" s="5">
        <f t="shared" si="31"/>
        <v>-1446.42</v>
      </c>
      <c r="AD68" s="5">
        <f t="shared" si="23"/>
        <v>1957.9599999999991</v>
      </c>
      <c r="AE68" s="33">
        <f t="shared" si="23"/>
        <v>3059.0499999999956</v>
      </c>
      <c r="AF68" s="34">
        <f t="shared" si="23"/>
        <v>5377.5499999999884</v>
      </c>
      <c r="AG68" s="35">
        <f t="shared" si="32"/>
        <v>4.250835003340014</v>
      </c>
      <c r="AH68" s="7">
        <f t="shared" si="32"/>
        <v>0.10064653364491573</v>
      </c>
      <c r="AI68" s="7">
        <f t="shared" si="32"/>
        <v>-0.78673918955670386</v>
      </c>
      <c r="AJ68" s="7">
        <f t="shared" si="24"/>
        <v>4.0027876980658843E-2</v>
      </c>
      <c r="AK68" s="36">
        <f t="shared" si="24"/>
        <v>8.8918272682508973E-2</v>
      </c>
      <c r="AL68" s="37">
        <f t="shared" si="24"/>
        <v>5.2785616610269162E-2</v>
      </c>
      <c r="AM68" s="2">
        <v>157.21</v>
      </c>
      <c r="AN68" s="2">
        <v>3761.73</v>
      </c>
      <c r="AO68" s="2">
        <v>21.43</v>
      </c>
      <c r="AP68" s="2">
        <v>15986.98</v>
      </c>
      <c r="AQ68" s="29">
        <v>11442.33</v>
      </c>
      <c r="AR68" s="31">
        <f t="shared" si="4"/>
        <v>31369.68</v>
      </c>
      <c r="AS68" s="2">
        <v>29.94</v>
      </c>
      <c r="AT68" s="2">
        <v>3407.29</v>
      </c>
      <c r="AU68" s="2">
        <v>774.57</v>
      </c>
      <c r="AV68" s="2">
        <v>14947</v>
      </c>
      <c r="AW68" s="29">
        <v>9875.3700000000008</v>
      </c>
      <c r="AX68" s="31">
        <f t="shared" si="5"/>
        <v>29034.17</v>
      </c>
      <c r="AY68" s="5">
        <f t="shared" si="33"/>
        <v>127.27000000000001</v>
      </c>
      <c r="AZ68" s="5">
        <f t="shared" si="33"/>
        <v>354.44000000000005</v>
      </c>
      <c r="BA68" s="5">
        <f t="shared" si="33"/>
        <v>-753.1400000000001</v>
      </c>
      <c r="BB68" s="5">
        <f t="shared" si="25"/>
        <v>1039.9799999999996</v>
      </c>
      <c r="BC68" s="33">
        <f t="shared" si="25"/>
        <v>1566.9599999999991</v>
      </c>
      <c r="BD68" s="34">
        <f t="shared" si="25"/>
        <v>2335.510000000002</v>
      </c>
      <c r="BE68" s="7">
        <f t="shared" si="34"/>
        <v>4.250835003340014</v>
      </c>
      <c r="BF68" s="7">
        <f t="shared" si="34"/>
        <v>0.10402401908848383</v>
      </c>
      <c r="BG68" s="7">
        <f t="shared" si="34"/>
        <v>-0.97233303639438662</v>
      </c>
      <c r="BH68" s="7">
        <f t="shared" si="26"/>
        <v>6.9577841707366E-2</v>
      </c>
      <c r="BI68" s="36">
        <f t="shared" si="26"/>
        <v>0.15867354843413453</v>
      </c>
      <c r="BJ68" s="37">
        <f t="shared" si="26"/>
        <v>8.0440047020459066E-2</v>
      </c>
      <c r="BK68" s="38">
        <f t="shared" si="35"/>
        <v>1</v>
      </c>
      <c r="BL68" s="38">
        <f t="shared" si="35"/>
        <v>0.20479032527632621</v>
      </c>
      <c r="BM68" s="38">
        <f t="shared" si="35"/>
        <v>5.4657212813711491E-2</v>
      </c>
      <c r="BN68" s="38">
        <f t="shared" si="27"/>
        <v>0.31425355007492201</v>
      </c>
      <c r="BO68" s="39">
        <f t="shared" si="27"/>
        <v>0.30543839235449055</v>
      </c>
      <c r="BP68" s="40">
        <f t="shared" si="27"/>
        <v>0.29248344379505475</v>
      </c>
      <c r="BQ68" s="38">
        <f t="shared" si="36"/>
        <v>1</v>
      </c>
      <c r="BR68" s="38">
        <f t="shared" si="36"/>
        <v>0.20416382048055606</v>
      </c>
      <c r="BS68" s="38">
        <f t="shared" si="36"/>
        <v>0.42130541202066907</v>
      </c>
      <c r="BT68" s="38">
        <f t="shared" si="28"/>
        <v>0.30557145050455986</v>
      </c>
      <c r="BU68" s="39">
        <f t="shared" si="28"/>
        <v>0.28705017652561088</v>
      </c>
      <c r="BV68" s="40">
        <f t="shared" si="28"/>
        <v>0.28499717644975536</v>
      </c>
      <c r="BW68" s="38">
        <f t="shared" si="37"/>
        <v>0</v>
      </c>
      <c r="BX68" s="38">
        <f t="shared" si="37"/>
        <v>6.2650479577014417E-4</v>
      </c>
      <c r="BY68" s="38">
        <f t="shared" si="37"/>
        <v>-0.36664819920695757</v>
      </c>
      <c r="BZ68" s="38">
        <f t="shared" si="29"/>
        <v>8.6820995703621451E-3</v>
      </c>
      <c r="CA68" s="39">
        <f t="shared" si="29"/>
        <v>1.8388215828879673E-2</v>
      </c>
      <c r="CB68" s="40">
        <f t="shared" si="29"/>
        <v>7.4862673452993911E-3</v>
      </c>
      <c r="CC68" s="2">
        <f t="shared" si="38"/>
        <v>0</v>
      </c>
      <c r="CD68" s="2">
        <f t="shared" si="38"/>
        <v>6.2650479577014417</v>
      </c>
      <c r="CE68" s="2">
        <f t="shared" si="38"/>
        <v>-3666.4819920695759</v>
      </c>
      <c r="CF68" s="2">
        <f t="shared" si="30"/>
        <v>86.820995703621449</v>
      </c>
      <c r="CG68" s="29">
        <f t="shared" si="30"/>
        <v>183.88215828879672</v>
      </c>
      <c r="CH68" s="31">
        <f t="shared" si="30"/>
        <v>74.862673452993917</v>
      </c>
    </row>
    <row r="69" spans="1:86" ht="13.5" thickBot="1" x14ac:dyDescent="0.25">
      <c r="A69" t="s">
        <v>46</v>
      </c>
      <c r="B69" t="s">
        <v>46</v>
      </c>
      <c r="C69" t="s">
        <v>56</v>
      </c>
      <c r="D69" t="s">
        <v>56</v>
      </c>
      <c r="E69" t="s">
        <v>54</v>
      </c>
      <c r="F69" s="41">
        <f t="shared" si="13"/>
        <v>46074</v>
      </c>
      <c r="G69" s="61" t="s">
        <v>41</v>
      </c>
      <c r="H69" s="43">
        <v>19.989999999999998</v>
      </c>
      <c r="I69" s="44">
        <v>17679.810000000001</v>
      </c>
      <c r="J69" s="44">
        <v>1138.98</v>
      </c>
      <c r="K69" s="44">
        <v>54003.1</v>
      </c>
      <c r="L69" s="45">
        <v>38384.519999999997</v>
      </c>
      <c r="M69" s="46">
        <f t="shared" si="0"/>
        <v>111226.4</v>
      </c>
      <c r="N69" t="s">
        <v>49</v>
      </c>
      <c r="O69" t="s">
        <v>49</v>
      </c>
      <c r="P69" t="s">
        <v>56</v>
      </c>
      <c r="Q69" t="s">
        <v>56</v>
      </c>
      <c r="R69" t="s">
        <v>54</v>
      </c>
      <c r="S69" s="41">
        <f t="shared" si="14"/>
        <v>45710</v>
      </c>
      <c r="T69" s="61" t="s">
        <v>41</v>
      </c>
      <c r="U69" s="43">
        <v>19.989999999999998</v>
      </c>
      <c r="V69" s="44">
        <v>19932.91</v>
      </c>
      <c r="W69" s="44">
        <v>1590.49</v>
      </c>
      <c r="X69" s="44">
        <v>56069.47</v>
      </c>
      <c r="Y69" s="45">
        <v>48957.17</v>
      </c>
      <c r="Z69" s="47">
        <f t="shared" si="1"/>
        <v>126570.03</v>
      </c>
      <c r="AA69" s="48">
        <f t="shared" si="31"/>
        <v>0</v>
      </c>
      <c r="AB69" s="49">
        <f t="shared" si="31"/>
        <v>-2253.0999999999985</v>
      </c>
      <c r="AC69" s="49">
        <f t="shared" si="31"/>
        <v>-451.51</v>
      </c>
      <c r="AD69" s="49">
        <f t="shared" si="23"/>
        <v>-2066.3700000000026</v>
      </c>
      <c r="AE69" s="50">
        <f t="shared" si="23"/>
        <v>-10572.650000000001</v>
      </c>
      <c r="AF69" s="51">
        <f t="shared" si="23"/>
        <v>-15343.630000000005</v>
      </c>
      <c r="AG69" s="52">
        <f t="shared" si="32"/>
        <v>0</v>
      </c>
      <c r="AH69" s="53">
        <f t="shared" si="32"/>
        <v>-0.11303417313377719</v>
      </c>
      <c r="AI69" s="53">
        <f t="shared" si="32"/>
        <v>-0.28388106809851049</v>
      </c>
      <c r="AJ69" s="53">
        <f t="shared" si="24"/>
        <v>-3.6853745897722993E-2</v>
      </c>
      <c r="AK69" s="54">
        <f t="shared" si="24"/>
        <v>-0.21595713150903129</v>
      </c>
      <c r="AL69" s="55">
        <f t="shared" si="24"/>
        <v>-0.12122640723084292</v>
      </c>
      <c r="AM69" s="44">
        <v>19.989999999999998</v>
      </c>
      <c r="AN69" s="44">
        <v>3840.87</v>
      </c>
      <c r="AO69" s="44">
        <v>470.54</v>
      </c>
      <c r="AP69" s="44">
        <v>17303.259999999998</v>
      </c>
      <c r="AQ69" s="45">
        <v>12149.75</v>
      </c>
      <c r="AR69" s="47">
        <f t="shared" si="4"/>
        <v>33784.409999999996</v>
      </c>
      <c r="AS69" s="44">
        <v>19.989999999999998</v>
      </c>
      <c r="AT69" s="44">
        <v>4011.6</v>
      </c>
      <c r="AU69" s="44">
        <v>699.94</v>
      </c>
      <c r="AV69" s="44">
        <v>17611.080000000002</v>
      </c>
      <c r="AW69" s="45">
        <v>14228.62</v>
      </c>
      <c r="AX69" s="47">
        <f t="shared" si="5"/>
        <v>36571.230000000003</v>
      </c>
      <c r="AY69" s="49">
        <f t="shared" si="33"/>
        <v>0</v>
      </c>
      <c r="AZ69" s="49">
        <f t="shared" si="33"/>
        <v>-170.73000000000002</v>
      </c>
      <c r="BA69" s="49">
        <f t="shared" si="33"/>
        <v>-229.40000000000003</v>
      </c>
      <c r="BB69" s="49">
        <f t="shared" si="25"/>
        <v>-307.82000000000335</v>
      </c>
      <c r="BC69" s="50">
        <f t="shared" si="25"/>
        <v>-2078.8700000000008</v>
      </c>
      <c r="BD69" s="51">
        <f t="shared" si="25"/>
        <v>-2786.820000000007</v>
      </c>
      <c r="BE69" s="53">
        <f t="shared" si="34"/>
        <v>0</v>
      </c>
      <c r="BF69" s="53">
        <f t="shared" si="34"/>
        <v>-4.2559078671851637E-2</v>
      </c>
      <c r="BG69" s="53">
        <f t="shared" si="34"/>
        <v>-0.32774237791810729</v>
      </c>
      <c r="BH69" s="53">
        <f t="shared" si="26"/>
        <v>-1.7478769047667906E-2</v>
      </c>
      <c r="BI69" s="54">
        <f t="shared" si="26"/>
        <v>-0.14610482253373838</v>
      </c>
      <c r="BJ69" s="55">
        <f t="shared" si="26"/>
        <v>-7.6202523130887503E-2</v>
      </c>
      <c r="BK69" s="56">
        <f t="shared" si="35"/>
        <v>1</v>
      </c>
      <c r="BL69" s="56">
        <f t="shared" si="35"/>
        <v>0.21724611293899648</v>
      </c>
      <c r="BM69" s="56">
        <f t="shared" si="35"/>
        <v>0.41312402324887182</v>
      </c>
      <c r="BN69" s="56">
        <f t="shared" si="27"/>
        <v>0.3204123466986154</v>
      </c>
      <c r="BO69" s="57">
        <f t="shared" si="27"/>
        <v>0.3165273396671367</v>
      </c>
      <c r="BP69" s="58">
        <f t="shared" si="27"/>
        <v>0.30374452468119079</v>
      </c>
      <c r="BQ69" s="56">
        <f t="shared" si="36"/>
        <v>1</v>
      </c>
      <c r="BR69" s="56">
        <f t="shared" si="36"/>
        <v>0.20125511026739196</v>
      </c>
      <c r="BS69" s="56">
        <f t="shared" si="36"/>
        <v>0.44007821488975096</v>
      </c>
      <c r="BT69" s="56">
        <f t="shared" si="28"/>
        <v>0.31409392669486624</v>
      </c>
      <c r="BU69" s="57">
        <f t="shared" si="28"/>
        <v>0.29063403787432979</v>
      </c>
      <c r="BV69" s="58">
        <f t="shared" si="28"/>
        <v>0.28894067576660926</v>
      </c>
      <c r="BW69" s="56">
        <f t="shared" si="37"/>
        <v>0</v>
      </c>
      <c r="BX69" s="56">
        <f t="shared" si="37"/>
        <v>1.5991002671604526E-2</v>
      </c>
      <c r="BY69" s="56">
        <f t="shared" si="37"/>
        <v>-2.6954191640879144E-2</v>
      </c>
      <c r="BZ69" s="56">
        <f t="shared" si="29"/>
        <v>6.3184200037491589E-3</v>
      </c>
      <c r="CA69" s="57">
        <f t="shared" si="29"/>
        <v>2.5893301792806911E-2</v>
      </c>
      <c r="CB69" s="58">
        <f t="shared" si="29"/>
        <v>1.480384891458153E-2</v>
      </c>
      <c r="CC69" s="44">
        <f t="shared" si="38"/>
        <v>0</v>
      </c>
      <c r="CD69" s="44">
        <f t="shared" si="38"/>
        <v>159.91002671604525</v>
      </c>
      <c r="CE69" s="44">
        <f t="shared" si="38"/>
        <v>-269.54191640879145</v>
      </c>
      <c r="CF69" s="44">
        <f t="shared" si="30"/>
        <v>63.184200037491593</v>
      </c>
      <c r="CG69" s="45">
        <f t="shared" si="30"/>
        <v>258.93301792806909</v>
      </c>
      <c r="CH69" s="47">
        <f t="shared" si="30"/>
        <v>148.0384891458153</v>
      </c>
    </row>
    <row r="70" spans="1:86" x14ac:dyDescent="0.2">
      <c r="A70" t="s">
        <v>46</v>
      </c>
      <c r="B70" t="s">
        <v>46</v>
      </c>
      <c r="C70" t="s">
        <v>56</v>
      </c>
      <c r="D70" t="s">
        <v>56</v>
      </c>
      <c r="E70" t="s">
        <v>55</v>
      </c>
      <c r="F70" s="27">
        <f t="shared" si="13"/>
        <v>46075</v>
      </c>
      <c r="G70" s="60" t="s">
        <v>35</v>
      </c>
      <c r="H70" s="28">
        <v>19.96</v>
      </c>
      <c r="I70" s="2">
        <v>10432.61</v>
      </c>
      <c r="J70" s="2">
        <v>414.65</v>
      </c>
      <c r="K70" s="2">
        <v>25955.93</v>
      </c>
      <c r="L70" s="29">
        <v>24553.55</v>
      </c>
      <c r="M70" s="30">
        <f t="shared" si="0"/>
        <v>61376.7</v>
      </c>
      <c r="N70" t="s">
        <v>49</v>
      </c>
      <c r="O70" t="s">
        <v>49</v>
      </c>
      <c r="P70" t="s">
        <v>56</v>
      </c>
      <c r="Q70" t="s">
        <v>56</v>
      </c>
      <c r="R70" t="s">
        <v>55</v>
      </c>
      <c r="S70" s="27">
        <f t="shared" si="14"/>
        <v>45711</v>
      </c>
      <c r="T70" s="60" t="s">
        <v>35</v>
      </c>
      <c r="U70" s="28">
        <v>49.93</v>
      </c>
      <c r="V70" s="2">
        <v>11626.94</v>
      </c>
      <c r="W70" s="2">
        <v>439.81</v>
      </c>
      <c r="X70" s="2">
        <v>28231.38</v>
      </c>
      <c r="Y70" s="29">
        <v>30409.3</v>
      </c>
      <c r="Z70" s="31">
        <f t="shared" si="1"/>
        <v>70757.36</v>
      </c>
      <c r="AA70" s="32">
        <f t="shared" si="31"/>
        <v>-29.97</v>
      </c>
      <c r="AB70" s="5">
        <f t="shared" si="31"/>
        <v>-1194.33</v>
      </c>
      <c r="AC70" s="5">
        <f t="shared" si="31"/>
        <v>-25.160000000000025</v>
      </c>
      <c r="AD70" s="5">
        <f t="shared" si="23"/>
        <v>-2275.4500000000007</v>
      </c>
      <c r="AE70" s="33">
        <f t="shared" si="23"/>
        <v>-5855.75</v>
      </c>
      <c r="AF70" s="34">
        <f t="shared" si="23"/>
        <v>-9380.6600000000035</v>
      </c>
      <c r="AG70" s="35">
        <f t="shared" si="32"/>
        <v>-0.60024033647105945</v>
      </c>
      <c r="AH70" s="7">
        <f t="shared" si="32"/>
        <v>-0.10272092227189612</v>
      </c>
      <c r="AI70" s="7">
        <f t="shared" si="32"/>
        <v>-5.7206520997703611E-2</v>
      </c>
      <c r="AJ70" s="7">
        <f t="shared" si="24"/>
        <v>-8.0600027345457459E-2</v>
      </c>
      <c r="AK70" s="36">
        <f t="shared" si="24"/>
        <v>-0.19256444574521611</v>
      </c>
      <c r="AL70" s="37">
        <f t="shared" si="24"/>
        <v>-0.13257504237015066</v>
      </c>
      <c r="AM70" s="2">
        <v>19.96</v>
      </c>
      <c r="AN70" s="2">
        <v>2029.76</v>
      </c>
      <c r="AO70" s="2">
        <v>160.26</v>
      </c>
      <c r="AP70" s="2">
        <v>8206.23</v>
      </c>
      <c r="AQ70" s="29">
        <v>7127.73</v>
      </c>
      <c r="AR70" s="31">
        <f t="shared" si="4"/>
        <v>17543.939999999999</v>
      </c>
      <c r="AS70" s="2">
        <v>49.93</v>
      </c>
      <c r="AT70" s="2">
        <v>2392.0700000000002</v>
      </c>
      <c r="AU70" s="2">
        <v>162.38999999999999</v>
      </c>
      <c r="AV70" s="2">
        <v>8788.14</v>
      </c>
      <c r="AW70" s="29">
        <v>8733.9</v>
      </c>
      <c r="AX70" s="31">
        <f t="shared" si="5"/>
        <v>20126.43</v>
      </c>
      <c r="AY70" s="5">
        <f t="shared" si="33"/>
        <v>-29.97</v>
      </c>
      <c r="AZ70" s="5">
        <f t="shared" si="33"/>
        <v>-362.31000000000017</v>
      </c>
      <c r="BA70" s="5">
        <f t="shared" si="33"/>
        <v>-2.1299999999999955</v>
      </c>
      <c r="BB70" s="5">
        <f t="shared" si="25"/>
        <v>-581.90999999999985</v>
      </c>
      <c r="BC70" s="33">
        <f t="shared" si="25"/>
        <v>-1606.17</v>
      </c>
      <c r="BD70" s="34">
        <f t="shared" si="25"/>
        <v>-2582.4900000000016</v>
      </c>
      <c r="BE70" s="7">
        <f t="shared" si="34"/>
        <v>-0.60024033647105945</v>
      </c>
      <c r="BF70" s="7">
        <f t="shared" si="34"/>
        <v>-0.15146295885989966</v>
      </c>
      <c r="BG70" s="7">
        <f t="shared" si="34"/>
        <v>-1.3116571217439471E-2</v>
      </c>
      <c r="BH70" s="7">
        <f t="shared" si="26"/>
        <v>-6.6215376632598008E-2</v>
      </c>
      <c r="BI70" s="36">
        <f t="shared" si="26"/>
        <v>-0.18390066293408444</v>
      </c>
      <c r="BJ70" s="37">
        <f t="shared" si="26"/>
        <v>-0.12831336705019228</v>
      </c>
      <c r="BK70" s="38">
        <f t="shared" si="35"/>
        <v>1</v>
      </c>
      <c r="BL70" s="38">
        <f t="shared" si="35"/>
        <v>0.19455917550833396</v>
      </c>
      <c r="BM70" s="38">
        <f t="shared" si="35"/>
        <v>0.38649463402869888</v>
      </c>
      <c r="BN70" s="38">
        <f t="shared" si="27"/>
        <v>0.31616012217631961</v>
      </c>
      <c r="BO70" s="39">
        <f t="shared" si="27"/>
        <v>0.29029325698320607</v>
      </c>
      <c r="BP70" s="40">
        <f t="shared" si="27"/>
        <v>0.2858403922009492</v>
      </c>
      <c r="BQ70" s="38">
        <f t="shared" si="36"/>
        <v>1</v>
      </c>
      <c r="BR70" s="38">
        <f t="shared" si="36"/>
        <v>0.2057351289333221</v>
      </c>
      <c r="BS70" s="38">
        <f t="shared" si="36"/>
        <v>0.36922762101816692</v>
      </c>
      <c r="BT70" s="38">
        <f t="shared" si="28"/>
        <v>0.31128977754541221</v>
      </c>
      <c r="BU70" s="39">
        <f t="shared" si="28"/>
        <v>0.28721147806756486</v>
      </c>
      <c r="BV70" s="40">
        <f t="shared" si="28"/>
        <v>0.28444291872958516</v>
      </c>
      <c r="BW70" s="38">
        <f t="shared" si="37"/>
        <v>0</v>
      </c>
      <c r="BX70" s="38">
        <f t="shared" si="37"/>
        <v>-1.1175953424988144E-2</v>
      </c>
      <c r="BY70" s="38">
        <f t="shared" si="37"/>
        <v>1.7267013010531962E-2</v>
      </c>
      <c r="BZ70" s="38">
        <f t="shared" si="29"/>
        <v>4.8703446309074083E-3</v>
      </c>
      <c r="CA70" s="39">
        <f t="shared" si="29"/>
        <v>3.081778915641209E-3</v>
      </c>
      <c r="CB70" s="40">
        <f t="shared" si="29"/>
        <v>1.3974734713640413E-3</v>
      </c>
      <c r="CC70" s="2">
        <f t="shared" si="38"/>
        <v>0</v>
      </c>
      <c r="CD70" s="2">
        <f t="shared" si="38"/>
        <v>-111.75953424988144</v>
      </c>
      <c r="CE70" s="2">
        <f t="shared" si="38"/>
        <v>172.67013010531963</v>
      </c>
      <c r="CF70" s="2">
        <f t="shared" si="30"/>
        <v>48.703446309074081</v>
      </c>
      <c r="CG70" s="29">
        <f t="shared" si="30"/>
        <v>30.81778915641209</v>
      </c>
      <c r="CH70" s="31">
        <f t="shared" si="30"/>
        <v>13.974734713640412</v>
      </c>
    </row>
    <row r="71" spans="1:86" x14ac:dyDescent="0.2">
      <c r="A71" t="s">
        <v>46</v>
      </c>
      <c r="B71" t="s">
        <v>46</v>
      </c>
      <c r="C71" t="s">
        <v>56</v>
      </c>
      <c r="D71" t="s">
        <v>56</v>
      </c>
      <c r="E71" t="s">
        <v>55</v>
      </c>
      <c r="F71" s="27">
        <f t="shared" si="13"/>
        <v>46076</v>
      </c>
      <c r="G71" s="60" t="s">
        <v>36</v>
      </c>
      <c r="H71" s="28">
        <v>64.930000000000007</v>
      </c>
      <c r="I71" s="2">
        <v>8906.98</v>
      </c>
      <c r="J71" s="2">
        <v>542.4</v>
      </c>
      <c r="K71" s="2">
        <v>23928.799999999999</v>
      </c>
      <c r="L71" s="29">
        <v>24954.37</v>
      </c>
      <c r="M71" s="30">
        <f t="shared" ref="M71:M134" si="39">SUM(H71:L71)</f>
        <v>58397.479999999996</v>
      </c>
      <c r="N71" t="s">
        <v>49</v>
      </c>
      <c r="O71" t="s">
        <v>49</v>
      </c>
      <c r="P71" t="s">
        <v>56</v>
      </c>
      <c r="Q71" t="s">
        <v>56</v>
      </c>
      <c r="R71" t="s">
        <v>55</v>
      </c>
      <c r="S71" s="27">
        <f t="shared" si="14"/>
        <v>45712</v>
      </c>
      <c r="T71" s="60" t="s">
        <v>36</v>
      </c>
      <c r="U71" s="28">
        <v>94.93</v>
      </c>
      <c r="V71" s="2">
        <v>10320.370000000001</v>
      </c>
      <c r="W71" s="2">
        <v>222.12</v>
      </c>
      <c r="X71" s="2">
        <v>25407.47</v>
      </c>
      <c r="Y71" s="29">
        <v>25793.94</v>
      </c>
      <c r="Z71" s="31">
        <f t="shared" ref="Z71:Z134" si="40">SUM(U71:Y71)</f>
        <v>61838.83</v>
      </c>
      <c r="AA71" s="32">
        <f t="shared" si="31"/>
        <v>-30</v>
      </c>
      <c r="AB71" s="5">
        <f t="shared" si="31"/>
        <v>-1413.3900000000012</v>
      </c>
      <c r="AC71" s="5">
        <f t="shared" si="31"/>
        <v>320.27999999999997</v>
      </c>
      <c r="AD71" s="5">
        <f t="shared" si="23"/>
        <v>-1478.6700000000019</v>
      </c>
      <c r="AE71" s="33">
        <f t="shared" si="23"/>
        <v>-839.56999999999971</v>
      </c>
      <c r="AF71" s="34">
        <f t="shared" si="23"/>
        <v>-3441.3500000000058</v>
      </c>
      <c r="AG71" s="35">
        <f t="shared" si="32"/>
        <v>-0.31602233224481197</v>
      </c>
      <c r="AH71" s="7">
        <f t="shared" si="32"/>
        <v>-0.13695148526651671</v>
      </c>
      <c r="AI71" s="7">
        <f t="shared" si="32"/>
        <v>1.4419232847109669</v>
      </c>
      <c r="AJ71" s="7">
        <f t="shared" si="24"/>
        <v>-5.8198238549529012E-2</v>
      </c>
      <c r="AK71" s="36">
        <f t="shared" si="24"/>
        <v>-3.2549118126195521E-2</v>
      </c>
      <c r="AL71" s="37">
        <f t="shared" si="24"/>
        <v>-5.5650309037218293E-2</v>
      </c>
      <c r="AM71" s="2">
        <v>64.930000000000007</v>
      </c>
      <c r="AN71" s="2">
        <v>1673.45</v>
      </c>
      <c r="AO71" s="2">
        <v>196.48</v>
      </c>
      <c r="AP71" s="2">
        <v>7565.9</v>
      </c>
      <c r="AQ71" s="29">
        <v>7486.73</v>
      </c>
      <c r="AR71" s="31">
        <f t="shared" ref="AR71:AR134" si="41">SUM(AM71:AQ71)</f>
        <v>16987.489999999998</v>
      </c>
      <c r="AS71" s="2">
        <v>94.93</v>
      </c>
      <c r="AT71" s="2">
        <v>1832.73</v>
      </c>
      <c r="AU71" s="2">
        <v>104.77</v>
      </c>
      <c r="AV71" s="2">
        <v>7632.4</v>
      </c>
      <c r="AW71" s="29">
        <v>7604.51</v>
      </c>
      <c r="AX71" s="31">
        <f t="shared" ref="AX71:AX134" si="42">SUM(AS71:AW71)</f>
        <v>17269.34</v>
      </c>
      <c r="AY71" s="5">
        <f t="shared" si="33"/>
        <v>-30</v>
      </c>
      <c r="AZ71" s="5">
        <f t="shared" si="33"/>
        <v>-159.27999999999997</v>
      </c>
      <c r="BA71" s="5">
        <f t="shared" si="33"/>
        <v>91.71</v>
      </c>
      <c r="BB71" s="5">
        <f t="shared" si="25"/>
        <v>-66.5</v>
      </c>
      <c r="BC71" s="33">
        <f t="shared" si="25"/>
        <v>-117.78000000000065</v>
      </c>
      <c r="BD71" s="34">
        <f t="shared" si="25"/>
        <v>-281.85000000000218</v>
      </c>
      <c r="BE71" s="7">
        <f t="shared" si="34"/>
        <v>-0.31602233224481197</v>
      </c>
      <c r="BF71" s="7">
        <f t="shared" si="34"/>
        <v>-8.6908600830455096E-2</v>
      </c>
      <c r="BG71" s="7">
        <f t="shared" si="34"/>
        <v>0.87534599599121887</v>
      </c>
      <c r="BH71" s="7">
        <f t="shared" si="26"/>
        <v>-8.7128557203500871E-3</v>
      </c>
      <c r="BI71" s="36">
        <f t="shared" si="26"/>
        <v>-1.5488177410510428E-2</v>
      </c>
      <c r="BJ71" s="37">
        <f t="shared" si="26"/>
        <v>-1.6320832180037118E-2</v>
      </c>
      <c r="BK71" s="38">
        <f t="shared" si="35"/>
        <v>1</v>
      </c>
      <c r="BL71" s="38">
        <f t="shared" si="35"/>
        <v>0.18788074072244465</v>
      </c>
      <c r="BM71" s="38">
        <f t="shared" si="35"/>
        <v>0.36224188790560474</v>
      </c>
      <c r="BN71" s="38">
        <f t="shared" si="27"/>
        <v>0.31618384540804384</v>
      </c>
      <c r="BO71" s="39">
        <f t="shared" si="27"/>
        <v>0.30001679064628761</v>
      </c>
      <c r="BP71" s="40">
        <f t="shared" si="27"/>
        <v>0.29089423036747475</v>
      </c>
      <c r="BQ71" s="38">
        <f t="shared" si="36"/>
        <v>1</v>
      </c>
      <c r="BR71" s="38">
        <f t="shared" si="36"/>
        <v>0.17758374941983668</v>
      </c>
      <c r="BS71" s="38">
        <f t="shared" si="36"/>
        <v>0.4716819737079056</v>
      </c>
      <c r="BT71" s="38">
        <f t="shared" si="28"/>
        <v>0.30039984303828754</v>
      </c>
      <c r="BU71" s="39">
        <f t="shared" si="28"/>
        <v>0.29481769749018572</v>
      </c>
      <c r="BV71" s="40">
        <f t="shared" si="28"/>
        <v>0.27926369240815196</v>
      </c>
      <c r="BW71" s="38">
        <f t="shared" si="37"/>
        <v>0</v>
      </c>
      <c r="BX71" s="38">
        <f t="shared" si="37"/>
        <v>1.0296991302607972E-2</v>
      </c>
      <c r="BY71" s="38">
        <f t="shared" si="37"/>
        <v>-0.10944008580230086</v>
      </c>
      <c r="BZ71" s="38">
        <f t="shared" si="29"/>
        <v>1.57840023697563E-2</v>
      </c>
      <c r="CA71" s="39">
        <f t="shared" si="29"/>
        <v>5.1990931561018972E-3</v>
      </c>
      <c r="CB71" s="40">
        <f t="shared" si="29"/>
        <v>1.1630537959322784E-2</v>
      </c>
      <c r="CC71" s="2">
        <f t="shared" si="38"/>
        <v>0</v>
      </c>
      <c r="CD71" s="2">
        <f t="shared" si="38"/>
        <v>102.96991302607972</v>
      </c>
      <c r="CE71" s="2">
        <f t="shared" si="38"/>
        <v>-1094.4008580230086</v>
      </c>
      <c r="CF71" s="2">
        <f t="shared" si="30"/>
        <v>157.840023697563</v>
      </c>
      <c r="CG71" s="29">
        <f t="shared" si="30"/>
        <v>51.990931561018968</v>
      </c>
      <c r="CH71" s="31">
        <f t="shared" si="30"/>
        <v>116.30537959322784</v>
      </c>
    </row>
    <row r="72" spans="1:86" x14ac:dyDescent="0.2">
      <c r="A72" t="s">
        <v>46</v>
      </c>
      <c r="B72" t="s">
        <v>46</v>
      </c>
      <c r="C72" t="s">
        <v>56</v>
      </c>
      <c r="D72" t="s">
        <v>56</v>
      </c>
      <c r="E72" t="s">
        <v>55</v>
      </c>
      <c r="F72" s="27">
        <f t="shared" si="13"/>
        <v>46077</v>
      </c>
      <c r="G72" s="60" t="s">
        <v>37</v>
      </c>
      <c r="H72" s="28">
        <v>99.92</v>
      </c>
      <c r="I72" s="2">
        <v>11412.01</v>
      </c>
      <c r="J72" s="2">
        <v>504.27</v>
      </c>
      <c r="K72" s="2">
        <v>30386.79</v>
      </c>
      <c r="L72" s="29">
        <v>36197.269999999997</v>
      </c>
      <c r="M72" s="30">
        <f t="shared" si="39"/>
        <v>78600.260000000009</v>
      </c>
      <c r="N72" t="s">
        <v>49</v>
      </c>
      <c r="O72" t="s">
        <v>49</v>
      </c>
      <c r="P72" t="s">
        <v>56</v>
      </c>
      <c r="Q72" t="s">
        <v>56</v>
      </c>
      <c r="R72" t="s">
        <v>55</v>
      </c>
      <c r="S72" s="27">
        <f t="shared" si="14"/>
        <v>45713</v>
      </c>
      <c r="T72" s="60" t="s">
        <v>37</v>
      </c>
      <c r="U72" s="28">
        <v>104.91</v>
      </c>
      <c r="V72" s="2">
        <v>9916.2900000000009</v>
      </c>
      <c r="W72" s="2">
        <v>697.3</v>
      </c>
      <c r="X72" s="2">
        <v>31506.75</v>
      </c>
      <c r="Y72" s="29">
        <v>35255.22</v>
      </c>
      <c r="Z72" s="31">
        <f t="shared" si="40"/>
        <v>77480.47</v>
      </c>
      <c r="AA72" s="32">
        <f t="shared" si="31"/>
        <v>-4.9899999999999949</v>
      </c>
      <c r="AB72" s="5">
        <f t="shared" si="31"/>
        <v>1495.7199999999993</v>
      </c>
      <c r="AC72" s="5">
        <f t="shared" si="31"/>
        <v>-193.02999999999997</v>
      </c>
      <c r="AD72" s="5">
        <f t="shared" si="23"/>
        <v>-1119.9599999999991</v>
      </c>
      <c r="AE72" s="33">
        <f t="shared" si="23"/>
        <v>942.04999999999563</v>
      </c>
      <c r="AF72" s="34">
        <f t="shared" si="23"/>
        <v>1119.7900000000081</v>
      </c>
      <c r="AG72" s="35">
        <f t="shared" si="32"/>
        <v>-4.7564579163092126E-2</v>
      </c>
      <c r="AH72" s="7">
        <f t="shared" si="32"/>
        <v>0.15083463674418549</v>
      </c>
      <c r="AI72" s="7">
        <f t="shared" si="32"/>
        <v>-0.27682489602753474</v>
      </c>
      <c r="AJ72" s="7">
        <f t="shared" si="24"/>
        <v>-3.5546668571020471E-2</v>
      </c>
      <c r="AK72" s="36">
        <f t="shared" si="24"/>
        <v>2.6720865732790651E-2</v>
      </c>
      <c r="AL72" s="37">
        <f t="shared" si="24"/>
        <v>1.4452545267213894E-2</v>
      </c>
      <c r="AM72" s="2">
        <v>99.92</v>
      </c>
      <c r="AN72" s="2">
        <v>2157.1999999999998</v>
      </c>
      <c r="AO72" s="2">
        <v>131.28</v>
      </c>
      <c r="AP72" s="2">
        <v>9614.59</v>
      </c>
      <c r="AQ72" s="29">
        <v>11284.81</v>
      </c>
      <c r="AR72" s="31">
        <f t="shared" si="41"/>
        <v>23287.8</v>
      </c>
      <c r="AS72" s="2">
        <v>104.91</v>
      </c>
      <c r="AT72" s="2">
        <v>1978.46</v>
      </c>
      <c r="AU72" s="2">
        <v>279.89</v>
      </c>
      <c r="AV72" s="2">
        <v>9572.67</v>
      </c>
      <c r="AW72" s="29">
        <v>9798.86</v>
      </c>
      <c r="AX72" s="31">
        <f t="shared" si="42"/>
        <v>21734.79</v>
      </c>
      <c r="AY72" s="5">
        <f t="shared" si="33"/>
        <v>-4.9899999999999949</v>
      </c>
      <c r="AZ72" s="5">
        <f t="shared" si="33"/>
        <v>178.73999999999978</v>
      </c>
      <c r="BA72" s="5">
        <f t="shared" si="33"/>
        <v>-148.60999999999999</v>
      </c>
      <c r="BB72" s="5">
        <f t="shared" si="25"/>
        <v>41.920000000000073</v>
      </c>
      <c r="BC72" s="33">
        <f t="shared" si="25"/>
        <v>1485.9499999999989</v>
      </c>
      <c r="BD72" s="34">
        <f t="shared" si="25"/>
        <v>1553.0099999999984</v>
      </c>
      <c r="BE72" s="7">
        <f t="shared" si="34"/>
        <v>-4.7564579163092126E-2</v>
      </c>
      <c r="BF72" s="7">
        <f t="shared" si="34"/>
        <v>9.0342994045873953E-2</v>
      </c>
      <c r="BG72" s="7">
        <f t="shared" si="34"/>
        <v>-0.53095859087498654</v>
      </c>
      <c r="BH72" s="7">
        <f t="shared" si="26"/>
        <v>4.3791335123847443E-3</v>
      </c>
      <c r="BI72" s="36">
        <f t="shared" si="26"/>
        <v>0.15164519137940524</v>
      </c>
      <c r="BJ72" s="37">
        <f t="shared" si="26"/>
        <v>7.1452726251323262E-2</v>
      </c>
      <c r="BK72" s="38">
        <f t="shared" si="35"/>
        <v>1</v>
      </c>
      <c r="BL72" s="38">
        <f t="shared" si="35"/>
        <v>0.18902892654317685</v>
      </c>
      <c r="BM72" s="38">
        <f t="shared" si="35"/>
        <v>0.26033672437384736</v>
      </c>
      <c r="BN72" s="38">
        <f t="shared" si="27"/>
        <v>0.31640689918217751</v>
      </c>
      <c r="BO72" s="39">
        <f t="shared" si="27"/>
        <v>0.31175859394921218</v>
      </c>
      <c r="BP72" s="40">
        <f t="shared" si="27"/>
        <v>0.29628146268218447</v>
      </c>
      <c r="BQ72" s="38">
        <f t="shared" si="36"/>
        <v>1</v>
      </c>
      <c r="BR72" s="38">
        <f t="shared" si="36"/>
        <v>0.19951614968904699</v>
      </c>
      <c r="BS72" s="38">
        <f t="shared" si="36"/>
        <v>0.40139107987953537</v>
      </c>
      <c r="BT72" s="38">
        <f t="shared" si="28"/>
        <v>0.30382917946154397</v>
      </c>
      <c r="BU72" s="39">
        <f t="shared" si="28"/>
        <v>0.27794068509571068</v>
      </c>
      <c r="BV72" s="40">
        <f t="shared" si="28"/>
        <v>0.28051959416353567</v>
      </c>
      <c r="BW72" s="38">
        <f t="shared" si="37"/>
        <v>0</v>
      </c>
      <c r="BX72" s="38">
        <f t="shared" si="37"/>
        <v>-1.0487223145870139E-2</v>
      </c>
      <c r="BY72" s="38">
        <f t="shared" si="37"/>
        <v>-0.14105435550568801</v>
      </c>
      <c r="BZ72" s="38">
        <f t="shared" si="29"/>
        <v>1.257771972063354E-2</v>
      </c>
      <c r="CA72" s="39">
        <f t="shared" si="29"/>
        <v>3.3817908853501499E-2</v>
      </c>
      <c r="CB72" s="40">
        <f t="shared" si="29"/>
        <v>1.5761868518648803E-2</v>
      </c>
      <c r="CC72" s="2">
        <f t="shared" si="38"/>
        <v>0</v>
      </c>
      <c r="CD72" s="2">
        <f t="shared" si="38"/>
        <v>-104.87223145870139</v>
      </c>
      <c r="CE72" s="2">
        <f t="shared" si="38"/>
        <v>-1410.5435550568802</v>
      </c>
      <c r="CF72" s="2">
        <f t="shared" si="30"/>
        <v>125.7771972063354</v>
      </c>
      <c r="CG72" s="29">
        <f t="shared" si="30"/>
        <v>338.17908853501501</v>
      </c>
      <c r="CH72" s="31">
        <f t="shared" si="30"/>
        <v>157.61868518648802</v>
      </c>
    </row>
    <row r="73" spans="1:86" x14ac:dyDescent="0.2">
      <c r="A73" t="s">
        <v>46</v>
      </c>
      <c r="B73" t="s">
        <v>46</v>
      </c>
      <c r="C73" t="s">
        <v>56</v>
      </c>
      <c r="D73" t="s">
        <v>56</v>
      </c>
      <c r="E73" t="s">
        <v>55</v>
      </c>
      <c r="F73" s="27">
        <f t="shared" si="13"/>
        <v>46078</v>
      </c>
      <c r="G73" s="60" t="s">
        <v>38</v>
      </c>
      <c r="H73" s="28">
        <v>154.9</v>
      </c>
      <c r="I73" s="2">
        <v>12078.25</v>
      </c>
      <c r="J73" s="2">
        <v>665.77</v>
      </c>
      <c r="K73" s="2">
        <v>33244.18</v>
      </c>
      <c r="L73" s="29">
        <v>33111.99</v>
      </c>
      <c r="M73" s="30">
        <f t="shared" si="39"/>
        <v>79255.09</v>
      </c>
      <c r="N73" t="s">
        <v>49</v>
      </c>
      <c r="O73" t="s">
        <v>49</v>
      </c>
      <c r="P73" t="s">
        <v>56</v>
      </c>
      <c r="Q73" t="s">
        <v>56</v>
      </c>
      <c r="R73" t="s">
        <v>55</v>
      </c>
      <c r="S73" s="27">
        <f t="shared" si="14"/>
        <v>45714</v>
      </c>
      <c r="T73" s="60" t="s">
        <v>38</v>
      </c>
      <c r="U73" s="28">
        <v>97.47</v>
      </c>
      <c r="V73" s="2">
        <v>12631.09</v>
      </c>
      <c r="W73" s="2">
        <v>667.96</v>
      </c>
      <c r="X73" s="2">
        <v>35502.910000000003</v>
      </c>
      <c r="Y73" s="29">
        <v>39391.21</v>
      </c>
      <c r="Z73" s="31">
        <f t="shared" si="40"/>
        <v>88290.640000000014</v>
      </c>
      <c r="AA73" s="32">
        <f t="shared" si="31"/>
        <v>57.430000000000007</v>
      </c>
      <c r="AB73" s="5">
        <f t="shared" si="31"/>
        <v>-552.84000000000015</v>
      </c>
      <c r="AC73" s="5">
        <f t="shared" si="31"/>
        <v>-2.1900000000000546</v>
      </c>
      <c r="AD73" s="5">
        <f t="shared" si="23"/>
        <v>-2258.7300000000032</v>
      </c>
      <c r="AE73" s="33">
        <f t="shared" si="23"/>
        <v>-6279.2200000000012</v>
      </c>
      <c r="AF73" s="34">
        <f t="shared" si="23"/>
        <v>-9035.5500000000175</v>
      </c>
      <c r="AG73" s="35">
        <f t="shared" si="32"/>
        <v>0.58920693546732339</v>
      </c>
      <c r="AH73" s="7">
        <f t="shared" si="32"/>
        <v>-4.3768194193850266E-2</v>
      </c>
      <c r="AI73" s="7">
        <f t="shared" si="32"/>
        <v>-3.2786394394874758E-3</v>
      </c>
      <c r="AJ73" s="7">
        <f t="shared" si="24"/>
        <v>-6.3620982054710534E-2</v>
      </c>
      <c r="AK73" s="36">
        <f t="shared" si="24"/>
        <v>-0.1594066290423676</v>
      </c>
      <c r="AL73" s="37">
        <f t="shared" si="24"/>
        <v>-0.10233870770446353</v>
      </c>
      <c r="AM73" s="2">
        <v>154.9</v>
      </c>
      <c r="AN73" s="2">
        <v>2336.4899999999998</v>
      </c>
      <c r="AO73" s="2">
        <v>253.43</v>
      </c>
      <c r="AP73" s="2">
        <v>10575.58</v>
      </c>
      <c r="AQ73" s="29">
        <v>10439.59</v>
      </c>
      <c r="AR73" s="31">
        <f t="shared" si="41"/>
        <v>23759.989999999998</v>
      </c>
      <c r="AS73" s="2">
        <v>97.47</v>
      </c>
      <c r="AT73" s="2">
        <v>2444.9499999999998</v>
      </c>
      <c r="AU73" s="2">
        <v>270.47000000000003</v>
      </c>
      <c r="AV73" s="2">
        <v>10944.02</v>
      </c>
      <c r="AW73" s="29">
        <v>10258.07</v>
      </c>
      <c r="AX73" s="31">
        <f t="shared" si="42"/>
        <v>24014.98</v>
      </c>
      <c r="AY73" s="5">
        <f t="shared" si="33"/>
        <v>57.430000000000007</v>
      </c>
      <c r="AZ73" s="5">
        <f t="shared" si="33"/>
        <v>-108.46000000000004</v>
      </c>
      <c r="BA73" s="5">
        <f t="shared" si="33"/>
        <v>-17.04000000000002</v>
      </c>
      <c r="BB73" s="5">
        <f t="shared" si="25"/>
        <v>-368.44000000000051</v>
      </c>
      <c r="BC73" s="33">
        <f t="shared" si="25"/>
        <v>181.52000000000044</v>
      </c>
      <c r="BD73" s="34">
        <f t="shared" si="25"/>
        <v>-254.9900000000016</v>
      </c>
      <c r="BE73" s="7">
        <f t="shared" si="34"/>
        <v>0.58920693546732339</v>
      </c>
      <c r="BF73" s="7">
        <f t="shared" si="34"/>
        <v>-4.4360825374752055E-2</v>
      </c>
      <c r="BG73" s="7">
        <f t="shared" si="34"/>
        <v>-6.300144193441054E-2</v>
      </c>
      <c r="BH73" s="7">
        <f t="shared" si="26"/>
        <v>-3.3665874148621849E-2</v>
      </c>
      <c r="BI73" s="36">
        <f t="shared" si="26"/>
        <v>1.7695336452178669E-2</v>
      </c>
      <c r="BJ73" s="37">
        <f t="shared" si="26"/>
        <v>-1.0617955959155561E-2</v>
      </c>
      <c r="BK73" s="38">
        <f t="shared" si="35"/>
        <v>1</v>
      </c>
      <c r="BL73" s="38">
        <f t="shared" si="35"/>
        <v>0.19344607041583009</v>
      </c>
      <c r="BM73" s="38">
        <f t="shared" si="35"/>
        <v>0.38065698364299988</v>
      </c>
      <c r="BN73" s="38">
        <f t="shared" si="27"/>
        <v>0.31811823904214209</v>
      </c>
      <c r="BO73" s="39">
        <f t="shared" si="27"/>
        <v>0.31528126216515528</v>
      </c>
      <c r="BP73" s="40">
        <f t="shared" si="27"/>
        <v>0.29979134463161922</v>
      </c>
      <c r="BQ73" s="38">
        <f t="shared" si="36"/>
        <v>1</v>
      </c>
      <c r="BR73" s="38">
        <f t="shared" si="36"/>
        <v>0.19356603428524377</v>
      </c>
      <c r="BS73" s="38">
        <f t="shared" si="36"/>
        <v>0.40491945625486558</v>
      </c>
      <c r="BT73" s="38">
        <f t="shared" si="28"/>
        <v>0.30825698513164129</v>
      </c>
      <c r="BU73" s="39">
        <f t="shared" si="28"/>
        <v>0.26041520430573217</v>
      </c>
      <c r="BV73" s="40">
        <f t="shared" si="28"/>
        <v>0.27199916095296167</v>
      </c>
      <c r="BW73" s="38">
        <f t="shared" si="37"/>
        <v>0</v>
      </c>
      <c r="BX73" s="38">
        <f t="shared" si="37"/>
        <v>-1.1996386941368065E-4</v>
      </c>
      <c r="BY73" s="38">
        <f t="shared" si="37"/>
        <v>-2.4262472611865704E-2</v>
      </c>
      <c r="BZ73" s="38">
        <f t="shared" si="29"/>
        <v>9.8612539105008001E-3</v>
      </c>
      <c r="CA73" s="39">
        <f t="shared" si="29"/>
        <v>5.4866057859423112E-2</v>
      </c>
      <c r="CB73" s="40">
        <f t="shared" si="29"/>
        <v>2.7792183678657545E-2</v>
      </c>
      <c r="CC73" s="2">
        <f t="shared" si="38"/>
        <v>0</v>
      </c>
      <c r="CD73" s="2">
        <f t="shared" si="38"/>
        <v>-1.1996386941368065</v>
      </c>
      <c r="CE73" s="2">
        <f t="shared" si="38"/>
        <v>-242.62472611865704</v>
      </c>
      <c r="CF73" s="2">
        <f t="shared" si="30"/>
        <v>98.612539105007997</v>
      </c>
      <c r="CG73" s="29">
        <f t="shared" si="30"/>
        <v>548.66057859423108</v>
      </c>
      <c r="CH73" s="31">
        <f t="shared" si="30"/>
        <v>277.92183678657545</v>
      </c>
    </row>
    <row r="74" spans="1:86" x14ac:dyDescent="0.2">
      <c r="A74" t="s">
        <v>46</v>
      </c>
      <c r="B74" t="s">
        <v>46</v>
      </c>
      <c r="C74" t="s">
        <v>56</v>
      </c>
      <c r="D74" t="s">
        <v>56</v>
      </c>
      <c r="E74" t="s">
        <v>55</v>
      </c>
      <c r="F74" s="27">
        <f t="shared" si="13"/>
        <v>46079</v>
      </c>
      <c r="G74" s="60" t="s">
        <v>39</v>
      </c>
      <c r="H74" s="28">
        <v>4.96</v>
      </c>
      <c r="I74" s="2">
        <v>13840.03</v>
      </c>
      <c r="J74" s="2">
        <v>672.49</v>
      </c>
      <c r="K74" s="2">
        <v>39627.589999999997</v>
      </c>
      <c r="L74" s="29">
        <v>42995.56</v>
      </c>
      <c r="M74" s="30">
        <f t="shared" si="39"/>
        <v>97140.62999999999</v>
      </c>
      <c r="N74" t="s">
        <v>49</v>
      </c>
      <c r="O74" t="s">
        <v>49</v>
      </c>
      <c r="P74" t="s">
        <v>56</v>
      </c>
      <c r="Q74" t="s">
        <v>56</v>
      </c>
      <c r="R74" t="s">
        <v>55</v>
      </c>
      <c r="S74" s="27">
        <f t="shared" si="14"/>
        <v>45715</v>
      </c>
      <c r="T74" s="60" t="s">
        <v>39</v>
      </c>
      <c r="U74" s="28">
        <v>-2981.98</v>
      </c>
      <c r="V74" s="2">
        <v>18730.13</v>
      </c>
      <c r="W74" s="2">
        <v>815.92</v>
      </c>
      <c r="X74" s="2">
        <v>49609.07</v>
      </c>
      <c r="Y74" s="29">
        <v>50778.05</v>
      </c>
      <c r="Z74" s="31">
        <f t="shared" si="40"/>
        <v>116951.19</v>
      </c>
      <c r="AA74" s="32">
        <f t="shared" si="31"/>
        <v>2986.94</v>
      </c>
      <c r="AB74" s="5">
        <f t="shared" si="31"/>
        <v>-4890.1000000000004</v>
      </c>
      <c r="AC74" s="5">
        <f t="shared" si="31"/>
        <v>-143.42999999999995</v>
      </c>
      <c r="AD74" s="5">
        <f t="shared" si="23"/>
        <v>-9981.4800000000032</v>
      </c>
      <c r="AE74" s="33">
        <f t="shared" si="23"/>
        <v>-7782.4900000000052</v>
      </c>
      <c r="AF74" s="34">
        <f t="shared" si="23"/>
        <v>-19810.560000000012</v>
      </c>
      <c r="AG74" s="35">
        <f t="shared" si="32"/>
        <v>-1.0016633243683728</v>
      </c>
      <c r="AH74" s="7">
        <f t="shared" si="32"/>
        <v>-0.26108201064274517</v>
      </c>
      <c r="AI74" s="7">
        <f t="shared" si="32"/>
        <v>-0.17578929306794777</v>
      </c>
      <c r="AJ74" s="7">
        <f t="shared" si="24"/>
        <v>-0.20120272361485517</v>
      </c>
      <c r="AK74" s="36">
        <f t="shared" si="24"/>
        <v>-0.15326484573550983</v>
      </c>
      <c r="AL74" s="37">
        <f t="shared" si="24"/>
        <v>-0.16939169238038546</v>
      </c>
      <c r="AM74" s="2">
        <v>4.96</v>
      </c>
      <c r="AN74" s="2">
        <v>2727.09</v>
      </c>
      <c r="AO74" s="2">
        <v>258.99</v>
      </c>
      <c r="AP74" s="2">
        <v>12631.49</v>
      </c>
      <c r="AQ74" s="29">
        <v>12334.31</v>
      </c>
      <c r="AR74" s="31">
        <f t="shared" si="41"/>
        <v>27956.839999999997</v>
      </c>
      <c r="AS74" s="2">
        <v>-2981.98</v>
      </c>
      <c r="AT74" s="2">
        <v>3638.17</v>
      </c>
      <c r="AU74" s="2">
        <v>367.86</v>
      </c>
      <c r="AV74" s="2">
        <v>14768.86</v>
      </c>
      <c r="AW74" s="29">
        <v>14642.96</v>
      </c>
      <c r="AX74" s="31">
        <f t="shared" si="42"/>
        <v>30435.87</v>
      </c>
      <c r="AY74" s="5">
        <f t="shared" si="33"/>
        <v>2986.94</v>
      </c>
      <c r="AZ74" s="5">
        <f t="shared" si="33"/>
        <v>-911.07999999999993</v>
      </c>
      <c r="BA74" s="5">
        <f t="shared" si="33"/>
        <v>-108.87</v>
      </c>
      <c r="BB74" s="5">
        <f t="shared" si="25"/>
        <v>-2137.3700000000008</v>
      </c>
      <c r="BC74" s="33">
        <f t="shared" si="25"/>
        <v>-2308.6499999999996</v>
      </c>
      <c r="BD74" s="34">
        <f t="shared" si="25"/>
        <v>-2479.0300000000025</v>
      </c>
      <c r="BE74" s="7">
        <f t="shared" si="34"/>
        <v>-1.0016633243683728</v>
      </c>
      <c r="BF74" s="7">
        <f t="shared" si="34"/>
        <v>-0.25042260257217225</v>
      </c>
      <c r="BG74" s="7">
        <f t="shared" si="34"/>
        <v>-0.29595498287391941</v>
      </c>
      <c r="BH74" s="7">
        <f t="shared" si="26"/>
        <v>-0.14472139352665003</v>
      </c>
      <c r="BI74" s="36">
        <f t="shared" si="26"/>
        <v>-0.15766279495402569</v>
      </c>
      <c r="BJ74" s="37">
        <f t="shared" si="26"/>
        <v>-8.1450932731674919E-2</v>
      </c>
      <c r="BK74" s="38">
        <f t="shared" si="35"/>
        <v>1</v>
      </c>
      <c r="BL74" s="38">
        <f t="shared" si="35"/>
        <v>0.19704364802677451</v>
      </c>
      <c r="BM74" s="38">
        <f t="shared" si="35"/>
        <v>0.3851209683415367</v>
      </c>
      <c r="BN74" s="38">
        <f t="shared" si="27"/>
        <v>0.31875493816303241</v>
      </c>
      <c r="BO74" s="39">
        <f t="shared" si="27"/>
        <v>0.28687404001715527</v>
      </c>
      <c r="BP74" s="40">
        <f t="shared" si="27"/>
        <v>0.28779759818317008</v>
      </c>
      <c r="BQ74" s="38">
        <f t="shared" si="36"/>
        <v>1</v>
      </c>
      <c r="BR74" s="38">
        <f t="shared" si="36"/>
        <v>0.19424157760784361</v>
      </c>
      <c r="BS74" s="38">
        <f t="shared" si="36"/>
        <v>0.45085302480635359</v>
      </c>
      <c r="BT74" s="38">
        <f t="shared" si="28"/>
        <v>0.29770483502311174</v>
      </c>
      <c r="BU74" s="39">
        <f t="shared" si="28"/>
        <v>0.28837184570892344</v>
      </c>
      <c r="BV74" s="40">
        <f t="shared" si="28"/>
        <v>0.26024420957153149</v>
      </c>
      <c r="BW74" s="38">
        <f t="shared" si="37"/>
        <v>0</v>
      </c>
      <c r="BX74" s="38">
        <f t="shared" si="37"/>
        <v>2.8020704189309076E-3</v>
      </c>
      <c r="BY74" s="38">
        <f t="shared" si="37"/>
        <v>-6.573205646481689E-2</v>
      </c>
      <c r="BZ74" s="38">
        <f t="shared" si="29"/>
        <v>2.1050103139920673E-2</v>
      </c>
      <c r="CA74" s="39">
        <f t="shared" si="29"/>
        <v>-1.4978056917681615E-3</v>
      </c>
      <c r="CB74" s="40">
        <f t="shared" si="29"/>
        <v>2.7553388611638585E-2</v>
      </c>
      <c r="CC74" s="2">
        <f t="shared" si="38"/>
        <v>0</v>
      </c>
      <c r="CD74" s="2">
        <f t="shared" si="38"/>
        <v>28.020704189309075</v>
      </c>
      <c r="CE74" s="2">
        <f t="shared" si="38"/>
        <v>-657.3205646481689</v>
      </c>
      <c r="CF74" s="2">
        <f t="shared" si="30"/>
        <v>210.50103139920674</v>
      </c>
      <c r="CG74" s="29">
        <f t="shared" si="30"/>
        <v>-14.978056917681615</v>
      </c>
      <c r="CH74" s="31">
        <f t="shared" si="30"/>
        <v>275.53388611638587</v>
      </c>
    </row>
    <row r="75" spans="1:86" x14ac:dyDescent="0.2">
      <c r="A75" t="s">
        <v>46</v>
      </c>
      <c r="B75" t="s">
        <v>46</v>
      </c>
      <c r="C75" t="s">
        <v>56</v>
      </c>
      <c r="D75" t="s">
        <v>56</v>
      </c>
      <c r="E75" t="s">
        <v>55</v>
      </c>
      <c r="F75" s="27">
        <f t="shared" si="13"/>
        <v>46080</v>
      </c>
      <c r="G75" s="60" t="s">
        <v>40</v>
      </c>
      <c r="H75" s="28">
        <v>9.98</v>
      </c>
      <c r="I75" s="2">
        <v>21317.74</v>
      </c>
      <c r="J75" s="2">
        <v>850.75</v>
      </c>
      <c r="K75" s="2">
        <v>56678.63</v>
      </c>
      <c r="L75" s="29">
        <v>46605.279999999999</v>
      </c>
      <c r="M75" s="30">
        <f t="shared" si="39"/>
        <v>125462.38</v>
      </c>
      <c r="N75" t="s">
        <v>49</v>
      </c>
      <c r="O75" t="s">
        <v>49</v>
      </c>
      <c r="P75" t="s">
        <v>56</v>
      </c>
      <c r="Q75" t="s">
        <v>56</v>
      </c>
      <c r="R75" t="s">
        <v>55</v>
      </c>
      <c r="S75" s="27">
        <f t="shared" si="14"/>
        <v>45716</v>
      </c>
      <c r="T75" s="60" t="s">
        <v>40</v>
      </c>
      <c r="U75" s="28">
        <v>-3410.08</v>
      </c>
      <c r="V75" s="2">
        <v>19547.669999999998</v>
      </c>
      <c r="W75" s="2">
        <v>1568.15</v>
      </c>
      <c r="X75" s="2">
        <v>57670.6</v>
      </c>
      <c r="Y75" s="29">
        <v>48348.22</v>
      </c>
      <c r="Z75" s="31">
        <f t="shared" si="40"/>
        <v>123724.56</v>
      </c>
      <c r="AA75" s="32">
        <f t="shared" si="31"/>
        <v>3420.06</v>
      </c>
      <c r="AB75" s="5">
        <f t="shared" si="31"/>
        <v>1770.0700000000033</v>
      </c>
      <c r="AC75" s="5">
        <f t="shared" si="31"/>
        <v>-717.40000000000009</v>
      </c>
      <c r="AD75" s="5">
        <f t="shared" si="23"/>
        <v>-991.97000000000116</v>
      </c>
      <c r="AE75" s="33">
        <f t="shared" si="23"/>
        <v>-1742.9400000000023</v>
      </c>
      <c r="AF75" s="34">
        <f t="shared" si="23"/>
        <v>1737.820000000007</v>
      </c>
      <c r="AG75" s="35">
        <f t="shared" si="32"/>
        <v>-1.0029266175573595</v>
      </c>
      <c r="AH75" s="7">
        <f t="shared" si="32"/>
        <v>9.0551457027871027E-2</v>
      </c>
      <c r="AI75" s="7">
        <f t="shared" si="32"/>
        <v>-0.45748174600644076</v>
      </c>
      <c r="AJ75" s="7">
        <f t="shared" si="24"/>
        <v>-1.7200618686124318E-2</v>
      </c>
      <c r="AK75" s="36">
        <f t="shared" si="24"/>
        <v>-3.6049724271131435E-2</v>
      </c>
      <c r="AL75" s="37">
        <f t="shared" si="24"/>
        <v>1.4045877390875402E-2</v>
      </c>
      <c r="AM75" s="2">
        <v>9.98</v>
      </c>
      <c r="AN75" s="2">
        <v>4437.42</v>
      </c>
      <c r="AO75" s="2">
        <v>283.89999999999998</v>
      </c>
      <c r="AP75" s="2">
        <v>17649.009999999998</v>
      </c>
      <c r="AQ75" s="29">
        <v>14463.72</v>
      </c>
      <c r="AR75" s="31">
        <f t="shared" si="41"/>
        <v>36844.03</v>
      </c>
      <c r="AS75" s="2">
        <v>-3410.08</v>
      </c>
      <c r="AT75" s="2">
        <v>3964.97</v>
      </c>
      <c r="AU75" s="2">
        <v>737.55</v>
      </c>
      <c r="AV75" s="2">
        <v>17697.03</v>
      </c>
      <c r="AW75" s="29">
        <v>14413.52</v>
      </c>
      <c r="AX75" s="31">
        <f t="shared" si="42"/>
        <v>33402.99</v>
      </c>
      <c r="AY75" s="5">
        <f t="shared" si="33"/>
        <v>3420.06</v>
      </c>
      <c r="AZ75" s="5">
        <f t="shared" si="33"/>
        <v>472.45000000000027</v>
      </c>
      <c r="BA75" s="5">
        <f t="shared" si="33"/>
        <v>-453.65</v>
      </c>
      <c r="BB75" s="5">
        <f t="shared" si="25"/>
        <v>-48.020000000000437</v>
      </c>
      <c r="BC75" s="33">
        <f t="shared" si="25"/>
        <v>50.199999999998909</v>
      </c>
      <c r="BD75" s="34">
        <f t="shared" si="25"/>
        <v>3441.0400000000009</v>
      </c>
      <c r="BE75" s="7">
        <f t="shared" si="34"/>
        <v>-1.0029266175573595</v>
      </c>
      <c r="BF75" s="7">
        <f t="shared" si="34"/>
        <v>0.11915600874659842</v>
      </c>
      <c r="BG75" s="7">
        <f t="shared" si="34"/>
        <v>-0.61507694393600432</v>
      </c>
      <c r="BH75" s="7">
        <f t="shared" si="26"/>
        <v>-2.7134496579369781E-3</v>
      </c>
      <c r="BI75" s="36">
        <f t="shared" si="26"/>
        <v>3.4828411102908177E-3</v>
      </c>
      <c r="BJ75" s="37">
        <f t="shared" si="26"/>
        <v>0.10301592761606075</v>
      </c>
      <c r="BK75" s="38">
        <f t="shared" si="35"/>
        <v>1</v>
      </c>
      <c r="BL75" s="38">
        <f t="shared" si="35"/>
        <v>0.20815621168097556</v>
      </c>
      <c r="BM75" s="38">
        <f t="shared" si="35"/>
        <v>0.3337055539230091</v>
      </c>
      <c r="BN75" s="38">
        <f t="shared" si="27"/>
        <v>0.31138737827643326</v>
      </c>
      <c r="BO75" s="39">
        <f t="shared" si="27"/>
        <v>0.31034509394643695</v>
      </c>
      <c r="BP75" s="40">
        <f t="shared" si="27"/>
        <v>0.29366595787518135</v>
      </c>
      <c r="BQ75" s="38">
        <f t="shared" si="36"/>
        <v>1</v>
      </c>
      <c r="BR75" s="38">
        <f t="shared" si="36"/>
        <v>0.20283593901472657</v>
      </c>
      <c r="BS75" s="38">
        <f t="shared" si="36"/>
        <v>0.47033128208398428</v>
      </c>
      <c r="BT75" s="38">
        <f t="shared" si="28"/>
        <v>0.30686398268788601</v>
      </c>
      <c r="BU75" s="39">
        <f t="shared" si="28"/>
        <v>0.29811893798778943</v>
      </c>
      <c r="BV75" s="40">
        <f t="shared" si="28"/>
        <v>0.26997865258118514</v>
      </c>
      <c r="BW75" s="38">
        <f t="shared" si="37"/>
        <v>0</v>
      </c>
      <c r="BX75" s="38">
        <f t="shared" si="37"/>
        <v>5.3202726662489874E-3</v>
      </c>
      <c r="BY75" s="38">
        <f t="shared" si="37"/>
        <v>-0.13662572816097518</v>
      </c>
      <c r="BZ75" s="38">
        <f t="shared" si="29"/>
        <v>4.5233955885472521E-3</v>
      </c>
      <c r="CA75" s="39">
        <f t="shared" si="29"/>
        <v>1.2226155958647511E-2</v>
      </c>
      <c r="CB75" s="40">
        <f t="shared" si="29"/>
        <v>2.3687305293996208E-2</v>
      </c>
      <c r="CC75" s="2">
        <f t="shared" si="38"/>
        <v>0</v>
      </c>
      <c r="CD75" s="2">
        <f t="shared" si="38"/>
        <v>53.202726662489873</v>
      </c>
      <c r="CE75" s="2">
        <f t="shared" si="38"/>
        <v>-1366.2572816097518</v>
      </c>
      <c r="CF75" s="2">
        <f t="shared" si="30"/>
        <v>45.233955885472518</v>
      </c>
      <c r="CG75" s="29">
        <f t="shared" si="30"/>
        <v>122.26155958647512</v>
      </c>
      <c r="CH75" s="31">
        <f t="shared" si="30"/>
        <v>236.87305293996209</v>
      </c>
    </row>
    <row r="76" spans="1:86" ht="13.5" thickBot="1" x14ac:dyDescent="0.25">
      <c r="A76" t="s">
        <v>46</v>
      </c>
      <c r="B76" t="s">
        <v>46</v>
      </c>
      <c r="C76" t="s">
        <v>56</v>
      </c>
      <c r="D76" t="s">
        <v>56</v>
      </c>
      <c r="E76" t="s">
        <v>55</v>
      </c>
      <c r="F76" s="41">
        <f t="shared" si="13"/>
        <v>46081</v>
      </c>
      <c r="G76" s="61" t="s">
        <v>41</v>
      </c>
      <c r="H76" s="43">
        <v>-19.989999999999998</v>
      </c>
      <c r="I76" s="44">
        <v>18450.68</v>
      </c>
      <c r="J76" s="44">
        <v>1744.45</v>
      </c>
      <c r="K76" s="44">
        <v>54598.17</v>
      </c>
      <c r="L76" s="45">
        <v>40132.49</v>
      </c>
      <c r="M76" s="46">
        <f t="shared" si="39"/>
        <v>114905.79999999999</v>
      </c>
      <c r="N76" t="s">
        <v>49</v>
      </c>
      <c r="O76" t="s">
        <v>49</v>
      </c>
      <c r="P76" t="s">
        <v>56</v>
      </c>
      <c r="Q76" t="s">
        <v>63</v>
      </c>
      <c r="R76" t="s">
        <v>55</v>
      </c>
      <c r="S76" s="41">
        <f t="shared" si="14"/>
        <v>45717</v>
      </c>
      <c r="T76" s="61" t="s">
        <v>41</v>
      </c>
      <c r="U76" s="43">
        <v>-2385</v>
      </c>
      <c r="V76" s="44">
        <v>22073.39</v>
      </c>
      <c r="W76" s="44">
        <v>1631.02</v>
      </c>
      <c r="X76" s="44">
        <v>52501.53</v>
      </c>
      <c r="Y76" s="45">
        <v>48602.6</v>
      </c>
      <c r="Z76" s="47">
        <f t="shared" si="40"/>
        <v>122423.54000000001</v>
      </c>
      <c r="AA76" s="48">
        <f t="shared" si="31"/>
        <v>2365.0100000000002</v>
      </c>
      <c r="AB76" s="49">
        <f t="shared" si="31"/>
        <v>-3622.7099999999991</v>
      </c>
      <c r="AC76" s="49">
        <f t="shared" si="31"/>
        <v>113.43000000000006</v>
      </c>
      <c r="AD76" s="49">
        <f t="shared" si="23"/>
        <v>2096.6399999999994</v>
      </c>
      <c r="AE76" s="50">
        <f t="shared" si="23"/>
        <v>-8470.11</v>
      </c>
      <c r="AF76" s="51">
        <f t="shared" si="23"/>
        <v>-7517.7400000000198</v>
      </c>
      <c r="AG76" s="52">
        <f t="shared" si="32"/>
        <v>-0.99161844863731663</v>
      </c>
      <c r="AH76" s="53">
        <f t="shared" si="32"/>
        <v>-0.16412114315019122</v>
      </c>
      <c r="AI76" s="53">
        <f t="shared" si="32"/>
        <v>6.9545437824183681E-2</v>
      </c>
      <c r="AJ76" s="53">
        <f t="shared" si="24"/>
        <v>3.9934836184774031E-2</v>
      </c>
      <c r="AK76" s="54">
        <f t="shared" si="24"/>
        <v>-0.1742727755305272</v>
      </c>
      <c r="AL76" s="55">
        <f t="shared" si="24"/>
        <v>-6.1407634512120945E-2</v>
      </c>
      <c r="AM76" s="44">
        <v>-19.989999999999998</v>
      </c>
      <c r="AN76" s="44">
        <v>3875.41</v>
      </c>
      <c r="AO76" s="44">
        <v>681.77</v>
      </c>
      <c r="AP76" s="44">
        <v>17502.43</v>
      </c>
      <c r="AQ76" s="45">
        <v>13010.42</v>
      </c>
      <c r="AR76" s="47">
        <f t="shared" si="41"/>
        <v>35050.04</v>
      </c>
      <c r="AS76" s="44">
        <v>-2385</v>
      </c>
      <c r="AT76" s="44">
        <v>4461.4799999999996</v>
      </c>
      <c r="AU76" s="44">
        <v>794.52</v>
      </c>
      <c r="AV76" s="44">
        <v>16414.830000000002</v>
      </c>
      <c r="AW76" s="45">
        <v>14240.5</v>
      </c>
      <c r="AX76" s="47">
        <f t="shared" si="42"/>
        <v>33526.33</v>
      </c>
      <c r="AY76" s="49">
        <f t="shared" si="33"/>
        <v>2365.0100000000002</v>
      </c>
      <c r="AZ76" s="49">
        <f t="shared" si="33"/>
        <v>-586.06999999999971</v>
      </c>
      <c r="BA76" s="49">
        <f t="shared" si="33"/>
        <v>-112.75</v>
      </c>
      <c r="BB76" s="49">
        <f t="shared" si="25"/>
        <v>1087.5999999999985</v>
      </c>
      <c r="BC76" s="50">
        <f t="shared" si="25"/>
        <v>-1230.08</v>
      </c>
      <c r="BD76" s="51">
        <f t="shared" si="25"/>
        <v>1523.7099999999991</v>
      </c>
      <c r="BE76" s="53">
        <f t="shared" si="34"/>
        <v>-0.99161844863731663</v>
      </c>
      <c r="BF76" s="53">
        <f t="shared" si="34"/>
        <v>-0.13136223853967735</v>
      </c>
      <c r="BG76" s="53">
        <f t="shared" si="34"/>
        <v>-0.141909580627297</v>
      </c>
      <c r="BH76" s="53">
        <f t="shared" si="26"/>
        <v>6.6257158922754508E-2</v>
      </c>
      <c r="BI76" s="54">
        <f t="shared" si="26"/>
        <v>-8.6378989501773112E-2</v>
      </c>
      <c r="BJ76" s="55">
        <f t="shared" si="26"/>
        <v>4.5448159700152063E-2</v>
      </c>
      <c r="BK76" s="56">
        <f t="shared" si="35"/>
        <v>1</v>
      </c>
      <c r="BL76" s="56">
        <f t="shared" si="35"/>
        <v>0.21004158112329735</v>
      </c>
      <c r="BM76" s="56">
        <f t="shared" si="35"/>
        <v>0.39082232222190372</v>
      </c>
      <c r="BN76" s="56">
        <f t="shared" si="27"/>
        <v>0.32056807032177087</v>
      </c>
      <c r="BO76" s="57">
        <f t="shared" si="27"/>
        <v>0.32418671256131881</v>
      </c>
      <c r="BP76" s="58">
        <f t="shared" si="27"/>
        <v>0.3050328181867234</v>
      </c>
      <c r="BQ76" s="56">
        <f t="shared" si="36"/>
        <v>1</v>
      </c>
      <c r="BR76" s="56">
        <f t="shared" si="36"/>
        <v>0.20212029053987629</v>
      </c>
      <c r="BS76" s="56">
        <f t="shared" si="36"/>
        <v>0.48713075253522337</v>
      </c>
      <c r="BT76" s="56">
        <f t="shared" si="28"/>
        <v>0.31265431693133516</v>
      </c>
      <c r="BU76" s="57">
        <f t="shared" si="28"/>
        <v>0.29299872846308633</v>
      </c>
      <c r="BV76" s="58">
        <f t="shared" si="28"/>
        <v>0.27385525692199392</v>
      </c>
      <c r="BW76" s="56">
        <f t="shared" si="37"/>
        <v>0</v>
      </c>
      <c r="BX76" s="56">
        <f t="shared" si="37"/>
        <v>7.921290583421059E-3</v>
      </c>
      <c r="BY76" s="56">
        <f t="shared" si="37"/>
        <v>-9.6308430313319648E-2</v>
      </c>
      <c r="BZ76" s="56">
        <f t="shared" si="29"/>
        <v>7.9137533904357071E-3</v>
      </c>
      <c r="CA76" s="57">
        <f t="shared" si="29"/>
        <v>3.118798409823248E-2</v>
      </c>
      <c r="CB76" s="58">
        <f t="shared" si="29"/>
        <v>3.1177561264729481E-2</v>
      </c>
      <c r="CC76" s="44">
        <f t="shared" si="38"/>
        <v>0</v>
      </c>
      <c r="CD76" s="44">
        <f t="shared" si="38"/>
        <v>79.212905834210588</v>
      </c>
      <c r="CE76" s="44">
        <f t="shared" si="38"/>
        <v>-963.0843031331965</v>
      </c>
      <c r="CF76" s="44">
        <f t="shared" si="30"/>
        <v>79.13753390435707</v>
      </c>
      <c r="CG76" s="45">
        <f t="shared" si="30"/>
        <v>311.87984098232482</v>
      </c>
      <c r="CH76" s="47">
        <f t="shared" si="30"/>
        <v>311.77561264729479</v>
      </c>
    </row>
    <row r="77" spans="1:86" x14ac:dyDescent="0.2">
      <c r="A77" t="s">
        <v>46</v>
      </c>
      <c r="B77" t="s">
        <v>46</v>
      </c>
      <c r="C77" t="s">
        <v>63</v>
      </c>
      <c r="D77" t="s">
        <v>63</v>
      </c>
      <c r="E77" t="s">
        <v>59</v>
      </c>
      <c r="F77" s="27">
        <f t="shared" si="13"/>
        <v>46082</v>
      </c>
      <c r="G77" s="60" t="s">
        <v>35</v>
      </c>
      <c r="H77" s="28">
        <v>24.95</v>
      </c>
      <c r="I77" s="2">
        <v>10093.74</v>
      </c>
      <c r="J77" s="2">
        <v>521.97</v>
      </c>
      <c r="K77" s="2">
        <v>27422.9</v>
      </c>
      <c r="L77" s="29">
        <v>27988.36</v>
      </c>
      <c r="M77" s="30">
        <f t="shared" si="39"/>
        <v>66051.92</v>
      </c>
      <c r="N77" t="s">
        <v>49</v>
      </c>
      <c r="O77" t="s">
        <v>49</v>
      </c>
      <c r="P77" t="s">
        <v>63</v>
      </c>
      <c r="Q77" t="s">
        <v>63</v>
      </c>
      <c r="R77" t="s">
        <v>59</v>
      </c>
      <c r="S77" s="27">
        <f t="shared" si="14"/>
        <v>45718</v>
      </c>
      <c r="T77" s="60" t="s">
        <v>35</v>
      </c>
      <c r="U77" s="28">
        <v>-1720.07</v>
      </c>
      <c r="V77" s="2">
        <v>14213.66</v>
      </c>
      <c r="W77" s="2">
        <v>-294.16000000000003</v>
      </c>
      <c r="X77" s="2">
        <v>35031.11</v>
      </c>
      <c r="Y77" s="29">
        <v>40177.56</v>
      </c>
      <c r="Z77" s="31">
        <f t="shared" si="40"/>
        <v>87408.1</v>
      </c>
      <c r="AA77" s="32">
        <f t="shared" si="31"/>
        <v>1745.02</v>
      </c>
      <c r="AB77" s="5">
        <f t="shared" si="31"/>
        <v>-4119.92</v>
      </c>
      <c r="AC77" s="5">
        <f t="shared" si="31"/>
        <v>816.13000000000011</v>
      </c>
      <c r="AD77" s="5">
        <f t="shared" si="23"/>
        <v>-7608.2099999999991</v>
      </c>
      <c r="AE77" s="33">
        <f t="shared" si="23"/>
        <v>-12189.199999999997</v>
      </c>
      <c r="AF77" s="34">
        <f t="shared" si="23"/>
        <v>-21356.180000000008</v>
      </c>
      <c r="AG77" s="35">
        <f t="shared" si="32"/>
        <v>-1.0145052236246199</v>
      </c>
      <c r="AH77" s="7">
        <f t="shared" si="32"/>
        <v>-0.28985637759732541</v>
      </c>
      <c r="AI77" s="7">
        <f t="shared" si="32"/>
        <v>-2.7744424802828394</v>
      </c>
      <c r="AJ77" s="7">
        <f t="shared" si="24"/>
        <v>-0.21718438268156501</v>
      </c>
      <c r="AK77" s="36">
        <f t="shared" si="24"/>
        <v>-0.30338328161292022</v>
      </c>
      <c r="AL77" s="37">
        <f t="shared" si="24"/>
        <v>-0.24432724198329453</v>
      </c>
      <c r="AM77" s="2">
        <v>24.95</v>
      </c>
      <c r="AN77" s="2">
        <v>2094.1</v>
      </c>
      <c r="AO77" s="2">
        <v>219.16</v>
      </c>
      <c r="AP77" s="2">
        <v>8999.86</v>
      </c>
      <c r="AQ77" s="29">
        <v>8587.34</v>
      </c>
      <c r="AR77" s="31">
        <f t="shared" si="41"/>
        <v>19925.41</v>
      </c>
      <c r="AS77" s="2">
        <v>-1720.07</v>
      </c>
      <c r="AT77" s="2">
        <v>2853.81</v>
      </c>
      <c r="AU77" s="2">
        <v>-156.15</v>
      </c>
      <c r="AV77" s="2">
        <v>10881.07</v>
      </c>
      <c r="AW77" s="29">
        <v>11895.15</v>
      </c>
      <c r="AX77" s="31">
        <f t="shared" si="42"/>
        <v>23753.809999999998</v>
      </c>
      <c r="AY77" s="5">
        <f t="shared" si="33"/>
        <v>1745.02</v>
      </c>
      <c r="AZ77" s="5">
        <f t="shared" si="33"/>
        <v>-759.71</v>
      </c>
      <c r="BA77" s="5">
        <f t="shared" si="33"/>
        <v>375.31</v>
      </c>
      <c r="BB77" s="5">
        <f t="shared" si="25"/>
        <v>-1881.2099999999991</v>
      </c>
      <c r="BC77" s="33">
        <f t="shared" si="25"/>
        <v>-3307.8099999999995</v>
      </c>
      <c r="BD77" s="34">
        <f t="shared" si="25"/>
        <v>-3828.3999999999978</v>
      </c>
      <c r="BE77" s="7">
        <f t="shared" si="34"/>
        <v>-1.0145052236246199</v>
      </c>
      <c r="BF77" s="7">
        <f t="shared" si="34"/>
        <v>-0.26620903283680414</v>
      </c>
      <c r="BG77" s="7">
        <f t="shared" si="34"/>
        <v>-2.4035222542427155</v>
      </c>
      <c r="BH77" s="7">
        <f t="shared" si="26"/>
        <v>-0.17288832807802901</v>
      </c>
      <c r="BI77" s="36">
        <f t="shared" si="26"/>
        <v>-0.27808056224595734</v>
      </c>
      <c r="BJ77" s="37">
        <f t="shared" si="26"/>
        <v>-0.16116993442315142</v>
      </c>
      <c r="BK77" s="38">
        <f t="shared" si="35"/>
        <v>1</v>
      </c>
      <c r="BL77" s="38">
        <f t="shared" si="35"/>
        <v>0.20746522101817561</v>
      </c>
      <c r="BM77" s="38">
        <f t="shared" si="35"/>
        <v>0.41987087380500793</v>
      </c>
      <c r="BN77" s="38">
        <f t="shared" si="27"/>
        <v>0.32818775548902562</v>
      </c>
      <c r="BO77" s="39">
        <f t="shared" si="27"/>
        <v>0.30681826302077009</v>
      </c>
      <c r="BP77" s="40">
        <f t="shared" si="27"/>
        <v>0.30166284341166766</v>
      </c>
      <c r="BQ77" s="38">
        <f t="shared" si="36"/>
        <v>1</v>
      </c>
      <c r="BR77" s="38">
        <f t="shared" si="36"/>
        <v>0.20077939109279383</v>
      </c>
      <c r="BS77" s="38">
        <f t="shared" si="36"/>
        <v>0.5308335599673647</v>
      </c>
      <c r="BT77" s="38">
        <f t="shared" si="28"/>
        <v>0.31061162492424588</v>
      </c>
      <c r="BU77" s="39">
        <f t="shared" si="28"/>
        <v>0.29606451959750668</v>
      </c>
      <c r="BV77" s="40">
        <f t="shared" si="28"/>
        <v>0.27175753734493707</v>
      </c>
      <c r="BW77" s="38">
        <f t="shared" si="37"/>
        <v>0</v>
      </c>
      <c r="BX77" s="38">
        <f t="shared" si="37"/>
        <v>6.6858299253817755E-3</v>
      </c>
      <c r="BY77" s="38">
        <f t="shared" si="37"/>
        <v>-0.11096268616235677</v>
      </c>
      <c r="BZ77" s="38">
        <f t="shared" si="29"/>
        <v>1.7576130564779746E-2</v>
      </c>
      <c r="CA77" s="39">
        <f t="shared" si="29"/>
        <v>1.0753743423263407E-2</v>
      </c>
      <c r="CB77" s="40">
        <f t="shared" si="29"/>
        <v>2.9905306066730586E-2</v>
      </c>
      <c r="CC77" s="2">
        <f t="shared" si="38"/>
        <v>0</v>
      </c>
      <c r="CD77" s="2">
        <f t="shared" si="38"/>
        <v>66.858299253817748</v>
      </c>
      <c r="CE77" s="2">
        <f t="shared" si="38"/>
        <v>-1109.6268616235677</v>
      </c>
      <c r="CF77" s="2">
        <f t="shared" si="30"/>
        <v>175.76130564779746</v>
      </c>
      <c r="CG77" s="29">
        <f t="shared" si="30"/>
        <v>107.53743423263407</v>
      </c>
      <c r="CH77" s="31">
        <f t="shared" si="30"/>
        <v>299.05306066730589</v>
      </c>
    </row>
    <row r="78" spans="1:86" x14ac:dyDescent="0.2">
      <c r="A78" t="s">
        <v>46</v>
      </c>
      <c r="B78" t="s">
        <v>46</v>
      </c>
      <c r="C78" t="s">
        <v>63</v>
      </c>
      <c r="D78" t="s">
        <v>63</v>
      </c>
      <c r="E78" t="s">
        <v>59</v>
      </c>
      <c r="F78" s="27">
        <f t="shared" si="13"/>
        <v>46083</v>
      </c>
      <c r="G78" s="60" t="s">
        <v>36</v>
      </c>
      <c r="H78" s="28">
        <v>39.92</v>
      </c>
      <c r="I78" s="2">
        <v>9811.49</v>
      </c>
      <c r="J78" s="2">
        <v>353.47</v>
      </c>
      <c r="K78" s="2">
        <v>22022.97</v>
      </c>
      <c r="L78" s="29">
        <v>20529.009999999998</v>
      </c>
      <c r="M78" s="30">
        <f t="shared" si="39"/>
        <v>52756.86</v>
      </c>
      <c r="N78" t="s">
        <v>49</v>
      </c>
      <c r="O78" t="s">
        <v>49</v>
      </c>
      <c r="P78" t="s">
        <v>63</v>
      </c>
      <c r="Q78" t="s">
        <v>63</v>
      </c>
      <c r="R78" t="s">
        <v>59</v>
      </c>
      <c r="S78" s="27">
        <f t="shared" si="14"/>
        <v>45719</v>
      </c>
      <c r="T78" s="60" t="s">
        <v>36</v>
      </c>
      <c r="U78" s="28">
        <v>-1497.72</v>
      </c>
      <c r="V78" s="2">
        <v>9108.99</v>
      </c>
      <c r="W78" s="2">
        <v>520.24</v>
      </c>
      <c r="X78" s="2">
        <v>30314.1</v>
      </c>
      <c r="Y78" s="29">
        <v>28268.05</v>
      </c>
      <c r="Z78" s="31">
        <f t="shared" si="40"/>
        <v>66713.66</v>
      </c>
      <c r="AA78" s="32">
        <f t="shared" si="31"/>
        <v>1537.64</v>
      </c>
      <c r="AB78" s="5">
        <f t="shared" si="31"/>
        <v>702.5</v>
      </c>
      <c r="AC78" s="5">
        <f t="shared" si="31"/>
        <v>-166.76999999999998</v>
      </c>
      <c r="AD78" s="5">
        <f t="shared" si="23"/>
        <v>-8291.1299999999974</v>
      </c>
      <c r="AE78" s="33">
        <f t="shared" si="23"/>
        <v>-7739.0400000000009</v>
      </c>
      <c r="AF78" s="34">
        <f t="shared" si="23"/>
        <v>-13956.800000000003</v>
      </c>
      <c r="AG78" s="35">
        <f t="shared" si="32"/>
        <v>-1.0266538471810487</v>
      </c>
      <c r="AH78" s="7">
        <f t="shared" si="32"/>
        <v>7.7121612824253838E-2</v>
      </c>
      <c r="AI78" s="7">
        <f t="shared" si="32"/>
        <v>-0.32056358603721358</v>
      </c>
      <c r="AJ78" s="7">
        <f t="shared" si="24"/>
        <v>-0.27350737775490608</v>
      </c>
      <c r="AK78" s="36">
        <f t="shared" si="24"/>
        <v>-0.27377339434449849</v>
      </c>
      <c r="AL78" s="37">
        <f t="shared" si="24"/>
        <v>-0.20920453172558667</v>
      </c>
      <c r="AM78" s="2">
        <v>39.92</v>
      </c>
      <c r="AN78" s="2">
        <v>1849.96</v>
      </c>
      <c r="AO78" s="2">
        <v>210.1</v>
      </c>
      <c r="AP78" s="2">
        <v>6863.51</v>
      </c>
      <c r="AQ78" s="29">
        <v>6319.2</v>
      </c>
      <c r="AR78" s="31">
        <f t="shared" si="41"/>
        <v>15282.689999999999</v>
      </c>
      <c r="AS78" s="2">
        <v>-1497.72</v>
      </c>
      <c r="AT78" s="2">
        <v>1693.01</v>
      </c>
      <c r="AU78" s="2">
        <v>313.62</v>
      </c>
      <c r="AV78" s="2">
        <v>9273.89</v>
      </c>
      <c r="AW78" s="29">
        <v>8187.94</v>
      </c>
      <c r="AX78" s="31">
        <f t="shared" si="42"/>
        <v>17970.739999999998</v>
      </c>
      <c r="AY78" s="5">
        <f t="shared" si="33"/>
        <v>1537.64</v>
      </c>
      <c r="AZ78" s="5">
        <f t="shared" si="33"/>
        <v>156.95000000000005</v>
      </c>
      <c r="BA78" s="5">
        <f t="shared" si="33"/>
        <v>-103.52000000000001</v>
      </c>
      <c r="BB78" s="5">
        <f t="shared" si="25"/>
        <v>-2410.3799999999992</v>
      </c>
      <c r="BC78" s="33">
        <f t="shared" si="25"/>
        <v>-1868.7399999999998</v>
      </c>
      <c r="BD78" s="34">
        <f t="shared" si="25"/>
        <v>-2688.0499999999993</v>
      </c>
      <c r="BE78" s="7">
        <f t="shared" si="34"/>
        <v>-1.0266538471810487</v>
      </c>
      <c r="BF78" s="7">
        <f t="shared" si="34"/>
        <v>9.2704709363795865E-2</v>
      </c>
      <c r="BG78" s="7">
        <f t="shared" si="34"/>
        <v>-0.3300809897327977</v>
      </c>
      <c r="BH78" s="7">
        <f t="shared" si="26"/>
        <v>-0.25991035045703575</v>
      </c>
      <c r="BI78" s="36">
        <f t="shared" si="26"/>
        <v>-0.22823078820802301</v>
      </c>
      <c r="BJ78" s="37">
        <f t="shared" si="26"/>
        <v>-0.14957926050902742</v>
      </c>
      <c r="BK78" s="38">
        <f t="shared" si="35"/>
        <v>1</v>
      </c>
      <c r="BL78" s="38">
        <f t="shared" si="35"/>
        <v>0.18855036289085553</v>
      </c>
      <c r="BM78" s="38">
        <f t="shared" si="35"/>
        <v>0.5943927348855631</v>
      </c>
      <c r="BN78" s="38">
        <f t="shared" si="27"/>
        <v>0.31165233390410102</v>
      </c>
      <c r="BO78" s="39">
        <f t="shared" si="27"/>
        <v>0.30781805844509796</v>
      </c>
      <c r="BP78" s="40">
        <f t="shared" si="27"/>
        <v>0.28968156937315825</v>
      </c>
      <c r="BQ78" s="38">
        <f t="shared" si="36"/>
        <v>1</v>
      </c>
      <c r="BR78" s="38">
        <f t="shared" si="36"/>
        <v>0.18586144018162276</v>
      </c>
      <c r="BS78" s="38">
        <f t="shared" si="36"/>
        <v>0.60283715208365374</v>
      </c>
      <c r="BT78" s="38">
        <f t="shared" si="28"/>
        <v>0.30592661500753776</v>
      </c>
      <c r="BU78" s="39">
        <f t="shared" si="28"/>
        <v>0.28965351341885981</v>
      </c>
      <c r="BV78" s="40">
        <f t="shared" si="28"/>
        <v>0.26937122022686205</v>
      </c>
      <c r="BW78" s="38">
        <f t="shared" si="37"/>
        <v>0</v>
      </c>
      <c r="BX78" s="38">
        <f t="shared" si="37"/>
        <v>2.6889227092327661E-3</v>
      </c>
      <c r="BY78" s="38">
        <f t="shared" si="37"/>
        <v>-8.4444171980906368E-3</v>
      </c>
      <c r="BZ78" s="38">
        <f t="shared" si="29"/>
        <v>5.7257188965632588E-3</v>
      </c>
      <c r="CA78" s="39">
        <f t="shared" si="29"/>
        <v>1.8164545026238155E-2</v>
      </c>
      <c r="CB78" s="40">
        <f t="shared" si="29"/>
        <v>2.0310349146296203E-2</v>
      </c>
      <c r="CC78" s="2">
        <f t="shared" si="38"/>
        <v>0</v>
      </c>
      <c r="CD78" s="2">
        <f t="shared" si="38"/>
        <v>26.889227092327662</v>
      </c>
      <c r="CE78" s="2">
        <f t="shared" si="38"/>
        <v>-84.444171980906361</v>
      </c>
      <c r="CF78" s="2">
        <f t="shared" si="30"/>
        <v>57.257188965632587</v>
      </c>
      <c r="CG78" s="29">
        <f t="shared" si="30"/>
        <v>181.64545026238156</v>
      </c>
      <c r="CH78" s="31">
        <f t="shared" si="30"/>
        <v>203.10349146296204</v>
      </c>
    </row>
    <row r="79" spans="1:86" x14ac:dyDescent="0.2">
      <c r="A79" t="s">
        <v>46</v>
      </c>
      <c r="B79" t="s">
        <v>46</v>
      </c>
      <c r="C79" t="s">
        <v>63</v>
      </c>
      <c r="D79" t="s">
        <v>63</v>
      </c>
      <c r="E79" t="s">
        <v>59</v>
      </c>
      <c r="F79" s="27">
        <f t="shared" si="13"/>
        <v>46084</v>
      </c>
      <c r="G79" s="60" t="s">
        <v>37</v>
      </c>
      <c r="H79" s="28">
        <v>109.93</v>
      </c>
      <c r="I79" s="2">
        <v>9480.3700000000008</v>
      </c>
      <c r="J79" s="2">
        <v>486.67</v>
      </c>
      <c r="K79" s="2">
        <v>27149.03</v>
      </c>
      <c r="L79" s="29">
        <v>25651.13</v>
      </c>
      <c r="M79" s="30">
        <f t="shared" si="39"/>
        <v>62877.130000000005</v>
      </c>
      <c r="N79" t="s">
        <v>49</v>
      </c>
      <c r="O79" t="s">
        <v>49</v>
      </c>
      <c r="P79" t="s">
        <v>63</v>
      </c>
      <c r="Q79" t="s">
        <v>63</v>
      </c>
      <c r="R79" t="s">
        <v>59</v>
      </c>
      <c r="S79" s="27">
        <f t="shared" si="14"/>
        <v>45720</v>
      </c>
      <c r="T79" s="60" t="s">
        <v>37</v>
      </c>
      <c r="U79" s="28">
        <v>-2193.1999999999998</v>
      </c>
      <c r="V79" s="2">
        <v>9771.15</v>
      </c>
      <c r="W79" s="2">
        <v>281</v>
      </c>
      <c r="X79" s="2">
        <v>29944.79</v>
      </c>
      <c r="Y79" s="29">
        <v>32034.799999999999</v>
      </c>
      <c r="Z79" s="31">
        <f t="shared" si="40"/>
        <v>69838.539999999994</v>
      </c>
      <c r="AA79" s="32">
        <f t="shared" si="31"/>
        <v>2303.1299999999997</v>
      </c>
      <c r="AB79" s="5">
        <f t="shared" si="31"/>
        <v>-290.77999999999884</v>
      </c>
      <c r="AC79" s="5">
        <f t="shared" si="31"/>
        <v>205.67000000000002</v>
      </c>
      <c r="AD79" s="5">
        <f t="shared" si="23"/>
        <v>-2795.760000000002</v>
      </c>
      <c r="AE79" s="33">
        <f t="shared" si="23"/>
        <v>-6383.6699999999983</v>
      </c>
      <c r="AF79" s="34">
        <f t="shared" si="23"/>
        <v>-6961.4099999999889</v>
      </c>
      <c r="AG79" s="35">
        <f t="shared" si="32"/>
        <v>-1.0501231077877073</v>
      </c>
      <c r="AH79" s="7">
        <f t="shared" si="32"/>
        <v>-2.9759035528059526E-2</v>
      </c>
      <c r="AI79" s="7">
        <f t="shared" si="32"/>
        <v>0.73192170818505342</v>
      </c>
      <c r="AJ79" s="7">
        <f t="shared" si="24"/>
        <v>-9.3363820551087578E-2</v>
      </c>
      <c r="AK79" s="36">
        <f t="shared" si="24"/>
        <v>-0.19927297813627676</v>
      </c>
      <c r="AL79" s="37">
        <f t="shared" si="24"/>
        <v>-9.9678630166094392E-2</v>
      </c>
      <c r="AM79" s="2">
        <v>109.93</v>
      </c>
      <c r="AN79" s="2">
        <v>1859.46</v>
      </c>
      <c r="AO79" s="2">
        <v>170.82</v>
      </c>
      <c r="AP79" s="2">
        <v>8476.3700000000008</v>
      </c>
      <c r="AQ79" s="29">
        <v>7817</v>
      </c>
      <c r="AR79" s="31">
        <f t="shared" si="41"/>
        <v>18433.580000000002</v>
      </c>
      <c r="AS79" s="2">
        <v>-2193.1999999999998</v>
      </c>
      <c r="AT79" s="2">
        <v>1828.77</v>
      </c>
      <c r="AU79" s="2">
        <v>123.24</v>
      </c>
      <c r="AV79" s="2">
        <v>9007.48</v>
      </c>
      <c r="AW79" s="29">
        <v>8581.66</v>
      </c>
      <c r="AX79" s="31">
        <f t="shared" si="42"/>
        <v>17347.949999999997</v>
      </c>
      <c r="AY79" s="5">
        <f t="shared" si="33"/>
        <v>2303.1299999999997</v>
      </c>
      <c r="AZ79" s="5">
        <f t="shared" si="33"/>
        <v>30.690000000000055</v>
      </c>
      <c r="BA79" s="5">
        <f t="shared" si="33"/>
        <v>47.58</v>
      </c>
      <c r="BB79" s="5">
        <f t="shared" si="25"/>
        <v>-531.10999999999876</v>
      </c>
      <c r="BC79" s="33">
        <f t="shared" si="25"/>
        <v>-764.65999999999985</v>
      </c>
      <c r="BD79" s="34">
        <f t="shared" si="25"/>
        <v>1085.6300000000047</v>
      </c>
      <c r="BE79" s="7">
        <f t="shared" si="34"/>
        <v>-1.0501231077877073</v>
      </c>
      <c r="BF79" s="7">
        <f t="shared" si="34"/>
        <v>1.6781771354517E-2</v>
      </c>
      <c r="BG79" s="7">
        <f t="shared" si="34"/>
        <v>0.38607594936708861</v>
      </c>
      <c r="BH79" s="7">
        <f t="shared" si="26"/>
        <v>-5.8963217237229366E-2</v>
      </c>
      <c r="BI79" s="36">
        <f t="shared" si="26"/>
        <v>-8.9103972891025729E-2</v>
      </c>
      <c r="BJ79" s="37">
        <f t="shared" si="26"/>
        <v>6.2579728440536483E-2</v>
      </c>
      <c r="BK79" s="38">
        <f t="shared" si="35"/>
        <v>1</v>
      </c>
      <c r="BL79" s="38">
        <f t="shared" si="35"/>
        <v>0.19613791444848669</v>
      </c>
      <c r="BM79" s="38">
        <f t="shared" si="35"/>
        <v>0.35099759590687735</v>
      </c>
      <c r="BN79" s="38">
        <f t="shared" si="27"/>
        <v>0.31221631122732568</v>
      </c>
      <c r="BO79" s="39">
        <f t="shared" si="27"/>
        <v>0.30474290996147146</v>
      </c>
      <c r="BP79" s="40">
        <f t="shared" si="27"/>
        <v>0.29316827915014571</v>
      </c>
      <c r="BQ79" s="38">
        <f t="shared" si="36"/>
        <v>1</v>
      </c>
      <c r="BR79" s="38">
        <f t="shared" si="36"/>
        <v>0.18716016026772694</v>
      </c>
      <c r="BS79" s="38">
        <f t="shared" si="36"/>
        <v>0.43857651245551599</v>
      </c>
      <c r="BT79" s="38">
        <f t="shared" si="28"/>
        <v>0.30080291095713141</v>
      </c>
      <c r="BU79" s="39">
        <f t="shared" si="28"/>
        <v>0.26788554946495685</v>
      </c>
      <c r="BV79" s="40">
        <f t="shared" si="28"/>
        <v>0.24840081135716752</v>
      </c>
      <c r="BW79" s="38">
        <f t="shared" si="37"/>
        <v>0</v>
      </c>
      <c r="BX79" s="38">
        <f t="shared" si="37"/>
        <v>8.977754180759745E-3</v>
      </c>
      <c r="BY79" s="38">
        <f t="shared" si="37"/>
        <v>-8.7578916548638641E-2</v>
      </c>
      <c r="BZ79" s="38">
        <f t="shared" si="29"/>
        <v>1.1413400270194274E-2</v>
      </c>
      <c r="CA79" s="39">
        <f t="shared" si="29"/>
        <v>3.6857360496514613E-2</v>
      </c>
      <c r="CB79" s="40">
        <f t="shared" si="29"/>
        <v>4.4767467792978188E-2</v>
      </c>
      <c r="CC79" s="2">
        <f t="shared" si="38"/>
        <v>0</v>
      </c>
      <c r="CD79" s="2">
        <f t="shared" si="38"/>
        <v>89.777541807597444</v>
      </c>
      <c r="CE79" s="2">
        <f t="shared" si="38"/>
        <v>-875.78916548638642</v>
      </c>
      <c r="CF79" s="2">
        <f t="shared" si="30"/>
        <v>114.13400270194273</v>
      </c>
      <c r="CG79" s="29">
        <f t="shared" si="30"/>
        <v>368.5736049651461</v>
      </c>
      <c r="CH79" s="31">
        <f t="shared" si="30"/>
        <v>447.67467792978186</v>
      </c>
    </row>
    <row r="80" spans="1:86" x14ac:dyDescent="0.2">
      <c r="A80" t="s">
        <v>46</v>
      </c>
      <c r="B80" t="s">
        <v>46</v>
      </c>
      <c r="C80" t="s">
        <v>63</v>
      </c>
      <c r="D80" t="s">
        <v>63</v>
      </c>
      <c r="E80" t="s">
        <v>59</v>
      </c>
      <c r="F80" s="27">
        <f t="shared" ref="F80:F143" si="43">+F79+1</f>
        <v>46085</v>
      </c>
      <c r="G80" s="60" t="s">
        <v>38</v>
      </c>
      <c r="H80" s="28">
        <v>49.93</v>
      </c>
      <c r="I80" s="2">
        <v>11205</v>
      </c>
      <c r="J80" s="2">
        <v>715.46</v>
      </c>
      <c r="K80" s="2">
        <v>27451.39</v>
      </c>
      <c r="L80" s="29">
        <v>28594.5</v>
      </c>
      <c r="M80" s="30">
        <f t="shared" si="39"/>
        <v>68016.28</v>
      </c>
      <c r="N80" t="s">
        <v>49</v>
      </c>
      <c r="O80" t="s">
        <v>49</v>
      </c>
      <c r="P80" t="s">
        <v>63</v>
      </c>
      <c r="Q80" t="s">
        <v>63</v>
      </c>
      <c r="R80" t="s">
        <v>59</v>
      </c>
      <c r="S80" s="27">
        <f t="shared" ref="S80:S143" si="44">+S79+1</f>
        <v>45721</v>
      </c>
      <c r="T80" s="60" t="s">
        <v>38</v>
      </c>
      <c r="U80" s="28">
        <v>-3065.08</v>
      </c>
      <c r="V80" s="2">
        <v>12344.33</v>
      </c>
      <c r="W80" s="2">
        <v>661.86</v>
      </c>
      <c r="X80" s="2">
        <v>39625.72</v>
      </c>
      <c r="Y80" s="29">
        <v>36770.71</v>
      </c>
      <c r="Z80" s="31">
        <f t="shared" si="40"/>
        <v>86337.540000000008</v>
      </c>
      <c r="AA80" s="32">
        <f t="shared" si="31"/>
        <v>3115.0099999999998</v>
      </c>
      <c r="AB80" s="5">
        <f t="shared" si="31"/>
        <v>-1139.33</v>
      </c>
      <c r="AC80" s="5">
        <f t="shared" si="31"/>
        <v>53.600000000000023</v>
      </c>
      <c r="AD80" s="5">
        <f t="shared" si="23"/>
        <v>-12174.330000000002</v>
      </c>
      <c r="AE80" s="33">
        <f t="shared" si="23"/>
        <v>-8176.2099999999991</v>
      </c>
      <c r="AF80" s="34">
        <f t="shared" si="23"/>
        <v>-18321.260000000009</v>
      </c>
      <c r="AG80" s="35">
        <f t="shared" si="32"/>
        <v>-1.0162899500176177</v>
      </c>
      <c r="AH80" s="7">
        <f t="shared" si="32"/>
        <v>-9.2295815163722941E-2</v>
      </c>
      <c r="AI80" s="7">
        <f t="shared" si="32"/>
        <v>8.0983893874837606E-2</v>
      </c>
      <c r="AJ80" s="7">
        <f t="shared" si="24"/>
        <v>-0.30723302945662567</v>
      </c>
      <c r="AK80" s="36">
        <f t="shared" si="24"/>
        <v>-0.22235659849918588</v>
      </c>
      <c r="AL80" s="37">
        <f t="shared" si="24"/>
        <v>-0.21220502692108215</v>
      </c>
      <c r="AM80" s="2">
        <v>49.93</v>
      </c>
      <c r="AN80" s="2">
        <v>2079.9</v>
      </c>
      <c r="AO80" s="2">
        <v>216.62</v>
      </c>
      <c r="AP80" s="2">
        <v>8267.93</v>
      </c>
      <c r="AQ80" s="29">
        <v>8747.01</v>
      </c>
      <c r="AR80" s="31">
        <f t="shared" si="41"/>
        <v>19361.39</v>
      </c>
      <c r="AS80" s="2">
        <v>-3065.08</v>
      </c>
      <c r="AT80" s="2">
        <v>2479.0700000000002</v>
      </c>
      <c r="AU80" s="2">
        <v>184.52</v>
      </c>
      <c r="AV80" s="2">
        <v>11850.77</v>
      </c>
      <c r="AW80" s="29">
        <v>10606.49</v>
      </c>
      <c r="AX80" s="31">
        <f t="shared" si="42"/>
        <v>22055.77</v>
      </c>
      <c r="AY80" s="5">
        <f t="shared" si="33"/>
        <v>3115.0099999999998</v>
      </c>
      <c r="AZ80" s="5">
        <f t="shared" si="33"/>
        <v>-399.17000000000007</v>
      </c>
      <c r="BA80" s="5">
        <f t="shared" si="33"/>
        <v>32.099999999999994</v>
      </c>
      <c r="BB80" s="5">
        <f t="shared" si="25"/>
        <v>-3582.84</v>
      </c>
      <c r="BC80" s="33">
        <f t="shared" si="25"/>
        <v>-1859.4799999999996</v>
      </c>
      <c r="BD80" s="34">
        <f t="shared" si="25"/>
        <v>-2694.380000000001</v>
      </c>
      <c r="BE80" s="7">
        <f t="shared" si="34"/>
        <v>-1.0162899500176177</v>
      </c>
      <c r="BF80" s="7">
        <f t="shared" si="34"/>
        <v>-0.1610160261711045</v>
      </c>
      <c r="BG80" s="7">
        <f t="shared" si="34"/>
        <v>0.17396488185562536</v>
      </c>
      <c r="BH80" s="7">
        <f t="shared" si="26"/>
        <v>-0.30232972203493952</v>
      </c>
      <c r="BI80" s="36">
        <f t="shared" si="26"/>
        <v>-0.17531530223476377</v>
      </c>
      <c r="BJ80" s="37">
        <f t="shared" si="26"/>
        <v>-0.12216213716410722</v>
      </c>
      <c r="BK80" s="38">
        <f t="shared" si="35"/>
        <v>1</v>
      </c>
      <c r="BL80" s="38">
        <f t="shared" si="35"/>
        <v>0.18562248995983938</v>
      </c>
      <c r="BM80" s="38">
        <f t="shared" si="35"/>
        <v>0.30277024571604283</v>
      </c>
      <c r="BN80" s="38">
        <f t="shared" si="27"/>
        <v>0.30118438447014889</v>
      </c>
      <c r="BO80" s="39">
        <f t="shared" si="27"/>
        <v>0.30589833709279757</v>
      </c>
      <c r="BP80" s="40">
        <f t="shared" si="27"/>
        <v>0.28465817301387258</v>
      </c>
      <c r="BQ80" s="38">
        <f t="shared" si="36"/>
        <v>1</v>
      </c>
      <c r="BR80" s="38">
        <f t="shared" si="36"/>
        <v>0.20082661432414722</v>
      </c>
      <c r="BS80" s="38">
        <f t="shared" si="36"/>
        <v>0.27879007645121323</v>
      </c>
      <c r="BT80" s="38">
        <f t="shared" si="28"/>
        <v>0.29906762577437079</v>
      </c>
      <c r="BU80" s="39">
        <f t="shared" si="28"/>
        <v>0.28844942074819879</v>
      </c>
      <c r="BV80" s="40">
        <f t="shared" si="28"/>
        <v>0.25545979188195539</v>
      </c>
      <c r="BW80" s="38">
        <f t="shared" si="37"/>
        <v>0</v>
      </c>
      <c r="BX80" s="38">
        <f t="shared" si="37"/>
        <v>-1.5204124364307847E-2</v>
      </c>
      <c r="BY80" s="38">
        <f t="shared" si="37"/>
        <v>2.3980169264829598E-2</v>
      </c>
      <c r="BZ80" s="38">
        <f t="shared" si="29"/>
        <v>2.1167586957780982E-3</v>
      </c>
      <c r="CA80" s="39">
        <f t="shared" si="29"/>
        <v>1.7448916344598775E-2</v>
      </c>
      <c r="CB80" s="40">
        <f t="shared" si="29"/>
        <v>2.9198381131917195E-2</v>
      </c>
      <c r="CC80" s="2">
        <f t="shared" si="38"/>
        <v>0</v>
      </c>
      <c r="CD80" s="2">
        <f t="shared" si="38"/>
        <v>-152.04124364307847</v>
      </c>
      <c r="CE80" s="2">
        <f t="shared" si="38"/>
        <v>239.80169264829598</v>
      </c>
      <c r="CF80" s="2">
        <f t="shared" si="30"/>
        <v>21.167586957780983</v>
      </c>
      <c r="CG80" s="29">
        <f t="shared" si="30"/>
        <v>174.48916344598774</v>
      </c>
      <c r="CH80" s="31">
        <f t="shared" si="30"/>
        <v>291.98381131917193</v>
      </c>
    </row>
    <row r="81" spans="1:86" x14ac:dyDescent="0.2">
      <c r="A81" t="s">
        <v>46</v>
      </c>
      <c r="B81" t="s">
        <v>46</v>
      </c>
      <c r="C81" t="s">
        <v>63</v>
      </c>
      <c r="D81" t="s">
        <v>63</v>
      </c>
      <c r="E81" t="s">
        <v>59</v>
      </c>
      <c r="F81" s="27">
        <f t="shared" si="43"/>
        <v>46086</v>
      </c>
      <c r="G81" s="60" t="s">
        <v>39</v>
      </c>
      <c r="H81" s="28">
        <v>49.9</v>
      </c>
      <c r="I81" s="2">
        <v>15093.87</v>
      </c>
      <c r="J81" s="2">
        <v>765.4</v>
      </c>
      <c r="K81" s="2">
        <v>43069.77</v>
      </c>
      <c r="L81" s="29">
        <v>34957.94</v>
      </c>
      <c r="M81" s="30">
        <f t="shared" si="39"/>
        <v>93936.88</v>
      </c>
      <c r="N81" t="s">
        <v>49</v>
      </c>
      <c r="O81" t="s">
        <v>49</v>
      </c>
      <c r="P81" t="s">
        <v>63</v>
      </c>
      <c r="Q81" t="s">
        <v>63</v>
      </c>
      <c r="R81" t="s">
        <v>59</v>
      </c>
      <c r="S81" s="27">
        <f t="shared" si="44"/>
        <v>45722</v>
      </c>
      <c r="T81" s="60" t="s">
        <v>39</v>
      </c>
      <c r="U81" s="28">
        <v>-2864.77</v>
      </c>
      <c r="V81" s="2">
        <v>15771.36</v>
      </c>
      <c r="W81" s="2">
        <v>1146.71</v>
      </c>
      <c r="X81" s="2">
        <v>50981.08</v>
      </c>
      <c r="Y81" s="29">
        <v>37383.82</v>
      </c>
      <c r="Z81" s="31">
        <f t="shared" si="40"/>
        <v>102418.20000000001</v>
      </c>
      <c r="AA81" s="32">
        <f t="shared" si="31"/>
        <v>2914.67</v>
      </c>
      <c r="AB81" s="5">
        <f t="shared" si="31"/>
        <v>-677.48999999999978</v>
      </c>
      <c r="AC81" s="5">
        <f t="shared" si="31"/>
        <v>-381.31000000000006</v>
      </c>
      <c r="AD81" s="5">
        <f t="shared" si="23"/>
        <v>-7911.3100000000049</v>
      </c>
      <c r="AE81" s="33">
        <f t="shared" si="23"/>
        <v>-2425.8799999999974</v>
      </c>
      <c r="AF81" s="34">
        <f t="shared" si="23"/>
        <v>-8481.320000000007</v>
      </c>
      <c r="AG81" s="35">
        <f t="shared" si="32"/>
        <v>-1.0174185013107511</v>
      </c>
      <c r="AH81" s="7">
        <f t="shared" si="32"/>
        <v>-4.2956980247740195E-2</v>
      </c>
      <c r="AI81" s="7">
        <f t="shared" si="32"/>
        <v>-0.33252522433745241</v>
      </c>
      <c r="AJ81" s="7">
        <f t="shared" si="24"/>
        <v>-0.15518129470776226</v>
      </c>
      <c r="AK81" s="36">
        <f t="shared" si="24"/>
        <v>-6.4891174845160216E-2</v>
      </c>
      <c r="AL81" s="37">
        <f t="shared" si="24"/>
        <v>-8.2810672321911596E-2</v>
      </c>
      <c r="AM81" s="2">
        <v>49.9</v>
      </c>
      <c r="AN81" s="2">
        <v>3004.95</v>
      </c>
      <c r="AO81" s="2">
        <v>309.8</v>
      </c>
      <c r="AP81" s="2">
        <v>12866.69</v>
      </c>
      <c r="AQ81" s="29">
        <v>10922.06</v>
      </c>
      <c r="AR81" s="31">
        <f t="shared" si="41"/>
        <v>27153.4</v>
      </c>
      <c r="AS81" s="2">
        <v>-2864.77</v>
      </c>
      <c r="AT81" s="2">
        <v>3147.35</v>
      </c>
      <c r="AU81" s="2">
        <v>503.53</v>
      </c>
      <c r="AV81" s="2">
        <v>15975.28</v>
      </c>
      <c r="AW81" s="29">
        <v>10729.94</v>
      </c>
      <c r="AX81" s="31">
        <f t="shared" si="42"/>
        <v>27491.33</v>
      </c>
      <c r="AY81" s="5">
        <f t="shared" si="33"/>
        <v>2914.67</v>
      </c>
      <c r="AZ81" s="5">
        <f t="shared" si="33"/>
        <v>-142.40000000000009</v>
      </c>
      <c r="BA81" s="5">
        <f t="shared" si="33"/>
        <v>-193.72999999999996</v>
      </c>
      <c r="BB81" s="5">
        <f t="shared" si="25"/>
        <v>-3108.59</v>
      </c>
      <c r="BC81" s="33">
        <f t="shared" si="25"/>
        <v>192.11999999999898</v>
      </c>
      <c r="BD81" s="34">
        <f t="shared" si="25"/>
        <v>-337.93000000000029</v>
      </c>
      <c r="BE81" s="7">
        <f t="shared" si="34"/>
        <v>-1.0174185013107511</v>
      </c>
      <c r="BF81" s="7">
        <f t="shared" si="34"/>
        <v>-4.52444119656219E-2</v>
      </c>
      <c r="BG81" s="7">
        <f t="shared" si="34"/>
        <v>-0.38474370941155439</v>
      </c>
      <c r="BH81" s="7">
        <f t="shared" si="26"/>
        <v>-0.19458751270713251</v>
      </c>
      <c r="BI81" s="36">
        <f t="shared" si="26"/>
        <v>1.7905039543557464E-2</v>
      </c>
      <c r="BJ81" s="37">
        <f t="shared" si="26"/>
        <v>-1.2292239044091366E-2</v>
      </c>
      <c r="BK81" s="38">
        <f t="shared" si="35"/>
        <v>1</v>
      </c>
      <c r="BL81" s="38">
        <f t="shared" si="35"/>
        <v>0.19908413150504142</v>
      </c>
      <c r="BM81" s="38">
        <f t="shared" si="35"/>
        <v>0.40475568330284822</v>
      </c>
      <c r="BN81" s="38">
        <f t="shared" si="27"/>
        <v>0.29874062480482255</v>
      </c>
      <c r="BO81" s="39">
        <f t="shared" si="27"/>
        <v>0.3124343139212436</v>
      </c>
      <c r="BP81" s="40">
        <f t="shared" si="27"/>
        <v>0.28906005820078334</v>
      </c>
      <c r="BQ81" s="38">
        <f t="shared" si="36"/>
        <v>1</v>
      </c>
      <c r="BR81" s="38">
        <f t="shared" si="36"/>
        <v>0.19956110316421663</v>
      </c>
      <c r="BS81" s="38">
        <f t="shared" si="36"/>
        <v>0.43910840578699056</v>
      </c>
      <c r="BT81" s="38">
        <f t="shared" si="28"/>
        <v>0.31335703362894629</v>
      </c>
      <c r="BU81" s="39">
        <f t="shared" si="28"/>
        <v>0.28702096254475867</v>
      </c>
      <c r="BV81" s="40">
        <f t="shared" si="28"/>
        <v>0.26842231165945113</v>
      </c>
      <c r="BW81" s="38">
        <f t="shared" si="37"/>
        <v>0</v>
      </c>
      <c r="BX81" s="38">
        <f t="shared" si="37"/>
        <v>-4.7697165917520712E-4</v>
      </c>
      <c r="BY81" s="38">
        <f t="shared" si="37"/>
        <v>-3.435272248414234E-2</v>
      </c>
      <c r="BZ81" s="38">
        <f t="shared" si="29"/>
        <v>-1.4616408824123739E-2</v>
      </c>
      <c r="CA81" s="39">
        <f t="shared" si="29"/>
        <v>2.5413351376484927E-2</v>
      </c>
      <c r="CB81" s="40">
        <f t="shared" si="29"/>
        <v>2.0637746541332214E-2</v>
      </c>
      <c r="CC81" s="2">
        <f t="shared" si="38"/>
        <v>0</v>
      </c>
      <c r="CD81" s="2">
        <f t="shared" si="38"/>
        <v>-4.7697165917520712</v>
      </c>
      <c r="CE81" s="2">
        <f t="shared" si="38"/>
        <v>-343.52722484142339</v>
      </c>
      <c r="CF81" s="2">
        <f t="shared" si="30"/>
        <v>-146.16408824123738</v>
      </c>
      <c r="CG81" s="29">
        <f t="shared" si="30"/>
        <v>254.13351376484928</v>
      </c>
      <c r="CH81" s="31">
        <f t="shared" si="30"/>
        <v>206.37746541332214</v>
      </c>
    </row>
    <row r="82" spans="1:86" x14ac:dyDescent="0.2">
      <c r="A82" t="s">
        <v>46</v>
      </c>
      <c r="B82" t="s">
        <v>46</v>
      </c>
      <c r="C82" t="s">
        <v>63</v>
      </c>
      <c r="D82" t="s">
        <v>63</v>
      </c>
      <c r="E82" t="s">
        <v>59</v>
      </c>
      <c r="F82" s="27">
        <f t="shared" si="43"/>
        <v>46087</v>
      </c>
      <c r="G82" s="60" t="s">
        <v>40</v>
      </c>
      <c r="H82" s="28">
        <v>9.98</v>
      </c>
      <c r="I82" s="2">
        <v>14621.02</v>
      </c>
      <c r="J82" s="2">
        <v>1894.94</v>
      </c>
      <c r="K82" s="2">
        <v>38003</v>
      </c>
      <c r="L82" s="29">
        <v>36878.300000000003</v>
      </c>
      <c r="M82" s="30">
        <f t="shared" si="39"/>
        <v>91407.24</v>
      </c>
      <c r="N82" t="s">
        <v>49</v>
      </c>
      <c r="O82" t="s">
        <v>49</v>
      </c>
      <c r="P82" t="s">
        <v>63</v>
      </c>
      <c r="Q82" t="s">
        <v>63</v>
      </c>
      <c r="R82" t="s">
        <v>59</v>
      </c>
      <c r="S82" s="27">
        <f t="shared" si="44"/>
        <v>45723</v>
      </c>
      <c r="T82" s="60" t="s">
        <v>40</v>
      </c>
      <c r="U82" s="28">
        <v>-3590.17</v>
      </c>
      <c r="V82" s="2">
        <v>22445.27</v>
      </c>
      <c r="W82" s="2">
        <v>1051.1199999999999</v>
      </c>
      <c r="X82" s="2">
        <v>59169.26</v>
      </c>
      <c r="Y82" s="29">
        <v>56572.87</v>
      </c>
      <c r="Z82" s="31">
        <f t="shared" si="40"/>
        <v>135648.35</v>
      </c>
      <c r="AA82" s="32">
        <f t="shared" si="31"/>
        <v>3600.15</v>
      </c>
      <c r="AB82" s="5">
        <f t="shared" si="31"/>
        <v>-7824.25</v>
      </c>
      <c r="AC82" s="5">
        <f t="shared" si="31"/>
        <v>843.82000000000016</v>
      </c>
      <c r="AD82" s="5">
        <f t="shared" si="23"/>
        <v>-21166.260000000002</v>
      </c>
      <c r="AE82" s="33">
        <f t="shared" si="23"/>
        <v>-19694.57</v>
      </c>
      <c r="AF82" s="34">
        <f t="shared" si="23"/>
        <v>-44241.11</v>
      </c>
      <c r="AG82" s="35">
        <f t="shared" si="32"/>
        <v>-1.0027798126551111</v>
      </c>
      <c r="AH82" s="7">
        <f t="shared" si="32"/>
        <v>-0.34859237603290133</v>
      </c>
      <c r="AI82" s="7">
        <f t="shared" si="32"/>
        <v>0.80278179465712785</v>
      </c>
      <c r="AJ82" s="7">
        <f t="shared" si="24"/>
        <v>-0.35772392624143012</v>
      </c>
      <c r="AK82" s="36">
        <f t="shared" si="24"/>
        <v>-0.34812746816627826</v>
      </c>
      <c r="AL82" s="37">
        <f t="shared" si="24"/>
        <v>-0.32614558157176254</v>
      </c>
      <c r="AM82" s="2">
        <v>9.98</v>
      </c>
      <c r="AN82" s="2">
        <v>2987.61</v>
      </c>
      <c r="AO82" s="2">
        <v>904.68</v>
      </c>
      <c r="AP82" s="2">
        <v>12043.33</v>
      </c>
      <c r="AQ82" s="29">
        <v>10941.62</v>
      </c>
      <c r="AR82" s="31">
        <f t="shared" si="41"/>
        <v>26887.22</v>
      </c>
      <c r="AS82" s="2">
        <v>-3590.17</v>
      </c>
      <c r="AT82" s="2">
        <v>4761.41</v>
      </c>
      <c r="AU82" s="2">
        <v>464.38</v>
      </c>
      <c r="AV82" s="2">
        <v>18494.64</v>
      </c>
      <c r="AW82" s="29">
        <v>16436.48</v>
      </c>
      <c r="AX82" s="31">
        <f t="shared" si="42"/>
        <v>36566.74</v>
      </c>
      <c r="AY82" s="5">
        <f t="shared" si="33"/>
        <v>3600.15</v>
      </c>
      <c r="AZ82" s="5">
        <f t="shared" si="33"/>
        <v>-1773.7999999999997</v>
      </c>
      <c r="BA82" s="5">
        <f t="shared" si="33"/>
        <v>440.29999999999995</v>
      </c>
      <c r="BB82" s="5">
        <f t="shared" si="25"/>
        <v>-6451.3099999999995</v>
      </c>
      <c r="BC82" s="33">
        <f t="shared" si="25"/>
        <v>-5494.8599999999988</v>
      </c>
      <c r="BD82" s="34">
        <f t="shared" si="25"/>
        <v>-9679.5199999999968</v>
      </c>
      <c r="BE82" s="7">
        <f t="shared" si="34"/>
        <v>-1.0027798126551111</v>
      </c>
      <c r="BF82" s="7">
        <f t="shared" si="34"/>
        <v>-0.37253670656381194</v>
      </c>
      <c r="BG82" s="7">
        <f t="shared" si="34"/>
        <v>0.94814591498341871</v>
      </c>
      <c r="BH82" s="7">
        <f t="shared" si="26"/>
        <v>-0.34882052313535161</v>
      </c>
      <c r="BI82" s="36">
        <f t="shared" si="26"/>
        <v>-0.33430880577836608</v>
      </c>
      <c r="BJ82" s="37">
        <f t="shared" si="26"/>
        <v>-0.2647083114327391</v>
      </c>
      <c r="BK82" s="38">
        <f t="shared" si="35"/>
        <v>1</v>
      </c>
      <c r="BL82" s="38">
        <f t="shared" si="35"/>
        <v>0.20433663314871328</v>
      </c>
      <c r="BM82" s="38">
        <f t="shared" si="35"/>
        <v>0.47741881009425097</v>
      </c>
      <c r="BN82" s="38">
        <f t="shared" si="27"/>
        <v>0.31690471804857512</v>
      </c>
      <c r="BO82" s="39">
        <f t="shared" si="27"/>
        <v>0.29669534658593266</v>
      </c>
      <c r="BP82" s="40">
        <f t="shared" si="27"/>
        <v>0.29414759706123933</v>
      </c>
      <c r="BQ82" s="38">
        <f t="shared" si="36"/>
        <v>1</v>
      </c>
      <c r="BR82" s="38">
        <f t="shared" si="36"/>
        <v>0.21213422694402873</v>
      </c>
      <c r="BS82" s="38">
        <f t="shared" si="36"/>
        <v>0.44179541822056478</v>
      </c>
      <c r="BT82" s="38">
        <f t="shared" si="28"/>
        <v>0.31257176446012674</v>
      </c>
      <c r="BU82" s="39">
        <f t="shared" si="28"/>
        <v>0.29053643557415415</v>
      </c>
      <c r="BV82" s="40">
        <f t="shared" si="28"/>
        <v>0.26957010534960429</v>
      </c>
      <c r="BW82" s="38">
        <f t="shared" si="37"/>
        <v>0</v>
      </c>
      <c r="BX82" s="38">
        <f t="shared" si="37"/>
        <v>-7.7975937953154439E-3</v>
      </c>
      <c r="BY82" s="38">
        <f t="shared" si="37"/>
        <v>3.5623391873686183E-2</v>
      </c>
      <c r="BZ82" s="38">
        <f t="shared" si="29"/>
        <v>4.3329535884483739E-3</v>
      </c>
      <c r="CA82" s="39">
        <f t="shared" si="29"/>
        <v>6.1589110117785117E-3</v>
      </c>
      <c r="CB82" s="40">
        <f t="shared" si="29"/>
        <v>2.4577491711635036E-2</v>
      </c>
      <c r="CC82" s="2">
        <f t="shared" si="38"/>
        <v>0</v>
      </c>
      <c r="CD82" s="2">
        <f t="shared" si="38"/>
        <v>-77.975937953154443</v>
      </c>
      <c r="CE82" s="2">
        <f t="shared" si="38"/>
        <v>356.23391873686182</v>
      </c>
      <c r="CF82" s="2">
        <f t="shared" si="30"/>
        <v>43.329535884483739</v>
      </c>
      <c r="CG82" s="29">
        <f t="shared" si="30"/>
        <v>61.589110117785118</v>
      </c>
      <c r="CH82" s="31">
        <f t="shared" si="30"/>
        <v>245.77491711635037</v>
      </c>
    </row>
    <row r="83" spans="1:86" ht="13.5" thickBot="1" x14ac:dyDescent="0.25">
      <c r="A83" t="s">
        <v>46</v>
      </c>
      <c r="B83" t="s">
        <v>46</v>
      </c>
      <c r="C83" t="s">
        <v>63</v>
      </c>
      <c r="D83" t="s">
        <v>63</v>
      </c>
      <c r="E83" t="s">
        <v>59</v>
      </c>
      <c r="F83" s="41">
        <f t="shared" si="43"/>
        <v>46088</v>
      </c>
      <c r="G83" s="61" t="s">
        <v>41</v>
      </c>
      <c r="H83" s="43">
        <v>0</v>
      </c>
      <c r="I83" s="44">
        <v>19535.55</v>
      </c>
      <c r="J83" s="44">
        <v>2164.88</v>
      </c>
      <c r="K83" s="44">
        <v>50629.89</v>
      </c>
      <c r="L83" s="45">
        <v>42965.09</v>
      </c>
      <c r="M83" s="46">
        <f t="shared" si="39"/>
        <v>115295.41</v>
      </c>
      <c r="N83" t="s">
        <v>49</v>
      </c>
      <c r="O83" t="s">
        <v>49</v>
      </c>
      <c r="P83" t="s">
        <v>63</v>
      </c>
      <c r="Q83" t="s">
        <v>63</v>
      </c>
      <c r="R83" t="s">
        <v>59</v>
      </c>
      <c r="S83" s="41">
        <f t="shared" si="44"/>
        <v>45724</v>
      </c>
      <c r="T83" s="61" t="s">
        <v>41</v>
      </c>
      <c r="U83" s="43">
        <v>-3335.05</v>
      </c>
      <c r="V83" s="44">
        <v>20968.63</v>
      </c>
      <c r="W83" s="44">
        <v>1319.51</v>
      </c>
      <c r="X83" s="44">
        <v>55924.95</v>
      </c>
      <c r="Y83" s="45">
        <v>47919.45</v>
      </c>
      <c r="Z83" s="47">
        <f t="shared" si="40"/>
        <v>122797.48999999999</v>
      </c>
      <c r="AA83" s="48">
        <f t="shared" si="31"/>
        <v>3335.05</v>
      </c>
      <c r="AB83" s="49">
        <f t="shared" si="31"/>
        <v>-1433.0800000000017</v>
      </c>
      <c r="AC83" s="49">
        <f t="shared" si="31"/>
        <v>845.37000000000012</v>
      </c>
      <c r="AD83" s="49">
        <f t="shared" si="23"/>
        <v>-5295.0599999999977</v>
      </c>
      <c r="AE83" s="50">
        <f t="shared" si="23"/>
        <v>-4954.3600000000006</v>
      </c>
      <c r="AF83" s="51">
        <f t="shared" si="23"/>
        <v>-7502.0799999999872</v>
      </c>
      <c r="AG83" s="52">
        <f t="shared" si="32"/>
        <v>-1</v>
      </c>
      <c r="AH83" s="53">
        <f t="shared" si="32"/>
        <v>-6.8343997676529253E-2</v>
      </c>
      <c r="AI83" s="53">
        <f t="shared" si="32"/>
        <v>0.64066964251881386</v>
      </c>
      <c r="AJ83" s="53">
        <f t="shared" si="24"/>
        <v>-9.4681533018804623E-2</v>
      </c>
      <c r="AK83" s="54">
        <f t="shared" si="24"/>
        <v>-0.10338933355871156</v>
      </c>
      <c r="AL83" s="55">
        <f t="shared" si="24"/>
        <v>-6.1093105404678771E-2</v>
      </c>
      <c r="AM83" s="44">
        <v>0</v>
      </c>
      <c r="AN83" s="44">
        <v>4185.01</v>
      </c>
      <c r="AO83" s="44">
        <v>1081.82</v>
      </c>
      <c r="AP83" s="44">
        <v>16155.51</v>
      </c>
      <c r="AQ83" s="45">
        <v>13059.5</v>
      </c>
      <c r="AR83" s="47">
        <f t="shared" si="41"/>
        <v>34481.839999999997</v>
      </c>
      <c r="AS83" s="44">
        <v>-3335.05</v>
      </c>
      <c r="AT83" s="44">
        <v>4372.21</v>
      </c>
      <c r="AU83" s="44">
        <v>584.49</v>
      </c>
      <c r="AV83" s="44">
        <v>17331.95</v>
      </c>
      <c r="AW83" s="45">
        <v>14390.21</v>
      </c>
      <c r="AX83" s="47">
        <f t="shared" si="42"/>
        <v>33343.81</v>
      </c>
      <c r="AY83" s="49">
        <f t="shared" si="33"/>
        <v>3335.05</v>
      </c>
      <c r="AZ83" s="49">
        <f t="shared" si="33"/>
        <v>-187.19999999999982</v>
      </c>
      <c r="BA83" s="49">
        <f t="shared" si="33"/>
        <v>497.32999999999993</v>
      </c>
      <c r="BB83" s="49">
        <f t="shared" si="25"/>
        <v>-1176.4400000000005</v>
      </c>
      <c r="BC83" s="50">
        <f t="shared" si="25"/>
        <v>-1330.7099999999991</v>
      </c>
      <c r="BD83" s="51">
        <f t="shared" si="25"/>
        <v>1138.0299999999988</v>
      </c>
      <c r="BE83" s="53">
        <f t="shared" si="34"/>
        <v>-1</v>
      </c>
      <c r="BF83" s="53">
        <f t="shared" si="34"/>
        <v>-4.2815875724176063E-2</v>
      </c>
      <c r="BG83" s="53">
        <f t="shared" si="34"/>
        <v>0.85087854368765914</v>
      </c>
      <c r="BH83" s="53">
        <f t="shared" si="26"/>
        <v>-6.7876955564722979E-2</v>
      </c>
      <c r="BI83" s="54">
        <f t="shared" si="26"/>
        <v>-9.2473285657401746E-2</v>
      </c>
      <c r="BJ83" s="55">
        <f t="shared" si="26"/>
        <v>3.4130172886661689E-2</v>
      </c>
      <c r="BK83" s="56">
        <f t="shared" si="35"/>
        <v>0</v>
      </c>
      <c r="BL83" s="56">
        <f t="shared" si="35"/>
        <v>0.21422534814735189</v>
      </c>
      <c r="BM83" s="56">
        <f t="shared" si="35"/>
        <v>0.49971360999223968</v>
      </c>
      <c r="BN83" s="56">
        <f t="shared" si="27"/>
        <v>0.3190903634197112</v>
      </c>
      <c r="BO83" s="57">
        <f t="shared" si="27"/>
        <v>0.30395607224376814</v>
      </c>
      <c r="BP83" s="58">
        <f t="shared" si="27"/>
        <v>0.2990738312999624</v>
      </c>
      <c r="BQ83" s="56">
        <f t="shared" si="36"/>
        <v>1</v>
      </c>
      <c r="BR83" s="56">
        <f t="shared" si="36"/>
        <v>0.20851195333219194</v>
      </c>
      <c r="BS83" s="56">
        <f t="shared" si="36"/>
        <v>0.44295988662458036</v>
      </c>
      <c r="BT83" s="56">
        <f t="shared" si="28"/>
        <v>0.30991444784483496</v>
      </c>
      <c r="BU83" s="57">
        <f t="shared" si="28"/>
        <v>0.30029998257492524</v>
      </c>
      <c r="BV83" s="58">
        <f t="shared" si="28"/>
        <v>0.27153494749770535</v>
      </c>
      <c r="BW83" s="56">
        <f t="shared" si="37"/>
        <v>-1</v>
      </c>
      <c r="BX83" s="56">
        <f t="shared" si="37"/>
        <v>5.7133948151599501E-3</v>
      </c>
      <c r="BY83" s="56">
        <f t="shared" si="37"/>
        <v>5.6753723367659326E-2</v>
      </c>
      <c r="BZ83" s="56">
        <f t="shared" si="29"/>
        <v>9.1759155748762367E-3</v>
      </c>
      <c r="CA83" s="57">
        <f t="shared" si="29"/>
        <v>3.656089668842899E-3</v>
      </c>
      <c r="CB83" s="58">
        <f t="shared" si="29"/>
        <v>2.7538883802257053E-2</v>
      </c>
      <c r="CC83" s="44">
        <f t="shared" si="38"/>
        <v>-10000</v>
      </c>
      <c r="CD83" s="44">
        <f t="shared" si="38"/>
        <v>57.133948151599498</v>
      </c>
      <c r="CE83" s="44">
        <f t="shared" si="38"/>
        <v>567.53723367659325</v>
      </c>
      <c r="CF83" s="44">
        <f t="shared" si="30"/>
        <v>91.759155748762367</v>
      </c>
      <c r="CG83" s="45">
        <f t="shared" si="30"/>
        <v>36.56089668842899</v>
      </c>
      <c r="CH83" s="47">
        <f t="shared" si="30"/>
        <v>275.38883802257055</v>
      </c>
    </row>
    <row r="84" spans="1:86" x14ac:dyDescent="0.2">
      <c r="A84" t="s">
        <v>46</v>
      </c>
      <c r="B84" t="s">
        <v>46</v>
      </c>
      <c r="C84" t="s">
        <v>63</v>
      </c>
      <c r="D84" t="s">
        <v>63</v>
      </c>
      <c r="E84" t="s">
        <v>60</v>
      </c>
      <c r="F84" s="27">
        <f t="shared" si="43"/>
        <v>46089</v>
      </c>
      <c r="G84" s="60" t="s">
        <v>35</v>
      </c>
      <c r="H84" s="28">
        <v>24.95</v>
      </c>
      <c r="I84" s="2">
        <v>10693.56</v>
      </c>
      <c r="J84" s="2">
        <v>183.27</v>
      </c>
      <c r="K84" s="2">
        <v>24795.07</v>
      </c>
      <c r="L84" s="29">
        <v>22377.64</v>
      </c>
      <c r="M84" s="30">
        <f t="shared" si="39"/>
        <v>58074.49</v>
      </c>
      <c r="N84" t="s">
        <v>49</v>
      </c>
      <c r="O84" t="s">
        <v>49</v>
      </c>
      <c r="P84" t="s">
        <v>63</v>
      </c>
      <c r="Q84" t="s">
        <v>63</v>
      </c>
      <c r="R84" t="s">
        <v>60</v>
      </c>
      <c r="S84" s="27">
        <f t="shared" si="44"/>
        <v>45725</v>
      </c>
      <c r="T84" s="60" t="s">
        <v>35</v>
      </c>
      <c r="U84" s="28">
        <v>-2530.0700000000002</v>
      </c>
      <c r="V84" s="2">
        <v>11729.8</v>
      </c>
      <c r="W84" s="2">
        <v>397.11</v>
      </c>
      <c r="X84" s="2">
        <v>34172.06</v>
      </c>
      <c r="Y84" s="29">
        <v>35883.08</v>
      </c>
      <c r="Z84" s="31">
        <f t="shared" si="40"/>
        <v>79651.98</v>
      </c>
      <c r="AA84" s="32">
        <f t="shared" si="31"/>
        <v>2555.02</v>
      </c>
      <c r="AB84" s="5">
        <f t="shared" si="31"/>
        <v>-1036.2399999999998</v>
      </c>
      <c r="AC84" s="5">
        <f t="shared" si="31"/>
        <v>-213.84</v>
      </c>
      <c r="AD84" s="5">
        <f t="shared" si="23"/>
        <v>-9376.989999999998</v>
      </c>
      <c r="AE84" s="33">
        <f t="shared" si="23"/>
        <v>-13505.440000000002</v>
      </c>
      <c r="AF84" s="34">
        <f t="shared" si="23"/>
        <v>-21577.489999999998</v>
      </c>
      <c r="AG84" s="35">
        <f t="shared" si="32"/>
        <v>-1.0098613872343452</v>
      </c>
      <c r="AH84" s="7">
        <f t="shared" si="32"/>
        <v>-8.834251223379766E-2</v>
      </c>
      <c r="AI84" s="7">
        <f t="shared" si="32"/>
        <v>-0.53849059454559189</v>
      </c>
      <c r="AJ84" s="7">
        <f t="shared" si="24"/>
        <v>-0.27440517194456521</v>
      </c>
      <c r="AK84" s="36">
        <f t="shared" si="24"/>
        <v>-0.37637348856341213</v>
      </c>
      <c r="AL84" s="37">
        <f t="shared" si="24"/>
        <v>-0.27089709508790616</v>
      </c>
      <c r="AM84" s="2">
        <v>24.95</v>
      </c>
      <c r="AN84" s="2">
        <v>2078.7600000000002</v>
      </c>
      <c r="AO84" s="2">
        <v>-17.809999999999999</v>
      </c>
      <c r="AP84" s="2">
        <v>7632.77</v>
      </c>
      <c r="AQ84" s="29">
        <v>6823.16</v>
      </c>
      <c r="AR84" s="31">
        <f t="shared" si="41"/>
        <v>16541.830000000002</v>
      </c>
      <c r="AS84" s="2">
        <v>-2530.0700000000002</v>
      </c>
      <c r="AT84" s="2">
        <v>2364.14</v>
      </c>
      <c r="AU84" s="2">
        <v>164.27</v>
      </c>
      <c r="AV84" s="2">
        <v>10327.790000000001</v>
      </c>
      <c r="AW84" s="29">
        <v>10236.76</v>
      </c>
      <c r="AX84" s="31">
        <f t="shared" si="42"/>
        <v>20562.89</v>
      </c>
      <c r="AY84" s="5">
        <f t="shared" si="33"/>
        <v>2555.02</v>
      </c>
      <c r="AZ84" s="5">
        <f t="shared" si="33"/>
        <v>-285.37999999999965</v>
      </c>
      <c r="BA84" s="5">
        <f t="shared" si="33"/>
        <v>-182.08</v>
      </c>
      <c r="BB84" s="5">
        <f t="shared" si="25"/>
        <v>-2695.0200000000004</v>
      </c>
      <c r="BC84" s="33">
        <f t="shared" si="25"/>
        <v>-3413.6000000000004</v>
      </c>
      <c r="BD84" s="34">
        <f t="shared" si="25"/>
        <v>-4021.0599999999977</v>
      </c>
      <c r="BE84" s="7">
        <f t="shared" si="34"/>
        <v>-1.0098613872343452</v>
      </c>
      <c r="BF84" s="7">
        <f t="shared" si="34"/>
        <v>-0.12071197137225362</v>
      </c>
      <c r="BG84" s="7">
        <f t="shared" si="34"/>
        <v>-1.108419066171547</v>
      </c>
      <c r="BH84" s="7">
        <f t="shared" si="26"/>
        <v>-0.2609483732725007</v>
      </c>
      <c r="BI84" s="36">
        <f t="shared" si="26"/>
        <v>-0.33346488537388785</v>
      </c>
      <c r="BJ84" s="37">
        <f t="shared" si="26"/>
        <v>-0.19554936100907985</v>
      </c>
      <c r="BK84" s="38">
        <f t="shared" si="35"/>
        <v>1</v>
      </c>
      <c r="BL84" s="38">
        <f t="shared" si="35"/>
        <v>0.19439363504763618</v>
      </c>
      <c r="BM84" s="38">
        <f t="shared" si="35"/>
        <v>-9.7179025481529971E-2</v>
      </c>
      <c r="BN84" s="38">
        <f t="shared" si="27"/>
        <v>0.30783417832657867</v>
      </c>
      <c r="BO84" s="39">
        <f t="shared" si="27"/>
        <v>0.30490972238359365</v>
      </c>
      <c r="BP84" s="40">
        <f t="shared" si="27"/>
        <v>0.28483814494109205</v>
      </c>
      <c r="BQ84" s="38">
        <f t="shared" si="36"/>
        <v>1</v>
      </c>
      <c r="BR84" s="38">
        <f t="shared" si="36"/>
        <v>0.20154989854899488</v>
      </c>
      <c r="BS84" s="38">
        <f t="shared" si="36"/>
        <v>0.41366372037974364</v>
      </c>
      <c r="BT84" s="38">
        <f t="shared" si="28"/>
        <v>0.30222907252299103</v>
      </c>
      <c r="BU84" s="39">
        <f t="shared" si="28"/>
        <v>0.28528097365109129</v>
      </c>
      <c r="BV84" s="40">
        <f t="shared" si="28"/>
        <v>0.25815918198141463</v>
      </c>
      <c r="BW84" s="38">
        <f t="shared" si="37"/>
        <v>0</v>
      </c>
      <c r="BX84" s="38">
        <f t="shared" si="37"/>
        <v>-7.1562635013587006E-3</v>
      </c>
      <c r="BY84" s="38">
        <f t="shared" si="37"/>
        <v>-0.51084274586127365</v>
      </c>
      <c r="BZ84" s="38">
        <f t="shared" si="29"/>
        <v>5.60510580358764E-3</v>
      </c>
      <c r="CA84" s="39">
        <f t="shared" si="29"/>
        <v>1.9628748732502366E-2</v>
      </c>
      <c r="CB84" s="40">
        <f t="shared" si="29"/>
        <v>2.6678962959677421E-2</v>
      </c>
      <c r="CC84" s="2">
        <f t="shared" si="38"/>
        <v>0</v>
      </c>
      <c r="CD84" s="2">
        <f t="shared" si="38"/>
        <v>-71.562635013587013</v>
      </c>
      <c r="CE84" s="2">
        <f t="shared" si="38"/>
        <v>-5108.4274586127367</v>
      </c>
      <c r="CF84" s="2">
        <f t="shared" si="30"/>
        <v>56.051058035876402</v>
      </c>
      <c r="CG84" s="29">
        <f t="shared" si="30"/>
        <v>196.28748732502365</v>
      </c>
      <c r="CH84" s="31">
        <f t="shared" si="30"/>
        <v>266.7896295967742</v>
      </c>
    </row>
    <row r="85" spans="1:86" x14ac:dyDescent="0.2">
      <c r="A85" t="s">
        <v>46</v>
      </c>
      <c r="B85" t="s">
        <v>46</v>
      </c>
      <c r="C85" t="s">
        <v>63</v>
      </c>
      <c r="D85" t="s">
        <v>63</v>
      </c>
      <c r="E85" t="s">
        <v>60</v>
      </c>
      <c r="F85" s="27">
        <f t="shared" si="43"/>
        <v>46090</v>
      </c>
      <c r="G85" s="60" t="s">
        <v>36</v>
      </c>
      <c r="H85" s="28">
        <v>119.91</v>
      </c>
      <c r="I85" s="2">
        <v>10926.77</v>
      </c>
      <c r="J85" s="2">
        <v>382.97</v>
      </c>
      <c r="K85" s="2">
        <v>24912.86</v>
      </c>
      <c r="L85" s="29">
        <v>24866.6</v>
      </c>
      <c r="M85" s="30">
        <f t="shared" si="39"/>
        <v>61209.11</v>
      </c>
      <c r="N85" t="s">
        <v>49</v>
      </c>
      <c r="O85" t="s">
        <v>49</v>
      </c>
      <c r="P85" t="s">
        <v>63</v>
      </c>
      <c r="Q85" t="s">
        <v>63</v>
      </c>
      <c r="R85" t="s">
        <v>60</v>
      </c>
      <c r="S85" s="27">
        <f t="shared" si="44"/>
        <v>45726</v>
      </c>
      <c r="T85" s="60" t="s">
        <v>36</v>
      </c>
      <c r="U85" s="28">
        <v>-50.05</v>
      </c>
      <c r="V85" s="2">
        <v>9854.9599999999991</v>
      </c>
      <c r="W85" s="2">
        <v>533.66999999999996</v>
      </c>
      <c r="X85" s="2">
        <v>32143.11</v>
      </c>
      <c r="Y85" s="29">
        <v>22284.65</v>
      </c>
      <c r="Z85" s="31">
        <f t="shared" si="40"/>
        <v>64766.340000000004</v>
      </c>
      <c r="AA85" s="32">
        <f t="shared" si="31"/>
        <v>169.95999999999998</v>
      </c>
      <c r="AB85" s="5">
        <f t="shared" si="31"/>
        <v>1071.8100000000013</v>
      </c>
      <c r="AC85" s="5">
        <f t="shared" si="31"/>
        <v>-150.69999999999993</v>
      </c>
      <c r="AD85" s="5">
        <f t="shared" si="23"/>
        <v>-7230.25</v>
      </c>
      <c r="AE85" s="33">
        <f t="shared" si="23"/>
        <v>2581.9499999999971</v>
      </c>
      <c r="AF85" s="34">
        <f t="shared" si="23"/>
        <v>-3557.2300000000032</v>
      </c>
      <c r="AG85" s="35">
        <f t="shared" si="32"/>
        <v>-3.3958041958041956</v>
      </c>
      <c r="AH85" s="7">
        <f t="shared" si="32"/>
        <v>0.10875843230210994</v>
      </c>
      <c r="AI85" s="7">
        <f t="shared" si="32"/>
        <v>-0.28238424494537812</v>
      </c>
      <c r="AJ85" s="7">
        <f t="shared" si="24"/>
        <v>-0.22493934158829063</v>
      </c>
      <c r="AK85" s="36">
        <f t="shared" si="24"/>
        <v>0.11586226393504034</v>
      </c>
      <c r="AL85" s="37">
        <f t="shared" si="24"/>
        <v>-5.4924054686431301E-2</v>
      </c>
      <c r="AM85" s="2">
        <v>119.91</v>
      </c>
      <c r="AN85" s="2">
        <v>2104.4299999999998</v>
      </c>
      <c r="AO85" s="2">
        <v>138.35</v>
      </c>
      <c r="AP85" s="2">
        <v>7550.91</v>
      </c>
      <c r="AQ85" s="29">
        <v>7708.99</v>
      </c>
      <c r="AR85" s="31">
        <f t="shared" si="41"/>
        <v>17622.589999999997</v>
      </c>
      <c r="AS85" s="2">
        <v>-50.05</v>
      </c>
      <c r="AT85" s="2">
        <v>1974.07</v>
      </c>
      <c r="AU85" s="2">
        <v>211.6</v>
      </c>
      <c r="AV85" s="2">
        <v>9732.2199999999993</v>
      </c>
      <c r="AW85" s="29">
        <v>6557.91</v>
      </c>
      <c r="AX85" s="31">
        <f t="shared" si="42"/>
        <v>18425.75</v>
      </c>
      <c r="AY85" s="5">
        <f t="shared" si="33"/>
        <v>169.95999999999998</v>
      </c>
      <c r="AZ85" s="5">
        <f t="shared" si="33"/>
        <v>130.3599999999999</v>
      </c>
      <c r="BA85" s="5">
        <f t="shared" si="33"/>
        <v>-73.25</v>
      </c>
      <c r="BB85" s="5">
        <f t="shared" si="25"/>
        <v>-2181.3099999999995</v>
      </c>
      <c r="BC85" s="33">
        <f t="shared" si="25"/>
        <v>1151.08</v>
      </c>
      <c r="BD85" s="34">
        <f t="shared" si="25"/>
        <v>-803.16000000000349</v>
      </c>
      <c r="BE85" s="7">
        <f t="shared" si="34"/>
        <v>-3.3958041958041956</v>
      </c>
      <c r="BF85" s="7">
        <f t="shared" si="34"/>
        <v>6.6036158798826738E-2</v>
      </c>
      <c r="BG85" s="7">
        <f t="shared" si="34"/>
        <v>-0.34617202268431002</v>
      </c>
      <c r="BH85" s="7">
        <f t="shared" si="26"/>
        <v>-0.22413282889207187</v>
      </c>
      <c r="BI85" s="36">
        <f t="shared" si="26"/>
        <v>0.17552543417033781</v>
      </c>
      <c r="BJ85" s="37">
        <f t="shared" si="26"/>
        <v>-4.3588999090946282E-2</v>
      </c>
      <c r="BK85" s="38">
        <f t="shared" si="35"/>
        <v>1</v>
      </c>
      <c r="BL85" s="38">
        <f t="shared" si="35"/>
        <v>0.19259396875746446</v>
      </c>
      <c r="BM85" s="38">
        <f t="shared" si="35"/>
        <v>0.36125545081860194</v>
      </c>
      <c r="BN85" s="38">
        <f t="shared" si="27"/>
        <v>0.30309286047446982</v>
      </c>
      <c r="BO85" s="39">
        <f t="shared" si="27"/>
        <v>0.31001383381724884</v>
      </c>
      <c r="BP85" s="40">
        <f t="shared" si="27"/>
        <v>0.28790796010593844</v>
      </c>
      <c r="BQ85" s="38">
        <f t="shared" si="36"/>
        <v>1</v>
      </c>
      <c r="BR85" s="38">
        <f t="shared" si="36"/>
        <v>0.20031233003482513</v>
      </c>
      <c r="BS85" s="38">
        <f t="shared" si="36"/>
        <v>0.3964997095583413</v>
      </c>
      <c r="BT85" s="38">
        <f t="shared" si="28"/>
        <v>0.30277779592578313</v>
      </c>
      <c r="BU85" s="39">
        <f t="shared" si="28"/>
        <v>0.29427924602809552</v>
      </c>
      <c r="BV85" s="40">
        <f t="shared" si="28"/>
        <v>0.28449577357621258</v>
      </c>
      <c r="BW85" s="38">
        <f t="shared" si="37"/>
        <v>0</v>
      </c>
      <c r="BX85" s="38">
        <f t="shared" si="37"/>
        <v>-7.7183612773606691E-3</v>
      </c>
      <c r="BY85" s="38">
        <f t="shared" si="37"/>
        <v>-3.5244258739739354E-2</v>
      </c>
      <c r="BZ85" s="38">
        <f t="shared" si="29"/>
        <v>3.1506454868668321E-4</v>
      </c>
      <c r="CA85" s="39">
        <f t="shared" si="29"/>
        <v>1.573458778915332E-2</v>
      </c>
      <c r="CB85" s="40">
        <f t="shared" si="29"/>
        <v>3.412186529725858E-3</v>
      </c>
      <c r="CC85" s="2">
        <f t="shared" si="38"/>
        <v>0</v>
      </c>
      <c r="CD85" s="2">
        <f t="shared" si="38"/>
        <v>-77.183612773606697</v>
      </c>
      <c r="CE85" s="2">
        <f t="shared" si="38"/>
        <v>-352.44258739739354</v>
      </c>
      <c r="CF85" s="2">
        <f t="shared" si="30"/>
        <v>3.1506454868668321</v>
      </c>
      <c r="CG85" s="29">
        <f t="shared" si="30"/>
        <v>157.34587789153321</v>
      </c>
      <c r="CH85" s="31">
        <f t="shared" si="30"/>
        <v>34.12186529725858</v>
      </c>
    </row>
    <row r="86" spans="1:86" x14ac:dyDescent="0.2">
      <c r="A86" t="s">
        <v>46</v>
      </c>
      <c r="B86" t="s">
        <v>46</v>
      </c>
      <c r="C86" t="s">
        <v>63</v>
      </c>
      <c r="D86" t="s">
        <v>63</v>
      </c>
      <c r="E86" t="s">
        <v>60</v>
      </c>
      <c r="F86" s="27">
        <f t="shared" si="43"/>
        <v>46091</v>
      </c>
      <c r="G86" s="60" t="s">
        <v>37</v>
      </c>
      <c r="H86" s="28">
        <v>79.930000000000007</v>
      </c>
      <c r="I86" s="2">
        <v>9727.56</v>
      </c>
      <c r="J86" s="2">
        <v>634.38</v>
      </c>
      <c r="K86" s="2">
        <v>28639.7</v>
      </c>
      <c r="L86" s="29">
        <v>27053.46</v>
      </c>
      <c r="M86" s="30">
        <f t="shared" si="39"/>
        <v>66135.03</v>
      </c>
      <c r="N86" t="s">
        <v>49</v>
      </c>
      <c r="O86" t="s">
        <v>49</v>
      </c>
      <c r="P86" t="s">
        <v>63</v>
      </c>
      <c r="Q86" t="s">
        <v>63</v>
      </c>
      <c r="R86" t="s">
        <v>60</v>
      </c>
      <c r="S86" s="27">
        <f t="shared" si="44"/>
        <v>45727</v>
      </c>
      <c r="T86" s="60" t="s">
        <v>37</v>
      </c>
      <c r="U86" s="28">
        <v>-30.06</v>
      </c>
      <c r="V86" s="2">
        <v>9678.68</v>
      </c>
      <c r="W86" s="2">
        <v>688.17</v>
      </c>
      <c r="X86" s="2">
        <v>29827.21</v>
      </c>
      <c r="Y86" s="29">
        <v>32783.160000000003</v>
      </c>
      <c r="Z86" s="31">
        <f t="shared" si="40"/>
        <v>72947.16</v>
      </c>
      <c r="AA86" s="32">
        <f t="shared" si="31"/>
        <v>109.99000000000001</v>
      </c>
      <c r="AB86" s="5">
        <f t="shared" si="31"/>
        <v>48.8799999999992</v>
      </c>
      <c r="AC86" s="5">
        <f t="shared" si="31"/>
        <v>-53.789999999999964</v>
      </c>
      <c r="AD86" s="5">
        <f t="shared" si="23"/>
        <v>-1187.5099999999984</v>
      </c>
      <c r="AE86" s="33">
        <f t="shared" si="23"/>
        <v>-5729.7000000000044</v>
      </c>
      <c r="AF86" s="34">
        <f t="shared" si="23"/>
        <v>-6812.1300000000047</v>
      </c>
      <c r="AG86" s="35">
        <f t="shared" si="32"/>
        <v>-3.659015302727878</v>
      </c>
      <c r="AH86" s="7">
        <f t="shared" si="32"/>
        <v>5.0502754507845285E-3</v>
      </c>
      <c r="AI86" s="7">
        <f t="shared" si="32"/>
        <v>-7.8163825798857792E-2</v>
      </c>
      <c r="AJ86" s="7">
        <f t="shared" si="24"/>
        <v>-3.9812976138230781E-2</v>
      </c>
      <c r="AK86" s="36">
        <f t="shared" si="24"/>
        <v>-0.17477570801594489</v>
      </c>
      <c r="AL86" s="37">
        <f t="shared" si="24"/>
        <v>-9.3384444301875549E-2</v>
      </c>
      <c r="AM86" s="2">
        <v>79.930000000000007</v>
      </c>
      <c r="AN86" s="2">
        <v>1797.56</v>
      </c>
      <c r="AO86" s="2">
        <v>234.84</v>
      </c>
      <c r="AP86" s="2">
        <v>8531.5400000000009</v>
      </c>
      <c r="AQ86" s="29">
        <v>8259.61</v>
      </c>
      <c r="AR86" s="31">
        <f t="shared" si="41"/>
        <v>18903.480000000003</v>
      </c>
      <c r="AS86" s="2">
        <v>-30.06</v>
      </c>
      <c r="AT86" s="2">
        <v>1921.09</v>
      </c>
      <c r="AU86" s="2">
        <v>258.29000000000002</v>
      </c>
      <c r="AV86" s="2">
        <v>9039.0499999999993</v>
      </c>
      <c r="AW86" s="29">
        <v>9159.9500000000007</v>
      </c>
      <c r="AX86" s="31">
        <f t="shared" si="42"/>
        <v>20348.32</v>
      </c>
      <c r="AY86" s="5">
        <f t="shared" si="33"/>
        <v>109.99000000000001</v>
      </c>
      <c r="AZ86" s="5">
        <f t="shared" si="33"/>
        <v>-123.52999999999997</v>
      </c>
      <c r="BA86" s="5">
        <f t="shared" si="33"/>
        <v>-23.450000000000017</v>
      </c>
      <c r="BB86" s="5">
        <f t="shared" si="25"/>
        <v>-507.5099999999984</v>
      </c>
      <c r="BC86" s="33">
        <f t="shared" si="25"/>
        <v>-900.34000000000015</v>
      </c>
      <c r="BD86" s="34">
        <f t="shared" si="25"/>
        <v>-1444.8399999999965</v>
      </c>
      <c r="BE86" s="7">
        <f t="shared" si="34"/>
        <v>-3.659015302727878</v>
      </c>
      <c r="BF86" s="7">
        <f t="shared" si="34"/>
        <v>-6.4302036864488377E-2</v>
      </c>
      <c r="BG86" s="7">
        <f t="shared" si="34"/>
        <v>-9.0789422741879344E-2</v>
      </c>
      <c r="BH86" s="7">
        <f t="shared" si="26"/>
        <v>-5.6146387065012189E-2</v>
      </c>
      <c r="BI86" s="36">
        <f t="shared" si="26"/>
        <v>-9.8290929535641572E-2</v>
      </c>
      <c r="BJ86" s="37">
        <f t="shared" si="26"/>
        <v>-7.1005370467930345E-2</v>
      </c>
      <c r="BK86" s="38">
        <f t="shared" si="35"/>
        <v>1</v>
      </c>
      <c r="BL86" s="38">
        <f t="shared" si="35"/>
        <v>0.18479043048822111</v>
      </c>
      <c r="BM86" s="38">
        <f t="shared" si="35"/>
        <v>0.37018821526529844</v>
      </c>
      <c r="BN86" s="38">
        <f t="shared" si="27"/>
        <v>0.29789208685845175</v>
      </c>
      <c r="BO86" s="39">
        <f t="shared" si="27"/>
        <v>0.30530697367360776</v>
      </c>
      <c r="BP86" s="40">
        <f t="shared" si="27"/>
        <v>0.28583157821203081</v>
      </c>
      <c r="BQ86" s="38">
        <f t="shared" si="36"/>
        <v>1</v>
      </c>
      <c r="BR86" s="38">
        <f t="shared" si="36"/>
        <v>0.19848677712250015</v>
      </c>
      <c r="BS86" s="38">
        <f t="shared" si="36"/>
        <v>0.37532877050728747</v>
      </c>
      <c r="BT86" s="38">
        <f t="shared" si="28"/>
        <v>0.30304711704514098</v>
      </c>
      <c r="BU86" s="39">
        <f t="shared" si="28"/>
        <v>0.27941022158937695</v>
      </c>
      <c r="BV86" s="40">
        <f t="shared" si="28"/>
        <v>0.2789460206538541</v>
      </c>
      <c r="BW86" s="38">
        <f t="shared" si="37"/>
        <v>0</v>
      </c>
      <c r="BX86" s="38">
        <f t="shared" si="37"/>
        <v>-1.3696346634279044E-2</v>
      </c>
      <c r="BY86" s="38">
        <f t="shared" si="37"/>
        <v>-5.140555241989031E-3</v>
      </c>
      <c r="BZ86" s="38">
        <f t="shared" si="29"/>
        <v>-5.1550301866892245E-3</v>
      </c>
      <c r="CA86" s="39">
        <f t="shared" si="29"/>
        <v>2.5896752084230812E-2</v>
      </c>
      <c r="CB86" s="40">
        <f t="shared" si="29"/>
        <v>6.8855575581767137E-3</v>
      </c>
      <c r="CC86" s="2">
        <f t="shared" si="38"/>
        <v>0</v>
      </c>
      <c r="CD86" s="2">
        <f t="shared" si="38"/>
        <v>-136.96346634279044</v>
      </c>
      <c r="CE86" s="2">
        <f t="shared" si="38"/>
        <v>-51.405552419890313</v>
      </c>
      <c r="CF86" s="2">
        <f t="shared" si="30"/>
        <v>-51.550301866892248</v>
      </c>
      <c r="CG86" s="29">
        <f t="shared" si="30"/>
        <v>258.96752084230809</v>
      </c>
      <c r="CH86" s="31">
        <f t="shared" si="30"/>
        <v>68.855575581767141</v>
      </c>
    </row>
    <row r="87" spans="1:86" x14ac:dyDescent="0.2">
      <c r="A87" t="s">
        <v>46</v>
      </c>
      <c r="B87" t="s">
        <v>46</v>
      </c>
      <c r="C87" t="s">
        <v>63</v>
      </c>
      <c r="D87" t="s">
        <v>63</v>
      </c>
      <c r="E87" t="s">
        <v>60</v>
      </c>
      <c r="F87" s="27">
        <f t="shared" si="43"/>
        <v>46092</v>
      </c>
      <c r="G87" s="60" t="s">
        <v>38</v>
      </c>
      <c r="H87" s="28">
        <v>39.950000000000003</v>
      </c>
      <c r="I87" s="2">
        <v>12372.34</v>
      </c>
      <c r="J87" s="2">
        <v>880.81</v>
      </c>
      <c r="K87" s="2">
        <v>37043.949999999997</v>
      </c>
      <c r="L87" s="29">
        <v>31487.66</v>
      </c>
      <c r="M87" s="30">
        <f t="shared" si="39"/>
        <v>81824.709999999992</v>
      </c>
      <c r="N87" t="s">
        <v>49</v>
      </c>
      <c r="O87" t="s">
        <v>49</v>
      </c>
      <c r="P87" t="s">
        <v>63</v>
      </c>
      <c r="Q87" t="s">
        <v>63</v>
      </c>
      <c r="R87" t="s">
        <v>60</v>
      </c>
      <c r="S87" s="27">
        <f t="shared" si="44"/>
        <v>45728</v>
      </c>
      <c r="T87" s="60" t="s">
        <v>38</v>
      </c>
      <c r="U87" s="28">
        <v>38.07</v>
      </c>
      <c r="V87" s="2">
        <v>13471.54</v>
      </c>
      <c r="W87" s="2">
        <v>826.49</v>
      </c>
      <c r="X87" s="2">
        <v>32685.62</v>
      </c>
      <c r="Y87" s="29">
        <v>34388.199999999997</v>
      </c>
      <c r="Z87" s="31">
        <f t="shared" si="40"/>
        <v>81409.919999999998</v>
      </c>
      <c r="AA87" s="32">
        <f t="shared" si="31"/>
        <v>1.8800000000000026</v>
      </c>
      <c r="AB87" s="5">
        <f t="shared" si="31"/>
        <v>-1099.2000000000007</v>
      </c>
      <c r="AC87" s="5">
        <f t="shared" si="31"/>
        <v>54.319999999999936</v>
      </c>
      <c r="AD87" s="5">
        <f t="shared" si="23"/>
        <v>4358.3299999999981</v>
      </c>
      <c r="AE87" s="33">
        <f t="shared" si="23"/>
        <v>-2900.5399999999972</v>
      </c>
      <c r="AF87" s="34">
        <f t="shared" si="23"/>
        <v>414.7899999999936</v>
      </c>
      <c r="AG87" s="35">
        <f t="shared" si="32"/>
        <v>4.9382716049382783E-2</v>
      </c>
      <c r="AH87" s="7">
        <f t="shared" si="32"/>
        <v>-8.1594234957547584E-2</v>
      </c>
      <c r="AI87" s="7">
        <f t="shared" si="32"/>
        <v>6.5723723215041843E-2</v>
      </c>
      <c r="AJ87" s="7">
        <f t="shared" si="24"/>
        <v>0.13334090037147828</v>
      </c>
      <c r="AK87" s="36">
        <f t="shared" si="24"/>
        <v>-8.4346956223355612E-2</v>
      </c>
      <c r="AL87" s="37">
        <f t="shared" si="24"/>
        <v>5.0950793220284896E-3</v>
      </c>
      <c r="AM87" s="2">
        <v>39.950000000000003</v>
      </c>
      <c r="AN87" s="2">
        <v>2340.5</v>
      </c>
      <c r="AO87" s="2">
        <v>313.5</v>
      </c>
      <c r="AP87" s="2">
        <v>11539.89</v>
      </c>
      <c r="AQ87" s="29">
        <v>9701.9699999999993</v>
      </c>
      <c r="AR87" s="31">
        <f t="shared" si="41"/>
        <v>23935.809999999998</v>
      </c>
      <c r="AS87" s="2">
        <v>38.07</v>
      </c>
      <c r="AT87" s="2">
        <v>2731.5</v>
      </c>
      <c r="AU87" s="2">
        <v>395.88</v>
      </c>
      <c r="AV87" s="2">
        <v>9966.7800000000007</v>
      </c>
      <c r="AW87" s="29">
        <v>9843.86</v>
      </c>
      <c r="AX87" s="31">
        <f t="shared" si="42"/>
        <v>22976.090000000004</v>
      </c>
      <c r="AY87" s="5">
        <f t="shared" si="33"/>
        <v>1.8800000000000026</v>
      </c>
      <c r="AZ87" s="5">
        <f t="shared" si="33"/>
        <v>-391</v>
      </c>
      <c r="BA87" s="5">
        <f t="shared" si="33"/>
        <v>-82.38</v>
      </c>
      <c r="BB87" s="5">
        <f t="shared" si="25"/>
        <v>1573.1099999999988</v>
      </c>
      <c r="BC87" s="33">
        <f t="shared" si="25"/>
        <v>-141.89000000000124</v>
      </c>
      <c r="BD87" s="34">
        <f t="shared" si="25"/>
        <v>959.71999999999389</v>
      </c>
      <c r="BE87" s="7">
        <f t="shared" si="34"/>
        <v>4.9382716049382783E-2</v>
      </c>
      <c r="BF87" s="7">
        <f t="shared" si="34"/>
        <v>-0.14314479223869669</v>
      </c>
      <c r="BG87" s="7">
        <f t="shared" si="34"/>
        <v>-0.20809336162473477</v>
      </c>
      <c r="BH87" s="7">
        <f t="shared" si="26"/>
        <v>0.15783532896281433</v>
      </c>
      <c r="BI87" s="36">
        <f t="shared" si="26"/>
        <v>-1.4414061150808852E-2</v>
      </c>
      <c r="BJ87" s="37">
        <f t="shared" si="26"/>
        <v>4.1770379555441925E-2</v>
      </c>
      <c r="BK87" s="38">
        <f t="shared" si="35"/>
        <v>1</v>
      </c>
      <c r="BL87" s="38">
        <f t="shared" si="35"/>
        <v>0.18917197555191662</v>
      </c>
      <c r="BM87" s="38">
        <f t="shared" si="35"/>
        <v>0.35592238961864647</v>
      </c>
      <c r="BN87" s="38">
        <f t="shared" si="27"/>
        <v>0.31151888500011476</v>
      </c>
      <c r="BO87" s="39">
        <f t="shared" si="27"/>
        <v>0.30811975230931732</v>
      </c>
      <c r="BP87" s="40">
        <f t="shared" si="27"/>
        <v>0.29252544860837271</v>
      </c>
      <c r="BQ87" s="38">
        <f t="shared" si="36"/>
        <v>1</v>
      </c>
      <c r="BR87" s="38">
        <f t="shared" si="36"/>
        <v>0.20276078310274845</v>
      </c>
      <c r="BS87" s="38">
        <f t="shared" si="36"/>
        <v>0.47898946145748889</v>
      </c>
      <c r="BT87" s="38">
        <f t="shared" si="28"/>
        <v>0.30492858939190998</v>
      </c>
      <c r="BU87" s="39">
        <f t="shared" si="28"/>
        <v>0.28625691370877221</v>
      </c>
      <c r="BV87" s="40">
        <f t="shared" si="28"/>
        <v>0.28222715364417511</v>
      </c>
      <c r="BW87" s="38">
        <f t="shared" si="37"/>
        <v>0</v>
      </c>
      <c r="BX87" s="38">
        <f t="shared" si="37"/>
        <v>-1.3588807550831833E-2</v>
      </c>
      <c r="BY87" s="38">
        <f t="shared" si="37"/>
        <v>-0.12306707183884241</v>
      </c>
      <c r="BZ87" s="38">
        <f t="shared" si="29"/>
        <v>6.5902956082047881E-3</v>
      </c>
      <c r="CA87" s="39">
        <f t="shared" si="29"/>
        <v>2.1862838600545109E-2</v>
      </c>
      <c r="CB87" s="40">
        <f t="shared" si="29"/>
        <v>1.0298294964197596E-2</v>
      </c>
      <c r="CC87" s="2">
        <f t="shared" si="38"/>
        <v>0</v>
      </c>
      <c r="CD87" s="2">
        <f t="shared" si="38"/>
        <v>-135.88807550831834</v>
      </c>
      <c r="CE87" s="2">
        <f t="shared" si="38"/>
        <v>-1230.6707183884241</v>
      </c>
      <c r="CF87" s="2">
        <f t="shared" si="30"/>
        <v>65.902956082047879</v>
      </c>
      <c r="CG87" s="29">
        <f t="shared" si="30"/>
        <v>218.62838600545109</v>
      </c>
      <c r="CH87" s="31">
        <f t="shared" si="30"/>
        <v>102.98294964197596</v>
      </c>
    </row>
    <row r="88" spans="1:86" x14ac:dyDescent="0.2">
      <c r="A88" t="s">
        <v>46</v>
      </c>
      <c r="B88" t="s">
        <v>46</v>
      </c>
      <c r="C88" t="s">
        <v>63</v>
      </c>
      <c r="D88" t="s">
        <v>63</v>
      </c>
      <c r="E88" t="s">
        <v>60</v>
      </c>
      <c r="F88" s="27">
        <f t="shared" si="43"/>
        <v>46093</v>
      </c>
      <c r="G88" s="60" t="s">
        <v>39</v>
      </c>
      <c r="H88" s="28">
        <v>14.97</v>
      </c>
      <c r="I88" s="2">
        <v>14022.6</v>
      </c>
      <c r="J88" s="2">
        <v>1257.53</v>
      </c>
      <c r="K88" s="2">
        <v>38472.980000000003</v>
      </c>
      <c r="L88" s="29">
        <v>28344.83</v>
      </c>
      <c r="M88" s="30">
        <f t="shared" si="39"/>
        <v>82112.91</v>
      </c>
      <c r="N88" t="s">
        <v>49</v>
      </c>
      <c r="O88" t="s">
        <v>49</v>
      </c>
      <c r="P88" t="s">
        <v>63</v>
      </c>
      <c r="Q88" t="s">
        <v>63</v>
      </c>
      <c r="R88" t="s">
        <v>60</v>
      </c>
      <c r="S88" s="27">
        <f t="shared" si="44"/>
        <v>45729</v>
      </c>
      <c r="T88" s="60" t="s">
        <v>39</v>
      </c>
      <c r="U88" s="28">
        <v>63.56</v>
      </c>
      <c r="V88" s="2">
        <v>18816.79</v>
      </c>
      <c r="W88" s="2">
        <v>1592.21</v>
      </c>
      <c r="X88" s="2">
        <v>45385.19</v>
      </c>
      <c r="Y88" s="29">
        <v>42807.54</v>
      </c>
      <c r="Z88" s="31">
        <f t="shared" si="40"/>
        <v>108665.29000000001</v>
      </c>
      <c r="AA88" s="32">
        <f t="shared" si="31"/>
        <v>-48.59</v>
      </c>
      <c r="AB88" s="5">
        <f t="shared" si="31"/>
        <v>-4794.1900000000005</v>
      </c>
      <c r="AC88" s="5">
        <f t="shared" si="31"/>
        <v>-334.68000000000006</v>
      </c>
      <c r="AD88" s="5">
        <f t="shared" si="23"/>
        <v>-6912.2099999999991</v>
      </c>
      <c r="AE88" s="33">
        <f t="shared" si="23"/>
        <v>-14462.71</v>
      </c>
      <c r="AF88" s="34">
        <f t="shared" si="23"/>
        <v>-26552.380000000005</v>
      </c>
      <c r="AG88" s="35">
        <f t="shared" si="32"/>
        <v>-0.76447451227186913</v>
      </c>
      <c r="AH88" s="7">
        <f t="shared" si="32"/>
        <v>-0.25478256386982051</v>
      </c>
      <c r="AI88" s="7">
        <f t="shared" si="32"/>
        <v>-0.21019840347692834</v>
      </c>
      <c r="AJ88" s="7">
        <f t="shared" si="24"/>
        <v>-0.15230100391779783</v>
      </c>
      <c r="AK88" s="36">
        <f t="shared" si="24"/>
        <v>-0.33785426586064043</v>
      </c>
      <c r="AL88" s="37">
        <f t="shared" si="24"/>
        <v>-0.24435015081632785</v>
      </c>
      <c r="AM88" s="2">
        <v>14.97</v>
      </c>
      <c r="AN88" s="2">
        <v>2793.95</v>
      </c>
      <c r="AO88" s="2">
        <v>607.46</v>
      </c>
      <c r="AP88" s="2">
        <v>11764.97</v>
      </c>
      <c r="AQ88" s="29">
        <v>8786.27</v>
      </c>
      <c r="AR88" s="31">
        <f t="shared" si="41"/>
        <v>23967.62</v>
      </c>
      <c r="AS88" s="2">
        <v>63.56</v>
      </c>
      <c r="AT88" s="2">
        <v>3796.03</v>
      </c>
      <c r="AU88" s="2">
        <v>750.51</v>
      </c>
      <c r="AV88" s="2">
        <v>14080.04</v>
      </c>
      <c r="AW88" s="29">
        <v>12230.1</v>
      </c>
      <c r="AX88" s="31">
        <f t="shared" si="42"/>
        <v>30920.239999999998</v>
      </c>
      <c r="AY88" s="5">
        <f t="shared" si="33"/>
        <v>-48.59</v>
      </c>
      <c r="AZ88" s="5">
        <f t="shared" si="33"/>
        <v>-1002.0800000000004</v>
      </c>
      <c r="BA88" s="5">
        <f t="shared" si="33"/>
        <v>-143.04999999999995</v>
      </c>
      <c r="BB88" s="5">
        <f t="shared" si="25"/>
        <v>-2315.0700000000015</v>
      </c>
      <c r="BC88" s="33">
        <f t="shared" si="25"/>
        <v>-3443.83</v>
      </c>
      <c r="BD88" s="34">
        <f t="shared" si="25"/>
        <v>-6952.619999999999</v>
      </c>
      <c r="BE88" s="7">
        <f t="shared" si="34"/>
        <v>-0.76447451227186913</v>
      </c>
      <c r="BF88" s="7">
        <f t="shared" si="34"/>
        <v>-0.26398105389051202</v>
      </c>
      <c r="BG88" s="7">
        <f t="shared" si="34"/>
        <v>-0.19060372280182802</v>
      </c>
      <c r="BH88" s="7">
        <f t="shared" si="26"/>
        <v>-0.16442211811898272</v>
      </c>
      <c r="BI88" s="36">
        <f t="shared" si="26"/>
        <v>-0.2815864138478017</v>
      </c>
      <c r="BJ88" s="37">
        <f t="shared" si="26"/>
        <v>-0.2248565987844855</v>
      </c>
      <c r="BK88" s="38">
        <f t="shared" si="35"/>
        <v>1</v>
      </c>
      <c r="BL88" s="38">
        <f t="shared" si="35"/>
        <v>0.19924621682141683</v>
      </c>
      <c r="BM88" s="38">
        <f t="shared" si="35"/>
        <v>0.4830580582570595</v>
      </c>
      <c r="BN88" s="38">
        <f t="shared" si="27"/>
        <v>0.30579825113625192</v>
      </c>
      <c r="BO88" s="39">
        <f t="shared" si="27"/>
        <v>0.3099778689799868</v>
      </c>
      <c r="BP88" s="40">
        <f t="shared" si="27"/>
        <v>0.29188613580982575</v>
      </c>
      <c r="BQ88" s="38">
        <f t="shared" si="36"/>
        <v>1</v>
      </c>
      <c r="BR88" s="38">
        <f t="shared" si="36"/>
        <v>0.2017363216574134</v>
      </c>
      <c r="BS88" s="38">
        <f t="shared" si="36"/>
        <v>0.47136370202423045</v>
      </c>
      <c r="BT88" s="38">
        <f t="shared" si="28"/>
        <v>0.3102342416105342</v>
      </c>
      <c r="BU88" s="39">
        <f t="shared" si="28"/>
        <v>0.28569966879666525</v>
      </c>
      <c r="BV88" s="40">
        <f t="shared" si="28"/>
        <v>0.2845456907168793</v>
      </c>
      <c r="BW88" s="38">
        <f t="shared" si="37"/>
        <v>0</v>
      </c>
      <c r="BX88" s="38">
        <f t="shared" si="37"/>
        <v>-2.4901048359965705E-3</v>
      </c>
      <c r="BY88" s="38">
        <f t="shared" si="37"/>
        <v>1.1694356232829051E-2</v>
      </c>
      <c r="BZ88" s="38">
        <f t="shared" si="29"/>
        <v>-4.4359904742822809E-3</v>
      </c>
      <c r="CA88" s="39">
        <f t="shared" si="29"/>
        <v>2.4278200183321552E-2</v>
      </c>
      <c r="CB88" s="40">
        <f t="shared" si="29"/>
        <v>7.3404450929464571E-3</v>
      </c>
      <c r="CC88" s="2">
        <f t="shared" si="38"/>
        <v>0</v>
      </c>
      <c r="CD88" s="2">
        <f t="shared" si="38"/>
        <v>-24.901048359965706</v>
      </c>
      <c r="CE88" s="2">
        <f t="shared" si="38"/>
        <v>116.94356232829051</v>
      </c>
      <c r="CF88" s="2">
        <f t="shared" si="30"/>
        <v>-44.359904742822806</v>
      </c>
      <c r="CG88" s="29">
        <f t="shared" si="30"/>
        <v>242.78200183321553</v>
      </c>
      <c r="CH88" s="31">
        <f t="shared" si="30"/>
        <v>73.404450929464574</v>
      </c>
    </row>
    <row r="89" spans="1:86" x14ac:dyDescent="0.2">
      <c r="A89" t="s">
        <v>46</v>
      </c>
      <c r="B89" t="s">
        <v>46</v>
      </c>
      <c r="C89" t="s">
        <v>63</v>
      </c>
      <c r="D89" t="s">
        <v>63</v>
      </c>
      <c r="E89" t="s">
        <v>60</v>
      </c>
      <c r="F89" s="27">
        <f t="shared" si="43"/>
        <v>46094</v>
      </c>
      <c r="G89" s="60" t="s">
        <v>40</v>
      </c>
      <c r="H89" s="28">
        <v>94.93</v>
      </c>
      <c r="I89" s="2">
        <v>25107.34</v>
      </c>
      <c r="J89" s="2">
        <v>1035.45</v>
      </c>
      <c r="K89" s="2">
        <v>58763.41</v>
      </c>
      <c r="L89" s="29">
        <v>52015.21</v>
      </c>
      <c r="M89" s="30">
        <f t="shared" si="39"/>
        <v>137016.34</v>
      </c>
      <c r="N89" t="s">
        <v>49</v>
      </c>
      <c r="O89" t="s">
        <v>49</v>
      </c>
      <c r="P89" t="s">
        <v>63</v>
      </c>
      <c r="Q89" t="s">
        <v>63</v>
      </c>
      <c r="R89" t="s">
        <v>60</v>
      </c>
      <c r="S89" s="27">
        <f t="shared" si="44"/>
        <v>45730</v>
      </c>
      <c r="T89" s="60" t="s">
        <v>40</v>
      </c>
      <c r="U89" s="28">
        <v>69.92</v>
      </c>
      <c r="V89" s="2">
        <v>21838.35</v>
      </c>
      <c r="W89" s="2">
        <v>2081.4299999999998</v>
      </c>
      <c r="X89" s="2">
        <v>63369.72</v>
      </c>
      <c r="Y89" s="29">
        <v>52198.61</v>
      </c>
      <c r="Z89" s="31">
        <f t="shared" si="40"/>
        <v>139558.03</v>
      </c>
      <c r="AA89" s="32">
        <f t="shared" si="31"/>
        <v>25.010000000000005</v>
      </c>
      <c r="AB89" s="5">
        <f t="shared" si="31"/>
        <v>3268.9900000000016</v>
      </c>
      <c r="AC89" s="5">
        <f t="shared" si="31"/>
        <v>-1045.9799999999998</v>
      </c>
      <c r="AD89" s="5">
        <f t="shared" si="23"/>
        <v>-4606.3099999999977</v>
      </c>
      <c r="AE89" s="33">
        <f t="shared" si="23"/>
        <v>-183.40000000000146</v>
      </c>
      <c r="AF89" s="34">
        <f t="shared" si="23"/>
        <v>-2541.6900000000023</v>
      </c>
      <c r="AG89" s="35">
        <f t="shared" si="32"/>
        <v>0.35769450800915337</v>
      </c>
      <c r="AH89" s="7">
        <f t="shared" si="32"/>
        <v>0.14969033832684253</v>
      </c>
      <c r="AI89" s="7">
        <f t="shared" si="32"/>
        <v>-0.50252951096121412</v>
      </c>
      <c r="AJ89" s="7">
        <f t="shared" si="24"/>
        <v>-7.2689448525257772E-2</v>
      </c>
      <c r="AK89" s="36">
        <f t="shared" si="24"/>
        <v>-3.5135035204960719E-3</v>
      </c>
      <c r="AL89" s="37">
        <f t="shared" si="24"/>
        <v>-1.8212423892770644E-2</v>
      </c>
      <c r="AM89" s="2">
        <v>94.93</v>
      </c>
      <c r="AN89" s="2">
        <v>5118.57</v>
      </c>
      <c r="AO89" s="2">
        <v>340.75</v>
      </c>
      <c r="AP89" s="2">
        <v>18397.68</v>
      </c>
      <c r="AQ89" s="29">
        <v>15408.84</v>
      </c>
      <c r="AR89" s="31">
        <f t="shared" si="41"/>
        <v>39360.770000000004</v>
      </c>
      <c r="AS89" s="2">
        <v>69.92</v>
      </c>
      <c r="AT89" s="2">
        <v>4610.4399999999996</v>
      </c>
      <c r="AU89" s="2">
        <v>913.63</v>
      </c>
      <c r="AV89" s="2">
        <v>19955.419999999998</v>
      </c>
      <c r="AW89" s="29">
        <v>15383.16</v>
      </c>
      <c r="AX89" s="31">
        <f t="shared" si="42"/>
        <v>40932.569999999992</v>
      </c>
      <c r="AY89" s="5">
        <f t="shared" si="33"/>
        <v>25.010000000000005</v>
      </c>
      <c r="AZ89" s="5">
        <f t="shared" si="33"/>
        <v>508.13000000000011</v>
      </c>
      <c r="BA89" s="5">
        <f t="shared" si="33"/>
        <v>-572.88</v>
      </c>
      <c r="BB89" s="5">
        <f t="shared" si="25"/>
        <v>-1557.739999999998</v>
      </c>
      <c r="BC89" s="33">
        <f t="shared" si="25"/>
        <v>25.680000000000291</v>
      </c>
      <c r="BD89" s="34">
        <f t="shared" si="25"/>
        <v>-1571.7999999999884</v>
      </c>
      <c r="BE89" s="7">
        <f t="shared" si="34"/>
        <v>0.35769450800915337</v>
      </c>
      <c r="BF89" s="7">
        <f t="shared" si="34"/>
        <v>0.11021290809553973</v>
      </c>
      <c r="BG89" s="7">
        <f t="shared" si="34"/>
        <v>-0.62703720324420165</v>
      </c>
      <c r="BH89" s="7">
        <f t="shared" si="26"/>
        <v>-7.8060997964462697E-2</v>
      </c>
      <c r="BI89" s="36">
        <f t="shared" si="26"/>
        <v>1.66935792125937E-3</v>
      </c>
      <c r="BJ89" s="37">
        <f t="shared" si="26"/>
        <v>-3.839973888763859E-2</v>
      </c>
      <c r="BK89" s="38">
        <f t="shared" si="35"/>
        <v>1</v>
      </c>
      <c r="BL89" s="38">
        <f t="shared" si="35"/>
        <v>0.20386747461101015</v>
      </c>
      <c r="BM89" s="38">
        <f t="shared" si="35"/>
        <v>0.32908397315176974</v>
      </c>
      <c r="BN89" s="38">
        <f t="shared" si="27"/>
        <v>0.31308053770194749</v>
      </c>
      <c r="BO89" s="39">
        <f t="shared" si="27"/>
        <v>0.29623719677378985</v>
      </c>
      <c r="BP89" s="40">
        <f t="shared" si="27"/>
        <v>0.28727062772221185</v>
      </c>
      <c r="BQ89" s="38">
        <f t="shared" si="36"/>
        <v>1</v>
      </c>
      <c r="BR89" s="38">
        <f t="shared" si="36"/>
        <v>0.21111668235008596</v>
      </c>
      <c r="BS89" s="38">
        <f t="shared" si="36"/>
        <v>0.43894341870733106</v>
      </c>
      <c r="BT89" s="38">
        <f t="shared" si="28"/>
        <v>0.31490465793442041</v>
      </c>
      <c r="BU89" s="39">
        <f t="shared" si="28"/>
        <v>0.29470439921676073</v>
      </c>
      <c r="BV89" s="40">
        <f t="shared" si="28"/>
        <v>0.29330143166967887</v>
      </c>
      <c r="BW89" s="38">
        <f t="shared" si="37"/>
        <v>0</v>
      </c>
      <c r="BX89" s="38">
        <f t="shared" si="37"/>
        <v>-7.2492077390758081E-3</v>
      </c>
      <c r="BY89" s="38">
        <f t="shared" si="37"/>
        <v>-0.10985944555556132</v>
      </c>
      <c r="BZ89" s="38">
        <f t="shared" si="29"/>
        <v>-1.8241202324729144E-3</v>
      </c>
      <c r="CA89" s="39">
        <f t="shared" si="29"/>
        <v>1.5327975570291197E-3</v>
      </c>
      <c r="CB89" s="40">
        <f t="shared" si="29"/>
        <v>-6.0308039474670228E-3</v>
      </c>
      <c r="CC89" s="2">
        <f t="shared" si="38"/>
        <v>0</v>
      </c>
      <c r="CD89" s="2">
        <f t="shared" si="38"/>
        <v>-72.492077390758084</v>
      </c>
      <c r="CE89" s="2">
        <f t="shared" si="38"/>
        <v>-1098.5944555556132</v>
      </c>
      <c r="CF89" s="2">
        <f t="shared" si="30"/>
        <v>-18.241202324729144</v>
      </c>
      <c r="CG89" s="29">
        <f t="shared" si="30"/>
        <v>15.327975570291198</v>
      </c>
      <c r="CH89" s="31">
        <f t="shared" si="30"/>
        <v>-60.308039474670224</v>
      </c>
    </row>
    <row r="90" spans="1:86" ht="13.5" thickBot="1" x14ac:dyDescent="0.25">
      <c r="A90" t="s">
        <v>46</v>
      </c>
      <c r="B90" t="s">
        <v>46</v>
      </c>
      <c r="C90" t="s">
        <v>63</v>
      </c>
      <c r="D90" t="s">
        <v>63</v>
      </c>
      <c r="E90" t="s">
        <v>60</v>
      </c>
      <c r="F90" s="41">
        <f t="shared" si="43"/>
        <v>46095</v>
      </c>
      <c r="G90" s="61" t="s">
        <v>41</v>
      </c>
      <c r="H90" s="43">
        <v>19.989999999999998</v>
      </c>
      <c r="I90" s="44">
        <v>22699.08</v>
      </c>
      <c r="J90" s="44">
        <v>2026.4</v>
      </c>
      <c r="K90" s="44">
        <v>55874.44</v>
      </c>
      <c r="L90" s="45">
        <v>40100.949999999997</v>
      </c>
      <c r="M90" s="46">
        <f t="shared" si="39"/>
        <v>120720.86</v>
      </c>
      <c r="N90" t="s">
        <v>49</v>
      </c>
      <c r="O90" t="s">
        <v>49</v>
      </c>
      <c r="P90" t="s">
        <v>63</v>
      </c>
      <c r="Q90" t="s">
        <v>63</v>
      </c>
      <c r="R90" t="s">
        <v>60</v>
      </c>
      <c r="S90" s="41">
        <f t="shared" si="44"/>
        <v>45731</v>
      </c>
      <c r="T90" s="61" t="s">
        <v>41</v>
      </c>
      <c r="U90" s="43">
        <v>4.99</v>
      </c>
      <c r="V90" s="44">
        <v>22335.78</v>
      </c>
      <c r="W90" s="44">
        <v>3464</v>
      </c>
      <c r="X90" s="44">
        <v>55668.05</v>
      </c>
      <c r="Y90" s="45">
        <v>51862.19</v>
      </c>
      <c r="Z90" s="47">
        <f t="shared" si="40"/>
        <v>133335.01</v>
      </c>
      <c r="AA90" s="48">
        <f t="shared" si="31"/>
        <v>14.999999999999998</v>
      </c>
      <c r="AB90" s="49">
        <f t="shared" si="31"/>
        <v>363.30000000000291</v>
      </c>
      <c r="AC90" s="49">
        <f t="shared" si="31"/>
        <v>-1437.6</v>
      </c>
      <c r="AD90" s="49">
        <f t="shared" si="23"/>
        <v>206.38999999999942</v>
      </c>
      <c r="AE90" s="50">
        <f t="shared" si="23"/>
        <v>-11761.240000000005</v>
      </c>
      <c r="AF90" s="51">
        <f t="shared" si="23"/>
        <v>-12614.150000000009</v>
      </c>
      <c r="AG90" s="52">
        <f t="shared" si="32"/>
        <v>3.0060120240480956</v>
      </c>
      <c r="AH90" s="53">
        <f t="shared" si="32"/>
        <v>1.6265382270061888E-2</v>
      </c>
      <c r="AI90" s="53">
        <f t="shared" si="32"/>
        <v>-0.41501154734411083</v>
      </c>
      <c r="AJ90" s="53">
        <f t="shared" si="24"/>
        <v>3.7075126576195756E-3</v>
      </c>
      <c r="AK90" s="54">
        <f t="shared" si="24"/>
        <v>-0.22677869947258311</v>
      </c>
      <c r="AL90" s="55">
        <f t="shared" si="24"/>
        <v>-9.4604935342938123E-2</v>
      </c>
      <c r="AM90" s="44">
        <v>19.989999999999998</v>
      </c>
      <c r="AN90" s="44">
        <v>4800.07</v>
      </c>
      <c r="AO90" s="44">
        <v>920.12</v>
      </c>
      <c r="AP90" s="44">
        <v>17496.16</v>
      </c>
      <c r="AQ90" s="45">
        <v>12232.1</v>
      </c>
      <c r="AR90" s="47">
        <f t="shared" si="41"/>
        <v>35468.44</v>
      </c>
      <c r="AS90" s="44">
        <v>4.99</v>
      </c>
      <c r="AT90" s="44">
        <v>4693.8100000000004</v>
      </c>
      <c r="AU90" s="44">
        <v>1771.76</v>
      </c>
      <c r="AV90" s="44">
        <v>17998.669999999998</v>
      </c>
      <c r="AW90" s="45">
        <v>15313.02</v>
      </c>
      <c r="AX90" s="47">
        <f t="shared" si="42"/>
        <v>39782.25</v>
      </c>
      <c r="AY90" s="49">
        <f t="shared" si="33"/>
        <v>14.999999999999998</v>
      </c>
      <c r="AZ90" s="49">
        <f t="shared" si="33"/>
        <v>106.25999999999931</v>
      </c>
      <c r="BA90" s="49">
        <f t="shared" si="33"/>
        <v>-851.64</v>
      </c>
      <c r="BB90" s="49">
        <f t="shared" si="25"/>
        <v>-502.5099999999984</v>
      </c>
      <c r="BC90" s="50">
        <f t="shared" si="25"/>
        <v>-3080.92</v>
      </c>
      <c r="BD90" s="51">
        <f t="shared" si="25"/>
        <v>-4313.8099999999977</v>
      </c>
      <c r="BE90" s="53">
        <f t="shared" si="34"/>
        <v>3.0060120240480956</v>
      </c>
      <c r="BF90" s="53">
        <f t="shared" si="34"/>
        <v>2.2638325795036291E-2</v>
      </c>
      <c r="BG90" s="53">
        <f t="shared" si="34"/>
        <v>-0.48067458346502911</v>
      </c>
      <c r="BH90" s="53">
        <f t="shared" si="26"/>
        <v>-2.7919285147180232E-2</v>
      </c>
      <c r="BI90" s="54">
        <f t="shared" si="26"/>
        <v>-0.2011961063199813</v>
      </c>
      <c r="BJ90" s="55">
        <f t="shared" si="26"/>
        <v>-0.1084355460035568</v>
      </c>
      <c r="BK90" s="56">
        <f t="shared" si="35"/>
        <v>1</v>
      </c>
      <c r="BL90" s="56">
        <f t="shared" si="35"/>
        <v>0.2114653985976524</v>
      </c>
      <c r="BM90" s="56">
        <f t="shared" si="35"/>
        <v>0.45406632451638373</v>
      </c>
      <c r="BN90" s="56">
        <f t="shared" si="27"/>
        <v>0.31313351865360978</v>
      </c>
      <c r="BO90" s="57">
        <f t="shared" si="27"/>
        <v>0.3050326737895237</v>
      </c>
      <c r="BP90" s="58">
        <f t="shared" si="27"/>
        <v>0.29380539535586475</v>
      </c>
      <c r="BQ90" s="56">
        <f t="shared" si="36"/>
        <v>1</v>
      </c>
      <c r="BR90" s="56">
        <f t="shared" si="36"/>
        <v>0.21014757487761793</v>
      </c>
      <c r="BS90" s="56">
        <f t="shared" si="36"/>
        <v>0.51147806004618934</v>
      </c>
      <c r="BT90" s="56">
        <f t="shared" si="28"/>
        <v>0.32332136656484278</v>
      </c>
      <c r="BU90" s="57">
        <f t="shared" si="28"/>
        <v>0.29526365932483761</v>
      </c>
      <c r="BV90" s="58">
        <f t="shared" si="28"/>
        <v>0.2983631230837272</v>
      </c>
      <c r="BW90" s="56">
        <f t="shared" si="37"/>
        <v>0</v>
      </c>
      <c r="BX90" s="56">
        <f t="shared" si="37"/>
        <v>1.3178237200344722E-3</v>
      </c>
      <c r="BY90" s="56">
        <f t="shared" si="37"/>
        <v>-5.7411735529805608E-2</v>
      </c>
      <c r="BZ90" s="56">
        <f t="shared" si="29"/>
        <v>-1.0187847911233006E-2</v>
      </c>
      <c r="CA90" s="57">
        <f t="shared" si="29"/>
        <v>9.7690144646860877E-3</v>
      </c>
      <c r="CB90" s="58">
        <f t="shared" si="29"/>
        <v>-4.5577277278624484E-3</v>
      </c>
      <c r="CC90" s="44">
        <f t="shared" si="38"/>
        <v>0</v>
      </c>
      <c r="CD90" s="44">
        <f t="shared" si="38"/>
        <v>13.178237200344721</v>
      </c>
      <c r="CE90" s="44">
        <f t="shared" si="38"/>
        <v>-574.11735529805605</v>
      </c>
      <c r="CF90" s="44">
        <f t="shared" si="30"/>
        <v>-101.87847911233006</v>
      </c>
      <c r="CG90" s="45">
        <f t="shared" si="30"/>
        <v>97.690144646860873</v>
      </c>
      <c r="CH90" s="47">
        <f t="shared" si="30"/>
        <v>-45.577277278624486</v>
      </c>
    </row>
    <row r="91" spans="1:86" x14ac:dyDescent="0.2">
      <c r="A91" t="s">
        <v>46</v>
      </c>
      <c r="B91" t="s">
        <v>46</v>
      </c>
      <c r="C91" t="s">
        <v>63</v>
      </c>
      <c r="D91" t="s">
        <v>63</v>
      </c>
      <c r="E91" t="s">
        <v>61</v>
      </c>
      <c r="F91" s="27">
        <f t="shared" si="43"/>
        <v>46096</v>
      </c>
      <c r="G91" s="60" t="s">
        <v>35</v>
      </c>
      <c r="H91" s="28">
        <v>24.95</v>
      </c>
      <c r="I91" s="2">
        <v>8829.5300000000007</v>
      </c>
      <c r="J91" s="2">
        <v>475.8</v>
      </c>
      <c r="K91" s="2">
        <v>26314.68</v>
      </c>
      <c r="L91" s="29">
        <v>22970.14</v>
      </c>
      <c r="M91" s="30">
        <f t="shared" si="39"/>
        <v>58615.1</v>
      </c>
      <c r="N91" t="s">
        <v>49</v>
      </c>
      <c r="O91" t="s">
        <v>49</v>
      </c>
      <c r="P91" t="s">
        <v>63</v>
      </c>
      <c r="Q91" t="s">
        <v>63</v>
      </c>
      <c r="R91" t="s">
        <v>61</v>
      </c>
      <c r="S91" s="27">
        <f t="shared" si="44"/>
        <v>45732</v>
      </c>
      <c r="T91" s="60" t="s">
        <v>35</v>
      </c>
      <c r="U91" s="28">
        <v>74.91</v>
      </c>
      <c r="V91" s="2">
        <v>11430.88</v>
      </c>
      <c r="W91" s="2">
        <v>568.92999999999995</v>
      </c>
      <c r="X91" s="2">
        <v>31767.63</v>
      </c>
      <c r="Y91" s="29">
        <v>31117.46</v>
      </c>
      <c r="Z91" s="31">
        <f t="shared" si="40"/>
        <v>74959.81</v>
      </c>
      <c r="AA91" s="32">
        <f t="shared" si="31"/>
        <v>-49.959999999999994</v>
      </c>
      <c r="AB91" s="5">
        <f t="shared" si="31"/>
        <v>-2601.3499999999985</v>
      </c>
      <c r="AC91" s="5">
        <f t="shared" si="31"/>
        <v>-93.129999999999939</v>
      </c>
      <c r="AD91" s="5">
        <f t="shared" si="23"/>
        <v>-5452.9500000000007</v>
      </c>
      <c r="AE91" s="33">
        <f t="shared" si="23"/>
        <v>-8147.32</v>
      </c>
      <c r="AF91" s="34">
        <f t="shared" si="23"/>
        <v>-16344.71</v>
      </c>
      <c r="AG91" s="35">
        <f t="shared" si="32"/>
        <v>-0.66693365371779467</v>
      </c>
      <c r="AH91" s="7">
        <f t="shared" si="32"/>
        <v>-0.22757215542460413</v>
      </c>
      <c r="AI91" s="7">
        <f t="shared" si="32"/>
        <v>-0.16369324873007216</v>
      </c>
      <c r="AJ91" s="7">
        <f t="shared" si="24"/>
        <v>-0.17165114300311357</v>
      </c>
      <c r="AK91" s="36">
        <f t="shared" si="24"/>
        <v>-0.26182471191414725</v>
      </c>
      <c r="AL91" s="37">
        <f t="shared" si="24"/>
        <v>-0.21804631041620837</v>
      </c>
      <c r="AM91" s="2">
        <v>24.95</v>
      </c>
      <c r="AN91" s="2">
        <v>1762.86</v>
      </c>
      <c r="AO91" s="2">
        <v>170.45</v>
      </c>
      <c r="AP91" s="2">
        <v>8618.24</v>
      </c>
      <c r="AQ91" s="29">
        <v>6913.66</v>
      </c>
      <c r="AR91" s="31">
        <f t="shared" si="41"/>
        <v>17490.16</v>
      </c>
      <c r="AS91" s="2">
        <v>74.91</v>
      </c>
      <c r="AT91" s="2">
        <v>2468.11</v>
      </c>
      <c r="AU91" s="2">
        <v>240.86</v>
      </c>
      <c r="AV91" s="2">
        <v>10197.39</v>
      </c>
      <c r="AW91" s="29">
        <v>9272.36</v>
      </c>
      <c r="AX91" s="31">
        <f t="shared" si="42"/>
        <v>22253.63</v>
      </c>
      <c r="AY91" s="5">
        <f t="shared" si="33"/>
        <v>-49.959999999999994</v>
      </c>
      <c r="AZ91" s="5">
        <f t="shared" si="33"/>
        <v>-705.25000000000023</v>
      </c>
      <c r="BA91" s="5">
        <f t="shared" si="33"/>
        <v>-70.410000000000025</v>
      </c>
      <c r="BB91" s="5">
        <f t="shared" si="25"/>
        <v>-1579.1499999999996</v>
      </c>
      <c r="BC91" s="33">
        <f t="shared" si="25"/>
        <v>-2358.7000000000007</v>
      </c>
      <c r="BD91" s="34">
        <f t="shared" si="25"/>
        <v>-4763.4700000000012</v>
      </c>
      <c r="BE91" s="7">
        <f t="shared" si="34"/>
        <v>-0.66693365371779467</v>
      </c>
      <c r="BF91" s="7">
        <f t="shared" si="34"/>
        <v>-0.2857449627447724</v>
      </c>
      <c r="BG91" s="7">
        <f t="shared" si="34"/>
        <v>-0.29232749314954753</v>
      </c>
      <c r="BH91" s="7">
        <f t="shared" si="26"/>
        <v>-0.15485825294511632</v>
      </c>
      <c r="BI91" s="36">
        <f t="shared" si="26"/>
        <v>-0.25437968327372973</v>
      </c>
      <c r="BJ91" s="37">
        <f t="shared" si="26"/>
        <v>-0.21405361731996086</v>
      </c>
      <c r="BK91" s="38">
        <f t="shared" si="35"/>
        <v>1</v>
      </c>
      <c r="BL91" s="38">
        <f t="shared" si="35"/>
        <v>0.19965502127519807</v>
      </c>
      <c r="BM91" s="38">
        <f t="shared" si="35"/>
        <v>0.35823875577973935</v>
      </c>
      <c r="BN91" s="38">
        <f t="shared" si="27"/>
        <v>0.32750692769207146</v>
      </c>
      <c r="BO91" s="39">
        <f t="shared" si="27"/>
        <v>0.30098466966244003</v>
      </c>
      <c r="BP91" s="40">
        <f t="shared" si="27"/>
        <v>0.29839000530580007</v>
      </c>
      <c r="BQ91" s="38">
        <f t="shared" si="36"/>
        <v>1</v>
      </c>
      <c r="BR91" s="38">
        <f t="shared" si="36"/>
        <v>0.21591600996598689</v>
      </c>
      <c r="BS91" s="38">
        <f t="shared" si="36"/>
        <v>0.42335612465505429</v>
      </c>
      <c r="BT91" s="38">
        <f t="shared" si="28"/>
        <v>0.32099939466683536</v>
      </c>
      <c r="BU91" s="39">
        <f t="shared" si="28"/>
        <v>0.29797933378881186</v>
      </c>
      <c r="BV91" s="40">
        <f t="shared" si="28"/>
        <v>0.29687415162871944</v>
      </c>
      <c r="BW91" s="38">
        <f t="shared" si="37"/>
        <v>0</v>
      </c>
      <c r="BX91" s="38">
        <f t="shared" si="37"/>
        <v>-1.6260988690788819E-2</v>
      </c>
      <c r="BY91" s="38">
        <f t="shared" si="37"/>
        <v>-6.511736887531494E-2</v>
      </c>
      <c r="BZ91" s="38">
        <f t="shared" si="29"/>
        <v>6.5075330252361008E-3</v>
      </c>
      <c r="CA91" s="39">
        <f t="shared" si="29"/>
        <v>3.0053358736281677E-3</v>
      </c>
      <c r="CB91" s="40">
        <f t="shared" si="29"/>
        <v>1.5158536770806252E-3</v>
      </c>
      <c r="CC91" s="2">
        <f t="shared" si="38"/>
        <v>0</v>
      </c>
      <c r="CD91" s="2">
        <f t="shared" si="38"/>
        <v>-162.60988690788818</v>
      </c>
      <c r="CE91" s="2">
        <f t="shared" si="38"/>
        <v>-651.17368875314935</v>
      </c>
      <c r="CF91" s="2">
        <f t="shared" si="30"/>
        <v>65.075330252361013</v>
      </c>
      <c r="CG91" s="29">
        <f t="shared" si="30"/>
        <v>30.053358736281677</v>
      </c>
      <c r="CH91" s="31">
        <f t="shared" si="30"/>
        <v>15.158536770806252</v>
      </c>
    </row>
    <row r="92" spans="1:86" x14ac:dyDescent="0.2">
      <c r="A92" t="s">
        <v>46</v>
      </c>
      <c r="B92" t="s">
        <v>46</v>
      </c>
      <c r="C92" t="s">
        <v>63</v>
      </c>
      <c r="D92" t="s">
        <v>63</v>
      </c>
      <c r="E92" t="s">
        <v>61</v>
      </c>
      <c r="F92" s="27">
        <f t="shared" si="43"/>
        <v>46097</v>
      </c>
      <c r="G92" s="60" t="s">
        <v>36</v>
      </c>
      <c r="H92" s="28">
        <v>44.94</v>
      </c>
      <c r="I92" s="2">
        <v>10637.35</v>
      </c>
      <c r="J92" s="2">
        <v>31.56</v>
      </c>
      <c r="K92" s="2">
        <v>29129.53</v>
      </c>
      <c r="L92" s="29">
        <v>22832.49</v>
      </c>
      <c r="M92" s="30">
        <f t="shared" si="39"/>
        <v>62675.869999999995</v>
      </c>
      <c r="N92" t="s">
        <v>49</v>
      </c>
      <c r="O92" t="s">
        <v>49</v>
      </c>
      <c r="P92" t="s">
        <v>63</v>
      </c>
      <c r="Q92" t="s">
        <v>63</v>
      </c>
      <c r="R92" t="s">
        <v>61</v>
      </c>
      <c r="S92" s="27">
        <f t="shared" si="44"/>
        <v>45733</v>
      </c>
      <c r="T92" s="60" t="s">
        <v>36</v>
      </c>
      <c r="U92" s="28">
        <v>94.9</v>
      </c>
      <c r="V92" s="2">
        <v>13150.83</v>
      </c>
      <c r="W92" s="2">
        <v>452.43</v>
      </c>
      <c r="X92" s="2">
        <v>31877.99</v>
      </c>
      <c r="Y92" s="29">
        <v>28087.54</v>
      </c>
      <c r="Z92" s="31">
        <f t="shared" si="40"/>
        <v>73663.69</v>
      </c>
      <c r="AA92" s="32">
        <f t="shared" si="31"/>
        <v>-49.960000000000008</v>
      </c>
      <c r="AB92" s="5">
        <f t="shared" si="31"/>
        <v>-2513.4799999999996</v>
      </c>
      <c r="AC92" s="5">
        <f t="shared" si="31"/>
        <v>-420.87</v>
      </c>
      <c r="AD92" s="5">
        <f t="shared" si="23"/>
        <v>-2748.4600000000028</v>
      </c>
      <c r="AE92" s="33">
        <f t="shared" si="23"/>
        <v>-5255.0499999999993</v>
      </c>
      <c r="AF92" s="34">
        <f t="shared" si="23"/>
        <v>-10987.820000000007</v>
      </c>
      <c r="AG92" s="35">
        <f t="shared" si="32"/>
        <v>-0.52644889357218128</v>
      </c>
      <c r="AH92" s="7">
        <f t="shared" si="32"/>
        <v>-0.19112709996251184</v>
      </c>
      <c r="AI92" s="7">
        <f t="shared" si="32"/>
        <v>-0.93024335256282742</v>
      </c>
      <c r="AJ92" s="7">
        <f t="shared" si="24"/>
        <v>-8.6218108481745631E-2</v>
      </c>
      <c r="AK92" s="36">
        <f t="shared" si="24"/>
        <v>-0.18709541668654497</v>
      </c>
      <c r="AL92" s="37">
        <f t="shared" si="24"/>
        <v>-0.14916195482469052</v>
      </c>
      <c r="AM92" s="2">
        <v>44.94</v>
      </c>
      <c r="AN92" s="2">
        <v>2092.94</v>
      </c>
      <c r="AO92" s="2">
        <v>-10.199999999999999</v>
      </c>
      <c r="AP92" s="2">
        <v>9194.27</v>
      </c>
      <c r="AQ92" s="29">
        <v>6848.14</v>
      </c>
      <c r="AR92" s="31">
        <f t="shared" si="41"/>
        <v>18170.09</v>
      </c>
      <c r="AS92" s="2">
        <v>94.9</v>
      </c>
      <c r="AT92" s="2">
        <v>2593.11</v>
      </c>
      <c r="AU92" s="2">
        <v>275.77</v>
      </c>
      <c r="AV92" s="2">
        <v>10199.56</v>
      </c>
      <c r="AW92" s="29">
        <v>8447.68</v>
      </c>
      <c r="AX92" s="31">
        <f t="shared" si="42"/>
        <v>21611.02</v>
      </c>
      <c r="AY92" s="5">
        <f t="shared" si="33"/>
        <v>-49.960000000000008</v>
      </c>
      <c r="AZ92" s="5">
        <f t="shared" si="33"/>
        <v>-500.17000000000007</v>
      </c>
      <c r="BA92" s="5">
        <f t="shared" si="33"/>
        <v>-285.96999999999997</v>
      </c>
      <c r="BB92" s="5">
        <f t="shared" si="25"/>
        <v>-1005.2899999999991</v>
      </c>
      <c r="BC92" s="33">
        <f t="shared" si="25"/>
        <v>-1599.54</v>
      </c>
      <c r="BD92" s="34">
        <f t="shared" si="25"/>
        <v>-3440.9300000000003</v>
      </c>
      <c r="BE92" s="7">
        <f t="shared" si="34"/>
        <v>-0.52644889357218128</v>
      </c>
      <c r="BF92" s="7">
        <f t="shared" si="34"/>
        <v>-0.19288422010635881</v>
      </c>
      <c r="BG92" s="7">
        <f t="shared" si="34"/>
        <v>-1.0369873445262356</v>
      </c>
      <c r="BH92" s="7">
        <f t="shared" si="26"/>
        <v>-9.856209483546341E-2</v>
      </c>
      <c r="BI92" s="36">
        <f t="shared" si="26"/>
        <v>-0.18934666085836582</v>
      </c>
      <c r="BJ92" s="37">
        <f t="shared" si="26"/>
        <v>-0.15922108257731474</v>
      </c>
      <c r="BK92" s="38">
        <f t="shared" si="35"/>
        <v>1</v>
      </c>
      <c r="BL92" s="38">
        <f t="shared" si="35"/>
        <v>0.19675389077166774</v>
      </c>
      <c r="BM92" s="38">
        <f t="shared" si="35"/>
        <v>-0.32319391634980987</v>
      </c>
      <c r="BN92" s="38">
        <f t="shared" si="27"/>
        <v>0.31563399752759486</v>
      </c>
      <c r="BO92" s="39">
        <f t="shared" si="27"/>
        <v>0.29992961783843985</v>
      </c>
      <c r="BP92" s="40">
        <f t="shared" si="27"/>
        <v>0.28990566864089801</v>
      </c>
      <c r="BQ92" s="38">
        <f t="shared" si="36"/>
        <v>1</v>
      </c>
      <c r="BR92" s="38">
        <f t="shared" si="36"/>
        <v>0.19718223108351338</v>
      </c>
      <c r="BS92" s="38">
        <f t="shared" si="36"/>
        <v>0.60953075613907115</v>
      </c>
      <c r="BT92" s="38">
        <f t="shared" si="28"/>
        <v>0.31995618293374201</v>
      </c>
      <c r="BU92" s="39">
        <f t="shared" si="28"/>
        <v>0.30076254453042167</v>
      </c>
      <c r="BV92" s="40">
        <f t="shared" si="28"/>
        <v>0.29337411688173642</v>
      </c>
      <c r="BW92" s="38">
        <f t="shared" si="37"/>
        <v>0</v>
      </c>
      <c r="BX92" s="38">
        <f t="shared" si="37"/>
        <v>-4.2834031184563193E-4</v>
      </c>
      <c r="BY92" s="38">
        <f t="shared" si="37"/>
        <v>-0.93272467248888102</v>
      </c>
      <c r="BZ92" s="38">
        <f t="shared" si="29"/>
        <v>-4.3221854061471499E-3</v>
      </c>
      <c r="CA92" s="39">
        <f t="shared" si="29"/>
        <v>-8.3292669198181679E-4</v>
      </c>
      <c r="CB92" s="40">
        <f t="shared" si="29"/>
        <v>-3.4684482408384176E-3</v>
      </c>
      <c r="CC92" s="2">
        <f t="shared" si="38"/>
        <v>0</v>
      </c>
      <c r="CD92" s="2">
        <f t="shared" si="38"/>
        <v>-4.2834031184563193</v>
      </c>
      <c r="CE92" s="2">
        <f t="shared" si="38"/>
        <v>-9327.2467248888097</v>
      </c>
      <c r="CF92" s="2">
        <f t="shared" si="30"/>
        <v>-43.221854061471497</v>
      </c>
      <c r="CG92" s="29">
        <f t="shared" si="30"/>
        <v>-8.329266919818167</v>
      </c>
      <c r="CH92" s="31">
        <f t="shared" si="30"/>
        <v>-34.684482408384177</v>
      </c>
    </row>
    <row r="93" spans="1:86" x14ac:dyDescent="0.2">
      <c r="A93" t="s">
        <v>46</v>
      </c>
      <c r="B93" t="s">
        <v>46</v>
      </c>
      <c r="C93" t="s">
        <v>63</v>
      </c>
      <c r="D93" t="s">
        <v>63</v>
      </c>
      <c r="E93" t="s">
        <v>61</v>
      </c>
      <c r="F93" s="27">
        <f t="shared" si="43"/>
        <v>46098</v>
      </c>
      <c r="G93" s="60" t="s">
        <v>37</v>
      </c>
      <c r="H93" s="28">
        <v>24.95</v>
      </c>
      <c r="I93" s="2">
        <v>14275.14</v>
      </c>
      <c r="J93" s="2">
        <v>209</v>
      </c>
      <c r="K93" s="2">
        <v>36761.08</v>
      </c>
      <c r="L93" s="29">
        <v>31636.76</v>
      </c>
      <c r="M93" s="30">
        <f t="shared" si="39"/>
        <v>82906.929999999993</v>
      </c>
      <c r="N93" t="s">
        <v>49</v>
      </c>
      <c r="O93" t="s">
        <v>49</v>
      </c>
      <c r="P93" t="s">
        <v>63</v>
      </c>
      <c r="Q93" t="s">
        <v>63</v>
      </c>
      <c r="R93" t="s">
        <v>61</v>
      </c>
      <c r="S93" s="27">
        <f t="shared" si="44"/>
        <v>45734</v>
      </c>
      <c r="T93" s="60" t="s">
        <v>37</v>
      </c>
      <c r="U93" s="28">
        <v>114.92</v>
      </c>
      <c r="V93" s="2">
        <v>9281.56</v>
      </c>
      <c r="W93" s="2">
        <v>221.03</v>
      </c>
      <c r="X93" s="2">
        <v>27591.98</v>
      </c>
      <c r="Y93" s="29">
        <v>32538.04</v>
      </c>
      <c r="Z93" s="31">
        <f t="shared" si="40"/>
        <v>69747.53</v>
      </c>
      <c r="AA93" s="32">
        <f t="shared" si="31"/>
        <v>-89.97</v>
      </c>
      <c r="AB93" s="5">
        <f t="shared" si="31"/>
        <v>4993.58</v>
      </c>
      <c r="AC93" s="5">
        <f t="shared" si="31"/>
        <v>-12.030000000000001</v>
      </c>
      <c r="AD93" s="5">
        <f t="shared" si="23"/>
        <v>9169.1000000000022</v>
      </c>
      <c r="AE93" s="33">
        <f t="shared" si="23"/>
        <v>-901.28000000000247</v>
      </c>
      <c r="AF93" s="34">
        <f t="shared" si="23"/>
        <v>13159.399999999994</v>
      </c>
      <c r="AG93" s="35">
        <f t="shared" si="32"/>
        <v>-0.78289244691959625</v>
      </c>
      <c r="AH93" s="7">
        <f t="shared" si="32"/>
        <v>0.53801085162408047</v>
      </c>
      <c r="AI93" s="7">
        <f t="shared" si="32"/>
        <v>-5.4427000859611822E-2</v>
      </c>
      <c r="AJ93" s="7">
        <f t="shared" si="24"/>
        <v>0.33231033075553124</v>
      </c>
      <c r="AK93" s="36">
        <f t="shared" si="24"/>
        <v>-2.7699271375903479E-2</v>
      </c>
      <c r="AL93" s="37">
        <f t="shared" si="24"/>
        <v>0.18867191425990273</v>
      </c>
      <c r="AM93" s="2">
        <v>24.95</v>
      </c>
      <c r="AN93" s="2">
        <v>2780</v>
      </c>
      <c r="AO93" s="2">
        <v>-28.49</v>
      </c>
      <c r="AP93" s="2">
        <v>11576.33</v>
      </c>
      <c r="AQ93" s="29">
        <v>9632.4</v>
      </c>
      <c r="AR93" s="31">
        <f t="shared" si="41"/>
        <v>23985.190000000002</v>
      </c>
      <c r="AS93" s="2">
        <v>114.92</v>
      </c>
      <c r="AT93" s="2">
        <v>1862.6</v>
      </c>
      <c r="AU93" s="2">
        <v>69.8</v>
      </c>
      <c r="AV93" s="2">
        <v>8794.58</v>
      </c>
      <c r="AW93" s="29">
        <v>9488.41</v>
      </c>
      <c r="AX93" s="31">
        <f t="shared" si="42"/>
        <v>20330.309999999998</v>
      </c>
      <c r="AY93" s="5">
        <f t="shared" si="33"/>
        <v>-89.97</v>
      </c>
      <c r="AZ93" s="5">
        <f t="shared" si="33"/>
        <v>917.40000000000009</v>
      </c>
      <c r="BA93" s="5">
        <f t="shared" si="33"/>
        <v>-98.289999999999992</v>
      </c>
      <c r="BB93" s="5">
        <f t="shared" si="25"/>
        <v>2781.75</v>
      </c>
      <c r="BC93" s="33">
        <f t="shared" si="25"/>
        <v>143.98999999999978</v>
      </c>
      <c r="BD93" s="34">
        <f t="shared" si="25"/>
        <v>3654.8800000000047</v>
      </c>
      <c r="BE93" s="7">
        <f t="shared" si="34"/>
        <v>-0.78289244691959625</v>
      </c>
      <c r="BF93" s="7">
        <f t="shared" si="34"/>
        <v>0.49253731343283591</v>
      </c>
      <c r="BG93" s="7">
        <f t="shared" si="34"/>
        <v>-1.4081661891117478</v>
      </c>
      <c r="BH93" s="7">
        <f t="shared" si="26"/>
        <v>0.31630276829592774</v>
      </c>
      <c r="BI93" s="36">
        <f t="shared" si="26"/>
        <v>1.5175356039631485E-2</v>
      </c>
      <c r="BJ93" s="37">
        <f t="shared" si="26"/>
        <v>0.17977492718999391</v>
      </c>
      <c r="BK93" s="38">
        <f t="shared" si="35"/>
        <v>1</v>
      </c>
      <c r="BL93" s="38">
        <f t="shared" si="35"/>
        <v>0.19474414961954839</v>
      </c>
      <c r="BM93" s="38">
        <f t="shared" si="35"/>
        <v>-0.1363157894736842</v>
      </c>
      <c r="BN93" s="38">
        <f t="shared" si="27"/>
        <v>0.31490723341098792</v>
      </c>
      <c r="BO93" s="39">
        <f t="shared" si="27"/>
        <v>0.30446859918651592</v>
      </c>
      <c r="BP93" s="40">
        <f t="shared" si="27"/>
        <v>0.28930259509066375</v>
      </c>
      <c r="BQ93" s="38">
        <f t="shared" si="36"/>
        <v>1</v>
      </c>
      <c r="BR93" s="38">
        <f t="shared" si="36"/>
        <v>0.20067747232146321</v>
      </c>
      <c r="BS93" s="38">
        <f t="shared" si="36"/>
        <v>0.31579423607655066</v>
      </c>
      <c r="BT93" s="38">
        <f t="shared" si="28"/>
        <v>0.31873682135171161</v>
      </c>
      <c r="BU93" s="39">
        <f t="shared" si="28"/>
        <v>0.29160975891602564</v>
      </c>
      <c r="BV93" s="40">
        <f t="shared" si="28"/>
        <v>0.291484300591003</v>
      </c>
      <c r="BW93" s="38">
        <f t="shared" si="37"/>
        <v>0</v>
      </c>
      <c r="BX93" s="38">
        <f t="shared" si="37"/>
        <v>-5.9333227019148227E-3</v>
      </c>
      <c r="BY93" s="38">
        <f t="shared" si="37"/>
        <v>-0.45211002555023483</v>
      </c>
      <c r="BZ93" s="38">
        <f t="shared" si="29"/>
        <v>-3.8295879407236888E-3</v>
      </c>
      <c r="CA93" s="39">
        <f t="shared" si="29"/>
        <v>1.2858840270490279E-2</v>
      </c>
      <c r="CB93" s="40">
        <f t="shared" si="29"/>
        <v>-2.1817055003392483E-3</v>
      </c>
      <c r="CC93" s="2">
        <f t="shared" si="38"/>
        <v>0</v>
      </c>
      <c r="CD93" s="2">
        <f t="shared" si="38"/>
        <v>-59.333227019148225</v>
      </c>
      <c r="CE93" s="2">
        <f t="shared" si="38"/>
        <v>-4521.1002555023479</v>
      </c>
      <c r="CF93" s="2">
        <f t="shared" si="30"/>
        <v>-38.295879407236889</v>
      </c>
      <c r="CG93" s="29">
        <f t="shared" si="30"/>
        <v>128.58840270490279</v>
      </c>
      <c r="CH93" s="31">
        <f t="shared" si="30"/>
        <v>-21.817055003392483</v>
      </c>
    </row>
    <row r="94" spans="1:86" x14ac:dyDescent="0.2">
      <c r="A94" t="s">
        <v>46</v>
      </c>
      <c r="B94" t="s">
        <v>46</v>
      </c>
      <c r="C94" t="s">
        <v>63</v>
      </c>
      <c r="D94" t="s">
        <v>63</v>
      </c>
      <c r="E94" t="s">
        <v>61</v>
      </c>
      <c r="F94" s="27">
        <f t="shared" si="43"/>
        <v>46099</v>
      </c>
      <c r="G94" s="60" t="s">
        <v>38</v>
      </c>
      <c r="H94" s="28">
        <v>139.9</v>
      </c>
      <c r="I94" s="2">
        <v>12922.26</v>
      </c>
      <c r="J94" s="2">
        <v>1228.03</v>
      </c>
      <c r="K94" s="2">
        <v>39057.599999999999</v>
      </c>
      <c r="L94" s="29">
        <v>27019.1</v>
      </c>
      <c r="M94" s="30">
        <f t="shared" si="39"/>
        <v>80366.89</v>
      </c>
      <c r="N94" t="s">
        <v>49</v>
      </c>
      <c r="O94" t="s">
        <v>49</v>
      </c>
      <c r="P94" t="s">
        <v>63</v>
      </c>
      <c r="Q94" t="s">
        <v>63</v>
      </c>
      <c r="R94" t="s">
        <v>61</v>
      </c>
      <c r="S94" s="27">
        <f t="shared" si="44"/>
        <v>45735</v>
      </c>
      <c r="T94" s="60" t="s">
        <v>38</v>
      </c>
      <c r="U94" s="28">
        <v>34.96</v>
      </c>
      <c r="V94" s="2">
        <v>9767.23</v>
      </c>
      <c r="W94" s="2">
        <v>341.04</v>
      </c>
      <c r="X94" s="2">
        <v>29572.29</v>
      </c>
      <c r="Y94" s="29">
        <v>26587.8</v>
      </c>
      <c r="Z94" s="31">
        <f t="shared" si="40"/>
        <v>66303.320000000007</v>
      </c>
      <c r="AA94" s="32">
        <f t="shared" si="31"/>
        <v>104.94</v>
      </c>
      <c r="AB94" s="5">
        <f t="shared" si="31"/>
        <v>3155.0300000000007</v>
      </c>
      <c r="AC94" s="5">
        <f t="shared" si="31"/>
        <v>886.99</v>
      </c>
      <c r="AD94" s="5">
        <f t="shared" si="23"/>
        <v>9485.3099999999977</v>
      </c>
      <c r="AE94" s="33">
        <f t="shared" si="23"/>
        <v>431.29999999999927</v>
      </c>
      <c r="AF94" s="34">
        <f t="shared" si="23"/>
        <v>14063.569999999992</v>
      </c>
      <c r="AG94" s="35">
        <f t="shared" si="32"/>
        <v>3.001716247139588</v>
      </c>
      <c r="AH94" s="7">
        <f t="shared" si="32"/>
        <v>0.32302198269110083</v>
      </c>
      <c r="AI94" s="7">
        <f t="shared" si="32"/>
        <v>2.6008386113065916</v>
      </c>
      <c r="AJ94" s="7">
        <f t="shared" si="24"/>
        <v>0.32074993177734956</v>
      </c>
      <c r="AK94" s="36">
        <f t="shared" si="24"/>
        <v>1.6221725753917181E-2</v>
      </c>
      <c r="AL94" s="37">
        <f t="shared" si="24"/>
        <v>0.2121095896857049</v>
      </c>
      <c r="AM94" s="2">
        <v>139.9</v>
      </c>
      <c r="AN94" s="2">
        <v>2515.3200000000002</v>
      </c>
      <c r="AO94" s="2">
        <v>419.73</v>
      </c>
      <c r="AP94" s="2">
        <v>12052.15</v>
      </c>
      <c r="AQ94" s="29">
        <v>7817.7</v>
      </c>
      <c r="AR94" s="31">
        <f t="shared" si="41"/>
        <v>22944.799999999999</v>
      </c>
      <c r="AS94" s="2">
        <v>34.96</v>
      </c>
      <c r="AT94" s="2">
        <v>2138.27</v>
      </c>
      <c r="AU94" s="2">
        <v>14.59</v>
      </c>
      <c r="AV94" s="2">
        <v>9319.6299999999992</v>
      </c>
      <c r="AW94" s="29">
        <v>7983.38</v>
      </c>
      <c r="AX94" s="31">
        <f t="shared" si="42"/>
        <v>19490.829999999998</v>
      </c>
      <c r="AY94" s="5">
        <f t="shared" si="33"/>
        <v>104.94</v>
      </c>
      <c r="AZ94" s="5">
        <f t="shared" si="33"/>
        <v>377.05000000000018</v>
      </c>
      <c r="BA94" s="5">
        <f t="shared" si="33"/>
        <v>405.14000000000004</v>
      </c>
      <c r="BB94" s="5">
        <f t="shared" si="25"/>
        <v>2732.5200000000004</v>
      </c>
      <c r="BC94" s="33">
        <f t="shared" si="25"/>
        <v>-165.68000000000029</v>
      </c>
      <c r="BD94" s="34">
        <f t="shared" si="25"/>
        <v>3453.9700000000012</v>
      </c>
      <c r="BE94" s="7">
        <f t="shared" si="34"/>
        <v>3.001716247139588</v>
      </c>
      <c r="BF94" s="7">
        <f t="shared" si="34"/>
        <v>0.17633413928082056</v>
      </c>
      <c r="BG94" s="7">
        <f t="shared" si="34"/>
        <v>27.768334475668269</v>
      </c>
      <c r="BH94" s="7">
        <f t="shared" si="26"/>
        <v>0.29320048113498076</v>
      </c>
      <c r="BI94" s="36">
        <f t="shared" si="26"/>
        <v>-2.0753114595572338E-2</v>
      </c>
      <c r="BJ94" s="37">
        <f t="shared" si="26"/>
        <v>0.17721000080550708</v>
      </c>
      <c r="BK94" s="38">
        <f t="shared" si="35"/>
        <v>1</v>
      </c>
      <c r="BL94" s="38">
        <f t="shared" si="35"/>
        <v>0.19465016181380038</v>
      </c>
      <c r="BM94" s="38">
        <f t="shared" si="35"/>
        <v>0.3417913243161812</v>
      </c>
      <c r="BN94" s="38">
        <f t="shared" si="27"/>
        <v>0.30857374749088529</v>
      </c>
      <c r="BO94" s="39">
        <f t="shared" si="27"/>
        <v>0.28933976335259132</v>
      </c>
      <c r="BP94" s="40">
        <f t="shared" si="27"/>
        <v>0.28550065829348381</v>
      </c>
      <c r="BQ94" s="38">
        <f t="shared" si="36"/>
        <v>1</v>
      </c>
      <c r="BR94" s="38">
        <f t="shared" si="36"/>
        <v>0.21892286758886603</v>
      </c>
      <c r="BS94" s="38">
        <f t="shared" si="36"/>
        <v>4.2780905465634525E-2</v>
      </c>
      <c r="BT94" s="38">
        <f t="shared" si="28"/>
        <v>0.31514738966782752</v>
      </c>
      <c r="BU94" s="39">
        <f t="shared" si="28"/>
        <v>0.30026478309600646</v>
      </c>
      <c r="BV94" s="40">
        <f t="shared" si="28"/>
        <v>0.29396461594984979</v>
      </c>
      <c r="BW94" s="38">
        <f t="shared" si="37"/>
        <v>0</v>
      </c>
      <c r="BX94" s="38">
        <f t="shared" si="37"/>
        <v>-2.4272705775065656E-2</v>
      </c>
      <c r="BY94" s="38">
        <f t="shared" si="37"/>
        <v>0.29901041885054669</v>
      </c>
      <c r="BZ94" s="38">
        <f t="shared" si="29"/>
        <v>-6.5736421769422293E-3</v>
      </c>
      <c r="CA94" s="39">
        <f t="shared" si="29"/>
        <v>-1.0925019743415143E-2</v>
      </c>
      <c r="CB94" s="40">
        <f t="shared" si="29"/>
        <v>-8.4639576563659835E-3</v>
      </c>
      <c r="CC94" s="2">
        <f t="shared" si="38"/>
        <v>0</v>
      </c>
      <c r="CD94" s="2">
        <f t="shared" si="38"/>
        <v>-242.72705775065657</v>
      </c>
      <c r="CE94" s="2">
        <f t="shared" si="38"/>
        <v>2990.1041885054669</v>
      </c>
      <c r="CF94" s="2">
        <f t="shared" si="30"/>
        <v>-65.736421769422293</v>
      </c>
      <c r="CG94" s="29">
        <f t="shared" si="30"/>
        <v>-109.25019743415143</v>
      </c>
      <c r="CH94" s="31">
        <f t="shared" si="30"/>
        <v>-84.63957656365983</v>
      </c>
    </row>
    <row r="95" spans="1:86" x14ac:dyDescent="0.2">
      <c r="A95" t="s">
        <v>46</v>
      </c>
      <c r="B95" t="s">
        <v>46</v>
      </c>
      <c r="C95" t="s">
        <v>63</v>
      </c>
      <c r="D95" t="s">
        <v>63</v>
      </c>
      <c r="E95" t="s">
        <v>61</v>
      </c>
      <c r="F95" s="27">
        <f t="shared" si="43"/>
        <v>46100</v>
      </c>
      <c r="G95" s="60" t="s">
        <v>39</v>
      </c>
      <c r="H95" s="28">
        <v>39.92</v>
      </c>
      <c r="I95" s="2">
        <v>14643.33</v>
      </c>
      <c r="J95" s="2">
        <v>804.12</v>
      </c>
      <c r="K95" s="2">
        <v>41322.97</v>
      </c>
      <c r="L95" s="29">
        <v>31429.84</v>
      </c>
      <c r="M95" s="30">
        <f t="shared" si="39"/>
        <v>88240.180000000008</v>
      </c>
      <c r="N95" t="s">
        <v>49</v>
      </c>
      <c r="O95" t="s">
        <v>49</v>
      </c>
      <c r="P95" t="s">
        <v>63</v>
      </c>
      <c r="Q95" t="s">
        <v>63</v>
      </c>
      <c r="R95" t="s">
        <v>61</v>
      </c>
      <c r="S95" s="27">
        <f t="shared" si="44"/>
        <v>45736</v>
      </c>
      <c r="T95" s="60" t="s">
        <v>39</v>
      </c>
      <c r="U95" s="28">
        <v>180.68</v>
      </c>
      <c r="V95" s="2">
        <v>13390.16</v>
      </c>
      <c r="W95" s="2">
        <v>813.84</v>
      </c>
      <c r="X95" s="2">
        <v>36196.160000000003</v>
      </c>
      <c r="Y95" s="29">
        <v>30971.31</v>
      </c>
      <c r="Z95" s="31">
        <f t="shared" si="40"/>
        <v>81552.150000000009</v>
      </c>
      <c r="AA95" s="32">
        <f t="shared" si="31"/>
        <v>-140.76</v>
      </c>
      <c r="AB95" s="5">
        <f t="shared" si="31"/>
        <v>1253.17</v>
      </c>
      <c r="AC95" s="5">
        <f t="shared" si="31"/>
        <v>-9.7200000000000273</v>
      </c>
      <c r="AD95" s="5">
        <f t="shared" si="23"/>
        <v>5126.8099999999977</v>
      </c>
      <c r="AE95" s="33">
        <f t="shared" si="23"/>
        <v>458.52999999999884</v>
      </c>
      <c r="AF95" s="34">
        <f t="shared" si="23"/>
        <v>6688.0299999999988</v>
      </c>
      <c r="AG95" s="35">
        <f t="shared" si="32"/>
        <v>-0.77905689617002427</v>
      </c>
      <c r="AH95" s="7">
        <f t="shared" si="32"/>
        <v>9.3588874218082541E-2</v>
      </c>
      <c r="AI95" s="7">
        <f t="shared" si="32"/>
        <v>-1.1943379534060782E-2</v>
      </c>
      <c r="AJ95" s="7">
        <f t="shared" si="24"/>
        <v>0.14163961038961032</v>
      </c>
      <c r="AK95" s="36">
        <f t="shared" si="24"/>
        <v>1.4804992103982648E-2</v>
      </c>
      <c r="AL95" s="37">
        <f t="shared" si="24"/>
        <v>8.2009241939053693E-2</v>
      </c>
      <c r="AM95" s="2">
        <v>39.92</v>
      </c>
      <c r="AN95" s="2">
        <v>2850.1</v>
      </c>
      <c r="AO95" s="2">
        <v>321.32</v>
      </c>
      <c r="AP95" s="2">
        <v>12635.41</v>
      </c>
      <c r="AQ95" s="29">
        <v>9685</v>
      </c>
      <c r="AR95" s="31">
        <f t="shared" si="41"/>
        <v>25531.75</v>
      </c>
      <c r="AS95" s="2">
        <v>110.86</v>
      </c>
      <c r="AT95" s="2">
        <v>2771.21</v>
      </c>
      <c r="AU95" s="2">
        <v>329.7</v>
      </c>
      <c r="AV95" s="2">
        <v>11114.55</v>
      </c>
      <c r="AW95" s="29">
        <v>9268.7900000000009</v>
      </c>
      <c r="AX95" s="31">
        <f t="shared" si="42"/>
        <v>23595.11</v>
      </c>
      <c r="AY95" s="5">
        <f t="shared" si="33"/>
        <v>-70.94</v>
      </c>
      <c r="AZ95" s="5">
        <f t="shared" si="33"/>
        <v>78.889999999999873</v>
      </c>
      <c r="BA95" s="5">
        <f t="shared" si="33"/>
        <v>-8.3799999999999955</v>
      </c>
      <c r="BB95" s="5">
        <f t="shared" si="25"/>
        <v>1520.8600000000006</v>
      </c>
      <c r="BC95" s="33">
        <f t="shared" si="25"/>
        <v>416.20999999999913</v>
      </c>
      <c r="BD95" s="34">
        <f t="shared" si="25"/>
        <v>1936.6399999999994</v>
      </c>
      <c r="BE95" s="7">
        <f t="shared" si="34"/>
        <v>-0.63990618798484578</v>
      </c>
      <c r="BF95" s="7">
        <f t="shared" si="34"/>
        <v>2.8467709051280803E-2</v>
      </c>
      <c r="BG95" s="7">
        <f t="shared" si="34"/>
        <v>-2.5417045799211391E-2</v>
      </c>
      <c r="BH95" s="7">
        <f t="shared" si="26"/>
        <v>0.13683504955216366</v>
      </c>
      <c r="BI95" s="36">
        <f t="shared" si="26"/>
        <v>4.4904458942321389E-2</v>
      </c>
      <c r="BJ95" s="37">
        <f t="shared" si="26"/>
        <v>8.2078023793913199E-2</v>
      </c>
      <c r="BK95" s="38">
        <f t="shared" si="35"/>
        <v>1</v>
      </c>
      <c r="BL95" s="38">
        <f t="shared" si="35"/>
        <v>0.1946346903334146</v>
      </c>
      <c r="BM95" s="38">
        <f t="shared" si="35"/>
        <v>0.39959210068149031</v>
      </c>
      <c r="BN95" s="38">
        <f t="shared" si="27"/>
        <v>0.30577206817418978</v>
      </c>
      <c r="BO95" s="39">
        <f t="shared" si="27"/>
        <v>0.30814665298964294</v>
      </c>
      <c r="BP95" s="40">
        <f t="shared" si="27"/>
        <v>0.28934381140201659</v>
      </c>
      <c r="BQ95" s="38">
        <f t="shared" si="36"/>
        <v>0.61357095417312368</v>
      </c>
      <c r="BR95" s="38">
        <f t="shared" si="36"/>
        <v>0.20695869205446388</v>
      </c>
      <c r="BS95" s="38">
        <f t="shared" si="36"/>
        <v>0.4051164848127396</v>
      </c>
      <c r="BT95" s="38">
        <f t="shared" si="28"/>
        <v>0.30706434052672987</v>
      </c>
      <c r="BU95" s="39">
        <f t="shared" si="28"/>
        <v>0.29927019554549034</v>
      </c>
      <c r="BV95" s="40">
        <f t="shared" si="28"/>
        <v>0.28932541937888823</v>
      </c>
      <c r="BW95" s="38">
        <f t="shared" si="37"/>
        <v>0.38642904582687632</v>
      </c>
      <c r="BX95" s="38">
        <f t="shared" si="37"/>
        <v>-1.2324001721049277E-2</v>
      </c>
      <c r="BY95" s="38">
        <f t="shared" si="37"/>
        <v>-5.5243841312492825E-3</v>
      </c>
      <c r="BZ95" s="38">
        <f t="shared" si="29"/>
        <v>-1.2922723525400914E-3</v>
      </c>
      <c r="CA95" s="39">
        <f t="shared" si="29"/>
        <v>8.8764574441526078E-3</v>
      </c>
      <c r="CB95" s="40">
        <f t="shared" si="29"/>
        <v>1.8392023128366297E-5</v>
      </c>
      <c r="CC95" s="2">
        <f t="shared" si="38"/>
        <v>3864.2904582687634</v>
      </c>
      <c r="CD95" s="2">
        <f t="shared" si="38"/>
        <v>-123.24001721049277</v>
      </c>
      <c r="CE95" s="2">
        <f t="shared" si="38"/>
        <v>-55.243841312492826</v>
      </c>
      <c r="CF95" s="2">
        <f t="shared" si="30"/>
        <v>-12.922723525400915</v>
      </c>
      <c r="CG95" s="29">
        <f t="shared" si="30"/>
        <v>88.764574441526079</v>
      </c>
      <c r="CH95" s="31">
        <f t="shared" si="30"/>
        <v>0.18392023128366297</v>
      </c>
    </row>
    <row r="96" spans="1:86" x14ac:dyDescent="0.2">
      <c r="A96" t="s">
        <v>46</v>
      </c>
      <c r="B96" t="s">
        <v>46</v>
      </c>
      <c r="C96" t="s">
        <v>63</v>
      </c>
      <c r="D96" t="s">
        <v>63</v>
      </c>
      <c r="E96" t="s">
        <v>61</v>
      </c>
      <c r="F96" s="27">
        <f t="shared" si="43"/>
        <v>46101</v>
      </c>
      <c r="G96" s="60" t="s">
        <v>40</v>
      </c>
      <c r="H96" s="28">
        <v>71.709999999999994</v>
      </c>
      <c r="I96" s="2">
        <v>20996</v>
      </c>
      <c r="J96" s="2">
        <v>2094.75</v>
      </c>
      <c r="K96" s="2">
        <v>51558.37</v>
      </c>
      <c r="L96" s="29">
        <v>43171.75</v>
      </c>
      <c r="M96" s="30">
        <f t="shared" si="39"/>
        <v>117892.58</v>
      </c>
      <c r="N96" t="s">
        <v>49</v>
      </c>
      <c r="O96" t="s">
        <v>49</v>
      </c>
      <c r="P96" t="s">
        <v>63</v>
      </c>
      <c r="Q96" t="s">
        <v>63</v>
      </c>
      <c r="R96" t="s">
        <v>61</v>
      </c>
      <c r="S96" s="27">
        <f t="shared" si="44"/>
        <v>45737</v>
      </c>
      <c r="T96" s="60" t="s">
        <v>40</v>
      </c>
      <c r="U96" s="28">
        <v>71.55</v>
      </c>
      <c r="V96" s="2">
        <v>16861.53</v>
      </c>
      <c r="W96" s="2">
        <v>1047.5999999999999</v>
      </c>
      <c r="X96" s="2">
        <v>47985.35</v>
      </c>
      <c r="Y96" s="29">
        <v>51118.54</v>
      </c>
      <c r="Z96" s="31">
        <f t="shared" si="40"/>
        <v>117084.57</v>
      </c>
      <c r="AA96" s="32">
        <f t="shared" si="31"/>
        <v>0.15999999999999659</v>
      </c>
      <c r="AB96" s="5">
        <f t="shared" si="31"/>
        <v>4134.4700000000012</v>
      </c>
      <c r="AC96" s="5">
        <f t="shared" si="31"/>
        <v>1047.1500000000001</v>
      </c>
      <c r="AD96" s="5">
        <f t="shared" si="23"/>
        <v>3573.0200000000041</v>
      </c>
      <c r="AE96" s="33">
        <f t="shared" si="23"/>
        <v>-7946.7900000000009</v>
      </c>
      <c r="AF96" s="34">
        <f t="shared" si="23"/>
        <v>808.00999999999476</v>
      </c>
      <c r="AG96" s="35">
        <f t="shared" si="32"/>
        <v>2.2361984626135096E-3</v>
      </c>
      <c r="AH96" s="7">
        <f t="shared" si="32"/>
        <v>0.24520135479995003</v>
      </c>
      <c r="AI96" s="7">
        <f t="shared" si="32"/>
        <v>0.99957044673539541</v>
      </c>
      <c r="AJ96" s="7">
        <f t="shared" si="24"/>
        <v>7.4460642675316616E-2</v>
      </c>
      <c r="AK96" s="36">
        <f t="shared" si="24"/>
        <v>-0.1554580784192976</v>
      </c>
      <c r="AL96" s="37">
        <f t="shared" si="24"/>
        <v>6.9010801337870114E-3</v>
      </c>
      <c r="AM96" s="2">
        <v>71.709999999999994</v>
      </c>
      <c r="AN96" s="2">
        <v>4325.82</v>
      </c>
      <c r="AO96" s="2">
        <v>1046.8599999999999</v>
      </c>
      <c r="AP96" s="2">
        <v>15761.34</v>
      </c>
      <c r="AQ96" s="29">
        <v>13223.23</v>
      </c>
      <c r="AR96" s="31">
        <f t="shared" si="41"/>
        <v>34428.959999999999</v>
      </c>
      <c r="AS96" s="2">
        <v>71.55</v>
      </c>
      <c r="AT96" s="2">
        <v>3481.7</v>
      </c>
      <c r="AU96" s="2">
        <v>527.33000000000004</v>
      </c>
      <c r="AV96" s="2">
        <v>14843</v>
      </c>
      <c r="AW96" s="29">
        <v>15196.97</v>
      </c>
      <c r="AX96" s="31">
        <f t="shared" si="42"/>
        <v>34120.550000000003</v>
      </c>
      <c r="AY96" s="5">
        <f t="shared" si="33"/>
        <v>0.15999999999999659</v>
      </c>
      <c r="AZ96" s="5">
        <f t="shared" si="33"/>
        <v>844.11999999999989</v>
      </c>
      <c r="BA96" s="5">
        <f t="shared" si="33"/>
        <v>519.52999999999986</v>
      </c>
      <c r="BB96" s="5">
        <f t="shared" si="25"/>
        <v>918.34000000000015</v>
      </c>
      <c r="BC96" s="33">
        <f t="shared" si="25"/>
        <v>-1973.7399999999998</v>
      </c>
      <c r="BD96" s="34">
        <f t="shared" si="25"/>
        <v>308.40999999999622</v>
      </c>
      <c r="BE96" s="7">
        <f t="shared" si="34"/>
        <v>2.2361984626135096E-3</v>
      </c>
      <c r="BF96" s="7">
        <f t="shared" si="34"/>
        <v>0.2424447827210845</v>
      </c>
      <c r="BG96" s="7">
        <f t="shared" si="34"/>
        <v>0.98520850321430564</v>
      </c>
      <c r="BH96" s="7">
        <f t="shared" si="26"/>
        <v>6.1870241864852127E-2</v>
      </c>
      <c r="BI96" s="36">
        <f t="shared" si="26"/>
        <v>-0.12987720578510056</v>
      </c>
      <c r="BJ96" s="37">
        <f t="shared" si="26"/>
        <v>9.0388343681445989E-3</v>
      </c>
      <c r="BK96" s="38">
        <f t="shared" si="35"/>
        <v>1</v>
      </c>
      <c r="BL96" s="38">
        <f t="shared" si="35"/>
        <v>0.20603067250904933</v>
      </c>
      <c r="BM96" s="38">
        <f t="shared" si="35"/>
        <v>0.4997541472729442</v>
      </c>
      <c r="BN96" s="38">
        <f t="shared" si="27"/>
        <v>0.30569895828747107</v>
      </c>
      <c r="BO96" s="39">
        <f t="shared" si="27"/>
        <v>0.30629358318808014</v>
      </c>
      <c r="BP96" s="40">
        <f t="shared" si="27"/>
        <v>0.29203669984998204</v>
      </c>
      <c r="BQ96" s="38">
        <f t="shared" si="36"/>
        <v>1</v>
      </c>
      <c r="BR96" s="38">
        <f t="shared" si="36"/>
        <v>0.20648778610244742</v>
      </c>
      <c r="BS96" s="38">
        <f t="shared" si="36"/>
        <v>0.50336960672012232</v>
      </c>
      <c r="BT96" s="38">
        <f t="shared" si="28"/>
        <v>0.30932357479939193</v>
      </c>
      <c r="BU96" s="39">
        <f t="shared" si="28"/>
        <v>0.29728881145666519</v>
      </c>
      <c r="BV96" s="40">
        <f t="shared" si="28"/>
        <v>0.29141798957796061</v>
      </c>
      <c r="BW96" s="38">
        <f t="shared" si="37"/>
        <v>0</v>
      </c>
      <c r="BX96" s="38">
        <f t="shared" si="37"/>
        <v>-4.5711359339808966E-4</v>
      </c>
      <c r="BY96" s="38">
        <f t="shared" si="37"/>
        <v>-3.6154594471781154E-3</v>
      </c>
      <c r="BZ96" s="38">
        <f t="shared" si="29"/>
        <v>-3.624616511920864E-3</v>
      </c>
      <c r="CA96" s="39">
        <f t="shared" si="29"/>
        <v>9.0047717314149511E-3</v>
      </c>
      <c r="CB96" s="40">
        <f t="shared" si="29"/>
        <v>6.187102720214277E-4</v>
      </c>
      <c r="CC96" s="2">
        <f t="shared" si="38"/>
        <v>0</v>
      </c>
      <c r="CD96" s="2">
        <f t="shared" si="38"/>
        <v>-4.5711359339808961</v>
      </c>
      <c r="CE96" s="2">
        <f t="shared" si="38"/>
        <v>-36.154594471781152</v>
      </c>
      <c r="CF96" s="2">
        <f t="shared" si="30"/>
        <v>-36.246165119208641</v>
      </c>
      <c r="CG96" s="29">
        <f t="shared" si="30"/>
        <v>90.047717314149509</v>
      </c>
      <c r="CH96" s="31">
        <f t="shared" si="30"/>
        <v>6.187102720214277</v>
      </c>
    </row>
    <row r="97" spans="1:86" ht="13.5" thickBot="1" x14ac:dyDescent="0.25">
      <c r="A97" t="s">
        <v>46</v>
      </c>
      <c r="B97" t="s">
        <v>46</v>
      </c>
      <c r="C97" t="s">
        <v>63</v>
      </c>
      <c r="D97" t="s">
        <v>63</v>
      </c>
      <c r="E97" t="s">
        <v>61</v>
      </c>
      <c r="F97" s="41">
        <f t="shared" si="43"/>
        <v>46102</v>
      </c>
      <c r="G97" s="61" t="s">
        <v>41</v>
      </c>
      <c r="H97" s="43">
        <v>19.989999999999998</v>
      </c>
      <c r="I97" s="44">
        <v>20601.96</v>
      </c>
      <c r="J97" s="44">
        <v>1678.8</v>
      </c>
      <c r="K97" s="44">
        <v>42879.839999999997</v>
      </c>
      <c r="L97" s="45">
        <v>32097.61</v>
      </c>
      <c r="M97" s="46">
        <f t="shared" si="39"/>
        <v>97278.2</v>
      </c>
      <c r="N97" t="s">
        <v>49</v>
      </c>
      <c r="O97" t="s">
        <v>49</v>
      </c>
      <c r="P97" t="s">
        <v>63</v>
      </c>
      <c r="Q97" t="s">
        <v>63</v>
      </c>
      <c r="R97" t="s">
        <v>61</v>
      </c>
      <c r="S97" s="41">
        <f t="shared" si="44"/>
        <v>45738</v>
      </c>
      <c r="T97" s="61" t="s">
        <v>41</v>
      </c>
      <c r="U97" s="43">
        <v>29.97</v>
      </c>
      <c r="V97" s="44">
        <v>19507.810000000001</v>
      </c>
      <c r="W97" s="44">
        <v>1353.41</v>
      </c>
      <c r="X97" s="44">
        <v>43359.360000000001</v>
      </c>
      <c r="Y97" s="45">
        <v>40605.14</v>
      </c>
      <c r="Z97" s="47">
        <f t="shared" si="40"/>
        <v>104855.69</v>
      </c>
      <c r="AA97" s="48">
        <f t="shared" si="31"/>
        <v>-9.98</v>
      </c>
      <c r="AB97" s="49">
        <f t="shared" si="31"/>
        <v>1094.1499999999978</v>
      </c>
      <c r="AC97" s="49">
        <f t="shared" si="31"/>
        <v>325.38999999999987</v>
      </c>
      <c r="AD97" s="49">
        <f t="shared" si="23"/>
        <v>-479.52000000000407</v>
      </c>
      <c r="AE97" s="50">
        <f t="shared" si="23"/>
        <v>-8507.5299999999988</v>
      </c>
      <c r="AF97" s="51">
        <f t="shared" si="23"/>
        <v>-7577.4900000000052</v>
      </c>
      <c r="AG97" s="52">
        <f t="shared" si="32"/>
        <v>-0.33299966633299971</v>
      </c>
      <c r="AH97" s="53">
        <f t="shared" si="32"/>
        <v>5.6087792530273656E-2</v>
      </c>
      <c r="AI97" s="53">
        <f t="shared" si="32"/>
        <v>0.24042234060632023</v>
      </c>
      <c r="AJ97" s="53">
        <f t="shared" si="24"/>
        <v>-1.1059203825886823E-2</v>
      </c>
      <c r="AK97" s="54">
        <f t="shared" si="24"/>
        <v>-0.20951854863694594</v>
      </c>
      <c r="AL97" s="55">
        <f t="shared" si="24"/>
        <v>-7.2265892294447784E-2</v>
      </c>
      <c r="AM97" s="44">
        <v>19.989999999999998</v>
      </c>
      <c r="AN97" s="44">
        <v>4218.72</v>
      </c>
      <c r="AO97" s="44">
        <v>735</v>
      </c>
      <c r="AP97" s="44">
        <v>13464.54</v>
      </c>
      <c r="AQ97" s="45">
        <v>9646.77</v>
      </c>
      <c r="AR97" s="47">
        <f t="shared" si="41"/>
        <v>28085.02</v>
      </c>
      <c r="AS97" s="44">
        <v>29.97</v>
      </c>
      <c r="AT97" s="44">
        <v>4043.9</v>
      </c>
      <c r="AU97" s="44">
        <v>625.44000000000005</v>
      </c>
      <c r="AV97" s="44">
        <v>13538.82</v>
      </c>
      <c r="AW97" s="45">
        <v>12638.69</v>
      </c>
      <c r="AX97" s="47">
        <f t="shared" si="42"/>
        <v>30876.82</v>
      </c>
      <c r="AY97" s="49">
        <f t="shared" si="33"/>
        <v>-9.98</v>
      </c>
      <c r="AZ97" s="49">
        <f t="shared" si="33"/>
        <v>174.82000000000016</v>
      </c>
      <c r="BA97" s="49">
        <f t="shared" si="33"/>
        <v>109.55999999999995</v>
      </c>
      <c r="BB97" s="49">
        <f t="shared" si="25"/>
        <v>-74.279999999998836</v>
      </c>
      <c r="BC97" s="50">
        <f t="shared" si="25"/>
        <v>-2991.92</v>
      </c>
      <c r="BD97" s="51">
        <f t="shared" si="25"/>
        <v>-2791.7999999999993</v>
      </c>
      <c r="BE97" s="53">
        <f t="shared" si="34"/>
        <v>-0.33299966633299971</v>
      </c>
      <c r="BF97" s="53">
        <f t="shared" si="34"/>
        <v>4.3230544771136817E-2</v>
      </c>
      <c r="BG97" s="53">
        <f t="shared" si="34"/>
        <v>0.17517267843438208</v>
      </c>
      <c r="BH97" s="53">
        <f t="shared" si="26"/>
        <v>-5.4864456429732306E-3</v>
      </c>
      <c r="BI97" s="54">
        <f t="shared" si="26"/>
        <v>-0.23672706585888253</v>
      </c>
      <c r="BJ97" s="55">
        <f t="shared" si="26"/>
        <v>-9.0417342200394962E-2</v>
      </c>
      <c r="BK97" s="56">
        <f t="shared" si="35"/>
        <v>1</v>
      </c>
      <c r="BL97" s="56">
        <f t="shared" si="35"/>
        <v>0.20477274977720569</v>
      </c>
      <c r="BM97" s="56">
        <f t="shared" si="35"/>
        <v>0.43781272337383847</v>
      </c>
      <c r="BN97" s="56">
        <f t="shared" si="27"/>
        <v>0.3140063022623219</v>
      </c>
      <c r="BO97" s="57">
        <f t="shared" si="27"/>
        <v>0.30054480691864599</v>
      </c>
      <c r="BP97" s="58">
        <f t="shared" si="27"/>
        <v>0.28870826146042999</v>
      </c>
      <c r="BQ97" s="56">
        <f t="shared" si="36"/>
        <v>1</v>
      </c>
      <c r="BR97" s="56">
        <f t="shared" si="36"/>
        <v>0.20729646228869358</v>
      </c>
      <c r="BS97" s="56">
        <f t="shared" si="36"/>
        <v>0.46212160394854479</v>
      </c>
      <c r="BT97" s="56">
        <f t="shared" si="28"/>
        <v>0.31224676747996277</v>
      </c>
      <c r="BU97" s="57">
        <f t="shared" si="28"/>
        <v>0.31125837763396458</v>
      </c>
      <c r="BV97" s="58">
        <f t="shared" si="28"/>
        <v>0.29446966588079293</v>
      </c>
      <c r="BW97" s="56">
        <f t="shared" si="37"/>
        <v>0</v>
      </c>
      <c r="BX97" s="56">
        <f t="shared" si="37"/>
        <v>-2.5237125114878911E-3</v>
      </c>
      <c r="BY97" s="56">
        <f t="shared" si="37"/>
        <v>-2.4308880574706315E-2</v>
      </c>
      <c r="BZ97" s="56">
        <f t="shared" si="29"/>
        <v>1.759534782359129E-3</v>
      </c>
      <c r="CA97" s="57">
        <f t="shared" si="29"/>
        <v>-1.0713570715318588E-2</v>
      </c>
      <c r="CB97" s="58">
        <f t="shared" si="29"/>
        <v>-5.7614044203629367E-3</v>
      </c>
      <c r="CC97" s="44">
        <f t="shared" si="38"/>
        <v>0</v>
      </c>
      <c r="CD97" s="44">
        <f t="shared" si="38"/>
        <v>-25.237125114878911</v>
      </c>
      <c r="CE97" s="44">
        <f t="shared" si="38"/>
        <v>-243.08880574706316</v>
      </c>
      <c r="CF97" s="44">
        <f t="shared" si="30"/>
        <v>17.59534782359129</v>
      </c>
      <c r="CG97" s="45">
        <f t="shared" si="30"/>
        <v>-107.13570715318588</v>
      </c>
      <c r="CH97" s="47">
        <f t="shared" si="30"/>
        <v>-57.614044203629369</v>
      </c>
    </row>
    <row r="98" spans="1:86" x14ac:dyDescent="0.2">
      <c r="A98" t="s">
        <v>46</v>
      </c>
      <c r="B98" t="s">
        <v>46</v>
      </c>
      <c r="C98" t="s">
        <v>63</v>
      </c>
      <c r="D98" t="s">
        <v>63</v>
      </c>
      <c r="E98" t="s">
        <v>62</v>
      </c>
      <c r="F98" s="27">
        <f t="shared" si="43"/>
        <v>46103</v>
      </c>
      <c r="G98" s="60" t="s">
        <v>35</v>
      </c>
      <c r="H98" s="28">
        <v>24.95</v>
      </c>
      <c r="I98" s="2">
        <v>8145.41</v>
      </c>
      <c r="J98" s="2">
        <v>526.74</v>
      </c>
      <c r="K98" s="2">
        <v>21356.71</v>
      </c>
      <c r="L98" s="29">
        <v>23326.68</v>
      </c>
      <c r="M98" s="30">
        <f t="shared" si="39"/>
        <v>53380.49</v>
      </c>
      <c r="N98" t="s">
        <v>49</v>
      </c>
      <c r="O98" t="s">
        <v>49</v>
      </c>
      <c r="P98" t="s">
        <v>63</v>
      </c>
      <c r="Q98" t="s">
        <v>63</v>
      </c>
      <c r="R98" t="s">
        <v>62</v>
      </c>
      <c r="S98" s="27">
        <f t="shared" si="44"/>
        <v>45739</v>
      </c>
      <c r="T98" s="60" t="s">
        <v>35</v>
      </c>
      <c r="U98" s="28">
        <v>44.97</v>
      </c>
      <c r="V98" s="2">
        <v>9052.6</v>
      </c>
      <c r="W98" s="2">
        <v>235.47</v>
      </c>
      <c r="X98" s="2">
        <v>24209.45</v>
      </c>
      <c r="Y98" s="29">
        <v>22374.959999999999</v>
      </c>
      <c r="Z98" s="31">
        <f t="shared" si="40"/>
        <v>55917.45</v>
      </c>
      <c r="AA98" s="32">
        <f t="shared" si="31"/>
        <v>-20.02</v>
      </c>
      <c r="AB98" s="5">
        <f t="shared" si="31"/>
        <v>-907.19000000000051</v>
      </c>
      <c r="AC98" s="5">
        <f t="shared" si="31"/>
        <v>291.27</v>
      </c>
      <c r="AD98" s="5">
        <f t="shared" si="23"/>
        <v>-2852.7400000000016</v>
      </c>
      <c r="AE98" s="33">
        <f t="shared" si="23"/>
        <v>951.72000000000116</v>
      </c>
      <c r="AF98" s="34">
        <f t="shared" si="23"/>
        <v>-2536.9599999999991</v>
      </c>
      <c r="AG98" s="35">
        <f t="shared" si="32"/>
        <v>-0.44518567934178344</v>
      </c>
      <c r="AH98" s="7">
        <f t="shared" si="32"/>
        <v>-0.10021319841813407</v>
      </c>
      <c r="AI98" s="7">
        <f t="shared" si="32"/>
        <v>1.236972862785068</v>
      </c>
      <c r="AJ98" s="7">
        <f t="shared" si="24"/>
        <v>-0.11783580378736409</v>
      </c>
      <c r="AK98" s="36">
        <f t="shared" si="24"/>
        <v>4.2535048107348629E-2</v>
      </c>
      <c r="AL98" s="37">
        <f t="shared" si="24"/>
        <v>-4.5369736996232826E-2</v>
      </c>
      <c r="AM98" s="2">
        <v>24.95</v>
      </c>
      <c r="AN98" s="2">
        <v>1645.59</v>
      </c>
      <c r="AO98" s="2">
        <v>191.93</v>
      </c>
      <c r="AP98" s="2">
        <v>6699.66</v>
      </c>
      <c r="AQ98" s="29">
        <v>7254.4</v>
      </c>
      <c r="AR98" s="31">
        <f t="shared" si="41"/>
        <v>15816.529999999999</v>
      </c>
      <c r="AS98" s="2">
        <v>44.97</v>
      </c>
      <c r="AT98" s="2">
        <v>1960.43</v>
      </c>
      <c r="AU98" s="2">
        <v>93.95</v>
      </c>
      <c r="AV98" s="2">
        <v>7777.45</v>
      </c>
      <c r="AW98" s="29">
        <v>6862.23</v>
      </c>
      <c r="AX98" s="31">
        <f t="shared" si="42"/>
        <v>16739.03</v>
      </c>
      <c r="AY98" s="5">
        <f t="shared" si="33"/>
        <v>-20.02</v>
      </c>
      <c r="AZ98" s="5">
        <f t="shared" si="33"/>
        <v>-314.84000000000015</v>
      </c>
      <c r="BA98" s="5">
        <f t="shared" si="33"/>
        <v>97.98</v>
      </c>
      <c r="BB98" s="5">
        <f t="shared" si="25"/>
        <v>-1077.79</v>
      </c>
      <c r="BC98" s="33">
        <f t="shared" si="25"/>
        <v>392.17000000000007</v>
      </c>
      <c r="BD98" s="34">
        <f t="shared" si="25"/>
        <v>-922.5</v>
      </c>
      <c r="BE98" s="7">
        <f t="shared" si="34"/>
        <v>-0.44518567934178344</v>
      </c>
      <c r="BF98" s="7">
        <f t="shared" si="34"/>
        <v>-0.16059741995378571</v>
      </c>
      <c r="BG98" s="7">
        <f t="shared" si="34"/>
        <v>1.0428951569984035</v>
      </c>
      <c r="BH98" s="7">
        <f t="shared" si="26"/>
        <v>-0.13857884010826171</v>
      </c>
      <c r="BI98" s="36">
        <f t="shared" si="26"/>
        <v>5.7149060873797598E-2</v>
      </c>
      <c r="BJ98" s="37">
        <f t="shared" si="26"/>
        <v>-5.5110720274711263E-2</v>
      </c>
      <c r="BK98" s="38">
        <f t="shared" si="35"/>
        <v>1</v>
      </c>
      <c r="BL98" s="38">
        <f t="shared" si="35"/>
        <v>0.20202666286902685</v>
      </c>
      <c r="BM98" s="38">
        <f t="shared" si="35"/>
        <v>0.36437331510802295</v>
      </c>
      <c r="BN98" s="38">
        <f t="shared" si="27"/>
        <v>0.31370281283961809</v>
      </c>
      <c r="BO98" s="39">
        <f t="shared" si="27"/>
        <v>0.31099153415745401</v>
      </c>
      <c r="BP98" s="40">
        <f t="shared" si="27"/>
        <v>0.29629795455230928</v>
      </c>
      <c r="BQ98" s="38">
        <f t="shared" si="36"/>
        <v>1</v>
      </c>
      <c r="BR98" s="38">
        <f t="shared" si="36"/>
        <v>0.21655988334843029</v>
      </c>
      <c r="BS98" s="38">
        <f t="shared" si="36"/>
        <v>0.39898925553149023</v>
      </c>
      <c r="BT98" s="38">
        <f t="shared" si="28"/>
        <v>0.321256781959111</v>
      </c>
      <c r="BU98" s="39">
        <f t="shared" si="28"/>
        <v>0.30669239185232061</v>
      </c>
      <c r="BV98" s="40">
        <f t="shared" si="28"/>
        <v>0.29935252769931392</v>
      </c>
      <c r="BW98" s="38">
        <f t="shared" si="37"/>
        <v>0</v>
      </c>
      <c r="BX98" s="38">
        <f t="shared" si="37"/>
        <v>-1.4533220479403447E-2</v>
      </c>
      <c r="BY98" s="38">
        <f t="shared" si="37"/>
        <v>-3.4615940423467273E-2</v>
      </c>
      <c r="BZ98" s="38">
        <f t="shared" si="29"/>
        <v>-7.5539691194929093E-3</v>
      </c>
      <c r="CA98" s="39">
        <f t="shared" si="29"/>
        <v>4.2991423051333966E-3</v>
      </c>
      <c r="CB98" s="40">
        <f t="shared" si="29"/>
        <v>-3.0545731470046356E-3</v>
      </c>
      <c r="CC98" s="2">
        <f t="shared" si="38"/>
        <v>0</v>
      </c>
      <c r="CD98" s="2">
        <f t="shared" si="38"/>
        <v>-145.33220479403448</v>
      </c>
      <c r="CE98" s="2">
        <f t="shared" si="38"/>
        <v>-346.15940423467271</v>
      </c>
      <c r="CF98" s="2">
        <f t="shared" si="30"/>
        <v>-75.539691194929091</v>
      </c>
      <c r="CG98" s="29">
        <f t="shared" si="30"/>
        <v>42.991423051333967</v>
      </c>
      <c r="CH98" s="31">
        <f t="shared" si="30"/>
        <v>-30.545731470046356</v>
      </c>
    </row>
    <row r="99" spans="1:86" x14ac:dyDescent="0.2">
      <c r="A99" t="s">
        <v>46</v>
      </c>
      <c r="B99" t="s">
        <v>46</v>
      </c>
      <c r="C99" t="s">
        <v>63</v>
      </c>
      <c r="D99" t="s">
        <v>63</v>
      </c>
      <c r="E99" t="s">
        <v>62</v>
      </c>
      <c r="F99" s="27">
        <f t="shared" si="43"/>
        <v>46104</v>
      </c>
      <c r="G99" s="60" t="s">
        <v>36</v>
      </c>
      <c r="H99" s="28">
        <v>29.94</v>
      </c>
      <c r="I99" s="2">
        <v>8331.73</v>
      </c>
      <c r="J99" s="2">
        <v>595.77</v>
      </c>
      <c r="K99" s="2">
        <v>26126.04</v>
      </c>
      <c r="L99" s="29">
        <v>22549.66</v>
      </c>
      <c r="M99" s="30">
        <f t="shared" si="39"/>
        <v>57633.14</v>
      </c>
      <c r="N99" t="s">
        <v>49</v>
      </c>
      <c r="O99" t="s">
        <v>49</v>
      </c>
      <c r="P99" t="s">
        <v>63</v>
      </c>
      <c r="Q99" t="s">
        <v>63</v>
      </c>
      <c r="R99" t="s">
        <v>62</v>
      </c>
      <c r="S99" s="27">
        <f t="shared" si="44"/>
        <v>45740</v>
      </c>
      <c r="T99" s="60" t="s">
        <v>36</v>
      </c>
      <c r="U99" s="28">
        <v>74.94</v>
      </c>
      <c r="V99" s="2">
        <v>8326.8700000000008</v>
      </c>
      <c r="W99" s="2">
        <v>448.71</v>
      </c>
      <c r="X99" s="2">
        <v>22315.88</v>
      </c>
      <c r="Y99" s="29">
        <v>27943.31</v>
      </c>
      <c r="Z99" s="31">
        <f t="shared" si="40"/>
        <v>59109.710000000006</v>
      </c>
      <c r="AA99" s="32">
        <f t="shared" si="31"/>
        <v>-45</v>
      </c>
      <c r="AB99" s="5">
        <f t="shared" si="31"/>
        <v>4.8599999999987631</v>
      </c>
      <c r="AC99" s="5">
        <f t="shared" si="31"/>
        <v>147.06</v>
      </c>
      <c r="AD99" s="5">
        <f t="shared" si="23"/>
        <v>3810.16</v>
      </c>
      <c r="AE99" s="33">
        <f t="shared" si="23"/>
        <v>-5393.6500000000015</v>
      </c>
      <c r="AF99" s="34">
        <f t="shared" si="23"/>
        <v>-1476.570000000007</v>
      </c>
      <c r="AG99" s="35">
        <f t="shared" si="32"/>
        <v>-0.60048038430744599</v>
      </c>
      <c r="AH99" s="7">
        <f t="shared" si="32"/>
        <v>5.8365268101925004E-4</v>
      </c>
      <c r="AI99" s="7">
        <f t="shared" si="32"/>
        <v>0.32773951995721068</v>
      </c>
      <c r="AJ99" s="7">
        <f t="shared" si="24"/>
        <v>0.17073760927196238</v>
      </c>
      <c r="AK99" s="36">
        <f t="shared" si="24"/>
        <v>-0.19302115604772668</v>
      </c>
      <c r="AL99" s="37">
        <f t="shared" si="24"/>
        <v>-2.4980159774087993E-2</v>
      </c>
      <c r="AM99" s="2">
        <v>29.94</v>
      </c>
      <c r="AN99" s="2">
        <v>1613.88</v>
      </c>
      <c r="AO99" s="2">
        <v>275.07</v>
      </c>
      <c r="AP99" s="2">
        <v>7874.45</v>
      </c>
      <c r="AQ99" s="29">
        <v>6406.96</v>
      </c>
      <c r="AR99" s="31">
        <f t="shared" si="41"/>
        <v>16200.3</v>
      </c>
      <c r="AS99" s="2">
        <v>74.94</v>
      </c>
      <c r="AT99" s="2">
        <v>1685.73</v>
      </c>
      <c r="AU99" s="2">
        <v>176.17</v>
      </c>
      <c r="AV99" s="2">
        <v>6914.67</v>
      </c>
      <c r="AW99" s="29">
        <v>8766.27</v>
      </c>
      <c r="AX99" s="31">
        <f t="shared" si="42"/>
        <v>17617.78</v>
      </c>
      <c r="AY99" s="5">
        <f t="shared" si="33"/>
        <v>-45</v>
      </c>
      <c r="AZ99" s="5">
        <f t="shared" si="33"/>
        <v>-71.849999999999909</v>
      </c>
      <c r="BA99" s="5">
        <f t="shared" si="33"/>
        <v>98.9</v>
      </c>
      <c r="BB99" s="5">
        <f t="shared" si="25"/>
        <v>959.77999999999975</v>
      </c>
      <c r="BC99" s="33">
        <f t="shared" si="25"/>
        <v>-2359.3100000000004</v>
      </c>
      <c r="BD99" s="34">
        <f t="shared" si="25"/>
        <v>-1417.4799999999996</v>
      </c>
      <c r="BE99" s="7">
        <f t="shared" si="34"/>
        <v>-0.60048038430744599</v>
      </c>
      <c r="BF99" s="7">
        <f t="shared" si="34"/>
        <v>-4.2622484027691213E-2</v>
      </c>
      <c r="BG99" s="7">
        <f t="shared" si="34"/>
        <v>0.56138956689561226</v>
      </c>
      <c r="BH99" s="7">
        <f t="shared" si="26"/>
        <v>0.13880344253594165</v>
      </c>
      <c r="BI99" s="36">
        <f t="shared" si="26"/>
        <v>-0.26913499127907309</v>
      </c>
      <c r="BJ99" s="37">
        <f t="shared" si="26"/>
        <v>-8.0457356148163933E-2</v>
      </c>
      <c r="BK99" s="38">
        <f t="shared" si="35"/>
        <v>1</v>
      </c>
      <c r="BL99" s="38">
        <f t="shared" si="35"/>
        <v>0.1937028684318863</v>
      </c>
      <c r="BM99" s="38">
        <f t="shared" si="35"/>
        <v>0.46170502039377614</v>
      </c>
      <c r="BN99" s="38">
        <f t="shared" si="27"/>
        <v>0.30140235565742068</v>
      </c>
      <c r="BO99" s="39">
        <f t="shared" si="27"/>
        <v>0.2841266786284139</v>
      </c>
      <c r="BP99" s="40">
        <f t="shared" si="27"/>
        <v>0.28109348197929179</v>
      </c>
      <c r="BQ99" s="38">
        <f t="shared" si="36"/>
        <v>1</v>
      </c>
      <c r="BR99" s="38">
        <f t="shared" si="36"/>
        <v>0.20244461604420386</v>
      </c>
      <c r="BS99" s="38">
        <f t="shared" si="36"/>
        <v>0.3926143834547926</v>
      </c>
      <c r="BT99" s="38">
        <f t="shared" si="28"/>
        <v>0.30985423832714643</v>
      </c>
      <c r="BU99" s="39">
        <f t="shared" si="28"/>
        <v>0.31371623476245297</v>
      </c>
      <c r="BV99" s="40">
        <f t="shared" si="28"/>
        <v>0.29805221510983554</v>
      </c>
      <c r="BW99" s="38">
        <f t="shared" si="37"/>
        <v>0</v>
      </c>
      <c r="BX99" s="38">
        <f t="shared" si="37"/>
        <v>-8.7417476123175519E-3</v>
      </c>
      <c r="BY99" s="38">
        <f t="shared" si="37"/>
        <v>6.9090636938983541E-2</v>
      </c>
      <c r="BZ99" s="38">
        <f t="shared" si="29"/>
        <v>-8.451882669725741E-3</v>
      </c>
      <c r="CA99" s="39">
        <f t="shared" si="29"/>
        <v>-2.9589556134039074E-2</v>
      </c>
      <c r="CB99" s="40">
        <f t="shared" si="29"/>
        <v>-1.6958733130543746E-2</v>
      </c>
      <c r="CC99" s="2">
        <f t="shared" si="38"/>
        <v>0</v>
      </c>
      <c r="CD99" s="2">
        <f t="shared" si="38"/>
        <v>-87.417476123175518</v>
      </c>
      <c r="CE99" s="2">
        <f t="shared" si="38"/>
        <v>690.90636938983539</v>
      </c>
      <c r="CF99" s="2">
        <f t="shared" si="30"/>
        <v>-84.51882669725741</v>
      </c>
      <c r="CG99" s="29">
        <f t="shared" si="30"/>
        <v>-295.89556134039077</v>
      </c>
      <c r="CH99" s="31">
        <f t="shared" si="30"/>
        <v>-169.58733130543746</v>
      </c>
    </row>
    <row r="100" spans="1:86" x14ac:dyDescent="0.2">
      <c r="A100" t="s">
        <v>46</v>
      </c>
      <c r="B100" t="s">
        <v>46</v>
      </c>
      <c r="C100" t="s">
        <v>63</v>
      </c>
      <c r="D100" t="s">
        <v>63</v>
      </c>
      <c r="E100" t="s">
        <v>62</v>
      </c>
      <c r="F100" s="27">
        <f t="shared" si="43"/>
        <v>46105</v>
      </c>
      <c r="G100" s="60" t="s">
        <v>37</v>
      </c>
      <c r="H100" s="28">
        <v>94.9</v>
      </c>
      <c r="I100" s="2">
        <v>11124.92</v>
      </c>
      <c r="J100" s="2">
        <v>291.44</v>
      </c>
      <c r="K100" s="2">
        <v>27303.56</v>
      </c>
      <c r="L100" s="29">
        <v>23412.35</v>
      </c>
      <c r="M100" s="30">
        <f t="shared" si="39"/>
        <v>62227.17</v>
      </c>
      <c r="N100" t="s">
        <v>49</v>
      </c>
      <c r="O100" t="s">
        <v>49</v>
      </c>
      <c r="P100" t="s">
        <v>63</v>
      </c>
      <c r="Q100" t="s">
        <v>63</v>
      </c>
      <c r="R100" t="s">
        <v>62</v>
      </c>
      <c r="S100" s="27">
        <f t="shared" si="44"/>
        <v>45741</v>
      </c>
      <c r="T100" s="60" t="s">
        <v>37</v>
      </c>
      <c r="U100" s="28">
        <v>99.92</v>
      </c>
      <c r="V100" s="2">
        <v>9569.24</v>
      </c>
      <c r="W100" s="2">
        <v>955.03</v>
      </c>
      <c r="X100" s="2">
        <v>29354.84</v>
      </c>
      <c r="Y100" s="29">
        <v>34907.07</v>
      </c>
      <c r="Z100" s="31">
        <f t="shared" si="40"/>
        <v>74886.100000000006</v>
      </c>
      <c r="AA100" s="32">
        <f t="shared" si="31"/>
        <v>-5.019999999999996</v>
      </c>
      <c r="AB100" s="5">
        <f t="shared" si="31"/>
        <v>1555.6800000000003</v>
      </c>
      <c r="AC100" s="5">
        <f t="shared" si="31"/>
        <v>-663.58999999999992</v>
      </c>
      <c r="AD100" s="5">
        <f t="shared" si="23"/>
        <v>-2051.2799999999988</v>
      </c>
      <c r="AE100" s="33">
        <f t="shared" si="23"/>
        <v>-11494.720000000001</v>
      </c>
      <c r="AF100" s="34">
        <f t="shared" si="23"/>
        <v>-12658.930000000008</v>
      </c>
      <c r="AG100" s="35">
        <f t="shared" si="32"/>
        <v>-5.024019215372294E-2</v>
      </c>
      <c r="AH100" s="7">
        <f t="shared" si="32"/>
        <v>0.16257090427243964</v>
      </c>
      <c r="AI100" s="7">
        <f t="shared" si="32"/>
        <v>-0.69483681140906561</v>
      </c>
      <c r="AJ100" s="7">
        <f t="shared" si="24"/>
        <v>-6.9878766159175071E-2</v>
      </c>
      <c r="AK100" s="36">
        <f t="shared" si="24"/>
        <v>-0.32929489642069648</v>
      </c>
      <c r="AL100" s="37">
        <f t="shared" si="24"/>
        <v>-0.16904245247115293</v>
      </c>
      <c r="AM100" s="2">
        <v>94.9</v>
      </c>
      <c r="AN100" s="2">
        <v>1967.24</v>
      </c>
      <c r="AO100" s="2">
        <v>69.53</v>
      </c>
      <c r="AP100" s="2">
        <v>7956.86</v>
      </c>
      <c r="AQ100" s="29">
        <v>6947.58</v>
      </c>
      <c r="AR100" s="31">
        <f t="shared" si="41"/>
        <v>17036.11</v>
      </c>
      <c r="AS100" s="2">
        <v>99.92</v>
      </c>
      <c r="AT100" s="2">
        <v>1939.56</v>
      </c>
      <c r="AU100" s="2">
        <v>442.48</v>
      </c>
      <c r="AV100" s="2">
        <v>9154.14</v>
      </c>
      <c r="AW100" s="29">
        <v>10631.02</v>
      </c>
      <c r="AX100" s="31">
        <f t="shared" si="42"/>
        <v>22267.119999999999</v>
      </c>
      <c r="AY100" s="5">
        <f t="shared" si="33"/>
        <v>-5.019999999999996</v>
      </c>
      <c r="AZ100" s="5">
        <f t="shared" si="33"/>
        <v>27.680000000000064</v>
      </c>
      <c r="BA100" s="5">
        <f t="shared" si="33"/>
        <v>-372.95000000000005</v>
      </c>
      <c r="BB100" s="5">
        <f t="shared" si="25"/>
        <v>-1197.2799999999997</v>
      </c>
      <c r="BC100" s="33">
        <f t="shared" si="25"/>
        <v>-3683.4400000000005</v>
      </c>
      <c r="BD100" s="34">
        <f t="shared" si="25"/>
        <v>-5231.0099999999984</v>
      </c>
      <c r="BE100" s="7">
        <f t="shared" si="34"/>
        <v>-5.024019215372294E-2</v>
      </c>
      <c r="BF100" s="7">
        <f t="shared" si="34"/>
        <v>1.4271278021819414E-2</v>
      </c>
      <c r="BG100" s="7">
        <f t="shared" si="34"/>
        <v>-0.84286295425781965</v>
      </c>
      <c r="BH100" s="7">
        <f t="shared" si="26"/>
        <v>-0.13079109561356936</v>
      </c>
      <c r="BI100" s="36">
        <f t="shared" si="26"/>
        <v>-0.34648039416725773</v>
      </c>
      <c r="BJ100" s="37">
        <f t="shared" si="26"/>
        <v>-0.2349208159833871</v>
      </c>
      <c r="BK100" s="38">
        <f t="shared" si="35"/>
        <v>1</v>
      </c>
      <c r="BL100" s="38">
        <f t="shared" si="35"/>
        <v>0.17683183339745365</v>
      </c>
      <c r="BM100" s="38">
        <f t="shared" si="35"/>
        <v>0.23857397749107878</v>
      </c>
      <c r="BN100" s="38">
        <f t="shared" si="27"/>
        <v>0.29142207096803491</v>
      </c>
      <c r="BO100" s="39">
        <f t="shared" si="27"/>
        <v>0.29674851093546784</v>
      </c>
      <c r="BP100" s="40">
        <f t="shared" si="27"/>
        <v>0.27377285516921307</v>
      </c>
      <c r="BQ100" s="38">
        <f t="shared" si="36"/>
        <v>1</v>
      </c>
      <c r="BR100" s="38">
        <f t="shared" si="36"/>
        <v>0.20268694274571439</v>
      </c>
      <c r="BS100" s="38">
        <f t="shared" si="36"/>
        <v>0.46331528852496784</v>
      </c>
      <c r="BT100" s="38">
        <f t="shared" si="28"/>
        <v>0.3118443159628872</v>
      </c>
      <c r="BU100" s="39">
        <f t="shared" si="28"/>
        <v>0.30455205779230399</v>
      </c>
      <c r="BV100" s="40">
        <f t="shared" si="28"/>
        <v>0.29734650355673481</v>
      </c>
      <c r="BW100" s="38">
        <f t="shared" si="37"/>
        <v>0</v>
      </c>
      <c r="BX100" s="38">
        <f t="shared" si="37"/>
        <v>-2.5855109348260741E-2</v>
      </c>
      <c r="BY100" s="38">
        <f t="shared" si="37"/>
        <v>-0.22474131103388906</v>
      </c>
      <c r="BZ100" s="38">
        <f t="shared" si="29"/>
        <v>-2.042224499485229E-2</v>
      </c>
      <c r="CA100" s="39">
        <f t="shared" si="29"/>
        <v>-7.8035468568361521E-3</v>
      </c>
      <c r="CB100" s="40">
        <f t="shared" si="29"/>
        <v>-2.357364838752174E-2</v>
      </c>
      <c r="CC100" s="2">
        <f t="shared" si="38"/>
        <v>0</v>
      </c>
      <c r="CD100" s="2">
        <f t="shared" si="38"/>
        <v>-258.55109348260743</v>
      </c>
      <c r="CE100" s="2">
        <f t="shared" si="38"/>
        <v>-2247.4131103388904</v>
      </c>
      <c r="CF100" s="2">
        <f t="shared" si="30"/>
        <v>-204.22244994852289</v>
      </c>
      <c r="CG100" s="29">
        <f t="shared" si="30"/>
        <v>-78.035468568361523</v>
      </c>
      <c r="CH100" s="31">
        <f t="shared" si="30"/>
        <v>-235.7364838752174</v>
      </c>
    </row>
    <row r="101" spans="1:86" x14ac:dyDescent="0.2">
      <c r="A101" t="s">
        <v>46</v>
      </c>
      <c r="B101" t="s">
        <v>46</v>
      </c>
      <c r="C101" t="s">
        <v>63</v>
      </c>
      <c r="D101" t="s">
        <v>63</v>
      </c>
      <c r="E101" t="s">
        <v>62</v>
      </c>
      <c r="F101" s="27">
        <f t="shared" si="43"/>
        <v>46106</v>
      </c>
      <c r="G101" s="60" t="s">
        <v>38</v>
      </c>
      <c r="H101" s="28">
        <v>34.93</v>
      </c>
      <c r="I101" s="2">
        <v>11727.12</v>
      </c>
      <c r="J101" s="2">
        <v>521.86</v>
      </c>
      <c r="K101" s="2">
        <v>30602.880000000001</v>
      </c>
      <c r="L101" s="29">
        <v>32286.04</v>
      </c>
      <c r="M101" s="30">
        <f t="shared" si="39"/>
        <v>75172.83</v>
      </c>
      <c r="N101" t="s">
        <v>49</v>
      </c>
      <c r="O101" t="s">
        <v>49</v>
      </c>
      <c r="P101" t="s">
        <v>63</v>
      </c>
      <c r="Q101" t="s">
        <v>63</v>
      </c>
      <c r="R101" t="s">
        <v>62</v>
      </c>
      <c r="S101" s="27">
        <f t="shared" si="44"/>
        <v>45742</v>
      </c>
      <c r="T101" s="60" t="s">
        <v>38</v>
      </c>
      <c r="U101" s="28">
        <v>39.950000000000003</v>
      </c>
      <c r="V101" s="2">
        <v>13037.37</v>
      </c>
      <c r="W101" s="2">
        <v>769.9</v>
      </c>
      <c r="X101" s="2">
        <v>29546.39</v>
      </c>
      <c r="Y101" s="29">
        <v>29566.880000000001</v>
      </c>
      <c r="Z101" s="31">
        <f t="shared" si="40"/>
        <v>72960.490000000005</v>
      </c>
      <c r="AA101" s="32">
        <f t="shared" si="31"/>
        <v>-5.0200000000000031</v>
      </c>
      <c r="AB101" s="5">
        <f t="shared" si="31"/>
        <v>-1310.25</v>
      </c>
      <c r="AC101" s="5">
        <f t="shared" si="31"/>
        <v>-248.03999999999996</v>
      </c>
      <c r="AD101" s="5">
        <f t="shared" si="23"/>
        <v>1056.4900000000016</v>
      </c>
      <c r="AE101" s="33">
        <f t="shared" si="23"/>
        <v>2719.16</v>
      </c>
      <c r="AF101" s="34">
        <f t="shared" si="23"/>
        <v>2212.3399999999965</v>
      </c>
      <c r="AG101" s="35">
        <f t="shared" si="32"/>
        <v>-0.12565707133917403</v>
      </c>
      <c r="AH101" s="7">
        <f t="shared" si="32"/>
        <v>-0.10049956394579582</v>
      </c>
      <c r="AI101" s="7">
        <f t="shared" si="32"/>
        <v>-0.32217171061176775</v>
      </c>
      <c r="AJ101" s="7">
        <f t="shared" si="24"/>
        <v>3.5756990955578723E-2</v>
      </c>
      <c r="AK101" s="36">
        <f t="shared" si="24"/>
        <v>9.1966416476814583E-2</v>
      </c>
      <c r="AL101" s="37">
        <f t="shared" si="24"/>
        <v>3.0322438898093974E-2</v>
      </c>
      <c r="AM101" s="2">
        <v>34.93</v>
      </c>
      <c r="AN101" s="2">
        <v>2014.59</v>
      </c>
      <c r="AO101" s="2">
        <v>182.93</v>
      </c>
      <c r="AP101" s="2">
        <v>9165.3799999999992</v>
      </c>
      <c r="AQ101" s="29">
        <v>9336.19</v>
      </c>
      <c r="AR101" s="31">
        <f t="shared" si="41"/>
        <v>20734.019999999997</v>
      </c>
      <c r="AS101" s="2">
        <v>39.950000000000003</v>
      </c>
      <c r="AT101" s="2">
        <v>2617.1799999999998</v>
      </c>
      <c r="AU101" s="2">
        <v>263.75</v>
      </c>
      <c r="AV101" s="2">
        <v>9310.0400000000009</v>
      </c>
      <c r="AW101" s="29">
        <v>9047.83</v>
      </c>
      <c r="AX101" s="31">
        <f t="shared" si="42"/>
        <v>21278.75</v>
      </c>
      <c r="AY101" s="5">
        <f t="shared" si="33"/>
        <v>-5.0200000000000031</v>
      </c>
      <c r="AZ101" s="5">
        <f t="shared" si="33"/>
        <v>-602.58999999999992</v>
      </c>
      <c r="BA101" s="5">
        <f t="shared" si="33"/>
        <v>-80.819999999999993</v>
      </c>
      <c r="BB101" s="5">
        <f t="shared" si="25"/>
        <v>-144.66000000000167</v>
      </c>
      <c r="BC101" s="33">
        <f t="shared" si="25"/>
        <v>288.36000000000058</v>
      </c>
      <c r="BD101" s="34">
        <f t="shared" si="25"/>
        <v>-544.7300000000032</v>
      </c>
      <c r="BE101" s="7">
        <f t="shared" si="34"/>
        <v>-0.12565707133917403</v>
      </c>
      <c r="BF101" s="7">
        <f t="shared" si="34"/>
        <v>-0.23024400308729243</v>
      </c>
      <c r="BG101" s="7">
        <f t="shared" si="34"/>
        <v>-0.30642654028436017</v>
      </c>
      <c r="BH101" s="7">
        <f t="shared" si="26"/>
        <v>-1.5538064283290047E-2</v>
      </c>
      <c r="BI101" s="36">
        <f t="shared" si="26"/>
        <v>3.1870625332262058E-2</v>
      </c>
      <c r="BJ101" s="37">
        <f t="shared" si="26"/>
        <v>-2.559971802854976E-2</v>
      </c>
      <c r="BK101" s="38">
        <f t="shared" si="35"/>
        <v>1</v>
      </c>
      <c r="BL101" s="38">
        <f t="shared" si="35"/>
        <v>0.17178898143789778</v>
      </c>
      <c r="BM101" s="38">
        <f t="shared" si="35"/>
        <v>0.35053462614494307</v>
      </c>
      <c r="BN101" s="38">
        <f t="shared" si="27"/>
        <v>0.29949403454838236</v>
      </c>
      <c r="BO101" s="39">
        <f t="shared" si="27"/>
        <v>0.28917110924721645</v>
      </c>
      <c r="BP101" s="40">
        <f t="shared" si="27"/>
        <v>0.27581800498930259</v>
      </c>
      <c r="BQ101" s="38">
        <f t="shared" si="36"/>
        <v>1</v>
      </c>
      <c r="BR101" s="38">
        <f t="shared" si="36"/>
        <v>0.20074447530445172</v>
      </c>
      <c r="BS101" s="38">
        <f t="shared" si="36"/>
        <v>0.34257695804649957</v>
      </c>
      <c r="BT101" s="38">
        <f t="shared" si="28"/>
        <v>0.31509906963253381</v>
      </c>
      <c r="BU101" s="39">
        <f t="shared" si="28"/>
        <v>0.30601233542396084</v>
      </c>
      <c r="BV101" s="40">
        <f t="shared" si="28"/>
        <v>0.29164757528355412</v>
      </c>
      <c r="BW101" s="38">
        <f t="shared" si="37"/>
        <v>0</v>
      </c>
      <c r="BX101" s="38">
        <f t="shared" si="37"/>
        <v>-2.8955493866553939E-2</v>
      </c>
      <c r="BY101" s="38">
        <f t="shared" si="37"/>
        <v>7.9576680984435044E-3</v>
      </c>
      <c r="BZ101" s="38">
        <f t="shared" si="29"/>
        <v>-1.5605035084151453E-2</v>
      </c>
      <c r="CA101" s="39">
        <f t="shared" si="29"/>
        <v>-1.6841226176744384E-2</v>
      </c>
      <c r="CB101" s="40">
        <f t="shared" si="29"/>
        <v>-1.5829570294251527E-2</v>
      </c>
      <c r="CC101" s="2">
        <f t="shared" si="38"/>
        <v>0</v>
      </c>
      <c r="CD101" s="2">
        <f t="shared" si="38"/>
        <v>-289.5549386655394</v>
      </c>
      <c r="CE101" s="2">
        <f t="shared" si="38"/>
        <v>79.576680984435043</v>
      </c>
      <c r="CF101" s="2">
        <f t="shared" si="30"/>
        <v>-156.05035084151453</v>
      </c>
      <c r="CG101" s="29">
        <f t="shared" si="30"/>
        <v>-168.41226176744385</v>
      </c>
      <c r="CH101" s="31">
        <f t="shared" si="30"/>
        <v>-158.29570294251528</v>
      </c>
    </row>
    <row r="102" spans="1:86" x14ac:dyDescent="0.2">
      <c r="A102" t="s">
        <v>46</v>
      </c>
      <c r="B102" t="s">
        <v>46</v>
      </c>
      <c r="C102" t="s">
        <v>63</v>
      </c>
      <c r="D102" t="s">
        <v>63</v>
      </c>
      <c r="E102" t="s">
        <v>62</v>
      </c>
      <c r="F102" s="27">
        <f t="shared" si="43"/>
        <v>46107</v>
      </c>
      <c r="G102" s="60" t="s">
        <v>39</v>
      </c>
      <c r="H102" s="28">
        <v>54.92</v>
      </c>
      <c r="I102" s="2">
        <v>14975.06</v>
      </c>
      <c r="J102" s="2">
        <v>1393.02</v>
      </c>
      <c r="K102" s="2">
        <v>29800.9</v>
      </c>
      <c r="L102" s="29">
        <v>27673.46</v>
      </c>
      <c r="M102" s="30">
        <f t="shared" si="39"/>
        <v>73897.36</v>
      </c>
      <c r="N102" t="s">
        <v>49</v>
      </c>
      <c r="O102" t="s">
        <v>49</v>
      </c>
      <c r="P102" t="s">
        <v>63</v>
      </c>
      <c r="Q102" t="s">
        <v>63</v>
      </c>
      <c r="R102" t="s">
        <v>62</v>
      </c>
      <c r="S102" s="27">
        <f t="shared" si="44"/>
        <v>45743</v>
      </c>
      <c r="T102" s="60" t="s">
        <v>39</v>
      </c>
      <c r="U102" s="28">
        <v>59.94</v>
      </c>
      <c r="V102" s="2">
        <v>14102.09</v>
      </c>
      <c r="W102" s="2">
        <v>804.62</v>
      </c>
      <c r="X102" s="2">
        <v>42038.44</v>
      </c>
      <c r="Y102" s="29">
        <v>41512.43</v>
      </c>
      <c r="Z102" s="31">
        <f t="shared" si="40"/>
        <v>98517.52</v>
      </c>
      <c r="AA102" s="32">
        <f t="shared" si="31"/>
        <v>-5.019999999999996</v>
      </c>
      <c r="AB102" s="5">
        <f t="shared" si="31"/>
        <v>872.96999999999935</v>
      </c>
      <c r="AC102" s="5">
        <f t="shared" si="31"/>
        <v>588.4</v>
      </c>
      <c r="AD102" s="5">
        <f t="shared" si="23"/>
        <v>-12237.54</v>
      </c>
      <c r="AE102" s="33">
        <f t="shared" si="23"/>
        <v>-13838.970000000001</v>
      </c>
      <c r="AF102" s="34">
        <f t="shared" si="23"/>
        <v>-24620.160000000003</v>
      </c>
      <c r="AG102" s="35">
        <f t="shared" si="32"/>
        <v>-8.3750417083750348E-2</v>
      </c>
      <c r="AH102" s="7">
        <f t="shared" si="32"/>
        <v>6.1903590177058813E-2</v>
      </c>
      <c r="AI102" s="7">
        <f t="shared" si="32"/>
        <v>0.731276876040864</v>
      </c>
      <c r="AJ102" s="7">
        <f t="shared" si="24"/>
        <v>-0.29110357092223216</v>
      </c>
      <c r="AK102" s="36">
        <f t="shared" si="24"/>
        <v>-0.33336930649446445</v>
      </c>
      <c r="AL102" s="37">
        <f t="shared" si="24"/>
        <v>-0.2499064125852945</v>
      </c>
      <c r="AM102" s="2">
        <v>54.92</v>
      </c>
      <c r="AN102" s="2">
        <v>1402.07</v>
      </c>
      <c r="AO102" s="2">
        <v>690.55</v>
      </c>
      <c r="AP102" s="2">
        <v>8837.57</v>
      </c>
      <c r="AQ102" s="29">
        <v>7882.14</v>
      </c>
      <c r="AR102" s="31">
        <f t="shared" si="41"/>
        <v>18867.25</v>
      </c>
      <c r="AS102" s="2">
        <v>59.94</v>
      </c>
      <c r="AT102" s="2">
        <v>2963.72</v>
      </c>
      <c r="AU102" s="2">
        <v>355.14</v>
      </c>
      <c r="AV102" s="2">
        <v>12856.57</v>
      </c>
      <c r="AW102" s="29">
        <v>12647.39</v>
      </c>
      <c r="AX102" s="31">
        <f t="shared" si="42"/>
        <v>28882.76</v>
      </c>
      <c r="AY102" s="5">
        <f t="shared" si="33"/>
        <v>-5.019999999999996</v>
      </c>
      <c r="AZ102" s="5">
        <f t="shared" si="33"/>
        <v>-1561.6499999999999</v>
      </c>
      <c r="BA102" s="5">
        <f t="shared" si="33"/>
        <v>335.40999999999997</v>
      </c>
      <c r="BB102" s="5">
        <f t="shared" si="25"/>
        <v>-4019</v>
      </c>
      <c r="BC102" s="33">
        <f t="shared" si="25"/>
        <v>-4765.2499999999991</v>
      </c>
      <c r="BD102" s="34">
        <f t="shared" si="25"/>
        <v>-10015.509999999998</v>
      </c>
      <c r="BE102" s="7">
        <f t="shared" si="34"/>
        <v>-8.3750417083750348E-2</v>
      </c>
      <c r="BF102" s="7">
        <f t="shared" si="34"/>
        <v>-0.52692224636605345</v>
      </c>
      <c r="BG102" s="7">
        <f t="shared" si="34"/>
        <v>0.94444444444444442</v>
      </c>
      <c r="BH102" s="7">
        <f t="shared" si="26"/>
        <v>-0.31260281708107218</v>
      </c>
      <c r="BI102" s="36">
        <f t="shared" si="26"/>
        <v>-0.3767773429932974</v>
      </c>
      <c r="BJ102" s="37">
        <f t="shared" si="26"/>
        <v>-0.34676429814879184</v>
      </c>
      <c r="BK102" s="38">
        <f t="shared" si="35"/>
        <v>1</v>
      </c>
      <c r="BL102" s="38">
        <f t="shared" si="35"/>
        <v>9.3627003831704178E-2</v>
      </c>
      <c r="BM102" s="38">
        <f t="shared" si="35"/>
        <v>0.4957215258933827</v>
      </c>
      <c r="BN102" s="38">
        <f t="shared" si="27"/>
        <v>0.29655379535517379</v>
      </c>
      <c r="BO102" s="39">
        <f t="shared" si="27"/>
        <v>0.2848266895429773</v>
      </c>
      <c r="BP102" s="40">
        <f t="shared" si="27"/>
        <v>0.25531696937481935</v>
      </c>
      <c r="BQ102" s="38">
        <f t="shared" si="36"/>
        <v>1</v>
      </c>
      <c r="BR102" s="38">
        <f t="shared" si="36"/>
        <v>0.21016175616522087</v>
      </c>
      <c r="BS102" s="38">
        <f t="shared" si="36"/>
        <v>0.44137605329223734</v>
      </c>
      <c r="BT102" s="38">
        <f t="shared" si="28"/>
        <v>0.30582890326092022</v>
      </c>
      <c r="BU102" s="39">
        <f t="shared" si="28"/>
        <v>0.30466513282889002</v>
      </c>
      <c r="BV102" s="40">
        <f t="shared" si="28"/>
        <v>0.29317384359655013</v>
      </c>
      <c r="BW102" s="38">
        <f t="shared" si="37"/>
        <v>0</v>
      </c>
      <c r="BX102" s="38">
        <f t="shared" si="37"/>
        <v>-0.11653475233351669</v>
      </c>
      <c r="BY102" s="38">
        <f t="shared" si="37"/>
        <v>5.4345472601145361E-2</v>
      </c>
      <c r="BZ102" s="38">
        <f t="shared" si="29"/>
        <v>-9.275107905746427E-3</v>
      </c>
      <c r="CA102" s="39">
        <f t="shared" si="29"/>
        <v>-1.9838443285912721E-2</v>
      </c>
      <c r="CB102" s="40">
        <f t="shared" si="29"/>
        <v>-3.7856874221730785E-2</v>
      </c>
      <c r="CC102" s="2">
        <f t="shared" si="38"/>
        <v>0</v>
      </c>
      <c r="CD102" s="2">
        <f t="shared" si="38"/>
        <v>-1165.3475233351669</v>
      </c>
      <c r="CE102" s="2">
        <f t="shared" si="38"/>
        <v>543.45472601145366</v>
      </c>
      <c r="CF102" s="2">
        <f t="shared" si="30"/>
        <v>-92.751079057464267</v>
      </c>
      <c r="CG102" s="29">
        <f t="shared" si="30"/>
        <v>-198.3844328591272</v>
      </c>
      <c r="CH102" s="31">
        <f t="shared" si="30"/>
        <v>-378.56874221730783</v>
      </c>
    </row>
    <row r="103" spans="1:86" x14ac:dyDescent="0.2">
      <c r="A103" t="s">
        <v>46</v>
      </c>
      <c r="B103" t="s">
        <v>46</v>
      </c>
      <c r="C103" t="s">
        <v>63</v>
      </c>
      <c r="D103" t="s">
        <v>63</v>
      </c>
      <c r="E103" t="s">
        <v>62</v>
      </c>
      <c r="F103" s="27">
        <f t="shared" si="43"/>
        <v>46108</v>
      </c>
      <c r="G103" s="60" t="s">
        <v>40</v>
      </c>
      <c r="H103" s="28">
        <v>24.95</v>
      </c>
      <c r="I103" s="2">
        <v>19328.23</v>
      </c>
      <c r="J103" s="2">
        <v>1601.34</v>
      </c>
      <c r="K103" s="2">
        <v>48621.77</v>
      </c>
      <c r="L103" s="29">
        <v>40122.94</v>
      </c>
      <c r="M103" s="30">
        <f t="shared" si="39"/>
        <v>109699.23</v>
      </c>
      <c r="N103" t="s">
        <v>49</v>
      </c>
      <c r="O103" t="s">
        <v>49</v>
      </c>
      <c r="P103" t="s">
        <v>63</v>
      </c>
      <c r="Q103" t="s">
        <v>63</v>
      </c>
      <c r="R103" t="s">
        <v>62</v>
      </c>
      <c r="S103" s="27">
        <f t="shared" si="44"/>
        <v>45744</v>
      </c>
      <c r="T103" s="60" t="s">
        <v>40</v>
      </c>
      <c r="U103" s="28">
        <v>79.930000000000007</v>
      </c>
      <c r="V103" s="2">
        <v>21862.61</v>
      </c>
      <c r="W103" s="2">
        <v>1585.45</v>
      </c>
      <c r="X103" s="2">
        <v>56280.78</v>
      </c>
      <c r="Y103" s="29">
        <v>43480.93</v>
      </c>
      <c r="Z103" s="31">
        <f t="shared" si="40"/>
        <v>123289.70000000001</v>
      </c>
      <c r="AA103" s="32">
        <f t="shared" si="31"/>
        <v>-54.980000000000004</v>
      </c>
      <c r="AB103" s="5">
        <f t="shared" si="31"/>
        <v>-2534.380000000001</v>
      </c>
      <c r="AC103" s="5">
        <f t="shared" si="31"/>
        <v>15.889999999999873</v>
      </c>
      <c r="AD103" s="5">
        <f t="shared" si="23"/>
        <v>-7659.010000000002</v>
      </c>
      <c r="AE103" s="33">
        <f t="shared" si="23"/>
        <v>-3357.989999999998</v>
      </c>
      <c r="AF103" s="34">
        <f t="shared" si="23"/>
        <v>-13590.470000000016</v>
      </c>
      <c r="AG103" s="35">
        <f t="shared" si="32"/>
        <v>-0.68785187038658824</v>
      </c>
      <c r="AH103" s="7">
        <f t="shared" si="32"/>
        <v>-0.11592303023289538</v>
      </c>
      <c r="AI103" s="7">
        <f t="shared" si="32"/>
        <v>1.0022391119240514E-2</v>
      </c>
      <c r="AJ103" s="7">
        <f t="shared" si="24"/>
        <v>-0.13608571167634853</v>
      </c>
      <c r="AK103" s="36">
        <f t="shared" si="24"/>
        <v>-7.7229028909915176E-2</v>
      </c>
      <c r="AL103" s="37">
        <f t="shared" si="24"/>
        <v>-0.11023199829345043</v>
      </c>
      <c r="AM103" s="2">
        <v>24.95</v>
      </c>
      <c r="AN103" s="2">
        <v>2184.02</v>
      </c>
      <c r="AO103" s="2">
        <v>658.54</v>
      </c>
      <c r="AP103" s="2">
        <v>14534.47</v>
      </c>
      <c r="AQ103" s="29">
        <v>12290.62</v>
      </c>
      <c r="AR103" s="31">
        <f t="shared" si="41"/>
        <v>29692.6</v>
      </c>
      <c r="AS103" s="2">
        <v>79.930000000000007</v>
      </c>
      <c r="AT103" s="2">
        <v>4623.54</v>
      </c>
      <c r="AU103" s="2">
        <v>673.18</v>
      </c>
      <c r="AV103" s="2">
        <v>17445.54</v>
      </c>
      <c r="AW103" s="29">
        <v>13460.35</v>
      </c>
      <c r="AX103" s="31">
        <f t="shared" si="42"/>
        <v>36282.54</v>
      </c>
      <c r="AY103" s="5">
        <f t="shared" si="33"/>
        <v>-54.980000000000004</v>
      </c>
      <c r="AZ103" s="5">
        <f t="shared" si="33"/>
        <v>-2439.52</v>
      </c>
      <c r="BA103" s="5">
        <f t="shared" si="33"/>
        <v>-14.639999999999986</v>
      </c>
      <c r="BB103" s="5">
        <f t="shared" si="25"/>
        <v>-2911.0700000000015</v>
      </c>
      <c r="BC103" s="33">
        <f t="shared" si="25"/>
        <v>-1169.7299999999996</v>
      </c>
      <c r="BD103" s="34">
        <f t="shared" si="25"/>
        <v>-6589.9400000000023</v>
      </c>
      <c r="BE103" s="7">
        <f t="shared" si="34"/>
        <v>-0.68785187038658824</v>
      </c>
      <c r="BF103" s="7">
        <f t="shared" si="34"/>
        <v>-0.52763034384908536</v>
      </c>
      <c r="BG103" s="7">
        <f t="shared" si="34"/>
        <v>-2.1747526664487933E-2</v>
      </c>
      <c r="BH103" s="7">
        <f t="shared" si="26"/>
        <v>-0.16686614458480514</v>
      </c>
      <c r="BI103" s="36">
        <f t="shared" si="26"/>
        <v>-8.6901900767810611E-2</v>
      </c>
      <c r="BJ103" s="37">
        <f t="shared" si="26"/>
        <v>-0.18162840859542917</v>
      </c>
      <c r="BK103" s="38">
        <f t="shared" si="35"/>
        <v>1</v>
      </c>
      <c r="BL103" s="38">
        <f t="shared" si="35"/>
        <v>0.11299637887173321</v>
      </c>
      <c r="BM103" s="38">
        <f t="shared" si="35"/>
        <v>0.41124308391721931</v>
      </c>
      <c r="BN103" s="38">
        <f t="shared" si="27"/>
        <v>0.29892926563553734</v>
      </c>
      <c r="BO103" s="39">
        <f t="shared" si="27"/>
        <v>0.30632401314559699</v>
      </c>
      <c r="BP103" s="40">
        <f t="shared" si="27"/>
        <v>0.27067282058406428</v>
      </c>
      <c r="BQ103" s="38">
        <f t="shared" si="36"/>
        <v>1</v>
      </c>
      <c r="BR103" s="38">
        <f t="shared" si="36"/>
        <v>0.21148161175632735</v>
      </c>
      <c r="BS103" s="38">
        <f t="shared" si="36"/>
        <v>0.42459869437699072</v>
      </c>
      <c r="BT103" s="38">
        <f t="shared" si="28"/>
        <v>0.30997331593485378</v>
      </c>
      <c r="BU103" s="39">
        <f t="shared" si="28"/>
        <v>0.30956904555629333</v>
      </c>
      <c r="BV103" s="40">
        <f t="shared" si="28"/>
        <v>0.29428687067938358</v>
      </c>
      <c r="BW103" s="38">
        <f t="shared" si="37"/>
        <v>0</v>
      </c>
      <c r="BX103" s="38">
        <f t="shared" si="37"/>
        <v>-9.848523288459414E-2</v>
      </c>
      <c r="BY103" s="38">
        <f t="shared" si="37"/>
        <v>-1.3355610459771405E-2</v>
      </c>
      <c r="BZ103" s="38">
        <f t="shared" si="29"/>
        <v>-1.1044050299316432E-2</v>
      </c>
      <c r="CA103" s="39">
        <f t="shared" si="29"/>
        <v>-3.2450324106963468E-3</v>
      </c>
      <c r="CB103" s="40">
        <f t="shared" si="29"/>
        <v>-2.3614050095319306E-2</v>
      </c>
      <c r="CC103" s="2">
        <f t="shared" si="38"/>
        <v>0</v>
      </c>
      <c r="CD103" s="2">
        <f t="shared" si="38"/>
        <v>-984.85232884594143</v>
      </c>
      <c r="CE103" s="2">
        <f t="shared" si="38"/>
        <v>-133.55610459771407</v>
      </c>
      <c r="CF103" s="2">
        <f t="shared" si="30"/>
        <v>-110.44050299316433</v>
      </c>
      <c r="CG103" s="29">
        <f t="shared" si="30"/>
        <v>-32.450324106963471</v>
      </c>
      <c r="CH103" s="31">
        <f t="shared" si="30"/>
        <v>-236.14050095319305</v>
      </c>
    </row>
    <row r="104" spans="1:86" ht="13.5" thickBot="1" x14ac:dyDescent="0.25">
      <c r="A104" t="s">
        <v>46</v>
      </c>
      <c r="B104" t="s">
        <v>46</v>
      </c>
      <c r="C104" t="s">
        <v>63</v>
      </c>
      <c r="D104" t="s">
        <v>63</v>
      </c>
      <c r="E104" t="s">
        <v>62</v>
      </c>
      <c r="F104" s="41">
        <f t="shared" si="43"/>
        <v>46109</v>
      </c>
      <c r="G104" s="61" t="s">
        <v>41</v>
      </c>
      <c r="H104" s="43">
        <v>0</v>
      </c>
      <c r="I104" s="44">
        <v>17858.98</v>
      </c>
      <c r="J104" s="44">
        <v>1167.56</v>
      </c>
      <c r="K104" s="44">
        <v>40548.129999999997</v>
      </c>
      <c r="L104" s="45">
        <v>39593.4</v>
      </c>
      <c r="M104" s="46">
        <f t="shared" si="39"/>
        <v>99168.07</v>
      </c>
      <c r="N104" t="s">
        <v>49</v>
      </c>
      <c r="O104" t="s">
        <v>49</v>
      </c>
      <c r="P104" t="s">
        <v>63</v>
      </c>
      <c r="Q104" t="s">
        <v>63</v>
      </c>
      <c r="R104" t="s">
        <v>62</v>
      </c>
      <c r="S104" s="41">
        <f t="shared" si="44"/>
        <v>45745</v>
      </c>
      <c r="T104" s="61" t="s">
        <v>41</v>
      </c>
      <c r="U104" s="43">
        <v>114.67</v>
      </c>
      <c r="V104" s="44">
        <v>18371.310000000001</v>
      </c>
      <c r="W104" s="44">
        <v>1159.3499999999999</v>
      </c>
      <c r="X104" s="44">
        <v>45149.38</v>
      </c>
      <c r="Y104" s="45">
        <v>44571.08</v>
      </c>
      <c r="Z104" s="47">
        <f t="shared" si="40"/>
        <v>109365.79</v>
      </c>
      <c r="AA104" s="48">
        <f t="shared" si="31"/>
        <v>-114.67</v>
      </c>
      <c r="AB104" s="49">
        <f t="shared" si="31"/>
        <v>-512.33000000000175</v>
      </c>
      <c r="AC104" s="49">
        <f t="shared" si="31"/>
        <v>8.2100000000000364</v>
      </c>
      <c r="AD104" s="49">
        <f t="shared" si="23"/>
        <v>-4601.25</v>
      </c>
      <c r="AE104" s="50">
        <f t="shared" si="23"/>
        <v>-4977.68</v>
      </c>
      <c r="AF104" s="51">
        <f t="shared" si="23"/>
        <v>-10197.719999999987</v>
      </c>
      <c r="AG104" s="52">
        <f t="shared" si="32"/>
        <v>-1</v>
      </c>
      <c r="AH104" s="53">
        <f t="shared" si="32"/>
        <v>-2.7887505028220728E-2</v>
      </c>
      <c r="AI104" s="53">
        <f t="shared" si="32"/>
        <v>7.0815543192306353E-3</v>
      </c>
      <c r="AJ104" s="53">
        <f t="shared" si="24"/>
        <v>-0.10191169845521689</v>
      </c>
      <c r="AK104" s="54">
        <f t="shared" si="24"/>
        <v>-0.11167959134039382</v>
      </c>
      <c r="AL104" s="55">
        <f t="shared" si="24"/>
        <v>-9.3244148833012477E-2</v>
      </c>
      <c r="AM104" s="44">
        <v>0</v>
      </c>
      <c r="AN104" s="44">
        <v>2503.7800000000002</v>
      </c>
      <c r="AO104" s="44">
        <v>486.72</v>
      </c>
      <c r="AP104" s="44">
        <v>12469.74</v>
      </c>
      <c r="AQ104" s="45">
        <v>11796.94</v>
      </c>
      <c r="AR104" s="47">
        <f t="shared" si="41"/>
        <v>27257.18</v>
      </c>
      <c r="AS104" s="44">
        <v>114.67</v>
      </c>
      <c r="AT104" s="44">
        <v>3970.4</v>
      </c>
      <c r="AU104" s="44">
        <v>527.11</v>
      </c>
      <c r="AV104" s="44">
        <v>14233.96</v>
      </c>
      <c r="AW104" s="45">
        <v>12176.42</v>
      </c>
      <c r="AX104" s="47">
        <f t="shared" si="42"/>
        <v>31022.559999999998</v>
      </c>
      <c r="AY104" s="49">
        <f t="shared" si="33"/>
        <v>-114.67</v>
      </c>
      <c r="AZ104" s="49">
        <f t="shared" si="33"/>
        <v>-1466.62</v>
      </c>
      <c r="BA104" s="49">
        <f t="shared" si="33"/>
        <v>-40.389999999999986</v>
      </c>
      <c r="BB104" s="49">
        <f t="shared" si="25"/>
        <v>-1764.2199999999993</v>
      </c>
      <c r="BC104" s="50">
        <f t="shared" si="25"/>
        <v>-379.47999999999956</v>
      </c>
      <c r="BD104" s="51">
        <f t="shared" si="25"/>
        <v>-3765.3799999999974</v>
      </c>
      <c r="BE104" s="53">
        <f t="shared" si="34"/>
        <v>-1</v>
      </c>
      <c r="BF104" s="53">
        <f t="shared" si="34"/>
        <v>-0.36938847471287523</v>
      </c>
      <c r="BG104" s="53">
        <f t="shared" si="34"/>
        <v>-7.6625372313179382E-2</v>
      </c>
      <c r="BH104" s="53">
        <f t="shared" si="26"/>
        <v>-0.1239444258660274</v>
      </c>
      <c r="BI104" s="54">
        <f t="shared" si="26"/>
        <v>-3.1165153633005396E-2</v>
      </c>
      <c r="BJ104" s="55">
        <f t="shared" si="26"/>
        <v>-0.1213755408966893</v>
      </c>
      <c r="BK104" s="56">
        <f t="shared" si="35"/>
        <v>0</v>
      </c>
      <c r="BL104" s="56">
        <f t="shared" si="35"/>
        <v>0.14019725650625064</v>
      </c>
      <c r="BM104" s="56">
        <f t="shared" si="35"/>
        <v>0.41686936859775947</v>
      </c>
      <c r="BN104" s="56">
        <f t="shared" si="27"/>
        <v>0.30752934845577345</v>
      </c>
      <c r="BO104" s="57">
        <f t="shared" si="27"/>
        <v>0.29795218394985024</v>
      </c>
      <c r="BP104" s="58">
        <f t="shared" si="27"/>
        <v>0.27485842973449015</v>
      </c>
      <c r="BQ104" s="56">
        <f t="shared" si="36"/>
        <v>1</v>
      </c>
      <c r="BR104" s="56">
        <f t="shared" si="36"/>
        <v>0.21611959081850993</v>
      </c>
      <c r="BS104" s="56">
        <f t="shared" si="36"/>
        <v>0.4546599387587873</v>
      </c>
      <c r="BT104" s="56">
        <f t="shared" si="28"/>
        <v>0.31526368689891199</v>
      </c>
      <c r="BU104" s="57">
        <f t="shared" si="28"/>
        <v>0.27319104675049383</v>
      </c>
      <c r="BV104" s="58">
        <f t="shared" si="28"/>
        <v>0.2836587199708428</v>
      </c>
      <c r="BW104" s="56">
        <f t="shared" si="37"/>
        <v>-1</v>
      </c>
      <c r="BX104" s="56">
        <f t="shared" si="37"/>
        <v>-7.5922334312259282E-2</v>
      </c>
      <c r="BY104" s="56">
        <f t="shared" si="37"/>
        <v>-3.7790570161027826E-2</v>
      </c>
      <c r="BZ104" s="56">
        <f t="shared" si="29"/>
        <v>-7.7343384431385331E-3</v>
      </c>
      <c r="CA104" s="57">
        <f t="shared" si="29"/>
        <v>2.4761137199356409E-2</v>
      </c>
      <c r="CB104" s="58">
        <f t="shared" si="29"/>
        <v>-8.8002902363526481E-3</v>
      </c>
      <c r="CC104" s="44">
        <f t="shared" si="38"/>
        <v>-10000</v>
      </c>
      <c r="CD104" s="44">
        <f t="shared" si="38"/>
        <v>-759.22334312259284</v>
      </c>
      <c r="CE104" s="44">
        <f t="shared" si="38"/>
        <v>-377.90570161027824</v>
      </c>
      <c r="CF104" s="44">
        <f t="shared" si="30"/>
        <v>-77.343384431385331</v>
      </c>
      <c r="CG104" s="45">
        <f t="shared" si="30"/>
        <v>247.61137199356409</v>
      </c>
      <c r="CH104" s="47">
        <f t="shared" si="30"/>
        <v>-88.002902363526488</v>
      </c>
    </row>
    <row r="105" spans="1:86" x14ac:dyDescent="0.2">
      <c r="A105" t="s">
        <v>46</v>
      </c>
      <c r="B105" t="s">
        <v>46</v>
      </c>
      <c r="C105" t="s">
        <v>70</v>
      </c>
      <c r="D105" t="s">
        <v>63</v>
      </c>
      <c r="E105" t="s">
        <v>66</v>
      </c>
      <c r="F105" s="27">
        <f t="shared" si="43"/>
        <v>46110</v>
      </c>
      <c r="G105" s="60" t="s">
        <v>35</v>
      </c>
      <c r="H105" s="28">
        <v>-5.0199999999999996</v>
      </c>
      <c r="I105" s="2">
        <v>9187.92</v>
      </c>
      <c r="J105" s="2">
        <v>636.91999999999996</v>
      </c>
      <c r="K105" s="2">
        <v>22959.07</v>
      </c>
      <c r="L105" s="29">
        <v>20119.599999999999</v>
      </c>
      <c r="M105" s="30">
        <f t="shared" si="39"/>
        <v>52898.49</v>
      </c>
      <c r="N105" t="s">
        <v>49</v>
      </c>
      <c r="O105" t="s">
        <v>49</v>
      </c>
      <c r="P105" t="s">
        <v>70</v>
      </c>
      <c r="Q105" t="s">
        <v>63</v>
      </c>
      <c r="R105" t="s">
        <v>66</v>
      </c>
      <c r="S105" s="27">
        <f t="shared" si="44"/>
        <v>45746</v>
      </c>
      <c r="T105" s="60" t="s">
        <v>35</v>
      </c>
      <c r="U105" s="28">
        <v>64.930000000000007</v>
      </c>
      <c r="V105" s="2">
        <v>10286.219999999999</v>
      </c>
      <c r="W105" s="2">
        <v>424.98</v>
      </c>
      <c r="X105" s="2">
        <v>26468.400000000001</v>
      </c>
      <c r="Y105" s="29">
        <v>28603.599999999999</v>
      </c>
      <c r="Z105" s="31">
        <f t="shared" si="40"/>
        <v>65848.13</v>
      </c>
      <c r="AA105" s="32">
        <f t="shared" si="31"/>
        <v>-69.95</v>
      </c>
      <c r="AB105" s="5">
        <f t="shared" si="31"/>
        <v>-1098.2999999999993</v>
      </c>
      <c r="AC105" s="5">
        <f t="shared" si="31"/>
        <v>211.93999999999994</v>
      </c>
      <c r="AD105" s="5">
        <f t="shared" si="23"/>
        <v>-3509.3300000000017</v>
      </c>
      <c r="AE105" s="33">
        <f t="shared" si="23"/>
        <v>-8484</v>
      </c>
      <c r="AF105" s="34">
        <f t="shared" si="23"/>
        <v>-12949.640000000007</v>
      </c>
      <c r="AG105" s="35">
        <f t="shared" si="32"/>
        <v>-1.0773140304943785</v>
      </c>
      <c r="AH105" s="7">
        <f t="shared" si="32"/>
        <v>-0.10677391694908327</v>
      </c>
      <c r="AI105" s="7">
        <f t="shared" si="32"/>
        <v>0.49870582145042103</v>
      </c>
      <c r="AJ105" s="7">
        <f t="shared" si="24"/>
        <v>-0.13258564930256464</v>
      </c>
      <c r="AK105" s="36">
        <f t="shared" si="24"/>
        <v>-0.29660602161965627</v>
      </c>
      <c r="AL105" s="37">
        <f t="shared" si="24"/>
        <v>-0.19665919138478202</v>
      </c>
      <c r="AM105" s="2">
        <v>-5.0199999999999996</v>
      </c>
      <c r="AN105" s="2">
        <v>680.15</v>
      </c>
      <c r="AO105" s="2">
        <v>246.24</v>
      </c>
      <c r="AP105" s="2">
        <v>7253.89</v>
      </c>
      <c r="AQ105" s="29">
        <v>5890.43</v>
      </c>
      <c r="AR105" s="31">
        <f t="shared" si="41"/>
        <v>14065.69</v>
      </c>
      <c r="AS105" s="2">
        <v>64.930000000000007</v>
      </c>
      <c r="AT105" s="2">
        <v>1984.86</v>
      </c>
      <c r="AU105" s="2">
        <v>163.08000000000001</v>
      </c>
      <c r="AV105" s="2">
        <v>8132.94</v>
      </c>
      <c r="AW105" s="29">
        <v>8748.48</v>
      </c>
      <c r="AX105" s="31">
        <f t="shared" si="42"/>
        <v>19094.29</v>
      </c>
      <c r="AY105" s="5">
        <f t="shared" si="33"/>
        <v>-69.95</v>
      </c>
      <c r="AZ105" s="5">
        <f t="shared" si="33"/>
        <v>-1304.71</v>
      </c>
      <c r="BA105" s="5">
        <f t="shared" si="33"/>
        <v>83.16</v>
      </c>
      <c r="BB105" s="5">
        <f t="shared" si="25"/>
        <v>-879.04999999999927</v>
      </c>
      <c r="BC105" s="33">
        <f t="shared" si="25"/>
        <v>-2858.0499999999993</v>
      </c>
      <c r="BD105" s="34">
        <f t="shared" si="25"/>
        <v>-5028.6000000000004</v>
      </c>
      <c r="BE105" s="7">
        <f t="shared" si="34"/>
        <v>-1.0773140304943785</v>
      </c>
      <c r="BF105" s="7">
        <f t="shared" si="34"/>
        <v>-0.65733099563697195</v>
      </c>
      <c r="BG105" s="7">
        <f t="shared" si="34"/>
        <v>0.50993377483443703</v>
      </c>
      <c r="BH105" s="7">
        <f t="shared" si="26"/>
        <v>-0.10808514510127941</v>
      </c>
      <c r="BI105" s="36">
        <f t="shared" si="26"/>
        <v>-0.32669103661436039</v>
      </c>
      <c r="BJ105" s="37">
        <f t="shared" si="26"/>
        <v>-0.26335621801072467</v>
      </c>
      <c r="BK105" s="38">
        <f t="shared" si="35"/>
        <v>1</v>
      </c>
      <c r="BL105" s="38">
        <f t="shared" si="35"/>
        <v>7.4026547902027881E-2</v>
      </c>
      <c r="BM105" s="38">
        <f t="shared" si="35"/>
        <v>0.38661056333605481</v>
      </c>
      <c r="BN105" s="38">
        <f t="shared" si="27"/>
        <v>0.31594877318637038</v>
      </c>
      <c r="BO105" s="39">
        <f t="shared" si="27"/>
        <v>0.29277073102844992</v>
      </c>
      <c r="BP105" s="40">
        <f t="shared" si="27"/>
        <v>0.26589965044370834</v>
      </c>
      <c r="BQ105" s="38">
        <f t="shared" si="36"/>
        <v>1</v>
      </c>
      <c r="BR105" s="38">
        <f t="shared" si="36"/>
        <v>0.19296301265187796</v>
      </c>
      <c r="BS105" s="38">
        <f t="shared" si="36"/>
        <v>0.38373570520965694</v>
      </c>
      <c r="BT105" s="38">
        <f t="shared" si="28"/>
        <v>0.3072698009702135</v>
      </c>
      <c r="BU105" s="39">
        <f t="shared" si="28"/>
        <v>0.30585241018613041</v>
      </c>
      <c r="BV105" s="40">
        <f t="shared" si="28"/>
        <v>0.28997467354046347</v>
      </c>
      <c r="BW105" s="38">
        <f t="shared" si="37"/>
        <v>0</v>
      </c>
      <c r="BX105" s="38">
        <f t="shared" si="37"/>
        <v>-0.11893646474985008</v>
      </c>
      <c r="BY105" s="38">
        <f t="shared" si="37"/>
        <v>2.8748581263978723E-3</v>
      </c>
      <c r="BZ105" s="38">
        <f t="shared" si="29"/>
        <v>8.6789722161568772E-3</v>
      </c>
      <c r="CA105" s="39">
        <f t="shared" si="29"/>
        <v>-1.3081679157680492E-2</v>
      </c>
      <c r="CB105" s="40">
        <f t="shared" si="29"/>
        <v>-2.4075023096755133E-2</v>
      </c>
      <c r="CC105" s="2">
        <f t="shared" si="38"/>
        <v>0</v>
      </c>
      <c r="CD105" s="2">
        <f t="shared" si="38"/>
        <v>-1189.3646474985007</v>
      </c>
      <c r="CE105" s="2">
        <f t="shared" si="38"/>
        <v>28.748581263978721</v>
      </c>
      <c r="CF105" s="2">
        <f t="shared" si="30"/>
        <v>86.789722161568776</v>
      </c>
      <c r="CG105" s="29">
        <f t="shared" si="30"/>
        <v>-130.81679157680492</v>
      </c>
      <c r="CH105" s="31">
        <f t="shared" si="30"/>
        <v>-240.75023096755132</v>
      </c>
    </row>
    <row r="106" spans="1:86" x14ac:dyDescent="0.2">
      <c r="A106" t="s">
        <v>46</v>
      </c>
      <c r="B106" t="s">
        <v>46</v>
      </c>
      <c r="C106" t="s">
        <v>70</v>
      </c>
      <c r="D106" t="s">
        <v>63</v>
      </c>
      <c r="E106" t="s">
        <v>66</v>
      </c>
      <c r="F106" s="27">
        <f t="shared" si="43"/>
        <v>46111</v>
      </c>
      <c r="G106" s="60" t="s">
        <v>36</v>
      </c>
      <c r="H106" s="28">
        <v>-10.01</v>
      </c>
      <c r="I106" s="2">
        <v>8888.69</v>
      </c>
      <c r="J106" s="2">
        <v>117.94</v>
      </c>
      <c r="K106" s="2">
        <v>21391.279999999999</v>
      </c>
      <c r="L106" s="29">
        <v>21046.17</v>
      </c>
      <c r="M106" s="30">
        <f t="shared" si="39"/>
        <v>51434.07</v>
      </c>
      <c r="N106" t="s">
        <v>49</v>
      </c>
      <c r="O106" t="s">
        <v>49</v>
      </c>
      <c r="P106" t="s">
        <v>70</v>
      </c>
      <c r="Q106" t="s">
        <v>63</v>
      </c>
      <c r="R106" t="s">
        <v>66</v>
      </c>
      <c r="S106" s="27">
        <f t="shared" si="44"/>
        <v>45747</v>
      </c>
      <c r="T106" s="60" t="s">
        <v>36</v>
      </c>
      <c r="U106" s="28">
        <v>64.900000000000006</v>
      </c>
      <c r="V106" s="2">
        <v>9572.68</v>
      </c>
      <c r="W106" s="2">
        <v>539.71</v>
      </c>
      <c r="X106" s="2">
        <v>28311.71</v>
      </c>
      <c r="Y106" s="29">
        <v>29473.14</v>
      </c>
      <c r="Z106" s="31">
        <f t="shared" si="40"/>
        <v>67962.14</v>
      </c>
      <c r="AA106" s="32">
        <f t="shared" si="31"/>
        <v>-74.910000000000011</v>
      </c>
      <c r="AB106" s="5">
        <f t="shared" si="31"/>
        <v>-683.98999999999978</v>
      </c>
      <c r="AC106" s="5">
        <f t="shared" si="31"/>
        <v>-421.77000000000004</v>
      </c>
      <c r="AD106" s="5">
        <f t="shared" si="23"/>
        <v>-6920.43</v>
      </c>
      <c r="AE106" s="33">
        <f t="shared" si="23"/>
        <v>-8426.9700000000012</v>
      </c>
      <c r="AF106" s="34">
        <f t="shared" si="23"/>
        <v>-16528.07</v>
      </c>
      <c r="AG106" s="35">
        <f t="shared" si="32"/>
        <v>-1.1542372881355933</v>
      </c>
      <c r="AH106" s="7">
        <f t="shared" si="32"/>
        <v>-7.1452299669476027E-2</v>
      </c>
      <c r="AI106" s="7">
        <f t="shared" si="32"/>
        <v>-0.78147523670119134</v>
      </c>
      <c r="AJ106" s="7">
        <f t="shared" si="24"/>
        <v>-0.24443701916980642</v>
      </c>
      <c r="AK106" s="36">
        <f t="shared" si="24"/>
        <v>-0.28592033288614654</v>
      </c>
      <c r="AL106" s="37">
        <f t="shared" si="24"/>
        <v>-0.24319525547606358</v>
      </c>
      <c r="AM106" s="2">
        <v>-10.01</v>
      </c>
      <c r="AN106" s="2">
        <v>1152.01</v>
      </c>
      <c r="AO106" s="2">
        <v>65.22</v>
      </c>
      <c r="AP106" s="2">
        <v>6295.5</v>
      </c>
      <c r="AQ106" s="29">
        <v>6367.88</v>
      </c>
      <c r="AR106" s="31">
        <f t="shared" si="41"/>
        <v>13870.6</v>
      </c>
      <c r="AS106" s="2">
        <v>64.900000000000006</v>
      </c>
      <c r="AT106" s="2">
        <v>2015.69</v>
      </c>
      <c r="AU106" s="2">
        <v>222.55</v>
      </c>
      <c r="AV106" s="2">
        <v>8973.0400000000009</v>
      </c>
      <c r="AW106" s="29">
        <v>9398.19</v>
      </c>
      <c r="AX106" s="31">
        <f t="shared" si="42"/>
        <v>20674.370000000003</v>
      </c>
      <c r="AY106" s="5">
        <f t="shared" si="33"/>
        <v>-74.910000000000011</v>
      </c>
      <c r="AZ106" s="5">
        <f t="shared" si="33"/>
        <v>-863.68000000000006</v>
      </c>
      <c r="BA106" s="5">
        <f t="shared" si="33"/>
        <v>-157.33000000000001</v>
      </c>
      <c r="BB106" s="5">
        <f t="shared" si="25"/>
        <v>-2677.5400000000009</v>
      </c>
      <c r="BC106" s="33">
        <f t="shared" si="25"/>
        <v>-3030.3100000000004</v>
      </c>
      <c r="BD106" s="34">
        <f t="shared" si="25"/>
        <v>-6803.7700000000023</v>
      </c>
      <c r="BE106" s="7">
        <f t="shared" si="34"/>
        <v>-1.1542372881355933</v>
      </c>
      <c r="BF106" s="7">
        <f t="shared" si="34"/>
        <v>-0.42847858549677781</v>
      </c>
      <c r="BG106" s="7">
        <f t="shared" si="34"/>
        <v>-0.70694226016625483</v>
      </c>
      <c r="BH106" s="7">
        <f t="shared" si="26"/>
        <v>-0.29839831316922699</v>
      </c>
      <c r="BI106" s="36">
        <f t="shared" si="26"/>
        <v>-0.32243549023801393</v>
      </c>
      <c r="BJ106" s="37">
        <f t="shared" si="26"/>
        <v>-0.32909201102621272</v>
      </c>
      <c r="BK106" s="38">
        <f t="shared" si="35"/>
        <v>1</v>
      </c>
      <c r="BL106" s="38">
        <f t="shared" si="35"/>
        <v>0.1296040248900569</v>
      </c>
      <c r="BM106" s="38">
        <f t="shared" si="35"/>
        <v>0.55299304731219268</v>
      </c>
      <c r="BN106" s="38">
        <f t="shared" si="27"/>
        <v>0.29430216424636585</v>
      </c>
      <c r="BO106" s="39">
        <f t="shared" si="27"/>
        <v>0.30256716542724876</v>
      </c>
      <c r="BP106" s="40">
        <f t="shared" si="27"/>
        <v>0.26967727811545927</v>
      </c>
      <c r="BQ106" s="38">
        <f t="shared" si="36"/>
        <v>1</v>
      </c>
      <c r="BR106" s="38">
        <f t="shared" si="36"/>
        <v>0.21056694676934776</v>
      </c>
      <c r="BS106" s="38">
        <f t="shared" si="36"/>
        <v>0.41235107743047189</v>
      </c>
      <c r="BT106" s="38">
        <f t="shared" si="28"/>
        <v>0.31693740858464575</v>
      </c>
      <c r="BU106" s="39">
        <f t="shared" si="28"/>
        <v>0.31887304847735942</v>
      </c>
      <c r="BV106" s="40">
        <f t="shared" si="28"/>
        <v>0.30420422311598788</v>
      </c>
      <c r="BW106" s="38">
        <f t="shared" si="37"/>
        <v>0</v>
      </c>
      <c r="BX106" s="38">
        <f t="shared" si="37"/>
        <v>-8.0962921879290856E-2</v>
      </c>
      <c r="BY106" s="38">
        <f t="shared" si="37"/>
        <v>0.14064196988172079</v>
      </c>
      <c r="BZ106" s="38">
        <f t="shared" si="29"/>
        <v>-2.2635244338279903E-2</v>
      </c>
      <c r="CA106" s="39">
        <f t="shared" si="29"/>
        <v>-1.6305883050110659E-2</v>
      </c>
      <c r="CB106" s="40">
        <f t="shared" si="29"/>
        <v>-3.4526945000528608E-2</v>
      </c>
      <c r="CC106" s="2">
        <f t="shared" si="38"/>
        <v>0</v>
      </c>
      <c r="CD106" s="2">
        <f t="shared" si="38"/>
        <v>-809.62921879290855</v>
      </c>
      <c r="CE106" s="2">
        <f t="shared" si="38"/>
        <v>1406.4196988172077</v>
      </c>
      <c r="CF106" s="2">
        <f t="shared" si="30"/>
        <v>-226.35244338279904</v>
      </c>
      <c r="CG106" s="29">
        <f t="shared" si="30"/>
        <v>-163.0588305011066</v>
      </c>
      <c r="CH106" s="31">
        <f t="shared" si="30"/>
        <v>-345.2694500052861</v>
      </c>
    </row>
    <row r="107" spans="1:86" x14ac:dyDescent="0.2">
      <c r="A107" t="s">
        <v>46</v>
      </c>
      <c r="B107" t="s">
        <v>46</v>
      </c>
      <c r="C107" t="s">
        <v>70</v>
      </c>
      <c r="D107" t="s">
        <v>63</v>
      </c>
      <c r="E107" t="s">
        <v>66</v>
      </c>
      <c r="F107" s="27">
        <f t="shared" si="43"/>
        <v>46112</v>
      </c>
      <c r="G107" s="60" t="s">
        <v>37</v>
      </c>
      <c r="H107" s="28">
        <v>9.98</v>
      </c>
      <c r="I107" s="2">
        <v>8978.3799999999992</v>
      </c>
      <c r="J107" s="2">
        <v>130.57</v>
      </c>
      <c r="K107" s="2">
        <v>30943.82</v>
      </c>
      <c r="L107" s="29">
        <v>32261.33</v>
      </c>
      <c r="M107" s="30">
        <f t="shared" si="39"/>
        <v>72324.08</v>
      </c>
      <c r="N107" t="s">
        <v>49</v>
      </c>
      <c r="O107" t="s">
        <v>49</v>
      </c>
      <c r="P107" t="s">
        <v>70</v>
      </c>
      <c r="Q107" t="s">
        <v>70</v>
      </c>
      <c r="R107" t="s">
        <v>66</v>
      </c>
      <c r="S107" s="27">
        <f t="shared" si="44"/>
        <v>45748</v>
      </c>
      <c r="T107" s="60" t="s">
        <v>37</v>
      </c>
      <c r="U107" s="28">
        <v>134.91</v>
      </c>
      <c r="V107" s="2">
        <v>11671.27</v>
      </c>
      <c r="W107" s="2">
        <v>449.59</v>
      </c>
      <c r="X107" s="2">
        <v>28337.07</v>
      </c>
      <c r="Y107" s="29">
        <v>33023.06</v>
      </c>
      <c r="Z107" s="31">
        <f t="shared" si="40"/>
        <v>73615.899999999994</v>
      </c>
      <c r="AA107" s="32">
        <f t="shared" si="31"/>
        <v>-124.92999999999999</v>
      </c>
      <c r="AB107" s="5">
        <f t="shared" si="31"/>
        <v>-2692.8900000000012</v>
      </c>
      <c r="AC107" s="5">
        <f t="shared" si="31"/>
        <v>-319.02</v>
      </c>
      <c r="AD107" s="5">
        <f t="shared" si="23"/>
        <v>2606.75</v>
      </c>
      <c r="AE107" s="33">
        <f t="shared" si="23"/>
        <v>-761.72999999999593</v>
      </c>
      <c r="AF107" s="34">
        <f t="shared" si="23"/>
        <v>-1291.8199999999924</v>
      </c>
      <c r="AG107" s="35">
        <f t="shared" si="32"/>
        <v>-0.9260247572455711</v>
      </c>
      <c r="AH107" s="7">
        <f t="shared" si="32"/>
        <v>-0.23072810413948106</v>
      </c>
      <c r="AI107" s="7">
        <f t="shared" si="32"/>
        <v>-0.70957983940923952</v>
      </c>
      <c r="AJ107" s="7">
        <f t="shared" si="24"/>
        <v>9.1990809212102731E-2</v>
      </c>
      <c r="AK107" s="36">
        <f t="shared" si="24"/>
        <v>-2.3066608606228375E-2</v>
      </c>
      <c r="AL107" s="37">
        <f t="shared" si="24"/>
        <v>-1.7548111209670637E-2</v>
      </c>
      <c r="AM107" s="2">
        <v>9.98</v>
      </c>
      <c r="AN107" s="2">
        <v>5677.42</v>
      </c>
      <c r="AO107" s="2">
        <v>-64.05</v>
      </c>
      <c r="AP107" s="2">
        <v>9247.32</v>
      </c>
      <c r="AQ107" s="29">
        <v>9448.2999999999993</v>
      </c>
      <c r="AR107" s="31">
        <f t="shared" si="41"/>
        <v>24318.969999999998</v>
      </c>
      <c r="AS107" s="2">
        <v>134.91</v>
      </c>
      <c r="AT107" s="2">
        <v>2304.6999999999998</v>
      </c>
      <c r="AU107" s="2">
        <v>193.5</v>
      </c>
      <c r="AV107" s="2">
        <v>8908.73</v>
      </c>
      <c r="AW107" s="29">
        <v>9980.1299999999992</v>
      </c>
      <c r="AX107" s="31">
        <f t="shared" si="42"/>
        <v>21521.97</v>
      </c>
      <c r="AY107" s="5">
        <f t="shared" si="33"/>
        <v>-124.92999999999999</v>
      </c>
      <c r="AZ107" s="5">
        <f t="shared" si="33"/>
        <v>3372.7200000000003</v>
      </c>
      <c r="BA107" s="5">
        <f t="shared" si="33"/>
        <v>-257.55</v>
      </c>
      <c r="BB107" s="5">
        <f t="shared" si="25"/>
        <v>338.59000000000015</v>
      </c>
      <c r="BC107" s="33">
        <f t="shared" si="25"/>
        <v>-531.82999999999993</v>
      </c>
      <c r="BD107" s="34">
        <f t="shared" si="25"/>
        <v>2796.9999999999964</v>
      </c>
      <c r="BE107" s="7">
        <f t="shared" si="34"/>
        <v>-0.9260247572455711</v>
      </c>
      <c r="BF107" s="7">
        <f t="shared" si="34"/>
        <v>1.4634095543888577</v>
      </c>
      <c r="BG107" s="7">
        <f t="shared" si="34"/>
        <v>-1.3310077519379846</v>
      </c>
      <c r="BH107" s="7">
        <f t="shared" si="26"/>
        <v>3.8006539652677786E-2</v>
      </c>
      <c r="BI107" s="36">
        <f t="shared" si="26"/>
        <v>-5.3288885014523855E-2</v>
      </c>
      <c r="BJ107" s="37">
        <f t="shared" si="26"/>
        <v>0.12996022204287044</v>
      </c>
      <c r="BK107" s="38">
        <f t="shared" si="35"/>
        <v>1</v>
      </c>
      <c r="BL107" s="38">
        <f t="shared" si="35"/>
        <v>0.63234347398973989</v>
      </c>
      <c r="BM107" s="38">
        <f t="shared" si="35"/>
        <v>-0.49054147200735237</v>
      </c>
      <c r="BN107" s="38">
        <f t="shared" si="27"/>
        <v>0.2988422243924635</v>
      </c>
      <c r="BO107" s="39">
        <f t="shared" si="27"/>
        <v>0.29286765300748602</v>
      </c>
      <c r="BP107" s="40">
        <f t="shared" si="27"/>
        <v>0.33624997372935816</v>
      </c>
      <c r="BQ107" s="38">
        <f t="shared" si="36"/>
        <v>1</v>
      </c>
      <c r="BR107" s="38">
        <f t="shared" si="36"/>
        <v>0.19746779913411305</v>
      </c>
      <c r="BS107" s="38">
        <f t="shared" si="36"/>
        <v>0.43039213505638474</v>
      </c>
      <c r="BT107" s="38">
        <f t="shared" si="28"/>
        <v>0.31438430296427966</v>
      </c>
      <c r="BU107" s="39">
        <f t="shared" si="28"/>
        <v>0.30221699624444254</v>
      </c>
      <c r="BV107" s="40">
        <f t="shared" si="28"/>
        <v>0.29235491245777073</v>
      </c>
      <c r="BW107" s="38">
        <f t="shared" si="37"/>
        <v>0</v>
      </c>
      <c r="BX107" s="38">
        <f t="shared" si="37"/>
        <v>0.43487567485562684</v>
      </c>
      <c r="BY107" s="38">
        <f t="shared" si="37"/>
        <v>-0.92093360706373706</v>
      </c>
      <c r="BZ107" s="38">
        <f t="shared" si="29"/>
        <v>-1.5542078571816165E-2</v>
      </c>
      <c r="CA107" s="39">
        <f t="shared" si="29"/>
        <v>-9.3493432369565199E-3</v>
      </c>
      <c r="CB107" s="40">
        <f t="shared" si="29"/>
        <v>4.3895061271587432E-2</v>
      </c>
      <c r="CC107" s="2">
        <f t="shared" si="38"/>
        <v>0</v>
      </c>
      <c r="CD107" s="2">
        <f t="shared" si="38"/>
        <v>4348.7567485562686</v>
      </c>
      <c r="CE107" s="2">
        <f t="shared" si="38"/>
        <v>-9209.3360706373714</v>
      </c>
      <c r="CF107" s="2">
        <f t="shared" si="30"/>
        <v>-155.42078571816165</v>
      </c>
      <c r="CG107" s="29">
        <f t="shared" si="30"/>
        <v>-93.493432369565198</v>
      </c>
      <c r="CH107" s="31">
        <f t="shared" si="30"/>
        <v>438.95061271587434</v>
      </c>
    </row>
    <row r="108" spans="1:86" x14ac:dyDescent="0.2">
      <c r="A108" t="s">
        <v>46</v>
      </c>
      <c r="B108" t="s">
        <v>46</v>
      </c>
      <c r="C108" t="s">
        <v>70</v>
      </c>
      <c r="D108" t="s">
        <v>70</v>
      </c>
      <c r="E108" t="s">
        <v>66</v>
      </c>
      <c r="F108" s="27">
        <f t="shared" si="43"/>
        <v>46113</v>
      </c>
      <c r="G108" s="60" t="s">
        <v>38</v>
      </c>
      <c r="H108" s="28">
        <v>49.96</v>
      </c>
      <c r="I108" s="2">
        <v>11408.3</v>
      </c>
      <c r="J108" s="2">
        <v>936.97</v>
      </c>
      <c r="K108" s="2">
        <v>31488.16</v>
      </c>
      <c r="L108" s="29">
        <v>28943.17</v>
      </c>
      <c r="M108" s="30">
        <f t="shared" si="39"/>
        <v>72826.559999999998</v>
      </c>
      <c r="N108" t="s">
        <v>49</v>
      </c>
      <c r="O108" t="s">
        <v>49</v>
      </c>
      <c r="P108" t="s">
        <v>70</v>
      </c>
      <c r="Q108" t="s">
        <v>70</v>
      </c>
      <c r="R108" t="s">
        <v>66</v>
      </c>
      <c r="S108" s="27">
        <f t="shared" si="44"/>
        <v>45749</v>
      </c>
      <c r="T108" s="60" t="s">
        <v>38</v>
      </c>
      <c r="U108" s="28">
        <v>74.91</v>
      </c>
      <c r="V108" s="2">
        <v>13132.21</v>
      </c>
      <c r="W108" s="2">
        <v>1109.33</v>
      </c>
      <c r="X108" s="2">
        <v>34146.269999999997</v>
      </c>
      <c r="Y108" s="29">
        <v>34086.89</v>
      </c>
      <c r="Z108" s="31">
        <f t="shared" si="40"/>
        <v>82549.609999999986</v>
      </c>
      <c r="AA108" s="32">
        <f t="shared" si="31"/>
        <v>-24.949999999999996</v>
      </c>
      <c r="AB108" s="5">
        <f t="shared" si="31"/>
        <v>-1723.9099999999999</v>
      </c>
      <c r="AC108" s="5">
        <f t="shared" si="31"/>
        <v>-172.3599999999999</v>
      </c>
      <c r="AD108" s="5">
        <f t="shared" si="23"/>
        <v>-2658.1099999999969</v>
      </c>
      <c r="AE108" s="33">
        <f t="shared" si="23"/>
        <v>-5143.7200000000012</v>
      </c>
      <c r="AF108" s="34">
        <f t="shared" si="23"/>
        <v>-9723.0499999999884</v>
      </c>
      <c r="AG108" s="35">
        <f t="shared" si="32"/>
        <v>-0.33306634628220527</v>
      </c>
      <c r="AH108" s="7">
        <f t="shared" si="32"/>
        <v>-0.1312734109491091</v>
      </c>
      <c r="AI108" s="7">
        <f t="shared" si="32"/>
        <v>-0.15537306302002102</v>
      </c>
      <c r="AJ108" s="7">
        <f t="shared" si="24"/>
        <v>-7.7844812918072673E-2</v>
      </c>
      <c r="AK108" s="36">
        <f t="shared" si="24"/>
        <v>-0.15090024346603639</v>
      </c>
      <c r="AL108" s="37">
        <f t="shared" si="24"/>
        <v>-0.11778432387506119</v>
      </c>
      <c r="AM108" s="2">
        <v>49.96</v>
      </c>
      <c r="AN108" s="2">
        <v>1971.03</v>
      </c>
      <c r="AO108" s="2">
        <v>318.79000000000002</v>
      </c>
      <c r="AP108" s="2">
        <v>9486.61</v>
      </c>
      <c r="AQ108" s="29">
        <v>8482.44</v>
      </c>
      <c r="AR108" s="31">
        <f t="shared" si="41"/>
        <v>20308.830000000002</v>
      </c>
      <c r="AS108" s="2">
        <v>74.91</v>
      </c>
      <c r="AT108" s="2">
        <v>2842.62</v>
      </c>
      <c r="AU108" s="2">
        <v>433.88</v>
      </c>
      <c r="AV108" s="2">
        <v>10583.01</v>
      </c>
      <c r="AW108" s="29">
        <v>10600.74</v>
      </c>
      <c r="AX108" s="31">
        <f t="shared" si="42"/>
        <v>24535.16</v>
      </c>
      <c r="AY108" s="5">
        <f t="shared" si="33"/>
        <v>-24.949999999999996</v>
      </c>
      <c r="AZ108" s="5">
        <f t="shared" si="33"/>
        <v>-871.58999999999992</v>
      </c>
      <c r="BA108" s="5">
        <f t="shared" si="33"/>
        <v>-115.08999999999997</v>
      </c>
      <c r="BB108" s="5">
        <f t="shared" si="25"/>
        <v>-1096.3999999999996</v>
      </c>
      <c r="BC108" s="33">
        <f t="shared" si="25"/>
        <v>-2118.2999999999993</v>
      </c>
      <c r="BD108" s="34">
        <f t="shared" si="25"/>
        <v>-4226.3299999999981</v>
      </c>
      <c r="BE108" s="7">
        <f t="shared" si="34"/>
        <v>-0.33306634628220527</v>
      </c>
      <c r="BF108" s="7">
        <f t="shared" si="34"/>
        <v>-0.30661502416784514</v>
      </c>
      <c r="BG108" s="7">
        <f t="shared" si="34"/>
        <v>-0.26525767493316121</v>
      </c>
      <c r="BH108" s="7">
        <f t="shared" si="26"/>
        <v>-0.1036000154965364</v>
      </c>
      <c r="BI108" s="36">
        <f t="shared" si="26"/>
        <v>-0.19982567254738814</v>
      </c>
      <c r="BJ108" s="37">
        <f t="shared" si="26"/>
        <v>-0.17225606028246801</v>
      </c>
      <c r="BK108" s="38">
        <f t="shared" si="35"/>
        <v>1</v>
      </c>
      <c r="BL108" s="38">
        <f t="shared" si="35"/>
        <v>0.17277157858751963</v>
      </c>
      <c r="BM108" s="38">
        <f t="shared" si="35"/>
        <v>0.34023501286060387</v>
      </c>
      <c r="BN108" s="38">
        <f t="shared" si="27"/>
        <v>0.30127546353931128</v>
      </c>
      <c r="BO108" s="39">
        <f t="shared" si="27"/>
        <v>0.29307225158819855</v>
      </c>
      <c r="BP108" s="40">
        <f t="shared" si="27"/>
        <v>0.27886570503948016</v>
      </c>
      <c r="BQ108" s="38">
        <f t="shared" si="36"/>
        <v>1</v>
      </c>
      <c r="BR108" s="38">
        <f t="shared" si="36"/>
        <v>0.21646166182234369</v>
      </c>
      <c r="BS108" s="38">
        <f t="shared" si="36"/>
        <v>0.39111896369880922</v>
      </c>
      <c r="BT108" s="38">
        <f t="shared" si="28"/>
        <v>0.30993165578553677</v>
      </c>
      <c r="BU108" s="39">
        <f t="shared" si="28"/>
        <v>0.31099170384860575</v>
      </c>
      <c r="BV108" s="40">
        <f t="shared" si="28"/>
        <v>0.29721715220701833</v>
      </c>
      <c r="BW108" s="38">
        <f t="shared" si="37"/>
        <v>0</v>
      </c>
      <c r="BX108" s="38">
        <f t="shared" si="37"/>
        <v>-4.3690083234824068E-2</v>
      </c>
      <c r="BY108" s="38">
        <f t="shared" si="37"/>
        <v>-5.088395083820535E-2</v>
      </c>
      <c r="BZ108" s="38">
        <f t="shared" si="29"/>
        <v>-8.6561922462254914E-3</v>
      </c>
      <c r="CA108" s="39">
        <f t="shared" si="29"/>
        <v>-1.7919452260407198E-2</v>
      </c>
      <c r="CB108" s="40">
        <f t="shared" si="29"/>
        <v>-1.8351447167538171E-2</v>
      </c>
      <c r="CC108" s="2">
        <f t="shared" si="38"/>
        <v>0</v>
      </c>
      <c r="CD108" s="2">
        <f t="shared" si="38"/>
        <v>-436.90083234824067</v>
      </c>
      <c r="CE108" s="2">
        <f t="shared" si="38"/>
        <v>-508.83950838205351</v>
      </c>
      <c r="CF108" s="2">
        <f t="shared" si="30"/>
        <v>-86.561922462254913</v>
      </c>
      <c r="CG108" s="29">
        <f t="shared" si="30"/>
        <v>-179.19452260407198</v>
      </c>
      <c r="CH108" s="31">
        <f t="shared" si="30"/>
        <v>-183.51447167538171</v>
      </c>
    </row>
    <row r="109" spans="1:86" x14ac:dyDescent="0.2">
      <c r="A109" t="s">
        <v>46</v>
      </c>
      <c r="B109" t="s">
        <v>46</v>
      </c>
      <c r="C109" t="s">
        <v>70</v>
      </c>
      <c r="D109" t="s">
        <v>70</v>
      </c>
      <c r="E109" t="s">
        <v>66</v>
      </c>
      <c r="F109" s="27">
        <f t="shared" si="43"/>
        <v>46114</v>
      </c>
      <c r="G109" s="60" t="s">
        <v>39</v>
      </c>
      <c r="H109" s="28">
        <v>14.97</v>
      </c>
      <c r="I109" s="2">
        <v>17054.52</v>
      </c>
      <c r="J109" s="2">
        <v>1085.8</v>
      </c>
      <c r="K109" s="2">
        <v>45221.59</v>
      </c>
      <c r="L109" s="29">
        <v>41518.19</v>
      </c>
      <c r="M109" s="30">
        <f t="shared" si="39"/>
        <v>104895.07</v>
      </c>
      <c r="N109" t="s">
        <v>49</v>
      </c>
      <c r="O109" t="s">
        <v>49</v>
      </c>
      <c r="P109" t="s">
        <v>70</v>
      </c>
      <c r="Q109" t="s">
        <v>70</v>
      </c>
      <c r="R109" t="s">
        <v>66</v>
      </c>
      <c r="S109" s="27">
        <f t="shared" si="44"/>
        <v>45750</v>
      </c>
      <c r="T109" s="60" t="s">
        <v>39</v>
      </c>
      <c r="U109" s="28">
        <v>19.93</v>
      </c>
      <c r="V109" s="2">
        <v>15668.82</v>
      </c>
      <c r="W109" s="2">
        <v>937.19</v>
      </c>
      <c r="X109" s="2">
        <v>42496.29</v>
      </c>
      <c r="Y109" s="29">
        <v>42999.65</v>
      </c>
      <c r="Z109" s="31">
        <f t="shared" si="40"/>
        <v>102121.88</v>
      </c>
      <c r="AA109" s="32">
        <f t="shared" si="31"/>
        <v>-4.9599999999999991</v>
      </c>
      <c r="AB109" s="5">
        <f t="shared" si="31"/>
        <v>1385.7000000000007</v>
      </c>
      <c r="AC109" s="5">
        <f t="shared" si="31"/>
        <v>148.6099999999999</v>
      </c>
      <c r="AD109" s="5">
        <f t="shared" si="23"/>
        <v>2725.2999999999956</v>
      </c>
      <c r="AE109" s="33">
        <f t="shared" si="23"/>
        <v>-1481.4599999999991</v>
      </c>
      <c r="AF109" s="34">
        <f t="shared" si="23"/>
        <v>2773.1900000000023</v>
      </c>
      <c r="AG109" s="35">
        <f t="shared" si="32"/>
        <v>-0.24887104867034618</v>
      </c>
      <c r="AH109" s="7">
        <f t="shared" si="32"/>
        <v>8.8436780816934568E-2</v>
      </c>
      <c r="AI109" s="7">
        <f t="shared" si="32"/>
        <v>0.15856976706964424</v>
      </c>
      <c r="AJ109" s="7">
        <f t="shared" si="24"/>
        <v>6.413030408066199E-2</v>
      </c>
      <c r="AK109" s="36">
        <f t="shared" si="24"/>
        <v>-3.4452838569616243E-2</v>
      </c>
      <c r="AL109" s="37">
        <f t="shared" si="24"/>
        <v>2.7155688869025935E-2</v>
      </c>
      <c r="AM109" s="2">
        <v>14.97</v>
      </c>
      <c r="AN109" s="2">
        <v>2183.84</v>
      </c>
      <c r="AO109" s="2">
        <v>430.26</v>
      </c>
      <c r="AP109" s="2">
        <v>13399.97</v>
      </c>
      <c r="AQ109" s="29">
        <v>12557.9</v>
      </c>
      <c r="AR109" s="31">
        <f t="shared" si="41"/>
        <v>28586.94</v>
      </c>
      <c r="AS109" s="2">
        <v>19.93</v>
      </c>
      <c r="AT109" s="2">
        <v>3085.45</v>
      </c>
      <c r="AU109" s="2">
        <v>398.16</v>
      </c>
      <c r="AV109" s="2">
        <v>13300.3</v>
      </c>
      <c r="AW109" s="29">
        <v>13593.53</v>
      </c>
      <c r="AX109" s="31">
        <f t="shared" si="42"/>
        <v>30397.370000000003</v>
      </c>
      <c r="AY109" s="5">
        <f t="shared" si="33"/>
        <v>-4.9599999999999991</v>
      </c>
      <c r="AZ109" s="5">
        <f t="shared" si="33"/>
        <v>-901.60999999999967</v>
      </c>
      <c r="BA109" s="5">
        <f t="shared" si="33"/>
        <v>32.099999999999966</v>
      </c>
      <c r="BB109" s="5">
        <f t="shared" si="25"/>
        <v>99.670000000000073</v>
      </c>
      <c r="BC109" s="33">
        <f t="shared" si="25"/>
        <v>-1035.630000000001</v>
      </c>
      <c r="BD109" s="34">
        <f t="shared" si="25"/>
        <v>-1810.4300000000039</v>
      </c>
      <c r="BE109" s="7">
        <f t="shared" si="34"/>
        <v>-0.24887104867034618</v>
      </c>
      <c r="BF109" s="7">
        <f t="shared" si="34"/>
        <v>-0.29221345346707928</v>
      </c>
      <c r="BG109" s="7">
        <f t="shared" si="34"/>
        <v>8.0620855937311539E-2</v>
      </c>
      <c r="BH109" s="7">
        <f t="shared" si="26"/>
        <v>7.4938159289640142E-3</v>
      </c>
      <c r="BI109" s="36">
        <f t="shared" si="26"/>
        <v>-7.6185508841338567E-2</v>
      </c>
      <c r="BJ109" s="37">
        <f t="shared" si="26"/>
        <v>-5.9558771038415621E-2</v>
      </c>
      <c r="BK109" s="38">
        <f t="shared" si="35"/>
        <v>1</v>
      </c>
      <c r="BL109" s="38">
        <f t="shared" si="35"/>
        <v>0.12805051094958991</v>
      </c>
      <c r="BM109" s="38">
        <f t="shared" si="35"/>
        <v>0.39626082151409098</v>
      </c>
      <c r="BN109" s="38">
        <f t="shared" si="27"/>
        <v>0.29631797555105871</v>
      </c>
      <c r="BO109" s="39">
        <f t="shared" si="27"/>
        <v>0.30246742451922876</v>
      </c>
      <c r="BP109" s="40">
        <f t="shared" si="27"/>
        <v>0.27252891866128692</v>
      </c>
      <c r="BQ109" s="38">
        <f t="shared" si="36"/>
        <v>1</v>
      </c>
      <c r="BR109" s="38">
        <f t="shared" si="36"/>
        <v>0.19691655146973416</v>
      </c>
      <c r="BS109" s="38">
        <f t="shared" si="36"/>
        <v>0.42484448190868446</v>
      </c>
      <c r="BT109" s="38">
        <f t="shared" si="28"/>
        <v>0.31297555621914286</v>
      </c>
      <c r="BU109" s="39">
        <f t="shared" si="28"/>
        <v>0.31613117781191241</v>
      </c>
      <c r="BV109" s="40">
        <f t="shared" si="28"/>
        <v>0.29765775953204154</v>
      </c>
      <c r="BW109" s="38">
        <f t="shared" si="37"/>
        <v>0</v>
      </c>
      <c r="BX109" s="38">
        <f t="shared" si="37"/>
        <v>-6.886604052014425E-2</v>
      </c>
      <c r="BY109" s="38">
        <f t="shared" si="37"/>
        <v>-2.858366039459348E-2</v>
      </c>
      <c r="BZ109" s="38">
        <f t="shared" si="29"/>
        <v>-1.6657580668084149E-2</v>
      </c>
      <c r="CA109" s="39">
        <f t="shared" si="29"/>
        <v>-1.3663753292683656E-2</v>
      </c>
      <c r="CB109" s="40">
        <f t="shared" si="29"/>
        <v>-2.5128840870754621E-2</v>
      </c>
      <c r="CC109" s="2">
        <f t="shared" si="38"/>
        <v>0</v>
      </c>
      <c r="CD109" s="2">
        <f t="shared" si="38"/>
        <v>-688.66040520144247</v>
      </c>
      <c r="CE109" s="2">
        <f t="shared" si="38"/>
        <v>-285.83660394593483</v>
      </c>
      <c r="CF109" s="2">
        <f t="shared" si="30"/>
        <v>-166.57580668084148</v>
      </c>
      <c r="CG109" s="29">
        <f t="shared" si="30"/>
        <v>-136.63753292683657</v>
      </c>
      <c r="CH109" s="31">
        <f t="shared" si="30"/>
        <v>-251.28840870754621</v>
      </c>
    </row>
    <row r="110" spans="1:86" x14ac:dyDescent="0.2">
      <c r="A110" t="s">
        <v>46</v>
      </c>
      <c r="B110" t="s">
        <v>46</v>
      </c>
      <c r="C110" t="s">
        <v>70</v>
      </c>
      <c r="D110" t="s">
        <v>70</v>
      </c>
      <c r="E110" t="s">
        <v>66</v>
      </c>
      <c r="F110" s="27">
        <f t="shared" si="43"/>
        <v>46115</v>
      </c>
      <c r="G110" s="60" t="s">
        <v>40</v>
      </c>
      <c r="H110" s="28">
        <v>34.96</v>
      </c>
      <c r="I110" s="2">
        <v>21904.81</v>
      </c>
      <c r="J110" s="2">
        <v>1679.91</v>
      </c>
      <c r="K110" s="2">
        <v>59290.18</v>
      </c>
      <c r="L110" s="29">
        <v>56944.25</v>
      </c>
      <c r="M110" s="30">
        <f t="shared" si="39"/>
        <v>139854.10999999999</v>
      </c>
      <c r="N110" t="s">
        <v>49</v>
      </c>
      <c r="O110" t="s">
        <v>49</v>
      </c>
      <c r="P110" t="s">
        <v>70</v>
      </c>
      <c r="Q110" t="s">
        <v>70</v>
      </c>
      <c r="R110" t="s">
        <v>66</v>
      </c>
      <c r="S110" s="27">
        <f t="shared" si="44"/>
        <v>45751</v>
      </c>
      <c r="T110" s="60" t="s">
        <v>40</v>
      </c>
      <c r="U110" s="28">
        <v>44.94</v>
      </c>
      <c r="V110" s="2">
        <v>19863.54</v>
      </c>
      <c r="W110" s="2">
        <v>1220.5999999999999</v>
      </c>
      <c r="X110" s="2">
        <v>55237.75</v>
      </c>
      <c r="Y110" s="29">
        <v>54260.11</v>
      </c>
      <c r="Z110" s="31">
        <f t="shared" si="40"/>
        <v>130626.94</v>
      </c>
      <c r="AA110" s="32">
        <f t="shared" si="31"/>
        <v>-9.9799999999999969</v>
      </c>
      <c r="AB110" s="5">
        <f t="shared" si="31"/>
        <v>2041.2700000000004</v>
      </c>
      <c r="AC110" s="5">
        <f t="shared" si="31"/>
        <v>459.31000000000017</v>
      </c>
      <c r="AD110" s="5">
        <f t="shared" si="23"/>
        <v>4052.4300000000003</v>
      </c>
      <c r="AE110" s="33">
        <f t="shared" si="23"/>
        <v>2684.1399999999994</v>
      </c>
      <c r="AF110" s="34">
        <f t="shared" si="23"/>
        <v>9227.1699999999837</v>
      </c>
      <c r="AG110" s="35">
        <f t="shared" si="32"/>
        <v>-0.22207387627948369</v>
      </c>
      <c r="AH110" s="7">
        <f t="shared" si="32"/>
        <v>0.10276466329768009</v>
      </c>
      <c r="AI110" s="7">
        <f t="shared" si="32"/>
        <v>0.37629854170080307</v>
      </c>
      <c r="AJ110" s="7">
        <f t="shared" si="24"/>
        <v>7.3363415417898092E-2</v>
      </c>
      <c r="AK110" s="36">
        <f t="shared" si="24"/>
        <v>4.9468016190899709E-2</v>
      </c>
      <c r="AL110" s="37">
        <f t="shared" si="24"/>
        <v>7.063757292331875E-2</v>
      </c>
      <c r="AM110" s="2">
        <v>34.96</v>
      </c>
      <c r="AN110" s="2">
        <v>4147.93</v>
      </c>
      <c r="AO110" s="2">
        <v>810.66</v>
      </c>
      <c r="AP110" s="2">
        <v>18404.39</v>
      </c>
      <c r="AQ110" s="29">
        <v>16484.75</v>
      </c>
      <c r="AR110" s="31">
        <f t="shared" si="41"/>
        <v>39882.69</v>
      </c>
      <c r="AS110" s="2">
        <v>44.94</v>
      </c>
      <c r="AT110" s="2">
        <v>4243.71</v>
      </c>
      <c r="AU110" s="2">
        <v>485.67</v>
      </c>
      <c r="AV110" s="2">
        <v>17354.080000000002</v>
      </c>
      <c r="AW110" s="29">
        <v>16295.64</v>
      </c>
      <c r="AX110" s="31">
        <f t="shared" si="42"/>
        <v>38424.04</v>
      </c>
      <c r="AY110" s="5">
        <f t="shared" si="33"/>
        <v>-9.9799999999999969</v>
      </c>
      <c r="AZ110" s="5">
        <f t="shared" si="33"/>
        <v>-95.779999999999745</v>
      </c>
      <c r="BA110" s="5">
        <f t="shared" si="33"/>
        <v>324.98999999999995</v>
      </c>
      <c r="BB110" s="5">
        <f t="shared" si="25"/>
        <v>1050.3099999999977</v>
      </c>
      <c r="BC110" s="33">
        <f t="shared" si="25"/>
        <v>189.11000000000058</v>
      </c>
      <c r="BD110" s="34">
        <f t="shared" si="25"/>
        <v>1458.6500000000015</v>
      </c>
      <c r="BE110" s="7">
        <f t="shared" si="34"/>
        <v>-0.22207387627948369</v>
      </c>
      <c r="BF110" s="7">
        <f t="shared" si="34"/>
        <v>-2.2569874001757837E-2</v>
      </c>
      <c r="BG110" s="7">
        <f t="shared" si="34"/>
        <v>0.66915807029464436</v>
      </c>
      <c r="BH110" s="7">
        <f t="shared" si="26"/>
        <v>6.0522367074486091E-2</v>
      </c>
      <c r="BI110" s="36">
        <f t="shared" si="26"/>
        <v>1.1604944635497629E-2</v>
      </c>
      <c r="BJ110" s="37">
        <f t="shared" si="26"/>
        <v>3.7961911345085038E-2</v>
      </c>
      <c r="BK110" s="38">
        <f t="shared" si="35"/>
        <v>1</v>
      </c>
      <c r="BL110" s="38">
        <f t="shared" si="35"/>
        <v>0.18936160596690865</v>
      </c>
      <c r="BM110" s="38">
        <f t="shared" si="35"/>
        <v>0.48256156579816772</v>
      </c>
      <c r="BN110" s="38">
        <f t="shared" si="27"/>
        <v>0.31041211209006281</v>
      </c>
      <c r="BO110" s="39">
        <f t="shared" si="27"/>
        <v>0.28948928118291134</v>
      </c>
      <c r="BP110" s="40">
        <f t="shared" si="27"/>
        <v>0.28517352832891363</v>
      </c>
      <c r="BQ110" s="38">
        <f t="shared" si="36"/>
        <v>1</v>
      </c>
      <c r="BR110" s="38">
        <f t="shared" si="36"/>
        <v>0.2136431874680948</v>
      </c>
      <c r="BS110" s="38">
        <f t="shared" si="36"/>
        <v>0.3978944781255121</v>
      </c>
      <c r="BT110" s="38">
        <f t="shared" si="28"/>
        <v>0.31417065322175508</v>
      </c>
      <c r="BU110" s="39">
        <f t="shared" si="28"/>
        <v>0.30032449252314453</v>
      </c>
      <c r="BV110" s="40">
        <f t="shared" si="28"/>
        <v>0.29415096150916498</v>
      </c>
      <c r="BW110" s="38">
        <f t="shared" si="37"/>
        <v>0</v>
      </c>
      <c r="BX110" s="38">
        <f t="shared" si="37"/>
        <v>-2.4281581501186145E-2</v>
      </c>
      <c r="BY110" s="38">
        <f t="shared" si="37"/>
        <v>8.4667087672655628E-2</v>
      </c>
      <c r="BZ110" s="38">
        <f t="shared" si="29"/>
        <v>-3.7585411316922723E-3</v>
      </c>
      <c r="CA110" s="39">
        <f t="shared" si="29"/>
        <v>-1.0835211340233186E-2</v>
      </c>
      <c r="CB110" s="40">
        <f t="shared" si="29"/>
        <v>-8.9774331802513485E-3</v>
      </c>
      <c r="CC110" s="2">
        <f t="shared" si="38"/>
        <v>0</v>
      </c>
      <c r="CD110" s="2">
        <f t="shared" si="38"/>
        <v>-242.81581501186145</v>
      </c>
      <c r="CE110" s="2">
        <f t="shared" si="38"/>
        <v>846.67087672655623</v>
      </c>
      <c r="CF110" s="2">
        <f t="shared" si="30"/>
        <v>-37.585411316922723</v>
      </c>
      <c r="CG110" s="29">
        <f t="shared" si="30"/>
        <v>-108.35211340233187</v>
      </c>
      <c r="CH110" s="31">
        <f t="shared" si="30"/>
        <v>-89.774331802513487</v>
      </c>
    </row>
    <row r="111" spans="1:86" ht="13.5" thickBot="1" x14ac:dyDescent="0.25">
      <c r="A111" t="s">
        <v>46</v>
      </c>
      <c r="B111" t="s">
        <v>46</v>
      </c>
      <c r="C111" t="s">
        <v>70</v>
      </c>
      <c r="D111" t="s">
        <v>70</v>
      </c>
      <c r="E111" t="s">
        <v>66</v>
      </c>
      <c r="F111" s="41">
        <f t="shared" si="43"/>
        <v>46116</v>
      </c>
      <c r="G111" s="61" t="s">
        <v>41</v>
      </c>
      <c r="H111" s="43">
        <v>0</v>
      </c>
      <c r="I111" s="44">
        <v>23724.41</v>
      </c>
      <c r="J111" s="44">
        <v>2256.36</v>
      </c>
      <c r="K111" s="44">
        <v>56703.53</v>
      </c>
      <c r="L111" s="45">
        <v>51247.96</v>
      </c>
      <c r="M111" s="46">
        <f t="shared" si="39"/>
        <v>133932.26</v>
      </c>
      <c r="N111" t="s">
        <v>49</v>
      </c>
      <c r="O111" t="s">
        <v>49</v>
      </c>
      <c r="P111" t="s">
        <v>70</v>
      </c>
      <c r="Q111" t="s">
        <v>70</v>
      </c>
      <c r="R111" t="s">
        <v>66</v>
      </c>
      <c r="S111" s="41">
        <f t="shared" si="44"/>
        <v>45752</v>
      </c>
      <c r="T111" s="61" t="s">
        <v>41</v>
      </c>
      <c r="U111" s="43">
        <v>24.98</v>
      </c>
      <c r="V111" s="44">
        <v>19728.02</v>
      </c>
      <c r="W111" s="44">
        <v>2167.46</v>
      </c>
      <c r="X111" s="44">
        <v>49076.39</v>
      </c>
      <c r="Y111" s="45">
        <v>42884.160000000003</v>
      </c>
      <c r="Z111" s="47">
        <f t="shared" si="40"/>
        <v>113881.01000000001</v>
      </c>
      <c r="AA111" s="48">
        <f t="shared" si="31"/>
        <v>-24.98</v>
      </c>
      <c r="AB111" s="49">
        <f t="shared" si="31"/>
        <v>3996.3899999999994</v>
      </c>
      <c r="AC111" s="49">
        <f t="shared" si="31"/>
        <v>88.900000000000091</v>
      </c>
      <c r="AD111" s="49">
        <f t="shared" si="23"/>
        <v>7627.1399999999994</v>
      </c>
      <c r="AE111" s="50">
        <f t="shared" si="23"/>
        <v>8363.7999999999956</v>
      </c>
      <c r="AF111" s="51">
        <f t="shared" si="23"/>
        <v>20051.25</v>
      </c>
      <c r="AG111" s="52">
        <f t="shared" si="32"/>
        <v>-1</v>
      </c>
      <c r="AH111" s="53">
        <f t="shared" si="32"/>
        <v>0.20257430801469176</v>
      </c>
      <c r="AI111" s="53">
        <f t="shared" si="32"/>
        <v>4.1015751155730709E-2</v>
      </c>
      <c r="AJ111" s="53">
        <f t="shared" si="24"/>
        <v>0.15541363168725328</v>
      </c>
      <c r="AK111" s="54">
        <f t="shared" si="24"/>
        <v>0.195032384917881</v>
      </c>
      <c r="AL111" s="55">
        <f t="shared" si="24"/>
        <v>0.1760719368400403</v>
      </c>
      <c r="AM111" s="44">
        <v>0</v>
      </c>
      <c r="AN111" s="44">
        <v>4115.58</v>
      </c>
      <c r="AO111" s="44">
        <v>1194.17</v>
      </c>
      <c r="AP111" s="44">
        <v>17650.990000000002</v>
      </c>
      <c r="AQ111" s="45">
        <v>15128.92</v>
      </c>
      <c r="AR111" s="47">
        <f t="shared" si="41"/>
        <v>38089.660000000003</v>
      </c>
      <c r="AS111" s="44">
        <v>24.98</v>
      </c>
      <c r="AT111" s="44">
        <v>4257.17</v>
      </c>
      <c r="AU111" s="44">
        <v>979.72</v>
      </c>
      <c r="AV111" s="44">
        <v>15484.37</v>
      </c>
      <c r="AW111" s="45">
        <v>13795.92</v>
      </c>
      <c r="AX111" s="47">
        <f t="shared" si="42"/>
        <v>34542.160000000003</v>
      </c>
      <c r="AY111" s="49">
        <f t="shared" si="33"/>
        <v>-24.98</v>
      </c>
      <c r="AZ111" s="49">
        <f t="shared" si="33"/>
        <v>-141.59000000000015</v>
      </c>
      <c r="BA111" s="49">
        <f t="shared" si="33"/>
        <v>214.45000000000005</v>
      </c>
      <c r="BB111" s="49">
        <f t="shared" si="25"/>
        <v>2166.6200000000008</v>
      </c>
      <c r="BC111" s="50">
        <f t="shared" si="25"/>
        <v>1333</v>
      </c>
      <c r="BD111" s="51">
        <f t="shared" si="25"/>
        <v>3547.5</v>
      </c>
      <c r="BE111" s="53">
        <f t="shared" si="34"/>
        <v>-1</v>
      </c>
      <c r="BF111" s="53">
        <f t="shared" si="34"/>
        <v>-3.3259183917954918E-2</v>
      </c>
      <c r="BG111" s="53">
        <f t="shared" si="34"/>
        <v>0.21888907034662969</v>
      </c>
      <c r="BH111" s="53">
        <f t="shared" si="26"/>
        <v>0.13992303206394582</v>
      </c>
      <c r="BI111" s="54">
        <f t="shared" si="26"/>
        <v>9.662276963044146E-2</v>
      </c>
      <c r="BJ111" s="55">
        <f t="shared" si="26"/>
        <v>0.1027005838662087</v>
      </c>
      <c r="BK111" s="56">
        <f t="shared" si="35"/>
        <v>0</v>
      </c>
      <c r="BL111" s="56">
        <f t="shared" si="35"/>
        <v>0.17347449314861782</v>
      </c>
      <c r="BM111" s="56">
        <f t="shared" si="35"/>
        <v>0.52924621957489049</v>
      </c>
      <c r="BN111" s="56">
        <f t="shared" si="27"/>
        <v>0.31128555841232464</v>
      </c>
      <c r="BO111" s="57">
        <f t="shared" si="27"/>
        <v>0.2952101898299952</v>
      </c>
      <c r="BP111" s="58">
        <f t="shared" si="27"/>
        <v>0.28439496205021852</v>
      </c>
      <c r="BQ111" s="56">
        <f t="shared" si="36"/>
        <v>1</v>
      </c>
      <c r="BR111" s="56">
        <f t="shared" si="36"/>
        <v>0.21579306995836378</v>
      </c>
      <c r="BS111" s="56">
        <f t="shared" si="36"/>
        <v>0.45201295525638308</v>
      </c>
      <c r="BT111" s="56">
        <f t="shared" si="28"/>
        <v>0.31551566853226165</v>
      </c>
      <c r="BU111" s="57">
        <f t="shared" si="28"/>
        <v>0.32170199905979269</v>
      </c>
      <c r="BV111" s="58">
        <f t="shared" si="28"/>
        <v>0.30331799832123019</v>
      </c>
      <c r="BW111" s="56">
        <f t="shared" si="37"/>
        <v>-1</v>
      </c>
      <c r="BX111" s="56">
        <f t="shared" si="37"/>
        <v>-4.2318576809745961E-2</v>
      </c>
      <c r="BY111" s="56">
        <f t="shared" si="37"/>
        <v>7.7233264318507411E-2</v>
      </c>
      <c r="BZ111" s="56">
        <f t="shared" si="29"/>
        <v>-4.2301101199370139E-3</v>
      </c>
      <c r="CA111" s="57">
        <f t="shared" si="29"/>
        <v>-2.6491809229797492E-2</v>
      </c>
      <c r="CB111" s="58">
        <f t="shared" si="29"/>
        <v>-1.8923036271011662E-2</v>
      </c>
      <c r="CC111" s="44">
        <f t="shared" si="38"/>
        <v>-10000</v>
      </c>
      <c r="CD111" s="44">
        <f t="shared" si="38"/>
        <v>-423.18576809745963</v>
      </c>
      <c r="CE111" s="44">
        <f t="shared" si="38"/>
        <v>772.33264318507406</v>
      </c>
      <c r="CF111" s="44">
        <f t="shared" si="30"/>
        <v>-42.301101199370137</v>
      </c>
      <c r="CG111" s="45">
        <f t="shared" si="30"/>
        <v>-264.91809229797491</v>
      </c>
      <c r="CH111" s="47">
        <f t="shared" si="30"/>
        <v>-189.23036271011662</v>
      </c>
    </row>
    <row r="112" spans="1:86" x14ac:dyDescent="0.2">
      <c r="A112" t="s">
        <v>46</v>
      </c>
      <c r="B112" t="s">
        <v>46</v>
      </c>
      <c r="C112" t="s">
        <v>70</v>
      </c>
      <c r="D112" t="s">
        <v>70</v>
      </c>
      <c r="E112" t="s">
        <v>67</v>
      </c>
      <c r="F112" s="27">
        <f t="shared" si="43"/>
        <v>46117</v>
      </c>
      <c r="G112" s="60" t="s">
        <v>35</v>
      </c>
      <c r="H112" s="28">
        <v>94.9</v>
      </c>
      <c r="I112" s="2">
        <v>8646.11</v>
      </c>
      <c r="J112" s="2">
        <v>656.78</v>
      </c>
      <c r="K112" s="2">
        <v>19674.650000000001</v>
      </c>
      <c r="L112" s="29">
        <v>21025.39</v>
      </c>
      <c r="M112" s="30">
        <f t="shared" si="39"/>
        <v>50097.83</v>
      </c>
      <c r="N112" t="s">
        <v>49</v>
      </c>
      <c r="O112" t="s">
        <v>49</v>
      </c>
      <c r="P112" t="s">
        <v>70</v>
      </c>
      <c r="Q112" t="s">
        <v>70</v>
      </c>
      <c r="R112" t="s">
        <v>67</v>
      </c>
      <c r="S112" s="27">
        <f t="shared" si="44"/>
        <v>45753</v>
      </c>
      <c r="T112" s="60" t="s">
        <v>35</v>
      </c>
      <c r="U112" s="28">
        <v>89.94</v>
      </c>
      <c r="V112" s="2">
        <v>9763.68</v>
      </c>
      <c r="W112" s="2">
        <v>334.89</v>
      </c>
      <c r="X112" s="2">
        <v>33907.949999999997</v>
      </c>
      <c r="Y112" s="29">
        <v>29381.42</v>
      </c>
      <c r="Z112" s="31">
        <f t="shared" si="40"/>
        <v>73477.88</v>
      </c>
      <c r="AA112" s="32">
        <f t="shared" si="31"/>
        <v>4.960000000000008</v>
      </c>
      <c r="AB112" s="5">
        <f t="shared" si="31"/>
        <v>-1117.5699999999997</v>
      </c>
      <c r="AC112" s="5">
        <f t="shared" si="31"/>
        <v>321.89</v>
      </c>
      <c r="AD112" s="5">
        <f t="shared" si="23"/>
        <v>-14233.299999999996</v>
      </c>
      <c r="AE112" s="33">
        <f t="shared" si="23"/>
        <v>-8356.0299999999988</v>
      </c>
      <c r="AF112" s="34">
        <f t="shared" si="23"/>
        <v>-23380.050000000003</v>
      </c>
      <c r="AG112" s="35">
        <f t="shared" si="32"/>
        <v>5.5147876362019212E-2</v>
      </c>
      <c r="AH112" s="7">
        <f t="shared" si="32"/>
        <v>-0.11446196516067708</v>
      </c>
      <c r="AI112" s="7">
        <f t="shared" si="32"/>
        <v>0.96118128340649167</v>
      </c>
      <c r="AJ112" s="7">
        <f t="shared" si="24"/>
        <v>-0.419762916956053</v>
      </c>
      <c r="AK112" s="36">
        <f t="shared" si="24"/>
        <v>-0.28439843955806082</v>
      </c>
      <c r="AL112" s="37">
        <f t="shared" si="24"/>
        <v>-0.31819167891071437</v>
      </c>
      <c r="AM112" s="2">
        <v>94.9</v>
      </c>
      <c r="AN112" s="2">
        <v>1756.84</v>
      </c>
      <c r="AO112" s="2">
        <v>233.68</v>
      </c>
      <c r="AP112" s="2">
        <v>6101.76</v>
      </c>
      <c r="AQ112" s="29">
        <v>6370.18</v>
      </c>
      <c r="AR112" s="31">
        <f t="shared" si="41"/>
        <v>14557.36</v>
      </c>
      <c r="AS112" s="2">
        <v>89.94</v>
      </c>
      <c r="AT112" s="2">
        <v>2046.53</v>
      </c>
      <c r="AU112" s="2">
        <v>139.69999999999999</v>
      </c>
      <c r="AV112" s="2">
        <v>10171.84</v>
      </c>
      <c r="AW112" s="29">
        <v>9181.24</v>
      </c>
      <c r="AX112" s="31">
        <f t="shared" si="42"/>
        <v>21629.25</v>
      </c>
      <c r="AY112" s="5">
        <f t="shared" si="33"/>
        <v>4.960000000000008</v>
      </c>
      <c r="AZ112" s="5">
        <f t="shared" si="33"/>
        <v>-289.69000000000005</v>
      </c>
      <c r="BA112" s="5">
        <f t="shared" si="33"/>
        <v>93.980000000000018</v>
      </c>
      <c r="BB112" s="5">
        <f t="shared" si="25"/>
        <v>-4070.08</v>
      </c>
      <c r="BC112" s="33">
        <f t="shared" si="25"/>
        <v>-2811.0599999999995</v>
      </c>
      <c r="BD112" s="34">
        <f t="shared" si="25"/>
        <v>-7071.8899999999994</v>
      </c>
      <c r="BE112" s="7">
        <f t="shared" si="34"/>
        <v>5.5147876362019212E-2</v>
      </c>
      <c r="BF112" s="7">
        <f t="shared" si="34"/>
        <v>-0.14155179743272761</v>
      </c>
      <c r="BG112" s="7">
        <f t="shared" si="34"/>
        <v>0.67272727272727295</v>
      </c>
      <c r="BH112" s="7">
        <f t="shared" si="26"/>
        <v>-0.40013212948689714</v>
      </c>
      <c r="BI112" s="36">
        <f t="shared" si="26"/>
        <v>-0.30617432939341521</v>
      </c>
      <c r="BJ112" s="37">
        <f t="shared" si="26"/>
        <v>-0.32695955708126723</v>
      </c>
      <c r="BK112" s="38">
        <f t="shared" si="35"/>
        <v>1</v>
      </c>
      <c r="BL112" s="38">
        <f t="shared" si="35"/>
        <v>0.20319426886773356</v>
      </c>
      <c r="BM112" s="38">
        <f t="shared" si="35"/>
        <v>0.35579646152440697</v>
      </c>
      <c r="BN112" s="38">
        <f t="shared" si="27"/>
        <v>0.31013309004226247</v>
      </c>
      <c r="BO112" s="39">
        <f t="shared" si="27"/>
        <v>0.30297559284274872</v>
      </c>
      <c r="BP112" s="40">
        <f t="shared" si="27"/>
        <v>0.29057865380596326</v>
      </c>
      <c r="BQ112" s="38">
        <f t="shared" si="36"/>
        <v>1</v>
      </c>
      <c r="BR112" s="38">
        <f t="shared" si="36"/>
        <v>0.20960641889123771</v>
      </c>
      <c r="BS112" s="38">
        <f t="shared" si="36"/>
        <v>0.41715190062408553</v>
      </c>
      <c r="BT112" s="38">
        <f t="shared" si="28"/>
        <v>0.29998392707314953</v>
      </c>
      <c r="BU112" s="39">
        <f t="shared" si="28"/>
        <v>0.31248455656670099</v>
      </c>
      <c r="BV112" s="40">
        <f t="shared" si="28"/>
        <v>0.29436409978077754</v>
      </c>
      <c r="BW112" s="38">
        <f t="shared" si="37"/>
        <v>0</v>
      </c>
      <c r="BX112" s="38">
        <f t="shared" si="37"/>
        <v>-6.4121500235041484E-3</v>
      </c>
      <c r="BY112" s="38">
        <f t="shared" si="37"/>
        <v>-6.1355439099678555E-2</v>
      </c>
      <c r="BZ112" s="38">
        <f t="shared" si="29"/>
        <v>1.0149162969112946E-2</v>
      </c>
      <c r="CA112" s="39">
        <f t="shared" si="29"/>
        <v>-9.5089637239522684E-3</v>
      </c>
      <c r="CB112" s="40">
        <f t="shared" si="29"/>
        <v>-3.7854459748142832E-3</v>
      </c>
      <c r="CC112" s="2">
        <f t="shared" si="38"/>
        <v>0</v>
      </c>
      <c r="CD112" s="2">
        <f t="shared" si="38"/>
        <v>-64.121500235041481</v>
      </c>
      <c r="CE112" s="2">
        <f t="shared" si="38"/>
        <v>-613.55439099678551</v>
      </c>
      <c r="CF112" s="2">
        <f t="shared" si="30"/>
        <v>101.49162969112946</v>
      </c>
      <c r="CG112" s="29">
        <f t="shared" si="30"/>
        <v>-95.089637239522688</v>
      </c>
      <c r="CH112" s="31">
        <f t="shared" si="30"/>
        <v>-37.85445974814283</v>
      </c>
    </row>
    <row r="113" spans="1:86" x14ac:dyDescent="0.2">
      <c r="A113" t="s">
        <v>46</v>
      </c>
      <c r="B113" t="s">
        <v>46</v>
      </c>
      <c r="C113" t="s">
        <v>70</v>
      </c>
      <c r="D113" t="s">
        <v>70</v>
      </c>
      <c r="E113" t="s">
        <v>67</v>
      </c>
      <c r="F113" s="27">
        <f t="shared" si="43"/>
        <v>46118</v>
      </c>
      <c r="G113" s="60" t="s">
        <v>36</v>
      </c>
      <c r="H113" s="28">
        <v>74.91</v>
      </c>
      <c r="I113" s="2">
        <v>10114.030000000001</v>
      </c>
      <c r="J113" s="2">
        <v>185.22</v>
      </c>
      <c r="K113" s="2">
        <v>23382.67</v>
      </c>
      <c r="L113" s="29">
        <v>18945.439999999999</v>
      </c>
      <c r="M113" s="30">
        <f t="shared" si="39"/>
        <v>52702.270000000004</v>
      </c>
      <c r="N113" t="s">
        <v>49</v>
      </c>
      <c r="O113" t="s">
        <v>49</v>
      </c>
      <c r="P113" t="s">
        <v>70</v>
      </c>
      <c r="Q113" t="s">
        <v>70</v>
      </c>
      <c r="R113" t="s">
        <v>67</v>
      </c>
      <c r="S113" s="27">
        <f t="shared" si="44"/>
        <v>45754</v>
      </c>
      <c r="T113" s="60" t="s">
        <v>36</v>
      </c>
      <c r="U113" s="28">
        <v>24.95</v>
      </c>
      <c r="V113" s="2">
        <v>8623.76</v>
      </c>
      <c r="W113" s="2">
        <v>901.18</v>
      </c>
      <c r="X113" s="2">
        <v>26837.57</v>
      </c>
      <c r="Y113" s="29">
        <v>27393.5</v>
      </c>
      <c r="Z113" s="31">
        <f t="shared" si="40"/>
        <v>63780.959999999999</v>
      </c>
      <c r="AA113" s="32">
        <f t="shared" si="31"/>
        <v>49.959999999999994</v>
      </c>
      <c r="AB113" s="5">
        <f t="shared" si="31"/>
        <v>1490.2700000000004</v>
      </c>
      <c r="AC113" s="5">
        <f t="shared" si="31"/>
        <v>-715.95999999999992</v>
      </c>
      <c r="AD113" s="5">
        <f t="shared" si="23"/>
        <v>-3454.9000000000015</v>
      </c>
      <c r="AE113" s="33">
        <f t="shared" si="23"/>
        <v>-8448.0600000000013</v>
      </c>
      <c r="AF113" s="34">
        <f t="shared" si="23"/>
        <v>-11078.689999999995</v>
      </c>
      <c r="AG113" s="35">
        <f t="shared" si="32"/>
        <v>2.0024048096192382</v>
      </c>
      <c r="AH113" s="7">
        <f t="shared" si="32"/>
        <v>0.17280977207157902</v>
      </c>
      <c r="AI113" s="7">
        <f t="shared" si="32"/>
        <v>-0.7944694733571539</v>
      </c>
      <c r="AJ113" s="7">
        <f t="shared" si="24"/>
        <v>-0.12873371173321585</v>
      </c>
      <c r="AK113" s="36">
        <f t="shared" si="24"/>
        <v>-0.30839651742201624</v>
      </c>
      <c r="AL113" s="37">
        <f t="shared" si="24"/>
        <v>-0.17369901613271413</v>
      </c>
      <c r="AM113" s="2">
        <v>74.91</v>
      </c>
      <c r="AN113" s="2">
        <v>1889.2</v>
      </c>
      <c r="AO113" s="2">
        <v>63.37</v>
      </c>
      <c r="AP113" s="2">
        <v>6855.66</v>
      </c>
      <c r="AQ113" s="29">
        <v>5781.3</v>
      </c>
      <c r="AR113" s="31">
        <f t="shared" si="41"/>
        <v>14664.439999999999</v>
      </c>
      <c r="AS113" s="2">
        <v>24.95</v>
      </c>
      <c r="AT113" s="2">
        <v>1663.73</v>
      </c>
      <c r="AU113" s="2">
        <v>593.29999999999995</v>
      </c>
      <c r="AV113" s="2">
        <v>7825.72</v>
      </c>
      <c r="AW113" s="29">
        <v>8556.77</v>
      </c>
      <c r="AX113" s="31">
        <f t="shared" si="42"/>
        <v>18664.47</v>
      </c>
      <c r="AY113" s="5">
        <f t="shared" si="33"/>
        <v>49.959999999999994</v>
      </c>
      <c r="AZ113" s="5">
        <f t="shared" si="33"/>
        <v>225.47000000000003</v>
      </c>
      <c r="BA113" s="5">
        <f t="shared" si="33"/>
        <v>-529.92999999999995</v>
      </c>
      <c r="BB113" s="5">
        <f t="shared" si="25"/>
        <v>-970.0600000000004</v>
      </c>
      <c r="BC113" s="33">
        <f t="shared" si="25"/>
        <v>-2775.4700000000003</v>
      </c>
      <c r="BD113" s="34">
        <f t="shared" si="25"/>
        <v>-4000.0300000000025</v>
      </c>
      <c r="BE113" s="7">
        <f t="shared" si="34"/>
        <v>2.0024048096192382</v>
      </c>
      <c r="BF113" s="7">
        <f t="shared" si="34"/>
        <v>0.1355207876278002</v>
      </c>
      <c r="BG113" s="7">
        <f t="shared" si="34"/>
        <v>-0.89319062868700483</v>
      </c>
      <c r="BH113" s="7">
        <f t="shared" si="26"/>
        <v>-0.12395792336040651</v>
      </c>
      <c r="BI113" s="36">
        <f t="shared" si="26"/>
        <v>-0.32435954221043689</v>
      </c>
      <c r="BJ113" s="37">
        <f t="shared" si="26"/>
        <v>-0.21431254142228534</v>
      </c>
      <c r="BK113" s="38">
        <f t="shared" si="35"/>
        <v>1</v>
      </c>
      <c r="BL113" s="38">
        <f t="shared" si="35"/>
        <v>0.18679003325084065</v>
      </c>
      <c r="BM113" s="38">
        <f t="shared" si="35"/>
        <v>0.34213367886837276</v>
      </c>
      <c r="BN113" s="38">
        <f t="shared" si="27"/>
        <v>0.29319406209812654</v>
      </c>
      <c r="BO113" s="39">
        <f t="shared" si="27"/>
        <v>0.30515522468731265</v>
      </c>
      <c r="BP113" s="40">
        <f t="shared" si="27"/>
        <v>0.27825063322699378</v>
      </c>
      <c r="BQ113" s="38">
        <f t="shared" si="36"/>
        <v>1</v>
      </c>
      <c r="BR113" s="38">
        <f t="shared" si="36"/>
        <v>0.19292396819948607</v>
      </c>
      <c r="BS113" s="38">
        <f t="shared" si="36"/>
        <v>0.6583590403692936</v>
      </c>
      <c r="BT113" s="38">
        <f t="shared" si="28"/>
        <v>0.29159569961065773</v>
      </c>
      <c r="BU113" s="39">
        <f t="shared" si="28"/>
        <v>0.31236497709310607</v>
      </c>
      <c r="BV113" s="40">
        <f t="shared" si="28"/>
        <v>0.29263388321530442</v>
      </c>
      <c r="BW113" s="38">
        <f t="shared" si="37"/>
        <v>0</v>
      </c>
      <c r="BX113" s="38">
        <f t="shared" si="37"/>
        <v>-6.1339349486454198E-3</v>
      </c>
      <c r="BY113" s="38">
        <f t="shared" si="37"/>
        <v>-0.31622536150092084</v>
      </c>
      <c r="BZ113" s="38">
        <f t="shared" si="29"/>
        <v>1.5983624874688074E-3</v>
      </c>
      <c r="CA113" s="39">
        <f t="shared" si="29"/>
        <v>-7.2097524057934126E-3</v>
      </c>
      <c r="CB113" s="40">
        <f t="shared" si="29"/>
        <v>-1.4383249988310642E-2</v>
      </c>
      <c r="CC113" s="2">
        <f t="shared" si="38"/>
        <v>0</v>
      </c>
      <c r="CD113" s="2">
        <f t="shared" si="38"/>
        <v>-61.339349486454196</v>
      </c>
      <c r="CE113" s="2">
        <f t="shared" si="38"/>
        <v>-3162.2536150092083</v>
      </c>
      <c r="CF113" s="2">
        <f t="shared" si="30"/>
        <v>15.983624874688074</v>
      </c>
      <c r="CG113" s="29">
        <f t="shared" si="30"/>
        <v>-72.097524057934123</v>
      </c>
      <c r="CH113" s="31">
        <f t="shared" si="30"/>
        <v>-143.83249988310644</v>
      </c>
    </row>
    <row r="114" spans="1:86" x14ac:dyDescent="0.2">
      <c r="A114" t="s">
        <v>46</v>
      </c>
      <c r="B114" t="s">
        <v>46</v>
      </c>
      <c r="C114" t="s">
        <v>70</v>
      </c>
      <c r="D114" t="s">
        <v>70</v>
      </c>
      <c r="E114" t="s">
        <v>67</v>
      </c>
      <c r="F114" s="27">
        <f t="shared" si="43"/>
        <v>46119</v>
      </c>
      <c r="G114" s="60" t="s">
        <v>37</v>
      </c>
      <c r="H114" s="28">
        <v>24.95</v>
      </c>
      <c r="I114" s="2">
        <v>8728.7999999999993</v>
      </c>
      <c r="J114" s="2">
        <v>728.07</v>
      </c>
      <c r="K114" s="2">
        <v>25416.81</v>
      </c>
      <c r="L114" s="29">
        <v>22834.76</v>
      </c>
      <c r="M114" s="30">
        <f t="shared" si="39"/>
        <v>57733.39</v>
      </c>
      <c r="N114" t="s">
        <v>49</v>
      </c>
      <c r="O114" t="s">
        <v>49</v>
      </c>
      <c r="P114" t="s">
        <v>70</v>
      </c>
      <c r="Q114" t="s">
        <v>70</v>
      </c>
      <c r="R114" t="s">
        <v>67</v>
      </c>
      <c r="S114" s="27">
        <f t="shared" si="44"/>
        <v>45755</v>
      </c>
      <c r="T114" s="60" t="s">
        <v>37</v>
      </c>
      <c r="U114" s="28">
        <v>101.6</v>
      </c>
      <c r="V114" s="2">
        <v>9301.86</v>
      </c>
      <c r="W114" s="2">
        <v>75.8</v>
      </c>
      <c r="X114" s="2">
        <v>30033.72</v>
      </c>
      <c r="Y114" s="29">
        <v>33336.839999999997</v>
      </c>
      <c r="Z114" s="31">
        <f t="shared" si="40"/>
        <v>72849.820000000007</v>
      </c>
      <c r="AA114" s="32">
        <f t="shared" si="31"/>
        <v>-76.649999999999991</v>
      </c>
      <c r="AB114" s="5">
        <f t="shared" si="31"/>
        <v>-573.06000000000131</v>
      </c>
      <c r="AC114" s="5">
        <f t="shared" si="31"/>
        <v>652.2700000000001</v>
      </c>
      <c r="AD114" s="5">
        <f t="shared" si="23"/>
        <v>-4616.91</v>
      </c>
      <c r="AE114" s="33">
        <f t="shared" si="23"/>
        <v>-10502.079999999998</v>
      </c>
      <c r="AF114" s="34">
        <f t="shared" si="23"/>
        <v>-15116.430000000008</v>
      </c>
      <c r="AG114" s="35">
        <f t="shared" si="32"/>
        <v>-0.75442913385826771</v>
      </c>
      <c r="AH114" s="7">
        <f t="shared" si="32"/>
        <v>-6.1607033432023409E-2</v>
      </c>
      <c r="AI114" s="7">
        <f t="shared" si="32"/>
        <v>8.6051451187335104</v>
      </c>
      <c r="AJ114" s="7">
        <f t="shared" si="24"/>
        <v>-0.15372421398348254</v>
      </c>
      <c r="AK114" s="36">
        <f t="shared" si="24"/>
        <v>-0.31502925892196137</v>
      </c>
      <c r="AL114" s="37">
        <f t="shared" si="24"/>
        <v>-0.20750126767643359</v>
      </c>
      <c r="AM114" s="2">
        <v>24.95</v>
      </c>
      <c r="AN114" s="2">
        <v>1473.22</v>
      </c>
      <c r="AO114" s="2">
        <v>363.14</v>
      </c>
      <c r="AP114" s="2">
        <v>7534.1</v>
      </c>
      <c r="AQ114" s="29">
        <v>6820.76</v>
      </c>
      <c r="AR114" s="31">
        <f t="shared" si="41"/>
        <v>16216.17</v>
      </c>
      <c r="AS114" s="2">
        <v>101.6</v>
      </c>
      <c r="AT114" s="2">
        <v>1821.26</v>
      </c>
      <c r="AU114" s="2">
        <v>60.12</v>
      </c>
      <c r="AV114" s="2">
        <v>9381.0400000000009</v>
      </c>
      <c r="AW114" s="29">
        <v>10220.66</v>
      </c>
      <c r="AX114" s="31">
        <f t="shared" si="42"/>
        <v>21584.68</v>
      </c>
      <c r="AY114" s="5">
        <f t="shared" si="33"/>
        <v>-76.649999999999991</v>
      </c>
      <c r="AZ114" s="5">
        <f t="shared" si="33"/>
        <v>-348.03999999999996</v>
      </c>
      <c r="BA114" s="5">
        <f t="shared" si="33"/>
        <v>303.02</v>
      </c>
      <c r="BB114" s="5">
        <f t="shared" si="25"/>
        <v>-1846.9400000000005</v>
      </c>
      <c r="BC114" s="33">
        <f t="shared" si="25"/>
        <v>-3399.8999999999996</v>
      </c>
      <c r="BD114" s="34">
        <f t="shared" si="25"/>
        <v>-5368.51</v>
      </c>
      <c r="BE114" s="7">
        <f t="shared" si="34"/>
        <v>-0.75442913385826771</v>
      </c>
      <c r="BF114" s="7">
        <f t="shared" si="34"/>
        <v>-0.19109847028979934</v>
      </c>
      <c r="BG114" s="7">
        <f t="shared" si="34"/>
        <v>5.0402528276779774</v>
      </c>
      <c r="BH114" s="7">
        <f t="shared" si="26"/>
        <v>-0.19688009005398127</v>
      </c>
      <c r="BI114" s="36">
        <f t="shared" si="26"/>
        <v>-0.33264975060318996</v>
      </c>
      <c r="BJ114" s="37">
        <f t="shared" si="26"/>
        <v>-0.24871853555392065</v>
      </c>
      <c r="BK114" s="38">
        <f t="shared" si="35"/>
        <v>1</v>
      </c>
      <c r="BL114" s="38">
        <f t="shared" si="35"/>
        <v>0.16877692237191827</v>
      </c>
      <c r="BM114" s="38">
        <f t="shared" si="35"/>
        <v>0.49877072259535477</v>
      </c>
      <c r="BN114" s="38">
        <f t="shared" si="27"/>
        <v>0.29642193493203906</v>
      </c>
      <c r="BO114" s="39">
        <f t="shared" si="27"/>
        <v>0.29870075271209334</v>
      </c>
      <c r="BP114" s="40">
        <f t="shared" si="27"/>
        <v>0.28088026703437996</v>
      </c>
      <c r="BQ114" s="38">
        <f t="shared" si="36"/>
        <v>1</v>
      </c>
      <c r="BR114" s="38">
        <f t="shared" si="36"/>
        <v>0.19579524955224006</v>
      </c>
      <c r="BS114" s="38">
        <f t="shared" si="36"/>
        <v>0.79313984168865437</v>
      </c>
      <c r="BT114" s="38">
        <f t="shared" si="28"/>
        <v>0.31235025165047819</v>
      </c>
      <c r="BU114" s="39">
        <f t="shared" si="28"/>
        <v>0.30658754699005669</v>
      </c>
      <c r="BV114" s="40">
        <f t="shared" si="28"/>
        <v>0.29629009378472038</v>
      </c>
      <c r="BW114" s="38">
        <f t="shared" si="37"/>
        <v>0</v>
      </c>
      <c r="BX114" s="38">
        <f t="shared" si="37"/>
        <v>-2.7018327180321794E-2</v>
      </c>
      <c r="BY114" s="38">
        <f t="shared" si="37"/>
        <v>-0.2943691190932996</v>
      </c>
      <c r="BZ114" s="38">
        <f t="shared" si="29"/>
        <v>-1.5928316718439139E-2</v>
      </c>
      <c r="CA114" s="39">
        <f t="shared" si="29"/>
        <v>-7.8867942779633493E-3</v>
      </c>
      <c r="CB114" s="40">
        <f t="shared" si="29"/>
        <v>-1.5409826750340416E-2</v>
      </c>
      <c r="CC114" s="2">
        <f t="shared" si="38"/>
        <v>0</v>
      </c>
      <c r="CD114" s="2">
        <f t="shared" si="38"/>
        <v>-270.18327180321796</v>
      </c>
      <c r="CE114" s="2">
        <f t="shared" si="38"/>
        <v>-2943.6911909329961</v>
      </c>
      <c r="CF114" s="2">
        <f t="shared" si="30"/>
        <v>-159.2831671843914</v>
      </c>
      <c r="CG114" s="29">
        <f t="shared" si="30"/>
        <v>-78.867942779633495</v>
      </c>
      <c r="CH114" s="31">
        <f t="shared" si="30"/>
        <v>-154.09826750340417</v>
      </c>
    </row>
    <row r="115" spans="1:86" x14ac:dyDescent="0.2">
      <c r="A115" t="s">
        <v>46</v>
      </c>
      <c r="B115" t="s">
        <v>46</v>
      </c>
      <c r="C115" t="s">
        <v>70</v>
      </c>
      <c r="D115" t="s">
        <v>70</v>
      </c>
      <c r="E115" t="s">
        <v>67</v>
      </c>
      <c r="F115" s="27">
        <f t="shared" si="43"/>
        <v>46120</v>
      </c>
      <c r="G115" s="60" t="s">
        <v>38</v>
      </c>
      <c r="H115" s="28">
        <v>29.97</v>
      </c>
      <c r="I115" s="2">
        <v>11543</v>
      </c>
      <c r="J115" s="2">
        <v>774.77</v>
      </c>
      <c r="K115" s="2">
        <v>30634.07</v>
      </c>
      <c r="L115" s="29">
        <v>30379.98</v>
      </c>
      <c r="M115" s="30">
        <f t="shared" si="39"/>
        <v>73361.789999999994</v>
      </c>
      <c r="N115" t="s">
        <v>49</v>
      </c>
      <c r="O115" t="s">
        <v>49</v>
      </c>
      <c r="P115" t="s">
        <v>70</v>
      </c>
      <c r="Q115" t="s">
        <v>70</v>
      </c>
      <c r="R115" t="s">
        <v>67</v>
      </c>
      <c r="S115" s="27">
        <f t="shared" si="44"/>
        <v>45756</v>
      </c>
      <c r="T115" s="60" t="s">
        <v>38</v>
      </c>
      <c r="U115" s="28">
        <v>79.930000000000007</v>
      </c>
      <c r="V115" s="2">
        <v>13633.41</v>
      </c>
      <c r="W115" s="2">
        <v>811.73</v>
      </c>
      <c r="X115" s="2">
        <v>36458.239999999998</v>
      </c>
      <c r="Y115" s="29">
        <v>29615.55</v>
      </c>
      <c r="Z115" s="31">
        <f t="shared" si="40"/>
        <v>80598.86</v>
      </c>
      <c r="AA115" s="32">
        <f t="shared" si="31"/>
        <v>-49.960000000000008</v>
      </c>
      <c r="AB115" s="5">
        <f t="shared" si="31"/>
        <v>-2090.41</v>
      </c>
      <c r="AC115" s="5">
        <f t="shared" si="31"/>
        <v>-36.960000000000036</v>
      </c>
      <c r="AD115" s="5">
        <f t="shared" si="23"/>
        <v>-5824.1699999999983</v>
      </c>
      <c r="AE115" s="33">
        <f t="shared" si="23"/>
        <v>764.43000000000029</v>
      </c>
      <c r="AF115" s="34">
        <f t="shared" si="23"/>
        <v>-7237.070000000007</v>
      </c>
      <c r="AG115" s="35">
        <f t="shared" si="32"/>
        <v>-0.62504691605154516</v>
      </c>
      <c r="AH115" s="7">
        <f t="shared" si="32"/>
        <v>-0.15332994459933355</v>
      </c>
      <c r="AI115" s="7">
        <f t="shared" si="32"/>
        <v>-4.553238145688842E-2</v>
      </c>
      <c r="AJ115" s="7">
        <f t="shared" si="24"/>
        <v>-0.15974907181476666</v>
      </c>
      <c r="AK115" s="36">
        <f t="shared" si="24"/>
        <v>2.5811777934227131E-2</v>
      </c>
      <c r="AL115" s="37">
        <f t="shared" si="24"/>
        <v>-8.9791220372099648E-2</v>
      </c>
      <c r="AM115" s="2">
        <v>29.97</v>
      </c>
      <c r="AN115" s="2">
        <v>2124.0300000000002</v>
      </c>
      <c r="AO115" s="2">
        <v>313.45999999999998</v>
      </c>
      <c r="AP115" s="2">
        <v>9179.11</v>
      </c>
      <c r="AQ115" s="29">
        <v>8857.6200000000008</v>
      </c>
      <c r="AR115" s="31">
        <f t="shared" si="41"/>
        <v>20504.190000000002</v>
      </c>
      <c r="AS115" s="2">
        <v>79.930000000000007</v>
      </c>
      <c r="AT115" s="2">
        <v>2763.64</v>
      </c>
      <c r="AU115" s="2">
        <v>312.93</v>
      </c>
      <c r="AV115" s="2">
        <v>11541.04</v>
      </c>
      <c r="AW115" s="29">
        <v>9173.64</v>
      </c>
      <c r="AX115" s="31">
        <f t="shared" si="42"/>
        <v>23871.18</v>
      </c>
      <c r="AY115" s="5">
        <f t="shared" si="33"/>
        <v>-49.960000000000008</v>
      </c>
      <c r="AZ115" s="5">
        <f t="shared" si="33"/>
        <v>-639.60999999999967</v>
      </c>
      <c r="BA115" s="5">
        <f t="shared" si="33"/>
        <v>0.52999999999997272</v>
      </c>
      <c r="BB115" s="5">
        <f t="shared" si="25"/>
        <v>-2361.9300000000003</v>
      </c>
      <c r="BC115" s="33">
        <f t="shared" si="25"/>
        <v>-316.01999999999862</v>
      </c>
      <c r="BD115" s="34">
        <f t="shared" si="25"/>
        <v>-3366.989999999998</v>
      </c>
      <c r="BE115" s="7">
        <f t="shared" si="34"/>
        <v>-0.62504691605154516</v>
      </c>
      <c r="BF115" s="7">
        <f t="shared" si="34"/>
        <v>-0.23143752442430987</v>
      </c>
      <c r="BG115" s="7">
        <f t="shared" si="34"/>
        <v>1.6936695107531163E-3</v>
      </c>
      <c r="BH115" s="7">
        <f t="shared" si="26"/>
        <v>-0.20465486645917527</v>
      </c>
      <c r="BI115" s="36">
        <f t="shared" si="26"/>
        <v>-3.4448703023009258E-2</v>
      </c>
      <c r="BJ115" s="37">
        <f t="shared" si="26"/>
        <v>-0.14104832689460672</v>
      </c>
      <c r="BK115" s="38">
        <f t="shared" si="35"/>
        <v>1</v>
      </c>
      <c r="BL115" s="38">
        <f t="shared" si="35"/>
        <v>0.18401022264575936</v>
      </c>
      <c r="BM115" s="38">
        <f t="shared" si="35"/>
        <v>0.40458458639338124</v>
      </c>
      <c r="BN115" s="38">
        <f t="shared" si="27"/>
        <v>0.29963729925537158</v>
      </c>
      <c r="BO115" s="39">
        <f t="shared" si="27"/>
        <v>0.29156108726865526</v>
      </c>
      <c r="BP115" s="40">
        <f t="shared" si="27"/>
        <v>0.27949413448063365</v>
      </c>
      <c r="BQ115" s="38">
        <f t="shared" si="36"/>
        <v>1</v>
      </c>
      <c r="BR115" s="38">
        <f t="shared" si="36"/>
        <v>0.20271084050138594</v>
      </c>
      <c r="BS115" s="38">
        <f t="shared" si="36"/>
        <v>0.38550996020844369</v>
      </c>
      <c r="BT115" s="38">
        <f t="shared" si="28"/>
        <v>0.31655505038092902</v>
      </c>
      <c r="BU115" s="39">
        <f t="shared" si="28"/>
        <v>0.30975754291242269</v>
      </c>
      <c r="BV115" s="40">
        <f t="shared" si="28"/>
        <v>0.29617267539516068</v>
      </c>
      <c r="BW115" s="38">
        <f t="shared" si="37"/>
        <v>0</v>
      </c>
      <c r="BX115" s="38">
        <f t="shared" si="37"/>
        <v>-1.8700617855626572E-2</v>
      </c>
      <c r="BY115" s="38">
        <f t="shared" si="37"/>
        <v>1.9074626184937549E-2</v>
      </c>
      <c r="BZ115" s="38">
        <f t="shared" si="29"/>
        <v>-1.6917751125557434E-2</v>
      </c>
      <c r="CA115" s="39">
        <f t="shared" si="29"/>
        <v>-1.8196455643767429E-2</v>
      </c>
      <c r="CB115" s="40">
        <f t="shared" si="29"/>
        <v>-1.6678540914527029E-2</v>
      </c>
      <c r="CC115" s="2">
        <f t="shared" si="38"/>
        <v>0</v>
      </c>
      <c r="CD115" s="2">
        <f t="shared" si="38"/>
        <v>-187.00617855626572</v>
      </c>
      <c r="CE115" s="2">
        <f t="shared" si="38"/>
        <v>190.74626184937549</v>
      </c>
      <c r="CF115" s="2">
        <f t="shared" si="30"/>
        <v>-169.17751125557433</v>
      </c>
      <c r="CG115" s="29">
        <f t="shared" si="30"/>
        <v>-181.96455643767428</v>
      </c>
      <c r="CH115" s="31">
        <f t="shared" si="30"/>
        <v>-166.78540914527028</v>
      </c>
    </row>
    <row r="116" spans="1:86" x14ac:dyDescent="0.2">
      <c r="A116" t="s">
        <v>46</v>
      </c>
      <c r="B116" t="s">
        <v>46</v>
      </c>
      <c r="C116" t="s">
        <v>70</v>
      </c>
      <c r="D116" t="s">
        <v>70</v>
      </c>
      <c r="E116" t="s">
        <v>67</v>
      </c>
      <c r="F116" s="27">
        <f t="shared" si="43"/>
        <v>46121</v>
      </c>
      <c r="G116" s="60" t="s">
        <v>39</v>
      </c>
      <c r="H116" s="28">
        <v>34.93</v>
      </c>
      <c r="I116" s="2">
        <v>16048.28</v>
      </c>
      <c r="J116" s="2">
        <v>1012.77</v>
      </c>
      <c r="K116" s="2">
        <v>35548.9</v>
      </c>
      <c r="L116" s="29">
        <v>33963.94</v>
      </c>
      <c r="M116" s="30">
        <f t="shared" si="39"/>
        <v>86608.82</v>
      </c>
      <c r="N116" t="s">
        <v>49</v>
      </c>
      <c r="O116" t="s">
        <v>49</v>
      </c>
      <c r="P116" t="s">
        <v>70</v>
      </c>
      <c r="Q116" t="s">
        <v>70</v>
      </c>
      <c r="R116" t="s">
        <v>67</v>
      </c>
      <c r="S116" s="27">
        <f t="shared" si="44"/>
        <v>45757</v>
      </c>
      <c r="T116" s="60" t="s">
        <v>39</v>
      </c>
      <c r="U116" s="28">
        <v>54.95</v>
      </c>
      <c r="V116" s="2">
        <v>17598.310000000001</v>
      </c>
      <c r="W116" s="2">
        <v>2346</v>
      </c>
      <c r="X116" s="2">
        <v>46595.56</v>
      </c>
      <c r="Y116" s="29">
        <v>39521.4</v>
      </c>
      <c r="Z116" s="31">
        <f t="shared" si="40"/>
        <v>106116.22</v>
      </c>
      <c r="AA116" s="32">
        <f t="shared" si="31"/>
        <v>-20.020000000000003</v>
      </c>
      <c r="AB116" s="5">
        <f t="shared" si="31"/>
        <v>-1550.0300000000007</v>
      </c>
      <c r="AC116" s="5">
        <f t="shared" si="31"/>
        <v>-1333.23</v>
      </c>
      <c r="AD116" s="5">
        <f t="shared" si="23"/>
        <v>-11046.659999999996</v>
      </c>
      <c r="AE116" s="33">
        <f t="shared" si="23"/>
        <v>-5557.4599999999991</v>
      </c>
      <c r="AF116" s="34">
        <f t="shared" si="23"/>
        <v>-19507.399999999994</v>
      </c>
      <c r="AG116" s="35">
        <f t="shared" si="32"/>
        <v>-0.36433121019108283</v>
      </c>
      <c r="AH116" s="7">
        <f t="shared" si="32"/>
        <v>-8.807834388643003E-2</v>
      </c>
      <c r="AI116" s="7">
        <f t="shared" si="32"/>
        <v>-0.5682992327365729</v>
      </c>
      <c r="AJ116" s="7">
        <f t="shared" si="24"/>
        <v>-0.23707537799738854</v>
      </c>
      <c r="AK116" s="36">
        <f t="shared" si="24"/>
        <v>-0.14061900641171615</v>
      </c>
      <c r="AL116" s="37">
        <f t="shared" si="24"/>
        <v>-0.18383052091376789</v>
      </c>
      <c r="AM116" s="2">
        <v>34.93</v>
      </c>
      <c r="AN116" s="2">
        <v>5076.26</v>
      </c>
      <c r="AO116" s="2">
        <v>443.01</v>
      </c>
      <c r="AP116" s="2">
        <v>10824.96</v>
      </c>
      <c r="AQ116" s="29">
        <v>10160.15</v>
      </c>
      <c r="AR116" s="31">
        <f t="shared" si="41"/>
        <v>26539.309999999998</v>
      </c>
      <c r="AS116" s="2">
        <v>-107.93</v>
      </c>
      <c r="AT116" s="2">
        <v>3481.4</v>
      </c>
      <c r="AU116" s="2">
        <v>1130.22</v>
      </c>
      <c r="AV116" s="2">
        <v>14390.64</v>
      </c>
      <c r="AW116" s="29">
        <v>12354.64</v>
      </c>
      <c r="AX116" s="31">
        <f t="shared" si="42"/>
        <v>31248.97</v>
      </c>
      <c r="AY116" s="5">
        <f t="shared" si="33"/>
        <v>142.86000000000001</v>
      </c>
      <c r="AZ116" s="5">
        <f t="shared" si="33"/>
        <v>1594.8600000000001</v>
      </c>
      <c r="BA116" s="5">
        <f t="shared" si="33"/>
        <v>-687.21</v>
      </c>
      <c r="BB116" s="5">
        <f t="shared" si="25"/>
        <v>-3565.6800000000003</v>
      </c>
      <c r="BC116" s="33">
        <f t="shared" si="25"/>
        <v>-2194.4899999999998</v>
      </c>
      <c r="BD116" s="34">
        <f t="shared" si="25"/>
        <v>-4709.6600000000035</v>
      </c>
      <c r="BE116" s="7">
        <f t="shared" si="34"/>
        <v>-1.3236356897989439</v>
      </c>
      <c r="BF116" s="7">
        <f t="shared" si="34"/>
        <v>0.45810880680186133</v>
      </c>
      <c r="BG116" s="7">
        <f t="shared" si="34"/>
        <v>-0.60803206455380365</v>
      </c>
      <c r="BH116" s="7">
        <f t="shared" si="26"/>
        <v>-0.24777772218608765</v>
      </c>
      <c r="BI116" s="36">
        <f t="shared" si="26"/>
        <v>-0.17762476284213866</v>
      </c>
      <c r="BJ116" s="37">
        <f t="shared" si="26"/>
        <v>-0.15071408753632531</v>
      </c>
      <c r="BK116" s="38">
        <f t="shared" si="35"/>
        <v>1</v>
      </c>
      <c r="BL116" s="38">
        <f t="shared" si="35"/>
        <v>0.31631177920624515</v>
      </c>
      <c r="BM116" s="38">
        <f t="shared" si="35"/>
        <v>0.43742409431558993</v>
      </c>
      <c r="BN116" s="38">
        <f t="shared" si="27"/>
        <v>0.30450900027848959</v>
      </c>
      <c r="BO116" s="39">
        <f t="shared" si="27"/>
        <v>0.29914521106797382</v>
      </c>
      <c r="BP116" s="40">
        <f t="shared" si="27"/>
        <v>0.30642733615352336</v>
      </c>
      <c r="BQ116" s="38">
        <f t="shared" si="36"/>
        <v>-1.9641492265696088</v>
      </c>
      <c r="BR116" s="38">
        <f t="shared" si="36"/>
        <v>0.19782581395599919</v>
      </c>
      <c r="BS116" s="38">
        <f t="shared" si="36"/>
        <v>0.48176470588235293</v>
      </c>
      <c r="BT116" s="38">
        <f t="shared" si="28"/>
        <v>0.30884144326197605</v>
      </c>
      <c r="BU116" s="39">
        <f t="shared" si="28"/>
        <v>0.31260633479583211</v>
      </c>
      <c r="BV116" s="40">
        <f t="shared" si="28"/>
        <v>0.29447873284593062</v>
      </c>
      <c r="BW116" s="38">
        <f t="shared" si="37"/>
        <v>2.9641492265696088</v>
      </c>
      <c r="BX116" s="38">
        <f t="shared" si="37"/>
        <v>0.11848596525024596</v>
      </c>
      <c r="BY116" s="38">
        <f t="shared" si="37"/>
        <v>-4.4340611566763E-2</v>
      </c>
      <c r="BZ116" s="38">
        <f t="shared" si="29"/>
        <v>-4.3324429834864508E-3</v>
      </c>
      <c r="CA116" s="39">
        <f t="shared" si="29"/>
        <v>-1.3461123727858293E-2</v>
      </c>
      <c r="CB116" s="40">
        <f t="shared" si="29"/>
        <v>1.1948603307592731E-2</v>
      </c>
      <c r="CC116" s="2">
        <f t="shared" si="38"/>
        <v>29641.492265696088</v>
      </c>
      <c r="CD116" s="2">
        <f t="shared" si="38"/>
        <v>1184.8596525024595</v>
      </c>
      <c r="CE116" s="2">
        <f t="shared" si="38"/>
        <v>-443.40611566762999</v>
      </c>
      <c r="CF116" s="2">
        <f t="shared" si="30"/>
        <v>-43.32442983486451</v>
      </c>
      <c r="CG116" s="29">
        <f t="shared" si="30"/>
        <v>-134.61123727858293</v>
      </c>
      <c r="CH116" s="31">
        <f t="shared" si="30"/>
        <v>119.48603307592731</v>
      </c>
    </row>
    <row r="117" spans="1:86" x14ac:dyDescent="0.2">
      <c r="A117" t="s">
        <v>46</v>
      </c>
      <c r="B117" t="s">
        <v>46</v>
      </c>
      <c r="C117" t="s">
        <v>70</v>
      </c>
      <c r="D117" t="s">
        <v>70</v>
      </c>
      <c r="E117" t="s">
        <v>67</v>
      </c>
      <c r="F117" s="27">
        <f t="shared" si="43"/>
        <v>46122</v>
      </c>
      <c r="G117" s="60" t="s">
        <v>40</v>
      </c>
      <c r="H117" s="28">
        <v>154.87</v>
      </c>
      <c r="I117" s="2">
        <v>21190.39</v>
      </c>
      <c r="J117" s="2">
        <v>4885.53</v>
      </c>
      <c r="K117" s="2">
        <v>54227.37</v>
      </c>
      <c r="L117" s="29">
        <v>39099.550000000003</v>
      </c>
      <c r="M117" s="30">
        <f t="shared" si="39"/>
        <v>119557.71</v>
      </c>
      <c r="N117" t="s">
        <v>49</v>
      </c>
      <c r="O117" t="s">
        <v>49</v>
      </c>
      <c r="P117" t="s">
        <v>70</v>
      </c>
      <c r="Q117" t="s">
        <v>70</v>
      </c>
      <c r="R117" t="s">
        <v>67</v>
      </c>
      <c r="S117" s="27">
        <f t="shared" si="44"/>
        <v>45758</v>
      </c>
      <c r="T117" s="60" t="s">
        <v>40</v>
      </c>
      <c r="U117" s="28">
        <v>29.97</v>
      </c>
      <c r="V117" s="2">
        <v>20829.61</v>
      </c>
      <c r="W117" s="2">
        <v>2236.46</v>
      </c>
      <c r="X117" s="2">
        <v>54740.58</v>
      </c>
      <c r="Y117" s="29">
        <v>50750.05</v>
      </c>
      <c r="Z117" s="31">
        <f t="shared" si="40"/>
        <v>128586.67</v>
      </c>
      <c r="AA117" s="32">
        <f t="shared" si="31"/>
        <v>124.9</v>
      </c>
      <c r="AB117" s="5">
        <f t="shared" si="31"/>
        <v>360.77999999999884</v>
      </c>
      <c r="AC117" s="5">
        <f t="shared" si="31"/>
        <v>2649.0699999999997</v>
      </c>
      <c r="AD117" s="5">
        <f t="shared" si="23"/>
        <v>-513.20999999999913</v>
      </c>
      <c r="AE117" s="33">
        <f t="shared" si="23"/>
        <v>-11650.5</v>
      </c>
      <c r="AF117" s="34">
        <f t="shared" si="23"/>
        <v>-9028.9599999999919</v>
      </c>
      <c r="AG117" s="35">
        <f t="shared" si="32"/>
        <v>4.1675008341675008</v>
      </c>
      <c r="AH117" s="7">
        <f t="shared" si="32"/>
        <v>1.7320535526109168E-2</v>
      </c>
      <c r="AI117" s="7">
        <f t="shared" si="32"/>
        <v>1.1844924568290958</v>
      </c>
      <c r="AJ117" s="7">
        <f t="shared" si="24"/>
        <v>-9.3753116974646441E-3</v>
      </c>
      <c r="AK117" s="36">
        <f t="shared" si="24"/>
        <v>-0.22956627628938295</v>
      </c>
      <c r="AL117" s="37">
        <f t="shared" si="24"/>
        <v>-7.0216920618599049E-2</v>
      </c>
      <c r="AM117" s="2">
        <v>154.87</v>
      </c>
      <c r="AN117" s="2">
        <v>4488.78</v>
      </c>
      <c r="AO117" s="2">
        <v>2791.49</v>
      </c>
      <c r="AP117" s="2">
        <v>16528.91</v>
      </c>
      <c r="AQ117" s="29">
        <v>11831.78</v>
      </c>
      <c r="AR117" s="31">
        <f t="shared" si="41"/>
        <v>35795.83</v>
      </c>
      <c r="AS117" s="2">
        <v>29.97</v>
      </c>
      <c r="AT117" s="2">
        <v>4391.3</v>
      </c>
      <c r="AU117" s="2">
        <v>1033.1099999999999</v>
      </c>
      <c r="AV117" s="2">
        <v>16632.43</v>
      </c>
      <c r="AW117" s="29">
        <v>15216.54</v>
      </c>
      <c r="AX117" s="31">
        <f t="shared" si="42"/>
        <v>37303.350000000006</v>
      </c>
      <c r="AY117" s="5">
        <f t="shared" si="33"/>
        <v>124.9</v>
      </c>
      <c r="AZ117" s="5">
        <f t="shared" si="33"/>
        <v>97.479999999999563</v>
      </c>
      <c r="BA117" s="5">
        <f t="shared" si="33"/>
        <v>1758.3799999999999</v>
      </c>
      <c r="BB117" s="5">
        <f t="shared" si="25"/>
        <v>-103.52000000000044</v>
      </c>
      <c r="BC117" s="33">
        <f t="shared" si="25"/>
        <v>-3384.76</v>
      </c>
      <c r="BD117" s="34">
        <f t="shared" si="25"/>
        <v>-1507.5200000000041</v>
      </c>
      <c r="BE117" s="7">
        <f t="shared" si="34"/>
        <v>4.1675008341675008</v>
      </c>
      <c r="BF117" s="7">
        <f t="shared" si="34"/>
        <v>2.2198437820235364E-2</v>
      </c>
      <c r="BG117" s="7">
        <f t="shared" si="34"/>
        <v>1.702025921731471</v>
      </c>
      <c r="BH117" s="7">
        <f t="shared" si="26"/>
        <v>-6.223985310625112E-3</v>
      </c>
      <c r="BI117" s="36">
        <f t="shared" si="26"/>
        <v>-0.22243952961711402</v>
      </c>
      <c r="BJ117" s="37">
        <f t="shared" si="26"/>
        <v>-4.0412456253929037E-2</v>
      </c>
      <c r="BK117" s="38">
        <f t="shared" si="35"/>
        <v>1</v>
      </c>
      <c r="BL117" s="38">
        <f t="shared" si="35"/>
        <v>0.21183092902018319</v>
      </c>
      <c r="BM117" s="38">
        <f t="shared" si="35"/>
        <v>0.57137915435991593</v>
      </c>
      <c r="BN117" s="38">
        <f t="shared" si="27"/>
        <v>0.3048075169420903</v>
      </c>
      <c r="BO117" s="39">
        <f t="shared" si="27"/>
        <v>0.30260655173780771</v>
      </c>
      <c r="BP117" s="40">
        <f t="shared" si="27"/>
        <v>0.29940210464051209</v>
      </c>
      <c r="BQ117" s="38">
        <f t="shared" si="36"/>
        <v>1</v>
      </c>
      <c r="BR117" s="38">
        <f t="shared" si="36"/>
        <v>0.21082007776429804</v>
      </c>
      <c r="BS117" s="38">
        <f t="shared" si="36"/>
        <v>0.4619398513722579</v>
      </c>
      <c r="BT117" s="38">
        <f t="shared" si="28"/>
        <v>0.3038409530918379</v>
      </c>
      <c r="BU117" s="39">
        <f t="shared" si="28"/>
        <v>0.29983300509063537</v>
      </c>
      <c r="BV117" s="40">
        <f t="shared" si="28"/>
        <v>0.29010277659418354</v>
      </c>
      <c r="BW117" s="38">
        <f t="shared" si="37"/>
        <v>0</v>
      </c>
      <c r="BX117" s="38">
        <f t="shared" si="37"/>
        <v>1.0108512558851535E-3</v>
      </c>
      <c r="BY117" s="38">
        <f t="shared" si="37"/>
        <v>0.10943930298765803</v>
      </c>
      <c r="BZ117" s="38">
        <f t="shared" si="29"/>
        <v>9.6656385025239988E-4</v>
      </c>
      <c r="CA117" s="39">
        <f t="shared" si="29"/>
        <v>2.7735466471723313E-3</v>
      </c>
      <c r="CB117" s="40">
        <f t="shared" si="29"/>
        <v>9.2993280463285477E-3</v>
      </c>
      <c r="CC117" s="2">
        <f t="shared" si="38"/>
        <v>0</v>
      </c>
      <c r="CD117" s="2">
        <f t="shared" si="38"/>
        <v>10.108512558851535</v>
      </c>
      <c r="CE117" s="2">
        <f t="shared" si="38"/>
        <v>1094.3930298765802</v>
      </c>
      <c r="CF117" s="2">
        <f t="shared" si="30"/>
        <v>9.6656385025239988</v>
      </c>
      <c r="CG117" s="29">
        <f t="shared" si="30"/>
        <v>27.735466471723313</v>
      </c>
      <c r="CH117" s="31">
        <f t="shared" si="30"/>
        <v>92.993280463285473</v>
      </c>
    </row>
    <row r="118" spans="1:86" ht="13.5" thickBot="1" x14ac:dyDescent="0.25">
      <c r="A118" t="s">
        <v>46</v>
      </c>
      <c r="B118" t="s">
        <v>46</v>
      </c>
      <c r="C118" t="s">
        <v>70</v>
      </c>
      <c r="D118" t="s">
        <v>70</v>
      </c>
      <c r="E118" t="s">
        <v>67</v>
      </c>
      <c r="F118" s="41">
        <f t="shared" si="43"/>
        <v>46123</v>
      </c>
      <c r="G118" s="61" t="s">
        <v>41</v>
      </c>
      <c r="H118" s="43">
        <v>39.979999999999997</v>
      </c>
      <c r="I118" s="44">
        <v>18355.73</v>
      </c>
      <c r="J118" s="44">
        <v>1220.93</v>
      </c>
      <c r="K118" s="44">
        <v>42918.96</v>
      </c>
      <c r="L118" s="45">
        <v>29795.43</v>
      </c>
      <c r="M118" s="46">
        <f t="shared" si="39"/>
        <v>92331.03</v>
      </c>
      <c r="N118" t="s">
        <v>49</v>
      </c>
      <c r="O118" t="s">
        <v>49</v>
      </c>
      <c r="P118" t="s">
        <v>70</v>
      </c>
      <c r="Q118" t="s">
        <v>70</v>
      </c>
      <c r="R118" t="s">
        <v>67</v>
      </c>
      <c r="S118" s="41">
        <f t="shared" si="44"/>
        <v>45759</v>
      </c>
      <c r="T118" s="61" t="s">
        <v>41</v>
      </c>
      <c r="U118" s="43">
        <v>0</v>
      </c>
      <c r="V118" s="44">
        <v>22880.799999999999</v>
      </c>
      <c r="W118" s="44">
        <v>2613.9</v>
      </c>
      <c r="X118" s="44">
        <v>45236.36</v>
      </c>
      <c r="Y118" s="45">
        <v>39323.75</v>
      </c>
      <c r="Z118" s="47">
        <f t="shared" si="40"/>
        <v>110054.81</v>
      </c>
      <c r="AA118" s="48">
        <f t="shared" si="31"/>
        <v>39.979999999999997</v>
      </c>
      <c r="AB118" s="49">
        <f t="shared" si="31"/>
        <v>-4525.07</v>
      </c>
      <c r="AC118" s="49">
        <f t="shared" si="31"/>
        <v>-1392.97</v>
      </c>
      <c r="AD118" s="49">
        <f t="shared" si="23"/>
        <v>-2317.4000000000015</v>
      </c>
      <c r="AE118" s="50">
        <f t="shared" si="23"/>
        <v>-9528.32</v>
      </c>
      <c r="AF118" s="51">
        <f t="shared" si="23"/>
        <v>-17723.78</v>
      </c>
      <c r="AG118" s="52" t="e">
        <f t="shared" si="32"/>
        <v>#DIV/0!</v>
      </c>
      <c r="AH118" s="53">
        <f t="shared" si="32"/>
        <v>-0.1977671235271494</v>
      </c>
      <c r="AI118" s="53">
        <f t="shared" si="32"/>
        <v>-0.5329086805157045</v>
      </c>
      <c r="AJ118" s="53">
        <f t="shared" si="24"/>
        <v>-5.1228701867259023E-2</v>
      </c>
      <c r="AK118" s="54">
        <f t="shared" si="24"/>
        <v>-0.24230445977303791</v>
      </c>
      <c r="AL118" s="55">
        <f t="shared" si="24"/>
        <v>-0.16104502838176724</v>
      </c>
      <c r="AM118" s="44">
        <v>39.979999999999997</v>
      </c>
      <c r="AN118" s="44">
        <v>3785.67</v>
      </c>
      <c r="AO118" s="44">
        <v>430.06</v>
      </c>
      <c r="AP118" s="44">
        <v>12690.25</v>
      </c>
      <c r="AQ118" s="45">
        <v>9016.23</v>
      </c>
      <c r="AR118" s="47">
        <f t="shared" si="41"/>
        <v>25962.19</v>
      </c>
      <c r="AS118" s="44">
        <v>0</v>
      </c>
      <c r="AT118" s="44">
        <v>4756.3599999999997</v>
      </c>
      <c r="AU118" s="44">
        <v>1286.21</v>
      </c>
      <c r="AV118" s="44">
        <v>14325.3</v>
      </c>
      <c r="AW118" s="45">
        <v>12436.26</v>
      </c>
      <c r="AX118" s="47">
        <f t="shared" si="42"/>
        <v>32804.129999999997</v>
      </c>
      <c r="AY118" s="49">
        <f t="shared" si="33"/>
        <v>39.979999999999997</v>
      </c>
      <c r="AZ118" s="49">
        <f t="shared" si="33"/>
        <v>-970.6899999999996</v>
      </c>
      <c r="BA118" s="49">
        <f t="shared" si="33"/>
        <v>-856.15000000000009</v>
      </c>
      <c r="BB118" s="49">
        <f t="shared" si="25"/>
        <v>-1635.0499999999993</v>
      </c>
      <c r="BC118" s="50">
        <f t="shared" si="25"/>
        <v>-3420.0300000000007</v>
      </c>
      <c r="BD118" s="51">
        <f t="shared" si="25"/>
        <v>-6841.9399999999987</v>
      </c>
      <c r="BE118" s="53" t="e">
        <f t="shared" si="34"/>
        <v>#DIV/0!</v>
      </c>
      <c r="BF118" s="53">
        <f t="shared" si="34"/>
        <v>-0.20408253370224283</v>
      </c>
      <c r="BG118" s="53">
        <f t="shared" si="34"/>
        <v>-0.66563780409108941</v>
      </c>
      <c r="BH118" s="53">
        <f t="shared" si="26"/>
        <v>-0.11413722574745376</v>
      </c>
      <c r="BI118" s="54">
        <f t="shared" si="26"/>
        <v>-0.27500470398656834</v>
      </c>
      <c r="BJ118" s="55">
        <f t="shared" si="26"/>
        <v>-0.20856946975883828</v>
      </c>
      <c r="BK118" s="56">
        <f t="shared" si="35"/>
        <v>1</v>
      </c>
      <c r="BL118" s="56">
        <f t="shared" si="35"/>
        <v>0.20623914167401677</v>
      </c>
      <c r="BM118" s="56">
        <f t="shared" si="35"/>
        <v>0.35223968614089257</v>
      </c>
      <c r="BN118" s="56">
        <f t="shared" si="27"/>
        <v>0.29567934544546282</v>
      </c>
      <c r="BO118" s="57">
        <f t="shared" si="27"/>
        <v>0.30260445981145428</v>
      </c>
      <c r="BP118" s="58">
        <f t="shared" si="27"/>
        <v>0.28118596749110236</v>
      </c>
      <c r="BQ118" s="56">
        <f t="shared" si="36"/>
        <v>0</v>
      </c>
      <c r="BR118" s="56">
        <f t="shared" si="36"/>
        <v>0.20787559875528827</v>
      </c>
      <c r="BS118" s="56">
        <f t="shared" si="36"/>
        <v>0.49206549600214239</v>
      </c>
      <c r="BT118" s="56">
        <f t="shared" si="28"/>
        <v>0.31667667336629207</v>
      </c>
      <c r="BU118" s="57">
        <f t="shared" si="28"/>
        <v>0.31625315490002859</v>
      </c>
      <c r="BV118" s="58">
        <f t="shared" si="28"/>
        <v>0.2980708430644694</v>
      </c>
      <c r="BW118" s="56">
        <f t="shared" si="37"/>
        <v>1</v>
      </c>
      <c r="BX118" s="56">
        <f t="shared" si="37"/>
        <v>-1.6364570812714974E-3</v>
      </c>
      <c r="BY118" s="56">
        <f t="shared" si="37"/>
        <v>-0.13982580986124982</v>
      </c>
      <c r="BZ118" s="56">
        <f t="shared" si="29"/>
        <v>-2.0997327920829256E-2</v>
      </c>
      <c r="CA118" s="57">
        <f t="shared" si="29"/>
        <v>-1.3648695088574303E-2</v>
      </c>
      <c r="CB118" s="58">
        <f t="shared" si="29"/>
        <v>-1.6884875573367042E-2</v>
      </c>
      <c r="CC118" s="44">
        <f t="shared" si="38"/>
        <v>10000</v>
      </c>
      <c r="CD118" s="44">
        <f t="shared" si="38"/>
        <v>-16.364570812714973</v>
      </c>
      <c r="CE118" s="44">
        <f t="shared" si="38"/>
        <v>-1398.2580986124981</v>
      </c>
      <c r="CF118" s="44">
        <f t="shared" si="30"/>
        <v>-209.97327920829255</v>
      </c>
      <c r="CG118" s="45">
        <f t="shared" si="30"/>
        <v>-136.48695088574303</v>
      </c>
      <c r="CH118" s="47">
        <f t="shared" si="30"/>
        <v>-168.84875573367043</v>
      </c>
    </row>
    <row r="119" spans="1:86" x14ac:dyDescent="0.2">
      <c r="A119" t="s">
        <v>46</v>
      </c>
      <c r="B119" t="s">
        <v>46</v>
      </c>
      <c r="C119" t="s">
        <v>70</v>
      </c>
      <c r="D119" t="s">
        <v>70</v>
      </c>
      <c r="E119" t="s">
        <v>68</v>
      </c>
      <c r="F119" s="27">
        <f t="shared" si="43"/>
        <v>46124</v>
      </c>
      <c r="G119" s="60" t="s">
        <v>35</v>
      </c>
      <c r="H119" s="28">
        <v>19.96</v>
      </c>
      <c r="I119" s="2">
        <v>9566.85</v>
      </c>
      <c r="J119" s="2">
        <v>-2351.84</v>
      </c>
      <c r="K119" s="2">
        <v>23869.24</v>
      </c>
      <c r="L119" s="29">
        <v>23718.03</v>
      </c>
      <c r="M119" s="30">
        <f t="shared" si="39"/>
        <v>54822.239999999998</v>
      </c>
      <c r="N119" t="s">
        <v>49</v>
      </c>
      <c r="O119" t="s">
        <v>49</v>
      </c>
      <c r="P119" t="s">
        <v>70</v>
      </c>
      <c r="Q119" t="s">
        <v>70</v>
      </c>
      <c r="R119" t="s">
        <v>68</v>
      </c>
      <c r="S119" s="27">
        <f t="shared" si="44"/>
        <v>45760</v>
      </c>
      <c r="T119" s="60" t="s">
        <v>35</v>
      </c>
      <c r="U119" s="28">
        <v>59.94</v>
      </c>
      <c r="V119" s="2">
        <v>8970.24</v>
      </c>
      <c r="W119" s="2">
        <v>-172.03</v>
      </c>
      <c r="X119" s="2">
        <v>23305.24</v>
      </c>
      <c r="Y119" s="29">
        <v>26159.200000000001</v>
      </c>
      <c r="Z119" s="31">
        <f t="shared" si="40"/>
        <v>58322.59</v>
      </c>
      <c r="AA119" s="32">
        <f t="shared" si="31"/>
        <v>-39.979999999999997</v>
      </c>
      <c r="AB119" s="5">
        <f t="shared" si="31"/>
        <v>596.61000000000058</v>
      </c>
      <c r="AC119" s="5">
        <f t="shared" si="31"/>
        <v>-2179.81</v>
      </c>
      <c r="AD119" s="5">
        <f t="shared" si="23"/>
        <v>564</v>
      </c>
      <c r="AE119" s="33">
        <f t="shared" si="23"/>
        <v>-2441.1700000000019</v>
      </c>
      <c r="AF119" s="34">
        <f t="shared" si="23"/>
        <v>-3500.3499999999985</v>
      </c>
      <c r="AG119" s="35">
        <f t="shared" si="32"/>
        <v>-0.66700033366700029</v>
      </c>
      <c r="AH119" s="7">
        <f t="shared" si="32"/>
        <v>6.6509926155821991E-2</v>
      </c>
      <c r="AI119" s="7">
        <f t="shared" si="32"/>
        <v>12.671103877230715</v>
      </c>
      <c r="AJ119" s="7">
        <f t="shared" si="24"/>
        <v>2.420056605295633E-2</v>
      </c>
      <c r="AK119" s="36">
        <f t="shared" si="24"/>
        <v>-9.3319749839444702E-2</v>
      </c>
      <c r="AL119" s="37">
        <f t="shared" si="24"/>
        <v>-6.0017053426468181E-2</v>
      </c>
      <c r="AM119" s="2">
        <v>19.96</v>
      </c>
      <c r="AN119" s="2">
        <v>1991.63</v>
      </c>
      <c r="AO119" s="2">
        <v>-1759.75</v>
      </c>
      <c r="AP119" s="2">
        <v>7284.35</v>
      </c>
      <c r="AQ119" s="29">
        <v>7084.1</v>
      </c>
      <c r="AR119" s="31">
        <f t="shared" si="41"/>
        <v>14620.29</v>
      </c>
      <c r="AS119" s="2">
        <v>59.94</v>
      </c>
      <c r="AT119" s="2">
        <v>1919.06</v>
      </c>
      <c r="AU119" s="2">
        <v>-98.36</v>
      </c>
      <c r="AV119" s="2">
        <v>7305.92</v>
      </c>
      <c r="AW119" s="29">
        <v>8101.94</v>
      </c>
      <c r="AX119" s="31">
        <f t="shared" si="42"/>
        <v>17288.5</v>
      </c>
      <c r="AY119" s="5">
        <f t="shared" si="33"/>
        <v>-39.979999999999997</v>
      </c>
      <c r="AZ119" s="5">
        <f t="shared" si="33"/>
        <v>72.570000000000164</v>
      </c>
      <c r="BA119" s="5">
        <f t="shared" si="33"/>
        <v>-1661.39</v>
      </c>
      <c r="BB119" s="5">
        <f t="shared" si="25"/>
        <v>-21.569999999999709</v>
      </c>
      <c r="BC119" s="33">
        <f t="shared" si="25"/>
        <v>-1017.8399999999992</v>
      </c>
      <c r="BD119" s="34">
        <f t="shared" si="25"/>
        <v>-2668.2099999999991</v>
      </c>
      <c r="BE119" s="7">
        <f t="shared" si="34"/>
        <v>-0.66700033366700029</v>
      </c>
      <c r="BF119" s="7">
        <f t="shared" si="34"/>
        <v>3.7815388784092296E-2</v>
      </c>
      <c r="BG119" s="7">
        <f t="shared" si="34"/>
        <v>16.890910939406265</v>
      </c>
      <c r="BH119" s="7">
        <f t="shared" si="26"/>
        <v>-2.9524002452804999E-3</v>
      </c>
      <c r="BI119" s="36">
        <f t="shared" si="26"/>
        <v>-0.12562917029748422</v>
      </c>
      <c r="BJ119" s="37">
        <f t="shared" si="26"/>
        <v>-0.15433438412817763</v>
      </c>
      <c r="BK119" s="38">
        <f t="shared" si="35"/>
        <v>1</v>
      </c>
      <c r="BL119" s="38">
        <f t="shared" si="35"/>
        <v>0.20818033103895223</v>
      </c>
      <c r="BM119" s="38">
        <f t="shared" si="35"/>
        <v>0.74824392815837804</v>
      </c>
      <c r="BN119" s="38">
        <f t="shared" si="27"/>
        <v>0.30517729094013885</v>
      </c>
      <c r="BO119" s="39">
        <f t="shared" si="27"/>
        <v>0.29867994938871401</v>
      </c>
      <c r="BP119" s="40">
        <f t="shared" si="27"/>
        <v>0.26668538169910611</v>
      </c>
      <c r="BQ119" s="38">
        <f t="shared" si="36"/>
        <v>1</v>
      </c>
      <c r="BR119" s="38">
        <f t="shared" si="36"/>
        <v>0.21393630493721461</v>
      </c>
      <c r="BS119" s="38">
        <f t="shared" si="36"/>
        <v>0.57176073940591754</v>
      </c>
      <c r="BT119" s="38">
        <f t="shared" si="28"/>
        <v>0.31348829705250836</v>
      </c>
      <c r="BU119" s="39">
        <f t="shared" si="28"/>
        <v>0.30971665800177373</v>
      </c>
      <c r="BV119" s="40">
        <f t="shared" si="28"/>
        <v>0.29642887944448287</v>
      </c>
      <c r="BW119" s="38">
        <f t="shared" si="37"/>
        <v>0</v>
      </c>
      <c r="BX119" s="38">
        <f t="shared" si="37"/>
        <v>-5.7559738982623787E-3</v>
      </c>
      <c r="BY119" s="38">
        <f t="shared" si="37"/>
        <v>0.1764831887524605</v>
      </c>
      <c r="BZ119" s="38">
        <f t="shared" si="29"/>
        <v>-8.3110061123695123E-3</v>
      </c>
      <c r="CA119" s="39">
        <f t="shared" si="29"/>
        <v>-1.103670861305972E-2</v>
      </c>
      <c r="CB119" s="40">
        <f t="shared" si="29"/>
        <v>-2.9743497745376768E-2</v>
      </c>
      <c r="CC119" s="2">
        <f t="shared" si="38"/>
        <v>0</v>
      </c>
      <c r="CD119" s="2">
        <f t="shared" si="38"/>
        <v>-57.559738982623784</v>
      </c>
      <c r="CE119" s="2">
        <f t="shared" si="38"/>
        <v>1764.831887524605</v>
      </c>
      <c r="CF119" s="2">
        <f t="shared" si="30"/>
        <v>-83.110061123695118</v>
      </c>
      <c r="CG119" s="29">
        <f t="shared" si="30"/>
        <v>-110.3670861305972</v>
      </c>
      <c r="CH119" s="31">
        <f t="shared" si="30"/>
        <v>-297.43497745376766</v>
      </c>
    </row>
    <row r="120" spans="1:86" x14ac:dyDescent="0.2">
      <c r="A120" t="s">
        <v>46</v>
      </c>
      <c r="B120" t="s">
        <v>46</v>
      </c>
      <c r="C120" t="s">
        <v>70</v>
      </c>
      <c r="D120" t="s">
        <v>70</v>
      </c>
      <c r="E120" t="s">
        <v>68</v>
      </c>
      <c r="F120" s="27">
        <f t="shared" si="43"/>
        <v>46125</v>
      </c>
      <c r="G120" s="60" t="s">
        <v>36</v>
      </c>
      <c r="H120" s="28">
        <v>4.99</v>
      </c>
      <c r="I120" s="2">
        <v>10399.780000000001</v>
      </c>
      <c r="J120" s="2">
        <v>-76.989999999999995</v>
      </c>
      <c r="K120" s="2">
        <v>26174.6</v>
      </c>
      <c r="L120" s="29">
        <v>22725.81</v>
      </c>
      <c r="M120" s="30">
        <f t="shared" si="39"/>
        <v>59228.19</v>
      </c>
      <c r="N120" t="s">
        <v>49</v>
      </c>
      <c r="O120" t="s">
        <v>49</v>
      </c>
      <c r="P120" t="s">
        <v>70</v>
      </c>
      <c r="Q120" t="s">
        <v>70</v>
      </c>
      <c r="R120" t="s">
        <v>68</v>
      </c>
      <c r="S120" s="27">
        <f t="shared" si="44"/>
        <v>45761</v>
      </c>
      <c r="T120" s="60" t="s">
        <v>36</v>
      </c>
      <c r="U120" s="28">
        <v>69.92</v>
      </c>
      <c r="V120" s="2">
        <v>9916.15</v>
      </c>
      <c r="W120" s="2">
        <v>-629.13</v>
      </c>
      <c r="X120" s="2">
        <v>27661.09</v>
      </c>
      <c r="Y120" s="29">
        <v>20695.53</v>
      </c>
      <c r="Z120" s="31">
        <f t="shared" si="40"/>
        <v>57713.56</v>
      </c>
      <c r="AA120" s="32">
        <f t="shared" si="31"/>
        <v>-64.930000000000007</v>
      </c>
      <c r="AB120" s="5">
        <f t="shared" si="31"/>
        <v>483.63000000000102</v>
      </c>
      <c r="AC120" s="5">
        <f t="shared" si="31"/>
        <v>552.14</v>
      </c>
      <c r="AD120" s="5">
        <f t="shared" si="23"/>
        <v>-1486.4900000000016</v>
      </c>
      <c r="AE120" s="33">
        <f t="shared" si="23"/>
        <v>2030.2800000000025</v>
      </c>
      <c r="AF120" s="34">
        <f t="shared" si="23"/>
        <v>1514.6300000000047</v>
      </c>
      <c r="AG120" s="35">
        <f t="shared" si="32"/>
        <v>-0.92863272311212819</v>
      </c>
      <c r="AH120" s="7">
        <f t="shared" si="32"/>
        <v>4.8771952824432974E-2</v>
      </c>
      <c r="AI120" s="7">
        <f t="shared" si="32"/>
        <v>-0.87762465627135888</v>
      </c>
      <c r="AJ120" s="7">
        <f t="shared" si="24"/>
        <v>-5.373938626424344E-2</v>
      </c>
      <c r="AK120" s="36">
        <f t="shared" si="24"/>
        <v>9.8102343839466907E-2</v>
      </c>
      <c r="AL120" s="37">
        <f t="shared" si="24"/>
        <v>2.624391910670568E-2</v>
      </c>
      <c r="AM120" s="2">
        <v>4.99</v>
      </c>
      <c r="AN120" s="2">
        <v>1821.82</v>
      </c>
      <c r="AO120" s="2">
        <v>83.05</v>
      </c>
      <c r="AP120" s="2">
        <v>7587.89</v>
      </c>
      <c r="AQ120" s="29">
        <v>6743.15</v>
      </c>
      <c r="AR120" s="31">
        <f t="shared" si="41"/>
        <v>16240.9</v>
      </c>
      <c r="AS120" s="2">
        <v>69.92</v>
      </c>
      <c r="AT120" s="2">
        <v>1919.98</v>
      </c>
      <c r="AU120" s="2">
        <v>-185.05</v>
      </c>
      <c r="AV120" s="2">
        <v>8480.35</v>
      </c>
      <c r="AW120" s="29">
        <v>6333.75</v>
      </c>
      <c r="AX120" s="31">
        <f t="shared" si="42"/>
        <v>16618.95</v>
      </c>
      <c r="AY120" s="5">
        <f t="shared" si="33"/>
        <v>-64.930000000000007</v>
      </c>
      <c r="AZ120" s="5">
        <f t="shared" si="33"/>
        <v>-98.160000000000082</v>
      </c>
      <c r="BA120" s="5">
        <f t="shared" si="33"/>
        <v>268.10000000000002</v>
      </c>
      <c r="BB120" s="5">
        <f t="shared" si="25"/>
        <v>-892.46</v>
      </c>
      <c r="BC120" s="33">
        <f t="shared" si="25"/>
        <v>409.39999999999964</v>
      </c>
      <c r="BD120" s="34">
        <f t="shared" si="25"/>
        <v>-378.05000000000109</v>
      </c>
      <c r="BE120" s="7">
        <f t="shared" si="34"/>
        <v>-0.92863272311212819</v>
      </c>
      <c r="BF120" s="7">
        <f t="shared" si="34"/>
        <v>-5.1125532557630853E-2</v>
      </c>
      <c r="BG120" s="7">
        <f t="shared" si="34"/>
        <v>-1.4487976222642529</v>
      </c>
      <c r="BH120" s="7">
        <f t="shared" si="26"/>
        <v>-0.10523858095479549</v>
      </c>
      <c r="BI120" s="36">
        <f t="shared" si="26"/>
        <v>6.463785277284384E-2</v>
      </c>
      <c r="BJ120" s="37">
        <f t="shared" si="26"/>
        <v>-2.2748127890149562E-2</v>
      </c>
      <c r="BK120" s="38">
        <f t="shared" si="35"/>
        <v>1</v>
      </c>
      <c r="BL120" s="38">
        <f t="shared" si="35"/>
        <v>0.17517870570338986</v>
      </c>
      <c r="BM120" s="38">
        <f t="shared" si="35"/>
        <v>-1.0787115209767502</v>
      </c>
      <c r="BN120" s="38">
        <f t="shared" si="27"/>
        <v>0.28989516554216688</v>
      </c>
      <c r="BO120" s="39">
        <f t="shared" si="27"/>
        <v>0.29671769675096288</v>
      </c>
      <c r="BP120" s="40">
        <f t="shared" si="27"/>
        <v>0.27420895354053532</v>
      </c>
      <c r="BQ120" s="38">
        <f t="shared" si="36"/>
        <v>1</v>
      </c>
      <c r="BR120" s="38">
        <f t="shared" si="36"/>
        <v>0.19362151641514097</v>
      </c>
      <c r="BS120" s="38">
        <f t="shared" si="36"/>
        <v>0.29413634701889912</v>
      </c>
      <c r="BT120" s="38">
        <f t="shared" si="28"/>
        <v>0.30658047097927088</v>
      </c>
      <c r="BU120" s="39">
        <f t="shared" si="28"/>
        <v>0.30604434870718461</v>
      </c>
      <c r="BV120" s="40">
        <f t="shared" si="28"/>
        <v>0.2879557247898068</v>
      </c>
      <c r="BW120" s="38">
        <f t="shared" si="37"/>
        <v>0</v>
      </c>
      <c r="BX120" s="38">
        <f t="shared" si="37"/>
        <v>-1.8442810711751106E-2</v>
      </c>
      <c r="BY120" s="38">
        <f t="shared" si="37"/>
        <v>-1.3728478679956493</v>
      </c>
      <c r="BZ120" s="38">
        <f t="shared" si="29"/>
        <v>-1.6685305437104003E-2</v>
      </c>
      <c r="CA120" s="39">
        <f t="shared" si="29"/>
        <v>-9.326651956221732E-3</v>
      </c>
      <c r="CB120" s="40">
        <f t="shared" si="29"/>
        <v>-1.3746771249271483E-2</v>
      </c>
      <c r="CC120" s="2">
        <f t="shared" si="38"/>
        <v>0</v>
      </c>
      <c r="CD120" s="2">
        <f t="shared" si="38"/>
        <v>-184.42810711751108</v>
      </c>
      <c r="CE120" s="2">
        <f t="shared" si="38"/>
        <v>-13728.478679956494</v>
      </c>
      <c r="CF120" s="2">
        <f t="shared" si="30"/>
        <v>-166.85305437104003</v>
      </c>
      <c r="CG120" s="29">
        <f t="shared" si="30"/>
        <v>-93.266519562217326</v>
      </c>
      <c r="CH120" s="31">
        <f t="shared" si="30"/>
        <v>-137.46771249271484</v>
      </c>
    </row>
    <row r="121" spans="1:86" x14ac:dyDescent="0.2">
      <c r="A121" t="s">
        <v>46</v>
      </c>
      <c r="B121" t="s">
        <v>46</v>
      </c>
      <c r="C121" t="s">
        <v>70</v>
      </c>
      <c r="D121" t="s">
        <v>70</v>
      </c>
      <c r="E121" t="s">
        <v>68</v>
      </c>
      <c r="F121" s="27">
        <f t="shared" si="43"/>
        <v>46126</v>
      </c>
      <c r="G121" s="60" t="s">
        <v>37</v>
      </c>
      <c r="H121" s="28">
        <v>24.95</v>
      </c>
      <c r="I121" s="2">
        <v>10386.14</v>
      </c>
      <c r="J121" s="2">
        <v>746.14</v>
      </c>
      <c r="K121" s="2">
        <v>24101.11</v>
      </c>
      <c r="L121" s="29">
        <v>25997.57</v>
      </c>
      <c r="M121" s="30">
        <f t="shared" si="39"/>
        <v>61255.909999999996</v>
      </c>
      <c r="N121" t="s">
        <v>49</v>
      </c>
      <c r="O121" t="s">
        <v>49</v>
      </c>
      <c r="P121" t="s">
        <v>70</v>
      </c>
      <c r="Q121" t="s">
        <v>70</v>
      </c>
      <c r="R121" t="s">
        <v>68</v>
      </c>
      <c r="S121" s="27">
        <f t="shared" si="44"/>
        <v>45762</v>
      </c>
      <c r="T121" s="60" t="s">
        <v>37</v>
      </c>
      <c r="U121" s="28">
        <v>44.94</v>
      </c>
      <c r="V121" s="2">
        <v>11861.53</v>
      </c>
      <c r="W121" s="2">
        <v>266.76</v>
      </c>
      <c r="X121" s="2">
        <v>35864.76</v>
      </c>
      <c r="Y121" s="29">
        <v>33586.629999999997</v>
      </c>
      <c r="Z121" s="31">
        <f t="shared" si="40"/>
        <v>81624.62</v>
      </c>
      <c r="AA121" s="32">
        <f t="shared" si="31"/>
        <v>-19.989999999999998</v>
      </c>
      <c r="AB121" s="5">
        <f t="shared" si="31"/>
        <v>-1475.3900000000012</v>
      </c>
      <c r="AC121" s="5">
        <f t="shared" si="31"/>
        <v>479.38</v>
      </c>
      <c r="AD121" s="5">
        <f t="shared" si="23"/>
        <v>-11763.650000000001</v>
      </c>
      <c r="AE121" s="33">
        <f t="shared" si="23"/>
        <v>-7589.0599999999977</v>
      </c>
      <c r="AF121" s="34">
        <f t="shared" si="23"/>
        <v>-20368.71</v>
      </c>
      <c r="AG121" s="35">
        <f t="shared" si="32"/>
        <v>-0.4448153093012906</v>
      </c>
      <c r="AH121" s="7">
        <f t="shared" si="32"/>
        <v>-0.12438445967763022</v>
      </c>
      <c r="AI121" s="7">
        <f t="shared" si="32"/>
        <v>1.7970460338881391</v>
      </c>
      <c r="AJ121" s="7">
        <f t="shared" si="24"/>
        <v>-0.32800024313560167</v>
      </c>
      <c r="AK121" s="36">
        <f t="shared" si="24"/>
        <v>-0.22595479213008265</v>
      </c>
      <c r="AL121" s="37">
        <f t="shared" si="24"/>
        <v>-0.2495412536070612</v>
      </c>
      <c r="AM121" s="2">
        <v>24.95</v>
      </c>
      <c r="AN121" s="2">
        <v>1942.26</v>
      </c>
      <c r="AO121" s="2">
        <v>270.11</v>
      </c>
      <c r="AP121" s="2">
        <v>7118.2</v>
      </c>
      <c r="AQ121" s="29">
        <v>7823.97</v>
      </c>
      <c r="AR121" s="31">
        <f t="shared" si="41"/>
        <v>17179.490000000002</v>
      </c>
      <c r="AS121" s="2">
        <v>44.94</v>
      </c>
      <c r="AT121" s="2">
        <v>2285.2399999999998</v>
      </c>
      <c r="AU121" s="2">
        <v>69.97</v>
      </c>
      <c r="AV121" s="2">
        <v>11278.48</v>
      </c>
      <c r="AW121" s="29">
        <v>9959.91</v>
      </c>
      <c r="AX121" s="31">
        <f t="shared" si="42"/>
        <v>23638.54</v>
      </c>
      <c r="AY121" s="5">
        <f t="shared" si="33"/>
        <v>-19.989999999999998</v>
      </c>
      <c r="AZ121" s="5">
        <f t="shared" si="33"/>
        <v>-342.97999999999979</v>
      </c>
      <c r="BA121" s="5">
        <f t="shared" si="33"/>
        <v>200.14000000000001</v>
      </c>
      <c r="BB121" s="5">
        <f t="shared" si="25"/>
        <v>-4160.28</v>
      </c>
      <c r="BC121" s="33">
        <f t="shared" si="25"/>
        <v>-2135.9399999999996</v>
      </c>
      <c r="BD121" s="34">
        <f t="shared" si="25"/>
        <v>-6459.0499999999993</v>
      </c>
      <c r="BE121" s="7">
        <f t="shared" si="34"/>
        <v>-0.4448153093012906</v>
      </c>
      <c r="BF121" s="7">
        <f t="shared" si="34"/>
        <v>-0.15008489261521757</v>
      </c>
      <c r="BG121" s="7">
        <f t="shared" si="34"/>
        <v>2.8603687294554812</v>
      </c>
      <c r="BH121" s="7">
        <f t="shared" si="26"/>
        <v>-0.36886885466835956</v>
      </c>
      <c r="BI121" s="36">
        <f t="shared" si="26"/>
        <v>-0.21445374506396139</v>
      </c>
      <c r="BJ121" s="37">
        <f t="shared" si="26"/>
        <v>-0.27324234068601527</v>
      </c>
      <c r="BK121" s="38">
        <f t="shared" si="35"/>
        <v>1</v>
      </c>
      <c r="BL121" s="38">
        <f t="shared" si="35"/>
        <v>0.18700498934156481</v>
      </c>
      <c r="BM121" s="38">
        <f t="shared" si="35"/>
        <v>0.36200981049132874</v>
      </c>
      <c r="BN121" s="38">
        <f t="shared" si="27"/>
        <v>0.29534739271344762</v>
      </c>
      <c r="BO121" s="39">
        <f t="shared" si="27"/>
        <v>0.30095005033162714</v>
      </c>
      <c r="BP121" s="40">
        <f t="shared" si="27"/>
        <v>0.28045440839912433</v>
      </c>
      <c r="BQ121" s="38">
        <f t="shared" si="36"/>
        <v>1</v>
      </c>
      <c r="BR121" s="38">
        <f t="shared" si="36"/>
        <v>0.19265980021127119</v>
      </c>
      <c r="BS121" s="38">
        <f t="shared" si="36"/>
        <v>0.26229569650622281</v>
      </c>
      <c r="BT121" s="38">
        <f t="shared" si="28"/>
        <v>0.3144724793920271</v>
      </c>
      <c r="BU121" s="39">
        <f t="shared" si="28"/>
        <v>0.29654389261441239</v>
      </c>
      <c r="BV121" s="40">
        <f t="shared" si="28"/>
        <v>0.28960061314833691</v>
      </c>
      <c r="BW121" s="38">
        <f t="shared" si="37"/>
        <v>0</v>
      </c>
      <c r="BX121" s="38">
        <f t="shared" si="37"/>
        <v>-5.6548108697063726E-3</v>
      </c>
      <c r="BY121" s="38">
        <f t="shared" si="37"/>
        <v>9.9714113985105934E-2</v>
      </c>
      <c r="BZ121" s="38">
        <f t="shared" si="29"/>
        <v>-1.9125086678579484E-2</v>
      </c>
      <c r="CA121" s="39">
        <f t="shared" si="29"/>
        <v>4.4061577172147537E-3</v>
      </c>
      <c r="CB121" s="40">
        <f t="shared" si="29"/>
        <v>-9.146204749212572E-3</v>
      </c>
      <c r="CC121" s="2">
        <f t="shared" si="38"/>
        <v>0</v>
      </c>
      <c r="CD121" s="2">
        <f t="shared" si="38"/>
        <v>-56.548108697063725</v>
      </c>
      <c r="CE121" s="2">
        <f t="shared" si="38"/>
        <v>997.14113985105939</v>
      </c>
      <c r="CF121" s="2">
        <f t="shared" si="30"/>
        <v>-191.25086678579484</v>
      </c>
      <c r="CG121" s="29">
        <f t="shared" si="30"/>
        <v>44.061577172147537</v>
      </c>
      <c r="CH121" s="31">
        <f t="shared" si="30"/>
        <v>-91.46204749212572</v>
      </c>
    </row>
    <row r="122" spans="1:86" x14ac:dyDescent="0.2">
      <c r="A122" t="s">
        <v>46</v>
      </c>
      <c r="B122" t="s">
        <v>46</v>
      </c>
      <c r="C122" t="s">
        <v>70</v>
      </c>
      <c r="D122" t="s">
        <v>70</v>
      </c>
      <c r="E122" t="s">
        <v>68</v>
      </c>
      <c r="F122" s="27">
        <f t="shared" si="43"/>
        <v>46127</v>
      </c>
      <c r="G122" s="60" t="s">
        <v>38</v>
      </c>
      <c r="H122" s="28">
        <v>104.94</v>
      </c>
      <c r="I122" s="2">
        <v>12799.58</v>
      </c>
      <c r="J122" s="2">
        <v>453.19</v>
      </c>
      <c r="K122" s="2">
        <v>33928.720000000001</v>
      </c>
      <c r="L122" s="29">
        <v>31634.97</v>
      </c>
      <c r="M122" s="30">
        <f t="shared" si="39"/>
        <v>78921.399999999994</v>
      </c>
      <c r="N122" t="s">
        <v>49</v>
      </c>
      <c r="O122" t="s">
        <v>49</v>
      </c>
      <c r="P122" t="s">
        <v>70</v>
      </c>
      <c r="Q122" t="s">
        <v>70</v>
      </c>
      <c r="R122" t="s">
        <v>68</v>
      </c>
      <c r="S122" s="27">
        <f t="shared" si="44"/>
        <v>45763</v>
      </c>
      <c r="T122" s="60" t="s">
        <v>38</v>
      </c>
      <c r="U122" s="28">
        <v>79.900000000000006</v>
      </c>
      <c r="V122" s="2">
        <v>11562.77</v>
      </c>
      <c r="W122" s="2">
        <v>382.23</v>
      </c>
      <c r="X122" s="2">
        <v>32893.74</v>
      </c>
      <c r="Y122" s="29">
        <v>34033.1</v>
      </c>
      <c r="Z122" s="31">
        <f t="shared" si="40"/>
        <v>78951.739999999991</v>
      </c>
      <c r="AA122" s="32">
        <f t="shared" si="31"/>
        <v>25.039999999999992</v>
      </c>
      <c r="AB122" s="5">
        <f t="shared" si="31"/>
        <v>1236.8099999999995</v>
      </c>
      <c r="AC122" s="5">
        <f t="shared" si="31"/>
        <v>70.95999999999998</v>
      </c>
      <c r="AD122" s="5">
        <f t="shared" si="23"/>
        <v>1034.9800000000032</v>
      </c>
      <c r="AE122" s="33">
        <f t="shared" si="23"/>
        <v>-2398.1299999999974</v>
      </c>
      <c r="AF122" s="34">
        <f t="shared" si="23"/>
        <v>-30.339999999996508</v>
      </c>
      <c r="AG122" s="35">
        <f t="shared" si="32"/>
        <v>0.31339173967459311</v>
      </c>
      <c r="AH122" s="7">
        <f t="shared" si="32"/>
        <v>0.10696485357747317</v>
      </c>
      <c r="AI122" s="7">
        <f t="shared" si="32"/>
        <v>0.18564738508228024</v>
      </c>
      <c r="AJ122" s="7">
        <f t="shared" si="24"/>
        <v>3.1464345495525993E-2</v>
      </c>
      <c r="AK122" s="36">
        <f t="shared" si="24"/>
        <v>-7.0464635898581013E-2</v>
      </c>
      <c r="AL122" s="37">
        <f t="shared" si="24"/>
        <v>-3.8428538750376508E-4</v>
      </c>
      <c r="AM122" s="2">
        <v>104.94</v>
      </c>
      <c r="AN122" s="2">
        <v>2474.29</v>
      </c>
      <c r="AO122" s="2">
        <v>89.3</v>
      </c>
      <c r="AP122" s="2">
        <v>10047.370000000001</v>
      </c>
      <c r="AQ122" s="29">
        <v>9599.7999999999993</v>
      </c>
      <c r="AR122" s="31">
        <f t="shared" si="41"/>
        <v>22315.7</v>
      </c>
      <c r="AS122" s="2">
        <v>79.900000000000006</v>
      </c>
      <c r="AT122" s="2">
        <v>2301.14</v>
      </c>
      <c r="AU122" s="2">
        <v>196.54</v>
      </c>
      <c r="AV122" s="2">
        <v>9930.1</v>
      </c>
      <c r="AW122" s="29">
        <v>10265.58</v>
      </c>
      <c r="AX122" s="31">
        <f t="shared" si="42"/>
        <v>22773.260000000002</v>
      </c>
      <c r="AY122" s="5">
        <f t="shared" si="33"/>
        <v>25.039999999999992</v>
      </c>
      <c r="AZ122" s="5">
        <f t="shared" si="33"/>
        <v>173.15000000000009</v>
      </c>
      <c r="BA122" s="5">
        <f t="shared" si="33"/>
        <v>-107.24</v>
      </c>
      <c r="BB122" s="5">
        <f t="shared" si="25"/>
        <v>117.27000000000044</v>
      </c>
      <c r="BC122" s="33">
        <f t="shared" si="25"/>
        <v>-665.78000000000065</v>
      </c>
      <c r="BD122" s="34">
        <f t="shared" si="25"/>
        <v>-457.56000000000131</v>
      </c>
      <c r="BE122" s="7">
        <f t="shared" si="34"/>
        <v>0.31339173967459311</v>
      </c>
      <c r="BF122" s="7">
        <f t="shared" si="34"/>
        <v>7.5245313192591548E-2</v>
      </c>
      <c r="BG122" s="7">
        <f t="shared" si="34"/>
        <v>-0.54563956446524875</v>
      </c>
      <c r="BH122" s="7">
        <f t="shared" si="26"/>
        <v>1.1809548745732715E-2</v>
      </c>
      <c r="BI122" s="36">
        <f t="shared" si="26"/>
        <v>-6.4855565881323865E-2</v>
      </c>
      <c r="BJ122" s="37">
        <f t="shared" si="26"/>
        <v>-2.0091985073722483E-2</v>
      </c>
      <c r="BK122" s="38">
        <f t="shared" si="35"/>
        <v>1</v>
      </c>
      <c r="BL122" s="38">
        <f t="shared" si="35"/>
        <v>0.19331024924255327</v>
      </c>
      <c r="BM122" s="38">
        <f t="shared" si="35"/>
        <v>0.19704759593106644</v>
      </c>
      <c r="BN122" s="38">
        <f t="shared" si="27"/>
        <v>0.29613171378112702</v>
      </c>
      <c r="BO122" s="39">
        <f t="shared" si="27"/>
        <v>0.30345532175311052</v>
      </c>
      <c r="BP122" s="40">
        <f t="shared" si="27"/>
        <v>0.28275854204309608</v>
      </c>
      <c r="BQ122" s="38">
        <f t="shared" si="36"/>
        <v>1</v>
      </c>
      <c r="BR122" s="38">
        <f t="shared" si="36"/>
        <v>0.19901286629414922</v>
      </c>
      <c r="BS122" s="38">
        <f t="shared" si="36"/>
        <v>0.51419302514193022</v>
      </c>
      <c r="BT122" s="38">
        <f t="shared" si="28"/>
        <v>0.30188418829844221</v>
      </c>
      <c r="BU122" s="39">
        <f t="shared" si="28"/>
        <v>0.30163517281705166</v>
      </c>
      <c r="BV122" s="40">
        <f t="shared" si="28"/>
        <v>0.28844532115441668</v>
      </c>
      <c r="BW122" s="38">
        <f t="shared" si="37"/>
        <v>0</v>
      </c>
      <c r="BX122" s="38">
        <f t="shared" si="37"/>
        <v>-5.7026170515959429E-3</v>
      </c>
      <c r="BY122" s="38">
        <f t="shared" si="37"/>
        <v>-0.31714542921086375</v>
      </c>
      <c r="BZ122" s="38">
        <f t="shared" si="29"/>
        <v>-5.7524745173151981E-3</v>
      </c>
      <c r="CA122" s="39">
        <f t="shared" si="29"/>
        <v>1.820148936058863E-3</v>
      </c>
      <c r="CB122" s="40">
        <f t="shared" si="29"/>
        <v>-5.6867791113205945E-3</v>
      </c>
      <c r="CC122" s="2">
        <f t="shared" si="38"/>
        <v>0</v>
      </c>
      <c r="CD122" s="2">
        <f t="shared" si="38"/>
        <v>-57.026170515959429</v>
      </c>
      <c r="CE122" s="2">
        <f t="shared" si="38"/>
        <v>-3171.4542921086377</v>
      </c>
      <c r="CF122" s="2">
        <f t="shared" si="30"/>
        <v>-57.524745173151985</v>
      </c>
      <c r="CG122" s="29">
        <f t="shared" si="30"/>
        <v>18.201489360588631</v>
      </c>
      <c r="CH122" s="31">
        <f t="shared" si="30"/>
        <v>-56.867791113205946</v>
      </c>
    </row>
    <row r="123" spans="1:86" x14ac:dyDescent="0.2">
      <c r="A123" t="s">
        <v>46</v>
      </c>
      <c r="B123" t="s">
        <v>46</v>
      </c>
      <c r="C123" t="s">
        <v>70</v>
      </c>
      <c r="D123" t="s">
        <v>70</v>
      </c>
      <c r="E123" t="s">
        <v>68</v>
      </c>
      <c r="F123" s="27">
        <f t="shared" si="43"/>
        <v>46128</v>
      </c>
      <c r="G123" s="60" t="s">
        <v>39</v>
      </c>
      <c r="H123" s="28">
        <v>83.76</v>
      </c>
      <c r="I123" s="2">
        <v>17506.54</v>
      </c>
      <c r="J123" s="2">
        <v>2272.21</v>
      </c>
      <c r="K123" s="2">
        <v>42295.14</v>
      </c>
      <c r="L123" s="29">
        <v>43994.9</v>
      </c>
      <c r="M123" s="30">
        <f t="shared" si="39"/>
        <v>106152.54999999999</v>
      </c>
      <c r="N123" t="s">
        <v>49</v>
      </c>
      <c r="O123" t="s">
        <v>49</v>
      </c>
      <c r="P123" t="s">
        <v>70</v>
      </c>
      <c r="Q123" t="s">
        <v>70</v>
      </c>
      <c r="R123" t="s">
        <v>68</v>
      </c>
      <c r="S123" s="27">
        <f t="shared" si="44"/>
        <v>45764</v>
      </c>
      <c r="T123" s="60" t="s">
        <v>39</v>
      </c>
      <c r="U123" s="28">
        <v>143.46</v>
      </c>
      <c r="V123" s="2">
        <v>15951.24</v>
      </c>
      <c r="W123" s="2">
        <v>454.59</v>
      </c>
      <c r="X123" s="2">
        <v>46045.85</v>
      </c>
      <c r="Y123" s="29">
        <v>39304.550000000003</v>
      </c>
      <c r="Z123" s="31">
        <f t="shared" si="40"/>
        <v>101899.69</v>
      </c>
      <c r="AA123" s="32">
        <f t="shared" si="31"/>
        <v>-59.7</v>
      </c>
      <c r="AB123" s="5">
        <f t="shared" si="31"/>
        <v>1555.3000000000011</v>
      </c>
      <c r="AC123" s="5">
        <f t="shared" si="31"/>
        <v>1817.6200000000001</v>
      </c>
      <c r="AD123" s="5">
        <f t="shared" si="23"/>
        <v>-3750.7099999999991</v>
      </c>
      <c r="AE123" s="33">
        <f t="shared" si="23"/>
        <v>4690.3499999999985</v>
      </c>
      <c r="AF123" s="34">
        <f t="shared" si="23"/>
        <v>4252.859999999986</v>
      </c>
      <c r="AG123" s="35">
        <f t="shared" si="32"/>
        <v>-0.41614387285654536</v>
      </c>
      <c r="AH123" s="7">
        <f t="shared" si="32"/>
        <v>9.7503391585857968E-2</v>
      </c>
      <c r="AI123" s="7">
        <f t="shared" si="32"/>
        <v>3.9983721595283668</v>
      </c>
      <c r="AJ123" s="7">
        <f t="shared" si="24"/>
        <v>-8.1455983546834282E-2</v>
      </c>
      <c r="AK123" s="36">
        <f t="shared" si="24"/>
        <v>0.11933351227784056</v>
      </c>
      <c r="AL123" s="37">
        <f t="shared" si="24"/>
        <v>4.1735750128385922E-2</v>
      </c>
      <c r="AM123" s="2">
        <v>83.76</v>
      </c>
      <c r="AN123" s="2">
        <v>3408.55</v>
      </c>
      <c r="AO123" s="2">
        <v>1135.1300000000001</v>
      </c>
      <c r="AP123" s="2">
        <v>12454.74</v>
      </c>
      <c r="AQ123" s="29">
        <v>12937.85</v>
      </c>
      <c r="AR123" s="31">
        <f t="shared" si="41"/>
        <v>30020.03</v>
      </c>
      <c r="AS123" s="2">
        <v>143.46</v>
      </c>
      <c r="AT123" s="2">
        <v>3291.71</v>
      </c>
      <c r="AU123" s="2">
        <v>177.82</v>
      </c>
      <c r="AV123" s="2">
        <v>14343.82</v>
      </c>
      <c r="AW123" s="29">
        <v>12436.53</v>
      </c>
      <c r="AX123" s="31">
        <f t="shared" si="42"/>
        <v>30393.340000000004</v>
      </c>
      <c r="AY123" s="5">
        <f t="shared" si="33"/>
        <v>-59.7</v>
      </c>
      <c r="AZ123" s="5">
        <f t="shared" si="33"/>
        <v>116.84000000000015</v>
      </c>
      <c r="BA123" s="5">
        <f t="shared" si="33"/>
        <v>957.31000000000017</v>
      </c>
      <c r="BB123" s="5">
        <f t="shared" si="25"/>
        <v>-1889.08</v>
      </c>
      <c r="BC123" s="33">
        <f t="shared" si="25"/>
        <v>501.31999999999971</v>
      </c>
      <c r="BD123" s="34">
        <f t="shared" si="25"/>
        <v>-373.31000000000495</v>
      </c>
      <c r="BE123" s="7">
        <f t="shared" si="34"/>
        <v>-0.41614387285654536</v>
      </c>
      <c r="BF123" s="7">
        <f t="shared" si="34"/>
        <v>3.5495228923568642E-2</v>
      </c>
      <c r="BG123" s="7">
        <f t="shared" si="34"/>
        <v>5.3835901473400076</v>
      </c>
      <c r="BH123" s="7">
        <f t="shared" si="26"/>
        <v>-0.13169992373021971</v>
      </c>
      <c r="BI123" s="36">
        <f t="shared" si="26"/>
        <v>4.0310279475062549E-2</v>
      </c>
      <c r="BJ123" s="37">
        <f t="shared" si="26"/>
        <v>-1.2282625075098851E-2</v>
      </c>
      <c r="BK123" s="38">
        <f t="shared" si="35"/>
        <v>1</v>
      </c>
      <c r="BL123" s="38">
        <f t="shared" si="35"/>
        <v>0.19470152297370011</v>
      </c>
      <c r="BM123" s="38">
        <f t="shared" si="35"/>
        <v>0.499570902337372</v>
      </c>
      <c r="BN123" s="38">
        <f t="shared" si="27"/>
        <v>0.29447213084056467</v>
      </c>
      <c r="BO123" s="39">
        <f t="shared" si="27"/>
        <v>0.29407613155161166</v>
      </c>
      <c r="BP123" s="40">
        <f t="shared" si="27"/>
        <v>0.28280083709717763</v>
      </c>
      <c r="BQ123" s="38">
        <f t="shared" si="36"/>
        <v>1</v>
      </c>
      <c r="BR123" s="38">
        <f t="shared" si="36"/>
        <v>0.20636075941431514</v>
      </c>
      <c r="BS123" s="38">
        <f t="shared" si="36"/>
        <v>0.39116566576475503</v>
      </c>
      <c r="BT123" s="38">
        <f t="shared" si="28"/>
        <v>0.31151167803395963</v>
      </c>
      <c r="BU123" s="39">
        <f t="shared" si="28"/>
        <v>0.31641451180588503</v>
      </c>
      <c r="BV123" s="40">
        <f t="shared" si="28"/>
        <v>0.29826724693666884</v>
      </c>
      <c r="BW123" s="38">
        <f t="shared" si="37"/>
        <v>0</v>
      </c>
      <c r="BX123" s="38">
        <f t="shared" si="37"/>
        <v>-1.1659236440615034E-2</v>
      </c>
      <c r="BY123" s="38">
        <f t="shared" si="37"/>
        <v>0.10840523657261697</v>
      </c>
      <c r="BZ123" s="38">
        <f t="shared" si="29"/>
        <v>-1.7039547193394955E-2</v>
      </c>
      <c r="CA123" s="39">
        <f t="shared" si="29"/>
        <v>-2.2338380254273371E-2</v>
      </c>
      <c r="CB123" s="40">
        <f t="shared" si="29"/>
        <v>-1.5466409839491213E-2</v>
      </c>
      <c r="CC123" s="2">
        <f t="shared" si="38"/>
        <v>0</v>
      </c>
      <c r="CD123" s="2">
        <f t="shared" si="38"/>
        <v>-116.59236440615034</v>
      </c>
      <c r="CE123" s="2">
        <f t="shared" si="38"/>
        <v>1084.0523657261697</v>
      </c>
      <c r="CF123" s="2">
        <f t="shared" si="30"/>
        <v>-170.39547193394955</v>
      </c>
      <c r="CG123" s="29">
        <f t="shared" si="30"/>
        <v>-223.38380254273372</v>
      </c>
      <c r="CH123" s="31">
        <f t="shared" si="30"/>
        <v>-154.66409839491212</v>
      </c>
    </row>
    <row r="124" spans="1:86" x14ac:dyDescent="0.2">
      <c r="A124" t="s">
        <v>46</v>
      </c>
      <c r="B124" t="s">
        <v>46</v>
      </c>
      <c r="C124" t="s">
        <v>70</v>
      </c>
      <c r="D124" t="s">
        <v>70</v>
      </c>
      <c r="E124" t="s">
        <v>68</v>
      </c>
      <c r="F124" s="27">
        <f t="shared" si="43"/>
        <v>46129</v>
      </c>
      <c r="G124" s="60" t="s">
        <v>40</v>
      </c>
      <c r="H124" s="28">
        <v>56.73</v>
      </c>
      <c r="I124" s="2">
        <v>20283.259999999998</v>
      </c>
      <c r="J124" s="2">
        <v>2568.9</v>
      </c>
      <c r="K124" s="2">
        <v>48050.34</v>
      </c>
      <c r="L124" s="29">
        <v>34493.74</v>
      </c>
      <c r="M124" s="30">
        <f t="shared" si="39"/>
        <v>105452.97</v>
      </c>
      <c r="N124" t="s">
        <v>49</v>
      </c>
      <c r="O124" t="s">
        <v>49</v>
      </c>
      <c r="P124" t="s">
        <v>70</v>
      </c>
      <c r="Q124" t="s">
        <v>70</v>
      </c>
      <c r="R124" t="s">
        <v>68</v>
      </c>
      <c r="S124" s="27">
        <f t="shared" si="44"/>
        <v>45765</v>
      </c>
      <c r="T124" s="60" t="s">
        <v>40</v>
      </c>
      <c r="U124" s="28">
        <v>64.900000000000006</v>
      </c>
      <c r="V124" s="2">
        <v>20620.3</v>
      </c>
      <c r="W124" s="2">
        <v>1142.71</v>
      </c>
      <c r="X124" s="2">
        <v>49689.46</v>
      </c>
      <c r="Y124" s="29">
        <v>47488.75</v>
      </c>
      <c r="Z124" s="31">
        <f t="shared" si="40"/>
        <v>119006.12</v>
      </c>
      <c r="AA124" s="32">
        <f t="shared" si="31"/>
        <v>-8.1700000000000088</v>
      </c>
      <c r="AB124" s="5">
        <f t="shared" si="31"/>
        <v>-337.04000000000087</v>
      </c>
      <c r="AC124" s="5">
        <f t="shared" si="31"/>
        <v>1426.19</v>
      </c>
      <c r="AD124" s="5">
        <f t="shared" si="23"/>
        <v>-1639.1200000000026</v>
      </c>
      <c r="AE124" s="33">
        <f t="shared" si="23"/>
        <v>-12995.010000000002</v>
      </c>
      <c r="AF124" s="34">
        <f t="shared" si="23"/>
        <v>-13553.149999999994</v>
      </c>
      <c r="AG124" s="35">
        <f t="shared" si="32"/>
        <v>-0.12588597842835145</v>
      </c>
      <c r="AH124" s="7">
        <f t="shared" si="32"/>
        <v>-1.6345058025344E-2</v>
      </c>
      <c r="AI124" s="7">
        <f t="shared" si="32"/>
        <v>1.248076939906013</v>
      </c>
      <c r="AJ124" s="7">
        <f t="shared" si="24"/>
        <v>-3.2987277382366453E-2</v>
      </c>
      <c r="AK124" s="36">
        <f t="shared" si="24"/>
        <v>-0.27364396830828358</v>
      </c>
      <c r="AL124" s="37">
        <f t="shared" si="24"/>
        <v>-0.11388615980421843</v>
      </c>
      <c r="AM124" s="2">
        <v>56.73</v>
      </c>
      <c r="AN124" s="2">
        <v>4304.16</v>
      </c>
      <c r="AO124" s="2">
        <v>1415.71</v>
      </c>
      <c r="AP124" s="2">
        <v>14372.76</v>
      </c>
      <c r="AQ124" s="29">
        <v>10362.81</v>
      </c>
      <c r="AR124" s="31">
        <f t="shared" si="41"/>
        <v>30512.17</v>
      </c>
      <c r="AS124" s="2">
        <v>64.900000000000006</v>
      </c>
      <c r="AT124" s="2">
        <v>4319.74</v>
      </c>
      <c r="AU124" s="2">
        <v>486.39</v>
      </c>
      <c r="AV124" s="2">
        <v>15110.97</v>
      </c>
      <c r="AW124" s="29">
        <v>14549.88</v>
      </c>
      <c r="AX124" s="31">
        <f t="shared" si="42"/>
        <v>34531.879999999997</v>
      </c>
      <c r="AY124" s="5">
        <f t="shared" si="33"/>
        <v>-8.1700000000000088</v>
      </c>
      <c r="AZ124" s="5">
        <f t="shared" si="33"/>
        <v>-15.579999999999927</v>
      </c>
      <c r="BA124" s="5">
        <f t="shared" si="33"/>
        <v>929.32</v>
      </c>
      <c r="BB124" s="5">
        <f t="shared" si="25"/>
        <v>-738.20999999999913</v>
      </c>
      <c r="BC124" s="33">
        <f t="shared" si="25"/>
        <v>-4187.07</v>
      </c>
      <c r="BD124" s="34">
        <f t="shared" si="25"/>
        <v>-4019.7099999999991</v>
      </c>
      <c r="BE124" s="7">
        <f t="shared" si="34"/>
        <v>-0.12588597842835145</v>
      </c>
      <c r="BF124" s="7">
        <f t="shared" si="34"/>
        <v>-3.606698551301682E-3</v>
      </c>
      <c r="BG124" s="7">
        <f t="shared" si="34"/>
        <v>1.9106478340426409</v>
      </c>
      <c r="BH124" s="7">
        <f t="shared" si="26"/>
        <v>-4.8852588549907726E-2</v>
      </c>
      <c r="BI124" s="36">
        <f t="shared" si="26"/>
        <v>-0.28777350741037039</v>
      </c>
      <c r="BJ124" s="37">
        <f t="shared" si="26"/>
        <v>-0.11640576765585886</v>
      </c>
      <c r="BK124" s="38">
        <f t="shared" si="35"/>
        <v>1</v>
      </c>
      <c r="BL124" s="38">
        <f t="shared" si="35"/>
        <v>0.21220257493124872</v>
      </c>
      <c r="BM124" s="38">
        <f t="shared" si="35"/>
        <v>0.55109579975865153</v>
      </c>
      <c r="BN124" s="38">
        <f t="shared" si="27"/>
        <v>0.29911879915938161</v>
      </c>
      <c r="BO124" s="39">
        <f t="shared" si="27"/>
        <v>0.30042581639451099</v>
      </c>
      <c r="BP124" s="40">
        <f t="shared" si="27"/>
        <v>0.28934386580102955</v>
      </c>
      <c r="BQ124" s="38">
        <f t="shared" si="36"/>
        <v>1</v>
      </c>
      <c r="BR124" s="38">
        <f t="shared" si="36"/>
        <v>0.20948967764775489</v>
      </c>
      <c r="BS124" s="38">
        <f t="shared" si="36"/>
        <v>0.42564605192918586</v>
      </c>
      <c r="BT124" s="38">
        <f t="shared" si="28"/>
        <v>0.30410815492863075</v>
      </c>
      <c r="BU124" s="39">
        <f t="shared" si="28"/>
        <v>0.30638582822247373</v>
      </c>
      <c r="BV124" s="40">
        <f t="shared" si="28"/>
        <v>0.29016894257202908</v>
      </c>
      <c r="BW124" s="38">
        <f t="shared" si="37"/>
        <v>0</v>
      </c>
      <c r="BX124" s="38">
        <f t="shared" si="37"/>
        <v>2.7128972834938314E-3</v>
      </c>
      <c r="BY124" s="38">
        <f t="shared" si="37"/>
        <v>0.12544974782946566</v>
      </c>
      <c r="BZ124" s="38">
        <f t="shared" si="29"/>
        <v>-4.9893557692491375E-3</v>
      </c>
      <c r="CA124" s="39">
        <f t="shared" si="29"/>
        <v>-5.9600118279627412E-3</v>
      </c>
      <c r="CB124" s="40">
        <f t="shared" si="29"/>
        <v>-8.2507677099952215E-4</v>
      </c>
      <c r="CC124" s="2">
        <f t="shared" si="38"/>
        <v>0</v>
      </c>
      <c r="CD124" s="2">
        <f t="shared" si="38"/>
        <v>27.128972834938313</v>
      </c>
      <c r="CE124" s="2">
        <f t="shared" si="38"/>
        <v>1254.4974782946567</v>
      </c>
      <c r="CF124" s="2">
        <f t="shared" si="30"/>
        <v>-49.893557692491378</v>
      </c>
      <c r="CG124" s="29">
        <f t="shared" si="30"/>
        <v>-59.600118279627409</v>
      </c>
      <c r="CH124" s="31">
        <f t="shared" si="30"/>
        <v>-8.2507677099952215</v>
      </c>
    </row>
    <row r="125" spans="1:86" ht="13.5" thickBot="1" x14ac:dyDescent="0.25">
      <c r="A125" t="s">
        <v>46</v>
      </c>
      <c r="B125" t="s">
        <v>46</v>
      </c>
      <c r="C125" t="s">
        <v>70</v>
      </c>
      <c r="D125" t="s">
        <v>70</v>
      </c>
      <c r="E125" t="s">
        <v>68</v>
      </c>
      <c r="F125" s="41">
        <f t="shared" si="43"/>
        <v>46130</v>
      </c>
      <c r="G125" s="61" t="s">
        <v>41</v>
      </c>
      <c r="H125" s="43">
        <v>0</v>
      </c>
      <c r="I125" s="44">
        <v>19763.490000000002</v>
      </c>
      <c r="J125" s="44">
        <v>3397.78</v>
      </c>
      <c r="K125" s="44">
        <v>46358.86</v>
      </c>
      <c r="L125" s="45">
        <v>35819.53</v>
      </c>
      <c r="M125" s="46">
        <f t="shared" si="39"/>
        <v>105339.66</v>
      </c>
      <c r="N125" t="s">
        <v>49</v>
      </c>
      <c r="O125" t="s">
        <v>49</v>
      </c>
      <c r="P125" t="s">
        <v>70</v>
      </c>
      <c r="Q125" t="s">
        <v>70</v>
      </c>
      <c r="R125" t="s">
        <v>68</v>
      </c>
      <c r="S125" s="41">
        <f t="shared" si="44"/>
        <v>45766</v>
      </c>
      <c r="T125" s="61" t="s">
        <v>41</v>
      </c>
      <c r="U125" s="43">
        <v>0</v>
      </c>
      <c r="V125" s="44">
        <v>22078.43</v>
      </c>
      <c r="W125" s="44">
        <v>1188.22</v>
      </c>
      <c r="X125" s="44">
        <v>63103.92</v>
      </c>
      <c r="Y125" s="45">
        <v>55905.599999999999</v>
      </c>
      <c r="Z125" s="47">
        <f t="shared" si="40"/>
        <v>142276.17000000001</v>
      </c>
      <c r="AA125" s="48">
        <f t="shared" si="31"/>
        <v>0</v>
      </c>
      <c r="AB125" s="49">
        <f t="shared" si="31"/>
        <v>-2314.9399999999987</v>
      </c>
      <c r="AC125" s="49">
        <f t="shared" si="31"/>
        <v>2209.5600000000004</v>
      </c>
      <c r="AD125" s="49">
        <f t="shared" si="23"/>
        <v>-16745.059999999998</v>
      </c>
      <c r="AE125" s="50">
        <f t="shared" si="23"/>
        <v>-20086.07</v>
      </c>
      <c r="AF125" s="51">
        <f t="shared" si="23"/>
        <v>-36936.510000000009</v>
      </c>
      <c r="AG125" s="52" t="e">
        <f t="shared" si="32"/>
        <v>#DIV/0!</v>
      </c>
      <c r="AH125" s="53">
        <f t="shared" si="32"/>
        <v>-0.10485075252180516</v>
      </c>
      <c r="AI125" s="53">
        <f t="shared" si="32"/>
        <v>1.8595546279308548</v>
      </c>
      <c r="AJ125" s="53">
        <f t="shared" si="24"/>
        <v>-0.26535689066542933</v>
      </c>
      <c r="AK125" s="54">
        <f t="shared" si="24"/>
        <v>-0.35928547408488598</v>
      </c>
      <c r="AL125" s="55">
        <f t="shared" si="24"/>
        <v>-0.25961136007526775</v>
      </c>
      <c r="AM125" s="44">
        <v>0</v>
      </c>
      <c r="AN125" s="44">
        <v>4284.09</v>
      </c>
      <c r="AO125" s="44">
        <v>1911.39</v>
      </c>
      <c r="AP125" s="44">
        <v>13836.63</v>
      </c>
      <c r="AQ125" s="45">
        <v>11041.98</v>
      </c>
      <c r="AR125" s="47">
        <f t="shared" si="41"/>
        <v>31074.09</v>
      </c>
      <c r="AS125" s="44">
        <v>0</v>
      </c>
      <c r="AT125" s="44">
        <v>4506.59</v>
      </c>
      <c r="AU125" s="44">
        <v>528.22</v>
      </c>
      <c r="AV125" s="44">
        <v>21055.63</v>
      </c>
      <c r="AW125" s="45">
        <v>17112.3</v>
      </c>
      <c r="AX125" s="47">
        <f t="shared" si="42"/>
        <v>43202.740000000005</v>
      </c>
      <c r="AY125" s="49">
        <f t="shared" si="33"/>
        <v>0</v>
      </c>
      <c r="AZ125" s="49">
        <f t="shared" si="33"/>
        <v>-222.5</v>
      </c>
      <c r="BA125" s="49">
        <f t="shared" si="33"/>
        <v>1383.17</v>
      </c>
      <c r="BB125" s="49">
        <f t="shared" si="25"/>
        <v>-7219.0000000000018</v>
      </c>
      <c r="BC125" s="50">
        <f t="shared" si="25"/>
        <v>-6070.32</v>
      </c>
      <c r="BD125" s="51">
        <f t="shared" si="25"/>
        <v>-12128.650000000005</v>
      </c>
      <c r="BE125" s="53" t="e">
        <f t="shared" si="34"/>
        <v>#DIV/0!</v>
      </c>
      <c r="BF125" s="53">
        <f t="shared" si="34"/>
        <v>-4.9372141685842287E-2</v>
      </c>
      <c r="BG125" s="53">
        <f t="shared" si="34"/>
        <v>2.6185490893945707</v>
      </c>
      <c r="BH125" s="53">
        <f t="shared" si="26"/>
        <v>-0.34285366906618331</v>
      </c>
      <c r="BI125" s="54">
        <f t="shared" si="26"/>
        <v>-0.35473431391455268</v>
      </c>
      <c r="BJ125" s="55">
        <f t="shared" si="26"/>
        <v>-0.2807379809706515</v>
      </c>
      <c r="BK125" s="56">
        <f t="shared" si="35"/>
        <v>0</v>
      </c>
      <c r="BL125" s="56">
        <f t="shared" si="35"/>
        <v>0.21676788866743676</v>
      </c>
      <c r="BM125" s="56">
        <f t="shared" si="35"/>
        <v>0.56254083548670009</v>
      </c>
      <c r="BN125" s="56">
        <f t="shared" si="27"/>
        <v>0.29846786568953593</v>
      </c>
      <c r="BO125" s="57">
        <f t="shared" si="27"/>
        <v>0.3082670263959354</v>
      </c>
      <c r="BP125" s="58">
        <f t="shared" si="27"/>
        <v>0.29498946550615407</v>
      </c>
      <c r="BQ125" s="56">
        <f t="shared" si="36"/>
        <v>0</v>
      </c>
      <c r="BR125" s="56">
        <f t="shared" si="36"/>
        <v>0.20411732174796848</v>
      </c>
      <c r="BS125" s="56">
        <f t="shared" si="36"/>
        <v>0.44454730605443438</v>
      </c>
      <c r="BT125" s="56">
        <f t="shared" si="28"/>
        <v>0.33366595926211878</v>
      </c>
      <c r="BU125" s="57">
        <f t="shared" si="28"/>
        <v>0.30609277067055896</v>
      </c>
      <c r="BV125" s="58">
        <f t="shared" si="28"/>
        <v>0.30365408346316886</v>
      </c>
      <c r="BW125" s="56">
        <f t="shared" si="37"/>
        <v>0</v>
      </c>
      <c r="BX125" s="56">
        <f t="shared" si="37"/>
        <v>1.2650566919468281E-2</v>
      </c>
      <c r="BY125" s="56">
        <f t="shared" si="37"/>
        <v>0.11799352943226571</v>
      </c>
      <c r="BZ125" s="56">
        <f t="shared" si="29"/>
        <v>-3.5198093572582856E-2</v>
      </c>
      <c r="CA125" s="57">
        <f t="shared" si="29"/>
        <v>2.1742557253764394E-3</v>
      </c>
      <c r="CB125" s="58">
        <f t="shared" si="29"/>
        <v>-8.6646179570147863E-3</v>
      </c>
      <c r="CC125" s="44">
        <f t="shared" si="38"/>
        <v>0</v>
      </c>
      <c r="CD125" s="44">
        <f t="shared" si="38"/>
        <v>126.50566919468281</v>
      </c>
      <c r="CE125" s="44">
        <f t="shared" si="38"/>
        <v>1179.935294322657</v>
      </c>
      <c r="CF125" s="44">
        <f t="shared" si="30"/>
        <v>-351.98093572582854</v>
      </c>
      <c r="CG125" s="45">
        <f t="shared" si="30"/>
        <v>21.742557253764396</v>
      </c>
      <c r="CH125" s="47">
        <f t="shared" si="30"/>
        <v>-86.646179570147865</v>
      </c>
    </row>
    <row r="126" spans="1:86" x14ac:dyDescent="0.2">
      <c r="A126" t="s">
        <v>46</v>
      </c>
      <c r="B126" t="s">
        <v>46</v>
      </c>
      <c r="C126" t="s">
        <v>70</v>
      </c>
      <c r="D126" t="s">
        <v>70</v>
      </c>
      <c r="E126" t="s">
        <v>69</v>
      </c>
      <c r="F126" s="27">
        <f t="shared" si="43"/>
        <v>46131</v>
      </c>
      <c r="G126" s="60" t="s">
        <v>35</v>
      </c>
      <c r="H126" s="28">
        <v>19.96</v>
      </c>
      <c r="I126" s="2">
        <v>9285.89</v>
      </c>
      <c r="J126" s="2">
        <v>-1370.79</v>
      </c>
      <c r="K126" s="2">
        <v>26061.78</v>
      </c>
      <c r="L126" s="29">
        <v>21267.5</v>
      </c>
      <c r="M126" s="30">
        <f t="shared" si="39"/>
        <v>55264.34</v>
      </c>
      <c r="N126" t="s">
        <v>49</v>
      </c>
      <c r="O126" t="s">
        <v>49</v>
      </c>
      <c r="P126" t="s">
        <v>70</v>
      </c>
      <c r="Q126" t="s">
        <v>70</v>
      </c>
      <c r="R126" t="s">
        <v>69</v>
      </c>
      <c r="S126" s="27">
        <f t="shared" si="44"/>
        <v>45767</v>
      </c>
      <c r="T126" s="60" t="s">
        <v>35</v>
      </c>
      <c r="U126" s="28">
        <v>44.94</v>
      </c>
      <c r="V126" s="2">
        <v>8176.17</v>
      </c>
      <c r="W126" s="2">
        <v>601.20000000000005</v>
      </c>
      <c r="X126" s="2">
        <v>17168.04</v>
      </c>
      <c r="Y126" s="29">
        <v>18372.68</v>
      </c>
      <c r="Z126" s="31">
        <f t="shared" si="40"/>
        <v>44363.03</v>
      </c>
      <c r="AA126" s="32">
        <f t="shared" si="31"/>
        <v>-24.979999999999997</v>
      </c>
      <c r="AB126" s="5">
        <f t="shared" si="31"/>
        <v>1109.7199999999993</v>
      </c>
      <c r="AC126" s="5">
        <f t="shared" si="31"/>
        <v>-1971.99</v>
      </c>
      <c r="AD126" s="5">
        <f t="shared" si="23"/>
        <v>8893.739999999998</v>
      </c>
      <c r="AE126" s="33">
        <f t="shared" si="23"/>
        <v>2894.8199999999997</v>
      </c>
      <c r="AF126" s="34">
        <f t="shared" si="23"/>
        <v>10901.309999999998</v>
      </c>
      <c r="AG126" s="35">
        <f t="shared" si="32"/>
        <v>-0.55585224744103245</v>
      </c>
      <c r="AH126" s="7">
        <f t="shared" si="32"/>
        <v>0.13572614072359054</v>
      </c>
      <c r="AI126" s="7">
        <f t="shared" si="32"/>
        <v>-3.2800898203592812</v>
      </c>
      <c r="AJ126" s="7">
        <f t="shared" si="24"/>
        <v>0.51804049850769207</v>
      </c>
      <c r="AK126" s="36">
        <f t="shared" si="24"/>
        <v>0.15756111792073882</v>
      </c>
      <c r="AL126" s="37">
        <f t="shared" si="24"/>
        <v>0.24572960864034757</v>
      </c>
      <c r="AM126" s="2">
        <v>19.96</v>
      </c>
      <c r="AN126" s="2">
        <v>1882.62</v>
      </c>
      <c r="AO126" s="2">
        <v>-951.62</v>
      </c>
      <c r="AP126" s="2">
        <v>7737.87</v>
      </c>
      <c r="AQ126" s="29">
        <v>6385.81</v>
      </c>
      <c r="AR126" s="31">
        <f t="shared" si="41"/>
        <v>15074.64</v>
      </c>
      <c r="AS126" s="2">
        <v>44.94</v>
      </c>
      <c r="AT126" s="2">
        <v>1720.18</v>
      </c>
      <c r="AU126" s="2">
        <v>234.99</v>
      </c>
      <c r="AV126" s="2">
        <v>5236.1099999999997</v>
      </c>
      <c r="AW126" s="29">
        <v>5843.84</v>
      </c>
      <c r="AX126" s="31">
        <f t="shared" si="42"/>
        <v>13080.06</v>
      </c>
      <c r="AY126" s="5">
        <f t="shared" si="33"/>
        <v>-24.979999999999997</v>
      </c>
      <c r="AZ126" s="5">
        <f t="shared" si="33"/>
        <v>162.43999999999983</v>
      </c>
      <c r="BA126" s="5">
        <f t="shared" si="33"/>
        <v>-1186.6100000000001</v>
      </c>
      <c r="BB126" s="5">
        <f t="shared" si="25"/>
        <v>2501.7600000000002</v>
      </c>
      <c r="BC126" s="33">
        <f t="shared" si="25"/>
        <v>541.97000000000025</v>
      </c>
      <c r="BD126" s="34">
        <f t="shared" si="25"/>
        <v>1994.58</v>
      </c>
      <c r="BE126" s="7">
        <f t="shared" si="34"/>
        <v>-0.55585224744103245</v>
      </c>
      <c r="BF126" s="7">
        <f t="shared" si="34"/>
        <v>9.4431978048808748E-2</v>
      </c>
      <c r="BG126" s="7">
        <f t="shared" si="34"/>
        <v>-5.0496191327290525</v>
      </c>
      <c r="BH126" s="7">
        <f t="shared" si="26"/>
        <v>0.47778980961056977</v>
      </c>
      <c r="BI126" s="36">
        <f t="shared" si="26"/>
        <v>9.2742101084218639E-2</v>
      </c>
      <c r="BJ126" s="37">
        <f t="shared" si="26"/>
        <v>0.15249012619208169</v>
      </c>
      <c r="BK126" s="38">
        <f t="shared" si="35"/>
        <v>1</v>
      </c>
      <c r="BL126" s="38">
        <f t="shared" si="35"/>
        <v>0.20273985584580476</v>
      </c>
      <c r="BM126" s="38">
        <f t="shared" si="35"/>
        <v>0.69421282618052371</v>
      </c>
      <c r="BN126" s="38">
        <f t="shared" si="27"/>
        <v>0.2969048929121495</v>
      </c>
      <c r="BO126" s="39">
        <f t="shared" si="27"/>
        <v>0.30026143176207831</v>
      </c>
      <c r="BP126" s="40">
        <f t="shared" si="27"/>
        <v>0.27277336524782525</v>
      </c>
      <c r="BQ126" s="38">
        <f t="shared" si="36"/>
        <v>1</v>
      </c>
      <c r="BR126" s="38">
        <f t="shared" si="36"/>
        <v>0.21038946108018791</v>
      </c>
      <c r="BS126" s="38">
        <f t="shared" si="36"/>
        <v>0.39086826347305387</v>
      </c>
      <c r="BT126" s="38">
        <f t="shared" si="28"/>
        <v>0.30499171716748091</v>
      </c>
      <c r="BU126" s="39">
        <f t="shared" si="28"/>
        <v>0.31807226817209028</v>
      </c>
      <c r="BV126" s="40">
        <f t="shared" si="28"/>
        <v>0.29484144793536421</v>
      </c>
      <c r="BW126" s="38">
        <f t="shared" si="37"/>
        <v>0</v>
      </c>
      <c r="BX126" s="38">
        <f t="shared" si="37"/>
        <v>-7.6496052343831555E-3</v>
      </c>
      <c r="BY126" s="38">
        <f t="shared" si="37"/>
        <v>0.30334456270746984</v>
      </c>
      <c r="BZ126" s="38">
        <f t="shared" si="29"/>
        <v>-8.0868242553314151E-3</v>
      </c>
      <c r="CA126" s="39">
        <f t="shared" si="29"/>
        <v>-1.7810836410011965E-2</v>
      </c>
      <c r="CB126" s="40">
        <f t="shared" si="29"/>
        <v>-2.2068082687538959E-2</v>
      </c>
      <c r="CC126" s="2">
        <f t="shared" si="38"/>
        <v>0</v>
      </c>
      <c r="CD126" s="2">
        <f t="shared" si="38"/>
        <v>-76.496052343831551</v>
      </c>
      <c r="CE126" s="2">
        <f t="shared" si="38"/>
        <v>3033.4456270746982</v>
      </c>
      <c r="CF126" s="2">
        <f t="shared" si="30"/>
        <v>-80.868242553314147</v>
      </c>
      <c r="CG126" s="29">
        <f t="shared" si="30"/>
        <v>-178.10836410011964</v>
      </c>
      <c r="CH126" s="31">
        <f t="shared" si="30"/>
        <v>-220.68082687538958</v>
      </c>
    </row>
    <row r="127" spans="1:86" x14ac:dyDescent="0.2">
      <c r="A127" t="s">
        <v>46</v>
      </c>
      <c r="B127" t="s">
        <v>46</v>
      </c>
      <c r="C127" t="s">
        <v>70</v>
      </c>
      <c r="D127" t="s">
        <v>70</v>
      </c>
      <c r="E127" t="s">
        <v>69</v>
      </c>
      <c r="F127" s="27">
        <f t="shared" si="43"/>
        <v>46132</v>
      </c>
      <c r="G127" s="60" t="s">
        <v>36</v>
      </c>
      <c r="H127" s="28">
        <v>44.94</v>
      </c>
      <c r="I127" s="2">
        <v>11105.69</v>
      </c>
      <c r="J127" s="2">
        <v>58.59</v>
      </c>
      <c r="K127" s="2">
        <v>28883.14</v>
      </c>
      <c r="L127" s="29">
        <v>22221.22</v>
      </c>
      <c r="M127" s="30">
        <f t="shared" si="39"/>
        <v>62313.58</v>
      </c>
      <c r="N127" t="s">
        <v>49</v>
      </c>
      <c r="O127" t="s">
        <v>49</v>
      </c>
      <c r="P127" t="s">
        <v>70</v>
      </c>
      <c r="Q127" t="s">
        <v>70</v>
      </c>
      <c r="R127" t="s">
        <v>69</v>
      </c>
      <c r="S127" s="27">
        <f t="shared" si="44"/>
        <v>45768</v>
      </c>
      <c r="T127" s="60" t="s">
        <v>36</v>
      </c>
      <c r="U127" s="28">
        <v>74.94</v>
      </c>
      <c r="V127" s="2">
        <v>11663.54</v>
      </c>
      <c r="W127" s="2">
        <v>642.09</v>
      </c>
      <c r="X127" s="2">
        <v>29206.13</v>
      </c>
      <c r="Y127" s="29">
        <v>23682.05</v>
      </c>
      <c r="Z127" s="31">
        <f t="shared" si="40"/>
        <v>65268.75</v>
      </c>
      <c r="AA127" s="32">
        <f t="shared" si="31"/>
        <v>-30</v>
      </c>
      <c r="AB127" s="5">
        <f t="shared" si="31"/>
        <v>-557.85000000000036</v>
      </c>
      <c r="AC127" s="5">
        <f t="shared" si="31"/>
        <v>-583.5</v>
      </c>
      <c r="AD127" s="5">
        <f t="shared" si="23"/>
        <v>-322.9900000000016</v>
      </c>
      <c r="AE127" s="33">
        <f t="shared" si="23"/>
        <v>-1460.8299999999981</v>
      </c>
      <c r="AF127" s="34">
        <f t="shared" si="23"/>
        <v>-2955.1699999999983</v>
      </c>
      <c r="AG127" s="35">
        <f t="shared" si="32"/>
        <v>-0.40032025620496398</v>
      </c>
      <c r="AH127" s="7">
        <f t="shared" si="32"/>
        <v>-4.7828532332379388E-2</v>
      </c>
      <c r="AI127" s="7">
        <f t="shared" si="32"/>
        <v>-0.90875110965752459</v>
      </c>
      <c r="AJ127" s="7">
        <f t="shared" si="24"/>
        <v>-1.1058979741581702E-2</v>
      </c>
      <c r="AK127" s="36">
        <f t="shared" si="24"/>
        <v>-6.1685115942243095E-2</v>
      </c>
      <c r="AL127" s="37">
        <f t="shared" si="24"/>
        <v>-4.5276951067700827E-2</v>
      </c>
      <c r="AM127" s="2">
        <v>44.94</v>
      </c>
      <c r="AN127" s="2">
        <v>2147.83</v>
      </c>
      <c r="AO127" s="2">
        <v>-21.02</v>
      </c>
      <c r="AP127" s="2">
        <v>8398.24</v>
      </c>
      <c r="AQ127" s="29">
        <v>6846.14</v>
      </c>
      <c r="AR127" s="31">
        <f t="shared" si="41"/>
        <v>17416.13</v>
      </c>
      <c r="AS127" s="2">
        <v>74.94</v>
      </c>
      <c r="AT127" s="2">
        <v>2409.4899999999998</v>
      </c>
      <c r="AU127" s="2">
        <v>391.92</v>
      </c>
      <c r="AV127" s="2">
        <v>8945.06</v>
      </c>
      <c r="AW127" s="29">
        <v>7571.29</v>
      </c>
      <c r="AX127" s="31">
        <f t="shared" si="42"/>
        <v>19392.7</v>
      </c>
      <c r="AY127" s="5">
        <f t="shared" si="33"/>
        <v>-30</v>
      </c>
      <c r="AZ127" s="5">
        <f t="shared" si="33"/>
        <v>-261.65999999999985</v>
      </c>
      <c r="BA127" s="5">
        <f t="shared" si="33"/>
        <v>-412.94</v>
      </c>
      <c r="BB127" s="5">
        <f t="shared" si="25"/>
        <v>-546.81999999999971</v>
      </c>
      <c r="BC127" s="33">
        <f t="shared" si="25"/>
        <v>-725.14999999999964</v>
      </c>
      <c r="BD127" s="34">
        <f t="shared" si="25"/>
        <v>-1976.5699999999997</v>
      </c>
      <c r="BE127" s="7">
        <f t="shared" si="34"/>
        <v>-0.40032025620496398</v>
      </c>
      <c r="BF127" s="7">
        <f t="shared" si="34"/>
        <v>-0.10859559491842667</v>
      </c>
      <c r="BG127" s="7">
        <f t="shared" si="34"/>
        <v>-1.0536333945703205</v>
      </c>
      <c r="BH127" s="7">
        <f t="shared" si="26"/>
        <v>-6.1130948255238057E-2</v>
      </c>
      <c r="BI127" s="36">
        <f t="shared" si="26"/>
        <v>-9.5776281188542464E-2</v>
      </c>
      <c r="BJ127" s="37">
        <f t="shared" si="26"/>
        <v>-0.10192340416754757</v>
      </c>
      <c r="BK127" s="38">
        <f t="shared" si="35"/>
        <v>1</v>
      </c>
      <c r="BL127" s="38">
        <f t="shared" si="35"/>
        <v>0.19339905940108176</v>
      </c>
      <c r="BM127" s="38">
        <f t="shared" si="35"/>
        <v>-0.35876429424816519</v>
      </c>
      <c r="BN127" s="38">
        <f t="shared" si="27"/>
        <v>0.29076617016016959</v>
      </c>
      <c r="BO127" s="39">
        <f t="shared" si="27"/>
        <v>0.30809019486778855</v>
      </c>
      <c r="BP127" s="40">
        <f t="shared" si="27"/>
        <v>0.27949172555966134</v>
      </c>
      <c r="BQ127" s="38">
        <f t="shared" si="36"/>
        <v>1</v>
      </c>
      <c r="BR127" s="38">
        <f t="shared" si="36"/>
        <v>0.20658307855076585</v>
      </c>
      <c r="BS127" s="38">
        <f t="shared" si="36"/>
        <v>0.61038172218847819</v>
      </c>
      <c r="BT127" s="38">
        <f t="shared" si="28"/>
        <v>0.30627337480179673</v>
      </c>
      <c r="BU127" s="39">
        <f t="shared" si="28"/>
        <v>0.31970585316727229</v>
      </c>
      <c r="BV127" s="40">
        <f t="shared" si="28"/>
        <v>0.29712075074212391</v>
      </c>
      <c r="BW127" s="38">
        <f t="shared" si="37"/>
        <v>0</v>
      </c>
      <c r="BX127" s="38">
        <f t="shared" si="37"/>
        <v>-1.318401914968409E-2</v>
      </c>
      <c r="BY127" s="38">
        <f t="shared" si="37"/>
        <v>-0.96914601643664344</v>
      </c>
      <c r="BZ127" s="38">
        <f t="shared" si="29"/>
        <v>-1.5507204641627137E-2</v>
      </c>
      <c r="CA127" s="39">
        <f t="shared" si="29"/>
        <v>-1.1615658299483744E-2</v>
      </c>
      <c r="CB127" s="40">
        <f t="shared" si="29"/>
        <v>-1.7629025182462565E-2</v>
      </c>
      <c r="CC127" s="2">
        <f t="shared" si="38"/>
        <v>0</v>
      </c>
      <c r="CD127" s="2">
        <f t="shared" si="38"/>
        <v>-131.8401914968409</v>
      </c>
      <c r="CE127" s="2">
        <f t="shared" si="38"/>
        <v>-9691.4601643664337</v>
      </c>
      <c r="CF127" s="2">
        <f t="shared" si="30"/>
        <v>-155.07204641627138</v>
      </c>
      <c r="CG127" s="29">
        <f t="shared" si="30"/>
        <v>-116.15658299483744</v>
      </c>
      <c r="CH127" s="31">
        <f t="shared" si="30"/>
        <v>-176.29025182462564</v>
      </c>
    </row>
    <row r="128" spans="1:86" x14ac:dyDescent="0.2">
      <c r="A128" t="s">
        <v>46</v>
      </c>
      <c r="B128" t="s">
        <v>46</v>
      </c>
      <c r="C128" t="s">
        <v>70</v>
      </c>
      <c r="D128" t="s">
        <v>70</v>
      </c>
      <c r="E128" t="s">
        <v>69</v>
      </c>
      <c r="F128" s="27">
        <f t="shared" si="43"/>
        <v>46133</v>
      </c>
      <c r="G128" s="60" t="s">
        <v>37</v>
      </c>
      <c r="H128" s="28">
        <v>188.4</v>
      </c>
      <c r="I128" s="2">
        <v>11866.55</v>
      </c>
      <c r="J128" s="2">
        <v>211.72</v>
      </c>
      <c r="K128" s="2">
        <v>32054.51</v>
      </c>
      <c r="L128" s="29">
        <v>25051.8</v>
      </c>
      <c r="M128" s="30">
        <f t="shared" si="39"/>
        <v>69372.98</v>
      </c>
      <c r="N128" t="s">
        <v>49</v>
      </c>
      <c r="O128" t="s">
        <v>49</v>
      </c>
      <c r="P128" t="s">
        <v>70</v>
      </c>
      <c r="Q128" t="s">
        <v>70</v>
      </c>
      <c r="R128" t="s">
        <v>69</v>
      </c>
      <c r="S128" s="27">
        <f t="shared" si="44"/>
        <v>45769</v>
      </c>
      <c r="T128" s="60" t="s">
        <v>37</v>
      </c>
      <c r="U128" s="28">
        <v>123.41</v>
      </c>
      <c r="V128" s="2">
        <v>9171.5</v>
      </c>
      <c r="W128" s="2">
        <v>278.42</v>
      </c>
      <c r="X128" s="2">
        <v>27162.2</v>
      </c>
      <c r="Y128" s="29">
        <v>27803.7</v>
      </c>
      <c r="Z128" s="31">
        <f t="shared" si="40"/>
        <v>64539.229999999996</v>
      </c>
      <c r="AA128" s="32">
        <f t="shared" si="31"/>
        <v>64.990000000000009</v>
      </c>
      <c r="AB128" s="5">
        <f t="shared" si="31"/>
        <v>2695.0499999999993</v>
      </c>
      <c r="AC128" s="5">
        <f t="shared" si="31"/>
        <v>-66.700000000000017</v>
      </c>
      <c r="AD128" s="5">
        <f t="shared" si="23"/>
        <v>4892.3099999999977</v>
      </c>
      <c r="AE128" s="33">
        <f t="shared" si="23"/>
        <v>-2751.9000000000015</v>
      </c>
      <c r="AF128" s="34">
        <f t="shared" si="23"/>
        <v>4833.75</v>
      </c>
      <c r="AG128" s="35">
        <f t="shared" si="32"/>
        <v>0.52661858844502074</v>
      </c>
      <c r="AH128" s="7">
        <f t="shared" si="32"/>
        <v>0.2938505151829035</v>
      </c>
      <c r="AI128" s="7">
        <f t="shared" si="32"/>
        <v>-0.23956612312333889</v>
      </c>
      <c r="AJ128" s="7">
        <f t="shared" si="24"/>
        <v>0.18011464461641538</v>
      </c>
      <c r="AK128" s="36">
        <f t="shared" si="24"/>
        <v>-9.8976035563612091E-2</v>
      </c>
      <c r="AL128" s="37">
        <f t="shared" si="24"/>
        <v>7.4896307253743188E-2</v>
      </c>
      <c r="AM128" s="2">
        <v>188.4</v>
      </c>
      <c r="AN128" s="2">
        <v>2314.88</v>
      </c>
      <c r="AO128" s="2">
        <v>-28.21</v>
      </c>
      <c r="AP128" s="2">
        <v>9496.81</v>
      </c>
      <c r="AQ128" s="29">
        <v>7685.84</v>
      </c>
      <c r="AR128" s="31">
        <f t="shared" si="41"/>
        <v>19657.72</v>
      </c>
      <c r="AS128" s="2">
        <v>123.41</v>
      </c>
      <c r="AT128" s="2">
        <v>1824.33</v>
      </c>
      <c r="AU128" s="2">
        <v>102.6</v>
      </c>
      <c r="AV128" s="2">
        <v>8229.07</v>
      </c>
      <c r="AW128" s="29">
        <v>8684.74</v>
      </c>
      <c r="AX128" s="31">
        <f t="shared" si="42"/>
        <v>18964.150000000001</v>
      </c>
      <c r="AY128" s="5">
        <f t="shared" si="33"/>
        <v>64.990000000000009</v>
      </c>
      <c r="AZ128" s="5">
        <f t="shared" si="33"/>
        <v>490.55000000000018</v>
      </c>
      <c r="BA128" s="5">
        <f t="shared" si="33"/>
        <v>-130.81</v>
      </c>
      <c r="BB128" s="5">
        <f t="shared" si="25"/>
        <v>1267.7399999999998</v>
      </c>
      <c r="BC128" s="33">
        <f t="shared" si="25"/>
        <v>-998.89999999999964</v>
      </c>
      <c r="BD128" s="34">
        <f t="shared" si="25"/>
        <v>693.56999999999971</v>
      </c>
      <c r="BE128" s="7">
        <f t="shared" si="34"/>
        <v>0.52661858844502074</v>
      </c>
      <c r="BF128" s="7">
        <f t="shared" si="34"/>
        <v>0.26889323751733524</v>
      </c>
      <c r="BG128" s="7">
        <f t="shared" si="34"/>
        <v>-1.2749512670565304</v>
      </c>
      <c r="BH128" s="7">
        <f t="shared" si="26"/>
        <v>0.15405629068655385</v>
      </c>
      <c r="BI128" s="36">
        <f t="shared" si="26"/>
        <v>-0.11501783588224859</v>
      </c>
      <c r="BJ128" s="37">
        <f t="shared" si="26"/>
        <v>3.6572691104004115E-2</v>
      </c>
      <c r="BK128" s="38">
        <f t="shared" si="35"/>
        <v>1</v>
      </c>
      <c r="BL128" s="38">
        <f t="shared" si="35"/>
        <v>0.19507607518613246</v>
      </c>
      <c r="BM128" s="38">
        <f t="shared" si="35"/>
        <v>-0.13324201775930475</v>
      </c>
      <c r="BN128" s="38">
        <f t="shared" si="27"/>
        <v>0.29627063399190939</v>
      </c>
      <c r="BO128" s="39">
        <f t="shared" si="27"/>
        <v>0.30679791472069873</v>
      </c>
      <c r="BP128" s="40">
        <f t="shared" si="27"/>
        <v>0.28336277322957731</v>
      </c>
      <c r="BQ128" s="38">
        <f t="shared" si="36"/>
        <v>1</v>
      </c>
      <c r="BR128" s="38">
        <f t="shared" si="36"/>
        <v>0.19891293681513383</v>
      </c>
      <c r="BS128" s="38">
        <f t="shared" si="36"/>
        <v>0.3685080094820774</v>
      </c>
      <c r="BT128" s="38">
        <f t="shared" si="28"/>
        <v>0.30296036403531379</v>
      </c>
      <c r="BU128" s="39">
        <f t="shared" si="28"/>
        <v>0.31235914644453794</v>
      </c>
      <c r="BV128" s="40">
        <f t="shared" si="28"/>
        <v>0.29383911149854131</v>
      </c>
      <c r="BW128" s="38">
        <f t="shared" si="37"/>
        <v>0</v>
      </c>
      <c r="BX128" s="38">
        <f t="shared" si="37"/>
        <v>-3.8368616290013757E-3</v>
      </c>
      <c r="BY128" s="38">
        <f t="shared" si="37"/>
        <v>-0.50175002724138218</v>
      </c>
      <c r="BZ128" s="38">
        <f t="shared" si="29"/>
        <v>-6.689730043404396E-3</v>
      </c>
      <c r="CA128" s="39">
        <f t="shared" si="29"/>
        <v>-5.5612317238392106E-3</v>
      </c>
      <c r="CB128" s="40">
        <f t="shared" si="29"/>
        <v>-1.0476338268963992E-2</v>
      </c>
      <c r="CC128" s="2">
        <f t="shared" si="38"/>
        <v>0</v>
      </c>
      <c r="CD128" s="2">
        <f t="shared" si="38"/>
        <v>-38.368616290013755</v>
      </c>
      <c r="CE128" s="2">
        <f t="shared" si="38"/>
        <v>-5017.5002724138221</v>
      </c>
      <c r="CF128" s="2">
        <f t="shared" si="30"/>
        <v>-66.897300434043956</v>
      </c>
      <c r="CG128" s="29">
        <f t="shared" si="30"/>
        <v>-55.612317238392109</v>
      </c>
      <c r="CH128" s="31">
        <f t="shared" si="30"/>
        <v>-104.76338268963991</v>
      </c>
    </row>
    <row r="129" spans="1:86" x14ac:dyDescent="0.2">
      <c r="A129" t="s">
        <v>46</v>
      </c>
      <c r="B129" t="s">
        <v>46</v>
      </c>
      <c r="C129" t="s">
        <v>70</v>
      </c>
      <c r="D129" t="s">
        <v>70</v>
      </c>
      <c r="E129" t="s">
        <v>69</v>
      </c>
      <c r="F129" s="27">
        <f t="shared" si="43"/>
        <v>46134</v>
      </c>
      <c r="G129" s="60" t="s">
        <v>38</v>
      </c>
      <c r="H129" s="28">
        <v>39.950000000000003</v>
      </c>
      <c r="I129" s="2">
        <v>10743.39</v>
      </c>
      <c r="J129" s="2">
        <v>485.45</v>
      </c>
      <c r="K129" s="2">
        <v>27982.85</v>
      </c>
      <c r="L129" s="29">
        <v>30396.14</v>
      </c>
      <c r="M129" s="30">
        <f t="shared" si="39"/>
        <v>69647.78</v>
      </c>
      <c r="N129" t="s">
        <v>49</v>
      </c>
      <c r="O129" t="s">
        <v>49</v>
      </c>
      <c r="P129" t="s">
        <v>70</v>
      </c>
      <c r="Q129" t="s">
        <v>70</v>
      </c>
      <c r="R129" t="s">
        <v>69</v>
      </c>
      <c r="S129" s="27">
        <f t="shared" si="44"/>
        <v>45770</v>
      </c>
      <c r="T129" s="60" t="s">
        <v>38</v>
      </c>
      <c r="U129" s="28">
        <v>-628.55999999999995</v>
      </c>
      <c r="V129" s="2">
        <v>11637.17</v>
      </c>
      <c r="W129" s="2">
        <v>836.49</v>
      </c>
      <c r="X129" s="2">
        <v>34661.660000000003</v>
      </c>
      <c r="Y129" s="29">
        <v>32284.17</v>
      </c>
      <c r="Z129" s="31">
        <f t="shared" si="40"/>
        <v>78790.929999999993</v>
      </c>
      <c r="AA129" s="32">
        <f t="shared" si="31"/>
        <v>668.51</v>
      </c>
      <c r="AB129" s="5">
        <f t="shared" si="31"/>
        <v>-893.78000000000065</v>
      </c>
      <c r="AC129" s="5">
        <f t="shared" si="31"/>
        <v>-351.04</v>
      </c>
      <c r="AD129" s="5">
        <f t="shared" si="31"/>
        <v>-6678.8100000000049</v>
      </c>
      <c r="AE129" s="33">
        <f t="shared" si="31"/>
        <v>-1888.0299999999988</v>
      </c>
      <c r="AF129" s="34">
        <f t="shared" si="31"/>
        <v>-9143.1499999999942</v>
      </c>
      <c r="AG129" s="35">
        <f t="shared" si="32"/>
        <v>-1.0635579737813416</v>
      </c>
      <c r="AH129" s="7">
        <f t="shared" si="32"/>
        <v>-7.6803896479986172E-2</v>
      </c>
      <c r="AI129" s="7">
        <f t="shared" si="32"/>
        <v>-0.41965833422993704</v>
      </c>
      <c r="AJ129" s="7">
        <f t="shared" si="32"/>
        <v>-0.19268580904665283</v>
      </c>
      <c r="AK129" s="36">
        <f t="shared" si="32"/>
        <v>-5.8481602593469149E-2</v>
      </c>
      <c r="AL129" s="37">
        <f t="shared" si="32"/>
        <v>-0.11604317908165311</v>
      </c>
      <c r="AM129" s="2">
        <v>39.950000000000003</v>
      </c>
      <c r="AN129" s="2">
        <v>2088.8000000000002</v>
      </c>
      <c r="AO129" s="2">
        <v>107.96</v>
      </c>
      <c r="AP129" s="2">
        <v>8210.93</v>
      </c>
      <c r="AQ129" s="29">
        <v>8797.57</v>
      </c>
      <c r="AR129" s="31">
        <f t="shared" si="41"/>
        <v>19245.21</v>
      </c>
      <c r="AS129" s="2">
        <v>-628.55999999999995</v>
      </c>
      <c r="AT129" s="2">
        <v>2361.7199999999998</v>
      </c>
      <c r="AU129" s="2">
        <v>338.69</v>
      </c>
      <c r="AV129" s="2">
        <v>10817.62</v>
      </c>
      <c r="AW129" s="29">
        <v>9799.31</v>
      </c>
      <c r="AX129" s="31">
        <f t="shared" si="42"/>
        <v>22688.78</v>
      </c>
      <c r="AY129" s="5">
        <f t="shared" si="33"/>
        <v>668.51</v>
      </c>
      <c r="AZ129" s="5">
        <f t="shared" si="33"/>
        <v>-272.91999999999962</v>
      </c>
      <c r="BA129" s="5">
        <f t="shared" si="33"/>
        <v>-230.73000000000002</v>
      </c>
      <c r="BB129" s="5">
        <f t="shared" si="33"/>
        <v>-2606.6900000000005</v>
      </c>
      <c r="BC129" s="33">
        <f t="shared" si="33"/>
        <v>-1001.7399999999998</v>
      </c>
      <c r="BD129" s="34">
        <f t="shared" si="33"/>
        <v>-3443.5699999999997</v>
      </c>
      <c r="BE129" s="7">
        <f t="shared" si="34"/>
        <v>-1.0635579737813416</v>
      </c>
      <c r="BF129" s="7">
        <f t="shared" si="34"/>
        <v>-0.11555984621377625</v>
      </c>
      <c r="BG129" s="7">
        <f t="shared" si="34"/>
        <v>-0.68124243408426588</v>
      </c>
      <c r="BH129" s="7">
        <f t="shared" si="34"/>
        <v>-0.24096705190235934</v>
      </c>
      <c r="BI129" s="36">
        <f t="shared" si="34"/>
        <v>-0.10222556486119939</v>
      </c>
      <c r="BJ129" s="37">
        <f t="shared" si="34"/>
        <v>-0.15177413682004937</v>
      </c>
      <c r="BK129" s="38">
        <f t="shared" si="35"/>
        <v>1</v>
      </c>
      <c r="BL129" s="38">
        <f t="shared" si="35"/>
        <v>0.19442652645021732</v>
      </c>
      <c r="BM129" s="38">
        <f t="shared" si="35"/>
        <v>0.22239159542692347</v>
      </c>
      <c r="BN129" s="38">
        <f t="shared" si="35"/>
        <v>0.2934272241748071</v>
      </c>
      <c r="BO129" s="39">
        <f t="shared" si="35"/>
        <v>0.28943050005691512</v>
      </c>
      <c r="BP129" s="40">
        <f t="shared" si="35"/>
        <v>0.27632194450418951</v>
      </c>
      <c r="BQ129" s="38">
        <f t="shared" si="36"/>
        <v>1</v>
      </c>
      <c r="BR129" s="38">
        <f t="shared" si="36"/>
        <v>0.20294624895915414</v>
      </c>
      <c r="BS129" s="38">
        <f t="shared" si="36"/>
        <v>0.40489426054107042</v>
      </c>
      <c r="BT129" s="38">
        <f t="shared" si="36"/>
        <v>0.31209180402785092</v>
      </c>
      <c r="BU129" s="39">
        <f t="shared" si="36"/>
        <v>0.3035329698734705</v>
      </c>
      <c r="BV129" s="40">
        <f t="shared" si="36"/>
        <v>0.28796182504762924</v>
      </c>
      <c r="BW129" s="38">
        <f t="shared" si="37"/>
        <v>0</v>
      </c>
      <c r="BX129" s="38">
        <f t="shared" si="37"/>
        <v>-8.5197225089368167E-3</v>
      </c>
      <c r="BY129" s="38">
        <f t="shared" si="37"/>
        <v>-0.18250266511414695</v>
      </c>
      <c r="BZ129" s="38">
        <f t="shared" si="37"/>
        <v>-1.8664579853043817E-2</v>
      </c>
      <c r="CA129" s="39">
        <f t="shared" si="37"/>
        <v>-1.4102469816555385E-2</v>
      </c>
      <c r="CB129" s="40">
        <f t="shared" si="37"/>
        <v>-1.1639880543439729E-2</v>
      </c>
      <c r="CC129" s="2">
        <f t="shared" si="38"/>
        <v>0</v>
      </c>
      <c r="CD129" s="2">
        <f t="shared" si="38"/>
        <v>-85.19722508936816</v>
      </c>
      <c r="CE129" s="2">
        <f t="shared" si="38"/>
        <v>-1825.0266511414695</v>
      </c>
      <c r="CF129" s="2">
        <f t="shared" si="38"/>
        <v>-186.64579853043816</v>
      </c>
      <c r="CG129" s="29">
        <f t="shared" si="38"/>
        <v>-141.02469816555384</v>
      </c>
      <c r="CH129" s="31">
        <f t="shared" si="38"/>
        <v>-116.39880543439729</v>
      </c>
    </row>
    <row r="130" spans="1:86" x14ac:dyDescent="0.2">
      <c r="A130" t="s">
        <v>46</v>
      </c>
      <c r="B130" t="s">
        <v>46</v>
      </c>
      <c r="C130" t="s">
        <v>70</v>
      </c>
      <c r="D130" t="s">
        <v>70</v>
      </c>
      <c r="E130" t="s">
        <v>69</v>
      </c>
      <c r="F130" s="27">
        <f t="shared" si="43"/>
        <v>46135</v>
      </c>
      <c r="G130" s="60" t="s">
        <v>39</v>
      </c>
      <c r="H130" s="28">
        <v>54.92</v>
      </c>
      <c r="I130" s="2">
        <v>14616.68</v>
      </c>
      <c r="J130" s="2">
        <v>788.27</v>
      </c>
      <c r="K130" s="2">
        <v>36898.480000000003</v>
      </c>
      <c r="L130" s="29">
        <v>30046.89</v>
      </c>
      <c r="M130" s="30">
        <f t="shared" si="39"/>
        <v>82405.240000000005</v>
      </c>
      <c r="N130" t="s">
        <v>49</v>
      </c>
      <c r="O130" t="s">
        <v>49</v>
      </c>
      <c r="P130" t="s">
        <v>70</v>
      </c>
      <c r="Q130" t="s">
        <v>70</v>
      </c>
      <c r="R130" t="s">
        <v>69</v>
      </c>
      <c r="S130" s="27">
        <f t="shared" si="44"/>
        <v>45771</v>
      </c>
      <c r="T130" s="60" t="s">
        <v>39</v>
      </c>
      <c r="U130" s="28">
        <v>-630.09</v>
      </c>
      <c r="V130" s="2">
        <v>15373.78</v>
      </c>
      <c r="W130" s="2">
        <v>1001.36</v>
      </c>
      <c r="X130" s="2">
        <v>38161.550000000003</v>
      </c>
      <c r="Y130" s="29">
        <v>36789.99</v>
      </c>
      <c r="Z130" s="31">
        <f t="shared" si="40"/>
        <v>90696.59</v>
      </c>
      <c r="AA130" s="32">
        <f t="shared" ref="AA130:AF172" si="45">+H130-U130</f>
        <v>685.01</v>
      </c>
      <c r="AB130" s="5">
        <f t="shared" si="45"/>
        <v>-757.10000000000036</v>
      </c>
      <c r="AC130" s="5">
        <f t="shared" si="45"/>
        <v>-213.09000000000003</v>
      </c>
      <c r="AD130" s="5">
        <f t="shared" si="45"/>
        <v>-1263.0699999999997</v>
      </c>
      <c r="AE130" s="33">
        <f t="shared" si="45"/>
        <v>-6743.0999999999985</v>
      </c>
      <c r="AF130" s="34">
        <f t="shared" si="45"/>
        <v>-8291.3499999999913</v>
      </c>
      <c r="AG130" s="35">
        <f t="shared" ref="AG130:AL172" si="46">AA130/U130</f>
        <v>-1.0871621514386833</v>
      </c>
      <c r="AH130" s="7">
        <f t="shared" si="46"/>
        <v>-4.9246184087452814E-2</v>
      </c>
      <c r="AI130" s="7">
        <f t="shared" si="46"/>
        <v>-0.2128005911959735</v>
      </c>
      <c r="AJ130" s="7">
        <f t="shared" si="46"/>
        <v>-3.3097974269913032E-2</v>
      </c>
      <c r="AK130" s="36">
        <f t="shared" si="46"/>
        <v>-0.18328626890086133</v>
      </c>
      <c r="AL130" s="37">
        <f t="shared" si="46"/>
        <v>-9.1418541755538901E-2</v>
      </c>
      <c r="AM130" s="2">
        <v>54.92</v>
      </c>
      <c r="AN130" s="2">
        <v>2846.03</v>
      </c>
      <c r="AO130" s="2">
        <v>313.87</v>
      </c>
      <c r="AP130" s="2">
        <v>10809.93</v>
      </c>
      <c r="AQ130" s="29">
        <v>9021.5300000000007</v>
      </c>
      <c r="AR130" s="31">
        <f t="shared" si="41"/>
        <v>23046.28</v>
      </c>
      <c r="AS130" s="2">
        <v>-630.09</v>
      </c>
      <c r="AT130" s="2">
        <v>3056.24</v>
      </c>
      <c r="AU130" s="2">
        <v>427.94</v>
      </c>
      <c r="AV130" s="2">
        <v>11608.08</v>
      </c>
      <c r="AW130" s="29">
        <v>11333.69</v>
      </c>
      <c r="AX130" s="31">
        <f t="shared" si="42"/>
        <v>25795.86</v>
      </c>
      <c r="AY130" s="5">
        <f t="shared" ref="AY130:BD172" si="47">+AM130-AS130</f>
        <v>685.01</v>
      </c>
      <c r="AZ130" s="5">
        <f t="shared" si="47"/>
        <v>-210.20999999999958</v>
      </c>
      <c r="BA130" s="5">
        <f t="shared" si="47"/>
        <v>-114.07</v>
      </c>
      <c r="BB130" s="5">
        <f t="shared" si="47"/>
        <v>-798.14999999999964</v>
      </c>
      <c r="BC130" s="33">
        <f t="shared" si="47"/>
        <v>-2312.16</v>
      </c>
      <c r="BD130" s="34">
        <f t="shared" si="47"/>
        <v>-2749.5800000000017</v>
      </c>
      <c r="BE130" s="7">
        <f t="shared" ref="BE130:BJ172" si="48">AY130/AS130</f>
        <v>-1.0871621514386833</v>
      </c>
      <c r="BF130" s="7">
        <f t="shared" si="48"/>
        <v>-6.8780593147134916E-2</v>
      </c>
      <c r="BG130" s="7">
        <f t="shared" si="48"/>
        <v>-0.26655605926064402</v>
      </c>
      <c r="BH130" s="7">
        <f t="shared" si="48"/>
        <v>-6.8758140881179292E-2</v>
      </c>
      <c r="BI130" s="36">
        <f t="shared" si="48"/>
        <v>-0.20400769740481695</v>
      </c>
      <c r="BJ130" s="37">
        <f t="shared" si="48"/>
        <v>-0.10658997218933587</v>
      </c>
      <c r="BK130" s="38">
        <f t="shared" ref="BK130:BP172" si="49">IFERROR(AM130/H130,0)</f>
        <v>1</v>
      </c>
      <c r="BL130" s="38">
        <f t="shared" si="49"/>
        <v>0.19471111086785783</v>
      </c>
      <c r="BM130" s="38">
        <f t="shared" si="49"/>
        <v>0.39817575196315985</v>
      </c>
      <c r="BN130" s="38">
        <f t="shared" si="49"/>
        <v>0.29296410041822857</v>
      </c>
      <c r="BO130" s="39">
        <f t="shared" si="49"/>
        <v>0.30024837845114755</v>
      </c>
      <c r="BP130" s="40">
        <f t="shared" si="49"/>
        <v>0.27967007923282544</v>
      </c>
      <c r="BQ130" s="38">
        <f t="shared" ref="BQ130:BV172" si="50">IFERROR(AS130/U130,0)</f>
        <v>1</v>
      </c>
      <c r="BR130" s="38">
        <f t="shared" si="50"/>
        <v>0.19879561174935506</v>
      </c>
      <c r="BS130" s="38">
        <f t="shared" si="50"/>
        <v>0.42735879204282173</v>
      </c>
      <c r="BT130" s="38">
        <f t="shared" si="50"/>
        <v>0.30418261312761141</v>
      </c>
      <c r="BU130" s="39">
        <f t="shared" si="50"/>
        <v>0.30806450341519531</v>
      </c>
      <c r="BV130" s="40">
        <f t="shared" si="50"/>
        <v>0.28441929294144358</v>
      </c>
      <c r="BW130" s="38">
        <f t="shared" ref="BW130:CB172" si="51">+BK130-BQ130</f>
        <v>0</v>
      </c>
      <c r="BX130" s="38">
        <f t="shared" si="51"/>
        <v>-4.0845008814972272E-3</v>
      </c>
      <c r="BY130" s="38">
        <f t="shared" si="51"/>
        <v>-2.9183040079661882E-2</v>
      </c>
      <c r="BZ130" s="38">
        <f t="shared" si="51"/>
        <v>-1.1218512709382844E-2</v>
      </c>
      <c r="CA130" s="39">
        <f t="shared" si="51"/>
        <v>-7.8161249640477659E-3</v>
      </c>
      <c r="CB130" s="40">
        <f t="shared" si="51"/>
        <v>-4.7492137086181385E-3</v>
      </c>
      <c r="CC130" s="2">
        <f t="shared" ref="CC130:CH172" si="52">BW130*10000</f>
        <v>0</v>
      </c>
      <c r="CD130" s="2">
        <f t="shared" si="52"/>
        <v>-40.845008814972275</v>
      </c>
      <c r="CE130" s="2">
        <f t="shared" si="52"/>
        <v>-291.83040079661879</v>
      </c>
      <c r="CF130" s="2">
        <f t="shared" si="52"/>
        <v>-112.18512709382844</v>
      </c>
      <c r="CG130" s="29">
        <f t="shared" si="52"/>
        <v>-78.161249640477664</v>
      </c>
      <c r="CH130" s="31">
        <f t="shared" si="52"/>
        <v>-47.492137086181387</v>
      </c>
    </row>
    <row r="131" spans="1:86" x14ac:dyDescent="0.2">
      <c r="A131" t="s">
        <v>46</v>
      </c>
      <c r="B131" t="s">
        <v>46</v>
      </c>
      <c r="C131" t="s">
        <v>70</v>
      </c>
      <c r="D131" t="s">
        <v>70</v>
      </c>
      <c r="E131" t="s">
        <v>69</v>
      </c>
      <c r="F131" s="27">
        <f t="shared" si="43"/>
        <v>46136</v>
      </c>
      <c r="G131" s="60" t="s">
        <v>40</v>
      </c>
      <c r="H131" s="28">
        <v>14.97</v>
      </c>
      <c r="I131" s="2">
        <v>23663.73</v>
      </c>
      <c r="J131" s="2">
        <v>1954.17</v>
      </c>
      <c r="K131" s="2">
        <v>51211.64</v>
      </c>
      <c r="L131" s="29">
        <v>39909.74</v>
      </c>
      <c r="M131" s="30">
        <f t="shared" si="39"/>
        <v>116754.25</v>
      </c>
      <c r="N131" t="s">
        <v>49</v>
      </c>
      <c r="O131" t="s">
        <v>49</v>
      </c>
      <c r="P131" t="s">
        <v>70</v>
      </c>
      <c r="Q131" t="s">
        <v>70</v>
      </c>
      <c r="R131" t="s">
        <v>69</v>
      </c>
      <c r="S131" s="27">
        <f t="shared" si="44"/>
        <v>45772</v>
      </c>
      <c r="T131" s="60" t="s">
        <v>40</v>
      </c>
      <c r="U131" s="28">
        <v>-699.76</v>
      </c>
      <c r="V131" s="2">
        <v>19150.560000000001</v>
      </c>
      <c r="W131" s="2">
        <v>725.5</v>
      </c>
      <c r="X131" s="2">
        <v>50761.84</v>
      </c>
      <c r="Y131" s="29">
        <v>39089.21</v>
      </c>
      <c r="Z131" s="31">
        <f t="shared" si="40"/>
        <v>109027.35</v>
      </c>
      <c r="AA131" s="32">
        <f t="shared" si="45"/>
        <v>714.73</v>
      </c>
      <c r="AB131" s="5">
        <f t="shared" si="45"/>
        <v>4513.1699999999983</v>
      </c>
      <c r="AC131" s="5">
        <f t="shared" si="45"/>
        <v>1228.67</v>
      </c>
      <c r="AD131" s="5">
        <f t="shared" si="45"/>
        <v>449.80000000000291</v>
      </c>
      <c r="AE131" s="33">
        <f t="shared" si="45"/>
        <v>820.52999999999884</v>
      </c>
      <c r="AF131" s="34">
        <f t="shared" si="45"/>
        <v>7726.8999999999942</v>
      </c>
      <c r="AG131" s="35">
        <f t="shared" si="46"/>
        <v>-1.0213930490453871</v>
      </c>
      <c r="AH131" s="7">
        <f t="shared" si="46"/>
        <v>0.23566778203874966</v>
      </c>
      <c r="AI131" s="7">
        <f t="shared" si="46"/>
        <v>1.6935492763611304</v>
      </c>
      <c r="AJ131" s="7">
        <f t="shared" si="46"/>
        <v>8.8609869145799859E-3</v>
      </c>
      <c r="AK131" s="36">
        <f t="shared" si="46"/>
        <v>2.0991214711169624E-2</v>
      </c>
      <c r="AL131" s="37">
        <f t="shared" si="46"/>
        <v>7.087120800423008E-2</v>
      </c>
      <c r="AM131" s="2">
        <v>14.97</v>
      </c>
      <c r="AN131" s="2">
        <v>4687.66</v>
      </c>
      <c r="AO131" s="2">
        <v>857.96</v>
      </c>
      <c r="AP131" s="2">
        <v>15332.68</v>
      </c>
      <c r="AQ131" s="29">
        <v>12361.12</v>
      </c>
      <c r="AR131" s="31">
        <f t="shared" si="41"/>
        <v>33254.39</v>
      </c>
      <c r="AS131" s="2">
        <v>-699.76</v>
      </c>
      <c r="AT131" s="2">
        <v>3983.67</v>
      </c>
      <c r="AU131" s="2">
        <v>217.44</v>
      </c>
      <c r="AV131" s="2">
        <v>15621.95</v>
      </c>
      <c r="AW131" s="29">
        <v>12416.62</v>
      </c>
      <c r="AX131" s="31">
        <f t="shared" si="42"/>
        <v>31539.919999999998</v>
      </c>
      <c r="AY131" s="5">
        <f t="shared" si="47"/>
        <v>714.73</v>
      </c>
      <c r="AZ131" s="5">
        <f t="shared" si="47"/>
        <v>703.98999999999978</v>
      </c>
      <c r="BA131" s="5">
        <f t="shared" si="47"/>
        <v>640.52</v>
      </c>
      <c r="BB131" s="5">
        <f t="shared" si="47"/>
        <v>-289.27000000000044</v>
      </c>
      <c r="BC131" s="33">
        <f t="shared" si="47"/>
        <v>-55.5</v>
      </c>
      <c r="BD131" s="34">
        <f t="shared" si="47"/>
        <v>1714.4700000000012</v>
      </c>
      <c r="BE131" s="7">
        <f t="shared" si="48"/>
        <v>-1.0213930490453871</v>
      </c>
      <c r="BF131" s="7">
        <f t="shared" si="48"/>
        <v>0.17671895513433586</v>
      </c>
      <c r="BG131" s="7">
        <f t="shared" si="48"/>
        <v>2.9457321559970566</v>
      </c>
      <c r="BH131" s="7">
        <f t="shared" si="48"/>
        <v>-1.8516894497806E-2</v>
      </c>
      <c r="BI131" s="36">
        <f t="shared" si="48"/>
        <v>-4.4698154570245365E-3</v>
      </c>
      <c r="BJ131" s="37">
        <f t="shared" si="48"/>
        <v>5.4358730142625641E-2</v>
      </c>
      <c r="BK131" s="38">
        <f t="shared" si="49"/>
        <v>1</v>
      </c>
      <c r="BL131" s="38">
        <f t="shared" si="49"/>
        <v>0.19809472133091444</v>
      </c>
      <c r="BM131" s="38">
        <f t="shared" si="49"/>
        <v>0.43904061570897107</v>
      </c>
      <c r="BN131" s="38">
        <f t="shared" si="49"/>
        <v>0.29939833990866138</v>
      </c>
      <c r="BO131" s="39">
        <f t="shared" si="49"/>
        <v>0.30972689874702269</v>
      </c>
      <c r="BP131" s="40">
        <f t="shared" si="49"/>
        <v>0.28482380727039913</v>
      </c>
      <c r="BQ131" s="38">
        <f t="shared" si="50"/>
        <v>1</v>
      </c>
      <c r="BR131" s="38">
        <f t="shared" si="50"/>
        <v>0.20801846003458907</v>
      </c>
      <c r="BS131" s="38">
        <f t="shared" si="50"/>
        <v>0.29971054445210199</v>
      </c>
      <c r="BT131" s="38">
        <f t="shared" si="50"/>
        <v>0.30774987667901721</v>
      </c>
      <c r="BU131" s="39">
        <f t="shared" si="50"/>
        <v>0.31764827173534593</v>
      </c>
      <c r="BV131" s="40">
        <f t="shared" si="50"/>
        <v>0.28928447770215454</v>
      </c>
      <c r="BW131" s="38">
        <f t="shared" si="51"/>
        <v>0</v>
      </c>
      <c r="BX131" s="38">
        <f t="shared" si="51"/>
        <v>-9.9237387036746338E-3</v>
      </c>
      <c r="BY131" s="38">
        <f t="shared" si="51"/>
        <v>0.13933007125686908</v>
      </c>
      <c r="BZ131" s="38">
        <f t="shared" si="51"/>
        <v>-8.3515367703558274E-3</v>
      </c>
      <c r="CA131" s="39">
        <f t="shared" si="51"/>
        <v>-7.9213729883232387E-3</v>
      </c>
      <c r="CB131" s="40">
        <f t="shared" si="51"/>
        <v>-4.4606704317554091E-3</v>
      </c>
      <c r="CC131" s="2">
        <f t="shared" si="52"/>
        <v>0</v>
      </c>
      <c r="CD131" s="2">
        <f t="shared" si="52"/>
        <v>-99.237387036746341</v>
      </c>
      <c r="CE131" s="2">
        <f t="shared" si="52"/>
        <v>1393.3007125686909</v>
      </c>
      <c r="CF131" s="2">
        <f t="shared" si="52"/>
        <v>-83.515367703558269</v>
      </c>
      <c r="CG131" s="29">
        <f t="shared" si="52"/>
        <v>-79.213729883232389</v>
      </c>
      <c r="CH131" s="31">
        <f t="shared" si="52"/>
        <v>-44.60670431755409</v>
      </c>
    </row>
    <row r="132" spans="1:86" ht="13.5" thickBot="1" x14ac:dyDescent="0.25">
      <c r="A132" t="s">
        <v>46</v>
      </c>
      <c r="B132" t="s">
        <v>46</v>
      </c>
      <c r="C132" t="s">
        <v>70</v>
      </c>
      <c r="D132" t="s">
        <v>70</v>
      </c>
      <c r="E132" t="s">
        <v>69</v>
      </c>
      <c r="F132" s="41">
        <f t="shared" si="43"/>
        <v>46137</v>
      </c>
      <c r="G132" s="61" t="s">
        <v>41</v>
      </c>
      <c r="H132" s="43">
        <v>0</v>
      </c>
      <c r="I132" s="44">
        <v>20118.36</v>
      </c>
      <c r="J132" s="44">
        <v>1760.04</v>
      </c>
      <c r="K132" s="44">
        <v>43302.81</v>
      </c>
      <c r="L132" s="45">
        <v>33098.18</v>
      </c>
      <c r="M132" s="46">
        <f t="shared" si="39"/>
        <v>98279.39</v>
      </c>
      <c r="N132" t="s">
        <v>49</v>
      </c>
      <c r="O132" t="s">
        <v>49</v>
      </c>
      <c r="P132" t="s">
        <v>70</v>
      </c>
      <c r="Q132" t="s">
        <v>70</v>
      </c>
      <c r="R132" t="s">
        <v>69</v>
      </c>
      <c r="S132" s="41">
        <f t="shared" si="44"/>
        <v>45773</v>
      </c>
      <c r="T132" s="61" t="s">
        <v>41</v>
      </c>
      <c r="U132" s="43">
        <v>-530.02</v>
      </c>
      <c r="V132" s="44">
        <v>20390.37</v>
      </c>
      <c r="W132" s="44">
        <v>2759.35</v>
      </c>
      <c r="X132" s="44">
        <v>45530.239999999998</v>
      </c>
      <c r="Y132" s="45">
        <v>33326.019999999997</v>
      </c>
      <c r="Z132" s="47">
        <f t="shared" si="40"/>
        <v>101475.95999999999</v>
      </c>
      <c r="AA132" s="48">
        <f t="shared" si="45"/>
        <v>530.02</v>
      </c>
      <c r="AB132" s="49">
        <f t="shared" si="45"/>
        <v>-272.0099999999984</v>
      </c>
      <c r="AC132" s="49">
        <f t="shared" si="45"/>
        <v>-999.31</v>
      </c>
      <c r="AD132" s="49">
        <f t="shared" si="45"/>
        <v>-2227.4300000000003</v>
      </c>
      <c r="AE132" s="50">
        <f t="shared" si="45"/>
        <v>-227.83999999999651</v>
      </c>
      <c r="AF132" s="51">
        <f t="shared" si="45"/>
        <v>-3196.5699999999924</v>
      </c>
      <c r="AG132" s="52">
        <f t="shared" si="46"/>
        <v>-1</v>
      </c>
      <c r="AH132" s="53">
        <f t="shared" si="46"/>
        <v>-1.3340120851166429E-2</v>
      </c>
      <c r="AI132" s="53">
        <f t="shared" si="46"/>
        <v>-0.36215413050174861</v>
      </c>
      <c r="AJ132" s="53">
        <f t="shared" si="46"/>
        <v>-4.8921991186516925E-2</v>
      </c>
      <c r="AK132" s="54">
        <f t="shared" si="46"/>
        <v>-6.836699971973747E-3</v>
      </c>
      <c r="AL132" s="55">
        <f t="shared" si="46"/>
        <v>-3.1500761362592604E-2</v>
      </c>
      <c r="AM132" s="44">
        <v>0</v>
      </c>
      <c r="AN132" s="44">
        <v>4122.67</v>
      </c>
      <c r="AO132" s="44">
        <v>856.61</v>
      </c>
      <c r="AP132" s="44">
        <v>13145.18</v>
      </c>
      <c r="AQ132" s="45">
        <v>9925.2900000000009</v>
      </c>
      <c r="AR132" s="47">
        <f t="shared" si="41"/>
        <v>28049.75</v>
      </c>
      <c r="AS132" s="44">
        <v>-530.02</v>
      </c>
      <c r="AT132" s="44">
        <v>4257.96</v>
      </c>
      <c r="AU132" s="44">
        <v>1382.76</v>
      </c>
      <c r="AV132" s="44">
        <v>14124.39</v>
      </c>
      <c r="AW132" s="45">
        <v>10751.43</v>
      </c>
      <c r="AX132" s="47">
        <f t="shared" si="42"/>
        <v>29986.52</v>
      </c>
      <c r="AY132" s="49">
        <f t="shared" si="47"/>
        <v>530.02</v>
      </c>
      <c r="AZ132" s="49">
        <f t="shared" si="47"/>
        <v>-135.28999999999996</v>
      </c>
      <c r="BA132" s="49">
        <f t="shared" si="47"/>
        <v>-526.15</v>
      </c>
      <c r="BB132" s="49">
        <f t="shared" si="47"/>
        <v>-979.20999999999913</v>
      </c>
      <c r="BC132" s="50">
        <f t="shared" si="47"/>
        <v>-826.13999999999942</v>
      </c>
      <c r="BD132" s="51">
        <f t="shared" si="47"/>
        <v>-1936.7700000000004</v>
      </c>
      <c r="BE132" s="53">
        <f t="shared" si="48"/>
        <v>-1</v>
      </c>
      <c r="BF132" s="53">
        <f t="shared" si="48"/>
        <v>-3.1773431408467896E-2</v>
      </c>
      <c r="BG132" s="53">
        <f t="shared" si="48"/>
        <v>-0.38050710173855185</v>
      </c>
      <c r="BH132" s="53">
        <f t="shared" si="48"/>
        <v>-6.9327595740417761E-2</v>
      </c>
      <c r="BI132" s="54">
        <f t="shared" si="48"/>
        <v>-7.6840011049692875E-2</v>
      </c>
      <c r="BJ132" s="55">
        <f t="shared" si="48"/>
        <v>-6.4588021551016936E-2</v>
      </c>
      <c r="BK132" s="56">
        <f t="shared" si="49"/>
        <v>0</v>
      </c>
      <c r="BL132" s="56">
        <f t="shared" si="49"/>
        <v>0.20492077883087886</v>
      </c>
      <c r="BM132" s="56">
        <f t="shared" si="49"/>
        <v>0.48669916592804713</v>
      </c>
      <c r="BN132" s="56">
        <f t="shared" si="49"/>
        <v>0.30356413359779655</v>
      </c>
      <c r="BO132" s="57">
        <f t="shared" si="49"/>
        <v>0.29987419247825714</v>
      </c>
      <c r="BP132" s="58">
        <f t="shared" si="49"/>
        <v>0.2854082631160002</v>
      </c>
      <c r="BQ132" s="56">
        <f t="shared" si="50"/>
        <v>1</v>
      </c>
      <c r="BR132" s="56">
        <f t="shared" si="50"/>
        <v>0.20882210572932225</v>
      </c>
      <c r="BS132" s="56">
        <f t="shared" si="50"/>
        <v>0.50111801692427571</v>
      </c>
      <c r="BT132" s="56">
        <f t="shared" si="50"/>
        <v>0.31021997687690644</v>
      </c>
      <c r="BU132" s="57">
        <f t="shared" si="50"/>
        <v>0.32261368144170838</v>
      </c>
      <c r="BV132" s="58">
        <f t="shared" si="50"/>
        <v>0.29550368382816977</v>
      </c>
      <c r="BW132" s="56">
        <f t="shared" si="51"/>
        <v>-1</v>
      </c>
      <c r="BX132" s="56">
        <f t="shared" si="51"/>
        <v>-3.9013268984433858E-3</v>
      </c>
      <c r="BY132" s="56">
        <f t="shared" si="51"/>
        <v>-1.4418850996228583E-2</v>
      </c>
      <c r="BZ132" s="56">
        <f t="shared" si="51"/>
        <v>-6.6558432791098965E-3</v>
      </c>
      <c r="CA132" s="57">
        <f t="shared" si="51"/>
        <v>-2.2739488963451238E-2</v>
      </c>
      <c r="CB132" s="58">
        <f t="shared" si="51"/>
        <v>-1.0095420712169567E-2</v>
      </c>
      <c r="CC132" s="44">
        <f t="shared" si="52"/>
        <v>-10000</v>
      </c>
      <c r="CD132" s="44">
        <f t="shared" si="52"/>
        <v>-39.013268984433857</v>
      </c>
      <c r="CE132" s="44">
        <f t="shared" si="52"/>
        <v>-144.18850996228582</v>
      </c>
      <c r="CF132" s="44">
        <f t="shared" si="52"/>
        <v>-66.558432791098966</v>
      </c>
      <c r="CG132" s="45">
        <f t="shared" si="52"/>
        <v>-227.39488963451237</v>
      </c>
      <c r="CH132" s="47">
        <f t="shared" si="52"/>
        <v>-100.95420712169567</v>
      </c>
    </row>
    <row r="133" spans="1:86" x14ac:dyDescent="0.2">
      <c r="A133" t="s">
        <v>46</v>
      </c>
      <c r="B133" t="s">
        <v>46</v>
      </c>
      <c r="C133" t="s">
        <v>78</v>
      </c>
      <c r="D133" t="s">
        <v>70</v>
      </c>
      <c r="E133" t="s">
        <v>73</v>
      </c>
      <c r="F133" s="27">
        <f t="shared" si="43"/>
        <v>46138</v>
      </c>
      <c r="G133" s="60" t="s">
        <v>35</v>
      </c>
      <c r="H133" s="28">
        <v>14.97</v>
      </c>
      <c r="I133" s="2">
        <v>10106.91</v>
      </c>
      <c r="J133" s="2">
        <v>-476.78</v>
      </c>
      <c r="K133" s="2">
        <v>26374.86</v>
      </c>
      <c r="L133" s="29">
        <v>22887.02</v>
      </c>
      <c r="M133" s="30">
        <f t="shared" si="39"/>
        <v>58906.979999999996</v>
      </c>
      <c r="N133" t="s">
        <v>49</v>
      </c>
      <c r="O133" t="s">
        <v>49</v>
      </c>
      <c r="P133" t="s">
        <v>78</v>
      </c>
      <c r="Q133" t="s">
        <v>70</v>
      </c>
      <c r="R133" t="s">
        <v>73</v>
      </c>
      <c r="S133" s="27">
        <f t="shared" si="44"/>
        <v>45774</v>
      </c>
      <c r="T133" s="60" t="s">
        <v>35</v>
      </c>
      <c r="U133" s="28">
        <v>-295.07</v>
      </c>
      <c r="V133" s="2">
        <v>9880.44</v>
      </c>
      <c r="W133" s="2">
        <v>137.03</v>
      </c>
      <c r="X133" s="2">
        <v>22711.8</v>
      </c>
      <c r="Y133" s="29">
        <v>25323.88</v>
      </c>
      <c r="Z133" s="31">
        <f t="shared" si="40"/>
        <v>57758.080000000002</v>
      </c>
      <c r="AA133" s="32">
        <f t="shared" si="45"/>
        <v>310.04000000000002</v>
      </c>
      <c r="AB133" s="5">
        <f t="shared" si="45"/>
        <v>226.46999999999935</v>
      </c>
      <c r="AC133" s="5">
        <f t="shared" si="45"/>
        <v>-613.80999999999995</v>
      </c>
      <c r="AD133" s="5">
        <f t="shared" si="45"/>
        <v>3663.0600000000013</v>
      </c>
      <c r="AE133" s="33">
        <f t="shared" si="45"/>
        <v>-2436.8600000000006</v>
      </c>
      <c r="AF133" s="34">
        <f t="shared" si="45"/>
        <v>1148.8999999999942</v>
      </c>
      <c r="AG133" s="35">
        <f t="shared" si="46"/>
        <v>-1.0507337242010371</v>
      </c>
      <c r="AH133" s="7">
        <f t="shared" si="46"/>
        <v>2.2921044002088907E-2</v>
      </c>
      <c r="AI133" s="7">
        <f t="shared" si="46"/>
        <v>-4.4793840764796027</v>
      </c>
      <c r="AJ133" s="7">
        <f t="shared" si="46"/>
        <v>0.16128444244841894</v>
      </c>
      <c r="AK133" s="36">
        <f t="shared" si="46"/>
        <v>-9.6227750249961719E-2</v>
      </c>
      <c r="AL133" s="37">
        <f t="shared" si="46"/>
        <v>1.9891589194100532E-2</v>
      </c>
      <c r="AM133" s="2">
        <v>14.97</v>
      </c>
      <c r="AN133" s="2">
        <v>2045.08</v>
      </c>
      <c r="AO133" s="2">
        <v>-463.83</v>
      </c>
      <c r="AP133" s="2">
        <v>8259.5300000000007</v>
      </c>
      <c r="AQ133" s="29">
        <v>7020.88</v>
      </c>
      <c r="AR133" s="31">
        <f t="shared" si="41"/>
        <v>16876.63</v>
      </c>
      <c r="AS133" s="2">
        <v>-295.07</v>
      </c>
      <c r="AT133" s="2">
        <v>2008.31</v>
      </c>
      <c r="AU133" s="2">
        <v>29.29</v>
      </c>
      <c r="AV133" s="2">
        <v>7474.91</v>
      </c>
      <c r="AW133" s="29">
        <v>7578.73</v>
      </c>
      <c r="AX133" s="31">
        <f t="shared" si="42"/>
        <v>16796.169999999998</v>
      </c>
      <c r="AY133" s="5">
        <f t="shared" si="47"/>
        <v>310.04000000000002</v>
      </c>
      <c r="AZ133" s="5">
        <f t="shared" si="47"/>
        <v>36.769999999999982</v>
      </c>
      <c r="BA133" s="5">
        <f t="shared" si="47"/>
        <v>-493.12</v>
      </c>
      <c r="BB133" s="5">
        <f t="shared" si="47"/>
        <v>784.6200000000008</v>
      </c>
      <c r="BC133" s="33">
        <f t="shared" si="47"/>
        <v>-557.84999999999945</v>
      </c>
      <c r="BD133" s="34">
        <f t="shared" si="47"/>
        <v>80.460000000002765</v>
      </c>
      <c r="BE133" s="7">
        <f t="shared" si="48"/>
        <v>-1.0507337242010371</v>
      </c>
      <c r="BF133" s="7">
        <f t="shared" si="48"/>
        <v>1.830892641076327E-2</v>
      </c>
      <c r="BG133" s="7">
        <f t="shared" si="48"/>
        <v>-16.835780129737113</v>
      </c>
      <c r="BH133" s="7">
        <f t="shared" si="48"/>
        <v>0.10496715010615523</v>
      </c>
      <c r="BI133" s="36">
        <f t="shared" si="48"/>
        <v>-7.360731943214753E-2</v>
      </c>
      <c r="BJ133" s="37">
        <f t="shared" si="48"/>
        <v>4.7903778063691175E-3</v>
      </c>
      <c r="BK133" s="38">
        <f t="shared" si="49"/>
        <v>1</v>
      </c>
      <c r="BL133" s="38">
        <f t="shared" si="49"/>
        <v>0.20234473246521439</v>
      </c>
      <c r="BM133" s="38">
        <f t="shared" si="49"/>
        <v>0.97283862578128277</v>
      </c>
      <c r="BN133" s="38">
        <f t="shared" si="49"/>
        <v>0.31315919781185569</v>
      </c>
      <c r="BO133" s="39">
        <f t="shared" si="49"/>
        <v>0.30676252303707519</v>
      </c>
      <c r="BP133" s="40">
        <f t="shared" si="49"/>
        <v>0.28649626920273291</v>
      </c>
      <c r="BQ133" s="38">
        <f t="shared" si="50"/>
        <v>1</v>
      </c>
      <c r="BR133" s="38">
        <f t="shared" si="50"/>
        <v>0.20326119079717095</v>
      </c>
      <c r="BS133" s="38">
        <f t="shared" si="50"/>
        <v>0.21374881412829308</v>
      </c>
      <c r="BT133" s="38">
        <f t="shared" si="50"/>
        <v>0.32912010496746186</v>
      </c>
      <c r="BU133" s="39">
        <f t="shared" si="50"/>
        <v>0.29927207047261317</v>
      </c>
      <c r="BV133" s="40">
        <f t="shared" si="50"/>
        <v>0.29080208344875724</v>
      </c>
      <c r="BW133" s="38">
        <f t="shared" si="51"/>
        <v>0</v>
      </c>
      <c r="BX133" s="38">
        <f t="shared" si="51"/>
        <v>-9.1645833195655446E-4</v>
      </c>
      <c r="BY133" s="38">
        <f t="shared" si="51"/>
        <v>0.75908981165298972</v>
      </c>
      <c r="BZ133" s="38">
        <f t="shared" si="51"/>
        <v>-1.5960907155606163E-2</v>
      </c>
      <c r="CA133" s="39">
        <f t="shared" si="51"/>
        <v>7.4904525644620135E-3</v>
      </c>
      <c r="CB133" s="40">
        <f t="shared" si="51"/>
        <v>-4.3058142460243309E-3</v>
      </c>
      <c r="CC133" s="2">
        <f t="shared" si="52"/>
        <v>0</v>
      </c>
      <c r="CD133" s="2">
        <f t="shared" si="52"/>
        <v>-9.1645833195655442</v>
      </c>
      <c r="CE133" s="2">
        <f t="shared" si="52"/>
        <v>7590.8981165298974</v>
      </c>
      <c r="CF133" s="2">
        <f t="shared" si="52"/>
        <v>-159.60907155606162</v>
      </c>
      <c r="CG133" s="29">
        <f t="shared" si="52"/>
        <v>74.904525644620136</v>
      </c>
      <c r="CH133" s="31">
        <f t="shared" si="52"/>
        <v>-43.05814246024331</v>
      </c>
    </row>
    <row r="134" spans="1:86" x14ac:dyDescent="0.2">
      <c r="A134" t="s">
        <v>46</v>
      </c>
      <c r="B134" t="s">
        <v>46</v>
      </c>
      <c r="C134" t="s">
        <v>78</v>
      </c>
      <c r="D134" t="s">
        <v>70</v>
      </c>
      <c r="E134" t="s">
        <v>73</v>
      </c>
      <c r="F134" s="27">
        <f t="shared" si="43"/>
        <v>46139</v>
      </c>
      <c r="G134" s="60" t="s">
        <v>36</v>
      </c>
      <c r="H134" s="28">
        <v>74.91</v>
      </c>
      <c r="I134" s="2">
        <v>8372.44</v>
      </c>
      <c r="J134" s="2">
        <v>671.92</v>
      </c>
      <c r="K134" s="2">
        <v>24839.75</v>
      </c>
      <c r="L134" s="29">
        <v>23589.38</v>
      </c>
      <c r="M134" s="30">
        <f t="shared" si="39"/>
        <v>57548.400000000009</v>
      </c>
      <c r="N134" t="s">
        <v>49</v>
      </c>
      <c r="O134" t="s">
        <v>49</v>
      </c>
      <c r="P134" t="s">
        <v>78</v>
      </c>
      <c r="Q134" t="s">
        <v>70</v>
      </c>
      <c r="R134" t="s">
        <v>73</v>
      </c>
      <c r="S134" s="27">
        <f t="shared" si="44"/>
        <v>45775</v>
      </c>
      <c r="T134" s="60" t="s">
        <v>36</v>
      </c>
      <c r="U134" s="28">
        <v>-770.05</v>
      </c>
      <c r="V134" s="2">
        <v>8226.49</v>
      </c>
      <c r="W134" s="2">
        <v>52.11</v>
      </c>
      <c r="X134" s="2">
        <v>30474.52</v>
      </c>
      <c r="Y134" s="29">
        <v>28476.720000000001</v>
      </c>
      <c r="Z134" s="31">
        <f t="shared" si="40"/>
        <v>66459.790000000008</v>
      </c>
      <c r="AA134" s="32">
        <f t="shared" si="45"/>
        <v>844.95999999999992</v>
      </c>
      <c r="AB134" s="5">
        <f t="shared" si="45"/>
        <v>145.95000000000073</v>
      </c>
      <c r="AC134" s="5">
        <f t="shared" si="45"/>
        <v>619.80999999999995</v>
      </c>
      <c r="AD134" s="5">
        <f t="shared" si="45"/>
        <v>-5634.77</v>
      </c>
      <c r="AE134" s="33">
        <f t="shared" si="45"/>
        <v>-4887.34</v>
      </c>
      <c r="AF134" s="34">
        <f t="shared" si="45"/>
        <v>-8911.39</v>
      </c>
      <c r="AG134" s="35">
        <f t="shared" si="46"/>
        <v>-1.0972793974417245</v>
      </c>
      <c r="AH134" s="7">
        <f t="shared" si="46"/>
        <v>1.7741466895358864E-2</v>
      </c>
      <c r="AI134" s="7">
        <f t="shared" si="46"/>
        <v>11.894262137785454</v>
      </c>
      <c r="AJ134" s="7">
        <f t="shared" si="46"/>
        <v>-0.1849010255124609</v>
      </c>
      <c r="AK134" s="36">
        <f t="shared" si="46"/>
        <v>-0.17162580521914039</v>
      </c>
      <c r="AL134" s="37">
        <f t="shared" si="46"/>
        <v>-0.13408694189373752</v>
      </c>
      <c r="AM134" s="2">
        <v>74.91</v>
      </c>
      <c r="AN134" s="2">
        <v>1578.8</v>
      </c>
      <c r="AO134" s="2">
        <v>244.95</v>
      </c>
      <c r="AP134" s="2">
        <v>7168.11</v>
      </c>
      <c r="AQ134" s="29">
        <v>7033.52</v>
      </c>
      <c r="AR134" s="31">
        <f t="shared" si="41"/>
        <v>16100.29</v>
      </c>
      <c r="AS134" s="2">
        <v>-770.05</v>
      </c>
      <c r="AT134" s="2">
        <v>1695.74</v>
      </c>
      <c r="AU134" s="2">
        <v>-7.02</v>
      </c>
      <c r="AV134" s="2">
        <v>9368.56</v>
      </c>
      <c r="AW134" s="29">
        <v>8324.65</v>
      </c>
      <c r="AX134" s="31">
        <f t="shared" si="42"/>
        <v>18611.879999999997</v>
      </c>
      <c r="AY134" s="5">
        <f t="shared" si="47"/>
        <v>844.95999999999992</v>
      </c>
      <c r="AZ134" s="5">
        <f t="shared" si="47"/>
        <v>-116.94000000000005</v>
      </c>
      <c r="BA134" s="5">
        <f t="shared" si="47"/>
        <v>251.97</v>
      </c>
      <c r="BB134" s="5">
        <f t="shared" si="47"/>
        <v>-2200.4499999999998</v>
      </c>
      <c r="BC134" s="33">
        <f t="shared" si="47"/>
        <v>-1291.1299999999992</v>
      </c>
      <c r="BD134" s="34">
        <f t="shared" si="47"/>
        <v>-2511.5899999999965</v>
      </c>
      <c r="BE134" s="7">
        <f t="shared" si="48"/>
        <v>-1.0972793974417245</v>
      </c>
      <c r="BF134" s="7">
        <f t="shared" si="48"/>
        <v>-6.8961043556205581E-2</v>
      </c>
      <c r="BG134" s="7">
        <f t="shared" si="48"/>
        <v>-35.893162393162392</v>
      </c>
      <c r="BH134" s="7">
        <f t="shared" si="48"/>
        <v>-0.23487601082770457</v>
      </c>
      <c r="BI134" s="36">
        <f t="shared" si="48"/>
        <v>-0.15509721129416842</v>
      </c>
      <c r="BJ134" s="37">
        <f t="shared" si="48"/>
        <v>-0.13494552941454582</v>
      </c>
      <c r="BK134" s="38">
        <f t="shared" si="49"/>
        <v>1</v>
      </c>
      <c r="BL134" s="38">
        <f t="shared" si="49"/>
        <v>0.18857107366550252</v>
      </c>
      <c r="BM134" s="38">
        <f t="shared" si="49"/>
        <v>0.36455232765805451</v>
      </c>
      <c r="BN134" s="38">
        <f t="shared" si="49"/>
        <v>0.28857416036795858</v>
      </c>
      <c r="BO134" s="39">
        <f t="shared" si="49"/>
        <v>0.29816468258173806</v>
      </c>
      <c r="BP134" s="40">
        <f t="shared" si="49"/>
        <v>0.27976955050010077</v>
      </c>
      <c r="BQ134" s="38">
        <f t="shared" si="50"/>
        <v>1</v>
      </c>
      <c r="BR134" s="38">
        <f t="shared" si="50"/>
        <v>0.20613165517735998</v>
      </c>
      <c r="BS134" s="38">
        <f t="shared" si="50"/>
        <v>-0.13471502590673576</v>
      </c>
      <c r="BT134" s="38">
        <f t="shared" si="50"/>
        <v>0.30742272560814737</v>
      </c>
      <c r="BU134" s="39">
        <f t="shared" si="50"/>
        <v>0.29233177135568983</v>
      </c>
      <c r="BV134" s="40">
        <f t="shared" si="50"/>
        <v>0.28004722855729752</v>
      </c>
      <c r="BW134" s="38">
        <f t="shared" si="51"/>
        <v>0</v>
      </c>
      <c r="BX134" s="38">
        <f t="shared" si="51"/>
        <v>-1.7560581511857465E-2</v>
      </c>
      <c r="BY134" s="38">
        <f t="shared" si="51"/>
        <v>0.49926735356479024</v>
      </c>
      <c r="BZ134" s="38">
        <f t="shared" si="51"/>
        <v>-1.8848565240188797E-2</v>
      </c>
      <c r="CA134" s="39">
        <f t="shared" si="51"/>
        <v>5.8329112260482319E-3</v>
      </c>
      <c r="CB134" s="40">
        <f t="shared" si="51"/>
        <v>-2.7767805719675076E-4</v>
      </c>
      <c r="CC134" s="2">
        <f t="shared" si="52"/>
        <v>0</v>
      </c>
      <c r="CD134" s="2">
        <f t="shared" si="52"/>
        <v>-175.60581511857464</v>
      </c>
      <c r="CE134" s="2">
        <f t="shared" si="52"/>
        <v>4992.6735356479021</v>
      </c>
      <c r="CF134" s="2">
        <f t="shared" si="52"/>
        <v>-188.48565240188796</v>
      </c>
      <c r="CG134" s="29">
        <f t="shared" si="52"/>
        <v>58.329112260482319</v>
      </c>
      <c r="CH134" s="31">
        <f t="shared" si="52"/>
        <v>-2.7767805719675076</v>
      </c>
    </row>
    <row r="135" spans="1:86" x14ac:dyDescent="0.2">
      <c r="A135" t="s">
        <v>46</v>
      </c>
      <c r="B135" t="s">
        <v>46</v>
      </c>
      <c r="C135" t="s">
        <v>78</v>
      </c>
      <c r="D135" t="s">
        <v>70</v>
      </c>
      <c r="E135" t="s">
        <v>73</v>
      </c>
      <c r="F135" s="27">
        <f t="shared" si="43"/>
        <v>46140</v>
      </c>
      <c r="G135" s="60" t="s">
        <v>37</v>
      </c>
      <c r="H135" s="28">
        <v>64.930000000000007</v>
      </c>
      <c r="I135" s="2">
        <v>13034.78</v>
      </c>
      <c r="J135" s="2">
        <v>1064.96</v>
      </c>
      <c r="K135" s="2">
        <v>29818.59</v>
      </c>
      <c r="L135" s="29">
        <v>28335.18</v>
      </c>
      <c r="M135" s="30">
        <f t="shared" ref="M135:M198" si="53">SUM(H135:L135)</f>
        <v>72318.44</v>
      </c>
      <c r="N135" t="s">
        <v>49</v>
      </c>
      <c r="O135" t="s">
        <v>49</v>
      </c>
      <c r="P135" t="s">
        <v>78</v>
      </c>
      <c r="Q135" t="s">
        <v>70</v>
      </c>
      <c r="R135" t="s">
        <v>73</v>
      </c>
      <c r="S135" s="27">
        <f t="shared" si="44"/>
        <v>45776</v>
      </c>
      <c r="T135" s="60" t="s">
        <v>37</v>
      </c>
      <c r="U135" s="28">
        <v>-725.42</v>
      </c>
      <c r="V135" s="2">
        <v>12720.84</v>
      </c>
      <c r="W135" s="2">
        <v>1630.31</v>
      </c>
      <c r="X135" s="2">
        <v>33853.620000000003</v>
      </c>
      <c r="Y135" s="29">
        <v>44558.83</v>
      </c>
      <c r="Z135" s="31">
        <f t="shared" ref="Z135:Z198" si="54">SUM(U135:Y135)</f>
        <v>92038.180000000008</v>
      </c>
      <c r="AA135" s="32">
        <f t="shared" si="45"/>
        <v>790.34999999999991</v>
      </c>
      <c r="AB135" s="5">
        <f t="shared" si="45"/>
        <v>313.94000000000051</v>
      </c>
      <c r="AC135" s="5">
        <f t="shared" si="45"/>
        <v>-565.34999999999991</v>
      </c>
      <c r="AD135" s="5">
        <f t="shared" si="45"/>
        <v>-4035.0300000000025</v>
      </c>
      <c r="AE135" s="33">
        <f t="shared" si="45"/>
        <v>-16223.650000000001</v>
      </c>
      <c r="AF135" s="34">
        <f t="shared" si="45"/>
        <v>-19719.740000000005</v>
      </c>
      <c r="AG135" s="35">
        <f t="shared" si="46"/>
        <v>-1.0895067684927351</v>
      </c>
      <c r="AH135" s="7">
        <f t="shared" si="46"/>
        <v>2.4679187852374568E-2</v>
      </c>
      <c r="AI135" s="7">
        <f t="shared" si="46"/>
        <v>-0.34677453981144685</v>
      </c>
      <c r="AJ135" s="7">
        <f t="shared" si="46"/>
        <v>-0.11919050311310879</v>
      </c>
      <c r="AK135" s="36">
        <f t="shared" si="46"/>
        <v>-0.3640950626396609</v>
      </c>
      <c r="AL135" s="37">
        <f t="shared" si="46"/>
        <v>-0.21425608372525407</v>
      </c>
      <c r="AM135" s="2">
        <v>64.930000000000007</v>
      </c>
      <c r="AN135" s="2">
        <v>2549.44</v>
      </c>
      <c r="AO135" s="2">
        <v>394.53</v>
      </c>
      <c r="AP135" s="2">
        <v>8584.2099999999991</v>
      </c>
      <c r="AQ135" s="29">
        <v>8717.49</v>
      </c>
      <c r="AR135" s="31">
        <f t="shared" ref="AR135:AR198" si="55">SUM(AM135:AQ135)</f>
        <v>20310.599999999999</v>
      </c>
      <c r="AS135" s="2">
        <v>-725.42</v>
      </c>
      <c r="AT135" s="2">
        <v>2372.9299999999998</v>
      </c>
      <c r="AU135" s="2">
        <v>831.57</v>
      </c>
      <c r="AV135" s="2">
        <v>10435.969999999999</v>
      </c>
      <c r="AW135" s="29">
        <v>14174.41</v>
      </c>
      <c r="AX135" s="31">
        <f t="shared" ref="AX135:AX198" si="56">SUM(AS135:AW135)</f>
        <v>27089.46</v>
      </c>
      <c r="AY135" s="5">
        <f t="shared" si="47"/>
        <v>790.34999999999991</v>
      </c>
      <c r="AZ135" s="5">
        <f t="shared" si="47"/>
        <v>176.51000000000022</v>
      </c>
      <c r="BA135" s="5">
        <f t="shared" si="47"/>
        <v>-437.04000000000008</v>
      </c>
      <c r="BB135" s="5">
        <f t="shared" si="47"/>
        <v>-1851.7600000000002</v>
      </c>
      <c r="BC135" s="33">
        <f t="shared" si="47"/>
        <v>-5456.92</v>
      </c>
      <c r="BD135" s="34">
        <f t="shared" si="47"/>
        <v>-6778.8600000000006</v>
      </c>
      <c r="BE135" s="7">
        <f t="shared" si="48"/>
        <v>-1.0895067684927351</v>
      </c>
      <c r="BF135" s="7">
        <f t="shared" si="48"/>
        <v>7.4384832253796038E-2</v>
      </c>
      <c r="BG135" s="7">
        <f t="shared" si="48"/>
        <v>-0.52556008514015662</v>
      </c>
      <c r="BH135" s="7">
        <f t="shared" si="48"/>
        <v>-0.17744014212382753</v>
      </c>
      <c r="BI135" s="36">
        <f t="shared" si="48"/>
        <v>-0.38498392525685371</v>
      </c>
      <c r="BJ135" s="37">
        <f t="shared" si="48"/>
        <v>-0.25023976114695534</v>
      </c>
      <c r="BK135" s="38">
        <f t="shared" si="49"/>
        <v>1</v>
      </c>
      <c r="BL135" s="38">
        <f t="shared" si="49"/>
        <v>0.19558749744913223</v>
      </c>
      <c r="BM135" s="38">
        <f t="shared" si="49"/>
        <v>0.37046461838942302</v>
      </c>
      <c r="BN135" s="38">
        <f t="shared" si="49"/>
        <v>0.28788115065132186</v>
      </c>
      <c r="BO135" s="39">
        <f t="shared" si="49"/>
        <v>0.30765606571054072</v>
      </c>
      <c r="BP135" s="40">
        <f t="shared" si="49"/>
        <v>0.28084953159940945</v>
      </c>
      <c r="BQ135" s="38">
        <f t="shared" si="50"/>
        <v>1</v>
      </c>
      <c r="BR135" s="38">
        <f t="shared" si="50"/>
        <v>0.18653878203011751</v>
      </c>
      <c r="BS135" s="38">
        <f t="shared" si="50"/>
        <v>0.51006863725303786</v>
      </c>
      <c r="BT135" s="38">
        <f t="shared" si="50"/>
        <v>0.3082674762698937</v>
      </c>
      <c r="BU135" s="39">
        <f t="shared" si="50"/>
        <v>0.31810552476355414</v>
      </c>
      <c r="BV135" s="40">
        <f t="shared" si="50"/>
        <v>0.29432850584398773</v>
      </c>
      <c r="BW135" s="38">
        <f t="shared" si="51"/>
        <v>0</v>
      </c>
      <c r="BX135" s="38">
        <f t="shared" si="51"/>
        <v>9.0487154190147245E-3</v>
      </c>
      <c r="BY135" s="38">
        <f t="shared" si="51"/>
        <v>-0.13960401886361484</v>
      </c>
      <c r="BZ135" s="38">
        <f t="shared" si="51"/>
        <v>-2.0386325618571843E-2</v>
      </c>
      <c r="CA135" s="39">
        <f t="shared" si="51"/>
        <v>-1.0449459053013421E-2</v>
      </c>
      <c r="CB135" s="40">
        <f t="shared" si="51"/>
        <v>-1.3478974244578279E-2</v>
      </c>
      <c r="CC135" s="2">
        <f t="shared" si="52"/>
        <v>0</v>
      </c>
      <c r="CD135" s="2">
        <f t="shared" si="52"/>
        <v>90.487154190147251</v>
      </c>
      <c r="CE135" s="2">
        <f t="shared" si="52"/>
        <v>-1396.0401886361485</v>
      </c>
      <c r="CF135" s="2">
        <f t="shared" si="52"/>
        <v>-203.86325618571843</v>
      </c>
      <c r="CG135" s="29">
        <f t="shared" si="52"/>
        <v>-104.49459053013422</v>
      </c>
      <c r="CH135" s="31">
        <f t="shared" si="52"/>
        <v>-134.78974244578279</v>
      </c>
    </row>
    <row r="136" spans="1:86" x14ac:dyDescent="0.2">
      <c r="A136" t="s">
        <v>46</v>
      </c>
      <c r="B136" t="s">
        <v>46</v>
      </c>
      <c r="C136" t="s">
        <v>78</v>
      </c>
      <c r="D136" t="s">
        <v>70</v>
      </c>
      <c r="E136" t="s">
        <v>73</v>
      </c>
      <c r="F136" s="27">
        <f t="shared" si="43"/>
        <v>46141</v>
      </c>
      <c r="G136" s="60" t="s">
        <v>38</v>
      </c>
      <c r="H136" s="28">
        <v>101.18</v>
      </c>
      <c r="I136" s="2">
        <v>13532.54</v>
      </c>
      <c r="J136" s="2">
        <v>786.86</v>
      </c>
      <c r="K136" s="2">
        <v>36031.35</v>
      </c>
      <c r="L136" s="29">
        <v>32243.25</v>
      </c>
      <c r="M136" s="30">
        <f t="shared" si="53"/>
        <v>82695.179999999993</v>
      </c>
      <c r="N136" t="s">
        <v>49</v>
      </c>
      <c r="O136" t="s">
        <v>49</v>
      </c>
      <c r="P136" t="s">
        <v>78</v>
      </c>
      <c r="Q136" t="s">
        <v>70</v>
      </c>
      <c r="R136" t="s">
        <v>73</v>
      </c>
      <c r="S136" s="27">
        <f t="shared" si="44"/>
        <v>45777</v>
      </c>
      <c r="T136" s="60" t="s">
        <v>38</v>
      </c>
      <c r="U136" s="28">
        <v>-530.04999999999995</v>
      </c>
      <c r="V136" s="2">
        <v>13980.29</v>
      </c>
      <c r="W136" s="2">
        <v>383.56</v>
      </c>
      <c r="X136" s="2">
        <v>33072.910000000003</v>
      </c>
      <c r="Y136" s="29">
        <v>32158.99</v>
      </c>
      <c r="Z136" s="31">
        <f t="shared" si="54"/>
        <v>79065.700000000012</v>
      </c>
      <c r="AA136" s="32">
        <f t="shared" si="45"/>
        <v>631.23</v>
      </c>
      <c r="AB136" s="5">
        <f t="shared" si="45"/>
        <v>-447.75</v>
      </c>
      <c r="AC136" s="5">
        <f t="shared" si="45"/>
        <v>403.3</v>
      </c>
      <c r="AD136" s="5">
        <f t="shared" si="45"/>
        <v>2958.4399999999951</v>
      </c>
      <c r="AE136" s="33">
        <f t="shared" si="45"/>
        <v>84.259999999998399</v>
      </c>
      <c r="AF136" s="34">
        <f t="shared" si="45"/>
        <v>3629.4799999999814</v>
      </c>
      <c r="AG136" s="35">
        <f t="shared" si="46"/>
        <v>-1.1908876521082918</v>
      </c>
      <c r="AH136" s="7">
        <f t="shared" si="46"/>
        <v>-3.2027232625360419E-2</v>
      </c>
      <c r="AI136" s="7">
        <f t="shared" si="46"/>
        <v>1.0514652205652311</v>
      </c>
      <c r="AJ136" s="7">
        <f t="shared" si="46"/>
        <v>8.9452062125769838E-2</v>
      </c>
      <c r="AK136" s="36">
        <f t="shared" si="46"/>
        <v>2.6201071613256013E-3</v>
      </c>
      <c r="AL136" s="37">
        <f t="shared" si="46"/>
        <v>4.5904608445887167E-2</v>
      </c>
      <c r="AM136" s="2">
        <v>101.18</v>
      </c>
      <c r="AN136" s="2">
        <v>2568.3000000000002</v>
      </c>
      <c r="AO136" s="2">
        <v>288.18</v>
      </c>
      <c r="AP136" s="2">
        <v>10362.36</v>
      </c>
      <c r="AQ136" s="29">
        <v>9321.84</v>
      </c>
      <c r="AR136" s="31">
        <f t="shared" si="55"/>
        <v>22641.86</v>
      </c>
      <c r="AS136" s="2">
        <v>-530.04999999999995</v>
      </c>
      <c r="AT136" s="2">
        <v>2722.44</v>
      </c>
      <c r="AU136" s="2">
        <v>156.15</v>
      </c>
      <c r="AV136" s="2">
        <v>10420.18</v>
      </c>
      <c r="AW136" s="29">
        <v>9540.8700000000008</v>
      </c>
      <c r="AX136" s="31">
        <f t="shared" si="56"/>
        <v>22309.590000000004</v>
      </c>
      <c r="AY136" s="5">
        <f t="shared" si="47"/>
        <v>631.23</v>
      </c>
      <c r="AZ136" s="5">
        <f t="shared" si="47"/>
        <v>-154.13999999999987</v>
      </c>
      <c r="BA136" s="5">
        <f t="shared" si="47"/>
        <v>132.03</v>
      </c>
      <c r="BB136" s="5">
        <f t="shared" si="47"/>
        <v>-57.819999999999709</v>
      </c>
      <c r="BC136" s="33">
        <f t="shared" si="47"/>
        <v>-219.03000000000065</v>
      </c>
      <c r="BD136" s="34">
        <f t="shared" si="47"/>
        <v>332.2699999999968</v>
      </c>
      <c r="BE136" s="7">
        <f t="shared" si="48"/>
        <v>-1.1908876521082918</v>
      </c>
      <c r="BF136" s="7">
        <f t="shared" si="48"/>
        <v>-5.6618327676642967E-2</v>
      </c>
      <c r="BG136" s="7">
        <f t="shared" si="48"/>
        <v>0.84553314121037459</v>
      </c>
      <c r="BH136" s="7">
        <f t="shared" si="48"/>
        <v>-5.5488484843831589E-3</v>
      </c>
      <c r="BI136" s="36">
        <f t="shared" si="48"/>
        <v>-2.2957025931597499E-2</v>
      </c>
      <c r="BJ136" s="37">
        <f t="shared" si="48"/>
        <v>1.4893595086238552E-2</v>
      </c>
      <c r="BK136" s="38">
        <f t="shared" si="49"/>
        <v>1</v>
      </c>
      <c r="BL136" s="38">
        <f t="shared" si="49"/>
        <v>0.18978698751306111</v>
      </c>
      <c r="BM136" s="38">
        <f t="shared" si="49"/>
        <v>0.36624050021604859</v>
      </c>
      <c r="BN136" s="38">
        <f t="shared" si="49"/>
        <v>0.28759288786015513</v>
      </c>
      <c r="BO136" s="39">
        <f t="shared" si="49"/>
        <v>0.28910981368193345</v>
      </c>
      <c r="BP136" s="40">
        <f t="shared" si="49"/>
        <v>0.27379902915744309</v>
      </c>
      <c r="BQ136" s="38">
        <f t="shared" si="50"/>
        <v>1</v>
      </c>
      <c r="BR136" s="38">
        <f t="shared" si="50"/>
        <v>0.19473415787512274</v>
      </c>
      <c r="BS136" s="38">
        <f t="shared" si="50"/>
        <v>0.40710710188757954</v>
      </c>
      <c r="BT136" s="38">
        <f t="shared" si="50"/>
        <v>0.3150669233520727</v>
      </c>
      <c r="BU136" s="39">
        <f t="shared" si="50"/>
        <v>0.29667816060143681</v>
      </c>
      <c r="BV136" s="40">
        <f t="shared" si="50"/>
        <v>0.28216521196928629</v>
      </c>
      <c r="BW136" s="38">
        <f t="shared" si="51"/>
        <v>0</v>
      </c>
      <c r="BX136" s="38">
        <f t="shared" si="51"/>
        <v>-4.9471703620616314E-3</v>
      </c>
      <c r="BY136" s="38">
        <f t="shared" si="51"/>
        <v>-4.0866601671530944E-2</v>
      </c>
      <c r="BZ136" s="38">
        <f t="shared" si="51"/>
        <v>-2.747403549191757E-2</v>
      </c>
      <c r="CA136" s="39">
        <f t="shared" si="51"/>
        <v>-7.5683469195033659E-3</v>
      </c>
      <c r="CB136" s="40">
        <f t="shared" si="51"/>
        <v>-8.3661828118432036E-3</v>
      </c>
      <c r="CC136" s="2">
        <f t="shared" si="52"/>
        <v>0</v>
      </c>
      <c r="CD136" s="2">
        <f t="shared" si="52"/>
        <v>-49.471703620616317</v>
      </c>
      <c r="CE136" s="2">
        <f t="shared" si="52"/>
        <v>-408.66601671530947</v>
      </c>
      <c r="CF136" s="2">
        <f t="shared" si="52"/>
        <v>-274.74035491917567</v>
      </c>
      <c r="CG136" s="29">
        <f t="shared" si="52"/>
        <v>-75.683469195033666</v>
      </c>
      <c r="CH136" s="31">
        <f t="shared" si="52"/>
        <v>-83.661828118432041</v>
      </c>
    </row>
    <row r="137" spans="1:86" x14ac:dyDescent="0.2">
      <c r="A137" t="s">
        <v>46</v>
      </c>
      <c r="B137" t="s">
        <v>46</v>
      </c>
      <c r="C137" t="s">
        <v>78</v>
      </c>
      <c r="D137" t="s">
        <v>70</v>
      </c>
      <c r="E137" t="s">
        <v>73</v>
      </c>
      <c r="F137" s="27">
        <f t="shared" si="43"/>
        <v>46142</v>
      </c>
      <c r="G137" s="60" t="s">
        <v>39</v>
      </c>
      <c r="H137" s="28">
        <v>59.94</v>
      </c>
      <c r="I137" s="2">
        <v>15623.11</v>
      </c>
      <c r="J137" s="2">
        <v>2049.12</v>
      </c>
      <c r="K137" s="2">
        <v>44885.66</v>
      </c>
      <c r="L137" s="29">
        <v>39070.129999999997</v>
      </c>
      <c r="M137" s="30">
        <f t="shared" si="53"/>
        <v>101687.95999999999</v>
      </c>
      <c r="N137" t="s">
        <v>49</v>
      </c>
      <c r="O137" t="s">
        <v>49</v>
      </c>
      <c r="P137" t="s">
        <v>78</v>
      </c>
      <c r="Q137" t="s">
        <v>78</v>
      </c>
      <c r="R137" t="s">
        <v>73</v>
      </c>
      <c r="S137" s="27">
        <f t="shared" si="44"/>
        <v>45778</v>
      </c>
      <c r="T137" s="60" t="s">
        <v>39</v>
      </c>
      <c r="U137" s="28">
        <v>-650.11</v>
      </c>
      <c r="V137" s="2">
        <v>16832.43</v>
      </c>
      <c r="W137" s="2">
        <v>1011.96</v>
      </c>
      <c r="X137" s="2">
        <v>47977.34</v>
      </c>
      <c r="Y137" s="29">
        <v>41436.18</v>
      </c>
      <c r="Z137" s="31">
        <f t="shared" si="54"/>
        <v>106607.79999999999</v>
      </c>
      <c r="AA137" s="32">
        <f t="shared" si="45"/>
        <v>710.05</v>
      </c>
      <c r="AB137" s="5">
        <f t="shared" si="45"/>
        <v>-1209.3199999999997</v>
      </c>
      <c r="AC137" s="5">
        <f t="shared" si="45"/>
        <v>1037.1599999999999</v>
      </c>
      <c r="AD137" s="5">
        <f t="shared" si="45"/>
        <v>-3091.679999999993</v>
      </c>
      <c r="AE137" s="33">
        <f t="shared" si="45"/>
        <v>-2366.0500000000029</v>
      </c>
      <c r="AF137" s="34">
        <f t="shared" si="45"/>
        <v>-4919.8399999999965</v>
      </c>
      <c r="AG137" s="35">
        <f t="shared" si="46"/>
        <v>-1.0921997815754256</v>
      </c>
      <c r="AH137" s="7">
        <f t="shared" si="46"/>
        <v>-7.1844647504846287E-2</v>
      </c>
      <c r="AI137" s="7">
        <f t="shared" si="46"/>
        <v>1.0249021700462466</v>
      </c>
      <c r="AJ137" s="7">
        <f t="shared" si="46"/>
        <v>-6.4440421248864427E-2</v>
      </c>
      <c r="AK137" s="36">
        <f t="shared" si="46"/>
        <v>-5.71010648182338E-2</v>
      </c>
      <c r="AL137" s="37">
        <f t="shared" si="46"/>
        <v>-4.6148968461969919E-2</v>
      </c>
      <c r="AM137" s="2">
        <v>59.94</v>
      </c>
      <c r="AN137" s="2">
        <v>3133.1</v>
      </c>
      <c r="AO137" s="2">
        <v>976.55</v>
      </c>
      <c r="AP137" s="2">
        <v>13018.56</v>
      </c>
      <c r="AQ137" s="29">
        <v>11305.93</v>
      </c>
      <c r="AR137" s="31">
        <f t="shared" si="55"/>
        <v>28494.080000000002</v>
      </c>
      <c r="AS137" s="2">
        <v>-710.95</v>
      </c>
      <c r="AT137" s="2">
        <v>3316.8</v>
      </c>
      <c r="AU137" s="2">
        <v>527.73</v>
      </c>
      <c r="AV137" s="2">
        <v>14914.41</v>
      </c>
      <c r="AW137" s="29">
        <v>12314.52</v>
      </c>
      <c r="AX137" s="31">
        <f t="shared" si="56"/>
        <v>30362.510000000002</v>
      </c>
      <c r="AY137" s="5">
        <f t="shared" si="47"/>
        <v>770.8900000000001</v>
      </c>
      <c r="AZ137" s="5">
        <f t="shared" si="47"/>
        <v>-183.70000000000027</v>
      </c>
      <c r="BA137" s="5">
        <f t="shared" si="47"/>
        <v>448.81999999999994</v>
      </c>
      <c r="BB137" s="5">
        <f t="shared" si="47"/>
        <v>-1895.8500000000004</v>
      </c>
      <c r="BC137" s="33">
        <f t="shared" si="47"/>
        <v>-1008.5900000000001</v>
      </c>
      <c r="BD137" s="34">
        <f t="shared" si="47"/>
        <v>-1868.4300000000003</v>
      </c>
      <c r="BE137" s="7">
        <f t="shared" si="48"/>
        <v>-1.0843097264223927</v>
      </c>
      <c r="BF137" s="7">
        <f t="shared" si="48"/>
        <v>-5.5384708152436166E-2</v>
      </c>
      <c r="BG137" s="7">
        <f t="shared" si="48"/>
        <v>0.85047277964110424</v>
      </c>
      <c r="BH137" s="7">
        <f t="shared" si="48"/>
        <v>-0.12711532001601139</v>
      </c>
      <c r="BI137" s="36">
        <f t="shared" si="48"/>
        <v>-8.1902502086967269E-2</v>
      </c>
      <c r="BJ137" s="37">
        <f t="shared" si="48"/>
        <v>-6.1537402540172079E-2</v>
      </c>
      <c r="BK137" s="38">
        <f t="shared" si="49"/>
        <v>1</v>
      </c>
      <c r="BL137" s="38">
        <f t="shared" si="49"/>
        <v>0.20054265763986812</v>
      </c>
      <c r="BM137" s="38">
        <f t="shared" si="49"/>
        <v>0.47657043023346607</v>
      </c>
      <c r="BN137" s="38">
        <f t="shared" si="49"/>
        <v>0.29003828839767531</v>
      </c>
      <c r="BO137" s="39">
        <f t="shared" si="49"/>
        <v>0.28937528490435022</v>
      </c>
      <c r="BP137" s="40">
        <f t="shared" si="49"/>
        <v>0.28021095122765766</v>
      </c>
      <c r="BQ137" s="38">
        <f t="shared" si="50"/>
        <v>1.0935841626801619</v>
      </c>
      <c r="BR137" s="38">
        <f t="shared" si="50"/>
        <v>0.19704819803201321</v>
      </c>
      <c r="BS137" s="38">
        <f t="shared" si="50"/>
        <v>0.52149294438515359</v>
      </c>
      <c r="BT137" s="38">
        <f t="shared" si="50"/>
        <v>0.31086362853797234</v>
      </c>
      <c r="BU137" s="39">
        <f t="shared" si="50"/>
        <v>0.29719245355146157</v>
      </c>
      <c r="BV137" s="40">
        <f t="shared" si="50"/>
        <v>0.28480570840032349</v>
      </c>
      <c r="BW137" s="38">
        <f t="shared" si="51"/>
        <v>-9.3584162680161898E-2</v>
      </c>
      <c r="BX137" s="38">
        <f t="shared" si="51"/>
        <v>3.4944596078549106E-3</v>
      </c>
      <c r="BY137" s="38">
        <f t="shared" si="51"/>
        <v>-4.492251415168752E-2</v>
      </c>
      <c r="BZ137" s="38">
        <f t="shared" si="51"/>
        <v>-2.0825340140297022E-2</v>
      </c>
      <c r="CA137" s="39">
        <f t="shared" si="51"/>
        <v>-7.81716864711135E-3</v>
      </c>
      <c r="CB137" s="40">
        <f t="shared" si="51"/>
        <v>-4.5947571726658309E-3</v>
      </c>
      <c r="CC137" s="2">
        <f t="shared" si="52"/>
        <v>-935.84162680161899</v>
      </c>
      <c r="CD137" s="2">
        <f t="shared" si="52"/>
        <v>34.944596078549104</v>
      </c>
      <c r="CE137" s="2">
        <f t="shared" si="52"/>
        <v>-449.22514151687523</v>
      </c>
      <c r="CF137" s="2">
        <f t="shared" si="52"/>
        <v>-208.25340140297021</v>
      </c>
      <c r="CG137" s="29">
        <f t="shared" si="52"/>
        <v>-78.171686471113503</v>
      </c>
      <c r="CH137" s="31">
        <f t="shared" si="52"/>
        <v>-45.94757172665831</v>
      </c>
    </row>
    <row r="138" spans="1:86" x14ac:dyDescent="0.2">
      <c r="A138" t="s">
        <v>46</v>
      </c>
      <c r="B138" t="s">
        <v>46</v>
      </c>
      <c r="C138" t="s">
        <v>78</v>
      </c>
      <c r="D138" t="s">
        <v>78</v>
      </c>
      <c r="E138" t="s">
        <v>73</v>
      </c>
      <c r="F138" s="27">
        <f t="shared" si="43"/>
        <v>46143</v>
      </c>
      <c r="G138" s="60" t="s">
        <v>40</v>
      </c>
      <c r="H138" s="28">
        <v>110.25</v>
      </c>
      <c r="I138" s="2">
        <v>24867.69</v>
      </c>
      <c r="J138" s="2">
        <v>2686.52</v>
      </c>
      <c r="K138" s="2">
        <v>57056.1</v>
      </c>
      <c r="L138" s="29">
        <v>44373.06</v>
      </c>
      <c r="M138" s="30">
        <f t="shared" si="53"/>
        <v>129093.62</v>
      </c>
      <c r="N138" t="s">
        <v>49</v>
      </c>
      <c r="O138" t="s">
        <v>49</v>
      </c>
      <c r="P138" t="s">
        <v>78</v>
      </c>
      <c r="Q138" t="s">
        <v>78</v>
      </c>
      <c r="R138" t="s">
        <v>73</v>
      </c>
      <c r="S138" s="27">
        <f t="shared" si="44"/>
        <v>45779</v>
      </c>
      <c r="T138" s="60" t="s">
        <v>40</v>
      </c>
      <c r="U138" s="28">
        <v>-1435.07</v>
      </c>
      <c r="V138" s="2">
        <v>26984.54</v>
      </c>
      <c r="W138" s="2">
        <v>2187.86</v>
      </c>
      <c r="X138" s="2">
        <v>63786.03</v>
      </c>
      <c r="Y138" s="29">
        <v>52081.55</v>
      </c>
      <c r="Z138" s="31">
        <f t="shared" si="54"/>
        <v>143604.91</v>
      </c>
      <c r="AA138" s="32">
        <f t="shared" si="45"/>
        <v>1545.32</v>
      </c>
      <c r="AB138" s="5">
        <f t="shared" si="45"/>
        <v>-2116.8500000000022</v>
      </c>
      <c r="AC138" s="5">
        <f t="shared" si="45"/>
        <v>498.65999999999985</v>
      </c>
      <c r="AD138" s="5">
        <f t="shared" si="45"/>
        <v>-6729.93</v>
      </c>
      <c r="AE138" s="33">
        <f t="shared" si="45"/>
        <v>-7708.4900000000052</v>
      </c>
      <c r="AF138" s="34">
        <f t="shared" si="45"/>
        <v>-14511.290000000008</v>
      </c>
      <c r="AG138" s="35">
        <f t="shared" si="46"/>
        <v>-1.0768255207063071</v>
      </c>
      <c r="AH138" s="7">
        <f t="shared" si="46"/>
        <v>-7.8446769891204443E-2</v>
      </c>
      <c r="AI138" s="7">
        <f t="shared" si="46"/>
        <v>0.22792134780104753</v>
      </c>
      <c r="AJ138" s="7">
        <f t="shared" si="46"/>
        <v>-0.10550789882988486</v>
      </c>
      <c r="AK138" s="36">
        <f t="shared" si="46"/>
        <v>-0.14800807579651537</v>
      </c>
      <c r="AL138" s="37">
        <f t="shared" si="46"/>
        <v>-0.10105009640687082</v>
      </c>
      <c r="AM138" s="2">
        <v>1746.25</v>
      </c>
      <c r="AN138" s="2">
        <v>4959.96</v>
      </c>
      <c r="AO138" s="2">
        <v>1239.5999999999999</v>
      </c>
      <c r="AP138" s="2">
        <v>16143.23</v>
      </c>
      <c r="AQ138" s="29">
        <v>13152.03</v>
      </c>
      <c r="AR138" s="31">
        <f t="shared" si="55"/>
        <v>37241.07</v>
      </c>
      <c r="AS138" s="2">
        <v>-1435.07</v>
      </c>
      <c r="AT138" s="2">
        <v>5480.78</v>
      </c>
      <c r="AU138" s="2">
        <v>1013.03</v>
      </c>
      <c r="AV138" s="2">
        <v>20151</v>
      </c>
      <c r="AW138" s="29">
        <v>16308.75</v>
      </c>
      <c r="AX138" s="31">
        <f t="shared" si="56"/>
        <v>41518.49</v>
      </c>
      <c r="AY138" s="5">
        <f t="shared" si="47"/>
        <v>3181.3199999999997</v>
      </c>
      <c r="AZ138" s="5">
        <f t="shared" si="47"/>
        <v>-520.81999999999971</v>
      </c>
      <c r="BA138" s="5">
        <f t="shared" si="47"/>
        <v>226.56999999999994</v>
      </c>
      <c r="BB138" s="5">
        <f t="shared" si="47"/>
        <v>-4007.7700000000004</v>
      </c>
      <c r="BC138" s="33">
        <f t="shared" si="47"/>
        <v>-3156.7199999999993</v>
      </c>
      <c r="BD138" s="34">
        <f t="shared" si="47"/>
        <v>-4277.4199999999983</v>
      </c>
      <c r="BE138" s="7">
        <f t="shared" si="48"/>
        <v>-2.2168395966747267</v>
      </c>
      <c r="BF138" s="7">
        <f t="shared" si="48"/>
        <v>-9.5026620298570591E-2</v>
      </c>
      <c r="BG138" s="7">
        <f t="shared" si="48"/>
        <v>0.22365576537713586</v>
      </c>
      <c r="BH138" s="7">
        <f t="shared" si="48"/>
        <v>-0.19888690387573821</v>
      </c>
      <c r="BI138" s="36">
        <f t="shared" si="48"/>
        <v>-0.19355989882731658</v>
      </c>
      <c r="BJ138" s="37">
        <f t="shared" si="48"/>
        <v>-0.10302445970457978</v>
      </c>
      <c r="BK138" s="38">
        <f t="shared" si="49"/>
        <v>15.839002267573695</v>
      </c>
      <c r="BL138" s="38">
        <f t="shared" si="49"/>
        <v>0.1994539902982545</v>
      </c>
      <c r="BM138" s="38">
        <f t="shared" si="49"/>
        <v>0.46141476705924389</v>
      </c>
      <c r="BN138" s="38">
        <f t="shared" si="49"/>
        <v>0.28293609272277637</v>
      </c>
      <c r="BO138" s="39">
        <f t="shared" si="49"/>
        <v>0.29639673261208493</v>
      </c>
      <c r="BP138" s="40">
        <f t="shared" si="49"/>
        <v>0.28848110386864978</v>
      </c>
      <c r="BQ138" s="38">
        <f t="shared" si="50"/>
        <v>1</v>
      </c>
      <c r="BR138" s="38">
        <f t="shared" si="50"/>
        <v>0.20310815007407945</v>
      </c>
      <c r="BS138" s="38">
        <f t="shared" si="50"/>
        <v>0.46302322817730562</v>
      </c>
      <c r="BT138" s="38">
        <f t="shared" si="50"/>
        <v>0.31591556960042821</v>
      </c>
      <c r="BU138" s="39">
        <f t="shared" si="50"/>
        <v>0.31313872186983682</v>
      </c>
      <c r="BV138" s="40">
        <f t="shared" si="50"/>
        <v>0.28911608941504852</v>
      </c>
      <c r="BW138" s="38">
        <f t="shared" si="51"/>
        <v>14.839002267573695</v>
      </c>
      <c r="BX138" s="38">
        <f t="shared" si="51"/>
        <v>-3.65415977582495E-3</v>
      </c>
      <c r="BY138" s="38">
        <f t="shared" si="51"/>
        <v>-1.6084611180617325E-3</v>
      </c>
      <c r="BZ138" s="38">
        <f t="shared" si="51"/>
        <v>-3.2979476877651848E-2</v>
      </c>
      <c r="CA138" s="39">
        <f t="shared" si="51"/>
        <v>-1.6741989257751888E-2</v>
      </c>
      <c r="CB138" s="40">
        <f t="shared" si="51"/>
        <v>-6.3498554639873639E-4</v>
      </c>
      <c r="CC138" s="2">
        <f t="shared" si="52"/>
        <v>148390.02267573695</v>
      </c>
      <c r="CD138" s="2">
        <f t="shared" si="52"/>
        <v>-36.541597758249502</v>
      </c>
      <c r="CE138" s="2">
        <f t="shared" si="52"/>
        <v>-16.084611180617326</v>
      </c>
      <c r="CF138" s="2">
        <f t="shared" si="52"/>
        <v>-329.79476877651848</v>
      </c>
      <c r="CG138" s="29">
        <f t="shared" si="52"/>
        <v>-167.41989257751888</v>
      </c>
      <c r="CH138" s="31">
        <f t="shared" si="52"/>
        <v>-6.3498554639873639</v>
      </c>
    </row>
    <row r="139" spans="1:86" ht="13.5" thickBot="1" x14ac:dyDescent="0.25">
      <c r="A139" t="s">
        <v>46</v>
      </c>
      <c r="B139" t="s">
        <v>46</v>
      </c>
      <c r="C139" t="s">
        <v>78</v>
      </c>
      <c r="D139" t="s">
        <v>78</v>
      </c>
      <c r="E139" t="s">
        <v>73</v>
      </c>
      <c r="F139" s="41">
        <f t="shared" si="43"/>
        <v>46144</v>
      </c>
      <c r="G139" s="61" t="s">
        <v>41</v>
      </c>
      <c r="H139" s="43">
        <v>0</v>
      </c>
      <c r="I139" s="44">
        <v>20248.46</v>
      </c>
      <c r="J139" s="44">
        <v>1930.31</v>
      </c>
      <c r="K139" s="44">
        <v>48799.62</v>
      </c>
      <c r="L139" s="45">
        <v>35778.699999999997</v>
      </c>
      <c r="M139" s="46">
        <f t="shared" si="53"/>
        <v>106757.09</v>
      </c>
      <c r="N139" t="s">
        <v>49</v>
      </c>
      <c r="O139" t="s">
        <v>49</v>
      </c>
      <c r="P139" t="s">
        <v>78</v>
      </c>
      <c r="Q139" t="s">
        <v>78</v>
      </c>
      <c r="R139" t="s">
        <v>73</v>
      </c>
      <c r="S139" s="41">
        <f t="shared" si="44"/>
        <v>45780</v>
      </c>
      <c r="T139" s="61" t="s">
        <v>41</v>
      </c>
      <c r="U139" s="43">
        <v>-1402.79</v>
      </c>
      <c r="V139" s="44">
        <v>25682.12</v>
      </c>
      <c r="W139" s="44">
        <v>2198.8000000000002</v>
      </c>
      <c r="X139" s="44">
        <v>59555.15</v>
      </c>
      <c r="Y139" s="45">
        <v>44021.03</v>
      </c>
      <c r="Z139" s="47">
        <f t="shared" si="54"/>
        <v>130054.31</v>
      </c>
      <c r="AA139" s="48">
        <f t="shared" si="45"/>
        <v>1402.79</v>
      </c>
      <c r="AB139" s="49">
        <f t="shared" si="45"/>
        <v>-5433.66</v>
      </c>
      <c r="AC139" s="49">
        <f t="shared" si="45"/>
        <v>-268.49000000000024</v>
      </c>
      <c r="AD139" s="49">
        <f t="shared" si="45"/>
        <v>-10755.529999999999</v>
      </c>
      <c r="AE139" s="50">
        <f t="shared" si="45"/>
        <v>-8242.3300000000017</v>
      </c>
      <c r="AF139" s="51">
        <f t="shared" si="45"/>
        <v>-23297.22</v>
      </c>
      <c r="AG139" s="52">
        <f t="shared" si="46"/>
        <v>-1</v>
      </c>
      <c r="AH139" s="53">
        <f t="shared" si="46"/>
        <v>-0.21157365513438922</v>
      </c>
      <c r="AI139" s="53">
        <f t="shared" si="46"/>
        <v>-0.12210751318901229</v>
      </c>
      <c r="AJ139" s="53">
        <f t="shared" si="46"/>
        <v>-0.1805978156381102</v>
      </c>
      <c r="AK139" s="54">
        <f t="shared" si="46"/>
        <v>-0.18723619142941458</v>
      </c>
      <c r="AL139" s="55">
        <f t="shared" si="46"/>
        <v>-0.1791345477131823</v>
      </c>
      <c r="AM139" s="44">
        <v>0</v>
      </c>
      <c r="AN139" s="44">
        <v>4214.1400000000003</v>
      </c>
      <c r="AO139" s="44">
        <v>838.34</v>
      </c>
      <c r="AP139" s="44">
        <v>13865.7</v>
      </c>
      <c r="AQ139" s="45">
        <v>10917.86</v>
      </c>
      <c r="AR139" s="47">
        <f t="shared" si="55"/>
        <v>29836.04</v>
      </c>
      <c r="AS139" s="44">
        <v>-1402.79</v>
      </c>
      <c r="AT139" s="44">
        <v>5172.62</v>
      </c>
      <c r="AU139" s="44">
        <v>1073.07</v>
      </c>
      <c r="AV139" s="44">
        <v>18637.03</v>
      </c>
      <c r="AW139" s="45">
        <v>13707.65</v>
      </c>
      <c r="AX139" s="47">
        <f t="shared" si="56"/>
        <v>37187.58</v>
      </c>
      <c r="AY139" s="49">
        <f t="shared" si="47"/>
        <v>1402.79</v>
      </c>
      <c r="AZ139" s="49">
        <f t="shared" si="47"/>
        <v>-958.47999999999956</v>
      </c>
      <c r="BA139" s="49">
        <f t="shared" si="47"/>
        <v>-234.7299999999999</v>
      </c>
      <c r="BB139" s="49">
        <f t="shared" si="47"/>
        <v>-4771.3299999999981</v>
      </c>
      <c r="BC139" s="50">
        <f t="shared" si="47"/>
        <v>-2789.7899999999991</v>
      </c>
      <c r="BD139" s="51">
        <f t="shared" si="47"/>
        <v>-7351.5400000000009</v>
      </c>
      <c r="BE139" s="53">
        <f t="shared" si="48"/>
        <v>-1</v>
      </c>
      <c r="BF139" s="53">
        <f t="shared" si="48"/>
        <v>-0.18529874608998914</v>
      </c>
      <c r="BG139" s="53">
        <f t="shared" si="48"/>
        <v>-0.21874621413328107</v>
      </c>
      <c r="BH139" s="53">
        <f t="shared" si="48"/>
        <v>-0.25601343132462623</v>
      </c>
      <c r="BI139" s="54">
        <f t="shared" si="48"/>
        <v>-0.20352066182022441</v>
      </c>
      <c r="BJ139" s="55">
        <f t="shared" si="48"/>
        <v>-0.19768804530975129</v>
      </c>
      <c r="BK139" s="56">
        <f t="shared" si="49"/>
        <v>0</v>
      </c>
      <c r="BL139" s="56">
        <f t="shared" si="49"/>
        <v>0.20812150652444683</v>
      </c>
      <c r="BM139" s="56">
        <f t="shared" si="49"/>
        <v>0.43430329843393034</v>
      </c>
      <c r="BN139" s="56">
        <f t="shared" si="49"/>
        <v>0.28413540925113762</v>
      </c>
      <c r="BO139" s="57">
        <f t="shared" si="49"/>
        <v>0.30514971197947388</v>
      </c>
      <c r="BP139" s="58">
        <f t="shared" si="49"/>
        <v>0.2794759579902375</v>
      </c>
      <c r="BQ139" s="56">
        <f t="shared" si="50"/>
        <v>1</v>
      </c>
      <c r="BR139" s="56">
        <f t="shared" si="50"/>
        <v>0.20140938520651722</v>
      </c>
      <c r="BS139" s="56">
        <f t="shared" si="50"/>
        <v>0.48802528651991989</v>
      </c>
      <c r="BT139" s="56">
        <f t="shared" si="50"/>
        <v>0.31293733623372622</v>
      </c>
      <c r="BU139" s="57">
        <f t="shared" si="50"/>
        <v>0.31138867036959378</v>
      </c>
      <c r="BV139" s="58">
        <f t="shared" si="50"/>
        <v>0.28593885123837881</v>
      </c>
      <c r="BW139" s="56">
        <f t="shared" si="51"/>
        <v>-1</v>
      </c>
      <c r="BX139" s="56">
        <f t="shared" si="51"/>
        <v>6.7121213179296146E-3</v>
      </c>
      <c r="BY139" s="56">
        <f t="shared" si="51"/>
        <v>-5.3721988085989547E-2</v>
      </c>
      <c r="BZ139" s="56">
        <f t="shared" si="51"/>
        <v>-2.8801926982588599E-2</v>
      </c>
      <c r="CA139" s="57">
        <f t="shared" si="51"/>
        <v>-6.2389583901198975E-3</v>
      </c>
      <c r="CB139" s="58">
        <f t="shared" si="51"/>
        <v>-6.4628932481413104E-3</v>
      </c>
      <c r="CC139" s="44">
        <f t="shared" si="52"/>
        <v>-10000</v>
      </c>
      <c r="CD139" s="44">
        <f t="shared" si="52"/>
        <v>67.121213179296149</v>
      </c>
      <c r="CE139" s="44">
        <f t="shared" si="52"/>
        <v>-537.21988085989551</v>
      </c>
      <c r="CF139" s="44">
        <f t="shared" si="52"/>
        <v>-288.019269825886</v>
      </c>
      <c r="CG139" s="45">
        <f t="shared" si="52"/>
        <v>-62.389583901198975</v>
      </c>
      <c r="CH139" s="47">
        <f t="shared" si="52"/>
        <v>-64.628932481413102</v>
      </c>
    </row>
    <row r="140" spans="1:86" x14ac:dyDescent="0.2">
      <c r="A140" t="s">
        <v>46</v>
      </c>
      <c r="B140" t="s">
        <v>46</v>
      </c>
      <c r="C140" t="s">
        <v>78</v>
      </c>
      <c r="D140" t="s">
        <v>78</v>
      </c>
      <c r="E140" t="s">
        <v>74</v>
      </c>
      <c r="F140" s="27">
        <f t="shared" si="43"/>
        <v>46145</v>
      </c>
      <c r="G140" s="60" t="s">
        <v>35</v>
      </c>
      <c r="H140" s="28">
        <v>-0.03</v>
      </c>
      <c r="I140" s="2">
        <v>8614.93</v>
      </c>
      <c r="J140" s="2">
        <v>586.61</v>
      </c>
      <c r="K140" s="2">
        <v>24378.6</v>
      </c>
      <c r="L140" s="29">
        <v>22512.51</v>
      </c>
      <c r="M140" s="30">
        <f t="shared" si="53"/>
        <v>56092.619999999995</v>
      </c>
      <c r="N140" t="s">
        <v>49</v>
      </c>
      <c r="O140" t="s">
        <v>49</v>
      </c>
      <c r="P140" t="s">
        <v>78</v>
      </c>
      <c r="Q140" t="s">
        <v>78</v>
      </c>
      <c r="R140" t="s">
        <v>74</v>
      </c>
      <c r="S140" s="27">
        <f t="shared" si="44"/>
        <v>45781</v>
      </c>
      <c r="T140" s="60" t="s">
        <v>35</v>
      </c>
      <c r="U140" s="28">
        <v>-945</v>
      </c>
      <c r="V140" s="2">
        <v>10254.02</v>
      </c>
      <c r="W140" s="2">
        <v>678.02</v>
      </c>
      <c r="X140" s="2">
        <v>27777.65</v>
      </c>
      <c r="Y140" s="29">
        <v>23857.39</v>
      </c>
      <c r="Z140" s="31">
        <f t="shared" si="54"/>
        <v>61622.080000000002</v>
      </c>
      <c r="AA140" s="32">
        <f t="shared" si="45"/>
        <v>944.97</v>
      </c>
      <c r="AB140" s="5">
        <f t="shared" si="45"/>
        <v>-1639.0900000000001</v>
      </c>
      <c r="AC140" s="5">
        <f t="shared" si="45"/>
        <v>-91.409999999999968</v>
      </c>
      <c r="AD140" s="5">
        <f t="shared" si="45"/>
        <v>-3399.0500000000029</v>
      </c>
      <c r="AE140" s="33">
        <f t="shared" si="45"/>
        <v>-1344.880000000001</v>
      </c>
      <c r="AF140" s="34">
        <f t="shared" si="45"/>
        <v>-5529.4600000000064</v>
      </c>
      <c r="AG140" s="35">
        <f t="shared" si="46"/>
        <v>-0.99996825396825395</v>
      </c>
      <c r="AH140" s="7">
        <f t="shared" si="46"/>
        <v>-0.15984852769938035</v>
      </c>
      <c r="AI140" s="7">
        <f t="shared" si="46"/>
        <v>-0.13481903188696495</v>
      </c>
      <c r="AJ140" s="7">
        <f t="shared" si="46"/>
        <v>-0.12236636288526936</v>
      </c>
      <c r="AK140" s="36">
        <f t="shared" si="46"/>
        <v>-5.6371631599265511E-2</v>
      </c>
      <c r="AL140" s="37">
        <f t="shared" si="46"/>
        <v>-8.9731797433647259E-2</v>
      </c>
      <c r="AM140" s="2">
        <v>-0.03</v>
      </c>
      <c r="AN140" s="2">
        <v>1693.33</v>
      </c>
      <c r="AO140" s="2">
        <v>165.87</v>
      </c>
      <c r="AP140" s="2">
        <v>7127.2</v>
      </c>
      <c r="AQ140" s="29">
        <v>5927.29</v>
      </c>
      <c r="AR140" s="31">
        <f t="shared" si="55"/>
        <v>14913.66</v>
      </c>
      <c r="AS140" s="2">
        <v>-945</v>
      </c>
      <c r="AT140" s="2">
        <v>2195.0300000000002</v>
      </c>
      <c r="AU140" s="2">
        <v>287.79000000000002</v>
      </c>
      <c r="AV140" s="2">
        <v>8868.43</v>
      </c>
      <c r="AW140" s="29">
        <v>7415.88</v>
      </c>
      <c r="AX140" s="31">
        <f t="shared" si="56"/>
        <v>17822.13</v>
      </c>
      <c r="AY140" s="5">
        <f t="shared" si="47"/>
        <v>944.97</v>
      </c>
      <c r="AZ140" s="5">
        <f t="shared" si="47"/>
        <v>-501.70000000000027</v>
      </c>
      <c r="BA140" s="5">
        <f t="shared" si="47"/>
        <v>-121.92000000000002</v>
      </c>
      <c r="BB140" s="5">
        <f t="shared" si="47"/>
        <v>-1741.2300000000005</v>
      </c>
      <c r="BC140" s="33">
        <f t="shared" si="47"/>
        <v>-1488.5900000000001</v>
      </c>
      <c r="BD140" s="34">
        <f t="shared" si="47"/>
        <v>-2908.4700000000012</v>
      </c>
      <c r="BE140" s="7">
        <f t="shared" si="48"/>
        <v>-0.99996825396825395</v>
      </c>
      <c r="BF140" s="7">
        <f t="shared" si="48"/>
        <v>-0.2285617964219169</v>
      </c>
      <c r="BG140" s="7">
        <f t="shared" si="48"/>
        <v>-0.42364223913270094</v>
      </c>
      <c r="BH140" s="7">
        <f t="shared" si="48"/>
        <v>-0.19634027668933512</v>
      </c>
      <c r="BI140" s="36">
        <f t="shared" si="48"/>
        <v>-0.20073005496313318</v>
      </c>
      <c r="BJ140" s="37">
        <f t="shared" si="48"/>
        <v>-0.16319429832461108</v>
      </c>
      <c r="BK140" s="38">
        <f t="shared" si="49"/>
        <v>1</v>
      </c>
      <c r="BL140" s="38">
        <f t="shared" si="49"/>
        <v>0.19655760406642886</v>
      </c>
      <c r="BM140" s="38">
        <f t="shared" si="49"/>
        <v>0.28276026661666182</v>
      </c>
      <c r="BN140" s="38">
        <f t="shared" si="49"/>
        <v>0.29235477016727784</v>
      </c>
      <c r="BO140" s="39">
        <f t="shared" si="49"/>
        <v>0.26328872258135588</v>
      </c>
      <c r="BP140" s="40">
        <f t="shared" si="49"/>
        <v>0.2658756178620289</v>
      </c>
      <c r="BQ140" s="38">
        <f t="shared" si="50"/>
        <v>1</v>
      </c>
      <c r="BR140" s="38">
        <f t="shared" si="50"/>
        <v>0.21406531292117628</v>
      </c>
      <c r="BS140" s="38">
        <f t="shared" si="50"/>
        <v>0.42445650570779625</v>
      </c>
      <c r="BT140" s="38">
        <f t="shared" si="50"/>
        <v>0.31926494861876364</v>
      </c>
      <c r="BU140" s="39">
        <f t="shared" si="50"/>
        <v>0.31084204936080606</v>
      </c>
      <c r="BV140" s="40">
        <f t="shared" si="50"/>
        <v>0.28921662495001793</v>
      </c>
      <c r="BW140" s="38">
        <f t="shared" si="51"/>
        <v>0</v>
      </c>
      <c r="BX140" s="38">
        <f t="shared" si="51"/>
        <v>-1.7507708854747422E-2</v>
      </c>
      <c r="BY140" s="38">
        <f t="shared" si="51"/>
        <v>-0.14169623909113443</v>
      </c>
      <c r="BZ140" s="38">
        <f t="shared" si="51"/>
        <v>-2.69101784514858E-2</v>
      </c>
      <c r="CA140" s="39">
        <f t="shared" si="51"/>
        <v>-4.7553326779450178E-2</v>
      </c>
      <c r="CB140" s="40">
        <f t="shared" si="51"/>
        <v>-2.334100708798903E-2</v>
      </c>
      <c r="CC140" s="2">
        <f t="shared" si="52"/>
        <v>0</v>
      </c>
      <c r="CD140" s="2">
        <f t="shared" si="52"/>
        <v>-175.07708854747423</v>
      </c>
      <c r="CE140" s="2">
        <f t="shared" si="52"/>
        <v>-1416.9623909113443</v>
      </c>
      <c r="CF140" s="2">
        <f t="shared" si="52"/>
        <v>-269.10178451485802</v>
      </c>
      <c r="CG140" s="29">
        <f t="shared" si="52"/>
        <v>-475.5332677945018</v>
      </c>
      <c r="CH140" s="31">
        <f t="shared" si="52"/>
        <v>-233.4100708798903</v>
      </c>
    </row>
    <row r="141" spans="1:86" x14ac:dyDescent="0.2">
      <c r="A141" t="s">
        <v>46</v>
      </c>
      <c r="B141" t="s">
        <v>46</v>
      </c>
      <c r="C141" t="s">
        <v>78</v>
      </c>
      <c r="D141" t="s">
        <v>78</v>
      </c>
      <c r="E141" t="s">
        <v>74</v>
      </c>
      <c r="F141" s="27">
        <f t="shared" si="43"/>
        <v>46146</v>
      </c>
      <c r="G141" s="60" t="s">
        <v>36</v>
      </c>
      <c r="H141" s="28">
        <v>59.94</v>
      </c>
      <c r="I141" s="2">
        <v>10651.81</v>
      </c>
      <c r="J141" s="2">
        <v>769.91</v>
      </c>
      <c r="K141" s="2">
        <v>31334.07</v>
      </c>
      <c r="L141" s="29">
        <v>24037.08</v>
      </c>
      <c r="M141" s="30">
        <f t="shared" si="53"/>
        <v>66852.81</v>
      </c>
      <c r="N141" t="s">
        <v>49</v>
      </c>
      <c r="O141" t="s">
        <v>49</v>
      </c>
      <c r="P141" t="s">
        <v>78</v>
      </c>
      <c r="Q141" t="s">
        <v>78</v>
      </c>
      <c r="R141" t="s">
        <v>74</v>
      </c>
      <c r="S141" s="27">
        <f t="shared" si="44"/>
        <v>45782</v>
      </c>
      <c r="T141" s="60" t="s">
        <v>36</v>
      </c>
      <c r="U141" s="28">
        <v>-100.04</v>
      </c>
      <c r="V141" s="2">
        <v>9645.51</v>
      </c>
      <c r="W141" s="2">
        <v>210.55</v>
      </c>
      <c r="X141" s="2">
        <v>31893.8</v>
      </c>
      <c r="Y141" s="29">
        <v>27139.74</v>
      </c>
      <c r="Z141" s="31">
        <f t="shared" si="54"/>
        <v>68789.56</v>
      </c>
      <c r="AA141" s="32">
        <f t="shared" si="45"/>
        <v>159.98000000000002</v>
      </c>
      <c r="AB141" s="5">
        <f t="shared" si="45"/>
        <v>1006.2999999999993</v>
      </c>
      <c r="AC141" s="5">
        <f t="shared" si="45"/>
        <v>559.3599999999999</v>
      </c>
      <c r="AD141" s="5">
        <f t="shared" si="45"/>
        <v>-559.72999999999956</v>
      </c>
      <c r="AE141" s="33">
        <f t="shared" si="45"/>
        <v>-3102.66</v>
      </c>
      <c r="AF141" s="34">
        <f t="shared" si="45"/>
        <v>-1936.75</v>
      </c>
      <c r="AG141" s="35">
        <f t="shared" si="46"/>
        <v>-1.5991603358656539</v>
      </c>
      <c r="AH141" s="7">
        <f t="shared" si="46"/>
        <v>0.10432833515283269</v>
      </c>
      <c r="AI141" s="7">
        <f t="shared" si="46"/>
        <v>2.6566611256233665</v>
      </c>
      <c r="AJ141" s="7">
        <f t="shared" si="46"/>
        <v>-1.7549805918391649E-2</v>
      </c>
      <c r="AK141" s="36">
        <f t="shared" si="46"/>
        <v>-0.11432165525535616</v>
      </c>
      <c r="AL141" s="37">
        <f t="shared" si="46"/>
        <v>-2.8154708359815067E-2</v>
      </c>
      <c r="AM141" s="2">
        <v>59.94</v>
      </c>
      <c r="AN141" s="2">
        <v>1949.66</v>
      </c>
      <c r="AO141" s="2">
        <v>371.45</v>
      </c>
      <c r="AP141" s="2">
        <v>8618.1200000000008</v>
      </c>
      <c r="AQ141" s="29">
        <v>7190.34</v>
      </c>
      <c r="AR141" s="31">
        <f t="shared" si="55"/>
        <v>18189.510000000002</v>
      </c>
      <c r="AS141" s="2">
        <v>-100.04</v>
      </c>
      <c r="AT141" s="2">
        <v>1870.67</v>
      </c>
      <c r="AU141" s="2">
        <v>70.959999999999994</v>
      </c>
      <c r="AV141" s="2">
        <v>10045.290000000001</v>
      </c>
      <c r="AW141" s="29">
        <v>8439.7099999999991</v>
      </c>
      <c r="AX141" s="31">
        <f t="shared" si="56"/>
        <v>20326.59</v>
      </c>
      <c r="AY141" s="5">
        <f t="shared" si="47"/>
        <v>159.98000000000002</v>
      </c>
      <c r="AZ141" s="5">
        <f t="shared" si="47"/>
        <v>78.990000000000009</v>
      </c>
      <c r="BA141" s="5">
        <f t="shared" si="47"/>
        <v>300.49</v>
      </c>
      <c r="BB141" s="5">
        <f t="shared" si="47"/>
        <v>-1427.17</v>
      </c>
      <c r="BC141" s="33">
        <f t="shared" si="47"/>
        <v>-1249.369999999999</v>
      </c>
      <c r="BD141" s="34">
        <f t="shared" si="47"/>
        <v>-2137.0799999999981</v>
      </c>
      <c r="BE141" s="7">
        <f t="shared" si="48"/>
        <v>-1.5991603358656539</v>
      </c>
      <c r="BF141" s="7">
        <f t="shared" si="48"/>
        <v>4.2225512784189623E-2</v>
      </c>
      <c r="BG141" s="7">
        <f t="shared" si="48"/>
        <v>4.2346392333709133</v>
      </c>
      <c r="BH141" s="7">
        <f t="shared" si="48"/>
        <v>-0.14207354889704527</v>
      </c>
      <c r="BI141" s="36">
        <f t="shared" si="48"/>
        <v>-0.14803470735368859</v>
      </c>
      <c r="BJ141" s="37">
        <f t="shared" si="48"/>
        <v>-0.10513716270166309</v>
      </c>
      <c r="BK141" s="38">
        <f t="shared" si="49"/>
        <v>1</v>
      </c>
      <c r="BL141" s="38">
        <f t="shared" si="49"/>
        <v>0.1830355592148189</v>
      </c>
      <c r="BM141" s="38">
        <f t="shared" si="49"/>
        <v>0.48245898871296644</v>
      </c>
      <c r="BN141" s="38">
        <f t="shared" si="49"/>
        <v>0.27503991661472643</v>
      </c>
      <c r="BO141" s="39">
        <f t="shared" si="49"/>
        <v>0.2991353359060252</v>
      </c>
      <c r="BP141" s="40">
        <f t="shared" si="49"/>
        <v>0.27208295358115842</v>
      </c>
      <c r="BQ141" s="38">
        <f t="shared" si="50"/>
        <v>1</v>
      </c>
      <c r="BR141" s="38">
        <f t="shared" si="50"/>
        <v>0.19394205179404719</v>
      </c>
      <c r="BS141" s="38">
        <f t="shared" si="50"/>
        <v>0.33702208501543574</v>
      </c>
      <c r="BT141" s="38">
        <f t="shared" si="50"/>
        <v>0.3149605879512633</v>
      </c>
      <c r="BU141" s="39">
        <f t="shared" si="50"/>
        <v>0.31097239693526907</v>
      </c>
      <c r="BV141" s="40">
        <f t="shared" si="50"/>
        <v>0.29548946090075295</v>
      </c>
      <c r="BW141" s="38">
        <f t="shared" si="51"/>
        <v>0</v>
      </c>
      <c r="BX141" s="38">
        <f t="shared" si="51"/>
        <v>-1.0906492579228294E-2</v>
      </c>
      <c r="BY141" s="38">
        <f t="shared" si="51"/>
        <v>0.14543690369753071</v>
      </c>
      <c r="BZ141" s="38">
        <f t="shared" si="51"/>
        <v>-3.9920671336536873E-2</v>
      </c>
      <c r="CA141" s="39">
        <f t="shared" si="51"/>
        <v>-1.1837061029243867E-2</v>
      </c>
      <c r="CB141" s="40">
        <f t="shared" si="51"/>
        <v>-2.3406507319594538E-2</v>
      </c>
      <c r="CC141" s="2">
        <f t="shared" si="52"/>
        <v>0</v>
      </c>
      <c r="CD141" s="2">
        <f t="shared" si="52"/>
        <v>-109.06492579228293</v>
      </c>
      <c r="CE141" s="2">
        <f t="shared" si="52"/>
        <v>1454.3690369753072</v>
      </c>
      <c r="CF141" s="2">
        <f t="shared" si="52"/>
        <v>-399.20671336536873</v>
      </c>
      <c r="CG141" s="29">
        <f t="shared" si="52"/>
        <v>-118.37061029243867</v>
      </c>
      <c r="CH141" s="31">
        <f t="shared" si="52"/>
        <v>-234.06507319594539</v>
      </c>
    </row>
    <row r="142" spans="1:86" x14ac:dyDescent="0.2">
      <c r="A142" t="s">
        <v>46</v>
      </c>
      <c r="B142" t="s">
        <v>46</v>
      </c>
      <c r="C142" t="s">
        <v>78</v>
      </c>
      <c r="D142" t="s">
        <v>78</v>
      </c>
      <c r="E142" t="s">
        <v>74</v>
      </c>
      <c r="F142" s="27">
        <f t="shared" si="43"/>
        <v>46147</v>
      </c>
      <c r="G142" s="60" t="s">
        <v>37</v>
      </c>
      <c r="H142" s="28">
        <v>-61.56</v>
      </c>
      <c r="I142" s="2">
        <v>10281.92</v>
      </c>
      <c r="J142" s="2">
        <v>929.95</v>
      </c>
      <c r="K142" s="2">
        <v>36744.06</v>
      </c>
      <c r="L142" s="29">
        <v>26005.74</v>
      </c>
      <c r="M142" s="30">
        <f t="shared" si="53"/>
        <v>73900.11</v>
      </c>
      <c r="N142" t="s">
        <v>49</v>
      </c>
      <c r="O142" t="s">
        <v>49</v>
      </c>
      <c r="P142" t="s">
        <v>78</v>
      </c>
      <c r="Q142" t="s">
        <v>78</v>
      </c>
      <c r="R142" t="s">
        <v>74</v>
      </c>
      <c r="S142" s="27">
        <f t="shared" si="44"/>
        <v>45783</v>
      </c>
      <c r="T142" s="60" t="s">
        <v>37</v>
      </c>
      <c r="U142" s="28">
        <v>62.71</v>
      </c>
      <c r="V142" s="2">
        <v>7368.35</v>
      </c>
      <c r="W142" s="2">
        <v>290.16000000000003</v>
      </c>
      <c r="X142" s="2">
        <v>21525.84</v>
      </c>
      <c r="Y142" s="29">
        <v>20724.849999999999</v>
      </c>
      <c r="Z142" s="31">
        <f t="shared" si="54"/>
        <v>49971.91</v>
      </c>
      <c r="AA142" s="32">
        <f t="shared" si="45"/>
        <v>-124.27000000000001</v>
      </c>
      <c r="AB142" s="5">
        <f t="shared" si="45"/>
        <v>2913.5699999999997</v>
      </c>
      <c r="AC142" s="5">
        <f t="shared" si="45"/>
        <v>639.79</v>
      </c>
      <c r="AD142" s="5">
        <f t="shared" si="45"/>
        <v>15218.219999999998</v>
      </c>
      <c r="AE142" s="33">
        <f t="shared" si="45"/>
        <v>5280.8900000000031</v>
      </c>
      <c r="AF142" s="34">
        <f t="shared" si="45"/>
        <v>23928.199999999997</v>
      </c>
      <c r="AG142" s="35">
        <f t="shared" si="46"/>
        <v>-1.9816616169669909</v>
      </c>
      <c r="AH142" s="7">
        <f t="shared" si="46"/>
        <v>0.39541688437709926</v>
      </c>
      <c r="AI142" s="7">
        <f t="shared" si="46"/>
        <v>2.204955886407499</v>
      </c>
      <c r="AJ142" s="7">
        <f t="shared" si="46"/>
        <v>0.70697450134350148</v>
      </c>
      <c r="AK142" s="36">
        <f t="shared" si="46"/>
        <v>0.25480956436355406</v>
      </c>
      <c r="AL142" s="37">
        <f t="shared" si="46"/>
        <v>0.47883300838411008</v>
      </c>
      <c r="AM142" s="2">
        <v>-61.56</v>
      </c>
      <c r="AN142" s="2">
        <v>2005.66</v>
      </c>
      <c r="AO142" s="2">
        <v>446.83</v>
      </c>
      <c r="AP142" s="2">
        <v>10079.4</v>
      </c>
      <c r="AQ142" s="29">
        <v>7575.91</v>
      </c>
      <c r="AR142" s="31">
        <f t="shared" si="55"/>
        <v>20046.239999999998</v>
      </c>
      <c r="AS142" s="2">
        <v>62.71</v>
      </c>
      <c r="AT142" s="2">
        <v>1487.61</v>
      </c>
      <c r="AU142" s="2">
        <v>121.62</v>
      </c>
      <c r="AV142" s="2">
        <v>6622.75</v>
      </c>
      <c r="AW142" s="29">
        <v>6325.17</v>
      </c>
      <c r="AX142" s="31">
        <f t="shared" si="56"/>
        <v>14619.86</v>
      </c>
      <c r="AY142" s="5">
        <f t="shared" si="47"/>
        <v>-124.27000000000001</v>
      </c>
      <c r="AZ142" s="5">
        <f t="shared" si="47"/>
        <v>518.05000000000018</v>
      </c>
      <c r="BA142" s="5">
        <f t="shared" si="47"/>
        <v>325.20999999999998</v>
      </c>
      <c r="BB142" s="5">
        <f t="shared" si="47"/>
        <v>3456.6499999999996</v>
      </c>
      <c r="BC142" s="33">
        <f t="shared" si="47"/>
        <v>1250.7399999999998</v>
      </c>
      <c r="BD142" s="34">
        <f t="shared" si="47"/>
        <v>5426.3799999999974</v>
      </c>
      <c r="BE142" s="7">
        <f t="shared" si="48"/>
        <v>-1.9816616169669909</v>
      </c>
      <c r="BF142" s="7">
        <f t="shared" si="48"/>
        <v>0.34824315512802428</v>
      </c>
      <c r="BG142" s="7">
        <f t="shared" si="48"/>
        <v>2.6739845420161155</v>
      </c>
      <c r="BH142" s="7">
        <f t="shared" si="48"/>
        <v>0.52193575176475027</v>
      </c>
      <c r="BI142" s="36">
        <f t="shared" si="48"/>
        <v>0.19774013979070915</v>
      </c>
      <c r="BJ142" s="37">
        <f t="shared" si="48"/>
        <v>0.37116497695600348</v>
      </c>
      <c r="BK142" s="38">
        <f t="shared" si="49"/>
        <v>1</v>
      </c>
      <c r="BL142" s="38">
        <f t="shared" si="49"/>
        <v>0.19506668015312315</v>
      </c>
      <c r="BM142" s="38">
        <f t="shared" si="49"/>
        <v>0.48048819829023059</v>
      </c>
      <c r="BN142" s="38">
        <f t="shared" si="49"/>
        <v>0.27431372581037589</v>
      </c>
      <c r="BO142" s="39">
        <f t="shared" si="49"/>
        <v>0.29131684005146552</v>
      </c>
      <c r="BP142" s="40">
        <f t="shared" si="49"/>
        <v>0.27126130123486958</v>
      </c>
      <c r="BQ142" s="38">
        <f t="shared" si="50"/>
        <v>1</v>
      </c>
      <c r="BR142" s="38">
        <f t="shared" si="50"/>
        <v>0.20189187538594119</v>
      </c>
      <c r="BS142" s="38">
        <f t="shared" si="50"/>
        <v>0.41914805624483042</v>
      </c>
      <c r="BT142" s="38">
        <f t="shared" si="50"/>
        <v>0.30766511318489775</v>
      </c>
      <c r="BU142" s="39">
        <f t="shared" si="50"/>
        <v>0.30519738381701195</v>
      </c>
      <c r="BV142" s="40">
        <f t="shared" si="50"/>
        <v>0.29256156108501757</v>
      </c>
      <c r="BW142" s="38">
        <f t="shared" si="51"/>
        <v>0</v>
      </c>
      <c r="BX142" s="38">
        <f t="shared" si="51"/>
        <v>-6.8251952328180487E-3</v>
      </c>
      <c r="BY142" s="38">
        <f t="shared" si="51"/>
        <v>6.134014204540017E-2</v>
      </c>
      <c r="BZ142" s="38">
        <f t="shared" si="51"/>
        <v>-3.3351387374521868E-2</v>
      </c>
      <c r="CA142" s="39">
        <f t="shared" si="51"/>
        <v>-1.3880543765546427E-2</v>
      </c>
      <c r="CB142" s="40">
        <f t="shared" si="51"/>
        <v>-2.1300259850147996E-2</v>
      </c>
      <c r="CC142" s="2">
        <f t="shared" si="52"/>
        <v>0</v>
      </c>
      <c r="CD142" s="2">
        <f t="shared" si="52"/>
        <v>-68.251952328180494</v>
      </c>
      <c r="CE142" s="2">
        <f t="shared" si="52"/>
        <v>613.40142045400171</v>
      </c>
      <c r="CF142" s="2">
        <f t="shared" si="52"/>
        <v>-333.51387374521869</v>
      </c>
      <c r="CG142" s="29">
        <f t="shared" si="52"/>
        <v>-138.80543765546426</v>
      </c>
      <c r="CH142" s="31">
        <f t="shared" si="52"/>
        <v>-213.00259850147995</v>
      </c>
    </row>
    <row r="143" spans="1:86" x14ac:dyDescent="0.2">
      <c r="A143" t="s">
        <v>46</v>
      </c>
      <c r="B143" t="s">
        <v>46</v>
      </c>
      <c r="C143" t="s">
        <v>78</v>
      </c>
      <c r="D143" t="s">
        <v>78</v>
      </c>
      <c r="E143" t="s">
        <v>74</v>
      </c>
      <c r="F143" s="27">
        <f t="shared" si="43"/>
        <v>46148</v>
      </c>
      <c r="G143" s="60" t="s">
        <v>38</v>
      </c>
      <c r="H143" s="28">
        <v>99.92</v>
      </c>
      <c r="I143" s="2">
        <v>8016.27</v>
      </c>
      <c r="J143" s="2">
        <v>583.51</v>
      </c>
      <c r="K143" s="2">
        <v>23846.07</v>
      </c>
      <c r="L143" s="29">
        <v>21610.91</v>
      </c>
      <c r="M143" s="30">
        <f t="shared" si="53"/>
        <v>54156.68</v>
      </c>
      <c r="N143" t="s">
        <v>49</v>
      </c>
      <c r="O143" t="s">
        <v>49</v>
      </c>
      <c r="P143" t="s">
        <v>78</v>
      </c>
      <c r="Q143" t="s">
        <v>78</v>
      </c>
      <c r="R143" t="s">
        <v>74</v>
      </c>
      <c r="S143" s="27">
        <f t="shared" si="44"/>
        <v>45784</v>
      </c>
      <c r="T143" s="60" t="s">
        <v>38</v>
      </c>
      <c r="U143" s="28">
        <v>64.930000000000007</v>
      </c>
      <c r="V143" s="2">
        <v>12033.37</v>
      </c>
      <c r="W143" s="2">
        <v>714.88</v>
      </c>
      <c r="X143" s="2">
        <v>33622.97</v>
      </c>
      <c r="Y143" s="29">
        <v>25934.35</v>
      </c>
      <c r="Z143" s="31">
        <f t="shared" si="54"/>
        <v>72370.5</v>
      </c>
      <c r="AA143" s="32">
        <f t="shared" si="45"/>
        <v>34.989999999999995</v>
      </c>
      <c r="AB143" s="5">
        <f t="shared" si="45"/>
        <v>-4017.1000000000004</v>
      </c>
      <c r="AC143" s="5">
        <f t="shared" si="45"/>
        <v>-131.37</v>
      </c>
      <c r="AD143" s="5">
        <f t="shared" si="45"/>
        <v>-9776.9000000000015</v>
      </c>
      <c r="AE143" s="33">
        <f t="shared" si="45"/>
        <v>-4323.4399999999987</v>
      </c>
      <c r="AF143" s="34">
        <f t="shared" si="45"/>
        <v>-18213.82</v>
      </c>
      <c r="AG143" s="35">
        <f t="shared" si="46"/>
        <v>0.53888803326659462</v>
      </c>
      <c r="AH143" s="7">
        <f t="shared" si="46"/>
        <v>-0.33383000772019811</v>
      </c>
      <c r="AI143" s="7">
        <f t="shared" si="46"/>
        <v>-0.18376510743061775</v>
      </c>
      <c r="AJ143" s="7">
        <f t="shared" si="46"/>
        <v>-0.29078038019841795</v>
      </c>
      <c r="AK143" s="36">
        <f t="shared" si="46"/>
        <v>-0.16670708924650121</v>
      </c>
      <c r="AL143" s="37">
        <f t="shared" si="46"/>
        <v>-0.25167464643742959</v>
      </c>
      <c r="AM143" s="2">
        <v>99.92</v>
      </c>
      <c r="AN143" s="2">
        <v>1640.84</v>
      </c>
      <c r="AO143" s="2">
        <v>124.3</v>
      </c>
      <c r="AP143" s="2">
        <v>6636.01</v>
      </c>
      <c r="AQ143" s="29">
        <v>6651.61</v>
      </c>
      <c r="AR143" s="31">
        <f t="shared" si="55"/>
        <v>15152.68</v>
      </c>
      <c r="AS143" s="2">
        <v>64.930000000000007</v>
      </c>
      <c r="AT143" s="2">
        <v>2466.7800000000002</v>
      </c>
      <c r="AU143" s="2">
        <v>308.60000000000002</v>
      </c>
      <c r="AV143" s="2">
        <v>10450.49</v>
      </c>
      <c r="AW143" s="29">
        <v>7976.02</v>
      </c>
      <c r="AX143" s="31">
        <f t="shared" si="56"/>
        <v>21266.82</v>
      </c>
      <c r="AY143" s="5">
        <f t="shared" si="47"/>
        <v>34.989999999999995</v>
      </c>
      <c r="AZ143" s="5">
        <f t="shared" si="47"/>
        <v>-825.94000000000028</v>
      </c>
      <c r="BA143" s="5">
        <f t="shared" si="47"/>
        <v>-184.3</v>
      </c>
      <c r="BB143" s="5">
        <f t="shared" si="47"/>
        <v>-3814.4799999999996</v>
      </c>
      <c r="BC143" s="33">
        <f t="shared" si="47"/>
        <v>-1324.4100000000008</v>
      </c>
      <c r="BD143" s="34">
        <f t="shared" si="47"/>
        <v>-6114.1399999999994</v>
      </c>
      <c r="BE143" s="7">
        <f t="shared" si="48"/>
        <v>0.53888803326659462</v>
      </c>
      <c r="BF143" s="7">
        <f t="shared" si="48"/>
        <v>-0.33482515668199037</v>
      </c>
      <c r="BG143" s="7">
        <f t="shared" si="48"/>
        <v>-0.59721322099805574</v>
      </c>
      <c r="BH143" s="7">
        <f t="shared" si="48"/>
        <v>-0.36500489450733886</v>
      </c>
      <c r="BI143" s="36">
        <f t="shared" si="48"/>
        <v>-0.16604898182301459</v>
      </c>
      <c r="BJ143" s="37">
        <f t="shared" si="48"/>
        <v>-0.28749667322147832</v>
      </c>
      <c r="BK143" s="38">
        <f t="shared" si="49"/>
        <v>1</v>
      </c>
      <c r="BL143" s="38">
        <f t="shared" si="49"/>
        <v>0.20468871432723695</v>
      </c>
      <c r="BM143" s="38">
        <f t="shared" si="49"/>
        <v>0.21302119929392813</v>
      </c>
      <c r="BN143" s="38">
        <f t="shared" si="49"/>
        <v>0.27828526880949356</v>
      </c>
      <c r="BO143" s="39">
        <f t="shared" si="49"/>
        <v>0.30778944523853924</v>
      </c>
      <c r="BP143" s="40">
        <f t="shared" si="49"/>
        <v>0.27979336990376813</v>
      </c>
      <c r="BQ143" s="38">
        <f t="shared" si="50"/>
        <v>1</v>
      </c>
      <c r="BR143" s="38">
        <f t="shared" si="50"/>
        <v>0.20499494322870485</v>
      </c>
      <c r="BS143" s="38">
        <f t="shared" si="50"/>
        <v>0.43168084153983888</v>
      </c>
      <c r="BT143" s="38">
        <f t="shared" si="50"/>
        <v>0.31081400602028908</v>
      </c>
      <c r="BU143" s="39">
        <f t="shared" si="50"/>
        <v>0.30754655505150508</v>
      </c>
      <c r="BV143" s="40">
        <f t="shared" si="50"/>
        <v>0.29386034364830976</v>
      </c>
      <c r="BW143" s="38">
        <f t="shared" si="51"/>
        <v>0</v>
      </c>
      <c r="BX143" s="38">
        <f t="shared" si="51"/>
        <v>-3.0622890146789206E-4</v>
      </c>
      <c r="BY143" s="38">
        <f t="shared" si="51"/>
        <v>-0.21865964224591075</v>
      </c>
      <c r="BZ143" s="38">
        <f t="shared" si="51"/>
        <v>-3.2528737210795522E-2</v>
      </c>
      <c r="CA143" s="39">
        <f t="shared" si="51"/>
        <v>2.4289018703416154E-4</v>
      </c>
      <c r="CB143" s="40">
        <f t="shared" si="51"/>
        <v>-1.4066973744541633E-2</v>
      </c>
      <c r="CC143" s="2">
        <f t="shared" si="52"/>
        <v>0</v>
      </c>
      <c r="CD143" s="2">
        <f t="shared" si="52"/>
        <v>-3.0622890146789206</v>
      </c>
      <c r="CE143" s="2">
        <f t="shared" si="52"/>
        <v>-2186.5964224591075</v>
      </c>
      <c r="CF143" s="2">
        <f t="shared" si="52"/>
        <v>-325.28737210795521</v>
      </c>
      <c r="CG143" s="29">
        <f t="shared" si="52"/>
        <v>2.4289018703416154</v>
      </c>
      <c r="CH143" s="31">
        <f t="shared" si="52"/>
        <v>-140.66973744541633</v>
      </c>
    </row>
    <row r="144" spans="1:86" x14ac:dyDescent="0.2">
      <c r="A144" t="s">
        <v>46</v>
      </c>
      <c r="B144" t="s">
        <v>46</v>
      </c>
      <c r="C144" t="s">
        <v>78</v>
      </c>
      <c r="D144" t="s">
        <v>78</v>
      </c>
      <c r="E144" t="s">
        <v>74</v>
      </c>
      <c r="F144" s="27">
        <f t="shared" ref="F144:F207" si="57">+F143+1</f>
        <v>46149</v>
      </c>
      <c r="G144" s="60" t="s">
        <v>39</v>
      </c>
      <c r="H144" s="28">
        <v>24.95</v>
      </c>
      <c r="I144" s="2">
        <v>13631.52</v>
      </c>
      <c r="J144" s="2">
        <v>775.17</v>
      </c>
      <c r="K144" s="2">
        <v>43693.51</v>
      </c>
      <c r="L144" s="29">
        <v>39516.9</v>
      </c>
      <c r="M144" s="30">
        <f t="shared" si="53"/>
        <v>97642.05</v>
      </c>
      <c r="N144" t="s">
        <v>49</v>
      </c>
      <c r="O144" t="s">
        <v>49</v>
      </c>
      <c r="P144" t="s">
        <v>78</v>
      </c>
      <c r="Q144" t="s">
        <v>78</v>
      </c>
      <c r="R144" t="s">
        <v>74</v>
      </c>
      <c r="S144" s="27">
        <f t="shared" ref="S144:S207" si="58">+S143+1</f>
        <v>45785</v>
      </c>
      <c r="T144" s="60" t="s">
        <v>39</v>
      </c>
      <c r="U144" s="28">
        <v>79.930000000000007</v>
      </c>
      <c r="V144" s="2">
        <v>17284.84</v>
      </c>
      <c r="W144" s="2">
        <v>1418.63</v>
      </c>
      <c r="X144" s="2">
        <v>41537.49</v>
      </c>
      <c r="Y144" s="29">
        <v>38718.160000000003</v>
      </c>
      <c r="Z144" s="31">
        <f t="shared" si="54"/>
        <v>99039.05</v>
      </c>
      <c r="AA144" s="32">
        <f t="shared" si="45"/>
        <v>-54.980000000000004</v>
      </c>
      <c r="AB144" s="5">
        <f t="shared" si="45"/>
        <v>-3653.3199999999997</v>
      </c>
      <c r="AC144" s="5">
        <f t="shared" si="45"/>
        <v>-643.46000000000015</v>
      </c>
      <c r="AD144" s="5">
        <f t="shared" si="45"/>
        <v>2156.0200000000041</v>
      </c>
      <c r="AE144" s="33">
        <f t="shared" si="45"/>
        <v>798.73999999999796</v>
      </c>
      <c r="AF144" s="34">
        <f t="shared" si="45"/>
        <v>-1397</v>
      </c>
      <c r="AG144" s="35">
        <f t="shared" si="46"/>
        <v>-0.68785187038658824</v>
      </c>
      <c r="AH144" s="7">
        <f t="shared" si="46"/>
        <v>-0.21135978117240309</v>
      </c>
      <c r="AI144" s="7">
        <f t="shared" si="46"/>
        <v>-0.4535784524506038</v>
      </c>
      <c r="AJ144" s="7">
        <f t="shared" si="46"/>
        <v>5.1905399194799785E-2</v>
      </c>
      <c r="AK144" s="36">
        <f t="shared" si="46"/>
        <v>2.0629596034522246E-2</v>
      </c>
      <c r="AL144" s="37">
        <f t="shared" si="46"/>
        <v>-1.410554725635999E-2</v>
      </c>
      <c r="AM144" s="2">
        <v>24.95</v>
      </c>
      <c r="AN144" s="2">
        <v>2663.54</v>
      </c>
      <c r="AO144" s="2">
        <v>318.83999999999997</v>
      </c>
      <c r="AP144" s="2">
        <v>12361.09</v>
      </c>
      <c r="AQ144" s="29">
        <v>10872.05</v>
      </c>
      <c r="AR144" s="31">
        <f t="shared" si="55"/>
        <v>26240.47</v>
      </c>
      <c r="AS144" s="2">
        <v>-289.35000000000002</v>
      </c>
      <c r="AT144" s="2">
        <v>3370.96</v>
      </c>
      <c r="AU144" s="2">
        <v>687.56</v>
      </c>
      <c r="AV144" s="2">
        <v>12628.42</v>
      </c>
      <c r="AW144" s="29">
        <v>12006.63</v>
      </c>
      <c r="AX144" s="31">
        <f t="shared" si="56"/>
        <v>28404.22</v>
      </c>
      <c r="AY144" s="5">
        <f t="shared" si="47"/>
        <v>314.3</v>
      </c>
      <c r="AZ144" s="5">
        <f t="shared" si="47"/>
        <v>-707.42000000000007</v>
      </c>
      <c r="BA144" s="5">
        <f t="shared" si="47"/>
        <v>-368.71999999999997</v>
      </c>
      <c r="BB144" s="5">
        <f t="shared" si="47"/>
        <v>-267.32999999999993</v>
      </c>
      <c r="BC144" s="33">
        <f t="shared" si="47"/>
        <v>-1134.58</v>
      </c>
      <c r="BD144" s="34">
        <f t="shared" si="47"/>
        <v>-2163.75</v>
      </c>
      <c r="BE144" s="7">
        <f t="shared" si="48"/>
        <v>-1.0862277518576118</v>
      </c>
      <c r="BF144" s="7">
        <f t="shared" si="48"/>
        <v>-0.20985713268623776</v>
      </c>
      <c r="BG144" s="7">
        <f t="shared" si="48"/>
        <v>-0.53627319797544937</v>
      </c>
      <c r="BH144" s="7">
        <f t="shared" si="48"/>
        <v>-2.1168918993825035E-2</v>
      </c>
      <c r="BI144" s="36">
        <f t="shared" si="48"/>
        <v>-9.4496124224699191E-2</v>
      </c>
      <c r="BJ144" s="37">
        <f t="shared" si="48"/>
        <v>-7.6177061014173236E-2</v>
      </c>
      <c r="BK144" s="38">
        <f t="shared" si="49"/>
        <v>1</v>
      </c>
      <c r="BL144" s="38">
        <f t="shared" si="49"/>
        <v>0.19539567120908014</v>
      </c>
      <c r="BM144" s="38">
        <f t="shared" si="49"/>
        <v>0.41131622740818141</v>
      </c>
      <c r="BN144" s="38">
        <f t="shared" si="49"/>
        <v>0.28290448627267528</v>
      </c>
      <c r="BO144" s="39">
        <f t="shared" si="49"/>
        <v>0.27512406084485369</v>
      </c>
      <c r="BP144" s="40">
        <f t="shared" si="49"/>
        <v>0.26874148996257247</v>
      </c>
      <c r="BQ144" s="38">
        <f t="shared" si="50"/>
        <v>-3.6200425372200677</v>
      </c>
      <c r="BR144" s="38">
        <f t="shared" si="50"/>
        <v>0.19502407890382556</v>
      </c>
      <c r="BS144" s="38">
        <f t="shared" si="50"/>
        <v>0.48466478221946518</v>
      </c>
      <c r="BT144" s="38">
        <f t="shared" si="50"/>
        <v>0.30402462931679314</v>
      </c>
      <c r="BU144" s="39">
        <f t="shared" si="50"/>
        <v>0.31010332102558585</v>
      </c>
      <c r="BV144" s="40">
        <f t="shared" si="50"/>
        <v>0.28679818717970335</v>
      </c>
      <c r="BW144" s="38">
        <f t="shared" si="51"/>
        <v>4.6200425372200673</v>
      </c>
      <c r="BX144" s="38">
        <f t="shared" si="51"/>
        <v>3.7159230525457554E-4</v>
      </c>
      <c r="BY144" s="38">
        <f t="shared" si="51"/>
        <v>-7.3348554811283773E-2</v>
      </c>
      <c r="BZ144" s="38">
        <f t="shared" si="51"/>
        <v>-2.1120143044117856E-2</v>
      </c>
      <c r="CA144" s="39">
        <f t="shared" si="51"/>
        <v>-3.4979260180732163E-2</v>
      </c>
      <c r="CB144" s="40">
        <f t="shared" si="51"/>
        <v>-1.8056697217130879E-2</v>
      </c>
      <c r="CC144" s="2">
        <f t="shared" si="52"/>
        <v>46200.425372200676</v>
      </c>
      <c r="CD144" s="2">
        <f t="shared" si="52"/>
        <v>3.7159230525457554</v>
      </c>
      <c r="CE144" s="2">
        <f t="shared" si="52"/>
        <v>-733.48554811283771</v>
      </c>
      <c r="CF144" s="2">
        <f t="shared" si="52"/>
        <v>-211.20143044117856</v>
      </c>
      <c r="CG144" s="29">
        <f t="shared" si="52"/>
        <v>-349.79260180732166</v>
      </c>
      <c r="CH144" s="31">
        <f t="shared" si="52"/>
        <v>-180.56697217130881</v>
      </c>
    </row>
    <row r="145" spans="1:86" x14ac:dyDescent="0.2">
      <c r="A145" t="s">
        <v>46</v>
      </c>
      <c r="B145" t="s">
        <v>46</v>
      </c>
      <c r="C145" t="s">
        <v>78</v>
      </c>
      <c r="D145" t="s">
        <v>78</v>
      </c>
      <c r="E145" t="s">
        <v>74</v>
      </c>
      <c r="F145" s="27">
        <f t="shared" si="57"/>
        <v>46150</v>
      </c>
      <c r="G145" s="60" t="s">
        <v>40</v>
      </c>
      <c r="H145" s="28">
        <v>-176.99</v>
      </c>
      <c r="I145" s="2">
        <v>22437.200000000001</v>
      </c>
      <c r="J145" s="2">
        <v>1859.44</v>
      </c>
      <c r="K145" s="2">
        <v>51519.42</v>
      </c>
      <c r="L145" s="29">
        <v>40459.68</v>
      </c>
      <c r="M145" s="30">
        <f t="shared" si="53"/>
        <v>116098.75</v>
      </c>
      <c r="N145" t="s">
        <v>49</v>
      </c>
      <c r="O145" t="s">
        <v>49</v>
      </c>
      <c r="P145" t="s">
        <v>78</v>
      </c>
      <c r="Q145" t="s">
        <v>78</v>
      </c>
      <c r="R145" t="s">
        <v>74</v>
      </c>
      <c r="S145" s="27">
        <f t="shared" si="58"/>
        <v>45786</v>
      </c>
      <c r="T145" s="60" t="s">
        <v>40</v>
      </c>
      <c r="U145" s="28">
        <v>159.88999999999999</v>
      </c>
      <c r="V145" s="2">
        <v>22703.75</v>
      </c>
      <c r="W145" s="2">
        <v>1534.24</v>
      </c>
      <c r="X145" s="2">
        <v>56043.199999999997</v>
      </c>
      <c r="Y145" s="29">
        <v>47406.84</v>
      </c>
      <c r="Z145" s="31">
        <f t="shared" si="54"/>
        <v>127847.92</v>
      </c>
      <c r="AA145" s="32">
        <f t="shared" si="45"/>
        <v>-336.88</v>
      </c>
      <c r="AB145" s="5">
        <f t="shared" si="45"/>
        <v>-266.54999999999927</v>
      </c>
      <c r="AC145" s="5">
        <f t="shared" si="45"/>
        <v>325.20000000000005</v>
      </c>
      <c r="AD145" s="5">
        <f t="shared" si="45"/>
        <v>-4523.7799999999988</v>
      </c>
      <c r="AE145" s="33">
        <f t="shared" si="45"/>
        <v>-6947.1599999999962</v>
      </c>
      <c r="AF145" s="34">
        <f t="shared" si="45"/>
        <v>-11749.169999999998</v>
      </c>
      <c r="AG145" s="35">
        <f t="shared" si="46"/>
        <v>-2.1069485271123898</v>
      </c>
      <c r="AH145" s="7">
        <f t="shared" si="46"/>
        <v>-1.174035126355775E-2</v>
      </c>
      <c r="AI145" s="7">
        <f t="shared" si="46"/>
        <v>0.21196162269266872</v>
      </c>
      <c r="AJ145" s="7">
        <f t="shared" si="46"/>
        <v>-8.0719516373083611E-2</v>
      </c>
      <c r="AK145" s="36">
        <f t="shared" si="46"/>
        <v>-0.14654341019144065</v>
      </c>
      <c r="AL145" s="37">
        <f t="shared" si="46"/>
        <v>-9.1899578812076083E-2</v>
      </c>
      <c r="AM145" s="2">
        <v>-176.99</v>
      </c>
      <c r="AN145" s="2">
        <v>4705.2</v>
      </c>
      <c r="AO145" s="2">
        <v>787.85</v>
      </c>
      <c r="AP145" s="2">
        <v>14670.04</v>
      </c>
      <c r="AQ145" s="29">
        <v>12141.99</v>
      </c>
      <c r="AR145" s="31">
        <f t="shared" si="55"/>
        <v>32128.090000000004</v>
      </c>
      <c r="AS145" s="2">
        <v>159.88999999999999</v>
      </c>
      <c r="AT145" s="2">
        <v>4677.24</v>
      </c>
      <c r="AU145" s="2">
        <v>678.68</v>
      </c>
      <c r="AV145" s="2">
        <v>17040.43</v>
      </c>
      <c r="AW145" s="29">
        <v>14451.37</v>
      </c>
      <c r="AX145" s="31">
        <f t="shared" si="56"/>
        <v>37007.61</v>
      </c>
      <c r="AY145" s="5">
        <f t="shared" si="47"/>
        <v>-336.88</v>
      </c>
      <c r="AZ145" s="5">
        <f t="shared" si="47"/>
        <v>27.960000000000036</v>
      </c>
      <c r="BA145" s="5">
        <f t="shared" si="47"/>
        <v>109.17000000000007</v>
      </c>
      <c r="BB145" s="5">
        <f t="shared" si="47"/>
        <v>-2370.3899999999994</v>
      </c>
      <c r="BC145" s="33">
        <f t="shared" si="47"/>
        <v>-2309.380000000001</v>
      </c>
      <c r="BD145" s="34">
        <f t="shared" si="47"/>
        <v>-4879.5199999999968</v>
      </c>
      <c r="BE145" s="7">
        <f t="shared" si="48"/>
        <v>-2.1069485271123898</v>
      </c>
      <c r="BF145" s="7">
        <f t="shared" si="48"/>
        <v>5.9778843933601953E-3</v>
      </c>
      <c r="BG145" s="7">
        <f t="shared" si="48"/>
        <v>0.16085636824423893</v>
      </c>
      <c r="BH145" s="7">
        <f t="shared" si="48"/>
        <v>-0.13910388411560035</v>
      </c>
      <c r="BI145" s="36">
        <f t="shared" si="48"/>
        <v>-0.15980353419779583</v>
      </c>
      <c r="BJ145" s="37">
        <f t="shared" si="48"/>
        <v>-0.13185180021082141</v>
      </c>
      <c r="BK145" s="38">
        <f t="shared" si="49"/>
        <v>1</v>
      </c>
      <c r="BL145" s="38">
        <f t="shared" si="49"/>
        <v>0.20970531082309735</v>
      </c>
      <c r="BM145" s="38">
        <f t="shared" si="49"/>
        <v>0.42370283526222952</v>
      </c>
      <c r="BN145" s="38">
        <f t="shared" si="49"/>
        <v>0.28474777084058789</v>
      </c>
      <c r="BO145" s="39">
        <f t="shared" si="49"/>
        <v>0.30010098942947644</v>
      </c>
      <c r="BP145" s="40">
        <f t="shared" si="49"/>
        <v>0.27673071415497585</v>
      </c>
      <c r="BQ145" s="38">
        <f t="shared" si="50"/>
        <v>1</v>
      </c>
      <c r="BR145" s="38">
        <f t="shared" si="50"/>
        <v>0.20601178219457136</v>
      </c>
      <c r="BS145" s="38">
        <f t="shared" si="50"/>
        <v>0.44235582438210447</v>
      </c>
      <c r="BT145" s="38">
        <f t="shared" si="50"/>
        <v>0.3040588331858281</v>
      </c>
      <c r="BU145" s="39">
        <f t="shared" si="50"/>
        <v>0.30483723445814997</v>
      </c>
      <c r="BV145" s="40">
        <f t="shared" si="50"/>
        <v>0.28946587476745811</v>
      </c>
      <c r="BW145" s="38">
        <f t="shared" si="51"/>
        <v>0</v>
      </c>
      <c r="BX145" s="38">
        <f t="shared" si="51"/>
        <v>3.6935286285259827E-3</v>
      </c>
      <c r="BY145" s="38">
        <f t="shared" si="51"/>
        <v>-1.8652989119874952E-2</v>
      </c>
      <c r="BZ145" s="38">
        <f t="shared" si="51"/>
        <v>-1.9311062345240215E-2</v>
      </c>
      <c r="CA145" s="39">
        <f t="shared" si="51"/>
        <v>-4.7362450286735358E-3</v>
      </c>
      <c r="CB145" s="40">
        <f t="shared" si="51"/>
        <v>-1.2735160612482255E-2</v>
      </c>
      <c r="CC145" s="2">
        <f t="shared" si="52"/>
        <v>0</v>
      </c>
      <c r="CD145" s="2">
        <f t="shared" si="52"/>
        <v>36.935286285259828</v>
      </c>
      <c r="CE145" s="2">
        <f t="shared" si="52"/>
        <v>-186.52989119874951</v>
      </c>
      <c r="CF145" s="2">
        <f t="shared" si="52"/>
        <v>-193.11062345240217</v>
      </c>
      <c r="CG145" s="29">
        <f t="shared" si="52"/>
        <v>-47.36245028673536</v>
      </c>
      <c r="CH145" s="31">
        <f t="shared" si="52"/>
        <v>-127.35160612482255</v>
      </c>
    </row>
    <row r="146" spans="1:86" ht="13.5" thickBot="1" x14ac:dyDescent="0.25">
      <c r="A146" t="s">
        <v>46</v>
      </c>
      <c r="B146" t="s">
        <v>46</v>
      </c>
      <c r="C146" t="s">
        <v>78</v>
      </c>
      <c r="D146" t="s">
        <v>78</v>
      </c>
      <c r="E146" t="s">
        <v>74</v>
      </c>
      <c r="F146" s="41">
        <f t="shared" si="57"/>
        <v>46151</v>
      </c>
      <c r="G146" s="61" t="s">
        <v>41</v>
      </c>
      <c r="H146" s="43">
        <v>-366</v>
      </c>
      <c r="I146" s="44">
        <v>22563.61</v>
      </c>
      <c r="J146" s="44">
        <v>3545.04</v>
      </c>
      <c r="K146" s="44">
        <v>52268.39</v>
      </c>
      <c r="L146" s="45">
        <v>49695.6</v>
      </c>
      <c r="M146" s="46">
        <f t="shared" si="53"/>
        <v>127706.64000000001</v>
      </c>
      <c r="N146" t="s">
        <v>49</v>
      </c>
      <c r="O146" t="s">
        <v>49</v>
      </c>
      <c r="P146" t="s">
        <v>78</v>
      </c>
      <c r="Q146" t="s">
        <v>78</v>
      </c>
      <c r="R146" t="s">
        <v>74</v>
      </c>
      <c r="S146" s="41">
        <f t="shared" si="58"/>
        <v>45787</v>
      </c>
      <c r="T146" s="61" t="s">
        <v>41</v>
      </c>
      <c r="U146" s="43">
        <v>34.96</v>
      </c>
      <c r="V146" s="44">
        <v>23491.53</v>
      </c>
      <c r="W146" s="44">
        <v>2587.36</v>
      </c>
      <c r="X146" s="44">
        <v>57349.67</v>
      </c>
      <c r="Y146" s="45">
        <v>50174.54</v>
      </c>
      <c r="Z146" s="47">
        <f t="shared" si="54"/>
        <v>133638.06</v>
      </c>
      <c r="AA146" s="48">
        <f t="shared" si="45"/>
        <v>-400.96</v>
      </c>
      <c r="AB146" s="49">
        <f t="shared" si="45"/>
        <v>-927.91999999999825</v>
      </c>
      <c r="AC146" s="49">
        <f t="shared" si="45"/>
        <v>957.67999999999984</v>
      </c>
      <c r="AD146" s="49">
        <f t="shared" si="45"/>
        <v>-5081.2799999999988</v>
      </c>
      <c r="AE146" s="50">
        <f t="shared" si="45"/>
        <v>-478.94000000000233</v>
      </c>
      <c r="AF146" s="51">
        <f t="shared" si="45"/>
        <v>-5931.4199999999837</v>
      </c>
      <c r="AG146" s="52">
        <f t="shared" si="46"/>
        <v>-11.469107551487413</v>
      </c>
      <c r="AH146" s="53">
        <f t="shared" si="46"/>
        <v>-3.9500194325358895E-2</v>
      </c>
      <c r="AI146" s="53">
        <f t="shared" si="46"/>
        <v>0.37013790118112661</v>
      </c>
      <c r="AJ146" s="53">
        <f t="shared" si="46"/>
        <v>-8.8601730402284778E-2</v>
      </c>
      <c r="AK146" s="54">
        <f t="shared" si="46"/>
        <v>-9.5454786431525291E-3</v>
      </c>
      <c r="AL146" s="55">
        <f t="shared" si="46"/>
        <v>-4.4384212102450332E-2</v>
      </c>
      <c r="AM146" s="44">
        <v>-366</v>
      </c>
      <c r="AN146" s="44">
        <v>4717.99</v>
      </c>
      <c r="AO146" s="44">
        <v>1765.88</v>
      </c>
      <c r="AP146" s="44">
        <v>14874.17</v>
      </c>
      <c r="AQ146" s="45">
        <v>14735.26</v>
      </c>
      <c r="AR146" s="47">
        <f t="shared" si="55"/>
        <v>35727.300000000003</v>
      </c>
      <c r="AS146" s="44">
        <v>34.96</v>
      </c>
      <c r="AT146" s="44">
        <v>4918</v>
      </c>
      <c r="AU146" s="44">
        <v>1204.28</v>
      </c>
      <c r="AV146" s="44">
        <v>17705.2</v>
      </c>
      <c r="AW146" s="45">
        <v>15490.04</v>
      </c>
      <c r="AX146" s="47">
        <f t="shared" si="56"/>
        <v>39352.480000000003</v>
      </c>
      <c r="AY146" s="49">
        <f t="shared" si="47"/>
        <v>-400.96</v>
      </c>
      <c r="AZ146" s="49">
        <f t="shared" si="47"/>
        <v>-200.01000000000022</v>
      </c>
      <c r="BA146" s="49">
        <f t="shared" si="47"/>
        <v>561.60000000000014</v>
      </c>
      <c r="BB146" s="49">
        <f t="shared" si="47"/>
        <v>-2831.0300000000007</v>
      </c>
      <c r="BC146" s="50">
        <f t="shared" si="47"/>
        <v>-754.78000000000065</v>
      </c>
      <c r="BD146" s="51">
        <f t="shared" si="47"/>
        <v>-3625.1800000000003</v>
      </c>
      <c r="BE146" s="53">
        <f t="shared" si="48"/>
        <v>-11.469107551487413</v>
      </c>
      <c r="BF146" s="53">
        <f t="shared" si="48"/>
        <v>-4.0668971126474218E-2</v>
      </c>
      <c r="BG146" s="53">
        <f t="shared" si="48"/>
        <v>0.46633673232138717</v>
      </c>
      <c r="BH146" s="53">
        <f t="shared" si="48"/>
        <v>-0.15989822199127943</v>
      </c>
      <c r="BI146" s="54">
        <f t="shared" si="48"/>
        <v>-4.8726794766185279E-2</v>
      </c>
      <c r="BJ146" s="55">
        <f t="shared" si="48"/>
        <v>-9.2120750712534505E-2</v>
      </c>
      <c r="BK146" s="56">
        <f t="shared" si="49"/>
        <v>1</v>
      </c>
      <c r="BL146" s="56">
        <f t="shared" si="49"/>
        <v>0.20909730313544683</v>
      </c>
      <c r="BM146" s="56">
        <f t="shared" si="49"/>
        <v>0.49812696048563632</v>
      </c>
      <c r="BN146" s="56">
        <f t="shared" si="49"/>
        <v>0.28457295126174731</v>
      </c>
      <c r="BO146" s="57">
        <f t="shared" si="49"/>
        <v>0.29651035504149265</v>
      </c>
      <c r="BP146" s="58">
        <f t="shared" si="49"/>
        <v>0.27976070782224011</v>
      </c>
      <c r="BQ146" s="56">
        <f t="shared" si="50"/>
        <v>1</v>
      </c>
      <c r="BR146" s="56">
        <f t="shared" si="50"/>
        <v>0.20935205156922518</v>
      </c>
      <c r="BS146" s="56">
        <f t="shared" si="50"/>
        <v>0.46544740584997835</v>
      </c>
      <c r="BT146" s="56">
        <f t="shared" si="50"/>
        <v>0.30872365961303705</v>
      </c>
      <c r="BU146" s="57">
        <f t="shared" si="50"/>
        <v>0.3087231093698119</v>
      </c>
      <c r="BV146" s="58">
        <f t="shared" si="50"/>
        <v>0.29447060216228821</v>
      </c>
      <c r="BW146" s="56">
        <f t="shared" si="51"/>
        <v>0</v>
      </c>
      <c r="BX146" s="56">
        <f t="shared" si="51"/>
        <v>-2.5474843377834566E-4</v>
      </c>
      <c r="BY146" s="56">
        <f t="shared" si="51"/>
        <v>3.267955463565797E-2</v>
      </c>
      <c r="BZ146" s="56">
        <f t="shared" si="51"/>
        <v>-2.415070835128974E-2</v>
      </c>
      <c r="CA146" s="57">
        <f t="shared" si="51"/>
        <v>-1.2212754328319253E-2</v>
      </c>
      <c r="CB146" s="58">
        <f t="shared" si="51"/>
        <v>-1.4709894340048102E-2</v>
      </c>
      <c r="CC146" s="44">
        <f t="shared" si="52"/>
        <v>0</v>
      </c>
      <c r="CD146" s="44">
        <f t="shared" si="52"/>
        <v>-2.5474843377834566</v>
      </c>
      <c r="CE146" s="44">
        <f t="shared" si="52"/>
        <v>326.79554635657968</v>
      </c>
      <c r="CF146" s="44">
        <f t="shared" si="52"/>
        <v>-241.5070835128974</v>
      </c>
      <c r="CG146" s="45">
        <f t="shared" si="52"/>
        <v>-122.12754328319252</v>
      </c>
      <c r="CH146" s="47">
        <f t="shared" si="52"/>
        <v>-147.09894340048101</v>
      </c>
    </row>
    <row r="147" spans="1:86" x14ac:dyDescent="0.2">
      <c r="A147" t="s">
        <v>46</v>
      </c>
      <c r="B147" t="s">
        <v>46</v>
      </c>
      <c r="C147" t="s">
        <v>78</v>
      </c>
      <c r="D147" t="s">
        <v>78</v>
      </c>
      <c r="E147" t="s">
        <v>75</v>
      </c>
      <c r="F147" s="27">
        <f t="shared" si="57"/>
        <v>46152</v>
      </c>
      <c r="G147" s="60" t="s">
        <v>35</v>
      </c>
      <c r="H147" s="28">
        <v>-56.53</v>
      </c>
      <c r="I147" s="2">
        <v>11813.71</v>
      </c>
      <c r="J147" s="2">
        <v>888.44</v>
      </c>
      <c r="K147" s="2">
        <v>27544.93</v>
      </c>
      <c r="L147" s="29">
        <v>26640.86</v>
      </c>
      <c r="M147" s="30">
        <f t="shared" si="53"/>
        <v>66831.41</v>
      </c>
      <c r="N147" t="s">
        <v>49</v>
      </c>
      <c r="O147" t="s">
        <v>49</v>
      </c>
      <c r="P147" t="s">
        <v>78</v>
      </c>
      <c r="Q147" t="s">
        <v>78</v>
      </c>
      <c r="R147" t="s">
        <v>75</v>
      </c>
      <c r="S147" s="27">
        <f t="shared" si="58"/>
        <v>45788</v>
      </c>
      <c r="T147" s="60" t="s">
        <v>35</v>
      </c>
      <c r="U147" s="28">
        <v>209.16</v>
      </c>
      <c r="V147" s="2">
        <v>9598.02</v>
      </c>
      <c r="W147" s="2">
        <v>132.35</v>
      </c>
      <c r="X147" s="2">
        <v>23757.85</v>
      </c>
      <c r="Y147" s="29">
        <v>22398.67</v>
      </c>
      <c r="Z147" s="31">
        <f t="shared" si="54"/>
        <v>56096.049999999996</v>
      </c>
      <c r="AA147" s="32">
        <f t="shared" si="45"/>
        <v>-265.69</v>
      </c>
      <c r="AB147" s="5">
        <f t="shared" si="45"/>
        <v>2215.6899999999987</v>
      </c>
      <c r="AC147" s="5">
        <f t="shared" si="45"/>
        <v>756.09</v>
      </c>
      <c r="AD147" s="5">
        <f t="shared" si="45"/>
        <v>3787.0800000000017</v>
      </c>
      <c r="AE147" s="33">
        <f t="shared" si="45"/>
        <v>4242.1900000000023</v>
      </c>
      <c r="AF147" s="34">
        <f t="shared" si="45"/>
        <v>10735.360000000008</v>
      </c>
      <c r="AG147" s="35">
        <f t="shared" si="46"/>
        <v>-1.2702715624402372</v>
      </c>
      <c r="AH147" s="7">
        <f t="shared" si="46"/>
        <v>0.23084865420159559</v>
      </c>
      <c r="AI147" s="7">
        <f t="shared" si="46"/>
        <v>5.7128069512655841</v>
      </c>
      <c r="AJ147" s="7">
        <f t="shared" si="46"/>
        <v>0.15940331301022617</v>
      </c>
      <c r="AK147" s="36">
        <f t="shared" si="46"/>
        <v>0.18939472745479988</v>
      </c>
      <c r="AL147" s="37">
        <f t="shared" si="46"/>
        <v>0.19137461550323079</v>
      </c>
      <c r="AM147" s="2">
        <v>-56.53</v>
      </c>
      <c r="AN147" s="2">
        <v>2335.14</v>
      </c>
      <c r="AO147" s="2">
        <v>327.66000000000003</v>
      </c>
      <c r="AP147" s="2">
        <v>7779.23</v>
      </c>
      <c r="AQ147" s="29">
        <v>8034.86</v>
      </c>
      <c r="AR147" s="31">
        <f t="shared" si="55"/>
        <v>18420.36</v>
      </c>
      <c r="AS147" s="2">
        <v>209.16</v>
      </c>
      <c r="AT147" s="2">
        <v>2027.9</v>
      </c>
      <c r="AU147" s="2">
        <v>51.27</v>
      </c>
      <c r="AV147" s="2">
        <v>7333.86</v>
      </c>
      <c r="AW147" s="29">
        <v>6977.41</v>
      </c>
      <c r="AX147" s="31">
        <f t="shared" si="56"/>
        <v>16599.599999999999</v>
      </c>
      <c r="AY147" s="5">
        <f t="shared" si="47"/>
        <v>-265.69</v>
      </c>
      <c r="AZ147" s="5">
        <f t="shared" si="47"/>
        <v>307.23999999999978</v>
      </c>
      <c r="BA147" s="5">
        <f t="shared" si="47"/>
        <v>276.39000000000004</v>
      </c>
      <c r="BB147" s="5">
        <f t="shared" si="47"/>
        <v>445.36999999999989</v>
      </c>
      <c r="BC147" s="33">
        <f t="shared" si="47"/>
        <v>1057.4499999999998</v>
      </c>
      <c r="BD147" s="34">
        <f t="shared" si="47"/>
        <v>1820.760000000002</v>
      </c>
      <c r="BE147" s="7">
        <f t="shared" si="48"/>
        <v>-1.2702715624402372</v>
      </c>
      <c r="BF147" s="7">
        <f t="shared" si="48"/>
        <v>0.15150648454065771</v>
      </c>
      <c r="BG147" s="7">
        <f t="shared" si="48"/>
        <v>5.3908718548858987</v>
      </c>
      <c r="BH147" s="7">
        <f t="shared" si="48"/>
        <v>6.0727911359093292E-2</v>
      </c>
      <c r="BI147" s="36">
        <f t="shared" si="48"/>
        <v>0.15155337009004771</v>
      </c>
      <c r="BJ147" s="37">
        <f t="shared" si="48"/>
        <v>0.10968698040916662</v>
      </c>
      <c r="BK147" s="38">
        <f t="shared" si="49"/>
        <v>1</v>
      </c>
      <c r="BL147" s="38">
        <f t="shared" si="49"/>
        <v>0.19766356208168306</v>
      </c>
      <c r="BM147" s="38">
        <f t="shared" si="49"/>
        <v>0.36880374589167531</v>
      </c>
      <c r="BN147" s="38">
        <f t="shared" si="49"/>
        <v>0.28241966851976025</v>
      </c>
      <c r="BO147" s="39">
        <f t="shared" si="49"/>
        <v>0.30159912255084859</v>
      </c>
      <c r="BP147" s="40">
        <f t="shared" si="49"/>
        <v>0.27562429103321329</v>
      </c>
      <c r="BQ147" s="38">
        <f t="shared" si="50"/>
        <v>1</v>
      </c>
      <c r="BR147" s="38">
        <f t="shared" si="50"/>
        <v>0.21128316048518339</v>
      </c>
      <c r="BS147" s="38">
        <f t="shared" si="50"/>
        <v>0.38738194182092939</v>
      </c>
      <c r="BT147" s="38">
        <f t="shared" si="50"/>
        <v>0.30869207440909008</v>
      </c>
      <c r="BU147" s="39">
        <f t="shared" si="50"/>
        <v>0.31151001376421011</v>
      </c>
      <c r="BV147" s="40">
        <f t="shared" si="50"/>
        <v>0.29591388341959907</v>
      </c>
      <c r="BW147" s="38">
        <f t="shared" si="51"/>
        <v>0</v>
      </c>
      <c r="BX147" s="38">
        <f t="shared" si="51"/>
        <v>-1.3619598403500327E-2</v>
      </c>
      <c r="BY147" s="38">
        <f t="shared" si="51"/>
        <v>-1.8578195929254082E-2</v>
      </c>
      <c r="BZ147" s="38">
        <f t="shared" si="51"/>
        <v>-2.6272405889329831E-2</v>
      </c>
      <c r="CA147" s="39">
        <f t="shared" si="51"/>
        <v>-9.9108912133615279E-3</v>
      </c>
      <c r="CB147" s="40">
        <f t="shared" si="51"/>
        <v>-2.028959238638578E-2</v>
      </c>
      <c r="CC147" s="2">
        <f t="shared" si="52"/>
        <v>0</v>
      </c>
      <c r="CD147" s="2">
        <f t="shared" si="52"/>
        <v>-136.19598403500328</v>
      </c>
      <c r="CE147" s="2">
        <f t="shared" si="52"/>
        <v>-185.78195929254082</v>
      </c>
      <c r="CF147" s="2">
        <f t="shared" si="52"/>
        <v>-262.72405889329832</v>
      </c>
      <c r="CG147" s="29">
        <f t="shared" si="52"/>
        <v>-99.108912133615277</v>
      </c>
      <c r="CH147" s="31">
        <f t="shared" si="52"/>
        <v>-202.8959238638578</v>
      </c>
    </row>
    <row r="148" spans="1:86" x14ac:dyDescent="0.2">
      <c r="A148" t="s">
        <v>46</v>
      </c>
      <c r="B148" t="s">
        <v>46</v>
      </c>
      <c r="C148" t="s">
        <v>78</v>
      </c>
      <c r="D148" t="s">
        <v>78</v>
      </c>
      <c r="E148" t="s">
        <v>75</v>
      </c>
      <c r="F148" s="27">
        <f t="shared" si="57"/>
        <v>46153</v>
      </c>
      <c r="G148" s="60" t="s">
        <v>36</v>
      </c>
      <c r="H148" s="28">
        <v>-157.03</v>
      </c>
      <c r="I148" s="2">
        <v>10926.71</v>
      </c>
      <c r="J148" s="2">
        <v>20.81</v>
      </c>
      <c r="K148" s="2">
        <v>25978.77</v>
      </c>
      <c r="L148" s="29">
        <v>21793.040000000001</v>
      </c>
      <c r="M148" s="30">
        <f t="shared" si="53"/>
        <v>58562.299999999996</v>
      </c>
      <c r="N148" t="s">
        <v>49</v>
      </c>
      <c r="O148" t="s">
        <v>49</v>
      </c>
      <c r="P148" t="s">
        <v>78</v>
      </c>
      <c r="Q148" t="s">
        <v>78</v>
      </c>
      <c r="R148" t="s">
        <v>75</v>
      </c>
      <c r="S148" s="27">
        <f t="shared" si="58"/>
        <v>45789</v>
      </c>
      <c r="T148" s="60" t="s">
        <v>36</v>
      </c>
      <c r="U148" s="28">
        <v>64.930000000000007</v>
      </c>
      <c r="V148" s="2">
        <v>10702.03</v>
      </c>
      <c r="W148" s="2">
        <v>564.14</v>
      </c>
      <c r="X148" s="2">
        <v>25678.58</v>
      </c>
      <c r="Y148" s="29">
        <v>23349.13</v>
      </c>
      <c r="Z148" s="31">
        <f t="shared" si="54"/>
        <v>60358.81</v>
      </c>
      <c r="AA148" s="32">
        <f t="shared" si="45"/>
        <v>-221.96</v>
      </c>
      <c r="AB148" s="5">
        <f t="shared" si="45"/>
        <v>224.67999999999847</v>
      </c>
      <c r="AC148" s="5">
        <f t="shared" si="45"/>
        <v>-543.33000000000004</v>
      </c>
      <c r="AD148" s="5">
        <f t="shared" si="45"/>
        <v>300.18999999999869</v>
      </c>
      <c r="AE148" s="33">
        <f t="shared" si="45"/>
        <v>-1556.0900000000001</v>
      </c>
      <c r="AF148" s="34">
        <f t="shared" si="45"/>
        <v>-1796.510000000002</v>
      </c>
      <c r="AG148" s="35">
        <f t="shared" si="46"/>
        <v>-3.4184506391498535</v>
      </c>
      <c r="AH148" s="7">
        <f t="shared" si="46"/>
        <v>2.099414783924157E-2</v>
      </c>
      <c r="AI148" s="7">
        <f t="shared" si="46"/>
        <v>-0.96311199347679666</v>
      </c>
      <c r="AJ148" s="7">
        <f t="shared" si="46"/>
        <v>1.1690288170140197E-2</v>
      </c>
      <c r="AK148" s="36">
        <f t="shared" si="46"/>
        <v>-6.6644453133799852E-2</v>
      </c>
      <c r="AL148" s="37">
        <f t="shared" si="46"/>
        <v>-2.9763840605870163E-2</v>
      </c>
      <c r="AM148" s="2">
        <v>-157.03</v>
      </c>
      <c r="AN148" s="2">
        <v>2114.5500000000002</v>
      </c>
      <c r="AO148" s="2">
        <v>-58.23</v>
      </c>
      <c r="AP148" s="2">
        <v>7487.46</v>
      </c>
      <c r="AQ148" s="29">
        <v>6364.45</v>
      </c>
      <c r="AR148" s="31">
        <f t="shared" si="55"/>
        <v>15751.2</v>
      </c>
      <c r="AS148" s="2">
        <v>64.930000000000007</v>
      </c>
      <c r="AT148" s="2">
        <v>2118.54</v>
      </c>
      <c r="AU148" s="2">
        <v>335.33</v>
      </c>
      <c r="AV148" s="2">
        <v>7691.5</v>
      </c>
      <c r="AW148" s="29">
        <v>7132.73</v>
      </c>
      <c r="AX148" s="31">
        <f t="shared" si="56"/>
        <v>17343.03</v>
      </c>
      <c r="AY148" s="5">
        <f t="shared" si="47"/>
        <v>-221.96</v>
      </c>
      <c r="AZ148" s="5">
        <f t="shared" si="47"/>
        <v>-3.9899999999997817</v>
      </c>
      <c r="BA148" s="5">
        <f t="shared" si="47"/>
        <v>-393.56</v>
      </c>
      <c r="BB148" s="5">
        <f t="shared" si="47"/>
        <v>-204.03999999999996</v>
      </c>
      <c r="BC148" s="33">
        <f t="shared" si="47"/>
        <v>-768.27999999999975</v>
      </c>
      <c r="BD148" s="34">
        <f t="shared" si="47"/>
        <v>-1591.8299999999981</v>
      </c>
      <c r="BE148" s="7">
        <f t="shared" si="48"/>
        <v>-3.4184506391498535</v>
      </c>
      <c r="BF148" s="7">
        <f t="shared" si="48"/>
        <v>-1.8833725112576501E-3</v>
      </c>
      <c r="BG148" s="7">
        <f t="shared" si="48"/>
        <v>-1.1736498374735336</v>
      </c>
      <c r="BH148" s="7">
        <f t="shared" si="48"/>
        <v>-2.6527985438471034E-2</v>
      </c>
      <c r="BI148" s="36">
        <f t="shared" si="48"/>
        <v>-0.10771191395160055</v>
      </c>
      <c r="BJ148" s="37">
        <f t="shared" si="48"/>
        <v>-9.1784999507006457E-2</v>
      </c>
      <c r="BK148" s="38">
        <f t="shared" si="49"/>
        <v>1</v>
      </c>
      <c r="BL148" s="38">
        <f t="shared" si="49"/>
        <v>0.19352119713985275</v>
      </c>
      <c r="BM148" s="38">
        <f t="shared" si="49"/>
        <v>-2.7981739548294091</v>
      </c>
      <c r="BN148" s="38">
        <f t="shared" si="49"/>
        <v>0.28821456905003584</v>
      </c>
      <c r="BO148" s="39">
        <f t="shared" si="49"/>
        <v>0.29204048632040319</v>
      </c>
      <c r="BP148" s="40">
        <f t="shared" si="49"/>
        <v>0.26896484598453274</v>
      </c>
      <c r="BQ148" s="38">
        <f t="shared" si="50"/>
        <v>1</v>
      </c>
      <c r="BR148" s="38">
        <f t="shared" si="50"/>
        <v>0.19795683622639815</v>
      </c>
      <c r="BS148" s="38">
        <f t="shared" si="50"/>
        <v>0.59440918920835251</v>
      </c>
      <c r="BT148" s="38">
        <f t="shared" si="50"/>
        <v>0.29952980266042745</v>
      </c>
      <c r="BU148" s="39">
        <f t="shared" si="50"/>
        <v>0.30548161751636993</v>
      </c>
      <c r="BV148" s="40">
        <f t="shared" si="50"/>
        <v>0.28733220552227584</v>
      </c>
      <c r="BW148" s="38">
        <f t="shared" si="51"/>
        <v>0</v>
      </c>
      <c r="BX148" s="38">
        <f t="shared" si="51"/>
        <v>-4.435639086545401E-3</v>
      </c>
      <c r="BY148" s="38">
        <f t="shared" si="51"/>
        <v>-3.3925831440377614</v>
      </c>
      <c r="BZ148" s="38">
        <f t="shared" si="51"/>
        <v>-1.1315233610391606E-2</v>
      </c>
      <c r="CA148" s="39">
        <f t="shared" si="51"/>
        <v>-1.3441131195966738E-2</v>
      </c>
      <c r="CB148" s="40">
        <f t="shared" si="51"/>
        <v>-1.83673595377431E-2</v>
      </c>
      <c r="CC148" s="2">
        <f t="shared" si="52"/>
        <v>0</v>
      </c>
      <c r="CD148" s="2">
        <f t="shared" si="52"/>
        <v>-44.35639086545401</v>
      </c>
      <c r="CE148" s="2">
        <f t="shared" si="52"/>
        <v>-33925.831440377617</v>
      </c>
      <c r="CF148" s="2">
        <f t="shared" si="52"/>
        <v>-113.15233610391606</v>
      </c>
      <c r="CG148" s="29">
        <f t="shared" si="52"/>
        <v>-134.41131195966739</v>
      </c>
      <c r="CH148" s="31">
        <f t="shared" si="52"/>
        <v>-183.67359537743098</v>
      </c>
    </row>
    <row r="149" spans="1:86" x14ac:dyDescent="0.2">
      <c r="A149" t="s">
        <v>46</v>
      </c>
      <c r="B149" t="s">
        <v>46</v>
      </c>
      <c r="C149" t="s">
        <v>78</v>
      </c>
      <c r="D149" t="s">
        <v>78</v>
      </c>
      <c r="E149" t="s">
        <v>75</v>
      </c>
      <c r="F149" s="27">
        <f t="shared" si="57"/>
        <v>46154</v>
      </c>
      <c r="G149" s="60" t="s">
        <v>37</v>
      </c>
      <c r="H149" s="28">
        <v>-113.54</v>
      </c>
      <c r="I149" s="2">
        <v>12023.62</v>
      </c>
      <c r="J149" s="2">
        <v>382.57</v>
      </c>
      <c r="K149" s="2">
        <v>32235.47</v>
      </c>
      <c r="L149" s="29">
        <v>28786.76</v>
      </c>
      <c r="M149" s="30">
        <f t="shared" si="53"/>
        <v>73314.880000000005</v>
      </c>
      <c r="N149" t="s">
        <v>49</v>
      </c>
      <c r="O149" t="s">
        <v>49</v>
      </c>
      <c r="P149" t="s">
        <v>78</v>
      </c>
      <c r="Q149" t="s">
        <v>78</v>
      </c>
      <c r="R149" t="s">
        <v>75</v>
      </c>
      <c r="S149" s="27">
        <f t="shared" si="58"/>
        <v>45790</v>
      </c>
      <c r="T149" s="60" t="s">
        <v>37</v>
      </c>
      <c r="U149" s="28">
        <v>49.93</v>
      </c>
      <c r="V149" s="2">
        <v>13913.63</v>
      </c>
      <c r="W149" s="2">
        <v>539.77</v>
      </c>
      <c r="X149" s="2">
        <v>29592.43</v>
      </c>
      <c r="Y149" s="29">
        <v>36929.21</v>
      </c>
      <c r="Z149" s="31">
        <f t="shared" si="54"/>
        <v>81024.97</v>
      </c>
      <c r="AA149" s="32">
        <f t="shared" si="45"/>
        <v>-163.47</v>
      </c>
      <c r="AB149" s="5">
        <f t="shared" si="45"/>
        <v>-1890.0099999999984</v>
      </c>
      <c r="AC149" s="5">
        <f t="shared" si="45"/>
        <v>-157.19999999999999</v>
      </c>
      <c r="AD149" s="5">
        <f t="shared" si="45"/>
        <v>2643.0400000000009</v>
      </c>
      <c r="AE149" s="33">
        <f t="shared" si="45"/>
        <v>-8142.4500000000007</v>
      </c>
      <c r="AF149" s="34">
        <f t="shared" si="45"/>
        <v>-7710.0899999999965</v>
      </c>
      <c r="AG149" s="35">
        <f t="shared" si="46"/>
        <v>-3.2739835770078107</v>
      </c>
      <c r="AH149" s="7">
        <f t="shared" si="46"/>
        <v>-0.1358387422980199</v>
      </c>
      <c r="AI149" s="7">
        <f t="shared" si="46"/>
        <v>-0.29123515571447095</v>
      </c>
      <c r="AJ149" s="7">
        <f t="shared" si="46"/>
        <v>8.9314733531514673E-2</v>
      </c>
      <c r="AK149" s="36">
        <f t="shared" si="46"/>
        <v>-0.22048806351395009</v>
      </c>
      <c r="AL149" s="37">
        <f t="shared" si="46"/>
        <v>-9.5156962106866513E-2</v>
      </c>
      <c r="AM149" s="2">
        <v>-113.54</v>
      </c>
      <c r="AN149" s="2">
        <v>2239.73</v>
      </c>
      <c r="AO149" s="2">
        <v>8.94</v>
      </c>
      <c r="AP149" s="2">
        <v>8863.86</v>
      </c>
      <c r="AQ149" s="29">
        <v>8136.17</v>
      </c>
      <c r="AR149" s="31">
        <f t="shared" si="55"/>
        <v>19135.160000000003</v>
      </c>
      <c r="AS149" s="2">
        <v>49.93</v>
      </c>
      <c r="AT149" s="2">
        <v>2761.12</v>
      </c>
      <c r="AU149" s="2">
        <v>219.87</v>
      </c>
      <c r="AV149" s="2">
        <v>9172.98</v>
      </c>
      <c r="AW149" s="29">
        <v>11043.12</v>
      </c>
      <c r="AX149" s="31">
        <f t="shared" si="56"/>
        <v>23247.02</v>
      </c>
      <c r="AY149" s="5">
        <f t="shared" si="47"/>
        <v>-163.47</v>
      </c>
      <c r="AZ149" s="5">
        <f t="shared" si="47"/>
        <v>-521.38999999999987</v>
      </c>
      <c r="BA149" s="5">
        <f t="shared" si="47"/>
        <v>-210.93</v>
      </c>
      <c r="BB149" s="5">
        <f t="shared" si="47"/>
        <v>-309.11999999999898</v>
      </c>
      <c r="BC149" s="33">
        <f t="shared" si="47"/>
        <v>-2906.9500000000007</v>
      </c>
      <c r="BD149" s="34">
        <f t="shared" si="47"/>
        <v>-4111.8599999999969</v>
      </c>
      <c r="BE149" s="7">
        <f t="shared" si="48"/>
        <v>-3.2739835770078107</v>
      </c>
      <c r="BF149" s="7">
        <f t="shared" si="48"/>
        <v>-0.18883279249000401</v>
      </c>
      <c r="BG149" s="7">
        <f t="shared" si="48"/>
        <v>-0.95933960976940924</v>
      </c>
      <c r="BH149" s="7">
        <f t="shared" si="48"/>
        <v>-3.3698972416815361E-2</v>
      </c>
      <c r="BI149" s="36">
        <f t="shared" si="48"/>
        <v>-0.26323629553966638</v>
      </c>
      <c r="BJ149" s="37">
        <f t="shared" si="48"/>
        <v>-0.17687686421743504</v>
      </c>
      <c r="BK149" s="38">
        <f t="shared" si="49"/>
        <v>1</v>
      </c>
      <c r="BL149" s="38">
        <f t="shared" si="49"/>
        <v>0.18627751043362981</v>
      </c>
      <c r="BM149" s="38">
        <f t="shared" si="49"/>
        <v>2.3368272473011473E-2</v>
      </c>
      <c r="BN149" s="38">
        <f t="shared" si="49"/>
        <v>0.27497225881924475</v>
      </c>
      <c r="BO149" s="39">
        <f t="shared" si="49"/>
        <v>0.28263583675272941</v>
      </c>
      <c r="BP149" s="40">
        <f t="shared" si="49"/>
        <v>0.260999677009633</v>
      </c>
      <c r="BQ149" s="38">
        <f t="shared" si="50"/>
        <v>1</v>
      </c>
      <c r="BR149" s="38">
        <f t="shared" si="50"/>
        <v>0.19844713421299834</v>
      </c>
      <c r="BS149" s="38">
        <f t="shared" si="50"/>
        <v>0.40734016340293089</v>
      </c>
      <c r="BT149" s="38">
        <f t="shared" si="50"/>
        <v>0.30997724755959544</v>
      </c>
      <c r="BU149" s="39">
        <f t="shared" si="50"/>
        <v>0.29903482906891321</v>
      </c>
      <c r="BV149" s="40">
        <f t="shared" si="50"/>
        <v>0.28691180015247153</v>
      </c>
      <c r="BW149" s="38">
        <f t="shared" si="51"/>
        <v>0</v>
      </c>
      <c r="BX149" s="38">
        <f t="shared" si="51"/>
        <v>-1.2169623779368532E-2</v>
      </c>
      <c r="BY149" s="38">
        <f t="shared" si="51"/>
        <v>-0.3839718909299194</v>
      </c>
      <c r="BZ149" s="38">
        <f t="shared" si="51"/>
        <v>-3.5004988740350684E-2</v>
      </c>
      <c r="CA149" s="39">
        <f t="shared" si="51"/>
        <v>-1.6398992316183802E-2</v>
      </c>
      <c r="CB149" s="40">
        <f t="shared" si="51"/>
        <v>-2.5912123142838528E-2</v>
      </c>
      <c r="CC149" s="2">
        <f t="shared" si="52"/>
        <v>0</v>
      </c>
      <c r="CD149" s="2">
        <f t="shared" si="52"/>
        <v>-121.69623779368533</v>
      </c>
      <c r="CE149" s="2">
        <f t="shared" si="52"/>
        <v>-3839.7189092991939</v>
      </c>
      <c r="CF149" s="2">
        <f t="shared" si="52"/>
        <v>-350.04988740350683</v>
      </c>
      <c r="CG149" s="29">
        <f t="shared" si="52"/>
        <v>-163.98992316183802</v>
      </c>
      <c r="CH149" s="31">
        <f t="shared" si="52"/>
        <v>-259.12123142838527</v>
      </c>
    </row>
    <row r="150" spans="1:86" x14ac:dyDescent="0.2">
      <c r="A150" t="s">
        <v>46</v>
      </c>
      <c r="B150" t="s">
        <v>46</v>
      </c>
      <c r="C150" t="s">
        <v>78</v>
      </c>
      <c r="D150" t="s">
        <v>78</v>
      </c>
      <c r="E150" t="s">
        <v>75</v>
      </c>
      <c r="F150" s="27">
        <f t="shared" si="57"/>
        <v>46155</v>
      </c>
      <c r="G150" s="60" t="s">
        <v>38</v>
      </c>
      <c r="H150" s="28">
        <v>-194.06</v>
      </c>
      <c r="I150" s="2">
        <v>17118.14</v>
      </c>
      <c r="J150" s="2">
        <v>1505.05</v>
      </c>
      <c r="K150" s="2">
        <v>34272.519999999997</v>
      </c>
      <c r="L150" s="29">
        <v>29701.78</v>
      </c>
      <c r="M150" s="30">
        <f t="shared" si="53"/>
        <v>82403.429999999993</v>
      </c>
      <c r="N150" t="s">
        <v>49</v>
      </c>
      <c r="O150" t="s">
        <v>49</v>
      </c>
      <c r="P150" t="s">
        <v>78</v>
      </c>
      <c r="Q150" t="s">
        <v>78</v>
      </c>
      <c r="R150" t="s">
        <v>75</v>
      </c>
      <c r="S150" s="27">
        <f t="shared" si="58"/>
        <v>45791</v>
      </c>
      <c r="T150" s="60" t="s">
        <v>38</v>
      </c>
      <c r="U150" s="28">
        <v>49.93</v>
      </c>
      <c r="V150" s="2">
        <v>14515.65</v>
      </c>
      <c r="W150" s="2">
        <v>1247.43</v>
      </c>
      <c r="X150" s="2">
        <v>33434.25</v>
      </c>
      <c r="Y150" s="29">
        <v>26392.25</v>
      </c>
      <c r="Z150" s="31">
        <f t="shared" si="54"/>
        <v>75639.510000000009</v>
      </c>
      <c r="AA150" s="32">
        <f t="shared" si="45"/>
        <v>-243.99</v>
      </c>
      <c r="AB150" s="5">
        <f t="shared" si="45"/>
        <v>2602.4899999999998</v>
      </c>
      <c r="AC150" s="5">
        <f t="shared" si="45"/>
        <v>257.61999999999989</v>
      </c>
      <c r="AD150" s="5">
        <f t="shared" si="45"/>
        <v>838.2699999999968</v>
      </c>
      <c r="AE150" s="33">
        <f t="shared" si="45"/>
        <v>3309.5299999999988</v>
      </c>
      <c r="AF150" s="34">
        <f t="shared" si="45"/>
        <v>6763.9199999999837</v>
      </c>
      <c r="AG150" s="35">
        <f t="shared" si="46"/>
        <v>-4.8866412978169436</v>
      </c>
      <c r="AH150" s="7">
        <f t="shared" si="46"/>
        <v>0.17928856096695633</v>
      </c>
      <c r="AI150" s="7">
        <f t="shared" si="46"/>
        <v>0.20652060636668981</v>
      </c>
      <c r="AJ150" s="7">
        <f t="shared" si="46"/>
        <v>2.5072193932868147E-2</v>
      </c>
      <c r="AK150" s="36">
        <f t="shared" si="46"/>
        <v>0.12539779670168322</v>
      </c>
      <c r="AL150" s="37">
        <f t="shared" si="46"/>
        <v>8.9423107050799019E-2</v>
      </c>
      <c r="AM150" s="2">
        <v>-194.06</v>
      </c>
      <c r="AN150" s="2">
        <v>3171.11</v>
      </c>
      <c r="AO150" s="2">
        <v>819.79</v>
      </c>
      <c r="AP150" s="2">
        <v>10000.56</v>
      </c>
      <c r="AQ150" s="29">
        <v>8595.14</v>
      </c>
      <c r="AR150" s="31">
        <f t="shared" si="55"/>
        <v>22392.54</v>
      </c>
      <c r="AS150" s="2">
        <v>49.93</v>
      </c>
      <c r="AT150" s="2">
        <v>2754.86</v>
      </c>
      <c r="AU150" s="2">
        <v>599.02</v>
      </c>
      <c r="AV150" s="2">
        <v>10416.6</v>
      </c>
      <c r="AW150" s="29">
        <v>8026.09</v>
      </c>
      <c r="AX150" s="31">
        <f t="shared" si="56"/>
        <v>21846.5</v>
      </c>
      <c r="AY150" s="5">
        <f t="shared" si="47"/>
        <v>-243.99</v>
      </c>
      <c r="AZ150" s="5">
        <f t="shared" si="47"/>
        <v>416.25</v>
      </c>
      <c r="BA150" s="5">
        <f t="shared" si="47"/>
        <v>220.76999999999998</v>
      </c>
      <c r="BB150" s="5">
        <f t="shared" si="47"/>
        <v>-416.04000000000087</v>
      </c>
      <c r="BC150" s="33">
        <f t="shared" si="47"/>
        <v>569.04999999999927</v>
      </c>
      <c r="BD150" s="34">
        <f t="shared" si="47"/>
        <v>546.04000000000087</v>
      </c>
      <c r="BE150" s="7">
        <f t="shared" si="48"/>
        <v>-4.8866412978169436</v>
      </c>
      <c r="BF150" s="7">
        <f t="shared" si="48"/>
        <v>0.15109660745010636</v>
      </c>
      <c r="BG150" s="7">
        <f t="shared" si="48"/>
        <v>0.36855196821475072</v>
      </c>
      <c r="BH150" s="7">
        <f t="shared" si="48"/>
        <v>-3.9940095616612027E-2</v>
      </c>
      <c r="BI150" s="36">
        <f t="shared" si="48"/>
        <v>7.0900027286013398E-2</v>
      </c>
      <c r="BJ150" s="37">
        <f t="shared" si="48"/>
        <v>2.4994392694481993E-2</v>
      </c>
      <c r="BK150" s="38">
        <f t="shared" si="49"/>
        <v>1</v>
      </c>
      <c r="BL150" s="38">
        <f t="shared" si="49"/>
        <v>0.18524851414931764</v>
      </c>
      <c r="BM150" s="38">
        <f t="shared" si="49"/>
        <v>0.54469286734659972</v>
      </c>
      <c r="BN150" s="38">
        <f t="shared" si="49"/>
        <v>0.29179529255508496</v>
      </c>
      <c r="BO150" s="39">
        <f t="shared" si="49"/>
        <v>0.28938130980702165</v>
      </c>
      <c r="BP150" s="40">
        <f t="shared" si="49"/>
        <v>0.27174281458915001</v>
      </c>
      <c r="BQ150" s="38">
        <f t="shared" si="50"/>
        <v>1</v>
      </c>
      <c r="BR150" s="38">
        <f t="shared" si="50"/>
        <v>0.18978550736618754</v>
      </c>
      <c r="BS150" s="38">
        <f t="shared" si="50"/>
        <v>0.48020329798064815</v>
      </c>
      <c r="BT150" s="38">
        <f t="shared" si="50"/>
        <v>0.31155476794006148</v>
      </c>
      <c r="BU150" s="39">
        <f t="shared" si="50"/>
        <v>0.30410783468631891</v>
      </c>
      <c r="BV150" s="40">
        <f t="shared" si="50"/>
        <v>0.28882392284138275</v>
      </c>
      <c r="BW150" s="38">
        <f t="shared" si="51"/>
        <v>0</v>
      </c>
      <c r="BX150" s="38">
        <f t="shared" si="51"/>
        <v>-4.5369932168699001E-3</v>
      </c>
      <c r="BY150" s="38">
        <f t="shared" si="51"/>
        <v>6.4489569365951571E-2</v>
      </c>
      <c r="BZ150" s="38">
        <f t="shared" si="51"/>
        <v>-1.9759475384976521E-2</v>
      </c>
      <c r="CA150" s="39">
        <f t="shared" si="51"/>
        <v>-1.4726524879297265E-2</v>
      </c>
      <c r="CB150" s="40">
        <f t="shared" si="51"/>
        <v>-1.7081108252232746E-2</v>
      </c>
      <c r="CC150" s="2">
        <f t="shared" si="52"/>
        <v>0</v>
      </c>
      <c r="CD150" s="2">
        <f t="shared" si="52"/>
        <v>-45.369932168699002</v>
      </c>
      <c r="CE150" s="2">
        <f t="shared" si="52"/>
        <v>644.8956936595157</v>
      </c>
      <c r="CF150" s="2">
        <f t="shared" si="52"/>
        <v>-197.59475384976523</v>
      </c>
      <c r="CG150" s="29">
        <f t="shared" si="52"/>
        <v>-147.26524879297264</v>
      </c>
      <c r="CH150" s="31">
        <f t="shared" si="52"/>
        <v>-170.81108252232747</v>
      </c>
    </row>
    <row r="151" spans="1:86" x14ac:dyDescent="0.2">
      <c r="A151" t="s">
        <v>46</v>
      </c>
      <c r="B151" t="s">
        <v>46</v>
      </c>
      <c r="C151" t="s">
        <v>78</v>
      </c>
      <c r="D151" t="s">
        <v>78</v>
      </c>
      <c r="E151" t="s">
        <v>75</v>
      </c>
      <c r="F151" s="27">
        <f t="shared" si="57"/>
        <v>46156</v>
      </c>
      <c r="G151" s="60" t="s">
        <v>39</v>
      </c>
      <c r="H151" s="28">
        <v>-163.03</v>
      </c>
      <c r="I151" s="2">
        <v>16453.98</v>
      </c>
      <c r="J151" s="2">
        <v>2565.4499999999998</v>
      </c>
      <c r="K151" s="2">
        <v>34633.67</v>
      </c>
      <c r="L151" s="29">
        <v>36215.839999999997</v>
      </c>
      <c r="M151" s="30">
        <f t="shared" si="53"/>
        <v>89705.909999999989</v>
      </c>
      <c r="N151" t="s">
        <v>49</v>
      </c>
      <c r="O151" t="s">
        <v>49</v>
      </c>
      <c r="P151" t="s">
        <v>78</v>
      </c>
      <c r="Q151" t="s">
        <v>78</v>
      </c>
      <c r="R151" t="s">
        <v>75</v>
      </c>
      <c r="S151" s="27">
        <f t="shared" si="58"/>
        <v>45792</v>
      </c>
      <c r="T151" s="60" t="s">
        <v>39</v>
      </c>
      <c r="U151" s="28">
        <v>166.51</v>
      </c>
      <c r="V151" s="2">
        <v>17355.25</v>
      </c>
      <c r="W151" s="2">
        <v>2372.81</v>
      </c>
      <c r="X151" s="2">
        <v>40440.92</v>
      </c>
      <c r="Y151" s="29">
        <v>38564.53</v>
      </c>
      <c r="Z151" s="31">
        <f t="shared" si="54"/>
        <v>98900.01999999999</v>
      </c>
      <c r="AA151" s="32">
        <f t="shared" si="45"/>
        <v>-329.53999999999996</v>
      </c>
      <c r="AB151" s="5">
        <f t="shared" si="45"/>
        <v>-901.27000000000044</v>
      </c>
      <c r="AC151" s="5">
        <f t="shared" si="45"/>
        <v>192.63999999999987</v>
      </c>
      <c r="AD151" s="5">
        <f t="shared" si="45"/>
        <v>-5807.25</v>
      </c>
      <c r="AE151" s="33">
        <f t="shared" si="45"/>
        <v>-2348.6900000000023</v>
      </c>
      <c r="AF151" s="34">
        <f t="shared" si="45"/>
        <v>-9194.11</v>
      </c>
      <c r="AG151" s="35">
        <f t="shared" si="46"/>
        <v>-1.979100354333073</v>
      </c>
      <c r="AH151" s="7">
        <f t="shared" si="46"/>
        <v>-5.1930683798850519E-2</v>
      </c>
      <c r="AI151" s="7">
        <f t="shared" si="46"/>
        <v>8.118644139227324E-2</v>
      </c>
      <c r="AJ151" s="7">
        <f t="shared" si="46"/>
        <v>-0.14359836522017799</v>
      </c>
      <c r="AK151" s="36">
        <f t="shared" si="46"/>
        <v>-6.0902855551461473E-2</v>
      </c>
      <c r="AL151" s="37">
        <f t="shared" si="46"/>
        <v>-9.2963681908254436E-2</v>
      </c>
      <c r="AM151" s="2">
        <v>-163.03</v>
      </c>
      <c r="AN151" s="2">
        <v>3284.4</v>
      </c>
      <c r="AO151" s="2">
        <v>1254.52</v>
      </c>
      <c r="AP151" s="2">
        <v>9979.93</v>
      </c>
      <c r="AQ151" s="29">
        <v>10247.780000000001</v>
      </c>
      <c r="AR151" s="31">
        <f t="shared" si="55"/>
        <v>24603.599999999999</v>
      </c>
      <c r="AS151" s="2">
        <v>166.51</v>
      </c>
      <c r="AT151" s="2">
        <v>3582.61</v>
      </c>
      <c r="AU151" s="2">
        <v>1135.52</v>
      </c>
      <c r="AV151" s="2">
        <v>12462.48</v>
      </c>
      <c r="AW151" s="29">
        <v>11685.32</v>
      </c>
      <c r="AX151" s="31">
        <f t="shared" si="56"/>
        <v>29032.44</v>
      </c>
      <c r="AY151" s="5">
        <f t="shared" si="47"/>
        <v>-329.53999999999996</v>
      </c>
      <c r="AZ151" s="5">
        <f t="shared" si="47"/>
        <v>-298.21000000000004</v>
      </c>
      <c r="BA151" s="5">
        <f t="shared" si="47"/>
        <v>119</v>
      </c>
      <c r="BB151" s="5">
        <f t="shared" si="47"/>
        <v>-2482.5499999999993</v>
      </c>
      <c r="BC151" s="33">
        <f t="shared" si="47"/>
        <v>-1437.5399999999991</v>
      </c>
      <c r="BD151" s="34">
        <f t="shared" si="47"/>
        <v>-4428.84</v>
      </c>
      <c r="BE151" s="7">
        <f t="shared" si="48"/>
        <v>-1.979100354333073</v>
      </c>
      <c r="BF151" s="7">
        <f t="shared" si="48"/>
        <v>-8.3238197850170698E-2</v>
      </c>
      <c r="BG151" s="7">
        <f t="shared" si="48"/>
        <v>0.10479780188812174</v>
      </c>
      <c r="BH151" s="7">
        <f t="shared" si="48"/>
        <v>-0.19920192449656884</v>
      </c>
      <c r="BI151" s="36">
        <f t="shared" si="48"/>
        <v>-0.12302102124717158</v>
      </c>
      <c r="BJ151" s="37">
        <f t="shared" si="48"/>
        <v>-0.15254797736600853</v>
      </c>
      <c r="BK151" s="38">
        <f t="shared" si="49"/>
        <v>1</v>
      </c>
      <c r="BL151" s="38">
        <f t="shared" si="49"/>
        <v>0.1996112794594378</v>
      </c>
      <c r="BM151" s="38">
        <f t="shared" si="49"/>
        <v>0.48900582743768151</v>
      </c>
      <c r="BN151" s="38">
        <f t="shared" si="49"/>
        <v>0.28815687162232595</v>
      </c>
      <c r="BO151" s="39">
        <f t="shared" si="49"/>
        <v>0.28296402899946549</v>
      </c>
      <c r="BP151" s="40">
        <f t="shared" si="49"/>
        <v>0.27426955481528476</v>
      </c>
      <c r="BQ151" s="38">
        <f t="shared" si="50"/>
        <v>1</v>
      </c>
      <c r="BR151" s="38">
        <f t="shared" si="50"/>
        <v>0.2064280261016119</v>
      </c>
      <c r="BS151" s="38">
        <f t="shared" si="50"/>
        <v>0.47855496225993654</v>
      </c>
      <c r="BT151" s="38">
        <f t="shared" si="50"/>
        <v>0.30816509614519155</v>
      </c>
      <c r="BU151" s="39">
        <f t="shared" si="50"/>
        <v>0.30300693409202706</v>
      </c>
      <c r="BV151" s="40">
        <f t="shared" si="50"/>
        <v>0.2935534290084067</v>
      </c>
      <c r="BW151" s="38">
        <f t="shared" si="51"/>
        <v>0</v>
      </c>
      <c r="BX151" s="38">
        <f t="shared" si="51"/>
        <v>-6.8167466421741041E-3</v>
      </c>
      <c r="BY151" s="38">
        <f t="shared" si="51"/>
        <v>1.0450865177744961E-2</v>
      </c>
      <c r="BZ151" s="38">
        <f t="shared" si="51"/>
        <v>-2.0008224522865603E-2</v>
      </c>
      <c r="CA151" s="39">
        <f t="shared" si="51"/>
        <v>-2.0042905092561569E-2</v>
      </c>
      <c r="CB151" s="40">
        <f t="shared" si="51"/>
        <v>-1.9283874193121942E-2</v>
      </c>
      <c r="CC151" s="2">
        <f t="shared" si="52"/>
        <v>0</v>
      </c>
      <c r="CD151" s="2">
        <f t="shared" si="52"/>
        <v>-68.16746642174104</v>
      </c>
      <c r="CE151" s="2">
        <f t="shared" si="52"/>
        <v>104.50865177744961</v>
      </c>
      <c r="CF151" s="2">
        <f t="shared" si="52"/>
        <v>-200.08224522865603</v>
      </c>
      <c r="CG151" s="29">
        <f t="shared" si="52"/>
        <v>-200.42905092561568</v>
      </c>
      <c r="CH151" s="31">
        <f t="shared" si="52"/>
        <v>-192.8387419312194</v>
      </c>
    </row>
    <row r="152" spans="1:86" x14ac:dyDescent="0.2">
      <c r="A152" t="s">
        <v>46</v>
      </c>
      <c r="B152" t="s">
        <v>46</v>
      </c>
      <c r="C152" t="s">
        <v>78</v>
      </c>
      <c r="D152" t="s">
        <v>78</v>
      </c>
      <c r="E152" t="s">
        <v>75</v>
      </c>
      <c r="F152" s="27">
        <f t="shared" si="57"/>
        <v>46157</v>
      </c>
      <c r="G152" s="60" t="s">
        <v>40</v>
      </c>
      <c r="H152" s="28">
        <v>-226.48</v>
      </c>
      <c r="I152" s="2">
        <v>27264.52</v>
      </c>
      <c r="J152" s="2">
        <v>2040.04</v>
      </c>
      <c r="K152" s="2">
        <v>54804.1</v>
      </c>
      <c r="L152" s="29">
        <v>41564.9</v>
      </c>
      <c r="M152" s="30">
        <f t="shared" si="53"/>
        <v>125447.07999999999</v>
      </c>
      <c r="N152" t="s">
        <v>49</v>
      </c>
      <c r="O152" t="s">
        <v>49</v>
      </c>
      <c r="P152" t="s">
        <v>78</v>
      </c>
      <c r="Q152" t="s">
        <v>78</v>
      </c>
      <c r="R152" t="s">
        <v>75</v>
      </c>
      <c r="S152" s="27">
        <f t="shared" si="58"/>
        <v>45793</v>
      </c>
      <c r="T152" s="60" t="s">
        <v>40</v>
      </c>
      <c r="U152" s="28">
        <v>19.96</v>
      </c>
      <c r="V152" s="2">
        <v>25020.76</v>
      </c>
      <c r="W152" s="2">
        <v>2815.48</v>
      </c>
      <c r="X152" s="2">
        <v>60254.15</v>
      </c>
      <c r="Y152" s="29">
        <v>44805.26</v>
      </c>
      <c r="Z152" s="31">
        <f t="shared" si="54"/>
        <v>132915.61000000002</v>
      </c>
      <c r="AA152" s="32">
        <f t="shared" si="45"/>
        <v>-246.44</v>
      </c>
      <c r="AB152" s="5">
        <f t="shared" si="45"/>
        <v>2243.760000000002</v>
      </c>
      <c r="AC152" s="5">
        <f t="shared" si="45"/>
        <v>-775.44</v>
      </c>
      <c r="AD152" s="5">
        <f t="shared" si="45"/>
        <v>-5450.0500000000029</v>
      </c>
      <c r="AE152" s="33">
        <f t="shared" si="45"/>
        <v>-3240.3600000000006</v>
      </c>
      <c r="AF152" s="34">
        <f t="shared" si="45"/>
        <v>-7468.5300000000279</v>
      </c>
      <c r="AG152" s="35">
        <f t="shared" si="46"/>
        <v>-12.346693386773547</v>
      </c>
      <c r="AH152" s="7">
        <f t="shared" si="46"/>
        <v>8.9675933105149569E-2</v>
      </c>
      <c r="AI152" s="7">
        <f t="shared" si="46"/>
        <v>-0.27542017702132499</v>
      </c>
      <c r="AJ152" s="7">
        <f t="shared" si="46"/>
        <v>-9.0451031173786417E-2</v>
      </c>
      <c r="AK152" s="36">
        <f t="shared" si="46"/>
        <v>-7.2320973028613164E-2</v>
      </c>
      <c r="AL152" s="37">
        <f t="shared" si="46"/>
        <v>-5.6190014099924211E-2</v>
      </c>
      <c r="AM152" s="2">
        <v>-226.48</v>
      </c>
      <c r="AN152" s="2">
        <v>5727.82</v>
      </c>
      <c r="AO152" s="2">
        <v>1013.26</v>
      </c>
      <c r="AP152" s="2">
        <v>15595.13</v>
      </c>
      <c r="AQ152" s="29">
        <v>11851.55</v>
      </c>
      <c r="AR152" s="31">
        <f t="shared" si="55"/>
        <v>33961.279999999999</v>
      </c>
      <c r="AS152" s="2">
        <v>19.96</v>
      </c>
      <c r="AT152" s="2">
        <v>5142.1099999999997</v>
      </c>
      <c r="AU152" s="2">
        <v>1290.3499999999999</v>
      </c>
      <c r="AV152" s="2">
        <v>18901.189999999999</v>
      </c>
      <c r="AW152" s="29">
        <v>13679.04</v>
      </c>
      <c r="AX152" s="31">
        <f t="shared" si="56"/>
        <v>39032.65</v>
      </c>
      <c r="AY152" s="5">
        <f t="shared" si="47"/>
        <v>-246.44</v>
      </c>
      <c r="AZ152" s="5">
        <f t="shared" si="47"/>
        <v>585.71</v>
      </c>
      <c r="BA152" s="5">
        <f t="shared" si="47"/>
        <v>-277.08999999999992</v>
      </c>
      <c r="BB152" s="5">
        <f t="shared" si="47"/>
        <v>-3306.0599999999995</v>
      </c>
      <c r="BC152" s="33">
        <f t="shared" si="47"/>
        <v>-1827.4900000000016</v>
      </c>
      <c r="BD152" s="34">
        <f t="shared" si="47"/>
        <v>-5071.3700000000026</v>
      </c>
      <c r="BE152" s="7">
        <f t="shared" si="48"/>
        <v>-12.346693386773547</v>
      </c>
      <c r="BF152" s="7">
        <f t="shared" si="48"/>
        <v>0.11390460336321083</v>
      </c>
      <c r="BG152" s="7">
        <f t="shared" si="48"/>
        <v>-0.21474018677103107</v>
      </c>
      <c r="BH152" s="7">
        <f t="shared" si="48"/>
        <v>-0.17491279649588198</v>
      </c>
      <c r="BI152" s="36">
        <f t="shared" si="48"/>
        <v>-0.13359782557840327</v>
      </c>
      <c r="BJ152" s="37">
        <f t="shared" si="48"/>
        <v>-0.12992635652460191</v>
      </c>
      <c r="BK152" s="38">
        <f t="shared" si="49"/>
        <v>1</v>
      </c>
      <c r="BL152" s="38">
        <f t="shared" si="49"/>
        <v>0.21008328773072107</v>
      </c>
      <c r="BM152" s="38">
        <f t="shared" si="49"/>
        <v>0.49668633948353952</v>
      </c>
      <c r="BN152" s="38">
        <f t="shared" si="49"/>
        <v>0.28456137405778031</v>
      </c>
      <c r="BO152" s="39">
        <f t="shared" si="49"/>
        <v>0.28513361032986967</v>
      </c>
      <c r="BP152" s="40">
        <f t="shared" si="49"/>
        <v>0.2707219649911341</v>
      </c>
      <c r="BQ152" s="38">
        <f t="shared" si="50"/>
        <v>1</v>
      </c>
      <c r="BR152" s="38">
        <f t="shared" si="50"/>
        <v>0.20551374138915046</v>
      </c>
      <c r="BS152" s="38">
        <f t="shared" si="50"/>
        <v>0.45830551096083078</v>
      </c>
      <c r="BT152" s="38">
        <f t="shared" si="50"/>
        <v>0.31369109015727542</v>
      </c>
      <c r="BU152" s="39">
        <f t="shared" si="50"/>
        <v>0.30529986881004595</v>
      </c>
      <c r="BV152" s="40">
        <f t="shared" si="50"/>
        <v>0.29366490512288207</v>
      </c>
      <c r="BW152" s="38">
        <f t="shared" si="51"/>
        <v>0</v>
      </c>
      <c r="BX152" s="38">
        <f t="shared" si="51"/>
        <v>4.5695463415706128E-3</v>
      </c>
      <c r="BY152" s="38">
        <f t="shared" si="51"/>
        <v>3.8380828522708743E-2</v>
      </c>
      <c r="BZ152" s="38">
        <f t="shared" si="51"/>
        <v>-2.9129716099495107E-2</v>
      </c>
      <c r="CA152" s="39">
        <f t="shared" si="51"/>
        <v>-2.016625848017628E-2</v>
      </c>
      <c r="CB152" s="40">
        <f t="shared" si="51"/>
        <v>-2.2942940131747969E-2</v>
      </c>
      <c r="CC152" s="2">
        <f t="shared" si="52"/>
        <v>0</v>
      </c>
      <c r="CD152" s="2">
        <f t="shared" si="52"/>
        <v>45.695463415706129</v>
      </c>
      <c r="CE152" s="2">
        <f t="shared" si="52"/>
        <v>383.80828522708742</v>
      </c>
      <c r="CF152" s="2">
        <f t="shared" si="52"/>
        <v>-291.29716099495107</v>
      </c>
      <c r="CG152" s="29">
        <f t="shared" si="52"/>
        <v>-201.66258480176279</v>
      </c>
      <c r="CH152" s="31">
        <f t="shared" si="52"/>
        <v>-229.42940131747969</v>
      </c>
    </row>
    <row r="153" spans="1:86" ht="13.5" thickBot="1" x14ac:dyDescent="0.25">
      <c r="A153" t="s">
        <v>46</v>
      </c>
      <c r="B153" t="s">
        <v>46</v>
      </c>
      <c r="C153" t="s">
        <v>78</v>
      </c>
      <c r="D153" t="s">
        <v>78</v>
      </c>
      <c r="E153" t="s">
        <v>75</v>
      </c>
      <c r="F153" s="41">
        <f t="shared" si="57"/>
        <v>46158</v>
      </c>
      <c r="G153" s="61" t="s">
        <v>41</v>
      </c>
      <c r="H153" s="43">
        <v>-310.43</v>
      </c>
      <c r="I153" s="44">
        <v>22331.34</v>
      </c>
      <c r="J153" s="44">
        <v>3147.14</v>
      </c>
      <c r="K153" s="44">
        <v>41110.28</v>
      </c>
      <c r="L153" s="45">
        <v>35427.64</v>
      </c>
      <c r="M153" s="46">
        <f t="shared" si="53"/>
        <v>101705.97</v>
      </c>
      <c r="N153" t="s">
        <v>49</v>
      </c>
      <c r="O153" t="s">
        <v>49</v>
      </c>
      <c r="P153" t="s">
        <v>78</v>
      </c>
      <c r="Q153" t="s">
        <v>78</v>
      </c>
      <c r="R153" t="s">
        <v>75</v>
      </c>
      <c r="S153" s="41">
        <f t="shared" si="58"/>
        <v>45794</v>
      </c>
      <c r="T153" s="61" t="s">
        <v>41</v>
      </c>
      <c r="U153" s="43">
        <v>49.9</v>
      </c>
      <c r="V153" s="44">
        <v>23107.05</v>
      </c>
      <c r="W153" s="44">
        <v>3987.24</v>
      </c>
      <c r="X153" s="44">
        <v>47031.65</v>
      </c>
      <c r="Y153" s="45">
        <v>48020.46</v>
      </c>
      <c r="Z153" s="47">
        <f t="shared" si="54"/>
        <v>122196.29999999999</v>
      </c>
      <c r="AA153" s="48">
        <f t="shared" si="45"/>
        <v>-360.33</v>
      </c>
      <c r="AB153" s="49">
        <f t="shared" si="45"/>
        <v>-775.70999999999913</v>
      </c>
      <c r="AC153" s="49">
        <f t="shared" si="45"/>
        <v>-840.09999999999991</v>
      </c>
      <c r="AD153" s="49">
        <f t="shared" si="45"/>
        <v>-5921.3700000000026</v>
      </c>
      <c r="AE153" s="50">
        <f t="shared" si="45"/>
        <v>-12592.82</v>
      </c>
      <c r="AF153" s="51">
        <f t="shared" si="45"/>
        <v>-20490.329999999987</v>
      </c>
      <c r="AG153" s="52">
        <f t="shared" si="46"/>
        <v>-7.2210420841683369</v>
      </c>
      <c r="AH153" s="53">
        <f t="shared" si="46"/>
        <v>-3.3570274007283456E-2</v>
      </c>
      <c r="AI153" s="53">
        <f t="shared" si="46"/>
        <v>-0.21069712382500175</v>
      </c>
      <c r="AJ153" s="53">
        <f t="shared" si="46"/>
        <v>-0.12590181292810274</v>
      </c>
      <c r="AK153" s="54">
        <f t="shared" si="46"/>
        <v>-0.26223863744745468</v>
      </c>
      <c r="AL153" s="55">
        <f t="shared" si="46"/>
        <v>-0.1676837187378013</v>
      </c>
      <c r="AM153" s="44">
        <v>-310.43</v>
      </c>
      <c r="AN153" s="44">
        <v>4614.21</v>
      </c>
      <c r="AO153" s="44">
        <v>1635.84</v>
      </c>
      <c r="AP153" s="44">
        <v>11925.99</v>
      </c>
      <c r="AQ153" s="45">
        <v>10159.76</v>
      </c>
      <c r="AR153" s="47">
        <f t="shared" si="55"/>
        <v>28025.370000000003</v>
      </c>
      <c r="AS153" s="44">
        <v>49.9</v>
      </c>
      <c r="AT153" s="44">
        <v>4809.07</v>
      </c>
      <c r="AU153" s="44">
        <v>1984.57</v>
      </c>
      <c r="AV153" s="44">
        <v>14678.87</v>
      </c>
      <c r="AW153" s="45">
        <v>14862.1</v>
      </c>
      <c r="AX153" s="47">
        <f t="shared" si="56"/>
        <v>36384.51</v>
      </c>
      <c r="AY153" s="49">
        <f t="shared" si="47"/>
        <v>-360.33</v>
      </c>
      <c r="AZ153" s="49">
        <f t="shared" si="47"/>
        <v>-194.85999999999967</v>
      </c>
      <c r="BA153" s="49">
        <f t="shared" si="47"/>
        <v>-348.73</v>
      </c>
      <c r="BB153" s="49">
        <f t="shared" si="47"/>
        <v>-2752.880000000001</v>
      </c>
      <c r="BC153" s="50">
        <f t="shared" si="47"/>
        <v>-4702.34</v>
      </c>
      <c r="BD153" s="51">
        <f t="shared" si="47"/>
        <v>-8359.14</v>
      </c>
      <c r="BE153" s="53">
        <f t="shared" si="48"/>
        <v>-7.2210420841683369</v>
      </c>
      <c r="BF153" s="53">
        <f t="shared" si="48"/>
        <v>-4.0519268798333084E-2</v>
      </c>
      <c r="BG153" s="53">
        <f t="shared" si="48"/>
        <v>-0.17572068508543415</v>
      </c>
      <c r="BH153" s="53">
        <f t="shared" si="48"/>
        <v>-0.18754032156426215</v>
      </c>
      <c r="BI153" s="54">
        <f t="shared" si="48"/>
        <v>-0.31639808640770822</v>
      </c>
      <c r="BJ153" s="55">
        <f t="shared" si="48"/>
        <v>-0.22974447093007433</v>
      </c>
      <c r="BK153" s="56">
        <f t="shared" si="49"/>
        <v>1</v>
      </c>
      <c r="BL153" s="56">
        <f t="shared" si="49"/>
        <v>0.20662485995018659</v>
      </c>
      <c r="BM153" s="56">
        <f t="shared" si="49"/>
        <v>0.51978621859847352</v>
      </c>
      <c r="BN153" s="56">
        <f t="shared" si="49"/>
        <v>0.29009751332270178</v>
      </c>
      <c r="BO153" s="57">
        <f t="shared" si="49"/>
        <v>0.28677495876101261</v>
      </c>
      <c r="BP153" s="58">
        <f t="shared" si="49"/>
        <v>0.27555285102732907</v>
      </c>
      <c r="BQ153" s="56">
        <f t="shared" si="50"/>
        <v>1</v>
      </c>
      <c r="BR153" s="56">
        <f t="shared" si="50"/>
        <v>0.20812133093579666</v>
      </c>
      <c r="BS153" s="56">
        <f t="shared" si="50"/>
        <v>0.49773025952789401</v>
      </c>
      <c r="BT153" s="56">
        <f t="shared" si="50"/>
        <v>0.31210620932924954</v>
      </c>
      <c r="BU153" s="57">
        <f t="shared" si="50"/>
        <v>0.30949516102094815</v>
      </c>
      <c r="BV153" s="58">
        <f t="shared" si="50"/>
        <v>0.29775459649760266</v>
      </c>
      <c r="BW153" s="56">
        <f t="shared" si="51"/>
        <v>0</v>
      </c>
      <c r="BX153" s="56">
        <f t="shared" si="51"/>
        <v>-1.4964709856100655E-3</v>
      </c>
      <c r="BY153" s="56">
        <f t="shared" si="51"/>
        <v>2.2055959070579501E-2</v>
      </c>
      <c r="BZ153" s="56">
        <f t="shared" si="51"/>
        <v>-2.2008696006547757E-2</v>
      </c>
      <c r="CA153" s="57">
        <f t="shared" si="51"/>
        <v>-2.272020225993554E-2</v>
      </c>
      <c r="CB153" s="58">
        <f t="shared" si="51"/>
        <v>-2.2201745470273593E-2</v>
      </c>
      <c r="CC153" s="44">
        <f t="shared" si="52"/>
        <v>0</v>
      </c>
      <c r="CD153" s="44">
        <f t="shared" si="52"/>
        <v>-14.964709856100654</v>
      </c>
      <c r="CE153" s="44">
        <f t="shared" si="52"/>
        <v>220.55959070579502</v>
      </c>
      <c r="CF153" s="44">
        <f t="shared" si="52"/>
        <v>-220.08696006547757</v>
      </c>
      <c r="CG153" s="45">
        <f t="shared" si="52"/>
        <v>-227.20202259935542</v>
      </c>
      <c r="CH153" s="47">
        <f t="shared" si="52"/>
        <v>-222.01745470273593</v>
      </c>
    </row>
    <row r="154" spans="1:86" x14ac:dyDescent="0.2">
      <c r="A154" t="s">
        <v>46</v>
      </c>
      <c r="B154" t="s">
        <v>46</v>
      </c>
      <c r="C154" t="s">
        <v>78</v>
      </c>
      <c r="D154" t="s">
        <v>78</v>
      </c>
      <c r="E154" t="s">
        <v>76</v>
      </c>
      <c r="F154" s="27">
        <f t="shared" si="57"/>
        <v>46159</v>
      </c>
      <c r="G154" s="60" t="s">
        <v>35</v>
      </c>
      <c r="H154" s="28">
        <v>-219.54</v>
      </c>
      <c r="I154" s="2">
        <v>11408.69</v>
      </c>
      <c r="J154" s="2">
        <v>-1125.27</v>
      </c>
      <c r="K154" s="2">
        <v>25163.13</v>
      </c>
      <c r="L154" s="29">
        <v>22286.83</v>
      </c>
      <c r="M154" s="30">
        <f t="shared" si="53"/>
        <v>57513.840000000004</v>
      </c>
      <c r="N154" t="s">
        <v>49</v>
      </c>
      <c r="O154" t="s">
        <v>49</v>
      </c>
      <c r="P154" t="s">
        <v>78</v>
      </c>
      <c r="Q154" t="s">
        <v>78</v>
      </c>
      <c r="R154" t="s">
        <v>76</v>
      </c>
      <c r="S154" s="27">
        <f t="shared" si="58"/>
        <v>45795</v>
      </c>
      <c r="T154" s="60" t="s">
        <v>35</v>
      </c>
      <c r="U154" s="28">
        <v>39.979999999999997</v>
      </c>
      <c r="V154" s="2">
        <v>10476.790000000001</v>
      </c>
      <c r="W154" s="2">
        <v>366.37</v>
      </c>
      <c r="X154" s="2">
        <v>23040.59</v>
      </c>
      <c r="Y154" s="29">
        <v>24729.200000000001</v>
      </c>
      <c r="Z154" s="31">
        <f t="shared" si="54"/>
        <v>58652.930000000008</v>
      </c>
      <c r="AA154" s="32">
        <f t="shared" si="45"/>
        <v>-259.52</v>
      </c>
      <c r="AB154" s="5">
        <f t="shared" si="45"/>
        <v>931.89999999999964</v>
      </c>
      <c r="AC154" s="5">
        <f t="shared" si="45"/>
        <v>-1491.6399999999999</v>
      </c>
      <c r="AD154" s="5">
        <f t="shared" si="45"/>
        <v>2122.5400000000009</v>
      </c>
      <c r="AE154" s="33">
        <f t="shared" si="45"/>
        <v>-2442.369999999999</v>
      </c>
      <c r="AF154" s="34">
        <f t="shared" si="45"/>
        <v>-1139.0900000000038</v>
      </c>
      <c r="AG154" s="35">
        <f t="shared" si="46"/>
        <v>-6.4912456228114062</v>
      </c>
      <c r="AH154" s="7">
        <f t="shared" si="46"/>
        <v>8.8949000600374695E-2</v>
      </c>
      <c r="AI154" s="7">
        <f t="shared" si="46"/>
        <v>-4.0714032262466899</v>
      </c>
      <c r="AJ154" s="7">
        <f t="shared" si="46"/>
        <v>9.2121772923349651E-2</v>
      </c>
      <c r="AK154" s="36">
        <f t="shared" si="46"/>
        <v>-9.8764618345922997E-2</v>
      </c>
      <c r="AL154" s="37">
        <f t="shared" si="46"/>
        <v>-1.9420854167046791E-2</v>
      </c>
      <c r="AM154" s="2">
        <v>-219.54</v>
      </c>
      <c r="AN154" s="2">
        <v>2233.59</v>
      </c>
      <c r="AO154" s="2">
        <v>-884.23</v>
      </c>
      <c r="AP154" s="2">
        <v>6932.53</v>
      </c>
      <c r="AQ154" s="29">
        <v>6390.98</v>
      </c>
      <c r="AR154" s="31">
        <f t="shared" si="55"/>
        <v>14453.33</v>
      </c>
      <c r="AS154" s="2">
        <v>39.979999999999997</v>
      </c>
      <c r="AT154" s="2">
        <v>2211.16</v>
      </c>
      <c r="AU154" s="2">
        <v>150.66999999999999</v>
      </c>
      <c r="AV154" s="2">
        <v>7215.11</v>
      </c>
      <c r="AW154" s="29">
        <v>7534.62</v>
      </c>
      <c r="AX154" s="31">
        <f t="shared" si="56"/>
        <v>17151.54</v>
      </c>
      <c r="AY154" s="5">
        <f t="shared" si="47"/>
        <v>-259.52</v>
      </c>
      <c r="AZ154" s="5">
        <f t="shared" si="47"/>
        <v>22.430000000000291</v>
      </c>
      <c r="BA154" s="5">
        <f t="shared" si="47"/>
        <v>-1034.9000000000001</v>
      </c>
      <c r="BB154" s="5">
        <f t="shared" si="47"/>
        <v>-282.57999999999993</v>
      </c>
      <c r="BC154" s="33">
        <f t="shared" si="47"/>
        <v>-1143.6400000000003</v>
      </c>
      <c r="BD154" s="34">
        <f t="shared" si="47"/>
        <v>-2698.2100000000009</v>
      </c>
      <c r="BE154" s="7">
        <f t="shared" si="48"/>
        <v>-6.4912456228114062</v>
      </c>
      <c r="BF154" s="7">
        <f t="shared" si="48"/>
        <v>1.014399681615093E-2</v>
      </c>
      <c r="BG154" s="7">
        <f t="shared" si="48"/>
        <v>-6.8686533483772498</v>
      </c>
      <c r="BH154" s="7">
        <f t="shared" si="48"/>
        <v>-3.9165030054981828E-2</v>
      </c>
      <c r="BI154" s="36">
        <f t="shared" si="48"/>
        <v>-0.15178469518038074</v>
      </c>
      <c r="BJ154" s="37">
        <f t="shared" si="48"/>
        <v>-0.15731590282855071</v>
      </c>
      <c r="BK154" s="38">
        <f t="shared" si="49"/>
        <v>1</v>
      </c>
      <c r="BL154" s="38">
        <f t="shared" si="49"/>
        <v>0.1957797082750079</v>
      </c>
      <c r="BM154" s="38">
        <f t="shared" si="49"/>
        <v>0.78579363175060213</v>
      </c>
      <c r="BN154" s="38">
        <f t="shared" si="49"/>
        <v>0.27550348466188423</v>
      </c>
      <c r="BO154" s="39">
        <f t="shared" si="49"/>
        <v>0.28676038718830804</v>
      </c>
      <c r="BP154" s="40">
        <f t="shared" si="49"/>
        <v>0.25130177362527001</v>
      </c>
      <c r="BQ154" s="38">
        <f t="shared" si="50"/>
        <v>1</v>
      </c>
      <c r="BR154" s="38">
        <f t="shared" si="50"/>
        <v>0.21105319472853801</v>
      </c>
      <c r="BS154" s="38">
        <f t="shared" si="50"/>
        <v>0.41125092119987988</v>
      </c>
      <c r="BT154" s="38">
        <f t="shared" si="50"/>
        <v>0.31314779699651785</v>
      </c>
      <c r="BU154" s="39">
        <f t="shared" si="50"/>
        <v>0.30468514953981529</v>
      </c>
      <c r="BV154" s="40">
        <f t="shared" si="50"/>
        <v>0.29242426593181275</v>
      </c>
      <c r="BW154" s="38">
        <f t="shared" si="51"/>
        <v>0</v>
      </c>
      <c r="BX154" s="38">
        <f t="shared" si="51"/>
        <v>-1.5273486453530105E-2</v>
      </c>
      <c r="BY154" s="38">
        <f t="shared" si="51"/>
        <v>0.37454271055072225</v>
      </c>
      <c r="BZ154" s="38">
        <f t="shared" si="51"/>
        <v>-3.7644312334633612E-2</v>
      </c>
      <c r="CA154" s="39">
        <f t="shared" si="51"/>
        <v>-1.7924762351507251E-2</v>
      </c>
      <c r="CB154" s="40">
        <f t="shared" si="51"/>
        <v>-4.1122492306542746E-2</v>
      </c>
      <c r="CC154" s="2">
        <f t="shared" si="52"/>
        <v>0</v>
      </c>
      <c r="CD154" s="2">
        <f t="shared" si="52"/>
        <v>-152.73486453530106</v>
      </c>
      <c r="CE154" s="2">
        <f t="shared" si="52"/>
        <v>3745.4271055072227</v>
      </c>
      <c r="CF154" s="2">
        <f t="shared" si="52"/>
        <v>-376.44312334633611</v>
      </c>
      <c r="CG154" s="29">
        <f t="shared" si="52"/>
        <v>-179.24762351507252</v>
      </c>
      <c r="CH154" s="31">
        <f t="shared" si="52"/>
        <v>-411.22492306542745</v>
      </c>
    </row>
    <row r="155" spans="1:86" x14ac:dyDescent="0.2">
      <c r="A155" t="s">
        <v>46</v>
      </c>
      <c r="B155" t="s">
        <v>46</v>
      </c>
      <c r="C155" t="s">
        <v>78</v>
      </c>
      <c r="D155" t="s">
        <v>78</v>
      </c>
      <c r="E155" t="s">
        <v>76</v>
      </c>
      <c r="F155" s="27">
        <f t="shared" si="57"/>
        <v>46160</v>
      </c>
      <c r="G155" s="60" t="s">
        <v>36</v>
      </c>
      <c r="H155" s="28">
        <v>-135.99</v>
      </c>
      <c r="I155" s="2">
        <v>8072.83</v>
      </c>
      <c r="J155" s="2">
        <v>89.5</v>
      </c>
      <c r="K155" s="2">
        <v>23544.49</v>
      </c>
      <c r="L155" s="29">
        <v>22449.66</v>
      </c>
      <c r="M155" s="30">
        <f t="shared" si="53"/>
        <v>54020.490000000005</v>
      </c>
      <c r="N155" t="s">
        <v>49</v>
      </c>
      <c r="O155" t="s">
        <v>49</v>
      </c>
      <c r="P155" t="s">
        <v>78</v>
      </c>
      <c r="Q155" t="s">
        <v>78</v>
      </c>
      <c r="R155" t="s">
        <v>76</v>
      </c>
      <c r="S155" s="27">
        <f t="shared" si="58"/>
        <v>45796</v>
      </c>
      <c r="T155" s="60" t="s">
        <v>36</v>
      </c>
      <c r="U155" s="28">
        <v>49.93</v>
      </c>
      <c r="V155" s="2">
        <v>9750.11</v>
      </c>
      <c r="W155" s="2">
        <v>-930.38</v>
      </c>
      <c r="X155" s="2">
        <v>26190.19</v>
      </c>
      <c r="Y155" s="29">
        <v>24154.44</v>
      </c>
      <c r="Z155" s="31">
        <f t="shared" si="54"/>
        <v>59214.289999999994</v>
      </c>
      <c r="AA155" s="32">
        <f t="shared" si="45"/>
        <v>-185.92000000000002</v>
      </c>
      <c r="AB155" s="5">
        <f t="shared" si="45"/>
        <v>-1677.2800000000007</v>
      </c>
      <c r="AC155" s="5">
        <f t="shared" si="45"/>
        <v>1019.88</v>
      </c>
      <c r="AD155" s="5">
        <f t="shared" si="45"/>
        <v>-2645.6999999999971</v>
      </c>
      <c r="AE155" s="33">
        <f t="shared" si="45"/>
        <v>-1704.7799999999988</v>
      </c>
      <c r="AF155" s="34">
        <f t="shared" si="45"/>
        <v>-5193.7999999999884</v>
      </c>
      <c r="AG155" s="35">
        <f t="shared" si="46"/>
        <v>-3.7236130582815945</v>
      </c>
      <c r="AH155" s="7">
        <f t="shared" si="46"/>
        <v>-0.17202677713379649</v>
      </c>
      <c r="AI155" s="7">
        <f t="shared" si="46"/>
        <v>-1.0961972527354413</v>
      </c>
      <c r="AJ155" s="7">
        <f t="shared" si="46"/>
        <v>-0.10101874022296124</v>
      </c>
      <c r="AK155" s="36">
        <f t="shared" si="46"/>
        <v>-7.0578328456383135E-2</v>
      </c>
      <c r="AL155" s="37">
        <f t="shared" si="46"/>
        <v>-8.7711935750643788E-2</v>
      </c>
      <c r="AM155" s="2">
        <v>-135.99</v>
      </c>
      <c r="AN155" s="2">
        <v>1648.74</v>
      </c>
      <c r="AO155" s="2">
        <v>-35.56</v>
      </c>
      <c r="AP155" s="2">
        <v>6935.91</v>
      </c>
      <c r="AQ155" s="29">
        <v>6690.22</v>
      </c>
      <c r="AR155" s="31">
        <f t="shared" si="55"/>
        <v>15103.32</v>
      </c>
      <c r="AS155" s="2">
        <v>49.93</v>
      </c>
      <c r="AT155" s="2">
        <v>1922.19</v>
      </c>
      <c r="AU155" s="2">
        <v>-548.99</v>
      </c>
      <c r="AV155" s="2">
        <v>8073.7</v>
      </c>
      <c r="AW155" s="29">
        <v>7666.61</v>
      </c>
      <c r="AX155" s="31">
        <f t="shared" si="56"/>
        <v>17163.439999999999</v>
      </c>
      <c r="AY155" s="5">
        <f t="shared" si="47"/>
        <v>-185.92000000000002</v>
      </c>
      <c r="AZ155" s="5">
        <f t="shared" si="47"/>
        <v>-273.45000000000005</v>
      </c>
      <c r="BA155" s="5">
        <f t="shared" si="47"/>
        <v>513.43000000000006</v>
      </c>
      <c r="BB155" s="5">
        <f t="shared" si="47"/>
        <v>-1137.79</v>
      </c>
      <c r="BC155" s="33">
        <f t="shared" si="47"/>
        <v>-976.38999999999942</v>
      </c>
      <c r="BD155" s="34">
        <f t="shared" si="47"/>
        <v>-2060.119999999999</v>
      </c>
      <c r="BE155" s="7">
        <f t="shared" si="48"/>
        <v>-3.7236130582815945</v>
      </c>
      <c r="BF155" s="7">
        <f t="shared" si="48"/>
        <v>-0.14225961013219299</v>
      </c>
      <c r="BG155" s="7">
        <f t="shared" si="48"/>
        <v>-0.93522650685804853</v>
      </c>
      <c r="BH155" s="7">
        <f t="shared" si="48"/>
        <v>-0.14092547407012893</v>
      </c>
      <c r="BI155" s="36">
        <f t="shared" si="48"/>
        <v>-0.12735615871943395</v>
      </c>
      <c r="BJ155" s="37">
        <f t="shared" si="48"/>
        <v>-0.12002955118554318</v>
      </c>
      <c r="BK155" s="38">
        <f t="shared" si="49"/>
        <v>1</v>
      </c>
      <c r="BL155" s="38">
        <f t="shared" si="49"/>
        <v>0.20423321189719096</v>
      </c>
      <c r="BM155" s="38">
        <f t="shared" si="49"/>
        <v>-0.39731843575418996</v>
      </c>
      <c r="BN155" s="38">
        <f t="shared" si="49"/>
        <v>0.29458739603193779</v>
      </c>
      <c r="BO155" s="39">
        <f t="shared" si="49"/>
        <v>0.29800985850119782</v>
      </c>
      <c r="BP155" s="40">
        <f t="shared" si="49"/>
        <v>0.27958502412695624</v>
      </c>
      <c r="BQ155" s="38">
        <f t="shared" si="50"/>
        <v>1</v>
      </c>
      <c r="BR155" s="38">
        <f t="shared" si="50"/>
        <v>0.19714546810241115</v>
      </c>
      <c r="BS155" s="38">
        <f t="shared" si="50"/>
        <v>0.59007072379027925</v>
      </c>
      <c r="BT155" s="38">
        <f t="shared" si="50"/>
        <v>0.30827191402582416</v>
      </c>
      <c r="BU155" s="39">
        <f t="shared" si="50"/>
        <v>0.31739961679923029</v>
      </c>
      <c r="BV155" s="40">
        <f t="shared" si="50"/>
        <v>0.28985300676576548</v>
      </c>
      <c r="BW155" s="38">
        <f t="shared" si="51"/>
        <v>0</v>
      </c>
      <c r="BX155" s="38">
        <f t="shared" si="51"/>
        <v>7.087743794779805E-3</v>
      </c>
      <c r="BY155" s="38">
        <f t="shared" si="51"/>
        <v>-0.98738915954446926</v>
      </c>
      <c r="BZ155" s="38">
        <f t="shared" si="51"/>
        <v>-1.3684517993886369E-2</v>
      </c>
      <c r="CA155" s="39">
        <f t="shared" si="51"/>
        <v>-1.9389758298032467E-2</v>
      </c>
      <c r="CB155" s="40">
        <f t="shared" si="51"/>
        <v>-1.0267982638809237E-2</v>
      </c>
      <c r="CC155" s="2">
        <f t="shared" si="52"/>
        <v>0</v>
      </c>
      <c r="CD155" s="2">
        <f t="shared" si="52"/>
        <v>70.877437947798043</v>
      </c>
      <c r="CE155" s="2">
        <f t="shared" si="52"/>
        <v>-9873.8915954446929</v>
      </c>
      <c r="CF155" s="2">
        <f t="shared" si="52"/>
        <v>-136.84517993886368</v>
      </c>
      <c r="CG155" s="29">
        <f t="shared" si="52"/>
        <v>-193.89758298032467</v>
      </c>
      <c r="CH155" s="31">
        <f t="shared" si="52"/>
        <v>-102.67982638809237</v>
      </c>
    </row>
    <row r="156" spans="1:86" x14ac:dyDescent="0.2">
      <c r="A156" t="s">
        <v>46</v>
      </c>
      <c r="B156" t="s">
        <v>46</v>
      </c>
      <c r="C156" t="s">
        <v>78</v>
      </c>
      <c r="D156" t="s">
        <v>78</v>
      </c>
      <c r="E156" t="s">
        <v>76</v>
      </c>
      <c r="F156" s="27">
        <f t="shared" si="57"/>
        <v>46161</v>
      </c>
      <c r="G156" s="60" t="s">
        <v>37</v>
      </c>
      <c r="H156" s="28">
        <v>-22.57</v>
      </c>
      <c r="I156" s="2">
        <v>13424.38</v>
      </c>
      <c r="J156" s="2">
        <v>192.5</v>
      </c>
      <c r="K156" s="2">
        <v>32057.81</v>
      </c>
      <c r="L156" s="29">
        <v>27072.09</v>
      </c>
      <c r="M156" s="30">
        <f t="shared" si="53"/>
        <v>72724.210000000006</v>
      </c>
      <c r="N156" t="s">
        <v>49</v>
      </c>
      <c r="O156" t="s">
        <v>49</v>
      </c>
      <c r="P156" t="s">
        <v>78</v>
      </c>
      <c r="Q156" t="s">
        <v>78</v>
      </c>
      <c r="R156" t="s">
        <v>76</v>
      </c>
      <c r="S156" s="27">
        <f t="shared" si="58"/>
        <v>45797</v>
      </c>
      <c r="T156" s="60" t="s">
        <v>37</v>
      </c>
      <c r="U156" s="28">
        <v>65.92</v>
      </c>
      <c r="V156" s="2">
        <v>10517</v>
      </c>
      <c r="W156" s="2">
        <v>179.7</v>
      </c>
      <c r="X156" s="2">
        <v>31888.43</v>
      </c>
      <c r="Y156" s="29">
        <v>32566.85</v>
      </c>
      <c r="Z156" s="31">
        <f t="shared" si="54"/>
        <v>75217.899999999994</v>
      </c>
      <c r="AA156" s="32">
        <f t="shared" si="45"/>
        <v>-88.490000000000009</v>
      </c>
      <c r="AB156" s="5">
        <f t="shared" si="45"/>
        <v>2907.3799999999992</v>
      </c>
      <c r="AC156" s="5">
        <f t="shared" si="45"/>
        <v>12.800000000000011</v>
      </c>
      <c r="AD156" s="5">
        <f t="shared" si="45"/>
        <v>169.38000000000102</v>
      </c>
      <c r="AE156" s="33">
        <f t="shared" si="45"/>
        <v>-5494.7599999999984</v>
      </c>
      <c r="AF156" s="34">
        <f t="shared" si="45"/>
        <v>-2493.6899999999878</v>
      </c>
      <c r="AG156" s="35">
        <f t="shared" si="46"/>
        <v>-1.3423847087378642</v>
      </c>
      <c r="AH156" s="7">
        <f t="shared" si="46"/>
        <v>0.27644575449272596</v>
      </c>
      <c r="AI156" s="7">
        <f t="shared" si="46"/>
        <v>7.1229827490261619E-2</v>
      </c>
      <c r="AJ156" s="7">
        <f t="shared" si="46"/>
        <v>5.3116443801090561E-3</v>
      </c>
      <c r="AK156" s="36">
        <f t="shared" si="46"/>
        <v>-0.16872248927974301</v>
      </c>
      <c r="AL156" s="37">
        <f t="shared" si="46"/>
        <v>-3.315287983312467E-2</v>
      </c>
      <c r="AM156" s="2">
        <v>-22.57</v>
      </c>
      <c r="AN156" s="2">
        <v>2608.14</v>
      </c>
      <c r="AO156" s="2">
        <v>-212</v>
      </c>
      <c r="AP156" s="2">
        <v>8729.49</v>
      </c>
      <c r="AQ156" s="29">
        <v>7730.38</v>
      </c>
      <c r="AR156" s="31">
        <f t="shared" si="55"/>
        <v>18833.439999999999</v>
      </c>
      <c r="AS156" s="2">
        <v>65.92</v>
      </c>
      <c r="AT156" s="2">
        <v>2101.46</v>
      </c>
      <c r="AU156" s="2">
        <v>86.75</v>
      </c>
      <c r="AV156" s="2">
        <v>9832.18</v>
      </c>
      <c r="AW156" s="29">
        <v>10614.16</v>
      </c>
      <c r="AX156" s="31">
        <f t="shared" si="56"/>
        <v>22700.47</v>
      </c>
      <c r="AY156" s="5">
        <f t="shared" si="47"/>
        <v>-88.490000000000009</v>
      </c>
      <c r="AZ156" s="5">
        <f t="shared" si="47"/>
        <v>506.67999999999984</v>
      </c>
      <c r="BA156" s="5">
        <f t="shared" si="47"/>
        <v>-298.75</v>
      </c>
      <c r="BB156" s="5">
        <f t="shared" si="47"/>
        <v>-1102.6900000000005</v>
      </c>
      <c r="BC156" s="33">
        <f t="shared" si="47"/>
        <v>-2883.7799999999997</v>
      </c>
      <c r="BD156" s="34">
        <f t="shared" si="47"/>
        <v>-3867.0300000000025</v>
      </c>
      <c r="BE156" s="7">
        <f t="shared" si="48"/>
        <v>-1.3423847087378642</v>
      </c>
      <c r="BF156" s="7">
        <f t="shared" si="48"/>
        <v>0.24110856261836999</v>
      </c>
      <c r="BG156" s="7">
        <f t="shared" si="48"/>
        <v>-3.4438040345821324</v>
      </c>
      <c r="BH156" s="7">
        <f t="shared" si="48"/>
        <v>-0.11215112009747588</v>
      </c>
      <c r="BI156" s="36">
        <f t="shared" si="48"/>
        <v>-0.27169177777610287</v>
      </c>
      <c r="BJ156" s="37">
        <f t="shared" si="48"/>
        <v>-0.17035021741840597</v>
      </c>
      <c r="BK156" s="38">
        <f t="shared" si="49"/>
        <v>1</v>
      </c>
      <c r="BL156" s="38">
        <f t="shared" si="49"/>
        <v>0.19428383284740153</v>
      </c>
      <c r="BM156" s="38">
        <f t="shared" si="49"/>
        <v>-1.1012987012987012</v>
      </c>
      <c r="BN156" s="38">
        <f t="shared" si="49"/>
        <v>0.27230462717197462</v>
      </c>
      <c r="BO156" s="39">
        <f t="shared" si="49"/>
        <v>0.28554795732431443</v>
      </c>
      <c r="BP156" s="40">
        <f t="shared" si="49"/>
        <v>0.25897070590385235</v>
      </c>
      <c r="BQ156" s="38">
        <f t="shared" si="50"/>
        <v>1</v>
      </c>
      <c r="BR156" s="38">
        <f t="shared" si="50"/>
        <v>0.19981553675002378</v>
      </c>
      <c r="BS156" s="38">
        <f t="shared" si="50"/>
        <v>0.48274902615470233</v>
      </c>
      <c r="BT156" s="38">
        <f t="shared" si="50"/>
        <v>0.30833063904369079</v>
      </c>
      <c r="BU156" s="39">
        <f t="shared" si="50"/>
        <v>0.32591914784512471</v>
      </c>
      <c r="BV156" s="40">
        <f t="shared" si="50"/>
        <v>0.3017961150204938</v>
      </c>
      <c r="BW156" s="38">
        <f t="shared" si="51"/>
        <v>0</v>
      </c>
      <c r="BX156" s="38">
        <f t="shared" si="51"/>
        <v>-5.5317039026222536E-3</v>
      </c>
      <c r="BY156" s="38">
        <f t="shared" si="51"/>
        <v>-1.5840477274534035</v>
      </c>
      <c r="BZ156" s="38">
        <f t="shared" si="51"/>
        <v>-3.6026011871716168E-2</v>
      </c>
      <c r="CA156" s="39">
        <f t="shared" si="51"/>
        <v>-4.0371190520810285E-2</v>
      </c>
      <c r="CB156" s="40">
        <f t="shared" si="51"/>
        <v>-4.2825409116641455E-2</v>
      </c>
      <c r="CC156" s="2">
        <f t="shared" si="52"/>
        <v>0</v>
      </c>
      <c r="CD156" s="2">
        <f t="shared" si="52"/>
        <v>-55.317039026222538</v>
      </c>
      <c r="CE156" s="2">
        <f t="shared" si="52"/>
        <v>-15840.477274534034</v>
      </c>
      <c r="CF156" s="2">
        <f t="shared" si="52"/>
        <v>-360.26011871716167</v>
      </c>
      <c r="CG156" s="29">
        <f t="shared" si="52"/>
        <v>-403.71190520810285</v>
      </c>
      <c r="CH156" s="31">
        <f t="shared" si="52"/>
        <v>-428.25409116641453</v>
      </c>
    </row>
    <row r="157" spans="1:86" x14ac:dyDescent="0.2">
      <c r="A157" t="s">
        <v>46</v>
      </c>
      <c r="B157" t="s">
        <v>46</v>
      </c>
      <c r="C157" t="s">
        <v>78</v>
      </c>
      <c r="D157" t="s">
        <v>78</v>
      </c>
      <c r="E157" t="s">
        <v>76</v>
      </c>
      <c r="F157" s="27">
        <f t="shared" si="57"/>
        <v>46162</v>
      </c>
      <c r="G157" s="60" t="s">
        <v>38</v>
      </c>
      <c r="H157" s="28">
        <v>-240.51</v>
      </c>
      <c r="I157" s="2">
        <v>14179.98</v>
      </c>
      <c r="J157" s="2">
        <v>403.41</v>
      </c>
      <c r="K157" s="2">
        <v>37591.269999999997</v>
      </c>
      <c r="L157" s="29">
        <v>34746.22</v>
      </c>
      <c r="M157" s="30">
        <f t="shared" si="53"/>
        <v>86680.37</v>
      </c>
      <c r="N157" t="s">
        <v>49</v>
      </c>
      <c r="O157" t="s">
        <v>49</v>
      </c>
      <c r="P157" t="s">
        <v>78</v>
      </c>
      <c r="Q157" t="s">
        <v>78</v>
      </c>
      <c r="R157" t="s">
        <v>76</v>
      </c>
      <c r="S157" s="27">
        <f t="shared" si="58"/>
        <v>45798</v>
      </c>
      <c r="T157" s="60" t="s">
        <v>38</v>
      </c>
      <c r="U157" s="28">
        <v>74.91</v>
      </c>
      <c r="V157" s="2">
        <v>16773.27</v>
      </c>
      <c r="W157" s="2">
        <v>-34.22</v>
      </c>
      <c r="X157" s="2">
        <v>35710.769999999997</v>
      </c>
      <c r="Y157" s="29">
        <v>36147.5</v>
      </c>
      <c r="Z157" s="31">
        <f t="shared" si="54"/>
        <v>88672.23</v>
      </c>
      <c r="AA157" s="32">
        <f t="shared" si="45"/>
        <v>-315.41999999999996</v>
      </c>
      <c r="AB157" s="5">
        <f t="shared" si="45"/>
        <v>-2593.2900000000009</v>
      </c>
      <c r="AC157" s="5">
        <f t="shared" si="45"/>
        <v>437.63</v>
      </c>
      <c r="AD157" s="5">
        <f t="shared" si="45"/>
        <v>1880.5</v>
      </c>
      <c r="AE157" s="33">
        <f t="shared" si="45"/>
        <v>-1401.2799999999988</v>
      </c>
      <c r="AF157" s="34">
        <f t="shared" si="45"/>
        <v>-1991.8600000000006</v>
      </c>
      <c r="AG157" s="35">
        <f t="shared" si="46"/>
        <v>-4.2106527833400076</v>
      </c>
      <c r="AH157" s="7">
        <f t="shared" si="46"/>
        <v>-0.15460849315607517</v>
      </c>
      <c r="AI157" s="7">
        <f t="shared" si="46"/>
        <v>-12.788720046756284</v>
      </c>
      <c r="AJ157" s="7">
        <f t="shared" si="46"/>
        <v>5.2659183770050327E-2</v>
      </c>
      <c r="AK157" s="36">
        <f t="shared" si="46"/>
        <v>-3.8765613112940002E-2</v>
      </c>
      <c r="AL157" s="37">
        <f t="shared" si="46"/>
        <v>-2.2463177028478935E-2</v>
      </c>
      <c r="AM157" s="2">
        <v>-240.51</v>
      </c>
      <c r="AN157" s="2">
        <v>2812.39</v>
      </c>
      <c r="AO157" s="2">
        <v>-60.86</v>
      </c>
      <c r="AP157" s="2">
        <v>10441.27</v>
      </c>
      <c r="AQ157" s="29">
        <v>9981.5400000000009</v>
      </c>
      <c r="AR157" s="31">
        <f t="shared" si="55"/>
        <v>22933.83</v>
      </c>
      <c r="AS157" s="2">
        <v>74.91</v>
      </c>
      <c r="AT157" s="2">
        <v>2728.65</v>
      </c>
      <c r="AU157" s="2">
        <v>-97.46</v>
      </c>
      <c r="AV157" s="2">
        <v>9776.9699999999993</v>
      </c>
      <c r="AW157" s="29">
        <v>9644.59</v>
      </c>
      <c r="AX157" s="31">
        <f t="shared" si="56"/>
        <v>22127.66</v>
      </c>
      <c r="AY157" s="5">
        <f t="shared" si="47"/>
        <v>-315.41999999999996</v>
      </c>
      <c r="AZ157" s="5">
        <f t="shared" si="47"/>
        <v>83.739999999999782</v>
      </c>
      <c r="BA157" s="5">
        <f t="shared" si="47"/>
        <v>36.599999999999994</v>
      </c>
      <c r="BB157" s="5">
        <f t="shared" si="47"/>
        <v>664.30000000000109</v>
      </c>
      <c r="BC157" s="33">
        <f t="shared" si="47"/>
        <v>336.95000000000073</v>
      </c>
      <c r="BD157" s="34">
        <f t="shared" si="47"/>
        <v>806.17000000000189</v>
      </c>
      <c r="BE157" s="7">
        <f t="shared" si="48"/>
        <v>-4.2106527833400076</v>
      </c>
      <c r="BF157" s="7">
        <f t="shared" si="48"/>
        <v>3.068916863650515E-2</v>
      </c>
      <c r="BG157" s="7">
        <f t="shared" si="48"/>
        <v>-0.37553868253642514</v>
      </c>
      <c r="BH157" s="7">
        <f t="shared" si="48"/>
        <v>6.7945385942679695E-2</v>
      </c>
      <c r="BI157" s="36">
        <f t="shared" si="48"/>
        <v>3.4936684711325286E-2</v>
      </c>
      <c r="BJ157" s="37">
        <f t="shared" si="48"/>
        <v>3.6432681991679275E-2</v>
      </c>
      <c r="BK157" s="38">
        <f t="shared" si="49"/>
        <v>1</v>
      </c>
      <c r="BL157" s="38">
        <f t="shared" si="49"/>
        <v>0.19833525858287529</v>
      </c>
      <c r="BM157" s="38">
        <f t="shared" si="49"/>
        <v>-0.1508638853771597</v>
      </c>
      <c r="BN157" s="38">
        <f t="shared" si="49"/>
        <v>0.27775784111576973</v>
      </c>
      <c r="BO157" s="39">
        <f t="shared" si="49"/>
        <v>0.28726980949294628</v>
      </c>
      <c r="BP157" s="40">
        <f t="shared" si="49"/>
        <v>0.2645792813297867</v>
      </c>
      <c r="BQ157" s="38">
        <f t="shared" si="50"/>
        <v>1</v>
      </c>
      <c r="BR157" s="38">
        <f t="shared" si="50"/>
        <v>0.16267847593224219</v>
      </c>
      <c r="BS157" s="38">
        <f t="shared" si="50"/>
        <v>2.8480420806545879</v>
      </c>
      <c r="BT157" s="38">
        <f t="shared" si="50"/>
        <v>0.2737821111110178</v>
      </c>
      <c r="BU157" s="39">
        <f t="shared" si="50"/>
        <v>0.26681208935611039</v>
      </c>
      <c r="BV157" s="40">
        <f t="shared" si="50"/>
        <v>0.2495444176829657</v>
      </c>
      <c r="BW157" s="38">
        <f t="shared" si="51"/>
        <v>0</v>
      </c>
      <c r="BX157" s="38">
        <f t="shared" si="51"/>
        <v>3.5656782650633101E-2</v>
      </c>
      <c r="BY157" s="38">
        <f t="shared" si="51"/>
        <v>-2.9989059660317476</v>
      </c>
      <c r="BZ157" s="38">
        <f t="shared" si="51"/>
        <v>3.9757300047519317E-3</v>
      </c>
      <c r="CA157" s="39">
        <f t="shared" si="51"/>
        <v>2.0457720136835889E-2</v>
      </c>
      <c r="CB157" s="40">
        <f t="shared" si="51"/>
        <v>1.5034863646820995E-2</v>
      </c>
      <c r="CC157" s="2">
        <f t="shared" si="52"/>
        <v>0</v>
      </c>
      <c r="CD157" s="2">
        <f t="shared" si="52"/>
        <v>356.56782650633102</v>
      </c>
      <c r="CE157" s="2">
        <f t="shared" si="52"/>
        <v>-29989.059660317478</v>
      </c>
      <c r="CF157" s="2">
        <f t="shared" si="52"/>
        <v>39.757300047519315</v>
      </c>
      <c r="CG157" s="29">
        <f t="shared" si="52"/>
        <v>204.57720136835889</v>
      </c>
      <c r="CH157" s="31">
        <f t="shared" si="52"/>
        <v>150.34863646820995</v>
      </c>
    </row>
    <row r="158" spans="1:86" x14ac:dyDescent="0.2">
      <c r="A158" t="s">
        <v>46</v>
      </c>
      <c r="B158" t="s">
        <v>46</v>
      </c>
      <c r="C158" t="s">
        <v>78</v>
      </c>
      <c r="D158" t="s">
        <v>78</v>
      </c>
      <c r="E158" t="s">
        <v>76</v>
      </c>
      <c r="F158" s="27">
        <f t="shared" si="57"/>
        <v>46163</v>
      </c>
      <c r="G158" s="60" t="s">
        <v>39</v>
      </c>
      <c r="H158" s="28">
        <v>-344.04</v>
      </c>
      <c r="I158" s="2">
        <v>24398.32</v>
      </c>
      <c r="J158" s="2">
        <v>2029.13</v>
      </c>
      <c r="K158" s="2">
        <v>55017.17</v>
      </c>
      <c r="L158" s="29">
        <v>42895.76</v>
      </c>
      <c r="M158" s="30">
        <f t="shared" si="53"/>
        <v>123996.34</v>
      </c>
      <c r="N158" t="s">
        <v>49</v>
      </c>
      <c r="O158" t="s">
        <v>49</v>
      </c>
      <c r="P158" t="s">
        <v>78</v>
      </c>
      <c r="Q158" t="s">
        <v>78</v>
      </c>
      <c r="R158" t="s">
        <v>76</v>
      </c>
      <c r="S158" s="27">
        <f t="shared" si="58"/>
        <v>45799</v>
      </c>
      <c r="T158" s="60" t="s">
        <v>39</v>
      </c>
      <c r="U158" s="28">
        <v>69.930000000000007</v>
      </c>
      <c r="V158" s="2">
        <v>22940.84</v>
      </c>
      <c r="W158" s="2">
        <v>1143.6600000000001</v>
      </c>
      <c r="X158" s="2">
        <v>50386.12</v>
      </c>
      <c r="Y158" s="29">
        <v>37615.33</v>
      </c>
      <c r="Z158" s="31">
        <f t="shared" si="54"/>
        <v>112155.88</v>
      </c>
      <c r="AA158" s="32">
        <f t="shared" si="45"/>
        <v>-413.97</v>
      </c>
      <c r="AB158" s="5">
        <f t="shared" si="45"/>
        <v>1457.4799999999996</v>
      </c>
      <c r="AC158" s="5">
        <f t="shared" si="45"/>
        <v>885.47</v>
      </c>
      <c r="AD158" s="5">
        <f t="shared" si="45"/>
        <v>4631.0499999999956</v>
      </c>
      <c r="AE158" s="33">
        <f t="shared" si="45"/>
        <v>5280.43</v>
      </c>
      <c r="AF158" s="34">
        <f t="shared" si="45"/>
        <v>11840.459999999992</v>
      </c>
      <c r="AG158" s="35">
        <f t="shared" si="46"/>
        <v>-5.9197769197769192</v>
      </c>
      <c r="AH158" s="7">
        <f t="shared" si="46"/>
        <v>6.3532111291478413E-2</v>
      </c>
      <c r="AI158" s="7">
        <f t="shared" si="46"/>
        <v>0.77424234475281117</v>
      </c>
      <c r="AJ158" s="7">
        <f t="shared" si="46"/>
        <v>9.1911224757929275E-2</v>
      </c>
      <c r="AK158" s="36">
        <f t="shared" si="46"/>
        <v>0.14037973347568664</v>
      </c>
      <c r="AL158" s="37">
        <f t="shared" si="46"/>
        <v>0.10557146000726837</v>
      </c>
      <c r="AM158" s="2">
        <v>-344.04</v>
      </c>
      <c r="AN158" s="2">
        <v>4683.24</v>
      </c>
      <c r="AO158" s="2">
        <v>873.25</v>
      </c>
      <c r="AP158" s="2">
        <v>14843.84</v>
      </c>
      <c r="AQ158" s="29">
        <v>11893.14</v>
      </c>
      <c r="AR158" s="31">
        <f t="shared" si="55"/>
        <v>31949.43</v>
      </c>
      <c r="AS158" s="2">
        <v>69.930000000000007</v>
      </c>
      <c r="AT158" s="2">
        <v>4616.1899999999996</v>
      </c>
      <c r="AU158" s="2">
        <v>478.68</v>
      </c>
      <c r="AV158" s="2">
        <v>15188.44</v>
      </c>
      <c r="AW158" s="29">
        <v>11514</v>
      </c>
      <c r="AX158" s="31">
        <f t="shared" si="56"/>
        <v>31867.24</v>
      </c>
      <c r="AY158" s="5">
        <f t="shared" si="47"/>
        <v>-413.97</v>
      </c>
      <c r="AZ158" s="5">
        <f t="shared" si="47"/>
        <v>67.050000000000182</v>
      </c>
      <c r="BA158" s="5">
        <f t="shared" si="47"/>
        <v>394.57</v>
      </c>
      <c r="BB158" s="5">
        <f t="shared" si="47"/>
        <v>-344.60000000000036</v>
      </c>
      <c r="BC158" s="33">
        <f t="shared" si="47"/>
        <v>379.13999999999942</v>
      </c>
      <c r="BD158" s="34">
        <f t="shared" si="47"/>
        <v>82.18999999999869</v>
      </c>
      <c r="BE158" s="7">
        <f t="shared" si="48"/>
        <v>-5.9197769197769192</v>
      </c>
      <c r="BF158" s="7">
        <f t="shared" si="48"/>
        <v>1.4524965393538869E-2</v>
      </c>
      <c r="BG158" s="7">
        <f t="shared" si="48"/>
        <v>0.82428762430015878</v>
      </c>
      <c r="BH158" s="7">
        <f t="shared" si="48"/>
        <v>-2.2688307686635385E-2</v>
      </c>
      <c r="BI158" s="36">
        <f t="shared" si="48"/>
        <v>3.292860865033867E-2</v>
      </c>
      <c r="BJ158" s="37">
        <f t="shared" si="48"/>
        <v>2.5791376975225558E-3</v>
      </c>
      <c r="BK158" s="38">
        <f t="shared" si="49"/>
        <v>1</v>
      </c>
      <c r="BL158" s="38">
        <f t="shared" si="49"/>
        <v>0.19194928175382567</v>
      </c>
      <c r="BM158" s="38">
        <f t="shared" si="49"/>
        <v>0.43035685244415089</v>
      </c>
      <c r="BN158" s="38">
        <f t="shared" si="49"/>
        <v>0.26980377216785234</v>
      </c>
      <c r="BO158" s="39">
        <f t="shared" si="49"/>
        <v>0.27725677316359471</v>
      </c>
      <c r="BP158" s="40">
        <f t="shared" si="49"/>
        <v>0.25766429880107755</v>
      </c>
      <c r="BQ158" s="38">
        <f t="shared" si="50"/>
        <v>1</v>
      </c>
      <c r="BR158" s="38">
        <f t="shared" si="50"/>
        <v>0.20122148971005419</v>
      </c>
      <c r="BS158" s="38">
        <f t="shared" si="50"/>
        <v>0.41855096794501861</v>
      </c>
      <c r="BT158" s="38">
        <f t="shared" si="50"/>
        <v>0.3014409523892691</v>
      </c>
      <c r="BU158" s="39">
        <f t="shared" si="50"/>
        <v>0.30609860394684824</v>
      </c>
      <c r="BV158" s="40">
        <f t="shared" si="50"/>
        <v>0.28413347565905595</v>
      </c>
      <c r="BW158" s="38">
        <f t="shared" si="51"/>
        <v>0</v>
      </c>
      <c r="BX158" s="38">
        <f t="shared" si="51"/>
        <v>-9.2722079562285176E-3</v>
      </c>
      <c r="BY158" s="38">
        <f t="shared" si="51"/>
        <v>1.180588449913228E-2</v>
      </c>
      <c r="BZ158" s="38">
        <f t="shared" si="51"/>
        <v>-3.1637180221416761E-2</v>
      </c>
      <c r="CA158" s="39">
        <f t="shared" si="51"/>
        <v>-2.884183078325353E-2</v>
      </c>
      <c r="CB158" s="40">
        <f t="shared" si="51"/>
        <v>-2.6469176857978394E-2</v>
      </c>
      <c r="CC158" s="2">
        <f t="shared" si="52"/>
        <v>0</v>
      </c>
      <c r="CD158" s="2">
        <f t="shared" si="52"/>
        <v>-92.722079562285174</v>
      </c>
      <c r="CE158" s="2">
        <f t="shared" si="52"/>
        <v>118.0588449913228</v>
      </c>
      <c r="CF158" s="2">
        <f t="shared" si="52"/>
        <v>-316.37180221416759</v>
      </c>
      <c r="CG158" s="29">
        <f t="shared" si="52"/>
        <v>-288.41830783253528</v>
      </c>
      <c r="CH158" s="31">
        <f t="shared" si="52"/>
        <v>-264.69176857978391</v>
      </c>
    </row>
    <row r="159" spans="1:86" x14ac:dyDescent="0.2">
      <c r="A159" t="s">
        <v>46</v>
      </c>
      <c r="B159" t="s">
        <v>46</v>
      </c>
      <c r="C159" t="s">
        <v>78</v>
      </c>
      <c r="D159" t="s">
        <v>78</v>
      </c>
      <c r="E159" t="s">
        <v>76</v>
      </c>
      <c r="F159" s="27">
        <f t="shared" si="57"/>
        <v>46164</v>
      </c>
      <c r="G159" s="60" t="s">
        <v>40</v>
      </c>
      <c r="H159" s="28">
        <v>-349.91</v>
      </c>
      <c r="I159" s="2">
        <v>32869.85</v>
      </c>
      <c r="J159" s="2">
        <v>2798.19</v>
      </c>
      <c r="K159" s="2">
        <v>61483.46</v>
      </c>
      <c r="L159" s="29">
        <v>43588.55</v>
      </c>
      <c r="M159" s="30">
        <f t="shared" si="53"/>
        <v>140390.14000000001</v>
      </c>
      <c r="N159" t="s">
        <v>49</v>
      </c>
      <c r="O159" t="s">
        <v>49</v>
      </c>
      <c r="P159" t="s">
        <v>78</v>
      </c>
      <c r="Q159" t="s">
        <v>78</v>
      </c>
      <c r="R159" t="s">
        <v>76</v>
      </c>
      <c r="S159" s="27">
        <f t="shared" si="58"/>
        <v>45800</v>
      </c>
      <c r="T159" s="60" t="s">
        <v>40</v>
      </c>
      <c r="U159" s="28">
        <v>119.1</v>
      </c>
      <c r="V159" s="2">
        <v>30516.12</v>
      </c>
      <c r="W159" s="2">
        <v>2788.93</v>
      </c>
      <c r="X159" s="2">
        <v>65590.710000000006</v>
      </c>
      <c r="Y159" s="29">
        <v>54314.38</v>
      </c>
      <c r="Z159" s="31">
        <f t="shared" si="54"/>
        <v>153329.24</v>
      </c>
      <c r="AA159" s="32">
        <f t="shared" si="45"/>
        <v>-469.01</v>
      </c>
      <c r="AB159" s="5">
        <f t="shared" si="45"/>
        <v>2353.7299999999996</v>
      </c>
      <c r="AC159" s="5">
        <f t="shared" si="45"/>
        <v>9.2600000000002183</v>
      </c>
      <c r="AD159" s="5">
        <f t="shared" si="45"/>
        <v>-4107.2500000000073</v>
      </c>
      <c r="AE159" s="33">
        <f t="shared" si="45"/>
        <v>-10725.829999999994</v>
      </c>
      <c r="AF159" s="34">
        <f t="shared" si="45"/>
        <v>-12939.099999999977</v>
      </c>
      <c r="AG159" s="35">
        <f t="shared" si="46"/>
        <v>-3.9379513014273719</v>
      </c>
      <c r="AH159" s="7">
        <f t="shared" si="46"/>
        <v>7.7130709932979671E-2</v>
      </c>
      <c r="AI159" s="7">
        <f t="shared" si="46"/>
        <v>3.3202697808837867E-3</v>
      </c>
      <c r="AJ159" s="7">
        <f t="shared" si="46"/>
        <v>-6.2619386190513979E-2</v>
      </c>
      <c r="AK159" s="36">
        <f t="shared" si="46"/>
        <v>-0.19747680080302848</v>
      </c>
      <c r="AL159" s="37">
        <f t="shared" si="46"/>
        <v>-8.4387687566963604E-2</v>
      </c>
      <c r="AM159" s="2">
        <v>-349.91</v>
      </c>
      <c r="AN159" s="2">
        <v>6495.38</v>
      </c>
      <c r="AO159" s="2">
        <v>1305.78</v>
      </c>
      <c r="AP159" s="2">
        <v>17040.43</v>
      </c>
      <c r="AQ159" s="29">
        <v>12620.38</v>
      </c>
      <c r="AR159" s="31">
        <f t="shared" si="55"/>
        <v>37112.06</v>
      </c>
      <c r="AS159" s="2">
        <v>119.1</v>
      </c>
      <c r="AT159" s="2">
        <v>6273.6</v>
      </c>
      <c r="AU159" s="2">
        <v>1348.03</v>
      </c>
      <c r="AV159" s="2">
        <v>20614.41</v>
      </c>
      <c r="AW159" s="29">
        <v>16292.6</v>
      </c>
      <c r="AX159" s="31">
        <f t="shared" si="56"/>
        <v>44647.74</v>
      </c>
      <c r="AY159" s="5">
        <f t="shared" si="47"/>
        <v>-469.01</v>
      </c>
      <c r="AZ159" s="5">
        <f t="shared" si="47"/>
        <v>221.77999999999975</v>
      </c>
      <c r="BA159" s="5">
        <f t="shared" si="47"/>
        <v>-42.25</v>
      </c>
      <c r="BB159" s="5">
        <f t="shared" si="47"/>
        <v>-3573.9799999999996</v>
      </c>
      <c r="BC159" s="33">
        <f t="shared" si="47"/>
        <v>-3672.2200000000012</v>
      </c>
      <c r="BD159" s="34">
        <f t="shared" si="47"/>
        <v>-7535.68</v>
      </c>
      <c r="BE159" s="7">
        <f t="shared" si="48"/>
        <v>-3.9379513014273719</v>
      </c>
      <c r="BF159" s="7">
        <f t="shared" si="48"/>
        <v>3.5351313440448826E-2</v>
      </c>
      <c r="BG159" s="7">
        <f t="shared" si="48"/>
        <v>-3.1342032447349094E-2</v>
      </c>
      <c r="BH159" s="7">
        <f t="shared" si="48"/>
        <v>-0.1733728978903592</v>
      </c>
      <c r="BI159" s="36">
        <f t="shared" si="48"/>
        <v>-0.22539189570725365</v>
      </c>
      <c r="BJ159" s="37">
        <f t="shared" si="48"/>
        <v>-0.16878077143434361</v>
      </c>
      <c r="BK159" s="38">
        <f t="shared" si="49"/>
        <v>1</v>
      </c>
      <c r="BL159" s="38">
        <f t="shared" si="49"/>
        <v>0.19760905510673157</v>
      </c>
      <c r="BM159" s="38">
        <f t="shared" si="49"/>
        <v>0.46665165696396599</v>
      </c>
      <c r="BN159" s="38">
        <f t="shared" si="49"/>
        <v>0.27715470144328247</v>
      </c>
      <c r="BO159" s="39">
        <f t="shared" si="49"/>
        <v>0.28953429283607734</v>
      </c>
      <c r="BP159" s="40">
        <f t="shared" si="49"/>
        <v>0.26434947639485218</v>
      </c>
      <c r="BQ159" s="38">
        <f t="shared" si="50"/>
        <v>1</v>
      </c>
      <c r="BR159" s="38">
        <f t="shared" si="50"/>
        <v>0.2055831475298957</v>
      </c>
      <c r="BS159" s="38">
        <f t="shared" si="50"/>
        <v>0.48335024543462907</v>
      </c>
      <c r="BT159" s="38">
        <f t="shared" si="50"/>
        <v>0.31428856312121028</v>
      </c>
      <c r="BU159" s="39">
        <f t="shared" si="50"/>
        <v>0.29996844297955716</v>
      </c>
      <c r="BV159" s="40">
        <f t="shared" si="50"/>
        <v>0.29118868651537044</v>
      </c>
      <c r="BW159" s="38">
        <f t="shared" si="51"/>
        <v>0</v>
      </c>
      <c r="BX159" s="38">
        <f t="shared" si="51"/>
        <v>-7.9740924231641308E-3</v>
      </c>
      <c r="BY159" s="38">
        <f t="shared" si="51"/>
        <v>-1.6698588470663078E-2</v>
      </c>
      <c r="BZ159" s="38">
        <f t="shared" si="51"/>
        <v>-3.7133861677927815E-2</v>
      </c>
      <c r="CA159" s="39">
        <f t="shared" si="51"/>
        <v>-1.0434150143479815E-2</v>
      </c>
      <c r="CB159" s="40">
        <f t="shared" si="51"/>
        <v>-2.6839210120518264E-2</v>
      </c>
      <c r="CC159" s="2">
        <f t="shared" si="52"/>
        <v>0</v>
      </c>
      <c r="CD159" s="2">
        <f t="shared" si="52"/>
        <v>-79.740924231641301</v>
      </c>
      <c r="CE159" s="2">
        <f t="shared" si="52"/>
        <v>-166.98588470663077</v>
      </c>
      <c r="CF159" s="2">
        <f t="shared" si="52"/>
        <v>-371.33861677927814</v>
      </c>
      <c r="CG159" s="29">
        <f t="shared" si="52"/>
        <v>-104.34150143479815</v>
      </c>
      <c r="CH159" s="31">
        <f t="shared" si="52"/>
        <v>-268.39210120518266</v>
      </c>
    </row>
    <row r="160" spans="1:86" ht="13.5" thickBot="1" x14ac:dyDescent="0.25">
      <c r="A160" t="s">
        <v>46</v>
      </c>
      <c r="B160" t="s">
        <v>46</v>
      </c>
      <c r="C160" t="s">
        <v>78</v>
      </c>
      <c r="D160" t="s">
        <v>78</v>
      </c>
      <c r="E160" t="s">
        <v>76</v>
      </c>
      <c r="F160" s="41">
        <f t="shared" si="57"/>
        <v>46165</v>
      </c>
      <c r="G160" s="61" t="s">
        <v>41</v>
      </c>
      <c r="H160" s="43">
        <v>-429.4</v>
      </c>
      <c r="I160" s="44">
        <v>25383.97</v>
      </c>
      <c r="J160" s="44">
        <v>3419.78</v>
      </c>
      <c r="K160" s="44">
        <v>54688.49</v>
      </c>
      <c r="L160" s="45">
        <v>35974.379999999997</v>
      </c>
      <c r="M160" s="46">
        <f t="shared" si="53"/>
        <v>119037.22</v>
      </c>
      <c r="N160" t="s">
        <v>49</v>
      </c>
      <c r="O160" t="s">
        <v>49</v>
      </c>
      <c r="P160" t="s">
        <v>78</v>
      </c>
      <c r="Q160" t="s">
        <v>78</v>
      </c>
      <c r="R160" t="s">
        <v>76</v>
      </c>
      <c r="S160" s="41">
        <f t="shared" si="58"/>
        <v>45801</v>
      </c>
      <c r="T160" s="61" t="s">
        <v>41</v>
      </c>
      <c r="U160" s="43">
        <v>139.9</v>
      </c>
      <c r="V160" s="44">
        <v>20197.75</v>
      </c>
      <c r="W160" s="44">
        <v>2086.02</v>
      </c>
      <c r="X160" s="44">
        <v>55220.959999999999</v>
      </c>
      <c r="Y160" s="45">
        <v>40665.599999999999</v>
      </c>
      <c r="Z160" s="47">
        <f t="shared" si="54"/>
        <v>118310.23000000001</v>
      </c>
      <c r="AA160" s="48">
        <f t="shared" si="45"/>
        <v>-569.29999999999995</v>
      </c>
      <c r="AB160" s="49">
        <f t="shared" si="45"/>
        <v>5186.2200000000012</v>
      </c>
      <c r="AC160" s="49">
        <f t="shared" si="45"/>
        <v>1333.7600000000002</v>
      </c>
      <c r="AD160" s="49">
        <f t="shared" si="45"/>
        <v>-532.47000000000116</v>
      </c>
      <c r="AE160" s="50">
        <f t="shared" si="45"/>
        <v>-4691.2200000000012</v>
      </c>
      <c r="AF160" s="51">
        <f t="shared" si="45"/>
        <v>726.98999999999069</v>
      </c>
      <c r="AG160" s="52">
        <f t="shared" si="46"/>
        <v>-4.0693352394567546</v>
      </c>
      <c r="AH160" s="53">
        <f t="shared" si="46"/>
        <v>0.25677216521642265</v>
      </c>
      <c r="AI160" s="53">
        <f t="shared" si="46"/>
        <v>0.63938025522286468</v>
      </c>
      <c r="AJ160" s="53">
        <f t="shared" si="46"/>
        <v>-9.6425342840834559E-3</v>
      </c>
      <c r="AK160" s="54">
        <f t="shared" si="46"/>
        <v>-0.11536089471199248</v>
      </c>
      <c r="AL160" s="55">
        <f t="shared" si="46"/>
        <v>6.1447771676210131E-3</v>
      </c>
      <c r="AM160" s="44">
        <v>-429.4</v>
      </c>
      <c r="AN160" s="44">
        <v>5328.12</v>
      </c>
      <c r="AO160" s="44">
        <v>1746.91</v>
      </c>
      <c r="AP160" s="44">
        <v>15045.5</v>
      </c>
      <c r="AQ160" s="45">
        <v>10821.44</v>
      </c>
      <c r="AR160" s="47">
        <f t="shared" si="55"/>
        <v>32512.57</v>
      </c>
      <c r="AS160" s="44">
        <v>139.9</v>
      </c>
      <c r="AT160" s="44">
        <v>4157.8500000000004</v>
      </c>
      <c r="AU160" s="44">
        <v>914.04</v>
      </c>
      <c r="AV160" s="44">
        <v>17142.43</v>
      </c>
      <c r="AW160" s="45">
        <v>12539.16</v>
      </c>
      <c r="AX160" s="47">
        <f t="shared" si="56"/>
        <v>34893.380000000005</v>
      </c>
      <c r="AY160" s="49">
        <f t="shared" si="47"/>
        <v>-569.29999999999995</v>
      </c>
      <c r="AZ160" s="49">
        <f t="shared" si="47"/>
        <v>1170.2699999999995</v>
      </c>
      <c r="BA160" s="49">
        <f t="shared" si="47"/>
        <v>832.87000000000012</v>
      </c>
      <c r="BB160" s="49">
        <f t="shared" si="47"/>
        <v>-2096.9300000000003</v>
      </c>
      <c r="BC160" s="50">
        <f t="shared" si="47"/>
        <v>-1717.7199999999993</v>
      </c>
      <c r="BD160" s="51">
        <f t="shared" si="47"/>
        <v>-2380.8100000000049</v>
      </c>
      <c r="BE160" s="53">
        <f t="shared" si="48"/>
        <v>-4.0693352394567546</v>
      </c>
      <c r="BF160" s="53">
        <f t="shared" si="48"/>
        <v>0.28146037014322295</v>
      </c>
      <c r="BG160" s="53">
        <f t="shared" si="48"/>
        <v>0.91119644654500909</v>
      </c>
      <c r="BH160" s="53">
        <f t="shared" si="48"/>
        <v>-0.12232396457211726</v>
      </c>
      <c r="BI160" s="54">
        <f t="shared" si="48"/>
        <v>-0.13698844260700074</v>
      </c>
      <c r="BJ160" s="55">
        <f t="shared" si="48"/>
        <v>-6.8230993959312758E-2</v>
      </c>
      <c r="BK160" s="56">
        <f t="shared" si="49"/>
        <v>1</v>
      </c>
      <c r="BL160" s="56">
        <f t="shared" si="49"/>
        <v>0.20990097293685739</v>
      </c>
      <c r="BM160" s="56">
        <f t="shared" si="49"/>
        <v>0.51082525776511933</v>
      </c>
      <c r="BN160" s="56">
        <f t="shared" si="49"/>
        <v>0.27511273395919328</v>
      </c>
      <c r="BO160" s="57">
        <f t="shared" si="49"/>
        <v>0.30080963174347969</v>
      </c>
      <c r="BP160" s="58">
        <f t="shared" si="49"/>
        <v>0.2731294464034022</v>
      </c>
      <c r="BQ160" s="56">
        <f t="shared" si="50"/>
        <v>1</v>
      </c>
      <c r="BR160" s="56">
        <f t="shared" si="50"/>
        <v>0.20585708804198488</v>
      </c>
      <c r="BS160" s="56">
        <f t="shared" si="50"/>
        <v>0.4381741306411252</v>
      </c>
      <c r="BT160" s="56">
        <f t="shared" si="50"/>
        <v>0.31043339340714105</v>
      </c>
      <c r="BU160" s="57">
        <f t="shared" si="50"/>
        <v>0.30834808781869688</v>
      </c>
      <c r="BV160" s="58">
        <f t="shared" si="50"/>
        <v>0.29493121600727173</v>
      </c>
      <c r="BW160" s="56">
        <f t="shared" si="51"/>
        <v>0</v>
      </c>
      <c r="BX160" s="56">
        <f t="shared" si="51"/>
        <v>4.043884894872507E-3</v>
      </c>
      <c r="BY160" s="56">
        <f t="shared" si="51"/>
        <v>7.265112712399413E-2</v>
      </c>
      <c r="BZ160" s="56">
        <f t="shared" si="51"/>
        <v>-3.5320659447947766E-2</v>
      </c>
      <c r="CA160" s="57">
        <f t="shared" si="51"/>
        <v>-7.5384560752171925E-3</v>
      </c>
      <c r="CB160" s="58">
        <f t="shared" si="51"/>
        <v>-2.1801769603869536E-2</v>
      </c>
      <c r="CC160" s="44">
        <f t="shared" si="52"/>
        <v>0</v>
      </c>
      <c r="CD160" s="44">
        <f t="shared" si="52"/>
        <v>40.438848948725067</v>
      </c>
      <c r="CE160" s="44">
        <f t="shared" si="52"/>
        <v>726.51127123994127</v>
      </c>
      <c r="CF160" s="44">
        <f t="shared" si="52"/>
        <v>-353.20659447947764</v>
      </c>
      <c r="CG160" s="45">
        <f t="shared" si="52"/>
        <v>-75.384560752171922</v>
      </c>
      <c r="CH160" s="47">
        <f t="shared" si="52"/>
        <v>-218.01769603869536</v>
      </c>
    </row>
    <row r="161" spans="1:86" x14ac:dyDescent="0.2">
      <c r="A161" t="s">
        <v>46</v>
      </c>
      <c r="B161" t="s">
        <v>46</v>
      </c>
      <c r="C161" t="s">
        <v>78</v>
      </c>
      <c r="D161" t="s">
        <v>78</v>
      </c>
      <c r="E161" t="s">
        <v>77</v>
      </c>
      <c r="F161" s="27">
        <f t="shared" si="57"/>
        <v>46166</v>
      </c>
      <c r="G161" s="60" t="s">
        <v>35</v>
      </c>
      <c r="H161" s="28">
        <v>-211.04</v>
      </c>
      <c r="I161" s="2">
        <v>17169.73</v>
      </c>
      <c r="J161" s="2">
        <v>2083.69</v>
      </c>
      <c r="K161" s="2">
        <v>37705.06</v>
      </c>
      <c r="L161" s="29">
        <v>27079.64</v>
      </c>
      <c r="M161" s="30">
        <f t="shared" si="53"/>
        <v>83827.079999999987</v>
      </c>
      <c r="N161" t="s">
        <v>49</v>
      </c>
      <c r="O161" t="s">
        <v>49</v>
      </c>
      <c r="P161" t="s">
        <v>78</v>
      </c>
      <c r="Q161" t="s">
        <v>78</v>
      </c>
      <c r="R161" t="s">
        <v>77</v>
      </c>
      <c r="S161" s="27">
        <f t="shared" si="58"/>
        <v>45802</v>
      </c>
      <c r="T161" s="60" t="s">
        <v>35</v>
      </c>
      <c r="U161" s="28">
        <v>4.99</v>
      </c>
      <c r="V161" s="2">
        <v>13030.55</v>
      </c>
      <c r="W161" s="2">
        <v>1195.8399999999999</v>
      </c>
      <c r="X161" s="2">
        <v>28196.34</v>
      </c>
      <c r="Y161" s="29">
        <v>23731.85</v>
      </c>
      <c r="Z161" s="31">
        <f t="shared" si="54"/>
        <v>66159.570000000007</v>
      </c>
      <c r="AA161" s="32">
        <f t="shared" si="45"/>
        <v>-216.03</v>
      </c>
      <c r="AB161" s="5">
        <f t="shared" si="45"/>
        <v>4139.18</v>
      </c>
      <c r="AC161" s="5">
        <f t="shared" si="45"/>
        <v>887.85000000000014</v>
      </c>
      <c r="AD161" s="5">
        <f t="shared" si="45"/>
        <v>9508.7199999999975</v>
      </c>
      <c r="AE161" s="33">
        <f t="shared" si="45"/>
        <v>3347.7900000000009</v>
      </c>
      <c r="AF161" s="34">
        <f t="shared" si="45"/>
        <v>17667.50999999998</v>
      </c>
      <c r="AG161" s="35">
        <f t="shared" si="46"/>
        <v>-43.292585170340679</v>
      </c>
      <c r="AH161" s="7">
        <f t="shared" si="46"/>
        <v>0.31765197938690237</v>
      </c>
      <c r="AI161" s="7">
        <f t="shared" si="46"/>
        <v>0.74244882258496137</v>
      </c>
      <c r="AJ161" s="7">
        <f t="shared" si="46"/>
        <v>0.33723242094541339</v>
      </c>
      <c r="AK161" s="36">
        <f t="shared" si="46"/>
        <v>0.14106738412723832</v>
      </c>
      <c r="AL161" s="37">
        <f t="shared" si="46"/>
        <v>0.26704390611970391</v>
      </c>
      <c r="AM161" s="2">
        <v>-211.04</v>
      </c>
      <c r="AN161" s="2">
        <v>3511.99</v>
      </c>
      <c r="AO161" s="2">
        <v>1012.53</v>
      </c>
      <c r="AP161" s="2">
        <v>10398.9</v>
      </c>
      <c r="AQ161" s="29">
        <v>7712.46</v>
      </c>
      <c r="AR161" s="31">
        <f t="shared" si="55"/>
        <v>22424.84</v>
      </c>
      <c r="AS161" s="2">
        <v>4.99</v>
      </c>
      <c r="AT161" s="2">
        <v>2673.45</v>
      </c>
      <c r="AU161" s="2">
        <v>508.81</v>
      </c>
      <c r="AV161" s="2">
        <v>8951.61</v>
      </c>
      <c r="AW161" s="29">
        <v>7178.4</v>
      </c>
      <c r="AX161" s="31">
        <f t="shared" si="56"/>
        <v>19317.260000000002</v>
      </c>
      <c r="AY161" s="5">
        <f t="shared" si="47"/>
        <v>-216.03</v>
      </c>
      <c r="AZ161" s="5">
        <f t="shared" si="47"/>
        <v>838.54</v>
      </c>
      <c r="BA161" s="5">
        <f t="shared" si="47"/>
        <v>503.71999999999997</v>
      </c>
      <c r="BB161" s="5">
        <f t="shared" si="47"/>
        <v>1447.2899999999991</v>
      </c>
      <c r="BC161" s="33">
        <f t="shared" si="47"/>
        <v>534.0600000000004</v>
      </c>
      <c r="BD161" s="34">
        <f t="shared" si="47"/>
        <v>3107.5799999999981</v>
      </c>
      <c r="BE161" s="7">
        <f t="shared" si="48"/>
        <v>-43.292585170340679</v>
      </c>
      <c r="BF161" s="7">
        <f t="shared" si="48"/>
        <v>0.31365464100693863</v>
      </c>
      <c r="BG161" s="7">
        <f t="shared" si="48"/>
        <v>0.98999626579666278</v>
      </c>
      <c r="BH161" s="7">
        <f t="shared" si="48"/>
        <v>0.16167929567977146</v>
      </c>
      <c r="BI161" s="36">
        <f t="shared" si="48"/>
        <v>7.4398194583751312E-2</v>
      </c>
      <c r="BJ161" s="37">
        <f t="shared" si="48"/>
        <v>0.16087064107435514</v>
      </c>
      <c r="BK161" s="38">
        <f t="shared" si="49"/>
        <v>1</v>
      </c>
      <c r="BL161" s="38">
        <f t="shared" si="49"/>
        <v>0.20454544130862862</v>
      </c>
      <c r="BM161" s="38">
        <f t="shared" si="49"/>
        <v>0.4859312085770916</v>
      </c>
      <c r="BN161" s="38">
        <f t="shared" si="49"/>
        <v>0.27579587461205474</v>
      </c>
      <c r="BO161" s="39">
        <f t="shared" si="49"/>
        <v>0.28480659270211867</v>
      </c>
      <c r="BP161" s="40">
        <f t="shared" si="49"/>
        <v>0.26751307572684152</v>
      </c>
      <c r="BQ161" s="38">
        <f t="shared" si="50"/>
        <v>1</v>
      </c>
      <c r="BR161" s="38">
        <f t="shared" si="50"/>
        <v>0.20516785553948222</v>
      </c>
      <c r="BS161" s="38">
        <f t="shared" si="50"/>
        <v>0.42548334225314427</v>
      </c>
      <c r="BT161" s="38">
        <f t="shared" si="50"/>
        <v>0.31747418281947232</v>
      </c>
      <c r="BU161" s="39">
        <f t="shared" si="50"/>
        <v>0.30247957913099904</v>
      </c>
      <c r="BV161" s="40">
        <f t="shared" si="50"/>
        <v>0.29197982997773414</v>
      </c>
      <c r="BW161" s="38">
        <f t="shared" si="51"/>
        <v>0</v>
      </c>
      <c r="BX161" s="38">
        <f t="shared" si="51"/>
        <v>-6.2241423085360181E-4</v>
      </c>
      <c r="BY161" s="38">
        <f t="shared" si="51"/>
        <v>6.044786632394733E-2</v>
      </c>
      <c r="BZ161" s="38">
        <f t="shared" si="51"/>
        <v>-4.167830820741758E-2</v>
      </c>
      <c r="CA161" s="39">
        <f t="shared" si="51"/>
        <v>-1.7672986428880377E-2</v>
      </c>
      <c r="CB161" s="40">
        <f t="shared" si="51"/>
        <v>-2.4466754250892619E-2</v>
      </c>
      <c r="CC161" s="2">
        <f t="shared" si="52"/>
        <v>0</v>
      </c>
      <c r="CD161" s="2">
        <f t="shared" si="52"/>
        <v>-6.2241423085360186</v>
      </c>
      <c r="CE161" s="2">
        <f t="shared" si="52"/>
        <v>604.47866323947335</v>
      </c>
      <c r="CF161" s="2">
        <f t="shared" si="52"/>
        <v>-416.78308207417581</v>
      </c>
      <c r="CG161" s="29">
        <f t="shared" si="52"/>
        <v>-176.72986428880378</v>
      </c>
      <c r="CH161" s="31">
        <f t="shared" si="52"/>
        <v>-244.6675425089262</v>
      </c>
    </row>
    <row r="162" spans="1:86" x14ac:dyDescent="0.2">
      <c r="A162" t="s">
        <v>46</v>
      </c>
      <c r="B162" t="s">
        <v>46</v>
      </c>
      <c r="C162" t="s">
        <v>78</v>
      </c>
      <c r="D162" t="s">
        <v>78</v>
      </c>
      <c r="E162" t="s">
        <v>77</v>
      </c>
      <c r="F162" s="27">
        <f t="shared" si="57"/>
        <v>46167</v>
      </c>
      <c r="G162" s="60" t="s">
        <v>36</v>
      </c>
      <c r="H162" s="28">
        <v>-141.49</v>
      </c>
      <c r="I162" s="2">
        <v>13056.68</v>
      </c>
      <c r="J162" s="2">
        <v>45.05</v>
      </c>
      <c r="K162" s="2">
        <v>24782.880000000001</v>
      </c>
      <c r="L162" s="29">
        <v>22956.53</v>
      </c>
      <c r="M162" s="30">
        <f t="shared" si="53"/>
        <v>60699.65</v>
      </c>
      <c r="N162" t="s">
        <v>49</v>
      </c>
      <c r="O162" t="s">
        <v>49</v>
      </c>
      <c r="P162" t="s">
        <v>78</v>
      </c>
      <c r="Q162" t="s">
        <v>78</v>
      </c>
      <c r="R162" t="s">
        <v>77</v>
      </c>
      <c r="S162" s="27">
        <f t="shared" si="58"/>
        <v>45803</v>
      </c>
      <c r="T162" s="60" t="s">
        <v>36</v>
      </c>
      <c r="U162" s="28">
        <v>24.95</v>
      </c>
      <c r="V162" s="2">
        <v>9366.2199999999993</v>
      </c>
      <c r="W162" s="2">
        <v>-626.39</v>
      </c>
      <c r="X162" s="2">
        <v>25535.32</v>
      </c>
      <c r="Y162" s="29">
        <v>33346</v>
      </c>
      <c r="Z162" s="31">
        <f t="shared" si="54"/>
        <v>67646.100000000006</v>
      </c>
      <c r="AA162" s="32">
        <f t="shared" si="45"/>
        <v>-166.44</v>
      </c>
      <c r="AB162" s="5">
        <f t="shared" si="45"/>
        <v>3690.4600000000009</v>
      </c>
      <c r="AC162" s="5">
        <f t="shared" si="45"/>
        <v>671.43999999999994</v>
      </c>
      <c r="AD162" s="5">
        <f t="shared" si="45"/>
        <v>-752.43999999999869</v>
      </c>
      <c r="AE162" s="33">
        <f t="shared" si="45"/>
        <v>-10389.470000000001</v>
      </c>
      <c r="AF162" s="34">
        <f t="shared" si="45"/>
        <v>-6946.4500000000044</v>
      </c>
      <c r="AG162" s="35">
        <f t="shared" si="46"/>
        <v>-6.6709418837675356</v>
      </c>
      <c r="AH162" s="7">
        <f t="shared" si="46"/>
        <v>0.39401807773039721</v>
      </c>
      <c r="AI162" s="7">
        <f t="shared" si="46"/>
        <v>-1.0719200498092243</v>
      </c>
      <c r="AJ162" s="7">
        <f t="shared" si="46"/>
        <v>-2.9466636799538783E-2</v>
      </c>
      <c r="AK162" s="36">
        <f t="shared" si="46"/>
        <v>-0.31156570503208786</v>
      </c>
      <c r="AL162" s="37">
        <f t="shared" si="46"/>
        <v>-0.10268810766622176</v>
      </c>
      <c r="AM162" s="2">
        <v>-141.49</v>
      </c>
      <c r="AN162" s="2">
        <v>2744.72</v>
      </c>
      <c r="AO162" s="2">
        <v>-77.739999999999995</v>
      </c>
      <c r="AP162" s="2">
        <v>6789.9</v>
      </c>
      <c r="AQ162" s="29">
        <v>6196.46</v>
      </c>
      <c r="AR162" s="31">
        <f t="shared" si="55"/>
        <v>15511.849999999999</v>
      </c>
      <c r="AS162" s="2">
        <v>24.95</v>
      </c>
      <c r="AT162" s="2">
        <v>1997.59</v>
      </c>
      <c r="AU162" s="2">
        <v>-171.31</v>
      </c>
      <c r="AV162" s="2">
        <v>7763.84</v>
      </c>
      <c r="AW162" s="29">
        <v>10261.799999999999</v>
      </c>
      <c r="AX162" s="31">
        <f t="shared" si="56"/>
        <v>19876.87</v>
      </c>
      <c r="AY162" s="5">
        <f t="shared" si="47"/>
        <v>-166.44</v>
      </c>
      <c r="AZ162" s="5">
        <f t="shared" si="47"/>
        <v>747.12999999999988</v>
      </c>
      <c r="BA162" s="5">
        <f t="shared" si="47"/>
        <v>93.570000000000007</v>
      </c>
      <c r="BB162" s="5">
        <f t="shared" si="47"/>
        <v>-973.94000000000051</v>
      </c>
      <c r="BC162" s="33">
        <f t="shared" si="47"/>
        <v>-4065.3399999999992</v>
      </c>
      <c r="BD162" s="34">
        <f t="shared" si="47"/>
        <v>-4365.0200000000004</v>
      </c>
      <c r="BE162" s="7">
        <f t="shared" si="48"/>
        <v>-6.6709418837675356</v>
      </c>
      <c r="BF162" s="7">
        <f t="shared" si="48"/>
        <v>0.37401568890513065</v>
      </c>
      <c r="BG162" s="7">
        <f t="shared" si="48"/>
        <v>-0.54620279026326546</v>
      </c>
      <c r="BH162" s="7">
        <f t="shared" si="48"/>
        <v>-0.1254456557579755</v>
      </c>
      <c r="BI162" s="36">
        <f t="shared" si="48"/>
        <v>-0.39616246662378918</v>
      </c>
      <c r="BJ162" s="37">
        <f t="shared" si="48"/>
        <v>-0.21960298578196671</v>
      </c>
      <c r="BK162" s="38">
        <f t="shared" si="49"/>
        <v>1</v>
      </c>
      <c r="BL162" s="38">
        <f t="shared" si="49"/>
        <v>0.2102157669484126</v>
      </c>
      <c r="BM162" s="38">
        <f t="shared" si="49"/>
        <v>-1.725638179800222</v>
      </c>
      <c r="BN162" s="38">
        <f t="shared" si="49"/>
        <v>0.27397542174275141</v>
      </c>
      <c r="BO162" s="39">
        <f t="shared" si="49"/>
        <v>0.26992145589947614</v>
      </c>
      <c r="BP162" s="40">
        <f t="shared" si="49"/>
        <v>0.25555089691620952</v>
      </c>
      <c r="BQ162" s="38">
        <f t="shared" si="50"/>
        <v>1</v>
      </c>
      <c r="BR162" s="38">
        <f t="shared" si="50"/>
        <v>0.21327600675619407</v>
      </c>
      <c r="BS162" s="38">
        <f t="shared" si="50"/>
        <v>0.27348776321461071</v>
      </c>
      <c r="BT162" s="38">
        <f t="shared" si="50"/>
        <v>0.30404318410734621</v>
      </c>
      <c r="BU162" s="39">
        <f t="shared" si="50"/>
        <v>0.30773705991723144</v>
      </c>
      <c r="BV162" s="40">
        <f t="shared" si="50"/>
        <v>0.29383615611247355</v>
      </c>
      <c r="BW162" s="38">
        <f t="shared" si="51"/>
        <v>0</v>
      </c>
      <c r="BX162" s="38">
        <f t="shared" si="51"/>
        <v>-3.060239807781473E-3</v>
      </c>
      <c r="BY162" s="38">
        <f t="shared" si="51"/>
        <v>-1.9991259430148327</v>
      </c>
      <c r="BZ162" s="38">
        <f t="shared" si="51"/>
        <v>-3.0067762364594797E-2</v>
      </c>
      <c r="CA162" s="39">
        <f t="shared" si="51"/>
        <v>-3.78156040177553E-2</v>
      </c>
      <c r="CB162" s="40">
        <f t="shared" si="51"/>
        <v>-3.8285259196264021E-2</v>
      </c>
      <c r="CC162" s="2">
        <f t="shared" si="52"/>
        <v>0</v>
      </c>
      <c r="CD162" s="2">
        <f t="shared" si="52"/>
        <v>-30.60239807781473</v>
      </c>
      <c r="CE162" s="2">
        <f t="shared" si="52"/>
        <v>-19991.259430148326</v>
      </c>
      <c r="CF162" s="2">
        <f t="shared" si="52"/>
        <v>-300.67762364594796</v>
      </c>
      <c r="CG162" s="29">
        <f t="shared" si="52"/>
        <v>-378.156040177553</v>
      </c>
      <c r="CH162" s="31">
        <f t="shared" si="52"/>
        <v>-382.85259196264019</v>
      </c>
    </row>
    <row r="163" spans="1:86" x14ac:dyDescent="0.2">
      <c r="A163" t="s">
        <v>46</v>
      </c>
      <c r="B163" t="s">
        <v>46</v>
      </c>
      <c r="C163" t="s">
        <v>78</v>
      </c>
      <c r="D163" t="s">
        <v>78</v>
      </c>
      <c r="E163" t="s">
        <v>77</v>
      </c>
      <c r="F163" s="27">
        <f t="shared" si="57"/>
        <v>46168</v>
      </c>
      <c r="G163" s="60" t="s">
        <v>37</v>
      </c>
      <c r="H163" s="28">
        <v>-330</v>
      </c>
      <c r="I163" s="2">
        <v>9988.64</v>
      </c>
      <c r="J163" s="2">
        <v>-32.700000000000003</v>
      </c>
      <c r="K163" s="2">
        <v>29319.22</v>
      </c>
      <c r="L163" s="29">
        <v>26153.52</v>
      </c>
      <c r="M163" s="30">
        <f t="shared" si="53"/>
        <v>65098.680000000008</v>
      </c>
      <c r="N163" t="s">
        <v>49</v>
      </c>
      <c r="O163" t="s">
        <v>49</v>
      </c>
      <c r="P163" t="s">
        <v>78</v>
      </c>
      <c r="Q163" t="s">
        <v>78</v>
      </c>
      <c r="R163" t="s">
        <v>77</v>
      </c>
      <c r="S163" s="27">
        <f t="shared" si="58"/>
        <v>45804</v>
      </c>
      <c r="T163" s="60" t="s">
        <v>37</v>
      </c>
      <c r="U163" s="28">
        <v>104.91</v>
      </c>
      <c r="V163" s="2">
        <v>9806.41</v>
      </c>
      <c r="W163" s="2">
        <v>-348.34</v>
      </c>
      <c r="X163" s="2">
        <v>27439.63</v>
      </c>
      <c r="Y163" s="29">
        <v>29032.560000000001</v>
      </c>
      <c r="Z163" s="31">
        <f t="shared" si="54"/>
        <v>66035.17</v>
      </c>
      <c r="AA163" s="32">
        <f t="shared" si="45"/>
        <v>-434.90999999999997</v>
      </c>
      <c r="AB163" s="5">
        <f t="shared" si="45"/>
        <v>182.22999999999956</v>
      </c>
      <c r="AC163" s="5">
        <f t="shared" si="45"/>
        <v>315.64</v>
      </c>
      <c r="AD163" s="5">
        <f t="shared" si="45"/>
        <v>1879.5900000000001</v>
      </c>
      <c r="AE163" s="33">
        <f t="shared" si="45"/>
        <v>-2879.0400000000009</v>
      </c>
      <c r="AF163" s="34">
        <f t="shared" si="45"/>
        <v>-936.48999999999069</v>
      </c>
      <c r="AG163" s="35">
        <f t="shared" si="46"/>
        <v>-4.145553331426937</v>
      </c>
      <c r="AH163" s="7">
        <f t="shared" si="46"/>
        <v>1.858274332808842E-2</v>
      </c>
      <c r="AI163" s="7">
        <f t="shared" si="46"/>
        <v>-0.90612619854165477</v>
      </c>
      <c r="AJ163" s="7">
        <f t="shared" si="46"/>
        <v>6.8499101482053515E-2</v>
      </c>
      <c r="AK163" s="36">
        <f t="shared" si="46"/>
        <v>-9.9165902007952472E-2</v>
      </c>
      <c r="AL163" s="37">
        <f t="shared" si="46"/>
        <v>-1.4181685304966895E-2</v>
      </c>
      <c r="AM163" s="2">
        <v>-330</v>
      </c>
      <c r="AN163" s="2">
        <v>1857.67</v>
      </c>
      <c r="AO163" s="2">
        <v>-209.79</v>
      </c>
      <c r="AP163" s="2">
        <v>7710.56</v>
      </c>
      <c r="AQ163" s="29">
        <v>7180.73</v>
      </c>
      <c r="AR163" s="31">
        <f t="shared" si="55"/>
        <v>16209.17</v>
      </c>
      <c r="AS163" s="2">
        <v>104.91</v>
      </c>
      <c r="AT163" s="2">
        <v>2028.87</v>
      </c>
      <c r="AU163" s="2">
        <v>-360.1</v>
      </c>
      <c r="AV163" s="2">
        <v>8546.7199999999993</v>
      </c>
      <c r="AW163" s="29">
        <v>7984.85</v>
      </c>
      <c r="AX163" s="31">
        <f t="shared" si="56"/>
        <v>18305.25</v>
      </c>
      <c r="AY163" s="5">
        <f t="shared" si="47"/>
        <v>-434.90999999999997</v>
      </c>
      <c r="AZ163" s="5">
        <f t="shared" si="47"/>
        <v>-171.19999999999982</v>
      </c>
      <c r="BA163" s="5">
        <f t="shared" si="47"/>
        <v>150.31000000000003</v>
      </c>
      <c r="BB163" s="5">
        <f t="shared" si="47"/>
        <v>-836.15999999999894</v>
      </c>
      <c r="BC163" s="33">
        <f t="shared" si="47"/>
        <v>-804.1200000000008</v>
      </c>
      <c r="BD163" s="34">
        <f t="shared" si="47"/>
        <v>-2096.08</v>
      </c>
      <c r="BE163" s="7">
        <f t="shared" si="48"/>
        <v>-4.145553331426937</v>
      </c>
      <c r="BF163" s="7">
        <f t="shared" si="48"/>
        <v>-8.4381946600817118E-2</v>
      </c>
      <c r="BG163" s="7">
        <f t="shared" si="48"/>
        <v>-0.41741183004720916</v>
      </c>
      <c r="BH163" s="7">
        <f t="shared" si="48"/>
        <v>-9.7834022876612192E-2</v>
      </c>
      <c r="BI163" s="36">
        <f t="shared" si="48"/>
        <v>-0.10070571144104157</v>
      </c>
      <c r="BJ163" s="37">
        <f t="shared" si="48"/>
        <v>-0.11450704032995998</v>
      </c>
      <c r="BK163" s="38">
        <f t="shared" si="49"/>
        <v>1</v>
      </c>
      <c r="BL163" s="38">
        <f t="shared" si="49"/>
        <v>0.18597827131621525</v>
      </c>
      <c r="BM163" s="38">
        <f t="shared" si="49"/>
        <v>6.4155963302752284</v>
      </c>
      <c r="BN163" s="38">
        <f t="shared" si="49"/>
        <v>0.26298653238387654</v>
      </c>
      <c r="BO163" s="39">
        <f t="shared" si="49"/>
        <v>0.27456074746343895</v>
      </c>
      <c r="BP163" s="40">
        <f t="shared" si="49"/>
        <v>0.24899383520526067</v>
      </c>
      <c r="BQ163" s="38">
        <f t="shared" si="50"/>
        <v>1</v>
      </c>
      <c r="BR163" s="38">
        <f t="shared" si="50"/>
        <v>0.20689222661504056</v>
      </c>
      <c r="BS163" s="38">
        <f t="shared" si="50"/>
        <v>1.0337601194235519</v>
      </c>
      <c r="BT163" s="38">
        <f t="shared" si="50"/>
        <v>0.31147358765406091</v>
      </c>
      <c r="BU163" s="39">
        <f t="shared" si="50"/>
        <v>0.27503086190125847</v>
      </c>
      <c r="BV163" s="40">
        <f t="shared" si="50"/>
        <v>0.27720455629931745</v>
      </c>
      <c r="BW163" s="38">
        <f t="shared" si="51"/>
        <v>0</v>
      </c>
      <c r="BX163" s="38">
        <f t="shared" si="51"/>
        <v>-2.091395529882531E-2</v>
      </c>
      <c r="BY163" s="38">
        <f t="shared" si="51"/>
        <v>5.3818362108516764</v>
      </c>
      <c r="BZ163" s="38">
        <f t="shared" si="51"/>
        <v>-4.8487055270184376E-2</v>
      </c>
      <c r="CA163" s="39">
        <f t="shared" si="51"/>
        <v>-4.7011443781952433E-4</v>
      </c>
      <c r="CB163" s="40">
        <f t="shared" si="51"/>
        <v>-2.8210721094056784E-2</v>
      </c>
      <c r="CC163" s="2">
        <f t="shared" si="52"/>
        <v>0</v>
      </c>
      <c r="CD163" s="2">
        <f t="shared" si="52"/>
        <v>-209.13955298825309</v>
      </c>
      <c r="CE163" s="2">
        <f t="shared" si="52"/>
        <v>53818.362108516762</v>
      </c>
      <c r="CF163" s="2">
        <f t="shared" si="52"/>
        <v>-484.87055270184374</v>
      </c>
      <c r="CG163" s="29">
        <f t="shared" si="52"/>
        <v>-4.7011443781952433</v>
      </c>
      <c r="CH163" s="31">
        <f t="shared" si="52"/>
        <v>-282.10721094056782</v>
      </c>
    </row>
    <row r="164" spans="1:86" x14ac:dyDescent="0.2">
      <c r="A164" t="s">
        <v>46</v>
      </c>
      <c r="B164" t="s">
        <v>46</v>
      </c>
      <c r="C164" t="s">
        <v>78</v>
      </c>
      <c r="D164" t="s">
        <v>78</v>
      </c>
      <c r="E164" t="s">
        <v>77</v>
      </c>
      <c r="F164" s="27">
        <f t="shared" si="57"/>
        <v>46169</v>
      </c>
      <c r="G164" s="60" t="s">
        <v>38</v>
      </c>
      <c r="H164" s="28">
        <v>-148</v>
      </c>
      <c r="I164" s="2">
        <v>11577.24</v>
      </c>
      <c r="J164" s="2">
        <v>111.36</v>
      </c>
      <c r="K164" s="2">
        <v>30535.93</v>
      </c>
      <c r="L164" s="29">
        <v>30148.86</v>
      </c>
      <c r="M164" s="30">
        <f t="shared" si="53"/>
        <v>72225.39</v>
      </c>
      <c r="N164" t="s">
        <v>49</v>
      </c>
      <c r="O164" t="s">
        <v>49</v>
      </c>
      <c r="P164" t="s">
        <v>78</v>
      </c>
      <c r="Q164" t="s">
        <v>78</v>
      </c>
      <c r="R164" t="s">
        <v>77</v>
      </c>
      <c r="S164" s="27">
        <f t="shared" si="58"/>
        <v>45805</v>
      </c>
      <c r="T164" s="60" t="s">
        <v>38</v>
      </c>
      <c r="U164" s="28">
        <v>69.95</v>
      </c>
      <c r="V164" s="2">
        <v>13455.54</v>
      </c>
      <c r="W164" s="2">
        <v>474.86</v>
      </c>
      <c r="X164" s="2">
        <v>33523.39</v>
      </c>
      <c r="Y164" s="29">
        <v>37355.01</v>
      </c>
      <c r="Z164" s="31">
        <f t="shared" si="54"/>
        <v>84878.75</v>
      </c>
      <c r="AA164" s="32">
        <f t="shared" si="45"/>
        <v>-217.95</v>
      </c>
      <c r="AB164" s="5">
        <f t="shared" si="45"/>
        <v>-1878.3000000000011</v>
      </c>
      <c r="AC164" s="5">
        <f t="shared" si="45"/>
        <v>-363.5</v>
      </c>
      <c r="AD164" s="5">
        <f t="shared" si="45"/>
        <v>-2987.4599999999991</v>
      </c>
      <c r="AE164" s="33">
        <f t="shared" si="45"/>
        <v>-7206.1500000000015</v>
      </c>
      <c r="AF164" s="34">
        <f t="shared" si="45"/>
        <v>-12653.36</v>
      </c>
      <c r="AG164" s="35">
        <f t="shared" si="46"/>
        <v>-3.115796997855611</v>
      </c>
      <c r="AH164" s="7">
        <f t="shared" si="46"/>
        <v>-0.1395930598103087</v>
      </c>
      <c r="AI164" s="7">
        <f t="shared" si="46"/>
        <v>-0.76548877563913575</v>
      </c>
      <c r="AJ164" s="7">
        <f t="shared" si="46"/>
        <v>-8.9115689075597637E-2</v>
      </c>
      <c r="AK164" s="36">
        <f t="shared" si="46"/>
        <v>-0.19290986670864232</v>
      </c>
      <c r="AL164" s="37">
        <f t="shared" si="46"/>
        <v>-0.14907571094060645</v>
      </c>
      <c r="AM164" s="2">
        <v>-148</v>
      </c>
      <c r="AN164" s="2">
        <v>2183.36</v>
      </c>
      <c r="AO164" s="2">
        <v>-32.549999999999997</v>
      </c>
      <c r="AP164" s="2">
        <v>8048.72</v>
      </c>
      <c r="AQ164" s="29">
        <v>8465.2000000000007</v>
      </c>
      <c r="AR164" s="31">
        <f t="shared" si="55"/>
        <v>18516.730000000003</v>
      </c>
      <c r="AS164" s="2">
        <v>69.95</v>
      </c>
      <c r="AT164" s="2">
        <v>2631.69</v>
      </c>
      <c r="AU164" s="2">
        <v>209.45</v>
      </c>
      <c r="AV164" s="2">
        <v>10070.35</v>
      </c>
      <c r="AW164" s="29">
        <v>11140.86</v>
      </c>
      <c r="AX164" s="31">
        <f t="shared" si="56"/>
        <v>24122.300000000003</v>
      </c>
      <c r="AY164" s="5">
        <f t="shared" si="47"/>
        <v>-217.95</v>
      </c>
      <c r="AZ164" s="5">
        <f t="shared" si="47"/>
        <v>-448.32999999999993</v>
      </c>
      <c r="BA164" s="5">
        <f t="shared" si="47"/>
        <v>-242</v>
      </c>
      <c r="BB164" s="5">
        <f t="shared" si="47"/>
        <v>-2021.63</v>
      </c>
      <c r="BC164" s="33">
        <f t="shared" si="47"/>
        <v>-2675.66</v>
      </c>
      <c r="BD164" s="34">
        <f t="shared" si="47"/>
        <v>-5605.57</v>
      </c>
      <c r="BE164" s="7">
        <f t="shared" si="48"/>
        <v>-3.115796997855611</v>
      </c>
      <c r="BF164" s="7">
        <f t="shared" si="48"/>
        <v>-0.17035821088350067</v>
      </c>
      <c r="BG164" s="7">
        <f t="shared" si="48"/>
        <v>-1.1554070183814753</v>
      </c>
      <c r="BH164" s="7">
        <f t="shared" si="48"/>
        <v>-0.20075071869398781</v>
      </c>
      <c r="BI164" s="36">
        <f t="shared" si="48"/>
        <v>-0.24016637853810205</v>
      </c>
      <c r="BJ164" s="37">
        <f t="shared" si="48"/>
        <v>-0.23238124059480228</v>
      </c>
      <c r="BK164" s="38">
        <f t="shared" si="49"/>
        <v>1</v>
      </c>
      <c r="BL164" s="38">
        <f t="shared" si="49"/>
        <v>0.18859071764945706</v>
      </c>
      <c r="BM164" s="38">
        <f t="shared" si="49"/>
        <v>-0.29229525862068961</v>
      </c>
      <c r="BN164" s="38">
        <f t="shared" si="49"/>
        <v>0.26358195083627711</v>
      </c>
      <c r="BO164" s="39">
        <f t="shared" si="49"/>
        <v>0.28078010246490248</v>
      </c>
      <c r="BP164" s="40">
        <f t="shared" si="49"/>
        <v>0.25637424733878217</v>
      </c>
      <c r="BQ164" s="38">
        <f t="shared" si="50"/>
        <v>1</v>
      </c>
      <c r="BR164" s="38">
        <f t="shared" si="50"/>
        <v>0.19558412371409842</v>
      </c>
      <c r="BS164" s="38">
        <f t="shared" si="50"/>
        <v>0.44107737017226128</v>
      </c>
      <c r="BT164" s="38">
        <f t="shared" si="50"/>
        <v>0.30039772230672379</v>
      </c>
      <c r="BU164" s="39">
        <f t="shared" si="50"/>
        <v>0.29824272567454807</v>
      </c>
      <c r="BV164" s="40">
        <f t="shared" si="50"/>
        <v>0.28419716360101915</v>
      </c>
      <c r="BW164" s="38">
        <f t="shared" si="51"/>
        <v>0</v>
      </c>
      <c r="BX164" s="38">
        <f t="shared" si="51"/>
        <v>-6.9934060646413554E-3</v>
      </c>
      <c r="BY164" s="38">
        <f t="shared" si="51"/>
        <v>-0.73337262879295095</v>
      </c>
      <c r="BZ164" s="38">
        <f t="shared" si="51"/>
        <v>-3.6815771470446679E-2</v>
      </c>
      <c r="CA164" s="39">
        <f t="shared" si="51"/>
        <v>-1.7462623209645589E-2</v>
      </c>
      <c r="CB164" s="40">
        <f t="shared" si="51"/>
        <v>-2.7822916262236985E-2</v>
      </c>
      <c r="CC164" s="2">
        <f t="shared" si="52"/>
        <v>0</v>
      </c>
      <c r="CD164" s="2">
        <f t="shared" si="52"/>
        <v>-69.934060646413556</v>
      </c>
      <c r="CE164" s="2">
        <f t="shared" si="52"/>
        <v>-7333.7262879295095</v>
      </c>
      <c r="CF164" s="2">
        <f t="shared" si="52"/>
        <v>-368.1577147044668</v>
      </c>
      <c r="CG164" s="29">
        <f t="shared" si="52"/>
        <v>-174.62623209645588</v>
      </c>
      <c r="CH164" s="31">
        <f t="shared" si="52"/>
        <v>-278.22916262236987</v>
      </c>
    </row>
    <row r="165" spans="1:86" x14ac:dyDescent="0.2">
      <c r="A165" t="s">
        <v>46</v>
      </c>
      <c r="B165" t="s">
        <v>46</v>
      </c>
      <c r="C165" t="s">
        <v>78</v>
      </c>
      <c r="D165" t="s">
        <v>78</v>
      </c>
      <c r="E165" t="s">
        <v>77</v>
      </c>
      <c r="F165" s="27">
        <f t="shared" si="57"/>
        <v>46170</v>
      </c>
      <c r="G165" s="60" t="s">
        <v>39</v>
      </c>
      <c r="H165" s="28">
        <v>-184.53</v>
      </c>
      <c r="I165" s="2">
        <v>19275.18</v>
      </c>
      <c r="J165" s="2">
        <v>1272.9000000000001</v>
      </c>
      <c r="K165" s="2">
        <v>38459.800000000003</v>
      </c>
      <c r="L165" s="29">
        <v>28487.63</v>
      </c>
      <c r="M165" s="30">
        <f t="shared" si="53"/>
        <v>87310.98000000001</v>
      </c>
      <c r="N165" t="s">
        <v>49</v>
      </c>
      <c r="O165" t="s">
        <v>49</v>
      </c>
      <c r="P165" t="s">
        <v>78</v>
      </c>
      <c r="Q165" t="s">
        <v>78</v>
      </c>
      <c r="R165" t="s">
        <v>77</v>
      </c>
      <c r="S165" s="27">
        <f t="shared" si="58"/>
        <v>45806</v>
      </c>
      <c r="T165" s="60" t="s">
        <v>39</v>
      </c>
      <c r="U165" s="28">
        <v>152.21</v>
      </c>
      <c r="V165" s="2">
        <v>13958.59</v>
      </c>
      <c r="W165" s="2">
        <v>1144.5999999999999</v>
      </c>
      <c r="X165" s="2">
        <v>41992.85</v>
      </c>
      <c r="Y165" s="29">
        <v>31111.63</v>
      </c>
      <c r="Z165" s="31">
        <f t="shared" si="54"/>
        <v>88359.88</v>
      </c>
      <c r="AA165" s="32">
        <f t="shared" si="45"/>
        <v>-336.74</v>
      </c>
      <c r="AB165" s="5">
        <f t="shared" si="45"/>
        <v>5316.59</v>
      </c>
      <c r="AC165" s="5">
        <f t="shared" si="45"/>
        <v>128.30000000000018</v>
      </c>
      <c r="AD165" s="5">
        <f t="shared" si="45"/>
        <v>-3533.0499999999956</v>
      </c>
      <c r="AE165" s="33">
        <f t="shared" si="45"/>
        <v>-2624</v>
      </c>
      <c r="AF165" s="34">
        <f t="shared" si="45"/>
        <v>-1048.8999999999942</v>
      </c>
      <c r="AG165" s="35">
        <f t="shared" si="46"/>
        <v>-2.2123382169371264</v>
      </c>
      <c r="AH165" s="7">
        <f t="shared" si="46"/>
        <v>0.38088302615092212</v>
      </c>
      <c r="AI165" s="7">
        <f t="shared" si="46"/>
        <v>0.11209156037043526</v>
      </c>
      <c r="AJ165" s="7">
        <f t="shared" si="46"/>
        <v>-8.4134561002646782E-2</v>
      </c>
      <c r="AK165" s="36">
        <f t="shared" si="46"/>
        <v>-8.4341450447951452E-2</v>
      </c>
      <c r="AL165" s="37">
        <f t="shared" si="46"/>
        <v>-1.1870772119654238E-2</v>
      </c>
      <c r="AM165" s="2">
        <v>-184.53</v>
      </c>
      <c r="AN165" s="2">
        <v>3713.87</v>
      </c>
      <c r="AO165" s="2">
        <v>539.94000000000005</v>
      </c>
      <c r="AP165" s="2">
        <v>10331</v>
      </c>
      <c r="AQ165" s="29">
        <v>7876.29</v>
      </c>
      <c r="AR165" s="31">
        <f t="shared" si="55"/>
        <v>22276.57</v>
      </c>
      <c r="AS165" s="2">
        <v>152.21</v>
      </c>
      <c r="AT165" s="2">
        <v>2851.32</v>
      </c>
      <c r="AU165" s="2">
        <v>544.73</v>
      </c>
      <c r="AV165" s="2">
        <v>13219.84</v>
      </c>
      <c r="AW165" s="29">
        <v>9557.7999999999993</v>
      </c>
      <c r="AX165" s="31">
        <f t="shared" si="56"/>
        <v>26325.899999999998</v>
      </c>
      <c r="AY165" s="5">
        <f t="shared" si="47"/>
        <v>-336.74</v>
      </c>
      <c r="AZ165" s="5">
        <f t="shared" si="47"/>
        <v>862.54999999999973</v>
      </c>
      <c r="BA165" s="5">
        <f t="shared" si="47"/>
        <v>-4.7899999999999636</v>
      </c>
      <c r="BB165" s="5">
        <f t="shared" si="47"/>
        <v>-2888.84</v>
      </c>
      <c r="BC165" s="33">
        <f t="shared" si="47"/>
        <v>-1681.5099999999993</v>
      </c>
      <c r="BD165" s="34">
        <f t="shared" si="47"/>
        <v>-4049.3299999999981</v>
      </c>
      <c r="BE165" s="7">
        <f t="shared" si="48"/>
        <v>-2.2123382169371264</v>
      </c>
      <c r="BF165" s="7">
        <f t="shared" si="48"/>
        <v>0.3025090133692464</v>
      </c>
      <c r="BG165" s="7">
        <f t="shared" si="48"/>
        <v>-8.7933471628145379E-3</v>
      </c>
      <c r="BH165" s="7">
        <f t="shared" si="48"/>
        <v>-0.21852306835786214</v>
      </c>
      <c r="BI165" s="36">
        <f t="shared" si="48"/>
        <v>-0.17593065349766676</v>
      </c>
      <c r="BJ165" s="37">
        <f t="shared" si="48"/>
        <v>-0.15381544410637427</v>
      </c>
      <c r="BK165" s="38">
        <f t="shared" si="49"/>
        <v>1</v>
      </c>
      <c r="BL165" s="38">
        <f t="shared" si="49"/>
        <v>0.19267628110347088</v>
      </c>
      <c r="BM165" s="38">
        <f t="shared" si="49"/>
        <v>0.42418100400659914</v>
      </c>
      <c r="BN165" s="38">
        <f t="shared" si="49"/>
        <v>0.26861814153999758</v>
      </c>
      <c r="BO165" s="39">
        <f t="shared" si="49"/>
        <v>0.27648105511058657</v>
      </c>
      <c r="BP165" s="40">
        <f t="shared" si="49"/>
        <v>0.25514053329833197</v>
      </c>
      <c r="BQ165" s="38">
        <f t="shared" si="50"/>
        <v>1</v>
      </c>
      <c r="BR165" s="38">
        <f t="shared" si="50"/>
        <v>0.20426991551438936</v>
      </c>
      <c r="BS165" s="38">
        <f t="shared" si="50"/>
        <v>0.47591298270138044</v>
      </c>
      <c r="BT165" s="38">
        <f t="shared" si="50"/>
        <v>0.31481168818024974</v>
      </c>
      <c r="BU165" s="39">
        <f t="shared" si="50"/>
        <v>0.30720987617813655</v>
      </c>
      <c r="BV165" s="40">
        <f t="shared" si="50"/>
        <v>0.29793951734656043</v>
      </c>
      <c r="BW165" s="38">
        <f t="shared" si="51"/>
        <v>0</v>
      </c>
      <c r="BX165" s="38">
        <f t="shared" si="51"/>
        <v>-1.1593634410918485E-2</v>
      </c>
      <c r="BY165" s="38">
        <f t="shared" si="51"/>
        <v>-5.17319786947813E-2</v>
      </c>
      <c r="BZ165" s="38">
        <f t="shared" si="51"/>
        <v>-4.6193546640252159E-2</v>
      </c>
      <c r="CA165" s="39">
        <f t="shared" si="51"/>
        <v>-3.0728821067549983E-2</v>
      </c>
      <c r="CB165" s="40">
        <f t="shared" si="51"/>
        <v>-4.2798984048228461E-2</v>
      </c>
      <c r="CC165" s="2">
        <f t="shared" si="52"/>
        <v>0</v>
      </c>
      <c r="CD165" s="2">
        <f t="shared" si="52"/>
        <v>-115.93634410918486</v>
      </c>
      <c r="CE165" s="2">
        <f t="shared" si="52"/>
        <v>-517.31978694781299</v>
      </c>
      <c r="CF165" s="2">
        <f t="shared" si="52"/>
        <v>-461.93546640252157</v>
      </c>
      <c r="CG165" s="29">
        <f t="shared" si="52"/>
        <v>-307.28821067549984</v>
      </c>
      <c r="CH165" s="31">
        <f t="shared" si="52"/>
        <v>-427.98984048228459</v>
      </c>
    </row>
    <row r="166" spans="1:86" x14ac:dyDescent="0.2">
      <c r="A166" t="s">
        <v>46</v>
      </c>
      <c r="B166" t="s">
        <v>46</v>
      </c>
      <c r="C166" t="s">
        <v>78</v>
      </c>
      <c r="D166" t="s">
        <v>78</v>
      </c>
      <c r="E166" t="s">
        <v>77</v>
      </c>
      <c r="F166" s="27">
        <f t="shared" si="57"/>
        <v>46171</v>
      </c>
      <c r="G166" s="60" t="s">
        <v>40</v>
      </c>
      <c r="H166" s="28">
        <v>-304.48</v>
      </c>
      <c r="I166" s="2">
        <v>26904.04</v>
      </c>
      <c r="J166" s="2">
        <v>2922.94</v>
      </c>
      <c r="K166" s="2">
        <v>50933.23</v>
      </c>
      <c r="L166" s="29">
        <v>47572.86</v>
      </c>
      <c r="M166" s="30">
        <f t="shared" si="53"/>
        <v>128028.59000000001</v>
      </c>
      <c r="N166" t="s">
        <v>49</v>
      </c>
      <c r="O166" t="s">
        <v>49</v>
      </c>
      <c r="P166" t="s">
        <v>78</v>
      </c>
      <c r="Q166" t="s">
        <v>78</v>
      </c>
      <c r="R166" t="s">
        <v>77</v>
      </c>
      <c r="S166" s="27">
        <f t="shared" si="58"/>
        <v>45807</v>
      </c>
      <c r="T166" s="60" t="s">
        <v>40</v>
      </c>
      <c r="U166" s="28">
        <v>99.92</v>
      </c>
      <c r="V166" s="2">
        <v>22762.36</v>
      </c>
      <c r="W166" s="2">
        <v>1297.8</v>
      </c>
      <c r="X166" s="2">
        <v>55532.71</v>
      </c>
      <c r="Y166" s="29">
        <v>58257.3</v>
      </c>
      <c r="Z166" s="31">
        <f t="shared" si="54"/>
        <v>137950.09</v>
      </c>
      <c r="AA166" s="32">
        <f t="shared" si="45"/>
        <v>-404.40000000000003</v>
      </c>
      <c r="AB166" s="5">
        <f t="shared" si="45"/>
        <v>4141.68</v>
      </c>
      <c r="AC166" s="5">
        <f t="shared" si="45"/>
        <v>1625.14</v>
      </c>
      <c r="AD166" s="5">
        <f t="shared" si="45"/>
        <v>-4599.4799999999959</v>
      </c>
      <c r="AE166" s="33">
        <f t="shared" si="45"/>
        <v>-10684.440000000002</v>
      </c>
      <c r="AF166" s="34">
        <f t="shared" si="45"/>
        <v>-9921.4999999999854</v>
      </c>
      <c r="AG166" s="35">
        <f t="shared" si="46"/>
        <v>-4.0472377902321863</v>
      </c>
      <c r="AH166" s="7">
        <f t="shared" si="46"/>
        <v>0.18195301365939209</v>
      </c>
      <c r="AI166" s="7">
        <f t="shared" si="46"/>
        <v>1.252226845430729</v>
      </c>
      <c r="AJ166" s="7">
        <f t="shared" si="46"/>
        <v>-8.2824699172793767E-2</v>
      </c>
      <c r="AK166" s="36">
        <f t="shared" si="46"/>
        <v>-0.18340087851651213</v>
      </c>
      <c r="AL166" s="37">
        <f t="shared" si="46"/>
        <v>-7.1920938942482651E-2</v>
      </c>
      <c r="AM166" s="2">
        <v>-304.48</v>
      </c>
      <c r="AN166" s="2">
        <v>5278.22</v>
      </c>
      <c r="AO166" s="2">
        <v>1283.8599999999999</v>
      </c>
      <c r="AP166" s="2">
        <v>13742.47</v>
      </c>
      <c r="AQ166" s="29">
        <v>13382.62</v>
      </c>
      <c r="AR166" s="31">
        <f t="shared" si="55"/>
        <v>33382.69</v>
      </c>
      <c r="AS166" s="2">
        <v>99.92</v>
      </c>
      <c r="AT166" s="2">
        <v>4626.01</v>
      </c>
      <c r="AU166" s="2">
        <v>527.62</v>
      </c>
      <c r="AV166" s="2">
        <v>17337.32</v>
      </c>
      <c r="AW166" s="29">
        <v>15795.64</v>
      </c>
      <c r="AX166" s="31">
        <f t="shared" si="56"/>
        <v>38386.509999999995</v>
      </c>
      <c r="AY166" s="5">
        <f t="shared" si="47"/>
        <v>-404.40000000000003</v>
      </c>
      <c r="AZ166" s="5">
        <f t="shared" si="47"/>
        <v>652.21</v>
      </c>
      <c r="BA166" s="5">
        <f t="shared" si="47"/>
        <v>756.2399999999999</v>
      </c>
      <c r="BB166" s="5">
        <f t="shared" si="47"/>
        <v>-3594.8500000000004</v>
      </c>
      <c r="BC166" s="33">
        <f t="shared" si="47"/>
        <v>-2413.0199999999986</v>
      </c>
      <c r="BD166" s="34">
        <f t="shared" si="47"/>
        <v>-5003.8199999999924</v>
      </c>
      <c r="BE166" s="7">
        <f t="shared" si="48"/>
        <v>-4.0472377902321863</v>
      </c>
      <c r="BF166" s="7">
        <f t="shared" si="48"/>
        <v>0.14098758973716011</v>
      </c>
      <c r="BG166" s="7">
        <f t="shared" si="48"/>
        <v>1.4333042720139493</v>
      </c>
      <c r="BH166" s="7">
        <f t="shared" si="48"/>
        <v>-0.20734750238214444</v>
      </c>
      <c r="BI166" s="36">
        <f t="shared" si="48"/>
        <v>-0.15276494019868767</v>
      </c>
      <c r="BJ166" s="37">
        <f t="shared" si="48"/>
        <v>-0.1303536059933553</v>
      </c>
      <c r="BK166" s="38">
        <f t="shared" si="49"/>
        <v>1</v>
      </c>
      <c r="BL166" s="38">
        <f t="shared" si="49"/>
        <v>0.19618689237750167</v>
      </c>
      <c r="BM166" s="38">
        <f t="shared" si="49"/>
        <v>0.43923583788924847</v>
      </c>
      <c r="BN166" s="38">
        <f t="shared" si="49"/>
        <v>0.26981344006653413</v>
      </c>
      <c r="BO166" s="39">
        <f t="shared" si="49"/>
        <v>0.28130787175713212</v>
      </c>
      <c r="BP166" s="40">
        <f t="shared" si="49"/>
        <v>0.26074402600231711</v>
      </c>
      <c r="BQ166" s="38">
        <f t="shared" si="50"/>
        <v>1</v>
      </c>
      <c r="BR166" s="38">
        <f t="shared" si="50"/>
        <v>0.2032306843402881</v>
      </c>
      <c r="BS166" s="38">
        <f t="shared" si="50"/>
        <v>0.40654954538449684</v>
      </c>
      <c r="BT166" s="38">
        <f t="shared" si="50"/>
        <v>0.31220014294278092</v>
      </c>
      <c r="BU166" s="39">
        <f t="shared" si="50"/>
        <v>0.27113580615648164</v>
      </c>
      <c r="BV166" s="40">
        <f t="shared" si="50"/>
        <v>0.27826375466663339</v>
      </c>
      <c r="BW166" s="38">
        <f t="shared" si="51"/>
        <v>0</v>
      </c>
      <c r="BX166" s="38">
        <f t="shared" si="51"/>
        <v>-7.0437919627864276E-3</v>
      </c>
      <c r="BY166" s="38">
        <f t="shared" si="51"/>
        <v>3.2686292504751635E-2</v>
      </c>
      <c r="BZ166" s="38">
        <f t="shared" si="51"/>
        <v>-4.2386702876246796E-2</v>
      </c>
      <c r="CA166" s="39">
        <f t="shared" si="51"/>
        <v>1.0172065600650482E-2</v>
      </c>
      <c r="CB166" s="40">
        <f t="shared" si="51"/>
        <v>-1.7519728664316281E-2</v>
      </c>
      <c r="CC166" s="2">
        <f t="shared" si="52"/>
        <v>0</v>
      </c>
      <c r="CD166" s="2">
        <f t="shared" si="52"/>
        <v>-70.437919627864275</v>
      </c>
      <c r="CE166" s="2">
        <f t="shared" si="52"/>
        <v>326.86292504751634</v>
      </c>
      <c r="CF166" s="2">
        <f t="shared" si="52"/>
        <v>-423.86702876246795</v>
      </c>
      <c r="CG166" s="29">
        <f t="shared" si="52"/>
        <v>101.72065600650481</v>
      </c>
      <c r="CH166" s="31">
        <f t="shared" si="52"/>
        <v>-175.19728664316281</v>
      </c>
    </row>
    <row r="167" spans="1:86" ht="13.5" thickBot="1" x14ac:dyDescent="0.25">
      <c r="A167" t="s">
        <v>46</v>
      </c>
      <c r="B167" t="s">
        <v>46</v>
      </c>
      <c r="C167" t="s">
        <v>78</v>
      </c>
      <c r="D167" t="s">
        <v>78</v>
      </c>
      <c r="E167" t="s">
        <v>77</v>
      </c>
      <c r="F167" s="41">
        <f t="shared" si="57"/>
        <v>46172</v>
      </c>
      <c r="G167" s="61" t="s">
        <v>41</v>
      </c>
      <c r="H167" s="43">
        <v>-377.96</v>
      </c>
      <c r="I167" s="44">
        <v>21999.64</v>
      </c>
      <c r="J167" s="44">
        <v>2551.7199999999998</v>
      </c>
      <c r="K167" s="44">
        <v>51160.79</v>
      </c>
      <c r="L167" s="45">
        <v>35468.35</v>
      </c>
      <c r="M167" s="46">
        <f t="shared" si="53"/>
        <v>110802.54000000001</v>
      </c>
      <c r="N167" t="s">
        <v>49</v>
      </c>
      <c r="O167" t="s">
        <v>49</v>
      </c>
      <c r="P167" t="s">
        <v>78</v>
      </c>
      <c r="Q167" t="s">
        <v>78</v>
      </c>
      <c r="R167" t="s">
        <v>77</v>
      </c>
      <c r="S167" s="41">
        <f t="shared" si="58"/>
        <v>45808</v>
      </c>
      <c r="T167" s="61" t="s">
        <v>41</v>
      </c>
      <c r="U167" s="43">
        <v>160.44</v>
      </c>
      <c r="V167" s="44">
        <v>21362.58</v>
      </c>
      <c r="W167" s="44">
        <v>3207.07</v>
      </c>
      <c r="X167" s="44">
        <v>52029.09</v>
      </c>
      <c r="Y167" s="45">
        <v>45443.39</v>
      </c>
      <c r="Z167" s="47">
        <f t="shared" si="54"/>
        <v>122202.56999999999</v>
      </c>
      <c r="AA167" s="48">
        <f t="shared" si="45"/>
        <v>-538.4</v>
      </c>
      <c r="AB167" s="49">
        <f t="shared" si="45"/>
        <v>637.05999999999767</v>
      </c>
      <c r="AC167" s="49">
        <f t="shared" si="45"/>
        <v>-655.35000000000036</v>
      </c>
      <c r="AD167" s="49">
        <f t="shared" si="45"/>
        <v>-868.29999999999563</v>
      </c>
      <c r="AE167" s="50">
        <f t="shared" si="45"/>
        <v>-9975.0400000000009</v>
      </c>
      <c r="AF167" s="51">
        <f t="shared" si="45"/>
        <v>-11400.029999999984</v>
      </c>
      <c r="AG167" s="52">
        <f t="shared" si="46"/>
        <v>-3.355771628022937</v>
      </c>
      <c r="AH167" s="53">
        <f t="shared" si="46"/>
        <v>2.9821304355559939E-2</v>
      </c>
      <c r="AI167" s="53">
        <f t="shared" si="46"/>
        <v>-0.20434539938323776</v>
      </c>
      <c r="AJ167" s="53">
        <f t="shared" si="46"/>
        <v>-1.6688740856317028E-2</v>
      </c>
      <c r="AK167" s="54">
        <f t="shared" si="46"/>
        <v>-0.21950475085595508</v>
      </c>
      <c r="AL167" s="55">
        <f t="shared" si="46"/>
        <v>-9.3287972585191822E-2</v>
      </c>
      <c r="AM167" s="44">
        <v>-377.96</v>
      </c>
      <c r="AN167" s="44">
        <v>4471.7700000000004</v>
      </c>
      <c r="AO167" s="44">
        <v>1271.56</v>
      </c>
      <c r="AP167" s="44">
        <v>14299.91</v>
      </c>
      <c r="AQ167" s="45">
        <v>10253.19</v>
      </c>
      <c r="AR167" s="47">
        <f t="shared" si="55"/>
        <v>29918.47</v>
      </c>
      <c r="AS167" s="44">
        <v>160.44</v>
      </c>
      <c r="AT167" s="44">
        <v>4177.51</v>
      </c>
      <c r="AU167" s="44">
        <v>1563.88</v>
      </c>
      <c r="AV167" s="44">
        <v>16580.14</v>
      </c>
      <c r="AW167" s="45">
        <v>13980.92</v>
      </c>
      <c r="AX167" s="47">
        <f t="shared" si="56"/>
        <v>36462.89</v>
      </c>
      <c r="AY167" s="49">
        <f t="shared" si="47"/>
        <v>-538.4</v>
      </c>
      <c r="AZ167" s="49">
        <f t="shared" si="47"/>
        <v>294.26000000000022</v>
      </c>
      <c r="BA167" s="49">
        <f t="shared" si="47"/>
        <v>-292.32000000000016</v>
      </c>
      <c r="BB167" s="49">
        <f t="shared" si="47"/>
        <v>-2280.2299999999996</v>
      </c>
      <c r="BC167" s="50">
        <f t="shared" si="47"/>
        <v>-3727.7299999999996</v>
      </c>
      <c r="BD167" s="51">
        <f t="shared" si="47"/>
        <v>-6544.4199999999983</v>
      </c>
      <c r="BE167" s="53">
        <f t="shared" si="48"/>
        <v>-3.355771628022937</v>
      </c>
      <c r="BF167" s="53">
        <f t="shared" si="48"/>
        <v>7.0439089313969375E-2</v>
      </c>
      <c r="BG167" s="53">
        <f t="shared" si="48"/>
        <v>-0.18691971250991135</v>
      </c>
      <c r="BH167" s="53">
        <f t="shared" si="48"/>
        <v>-0.13752778927077816</v>
      </c>
      <c r="BI167" s="54">
        <f t="shared" si="48"/>
        <v>-0.26662980690827209</v>
      </c>
      <c r="BJ167" s="55">
        <f t="shared" si="48"/>
        <v>-0.17948165929798757</v>
      </c>
      <c r="BK167" s="56">
        <f t="shared" si="49"/>
        <v>1</v>
      </c>
      <c r="BL167" s="56">
        <f t="shared" si="49"/>
        <v>0.20326559889161824</v>
      </c>
      <c r="BM167" s="56">
        <f t="shared" si="49"/>
        <v>0.49831486213220888</v>
      </c>
      <c r="BN167" s="56">
        <f t="shared" si="49"/>
        <v>0.27950917098817279</v>
      </c>
      <c r="BO167" s="57">
        <f t="shared" si="49"/>
        <v>0.28907998257601497</v>
      </c>
      <c r="BP167" s="58">
        <f t="shared" si="49"/>
        <v>0.27001610251894947</v>
      </c>
      <c r="BQ167" s="56">
        <f t="shared" si="50"/>
        <v>1</v>
      </c>
      <c r="BR167" s="56">
        <f t="shared" si="50"/>
        <v>0.19555269073304815</v>
      </c>
      <c r="BS167" s="56">
        <f t="shared" si="50"/>
        <v>0.4876351311321549</v>
      </c>
      <c r="BT167" s="56">
        <f t="shared" si="50"/>
        <v>0.31867057448054542</v>
      </c>
      <c r="BU167" s="57">
        <f t="shared" si="50"/>
        <v>0.3076557448729067</v>
      </c>
      <c r="BV167" s="58">
        <f t="shared" si="50"/>
        <v>0.29838071326977822</v>
      </c>
      <c r="BW167" s="56">
        <f t="shared" si="51"/>
        <v>0</v>
      </c>
      <c r="BX167" s="56">
        <f t="shared" si="51"/>
        <v>7.712908158570092E-3</v>
      </c>
      <c r="BY167" s="56">
        <f t="shared" si="51"/>
        <v>1.0679731000053982E-2</v>
      </c>
      <c r="BZ167" s="56">
        <f t="shared" si="51"/>
        <v>-3.9161403492372626E-2</v>
      </c>
      <c r="CA167" s="57">
        <f t="shared" si="51"/>
        <v>-1.8575762296891729E-2</v>
      </c>
      <c r="CB167" s="58">
        <f t="shared" si="51"/>
        <v>-2.8364610750828745E-2</v>
      </c>
      <c r="CC167" s="44">
        <f t="shared" si="52"/>
        <v>0</v>
      </c>
      <c r="CD167" s="44">
        <f t="shared" si="52"/>
        <v>77.129081585700916</v>
      </c>
      <c r="CE167" s="44">
        <f t="shared" si="52"/>
        <v>106.79731000053982</v>
      </c>
      <c r="CF167" s="44">
        <f t="shared" si="52"/>
        <v>-391.61403492372625</v>
      </c>
      <c r="CG167" s="45">
        <f t="shared" si="52"/>
        <v>-185.7576229689173</v>
      </c>
      <c r="CH167" s="47">
        <f t="shared" si="52"/>
        <v>-283.64610750828746</v>
      </c>
    </row>
    <row r="168" spans="1:86" x14ac:dyDescent="0.2">
      <c r="A168" t="s">
        <v>46</v>
      </c>
      <c r="B168" t="s">
        <v>46</v>
      </c>
      <c r="C168" t="s">
        <v>85</v>
      </c>
      <c r="D168" t="s">
        <v>78</v>
      </c>
      <c r="E168" t="s">
        <v>81</v>
      </c>
      <c r="F168" s="27">
        <f t="shared" si="57"/>
        <v>46173</v>
      </c>
      <c r="G168" s="60" t="s">
        <v>35</v>
      </c>
      <c r="H168" s="28">
        <v>-217.96</v>
      </c>
      <c r="I168" s="2">
        <v>12121.4</v>
      </c>
      <c r="J168" s="2">
        <v>517.66</v>
      </c>
      <c r="K168" s="2">
        <v>29287.63</v>
      </c>
      <c r="L168" s="29">
        <v>22121.05</v>
      </c>
      <c r="M168" s="30">
        <f t="shared" si="53"/>
        <v>63829.78</v>
      </c>
      <c r="N168" t="s">
        <v>49</v>
      </c>
      <c r="O168" t="s">
        <v>49</v>
      </c>
      <c r="P168" t="s">
        <v>85</v>
      </c>
      <c r="Q168" t="s">
        <v>85</v>
      </c>
      <c r="R168" t="s">
        <v>81</v>
      </c>
      <c r="S168" s="27">
        <f t="shared" si="58"/>
        <v>45809</v>
      </c>
      <c r="T168" s="60" t="s">
        <v>35</v>
      </c>
      <c r="U168" s="28">
        <v>0</v>
      </c>
      <c r="V168" s="2">
        <v>12529.96</v>
      </c>
      <c r="W168" s="2">
        <v>443.33</v>
      </c>
      <c r="X168" s="2">
        <v>21719.5</v>
      </c>
      <c r="Y168" s="29">
        <v>20269.3</v>
      </c>
      <c r="Z168" s="31">
        <f t="shared" si="54"/>
        <v>54962.09</v>
      </c>
      <c r="AA168" s="32">
        <f t="shared" si="45"/>
        <v>-217.96</v>
      </c>
      <c r="AB168" s="5">
        <f t="shared" si="45"/>
        <v>-408.55999999999949</v>
      </c>
      <c r="AC168" s="5">
        <f t="shared" si="45"/>
        <v>74.329999999999984</v>
      </c>
      <c r="AD168" s="5">
        <f t="shared" si="45"/>
        <v>7568.130000000001</v>
      </c>
      <c r="AE168" s="33">
        <f t="shared" si="45"/>
        <v>1851.75</v>
      </c>
      <c r="AF168" s="34">
        <f t="shared" si="45"/>
        <v>8867.6900000000023</v>
      </c>
      <c r="AG168" s="35" t="e">
        <f t="shared" si="46"/>
        <v>#DIV/0!</v>
      </c>
      <c r="AH168" s="7">
        <f t="shared" si="46"/>
        <v>-3.2606648385150434E-2</v>
      </c>
      <c r="AI168" s="7">
        <f t="shared" si="46"/>
        <v>0.16766291475875755</v>
      </c>
      <c r="AJ168" s="7">
        <f t="shared" si="46"/>
        <v>0.34844862911208824</v>
      </c>
      <c r="AK168" s="36">
        <f t="shared" si="46"/>
        <v>9.135737297291964E-2</v>
      </c>
      <c r="AL168" s="37">
        <f t="shared" si="46"/>
        <v>0.16134193586888712</v>
      </c>
      <c r="AM168" s="2">
        <v>-217.96</v>
      </c>
      <c r="AN168" s="2">
        <v>2465.67</v>
      </c>
      <c r="AO168" s="2">
        <v>91.62</v>
      </c>
      <c r="AP168" s="2">
        <v>7933.36</v>
      </c>
      <c r="AQ168" s="29">
        <v>6295.8</v>
      </c>
      <c r="AR168" s="31">
        <f t="shared" si="55"/>
        <v>16568.489999999998</v>
      </c>
      <c r="AS168" s="2">
        <v>0</v>
      </c>
      <c r="AT168" s="2">
        <v>2587.5</v>
      </c>
      <c r="AU168" s="2">
        <v>192.59</v>
      </c>
      <c r="AV168" s="2">
        <v>6700.54</v>
      </c>
      <c r="AW168" s="29">
        <v>6168.43</v>
      </c>
      <c r="AX168" s="31">
        <f t="shared" si="56"/>
        <v>15649.060000000001</v>
      </c>
      <c r="AY168" s="5">
        <f t="shared" si="47"/>
        <v>-217.96</v>
      </c>
      <c r="AZ168" s="5">
        <f t="shared" si="47"/>
        <v>-121.82999999999993</v>
      </c>
      <c r="BA168" s="5">
        <f t="shared" si="47"/>
        <v>-100.97</v>
      </c>
      <c r="BB168" s="5">
        <f t="shared" si="47"/>
        <v>1232.8199999999997</v>
      </c>
      <c r="BC168" s="33">
        <f t="shared" si="47"/>
        <v>127.36999999999989</v>
      </c>
      <c r="BD168" s="34">
        <f t="shared" si="47"/>
        <v>919.42999999999665</v>
      </c>
      <c r="BE168" s="7" t="e">
        <f t="shared" si="48"/>
        <v>#DIV/0!</v>
      </c>
      <c r="BF168" s="7">
        <f t="shared" si="48"/>
        <v>-4.7084057971014462E-2</v>
      </c>
      <c r="BG168" s="7">
        <f t="shared" si="48"/>
        <v>-0.52427436523183968</v>
      </c>
      <c r="BH168" s="7">
        <f t="shared" si="48"/>
        <v>0.18398815617845721</v>
      </c>
      <c r="BI168" s="36">
        <f t="shared" si="48"/>
        <v>2.0648690185346982E-2</v>
      </c>
      <c r="BJ168" s="37">
        <f t="shared" si="48"/>
        <v>5.8753049703943662E-2</v>
      </c>
      <c r="BK168" s="38">
        <f t="shared" si="49"/>
        <v>1</v>
      </c>
      <c r="BL168" s="38">
        <f t="shared" si="49"/>
        <v>0.20341462207335786</v>
      </c>
      <c r="BM168" s="38">
        <f t="shared" si="49"/>
        <v>0.17698875709925435</v>
      </c>
      <c r="BN168" s="38">
        <f t="shared" si="49"/>
        <v>0.2708775001596237</v>
      </c>
      <c r="BO168" s="39">
        <f t="shared" si="49"/>
        <v>0.28460674335079034</v>
      </c>
      <c r="BP168" s="40">
        <f t="shared" si="49"/>
        <v>0.25957303941827775</v>
      </c>
      <c r="BQ168" s="38">
        <f t="shared" si="50"/>
        <v>0</v>
      </c>
      <c r="BR168" s="38">
        <f t="shared" si="50"/>
        <v>0.20650504869927758</v>
      </c>
      <c r="BS168" s="38">
        <f t="shared" si="50"/>
        <v>0.43441680012631678</v>
      </c>
      <c r="BT168" s="38">
        <f t="shared" si="50"/>
        <v>0.30850341858698405</v>
      </c>
      <c r="BU168" s="39">
        <f t="shared" si="50"/>
        <v>0.30432378029828366</v>
      </c>
      <c r="BV168" s="40">
        <f t="shared" si="50"/>
        <v>0.28472461654933434</v>
      </c>
      <c r="BW168" s="38">
        <f t="shared" si="51"/>
        <v>1</v>
      </c>
      <c r="BX168" s="38">
        <f t="shared" si="51"/>
        <v>-3.0904266259197122E-3</v>
      </c>
      <c r="BY168" s="38">
        <f t="shared" si="51"/>
        <v>-0.25742804302706246</v>
      </c>
      <c r="BZ168" s="38">
        <f t="shared" si="51"/>
        <v>-3.762591842736035E-2</v>
      </c>
      <c r="CA168" s="39">
        <f t="shared" si="51"/>
        <v>-1.9717036947493327E-2</v>
      </c>
      <c r="CB168" s="40">
        <f t="shared" si="51"/>
        <v>-2.5151577131056591E-2</v>
      </c>
      <c r="CC168" s="2">
        <f t="shared" si="52"/>
        <v>10000</v>
      </c>
      <c r="CD168" s="2">
        <f t="shared" si="52"/>
        <v>-30.904266259197122</v>
      </c>
      <c r="CE168" s="2">
        <f t="shared" si="52"/>
        <v>-2574.2804302706245</v>
      </c>
      <c r="CF168" s="2">
        <f t="shared" si="52"/>
        <v>-376.25918427360352</v>
      </c>
      <c r="CG168" s="29">
        <f t="shared" si="52"/>
        <v>-197.17036947493327</v>
      </c>
      <c r="CH168" s="31">
        <f t="shared" si="52"/>
        <v>-251.5157713105659</v>
      </c>
    </row>
    <row r="169" spans="1:86" x14ac:dyDescent="0.2">
      <c r="A169" t="s">
        <v>46</v>
      </c>
      <c r="B169" t="s">
        <v>46</v>
      </c>
      <c r="C169" t="s">
        <v>85</v>
      </c>
      <c r="D169" t="s">
        <v>85</v>
      </c>
      <c r="E169" t="s">
        <v>81</v>
      </c>
      <c r="F169" s="27">
        <f t="shared" si="57"/>
        <v>46174</v>
      </c>
      <c r="G169" s="60" t="s">
        <v>36</v>
      </c>
      <c r="H169" s="28">
        <v>-60.06</v>
      </c>
      <c r="I169" s="2">
        <v>11281.88</v>
      </c>
      <c r="J169" s="2">
        <v>304.19</v>
      </c>
      <c r="K169" s="2">
        <v>26541.45</v>
      </c>
      <c r="L169" s="29">
        <v>27198.92</v>
      </c>
      <c r="M169" s="30">
        <f t="shared" si="53"/>
        <v>65266.38</v>
      </c>
      <c r="N169" t="s">
        <v>49</v>
      </c>
      <c r="O169" t="s">
        <v>49</v>
      </c>
      <c r="P169" t="s">
        <v>85</v>
      </c>
      <c r="Q169" t="s">
        <v>85</v>
      </c>
      <c r="R169" t="s">
        <v>81</v>
      </c>
      <c r="S169" s="27">
        <f t="shared" si="58"/>
        <v>45810</v>
      </c>
      <c r="T169" s="60" t="s">
        <v>36</v>
      </c>
      <c r="U169" s="28">
        <v>39.92</v>
      </c>
      <c r="V169" s="2">
        <v>9704.41</v>
      </c>
      <c r="W169" s="2">
        <v>527.91999999999996</v>
      </c>
      <c r="X169" s="2">
        <v>27969</v>
      </c>
      <c r="Y169" s="29">
        <v>22008.36</v>
      </c>
      <c r="Z169" s="31">
        <f t="shared" si="54"/>
        <v>60249.61</v>
      </c>
      <c r="AA169" s="32">
        <f t="shared" si="45"/>
        <v>-99.98</v>
      </c>
      <c r="AB169" s="5">
        <f t="shared" si="45"/>
        <v>1577.4699999999993</v>
      </c>
      <c r="AC169" s="5">
        <f t="shared" si="45"/>
        <v>-223.72999999999996</v>
      </c>
      <c r="AD169" s="5">
        <f t="shared" si="45"/>
        <v>-1427.5499999999993</v>
      </c>
      <c r="AE169" s="33">
        <f t="shared" si="45"/>
        <v>5190.5599999999977</v>
      </c>
      <c r="AF169" s="34">
        <f t="shared" si="45"/>
        <v>5016.7699999999968</v>
      </c>
      <c r="AG169" s="35">
        <f t="shared" si="46"/>
        <v>-2.5045090180360723</v>
      </c>
      <c r="AH169" s="7">
        <f t="shared" si="46"/>
        <v>0.16255187074742303</v>
      </c>
      <c r="AI169" s="7">
        <f t="shared" si="46"/>
        <v>-0.42379527201091072</v>
      </c>
      <c r="AJ169" s="7">
        <f t="shared" si="46"/>
        <v>-5.1040437627373141E-2</v>
      </c>
      <c r="AK169" s="36">
        <f t="shared" si="46"/>
        <v>0.2358449243832797</v>
      </c>
      <c r="AL169" s="37">
        <f t="shared" si="46"/>
        <v>8.3266431102209576E-2</v>
      </c>
      <c r="AM169" s="2">
        <v>-60.06</v>
      </c>
      <c r="AN169" s="2">
        <v>2258.5</v>
      </c>
      <c r="AO169" s="2">
        <v>247.44</v>
      </c>
      <c r="AP169" s="2">
        <v>7140.34</v>
      </c>
      <c r="AQ169" s="29">
        <v>7547.93</v>
      </c>
      <c r="AR169" s="31">
        <f t="shared" si="55"/>
        <v>17134.150000000001</v>
      </c>
      <c r="AS169" s="2">
        <v>39.92</v>
      </c>
      <c r="AT169" s="2">
        <v>1913.73</v>
      </c>
      <c r="AU169" s="2">
        <v>204.06</v>
      </c>
      <c r="AV169" s="2">
        <v>8645.64</v>
      </c>
      <c r="AW169" s="29">
        <v>6928.76</v>
      </c>
      <c r="AX169" s="31">
        <f t="shared" si="56"/>
        <v>17732.11</v>
      </c>
      <c r="AY169" s="5">
        <f t="shared" si="47"/>
        <v>-99.98</v>
      </c>
      <c r="AZ169" s="5">
        <f t="shared" si="47"/>
        <v>344.77</v>
      </c>
      <c r="BA169" s="5">
        <f t="shared" si="47"/>
        <v>43.379999999999995</v>
      </c>
      <c r="BB169" s="5">
        <f t="shared" si="47"/>
        <v>-1505.2999999999993</v>
      </c>
      <c r="BC169" s="33">
        <f t="shared" si="47"/>
        <v>619.17000000000007</v>
      </c>
      <c r="BD169" s="34">
        <f t="shared" si="47"/>
        <v>-597.95999999999913</v>
      </c>
      <c r="BE169" s="7">
        <f t="shared" si="48"/>
        <v>-2.5045090180360723</v>
      </c>
      <c r="BF169" s="7">
        <f t="shared" si="48"/>
        <v>0.18015603037001038</v>
      </c>
      <c r="BG169" s="7">
        <f t="shared" si="48"/>
        <v>0.21258453396059979</v>
      </c>
      <c r="BH169" s="7">
        <f t="shared" si="48"/>
        <v>-0.17411088132284011</v>
      </c>
      <c r="BI169" s="36">
        <f t="shared" si="48"/>
        <v>8.9362310139187967E-2</v>
      </c>
      <c r="BJ169" s="37">
        <f t="shared" si="48"/>
        <v>-3.3721875174471574E-2</v>
      </c>
      <c r="BK169" s="38">
        <f t="shared" si="49"/>
        <v>1</v>
      </c>
      <c r="BL169" s="38">
        <f t="shared" si="49"/>
        <v>0.20018826649459134</v>
      </c>
      <c r="BM169" s="38">
        <f t="shared" si="49"/>
        <v>0.81343896906538682</v>
      </c>
      <c r="BN169" s="38">
        <f t="shared" si="49"/>
        <v>0.26902599518865772</v>
      </c>
      <c r="BO169" s="39">
        <f t="shared" si="49"/>
        <v>0.27750844518826484</v>
      </c>
      <c r="BP169" s="40">
        <f t="shared" si="49"/>
        <v>0.26252643397718706</v>
      </c>
      <c r="BQ169" s="38">
        <f t="shared" si="50"/>
        <v>1</v>
      </c>
      <c r="BR169" s="38">
        <f t="shared" si="50"/>
        <v>0.19720209677868103</v>
      </c>
      <c r="BS169" s="38">
        <f t="shared" si="50"/>
        <v>0.38653583876344905</v>
      </c>
      <c r="BT169" s="38">
        <f t="shared" si="50"/>
        <v>0.30911509170867746</v>
      </c>
      <c r="BU169" s="39">
        <f t="shared" si="50"/>
        <v>0.31482400324240423</v>
      </c>
      <c r="BV169" s="40">
        <f t="shared" si="50"/>
        <v>0.29431078475030792</v>
      </c>
      <c r="BW169" s="38">
        <f t="shared" si="51"/>
        <v>0</v>
      </c>
      <c r="BX169" s="38">
        <f t="shared" si="51"/>
        <v>2.986169715910314E-3</v>
      </c>
      <c r="BY169" s="38">
        <f t="shared" si="51"/>
        <v>0.42690313030193777</v>
      </c>
      <c r="BZ169" s="38">
        <f t="shared" si="51"/>
        <v>-4.008909652001974E-2</v>
      </c>
      <c r="CA169" s="39">
        <f t="shared" si="51"/>
        <v>-3.7315558054139386E-2</v>
      </c>
      <c r="CB169" s="40">
        <f t="shared" si="51"/>
        <v>-3.1784350773120862E-2</v>
      </c>
      <c r="CC169" s="2">
        <f t="shared" si="52"/>
        <v>0</v>
      </c>
      <c r="CD169" s="2">
        <f t="shared" si="52"/>
        <v>29.861697159103141</v>
      </c>
      <c r="CE169" s="2">
        <f t="shared" si="52"/>
        <v>4269.0313030193774</v>
      </c>
      <c r="CF169" s="2">
        <f t="shared" si="52"/>
        <v>-400.8909652001974</v>
      </c>
      <c r="CG169" s="29">
        <f t="shared" si="52"/>
        <v>-373.15558054139387</v>
      </c>
      <c r="CH169" s="31">
        <f t="shared" si="52"/>
        <v>-317.8435077312086</v>
      </c>
    </row>
    <row r="170" spans="1:86" x14ac:dyDescent="0.2">
      <c r="A170" t="s">
        <v>46</v>
      </c>
      <c r="B170" t="s">
        <v>46</v>
      </c>
      <c r="C170" t="s">
        <v>85</v>
      </c>
      <c r="D170" t="s">
        <v>85</v>
      </c>
      <c r="E170" t="s">
        <v>81</v>
      </c>
      <c r="F170" s="27">
        <f t="shared" si="57"/>
        <v>46175</v>
      </c>
      <c r="G170" s="60" t="s">
        <v>37</v>
      </c>
      <c r="H170" s="28">
        <v>-122.54</v>
      </c>
      <c r="I170" s="2">
        <v>11958.58</v>
      </c>
      <c r="J170" s="2">
        <v>209.63</v>
      </c>
      <c r="K170" s="2">
        <v>31061.95</v>
      </c>
      <c r="L170" s="29">
        <v>28250.13</v>
      </c>
      <c r="M170" s="30">
        <f t="shared" si="53"/>
        <v>71357.75</v>
      </c>
      <c r="N170" t="s">
        <v>49</v>
      </c>
      <c r="O170" t="s">
        <v>49</v>
      </c>
      <c r="P170" t="s">
        <v>85</v>
      </c>
      <c r="Q170" t="s">
        <v>85</v>
      </c>
      <c r="R170" t="s">
        <v>81</v>
      </c>
      <c r="S170" s="27">
        <f t="shared" si="58"/>
        <v>45811</v>
      </c>
      <c r="T170" s="60" t="s">
        <v>37</v>
      </c>
      <c r="U170" s="28">
        <v>4.99</v>
      </c>
      <c r="V170" s="2">
        <v>10348.49</v>
      </c>
      <c r="W170" s="2">
        <v>554.37</v>
      </c>
      <c r="X170" s="2">
        <v>30858.54</v>
      </c>
      <c r="Y170" s="29">
        <v>32753.25</v>
      </c>
      <c r="Z170" s="31">
        <f t="shared" si="54"/>
        <v>74519.64</v>
      </c>
      <c r="AA170" s="32">
        <f t="shared" si="45"/>
        <v>-127.53</v>
      </c>
      <c r="AB170" s="5">
        <f t="shared" si="45"/>
        <v>1610.0900000000001</v>
      </c>
      <c r="AC170" s="5">
        <f t="shared" si="45"/>
        <v>-344.74</v>
      </c>
      <c r="AD170" s="5">
        <f t="shared" si="45"/>
        <v>203.40999999999985</v>
      </c>
      <c r="AE170" s="33">
        <f t="shared" si="45"/>
        <v>-4503.119999999999</v>
      </c>
      <c r="AF170" s="34">
        <f t="shared" si="45"/>
        <v>-3161.8899999999994</v>
      </c>
      <c r="AG170" s="35">
        <f t="shared" si="46"/>
        <v>-25.557114228456914</v>
      </c>
      <c r="AH170" s="7">
        <f t="shared" si="46"/>
        <v>0.15558695036667186</v>
      </c>
      <c r="AI170" s="7">
        <f t="shared" si="46"/>
        <v>-0.62185904720673923</v>
      </c>
      <c r="AJ170" s="7">
        <f t="shared" si="46"/>
        <v>6.5916922835623408E-3</v>
      </c>
      <c r="AK170" s="36">
        <f t="shared" si="46"/>
        <v>-0.13748620365917882</v>
      </c>
      <c r="AL170" s="37">
        <f t="shared" si="46"/>
        <v>-4.2430290860234962E-2</v>
      </c>
      <c r="AM170" s="2">
        <v>-122.54</v>
      </c>
      <c r="AN170" s="2">
        <v>2264.2800000000002</v>
      </c>
      <c r="AO170" s="2">
        <v>1.87</v>
      </c>
      <c r="AP170" s="2">
        <v>8140.88</v>
      </c>
      <c r="AQ170" s="29">
        <v>7726.3</v>
      </c>
      <c r="AR170" s="31">
        <f t="shared" si="55"/>
        <v>18010.79</v>
      </c>
      <c r="AS170" s="2">
        <v>4.99</v>
      </c>
      <c r="AT170" s="2">
        <v>1993.43</v>
      </c>
      <c r="AU170" s="2">
        <v>263.20999999999998</v>
      </c>
      <c r="AV170" s="2">
        <v>9465.27</v>
      </c>
      <c r="AW170" s="29">
        <v>9333.49</v>
      </c>
      <c r="AX170" s="31">
        <f t="shared" si="56"/>
        <v>21060.39</v>
      </c>
      <c r="AY170" s="5">
        <f t="shared" si="47"/>
        <v>-127.53</v>
      </c>
      <c r="AZ170" s="5">
        <f t="shared" si="47"/>
        <v>270.85000000000014</v>
      </c>
      <c r="BA170" s="5">
        <f t="shared" si="47"/>
        <v>-261.33999999999997</v>
      </c>
      <c r="BB170" s="5">
        <f t="shared" si="47"/>
        <v>-1324.3900000000003</v>
      </c>
      <c r="BC170" s="33">
        <f t="shared" si="47"/>
        <v>-1607.1899999999996</v>
      </c>
      <c r="BD170" s="34">
        <f t="shared" si="47"/>
        <v>-3049.5999999999985</v>
      </c>
      <c r="BE170" s="7">
        <f t="shared" si="48"/>
        <v>-25.557114228456914</v>
      </c>
      <c r="BF170" s="7">
        <f t="shared" si="48"/>
        <v>0.13587133734317239</v>
      </c>
      <c r="BG170" s="7">
        <f t="shared" si="48"/>
        <v>-0.99289540670947152</v>
      </c>
      <c r="BH170" s="7">
        <f t="shared" si="48"/>
        <v>-0.13992099538629119</v>
      </c>
      <c r="BI170" s="36">
        <f t="shared" si="48"/>
        <v>-0.17219603813793122</v>
      </c>
      <c r="BJ170" s="37">
        <f t="shared" si="48"/>
        <v>-0.14480263660834383</v>
      </c>
      <c r="BK170" s="38">
        <f t="shared" si="49"/>
        <v>1</v>
      </c>
      <c r="BL170" s="38">
        <f t="shared" si="49"/>
        <v>0.18934355082292381</v>
      </c>
      <c r="BM170" s="38">
        <f t="shared" si="49"/>
        <v>8.9204789390831471E-3</v>
      </c>
      <c r="BN170" s="38">
        <f t="shared" si="49"/>
        <v>0.26208528440745027</v>
      </c>
      <c r="BO170" s="39">
        <f t="shared" si="49"/>
        <v>0.27349608656668128</v>
      </c>
      <c r="BP170" s="40">
        <f t="shared" si="49"/>
        <v>0.25240131590471954</v>
      </c>
      <c r="BQ170" s="38">
        <f t="shared" si="50"/>
        <v>1</v>
      </c>
      <c r="BR170" s="38">
        <f t="shared" si="50"/>
        <v>0.19263003587963076</v>
      </c>
      <c r="BS170" s="38">
        <f t="shared" si="50"/>
        <v>0.47479120443025413</v>
      </c>
      <c r="BT170" s="38">
        <f t="shared" si="50"/>
        <v>0.30673097301427743</v>
      </c>
      <c r="BU170" s="39">
        <f t="shared" si="50"/>
        <v>0.284963782220085</v>
      </c>
      <c r="BV170" s="40">
        <f t="shared" si="50"/>
        <v>0.2826152944378153</v>
      </c>
      <c r="BW170" s="38">
        <f t="shared" si="51"/>
        <v>0</v>
      </c>
      <c r="BX170" s="38">
        <f t="shared" si="51"/>
        <v>-3.2864850567069503E-3</v>
      </c>
      <c r="BY170" s="38">
        <f t="shared" si="51"/>
        <v>-0.46587072549117098</v>
      </c>
      <c r="BZ170" s="38">
        <f t="shared" si="51"/>
        <v>-4.4645688606827161E-2</v>
      </c>
      <c r="CA170" s="39">
        <f t="shared" si="51"/>
        <v>-1.146769565340372E-2</v>
      </c>
      <c r="CB170" s="40">
        <f t="shared" si="51"/>
        <v>-3.0213978533095764E-2</v>
      </c>
      <c r="CC170" s="2">
        <f t="shared" si="52"/>
        <v>0</v>
      </c>
      <c r="CD170" s="2">
        <f t="shared" si="52"/>
        <v>-32.864850567069503</v>
      </c>
      <c r="CE170" s="2">
        <f t="shared" si="52"/>
        <v>-4658.7072549117102</v>
      </c>
      <c r="CF170" s="2">
        <f t="shared" si="52"/>
        <v>-446.45688606827161</v>
      </c>
      <c r="CG170" s="29">
        <f t="shared" si="52"/>
        <v>-114.6769565340372</v>
      </c>
      <c r="CH170" s="31">
        <f t="shared" si="52"/>
        <v>-302.13978533095764</v>
      </c>
    </row>
    <row r="171" spans="1:86" x14ac:dyDescent="0.2">
      <c r="A171" t="s">
        <v>46</v>
      </c>
      <c r="B171" t="s">
        <v>46</v>
      </c>
      <c r="C171" t="s">
        <v>85</v>
      </c>
      <c r="D171" t="s">
        <v>85</v>
      </c>
      <c r="E171" t="s">
        <v>81</v>
      </c>
      <c r="F171" s="27">
        <f t="shared" si="57"/>
        <v>46176</v>
      </c>
      <c r="G171" s="60" t="s">
        <v>38</v>
      </c>
      <c r="H171" s="28">
        <v>-256.05</v>
      </c>
      <c r="I171" s="2">
        <v>14663.66</v>
      </c>
      <c r="J171" s="2">
        <v>768.38</v>
      </c>
      <c r="K171" s="2">
        <v>34227.96</v>
      </c>
      <c r="L171" s="29">
        <v>38740.97</v>
      </c>
      <c r="M171" s="30">
        <f t="shared" si="53"/>
        <v>88144.92</v>
      </c>
      <c r="N171" t="s">
        <v>49</v>
      </c>
      <c r="O171" t="s">
        <v>49</v>
      </c>
      <c r="P171" t="s">
        <v>85</v>
      </c>
      <c r="Q171" t="s">
        <v>85</v>
      </c>
      <c r="R171" t="s">
        <v>81</v>
      </c>
      <c r="S171" s="27">
        <f t="shared" si="58"/>
        <v>45812</v>
      </c>
      <c r="T171" s="60" t="s">
        <v>38</v>
      </c>
      <c r="U171" s="28">
        <v>200.42</v>
      </c>
      <c r="V171" s="2">
        <v>15939.33</v>
      </c>
      <c r="W171" s="2">
        <v>1099.05</v>
      </c>
      <c r="X171" s="2">
        <v>35200.32</v>
      </c>
      <c r="Y171" s="29">
        <v>36589.370000000003</v>
      </c>
      <c r="Z171" s="31">
        <f t="shared" si="54"/>
        <v>89028.489999999991</v>
      </c>
      <c r="AA171" s="32">
        <f t="shared" si="45"/>
        <v>-456.47</v>
      </c>
      <c r="AB171" s="5">
        <f t="shared" si="45"/>
        <v>-1275.67</v>
      </c>
      <c r="AC171" s="5">
        <f t="shared" si="45"/>
        <v>-330.66999999999996</v>
      </c>
      <c r="AD171" s="5">
        <f t="shared" si="45"/>
        <v>-972.36000000000058</v>
      </c>
      <c r="AE171" s="33">
        <f t="shared" si="45"/>
        <v>2151.5999999999985</v>
      </c>
      <c r="AF171" s="34">
        <f t="shared" si="45"/>
        <v>-883.56999999999243</v>
      </c>
      <c r="AG171" s="35">
        <f t="shared" si="46"/>
        <v>-2.2775671090709513</v>
      </c>
      <c r="AH171" s="7">
        <f t="shared" si="46"/>
        <v>-8.0032849561430752E-2</v>
      </c>
      <c r="AI171" s="7">
        <f t="shared" si="46"/>
        <v>-0.30086893225967881</v>
      </c>
      <c r="AJ171" s="7">
        <f t="shared" si="46"/>
        <v>-2.7623612512613537E-2</v>
      </c>
      <c r="AK171" s="36">
        <f t="shared" si="46"/>
        <v>5.8803964102142191E-2</v>
      </c>
      <c r="AL171" s="37">
        <f t="shared" si="46"/>
        <v>-9.9245758296023275E-3</v>
      </c>
      <c r="AM171" s="2">
        <v>-256.05</v>
      </c>
      <c r="AN171" s="2">
        <v>2829.83</v>
      </c>
      <c r="AO171" s="2">
        <v>230.56</v>
      </c>
      <c r="AP171" s="2">
        <v>8823.35</v>
      </c>
      <c r="AQ171" s="29">
        <v>10731.32</v>
      </c>
      <c r="AR171" s="31">
        <f t="shared" si="55"/>
        <v>22359.010000000002</v>
      </c>
      <c r="AS171" s="2">
        <v>200.42</v>
      </c>
      <c r="AT171" s="2">
        <v>3114.94</v>
      </c>
      <c r="AU171" s="2">
        <v>476.4</v>
      </c>
      <c r="AV171" s="2">
        <v>10870.55</v>
      </c>
      <c r="AW171" s="29">
        <v>11130.11</v>
      </c>
      <c r="AX171" s="31">
        <f t="shared" si="56"/>
        <v>25792.42</v>
      </c>
      <c r="AY171" s="5">
        <f t="shared" si="47"/>
        <v>-456.47</v>
      </c>
      <c r="AZ171" s="5">
        <f t="shared" si="47"/>
        <v>-285.11000000000013</v>
      </c>
      <c r="BA171" s="5">
        <f t="shared" si="47"/>
        <v>-245.83999999999997</v>
      </c>
      <c r="BB171" s="5">
        <f t="shared" si="47"/>
        <v>-2047.1999999999989</v>
      </c>
      <c r="BC171" s="33">
        <f t="shared" si="47"/>
        <v>-398.79000000000087</v>
      </c>
      <c r="BD171" s="34">
        <f t="shared" si="47"/>
        <v>-3433.4099999999962</v>
      </c>
      <c r="BE171" s="7">
        <f t="shared" si="48"/>
        <v>-2.2775671090709513</v>
      </c>
      <c r="BF171" s="7">
        <f t="shared" si="48"/>
        <v>-9.1529852902463654E-2</v>
      </c>
      <c r="BG171" s="7">
        <f t="shared" si="48"/>
        <v>-0.51603694374475229</v>
      </c>
      <c r="BH171" s="7">
        <f t="shared" si="48"/>
        <v>-0.18832533772440208</v>
      </c>
      <c r="BI171" s="36">
        <f t="shared" si="48"/>
        <v>-3.5829834565875886E-2</v>
      </c>
      <c r="BJ171" s="37">
        <f t="shared" si="48"/>
        <v>-0.13311701654982341</v>
      </c>
      <c r="BK171" s="38">
        <f t="shared" si="49"/>
        <v>1</v>
      </c>
      <c r="BL171" s="38">
        <f t="shared" si="49"/>
        <v>0.19298251596122659</v>
      </c>
      <c r="BM171" s="38">
        <f t="shared" si="49"/>
        <v>0.30005986621203051</v>
      </c>
      <c r="BN171" s="38">
        <f t="shared" si="49"/>
        <v>0.25778194201465704</v>
      </c>
      <c r="BO171" s="39">
        <f t="shared" si="49"/>
        <v>0.27700184068700395</v>
      </c>
      <c r="BP171" s="40">
        <f t="shared" si="49"/>
        <v>0.25366192402239407</v>
      </c>
      <c r="BQ171" s="38">
        <f t="shared" si="50"/>
        <v>1</v>
      </c>
      <c r="BR171" s="38">
        <f t="shared" si="50"/>
        <v>0.19542477632372252</v>
      </c>
      <c r="BS171" s="38">
        <f t="shared" si="50"/>
        <v>0.43346526545653064</v>
      </c>
      <c r="BT171" s="38">
        <f t="shared" si="50"/>
        <v>0.30881963573058424</v>
      </c>
      <c r="BU171" s="39">
        <f t="shared" si="50"/>
        <v>0.30418971411642232</v>
      </c>
      <c r="BV171" s="40">
        <f t="shared" si="50"/>
        <v>0.28970973224413893</v>
      </c>
      <c r="BW171" s="38">
        <f t="shared" si="51"/>
        <v>0</v>
      </c>
      <c r="BX171" s="38">
        <f t="shared" si="51"/>
        <v>-2.4422603624959238E-3</v>
      </c>
      <c r="BY171" s="38">
        <f t="shared" si="51"/>
        <v>-0.13340539924450012</v>
      </c>
      <c r="BZ171" s="38">
        <f t="shared" si="51"/>
        <v>-5.1037693715927201E-2</v>
      </c>
      <c r="CA171" s="39">
        <f t="shared" si="51"/>
        <v>-2.7187873429418363E-2</v>
      </c>
      <c r="CB171" s="40">
        <f t="shared" si="51"/>
        <v>-3.6047808221744859E-2</v>
      </c>
      <c r="CC171" s="2">
        <f t="shared" si="52"/>
        <v>0</v>
      </c>
      <c r="CD171" s="2">
        <f t="shared" si="52"/>
        <v>-24.422603624959237</v>
      </c>
      <c r="CE171" s="2">
        <f t="shared" si="52"/>
        <v>-1334.0539924450013</v>
      </c>
      <c r="CF171" s="2">
        <f t="shared" si="52"/>
        <v>-510.37693715927202</v>
      </c>
      <c r="CG171" s="29">
        <f t="shared" si="52"/>
        <v>-271.87873429418363</v>
      </c>
      <c r="CH171" s="31">
        <f t="shared" si="52"/>
        <v>-360.47808221744862</v>
      </c>
    </row>
    <row r="172" spans="1:86" x14ac:dyDescent="0.2">
      <c r="A172" t="s">
        <v>46</v>
      </c>
      <c r="B172" t="s">
        <v>46</v>
      </c>
      <c r="C172" t="s">
        <v>85</v>
      </c>
      <c r="D172" t="s">
        <v>85</v>
      </c>
      <c r="E172" t="s">
        <v>81</v>
      </c>
      <c r="F172" s="27">
        <f t="shared" si="57"/>
        <v>46177</v>
      </c>
      <c r="G172" s="60" t="s">
        <v>39</v>
      </c>
      <c r="H172" s="28">
        <v>-332.47</v>
      </c>
      <c r="I172" s="2">
        <v>18292.38</v>
      </c>
      <c r="J172" s="2">
        <v>1327.74</v>
      </c>
      <c r="K172" s="2">
        <v>39281.68</v>
      </c>
      <c r="L172" s="29">
        <v>38537.949999999997</v>
      </c>
      <c r="M172" s="30">
        <f t="shared" si="53"/>
        <v>97107.28</v>
      </c>
      <c r="N172" t="s">
        <v>49</v>
      </c>
      <c r="O172" t="s">
        <v>49</v>
      </c>
      <c r="P172" t="s">
        <v>85</v>
      </c>
      <c r="Q172" t="s">
        <v>85</v>
      </c>
      <c r="R172" t="s">
        <v>81</v>
      </c>
      <c r="S172" s="27">
        <f t="shared" si="58"/>
        <v>45813</v>
      </c>
      <c r="T172" s="60" t="s">
        <v>39</v>
      </c>
      <c r="U172" s="28">
        <v>154.87</v>
      </c>
      <c r="V172" s="2">
        <v>17665.09</v>
      </c>
      <c r="W172" s="2">
        <v>1738.22</v>
      </c>
      <c r="X172" s="2">
        <v>47515.27</v>
      </c>
      <c r="Y172" s="29">
        <v>43086.1</v>
      </c>
      <c r="Z172" s="31">
        <f t="shared" si="54"/>
        <v>110159.54999999999</v>
      </c>
      <c r="AA172" s="32">
        <f t="shared" si="45"/>
        <v>-487.34000000000003</v>
      </c>
      <c r="AB172" s="5">
        <f t="shared" si="45"/>
        <v>627.29000000000087</v>
      </c>
      <c r="AC172" s="5">
        <f t="shared" si="45"/>
        <v>-410.48</v>
      </c>
      <c r="AD172" s="5">
        <f t="shared" ref="AD172:AF235" si="59">+K172-X172</f>
        <v>-8233.5899999999965</v>
      </c>
      <c r="AE172" s="33">
        <f t="shared" si="59"/>
        <v>-4548.1500000000015</v>
      </c>
      <c r="AF172" s="34">
        <f t="shared" si="59"/>
        <v>-13052.26999999999</v>
      </c>
      <c r="AG172" s="35">
        <f t="shared" si="46"/>
        <v>-3.1467682572480147</v>
      </c>
      <c r="AH172" s="7">
        <f t="shared" si="46"/>
        <v>3.551015024548422E-2</v>
      </c>
      <c r="AI172" s="7">
        <f t="shared" si="46"/>
        <v>-0.23614962432833589</v>
      </c>
      <c r="AJ172" s="7">
        <f t="shared" ref="AJ172:AL235" si="60">AD172/X172</f>
        <v>-0.17328303090774813</v>
      </c>
      <c r="AK172" s="36">
        <f t="shared" si="60"/>
        <v>-0.10555956561396834</v>
      </c>
      <c r="AL172" s="37">
        <f t="shared" si="60"/>
        <v>-0.11848514268622186</v>
      </c>
      <c r="AM172" s="2">
        <v>-332.47</v>
      </c>
      <c r="AN172" s="2">
        <v>3878.48</v>
      </c>
      <c r="AO172" s="2">
        <v>574.70000000000005</v>
      </c>
      <c r="AP172" s="2">
        <v>10346.52</v>
      </c>
      <c r="AQ172" s="29">
        <v>11038.5</v>
      </c>
      <c r="AR172" s="31">
        <f t="shared" si="55"/>
        <v>25505.73</v>
      </c>
      <c r="AS172" s="2">
        <v>154.87</v>
      </c>
      <c r="AT172" s="2">
        <v>3575.01</v>
      </c>
      <c r="AU172" s="2">
        <v>706.71</v>
      </c>
      <c r="AV172" s="2">
        <v>14722.07</v>
      </c>
      <c r="AW172" s="29">
        <v>13354.47</v>
      </c>
      <c r="AX172" s="31">
        <f t="shared" si="56"/>
        <v>32513.129999999997</v>
      </c>
      <c r="AY172" s="5">
        <f t="shared" si="47"/>
        <v>-487.34000000000003</v>
      </c>
      <c r="AZ172" s="5">
        <f t="shared" si="47"/>
        <v>303.4699999999998</v>
      </c>
      <c r="BA172" s="5">
        <f t="shared" si="47"/>
        <v>-132.01</v>
      </c>
      <c r="BB172" s="5">
        <f t="shared" ref="BB172:BD235" si="61">+AP172-AV172</f>
        <v>-4375.5499999999993</v>
      </c>
      <c r="BC172" s="33">
        <f t="shared" si="61"/>
        <v>-2315.9699999999993</v>
      </c>
      <c r="BD172" s="34">
        <f t="shared" si="61"/>
        <v>-7007.3999999999978</v>
      </c>
      <c r="BE172" s="7">
        <f t="shared" si="48"/>
        <v>-3.1467682572480147</v>
      </c>
      <c r="BF172" s="7">
        <f t="shared" si="48"/>
        <v>8.4886475842025549E-2</v>
      </c>
      <c r="BG172" s="7">
        <f t="shared" si="48"/>
        <v>-0.18679514935404903</v>
      </c>
      <c r="BH172" s="7">
        <f t="shared" ref="BH172:BJ235" si="62">BB172/AV172</f>
        <v>-0.29721024285307701</v>
      </c>
      <c r="BI172" s="36">
        <f t="shared" si="62"/>
        <v>-0.17342283145643364</v>
      </c>
      <c r="BJ172" s="37">
        <f t="shared" si="62"/>
        <v>-0.21552523549716679</v>
      </c>
      <c r="BK172" s="38">
        <f t="shared" si="49"/>
        <v>1</v>
      </c>
      <c r="BL172" s="38">
        <f t="shared" si="49"/>
        <v>0.21202708450185268</v>
      </c>
      <c r="BM172" s="38">
        <f t="shared" si="49"/>
        <v>0.43284076701763902</v>
      </c>
      <c r="BN172" s="38">
        <f t="shared" ref="BN172:BP235" si="63">IFERROR(AP172/K172,0)</f>
        <v>0.26339301170418372</v>
      </c>
      <c r="BO172" s="39">
        <f t="shared" si="63"/>
        <v>0.28643194565357005</v>
      </c>
      <c r="BP172" s="40">
        <f t="shared" si="63"/>
        <v>0.26265517889081025</v>
      </c>
      <c r="BQ172" s="38">
        <f t="shared" si="50"/>
        <v>1</v>
      </c>
      <c r="BR172" s="38">
        <f t="shared" si="50"/>
        <v>0.20237711780692882</v>
      </c>
      <c r="BS172" s="38">
        <f t="shared" si="50"/>
        <v>0.40657108996559699</v>
      </c>
      <c r="BT172" s="38">
        <f t="shared" ref="BT172:BV235" si="64">IFERROR(AV172/X172,0)</f>
        <v>0.30983871079760256</v>
      </c>
      <c r="BU172" s="39">
        <f t="shared" si="64"/>
        <v>0.30994845205298227</v>
      </c>
      <c r="BV172" s="40">
        <f t="shared" si="64"/>
        <v>0.29514581350414015</v>
      </c>
      <c r="BW172" s="38">
        <f t="shared" si="51"/>
        <v>0</v>
      </c>
      <c r="BX172" s="38">
        <f t="shared" si="51"/>
        <v>9.6499666949238505E-3</v>
      </c>
      <c r="BY172" s="38">
        <f t="shared" si="51"/>
        <v>2.6269677052042029E-2</v>
      </c>
      <c r="BZ172" s="38">
        <f t="shared" ref="BZ172:CB235" si="65">+BN172-BT172</f>
        <v>-4.6445699093418835E-2</v>
      </c>
      <c r="CA172" s="39">
        <f t="shared" si="65"/>
        <v>-2.3516506399412218E-2</v>
      </c>
      <c r="CB172" s="40">
        <f t="shared" si="65"/>
        <v>-3.2490634613329905E-2</v>
      </c>
      <c r="CC172" s="2">
        <f t="shared" si="52"/>
        <v>0</v>
      </c>
      <c r="CD172" s="2">
        <f t="shared" si="52"/>
        <v>96.499666949238502</v>
      </c>
      <c r="CE172" s="2">
        <f t="shared" si="52"/>
        <v>262.69677052042027</v>
      </c>
      <c r="CF172" s="2">
        <f t="shared" ref="CF172:CH235" si="66">BZ172*10000</f>
        <v>-464.45699093418835</v>
      </c>
      <c r="CG172" s="29">
        <f t="shared" si="66"/>
        <v>-235.16506399412219</v>
      </c>
      <c r="CH172" s="31">
        <f t="shared" si="66"/>
        <v>-324.90634613329905</v>
      </c>
    </row>
    <row r="173" spans="1:86" x14ac:dyDescent="0.2">
      <c r="A173" t="s">
        <v>46</v>
      </c>
      <c r="B173" t="s">
        <v>46</v>
      </c>
      <c r="C173" t="s">
        <v>85</v>
      </c>
      <c r="D173" t="s">
        <v>85</v>
      </c>
      <c r="E173" t="s">
        <v>81</v>
      </c>
      <c r="F173" s="27">
        <f t="shared" si="57"/>
        <v>46178</v>
      </c>
      <c r="G173" s="60" t="s">
        <v>40</v>
      </c>
      <c r="H173" s="28">
        <v>26.92</v>
      </c>
      <c r="I173" s="2">
        <v>30371.94</v>
      </c>
      <c r="J173" s="2">
        <v>2713.04</v>
      </c>
      <c r="K173" s="2">
        <v>60345.15</v>
      </c>
      <c r="L173" s="29">
        <v>42826.96</v>
      </c>
      <c r="M173" s="30">
        <f t="shared" si="53"/>
        <v>136284.00999999998</v>
      </c>
      <c r="N173" t="s">
        <v>49</v>
      </c>
      <c r="O173" t="s">
        <v>49</v>
      </c>
      <c r="P173" t="s">
        <v>85</v>
      </c>
      <c r="Q173" t="s">
        <v>85</v>
      </c>
      <c r="R173" t="s">
        <v>81</v>
      </c>
      <c r="S173" s="27">
        <f t="shared" si="58"/>
        <v>45814</v>
      </c>
      <c r="T173" s="60" t="s">
        <v>40</v>
      </c>
      <c r="U173" s="28">
        <v>84.92</v>
      </c>
      <c r="V173" s="2">
        <v>24675.31</v>
      </c>
      <c r="W173" s="2">
        <v>2459.96</v>
      </c>
      <c r="X173" s="2">
        <v>53142.16</v>
      </c>
      <c r="Y173" s="29">
        <v>41284.46</v>
      </c>
      <c r="Z173" s="31">
        <f t="shared" si="54"/>
        <v>121646.81</v>
      </c>
      <c r="AA173" s="32">
        <f t="shared" ref="AA173:AF236" si="67">+H173-U173</f>
        <v>-58</v>
      </c>
      <c r="AB173" s="5">
        <f t="shared" si="67"/>
        <v>5696.6299999999974</v>
      </c>
      <c r="AC173" s="5">
        <f t="shared" si="67"/>
        <v>253.07999999999993</v>
      </c>
      <c r="AD173" s="5">
        <f t="shared" si="59"/>
        <v>7202.989999999998</v>
      </c>
      <c r="AE173" s="33">
        <f t="shared" si="59"/>
        <v>1542.5</v>
      </c>
      <c r="AF173" s="34">
        <f t="shared" si="59"/>
        <v>14637.199999999983</v>
      </c>
      <c r="AG173" s="35">
        <f t="shared" ref="AG173:AL236" si="68">AA173/U173</f>
        <v>-0.6829957607159679</v>
      </c>
      <c r="AH173" s="7">
        <f t="shared" si="68"/>
        <v>0.23086356361885613</v>
      </c>
      <c r="AI173" s="7">
        <f t="shared" si="68"/>
        <v>0.10287972162148976</v>
      </c>
      <c r="AJ173" s="7">
        <f t="shared" si="60"/>
        <v>0.13554191248530353</v>
      </c>
      <c r="AK173" s="36">
        <f t="shared" si="60"/>
        <v>3.7362726798412772E-2</v>
      </c>
      <c r="AL173" s="37">
        <f t="shared" si="60"/>
        <v>0.12032539118781646</v>
      </c>
      <c r="AM173" s="2">
        <v>26.92</v>
      </c>
      <c r="AN173" s="2">
        <v>6321.48</v>
      </c>
      <c r="AO173" s="2">
        <v>1222.8499999999999</v>
      </c>
      <c r="AP173" s="2">
        <v>15759.83</v>
      </c>
      <c r="AQ173" s="29">
        <v>12067.02</v>
      </c>
      <c r="AR173" s="31">
        <f t="shared" si="55"/>
        <v>35398.100000000006</v>
      </c>
      <c r="AS173" s="2">
        <v>144.94</v>
      </c>
      <c r="AT173" s="2">
        <v>5033.54</v>
      </c>
      <c r="AU173" s="2">
        <v>1120.81</v>
      </c>
      <c r="AV173" s="2">
        <v>16392.63</v>
      </c>
      <c r="AW173" s="29">
        <v>12844.3</v>
      </c>
      <c r="AX173" s="31">
        <f t="shared" si="56"/>
        <v>35536.22</v>
      </c>
      <c r="AY173" s="5">
        <f t="shared" ref="AY173:BD236" si="69">+AM173-AS173</f>
        <v>-118.02</v>
      </c>
      <c r="AZ173" s="5">
        <f t="shared" si="69"/>
        <v>1287.9399999999996</v>
      </c>
      <c r="BA173" s="5">
        <f t="shared" si="69"/>
        <v>102.03999999999996</v>
      </c>
      <c r="BB173" s="5">
        <f t="shared" si="61"/>
        <v>-632.80000000000109</v>
      </c>
      <c r="BC173" s="33">
        <f t="shared" si="61"/>
        <v>-777.27999999999884</v>
      </c>
      <c r="BD173" s="34">
        <f t="shared" si="61"/>
        <v>-138.11999999999534</v>
      </c>
      <c r="BE173" s="7">
        <f t="shared" ref="BE173:BJ236" si="70">AY173/AS173</f>
        <v>-0.81426797295432596</v>
      </c>
      <c r="BF173" s="7">
        <f t="shared" si="70"/>
        <v>0.25587161321853003</v>
      </c>
      <c r="BG173" s="7">
        <f t="shared" si="70"/>
        <v>9.1041300488039878E-2</v>
      </c>
      <c r="BH173" s="7">
        <f t="shared" si="62"/>
        <v>-3.8602713536510069E-2</v>
      </c>
      <c r="BI173" s="36">
        <f t="shared" si="62"/>
        <v>-6.0515559431031575E-2</v>
      </c>
      <c r="BJ173" s="37">
        <f t="shared" si="62"/>
        <v>-3.8867386570658143E-3</v>
      </c>
      <c r="BK173" s="38">
        <f t="shared" ref="BK173:BP236" si="71">IFERROR(AM173/H173,0)</f>
        <v>1</v>
      </c>
      <c r="BL173" s="38">
        <f t="shared" si="71"/>
        <v>0.20813553562926831</v>
      </c>
      <c r="BM173" s="38">
        <f t="shared" si="71"/>
        <v>0.45073054580839206</v>
      </c>
      <c r="BN173" s="38">
        <f t="shared" si="63"/>
        <v>0.26116150179426184</v>
      </c>
      <c r="BO173" s="39">
        <f t="shared" si="63"/>
        <v>0.28176223575056464</v>
      </c>
      <c r="BP173" s="40">
        <f t="shared" si="63"/>
        <v>0.25973773445615528</v>
      </c>
      <c r="BQ173" s="38">
        <f t="shared" ref="BQ173:BV236" si="72">IFERROR(AS173/U173,0)</f>
        <v>1.7067828544512482</v>
      </c>
      <c r="BR173" s="38">
        <f t="shared" si="72"/>
        <v>0.20399095289988251</v>
      </c>
      <c r="BS173" s="38">
        <f t="shared" si="72"/>
        <v>0.45562122961348961</v>
      </c>
      <c r="BT173" s="38">
        <f t="shared" si="64"/>
        <v>0.30846751430502639</v>
      </c>
      <c r="BU173" s="39">
        <f t="shared" si="64"/>
        <v>0.31111706438693881</v>
      </c>
      <c r="BV173" s="40">
        <f t="shared" si="64"/>
        <v>0.29212619714401061</v>
      </c>
      <c r="BW173" s="38">
        <f t="shared" ref="BW173:CB236" si="73">+BK173-BQ173</f>
        <v>-0.70678285445124822</v>
      </c>
      <c r="BX173" s="38">
        <f t="shared" si="73"/>
        <v>4.1445827293858095E-3</v>
      </c>
      <c r="BY173" s="38">
        <f t="shared" si="73"/>
        <v>-4.890683805097551E-3</v>
      </c>
      <c r="BZ173" s="38">
        <f t="shared" si="65"/>
        <v>-4.730601251076455E-2</v>
      </c>
      <c r="CA173" s="39">
        <f t="shared" si="65"/>
        <v>-2.9354828636374175E-2</v>
      </c>
      <c r="CB173" s="40">
        <f t="shared" si="65"/>
        <v>-3.2388462687855335E-2</v>
      </c>
      <c r="CC173" s="2">
        <f t="shared" ref="CC173:CH236" si="74">BW173*10000</f>
        <v>-7067.828544512482</v>
      </c>
      <c r="CD173" s="2">
        <f t="shared" si="74"/>
        <v>41.445827293858095</v>
      </c>
      <c r="CE173" s="2">
        <f t="shared" si="74"/>
        <v>-48.906838050975509</v>
      </c>
      <c r="CF173" s="2">
        <f t="shared" si="66"/>
        <v>-473.06012510764549</v>
      </c>
      <c r="CG173" s="29">
        <f t="shared" si="66"/>
        <v>-293.54828636374174</v>
      </c>
      <c r="CH173" s="31">
        <f t="shared" si="66"/>
        <v>-323.88462687855338</v>
      </c>
    </row>
    <row r="174" spans="1:86" ht="13.5" thickBot="1" x14ac:dyDescent="0.25">
      <c r="A174" t="s">
        <v>46</v>
      </c>
      <c r="B174" t="s">
        <v>46</v>
      </c>
      <c r="C174" t="s">
        <v>85</v>
      </c>
      <c r="D174" t="s">
        <v>85</v>
      </c>
      <c r="E174" t="s">
        <v>81</v>
      </c>
      <c r="F174" s="41">
        <f t="shared" si="57"/>
        <v>46179</v>
      </c>
      <c r="G174" s="61" t="s">
        <v>41</v>
      </c>
      <c r="H174" s="43">
        <v>-20.010000000000002</v>
      </c>
      <c r="I174" s="44">
        <v>25962.18</v>
      </c>
      <c r="J174" s="44">
        <v>4625.0600000000004</v>
      </c>
      <c r="K174" s="44">
        <v>48461.81</v>
      </c>
      <c r="L174" s="45">
        <v>31630.3</v>
      </c>
      <c r="M174" s="46">
        <f t="shared" si="53"/>
        <v>110659.34000000001</v>
      </c>
      <c r="N174" t="s">
        <v>49</v>
      </c>
      <c r="O174" t="s">
        <v>49</v>
      </c>
      <c r="P174" t="s">
        <v>85</v>
      </c>
      <c r="Q174" t="s">
        <v>85</v>
      </c>
      <c r="R174" t="s">
        <v>81</v>
      </c>
      <c r="S174" s="41">
        <f t="shared" si="58"/>
        <v>45815</v>
      </c>
      <c r="T174" s="61" t="s">
        <v>41</v>
      </c>
      <c r="U174" s="43">
        <v>117.94</v>
      </c>
      <c r="V174" s="44">
        <v>22591.279999999999</v>
      </c>
      <c r="W174" s="44">
        <v>2655.86</v>
      </c>
      <c r="X174" s="44">
        <v>48745.65</v>
      </c>
      <c r="Y174" s="45">
        <v>40245.14</v>
      </c>
      <c r="Z174" s="47">
        <f t="shared" si="54"/>
        <v>114355.87</v>
      </c>
      <c r="AA174" s="48">
        <f t="shared" si="67"/>
        <v>-137.94999999999999</v>
      </c>
      <c r="AB174" s="49">
        <f t="shared" si="67"/>
        <v>3370.9000000000015</v>
      </c>
      <c r="AC174" s="49">
        <f t="shared" si="67"/>
        <v>1969.2000000000003</v>
      </c>
      <c r="AD174" s="49">
        <f t="shared" si="59"/>
        <v>-283.84000000000378</v>
      </c>
      <c r="AE174" s="50">
        <f t="shared" si="59"/>
        <v>-8614.84</v>
      </c>
      <c r="AF174" s="51">
        <f t="shared" si="59"/>
        <v>-3696.5299999999843</v>
      </c>
      <c r="AG174" s="52">
        <f t="shared" si="68"/>
        <v>-1.1696625402747158</v>
      </c>
      <c r="AH174" s="53">
        <f t="shared" si="68"/>
        <v>0.14921243948992716</v>
      </c>
      <c r="AI174" s="53">
        <f t="shared" si="68"/>
        <v>0.74145474535555345</v>
      </c>
      <c r="AJ174" s="53">
        <f t="shared" si="60"/>
        <v>-5.8228785542915884E-3</v>
      </c>
      <c r="AK174" s="54">
        <f t="shared" si="60"/>
        <v>-0.21405913856927819</v>
      </c>
      <c r="AL174" s="55">
        <f t="shared" si="60"/>
        <v>-3.2324794520823326E-2</v>
      </c>
      <c r="AM174" s="44">
        <v>-20.010000000000002</v>
      </c>
      <c r="AN174" s="44">
        <v>5594.12</v>
      </c>
      <c r="AO174" s="44">
        <v>2379.04</v>
      </c>
      <c r="AP174" s="44">
        <v>13175.48</v>
      </c>
      <c r="AQ174" s="45">
        <v>9036.81</v>
      </c>
      <c r="AR174" s="47">
        <f t="shared" si="55"/>
        <v>30165.439999999995</v>
      </c>
      <c r="AS174" s="44">
        <v>117.94</v>
      </c>
      <c r="AT174" s="44">
        <v>4915.8900000000003</v>
      </c>
      <c r="AU174" s="44">
        <v>1309.05</v>
      </c>
      <c r="AV174" s="44">
        <v>15278.87</v>
      </c>
      <c r="AW174" s="45">
        <v>12306.47</v>
      </c>
      <c r="AX174" s="47">
        <f t="shared" si="56"/>
        <v>33928.22</v>
      </c>
      <c r="AY174" s="49">
        <f t="shared" si="69"/>
        <v>-137.94999999999999</v>
      </c>
      <c r="AZ174" s="49">
        <f t="shared" si="69"/>
        <v>678.22999999999956</v>
      </c>
      <c r="BA174" s="49">
        <f t="shared" si="69"/>
        <v>1069.99</v>
      </c>
      <c r="BB174" s="49">
        <f t="shared" si="61"/>
        <v>-2103.3900000000012</v>
      </c>
      <c r="BC174" s="50">
        <f t="shared" si="61"/>
        <v>-3269.66</v>
      </c>
      <c r="BD174" s="51">
        <f t="shared" si="61"/>
        <v>-3762.7800000000061</v>
      </c>
      <c r="BE174" s="53">
        <f t="shared" si="70"/>
        <v>-1.1696625402747158</v>
      </c>
      <c r="BF174" s="53">
        <f t="shared" si="70"/>
        <v>0.13796687883577533</v>
      </c>
      <c r="BG174" s="53">
        <f t="shared" si="70"/>
        <v>0.81737901531645085</v>
      </c>
      <c r="BH174" s="53">
        <f t="shared" si="62"/>
        <v>-0.13766659445364748</v>
      </c>
      <c r="BI174" s="54">
        <f t="shared" si="62"/>
        <v>-0.26568626096679226</v>
      </c>
      <c r="BJ174" s="55">
        <f t="shared" si="62"/>
        <v>-0.11090413820707382</v>
      </c>
      <c r="BK174" s="56">
        <f t="shared" si="71"/>
        <v>1</v>
      </c>
      <c r="BL174" s="56">
        <f t="shared" si="71"/>
        <v>0.21547189026499314</v>
      </c>
      <c r="BM174" s="56">
        <f t="shared" si="71"/>
        <v>0.51438035398459692</v>
      </c>
      <c r="BN174" s="56">
        <f t="shared" si="63"/>
        <v>0.27187346077251345</v>
      </c>
      <c r="BO174" s="57">
        <f t="shared" si="63"/>
        <v>0.28570105247183869</v>
      </c>
      <c r="BP174" s="58">
        <f t="shared" si="63"/>
        <v>0.27259732436502865</v>
      </c>
      <c r="BQ174" s="56">
        <f t="shared" si="72"/>
        <v>1</v>
      </c>
      <c r="BR174" s="56">
        <f t="shared" si="72"/>
        <v>0.2176012160444207</v>
      </c>
      <c r="BS174" s="56">
        <f t="shared" si="72"/>
        <v>0.49289119155377165</v>
      </c>
      <c r="BT174" s="56">
        <f t="shared" si="64"/>
        <v>0.31344068650228279</v>
      </c>
      <c r="BU174" s="57">
        <f t="shared" si="64"/>
        <v>0.30578772989732422</v>
      </c>
      <c r="BV174" s="58">
        <f t="shared" si="64"/>
        <v>0.29668979825871644</v>
      </c>
      <c r="BW174" s="56">
        <f t="shared" si="73"/>
        <v>0</v>
      </c>
      <c r="BX174" s="56">
        <f t="shared" si="73"/>
        <v>-2.1293257794275655E-3</v>
      </c>
      <c r="BY174" s="56">
        <f t="shared" si="73"/>
        <v>2.148916243082527E-2</v>
      </c>
      <c r="BZ174" s="56">
        <f t="shared" si="65"/>
        <v>-4.1567225729769341E-2</v>
      </c>
      <c r="CA174" s="57">
        <f t="shared" si="65"/>
        <v>-2.0086677425485533E-2</v>
      </c>
      <c r="CB174" s="58">
        <f t="shared" si="65"/>
        <v>-2.4092473893687794E-2</v>
      </c>
      <c r="CC174" s="44">
        <f t="shared" si="74"/>
        <v>0</v>
      </c>
      <c r="CD174" s="44">
        <f t="shared" si="74"/>
        <v>-21.293257794275654</v>
      </c>
      <c r="CE174" s="44">
        <f t="shared" si="74"/>
        <v>214.89162430825272</v>
      </c>
      <c r="CF174" s="44">
        <f t="shared" si="66"/>
        <v>-415.67225729769342</v>
      </c>
      <c r="CG174" s="45">
        <f t="shared" si="66"/>
        <v>-200.86677425485533</v>
      </c>
      <c r="CH174" s="47">
        <f t="shared" si="66"/>
        <v>-240.92473893687793</v>
      </c>
    </row>
    <row r="175" spans="1:86" x14ac:dyDescent="0.2">
      <c r="A175" t="s">
        <v>46</v>
      </c>
      <c r="B175" t="s">
        <v>46</v>
      </c>
      <c r="C175" t="s">
        <v>85</v>
      </c>
      <c r="D175" t="s">
        <v>85</v>
      </c>
      <c r="E175" t="s">
        <v>82</v>
      </c>
      <c r="F175" s="27">
        <f t="shared" si="57"/>
        <v>46180</v>
      </c>
      <c r="G175" s="60" t="s">
        <v>35</v>
      </c>
      <c r="H175" s="28">
        <v>5.94</v>
      </c>
      <c r="I175" s="2">
        <v>10614.46</v>
      </c>
      <c r="J175" s="2">
        <v>-98.82</v>
      </c>
      <c r="K175" s="2">
        <v>29832.01</v>
      </c>
      <c r="L175" s="29">
        <v>22473.45</v>
      </c>
      <c r="M175" s="30">
        <f t="shared" si="53"/>
        <v>62827.039999999994</v>
      </c>
      <c r="N175" t="s">
        <v>49</v>
      </c>
      <c r="O175" t="s">
        <v>49</v>
      </c>
      <c r="P175" t="s">
        <v>85</v>
      </c>
      <c r="Q175" t="s">
        <v>85</v>
      </c>
      <c r="R175" t="s">
        <v>82</v>
      </c>
      <c r="S175" s="27">
        <f t="shared" si="58"/>
        <v>45816</v>
      </c>
      <c r="T175" s="60" t="s">
        <v>35</v>
      </c>
      <c r="U175" s="28">
        <v>144.91999999999999</v>
      </c>
      <c r="V175" s="2">
        <v>9403.86</v>
      </c>
      <c r="W175" s="2">
        <v>489.27</v>
      </c>
      <c r="X175" s="2">
        <v>28073.5</v>
      </c>
      <c r="Y175" s="29">
        <v>24893.84</v>
      </c>
      <c r="Z175" s="31">
        <f t="shared" si="54"/>
        <v>63005.39</v>
      </c>
      <c r="AA175" s="32">
        <f t="shared" si="67"/>
        <v>-138.97999999999999</v>
      </c>
      <c r="AB175" s="5">
        <f t="shared" si="67"/>
        <v>1210.5999999999985</v>
      </c>
      <c r="AC175" s="5">
        <f t="shared" si="67"/>
        <v>-588.08999999999992</v>
      </c>
      <c r="AD175" s="5">
        <f t="shared" si="59"/>
        <v>1758.5099999999984</v>
      </c>
      <c r="AE175" s="33">
        <f t="shared" si="59"/>
        <v>-2420.3899999999994</v>
      </c>
      <c r="AF175" s="34">
        <f t="shared" si="59"/>
        <v>-178.35000000000582</v>
      </c>
      <c r="AG175" s="35">
        <f t="shared" si="68"/>
        <v>-0.95901186861716814</v>
      </c>
      <c r="AH175" s="7">
        <f t="shared" si="68"/>
        <v>0.12873437077965841</v>
      </c>
      <c r="AI175" s="7">
        <f t="shared" si="68"/>
        <v>-1.2019743699797656</v>
      </c>
      <c r="AJ175" s="7">
        <f t="shared" si="60"/>
        <v>6.2639499884232411E-2</v>
      </c>
      <c r="AK175" s="36">
        <f t="shared" si="60"/>
        <v>-9.7228470979165912E-2</v>
      </c>
      <c r="AL175" s="37">
        <f t="shared" si="60"/>
        <v>-2.8307101979688693E-3</v>
      </c>
      <c r="AM175" s="2">
        <v>5.94</v>
      </c>
      <c r="AN175" s="2">
        <v>2177.9699999999998</v>
      </c>
      <c r="AO175" s="2">
        <v>-244.99</v>
      </c>
      <c r="AP175" s="2">
        <v>8085.88</v>
      </c>
      <c r="AQ175" s="29">
        <v>6055.92</v>
      </c>
      <c r="AR175" s="31">
        <f t="shared" si="55"/>
        <v>16080.72</v>
      </c>
      <c r="AS175" s="2">
        <v>144.91999999999999</v>
      </c>
      <c r="AT175" s="2">
        <v>1767.04</v>
      </c>
      <c r="AU175" s="2">
        <v>223.54</v>
      </c>
      <c r="AV175" s="2">
        <v>8385.01</v>
      </c>
      <c r="AW175" s="29">
        <v>7517.07</v>
      </c>
      <c r="AX175" s="31">
        <f t="shared" si="56"/>
        <v>18037.580000000002</v>
      </c>
      <c r="AY175" s="5">
        <f t="shared" si="69"/>
        <v>-138.97999999999999</v>
      </c>
      <c r="AZ175" s="5">
        <f t="shared" si="69"/>
        <v>410.92999999999984</v>
      </c>
      <c r="BA175" s="5">
        <f t="shared" si="69"/>
        <v>-468.53</v>
      </c>
      <c r="BB175" s="5">
        <f t="shared" si="61"/>
        <v>-299.13000000000011</v>
      </c>
      <c r="BC175" s="33">
        <f t="shared" si="61"/>
        <v>-1461.1499999999996</v>
      </c>
      <c r="BD175" s="34">
        <f t="shared" si="61"/>
        <v>-1956.8600000000024</v>
      </c>
      <c r="BE175" s="7">
        <f t="shared" si="70"/>
        <v>-0.95901186861716814</v>
      </c>
      <c r="BF175" s="7">
        <f t="shared" si="70"/>
        <v>0.23255274357116978</v>
      </c>
      <c r="BG175" s="7">
        <f t="shared" si="70"/>
        <v>-2.0959559810324775</v>
      </c>
      <c r="BH175" s="7">
        <f t="shared" si="62"/>
        <v>-3.5674376059181813E-2</v>
      </c>
      <c r="BI175" s="36">
        <f t="shared" si="62"/>
        <v>-0.19437759659016074</v>
      </c>
      <c r="BJ175" s="37">
        <f t="shared" si="62"/>
        <v>-0.10848794572220898</v>
      </c>
      <c r="BK175" s="38">
        <f t="shared" si="71"/>
        <v>1</v>
      </c>
      <c r="BL175" s="38">
        <f t="shared" si="71"/>
        <v>0.20518895921224442</v>
      </c>
      <c r="BM175" s="38">
        <f t="shared" si="71"/>
        <v>2.4791540174053837</v>
      </c>
      <c r="BN175" s="38">
        <f t="shared" si="63"/>
        <v>0.2710471067822785</v>
      </c>
      <c r="BO175" s="39">
        <f t="shared" si="63"/>
        <v>0.26946997456999261</v>
      </c>
      <c r="BP175" s="40">
        <f t="shared" si="63"/>
        <v>0.2559522142058579</v>
      </c>
      <c r="BQ175" s="38">
        <f t="shared" si="72"/>
        <v>1</v>
      </c>
      <c r="BR175" s="38">
        <f t="shared" si="72"/>
        <v>0.18790581739838746</v>
      </c>
      <c r="BS175" s="38">
        <f t="shared" si="72"/>
        <v>0.45688474666339651</v>
      </c>
      <c r="BT175" s="38">
        <f t="shared" si="64"/>
        <v>0.29868060626569543</v>
      </c>
      <c r="BU175" s="39">
        <f t="shared" si="64"/>
        <v>0.30196506444967908</v>
      </c>
      <c r="BV175" s="40">
        <f t="shared" si="64"/>
        <v>0.28628630026732638</v>
      </c>
      <c r="BW175" s="38">
        <f t="shared" si="73"/>
        <v>0</v>
      </c>
      <c r="BX175" s="38">
        <f t="shared" si="73"/>
        <v>1.7283141813856956E-2</v>
      </c>
      <c r="BY175" s="38">
        <f t="shared" si="73"/>
        <v>2.0222692707419871</v>
      </c>
      <c r="BZ175" s="38">
        <f t="shared" si="65"/>
        <v>-2.7633499483416923E-2</v>
      </c>
      <c r="CA175" s="39">
        <f t="shared" si="65"/>
        <v>-3.2495089879686467E-2</v>
      </c>
      <c r="CB175" s="40">
        <f t="shared" si="65"/>
        <v>-3.0334086061468479E-2</v>
      </c>
      <c r="CC175" s="2">
        <f t="shared" si="74"/>
        <v>0</v>
      </c>
      <c r="CD175" s="2">
        <f t="shared" si="74"/>
        <v>172.83141813856955</v>
      </c>
      <c r="CE175" s="2">
        <f t="shared" si="74"/>
        <v>20222.692707419872</v>
      </c>
      <c r="CF175" s="2">
        <f t="shared" si="66"/>
        <v>-276.33499483416921</v>
      </c>
      <c r="CG175" s="29">
        <f t="shared" si="66"/>
        <v>-324.95089879686469</v>
      </c>
      <c r="CH175" s="31">
        <f t="shared" si="66"/>
        <v>-303.3408606146848</v>
      </c>
    </row>
    <row r="176" spans="1:86" x14ac:dyDescent="0.2">
      <c r="A176" t="s">
        <v>46</v>
      </c>
      <c r="B176" t="s">
        <v>46</v>
      </c>
      <c r="C176" t="s">
        <v>85</v>
      </c>
      <c r="D176" t="s">
        <v>85</v>
      </c>
      <c r="E176" t="s">
        <v>82</v>
      </c>
      <c r="F176" s="27">
        <f t="shared" si="57"/>
        <v>46181</v>
      </c>
      <c r="G176" s="60" t="s">
        <v>36</v>
      </c>
      <c r="H176" s="28">
        <v>86.93</v>
      </c>
      <c r="I176" s="2">
        <v>10382.16</v>
      </c>
      <c r="J176" s="2">
        <v>-12.25</v>
      </c>
      <c r="K176" s="2">
        <v>28390.17</v>
      </c>
      <c r="L176" s="29">
        <v>22970.44</v>
      </c>
      <c r="M176" s="30">
        <f t="shared" si="53"/>
        <v>61817.45</v>
      </c>
      <c r="N176" t="s">
        <v>49</v>
      </c>
      <c r="O176" t="s">
        <v>49</v>
      </c>
      <c r="P176" t="s">
        <v>85</v>
      </c>
      <c r="Q176" t="s">
        <v>85</v>
      </c>
      <c r="R176" t="s">
        <v>82</v>
      </c>
      <c r="S176" s="27">
        <f t="shared" si="58"/>
        <v>45817</v>
      </c>
      <c r="T176" s="60" t="s">
        <v>36</v>
      </c>
      <c r="U176" s="28">
        <v>69.95</v>
      </c>
      <c r="V176" s="2">
        <v>12889.48</v>
      </c>
      <c r="W176" s="2">
        <v>-540.30999999999995</v>
      </c>
      <c r="X176" s="2">
        <v>28833.24</v>
      </c>
      <c r="Y176" s="29">
        <v>32755.39</v>
      </c>
      <c r="Z176" s="31">
        <f t="shared" si="54"/>
        <v>74007.75</v>
      </c>
      <c r="AA176" s="32">
        <f t="shared" si="67"/>
        <v>16.980000000000004</v>
      </c>
      <c r="AB176" s="5">
        <f t="shared" si="67"/>
        <v>-2507.3199999999997</v>
      </c>
      <c r="AC176" s="5">
        <f t="shared" si="67"/>
        <v>528.05999999999995</v>
      </c>
      <c r="AD176" s="5">
        <f t="shared" si="59"/>
        <v>-443.07000000000335</v>
      </c>
      <c r="AE176" s="33">
        <f t="shared" si="59"/>
        <v>-9784.9500000000007</v>
      </c>
      <c r="AF176" s="34">
        <f t="shared" si="59"/>
        <v>-12190.300000000003</v>
      </c>
      <c r="AG176" s="35">
        <f t="shared" si="68"/>
        <v>0.24274481772694786</v>
      </c>
      <c r="AH176" s="7">
        <f t="shared" si="68"/>
        <v>-0.19452452697859027</v>
      </c>
      <c r="AI176" s="7">
        <f t="shared" si="68"/>
        <v>-0.97732783031963133</v>
      </c>
      <c r="AJ176" s="7">
        <f t="shared" si="60"/>
        <v>-1.5366639337098547E-2</v>
      </c>
      <c r="AK176" s="36">
        <f t="shared" si="60"/>
        <v>-0.29872793454756608</v>
      </c>
      <c r="AL176" s="37">
        <f t="shared" si="60"/>
        <v>-0.16471653306579381</v>
      </c>
      <c r="AM176" s="2">
        <v>86.93</v>
      </c>
      <c r="AN176" s="2">
        <v>2036.15</v>
      </c>
      <c r="AO176" s="2">
        <v>-113.46</v>
      </c>
      <c r="AP176" s="2">
        <v>7437.54</v>
      </c>
      <c r="AQ176" s="29">
        <v>6326.54</v>
      </c>
      <c r="AR176" s="31">
        <f t="shared" si="55"/>
        <v>15773.7</v>
      </c>
      <c r="AS176" s="2">
        <v>69.95</v>
      </c>
      <c r="AT176" s="2">
        <v>2598.11</v>
      </c>
      <c r="AU176" s="2">
        <v>-306.57</v>
      </c>
      <c r="AV176" s="2">
        <v>8739.14</v>
      </c>
      <c r="AW176" s="29">
        <v>10071.98</v>
      </c>
      <c r="AX176" s="31">
        <f t="shared" si="56"/>
        <v>21172.61</v>
      </c>
      <c r="AY176" s="5">
        <f t="shared" si="69"/>
        <v>16.980000000000004</v>
      </c>
      <c r="AZ176" s="5">
        <f t="shared" si="69"/>
        <v>-561.96</v>
      </c>
      <c r="BA176" s="5">
        <f t="shared" si="69"/>
        <v>193.11</v>
      </c>
      <c r="BB176" s="5">
        <f t="shared" si="61"/>
        <v>-1301.5999999999995</v>
      </c>
      <c r="BC176" s="33">
        <f t="shared" si="61"/>
        <v>-3745.4399999999996</v>
      </c>
      <c r="BD176" s="34">
        <f t="shared" si="61"/>
        <v>-5398.91</v>
      </c>
      <c r="BE176" s="7">
        <f t="shared" si="70"/>
        <v>0.24274481772694786</v>
      </c>
      <c r="BF176" s="7">
        <f t="shared" si="70"/>
        <v>-0.21629569186831968</v>
      </c>
      <c r="BG176" s="7">
        <f t="shared" si="70"/>
        <v>-0.62990507877483126</v>
      </c>
      <c r="BH176" s="7">
        <f t="shared" si="62"/>
        <v>-0.14893914046462234</v>
      </c>
      <c r="BI176" s="36">
        <f t="shared" si="62"/>
        <v>-0.37186729918049877</v>
      </c>
      <c r="BJ176" s="37">
        <f t="shared" si="62"/>
        <v>-0.25499501478561215</v>
      </c>
      <c r="BK176" s="38">
        <f t="shared" si="71"/>
        <v>1</v>
      </c>
      <c r="BL176" s="38">
        <f t="shared" si="71"/>
        <v>0.19612007520593019</v>
      </c>
      <c r="BM176" s="38">
        <f t="shared" si="71"/>
        <v>9.2620408163265306</v>
      </c>
      <c r="BN176" s="38">
        <f t="shared" si="63"/>
        <v>0.2619758881331109</v>
      </c>
      <c r="BO176" s="39">
        <f t="shared" si="63"/>
        <v>0.27542093229385245</v>
      </c>
      <c r="BP176" s="40">
        <f t="shared" si="63"/>
        <v>0.25516581483060208</v>
      </c>
      <c r="BQ176" s="38">
        <f t="shared" si="72"/>
        <v>1</v>
      </c>
      <c r="BR176" s="38">
        <f t="shared" si="72"/>
        <v>0.20156825566275755</v>
      </c>
      <c r="BS176" s="38">
        <f t="shared" si="72"/>
        <v>0.56739649460494901</v>
      </c>
      <c r="BT176" s="38">
        <f t="shared" si="64"/>
        <v>0.30309254180244743</v>
      </c>
      <c r="BU176" s="39">
        <f t="shared" si="64"/>
        <v>0.3074907671683958</v>
      </c>
      <c r="BV176" s="40">
        <f t="shared" si="64"/>
        <v>0.28608638960108906</v>
      </c>
      <c r="BW176" s="38">
        <f t="shared" si="73"/>
        <v>0</v>
      </c>
      <c r="BX176" s="38">
        <f t="shared" si="73"/>
        <v>-5.4481804568273506E-3</v>
      </c>
      <c r="BY176" s="38">
        <f t="shared" si="73"/>
        <v>8.6946443217215812</v>
      </c>
      <c r="BZ176" s="38">
        <f t="shared" si="65"/>
        <v>-4.1116653669336534E-2</v>
      </c>
      <c r="CA176" s="39">
        <f t="shared" si="65"/>
        <v>-3.2069834874543346E-2</v>
      </c>
      <c r="CB176" s="40">
        <f t="shared" si="65"/>
        <v>-3.0920574770486986E-2</v>
      </c>
      <c r="CC176" s="2">
        <f t="shared" si="74"/>
        <v>0</v>
      </c>
      <c r="CD176" s="2">
        <f t="shared" si="74"/>
        <v>-54.481804568273503</v>
      </c>
      <c r="CE176" s="2">
        <f t="shared" si="74"/>
        <v>86946.443217215812</v>
      </c>
      <c r="CF176" s="2">
        <f t="shared" si="66"/>
        <v>-411.16653669336534</v>
      </c>
      <c r="CG176" s="29">
        <f t="shared" si="66"/>
        <v>-320.69834874543346</v>
      </c>
      <c r="CH176" s="31">
        <f t="shared" si="66"/>
        <v>-309.20574770486985</v>
      </c>
    </row>
    <row r="177" spans="1:86" x14ac:dyDescent="0.2">
      <c r="A177" t="s">
        <v>46</v>
      </c>
      <c r="B177" t="s">
        <v>46</v>
      </c>
      <c r="C177" t="s">
        <v>85</v>
      </c>
      <c r="D177" t="s">
        <v>85</v>
      </c>
      <c r="E177" t="s">
        <v>82</v>
      </c>
      <c r="F177" s="27">
        <f t="shared" si="57"/>
        <v>46182</v>
      </c>
      <c r="G177" s="60" t="s">
        <v>37</v>
      </c>
      <c r="H177" s="28">
        <v>24.95</v>
      </c>
      <c r="I177" s="2">
        <v>13000.95</v>
      </c>
      <c r="J177" s="2">
        <v>699.65</v>
      </c>
      <c r="K177" s="2">
        <v>29821.62</v>
      </c>
      <c r="L177" s="29">
        <v>25875</v>
      </c>
      <c r="M177" s="30">
        <f t="shared" si="53"/>
        <v>69422.17</v>
      </c>
      <c r="N177" t="s">
        <v>49</v>
      </c>
      <c r="O177" t="s">
        <v>49</v>
      </c>
      <c r="P177" t="s">
        <v>85</v>
      </c>
      <c r="Q177" t="s">
        <v>85</v>
      </c>
      <c r="R177" t="s">
        <v>82</v>
      </c>
      <c r="S177" s="27">
        <f t="shared" si="58"/>
        <v>45818</v>
      </c>
      <c r="T177" s="60" t="s">
        <v>37</v>
      </c>
      <c r="U177" s="28">
        <v>69.38</v>
      </c>
      <c r="V177" s="2">
        <v>11869.15</v>
      </c>
      <c r="W177" s="2">
        <v>9.2200000000000006</v>
      </c>
      <c r="X177" s="2">
        <v>37839.22</v>
      </c>
      <c r="Y177" s="29">
        <v>34435.97</v>
      </c>
      <c r="Z177" s="31">
        <f t="shared" si="54"/>
        <v>84222.94</v>
      </c>
      <c r="AA177" s="32">
        <f t="shared" si="67"/>
        <v>-44.429999999999993</v>
      </c>
      <c r="AB177" s="5">
        <f t="shared" si="67"/>
        <v>1131.8000000000011</v>
      </c>
      <c r="AC177" s="5">
        <f t="shared" si="67"/>
        <v>690.43</v>
      </c>
      <c r="AD177" s="5">
        <f t="shared" si="59"/>
        <v>-8017.6000000000022</v>
      </c>
      <c r="AE177" s="33">
        <f t="shared" si="59"/>
        <v>-8560.9700000000012</v>
      </c>
      <c r="AF177" s="34">
        <f t="shared" si="59"/>
        <v>-14800.770000000004</v>
      </c>
      <c r="AG177" s="35">
        <f t="shared" si="68"/>
        <v>-0.64038627846641683</v>
      </c>
      <c r="AH177" s="7">
        <f t="shared" si="68"/>
        <v>9.5356449282383418E-2</v>
      </c>
      <c r="AI177" s="7">
        <f t="shared" si="68"/>
        <v>74.883947939262455</v>
      </c>
      <c r="AJ177" s="7">
        <f t="shared" si="60"/>
        <v>-0.21188597439376397</v>
      </c>
      <c r="AK177" s="36">
        <f t="shared" si="60"/>
        <v>-0.24860545528411138</v>
      </c>
      <c r="AL177" s="37">
        <f t="shared" si="60"/>
        <v>-0.17573323847398351</v>
      </c>
      <c r="AM177" s="2">
        <v>24.95</v>
      </c>
      <c r="AN177" s="2">
        <v>2502.48</v>
      </c>
      <c r="AO177" s="2">
        <v>284.68</v>
      </c>
      <c r="AP177" s="2">
        <v>8092.43</v>
      </c>
      <c r="AQ177" s="29">
        <v>6843.19</v>
      </c>
      <c r="AR177" s="31">
        <f t="shared" si="55"/>
        <v>17747.73</v>
      </c>
      <c r="AS177" s="2">
        <v>69.38</v>
      </c>
      <c r="AT177" s="2">
        <v>2381.27</v>
      </c>
      <c r="AU177" s="2">
        <v>-107.09</v>
      </c>
      <c r="AV177" s="2">
        <v>11458.7</v>
      </c>
      <c r="AW177" s="29">
        <v>9914.1200000000008</v>
      </c>
      <c r="AX177" s="31">
        <f t="shared" si="56"/>
        <v>23716.38</v>
      </c>
      <c r="AY177" s="5">
        <f t="shared" si="69"/>
        <v>-44.429999999999993</v>
      </c>
      <c r="AZ177" s="5">
        <f t="shared" si="69"/>
        <v>121.21000000000004</v>
      </c>
      <c r="BA177" s="5">
        <f t="shared" si="69"/>
        <v>391.77</v>
      </c>
      <c r="BB177" s="5">
        <f t="shared" si="61"/>
        <v>-3366.2700000000004</v>
      </c>
      <c r="BC177" s="33">
        <f t="shared" si="61"/>
        <v>-3070.9300000000012</v>
      </c>
      <c r="BD177" s="34">
        <f t="shared" si="61"/>
        <v>-5968.6500000000015</v>
      </c>
      <c r="BE177" s="7">
        <f t="shared" si="70"/>
        <v>-0.64038627846641683</v>
      </c>
      <c r="BF177" s="7">
        <f t="shared" si="70"/>
        <v>5.090140975193911E-2</v>
      </c>
      <c r="BG177" s="7">
        <f t="shared" si="70"/>
        <v>-3.6583247735549533</v>
      </c>
      <c r="BH177" s="7">
        <f t="shared" si="62"/>
        <v>-0.29377416286315206</v>
      </c>
      <c r="BI177" s="36">
        <f t="shared" si="62"/>
        <v>-0.30975316013927617</v>
      </c>
      <c r="BJ177" s="37">
        <f t="shared" si="62"/>
        <v>-0.25166783463580872</v>
      </c>
      <c r="BK177" s="38">
        <f t="shared" si="71"/>
        <v>1</v>
      </c>
      <c r="BL177" s="38">
        <f t="shared" si="71"/>
        <v>0.19248439537110748</v>
      </c>
      <c r="BM177" s="38">
        <f t="shared" si="71"/>
        <v>0.40688915886514687</v>
      </c>
      <c r="BN177" s="38">
        <f t="shared" si="63"/>
        <v>0.27136118024439987</v>
      </c>
      <c r="BO177" s="39">
        <f t="shared" si="63"/>
        <v>0.2644711111111111</v>
      </c>
      <c r="BP177" s="40">
        <f t="shared" si="63"/>
        <v>0.25564931202813163</v>
      </c>
      <c r="BQ177" s="38">
        <f t="shared" si="72"/>
        <v>1</v>
      </c>
      <c r="BR177" s="38">
        <f t="shared" si="72"/>
        <v>0.2006268351145617</v>
      </c>
      <c r="BS177" s="38">
        <f t="shared" si="72"/>
        <v>-11.614967462039045</v>
      </c>
      <c r="BT177" s="38">
        <f t="shared" si="64"/>
        <v>0.30282600962704836</v>
      </c>
      <c r="BU177" s="39">
        <f t="shared" si="64"/>
        <v>0.28790012303994922</v>
      </c>
      <c r="BV177" s="40">
        <f t="shared" si="64"/>
        <v>0.28159050254004431</v>
      </c>
      <c r="BW177" s="38">
        <f t="shared" si="73"/>
        <v>0</v>
      </c>
      <c r="BX177" s="38">
        <f t="shared" si="73"/>
        <v>-8.1424397434542162E-3</v>
      </c>
      <c r="BY177" s="38">
        <f t="shared" si="73"/>
        <v>12.021856620904192</v>
      </c>
      <c r="BZ177" s="38">
        <f t="shared" si="65"/>
        <v>-3.1464829382648496E-2</v>
      </c>
      <c r="CA177" s="39">
        <f t="shared" si="65"/>
        <v>-2.3429011928838117E-2</v>
      </c>
      <c r="CB177" s="40">
        <f t="shared" si="65"/>
        <v>-2.5941190511912682E-2</v>
      </c>
      <c r="CC177" s="2">
        <f t="shared" si="74"/>
        <v>0</v>
      </c>
      <c r="CD177" s="2">
        <f t="shared" si="74"/>
        <v>-81.424397434542158</v>
      </c>
      <c r="CE177" s="2">
        <f t="shared" si="74"/>
        <v>120218.56620904192</v>
      </c>
      <c r="CF177" s="2">
        <f t="shared" si="66"/>
        <v>-314.64829382648497</v>
      </c>
      <c r="CG177" s="29">
        <f t="shared" si="66"/>
        <v>-234.29011928838116</v>
      </c>
      <c r="CH177" s="31">
        <f t="shared" si="66"/>
        <v>-259.4119051191268</v>
      </c>
    </row>
    <row r="178" spans="1:86" x14ac:dyDescent="0.2">
      <c r="A178" t="s">
        <v>46</v>
      </c>
      <c r="B178" t="s">
        <v>46</v>
      </c>
      <c r="C178" t="s">
        <v>85</v>
      </c>
      <c r="D178" t="s">
        <v>85</v>
      </c>
      <c r="E178" t="s">
        <v>82</v>
      </c>
      <c r="F178" s="27">
        <f t="shared" si="57"/>
        <v>46183</v>
      </c>
      <c r="G178" s="60" t="s">
        <v>38</v>
      </c>
      <c r="H178" s="28">
        <v>179.88</v>
      </c>
      <c r="I178" s="2">
        <v>17419.47</v>
      </c>
      <c r="J178" s="2">
        <v>616</v>
      </c>
      <c r="K178" s="2">
        <v>35855.85</v>
      </c>
      <c r="L178" s="29">
        <v>40855.15</v>
      </c>
      <c r="M178" s="30">
        <f t="shared" si="53"/>
        <v>94926.35</v>
      </c>
      <c r="N178" t="s">
        <v>49</v>
      </c>
      <c r="O178" t="s">
        <v>49</v>
      </c>
      <c r="P178" t="s">
        <v>85</v>
      </c>
      <c r="Q178" t="s">
        <v>85</v>
      </c>
      <c r="R178" t="s">
        <v>82</v>
      </c>
      <c r="S178" s="27">
        <f t="shared" si="58"/>
        <v>45819</v>
      </c>
      <c r="T178" s="60" t="s">
        <v>38</v>
      </c>
      <c r="U178" s="28">
        <v>34.96</v>
      </c>
      <c r="V178" s="2">
        <v>19476.63</v>
      </c>
      <c r="W178" s="2">
        <v>352.43</v>
      </c>
      <c r="X178" s="2">
        <v>43587.15</v>
      </c>
      <c r="Y178" s="29">
        <v>50614.879999999997</v>
      </c>
      <c r="Z178" s="31">
        <f t="shared" si="54"/>
        <v>114066.04999999999</v>
      </c>
      <c r="AA178" s="32">
        <f t="shared" si="67"/>
        <v>144.91999999999999</v>
      </c>
      <c r="AB178" s="5">
        <f t="shared" si="67"/>
        <v>-2057.16</v>
      </c>
      <c r="AC178" s="5">
        <f t="shared" si="67"/>
        <v>263.57</v>
      </c>
      <c r="AD178" s="5">
        <f t="shared" si="59"/>
        <v>-7731.3000000000029</v>
      </c>
      <c r="AE178" s="33">
        <f t="shared" si="59"/>
        <v>-9759.7299999999959</v>
      </c>
      <c r="AF178" s="34">
        <f t="shared" si="59"/>
        <v>-19139.699999999983</v>
      </c>
      <c r="AG178" s="35">
        <f t="shared" si="68"/>
        <v>4.1453089244851258</v>
      </c>
      <c r="AH178" s="7">
        <f t="shared" si="68"/>
        <v>-0.10562196848222714</v>
      </c>
      <c r="AI178" s="7">
        <f t="shared" si="68"/>
        <v>0.74786482422041256</v>
      </c>
      <c r="AJ178" s="7">
        <f t="shared" si="60"/>
        <v>-0.17737567149951311</v>
      </c>
      <c r="AK178" s="36">
        <f t="shared" si="60"/>
        <v>-0.1928233357463259</v>
      </c>
      <c r="AL178" s="37">
        <f t="shared" si="60"/>
        <v>-0.16779488726049499</v>
      </c>
      <c r="AM178" s="2">
        <v>179.88</v>
      </c>
      <c r="AN178" s="2">
        <v>3453.6</v>
      </c>
      <c r="AO178" s="2">
        <v>105.08</v>
      </c>
      <c r="AP178" s="2">
        <v>9173.5</v>
      </c>
      <c r="AQ178" s="29">
        <v>10837.22</v>
      </c>
      <c r="AR178" s="31">
        <f t="shared" si="55"/>
        <v>23749.279999999999</v>
      </c>
      <c r="AS178" s="2">
        <v>34.96</v>
      </c>
      <c r="AT178" s="2">
        <v>3868.53</v>
      </c>
      <c r="AU178" s="2">
        <v>148.97</v>
      </c>
      <c r="AV178" s="2">
        <v>13231.9</v>
      </c>
      <c r="AW178" s="29">
        <v>13329.24</v>
      </c>
      <c r="AX178" s="31">
        <f t="shared" si="56"/>
        <v>30613.599999999999</v>
      </c>
      <c r="AY178" s="5">
        <f t="shared" si="69"/>
        <v>144.91999999999999</v>
      </c>
      <c r="AZ178" s="5">
        <f t="shared" si="69"/>
        <v>-414.93000000000029</v>
      </c>
      <c r="BA178" s="5">
        <f t="shared" si="69"/>
        <v>-43.89</v>
      </c>
      <c r="BB178" s="5">
        <f t="shared" si="61"/>
        <v>-4058.3999999999996</v>
      </c>
      <c r="BC178" s="33">
        <f t="shared" si="61"/>
        <v>-2492.0200000000004</v>
      </c>
      <c r="BD178" s="34">
        <f t="shared" si="61"/>
        <v>-6864.32</v>
      </c>
      <c r="BE178" s="7">
        <f t="shared" si="70"/>
        <v>4.1453089244851258</v>
      </c>
      <c r="BF178" s="7">
        <f t="shared" si="70"/>
        <v>-0.10725779559677714</v>
      </c>
      <c r="BG178" s="7">
        <f t="shared" si="70"/>
        <v>-0.29462307847217561</v>
      </c>
      <c r="BH178" s="7">
        <f t="shared" si="62"/>
        <v>-0.30671332159402653</v>
      </c>
      <c r="BI178" s="36">
        <f t="shared" si="62"/>
        <v>-0.18695889638118907</v>
      </c>
      <c r="BJ178" s="37">
        <f t="shared" si="62"/>
        <v>-0.22422452766090889</v>
      </c>
      <c r="BK178" s="38">
        <f t="shared" si="71"/>
        <v>1</v>
      </c>
      <c r="BL178" s="38">
        <f t="shared" si="71"/>
        <v>0.19826091149730732</v>
      </c>
      <c r="BM178" s="38">
        <f t="shared" si="71"/>
        <v>0.17058441558441559</v>
      </c>
      <c r="BN178" s="38">
        <f t="shared" si="63"/>
        <v>0.25584388600465474</v>
      </c>
      <c r="BO178" s="39">
        <f t="shared" si="63"/>
        <v>0.26525958171735997</v>
      </c>
      <c r="BP178" s="40">
        <f t="shared" si="63"/>
        <v>0.25018638133668891</v>
      </c>
      <c r="BQ178" s="38">
        <f t="shared" si="72"/>
        <v>1</v>
      </c>
      <c r="BR178" s="38">
        <f t="shared" si="72"/>
        <v>0.19862419730723435</v>
      </c>
      <c r="BS178" s="38">
        <f t="shared" si="72"/>
        <v>0.42269386828590072</v>
      </c>
      <c r="BT178" s="38">
        <f t="shared" si="64"/>
        <v>0.30357341555940226</v>
      </c>
      <c r="BU178" s="39">
        <f t="shared" si="64"/>
        <v>0.26334627287469614</v>
      </c>
      <c r="BV178" s="40">
        <f t="shared" si="64"/>
        <v>0.26838485246048233</v>
      </c>
      <c r="BW178" s="38">
        <f t="shared" si="73"/>
        <v>0</v>
      </c>
      <c r="BX178" s="38">
        <f t="shared" si="73"/>
        <v>-3.6328580992703308E-4</v>
      </c>
      <c r="BY178" s="38">
        <f t="shared" si="73"/>
        <v>-0.2521094527014851</v>
      </c>
      <c r="BZ178" s="38">
        <f t="shared" si="65"/>
        <v>-4.7729529554747518E-2</v>
      </c>
      <c r="CA178" s="39">
        <f t="shared" si="65"/>
        <v>1.9133088426638301E-3</v>
      </c>
      <c r="CB178" s="40">
        <f t="shared" si="65"/>
        <v>-1.8198471123793414E-2</v>
      </c>
      <c r="CC178" s="2">
        <f t="shared" si="74"/>
        <v>0</v>
      </c>
      <c r="CD178" s="2">
        <f t="shared" si="74"/>
        <v>-3.6328580992703308</v>
      </c>
      <c r="CE178" s="2">
        <f t="shared" si="74"/>
        <v>-2521.0945270148509</v>
      </c>
      <c r="CF178" s="2">
        <f t="shared" si="66"/>
        <v>-477.29529554747518</v>
      </c>
      <c r="CG178" s="29">
        <f t="shared" si="66"/>
        <v>19.133088426638302</v>
      </c>
      <c r="CH178" s="31">
        <f t="shared" si="66"/>
        <v>-181.98471123793414</v>
      </c>
    </row>
    <row r="179" spans="1:86" x14ac:dyDescent="0.2">
      <c r="A179" t="s">
        <v>46</v>
      </c>
      <c r="B179" t="s">
        <v>46</v>
      </c>
      <c r="C179" t="s">
        <v>85</v>
      </c>
      <c r="D179" t="s">
        <v>85</v>
      </c>
      <c r="E179" t="s">
        <v>82</v>
      </c>
      <c r="F179" s="27">
        <f t="shared" si="57"/>
        <v>46184</v>
      </c>
      <c r="G179" s="60" t="s">
        <v>39</v>
      </c>
      <c r="H179" s="28">
        <v>0.95</v>
      </c>
      <c r="I179" s="2">
        <v>20072.21</v>
      </c>
      <c r="J179" s="2">
        <v>1786.14</v>
      </c>
      <c r="K179" s="2">
        <v>43458.5</v>
      </c>
      <c r="L179" s="29">
        <v>41072.99</v>
      </c>
      <c r="M179" s="30">
        <f t="shared" si="53"/>
        <v>106390.79000000001</v>
      </c>
      <c r="N179" t="s">
        <v>49</v>
      </c>
      <c r="O179" t="s">
        <v>49</v>
      </c>
      <c r="P179" t="s">
        <v>85</v>
      </c>
      <c r="Q179" t="s">
        <v>85</v>
      </c>
      <c r="R179" t="s">
        <v>82</v>
      </c>
      <c r="S179" s="27">
        <f t="shared" si="58"/>
        <v>45820</v>
      </c>
      <c r="T179" s="60" t="s">
        <v>39</v>
      </c>
      <c r="U179" s="28">
        <v>79.930000000000007</v>
      </c>
      <c r="V179" s="2">
        <v>19250.87</v>
      </c>
      <c r="W179" s="2">
        <v>916.93</v>
      </c>
      <c r="X179" s="2">
        <v>44014.080000000002</v>
      </c>
      <c r="Y179" s="29">
        <v>45997.120000000003</v>
      </c>
      <c r="Z179" s="31">
        <f t="shared" si="54"/>
        <v>110258.93</v>
      </c>
      <c r="AA179" s="32">
        <f t="shared" si="67"/>
        <v>-78.98</v>
      </c>
      <c r="AB179" s="5">
        <f t="shared" si="67"/>
        <v>821.34000000000015</v>
      </c>
      <c r="AC179" s="5">
        <f t="shared" si="67"/>
        <v>869.21000000000015</v>
      </c>
      <c r="AD179" s="5">
        <f t="shared" si="59"/>
        <v>-555.58000000000175</v>
      </c>
      <c r="AE179" s="33">
        <f t="shared" si="59"/>
        <v>-4924.1300000000047</v>
      </c>
      <c r="AF179" s="34">
        <f t="shared" si="59"/>
        <v>-3868.1399999999849</v>
      </c>
      <c r="AG179" s="35">
        <f t="shared" si="68"/>
        <v>-0.98811460027524078</v>
      </c>
      <c r="AH179" s="7">
        <f t="shared" si="68"/>
        <v>4.2665084746819244E-2</v>
      </c>
      <c r="AI179" s="7">
        <f t="shared" si="68"/>
        <v>0.94795676878278623</v>
      </c>
      <c r="AJ179" s="7">
        <f t="shared" si="60"/>
        <v>-1.2622778892572599E-2</v>
      </c>
      <c r="AK179" s="36">
        <f t="shared" si="60"/>
        <v>-0.10705300679694739</v>
      </c>
      <c r="AL179" s="37">
        <f t="shared" si="60"/>
        <v>-3.5082328478972045E-2</v>
      </c>
      <c r="AM179" s="2">
        <v>0.95</v>
      </c>
      <c r="AN179" s="2">
        <v>3783.2</v>
      </c>
      <c r="AO179" s="2">
        <v>771.04</v>
      </c>
      <c r="AP179" s="2">
        <v>11069.05</v>
      </c>
      <c r="AQ179" s="29">
        <v>11471.09</v>
      </c>
      <c r="AR179" s="31">
        <f t="shared" si="55"/>
        <v>27095.329999999998</v>
      </c>
      <c r="AS179" s="2">
        <v>79.930000000000007</v>
      </c>
      <c r="AT179" s="2">
        <v>3838.88</v>
      </c>
      <c r="AU179" s="2">
        <v>403.86</v>
      </c>
      <c r="AV179" s="2">
        <v>13336.48</v>
      </c>
      <c r="AW179" s="29">
        <v>13041.21</v>
      </c>
      <c r="AX179" s="31">
        <f t="shared" si="56"/>
        <v>30700.36</v>
      </c>
      <c r="AY179" s="5">
        <f t="shared" si="69"/>
        <v>-78.98</v>
      </c>
      <c r="AZ179" s="5">
        <f t="shared" si="69"/>
        <v>-55.680000000000291</v>
      </c>
      <c r="BA179" s="5">
        <f t="shared" si="69"/>
        <v>367.17999999999995</v>
      </c>
      <c r="BB179" s="5">
        <f t="shared" si="61"/>
        <v>-2267.4300000000003</v>
      </c>
      <c r="BC179" s="33">
        <f t="shared" si="61"/>
        <v>-1570.119999999999</v>
      </c>
      <c r="BD179" s="34">
        <f t="shared" si="61"/>
        <v>-3605.0300000000025</v>
      </c>
      <c r="BE179" s="7">
        <f t="shared" si="70"/>
        <v>-0.98811460027524078</v>
      </c>
      <c r="BF179" s="7">
        <f t="shared" si="70"/>
        <v>-1.4504230400533565E-2</v>
      </c>
      <c r="BG179" s="7">
        <f t="shared" si="70"/>
        <v>0.90917644728371205</v>
      </c>
      <c r="BH179" s="7">
        <f t="shared" si="62"/>
        <v>-0.17001712595827387</v>
      </c>
      <c r="BI179" s="36">
        <f t="shared" si="62"/>
        <v>-0.12039680367082495</v>
      </c>
      <c r="BJ179" s="37">
        <f t="shared" si="62"/>
        <v>-0.11742631031036778</v>
      </c>
      <c r="BK179" s="38">
        <f t="shared" si="71"/>
        <v>1</v>
      </c>
      <c r="BL179" s="38">
        <f t="shared" si="71"/>
        <v>0.18847949478408207</v>
      </c>
      <c r="BM179" s="38">
        <f t="shared" si="71"/>
        <v>0.43167948761015368</v>
      </c>
      <c r="BN179" s="38">
        <f t="shared" si="63"/>
        <v>0.25470391292842598</v>
      </c>
      <c r="BO179" s="39">
        <f t="shared" si="63"/>
        <v>0.27928548664219482</v>
      </c>
      <c r="BP179" s="40">
        <f t="shared" si="63"/>
        <v>0.25467740205707651</v>
      </c>
      <c r="BQ179" s="38">
        <f t="shared" si="72"/>
        <v>1</v>
      </c>
      <c r="BR179" s="38">
        <f t="shared" si="72"/>
        <v>0.19941332521595129</v>
      </c>
      <c r="BS179" s="38">
        <f t="shared" si="72"/>
        <v>0.44044801675155143</v>
      </c>
      <c r="BT179" s="38">
        <f t="shared" si="64"/>
        <v>0.30300485662769727</v>
      </c>
      <c r="BU179" s="39">
        <f t="shared" si="64"/>
        <v>0.28352231617979556</v>
      </c>
      <c r="BV179" s="40">
        <f t="shared" si="64"/>
        <v>0.27843876228437919</v>
      </c>
      <c r="BW179" s="38">
        <f t="shared" si="73"/>
        <v>0</v>
      </c>
      <c r="BX179" s="38">
        <f t="shared" si="73"/>
        <v>-1.0933830431869213E-2</v>
      </c>
      <c r="BY179" s="38">
        <f t="shared" si="73"/>
        <v>-8.7685291413977517E-3</v>
      </c>
      <c r="BZ179" s="38">
        <f t="shared" si="65"/>
        <v>-4.8300943699271293E-2</v>
      </c>
      <c r="CA179" s="39">
        <f t="shared" si="65"/>
        <v>-4.2368295376007392E-3</v>
      </c>
      <c r="CB179" s="40">
        <f t="shared" si="65"/>
        <v>-2.3761360227302686E-2</v>
      </c>
      <c r="CC179" s="2">
        <f t="shared" si="74"/>
        <v>0</v>
      </c>
      <c r="CD179" s="2">
        <f t="shared" si="74"/>
        <v>-109.33830431869212</v>
      </c>
      <c r="CE179" s="2">
        <f t="shared" si="74"/>
        <v>-87.685291413977524</v>
      </c>
      <c r="CF179" s="2">
        <f t="shared" si="66"/>
        <v>-483.00943699271295</v>
      </c>
      <c r="CG179" s="29">
        <f t="shared" si="66"/>
        <v>-42.368295376007396</v>
      </c>
      <c r="CH179" s="31">
        <f t="shared" si="66"/>
        <v>-237.61360227302686</v>
      </c>
    </row>
    <row r="180" spans="1:86" x14ac:dyDescent="0.2">
      <c r="A180" t="s">
        <v>46</v>
      </c>
      <c r="B180" t="s">
        <v>46</v>
      </c>
      <c r="C180" t="s">
        <v>85</v>
      </c>
      <c r="D180" t="s">
        <v>85</v>
      </c>
      <c r="E180" t="s">
        <v>82</v>
      </c>
      <c r="F180" s="27">
        <f t="shared" si="57"/>
        <v>46185</v>
      </c>
      <c r="G180" s="60" t="s">
        <v>40</v>
      </c>
      <c r="H180" s="28">
        <v>91.83</v>
      </c>
      <c r="I180" s="2">
        <v>31480.240000000002</v>
      </c>
      <c r="J180" s="2">
        <v>2135.73</v>
      </c>
      <c r="K180" s="2">
        <v>53935.15</v>
      </c>
      <c r="L180" s="29">
        <v>44255.43</v>
      </c>
      <c r="M180" s="30">
        <f t="shared" si="53"/>
        <v>131898.38</v>
      </c>
      <c r="N180" t="s">
        <v>49</v>
      </c>
      <c r="O180" t="s">
        <v>49</v>
      </c>
      <c r="P180" t="s">
        <v>85</v>
      </c>
      <c r="Q180" t="s">
        <v>85</v>
      </c>
      <c r="R180" t="s">
        <v>82</v>
      </c>
      <c r="S180" s="27">
        <f t="shared" si="58"/>
        <v>45821</v>
      </c>
      <c r="T180" s="60" t="s">
        <v>40</v>
      </c>
      <c r="U180" s="28">
        <v>29.94</v>
      </c>
      <c r="V180" s="2">
        <v>27442.7</v>
      </c>
      <c r="W180" s="2">
        <v>2130.33</v>
      </c>
      <c r="X180" s="2">
        <v>61047.11</v>
      </c>
      <c r="Y180" s="29">
        <v>43196.97</v>
      </c>
      <c r="Z180" s="31">
        <f t="shared" si="54"/>
        <v>133847.04999999999</v>
      </c>
      <c r="AA180" s="32">
        <f t="shared" si="67"/>
        <v>61.89</v>
      </c>
      <c r="AB180" s="5">
        <f t="shared" si="67"/>
        <v>4037.5400000000009</v>
      </c>
      <c r="AC180" s="5">
        <f t="shared" si="67"/>
        <v>5.4000000000000909</v>
      </c>
      <c r="AD180" s="5">
        <f t="shared" si="59"/>
        <v>-7111.9599999999991</v>
      </c>
      <c r="AE180" s="33">
        <f t="shared" si="59"/>
        <v>1058.4599999999991</v>
      </c>
      <c r="AF180" s="34">
        <f t="shared" si="59"/>
        <v>-1948.6699999999837</v>
      </c>
      <c r="AG180" s="35">
        <f t="shared" si="68"/>
        <v>2.0671342685370742</v>
      </c>
      <c r="AH180" s="7">
        <f t="shared" si="68"/>
        <v>0.14712619385118814</v>
      </c>
      <c r="AI180" s="7">
        <f t="shared" si="68"/>
        <v>2.534818549238893E-3</v>
      </c>
      <c r="AJ180" s="7">
        <f t="shared" si="60"/>
        <v>-0.11649953617787966</v>
      </c>
      <c r="AK180" s="36">
        <f t="shared" si="60"/>
        <v>2.4503107509623919E-2</v>
      </c>
      <c r="AL180" s="37">
        <f t="shared" si="60"/>
        <v>-1.4558931257730251E-2</v>
      </c>
      <c r="AM180" s="2">
        <v>91.83</v>
      </c>
      <c r="AN180" s="2">
        <v>6425.84</v>
      </c>
      <c r="AO180" s="2">
        <v>852.25</v>
      </c>
      <c r="AP180" s="2">
        <v>14257.54</v>
      </c>
      <c r="AQ180" s="29">
        <v>11683.14</v>
      </c>
      <c r="AR180" s="31">
        <f t="shared" si="55"/>
        <v>33310.6</v>
      </c>
      <c r="AS180" s="2">
        <v>29.94</v>
      </c>
      <c r="AT180" s="2">
        <v>5907.52</v>
      </c>
      <c r="AU180" s="2">
        <v>948.38</v>
      </c>
      <c r="AV180" s="2">
        <v>18688.72</v>
      </c>
      <c r="AW180" s="29">
        <v>13224.31</v>
      </c>
      <c r="AX180" s="31">
        <f t="shared" si="56"/>
        <v>38798.870000000003</v>
      </c>
      <c r="AY180" s="5">
        <f t="shared" si="69"/>
        <v>61.89</v>
      </c>
      <c r="AZ180" s="5">
        <f t="shared" si="69"/>
        <v>518.31999999999971</v>
      </c>
      <c r="BA180" s="5">
        <f t="shared" si="69"/>
        <v>-96.13</v>
      </c>
      <c r="BB180" s="5">
        <f t="shared" si="61"/>
        <v>-4431.18</v>
      </c>
      <c r="BC180" s="33">
        <f t="shared" si="61"/>
        <v>-1541.17</v>
      </c>
      <c r="BD180" s="34">
        <f t="shared" si="61"/>
        <v>-5488.2700000000041</v>
      </c>
      <c r="BE180" s="7">
        <f t="shared" si="70"/>
        <v>2.0671342685370742</v>
      </c>
      <c r="BF180" s="7">
        <f t="shared" si="70"/>
        <v>8.7739017388007101E-2</v>
      </c>
      <c r="BG180" s="7">
        <f t="shared" si="70"/>
        <v>-0.1013623231194247</v>
      </c>
      <c r="BH180" s="7">
        <f t="shared" si="62"/>
        <v>-0.23710452080185268</v>
      </c>
      <c r="BI180" s="36">
        <f t="shared" si="62"/>
        <v>-0.11654067395576784</v>
      </c>
      <c r="BJ180" s="37">
        <f t="shared" si="62"/>
        <v>-0.14145437740841432</v>
      </c>
      <c r="BK180" s="38">
        <f t="shared" si="71"/>
        <v>1</v>
      </c>
      <c r="BL180" s="38">
        <f t="shared" si="71"/>
        <v>0.20412296729631033</v>
      </c>
      <c r="BM180" s="38">
        <f t="shared" si="71"/>
        <v>0.39904388663361007</v>
      </c>
      <c r="BN180" s="38">
        <f t="shared" si="63"/>
        <v>0.26434597845746233</v>
      </c>
      <c r="BO180" s="39">
        <f t="shared" si="63"/>
        <v>0.26399336759353598</v>
      </c>
      <c r="BP180" s="40">
        <f t="shared" si="63"/>
        <v>0.25254745357751929</v>
      </c>
      <c r="BQ180" s="38">
        <f t="shared" si="72"/>
        <v>1</v>
      </c>
      <c r="BR180" s="38">
        <f t="shared" si="72"/>
        <v>0.21526744817383131</v>
      </c>
      <c r="BS180" s="38">
        <f t="shared" si="72"/>
        <v>0.44517985476428534</v>
      </c>
      <c r="BT180" s="38">
        <f t="shared" si="64"/>
        <v>0.30613603166472581</v>
      </c>
      <c r="BU180" s="39">
        <f t="shared" si="64"/>
        <v>0.3061397593396018</v>
      </c>
      <c r="BV180" s="40">
        <f t="shared" si="64"/>
        <v>0.28987467411496931</v>
      </c>
      <c r="BW180" s="38">
        <f t="shared" si="73"/>
        <v>0</v>
      </c>
      <c r="BX180" s="38">
        <f t="shared" si="73"/>
        <v>-1.1144480877520985E-2</v>
      </c>
      <c r="BY180" s="38">
        <f t="shared" si="73"/>
        <v>-4.6135968130675276E-2</v>
      </c>
      <c r="BZ180" s="38">
        <f t="shared" si="65"/>
        <v>-4.1790053207263478E-2</v>
      </c>
      <c r="CA180" s="39">
        <f t="shared" si="65"/>
        <v>-4.2146391746065826E-2</v>
      </c>
      <c r="CB180" s="40">
        <f t="shared" si="65"/>
        <v>-3.7327220537450023E-2</v>
      </c>
      <c r="CC180" s="2">
        <f t="shared" si="74"/>
        <v>0</v>
      </c>
      <c r="CD180" s="2">
        <f t="shared" si="74"/>
        <v>-111.44480877520985</v>
      </c>
      <c r="CE180" s="2">
        <f t="shared" si="74"/>
        <v>-461.35968130675275</v>
      </c>
      <c r="CF180" s="2">
        <f t="shared" si="66"/>
        <v>-417.9005320726348</v>
      </c>
      <c r="CG180" s="29">
        <f t="shared" si="66"/>
        <v>-421.46391746065825</v>
      </c>
      <c r="CH180" s="31">
        <f t="shared" si="66"/>
        <v>-373.27220537450023</v>
      </c>
    </row>
    <row r="181" spans="1:86" ht="13.5" thickBot="1" x14ac:dyDescent="0.25">
      <c r="A181" t="s">
        <v>46</v>
      </c>
      <c r="B181" t="s">
        <v>46</v>
      </c>
      <c r="C181" t="s">
        <v>85</v>
      </c>
      <c r="D181" t="s">
        <v>85</v>
      </c>
      <c r="E181" t="s">
        <v>82</v>
      </c>
      <c r="F181" s="41">
        <f t="shared" si="57"/>
        <v>46186</v>
      </c>
      <c r="G181" s="61" t="s">
        <v>41</v>
      </c>
      <c r="H181" s="43">
        <v>-59.96</v>
      </c>
      <c r="I181" s="44">
        <v>23848.51</v>
      </c>
      <c r="J181" s="44">
        <v>2773.29</v>
      </c>
      <c r="K181" s="44">
        <v>48312.83</v>
      </c>
      <c r="L181" s="45">
        <v>38722.959999999999</v>
      </c>
      <c r="M181" s="46">
        <f t="shared" si="53"/>
        <v>113597.63</v>
      </c>
      <c r="N181" t="s">
        <v>49</v>
      </c>
      <c r="O181" t="s">
        <v>49</v>
      </c>
      <c r="P181" t="s">
        <v>85</v>
      </c>
      <c r="Q181" t="s">
        <v>85</v>
      </c>
      <c r="R181" t="s">
        <v>82</v>
      </c>
      <c r="S181" s="41">
        <f t="shared" si="58"/>
        <v>45822</v>
      </c>
      <c r="T181" s="61" t="s">
        <v>41</v>
      </c>
      <c r="U181" s="43">
        <v>86.77</v>
      </c>
      <c r="V181" s="44">
        <v>27295.86</v>
      </c>
      <c r="W181" s="44">
        <v>3532.03</v>
      </c>
      <c r="X181" s="44">
        <v>68583.25</v>
      </c>
      <c r="Y181" s="45">
        <v>41962.21</v>
      </c>
      <c r="Z181" s="47">
        <f t="shared" si="54"/>
        <v>141460.12</v>
      </c>
      <c r="AA181" s="48">
        <f t="shared" si="67"/>
        <v>-146.72999999999999</v>
      </c>
      <c r="AB181" s="49">
        <f t="shared" si="67"/>
        <v>-3447.3500000000022</v>
      </c>
      <c r="AC181" s="49">
        <f t="shared" si="67"/>
        <v>-758.74000000000024</v>
      </c>
      <c r="AD181" s="49">
        <f t="shared" si="59"/>
        <v>-20270.419999999998</v>
      </c>
      <c r="AE181" s="50">
        <f t="shared" si="59"/>
        <v>-3239.25</v>
      </c>
      <c r="AF181" s="51">
        <f t="shared" si="59"/>
        <v>-27862.489999999991</v>
      </c>
      <c r="AG181" s="52">
        <f t="shared" si="68"/>
        <v>-1.6910222427106143</v>
      </c>
      <c r="AH181" s="53">
        <f t="shared" si="68"/>
        <v>-0.12629570931269438</v>
      </c>
      <c r="AI181" s="53">
        <f t="shared" si="68"/>
        <v>-0.21481697494075649</v>
      </c>
      <c r="AJ181" s="53">
        <f t="shared" si="60"/>
        <v>-0.29555933846821197</v>
      </c>
      <c r="AK181" s="54">
        <f t="shared" si="60"/>
        <v>-7.7194456631335673E-2</v>
      </c>
      <c r="AL181" s="55">
        <f t="shared" si="60"/>
        <v>-0.19696356824806874</v>
      </c>
      <c r="AM181" s="44">
        <v>-59.96</v>
      </c>
      <c r="AN181" s="44">
        <v>5043.5200000000004</v>
      </c>
      <c r="AO181" s="44">
        <v>1279.31</v>
      </c>
      <c r="AP181" s="44">
        <v>12997.4</v>
      </c>
      <c r="AQ181" s="45">
        <v>10892.99</v>
      </c>
      <c r="AR181" s="47">
        <f t="shared" si="55"/>
        <v>30153.260000000002</v>
      </c>
      <c r="AS181" s="44">
        <v>86.77</v>
      </c>
      <c r="AT181" s="44">
        <v>5426.63</v>
      </c>
      <c r="AU181" s="44">
        <v>1516.02</v>
      </c>
      <c r="AV181" s="44">
        <v>22389.48</v>
      </c>
      <c r="AW181" s="45">
        <v>13235.96</v>
      </c>
      <c r="AX181" s="47">
        <f t="shared" si="56"/>
        <v>42654.86</v>
      </c>
      <c r="AY181" s="49">
        <f t="shared" si="69"/>
        <v>-146.72999999999999</v>
      </c>
      <c r="AZ181" s="49">
        <f t="shared" si="69"/>
        <v>-383.10999999999967</v>
      </c>
      <c r="BA181" s="49">
        <f t="shared" si="69"/>
        <v>-236.71000000000004</v>
      </c>
      <c r="BB181" s="49">
        <f t="shared" si="61"/>
        <v>-9392.08</v>
      </c>
      <c r="BC181" s="50">
        <f t="shared" si="61"/>
        <v>-2342.9699999999993</v>
      </c>
      <c r="BD181" s="51">
        <f t="shared" si="61"/>
        <v>-12501.599999999999</v>
      </c>
      <c r="BE181" s="53">
        <f t="shared" si="70"/>
        <v>-1.6910222427106143</v>
      </c>
      <c r="BF181" s="53">
        <f t="shared" si="70"/>
        <v>-7.0598142862144581E-2</v>
      </c>
      <c r="BG181" s="53">
        <f t="shared" si="70"/>
        <v>-0.15613910106726828</v>
      </c>
      <c r="BH181" s="53">
        <f t="shared" si="62"/>
        <v>-0.41948629445614638</v>
      </c>
      <c r="BI181" s="54">
        <f t="shared" si="62"/>
        <v>-0.17701549415380521</v>
      </c>
      <c r="BJ181" s="55">
        <f t="shared" si="62"/>
        <v>-0.29308735276589815</v>
      </c>
      <c r="BK181" s="56">
        <f t="shared" si="71"/>
        <v>1</v>
      </c>
      <c r="BL181" s="56">
        <f t="shared" si="71"/>
        <v>0.2114815558707861</v>
      </c>
      <c r="BM181" s="56">
        <f t="shared" si="71"/>
        <v>0.46129687122515134</v>
      </c>
      <c r="BN181" s="56">
        <f t="shared" si="63"/>
        <v>0.26902584675747621</v>
      </c>
      <c r="BO181" s="57">
        <f t="shared" si="63"/>
        <v>0.28130571629854745</v>
      </c>
      <c r="BP181" s="58">
        <f t="shared" si="63"/>
        <v>0.26543916453186567</v>
      </c>
      <c r="BQ181" s="56">
        <f t="shared" si="72"/>
        <v>1</v>
      </c>
      <c r="BR181" s="56">
        <f t="shared" si="72"/>
        <v>0.19880780455351105</v>
      </c>
      <c r="BS181" s="56">
        <f t="shared" si="72"/>
        <v>0.42922058985908951</v>
      </c>
      <c r="BT181" s="56">
        <f t="shared" si="64"/>
        <v>0.32645697017857861</v>
      </c>
      <c r="BU181" s="57">
        <f t="shared" si="64"/>
        <v>0.31542571280206644</v>
      </c>
      <c r="BV181" s="58">
        <f t="shared" si="64"/>
        <v>0.30153275707669414</v>
      </c>
      <c r="BW181" s="56">
        <f t="shared" si="73"/>
        <v>0</v>
      </c>
      <c r="BX181" s="56">
        <f t="shared" si="73"/>
        <v>1.267375131727505E-2</v>
      </c>
      <c r="BY181" s="56">
        <f t="shared" si="73"/>
        <v>3.2076281366061832E-2</v>
      </c>
      <c r="BZ181" s="56">
        <f t="shared" si="65"/>
        <v>-5.7431123421102404E-2</v>
      </c>
      <c r="CA181" s="57">
        <f t="shared" si="65"/>
        <v>-3.411999650351899E-2</v>
      </c>
      <c r="CB181" s="58">
        <f t="shared" si="65"/>
        <v>-3.6093592544828468E-2</v>
      </c>
      <c r="CC181" s="44">
        <f t="shared" si="74"/>
        <v>0</v>
      </c>
      <c r="CD181" s="44">
        <f t="shared" si="74"/>
        <v>126.73751317275051</v>
      </c>
      <c r="CE181" s="44">
        <f t="shared" si="74"/>
        <v>320.76281366061829</v>
      </c>
      <c r="CF181" s="44">
        <f t="shared" si="66"/>
        <v>-574.31123421102404</v>
      </c>
      <c r="CG181" s="45">
        <f t="shared" si="66"/>
        <v>-341.1999650351899</v>
      </c>
      <c r="CH181" s="47">
        <f t="shared" si="66"/>
        <v>-360.93592544828471</v>
      </c>
    </row>
    <row r="182" spans="1:86" x14ac:dyDescent="0.2">
      <c r="A182" t="s">
        <v>46</v>
      </c>
      <c r="B182" t="s">
        <v>46</v>
      </c>
      <c r="C182" t="s">
        <v>85</v>
      </c>
      <c r="D182" t="s">
        <v>85</v>
      </c>
      <c r="E182" t="s">
        <v>83</v>
      </c>
      <c r="F182" s="27">
        <f t="shared" si="57"/>
        <v>46187</v>
      </c>
      <c r="G182" s="60" t="s">
        <v>35</v>
      </c>
      <c r="H182" s="28">
        <v>0.92</v>
      </c>
      <c r="I182" s="2">
        <v>11301.79</v>
      </c>
      <c r="J182" s="2">
        <v>749.58</v>
      </c>
      <c r="K182" s="2">
        <v>30089.34</v>
      </c>
      <c r="L182" s="29">
        <v>25918.18</v>
      </c>
      <c r="M182" s="30">
        <f t="shared" si="53"/>
        <v>68059.81</v>
      </c>
      <c r="N182" t="s">
        <v>49</v>
      </c>
      <c r="O182" t="s">
        <v>49</v>
      </c>
      <c r="P182" t="s">
        <v>85</v>
      </c>
      <c r="Q182" t="s">
        <v>85</v>
      </c>
      <c r="R182" t="s">
        <v>83</v>
      </c>
      <c r="S182" s="27">
        <f t="shared" si="58"/>
        <v>45823</v>
      </c>
      <c r="T182" s="60" t="s">
        <v>35</v>
      </c>
      <c r="U182" s="28">
        <v>71.87</v>
      </c>
      <c r="V182" s="2">
        <v>14280.49</v>
      </c>
      <c r="W182" s="2">
        <v>450.13</v>
      </c>
      <c r="X182" s="2">
        <v>34014.339999999997</v>
      </c>
      <c r="Y182" s="29">
        <v>24378.49</v>
      </c>
      <c r="Z182" s="31">
        <f t="shared" si="54"/>
        <v>73195.319999999992</v>
      </c>
      <c r="AA182" s="32">
        <f t="shared" si="67"/>
        <v>-70.95</v>
      </c>
      <c r="AB182" s="5">
        <f t="shared" si="67"/>
        <v>-2978.6999999999989</v>
      </c>
      <c r="AC182" s="5">
        <f t="shared" si="67"/>
        <v>299.45000000000005</v>
      </c>
      <c r="AD182" s="5">
        <f t="shared" si="59"/>
        <v>-3924.9999999999964</v>
      </c>
      <c r="AE182" s="33">
        <f t="shared" si="59"/>
        <v>1539.6899999999987</v>
      </c>
      <c r="AF182" s="34">
        <f t="shared" si="59"/>
        <v>-5135.5099999999948</v>
      </c>
      <c r="AG182" s="35">
        <f t="shared" si="68"/>
        <v>-0.98719910950326972</v>
      </c>
      <c r="AH182" s="7">
        <f t="shared" si="68"/>
        <v>-0.2085852796367631</v>
      </c>
      <c r="AI182" s="7">
        <f t="shared" si="68"/>
        <v>0.66525226045808994</v>
      </c>
      <c r="AJ182" s="7">
        <f t="shared" si="60"/>
        <v>-0.11539250798339749</v>
      </c>
      <c r="AK182" s="36">
        <f t="shared" si="60"/>
        <v>6.3157726339900397E-2</v>
      </c>
      <c r="AL182" s="37">
        <f t="shared" si="60"/>
        <v>-7.0161726186865433E-2</v>
      </c>
      <c r="AM182" s="2">
        <v>0.92</v>
      </c>
      <c r="AN182" s="2">
        <v>2313.2399999999998</v>
      </c>
      <c r="AO182" s="2">
        <v>320.48</v>
      </c>
      <c r="AP182" s="2">
        <v>7989.9</v>
      </c>
      <c r="AQ182" s="29">
        <v>7109.57</v>
      </c>
      <c r="AR182" s="31">
        <f t="shared" si="55"/>
        <v>17734.11</v>
      </c>
      <c r="AS182" s="2">
        <v>71.87</v>
      </c>
      <c r="AT182" s="2">
        <v>3019.57</v>
      </c>
      <c r="AU182" s="2">
        <v>239.29</v>
      </c>
      <c r="AV182" s="2">
        <v>10205.469999999999</v>
      </c>
      <c r="AW182" s="29">
        <v>7502.72</v>
      </c>
      <c r="AX182" s="31">
        <f t="shared" si="56"/>
        <v>21038.92</v>
      </c>
      <c r="AY182" s="5">
        <f t="shared" si="69"/>
        <v>-70.95</v>
      </c>
      <c r="AZ182" s="5">
        <f t="shared" si="69"/>
        <v>-706.33000000000038</v>
      </c>
      <c r="BA182" s="5">
        <f t="shared" si="69"/>
        <v>81.190000000000026</v>
      </c>
      <c r="BB182" s="5">
        <f t="shared" si="61"/>
        <v>-2215.5699999999997</v>
      </c>
      <c r="BC182" s="33">
        <f t="shared" si="61"/>
        <v>-393.15000000000055</v>
      </c>
      <c r="BD182" s="34">
        <f t="shared" si="61"/>
        <v>-3304.8099999999977</v>
      </c>
      <c r="BE182" s="7">
        <f t="shared" si="70"/>
        <v>-0.98719910950326972</v>
      </c>
      <c r="BF182" s="7">
        <f t="shared" si="70"/>
        <v>-0.23391741208185282</v>
      </c>
      <c r="BG182" s="7">
        <f t="shared" si="70"/>
        <v>0.33929541560449678</v>
      </c>
      <c r="BH182" s="7">
        <f t="shared" si="62"/>
        <v>-0.21709632187444575</v>
      </c>
      <c r="BI182" s="36">
        <f t="shared" si="62"/>
        <v>-5.2400995905485012E-2</v>
      </c>
      <c r="BJ182" s="37">
        <f t="shared" si="62"/>
        <v>-0.15708078171312967</v>
      </c>
      <c r="BK182" s="38">
        <f t="shared" si="71"/>
        <v>1</v>
      </c>
      <c r="BL182" s="38">
        <f t="shared" si="71"/>
        <v>0.20467908180916472</v>
      </c>
      <c r="BM182" s="38">
        <f t="shared" si="71"/>
        <v>0.4275460924784546</v>
      </c>
      <c r="BN182" s="38">
        <f t="shared" si="63"/>
        <v>0.26553922419036108</v>
      </c>
      <c r="BO182" s="39">
        <f t="shared" si="63"/>
        <v>0.27430822688938805</v>
      </c>
      <c r="BP182" s="40">
        <f t="shared" si="63"/>
        <v>0.26056655168446696</v>
      </c>
      <c r="BQ182" s="38">
        <f t="shared" si="72"/>
        <v>1</v>
      </c>
      <c r="BR182" s="38">
        <f t="shared" si="72"/>
        <v>0.21144722625063989</v>
      </c>
      <c r="BS182" s="38">
        <f t="shared" si="72"/>
        <v>0.53160198164974559</v>
      </c>
      <c r="BT182" s="38">
        <f t="shared" si="64"/>
        <v>0.30003433845842664</v>
      </c>
      <c r="BU182" s="39">
        <f t="shared" si="64"/>
        <v>0.30775983254089978</v>
      </c>
      <c r="BV182" s="40">
        <f t="shared" si="64"/>
        <v>0.28743531690277468</v>
      </c>
      <c r="BW182" s="38">
        <f t="shared" si="73"/>
        <v>0</v>
      </c>
      <c r="BX182" s="38">
        <f t="shared" si="73"/>
        <v>-6.7681444414751657E-3</v>
      </c>
      <c r="BY182" s="38">
        <f t="shared" si="73"/>
        <v>-0.10405588917129099</v>
      </c>
      <c r="BZ182" s="38">
        <f t="shared" si="65"/>
        <v>-3.4495114268065563E-2</v>
      </c>
      <c r="CA182" s="39">
        <f t="shared" si="65"/>
        <v>-3.3451605651511729E-2</v>
      </c>
      <c r="CB182" s="40">
        <f t="shared" si="65"/>
        <v>-2.6868765218307722E-2</v>
      </c>
      <c r="CC182" s="2">
        <f t="shared" si="74"/>
        <v>0</v>
      </c>
      <c r="CD182" s="2">
        <f t="shared" si="74"/>
        <v>-67.681444414751653</v>
      </c>
      <c r="CE182" s="2">
        <f t="shared" si="74"/>
        <v>-1040.5588917129098</v>
      </c>
      <c r="CF182" s="2">
        <f t="shared" si="66"/>
        <v>-344.95114268065561</v>
      </c>
      <c r="CG182" s="29">
        <f t="shared" si="66"/>
        <v>-334.51605651511727</v>
      </c>
      <c r="CH182" s="31">
        <f t="shared" si="66"/>
        <v>-268.6876521830772</v>
      </c>
    </row>
    <row r="183" spans="1:86" x14ac:dyDescent="0.2">
      <c r="A183" t="s">
        <v>46</v>
      </c>
      <c r="B183" t="s">
        <v>46</v>
      </c>
      <c r="C183" t="s">
        <v>85</v>
      </c>
      <c r="D183" t="s">
        <v>85</v>
      </c>
      <c r="E183" t="s">
        <v>83</v>
      </c>
      <c r="F183" s="27">
        <f t="shared" si="57"/>
        <v>46188</v>
      </c>
      <c r="G183" s="60" t="s">
        <v>36</v>
      </c>
      <c r="H183" s="28">
        <v>30.96</v>
      </c>
      <c r="I183" s="2">
        <v>12046.32</v>
      </c>
      <c r="J183" s="2">
        <v>724.96</v>
      </c>
      <c r="K183" s="2">
        <v>32992.65</v>
      </c>
      <c r="L183" s="29">
        <v>26437.82</v>
      </c>
      <c r="M183" s="30">
        <f t="shared" si="53"/>
        <v>72232.709999999992</v>
      </c>
      <c r="N183" t="s">
        <v>49</v>
      </c>
      <c r="O183" t="s">
        <v>49</v>
      </c>
      <c r="P183" t="s">
        <v>85</v>
      </c>
      <c r="Q183" t="s">
        <v>85</v>
      </c>
      <c r="R183" t="s">
        <v>83</v>
      </c>
      <c r="S183" s="27">
        <f t="shared" si="58"/>
        <v>45824</v>
      </c>
      <c r="T183" s="60" t="s">
        <v>36</v>
      </c>
      <c r="U183" s="28">
        <v>365.37</v>
      </c>
      <c r="V183" s="2">
        <v>10039.5</v>
      </c>
      <c r="W183" s="2">
        <v>309.76</v>
      </c>
      <c r="X183" s="2">
        <v>27088.639999999999</v>
      </c>
      <c r="Y183" s="29">
        <v>25979.99</v>
      </c>
      <c r="Z183" s="31">
        <f t="shared" si="54"/>
        <v>63783.260000000009</v>
      </c>
      <c r="AA183" s="32">
        <f t="shared" si="67"/>
        <v>-334.41</v>
      </c>
      <c r="AB183" s="5">
        <f t="shared" si="67"/>
        <v>2006.8199999999997</v>
      </c>
      <c r="AC183" s="5">
        <f t="shared" si="67"/>
        <v>415.20000000000005</v>
      </c>
      <c r="AD183" s="5">
        <f t="shared" si="59"/>
        <v>5904.010000000002</v>
      </c>
      <c r="AE183" s="33">
        <f t="shared" si="59"/>
        <v>457.82999999999811</v>
      </c>
      <c r="AF183" s="34">
        <f t="shared" si="59"/>
        <v>8449.4499999999825</v>
      </c>
      <c r="AG183" s="35">
        <f t="shared" si="68"/>
        <v>-0.91526397898021195</v>
      </c>
      <c r="AH183" s="7">
        <f t="shared" si="68"/>
        <v>0.19989242492155981</v>
      </c>
      <c r="AI183" s="7">
        <f t="shared" si="68"/>
        <v>1.3403925619834713</v>
      </c>
      <c r="AJ183" s="7">
        <f t="shared" si="60"/>
        <v>0.2179515103009971</v>
      </c>
      <c r="AK183" s="36">
        <f t="shared" si="60"/>
        <v>1.7622408630642201E-2</v>
      </c>
      <c r="AL183" s="37">
        <f t="shared" si="60"/>
        <v>0.13247127851414275</v>
      </c>
      <c r="AM183" s="2">
        <v>30.96</v>
      </c>
      <c r="AN183" s="2">
        <v>2332.4299999999998</v>
      </c>
      <c r="AO183" s="2">
        <v>286.44</v>
      </c>
      <c r="AP183" s="2">
        <v>8832.6200000000008</v>
      </c>
      <c r="AQ183" s="29">
        <v>7184.23</v>
      </c>
      <c r="AR183" s="31">
        <f t="shared" si="55"/>
        <v>18666.68</v>
      </c>
      <c r="AS183" s="2">
        <v>365.37</v>
      </c>
      <c r="AT183" s="2">
        <v>2072.15</v>
      </c>
      <c r="AU183" s="2">
        <v>139.91999999999999</v>
      </c>
      <c r="AV183" s="2">
        <v>8217.01</v>
      </c>
      <c r="AW183" s="29">
        <v>7630.6</v>
      </c>
      <c r="AX183" s="31">
        <f t="shared" si="56"/>
        <v>18425.050000000003</v>
      </c>
      <c r="AY183" s="5">
        <f t="shared" si="69"/>
        <v>-334.41</v>
      </c>
      <c r="AZ183" s="5">
        <f t="shared" si="69"/>
        <v>260.27999999999975</v>
      </c>
      <c r="BA183" s="5">
        <f t="shared" si="69"/>
        <v>146.52000000000001</v>
      </c>
      <c r="BB183" s="5">
        <f t="shared" si="61"/>
        <v>615.61000000000058</v>
      </c>
      <c r="BC183" s="33">
        <f t="shared" si="61"/>
        <v>-446.3700000000008</v>
      </c>
      <c r="BD183" s="34">
        <f t="shared" si="61"/>
        <v>241.62999999999738</v>
      </c>
      <c r="BE183" s="7">
        <f t="shared" si="70"/>
        <v>-0.91526397898021195</v>
      </c>
      <c r="BF183" s="7">
        <f t="shared" si="70"/>
        <v>0.12560866732620696</v>
      </c>
      <c r="BG183" s="7">
        <f t="shared" si="70"/>
        <v>1.0471698113207548</v>
      </c>
      <c r="BH183" s="7">
        <f t="shared" si="62"/>
        <v>7.4918979044689069E-2</v>
      </c>
      <c r="BI183" s="36">
        <f t="shared" si="62"/>
        <v>-5.8497365869001228E-2</v>
      </c>
      <c r="BJ183" s="37">
        <f t="shared" si="62"/>
        <v>1.3114211358992097E-2</v>
      </c>
      <c r="BK183" s="38">
        <f t="shared" si="71"/>
        <v>1</v>
      </c>
      <c r="BL183" s="38">
        <f t="shared" si="71"/>
        <v>0.19362178657050452</v>
      </c>
      <c r="BM183" s="38">
        <f t="shared" si="71"/>
        <v>0.39511145442507173</v>
      </c>
      <c r="BN183" s="38">
        <f t="shared" si="63"/>
        <v>0.26771477889772421</v>
      </c>
      <c r="BO183" s="39">
        <f t="shared" si="63"/>
        <v>0.27174063519609409</v>
      </c>
      <c r="BP183" s="40">
        <f t="shared" si="63"/>
        <v>0.25842419590792043</v>
      </c>
      <c r="BQ183" s="38">
        <f t="shared" si="72"/>
        <v>1</v>
      </c>
      <c r="BR183" s="38">
        <f t="shared" si="72"/>
        <v>0.2063997211016485</v>
      </c>
      <c r="BS183" s="38">
        <f t="shared" si="72"/>
        <v>0.45170454545454541</v>
      </c>
      <c r="BT183" s="38">
        <f t="shared" si="64"/>
        <v>0.30333785675471342</v>
      </c>
      <c r="BU183" s="39">
        <f t="shared" si="64"/>
        <v>0.29371065962688975</v>
      </c>
      <c r="BV183" s="40">
        <f t="shared" si="64"/>
        <v>0.28886968148068948</v>
      </c>
      <c r="BW183" s="38">
        <f t="shared" si="73"/>
        <v>0</v>
      </c>
      <c r="BX183" s="38">
        <f t="shared" si="73"/>
        <v>-1.2777934531143981E-2</v>
      </c>
      <c r="BY183" s="38">
        <f t="shared" si="73"/>
        <v>-5.6593091029473686E-2</v>
      </c>
      <c r="BZ183" s="38">
        <f t="shared" si="65"/>
        <v>-3.5623077856989205E-2</v>
      </c>
      <c r="CA183" s="39">
        <f t="shared" si="65"/>
        <v>-2.1970024430795654E-2</v>
      </c>
      <c r="CB183" s="40">
        <f t="shared" si="65"/>
        <v>-3.0445485572769049E-2</v>
      </c>
      <c r="CC183" s="2">
        <f t="shared" si="74"/>
        <v>0</v>
      </c>
      <c r="CD183" s="2">
        <f t="shared" si="74"/>
        <v>-127.77934531143981</v>
      </c>
      <c r="CE183" s="2">
        <f t="shared" si="74"/>
        <v>-565.9309102947368</v>
      </c>
      <c r="CF183" s="2">
        <f t="shared" si="66"/>
        <v>-356.23077856989204</v>
      </c>
      <c r="CG183" s="29">
        <f t="shared" si="66"/>
        <v>-219.70024430795655</v>
      </c>
      <c r="CH183" s="31">
        <f t="shared" si="66"/>
        <v>-304.45485572769047</v>
      </c>
    </row>
    <row r="184" spans="1:86" x14ac:dyDescent="0.2">
      <c r="A184" t="s">
        <v>46</v>
      </c>
      <c r="B184" t="s">
        <v>46</v>
      </c>
      <c r="C184" t="s">
        <v>85</v>
      </c>
      <c r="D184" t="s">
        <v>85</v>
      </c>
      <c r="E184" t="s">
        <v>83</v>
      </c>
      <c r="F184" s="27">
        <f t="shared" si="57"/>
        <v>46189</v>
      </c>
      <c r="G184" s="60" t="s">
        <v>37</v>
      </c>
      <c r="H184" s="28">
        <v>64.28</v>
      </c>
      <c r="I184" s="2">
        <v>15446.76</v>
      </c>
      <c r="J184" s="2">
        <v>659.34</v>
      </c>
      <c r="K184" s="2">
        <v>35165.03</v>
      </c>
      <c r="L184" s="29">
        <v>31665.97</v>
      </c>
      <c r="M184" s="30">
        <f t="shared" si="53"/>
        <v>83001.38</v>
      </c>
      <c r="N184" t="s">
        <v>49</v>
      </c>
      <c r="O184" t="s">
        <v>49</v>
      </c>
      <c r="P184" t="s">
        <v>85</v>
      </c>
      <c r="Q184" t="s">
        <v>85</v>
      </c>
      <c r="R184" t="s">
        <v>83</v>
      </c>
      <c r="S184" s="27">
        <f t="shared" si="58"/>
        <v>45825</v>
      </c>
      <c r="T184" s="60" t="s">
        <v>37</v>
      </c>
      <c r="U184" s="28">
        <v>144.86000000000001</v>
      </c>
      <c r="V184" s="2">
        <v>10525.66</v>
      </c>
      <c r="W184" s="2">
        <v>80.06</v>
      </c>
      <c r="X184" s="2">
        <v>32238.99</v>
      </c>
      <c r="Y184" s="29">
        <v>29667.759999999998</v>
      </c>
      <c r="Z184" s="31">
        <f t="shared" si="54"/>
        <v>72657.33</v>
      </c>
      <c r="AA184" s="32">
        <f t="shared" si="67"/>
        <v>-80.580000000000013</v>
      </c>
      <c r="AB184" s="5">
        <f t="shared" si="67"/>
        <v>4921.1000000000004</v>
      </c>
      <c r="AC184" s="5">
        <f t="shared" si="67"/>
        <v>579.28</v>
      </c>
      <c r="AD184" s="5">
        <f t="shared" si="59"/>
        <v>2926.0399999999972</v>
      </c>
      <c r="AE184" s="33">
        <f t="shared" si="59"/>
        <v>1998.2100000000028</v>
      </c>
      <c r="AF184" s="34">
        <f t="shared" si="59"/>
        <v>10344.050000000003</v>
      </c>
      <c r="AG184" s="35">
        <f t="shared" si="68"/>
        <v>-0.55626121772746107</v>
      </c>
      <c r="AH184" s="7">
        <f t="shared" si="68"/>
        <v>0.46753362734498366</v>
      </c>
      <c r="AI184" s="7">
        <f t="shared" si="68"/>
        <v>7.2355733200099923</v>
      </c>
      <c r="AJ184" s="7">
        <f t="shared" si="60"/>
        <v>9.0760907832410295E-2</v>
      </c>
      <c r="AK184" s="36">
        <f t="shared" si="60"/>
        <v>6.7352911038784283E-2</v>
      </c>
      <c r="AL184" s="37">
        <f t="shared" si="60"/>
        <v>0.1423676042045586</v>
      </c>
      <c r="AM184" s="2">
        <v>64.28</v>
      </c>
      <c r="AN184" s="2">
        <v>2831.68</v>
      </c>
      <c r="AO184" s="2">
        <v>260.83</v>
      </c>
      <c r="AP184" s="2">
        <v>8964.7099999999991</v>
      </c>
      <c r="AQ184" s="29">
        <v>8731</v>
      </c>
      <c r="AR184" s="31">
        <f t="shared" si="55"/>
        <v>20852.5</v>
      </c>
      <c r="AS184" s="2">
        <v>144.86000000000001</v>
      </c>
      <c r="AT184" s="2">
        <v>2144.19</v>
      </c>
      <c r="AU184" s="2">
        <v>-4.04</v>
      </c>
      <c r="AV184" s="2">
        <v>9547.5</v>
      </c>
      <c r="AW184" s="29">
        <v>8943.76</v>
      </c>
      <c r="AX184" s="31">
        <f t="shared" si="56"/>
        <v>20776.27</v>
      </c>
      <c r="AY184" s="5">
        <f t="shared" si="69"/>
        <v>-80.580000000000013</v>
      </c>
      <c r="AZ184" s="5">
        <f t="shared" si="69"/>
        <v>687.48999999999978</v>
      </c>
      <c r="BA184" s="5">
        <f t="shared" si="69"/>
        <v>264.87</v>
      </c>
      <c r="BB184" s="5">
        <f t="shared" si="61"/>
        <v>-582.79000000000087</v>
      </c>
      <c r="BC184" s="33">
        <f t="shared" si="61"/>
        <v>-212.76000000000022</v>
      </c>
      <c r="BD184" s="34">
        <f t="shared" si="61"/>
        <v>76.229999999999563</v>
      </c>
      <c r="BE184" s="7">
        <f t="shared" si="70"/>
        <v>-0.55626121772746107</v>
      </c>
      <c r="BF184" s="7">
        <f t="shared" si="70"/>
        <v>0.32062923528232096</v>
      </c>
      <c r="BG184" s="7">
        <f t="shared" si="70"/>
        <v>-65.561881188118818</v>
      </c>
      <c r="BH184" s="7">
        <f t="shared" si="62"/>
        <v>-6.1041110238282362E-2</v>
      </c>
      <c r="BI184" s="36">
        <f t="shared" si="62"/>
        <v>-2.3788652647208804E-2</v>
      </c>
      <c r="BJ184" s="37">
        <f t="shared" si="62"/>
        <v>3.6690897836810727E-3</v>
      </c>
      <c r="BK184" s="38">
        <f t="shared" si="71"/>
        <v>1</v>
      </c>
      <c r="BL184" s="38">
        <f t="shared" si="71"/>
        <v>0.18331870243339055</v>
      </c>
      <c r="BM184" s="38">
        <f t="shared" si="71"/>
        <v>0.3955925622592289</v>
      </c>
      <c r="BN184" s="38">
        <f t="shared" si="63"/>
        <v>0.25493252813946127</v>
      </c>
      <c r="BO184" s="39">
        <f t="shared" si="63"/>
        <v>0.275721855354502</v>
      </c>
      <c r="BP184" s="40">
        <f t="shared" si="63"/>
        <v>0.25123076266924715</v>
      </c>
      <c r="BQ184" s="38">
        <f t="shared" si="72"/>
        <v>1</v>
      </c>
      <c r="BR184" s="38">
        <f t="shared" si="72"/>
        <v>0.20371074117917548</v>
      </c>
      <c r="BS184" s="38">
        <f t="shared" si="72"/>
        <v>-5.0462153384961281E-2</v>
      </c>
      <c r="BT184" s="38">
        <f t="shared" si="64"/>
        <v>0.29614761504625298</v>
      </c>
      <c r="BU184" s="39">
        <f t="shared" si="64"/>
        <v>0.30146394604783106</v>
      </c>
      <c r="BV184" s="40">
        <f t="shared" si="64"/>
        <v>0.28594871295160446</v>
      </c>
      <c r="BW184" s="38">
        <f t="shared" si="73"/>
        <v>0</v>
      </c>
      <c r="BX184" s="38">
        <f t="shared" si="73"/>
        <v>-2.0392038745784935E-2</v>
      </c>
      <c r="BY184" s="38">
        <f t="shared" si="73"/>
        <v>0.44605471564419019</v>
      </c>
      <c r="BZ184" s="38">
        <f t="shared" si="65"/>
        <v>-4.1215086906791709E-2</v>
      </c>
      <c r="CA184" s="39">
        <f t="shared" si="65"/>
        <v>-2.5742090693329056E-2</v>
      </c>
      <c r="CB184" s="40">
        <f t="shared" si="65"/>
        <v>-3.4717950282357302E-2</v>
      </c>
      <c r="CC184" s="2">
        <f t="shared" si="74"/>
        <v>0</v>
      </c>
      <c r="CD184" s="2">
        <f t="shared" si="74"/>
        <v>-203.92038745784936</v>
      </c>
      <c r="CE184" s="2">
        <f t="shared" si="74"/>
        <v>4460.5471564419022</v>
      </c>
      <c r="CF184" s="2">
        <f t="shared" si="66"/>
        <v>-412.15086906791709</v>
      </c>
      <c r="CG184" s="29">
        <f t="shared" si="66"/>
        <v>-257.42090693329055</v>
      </c>
      <c r="CH184" s="31">
        <f t="shared" si="66"/>
        <v>-347.17950282357299</v>
      </c>
    </row>
    <row r="185" spans="1:86" x14ac:dyDescent="0.2">
      <c r="A185" t="s">
        <v>46</v>
      </c>
      <c r="B185" t="s">
        <v>46</v>
      </c>
      <c r="C185" t="s">
        <v>85</v>
      </c>
      <c r="D185" t="s">
        <v>85</v>
      </c>
      <c r="E185" t="s">
        <v>83</v>
      </c>
      <c r="F185" s="27">
        <f t="shared" si="57"/>
        <v>46190</v>
      </c>
      <c r="G185" s="60" t="s">
        <v>38</v>
      </c>
      <c r="H185" s="28">
        <v>176.87</v>
      </c>
      <c r="I185" s="2">
        <v>21252.400000000001</v>
      </c>
      <c r="J185" s="2">
        <v>1045.54</v>
      </c>
      <c r="K185" s="2">
        <v>45865.51</v>
      </c>
      <c r="L185" s="29">
        <v>38327</v>
      </c>
      <c r="M185" s="30">
        <f t="shared" si="53"/>
        <v>106667.32</v>
      </c>
      <c r="N185" t="s">
        <v>49</v>
      </c>
      <c r="O185" t="s">
        <v>49</v>
      </c>
      <c r="P185" t="s">
        <v>85</v>
      </c>
      <c r="Q185" t="s">
        <v>85</v>
      </c>
      <c r="R185" t="s">
        <v>83</v>
      </c>
      <c r="S185" s="27">
        <f t="shared" si="58"/>
        <v>45826</v>
      </c>
      <c r="T185" s="60" t="s">
        <v>38</v>
      </c>
      <c r="U185" s="28">
        <v>342.65</v>
      </c>
      <c r="V185" s="2">
        <v>19201.13</v>
      </c>
      <c r="W185" s="2">
        <v>1268.54</v>
      </c>
      <c r="X185" s="2">
        <v>43729.87</v>
      </c>
      <c r="Y185" s="29">
        <v>35872.04</v>
      </c>
      <c r="Z185" s="31">
        <f t="shared" si="54"/>
        <v>100414.23000000001</v>
      </c>
      <c r="AA185" s="32">
        <f t="shared" si="67"/>
        <v>-165.77999999999997</v>
      </c>
      <c r="AB185" s="5">
        <f t="shared" si="67"/>
        <v>2051.2700000000004</v>
      </c>
      <c r="AC185" s="5">
        <f t="shared" si="67"/>
        <v>-223</v>
      </c>
      <c r="AD185" s="5">
        <f t="shared" si="59"/>
        <v>2135.6399999999994</v>
      </c>
      <c r="AE185" s="33">
        <f t="shared" si="59"/>
        <v>2454.9599999999991</v>
      </c>
      <c r="AF185" s="34">
        <f t="shared" si="59"/>
        <v>6253.0899999999965</v>
      </c>
      <c r="AG185" s="35">
        <f t="shared" si="68"/>
        <v>-0.48381730628921638</v>
      </c>
      <c r="AH185" s="7">
        <f t="shared" si="68"/>
        <v>0.10683069173533018</v>
      </c>
      <c r="AI185" s="7">
        <f t="shared" si="68"/>
        <v>-0.17579264351143836</v>
      </c>
      <c r="AJ185" s="7">
        <f t="shared" si="60"/>
        <v>4.8837099218451814E-2</v>
      </c>
      <c r="AK185" s="36">
        <f t="shared" si="60"/>
        <v>6.8436587381146968E-2</v>
      </c>
      <c r="AL185" s="37">
        <f t="shared" si="60"/>
        <v>6.2272946772583881E-2</v>
      </c>
      <c r="AM185" s="2">
        <v>176.87</v>
      </c>
      <c r="AN185" s="2">
        <v>4076.68</v>
      </c>
      <c r="AO185" s="2">
        <v>319.02999999999997</v>
      </c>
      <c r="AP185" s="2">
        <v>11549.78</v>
      </c>
      <c r="AQ185" s="29">
        <v>10139.469999999999</v>
      </c>
      <c r="AR185" s="31">
        <f t="shared" si="55"/>
        <v>26261.83</v>
      </c>
      <c r="AS185" s="2">
        <v>342.65</v>
      </c>
      <c r="AT185" s="2">
        <v>3737.13</v>
      </c>
      <c r="AU185" s="2">
        <v>460.08</v>
      </c>
      <c r="AV185" s="2">
        <v>13153.38</v>
      </c>
      <c r="AW185" s="29">
        <v>10944.54</v>
      </c>
      <c r="AX185" s="31">
        <f t="shared" si="56"/>
        <v>28637.78</v>
      </c>
      <c r="AY185" s="5">
        <f t="shared" si="69"/>
        <v>-165.77999999999997</v>
      </c>
      <c r="AZ185" s="5">
        <f t="shared" si="69"/>
        <v>339.54999999999973</v>
      </c>
      <c r="BA185" s="5">
        <f t="shared" si="69"/>
        <v>-141.05000000000001</v>
      </c>
      <c r="BB185" s="5">
        <f t="shared" si="61"/>
        <v>-1603.5999999999985</v>
      </c>
      <c r="BC185" s="33">
        <f t="shared" si="61"/>
        <v>-805.07000000000153</v>
      </c>
      <c r="BD185" s="34">
        <f t="shared" si="61"/>
        <v>-2375.9499999999971</v>
      </c>
      <c r="BE185" s="7">
        <f t="shared" si="70"/>
        <v>-0.48381730628921638</v>
      </c>
      <c r="BF185" s="7">
        <f t="shared" si="70"/>
        <v>9.0858493014693023E-2</v>
      </c>
      <c r="BG185" s="7">
        <f t="shared" si="70"/>
        <v>-0.30657711702312646</v>
      </c>
      <c r="BH185" s="7">
        <f t="shared" si="62"/>
        <v>-0.12191543162289835</v>
      </c>
      <c r="BI185" s="36">
        <f t="shared" si="62"/>
        <v>-7.355905318999259E-2</v>
      </c>
      <c r="BJ185" s="37">
        <f t="shared" si="62"/>
        <v>-8.2965579035805051E-2</v>
      </c>
      <c r="BK185" s="38">
        <f t="shared" si="71"/>
        <v>1</v>
      </c>
      <c r="BL185" s="38">
        <f t="shared" si="71"/>
        <v>0.19182210009222486</v>
      </c>
      <c r="BM185" s="38">
        <f t="shared" si="71"/>
        <v>0.30513418903150524</v>
      </c>
      <c r="BN185" s="38">
        <f t="shared" si="63"/>
        <v>0.25181841431611685</v>
      </c>
      <c r="BO185" s="39">
        <f t="shared" si="63"/>
        <v>0.26455162157225975</v>
      </c>
      <c r="BP185" s="40">
        <f t="shared" si="63"/>
        <v>0.24620314825571693</v>
      </c>
      <c r="BQ185" s="38">
        <f t="shared" si="72"/>
        <v>1</v>
      </c>
      <c r="BR185" s="38">
        <f t="shared" si="72"/>
        <v>0.19463073267042094</v>
      </c>
      <c r="BS185" s="38">
        <f t="shared" si="72"/>
        <v>0.36268466110646885</v>
      </c>
      <c r="BT185" s="38">
        <f t="shared" si="64"/>
        <v>0.30078708214774019</v>
      </c>
      <c r="BU185" s="39">
        <f t="shared" si="64"/>
        <v>0.30509945907732039</v>
      </c>
      <c r="BV185" s="40">
        <f t="shared" si="64"/>
        <v>0.28519643082459523</v>
      </c>
      <c r="BW185" s="38">
        <f t="shared" si="73"/>
        <v>0</v>
      </c>
      <c r="BX185" s="38">
        <f t="shared" si="73"/>
        <v>-2.8086325781960797E-3</v>
      </c>
      <c r="BY185" s="38">
        <f t="shared" si="73"/>
        <v>-5.755047207496361E-2</v>
      </c>
      <c r="BZ185" s="38">
        <f t="shared" si="65"/>
        <v>-4.8968667831623347E-2</v>
      </c>
      <c r="CA185" s="39">
        <f t="shared" si="65"/>
        <v>-4.0547837505060635E-2</v>
      </c>
      <c r="CB185" s="40">
        <f t="shared" si="65"/>
        <v>-3.8993282568878296E-2</v>
      </c>
      <c r="CC185" s="2">
        <f t="shared" si="74"/>
        <v>0</v>
      </c>
      <c r="CD185" s="2">
        <f t="shared" si="74"/>
        <v>-28.086325781960795</v>
      </c>
      <c r="CE185" s="2">
        <f t="shared" si="74"/>
        <v>-575.50472074963614</v>
      </c>
      <c r="CF185" s="2">
        <f t="shared" si="66"/>
        <v>-489.6866783162335</v>
      </c>
      <c r="CG185" s="29">
        <f t="shared" si="66"/>
        <v>-405.47837505060636</v>
      </c>
      <c r="CH185" s="31">
        <f t="shared" si="66"/>
        <v>-389.93282568878294</v>
      </c>
    </row>
    <row r="186" spans="1:86" x14ac:dyDescent="0.2">
      <c r="A186" t="s">
        <v>46</v>
      </c>
      <c r="B186" t="s">
        <v>46</v>
      </c>
      <c r="C186" t="s">
        <v>85</v>
      </c>
      <c r="D186" t="s">
        <v>85</v>
      </c>
      <c r="E186" t="s">
        <v>83</v>
      </c>
      <c r="F186" s="27">
        <f t="shared" si="57"/>
        <v>46191</v>
      </c>
      <c r="G186" s="60" t="s">
        <v>39</v>
      </c>
      <c r="H186" s="28">
        <v>69.150000000000006</v>
      </c>
      <c r="I186" s="2">
        <v>21682.66</v>
      </c>
      <c r="J186" s="2">
        <v>1513.83</v>
      </c>
      <c r="K186" s="2">
        <v>51194.67</v>
      </c>
      <c r="L186" s="29">
        <v>38567.31</v>
      </c>
      <c r="M186" s="30">
        <f t="shared" si="53"/>
        <v>113027.62</v>
      </c>
      <c r="N186" t="s">
        <v>49</v>
      </c>
      <c r="O186" t="s">
        <v>49</v>
      </c>
      <c r="P186" t="s">
        <v>85</v>
      </c>
      <c r="Q186" t="s">
        <v>85</v>
      </c>
      <c r="R186" t="s">
        <v>83</v>
      </c>
      <c r="S186" s="27">
        <f t="shared" si="58"/>
        <v>45827</v>
      </c>
      <c r="T186" s="60" t="s">
        <v>39</v>
      </c>
      <c r="U186" s="28">
        <v>-4280.1099999999997</v>
      </c>
      <c r="V186" s="2">
        <v>27883.15</v>
      </c>
      <c r="W186" s="2">
        <v>1848.59</v>
      </c>
      <c r="X186" s="2">
        <v>62599.93</v>
      </c>
      <c r="Y186" s="29">
        <v>55986.99</v>
      </c>
      <c r="Z186" s="31">
        <f t="shared" si="54"/>
        <v>144038.54999999999</v>
      </c>
      <c r="AA186" s="32">
        <f t="shared" si="67"/>
        <v>4349.2599999999993</v>
      </c>
      <c r="AB186" s="5">
        <f t="shared" si="67"/>
        <v>-6200.4900000000016</v>
      </c>
      <c r="AC186" s="5">
        <f t="shared" si="67"/>
        <v>-334.76</v>
      </c>
      <c r="AD186" s="5">
        <f t="shared" si="59"/>
        <v>-11405.260000000002</v>
      </c>
      <c r="AE186" s="33">
        <f t="shared" si="59"/>
        <v>-17419.68</v>
      </c>
      <c r="AF186" s="34">
        <f t="shared" si="59"/>
        <v>-31010.929999999993</v>
      </c>
      <c r="AG186" s="35">
        <f t="shared" si="68"/>
        <v>-1.016156126828516</v>
      </c>
      <c r="AH186" s="7">
        <f t="shared" si="68"/>
        <v>-0.22237408614163037</v>
      </c>
      <c r="AI186" s="7">
        <f t="shared" si="68"/>
        <v>-0.18108937081775842</v>
      </c>
      <c r="AJ186" s="7">
        <f t="shared" si="60"/>
        <v>-0.18219285548721864</v>
      </c>
      <c r="AK186" s="36">
        <f t="shared" si="60"/>
        <v>-0.31113799830996453</v>
      </c>
      <c r="AL186" s="37">
        <f t="shared" si="60"/>
        <v>-0.21529604401044022</v>
      </c>
      <c r="AM186" s="2">
        <v>69.150000000000006</v>
      </c>
      <c r="AN186" s="2">
        <v>4213.6899999999996</v>
      </c>
      <c r="AO186" s="2">
        <v>638.12</v>
      </c>
      <c r="AP186" s="2">
        <v>14102.65</v>
      </c>
      <c r="AQ186" s="29">
        <v>10375.15</v>
      </c>
      <c r="AR186" s="31">
        <f t="shared" si="55"/>
        <v>29398.760000000002</v>
      </c>
      <c r="AS186" s="2">
        <v>-4280.1099999999997</v>
      </c>
      <c r="AT186" s="2">
        <v>5499.58</v>
      </c>
      <c r="AU186" s="2">
        <v>865.65</v>
      </c>
      <c r="AV186" s="2">
        <v>18916.169999999998</v>
      </c>
      <c r="AW186" s="29">
        <v>17501.560000000001</v>
      </c>
      <c r="AX186" s="31">
        <f t="shared" si="56"/>
        <v>38502.85</v>
      </c>
      <c r="AY186" s="5">
        <f t="shared" si="69"/>
        <v>4349.2599999999993</v>
      </c>
      <c r="AZ186" s="5">
        <f t="shared" si="69"/>
        <v>-1285.8900000000003</v>
      </c>
      <c r="BA186" s="5">
        <f t="shared" si="69"/>
        <v>-227.52999999999997</v>
      </c>
      <c r="BB186" s="5">
        <f t="shared" si="61"/>
        <v>-4813.5199999999986</v>
      </c>
      <c r="BC186" s="33">
        <f t="shared" si="61"/>
        <v>-7126.4100000000017</v>
      </c>
      <c r="BD186" s="34">
        <f t="shared" si="61"/>
        <v>-9104.0899999999965</v>
      </c>
      <c r="BE186" s="7">
        <f t="shared" si="70"/>
        <v>-1.016156126828516</v>
      </c>
      <c r="BF186" s="7">
        <f t="shared" si="70"/>
        <v>-0.23381603686099672</v>
      </c>
      <c r="BG186" s="7">
        <f t="shared" si="70"/>
        <v>-0.26284295038410438</v>
      </c>
      <c r="BH186" s="7">
        <f t="shared" si="62"/>
        <v>-0.25446588817926669</v>
      </c>
      <c r="BI186" s="36">
        <f t="shared" si="62"/>
        <v>-0.40718713074720203</v>
      </c>
      <c r="BJ186" s="37">
        <f t="shared" si="62"/>
        <v>-0.23645236651312818</v>
      </c>
      <c r="BK186" s="38">
        <f t="shared" si="71"/>
        <v>1</v>
      </c>
      <c r="BL186" s="38">
        <f t="shared" si="71"/>
        <v>0.19433455120358847</v>
      </c>
      <c r="BM186" s="38">
        <f t="shared" si="71"/>
        <v>0.42152685572356213</v>
      </c>
      <c r="BN186" s="38">
        <f t="shared" si="63"/>
        <v>0.27547105978024666</v>
      </c>
      <c r="BO186" s="39">
        <f t="shared" si="63"/>
        <v>0.2690140950976358</v>
      </c>
      <c r="BP186" s="40">
        <f t="shared" si="63"/>
        <v>0.2601024422172209</v>
      </c>
      <c r="BQ186" s="38">
        <f t="shared" si="72"/>
        <v>1</v>
      </c>
      <c r="BR186" s="38">
        <f t="shared" si="72"/>
        <v>0.19723668236910105</v>
      </c>
      <c r="BS186" s="38">
        <f t="shared" si="72"/>
        <v>0.46827582103116427</v>
      </c>
      <c r="BT186" s="38">
        <f t="shared" si="64"/>
        <v>0.30217557751262658</v>
      </c>
      <c r="BU186" s="39">
        <f t="shared" si="64"/>
        <v>0.31260048093315967</v>
      </c>
      <c r="BV186" s="40">
        <f t="shared" si="64"/>
        <v>0.26730934183938954</v>
      </c>
      <c r="BW186" s="38">
        <f t="shared" si="73"/>
        <v>0</v>
      </c>
      <c r="BX186" s="38">
        <f t="shared" si="73"/>
        <v>-2.9021311655125781E-3</v>
      </c>
      <c r="BY186" s="38">
        <f t="shared" si="73"/>
        <v>-4.6748965307602142E-2</v>
      </c>
      <c r="BZ186" s="38">
        <f t="shared" si="65"/>
        <v>-2.6704517732379918E-2</v>
      </c>
      <c r="CA186" s="39">
        <f t="shared" si="65"/>
        <v>-4.3586385835523878E-2</v>
      </c>
      <c r="CB186" s="40">
        <f t="shared" si="65"/>
        <v>-7.2068996221686388E-3</v>
      </c>
      <c r="CC186" s="2">
        <f t="shared" si="74"/>
        <v>0</v>
      </c>
      <c r="CD186" s="2">
        <f t="shared" si="74"/>
        <v>-29.021311655125782</v>
      </c>
      <c r="CE186" s="2">
        <f t="shared" si="74"/>
        <v>-467.4896530760214</v>
      </c>
      <c r="CF186" s="2">
        <f t="shared" si="66"/>
        <v>-267.04517732379918</v>
      </c>
      <c r="CG186" s="29">
        <f t="shared" si="66"/>
        <v>-435.86385835523879</v>
      </c>
      <c r="CH186" s="31">
        <f t="shared" si="66"/>
        <v>-72.06899622168639</v>
      </c>
    </row>
    <row r="187" spans="1:86" x14ac:dyDescent="0.2">
      <c r="A187" t="s">
        <v>46</v>
      </c>
      <c r="B187" t="s">
        <v>46</v>
      </c>
      <c r="C187" t="s">
        <v>85</v>
      </c>
      <c r="D187" t="s">
        <v>85</v>
      </c>
      <c r="E187" t="s">
        <v>83</v>
      </c>
      <c r="F187" s="27">
        <f t="shared" si="57"/>
        <v>46192</v>
      </c>
      <c r="G187" s="60" t="s">
        <v>40</v>
      </c>
      <c r="H187" s="28">
        <v>-9.02</v>
      </c>
      <c r="I187" s="2">
        <v>29928.35</v>
      </c>
      <c r="J187" s="2">
        <v>2869.02</v>
      </c>
      <c r="K187" s="2">
        <v>76909.460000000006</v>
      </c>
      <c r="L187" s="29">
        <v>48332.68</v>
      </c>
      <c r="M187" s="30">
        <f t="shared" si="53"/>
        <v>158030.49</v>
      </c>
      <c r="N187" t="s">
        <v>49</v>
      </c>
      <c r="O187" t="s">
        <v>49</v>
      </c>
      <c r="P187" t="s">
        <v>85</v>
      </c>
      <c r="Q187" t="s">
        <v>85</v>
      </c>
      <c r="R187" t="s">
        <v>83</v>
      </c>
      <c r="S187" s="27">
        <f t="shared" si="58"/>
        <v>45828</v>
      </c>
      <c r="T187" s="60" t="s">
        <v>40</v>
      </c>
      <c r="U187" s="28">
        <v>-3940.04</v>
      </c>
      <c r="V187" s="2">
        <v>27460.71</v>
      </c>
      <c r="W187" s="2">
        <v>1297.52</v>
      </c>
      <c r="X187" s="2">
        <v>57800.06</v>
      </c>
      <c r="Y187" s="29">
        <v>42633.21</v>
      </c>
      <c r="Z187" s="31">
        <f t="shared" si="54"/>
        <v>125251.45999999999</v>
      </c>
      <c r="AA187" s="32">
        <f t="shared" si="67"/>
        <v>3931.02</v>
      </c>
      <c r="AB187" s="5">
        <f t="shared" si="67"/>
        <v>2467.6399999999994</v>
      </c>
      <c r="AC187" s="5">
        <f t="shared" si="67"/>
        <v>1571.5</v>
      </c>
      <c r="AD187" s="5">
        <f t="shared" si="59"/>
        <v>19109.400000000009</v>
      </c>
      <c r="AE187" s="33">
        <f t="shared" si="59"/>
        <v>5699.4700000000012</v>
      </c>
      <c r="AF187" s="34">
        <f t="shared" si="59"/>
        <v>32779.03</v>
      </c>
      <c r="AG187" s="35">
        <f t="shared" si="68"/>
        <v>-0.99771068314027267</v>
      </c>
      <c r="AH187" s="7">
        <f t="shared" si="68"/>
        <v>8.9860750140837567E-2</v>
      </c>
      <c r="AI187" s="7">
        <f t="shared" si="68"/>
        <v>1.2111566681053085</v>
      </c>
      <c r="AJ187" s="7">
        <f t="shared" si="60"/>
        <v>0.33061211355143938</v>
      </c>
      <c r="AK187" s="36">
        <f t="shared" si="60"/>
        <v>0.13368615687160318</v>
      </c>
      <c r="AL187" s="37">
        <f t="shared" si="60"/>
        <v>0.26170577173311993</v>
      </c>
      <c r="AM187" s="2">
        <v>-9.02</v>
      </c>
      <c r="AN187" s="2">
        <v>6434.49</v>
      </c>
      <c r="AO187" s="2">
        <v>1194.77</v>
      </c>
      <c r="AP187" s="2">
        <v>21789.85</v>
      </c>
      <c r="AQ187" s="29">
        <v>13480.86</v>
      </c>
      <c r="AR187" s="31">
        <f t="shared" si="55"/>
        <v>42890.95</v>
      </c>
      <c r="AS187" s="2">
        <v>-3940.04</v>
      </c>
      <c r="AT187" s="2">
        <v>5606.2</v>
      </c>
      <c r="AU187" s="2">
        <v>617.30999999999995</v>
      </c>
      <c r="AV187" s="2">
        <v>17680.54</v>
      </c>
      <c r="AW187" s="29">
        <v>13244.05</v>
      </c>
      <c r="AX187" s="31">
        <f t="shared" si="56"/>
        <v>33208.06</v>
      </c>
      <c r="AY187" s="5">
        <f t="shared" si="69"/>
        <v>3931.02</v>
      </c>
      <c r="AZ187" s="5">
        <f t="shared" si="69"/>
        <v>828.29</v>
      </c>
      <c r="BA187" s="5">
        <f t="shared" si="69"/>
        <v>577.46</v>
      </c>
      <c r="BB187" s="5">
        <f t="shared" si="61"/>
        <v>4109.3099999999977</v>
      </c>
      <c r="BC187" s="33">
        <f t="shared" si="61"/>
        <v>236.81000000000131</v>
      </c>
      <c r="BD187" s="34">
        <f t="shared" si="61"/>
        <v>9682.89</v>
      </c>
      <c r="BE187" s="7">
        <f t="shared" si="70"/>
        <v>-0.99771068314027267</v>
      </c>
      <c r="BF187" s="7">
        <f t="shared" si="70"/>
        <v>0.14774535335878133</v>
      </c>
      <c r="BG187" s="7">
        <f t="shared" si="70"/>
        <v>0.93544572419043925</v>
      </c>
      <c r="BH187" s="7">
        <f t="shared" si="62"/>
        <v>0.23241993740010189</v>
      </c>
      <c r="BI187" s="36">
        <f t="shared" si="62"/>
        <v>1.7880482178789819E-2</v>
      </c>
      <c r="BJ187" s="37">
        <f t="shared" si="62"/>
        <v>0.29158252544713542</v>
      </c>
      <c r="BK187" s="38">
        <f t="shared" si="71"/>
        <v>1</v>
      </c>
      <c r="BL187" s="38">
        <f t="shared" si="71"/>
        <v>0.21499648326753731</v>
      </c>
      <c r="BM187" s="38">
        <f t="shared" si="71"/>
        <v>0.41643836571372805</v>
      </c>
      <c r="BN187" s="38">
        <f t="shared" si="63"/>
        <v>0.28331820298829297</v>
      </c>
      <c r="BO187" s="39">
        <f t="shared" si="63"/>
        <v>0.27891811503107217</v>
      </c>
      <c r="BP187" s="40">
        <f t="shared" si="63"/>
        <v>0.27140933373047188</v>
      </c>
      <c r="BQ187" s="38">
        <f t="shared" si="72"/>
        <v>1</v>
      </c>
      <c r="BR187" s="38">
        <f t="shared" si="72"/>
        <v>0.20415349785202203</v>
      </c>
      <c r="BS187" s="38">
        <f t="shared" si="72"/>
        <v>0.47576145261730068</v>
      </c>
      <c r="BT187" s="38">
        <f t="shared" si="64"/>
        <v>0.30589137796742777</v>
      </c>
      <c r="BU187" s="39">
        <f t="shared" si="64"/>
        <v>0.31065101595680927</v>
      </c>
      <c r="BV187" s="40">
        <f t="shared" si="64"/>
        <v>0.26513112102645348</v>
      </c>
      <c r="BW187" s="38">
        <f t="shared" si="73"/>
        <v>0</v>
      </c>
      <c r="BX187" s="38">
        <f t="shared" si="73"/>
        <v>1.0842985415515288E-2</v>
      </c>
      <c r="BY187" s="38">
        <f t="shared" si="73"/>
        <v>-5.932308690357263E-2</v>
      </c>
      <c r="BZ187" s="38">
        <f t="shared" si="65"/>
        <v>-2.2573174979134802E-2</v>
      </c>
      <c r="CA187" s="39">
        <f t="shared" si="65"/>
        <v>-3.1732900925737106E-2</v>
      </c>
      <c r="CB187" s="40">
        <f t="shared" si="65"/>
        <v>6.2782127040184044E-3</v>
      </c>
      <c r="CC187" s="2">
        <f t="shared" si="74"/>
        <v>0</v>
      </c>
      <c r="CD187" s="2">
        <f t="shared" si="74"/>
        <v>108.42985415515288</v>
      </c>
      <c r="CE187" s="2">
        <f t="shared" si="74"/>
        <v>-593.2308690357263</v>
      </c>
      <c r="CF187" s="2">
        <f t="shared" si="66"/>
        <v>-225.73174979134802</v>
      </c>
      <c r="CG187" s="29">
        <f t="shared" si="66"/>
        <v>-317.32900925737107</v>
      </c>
      <c r="CH187" s="31">
        <f t="shared" si="66"/>
        <v>62.782127040184044</v>
      </c>
    </row>
    <row r="188" spans="1:86" ht="13.5" thickBot="1" x14ac:dyDescent="0.25">
      <c r="A188" t="s">
        <v>46</v>
      </c>
      <c r="B188" t="s">
        <v>46</v>
      </c>
      <c r="C188" t="s">
        <v>85</v>
      </c>
      <c r="D188" t="s">
        <v>85</v>
      </c>
      <c r="E188" t="s">
        <v>83</v>
      </c>
      <c r="F188" s="41">
        <f t="shared" si="57"/>
        <v>46193</v>
      </c>
      <c r="G188" s="61" t="s">
        <v>41</v>
      </c>
      <c r="H188" s="43">
        <v>39.979999999999997</v>
      </c>
      <c r="I188" s="44">
        <v>24863.48</v>
      </c>
      <c r="J188" s="44">
        <v>3526.73</v>
      </c>
      <c r="K188" s="44">
        <v>58021.56</v>
      </c>
      <c r="L188" s="45">
        <v>35962.28</v>
      </c>
      <c r="M188" s="46">
        <f t="shared" si="53"/>
        <v>122414.03</v>
      </c>
      <c r="N188" t="s">
        <v>49</v>
      </c>
      <c r="O188" t="s">
        <v>49</v>
      </c>
      <c r="P188" t="s">
        <v>85</v>
      </c>
      <c r="Q188" t="s">
        <v>85</v>
      </c>
      <c r="R188" t="s">
        <v>83</v>
      </c>
      <c r="S188" s="41">
        <f t="shared" si="58"/>
        <v>45829</v>
      </c>
      <c r="T188" s="61" t="s">
        <v>41</v>
      </c>
      <c r="U188" s="43">
        <v>-2455.04</v>
      </c>
      <c r="V188" s="44">
        <v>22540.65</v>
      </c>
      <c r="W188" s="44">
        <v>3258.26</v>
      </c>
      <c r="X188" s="44">
        <v>50505.47</v>
      </c>
      <c r="Y188" s="45">
        <v>36423.89</v>
      </c>
      <c r="Z188" s="47">
        <f t="shared" si="54"/>
        <v>110273.23</v>
      </c>
      <c r="AA188" s="48">
        <f t="shared" si="67"/>
        <v>2495.02</v>
      </c>
      <c r="AB188" s="49">
        <f t="shared" si="67"/>
        <v>2322.8299999999981</v>
      </c>
      <c r="AC188" s="49">
        <f t="shared" si="67"/>
        <v>268.4699999999998</v>
      </c>
      <c r="AD188" s="49">
        <f t="shared" si="59"/>
        <v>7516.0899999999965</v>
      </c>
      <c r="AE188" s="50">
        <f t="shared" si="59"/>
        <v>-461.61000000000058</v>
      </c>
      <c r="AF188" s="51">
        <f t="shared" si="59"/>
        <v>12140.800000000003</v>
      </c>
      <c r="AG188" s="52">
        <f t="shared" si="68"/>
        <v>-1.0162848670490094</v>
      </c>
      <c r="AH188" s="53">
        <f t="shared" si="68"/>
        <v>0.10305071060506232</v>
      </c>
      <c r="AI188" s="53">
        <f t="shared" si="68"/>
        <v>8.2396739363954932E-2</v>
      </c>
      <c r="AJ188" s="53">
        <f t="shared" si="60"/>
        <v>0.14881734592312468</v>
      </c>
      <c r="AK188" s="54">
        <f t="shared" si="60"/>
        <v>-1.2673275698998667E-2</v>
      </c>
      <c r="AL188" s="55">
        <f t="shared" si="60"/>
        <v>0.11009743706609486</v>
      </c>
      <c r="AM188" s="44">
        <v>39.979999999999997</v>
      </c>
      <c r="AN188" s="44">
        <v>5167.0200000000004</v>
      </c>
      <c r="AO188" s="44">
        <v>1488.22</v>
      </c>
      <c r="AP188" s="44">
        <v>16125.82</v>
      </c>
      <c r="AQ188" s="45">
        <v>10117.02</v>
      </c>
      <c r="AR188" s="47">
        <f t="shared" si="55"/>
        <v>32938.06</v>
      </c>
      <c r="AS188" s="44">
        <v>-2455.04</v>
      </c>
      <c r="AT188" s="44">
        <v>4779.38</v>
      </c>
      <c r="AU188" s="44">
        <v>1508.52</v>
      </c>
      <c r="AV188" s="44">
        <v>15532.56</v>
      </c>
      <c r="AW188" s="45">
        <v>11062.14</v>
      </c>
      <c r="AX188" s="47">
        <f t="shared" si="56"/>
        <v>30427.559999999998</v>
      </c>
      <c r="AY188" s="49">
        <f t="shared" si="69"/>
        <v>2495.02</v>
      </c>
      <c r="AZ188" s="49">
        <f t="shared" si="69"/>
        <v>387.64000000000033</v>
      </c>
      <c r="BA188" s="49">
        <f t="shared" si="69"/>
        <v>-20.299999999999955</v>
      </c>
      <c r="BB188" s="49">
        <f t="shared" si="61"/>
        <v>593.26000000000022</v>
      </c>
      <c r="BC188" s="50">
        <f t="shared" si="61"/>
        <v>-945.11999999999898</v>
      </c>
      <c r="BD188" s="51">
        <f t="shared" si="61"/>
        <v>2510.5</v>
      </c>
      <c r="BE188" s="53">
        <f t="shared" si="70"/>
        <v>-1.0162848670490094</v>
      </c>
      <c r="BF188" s="53">
        <f t="shared" si="70"/>
        <v>8.1106754432583375E-2</v>
      </c>
      <c r="BG188" s="53">
        <f t="shared" si="70"/>
        <v>-1.3456898151830904E-2</v>
      </c>
      <c r="BH188" s="53">
        <f t="shared" si="62"/>
        <v>3.8194605396663542E-2</v>
      </c>
      <c r="BI188" s="54">
        <f t="shared" si="62"/>
        <v>-8.5437356605503001E-2</v>
      </c>
      <c r="BJ188" s="55">
        <f t="shared" si="62"/>
        <v>8.250743733641476E-2</v>
      </c>
      <c r="BK188" s="56">
        <f t="shared" si="71"/>
        <v>1</v>
      </c>
      <c r="BL188" s="56">
        <f t="shared" si="71"/>
        <v>0.20781563964497329</v>
      </c>
      <c r="BM188" s="56">
        <f t="shared" si="71"/>
        <v>0.42198297006008401</v>
      </c>
      <c r="BN188" s="56">
        <f t="shared" si="63"/>
        <v>0.27792806673932929</v>
      </c>
      <c r="BO188" s="57">
        <f t="shared" si="63"/>
        <v>0.28132309742318901</v>
      </c>
      <c r="BP188" s="58">
        <f t="shared" si="63"/>
        <v>0.26907095534719344</v>
      </c>
      <c r="BQ188" s="56">
        <f t="shared" si="72"/>
        <v>1</v>
      </c>
      <c r="BR188" s="56">
        <f t="shared" si="72"/>
        <v>0.21203381446409042</v>
      </c>
      <c r="BS188" s="56">
        <f t="shared" si="72"/>
        <v>0.46298331011030425</v>
      </c>
      <c r="BT188" s="56">
        <f t="shared" si="64"/>
        <v>0.30754213355503868</v>
      </c>
      <c r="BU188" s="57">
        <f t="shared" si="64"/>
        <v>0.30370561738463409</v>
      </c>
      <c r="BV188" s="58">
        <f t="shared" si="64"/>
        <v>0.27592879976400436</v>
      </c>
      <c r="BW188" s="56">
        <f t="shared" si="73"/>
        <v>0</v>
      </c>
      <c r="BX188" s="56">
        <f t="shared" si="73"/>
        <v>-4.2181748191171264E-3</v>
      </c>
      <c r="BY188" s="56">
        <f t="shared" si="73"/>
        <v>-4.1000340050220241E-2</v>
      </c>
      <c r="BZ188" s="56">
        <f t="shared" si="65"/>
        <v>-2.9614066815709383E-2</v>
      </c>
      <c r="CA188" s="57">
        <f t="shared" si="65"/>
        <v>-2.238251996144508E-2</v>
      </c>
      <c r="CB188" s="58">
        <f t="shared" si="65"/>
        <v>-6.8578444168109209E-3</v>
      </c>
      <c r="CC188" s="44">
        <f t="shared" si="74"/>
        <v>0</v>
      </c>
      <c r="CD188" s="44">
        <f t="shared" si="74"/>
        <v>-42.181748191171266</v>
      </c>
      <c r="CE188" s="44">
        <f t="shared" si="74"/>
        <v>-410.0034005022024</v>
      </c>
      <c r="CF188" s="44">
        <f t="shared" si="66"/>
        <v>-296.14066815709384</v>
      </c>
      <c r="CG188" s="45">
        <f t="shared" si="66"/>
        <v>-223.82519961445081</v>
      </c>
      <c r="CH188" s="47">
        <f t="shared" si="66"/>
        <v>-68.578444168109215</v>
      </c>
    </row>
    <row r="189" spans="1:86" x14ac:dyDescent="0.2">
      <c r="A189" t="s">
        <v>46</v>
      </c>
      <c r="B189" t="s">
        <v>46</v>
      </c>
      <c r="C189" t="s">
        <v>85</v>
      </c>
      <c r="D189" t="s">
        <v>85</v>
      </c>
      <c r="E189" t="s">
        <v>84</v>
      </c>
      <c r="F189" s="27">
        <f t="shared" si="57"/>
        <v>46194</v>
      </c>
      <c r="G189" s="60" t="s">
        <v>35</v>
      </c>
      <c r="H189" s="28">
        <v>-9.0299999999999994</v>
      </c>
      <c r="I189" s="2">
        <v>13732.54</v>
      </c>
      <c r="J189" s="2">
        <v>767.72</v>
      </c>
      <c r="K189" s="2">
        <v>34130.15</v>
      </c>
      <c r="L189" s="29">
        <v>28565.3</v>
      </c>
      <c r="M189" s="30">
        <f t="shared" si="53"/>
        <v>77186.680000000008</v>
      </c>
      <c r="N189" t="s">
        <v>49</v>
      </c>
      <c r="O189" t="s">
        <v>49</v>
      </c>
      <c r="P189" t="s">
        <v>85</v>
      </c>
      <c r="Q189" t="s">
        <v>85</v>
      </c>
      <c r="R189" t="s">
        <v>84</v>
      </c>
      <c r="S189" s="27">
        <f t="shared" si="58"/>
        <v>45830</v>
      </c>
      <c r="T189" s="60" t="s">
        <v>35</v>
      </c>
      <c r="U189" s="28">
        <v>-1415.11</v>
      </c>
      <c r="V189" s="2">
        <v>11974.46</v>
      </c>
      <c r="W189" s="2">
        <v>-149.63999999999999</v>
      </c>
      <c r="X189" s="2">
        <v>30682.28</v>
      </c>
      <c r="Y189" s="29">
        <v>27575.96</v>
      </c>
      <c r="Z189" s="31">
        <f t="shared" si="54"/>
        <v>68667.95</v>
      </c>
      <c r="AA189" s="32">
        <f t="shared" si="67"/>
        <v>1406.08</v>
      </c>
      <c r="AB189" s="5">
        <f t="shared" si="67"/>
        <v>1758.0800000000017</v>
      </c>
      <c r="AC189" s="5">
        <f t="shared" si="67"/>
        <v>917.36</v>
      </c>
      <c r="AD189" s="5">
        <f t="shared" si="59"/>
        <v>3447.8700000000026</v>
      </c>
      <c r="AE189" s="33">
        <f t="shared" si="59"/>
        <v>989.34000000000015</v>
      </c>
      <c r="AF189" s="34">
        <f t="shared" si="59"/>
        <v>8518.7300000000105</v>
      </c>
      <c r="AG189" s="35">
        <f t="shared" si="68"/>
        <v>-0.99361887061783183</v>
      </c>
      <c r="AH189" s="7">
        <f t="shared" si="68"/>
        <v>0.14681914675066782</v>
      </c>
      <c r="AI189" s="7">
        <f t="shared" si="68"/>
        <v>-6.1304464047046254</v>
      </c>
      <c r="AJ189" s="7">
        <f t="shared" si="60"/>
        <v>0.11237333079549508</v>
      </c>
      <c r="AK189" s="36">
        <f t="shared" si="60"/>
        <v>3.5876901475052916E-2</v>
      </c>
      <c r="AL189" s="37">
        <f t="shared" si="60"/>
        <v>0.12405685621894946</v>
      </c>
      <c r="AM189" s="2">
        <v>-9.0299999999999994</v>
      </c>
      <c r="AN189" s="2">
        <v>2833.46</v>
      </c>
      <c r="AO189" s="2">
        <v>288.73</v>
      </c>
      <c r="AP189" s="2">
        <v>9194.19</v>
      </c>
      <c r="AQ189" s="29">
        <v>7822.22</v>
      </c>
      <c r="AR189" s="31">
        <f t="shared" si="55"/>
        <v>20129.57</v>
      </c>
      <c r="AS189" s="2">
        <v>-1415.11</v>
      </c>
      <c r="AT189" s="2">
        <v>2596.79</v>
      </c>
      <c r="AU189" s="2">
        <v>-122.42</v>
      </c>
      <c r="AV189" s="2">
        <v>9235.92</v>
      </c>
      <c r="AW189" s="29">
        <v>8659.67</v>
      </c>
      <c r="AX189" s="31">
        <f t="shared" si="56"/>
        <v>18954.849999999999</v>
      </c>
      <c r="AY189" s="5">
        <f t="shared" si="69"/>
        <v>1406.08</v>
      </c>
      <c r="AZ189" s="5">
        <f t="shared" si="69"/>
        <v>236.67000000000007</v>
      </c>
      <c r="BA189" s="5">
        <f t="shared" si="69"/>
        <v>411.15000000000003</v>
      </c>
      <c r="BB189" s="5">
        <f t="shared" si="61"/>
        <v>-41.729999999999563</v>
      </c>
      <c r="BC189" s="33">
        <f t="shared" si="61"/>
        <v>-837.44999999999982</v>
      </c>
      <c r="BD189" s="34">
        <f t="shared" si="61"/>
        <v>1174.7200000000012</v>
      </c>
      <c r="BE189" s="7">
        <f t="shared" si="70"/>
        <v>-0.99361887061783183</v>
      </c>
      <c r="BF189" s="7">
        <f t="shared" si="70"/>
        <v>9.113944523815945E-2</v>
      </c>
      <c r="BG189" s="7">
        <f t="shared" si="70"/>
        <v>-3.3585198496977622</v>
      </c>
      <c r="BH189" s="7">
        <f t="shared" si="62"/>
        <v>-4.5182288283137535E-3</v>
      </c>
      <c r="BI189" s="36">
        <f t="shared" si="62"/>
        <v>-9.670691839296415E-2</v>
      </c>
      <c r="BJ189" s="37">
        <f t="shared" si="62"/>
        <v>6.1974639736004311E-2</v>
      </c>
      <c r="BK189" s="38">
        <f t="shared" si="71"/>
        <v>1</v>
      </c>
      <c r="BL189" s="38">
        <f t="shared" si="71"/>
        <v>0.20633182208098427</v>
      </c>
      <c r="BM189" s="38">
        <f t="shared" si="71"/>
        <v>0.37608763611733448</v>
      </c>
      <c r="BN189" s="38">
        <f t="shared" si="63"/>
        <v>0.26938615857240594</v>
      </c>
      <c r="BO189" s="39">
        <f t="shared" si="63"/>
        <v>0.27383643791593298</v>
      </c>
      <c r="BP189" s="40">
        <f t="shared" si="63"/>
        <v>0.26079072192248709</v>
      </c>
      <c r="BQ189" s="38">
        <f t="shared" si="72"/>
        <v>1</v>
      </c>
      <c r="BR189" s="38">
        <f t="shared" si="72"/>
        <v>0.21686071856267425</v>
      </c>
      <c r="BS189" s="38">
        <f t="shared" si="72"/>
        <v>0.8180967655707031</v>
      </c>
      <c r="BT189" s="38">
        <f t="shared" si="64"/>
        <v>0.30101804689873113</v>
      </c>
      <c r="BU189" s="39">
        <f t="shared" si="64"/>
        <v>0.31402968382605723</v>
      </c>
      <c r="BV189" s="40">
        <f t="shared" si="64"/>
        <v>0.27603634592266113</v>
      </c>
      <c r="BW189" s="38">
        <f t="shared" si="73"/>
        <v>0</v>
      </c>
      <c r="BX189" s="38">
        <f t="shared" si="73"/>
        <v>-1.0528896481689975E-2</v>
      </c>
      <c r="BY189" s="38">
        <f t="shared" si="73"/>
        <v>-0.44200912945336862</v>
      </c>
      <c r="BZ189" s="38">
        <f t="shared" si="65"/>
        <v>-3.1631888326325186E-2</v>
      </c>
      <c r="CA189" s="39">
        <f t="shared" si="65"/>
        <v>-4.0193245910124242E-2</v>
      </c>
      <c r="CB189" s="40">
        <f t="shared" si="65"/>
        <v>-1.5245624000174041E-2</v>
      </c>
      <c r="CC189" s="2">
        <f t="shared" si="74"/>
        <v>0</v>
      </c>
      <c r="CD189" s="2">
        <f t="shared" si="74"/>
        <v>-105.28896481689975</v>
      </c>
      <c r="CE189" s="2">
        <f t="shared" si="74"/>
        <v>-4420.0912945336859</v>
      </c>
      <c r="CF189" s="2">
        <f t="shared" si="66"/>
        <v>-316.31888326325185</v>
      </c>
      <c r="CG189" s="29">
        <f t="shared" si="66"/>
        <v>-401.93245910124244</v>
      </c>
      <c r="CH189" s="31">
        <f t="shared" si="66"/>
        <v>-152.45624000174041</v>
      </c>
    </row>
    <row r="190" spans="1:86" x14ac:dyDescent="0.2">
      <c r="A190" t="s">
        <v>46</v>
      </c>
      <c r="B190" t="s">
        <v>46</v>
      </c>
      <c r="C190" t="s">
        <v>85</v>
      </c>
      <c r="D190" t="s">
        <v>85</v>
      </c>
      <c r="E190" t="s">
        <v>84</v>
      </c>
      <c r="F190" s="27">
        <f t="shared" si="57"/>
        <v>46195</v>
      </c>
      <c r="G190" s="60" t="s">
        <v>36</v>
      </c>
      <c r="H190" s="28">
        <v>134.05000000000001</v>
      </c>
      <c r="I190" s="2">
        <v>10848.16</v>
      </c>
      <c r="J190" s="2">
        <v>-130.41999999999999</v>
      </c>
      <c r="K190" s="2">
        <v>31713.9</v>
      </c>
      <c r="L190" s="29">
        <v>23825.46</v>
      </c>
      <c r="M190" s="30">
        <f t="shared" si="53"/>
        <v>66391.149999999994</v>
      </c>
      <c r="N190" t="s">
        <v>49</v>
      </c>
      <c r="O190" t="s">
        <v>49</v>
      </c>
      <c r="P190" t="s">
        <v>85</v>
      </c>
      <c r="Q190" t="s">
        <v>85</v>
      </c>
      <c r="R190" t="s">
        <v>84</v>
      </c>
      <c r="S190" s="27">
        <f t="shared" si="58"/>
        <v>45831</v>
      </c>
      <c r="T190" s="60" t="s">
        <v>36</v>
      </c>
      <c r="U190" s="28">
        <v>-2025.09</v>
      </c>
      <c r="V190" s="2">
        <v>11748.29</v>
      </c>
      <c r="W190" s="2">
        <v>209.29</v>
      </c>
      <c r="X190" s="2">
        <v>31382.1</v>
      </c>
      <c r="Y190" s="29">
        <v>33571.599999999999</v>
      </c>
      <c r="Z190" s="31">
        <f t="shared" si="54"/>
        <v>74886.19</v>
      </c>
      <c r="AA190" s="32">
        <f t="shared" si="67"/>
        <v>2159.14</v>
      </c>
      <c r="AB190" s="5">
        <f t="shared" si="67"/>
        <v>-900.13000000000102</v>
      </c>
      <c r="AC190" s="5">
        <f t="shared" si="67"/>
        <v>-339.71</v>
      </c>
      <c r="AD190" s="5">
        <f t="shared" si="59"/>
        <v>331.80000000000291</v>
      </c>
      <c r="AE190" s="33">
        <f t="shared" si="59"/>
        <v>-9746.14</v>
      </c>
      <c r="AF190" s="34">
        <f t="shared" si="59"/>
        <v>-8495.0400000000081</v>
      </c>
      <c r="AG190" s="35">
        <f t="shared" si="68"/>
        <v>-1.0661945888824693</v>
      </c>
      <c r="AH190" s="7">
        <f t="shared" si="68"/>
        <v>-7.6617958868907807E-2</v>
      </c>
      <c r="AI190" s="7">
        <f t="shared" si="68"/>
        <v>-1.6231544746523963</v>
      </c>
      <c r="AJ190" s="7">
        <f t="shared" si="60"/>
        <v>1.0572906210865523E-2</v>
      </c>
      <c r="AK190" s="36">
        <f t="shared" si="60"/>
        <v>-0.29030907076219187</v>
      </c>
      <c r="AL190" s="37">
        <f t="shared" si="60"/>
        <v>-0.11343934041777273</v>
      </c>
      <c r="AM190" s="2">
        <v>134.05000000000001</v>
      </c>
      <c r="AN190" s="2">
        <v>2112.3000000000002</v>
      </c>
      <c r="AO190" s="2">
        <v>-116.67</v>
      </c>
      <c r="AP190" s="2">
        <v>8339.3799999999992</v>
      </c>
      <c r="AQ190" s="29">
        <v>6539.24</v>
      </c>
      <c r="AR190" s="31">
        <f t="shared" si="55"/>
        <v>17008.3</v>
      </c>
      <c r="AS190" s="2">
        <v>-2025.09</v>
      </c>
      <c r="AT190" s="2">
        <v>2352.6</v>
      </c>
      <c r="AU190" s="2">
        <v>30.52</v>
      </c>
      <c r="AV190" s="2">
        <v>9376.85</v>
      </c>
      <c r="AW190" s="29">
        <v>10321.1</v>
      </c>
      <c r="AX190" s="31">
        <f t="shared" si="56"/>
        <v>20055.980000000003</v>
      </c>
      <c r="AY190" s="5">
        <f t="shared" si="69"/>
        <v>2159.14</v>
      </c>
      <c r="AZ190" s="5">
        <f t="shared" si="69"/>
        <v>-240.29999999999973</v>
      </c>
      <c r="BA190" s="5">
        <f t="shared" si="69"/>
        <v>-147.19</v>
      </c>
      <c r="BB190" s="5">
        <f t="shared" si="61"/>
        <v>-1037.4700000000012</v>
      </c>
      <c r="BC190" s="33">
        <f t="shared" si="61"/>
        <v>-3781.8600000000006</v>
      </c>
      <c r="BD190" s="34">
        <f t="shared" si="61"/>
        <v>-3047.6800000000039</v>
      </c>
      <c r="BE190" s="7">
        <f t="shared" si="70"/>
        <v>-1.0661945888824693</v>
      </c>
      <c r="BF190" s="7">
        <f t="shared" si="70"/>
        <v>-0.10214231063504196</v>
      </c>
      <c r="BG190" s="7">
        <f t="shared" si="70"/>
        <v>-4.8227391874180867</v>
      </c>
      <c r="BH190" s="7">
        <f t="shared" si="62"/>
        <v>-0.11064163338434561</v>
      </c>
      <c r="BI190" s="36">
        <f t="shared" si="62"/>
        <v>-0.36642024590402189</v>
      </c>
      <c r="BJ190" s="37">
        <f t="shared" si="62"/>
        <v>-0.15195866768913827</v>
      </c>
      <c r="BK190" s="38">
        <f t="shared" si="71"/>
        <v>1</v>
      </c>
      <c r="BL190" s="38">
        <f t="shared" si="71"/>
        <v>0.19471504845061285</v>
      </c>
      <c r="BM190" s="38">
        <f t="shared" si="71"/>
        <v>0.8945713847569392</v>
      </c>
      <c r="BN190" s="38">
        <f t="shared" si="63"/>
        <v>0.26295662154449623</v>
      </c>
      <c r="BO190" s="39">
        <f t="shared" si="63"/>
        <v>0.27446437550418756</v>
      </c>
      <c r="BP190" s="40">
        <f t="shared" si="63"/>
        <v>0.25618324129044306</v>
      </c>
      <c r="BQ190" s="38">
        <f t="shared" si="72"/>
        <v>1</v>
      </c>
      <c r="BR190" s="38">
        <f t="shared" si="72"/>
        <v>0.20025041942274149</v>
      </c>
      <c r="BS190" s="38">
        <f t="shared" si="72"/>
        <v>0.1458263653304028</v>
      </c>
      <c r="BT190" s="38">
        <f t="shared" si="64"/>
        <v>0.29879612900347652</v>
      </c>
      <c r="BU190" s="39">
        <f t="shared" si="64"/>
        <v>0.3074354513934397</v>
      </c>
      <c r="BV190" s="40">
        <f t="shared" si="64"/>
        <v>0.26781947379082849</v>
      </c>
      <c r="BW190" s="38">
        <f t="shared" si="73"/>
        <v>0</v>
      </c>
      <c r="BX190" s="38">
        <f t="shared" si="73"/>
        <v>-5.5353709721286393E-3</v>
      </c>
      <c r="BY190" s="38">
        <f t="shared" si="73"/>
        <v>0.74874501942653637</v>
      </c>
      <c r="BZ190" s="38">
        <f t="shared" si="65"/>
        <v>-3.5839507458980291E-2</v>
      </c>
      <c r="CA190" s="39">
        <f t="shared" si="65"/>
        <v>-3.2971075889252133E-2</v>
      </c>
      <c r="CB190" s="40">
        <f t="shared" si="65"/>
        <v>-1.1636232500385424E-2</v>
      </c>
      <c r="CC190" s="2">
        <f t="shared" si="74"/>
        <v>0</v>
      </c>
      <c r="CD190" s="2">
        <f t="shared" si="74"/>
        <v>-55.353709721286393</v>
      </c>
      <c r="CE190" s="2">
        <f t="shared" si="74"/>
        <v>7487.4501942653642</v>
      </c>
      <c r="CF190" s="2">
        <f t="shared" si="66"/>
        <v>-358.3950745898029</v>
      </c>
      <c r="CG190" s="29">
        <f t="shared" si="66"/>
        <v>-329.71075889252131</v>
      </c>
      <c r="CH190" s="31">
        <f t="shared" si="66"/>
        <v>-116.36232500385424</v>
      </c>
    </row>
    <row r="191" spans="1:86" x14ac:dyDescent="0.2">
      <c r="A191" t="s">
        <v>46</v>
      </c>
      <c r="B191" t="s">
        <v>46</v>
      </c>
      <c r="C191" t="s">
        <v>85</v>
      </c>
      <c r="D191" t="s">
        <v>85</v>
      </c>
      <c r="E191" t="s">
        <v>84</v>
      </c>
      <c r="F191" s="27">
        <f t="shared" si="57"/>
        <v>46196</v>
      </c>
      <c r="G191" s="60" t="s">
        <v>37</v>
      </c>
      <c r="H191" s="28">
        <v>279.16000000000003</v>
      </c>
      <c r="I191" s="2">
        <v>14707.98</v>
      </c>
      <c r="J191" s="2">
        <v>441.46</v>
      </c>
      <c r="K191" s="2">
        <v>37325.97</v>
      </c>
      <c r="L191" s="29">
        <v>40699.26</v>
      </c>
      <c r="M191" s="30">
        <f t="shared" si="53"/>
        <v>93453.83</v>
      </c>
      <c r="N191" t="s">
        <v>49</v>
      </c>
      <c r="O191" t="s">
        <v>49</v>
      </c>
      <c r="P191" t="s">
        <v>85</v>
      </c>
      <c r="Q191" t="s">
        <v>85</v>
      </c>
      <c r="R191" t="s">
        <v>84</v>
      </c>
      <c r="S191" s="27">
        <f t="shared" si="58"/>
        <v>45832</v>
      </c>
      <c r="T191" s="60" t="s">
        <v>37</v>
      </c>
      <c r="U191" s="28">
        <v>-2285.14</v>
      </c>
      <c r="V191" s="2">
        <v>15025.17</v>
      </c>
      <c r="W191" s="2">
        <v>904.68</v>
      </c>
      <c r="X191" s="2">
        <v>36933.79</v>
      </c>
      <c r="Y191" s="29">
        <v>38601.800000000003</v>
      </c>
      <c r="Z191" s="31">
        <f t="shared" si="54"/>
        <v>89180.3</v>
      </c>
      <c r="AA191" s="32">
        <f t="shared" si="67"/>
        <v>2564.2999999999997</v>
      </c>
      <c r="AB191" s="5">
        <f t="shared" si="67"/>
        <v>-317.19000000000051</v>
      </c>
      <c r="AC191" s="5">
        <f t="shared" si="67"/>
        <v>-463.21999999999997</v>
      </c>
      <c r="AD191" s="5">
        <f t="shared" si="59"/>
        <v>392.18000000000029</v>
      </c>
      <c r="AE191" s="33">
        <f t="shared" si="59"/>
        <v>2097.4599999999991</v>
      </c>
      <c r="AF191" s="34">
        <f t="shared" si="59"/>
        <v>4273.5299999999988</v>
      </c>
      <c r="AG191" s="35">
        <f t="shared" si="68"/>
        <v>-1.1221631935023675</v>
      </c>
      <c r="AH191" s="7">
        <f t="shared" si="68"/>
        <v>-2.1110576452712384E-2</v>
      </c>
      <c r="AI191" s="7">
        <f t="shared" si="68"/>
        <v>-0.51202635185922096</v>
      </c>
      <c r="AJ191" s="7">
        <f t="shared" si="60"/>
        <v>1.0618460764519435E-2</v>
      </c>
      <c r="AK191" s="36">
        <f t="shared" si="60"/>
        <v>5.4335808174748298E-2</v>
      </c>
      <c r="AL191" s="37">
        <f t="shared" si="60"/>
        <v>4.7920112401505698E-2</v>
      </c>
      <c r="AM191" s="2">
        <v>279.16000000000003</v>
      </c>
      <c r="AN191" s="2">
        <v>3009.87</v>
      </c>
      <c r="AO191" s="2">
        <v>126.06</v>
      </c>
      <c r="AP191" s="2">
        <v>9043.4599999999991</v>
      </c>
      <c r="AQ191" s="29">
        <v>10948.04</v>
      </c>
      <c r="AR191" s="31">
        <f t="shared" si="55"/>
        <v>23406.59</v>
      </c>
      <c r="AS191" s="2">
        <v>-2285.14</v>
      </c>
      <c r="AT191" s="2">
        <v>3068.87</v>
      </c>
      <c r="AU191" s="2">
        <v>388.36</v>
      </c>
      <c r="AV191" s="2">
        <v>11320.88</v>
      </c>
      <c r="AW191" s="29">
        <v>11328.41</v>
      </c>
      <c r="AX191" s="31">
        <f t="shared" si="56"/>
        <v>23821.379999999997</v>
      </c>
      <c r="AY191" s="5">
        <f t="shared" si="69"/>
        <v>2564.2999999999997</v>
      </c>
      <c r="AZ191" s="5">
        <f t="shared" si="69"/>
        <v>-59</v>
      </c>
      <c r="BA191" s="5">
        <f t="shared" si="69"/>
        <v>-262.3</v>
      </c>
      <c r="BB191" s="5">
        <f t="shared" si="61"/>
        <v>-2277.42</v>
      </c>
      <c r="BC191" s="33">
        <f t="shared" si="61"/>
        <v>-380.36999999999898</v>
      </c>
      <c r="BD191" s="34">
        <f t="shared" si="61"/>
        <v>-414.78999999999724</v>
      </c>
      <c r="BE191" s="7">
        <f t="shared" si="70"/>
        <v>-1.1221631935023675</v>
      </c>
      <c r="BF191" s="7">
        <f t="shared" si="70"/>
        <v>-1.9225317462127755E-2</v>
      </c>
      <c r="BG191" s="7">
        <f t="shared" si="70"/>
        <v>-0.67540426408486975</v>
      </c>
      <c r="BH191" s="7">
        <f t="shared" si="62"/>
        <v>-0.20116987372006417</v>
      </c>
      <c r="BI191" s="36">
        <f t="shared" si="62"/>
        <v>-3.3576644913098926E-2</v>
      </c>
      <c r="BJ191" s="37">
        <f t="shared" si="62"/>
        <v>-1.7412509266885347E-2</v>
      </c>
      <c r="BK191" s="38">
        <f t="shared" si="71"/>
        <v>1</v>
      </c>
      <c r="BL191" s="38">
        <f t="shared" si="71"/>
        <v>0.20464196986941782</v>
      </c>
      <c r="BM191" s="38">
        <f t="shared" si="71"/>
        <v>0.28555248493634761</v>
      </c>
      <c r="BN191" s="38">
        <f t="shared" si="63"/>
        <v>0.24228332177301753</v>
      </c>
      <c r="BO191" s="39">
        <f t="shared" si="63"/>
        <v>0.26899850267547865</v>
      </c>
      <c r="BP191" s="40">
        <f t="shared" si="63"/>
        <v>0.25046153806644417</v>
      </c>
      <c r="BQ191" s="38">
        <f t="shared" si="72"/>
        <v>1</v>
      </c>
      <c r="BR191" s="38">
        <f t="shared" si="72"/>
        <v>0.20424860417552679</v>
      </c>
      <c r="BS191" s="38">
        <f t="shared" si="72"/>
        <v>0.42927886103373575</v>
      </c>
      <c r="BT191" s="38">
        <f t="shared" si="64"/>
        <v>0.3065182316789043</v>
      </c>
      <c r="BU191" s="39">
        <f t="shared" si="64"/>
        <v>0.29346843929557687</v>
      </c>
      <c r="BV191" s="40">
        <f t="shared" si="64"/>
        <v>0.26711482244397022</v>
      </c>
      <c r="BW191" s="38">
        <f t="shared" si="73"/>
        <v>0</v>
      </c>
      <c r="BX191" s="38">
        <f t="shared" si="73"/>
        <v>3.933656938910346E-4</v>
      </c>
      <c r="BY191" s="38">
        <f t="shared" si="73"/>
        <v>-0.14372637609738814</v>
      </c>
      <c r="BZ191" s="38">
        <f t="shared" si="65"/>
        <v>-6.4234909905886761E-2</v>
      </c>
      <c r="CA191" s="39">
        <f t="shared" si="65"/>
        <v>-2.446993662009822E-2</v>
      </c>
      <c r="CB191" s="40">
        <f t="shared" si="65"/>
        <v>-1.6653284377526056E-2</v>
      </c>
      <c r="CC191" s="2">
        <f t="shared" si="74"/>
        <v>0</v>
      </c>
      <c r="CD191" s="2">
        <f t="shared" si="74"/>
        <v>3.933656938910346</v>
      </c>
      <c r="CE191" s="2">
        <f t="shared" si="74"/>
        <v>-1437.2637609738815</v>
      </c>
      <c r="CF191" s="2">
        <f t="shared" si="66"/>
        <v>-642.34909905886764</v>
      </c>
      <c r="CG191" s="29">
        <f t="shared" si="66"/>
        <v>-244.69936620098221</v>
      </c>
      <c r="CH191" s="31">
        <f t="shared" si="66"/>
        <v>-166.53284377526057</v>
      </c>
    </row>
    <row r="192" spans="1:86" x14ac:dyDescent="0.2">
      <c r="A192" t="s">
        <v>46</v>
      </c>
      <c r="B192" t="s">
        <v>46</v>
      </c>
      <c r="C192" t="s">
        <v>85</v>
      </c>
      <c r="D192" t="s">
        <v>85</v>
      </c>
      <c r="E192" t="s">
        <v>84</v>
      </c>
      <c r="F192" s="27">
        <f t="shared" si="57"/>
        <v>46197</v>
      </c>
      <c r="G192" s="60" t="s">
        <v>38</v>
      </c>
      <c r="H192" s="28">
        <v>19.96</v>
      </c>
      <c r="I192" s="2">
        <v>16620.18</v>
      </c>
      <c r="J192" s="2">
        <v>848.86</v>
      </c>
      <c r="K192" s="2">
        <v>44056.51</v>
      </c>
      <c r="L192" s="29">
        <v>30617.18</v>
      </c>
      <c r="M192" s="30">
        <f t="shared" si="53"/>
        <v>92162.69</v>
      </c>
      <c r="N192" t="s">
        <v>49</v>
      </c>
      <c r="O192" t="s">
        <v>49</v>
      </c>
      <c r="P192" t="s">
        <v>85</v>
      </c>
      <c r="Q192" t="s">
        <v>85</v>
      </c>
      <c r="R192" t="s">
        <v>84</v>
      </c>
      <c r="S192" s="27">
        <f t="shared" si="58"/>
        <v>45833</v>
      </c>
      <c r="T192" s="60" t="s">
        <v>38</v>
      </c>
      <c r="U192" s="28">
        <v>-2550.06</v>
      </c>
      <c r="V192" s="2">
        <v>19277.32</v>
      </c>
      <c r="W192" s="2">
        <v>1888.24</v>
      </c>
      <c r="X192" s="2">
        <v>44711.23</v>
      </c>
      <c r="Y192" s="29">
        <v>45714.13</v>
      </c>
      <c r="Z192" s="31">
        <f t="shared" si="54"/>
        <v>109040.86</v>
      </c>
      <c r="AA192" s="32">
        <f t="shared" si="67"/>
        <v>2570.02</v>
      </c>
      <c r="AB192" s="5">
        <f t="shared" si="67"/>
        <v>-2657.1399999999994</v>
      </c>
      <c r="AC192" s="5">
        <f t="shared" si="67"/>
        <v>-1039.3800000000001</v>
      </c>
      <c r="AD192" s="5">
        <f t="shared" si="59"/>
        <v>-654.72000000000116</v>
      </c>
      <c r="AE192" s="33">
        <f t="shared" si="59"/>
        <v>-15096.949999999997</v>
      </c>
      <c r="AF192" s="34">
        <f t="shared" si="59"/>
        <v>-16878.169999999998</v>
      </c>
      <c r="AG192" s="35">
        <f t="shared" si="68"/>
        <v>-1.0078272668094084</v>
      </c>
      <c r="AH192" s="7">
        <f t="shared" si="68"/>
        <v>-0.13783762473206854</v>
      </c>
      <c r="AI192" s="7">
        <f t="shared" si="68"/>
        <v>-0.55044909545396781</v>
      </c>
      <c r="AJ192" s="7">
        <f t="shared" si="60"/>
        <v>-1.4643301023031598E-2</v>
      </c>
      <c r="AK192" s="36">
        <f t="shared" si="60"/>
        <v>-0.33024690615352403</v>
      </c>
      <c r="AL192" s="37">
        <f t="shared" si="60"/>
        <v>-0.15478757229170789</v>
      </c>
      <c r="AM192" s="2">
        <v>19.96</v>
      </c>
      <c r="AN192" s="2">
        <v>3040.26</v>
      </c>
      <c r="AO192" s="2">
        <v>204.81</v>
      </c>
      <c r="AP192" s="2">
        <v>11178.77</v>
      </c>
      <c r="AQ192" s="29">
        <v>8070.16</v>
      </c>
      <c r="AR192" s="31">
        <f t="shared" si="55"/>
        <v>22513.96</v>
      </c>
      <c r="AS192" s="2">
        <v>-2550.06</v>
      </c>
      <c r="AT192" s="2">
        <v>3773.62</v>
      </c>
      <c r="AU192" s="2">
        <v>759.6</v>
      </c>
      <c r="AV192" s="2">
        <v>13528.15</v>
      </c>
      <c r="AW192" s="29">
        <v>14022.35</v>
      </c>
      <c r="AX192" s="31">
        <f t="shared" si="56"/>
        <v>29533.66</v>
      </c>
      <c r="AY192" s="5">
        <f t="shared" si="69"/>
        <v>2570.02</v>
      </c>
      <c r="AZ192" s="5">
        <f t="shared" si="69"/>
        <v>-733.35999999999967</v>
      </c>
      <c r="BA192" s="5">
        <f t="shared" si="69"/>
        <v>-554.79</v>
      </c>
      <c r="BB192" s="5">
        <f t="shared" si="61"/>
        <v>-2349.3799999999992</v>
      </c>
      <c r="BC192" s="33">
        <f t="shared" si="61"/>
        <v>-5952.1900000000005</v>
      </c>
      <c r="BD192" s="34">
        <f t="shared" si="61"/>
        <v>-7019.7000000000007</v>
      </c>
      <c r="BE192" s="7">
        <f t="shared" si="70"/>
        <v>-1.0078272668094084</v>
      </c>
      <c r="BF192" s="7">
        <f t="shared" si="70"/>
        <v>-0.19433859265108827</v>
      </c>
      <c r="BG192" s="7">
        <f t="shared" si="70"/>
        <v>-0.73037124802527642</v>
      </c>
      <c r="BH192" s="7">
        <f t="shared" si="62"/>
        <v>-0.173666022331213</v>
      </c>
      <c r="BI192" s="36">
        <f t="shared" si="62"/>
        <v>-0.4244787785214319</v>
      </c>
      <c r="BJ192" s="37">
        <f t="shared" si="62"/>
        <v>-0.23768472989802147</v>
      </c>
      <c r="BK192" s="38">
        <f t="shared" si="71"/>
        <v>1</v>
      </c>
      <c r="BL192" s="38">
        <f t="shared" si="71"/>
        <v>0.18292581668790592</v>
      </c>
      <c r="BM192" s="38">
        <f t="shared" si="71"/>
        <v>0.24127653558890746</v>
      </c>
      <c r="BN192" s="38">
        <f t="shared" si="63"/>
        <v>0.25373707540610912</v>
      </c>
      <c r="BO192" s="39">
        <f t="shared" si="63"/>
        <v>0.26358273361557139</v>
      </c>
      <c r="BP192" s="40">
        <f t="shared" si="63"/>
        <v>0.24428497041481753</v>
      </c>
      <c r="BQ192" s="38">
        <f t="shared" si="72"/>
        <v>1</v>
      </c>
      <c r="BR192" s="38">
        <f t="shared" si="72"/>
        <v>0.19575438909557968</v>
      </c>
      <c r="BS192" s="38">
        <f t="shared" si="72"/>
        <v>0.40227937126636448</v>
      </c>
      <c r="BT192" s="38">
        <f t="shared" si="64"/>
        <v>0.30256716265689848</v>
      </c>
      <c r="BU192" s="39">
        <f t="shared" si="64"/>
        <v>0.30673995108295843</v>
      </c>
      <c r="BV192" s="40">
        <f t="shared" si="64"/>
        <v>0.27084947789296598</v>
      </c>
      <c r="BW192" s="38">
        <f t="shared" si="73"/>
        <v>0</v>
      </c>
      <c r="BX192" s="38">
        <f t="shared" si="73"/>
        <v>-1.2828572407673766E-2</v>
      </c>
      <c r="BY192" s="38">
        <f t="shared" si="73"/>
        <v>-0.16100283567745702</v>
      </c>
      <c r="BZ192" s="38">
        <f t="shared" si="65"/>
        <v>-4.8830087250789356E-2</v>
      </c>
      <c r="CA192" s="39">
        <f t="shared" si="65"/>
        <v>-4.3157217467387043E-2</v>
      </c>
      <c r="CB192" s="40">
        <f t="shared" si="65"/>
        <v>-2.6564507478148452E-2</v>
      </c>
      <c r="CC192" s="2">
        <f t="shared" si="74"/>
        <v>0</v>
      </c>
      <c r="CD192" s="2">
        <f t="shared" si="74"/>
        <v>-128.28572407673767</v>
      </c>
      <c r="CE192" s="2">
        <f t="shared" si="74"/>
        <v>-1610.0283567745703</v>
      </c>
      <c r="CF192" s="2">
        <f t="shared" si="66"/>
        <v>-488.30087250789353</v>
      </c>
      <c r="CG192" s="29">
        <f t="shared" si="66"/>
        <v>-431.57217467387045</v>
      </c>
      <c r="CH192" s="31">
        <f t="shared" si="66"/>
        <v>-265.64507478148454</v>
      </c>
    </row>
    <row r="193" spans="1:89" x14ac:dyDescent="0.2">
      <c r="A193" t="s">
        <v>46</v>
      </c>
      <c r="B193" t="s">
        <v>46</v>
      </c>
      <c r="C193" t="s">
        <v>85</v>
      </c>
      <c r="D193" t="s">
        <v>85</v>
      </c>
      <c r="E193" t="s">
        <v>84</v>
      </c>
      <c r="F193" s="27">
        <f t="shared" si="57"/>
        <v>46198</v>
      </c>
      <c r="G193" s="60" t="s">
        <v>39</v>
      </c>
      <c r="H193" s="28">
        <v>29.94</v>
      </c>
      <c r="I193" s="2">
        <v>20291.580000000002</v>
      </c>
      <c r="J193" s="2">
        <v>923.23</v>
      </c>
      <c r="K193" s="2">
        <v>43540.43</v>
      </c>
      <c r="L193" s="29">
        <v>37835.17</v>
      </c>
      <c r="M193" s="30">
        <f t="shared" si="53"/>
        <v>102620.35</v>
      </c>
      <c r="N193" t="s">
        <v>49</v>
      </c>
      <c r="O193" t="s">
        <v>49</v>
      </c>
      <c r="P193" t="s">
        <v>85</v>
      </c>
      <c r="Q193" t="s">
        <v>85</v>
      </c>
      <c r="R193" t="s">
        <v>84</v>
      </c>
      <c r="S193" s="27">
        <f t="shared" si="58"/>
        <v>45834</v>
      </c>
      <c r="T193" s="60" t="s">
        <v>39</v>
      </c>
      <c r="U193" s="28">
        <v>-3090.06</v>
      </c>
      <c r="V193" s="2">
        <v>24336.33</v>
      </c>
      <c r="W193" s="2">
        <v>1429.43</v>
      </c>
      <c r="X193" s="2">
        <v>53335.18</v>
      </c>
      <c r="Y193" s="29">
        <v>48634.39</v>
      </c>
      <c r="Z193" s="31">
        <f t="shared" si="54"/>
        <v>124645.27</v>
      </c>
      <c r="AA193" s="32">
        <f t="shared" si="67"/>
        <v>3120</v>
      </c>
      <c r="AB193" s="5">
        <f t="shared" si="67"/>
        <v>-4044.75</v>
      </c>
      <c r="AC193" s="5">
        <f t="shared" si="67"/>
        <v>-506.20000000000005</v>
      </c>
      <c r="AD193" s="5">
        <f t="shared" si="59"/>
        <v>-9794.75</v>
      </c>
      <c r="AE193" s="33">
        <f t="shared" si="59"/>
        <v>-10799.220000000001</v>
      </c>
      <c r="AF193" s="34">
        <f t="shared" si="59"/>
        <v>-22024.92</v>
      </c>
      <c r="AG193" s="35">
        <f t="shared" si="68"/>
        <v>-1.0096891322498593</v>
      </c>
      <c r="AH193" s="7">
        <f t="shared" si="68"/>
        <v>-0.16620213483298427</v>
      </c>
      <c r="AI193" s="7">
        <f t="shared" si="68"/>
        <v>-0.35412716957108781</v>
      </c>
      <c r="AJ193" s="7">
        <f t="shared" si="60"/>
        <v>-0.18364520378481894</v>
      </c>
      <c r="AK193" s="36">
        <f t="shared" si="60"/>
        <v>-0.22204904800903233</v>
      </c>
      <c r="AL193" s="37">
        <f t="shared" si="60"/>
        <v>-0.17670080862274196</v>
      </c>
      <c r="AM193" s="2">
        <v>29.94</v>
      </c>
      <c r="AN193" s="2">
        <v>3830.24</v>
      </c>
      <c r="AO193" s="2">
        <v>276.62</v>
      </c>
      <c r="AP193" s="2">
        <v>10933.79</v>
      </c>
      <c r="AQ193" s="29">
        <v>10149.48</v>
      </c>
      <c r="AR193" s="31">
        <f t="shared" si="55"/>
        <v>25220.07</v>
      </c>
      <c r="AS193" s="2">
        <v>-3090.06</v>
      </c>
      <c r="AT193" s="2">
        <v>4917.53</v>
      </c>
      <c r="AU193" s="2">
        <v>600.57000000000005</v>
      </c>
      <c r="AV193" s="2">
        <v>16354.52</v>
      </c>
      <c r="AW193" s="29">
        <v>14904.74</v>
      </c>
      <c r="AX193" s="31">
        <f t="shared" si="56"/>
        <v>33687.300000000003</v>
      </c>
      <c r="AY193" s="5">
        <f t="shared" si="69"/>
        <v>3120</v>
      </c>
      <c r="AZ193" s="5">
        <f t="shared" si="69"/>
        <v>-1087.29</v>
      </c>
      <c r="BA193" s="5">
        <f t="shared" si="69"/>
        <v>-323.95000000000005</v>
      </c>
      <c r="BB193" s="5">
        <f t="shared" si="61"/>
        <v>-5420.73</v>
      </c>
      <c r="BC193" s="33">
        <f t="shared" si="61"/>
        <v>-4755.26</v>
      </c>
      <c r="BD193" s="34">
        <f t="shared" si="61"/>
        <v>-8467.2300000000032</v>
      </c>
      <c r="BE193" s="7">
        <f t="shared" si="70"/>
        <v>-1.0096891322498593</v>
      </c>
      <c r="BF193" s="7">
        <f t="shared" si="70"/>
        <v>-0.22110490429138205</v>
      </c>
      <c r="BG193" s="7">
        <f t="shared" si="70"/>
        <v>-0.53940423264565329</v>
      </c>
      <c r="BH193" s="7">
        <f t="shared" si="62"/>
        <v>-0.33145148864044921</v>
      </c>
      <c r="BI193" s="36">
        <f t="shared" si="62"/>
        <v>-0.31904347207666822</v>
      </c>
      <c r="BJ193" s="37">
        <f t="shared" si="62"/>
        <v>-0.25134783731554627</v>
      </c>
      <c r="BK193" s="38">
        <f t="shared" si="71"/>
        <v>1</v>
      </c>
      <c r="BL193" s="38">
        <f t="shared" si="71"/>
        <v>0.18876006698344827</v>
      </c>
      <c r="BM193" s="38">
        <f t="shared" si="71"/>
        <v>0.29962197935509027</v>
      </c>
      <c r="BN193" s="38">
        <f t="shared" si="63"/>
        <v>0.25111809874179014</v>
      </c>
      <c r="BO193" s="39">
        <f t="shared" si="63"/>
        <v>0.26825517104852442</v>
      </c>
      <c r="BP193" s="40">
        <f t="shared" si="63"/>
        <v>0.24576090414815382</v>
      </c>
      <c r="BQ193" s="38">
        <f t="shared" si="72"/>
        <v>1</v>
      </c>
      <c r="BR193" s="38">
        <f t="shared" si="72"/>
        <v>0.20206538948148711</v>
      </c>
      <c r="BS193" s="38">
        <f t="shared" si="72"/>
        <v>0.42014649195833303</v>
      </c>
      <c r="BT193" s="38">
        <f t="shared" si="64"/>
        <v>0.30663663270659253</v>
      </c>
      <c r="BU193" s="39">
        <f t="shared" si="64"/>
        <v>0.30646503431008387</v>
      </c>
      <c r="BV193" s="40">
        <f t="shared" si="64"/>
        <v>0.27026536987725247</v>
      </c>
      <c r="BW193" s="38">
        <f t="shared" si="73"/>
        <v>0</v>
      </c>
      <c r="BX193" s="38">
        <f t="shared" si="73"/>
        <v>-1.3305322498038841E-2</v>
      </c>
      <c r="BY193" s="38">
        <f t="shared" si="73"/>
        <v>-0.12052451260324276</v>
      </c>
      <c r="BZ193" s="38">
        <f t="shared" si="65"/>
        <v>-5.5518533964802386E-2</v>
      </c>
      <c r="CA193" s="39">
        <f t="shared" si="65"/>
        <v>-3.8209863261559451E-2</v>
      </c>
      <c r="CB193" s="40">
        <f t="shared" si="65"/>
        <v>-2.4504465729098646E-2</v>
      </c>
      <c r="CC193" s="2">
        <f t="shared" si="74"/>
        <v>0</v>
      </c>
      <c r="CD193" s="2">
        <f t="shared" si="74"/>
        <v>-133.05322498038839</v>
      </c>
      <c r="CE193" s="2">
        <f t="shared" si="74"/>
        <v>-1205.2451260324276</v>
      </c>
      <c r="CF193" s="2">
        <f t="shared" si="66"/>
        <v>-555.18533964802384</v>
      </c>
      <c r="CG193" s="29">
        <f t="shared" si="66"/>
        <v>-382.09863261559451</v>
      </c>
      <c r="CH193" s="31">
        <f t="shared" si="66"/>
        <v>-245.04465729098646</v>
      </c>
    </row>
    <row r="194" spans="1:89" x14ac:dyDescent="0.2">
      <c r="A194" t="s">
        <v>46</v>
      </c>
      <c r="B194" t="s">
        <v>46</v>
      </c>
      <c r="C194" t="s">
        <v>85</v>
      </c>
      <c r="D194" t="s">
        <v>85</v>
      </c>
      <c r="E194" t="s">
        <v>84</v>
      </c>
      <c r="F194" s="27">
        <f t="shared" si="57"/>
        <v>46199</v>
      </c>
      <c r="G194" s="60" t="s">
        <v>40</v>
      </c>
      <c r="H194" s="28">
        <v>-156.94</v>
      </c>
      <c r="I194" s="2">
        <v>27241.1</v>
      </c>
      <c r="J194" s="2">
        <v>2627.67</v>
      </c>
      <c r="K194" s="2">
        <v>62065.42</v>
      </c>
      <c r="L194" s="29">
        <v>47237.55</v>
      </c>
      <c r="M194" s="30">
        <f t="shared" si="53"/>
        <v>139014.79999999999</v>
      </c>
      <c r="N194" t="s">
        <v>49</v>
      </c>
      <c r="O194" t="s">
        <v>49</v>
      </c>
      <c r="P194" t="s">
        <v>85</v>
      </c>
      <c r="Q194" t="s">
        <v>85</v>
      </c>
      <c r="R194" t="s">
        <v>84</v>
      </c>
      <c r="S194" s="27">
        <f t="shared" si="58"/>
        <v>45835</v>
      </c>
      <c r="T194" s="60" t="s">
        <v>40</v>
      </c>
      <c r="U194" s="28">
        <v>-3030.12</v>
      </c>
      <c r="V194" s="2">
        <v>31231.72</v>
      </c>
      <c r="W194" s="2">
        <v>1706.83</v>
      </c>
      <c r="X194" s="2">
        <v>66839.42</v>
      </c>
      <c r="Y194" s="29">
        <v>53645.02</v>
      </c>
      <c r="Z194" s="31">
        <f t="shared" si="54"/>
        <v>150392.87</v>
      </c>
      <c r="AA194" s="32">
        <f t="shared" si="67"/>
        <v>2873.18</v>
      </c>
      <c r="AB194" s="5">
        <f t="shared" si="67"/>
        <v>-3990.6200000000026</v>
      </c>
      <c r="AC194" s="5">
        <f t="shared" si="67"/>
        <v>920.84000000000015</v>
      </c>
      <c r="AD194" s="5">
        <f t="shared" si="59"/>
        <v>-4774</v>
      </c>
      <c r="AE194" s="33">
        <f t="shared" si="59"/>
        <v>-6407.4699999999939</v>
      </c>
      <c r="AF194" s="34">
        <f t="shared" si="59"/>
        <v>-11378.070000000007</v>
      </c>
      <c r="AG194" s="35">
        <f t="shared" si="68"/>
        <v>-0.94820667168296968</v>
      </c>
      <c r="AH194" s="7">
        <f t="shared" si="68"/>
        <v>-0.12777458302008352</v>
      </c>
      <c r="AI194" s="7">
        <f t="shared" si="68"/>
        <v>0.53950305537165399</v>
      </c>
      <c r="AJ194" s="7">
        <f t="shared" si="60"/>
        <v>-7.1424916613579234E-2</v>
      </c>
      <c r="AK194" s="36">
        <f t="shared" si="60"/>
        <v>-0.11944202835603368</v>
      </c>
      <c r="AL194" s="37">
        <f t="shared" si="60"/>
        <v>-7.5655647771067924E-2</v>
      </c>
      <c r="AM194" s="2">
        <v>-156.94</v>
      </c>
      <c r="AN194" s="2">
        <v>5636.6</v>
      </c>
      <c r="AO194" s="2">
        <v>1163.48</v>
      </c>
      <c r="AP194" s="2">
        <v>15599.38</v>
      </c>
      <c r="AQ194" s="29">
        <v>13251.56</v>
      </c>
      <c r="AR194" s="31">
        <f t="shared" si="55"/>
        <v>35494.080000000002</v>
      </c>
      <c r="AS194" s="2">
        <v>-3030.12</v>
      </c>
      <c r="AT194" s="2">
        <v>6582.73</v>
      </c>
      <c r="AU194" s="2">
        <v>749.13</v>
      </c>
      <c r="AV194" s="2">
        <v>20847.330000000002</v>
      </c>
      <c r="AW194" s="29">
        <v>16697.3</v>
      </c>
      <c r="AX194" s="31">
        <f t="shared" si="56"/>
        <v>41846.369999999995</v>
      </c>
      <c r="AY194" s="5">
        <f t="shared" si="69"/>
        <v>2873.18</v>
      </c>
      <c r="AZ194" s="5">
        <f t="shared" si="69"/>
        <v>-946.1299999999992</v>
      </c>
      <c r="BA194" s="5">
        <f t="shared" si="69"/>
        <v>414.35</v>
      </c>
      <c r="BB194" s="5">
        <f t="shared" si="61"/>
        <v>-5247.9500000000025</v>
      </c>
      <c r="BC194" s="33">
        <f t="shared" si="61"/>
        <v>-3445.74</v>
      </c>
      <c r="BD194" s="34">
        <f t="shared" si="61"/>
        <v>-6352.2899999999936</v>
      </c>
      <c r="BE194" s="7">
        <f t="shared" si="70"/>
        <v>-0.94820667168296968</v>
      </c>
      <c r="BF194" s="7">
        <f t="shared" si="70"/>
        <v>-0.14372912150429978</v>
      </c>
      <c r="BG194" s="7">
        <f t="shared" si="70"/>
        <v>0.55310827226249115</v>
      </c>
      <c r="BH194" s="7">
        <f t="shared" si="62"/>
        <v>-0.25173247605328847</v>
      </c>
      <c r="BI194" s="36">
        <f t="shared" si="62"/>
        <v>-0.20636510094446406</v>
      </c>
      <c r="BJ194" s="37">
        <f t="shared" si="62"/>
        <v>-0.15180026367878491</v>
      </c>
      <c r="BK194" s="38">
        <f t="shared" si="71"/>
        <v>1</v>
      </c>
      <c r="BL194" s="38">
        <f t="shared" si="71"/>
        <v>0.2069152860934397</v>
      </c>
      <c r="BM194" s="38">
        <f t="shared" si="71"/>
        <v>0.44278010556881192</v>
      </c>
      <c r="BN194" s="38">
        <f t="shared" si="63"/>
        <v>0.25133770141247735</v>
      </c>
      <c r="BO194" s="39">
        <f t="shared" si="63"/>
        <v>0.28053021378119736</v>
      </c>
      <c r="BP194" s="40">
        <f t="shared" si="63"/>
        <v>0.25532590774507463</v>
      </c>
      <c r="BQ194" s="38">
        <f t="shared" si="72"/>
        <v>1</v>
      </c>
      <c r="BR194" s="38">
        <f t="shared" si="72"/>
        <v>0.21077065240082837</v>
      </c>
      <c r="BS194" s="38">
        <f t="shared" si="72"/>
        <v>0.43890135514374601</v>
      </c>
      <c r="BT194" s="38">
        <f t="shared" si="64"/>
        <v>0.31190171907536007</v>
      </c>
      <c r="BU194" s="39">
        <f t="shared" si="64"/>
        <v>0.31125535977058078</v>
      </c>
      <c r="BV194" s="40">
        <f t="shared" si="64"/>
        <v>0.27824703391856276</v>
      </c>
      <c r="BW194" s="38">
        <f t="shared" si="73"/>
        <v>0</v>
      </c>
      <c r="BX194" s="38">
        <f t="shared" si="73"/>
        <v>-3.855366307388669E-3</v>
      </c>
      <c r="BY194" s="38">
        <f t="shared" si="73"/>
        <v>3.8787504250659133E-3</v>
      </c>
      <c r="BZ194" s="38">
        <f t="shared" si="65"/>
        <v>-6.0564017662882719E-2</v>
      </c>
      <c r="CA194" s="39">
        <f t="shared" si="65"/>
        <v>-3.0725145989383418E-2</v>
      </c>
      <c r="CB194" s="40">
        <f t="shared" si="65"/>
        <v>-2.2921126173488127E-2</v>
      </c>
      <c r="CC194" s="2">
        <f t="shared" si="74"/>
        <v>0</v>
      </c>
      <c r="CD194" s="2">
        <f t="shared" si="74"/>
        <v>-38.553663073886689</v>
      </c>
      <c r="CE194" s="2">
        <f t="shared" si="74"/>
        <v>38.787504250659133</v>
      </c>
      <c r="CF194" s="2">
        <f t="shared" si="66"/>
        <v>-605.64017662882713</v>
      </c>
      <c r="CG194" s="29">
        <f t="shared" si="66"/>
        <v>-307.25145989383418</v>
      </c>
      <c r="CH194" s="31">
        <f t="shared" si="66"/>
        <v>-229.21126173488128</v>
      </c>
    </row>
    <row r="195" spans="1:89" ht="13.5" thickBot="1" x14ac:dyDescent="0.25">
      <c r="A195" t="s">
        <v>46</v>
      </c>
      <c r="B195" t="s">
        <v>46</v>
      </c>
      <c r="C195" t="s">
        <v>85</v>
      </c>
      <c r="D195" t="s">
        <v>85</v>
      </c>
      <c r="E195" t="s">
        <v>84</v>
      </c>
      <c r="F195" s="41">
        <f t="shared" si="57"/>
        <v>46200</v>
      </c>
      <c r="G195" s="61" t="s">
        <v>41</v>
      </c>
      <c r="H195" s="43">
        <v>1049.42</v>
      </c>
      <c r="I195" s="44">
        <v>23853.02</v>
      </c>
      <c r="J195" s="44">
        <v>3209.48</v>
      </c>
      <c r="K195" s="44">
        <v>44370.53</v>
      </c>
      <c r="L195" s="45">
        <v>35177.1</v>
      </c>
      <c r="M195" s="46">
        <f t="shared" si="53"/>
        <v>107659.54999999999</v>
      </c>
      <c r="N195" t="s">
        <v>49</v>
      </c>
      <c r="O195" t="s">
        <v>49</v>
      </c>
      <c r="P195" t="s">
        <v>85</v>
      </c>
      <c r="Q195" t="s">
        <v>85</v>
      </c>
      <c r="R195" t="s">
        <v>84</v>
      </c>
      <c r="S195" s="41">
        <f t="shared" si="58"/>
        <v>45836</v>
      </c>
      <c r="T195" s="61" t="s">
        <v>41</v>
      </c>
      <c r="U195" s="43">
        <v>-3565.01</v>
      </c>
      <c r="V195" s="44">
        <v>29236.34</v>
      </c>
      <c r="W195" s="44">
        <v>2880.58</v>
      </c>
      <c r="X195" s="44">
        <v>62724.11</v>
      </c>
      <c r="Y195" s="45">
        <v>40500.160000000003</v>
      </c>
      <c r="Z195" s="47">
        <f t="shared" si="54"/>
        <v>131776.18</v>
      </c>
      <c r="AA195" s="48">
        <f t="shared" si="67"/>
        <v>4614.43</v>
      </c>
      <c r="AB195" s="49">
        <f t="shared" si="67"/>
        <v>-5383.32</v>
      </c>
      <c r="AC195" s="49">
        <f t="shared" si="67"/>
        <v>328.90000000000009</v>
      </c>
      <c r="AD195" s="49">
        <f t="shared" si="59"/>
        <v>-18353.580000000002</v>
      </c>
      <c r="AE195" s="50">
        <f t="shared" si="59"/>
        <v>-5323.0600000000049</v>
      </c>
      <c r="AF195" s="51">
        <f t="shared" si="59"/>
        <v>-24116.630000000005</v>
      </c>
      <c r="AG195" s="52">
        <f t="shared" si="68"/>
        <v>-1.2943666357177119</v>
      </c>
      <c r="AH195" s="53">
        <f t="shared" si="68"/>
        <v>-0.1841311190114768</v>
      </c>
      <c r="AI195" s="53">
        <f t="shared" si="68"/>
        <v>0.11417839462885949</v>
      </c>
      <c r="AJ195" s="53">
        <f t="shared" si="60"/>
        <v>-0.29260805773091081</v>
      </c>
      <c r="AK195" s="54">
        <f t="shared" si="60"/>
        <v>-0.1314330610051912</v>
      </c>
      <c r="AL195" s="55">
        <f t="shared" si="60"/>
        <v>-0.18301205878027429</v>
      </c>
      <c r="AM195" s="44">
        <v>1049.42</v>
      </c>
      <c r="AN195" s="44">
        <v>5073.6499999999996</v>
      </c>
      <c r="AO195" s="44">
        <v>1752.47</v>
      </c>
      <c r="AP195" s="44">
        <v>11488.43</v>
      </c>
      <c r="AQ195" s="45">
        <v>9707.43</v>
      </c>
      <c r="AR195" s="47">
        <f t="shared" si="55"/>
        <v>29071.4</v>
      </c>
      <c r="AS195" s="44">
        <v>-3565.01</v>
      </c>
      <c r="AT195" s="44">
        <v>6224.94</v>
      </c>
      <c r="AU195" s="44">
        <v>1436.1</v>
      </c>
      <c r="AV195" s="44">
        <v>19322.189999999999</v>
      </c>
      <c r="AW195" s="45">
        <v>12671.21</v>
      </c>
      <c r="AX195" s="47">
        <f t="shared" si="56"/>
        <v>36089.429999999993</v>
      </c>
      <c r="AY195" s="49">
        <f t="shared" si="69"/>
        <v>4614.43</v>
      </c>
      <c r="AZ195" s="49">
        <f t="shared" si="69"/>
        <v>-1151.29</v>
      </c>
      <c r="BA195" s="49">
        <f t="shared" si="69"/>
        <v>316.37000000000012</v>
      </c>
      <c r="BB195" s="49">
        <f t="shared" si="61"/>
        <v>-7833.7599999999984</v>
      </c>
      <c r="BC195" s="50">
        <f t="shared" si="61"/>
        <v>-2963.7799999999988</v>
      </c>
      <c r="BD195" s="51">
        <f t="shared" si="61"/>
        <v>-7018.0299999999916</v>
      </c>
      <c r="BE195" s="53">
        <f t="shared" si="70"/>
        <v>-1.2943666357177119</v>
      </c>
      <c r="BF195" s="53">
        <f t="shared" si="70"/>
        <v>-0.18494796736996663</v>
      </c>
      <c r="BG195" s="53">
        <f t="shared" si="70"/>
        <v>0.2202980293851404</v>
      </c>
      <c r="BH195" s="53">
        <f t="shared" si="62"/>
        <v>-0.40542816316369928</v>
      </c>
      <c r="BI195" s="54">
        <f t="shared" si="62"/>
        <v>-0.23389873579555537</v>
      </c>
      <c r="BJ195" s="55">
        <f t="shared" si="62"/>
        <v>-0.19446220125948216</v>
      </c>
      <c r="BK195" s="56">
        <f t="shared" si="71"/>
        <v>1</v>
      </c>
      <c r="BL195" s="56">
        <f t="shared" si="71"/>
        <v>0.21270472250473943</v>
      </c>
      <c r="BM195" s="56">
        <f t="shared" si="71"/>
        <v>0.54602926330745172</v>
      </c>
      <c r="BN195" s="56">
        <f t="shared" si="63"/>
        <v>0.25892027884273638</v>
      </c>
      <c r="BO195" s="57">
        <f t="shared" si="63"/>
        <v>0.27595879137279655</v>
      </c>
      <c r="BP195" s="58">
        <f t="shared" si="63"/>
        <v>0.27003085188448217</v>
      </c>
      <c r="BQ195" s="56">
        <f t="shared" si="72"/>
        <v>1</v>
      </c>
      <c r="BR195" s="56">
        <f t="shared" si="72"/>
        <v>0.21291789601571193</v>
      </c>
      <c r="BS195" s="56">
        <f t="shared" si="72"/>
        <v>0.4985454318227579</v>
      </c>
      <c r="BT195" s="56">
        <f t="shared" si="64"/>
        <v>0.30805044503620693</v>
      </c>
      <c r="BU195" s="57">
        <f t="shared" si="64"/>
        <v>0.31286814669374141</v>
      </c>
      <c r="BV195" s="58">
        <f t="shared" si="64"/>
        <v>0.27386914691259068</v>
      </c>
      <c r="BW195" s="56">
        <f t="shared" si="73"/>
        <v>0</v>
      </c>
      <c r="BX195" s="56">
        <f t="shared" si="73"/>
        <v>-2.1317351097249748E-4</v>
      </c>
      <c r="BY195" s="56">
        <f t="shared" si="73"/>
        <v>4.7483831484693817E-2</v>
      </c>
      <c r="BZ195" s="56">
        <f t="shared" si="65"/>
        <v>-4.9130166193470548E-2</v>
      </c>
      <c r="CA195" s="57">
        <f t="shared" si="65"/>
        <v>-3.6909355320944859E-2</v>
      </c>
      <c r="CB195" s="58">
        <f t="shared" si="65"/>
        <v>-3.8382950281085071E-3</v>
      </c>
      <c r="CC195" s="44">
        <f t="shared" si="74"/>
        <v>0</v>
      </c>
      <c r="CD195" s="44">
        <f t="shared" si="74"/>
        <v>-2.1317351097249748</v>
      </c>
      <c r="CE195" s="44">
        <f t="shared" si="74"/>
        <v>474.83831484693815</v>
      </c>
      <c r="CF195" s="44">
        <f t="shared" si="66"/>
        <v>-491.30166193470546</v>
      </c>
      <c r="CG195" s="45">
        <f t="shared" si="66"/>
        <v>-369.0935532094486</v>
      </c>
      <c r="CH195" s="47">
        <f t="shared" si="66"/>
        <v>-38.382950281085073</v>
      </c>
    </row>
    <row r="196" spans="1:89" x14ac:dyDescent="0.2">
      <c r="A196" t="s">
        <v>46</v>
      </c>
      <c r="B196" t="s">
        <v>46</v>
      </c>
      <c r="C196" t="s">
        <v>92</v>
      </c>
      <c r="D196" t="s">
        <v>85</v>
      </c>
      <c r="E196" t="s">
        <v>88</v>
      </c>
      <c r="F196" s="27">
        <f t="shared" si="57"/>
        <v>46201</v>
      </c>
      <c r="G196" s="60" t="s">
        <v>35</v>
      </c>
      <c r="H196" s="28">
        <v>109.93</v>
      </c>
      <c r="I196" s="2">
        <v>13433.21</v>
      </c>
      <c r="J196" s="2">
        <v>726.44</v>
      </c>
      <c r="K196" s="2">
        <v>32595.07</v>
      </c>
      <c r="L196" s="29">
        <v>29106.34</v>
      </c>
      <c r="M196" s="30">
        <f t="shared" si="53"/>
        <v>75970.990000000005</v>
      </c>
      <c r="N196" t="s">
        <v>49</v>
      </c>
      <c r="O196" t="s">
        <v>49</v>
      </c>
      <c r="P196" t="s">
        <v>92</v>
      </c>
      <c r="Q196" t="s">
        <v>85</v>
      </c>
      <c r="R196" t="s">
        <v>88</v>
      </c>
      <c r="S196" s="27">
        <f t="shared" si="58"/>
        <v>45837</v>
      </c>
      <c r="T196" s="60" t="s">
        <v>35</v>
      </c>
      <c r="U196" s="28">
        <v>-3010.13</v>
      </c>
      <c r="V196" s="2">
        <v>15632.45</v>
      </c>
      <c r="W196" s="2">
        <v>635.98</v>
      </c>
      <c r="X196" s="2">
        <v>38914.980000000003</v>
      </c>
      <c r="Y196" s="29">
        <v>34258.76</v>
      </c>
      <c r="Z196" s="31">
        <f t="shared" si="54"/>
        <v>86432.040000000008</v>
      </c>
      <c r="AA196" s="32">
        <f t="shared" si="67"/>
        <v>3120.06</v>
      </c>
      <c r="AB196" s="5">
        <f t="shared" si="67"/>
        <v>-2199.2400000000016</v>
      </c>
      <c r="AC196" s="5">
        <f t="shared" si="67"/>
        <v>90.460000000000036</v>
      </c>
      <c r="AD196" s="5">
        <f t="shared" si="59"/>
        <v>-6319.9100000000035</v>
      </c>
      <c r="AE196" s="33">
        <f t="shared" si="59"/>
        <v>-5152.4200000000019</v>
      </c>
      <c r="AF196" s="34">
        <f t="shared" si="59"/>
        <v>-10461.050000000003</v>
      </c>
      <c r="AG196" s="35">
        <f t="shared" si="68"/>
        <v>-1.0365200174078859</v>
      </c>
      <c r="AH196" s="7">
        <f t="shared" si="68"/>
        <v>-0.14068428173446909</v>
      </c>
      <c r="AI196" s="7">
        <f t="shared" si="68"/>
        <v>0.14223717726972551</v>
      </c>
      <c r="AJ196" s="7">
        <f t="shared" si="60"/>
        <v>-0.16240301292715564</v>
      </c>
      <c r="AK196" s="36">
        <f t="shared" si="60"/>
        <v>-0.15039715389582115</v>
      </c>
      <c r="AL196" s="37">
        <f t="shared" si="60"/>
        <v>-0.12103208486112328</v>
      </c>
      <c r="AM196" s="2">
        <v>109.93</v>
      </c>
      <c r="AN196" s="2">
        <v>2708.49</v>
      </c>
      <c r="AO196" s="2">
        <v>305.06</v>
      </c>
      <c r="AP196" s="2">
        <v>7826.5</v>
      </c>
      <c r="AQ196" s="29">
        <v>7743.07</v>
      </c>
      <c r="AR196" s="31">
        <f t="shared" si="55"/>
        <v>18693.05</v>
      </c>
      <c r="AS196" s="2">
        <v>-3010.13</v>
      </c>
      <c r="AT196" s="2">
        <v>3307.55</v>
      </c>
      <c r="AU196" s="2">
        <v>254.16</v>
      </c>
      <c r="AV196" s="2">
        <v>11947.53</v>
      </c>
      <c r="AW196" s="29">
        <v>10362.620000000001</v>
      </c>
      <c r="AX196" s="31">
        <f t="shared" si="56"/>
        <v>22861.730000000003</v>
      </c>
      <c r="AY196" s="5">
        <f t="shared" si="69"/>
        <v>3120.06</v>
      </c>
      <c r="AZ196" s="5">
        <f t="shared" si="69"/>
        <v>-599.0600000000004</v>
      </c>
      <c r="BA196" s="5">
        <f t="shared" si="69"/>
        <v>50.900000000000006</v>
      </c>
      <c r="BB196" s="5">
        <f t="shared" si="61"/>
        <v>-4121.0300000000007</v>
      </c>
      <c r="BC196" s="33">
        <f t="shared" si="61"/>
        <v>-2619.5500000000011</v>
      </c>
      <c r="BD196" s="34">
        <f t="shared" si="61"/>
        <v>-4168.6800000000039</v>
      </c>
      <c r="BE196" s="7">
        <f t="shared" si="70"/>
        <v>-1.0365200174078859</v>
      </c>
      <c r="BF196" s="7">
        <f t="shared" si="70"/>
        <v>-0.18111895511783657</v>
      </c>
      <c r="BG196" s="7">
        <f t="shared" si="70"/>
        <v>0.20026754800125907</v>
      </c>
      <c r="BH196" s="7">
        <f t="shared" si="62"/>
        <v>-0.3449273615550662</v>
      </c>
      <c r="BI196" s="36">
        <f t="shared" si="62"/>
        <v>-0.25278838749273841</v>
      </c>
      <c r="BJ196" s="37">
        <f t="shared" si="62"/>
        <v>-0.18234315600787881</v>
      </c>
      <c r="BK196" s="38">
        <f t="shared" si="71"/>
        <v>1</v>
      </c>
      <c r="BL196" s="38">
        <f t="shared" si="71"/>
        <v>0.20162641691747543</v>
      </c>
      <c r="BM196" s="38">
        <f t="shared" si="71"/>
        <v>0.41993832938714826</v>
      </c>
      <c r="BN196" s="38">
        <f t="shared" si="63"/>
        <v>0.24011299868354324</v>
      </c>
      <c r="BO196" s="39">
        <f t="shared" si="63"/>
        <v>0.26602692059530669</v>
      </c>
      <c r="BP196" s="40">
        <f t="shared" si="63"/>
        <v>0.24605510603455344</v>
      </c>
      <c r="BQ196" s="38">
        <f t="shared" si="72"/>
        <v>1</v>
      </c>
      <c r="BR196" s="38">
        <f t="shared" si="72"/>
        <v>0.21158231755099169</v>
      </c>
      <c r="BS196" s="38">
        <f t="shared" si="72"/>
        <v>0.3996352086543602</v>
      </c>
      <c r="BT196" s="38">
        <f t="shared" si="64"/>
        <v>0.30701621843310722</v>
      </c>
      <c r="BU196" s="39">
        <f t="shared" si="64"/>
        <v>0.30248088372141901</v>
      </c>
      <c r="BV196" s="40">
        <f t="shared" si="64"/>
        <v>0.26450526911085287</v>
      </c>
      <c r="BW196" s="38">
        <f t="shared" si="73"/>
        <v>0</v>
      </c>
      <c r="BX196" s="38">
        <f t="shared" si="73"/>
        <v>-9.955900633516257E-3</v>
      </c>
      <c r="BY196" s="38">
        <f t="shared" si="73"/>
        <v>2.030312073278806E-2</v>
      </c>
      <c r="BZ196" s="38">
        <f t="shared" si="65"/>
        <v>-6.690321974956398E-2</v>
      </c>
      <c r="CA196" s="39">
        <f t="shared" si="65"/>
        <v>-3.6453963126112321E-2</v>
      </c>
      <c r="CB196" s="40">
        <f t="shared" si="65"/>
        <v>-1.8450163076299431E-2</v>
      </c>
      <c r="CC196" s="2">
        <f t="shared" si="74"/>
        <v>0</v>
      </c>
      <c r="CD196" s="2">
        <f t="shared" si="74"/>
        <v>-99.559006335162564</v>
      </c>
      <c r="CE196" s="2">
        <f t="shared" si="74"/>
        <v>203.03120732788059</v>
      </c>
      <c r="CF196" s="2">
        <f t="shared" si="66"/>
        <v>-669.03219749563982</v>
      </c>
      <c r="CG196" s="29">
        <f t="shared" si="66"/>
        <v>-364.53963126112319</v>
      </c>
      <c r="CH196" s="31">
        <f t="shared" si="66"/>
        <v>-184.5016307629943</v>
      </c>
    </row>
    <row r="197" spans="1:89" x14ac:dyDescent="0.2">
      <c r="A197" t="s">
        <v>46</v>
      </c>
      <c r="B197" t="s">
        <v>46</v>
      </c>
      <c r="C197" t="s">
        <v>92</v>
      </c>
      <c r="D197" t="s">
        <v>85</v>
      </c>
      <c r="E197" t="s">
        <v>88</v>
      </c>
      <c r="F197" s="27">
        <f t="shared" si="57"/>
        <v>46202</v>
      </c>
      <c r="G197" s="60" t="s">
        <v>36</v>
      </c>
      <c r="H197" s="28">
        <v>-79.97</v>
      </c>
      <c r="I197" s="2">
        <v>12761.74</v>
      </c>
      <c r="J197" s="2">
        <v>301.02</v>
      </c>
      <c r="K197" s="2">
        <v>30723.39</v>
      </c>
      <c r="L197" s="29">
        <v>25400.23</v>
      </c>
      <c r="M197" s="30">
        <f t="shared" si="53"/>
        <v>69106.41</v>
      </c>
      <c r="N197" t="s">
        <v>49</v>
      </c>
      <c r="O197" t="s">
        <v>49</v>
      </c>
      <c r="P197" t="s">
        <v>92</v>
      </c>
      <c r="Q197" t="s">
        <v>85</v>
      </c>
      <c r="R197" t="s">
        <v>88</v>
      </c>
      <c r="S197" s="27">
        <f t="shared" si="58"/>
        <v>45838</v>
      </c>
      <c r="T197" s="60" t="s">
        <v>36</v>
      </c>
      <c r="U197" s="28">
        <v>-76.760000000000005</v>
      </c>
      <c r="V197" s="2">
        <v>13626.6</v>
      </c>
      <c r="W197" s="2">
        <v>43.27</v>
      </c>
      <c r="X197" s="2">
        <v>37029.79</v>
      </c>
      <c r="Y197" s="29">
        <v>38147.949999999997</v>
      </c>
      <c r="Z197" s="31">
        <f t="shared" si="54"/>
        <v>88770.85</v>
      </c>
      <c r="AA197" s="32">
        <f t="shared" si="67"/>
        <v>-3.2099999999999937</v>
      </c>
      <c r="AB197" s="5">
        <f t="shared" si="67"/>
        <v>-864.86000000000058</v>
      </c>
      <c r="AC197" s="5">
        <f t="shared" si="67"/>
        <v>257.75</v>
      </c>
      <c r="AD197" s="5">
        <f t="shared" si="59"/>
        <v>-6306.4000000000015</v>
      </c>
      <c r="AE197" s="33">
        <f t="shared" si="59"/>
        <v>-12747.719999999998</v>
      </c>
      <c r="AF197" s="34">
        <f t="shared" si="59"/>
        <v>-19664.440000000002</v>
      </c>
      <c r="AG197" s="35">
        <f t="shared" si="68"/>
        <v>4.1818655549765417E-2</v>
      </c>
      <c r="AH197" s="7">
        <f t="shared" si="68"/>
        <v>-6.3468510119912572E-2</v>
      </c>
      <c r="AI197" s="7">
        <f t="shared" si="68"/>
        <v>5.9567829905246121</v>
      </c>
      <c r="AJ197" s="7">
        <f t="shared" si="60"/>
        <v>-0.17030612379924384</v>
      </c>
      <c r="AK197" s="36">
        <f t="shared" si="60"/>
        <v>-0.33416526969339111</v>
      </c>
      <c r="AL197" s="37">
        <f t="shared" si="60"/>
        <v>-0.22151911353783366</v>
      </c>
      <c r="AM197" s="2">
        <v>-79.97</v>
      </c>
      <c r="AN197" s="2">
        <v>2681.66</v>
      </c>
      <c r="AO197" s="2">
        <v>5.97</v>
      </c>
      <c r="AP197" s="2">
        <v>7895.74</v>
      </c>
      <c r="AQ197" s="29">
        <v>7025.56</v>
      </c>
      <c r="AR197" s="31">
        <f t="shared" si="55"/>
        <v>17528.96</v>
      </c>
      <c r="AS197" s="2">
        <v>-76.760000000000005</v>
      </c>
      <c r="AT197" s="2">
        <v>2819.83</v>
      </c>
      <c r="AU197" s="2">
        <v>82.29</v>
      </c>
      <c r="AV197" s="2">
        <v>11501.28</v>
      </c>
      <c r="AW197" s="29">
        <v>12512.41</v>
      </c>
      <c r="AX197" s="31">
        <f t="shared" si="56"/>
        <v>26839.05</v>
      </c>
      <c r="AY197" s="5">
        <f t="shared" si="69"/>
        <v>-3.2099999999999937</v>
      </c>
      <c r="AZ197" s="5">
        <f t="shared" si="69"/>
        <v>-138.17000000000007</v>
      </c>
      <c r="BA197" s="5">
        <f t="shared" si="69"/>
        <v>-76.320000000000007</v>
      </c>
      <c r="BB197" s="5">
        <f t="shared" si="61"/>
        <v>-3605.5400000000009</v>
      </c>
      <c r="BC197" s="33">
        <f t="shared" si="61"/>
        <v>-5486.8499999999995</v>
      </c>
      <c r="BD197" s="34">
        <f t="shared" si="61"/>
        <v>-9310.09</v>
      </c>
      <c r="BE197" s="7">
        <f t="shared" si="70"/>
        <v>4.1818655549765417E-2</v>
      </c>
      <c r="BF197" s="7">
        <f t="shared" si="70"/>
        <v>-4.8999407765716402E-2</v>
      </c>
      <c r="BG197" s="7">
        <f t="shared" si="70"/>
        <v>-0.92745169522420712</v>
      </c>
      <c r="BH197" s="7">
        <f t="shared" si="62"/>
        <v>-0.31349032455518</v>
      </c>
      <c r="BI197" s="36">
        <f t="shared" si="62"/>
        <v>-0.438512644646395</v>
      </c>
      <c r="BJ197" s="37">
        <f t="shared" si="62"/>
        <v>-0.34688597398194049</v>
      </c>
      <c r="BK197" s="38">
        <f t="shared" si="71"/>
        <v>1</v>
      </c>
      <c r="BL197" s="38">
        <f t="shared" si="71"/>
        <v>0.21013278753524206</v>
      </c>
      <c r="BM197" s="38">
        <f t="shared" si="71"/>
        <v>1.9832569264500697E-2</v>
      </c>
      <c r="BN197" s="38">
        <f t="shared" si="63"/>
        <v>0.25699442672179079</v>
      </c>
      <c r="BO197" s="39">
        <f t="shared" si="63"/>
        <v>0.27659434579923098</v>
      </c>
      <c r="BP197" s="40">
        <f t="shared" si="63"/>
        <v>0.2536517234797756</v>
      </c>
      <c r="BQ197" s="38">
        <f t="shared" si="72"/>
        <v>1</v>
      </c>
      <c r="BR197" s="38">
        <f t="shared" si="72"/>
        <v>0.20693569929402786</v>
      </c>
      <c r="BS197" s="38">
        <f t="shared" si="72"/>
        <v>1.9017795239195747</v>
      </c>
      <c r="BT197" s="38">
        <f t="shared" si="64"/>
        <v>0.31059533418904078</v>
      </c>
      <c r="BU197" s="39">
        <f t="shared" si="64"/>
        <v>0.32799691726554114</v>
      </c>
      <c r="BV197" s="40">
        <f t="shared" si="64"/>
        <v>0.30234080218900683</v>
      </c>
      <c r="BW197" s="38">
        <f t="shared" si="73"/>
        <v>0</v>
      </c>
      <c r="BX197" s="38">
        <f t="shared" si="73"/>
        <v>3.1970882412142021E-3</v>
      </c>
      <c r="BY197" s="38">
        <f t="shared" si="73"/>
        <v>-1.881946954655074</v>
      </c>
      <c r="BZ197" s="38">
        <f t="shared" si="65"/>
        <v>-5.3600907467249992E-2</v>
      </c>
      <c r="CA197" s="39">
        <f t="shared" si="65"/>
        <v>-5.1402571466310165E-2</v>
      </c>
      <c r="CB197" s="40">
        <f t="shared" si="65"/>
        <v>-4.8689078709231226E-2</v>
      </c>
      <c r="CC197" s="2">
        <f t="shared" si="74"/>
        <v>0</v>
      </c>
      <c r="CD197" s="2">
        <f t="shared" si="74"/>
        <v>31.970882412142021</v>
      </c>
      <c r="CE197" s="2">
        <f t="shared" si="74"/>
        <v>-18819.469546550739</v>
      </c>
      <c r="CF197" s="2">
        <f t="shared" si="66"/>
        <v>-536.00907467249988</v>
      </c>
      <c r="CG197" s="29">
        <f t="shared" si="66"/>
        <v>-514.02571466310167</v>
      </c>
      <c r="CH197" s="31">
        <f t="shared" si="66"/>
        <v>-486.89078709231228</v>
      </c>
    </row>
    <row r="198" spans="1:89" x14ac:dyDescent="0.2">
      <c r="A198" t="s">
        <v>46</v>
      </c>
      <c r="B198" t="s">
        <v>46</v>
      </c>
      <c r="C198" t="s">
        <v>92</v>
      </c>
      <c r="D198" t="s">
        <v>85</v>
      </c>
      <c r="E198" t="s">
        <v>88</v>
      </c>
      <c r="F198" s="27">
        <f t="shared" si="57"/>
        <v>46203</v>
      </c>
      <c r="G198" s="60" t="s">
        <v>37</v>
      </c>
      <c r="H198" s="28">
        <v>-2.0299999999999998</v>
      </c>
      <c r="I198" s="2">
        <v>16090.26</v>
      </c>
      <c r="J198" s="2">
        <v>492.44</v>
      </c>
      <c r="K198" s="2">
        <v>40716.44</v>
      </c>
      <c r="L198" s="29">
        <v>38278.69</v>
      </c>
      <c r="M198" s="30">
        <f t="shared" si="53"/>
        <v>95575.8</v>
      </c>
      <c r="N198" t="s">
        <v>49</v>
      </c>
      <c r="O198" t="s">
        <v>49</v>
      </c>
      <c r="P198" t="s">
        <v>92</v>
      </c>
      <c r="Q198" t="s">
        <v>92</v>
      </c>
      <c r="R198" t="s">
        <v>88</v>
      </c>
      <c r="S198" s="27">
        <f t="shared" si="58"/>
        <v>45839</v>
      </c>
      <c r="T198" s="60" t="s">
        <v>37</v>
      </c>
      <c r="U198" s="28">
        <v>59.26</v>
      </c>
      <c r="V198" s="2">
        <v>18729.64</v>
      </c>
      <c r="W198" s="2">
        <v>568.94000000000005</v>
      </c>
      <c r="X198" s="2">
        <v>41861.58</v>
      </c>
      <c r="Y198" s="29">
        <v>38506.28</v>
      </c>
      <c r="Z198" s="31">
        <f t="shared" si="54"/>
        <v>99725.7</v>
      </c>
      <c r="AA198" s="32">
        <f t="shared" si="67"/>
        <v>-61.29</v>
      </c>
      <c r="AB198" s="5">
        <f t="shared" si="67"/>
        <v>-2639.3799999999992</v>
      </c>
      <c r="AC198" s="5">
        <f t="shared" si="67"/>
        <v>-76.500000000000057</v>
      </c>
      <c r="AD198" s="5">
        <f t="shared" si="59"/>
        <v>-1145.1399999999994</v>
      </c>
      <c r="AE198" s="33">
        <f t="shared" si="59"/>
        <v>-227.58999999999651</v>
      </c>
      <c r="AF198" s="34">
        <f t="shared" si="59"/>
        <v>-4149.8999999999942</v>
      </c>
      <c r="AG198" s="35">
        <f t="shared" si="68"/>
        <v>-1.0342558218022275</v>
      </c>
      <c r="AH198" s="7">
        <f t="shared" si="68"/>
        <v>-0.14091995361363055</v>
      </c>
      <c r="AI198" s="7">
        <f t="shared" si="68"/>
        <v>-0.13446057580764237</v>
      </c>
      <c r="AJ198" s="7">
        <f t="shared" si="60"/>
        <v>-2.7355393656904477E-2</v>
      </c>
      <c r="AK198" s="36">
        <f t="shared" si="60"/>
        <v>-5.9104644748855647E-3</v>
      </c>
      <c r="AL198" s="37">
        <f t="shared" si="60"/>
        <v>-4.1613144856340885E-2</v>
      </c>
      <c r="AM198" s="2">
        <v>-2.0299999999999998</v>
      </c>
      <c r="AN198" s="2">
        <v>3104.72</v>
      </c>
      <c r="AO198" s="2">
        <v>87.05</v>
      </c>
      <c r="AP198" s="2">
        <v>10501.31</v>
      </c>
      <c r="AQ198" s="29">
        <v>10262.219999999999</v>
      </c>
      <c r="AR198" s="31">
        <f t="shared" si="55"/>
        <v>23953.269999999997</v>
      </c>
      <c r="AS198" s="2">
        <v>59.26</v>
      </c>
      <c r="AT198" s="2">
        <v>3799.21</v>
      </c>
      <c r="AU198" s="2">
        <v>202</v>
      </c>
      <c r="AV198" s="2">
        <v>12513.02</v>
      </c>
      <c r="AW198" s="29">
        <v>12090.89</v>
      </c>
      <c r="AX198" s="31">
        <f t="shared" si="56"/>
        <v>28664.38</v>
      </c>
      <c r="AY198" s="5">
        <f t="shared" si="69"/>
        <v>-61.29</v>
      </c>
      <c r="AZ198" s="5">
        <f t="shared" si="69"/>
        <v>-694.49000000000024</v>
      </c>
      <c r="BA198" s="5">
        <f t="shared" si="69"/>
        <v>-114.95</v>
      </c>
      <c r="BB198" s="5">
        <f t="shared" si="61"/>
        <v>-2011.7100000000009</v>
      </c>
      <c r="BC198" s="33">
        <f t="shared" si="61"/>
        <v>-1828.67</v>
      </c>
      <c r="BD198" s="34">
        <f t="shared" si="61"/>
        <v>-4711.1100000000042</v>
      </c>
      <c r="BE198" s="7">
        <f t="shared" si="70"/>
        <v>-1.0342558218022275</v>
      </c>
      <c r="BF198" s="7">
        <f t="shared" si="70"/>
        <v>-0.18279852916790601</v>
      </c>
      <c r="BG198" s="7">
        <f t="shared" si="70"/>
        <v>-0.56905940594059412</v>
      </c>
      <c r="BH198" s="7">
        <f t="shared" si="62"/>
        <v>-0.16076934265269302</v>
      </c>
      <c r="BI198" s="36">
        <f t="shared" si="62"/>
        <v>-0.151243622264366</v>
      </c>
      <c r="BJ198" s="37">
        <f t="shared" si="62"/>
        <v>-0.16435415662226094</v>
      </c>
      <c r="BK198" s="38">
        <f t="shared" si="71"/>
        <v>1</v>
      </c>
      <c r="BL198" s="38">
        <f t="shared" si="71"/>
        <v>0.19295648423331876</v>
      </c>
      <c r="BM198" s="38">
        <f t="shared" si="71"/>
        <v>0.17677280480870766</v>
      </c>
      <c r="BN198" s="38">
        <f t="shared" si="63"/>
        <v>0.25791326550160082</v>
      </c>
      <c r="BO198" s="39">
        <f t="shared" si="63"/>
        <v>0.26809224662599473</v>
      </c>
      <c r="BP198" s="40">
        <f t="shared" si="63"/>
        <v>0.25062065920452664</v>
      </c>
      <c r="BQ198" s="38">
        <f t="shared" si="72"/>
        <v>1</v>
      </c>
      <c r="BR198" s="38">
        <f t="shared" si="72"/>
        <v>0.20284479573552935</v>
      </c>
      <c r="BS198" s="38">
        <f t="shared" si="72"/>
        <v>0.3550462263156044</v>
      </c>
      <c r="BT198" s="38">
        <f t="shared" si="64"/>
        <v>0.29891418336336084</v>
      </c>
      <c r="BU198" s="39">
        <f t="shared" si="64"/>
        <v>0.31399787255481443</v>
      </c>
      <c r="BV198" s="40">
        <f t="shared" si="64"/>
        <v>0.28743222659755713</v>
      </c>
      <c r="BW198" s="38">
        <f t="shared" si="73"/>
        <v>0</v>
      </c>
      <c r="BX198" s="38">
        <f t="shared" si="73"/>
        <v>-9.8883115022105894E-3</v>
      </c>
      <c r="BY198" s="38">
        <f t="shared" si="73"/>
        <v>-0.17827342150689673</v>
      </c>
      <c r="BZ198" s="38">
        <f t="shared" si="65"/>
        <v>-4.1000917861760022E-2</v>
      </c>
      <c r="CA198" s="39">
        <f t="shared" si="65"/>
        <v>-4.5905625928819693E-2</v>
      </c>
      <c r="CB198" s="40">
        <f t="shared" si="65"/>
        <v>-3.6811567393030487E-2</v>
      </c>
      <c r="CC198" s="2">
        <f t="shared" si="74"/>
        <v>0</v>
      </c>
      <c r="CD198" s="2">
        <f t="shared" si="74"/>
        <v>-98.883115022105898</v>
      </c>
      <c r="CE198" s="2">
        <f t="shared" si="74"/>
        <v>-1782.7342150689674</v>
      </c>
      <c r="CF198" s="2">
        <f t="shared" si="66"/>
        <v>-410.00917861760024</v>
      </c>
      <c r="CG198" s="29">
        <f t="shared" si="66"/>
        <v>-459.05625928819694</v>
      </c>
      <c r="CH198" s="31">
        <f t="shared" si="66"/>
        <v>-368.11567393030487</v>
      </c>
    </row>
    <row r="199" spans="1:89" x14ac:dyDescent="0.2">
      <c r="A199" t="s">
        <v>46</v>
      </c>
      <c r="B199" t="s">
        <v>46</v>
      </c>
      <c r="C199" t="s">
        <v>92</v>
      </c>
      <c r="D199" t="s">
        <v>92</v>
      </c>
      <c r="E199" t="s">
        <v>88</v>
      </c>
      <c r="F199" s="27">
        <f t="shared" si="57"/>
        <v>46204</v>
      </c>
      <c r="G199" s="60" t="s">
        <v>38</v>
      </c>
      <c r="H199" s="28">
        <v>180.86</v>
      </c>
      <c r="I199" s="2">
        <v>23444.85</v>
      </c>
      <c r="J199" s="2">
        <v>3293.55</v>
      </c>
      <c r="K199" s="2">
        <v>49013.11</v>
      </c>
      <c r="L199" s="29">
        <v>43738.93</v>
      </c>
      <c r="M199" s="30">
        <f t="shared" ref="M199:M262" si="75">SUM(H199:L199)</f>
        <v>119671.29999999999</v>
      </c>
      <c r="N199" t="s">
        <v>49</v>
      </c>
      <c r="O199" t="s">
        <v>49</v>
      </c>
      <c r="P199" t="s">
        <v>92</v>
      </c>
      <c r="Q199" t="s">
        <v>92</v>
      </c>
      <c r="R199" t="s">
        <v>88</v>
      </c>
      <c r="S199" s="27">
        <f t="shared" si="58"/>
        <v>45840</v>
      </c>
      <c r="T199" s="60" t="s">
        <v>38</v>
      </c>
      <c r="U199" s="28">
        <v>114.92</v>
      </c>
      <c r="V199" s="2">
        <v>29622.15</v>
      </c>
      <c r="W199" s="2">
        <v>1640.46</v>
      </c>
      <c r="X199" s="2">
        <v>67162.53</v>
      </c>
      <c r="Y199" s="29">
        <v>50180.72</v>
      </c>
      <c r="Z199" s="31">
        <f t="shared" ref="Z199:Z262" si="76">SUM(U199:Y199)</f>
        <v>148720.78</v>
      </c>
      <c r="AA199" s="32">
        <f t="shared" si="67"/>
        <v>65.940000000000012</v>
      </c>
      <c r="AB199" s="5">
        <f t="shared" si="67"/>
        <v>-6177.3000000000029</v>
      </c>
      <c r="AC199" s="5">
        <f t="shared" si="67"/>
        <v>1653.0900000000001</v>
      </c>
      <c r="AD199" s="5">
        <f t="shared" si="59"/>
        <v>-18149.419999999998</v>
      </c>
      <c r="AE199" s="33">
        <f t="shared" si="59"/>
        <v>-6441.7900000000009</v>
      </c>
      <c r="AF199" s="34">
        <f t="shared" si="59"/>
        <v>-29049.48000000001</v>
      </c>
      <c r="AG199" s="35">
        <f t="shared" si="68"/>
        <v>0.57379046293073455</v>
      </c>
      <c r="AH199" s="7">
        <f t="shared" si="68"/>
        <v>-0.20853651743712062</v>
      </c>
      <c r="AI199" s="7">
        <f t="shared" si="68"/>
        <v>1.0076990600197506</v>
      </c>
      <c r="AJ199" s="7">
        <f t="shared" si="60"/>
        <v>-0.27023133285777051</v>
      </c>
      <c r="AK199" s="36">
        <f t="shared" si="60"/>
        <v>-0.12837181291938418</v>
      </c>
      <c r="AL199" s="37">
        <f t="shared" si="60"/>
        <v>-0.19532899168495493</v>
      </c>
      <c r="AM199" s="2">
        <v>180.86</v>
      </c>
      <c r="AN199" s="2">
        <v>4550.9399999999996</v>
      </c>
      <c r="AO199" s="2">
        <v>1176.55</v>
      </c>
      <c r="AP199" s="2">
        <v>11754</v>
      </c>
      <c r="AQ199" s="29">
        <v>11451.94</v>
      </c>
      <c r="AR199" s="31">
        <f t="shared" ref="AR199:AR262" si="77">SUM(AM199:AQ199)</f>
        <v>29114.29</v>
      </c>
      <c r="AS199" s="2">
        <v>114.92</v>
      </c>
      <c r="AT199" s="2">
        <v>6084.3</v>
      </c>
      <c r="AU199" s="2">
        <v>786.79</v>
      </c>
      <c r="AV199" s="2">
        <v>19874.12</v>
      </c>
      <c r="AW199" s="29">
        <v>15187.77</v>
      </c>
      <c r="AX199" s="31">
        <f t="shared" ref="AX199:AX262" si="78">SUM(AS199:AW199)</f>
        <v>42047.899999999994</v>
      </c>
      <c r="AY199" s="5">
        <f t="shared" si="69"/>
        <v>65.940000000000012</v>
      </c>
      <c r="AZ199" s="5">
        <f t="shared" si="69"/>
        <v>-1533.3600000000006</v>
      </c>
      <c r="BA199" s="5">
        <f t="shared" si="69"/>
        <v>389.76</v>
      </c>
      <c r="BB199" s="5">
        <f t="shared" si="61"/>
        <v>-8120.119999999999</v>
      </c>
      <c r="BC199" s="33">
        <f t="shared" si="61"/>
        <v>-3735.83</v>
      </c>
      <c r="BD199" s="34">
        <f t="shared" si="61"/>
        <v>-12933.609999999993</v>
      </c>
      <c r="BE199" s="7">
        <f t="shared" si="70"/>
        <v>0.57379046293073455</v>
      </c>
      <c r="BF199" s="7">
        <f t="shared" si="70"/>
        <v>-0.25201913120654806</v>
      </c>
      <c r="BG199" s="7">
        <f t="shared" si="70"/>
        <v>0.4953799616161873</v>
      </c>
      <c r="BH199" s="7">
        <f t="shared" si="62"/>
        <v>-0.40857758733468447</v>
      </c>
      <c r="BI199" s="36">
        <f t="shared" si="62"/>
        <v>-0.24597620322140773</v>
      </c>
      <c r="BJ199" s="37">
        <f t="shared" si="62"/>
        <v>-0.30759229355092632</v>
      </c>
      <c r="BK199" s="38">
        <f t="shared" si="71"/>
        <v>1</v>
      </c>
      <c r="BL199" s="38">
        <f t="shared" si="71"/>
        <v>0.19411256629920856</v>
      </c>
      <c r="BM199" s="38">
        <f t="shared" si="71"/>
        <v>0.35722852241502329</v>
      </c>
      <c r="BN199" s="38">
        <f t="shared" si="63"/>
        <v>0.23981338870355298</v>
      </c>
      <c r="BO199" s="39">
        <f t="shared" si="63"/>
        <v>0.26182487774620916</v>
      </c>
      <c r="BP199" s="40">
        <f t="shared" si="63"/>
        <v>0.2432854828183533</v>
      </c>
      <c r="BQ199" s="38">
        <f t="shared" si="72"/>
        <v>1</v>
      </c>
      <c r="BR199" s="38">
        <f t="shared" si="72"/>
        <v>0.20539697489885103</v>
      </c>
      <c r="BS199" s="38">
        <f t="shared" si="72"/>
        <v>0.47961547370859392</v>
      </c>
      <c r="BT199" s="38">
        <f t="shared" si="64"/>
        <v>0.29591083004169139</v>
      </c>
      <c r="BU199" s="39">
        <f t="shared" si="64"/>
        <v>0.30266146041746711</v>
      </c>
      <c r="BV199" s="40">
        <f t="shared" si="64"/>
        <v>0.28273049670664713</v>
      </c>
      <c r="BW199" s="38">
        <f t="shared" si="73"/>
        <v>0</v>
      </c>
      <c r="BX199" s="38">
        <f t="shared" si="73"/>
        <v>-1.128440859964247E-2</v>
      </c>
      <c r="BY199" s="38">
        <f t="shared" si="73"/>
        <v>-0.12238695129357063</v>
      </c>
      <c r="BZ199" s="38">
        <f t="shared" si="65"/>
        <v>-5.6097441338138404E-2</v>
      </c>
      <c r="CA199" s="39">
        <f t="shared" si="65"/>
        <v>-4.0836582671257948E-2</v>
      </c>
      <c r="CB199" s="40">
        <f t="shared" si="65"/>
        <v>-3.9445013888293828E-2</v>
      </c>
      <c r="CC199" s="2">
        <f t="shared" si="74"/>
        <v>0</v>
      </c>
      <c r="CD199" s="2">
        <f t="shared" si="74"/>
        <v>-112.84408599642471</v>
      </c>
      <c r="CE199" s="2">
        <f t="shared" si="74"/>
        <v>-1223.8695129357063</v>
      </c>
      <c r="CF199" s="2">
        <f t="shared" si="66"/>
        <v>-560.97441338138401</v>
      </c>
      <c r="CG199" s="29">
        <f t="shared" si="66"/>
        <v>-408.36582671257946</v>
      </c>
      <c r="CH199" s="31">
        <f t="shared" si="66"/>
        <v>-394.45013888293829</v>
      </c>
    </row>
    <row r="200" spans="1:89" x14ac:dyDescent="0.2">
      <c r="A200" t="s">
        <v>46</v>
      </c>
      <c r="B200" t="s">
        <v>46</v>
      </c>
      <c r="C200" t="s">
        <v>92</v>
      </c>
      <c r="D200" t="s">
        <v>92</v>
      </c>
      <c r="E200" t="s">
        <v>88</v>
      </c>
      <c r="F200" s="27">
        <f t="shared" si="57"/>
        <v>46205</v>
      </c>
      <c r="G200" s="60" t="s">
        <v>39</v>
      </c>
      <c r="H200" s="28">
        <v>88.96</v>
      </c>
      <c r="I200" s="2">
        <v>30155.18</v>
      </c>
      <c r="J200" s="2">
        <v>5201.3599999999997</v>
      </c>
      <c r="K200" s="2">
        <v>64249.34</v>
      </c>
      <c r="L200" s="29">
        <v>54527.92</v>
      </c>
      <c r="M200" s="30">
        <f t="shared" si="75"/>
        <v>154222.76</v>
      </c>
      <c r="N200" t="s">
        <v>49</v>
      </c>
      <c r="O200" t="s">
        <v>49</v>
      </c>
      <c r="P200" t="s">
        <v>92</v>
      </c>
      <c r="Q200" t="s">
        <v>92</v>
      </c>
      <c r="R200" t="s">
        <v>88</v>
      </c>
      <c r="S200" s="27">
        <f t="shared" si="58"/>
        <v>45841</v>
      </c>
      <c r="T200" s="60" t="s">
        <v>39</v>
      </c>
      <c r="U200" s="28">
        <v>69.92</v>
      </c>
      <c r="V200" s="2">
        <v>44456.15</v>
      </c>
      <c r="W200" s="2">
        <v>2629.33</v>
      </c>
      <c r="X200" s="2">
        <v>79731.55</v>
      </c>
      <c r="Y200" s="29">
        <v>53907.99</v>
      </c>
      <c r="Z200" s="31">
        <f t="shared" si="76"/>
        <v>180794.94</v>
      </c>
      <c r="AA200" s="32">
        <f t="shared" si="67"/>
        <v>19.039999999999992</v>
      </c>
      <c r="AB200" s="5">
        <f t="shared" si="67"/>
        <v>-14300.970000000001</v>
      </c>
      <c r="AC200" s="5">
        <f t="shared" si="67"/>
        <v>2572.0299999999997</v>
      </c>
      <c r="AD200" s="5">
        <f t="shared" si="59"/>
        <v>-15482.210000000006</v>
      </c>
      <c r="AE200" s="33">
        <f t="shared" si="59"/>
        <v>619.93000000000029</v>
      </c>
      <c r="AF200" s="34">
        <f t="shared" si="59"/>
        <v>-26572.179999999993</v>
      </c>
      <c r="AG200" s="35">
        <f t="shared" si="68"/>
        <v>0.27231121281464521</v>
      </c>
      <c r="AH200" s="7">
        <f t="shared" si="68"/>
        <v>-0.32168710065986372</v>
      </c>
      <c r="AI200" s="7">
        <f t="shared" si="68"/>
        <v>0.97820737602354968</v>
      </c>
      <c r="AJ200" s="7">
        <f t="shared" si="60"/>
        <v>-0.19417921763718385</v>
      </c>
      <c r="AK200" s="36">
        <f t="shared" si="60"/>
        <v>1.1499779531754019E-2</v>
      </c>
      <c r="AL200" s="37">
        <f t="shared" si="60"/>
        <v>-0.14697413544870222</v>
      </c>
      <c r="AM200" s="2">
        <v>88.96</v>
      </c>
      <c r="AN200" s="2">
        <v>5818.99</v>
      </c>
      <c r="AO200" s="2">
        <v>2090.0500000000002</v>
      </c>
      <c r="AP200" s="2">
        <v>15858.84</v>
      </c>
      <c r="AQ200" s="29">
        <v>14725.05</v>
      </c>
      <c r="AR200" s="31">
        <f t="shared" si="77"/>
        <v>38581.89</v>
      </c>
      <c r="AS200" s="2">
        <v>69.92</v>
      </c>
      <c r="AT200" s="2">
        <v>9266.32</v>
      </c>
      <c r="AU200" s="2">
        <v>1215.32</v>
      </c>
      <c r="AV200" s="2">
        <v>24207.08</v>
      </c>
      <c r="AW200" s="29">
        <v>16651.650000000001</v>
      </c>
      <c r="AX200" s="31">
        <f t="shared" si="78"/>
        <v>51410.29</v>
      </c>
      <c r="AY200" s="5">
        <f t="shared" si="69"/>
        <v>19.039999999999992</v>
      </c>
      <c r="AZ200" s="5">
        <f t="shared" si="69"/>
        <v>-3447.33</v>
      </c>
      <c r="BA200" s="5">
        <f t="shared" si="69"/>
        <v>874.73000000000025</v>
      </c>
      <c r="BB200" s="5">
        <f t="shared" si="61"/>
        <v>-8348.2400000000016</v>
      </c>
      <c r="BC200" s="33">
        <f t="shared" si="61"/>
        <v>-1926.6000000000022</v>
      </c>
      <c r="BD200" s="34">
        <f t="shared" si="61"/>
        <v>-12828.400000000001</v>
      </c>
      <c r="BE200" s="7">
        <f t="shared" si="70"/>
        <v>0.27231121281464521</v>
      </c>
      <c r="BF200" s="7">
        <f t="shared" si="70"/>
        <v>-0.37202794636921671</v>
      </c>
      <c r="BG200" s="7">
        <f t="shared" si="70"/>
        <v>0.71975282230194537</v>
      </c>
      <c r="BH200" s="7">
        <f t="shared" si="62"/>
        <v>-0.3448676998630153</v>
      </c>
      <c r="BI200" s="36">
        <f t="shared" si="62"/>
        <v>-0.11570024592157546</v>
      </c>
      <c r="BJ200" s="37">
        <f t="shared" si="62"/>
        <v>-0.24952981202790339</v>
      </c>
      <c r="BK200" s="38">
        <f t="shared" si="71"/>
        <v>1</v>
      </c>
      <c r="BL200" s="38">
        <f t="shared" si="71"/>
        <v>0.19296817329559962</v>
      </c>
      <c r="BM200" s="38">
        <f t="shared" si="71"/>
        <v>0.40182759893566306</v>
      </c>
      <c r="BN200" s="38">
        <f t="shared" si="63"/>
        <v>0.246832730110535</v>
      </c>
      <c r="BO200" s="39">
        <f t="shared" si="63"/>
        <v>0.2700460608070141</v>
      </c>
      <c r="BP200" s="40">
        <f t="shared" si="63"/>
        <v>0.2501698841338334</v>
      </c>
      <c r="BQ200" s="38">
        <f t="shared" si="72"/>
        <v>1</v>
      </c>
      <c r="BR200" s="38">
        <f t="shared" si="72"/>
        <v>0.20843730282536835</v>
      </c>
      <c r="BS200" s="38">
        <f t="shared" si="72"/>
        <v>0.46221661031517536</v>
      </c>
      <c r="BT200" s="38">
        <f t="shared" si="64"/>
        <v>0.30360729221995558</v>
      </c>
      <c r="BU200" s="39">
        <f t="shared" si="64"/>
        <v>0.30889020347447571</v>
      </c>
      <c r="BV200" s="40">
        <f t="shared" si="64"/>
        <v>0.28435690733380037</v>
      </c>
      <c r="BW200" s="38">
        <f t="shared" si="73"/>
        <v>0</v>
      </c>
      <c r="BX200" s="38">
        <f t="shared" si="73"/>
        <v>-1.5469129529768727E-2</v>
      </c>
      <c r="BY200" s="38">
        <f t="shared" si="73"/>
        <v>-6.0389011379512303E-2</v>
      </c>
      <c r="BZ200" s="38">
        <f t="shared" si="65"/>
        <v>-5.6774562109420584E-2</v>
      </c>
      <c r="CA200" s="39">
        <f t="shared" si="65"/>
        <v>-3.8844142667461612E-2</v>
      </c>
      <c r="CB200" s="40">
        <f t="shared" si="65"/>
        <v>-3.418702319996697E-2</v>
      </c>
      <c r="CC200" s="2">
        <f t="shared" si="74"/>
        <v>0</v>
      </c>
      <c r="CD200" s="2">
        <f t="shared" si="74"/>
        <v>-154.69129529768728</v>
      </c>
      <c r="CE200" s="2">
        <f t="shared" si="74"/>
        <v>-603.89011379512306</v>
      </c>
      <c r="CF200" s="2">
        <f t="shared" si="66"/>
        <v>-567.74562109420583</v>
      </c>
      <c r="CG200" s="29">
        <f t="shared" si="66"/>
        <v>-388.44142667461614</v>
      </c>
      <c r="CH200" s="31">
        <f t="shared" si="66"/>
        <v>-341.87023199966973</v>
      </c>
    </row>
    <row r="201" spans="1:89" x14ac:dyDescent="0.2">
      <c r="A201" t="s">
        <v>46</v>
      </c>
      <c r="B201" t="s">
        <v>46</v>
      </c>
      <c r="C201" t="s">
        <v>92</v>
      </c>
      <c r="D201" t="s">
        <v>92</v>
      </c>
      <c r="E201" t="s">
        <v>88</v>
      </c>
      <c r="F201" s="27">
        <f t="shared" si="57"/>
        <v>46206</v>
      </c>
      <c r="G201" s="60" t="s">
        <v>40</v>
      </c>
      <c r="H201" s="28">
        <v>-9.0299999999999994</v>
      </c>
      <c r="I201" s="2">
        <v>36832.25</v>
      </c>
      <c r="J201" s="2">
        <v>7639.42</v>
      </c>
      <c r="K201" s="2">
        <v>68400.820000000007</v>
      </c>
      <c r="L201" s="29">
        <v>49336.05</v>
      </c>
      <c r="M201" s="30">
        <f t="shared" si="75"/>
        <v>162199.51</v>
      </c>
      <c r="N201" t="s">
        <v>49</v>
      </c>
      <c r="O201" t="s">
        <v>49</v>
      </c>
      <c r="P201" t="s">
        <v>92</v>
      </c>
      <c r="Q201" t="s">
        <v>92</v>
      </c>
      <c r="R201" t="s">
        <v>88</v>
      </c>
      <c r="S201" s="27">
        <f t="shared" si="58"/>
        <v>45842</v>
      </c>
      <c r="T201" s="60" t="s">
        <v>40</v>
      </c>
      <c r="U201" s="28">
        <v>44.94</v>
      </c>
      <c r="V201" s="2">
        <v>28371.84</v>
      </c>
      <c r="W201" s="2">
        <v>3506.16</v>
      </c>
      <c r="X201" s="2">
        <v>54661.95</v>
      </c>
      <c r="Y201" s="29">
        <v>33954.550000000003</v>
      </c>
      <c r="Z201" s="31">
        <f t="shared" si="76"/>
        <v>120539.44</v>
      </c>
      <c r="AA201" s="32">
        <f t="shared" si="67"/>
        <v>-53.97</v>
      </c>
      <c r="AB201" s="5">
        <f t="shared" si="67"/>
        <v>8460.41</v>
      </c>
      <c r="AC201" s="5">
        <f t="shared" si="67"/>
        <v>4133.26</v>
      </c>
      <c r="AD201" s="5">
        <f t="shared" si="59"/>
        <v>13738.87000000001</v>
      </c>
      <c r="AE201" s="33">
        <f t="shared" si="59"/>
        <v>15381.5</v>
      </c>
      <c r="AF201" s="34">
        <f t="shared" si="59"/>
        <v>41660.070000000007</v>
      </c>
      <c r="AG201" s="35">
        <f t="shared" si="68"/>
        <v>-1.2009345794392523</v>
      </c>
      <c r="AH201" s="7">
        <f t="shared" si="68"/>
        <v>0.29819743802305382</v>
      </c>
      <c r="AI201" s="7">
        <f t="shared" si="68"/>
        <v>1.1788566408834737</v>
      </c>
      <c r="AJ201" s="7">
        <f t="shared" si="60"/>
        <v>0.25134247863458969</v>
      </c>
      <c r="AK201" s="36">
        <f t="shared" si="60"/>
        <v>0.45300261673325071</v>
      </c>
      <c r="AL201" s="37">
        <f t="shared" si="60"/>
        <v>0.34561360165602234</v>
      </c>
      <c r="AM201" s="2">
        <v>-9.0299999999999994</v>
      </c>
      <c r="AN201" s="2">
        <v>7253.19</v>
      </c>
      <c r="AO201" s="2">
        <v>3477.65</v>
      </c>
      <c r="AP201" s="2">
        <v>17188.509999999998</v>
      </c>
      <c r="AQ201" s="29">
        <v>13181.92</v>
      </c>
      <c r="AR201" s="31">
        <f t="shared" si="77"/>
        <v>41092.239999999998</v>
      </c>
      <c r="AS201" s="2">
        <v>44.94</v>
      </c>
      <c r="AT201" s="2">
        <v>6030.26</v>
      </c>
      <c r="AU201" s="2">
        <v>1542.13</v>
      </c>
      <c r="AV201" s="2">
        <v>16081.18</v>
      </c>
      <c r="AW201" s="29">
        <v>10650.75</v>
      </c>
      <c r="AX201" s="31">
        <f t="shared" si="78"/>
        <v>34349.26</v>
      </c>
      <c r="AY201" s="5">
        <f t="shared" si="69"/>
        <v>-53.97</v>
      </c>
      <c r="AZ201" s="5">
        <f t="shared" si="69"/>
        <v>1222.9299999999994</v>
      </c>
      <c r="BA201" s="5">
        <f t="shared" si="69"/>
        <v>1935.52</v>
      </c>
      <c r="BB201" s="5">
        <f t="shared" si="61"/>
        <v>1107.3299999999981</v>
      </c>
      <c r="BC201" s="33">
        <f t="shared" si="61"/>
        <v>2531.17</v>
      </c>
      <c r="BD201" s="34">
        <f t="shared" si="61"/>
        <v>6742.9799999999959</v>
      </c>
      <c r="BE201" s="7">
        <f t="shared" si="70"/>
        <v>-1.2009345794392523</v>
      </c>
      <c r="BF201" s="7">
        <f t="shared" si="70"/>
        <v>0.20279888429354612</v>
      </c>
      <c r="BG201" s="7">
        <f t="shared" si="70"/>
        <v>1.2550952254349503</v>
      </c>
      <c r="BH201" s="7">
        <f t="shared" si="62"/>
        <v>6.8858752902461018E-2</v>
      </c>
      <c r="BI201" s="36">
        <f t="shared" si="62"/>
        <v>0.23765180855808277</v>
      </c>
      <c r="BJ201" s="37">
        <f t="shared" si="62"/>
        <v>0.19630641242344071</v>
      </c>
      <c r="BK201" s="38">
        <f t="shared" si="71"/>
        <v>1</v>
      </c>
      <c r="BL201" s="38">
        <f t="shared" si="71"/>
        <v>0.19692497743146289</v>
      </c>
      <c r="BM201" s="38">
        <f t="shared" si="71"/>
        <v>0.45522434949250073</v>
      </c>
      <c r="BN201" s="38">
        <f t="shared" si="63"/>
        <v>0.25129099329510957</v>
      </c>
      <c r="BO201" s="39">
        <f t="shared" si="63"/>
        <v>0.26718636777772031</v>
      </c>
      <c r="BP201" s="40">
        <f t="shared" si="63"/>
        <v>0.25334379863416356</v>
      </c>
      <c r="BQ201" s="38">
        <f t="shared" si="72"/>
        <v>1</v>
      </c>
      <c r="BR201" s="38">
        <f t="shared" si="72"/>
        <v>0.21254384629266201</v>
      </c>
      <c r="BS201" s="38">
        <f t="shared" si="72"/>
        <v>0.43983446277408911</v>
      </c>
      <c r="BT201" s="38">
        <f t="shared" si="64"/>
        <v>0.29419330997156157</v>
      </c>
      <c r="BU201" s="39">
        <f t="shared" si="64"/>
        <v>0.31367666483578782</v>
      </c>
      <c r="BV201" s="40">
        <f t="shared" si="64"/>
        <v>0.28496283042297194</v>
      </c>
      <c r="BW201" s="38">
        <f t="shared" si="73"/>
        <v>0</v>
      </c>
      <c r="BX201" s="38">
        <f t="shared" si="73"/>
        <v>-1.561886886119912E-2</v>
      </c>
      <c r="BY201" s="38">
        <f t="shared" si="73"/>
        <v>1.5389886718411627E-2</v>
      </c>
      <c r="BZ201" s="38">
        <f t="shared" si="65"/>
        <v>-4.2902316676452001E-2</v>
      </c>
      <c r="CA201" s="39">
        <f t="shared" si="65"/>
        <v>-4.6490297058067509E-2</v>
      </c>
      <c r="CB201" s="40">
        <f t="shared" si="65"/>
        <v>-3.1619031788808372E-2</v>
      </c>
      <c r="CC201" s="2">
        <f t="shared" si="74"/>
        <v>0</v>
      </c>
      <c r="CD201" s="2">
        <f t="shared" si="74"/>
        <v>-156.18868861199121</v>
      </c>
      <c r="CE201" s="2">
        <f t="shared" si="74"/>
        <v>153.89886718411628</v>
      </c>
      <c r="CF201" s="2">
        <f t="shared" si="66"/>
        <v>-429.02316676452</v>
      </c>
      <c r="CG201" s="29">
        <f t="shared" si="66"/>
        <v>-464.90297058067512</v>
      </c>
      <c r="CH201" s="31">
        <f t="shared" si="66"/>
        <v>-316.19031788808371</v>
      </c>
    </row>
    <row r="202" spans="1:89" ht="13.5" thickBot="1" x14ac:dyDescent="0.25">
      <c r="A202" t="s">
        <v>46</v>
      </c>
      <c r="B202" t="s">
        <v>46</v>
      </c>
      <c r="C202" t="s">
        <v>92</v>
      </c>
      <c r="D202" t="s">
        <v>92</v>
      </c>
      <c r="E202" t="s">
        <v>88</v>
      </c>
      <c r="F202" s="41">
        <f t="shared" si="57"/>
        <v>46207</v>
      </c>
      <c r="G202" s="61" t="s">
        <v>41</v>
      </c>
      <c r="H202" s="43">
        <v>90.22</v>
      </c>
      <c r="I202" s="44">
        <v>25243.37</v>
      </c>
      <c r="J202" s="44">
        <v>6090.94</v>
      </c>
      <c r="K202" s="44">
        <v>44292.82</v>
      </c>
      <c r="L202" s="45">
        <v>23585.02</v>
      </c>
      <c r="M202" s="46">
        <f t="shared" si="75"/>
        <v>99302.37000000001</v>
      </c>
      <c r="N202" t="s">
        <v>49</v>
      </c>
      <c r="O202" t="s">
        <v>49</v>
      </c>
      <c r="P202" t="s">
        <v>92</v>
      </c>
      <c r="Q202" t="s">
        <v>92</v>
      </c>
      <c r="R202" t="s">
        <v>88</v>
      </c>
      <c r="S202" s="41">
        <f t="shared" si="58"/>
        <v>45843</v>
      </c>
      <c r="T202" s="61" t="s">
        <v>41</v>
      </c>
      <c r="U202" s="43">
        <v>0</v>
      </c>
      <c r="V202" s="44">
        <v>16558</v>
      </c>
      <c r="W202" s="44">
        <v>1432.61</v>
      </c>
      <c r="X202" s="44">
        <v>33899.589999999997</v>
      </c>
      <c r="Y202" s="45">
        <v>25302.44</v>
      </c>
      <c r="Z202" s="47">
        <f t="shared" si="76"/>
        <v>77192.639999999999</v>
      </c>
      <c r="AA202" s="48">
        <f t="shared" si="67"/>
        <v>90.22</v>
      </c>
      <c r="AB202" s="49">
        <f t="shared" si="67"/>
        <v>8685.369999999999</v>
      </c>
      <c r="AC202" s="49">
        <f t="shared" si="67"/>
        <v>4658.33</v>
      </c>
      <c r="AD202" s="49">
        <f t="shared" si="59"/>
        <v>10393.230000000003</v>
      </c>
      <c r="AE202" s="50">
        <f t="shared" si="59"/>
        <v>-1717.4199999999983</v>
      </c>
      <c r="AF202" s="51">
        <f t="shared" si="59"/>
        <v>22109.73000000001</v>
      </c>
      <c r="AG202" s="52" t="e">
        <f t="shared" si="68"/>
        <v>#DIV/0!</v>
      </c>
      <c r="AH202" s="53">
        <f t="shared" si="68"/>
        <v>0.52454221524338684</v>
      </c>
      <c r="AI202" s="53">
        <f t="shared" si="68"/>
        <v>3.2516386176279659</v>
      </c>
      <c r="AJ202" s="53">
        <f t="shared" si="60"/>
        <v>0.30658866375670041</v>
      </c>
      <c r="AK202" s="54">
        <f t="shared" si="60"/>
        <v>-6.7875667326945471E-2</v>
      </c>
      <c r="AL202" s="55">
        <f t="shared" si="60"/>
        <v>0.28642277294830193</v>
      </c>
      <c r="AM202" s="44">
        <v>90.22</v>
      </c>
      <c r="AN202" s="44">
        <v>5165.29</v>
      </c>
      <c r="AO202" s="44">
        <v>2744.57</v>
      </c>
      <c r="AP202" s="44">
        <v>12343.97</v>
      </c>
      <c r="AQ202" s="45">
        <v>6240.79</v>
      </c>
      <c r="AR202" s="47">
        <f t="shared" si="77"/>
        <v>26584.84</v>
      </c>
      <c r="AS202" s="44">
        <v>0</v>
      </c>
      <c r="AT202" s="44">
        <v>3512.96</v>
      </c>
      <c r="AU202" s="44">
        <v>738.64</v>
      </c>
      <c r="AV202" s="44">
        <v>10350.959999999999</v>
      </c>
      <c r="AW202" s="45">
        <v>8138.11</v>
      </c>
      <c r="AX202" s="47">
        <f t="shared" si="78"/>
        <v>22740.67</v>
      </c>
      <c r="AY202" s="49">
        <f t="shared" si="69"/>
        <v>90.22</v>
      </c>
      <c r="AZ202" s="49">
        <f t="shared" si="69"/>
        <v>1652.33</v>
      </c>
      <c r="BA202" s="49">
        <f t="shared" si="69"/>
        <v>2005.9300000000003</v>
      </c>
      <c r="BB202" s="49">
        <f t="shared" si="61"/>
        <v>1993.0100000000002</v>
      </c>
      <c r="BC202" s="50">
        <f t="shared" si="61"/>
        <v>-1897.3199999999997</v>
      </c>
      <c r="BD202" s="51">
        <f t="shared" si="61"/>
        <v>3844.1700000000019</v>
      </c>
      <c r="BE202" s="53" t="e">
        <f t="shared" si="70"/>
        <v>#DIV/0!</v>
      </c>
      <c r="BF202" s="53">
        <f t="shared" si="70"/>
        <v>0.47035263709236652</v>
      </c>
      <c r="BG202" s="53">
        <f t="shared" si="70"/>
        <v>2.7157072457489444</v>
      </c>
      <c r="BH202" s="53">
        <f t="shared" si="62"/>
        <v>0.19254349355035671</v>
      </c>
      <c r="BI202" s="54">
        <f t="shared" si="62"/>
        <v>-0.23314012713025503</v>
      </c>
      <c r="BJ202" s="55">
        <f t="shared" si="62"/>
        <v>0.16904383204188805</v>
      </c>
      <c r="BK202" s="56">
        <f t="shared" si="71"/>
        <v>1</v>
      </c>
      <c r="BL202" s="56">
        <f t="shared" si="71"/>
        <v>0.2046196684515578</v>
      </c>
      <c r="BM202" s="56">
        <f t="shared" si="71"/>
        <v>0.45059875815555567</v>
      </c>
      <c r="BN202" s="56">
        <f t="shared" si="63"/>
        <v>0.2786900901771438</v>
      </c>
      <c r="BO202" s="57">
        <f t="shared" si="63"/>
        <v>0.26460821317938249</v>
      </c>
      <c r="BP202" s="58">
        <f t="shared" si="63"/>
        <v>0.26771606760241468</v>
      </c>
      <c r="BQ202" s="56">
        <f t="shared" si="72"/>
        <v>0</v>
      </c>
      <c r="BR202" s="56">
        <f t="shared" si="72"/>
        <v>0.2121608889962556</v>
      </c>
      <c r="BS202" s="56">
        <f t="shared" si="72"/>
        <v>0.51559042586607662</v>
      </c>
      <c r="BT202" s="56">
        <f t="shared" si="64"/>
        <v>0.30534174602111708</v>
      </c>
      <c r="BU202" s="57">
        <f t="shared" si="64"/>
        <v>0.32163340768716375</v>
      </c>
      <c r="BV202" s="58">
        <f t="shared" si="64"/>
        <v>0.29459635011835322</v>
      </c>
      <c r="BW202" s="56">
        <f t="shared" si="73"/>
        <v>1</v>
      </c>
      <c r="BX202" s="56">
        <f t="shared" si="73"/>
        <v>-7.541220544697802E-3</v>
      </c>
      <c r="BY202" s="56">
        <f t="shared" si="73"/>
        <v>-6.4991667710520951E-2</v>
      </c>
      <c r="BZ202" s="56">
        <f t="shared" si="65"/>
        <v>-2.6651655843973276E-2</v>
      </c>
      <c r="CA202" s="57">
        <f t="shared" si="65"/>
        <v>-5.7025194507781263E-2</v>
      </c>
      <c r="CB202" s="58">
        <f t="shared" si="65"/>
        <v>-2.6880282515938547E-2</v>
      </c>
      <c r="CC202" s="44">
        <f t="shared" si="74"/>
        <v>10000</v>
      </c>
      <c r="CD202" s="44">
        <f t="shared" si="74"/>
        <v>-75.412205446978021</v>
      </c>
      <c r="CE202" s="44">
        <f t="shared" si="74"/>
        <v>-649.91667710520949</v>
      </c>
      <c r="CF202" s="44">
        <f t="shared" si="66"/>
        <v>-266.51655843973276</v>
      </c>
      <c r="CG202" s="45">
        <f t="shared" si="66"/>
        <v>-570.25194507781259</v>
      </c>
      <c r="CH202" s="47">
        <f t="shared" si="66"/>
        <v>-268.80282515938546</v>
      </c>
    </row>
    <row r="203" spans="1:89" x14ac:dyDescent="0.2">
      <c r="A203" t="s">
        <v>46</v>
      </c>
      <c r="B203" t="s">
        <v>46</v>
      </c>
      <c r="C203" t="s">
        <v>92</v>
      </c>
      <c r="D203" t="s">
        <v>92</v>
      </c>
      <c r="E203" t="s">
        <v>89</v>
      </c>
      <c r="F203" s="27">
        <f t="shared" si="57"/>
        <v>46208</v>
      </c>
      <c r="G203" s="60" t="s">
        <v>35</v>
      </c>
      <c r="H203" s="28">
        <v>154.9</v>
      </c>
      <c r="I203" s="2">
        <v>9102.7999999999993</v>
      </c>
      <c r="J203" s="2">
        <v>842.52</v>
      </c>
      <c r="K203" s="2">
        <v>22441.4</v>
      </c>
      <c r="L203" s="29">
        <v>17238.57</v>
      </c>
      <c r="M203" s="30">
        <f t="shared" si="75"/>
        <v>49780.19</v>
      </c>
      <c r="N203" t="s">
        <v>49</v>
      </c>
      <c r="O203" t="s">
        <v>49</v>
      </c>
      <c r="P203" t="s">
        <v>92</v>
      </c>
      <c r="Q203" t="s">
        <v>92</v>
      </c>
      <c r="R203" t="s">
        <v>89</v>
      </c>
      <c r="S203" s="27">
        <f t="shared" si="58"/>
        <v>45844</v>
      </c>
      <c r="T203" s="60" t="s">
        <v>35</v>
      </c>
      <c r="U203" s="28">
        <v>79.900000000000006</v>
      </c>
      <c r="V203" s="2">
        <v>10337.92</v>
      </c>
      <c r="W203" s="2">
        <v>593.79999999999995</v>
      </c>
      <c r="X203" s="2">
        <v>22250.41</v>
      </c>
      <c r="Y203" s="29">
        <v>19284.86</v>
      </c>
      <c r="Z203" s="31">
        <f t="shared" si="76"/>
        <v>52546.89</v>
      </c>
      <c r="AA203" s="32">
        <f t="shared" si="67"/>
        <v>75</v>
      </c>
      <c r="AB203" s="5">
        <f t="shared" si="67"/>
        <v>-1235.1200000000008</v>
      </c>
      <c r="AC203" s="5">
        <f t="shared" si="67"/>
        <v>248.72000000000003</v>
      </c>
      <c r="AD203" s="5">
        <f t="shared" si="59"/>
        <v>190.9900000000016</v>
      </c>
      <c r="AE203" s="33">
        <f t="shared" si="59"/>
        <v>-2046.2900000000009</v>
      </c>
      <c r="AF203" s="34">
        <f t="shared" si="59"/>
        <v>-2766.6999999999971</v>
      </c>
      <c r="AG203" s="35">
        <f t="shared" si="68"/>
        <v>0.93867334167709626</v>
      </c>
      <c r="AH203" s="7">
        <f t="shared" si="68"/>
        <v>-0.11947471058007808</v>
      </c>
      <c r="AI203" s="7">
        <f t="shared" si="68"/>
        <v>0.41886156955203779</v>
      </c>
      <c r="AJ203" s="7">
        <f t="shared" si="60"/>
        <v>8.5836620538678431E-3</v>
      </c>
      <c r="AK203" s="36">
        <f t="shared" si="60"/>
        <v>-0.10610862614506929</v>
      </c>
      <c r="AL203" s="37">
        <f t="shared" si="60"/>
        <v>-5.2652021841825408E-2</v>
      </c>
      <c r="AM203" s="2">
        <v>154.9</v>
      </c>
      <c r="AN203" s="2">
        <v>1788.33</v>
      </c>
      <c r="AO203" s="2">
        <v>139.22</v>
      </c>
      <c r="AP203" s="2">
        <v>5692.26</v>
      </c>
      <c r="AQ203" s="29">
        <v>4905.47</v>
      </c>
      <c r="AR203" s="31">
        <f t="shared" si="77"/>
        <v>12680.18</v>
      </c>
      <c r="AS203" s="2">
        <v>79.900000000000006</v>
      </c>
      <c r="AT203" s="2">
        <v>2157.0100000000002</v>
      </c>
      <c r="AU203" s="2">
        <v>241.46</v>
      </c>
      <c r="AV203" s="2">
        <v>6129.91</v>
      </c>
      <c r="AW203" s="29">
        <v>6008.83</v>
      </c>
      <c r="AX203" s="31">
        <f t="shared" si="78"/>
        <v>14617.11</v>
      </c>
      <c r="AY203" s="5">
        <f t="shared" si="69"/>
        <v>75</v>
      </c>
      <c r="AZ203" s="5">
        <f t="shared" si="69"/>
        <v>-368.68000000000029</v>
      </c>
      <c r="BA203" s="5">
        <f t="shared" si="69"/>
        <v>-102.24000000000001</v>
      </c>
      <c r="BB203" s="5">
        <f t="shared" si="61"/>
        <v>-437.64999999999964</v>
      </c>
      <c r="BC203" s="33">
        <f t="shared" si="61"/>
        <v>-1103.3599999999997</v>
      </c>
      <c r="BD203" s="34">
        <f t="shared" si="61"/>
        <v>-1936.9300000000003</v>
      </c>
      <c r="BE203" s="7">
        <f t="shared" si="70"/>
        <v>0.93867334167709626</v>
      </c>
      <c r="BF203" s="7">
        <f t="shared" si="70"/>
        <v>-0.17092178524902538</v>
      </c>
      <c r="BG203" s="7">
        <f t="shared" si="70"/>
        <v>-0.42342416963472213</v>
      </c>
      <c r="BH203" s="7">
        <f t="shared" si="62"/>
        <v>-7.1395827997474626E-2</v>
      </c>
      <c r="BI203" s="36">
        <f t="shared" si="62"/>
        <v>-0.18362310133586732</v>
      </c>
      <c r="BJ203" s="37">
        <f t="shared" si="62"/>
        <v>-0.13251114618416365</v>
      </c>
      <c r="BK203" s="38">
        <f t="shared" si="71"/>
        <v>1</v>
      </c>
      <c r="BL203" s="38">
        <f t="shared" si="71"/>
        <v>0.19645933119479722</v>
      </c>
      <c r="BM203" s="38">
        <f t="shared" si="71"/>
        <v>0.16524236813369417</v>
      </c>
      <c r="BN203" s="38">
        <f t="shared" si="63"/>
        <v>0.25364995053784523</v>
      </c>
      <c r="BO203" s="39">
        <f t="shared" si="63"/>
        <v>0.28456362679735037</v>
      </c>
      <c r="BP203" s="40">
        <f t="shared" si="63"/>
        <v>0.25472341507736312</v>
      </c>
      <c r="BQ203" s="38">
        <f t="shared" si="72"/>
        <v>1</v>
      </c>
      <c r="BR203" s="38">
        <f t="shared" si="72"/>
        <v>0.208650289419922</v>
      </c>
      <c r="BS203" s="38">
        <f t="shared" si="72"/>
        <v>0.40663523071741331</v>
      </c>
      <c r="BT203" s="38">
        <f t="shared" si="64"/>
        <v>0.27549649646905383</v>
      </c>
      <c r="BU203" s="39">
        <f t="shared" si="64"/>
        <v>0.3115827649254389</v>
      </c>
      <c r="BV203" s="40">
        <f t="shared" si="64"/>
        <v>0.27817269490163932</v>
      </c>
      <c r="BW203" s="38">
        <f t="shared" si="73"/>
        <v>0</v>
      </c>
      <c r="BX203" s="38">
        <f t="shared" si="73"/>
        <v>-1.2190958225124782E-2</v>
      </c>
      <c r="BY203" s="38">
        <f t="shared" si="73"/>
        <v>-0.24139286258371914</v>
      </c>
      <c r="BZ203" s="38">
        <f t="shared" si="65"/>
        <v>-2.1846545931208605E-2</v>
      </c>
      <c r="CA203" s="39">
        <f t="shared" si="65"/>
        <v>-2.7019138128088538E-2</v>
      </c>
      <c r="CB203" s="40">
        <f t="shared" si="65"/>
        <v>-2.3449279824276192E-2</v>
      </c>
      <c r="CC203" s="2">
        <f t="shared" si="74"/>
        <v>0</v>
      </c>
      <c r="CD203" s="2">
        <f t="shared" si="74"/>
        <v>-121.90958225124781</v>
      </c>
      <c r="CE203" s="2">
        <f t="shared" si="74"/>
        <v>-2413.9286258371912</v>
      </c>
      <c r="CF203" s="2">
        <f t="shared" si="66"/>
        <v>-218.46545931208604</v>
      </c>
      <c r="CG203" s="29">
        <f t="shared" si="66"/>
        <v>-270.19138128088537</v>
      </c>
      <c r="CH203" s="31">
        <f t="shared" si="66"/>
        <v>-234.49279824276192</v>
      </c>
      <c r="CI203" s="5"/>
      <c r="CJ203" s="5"/>
      <c r="CK203" s="38"/>
    </row>
    <row r="204" spans="1:89" x14ac:dyDescent="0.2">
      <c r="A204" t="s">
        <v>46</v>
      </c>
      <c r="B204" t="s">
        <v>46</v>
      </c>
      <c r="C204" t="s">
        <v>92</v>
      </c>
      <c r="D204" t="s">
        <v>92</v>
      </c>
      <c r="E204" t="s">
        <v>89</v>
      </c>
      <c r="F204" s="27">
        <f t="shared" si="57"/>
        <v>46209</v>
      </c>
      <c r="G204" s="60" t="s">
        <v>36</v>
      </c>
      <c r="H204" s="28">
        <v>104.88</v>
      </c>
      <c r="I204" s="2">
        <v>13262.84</v>
      </c>
      <c r="J204" s="2">
        <v>931.39</v>
      </c>
      <c r="K204" s="2">
        <v>28893.98</v>
      </c>
      <c r="L204" s="29">
        <v>26616.04</v>
      </c>
      <c r="M204" s="30">
        <f t="shared" si="75"/>
        <v>69809.13</v>
      </c>
      <c r="N204" t="s">
        <v>49</v>
      </c>
      <c r="O204" t="s">
        <v>49</v>
      </c>
      <c r="P204" t="s">
        <v>92</v>
      </c>
      <c r="Q204" t="s">
        <v>92</v>
      </c>
      <c r="R204" t="s">
        <v>89</v>
      </c>
      <c r="S204" s="27">
        <f t="shared" si="58"/>
        <v>45845</v>
      </c>
      <c r="T204" s="60" t="s">
        <v>36</v>
      </c>
      <c r="U204" s="28">
        <v>539.89</v>
      </c>
      <c r="V204" s="2">
        <v>10554.2</v>
      </c>
      <c r="W204" s="2">
        <v>10.14</v>
      </c>
      <c r="X204" s="2">
        <v>25892.62</v>
      </c>
      <c r="Y204" s="29">
        <v>28107.49</v>
      </c>
      <c r="Z204" s="31">
        <f t="shared" si="76"/>
        <v>65104.34</v>
      </c>
      <c r="AA204" s="32">
        <f t="shared" si="67"/>
        <v>-435.01</v>
      </c>
      <c r="AB204" s="5">
        <f t="shared" si="67"/>
        <v>2708.6399999999994</v>
      </c>
      <c r="AC204" s="5">
        <f t="shared" si="67"/>
        <v>921.25</v>
      </c>
      <c r="AD204" s="5">
        <f t="shared" si="59"/>
        <v>3001.3600000000006</v>
      </c>
      <c r="AE204" s="33">
        <f t="shared" si="59"/>
        <v>-1491.4500000000007</v>
      </c>
      <c r="AF204" s="34">
        <f t="shared" si="59"/>
        <v>4704.7900000000081</v>
      </c>
      <c r="AG204" s="35">
        <f t="shared" si="68"/>
        <v>-0.80573820593083778</v>
      </c>
      <c r="AH204" s="7">
        <f t="shared" si="68"/>
        <v>0.25664095810198778</v>
      </c>
      <c r="AI204" s="7">
        <f t="shared" si="68"/>
        <v>90.853057199211037</v>
      </c>
      <c r="AJ204" s="7">
        <f t="shared" si="60"/>
        <v>0.11591565473096198</v>
      </c>
      <c r="AK204" s="36">
        <f t="shared" si="60"/>
        <v>-5.3062368784975132E-2</v>
      </c>
      <c r="AL204" s="37">
        <f t="shared" si="60"/>
        <v>7.2265382000647096E-2</v>
      </c>
      <c r="AM204" s="2">
        <v>104.88</v>
      </c>
      <c r="AN204" s="2">
        <v>2627.91</v>
      </c>
      <c r="AO204" s="2">
        <v>202.24</v>
      </c>
      <c r="AP204" s="2">
        <v>7190.28</v>
      </c>
      <c r="AQ204" s="29">
        <v>6745.97</v>
      </c>
      <c r="AR204" s="31">
        <f t="shared" si="77"/>
        <v>16871.28</v>
      </c>
      <c r="AS204" s="2">
        <v>539.89</v>
      </c>
      <c r="AT204" s="2">
        <v>2179.6799999999998</v>
      </c>
      <c r="AU204" s="2">
        <v>63.89</v>
      </c>
      <c r="AV204" s="2">
        <v>7873.27</v>
      </c>
      <c r="AW204" s="29">
        <v>8790.76</v>
      </c>
      <c r="AX204" s="31">
        <f t="shared" si="78"/>
        <v>19447.489999999998</v>
      </c>
      <c r="AY204" s="5">
        <f t="shared" si="69"/>
        <v>-435.01</v>
      </c>
      <c r="AZ204" s="5">
        <f t="shared" si="69"/>
        <v>448.23</v>
      </c>
      <c r="BA204" s="5">
        <f t="shared" si="69"/>
        <v>138.35000000000002</v>
      </c>
      <c r="BB204" s="5">
        <f t="shared" si="61"/>
        <v>-682.99000000000069</v>
      </c>
      <c r="BC204" s="33">
        <f t="shared" si="61"/>
        <v>-2044.79</v>
      </c>
      <c r="BD204" s="34">
        <f t="shared" si="61"/>
        <v>-2576.2099999999991</v>
      </c>
      <c r="BE204" s="7">
        <f t="shared" si="70"/>
        <v>-0.80573820593083778</v>
      </c>
      <c r="BF204" s="7">
        <f t="shared" si="70"/>
        <v>0.20564027747192251</v>
      </c>
      <c r="BG204" s="7">
        <f t="shared" si="70"/>
        <v>2.1654406010330258</v>
      </c>
      <c r="BH204" s="7">
        <f t="shared" si="62"/>
        <v>-8.6747945897956077E-2</v>
      </c>
      <c r="BI204" s="36">
        <f t="shared" si="62"/>
        <v>-0.23260673707392762</v>
      </c>
      <c r="BJ204" s="37">
        <f t="shared" si="62"/>
        <v>-0.13247005140509133</v>
      </c>
      <c r="BK204" s="38">
        <f t="shared" si="71"/>
        <v>1</v>
      </c>
      <c r="BL204" s="38">
        <f t="shared" si="71"/>
        <v>0.19814082051807907</v>
      </c>
      <c r="BM204" s="38">
        <f t="shared" si="71"/>
        <v>0.2171378262596764</v>
      </c>
      <c r="BN204" s="38">
        <f t="shared" si="63"/>
        <v>0.2488504525856251</v>
      </c>
      <c r="BO204" s="39">
        <f t="shared" si="63"/>
        <v>0.25345505943032848</v>
      </c>
      <c r="BP204" s="40">
        <f t="shared" si="63"/>
        <v>0.24167727058051</v>
      </c>
      <c r="BQ204" s="38">
        <f t="shared" si="72"/>
        <v>1</v>
      </c>
      <c r="BR204" s="38">
        <f t="shared" si="72"/>
        <v>0.20652252183964676</v>
      </c>
      <c r="BS204" s="38">
        <f t="shared" si="72"/>
        <v>6.3007889546351086</v>
      </c>
      <c r="BT204" s="38">
        <f t="shared" si="64"/>
        <v>0.30407390213891067</v>
      </c>
      <c r="BU204" s="39">
        <f t="shared" si="64"/>
        <v>0.31275506991197005</v>
      </c>
      <c r="BV204" s="40">
        <f t="shared" si="64"/>
        <v>0.29871265110743767</v>
      </c>
      <c r="BW204" s="38">
        <f t="shared" si="73"/>
        <v>0</v>
      </c>
      <c r="BX204" s="38">
        <f t="shared" si="73"/>
        <v>-8.3817013215676806E-3</v>
      </c>
      <c r="BY204" s="38">
        <f t="shared" si="73"/>
        <v>-6.0836511283754318</v>
      </c>
      <c r="BZ204" s="38">
        <f t="shared" si="65"/>
        <v>-5.5223449553285564E-2</v>
      </c>
      <c r="CA204" s="39">
        <f t="shared" si="65"/>
        <v>-5.9300010481641574E-2</v>
      </c>
      <c r="CB204" s="40">
        <f t="shared" si="65"/>
        <v>-5.7035380526927665E-2</v>
      </c>
      <c r="CC204" s="2">
        <f t="shared" si="74"/>
        <v>0</v>
      </c>
      <c r="CD204" s="2">
        <f t="shared" si="74"/>
        <v>-83.817013215676809</v>
      </c>
      <c r="CE204" s="2">
        <f t="shared" si="74"/>
        <v>-60836.51128375432</v>
      </c>
      <c r="CF204" s="2">
        <f t="shared" si="66"/>
        <v>-552.23449553285559</v>
      </c>
      <c r="CG204" s="29">
        <f t="shared" si="66"/>
        <v>-593.00010481641573</v>
      </c>
      <c r="CH204" s="31">
        <f t="shared" si="66"/>
        <v>-570.35380526927668</v>
      </c>
    </row>
    <row r="205" spans="1:89" x14ac:dyDescent="0.2">
      <c r="A205" t="s">
        <v>46</v>
      </c>
      <c r="B205" t="s">
        <v>46</v>
      </c>
      <c r="C205" t="s">
        <v>92</v>
      </c>
      <c r="D205" t="s">
        <v>92</v>
      </c>
      <c r="E205" t="s">
        <v>89</v>
      </c>
      <c r="F205" s="27">
        <f t="shared" si="57"/>
        <v>46210</v>
      </c>
      <c r="G205" s="60" t="s">
        <v>37</v>
      </c>
      <c r="H205" s="28">
        <v>-148.94999999999999</v>
      </c>
      <c r="I205" s="2">
        <v>13450.99</v>
      </c>
      <c r="J205" s="2">
        <v>1386.12</v>
      </c>
      <c r="K205" s="2">
        <v>29123.66</v>
      </c>
      <c r="L205" s="29">
        <v>27722.02</v>
      </c>
      <c r="M205" s="30">
        <f t="shared" si="75"/>
        <v>71533.84</v>
      </c>
      <c r="N205" t="s">
        <v>49</v>
      </c>
      <c r="O205" t="s">
        <v>49</v>
      </c>
      <c r="P205" t="s">
        <v>92</v>
      </c>
      <c r="Q205" t="s">
        <v>92</v>
      </c>
      <c r="R205" t="s">
        <v>89</v>
      </c>
      <c r="S205" s="27">
        <f t="shared" si="58"/>
        <v>45846</v>
      </c>
      <c r="T205" s="60" t="s">
        <v>37</v>
      </c>
      <c r="U205" s="28">
        <v>109.9</v>
      </c>
      <c r="V205" s="2">
        <v>11248.08</v>
      </c>
      <c r="W205" s="2">
        <v>597.12</v>
      </c>
      <c r="X205" s="2">
        <v>32459.23</v>
      </c>
      <c r="Y205" s="29">
        <v>35676.550000000003</v>
      </c>
      <c r="Z205" s="31">
        <f t="shared" si="76"/>
        <v>80090.880000000005</v>
      </c>
      <c r="AA205" s="32">
        <f t="shared" si="67"/>
        <v>-258.85000000000002</v>
      </c>
      <c r="AB205" s="5">
        <f t="shared" si="67"/>
        <v>2202.91</v>
      </c>
      <c r="AC205" s="5">
        <f t="shared" si="67"/>
        <v>788.99999999999989</v>
      </c>
      <c r="AD205" s="5">
        <f t="shared" si="59"/>
        <v>-3335.5699999999997</v>
      </c>
      <c r="AE205" s="33">
        <f t="shared" si="59"/>
        <v>-7954.5300000000025</v>
      </c>
      <c r="AF205" s="34">
        <f t="shared" si="59"/>
        <v>-8557.0400000000081</v>
      </c>
      <c r="AG205" s="35">
        <f t="shared" si="68"/>
        <v>-2.3553230209281164</v>
      </c>
      <c r="AH205" s="7">
        <f t="shared" si="68"/>
        <v>0.19584764688729098</v>
      </c>
      <c r="AI205" s="7">
        <f t="shared" si="68"/>
        <v>1.3213424437299033</v>
      </c>
      <c r="AJ205" s="7">
        <f t="shared" si="60"/>
        <v>-0.10276183384510353</v>
      </c>
      <c r="AK205" s="36">
        <f t="shared" si="60"/>
        <v>-0.22296242209518582</v>
      </c>
      <c r="AL205" s="37">
        <f t="shared" si="60"/>
        <v>-0.10684162791069354</v>
      </c>
      <c r="AM205" s="2">
        <v>-148.94999999999999</v>
      </c>
      <c r="AN205" s="2">
        <v>2541.54</v>
      </c>
      <c r="AO205" s="2">
        <v>281.58</v>
      </c>
      <c r="AP205" s="2">
        <v>7264.28</v>
      </c>
      <c r="AQ205" s="29">
        <v>7528.09</v>
      </c>
      <c r="AR205" s="31">
        <f t="shared" si="77"/>
        <v>17466.54</v>
      </c>
      <c r="AS205" s="2">
        <v>109.9</v>
      </c>
      <c r="AT205" s="2">
        <v>2355.1999999999998</v>
      </c>
      <c r="AU205" s="2">
        <v>229.07</v>
      </c>
      <c r="AV205" s="2">
        <v>9839.42</v>
      </c>
      <c r="AW205" s="29">
        <v>10775.86</v>
      </c>
      <c r="AX205" s="31">
        <f t="shared" si="78"/>
        <v>23309.45</v>
      </c>
      <c r="AY205" s="5">
        <f t="shared" si="69"/>
        <v>-258.85000000000002</v>
      </c>
      <c r="AZ205" s="5">
        <f t="shared" si="69"/>
        <v>186.34000000000015</v>
      </c>
      <c r="BA205" s="5">
        <f t="shared" si="69"/>
        <v>52.509999999999991</v>
      </c>
      <c r="BB205" s="5">
        <f t="shared" si="61"/>
        <v>-2575.1400000000003</v>
      </c>
      <c r="BC205" s="33">
        <f t="shared" si="61"/>
        <v>-3247.7700000000004</v>
      </c>
      <c r="BD205" s="34">
        <f t="shared" si="61"/>
        <v>-5842.91</v>
      </c>
      <c r="BE205" s="7">
        <f t="shared" si="70"/>
        <v>-2.3553230209281164</v>
      </c>
      <c r="BF205" s="7">
        <f t="shared" si="70"/>
        <v>7.9118546195652242E-2</v>
      </c>
      <c r="BG205" s="7">
        <f t="shared" si="70"/>
        <v>0.22923123935914783</v>
      </c>
      <c r="BH205" s="7">
        <f t="shared" si="62"/>
        <v>-0.26171664589985999</v>
      </c>
      <c r="BI205" s="36">
        <f t="shared" si="62"/>
        <v>-0.30139311386747791</v>
      </c>
      <c r="BJ205" s="37">
        <f t="shared" si="62"/>
        <v>-0.25066700415496718</v>
      </c>
      <c r="BK205" s="38">
        <f t="shared" si="71"/>
        <v>1</v>
      </c>
      <c r="BL205" s="38">
        <f t="shared" si="71"/>
        <v>0.1889481740749194</v>
      </c>
      <c r="BM205" s="38">
        <f t="shared" si="71"/>
        <v>0.20314258505757077</v>
      </c>
      <c r="BN205" s="38">
        <f t="shared" si="63"/>
        <v>0.24942881492230029</v>
      </c>
      <c r="BO205" s="39">
        <f t="shared" si="63"/>
        <v>0.27155632958925791</v>
      </c>
      <c r="BP205" s="40">
        <f t="shared" si="63"/>
        <v>0.24417170950140524</v>
      </c>
      <c r="BQ205" s="38">
        <f t="shared" si="72"/>
        <v>1</v>
      </c>
      <c r="BR205" s="38">
        <f t="shared" si="72"/>
        <v>0.20938684646624134</v>
      </c>
      <c r="BS205" s="38">
        <f t="shared" si="72"/>
        <v>0.38362473204715969</v>
      </c>
      <c r="BT205" s="38">
        <f t="shared" si="64"/>
        <v>0.30313165161342398</v>
      </c>
      <c r="BU205" s="39">
        <f t="shared" si="64"/>
        <v>0.30204321886505281</v>
      </c>
      <c r="BV205" s="40">
        <f t="shared" si="64"/>
        <v>0.29103750639273784</v>
      </c>
      <c r="BW205" s="38">
        <f t="shared" si="73"/>
        <v>0</v>
      </c>
      <c r="BX205" s="38">
        <f t="shared" si="73"/>
        <v>-2.0438672391321938E-2</v>
      </c>
      <c r="BY205" s="38">
        <f t="shared" si="73"/>
        <v>-0.18048214698958892</v>
      </c>
      <c r="BZ205" s="38">
        <f t="shared" si="65"/>
        <v>-5.370283669112369E-2</v>
      </c>
      <c r="CA205" s="39">
        <f t="shared" si="65"/>
        <v>-3.0486889275794904E-2</v>
      </c>
      <c r="CB205" s="40">
        <f t="shared" si="65"/>
        <v>-4.6865796891332606E-2</v>
      </c>
      <c r="CC205" s="2">
        <f t="shared" si="74"/>
        <v>0</v>
      </c>
      <c r="CD205" s="2">
        <f t="shared" si="74"/>
        <v>-204.38672391321938</v>
      </c>
      <c r="CE205" s="2">
        <f t="shared" si="74"/>
        <v>-1804.8214698958891</v>
      </c>
      <c r="CF205" s="2">
        <f t="shared" si="66"/>
        <v>-537.02836691123684</v>
      </c>
      <c r="CG205" s="29">
        <f t="shared" si="66"/>
        <v>-304.86889275794903</v>
      </c>
      <c r="CH205" s="31">
        <f t="shared" si="66"/>
        <v>-468.65796891332604</v>
      </c>
    </row>
    <row r="206" spans="1:89" x14ac:dyDescent="0.2">
      <c r="A206" t="s">
        <v>46</v>
      </c>
      <c r="B206" t="s">
        <v>46</v>
      </c>
      <c r="C206" t="s">
        <v>92</v>
      </c>
      <c r="D206" t="s">
        <v>92</v>
      </c>
      <c r="E206" t="s">
        <v>89</v>
      </c>
      <c r="F206" s="27">
        <f t="shared" si="57"/>
        <v>46211</v>
      </c>
      <c r="G206" s="60" t="s">
        <v>38</v>
      </c>
      <c r="H206" s="28">
        <v>69.92</v>
      </c>
      <c r="I206" s="2">
        <v>17768.98</v>
      </c>
      <c r="J206" s="2">
        <v>3416.54</v>
      </c>
      <c r="K206" s="2">
        <v>35727.230000000003</v>
      </c>
      <c r="L206" s="29">
        <v>30419.38</v>
      </c>
      <c r="M206" s="30">
        <f t="shared" si="75"/>
        <v>87402.05</v>
      </c>
      <c r="N206" t="s">
        <v>49</v>
      </c>
      <c r="O206" t="s">
        <v>49</v>
      </c>
      <c r="P206" t="s">
        <v>92</v>
      </c>
      <c r="Q206" t="s">
        <v>92</v>
      </c>
      <c r="R206" t="s">
        <v>89</v>
      </c>
      <c r="S206" s="27">
        <f t="shared" si="58"/>
        <v>45847</v>
      </c>
      <c r="T206" s="60" t="s">
        <v>38</v>
      </c>
      <c r="U206" s="28">
        <v>19.96</v>
      </c>
      <c r="V206" s="2">
        <v>15261.07</v>
      </c>
      <c r="W206" s="2">
        <v>292.16000000000003</v>
      </c>
      <c r="X206" s="2">
        <v>30356.99</v>
      </c>
      <c r="Y206" s="29">
        <v>35767.519999999997</v>
      </c>
      <c r="Z206" s="31">
        <f t="shared" si="76"/>
        <v>81697.7</v>
      </c>
      <c r="AA206" s="32">
        <f t="shared" si="67"/>
        <v>49.96</v>
      </c>
      <c r="AB206" s="5">
        <f t="shared" si="67"/>
        <v>2507.91</v>
      </c>
      <c r="AC206" s="5">
        <f t="shared" si="67"/>
        <v>3124.38</v>
      </c>
      <c r="AD206" s="5">
        <f t="shared" si="59"/>
        <v>5370.2400000000016</v>
      </c>
      <c r="AE206" s="33">
        <f t="shared" si="59"/>
        <v>-5348.1399999999958</v>
      </c>
      <c r="AF206" s="34">
        <f t="shared" si="59"/>
        <v>5704.3500000000058</v>
      </c>
      <c r="AG206" s="35">
        <f t="shared" si="68"/>
        <v>2.503006012024048</v>
      </c>
      <c r="AH206" s="7">
        <f t="shared" si="68"/>
        <v>0.16433382456144949</v>
      </c>
      <c r="AI206" s="7">
        <f t="shared" si="68"/>
        <v>10.6940717415115</v>
      </c>
      <c r="AJ206" s="7">
        <f t="shared" si="60"/>
        <v>0.17690291428761551</v>
      </c>
      <c r="AK206" s="36">
        <f t="shared" si="60"/>
        <v>-0.14952504395048904</v>
      </c>
      <c r="AL206" s="37">
        <f t="shared" si="60"/>
        <v>6.9822651066064362E-2</v>
      </c>
      <c r="AM206" s="2">
        <v>69.92</v>
      </c>
      <c r="AN206" s="2">
        <v>2983.88</v>
      </c>
      <c r="AO206" s="2">
        <v>1272.03</v>
      </c>
      <c r="AP206" s="2">
        <v>9202.4699999999993</v>
      </c>
      <c r="AQ206" s="29">
        <v>8009.48</v>
      </c>
      <c r="AR206" s="31">
        <f t="shared" si="77"/>
        <v>21537.78</v>
      </c>
      <c r="AS206" s="2">
        <v>19.96</v>
      </c>
      <c r="AT206" s="2">
        <v>2258.38</v>
      </c>
      <c r="AU206" s="2">
        <v>56.83</v>
      </c>
      <c r="AV206" s="2">
        <v>9114.42</v>
      </c>
      <c r="AW206" s="29">
        <v>9287.9500000000007</v>
      </c>
      <c r="AX206" s="31">
        <f t="shared" si="78"/>
        <v>20737.54</v>
      </c>
      <c r="AY206" s="5">
        <f t="shared" si="69"/>
        <v>49.96</v>
      </c>
      <c r="AZ206" s="5">
        <f t="shared" si="69"/>
        <v>725.5</v>
      </c>
      <c r="BA206" s="5">
        <f t="shared" si="69"/>
        <v>1215.2</v>
      </c>
      <c r="BB206" s="5">
        <f t="shared" si="61"/>
        <v>88.049999999999272</v>
      </c>
      <c r="BC206" s="33">
        <f t="shared" si="61"/>
        <v>-1278.4700000000012</v>
      </c>
      <c r="BD206" s="34">
        <f t="shared" si="61"/>
        <v>800.23999999999796</v>
      </c>
      <c r="BE206" s="7">
        <f t="shared" si="70"/>
        <v>2.503006012024048</v>
      </c>
      <c r="BF206" s="7">
        <f t="shared" si="70"/>
        <v>0.321247974211603</v>
      </c>
      <c r="BG206" s="7">
        <f t="shared" si="70"/>
        <v>21.383072320957243</v>
      </c>
      <c r="BH206" s="7">
        <f t="shared" si="62"/>
        <v>9.6605159735890234E-3</v>
      </c>
      <c r="BI206" s="36">
        <f t="shared" si="62"/>
        <v>-0.13764824315376387</v>
      </c>
      <c r="BJ206" s="37">
        <f t="shared" si="62"/>
        <v>3.8588955102678422E-2</v>
      </c>
      <c r="BK206" s="38">
        <f t="shared" si="71"/>
        <v>1</v>
      </c>
      <c r="BL206" s="38">
        <f t="shared" si="71"/>
        <v>0.16792635255372004</v>
      </c>
      <c r="BM206" s="38">
        <f t="shared" si="71"/>
        <v>0.37231526632206852</v>
      </c>
      <c r="BN206" s="38">
        <f t="shared" si="63"/>
        <v>0.25757580422551646</v>
      </c>
      <c r="BO206" s="39">
        <f t="shared" si="63"/>
        <v>0.26330188189239884</v>
      </c>
      <c r="BP206" s="40">
        <f t="shared" si="63"/>
        <v>0.24642190886827023</v>
      </c>
      <c r="BQ206" s="38">
        <f t="shared" si="72"/>
        <v>1</v>
      </c>
      <c r="BR206" s="38">
        <f t="shared" si="72"/>
        <v>0.14798307064969887</v>
      </c>
      <c r="BS206" s="38">
        <f t="shared" si="72"/>
        <v>0.1945167031763417</v>
      </c>
      <c r="BT206" s="38">
        <f t="shared" si="64"/>
        <v>0.30024122944995535</v>
      </c>
      <c r="BU206" s="39">
        <f t="shared" si="64"/>
        <v>0.25967553803003401</v>
      </c>
      <c r="BV206" s="40">
        <f t="shared" si="64"/>
        <v>0.25383260483465264</v>
      </c>
      <c r="BW206" s="38">
        <f t="shared" si="73"/>
        <v>0</v>
      </c>
      <c r="BX206" s="38">
        <f t="shared" si="73"/>
        <v>1.9943281904021171E-2</v>
      </c>
      <c r="BY206" s="38">
        <f t="shared" si="73"/>
        <v>0.17779856314572681</v>
      </c>
      <c r="BZ206" s="38">
        <f t="shared" si="65"/>
        <v>-4.2665425224438891E-2</v>
      </c>
      <c r="CA206" s="39">
        <f t="shared" si="65"/>
        <v>3.6263438623648225E-3</v>
      </c>
      <c r="CB206" s="40">
        <f t="shared" si="65"/>
        <v>-7.4106959663824135E-3</v>
      </c>
      <c r="CC206" s="2">
        <f t="shared" si="74"/>
        <v>0</v>
      </c>
      <c r="CD206" s="2">
        <f t="shared" si="74"/>
        <v>199.43281904021171</v>
      </c>
      <c r="CE206" s="2">
        <f t="shared" si="74"/>
        <v>1777.985631457268</v>
      </c>
      <c r="CF206" s="2">
        <f t="shared" si="66"/>
        <v>-426.65425224438889</v>
      </c>
      <c r="CG206" s="29">
        <f t="shared" si="66"/>
        <v>36.263438623648227</v>
      </c>
      <c r="CH206" s="31">
        <f t="shared" si="66"/>
        <v>-74.106959663824128</v>
      </c>
    </row>
    <row r="207" spans="1:89" x14ac:dyDescent="0.2">
      <c r="A207" t="s">
        <v>46</v>
      </c>
      <c r="B207" t="s">
        <v>46</v>
      </c>
      <c r="C207" t="s">
        <v>92</v>
      </c>
      <c r="D207" t="s">
        <v>92</v>
      </c>
      <c r="E207" t="s">
        <v>89</v>
      </c>
      <c r="F207" s="27">
        <f t="shared" si="57"/>
        <v>46212</v>
      </c>
      <c r="G207" s="60" t="s">
        <v>39</v>
      </c>
      <c r="H207" s="28">
        <v>15.92</v>
      </c>
      <c r="I207" s="2">
        <v>16883.849999999999</v>
      </c>
      <c r="J207" s="2">
        <v>2594.67</v>
      </c>
      <c r="K207" s="2">
        <v>38889.800000000003</v>
      </c>
      <c r="L207" s="29">
        <v>37298.68</v>
      </c>
      <c r="M207" s="30">
        <f t="shared" si="75"/>
        <v>95682.92</v>
      </c>
      <c r="N207" t="s">
        <v>49</v>
      </c>
      <c r="O207" t="s">
        <v>49</v>
      </c>
      <c r="P207" t="s">
        <v>92</v>
      </c>
      <c r="Q207" t="s">
        <v>92</v>
      </c>
      <c r="R207" t="s">
        <v>89</v>
      </c>
      <c r="S207" s="27">
        <f t="shared" si="58"/>
        <v>45848</v>
      </c>
      <c r="T207" s="60" t="s">
        <v>39</v>
      </c>
      <c r="U207" s="28">
        <v>24.92</v>
      </c>
      <c r="V207" s="2">
        <v>17458.57</v>
      </c>
      <c r="W207" s="2">
        <v>1252.6199999999999</v>
      </c>
      <c r="X207" s="2">
        <v>51405.06</v>
      </c>
      <c r="Y207" s="29">
        <v>32960.25</v>
      </c>
      <c r="Z207" s="31">
        <f t="shared" si="76"/>
        <v>103101.42</v>
      </c>
      <c r="AA207" s="32">
        <f t="shared" si="67"/>
        <v>-9.0000000000000018</v>
      </c>
      <c r="AB207" s="5">
        <f t="shared" si="67"/>
        <v>-574.72000000000116</v>
      </c>
      <c r="AC207" s="5">
        <f t="shared" si="67"/>
        <v>1342.0500000000002</v>
      </c>
      <c r="AD207" s="5">
        <f t="shared" si="59"/>
        <v>-12515.259999999995</v>
      </c>
      <c r="AE207" s="33">
        <f t="shared" si="59"/>
        <v>4338.43</v>
      </c>
      <c r="AF207" s="34">
        <f t="shared" si="59"/>
        <v>-7418.5</v>
      </c>
      <c r="AG207" s="35">
        <f t="shared" si="68"/>
        <v>-0.36115569823434995</v>
      </c>
      <c r="AH207" s="7">
        <f t="shared" si="68"/>
        <v>-3.2919076419202782E-2</v>
      </c>
      <c r="AI207" s="7">
        <f t="shared" si="68"/>
        <v>1.0713943574268336</v>
      </c>
      <c r="AJ207" s="7">
        <f t="shared" si="60"/>
        <v>-0.24346358121165496</v>
      </c>
      <c r="AK207" s="36">
        <f t="shared" si="60"/>
        <v>0.13162612540863616</v>
      </c>
      <c r="AL207" s="37">
        <f t="shared" si="60"/>
        <v>-7.1953422174010795E-2</v>
      </c>
      <c r="AM207" s="2">
        <v>15.92</v>
      </c>
      <c r="AN207" s="2">
        <v>3035.61</v>
      </c>
      <c r="AO207" s="2">
        <v>1013.78</v>
      </c>
      <c r="AP207" s="2">
        <v>9426.5300000000007</v>
      </c>
      <c r="AQ207" s="29">
        <v>9747.5</v>
      </c>
      <c r="AR207" s="31">
        <f t="shared" si="77"/>
        <v>23239.34</v>
      </c>
      <c r="AS207" s="2">
        <v>24.92</v>
      </c>
      <c r="AT207" s="2">
        <v>3511.58</v>
      </c>
      <c r="AU207" s="2">
        <v>520.01</v>
      </c>
      <c r="AV207" s="2">
        <v>15006.54</v>
      </c>
      <c r="AW207" s="29">
        <v>9985.9</v>
      </c>
      <c r="AX207" s="31">
        <f t="shared" si="78"/>
        <v>29048.950000000004</v>
      </c>
      <c r="AY207" s="5">
        <f t="shared" si="69"/>
        <v>-9.0000000000000018</v>
      </c>
      <c r="AZ207" s="5">
        <f t="shared" si="69"/>
        <v>-475.9699999999998</v>
      </c>
      <c r="BA207" s="5">
        <f t="shared" si="69"/>
        <v>493.77</v>
      </c>
      <c r="BB207" s="5">
        <f t="shared" si="61"/>
        <v>-5580.01</v>
      </c>
      <c r="BC207" s="33">
        <f t="shared" si="61"/>
        <v>-238.39999999999964</v>
      </c>
      <c r="BD207" s="34">
        <f t="shared" si="61"/>
        <v>-5809.6100000000042</v>
      </c>
      <c r="BE207" s="7">
        <f t="shared" si="70"/>
        <v>-0.36115569823434995</v>
      </c>
      <c r="BF207" s="7">
        <f t="shared" si="70"/>
        <v>-0.13554297495714174</v>
      </c>
      <c r="BG207" s="7">
        <f t="shared" si="70"/>
        <v>0.94953943193400125</v>
      </c>
      <c r="BH207" s="7">
        <f t="shared" si="62"/>
        <v>-0.37183854506102004</v>
      </c>
      <c r="BI207" s="36">
        <f t="shared" si="62"/>
        <v>-2.3873661863227116E-2</v>
      </c>
      <c r="BJ207" s="37">
        <f t="shared" si="62"/>
        <v>-0.19999380356260738</v>
      </c>
      <c r="BK207" s="38">
        <f t="shared" si="71"/>
        <v>1</v>
      </c>
      <c r="BL207" s="38">
        <f t="shared" si="71"/>
        <v>0.17979370818859444</v>
      </c>
      <c r="BM207" s="38">
        <f t="shared" si="71"/>
        <v>0.39071635313932018</v>
      </c>
      <c r="BN207" s="38">
        <f t="shared" si="63"/>
        <v>0.24239080684395395</v>
      </c>
      <c r="BO207" s="39">
        <f t="shared" si="63"/>
        <v>0.26133632611127255</v>
      </c>
      <c r="BP207" s="40">
        <f t="shared" si="63"/>
        <v>0.24287866632832694</v>
      </c>
      <c r="BQ207" s="38">
        <f t="shared" si="72"/>
        <v>1</v>
      </c>
      <c r="BR207" s="38">
        <f t="shared" si="72"/>
        <v>0.20113789388248865</v>
      </c>
      <c r="BS207" s="38">
        <f t="shared" si="72"/>
        <v>0.41513787102233723</v>
      </c>
      <c r="BT207" s="38">
        <f t="shared" si="64"/>
        <v>0.29192729276067381</v>
      </c>
      <c r="BU207" s="39">
        <f t="shared" si="64"/>
        <v>0.30296796899295364</v>
      </c>
      <c r="BV207" s="40">
        <f t="shared" si="64"/>
        <v>0.28175121157400163</v>
      </c>
      <c r="BW207" s="38">
        <f t="shared" si="73"/>
        <v>0</v>
      </c>
      <c r="BX207" s="38">
        <f t="shared" si="73"/>
        <v>-2.1344185693894208E-2</v>
      </c>
      <c r="BY207" s="38">
        <f t="shared" si="73"/>
        <v>-2.4421517883017052E-2</v>
      </c>
      <c r="BZ207" s="38">
        <f t="shared" si="65"/>
        <v>-4.9536485916719858E-2</v>
      </c>
      <c r="CA207" s="39">
        <f t="shared" si="65"/>
        <v>-4.1631642881681086E-2</v>
      </c>
      <c r="CB207" s="40">
        <f t="shared" si="65"/>
        <v>-3.8872545245674683E-2</v>
      </c>
      <c r="CC207" s="2">
        <f t="shared" si="74"/>
        <v>0</v>
      </c>
      <c r="CD207" s="2">
        <f t="shared" si="74"/>
        <v>-213.44185693894207</v>
      </c>
      <c r="CE207" s="2">
        <f t="shared" si="74"/>
        <v>-244.21517883017052</v>
      </c>
      <c r="CF207" s="2">
        <f t="shared" si="66"/>
        <v>-495.36485916719857</v>
      </c>
      <c r="CG207" s="29">
        <f t="shared" si="66"/>
        <v>-416.31642881681086</v>
      </c>
      <c r="CH207" s="31">
        <f t="shared" si="66"/>
        <v>-388.72545245674684</v>
      </c>
    </row>
    <row r="208" spans="1:89" x14ac:dyDescent="0.2">
      <c r="A208" t="s">
        <v>46</v>
      </c>
      <c r="B208" t="s">
        <v>46</v>
      </c>
      <c r="C208" t="s">
        <v>92</v>
      </c>
      <c r="D208" t="s">
        <v>92</v>
      </c>
      <c r="E208" t="s">
        <v>89</v>
      </c>
      <c r="F208" s="27">
        <f t="shared" ref="F208:F271" si="79">+F207+1</f>
        <v>46213</v>
      </c>
      <c r="G208" s="60" t="s">
        <v>40</v>
      </c>
      <c r="H208" s="28">
        <v>50.92</v>
      </c>
      <c r="I208" s="2">
        <v>26392.91</v>
      </c>
      <c r="J208" s="2">
        <v>3813.39</v>
      </c>
      <c r="K208" s="2">
        <v>56369.38</v>
      </c>
      <c r="L208" s="29">
        <v>48260.27</v>
      </c>
      <c r="M208" s="30">
        <f t="shared" si="75"/>
        <v>134886.87</v>
      </c>
      <c r="N208" t="s">
        <v>49</v>
      </c>
      <c r="O208" t="s">
        <v>49</v>
      </c>
      <c r="P208" t="s">
        <v>92</v>
      </c>
      <c r="Q208" t="s">
        <v>92</v>
      </c>
      <c r="R208" t="s">
        <v>89</v>
      </c>
      <c r="S208" s="27">
        <f t="shared" ref="S208:S271" si="80">+S207+1</f>
        <v>45849</v>
      </c>
      <c r="T208" s="60" t="s">
        <v>40</v>
      </c>
      <c r="U208" s="28">
        <v>29.97</v>
      </c>
      <c r="V208" s="2">
        <v>27382.83</v>
      </c>
      <c r="W208" s="2">
        <v>2437.2199999999998</v>
      </c>
      <c r="X208" s="2">
        <v>53509.71</v>
      </c>
      <c r="Y208" s="29">
        <v>43120.6</v>
      </c>
      <c r="Z208" s="31">
        <f t="shared" si="76"/>
        <v>126480.33000000002</v>
      </c>
      <c r="AA208" s="32">
        <f t="shared" si="67"/>
        <v>20.950000000000003</v>
      </c>
      <c r="AB208" s="5">
        <f t="shared" si="67"/>
        <v>-989.92000000000189</v>
      </c>
      <c r="AC208" s="5">
        <f t="shared" si="67"/>
        <v>1376.17</v>
      </c>
      <c r="AD208" s="5">
        <f t="shared" si="59"/>
        <v>2859.6699999999983</v>
      </c>
      <c r="AE208" s="33">
        <f t="shared" si="59"/>
        <v>5139.6699999999983</v>
      </c>
      <c r="AF208" s="34">
        <f t="shared" si="59"/>
        <v>8406.539999999979</v>
      </c>
      <c r="AG208" s="35">
        <f t="shared" si="68"/>
        <v>0.69903236569903249</v>
      </c>
      <c r="AH208" s="7">
        <f t="shared" si="68"/>
        <v>-3.6151120976173824E-2</v>
      </c>
      <c r="AI208" s="7">
        <f t="shared" si="68"/>
        <v>0.5646474261658776</v>
      </c>
      <c r="AJ208" s="7">
        <f t="shared" si="60"/>
        <v>5.3442076213831062E-2</v>
      </c>
      <c r="AK208" s="36">
        <f t="shared" si="60"/>
        <v>0.11919291475536051</v>
      </c>
      <c r="AL208" s="37">
        <f t="shared" si="60"/>
        <v>6.6465196604088381E-2</v>
      </c>
      <c r="AM208" s="2">
        <v>50.92</v>
      </c>
      <c r="AN208" s="2">
        <v>5233.32</v>
      </c>
      <c r="AO208" s="2">
        <v>1260.7</v>
      </c>
      <c r="AP208" s="2">
        <v>14251.2</v>
      </c>
      <c r="AQ208" s="29">
        <v>12720.7</v>
      </c>
      <c r="AR208" s="31">
        <f t="shared" si="77"/>
        <v>33516.839999999997</v>
      </c>
      <c r="AS208" s="2">
        <v>29.97</v>
      </c>
      <c r="AT208" s="2">
        <v>5778.79</v>
      </c>
      <c r="AU208" s="2">
        <v>1076.5</v>
      </c>
      <c r="AV208" s="2">
        <v>16315.11</v>
      </c>
      <c r="AW208" s="29">
        <v>13652.71</v>
      </c>
      <c r="AX208" s="31">
        <f t="shared" si="78"/>
        <v>36853.08</v>
      </c>
      <c r="AY208" s="5">
        <f t="shared" si="69"/>
        <v>20.950000000000003</v>
      </c>
      <c r="AZ208" s="5">
        <f t="shared" si="69"/>
        <v>-545.47000000000025</v>
      </c>
      <c r="BA208" s="5">
        <f t="shared" si="69"/>
        <v>184.20000000000005</v>
      </c>
      <c r="BB208" s="5">
        <f t="shared" si="61"/>
        <v>-2063.91</v>
      </c>
      <c r="BC208" s="33">
        <f t="shared" si="61"/>
        <v>-932.0099999999984</v>
      </c>
      <c r="BD208" s="34">
        <f t="shared" si="61"/>
        <v>-3336.2400000000052</v>
      </c>
      <c r="BE208" s="7">
        <f t="shared" si="70"/>
        <v>0.69903236569903249</v>
      </c>
      <c r="BF208" s="7">
        <f t="shared" si="70"/>
        <v>-9.4391732525321084E-2</v>
      </c>
      <c r="BG208" s="7">
        <f t="shared" si="70"/>
        <v>0.17111007895959132</v>
      </c>
      <c r="BH208" s="7">
        <f t="shared" si="62"/>
        <v>-0.12650297791433829</v>
      </c>
      <c r="BI208" s="36">
        <f t="shared" si="62"/>
        <v>-6.8265567788373033E-2</v>
      </c>
      <c r="BJ208" s="37">
        <f t="shared" si="62"/>
        <v>-9.052811868098963E-2</v>
      </c>
      <c r="BK208" s="38">
        <f t="shared" si="71"/>
        <v>1</v>
      </c>
      <c r="BL208" s="38">
        <f t="shared" si="71"/>
        <v>0.1982850697403204</v>
      </c>
      <c r="BM208" s="38">
        <f t="shared" si="71"/>
        <v>0.33059823411715039</v>
      </c>
      <c r="BN208" s="38">
        <f t="shared" si="63"/>
        <v>0.25281810798699578</v>
      </c>
      <c r="BO208" s="39">
        <f t="shared" si="63"/>
        <v>0.26358534670444245</v>
      </c>
      <c r="BP208" s="40">
        <f t="shared" si="63"/>
        <v>0.24848111606415063</v>
      </c>
      <c r="BQ208" s="38">
        <f t="shared" si="72"/>
        <v>1</v>
      </c>
      <c r="BR208" s="38">
        <f t="shared" si="72"/>
        <v>0.21103698923741629</v>
      </c>
      <c r="BS208" s="38">
        <f t="shared" si="72"/>
        <v>0.44169176356668666</v>
      </c>
      <c r="BT208" s="38">
        <f t="shared" si="64"/>
        <v>0.30489998917953398</v>
      </c>
      <c r="BU208" s="39">
        <f t="shared" si="64"/>
        <v>0.31661688380959446</v>
      </c>
      <c r="BV208" s="40">
        <f t="shared" si="64"/>
        <v>0.29137400258206153</v>
      </c>
      <c r="BW208" s="38">
        <f t="shared" si="73"/>
        <v>0</v>
      </c>
      <c r="BX208" s="38">
        <f t="shared" si="73"/>
        <v>-1.2751919497095893E-2</v>
      </c>
      <c r="BY208" s="38">
        <f t="shared" si="73"/>
        <v>-0.11109352944953627</v>
      </c>
      <c r="BZ208" s="38">
        <f t="shared" si="65"/>
        <v>-5.2081881192538204E-2</v>
      </c>
      <c r="CA208" s="39">
        <f t="shared" si="65"/>
        <v>-5.3031537105152016E-2</v>
      </c>
      <c r="CB208" s="40">
        <f t="shared" si="65"/>
        <v>-4.28928865179109E-2</v>
      </c>
      <c r="CC208" s="2">
        <f t="shared" si="74"/>
        <v>0</v>
      </c>
      <c r="CD208" s="2">
        <f t="shared" si="74"/>
        <v>-127.51919497095892</v>
      </c>
      <c r="CE208" s="2">
        <f t="shared" si="74"/>
        <v>-1110.9352944953628</v>
      </c>
      <c r="CF208" s="2">
        <f t="shared" si="66"/>
        <v>-520.81881192538208</v>
      </c>
      <c r="CG208" s="29">
        <f t="shared" si="66"/>
        <v>-530.31537105152017</v>
      </c>
      <c r="CH208" s="31">
        <f t="shared" si="66"/>
        <v>-428.92886517910898</v>
      </c>
    </row>
    <row r="209" spans="1:86" ht="13.5" thickBot="1" x14ac:dyDescent="0.25">
      <c r="A209" t="s">
        <v>46</v>
      </c>
      <c r="B209" t="s">
        <v>46</v>
      </c>
      <c r="C209" t="s">
        <v>92</v>
      </c>
      <c r="D209" t="s">
        <v>92</v>
      </c>
      <c r="E209" t="s">
        <v>89</v>
      </c>
      <c r="F209" s="41">
        <f t="shared" si="79"/>
        <v>46214</v>
      </c>
      <c r="G209" s="61" t="s">
        <v>41</v>
      </c>
      <c r="H209" s="43">
        <v>0</v>
      </c>
      <c r="I209" s="44">
        <v>20129.349999999999</v>
      </c>
      <c r="J209" s="44">
        <v>4918.8999999999996</v>
      </c>
      <c r="K209" s="44">
        <v>46660.19</v>
      </c>
      <c r="L209" s="45">
        <v>33149.870000000003</v>
      </c>
      <c r="M209" s="46">
        <f t="shared" si="75"/>
        <v>104858.31</v>
      </c>
      <c r="N209" t="s">
        <v>49</v>
      </c>
      <c r="O209" t="s">
        <v>49</v>
      </c>
      <c r="P209" t="s">
        <v>92</v>
      </c>
      <c r="Q209" t="s">
        <v>92</v>
      </c>
      <c r="R209" t="s">
        <v>89</v>
      </c>
      <c r="S209" s="41">
        <f t="shared" si="80"/>
        <v>45850</v>
      </c>
      <c r="T209" s="61" t="s">
        <v>41</v>
      </c>
      <c r="U209" s="43">
        <v>69.95</v>
      </c>
      <c r="V209" s="44">
        <v>23361.61</v>
      </c>
      <c r="W209" s="44">
        <v>3160.28</v>
      </c>
      <c r="X209" s="44">
        <v>50543.44</v>
      </c>
      <c r="Y209" s="45">
        <v>43243.98</v>
      </c>
      <c r="Z209" s="47">
        <f t="shared" si="76"/>
        <v>120379.26000000001</v>
      </c>
      <c r="AA209" s="48">
        <f t="shared" si="67"/>
        <v>-69.95</v>
      </c>
      <c r="AB209" s="49">
        <f t="shared" si="67"/>
        <v>-3232.260000000002</v>
      </c>
      <c r="AC209" s="49">
        <f t="shared" si="67"/>
        <v>1758.6199999999994</v>
      </c>
      <c r="AD209" s="49">
        <f t="shared" si="59"/>
        <v>-3883.25</v>
      </c>
      <c r="AE209" s="50">
        <f t="shared" si="59"/>
        <v>-10094.11</v>
      </c>
      <c r="AF209" s="51">
        <f t="shared" si="59"/>
        <v>-15520.950000000012</v>
      </c>
      <c r="AG209" s="52">
        <f t="shared" si="68"/>
        <v>-1</v>
      </c>
      <c r="AH209" s="53">
        <f t="shared" si="68"/>
        <v>-0.13835775873323808</v>
      </c>
      <c r="AI209" s="53">
        <f t="shared" si="68"/>
        <v>0.55647600845494682</v>
      </c>
      <c r="AJ209" s="53">
        <f t="shared" si="60"/>
        <v>-7.6829950632564772E-2</v>
      </c>
      <c r="AK209" s="54">
        <f t="shared" si="60"/>
        <v>-0.23342231681727721</v>
      </c>
      <c r="AL209" s="55">
        <f t="shared" si="60"/>
        <v>-0.12893375486774059</v>
      </c>
      <c r="AM209" s="44">
        <v>0</v>
      </c>
      <c r="AN209" s="44">
        <v>4134.91</v>
      </c>
      <c r="AO209" s="44">
        <v>2115.23</v>
      </c>
      <c r="AP209" s="44">
        <v>12150.19</v>
      </c>
      <c r="AQ209" s="45">
        <v>9162.5499999999993</v>
      </c>
      <c r="AR209" s="47">
        <f t="shared" si="77"/>
        <v>27562.880000000001</v>
      </c>
      <c r="AS209" s="44">
        <v>69.95</v>
      </c>
      <c r="AT209" s="44">
        <v>5011.87</v>
      </c>
      <c r="AU209" s="44">
        <v>1338.79</v>
      </c>
      <c r="AV209" s="44">
        <v>15577.41</v>
      </c>
      <c r="AW209" s="45">
        <v>13329.19</v>
      </c>
      <c r="AX209" s="47">
        <f t="shared" si="78"/>
        <v>35327.21</v>
      </c>
      <c r="AY209" s="49">
        <f t="shared" si="69"/>
        <v>-69.95</v>
      </c>
      <c r="AZ209" s="49">
        <f t="shared" si="69"/>
        <v>-876.96</v>
      </c>
      <c r="BA209" s="49">
        <f t="shared" si="69"/>
        <v>776.44</v>
      </c>
      <c r="BB209" s="49">
        <f t="shared" si="61"/>
        <v>-3427.2199999999993</v>
      </c>
      <c r="BC209" s="50">
        <f t="shared" si="61"/>
        <v>-4166.6400000000012</v>
      </c>
      <c r="BD209" s="51">
        <f t="shared" si="61"/>
        <v>-7764.3299999999981</v>
      </c>
      <c r="BE209" s="53">
        <f t="shared" si="70"/>
        <v>-1</v>
      </c>
      <c r="BF209" s="53">
        <f t="shared" si="70"/>
        <v>-0.17497660553845173</v>
      </c>
      <c r="BG209" s="53">
        <f t="shared" si="70"/>
        <v>0.57995652790953034</v>
      </c>
      <c r="BH209" s="53">
        <f t="shared" si="62"/>
        <v>-0.22001218431048547</v>
      </c>
      <c r="BI209" s="54">
        <f t="shared" si="62"/>
        <v>-0.31259513893942553</v>
      </c>
      <c r="BJ209" s="55">
        <f t="shared" si="62"/>
        <v>-0.21978327753592763</v>
      </c>
      <c r="BK209" s="56">
        <f t="shared" si="71"/>
        <v>0</v>
      </c>
      <c r="BL209" s="56">
        <f t="shared" si="71"/>
        <v>0.2054169657738576</v>
      </c>
      <c r="BM209" s="56">
        <f t="shared" si="71"/>
        <v>0.43002093964097665</v>
      </c>
      <c r="BN209" s="56">
        <f t="shared" si="63"/>
        <v>0.26039735371844819</v>
      </c>
      <c r="BO209" s="57">
        <f t="shared" si="63"/>
        <v>0.27639776566242941</v>
      </c>
      <c r="BP209" s="58">
        <f t="shared" si="63"/>
        <v>0.2628583275851003</v>
      </c>
      <c r="BQ209" s="56">
        <f t="shared" si="72"/>
        <v>1</v>
      </c>
      <c r="BR209" s="56">
        <f t="shared" si="72"/>
        <v>0.21453444347371606</v>
      </c>
      <c r="BS209" s="56">
        <f t="shared" si="72"/>
        <v>0.42363018466718133</v>
      </c>
      <c r="BT209" s="56">
        <f t="shared" si="64"/>
        <v>0.30819845265775342</v>
      </c>
      <c r="BU209" s="57">
        <f t="shared" si="64"/>
        <v>0.30823226724274683</v>
      </c>
      <c r="BV209" s="58">
        <f t="shared" si="64"/>
        <v>0.29346591763398444</v>
      </c>
      <c r="BW209" s="56">
        <f t="shared" si="73"/>
        <v>-1</v>
      </c>
      <c r="BX209" s="56">
        <f t="shared" si="73"/>
        <v>-9.1174776998584617E-3</v>
      </c>
      <c r="BY209" s="56">
        <f t="shared" si="73"/>
        <v>6.3907549737953206E-3</v>
      </c>
      <c r="BZ209" s="56">
        <f t="shared" si="65"/>
        <v>-4.7801098939305231E-2</v>
      </c>
      <c r="CA209" s="57">
        <f t="shared" si="65"/>
        <v>-3.183450158031742E-2</v>
      </c>
      <c r="CB209" s="58">
        <f t="shared" si="65"/>
        <v>-3.0607590048884137E-2</v>
      </c>
      <c r="CC209" s="44">
        <f t="shared" si="74"/>
        <v>-10000</v>
      </c>
      <c r="CD209" s="44">
        <f t="shared" si="74"/>
        <v>-91.174776998584619</v>
      </c>
      <c r="CE209" s="44">
        <f t="shared" si="74"/>
        <v>63.907549737953204</v>
      </c>
      <c r="CF209" s="44">
        <f t="shared" si="66"/>
        <v>-478.01098939305228</v>
      </c>
      <c r="CG209" s="45">
        <f t="shared" si="66"/>
        <v>-318.34501580317419</v>
      </c>
      <c r="CH209" s="47">
        <f t="shared" si="66"/>
        <v>-306.07590048884134</v>
      </c>
    </row>
    <row r="210" spans="1:86" x14ac:dyDescent="0.2">
      <c r="A210" t="s">
        <v>46</v>
      </c>
      <c r="B210" t="s">
        <v>46</v>
      </c>
      <c r="C210" t="s">
        <v>92</v>
      </c>
      <c r="D210" t="s">
        <v>92</v>
      </c>
      <c r="E210" t="s">
        <v>90</v>
      </c>
      <c r="F210" s="27">
        <f t="shared" si="79"/>
        <v>46215</v>
      </c>
      <c r="G210" s="60" t="s">
        <v>35</v>
      </c>
      <c r="H210" s="28">
        <v>70.94</v>
      </c>
      <c r="I210" s="2">
        <v>11189.79</v>
      </c>
      <c r="J210" s="2">
        <v>701.99</v>
      </c>
      <c r="K210" s="2">
        <v>27498.31</v>
      </c>
      <c r="L210" s="29">
        <v>23159.5</v>
      </c>
      <c r="M210" s="30">
        <f t="shared" si="75"/>
        <v>62620.53</v>
      </c>
      <c r="N210" t="s">
        <v>49</v>
      </c>
      <c r="O210" t="s">
        <v>49</v>
      </c>
      <c r="P210" t="s">
        <v>92</v>
      </c>
      <c r="Q210" t="s">
        <v>92</v>
      </c>
      <c r="R210" t="s">
        <v>90</v>
      </c>
      <c r="S210" s="27">
        <f t="shared" si="80"/>
        <v>45851</v>
      </c>
      <c r="T210" s="60" t="s">
        <v>35</v>
      </c>
      <c r="U210" s="28">
        <v>109.87</v>
      </c>
      <c r="V210" s="2">
        <v>11198.06</v>
      </c>
      <c r="W210" s="2">
        <v>380.31</v>
      </c>
      <c r="X210" s="2">
        <v>27517.759999999998</v>
      </c>
      <c r="Y210" s="29">
        <v>26490.17</v>
      </c>
      <c r="Z210" s="31">
        <f t="shared" si="76"/>
        <v>65696.17</v>
      </c>
      <c r="AA210" s="32">
        <f t="shared" si="67"/>
        <v>-38.930000000000007</v>
      </c>
      <c r="AB210" s="5">
        <f t="shared" si="67"/>
        <v>-8.2699999999986176</v>
      </c>
      <c r="AC210" s="5">
        <f t="shared" si="67"/>
        <v>321.68</v>
      </c>
      <c r="AD210" s="5">
        <f t="shared" si="59"/>
        <v>-19.44999999999709</v>
      </c>
      <c r="AE210" s="33">
        <f t="shared" si="59"/>
        <v>-3330.6699999999983</v>
      </c>
      <c r="AF210" s="34">
        <f t="shared" si="59"/>
        <v>-3075.6399999999994</v>
      </c>
      <c r="AG210" s="35">
        <f t="shared" si="68"/>
        <v>-0.35432784199508516</v>
      </c>
      <c r="AH210" s="7">
        <f t="shared" si="68"/>
        <v>-7.3852077949203862E-4</v>
      </c>
      <c r="AI210" s="7">
        <f t="shared" si="68"/>
        <v>0.84583629144645156</v>
      </c>
      <c r="AJ210" s="7">
        <f t="shared" si="60"/>
        <v>-7.0681625248556173E-4</v>
      </c>
      <c r="AK210" s="36">
        <f t="shared" si="60"/>
        <v>-0.1257322999437149</v>
      </c>
      <c r="AL210" s="37">
        <f t="shared" si="60"/>
        <v>-4.6816123375228717E-2</v>
      </c>
      <c r="AM210" s="2">
        <v>70.94</v>
      </c>
      <c r="AN210" s="2">
        <v>2074.46</v>
      </c>
      <c r="AO210" s="2">
        <v>-59.35</v>
      </c>
      <c r="AP210" s="2">
        <v>6725.67</v>
      </c>
      <c r="AQ210" s="29">
        <v>6225.45</v>
      </c>
      <c r="AR210" s="31">
        <f t="shared" si="77"/>
        <v>15037.170000000002</v>
      </c>
      <c r="AS210" s="2">
        <v>109.87</v>
      </c>
      <c r="AT210" s="2">
        <v>2363.11</v>
      </c>
      <c r="AU210" s="2">
        <v>137.07</v>
      </c>
      <c r="AV210" s="2">
        <v>8536.43</v>
      </c>
      <c r="AW210" s="29">
        <v>8250.81</v>
      </c>
      <c r="AX210" s="31">
        <f t="shared" si="78"/>
        <v>19397.29</v>
      </c>
      <c r="AY210" s="5">
        <f t="shared" si="69"/>
        <v>-38.930000000000007</v>
      </c>
      <c r="AZ210" s="5">
        <f t="shared" si="69"/>
        <v>-288.65000000000009</v>
      </c>
      <c r="BA210" s="5">
        <f t="shared" si="69"/>
        <v>-196.42</v>
      </c>
      <c r="BB210" s="5">
        <f t="shared" si="61"/>
        <v>-1810.7600000000002</v>
      </c>
      <c r="BC210" s="33">
        <f t="shared" si="61"/>
        <v>-2025.3599999999997</v>
      </c>
      <c r="BD210" s="34">
        <f t="shared" si="61"/>
        <v>-4360.119999999999</v>
      </c>
      <c r="BE210" s="7">
        <f t="shared" si="70"/>
        <v>-0.35432784199508516</v>
      </c>
      <c r="BF210" s="7">
        <f t="shared" si="70"/>
        <v>-0.12214835534528654</v>
      </c>
      <c r="BG210" s="7">
        <f t="shared" si="70"/>
        <v>-1.4329904428394251</v>
      </c>
      <c r="BH210" s="7">
        <f t="shared" si="62"/>
        <v>-0.21212146061058312</v>
      </c>
      <c r="BI210" s="36">
        <f t="shared" si="62"/>
        <v>-0.24547408072661955</v>
      </c>
      <c r="BJ210" s="37">
        <f t="shared" si="62"/>
        <v>-0.22477985326816266</v>
      </c>
      <c r="BK210" s="38">
        <f t="shared" si="71"/>
        <v>1</v>
      </c>
      <c r="BL210" s="38">
        <f t="shared" si="71"/>
        <v>0.18538864446964598</v>
      </c>
      <c r="BM210" s="38">
        <f t="shared" si="71"/>
        <v>-8.4545363894072564E-2</v>
      </c>
      <c r="BN210" s="38">
        <f t="shared" si="63"/>
        <v>0.24458484903254055</v>
      </c>
      <c r="BO210" s="39">
        <f t="shared" si="63"/>
        <v>0.26880761674474835</v>
      </c>
      <c r="BP210" s="40">
        <f t="shared" si="63"/>
        <v>0.24013163095234105</v>
      </c>
      <c r="BQ210" s="38">
        <f t="shared" si="72"/>
        <v>1</v>
      </c>
      <c r="BR210" s="38">
        <f t="shared" si="72"/>
        <v>0.21102851743962794</v>
      </c>
      <c r="BS210" s="38">
        <f t="shared" si="72"/>
        <v>0.36041650232704897</v>
      </c>
      <c r="BT210" s="38">
        <f t="shared" si="64"/>
        <v>0.31021529368669548</v>
      </c>
      <c r="BU210" s="39">
        <f t="shared" si="64"/>
        <v>0.31146685732858642</v>
      </c>
      <c r="BV210" s="40">
        <f t="shared" si="64"/>
        <v>0.29525754697724388</v>
      </c>
      <c r="BW210" s="38">
        <f t="shared" si="73"/>
        <v>0</v>
      </c>
      <c r="BX210" s="38">
        <f t="shared" si="73"/>
        <v>-2.5639872969981964E-2</v>
      </c>
      <c r="BY210" s="38">
        <f t="shared" si="73"/>
        <v>-0.44496186622112155</v>
      </c>
      <c r="BZ210" s="38">
        <f t="shared" si="65"/>
        <v>-6.5630444654154935E-2</v>
      </c>
      <c r="CA210" s="39">
        <f t="shared" si="65"/>
        <v>-4.2659240583838076E-2</v>
      </c>
      <c r="CB210" s="40">
        <f t="shared" si="65"/>
        <v>-5.5125916024902827E-2</v>
      </c>
      <c r="CC210" s="2">
        <f t="shared" si="74"/>
        <v>0</v>
      </c>
      <c r="CD210" s="2">
        <f t="shared" si="74"/>
        <v>-256.39872969981963</v>
      </c>
      <c r="CE210" s="2">
        <f t="shared" si="74"/>
        <v>-4449.6186622112155</v>
      </c>
      <c r="CF210" s="2">
        <f t="shared" si="66"/>
        <v>-656.3044465415494</v>
      </c>
      <c r="CG210" s="29">
        <f t="shared" si="66"/>
        <v>-426.59240583838078</v>
      </c>
      <c r="CH210" s="31">
        <f t="shared" si="66"/>
        <v>-551.25916024902824</v>
      </c>
    </row>
    <row r="211" spans="1:86" x14ac:dyDescent="0.2">
      <c r="A211" t="s">
        <v>46</v>
      </c>
      <c r="B211" t="s">
        <v>46</v>
      </c>
      <c r="C211" t="s">
        <v>92</v>
      </c>
      <c r="D211" t="s">
        <v>92</v>
      </c>
      <c r="E211" t="s">
        <v>90</v>
      </c>
      <c r="F211" s="27">
        <f t="shared" si="79"/>
        <v>46216</v>
      </c>
      <c r="G211" s="60" t="s">
        <v>36</v>
      </c>
      <c r="H211" s="28">
        <v>19.96</v>
      </c>
      <c r="I211" s="2">
        <v>12605.63</v>
      </c>
      <c r="J211" s="2">
        <v>2548.84</v>
      </c>
      <c r="K211" s="2">
        <v>31187.84</v>
      </c>
      <c r="L211" s="29">
        <v>23755.05</v>
      </c>
      <c r="M211" s="30">
        <f t="shared" si="75"/>
        <v>70117.319999999992</v>
      </c>
      <c r="N211" t="s">
        <v>49</v>
      </c>
      <c r="O211" t="s">
        <v>49</v>
      </c>
      <c r="P211" t="s">
        <v>92</v>
      </c>
      <c r="Q211" t="s">
        <v>92</v>
      </c>
      <c r="R211" t="s">
        <v>90</v>
      </c>
      <c r="S211" s="27">
        <f t="shared" si="80"/>
        <v>45852</v>
      </c>
      <c r="T211" s="60" t="s">
        <v>36</v>
      </c>
      <c r="U211" s="28">
        <v>151.72999999999999</v>
      </c>
      <c r="V211" s="2">
        <v>12158.88</v>
      </c>
      <c r="W211" s="2">
        <v>62.8</v>
      </c>
      <c r="X211" s="2">
        <v>32560.67</v>
      </c>
      <c r="Y211" s="29">
        <v>32622.16</v>
      </c>
      <c r="Z211" s="31">
        <f t="shared" si="76"/>
        <v>77556.239999999991</v>
      </c>
      <c r="AA211" s="32">
        <f t="shared" si="67"/>
        <v>-131.76999999999998</v>
      </c>
      <c r="AB211" s="5">
        <f t="shared" si="67"/>
        <v>446.75</v>
      </c>
      <c r="AC211" s="5">
        <f t="shared" si="67"/>
        <v>2486.04</v>
      </c>
      <c r="AD211" s="5">
        <f t="shared" si="59"/>
        <v>-1372.8299999999981</v>
      </c>
      <c r="AE211" s="33">
        <f t="shared" si="59"/>
        <v>-8867.11</v>
      </c>
      <c r="AF211" s="34">
        <f t="shared" si="59"/>
        <v>-7438.9199999999983</v>
      </c>
      <c r="AG211" s="35">
        <f t="shared" si="68"/>
        <v>-0.86845053713833775</v>
      </c>
      <c r="AH211" s="7">
        <f t="shared" si="68"/>
        <v>3.6742693405971603E-2</v>
      </c>
      <c r="AI211" s="7">
        <f t="shared" si="68"/>
        <v>39.586624203821657</v>
      </c>
      <c r="AJ211" s="7">
        <f t="shared" si="60"/>
        <v>-4.2162215949487471E-2</v>
      </c>
      <c r="AK211" s="36">
        <f t="shared" si="60"/>
        <v>-0.27181247348428189</v>
      </c>
      <c r="AL211" s="37">
        <f t="shared" si="60"/>
        <v>-9.591646010688501E-2</v>
      </c>
      <c r="AM211" s="2">
        <v>19.96</v>
      </c>
      <c r="AN211" s="2">
        <v>2354.73</v>
      </c>
      <c r="AO211" s="2">
        <v>867.45</v>
      </c>
      <c r="AP211" s="2">
        <v>7681.62</v>
      </c>
      <c r="AQ211" s="29">
        <v>6389.06</v>
      </c>
      <c r="AR211" s="31">
        <f t="shared" si="77"/>
        <v>17312.82</v>
      </c>
      <c r="AS211" s="2">
        <v>151.72999999999999</v>
      </c>
      <c r="AT211" s="2">
        <v>2500.65</v>
      </c>
      <c r="AU211" s="2">
        <v>79.23</v>
      </c>
      <c r="AV211" s="2">
        <v>9728.75</v>
      </c>
      <c r="AW211" s="29">
        <v>10096.69</v>
      </c>
      <c r="AX211" s="31">
        <f t="shared" si="78"/>
        <v>22557.050000000003</v>
      </c>
      <c r="AY211" s="5">
        <f t="shared" si="69"/>
        <v>-131.76999999999998</v>
      </c>
      <c r="AZ211" s="5">
        <f t="shared" si="69"/>
        <v>-145.92000000000007</v>
      </c>
      <c r="BA211" s="5">
        <f t="shared" si="69"/>
        <v>788.22</v>
      </c>
      <c r="BB211" s="5">
        <f t="shared" si="61"/>
        <v>-2047.13</v>
      </c>
      <c r="BC211" s="33">
        <f t="shared" si="61"/>
        <v>-3707.63</v>
      </c>
      <c r="BD211" s="34">
        <f t="shared" si="61"/>
        <v>-5244.2300000000032</v>
      </c>
      <c r="BE211" s="7">
        <f t="shared" si="70"/>
        <v>-0.86845053713833775</v>
      </c>
      <c r="BF211" s="7">
        <f t="shared" si="70"/>
        <v>-5.835282826465122E-2</v>
      </c>
      <c r="BG211" s="7">
        <f t="shared" si="70"/>
        <v>9.9485043544112077</v>
      </c>
      <c r="BH211" s="7">
        <f t="shared" si="62"/>
        <v>-0.21042066041372223</v>
      </c>
      <c r="BI211" s="36">
        <f t="shared" si="62"/>
        <v>-0.36721242308122759</v>
      </c>
      <c r="BJ211" s="37">
        <f t="shared" si="62"/>
        <v>-0.23248740415967525</v>
      </c>
      <c r="BK211" s="38">
        <f t="shared" si="71"/>
        <v>1</v>
      </c>
      <c r="BL211" s="38">
        <f t="shared" si="71"/>
        <v>0.18679986640889826</v>
      </c>
      <c r="BM211" s="38">
        <f t="shared" si="71"/>
        <v>0.34033128795844386</v>
      </c>
      <c r="BN211" s="38">
        <f t="shared" si="63"/>
        <v>0.2463017637643389</v>
      </c>
      <c r="BO211" s="39">
        <f t="shared" si="63"/>
        <v>0.26895586412152367</v>
      </c>
      <c r="BP211" s="40">
        <f t="shared" si="63"/>
        <v>0.24691217519437425</v>
      </c>
      <c r="BQ211" s="38">
        <f t="shared" si="72"/>
        <v>1</v>
      </c>
      <c r="BR211" s="38">
        <f t="shared" si="72"/>
        <v>0.2056645019936047</v>
      </c>
      <c r="BS211" s="38">
        <f t="shared" si="72"/>
        <v>1.2616242038216561</v>
      </c>
      <c r="BT211" s="38">
        <f t="shared" si="64"/>
        <v>0.29878838488274351</v>
      </c>
      <c r="BU211" s="39">
        <f t="shared" si="64"/>
        <v>0.3095040303891588</v>
      </c>
      <c r="BV211" s="40">
        <f t="shared" si="64"/>
        <v>0.29084764810671593</v>
      </c>
      <c r="BW211" s="38">
        <f t="shared" si="73"/>
        <v>0</v>
      </c>
      <c r="BX211" s="38">
        <f t="shared" si="73"/>
        <v>-1.8864635584706441E-2</v>
      </c>
      <c r="BY211" s="38">
        <f t="shared" si="73"/>
        <v>-0.92129291586321216</v>
      </c>
      <c r="BZ211" s="38">
        <f t="shared" si="65"/>
        <v>-5.2486621118404603E-2</v>
      </c>
      <c r="CA211" s="39">
        <f t="shared" si="65"/>
        <v>-4.0548166267635133E-2</v>
      </c>
      <c r="CB211" s="40">
        <f t="shared" si="65"/>
        <v>-4.3935472912341678E-2</v>
      </c>
      <c r="CC211" s="2">
        <f t="shared" si="74"/>
        <v>0</v>
      </c>
      <c r="CD211" s="2">
        <f t="shared" si="74"/>
        <v>-188.6463558470644</v>
      </c>
      <c r="CE211" s="2">
        <f t="shared" si="74"/>
        <v>-9212.9291586321215</v>
      </c>
      <c r="CF211" s="2">
        <f t="shared" si="66"/>
        <v>-524.86621118404605</v>
      </c>
      <c r="CG211" s="29">
        <f t="shared" si="66"/>
        <v>-405.48166267635133</v>
      </c>
      <c r="CH211" s="31">
        <f t="shared" si="66"/>
        <v>-439.3547291234168</v>
      </c>
    </row>
    <row r="212" spans="1:86" x14ac:dyDescent="0.2">
      <c r="A212" t="s">
        <v>46</v>
      </c>
      <c r="B212" t="s">
        <v>46</v>
      </c>
      <c r="C212" t="s">
        <v>92</v>
      </c>
      <c r="D212" t="s">
        <v>92</v>
      </c>
      <c r="E212" t="s">
        <v>90</v>
      </c>
      <c r="F212" s="27">
        <f t="shared" si="79"/>
        <v>46217</v>
      </c>
      <c r="G212" s="60" t="s">
        <v>37</v>
      </c>
      <c r="H212" s="28">
        <v>64.930000000000007</v>
      </c>
      <c r="I212" s="2">
        <v>14503.81</v>
      </c>
      <c r="J212" s="2">
        <v>926.52</v>
      </c>
      <c r="K212" s="2">
        <v>31931.72</v>
      </c>
      <c r="L212" s="29">
        <v>27309.15</v>
      </c>
      <c r="M212" s="30">
        <f t="shared" si="75"/>
        <v>74736.13</v>
      </c>
      <c r="N212" t="s">
        <v>49</v>
      </c>
      <c r="O212" t="s">
        <v>49</v>
      </c>
      <c r="P212" t="s">
        <v>92</v>
      </c>
      <c r="Q212" t="s">
        <v>92</v>
      </c>
      <c r="R212" t="s">
        <v>90</v>
      </c>
      <c r="S212" s="27">
        <f t="shared" si="80"/>
        <v>45853</v>
      </c>
      <c r="T212" s="60" t="s">
        <v>37</v>
      </c>
      <c r="U212" s="28">
        <v>134.91</v>
      </c>
      <c r="V212" s="2">
        <v>13957.56</v>
      </c>
      <c r="W212" s="2">
        <v>820.67</v>
      </c>
      <c r="X212" s="2">
        <v>33257.9</v>
      </c>
      <c r="Y212" s="29">
        <v>37456.22</v>
      </c>
      <c r="Z212" s="31">
        <f t="shared" si="76"/>
        <v>85627.260000000009</v>
      </c>
      <c r="AA212" s="32">
        <f t="shared" si="67"/>
        <v>-69.97999999999999</v>
      </c>
      <c r="AB212" s="5">
        <f t="shared" si="67"/>
        <v>546.25</v>
      </c>
      <c r="AC212" s="5">
        <f t="shared" si="67"/>
        <v>105.85000000000002</v>
      </c>
      <c r="AD212" s="5">
        <f t="shared" si="59"/>
        <v>-1326.1800000000003</v>
      </c>
      <c r="AE212" s="33">
        <f t="shared" si="59"/>
        <v>-10147.07</v>
      </c>
      <c r="AF212" s="34">
        <f t="shared" si="59"/>
        <v>-10891.130000000005</v>
      </c>
      <c r="AG212" s="35">
        <f t="shared" si="68"/>
        <v>-0.51871618115780882</v>
      </c>
      <c r="AH212" s="7">
        <f t="shared" si="68"/>
        <v>3.9136496636948008E-2</v>
      </c>
      <c r="AI212" s="7">
        <f t="shared" si="68"/>
        <v>0.12897997977262485</v>
      </c>
      <c r="AJ212" s="7">
        <f t="shared" si="60"/>
        <v>-3.987563857008411E-2</v>
      </c>
      <c r="AK212" s="36">
        <f t="shared" si="60"/>
        <v>-0.27090480566378561</v>
      </c>
      <c r="AL212" s="37">
        <f t="shared" si="60"/>
        <v>-0.1271923216975529</v>
      </c>
      <c r="AM212" s="2">
        <v>64.930000000000007</v>
      </c>
      <c r="AN212" s="2">
        <v>2742.86</v>
      </c>
      <c r="AO212" s="2">
        <v>256.57</v>
      </c>
      <c r="AP212" s="2">
        <v>7922.32</v>
      </c>
      <c r="AQ212" s="29">
        <v>7253.62</v>
      </c>
      <c r="AR212" s="31">
        <f t="shared" si="77"/>
        <v>18240.3</v>
      </c>
      <c r="AS212" s="2">
        <v>134.91</v>
      </c>
      <c r="AT212" s="2">
        <v>2866.86</v>
      </c>
      <c r="AU212" s="2">
        <v>331.27</v>
      </c>
      <c r="AV212" s="2">
        <v>9893.1299999999992</v>
      </c>
      <c r="AW212" s="29">
        <v>11543.97</v>
      </c>
      <c r="AX212" s="31">
        <f t="shared" si="78"/>
        <v>24770.14</v>
      </c>
      <c r="AY212" s="5">
        <f t="shared" si="69"/>
        <v>-69.97999999999999</v>
      </c>
      <c r="AZ212" s="5">
        <f t="shared" si="69"/>
        <v>-124</v>
      </c>
      <c r="BA212" s="5">
        <f t="shared" si="69"/>
        <v>-74.699999999999989</v>
      </c>
      <c r="BB212" s="5">
        <f t="shared" si="61"/>
        <v>-1970.8099999999995</v>
      </c>
      <c r="BC212" s="33">
        <f t="shared" si="61"/>
        <v>-4290.3499999999995</v>
      </c>
      <c r="BD212" s="34">
        <f t="shared" si="61"/>
        <v>-6529.84</v>
      </c>
      <c r="BE212" s="7">
        <f t="shared" si="70"/>
        <v>-0.51871618115780882</v>
      </c>
      <c r="BF212" s="7">
        <f t="shared" si="70"/>
        <v>-4.3252896897651084E-2</v>
      </c>
      <c r="BG212" s="7">
        <f t="shared" si="70"/>
        <v>-0.22549581912035496</v>
      </c>
      <c r="BH212" s="7">
        <f t="shared" si="62"/>
        <v>-0.19920995680841147</v>
      </c>
      <c r="BI212" s="36">
        <f t="shared" si="62"/>
        <v>-0.37165290623589631</v>
      </c>
      <c r="BJ212" s="37">
        <f t="shared" si="62"/>
        <v>-0.26361740385803228</v>
      </c>
      <c r="BK212" s="38">
        <f t="shared" si="71"/>
        <v>1</v>
      </c>
      <c r="BL212" s="38">
        <f t="shared" si="71"/>
        <v>0.18911306753191059</v>
      </c>
      <c r="BM212" s="38">
        <f t="shared" si="71"/>
        <v>0.27691792945646071</v>
      </c>
      <c r="BN212" s="38">
        <f t="shared" si="63"/>
        <v>0.24810188740224451</v>
      </c>
      <c r="BO212" s="39">
        <f t="shared" si="63"/>
        <v>0.26561134271846615</v>
      </c>
      <c r="BP212" s="40">
        <f t="shared" si="63"/>
        <v>0.24406267758311806</v>
      </c>
      <c r="BQ212" s="38">
        <f t="shared" si="72"/>
        <v>1</v>
      </c>
      <c r="BR212" s="38">
        <f t="shared" si="72"/>
        <v>0.20539836475716389</v>
      </c>
      <c r="BS212" s="38">
        <f t="shared" si="72"/>
        <v>0.40365798676690995</v>
      </c>
      <c r="BT212" s="38">
        <f t="shared" si="64"/>
        <v>0.29746706797482697</v>
      </c>
      <c r="BU212" s="39">
        <f t="shared" si="64"/>
        <v>0.30819901207329514</v>
      </c>
      <c r="BV212" s="40">
        <f t="shared" si="64"/>
        <v>0.2892786713016392</v>
      </c>
      <c r="BW212" s="38">
        <f t="shared" si="73"/>
        <v>0</v>
      </c>
      <c r="BX212" s="38">
        <f t="shared" si="73"/>
        <v>-1.6285297225253292E-2</v>
      </c>
      <c r="BY212" s="38">
        <f t="shared" si="73"/>
        <v>-0.12674005731044924</v>
      </c>
      <c r="BZ212" s="38">
        <f t="shared" si="65"/>
        <v>-4.9365180572582462E-2</v>
      </c>
      <c r="CA212" s="39">
        <f t="shared" si="65"/>
        <v>-4.2587669354828994E-2</v>
      </c>
      <c r="CB212" s="40">
        <f t="shared" si="65"/>
        <v>-4.5215993718521141E-2</v>
      </c>
      <c r="CC212" s="2">
        <f t="shared" si="74"/>
        <v>0</v>
      </c>
      <c r="CD212" s="2">
        <f t="shared" si="74"/>
        <v>-162.85297225253294</v>
      </c>
      <c r="CE212" s="2">
        <f t="shared" si="74"/>
        <v>-1267.4005731044924</v>
      </c>
      <c r="CF212" s="2">
        <f t="shared" si="66"/>
        <v>-493.6518057258246</v>
      </c>
      <c r="CG212" s="29">
        <f t="shared" si="66"/>
        <v>-425.87669354828995</v>
      </c>
      <c r="CH212" s="31">
        <f t="shared" si="66"/>
        <v>-452.15993718521139</v>
      </c>
    </row>
    <row r="213" spans="1:86" x14ac:dyDescent="0.2">
      <c r="A213" t="s">
        <v>46</v>
      </c>
      <c r="B213" t="s">
        <v>46</v>
      </c>
      <c r="C213" t="s">
        <v>92</v>
      </c>
      <c r="D213" t="s">
        <v>92</v>
      </c>
      <c r="E213" t="s">
        <v>90</v>
      </c>
      <c r="F213" s="27">
        <f t="shared" si="79"/>
        <v>46218</v>
      </c>
      <c r="G213" s="60" t="s">
        <v>38</v>
      </c>
      <c r="H213" s="28">
        <v>79.900000000000006</v>
      </c>
      <c r="I213" s="2">
        <v>14699.69</v>
      </c>
      <c r="J213" s="2">
        <v>2588.21</v>
      </c>
      <c r="K213" s="2">
        <v>38288.18</v>
      </c>
      <c r="L213" s="29">
        <v>29902.29</v>
      </c>
      <c r="M213" s="30">
        <f t="shared" si="75"/>
        <v>85558.26999999999</v>
      </c>
      <c r="N213" t="s">
        <v>49</v>
      </c>
      <c r="O213" t="s">
        <v>49</v>
      </c>
      <c r="P213" t="s">
        <v>92</v>
      </c>
      <c r="Q213" t="s">
        <v>92</v>
      </c>
      <c r="R213" t="s">
        <v>90</v>
      </c>
      <c r="S213" s="27">
        <f t="shared" si="80"/>
        <v>45854</v>
      </c>
      <c r="T213" s="60" t="s">
        <v>38</v>
      </c>
      <c r="U213" s="28">
        <v>34.93</v>
      </c>
      <c r="V213" s="2">
        <v>14836.21</v>
      </c>
      <c r="W213" s="2">
        <v>758.31</v>
      </c>
      <c r="X213" s="2">
        <v>37963.86</v>
      </c>
      <c r="Y213" s="29">
        <v>32984.769999999997</v>
      </c>
      <c r="Z213" s="31">
        <f t="shared" si="76"/>
        <v>86578.079999999987</v>
      </c>
      <c r="AA213" s="32">
        <f t="shared" si="67"/>
        <v>44.970000000000006</v>
      </c>
      <c r="AB213" s="5">
        <f t="shared" si="67"/>
        <v>-136.51999999999862</v>
      </c>
      <c r="AC213" s="5">
        <f t="shared" si="67"/>
        <v>1829.9</v>
      </c>
      <c r="AD213" s="5">
        <f t="shared" si="59"/>
        <v>324.31999999999971</v>
      </c>
      <c r="AE213" s="33">
        <f t="shared" si="59"/>
        <v>-3082.4799999999959</v>
      </c>
      <c r="AF213" s="34">
        <f t="shared" si="59"/>
        <v>-1019.8099999999977</v>
      </c>
      <c r="AG213" s="35">
        <f t="shared" si="68"/>
        <v>1.2874320068708849</v>
      </c>
      <c r="AH213" s="7">
        <f t="shared" si="68"/>
        <v>-9.201810974635613E-3</v>
      </c>
      <c r="AI213" s="7">
        <f t="shared" si="68"/>
        <v>2.4131291951840281</v>
      </c>
      <c r="AJ213" s="7">
        <f t="shared" si="60"/>
        <v>8.5428615530665133E-3</v>
      </c>
      <c r="AK213" s="36">
        <f t="shared" si="60"/>
        <v>-9.3451614184364373E-2</v>
      </c>
      <c r="AL213" s="37">
        <f t="shared" si="60"/>
        <v>-1.1779078491923103E-2</v>
      </c>
      <c r="AM213" s="2">
        <v>79.900000000000006</v>
      </c>
      <c r="AN213" s="2">
        <v>2850.21</v>
      </c>
      <c r="AO213" s="2">
        <v>1077.83</v>
      </c>
      <c r="AP213" s="2">
        <v>9849.69</v>
      </c>
      <c r="AQ213" s="29">
        <v>7876.88</v>
      </c>
      <c r="AR213" s="31">
        <f t="shared" si="77"/>
        <v>21734.510000000002</v>
      </c>
      <c r="AS213" s="2">
        <v>34.93</v>
      </c>
      <c r="AT213" s="2">
        <v>3043.88</v>
      </c>
      <c r="AU213" s="2">
        <v>315.23</v>
      </c>
      <c r="AV213" s="2">
        <v>11961.4</v>
      </c>
      <c r="AW213" s="29">
        <v>10125.42</v>
      </c>
      <c r="AX213" s="31">
        <f t="shared" si="78"/>
        <v>25480.86</v>
      </c>
      <c r="AY213" s="5">
        <f t="shared" si="69"/>
        <v>44.970000000000006</v>
      </c>
      <c r="AZ213" s="5">
        <f t="shared" si="69"/>
        <v>-193.67000000000007</v>
      </c>
      <c r="BA213" s="5">
        <f t="shared" si="69"/>
        <v>762.59999999999991</v>
      </c>
      <c r="BB213" s="5">
        <f t="shared" si="61"/>
        <v>-2111.7099999999991</v>
      </c>
      <c r="BC213" s="33">
        <f t="shared" si="61"/>
        <v>-2248.54</v>
      </c>
      <c r="BD213" s="34">
        <f t="shared" si="61"/>
        <v>-3746.3499999999985</v>
      </c>
      <c r="BE213" s="7">
        <f t="shared" si="70"/>
        <v>1.2874320068708849</v>
      </c>
      <c r="BF213" s="7">
        <f t="shared" si="70"/>
        <v>-6.3626029935477113E-2</v>
      </c>
      <c r="BG213" s="7">
        <f t="shared" si="70"/>
        <v>2.4191859911810418</v>
      </c>
      <c r="BH213" s="7">
        <f t="shared" si="62"/>
        <v>-0.17654371561857302</v>
      </c>
      <c r="BI213" s="36">
        <f t="shared" si="62"/>
        <v>-0.22206881294800609</v>
      </c>
      <c r="BJ213" s="37">
        <f t="shared" si="62"/>
        <v>-0.14702604229213609</v>
      </c>
      <c r="BK213" s="38">
        <f t="shared" si="71"/>
        <v>1</v>
      </c>
      <c r="BL213" s="38">
        <f t="shared" si="71"/>
        <v>0.19389592569639225</v>
      </c>
      <c r="BM213" s="38">
        <f t="shared" si="71"/>
        <v>0.41643838792060917</v>
      </c>
      <c r="BN213" s="38">
        <f t="shared" si="63"/>
        <v>0.25725145462646698</v>
      </c>
      <c r="BO213" s="39">
        <f t="shared" si="63"/>
        <v>0.26342062765092572</v>
      </c>
      <c r="BP213" s="40">
        <f t="shared" si="63"/>
        <v>0.25403166754072992</v>
      </c>
      <c r="BQ213" s="38">
        <f t="shared" si="72"/>
        <v>1</v>
      </c>
      <c r="BR213" s="38">
        <f t="shared" si="72"/>
        <v>0.20516560496245337</v>
      </c>
      <c r="BS213" s="38">
        <f t="shared" si="72"/>
        <v>0.41570070287876992</v>
      </c>
      <c r="BT213" s="38">
        <f t="shared" si="64"/>
        <v>0.3150733355354276</v>
      </c>
      <c r="BU213" s="39">
        <f t="shared" si="64"/>
        <v>0.3069725815884119</v>
      </c>
      <c r="BV213" s="40">
        <f t="shared" si="64"/>
        <v>0.29431075394603351</v>
      </c>
      <c r="BW213" s="38">
        <f t="shared" si="73"/>
        <v>0</v>
      </c>
      <c r="BX213" s="38">
        <f t="shared" si="73"/>
        <v>-1.1269679266061122E-2</v>
      </c>
      <c r="BY213" s="38">
        <f t="shared" si="73"/>
        <v>7.3768504183924222E-4</v>
      </c>
      <c r="BZ213" s="38">
        <f t="shared" si="65"/>
        <v>-5.7821880908960621E-2</v>
      </c>
      <c r="CA213" s="39">
        <f t="shared" si="65"/>
        <v>-4.3551953937486176E-2</v>
      </c>
      <c r="CB213" s="40">
        <f t="shared" si="65"/>
        <v>-4.0279086405303588E-2</v>
      </c>
      <c r="CC213" s="2">
        <f t="shared" si="74"/>
        <v>0</v>
      </c>
      <c r="CD213" s="2">
        <f t="shared" si="74"/>
        <v>-112.69679266061122</v>
      </c>
      <c r="CE213" s="2">
        <f t="shared" si="74"/>
        <v>7.3768504183924222</v>
      </c>
      <c r="CF213" s="2">
        <f t="shared" si="66"/>
        <v>-578.21880908960622</v>
      </c>
      <c r="CG213" s="29">
        <f t="shared" si="66"/>
        <v>-435.51953937486178</v>
      </c>
      <c r="CH213" s="31">
        <f t="shared" si="66"/>
        <v>-402.79086405303588</v>
      </c>
    </row>
    <row r="214" spans="1:86" x14ac:dyDescent="0.2">
      <c r="A214" t="s">
        <v>46</v>
      </c>
      <c r="B214" t="s">
        <v>46</v>
      </c>
      <c r="C214" t="s">
        <v>92</v>
      </c>
      <c r="D214" t="s">
        <v>92</v>
      </c>
      <c r="E214" t="s">
        <v>90</v>
      </c>
      <c r="F214" s="27">
        <f t="shared" si="79"/>
        <v>46219</v>
      </c>
      <c r="G214" s="60" t="s">
        <v>39</v>
      </c>
      <c r="H214" s="28">
        <v>32.409999999999997</v>
      </c>
      <c r="I214" s="2">
        <v>17214.14</v>
      </c>
      <c r="J214" s="2">
        <v>3111.24</v>
      </c>
      <c r="K214" s="2">
        <v>40449.4</v>
      </c>
      <c r="L214" s="29">
        <v>37231.550000000003</v>
      </c>
      <c r="M214" s="30">
        <f t="shared" si="75"/>
        <v>98038.74</v>
      </c>
      <c r="N214" t="s">
        <v>49</v>
      </c>
      <c r="O214" t="s">
        <v>49</v>
      </c>
      <c r="P214" t="s">
        <v>92</v>
      </c>
      <c r="Q214" t="s">
        <v>92</v>
      </c>
      <c r="R214" t="s">
        <v>90</v>
      </c>
      <c r="S214" s="27">
        <f t="shared" si="80"/>
        <v>45855</v>
      </c>
      <c r="T214" s="60" t="s">
        <v>39</v>
      </c>
      <c r="U214" s="28">
        <v>159.66999999999999</v>
      </c>
      <c r="V214" s="2">
        <v>18898.62</v>
      </c>
      <c r="W214" s="2">
        <v>1455.85</v>
      </c>
      <c r="X214" s="2">
        <v>42853.22</v>
      </c>
      <c r="Y214" s="29">
        <v>35339.69</v>
      </c>
      <c r="Z214" s="31">
        <f t="shared" si="76"/>
        <v>98707.05</v>
      </c>
      <c r="AA214" s="32">
        <f t="shared" si="67"/>
        <v>-127.25999999999999</v>
      </c>
      <c r="AB214" s="5">
        <f t="shared" si="67"/>
        <v>-1684.4799999999996</v>
      </c>
      <c r="AC214" s="5">
        <f t="shared" si="67"/>
        <v>1655.3899999999999</v>
      </c>
      <c r="AD214" s="5">
        <f t="shared" si="59"/>
        <v>-2403.8199999999997</v>
      </c>
      <c r="AE214" s="33">
        <f t="shared" si="59"/>
        <v>1891.8600000000006</v>
      </c>
      <c r="AF214" s="34">
        <f t="shared" si="59"/>
        <v>-668.30999999999767</v>
      </c>
      <c r="AG214" s="35">
        <f t="shared" si="68"/>
        <v>-0.79701885138097328</v>
      </c>
      <c r="AH214" s="7">
        <f t="shared" si="68"/>
        <v>-8.9132434008409062E-2</v>
      </c>
      <c r="AI214" s="7">
        <f t="shared" si="68"/>
        <v>1.1370608235738571</v>
      </c>
      <c r="AJ214" s="7">
        <f t="shared" si="60"/>
        <v>-5.6094267828648577E-2</v>
      </c>
      <c r="AK214" s="36">
        <f t="shared" si="60"/>
        <v>5.3533576553727563E-2</v>
      </c>
      <c r="AL214" s="37">
        <f t="shared" si="60"/>
        <v>-6.7706410028462779E-3</v>
      </c>
      <c r="AM214" s="2">
        <v>32.409999999999997</v>
      </c>
      <c r="AN214" s="2">
        <v>3394.17</v>
      </c>
      <c r="AO214" s="2">
        <v>1242.8399999999999</v>
      </c>
      <c r="AP214" s="2">
        <v>10139.629999999999</v>
      </c>
      <c r="AQ214" s="29">
        <v>9809.61</v>
      </c>
      <c r="AR214" s="31">
        <f t="shared" si="77"/>
        <v>24618.66</v>
      </c>
      <c r="AS214" s="2">
        <v>159.66999999999999</v>
      </c>
      <c r="AT214" s="2">
        <v>3894.67</v>
      </c>
      <c r="AU214" s="2">
        <v>646.94000000000005</v>
      </c>
      <c r="AV214" s="2">
        <v>12757.09</v>
      </c>
      <c r="AW214" s="29">
        <v>10563.66</v>
      </c>
      <c r="AX214" s="31">
        <f t="shared" si="78"/>
        <v>28022.030000000002</v>
      </c>
      <c r="AY214" s="5">
        <f t="shared" si="69"/>
        <v>-127.25999999999999</v>
      </c>
      <c r="AZ214" s="5">
        <f t="shared" si="69"/>
        <v>-500.5</v>
      </c>
      <c r="BA214" s="5">
        <f t="shared" si="69"/>
        <v>595.89999999999986</v>
      </c>
      <c r="BB214" s="5">
        <f t="shared" si="61"/>
        <v>-2617.4600000000009</v>
      </c>
      <c r="BC214" s="33">
        <f t="shared" si="61"/>
        <v>-754.04999999999927</v>
      </c>
      <c r="BD214" s="34">
        <f t="shared" si="61"/>
        <v>-3403.3700000000026</v>
      </c>
      <c r="BE214" s="7">
        <f t="shared" si="70"/>
        <v>-0.79701885138097328</v>
      </c>
      <c r="BF214" s="7">
        <f t="shared" si="70"/>
        <v>-0.12850896224840616</v>
      </c>
      <c r="BG214" s="7">
        <f t="shared" si="70"/>
        <v>0.92110551210313141</v>
      </c>
      <c r="BH214" s="7">
        <f t="shared" si="62"/>
        <v>-0.20517688595126324</v>
      </c>
      <c r="BI214" s="36">
        <f t="shared" si="62"/>
        <v>-7.1381509817619967E-2</v>
      </c>
      <c r="BJ214" s="37">
        <f t="shared" si="62"/>
        <v>-0.12145337079433582</v>
      </c>
      <c r="BK214" s="38">
        <f t="shared" si="71"/>
        <v>1</v>
      </c>
      <c r="BL214" s="38">
        <f t="shared" si="71"/>
        <v>0.19717337026421303</v>
      </c>
      <c r="BM214" s="38">
        <f t="shared" si="71"/>
        <v>0.39946773633663746</v>
      </c>
      <c r="BN214" s="38">
        <f t="shared" si="63"/>
        <v>0.25067442285917713</v>
      </c>
      <c r="BO214" s="39">
        <f t="shared" si="63"/>
        <v>0.26347573496134324</v>
      </c>
      <c r="BP214" s="40">
        <f t="shared" si="63"/>
        <v>0.25111155039324251</v>
      </c>
      <c r="BQ214" s="38">
        <f t="shared" si="72"/>
        <v>1</v>
      </c>
      <c r="BR214" s="38">
        <f t="shared" si="72"/>
        <v>0.20608224304208456</v>
      </c>
      <c r="BS214" s="38">
        <f t="shared" si="72"/>
        <v>0.44437270323178907</v>
      </c>
      <c r="BT214" s="38">
        <f t="shared" si="64"/>
        <v>0.29769268213683825</v>
      </c>
      <c r="BU214" s="39">
        <f t="shared" si="64"/>
        <v>0.29891773244190878</v>
      </c>
      <c r="BV214" s="40">
        <f t="shared" si="64"/>
        <v>0.28389086696441646</v>
      </c>
      <c r="BW214" s="38">
        <f t="shared" si="73"/>
        <v>0</v>
      </c>
      <c r="BX214" s="38">
        <f t="shared" si="73"/>
        <v>-8.9088727778715293E-3</v>
      </c>
      <c r="BY214" s="38">
        <f t="shared" si="73"/>
        <v>-4.490496689515161E-2</v>
      </c>
      <c r="BZ214" s="38">
        <f t="shared" si="65"/>
        <v>-4.7018259277661123E-2</v>
      </c>
      <c r="CA214" s="39">
        <f t="shared" si="65"/>
        <v>-3.5441997480565535E-2</v>
      </c>
      <c r="CB214" s="40">
        <f t="shared" si="65"/>
        <v>-3.2779316571173944E-2</v>
      </c>
      <c r="CC214" s="2">
        <f t="shared" si="74"/>
        <v>0</v>
      </c>
      <c r="CD214" s="2">
        <f t="shared" si="74"/>
        <v>-89.088727778715295</v>
      </c>
      <c r="CE214" s="2">
        <f t="shared" si="74"/>
        <v>-449.04966895151608</v>
      </c>
      <c r="CF214" s="2">
        <f t="shared" si="66"/>
        <v>-470.18259277661122</v>
      </c>
      <c r="CG214" s="29">
        <f t="shared" si="66"/>
        <v>-354.41997480565533</v>
      </c>
      <c r="CH214" s="31">
        <f t="shared" si="66"/>
        <v>-327.79316571173945</v>
      </c>
    </row>
    <row r="215" spans="1:86" x14ac:dyDescent="0.2">
      <c r="A215" t="s">
        <v>46</v>
      </c>
      <c r="B215" t="s">
        <v>46</v>
      </c>
      <c r="C215" t="s">
        <v>92</v>
      </c>
      <c r="D215" t="s">
        <v>92</v>
      </c>
      <c r="E215" t="s">
        <v>90</v>
      </c>
      <c r="F215" s="27">
        <f t="shared" si="79"/>
        <v>46220</v>
      </c>
      <c r="G215" s="60" t="s">
        <v>40</v>
      </c>
      <c r="H215" s="28">
        <v>111.06</v>
      </c>
      <c r="I215" s="2">
        <v>25643.58</v>
      </c>
      <c r="J215" s="2">
        <v>4962.33</v>
      </c>
      <c r="K215" s="2">
        <v>54249.63</v>
      </c>
      <c r="L215" s="29">
        <v>46762.23</v>
      </c>
      <c r="M215" s="30">
        <f t="shared" si="75"/>
        <v>131728.83000000002</v>
      </c>
      <c r="N215" t="s">
        <v>49</v>
      </c>
      <c r="O215" t="s">
        <v>49</v>
      </c>
      <c r="P215" t="s">
        <v>92</v>
      </c>
      <c r="Q215" t="s">
        <v>92</v>
      </c>
      <c r="R215" t="s">
        <v>90</v>
      </c>
      <c r="S215" s="27">
        <f t="shared" si="80"/>
        <v>45856</v>
      </c>
      <c r="T215" s="60" t="s">
        <v>40</v>
      </c>
      <c r="U215" s="28">
        <v>386.54</v>
      </c>
      <c r="V215" s="2">
        <v>25716.52</v>
      </c>
      <c r="W215" s="2">
        <v>1819.09</v>
      </c>
      <c r="X215" s="2">
        <v>57102.51</v>
      </c>
      <c r="Y215" s="29">
        <v>37866.76</v>
      </c>
      <c r="Z215" s="31">
        <f t="shared" si="76"/>
        <v>122891.42000000001</v>
      </c>
      <c r="AA215" s="32">
        <f t="shared" si="67"/>
        <v>-275.48</v>
      </c>
      <c r="AB215" s="5">
        <f t="shared" si="67"/>
        <v>-72.93999999999869</v>
      </c>
      <c r="AC215" s="5">
        <f t="shared" si="67"/>
        <v>3143.24</v>
      </c>
      <c r="AD215" s="5">
        <f t="shared" si="59"/>
        <v>-2852.8800000000047</v>
      </c>
      <c r="AE215" s="33">
        <f t="shared" si="59"/>
        <v>8895.4700000000012</v>
      </c>
      <c r="AF215" s="34">
        <f t="shared" si="59"/>
        <v>8837.4100000000035</v>
      </c>
      <c r="AG215" s="35">
        <f t="shared" si="68"/>
        <v>-0.71268174057018685</v>
      </c>
      <c r="AH215" s="7">
        <f t="shared" si="68"/>
        <v>-2.8363091118082341E-3</v>
      </c>
      <c r="AI215" s="7">
        <f t="shared" si="68"/>
        <v>1.7279189045071985</v>
      </c>
      <c r="AJ215" s="7">
        <f t="shared" si="60"/>
        <v>-4.996067598429569E-2</v>
      </c>
      <c r="AK215" s="36">
        <f t="shared" si="60"/>
        <v>0.2349150019700656</v>
      </c>
      <c r="AL215" s="37">
        <f t="shared" si="60"/>
        <v>7.1912343432926421E-2</v>
      </c>
      <c r="AM215" s="2">
        <v>111.06</v>
      </c>
      <c r="AN215" s="2">
        <v>4744.28</v>
      </c>
      <c r="AO215" s="2">
        <v>1935.24</v>
      </c>
      <c r="AP215" s="2">
        <v>13586.35</v>
      </c>
      <c r="AQ215" s="29">
        <v>12697.37</v>
      </c>
      <c r="AR215" s="31">
        <f t="shared" si="77"/>
        <v>33074.300000000003</v>
      </c>
      <c r="AS215" s="2">
        <v>386.54</v>
      </c>
      <c r="AT215" s="2">
        <v>5383.23</v>
      </c>
      <c r="AU215" s="2">
        <v>734.04</v>
      </c>
      <c r="AV215" s="2">
        <v>17845.310000000001</v>
      </c>
      <c r="AW215" s="29">
        <v>11753.77</v>
      </c>
      <c r="AX215" s="31">
        <f t="shared" si="78"/>
        <v>36102.89</v>
      </c>
      <c r="AY215" s="5">
        <f t="shared" si="69"/>
        <v>-275.48</v>
      </c>
      <c r="AZ215" s="5">
        <f t="shared" si="69"/>
        <v>-638.94999999999982</v>
      </c>
      <c r="BA215" s="5">
        <f t="shared" si="69"/>
        <v>1201.2</v>
      </c>
      <c r="BB215" s="5">
        <f t="shared" si="61"/>
        <v>-4258.9600000000009</v>
      </c>
      <c r="BC215" s="33">
        <f t="shared" si="61"/>
        <v>943.60000000000036</v>
      </c>
      <c r="BD215" s="34">
        <f t="shared" si="61"/>
        <v>-3028.5899999999965</v>
      </c>
      <c r="BE215" s="7">
        <f t="shared" si="70"/>
        <v>-0.71268174057018685</v>
      </c>
      <c r="BF215" s="7">
        <f t="shared" si="70"/>
        <v>-0.11869268078829993</v>
      </c>
      <c r="BG215" s="7">
        <f t="shared" si="70"/>
        <v>1.6364230832107243</v>
      </c>
      <c r="BH215" s="7">
        <f t="shared" si="62"/>
        <v>-0.23865990559984671</v>
      </c>
      <c r="BI215" s="36">
        <f t="shared" si="62"/>
        <v>8.0280624854833837E-2</v>
      </c>
      <c r="BJ215" s="37">
        <f t="shared" si="62"/>
        <v>-8.3887744166741121E-2</v>
      </c>
      <c r="BK215" s="38">
        <f t="shared" si="71"/>
        <v>1</v>
      </c>
      <c r="BL215" s="38">
        <f t="shared" si="71"/>
        <v>0.18500848945428056</v>
      </c>
      <c r="BM215" s="38">
        <f t="shared" si="71"/>
        <v>0.38998615569702139</v>
      </c>
      <c r="BN215" s="38">
        <f t="shared" si="63"/>
        <v>0.25044133941558683</v>
      </c>
      <c r="BO215" s="39">
        <f t="shared" si="63"/>
        <v>0.2715304637952467</v>
      </c>
      <c r="BP215" s="40">
        <f t="shared" si="63"/>
        <v>0.25107867427350566</v>
      </c>
      <c r="BQ215" s="38">
        <f t="shared" si="72"/>
        <v>1</v>
      </c>
      <c r="BR215" s="38">
        <f t="shared" si="72"/>
        <v>0.20932964491307532</v>
      </c>
      <c r="BS215" s="38">
        <f t="shared" si="72"/>
        <v>0.40352044153945105</v>
      </c>
      <c r="BT215" s="38">
        <f t="shared" si="64"/>
        <v>0.31251358302813659</v>
      </c>
      <c r="BU215" s="39">
        <f t="shared" si="64"/>
        <v>0.31039809056808665</v>
      </c>
      <c r="BV215" s="40">
        <f t="shared" si="64"/>
        <v>0.29377876828178889</v>
      </c>
      <c r="BW215" s="38">
        <f t="shared" si="73"/>
        <v>0</v>
      </c>
      <c r="BX215" s="38">
        <f t="shared" si="73"/>
        <v>-2.4321155458794763E-2</v>
      </c>
      <c r="BY215" s="38">
        <f t="shared" si="73"/>
        <v>-1.3534285842429661E-2</v>
      </c>
      <c r="BZ215" s="38">
        <f t="shared" si="65"/>
        <v>-6.207224361254976E-2</v>
      </c>
      <c r="CA215" s="39">
        <f t="shared" si="65"/>
        <v>-3.8867626772839947E-2</v>
      </c>
      <c r="CB215" s="40">
        <f t="shared" si="65"/>
        <v>-4.2700094008283229E-2</v>
      </c>
      <c r="CC215" s="2">
        <f t="shared" si="74"/>
        <v>0</v>
      </c>
      <c r="CD215" s="2">
        <f t="shared" si="74"/>
        <v>-243.21155458794763</v>
      </c>
      <c r="CE215" s="2">
        <f t="shared" si="74"/>
        <v>-135.34285842429659</v>
      </c>
      <c r="CF215" s="2">
        <f t="shared" si="66"/>
        <v>-620.72243612549755</v>
      </c>
      <c r="CG215" s="29">
        <f t="shared" si="66"/>
        <v>-388.67626772839947</v>
      </c>
      <c r="CH215" s="31">
        <f t="shared" si="66"/>
        <v>-427.0009400828323</v>
      </c>
    </row>
    <row r="216" spans="1:86" ht="13.5" thickBot="1" x14ac:dyDescent="0.25">
      <c r="A216" t="s">
        <v>46</v>
      </c>
      <c r="B216" t="s">
        <v>46</v>
      </c>
      <c r="C216" t="s">
        <v>92</v>
      </c>
      <c r="D216" t="s">
        <v>92</v>
      </c>
      <c r="E216" t="s">
        <v>90</v>
      </c>
      <c r="F216" s="41">
        <f t="shared" si="79"/>
        <v>46221</v>
      </c>
      <c r="G216" s="61" t="s">
        <v>41</v>
      </c>
      <c r="H216" s="43">
        <v>-234.88</v>
      </c>
      <c r="I216" s="44">
        <v>20522.189999999999</v>
      </c>
      <c r="J216" s="44">
        <v>5188.3999999999996</v>
      </c>
      <c r="K216" s="44">
        <v>43210.83</v>
      </c>
      <c r="L216" s="45">
        <v>38562.1</v>
      </c>
      <c r="M216" s="46">
        <f t="shared" si="75"/>
        <v>107248.64000000001</v>
      </c>
      <c r="N216" t="s">
        <v>49</v>
      </c>
      <c r="O216" t="s">
        <v>49</v>
      </c>
      <c r="P216" t="s">
        <v>92</v>
      </c>
      <c r="Q216" t="s">
        <v>92</v>
      </c>
      <c r="R216" t="s">
        <v>90</v>
      </c>
      <c r="S216" s="41">
        <f t="shared" si="80"/>
        <v>45857</v>
      </c>
      <c r="T216" s="61" t="s">
        <v>41</v>
      </c>
      <c r="U216" s="43">
        <v>53.35</v>
      </c>
      <c r="V216" s="44">
        <v>24041.040000000001</v>
      </c>
      <c r="W216" s="44">
        <v>2778.74</v>
      </c>
      <c r="X216" s="44">
        <v>50477.7</v>
      </c>
      <c r="Y216" s="45">
        <v>36428.019999999997</v>
      </c>
      <c r="Z216" s="47">
        <f t="shared" si="76"/>
        <v>113778.84999999998</v>
      </c>
      <c r="AA216" s="48">
        <f t="shared" si="67"/>
        <v>-288.23</v>
      </c>
      <c r="AB216" s="49">
        <f t="shared" si="67"/>
        <v>-3518.8500000000022</v>
      </c>
      <c r="AC216" s="49">
        <f t="shared" si="67"/>
        <v>2409.66</v>
      </c>
      <c r="AD216" s="49">
        <f t="shared" si="59"/>
        <v>-7266.8699999999953</v>
      </c>
      <c r="AE216" s="50">
        <f t="shared" si="59"/>
        <v>2134.0800000000017</v>
      </c>
      <c r="AF216" s="51">
        <f t="shared" si="59"/>
        <v>-6530.2099999999627</v>
      </c>
      <c r="AG216" s="52">
        <f t="shared" si="68"/>
        <v>-5.4026241799437678</v>
      </c>
      <c r="AH216" s="53">
        <f t="shared" si="68"/>
        <v>-0.14636845993351377</v>
      </c>
      <c r="AI216" s="53">
        <f t="shared" si="68"/>
        <v>0.86717720981452029</v>
      </c>
      <c r="AJ216" s="53">
        <f t="shared" si="60"/>
        <v>-0.1439619871745344</v>
      </c>
      <c r="AK216" s="54">
        <f t="shared" si="60"/>
        <v>5.8583475028288715E-2</v>
      </c>
      <c r="AL216" s="55">
        <f t="shared" si="60"/>
        <v>-5.7393882958036262E-2</v>
      </c>
      <c r="AM216" s="44">
        <v>-234.88</v>
      </c>
      <c r="AN216" s="44">
        <v>4098.24</v>
      </c>
      <c r="AO216" s="44">
        <v>2134.37</v>
      </c>
      <c r="AP216" s="44">
        <v>10853.34</v>
      </c>
      <c r="AQ216" s="45">
        <v>10810.77</v>
      </c>
      <c r="AR216" s="47">
        <f t="shared" si="77"/>
        <v>27661.84</v>
      </c>
      <c r="AS216" s="44">
        <v>53.35</v>
      </c>
      <c r="AT216" s="44">
        <v>4979.21</v>
      </c>
      <c r="AU216" s="44">
        <v>1210.95</v>
      </c>
      <c r="AV216" s="44">
        <v>15888.11</v>
      </c>
      <c r="AW216" s="45">
        <v>11300.15</v>
      </c>
      <c r="AX216" s="47">
        <f t="shared" si="78"/>
        <v>33431.770000000004</v>
      </c>
      <c r="AY216" s="49">
        <f t="shared" si="69"/>
        <v>-288.23</v>
      </c>
      <c r="AZ216" s="49">
        <f t="shared" si="69"/>
        <v>-880.97000000000025</v>
      </c>
      <c r="BA216" s="49">
        <f t="shared" si="69"/>
        <v>923.41999999999985</v>
      </c>
      <c r="BB216" s="49">
        <f t="shared" si="61"/>
        <v>-5034.7700000000004</v>
      </c>
      <c r="BC216" s="50">
        <f t="shared" si="61"/>
        <v>-489.3799999999992</v>
      </c>
      <c r="BD216" s="51">
        <f t="shared" si="61"/>
        <v>-5769.9300000000039</v>
      </c>
      <c r="BE216" s="53">
        <f t="shared" si="70"/>
        <v>-5.4026241799437678</v>
      </c>
      <c r="BF216" s="53">
        <f t="shared" si="70"/>
        <v>-0.17692967358275716</v>
      </c>
      <c r="BG216" s="53">
        <f t="shared" si="70"/>
        <v>0.76255832197861173</v>
      </c>
      <c r="BH216" s="53">
        <f t="shared" si="62"/>
        <v>-0.3168891705810194</v>
      </c>
      <c r="BI216" s="54">
        <f t="shared" si="62"/>
        <v>-4.3307389724915088E-2</v>
      </c>
      <c r="BJ216" s="55">
        <f t="shared" si="62"/>
        <v>-0.17258822969887636</v>
      </c>
      <c r="BK216" s="56">
        <f t="shared" si="71"/>
        <v>1</v>
      </c>
      <c r="BL216" s="56">
        <f t="shared" si="71"/>
        <v>0.19969798544892139</v>
      </c>
      <c r="BM216" s="56">
        <f t="shared" si="71"/>
        <v>0.41137344846195362</v>
      </c>
      <c r="BN216" s="56">
        <f t="shared" si="63"/>
        <v>0.25117175485867776</v>
      </c>
      <c r="BO216" s="57">
        <f t="shared" si="63"/>
        <v>0.28034702466929967</v>
      </c>
      <c r="BP216" s="58">
        <f t="shared" si="63"/>
        <v>0.25792252470520838</v>
      </c>
      <c r="BQ216" s="56">
        <f t="shared" si="72"/>
        <v>1</v>
      </c>
      <c r="BR216" s="56">
        <f t="shared" si="72"/>
        <v>0.20711292023972341</v>
      </c>
      <c r="BS216" s="56">
        <f t="shared" si="72"/>
        <v>0.43579104198305713</v>
      </c>
      <c r="BT216" s="56">
        <f t="shared" si="64"/>
        <v>0.31475503043918407</v>
      </c>
      <c r="BU216" s="57">
        <f t="shared" si="64"/>
        <v>0.31020489172894933</v>
      </c>
      <c r="BV216" s="58">
        <f t="shared" si="64"/>
        <v>0.29383114700139801</v>
      </c>
      <c r="BW216" s="56">
        <f t="shared" si="73"/>
        <v>0</v>
      </c>
      <c r="BX216" s="56">
        <f t="shared" si="73"/>
        <v>-7.4149347908020191E-3</v>
      </c>
      <c r="BY216" s="56">
        <f t="shared" si="73"/>
        <v>-2.4417593521103509E-2</v>
      </c>
      <c r="BZ216" s="56">
        <f t="shared" si="65"/>
        <v>-6.3583275580506304E-2</v>
      </c>
      <c r="CA216" s="57">
        <f t="shared" si="65"/>
        <v>-2.9857867059649656E-2</v>
      </c>
      <c r="CB216" s="58">
        <f t="shared" si="65"/>
        <v>-3.590862229618963E-2</v>
      </c>
      <c r="CC216" s="44">
        <f t="shared" si="74"/>
        <v>0</v>
      </c>
      <c r="CD216" s="44">
        <f t="shared" si="74"/>
        <v>-74.149347908020189</v>
      </c>
      <c r="CE216" s="44">
        <f t="shared" si="74"/>
        <v>-244.1759352110351</v>
      </c>
      <c r="CF216" s="44">
        <f t="shared" si="66"/>
        <v>-635.83275580506302</v>
      </c>
      <c r="CG216" s="45">
        <f t="shared" si="66"/>
        <v>-298.57867059649658</v>
      </c>
      <c r="CH216" s="47">
        <f t="shared" si="66"/>
        <v>-359.08622296189628</v>
      </c>
    </row>
    <row r="217" spans="1:86" x14ac:dyDescent="0.2">
      <c r="A217" t="s">
        <v>46</v>
      </c>
      <c r="B217" t="s">
        <v>46</v>
      </c>
      <c r="C217" t="s">
        <v>92</v>
      </c>
      <c r="D217" t="s">
        <v>92</v>
      </c>
      <c r="E217" t="s">
        <v>91</v>
      </c>
      <c r="F217" s="27">
        <f t="shared" si="79"/>
        <v>46222</v>
      </c>
      <c r="G217" s="60" t="s">
        <v>35</v>
      </c>
      <c r="H217" s="28">
        <v>-284.89999999999998</v>
      </c>
      <c r="I217" s="2">
        <v>12977.01</v>
      </c>
      <c r="J217" s="2">
        <v>1803.99</v>
      </c>
      <c r="K217" s="2">
        <v>26715.02</v>
      </c>
      <c r="L217" s="29">
        <v>24112.7</v>
      </c>
      <c r="M217" s="30">
        <f t="shared" si="75"/>
        <v>65323.820000000007</v>
      </c>
      <c r="N217" t="s">
        <v>49</v>
      </c>
      <c r="O217" t="s">
        <v>49</v>
      </c>
      <c r="P217" t="s">
        <v>92</v>
      </c>
      <c r="Q217" t="s">
        <v>92</v>
      </c>
      <c r="R217" t="s">
        <v>91</v>
      </c>
      <c r="S217" s="27">
        <f t="shared" si="80"/>
        <v>45858</v>
      </c>
      <c r="T217" s="60" t="s">
        <v>35</v>
      </c>
      <c r="U217" s="28">
        <v>119.91</v>
      </c>
      <c r="V217" s="2">
        <v>9770.83</v>
      </c>
      <c r="W217" s="2">
        <v>301.04000000000002</v>
      </c>
      <c r="X217" s="2">
        <v>27365.24</v>
      </c>
      <c r="Y217" s="29">
        <v>26454.68</v>
      </c>
      <c r="Z217" s="31">
        <f t="shared" si="76"/>
        <v>64011.700000000004</v>
      </c>
      <c r="AA217" s="32">
        <f t="shared" si="67"/>
        <v>-404.80999999999995</v>
      </c>
      <c r="AB217" s="5">
        <f t="shared" si="67"/>
        <v>3206.1800000000003</v>
      </c>
      <c r="AC217" s="5">
        <f t="shared" si="67"/>
        <v>1502.95</v>
      </c>
      <c r="AD217" s="5">
        <f t="shared" si="59"/>
        <v>-650.22000000000116</v>
      </c>
      <c r="AE217" s="33">
        <f t="shared" si="59"/>
        <v>-2341.9799999999996</v>
      </c>
      <c r="AF217" s="34">
        <f t="shared" si="59"/>
        <v>1312.1200000000026</v>
      </c>
      <c r="AG217" s="35">
        <f t="shared" si="68"/>
        <v>-3.3759486281377695</v>
      </c>
      <c r="AH217" s="7">
        <f t="shared" si="68"/>
        <v>0.32813793710462674</v>
      </c>
      <c r="AI217" s="7">
        <f t="shared" si="68"/>
        <v>4.992525910178049</v>
      </c>
      <c r="AJ217" s="7">
        <f t="shared" si="60"/>
        <v>-2.376080019762301E-2</v>
      </c>
      <c r="AK217" s="36">
        <f t="shared" si="60"/>
        <v>-8.8528003362732019E-2</v>
      </c>
      <c r="AL217" s="37">
        <f t="shared" si="60"/>
        <v>2.0498127686032437E-2</v>
      </c>
      <c r="AM217" s="2">
        <v>-284.89999999999998</v>
      </c>
      <c r="AN217" s="2">
        <v>2730.77</v>
      </c>
      <c r="AO217" s="2">
        <v>583.13</v>
      </c>
      <c r="AP217" s="2">
        <v>6516.88</v>
      </c>
      <c r="AQ217" s="29">
        <v>6871.2</v>
      </c>
      <c r="AR217" s="31">
        <f t="shared" si="77"/>
        <v>16417.080000000002</v>
      </c>
      <c r="AS217" s="2">
        <v>119.91</v>
      </c>
      <c r="AT217" s="2">
        <v>2119.71</v>
      </c>
      <c r="AU217" s="2">
        <v>129.79</v>
      </c>
      <c r="AV217" s="2">
        <v>8484.5499999999993</v>
      </c>
      <c r="AW217" s="29">
        <v>8196.2999999999993</v>
      </c>
      <c r="AX217" s="31">
        <f t="shared" si="78"/>
        <v>19050.259999999998</v>
      </c>
      <c r="AY217" s="5">
        <f t="shared" si="69"/>
        <v>-404.80999999999995</v>
      </c>
      <c r="AZ217" s="5">
        <f t="shared" si="69"/>
        <v>611.05999999999995</v>
      </c>
      <c r="BA217" s="5">
        <f t="shared" si="69"/>
        <v>453.34000000000003</v>
      </c>
      <c r="BB217" s="5">
        <f t="shared" si="61"/>
        <v>-1967.6699999999992</v>
      </c>
      <c r="BC217" s="33">
        <f t="shared" si="61"/>
        <v>-1325.0999999999995</v>
      </c>
      <c r="BD217" s="34">
        <f t="shared" si="61"/>
        <v>-2633.1799999999967</v>
      </c>
      <c r="BE217" s="7">
        <f t="shared" si="70"/>
        <v>-3.3759486281377695</v>
      </c>
      <c r="BF217" s="7">
        <f t="shared" si="70"/>
        <v>0.28827528293964738</v>
      </c>
      <c r="BG217" s="7">
        <f t="shared" si="70"/>
        <v>3.4928731027043689</v>
      </c>
      <c r="BH217" s="7">
        <f t="shared" si="62"/>
        <v>-0.23191212262288505</v>
      </c>
      <c r="BI217" s="36">
        <f t="shared" si="62"/>
        <v>-0.16167050986420697</v>
      </c>
      <c r="BJ217" s="37">
        <f t="shared" si="62"/>
        <v>-0.13822278541080263</v>
      </c>
      <c r="BK217" s="38">
        <f t="shared" si="71"/>
        <v>1</v>
      </c>
      <c r="BL217" s="38">
        <f t="shared" si="71"/>
        <v>0.21043137055454222</v>
      </c>
      <c r="BM217" s="38">
        <f t="shared" si="71"/>
        <v>0.32324458561300229</v>
      </c>
      <c r="BN217" s="38">
        <f t="shared" si="63"/>
        <v>0.24394067457183263</v>
      </c>
      <c r="BO217" s="39">
        <f t="shared" si="63"/>
        <v>0.28496186656823996</v>
      </c>
      <c r="BP217" s="40">
        <f t="shared" si="63"/>
        <v>0.25131843177572899</v>
      </c>
      <c r="BQ217" s="38">
        <f t="shared" si="72"/>
        <v>1</v>
      </c>
      <c r="BR217" s="38">
        <f t="shared" si="72"/>
        <v>0.21694267528961206</v>
      </c>
      <c r="BS217" s="38">
        <f t="shared" si="72"/>
        <v>0.43113871910709534</v>
      </c>
      <c r="BT217" s="38">
        <f t="shared" si="64"/>
        <v>0.31004844101495177</v>
      </c>
      <c r="BU217" s="39">
        <f t="shared" si="64"/>
        <v>0.30982419745768985</v>
      </c>
      <c r="BV217" s="40">
        <f t="shared" si="64"/>
        <v>0.29760590642023249</v>
      </c>
      <c r="BW217" s="38">
        <f t="shared" si="73"/>
        <v>0</v>
      </c>
      <c r="BX217" s="38">
        <f t="shared" si="73"/>
        <v>-6.5113047350698339E-3</v>
      </c>
      <c r="BY217" s="38">
        <f t="shared" si="73"/>
        <v>-0.10789413349409305</v>
      </c>
      <c r="BZ217" s="38">
        <f t="shared" si="65"/>
        <v>-6.6107766443119137E-2</v>
      </c>
      <c r="CA217" s="39">
        <f t="shared" si="65"/>
        <v>-2.4862330889449891E-2</v>
      </c>
      <c r="CB217" s="40">
        <f t="shared" si="65"/>
        <v>-4.6287474644503501E-2</v>
      </c>
      <c r="CC217" s="2">
        <f t="shared" si="74"/>
        <v>0</v>
      </c>
      <c r="CD217" s="2">
        <f t="shared" si="74"/>
        <v>-65.113047350698338</v>
      </c>
      <c r="CE217" s="2">
        <f t="shared" si="74"/>
        <v>-1078.9413349409306</v>
      </c>
      <c r="CF217" s="2">
        <f t="shared" si="66"/>
        <v>-661.07766443119135</v>
      </c>
      <c r="CG217" s="29">
        <f t="shared" si="66"/>
        <v>-248.6233088944989</v>
      </c>
      <c r="CH217" s="31">
        <f t="shared" si="66"/>
        <v>-462.87474644503499</v>
      </c>
    </row>
    <row r="218" spans="1:86" x14ac:dyDescent="0.2">
      <c r="A218" t="s">
        <v>46</v>
      </c>
      <c r="B218" t="s">
        <v>46</v>
      </c>
      <c r="C218" t="s">
        <v>92</v>
      </c>
      <c r="D218" t="s">
        <v>92</v>
      </c>
      <c r="E218" t="s">
        <v>91</v>
      </c>
      <c r="F218" s="27">
        <f t="shared" si="79"/>
        <v>46223</v>
      </c>
      <c r="G218" s="60" t="s">
        <v>36</v>
      </c>
      <c r="H218" s="28">
        <v>75.67</v>
      </c>
      <c r="I218" s="2">
        <v>9310.5400000000009</v>
      </c>
      <c r="J218" s="2">
        <v>1462.8</v>
      </c>
      <c r="K218" s="2">
        <v>26386.83</v>
      </c>
      <c r="L218" s="29">
        <v>27830.39</v>
      </c>
      <c r="M218" s="30">
        <f t="shared" si="75"/>
        <v>65066.23</v>
      </c>
      <c r="N218" t="s">
        <v>49</v>
      </c>
      <c r="O218" t="s">
        <v>49</v>
      </c>
      <c r="P218" t="s">
        <v>92</v>
      </c>
      <c r="Q218" t="s">
        <v>92</v>
      </c>
      <c r="R218" t="s">
        <v>91</v>
      </c>
      <c r="S218" s="27">
        <f t="shared" si="80"/>
        <v>45859</v>
      </c>
      <c r="T218" s="60" t="s">
        <v>36</v>
      </c>
      <c r="U218" s="28">
        <v>109.9</v>
      </c>
      <c r="V218" s="2">
        <v>14795.87</v>
      </c>
      <c r="W218" s="2">
        <v>336.91</v>
      </c>
      <c r="X218" s="2">
        <v>33131.17</v>
      </c>
      <c r="Y218" s="29">
        <v>29842.38</v>
      </c>
      <c r="Z218" s="31">
        <f t="shared" si="76"/>
        <v>78216.23</v>
      </c>
      <c r="AA218" s="32">
        <f t="shared" si="67"/>
        <v>-34.230000000000004</v>
      </c>
      <c r="AB218" s="5">
        <f t="shared" si="67"/>
        <v>-5485.33</v>
      </c>
      <c r="AC218" s="5">
        <f t="shared" si="67"/>
        <v>1125.8899999999999</v>
      </c>
      <c r="AD218" s="5">
        <f t="shared" si="59"/>
        <v>-6744.3399999999965</v>
      </c>
      <c r="AE218" s="33">
        <f t="shared" si="59"/>
        <v>-2011.9900000000016</v>
      </c>
      <c r="AF218" s="34">
        <f t="shared" si="59"/>
        <v>-13149.999999999993</v>
      </c>
      <c r="AG218" s="35">
        <f t="shared" si="68"/>
        <v>-0.31146496815286628</v>
      </c>
      <c r="AH218" s="7">
        <f t="shared" si="68"/>
        <v>-0.37073386019206711</v>
      </c>
      <c r="AI218" s="7">
        <f t="shared" si="68"/>
        <v>3.3418123534475077</v>
      </c>
      <c r="AJ218" s="7">
        <f t="shared" si="60"/>
        <v>-0.20356480015646888</v>
      </c>
      <c r="AK218" s="36">
        <f t="shared" si="60"/>
        <v>-6.742056096062049E-2</v>
      </c>
      <c r="AL218" s="37">
        <f t="shared" si="60"/>
        <v>-0.16812367458774213</v>
      </c>
      <c r="AM218" s="2">
        <v>75.67</v>
      </c>
      <c r="AN218" s="2">
        <v>1799.37</v>
      </c>
      <c r="AO218" s="2">
        <v>494.81</v>
      </c>
      <c r="AP218" s="2">
        <v>6314.21</v>
      </c>
      <c r="AQ218" s="29">
        <v>7332.15</v>
      </c>
      <c r="AR218" s="31">
        <f t="shared" si="77"/>
        <v>16016.21</v>
      </c>
      <c r="AS218" s="2">
        <v>109.9</v>
      </c>
      <c r="AT218" s="2">
        <v>2977.52</v>
      </c>
      <c r="AU218" s="2">
        <v>67.319999999999993</v>
      </c>
      <c r="AV218" s="2">
        <v>10232.700000000001</v>
      </c>
      <c r="AW218" s="29">
        <v>8947.25</v>
      </c>
      <c r="AX218" s="31">
        <f t="shared" si="78"/>
        <v>22334.690000000002</v>
      </c>
      <c r="AY218" s="5">
        <f t="shared" si="69"/>
        <v>-34.230000000000004</v>
      </c>
      <c r="AZ218" s="5">
        <f t="shared" si="69"/>
        <v>-1178.1500000000001</v>
      </c>
      <c r="BA218" s="5">
        <f t="shared" si="69"/>
        <v>427.49</v>
      </c>
      <c r="BB218" s="5">
        <f t="shared" si="61"/>
        <v>-3918.4900000000007</v>
      </c>
      <c r="BC218" s="33">
        <f t="shared" si="61"/>
        <v>-1615.1000000000004</v>
      </c>
      <c r="BD218" s="34">
        <f t="shared" si="61"/>
        <v>-6318.4800000000032</v>
      </c>
      <c r="BE218" s="7">
        <f t="shared" si="70"/>
        <v>-0.31146496815286628</v>
      </c>
      <c r="BF218" s="7">
        <f t="shared" si="70"/>
        <v>-0.39568164109728904</v>
      </c>
      <c r="BG218" s="7">
        <f t="shared" si="70"/>
        <v>6.3501188354129541</v>
      </c>
      <c r="BH218" s="7">
        <f t="shared" si="62"/>
        <v>-0.38293803199546556</v>
      </c>
      <c r="BI218" s="36">
        <f t="shared" si="62"/>
        <v>-0.18051356562072149</v>
      </c>
      <c r="BJ218" s="37">
        <f t="shared" si="62"/>
        <v>-0.28289982981630829</v>
      </c>
      <c r="BK218" s="38">
        <f t="shared" si="71"/>
        <v>1</v>
      </c>
      <c r="BL218" s="38">
        <f t="shared" si="71"/>
        <v>0.19326161533058231</v>
      </c>
      <c r="BM218" s="38">
        <f t="shared" si="71"/>
        <v>0.33826223680612527</v>
      </c>
      <c r="BN218" s="38">
        <f t="shared" si="63"/>
        <v>0.23929399628526804</v>
      </c>
      <c r="BO218" s="39">
        <f t="shared" si="63"/>
        <v>0.26345839925347792</v>
      </c>
      <c r="BP218" s="40">
        <f t="shared" si="63"/>
        <v>0.24615242038765728</v>
      </c>
      <c r="BQ218" s="38">
        <f t="shared" si="72"/>
        <v>1</v>
      </c>
      <c r="BR218" s="38">
        <f t="shared" si="72"/>
        <v>0.20123994060504721</v>
      </c>
      <c r="BS218" s="38">
        <f t="shared" si="72"/>
        <v>0.19981597459262113</v>
      </c>
      <c r="BT218" s="38">
        <f t="shared" si="64"/>
        <v>0.30885416965353174</v>
      </c>
      <c r="BU218" s="39">
        <f t="shared" si="64"/>
        <v>0.29981690468387573</v>
      </c>
      <c r="BV218" s="40">
        <f t="shared" si="64"/>
        <v>0.28555058202114836</v>
      </c>
      <c r="BW218" s="38">
        <f t="shared" si="73"/>
        <v>0</v>
      </c>
      <c r="BX218" s="38">
        <f t="shared" si="73"/>
        <v>-7.9783252744649036E-3</v>
      </c>
      <c r="BY218" s="38">
        <f t="shared" si="73"/>
        <v>0.13844626221350415</v>
      </c>
      <c r="BZ218" s="38">
        <f t="shared" si="65"/>
        <v>-6.95601733682637E-2</v>
      </c>
      <c r="CA218" s="39">
        <f t="shared" si="65"/>
        <v>-3.6358505430397814E-2</v>
      </c>
      <c r="CB218" s="40">
        <f t="shared" si="65"/>
        <v>-3.939816163349108E-2</v>
      </c>
      <c r="CC218" s="2">
        <f t="shared" si="74"/>
        <v>0</v>
      </c>
      <c r="CD218" s="2">
        <f t="shared" si="74"/>
        <v>-79.783252744649033</v>
      </c>
      <c r="CE218" s="2">
        <f t="shared" si="74"/>
        <v>1384.4626221350416</v>
      </c>
      <c r="CF218" s="2">
        <f t="shared" si="66"/>
        <v>-695.60173368263702</v>
      </c>
      <c r="CG218" s="29">
        <f t="shared" si="66"/>
        <v>-363.58505430397815</v>
      </c>
      <c r="CH218" s="31">
        <f t="shared" si="66"/>
        <v>-393.98161633491083</v>
      </c>
    </row>
    <row r="219" spans="1:86" x14ac:dyDescent="0.2">
      <c r="A219" t="s">
        <v>46</v>
      </c>
      <c r="B219" t="s">
        <v>46</v>
      </c>
      <c r="C219" t="s">
        <v>92</v>
      </c>
      <c r="D219" t="s">
        <v>92</v>
      </c>
      <c r="E219" t="s">
        <v>91</v>
      </c>
      <c r="F219" s="27">
        <f t="shared" si="79"/>
        <v>46224</v>
      </c>
      <c r="G219" s="60" t="s">
        <v>37</v>
      </c>
      <c r="H219" s="28">
        <v>-213.94</v>
      </c>
      <c r="I219" s="2">
        <v>14406.36</v>
      </c>
      <c r="J219" s="2">
        <v>2370.54</v>
      </c>
      <c r="K219" s="2">
        <v>32221.69</v>
      </c>
      <c r="L219" s="29">
        <v>36570.43</v>
      </c>
      <c r="M219" s="30">
        <f t="shared" si="75"/>
        <v>85355.079999999987</v>
      </c>
      <c r="N219" t="s">
        <v>49</v>
      </c>
      <c r="O219" t="s">
        <v>49</v>
      </c>
      <c r="P219" t="s">
        <v>92</v>
      </c>
      <c r="Q219" t="s">
        <v>92</v>
      </c>
      <c r="R219" t="s">
        <v>91</v>
      </c>
      <c r="S219" s="27">
        <f t="shared" si="80"/>
        <v>45860</v>
      </c>
      <c r="T219" s="60" t="s">
        <v>37</v>
      </c>
      <c r="U219" s="28">
        <v>90.66</v>
      </c>
      <c r="V219" s="2">
        <v>14427.11</v>
      </c>
      <c r="W219" s="2">
        <v>429.38</v>
      </c>
      <c r="X219" s="2">
        <v>33344.519999999997</v>
      </c>
      <c r="Y219" s="29">
        <v>34108.74</v>
      </c>
      <c r="Z219" s="31">
        <f t="shared" si="76"/>
        <v>82400.41</v>
      </c>
      <c r="AA219" s="32">
        <f t="shared" si="67"/>
        <v>-304.60000000000002</v>
      </c>
      <c r="AB219" s="5">
        <f t="shared" si="67"/>
        <v>-20.75</v>
      </c>
      <c r="AC219" s="5">
        <f t="shared" si="67"/>
        <v>1941.1599999999999</v>
      </c>
      <c r="AD219" s="5">
        <f t="shared" si="59"/>
        <v>-1122.8299999999981</v>
      </c>
      <c r="AE219" s="33">
        <f t="shared" si="59"/>
        <v>2461.6900000000023</v>
      </c>
      <c r="AF219" s="34">
        <f t="shared" si="59"/>
        <v>2954.6699999999837</v>
      </c>
      <c r="AG219" s="35">
        <f t="shared" si="68"/>
        <v>-3.3598058680785354</v>
      </c>
      <c r="AH219" s="7">
        <f t="shared" si="68"/>
        <v>-1.4382644895616654E-3</v>
      </c>
      <c r="AI219" s="7">
        <f t="shared" si="68"/>
        <v>4.5208440076389209</v>
      </c>
      <c r="AJ219" s="7">
        <f t="shared" si="60"/>
        <v>-3.3673599140128518E-2</v>
      </c>
      <c r="AK219" s="36">
        <f t="shared" si="60"/>
        <v>7.2171824582203933E-2</v>
      </c>
      <c r="AL219" s="37">
        <f t="shared" si="60"/>
        <v>3.5857467214058567E-2</v>
      </c>
      <c r="AM219" s="2">
        <v>-213.94</v>
      </c>
      <c r="AN219" s="2">
        <v>2481.2399999999998</v>
      </c>
      <c r="AO219" s="2">
        <v>848.57</v>
      </c>
      <c r="AP219" s="2">
        <v>7629.23</v>
      </c>
      <c r="AQ219" s="29">
        <v>9659.8799999999992</v>
      </c>
      <c r="AR219" s="31">
        <f t="shared" si="77"/>
        <v>20404.979999999996</v>
      </c>
      <c r="AS219" s="2">
        <v>90.66</v>
      </c>
      <c r="AT219" s="2">
        <v>2848.99</v>
      </c>
      <c r="AU219" s="2">
        <v>157.84</v>
      </c>
      <c r="AV219" s="2">
        <v>10136.75</v>
      </c>
      <c r="AW219" s="29">
        <v>9831.57</v>
      </c>
      <c r="AX219" s="31">
        <f t="shared" si="78"/>
        <v>23065.809999999998</v>
      </c>
      <c r="AY219" s="5">
        <f t="shared" si="69"/>
        <v>-304.60000000000002</v>
      </c>
      <c r="AZ219" s="5">
        <f t="shared" si="69"/>
        <v>-367.75</v>
      </c>
      <c r="BA219" s="5">
        <f t="shared" si="69"/>
        <v>690.73</v>
      </c>
      <c r="BB219" s="5">
        <f t="shared" si="61"/>
        <v>-2507.5200000000004</v>
      </c>
      <c r="BC219" s="33">
        <f t="shared" si="61"/>
        <v>-171.69000000000051</v>
      </c>
      <c r="BD219" s="34">
        <f t="shared" si="61"/>
        <v>-2660.8300000000017</v>
      </c>
      <c r="BE219" s="7">
        <f t="shared" si="70"/>
        <v>-3.3598058680785354</v>
      </c>
      <c r="BF219" s="7">
        <f t="shared" si="70"/>
        <v>-0.12908083215455302</v>
      </c>
      <c r="BG219" s="7">
        <f t="shared" si="70"/>
        <v>4.3761403953370506</v>
      </c>
      <c r="BH219" s="7">
        <f t="shared" si="62"/>
        <v>-0.24736922583668339</v>
      </c>
      <c r="BI219" s="36">
        <f t="shared" si="62"/>
        <v>-1.7463131524263216E-2</v>
      </c>
      <c r="BJ219" s="37">
        <f t="shared" si="62"/>
        <v>-0.11535818599043354</v>
      </c>
      <c r="BK219" s="38">
        <f t="shared" si="71"/>
        <v>1</v>
      </c>
      <c r="BL219" s="38">
        <f t="shared" si="71"/>
        <v>0.17223226408336315</v>
      </c>
      <c r="BM219" s="38">
        <f t="shared" si="71"/>
        <v>0.35796485189028665</v>
      </c>
      <c r="BN219" s="38">
        <f t="shared" si="63"/>
        <v>0.23677311773528947</v>
      </c>
      <c r="BO219" s="39">
        <f t="shared" si="63"/>
        <v>0.26414455613456006</v>
      </c>
      <c r="BP219" s="40">
        <f t="shared" si="63"/>
        <v>0.23905993644432175</v>
      </c>
      <c r="BQ219" s="38">
        <f t="shared" si="72"/>
        <v>1</v>
      </c>
      <c r="BR219" s="38">
        <f t="shared" si="72"/>
        <v>0.1974747541260862</v>
      </c>
      <c r="BS219" s="38">
        <f t="shared" si="72"/>
        <v>0.36759979505333273</v>
      </c>
      <c r="BT219" s="38">
        <f t="shared" si="64"/>
        <v>0.30400047743977127</v>
      </c>
      <c r="BU219" s="39">
        <f t="shared" si="64"/>
        <v>0.28824195792632623</v>
      </c>
      <c r="BV219" s="40">
        <f t="shared" si="64"/>
        <v>0.27992348581760695</v>
      </c>
      <c r="BW219" s="38">
        <f t="shared" si="73"/>
        <v>0</v>
      </c>
      <c r="BX219" s="38">
        <f t="shared" si="73"/>
        <v>-2.5242490042723054E-2</v>
      </c>
      <c r="BY219" s="38">
        <f t="shared" si="73"/>
        <v>-9.6349431630460836E-3</v>
      </c>
      <c r="BZ219" s="38">
        <f t="shared" si="65"/>
        <v>-6.7227359704481793E-2</v>
      </c>
      <c r="CA219" s="39">
        <f t="shared" si="65"/>
        <v>-2.4097401791766171E-2</v>
      </c>
      <c r="CB219" s="40">
        <f t="shared" si="65"/>
        <v>-4.0863549373285207E-2</v>
      </c>
      <c r="CC219" s="2">
        <f t="shared" si="74"/>
        <v>0</v>
      </c>
      <c r="CD219" s="2">
        <f t="shared" si="74"/>
        <v>-252.42490042723054</v>
      </c>
      <c r="CE219" s="2">
        <f t="shared" si="74"/>
        <v>-96.349431630460842</v>
      </c>
      <c r="CF219" s="2">
        <f t="shared" si="66"/>
        <v>-672.27359704481796</v>
      </c>
      <c r="CG219" s="29">
        <f t="shared" si="66"/>
        <v>-240.97401791766171</v>
      </c>
      <c r="CH219" s="31">
        <f t="shared" si="66"/>
        <v>-408.63549373285207</v>
      </c>
    </row>
    <row r="220" spans="1:86" x14ac:dyDescent="0.2">
      <c r="A220" t="s">
        <v>46</v>
      </c>
      <c r="B220" t="s">
        <v>46</v>
      </c>
      <c r="C220" t="s">
        <v>92</v>
      </c>
      <c r="D220" t="s">
        <v>92</v>
      </c>
      <c r="E220" t="s">
        <v>91</v>
      </c>
      <c r="F220" s="27">
        <f t="shared" si="79"/>
        <v>46225</v>
      </c>
      <c r="G220" s="60" t="s">
        <v>38</v>
      </c>
      <c r="H220" s="28">
        <v>-11.05</v>
      </c>
      <c r="I220" s="2">
        <v>15003.44</v>
      </c>
      <c r="J220" s="2">
        <v>1862.3</v>
      </c>
      <c r="K220" s="2">
        <v>35285.550000000003</v>
      </c>
      <c r="L220" s="29">
        <v>24398.16</v>
      </c>
      <c r="M220" s="30">
        <f t="shared" si="75"/>
        <v>76538.400000000009</v>
      </c>
      <c r="N220" t="s">
        <v>49</v>
      </c>
      <c r="O220" t="s">
        <v>49</v>
      </c>
      <c r="P220" t="s">
        <v>92</v>
      </c>
      <c r="Q220" t="s">
        <v>92</v>
      </c>
      <c r="R220" t="s">
        <v>91</v>
      </c>
      <c r="S220" s="27">
        <f t="shared" si="80"/>
        <v>45861</v>
      </c>
      <c r="T220" s="60" t="s">
        <v>38</v>
      </c>
      <c r="U220" s="28">
        <v>106.34</v>
      </c>
      <c r="V220" s="2">
        <v>15707.54</v>
      </c>
      <c r="W220" s="2">
        <v>821.37</v>
      </c>
      <c r="X220" s="2">
        <v>38280.18</v>
      </c>
      <c r="Y220" s="29">
        <v>39709.089999999997</v>
      </c>
      <c r="Z220" s="31">
        <f t="shared" si="76"/>
        <v>94624.51999999999</v>
      </c>
      <c r="AA220" s="32">
        <f t="shared" si="67"/>
        <v>-117.39</v>
      </c>
      <c r="AB220" s="5">
        <f t="shared" si="67"/>
        <v>-704.10000000000036</v>
      </c>
      <c r="AC220" s="5">
        <f t="shared" si="67"/>
        <v>1040.9299999999998</v>
      </c>
      <c r="AD220" s="5">
        <f t="shared" si="59"/>
        <v>-2994.6299999999974</v>
      </c>
      <c r="AE220" s="33">
        <f t="shared" si="59"/>
        <v>-15310.929999999997</v>
      </c>
      <c r="AF220" s="34">
        <f t="shared" si="59"/>
        <v>-18086.119999999981</v>
      </c>
      <c r="AG220" s="35">
        <f t="shared" si="68"/>
        <v>-1.1039119804400979</v>
      </c>
      <c r="AH220" s="7">
        <f t="shared" si="68"/>
        <v>-4.4825606046522901E-2</v>
      </c>
      <c r="AI220" s="7">
        <f t="shared" si="68"/>
        <v>1.2673094951118251</v>
      </c>
      <c r="AJ220" s="7">
        <f t="shared" si="60"/>
        <v>-7.8229255975285308E-2</v>
      </c>
      <c r="AK220" s="36">
        <f t="shared" si="60"/>
        <v>-0.38557745846102237</v>
      </c>
      <c r="AL220" s="37">
        <f t="shared" si="60"/>
        <v>-0.19113565912936714</v>
      </c>
      <c r="AM220" s="2">
        <v>-11.05</v>
      </c>
      <c r="AN220" s="2">
        <v>2614.6</v>
      </c>
      <c r="AO220" s="2">
        <v>681.69</v>
      </c>
      <c r="AP220" s="2">
        <v>8656.94</v>
      </c>
      <c r="AQ220" s="29">
        <v>6475.34</v>
      </c>
      <c r="AR220" s="31">
        <f t="shared" si="77"/>
        <v>18417.52</v>
      </c>
      <c r="AS220" s="2">
        <v>106.34</v>
      </c>
      <c r="AT220" s="2">
        <v>3287.68</v>
      </c>
      <c r="AU220" s="2">
        <v>313.14999999999998</v>
      </c>
      <c r="AV220" s="2">
        <v>11687.39</v>
      </c>
      <c r="AW220" s="29">
        <v>12209.05</v>
      </c>
      <c r="AX220" s="31">
        <f t="shared" si="78"/>
        <v>27603.61</v>
      </c>
      <c r="AY220" s="5">
        <f t="shared" si="69"/>
        <v>-117.39</v>
      </c>
      <c r="AZ220" s="5">
        <f t="shared" si="69"/>
        <v>-673.07999999999993</v>
      </c>
      <c r="BA220" s="5">
        <f t="shared" si="69"/>
        <v>368.54000000000008</v>
      </c>
      <c r="BB220" s="5">
        <f t="shared" si="61"/>
        <v>-3030.4499999999989</v>
      </c>
      <c r="BC220" s="33">
        <f t="shared" si="61"/>
        <v>-5733.7099999999991</v>
      </c>
      <c r="BD220" s="34">
        <f t="shared" si="61"/>
        <v>-9186.09</v>
      </c>
      <c r="BE220" s="7">
        <f t="shared" si="70"/>
        <v>-1.1039119804400979</v>
      </c>
      <c r="BF220" s="7">
        <f t="shared" si="70"/>
        <v>-0.20472795405878916</v>
      </c>
      <c r="BG220" s="7">
        <f t="shared" si="70"/>
        <v>1.1768800894140192</v>
      </c>
      <c r="BH220" s="7">
        <f t="shared" si="62"/>
        <v>-0.25929227997012155</v>
      </c>
      <c r="BI220" s="36">
        <f t="shared" si="62"/>
        <v>-0.4696278580233515</v>
      </c>
      <c r="BJ220" s="37">
        <f t="shared" si="62"/>
        <v>-0.33278582040537452</v>
      </c>
      <c r="BK220" s="38">
        <f t="shared" si="71"/>
        <v>1</v>
      </c>
      <c r="BL220" s="38">
        <f t="shared" si="71"/>
        <v>0.17426670150312193</v>
      </c>
      <c r="BM220" s="38">
        <f t="shared" si="71"/>
        <v>0.3660473607904205</v>
      </c>
      <c r="BN220" s="38">
        <f t="shared" si="63"/>
        <v>0.24533952283583507</v>
      </c>
      <c r="BO220" s="39">
        <f t="shared" si="63"/>
        <v>0.26540280086695062</v>
      </c>
      <c r="BP220" s="40">
        <f t="shared" si="63"/>
        <v>0.24063110804511198</v>
      </c>
      <c r="BQ220" s="38">
        <f t="shared" si="72"/>
        <v>1</v>
      </c>
      <c r="BR220" s="38">
        <f t="shared" si="72"/>
        <v>0.20930584929276003</v>
      </c>
      <c r="BS220" s="38">
        <f t="shared" si="72"/>
        <v>0.38125327197243625</v>
      </c>
      <c r="BT220" s="38">
        <f t="shared" si="64"/>
        <v>0.30531178275546245</v>
      </c>
      <c r="BU220" s="39">
        <f t="shared" si="64"/>
        <v>0.3074623467825629</v>
      </c>
      <c r="BV220" s="40">
        <f t="shared" si="64"/>
        <v>0.29171730540878837</v>
      </c>
      <c r="BW220" s="38">
        <f t="shared" si="73"/>
        <v>0</v>
      </c>
      <c r="BX220" s="38">
        <f t="shared" si="73"/>
        <v>-3.5039147789638098E-2</v>
      </c>
      <c r="BY220" s="38">
        <f t="shared" si="73"/>
        <v>-1.5205911182015752E-2</v>
      </c>
      <c r="BZ220" s="38">
        <f t="shared" si="65"/>
        <v>-5.9972259919627374E-2</v>
      </c>
      <c r="CA220" s="39">
        <f t="shared" si="65"/>
        <v>-4.2059545915612284E-2</v>
      </c>
      <c r="CB220" s="40">
        <f t="shared" si="65"/>
        <v>-5.1086197363676394E-2</v>
      </c>
      <c r="CC220" s="2">
        <f t="shared" si="74"/>
        <v>0</v>
      </c>
      <c r="CD220" s="2">
        <f t="shared" si="74"/>
        <v>-350.39147789638099</v>
      </c>
      <c r="CE220" s="2">
        <f t="shared" si="74"/>
        <v>-152.05911182015751</v>
      </c>
      <c r="CF220" s="2">
        <f t="shared" si="66"/>
        <v>-599.72259919627379</v>
      </c>
      <c r="CG220" s="29">
        <f t="shared" si="66"/>
        <v>-420.59545915612284</v>
      </c>
      <c r="CH220" s="31">
        <f t="shared" si="66"/>
        <v>-510.86197363676393</v>
      </c>
    </row>
    <row r="221" spans="1:86" x14ac:dyDescent="0.2">
      <c r="A221" t="s">
        <v>46</v>
      </c>
      <c r="B221" t="s">
        <v>46</v>
      </c>
      <c r="C221" t="s">
        <v>92</v>
      </c>
      <c r="D221" t="s">
        <v>92</v>
      </c>
      <c r="E221" t="s">
        <v>91</v>
      </c>
      <c r="F221" s="27">
        <f t="shared" si="79"/>
        <v>46226</v>
      </c>
      <c r="G221" s="60" t="s">
        <v>39</v>
      </c>
      <c r="H221" s="28">
        <v>17.440000000000001</v>
      </c>
      <c r="I221" s="2">
        <v>20375.64</v>
      </c>
      <c r="J221" s="2">
        <v>2652.09</v>
      </c>
      <c r="K221" s="2">
        <v>46984.05</v>
      </c>
      <c r="L221" s="29">
        <v>40003.370000000003</v>
      </c>
      <c r="M221" s="30">
        <f t="shared" si="75"/>
        <v>110032.59</v>
      </c>
      <c r="N221" t="s">
        <v>49</v>
      </c>
      <c r="O221" t="s">
        <v>49</v>
      </c>
      <c r="P221" t="s">
        <v>92</v>
      </c>
      <c r="Q221" t="s">
        <v>92</v>
      </c>
      <c r="R221" t="s">
        <v>91</v>
      </c>
      <c r="S221" s="27">
        <f t="shared" si="80"/>
        <v>45862</v>
      </c>
      <c r="T221" s="60" t="s">
        <v>39</v>
      </c>
      <c r="U221" s="28">
        <v>59.91</v>
      </c>
      <c r="V221" s="2">
        <v>22551.58</v>
      </c>
      <c r="W221" s="2">
        <v>2695.88</v>
      </c>
      <c r="X221" s="2">
        <v>52629.57</v>
      </c>
      <c r="Y221" s="29">
        <v>40308.559999999998</v>
      </c>
      <c r="Z221" s="31">
        <f t="shared" si="76"/>
        <v>118245.5</v>
      </c>
      <c r="AA221" s="32">
        <f t="shared" si="67"/>
        <v>-42.47</v>
      </c>
      <c r="AB221" s="5">
        <f t="shared" si="67"/>
        <v>-2175.9400000000023</v>
      </c>
      <c r="AC221" s="5">
        <f t="shared" si="67"/>
        <v>-43.789999999999964</v>
      </c>
      <c r="AD221" s="5">
        <f t="shared" si="59"/>
        <v>-5645.5199999999968</v>
      </c>
      <c r="AE221" s="33">
        <f t="shared" si="59"/>
        <v>-305.18999999999505</v>
      </c>
      <c r="AF221" s="34">
        <f t="shared" si="59"/>
        <v>-8212.9100000000035</v>
      </c>
      <c r="AG221" s="35">
        <f t="shared" si="68"/>
        <v>-0.70889667835085968</v>
      </c>
      <c r="AH221" s="7">
        <f t="shared" si="68"/>
        <v>-9.6487252777854235E-2</v>
      </c>
      <c r="AI221" s="7">
        <f t="shared" si="68"/>
        <v>-1.6243304598127499E-2</v>
      </c>
      <c r="AJ221" s="7">
        <f t="shared" si="60"/>
        <v>-0.10726897445675496</v>
      </c>
      <c r="AK221" s="36">
        <f t="shared" si="60"/>
        <v>-7.5713446473899106E-3</v>
      </c>
      <c r="AL221" s="37">
        <f t="shared" si="60"/>
        <v>-6.9456427517326266E-2</v>
      </c>
      <c r="AM221" s="2">
        <v>17.440000000000001</v>
      </c>
      <c r="AN221" s="2">
        <v>4088.38</v>
      </c>
      <c r="AO221" s="2">
        <v>749.31</v>
      </c>
      <c r="AP221" s="2">
        <v>11320.72</v>
      </c>
      <c r="AQ221" s="29">
        <v>10651.85</v>
      </c>
      <c r="AR221" s="31">
        <f t="shared" si="77"/>
        <v>26827.699999999997</v>
      </c>
      <c r="AS221" s="2">
        <v>59.91</v>
      </c>
      <c r="AT221" s="2">
        <v>4504.7</v>
      </c>
      <c r="AU221" s="2">
        <v>1281.78</v>
      </c>
      <c r="AV221" s="2">
        <v>16113.78</v>
      </c>
      <c r="AW221" s="29">
        <v>12196.07</v>
      </c>
      <c r="AX221" s="31">
        <f t="shared" si="78"/>
        <v>34156.239999999998</v>
      </c>
      <c r="AY221" s="5">
        <f t="shared" si="69"/>
        <v>-42.47</v>
      </c>
      <c r="AZ221" s="5">
        <f t="shared" si="69"/>
        <v>-416.31999999999971</v>
      </c>
      <c r="BA221" s="5">
        <f t="shared" si="69"/>
        <v>-532.47</v>
      </c>
      <c r="BB221" s="5">
        <f t="shared" si="61"/>
        <v>-4793.0600000000013</v>
      </c>
      <c r="BC221" s="33">
        <f t="shared" si="61"/>
        <v>-1544.2199999999993</v>
      </c>
      <c r="BD221" s="34">
        <f t="shared" si="61"/>
        <v>-7328.5400000000009</v>
      </c>
      <c r="BE221" s="7">
        <f t="shared" si="70"/>
        <v>-0.70889667835085968</v>
      </c>
      <c r="BF221" s="7">
        <f t="shared" si="70"/>
        <v>-9.241902901414073E-2</v>
      </c>
      <c r="BG221" s="7">
        <f t="shared" si="70"/>
        <v>-0.41541450170856153</v>
      </c>
      <c r="BH221" s="7">
        <f t="shared" si="62"/>
        <v>-0.29745100156512011</v>
      </c>
      <c r="BI221" s="36">
        <f t="shared" si="62"/>
        <v>-0.12661619685685629</v>
      </c>
      <c r="BJ221" s="37">
        <f t="shared" si="62"/>
        <v>-0.21455933088653789</v>
      </c>
      <c r="BK221" s="38">
        <f t="shared" si="71"/>
        <v>1</v>
      </c>
      <c r="BL221" s="38">
        <f t="shared" si="71"/>
        <v>0.20065038447872069</v>
      </c>
      <c r="BM221" s="38">
        <f t="shared" si="71"/>
        <v>0.28253566055450602</v>
      </c>
      <c r="BN221" s="38">
        <f t="shared" si="63"/>
        <v>0.24094815155355911</v>
      </c>
      <c r="BO221" s="39">
        <f t="shared" si="63"/>
        <v>0.2662738164309657</v>
      </c>
      <c r="BP221" s="40">
        <f t="shared" si="63"/>
        <v>0.24381594580296617</v>
      </c>
      <c r="BQ221" s="38">
        <f t="shared" si="72"/>
        <v>1</v>
      </c>
      <c r="BR221" s="38">
        <f t="shared" si="72"/>
        <v>0.19975097088541022</v>
      </c>
      <c r="BS221" s="38">
        <f t="shared" si="72"/>
        <v>0.47545884831669061</v>
      </c>
      <c r="BT221" s="38">
        <f t="shared" si="64"/>
        <v>0.30617350664274856</v>
      </c>
      <c r="BU221" s="39">
        <f t="shared" si="64"/>
        <v>0.30256774243485751</v>
      </c>
      <c r="BV221" s="40">
        <f t="shared" si="64"/>
        <v>0.28885868806846771</v>
      </c>
      <c r="BW221" s="38">
        <f t="shared" si="73"/>
        <v>0</v>
      </c>
      <c r="BX221" s="38">
        <f t="shared" si="73"/>
        <v>8.9941359331047188E-4</v>
      </c>
      <c r="BY221" s="38">
        <f t="shared" si="73"/>
        <v>-0.19292318776218459</v>
      </c>
      <c r="BZ221" s="38">
        <f t="shared" si="65"/>
        <v>-6.5225355089189446E-2</v>
      </c>
      <c r="CA221" s="39">
        <f t="shared" si="65"/>
        <v>-3.6293926003891808E-2</v>
      </c>
      <c r="CB221" s="40">
        <f t="shared" si="65"/>
        <v>-4.5042742265501534E-2</v>
      </c>
      <c r="CC221" s="2">
        <f t="shared" si="74"/>
        <v>0</v>
      </c>
      <c r="CD221" s="2">
        <f t="shared" si="74"/>
        <v>8.9941359331047188</v>
      </c>
      <c r="CE221" s="2">
        <f t="shared" si="74"/>
        <v>-1929.2318776218458</v>
      </c>
      <c r="CF221" s="2">
        <f t="shared" si="66"/>
        <v>-652.25355089189441</v>
      </c>
      <c r="CG221" s="29">
        <f t="shared" si="66"/>
        <v>-362.93926003891806</v>
      </c>
      <c r="CH221" s="31">
        <f t="shared" si="66"/>
        <v>-450.42742265501533</v>
      </c>
    </row>
    <row r="222" spans="1:86" x14ac:dyDescent="0.2">
      <c r="A222" t="s">
        <v>46</v>
      </c>
      <c r="B222" t="s">
        <v>46</v>
      </c>
      <c r="C222" t="s">
        <v>92</v>
      </c>
      <c r="D222" t="s">
        <v>92</v>
      </c>
      <c r="E222" t="s">
        <v>91</v>
      </c>
      <c r="F222" s="27">
        <f t="shared" si="79"/>
        <v>46227</v>
      </c>
      <c r="G222" s="60" t="s">
        <v>40</v>
      </c>
      <c r="H222" s="28">
        <v>7.46</v>
      </c>
      <c r="I222" s="2">
        <v>25376.16</v>
      </c>
      <c r="J222" s="2">
        <v>3950.15</v>
      </c>
      <c r="K222" s="2">
        <v>53035.26</v>
      </c>
      <c r="L222" s="29">
        <v>48576.88</v>
      </c>
      <c r="M222" s="30">
        <f t="shared" si="75"/>
        <v>130945.91</v>
      </c>
      <c r="N222" t="s">
        <v>49</v>
      </c>
      <c r="O222" t="s">
        <v>49</v>
      </c>
      <c r="P222" t="s">
        <v>92</v>
      </c>
      <c r="Q222" t="s">
        <v>92</v>
      </c>
      <c r="R222" t="s">
        <v>91</v>
      </c>
      <c r="S222" s="27">
        <f t="shared" si="80"/>
        <v>45863</v>
      </c>
      <c r="T222" s="60" t="s">
        <v>40</v>
      </c>
      <c r="U222" s="28">
        <v>109.93</v>
      </c>
      <c r="V222" s="2">
        <v>28056.26</v>
      </c>
      <c r="W222" s="2">
        <v>2894.9</v>
      </c>
      <c r="X222" s="2">
        <v>57863.32</v>
      </c>
      <c r="Y222" s="29">
        <v>46731.360000000001</v>
      </c>
      <c r="Z222" s="31">
        <f t="shared" si="76"/>
        <v>135655.77000000002</v>
      </c>
      <c r="AA222" s="32">
        <f t="shared" si="67"/>
        <v>-102.47000000000001</v>
      </c>
      <c r="AB222" s="5">
        <f t="shared" si="67"/>
        <v>-2680.0999999999985</v>
      </c>
      <c r="AC222" s="5">
        <f t="shared" si="67"/>
        <v>1055.25</v>
      </c>
      <c r="AD222" s="5">
        <f t="shared" si="59"/>
        <v>-4828.0599999999977</v>
      </c>
      <c r="AE222" s="33">
        <f t="shared" si="59"/>
        <v>1845.5199999999968</v>
      </c>
      <c r="AF222" s="34">
        <f t="shared" si="59"/>
        <v>-4709.8600000000151</v>
      </c>
      <c r="AG222" s="35">
        <f t="shared" si="68"/>
        <v>-0.93213863367597571</v>
      </c>
      <c r="AH222" s="7">
        <f t="shared" si="68"/>
        <v>-9.5525918279913247E-2</v>
      </c>
      <c r="AI222" s="7">
        <f t="shared" si="68"/>
        <v>0.36452036339769939</v>
      </c>
      <c r="AJ222" s="7">
        <f t="shared" si="60"/>
        <v>-8.3439042211888248E-2</v>
      </c>
      <c r="AK222" s="36">
        <f t="shared" si="60"/>
        <v>3.9492109795220956E-2</v>
      </c>
      <c r="AL222" s="37">
        <f t="shared" si="60"/>
        <v>-3.4719201402196267E-2</v>
      </c>
      <c r="AM222" s="2">
        <v>7.46</v>
      </c>
      <c r="AN222" s="2">
        <v>5099.78</v>
      </c>
      <c r="AO222" s="2">
        <v>1658.08</v>
      </c>
      <c r="AP222" s="2">
        <v>13148.97</v>
      </c>
      <c r="AQ222" s="29">
        <v>13095.33</v>
      </c>
      <c r="AR222" s="31">
        <f t="shared" si="77"/>
        <v>33009.620000000003</v>
      </c>
      <c r="AS222" s="2">
        <v>109.93</v>
      </c>
      <c r="AT222" s="2">
        <v>5763.08</v>
      </c>
      <c r="AU222" s="2">
        <v>1321.61</v>
      </c>
      <c r="AV222" s="2">
        <v>17406.8</v>
      </c>
      <c r="AW222" s="29">
        <v>14570.67</v>
      </c>
      <c r="AX222" s="31">
        <f t="shared" si="78"/>
        <v>39172.089999999997</v>
      </c>
      <c r="AY222" s="5">
        <f t="shared" si="69"/>
        <v>-102.47000000000001</v>
      </c>
      <c r="AZ222" s="5">
        <f t="shared" si="69"/>
        <v>-663.30000000000018</v>
      </c>
      <c r="BA222" s="5">
        <f t="shared" si="69"/>
        <v>336.47</v>
      </c>
      <c r="BB222" s="5">
        <f t="shared" si="61"/>
        <v>-4257.83</v>
      </c>
      <c r="BC222" s="33">
        <f t="shared" si="61"/>
        <v>-1475.3400000000001</v>
      </c>
      <c r="BD222" s="34">
        <f t="shared" si="61"/>
        <v>-6162.4699999999939</v>
      </c>
      <c r="BE222" s="7">
        <f t="shared" si="70"/>
        <v>-0.93213863367597571</v>
      </c>
      <c r="BF222" s="7">
        <f t="shared" si="70"/>
        <v>-0.11509470630287974</v>
      </c>
      <c r="BG222" s="7">
        <f t="shared" si="70"/>
        <v>0.25459099129092549</v>
      </c>
      <c r="BH222" s="7">
        <f t="shared" si="62"/>
        <v>-0.24460727991359699</v>
      </c>
      <c r="BI222" s="36">
        <f t="shared" si="62"/>
        <v>-0.10125409469845931</v>
      </c>
      <c r="BJ222" s="37">
        <f t="shared" si="62"/>
        <v>-0.15731787606941561</v>
      </c>
      <c r="BK222" s="38">
        <f t="shared" si="71"/>
        <v>1</v>
      </c>
      <c r="BL222" s="38">
        <f t="shared" si="71"/>
        <v>0.20096736464461132</v>
      </c>
      <c r="BM222" s="38">
        <f t="shared" si="71"/>
        <v>0.41975114869055602</v>
      </c>
      <c r="BN222" s="38">
        <f t="shared" si="63"/>
        <v>0.24792883074392394</v>
      </c>
      <c r="BO222" s="39">
        <f t="shared" si="63"/>
        <v>0.26957947896200829</v>
      </c>
      <c r="BP222" s="40">
        <f t="shared" si="63"/>
        <v>0.25208591852926143</v>
      </c>
      <c r="BQ222" s="38">
        <f t="shared" si="72"/>
        <v>1</v>
      </c>
      <c r="BR222" s="38">
        <f t="shared" si="72"/>
        <v>0.20541155521085136</v>
      </c>
      <c r="BS222" s="38">
        <f t="shared" si="72"/>
        <v>0.4565304501019033</v>
      </c>
      <c r="BT222" s="38">
        <f t="shared" si="64"/>
        <v>0.30082615377064431</v>
      </c>
      <c r="BU222" s="39">
        <f t="shared" si="64"/>
        <v>0.31179640395657221</v>
      </c>
      <c r="BV222" s="40">
        <f t="shared" si="64"/>
        <v>0.28876095723757267</v>
      </c>
      <c r="BW222" s="38">
        <f t="shared" si="73"/>
        <v>0</v>
      </c>
      <c r="BX222" s="38">
        <f t="shared" si="73"/>
        <v>-4.4441905662400416E-3</v>
      </c>
      <c r="BY222" s="38">
        <f t="shared" si="73"/>
        <v>-3.6779301411347276E-2</v>
      </c>
      <c r="BZ222" s="38">
        <f t="shared" si="65"/>
        <v>-5.2897323026720372E-2</v>
      </c>
      <c r="CA222" s="39">
        <f t="shared" si="65"/>
        <v>-4.221692499456392E-2</v>
      </c>
      <c r="CB222" s="40">
        <f t="shared" si="65"/>
        <v>-3.6675038708311236E-2</v>
      </c>
      <c r="CC222" s="2">
        <f t="shared" si="74"/>
        <v>0</v>
      </c>
      <c r="CD222" s="2">
        <f t="shared" si="74"/>
        <v>-44.441905662400416</v>
      </c>
      <c r="CE222" s="2">
        <f t="shared" si="74"/>
        <v>-367.79301411347274</v>
      </c>
      <c r="CF222" s="2">
        <f t="shared" si="66"/>
        <v>-528.97323026720369</v>
      </c>
      <c r="CG222" s="29">
        <f t="shared" si="66"/>
        <v>-422.16924994563919</v>
      </c>
      <c r="CH222" s="31">
        <f t="shared" si="66"/>
        <v>-366.75038708311234</v>
      </c>
    </row>
    <row r="223" spans="1:86" ht="13.5" thickBot="1" x14ac:dyDescent="0.25">
      <c r="A223" t="s">
        <v>46</v>
      </c>
      <c r="B223" t="s">
        <v>46</v>
      </c>
      <c r="C223" t="s">
        <v>92</v>
      </c>
      <c r="D223" t="s">
        <v>92</v>
      </c>
      <c r="E223" t="s">
        <v>91</v>
      </c>
      <c r="F223" s="41">
        <f t="shared" si="79"/>
        <v>46228</v>
      </c>
      <c r="G223" s="61" t="s">
        <v>41</v>
      </c>
      <c r="H223" s="43">
        <v>58.42</v>
      </c>
      <c r="I223" s="44">
        <v>22059.56</v>
      </c>
      <c r="J223" s="44">
        <v>4011.74</v>
      </c>
      <c r="K223" s="44">
        <v>47030.12</v>
      </c>
      <c r="L223" s="45">
        <v>37404.71</v>
      </c>
      <c r="M223" s="46">
        <f t="shared" si="75"/>
        <v>110564.54999999999</v>
      </c>
      <c r="N223" t="s">
        <v>49</v>
      </c>
      <c r="O223" t="s">
        <v>49</v>
      </c>
      <c r="P223" t="s">
        <v>92</v>
      </c>
      <c r="Q223" t="s">
        <v>92</v>
      </c>
      <c r="R223" t="s">
        <v>91</v>
      </c>
      <c r="S223" s="41">
        <f t="shared" si="80"/>
        <v>45864</v>
      </c>
      <c r="T223" s="61" t="s">
        <v>41</v>
      </c>
      <c r="U223" s="43">
        <v>56.42</v>
      </c>
      <c r="V223" s="44">
        <v>24039.91</v>
      </c>
      <c r="W223" s="44">
        <v>3213.65</v>
      </c>
      <c r="X223" s="44">
        <v>51060.91</v>
      </c>
      <c r="Y223" s="45">
        <v>45234.28</v>
      </c>
      <c r="Z223" s="47">
        <f t="shared" si="76"/>
        <v>123605.17</v>
      </c>
      <c r="AA223" s="48">
        <f t="shared" si="67"/>
        <v>2</v>
      </c>
      <c r="AB223" s="49">
        <f t="shared" si="67"/>
        <v>-1980.3499999999985</v>
      </c>
      <c r="AC223" s="49">
        <f t="shared" si="67"/>
        <v>798.08999999999969</v>
      </c>
      <c r="AD223" s="49">
        <f t="shared" si="59"/>
        <v>-4030.7900000000009</v>
      </c>
      <c r="AE223" s="50">
        <f t="shared" si="59"/>
        <v>-7829.57</v>
      </c>
      <c r="AF223" s="51">
        <f t="shared" si="59"/>
        <v>-13040.62000000001</v>
      </c>
      <c r="AG223" s="52">
        <f t="shared" si="68"/>
        <v>3.5448422545196735E-2</v>
      </c>
      <c r="AH223" s="53">
        <f t="shared" si="68"/>
        <v>-8.2377596255559959E-2</v>
      </c>
      <c r="AI223" s="53">
        <f t="shared" si="68"/>
        <v>0.24834378354830167</v>
      </c>
      <c r="AJ223" s="53">
        <f t="shared" si="60"/>
        <v>-7.8940817936852287E-2</v>
      </c>
      <c r="AK223" s="54">
        <f t="shared" si="60"/>
        <v>-0.17308930306838088</v>
      </c>
      <c r="AL223" s="55">
        <f t="shared" si="60"/>
        <v>-0.10550222130676257</v>
      </c>
      <c r="AM223" s="44">
        <v>58.42</v>
      </c>
      <c r="AN223" s="44">
        <v>4434.0200000000004</v>
      </c>
      <c r="AO223" s="44">
        <v>1700.27</v>
      </c>
      <c r="AP223" s="44">
        <v>12115.24</v>
      </c>
      <c r="AQ223" s="45">
        <v>10322.469999999999</v>
      </c>
      <c r="AR223" s="47">
        <f t="shared" si="77"/>
        <v>28630.42</v>
      </c>
      <c r="AS223" s="44">
        <v>56.42</v>
      </c>
      <c r="AT223" s="44">
        <v>5095.1499999999996</v>
      </c>
      <c r="AU223" s="44">
        <v>1616.15</v>
      </c>
      <c r="AV223" s="44">
        <v>15555.26</v>
      </c>
      <c r="AW223" s="45">
        <v>14031.9</v>
      </c>
      <c r="AX223" s="47">
        <f t="shared" si="78"/>
        <v>36354.879999999997</v>
      </c>
      <c r="AY223" s="49">
        <f t="shared" si="69"/>
        <v>2</v>
      </c>
      <c r="AZ223" s="49">
        <f t="shared" si="69"/>
        <v>-661.1299999999992</v>
      </c>
      <c r="BA223" s="49">
        <f t="shared" si="69"/>
        <v>84.119999999999891</v>
      </c>
      <c r="BB223" s="49">
        <f t="shared" si="61"/>
        <v>-3440.0200000000004</v>
      </c>
      <c r="BC223" s="50">
        <f t="shared" si="61"/>
        <v>-3709.4300000000003</v>
      </c>
      <c r="BD223" s="51">
        <f t="shared" si="61"/>
        <v>-7724.4599999999991</v>
      </c>
      <c r="BE223" s="53">
        <f t="shared" si="70"/>
        <v>3.5448422545196735E-2</v>
      </c>
      <c r="BF223" s="53">
        <f t="shared" si="70"/>
        <v>-0.12975672943877986</v>
      </c>
      <c r="BG223" s="53">
        <f t="shared" si="70"/>
        <v>5.2049624106673194E-2</v>
      </c>
      <c r="BH223" s="53">
        <f t="shared" si="62"/>
        <v>-0.22114834467569172</v>
      </c>
      <c r="BI223" s="54">
        <f t="shared" si="62"/>
        <v>-0.26435692956762807</v>
      </c>
      <c r="BJ223" s="55">
        <f t="shared" si="62"/>
        <v>-0.2124738136943376</v>
      </c>
      <c r="BK223" s="56">
        <f t="shared" si="71"/>
        <v>1</v>
      </c>
      <c r="BL223" s="56">
        <f t="shared" si="71"/>
        <v>0.20100219587335377</v>
      </c>
      <c r="BM223" s="56">
        <f t="shared" si="71"/>
        <v>0.42382357779915947</v>
      </c>
      <c r="BN223" s="56">
        <f t="shared" si="63"/>
        <v>0.2576059767655281</v>
      </c>
      <c r="BO223" s="57">
        <f t="shared" si="63"/>
        <v>0.27596711751006758</v>
      </c>
      <c r="BP223" s="58">
        <f t="shared" si="63"/>
        <v>0.2589475559752199</v>
      </c>
      <c r="BQ223" s="56">
        <f t="shared" si="72"/>
        <v>1</v>
      </c>
      <c r="BR223" s="56">
        <f t="shared" si="72"/>
        <v>0.21194546901381908</v>
      </c>
      <c r="BS223" s="56">
        <f t="shared" si="72"/>
        <v>0.50290168499992227</v>
      </c>
      <c r="BT223" s="56">
        <f t="shared" si="64"/>
        <v>0.30464126080009146</v>
      </c>
      <c r="BU223" s="57">
        <f t="shared" si="64"/>
        <v>0.31020500381569022</v>
      </c>
      <c r="BV223" s="58">
        <f t="shared" si="64"/>
        <v>0.29412103069798778</v>
      </c>
      <c r="BW223" s="56">
        <f t="shared" si="73"/>
        <v>0</v>
      </c>
      <c r="BX223" s="56">
        <f t="shared" si="73"/>
        <v>-1.0943273140465309E-2</v>
      </c>
      <c r="BY223" s="56">
        <f t="shared" si="73"/>
        <v>-7.9078107200762804E-2</v>
      </c>
      <c r="BZ223" s="56">
        <f t="shared" si="65"/>
        <v>-4.7035284034563363E-2</v>
      </c>
      <c r="CA223" s="57">
        <f t="shared" si="65"/>
        <v>-3.4237886305622633E-2</v>
      </c>
      <c r="CB223" s="58">
        <f t="shared" si="65"/>
        <v>-3.5173474722767883E-2</v>
      </c>
      <c r="CC223" s="44">
        <f t="shared" si="74"/>
        <v>0</v>
      </c>
      <c r="CD223" s="44">
        <f t="shared" si="74"/>
        <v>-109.4327314046531</v>
      </c>
      <c r="CE223" s="44">
        <f t="shared" si="74"/>
        <v>-790.78107200762804</v>
      </c>
      <c r="CF223" s="44">
        <f t="shared" si="66"/>
        <v>-470.35284034563364</v>
      </c>
      <c r="CG223" s="45">
        <f t="shared" si="66"/>
        <v>-342.37886305622635</v>
      </c>
      <c r="CH223" s="47">
        <f t="shared" si="66"/>
        <v>-351.73474722767884</v>
      </c>
    </row>
    <row r="224" spans="1:86" x14ac:dyDescent="0.2">
      <c r="A224" t="s">
        <v>46</v>
      </c>
      <c r="B224" t="s">
        <v>46</v>
      </c>
      <c r="C224" t="s">
        <v>100</v>
      </c>
      <c r="D224" t="s">
        <v>92</v>
      </c>
      <c r="E224" t="s">
        <v>95</v>
      </c>
      <c r="F224" s="27">
        <f t="shared" si="79"/>
        <v>46229</v>
      </c>
      <c r="G224" s="60" t="s">
        <v>35</v>
      </c>
      <c r="H224" s="28">
        <v>89.89</v>
      </c>
      <c r="I224" s="2">
        <v>11235.21</v>
      </c>
      <c r="J224" s="2">
        <v>1412.96</v>
      </c>
      <c r="K224" s="2">
        <v>29930.04</v>
      </c>
      <c r="L224" s="29">
        <v>26531.87</v>
      </c>
      <c r="M224" s="30">
        <f t="shared" si="75"/>
        <v>69199.97</v>
      </c>
      <c r="N224" t="s">
        <v>49</v>
      </c>
      <c r="O224" t="s">
        <v>49</v>
      </c>
      <c r="P224" t="s">
        <v>100</v>
      </c>
      <c r="Q224" t="s">
        <v>92</v>
      </c>
      <c r="R224" t="s">
        <v>95</v>
      </c>
      <c r="S224" s="27">
        <f t="shared" si="80"/>
        <v>45865</v>
      </c>
      <c r="T224" s="60" t="s">
        <v>35</v>
      </c>
      <c r="U224" s="28">
        <v>139.87</v>
      </c>
      <c r="V224" s="2">
        <v>12707.91</v>
      </c>
      <c r="W224" s="2">
        <v>245.35</v>
      </c>
      <c r="X224" s="2">
        <v>28597.97</v>
      </c>
      <c r="Y224" s="29">
        <v>27368.240000000002</v>
      </c>
      <c r="Z224" s="31">
        <f t="shared" si="76"/>
        <v>69059.340000000011</v>
      </c>
      <c r="AA224" s="32">
        <f t="shared" si="67"/>
        <v>-49.980000000000004</v>
      </c>
      <c r="AB224" s="5">
        <f t="shared" si="67"/>
        <v>-1472.7000000000007</v>
      </c>
      <c r="AC224" s="5">
        <f t="shared" si="67"/>
        <v>1167.6100000000001</v>
      </c>
      <c r="AD224" s="5">
        <f t="shared" si="59"/>
        <v>1332.0699999999997</v>
      </c>
      <c r="AE224" s="33">
        <f t="shared" si="59"/>
        <v>-836.37000000000262</v>
      </c>
      <c r="AF224" s="34">
        <f t="shared" si="59"/>
        <v>140.6299999999901</v>
      </c>
      <c r="AG224" s="35">
        <f t="shared" si="68"/>
        <v>-0.35733180810752846</v>
      </c>
      <c r="AH224" s="7">
        <f t="shared" si="68"/>
        <v>-0.11588845057920624</v>
      </c>
      <c r="AI224" s="7">
        <f t="shared" si="68"/>
        <v>4.7589565926227841</v>
      </c>
      <c r="AJ224" s="7">
        <f t="shared" si="60"/>
        <v>4.657918027048772E-2</v>
      </c>
      <c r="AK224" s="36">
        <f t="shared" si="60"/>
        <v>-3.0559875242251698E-2</v>
      </c>
      <c r="AL224" s="37">
        <f t="shared" si="60"/>
        <v>2.0363646684140057E-3</v>
      </c>
      <c r="AM224" s="2">
        <v>89.89</v>
      </c>
      <c r="AN224" s="2">
        <v>2100.41</v>
      </c>
      <c r="AO224" s="2">
        <v>476.81</v>
      </c>
      <c r="AP224" s="2">
        <v>7114.03</v>
      </c>
      <c r="AQ224" s="29">
        <v>7042.74</v>
      </c>
      <c r="AR224" s="31">
        <f t="shared" si="77"/>
        <v>16823.879999999997</v>
      </c>
      <c r="AS224" s="2">
        <v>139.87</v>
      </c>
      <c r="AT224" s="2">
        <v>2706.1</v>
      </c>
      <c r="AU224" s="2">
        <v>16.8</v>
      </c>
      <c r="AV224" s="2">
        <v>8254.19</v>
      </c>
      <c r="AW224" s="29">
        <v>8499.33</v>
      </c>
      <c r="AX224" s="31">
        <f t="shared" si="78"/>
        <v>19616.29</v>
      </c>
      <c r="AY224" s="5">
        <f t="shared" si="69"/>
        <v>-49.980000000000004</v>
      </c>
      <c r="AZ224" s="5">
        <f t="shared" si="69"/>
        <v>-605.69000000000005</v>
      </c>
      <c r="BA224" s="5">
        <f t="shared" si="69"/>
        <v>460.01</v>
      </c>
      <c r="BB224" s="5">
        <f t="shared" si="61"/>
        <v>-1140.1600000000008</v>
      </c>
      <c r="BC224" s="33">
        <f t="shared" si="61"/>
        <v>-1456.5900000000001</v>
      </c>
      <c r="BD224" s="34">
        <f t="shared" si="61"/>
        <v>-2792.4100000000035</v>
      </c>
      <c r="BE224" s="7">
        <f t="shared" si="70"/>
        <v>-0.35733180810752846</v>
      </c>
      <c r="BF224" s="7">
        <f t="shared" si="70"/>
        <v>-0.22382395329071361</v>
      </c>
      <c r="BG224" s="7">
        <f t="shared" si="70"/>
        <v>27.381547619047616</v>
      </c>
      <c r="BH224" s="7">
        <f t="shared" si="62"/>
        <v>-0.13813105828676112</v>
      </c>
      <c r="BI224" s="36">
        <f t="shared" si="62"/>
        <v>-0.17137703795475645</v>
      </c>
      <c r="BJ224" s="37">
        <f t="shared" si="62"/>
        <v>-0.14235158636011211</v>
      </c>
      <c r="BK224" s="38">
        <f t="shared" si="71"/>
        <v>1</v>
      </c>
      <c r="BL224" s="38">
        <f t="shared" si="71"/>
        <v>0.18694888658066916</v>
      </c>
      <c r="BM224" s="38">
        <f t="shared" si="71"/>
        <v>0.33745470501641944</v>
      </c>
      <c r="BN224" s="38">
        <f t="shared" si="63"/>
        <v>0.23768862320264189</v>
      </c>
      <c r="BO224" s="39">
        <f t="shared" si="63"/>
        <v>0.26544453896389514</v>
      </c>
      <c r="BP224" s="40">
        <f t="shared" si="63"/>
        <v>0.24311975857792997</v>
      </c>
      <c r="BQ224" s="38">
        <f t="shared" si="72"/>
        <v>1</v>
      </c>
      <c r="BR224" s="38">
        <f t="shared" si="72"/>
        <v>0.21294610994254759</v>
      </c>
      <c r="BS224" s="38">
        <f t="shared" si="72"/>
        <v>6.8473609129814553E-2</v>
      </c>
      <c r="BT224" s="38">
        <f t="shared" si="64"/>
        <v>0.28862852852842352</v>
      </c>
      <c r="BU224" s="39">
        <f t="shared" si="64"/>
        <v>0.3105544967451323</v>
      </c>
      <c r="BV224" s="40">
        <f t="shared" si="64"/>
        <v>0.28404977516437308</v>
      </c>
      <c r="BW224" s="38">
        <f t="shared" si="73"/>
        <v>0</v>
      </c>
      <c r="BX224" s="38">
        <f t="shared" si="73"/>
        <v>-2.599722336187843E-2</v>
      </c>
      <c r="BY224" s="38">
        <f t="shared" si="73"/>
        <v>0.2689810958866049</v>
      </c>
      <c r="BZ224" s="38">
        <f t="shared" si="65"/>
        <v>-5.0939905325781631E-2</v>
      </c>
      <c r="CA224" s="39">
        <f t="shared" si="65"/>
        <v>-4.5109957781237164E-2</v>
      </c>
      <c r="CB224" s="40">
        <f t="shared" si="65"/>
        <v>-4.0930016586443102E-2</v>
      </c>
      <c r="CC224" s="2">
        <f t="shared" si="74"/>
        <v>0</v>
      </c>
      <c r="CD224" s="2">
        <f t="shared" si="74"/>
        <v>-259.97223361878429</v>
      </c>
      <c r="CE224" s="2">
        <f t="shared" si="74"/>
        <v>2689.8109588660491</v>
      </c>
      <c r="CF224" s="2">
        <f t="shared" si="66"/>
        <v>-509.39905325781632</v>
      </c>
      <c r="CG224" s="29">
        <f t="shared" si="66"/>
        <v>-451.09957781237165</v>
      </c>
      <c r="CH224" s="31">
        <f t="shared" si="66"/>
        <v>-409.30016586443099</v>
      </c>
    </row>
    <row r="225" spans="1:86" x14ac:dyDescent="0.2">
      <c r="A225" t="s">
        <v>46</v>
      </c>
      <c r="B225" t="s">
        <v>46</v>
      </c>
      <c r="C225" t="s">
        <v>100</v>
      </c>
      <c r="D225" t="s">
        <v>92</v>
      </c>
      <c r="E225" t="s">
        <v>95</v>
      </c>
      <c r="F225" s="27">
        <f t="shared" si="79"/>
        <v>46230</v>
      </c>
      <c r="G225" s="60" t="s">
        <v>36</v>
      </c>
      <c r="H225" s="28">
        <v>-77.97</v>
      </c>
      <c r="I225" s="2">
        <v>10844.59</v>
      </c>
      <c r="J225" s="2">
        <v>1093.93</v>
      </c>
      <c r="K225" s="2">
        <v>28370.59</v>
      </c>
      <c r="L225" s="29">
        <v>24233.71</v>
      </c>
      <c r="M225" s="30">
        <f t="shared" si="75"/>
        <v>64464.85</v>
      </c>
      <c r="N225" t="s">
        <v>49</v>
      </c>
      <c r="O225" t="s">
        <v>49</v>
      </c>
      <c r="P225" t="s">
        <v>100</v>
      </c>
      <c r="Q225" t="s">
        <v>92</v>
      </c>
      <c r="R225" t="s">
        <v>95</v>
      </c>
      <c r="S225" s="27">
        <f t="shared" si="80"/>
        <v>45866</v>
      </c>
      <c r="T225" s="60" t="s">
        <v>36</v>
      </c>
      <c r="U225" s="28">
        <v>54.95</v>
      </c>
      <c r="V225" s="2">
        <v>12746.36</v>
      </c>
      <c r="W225" s="2">
        <v>-542.4</v>
      </c>
      <c r="X225" s="2">
        <v>24859.91</v>
      </c>
      <c r="Y225" s="29">
        <v>28727.49</v>
      </c>
      <c r="Z225" s="31">
        <f t="shared" si="76"/>
        <v>65846.31</v>
      </c>
      <c r="AA225" s="32">
        <f t="shared" si="67"/>
        <v>-132.92000000000002</v>
      </c>
      <c r="AB225" s="5">
        <f t="shared" si="67"/>
        <v>-1901.7700000000004</v>
      </c>
      <c r="AC225" s="5">
        <f t="shared" si="67"/>
        <v>1636.33</v>
      </c>
      <c r="AD225" s="5">
        <f t="shared" si="59"/>
        <v>3510.6800000000003</v>
      </c>
      <c r="AE225" s="33">
        <f t="shared" si="59"/>
        <v>-4493.7800000000025</v>
      </c>
      <c r="AF225" s="34">
        <f t="shared" si="59"/>
        <v>-1381.4599999999991</v>
      </c>
      <c r="AG225" s="35">
        <f t="shared" si="68"/>
        <v>-2.4189262966333032</v>
      </c>
      <c r="AH225" s="7">
        <f t="shared" si="68"/>
        <v>-0.14920102680294611</v>
      </c>
      <c r="AI225" s="7">
        <f t="shared" si="68"/>
        <v>-3.0168325958702065</v>
      </c>
      <c r="AJ225" s="7">
        <f t="shared" si="60"/>
        <v>0.14121853216685018</v>
      </c>
      <c r="AK225" s="36">
        <f t="shared" si="60"/>
        <v>-0.15642786752340709</v>
      </c>
      <c r="AL225" s="37">
        <f t="shared" si="60"/>
        <v>-2.0980067068298879E-2</v>
      </c>
      <c r="AM225" s="2">
        <v>-77.97</v>
      </c>
      <c r="AN225" s="2">
        <v>2045.46</v>
      </c>
      <c r="AO225" s="2">
        <v>266.8</v>
      </c>
      <c r="AP225" s="2">
        <v>6959.31</v>
      </c>
      <c r="AQ225" s="29">
        <v>6524.35</v>
      </c>
      <c r="AR225" s="31">
        <f t="shared" si="77"/>
        <v>15717.95</v>
      </c>
      <c r="AS225" s="2">
        <v>54.95</v>
      </c>
      <c r="AT225" s="2">
        <v>2604.15</v>
      </c>
      <c r="AU225" s="2">
        <v>-250.17</v>
      </c>
      <c r="AV225" s="2">
        <v>6917.96</v>
      </c>
      <c r="AW225" s="29">
        <v>8802</v>
      </c>
      <c r="AX225" s="31">
        <f t="shared" si="78"/>
        <v>18128.89</v>
      </c>
      <c r="AY225" s="5">
        <f t="shared" si="69"/>
        <v>-132.92000000000002</v>
      </c>
      <c r="AZ225" s="5">
        <f t="shared" si="69"/>
        <v>-558.69000000000005</v>
      </c>
      <c r="BA225" s="5">
        <f t="shared" si="69"/>
        <v>516.97</v>
      </c>
      <c r="BB225" s="5">
        <f t="shared" si="61"/>
        <v>41.350000000000364</v>
      </c>
      <c r="BC225" s="33">
        <f t="shared" si="61"/>
        <v>-2277.6499999999996</v>
      </c>
      <c r="BD225" s="34">
        <f t="shared" si="61"/>
        <v>-2410.9399999999987</v>
      </c>
      <c r="BE225" s="7">
        <f t="shared" si="70"/>
        <v>-2.4189262966333032</v>
      </c>
      <c r="BF225" s="7">
        <f t="shared" si="70"/>
        <v>-0.21453833304533151</v>
      </c>
      <c r="BG225" s="7">
        <f t="shared" si="70"/>
        <v>-2.0664747971379462</v>
      </c>
      <c r="BH225" s="7">
        <f t="shared" si="62"/>
        <v>5.977195589451278E-3</v>
      </c>
      <c r="BI225" s="36">
        <f t="shared" si="62"/>
        <v>-0.25876505339695521</v>
      </c>
      <c r="BJ225" s="37">
        <f t="shared" si="62"/>
        <v>-0.13298883715439824</v>
      </c>
      <c r="BK225" s="38">
        <f t="shared" si="71"/>
        <v>1</v>
      </c>
      <c r="BL225" s="38">
        <f t="shared" si="71"/>
        <v>0.18861570608017453</v>
      </c>
      <c r="BM225" s="38">
        <f t="shared" si="71"/>
        <v>0.24389129103324711</v>
      </c>
      <c r="BN225" s="38">
        <f t="shared" si="63"/>
        <v>0.24530015061371654</v>
      </c>
      <c r="BO225" s="39">
        <f t="shared" si="63"/>
        <v>0.26922621422803195</v>
      </c>
      <c r="BP225" s="40">
        <f t="shared" si="63"/>
        <v>0.24382202083771234</v>
      </c>
      <c r="BQ225" s="38">
        <f t="shared" si="72"/>
        <v>1</v>
      </c>
      <c r="BR225" s="38">
        <f t="shared" si="72"/>
        <v>0.20430538600824077</v>
      </c>
      <c r="BS225" s="38">
        <f t="shared" si="72"/>
        <v>0.4612278761061947</v>
      </c>
      <c r="BT225" s="38">
        <f t="shared" si="64"/>
        <v>0.27827775724047271</v>
      </c>
      <c r="BU225" s="39">
        <f t="shared" si="64"/>
        <v>0.30639641681191082</v>
      </c>
      <c r="BV225" s="40">
        <f t="shared" si="64"/>
        <v>0.2753212746469772</v>
      </c>
      <c r="BW225" s="38">
        <f t="shared" si="73"/>
        <v>0</v>
      </c>
      <c r="BX225" s="38">
        <f t="shared" si="73"/>
        <v>-1.5689679928066247E-2</v>
      </c>
      <c r="BY225" s="38">
        <f t="shared" si="73"/>
        <v>-0.21733658507294759</v>
      </c>
      <c r="BZ225" s="38">
        <f t="shared" si="65"/>
        <v>-3.2977606626756167E-2</v>
      </c>
      <c r="CA225" s="39">
        <f t="shared" si="65"/>
        <v>-3.7170202583878875E-2</v>
      </c>
      <c r="CB225" s="40">
        <f t="shared" si="65"/>
        <v>-3.1499253809264854E-2</v>
      </c>
      <c r="CC225" s="2">
        <f t="shared" si="74"/>
        <v>0</v>
      </c>
      <c r="CD225" s="2">
        <f t="shared" si="74"/>
        <v>-156.89679928066246</v>
      </c>
      <c r="CE225" s="2">
        <f t="shared" si="74"/>
        <v>-2173.3658507294758</v>
      </c>
      <c r="CF225" s="2">
        <f t="shared" si="66"/>
        <v>-329.77606626756165</v>
      </c>
      <c r="CG225" s="29">
        <f t="shared" si="66"/>
        <v>-371.70202583878876</v>
      </c>
      <c r="CH225" s="31">
        <f t="shared" si="66"/>
        <v>-314.99253809264854</v>
      </c>
    </row>
    <row r="226" spans="1:86" x14ac:dyDescent="0.2">
      <c r="A226" t="s">
        <v>46</v>
      </c>
      <c r="B226" t="s">
        <v>46</v>
      </c>
      <c r="C226" t="s">
        <v>100</v>
      </c>
      <c r="D226" t="s">
        <v>92</v>
      </c>
      <c r="E226" t="s">
        <v>95</v>
      </c>
      <c r="F226" s="27">
        <f t="shared" si="79"/>
        <v>46231</v>
      </c>
      <c r="G226" s="60" t="s">
        <v>37</v>
      </c>
      <c r="H226" s="28">
        <v>47.39</v>
      </c>
      <c r="I226" s="2">
        <v>11468.03</v>
      </c>
      <c r="J226" s="2">
        <v>1178.19</v>
      </c>
      <c r="K226" s="2">
        <v>33257.72</v>
      </c>
      <c r="L226" s="29">
        <v>26843.58</v>
      </c>
      <c r="M226" s="30">
        <f t="shared" si="75"/>
        <v>72794.91</v>
      </c>
      <c r="N226" t="s">
        <v>49</v>
      </c>
      <c r="O226" t="s">
        <v>49</v>
      </c>
      <c r="P226" t="s">
        <v>100</v>
      </c>
      <c r="Q226" t="s">
        <v>92</v>
      </c>
      <c r="R226" t="s">
        <v>95</v>
      </c>
      <c r="S226" s="27">
        <f t="shared" si="80"/>
        <v>45867</v>
      </c>
      <c r="T226" s="60" t="s">
        <v>37</v>
      </c>
      <c r="U226" s="28">
        <v>185.42</v>
      </c>
      <c r="V226" s="2">
        <v>12242.86</v>
      </c>
      <c r="W226" s="2">
        <v>611.47</v>
      </c>
      <c r="X226" s="2">
        <v>32605.25</v>
      </c>
      <c r="Y226" s="29">
        <v>37300.379999999997</v>
      </c>
      <c r="Z226" s="31">
        <f t="shared" si="76"/>
        <v>82945.38</v>
      </c>
      <c r="AA226" s="32">
        <f t="shared" si="67"/>
        <v>-138.02999999999997</v>
      </c>
      <c r="AB226" s="5">
        <f t="shared" si="67"/>
        <v>-774.82999999999993</v>
      </c>
      <c r="AC226" s="5">
        <f t="shared" si="67"/>
        <v>566.72</v>
      </c>
      <c r="AD226" s="5">
        <f t="shared" si="59"/>
        <v>652.47000000000116</v>
      </c>
      <c r="AE226" s="33">
        <f t="shared" si="59"/>
        <v>-10456.799999999996</v>
      </c>
      <c r="AF226" s="34">
        <f t="shared" si="59"/>
        <v>-10150.470000000001</v>
      </c>
      <c r="AG226" s="35">
        <f t="shared" si="68"/>
        <v>-0.74441807787725156</v>
      </c>
      <c r="AH226" s="7">
        <f t="shared" si="68"/>
        <v>-6.3288316618829249E-2</v>
      </c>
      <c r="AI226" s="7">
        <f t="shared" si="68"/>
        <v>0.92681570641241595</v>
      </c>
      <c r="AJ226" s="7">
        <f t="shared" si="60"/>
        <v>2.0011194516220583E-2</v>
      </c>
      <c r="AK226" s="36">
        <f t="shared" si="60"/>
        <v>-0.2803403075250171</v>
      </c>
      <c r="AL226" s="37">
        <f t="shared" si="60"/>
        <v>-0.12237535110454616</v>
      </c>
      <c r="AM226" s="2">
        <v>47.39</v>
      </c>
      <c r="AN226" s="2">
        <v>2170.04</v>
      </c>
      <c r="AO226" s="2">
        <v>361.63</v>
      </c>
      <c r="AP226" s="2">
        <v>7819.04</v>
      </c>
      <c r="AQ226" s="29">
        <v>7290.04</v>
      </c>
      <c r="AR226" s="31">
        <f t="shared" si="77"/>
        <v>17688.14</v>
      </c>
      <c r="AS226" s="2">
        <v>185.42</v>
      </c>
      <c r="AT226" s="2">
        <v>2514.75</v>
      </c>
      <c r="AU226" s="2">
        <v>261.22000000000003</v>
      </c>
      <c r="AV226" s="2">
        <v>10863.63</v>
      </c>
      <c r="AW226" s="29">
        <v>11773.95</v>
      </c>
      <c r="AX226" s="31">
        <f t="shared" si="78"/>
        <v>25598.97</v>
      </c>
      <c r="AY226" s="5">
        <f t="shared" si="69"/>
        <v>-138.02999999999997</v>
      </c>
      <c r="AZ226" s="5">
        <f t="shared" si="69"/>
        <v>-344.71000000000004</v>
      </c>
      <c r="BA226" s="5">
        <f t="shared" si="69"/>
        <v>100.40999999999997</v>
      </c>
      <c r="BB226" s="5">
        <f t="shared" si="61"/>
        <v>-3044.5899999999992</v>
      </c>
      <c r="BC226" s="33">
        <f t="shared" si="61"/>
        <v>-4483.9100000000008</v>
      </c>
      <c r="BD226" s="34">
        <f t="shared" si="61"/>
        <v>-7910.8300000000017</v>
      </c>
      <c r="BE226" s="7">
        <f t="shared" si="70"/>
        <v>-0.74441807787725156</v>
      </c>
      <c r="BF226" s="7">
        <f t="shared" si="70"/>
        <v>-0.13707525598966103</v>
      </c>
      <c r="BG226" s="7">
        <f t="shared" si="70"/>
        <v>0.38438863792971423</v>
      </c>
      <c r="BH226" s="7">
        <f t="shared" si="62"/>
        <v>-0.28025531060980535</v>
      </c>
      <c r="BI226" s="36">
        <f t="shared" si="62"/>
        <v>-0.38083311038351619</v>
      </c>
      <c r="BJ226" s="37">
        <f t="shared" si="62"/>
        <v>-0.30902923047294484</v>
      </c>
      <c r="BK226" s="38">
        <f t="shared" si="71"/>
        <v>1</v>
      </c>
      <c r="BL226" s="38">
        <f t="shared" si="71"/>
        <v>0.18922517642524478</v>
      </c>
      <c r="BM226" s="38">
        <f t="shared" si="71"/>
        <v>0.30693691170354526</v>
      </c>
      <c r="BN226" s="38">
        <f t="shared" si="63"/>
        <v>0.2351045110729178</v>
      </c>
      <c r="BO226" s="39">
        <f t="shared" si="63"/>
        <v>0.27157480485091778</v>
      </c>
      <c r="BP226" s="40">
        <f t="shared" si="63"/>
        <v>0.24298594503379423</v>
      </c>
      <c r="BQ226" s="38">
        <f t="shared" si="72"/>
        <v>1</v>
      </c>
      <c r="BR226" s="38">
        <f t="shared" si="72"/>
        <v>0.20540543631145008</v>
      </c>
      <c r="BS226" s="38">
        <f t="shared" si="72"/>
        <v>0.42720002616645136</v>
      </c>
      <c r="BT226" s="38">
        <f t="shared" si="64"/>
        <v>0.33318652670965565</v>
      </c>
      <c r="BU226" s="39">
        <f t="shared" si="64"/>
        <v>0.3156522802180568</v>
      </c>
      <c r="BV226" s="40">
        <f t="shared" si="64"/>
        <v>0.30862442248139677</v>
      </c>
      <c r="BW226" s="38">
        <f t="shared" si="73"/>
        <v>0</v>
      </c>
      <c r="BX226" s="38">
        <f t="shared" si="73"/>
        <v>-1.6180259886205306E-2</v>
      </c>
      <c r="BY226" s="38">
        <f t="shared" si="73"/>
        <v>-0.12026311446290611</v>
      </c>
      <c r="BZ226" s="38">
        <f t="shared" si="65"/>
        <v>-9.8082015636737852E-2</v>
      </c>
      <c r="CA226" s="39">
        <f t="shared" si="65"/>
        <v>-4.4077475367139018E-2</v>
      </c>
      <c r="CB226" s="40">
        <f t="shared" si="65"/>
        <v>-6.5638477447602539E-2</v>
      </c>
      <c r="CC226" s="2">
        <f t="shared" si="74"/>
        <v>0</v>
      </c>
      <c r="CD226" s="2">
        <f t="shared" si="74"/>
        <v>-161.80259886205306</v>
      </c>
      <c r="CE226" s="2">
        <f t="shared" si="74"/>
        <v>-1202.6311446290611</v>
      </c>
      <c r="CF226" s="2">
        <f t="shared" si="66"/>
        <v>-980.82015636737856</v>
      </c>
      <c r="CG226" s="29">
        <f t="shared" si="66"/>
        <v>-440.77475367139016</v>
      </c>
      <c r="CH226" s="31">
        <f t="shared" si="66"/>
        <v>-656.38477447602543</v>
      </c>
    </row>
    <row r="227" spans="1:86" x14ac:dyDescent="0.2">
      <c r="A227" t="s">
        <v>46</v>
      </c>
      <c r="B227" t="s">
        <v>46</v>
      </c>
      <c r="C227" t="s">
        <v>100</v>
      </c>
      <c r="D227" t="s">
        <v>92</v>
      </c>
      <c r="E227" t="s">
        <v>95</v>
      </c>
      <c r="F227" s="27">
        <f t="shared" si="79"/>
        <v>46232</v>
      </c>
      <c r="G227" s="60" t="s">
        <v>38</v>
      </c>
      <c r="H227" s="28">
        <v>29.97</v>
      </c>
      <c r="I227" s="2">
        <v>13813.17</v>
      </c>
      <c r="J227" s="2">
        <v>2293.2199999999998</v>
      </c>
      <c r="K227" s="2">
        <v>33143.08</v>
      </c>
      <c r="L227" s="29">
        <v>30412.12</v>
      </c>
      <c r="M227" s="30">
        <f t="shared" si="75"/>
        <v>79691.56</v>
      </c>
      <c r="N227" t="s">
        <v>49</v>
      </c>
      <c r="O227" t="s">
        <v>49</v>
      </c>
      <c r="P227" t="s">
        <v>100</v>
      </c>
      <c r="Q227" t="s">
        <v>92</v>
      </c>
      <c r="R227" t="s">
        <v>95</v>
      </c>
      <c r="S227" s="27">
        <f t="shared" si="80"/>
        <v>45868</v>
      </c>
      <c r="T227" s="60" t="s">
        <v>38</v>
      </c>
      <c r="U227" s="28">
        <v>64.069999999999993</v>
      </c>
      <c r="V227" s="2">
        <v>17357.45</v>
      </c>
      <c r="W227" s="2">
        <v>-122.71</v>
      </c>
      <c r="X227" s="2">
        <v>40384.18</v>
      </c>
      <c r="Y227" s="29">
        <v>39987.79</v>
      </c>
      <c r="Z227" s="31">
        <f t="shared" si="76"/>
        <v>97670.78</v>
      </c>
      <c r="AA227" s="32">
        <f t="shared" si="67"/>
        <v>-34.099999999999994</v>
      </c>
      <c r="AB227" s="5">
        <f t="shared" si="67"/>
        <v>-3544.2800000000007</v>
      </c>
      <c r="AC227" s="5">
        <f t="shared" si="67"/>
        <v>2415.9299999999998</v>
      </c>
      <c r="AD227" s="5">
        <f t="shared" si="59"/>
        <v>-7241.0999999999985</v>
      </c>
      <c r="AE227" s="33">
        <f t="shared" si="59"/>
        <v>-9575.6700000000019</v>
      </c>
      <c r="AF227" s="34">
        <f t="shared" si="59"/>
        <v>-17979.22</v>
      </c>
      <c r="AG227" s="35">
        <f t="shared" si="68"/>
        <v>-0.53223037302949894</v>
      </c>
      <c r="AH227" s="7">
        <f t="shared" si="68"/>
        <v>-0.20419358834390999</v>
      </c>
      <c r="AI227" s="7">
        <f t="shared" si="68"/>
        <v>-19.688126477059733</v>
      </c>
      <c r="AJ227" s="7">
        <f t="shared" si="60"/>
        <v>-0.17930536165399419</v>
      </c>
      <c r="AK227" s="36">
        <f t="shared" si="60"/>
        <v>-0.23946484664443826</v>
      </c>
      <c r="AL227" s="37">
        <f t="shared" si="60"/>
        <v>-0.1840798240783989</v>
      </c>
      <c r="AM227" s="2">
        <v>29.97</v>
      </c>
      <c r="AN227" s="2">
        <v>2597.4299999999998</v>
      </c>
      <c r="AO227" s="2">
        <v>932.71</v>
      </c>
      <c r="AP227" s="2">
        <v>7939.34</v>
      </c>
      <c r="AQ227" s="29">
        <v>7862.81</v>
      </c>
      <c r="AR227" s="31">
        <f t="shared" si="77"/>
        <v>19362.260000000002</v>
      </c>
      <c r="AS227" s="2">
        <v>64.069999999999993</v>
      </c>
      <c r="AT227" s="2">
        <v>3309.14</v>
      </c>
      <c r="AU227" s="2">
        <v>-27.82</v>
      </c>
      <c r="AV227" s="2">
        <v>12154.82</v>
      </c>
      <c r="AW227" s="29">
        <v>12861.4</v>
      </c>
      <c r="AX227" s="31">
        <f t="shared" si="78"/>
        <v>28361.61</v>
      </c>
      <c r="AY227" s="5">
        <f t="shared" si="69"/>
        <v>-34.099999999999994</v>
      </c>
      <c r="AZ227" s="5">
        <f t="shared" si="69"/>
        <v>-711.71</v>
      </c>
      <c r="BA227" s="5">
        <f t="shared" si="69"/>
        <v>960.53000000000009</v>
      </c>
      <c r="BB227" s="5">
        <f t="shared" si="61"/>
        <v>-4215.4799999999996</v>
      </c>
      <c r="BC227" s="33">
        <f t="shared" si="61"/>
        <v>-4998.5899999999992</v>
      </c>
      <c r="BD227" s="34">
        <f t="shared" si="61"/>
        <v>-8999.3499999999985</v>
      </c>
      <c r="BE227" s="7">
        <f t="shared" si="70"/>
        <v>-0.53223037302949894</v>
      </c>
      <c r="BF227" s="7">
        <f t="shared" si="70"/>
        <v>-0.21507400714385008</v>
      </c>
      <c r="BG227" s="7">
        <f t="shared" si="70"/>
        <v>-34.526599568655648</v>
      </c>
      <c r="BH227" s="7">
        <f t="shared" si="62"/>
        <v>-0.34681550199838418</v>
      </c>
      <c r="BI227" s="36">
        <f t="shared" si="62"/>
        <v>-0.38865053571150882</v>
      </c>
      <c r="BJ227" s="37">
        <f t="shared" si="62"/>
        <v>-0.31730744481713125</v>
      </c>
      <c r="BK227" s="38">
        <f t="shared" si="71"/>
        <v>1</v>
      </c>
      <c r="BL227" s="38">
        <f t="shared" si="71"/>
        <v>0.18804010954762737</v>
      </c>
      <c r="BM227" s="38">
        <f t="shared" si="71"/>
        <v>0.40672504164449991</v>
      </c>
      <c r="BN227" s="38">
        <f t="shared" si="63"/>
        <v>0.2395474409741038</v>
      </c>
      <c r="BO227" s="39">
        <f t="shared" si="63"/>
        <v>0.25854198918062932</v>
      </c>
      <c r="BP227" s="40">
        <f t="shared" si="63"/>
        <v>0.24296500156352821</v>
      </c>
      <c r="BQ227" s="38">
        <f t="shared" si="72"/>
        <v>1</v>
      </c>
      <c r="BR227" s="38">
        <f t="shared" si="72"/>
        <v>0.19064666756925699</v>
      </c>
      <c r="BS227" s="38">
        <f t="shared" si="72"/>
        <v>0.22671338929182627</v>
      </c>
      <c r="BT227" s="38">
        <f t="shared" si="64"/>
        <v>0.30097974008634071</v>
      </c>
      <c r="BU227" s="39">
        <f t="shared" si="64"/>
        <v>0.32163317852774559</v>
      </c>
      <c r="BV227" s="40">
        <f t="shared" si="64"/>
        <v>0.29037968162023486</v>
      </c>
      <c r="BW227" s="38">
        <f t="shared" si="73"/>
        <v>0</v>
      </c>
      <c r="BX227" s="38">
        <f t="shared" si="73"/>
        <v>-2.6065580216296236E-3</v>
      </c>
      <c r="BY227" s="38">
        <f t="shared" si="73"/>
        <v>0.18001165235267363</v>
      </c>
      <c r="BZ227" s="38">
        <f t="shared" si="65"/>
        <v>-6.143229911223691E-2</v>
      </c>
      <c r="CA227" s="39">
        <f t="shared" si="65"/>
        <v>-6.3091189347116272E-2</v>
      </c>
      <c r="CB227" s="40">
        <f t="shared" si="65"/>
        <v>-4.7414680056706654E-2</v>
      </c>
      <c r="CC227" s="2">
        <f t="shared" si="74"/>
        <v>0</v>
      </c>
      <c r="CD227" s="2">
        <f t="shared" si="74"/>
        <v>-26.065580216296237</v>
      </c>
      <c r="CE227" s="2">
        <f t="shared" si="74"/>
        <v>1800.1165235267363</v>
      </c>
      <c r="CF227" s="2">
        <f t="shared" si="66"/>
        <v>-614.3229911223691</v>
      </c>
      <c r="CG227" s="29">
        <f t="shared" si="66"/>
        <v>-630.91189347116267</v>
      </c>
      <c r="CH227" s="31">
        <f t="shared" si="66"/>
        <v>-474.14680056706652</v>
      </c>
    </row>
    <row r="228" spans="1:86" x14ac:dyDescent="0.2">
      <c r="A228" t="s">
        <v>46</v>
      </c>
      <c r="B228" t="s">
        <v>46</v>
      </c>
      <c r="C228" t="s">
        <v>100</v>
      </c>
      <c r="D228" t="s">
        <v>92</v>
      </c>
      <c r="E228" t="s">
        <v>95</v>
      </c>
      <c r="F228" s="27">
        <f t="shared" si="79"/>
        <v>46233</v>
      </c>
      <c r="G228" s="60" t="s">
        <v>39</v>
      </c>
      <c r="H228" s="28">
        <v>54.92</v>
      </c>
      <c r="I228" s="2">
        <v>22116.57</v>
      </c>
      <c r="J228" s="2">
        <v>3811.19</v>
      </c>
      <c r="K228" s="2">
        <v>45441.83</v>
      </c>
      <c r="L228" s="29">
        <v>42038.74</v>
      </c>
      <c r="M228" s="30">
        <f t="shared" si="75"/>
        <v>113463.25</v>
      </c>
      <c r="N228" t="s">
        <v>49</v>
      </c>
      <c r="O228" t="s">
        <v>49</v>
      </c>
      <c r="P228" t="s">
        <v>100</v>
      </c>
      <c r="Q228" t="s">
        <v>92</v>
      </c>
      <c r="R228" t="s">
        <v>95</v>
      </c>
      <c r="S228" s="27">
        <f t="shared" si="80"/>
        <v>45869</v>
      </c>
      <c r="T228" s="60" t="s">
        <v>39</v>
      </c>
      <c r="U228" s="28">
        <v>193.01</v>
      </c>
      <c r="V228" s="2">
        <v>21669.61</v>
      </c>
      <c r="W228" s="2">
        <v>1511.95</v>
      </c>
      <c r="X228" s="2">
        <v>55340.83</v>
      </c>
      <c r="Y228" s="29">
        <v>39565.620000000003</v>
      </c>
      <c r="Z228" s="31">
        <f t="shared" si="76"/>
        <v>118281.01999999999</v>
      </c>
      <c r="AA228" s="32">
        <f t="shared" si="67"/>
        <v>-138.08999999999997</v>
      </c>
      <c r="AB228" s="5">
        <f t="shared" si="67"/>
        <v>446.95999999999913</v>
      </c>
      <c r="AC228" s="5">
        <f t="shared" si="67"/>
        <v>2299.2399999999998</v>
      </c>
      <c r="AD228" s="5">
        <f t="shared" si="59"/>
        <v>-9899</v>
      </c>
      <c r="AE228" s="33">
        <f t="shared" si="59"/>
        <v>2473.1199999999953</v>
      </c>
      <c r="AF228" s="34">
        <f t="shared" si="59"/>
        <v>-4817.7699999999895</v>
      </c>
      <c r="AG228" s="35">
        <f t="shared" si="68"/>
        <v>-0.71545515776384638</v>
      </c>
      <c r="AH228" s="7">
        <f t="shared" si="68"/>
        <v>2.0626121097703148E-2</v>
      </c>
      <c r="AI228" s="7">
        <f t="shared" si="68"/>
        <v>1.520711663745494</v>
      </c>
      <c r="AJ228" s="7">
        <f t="shared" si="60"/>
        <v>-0.17887335625432432</v>
      </c>
      <c r="AK228" s="36">
        <f t="shared" si="60"/>
        <v>6.2506792513298035E-2</v>
      </c>
      <c r="AL228" s="37">
        <f t="shared" si="60"/>
        <v>-4.073155608566776E-2</v>
      </c>
      <c r="AM228" s="2">
        <v>54.92</v>
      </c>
      <c r="AN228" s="2">
        <v>3978.7</v>
      </c>
      <c r="AO228" s="2">
        <v>1481.39</v>
      </c>
      <c r="AP228" s="2">
        <v>11212.22</v>
      </c>
      <c r="AQ228" s="29">
        <v>10825.54</v>
      </c>
      <c r="AR228" s="31">
        <f t="shared" si="77"/>
        <v>27552.77</v>
      </c>
      <c r="AS228" s="2">
        <v>193.01</v>
      </c>
      <c r="AT228" s="2">
        <v>4334.92</v>
      </c>
      <c r="AU228" s="2">
        <v>722.15</v>
      </c>
      <c r="AV228" s="2">
        <v>17014.88</v>
      </c>
      <c r="AW228" s="29">
        <v>12034.28</v>
      </c>
      <c r="AX228" s="31">
        <f t="shared" si="78"/>
        <v>34299.24</v>
      </c>
      <c r="AY228" s="5">
        <f t="shared" si="69"/>
        <v>-138.08999999999997</v>
      </c>
      <c r="AZ228" s="5">
        <f t="shared" si="69"/>
        <v>-356.22000000000025</v>
      </c>
      <c r="BA228" s="5">
        <f t="shared" si="69"/>
        <v>759.24000000000012</v>
      </c>
      <c r="BB228" s="5">
        <f t="shared" si="61"/>
        <v>-5802.6600000000017</v>
      </c>
      <c r="BC228" s="33">
        <f t="shared" si="61"/>
        <v>-1208.7399999999998</v>
      </c>
      <c r="BD228" s="34">
        <f t="shared" si="61"/>
        <v>-6746.4699999999975</v>
      </c>
      <c r="BE228" s="7">
        <f t="shared" si="70"/>
        <v>-0.71545515776384638</v>
      </c>
      <c r="BF228" s="7">
        <f t="shared" si="70"/>
        <v>-8.2174526865547742E-2</v>
      </c>
      <c r="BG228" s="7">
        <f t="shared" si="70"/>
        <v>1.0513605206674517</v>
      </c>
      <c r="BH228" s="7">
        <f t="shared" si="62"/>
        <v>-0.34103443574095155</v>
      </c>
      <c r="BI228" s="36">
        <f t="shared" si="62"/>
        <v>-0.10044140571766651</v>
      </c>
      <c r="BJ228" s="37">
        <f t="shared" si="62"/>
        <v>-0.19669444570783487</v>
      </c>
      <c r="BK228" s="38">
        <f t="shared" si="71"/>
        <v>1</v>
      </c>
      <c r="BL228" s="38">
        <f t="shared" si="71"/>
        <v>0.17989679231454064</v>
      </c>
      <c r="BM228" s="38">
        <f t="shared" si="71"/>
        <v>0.38869486958141686</v>
      </c>
      <c r="BN228" s="38">
        <f t="shared" si="63"/>
        <v>0.24673786244964163</v>
      </c>
      <c r="BO228" s="39">
        <f t="shared" si="63"/>
        <v>0.2575134269009966</v>
      </c>
      <c r="BP228" s="40">
        <f t="shared" si="63"/>
        <v>0.24283430978753032</v>
      </c>
      <c r="BQ228" s="38">
        <f t="shared" si="72"/>
        <v>1</v>
      </c>
      <c r="BR228" s="38">
        <f t="shared" si="72"/>
        <v>0.2000460552820286</v>
      </c>
      <c r="BS228" s="38">
        <f t="shared" si="72"/>
        <v>0.47762822844670788</v>
      </c>
      <c r="BT228" s="38">
        <f t="shared" si="64"/>
        <v>0.30745617656981294</v>
      </c>
      <c r="BU228" s="39">
        <f t="shared" si="64"/>
        <v>0.30416002580017704</v>
      </c>
      <c r="BV228" s="40">
        <f t="shared" si="64"/>
        <v>0.28998092847018059</v>
      </c>
      <c r="BW228" s="38">
        <f t="shared" si="73"/>
        <v>0</v>
      </c>
      <c r="BX228" s="38">
        <f t="shared" si="73"/>
        <v>-2.0149262967487952E-2</v>
      </c>
      <c r="BY228" s="38">
        <f t="shared" si="73"/>
        <v>-8.8933358865291023E-2</v>
      </c>
      <c r="BZ228" s="38">
        <f t="shared" si="65"/>
        <v>-6.0718314120171313E-2</v>
      </c>
      <c r="CA228" s="39">
        <f t="shared" si="65"/>
        <v>-4.6646598899180436E-2</v>
      </c>
      <c r="CB228" s="40">
        <f t="shared" si="65"/>
        <v>-4.7146618682650271E-2</v>
      </c>
      <c r="CC228" s="2">
        <f t="shared" si="74"/>
        <v>0</v>
      </c>
      <c r="CD228" s="2">
        <f t="shared" si="74"/>
        <v>-201.49262967487951</v>
      </c>
      <c r="CE228" s="2">
        <f t="shared" si="74"/>
        <v>-889.33358865291018</v>
      </c>
      <c r="CF228" s="2">
        <f t="shared" si="66"/>
        <v>-607.18314120171317</v>
      </c>
      <c r="CG228" s="29">
        <f t="shared" si="66"/>
        <v>-466.46598899180435</v>
      </c>
      <c r="CH228" s="31">
        <f t="shared" si="66"/>
        <v>-471.46618682650274</v>
      </c>
    </row>
    <row r="229" spans="1:86" x14ac:dyDescent="0.2">
      <c r="A229" t="s">
        <v>46</v>
      </c>
      <c r="B229" t="s">
        <v>46</v>
      </c>
      <c r="C229" t="s">
        <v>100</v>
      </c>
      <c r="D229" t="s">
        <v>92</v>
      </c>
      <c r="E229" t="s">
        <v>95</v>
      </c>
      <c r="F229" s="27">
        <f t="shared" si="79"/>
        <v>46234</v>
      </c>
      <c r="G229" s="60" t="s">
        <v>40</v>
      </c>
      <c r="H229" s="28">
        <v>-5.03</v>
      </c>
      <c r="I229" s="2">
        <v>28482.54</v>
      </c>
      <c r="J229" s="2">
        <v>4802.6000000000004</v>
      </c>
      <c r="K229" s="2">
        <v>54857.91</v>
      </c>
      <c r="L229" s="29">
        <v>53110.83</v>
      </c>
      <c r="M229" s="30">
        <f t="shared" si="75"/>
        <v>141248.85</v>
      </c>
      <c r="N229" t="s">
        <v>49</v>
      </c>
      <c r="O229" t="s">
        <v>49</v>
      </c>
      <c r="P229" t="s">
        <v>100</v>
      </c>
      <c r="Q229" t="s">
        <v>100</v>
      </c>
      <c r="R229" t="s">
        <v>95</v>
      </c>
      <c r="S229" s="27">
        <f t="shared" si="80"/>
        <v>45870</v>
      </c>
      <c r="T229" s="60" t="s">
        <v>40</v>
      </c>
      <c r="U229" s="28">
        <v>-61.04</v>
      </c>
      <c r="V229" s="2">
        <v>27947.07</v>
      </c>
      <c r="W229" s="2">
        <v>2613.17</v>
      </c>
      <c r="X229" s="2">
        <v>52985.47</v>
      </c>
      <c r="Y229" s="29">
        <v>42474.7</v>
      </c>
      <c r="Z229" s="31">
        <f t="shared" si="76"/>
        <v>125959.37</v>
      </c>
      <c r="AA229" s="32">
        <f t="shared" si="67"/>
        <v>56.01</v>
      </c>
      <c r="AB229" s="5">
        <f t="shared" si="67"/>
        <v>535.47000000000116</v>
      </c>
      <c r="AC229" s="5">
        <f t="shared" si="67"/>
        <v>2189.4300000000003</v>
      </c>
      <c r="AD229" s="5">
        <f t="shared" si="59"/>
        <v>1872.4400000000023</v>
      </c>
      <c r="AE229" s="33">
        <f t="shared" si="59"/>
        <v>10636.130000000005</v>
      </c>
      <c r="AF229" s="34">
        <f t="shared" si="59"/>
        <v>15289.48000000001</v>
      </c>
      <c r="AG229" s="35">
        <f t="shared" si="68"/>
        <v>-0.91759501965923984</v>
      </c>
      <c r="AH229" s="7">
        <f t="shared" si="68"/>
        <v>1.9160148094236756E-2</v>
      </c>
      <c r="AI229" s="7">
        <f t="shared" si="68"/>
        <v>0.83784445711530453</v>
      </c>
      <c r="AJ229" s="7">
        <f t="shared" si="60"/>
        <v>3.5338744753986372E-2</v>
      </c>
      <c r="AK229" s="36">
        <f t="shared" si="60"/>
        <v>0.25041095051877954</v>
      </c>
      <c r="AL229" s="37">
        <f t="shared" si="60"/>
        <v>0.12138422095950473</v>
      </c>
      <c r="AM229" s="2">
        <v>-5.03</v>
      </c>
      <c r="AN229" s="2">
        <v>5667.5</v>
      </c>
      <c r="AO229" s="2">
        <v>1933.45</v>
      </c>
      <c r="AP229" s="2">
        <v>13838.75</v>
      </c>
      <c r="AQ229" s="29">
        <v>14241.38</v>
      </c>
      <c r="AR229" s="31">
        <f t="shared" si="77"/>
        <v>35676.049999999996</v>
      </c>
      <c r="AS229" s="2">
        <v>-61.04</v>
      </c>
      <c r="AT229" s="2">
        <v>5786.07</v>
      </c>
      <c r="AU229" s="2">
        <v>1042.54</v>
      </c>
      <c r="AV229" s="2">
        <v>16409.07</v>
      </c>
      <c r="AW229" s="29">
        <v>12967.81</v>
      </c>
      <c r="AX229" s="31">
        <f t="shared" si="78"/>
        <v>36144.449999999997</v>
      </c>
      <c r="AY229" s="5">
        <f t="shared" si="69"/>
        <v>56.01</v>
      </c>
      <c r="AZ229" s="5">
        <f t="shared" si="69"/>
        <v>-118.56999999999971</v>
      </c>
      <c r="BA229" s="5">
        <f t="shared" si="69"/>
        <v>890.91000000000008</v>
      </c>
      <c r="BB229" s="5">
        <f t="shared" si="61"/>
        <v>-2570.3199999999997</v>
      </c>
      <c r="BC229" s="33">
        <f t="shared" si="61"/>
        <v>1273.5699999999997</v>
      </c>
      <c r="BD229" s="34">
        <f t="shared" si="61"/>
        <v>-468.40000000000146</v>
      </c>
      <c r="BE229" s="7">
        <f t="shared" si="70"/>
        <v>-0.91759501965923984</v>
      </c>
      <c r="BF229" s="7">
        <f t="shared" si="70"/>
        <v>-2.0492320348699501E-2</v>
      </c>
      <c r="BG229" s="7">
        <f t="shared" si="70"/>
        <v>0.85455713929441568</v>
      </c>
      <c r="BH229" s="7">
        <f t="shared" si="62"/>
        <v>-0.15664019959693021</v>
      </c>
      <c r="BI229" s="36">
        <f t="shared" si="62"/>
        <v>9.8210106409640466E-2</v>
      </c>
      <c r="BJ229" s="37">
        <f t="shared" si="62"/>
        <v>-1.2959112671516691E-2</v>
      </c>
      <c r="BK229" s="38">
        <f t="shared" si="71"/>
        <v>1</v>
      </c>
      <c r="BL229" s="38">
        <f t="shared" si="71"/>
        <v>0.19898155150488686</v>
      </c>
      <c r="BM229" s="38">
        <f t="shared" si="71"/>
        <v>0.40258401699079666</v>
      </c>
      <c r="BN229" s="38">
        <f t="shared" si="63"/>
        <v>0.25226535243504533</v>
      </c>
      <c r="BO229" s="39">
        <f t="shared" si="63"/>
        <v>0.26814455733416326</v>
      </c>
      <c r="BP229" s="40">
        <f t="shared" si="63"/>
        <v>0.25257586167958179</v>
      </c>
      <c r="BQ229" s="38">
        <f t="shared" si="72"/>
        <v>1</v>
      </c>
      <c r="BR229" s="38">
        <f t="shared" si="72"/>
        <v>0.20703673050520144</v>
      </c>
      <c r="BS229" s="38">
        <f t="shared" si="72"/>
        <v>0.39895605720255473</v>
      </c>
      <c r="BT229" s="38">
        <f t="shared" si="64"/>
        <v>0.30968999614422593</v>
      </c>
      <c r="BU229" s="39">
        <f t="shared" si="64"/>
        <v>0.3053066884521845</v>
      </c>
      <c r="BV229" s="40">
        <f t="shared" si="64"/>
        <v>0.28695324532029653</v>
      </c>
      <c r="BW229" s="38">
        <f t="shared" si="73"/>
        <v>0</v>
      </c>
      <c r="BX229" s="38">
        <f t="shared" si="73"/>
        <v>-8.0551790003145773E-3</v>
      </c>
      <c r="BY229" s="38">
        <f t="shared" si="73"/>
        <v>3.6279597882419301E-3</v>
      </c>
      <c r="BZ229" s="38">
        <f t="shared" si="65"/>
        <v>-5.7424643709180601E-2</v>
      </c>
      <c r="CA229" s="39">
        <f t="shared" si="65"/>
        <v>-3.7162131118021247E-2</v>
      </c>
      <c r="CB229" s="40">
        <f t="shared" si="65"/>
        <v>-3.4377383640714743E-2</v>
      </c>
      <c r="CC229" s="2">
        <f t="shared" si="74"/>
        <v>0</v>
      </c>
      <c r="CD229" s="2">
        <f t="shared" si="74"/>
        <v>-80.551790003145769</v>
      </c>
      <c r="CE229" s="2">
        <f t="shared" si="74"/>
        <v>36.279597882419303</v>
      </c>
      <c r="CF229" s="2">
        <f t="shared" si="66"/>
        <v>-574.246437091806</v>
      </c>
      <c r="CG229" s="29">
        <f t="shared" si="66"/>
        <v>-371.62131118021244</v>
      </c>
      <c r="CH229" s="31">
        <f t="shared" si="66"/>
        <v>-343.77383640714743</v>
      </c>
    </row>
    <row r="230" spans="1:86" ht="13.5" thickBot="1" x14ac:dyDescent="0.25">
      <c r="A230" t="s">
        <v>46</v>
      </c>
      <c r="B230" t="s">
        <v>46</v>
      </c>
      <c r="C230" t="s">
        <v>100</v>
      </c>
      <c r="D230" t="s">
        <v>100</v>
      </c>
      <c r="E230" t="s">
        <v>95</v>
      </c>
      <c r="F230" s="41">
        <f t="shared" si="79"/>
        <v>46235</v>
      </c>
      <c r="G230" s="61" t="s">
        <v>41</v>
      </c>
      <c r="H230" s="43">
        <v>-12.5</v>
      </c>
      <c r="I230" s="44">
        <v>21065.47</v>
      </c>
      <c r="J230" s="44">
        <v>3834.88</v>
      </c>
      <c r="K230" s="44">
        <v>42820.24</v>
      </c>
      <c r="L230" s="45">
        <v>32564.43</v>
      </c>
      <c r="M230" s="46">
        <f t="shared" si="75"/>
        <v>100272.51999999999</v>
      </c>
      <c r="N230" t="s">
        <v>49</v>
      </c>
      <c r="O230" t="s">
        <v>49</v>
      </c>
      <c r="P230" t="s">
        <v>100</v>
      </c>
      <c r="Q230" t="s">
        <v>100</v>
      </c>
      <c r="R230" t="s">
        <v>95</v>
      </c>
      <c r="S230" s="41">
        <f t="shared" si="80"/>
        <v>45871</v>
      </c>
      <c r="T230" s="61" t="s">
        <v>41</v>
      </c>
      <c r="U230" s="43">
        <v>119.94</v>
      </c>
      <c r="V230" s="44">
        <v>25338.89</v>
      </c>
      <c r="W230" s="44">
        <v>1390.5</v>
      </c>
      <c r="X230" s="44">
        <v>49214.79</v>
      </c>
      <c r="Y230" s="45">
        <v>43499.59</v>
      </c>
      <c r="Z230" s="47">
        <f t="shared" si="76"/>
        <v>119563.70999999999</v>
      </c>
      <c r="AA230" s="48">
        <f t="shared" si="67"/>
        <v>-132.44</v>
      </c>
      <c r="AB230" s="49">
        <f t="shared" si="67"/>
        <v>-4273.4199999999983</v>
      </c>
      <c r="AC230" s="49">
        <f t="shared" si="67"/>
        <v>2444.38</v>
      </c>
      <c r="AD230" s="49">
        <f t="shared" si="59"/>
        <v>-6394.5500000000029</v>
      </c>
      <c r="AE230" s="50">
        <f t="shared" si="59"/>
        <v>-10935.159999999996</v>
      </c>
      <c r="AF230" s="51">
        <f t="shared" si="59"/>
        <v>-19291.190000000002</v>
      </c>
      <c r="AG230" s="52">
        <f t="shared" si="68"/>
        <v>-1.104218776054694</v>
      </c>
      <c r="AH230" s="53">
        <f t="shared" si="68"/>
        <v>-0.16865063939264893</v>
      </c>
      <c r="AI230" s="53">
        <f t="shared" si="68"/>
        <v>1.7579144192736427</v>
      </c>
      <c r="AJ230" s="53">
        <f t="shared" si="60"/>
        <v>-0.12993146978784229</v>
      </c>
      <c r="AK230" s="54">
        <f t="shared" si="60"/>
        <v>-0.25138535788498229</v>
      </c>
      <c r="AL230" s="55">
        <f t="shared" si="60"/>
        <v>-0.1613465323215548</v>
      </c>
      <c r="AM230" s="44">
        <v>-12.5</v>
      </c>
      <c r="AN230" s="44">
        <v>4149.6400000000003</v>
      </c>
      <c r="AO230" s="44">
        <v>1563.11</v>
      </c>
      <c r="AP230" s="44">
        <v>10963.45</v>
      </c>
      <c r="AQ230" s="45">
        <v>9006.02</v>
      </c>
      <c r="AR230" s="47">
        <f t="shared" si="77"/>
        <v>25669.72</v>
      </c>
      <c r="AS230" s="44">
        <v>119.94</v>
      </c>
      <c r="AT230" s="44">
        <v>5369.19</v>
      </c>
      <c r="AU230" s="44">
        <v>622.34</v>
      </c>
      <c r="AV230" s="44">
        <v>15458.51</v>
      </c>
      <c r="AW230" s="45">
        <v>13591.01</v>
      </c>
      <c r="AX230" s="47">
        <f t="shared" si="78"/>
        <v>35160.99</v>
      </c>
      <c r="AY230" s="49">
        <f t="shared" si="69"/>
        <v>-132.44</v>
      </c>
      <c r="AZ230" s="49">
        <f t="shared" si="69"/>
        <v>-1219.5499999999993</v>
      </c>
      <c r="BA230" s="49">
        <f t="shared" si="69"/>
        <v>940.76999999999987</v>
      </c>
      <c r="BB230" s="49">
        <f t="shared" si="61"/>
        <v>-4495.0599999999995</v>
      </c>
      <c r="BC230" s="50">
        <f t="shared" si="61"/>
        <v>-4584.99</v>
      </c>
      <c r="BD230" s="51">
        <f t="shared" si="61"/>
        <v>-9491.2699999999968</v>
      </c>
      <c r="BE230" s="53">
        <f t="shared" si="70"/>
        <v>-1.104218776054694</v>
      </c>
      <c r="BF230" s="53">
        <f t="shared" si="70"/>
        <v>-0.22713854417519205</v>
      </c>
      <c r="BG230" s="53">
        <f t="shared" si="70"/>
        <v>1.5116656490021529</v>
      </c>
      <c r="BH230" s="53">
        <f t="shared" si="62"/>
        <v>-0.29078222933516873</v>
      </c>
      <c r="BI230" s="54">
        <f t="shared" si="62"/>
        <v>-0.33735461897239422</v>
      </c>
      <c r="BJ230" s="55">
        <f t="shared" si="62"/>
        <v>-0.26993750744788464</v>
      </c>
      <c r="BK230" s="56">
        <f t="shared" si="71"/>
        <v>1</v>
      </c>
      <c r="BL230" s="56">
        <f t="shared" si="71"/>
        <v>0.19698777193198158</v>
      </c>
      <c r="BM230" s="56">
        <f t="shared" si="71"/>
        <v>0.40760336698931904</v>
      </c>
      <c r="BN230" s="56">
        <f t="shared" si="63"/>
        <v>0.25603429593108307</v>
      </c>
      <c r="BO230" s="57">
        <f t="shared" si="63"/>
        <v>0.27656003805379059</v>
      </c>
      <c r="BP230" s="58">
        <f t="shared" si="63"/>
        <v>0.25599955002626845</v>
      </c>
      <c r="BQ230" s="56">
        <f t="shared" si="72"/>
        <v>1</v>
      </c>
      <c r="BR230" s="56">
        <f t="shared" si="72"/>
        <v>0.21189523297981877</v>
      </c>
      <c r="BS230" s="56">
        <f t="shared" si="72"/>
        <v>0.4475656238763035</v>
      </c>
      <c r="BT230" s="56">
        <f t="shared" si="64"/>
        <v>0.31410293531680211</v>
      </c>
      <c r="BU230" s="57">
        <f t="shared" si="64"/>
        <v>0.31243995633062294</v>
      </c>
      <c r="BV230" s="58">
        <f t="shared" si="64"/>
        <v>0.29407744205996955</v>
      </c>
      <c r="BW230" s="56">
        <f t="shared" si="73"/>
        <v>0</v>
      </c>
      <c r="BX230" s="56">
        <f t="shared" si="73"/>
        <v>-1.4907461047837189E-2</v>
      </c>
      <c r="BY230" s="56">
        <f t="shared" si="73"/>
        <v>-3.996225688698446E-2</v>
      </c>
      <c r="BZ230" s="56">
        <f t="shared" si="65"/>
        <v>-5.8068639385719045E-2</v>
      </c>
      <c r="CA230" s="57">
        <f t="shared" si="65"/>
        <v>-3.5879918276832345E-2</v>
      </c>
      <c r="CB230" s="58">
        <f t="shared" si="65"/>
        <v>-3.80778920337011E-2</v>
      </c>
      <c r="CC230" s="44">
        <f t="shared" si="74"/>
        <v>0</v>
      </c>
      <c r="CD230" s="44">
        <f t="shared" si="74"/>
        <v>-149.07461047837188</v>
      </c>
      <c r="CE230" s="44">
        <f t="shared" si="74"/>
        <v>-399.6225688698446</v>
      </c>
      <c r="CF230" s="44">
        <f t="shared" si="66"/>
        <v>-580.68639385719041</v>
      </c>
      <c r="CG230" s="45">
        <f t="shared" si="66"/>
        <v>-358.79918276832348</v>
      </c>
      <c r="CH230" s="47">
        <f t="shared" si="66"/>
        <v>-380.77892033701102</v>
      </c>
    </row>
    <row r="231" spans="1:86" x14ac:dyDescent="0.2">
      <c r="A231" t="s">
        <v>46</v>
      </c>
      <c r="B231" t="s">
        <v>46</v>
      </c>
      <c r="C231" t="s">
        <v>100</v>
      </c>
      <c r="D231" t="s">
        <v>100</v>
      </c>
      <c r="E231" t="s">
        <v>96</v>
      </c>
      <c r="F231" s="27">
        <f t="shared" si="79"/>
        <v>46236</v>
      </c>
      <c r="G231" s="60" t="s">
        <v>35</v>
      </c>
      <c r="H231" s="28">
        <v>44.92</v>
      </c>
      <c r="I231" s="2">
        <v>10167.36</v>
      </c>
      <c r="J231" s="2">
        <v>1223.31</v>
      </c>
      <c r="K231" s="2">
        <v>25944.21</v>
      </c>
      <c r="L231" s="29">
        <v>24906.639999999999</v>
      </c>
      <c r="M231" s="30">
        <f t="shared" si="75"/>
        <v>62286.44</v>
      </c>
      <c r="N231" t="s">
        <v>49</v>
      </c>
      <c r="O231" t="s">
        <v>49</v>
      </c>
      <c r="P231" t="s">
        <v>100</v>
      </c>
      <c r="Q231" t="s">
        <v>100</v>
      </c>
      <c r="R231" t="s">
        <v>96</v>
      </c>
      <c r="S231" s="27">
        <f t="shared" si="80"/>
        <v>45872</v>
      </c>
      <c r="T231" s="60" t="s">
        <v>35</v>
      </c>
      <c r="U231" s="28">
        <v>157.33000000000001</v>
      </c>
      <c r="V231" s="2">
        <v>11493.7</v>
      </c>
      <c r="W231" s="2">
        <v>437.29</v>
      </c>
      <c r="X231" s="2">
        <v>31365.41</v>
      </c>
      <c r="Y231" s="29">
        <v>32116.62</v>
      </c>
      <c r="Z231" s="31">
        <f t="shared" si="76"/>
        <v>75570.350000000006</v>
      </c>
      <c r="AA231" s="32">
        <f t="shared" si="67"/>
        <v>-112.41000000000001</v>
      </c>
      <c r="AB231" s="5">
        <f t="shared" si="67"/>
        <v>-1326.3400000000001</v>
      </c>
      <c r="AC231" s="5">
        <f t="shared" si="67"/>
        <v>786.02</v>
      </c>
      <c r="AD231" s="5">
        <f t="shared" si="59"/>
        <v>-5421.2000000000007</v>
      </c>
      <c r="AE231" s="33">
        <f t="shared" si="59"/>
        <v>-7209.98</v>
      </c>
      <c r="AF231" s="34">
        <f t="shared" si="59"/>
        <v>-13283.910000000003</v>
      </c>
      <c r="AG231" s="35">
        <f t="shared" si="68"/>
        <v>-0.7144854763872116</v>
      </c>
      <c r="AH231" s="7">
        <f t="shared" si="68"/>
        <v>-0.11539713060198196</v>
      </c>
      <c r="AI231" s="7">
        <f t="shared" si="68"/>
        <v>1.7974799332250908</v>
      </c>
      <c r="AJ231" s="7">
        <f t="shared" si="60"/>
        <v>-0.17284008084064581</v>
      </c>
      <c r="AK231" s="36">
        <f t="shared" si="60"/>
        <v>-0.22449373564216907</v>
      </c>
      <c r="AL231" s="37">
        <f t="shared" si="60"/>
        <v>-0.17578203620864535</v>
      </c>
      <c r="AM231" s="2">
        <v>44.92</v>
      </c>
      <c r="AN231" s="2">
        <v>1994.22</v>
      </c>
      <c r="AO231" s="2">
        <v>391.57</v>
      </c>
      <c r="AP231" s="2">
        <v>6443.47</v>
      </c>
      <c r="AQ231" s="29">
        <v>6862.29</v>
      </c>
      <c r="AR231" s="31">
        <f t="shared" si="77"/>
        <v>15736.470000000001</v>
      </c>
      <c r="AS231" s="2">
        <v>157.33000000000001</v>
      </c>
      <c r="AT231" s="2">
        <v>2418.12</v>
      </c>
      <c r="AU231" s="2">
        <v>147.32</v>
      </c>
      <c r="AV231" s="2">
        <v>9520.25</v>
      </c>
      <c r="AW231" s="29">
        <v>9957.83</v>
      </c>
      <c r="AX231" s="31">
        <f t="shared" si="78"/>
        <v>22200.85</v>
      </c>
      <c r="AY231" s="5">
        <f t="shared" si="69"/>
        <v>-112.41000000000001</v>
      </c>
      <c r="AZ231" s="5">
        <f t="shared" si="69"/>
        <v>-423.89999999999986</v>
      </c>
      <c r="BA231" s="5">
        <f t="shared" si="69"/>
        <v>244.25</v>
      </c>
      <c r="BB231" s="5">
        <f t="shared" si="61"/>
        <v>-3076.7799999999997</v>
      </c>
      <c r="BC231" s="33">
        <f t="shared" si="61"/>
        <v>-3095.54</v>
      </c>
      <c r="BD231" s="34">
        <f t="shared" si="61"/>
        <v>-6464.3799999999974</v>
      </c>
      <c r="BE231" s="7">
        <f t="shared" si="70"/>
        <v>-0.7144854763872116</v>
      </c>
      <c r="BF231" s="7">
        <f t="shared" si="70"/>
        <v>-0.17530147387226436</v>
      </c>
      <c r="BG231" s="7">
        <f t="shared" si="70"/>
        <v>1.6579554710833559</v>
      </c>
      <c r="BH231" s="7">
        <f t="shared" si="62"/>
        <v>-0.3231826895302119</v>
      </c>
      <c r="BI231" s="36">
        <f t="shared" si="62"/>
        <v>-0.31086491735649235</v>
      </c>
      <c r="BJ231" s="37">
        <f t="shared" si="62"/>
        <v>-0.29117713961402369</v>
      </c>
      <c r="BK231" s="38">
        <f t="shared" si="71"/>
        <v>1</v>
      </c>
      <c r="BL231" s="38">
        <f t="shared" si="71"/>
        <v>0.19613941082050798</v>
      </c>
      <c r="BM231" s="38">
        <f t="shared" si="71"/>
        <v>0.32009057393465273</v>
      </c>
      <c r="BN231" s="38">
        <f t="shared" si="63"/>
        <v>0.2483586896652471</v>
      </c>
      <c r="BO231" s="39">
        <f t="shared" si="63"/>
        <v>0.275520503769276</v>
      </c>
      <c r="BP231" s="40">
        <f t="shared" si="63"/>
        <v>0.25264680402347606</v>
      </c>
      <c r="BQ231" s="38">
        <f t="shared" si="72"/>
        <v>1</v>
      </c>
      <c r="BR231" s="38">
        <f t="shared" si="72"/>
        <v>0.21038655959351643</v>
      </c>
      <c r="BS231" s="38">
        <f t="shared" si="72"/>
        <v>0.33689313727732167</v>
      </c>
      <c r="BT231" s="38">
        <f t="shared" si="64"/>
        <v>0.30352703822459198</v>
      </c>
      <c r="BU231" s="39">
        <f t="shared" si="64"/>
        <v>0.31005224086469874</v>
      </c>
      <c r="BV231" s="40">
        <f t="shared" si="64"/>
        <v>0.29377725523303777</v>
      </c>
      <c r="BW231" s="38">
        <f t="shared" si="73"/>
        <v>0</v>
      </c>
      <c r="BX231" s="38">
        <f t="shared" si="73"/>
        <v>-1.424714877300845E-2</v>
      </c>
      <c r="BY231" s="38">
        <f t="shared" si="73"/>
        <v>-1.6802563342668941E-2</v>
      </c>
      <c r="BZ231" s="38">
        <f t="shared" si="65"/>
        <v>-5.5168348559344882E-2</v>
      </c>
      <c r="CA231" s="39">
        <f t="shared" si="65"/>
        <v>-3.4531737095422732E-2</v>
      </c>
      <c r="CB231" s="40">
        <f t="shared" si="65"/>
        <v>-4.1130451209561714E-2</v>
      </c>
      <c r="CC231" s="2">
        <f t="shared" si="74"/>
        <v>0</v>
      </c>
      <c r="CD231" s="2">
        <f t="shared" si="74"/>
        <v>-142.4714877300845</v>
      </c>
      <c r="CE231" s="2">
        <f t="shared" si="74"/>
        <v>-168.02563342668941</v>
      </c>
      <c r="CF231" s="2">
        <f t="shared" si="66"/>
        <v>-551.68348559344884</v>
      </c>
      <c r="CG231" s="29">
        <f t="shared" si="66"/>
        <v>-345.31737095422733</v>
      </c>
      <c r="CH231" s="31">
        <f t="shared" si="66"/>
        <v>-411.30451209561716</v>
      </c>
    </row>
    <row r="232" spans="1:86" x14ac:dyDescent="0.2">
      <c r="A232" t="s">
        <v>46</v>
      </c>
      <c r="B232" t="s">
        <v>46</v>
      </c>
      <c r="C232" t="s">
        <v>100</v>
      </c>
      <c r="D232" t="s">
        <v>100</v>
      </c>
      <c r="E232" t="s">
        <v>96</v>
      </c>
      <c r="F232" s="27">
        <f t="shared" si="79"/>
        <v>46237</v>
      </c>
      <c r="G232" s="60" t="s">
        <v>36</v>
      </c>
      <c r="H232" s="28">
        <v>186.48</v>
      </c>
      <c r="I232" s="2">
        <v>10060.66</v>
      </c>
      <c r="J232" s="2">
        <v>1459.44</v>
      </c>
      <c r="K232" s="2">
        <v>26625.93</v>
      </c>
      <c r="L232" s="29">
        <v>26427.919999999998</v>
      </c>
      <c r="M232" s="30">
        <f t="shared" si="75"/>
        <v>64760.43</v>
      </c>
      <c r="N232" t="s">
        <v>49</v>
      </c>
      <c r="O232" t="s">
        <v>49</v>
      </c>
      <c r="P232" t="s">
        <v>100</v>
      </c>
      <c r="Q232" t="s">
        <v>100</v>
      </c>
      <c r="R232" t="s">
        <v>96</v>
      </c>
      <c r="S232" s="27">
        <f t="shared" si="80"/>
        <v>45873</v>
      </c>
      <c r="T232" s="60" t="s">
        <v>36</v>
      </c>
      <c r="U232" s="28">
        <v>4.99</v>
      </c>
      <c r="V232" s="2">
        <v>11430.24</v>
      </c>
      <c r="W232" s="2">
        <v>993.01</v>
      </c>
      <c r="X232" s="2">
        <v>30245.24</v>
      </c>
      <c r="Y232" s="29">
        <v>23793.63</v>
      </c>
      <c r="Z232" s="31">
        <f t="shared" si="76"/>
        <v>66467.11</v>
      </c>
      <c r="AA232" s="32">
        <f t="shared" si="67"/>
        <v>181.48999999999998</v>
      </c>
      <c r="AB232" s="5">
        <f t="shared" si="67"/>
        <v>-1369.58</v>
      </c>
      <c r="AC232" s="5">
        <f t="shared" si="67"/>
        <v>466.43000000000006</v>
      </c>
      <c r="AD232" s="5">
        <f t="shared" si="59"/>
        <v>-3619.3100000000013</v>
      </c>
      <c r="AE232" s="33">
        <f t="shared" si="59"/>
        <v>2634.2899999999972</v>
      </c>
      <c r="AF232" s="34">
        <f t="shared" si="59"/>
        <v>-1706.6800000000003</v>
      </c>
      <c r="AG232" s="35">
        <f t="shared" si="68"/>
        <v>36.370741482965926</v>
      </c>
      <c r="AH232" s="7">
        <f t="shared" si="68"/>
        <v>-0.11982075616959924</v>
      </c>
      <c r="AI232" s="7">
        <f t="shared" si="68"/>
        <v>0.46971329593861094</v>
      </c>
      <c r="AJ232" s="7">
        <f t="shared" si="60"/>
        <v>-0.11966544157030995</v>
      </c>
      <c r="AK232" s="36">
        <f t="shared" si="60"/>
        <v>0.1107140860810224</v>
      </c>
      <c r="AL232" s="37">
        <f t="shared" si="60"/>
        <v>-2.5677060428834657E-2</v>
      </c>
      <c r="AM232" s="2">
        <v>186.48</v>
      </c>
      <c r="AN232" s="2">
        <v>1984.68</v>
      </c>
      <c r="AO232" s="2">
        <v>586.25</v>
      </c>
      <c r="AP232" s="2">
        <v>6486.45</v>
      </c>
      <c r="AQ232" s="29">
        <v>7313.41</v>
      </c>
      <c r="AR232" s="31">
        <f t="shared" si="77"/>
        <v>16557.27</v>
      </c>
      <c r="AS232" s="2">
        <v>4.99</v>
      </c>
      <c r="AT232" s="2">
        <v>2328.87</v>
      </c>
      <c r="AU232" s="2">
        <v>468.75</v>
      </c>
      <c r="AV232" s="2">
        <v>9443.7900000000009</v>
      </c>
      <c r="AW232" s="29">
        <v>7501.9</v>
      </c>
      <c r="AX232" s="31">
        <f t="shared" si="78"/>
        <v>19748.300000000003</v>
      </c>
      <c r="AY232" s="5">
        <f t="shared" si="69"/>
        <v>181.48999999999998</v>
      </c>
      <c r="AZ232" s="5">
        <f t="shared" si="69"/>
        <v>-344.18999999999983</v>
      </c>
      <c r="BA232" s="5">
        <f t="shared" si="69"/>
        <v>117.5</v>
      </c>
      <c r="BB232" s="5">
        <f t="shared" si="61"/>
        <v>-2957.3400000000011</v>
      </c>
      <c r="BC232" s="33">
        <f t="shared" si="61"/>
        <v>-188.48999999999978</v>
      </c>
      <c r="BD232" s="34">
        <f t="shared" si="61"/>
        <v>-3191.0300000000025</v>
      </c>
      <c r="BE232" s="7">
        <f t="shared" si="70"/>
        <v>36.370741482965926</v>
      </c>
      <c r="BF232" s="7">
        <f t="shared" si="70"/>
        <v>-0.14779270633397307</v>
      </c>
      <c r="BG232" s="7">
        <f t="shared" si="70"/>
        <v>0.25066666666666665</v>
      </c>
      <c r="BH232" s="7">
        <f t="shared" si="62"/>
        <v>-0.31315181722592317</v>
      </c>
      <c r="BI232" s="36">
        <f t="shared" si="62"/>
        <v>-2.5125634839174047E-2</v>
      </c>
      <c r="BJ232" s="37">
        <f t="shared" si="62"/>
        <v>-0.16158504782690167</v>
      </c>
      <c r="BK232" s="38">
        <f t="shared" si="71"/>
        <v>1</v>
      </c>
      <c r="BL232" s="38">
        <f t="shared" si="71"/>
        <v>0.19727135197889603</v>
      </c>
      <c r="BM232" s="38">
        <f t="shared" si="71"/>
        <v>0.40169517075042482</v>
      </c>
      <c r="BN232" s="38">
        <f t="shared" si="63"/>
        <v>0.24361402587627926</v>
      </c>
      <c r="BO232" s="39">
        <f t="shared" si="63"/>
        <v>0.27673044265307295</v>
      </c>
      <c r="BP232" s="40">
        <f t="shared" si="63"/>
        <v>0.2556695500632099</v>
      </c>
      <c r="BQ232" s="38">
        <f t="shared" si="72"/>
        <v>1</v>
      </c>
      <c r="BR232" s="38">
        <f t="shared" si="72"/>
        <v>0.2037463780288078</v>
      </c>
      <c r="BS232" s="38">
        <f t="shared" si="72"/>
        <v>0.47204962689197488</v>
      </c>
      <c r="BT232" s="38">
        <f t="shared" si="64"/>
        <v>0.31224053768460758</v>
      </c>
      <c r="BU232" s="39">
        <f t="shared" si="64"/>
        <v>0.31529026886607886</v>
      </c>
      <c r="BV232" s="40">
        <f t="shared" si="64"/>
        <v>0.29711386579016302</v>
      </c>
      <c r="BW232" s="38">
        <f t="shared" si="73"/>
        <v>0</v>
      </c>
      <c r="BX232" s="38">
        <f t="shared" si="73"/>
        <v>-6.475026049911764E-3</v>
      </c>
      <c r="BY232" s="38">
        <f t="shared" si="73"/>
        <v>-7.0354456141550059E-2</v>
      </c>
      <c r="BZ232" s="38">
        <f t="shared" si="65"/>
        <v>-6.8626511808328322E-2</v>
      </c>
      <c r="CA232" s="39">
        <f t="shared" si="65"/>
        <v>-3.855982621300591E-2</v>
      </c>
      <c r="CB232" s="40">
        <f t="shared" si="65"/>
        <v>-4.1444315726953118E-2</v>
      </c>
      <c r="CC232" s="2">
        <f t="shared" si="74"/>
        <v>0</v>
      </c>
      <c r="CD232" s="2">
        <f t="shared" si="74"/>
        <v>-64.750260499117644</v>
      </c>
      <c r="CE232" s="2">
        <f t="shared" si="74"/>
        <v>-703.54456141550054</v>
      </c>
      <c r="CF232" s="2">
        <f t="shared" si="66"/>
        <v>-686.26511808328326</v>
      </c>
      <c r="CG232" s="29">
        <f t="shared" si="66"/>
        <v>-385.59826213005908</v>
      </c>
      <c r="CH232" s="31">
        <f t="shared" si="66"/>
        <v>-414.44315726953118</v>
      </c>
    </row>
    <row r="233" spans="1:86" x14ac:dyDescent="0.2">
      <c r="A233" t="s">
        <v>46</v>
      </c>
      <c r="B233" t="s">
        <v>46</v>
      </c>
      <c r="C233" t="s">
        <v>100</v>
      </c>
      <c r="D233" t="s">
        <v>100</v>
      </c>
      <c r="E233" t="s">
        <v>96</v>
      </c>
      <c r="F233" s="27">
        <f t="shared" si="79"/>
        <v>46238</v>
      </c>
      <c r="G233" s="60" t="s">
        <v>37</v>
      </c>
      <c r="H233" s="28">
        <v>0</v>
      </c>
      <c r="I233" s="2">
        <v>0</v>
      </c>
      <c r="J233" s="2">
        <v>0</v>
      </c>
      <c r="K233" s="2">
        <v>0</v>
      </c>
      <c r="L233" s="29">
        <v>0</v>
      </c>
      <c r="M233" s="30">
        <f t="shared" si="75"/>
        <v>0</v>
      </c>
      <c r="N233" t="s">
        <v>49</v>
      </c>
      <c r="O233" t="s">
        <v>49</v>
      </c>
      <c r="P233" t="s">
        <v>100</v>
      </c>
      <c r="Q233" t="s">
        <v>100</v>
      </c>
      <c r="R233" t="s">
        <v>96</v>
      </c>
      <c r="S233" s="27">
        <f t="shared" si="80"/>
        <v>45874</v>
      </c>
      <c r="T233" s="60" t="s">
        <v>37</v>
      </c>
      <c r="U233" s="28">
        <v>39.950000000000003</v>
      </c>
      <c r="V233" s="2">
        <v>12664.74</v>
      </c>
      <c r="W233" s="2">
        <v>835.99</v>
      </c>
      <c r="X233" s="2">
        <v>37045.14</v>
      </c>
      <c r="Y233" s="29">
        <v>32843.300000000003</v>
      </c>
      <c r="Z233" s="31">
        <f t="shared" si="76"/>
        <v>83429.119999999995</v>
      </c>
      <c r="AA233" s="32">
        <f t="shared" si="67"/>
        <v>-39.950000000000003</v>
      </c>
      <c r="AB233" s="5">
        <f t="shared" si="67"/>
        <v>-12664.74</v>
      </c>
      <c r="AC233" s="5">
        <f t="shared" si="67"/>
        <v>-835.99</v>
      </c>
      <c r="AD233" s="5">
        <f t="shared" si="59"/>
        <v>-37045.14</v>
      </c>
      <c r="AE233" s="33">
        <f t="shared" si="59"/>
        <v>-32843.300000000003</v>
      </c>
      <c r="AF233" s="34">
        <f t="shared" si="59"/>
        <v>-83429.119999999995</v>
      </c>
      <c r="AG233" s="35">
        <f t="shared" si="68"/>
        <v>-1</v>
      </c>
      <c r="AH233" s="7">
        <f t="shared" si="68"/>
        <v>-1</v>
      </c>
      <c r="AI233" s="7">
        <f t="shared" si="68"/>
        <v>-1</v>
      </c>
      <c r="AJ233" s="7">
        <f t="shared" si="60"/>
        <v>-1</v>
      </c>
      <c r="AK233" s="36">
        <f t="shared" si="60"/>
        <v>-1</v>
      </c>
      <c r="AL233" s="37">
        <f t="shared" si="60"/>
        <v>-1</v>
      </c>
      <c r="AM233" s="2">
        <v>0</v>
      </c>
      <c r="AN233" s="2">
        <v>0</v>
      </c>
      <c r="AO233" s="2">
        <v>0</v>
      </c>
      <c r="AP233" s="2">
        <v>0</v>
      </c>
      <c r="AQ233" s="29">
        <v>0</v>
      </c>
      <c r="AR233" s="31">
        <f t="shared" si="77"/>
        <v>0</v>
      </c>
      <c r="AS233" s="2">
        <v>39.950000000000003</v>
      </c>
      <c r="AT233" s="2">
        <v>2598.19</v>
      </c>
      <c r="AU233" s="2">
        <v>352.32</v>
      </c>
      <c r="AV233" s="2">
        <v>11450.68</v>
      </c>
      <c r="AW233" s="29">
        <v>9709.9</v>
      </c>
      <c r="AX233" s="31">
        <f t="shared" si="78"/>
        <v>24151.040000000001</v>
      </c>
      <c r="AY233" s="5">
        <f t="shared" si="69"/>
        <v>-39.950000000000003</v>
      </c>
      <c r="AZ233" s="5">
        <f t="shared" si="69"/>
        <v>-2598.19</v>
      </c>
      <c r="BA233" s="5">
        <f t="shared" si="69"/>
        <v>-352.32</v>
      </c>
      <c r="BB233" s="5">
        <f t="shared" si="61"/>
        <v>-11450.68</v>
      </c>
      <c r="BC233" s="33">
        <f t="shared" si="61"/>
        <v>-9709.9</v>
      </c>
      <c r="BD233" s="34">
        <f t="shared" si="61"/>
        <v>-24151.040000000001</v>
      </c>
      <c r="BE233" s="7">
        <f t="shared" si="70"/>
        <v>-1</v>
      </c>
      <c r="BF233" s="7">
        <f t="shared" si="70"/>
        <v>-1</v>
      </c>
      <c r="BG233" s="7">
        <f t="shared" si="70"/>
        <v>-1</v>
      </c>
      <c r="BH233" s="7">
        <f t="shared" si="62"/>
        <v>-1</v>
      </c>
      <c r="BI233" s="36">
        <f t="shared" si="62"/>
        <v>-1</v>
      </c>
      <c r="BJ233" s="37">
        <f t="shared" si="62"/>
        <v>-1</v>
      </c>
      <c r="BK233" s="38">
        <f t="shared" si="71"/>
        <v>0</v>
      </c>
      <c r="BL233" s="38">
        <f t="shared" si="71"/>
        <v>0</v>
      </c>
      <c r="BM233" s="38">
        <f t="shared" si="71"/>
        <v>0</v>
      </c>
      <c r="BN233" s="38">
        <f t="shared" si="63"/>
        <v>0</v>
      </c>
      <c r="BO233" s="39">
        <f t="shared" si="63"/>
        <v>0</v>
      </c>
      <c r="BP233" s="40">
        <f t="shared" si="63"/>
        <v>0</v>
      </c>
      <c r="BQ233" s="38">
        <f t="shared" si="72"/>
        <v>1</v>
      </c>
      <c r="BR233" s="38">
        <f t="shared" si="72"/>
        <v>0.20515146777588802</v>
      </c>
      <c r="BS233" s="38">
        <f t="shared" si="72"/>
        <v>0.42144044785224705</v>
      </c>
      <c r="BT233" s="38">
        <f t="shared" si="64"/>
        <v>0.3091007349412096</v>
      </c>
      <c r="BU233" s="39">
        <f t="shared" si="64"/>
        <v>0.29564325143941073</v>
      </c>
      <c r="BV233" s="40">
        <f t="shared" si="64"/>
        <v>0.28947974040718638</v>
      </c>
      <c r="BW233" s="38">
        <f t="shared" si="73"/>
        <v>-1</v>
      </c>
      <c r="BX233" s="38">
        <f t="shared" si="73"/>
        <v>-0.20515146777588802</v>
      </c>
      <c r="BY233" s="38">
        <f t="shared" si="73"/>
        <v>-0.42144044785224705</v>
      </c>
      <c r="BZ233" s="38">
        <f t="shared" si="65"/>
        <v>-0.3091007349412096</v>
      </c>
      <c r="CA233" s="39">
        <f t="shared" si="65"/>
        <v>-0.29564325143941073</v>
      </c>
      <c r="CB233" s="40">
        <f t="shared" si="65"/>
        <v>-0.28947974040718638</v>
      </c>
      <c r="CC233" s="2">
        <f t="shared" si="74"/>
        <v>-10000</v>
      </c>
      <c r="CD233" s="2">
        <f t="shared" si="74"/>
        <v>-2051.5146777588802</v>
      </c>
      <c r="CE233" s="2">
        <f t="shared" si="74"/>
        <v>-4214.4044785224705</v>
      </c>
      <c r="CF233" s="2">
        <f t="shared" si="66"/>
        <v>-3091.0073494120961</v>
      </c>
      <c r="CG233" s="29">
        <f t="shared" si="66"/>
        <v>-2956.4325143941073</v>
      </c>
      <c r="CH233" s="31">
        <f t="shared" si="66"/>
        <v>-2894.7974040718636</v>
      </c>
    </row>
    <row r="234" spans="1:86" x14ac:dyDescent="0.2">
      <c r="A234" t="s">
        <v>46</v>
      </c>
      <c r="B234" t="s">
        <v>46</v>
      </c>
      <c r="C234" t="s">
        <v>100</v>
      </c>
      <c r="D234" t="s">
        <v>100</v>
      </c>
      <c r="E234" t="s">
        <v>96</v>
      </c>
      <c r="F234" s="27">
        <f t="shared" si="79"/>
        <v>46239</v>
      </c>
      <c r="G234" s="60" t="s">
        <v>38</v>
      </c>
      <c r="H234" s="28">
        <v>0</v>
      </c>
      <c r="I234" s="2">
        <v>0</v>
      </c>
      <c r="J234" s="2">
        <v>0</v>
      </c>
      <c r="K234" s="2">
        <v>0</v>
      </c>
      <c r="L234" s="29">
        <v>0</v>
      </c>
      <c r="M234" s="30">
        <f t="shared" si="75"/>
        <v>0</v>
      </c>
      <c r="N234" t="s">
        <v>49</v>
      </c>
      <c r="O234" t="s">
        <v>49</v>
      </c>
      <c r="P234" t="s">
        <v>100</v>
      </c>
      <c r="Q234" t="s">
        <v>100</v>
      </c>
      <c r="R234" t="s">
        <v>96</v>
      </c>
      <c r="S234" s="27">
        <f t="shared" si="80"/>
        <v>45875</v>
      </c>
      <c r="T234" s="60" t="s">
        <v>38</v>
      </c>
      <c r="U234" s="28">
        <v>216.31</v>
      </c>
      <c r="V234" s="2">
        <v>16655.650000000001</v>
      </c>
      <c r="W234" s="2">
        <v>1856.03</v>
      </c>
      <c r="X234" s="2">
        <v>40024.410000000003</v>
      </c>
      <c r="Y234" s="29">
        <v>48602.04</v>
      </c>
      <c r="Z234" s="31">
        <f t="shared" si="76"/>
        <v>107354.44</v>
      </c>
      <c r="AA234" s="32">
        <f t="shared" si="67"/>
        <v>-216.31</v>
      </c>
      <c r="AB234" s="5">
        <f t="shared" si="67"/>
        <v>-16655.650000000001</v>
      </c>
      <c r="AC234" s="5">
        <f t="shared" si="67"/>
        <v>-1856.03</v>
      </c>
      <c r="AD234" s="5">
        <f t="shared" si="59"/>
        <v>-40024.410000000003</v>
      </c>
      <c r="AE234" s="33">
        <f t="shared" si="59"/>
        <v>-48602.04</v>
      </c>
      <c r="AF234" s="34">
        <f t="shared" si="59"/>
        <v>-107354.44</v>
      </c>
      <c r="AG234" s="35">
        <f t="shared" si="68"/>
        <v>-1</v>
      </c>
      <c r="AH234" s="7">
        <f t="shared" si="68"/>
        <v>-1</v>
      </c>
      <c r="AI234" s="7">
        <f t="shared" si="68"/>
        <v>-1</v>
      </c>
      <c r="AJ234" s="7">
        <f t="shared" si="60"/>
        <v>-1</v>
      </c>
      <c r="AK234" s="36">
        <f t="shared" si="60"/>
        <v>-1</v>
      </c>
      <c r="AL234" s="37">
        <f t="shared" si="60"/>
        <v>-1</v>
      </c>
      <c r="AM234" s="2">
        <v>0</v>
      </c>
      <c r="AN234" s="2">
        <v>0</v>
      </c>
      <c r="AO234" s="2">
        <v>0</v>
      </c>
      <c r="AP234" s="2">
        <v>0</v>
      </c>
      <c r="AQ234" s="29">
        <v>0</v>
      </c>
      <c r="AR234" s="31">
        <f t="shared" si="77"/>
        <v>0</v>
      </c>
      <c r="AS234" s="2">
        <v>216.31</v>
      </c>
      <c r="AT234" s="2">
        <v>3368.31</v>
      </c>
      <c r="AU234" s="2">
        <v>842.78</v>
      </c>
      <c r="AV234" s="2">
        <v>12235.08</v>
      </c>
      <c r="AW234" s="29">
        <v>14534.57</v>
      </c>
      <c r="AX234" s="31">
        <f t="shared" si="78"/>
        <v>31197.05</v>
      </c>
      <c r="AY234" s="5">
        <f t="shared" si="69"/>
        <v>-216.31</v>
      </c>
      <c r="AZ234" s="5">
        <f t="shared" si="69"/>
        <v>-3368.31</v>
      </c>
      <c r="BA234" s="5">
        <f t="shared" si="69"/>
        <v>-842.78</v>
      </c>
      <c r="BB234" s="5">
        <f t="shared" si="61"/>
        <v>-12235.08</v>
      </c>
      <c r="BC234" s="33">
        <f t="shared" si="61"/>
        <v>-14534.57</v>
      </c>
      <c r="BD234" s="34">
        <f t="shared" si="61"/>
        <v>-31197.05</v>
      </c>
      <c r="BE234" s="7">
        <f t="shared" si="70"/>
        <v>-1</v>
      </c>
      <c r="BF234" s="7">
        <f t="shared" si="70"/>
        <v>-1</v>
      </c>
      <c r="BG234" s="7">
        <f t="shared" si="70"/>
        <v>-1</v>
      </c>
      <c r="BH234" s="7">
        <f t="shared" si="62"/>
        <v>-1</v>
      </c>
      <c r="BI234" s="36">
        <f t="shared" si="62"/>
        <v>-1</v>
      </c>
      <c r="BJ234" s="37">
        <f t="shared" si="62"/>
        <v>-1</v>
      </c>
      <c r="BK234" s="38">
        <f t="shared" si="71"/>
        <v>0</v>
      </c>
      <c r="BL234" s="38">
        <f t="shared" si="71"/>
        <v>0</v>
      </c>
      <c r="BM234" s="38">
        <f t="shared" si="71"/>
        <v>0</v>
      </c>
      <c r="BN234" s="38">
        <f t="shared" si="63"/>
        <v>0</v>
      </c>
      <c r="BO234" s="39">
        <f t="shared" si="63"/>
        <v>0</v>
      </c>
      <c r="BP234" s="40">
        <f t="shared" si="63"/>
        <v>0</v>
      </c>
      <c r="BQ234" s="38">
        <f t="shared" si="72"/>
        <v>1</v>
      </c>
      <c r="BR234" s="38">
        <f t="shared" si="72"/>
        <v>0.20223227553412804</v>
      </c>
      <c r="BS234" s="38">
        <f t="shared" si="72"/>
        <v>0.45407671212211009</v>
      </c>
      <c r="BT234" s="38">
        <f t="shared" si="64"/>
        <v>0.30569045240142201</v>
      </c>
      <c r="BU234" s="39">
        <f t="shared" si="64"/>
        <v>0.2990526735091778</v>
      </c>
      <c r="BV234" s="40">
        <f t="shared" si="64"/>
        <v>0.29059860030009005</v>
      </c>
      <c r="BW234" s="38">
        <f t="shared" si="73"/>
        <v>-1</v>
      </c>
      <c r="BX234" s="38">
        <f t="shared" si="73"/>
        <v>-0.20223227553412804</v>
      </c>
      <c r="BY234" s="38">
        <f t="shared" si="73"/>
        <v>-0.45407671212211009</v>
      </c>
      <c r="BZ234" s="38">
        <f t="shared" si="65"/>
        <v>-0.30569045240142201</v>
      </c>
      <c r="CA234" s="39">
        <f t="shared" si="65"/>
        <v>-0.2990526735091778</v>
      </c>
      <c r="CB234" s="40">
        <f t="shared" si="65"/>
        <v>-0.29059860030009005</v>
      </c>
      <c r="CC234" s="2">
        <f t="shared" si="74"/>
        <v>-10000</v>
      </c>
      <c r="CD234" s="2">
        <f t="shared" si="74"/>
        <v>-2022.3227553412803</v>
      </c>
      <c r="CE234" s="2">
        <f t="shared" si="74"/>
        <v>-4540.7671212211008</v>
      </c>
      <c r="CF234" s="2">
        <f t="shared" si="66"/>
        <v>-3056.90452401422</v>
      </c>
      <c r="CG234" s="29">
        <f t="shared" si="66"/>
        <v>-2990.5267350917779</v>
      </c>
      <c r="CH234" s="31">
        <f t="shared" si="66"/>
        <v>-2905.9860030009004</v>
      </c>
    </row>
    <row r="235" spans="1:86" x14ac:dyDescent="0.2">
      <c r="A235" t="s">
        <v>46</v>
      </c>
      <c r="B235" t="s">
        <v>46</v>
      </c>
      <c r="C235" t="s">
        <v>100</v>
      </c>
      <c r="D235" t="s">
        <v>100</v>
      </c>
      <c r="E235" t="s">
        <v>96</v>
      </c>
      <c r="F235" s="27">
        <f t="shared" si="79"/>
        <v>46240</v>
      </c>
      <c r="G235" s="60" t="s">
        <v>39</v>
      </c>
      <c r="H235" s="28">
        <v>0</v>
      </c>
      <c r="I235" s="2">
        <v>0</v>
      </c>
      <c r="J235" s="2">
        <v>0</v>
      </c>
      <c r="K235" s="2">
        <v>0</v>
      </c>
      <c r="L235" s="29">
        <v>0</v>
      </c>
      <c r="M235" s="30">
        <f t="shared" si="75"/>
        <v>0</v>
      </c>
      <c r="N235" t="s">
        <v>49</v>
      </c>
      <c r="O235" t="s">
        <v>49</v>
      </c>
      <c r="P235" t="s">
        <v>100</v>
      </c>
      <c r="Q235" t="s">
        <v>100</v>
      </c>
      <c r="R235" t="s">
        <v>96</v>
      </c>
      <c r="S235" s="27">
        <f t="shared" si="80"/>
        <v>45876</v>
      </c>
      <c r="T235" s="60" t="s">
        <v>39</v>
      </c>
      <c r="U235" s="28">
        <v>787.45</v>
      </c>
      <c r="V235" s="2">
        <v>18624.72</v>
      </c>
      <c r="W235" s="2">
        <v>-230.5</v>
      </c>
      <c r="X235" s="2">
        <v>47797.71</v>
      </c>
      <c r="Y235" s="29">
        <v>39428.800000000003</v>
      </c>
      <c r="Z235" s="31">
        <f t="shared" si="76"/>
        <v>106408.18000000001</v>
      </c>
      <c r="AA235" s="32">
        <f t="shared" si="67"/>
        <v>-787.45</v>
      </c>
      <c r="AB235" s="5">
        <f t="shared" si="67"/>
        <v>-18624.72</v>
      </c>
      <c r="AC235" s="5">
        <f t="shared" si="67"/>
        <v>230.5</v>
      </c>
      <c r="AD235" s="5">
        <f t="shared" si="59"/>
        <v>-47797.71</v>
      </c>
      <c r="AE235" s="33">
        <f t="shared" si="59"/>
        <v>-39428.800000000003</v>
      </c>
      <c r="AF235" s="34">
        <f t="shared" si="59"/>
        <v>-106408.18000000001</v>
      </c>
      <c r="AG235" s="35">
        <f t="shared" si="68"/>
        <v>-1</v>
      </c>
      <c r="AH235" s="7">
        <f t="shared" si="68"/>
        <v>-1</v>
      </c>
      <c r="AI235" s="7">
        <f t="shared" si="68"/>
        <v>-1</v>
      </c>
      <c r="AJ235" s="7">
        <f t="shared" si="60"/>
        <v>-1</v>
      </c>
      <c r="AK235" s="36">
        <f t="shared" si="60"/>
        <v>-1</v>
      </c>
      <c r="AL235" s="37">
        <f t="shared" si="60"/>
        <v>-1</v>
      </c>
      <c r="AM235" s="2">
        <v>0</v>
      </c>
      <c r="AN235" s="2">
        <v>0</v>
      </c>
      <c r="AO235" s="2">
        <v>0</v>
      </c>
      <c r="AP235" s="2">
        <v>0</v>
      </c>
      <c r="AQ235" s="29">
        <v>0</v>
      </c>
      <c r="AR235" s="31">
        <f t="shared" si="77"/>
        <v>0</v>
      </c>
      <c r="AS235" s="2">
        <v>628.42999999999995</v>
      </c>
      <c r="AT235" s="2">
        <v>3892.9</v>
      </c>
      <c r="AU235" s="2">
        <v>-147.81</v>
      </c>
      <c r="AV235" s="2">
        <v>14910</v>
      </c>
      <c r="AW235" s="29">
        <v>11963.43</v>
      </c>
      <c r="AX235" s="31">
        <f t="shared" si="78"/>
        <v>31246.95</v>
      </c>
      <c r="AY235" s="5">
        <f t="shared" si="69"/>
        <v>-628.42999999999995</v>
      </c>
      <c r="AZ235" s="5">
        <f t="shared" si="69"/>
        <v>-3892.9</v>
      </c>
      <c r="BA235" s="5">
        <f t="shared" si="69"/>
        <v>147.81</v>
      </c>
      <c r="BB235" s="5">
        <f t="shared" si="61"/>
        <v>-14910</v>
      </c>
      <c r="BC235" s="33">
        <f t="shared" si="61"/>
        <v>-11963.43</v>
      </c>
      <c r="BD235" s="34">
        <f t="shared" si="61"/>
        <v>-31246.95</v>
      </c>
      <c r="BE235" s="7">
        <f t="shared" si="70"/>
        <v>-1</v>
      </c>
      <c r="BF235" s="7">
        <f t="shared" si="70"/>
        <v>-1</v>
      </c>
      <c r="BG235" s="7">
        <f t="shared" si="70"/>
        <v>-1</v>
      </c>
      <c r="BH235" s="7">
        <f t="shared" si="62"/>
        <v>-1</v>
      </c>
      <c r="BI235" s="36">
        <f t="shared" si="62"/>
        <v>-1</v>
      </c>
      <c r="BJ235" s="37">
        <f t="shared" si="62"/>
        <v>-1</v>
      </c>
      <c r="BK235" s="38">
        <f t="shared" si="71"/>
        <v>0</v>
      </c>
      <c r="BL235" s="38">
        <f t="shared" si="71"/>
        <v>0</v>
      </c>
      <c r="BM235" s="38">
        <f t="shared" si="71"/>
        <v>0</v>
      </c>
      <c r="BN235" s="38">
        <f t="shared" si="63"/>
        <v>0</v>
      </c>
      <c r="BO235" s="39">
        <f t="shared" si="63"/>
        <v>0</v>
      </c>
      <c r="BP235" s="40">
        <f t="shared" si="63"/>
        <v>0</v>
      </c>
      <c r="BQ235" s="38">
        <f t="shared" si="72"/>
        <v>0.7980570194933011</v>
      </c>
      <c r="BR235" s="38">
        <f t="shared" si="72"/>
        <v>0.20901790738330561</v>
      </c>
      <c r="BS235" s="38">
        <f t="shared" si="72"/>
        <v>0.64125813449023861</v>
      </c>
      <c r="BT235" s="38">
        <f t="shared" si="64"/>
        <v>0.31193963058062824</v>
      </c>
      <c r="BU235" s="39">
        <f t="shared" si="64"/>
        <v>0.30341856713874121</v>
      </c>
      <c r="BV235" s="40">
        <f t="shared" si="64"/>
        <v>0.29365176624579048</v>
      </c>
      <c r="BW235" s="38">
        <f t="shared" si="73"/>
        <v>-0.7980570194933011</v>
      </c>
      <c r="BX235" s="38">
        <f t="shared" si="73"/>
        <v>-0.20901790738330561</v>
      </c>
      <c r="BY235" s="38">
        <f t="shared" si="73"/>
        <v>-0.64125813449023861</v>
      </c>
      <c r="BZ235" s="38">
        <f t="shared" si="65"/>
        <v>-0.31193963058062824</v>
      </c>
      <c r="CA235" s="39">
        <f t="shared" si="65"/>
        <v>-0.30341856713874121</v>
      </c>
      <c r="CB235" s="40">
        <f t="shared" si="65"/>
        <v>-0.29365176624579048</v>
      </c>
      <c r="CC235" s="2">
        <f t="shared" si="74"/>
        <v>-7980.5701949330114</v>
      </c>
      <c r="CD235" s="2">
        <f t="shared" si="74"/>
        <v>-2090.179073833056</v>
      </c>
      <c r="CE235" s="2">
        <f t="shared" si="74"/>
        <v>-6412.5813449023863</v>
      </c>
      <c r="CF235" s="2">
        <f t="shared" si="66"/>
        <v>-3119.3963058062823</v>
      </c>
      <c r="CG235" s="29">
        <f t="shared" si="66"/>
        <v>-3034.1856713874122</v>
      </c>
      <c r="CH235" s="31">
        <f t="shared" si="66"/>
        <v>-2936.5176624579049</v>
      </c>
    </row>
    <row r="236" spans="1:86" x14ac:dyDescent="0.2">
      <c r="A236" t="s">
        <v>46</v>
      </c>
      <c r="B236" t="s">
        <v>46</v>
      </c>
      <c r="C236" t="s">
        <v>100</v>
      </c>
      <c r="D236" t="s">
        <v>100</v>
      </c>
      <c r="E236" t="s">
        <v>96</v>
      </c>
      <c r="F236" s="27">
        <f t="shared" si="79"/>
        <v>46241</v>
      </c>
      <c r="G236" s="60" t="s">
        <v>40</v>
      </c>
      <c r="H236" s="28">
        <v>0</v>
      </c>
      <c r="I236" s="2">
        <v>0</v>
      </c>
      <c r="J236" s="2">
        <v>0</v>
      </c>
      <c r="K236" s="2">
        <v>0</v>
      </c>
      <c r="L236" s="29">
        <v>0</v>
      </c>
      <c r="M236" s="30">
        <f t="shared" si="75"/>
        <v>0</v>
      </c>
      <c r="N236" t="s">
        <v>49</v>
      </c>
      <c r="O236" t="s">
        <v>49</v>
      </c>
      <c r="P236" t="s">
        <v>100</v>
      </c>
      <c r="Q236" t="s">
        <v>100</v>
      </c>
      <c r="R236" t="s">
        <v>96</v>
      </c>
      <c r="S236" s="27">
        <f t="shared" si="80"/>
        <v>45877</v>
      </c>
      <c r="T236" s="60" t="s">
        <v>40</v>
      </c>
      <c r="U236" s="28">
        <v>392.81</v>
      </c>
      <c r="V236" s="2">
        <v>27038.71</v>
      </c>
      <c r="W236" s="2">
        <v>1609.78</v>
      </c>
      <c r="X236" s="2">
        <v>58178.54</v>
      </c>
      <c r="Y236" s="29">
        <v>48883.48</v>
      </c>
      <c r="Z236" s="31">
        <f t="shared" si="76"/>
        <v>136103.32</v>
      </c>
      <c r="AA236" s="32">
        <f t="shared" si="67"/>
        <v>-392.81</v>
      </c>
      <c r="AB236" s="5">
        <f t="shared" si="67"/>
        <v>-27038.71</v>
      </c>
      <c r="AC236" s="5">
        <f t="shared" si="67"/>
        <v>-1609.78</v>
      </c>
      <c r="AD236" s="5">
        <f t="shared" si="67"/>
        <v>-58178.54</v>
      </c>
      <c r="AE236" s="33">
        <f t="shared" si="67"/>
        <v>-48883.48</v>
      </c>
      <c r="AF236" s="34">
        <f t="shared" si="67"/>
        <v>-136103.32</v>
      </c>
      <c r="AG236" s="35">
        <f t="shared" si="68"/>
        <v>-1</v>
      </c>
      <c r="AH236" s="7">
        <f t="shared" si="68"/>
        <v>-1</v>
      </c>
      <c r="AI236" s="7">
        <f t="shared" si="68"/>
        <v>-1</v>
      </c>
      <c r="AJ236" s="7">
        <f t="shared" si="68"/>
        <v>-1</v>
      </c>
      <c r="AK236" s="36">
        <f t="shared" si="68"/>
        <v>-1</v>
      </c>
      <c r="AL236" s="37">
        <f t="shared" si="68"/>
        <v>-1</v>
      </c>
      <c r="AM236" s="2">
        <v>0</v>
      </c>
      <c r="AN236" s="2">
        <v>0</v>
      </c>
      <c r="AO236" s="2">
        <v>0</v>
      </c>
      <c r="AP236" s="2">
        <v>0</v>
      </c>
      <c r="AQ236" s="29">
        <v>0</v>
      </c>
      <c r="AR236" s="31">
        <f t="shared" si="77"/>
        <v>0</v>
      </c>
      <c r="AS236" s="2">
        <v>392.81</v>
      </c>
      <c r="AT236" s="2">
        <v>5625.81</v>
      </c>
      <c r="AU236" s="2">
        <v>773.01</v>
      </c>
      <c r="AV236" s="2">
        <v>17808.18</v>
      </c>
      <c r="AW236" s="29">
        <v>14798.56</v>
      </c>
      <c r="AX236" s="31">
        <f t="shared" si="78"/>
        <v>39398.370000000003</v>
      </c>
      <c r="AY236" s="5">
        <f t="shared" si="69"/>
        <v>-392.81</v>
      </c>
      <c r="AZ236" s="5">
        <f t="shared" si="69"/>
        <v>-5625.81</v>
      </c>
      <c r="BA236" s="5">
        <f t="shared" si="69"/>
        <v>-773.01</v>
      </c>
      <c r="BB236" s="5">
        <f t="shared" si="69"/>
        <v>-17808.18</v>
      </c>
      <c r="BC236" s="33">
        <f t="shared" si="69"/>
        <v>-14798.56</v>
      </c>
      <c r="BD236" s="34">
        <f t="shared" si="69"/>
        <v>-39398.370000000003</v>
      </c>
      <c r="BE236" s="7">
        <f t="shared" si="70"/>
        <v>-1</v>
      </c>
      <c r="BF236" s="7">
        <f t="shared" si="70"/>
        <v>-1</v>
      </c>
      <c r="BG236" s="7">
        <f t="shared" si="70"/>
        <v>-1</v>
      </c>
      <c r="BH236" s="7">
        <f t="shared" si="70"/>
        <v>-1</v>
      </c>
      <c r="BI236" s="36">
        <f t="shared" si="70"/>
        <v>-1</v>
      </c>
      <c r="BJ236" s="37">
        <f t="shared" si="70"/>
        <v>-1</v>
      </c>
      <c r="BK236" s="38">
        <f t="shared" si="71"/>
        <v>0</v>
      </c>
      <c r="BL236" s="38">
        <f t="shared" si="71"/>
        <v>0</v>
      </c>
      <c r="BM236" s="38">
        <f t="shared" si="71"/>
        <v>0</v>
      </c>
      <c r="BN236" s="38">
        <f t="shared" si="71"/>
        <v>0</v>
      </c>
      <c r="BO236" s="39">
        <f t="shared" si="71"/>
        <v>0</v>
      </c>
      <c r="BP236" s="40">
        <f t="shared" si="71"/>
        <v>0</v>
      </c>
      <c r="BQ236" s="38">
        <f t="shared" si="72"/>
        <v>1</v>
      </c>
      <c r="BR236" s="38">
        <f t="shared" si="72"/>
        <v>0.20806502972959881</v>
      </c>
      <c r="BS236" s="38">
        <f t="shared" si="72"/>
        <v>0.48019605163438484</v>
      </c>
      <c r="BT236" s="38">
        <f t="shared" si="72"/>
        <v>0.30609534030933055</v>
      </c>
      <c r="BU236" s="39">
        <f t="shared" si="72"/>
        <v>0.30273131127325631</v>
      </c>
      <c r="BV236" s="40">
        <f t="shared" si="72"/>
        <v>0.2894739819719313</v>
      </c>
      <c r="BW236" s="38">
        <f t="shared" si="73"/>
        <v>-1</v>
      </c>
      <c r="BX236" s="38">
        <f t="shared" si="73"/>
        <v>-0.20806502972959881</v>
      </c>
      <c r="BY236" s="38">
        <f t="shared" si="73"/>
        <v>-0.48019605163438484</v>
      </c>
      <c r="BZ236" s="38">
        <f t="shared" si="73"/>
        <v>-0.30609534030933055</v>
      </c>
      <c r="CA236" s="39">
        <f t="shared" si="73"/>
        <v>-0.30273131127325631</v>
      </c>
      <c r="CB236" s="40">
        <f t="shared" si="73"/>
        <v>-0.2894739819719313</v>
      </c>
      <c r="CC236" s="2">
        <f t="shared" si="74"/>
        <v>-10000</v>
      </c>
      <c r="CD236" s="2">
        <f t="shared" si="74"/>
        <v>-2080.6502972959879</v>
      </c>
      <c r="CE236" s="2">
        <f t="shared" si="74"/>
        <v>-4801.9605163438482</v>
      </c>
      <c r="CF236" s="2">
        <f t="shared" si="74"/>
        <v>-3060.9534030933055</v>
      </c>
      <c r="CG236" s="29">
        <f t="shared" si="74"/>
        <v>-3027.3131127325632</v>
      </c>
      <c r="CH236" s="31">
        <f t="shared" si="74"/>
        <v>-2894.7398197193129</v>
      </c>
    </row>
    <row r="237" spans="1:86" ht="13.5" thickBot="1" x14ac:dyDescent="0.25">
      <c r="A237" t="s">
        <v>46</v>
      </c>
      <c r="B237" t="s">
        <v>46</v>
      </c>
      <c r="C237" t="s">
        <v>100</v>
      </c>
      <c r="D237" t="s">
        <v>100</v>
      </c>
      <c r="E237" t="s">
        <v>96</v>
      </c>
      <c r="F237" s="41">
        <f t="shared" si="79"/>
        <v>46242</v>
      </c>
      <c r="G237" s="61" t="s">
        <v>41</v>
      </c>
      <c r="H237" s="43">
        <v>0</v>
      </c>
      <c r="I237" s="44">
        <v>0</v>
      </c>
      <c r="J237" s="44">
        <v>0</v>
      </c>
      <c r="K237" s="44">
        <v>0</v>
      </c>
      <c r="L237" s="45">
        <v>0</v>
      </c>
      <c r="M237" s="46">
        <f t="shared" si="75"/>
        <v>0</v>
      </c>
      <c r="N237" t="s">
        <v>49</v>
      </c>
      <c r="O237" t="s">
        <v>49</v>
      </c>
      <c r="P237" t="s">
        <v>100</v>
      </c>
      <c r="Q237" t="s">
        <v>100</v>
      </c>
      <c r="R237" t="s">
        <v>96</v>
      </c>
      <c r="S237" s="41">
        <f t="shared" si="80"/>
        <v>45878</v>
      </c>
      <c r="T237" s="61" t="s">
        <v>41</v>
      </c>
      <c r="U237" s="43">
        <v>94.93</v>
      </c>
      <c r="V237" s="44">
        <v>22082.22</v>
      </c>
      <c r="W237" s="44">
        <v>2037.72</v>
      </c>
      <c r="X237" s="44">
        <v>48415.81</v>
      </c>
      <c r="Y237" s="45">
        <v>35860.1</v>
      </c>
      <c r="Z237" s="47">
        <f t="shared" si="76"/>
        <v>108490.78</v>
      </c>
      <c r="AA237" s="48">
        <f t="shared" ref="AA237:AF279" si="81">+H237-U237</f>
        <v>-94.93</v>
      </c>
      <c r="AB237" s="49">
        <f t="shared" si="81"/>
        <v>-22082.22</v>
      </c>
      <c r="AC237" s="49">
        <f t="shared" si="81"/>
        <v>-2037.72</v>
      </c>
      <c r="AD237" s="49">
        <f t="shared" si="81"/>
        <v>-48415.81</v>
      </c>
      <c r="AE237" s="50">
        <f t="shared" si="81"/>
        <v>-35860.1</v>
      </c>
      <c r="AF237" s="51">
        <f t="shared" si="81"/>
        <v>-108490.78</v>
      </c>
      <c r="AG237" s="52">
        <f t="shared" ref="AG237:AL279" si="82">AA237/U237</f>
        <v>-1</v>
      </c>
      <c r="AH237" s="53">
        <f t="shared" si="82"/>
        <v>-1</v>
      </c>
      <c r="AI237" s="53">
        <f t="shared" si="82"/>
        <v>-1</v>
      </c>
      <c r="AJ237" s="53">
        <f t="shared" si="82"/>
        <v>-1</v>
      </c>
      <c r="AK237" s="54">
        <f t="shared" si="82"/>
        <v>-1</v>
      </c>
      <c r="AL237" s="55">
        <f t="shared" si="82"/>
        <v>-1</v>
      </c>
      <c r="AM237" s="44">
        <v>0</v>
      </c>
      <c r="AN237" s="44">
        <v>0</v>
      </c>
      <c r="AO237" s="44">
        <v>0</v>
      </c>
      <c r="AP237" s="44">
        <v>0</v>
      </c>
      <c r="AQ237" s="45">
        <v>0</v>
      </c>
      <c r="AR237" s="47">
        <f t="shared" si="77"/>
        <v>0</v>
      </c>
      <c r="AS237" s="44">
        <v>94.93</v>
      </c>
      <c r="AT237" s="44">
        <v>4782.9799999999996</v>
      </c>
      <c r="AU237" s="44">
        <v>1019.81</v>
      </c>
      <c r="AV237" s="44">
        <v>15031.78</v>
      </c>
      <c r="AW237" s="45">
        <v>11008.4</v>
      </c>
      <c r="AX237" s="47">
        <f t="shared" si="78"/>
        <v>31937.9</v>
      </c>
      <c r="AY237" s="49">
        <f t="shared" ref="AY237:BD279" si="83">+AM237-AS237</f>
        <v>-94.93</v>
      </c>
      <c r="AZ237" s="49">
        <f t="shared" si="83"/>
        <v>-4782.9799999999996</v>
      </c>
      <c r="BA237" s="49">
        <f t="shared" si="83"/>
        <v>-1019.81</v>
      </c>
      <c r="BB237" s="49">
        <f t="shared" si="83"/>
        <v>-15031.78</v>
      </c>
      <c r="BC237" s="50">
        <f t="shared" si="83"/>
        <v>-11008.4</v>
      </c>
      <c r="BD237" s="51">
        <f t="shared" si="83"/>
        <v>-31937.9</v>
      </c>
      <c r="BE237" s="53">
        <f t="shared" ref="BE237:BJ279" si="84">AY237/AS237</f>
        <v>-1</v>
      </c>
      <c r="BF237" s="53">
        <f t="shared" si="84"/>
        <v>-1</v>
      </c>
      <c r="BG237" s="53">
        <f t="shared" si="84"/>
        <v>-1</v>
      </c>
      <c r="BH237" s="53">
        <f t="shared" si="84"/>
        <v>-1</v>
      </c>
      <c r="BI237" s="54">
        <f t="shared" si="84"/>
        <v>-1</v>
      </c>
      <c r="BJ237" s="55">
        <f t="shared" si="84"/>
        <v>-1</v>
      </c>
      <c r="BK237" s="56">
        <f t="shared" ref="BK237:BP279" si="85">IFERROR(AM237/H237,0)</f>
        <v>0</v>
      </c>
      <c r="BL237" s="56">
        <f t="shared" si="85"/>
        <v>0</v>
      </c>
      <c r="BM237" s="56">
        <f t="shared" si="85"/>
        <v>0</v>
      </c>
      <c r="BN237" s="56">
        <f t="shared" si="85"/>
        <v>0</v>
      </c>
      <c r="BO237" s="57">
        <f t="shared" si="85"/>
        <v>0</v>
      </c>
      <c r="BP237" s="58">
        <f t="shared" si="85"/>
        <v>0</v>
      </c>
      <c r="BQ237" s="56">
        <f t="shared" ref="BQ237:BV279" si="86">IFERROR(AS237/U237,0)</f>
        <v>1</v>
      </c>
      <c r="BR237" s="56">
        <f t="shared" si="86"/>
        <v>0.21659869342846866</v>
      </c>
      <c r="BS237" s="56">
        <f t="shared" si="86"/>
        <v>0.50046620732976066</v>
      </c>
      <c r="BT237" s="56">
        <f t="shared" si="86"/>
        <v>0.31047255018556957</v>
      </c>
      <c r="BU237" s="57">
        <f t="shared" si="86"/>
        <v>0.30698185448451065</v>
      </c>
      <c r="BV237" s="58">
        <f t="shared" si="86"/>
        <v>0.29438354116359011</v>
      </c>
      <c r="BW237" s="56">
        <f t="shared" ref="BW237:CB279" si="87">+BK237-BQ237</f>
        <v>-1</v>
      </c>
      <c r="BX237" s="56">
        <f t="shared" si="87"/>
        <v>-0.21659869342846866</v>
      </c>
      <c r="BY237" s="56">
        <f t="shared" si="87"/>
        <v>-0.50046620732976066</v>
      </c>
      <c r="BZ237" s="56">
        <f t="shared" si="87"/>
        <v>-0.31047255018556957</v>
      </c>
      <c r="CA237" s="57">
        <f t="shared" si="87"/>
        <v>-0.30698185448451065</v>
      </c>
      <c r="CB237" s="58">
        <f t="shared" si="87"/>
        <v>-0.29438354116359011</v>
      </c>
      <c r="CC237" s="44">
        <f t="shared" ref="CC237:CH279" si="88">BW237*10000</f>
        <v>-10000</v>
      </c>
      <c r="CD237" s="44">
        <f t="shared" si="88"/>
        <v>-2165.9869342846864</v>
      </c>
      <c r="CE237" s="44">
        <f t="shared" si="88"/>
        <v>-5004.6620732976062</v>
      </c>
      <c r="CF237" s="44">
        <f t="shared" si="88"/>
        <v>-3104.7255018556957</v>
      </c>
      <c r="CG237" s="45">
        <f t="shared" si="88"/>
        <v>-3069.8185448451063</v>
      </c>
      <c r="CH237" s="47">
        <f t="shared" si="88"/>
        <v>-2943.835411635901</v>
      </c>
    </row>
    <row r="238" spans="1:86" hidden="1" outlineLevel="1" x14ac:dyDescent="0.2">
      <c r="A238" t="s">
        <v>46</v>
      </c>
      <c r="B238" t="s">
        <v>46</v>
      </c>
      <c r="C238" t="s">
        <v>100</v>
      </c>
      <c r="D238" t="s">
        <v>100</v>
      </c>
      <c r="E238" t="s">
        <v>97</v>
      </c>
      <c r="F238" s="27">
        <f t="shared" si="79"/>
        <v>46243</v>
      </c>
      <c r="G238" s="60" t="s">
        <v>35</v>
      </c>
      <c r="H238" s="28">
        <v>0</v>
      </c>
      <c r="I238" s="2">
        <v>0</v>
      </c>
      <c r="J238" s="2">
        <v>0</v>
      </c>
      <c r="K238" s="2">
        <v>0</v>
      </c>
      <c r="L238" s="29">
        <v>0</v>
      </c>
      <c r="M238" s="30">
        <f t="shared" si="75"/>
        <v>0</v>
      </c>
      <c r="N238" t="s">
        <v>49</v>
      </c>
      <c r="O238" t="s">
        <v>49</v>
      </c>
      <c r="P238" t="s">
        <v>100</v>
      </c>
      <c r="Q238" t="s">
        <v>100</v>
      </c>
      <c r="R238" t="s">
        <v>97</v>
      </c>
      <c r="S238" s="27">
        <f t="shared" si="80"/>
        <v>45879</v>
      </c>
      <c r="T238" s="60" t="s">
        <v>35</v>
      </c>
      <c r="U238" s="28">
        <v>59.94</v>
      </c>
      <c r="V238" s="2">
        <v>12066.06</v>
      </c>
      <c r="W238" s="2">
        <v>429.02</v>
      </c>
      <c r="X238" s="2">
        <v>27932.5</v>
      </c>
      <c r="Y238" s="29">
        <v>22460.61</v>
      </c>
      <c r="Z238" s="31">
        <f t="shared" si="76"/>
        <v>62948.130000000005</v>
      </c>
      <c r="AA238" s="32">
        <f t="shared" si="81"/>
        <v>-59.94</v>
      </c>
      <c r="AB238" s="5">
        <f t="shared" si="81"/>
        <v>-12066.06</v>
      </c>
      <c r="AC238" s="5">
        <f t="shared" si="81"/>
        <v>-429.02</v>
      </c>
      <c r="AD238" s="5">
        <f t="shared" si="81"/>
        <v>-27932.5</v>
      </c>
      <c r="AE238" s="33">
        <f t="shared" si="81"/>
        <v>-22460.61</v>
      </c>
      <c r="AF238" s="34">
        <f t="shared" si="81"/>
        <v>-62948.130000000005</v>
      </c>
      <c r="AG238" s="35">
        <f t="shared" si="82"/>
        <v>-1</v>
      </c>
      <c r="AH238" s="7">
        <f t="shared" si="82"/>
        <v>-1</v>
      </c>
      <c r="AI238" s="7">
        <f t="shared" si="82"/>
        <v>-1</v>
      </c>
      <c r="AJ238" s="7">
        <f t="shared" si="82"/>
        <v>-1</v>
      </c>
      <c r="AK238" s="36">
        <f t="shared" si="82"/>
        <v>-1</v>
      </c>
      <c r="AL238" s="37">
        <f t="shared" si="82"/>
        <v>-1</v>
      </c>
      <c r="AM238" s="2">
        <v>0</v>
      </c>
      <c r="AN238" s="2">
        <v>0</v>
      </c>
      <c r="AO238" s="2">
        <v>0</v>
      </c>
      <c r="AP238" s="2">
        <v>0</v>
      </c>
      <c r="AQ238" s="29">
        <v>0</v>
      </c>
      <c r="AR238" s="31">
        <f t="shared" si="77"/>
        <v>0</v>
      </c>
      <c r="AS238" s="2">
        <v>59.94</v>
      </c>
      <c r="AT238" s="2">
        <v>2549.6799999999998</v>
      </c>
      <c r="AU238" s="2">
        <v>118.97</v>
      </c>
      <c r="AV238" s="2">
        <v>8545.42</v>
      </c>
      <c r="AW238" s="29">
        <v>6872.29</v>
      </c>
      <c r="AX238" s="31">
        <f t="shared" si="78"/>
        <v>18146.3</v>
      </c>
      <c r="AY238" s="5">
        <f t="shared" si="83"/>
        <v>-59.94</v>
      </c>
      <c r="AZ238" s="5">
        <f t="shared" si="83"/>
        <v>-2549.6799999999998</v>
      </c>
      <c r="BA238" s="5">
        <f t="shared" si="83"/>
        <v>-118.97</v>
      </c>
      <c r="BB238" s="5">
        <f t="shared" si="83"/>
        <v>-8545.42</v>
      </c>
      <c r="BC238" s="33">
        <f t="shared" si="83"/>
        <v>-6872.29</v>
      </c>
      <c r="BD238" s="34">
        <f t="shared" si="83"/>
        <v>-18146.3</v>
      </c>
      <c r="BE238" s="7">
        <f t="shared" si="84"/>
        <v>-1</v>
      </c>
      <c r="BF238" s="7">
        <f t="shared" si="84"/>
        <v>-1</v>
      </c>
      <c r="BG238" s="7">
        <f t="shared" si="84"/>
        <v>-1</v>
      </c>
      <c r="BH238" s="7">
        <f t="shared" si="84"/>
        <v>-1</v>
      </c>
      <c r="BI238" s="36">
        <f t="shared" si="84"/>
        <v>-1</v>
      </c>
      <c r="BJ238" s="37">
        <f t="shared" si="84"/>
        <v>-1</v>
      </c>
      <c r="BK238" s="38">
        <f t="shared" si="85"/>
        <v>0</v>
      </c>
      <c r="BL238" s="38">
        <f t="shared" si="85"/>
        <v>0</v>
      </c>
      <c r="BM238" s="38">
        <f t="shared" si="85"/>
        <v>0</v>
      </c>
      <c r="BN238" s="38">
        <f t="shared" si="85"/>
        <v>0</v>
      </c>
      <c r="BO238" s="39">
        <f t="shared" si="85"/>
        <v>0</v>
      </c>
      <c r="BP238" s="40">
        <f t="shared" si="85"/>
        <v>0</v>
      </c>
      <c r="BQ238" s="38">
        <f t="shared" si="86"/>
        <v>1</v>
      </c>
      <c r="BR238" s="38">
        <f t="shared" si="86"/>
        <v>0.21131007139032956</v>
      </c>
      <c r="BS238" s="38">
        <f t="shared" si="86"/>
        <v>0.27730641928115241</v>
      </c>
      <c r="BT238" s="38">
        <f t="shared" si="86"/>
        <v>0.30593108386288376</v>
      </c>
      <c r="BU238" s="39">
        <f t="shared" si="86"/>
        <v>0.30597076392849526</v>
      </c>
      <c r="BV238" s="40">
        <f t="shared" si="86"/>
        <v>0.28827385340914813</v>
      </c>
      <c r="BW238" s="38">
        <f t="shared" si="87"/>
        <v>-1</v>
      </c>
      <c r="BX238" s="38">
        <f t="shared" si="87"/>
        <v>-0.21131007139032956</v>
      </c>
      <c r="BY238" s="38">
        <f t="shared" si="87"/>
        <v>-0.27730641928115241</v>
      </c>
      <c r="BZ238" s="38">
        <f t="shared" si="87"/>
        <v>-0.30593108386288376</v>
      </c>
      <c r="CA238" s="39">
        <f t="shared" si="87"/>
        <v>-0.30597076392849526</v>
      </c>
      <c r="CB238" s="40">
        <f t="shared" si="87"/>
        <v>-0.28827385340914813</v>
      </c>
      <c r="CC238" s="2">
        <f t="shared" si="88"/>
        <v>-10000</v>
      </c>
      <c r="CD238" s="2">
        <f t="shared" si="88"/>
        <v>-2113.1007139032954</v>
      </c>
      <c r="CE238" s="2">
        <f t="shared" si="88"/>
        <v>-2773.0641928115242</v>
      </c>
      <c r="CF238" s="2">
        <f t="shared" si="88"/>
        <v>-3059.3108386288377</v>
      </c>
      <c r="CG238" s="29">
        <f t="shared" si="88"/>
        <v>-3059.7076392849526</v>
      </c>
      <c r="CH238" s="31">
        <f t="shared" si="88"/>
        <v>-2882.7385340914811</v>
      </c>
    </row>
    <row r="239" spans="1:86" hidden="1" outlineLevel="1" x14ac:dyDescent="0.2">
      <c r="A239" t="s">
        <v>46</v>
      </c>
      <c r="B239" t="s">
        <v>46</v>
      </c>
      <c r="C239" t="s">
        <v>100</v>
      </c>
      <c r="D239" t="s">
        <v>100</v>
      </c>
      <c r="E239" t="s">
        <v>97</v>
      </c>
      <c r="F239" s="27">
        <f t="shared" si="79"/>
        <v>46244</v>
      </c>
      <c r="G239" s="60" t="s">
        <v>36</v>
      </c>
      <c r="H239" s="28">
        <v>0</v>
      </c>
      <c r="I239" s="2">
        <v>0</v>
      </c>
      <c r="J239" s="2">
        <v>0</v>
      </c>
      <c r="K239" s="2">
        <v>0</v>
      </c>
      <c r="L239" s="29">
        <v>0</v>
      </c>
      <c r="M239" s="30">
        <f t="shared" si="75"/>
        <v>0</v>
      </c>
      <c r="N239" t="s">
        <v>49</v>
      </c>
      <c r="O239" t="s">
        <v>49</v>
      </c>
      <c r="P239" t="s">
        <v>100</v>
      </c>
      <c r="Q239" t="s">
        <v>100</v>
      </c>
      <c r="R239" t="s">
        <v>97</v>
      </c>
      <c r="S239" s="27">
        <f t="shared" si="80"/>
        <v>45880</v>
      </c>
      <c r="T239" s="60" t="s">
        <v>36</v>
      </c>
      <c r="U239" s="28">
        <v>39.950000000000003</v>
      </c>
      <c r="V239" s="2">
        <v>11287.15</v>
      </c>
      <c r="W239" s="2">
        <v>748.53</v>
      </c>
      <c r="X239" s="2">
        <v>31752.28</v>
      </c>
      <c r="Y239" s="29">
        <v>31395.919999999998</v>
      </c>
      <c r="Z239" s="31">
        <f t="shared" si="76"/>
        <v>75223.83</v>
      </c>
      <c r="AA239" s="32">
        <f t="shared" si="81"/>
        <v>-39.950000000000003</v>
      </c>
      <c r="AB239" s="5">
        <f t="shared" si="81"/>
        <v>-11287.15</v>
      </c>
      <c r="AC239" s="5">
        <f t="shared" si="81"/>
        <v>-748.53</v>
      </c>
      <c r="AD239" s="5">
        <f t="shared" si="81"/>
        <v>-31752.28</v>
      </c>
      <c r="AE239" s="33">
        <f t="shared" si="81"/>
        <v>-31395.919999999998</v>
      </c>
      <c r="AF239" s="34">
        <f t="shared" si="81"/>
        <v>-75223.83</v>
      </c>
      <c r="AG239" s="35">
        <f t="shared" si="82"/>
        <v>-1</v>
      </c>
      <c r="AH239" s="7">
        <f t="shared" si="82"/>
        <v>-1</v>
      </c>
      <c r="AI239" s="7">
        <f t="shared" si="82"/>
        <v>-1</v>
      </c>
      <c r="AJ239" s="7">
        <f t="shared" si="82"/>
        <v>-1</v>
      </c>
      <c r="AK239" s="36">
        <f t="shared" si="82"/>
        <v>-1</v>
      </c>
      <c r="AL239" s="37">
        <f t="shared" si="82"/>
        <v>-1</v>
      </c>
      <c r="AM239" s="2">
        <v>0</v>
      </c>
      <c r="AN239" s="2">
        <v>0</v>
      </c>
      <c r="AO239" s="2">
        <v>0</v>
      </c>
      <c r="AP239" s="2">
        <v>0</v>
      </c>
      <c r="AQ239" s="29">
        <v>0</v>
      </c>
      <c r="AR239" s="31">
        <f t="shared" si="77"/>
        <v>0</v>
      </c>
      <c r="AS239" s="2">
        <v>39.950000000000003</v>
      </c>
      <c r="AT239" s="2">
        <v>2081.54</v>
      </c>
      <c r="AU239" s="2">
        <v>274.10000000000002</v>
      </c>
      <c r="AV239" s="2">
        <v>9914.6299999999992</v>
      </c>
      <c r="AW239" s="29">
        <v>9641.23</v>
      </c>
      <c r="AX239" s="31">
        <f t="shared" si="78"/>
        <v>21951.449999999997</v>
      </c>
      <c r="AY239" s="5">
        <f t="shared" si="83"/>
        <v>-39.950000000000003</v>
      </c>
      <c r="AZ239" s="5">
        <f t="shared" si="83"/>
        <v>-2081.54</v>
      </c>
      <c r="BA239" s="5">
        <f t="shared" si="83"/>
        <v>-274.10000000000002</v>
      </c>
      <c r="BB239" s="5">
        <f t="shared" si="83"/>
        <v>-9914.6299999999992</v>
      </c>
      <c r="BC239" s="33">
        <f t="shared" si="83"/>
        <v>-9641.23</v>
      </c>
      <c r="BD239" s="34">
        <f t="shared" si="83"/>
        <v>-21951.449999999997</v>
      </c>
      <c r="BE239" s="7">
        <f t="shared" si="84"/>
        <v>-1</v>
      </c>
      <c r="BF239" s="7">
        <f t="shared" si="84"/>
        <v>-1</v>
      </c>
      <c r="BG239" s="7">
        <f t="shared" si="84"/>
        <v>-1</v>
      </c>
      <c r="BH239" s="7">
        <f t="shared" si="84"/>
        <v>-1</v>
      </c>
      <c r="BI239" s="36">
        <f t="shared" si="84"/>
        <v>-1</v>
      </c>
      <c r="BJ239" s="37">
        <f t="shared" si="84"/>
        <v>-1</v>
      </c>
      <c r="BK239" s="38">
        <f t="shared" si="85"/>
        <v>0</v>
      </c>
      <c r="BL239" s="38">
        <f t="shared" si="85"/>
        <v>0</v>
      </c>
      <c r="BM239" s="38">
        <f t="shared" si="85"/>
        <v>0</v>
      </c>
      <c r="BN239" s="38">
        <f t="shared" si="85"/>
        <v>0</v>
      </c>
      <c r="BO239" s="39">
        <f t="shared" si="85"/>
        <v>0</v>
      </c>
      <c r="BP239" s="40">
        <f t="shared" si="85"/>
        <v>0</v>
      </c>
      <c r="BQ239" s="38">
        <f t="shared" si="86"/>
        <v>1</v>
      </c>
      <c r="BR239" s="38">
        <f t="shared" si="86"/>
        <v>0.18441679254727722</v>
      </c>
      <c r="BS239" s="38">
        <f t="shared" si="86"/>
        <v>0.3661843880672786</v>
      </c>
      <c r="BT239" s="38">
        <f t="shared" si="86"/>
        <v>0.312249388075439</v>
      </c>
      <c r="BU239" s="39">
        <f t="shared" si="86"/>
        <v>0.30708544294927492</v>
      </c>
      <c r="BV239" s="40">
        <f t="shared" si="86"/>
        <v>0.29181510699468499</v>
      </c>
      <c r="BW239" s="38">
        <f t="shared" si="87"/>
        <v>-1</v>
      </c>
      <c r="BX239" s="38">
        <f t="shared" si="87"/>
        <v>-0.18441679254727722</v>
      </c>
      <c r="BY239" s="38">
        <f t="shared" si="87"/>
        <v>-0.3661843880672786</v>
      </c>
      <c r="BZ239" s="38">
        <f t="shared" si="87"/>
        <v>-0.312249388075439</v>
      </c>
      <c r="CA239" s="39">
        <f t="shared" si="87"/>
        <v>-0.30708544294927492</v>
      </c>
      <c r="CB239" s="40">
        <f t="shared" si="87"/>
        <v>-0.29181510699468499</v>
      </c>
      <c r="CC239" s="2">
        <f t="shared" si="88"/>
        <v>-10000</v>
      </c>
      <c r="CD239" s="2">
        <f t="shared" si="88"/>
        <v>-1844.1679254727721</v>
      </c>
      <c r="CE239" s="2">
        <f t="shared" si="88"/>
        <v>-3661.8438806727859</v>
      </c>
      <c r="CF239" s="2">
        <f t="shared" si="88"/>
        <v>-3122.4938807543899</v>
      </c>
      <c r="CG239" s="29">
        <f t="shared" si="88"/>
        <v>-3070.8544294927492</v>
      </c>
      <c r="CH239" s="31">
        <f t="shared" si="88"/>
        <v>-2918.1510699468499</v>
      </c>
    </row>
    <row r="240" spans="1:86" hidden="1" outlineLevel="1" x14ac:dyDescent="0.2">
      <c r="A240" t="s">
        <v>46</v>
      </c>
      <c r="B240" t="s">
        <v>46</v>
      </c>
      <c r="C240" t="s">
        <v>100</v>
      </c>
      <c r="D240" t="s">
        <v>100</v>
      </c>
      <c r="E240" t="s">
        <v>97</v>
      </c>
      <c r="F240" s="27">
        <f t="shared" si="79"/>
        <v>46245</v>
      </c>
      <c r="G240" s="60" t="s">
        <v>37</v>
      </c>
      <c r="H240" s="28">
        <v>0</v>
      </c>
      <c r="I240" s="2">
        <v>0</v>
      </c>
      <c r="J240" s="2">
        <v>0</v>
      </c>
      <c r="K240" s="2">
        <v>0</v>
      </c>
      <c r="L240" s="29">
        <v>0</v>
      </c>
      <c r="M240" s="30">
        <f t="shared" si="75"/>
        <v>0</v>
      </c>
      <c r="N240" t="s">
        <v>49</v>
      </c>
      <c r="O240" t="s">
        <v>49</v>
      </c>
      <c r="P240" t="s">
        <v>100</v>
      </c>
      <c r="Q240" t="s">
        <v>100</v>
      </c>
      <c r="R240" t="s">
        <v>97</v>
      </c>
      <c r="S240" s="27">
        <f t="shared" si="80"/>
        <v>45881</v>
      </c>
      <c r="T240" s="60" t="s">
        <v>37</v>
      </c>
      <c r="U240" s="28">
        <v>34.93</v>
      </c>
      <c r="V240" s="2">
        <v>14205.1</v>
      </c>
      <c r="W240" s="2">
        <v>584.29999999999995</v>
      </c>
      <c r="X240" s="2">
        <v>36799.21</v>
      </c>
      <c r="Y240" s="29">
        <v>32748.26</v>
      </c>
      <c r="Z240" s="31">
        <f t="shared" si="76"/>
        <v>84371.8</v>
      </c>
      <c r="AA240" s="32">
        <f t="shared" si="81"/>
        <v>-34.93</v>
      </c>
      <c r="AB240" s="5">
        <f t="shared" si="81"/>
        <v>-14205.1</v>
      </c>
      <c r="AC240" s="5">
        <f t="shared" si="81"/>
        <v>-584.29999999999995</v>
      </c>
      <c r="AD240" s="5">
        <f t="shared" si="81"/>
        <v>-36799.21</v>
      </c>
      <c r="AE240" s="33">
        <f t="shared" si="81"/>
        <v>-32748.26</v>
      </c>
      <c r="AF240" s="34">
        <f t="shared" si="81"/>
        <v>-84371.8</v>
      </c>
      <c r="AG240" s="35">
        <f t="shared" si="82"/>
        <v>-1</v>
      </c>
      <c r="AH240" s="7">
        <f t="shared" si="82"/>
        <v>-1</v>
      </c>
      <c r="AI240" s="7">
        <f t="shared" si="82"/>
        <v>-1</v>
      </c>
      <c r="AJ240" s="7">
        <f t="shared" si="82"/>
        <v>-1</v>
      </c>
      <c r="AK240" s="36">
        <f t="shared" si="82"/>
        <v>-1</v>
      </c>
      <c r="AL240" s="37">
        <f t="shared" si="82"/>
        <v>-1</v>
      </c>
      <c r="AM240" s="2">
        <v>0</v>
      </c>
      <c r="AN240" s="2">
        <v>0</v>
      </c>
      <c r="AO240" s="2">
        <v>0</v>
      </c>
      <c r="AP240" s="2">
        <v>0</v>
      </c>
      <c r="AQ240" s="29">
        <v>0</v>
      </c>
      <c r="AR240" s="31">
        <f t="shared" si="77"/>
        <v>0</v>
      </c>
      <c r="AS240" s="2">
        <v>34.93</v>
      </c>
      <c r="AT240" s="2">
        <v>2768.91</v>
      </c>
      <c r="AU240" s="2">
        <v>243.21</v>
      </c>
      <c r="AV240" s="2">
        <v>11371.2</v>
      </c>
      <c r="AW240" s="29">
        <v>9940.31</v>
      </c>
      <c r="AX240" s="31">
        <f t="shared" si="78"/>
        <v>24358.559999999998</v>
      </c>
      <c r="AY240" s="5">
        <f t="shared" si="83"/>
        <v>-34.93</v>
      </c>
      <c r="AZ240" s="5">
        <f t="shared" si="83"/>
        <v>-2768.91</v>
      </c>
      <c r="BA240" s="5">
        <f t="shared" si="83"/>
        <v>-243.21</v>
      </c>
      <c r="BB240" s="5">
        <f t="shared" si="83"/>
        <v>-11371.2</v>
      </c>
      <c r="BC240" s="33">
        <f t="shared" si="83"/>
        <v>-9940.31</v>
      </c>
      <c r="BD240" s="34">
        <f t="shared" si="83"/>
        <v>-24358.559999999998</v>
      </c>
      <c r="BE240" s="7">
        <f t="shared" si="84"/>
        <v>-1</v>
      </c>
      <c r="BF240" s="7">
        <f t="shared" si="84"/>
        <v>-1</v>
      </c>
      <c r="BG240" s="7">
        <f t="shared" si="84"/>
        <v>-1</v>
      </c>
      <c r="BH240" s="7">
        <f t="shared" si="84"/>
        <v>-1</v>
      </c>
      <c r="BI240" s="36">
        <f t="shared" si="84"/>
        <v>-1</v>
      </c>
      <c r="BJ240" s="37">
        <f t="shared" si="84"/>
        <v>-1</v>
      </c>
      <c r="BK240" s="38">
        <f t="shared" si="85"/>
        <v>0</v>
      </c>
      <c r="BL240" s="38">
        <f t="shared" si="85"/>
        <v>0</v>
      </c>
      <c r="BM240" s="38">
        <f t="shared" si="85"/>
        <v>0</v>
      </c>
      <c r="BN240" s="38">
        <f t="shared" si="85"/>
        <v>0</v>
      </c>
      <c r="BO240" s="39">
        <f t="shared" si="85"/>
        <v>0</v>
      </c>
      <c r="BP240" s="40">
        <f t="shared" si="85"/>
        <v>0</v>
      </c>
      <c r="BQ240" s="38">
        <f t="shared" si="86"/>
        <v>1</v>
      </c>
      <c r="BR240" s="38">
        <f t="shared" si="86"/>
        <v>0.19492365418054078</v>
      </c>
      <c r="BS240" s="38">
        <f t="shared" si="86"/>
        <v>0.41624165668321073</v>
      </c>
      <c r="BT240" s="38">
        <f t="shared" si="86"/>
        <v>0.30900663356631841</v>
      </c>
      <c r="BU240" s="39">
        <f t="shared" si="86"/>
        <v>0.30353704288411049</v>
      </c>
      <c r="BV240" s="40">
        <f t="shared" si="86"/>
        <v>0.28870499384865556</v>
      </c>
      <c r="BW240" s="38">
        <f t="shared" si="87"/>
        <v>-1</v>
      </c>
      <c r="BX240" s="38">
        <f t="shared" si="87"/>
        <v>-0.19492365418054078</v>
      </c>
      <c r="BY240" s="38">
        <f t="shared" si="87"/>
        <v>-0.41624165668321073</v>
      </c>
      <c r="BZ240" s="38">
        <f t="shared" si="87"/>
        <v>-0.30900663356631841</v>
      </c>
      <c r="CA240" s="39">
        <f t="shared" si="87"/>
        <v>-0.30353704288411049</v>
      </c>
      <c r="CB240" s="40">
        <f t="shared" si="87"/>
        <v>-0.28870499384865556</v>
      </c>
      <c r="CC240" s="2">
        <f t="shared" si="88"/>
        <v>-10000</v>
      </c>
      <c r="CD240" s="2">
        <f t="shared" si="88"/>
        <v>-1949.2365418054078</v>
      </c>
      <c r="CE240" s="2">
        <f t="shared" si="88"/>
        <v>-4162.4165668321075</v>
      </c>
      <c r="CF240" s="2">
        <f t="shared" si="88"/>
        <v>-3090.066335663184</v>
      </c>
      <c r="CG240" s="29">
        <f t="shared" si="88"/>
        <v>-3035.370428841105</v>
      </c>
      <c r="CH240" s="31">
        <f t="shared" si="88"/>
        <v>-2887.0499384865557</v>
      </c>
    </row>
    <row r="241" spans="1:86" hidden="1" outlineLevel="1" x14ac:dyDescent="0.2">
      <c r="A241" t="s">
        <v>46</v>
      </c>
      <c r="B241" t="s">
        <v>46</v>
      </c>
      <c r="C241" t="s">
        <v>100</v>
      </c>
      <c r="D241" t="s">
        <v>100</v>
      </c>
      <c r="E241" t="s">
        <v>97</v>
      </c>
      <c r="F241" s="27">
        <f t="shared" si="79"/>
        <v>46246</v>
      </c>
      <c r="G241" s="60" t="s">
        <v>38</v>
      </c>
      <c r="H241" s="28">
        <v>0</v>
      </c>
      <c r="I241" s="2">
        <v>0</v>
      </c>
      <c r="J241" s="2">
        <v>0</v>
      </c>
      <c r="K241" s="2">
        <v>0</v>
      </c>
      <c r="L241" s="29">
        <v>0</v>
      </c>
      <c r="M241" s="30">
        <f t="shared" si="75"/>
        <v>0</v>
      </c>
      <c r="N241" t="s">
        <v>49</v>
      </c>
      <c r="O241" t="s">
        <v>49</v>
      </c>
      <c r="P241" t="s">
        <v>100</v>
      </c>
      <c r="Q241" t="s">
        <v>100</v>
      </c>
      <c r="R241" t="s">
        <v>97</v>
      </c>
      <c r="S241" s="27">
        <f t="shared" si="80"/>
        <v>45882</v>
      </c>
      <c r="T241" s="60" t="s">
        <v>38</v>
      </c>
      <c r="U241" s="28">
        <v>139.66</v>
      </c>
      <c r="V241" s="2">
        <v>16044.83</v>
      </c>
      <c r="W241" s="2">
        <v>989.63</v>
      </c>
      <c r="X241" s="2">
        <v>38334.53</v>
      </c>
      <c r="Y241" s="29">
        <v>41881.9</v>
      </c>
      <c r="Z241" s="31">
        <f t="shared" si="76"/>
        <v>97390.549999999988</v>
      </c>
      <c r="AA241" s="32">
        <f t="shared" si="81"/>
        <v>-139.66</v>
      </c>
      <c r="AB241" s="5">
        <f t="shared" si="81"/>
        <v>-16044.83</v>
      </c>
      <c r="AC241" s="5">
        <f t="shared" si="81"/>
        <v>-989.63</v>
      </c>
      <c r="AD241" s="5">
        <f t="shared" si="81"/>
        <v>-38334.53</v>
      </c>
      <c r="AE241" s="33">
        <f t="shared" si="81"/>
        <v>-41881.9</v>
      </c>
      <c r="AF241" s="34">
        <f t="shared" si="81"/>
        <v>-97390.549999999988</v>
      </c>
      <c r="AG241" s="35">
        <f t="shared" si="82"/>
        <v>-1</v>
      </c>
      <c r="AH241" s="7">
        <f t="shared" si="82"/>
        <v>-1</v>
      </c>
      <c r="AI241" s="7">
        <f t="shared" si="82"/>
        <v>-1</v>
      </c>
      <c r="AJ241" s="7">
        <f t="shared" si="82"/>
        <v>-1</v>
      </c>
      <c r="AK241" s="36">
        <f t="shared" si="82"/>
        <v>-1</v>
      </c>
      <c r="AL241" s="37">
        <f t="shared" si="82"/>
        <v>-1</v>
      </c>
      <c r="AM241" s="2">
        <v>0</v>
      </c>
      <c r="AN241" s="2">
        <v>0</v>
      </c>
      <c r="AO241" s="2">
        <v>0</v>
      </c>
      <c r="AP241" s="2">
        <v>0</v>
      </c>
      <c r="AQ241" s="29">
        <v>0</v>
      </c>
      <c r="AR241" s="31">
        <f t="shared" si="77"/>
        <v>0</v>
      </c>
      <c r="AS241" s="2">
        <v>139.66</v>
      </c>
      <c r="AT241" s="2">
        <v>3207.89</v>
      </c>
      <c r="AU241" s="2">
        <v>433.19</v>
      </c>
      <c r="AV241" s="2">
        <v>11518.92</v>
      </c>
      <c r="AW241" s="29">
        <v>12930.41</v>
      </c>
      <c r="AX241" s="31">
        <f t="shared" si="78"/>
        <v>28230.07</v>
      </c>
      <c r="AY241" s="5">
        <f t="shared" si="83"/>
        <v>-139.66</v>
      </c>
      <c r="AZ241" s="5">
        <f t="shared" si="83"/>
        <v>-3207.89</v>
      </c>
      <c r="BA241" s="5">
        <f t="shared" si="83"/>
        <v>-433.19</v>
      </c>
      <c r="BB241" s="5">
        <f t="shared" si="83"/>
        <v>-11518.92</v>
      </c>
      <c r="BC241" s="33">
        <f t="shared" si="83"/>
        <v>-12930.41</v>
      </c>
      <c r="BD241" s="34">
        <f t="shared" si="83"/>
        <v>-28230.07</v>
      </c>
      <c r="BE241" s="7">
        <f t="shared" si="84"/>
        <v>-1</v>
      </c>
      <c r="BF241" s="7">
        <f t="shared" si="84"/>
        <v>-1</v>
      </c>
      <c r="BG241" s="7">
        <f t="shared" si="84"/>
        <v>-1</v>
      </c>
      <c r="BH241" s="7">
        <f t="shared" si="84"/>
        <v>-1</v>
      </c>
      <c r="BI241" s="36">
        <f t="shared" si="84"/>
        <v>-1</v>
      </c>
      <c r="BJ241" s="37">
        <f t="shared" si="84"/>
        <v>-1</v>
      </c>
      <c r="BK241" s="38">
        <f t="shared" si="85"/>
        <v>0</v>
      </c>
      <c r="BL241" s="38">
        <f t="shared" si="85"/>
        <v>0</v>
      </c>
      <c r="BM241" s="38">
        <f t="shared" si="85"/>
        <v>0</v>
      </c>
      <c r="BN241" s="38">
        <f t="shared" si="85"/>
        <v>0</v>
      </c>
      <c r="BO241" s="39">
        <f t="shared" si="85"/>
        <v>0</v>
      </c>
      <c r="BP241" s="40">
        <f t="shared" si="85"/>
        <v>0</v>
      </c>
      <c r="BQ241" s="38">
        <f t="shared" si="86"/>
        <v>1</v>
      </c>
      <c r="BR241" s="38">
        <f t="shared" si="86"/>
        <v>0.19993293789962249</v>
      </c>
      <c r="BS241" s="38">
        <f t="shared" si="86"/>
        <v>0.43772925234683668</v>
      </c>
      <c r="BT241" s="38">
        <f t="shared" si="86"/>
        <v>0.300484184885011</v>
      </c>
      <c r="BU241" s="39">
        <f t="shared" si="86"/>
        <v>0.30873503828622867</v>
      </c>
      <c r="BV241" s="40">
        <f t="shared" si="86"/>
        <v>0.28986457104924457</v>
      </c>
      <c r="BW241" s="38">
        <f t="shared" si="87"/>
        <v>-1</v>
      </c>
      <c r="BX241" s="38">
        <f t="shared" si="87"/>
        <v>-0.19993293789962249</v>
      </c>
      <c r="BY241" s="38">
        <f t="shared" si="87"/>
        <v>-0.43772925234683668</v>
      </c>
      <c r="BZ241" s="38">
        <f t="shared" si="87"/>
        <v>-0.300484184885011</v>
      </c>
      <c r="CA241" s="39">
        <f t="shared" si="87"/>
        <v>-0.30873503828622867</v>
      </c>
      <c r="CB241" s="40">
        <f t="shared" si="87"/>
        <v>-0.28986457104924457</v>
      </c>
      <c r="CC241" s="2">
        <f t="shared" si="88"/>
        <v>-10000</v>
      </c>
      <c r="CD241" s="2">
        <f t="shared" si="88"/>
        <v>-1999.3293789962249</v>
      </c>
      <c r="CE241" s="2">
        <f t="shared" si="88"/>
        <v>-4377.2925234683671</v>
      </c>
      <c r="CF241" s="2">
        <f t="shared" si="88"/>
        <v>-3004.8418488501102</v>
      </c>
      <c r="CG241" s="29">
        <f t="shared" si="88"/>
        <v>-3087.3503828622866</v>
      </c>
      <c r="CH241" s="31">
        <f t="shared" si="88"/>
        <v>-2898.6457104924457</v>
      </c>
    </row>
    <row r="242" spans="1:86" hidden="1" outlineLevel="1" x14ac:dyDescent="0.2">
      <c r="A242" t="s">
        <v>46</v>
      </c>
      <c r="B242" t="s">
        <v>46</v>
      </c>
      <c r="C242" t="s">
        <v>100</v>
      </c>
      <c r="D242" t="s">
        <v>100</v>
      </c>
      <c r="E242" t="s">
        <v>97</v>
      </c>
      <c r="F242" s="27">
        <f t="shared" si="79"/>
        <v>46247</v>
      </c>
      <c r="G242" s="60" t="s">
        <v>39</v>
      </c>
      <c r="H242" s="28">
        <v>0</v>
      </c>
      <c r="I242" s="2">
        <v>0</v>
      </c>
      <c r="J242" s="2">
        <v>0</v>
      </c>
      <c r="K242" s="2">
        <v>0</v>
      </c>
      <c r="L242" s="29">
        <v>0</v>
      </c>
      <c r="M242" s="30">
        <f t="shared" si="75"/>
        <v>0</v>
      </c>
      <c r="N242" t="s">
        <v>49</v>
      </c>
      <c r="O242" t="s">
        <v>49</v>
      </c>
      <c r="P242" t="s">
        <v>100</v>
      </c>
      <c r="Q242" t="s">
        <v>100</v>
      </c>
      <c r="R242" t="s">
        <v>97</v>
      </c>
      <c r="S242" s="27">
        <f t="shared" si="80"/>
        <v>45883</v>
      </c>
      <c r="T242" s="60" t="s">
        <v>39</v>
      </c>
      <c r="U242" s="28">
        <v>169.87</v>
      </c>
      <c r="V242" s="2">
        <v>20974</v>
      </c>
      <c r="W242" s="2">
        <v>1901.63</v>
      </c>
      <c r="X242" s="2">
        <v>41984.34</v>
      </c>
      <c r="Y242" s="29">
        <v>42414.45</v>
      </c>
      <c r="Z242" s="31">
        <f t="shared" si="76"/>
        <v>107444.29</v>
      </c>
      <c r="AA242" s="32">
        <f t="shared" si="81"/>
        <v>-169.87</v>
      </c>
      <c r="AB242" s="5">
        <f t="shared" si="81"/>
        <v>-20974</v>
      </c>
      <c r="AC242" s="5">
        <f t="shared" si="81"/>
        <v>-1901.63</v>
      </c>
      <c r="AD242" s="5">
        <f t="shared" si="81"/>
        <v>-41984.34</v>
      </c>
      <c r="AE242" s="33">
        <f t="shared" si="81"/>
        <v>-42414.45</v>
      </c>
      <c r="AF242" s="34">
        <f t="shared" si="81"/>
        <v>-107444.29</v>
      </c>
      <c r="AG242" s="35">
        <f t="shared" si="82"/>
        <v>-1</v>
      </c>
      <c r="AH242" s="7">
        <f t="shared" si="82"/>
        <v>-1</v>
      </c>
      <c r="AI242" s="7">
        <f t="shared" si="82"/>
        <v>-1</v>
      </c>
      <c r="AJ242" s="7">
        <f t="shared" si="82"/>
        <v>-1</v>
      </c>
      <c r="AK242" s="36">
        <f t="shared" si="82"/>
        <v>-1</v>
      </c>
      <c r="AL242" s="37">
        <f t="shared" si="82"/>
        <v>-1</v>
      </c>
      <c r="AM242" s="2">
        <v>0</v>
      </c>
      <c r="AN242" s="2">
        <v>0</v>
      </c>
      <c r="AO242" s="2">
        <v>0</v>
      </c>
      <c r="AP242" s="2">
        <v>0</v>
      </c>
      <c r="AQ242" s="29">
        <v>0</v>
      </c>
      <c r="AR242" s="31">
        <f t="shared" si="77"/>
        <v>0</v>
      </c>
      <c r="AS242" s="2">
        <v>169.87</v>
      </c>
      <c r="AT242" s="2">
        <v>2280.7199999999998</v>
      </c>
      <c r="AU242" s="2">
        <v>884.87</v>
      </c>
      <c r="AV242" s="2">
        <v>12412.12</v>
      </c>
      <c r="AW242" s="29">
        <v>12983.16</v>
      </c>
      <c r="AX242" s="31">
        <f t="shared" si="78"/>
        <v>28730.739999999998</v>
      </c>
      <c r="AY242" s="5">
        <f t="shared" si="83"/>
        <v>-169.87</v>
      </c>
      <c r="AZ242" s="5">
        <f t="shared" si="83"/>
        <v>-2280.7199999999998</v>
      </c>
      <c r="BA242" s="5">
        <f t="shared" si="83"/>
        <v>-884.87</v>
      </c>
      <c r="BB242" s="5">
        <f t="shared" si="83"/>
        <v>-12412.12</v>
      </c>
      <c r="BC242" s="33">
        <f t="shared" si="83"/>
        <v>-12983.16</v>
      </c>
      <c r="BD242" s="34">
        <f t="shared" si="83"/>
        <v>-28730.739999999998</v>
      </c>
      <c r="BE242" s="7">
        <f t="shared" si="84"/>
        <v>-1</v>
      </c>
      <c r="BF242" s="7">
        <f t="shared" si="84"/>
        <v>-1</v>
      </c>
      <c r="BG242" s="7">
        <f t="shared" si="84"/>
        <v>-1</v>
      </c>
      <c r="BH242" s="7">
        <f t="shared" si="84"/>
        <v>-1</v>
      </c>
      <c r="BI242" s="36">
        <f t="shared" si="84"/>
        <v>-1</v>
      </c>
      <c r="BJ242" s="37">
        <f t="shared" si="84"/>
        <v>-1</v>
      </c>
      <c r="BK242" s="38">
        <f t="shared" si="85"/>
        <v>0</v>
      </c>
      <c r="BL242" s="38">
        <f t="shared" si="85"/>
        <v>0</v>
      </c>
      <c r="BM242" s="38">
        <f t="shared" si="85"/>
        <v>0</v>
      </c>
      <c r="BN242" s="38">
        <f t="shared" si="85"/>
        <v>0</v>
      </c>
      <c r="BO242" s="39">
        <f t="shared" si="85"/>
        <v>0</v>
      </c>
      <c r="BP242" s="40">
        <f t="shared" si="85"/>
        <v>0</v>
      </c>
      <c r="BQ242" s="38">
        <f t="shared" si="86"/>
        <v>1</v>
      </c>
      <c r="BR242" s="38">
        <f t="shared" si="86"/>
        <v>0.10874034518928195</v>
      </c>
      <c r="BS242" s="38">
        <f t="shared" si="86"/>
        <v>0.46532185546084148</v>
      </c>
      <c r="BT242" s="38">
        <f t="shared" si="86"/>
        <v>0.29563689699540358</v>
      </c>
      <c r="BU242" s="39">
        <f t="shared" si="86"/>
        <v>0.30610228353780378</v>
      </c>
      <c r="BV242" s="40">
        <f t="shared" si="86"/>
        <v>0.26740127372054856</v>
      </c>
      <c r="BW242" s="38">
        <f t="shared" si="87"/>
        <v>-1</v>
      </c>
      <c r="BX242" s="38">
        <f t="shared" si="87"/>
        <v>-0.10874034518928195</v>
      </c>
      <c r="BY242" s="38">
        <f t="shared" si="87"/>
        <v>-0.46532185546084148</v>
      </c>
      <c r="BZ242" s="38">
        <f t="shared" si="87"/>
        <v>-0.29563689699540358</v>
      </c>
      <c r="CA242" s="39">
        <f t="shared" si="87"/>
        <v>-0.30610228353780378</v>
      </c>
      <c r="CB242" s="40">
        <f t="shared" si="87"/>
        <v>-0.26740127372054856</v>
      </c>
      <c r="CC242" s="2">
        <f t="shared" si="88"/>
        <v>-10000</v>
      </c>
      <c r="CD242" s="2">
        <f t="shared" si="88"/>
        <v>-1087.4034518928195</v>
      </c>
      <c r="CE242" s="2">
        <f t="shared" si="88"/>
        <v>-4653.2185546084147</v>
      </c>
      <c r="CF242" s="2">
        <f t="shared" si="88"/>
        <v>-2956.3689699540359</v>
      </c>
      <c r="CG242" s="29">
        <f t="shared" si="88"/>
        <v>-3061.0228353780376</v>
      </c>
      <c r="CH242" s="31">
        <f t="shared" si="88"/>
        <v>-2674.0127372054858</v>
      </c>
    </row>
    <row r="243" spans="1:86" hidden="1" outlineLevel="1" x14ac:dyDescent="0.2">
      <c r="A243" t="s">
        <v>46</v>
      </c>
      <c r="B243" t="s">
        <v>46</v>
      </c>
      <c r="C243" t="s">
        <v>100</v>
      </c>
      <c r="D243" t="s">
        <v>100</v>
      </c>
      <c r="E243" t="s">
        <v>97</v>
      </c>
      <c r="F243" s="27">
        <f t="shared" si="79"/>
        <v>46248</v>
      </c>
      <c r="G243" s="60" t="s">
        <v>40</v>
      </c>
      <c r="H243" s="28">
        <v>0</v>
      </c>
      <c r="I243" s="2">
        <v>0</v>
      </c>
      <c r="J243" s="2">
        <v>0</v>
      </c>
      <c r="K243" s="2">
        <v>0</v>
      </c>
      <c r="L243" s="29">
        <v>0</v>
      </c>
      <c r="M243" s="30">
        <f t="shared" si="75"/>
        <v>0</v>
      </c>
      <c r="N243" t="s">
        <v>49</v>
      </c>
      <c r="O243" t="s">
        <v>49</v>
      </c>
      <c r="P243" t="s">
        <v>100</v>
      </c>
      <c r="Q243" t="s">
        <v>100</v>
      </c>
      <c r="R243" t="s">
        <v>97</v>
      </c>
      <c r="S243" s="27">
        <f t="shared" si="80"/>
        <v>45884</v>
      </c>
      <c r="T243" s="60" t="s">
        <v>40</v>
      </c>
      <c r="U243" s="28">
        <v>29.94</v>
      </c>
      <c r="V243" s="2">
        <v>25786.89</v>
      </c>
      <c r="W243" s="2">
        <v>2229.15</v>
      </c>
      <c r="X243" s="2">
        <v>52612.89</v>
      </c>
      <c r="Y243" s="29">
        <v>50394.73</v>
      </c>
      <c r="Z243" s="31">
        <f t="shared" si="76"/>
        <v>131053.6</v>
      </c>
      <c r="AA243" s="32">
        <f t="shared" si="81"/>
        <v>-29.94</v>
      </c>
      <c r="AB243" s="5">
        <f t="shared" si="81"/>
        <v>-25786.89</v>
      </c>
      <c r="AC243" s="5">
        <f t="shared" si="81"/>
        <v>-2229.15</v>
      </c>
      <c r="AD243" s="5">
        <f t="shared" si="81"/>
        <v>-52612.89</v>
      </c>
      <c r="AE243" s="33">
        <f t="shared" si="81"/>
        <v>-50394.73</v>
      </c>
      <c r="AF243" s="34">
        <f t="shared" si="81"/>
        <v>-131053.6</v>
      </c>
      <c r="AG243" s="35">
        <f t="shared" si="82"/>
        <v>-1</v>
      </c>
      <c r="AH243" s="7">
        <f t="shared" si="82"/>
        <v>-1</v>
      </c>
      <c r="AI243" s="7">
        <f t="shared" si="82"/>
        <v>-1</v>
      </c>
      <c r="AJ243" s="7">
        <f t="shared" si="82"/>
        <v>-1</v>
      </c>
      <c r="AK243" s="36">
        <f t="shared" si="82"/>
        <v>-1</v>
      </c>
      <c r="AL243" s="37">
        <f t="shared" si="82"/>
        <v>-1</v>
      </c>
      <c r="AM243" s="2">
        <v>0</v>
      </c>
      <c r="AN243" s="2">
        <v>0</v>
      </c>
      <c r="AO243" s="2">
        <v>0</v>
      </c>
      <c r="AP243" s="2">
        <v>0</v>
      </c>
      <c r="AQ243" s="29">
        <v>0</v>
      </c>
      <c r="AR243" s="31">
        <f t="shared" si="77"/>
        <v>0</v>
      </c>
      <c r="AS243" s="2">
        <v>29.94</v>
      </c>
      <c r="AT243" s="2">
        <v>5301.73</v>
      </c>
      <c r="AU243" s="2">
        <v>1074.55</v>
      </c>
      <c r="AV243" s="2">
        <v>16035.81</v>
      </c>
      <c r="AW243" s="29">
        <v>14696.06</v>
      </c>
      <c r="AX243" s="31">
        <f t="shared" si="78"/>
        <v>37138.089999999997</v>
      </c>
      <c r="AY243" s="5">
        <f t="shared" si="83"/>
        <v>-29.94</v>
      </c>
      <c r="AZ243" s="5">
        <f t="shared" si="83"/>
        <v>-5301.73</v>
      </c>
      <c r="BA243" s="5">
        <f t="shared" si="83"/>
        <v>-1074.55</v>
      </c>
      <c r="BB243" s="5">
        <f t="shared" si="83"/>
        <v>-16035.81</v>
      </c>
      <c r="BC243" s="33">
        <f t="shared" si="83"/>
        <v>-14696.06</v>
      </c>
      <c r="BD243" s="34">
        <f t="shared" si="83"/>
        <v>-37138.089999999997</v>
      </c>
      <c r="BE243" s="7">
        <f t="shared" si="84"/>
        <v>-1</v>
      </c>
      <c r="BF243" s="7">
        <f t="shared" si="84"/>
        <v>-1</v>
      </c>
      <c r="BG243" s="7">
        <f t="shared" si="84"/>
        <v>-1</v>
      </c>
      <c r="BH243" s="7">
        <f t="shared" si="84"/>
        <v>-1</v>
      </c>
      <c r="BI243" s="36">
        <f t="shared" si="84"/>
        <v>-1</v>
      </c>
      <c r="BJ243" s="37">
        <f t="shared" si="84"/>
        <v>-1</v>
      </c>
      <c r="BK243" s="38">
        <f t="shared" si="85"/>
        <v>0</v>
      </c>
      <c r="BL243" s="38">
        <f t="shared" si="85"/>
        <v>0</v>
      </c>
      <c r="BM243" s="38">
        <f t="shared" si="85"/>
        <v>0</v>
      </c>
      <c r="BN243" s="38">
        <f t="shared" si="85"/>
        <v>0</v>
      </c>
      <c r="BO243" s="39">
        <f t="shared" si="85"/>
        <v>0</v>
      </c>
      <c r="BP243" s="40">
        <f t="shared" si="85"/>
        <v>0</v>
      </c>
      <c r="BQ243" s="38">
        <f t="shared" si="86"/>
        <v>1</v>
      </c>
      <c r="BR243" s="38">
        <f t="shared" si="86"/>
        <v>0.20559788326548878</v>
      </c>
      <c r="BS243" s="38">
        <f t="shared" si="86"/>
        <v>0.48204472556804157</v>
      </c>
      <c r="BT243" s="38">
        <f t="shared" si="86"/>
        <v>0.30478861739014906</v>
      </c>
      <c r="BU243" s="39">
        <f t="shared" si="86"/>
        <v>0.29161898476289083</v>
      </c>
      <c r="BV243" s="40">
        <f t="shared" si="86"/>
        <v>0.28338092200443171</v>
      </c>
      <c r="BW243" s="38">
        <f t="shared" si="87"/>
        <v>-1</v>
      </c>
      <c r="BX243" s="38">
        <f t="shared" si="87"/>
        <v>-0.20559788326548878</v>
      </c>
      <c r="BY243" s="38">
        <f t="shared" si="87"/>
        <v>-0.48204472556804157</v>
      </c>
      <c r="BZ243" s="38">
        <f t="shared" si="87"/>
        <v>-0.30478861739014906</v>
      </c>
      <c r="CA243" s="39">
        <f t="shared" si="87"/>
        <v>-0.29161898476289083</v>
      </c>
      <c r="CB243" s="40">
        <f t="shared" si="87"/>
        <v>-0.28338092200443171</v>
      </c>
      <c r="CC243" s="2">
        <f t="shared" si="88"/>
        <v>-10000</v>
      </c>
      <c r="CD243" s="2">
        <f t="shared" si="88"/>
        <v>-2055.9788326548878</v>
      </c>
      <c r="CE243" s="2">
        <f t="shared" si="88"/>
        <v>-4820.4472556804158</v>
      </c>
      <c r="CF243" s="2">
        <f t="shared" si="88"/>
        <v>-3047.8861739014906</v>
      </c>
      <c r="CG243" s="29">
        <f t="shared" si="88"/>
        <v>-2916.1898476289084</v>
      </c>
      <c r="CH243" s="31">
        <f t="shared" si="88"/>
        <v>-2833.809220044317</v>
      </c>
    </row>
    <row r="244" spans="1:86" ht="13.5" hidden="1" outlineLevel="1" thickBot="1" x14ac:dyDescent="0.25">
      <c r="A244" t="s">
        <v>46</v>
      </c>
      <c r="B244" t="s">
        <v>46</v>
      </c>
      <c r="C244" t="s">
        <v>100</v>
      </c>
      <c r="D244" t="s">
        <v>100</v>
      </c>
      <c r="E244" t="s">
        <v>97</v>
      </c>
      <c r="F244" s="41">
        <f t="shared" si="79"/>
        <v>46249</v>
      </c>
      <c r="G244" s="61" t="s">
        <v>41</v>
      </c>
      <c r="H244" s="43">
        <v>0</v>
      </c>
      <c r="I244" s="44">
        <v>0</v>
      </c>
      <c r="J244" s="44">
        <v>0</v>
      </c>
      <c r="K244" s="44">
        <v>0</v>
      </c>
      <c r="L244" s="45">
        <v>0</v>
      </c>
      <c r="M244" s="46">
        <f t="shared" si="75"/>
        <v>0</v>
      </c>
      <c r="N244" t="s">
        <v>49</v>
      </c>
      <c r="O244" t="s">
        <v>49</v>
      </c>
      <c r="P244" t="s">
        <v>100</v>
      </c>
      <c r="Q244" t="s">
        <v>100</v>
      </c>
      <c r="R244" t="s">
        <v>97</v>
      </c>
      <c r="S244" s="41">
        <f t="shared" si="80"/>
        <v>45885</v>
      </c>
      <c r="T244" s="61" t="s">
        <v>41</v>
      </c>
      <c r="U244" s="43">
        <v>104.94</v>
      </c>
      <c r="V244" s="44">
        <v>23043.02</v>
      </c>
      <c r="W244" s="44">
        <v>1484.74</v>
      </c>
      <c r="X244" s="44">
        <v>47748.76</v>
      </c>
      <c r="Y244" s="45">
        <v>42745.93</v>
      </c>
      <c r="Z244" s="47">
        <f t="shared" si="76"/>
        <v>115127.39000000001</v>
      </c>
      <c r="AA244" s="48">
        <f t="shared" si="81"/>
        <v>-104.94</v>
      </c>
      <c r="AB244" s="49">
        <f t="shared" si="81"/>
        <v>-23043.02</v>
      </c>
      <c r="AC244" s="49">
        <f t="shared" si="81"/>
        <v>-1484.74</v>
      </c>
      <c r="AD244" s="49">
        <f t="shared" si="81"/>
        <v>-47748.76</v>
      </c>
      <c r="AE244" s="50">
        <f t="shared" si="81"/>
        <v>-42745.93</v>
      </c>
      <c r="AF244" s="51">
        <f t="shared" si="81"/>
        <v>-115127.39000000001</v>
      </c>
      <c r="AG244" s="52">
        <f t="shared" si="82"/>
        <v>-1</v>
      </c>
      <c r="AH244" s="53">
        <f t="shared" si="82"/>
        <v>-1</v>
      </c>
      <c r="AI244" s="53">
        <f t="shared" si="82"/>
        <v>-1</v>
      </c>
      <c r="AJ244" s="53">
        <f t="shared" si="82"/>
        <v>-1</v>
      </c>
      <c r="AK244" s="54">
        <f t="shared" si="82"/>
        <v>-1</v>
      </c>
      <c r="AL244" s="55">
        <f t="shared" si="82"/>
        <v>-1</v>
      </c>
      <c r="AM244" s="44">
        <v>0</v>
      </c>
      <c r="AN244" s="44">
        <v>0</v>
      </c>
      <c r="AO244" s="44">
        <v>0</v>
      </c>
      <c r="AP244" s="44">
        <v>0</v>
      </c>
      <c r="AQ244" s="45">
        <v>0</v>
      </c>
      <c r="AR244" s="47">
        <f t="shared" si="77"/>
        <v>0</v>
      </c>
      <c r="AS244" s="44">
        <v>104.94</v>
      </c>
      <c r="AT244" s="44">
        <v>4799.87</v>
      </c>
      <c r="AU244" s="44">
        <v>696.35</v>
      </c>
      <c r="AV244" s="44">
        <v>14894.97</v>
      </c>
      <c r="AW244" s="45">
        <v>13350.74</v>
      </c>
      <c r="AX244" s="47">
        <f t="shared" si="78"/>
        <v>33846.869999999995</v>
      </c>
      <c r="AY244" s="49">
        <f t="shared" si="83"/>
        <v>-104.94</v>
      </c>
      <c r="AZ244" s="49">
        <f t="shared" si="83"/>
        <v>-4799.87</v>
      </c>
      <c r="BA244" s="49">
        <f t="shared" si="83"/>
        <v>-696.35</v>
      </c>
      <c r="BB244" s="49">
        <f t="shared" si="83"/>
        <v>-14894.97</v>
      </c>
      <c r="BC244" s="50">
        <f t="shared" si="83"/>
        <v>-13350.74</v>
      </c>
      <c r="BD244" s="51">
        <f t="shared" si="83"/>
        <v>-33846.869999999995</v>
      </c>
      <c r="BE244" s="53">
        <f t="shared" si="84"/>
        <v>-1</v>
      </c>
      <c r="BF244" s="53">
        <f t="shared" si="84"/>
        <v>-1</v>
      </c>
      <c r="BG244" s="53">
        <f t="shared" si="84"/>
        <v>-1</v>
      </c>
      <c r="BH244" s="53">
        <f t="shared" si="84"/>
        <v>-1</v>
      </c>
      <c r="BI244" s="54">
        <f t="shared" si="84"/>
        <v>-1</v>
      </c>
      <c r="BJ244" s="55">
        <f t="shared" si="84"/>
        <v>-1</v>
      </c>
      <c r="BK244" s="56">
        <f t="shared" si="85"/>
        <v>0</v>
      </c>
      <c r="BL244" s="56">
        <f t="shared" si="85"/>
        <v>0</v>
      </c>
      <c r="BM244" s="56">
        <f t="shared" si="85"/>
        <v>0</v>
      </c>
      <c r="BN244" s="56">
        <f t="shared" si="85"/>
        <v>0</v>
      </c>
      <c r="BO244" s="57">
        <f t="shared" si="85"/>
        <v>0</v>
      </c>
      <c r="BP244" s="58">
        <f t="shared" si="85"/>
        <v>0</v>
      </c>
      <c r="BQ244" s="56">
        <f t="shared" si="86"/>
        <v>1</v>
      </c>
      <c r="BR244" s="56">
        <f t="shared" si="86"/>
        <v>0.20830038770959708</v>
      </c>
      <c r="BS244" s="56">
        <f t="shared" si="86"/>
        <v>0.46900467421905517</v>
      </c>
      <c r="BT244" s="56">
        <f t="shared" si="86"/>
        <v>0.31194464526408644</v>
      </c>
      <c r="BU244" s="57">
        <f t="shared" si="86"/>
        <v>0.31232774675858027</v>
      </c>
      <c r="BV244" s="58">
        <f t="shared" si="86"/>
        <v>0.29399493899757467</v>
      </c>
      <c r="BW244" s="56">
        <f t="shared" si="87"/>
        <v>-1</v>
      </c>
      <c r="BX244" s="56">
        <f t="shared" si="87"/>
        <v>-0.20830038770959708</v>
      </c>
      <c r="BY244" s="56">
        <f t="shared" si="87"/>
        <v>-0.46900467421905517</v>
      </c>
      <c r="BZ244" s="56">
        <f t="shared" si="87"/>
        <v>-0.31194464526408644</v>
      </c>
      <c r="CA244" s="57">
        <f t="shared" si="87"/>
        <v>-0.31232774675858027</v>
      </c>
      <c r="CB244" s="58">
        <f t="shared" si="87"/>
        <v>-0.29399493899757467</v>
      </c>
      <c r="CC244" s="44">
        <f t="shared" si="88"/>
        <v>-10000</v>
      </c>
      <c r="CD244" s="44">
        <f t="shared" si="88"/>
        <v>-2083.0038770959709</v>
      </c>
      <c r="CE244" s="44">
        <f t="shared" si="88"/>
        <v>-4690.0467421905514</v>
      </c>
      <c r="CF244" s="44">
        <f t="shared" si="88"/>
        <v>-3119.4464526408642</v>
      </c>
      <c r="CG244" s="45">
        <f t="shared" si="88"/>
        <v>-3123.2774675858027</v>
      </c>
      <c r="CH244" s="47">
        <f t="shared" si="88"/>
        <v>-2939.9493899757467</v>
      </c>
    </row>
    <row r="245" spans="1:86" hidden="1" outlineLevel="1" x14ac:dyDescent="0.2">
      <c r="A245" t="s">
        <v>46</v>
      </c>
      <c r="B245" t="s">
        <v>46</v>
      </c>
      <c r="C245" t="s">
        <v>100</v>
      </c>
      <c r="D245" t="s">
        <v>100</v>
      </c>
      <c r="E245" t="s">
        <v>98</v>
      </c>
      <c r="F245" s="27">
        <f t="shared" si="79"/>
        <v>46250</v>
      </c>
      <c r="G245" s="60" t="s">
        <v>35</v>
      </c>
      <c r="H245" s="28">
        <v>0</v>
      </c>
      <c r="I245" s="2">
        <v>0</v>
      </c>
      <c r="J245" s="2">
        <v>0</v>
      </c>
      <c r="K245" s="2">
        <v>0</v>
      </c>
      <c r="L245" s="29">
        <v>0</v>
      </c>
      <c r="M245" s="30">
        <f t="shared" si="75"/>
        <v>0</v>
      </c>
      <c r="N245" t="s">
        <v>49</v>
      </c>
      <c r="O245" t="s">
        <v>49</v>
      </c>
      <c r="P245" t="s">
        <v>100</v>
      </c>
      <c r="Q245" t="s">
        <v>100</v>
      </c>
      <c r="R245" t="s">
        <v>98</v>
      </c>
      <c r="S245" s="27">
        <f t="shared" si="80"/>
        <v>45886</v>
      </c>
      <c r="T245" s="60" t="s">
        <v>35</v>
      </c>
      <c r="U245" s="28">
        <v>49.9</v>
      </c>
      <c r="V245" s="2">
        <v>13044.85</v>
      </c>
      <c r="W245" s="2">
        <v>951.64</v>
      </c>
      <c r="X245" s="2">
        <v>27331.31</v>
      </c>
      <c r="Y245" s="29">
        <v>27162.400000000001</v>
      </c>
      <c r="Z245" s="31">
        <f t="shared" si="76"/>
        <v>68540.100000000006</v>
      </c>
      <c r="AA245" s="32">
        <f t="shared" si="81"/>
        <v>-49.9</v>
      </c>
      <c r="AB245" s="5">
        <f t="shared" si="81"/>
        <v>-13044.85</v>
      </c>
      <c r="AC245" s="5">
        <f t="shared" si="81"/>
        <v>-951.64</v>
      </c>
      <c r="AD245" s="5">
        <f t="shared" si="81"/>
        <v>-27331.31</v>
      </c>
      <c r="AE245" s="33">
        <f t="shared" si="81"/>
        <v>-27162.400000000001</v>
      </c>
      <c r="AF245" s="34">
        <f t="shared" si="81"/>
        <v>-68540.100000000006</v>
      </c>
      <c r="AG245" s="35">
        <f t="shared" si="82"/>
        <v>-1</v>
      </c>
      <c r="AH245" s="7">
        <f t="shared" si="82"/>
        <v>-1</v>
      </c>
      <c r="AI245" s="7">
        <f t="shared" si="82"/>
        <v>-1</v>
      </c>
      <c r="AJ245" s="7">
        <f t="shared" si="82"/>
        <v>-1</v>
      </c>
      <c r="AK245" s="36">
        <f t="shared" si="82"/>
        <v>-1</v>
      </c>
      <c r="AL245" s="37">
        <f t="shared" si="82"/>
        <v>-1</v>
      </c>
      <c r="AM245" s="2">
        <v>0</v>
      </c>
      <c r="AN245" s="2">
        <v>0</v>
      </c>
      <c r="AO245" s="2">
        <v>0</v>
      </c>
      <c r="AP245" s="2">
        <v>0</v>
      </c>
      <c r="AQ245" s="29">
        <v>0</v>
      </c>
      <c r="AR245" s="31">
        <f t="shared" si="77"/>
        <v>0</v>
      </c>
      <c r="AS245" s="2">
        <v>49.9</v>
      </c>
      <c r="AT245" s="2">
        <v>2683.88</v>
      </c>
      <c r="AU245" s="2">
        <v>414.11</v>
      </c>
      <c r="AV245" s="2">
        <v>8637.64</v>
      </c>
      <c r="AW245" s="29">
        <v>8454.07</v>
      </c>
      <c r="AX245" s="31">
        <f t="shared" si="78"/>
        <v>20239.599999999999</v>
      </c>
      <c r="AY245" s="5">
        <f t="shared" si="83"/>
        <v>-49.9</v>
      </c>
      <c r="AZ245" s="5">
        <f t="shared" si="83"/>
        <v>-2683.88</v>
      </c>
      <c r="BA245" s="5">
        <f t="shared" si="83"/>
        <v>-414.11</v>
      </c>
      <c r="BB245" s="5">
        <f t="shared" si="83"/>
        <v>-8637.64</v>
      </c>
      <c r="BC245" s="33">
        <f t="shared" si="83"/>
        <v>-8454.07</v>
      </c>
      <c r="BD245" s="34">
        <f t="shared" si="83"/>
        <v>-20239.599999999999</v>
      </c>
      <c r="BE245" s="7">
        <f t="shared" si="84"/>
        <v>-1</v>
      </c>
      <c r="BF245" s="7">
        <f t="shared" si="84"/>
        <v>-1</v>
      </c>
      <c r="BG245" s="7">
        <f t="shared" si="84"/>
        <v>-1</v>
      </c>
      <c r="BH245" s="7">
        <f t="shared" si="84"/>
        <v>-1</v>
      </c>
      <c r="BI245" s="36">
        <f t="shared" si="84"/>
        <v>-1</v>
      </c>
      <c r="BJ245" s="37">
        <f t="shared" si="84"/>
        <v>-1</v>
      </c>
      <c r="BK245" s="38">
        <f t="shared" si="85"/>
        <v>0</v>
      </c>
      <c r="BL245" s="38">
        <f t="shared" si="85"/>
        <v>0</v>
      </c>
      <c r="BM245" s="38">
        <f t="shared" si="85"/>
        <v>0</v>
      </c>
      <c r="BN245" s="38">
        <f t="shared" si="85"/>
        <v>0</v>
      </c>
      <c r="BO245" s="39">
        <f t="shared" si="85"/>
        <v>0</v>
      </c>
      <c r="BP245" s="40">
        <f t="shared" si="85"/>
        <v>0</v>
      </c>
      <c r="BQ245" s="38">
        <f t="shared" si="86"/>
        <v>1</v>
      </c>
      <c r="BR245" s="38">
        <f t="shared" si="86"/>
        <v>0.20574249608082884</v>
      </c>
      <c r="BS245" s="38">
        <f t="shared" si="86"/>
        <v>0.43515404985078393</v>
      </c>
      <c r="BT245" s="38">
        <f t="shared" si="86"/>
        <v>0.31603461378177627</v>
      </c>
      <c r="BU245" s="39">
        <f t="shared" si="86"/>
        <v>0.3112416428592466</v>
      </c>
      <c r="BV245" s="40">
        <f t="shared" si="86"/>
        <v>0.29529574657755092</v>
      </c>
      <c r="BW245" s="38">
        <f t="shared" si="87"/>
        <v>-1</v>
      </c>
      <c r="BX245" s="38">
        <f t="shared" si="87"/>
        <v>-0.20574249608082884</v>
      </c>
      <c r="BY245" s="38">
        <f t="shared" si="87"/>
        <v>-0.43515404985078393</v>
      </c>
      <c r="BZ245" s="38">
        <f t="shared" si="87"/>
        <v>-0.31603461378177627</v>
      </c>
      <c r="CA245" s="39">
        <f t="shared" si="87"/>
        <v>-0.3112416428592466</v>
      </c>
      <c r="CB245" s="40">
        <f t="shared" si="87"/>
        <v>-0.29529574657755092</v>
      </c>
      <c r="CC245" s="2">
        <f t="shared" si="88"/>
        <v>-10000</v>
      </c>
      <c r="CD245" s="2">
        <f t="shared" si="88"/>
        <v>-2057.4249608082882</v>
      </c>
      <c r="CE245" s="2">
        <f t="shared" si="88"/>
        <v>-4351.5404985078394</v>
      </c>
      <c r="CF245" s="2">
        <f t="shared" si="88"/>
        <v>-3160.3461378177626</v>
      </c>
      <c r="CG245" s="29">
        <f t="shared" si="88"/>
        <v>-3112.4164285924662</v>
      </c>
      <c r="CH245" s="31">
        <f t="shared" si="88"/>
        <v>-2952.9574657755093</v>
      </c>
    </row>
    <row r="246" spans="1:86" hidden="1" outlineLevel="1" x14ac:dyDescent="0.2">
      <c r="A246" t="s">
        <v>46</v>
      </c>
      <c r="B246" t="s">
        <v>46</v>
      </c>
      <c r="C246" t="s">
        <v>100</v>
      </c>
      <c r="D246" t="s">
        <v>100</v>
      </c>
      <c r="E246" t="s">
        <v>98</v>
      </c>
      <c r="F246" s="27">
        <f t="shared" si="79"/>
        <v>46251</v>
      </c>
      <c r="G246" s="60" t="s">
        <v>36</v>
      </c>
      <c r="H246" s="28">
        <v>0</v>
      </c>
      <c r="I246" s="2">
        <v>0</v>
      </c>
      <c r="J246" s="2">
        <v>0</v>
      </c>
      <c r="K246" s="2">
        <v>0</v>
      </c>
      <c r="L246" s="29">
        <v>0</v>
      </c>
      <c r="M246" s="30">
        <f t="shared" si="75"/>
        <v>0</v>
      </c>
      <c r="N246" t="s">
        <v>49</v>
      </c>
      <c r="O246" t="s">
        <v>49</v>
      </c>
      <c r="P246" t="s">
        <v>100</v>
      </c>
      <c r="Q246" t="s">
        <v>100</v>
      </c>
      <c r="R246" t="s">
        <v>98</v>
      </c>
      <c r="S246" s="27">
        <f t="shared" si="80"/>
        <v>45887</v>
      </c>
      <c r="T246" s="60" t="s">
        <v>36</v>
      </c>
      <c r="U246" s="28">
        <v>4.99</v>
      </c>
      <c r="V246" s="2">
        <v>10334.98</v>
      </c>
      <c r="W246" s="2">
        <v>757.78</v>
      </c>
      <c r="X246" s="2">
        <v>28133.27</v>
      </c>
      <c r="Y246" s="29">
        <v>22328.080000000002</v>
      </c>
      <c r="Z246" s="31">
        <f t="shared" si="76"/>
        <v>61559.100000000006</v>
      </c>
      <c r="AA246" s="32">
        <f t="shared" si="81"/>
        <v>-4.99</v>
      </c>
      <c r="AB246" s="5">
        <f t="shared" si="81"/>
        <v>-10334.98</v>
      </c>
      <c r="AC246" s="5">
        <f t="shared" si="81"/>
        <v>-757.78</v>
      </c>
      <c r="AD246" s="5">
        <f t="shared" si="81"/>
        <v>-28133.27</v>
      </c>
      <c r="AE246" s="33">
        <f t="shared" si="81"/>
        <v>-22328.080000000002</v>
      </c>
      <c r="AF246" s="34">
        <f t="shared" si="81"/>
        <v>-61559.100000000006</v>
      </c>
      <c r="AG246" s="35">
        <f t="shared" si="82"/>
        <v>-1</v>
      </c>
      <c r="AH246" s="7">
        <f t="shared" si="82"/>
        <v>-1</v>
      </c>
      <c r="AI246" s="7">
        <f t="shared" si="82"/>
        <v>-1</v>
      </c>
      <c r="AJ246" s="7">
        <f t="shared" si="82"/>
        <v>-1</v>
      </c>
      <c r="AK246" s="36">
        <f t="shared" si="82"/>
        <v>-1</v>
      </c>
      <c r="AL246" s="37">
        <f t="shared" si="82"/>
        <v>-1</v>
      </c>
      <c r="AM246" s="2">
        <v>0</v>
      </c>
      <c r="AN246" s="2">
        <v>0</v>
      </c>
      <c r="AO246" s="2">
        <v>0</v>
      </c>
      <c r="AP246" s="2">
        <v>0</v>
      </c>
      <c r="AQ246" s="29">
        <v>0</v>
      </c>
      <c r="AR246" s="31">
        <f t="shared" si="77"/>
        <v>0</v>
      </c>
      <c r="AS246" s="2">
        <v>4.99</v>
      </c>
      <c r="AT246" s="2">
        <v>2030.85</v>
      </c>
      <c r="AU246" s="2">
        <v>382.32</v>
      </c>
      <c r="AV246" s="2">
        <v>8688.49</v>
      </c>
      <c r="AW246" s="29">
        <v>6889.23</v>
      </c>
      <c r="AX246" s="31">
        <f t="shared" si="78"/>
        <v>17995.879999999997</v>
      </c>
      <c r="AY246" s="5">
        <f t="shared" si="83"/>
        <v>-4.99</v>
      </c>
      <c r="AZ246" s="5">
        <f t="shared" si="83"/>
        <v>-2030.85</v>
      </c>
      <c r="BA246" s="5">
        <f t="shared" si="83"/>
        <v>-382.32</v>
      </c>
      <c r="BB246" s="5">
        <f t="shared" si="83"/>
        <v>-8688.49</v>
      </c>
      <c r="BC246" s="33">
        <f t="shared" si="83"/>
        <v>-6889.23</v>
      </c>
      <c r="BD246" s="34">
        <f t="shared" si="83"/>
        <v>-17995.879999999997</v>
      </c>
      <c r="BE246" s="7">
        <f t="shared" si="84"/>
        <v>-1</v>
      </c>
      <c r="BF246" s="7">
        <f t="shared" si="84"/>
        <v>-1</v>
      </c>
      <c r="BG246" s="7">
        <f t="shared" si="84"/>
        <v>-1</v>
      </c>
      <c r="BH246" s="7">
        <f t="shared" si="84"/>
        <v>-1</v>
      </c>
      <c r="BI246" s="36">
        <f t="shared" si="84"/>
        <v>-1</v>
      </c>
      <c r="BJ246" s="37">
        <f t="shared" si="84"/>
        <v>-1</v>
      </c>
      <c r="BK246" s="38">
        <f t="shared" si="85"/>
        <v>0</v>
      </c>
      <c r="BL246" s="38">
        <f t="shared" si="85"/>
        <v>0</v>
      </c>
      <c r="BM246" s="38">
        <f t="shared" si="85"/>
        <v>0</v>
      </c>
      <c r="BN246" s="38">
        <f t="shared" si="85"/>
        <v>0</v>
      </c>
      <c r="BO246" s="39">
        <f t="shared" si="85"/>
        <v>0</v>
      </c>
      <c r="BP246" s="40">
        <f t="shared" si="85"/>
        <v>0</v>
      </c>
      <c r="BQ246" s="38">
        <f t="shared" si="86"/>
        <v>1</v>
      </c>
      <c r="BR246" s="38">
        <f t="shared" si="86"/>
        <v>0.19650255733441188</v>
      </c>
      <c r="BS246" s="38">
        <f t="shared" si="86"/>
        <v>0.50452637968803615</v>
      </c>
      <c r="BT246" s="38">
        <f t="shared" si="86"/>
        <v>0.30883327817918071</v>
      </c>
      <c r="BU246" s="39">
        <f t="shared" si="86"/>
        <v>0.30854556235914593</v>
      </c>
      <c r="BV246" s="40">
        <f t="shared" si="86"/>
        <v>0.29233500814664276</v>
      </c>
      <c r="BW246" s="38">
        <f t="shared" si="87"/>
        <v>-1</v>
      </c>
      <c r="BX246" s="38">
        <f t="shared" si="87"/>
        <v>-0.19650255733441188</v>
      </c>
      <c r="BY246" s="38">
        <f t="shared" si="87"/>
        <v>-0.50452637968803615</v>
      </c>
      <c r="BZ246" s="38">
        <f t="shared" si="87"/>
        <v>-0.30883327817918071</v>
      </c>
      <c r="CA246" s="39">
        <f t="shared" si="87"/>
        <v>-0.30854556235914593</v>
      </c>
      <c r="CB246" s="40">
        <f t="shared" si="87"/>
        <v>-0.29233500814664276</v>
      </c>
      <c r="CC246" s="2">
        <f t="shared" si="88"/>
        <v>-10000</v>
      </c>
      <c r="CD246" s="2">
        <f t="shared" si="88"/>
        <v>-1965.0255733441188</v>
      </c>
      <c r="CE246" s="2">
        <f t="shared" si="88"/>
        <v>-5045.263796880362</v>
      </c>
      <c r="CF246" s="2">
        <f t="shared" si="88"/>
        <v>-3088.3327817918071</v>
      </c>
      <c r="CG246" s="29">
        <f t="shared" si="88"/>
        <v>-3085.4556235914592</v>
      </c>
      <c r="CH246" s="31">
        <f t="shared" si="88"/>
        <v>-2923.3500814664276</v>
      </c>
    </row>
    <row r="247" spans="1:86" hidden="1" outlineLevel="1" x14ac:dyDescent="0.2">
      <c r="A247" t="s">
        <v>46</v>
      </c>
      <c r="B247" t="s">
        <v>46</v>
      </c>
      <c r="C247" t="s">
        <v>100</v>
      </c>
      <c r="D247" t="s">
        <v>100</v>
      </c>
      <c r="E247" t="s">
        <v>98</v>
      </c>
      <c r="F247" s="27">
        <f t="shared" si="79"/>
        <v>46252</v>
      </c>
      <c r="G247" s="60" t="s">
        <v>37</v>
      </c>
      <c r="H247" s="28">
        <v>0</v>
      </c>
      <c r="I247" s="2">
        <v>0</v>
      </c>
      <c r="J247" s="2">
        <v>0</v>
      </c>
      <c r="K247" s="2">
        <v>0</v>
      </c>
      <c r="L247" s="29">
        <v>0</v>
      </c>
      <c r="M247" s="30">
        <f t="shared" si="75"/>
        <v>0</v>
      </c>
      <c r="N247" t="s">
        <v>49</v>
      </c>
      <c r="O247" t="s">
        <v>49</v>
      </c>
      <c r="P247" t="s">
        <v>100</v>
      </c>
      <c r="Q247" t="s">
        <v>100</v>
      </c>
      <c r="R247" t="s">
        <v>98</v>
      </c>
      <c r="S247" s="27">
        <f t="shared" si="80"/>
        <v>45888</v>
      </c>
      <c r="T247" s="60" t="s">
        <v>37</v>
      </c>
      <c r="U247" s="28">
        <v>64.959999999999994</v>
      </c>
      <c r="V247" s="2">
        <v>13693.45</v>
      </c>
      <c r="W247" s="2">
        <v>1145.52</v>
      </c>
      <c r="X247" s="2">
        <v>34820.69</v>
      </c>
      <c r="Y247" s="29">
        <v>39760.480000000003</v>
      </c>
      <c r="Z247" s="31">
        <f t="shared" si="76"/>
        <v>89485.1</v>
      </c>
      <c r="AA247" s="32">
        <f t="shared" si="81"/>
        <v>-64.959999999999994</v>
      </c>
      <c r="AB247" s="5">
        <f t="shared" si="81"/>
        <v>-13693.45</v>
      </c>
      <c r="AC247" s="5">
        <f t="shared" si="81"/>
        <v>-1145.52</v>
      </c>
      <c r="AD247" s="5">
        <f t="shared" si="81"/>
        <v>-34820.69</v>
      </c>
      <c r="AE247" s="33">
        <f t="shared" si="81"/>
        <v>-39760.480000000003</v>
      </c>
      <c r="AF247" s="34">
        <f t="shared" si="81"/>
        <v>-89485.1</v>
      </c>
      <c r="AG247" s="35">
        <f t="shared" si="82"/>
        <v>-1</v>
      </c>
      <c r="AH247" s="7">
        <f t="shared" si="82"/>
        <v>-1</v>
      </c>
      <c r="AI247" s="7">
        <f t="shared" si="82"/>
        <v>-1</v>
      </c>
      <c r="AJ247" s="7">
        <f t="shared" si="82"/>
        <v>-1</v>
      </c>
      <c r="AK247" s="36">
        <f t="shared" si="82"/>
        <v>-1</v>
      </c>
      <c r="AL247" s="37">
        <f t="shared" si="82"/>
        <v>-1</v>
      </c>
      <c r="AM247" s="2">
        <v>0</v>
      </c>
      <c r="AN247" s="2">
        <v>0</v>
      </c>
      <c r="AO247" s="2">
        <v>0</v>
      </c>
      <c r="AP247" s="2">
        <v>0</v>
      </c>
      <c r="AQ247" s="29">
        <v>0</v>
      </c>
      <c r="AR247" s="31">
        <f t="shared" si="77"/>
        <v>0</v>
      </c>
      <c r="AS247" s="2">
        <v>64.959999999999994</v>
      </c>
      <c r="AT247" s="2">
        <v>2789.92</v>
      </c>
      <c r="AU247" s="2">
        <v>421.15</v>
      </c>
      <c r="AV247" s="2">
        <v>10621.05</v>
      </c>
      <c r="AW247" s="29">
        <v>12198.86</v>
      </c>
      <c r="AX247" s="31">
        <f t="shared" si="78"/>
        <v>26095.940000000002</v>
      </c>
      <c r="AY247" s="5">
        <f t="shared" si="83"/>
        <v>-64.959999999999994</v>
      </c>
      <c r="AZ247" s="5">
        <f t="shared" si="83"/>
        <v>-2789.92</v>
      </c>
      <c r="BA247" s="5">
        <f t="shared" si="83"/>
        <v>-421.15</v>
      </c>
      <c r="BB247" s="5">
        <f t="shared" si="83"/>
        <v>-10621.05</v>
      </c>
      <c r="BC247" s="33">
        <f t="shared" si="83"/>
        <v>-12198.86</v>
      </c>
      <c r="BD247" s="34">
        <f t="shared" si="83"/>
        <v>-26095.940000000002</v>
      </c>
      <c r="BE247" s="7">
        <f t="shared" si="84"/>
        <v>-1</v>
      </c>
      <c r="BF247" s="7">
        <f t="shared" si="84"/>
        <v>-1</v>
      </c>
      <c r="BG247" s="7">
        <f t="shared" si="84"/>
        <v>-1</v>
      </c>
      <c r="BH247" s="7">
        <f t="shared" si="84"/>
        <v>-1</v>
      </c>
      <c r="BI247" s="36">
        <f t="shared" si="84"/>
        <v>-1</v>
      </c>
      <c r="BJ247" s="37">
        <f t="shared" si="84"/>
        <v>-1</v>
      </c>
      <c r="BK247" s="38">
        <f t="shared" si="85"/>
        <v>0</v>
      </c>
      <c r="BL247" s="38">
        <f t="shared" si="85"/>
        <v>0</v>
      </c>
      <c r="BM247" s="38">
        <f t="shared" si="85"/>
        <v>0</v>
      </c>
      <c r="BN247" s="38">
        <f t="shared" si="85"/>
        <v>0</v>
      </c>
      <c r="BO247" s="39">
        <f t="shared" si="85"/>
        <v>0</v>
      </c>
      <c r="BP247" s="40">
        <f t="shared" si="85"/>
        <v>0</v>
      </c>
      <c r="BQ247" s="38">
        <f t="shared" si="86"/>
        <v>1</v>
      </c>
      <c r="BR247" s="38">
        <f t="shared" si="86"/>
        <v>0.20374120473657112</v>
      </c>
      <c r="BS247" s="38">
        <f t="shared" si="86"/>
        <v>0.36764962637055659</v>
      </c>
      <c r="BT247" s="38">
        <f t="shared" si="86"/>
        <v>0.30502123880945492</v>
      </c>
      <c r="BU247" s="39">
        <f t="shared" si="86"/>
        <v>0.30680867031786335</v>
      </c>
      <c r="BV247" s="40">
        <f t="shared" si="86"/>
        <v>0.29162329818036747</v>
      </c>
      <c r="BW247" s="38">
        <f t="shared" si="87"/>
        <v>-1</v>
      </c>
      <c r="BX247" s="38">
        <f t="shared" si="87"/>
        <v>-0.20374120473657112</v>
      </c>
      <c r="BY247" s="38">
        <f t="shared" si="87"/>
        <v>-0.36764962637055659</v>
      </c>
      <c r="BZ247" s="38">
        <f t="shared" si="87"/>
        <v>-0.30502123880945492</v>
      </c>
      <c r="CA247" s="39">
        <f t="shared" si="87"/>
        <v>-0.30680867031786335</v>
      </c>
      <c r="CB247" s="40">
        <f t="shared" si="87"/>
        <v>-0.29162329818036747</v>
      </c>
      <c r="CC247" s="2">
        <f t="shared" si="88"/>
        <v>-10000</v>
      </c>
      <c r="CD247" s="2">
        <f t="shared" si="88"/>
        <v>-2037.4120473657113</v>
      </c>
      <c r="CE247" s="2">
        <f t="shared" si="88"/>
        <v>-3676.496263705566</v>
      </c>
      <c r="CF247" s="2">
        <f t="shared" si="88"/>
        <v>-3050.2123880945492</v>
      </c>
      <c r="CG247" s="29">
        <f t="shared" si="88"/>
        <v>-3068.0867031786333</v>
      </c>
      <c r="CH247" s="31">
        <f t="shared" si="88"/>
        <v>-2916.2329818036746</v>
      </c>
    </row>
    <row r="248" spans="1:86" hidden="1" outlineLevel="1" x14ac:dyDescent="0.2">
      <c r="A248" t="s">
        <v>46</v>
      </c>
      <c r="B248" t="s">
        <v>46</v>
      </c>
      <c r="C248" t="s">
        <v>100</v>
      </c>
      <c r="D248" t="s">
        <v>100</v>
      </c>
      <c r="E248" t="s">
        <v>98</v>
      </c>
      <c r="F248" s="27">
        <f t="shared" si="79"/>
        <v>46253</v>
      </c>
      <c r="G248" s="60" t="s">
        <v>38</v>
      </c>
      <c r="H248" s="28">
        <v>0</v>
      </c>
      <c r="I248" s="2">
        <v>0</v>
      </c>
      <c r="J248" s="2">
        <v>0</v>
      </c>
      <c r="K248" s="2">
        <v>0</v>
      </c>
      <c r="L248" s="29">
        <v>0</v>
      </c>
      <c r="M248" s="30">
        <f t="shared" si="75"/>
        <v>0</v>
      </c>
      <c r="N248" t="s">
        <v>49</v>
      </c>
      <c r="O248" t="s">
        <v>49</v>
      </c>
      <c r="P248" t="s">
        <v>100</v>
      </c>
      <c r="Q248" t="s">
        <v>100</v>
      </c>
      <c r="R248" t="s">
        <v>98</v>
      </c>
      <c r="S248" s="27">
        <f t="shared" si="80"/>
        <v>45889</v>
      </c>
      <c r="T248" s="60" t="s">
        <v>38</v>
      </c>
      <c r="U248" s="28">
        <v>94.9</v>
      </c>
      <c r="V248" s="2">
        <v>17637.46</v>
      </c>
      <c r="W248" s="2">
        <v>1927.67</v>
      </c>
      <c r="X248" s="2">
        <v>35595.160000000003</v>
      </c>
      <c r="Y248" s="29">
        <v>40721.68</v>
      </c>
      <c r="Z248" s="31">
        <f t="shared" si="76"/>
        <v>95976.87</v>
      </c>
      <c r="AA248" s="32">
        <f t="shared" si="81"/>
        <v>-94.9</v>
      </c>
      <c r="AB248" s="5">
        <f t="shared" si="81"/>
        <v>-17637.46</v>
      </c>
      <c r="AC248" s="5">
        <f t="shared" si="81"/>
        <v>-1927.67</v>
      </c>
      <c r="AD248" s="5">
        <f t="shared" si="81"/>
        <v>-35595.160000000003</v>
      </c>
      <c r="AE248" s="33">
        <f t="shared" si="81"/>
        <v>-40721.68</v>
      </c>
      <c r="AF248" s="34">
        <f t="shared" si="81"/>
        <v>-95976.87</v>
      </c>
      <c r="AG248" s="35">
        <f t="shared" si="82"/>
        <v>-1</v>
      </c>
      <c r="AH248" s="7">
        <f t="shared" si="82"/>
        <v>-1</v>
      </c>
      <c r="AI248" s="7">
        <f t="shared" si="82"/>
        <v>-1</v>
      </c>
      <c r="AJ248" s="7">
        <f t="shared" si="82"/>
        <v>-1</v>
      </c>
      <c r="AK248" s="36">
        <f t="shared" si="82"/>
        <v>-1</v>
      </c>
      <c r="AL248" s="37">
        <f t="shared" si="82"/>
        <v>-1</v>
      </c>
      <c r="AM248" s="2">
        <v>0</v>
      </c>
      <c r="AN248" s="2">
        <v>0</v>
      </c>
      <c r="AO248" s="2">
        <v>0</v>
      </c>
      <c r="AP248" s="2">
        <v>0</v>
      </c>
      <c r="AQ248" s="29">
        <v>0</v>
      </c>
      <c r="AR248" s="31">
        <f t="shared" si="77"/>
        <v>0</v>
      </c>
      <c r="AS248" s="2">
        <v>94.9</v>
      </c>
      <c r="AT248" s="2">
        <v>3573.89</v>
      </c>
      <c r="AU248" s="2">
        <v>846.55</v>
      </c>
      <c r="AV248" s="2">
        <v>10937.98</v>
      </c>
      <c r="AW248" s="29">
        <v>11959.03</v>
      </c>
      <c r="AX248" s="31">
        <f t="shared" si="78"/>
        <v>27412.35</v>
      </c>
      <c r="AY248" s="5">
        <f t="shared" si="83"/>
        <v>-94.9</v>
      </c>
      <c r="AZ248" s="5">
        <f t="shared" si="83"/>
        <v>-3573.89</v>
      </c>
      <c r="BA248" s="5">
        <f t="shared" si="83"/>
        <v>-846.55</v>
      </c>
      <c r="BB248" s="5">
        <f t="shared" si="83"/>
        <v>-10937.98</v>
      </c>
      <c r="BC248" s="33">
        <f t="shared" si="83"/>
        <v>-11959.03</v>
      </c>
      <c r="BD248" s="34">
        <f t="shared" si="83"/>
        <v>-27412.35</v>
      </c>
      <c r="BE248" s="7">
        <f t="shared" si="84"/>
        <v>-1</v>
      </c>
      <c r="BF248" s="7">
        <f t="shared" si="84"/>
        <v>-1</v>
      </c>
      <c r="BG248" s="7">
        <f t="shared" si="84"/>
        <v>-1</v>
      </c>
      <c r="BH248" s="7">
        <f t="shared" si="84"/>
        <v>-1</v>
      </c>
      <c r="BI248" s="36">
        <f t="shared" si="84"/>
        <v>-1</v>
      </c>
      <c r="BJ248" s="37">
        <f t="shared" si="84"/>
        <v>-1</v>
      </c>
      <c r="BK248" s="38">
        <f t="shared" si="85"/>
        <v>0</v>
      </c>
      <c r="BL248" s="38">
        <f t="shared" si="85"/>
        <v>0</v>
      </c>
      <c r="BM248" s="38">
        <f t="shared" si="85"/>
        <v>0</v>
      </c>
      <c r="BN248" s="38">
        <f t="shared" si="85"/>
        <v>0</v>
      </c>
      <c r="BO248" s="39">
        <f t="shared" si="85"/>
        <v>0</v>
      </c>
      <c r="BP248" s="40">
        <f t="shared" si="85"/>
        <v>0</v>
      </c>
      <c r="BQ248" s="38">
        <f t="shared" si="86"/>
        <v>1</v>
      </c>
      <c r="BR248" s="38">
        <f t="shared" si="86"/>
        <v>0.20263065089871218</v>
      </c>
      <c r="BS248" s="38">
        <f t="shared" si="86"/>
        <v>0.43915711714141942</v>
      </c>
      <c r="BT248" s="38">
        <f t="shared" si="86"/>
        <v>0.30728840662606932</v>
      </c>
      <c r="BU248" s="39">
        <f t="shared" si="86"/>
        <v>0.2936772254975728</v>
      </c>
      <c r="BV248" s="40">
        <f t="shared" si="86"/>
        <v>0.28561412765388161</v>
      </c>
      <c r="BW248" s="38">
        <f t="shared" si="87"/>
        <v>-1</v>
      </c>
      <c r="BX248" s="38">
        <f t="shared" si="87"/>
        <v>-0.20263065089871218</v>
      </c>
      <c r="BY248" s="38">
        <f t="shared" si="87"/>
        <v>-0.43915711714141942</v>
      </c>
      <c r="BZ248" s="38">
        <f t="shared" si="87"/>
        <v>-0.30728840662606932</v>
      </c>
      <c r="CA248" s="39">
        <f t="shared" si="87"/>
        <v>-0.2936772254975728</v>
      </c>
      <c r="CB248" s="40">
        <f t="shared" si="87"/>
        <v>-0.28561412765388161</v>
      </c>
      <c r="CC248" s="2">
        <f t="shared" si="88"/>
        <v>-10000</v>
      </c>
      <c r="CD248" s="2">
        <f t="shared" si="88"/>
        <v>-2026.3065089871218</v>
      </c>
      <c r="CE248" s="2">
        <f t="shared" si="88"/>
        <v>-4391.5711714141944</v>
      </c>
      <c r="CF248" s="2">
        <f t="shared" si="88"/>
        <v>-3072.8840662606931</v>
      </c>
      <c r="CG248" s="29">
        <f t="shared" si="88"/>
        <v>-2936.7722549757282</v>
      </c>
      <c r="CH248" s="31">
        <f t="shared" si="88"/>
        <v>-2856.1412765388163</v>
      </c>
    </row>
    <row r="249" spans="1:86" hidden="1" outlineLevel="1" x14ac:dyDescent="0.2">
      <c r="A249" t="s">
        <v>46</v>
      </c>
      <c r="B249" t="s">
        <v>46</v>
      </c>
      <c r="C249" t="s">
        <v>100</v>
      </c>
      <c r="D249" t="s">
        <v>100</v>
      </c>
      <c r="E249" t="s">
        <v>98</v>
      </c>
      <c r="F249" s="27">
        <f t="shared" si="79"/>
        <v>46254</v>
      </c>
      <c r="G249" s="60" t="s">
        <v>39</v>
      </c>
      <c r="H249" s="28">
        <v>0</v>
      </c>
      <c r="I249" s="2">
        <v>0</v>
      </c>
      <c r="J249" s="2">
        <v>0</v>
      </c>
      <c r="K249" s="2">
        <v>0</v>
      </c>
      <c r="L249" s="29">
        <v>0</v>
      </c>
      <c r="M249" s="30">
        <f t="shared" si="75"/>
        <v>0</v>
      </c>
      <c r="N249" t="s">
        <v>49</v>
      </c>
      <c r="O249" t="s">
        <v>49</v>
      </c>
      <c r="P249" t="s">
        <v>100</v>
      </c>
      <c r="Q249" t="s">
        <v>100</v>
      </c>
      <c r="R249" t="s">
        <v>98</v>
      </c>
      <c r="S249" s="27">
        <f t="shared" si="80"/>
        <v>45890</v>
      </c>
      <c r="T249" s="60" t="s">
        <v>39</v>
      </c>
      <c r="U249" s="28">
        <v>89.91</v>
      </c>
      <c r="V249" s="2">
        <v>20688.61</v>
      </c>
      <c r="W249" s="2">
        <v>1390.01</v>
      </c>
      <c r="X249" s="2">
        <v>39730.57</v>
      </c>
      <c r="Y249" s="29">
        <v>40743.11</v>
      </c>
      <c r="Z249" s="31">
        <f t="shared" si="76"/>
        <v>102642.20999999999</v>
      </c>
      <c r="AA249" s="32">
        <f t="shared" si="81"/>
        <v>-89.91</v>
      </c>
      <c r="AB249" s="5">
        <f t="shared" si="81"/>
        <v>-20688.61</v>
      </c>
      <c r="AC249" s="5">
        <f t="shared" si="81"/>
        <v>-1390.01</v>
      </c>
      <c r="AD249" s="5">
        <f t="shared" si="81"/>
        <v>-39730.57</v>
      </c>
      <c r="AE249" s="33">
        <f t="shared" si="81"/>
        <v>-40743.11</v>
      </c>
      <c r="AF249" s="34">
        <f t="shared" si="81"/>
        <v>-102642.20999999999</v>
      </c>
      <c r="AG249" s="35">
        <f t="shared" si="82"/>
        <v>-1</v>
      </c>
      <c r="AH249" s="7">
        <f t="shared" si="82"/>
        <v>-1</v>
      </c>
      <c r="AI249" s="7">
        <f t="shared" si="82"/>
        <v>-1</v>
      </c>
      <c r="AJ249" s="7">
        <f t="shared" si="82"/>
        <v>-1</v>
      </c>
      <c r="AK249" s="36">
        <f t="shared" si="82"/>
        <v>-1</v>
      </c>
      <c r="AL249" s="37">
        <f t="shared" si="82"/>
        <v>-1</v>
      </c>
      <c r="AM249" s="2">
        <v>0</v>
      </c>
      <c r="AN249" s="2">
        <v>0</v>
      </c>
      <c r="AO249" s="2">
        <v>0</v>
      </c>
      <c r="AP249" s="2">
        <v>0</v>
      </c>
      <c r="AQ249" s="29">
        <v>0</v>
      </c>
      <c r="AR249" s="31">
        <f t="shared" si="77"/>
        <v>0</v>
      </c>
      <c r="AS249" s="2">
        <v>89.91</v>
      </c>
      <c r="AT249" s="2">
        <v>4044.1</v>
      </c>
      <c r="AU249" s="2">
        <v>552.47</v>
      </c>
      <c r="AV249" s="2">
        <v>12257.88</v>
      </c>
      <c r="AW249" s="29">
        <v>12300.99</v>
      </c>
      <c r="AX249" s="31">
        <f t="shared" si="78"/>
        <v>29245.35</v>
      </c>
      <c r="AY249" s="5">
        <f t="shared" si="83"/>
        <v>-89.91</v>
      </c>
      <c r="AZ249" s="5">
        <f t="shared" si="83"/>
        <v>-4044.1</v>
      </c>
      <c r="BA249" s="5">
        <f t="shared" si="83"/>
        <v>-552.47</v>
      </c>
      <c r="BB249" s="5">
        <f t="shared" si="83"/>
        <v>-12257.88</v>
      </c>
      <c r="BC249" s="33">
        <f t="shared" si="83"/>
        <v>-12300.99</v>
      </c>
      <c r="BD249" s="34">
        <f t="shared" si="83"/>
        <v>-29245.35</v>
      </c>
      <c r="BE249" s="7">
        <f t="shared" si="84"/>
        <v>-1</v>
      </c>
      <c r="BF249" s="7">
        <f t="shared" si="84"/>
        <v>-1</v>
      </c>
      <c r="BG249" s="7">
        <f t="shared" si="84"/>
        <v>-1</v>
      </c>
      <c r="BH249" s="7">
        <f t="shared" si="84"/>
        <v>-1</v>
      </c>
      <c r="BI249" s="36">
        <f t="shared" si="84"/>
        <v>-1</v>
      </c>
      <c r="BJ249" s="37">
        <f t="shared" si="84"/>
        <v>-1</v>
      </c>
      <c r="BK249" s="38">
        <f t="shared" si="85"/>
        <v>0</v>
      </c>
      <c r="BL249" s="38">
        <f t="shared" si="85"/>
        <v>0</v>
      </c>
      <c r="BM249" s="38">
        <f t="shared" si="85"/>
        <v>0</v>
      </c>
      <c r="BN249" s="38">
        <f t="shared" si="85"/>
        <v>0</v>
      </c>
      <c r="BO249" s="39">
        <f t="shared" si="85"/>
        <v>0</v>
      </c>
      <c r="BP249" s="40">
        <f t="shared" si="85"/>
        <v>0</v>
      </c>
      <c r="BQ249" s="38">
        <f t="shared" si="86"/>
        <v>1</v>
      </c>
      <c r="BR249" s="38">
        <f t="shared" si="86"/>
        <v>0.19547470806400236</v>
      </c>
      <c r="BS249" s="38">
        <f t="shared" si="86"/>
        <v>0.39745757224768169</v>
      </c>
      <c r="BT249" s="38">
        <f t="shared" si="86"/>
        <v>0.30852514826744243</v>
      </c>
      <c r="BU249" s="39">
        <f t="shared" si="86"/>
        <v>0.30191583313104964</v>
      </c>
      <c r="BV249" s="40">
        <f t="shared" si="86"/>
        <v>0.28492517844266996</v>
      </c>
      <c r="BW249" s="38">
        <f t="shared" si="87"/>
        <v>-1</v>
      </c>
      <c r="BX249" s="38">
        <f t="shared" si="87"/>
        <v>-0.19547470806400236</v>
      </c>
      <c r="BY249" s="38">
        <f t="shared" si="87"/>
        <v>-0.39745757224768169</v>
      </c>
      <c r="BZ249" s="38">
        <f t="shared" si="87"/>
        <v>-0.30852514826744243</v>
      </c>
      <c r="CA249" s="39">
        <f t="shared" si="87"/>
        <v>-0.30191583313104964</v>
      </c>
      <c r="CB249" s="40">
        <f t="shared" si="87"/>
        <v>-0.28492517844266996</v>
      </c>
      <c r="CC249" s="2">
        <f t="shared" si="88"/>
        <v>-10000</v>
      </c>
      <c r="CD249" s="2">
        <f t="shared" si="88"/>
        <v>-1954.7470806400236</v>
      </c>
      <c r="CE249" s="2">
        <f t="shared" si="88"/>
        <v>-3974.5757224768167</v>
      </c>
      <c r="CF249" s="2">
        <f t="shared" si="88"/>
        <v>-3085.2514826744241</v>
      </c>
      <c r="CG249" s="29">
        <f t="shared" si="88"/>
        <v>-3019.1583313104966</v>
      </c>
      <c r="CH249" s="31">
        <f t="shared" si="88"/>
        <v>-2849.2517844266995</v>
      </c>
    </row>
    <row r="250" spans="1:86" hidden="1" outlineLevel="1" x14ac:dyDescent="0.2">
      <c r="A250" t="s">
        <v>46</v>
      </c>
      <c r="B250" t="s">
        <v>46</v>
      </c>
      <c r="C250" t="s">
        <v>100</v>
      </c>
      <c r="D250" t="s">
        <v>100</v>
      </c>
      <c r="E250" t="s">
        <v>98</v>
      </c>
      <c r="F250" s="27">
        <f t="shared" si="79"/>
        <v>46255</v>
      </c>
      <c r="G250" s="60" t="s">
        <v>40</v>
      </c>
      <c r="H250" s="28">
        <v>0</v>
      </c>
      <c r="I250" s="2">
        <v>0</v>
      </c>
      <c r="J250" s="2">
        <v>0</v>
      </c>
      <c r="K250" s="2">
        <v>0</v>
      </c>
      <c r="L250" s="29">
        <v>0</v>
      </c>
      <c r="M250" s="30">
        <f t="shared" si="75"/>
        <v>0</v>
      </c>
      <c r="N250" t="s">
        <v>49</v>
      </c>
      <c r="O250" t="s">
        <v>49</v>
      </c>
      <c r="P250" t="s">
        <v>100</v>
      </c>
      <c r="Q250" t="s">
        <v>100</v>
      </c>
      <c r="R250" t="s">
        <v>98</v>
      </c>
      <c r="S250" s="27">
        <f t="shared" si="80"/>
        <v>45891</v>
      </c>
      <c r="T250" s="60" t="s">
        <v>40</v>
      </c>
      <c r="U250" s="28">
        <v>4.96</v>
      </c>
      <c r="V250" s="2">
        <v>27043.21</v>
      </c>
      <c r="W250" s="2">
        <v>1949.01</v>
      </c>
      <c r="X250" s="2">
        <v>65192.13</v>
      </c>
      <c r="Y250" s="29">
        <v>57060.33</v>
      </c>
      <c r="Z250" s="31">
        <f t="shared" si="76"/>
        <v>151249.64000000001</v>
      </c>
      <c r="AA250" s="32">
        <f t="shared" si="81"/>
        <v>-4.96</v>
      </c>
      <c r="AB250" s="5">
        <f t="shared" si="81"/>
        <v>-27043.21</v>
      </c>
      <c r="AC250" s="5">
        <f t="shared" si="81"/>
        <v>-1949.01</v>
      </c>
      <c r="AD250" s="5">
        <f t="shared" si="81"/>
        <v>-65192.13</v>
      </c>
      <c r="AE250" s="33">
        <f t="shared" si="81"/>
        <v>-57060.33</v>
      </c>
      <c r="AF250" s="34">
        <f t="shared" si="81"/>
        <v>-151249.64000000001</v>
      </c>
      <c r="AG250" s="35">
        <f t="shared" si="82"/>
        <v>-1</v>
      </c>
      <c r="AH250" s="7">
        <f t="shared" si="82"/>
        <v>-1</v>
      </c>
      <c r="AI250" s="7">
        <f t="shared" si="82"/>
        <v>-1</v>
      </c>
      <c r="AJ250" s="7">
        <f t="shared" si="82"/>
        <v>-1</v>
      </c>
      <c r="AK250" s="36">
        <f t="shared" si="82"/>
        <v>-1</v>
      </c>
      <c r="AL250" s="37">
        <f t="shared" si="82"/>
        <v>-1</v>
      </c>
      <c r="AM250" s="2">
        <v>0</v>
      </c>
      <c r="AN250" s="2">
        <v>0</v>
      </c>
      <c r="AO250" s="2">
        <v>0</v>
      </c>
      <c r="AP250" s="2">
        <v>0</v>
      </c>
      <c r="AQ250" s="29">
        <v>0</v>
      </c>
      <c r="AR250" s="31">
        <f t="shared" si="77"/>
        <v>0</v>
      </c>
      <c r="AS250" s="2">
        <v>4.96</v>
      </c>
      <c r="AT250" s="2">
        <v>5792.76</v>
      </c>
      <c r="AU250" s="2">
        <v>840.01</v>
      </c>
      <c r="AV250" s="2">
        <v>20787.71</v>
      </c>
      <c r="AW250" s="29">
        <v>16962.560000000001</v>
      </c>
      <c r="AX250" s="31">
        <f t="shared" si="78"/>
        <v>44388</v>
      </c>
      <c r="AY250" s="5">
        <f t="shared" si="83"/>
        <v>-4.96</v>
      </c>
      <c r="AZ250" s="5">
        <f t="shared" si="83"/>
        <v>-5792.76</v>
      </c>
      <c r="BA250" s="5">
        <f t="shared" si="83"/>
        <v>-840.01</v>
      </c>
      <c r="BB250" s="5">
        <f t="shared" si="83"/>
        <v>-20787.71</v>
      </c>
      <c r="BC250" s="33">
        <f t="shared" si="83"/>
        <v>-16962.560000000001</v>
      </c>
      <c r="BD250" s="34">
        <f t="shared" si="83"/>
        <v>-44388</v>
      </c>
      <c r="BE250" s="7">
        <f t="shared" si="84"/>
        <v>-1</v>
      </c>
      <c r="BF250" s="7">
        <f t="shared" si="84"/>
        <v>-1</v>
      </c>
      <c r="BG250" s="7">
        <f t="shared" si="84"/>
        <v>-1</v>
      </c>
      <c r="BH250" s="7">
        <f t="shared" si="84"/>
        <v>-1</v>
      </c>
      <c r="BI250" s="36">
        <f t="shared" si="84"/>
        <v>-1</v>
      </c>
      <c r="BJ250" s="37">
        <f t="shared" si="84"/>
        <v>-1</v>
      </c>
      <c r="BK250" s="38">
        <f t="shared" si="85"/>
        <v>0</v>
      </c>
      <c r="BL250" s="38">
        <f t="shared" si="85"/>
        <v>0</v>
      </c>
      <c r="BM250" s="38">
        <f t="shared" si="85"/>
        <v>0</v>
      </c>
      <c r="BN250" s="38">
        <f t="shared" si="85"/>
        <v>0</v>
      </c>
      <c r="BO250" s="39">
        <f t="shared" si="85"/>
        <v>0</v>
      </c>
      <c r="BP250" s="40">
        <f t="shared" si="85"/>
        <v>0</v>
      </c>
      <c r="BQ250" s="38">
        <f t="shared" si="86"/>
        <v>1</v>
      </c>
      <c r="BR250" s="38">
        <f t="shared" si="86"/>
        <v>0.21420386115405679</v>
      </c>
      <c r="BS250" s="38">
        <f t="shared" si="86"/>
        <v>0.43099317089188871</v>
      </c>
      <c r="BT250" s="38">
        <f t="shared" si="86"/>
        <v>0.31886839715161935</v>
      </c>
      <c r="BU250" s="39">
        <f t="shared" si="86"/>
        <v>0.29727413073145564</v>
      </c>
      <c r="BV250" s="40">
        <f t="shared" si="86"/>
        <v>0.2934750786844848</v>
      </c>
      <c r="BW250" s="38">
        <f t="shared" si="87"/>
        <v>-1</v>
      </c>
      <c r="BX250" s="38">
        <f t="shared" si="87"/>
        <v>-0.21420386115405679</v>
      </c>
      <c r="BY250" s="38">
        <f t="shared" si="87"/>
        <v>-0.43099317089188871</v>
      </c>
      <c r="BZ250" s="38">
        <f t="shared" si="87"/>
        <v>-0.31886839715161935</v>
      </c>
      <c r="CA250" s="39">
        <f t="shared" si="87"/>
        <v>-0.29727413073145564</v>
      </c>
      <c r="CB250" s="40">
        <f t="shared" si="87"/>
        <v>-0.2934750786844848</v>
      </c>
      <c r="CC250" s="2">
        <f t="shared" si="88"/>
        <v>-10000</v>
      </c>
      <c r="CD250" s="2">
        <f t="shared" si="88"/>
        <v>-2142.0386115405681</v>
      </c>
      <c r="CE250" s="2">
        <f t="shared" si="88"/>
        <v>-4309.9317089188871</v>
      </c>
      <c r="CF250" s="2">
        <f t="shared" si="88"/>
        <v>-3188.6839715161937</v>
      </c>
      <c r="CG250" s="29">
        <f t="shared" si="88"/>
        <v>-2972.7413073145563</v>
      </c>
      <c r="CH250" s="31">
        <f t="shared" si="88"/>
        <v>-2934.7507868448479</v>
      </c>
    </row>
    <row r="251" spans="1:86" ht="13.5" hidden="1" outlineLevel="1" thickBot="1" x14ac:dyDescent="0.25">
      <c r="A251" t="s">
        <v>46</v>
      </c>
      <c r="B251" t="s">
        <v>46</v>
      </c>
      <c r="C251" t="s">
        <v>100</v>
      </c>
      <c r="D251" t="s">
        <v>100</v>
      </c>
      <c r="E251" t="s">
        <v>98</v>
      </c>
      <c r="F251" s="41">
        <f t="shared" si="79"/>
        <v>46256</v>
      </c>
      <c r="G251" s="61" t="s">
        <v>41</v>
      </c>
      <c r="H251" s="43">
        <v>0</v>
      </c>
      <c r="I251" s="44">
        <v>0</v>
      </c>
      <c r="J251" s="44">
        <v>0</v>
      </c>
      <c r="K251" s="44">
        <v>0</v>
      </c>
      <c r="L251" s="45">
        <v>0</v>
      </c>
      <c r="M251" s="46">
        <f t="shared" si="75"/>
        <v>0</v>
      </c>
      <c r="N251" t="s">
        <v>49</v>
      </c>
      <c r="O251" t="s">
        <v>49</v>
      </c>
      <c r="P251" t="s">
        <v>100</v>
      </c>
      <c r="Q251" t="s">
        <v>100</v>
      </c>
      <c r="R251" t="s">
        <v>98</v>
      </c>
      <c r="S251" s="41">
        <f t="shared" si="80"/>
        <v>45892</v>
      </c>
      <c r="T251" s="61" t="s">
        <v>41</v>
      </c>
      <c r="U251" s="43">
        <v>28.37</v>
      </c>
      <c r="V251" s="44">
        <v>23624.59</v>
      </c>
      <c r="W251" s="44">
        <v>2976.88</v>
      </c>
      <c r="X251" s="44">
        <v>47424.68</v>
      </c>
      <c r="Y251" s="45">
        <v>42817.23</v>
      </c>
      <c r="Z251" s="47">
        <f t="shared" si="76"/>
        <v>116871.75</v>
      </c>
      <c r="AA251" s="48">
        <f t="shared" si="81"/>
        <v>-28.37</v>
      </c>
      <c r="AB251" s="49">
        <f t="shared" si="81"/>
        <v>-23624.59</v>
      </c>
      <c r="AC251" s="49">
        <f t="shared" si="81"/>
        <v>-2976.88</v>
      </c>
      <c r="AD251" s="49">
        <f t="shared" si="81"/>
        <v>-47424.68</v>
      </c>
      <c r="AE251" s="50">
        <f t="shared" si="81"/>
        <v>-42817.23</v>
      </c>
      <c r="AF251" s="51">
        <f t="shared" si="81"/>
        <v>-116871.75</v>
      </c>
      <c r="AG251" s="52">
        <f t="shared" si="82"/>
        <v>-1</v>
      </c>
      <c r="AH251" s="53">
        <f t="shared" si="82"/>
        <v>-1</v>
      </c>
      <c r="AI251" s="53">
        <f t="shared" si="82"/>
        <v>-1</v>
      </c>
      <c r="AJ251" s="53">
        <f t="shared" si="82"/>
        <v>-1</v>
      </c>
      <c r="AK251" s="54">
        <f t="shared" si="82"/>
        <v>-1</v>
      </c>
      <c r="AL251" s="55">
        <f t="shared" si="82"/>
        <v>-1</v>
      </c>
      <c r="AM251" s="44">
        <v>0</v>
      </c>
      <c r="AN251" s="44">
        <v>0</v>
      </c>
      <c r="AO251" s="44">
        <v>0</v>
      </c>
      <c r="AP251" s="44">
        <v>0</v>
      </c>
      <c r="AQ251" s="45">
        <v>0</v>
      </c>
      <c r="AR251" s="47">
        <f t="shared" si="77"/>
        <v>0</v>
      </c>
      <c r="AS251" s="44">
        <v>28.37</v>
      </c>
      <c r="AT251" s="44">
        <v>4979.58</v>
      </c>
      <c r="AU251" s="44">
        <v>1448.72</v>
      </c>
      <c r="AV251" s="44">
        <v>14790.59</v>
      </c>
      <c r="AW251" s="45">
        <v>13414.08</v>
      </c>
      <c r="AX251" s="47">
        <f t="shared" si="78"/>
        <v>34661.340000000004</v>
      </c>
      <c r="AY251" s="49">
        <f t="shared" si="83"/>
        <v>-28.37</v>
      </c>
      <c r="AZ251" s="49">
        <f t="shared" si="83"/>
        <v>-4979.58</v>
      </c>
      <c r="BA251" s="49">
        <f t="shared" si="83"/>
        <v>-1448.72</v>
      </c>
      <c r="BB251" s="49">
        <f t="shared" si="83"/>
        <v>-14790.59</v>
      </c>
      <c r="BC251" s="50">
        <f t="shared" si="83"/>
        <v>-13414.08</v>
      </c>
      <c r="BD251" s="51">
        <f t="shared" si="83"/>
        <v>-34661.340000000004</v>
      </c>
      <c r="BE251" s="53">
        <f t="shared" si="84"/>
        <v>-1</v>
      </c>
      <c r="BF251" s="53">
        <f t="shared" si="84"/>
        <v>-1</v>
      </c>
      <c r="BG251" s="53">
        <f t="shared" si="84"/>
        <v>-1</v>
      </c>
      <c r="BH251" s="53">
        <f t="shared" si="84"/>
        <v>-1</v>
      </c>
      <c r="BI251" s="54">
        <f t="shared" si="84"/>
        <v>-1</v>
      </c>
      <c r="BJ251" s="55">
        <f t="shared" si="84"/>
        <v>-1</v>
      </c>
      <c r="BK251" s="56">
        <f t="shared" si="85"/>
        <v>0</v>
      </c>
      <c r="BL251" s="56">
        <f t="shared" si="85"/>
        <v>0</v>
      </c>
      <c r="BM251" s="56">
        <f t="shared" si="85"/>
        <v>0</v>
      </c>
      <c r="BN251" s="56">
        <f t="shared" si="85"/>
        <v>0</v>
      </c>
      <c r="BO251" s="57">
        <f t="shared" si="85"/>
        <v>0</v>
      </c>
      <c r="BP251" s="58">
        <f t="shared" si="85"/>
        <v>0</v>
      </c>
      <c r="BQ251" s="56">
        <f t="shared" si="86"/>
        <v>1</v>
      </c>
      <c r="BR251" s="56">
        <f t="shared" si="86"/>
        <v>0.21077953098868593</v>
      </c>
      <c r="BS251" s="56">
        <f t="shared" si="86"/>
        <v>0.48665717126656094</v>
      </c>
      <c r="BT251" s="56">
        <f t="shared" si="86"/>
        <v>0.31187537796775855</v>
      </c>
      <c r="BU251" s="57">
        <f t="shared" si="86"/>
        <v>0.31328696414971258</v>
      </c>
      <c r="BV251" s="58">
        <f t="shared" si="86"/>
        <v>0.29657586200257979</v>
      </c>
      <c r="BW251" s="56">
        <f t="shared" si="87"/>
        <v>-1</v>
      </c>
      <c r="BX251" s="56">
        <f t="shared" si="87"/>
        <v>-0.21077953098868593</v>
      </c>
      <c r="BY251" s="56">
        <f t="shared" si="87"/>
        <v>-0.48665717126656094</v>
      </c>
      <c r="BZ251" s="56">
        <f t="shared" si="87"/>
        <v>-0.31187537796775855</v>
      </c>
      <c r="CA251" s="57">
        <f t="shared" si="87"/>
        <v>-0.31328696414971258</v>
      </c>
      <c r="CB251" s="58">
        <f t="shared" si="87"/>
        <v>-0.29657586200257979</v>
      </c>
      <c r="CC251" s="44">
        <f t="shared" si="88"/>
        <v>-10000</v>
      </c>
      <c r="CD251" s="44">
        <f t="shared" si="88"/>
        <v>-2107.7953098868593</v>
      </c>
      <c r="CE251" s="44">
        <f t="shared" si="88"/>
        <v>-4866.5717126656091</v>
      </c>
      <c r="CF251" s="44">
        <f t="shared" si="88"/>
        <v>-3118.7537796775855</v>
      </c>
      <c r="CG251" s="45">
        <f t="shared" si="88"/>
        <v>-3132.8696414971259</v>
      </c>
      <c r="CH251" s="47">
        <f t="shared" si="88"/>
        <v>-2965.7586200257979</v>
      </c>
    </row>
    <row r="252" spans="1:86" hidden="1" outlineLevel="1" x14ac:dyDescent="0.2">
      <c r="A252" t="s">
        <v>46</v>
      </c>
      <c r="B252" t="s">
        <v>46</v>
      </c>
      <c r="C252" t="s">
        <v>100</v>
      </c>
      <c r="D252" t="s">
        <v>100</v>
      </c>
      <c r="E252" t="s">
        <v>99</v>
      </c>
      <c r="F252" s="27">
        <f t="shared" si="79"/>
        <v>46257</v>
      </c>
      <c r="G252" s="60" t="s">
        <v>35</v>
      </c>
      <c r="H252" s="28">
        <v>0</v>
      </c>
      <c r="I252" s="2">
        <v>0</v>
      </c>
      <c r="J252" s="2">
        <v>0</v>
      </c>
      <c r="K252" s="2">
        <v>0</v>
      </c>
      <c r="L252" s="29">
        <v>0</v>
      </c>
      <c r="M252" s="30">
        <f t="shared" si="75"/>
        <v>0</v>
      </c>
      <c r="N252" t="s">
        <v>49</v>
      </c>
      <c r="O252" t="s">
        <v>49</v>
      </c>
      <c r="P252" t="s">
        <v>100</v>
      </c>
      <c r="Q252" t="s">
        <v>100</v>
      </c>
      <c r="R252" t="s">
        <v>99</v>
      </c>
      <c r="S252" s="27">
        <f t="shared" si="80"/>
        <v>45893</v>
      </c>
      <c r="T252" s="60" t="s">
        <v>35</v>
      </c>
      <c r="U252" s="28">
        <v>74.260000000000005</v>
      </c>
      <c r="V252" s="2">
        <v>11570.26</v>
      </c>
      <c r="W252" s="2">
        <v>128.12</v>
      </c>
      <c r="X252" s="2">
        <v>31625.65</v>
      </c>
      <c r="Y252" s="29">
        <v>31995.27</v>
      </c>
      <c r="Z252" s="31">
        <f t="shared" si="76"/>
        <v>75393.56</v>
      </c>
      <c r="AA252" s="32">
        <f t="shared" si="81"/>
        <v>-74.260000000000005</v>
      </c>
      <c r="AB252" s="5">
        <f t="shared" si="81"/>
        <v>-11570.26</v>
      </c>
      <c r="AC252" s="5">
        <f t="shared" si="81"/>
        <v>-128.12</v>
      </c>
      <c r="AD252" s="5">
        <f t="shared" si="81"/>
        <v>-31625.65</v>
      </c>
      <c r="AE252" s="33">
        <f t="shared" si="81"/>
        <v>-31995.27</v>
      </c>
      <c r="AF252" s="34">
        <f t="shared" si="81"/>
        <v>-75393.56</v>
      </c>
      <c r="AG252" s="35">
        <f t="shared" si="82"/>
        <v>-1</v>
      </c>
      <c r="AH252" s="7">
        <f t="shared" si="82"/>
        <v>-1</v>
      </c>
      <c r="AI252" s="7">
        <f t="shared" si="82"/>
        <v>-1</v>
      </c>
      <c r="AJ252" s="7">
        <f t="shared" si="82"/>
        <v>-1</v>
      </c>
      <c r="AK252" s="36">
        <f t="shared" si="82"/>
        <v>-1</v>
      </c>
      <c r="AL252" s="37">
        <f t="shared" si="82"/>
        <v>-1</v>
      </c>
      <c r="AM252" s="2">
        <v>0</v>
      </c>
      <c r="AN252" s="2">
        <v>0</v>
      </c>
      <c r="AO252" s="2">
        <v>0</v>
      </c>
      <c r="AP252" s="2">
        <v>0</v>
      </c>
      <c r="AQ252" s="29">
        <v>0</v>
      </c>
      <c r="AR252" s="31">
        <f t="shared" si="77"/>
        <v>0</v>
      </c>
      <c r="AS252" s="2">
        <v>74.260000000000005</v>
      </c>
      <c r="AT252" s="2">
        <v>2342.87</v>
      </c>
      <c r="AU252" s="2">
        <v>-4.29</v>
      </c>
      <c r="AV252" s="2">
        <v>9538.27</v>
      </c>
      <c r="AW252" s="29">
        <v>9744.7199999999993</v>
      </c>
      <c r="AX252" s="31">
        <f t="shared" si="78"/>
        <v>21695.83</v>
      </c>
      <c r="AY252" s="5">
        <f t="shared" si="83"/>
        <v>-74.260000000000005</v>
      </c>
      <c r="AZ252" s="5">
        <f t="shared" si="83"/>
        <v>-2342.87</v>
      </c>
      <c r="BA252" s="5">
        <f t="shared" si="83"/>
        <v>4.29</v>
      </c>
      <c r="BB252" s="5">
        <f t="shared" si="83"/>
        <v>-9538.27</v>
      </c>
      <c r="BC252" s="33">
        <f t="shared" si="83"/>
        <v>-9744.7199999999993</v>
      </c>
      <c r="BD252" s="34">
        <f t="shared" si="83"/>
        <v>-21695.83</v>
      </c>
      <c r="BE252" s="7">
        <f t="shared" si="84"/>
        <v>-1</v>
      </c>
      <c r="BF252" s="7">
        <f t="shared" si="84"/>
        <v>-1</v>
      </c>
      <c r="BG252" s="7">
        <f t="shared" si="84"/>
        <v>-1</v>
      </c>
      <c r="BH252" s="7">
        <f t="shared" si="84"/>
        <v>-1</v>
      </c>
      <c r="BI252" s="36">
        <f t="shared" si="84"/>
        <v>-1</v>
      </c>
      <c r="BJ252" s="37">
        <f t="shared" si="84"/>
        <v>-1</v>
      </c>
      <c r="BK252" s="38">
        <f t="shared" si="85"/>
        <v>0</v>
      </c>
      <c r="BL252" s="38">
        <f t="shared" si="85"/>
        <v>0</v>
      </c>
      <c r="BM252" s="38">
        <f t="shared" si="85"/>
        <v>0</v>
      </c>
      <c r="BN252" s="38">
        <f t="shared" si="85"/>
        <v>0</v>
      </c>
      <c r="BO252" s="39">
        <f t="shared" si="85"/>
        <v>0</v>
      </c>
      <c r="BP252" s="40">
        <f t="shared" si="85"/>
        <v>0</v>
      </c>
      <c r="BQ252" s="38">
        <f t="shared" si="86"/>
        <v>1</v>
      </c>
      <c r="BR252" s="38">
        <f t="shared" si="86"/>
        <v>0.20249069597398847</v>
      </c>
      <c r="BS252" s="38">
        <f t="shared" si="86"/>
        <v>-3.3484233531064625E-2</v>
      </c>
      <c r="BT252" s="38">
        <f t="shared" si="86"/>
        <v>0.30159917661771379</v>
      </c>
      <c r="BU252" s="39">
        <f t="shared" si="86"/>
        <v>0.30456751888638539</v>
      </c>
      <c r="BV252" s="40">
        <f t="shared" si="86"/>
        <v>0.28776768201421982</v>
      </c>
      <c r="BW252" s="38">
        <f t="shared" si="87"/>
        <v>-1</v>
      </c>
      <c r="BX252" s="38">
        <f t="shared" si="87"/>
        <v>-0.20249069597398847</v>
      </c>
      <c r="BY252" s="38">
        <f t="shared" si="87"/>
        <v>3.3484233531064625E-2</v>
      </c>
      <c r="BZ252" s="38">
        <f t="shared" si="87"/>
        <v>-0.30159917661771379</v>
      </c>
      <c r="CA252" s="39">
        <f t="shared" si="87"/>
        <v>-0.30456751888638539</v>
      </c>
      <c r="CB252" s="40">
        <f t="shared" si="87"/>
        <v>-0.28776768201421982</v>
      </c>
      <c r="CC252" s="2">
        <f t="shared" si="88"/>
        <v>-10000</v>
      </c>
      <c r="CD252" s="2">
        <f t="shared" si="88"/>
        <v>-2024.9069597398848</v>
      </c>
      <c r="CE252" s="2">
        <f t="shared" si="88"/>
        <v>334.84233531064626</v>
      </c>
      <c r="CF252" s="2">
        <f t="shared" si="88"/>
        <v>-3015.9917661771378</v>
      </c>
      <c r="CG252" s="29">
        <f t="shared" si="88"/>
        <v>-3045.6751888638537</v>
      </c>
      <c r="CH252" s="31">
        <f t="shared" si="88"/>
        <v>-2877.6768201421983</v>
      </c>
    </row>
    <row r="253" spans="1:86" hidden="1" outlineLevel="1" x14ac:dyDescent="0.2">
      <c r="A253" t="s">
        <v>46</v>
      </c>
      <c r="B253" t="s">
        <v>46</v>
      </c>
      <c r="C253" t="s">
        <v>100</v>
      </c>
      <c r="D253" t="s">
        <v>100</v>
      </c>
      <c r="E253" t="s">
        <v>99</v>
      </c>
      <c r="F253" s="27">
        <f t="shared" si="79"/>
        <v>46258</v>
      </c>
      <c r="G253" s="60" t="s">
        <v>36</v>
      </c>
      <c r="H253" s="28">
        <v>0</v>
      </c>
      <c r="I253" s="2">
        <v>0</v>
      </c>
      <c r="J253" s="2">
        <v>0</v>
      </c>
      <c r="K253" s="2">
        <v>0</v>
      </c>
      <c r="L253" s="29">
        <v>0</v>
      </c>
      <c r="M253" s="30">
        <f t="shared" si="75"/>
        <v>0</v>
      </c>
      <c r="N253" t="s">
        <v>49</v>
      </c>
      <c r="O253" t="s">
        <v>49</v>
      </c>
      <c r="P253" t="s">
        <v>100</v>
      </c>
      <c r="Q253" t="s">
        <v>100</v>
      </c>
      <c r="R253" t="s">
        <v>99</v>
      </c>
      <c r="S253" s="27">
        <f t="shared" si="80"/>
        <v>45894</v>
      </c>
      <c r="T253" s="60" t="s">
        <v>36</v>
      </c>
      <c r="U253" s="28">
        <v>64.930000000000007</v>
      </c>
      <c r="V253" s="2">
        <v>11412.81</v>
      </c>
      <c r="W253" s="2">
        <v>312.56</v>
      </c>
      <c r="X253" s="2">
        <v>26933.599999999999</v>
      </c>
      <c r="Y253" s="29">
        <v>29838.67</v>
      </c>
      <c r="Z253" s="31">
        <f t="shared" si="76"/>
        <v>68562.569999999992</v>
      </c>
      <c r="AA253" s="32">
        <f t="shared" si="81"/>
        <v>-64.930000000000007</v>
      </c>
      <c r="AB253" s="5">
        <f t="shared" si="81"/>
        <v>-11412.81</v>
      </c>
      <c r="AC253" s="5">
        <f t="shared" si="81"/>
        <v>-312.56</v>
      </c>
      <c r="AD253" s="5">
        <f t="shared" si="81"/>
        <v>-26933.599999999999</v>
      </c>
      <c r="AE253" s="33">
        <f t="shared" si="81"/>
        <v>-29838.67</v>
      </c>
      <c r="AF253" s="34">
        <f t="shared" si="81"/>
        <v>-68562.569999999992</v>
      </c>
      <c r="AG253" s="35">
        <f t="shared" si="82"/>
        <v>-1</v>
      </c>
      <c r="AH253" s="7">
        <f t="shared" si="82"/>
        <v>-1</v>
      </c>
      <c r="AI253" s="7">
        <f t="shared" si="82"/>
        <v>-1</v>
      </c>
      <c r="AJ253" s="7">
        <f t="shared" si="82"/>
        <v>-1</v>
      </c>
      <c r="AK253" s="36">
        <f t="shared" si="82"/>
        <v>-1</v>
      </c>
      <c r="AL253" s="37">
        <f t="shared" si="82"/>
        <v>-1</v>
      </c>
      <c r="AM253" s="2">
        <v>0</v>
      </c>
      <c r="AN253" s="2">
        <v>0</v>
      </c>
      <c r="AO253" s="2">
        <v>0</v>
      </c>
      <c r="AP253" s="2">
        <v>0</v>
      </c>
      <c r="AQ253" s="29">
        <v>0</v>
      </c>
      <c r="AR253" s="31">
        <f t="shared" si="77"/>
        <v>0</v>
      </c>
      <c r="AS253" s="2">
        <v>64.930000000000007</v>
      </c>
      <c r="AT253" s="2">
        <v>2203.29</v>
      </c>
      <c r="AU253" s="2">
        <v>120.85</v>
      </c>
      <c r="AV253" s="2">
        <v>8457.98</v>
      </c>
      <c r="AW253" s="29">
        <v>9219.8799999999992</v>
      </c>
      <c r="AX253" s="31">
        <f t="shared" si="78"/>
        <v>20066.93</v>
      </c>
      <c r="AY253" s="5">
        <f t="shared" si="83"/>
        <v>-64.930000000000007</v>
      </c>
      <c r="AZ253" s="5">
        <f t="shared" si="83"/>
        <v>-2203.29</v>
      </c>
      <c r="BA253" s="5">
        <f t="shared" si="83"/>
        <v>-120.85</v>
      </c>
      <c r="BB253" s="5">
        <f t="shared" si="83"/>
        <v>-8457.98</v>
      </c>
      <c r="BC253" s="33">
        <f t="shared" si="83"/>
        <v>-9219.8799999999992</v>
      </c>
      <c r="BD253" s="34">
        <f t="shared" si="83"/>
        <v>-20066.93</v>
      </c>
      <c r="BE253" s="7">
        <f t="shared" si="84"/>
        <v>-1</v>
      </c>
      <c r="BF253" s="7">
        <f t="shared" si="84"/>
        <v>-1</v>
      </c>
      <c r="BG253" s="7">
        <f t="shared" si="84"/>
        <v>-1</v>
      </c>
      <c r="BH253" s="7">
        <f t="shared" si="84"/>
        <v>-1</v>
      </c>
      <c r="BI253" s="36">
        <f t="shared" si="84"/>
        <v>-1</v>
      </c>
      <c r="BJ253" s="37">
        <f t="shared" si="84"/>
        <v>-1</v>
      </c>
      <c r="BK253" s="38">
        <f t="shared" si="85"/>
        <v>0</v>
      </c>
      <c r="BL253" s="38">
        <f t="shared" si="85"/>
        <v>0</v>
      </c>
      <c r="BM253" s="38">
        <f t="shared" si="85"/>
        <v>0</v>
      </c>
      <c r="BN253" s="38">
        <f t="shared" si="85"/>
        <v>0</v>
      </c>
      <c r="BO253" s="39">
        <f t="shared" si="85"/>
        <v>0</v>
      </c>
      <c r="BP253" s="40">
        <f t="shared" si="85"/>
        <v>0</v>
      </c>
      <c r="BQ253" s="38">
        <f t="shared" si="86"/>
        <v>1</v>
      </c>
      <c r="BR253" s="38">
        <f t="shared" si="86"/>
        <v>0.19305412076429906</v>
      </c>
      <c r="BS253" s="38">
        <f t="shared" si="86"/>
        <v>0.38664576401330941</v>
      </c>
      <c r="BT253" s="38">
        <f t="shared" si="86"/>
        <v>0.31403080167523095</v>
      </c>
      <c r="BU253" s="39">
        <f t="shared" si="86"/>
        <v>0.30899098384747042</v>
      </c>
      <c r="BV253" s="40">
        <f t="shared" si="86"/>
        <v>0.29268053983390652</v>
      </c>
      <c r="BW253" s="38">
        <f t="shared" si="87"/>
        <v>-1</v>
      </c>
      <c r="BX253" s="38">
        <f t="shared" si="87"/>
        <v>-0.19305412076429906</v>
      </c>
      <c r="BY253" s="38">
        <f t="shared" si="87"/>
        <v>-0.38664576401330941</v>
      </c>
      <c r="BZ253" s="38">
        <f t="shared" si="87"/>
        <v>-0.31403080167523095</v>
      </c>
      <c r="CA253" s="39">
        <f t="shared" si="87"/>
        <v>-0.30899098384747042</v>
      </c>
      <c r="CB253" s="40">
        <f t="shared" si="87"/>
        <v>-0.29268053983390652</v>
      </c>
      <c r="CC253" s="2">
        <f t="shared" si="88"/>
        <v>-10000</v>
      </c>
      <c r="CD253" s="2">
        <f t="shared" si="88"/>
        <v>-1930.5412076429907</v>
      </c>
      <c r="CE253" s="2">
        <f t="shared" si="88"/>
        <v>-3866.4576401330942</v>
      </c>
      <c r="CF253" s="2">
        <f t="shared" si="88"/>
        <v>-3140.3080167523094</v>
      </c>
      <c r="CG253" s="29">
        <f t="shared" si="88"/>
        <v>-3089.9098384747044</v>
      </c>
      <c r="CH253" s="31">
        <f t="shared" si="88"/>
        <v>-2926.8053983390651</v>
      </c>
    </row>
    <row r="254" spans="1:86" hidden="1" outlineLevel="1" x14ac:dyDescent="0.2">
      <c r="A254" t="s">
        <v>46</v>
      </c>
      <c r="B254" t="s">
        <v>46</v>
      </c>
      <c r="C254" t="s">
        <v>100</v>
      </c>
      <c r="D254" t="s">
        <v>100</v>
      </c>
      <c r="E254" t="s">
        <v>99</v>
      </c>
      <c r="F254" s="27">
        <f t="shared" si="79"/>
        <v>46259</v>
      </c>
      <c r="G254" s="60" t="s">
        <v>37</v>
      </c>
      <c r="H254" s="28">
        <v>0</v>
      </c>
      <c r="I254" s="2">
        <v>0</v>
      </c>
      <c r="J254" s="2">
        <v>0</v>
      </c>
      <c r="K254" s="2">
        <v>0</v>
      </c>
      <c r="L254" s="29">
        <v>0</v>
      </c>
      <c r="M254" s="30">
        <f t="shared" si="75"/>
        <v>0</v>
      </c>
      <c r="N254" t="s">
        <v>49</v>
      </c>
      <c r="O254" t="s">
        <v>49</v>
      </c>
      <c r="P254" t="s">
        <v>100</v>
      </c>
      <c r="Q254" t="s">
        <v>100</v>
      </c>
      <c r="R254" t="s">
        <v>99</v>
      </c>
      <c r="S254" s="27">
        <f t="shared" si="80"/>
        <v>45895</v>
      </c>
      <c r="T254" s="60" t="s">
        <v>37</v>
      </c>
      <c r="U254" s="28">
        <v>49.96</v>
      </c>
      <c r="V254" s="2">
        <v>14584.63</v>
      </c>
      <c r="W254" s="2">
        <v>344.87</v>
      </c>
      <c r="X254" s="2">
        <v>34343.919999999998</v>
      </c>
      <c r="Y254" s="29">
        <v>32732.16</v>
      </c>
      <c r="Z254" s="31">
        <f t="shared" si="76"/>
        <v>82055.539999999994</v>
      </c>
      <c r="AA254" s="32">
        <f t="shared" si="81"/>
        <v>-49.96</v>
      </c>
      <c r="AB254" s="5">
        <f t="shared" si="81"/>
        <v>-14584.63</v>
      </c>
      <c r="AC254" s="5">
        <f t="shared" si="81"/>
        <v>-344.87</v>
      </c>
      <c r="AD254" s="5">
        <f t="shared" si="81"/>
        <v>-34343.919999999998</v>
      </c>
      <c r="AE254" s="33">
        <f t="shared" si="81"/>
        <v>-32732.16</v>
      </c>
      <c r="AF254" s="34">
        <f t="shared" si="81"/>
        <v>-82055.539999999994</v>
      </c>
      <c r="AG254" s="35">
        <f t="shared" si="82"/>
        <v>-1</v>
      </c>
      <c r="AH254" s="7">
        <f t="shared" si="82"/>
        <v>-1</v>
      </c>
      <c r="AI254" s="7">
        <f t="shared" si="82"/>
        <v>-1</v>
      </c>
      <c r="AJ254" s="7">
        <f t="shared" si="82"/>
        <v>-1</v>
      </c>
      <c r="AK254" s="36">
        <f t="shared" si="82"/>
        <v>-1</v>
      </c>
      <c r="AL254" s="37">
        <f t="shared" si="82"/>
        <v>-1</v>
      </c>
      <c r="AM254" s="2">
        <v>0</v>
      </c>
      <c r="AN254" s="2">
        <v>0</v>
      </c>
      <c r="AO254" s="2">
        <v>0</v>
      </c>
      <c r="AP254" s="2">
        <v>0</v>
      </c>
      <c r="AQ254" s="29">
        <v>0</v>
      </c>
      <c r="AR254" s="31">
        <f t="shared" si="77"/>
        <v>0</v>
      </c>
      <c r="AS254" s="2">
        <v>131.61000000000001</v>
      </c>
      <c r="AT254" s="2">
        <v>2775.64</v>
      </c>
      <c r="AU254" s="2">
        <v>139.31</v>
      </c>
      <c r="AV254" s="2">
        <v>10322.77</v>
      </c>
      <c r="AW254" s="29">
        <v>10053.799999999999</v>
      </c>
      <c r="AX254" s="31">
        <f t="shared" si="78"/>
        <v>23423.129999999997</v>
      </c>
      <c r="AY254" s="5">
        <f t="shared" si="83"/>
        <v>-131.61000000000001</v>
      </c>
      <c r="AZ254" s="5">
        <f t="shared" si="83"/>
        <v>-2775.64</v>
      </c>
      <c r="BA254" s="5">
        <f t="shared" si="83"/>
        <v>-139.31</v>
      </c>
      <c r="BB254" s="5">
        <f t="shared" si="83"/>
        <v>-10322.77</v>
      </c>
      <c r="BC254" s="33">
        <f t="shared" si="83"/>
        <v>-10053.799999999999</v>
      </c>
      <c r="BD254" s="34">
        <f t="shared" si="83"/>
        <v>-23423.129999999997</v>
      </c>
      <c r="BE254" s="7">
        <f t="shared" si="84"/>
        <v>-1</v>
      </c>
      <c r="BF254" s="7">
        <f t="shared" si="84"/>
        <v>-1</v>
      </c>
      <c r="BG254" s="7">
        <f t="shared" si="84"/>
        <v>-1</v>
      </c>
      <c r="BH254" s="7">
        <f t="shared" si="84"/>
        <v>-1</v>
      </c>
      <c r="BI254" s="36">
        <f t="shared" si="84"/>
        <v>-1</v>
      </c>
      <c r="BJ254" s="37">
        <f t="shared" si="84"/>
        <v>-1</v>
      </c>
      <c r="BK254" s="38">
        <f t="shared" si="85"/>
        <v>0</v>
      </c>
      <c r="BL254" s="38">
        <f t="shared" si="85"/>
        <v>0</v>
      </c>
      <c r="BM254" s="38">
        <f t="shared" si="85"/>
        <v>0</v>
      </c>
      <c r="BN254" s="38">
        <f t="shared" si="85"/>
        <v>0</v>
      </c>
      <c r="BO254" s="39">
        <f t="shared" si="85"/>
        <v>0</v>
      </c>
      <c r="BP254" s="40">
        <f t="shared" si="85"/>
        <v>0</v>
      </c>
      <c r="BQ254" s="38">
        <f t="shared" si="86"/>
        <v>2.6343074459567655</v>
      </c>
      <c r="BR254" s="38">
        <f t="shared" si="86"/>
        <v>0.19031267848413022</v>
      </c>
      <c r="BS254" s="38">
        <f t="shared" si="86"/>
        <v>0.40394931423434915</v>
      </c>
      <c r="BT254" s="38">
        <f t="shared" si="86"/>
        <v>0.30057052310860266</v>
      </c>
      <c r="BU254" s="39">
        <f t="shared" si="86"/>
        <v>0.30715357617706862</v>
      </c>
      <c r="BV254" s="40">
        <f t="shared" si="86"/>
        <v>0.28545458356620407</v>
      </c>
      <c r="BW254" s="38">
        <f t="shared" si="87"/>
        <v>-2.6343074459567655</v>
      </c>
      <c r="BX254" s="38">
        <f t="shared" si="87"/>
        <v>-0.19031267848413022</v>
      </c>
      <c r="BY254" s="38">
        <f t="shared" si="87"/>
        <v>-0.40394931423434915</v>
      </c>
      <c r="BZ254" s="38">
        <f t="shared" si="87"/>
        <v>-0.30057052310860266</v>
      </c>
      <c r="CA254" s="39">
        <f t="shared" si="87"/>
        <v>-0.30715357617706862</v>
      </c>
      <c r="CB254" s="40">
        <f t="shared" si="87"/>
        <v>-0.28545458356620407</v>
      </c>
      <c r="CC254" s="2">
        <f t="shared" si="88"/>
        <v>-26343.074459567655</v>
      </c>
      <c r="CD254" s="2">
        <f t="shared" si="88"/>
        <v>-1903.1267848413022</v>
      </c>
      <c r="CE254" s="2">
        <f t="shared" si="88"/>
        <v>-4039.4931423434914</v>
      </c>
      <c r="CF254" s="2">
        <f t="shared" si="88"/>
        <v>-3005.7052310860267</v>
      </c>
      <c r="CG254" s="29">
        <f t="shared" si="88"/>
        <v>-3071.5357617706863</v>
      </c>
      <c r="CH254" s="31">
        <f t="shared" si="88"/>
        <v>-2854.5458356620406</v>
      </c>
    </row>
    <row r="255" spans="1:86" hidden="1" outlineLevel="1" x14ac:dyDescent="0.2">
      <c r="A255" t="s">
        <v>46</v>
      </c>
      <c r="B255" t="s">
        <v>46</v>
      </c>
      <c r="C255" t="s">
        <v>100</v>
      </c>
      <c r="D255" t="s">
        <v>100</v>
      </c>
      <c r="E255" t="s">
        <v>99</v>
      </c>
      <c r="F255" s="27">
        <f t="shared" si="79"/>
        <v>46260</v>
      </c>
      <c r="G255" s="60" t="s">
        <v>38</v>
      </c>
      <c r="H255" s="28">
        <v>0</v>
      </c>
      <c r="I255" s="2">
        <v>0</v>
      </c>
      <c r="J255" s="2">
        <v>0</v>
      </c>
      <c r="K255" s="2">
        <v>0</v>
      </c>
      <c r="L255" s="29">
        <v>0</v>
      </c>
      <c r="M255" s="30">
        <f t="shared" si="75"/>
        <v>0</v>
      </c>
      <c r="N255" t="s">
        <v>49</v>
      </c>
      <c r="O255" t="s">
        <v>49</v>
      </c>
      <c r="P255" t="s">
        <v>100</v>
      </c>
      <c r="Q255" t="s">
        <v>100</v>
      </c>
      <c r="R255" t="s">
        <v>99</v>
      </c>
      <c r="S255" s="27">
        <f t="shared" si="80"/>
        <v>45896</v>
      </c>
      <c r="T255" s="60" t="s">
        <v>38</v>
      </c>
      <c r="U255" s="28">
        <v>109.93</v>
      </c>
      <c r="V255" s="2">
        <v>15628.22</v>
      </c>
      <c r="W255" s="2">
        <v>1357.1</v>
      </c>
      <c r="X255" s="2">
        <v>34641.71</v>
      </c>
      <c r="Y255" s="29">
        <v>30216.05</v>
      </c>
      <c r="Z255" s="31">
        <f t="shared" si="76"/>
        <v>81953.009999999995</v>
      </c>
      <c r="AA255" s="32">
        <f t="shared" si="81"/>
        <v>-109.93</v>
      </c>
      <c r="AB255" s="5">
        <f t="shared" si="81"/>
        <v>-15628.22</v>
      </c>
      <c r="AC255" s="5">
        <f t="shared" si="81"/>
        <v>-1357.1</v>
      </c>
      <c r="AD255" s="5">
        <f t="shared" si="81"/>
        <v>-34641.71</v>
      </c>
      <c r="AE255" s="33">
        <f t="shared" si="81"/>
        <v>-30216.05</v>
      </c>
      <c r="AF255" s="34">
        <f t="shared" si="81"/>
        <v>-81953.009999999995</v>
      </c>
      <c r="AG255" s="35">
        <f t="shared" si="82"/>
        <v>-1</v>
      </c>
      <c r="AH255" s="7">
        <f t="shared" si="82"/>
        <v>-1</v>
      </c>
      <c r="AI255" s="7">
        <f t="shared" si="82"/>
        <v>-1</v>
      </c>
      <c r="AJ255" s="7">
        <f t="shared" si="82"/>
        <v>-1</v>
      </c>
      <c r="AK255" s="36">
        <f t="shared" si="82"/>
        <v>-1</v>
      </c>
      <c r="AL255" s="37">
        <f t="shared" si="82"/>
        <v>-1</v>
      </c>
      <c r="AM255" s="2">
        <v>0</v>
      </c>
      <c r="AN255" s="2">
        <v>0</v>
      </c>
      <c r="AO255" s="2">
        <v>0</v>
      </c>
      <c r="AP255" s="2">
        <v>0</v>
      </c>
      <c r="AQ255" s="29">
        <v>0</v>
      </c>
      <c r="AR255" s="31">
        <f t="shared" si="77"/>
        <v>0</v>
      </c>
      <c r="AS255" s="2">
        <v>109.93</v>
      </c>
      <c r="AT255" s="2">
        <v>3001.75</v>
      </c>
      <c r="AU255" s="2">
        <v>725.66</v>
      </c>
      <c r="AV255" s="2">
        <v>10293.14</v>
      </c>
      <c r="AW255" s="29">
        <v>9338.4</v>
      </c>
      <c r="AX255" s="31">
        <f t="shared" si="78"/>
        <v>23468.879999999997</v>
      </c>
      <c r="AY255" s="5">
        <f t="shared" si="83"/>
        <v>-109.93</v>
      </c>
      <c r="AZ255" s="5">
        <f t="shared" si="83"/>
        <v>-3001.75</v>
      </c>
      <c r="BA255" s="5">
        <f t="shared" si="83"/>
        <v>-725.66</v>
      </c>
      <c r="BB255" s="5">
        <f t="shared" si="83"/>
        <v>-10293.14</v>
      </c>
      <c r="BC255" s="33">
        <f t="shared" si="83"/>
        <v>-9338.4</v>
      </c>
      <c r="BD255" s="34">
        <f t="shared" si="83"/>
        <v>-23468.879999999997</v>
      </c>
      <c r="BE255" s="7">
        <f t="shared" si="84"/>
        <v>-1</v>
      </c>
      <c r="BF255" s="7">
        <f t="shared" si="84"/>
        <v>-1</v>
      </c>
      <c r="BG255" s="7">
        <f t="shared" si="84"/>
        <v>-1</v>
      </c>
      <c r="BH255" s="7">
        <f t="shared" si="84"/>
        <v>-1</v>
      </c>
      <c r="BI255" s="36">
        <f t="shared" si="84"/>
        <v>-1</v>
      </c>
      <c r="BJ255" s="37">
        <f t="shared" si="84"/>
        <v>-1</v>
      </c>
      <c r="BK255" s="38">
        <f t="shared" si="85"/>
        <v>0</v>
      </c>
      <c r="BL255" s="38">
        <f t="shared" si="85"/>
        <v>0</v>
      </c>
      <c r="BM255" s="38">
        <f t="shared" si="85"/>
        <v>0</v>
      </c>
      <c r="BN255" s="38">
        <f t="shared" si="85"/>
        <v>0</v>
      </c>
      <c r="BO255" s="39">
        <f t="shared" si="85"/>
        <v>0</v>
      </c>
      <c r="BP255" s="40">
        <f t="shared" si="85"/>
        <v>0</v>
      </c>
      <c r="BQ255" s="38">
        <f t="shared" si="86"/>
        <v>1</v>
      </c>
      <c r="BR255" s="38">
        <f t="shared" si="86"/>
        <v>0.19207241771615707</v>
      </c>
      <c r="BS255" s="38">
        <f t="shared" si="86"/>
        <v>0.53471372780193061</v>
      </c>
      <c r="BT255" s="38">
        <f t="shared" si="86"/>
        <v>0.29713140604202276</v>
      </c>
      <c r="BU255" s="39">
        <f t="shared" si="86"/>
        <v>0.30905429399276213</v>
      </c>
      <c r="BV255" s="40">
        <f t="shared" si="86"/>
        <v>0.28636995761351536</v>
      </c>
      <c r="BW255" s="38">
        <f t="shared" si="87"/>
        <v>-1</v>
      </c>
      <c r="BX255" s="38">
        <f t="shared" si="87"/>
        <v>-0.19207241771615707</v>
      </c>
      <c r="BY255" s="38">
        <f t="shared" si="87"/>
        <v>-0.53471372780193061</v>
      </c>
      <c r="BZ255" s="38">
        <f t="shared" si="87"/>
        <v>-0.29713140604202276</v>
      </c>
      <c r="CA255" s="39">
        <f t="shared" si="87"/>
        <v>-0.30905429399276213</v>
      </c>
      <c r="CB255" s="40">
        <f t="shared" si="87"/>
        <v>-0.28636995761351536</v>
      </c>
      <c r="CC255" s="2">
        <f t="shared" si="88"/>
        <v>-10000</v>
      </c>
      <c r="CD255" s="2">
        <f t="shared" si="88"/>
        <v>-1920.7241771615707</v>
      </c>
      <c r="CE255" s="2">
        <f t="shared" si="88"/>
        <v>-5347.137278019306</v>
      </c>
      <c r="CF255" s="2">
        <f t="shared" si="88"/>
        <v>-2971.3140604202276</v>
      </c>
      <c r="CG255" s="29">
        <f t="shared" si="88"/>
        <v>-3090.5429399276213</v>
      </c>
      <c r="CH255" s="31">
        <f t="shared" si="88"/>
        <v>-2863.6995761351536</v>
      </c>
    </row>
    <row r="256" spans="1:86" hidden="1" outlineLevel="1" x14ac:dyDescent="0.2">
      <c r="A256" t="s">
        <v>46</v>
      </c>
      <c r="B256" t="s">
        <v>46</v>
      </c>
      <c r="C256" t="s">
        <v>100</v>
      </c>
      <c r="D256" t="s">
        <v>100</v>
      </c>
      <c r="E256" t="s">
        <v>99</v>
      </c>
      <c r="F256" s="27">
        <f t="shared" si="79"/>
        <v>46261</v>
      </c>
      <c r="G256" s="60" t="s">
        <v>39</v>
      </c>
      <c r="H256" s="28">
        <v>0</v>
      </c>
      <c r="I256" s="2">
        <v>0</v>
      </c>
      <c r="J256" s="2">
        <v>0</v>
      </c>
      <c r="K256" s="2">
        <v>0</v>
      </c>
      <c r="L256" s="29">
        <v>0</v>
      </c>
      <c r="M256" s="30">
        <f t="shared" si="75"/>
        <v>0</v>
      </c>
      <c r="N256" t="s">
        <v>49</v>
      </c>
      <c r="O256" t="s">
        <v>49</v>
      </c>
      <c r="P256" t="s">
        <v>100</v>
      </c>
      <c r="Q256" t="s">
        <v>100</v>
      </c>
      <c r="R256" t="s">
        <v>99</v>
      </c>
      <c r="S256" s="27">
        <f t="shared" si="80"/>
        <v>45897</v>
      </c>
      <c r="T256" s="60" t="s">
        <v>39</v>
      </c>
      <c r="U256" s="28">
        <v>-3388.08</v>
      </c>
      <c r="V256" s="2">
        <v>22956.65</v>
      </c>
      <c r="W256" s="2">
        <v>2118.08</v>
      </c>
      <c r="X256" s="2">
        <v>53708.45</v>
      </c>
      <c r="Y256" s="29">
        <v>47683.839999999997</v>
      </c>
      <c r="Z256" s="31">
        <f t="shared" si="76"/>
        <v>123078.94</v>
      </c>
      <c r="AA256" s="32">
        <f t="shared" si="81"/>
        <v>3388.08</v>
      </c>
      <c r="AB256" s="5">
        <f t="shared" si="81"/>
        <v>-22956.65</v>
      </c>
      <c r="AC256" s="5">
        <f t="shared" si="81"/>
        <v>-2118.08</v>
      </c>
      <c r="AD256" s="5">
        <f t="shared" si="81"/>
        <v>-53708.45</v>
      </c>
      <c r="AE256" s="33">
        <f t="shared" si="81"/>
        <v>-47683.839999999997</v>
      </c>
      <c r="AF256" s="34">
        <f t="shared" si="81"/>
        <v>-123078.94</v>
      </c>
      <c r="AG256" s="35">
        <f t="shared" si="82"/>
        <v>-1</v>
      </c>
      <c r="AH256" s="7">
        <f t="shared" si="82"/>
        <v>-1</v>
      </c>
      <c r="AI256" s="7">
        <f t="shared" si="82"/>
        <v>-1</v>
      </c>
      <c r="AJ256" s="7">
        <f t="shared" si="82"/>
        <v>-1</v>
      </c>
      <c r="AK256" s="36">
        <f t="shared" si="82"/>
        <v>-1</v>
      </c>
      <c r="AL256" s="37">
        <f t="shared" si="82"/>
        <v>-1</v>
      </c>
      <c r="AM256" s="2">
        <v>0</v>
      </c>
      <c r="AN256" s="2">
        <v>0</v>
      </c>
      <c r="AO256" s="2">
        <v>0</v>
      </c>
      <c r="AP256" s="2">
        <v>0</v>
      </c>
      <c r="AQ256" s="29">
        <v>0</v>
      </c>
      <c r="AR256" s="31">
        <f t="shared" si="77"/>
        <v>0</v>
      </c>
      <c r="AS256" s="2">
        <v>-3388.08</v>
      </c>
      <c r="AT256" s="2">
        <v>4513.6400000000003</v>
      </c>
      <c r="AU256" s="2">
        <v>1107.1199999999999</v>
      </c>
      <c r="AV256" s="2">
        <v>16360.65</v>
      </c>
      <c r="AW256" s="29">
        <v>14678.2</v>
      </c>
      <c r="AX256" s="31">
        <f t="shared" si="78"/>
        <v>33271.53</v>
      </c>
      <c r="AY256" s="5">
        <f t="shared" si="83"/>
        <v>3388.08</v>
      </c>
      <c r="AZ256" s="5">
        <f t="shared" si="83"/>
        <v>-4513.6400000000003</v>
      </c>
      <c r="BA256" s="5">
        <f t="shared" si="83"/>
        <v>-1107.1199999999999</v>
      </c>
      <c r="BB256" s="5">
        <f t="shared" si="83"/>
        <v>-16360.65</v>
      </c>
      <c r="BC256" s="33">
        <f t="shared" si="83"/>
        <v>-14678.2</v>
      </c>
      <c r="BD256" s="34">
        <f t="shared" si="83"/>
        <v>-33271.53</v>
      </c>
      <c r="BE256" s="7">
        <f t="shared" si="84"/>
        <v>-1</v>
      </c>
      <c r="BF256" s="7">
        <f t="shared" si="84"/>
        <v>-1</v>
      </c>
      <c r="BG256" s="7">
        <f t="shared" si="84"/>
        <v>-1</v>
      </c>
      <c r="BH256" s="7">
        <f t="shared" si="84"/>
        <v>-1</v>
      </c>
      <c r="BI256" s="36">
        <f t="shared" si="84"/>
        <v>-1</v>
      </c>
      <c r="BJ256" s="37">
        <f t="shared" si="84"/>
        <v>-1</v>
      </c>
      <c r="BK256" s="38">
        <f t="shared" si="85"/>
        <v>0</v>
      </c>
      <c r="BL256" s="38">
        <f t="shared" si="85"/>
        <v>0</v>
      </c>
      <c r="BM256" s="38">
        <f t="shared" si="85"/>
        <v>0</v>
      </c>
      <c r="BN256" s="38">
        <f t="shared" si="85"/>
        <v>0</v>
      </c>
      <c r="BO256" s="39">
        <f t="shared" si="85"/>
        <v>0</v>
      </c>
      <c r="BP256" s="40">
        <f t="shared" si="85"/>
        <v>0</v>
      </c>
      <c r="BQ256" s="38">
        <f t="shared" si="86"/>
        <v>1</v>
      </c>
      <c r="BR256" s="38">
        <f t="shared" si="86"/>
        <v>0.19661579542311269</v>
      </c>
      <c r="BS256" s="38">
        <f t="shared" si="86"/>
        <v>0.52269980359570933</v>
      </c>
      <c r="BT256" s="38">
        <f t="shared" si="86"/>
        <v>0.30461966413106317</v>
      </c>
      <c r="BU256" s="39">
        <f t="shared" si="86"/>
        <v>0.30782336321906967</v>
      </c>
      <c r="BV256" s="40">
        <f t="shared" si="86"/>
        <v>0.27032675127036354</v>
      </c>
      <c r="BW256" s="38">
        <f t="shared" si="87"/>
        <v>-1</v>
      </c>
      <c r="BX256" s="38">
        <f t="shared" si="87"/>
        <v>-0.19661579542311269</v>
      </c>
      <c r="BY256" s="38">
        <f t="shared" si="87"/>
        <v>-0.52269980359570933</v>
      </c>
      <c r="BZ256" s="38">
        <f t="shared" si="87"/>
        <v>-0.30461966413106317</v>
      </c>
      <c r="CA256" s="39">
        <f t="shared" si="87"/>
        <v>-0.30782336321906967</v>
      </c>
      <c r="CB256" s="40">
        <f t="shared" si="87"/>
        <v>-0.27032675127036354</v>
      </c>
      <c r="CC256" s="2">
        <f t="shared" si="88"/>
        <v>-10000</v>
      </c>
      <c r="CD256" s="2">
        <f t="shared" si="88"/>
        <v>-1966.157954231127</v>
      </c>
      <c r="CE256" s="2">
        <f t="shared" si="88"/>
        <v>-5226.9980359570936</v>
      </c>
      <c r="CF256" s="2">
        <f t="shared" si="88"/>
        <v>-3046.1966413106315</v>
      </c>
      <c r="CG256" s="29">
        <f t="shared" si="88"/>
        <v>-3078.2336321906969</v>
      </c>
      <c r="CH256" s="31">
        <f t="shared" si="88"/>
        <v>-2703.2675127036355</v>
      </c>
    </row>
    <row r="257" spans="1:86" hidden="1" outlineLevel="1" x14ac:dyDescent="0.2">
      <c r="A257" t="s">
        <v>46</v>
      </c>
      <c r="B257" t="s">
        <v>46</v>
      </c>
      <c r="C257" t="s">
        <v>100</v>
      </c>
      <c r="D257" t="s">
        <v>100</v>
      </c>
      <c r="E257" t="s">
        <v>99</v>
      </c>
      <c r="F257" s="27">
        <f t="shared" si="79"/>
        <v>46262</v>
      </c>
      <c r="G257" s="60" t="s">
        <v>40</v>
      </c>
      <c r="H257" s="28">
        <v>0</v>
      </c>
      <c r="I257" s="2">
        <v>0</v>
      </c>
      <c r="J257" s="2">
        <v>0</v>
      </c>
      <c r="K257" s="2">
        <v>0</v>
      </c>
      <c r="L257" s="29">
        <v>0</v>
      </c>
      <c r="M257" s="30">
        <f t="shared" si="75"/>
        <v>0</v>
      </c>
      <c r="N257" t="s">
        <v>49</v>
      </c>
      <c r="O257" t="s">
        <v>49</v>
      </c>
      <c r="P257" t="s">
        <v>100</v>
      </c>
      <c r="Q257" t="s">
        <v>100</v>
      </c>
      <c r="R257" t="s">
        <v>99</v>
      </c>
      <c r="S257" s="27">
        <f t="shared" si="80"/>
        <v>45898</v>
      </c>
      <c r="T257" s="60" t="s">
        <v>40</v>
      </c>
      <c r="U257" s="28">
        <v>-3735.15</v>
      </c>
      <c r="V257" s="2">
        <v>34180.769999999997</v>
      </c>
      <c r="W257" s="2">
        <v>2705.65</v>
      </c>
      <c r="X257" s="2">
        <v>68960.179999999993</v>
      </c>
      <c r="Y257" s="29">
        <v>58114.27</v>
      </c>
      <c r="Z257" s="31">
        <f t="shared" si="76"/>
        <v>160225.71999999997</v>
      </c>
      <c r="AA257" s="32">
        <f t="shared" si="81"/>
        <v>3735.15</v>
      </c>
      <c r="AB257" s="5">
        <f t="shared" si="81"/>
        <v>-34180.769999999997</v>
      </c>
      <c r="AC257" s="5">
        <f t="shared" si="81"/>
        <v>-2705.65</v>
      </c>
      <c r="AD257" s="5">
        <f t="shared" si="81"/>
        <v>-68960.179999999993</v>
      </c>
      <c r="AE257" s="33">
        <f t="shared" si="81"/>
        <v>-58114.27</v>
      </c>
      <c r="AF257" s="34">
        <f t="shared" si="81"/>
        <v>-160225.71999999997</v>
      </c>
      <c r="AG257" s="35">
        <f t="shared" si="82"/>
        <v>-1</v>
      </c>
      <c r="AH257" s="7">
        <f t="shared" si="82"/>
        <v>-1</v>
      </c>
      <c r="AI257" s="7">
        <f t="shared" si="82"/>
        <v>-1</v>
      </c>
      <c r="AJ257" s="7">
        <f t="shared" si="82"/>
        <v>-1</v>
      </c>
      <c r="AK257" s="36">
        <f t="shared" si="82"/>
        <v>-1</v>
      </c>
      <c r="AL257" s="37">
        <f t="shared" si="82"/>
        <v>-1</v>
      </c>
      <c r="AM257" s="2">
        <v>0</v>
      </c>
      <c r="AN257" s="2">
        <v>0</v>
      </c>
      <c r="AO257" s="2">
        <v>0</v>
      </c>
      <c r="AP257" s="2">
        <v>0</v>
      </c>
      <c r="AQ257" s="29">
        <v>0</v>
      </c>
      <c r="AR257" s="31">
        <f t="shared" si="77"/>
        <v>0</v>
      </c>
      <c r="AS257" s="2">
        <v>-3735.15</v>
      </c>
      <c r="AT257" s="2">
        <v>7153.48</v>
      </c>
      <c r="AU257" s="2">
        <v>1221.8499999999999</v>
      </c>
      <c r="AV257" s="2">
        <v>21245.69</v>
      </c>
      <c r="AW257" s="29">
        <v>17722.150000000001</v>
      </c>
      <c r="AX257" s="31">
        <f t="shared" si="78"/>
        <v>43608.020000000004</v>
      </c>
      <c r="AY257" s="5">
        <f t="shared" si="83"/>
        <v>3735.15</v>
      </c>
      <c r="AZ257" s="5">
        <f t="shared" si="83"/>
        <v>-7153.48</v>
      </c>
      <c r="BA257" s="5">
        <f t="shared" si="83"/>
        <v>-1221.8499999999999</v>
      </c>
      <c r="BB257" s="5">
        <f t="shared" si="83"/>
        <v>-21245.69</v>
      </c>
      <c r="BC257" s="33">
        <f t="shared" si="83"/>
        <v>-17722.150000000001</v>
      </c>
      <c r="BD257" s="34">
        <f t="shared" si="83"/>
        <v>-43608.020000000004</v>
      </c>
      <c r="BE257" s="7">
        <f t="shared" si="84"/>
        <v>-1</v>
      </c>
      <c r="BF257" s="7">
        <f t="shared" si="84"/>
        <v>-1</v>
      </c>
      <c r="BG257" s="7">
        <f t="shared" si="84"/>
        <v>-1</v>
      </c>
      <c r="BH257" s="7">
        <f t="shared" si="84"/>
        <v>-1</v>
      </c>
      <c r="BI257" s="36">
        <f t="shared" si="84"/>
        <v>-1</v>
      </c>
      <c r="BJ257" s="37">
        <f t="shared" si="84"/>
        <v>-1</v>
      </c>
      <c r="BK257" s="38">
        <f t="shared" si="85"/>
        <v>0</v>
      </c>
      <c r="BL257" s="38">
        <f t="shared" si="85"/>
        <v>0</v>
      </c>
      <c r="BM257" s="38">
        <f t="shared" si="85"/>
        <v>0</v>
      </c>
      <c r="BN257" s="38">
        <f t="shared" si="85"/>
        <v>0</v>
      </c>
      <c r="BO257" s="39">
        <f t="shared" si="85"/>
        <v>0</v>
      </c>
      <c r="BP257" s="40">
        <f t="shared" si="85"/>
        <v>0</v>
      </c>
      <c r="BQ257" s="38">
        <f t="shared" si="86"/>
        <v>1</v>
      </c>
      <c r="BR257" s="38">
        <f t="shared" si="86"/>
        <v>0.2092837580897095</v>
      </c>
      <c r="BS257" s="38">
        <f t="shared" si="86"/>
        <v>0.45159203888159954</v>
      </c>
      <c r="BT257" s="38">
        <f t="shared" si="86"/>
        <v>0.30808634780245642</v>
      </c>
      <c r="BU257" s="39">
        <f t="shared" si="86"/>
        <v>0.30495349937287353</v>
      </c>
      <c r="BV257" s="40">
        <f t="shared" si="86"/>
        <v>0.27216616658049664</v>
      </c>
      <c r="BW257" s="38">
        <f t="shared" si="87"/>
        <v>-1</v>
      </c>
      <c r="BX257" s="38">
        <f t="shared" si="87"/>
        <v>-0.2092837580897095</v>
      </c>
      <c r="BY257" s="38">
        <f t="shared" si="87"/>
        <v>-0.45159203888159954</v>
      </c>
      <c r="BZ257" s="38">
        <f t="shared" si="87"/>
        <v>-0.30808634780245642</v>
      </c>
      <c r="CA257" s="39">
        <f t="shared" si="87"/>
        <v>-0.30495349937287353</v>
      </c>
      <c r="CB257" s="40">
        <f t="shared" si="87"/>
        <v>-0.27216616658049664</v>
      </c>
      <c r="CC257" s="2">
        <f t="shared" si="88"/>
        <v>-10000</v>
      </c>
      <c r="CD257" s="2">
        <f t="shared" si="88"/>
        <v>-2092.837580897095</v>
      </c>
      <c r="CE257" s="2">
        <f t="shared" si="88"/>
        <v>-4515.9203888159955</v>
      </c>
      <c r="CF257" s="2">
        <f t="shared" si="88"/>
        <v>-3080.8634780245643</v>
      </c>
      <c r="CG257" s="29">
        <f t="shared" si="88"/>
        <v>-3049.5349937287351</v>
      </c>
      <c r="CH257" s="31">
        <f t="shared" si="88"/>
        <v>-2721.6616658049666</v>
      </c>
    </row>
    <row r="258" spans="1:86" ht="13.5" hidden="1" outlineLevel="1" thickBot="1" x14ac:dyDescent="0.25">
      <c r="A258" t="s">
        <v>46</v>
      </c>
      <c r="B258" t="s">
        <v>46</v>
      </c>
      <c r="C258" t="s">
        <v>100</v>
      </c>
      <c r="D258" t="s">
        <v>100</v>
      </c>
      <c r="E258" t="s">
        <v>99</v>
      </c>
      <c r="F258" s="41">
        <f t="shared" si="79"/>
        <v>46263</v>
      </c>
      <c r="G258" s="61" t="s">
        <v>41</v>
      </c>
      <c r="H258" s="43">
        <v>0</v>
      </c>
      <c r="I258" s="44">
        <v>0</v>
      </c>
      <c r="J258" s="44">
        <v>0</v>
      </c>
      <c r="K258" s="44">
        <v>0</v>
      </c>
      <c r="L258" s="45">
        <v>0</v>
      </c>
      <c r="M258" s="46">
        <f t="shared" si="75"/>
        <v>0</v>
      </c>
      <c r="N258" t="s">
        <v>49</v>
      </c>
      <c r="O258" t="s">
        <v>49</v>
      </c>
      <c r="P258" t="s">
        <v>100</v>
      </c>
      <c r="Q258" t="s">
        <v>100</v>
      </c>
      <c r="R258" t="s">
        <v>99</v>
      </c>
      <c r="S258" s="41">
        <f t="shared" si="80"/>
        <v>45899</v>
      </c>
      <c r="T258" s="61" t="s">
        <v>41</v>
      </c>
      <c r="U258" s="43">
        <v>-2635.07</v>
      </c>
      <c r="V258" s="44">
        <v>25265.48</v>
      </c>
      <c r="W258" s="44">
        <v>2997.51</v>
      </c>
      <c r="X258" s="44">
        <v>55876</v>
      </c>
      <c r="Y258" s="45">
        <v>48319.38</v>
      </c>
      <c r="Z258" s="47">
        <f t="shared" si="76"/>
        <v>129823.29999999999</v>
      </c>
      <c r="AA258" s="48">
        <f t="shared" si="81"/>
        <v>2635.07</v>
      </c>
      <c r="AB258" s="49">
        <f t="shared" si="81"/>
        <v>-25265.48</v>
      </c>
      <c r="AC258" s="49">
        <f t="shared" si="81"/>
        <v>-2997.51</v>
      </c>
      <c r="AD258" s="49">
        <f t="shared" si="81"/>
        <v>-55876</v>
      </c>
      <c r="AE258" s="50">
        <f t="shared" si="81"/>
        <v>-48319.38</v>
      </c>
      <c r="AF258" s="51">
        <f t="shared" si="81"/>
        <v>-129823.29999999999</v>
      </c>
      <c r="AG258" s="52">
        <f t="shared" si="82"/>
        <v>-1</v>
      </c>
      <c r="AH258" s="53">
        <f t="shared" si="82"/>
        <v>-1</v>
      </c>
      <c r="AI258" s="53">
        <f t="shared" si="82"/>
        <v>-1</v>
      </c>
      <c r="AJ258" s="53">
        <f t="shared" si="82"/>
        <v>-1</v>
      </c>
      <c r="AK258" s="54">
        <f t="shared" si="82"/>
        <v>-1</v>
      </c>
      <c r="AL258" s="55">
        <f t="shared" si="82"/>
        <v>-1</v>
      </c>
      <c r="AM258" s="44">
        <v>0</v>
      </c>
      <c r="AN258" s="44">
        <v>0</v>
      </c>
      <c r="AO258" s="44">
        <v>0</v>
      </c>
      <c r="AP258" s="44">
        <v>0</v>
      </c>
      <c r="AQ258" s="45">
        <v>0</v>
      </c>
      <c r="AR258" s="47">
        <f t="shared" si="77"/>
        <v>0</v>
      </c>
      <c r="AS258" s="44">
        <v>-2635.07</v>
      </c>
      <c r="AT258" s="44">
        <v>5218.8100000000004</v>
      </c>
      <c r="AU258" s="44">
        <v>1525.19</v>
      </c>
      <c r="AV258" s="44">
        <v>17329.830000000002</v>
      </c>
      <c r="AW258" s="45">
        <v>15005.96</v>
      </c>
      <c r="AX258" s="47">
        <f t="shared" si="78"/>
        <v>36444.720000000001</v>
      </c>
      <c r="AY258" s="49">
        <f t="shared" si="83"/>
        <v>2635.07</v>
      </c>
      <c r="AZ258" s="49">
        <f t="shared" si="83"/>
        <v>-5218.8100000000004</v>
      </c>
      <c r="BA258" s="49">
        <f t="shared" si="83"/>
        <v>-1525.19</v>
      </c>
      <c r="BB258" s="49">
        <f t="shared" si="83"/>
        <v>-17329.830000000002</v>
      </c>
      <c r="BC258" s="50">
        <f t="shared" si="83"/>
        <v>-15005.96</v>
      </c>
      <c r="BD258" s="51">
        <f t="shared" si="83"/>
        <v>-36444.720000000001</v>
      </c>
      <c r="BE258" s="53">
        <f t="shared" si="84"/>
        <v>-1</v>
      </c>
      <c r="BF258" s="53">
        <f t="shared" si="84"/>
        <v>-1</v>
      </c>
      <c r="BG258" s="53">
        <f t="shared" si="84"/>
        <v>-1</v>
      </c>
      <c r="BH258" s="53">
        <f t="shared" si="84"/>
        <v>-1</v>
      </c>
      <c r="BI258" s="54">
        <f t="shared" si="84"/>
        <v>-1</v>
      </c>
      <c r="BJ258" s="55">
        <f t="shared" si="84"/>
        <v>-1</v>
      </c>
      <c r="BK258" s="56">
        <f t="shared" si="85"/>
        <v>0</v>
      </c>
      <c r="BL258" s="56">
        <f t="shared" si="85"/>
        <v>0</v>
      </c>
      <c r="BM258" s="56">
        <f t="shared" si="85"/>
        <v>0</v>
      </c>
      <c r="BN258" s="56">
        <f t="shared" si="85"/>
        <v>0</v>
      </c>
      <c r="BO258" s="57">
        <f t="shared" si="85"/>
        <v>0</v>
      </c>
      <c r="BP258" s="58">
        <f t="shared" si="85"/>
        <v>0</v>
      </c>
      <c r="BQ258" s="56">
        <f t="shared" si="86"/>
        <v>1</v>
      </c>
      <c r="BR258" s="56">
        <f t="shared" si="86"/>
        <v>0.20655890962689014</v>
      </c>
      <c r="BS258" s="56">
        <f t="shared" si="86"/>
        <v>0.50881898642539969</v>
      </c>
      <c r="BT258" s="56">
        <f t="shared" si="86"/>
        <v>0.31014800629966355</v>
      </c>
      <c r="BU258" s="57">
        <f t="shared" si="86"/>
        <v>0.3105577927531355</v>
      </c>
      <c r="BV258" s="58">
        <f t="shared" si="86"/>
        <v>0.2807255708335869</v>
      </c>
      <c r="BW258" s="56">
        <f t="shared" si="87"/>
        <v>-1</v>
      </c>
      <c r="BX258" s="56">
        <f t="shared" si="87"/>
        <v>-0.20655890962689014</v>
      </c>
      <c r="BY258" s="56">
        <f t="shared" si="87"/>
        <v>-0.50881898642539969</v>
      </c>
      <c r="BZ258" s="56">
        <f t="shared" si="87"/>
        <v>-0.31014800629966355</v>
      </c>
      <c r="CA258" s="57">
        <f t="shared" si="87"/>
        <v>-0.3105577927531355</v>
      </c>
      <c r="CB258" s="58">
        <f t="shared" si="87"/>
        <v>-0.2807255708335869</v>
      </c>
      <c r="CC258" s="44">
        <f t="shared" si="88"/>
        <v>-10000</v>
      </c>
      <c r="CD258" s="44">
        <f t="shared" si="88"/>
        <v>-2065.5890962689014</v>
      </c>
      <c r="CE258" s="44">
        <f t="shared" si="88"/>
        <v>-5088.1898642539973</v>
      </c>
      <c r="CF258" s="44">
        <f t="shared" si="88"/>
        <v>-3101.4800629966353</v>
      </c>
      <c r="CG258" s="45">
        <f t="shared" si="88"/>
        <v>-3105.5779275313548</v>
      </c>
      <c r="CH258" s="47">
        <f t="shared" si="88"/>
        <v>-2807.2557083358688</v>
      </c>
    </row>
    <row r="259" spans="1:86" hidden="1" outlineLevel="1" x14ac:dyDescent="0.2">
      <c r="A259" t="s">
        <v>46</v>
      </c>
      <c r="B259" t="s">
        <v>46</v>
      </c>
      <c r="C259" t="s">
        <v>107</v>
      </c>
      <c r="D259" t="s">
        <v>100</v>
      </c>
      <c r="E259" t="s">
        <v>103</v>
      </c>
      <c r="F259" s="27">
        <f t="shared" si="79"/>
        <v>46264</v>
      </c>
      <c r="G259" s="60" t="s">
        <v>35</v>
      </c>
      <c r="H259" s="28">
        <v>0</v>
      </c>
      <c r="I259" s="2">
        <v>0</v>
      </c>
      <c r="J259" s="2">
        <v>0</v>
      </c>
      <c r="K259" s="2">
        <v>0</v>
      </c>
      <c r="L259" s="29">
        <v>0</v>
      </c>
      <c r="M259" s="30">
        <f t="shared" si="75"/>
        <v>0</v>
      </c>
      <c r="N259" t="s">
        <v>49</v>
      </c>
      <c r="O259" t="s">
        <v>49</v>
      </c>
      <c r="P259" t="s">
        <v>107</v>
      </c>
      <c r="Q259" t="s">
        <v>100</v>
      </c>
      <c r="R259" t="s">
        <v>103</v>
      </c>
      <c r="S259" s="27">
        <f t="shared" si="80"/>
        <v>45900</v>
      </c>
      <c r="T259" s="60" t="s">
        <v>35</v>
      </c>
      <c r="U259" s="28">
        <v>-1565.02</v>
      </c>
      <c r="V259" s="2">
        <v>15825.67</v>
      </c>
      <c r="W259" s="2">
        <v>2372.29</v>
      </c>
      <c r="X259" s="2">
        <v>36731.67</v>
      </c>
      <c r="Y259" s="29">
        <v>30571.040000000001</v>
      </c>
      <c r="Z259" s="31">
        <f t="shared" si="76"/>
        <v>83935.65</v>
      </c>
      <c r="AA259" s="32">
        <f t="shared" si="81"/>
        <v>1565.02</v>
      </c>
      <c r="AB259" s="5">
        <f t="shared" si="81"/>
        <v>-15825.67</v>
      </c>
      <c r="AC259" s="5">
        <f t="shared" si="81"/>
        <v>-2372.29</v>
      </c>
      <c r="AD259" s="5">
        <f t="shared" si="81"/>
        <v>-36731.67</v>
      </c>
      <c r="AE259" s="33">
        <f t="shared" si="81"/>
        <v>-30571.040000000001</v>
      </c>
      <c r="AF259" s="34">
        <f t="shared" si="81"/>
        <v>-83935.65</v>
      </c>
      <c r="AG259" s="35">
        <f t="shared" si="82"/>
        <v>-1</v>
      </c>
      <c r="AH259" s="7">
        <f t="shared" si="82"/>
        <v>-1</v>
      </c>
      <c r="AI259" s="7">
        <f t="shared" si="82"/>
        <v>-1</v>
      </c>
      <c r="AJ259" s="7">
        <f t="shared" si="82"/>
        <v>-1</v>
      </c>
      <c r="AK259" s="36">
        <f t="shared" si="82"/>
        <v>-1</v>
      </c>
      <c r="AL259" s="37">
        <f t="shared" si="82"/>
        <v>-1</v>
      </c>
      <c r="AM259" s="2">
        <v>0</v>
      </c>
      <c r="AN259" s="2">
        <v>0</v>
      </c>
      <c r="AO259" s="2">
        <v>0</v>
      </c>
      <c r="AP259" s="2">
        <v>0</v>
      </c>
      <c r="AQ259" s="29">
        <v>0</v>
      </c>
      <c r="AR259" s="31">
        <f t="shared" si="77"/>
        <v>0</v>
      </c>
      <c r="AS259" s="2">
        <v>-1565.02</v>
      </c>
      <c r="AT259" s="2">
        <v>3319.03</v>
      </c>
      <c r="AU259" s="2">
        <v>1186.5</v>
      </c>
      <c r="AV259" s="2">
        <v>10974.17</v>
      </c>
      <c r="AW259" s="29">
        <v>9577.86</v>
      </c>
      <c r="AX259" s="31">
        <f t="shared" si="78"/>
        <v>23492.54</v>
      </c>
      <c r="AY259" s="5">
        <f t="shared" si="83"/>
        <v>1565.02</v>
      </c>
      <c r="AZ259" s="5">
        <f t="shared" si="83"/>
        <v>-3319.03</v>
      </c>
      <c r="BA259" s="5">
        <f t="shared" si="83"/>
        <v>-1186.5</v>
      </c>
      <c r="BB259" s="5">
        <f t="shared" si="83"/>
        <v>-10974.17</v>
      </c>
      <c r="BC259" s="33">
        <f t="shared" si="83"/>
        <v>-9577.86</v>
      </c>
      <c r="BD259" s="34">
        <f t="shared" si="83"/>
        <v>-23492.54</v>
      </c>
      <c r="BE259" s="7">
        <f t="shared" si="84"/>
        <v>-1</v>
      </c>
      <c r="BF259" s="7">
        <f t="shared" si="84"/>
        <v>-1</v>
      </c>
      <c r="BG259" s="7">
        <f t="shared" si="84"/>
        <v>-1</v>
      </c>
      <c r="BH259" s="7">
        <f t="shared" si="84"/>
        <v>-1</v>
      </c>
      <c r="BI259" s="36">
        <f t="shared" si="84"/>
        <v>-1</v>
      </c>
      <c r="BJ259" s="37">
        <f t="shared" si="84"/>
        <v>-1</v>
      </c>
      <c r="BK259" s="38">
        <f t="shared" si="85"/>
        <v>0</v>
      </c>
      <c r="BL259" s="38">
        <f t="shared" si="85"/>
        <v>0</v>
      </c>
      <c r="BM259" s="38">
        <f t="shared" si="85"/>
        <v>0</v>
      </c>
      <c r="BN259" s="38">
        <f t="shared" si="85"/>
        <v>0</v>
      </c>
      <c r="BO259" s="39">
        <f t="shared" si="85"/>
        <v>0</v>
      </c>
      <c r="BP259" s="40">
        <f t="shared" si="85"/>
        <v>0</v>
      </c>
      <c r="BQ259" s="38">
        <f t="shared" si="86"/>
        <v>1</v>
      </c>
      <c r="BR259" s="38">
        <f t="shared" si="86"/>
        <v>0.20972445400415907</v>
      </c>
      <c r="BS259" s="38">
        <f t="shared" si="86"/>
        <v>0.50014964443638843</v>
      </c>
      <c r="BT259" s="38">
        <f t="shared" si="86"/>
        <v>0.29876588785644653</v>
      </c>
      <c r="BU259" s="39">
        <f t="shared" si="86"/>
        <v>0.31329846809267858</v>
      </c>
      <c r="BV259" s="40">
        <f t="shared" si="86"/>
        <v>0.27988750906200172</v>
      </c>
      <c r="BW259" s="38">
        <f t="shared" si="87"/>
        <v>-1</v>
      </c>
      <c r="BX259" s="38">
        <f t="shared" si="87"/>
        <v>-0.20972445400415907</v>
      </c>
      <c r="BY259" s="38">
        <f t="shared" si="87"/>
        <v>-0.50014964443638843</v>
      </c>
      <c r="BZ259" s="38">
        <f t="shared" si="87"/>
        <v>-0.29876588785644653</v>
      </c>
      <c r="CA259" s="39">
        <f t="shared" si="87"/>
        <v>-0.31329846809267858</v>
      </c>
      <c r="CB259" s="40">
        <f t="shared" si="87"/>
        <v>-0.27988750906200172</v>
      </c>
      <c r="CC259" s="2">
        <f t="shared" si="88"/>
        <v>-10000</v>
      </c>
      <c r="CD259" s="2">
        <f t="shared" si="88"/>
        <v>-2097.2445400415909</v>
      </c>
      <c r="CE259" s="2">
        <f t="shared" si="88"/>
        <v>-5001.4964443638846</v>
      </c>
      <c r="CF259" s="2">
        <f t="shared" si="88"/>
        <v>-2987.6588785644653</v>
      </c>
      <c r="CG259" s="29">
        <f t="shared" si="88"/>
        <v>-3132.984680926786</v>
      </c>
      <c r="CH259" s="31">
        <f t="shared" si="88"/>
        <v>-2798.8750906200171</v>
      </c>
    </row>
    <row r="260" spans="1:86" hidden="1" outlineLevel="1" x14ac:dyDescent="0.2">
      <c r="A260" t="s">
        <v>46</v>
      </c>
      <c r="B260" t="s">
        <v>46</v>
      </c>
      <c r="C260" t="s">
        <v>107</v>
      </c>
      <c r="D260" t="s">
        <v>100</v>
      </c>
      <c r="E260" t="s">
        <v>103</v>
      </c>
      <c r="F260" s="27">
        <f t="shared" si="79"/>
        <v>46265</v>
      </c>
      <c r="G260" s="60" t="s">
        <v>36</v>
      </c>
      <c r="H260" s="28">
        <v>0</v>
      </c>
      <c r="I260" s="2">
        <v>0</v>
      </c>
      <c r="J260" s="2">
        <v>0</v>
      </c>
      <c r="K260" s="2">
        <v>0</v>
      </c>
      <c r="L260" s="29">
        <v>0</v>
      </c>
      <c r="M260" s="30">
        <f t="shared" si="75"/>
        <v>0</v>
      </c>
      <c r="N260" t="s">
        <v>49</v>
      </c>
      <c r="O260" t="s">
        <v>49</v>
      </c>
      <c r="P260" t="s">
        <v>107</v>
      </c>
      <c r="Q260" t="s">
        <v>107</v>
      </c>
      <c r="R260" t="s">
        <v>103</v>
      </c>
      <c r="S260" s="27">
        <f t="shared" si="80"/>
        <v>45901</v>
      </c>
      <c r="T260" s="60" t="s">
        <v>36</v>
      </c>
      <c r="U260" s="28">
        <v>-1235.02</v>
      </c>
      <c r="V260" s="2">
        <v>11652.79</v>
      </c>
      <c r="W260" s="2">
        <v>671.13</v>
      </c>
      <c r="X260" s="2">
        <v>25488.19</v>
      </c>
      <c r="Y260" s="29">
        <v>25277.33</v>
      </c>
      <c r="Z260" s="31">
        <f t="shared" si="76"/>
        <v>61854.42</v>
      </c>
      <c r="AA260" s="32">
        <f t="shared" si="81"/>
        <v>1235.02</v>
      </c>
      <c r="AB260" s="5">
        <f t="shared" si="81"/>
        <v>-11652.79</v>
      </c>
      <c r="AC260" s="5">
        <f t="shared" si="81"/>
        <v>-671.13</v>
      </c>
      <c r="AD260" s="5">
        <f t="shared" si="81"/>
        <v>-25488.19</v>
      </c>
      <c r="AE260" s="33">
        <f t="shared" si="81"/>
        <v>-25277.33</v>
      </c>
      <c r="AF260" s="34">
        <f t="shared" si="81"/>
        <v>-61854.42</v>
      </c>
      <c r="AG260" s="35">
        <f t="shared" si="82"/>
        <v>-1</v>
      </c>
      <c r="AH260" s="7">
        <f t="shared" si="82"/>
        <v>-1</v>
      </c>
      <c r="AI260" s="7">
        <f t="shared" si="82"/>
        <v>-1</v>
      </c>
      <c r="AJ260" s="7">
        <f t="shared" si="82"/>
        <v>-1</v>
      </c>
      <c r="AK260" s="36">
        <f t="shared" si="82"/>
        <v>-1</v>
      </c>
      <c r="AL260" s="37">
        <f t="shared" si="82"/>
        <v>-1</v>
      </c>
      <c r="AM260" s="2">
        <v>0</v>
      </c>
      <c r="AN260" s="2">
        <v>0</v>
      </c>
      <c r="AO260" s="2">
        <v>0</v>
      </c>
      <c r="AP260" s="2">
        <v>0</v>
      </c>
      <c r="AQ260" s="29">
        <v>0</v>
      </c>
      <c r="AR260" s="31">
        <f t="shared" si="77"/>
        <v>0</v>
      </c>
      <c r="AS260" s="2">
        <v>-1235.02</v>
      </c>
      <c r="AT260" s="2">
        <v>2301.4</v>
      </c>
      <c r="AU260" s="2">
        <v>284.19</v>
      </c>
      <c r="AV260" s="2">
        <v>7813.18</v>
      </c>
      <c r="AW260" s="29">
        <v>7819.41</v>
      </c>
      <c r="AX260" s="31">
        <f t="shared" si="78"/>
        <v>16983.16</v>
      </c>
      <c r="AY260" s="5">
        <f t="shared" si="83"/>
        <v>1235.02</v>
      </c>
      <c r="AZ260" s="5">
        <f t="shared" si="83"/>
        <v>-2301.4</v>
      </c>
      <c r="BA260" s="5">
        <f t="shared" si="83"/>
        <v>-284.19</v>
      </c>
      <c r="BB260" s="5">
        <f t="shared" si="83"/>
        <v>-7813.18</v>
      </c>
      <c r="BC260" s="33">
        <f t="shared" si="83"/>
        <v>-7819.41</v>
      </c>
      <c r="BD260" s="34">
        <f t="shared" si="83"/>
        <v>-16983.16</v>
      </c>
      <c r="BE260" s="7">
        <f t="shared" si="84"/>
        <v>-1</v>
      </c>
      <c r="BF260" s="7">
        <f t="shared" si="84"/>
        <v>-1</v>
      </c>
      <c r="BG260" s="7">
        <f t="shared" si="84"/>
        <v>-1</v>
      </c>
      <c r="BH260" s="7">
        <f t="shared" si="84"/>
        <v>-1</v>
      </c>
      <c r="BI260" s="36">
        <f t="shared" si="84"/>
        <v>-1</v>
      </c>
      <c r="BJ260" s="37">
        <f t="shared" si="84"/>
        <v>-1</v>
      </c>
      <c r="BK260" s="38">
        <f t="shared" si="85"/>
        <v>0</v>
      </c>
      <c r="BL260" s="38">
        <f t="shared" si="85"/>
        <v>0</v>
      </c>
      <c r="BM260" s="38">
        <f t="shared" si="85"/>
        <v>0</v>
      </c>
      <c r="BN260" s="38">
        <f t="shared" si="85"/>
        <v>0</v>
      </c>
      <c r="BO260" s="39">
        <f t="shared" si="85"/>
        <v>0</v>
      </c>
      <c r="BP260" s="40">
        <f t="shared" si="85"/>
        <v>0</v>
      </c>
      <c r="BQ260" s="38">
        <f t="shared" si="86"/>
        <v>1</v>
      </c>
      <c r="BR260" s="38">
        <f t="shared" si="86"/>
        <v>0.19749776662927934</v>
      </c>
      <c r="BS260" s="38">
        <f t="shared" si="86"/>
        <v>0.42345000223503643</v>
      </c>
      <c r="BT260" s="38">
        <f t="shared" si="86"/>
        <v>0.30654118632982574</v>
      </c>
      <c r="BU260" s="39">
        <f t="shared" si="86"/>
        <v>0.30934477652505227</v>
      </c>
      <c r="BV260" s="40">
        <f t="shared" si="86"/>
        <v>0.2745666356583733</v>
      </c>
      <c r="BW260" s="38">
        <f t="shared" si="87"/>
        <v>-1</v>
      </c>
      <c r="BX260" s="38">
        <f t="shared" si="87"/>
        <v>-0.19749776662927934</v>
      </c>
      <c r="BY260" s="38">
        <f t="shared" si="87"/>
        <v>-0.42345000223503643</v>
      </c>
      <c r="BZ260" s="38">
        <f t="shared" si="87"/>
        <v>-0.30654118632982574</v>
      </c>
      <c r="CA260" s="39">
        <f t="shared" si="87"/>
        <v>-0.30934477652505227</v>
      </c>
      <c r="CB260" s="40">
        <f t="shared" si="87"/>
        <v>-0.2745666356583733</v>
      </c>
      <c r="CC260" s="2">
        <f t="shared" si="88"/>
        <v>-10000</v>
      </c>
      <c r="CD260" s="2">
        <f t="shared" si="88"/>
        <v>-1974.9776662927934</v>
      </c>
      <c r="CE260" s="2">
        <f t="shared" si="88"/>
        <v>-4234.5000223503639</v>
      </c>
      <c r="CF260" s="2">
        <f t="shared" si="88"/>
        <v>-3065.4118632982572</v>
      </c>
      <c r="CG260" s="29">
        <f t="shared" si="88"/>
        <v>-3093.4477652505225</v>
      </c>
      <c r="CH260" s="31">
        <f t="shared" si="88"/>
        <v>-2745.666356583733</v>
      </c>
    </row>
    <row r="261" spans="1:86" hidden="1" outlineLevel="1" x14ac:dyDescent="0.2">
      <c r="A261" t="s">
        <v>46</v>
      </c>
      <c r="B261" t="s">
        <v>46</v>
      </c>
      <c r="C261" t="s">
        <v>107</v>
      </c>
      <c r="D261" t="s">
        <v>107</v>
      </c>
      <c r="E261" t="s">
        <v>103</v>
      </c>
      <c r="F261" s="27">
        <f t="shared" si="79"/>
        <v>46266</v>
      </c>
      <c r="G261" s="60" t="s">
        <v>37</v>
      </c>
      <c r="H261" s="28">
        <v>0</v>
      </c>
      <c r="I261" s="2">
        <v>0</v>
      </c>
      <c r="J261" s="2">
        <v>0</v>
      </c>
      <c r="K261" s="2">
        <v>0</v>
      </c>
      <c r="L261" s="29">
        <v>0</v>
      </c>
      <c r="M261" s="30">
        <f t="shared" si="75"/>
        <v>0</v>
      </c>
      <c r="N261" t="s">
        <v>49</v>
      </c>
      <c r="O261" t="s">
        <v>49</v>
      </c>
      <c r="P261" t="s">
        <v>107</v>
      </c>
      <c r="Q261" t="s">
        <v>107</v>
      </c>
      <c r="R261" t="s">
        <v>103</v>
      </c>
      <c r="S261" s="27">
        <f t="shared" si="80"/>
        <v>45902</v>
      </c>
      <c r="T261" s="60" t="s">
        <v>37</v>
      </c>
      <c r="U261" s="28">
        <v>-1679.27</v>
      </c>
      <c r="V261" s="2">
        <v>11496.82</v>
      </c>
      <c r="W261" s="2">
        <v>-562.49</v>
      </c>
      <c r="X261" s="2">
        <v>38949.58</v>
      </c>
      <c r="Y261" s="29">
        <v>24689.41</v>
      </c>
      <c r="Z261" s="31">
        <f t="shared" si="76"/>
        <v>72894.05</v>
      </c>
      <c r="AA261" s="32">
        <f t="shared" si="81"/>
        <v>1679.27</v>
      </c>
      <c r="AB261" s="5">
        <f t="shared" si="81"/>
        <v>-11496.82</v>
      </c>
      <c r="AC261" s="5">
        <f t="shared" si="81"/>
        <v>562.49</v>
      </c>
      <c r="AD261" s="5">
        <f t="shared" si="81"/>
        <v>-38949.58</v>
      </c>
      <c r="AE261" s="33">
        <f t="shared" si="81"/>
        <v>-24689.41</v>
      </c>
      <c r="AF261" s="34">
        <f t="shared" si="81"/>
        <v>-72894.05</v>
      </c>
      <c r="AG261" s="35">
        <f t="shared" si="82"/>
        <v>-1</v>
      </c>
      <c r="AH261" s="7">
        <f t="shared" si="82"/>
        <v>-1</v>
      </c>
      <c r="AI261" s="7">
        <f t="shared" si="82"/>
        <v>-1</v>
      </c>
      <c r="AJ261" s="7">
        <f t="shared" si="82"/>
        <v>-1</v>
      </c>
      <c r="AK261" s="36">
        <f t="shared" si="82"/>
        <v>-1</v>
      </c>
      <c r="AL261" s="37">
        <f t="shared" si="82"/>
        <v>-1</v>
      </c>
      <c r="AM261" s="2">
        <v>0</v>
      </c>
      <c r="AN261" s="2">
        <v>0</v>
      </c>
      <c r="AO261" s="2">
        <v>0</v>
      </c>
      <c r="AP261" s="2">
        <v>0</v>
      </c>
      <c r="AQ261" s="29">
        <v>0</v>
      </c>
      <c r="AR261" s="31">
        <f t="shared" si="77"/>
        <v>0</v>
      </c>
      <c r="AS261" s="2">
        <v>-1679.27</v>
      </c>
      <c r="AT261" s="2">
        <v>2330.4899999999998</v>
      </c>
      <c r="AU261" s="2">
        <v>-282.56</v>
      </c>
      <c r="AV261" s="2">
        <v>10946.28</v>
      </c>
      <c r="AW261" s="29">
        <v>6821.12</v>
      </c>
      <c r="AX261" s="31">
        <f t="shared" si="78"/>
        <v>18136.060000000001</v>
      </c>
      <c r="AY261" s="5">
        <f t="shared" si="83"/>
        <v>1679.27</v>
      </c>
      <c r="AZ261" s="5">
        <f t="shared" si="83"/>
        <v>-2330.4899999999998</v>
      </c>
      <c r="BA261" s="5">
        <f t="shared" si="83"/>
        <v>282.56</v>
      </c>
      <c r="BB261" s="5">
        <f t="shared" si="83"/>
        <v>-10946.28</v>
      </c>
      <c r="BC261" s="33">
        <f t="shared" si="83"/>
        <v>-6821.12</v>
      </c>
      <c r="BD261" s="34">
        <f t="shared" si="83"/>
        <v>-18136.060000000001</v>
      </c>
      <c r="BE261" s="7">
        <f t="shared" si="84"/>
        <v>-1</v>
      </c>
      <c r="BF261" s="7">
        <f t="shared" si="84"/>
        <v>-1</v>
      </c>
      <c r="BG261" s="7">
        <f t="shared" si="84"/>
        <v>-1</v>
      </c>
      <c r="BH261" s="7">
        <f t="shared" si="84"/>
        <v>-1</v>
      </c>
      <c r="BI261" s="36">
        <f t="shared" si="84"/>
        <v>-1</v>
      </c>
      <c r="BJ261" s="37">
        <f t="shared" si="84"/>
        <v>-1</v>
      </c>
      <c r="BK261" s="38">
        <f t="shared" si="85"/>
        <v>0</v>
      </c>
      <c r="BL261" s="38">
        <f t="shared" si="85"/>
        <v>0</v>
      </c>
      <c r="BM261" s="38">
        <f t="shared" si="85"/>
        <v>0</v>
      </c>
      <c r="BN261" s="38">
        <f t="shared" si="85"/>
        <v>0</v>
      </c>
      <c r="BO261" s="39">
        <f t="shared" si="85"/>
        <v>0</v>
      </c>
      <c r="BP261" s="40">
        <f t="shared" si="85"/>
        <v>0</v>
      </c>
      <c r="BQ261" s="38">
        <f t="shared" si="86"/>
        <v>1</v>
      </c>
      <c r="BR261" s="38">
        <f t="shared" si="86"/>
        <v>0.20270735733881193</v>
      </c>
      <c r="BS261" s="38">
        <f t="shared" si="86"/>
        <v>0.50233781933901045</v>
      </c>
      <c r="BT261" s="38">
        <f t="shared" si="86"/>
        <v>0.2810371767808536</v>
      </c>
      <c r="BU261" s="39">
        <f t="shared" si="86"/>
        <v>0.27627715688629256</v>
      </c>
      <c r="BV261" s="40">
        <f t="shared" si="86"/>
        <v>0.24880027930949097</v>
      </c>
      <c r="BW261" s="38">
        <f t="shared" si="87"/>
        <v>-1</v>
      </c>
      <c r="BX261" s="38">
        <f t="shared" si="87"/>
        <v>-0.20270735733881193</v>
      </c>
      <c r="BY261" s="38">
        <f t="shared" si="87"/>
        <v>-0.50233781933901045</v>
      </c>
      <c r="BZ261" s="38">
        <f t="shared" si="87"/>
        <v>-0.2810371767808536</v>
      </c>
      <c r="CA261" s="39">
        <f t="shared" si="87"/>
        <v>-0.27627715688629256</v>
      </c>
      <c r="CB261" s="40">
        <f t="shared" si="87"/>
        <v>-0.24880027930949097</v>
      </c>
      <c r="CC261" s="2">
        <f t="shared" si="88"/>
        <v>-10000</v>
      </c>
      <c r="CD261" s="2">
        <f t="shared" si="88"/>
        <v>-2027.0735733881193</v>
      </c>
      <c r="CE261" s="2">
        <f t="shared" si="88"/>
        <v>-5023.3781933901046</v>
      </c>
      <c r="CF261" s="2">
        <f t="shared" si="88"/>
        <v>-2810.3717678085359</v>
      </c>
      <c r="CG261" s="29">
        <f t="shared" si="88"/>
        <v>-2762.7715688629255</v>
      </c>
      <c r="CH261" s="31">
        <f t="shared" si="88"/>
        <v>-2488.0027930949095</v>
      </c>
    </row>
    <row r="262" spans="1:86" hidden="1" outlineLevel="1" x14ac:dyDescent="0.2">
      <c r="A262" t="s">
        <v>46</v>
      </c>
      <c r="B262" t="s">
        <v>46</v>
      </c>
      <c r="C262" t="s">
        <v>107</v>
      </c>
      <c r="D262" t="s">
        <v>107</v>
      </c>
      <c r="E262" t="s">
        <v>103</v>
      </c>
      <c r="F262" s="27">
        <f t="shared" si="79"/>
        <v>46267</v>
      </c>
      <c r="G262" s="60" t="s">
        <v>38</v>
      </c>
      <c r="H262" s="28">
        <v>0</v>
      </c>
      <c r="I262" s="2">
        <v>0</v>
      </c>
      <c r="J262" s="2">
        <v>0</v>
      </c>
      <c r="K262" s="2">
        <v>0</v>
      </c>
      <c r="L262" s="29">
        <v>0</v>
      </c>
      <c r="M262" s="30">
        <f t="shared" si="75"/>
        <v>0</v>
      </c>
      <c r="N262" t="s">
        <v>49</v>
      </c>
      <c r="O262" t="s">
        <v>49</v>
      </c>
      <c r="P262" t="s">
        <v>107</v>
      </c>
      <c r="Q262" t="s">
        <v>107</v>
      </c>
      <c r="R262" t="s">
        <v>103</v>
      </c>
      <c r="S262" s="27">
        <f t="shared" si="80"/>
        <v>45903</v>
      </c>
      <c r="T262" s="60" t="s">
        <v>38</v>
      </c>
      <c r="U262" s="28">
        <v>-2024.27</v>
      </c>
      <c r="V262" s="2">
        <v>15205.49</v>
      </c>
      <c r="W262" s="2">
        <v>-287.22000000000003</v>
      </c>
      <c r="X262" s="2">
        <v>35417.32</v>
      </c>
      <c r="Y262" s="29">
        <v>35603.699999999997</v>
      </c>
      <c r="Z262" s="31">
        <f t="shared" si="76"/>
        <v>83915.01999999999</v>
      </c>
      <c r="AA262" s="32">
        <f t="shared" si="81"/>
        <v>2024.27</v>
      </c>
      <c r="AB262" s="5">
        <f t="shared" si="81"/>
        <v>-15205.49</v>
      </c>
      <c r="AC262" s="5">
        <f t="shared" si="81"/>
        <v>287.22000000000003</v>
      </c>
      <c r="AD262" s="5">
        <f t="shared" si="81"/>
        <v>-35417.32</v>
      </c>
      <c r="AE262" s="33">
        <f t="shared" si="81"/>
        <v>-35603.699999999997</v>
      </c>
      <c r="AF262" s="34">
        <f t="shared" si="81"/>
        <v>-83915.01999999999</v>
      </c>
      <c r="AG262" s="35">
        <f t="shared" si="82"/>
        <v>-1</v>
      </c>
      <c r="AH262" s="7">
        <f t="shared" si="82"/>
        <v>-1</v>
      </c>
      <c r="AI262" s="7">
        <f t="shared" si="82"/>
        <v>-1</v>
      </c>
      <c r="AJ262" s="7">
        <f t="shared" si="82"/>
        <v>-1</v>
      </c>
      <c r="AK262" s="36">
        <f t="shared" si="82"/>
        <v>-1</v>
      </c>
      <c r="AL262" s="37">
        <f t="shared" si="82"/>
        <v>-1</v>
      </c>
      <c r="AM262" s="2">
        <v>0</v>
      </c>
      <c r="AN262" s="2">
        <v>0</v>
      </c>
      <c r="AO262" s="2">
        <v>0</v>
      </c>
      <c r="AP262" s="2">
        <v>0</v>
      </c>
      <c r="AQ262" s="29">
        <v>0</v>
      </c>
      <c r="AR262" s="31">
        <f t="shared" si="77"/>
        <v>0</v>
      </c>
      <c r="AS262" s="2">
        <v>-2024.27</v>
      </c>
      <c r="AT262" s="2">
        <v>2972.46</v>
      </c>
      <c r="AU262" s="2">
        <v>-271.01</v>
      </c>
      <c r="AV262" s="2">
        <v>11302.8</v>
      </c>
      <c r="AW262" s="29">
        <v>10984.78</v>
      </c>
      <c r="AX262" s="31">
        <f t="shared" si="78"/>
        <v>22964.760000000002</v>
      </c>
      <c r="AY262" s="5">
        <f t="shared" si="83"/>
        <v>2024.27</v>
      </c>
      <c r="AZ262" s="5">
        <f t="shared" si="83"/>
        <v>-2972.46</v>
      </c>
      <c r="BA262" s="5">
        <f t="shared" si="83"/>
        <v>271.01</v>
      </c>
      <c r="BB262" s="5">
        <f t="shared" si="83"/>
        <v>-11302.8</v>
      </c>
      <c r="BC262" s="33">
        <f t="shared" si="83"/>
        <v>-10984.78</v>
      </c>
      <c r="BD262" s="34">
        <f t="shared" si="83"/>
        <v>-22964.760000000002</v>
      </c>
      <c r="BE262" s="7">
        <f t="shared" si="84"/>
        <v>-1</v>
      </c>
      <c r="BF262" s="7">
        <f t="shared" si="84"/>
        <v>-1</v>
      </c>
      <c r="BG262" s="7">
        <f t="shared" si="84"/>
        <v>-1</v>
      </c>
      <c r="BH262" s="7">
        <f t="shared" si="84"/>
        <v>-1</v>
      </c>
      <c r="BI262" s="36">
        <f t="shared" si="84"/>
        <v>-1</v>
      </c>
      <c r="BJ262" s="37">
        <f t="shared" si="84"/>
        <v>-1</v>
      </c>
      <c r="BK262" s="38">
        <f t="shared" si="85"/>
        <v>0</v>
      </c>
      <c r="BL262" s="38">
        <f t="shared" si="85"/>
        <v>0</v>
      </c>
      <c r="BM262" s="38">
        <f t="shared" si="85"/>
        <v>0</v>
      </c>
      <c r="BN262" s="38">
        <f t="shared" si="85"/>
        <v>0</v>
      </c>
      <c r="BO262" s="39">
        <f t="shared" si="85"/>
        <v>0</v>
      </c>
      <c r="BP262" s="40">
        <f t="shared" si="85"/>
        <v>0</v>
      </c>
      <c r="BQ262" s="38">
        <f t="shared" si="86"/>
        <v>1</v>
      </c>
      <c r="BR262" s="38">
        <f t="shared" si="86"/>
        <v>0.19548597250072178</v>
      </c>
      <c r="BS262" s="38">
        <f t="shared" si="86"/>
        <v>0.94356242601490137</v>
      </c>
      <c r="BT262" s="38">
        <f t="shared" si="86"/>
        <v>0.31913199530625125</v>
      </c>
      <c r="BU262" s="39">
        <f t="shared" si="86"/>
        <v>0.30852916972112454</v>
      </c>
      <c r="BV262" s="40">
        <f t="shared" si="86"/>
        <v>0.27366685963966886</v>
      </c>
      <c r="BW262" s="38">
        <f t="shared" si="87"/>
        <v>-1</v>
      </c>
      <c r="BX262" s="38">
        <f t="shared" si="87"/>
        <v>-0.19548597250072178</v>
      </c>
      <c r="BY262" s="38">
        <f t="shared" si="87"/>
        <v>-0.94356242601490137</v>
      </c>
      <c r="BZ262" s="38">
        <f t="shared" si="87"/>
        <v>-0.31913199530625125</v>
      </c>
      <c r="CA262" s="39">
        <f t="shared" si="87"/>
        <v>-0.30852916972112454</v>
      </c>
      <c r="CB262" s="40">
        <f t="shared" si="87"/>
        <v>-0.27366685963966886</v>
      </c>
      <c r="CC262" s="2">
        <f t="shared" si="88"/>
        <v>-10000</v>
      </c>
      <c r="CD262" s="2">
        <f t="shared" si="88"/>
        <v>-1954.8597250072178</v>
      </c>
      <c r="CE262" s="2">
        <f t="shared" si="88"/>
        <v>-9435.6242601490139</v>
      </c>
      <c r="CF262" s="2">
        <f t="shared" si="88"/>
        <v>-3191.3199530625125</v>
      </c>
      <c r="CG262" s="29">
        <f t="shared" si="88"/>
        <v>-3085.2916972112453</v>
      </c>
      <c r="CH262" s="31">
        <f t="shared" si="88"/>
        <v>-2736.6685963966884</v>
      </c>
    </row>
    <row r="263" spans="1:86" hidden="1" outlineLevel="1" x14ac:dyDescent="0.2">
      <c r="A263" t="s">
        <v>46</v>
      </c>
      <c r="B263" t="s">
        <v>46</v>
      </c>
      <c r="C263" t="s">
        <v>107</v>
      </c>
      <c r="D263" t="s">
        <v>107</v>
      </c>
      <c r="E263" t="s">
        <v>103</v>
      </c>
      <c r="F263" s="27">
        <f t="shared" si="79"/>
        <v>46268</v>
      </c>
      <c r="G263" s="60" t="s">
        <v>39</v>
      </c>
      <c r="H263" s="28">
        <v>0</v>
      </c>
      <c r="I263" s="2">
        <v>0</v>
      </c>
      <c r="J263" s="2">
        <v>0</v>
      </c>
      <c r="K263" s="2">
        <v>0</v>
      </c>
      <c r="L263" s="29">
        <v>0</v>
      </c>
      <c r="M263" s="30">
        <f t="shared" ref="M263:M326" si="89">SUM(H263:L263)</f>
        <v>0</v>
      </c>
      <c r="N263" t="s">
        <v>49</v>
      </c>
      <c r="O263" t="s">
        <v>49</v>
      </c>
      <c r="P263" t="s">
        <v>107</v>
      </c>
      <c r="Q263" t="s">
        <v>107</v>
      </c>
      <c r="R263" t="s">
        <v>103</v>
      </c>
      <c r="S263" s="27">
        <f t="shared" si="80"/>
        <v>45904</v>
      </c>
      <c r="T263" s="60" t="s">
        <v>39</v>
      </c>
      <c r="U263" s="28">
        <v>-1985.05</v>
      </c>
      <c r="V263" s="2">
        <v>17747.740000000002</v>
      </c>
      <c r="W263" s="2">
        <v>1482.73</v>
      </c>
      <c r="X263" s="2">
        <v>47171.71</v>
      </c>
      <c r="Y263" s="29">
        <v>36209.230000000003</v>
      </c>
      <c r="Z263" s="31">
        <f t="shared" ref="Z263:Z326" si="90">SUM(U263:Y263)</f>
        <v>100626.36000000002</v>
      </c>
      <c r="AA263" s="32">
        <f t="shared" si="81"/>
        <v>1985.05</v>
      </c>
      <c r="AB263" s="5">
        <f t="shared" si="81"/>
        <v>-17747.740000000002</v>
      </c>
      <c r="AC263" s="5">
        <f t="shared" si="81"/>
        <v>-1482.73</v>
      </c>
      <c r="AD263" s="5">
        <f t="shared" si="81"/>
        <v>-47171.71</v>
      </c>
      <c r="AE263" s="33">
        <f t="shared" si="81"/>
        <v>-36209.230000000003</v>
      </c>
      <c r="AF263" s="34">
        <f t="shared" si="81"/>
        <v>-100626.36000000002</v>
      </c>
      <c r="AG263" s="35">
        <f t="shared" si="82"/>
        <v>-1</v>
      </c>
      <c r="AH263" s="7">
        <f t="shared" si="82"/>
        <v>-1</v>
      </c>
      <c r="AI263" s="7">
        <f t="shared" si="82"/>
        <v>-1</v>
      </c>
      <c r="AJ263" s="7">
        <f t="shared" si="82"/>
        <v>-1</v>
      </c>
      <c r="AK263" s="36">
        <f t="shared" si="82"/>
        <v>-1</v>
      </c>
      <c r="AL263" s="37">
        <f t="shared" si="82"/>
        <v>-1</v>
      </c>
      <c r="AM263" s="2">
        <v>0</v>
      </c>
      <c r="AN263" s="2">
        <v>0</v>
      </c>
      <c r="AO263" s="2">
        <v>0</v>
      </c>
      <c r="AP263" s="2">
        <v>0</v>
      </c>
      <c r="AQ263" s="29">
        <v>0</v>
      </c>
      <c r="AR263" s="31">
        <f t="shared" ref="AR263:AR326" si="91">SUM(AM263:AQ263)</f>
        <v>0</v>
      </c>
      <c r="AS263" s="2">
        <v>-1985.05</v>
      </c>
      <c r="AT263" s="2">
        <v>3649.96</v>
      </c>
      <c r="AU263" s="2">
        <v>577.57000000000005</v>
      </c>
      <c r="AV263" s="2">
        <v>14703.23</v>
      </c>
      <c r="AW263" s="29">
        <v>11411.66</v>
      </c>
      <c r="AX263" s="31">
        <f t="shared" ref="AX263:AX326" si="92">SUM(AS263:AW263)</f>
        <v>28357.37</v>
      </c>
      <c r="AY263" s="5">
        <f t="shared" si="83"/>
        <v>1985.05</v>
      </c>
      <c r="AZ263" s="5">
        <f t="shared" si="83"/>
        <v>-3649.96</v>
      </c>
      <c r="BA263" s="5">
        <f t="shared" si="83"/>
        <v>-577.57000000000005</v>
      </c>
      <c r="BB263" s="5">
        <f t="shared" si="83"/>
        <v>-14703.23</v>
      </c>
      <c r="BC263" s="33">
        <f t="shared" si="83"/>
        <v>-11411.66</v>
      </c>
      <c r="BD263" s="34">
        <f t="shared" si="83"/>
        <v>-28357.37</v>
      </c>
      <c r="BE263" s="7">
        <f t="shared" si="84"/>
        <v>-1</v>
      </c>
      <c r="BF263" s="7">
        <f t="shared" si="84"/>
        <v>-1</v>
      </c>
      <c r="BG263" s="7">
        <f t="shared" si="84"/>
        <v>-1</v>
      </c>
      <c r="BH263" s="7">
        <f t="shared" si="84"/>
        <v>-1</v>
      </c>
      <c r="BI263" s="36">
        <f t="shared" si="84"/>
        <v>-1</v>
      </c>
      <c r="BJ263" s="37">
        <f t="shared" si="84"/>
        <v>-1</v>
      </c>
      <c r="BK263" s="38">
        <f t="shared" si="85"/>
        <v>0</v>
      </c>
      <c r="BL263" s="38">
        <f t="shared" si="85"/>
        <v>0</v>
      </c>
      <c r="BM263" s="38">
        <f t="shared" si="85"/>
        <v>0</v>
      </c>
      <c r="BN263" s="38">
        <f t="shared" si="85"/>
        <v>0</v>
      </c>
      <c r="BO263" s="39">
        <f t="shared" si="85"/>
        <v>0</v>
      </c>
      <c r="BP263" s="40">
        <f t="shared" si="85"/>
        <v>0</v>
      </c>
      <c r="BQ263" s="38">
        <f t="shared" si="86"/>
        <v>1</v>
      </c>
      <c r="BR263" s="38">
        <f t="shared" si="86"/>
        <v>0.20565773444956933</v>
      </c>
      <c r="BS263" s="38">
        <f t="shared" si="86"/>
        <v>0.38953147235167568</v>
      </c>
      <c r="BT263" s="38">
        <f t="shared" si="86"/>
        <v>0.31169592961544113</v>
      </c>
      <c r="BU263" s="39">
        <f t="shared" si="86"/>
        <v>0.31515886971360613</v>
      </c>
      <c r="BV263" s="40">
        <f t="shared" si="86"/>
        <v>0.28180856387928566</v>
      </c>
      <c r="BW263" s="38">
        <f t="shared" si="87"/>
        <v>-1</v>
      </c>
      <c r="BX263" s="38">
        <f t="shared" si="87"/>
        <v>-0.20565773444956933</v>
      </c>
      <c r="BY263" s="38">
        <f t="shared" si="87"/>
        <v>-0.38953147235167568</v>
      </c>
      <c r="BZ263" s="38">
        <f t="shared" si="87"/>
        <v>-0.31169592961544113</v>
      </c>
      <c r="CA263" s="39">
        <f t="shared" si="87"/>
        <v>-0.31515886971360613</v>
      </c>
      <c r="CB263" s="40">
        <f t="shared" si="87"/>
        <v>-0.28180856387928566</v>
      </c>
      <c r="CC263" s="2">
        <f t="shared" si="88"/>
        <v>-10000</v>
      </c>
      <c r="CD263" s="2">
        <f t="shared" si="88"/>
        <v>-2056.5773444956935</v>
      </c>
      <c r="CE263" s="2">
        <f t="shared" si="88"/>
        <v>-3895.3147235167567</v>
      </c>
      <c r="CF263" s="2">
        <f t="shared" si="88"/>
        <v>-3116.9592961544113</v>
      </c>
      <c r="CG263" s="29">
        <f t="shared" si="88"/>
        <v>-3151.5886971360615</v>
      </c>
      <c r="CH263" s="31">
        <f t="shared" si="88"/>
        <v>-2818.0856387928566</v>
      </c>
    </row>
    <row r="264" spans="1:86" hidden="1" outlineLevel="1" x14ac:dyDescent="0.2">
      <c r="A264" t="s">
        <v>46</v>
      </c>
      <c r="B264" t="s">
        <v>46</v>
      </c>
      <c r="C264" t="s">
        <v>107</v>
      </c>
      <c r="D264" t="s">
        <v>107</v>
      </c>
      <c r="E264" t="s">
        <v>103</v>
      </c>
      <c r="F264" s="27">
        <f t="shared" si="79"/>
        <v>46269</v>
      </c>
      <c r="G264" s="60" t="s">
        <v>40</v>
      </c>
      <c r="H264" s="28">
        <v>0</v>
      </c>
      <c r="I264" s="2">
        <v>0</v>
      </c>
      <c r="J264" s="2">
        <v>0</v>
      </c>
      <c r="K264" s="2">
        <v>0</v>
      </c>
      <c r="L264" s="29">
        <v>0</v>
      </c>
      <c r="M264" s="30">
        <f t="shared" si="89"/>
        <v>0</v>
      </c>
      <c r="N264" t="s">
        <v>49</v>
      </c>
      <c r="O264" t="s">
        <v>49</v>
      </c>
      <c r="P264" t="s">
        <v>107</v>
      </c>
      <c r="Q264" t="s">
        <v>107</v>
      </c>
      <c r="R264" t="s">
        <v>103</v>
      </c>
      <c r="S264" s="27">
        <f t="shared" si="80"/>
        <v>45905</v>
      </c>
      <c r="T264" s="60" t="s">
        <v>40</v>
      </c>
      <c r="U264" s="28">
        <v>-2730.52</v>
      </c>
      <c r="V264" s="2">
        <v>26499.95</v>
      </c>
      <c r="W264" s="2">
        <v>2994.65</v>
      </c>
      <c r="X264" s="2">
        <v>54776.38</v>
      </c>
      <c r="Y264" s="29">
        <v>50173.68</v>
      </c>
      <c r="Z264" s="31">
        <f t="shared" si="90"/>
        <v>131714.13999999998</v>
      </c>
      <c r="AA264" s="32">
        <f t="shared" si="81"/>
        <v>2730.52</v>
      </c>
      <c r="AB264" s="5">
        <f t="shared" si="81"/>
        <v>-26499.95</v>
      </c>
      <c r="AC264" s="5">
        <f t="shared" si="81"/>
        <v>-2994.65</v>
      </c>
      <c r="AD264" s="5">
        <f t="shared" si="81"/>
        <v>-54776.38</v>
      </c>
      <c r="AE264" s="33">
        <f t="shared" si="81"/>
        <v>-50173.68</v>
      </c>
      <c r="AF264" s="34">
        <f t="shared" si="81"/>
        <v>-131714.13999999998</v>
      </c>
      <c r="AG264" s="35">
        <f t="shared" si="82"/>
        <v>-1</v>
      </c>
      <c r="AH264" s="7">
        <f t="shared" si="82"/>
        <v>-1</v>
      </c>
      <c r="AI264" s="7">
        <f t="shared" si="82"/>
        <v>-1</v>
      </c>
      <c r="AJ264" s="7">
        <f t="shared" si="82"/>
        <v>-1</v>
      </c>
      <c r="AK264" s="36">
        <f t="shared" si="82"/>
        <v>-1</v>
      </c>
      <c r="AL264" s="37">
        <f t="shared" si="82"/>
        <v>-1</v>
      </c>
      <c r="AM264" s="2">
        <v>0</v>
      </c>
      <c r="AN264" s="2">
        <v>0</v>
      </c>
      <c r="AO264" s="2">
        <v>0</v>
      </c>
      <c r="AP264" s="2">
        <v>0</v>
      </c>
      <c r="AQ264" s="29">
        <v>0</v>
      </c>
      <c r="AR264" s="31">
        <f t="shared" si="91"/>
        <v>0</v>
      </c>
      <c r="AS264" s="2">
        <v>-2730.52</v>
      </c>
      <c r="AT264" s="2">
        <v>5440.51</v>
      </c>
      <c r="AU264" s="2">
        <v>1328.8</v>
      </c>
      <c r="AV264" s="2">
        <v>17175.22</v>
      </c>
      <c r="AW264" s="29">
        <v>15748.11</v>
      </c>
      <c r="AX264" s="31">
        <f t="shared" si="92"/>
        <v>36962.120000000003</v>
      </c>
      <c r="AY264" s="5">
        <f t="shared" si="83"/>
        <v>2730.52</v>
      </c>
      <c r="AZ264" s="5">
        <f t="shared" si="83"/>
        <v>-5440.51</v>
      </c>
      <c r="BA264" s="5">
        <f t="shared" si="83"/>
        <v>-1328.8</v>
      </c>
      <c r="BB264" s="5">
        <f t="shared" si="83"/>
        <v>-17175.22</v>
      </c>
      <c r="BC264" s="33">
        <f t="shared" si="83"/>
        <v>-15748.11</v>
      </c>
      <c r="BD264" s="34">
        <f t="shared" si="83"/>
        <v>-36962.120000000003</v>
      </c>
      <c r="BE264" s="7">
        <f t="shared" si="84"/>
        <v>-1</v>
      </c>
      <c r="BF264" s="7">
        <f t="shared" si="84"/>
        <v>-1</v>
      </c>
      <c r="BG264" s="7">
        <f t="shared" si="84"/>
        <v>-1</v>
      </c>
      <c r="BH264" s="7">
        <f t="shared" si="84"/>
        <v>-1</v>
      </c>
      <c r="BI264" s="36">
        <f t="shared" si="84"/>
        <v>-1</v>
      </c>
      <c r="BJ264" s="37">
        <f t="shared" si="84"/>
        <v>-1</v>
      </c>
      <c r="BK264" s="38">
        <f t="shared" si="85"/>
        <v>0</v>
      </c>
      <c r="BL264" s="38">
        <f t="shared" si="85"/>
        <v>0</v>
      </c>
      <c r="BM264" s="38">
        <f t="shared" si="85"/>
        <v>0</v>
      </c>
      <c r="BN264" s="38">
        <f t="shared" si="85"/>
        <v>0</v>
      </c>
      <c r="BO264" s="39">
        <f t="shared" si="85"/>
        <v>0</v>
      </c>
      <c r="BP264" s="40">
        <f t="shared" si="85"/>
        <v>0</v>
      </c>
      <c r="BQ264" s="38">
        <f t="shared" si="86"/>
        <v>1</v>
      </c>
      <c r="BR264" s="38">
        <f t="shared" si="86"/>
        <v>0.20530265151443683</v>
      </c>
      <c r="BS264" s="38">
        <f t="shared" si="86"/>
        <v>0.44372464227873037</v>
      </c>
      <c r="BT264" s="38">
        <f t="shared" si="86"/>
        <v>0.31355157095083686</v>
      </c>
      <c r="BU264" s="39">
        <f t="shared" si="86"/>
        <v>0.3138719344484997</v>
      </c>
      <c r="BV264" s="40">
        <f t="shared" si="86"/>
        <v>0.28062378116730674</v>
      </c>
      <c r="BW264" s="38">
        <f t="shared" si="87"/>
        <v>-1</v>
      </c>
      <c r="BX264" s="38">
        <f t="shared" si="87"/>
        <v>-0.20530265151443683</v>
      </c>
      <c r="BY264" s="38">
        <f t="shared" si="87"/>
        <v>-0.44372464227873037</v>
      </c>
      <c r="BZ264" s="38">
        <f t="shared" si="87"/>
        <v>-0.31355157095083686</v>
      </c>
      <c r="CA264" s="39">
        <f t="shared" si="87"/>
        <v>-0.3138719344484997</v>
      </c>
      <c r="CB264" s="40">
        <f t="shared" si="87"/>
        <v>-0.28062378116730674</v>
      </c>
      <c r="CC264" s="2">
        <f t="shared" si="88"/>
        <v>-10000</v>
      </c>
      <c r="CD264" s="2">
        <f t="shared" si="88"/>
        <v>-2053.0265151443682</v>
      </c>
      <c r="CE264" s="2">
        <f t="shared" si="88"/>
        <v>-4437.2464227873033</v>
      </c>
      <c r="CF264" s="2">
        <f t="shared" si="88"/>
        <v>-3135.5157095083687</v>
      </c>
      <c r="CG264" s="29">
        <f t="shared" si="88"/>
        <v>-3138.7193444849972</v>
      </c>
      <c r="CH264" s="31">
        <f t="shared" si="88"/>
        <v>-2806.2378116730674</v>
      </c>
    </row>
    <row r="265" spans="1:86" ht="13.5" hidden="1" outlineLevel="1" thickBot="1" x14ac:dyDescent="0.25">
      <c r="A265" t="s">
        <v>46</v>
      </c>
      <c r="B265" t="s">
        <v>46</v>
      </c>
      <c r="C265" t="s">
        <v>107</v>
      </c>
      <c r="D265" t="s">
        <v>107</v>
      </c>
      <c r="E265" t="s">
        <v>103</v>
      </c>
      <c r="F265" s="41">
        <f t="shared" si="79"/>
        <v>46270</v>
      </c>
      <c r="G265" s="61" t="s">
        <v>41</v>
      </c>
      <c r="H265" s="43">
        <v>0</v>
      </c>
      <c r="I265" s="44">
        <v>0</v>
      </c>
      <c r="J265" s="44">
        <v>0</v>
      </c>
      <c r="K265" s="44">
        <v>0</v>
      </c>
      <c r="L265" s="45">
        <v>0</v>
      </c>
      <c r="M265" s="46">
        <f t="shared" si="89"/>
        <v>0</v>
      </c>
      <c r="N265" t="s">
        <v>49</v>
      </c>
      <c r="O265" t="s">
        <v>49</v>
      </c>
      <c r="P265" t="s">
        <v>107</v>
      </c>
      <c r="Q265" t="s">
        <v>107</v>
      </c>
      <c r="R265" t="s">
        <v>103</v>
      </c>
      <c r="S265" s="41">
        <f t="shared" si="80"/>
        <v>45906</v>
      </c>
      <c r="T265" s="61" t="s">
        <v>41</v>
      </c>
      <c r="U265" s="43">
        <v>-2865</v>
      </c>
      <c r="V265" s="44">
        <v>21901.17</v>
      </c>
      <c r="W265" s="44">
        <v>1632.37</v>
      </c>
      <c r="X265" s="44">
        <v>53954.75</v>
      </c>
      <c r="Y265" s="45">
        <v>42711.02</v>
      </c>
      <c r="Z265" s="47">
        <f t="shared" si="90"/>
        <v>117334.31</v>
      </c>
      <c r="AA265" s="48">
        <f t="shared" si="81"/>
        <v>2865</v>
      </c>
      <c r="AB265" s="49">
        <f t="shared" si="81"/>
        <v>-21901.17</v>
      </c>
      <c r="AC265" s="49">
        <f t="shared" si="81"/>
        <v>-1632.37</v>
      </c>
      <c r="AD265" s="49">
        <f t="shared" si="81"/>
        <v>-53954.75</v>
      </c>
      <c r="AE265" s="50">
        <f t="shared" si="81"/>
        <v>-42711.02</v>
      </c>
      <c r="AF265" s="51">
        <f t="shared" si="81"/>
        <v>-117334.31</v>
      </c>
      <c r="AG265" s="52">
        <f t="shared" si="82"/>
        <v>-1</v>
      </c>
      <c r="AH265" s="53">
        <f t="shared" si="82"/>
        <v>-1</v>
      </c>
      <c r="AI265" s="53">
        <f t="shared" si="82"/>
        <v>-1</v>
      </c>
      <c r="AJ265" s="53">
        <f t="shared" si="82"/>
        <v>-1</v>
      </c>
      <c r="AK265" s="54">
        <f t="shared" si="82"/>
        <v>-1</v>
      </c>
      <c r="AL265" s="55">
        <f t="shared" si="82"/>
        <v>-1</v>
      </c>
      <c r="AM265" s="44">
        <v>0</v>
      </c>
      <c r="AN265" s="44">
        <v>0</v>
      </c>
      <c r="AO265" s="44">
        <v>0</v>
      </c>
      <c r="AP265" s="44">
        <v>0</v>
      </c>
      <c r="AQ265" s="45">
        <v>0</v>
      </c>
      <c r="AR265" s="47">
        <f t="shared" si="91"/>
        <v>0</v>
      </c>
      <c r="AS265" s="44">
        <v>-2865</v>
      </c>
      <c r="AT265" s="44">
        <v>4614</v>
      </c>
      <c r="AU265" s="44">
        <v>742.71</v>
      </c>
      <c r="AV265" s="44">
        <v>16868.349999999999</v>
      </c>
      <c r="AW265" s="45">
        <v>13378.67</v>
      </c>
      <c r="AX265" s="47">
        <f t="shared" si="92"/>
        <v>32738.729999999996</v>
      </c>
      <c r="AY265" s="49">
        <f t="shared" si="83"/>
        <v>2865</v>
      </c>
      <c r="AZ265" s="49">
        <f t="shared" si="83"/>
        <v>-4614</v>
      </c>
      <c r="BA265" s="49">
        <f t="shared" si="83"/>
        <v>-742.71</v>
      </c>
      <c r="BB265" s="49">
        <f t="shared" si="83"/>
        <v>-16868.349999999999</v>
      </c>
      <c r="BC265" s="50">
        <f t="shared" si="83"/>
        <v>-13378.67</v>
      </c>
      <c r="BD265" s="51">
        <f t="shared" si="83"/>
        <v>-32738.729999999996</v>
      </c>
      <c r="BE265" s="53">
        <f t="shared" si="84"/>
        <v>-1</v>
      </c>
      <c r="BF265" s="53">
        <f t="shared" si="84"/>
        <v>-1</v>
      </c>
      <c r="BG265" s="53">
        <f t="shared" si="84"/>
        <v>-1</v>
      </c>
      <c r="BH265" s="53">
        <f t="shared" si="84"/>
        <v>-1</v>
      </c>
      <c r="BI265" s="54">
        <f t="shared" si="84"/>
        <v>-1</v>
      </c>
      <c r="BJ265" s="55">
        <f t="shared" si="84"/>
        <v>-1</v>
      </c>
      <c r="BK265" s="56">
        <f t="shared" si="85"/>
        <v>0</v>
      </c>
      <c r="BL265" s="56">
        <f t="shared" si="85"/>
        <v>0</v>
      </c>
      <c r="BM265" s="56">
        <f t="shared" si="85"/>
        <v>0</v>
      </c>
      <c r="BN265" s="56">
        <f t="shared" si="85"/>
        <v>0</v>
      </c>
      <c r="BO265" s="57">
        <f t="shared" si="85"/>
        <v>0</v>
      </c>
      <c r="BP265" s="58">
        <f t="shared" si="85"/>
        <v>0</v>
      </c>
      <c r="BQ265" s="56">
        <f t="shared" si="86"/>
        <v>1</v>
      </c>
      <c r="BR265" s="56">
        <f t="shared" si="86"/>
        <v>0.21067367633783951</v>
      </c>
      <c r="BS265" s="56">
        <f t="shared" si="86"/>
        <v>0.4549887586760355</v>
      </c>
      <c r="BT265" s="56">
        <f t="shared" si="86"/>
        <v>0.31263883161352796</v>
      </c>
      <c r="BU265" s="57">
        <f t="shared" si="86"/>
        <v>0.31323695851796562</v>
      </c>
      <c r="BV265" s="58">
        <f t="shared" si="86"/>
        <v>0.27902094451316067</v>
      </c>
      <c r="BW265" s="56">
        <f t="shared" si="87"/>
        <v>-1</v>
      </c>
      <c r="BX265" s="56">
        <f t="shared" si="87"/>
        <v>-0.21067367633783951</v>
      </c>
      <c r="BY265" s="56">
        <f t="shared" si="87"/>
        <v>-0.4549887586760355</v>
      </c>
      <c r="BZ265" s="56">
        <f t="shared" si="87"/>
        <v>-0.31263883161352796</v>
      </c>
      <c r="CA265" s="57">
        <f t="shared" si="87"/>
        <v>-0.31323695851796562</v>
      </c>
      <c r="CB265" s="58">
        <f t="shared" si="87"/>
        <v>-0.27902094451316067</v>
      </c>
      <c r="CC265" s="44">
        <f t="shared" si="88"/>
        <v>-10000</v>
      </c>
      <c r="CD265" s="44">
        <f t="shared" si="88"/>
        <v>-2106.7367633783952</v>
      </c>
      <c r="CE265" s="44">
        <f t="shared" si="88"/>
        <v>-4549.8875867603547</v>
      </c>
      <c r="CF265" s="44">
        <f t="shared" si="88"/>
        <v>-3126.3883161352796</v>
      </c>
      <c r="CG265" s="45">
        <f t="shared" si="88"/>
        <v>-3132.369585179656</v>
      </c>
      <c r="CH265" s="47">
        <f t="shared" si="88"/>
        <v>-2790.2094451316066</v>
      </c>
    </row>
    <row r="266" spans="1:86" hidden="1" outlineLevel="1" x14ac:dyDescent="0.2">
      <c r="A266" t="s">
        <v>46</v>
      </c>
      <c r="B266" t="s">
        <v>46</v>
      </c>
      <c r="C266" t="s">
        <v>107</v>
      </c>
      <c r="D266" t="s">
        <v>107</v>
      </c>
      <c r="E266" t="s">
        <v>104</v>
      </c>
      <c r="F266" s="27">
        <f t="shared" si="79"/>
        <v>46271</v>
      </c>
      <c r="G266" s="60" t="s">
        <v>35</v>
      </c>
      <c r="H266" s="28">
        <v>0</v>
      </c>
      <c r="I266" s="2">
        <v>0</v>
      </c>
      <c r="J266" s="2">
        <v>0</v>
      </c>
      <c r="K266" s="2">
        <v>0</v>
      </c>
      <c r="L266" s="29">
        <v>0</v>
      </c>
      <c r="M266" s="30">
        <f t="shared" si="89"/>
        <v>0</v>
      </c>
      <c r="N266" t="s">
        <v>49</v>
      </c>
      <c r="O266" t="s">
        <v>49</v>
      </c>
      <c r="P266" t="s">
        <v>107</v>
      </c>
      <c r="Q266" t="s">
        <v>107</v>
      </c>
      <c r="R266" t="s">
        <v>104</v>
      </c>
      <c r="S266" s="27">
        <f t="shared" si="80"/>
        <v>45907</v>
      </c>
      <c r="T266" s="60" t="s">
        <v>35</v>
      </c>
      <c r="U266" s="28">
        <v>-2095.0700000000002</v>
      </c>
      <c r="V266" s="2">
        <v>11236.27</v>
      </c>
      <c r="W266" s="2">
        <v>556.48</v>
      </c>
      <c r="X266" s="2">
        <v>24805.84</v>
      </c>
      <c r="Y266" s="29">
        <v>26286.97</v>
      </c>
      <c r="Z266" s="31">
        <f t="shared" si="90"/>
        <v>60790.490000000005</v>
      </c>
      <c r="AA266" s="32">
        <f t="shared" si="81"/>
        <v>2095.0700000000002</v>
      </c>
      <c r="AB266" s="5">
        <f t="shared" si="81"/>
        <v>-11236.27</v>
      </c>
      <c r="AC266" s="5">
        <f t="shared" si="81"/>
        <v>-556.48</v>
      </c>
      <c r="AD266" s="5">
        <f t="shared" si="81"/>
        <v>-24805.84</v>
      </c>
      <c r="AE266" s="33">
        <f t="shared" si="81"/>
        <v>-26286.97</v>
      </c>
      <c r="AF266" s="34">
        <f t="shared" si="81"/>
        <v>-60790.490000000005</v>
      </c>
      <c r="AG266" s="35">
        <f t="shared" si="82"/>
        <v>-1</v>
      </c>
      <c r="AH266" s="7">
        <f t="shared" si="82"/>
        <v>-1</v>
      </c>
      <c r="AI266" s="7">
        <f t="shared" si="82"/>
        <v>-1</v>
      </c>
      <c r="AJ266" s="7">
        <f t="shared" si="82"/>
        <v>-1</v>
      </c>
      <c r="AK266" s="36">
        <f t="shared" si="82"/>
        <v>-1</v>
      </c>
      <c r="AL266" s="37">
        <f t="shared" si="82"/>
        <v>-1</v>
      </c>
      <c r="AM266" s="2">
        <v>0</v>
      </c>
      <c r="AN266" s="2">
        <v>0</v>
      </c>
      <c r="AO266" s="2">
        <v>0</v>
      </c>
      <c r="AP266" s="2">
        <v>0</v>
      </c>
      <c r="AQ266" s="29">
        <v>0</v>
      </c>
      <c r="AR266" s="31">
        <f t="shared" si="91"/>
        <v>0</v>
      </c>
      <c r="AS266" s="2">
        <v>-2095.0700000000002</v>
      </c>
      <c r="AT266" s="2">
        <v>2488.08</v>
      </c>
      <c r="AU266" s="2">
        <v>209.23</v>
      </c>
      <c r="AV266" s="2">
        <v>7783.34</v>
      </c>
      <c r="AW266" s="29">
        <v>8201.44</v>
      </c>
      <c r="AX266" s="31">
        <f t="shared" si="92"/>
        <v>16587.02</v>
      </c>
      <c r="AY266" s="5">
        <f t="shared" si="83"/>
        <v>2095.0700000000002</v>
      </c>
      <c r="AZ266" s="5">
        <f t="shared" si="83"/>
        <v>-2488.08</v>
      </c>
      <c r="BA266" s="5">
        <f t="shared" si="83"/>
        <v>-209.23</v>
      </c>
      <c r="BB266" s="5">
        <f t="shared" si="83"/>
        <v>-7783.34</v>
      </c>
      <c r="BC266" s="33">
        <f t="shared" si="83"/>
        <v>-8201.44</v>
      </c>
      <c r="BD266" s="34">
        <f t="shared" si="83"/>
        <v>-16587.02</v>
      </c>
      <c r="BE266" s="7">
        <f t="shared" si="84"/>
        <v>-1</v>
      </c>
      <c r="BF266" s="7">
        <f t="shared" si="84"/>
        <v>-1</v>
      </c>
      <c r="BG266" s="7">
        <f t="shared" si="84"/>
        <v>-1</v>
      </c>
      <c r="BH266" s="7">
        <f t="shared" si="84"/>
        <v>-1</v>
      </c>
      <c r="BI266" s="36">
        <f t="shared" si="84"/>
        <v>-1</v>
      </c>
      <c r="BJ266" s="37">
        <f t="shared" si="84"/>
        <v>-1</v>
      </c>
      <c r="BK266" s="38">
        <f t="shared" si="85"/>
        <v>0</v>
      </c>
      <c r="BL266" s="38">
        <f t="shared" si="85"/>
        <v>0</v>
      </c>
      <c r="BM266" s="38">
        <f t="shared" si="85"/>
        <v>0</v>
      </c>
      <c r="BN266" s="38">
        <f t="shared" si="85"/>
        <v>0</v>
      </c>
      <c r="BO266" s="39">
        <f t="shared" si="85"/>
        <v>0</v>
      </c>
      <c r="BP266" s="40">
        <f t="shared" si="85"/>
        <v>0</v>
      </c>
      <c r="BQ266" s="38">
        <f t="shared" si="86"/>
        <v>1</v>
      </c>
      <c r="BR266" s="38">
        <f t="shared" si="86"/>
        <v>0.22143291323544201</v>
      </c>
      <c r="BS266" s="38">
        <f t="shared" si="86"/>
        <v>0.3759883553766532</v>
      </c>
      <c r="BT266" s="38">
        <f t="shared" si="86"/>
        <v>0.31377046695455585</v>
      </c>
      <c r="BU266" s="39">
        <f t="shared" si="86"/>
        <v>0.31199639973720822</v>
      </c>
      <c r="BV266" s="40">
        <f t="shared" si="86"/>
        <v>0.27285550749796555</v>
      </c>
      <c r="BW266" s="38">
        <f t="shared" si="87"/>
        <v>-1</v>
      </c>
      <c r="BX266" s="38">
        <f t="shared" si="87"/>
        <v>-0.22143291323544201</v>
      </c>
      <c r="BY266" s="38">
        <f t="shared" si="87"/>
        <v>-0.3759883553766532</v>
      </c>
      <c r="BZ266" s="38">
        <f t="shared" si="87"/>
        <v>-0.31377046695455585</v>
      </c>
      <c r="CA266" s="39">
        <f t="shared" si="87"/>
        <v>-0.31199639973720822</v>
      </c>
      <c r="CB266" s="40">
        <f t="shared" si="87"/>
        <v>-0.27285550749796555</v>
      </c>
      <c r="CC266" s="2">
        <f t="shared" si="88"/>
        <v>-10000</v>
      </c>
      <c r="CD266" s="2">
        <f t="shared" si="88"/>
        <v>-2214.3291323544199</v>
      </c>
      <c r="CE266" s="2">
        <f t="shared" si="88"/>
        <v>-3759.8835537665323</v>
      </c>
      <c r="CF266" s="2">
        <f t="shared" si="88"/>
        <v>-3137.7046695455583</v>
      </c>
      <c r="CG266" s="29">
        <f t="shared" si="88"/>
        <v>-3119.9639973720823</v>
      </c>
      <c r="CH266" s="31">
        <f t="shared" si="88"/>
        <v>-2728.5550749796557</v>
      </c>
    </row>
    <row r="267" spans="1:86" hidden="1" outlineLevel="1" x14ac:dyDescent="0.2">
      <c r="A267" t="s">
        <v>46</v>
      </c>
      <c r="B267" t="s">
        <v>46</v>
      </c>
      <c r="C267" t="s">
        <v>107</v>
      </c>
      <c r="D267" t="s">
        <v>107</v>
      </c>
      <c r="E267" t="s">
        <v>104</v>
      </c>
      <c r="F267" s="27">
        <f t="shared" si="79"/>
        <v>46272</v>
      </c>
      <c r="G267" s="60" t="s">
        <v>36</v>
      </c>
      <c r="H267" s="28">
        <v>0</v>
      </c>
      <c r="I267" s="2">
        <v>0</v>
      </c>
      <c r="J267" s="2">
        <v>0</v>
      </c>
      <c r="K267" s="2">
        <v>0</v>
      </c>
      <c r="L267" s="29">
        <v>0</v>
      </c>
      <c r="M267" s="30">
        <f t="shared" si="89"/>
        <v>0</v>
      </c>
      <c r="N267" t="s">
        <v>49</v>
      </c>
      <c r="O267" t="s">
        <v>49</v>
      </c>
      <c r="P267" t="s">
        <v>107</v>
      </c>
      <c r="Q267" t="s">
        <v>107</v>
      </c>
      <c r="R267" t="s">
        <v>104</v>
      </c>
      <c r="S267" s="27">
        <f t="shared" si="80"/>
        <v>45908</v>
      </c>
      <c r="T267" s="60" t="s">
        <v>36</v>
      </c>
      <c r="U267" s="28">
        <v>-150.03</v>
      </c>
      <c r="V267" s="2">
        <v>11311.23</v>
      </c>
      <c r="W267" s="2">
        <v>144.49</v>
      </c>
      <c r="X267" s="2">
        <v>28626.93</v>
      </c>
      <c r="Y267" s="29">
        <v>30527.66</v>
      </c>
      <c r="Z267" s="31">
        <f t="shared" si="90"/>
        <v>70460.28</v>
      </c>
      <c r="AA267" s="32">
        <f t="shared" si="81"/>
        <v>150.03</v>
      </c>
      <c r="AB267" s="5">
        <f t="shared" si="81"/>
        <v>-11311.23</v>
      </c>
      <c r="AC267" s="5">
        <f t="shared" si="81"/>
        <v>-144.49</v>
      </c>
      <c r="AD267" s="5">
        <f t="shared" si="81"/>
        <v>-28626.93</v>
      </c>
      <c r="AE267" s="33">
        <f t="shared" si="81"/>
        <v>-30527.66</v>
      </c>
      <c r="AF267" s="34">
        <f t="shared" si="81"/>
        <v>-70460.28</v>
      </c>
      <c r="AG267" s="35">
        <f t="shared" si="82"/>
        <v>-1</v>
      </c>
      <c r="AH267" s="7">
        <f t="shared" si="82"/>
        <v>-1</v>
      </c>
      <c r="AI267" s="7">
        <f t="shared" si="82"/>
        <v>-1</v>
      </c>
      <c r="AJ267" s="7">
        <f t="shared" si="82"/>
        <v>-1</v>
      </c>
      <c r="AK267" s="36">
        <f t="shared" si="82"/>
        <v>-1</v>
      </c>
      <c r="AL267" s="37">
        <f t="shared" si="82"/>
        <v>-1</v>
      </c>
      <c r="AM267" s="2">
        <v>0</v>
      </c>
      <c r="AN267" s="2">
        <v>0</v>
      </c>
      <c r="AO267" s="2">
        <v>0</v>
      </c>
      <c r="AP267" s="2">
        <v>0</v>
      </c>
      <c r="AQ267" s="29">
        <v>0</v>
      </c>
      <c r="AR267" s="31">
        <f t="shared" si="91"/>
        <v>0</v>
      </c>
      <c r="AS267" s="2">
        <v>-150.03</v>
      </c>
      <c r="AT267" s="2">
        <v>2184.0100000000002</v>
      </c>
      <c r="AU267" s="2">
        <v>86.27</v>
      </c>
      <c r="AV267" s="2">
        <v>8807.65</v>
      </c>
      <c r="AW267" s="29">
        <v>10624.81</v>
      </c>
      <c r="AX267" s="31">
        <f t="shared" si="92"/>
        <v>21552.71</v>
      </c>
      <c r="AY267" s="5">
        <f t="shared" si="83"/>
        <v>150.03</v>
      </c>
      <c r="AZ267" s="5">
        <f t="shared" si="83"/>
        <v>-2184.0100000000002</v>
      </c>
      <c r="BA267" s="5">
        <f t="shared" si="83"/>
        <v>-86.27</v>
      </c>
      <c r="BB267" s="5">
        <f t="shared" si="83"/>
        <v>-8807.65</v>
      </c>
      <c r="BC267" s="33">
        <f t="shared" si="83"/>
        <v>-10624.81</v>
      </c>
      <c r="BD267" s="34">
        <f t="shared" si="83"/>
        <v>-21552.71</v>
      </c>
      <c r="BE267" s="7">
        <f t="shared" si="84"/>
        <v>-1</v>
      </c>
      <c r="BF267" s="7">
        <f t="shared" si="84"/>
        <v>-1</v>
      </c>
      <c r="BG267" s="7">
        <f t="shared" si="84"/>
        <v>-1</v>
      </c>
      <c r="BH267" s="7">
        <f t="shared" si="84"/>
        <v>-1</v>
      </c>
      <c r="BI267" s="36">
        <f t="shared" si="84"/>
        <v>-1</v>
      </c>
      <c r="BJ267" s="37">
        <f t="shared" si="84"/>
        <v>-1</v>
      </c>
      <c r="BK267" s="38">
        <f t="shared" si="85"/>
        <v>0</v>
      </c>
      <c r="BL267" s="38">
        <f t="shared" si="85"/>
        <v>0</v>
      </c>
      <c r="BM267" s="38">
        <f t="shared" si="85"/>
        <v>0</v>
      </c>
      <c r="BN267" s="38">
        <f t="shared" si="85"/>
        <v>0</v>
      </c>
      <c r="BO267" s="39">
        <f t="shared" si="85"/>
        <v>0</v>
      </c>
      <c r="BP267" s="40">
        <f t="shared" si="85"/>
        <v>0</v>
      </c>
      <c r="BQ267" s="38">
        <f t="shared" si="86"/>
        <v>1</v>
      </c>
      <c r="BR267" s="38">
        <f t="shared" si="86"/>
        <v>0.19308333399639122</v>
      </c>
      <c r="BS267" s="38">
        <f t="shared" si="86"/>
        <v>0.59706554086788011</v>
      </c>
      <c r="BT267" s="38">
        <f t="shared" si="86"/>
        <v>0.30767008547545965</v>
      </c>
      <c r="BU267" s="39">
        <f t="shared" si="86"/>
        <v>0.34803879498133822</v>
      </c>
      <c r="BV267" s="40">
        <f t="shared" si="86"/>
        <v>0.30588453523034537</v>
      </c>
      <c r="BW267" s="38">
        <f t="shared" si="87"/>
        <v>-1</v>
      </c>
      <c r="BX267" s="38">
        <f t="shared" si="87"/>
        <v>-0.19308333399639122</v>
      </c>
      <c r="BY267" s="38">
        <f t="shared" si="87"/>
        <v>-0.59706554086788011</v>
      </c>
      <c r="BZ267" s="38">
        <f t="shared" si="87"/>
        <v>-0.30767008547545965</v>
      </c>
      <c r="CA267" s="39">
        <f t="shared" si="87"/>
        <v>-0.34803879498133822</v>
      </c>
      <c r="CB267" s="40">
        <f t="shared" si="87"/>
        <v>-0.30588453523034537</v>
      </c>
      <c r="CC267" s="2">
        <f t="shared" si="88"/>
        <v>-10000</v>
      </c>
      <c r="CD267" s="2">
        <f t="shared" si="88"/>
        <v>-1930.8333399639121</v>
      </c>
      <c r="CE267" s="2">
        <f t="shared" si="88"/>
        <v>-5970.655408678801</v>
      </c>
      <c r="CF267" s="2">
        <f t="shared" si="88"/>
        <v>-3076.7008547545965</v>
      </c>
      <c r="CG267" s="29">
        <f t="shared" si="88"/>
        <v>-3480.387949813382</v>
      </c>
      <c r="CH267" s="31">
        <f t="shared" si="88"/>
        <v>-3058.8453523034536</v>
      </c>
    </row>
    <row r="268" spans="1:86" hidden="1" outlineLevel="1" x14ac:dyDescent="0.2">
      <c r="A268" t="s">
        <v>46</v>
      </c>
      <c r="B268" t="s">
        <v>46</v>
      </c>
      <c r="C268" t="s">
        <v>107</v>
      </c>
      <c r="D268" t="s">
        <v>107</v>
      </c>
      <c r="E268" t="s">
        <v>104</v>
      </c>
      <c r="F268" s="27">
        <f t="shared" si="79"/>
        <v>46273</v>
      </c>
      <c r="G268" s="60" t="s">
        <v>37</v>
      </c>
      <c r="H268" s="28">
        <v>0</v>
      </c>
      <c r="I268" s="2">
        <v>0</v>
      </c>
      <c r="J268" s="2">
        <v>0</v>
      </c>
      <c r="K268" s="2">
        <v>0</v>
      </c>
      <c r="L268" s="29">
        <v>0</v>
      </c>
      <c r="M268" s="30">
        <f t="shared" si="89"/>
        <v>0</v>
      </c>
      <c r="N268" t="s">
        <v>49</v>
      </c>
      <c r="O268" t="s">
        <v>49</v>
      </c>
      <c r="P268" t="s">
        <v>107</v>
      </c>
      <c r="Q268" t="s">
        <v>107</v>
      </c>
      <c r="R268" t="s">
        <v>104</v>
      </c>
      <c r="S268" s="27">
        <f t="shared" si="80"/>
        <v>45909</v>
      </c>
      <c r="T268" s="60" t="s">
        <v>37</v>
      </c>
      <c r="U268" s="28">
        <v>46.56</v>
      </c>
      <c r="V268" s="2">
        <v>14872.27</v>
      </c>
      <c r="W268" s="2">
        <v>948.91</v>
      </c>
      <c r="X268" s="2">
        <v>31931.64</v>
      </c>
      <c r="Y268" s="29">
        <v>43874.87</v>
      </c>
      <c r="Z268" s="31">
        <f t="shared" si="90"/>
        <v>91674.25</v>
      </c>
      <c r="AA268" s="32">
        <f t="shared" si="81"/>
        <v>-46.56</v>
      </c>
      <c r="AB268" s="5">
        <f t="shared" si="81"/>
        <v>-14872.27</v>
      </c>
      <c r="AC268" s="5">
        <f t="shared" si="81"/>
        <v>-948.91</v>
      </c>
      <c r="AD268" s="5">
        <f t="shared" si="81"/>
        <v>-31931.64</v>
      </c>
      <c r="AE268" s="33">
        <f t="shared" si="81"/>
        <v>-43874.87</v>
      </c>
      <c r="AF268" s="34">
        <f t="shared" si="81"/>
        <v>-91674.25</v>
      </c>
      <c r="AG268" s="35">
        <f t="shared" si="82"/>
        <v>-1</v>
      </c>
      <c r="AH268" s="7">
        <f t="shared" si="82"/>
        <v>-1</v>
      </c>
      <c r="AI268" s="7">
        <f t="shared" si="82"/>
        <v>-1</v>
      </c>
      <c r="AJ268" s="7">
        <f t="shared" si="82"/>
        <v>-1</v>
      </c>
      <c r="AK268" s="36">
        <f t="shared" si="82"/>
        <v>-1</v>
      </c>
      <c r="AL268" s="37">
        <f t="shared" si="82"/>
        <v>-1</v>
      </c>
      <c r="AM268" s="2">
        <v>0</v>
      </c>
      <c r="AN268" s="2">
        <v>0</v>
      </c>
      <c r="AO268" s="2">
        <v>0</v>
      </c>
      <c r="AP268" s="2">
        <v>0</v>
      </c>
      <c r="AQ268" s="29">
        <v>0</v>
      </c>
      <c r="AR268" s="31">
        <f t="shared" si="91"/>
        <v>0</v>
      </c>
      <c r="AS268" s="2">
        <v>46.56</v>
      </c>
      <c r="AT268" s="2">
        <v>2871.58</v>
      </c>
      <c r="AU268" s="2">
        <v>314.45</v>
      </c>
      <c r="AV268" s="2">
        <v>9972.4500000000007</v>
      </c>
      <c r="AW268" s="29">
        <v>13356.09</v>
      </c>
      <c r="AX268" s="31">
        <f t="shared" si="92"/>
        <v>26561.13</v>
      </c>
      <c r="AY268" s="5">
        <f t="shared" si="83"/>
        <v>-46.56</v>
      </c>
      <c r="AZ268" s="5">
        <f t="shared" si="83"/>
        <v>-2871.58</v>
      </c>
      <c r="BA268" s="5">
        <f t="shared" si="83"/>
        <v>-314.45</v>
      </c>
      <c r="BB268" s="5">
        <f t="shared" si="83"/>
        <v>-9972.4500000000007</v>
      </c>
      <c r="BC268" s="33">
        <f t="shared" si="83"/>
        <v>-13356.09</v>
      </c>
      <c r="BD268" s="34">
        <f t="shared" si="83"/>
        <v>-26561.13</v>
      </c>
      <c r="BE268" s="7">
        <f t="shared" si="84"/>
        <v>-1</v>
      </c>
      <c r="BF268" s="7">
        <f t="shared" si="84"/>
        <v>-1</v>
      </c>
      <c r="BG268" s="7">
        <f t="shared" si="84"/>
        <v>-1</v>
      </c>
      <c r="BH268" s="7">
        <f t="shared" si="84"/>
        <v>-1</v>
      </c>
      <c r="BI268" s="36">
        <f t="shared" si="84"/>
        <v>-1</v>
      </c>
      <c r="BJ268" s="37">
        <f t="shared" si="84"/>
        <v>-1</v>
      </c>
      <c r="BK268" s="38">
        <f t="shared" si="85"/>
        <v>0</v>
      </c>
      <c r="BL268" s="38">
        <f t="shared" si="85"/>
        <v>0</v>
      </c>
      <c r="BM268" s="38">
        <f t="shared" si="85"/>
        <v>0</v>
      </c>
      <c r="BN268" s="38">
        <f t="shared" si="85"/>
        <v>0</v>
      </c>
      <c r="BO268" s="39">
        <f t="shared" si="85"/>
        <v>0</v>
      </c>
      <c r="BP268" s="40">
        <f t="shared" si="85"/>
        <v>0</v>
      </c>
      <c r="BQ268" s="38">
        <f t="shared" si="86"/>
        <v>1</v>
      </c>
      <c r="BR268" s="38">
        <f t="shared" si="86"/>
        <v>0.19308283133644022</v>
      </c>
      <c r="BS268" s="38">
        <f t="shared" si="86"/>
        <v>0.33138021519427552</v>
      </c>
      <c r="BT268" s="38">
        <f t="shared" si="86"/>
        <v>0.31230622667673819</v>
      </c>
      <c r="BU268" s="39">
        <f t="shared" si="86"/>
        <v>0.30441320965737334</v>
      </c>
      <c r="BV268" s="40">
        <f t="shared" si="86"/>
        <v>0.28973381293002126</v>
      </c>
      <c r="BW268" s="38">
        <f t="shared" si="87"/>
        <v>-1</v>
      </c>
      <c r="BX268" s="38">
        <f t="shared" si="87"/>
        <v>-0.19308283133644022</v>
      </c>
      <c r="BY268" s="38">
        <f t="shared" si="87"/>
        <v>-0.33138021519427552</v>
      </c>
      <c r="BZ268" s="38">
        <f t="shared" si="87"/>
        <v>-0.31230622667673819</v>
      </c>
      <c r="CA268" s="39">
        <f t="shared" si="87"/>
        <v>-0.30441320965737334</v>
      </c>
      <c r="CB268" s="40">
        <f t="shared" si="87"/>
        <v>-0.28973381293002126</v>
      </c>
      <c r="CC268" s="2">
        <f t="shared" si="88"/>
        <v>-10000</v>
      </c>
      <c r="CD268" s="2">
        <f t="shared" si="88"/>
        <v>-1930.8283133644022</v>
      </c>
      <c r="CE268" s="2">
        <f t="shared" si="88"/>
        <v>-3313.8021519427552</v>
      </c>
      <c r="CF268" s="2">
        <f t="shared" si="88"/>
        <v>-3123.062266767382</v>
      </c>
      <c r="CG268" s="29">
        <f t="shared" si="88"/>
        <v>-3044.1320965737332</v>
      </c>
      <c r="CH268" s="31">
        <f t="shared" si="88"/>
        <v>-2897.3381293002126</v>
      </c>
    </row>
    <row r="269" spans="1:86" hidden="1" outlineLevel="1" x14ac:dyDescent="0.2">
      <c r="A269" t="s">
        <v>46</v>
      </c>
      <c r="B269" t="s">
        <v>46</v>
      </c>
      <c r="C269" t="s">
        <v>107</v>
      </c>
      <c r="D269" t="s">
        <v>107</v>
      </c>
      <c r="E269" t="s">
        <v>104</v>
      </c>
      <c r="F269" s="27">
        <f t="shared" si="79"/>
        <v>46274</v>
      </c>
      <c r="G269" s="60" t="s">
        <v>38</v>
      </c>
      <c r="H269" s="28">
        <v>0</v>
      </c>
      <c r="I269" s="2">
        <v>0</v>
      </c>
      <c r="J269" s="2">
        <v>0</v>
      </c>
      <c r="K269" s="2">
        <v>0</v>
      </c>
      <c r="L269" s="29">
        <v>0</v>
      </c>
      <c r="M269" s="30">
        <f t="shared" si="89"/>
        <v>0</v>
      </c>
      <c r="N269" t="s">
        <v>49</v>
      </c>
      <c r="O269" t="s">
        <v>49</v>
      </c>
      <c r="P269" t="s">
        <v>107</v>
      </c>
      <c r="Q269" t="s">
        <v>107</v>
      </c>
      <c r="R269" t="s">
        <v>104</v>
      </c>
      <c r="S269" s="27">
        <f t="shared" si="80"/>
        <v>45910</v>
      </c>
      <c r="T269" s="60" t="s">
        <v>38</v>
      </c>
      <c r="U269" s="28">
        <v>134.91</v>
      </c>
      <c r="V269" s="2">
        <v>16502.86</v>
      </c>
      <c r="W269" s="2">
        <v>725.73</v>
      </c>
      <c r="X269" s="2">
        <v>34121.269999999997</v>
      </c>
      <c r="Y269" s="29">
        <v>30943.27</v>
      </c>
      <c r="Z269" s="31">
        <f t="shared" si="90"/>
        <v>82428.039999999994</v>
      </c>
      <c r="AA269" s="32">
        <f t="shared" si="81"/>
        <v>-134.91</v>
      </c>
      <c r="AB269" s="5">
        <f t="shared" si="81"/>
        <v>-16502.86</v>
      </c>
      <c r="AC269" s="5">
        <f t="shared" si="81"/>
        <v>-725.73</v>
      </c>
      <c r="AD269" s="5">
        <f t="shared" si="81"/>
        <v>-34121.269999999997</v>
      </c>
      <c r="AE269" s="33">
        <f t="shared" si="81"/>
        <v>-30943.27</v>
      </c>
      <c r="AF269" s="34">
        <f t="shared" si="81"/>
        <v>-82428.039999999994</v>
      </c>
      <c r="AG269" s="35">
        <f t="shared" si="82"/>
        <v>-1</v>
      </c>
      <c r="AH269" s="7">
        <f t="shared" si="82"/>
        <v>-1</v>
      </c>
      <c r="AI269" s="7">
        <f t="shared" si="82"/>
        <v>-1</v>
      </c>
      <c r="AJ269" s="7">
        <f t="shared" si="82"/>
        <v>-1</v>
      </c>
      <c r="AK269" s="36">
        <f t="shared" si="82"/>
        <v>-1</v>
      </c>
      <c r="AL269" s="37">
        <f t="shared" si="82"/>
        <v>-1</v>
      </c>
      <c r="AM269" s="2">
        <v>0</v>
      </c>
      <c r="AN269" s="2">
        <v>0</v>
      </c>
      <c r="AO269" s="2">
        <v>0</v>
      </c>
      <c r="AP269" s="2">
        <v>0</v>
      </c>
      <c r="AQ269" s="29">
        <v>0</v>
      </c>
      <c r="AR269" s="31">
        <f t="shared" si="91"/>
        <v>0</v>
      </c>
      <c r="AS269" s="2">
        <v>134.91</v>
      </c>
      <c r="AT269" s="2">
        <v>3099.98</v>
      </c>
      <c r="AU269" s="2">
        <v>282.45</v>
      </c>
      <c r="AV269" s="2">
        <v>10776.94</v>
      </c>
      <c r="AW269" s="29">
        <v>9994.32</v>
      </c>
      <c r="AX269" s="31">
        <f t="shared" si="92"/>
        <v>24288.6</v>
      </c>
      <c r="AY269" s="5">
        <f t="shared" si="83"/>
        <v>-134.91</v>
      </c>
      <c r="AZ269" s="5">
        <f t="shared" si="83"/>
        <v>-3099.98</v>
      </c>
      <c r="BA269" s="5">
        <f t="shared" si="83"/>
        <v>-282.45</v>
      </c>
      <c r="BB269" s="5">
        <f t="shared" si="83"/>
        <v>-10776.94</v>
      </c>
      <c r="BC269" s="33">
        <f t="shared" si="83"/>
        <v>-9994.32</v>
      </c>
      <c r="BD269" s="34">
        <f t="shared" si="83"/>
        <v>-24288.6</v>
      </c>
      <c r="BE269" s="7">
        <f t="shared" si="84"/>
        <v>-1</v>
      </c>
      <c r="BF269" s="7">
        <f t="shared" si="84"/>
        <v>-1</v>
      </c>
      <c r="BG269" s="7">
        <f t="shared" si="84"/>
        <v>-1</v>
      </c>
      <c r="BH269" s="7">
        <f t="shared" si="84"/>
        <v>-1</v>
      </c>
      <c r="BI269" s="36">
        <f t="shared" si="84"/>
        <v>-1</v>
      </c>
      <c r="BJ269" s="37">
        <f t="shared" si="84"/>
        <v>-1</v>
      </c>
      <c r="BK269" s="38">
        <f t="shared" si="85"/>
        <v>0</v>
      </c>
      <c r="BL269" s="38">
        <f t="shared" si="85"/>
        <v>0</v>
      </c>
      <c r="BM269" s="38">
        <f t="shared" si="85"/>
        <v>0</v>
      </c>
      <c r="BN269" s="38">
        <f t="shared" si="85"/>
        <v>0</v>
      </c>
      <c r="BO269" s="39">
        <f t="shared" si="85"/>
        <v>0</v>
      </c>
      <c r="BP269" s="40">
        <f t="shared" si="85"/>
        <v>0</v>
      </c>
      <c r="BQ269" s="38">
        <f t="shared" si="86"/>
        <v>1</v>
      </c>
      <c r="BR269" s="38">
        <f t="shared" si="86"/>
        <v>0.18784501595481026</v>
      </c>
      <c r="BS269" s="38">
        <f t="shared" si="86"/>
        <v>0.38919432846926538</v>
      </c>
      <c r="BT269" s="38">
        <f t="shared" si="86"/>
        <v>0.31584228840251261</v>
      </c>
      <c r="BU269" s="39">
        <f t="shared" si="86"/>
        <v>0.32298848828840648</v>
      </c>
      <c r="BV269" s="40">
        <f t="shared" si="86"/>
        <v>0.29466429142316136</v>
      </c>
      <c r="BW269" s="38">
        <f t="shared" si="87"/>
        <v>-1</v>
      </c>
      <c r="BX269" s="38">
        <f t="shared" si="87"/>
        <v>-0.18784501595481026</v>
      </c>
      <c r="BY269" s="38">
        <f t="shared" si="87"/>
        <v>-0.38919432846926538</v>
      </c>
      <c r="BZ269" s="38">
        <f t="shared" si="87"/>
        <v>-0.31584228840251261</v>
      </c>
      <c r="CA269" s="39">
        <f t="shared" si="87"/>
        <v>-0.32298848828840648</v>
      </c>
      <c r="CB269" s="40">
        <f t="shared" si="87"/>
        <v>-0.29466429142316136</v>
      </c>
      <c r="CC269" s="2">
        <f t="shared" si="88"/>
        <v>-10000</v>
      </c>
      <c r="CD269" s="2">
        <f t="shared" si="88"/>
        <v>-1878.4501595481026</v>
      </c>
      <c r="CE269" s="2">
        <f t="shared" si="88"/>
        <v>-3891.9432846926538</v>
      </c>
      <c r="CF269" s="2">
        <f t="shared" si="88"/>
        <v>-3158.4228840251262</v>
      </c>
      <c r="CG269" s="29">
        <f t="shared" si="88"/>
        <v>-3229.8848828840646</v>
      </c>
      <c r="CH269" s="31">
        <f t="shared" si="88"/>
        <v>-2946.6429142316138</v>
      </c>
    </row>
    <row r="270" spans="1:86" hidden="1" outlineLevel="1" x14ac:dyDescent="0.2">
      <c r="A270" t="s">
        <v>46</v>
      </c>
      <c r="B270" t="s">
        <v>46</v>
      </c>
      <c r="C270" t="s">
        <v>107</v>
      </c>
      <c r="D270" t="s">
        <v>107</v>
      </c>
      <c r="E270" t="s">
        <v>104</v>
      </c>
      <c r="F270" s="27">
        <f t="shared" si="79"/>
        <v>46275</v>
      </c>
      <c r="G270" s="60" t="s">
        <v>39</v>
      </c>
      <c r="H270" s="28">
        <v>0</v>
      </c>
      <c r="I270" s="2">
        <v>0</v>
      </c>
      <c r="J270" s="2">
        <v>0</v>
      </c>
      <c r="K270" s="2">
        <v>0</v>
      </c>
      <c r="L270" s="29">
        <v>0</v>
      </c>
      <c r="M270" s="30">
        <f t="shared" si="89"/>
        <v>0</v>
      </c>
      <c r="N270" t="s">
        <v>49</v>
      </c>
      <c r="O270" t="s">
        <v>49</v>
      </c>
      <c r="P270" t="s">
        <v>107</v>
      </c>
      <c r="Q270" t="s">
        <v>107</v>
      </c>
      <c r="R270" t="s">
        <v>104</v>
      </c>
      <c r="S270" s="27">
        <f t="shared" si="80"/>
        <v>45911</v>
      </c>
      <c r="T270" s="60" t="s">
        <v>39</v>
      </c>
      <c r="U270" s="28">
        <v>54.95</v>
      </c>
      <c r="V270" s="2">
        <v>17678.91</v>
      </c>
      <c r="W270" s="2">
        <v>1504.83</v>
      </c>
      <c r="X270" s="2">
        <v>39213.43</v>
      </c>
      <c r="Y270" s="29">
        <v>33640.480000000003</v>
      </c>
      <c r="Z270" s="31">
        <f t="shared" si="90"/>
        <v>92092.6</v>
      </c>
      <c r="AA270" s="32">
        <f t="shared" si="81"/>
        <v>-54.95</v>
      </c>
      <c r="AB270" s="5">
        <f t="shared" si="81"/>
        <v>-17678.91</v>
      </c>
      <c r="AC270" s="5">
        <f t="shared" si="81"/>
        <v>-1504.83</v>
      </c>
      <c r="AD270" s="5">
        <f t="shared" si="81"/>
        <v>-39213.43</v>
      </c>
      <c r="AE270" s="33">
        <f t="shared" si="81"/>
        <v>-33640.480000000003</v>
      </c>
      <c r="AF270" s="34">
        <f t="shared" si="81"/>
        <v>-92092.6</v>
      </c>
      <c r="AG270" s="35">
        <f t="shared" si="82"/>
        <v>-1</v>
      </c>
      <c r="AH270" s="7">
        <f t="shared" si="82"/>
        <v>-1</v>
      </c>
      <c r="AI270" s="7">
        <f t="shared" si="82"/>
        <v>-1</v>
      </c>
      <c r="AJ270" s="7">
        <f t="shared" si="82"/>
        <v>-1</v>
      </c>
      <c r="AK270" s="36">
        <f t="shared" si="82"/>
        <v>-1</v>
      </c>
      <c r="AL270" s="37">
        <f t="shared" si="82"/>
        <v>-1</v>
      </c>
      <c r="AM270" s="2">
        <v>0</v>
      </c>
      <c r="AN270" s="2">
        <v>0</v>
      </c>
      <c r="AO270" s="2">
        <v>0</v>
      </c>
      <c r="AP270" s="2">
        <v>0</v>
      </c>
      <c r="AQ270" s="29">
        <v>0</v>
      </c>
      <c r="AR270" s="31">
        <f t="shared" si="91"/>
        <v>0</v>
      </c>
      <c r="AS270" s="2">
        <v>54.95</v>
      </c>
      <c r="AT270" s="2">
        <v>3599.61</v>
      </c>
      <c r="AU270" s="2">
        <v>640.97</v>
      </c>
      <c r="AV270" s="2">
        <v>12077.84</v>
      </c>
      <c r="AW270" s="29">
        <v>10363.89</v>
      </c>
      <c r="AX270" s="31">
        <f t="shared" si="92"/>
        <v>26737.26</v>
      </c>
      <c r="AY270" s="5">
        <f t="shared" si="83"/>
        <v>-54.95</v>
      </c>
      <c r="AZ270" s="5">
        <f t="shared" si="83"/>
        <v>-3599.61</v>
      </c>
      <c r="BA270" s="5">
        <f t="shared" si="83"/>
        <v>-640.97</v>
      </c>
      <c r="BB270" s="5">
        <f t="shared" si="83"/>
        <v>-12077.84</v>
      </c>
      <c r="BC270" s="33">
        <f t="shared" si="83"/>
        <v>-10363.89</v>
      </c>
      <c r="BD270" s="34">
        <f t="shared" si="83"/>
        <v>-26737.26</v>
      </c>
      <c r="BE270" s="7">
        <f t="shared" si="84"/>
        <v>-1</v>
      </c>
      <c r="BF270" s="7">
        <f t="shared" si="84"/>
        <v>-1</v>
      </c>
      <c r="BG270" s="7">
        <f t="shared" si="84"/>
        <v>-1</v>
      </c>
      <c r="BH270" s="7">
        <f t="shared" si="84"/>
        <v>-1</v>
      </c>
      <c r="BI270" s="36">
        <f t="shared" si="84"/>
        <v>-1</v>
      </c>
      <c r="BJ270" s="37">
        <f t="shared" si="84"/>
        <v>-1</v>
      </c>
      <c r="BK270" s="38">
        <f t="shared" si="85"/>
        <v>0</v>
      </c>
      <c r="BL270" s="38">
        <f t="shared" si="85"/>
        <v>0</v>
      </c>
      <c r="BM270" s="38">
        <f t="shared" si="85"/>
        <v>0</v>
      </c>
      <c r="BN270" s="38">
        <f t="shared" si="85"/>
        <v>0</v>
      </c>
      <c r="BO270" s="39">
        <f t="shared" si="85"/>
        <v>0</v>
      </c>
      <c r="BP270" s="40">
        <f t="shared" si="85"/>
        <v>0</v>
      </c>
      <c r="BQ270" s="38">
        <f t="shared" si="86"/>
        <v>1</v>
      </c>
      <c r="BR270" s="38">
        <f t="shared" si="86"/>
        <v>0.20361040358257382</v>
      </c>
      <c r="BS270" s="38">
        <f t="shared" si="86"/>
        <v>0.42594180073496679</v>
      </c>
      <c r="BT270" s="38">
        <f t="shared" si="86"/>
        <v>0.30800264093194601</v>
      </c>
      <c r="BU270" s="39">
        <f t="shared" si="86"/>
        <v>0.30807794656913334</v>
      </c>
      <c r="BV270" s="40">
        <f t="shared" si="86"/>
        <v>0.29033016767905345</v>
      </c>
      <c r="BW270" s="38">
        <f t="shared" si="87"/>
        <v>-1</v>
      </c>
      <c r="BX270" s="38">
        <f t="shared" si="87"/>
        <v>-0.20361040358257382</v>
      </c>
      <c r="BY270" s="38">
        <f t="shared" si="87"/>
        <v>-0.42594180073496679</v>
      </c>
      <c r="BZ270" s="38">
        <f t="shared" si="87"/>
        <v>-0.30800264093194601</v>
      </c>
      <c r="CA270" s="39">
        <f t="shared" si="87"/>
        <v>-0.30807794656913334</v>
      </c>
      <c r="CB270" s="40">
        <f t="shared" si="87"/>
        <v>-0.29033016767905345</v>
      </c>
      <c r="CC270" s="2">
        <f t="shared" si="88"/>
        <v>-10000</v>
      </c>
      <c r="CD270" s="2">
        <f t="shared" si="88"/>
        <v>-2036.1040358257383</v>
      </c>
      <c r="CE270" s="2">
        <f t="shared" si="88"/>
        <v>-4259.4180073496682</v>
      </c>
      <c r="CF270" s="2">
        <f t="shared" si="88"/>
        <v>-3080.0264093194601</v>
      </c>
      <c r="CG270" s="29">
        <f t="shared" si="88"/>
        <v>-3080.7794656913334</v>
      </c>
      <c r="CH270" s="31">
        <f t="shared" si="88"/>
        <v>-2903.3016767905347</v>
      </c>
    </row>
    <row r="271" spans="1:86" hidden="1" outlineLevel="1" x14ac:dyDescent="0.2">
      <c r="A271" t="s">
        <v>46</v>
      </c>
      <c r="B271" t="s">
        <v>46</v>
      </c>
      <c r="C271" t="s">
        <v>107</v>
      </c>
      <c r="D271" t="s">
        <v>107</v>
      </c>
      <c r="E271" t="s">
        <v>104</v>
      </c>
      <c r="F271" s="27">
        <f t="shared" si="79"/>
        <v>46276</v>
      </c>
      <c r="G271" s="60" t="s">
        <v>40</v>
      </c>
      <c r="H271" s="28">
        <v>0</v>
      </c>
      <c r="I271" s="2">
        <v>0</v>
      </c>
      <c r="J271" s="2">
        <v>0</v>
      </c>
      <c r="K271" s="2">
        <v>0</v>
      </c>
      <c r="L271" s="29">
        <v>0</v>
      </c>
      <c r="M271" s="30">
        <f t="shared" si="89"/>
        <v>0</v>
      </c>
      <c r="N271" t="s">
        <v>49</v>
      </c>
      <c r="O271" t="s">
        <v>49</v>
      </c>
      <c r="P271" t="s">
        <v>107</v>
      </c>
      <c r="Q271" t="s">
        <v>107</v>
      </c>
      <c r="R271" t="s">
        <v>104</v>
      </c>
      <c r="S271" s="27">
        <f t="shared" si="80"/>
        <v>45912</v>
      </c>
      <c r="T271" s="60" t="s">
        <v>40</v>
      </c>
      <c r="U271" s="28">
        <v>84.92</v>
      </c>
      <c r="V271" s="2">
        <v>28383.03</v>
      </c>
      <c r="W271" s="2">
        <v>2084.11</v>
      </c>
      <c r="X271" s="2">
        <v>58842.44</v>
      </c>
      <c r="Y271" s="29">
        <v>43139.73</v>
      </c>
      <c r="Z271" s="31">
        <f t="shared" si="90"/>
        <v>132534.23000000001</v>
      </c>
      <c r="AA271" s="32">
        <f t="shared" si="81"/>
        <v>-84.92</v>
      </c>
      <c r="AB271" s="5">
        <f t="shared" si="81"/>
        <v>-28383.03</v>
      </c>
      <c r="AC271" s="5">
        <f t="shared" si="81"/>
        <v>-2084.11</v>
      </c>
      <c r="AD271" s="5">
        <f t="shared" si="81"/>
        <v>-58842.44</v>
      </c>
      <c r="AE271" s="33">
        <f t="shared" si="81"/>
        <v>-43139.73</v>
      </c>
      <c r="AF271" s="34">
        <f t="shared" si="81"/>
        <v>-132534.23000000001</v>
      </c>
      <c r="AG271" s="35">
        <f t="shared" si="82"/>
        <v>-1</v>
      </c>
      <c r="AH271" s="7">
        <f t="shared" si="82"/>
        <v>-1</v>
      </c>
      <c r="AI271" s="7">
        <f t="shared" si="82"/>
        <v>-1</v>
      </c>
      <c r="AJ271" s="7">
        <f t="shared" si="82"/>
        <v>-1</v>
      </c>
      <c r="AK271" s="36">
        <f t="shared" si="82"/>
        <v>-1</v>
      </c>
      <c r="AL271" s="37">
        <f t="shared" si="82"/>
        <v>-1</v>
      </c>
      <c r="AM271" s="2">
        <v>0</v>
      </c>
      <c r="AN271" s="2">
        <v>0</v>
      </c>
      <c r="AO271" s="2">
        <v>0</v>
      </c>
      <c r="AP271" s="2">
        <v>0</v>
      </c>
      <c r="AQ271" s="29">
        <v>0</v>
      </c>
      <c r="AR271" s="31">
        <f t="shared" si="91"/>
        <v>0</v>
      </c>
      <c r="AS271" s="2">
        <v>84.92</v>
      </c>
      <c r="AT271" s="2">
        <v>5876.81</v>
      </c>
      <c r="AU271" s="2">
        <v>901.19</v>
      </c>
      <c r="AV271" s="2">
        <v>18239.11</v>
      </c>
      <c r="AW271" s="29">
        <v>13180.05</v>
      </c>
      <c r="AX271" s="31">
        <f t="shared" si="92"/>
        <v>38282.080000000002</v>
      </c>
      <c r="AY271" s="5">
        <f t="shared" si="83"/>
        <v>-84.92</v>
      </c>
      <c r="AZ271" s="5">
        <f t="shared" si="83"/>
        <v>-5876.81</v>
      </c>
      <c r="BA271" s="5">
        <f t="shared" si="83"/>
        <v>-901.19</v>
      </c>
      <c r="BB271" s="5">
        <f t="shared" si="83"/>
        <v>-18239.11</v>
      </c>
      <c r="BC271" s="33">
        <f t="shared" si="83"/>
        <v>-13180.05</v>
      </c>
      <c r="BD271" s="34">
        <f t="shared" si="83"/>
        <v>-38282.080000000002</v>
      </c>
      <c r="BE271" s="7">
        <f t="shared" si="84"/>
        <v>-1</v>
      </c>
      <c r="BF271" s="7">
        <f t="shared" si="84"/>
        <v>-1</v>
      </c>
      <c r="BG271" s="7">
        <f t="shared" si="84"/>
        <v>-1</v>
      </c>
      <c r="BH271" s="7">
        <f t="shared" si="84"/>
        <v>-1</v>
      </c>
      <c r="BI271" s="36">
        <f t="shared" si="84"/>
        <v>-1</v>
      </c>
      <c r="BJ271" s="37">
        <f t="shared" si="84"/>
        <v>-1</v>
      </c>
      <c r="BK271" s="38">
        <f t="shared" si="85"/>
        <v>0</v>
      </c>
      <c r="BL271" s="38">
        <f t="shared" si="85"/>
        <v>0</v>
      </c>
      <c r="BM271" s="38">
        <f t="shared" si="85"/>
        <v>0</v>
      </c>
      <c r="BN271" s="38">
        <f t="shared" si="85"/>
        <v>0</v>
      </c>
      <c r="BO271" s="39">
        <f t="shared" si="85"/>
        <v>0</v>
      </c>
      <c r="BP271" s="40">
        <f t="shared" si="85"/>
        <v>0</v>
      </c>
      <c r="BQ271" s="38">
        <f t="shared" si="86"/>
        <v>1</v>
      </c>
      <c r="BR271" s="38">
        <f t="shared" si="86"/>
        <v>0.20705365142481266</v>
      </c>
      <c r="BS271" s="38">
        <f t="shared" si="86"/>
        <v>0.43240999755291226</v>
      </c>
      <c r="BT271" s="38">
        <f t="shared" si="86"/>
        <v>0.30996522238030916</v>
      </c>
      <c r="BU271" s="39">
        <f t="shared" si="86"/>
        <v>0.30551999282332082</v>
      </c>
      <c r="BV271" s="40">
        <f t="shared" si="86"/>
        <v>0.28884673793328713</v>
      </c>
      <c r="BW271" s="38">
        <f t="shared" si="87"/>
        <v>-1</v>
      </c>
      <c r="BX271" s="38">
        <f t="shared" si="87"/>
        <v>-0.20705365142481266</v>
      </c>
      <c r="BY271" s="38">
        <f t="shared" si="87"/>
        <v>-0.43240999755291226</v>
      </c>
      <c r="BZ271" s="38">
        <f t="shared" si="87"/>
        <v>-0.30996522238030916</v>
      </c>
      <c r="CA271" s="39">
        <f t="shared" si="87"/>
        <v>-0.30551999282332082</v>
      </c>
      <c r="CB271" s="40">
        <f t="shared" si="87"/>
        <v>-0.28884673793328713</v>
      </c>
      <c r="CC271" s="2">
        <f t="shared" si="88"/>
        <v>-10000</v>
      </c>
      <c r="CD271" s="2">
        <f t="shared" si="88"/>
        <v>-2070.5365142481264</v>
      </c>
      <c r="CE271" s="2">
        <f t="shared" si="88"/>
        <v>-4324.0999755291223</v>
      </c>
      <c r="CF271" s="2">
        <f t="shared" si="88"/>
        <v>-3099.6522238030916</v>
      </c>
      <c r="CG271" s="29">
        <f t="shared" si="88"/>
        <v>-3055.1999282332081</v>
      </c>
      <c r="CH271" s="31">
        <f t="shared" si="88"/>
        <v>-2888.4673793328711</v>
      </c>
    </row>
    <row r="272" spans="1:86" ht="13.5" hidden="1" outlineLevel="1" thickBot="1" x14ac:dyDescent="0.25">
      <c r="A272" t="s">
        <v>46</v>
      </c>
      <c r="B272" t="s">
        <v>46</v>
      </c>
      <c r="C272" t="s">
        <v>107</v>
      </c>
      <c r="D272" t="s">
        <v>107</v>
      </c>
      <c r="E272" t="s">
        <v>104</v>
      </c>
      <c r="F272" s="41">
        <f t="shared" ref="F272:F335" si="93">+F271+1</f>
        <v>46277</v>
      </c>
      <c r="G272" s="61" t="s">
        <v>41</v>
      </c>
      <c r="H272" s="43">
        <v>0</v>
      </c>
      <c r="I272" s="44">
        <v>0</v>
      </c>
      <c r="J272" s="44">
        <v>0</v>
      </c>
      <c r="K272" s="44">
        <v>0</v>
      </c>
      <c r="L272" s="45">
        <v>0</v>
      </c>
      <c r="M272" s="46">
        <f t="shared" si="89"/>
        <v>0</v>
      </c>
      <c r="N272" t="s">
        <v>49</v>
      </c>
      <c r="O272" t="s">
        <v>49</v>
      </c>
      <c r="P272" t="s">
        <v>107</v>
      </c>
      <c r="Q272" t="s">
        <v>107</v>
      </c>
      <c r="R272" t="s">
        <v>104</v>
      </c>
      <c r="S272" s="41">
        <f t="shared" ref="S272:S335" si="94">+S271+1</f>
        <v>45913</v>
      </c>
      <c r="T272" s="61" t="s">
        <v>41</v>
      </c>
      <c r="U272" s="43">
        <v>102.5</v>
      </c>
      <c r="V272" s="44">
        <v>20012.650000000001</v>
      </c>
      <c r="W272" s="44">
        <v>2129.73</v>
      </c>
      <c r="X272" s="44">
        <v>44516.63</v>
      </c>
      <c r="Y272" s="45">
        <v>40142.199999999997</v>
      </c>
      <c r="Z272" s="47">
        <f t="shared" si="90"/>
        <v>106903.70999999999</v>
      </c>
      <c r="AA272" s="48">
        <f t="shared" si="81"/>
        <v>-102.5</v>
      </c>
      <c r="AB272" s="49">
        <f t="shared" si="81"/>
        <v>-20012.650000000001</v>
      </c>
      <c r="AC272" s="49">
        <f t="shared" si="81"/>
        <v>-2129.73</v>
      </c>
      <c r="AD272" s="49">
        <f t="shared" si="81"/>
        <v>-44516.63</v>
      </c>
      <c r="AE272" s="50">
        <f t="shared" si="81"/>
        <v>-40142.199999999997</v>
      </c>
      <c r="AF272" s="51">
        <f t="shared" si="81"/>
        <v>-106903.70999999999</v>
      </c>
      <c r="AG272" s="52">
        <f t="shared" si="82"/>
        <v>-1</v>
      </c>
      <c r="AH272" s="53">
        <f t="shared" si="82"/>
        <v>-1</v>
      </c>
      <c r="AI272" s="53">
        <f t="shared" si="82"/>
        <v>-1</v>
      </c>
      <c r="AJ272" s="53">
        <f t="shared" si="82"/>
        <v>-1</v>
      </c>
      <c r="AK272" s="54">
        <f t="shared" si="82"/>
        <v>-1</v>
      </c>
      <c r="AL272" s="55">
        <f t="shared" si="82"/>
        <v>-1</v>
      </c>
      <c r="AM272" s="44">
        <v>0</v>
      </c>
      <c r="AN272" s="44">
        <v>0</v>
      </c>
      <c r="AO272" s="44">
        <v>0</v>
      </c>
      <c r="AP272" s="44">
        <v>0</v>
      </c>
      <c r="AQ272" s="45">
        <v>0</v>
      </c>
      <c r="AR272" s="47">
        <f t="shared" si="91"/>
        <v>0</v>
      </c>
      <c r="AS272" s="44">
        <v>102.5</v>
      </c>
      <c r="AT272" s="44">
        <v>4309.51</v>
      </c>
      <c r="AU272" s="44">
        <v>797.53</v>
      </c>
      <c r="AV272" s="44">
        <v>14009.62</v>
      </c>
      <c r="AW272" s="45">
        <v>12744.25</v>
      </c>
      <c r="AX272" s="47">
        <f t="shared" si="92"/>
        <v>31963.41</v>
      </c>
      <c r="AY272" s="49">
        <f t="shared" si="83"/>
        <v>-102.5</v>
      </c>
      <c r="AZ272" s="49">
        <f t="shared" si="83"/>
        <v>-4309.51</v>
      </c>
      <c r="BA272" s="49">
        <f t="shared" si="83"/>
        <v>-797.53</v>
      </c>
      <c r="BB272" s="49">
        <f t="shared" si="83"/>
        <v>-14009.62</v>
      </c>
      <c r="BC272" s="50">
        <f t="shared" si="83"/>
        <v>-12744.25</v>
      </c>
      <c r="BD272" s="51">
        <f t="shared" si="83"/>
        <v>-31963.41</v>
      </c>
      <c r="BE272" s="53">
        <f t="shared" si="84"/>
        <v>-1</v>
      </c>
      <c r="BF272" s="53">
        <f t="shared" si="84"/>
        <v>-1</v>
      </c>
      <c r="BG272" s="53">
        <f t="shared" si="84"/>
        <v>-1</v>
      </c>
      <c r="BH272" s="53">
        <f t="shared" si="84"/>
        <v>-1</v>
      </c>
      <c r="BI272" s="54">
        <f t="shared" si="84"/>
        <v>-1</v>
      </c>
      <c r="BJ272" s="55">
        <f t="shared" si="84"/>
        <v>-1</v>
      </c>
      <c r="BK272" s="56">
        <f t="shared" si="85"/>
        <v>0</v>
      </c>
      <c r="BL272" s="56">
        <f t="shared" si="85"/>
        <v>0</v>
      </c>
      <c r="BM272" s="56">
        <f t="shared" si="85"/>
        <v>0</v>
      </c>
      <c r="BN272" s="56">
        <f t="shared" si="85"/>
        <v>0</v>
      </c>
      <c r="BO272" s="57">
        <f t="shared" si="85"/>
        <v>0</v>
      </c>
      <c r="BP272" s="58">
        <f t="shared" si="85"/>
        <v>0</v>
      </c>
      <c r="BQ272" s="56">
        <f t="shared" si="86"/>
        <v>1</v>
      </c>
      <c r="BR272" s="56">
        <f t="shared" si="86"/>
        <v>0.21533929789408199</v>
      </c>
      <c r="BS272" s="56">
        <f t="shared" si="86"/>
        <v>0.37447469867072353</v>
      </c>
      <c r="BT272" s="56">
        <f t="shared" si="86"/>
        <v>0.31470531349745029</v>
      </c>
      <c r="BU272" s="57">
        <f t="shared" si="86"/>
        <v>0.3174776170713115</v>
      </c>
      <c r="BV272" s="58">
        <f t="shared" si="86"/>
        <v>0.29899252327164327</v>
      </c>
      <c r="BW272" s="56">
        <f t="shared" si="87"/>
        <v>-1</v>
      </c>
      <c r="BX272" s="56">
        <f t="shared" si="87"/>
        <v>-0.21533929789408199</v>
      </c>
      <c r="BY272" s="56">
        <f t="shared" si="87"/>
        <v>-0.37447469867072353</v>
      </c>
      <c r="BZ272" s="56">
        <f t="shared" si="87"/>
        <v>-0.31470531349745029</v>
      </c>
      <c r="CA272" s="57">
        <f t="shared" si="87"/>
        <v>-0.3174776170713115</v>
      </c>
      <c r="CB272" s="58">
        <f t="shared" si="87"/>
        <v>-0.29899252327164327</v>
      </c>
      <c r="CC272" s="44">
        <f t="shared" si="88"/>
        <v>-10000</v>
      </c>
      <c r="CD272" s="44">
        <f t="shared" si="88"/>
        <v>-2153.3929789408198</v>
      </c>
      <c r="CE272" s="44">
        <f t="shared" si="88"/>
        <v>-3744.7469867072355</v>
      </c>
      <c r="CF272" s="44">
        <f t="shared" si="88"/>
        <v>-3147.0531349745029</v>
      </c>
      <c r="CG272" s="45">
        <f t="shared" si="88"/>
        <v>-3174.7761707131149</v>
      </c>
      <c r="CH272" s="47">
        <f t="shared" si="88"/>
        <v>-2989.9252327164327</v>
      </c>
    </row>
    <row r="273" spans="1:86" hidden="1" outlineLevel="1" x14ac:dyDescent="0.2">
      <c r="A273" t="s">
        <v>46</v>
      </c>
      <c r="B273" t="s">
        <v>46</v>
      </c>
      <c r="C273" t="s">
        <v>107</v>
      </c>
      <c r="D273" t="s">
        <v>107</v>
      </c>
      <c r="E273" t="s">
        <v>105</v>
      </c>
      <c r="F273" s="27">
        <f t="shared" si="93"/>
        <v>46278</v>
      </c>
      <c r="G273" s="60" t="s">
        <v>35</v>
      </c>
      <c r="H273" s="28">
        <v>0</v>
      </c>
      <c r="I273" s="2">
        <v>0</v>
      </c>
      <c r="J273" s="2">
        <v>0</v>
      </c>
      <c r="K273" s="2">
        <v>0</v>
      </c>
      <c r="L273" s="29">
        <v>0</v>
      </c>
      <c r="M273" s="30">
        <f t="shared" si="89"/>
        <v>0</v>
      </c>
      <c r="N273" t="s">
        <v>49</v>
      </c>
      <c r="O273" t="s">
        <v>49</v>
      </c>
      <c r="P273" t="s">
        <v>107</v>
      </c>
      <c r="Q273" t="s">
        <v>107</v>
      </c>
      <c r="R273" t="s">
        <v>105</v>
      </c>
      <c r="S273" s="27">
        <f t="shared" si="94"/>
        <v>45914</v>
      </c>
      <c r="T273" s="60" t="s">
        <v>35</v>
      </c>
      <c r="U273" s="28">
        <v>65.760000000000005</v>
      </c>
      <c r="V273" s="2">
        <v>9665.15</v>
      </c>
      <c r="W273" s="2">
        <v>501.66</v>
      </c>
      <c r="X273" s="2">
        <v>25786.91</v>
      </c>
      <c r="Y273" s="29">
        <v>21273.43</v>
      </c>
      <c r="Z273" s="31">
        <f t="shared" si="90"/>
        <v>57292.909999999996</v>
      </c>
      <c r="AA273" s="32">
        <f t="shared" si="81"/>
        <v>-65.760000000000005</v>
      </c>
      <c r="AB273" s="5">
        <f t="shared" si="81"/>
        <v>-9665.15</v>
      </c>
      <c r="AC273" s="5">
        <f t="shared" si="81"/>
        <v>-501.66</v>
      </c>
      <c r="AD273" s="5">
        <f t="shared" si="81"/>
        <v>-25786.91</v>
      </c>
      <c r="AE273" s="33">
        <f t="shared" si="81"/>
        <v>-21273.43</v>
      </c>
      <c r="AF273" s="34">
        <f t="shared" si="81"/>
        <v>-57292.909999999996</v>
      </c>
      <c r="AG273" s="35">
        <f t="shared" si="82"/>
        <v>-1</v>
      </c>
      <c r="AH273" s="7">
        <f t="shared" si="82"/>
        <v>-1</v>
      </c>
      <c r="AI273" s="7">
        <f t="shared" si="82"/>
        <v>-1</v>
      </c>
      <c r="AJ273" s="7">
        <f t="shared" si="82"/>
        <v>-1</v>
      </c>
      <c r="AK273" s="36">
        <f t="shared" si="82"/>
        <v>-1</v>
      </c>
      <c r="AL273" s="37">
        <f t="shared" si="82"/>
        <v>-1</v>
      </c>
      <c r="AM273" s="2">
        <v>0</v>
      </c>
      <c r="AN273" s="2">
        <v>0</v>
      </c>
      <c r="AO273" s="2">
        <v>0</v>
      </c>
      <c r="AP273" s="2">
        <v>0</v>
      </c>
      <c r="AQ273" s="29">
        <v>0</v>
      </c>
      <c r="AR273" s="31">
        <f t="shared" si="91"/>
        <v>0</v>
      </c>
      <c r="AS273" s="2">
        <v>65.760000000000005</v>
      </c>
      <c r="AT273" s="2">
        <v>2079.58</v>
      </c>
      <c r="AU273" s="2">
        <v>244.3</v>
      </c>
      <c r="AV273" s="2">
        <v>8210.3700000000008</v>
      </c>
      <c r="AW273" s="29">
        <v>6684.7</v>
      </c>
      <c r="AX273" s="31">
        <f t="shared" si="92"/>
        <v>17284.710000000003</v>
      </c>
      <c r="AY273" s="5">
        <f t="shared" si="83"/>
        <v>-65.760000000000005</v>
      </c>
      <c r="AZ273" s="5">
        <f t="shared" si="83"/>
        <v>-2079.58</v>
      </c>
      <c r="BA273" s="5">
        <f t="shared" si="83"/>
        <v>-244.3</v>
      </c>
      <c r="BB273" s="5">
        <f t="shared" si="83"/>
        <v>-8210.3700000000008</v>
      </c>
      <c r="BC273" s="33">
        <f t="shared" si="83"/>
        <v>-6684.7</v>
      </c>
      <c r="BD273" s="34">
        <f t="shared" si="83"/>
        <v>-17284.710000000003</v>
      </c>
      <c r="BE273" s="7">
        <f t="shared" si="84"/>
        <v>-1</v>
      </c>
      <c r="BF273" s="7">
        <f t="shared" si="84"/>
        <v>-1</v>
      </c>
      <c r="BG273" s="7">
        <f t="shared" si="84"/>
        <v>-1</v>
      </c>
      <c r="BH273" s="7">
        <f t="shared" si="84"/>
        <v>-1</v>
      </c>
      <c r="BI273" s="36">
        <f t="shared" si="84"/>
        <v>-1</v>
      </c>
      <c r="BJ273" s="37">
        <f t="shared" si="84"/>
        <v>-1</v>
      </c>
      <c r="BK273" s="38">
        <f t="shared" si="85"/>
        <v>0</v>
      </c>
      <c r="BL273" s="38">
        <f t="shared" si="85"/>
        <v>0</v>
      </c>
      <c r="BM273" s="38">
        <f t="shared" si="85"/>
        <v>0</v>
      </c>
      <c r="BN273" s="38">
        <f t="shared" si="85"/>
        <v>0</v>
      </c>
      <c r="BO273" s="39">
        <f t="shared" si="85"/>
        <v>0</v>
      </c>
      <c r="BP273" s="40">
        <f t="shared" si="85"/>
        <v>0</v>
      </c>
      <c r="BQ273" s="38">
        <f t="shared" si="86"/>
        <v>1</v>
      </c>
      <c r="BR273" s="38">
        <f t="shared" si="86"/>
        <v>0.21516272380666621</v>
      </c>
      <c r="BS273" s="38">
        <f t="shared" si="86"/>
        <v>0.48698321572379699</v>
      </c>
      <c r="BT273" s="38">
        <f t="shared" si="86"/>
        <v>0.31839293657130696</v>
      </c>
      <c r="BU273" s="39">
        <f t="shared" si="86"/>
        <v>0.31422765393262864</v>
      </c>
      <c r="BV273" s="40">
        <f t="shared" si="86"/>
        <v>0.3016902091375705</v>
      </c>
      <c r="BW273" s="38">
        <f t="shared" si="87"/>
        <v>-1</v>
      </c>
      <c r="BX273" s="38">
        <f t="shared" si="87"/>
        <v>-0.21516272380666621</v>
      </c>
      <c r="BY273" s="38">
        <f t="shared" si="87"/>
        <v>-0.48698321572379699</v>
      </c>
      <c r="BZ273" s="38">
        <f t="shared" si="87"/>
        <v>-0.31839293657130696</v>
      </c>
      <c r="CA273" s="39">
        <f t="shared" si="87"/>
        <v>-0.31422765393262864</v>
      </c>
      <c r="CB273" s="40">
        <f t="shared" si="87"/>
        <v>-0.3016902091375705</v>
      </c>
      <c r="CC273" s="2">
        <f t="shared" si="88"/>
        <v>-10000</v>
      </c>
      <c r="CD273" s="2">
        <f t="shared" si="88"/>
        <v>-2151.6272380666619</v>
      </c>
      <c r="CE273" s="2">
        <f t="shared" si="88"/>
        <v>-4869.83215723797</v>
      </c>
      <c r="CF273" s="2">
        <f t="shared" si="88"/>
        <v>-3183.9293657130697</v>
      </c>
      <c r="CG273" s="29">
        <f t="shared" si="88"/>
        <v>-3142.2765393262862</v>
      </c>
      <c r="CH273" s="31">
        <f t="shared" si="88"/>
        <v>-3016.9020913757049</v>
      </c>
    </row>
    <row r="274" spans="1:86" hidden="1" outlineLevel="1" x14ac:dyDescent="0.2">
      <c r="A274" t="s">
        <v>46</v>
      </c>
      <c r="B274" t="s">
        <v>46</v>
      </c>
      <c r="C274" t="s">
        <v>107</v>
      </c>
      <c r="D274" t="s">
        <v>107</v>
      </c>
      <c r="E274" t="s">
        <v>105</v>
      </c>
      <c r="F274" s="27">
        <f t="shared" si="93"/>
        <v>46279</v>
      </c>
      <c r="G274" s="60" t="s">
        <v>36</v>
      </c>
      <c r="H274" s="28">
        <v>0</v>
      </c>
      <c r="I274" s="2">
        <v>0</v>
      </c>
      <c r="J274" s="2">
        <v>0</v>
      </c>
      <c r="K274" s="2">
        <v>0</v>
      </c>
      <c r="L274" s="29">
        <v>0</v>
      </c>
      <c r="M274" s="30">
        <f t="shared" si="89"/>
        <v>0</v>
      </c>
      <c r="N274" t="s">
        <v>49</v>
      </c>
      <c r="O274" t="s">
        <v>49</v>
      </c>
      <c r="P274" t="s">
        <v>107</v>
      </c>
      <c r="Q274" t="s">
        <v>107</v>
      </c>
      <c r="R274" t="s">
        <v>105</v>
      </c>
      <c r="S274" s="27">
        <f t="shared" si="94"/>
        <v>45915</v>
      </c>
      <c r="T274" s="60" t="s">
        <v>36</v>
      </c>
      <c r="U274" s="28">
        <v>120.77</v>
      </c>
      <c r="V274" s="2">
        <v>10928.39</v>
      </c>
      <c r="W274" s="2">
        <v>-180.11</v>
      </c>
      <c r="X274" s="2">
        <v>27293.84</v>
      </c>
      <c r="Y274" s="29">
        <v>28746.240000000002</v>
      </c>
      <c r="Z274" s="31">
        <f t="shared" si="90"/>
        <v>66909.13</v>
      </c>
      <c r="AA274" s="32">
        <f t="shared" si="81"/>
        <v>-120.77</v>
      </c>
      <c r="AB274" s="5">
        <f t="shared" si="81"/>
        <v>-10928.39</v>
      </c>
      <c r="AC274" s="5">
        <f t="shared" si="81"/>
        <v>180.11</v>
      </c>
      <c r="AD274" s="5">
        <f t="shared" si="81"/>
        <v>-27293.84</v>
      </c>
      <c r="AE274" s="33">
        <f t="shared" si="81"/>
        <v>-28746.240000000002</v>
      </c>
      <c r="AF274" s="34">
        <f t="shared" si="81"/>
        <v>-66909.13</v>
      </c>
      <c r="AG274" s="35">
        <f t="shared" si="82"/>
        <v>-1</v>
      </c>
      <c r="AH274" s="7">
        <f t="shared" si="82"/>
        <v>-1</v>
      </c>
      <c r="AI274" s="7">
        <f t="shared" si="82"/>
        <v>-1</v>
      </c>
      <c r="AJ274" s="7">
        <f t="shared" si="82"/>
        <v>-1</v>
      </c>
      <c r="AK274" s="36">
        <f t="shared" si="82"/>
        <v>-1</v>
      </c>
      <c r="AL274" s="37">
        <f t="shared" si="82"/>
        <v>-1</v>
      </c>
      <c r="AM274" s="2">
        <v>0</v>
      </c>
      <c r="AN274" s="2">
        <v>0</v>
      </c>
      <c r="AO274" s="2">
        <v>0</v>
      </c>
      <c r="AP274" s="2">
        <v>0</v>
      </c>
      <c r="AQ274" s="29">
        <v>0</v>
      </c>
      <c r="AR274" s="31">
        <f t="shared" si="91"/>
        <v>0</v>
      </c>
      <c r="AS274" s="2">
        <v>120.77</v>
      </c>
      <c r="AT274" s="2">
        <v>2188.14</v>
      </c>
      <c r="AU274" s="2">
        <v>-106.89</v>
      </c>
      <c r="AV274" s="2">
        <v>8199.4699999999993</v>
      </c>
      <c r="AW274" s="29">
        <v>9060.6</v>
      </c>
      <c r="AX274" s="31">
        <f t="shared" si="92"/>
        <v>19462.09</v>
      </c>
      <c r="AY274" s="5">
        <f t="shared" si="83"/>
        <v>-120.77</v>
      </c>
      <c r="AZ274" s="5">
        <f t="shared" si="83"/>
        <v>-2188.14</v>
      </c>
      <c r="BA274" s="5">
        <f t="shared" si="83"/>
        <v>106.89</v>
      </c>
      <c r="BB274" s="5">
        <f t="shared" si="83"/>
        <v>-8199.4699999999993</v>
      </c>
      <c r="BC274" s="33">
        <f t="shared" si="83"/>
        <v>-9060.6</v>
      </c>
      <c r="BD274" s="34">
        <f t="shared" si="83"/>
        <v>-19462.09</v>
      </c>
      <c r="BE274" s="7">
        <f t="shared" si="84"/>
        <v>-1</v>
      </c>
      <c r="BF274" s="7">
        <f t="shared" si="84"/>
        <v>-1</v>
      </c>
      <c r="BG274" s="7">
        <f t="shared" si="84"/>
        <v>-1</v>
      </c>
      <c r="BH274" s="7">
        <f t="shared" si="84"/>
        <v>-1</v>
      </c>
      <c r="BI274" s="36">
        <f t="shared" si="84"/>
        <v>-1</v>
      </c>
      <c r="BJ274" s="37">
        <f t="shared" si="84"/>
        <v>-1</v>
      </c>
      <c r="BK274" s="38">
        <f t="shared" si="85"/>
        <v>0</v>
      </c>
      <c r="BL274" s="38">
        <f t="shared" si="85"/>
        <v>0</v>
      </c>
      <c r="BM274" s="38">
        <f t="shared" si="85"/>
        <v>0</v>
      </c>
      <c r="BN274" s="38">
        <f t="shared" si="85"/>
        <v>0</v>
      </c>
      <c r="BO274" s="39">
        <f t="shared" si="85"/>
        <v>0</v>
      </c>
      <c r="BP274" s="40">
        <f t="shared" si="85"/>
        <v>0</v>
      </c>
      <c r="BQ274" s="38">
        <f t="shared" si="86"/>
        <v>1</v>
      </c>
      <c r="BR274" s="38">
        <f t="shared" si="86"/>
        <v>0.20022528478577356</v>
      </c>
      <c r="BS274" s="38">
        <f t="shared" si="86"/>
        <v>0.59347065682083167</v>
      </c>
      <c r="BT274" s="38">
        <f t="shared" si="86"/>
        <v>0.30041467232166669</v>
      </c>
      <c r="BU274" s="39">
        <f t="shared" si="86"/>
        <v>0.31519252604862408</v>
      </c>
      <c r="BV274" s="40">
        <f t="shared" si="86"/>
        <v>0.29087345777773527</v>
      </c>
      <c r="BW274" s="38">
        <f t="shared" si="87"/>
        <v>-1</v>
      </c>
      <c r="BX274" s="38">
        <f t="shared" si="87"/>
        <v>-0.20022528478577356</v>
      </c>
      <c r="BY274" s="38">
        <f t="shared" si="87"/>
        <v>-0.59347065682083167</v>
      </c>
      <c r="BZ274" s="38">
        <f t="shared" si="87"/>
        <v>-0.30041467232166669</v>
      </c>
      <c r="CA274" s="39">
        <f t="shared" si="87"/>
        <v>-0.31519252604862408</v>
      </c>
      <c r="CB274" s="40">
        <f t="shared" si="87"/>
        <v>-0.29087345777773527</v>
      </c>
      <c r="CC274" s="2">
        <f t="shared" si="88"/>
        <v>-10000</v>
      </c>
      <c r="CD274" s="2">
        <f t="shared" si="88"/>
        <v>-2002.2528478577356</v>
      </c>
      <c r="CE274" s="2">
        <f t="shared" si="88"/>
        <v>-5934.7065682083166</v>
      </c>
      <c r="CF274" s="2">
        <f t="shared" si="88"/>
        <v>-3004.1467232166669</v>
      </c>
      <c r="CG274" s="29">
        <f t="shared" si="88"/>
        <v>-3151.9252604862409</v>
      </c>
      <c r="CH274" s="31">
        <f t="shared" si="88"/>
        <v>-2908.7345777773526</v>
      </c>
    </row>
    <row r="275" spans="1:86" hidden="1" outlineLevel="1" x14ac:dyDescent="0.2">
      <c r="A275" t="s">
        <v>46</v>
      </c>
      <c r="B275" t="s">
        <v>46</v>
      </c>
      <c r="C275" t="s">
        <v>107</v>
      </c>
      <c r="D275" t="s">
        <v>107</v>
      </c>
      <c r="E275" t="s">
        <v>105</v>
      </c>
      <c r="F275" s="27">
        <f t="shared" si="93"/>
        <v>46280</v>
      </c>
      <c r="G275" s="60" t="s">
        <v>37</v>
      </c>
      <c r="H275" s="28">
        <v>0</v>
      </c>
      <c r="I275" s="2">
        <v>0</v>
      </c>
      <c r="J275" s="2">
        <v>0</v>
      </c>
      <c r="K275" s="2">
        <v>0</v>
      </c>
      <c r="L275" s="29">
        <v>0</v>
      </c>
      <c r="M275" s="30">
        <f t="shared" si="89"/>
        <v>0</v>
      </c>
      <c r="N275" t="s">
        <v>49</v>
      </c>
      <c r="O275" t="s">
        <v>49</v>
      </c>
      <c r="P275" t="s">
        <v>107</v>
      </c>
      <c r="Q275" t="s">
        <v>107</v>
      </c>
      <c r="R275" t="s">
        <v>105</v>
      </c>
      <c r="S275" s="27">
        <f t="shared" si="94"/>
        <v>45916</v>
      </c>
      <c r="T275" s="60" t="s">
        <v>37</v>
      </c>
      <c r="U275" s="28">
        <v>165.27</v>
      </c>
      <c r="V275" s="2">
        <v>12440.52</v>
      </c>
      <c r="W275" s="2">
        <v>721.79</v>
      </c>
      <c r="X275" s="2">
        <v>31099.45</v>
      </c>
      <c r="Y275" s="29">
        <v>32661.52</v>
      </c>
      <c r="Z275" s="31">
        <f t="shared" si="90"/>
        <v>77088.55</v>
      </c>
      <c r="AA275" s="32">
        <f t="shared" si="81"/>
        <v>-165.27</v>
      </c>
      <c r="AB275" s="5">
        <f t="shared" si="81"/>
        <v>-12440.52</v>
      </c>
      <c r="AC275" s="5">
        <f t="shared" si="81"/>
        <v>-721.79</v>
      </c>
      <c r="AD275" s="5">
        <f t="shared" si="81"/>
        <v>-31099.45</v>
      </c>
      <c r="AE275" s="33">
        <f t="shared" si="81"/>
        <v>-32661.52</v>
      </c>
      <c r="AF275" s="34">
        <f t="shared" si="81"/>
        <v>-77088.55</v>
      </c>
      <c r="AG275" s="35">
        <f t="shared" si="82"/>
        <v>-1</v>
      </c>
      <c r="AH275" s="7">
        <f t="shared" si="82"/>
        <v>-1</v>
      </c>
      <c r="AI275" s="7">
        <f t="shared" si="82"/>
        <v>-1</v>
      </c>
      <c r="AJ275" s="7">
        <f t="shared" si="82"/>
        <v>-1</v>
      </c>
      <c r="AK275" s="36">
        <f t="shared" si="82"/>
        <v>-1</v>
      </c>
      <c r="AL275" s="37">
        <f t="shared" si="82"/>
        <v>-1</v>
      </c>
      <c r="AM275" s="2">
        <v>0</v>
      </c>
      <c r="AN275" s="2">
        <v>0</v>
      </c>
      <c r="AO275" s="2">
        <v>0</v>
      </c>
      <c r="AP275" s="2">
        <v>0</v>
      </c>
      <c r="AQ275" s="29">
        <v>0</v>
      </c>
      <c r="AR275" s="31">
        <f t="shared" si="91"/>
        <v>0</v>
      </c>
      <c r="AS275" s="2">
        <v>165.27</v>
      </c>
      <c r="AT275" s="2">
        <v>2641.49</v>
      </c>
      <c r="AU275" s="2">
        <v>298.29000000000002</v>
      </c>
      <c r="AV275" s="2">
        <v>9387.33</v>
      </c>
      <c r="AW275" s="29">
        <v>9988.91</v>
      </c>
      <c r="AX275" s="31">
        <f t="shared" si="92"/>
        <v>22481.29</v>
      </c>
      <c r="AY275" s="5">
        <f t="shared" si="83"/>
        <v>-165.27</v>
      </c>
      <c r="AZ275" s="5">
        <f t="shared" si="83"/>
        <v>-2641.49</v>
      </c>
      <c r="BA275" s="5">
        <f t="shared" si="83"/>
        <v>-298.29000000000002</v>
      </c>
      <c r="BB275" s="5">
        <f t="shared" si="83"/>
        <v>-9387.33</v>
      </c>
      <c r="BC275" s="33">
        <f t="shared" si="83"/>
        <v>-9988.91</v>
      </c>
      <c r="BD275" s="34">
        <f t="shared" si="83"/>
        <v>-22481.29</v>
      </c>
      <c r="BE275" s="7">
        <f t="shared" si="84"/>
        <v>-1</v>
      </c>
      <c r="BF275" s="7">
        <f t="shared" si="84"/>
        <v>-1</v>
      </c>
      <c r="BG275" s="7">
        <f t="shared" si="84"/>
        <v>-1</v>
      </c>
      <c r="BH275" s="7">
        <f t="shared" si="84"/>
        <v>-1</v>
      </c>
      <c r="BI275" s="36">
        <f t="shared" si="84"/>
        <v>-1</v>
      </c>
      <c r="BJ275" s="37">
        <f t="shared" si="84"/>
        <v>-1</v>
      </c>
      <c r="BK275" s="38">
        <f t="shared" si="85"/>
        <v>0</v>
      </c>
      <c r="BL275" s="38">
        <f t="shared" si="85"/>
        <v>0</v>
      </c>
      <c r="BM275" s="38">
        <f t="shared" si="85"/>
        <v>0</v>
      </c>
      <c r="BN275" s="38">
        <f t="shared" si="85"/>
        <v>0</v>
      </c>
      <c r="BO275" s="39">
        <f t="shared" si="85"/>
        <v>0</v>
      </c>
      <c r="BP275" s="40">
        <f t="shared" si="85"/>
        <v>0</v>
      </c>
      <c r="BQ275" s="38">
        <f t="shared" si="86"/>
        <v>1</v>
      </c>
      <c r="BR275" s="38">
        <f t="shared" si="86"/>
        <v>0.2123295489256076</v>
      </c>
      <c r="BS275" s="38">
        <f t="shared" si="86"/>
        <v>0.41326424583327565</v>
      </c>
      <c r="BT275" s="38">
        <f t="shared" si="86"/>
        <v>0.30184874652124072</v>
      </c>
      <c r="BU275" s="39">
        <f t="shared" si="86"/>
        <v>0.30583114319235599</v>
      </c>
      <c r="BV275" s="40">
        <f t="shared" si="86"/>
        <v>0.29162943134875413</v>
      </c>
      <c r="BW275" s="38">
        <f t="shared" si="87"/>
        <v>-1</v>
      </c>
      <c r="BX275" s="38">
        <f t="shared" si="87"/>
        <v>-0.2123295489256076</v>
      </c>
      <c r="BY275" s="38">
        <f t="shared" si="87"/>
        <v>-0.41326424583327565</v>
      </c>
      <c r="BZ275" s="38">
        <f t="shared" si="87"/>
        <v>-0.30184874652124072</v>
      </c>
      <c r="CA275" s="39">
        <f t="shared" si="87"/>
        <v>-0.30583114319235599</v>
      </c>
      <c r="CB275" s="40">
        <f t="shared" si="87"/>
        <v>-0.29162943134875413</v>
      </c>
      <c r="CC275" s="2">
        <f t="shared" si="88"/>
        <v>-10000</v>
      </c>
      <c r="CD275" s="2">
        <f t="shared" si="88"/>
        <v>-2123.2954892560761</v>
      </c>
      <c r="CE275" s="2">
        <f t="shared" si="88"/>
        <v>-4132.6424583327562</v>
      </c>
      <c r="CF275" s="2">
        <f t="shared" si="88"/>
        <v>-3018.4874652124072</v>
      </c>
      <c r="CG275" s="29">
        <f t="shared" si="88"/>
        <v>-3058.3114319235601</v>
      </c>
      <c r="CH275" s="31">
        <f t="shared" si="88"/>
        <v>-2916.2943134875413</v>
      </c>
    </row>
    <row r="276" spans="1:86" hidden="1" outlineLevel="1" x14ac:dyDescent="0.2">
      <c r="A276" t="s">
        <v>46</v>
      </c>
      <c r="B276" t="s">
        <v>46</v>
      </c>
      <c r="C276" t="s">
        <v>107</v>
      </c>
      <c r="D276" t="s">
        <v>107</v>
      </c>
      <c r="E276" t="s">
        <v>105</v>
      </c>
      <c r="F276" s="27">
        <f t="shared" si="93"/>
        <v>46281</v>
      </c>
      <c r="G276" s="60" t="s">
        <v>38</v>
      </c>
      <c r="H276" s="28">
        <v>0</v>
      </c>
      <c r="I276" s="2">
        <v>0</v>
      </c>
      <c r="J276" s="2">
        <v>0</v>
      </c>
      <c r="K276" s="2">
        <v>0</v>
      </c>
      <c r="L276" s="29">
        <v>0</v>
      </c>
      <c r="M276" s="30">
        <f t="shared" si="89"/>
        <v>0</v>
      </c>
      <c r="N276" t="s">
        <v>49</v>
      </c>
      <c r="O276" t="s">
        <v>49</v>
      </c>
      <c r="P276" t="s">
        <v>107</v>
      </c>
      <c r="Q276" t="s">
        <v>107</v>
      </c>
      <c r="R276" t="s">
        <v>105</v>
      </c>
      <c r="S276" s="27">
        <f t="shared" si="94"/>
        <v>45917</v>
      </c>
      <c r="T276" s="60" t="s">
        <v>38</v>
      </c>
      <c r="U276" s="28">
        <v>89.42</v>
      </c>
      <c r="V276" s="2">
        <v>15975.46</v>
      </c>
      <c r="W276" s="2">
        <v>379.29</v>
      </c>
      <c r="X276" s="2">
        <v>35725.230000000003</v>
      </c>
      <c r="Y276" s="29">
        <v>32059.68</v>
      </c>
      <c r="Z276" s="31">
        <f t="shared" si="90"/>
        <v>84229.08</v>
      </c>
      <c r="AA276" s="32">
        <f t="shared" si="81"/>
        <v>-89.42</v>
      </c>
      <c r="AB276" s="5">
        <f t="shared" si="81"/>
        <v>-15975.46</v>
      </c>
      <c r="AC276" s="5">
        <f t="shared" si="81"/>
        <v>-379.29</v>
      </c>
      <c r="AD276" s="5">
        <f t="shared" si="81"/>
        <v>-35725.230000000003</v>
      </c>
      <c r="AE276" s="33">
        <f t="shared" si="81"/>
        <v>-32059.68</v>
      </c>
      <c r="AF276" s="34">
        <f t="shared" si="81"/>
        <v>-84229.08</v>
      </c>
      <c r="AG276" s="35">
        <f t="shared" si="82"/>
        <v>-1</v>
      </c>
      <c r="AH276" s="7">
        <f t="shared" si="82"/>
        <v>-1</v>
      </c>
      <c r="AI276" s="7">
        <f t="shared" si="82"/>
        <v>-1</v>
      </c>
      <c r="AJ276" s="7">
        <f t="shared" si="82"/>
        <v>-1</v>
      </c>
      <c r="AK276" s="36">
        <f t="shared" si="82"/>
        <v>-1</v>
      </c>
      <c r="AL276" s="37">
        <f t="shared" si="82"/>
        <v>-1</v>
      </c>
      <c r="AM276" s="2">
        <v>0</v>
      </c>
      <c r="AN276" s="2">
        <v>0</v>
      </c>
      <c r="AO276" s="2">
        <v>0</v>
      </c>
      <c r="AP276" s="2">
        <v>0</v>
      </c>
      <c r="AQ276" s="29">
        <v>0</v>
      </c>
      <c r="AR276" s="31">
        <f t="shared" si="91"/>
        <v>0</v>
      </c>
      <c r="AS276" s="2">
        <v>89.42</v>
      </c>
      <c r="AT276" s="2">
        <v>3389.77</v>
      </c>
      <c r="AU276" s="2">
        <v>57.86</v>
      </c>
      <c r="AV276" s="2">
        <v>11169.69</v>
      </c>
      <c r="AW276" s="29">
        <v>9817.89</v>
      </c>
      <c r="AX276" s="31">
        <f t="shared" si="92"/>
        <v>24524.63</v>
      </c>
      <c r="AY276" s="5">
        <f t="shared" si="83"/>
        <v>-89.42</v>
      </c>
      <c r="AZ276" s="5">
        <f t="shared" si="83"/>
        <v>-3389.77</v>
      </c>
      <c r="BA276" s="5">
        <f t="shared" si="83"/>
        <v>-57.86</v>
      </c>
      <c r="BB276" s="5">
        <f t="shared" si="83"/>
        <v>-11169.69</v>
      </c>
      <c r="BC276" s="33">
        <f t="shared" si="83"/>
        <v>-9817.89</v>
      </c>
      <c r="BD276" s="34">
        <f t="shared" si="83"/>
        <v>-24524.63</v>
      </c>
      <c r="BE276" s="7">
        <f t="shared" si="84"/>
        <v>-1</v>
      </c>
      <c r="BF276" s="7">
        <f t="shared" si="84"/>
        <v>-1</v>
      </c>
      <c r="BG276" s="7">
        <f t="shared" si="84"/>
        <v>-1</v>
      </c>
      <c r="BH276" s="7">
        <f t="shared" si="84"/>
        <v>-1</v>
      </c>
      <c r="BI276" s="36">
        <f t="shared" si="84"/>
        <v>-1</v>
      </c>
      <c r="BJ276" s="37">
        <f t="shared" si="84"/>
        <v>-1</v>
      </c>
      <c r="BK276" s="38">
        <f t="shared" si="85"/>
        <v>0</v>
      </c>
      <c r="BL276" s="38">
        <f t="shared" si="85"/>
        <v>0</v>
      </c>
      <c r="BM276" s="38">
        <f t="shared" si="85"/>
        <v>0</v>
      </c>
      <c r="BN276" s="38">
        <f t="shared" si="85"/>
        <v>0</v>
      </c>
      <c r="BO276" s="39">
        <f t="shared" si="85"/>
        <v>0</v>
      </c>
      <c r="BP276" s="40">
        <f t="shared" si="85"/>
        <v>0</v>
      </c>
      <c r="BQ276" s="38">
        <f t="shared" si="86"/>
        <v>1</v>
      </c>
      <c r="BR276" s="38">
        <f t="shared" si="86"/>
        <v>0.21218606537777318</v>
      </c>
      <c r="BS276" s="38">
        <f t="shared" si="86"/>
        <v>0.15254818212976876</v>
      </c>
      <c r="BT276" s="38">
        <f t="shared" si="86"/>
        <v>0.3126555098455629</v>
      </c>
      <c r="BU276" s="39">
        <f t="shared" si="86"/>
        <v>0.30623792876285727</v>
      </c>
      <c r="BV276" s="40">
        <f t="shared" si="86"/>
        <v>0.29116583013847475</v>
      </c>
      <c r="BW276" s="38">
        <f t="shared" si="87"/>
        <v>-1</v>
      </c>
      <c r="BX276" s="38">
        <f t="shared" si="87"/>
        <v>-0.21218606537777318</v>
      </c>
      <c r="BY276" s="38">
        <f t="shared" si="87"/>
        <v>-0.15254818212976876</v>
      </c>
      <c r="BZ276" s="38">
        <f t="shared" si="87"/>
        <v>-0.3126555098455629</v>
      </c>
      <c r="CA276" s="39">
        <f t="shared" si="87"/>
        <v>-0.30623792876285727</v>
      </c>
      <c r="CB276" s="40">
        <f t="shared" si="87"/>
        <v>-0.29116583013847475</v>
      </c>
      <c r="CC276" s="2">
        <f t="shared" si="88"/>
        <v>-10000</v>
      </c>
      <c r="CD276" s="2">
        <f t="shared" si="88"/>
        <v>-2121.8606537777318</v>
      </c>
      <c r="CE276" s="2">
        <f t="shared" si="88"/>
        <v>-1525.4818212976875</v>
      </c>
      <c r="CF276" s="2">
        <f t="shared" si="88"/>
        <v>-3126.5550984556289</v>
      </c>
      <c r="CG276" s="29">
        <f t="shared" si="88"/>
        <v>-3062.3792876285729</v>
      </c>
      <c r="CH276" s="31">
        <f t="shared" si="88"/>
        <v>-2911.6583013847476</v>
      </c>
    </row>
    <row r="277" spans="1:86" hidden="1" outlineLevel="1" x14ac:dyDescent="0.2">
      <c r="A277" t="s">
        <v>46</v>
      </c>
      <c r="B277" t="s">
        <v>46</v>
      </c>
      <c r="C277" t="s">
        <v>107</v>
      </c>
      <c r="D277" t="s">
        <v>107</v>
      </c>
      <c r="E277" t="s">
        <v>105</v>
      </c>
      <c r="F277" s="27">
        <f t="shared" si="93"/>
        <v>46282</v>
      </c>
      <c r="G277" s="60" t="s">
        <v>39</v>
      </c>
      <c r="H277" s="28">
        <v>0</v>
      </c>
      <c r="I277" s="2">
        <v>0</v>
      </c>
      <c r="J277" s="2">
        <v>0</v>
      </c>
      <c r="K277" s="2">
        <v>0</v>
      </c>
      <c r="L277" s="29">
        <v>0</v>
      </c>
      <c r="M277" s="30">
        <f t="shared" si="89"/>
        <v>0</v>
      </c>
      <c r="N277" t="s">
        <v>49</v>
      </c>
      <c r="O277" t="s">
        <v>49</v>
      </c>
      <c r="P277" t="s">
        <v>107</v>
      </c>
      <c r="Q277" t="s">
        <v>107</v>
      </c>
      <c r="R277" t="s">
        <v>105</v>
      </c>
      <c r="S277" s="27">
        <f t="shared" si="94"/>
        <v>45918</v>
      </c>
      <c r="T277" s="60" t="s">
        <v>39</v>
      </c>
      <c r="U277" s="28">
        <v>24.95</v>
      </c>
      <c r="V277" s="2">
        <v>18271.93</v>
      </c>
      <c r="W277" s="2">
        <v>1523.67</v>
      </c>
      <c r="X277" s="2">
        <v>38789.019999999997</v>
      </c>
      <c r="Y277" s="29">
        <v>56267.7</v>
      </c>
      <c r="Z277" s="31">
        <f t="shared" si="90"/>
        <v>114877.26999999999</v>
      </c>
      <c r="AA277" s="32">
        <f t="shared" si="81"/>
        <v>-24.95</v>
      </c>
      <c r="AB277" s="5">
        <f t="shared" si="81"/>
        <v>-18271.93</v>
      </c>
      <c r="AC277" s="5">
        <f t="shared" si="81"/>
        <v>-1523.67</v>
      </c>
      <c r="AD277" s="5">
        <f t="shared" si="81"/>
        <v>-38789.019999999997</v>
      </c>
      <c r="AE277" s="33">
        <f t="shared" si="81"/>
        <v>-56267.7</v>
      </c>
      <c r="AF277" s="34">
        <f t="shared" si="81"/>
        <v>-114877.26999999999</v>
      </c>
      <c r="AG277" s="35">
        <f t="shared" si="82"/>
        <v>-1</v>
      </c>
      <c r="AH277" s="7">
        <f t="shared" si="82"/>
        <v>-1</v>
      </c>
      <c r="AI277" s="7">
        <f t="shared" si="82"/>
        <v>-1</v>
      </c>
      <c r="AJ277" s="7">
        <f t="shared" si="82"/>
        <v>-1</v>
      </c>
      <c r="AK277" s="36">
        <f t="shared" si="82"/>
        <v>-1</v>
      </c>
      <c r="AL277" s="37">
        <f t="shared" si="82"/>
        <v>-1</v>
      </c>
      <c r="AM277" s="2">
        <v>0</v>
      </c>
      <c r="AN277" s="2">
        <v>0</v>
      </c>
      <c r="AO277" s="2">
        <v>0</v>
      </c>
      <c r="AP277" s="2">
        <v>0</v>
      </c>
      <c r="AQ277" s="29">
        <v>0</v>
      </c>
      <c r="AR277" s="31">
        <f t="shared" si="91"/>
        <v>0</v>
      </c>
      <c r="AS277" s="2">
        <v>24.95</v>
      </c>
      <c r="AT277" s="2">
        <v>3606.03</v>
      </c>
      <c r="AU277" s="2">
        <v>557.59</v>
      </c>
      <c r="AV277" s="2">
        <v>11778.52</v>
      </c>
      <c r="AW277" s="29">
        <v>16074.17</v>
      </c>
      <c r="AX277" s="31">
        <f t="shared" si="92"/>
        <v>32041.260000000002</v>
      </c>
      <c r="AY277" s="5">
        <f t="shared" si="83"/>
        <v>-24.95</v>
      </c>
      <c r="AZ277" s="5">
        <f t="shared" si="83"/>
        <v>-3606.03</v>
      </c>
      <c r="BA277" s="5">
        <f t="shared" si="83"/>
        <v>-557.59</v>
      </c>
      <c r="BB277" s="5">
        <f t="shared" si="83"/>
        <v>-11778.52</v>
      </c>
      <c r="BC277" s="33">
        <f t="shared" si="83"/>
        <v>-16074.17</v>
      </c>
      <c r="BD277" s="34">
        <f t="shared" si="83"/>
        <v>-32041.260000000002</v>
      </c>
      <c r="BE277" s="7">
        <f t="shared" si="84"/>
        <v>-1</v>
      </c>
      <c r="BF277" s="7">
        <f t="shared" si="84"/>
        <v>-1</v>
      </c>
      <c r="BG277" s="7">
        <f t="shared" si="84"/>
        <v>-1</v>
      </c>
      <c r="BH277" s="7">
        <f t="shared" si="84"/>
        <v>-1</v>
      </c>
      <c r="BI277" s="36">
        <f t="shared" si="84"/>
        <v>-1</v>
      </c>
      <c r="BJ277" s="37">
        <f t="shared" si="84"/>
        <v>-1</v>
      </c>
      <c r="BK277" s="38">
        <f t="shared" si="85"/>
        <v>0</v>
      </c>
      <c r="BL277" s="38">
        <f t="shared" si="85"/>
        <v>0</v>
      </c>
      <c r="BM277" s="38">
        <f t="shared" si="85"/>
        <v>0</v>
      </c>
      <c r="BN277" s="38">
        <f t="shared" si="85"/>
        <v>0</v>
      </c>
      <c r="BO277" s="39">
        <f t="shared" si="85"/>
        <v>0</v>
      </c>
      <c r="BP277" s="40">
        <f t="shared" si="85"/>
        <v>0</v>
      </c>
      <c r="BQ277" s="38">
        <f t="shared" si="86"/>
        <v>1</v>
      </c>
      <c r="BR277" s="38">
        <f t="shared" si="86"/>
        <v>0.19735353627120944</v>
      </c>
      <c r="BS277" s="38">
        <f t="shared" si="86"/>
        <v>0.36595194497496175</v>
      </c>
      <c r="BT277" s="38">
        <f t="shared" si="86"/>
        <v>0.30365603462010643</v>
      </c>
      <c r="BU277" s="39">
        <f t="shared" si="86"/>
        <v>0.28567313041051973</v>
      </c>
      <c r="BV277" s="40">
        <f t="shared" si="86"/>
        <v>0.27891731758597682</v>
      </c>
      <c r="BW277" s="38">
        <f t="shared" si="87"/>
        <v>-1</v>
      </c>
      <c r="BX277" s="38">
        <f t="shared" si="87"/>
        <v>-0.19735353627120944</v>
      </c>
      <c r="BY277" s="38">
        <f t="shared" si="87"/>
        <v>-0.36595194497496175</v>
      </c>
      <c r="BZ277" s="38">
        <f t="shared" si="87"/>
        <v>-0.30365603462010643</v>
      </c>
      <c r="CA277" s="39">
        <f t="shared" si="87"/>
        <v>-0.28567313041051973</v>
      </c>
      <c r="CB277" s="40">
        <f t="shared" si="87"/>
        <v>-0.27891731758597682</v>
      </c>
      <c r="CC277" s="2">
        <f t="shared" si="88"/>
        <v>-10000</v>
      </c>
      <c r="CD277" s="2">
        <f t="shared" si="88"/>
        <v>-1973.5353627120944</v>
      </c>
      <c r="CE277" s="2">
        <f t="shared" si="88"/>
        <v>-3659.5194497496177</v>
      </c>
      <c r="CF277" s="2">
        <f t="shared" si="88"/>
        <v>-3036.5603462010645</v>
      </c>
      <c r="CG277" s="29">
        <f t="shared" si="88"/>
        <v>-2856.7313041051971</v>
      </c>
      <c r="CH277" s="31">
        <f t="shared" si="88"/>
        <v>-2789.173175859768</v>
      </c>
    </row>
    <row r="278" spans="1:86" hidden="1" outlineLevel="1" x14ac:dyDescent="0.2">
      <c r="A278" t="s">
        <v>46</v>
      </c>
      <c r="B278" t="s">
        <v>46</v>
      </c>
      <c r="C278" t="s">
        <v>107</v>
      </c>
      <c r="D278" t="s">
        <v>107</v>
      </c>
      <c r="E278" t="s">
        <v>105</v>
      </c>
      <c r="F278" s="27">
        <f t="shared" si="93"/>
        <v>46283</v>
      </c>
      <c r="G278" s="60" t="s">
        <v>40</v>
      </c>
      <c r="H278" s="28">
        <v>0</v>
      </c>
      <c r="I278" s="2">
        <v>0</v>
      </c>
      <c r="J278" s="2">
        <v>0</v>
      </c>
      <c r="K278" s="2">
        <v>0</v>
      </c>
      <c r="L278" s="29">
        <v>0</v>
      </c>
      <c r="M278" s="30">
        <f t="shared" si="89"/>
        <v>0</v>
      </c>
      <c r="N278" t="s">
        <v>49</v>
      </c>
      <c r="O278" t="s">
        <v>49</v>
      </c>
      <c r="P278" t="s">
        <v>107</v>
      </c>
      <c r="Q278" t="s">
        <v>107</v>
      </c>
      <c r="R278" t="s">
        <v>105</v>
      </c>
      <c r="S278" s="27">
        <f t="shared" si="94"/>
        <v>45919</v>
      </c>
      <c r="T278" s="60" t="s">
        <v>40</v>
      </c>
      <c r="U278" s="28">
        <v>204.86</v>
      </c>
      <c r="V278" s="2">
        <v>26295.67</v>
      </c>
      <c r="W278" s="2">
        <v>3096.23</v>
      </c>
      <c r="X278" s="2">
        <v>58093.91</v>
      </c>
      <c r="Y278" s="29">
        <v>49476.41</v>
      </c>
      <c r="Z278" s="31">
        <f t="shared" si="90"/>
        <v>137167.08000000002</v>
      </c>
      <c r="AA278" s="32">
        <f t="shared" si="81"/>
        <v>-204.86</v>
      </c>
      <c r="AB278" s="5">
        <f t="shared" si="81"/>
        <v>-26295.67</v>
      </c>
      <c r="AC278" s="5">
        <f t="shared" si="81"/>
        <v>-3096.23</v>
      </c>
      <c r="AD278" s="5">
        <f t="shared" si="81"/>
        <v>-58093.91</v>
      </c>
      <c r="AE278" s="33">
        <f t="shared" si="81"/>
        <v>-49476.41</v>
      </c>
      <c r="AF278" s="34">
        <f t="shared" si="81"/>
        <v>-137167.08000000002</v>
      </c>
      <c r="AG278" s="35">
        <f t="shared" si="82"/>
        <v>-1</v>
      </c>
      <c r="AH278" s="7">
        <f t="shared" si="82"/>
        <v>-1</v>
      </c>
      <c r="AI278" s="7">
        <f t="shared" si="82"/>
        <v>-1</v>
      </c>
      <c r="AJ278" s="7">
        <f t="shared" si="82"/>
        <v>-1</v>
      </c>
      <c r="AK278" s="36">
        <f t="shared" si="82"/>
        <v>-1</v>
      </c>
      <c r="AL278" s="37">
        <f t="shared" si="82"/>
        <v>-1</v>
      </c>
      <c r="AM278" s="2">
        <v>0</v>
      </c>
      <c r="AN278" s="2">
        <v>0</v>
      </c>
      <c r="AO278" s="2">
        <v>0</v>
      </c>
      <c r="AP278" s="2">
        <v>0</v>
      </c>
      <c r="AQ278" s="29">
        <v>0</v>
      </c>
      <c r="AR278" s="31">
        <f t="shared" si="91"/>
        <v>0</v>
      </c>
      <c r="AS278" s="2">
        <v>204.86</v>
      </c>
      <c r="AT278" s="2">
        <v>5421.83</v>
      </c>
      <c r="AU278" s="2">
        <v>1380.26</v>
      </c>
      <c r="AV278" s="2">
        <v>17984.07</v>
      </c>
      <c r="AW278" s="29">
        <v>14743.88</v>
      </c>
      <c r="AX278" s="31">
        <f t="shared" si="92"/>
        <v>39734.9</v>
      </c>
      <c r="AY278" s="5">
        <f t="shared" si="83"/>
        <v>-204.86</v>
      </c>
      <c r="AZ278" s="5">
        <f t="shared" si="83"/>
        <v>-5421.83</v>
      </c>
      <c r="BA278" s="5">
        <f t="shared" si="83"/>
        <v>-1380.26</v>
      </c>
      <c r="BB278" s="5">
        <f t="shared" si="83"/>
        <v>-17984.07</v>
      </c>
      <c r="BC278" s="33">
        <f t="shared" si="83"/>
        <v>-14743.88</v>
      </c>
      <c r="BD278" s="34">
        <f t="shared" si="83"/>
        <v>-39734.9</v>
      </c>
      <c r="BE278" s="7">
        <f t="shared" si="84"/>
        <v>-1</v>
      </c>
      <c r="BF278" s="7">
        <f t="shared" si="84"/>
        <v>-1</v>
      </c>
      <c r="BG278" s="7">
        <f t="shared" si="84"/>
        <v>-1</v>
      </c>
      <c r="BH278" s="7">
        <f t="shared" si="84"/>
        <v>-1</v>
      </c>
      <c r="BI278" s="36">
        <f t="shared" si="84"/>
        <v>-1</v>
      </c>
      <c r="BJ278" s="37">
        <f t="shared" si="84"/>
        <v>-1</v>
      </c>
      <c r="BK278" s="38">
        <f t="shared" si="85"/>
        <v>0</v>
      </c>
      <c r="BL278" s="38">
        <f t="shared" si="85"/>
        <v>0</v>
      </c>
      <c r="BM278" s="38">
        <f t="shared" si="85"/>
        <v>0</v>
      </c>
      <c r="BN278" s="38">
        <f t="shared" si="85"/>
        <v>0</v>
      </c>
      <c r="BO278" s="39">
        <f t="shared" si="85"/>
        <v>0</v>
      </c>
      <c r="BP278" s="40">
        <f t="shared" si="85"/>
        <v>0</v>
      </c>
      <c r="BQ278" s="38">
        <f t="shared" si="86"/>
        <v>1</v>
      </c>
      <c r="BR278" s="38">
        <f t="shared" si="86"/>
        <v>0.20618717834533215</v>
      </c>
      <c r="BS278" s="38">
        <f t="shared" si="86"/>
        <v>0.44578729616339868</v>
      </c>
      <c r="BT278" s="38">
        <f t="shared" si="86"/>
        <v>0.30956893760464732</v>
      </c>
      <c r="BU278" s="39">
        <f t="shared" si="86"/>
        <v>0.29799817731318823</v>
      </c>
      <c r="BV278" s="40">
        <f t="shared" si="86"/>
        <v>0.28968248066518582</v>
      </c>
      <c r="BW278" s="38">
        <f t="shared" si="87"/>
        <v>-1</v>
      </c>
      <c r="BX278" s="38">
        <f t="shared" si="87"/>
        <v>-0.20618717834533215</v>
      </c>
      <c r="BY278" s="38">
        <f t="shared" si="87"/>
        <v>-0.44578729616339868</v>
      </c>
      <c r="BZ278" s="38">
        <f t="shared" si="87"/>
        <v>-0.30956893760464732</v>
      </c>
      <c r="CA278" s="39">
        <f t="shared" si="87"/>
        <v>-0.29799817731318823</v>
      </c>
      <c r="CB278" s="40">
        <f t="shared" si="87"/>
        <v>-0.28968248066518582</v>
      </c>
      <c r="CC278" s="2">
        <f t="shared" si="88"/>
        <v>-10000</v>
      </c>
      <c r="CD278" s="2">
        <f t="shared" si="88"/>
        <v>-2061.8717834533213</v>
      </c>
      <c r="CE278" s="2">
        <f t="shared" si="88"/>
        <v>-4457.872961633987</v>
      </c>
      <c r="CF278" s="2">
        <f t="shared" si="88"/>
        <v>-3095.6893760464732</v>
      </c>
      <c r="CG278" s="29">
        <f t="shared" si="88"/>
        <v>-2979.9817731318822</v>
      </c>
      <c r="CH278" s="31">
        <f t="shared" si="88"/>
        <v>-2896.8248066518581</v>
      </c>
    </row>
    <row r="279" spans="1:86" ht="13.5" hidden="1" outlineLevel="1" thickBot="1" x14ac:dyDescent="0.25">
      <c r="A279" t="s">
        <v>46</v>
      </c>
      <c r="B279" t="s">
        <v>46</v>
      </c>
      <c r="C279" t="s">
        <v>107</v>
      </c>
      <c r="D279" t="s">
        <v>107</v>
      </c>
      <c r="E279" t="s">
        <v>105</v>
      </c>
      <c r="F279" s="41">
        <f t="shared" si="93"/>
        <v>46284</v>
      </c>
      <c r="G279" s="61" t="s">
        <v>41</v>
      </c>
      <c r="H279" s="43">
        <v>0</v>
      </c>
      <c r="I279" s="44">
        <v>0</v>
      </c>
      <c r="J279" s="44">
        <v>0</v>
      </c>
      <c r="K279" s="44">
        <v>0</v>
      </c>
      <c r="L279" s="45">
        <v>0</v>
      </c>
      <c r="M279" s="46">
        <f t="shared" si="89"/>
        <v>0</v>
      </c>
      <c r="N279" t="s">
        <v>49</v>
      </c>
      <c r="O279" t="s">
        <v>49</v>
      </c>
      <c r="P279" t="s">
        <v>107</v>
      </c>
      <c r="Q279" t="s">
        <v>107</v>
      </c>
      <c r="R279" t="s">
        <v>105</v>
      </c>
      <c r="S279" s="41">
        <f t="shared" si="94"/>
        <v>45920</v>
      </c>
      <c r="T279" s="61" t="s">
        <v>41</v>
      </c>
      <c r="U279" s="43">
        <v>352.43</v>
      </c>
      <c r="V279" s="44">
        <v>20983.02</v>
      </c>
      <c r="W279" s="44">
        <v>3058.82</v>
      </c>
      <c r="X279" s="44">
        <v>41806.480000000003</v>
      </c>
      <c r="Y279" s="45">
        <v>35223.65</v>
      </c>
      <c r="Z279" s="47">
        <f t="shared" si="90"/>
        <v>101424.4</v>
      </c>
      <c r="AA279" s="48">
        <f t="shared" si="81"/>
        <v>-352.43</v>
      </c>
      <c r="AB279" s="49">
        <f t="shared" si="81"/>
        <v>-20983.02</v>
      </c>
      <c r="AC279" s="49">
        <f t="shared" si="81"/>
        <v>-3058.82</v>
      </c>
      <c r="AD279" s="49">
        <f t="shared" ref="AD279:AF342" si="95">+K279-X279</f>
        <v>-41806.480000000003</v>
      </c>
      <c r="AE279" s="50">
        <f t="shared" si="95"/>
        <v>-35223.65</v>
      </c>
      <c r="AF279" s="51">
        <f t="shared" si="95"/>
        <v>-101424.4</v>
      </c>
      <c r="AG279" s="52">
        <f t="shared" si="82"/>
        <v>-1</v>
      </c>
      <c r="AH279" s="53">
        <f t="shared" si="82"/>
        <v>-1</v>
      </c>
      <c r="AI279" s="53">
        <f t="shared" si="82"/>
        <v>-1</v>
      </c>
      <c r="AJ279" s="53">
        <f t="shared" ref="AJ279:AL342" si="96">AD279/X279</f>
        <v>-1</v>
      </c>
      <c r="AK279" s="54">
        <f t="shared" si="96"/>
        <v>-1</v>
      </c>
      <c r="AL279" s="55">
        <f t="shared" si="96"/>
        <v>-1</v>
      </c>
      <c r="AM279" s="44">
        <v>0</v>
      </c>
      <c r="AN279" s="44">
        <v>0</v>
      </c>
      <c r="AO279" s="44">
        <v>0</v>
      </c>
      <c r="AP279" s="44">
        <v>0</v>
      </c>
      <c r="AQ279" s="45">
        <v>0</v>
      </c>
      <c r="AR279" s="47">
        <f t="shared" si="91"/>
        <v>0</v>
      </c>
      <c r="AS279" s="44">
        <v>352.43</v>
      </c>
      <c r="AT279" s="44">
        <v>4485.87</v>
      </c>
      <c r="AU279" s="44">
        <v>1412.7</v>
      </c>
      <c r="AV279" s="44">
        <v>13303.39</v>
      </c>
      <c r="AW279" s="45">
        <v>10677.98</v>
      </c>
      <c r="AX279" s="47">
        <f t="shared" si="92"/>
        <v>30232.37</v>
      </c>
      <c r="AY279" s="49">
        <f t="shared" si="83"/>
        <v>-352.43</v>
      </c>
      <c r="AZ279" s="49">
        <f t="shared" si="83"/>
        <v>-4485.87</v>
      </c>
      <c r="BA279" s="49">
        <f t="shared" si="83"/>
        <v>-1412.7</v>
      </c>
      <c r="BB279" s="49">
        <f t="shared" ref="BB279:BD342" si="97">+AP279-AV279</f>
        <v>-13303.39</v>
      </c>
      <c r="BC279" s="50">
        <f t="shared" si="97"/>
        <v>-10677.98</v>
      </c>
      <c r="BD279" s="51">
        <f t="shared" si="97"/>
        <v>-30232.37</v>
      </c>
      <c r="BE279" s="53">
        <f t="shared" si="84"/>
        <v>-1</v>
      </c>
      <c r="BF279" s="53">
        <f t="shared" si="84"/>
        <v>-1</v>
      </c>
      <c r="BG279" s="53">
        <f t="shared" si="84"/>
        <v>-1</v>
      </c>
      <c r="BH279" s="53">
        <f t="shared" ref="BH279:BJ342" si="98">BB279/AV279</f>
        <v>-1</v>
      </c>
      <c r="BI279" s="54">
        <f t="shared" si="98"/>
        <v>-1</v>
      </c>
      <c r="BJ279" s="55">
        <f t="shared" si="98"/>
        <v>-1</v>
      </c>
      <c r="BK279" s="56">
        <f t="shared" si="85"/>
        <v>0</v>
      </c>
      <c r="BL279" s="56">
        <f t="shared" si="85"/>
        <v>0</v>
      </c>
      <c r="BM279" s="56">
        <f t="shared" si="85"/>
        <v>0</v>
      </c>
      <c r="BN279" s="56">
        <f t="shared" ref="BN279:BP342" si="99">IFERROR(AP279/K279,0)</f>
        <v>0</v>
      </c>
      <c r="BO279" s="57">
        <f t="shared" si="99"/>
        <v>0</v>
      </c>
      <c r="BP279" s="58">
        <f t="shared" si="99"/>
        <v>0</v>
      </c>
      <c r="BQ279" s="56">
        <f t="shared" si="86"/>
        <v>1</v>
      </c>
      <c r="BR279" s="56">
        <f t="shared" si="86"/>
        <v>0.2137857181664031</v>
      </c>
      <c r="BS279" s="56">
        <f t="shared" si="86"/>
        <v>0.46184476366703497</v>
      </c>
      <c r="BT279" s="56">
        <f t="shared" ref="BT279:BV342" si="100">IFERROR(AV279/X279,0)</f>
        <v>0.31821358794139087</v>
      </c>
      <c r="BU279" s="57">
        <f t="shared" si="100"/>
        <v>0.3031480269648375</v>
      </c>
      <c r="BV279" s="58">
        <f t="shared" si="100"/>
        <v>0.29807787869585622</v>
      </c>
      <c r="BW279" s="56">
        <f t="shared" si="87"/>
        <v>-1</v>
      </c>
      <c r="BX279" s="56">
        <f t="shared" si="87"/>
        <v>-0.2137857181664031</v>
      </c>
      <c r="BY279" s="56">
        <f t="shared" si="87"/>
        <v>-0.46184476366703497</v>
      </c>
      <c r="BZ279" s="56">
        <f t="shared" ref="BZ279:CB342" si="101">+BN279-BT279</f>
        <v>-0.31821358794139087</v>
      </c>
      <c r="CA279" s="57">
        <f t="shared" si="101"/>
        <v>-0.3031480269648375</v>
      </c>
      <c r="CB279" s="58">
        <f t="shared" si="101"/>
        <v>-0.29807787869585622</v>
      </c>
      <c r="CC279" s="44">
        <f t="shared" si="88"/>
        <v>-10000</v>
      </c>
      <c r="CD279" s="44">
        <f t="shared" si="88"/>
        <v>-2137.857181664031</v>
      </c>
      <c r="CE279" s="44">
        <f t="shared" si="88"/>
        <v>-4618.4476366703493</v>
      </c>
      <c r="CF279" s="44">
        <f t="shared" ref="CF279:CH342" si="102">BZ279*10000</f>
        <v>-3182.1358794139087</v>
      </c>
      <c r="CG279" s="45">
        <f t="shared" si="102"/>
        <v>-3031.4802696483748</v>
      </c>
      <c r="CH279" s="47">
        <f t="shared" si="102"/>
        <v>-2980.7787869585623</v>
      </c>
    </row>
    <row r="280" spans="1:86" hidden="1" outlineLevel="1" x14ac:dyDescent="0.2">
      <c r="A280" t="s">
        <v>46</v>
      </c>
      <c r="B280" t="s">
        <v>46</v>
      </c>
      <c r="C280" t="s">
        <v>107</v>
      </c>
      <c r="D280" t="s">
        <v>107</v>
      </c>
      <c r="E280" t="s">
        <v>106</v>
      </c>
      <c r="F280" s="27">
        <f t="shared" si="93"/>
        <v>46285</v>
      </c>
      <c r="G280" s="60" t="s">
        <v>35</v>
      </c>
      <c r="H280" s="28">
        <v>0</v>
      </c>
      <c r="I280" s="2">
        <v>0</v>
      </c>
      <c r="J280" s="2">
        <v>0</v>
      </c>
      <c r="K280" s="2">
        <v>0</v>
      </c>
      <c r="L280" s="29">
        <v>0</v>
      </c>
      <c r="M280" s="30">
        <f t="shared" si="89"/>
        <v>0</v>
      </c>
      <c r="N280" t="s">
        <v>49</v>
      </c>
      <c r="O280" t="s">
        <v>49</v>
      </c>
      <c r="P280" t="s">
        <v>107</v>
      </c>
      <c r="Q280" t="s">
        <v>107</v>
      </c>
      <c r="R280" t="s">
        <v>106</v>
      </c>
      <c r="S280" s="27">
        <f t="shared" si="94"/>
        <v>45921</v>
      </c>
      <c r="T280" s="60" t="s">
        <v>35</v>
      </c>
      <c r="U280" s="28">
        <v>49.93</v>
      </c>
      <c r="V280" s="2">
        <v>10627.55</v>
      </c>
      <c r="W280" s="2">
        <v>269.47000000000003</v>
      </c>
      <c r="X280" s="2">
        <v>22584.58</v>
      </c>
      <c r="Y280" s="29">
        <v>23437.98</v>
      </c>
      <c r="Z280" s="31">
        <f t="shared" si="90"/>
        <v>56969.509999999995</v>
      </c>
      <c r="AA280" s="32">
        <f t="shared" ref="AA280:AF343" si="103">+H280-U280</f>
        <v>-49.93</v>
      </c>
      <c r="AB280" s="5">
        <f t="shared" si="103"/>
        <v>-10627.55</v>
      </c>
      <c r="AC280" s="5">
        <f t="shared" si="103"/>
        <v>-269.47000000000003</v>
      </c>
      <c r="AD280" s="5">
        <f t="shared" si="95"/>
        <v>-22584.58</v>
      </c>
      <c r="AE280" s="33">
        <f t="shared" si="95"/>
        <v>-23437.98</v>
      </c>
      <c r="AF280" s="34">
        <f t="shared" si="95"/>
        <v>-56969.509999999995</v>
      </c>
      <c r="AG280" s="35">
        <f t="shared" ref="AG280:AL343" si="104">AA280/U280</f>
        <v>-1</v>
      </c>
      <c r="AH280" s="7">
        <f t="shared" si="104"/>
        <v>-1</v>
      </c>
      <c r="AI280" s="7">
        <f t="shared" si="104"/>
        <v>-1</v>
      </c>
      <c r="AJ280" s="7">
        <f t="shared" si="96"/>
        <v>-1</v>
      </c>
      <c r="AK280" s="36">
        <f t="shared" si="96"/>
        <v>-1</v>
      </c>
      <c r="AL280" s="37">
        <f t="shared" si="96"/>
        <v>-1</v>
      </c>
      <c r="AM280" s="2">
        <v>0</v>
      </c>
      <c r="AN280" s="2">
        <v>0</v>
      </c>
      <c r="AO280" s="2">
        <v>0</v>
      </c>
      <c r="AP280" s="2">
        <v>0</v>
      </c>
      <c r="AQ280" s="29">
        <v>0</v>
      </c>
      <c r="AR280" s="31">
        <f t="shared" si="91"/>
        <v>0</v>
      </c>
      <c r="AS280" s="2">
        <v>49.93</v>
      </c>
      <c r="AT280" s="2">
        <v>2231.63</v>
      </c>
      <c r="AU280" s="2">
        <v>173.71</v>
      </c>
      <c r="AV280" s="2">
        <v>7265.41</v>
      </c>
      <c r="AW280" s="29">
        <v>7073.73</v>
      </c>
      <c r="AX280" s="31">
        <f t="shared" si="92"/>
        <v>16794.41</v>
      </c>
      <c r="AY280" s="5">
        <f t="shared" ref="AY280:BD343" si="105">+AM280-AS280</f>
        <v>-49.93</v>
      </c>
      <c r="AZ280" s="5">
        <f t="shared" si="105"/>
        <v>-2231.63</v>
      </c>
      <c r="BA280" s="5">
        <f t="shared" si="105"/>
        <v>-173.71</v>
      </c>
      <c r="BB280" s="5">
        <f t="shared" si="97"/>
        <v>-7265.41</v>
      </c>
      <c r="BC280" s="33">
        <f t="shared" si="97"/>
        <v>-7073.73</v>
      </c>
      <c r="BD280" s="34">
        <f t="shared" si="97"/>
        <v>-16794.41</v>
      </c>
      <c r="BE280" s="7">
        <f t="shared" ref="BE280:BJ343" si="106">AY280/AS280</f>
        <v>-1</v>
      </c>
      <c r="BF280" s="7">
        <f t="shared" si="106"/>
        <v>-1</v>
      </c>
      <c r="BG280" s="7">
        <f t="shared" si="106"/>
        <v>-1</v>
      </c>
      <c r="BH280" s="7">
        <f t="shared" si="98"/>
        <v>-1</v>
      </c>
      <c r="BI280" s="36">
        <f t="shared" si="98"/>
        <v>-1</v>
      </c>
      <c r="BJ280" s="37">
        <f t="shared" si="98"/>
        <v>-1</v>
      </c>
      <c r="BK280" s="38">
        <f t="shared" ref="BK280:BP343" si="107">IFERROR(AM280/H280,0)</f>
        <v>0</v>
      </c>
      <c r="BL280" s="38">
        <f t="shared" si="107"/>
        <v>0</v>
      </c>
      <c r="BM280" s="38">
        <f t="shared" si="107"/>
        <v>0</v>
      </c>
      <c r="BN280" s="38">
        <f t="shared" si="99"/>
        <v>0</v>
      </c>
      <c r="BO280" s="39">
        <f t="shared" si="99"/>
        <v>0</v>
      </c>
      <c r="BP280" s="40">
        <f t="shared" si="99"/>
        <v>0</v>
      </c>
      <c r="BQ280" s="38">
        <f t="shared" ref="BQ280:BV343" si="108">IFERROR(AS280/U280,0)</f>
        <v>1</v>
      </c>
      <c r="BR280" s="38">
        <f t="shared" si="108"/>
        <v>0.20998536821751018</v>
      </c>
      <c r="BS280" s="38">
        <f t="shared" si="108"/>
        <v>0.64463576650462018</v>
      </c>
      <c r="BT280" s="38">
        <f t="shared" si="100"/>
        <v>0.32169781328676467</v>
      </c>
      <c r="BU280" s="39">
        <f t="shared" si="100"/>
        <v>0.30180629900699635</v>
      </c>
      <c r="BV280" s="40">
        <f t="shared" si="100"/>
        <v>0.29479646217775091</v>
      </c>
      <c r="BW280" s="38">
        <f t="shared" ref="BW280:CB343" si="109">+BK280-BQ280</f>
        <v>-1</v>
      </c>
      <c r="BX280" s="38">
        <f t="shared" si="109"/>
        <v>-0.20998536821751018</v>
      </c>
      <c r="BY280" s="38">
        <f t="shared" si="109"/>
        <v>-0.64463576650462018</v>
      </c>
      <c r="BZ280" s="38">
        <f t="shared" si="101"/>
        <v>-0.32169781328676467</v>
      </c>
      <c r="CA280" s="39">
        <f t="shared" si="101"/>
        <v>-0.30180629900699635</v>
      </c>
      <c r="CB280" s="40">
        <f t="shared" si="101"/>
        <v>-0.29479646217775091</v>
      </c>
      <c r="CC280" s="2">
        <f t="shared" ref="CC280:CH343" si="110">BW280*10000</f>
        <v>-10000</v>
      </c>
      <c r="CD280" s="2">
        <f t="shared" si="110"/>
        <v>-2099.8536821751018</v>
      </c>
      <c r="CE280" s="2">
        <f t="shared" si="110"/>
        <v>-6446.3576650462019</v>
      </c>
      <c r="CF280" s="2">
        <f t="shared" si="102"/>
        <v>-3216.9781328676468</v>
      </c>
      <c r="CG280" s="29">
        <f t="shared" si="102"/>
        <v>-3018.0629900699637</v>
      </c>
      <c r="CH280" s="31">
        <f t="shared" si="102"/>
        <v>-2947.9646217775089</v>
      </c>
    </row>
    <row r="281" spans="1:86" hidden="1" outlineLevel="1" x14ac:dyDescent="0.2">
      <c r="A281" t="s">
        <v>46</v>
      </c>
      <c r="B281" t="s">
        <v>46</v>
      </c>
      <c r="C281" t="s">
        <v>107</v>
      </c>
      <c r="D281" t="s">
        <v>107</v>
      </c>
      <c r="E281" t="s">
        <v>106</v>
      </c>
      <c r="F281" s="27">
        <f t="shared" si="93"/>
        <v>46286</v>
      </c>
      <c r="G281" s="60" t="s">
        <v>36</v>
      </c>
      <c r="H281" s="28">
        <v>0</v>
      </c>
      <c r="I281" s="2">
        <v>0</v>
      </c>
      <c r="J281" s="2">
        <v>0</v>
      </c>
      <c r="K281" s="2">
        <v>0</v>
      </c>
      <c r="L281" s="29">
        <v>0</v>
      </c>
      <c r="M281" s="30">
        <f t="shared" si="89"/>
        <v>0</v>
      </c>
      <c r="N281" t="s">
        <v>49</v>
      </c>
      <c r="O281" t="s">
        <v>49</v>
      </c>
      <c r="P281" t="s">
        <v>107</v>
      </c>
      <c r="Q281" t="s">
        <v>107</v>
      </c>
      <c r="R281" t="s">
        <v>106</v>
      </c>
      <c r="S281" s="27">
        <f t="shared" si="94"/>
        <v>45922</v>
      </c>
      <c r="T281" s="60" t="s">
        <v>36</v>
      </c>
      <c r="U281" s="28">
        <v>189.86</v>
      </c>
      <c r="V281" s="2">
        <v>9202.44</v>
      </c>
      <c r="W281" s="2">
        <v>-631.97</v>
      </c>
      <c r="X281" s="2">
        <v>28517.86</v>
      </c>
      <c r="Y281" s="29">
        <v>24917.66</v>
      </c>
      <c r="Z281" s="31">
        <f t="shared" si="90"/>
        <v>62195.850000000006</v>
      </c>
      <c r="AA281" s="32">
        <f t="shared" si="103"/>
        <v>-189.86</v>
      </c>
      <c r="AB281" s="5">
        <f t="shared" si="103"/>
        <v>-9202.44</v>
      </c>
      <c r="AC281" s="5">
        <f t="shared" si="103"/>
        <v>631.97</v>
      </c>
      <c r="AD281" s="5">
        <f t="shared" si="95"/>
        <v>-28517.86</v>
      </c>
      <c r="AE281" s="33">
        <f t="shared" si="95"/>
        <v>-24917.66</v>
      </c>
      <c r="AF281" s="34">
        <f t="shared" si="95"/>
        <v>-62195.850000000006</v>
      </c>
      <c r="AG281" s="35">
        <f t="shared" si="104"/>
        <v>-1</v>
      </c>
      <c r="AH281" s="7">
        <f t="shared" si="104"/>
        <v>-1</v>
      </c>
      <c r="AI281" s="7">
        <f t="shared" si="104"/>
        <v>-1</v>
      </c>
      <c r="AJ281" s="7">
        <f t="shared" si="96"/>
        <v>-1</v>
      </c>
      <c r="AK281" s="36">
        <f t="shared" si="96"/>
        <v>-1</v>
      </c>
      <c r="AL281" s="37">
        <f t="shared" si="96"/>
        <v>-1</v>
      </c>
      <c r="AM281" s="2">
        <v>0</v>
      </c>
      <c r="AN281" s="2">
        <v>0</v>
      </c>
      <c r="AO281" s="2">
        <v>0</v>
      </c>
      <c r="AP281" s="2">
        <v>0</v>
      </c>
      <c r="AQ281" s="29">
        <v>0</v>
      </c>
      <c r="AR281" s="31">
        <f t="shared" si="91"/>
        <v>0</v>
      </c>
      <c r="AS281" s="2">
        <v>189.86</v>
      </c>
      <c r="AT281" s="2">
        <v>1893.53</v>
      </c>
      <c r="AU281" s="2">
        <v>-244.05</v>
      </c>
      <c r="AV281" s="2">
        <v>8925.7199999999993</v>
      </c>
      <c r="AW281" s="29">
        <v>7448.45</v>
      </c>
      <c r="AX281" s="31">
        <f t="shared" si="92"/>
        <v>18213.509999999998</v>
      </c>
      <c r="AY281" s="5">
        <f t="shared" si="105"/>
        <v>-189.86</v>
      </c>
      <c r="AZ281" s="5">
        <f t="shared" si="105"/>
        <v>-1893.53</v>
      </c>
      <c r="BA281" s="5">
        <f t="shared" si="105"/>
        <v>244.05</v>
      </c>
      <c r="BB281" s="5">
        <f t="shared" si="97"/>
        <v>-8925.7199999999993</v>
      </c>
      <c r="BC281" s="33">
        <f t="shared" si="97"/>
        <v>-7448.45</v>
      </c>
      <c r="BD281" s="34">
        <f t="shared" si="97"/>
        <v>-18213.509999999998</v>
      </c>
      <c r="BE281" s="7">
        <f t="shared" si="106"/>
        <v>-1</v>
      </c>
      <c r="BF281" s="7">
        <f t="shared" si="106"/>
        <v>-1</v>
      </c>
      <c r="BG281" s="7">
        <f t="shared" si="106"/>
        <v>-1</v>
      </c>
      <c r="BH281" s="7">
        <f t="shared" si="98"/>
        <v>-1</v>
      </c>
      <c r="BI281" s="36">
        <f t="shared" si="98"/>
        <v>-1</v>
      </c>
      <c r="BJ281" s="37">
        <f t="shared" si="98"/>
        <v>-1</v>
      </c>
      <c r="BK281" s="38">
        <f t="shared" si="107"/>
        <v>0</v>
      </c>
      <c r="BL281" s="38">
        <f t="shared" si="107"/>
        <v>0</v>
      </c>
      <c r="BM281" s="38">
        <f t="shared" si="107"/>
        <v>0</v>
      </c>
      <c r="BN281" s="38">
        <f t="shared" si="99"/>
        <v>0</v>
      </c>
      <c r="BO281" s="39">
        <f t="shared" si="99"/>
        <v>0</v>
      </c>
      <c r="BP281" s="40">
        <f t="shared" si="99"/>
        <v>0</v>
      </c>
      <c r="BQ281" s="38">
        <f t="shared" si="108"/>
        <v>1</v>
      </c>
      <c r="BR281" s="38">
        <f t="shared" si="108"/>
        <v>0.20576390609447059</v>
      </c>
      <c r="BS281" s="38">
        <f t="shared" si="108"/>
        <v>0.38617339430669179</v>
      </c>
      <c r="BT281" s="38">
        <f t="shared" si="100"/>
        <v>0.31298701936260293</v>
      </c>
      <c r="BU281" s="39">
        <f t="shared" si="100"/>
        <v>0.29892253124892143</v>
      </c>
      <c r="BV281" s="40">
        <f t="shared" si="100"/>
        <v>0.29284124262310102</v>
      </c>
      <c r="BW281" s="38">
        <f t="shared" si="109"/>
        <v>-1</v>
      </c>
      <c r="BX281" s="38">
        <f t="shared" si="109"/>
        <v>-0.20576390609447059</v>
      </c>
      <c r="BY281" s="38">
        <f t="shared" si="109"/>
        <v>-0.38617339430669179</v>
      </c>
      <c r="BZ281" s="38">
        <f t="shared" si="101"/>
        <v>-0.31298701936260293</v>
      </c>
      <c r="CA281" s="39">
        <f t="shared" si="101"/>
        <v>-0.29892253124892143</v>
      </c>
      <c r="CB281" s="40">
        <f t="shared" si="101"/>
        <v>-0.29284124262310102</v>
      </c>
      <c r="CC281" s="2">
        <f t="shared" si="110"/>
        <v>-10000</v>
      </c>
      <c r="CD281" s="2">
        <f t="shared" si="110"/>
        <v>-2057.6390609447058</v>
      </c>
      <c r="CE281" s="2">
        <f t="shared" si="110"/>
        <v>-3861.7339430669181</v>
      </c>
      <c r="CF281" s="2">
        <f t="shared" si="102"/>
        <v>-3129.870193626029</v>
      </c>
      <c r="CG281" s="29">
        <f t="shared" si="102"/>
        <v>-2989.2253124892145</v>
      </c>
      <c r="CH281" s="31">
        <f t="shared" si="102"/>
        <v>-2928.4124262310102</v>
      </c>
    </row>
    <row r="282" spans="1:86" hidden="1" outlineLevel="1" x14ac:dyDescent="0.2">
      <c r="A282" t="s">
        <v>46</v>
      </c>
      <c r="B282" t="s">
        <v>46</v>
      </c>
      <c r="C282" t="s">
        <v>107</v>
      </c>
      <c r="D282" t="s">
        <v>107</v>
      </c>
      <c r="E282" t="s">
        <v>106</v>
      </c>
      <c r="F282" s="27">
        <f t="shared" si="93"/>
        <v>46287</v>
      </c>
      <c r="G282" s="60" t="s">
        <v>37</v>
      </c>
      <c r="H282" s="28">
        <v>0</v>
      </c>
      <c r="I282" s="2">
        <v>0</v>
      </c>
      <c r="J282" s="2">
        <v>0</v>
      </c>
      <c r="K282" s="2">
        <v>0</v>
      </c>
      <c r="L282" s="29">
        <v>0</v>
      </c>
      <c r="M282" s="30">
        <f t="shared" si="89"/>
        <v>0</v>
      </c>
      <c r="N282" t="s">
        <v>49</v>
      </c>
      <c r="O282" t="s">
        <v>49</v>
      </c>
      <c r="P282" t="s">
        <v>107</v>
      </c>
      <c r="Q282" t="s">
        <v>107</v>
      </c>
      <c r="R282" t="s">
        <v>106</v>
      </c>
      <c r="S282" s="27">
        <f t="shared" si="94"/>
        <v>45923</v>
      </c>
      <c r="T282" s="60" t="s">
        <v>37</v>
      </c>
      <c r="U282" s="28">
        <v>219.87</v>
      </c>
      <c r="V282" s="2">
        <v>9442.2800000000007</v>
      </c>
      <c r="W282" s="2">
        <v>111.53</v>
      </c>
      <c r="X282" s="2">
        <v>27062.78</v>
      </c>
      <c r="Y282" s="29">
        <v>31344.18</v>
      </c>
      <c r="Z282" s="31">
        <f t="shared" si="90"/>
        <v>68180.639999999999</v>
      </c>
      <c r="AA282" s="32">
        <f t="shared" si="103"/>
        <v>-219.87</v>
      </c>
      <c r="AB282" s="5">
        <f t="shared" si="103"/>
        <v>-9442.2800000000007</v>
      </c>
      <c r="AC282" s="5">
        <f t="shared" si="103"/>
        <v>-111.53</v>
      </c>
      <c r="AD282" s="5">
        <f t="shared" si="95"/>
        <v>-27062.78</v>
      </c>
      <c r="AE282" s="33">
        <f t="shared" si="95"/>
        <v>-31344.18</v>
      </c>
      <c r="AF282" s="34">
        <f t="shared" si="95"/>
        <v>-68180.639999999999</v>
      </c>
      <c r="AG282" s="35">
        <f t="shared" si="104"/>
        <v>-1</v>
      </c>
      <c r="AH282" s="7">
        <f t="shared" si="104"/>
        <v>-1</v>
      </c>
      <c r="AI282" s="7">
        <f t="shared" si="104"/>
        <v>-1</v>
      </c>
      <c r="AJ282" s="7">
        <f t="shared" si="96"/>
        <v>-1</v>
      </c>
      <c r="AK282" s="36">
        <f t="shared" si="96"/>
        <v>-1</v>
      </c>
      <c r="AL282" s="37">
        <f t="shared" si="96"/>
        <v>-1</v>
      </c>
      <c r="AM282" s="2">
        <v>0</v>
      </c>
      <c r="AN282" s="2">
        <v>0</v>
      </c>
      <c r="AO282" s="2">
        <v>0</v>
      </c>
      <c r="AP282" s="2">
        <v>0</v>
      </c>
      <c r="AQ282" s="29">
        <v>0</v>
      </c>
      <c r="AR282" s="31">
        <f t="shared" si="91"/>
        <v>0</v>
      </c>
      <c r="AS282" s="2">
        <v>219.87</v>
      </c>
      <c r="AT282" s="2">
        <v>1816.09</v>
      </c>
      <c r="AU282" s="2">
        <v>36.39</v>
      </c>
      <c r="AV282" s="2">
        <v>8355.35</v>
      </c>
      <c r="AW282" s="29">
        <v>8725.5300000000007</v>
      </c>
      <c r="AX282" s="31">
        <f t="shared" si="92"/>
        <v>19153.230000000003</v>
      </c>
      <c r="AY282" s="5">
        <f t="shared" si="105"/>
        <v>-219.87</v>
      </c>
      <c r="AZ282" s="5">
        <f t="shared" si="105"/>
        <v>-1816.09</v>
      </c>
      <c r="BA282" s="5">
        <f t="shared" si="105"/>
        <v>-36.39</v>
      </c>
      <c r="BB282" s="5">
        <f t="shared" si="97"/>
        <v>-8355.35</v>
      </c>
      <c r="BC282" s="33">
        <f t="shared" si="97"/>
        <v>-8725.5300000000007</v>
      </c>
      <c r="BD282" s="34">
        <f t="shared" si="97"/>
        <v>-19153.230000000003</v>
      </c>
      <c r="BE282" s="7">
        <f t="shared" si="106"/>
        <v>-1</v>
      </c>
      <c r="BF282" s="7">
        <f t="shared" si="106"/>
        <v>-1</v>
      </c>
      <c r="BG282" s="7">
        <f t="shared" si="106"/>
        <v>-1</v>
      </c>
      <c r="BH282" s="7">
        <f t="shared" si="98"/>
        <v>-1</v>
      </c>
      <c r="BI282" s="36">
        <f t="shared" si="98"/>
        <v>-1</v>
      </c>
      <c r="BJ282" s="37">
        <f t="shared" si="98"/>
        <v>-1</v>
      </c>
      <c r="BK282" s="38">
        <f t="shared" si="107"/>
        <v>0</v>
      </c>
      <c r="BL282" s="38">
        <f t="shared" si="107"/>
        <v>0</v>
      </c>
      <c r="BM282" s="38">
        <f t="shared" si="107"/>
        <v>0</v>
      </c>
      <c r="BN282" s="38">
        <f t="shared" si="99"/>
        <v>0</v>
      </c>
      <c r="BO282" s="39">
        <f t="shared" si="99"/>
        <v>0</v>
      </c>
      <c r="BP282" s="40">
        <f t="shared" si="99"/>
        <v>0</v>
      </c>
      <c r="BQ282" s="38">
        <f t="shared" si="108"/>
        <v>1</v>
      </c>
      <c r="BR282" s="38">
        <f t="shared" si="108"/>
        <v>0.19233596122970298</v>
      </c>
      <c r="BS282" s="38">
        <f t="shared" si="108"/>
        <v>0.32627992468394157</v>
      </c>
      <c r="BT282" s="38">
        <f t="shared" si="100"/>
        <v>0.30873953082425387</v>
      </c>
      <c r="BU282" s="39">
        <f t="shared" si="100"/>
        <v>0.27837799553218495</v>
      </c>
      <c r="BV282" s="40">
        <f t="shared" si="100"/>
        <v>0.2809188942784932</v>
      </c>
      <c r="BW282" s="38">
        <f t="shared" si="109"/>
        <v>-1</v>
      </c>
      <c r="BX282" s="38">
        <f t="shared" si="109"/>
        <v>-0.19233596122970298</v>
      </c>
      <c r="BY282" s="38">
        <f t="shared" si="109"/>
        <v>-0.32627992468394157</v>
      </c>
      <c r="BZ282" s="38">
        <f t="shared" si="101"/>
        <v>-0.30873953082425387</v>
      </c>
      <c r="CA282" s="39">
        <f t="shared" si="101"/>
        <v>-0.27837799553218495</v>
      </c>
      <c r="CB282" s="40">
        <f t="shared" si="101"/>
        <v>-0.2809188942784932</v>
      </c>
      <c r="CC282" s="2">
        <f t="shared" si="110"/>
        <v>-10000</v>
      </c>
      <c r="CD282" s="2">
        <f t="shared" si="110"/>
        <v>-1923.3596122970298</v>
      </c>
      <c r="CE282" s="2">
        <f t="shared" si="110"/>
        <v>-3262.7992468394159</v>
      </c>
      <c r="CF282" s="2">
        <f t="shared" si="102"/>
        <v>-3087.3953082425387</v>
      </c>
      <c r="CG282" s="29">
        <f t="shared" si="102"/>
        <v>-2783.7799553218497</v>
      </c>
      <c r="CH282" s="31">
        <f t="shared" si="102"/>
        <v>-2809.1889427849319</v>
      </c>
    </row>
    <row r="283" spans="1:86" hidden="1" outlineLevel="1" x14ac:dyDescent="0.2">
      <c r="A283" t="s">
        <v>46</v>
      </c>
      <c r="B283" t="s">
        <v>46</v>
      </c>
      <c r="C283" t="s">
        <v>107</v>
      </c>
      <c r="D283" t="s">
        <v>107</v>
      </c>
      <c r="E283" t="s">
        <v>106</v>
      </c>
      <c r="F283" s="27">
        <f t="shared" si="93"/>
        <v>46288</v>
      </c>
      <c r="G283" s="60" t="s">
        <v>38</v>
      </c>
      <c r="H283" s="28">
        <v>0</v>
      </c>
      <c r="I283" s="2">
        <v>0</v>
      </c>
      <c r="J283" s="2">
        <v>0</v>
      </c>
      <c r="K283" s="2">
        <v>0</v>
      </c>
      <c r="L283" s="29">
        <v>0</v>
      </c>
      <c r="M283" s="30">
        <f t="shared" si="89"/>
        <v>0</v>
      </c>
      <c r="N283" t="s">
        <v>49</v>
      </c>
      <c r="O283" t="s">
        <v>49</v>
      </c>
      <c r="P283" t="s">
        <v>107</v>
      </c>
      <c r="Q283" t="s">
        <v>107</v>
      </c>
      <c r="R283" t="s">
        <v>106</v>
      </c>
      <c r="S283" s="27">
        <f t="shared" si="94"/>
        <v>45924</v>
      </c>
      <c r="T283" s="60" t="s">
        <v>38</v>
      </c>
      <c r="U283" s="28">
        <v>198.54</v>
      </c>
      <c r="V283" s="2">
        <v>15836.12</v>
      </c>
      <c r="W283" s="2">
        <v>1657.19</v>
      </c>
      <c r="X283" s="2">
        <v>38772.18</v>
      </c>
      <c r="Y283" s="29">
        <v>38400.71</v>
      </c>
      <c r="Z283" s="31">
        <f t="shared" si="90"/>
        <v>94864.739999999991</v>
      </c>
      <c r="AA283" s="32">
        <f t="shared" si="103"/>
        <v>-198.54</v>
      </c>
      <c r="AB283" s="5">
        <f t="shared" si="103"/>
        <v>-15836.12</v>
      </c>
      <c r="AC283" s="5">
        <f t="shared" si="103"/>
        <v>-1657.19</v>
      </c>
      <c r="AD283" s="5">
        <f t="shared" si="95"/>
        <v>-38772.18</v>
      </c>
      <c r="AE283" s="33">
        <f t="shared" si="95"/>
        <v>-38400.71</v>
      </c>
      <c r="AF283" s="34">
        <f t="shared" si="95"/>
        <v>-94864.739999999991</v>
      </c>
      <c r="AG283" s="35">
        <f t="shared" si="104"/>
        <v>-1</v>
      </c>
      <c r="AH283" s="7">
        <f t="shared" si="104"/>
        <v>-1</v>
      </c>
      <c r="AI283" s="7">
        <f t="shared" si="104"/>
        <v>-1</v>
      </c>
      <c r="AJ283" s="7">
        <f t="shared" si="96"/>
        <v>-1</v>
      </c>
      <c r="AK283" s="36">
        <f t="shared" si="96"/>
        <v>-1</v>
      </c>
      <c r="AL283" s="37">
        <f t="shared" si="96"/>
        <v>-1</v>
      </c>
      <c r="AM283" s="2">
        <v>0</v>
      </c>
      <c r="AN283" s="2">
        <v>0</v>
      </c>
      <c r="AO283" s="2">
        <v>0</v>
      </c>
      <c r="AP283" s="2">
        <v>0</v>
      </c>
      <c r="AQ283" s="29">
        <v>0</v>
      </c>
      <c r="AR283" s="31">
        <f t="shared" si="91"/>
        <v>0</v>
      </c>
      <c r="AS283" s="2">
        <v>198.54</v>
      </c>
      <c r="AT283" s="2">
        <v>3236.38</v>
      </c>
      <c r="AU283" s="2">
        <v>780.99</v>
      </c>
      <c r="AV283" s="2">
        <v>11824.78</v>
      </c>
      <c r="AW283" s="29">
        <v>11476.85</v>
      </c>
      <c r="AX283" s="31">
        <f t="shared" si="92"/>
        <v>27517.54</v>
      </c>
      <c r="AY283" s="5">
        <f t="shared" si="105"/>
        <v>-198.54</v>
      </c>
      <c r="AZ283" s="5">
        <f t="shared" si="105"/>
        <v>-3236.38</v>
      </c>
      <c r="BA283" s="5">
        <f t="shared" si="105"/>
        <v>-780.99</v>
      </c>
      <c r="BB283" s="5">
        <f t="shared" si="97"/>
        <v>-11824.78</v>
      </c>
      <c r="BC283" s="33">
        <f t="shared" si="97"/>
        <v>-11476.85</v>
      </c>
      <c r="BD283" s="34">
        <f t="shared" si="97"/>
        <v>-27517.54</v>
      </c>
      <c r="BE283" s="7">
        <f t="shared" si="106"/>
        <v>-1</v>
      </c>
      <c r="BF283" s="7">
        <f t="shared" si="106"/>
        <v>-1</v>
      </c>
      <c r="BG283" s="7">
        <f t="shared" si="106"/>
        <v>-1</v>
      </c>
      <c r="BH283" s="7">
        <f t="shared" si="98"/>
        <v>-1</v>
      </c>
      <c r="BI283" s="36">
        <f t="shared" si="98"/>
        <v>-1</v>
      </c>
      <c r="BJ283" s="37">
        <f t="shared" si="98"/>
        <v>-1</v>
      </c>
      <c r="BK283" s="38">
        <f t="shared" si="107"/>
        <v>0</v>
      </c>
      <c r="BL283" s="38">
        <f t="shared" si="107"/>
        <v>0</v>
      </c>
      <c r="BM283" s="38">
        <f t="shared" si="107"/>
        <v>0</v>
      </c>
      <c r="BN283" s="38">
        <f t="shared" si="99"/>
        <v>0</v>
      </c>
      <c r="BO283" s="39">
        <f t="shared" si="99"/>
        <v>0</v>
      </c>
      <c r="BP283" s="40">
        <f t="shared" si="99"/>
        <v>0</v>
      </c>
      <c r="BQ283" s="38">
        <f t="shared" si="108"/>
        <v>1</v>
      </c>
      <c r="BR283" s="38">
        <f t="shared" si="108"/>
        <v>0.20436697878015575</v>
      </c>
      <c r="BS283" s="38">
        <f t="shared" si="108"/>
        <v>0.47127366204237292</v>
      </c>
      <c r="BT283" s="38">
        <f t="shared" si="100"/>
        <v>0.30498104568791334</v>
      </c>
      <c r="BU283" s="39">
        <f t="shared" si="100"/>
        <v>0.29887077608721296</v>
      </c>
      <c r="BV283" s="40">
        <f t="shared" si="100"/>
        <v>0.29007131627620553</v>
      </c>
      <c r="BW283" s="38">
        <f t="shared" si="109"/>
        <v>-1</v>
      </c>
      <c r="BX283" s="38">
        <f t="shared" si="109"/>
        <v>-0.20436697878015575</v>
      </c>
      <c r="BY283" s="38">
        <f t="shared" si="109"/>
        <v>-0.47127366204237292</v>
      </c>
      <c r="BZ283" s="38">
        <f t="shared" si="101"/>
        <v>-0.30498104568791334</v>
      </c>
      <c r="CA283" s="39">
        <f t="shared" si="101"/>
        <v>-0.29887077608721296</v>
      </c>
      <c r="CB283" s="40">
        <f t="shared" si="101"/>
        <v>-0.29007131627620553</v>
      </c>
      <c r="CC283" s="2">
        <f t="shared" si="110"/>
        <v>-10000</v>
      </c>
      <c r="CD283" s="2">
        <f t="shared" si="110"/>
        <v>-2043.6697878015575</v>
      </c>
      <c r="CE283" s="2">
        <f t="shared" si="110"/>
        <v>-4712.7366204237296</v>
      </c>
      <c r="CF283" s="2">
        <f t="shared" si="102"/>
        <v>-3049.8104568791337</v>
      </c>
      <c r="CG283" s="29">
        <f t="shared" si="102"/>
        <v>-2988.7077608721297</v>
      </c>
      <c r="CH283" s="31">
        <f t="shared" si="102"/>
        <v>-2900.7131627620552</v>
      </c>
    </row>
    <row r="284" spans="1:86" hidden="1" outlineLevel="1" x14ac:dyDescent="0.2">
      <c r="A284" t="s">
        <v>46</v>
      </c>
      <c r="B284" t="s">
        <v>46</v>
      </c>
      <c r="C284" t="s">
        <v>107</v>
      </c>
      <c r="D284" t="s">
        <v>107</v>
      </c>
      <c r="E284" t="s">
        <v>106</v>
      </c>
      <c r="F284" s="27">
        <f t="shared" si="93"/>
        <v>46289</v>
      </c>
      <c r="G284" s="60" t="s">
        <v>39</v>
      </c>
      <c r="H284" s="28">
        <v>0</v>
      </c>
      <c r="I284" s="2">
        <v>0</v>
      </c>
      <c r="J284" s="2">
        <v>0</v>
      </c>
      <c r="K284" s="2">
        <v>0</v>
      </c>
      <c r="L284" s="29">
        <v>0</v>
      </c>
      <c r="M284" s="30">
        <f t="shared" si="89"/>
        <v>0</v>
      </c>
      <c r="N284" t="s">
        <v>49</v>
      </c>
      <c r="O284" t="s">
        <v>49</v>
      </c>
      <c r="P284" t="s">
        <v>107</v>
      </c>
      <c r="Q284" t="s">
        <v>107</v>
      </c>
      <c r="R284" t="s">
        <v>106</v>
      </c>
      <c r="S284" s="27">
        <f t="shared" si="94"/>
        <v>45925</v>
      </c>
      <c r="T284" s="60" t="s">
        <v>39</v>
      </c>
      <c r="U284" s="28">
        <v>39.950000000000003</v>
      </c>
      <c r="V284" s="2">
        <v>16970.84</v>
      </c>
      <c r="W284" s="2">
        <v>1025.8</v>
      </c>
      <c r="X284" s="2">
        <v>42926.83</v>
      </c>
      <c r="Y284" s="29">
        <v>37761.1</v>
      </c>
      <c r="Z284" s="31">
        <f t="shared" si="90"/>
        <v>98724.51999999999</v>
      </c>
      <c r="AA284" s="32">
        <f t="shared" si="103"/>
        <v>-39.950000000000003</v>
      </c>
      <c r="AB284" s="5">
        <f t="shared" si="103"/>
        <v>-16970.84</v>
      </c>
      <c r="AC284" s="5">
        <f t="shared" si="103"/>
        <v>-1025.8</v>
      </c>
      <c r="AD284" s="5">
        <f t="shared" si="95"/>
        <v>-42926.83</v>
      </c>
      <c r="AE284" s="33">
        <f t="shared" si="95"/>
        <v>-37761.1</v>
      </c>
      <c r="AF284" s="34">
        <f t="shared" si="95"/>
        <v>-98724.51999999999</v>
      </c>
      <c r="AG284" s="35">
        <f t="shared" si="104"/>
        <v>-1</v>
      </c>
      <c r="AH284" s="7">
        <f t="shared" si="104"/>
        <v>-1</v>
      </c>
      <c r="AI284" s="7">
        <f t="shared" si="104"/>
        <v>-1</v>
      </c>
      <c r="AJ284" s="7">
        <f t="shared" si="96"/>
        <v>-1</v>
      </c>
      <c r="AK284" s="36">
        <f t="shared" si="96"/>
        <v>-1</v>
      </c>
      <c r="AL284" s="37">
        <f t="shared" si="96"/>
        <v>-1</v>
      </c>
      <c r="AM284" s="2">
        <v>0</v>
      </c>
      <c r="AN284" s="2">
        <v>0</v>
      </c>
      <c r="AO284" s="2">
        <v>0</v>
      </c>
      <c r="AP284" s="2">
        <v>0</v>
      </c>
      <c r="AQ284" s="29">
        <v>0</v>
      </c>
      <c r="AR284" s="31">
        <f t="shared" si="91"/>
        <v>0</v>
      </c>
      <c r="AS284" s="2">
        <v>39.950000000000003</v>
      </c>
      <c r="AT284" s="2">
        <v>3479.7</v>
      </c>
      <c r="AU284" s="2">
        <v>412.74</v>
      </c>
      <c r="AV284" s="2">
        <v>13100.13</v>
      </c>
      <c r="AW284" s="29">
        <v>11228.09</v>
      </c>
      <c r="AX284" s="31">
        <f t="shared" si="92"/>
        <v>28260.609999999997</v>
      </c>
      <c r="AY284" s="5">
        <f t="shared" si="105"/>
        <v>-39.950000000000003</v>
      </c>
      <c r="AZ284" s="5">
        <f t="shared" si="105"/>
        <v>-3479.7</v>
      </c>
      <c r="BA284" s="5">
        <f t="shared" si="105"/>
        <v>-412.74</v>
      </c>
      <c r="BB284" s="5">
        <f t="shared" si="97"/>
        <v>-13100.13</v>
      </c>
      <c r="BC284" s="33">
        <f t="shared" si="97"/>
        <v>-11228.09</v>
      </c>
      <c r="BD284" s="34">
        <f t="shared" si="97"/>
        <v>-28260.609999999997</v>
      </c>
      <c r="BE284" s="7">
        <f t="shared" si="106"/>
        <v>-1</v>
      </c>
      <c r="BF284" s="7">
        <f t="shared" si="106"/>
        <v>-1</v>
      </c>
      <c r="BG284" s="7">
        <f t="shared" si="106"/>
        <v>-1</v>
      </c>
      <c r="BH284" s="7">
        <f t="shared" si="98"/>
        <v>-1</v>
      </c>
      <c r="BI284" s="36">
        <f t="shared" si="98"/>
        <v>-1</v>
      </c>
      <c r="BJ284" s="37">
        <f t="shared" si="98"/>
        <v>-1</v>
      </c>
      <c r="BK284" s="38">
        <f t="shared" si="107"/>
        <v>0</v>
      </c>
      <c r="BL284" s="38">
        <f t="shared" si="107"/>
        <v>0</v>
      </c>
      <c r="BM284" s="38">
        <f t="shared" si="107"/>
        <v>0</v>
      </c>
      <c r="BN284" s="38">
        <f t="shared" si="99"/>
        <v>0</v>
      </c>
      <c r="BO284" s="39">
        <f t="shared" si="99"/>
        <v>0</v>
      </c>
      <c r="BP284" s="40">
        <f t="shared" si="99"/>
        <v>0</v>
      </c>
      <c r="BQ284" s="38">
        <f t="shared" si="108"/>
        <v>1</v>
      </c>
      <c r="BR284" s="38">
        <f t="shared" si="108"/>
        <v>0.20503993909553092</v>
      </c>
      <c r="BS284" s="38">
        <f t="shared" si="108"/>
        <v>0.40235913433417825</v>
      </c>
      <c r="BT284" s="38">
        <f t="shared" si="100"/>
        <v>0.3051734777527248</v>
      </c>
      <c r="BU284" s="39">
        <f t="shared" si="100"/>
        <v>0.29734541631467304</v>
      </c>
      <c r="BV284" s="40">
        <f t="shared" si="100"/>
        <v>0.28625725402362046</v>
      </c>
      <c r="BW284" s="38">
        <f t="shared" si="109"/>
        <v>-1</v>
      </c>
      <c r="BX284" s="38">
        <f t="shared" si="109"/>
        <v>-0.20503993909553092</v>
      </c>
      <c r="BY284" s="38">
        <f t="shared" si="109"/>
        <v>-0.40235913433417825</v>
      </c>
      <c r="BZ284" s="38">
        <f t="shared" si="101"/>
        <v>-0.3051734777527248</v>
      </c>
      <c r="CA284" s="39">
        <f t="shared" si="101"/>
        <v>-0.29734541631467304</v>
      </c>
      <c r="CB284" s="40">
        <f t="shared" si="101"/>
        <v>-0.28625725402362046</v>
      </c>
      <c r="CC284" s="2">
        <f t="shared" si="110"/>
        <v>-10000</v>
      </c>
      <c r="CD284" s="2">
        <f t="shared" si="110"/>
        <v>-2050.3993909553092</v>
      </c>
      <c r="CE284" s="2">
        <f t="shared" si="110"/>
        <v>-4023.5913433417827</v>
      </c>
      <c r="CF284" s="2">
        <f t="shared" si="102"/>
        <v>-3051.7347775272478</v>
      </c>
      <c r="CG284" s="29">
        <f t="shared" si="102"/>
        <v>-2973.4541631467305</v>
      </c>
      <c r="CH284" s="31">
        <f t="shared" si="102"/>
        <v>-2862.5725402362045</v>
      </c>
    </row>
    <row r="285" spans="1:86" hidden="1" outlineLevel="1" x14ac:dyDescent="0.2">
      <c r="A285" t="s">
        <v>46</v>
      </c>
      <c r="B285" t="s">
        <v>46</v>
      </c>
      <c r="C285" t="s">
        <v>107</v>
      </c>
      <c r="D285" t="s">
        <v>107</v>
      </c>
      <c r="E285" t="s">
        <v>106</v>
      </c>
      <c r="F285" s="27">
        <f t="shared" si="93"/>
        <v>46290</v>
      </c>
      <c r="G285" s="60" t="s">
        <v>40</v>
      </c>
      <c r="H285" s="28">
        <v>0</v>
      </c>
      <c r="I285" s="2">
        <v>0</v>
      </c>
      <c r="J285" s="2">
        <v>0</v>
      </c>
      <c r="K285" s="2">
        <v>0</v>
      </c>
      <c r="L285" s="29">
        <v>0</v>
      </c>
      <c r="M285" s="30">
        <f t="shared" si="89"/>
        <v>0</v>
      </c>
      <c r="N285" t="s">
        <v>49</v>
      </c>
      <c r="O285" t="s">
        <v>49</v>
      </c>
      <c r="P285" t="s">
        <v>107</v>
      </c>
      <c r="Q285" t="s">
        <v>107</v>
      </c>
      <c r="R285" t="s">
        <v>106</v>
      </c>
      <c r="S285" s="27">
        <f t="shared" si="94"/>
        <v>45926</v>
      </c>
      <c r="T285" s="60" t="s">
        <v>40</v>
      </c>
      <c r="U285" s="28">
        <v>29.94</v>
      </c>
      <c r="V285" s="2">
        <v>26830.45</v>
      </c>
      <c r="W285" s="2">
        <v>2743.8</v>
      </c>
      <c r="X285" s="2">
        <v>54973.42</v>
      </c>
      <c r="Y285" s="29">
        <v>48382.57</v>
      </c>
      <c r="Z285" s="31">
        <f t="shared" si="90"/>
        <v>132960.18</v>
      </c>
      <c r="AA285" s="32">
        <f t="shared" si="103"/>
        <v>-29.94</v>
      </c>
      <c r="AB285" s="5">
        <f t="shared" si="103"/>
        <v>-26830.45</v>
      </c>
      <c r="AC285" s="5">
        <f t="shared" si="103"/>
        <v>-2743.8</v>
      </c>
      <c r="AD285" s="5">
        <f t="shared" si="95"/>
        <v>-54973.42</v>
      </c>
      <c r="AE285" s="33">
        <f t="shared" si="95"/>
        <v>-48382.57</v>
      </c>
      <c r="AF285" s="34">
        <f t="shared" si="95"/>
        <v>-132960.18</v>
      </c>
      <c r="AG285" s="35">
        <f t="shared" si="104"/>
        <v>-1</v>
      </c>
      <c r="AH285" s="7">
        <f t="shared" si="104"/>
        <v>-1</v>
      </c>
      <c r="AI285" s="7">
        <f t="shared" si="104"/>
        <v>-1</v>
      </c>
      <c r="AJ285" s="7">
        <f t="shared" si="96"/>
        <v>-1</v>
      </c>
      <c r="AK285" s="36">
        <f t="shared" si="96"/>
        <v>-1</v>
      </c>
      <c r="AL285" s="37">
        <f t="shared" si="96"/>
        <v>-1</v>
      </c>
      <c r="AM285" s="2">
        <v>0</v>
      </c>
      <c r="AN285" s="2">
        <v>0</v>
      </c>
      <c r="AO285" s="2">
        <v>0</v>
      </c>
      <c r="AP285" s="2">
        <v>0</v>
      </c>
      <c r="AQ285" s="29">
        <v>0</v>
      </c>
      <c r="AR285" s="31">
        <f t="shared" si="91"/>
        <v>0</v>
      </c>
      <c r="AS285" s="2">
        <v>29.94</v>
      </c>
      <c r="AT285" s="2">
        <v>5605.16</v>
      </c>
      <c r="AU285" s="2">
        <v>1330.97</v>
      </c>
      <c r="AV285" s="2">
        <v>16741.150000000001</v>
      </c>
      <c r="AW285" s="29">
        <v>14998.25</v>
      </c>
      <c r="AX285" s="31">
        <f t="shared" si="92"/>
        <v>38705.47</v>
      </c>
      <c r="AY285" s="5">
        <f t="shared" si="105"/>
        <v>-29.94</v>
      </c>
      <c r="AZ285" s="5">
        <f t="shared" si="105"/>
        <v>-5605.16</v>
      </c>
      <c r="BA285" s="5">
        <f t="shared" si="105"/>
        <v>-1330.97</v>
      </c>
      <c r="BB285" s="5">
        <f t="shared" si="97"/>
        <v>-16741.150000000001</v>
      </c>
      <c r="BC285" s="33">
        <f t="shared" si="97"/>
        <v>-14998.25</v>
      </c>
      <c r="BD285" s="34">
        <f t="shared" si="97"/>
        <v>-38705.47</v>
      </c>
      <c r="BE285" s="7">
        <f t="shared" si="106"/>
        <v>-1</v>
      </c>
      <c r="BF285" s="7">
        <f t="shared" si="106"/>
        <v>-1</v>
      </c>
      <c r="BG285" s="7">
        <f t="shared" si="106"/>
        <v>-1</v>
      </c>
      <c r="BH285" s="7">
        <f t="shared" si="98"/>
        <v>-1</v>
      </c>
      <c r="BI285" s="36">
        <f t="shared" si="98"/>
        <v>-1</v>
      </c>
      <c r="BJ285" s="37">
        <f t="shared" si="98"/>
        <v>-1</v>
      </c>
      <c r="BK285" s="38">
        <f t="shared" si="107"/>
        <v>0</v>
      </c>
      <c r="BL285" s="38">
        <f t="shared" si="107"/>
        <v>0</v>
      </c>
      <c r="BM285" s="38">
        <f t="shared" si="107"/>
        <v>0</v>
      </c>
      <c r="BN285" s="38">
        <f t="shared" si="99"/>
        <v>0</v>
      </c>
      <c r="BO285" s="39">
        <f t="shared" si="99"/>
        <v>0</v>
      </c>
      <c r="BP285" s="40">
        <f t="shared" si="99"/>
        <v>0</v>
      </c>
      <c r="BQ285" s="38">
        <f t="shared" si="108"/>
        <v>1</v>
      </c>
      <c r="BR285" s="38">
        <f t="shared" si="108"/>
        <v>0.20891039844654113</v>
      </c>
      <c r="BS285" s="38">
        <f t="shared" si="108"/>
        <v>0.48508273197754936</v>
      </c>
      <c r="BT285" s="38">
        <f t="shared" si="100"/>
        <v>0.30453171732811968</v>
      </c>
      <c r="BU285" s="39">
        <f t="shared" si="100"/>
        <v>0.30999283419628182</v>
      </c>
      <c r="BV285" s="40">
        <f t="shared" si="100"/>
        <v>0.29110572804579538</v>
      </c>
      <c r="BW285" s="38">
        <f t="shared" si="109"/>
        <v>-1</v>
      </c>
      <c r="BX285" s="38">
        <f t="shared" si="109"/>
        <v>-0.20891039844654113</v>
      </c>
      <c r="BY285" s="38">
        <f t="shared" si="109"/>
        <v>-0.48508273197754936</v>
      </c>
      <c r="BZ285" s="38">
        <f t="shared" si="101"/>
        <v>-0.30453171732811968</v>
      </c>
      <c r="CA285" s="39">
        <f t="shared" si="101"/>
        <v>-0.30999283419628182</v>
      </c>
      <c r="CB285" s="40">
        <f t="shared" si="101"/>
        <v>-0.29110572804579538</v>
      </c>
      <c r="CC285" s="2">
        <f t="shared" si="110"/>
        <v>-10000</v>
      </c>
      <c r="CD285" s="2">
        <f t="shared" si="110"/>
        <v>-2089.1039844654115</v>
      </c>
      <c r="CE285" s="2">
        <f t="shared" si="110"/>
        <v>-4850.8273197754934</v>
      </c>
      <c r="CF285" s="2">
        <f t="shared" si="102"/>
        <v>-3045.3171732811966</v>
      </c>
      <c r="CG285" s="29">
        <f t="shared" si="102"/>
        <v>-3099.9283419628182</v>
      </c>
      <c r="CH285" s="31">
        <f t="shared" si="102"/>
        <v>-2911.0572804579538</v>
      </c>
    </row>
    <row r="286" spans="1:86" ht="13.5" hidden="1" outlineLevel="1" thickBot="1" x14ac:dyDescent="0.25">
      <c r="A286" t="s">
        <v>46</v>
      </c>
      <c r="B286" t="s">
        <v>46</v>
      </c>
      <c r="C286" t="s">
        <v>107</v>
      </c>
      <c r="D286" t="s">
        <v>107</v>
      </c>
      <c r="E286" t="s">
        <v>106</v>
      </c>
      <c r="F286" s="41">
        <f t="shared" si="93"/>
        <v>46291</v>
      </c>
      <c r="G286" s="61" t="s">
        <v>41</v>
      </c>
      <c r="H286" s="43">
        <v>0</v>
      </c>
      <c r="I286" s="44">
        <v>0</v>
      </c>
      <c r="J286" s="44">
        <v>0</v>
      </c>
      <c r="K286" s="44">
        <v>0</v>
      </c>
      <c r="L286" s="45">
        <v>0</v>
      </c>
      <c r="M286" s="46">
        <f t="shared" si="89"/>
        <v>0</v>
      </c>
      <c r="N286" t="s">
        <v>49</v>
      </c>
      <c r="O286" t="s">
        <v>49</v>
      </c>
      <c r="P286" t="s">
        <v>107</v>
      </c>
      <c r="Q286" t="s">
        <v>107</v>
      </c>
      <c r="R286" t="s">
        <v>106</v>
      </c>
      <c r="S286" s="41">
        <f t="shared" si="94"/>
        <v>45927</v>
      </c>
      <c r="T286" s="61" t="s">
        <v>41</v>
      </c>
      <c r="U286" s="43">
        <v>243.3</v>
      </c>
      <c r="V286" s="44">
        <v>25016.73</v>
      </c>
      <c r="W286" s="44">
        <v>4440.2700000000004</v>
      </c>
      <c r="X286" s="44">
        <v>46834.54</v>
      </c>
      <c r="Y286" s="45">
        <v>36136.53</v>
      </c>
      <c r="Z286" s="47">
        <f t="shared" si="90"/>
        <v>112671.37</v>
      </c>
      <c r="AA286" s="48">
        <f t="shared" si="103"/>
        <v>-243.3</v>
      </c>
      <c r="AB286" s="49">
        <f t="shared" si="103"/>
        <v>-25016.73</v>
      </c>
      <c r="AC286" s="49">
        <f t="shared" si="103"/>
        <v>-4440.2700000000004</v>
      </c>
      <c r="AD286" s="49">
        <f t="shared" si="95"/>
        <v>-46834.54</v>
      </c>
      <c r="AE286" s="50">
        <f t="shared" si="95"/>
        <v>-36136.53</v>
      </c>
      <c r="AF286" s="51">
        <f t="shared" si="95"/>
        <v>-112671.37</v>
      </c>
      <c r="AG286" s="52">
        <f t="shared" si="104"/>
        <v>-1</v>
      </c>
      <c r="AH286" s="53">
        <f t="shared" si="104"/>
        <v>-1</v>
      </c>
      <c r="AI286" s="53">
        <f t="shared" si="104"/>
        <v>-1</v>
      </c>
      <c r="AJ286" s="53">
        <f t="shared" si="96"/>
        <v>-1</v>
      </c>
      <c r="AK286" s="54">
        <f t="shared" si="96"/>
        <v>-1</v>
      </c>
      <c r="AL286" s="55">
        <f t="shared" si="96"/>
        <v>-1</v>
      </c>
      <c r="AM286" s="44">
        <v>0</v>
      </c>
      <c r="AN286" s="44">
        <v>0</v>
      </c>
      <c r="AO286" s="44">
        <v>0</v>
      </c>
      <c r="AP286" s="44">
        <v>0</v>
      </c>
      <c r="AQ286" s="45">
        <v>0</v>
      </c>
      <c r="AR286" s="47">
        <f t="shared" si="91"/>
        <v>0</v>
      </c>
      <c r="AS286" s="44">
        <v>243.3</v>
      </c>
      <c r="AT286" s="44">
        <v>5322.97</v>
      </c>
      <c r="AU286" s="44">
        <v>2533.56</v>
      </c>
      <c r="AV286" s="44">
        <v>14478.17</v>
      </c>
      <c r="AW286" s="45">
        <v>11407.44</v>
      </c>
      <c r="AX286" s="47">
        <f t="shared" si="92"/>
        <v>33985.440000000002</v>
      </c>
      <c r="AY286" s="49">
        <f t="shared" si="105"/>
        <v>-243.3</v>
      </c>
      <c r="AZ286" s="49">
        <f t="shared" si="105"/>
        <v>-5322.97</v>
      </c>
      <c r="BA286" s="49">
        <f t="shared" si="105"/>
        <v>-2533.56</v>
      </c>
      <c r="BB286" s="49">
        <f t="shared" si="97"/>
        <v>-14478.17</v>
      </c>
      <c r="BC286" s="50">
        <f t="shared" si="97"/>
        <v>-11407.44</v>
      </c>
      <c r="BD286" s="51">
        <f t="shared" si="97"/>
        <v>-33985.440000000002</v>
      </c>
      <c r="BE286" s="53">
        <f t="shared" si="106"/>
        <v>-1</v>
      </c>
      <c r="BF286" s="53">
        <f t="shared" si="106"/>
        <v>-1</v>
      </c>
      <c r="BG286" s="53">
        <f t="shared" si="106"/>
        <v>-1</v>
      </c>
      <c r="BH286" s="53">
        <f t="shared" si="98"/>
        <v>-1</v>
      </c>
      <c r="BI286" s="54">
        <f t="shared" si="98"/>
        <v>-1</v>
      </c>
      <c r="BJ286" s="55">
        <f t="shared" si="98"/>
        <v>-1</v>
      </c>
      <c r="BK286" s="56">
        <f t="shared" si="107"/>
        <v>0</v>
      </c>
      <c r="BL286" s="56">
        <f t="shared" si="107"/>
        <v>0</v>
      </c>
      <c r="BM286" s="56">
        <f t="shared" si="107"/>
        <v>0</v>
      </c>
      <c r="BN286" s="56">
        <f t="shared" si="99"/>
        <v>0</v>
      </c>
      <c r="BO286" s="57">
        <f t="shared" si="99"/>
        <v>0</v>
      </c>
      <c r="BP286" s="58">
        <f t="shared" si="99"/>
        <v>0</v>
      </c>
      <c r="BQ286" s="56">
        <f t="shared" si="108"/>
        <v>1</v>
      </c>
      <c r="BR286" s="56">
        <f t="shared" si="108"/>
        <v>0.21277641002641035</v>
      </c>
      <c r="BS286" s="56">
        <f t="shared" si="108"/>
        <v>0.57058692376814912</v>
      </c>
      <c r="BT286" s="56">
        <f t="shared" si="100"/>
        <v>0.30913445504108722</v>
      </c>
      <c r="BU286" s="57">
        <f t="shared" si="100"/>
        <v>0.31567613160422436</v>
      </c>
      <c r="BV286" s="58">
        <f t="shared" si="100"/>
        <v>0.30163332530704123</v>
      </c>
      <c r="BW286" s="56">
        <f t="shared" si="109"/>
        <v>-1</v>
      </c>
      <c r="BX286" s="56">
        <f t="shared" si="109"/>
        <v>-0.21277641002641035</v>
      </c>
      <c r="BY286" s="56">
        <f t="shared" si="109"/>
        <v>-0.57058692376814912</v>
      </c>
      <c r="BZ286" s="56">
        <f t="shared" si="101"/>
        <v>-0.30913445504108722</v>
      </c>
      <c r="CA286" s="57">
        <f t="shared" si="101"/>
        <v>-0.31567613160422436</v>
      </c>
      <c r="CB286" s="58">
        <f t="shared" si="101"/>
        <v>-0.30163332530704123</v>
      </c>
      <c r="CC286" s="44">
        <f t="shared" si="110"/>
        <v>-10000</v>
      </c>
      <c r="CD286" s="44">
        <f t="shared" si="110"/>
        <v>-2127.7641002641035</v>
      </c>
      <c r="CE286" s="44">
        <f t="shared" si="110"/>
        <v>-5705.8692376814915</v>
      </c>
      <c r="CF286" s="44">
        <f t="shared" si="102"/>
        <v>-3091.3445504108722</v>
      </c>
      <c r="CG286" s="45">
        <f t="shared" si="102"/>
        <v>-3156.7613160422438</v>
      </c>
      <c r="CH286" s="47">
        <f t="shared" si="102"/>
        <v>-3016.3332530704124</v>
      </c>
    </row>
    <row r="287" spans="1:86" hidden="1" outlineLevel="1" x14ac:dyDescent="0.2">
      <c r="A287" t="s">
        <v>46</v>
      </c>
      <c r="B287" t="s">
        <v>46</v>
      </c>
      <c r="C287" t="s">
        <v>114</v>
      </c>
      <c r="D287" t="s">
        <v>107</v>
      </c>
      <c r="E287" t="s">
        <v>110</v>
      </c>
      <c r="F287" s="27">
        <f t="shared" si="93"/>
        <v>46292</v>
      </c>
      <c r="G287" s="60" t="s">
        <v>35</v>
      </c>
      <c r="H287" s="28">
        <v>0</v>
      </c>
      <c r="I287" s="2">
        <v>0</v>
      </c>
      <c r="J287" s="2">
        <v>0</v>
      </c>
      <c r="K287" s="2">
        <v>0</v>
      </c>
      <c r="L287" s="29">
        <v>0</v>
      </c>
      <c r="M287" s="30">
        <f t="shared" si="89"/>
        <v>0</v>
      </c>
      <c r="N287" t="s">
        <v>49</v>
      </c>
      <c r="O287" t="s">
        <v>49</v>
      </c>
      <c r="P287" t="s">
        <v>114</v>
      </c>
      <c r="Q287" t="s">
        <v>107</v>
      </c>
      <c r="R287" t="s">
        <v>110</v>
      </c>
      <c r="S287" s="27">
        <f t="shared" si="94"/>
        <v>45928</v>
      </c>
      <c r="T287" s="60" t="s">
        <v>35</v>
      </c>
      <c r="U287" s="28">
        <v>44.91</v>
      </c>
      <c r="V287" s="2">
        <v>10879.18</v>
      </c>
      <c r="W287" s="2">
        <v>195.95</v>
      </c>
      <c r="X287" s="2">
        <v>23177.88</v>
      </c>
      <c r="Y287" s="29">
        <v>21807.37</v>
      </c>
      <c r="Z287" s="31">
        <f t="shared" si="90"/>
        <v>56105.289999999994</v>
      </c>
      <c r="AA287" s="32">
        <f t="shared" si="103"/>
        <v>-44.91</v>
      </c>
      <c r="AB287" s="5">
        <f t="shared" si="103"/>
        <v>-10879.18</v>
      </c>
      <c r="AC287" s="5">
        <f t="shared" si="103"/>
        <v>-195.95</v>
      </c>
      <c r="AD287" s="5">
        <f t="shared" si="95"/>
        <v>-23177.88</v>
      </c>
      <c r="AE287" s="33">
        <f t="shared" si="95"/>
        <v>-21807.37</v>
      </c>
      <c r="AF287" s="34">
        <f t="shared" si="95"/>
        <v>-56105.289999999994</v>
      </c>
      <c r="AG287" s="35">
        <f t="shared" si="104"/>
        <v>-1</v>
      </c>
      <c r="AH287" s="7">
        <f t="shared" si="104"/>
        <v>-1</v>
      </c>
      <c r="AI287" s="7">
        <f t="shared" si="104"/>
        <v>-1</v>
      </c>
      <c r="AJ287" s="7">
        <f t="shared" si="96"/>
        <v>-1</v>
      </c>
      <c r="AK287" s="36">
        <f t="shared" si="96"/>
        <v>-1</v>
      </c>
      <c r="AL287" s="37">
        <f t="shared" si="96"/>
        <v>-1</v>
      </c>
      <c r="AM287" s="2">
        <v>0</v>
      </c>
      <c r="AN287" s="2">
        <v>0</v>
      </c>
      <c r="AO287" s="2">
        <v>0</v>
      </c>
      <c r="AP287" s="2">
        <v>0</v>
      </c>
      <c r="AQ287" s="29">
        <v>0</v>
      </c>
      <c r="AR287" s="31">
        <f t="shared" si="91"/>
        <v>0</v>
      </c>
      <c r="AS287" s="2">
        <v>44.91</v>
      </c>
      <c r="AT287" s="2">
        <v>2380.81</v>
      </c>
      <c r="AU287" s="2">
        <v>156.1</v>
      </c>
      <c r="AV287" s="2">
        <v>7187.25</v>
      </c>
      <c r="AW287" s="29">
        <v>6629.73</v>
      </c>
      <c r="AX287" s="31">
        <f t="shared" si="92"/>
        <v>16398.8</v>
      </c>
      <c r="AY287" s="5">
        <f t="shared" si="105"/>
        <v>-44.91</v>
      </c>
      <c r="AZ287" s="5">
        <f t="shared" si="105"/>
        <v>-2380.81</v>
      </c>
      <c r="BA287" s="5">
        <f t="shared" si="105"/>
        <v>-156.1</v>
      </c>
      <c r="BB287" s="5">
        <f t="shared" si="97"/>
        <v>-7187.25</v>
      </c>
      <c r="BC287" s="33">
        <f t="shared" si="97"/>
        <v>-6629.73</v>
      </c>
      <c r="BD287" s="34">
        <f t="shared" si="97"/>
        <v>-16398.8</v>
      </c>
      <c r="BE287" s="7">
        <f t="shared" si="106"/>
        <v>-1</v>
      </c>
      <c r="BF287" s="7">
        <f t="shared" si="106"/>
        <v>-1</v>
      </c>
      <c r="BG287" s="7">
        <f t="shared" si="106"/>
        <v>-1</v>
      </c>
      <c r="BH287" s="7">
        <f t="shared" si="98"/>
        <v>-1</v>
      </c>
      <c r="BI287" s="36">
        <f t="shared" si="98"/>
        <v>-1</v>
      </c>
      <c r="BJ287" s="37">
        <f t="shared" si="98"/>
        <v>-1</v>
      </c>
      <c r="BK287" s="38">
        <f t="shared" si="107"/>
        <v>0</v>
      </c>
      <c r="BL287" s="38">
        <f t="shared" si="107"/>
        <v>0</v>
      </c>
      <c r="BM287" s="38">
        <f t="shared" si="107"/>
        <v>0</v>
      </c>
      <c r="BN287" s="38">
        <f t="shared" si="99"/>
        <v>0</v>
      </c>
      <c r="BO287" s="39">
        <f t="shared" si="99"/>
        <v>0</v>
      </c>
      <c r="BP287" s="40">
        <f t="shared" si="99"/>
        <v>0</v>
      </c>
      <c r="BQ287" s="38">
        <f t="shared" si="108"/>
        <v>1</v>
      </c>
      <c r="BR287" s="38">
        <f t="shared" si="108"/>
        <v>0.21884094205629467</v>
      </c>
      <c r="BS287" s="38">
        <f t="shared" si="108"/>
        <v>0.79663179382495541</v>
      </c>
      <c r="BT287" s="38">
        <f t="shared" si="100"/>
        <v>0.31009091426825919</v>
      </c>
      <c r="BU287" s="39">
        <f t="shared" si="100"/>
        <v>0.30401327624559954</v>
      </c>
      <c r="BV287" s="40">
        <f t="shared" si="100"/>
        <v>0.29228616410324232</v>
      </c>
      <c r="BW287" s="38">
        <f t="shared" si="109"/>
        <v>-1</v>
      </c>
      <c r="BX287" s="38">
        <f t="shared" si="109"/>
        <v>-0.21884094205629467</v>
      </c>
      <c r="BY287" s="38">
        <f t="shared" si="109"/>
        <v>-0.79663179382495541</v>
      </c>
      <c r="BZ287" s="38">
        <f t="shared" si="101"/>
        <v>-0.31009091426825919</v>
      </c>
      <c r="CA287" s="39">
        <f t="shared" si="101"/>
        <v>-0.30401327624559954</v>
      </c>
      <c r="CB287" s="40">
        <f t="shared" si="101"/>
        <v>-0.29228616410324232</v>
      </c>
      <c r="CC287" s="2">
        <f t="shared" si="110"/>
        <v>-10000</v>
      </c>
      <c r="CD287" s="2">
        <f t="shared" si="110"/>
        <v>-2188.4094205629467</v>
      </c>
      <c r="CE287" s="2">
        <f t="shared" si="110"/>
        <v>-7966.3179382495546</v>
      </c>
      <c r="CF287" s="2">
        <f t="shared" si="102"/>
        <v>-3100.9091426825917</v>
      </c>
      <c r="CG287" s="29">
        <f t="shared" si="102"/>
        <v>-3040.1327624559954</v>
      </c>
      <c r="CH287" s="31">
        <f t="shared" si="102"/>
        <v>-2922.861641032423</v>
      </c>
    </row>
    <row r="288" spans="1:86" hidden="1" outlineLevel="1" x14ac:dyDescent="0.2">
      <c r="A288" t="s">
        <v>46</v>
      </c>
      <c r="B288" t="s">
        <v>46</v>
      </c>
      <c r="C288" t="s">
        <v>114</v>
      </c>
      <c r="D288" t="s">
        <v>107</v>
      </c>
      <c r="E288" t="s">
        <v>110</v>
      </c>
      <c r="F288" s="27">
        <f t="shared" si="93"/>
        <v>46293</v>
      </c>
      <c r="G288" s="60" t="s">
        <v>36</v>
      </c>
      <c r="H288" s="28">
        <v>0</v>
      </c>
      <c r="I288" s="2">
        <v>0</v>
      </c>
      <c r="J288" s="2">
        <v>0</v>
      </c>
      <c r="K288" s="2">
        <v>0</v>
      </c>
      <c r="L288" s="29">
        <v>0</v>
      </c>
      <c r="M288" s="30">
        <f t="shared" si="89"/>
        <v>0</v>
      </c>
      <c r="N288" t="s">
        <v>49</v>
      </c>
      <c r="O288" t="s">
        <v>49</v>
      </c>
      <c r="P288" t="s">
        <v>114</v>
      </c>
      <c r="Q288" t="s">
        <v>107</v>
      </c>
      <c r="R288" t="s">
        <v>110</v>
      </c>
      <c r="S288" s="27">
        <f t="shared" si="94"/>
        <v>45929</v>
      </c>
      <c r="T288" s="60" t="s">
        <v>36</v>
      </c>
      <c r="U288" s="28">
        <v>14.97</v>
      </c>
      <c r="V288" s="2">
        <v>9450.41</v>
      </c>
      <c r="W288" s="2">
        <v>-790.8</v>
      </c>
      <c r="X288" s="2">
        <v>25308.21</v>
      </c>
      <c r="Y288" s="29">
        <v>21217.68</v>
      </c>
      <c r="Z288" s="31">
        <f t="shared" si="90"/>
        <v>55200.47</v>
      </c>
      <c r="AA288" s="32">
        <f t="shared" si="103"/>
        <v>-14.97</v>
      </c>
      <c r="AB288" s="5">
        <f t="shared" si="103"/>
        <v>-9450.41</v>
      </c>
      <c r="AC288" s="5">
        <f t="shared" si="103"/>
        <v>790.8</v>
      </c>
      <c r="AD288" s="5">
        <f t="shared" si="95"/>
        <v>-25308.21</v>
      </c>
      <c r="AE288" s="33">
        <f t="shared" si="95"/>
        <v>-21217.68</v>
      </c>
      <c r="AF288" s="34">
        <f t="shared" si="95"/>
        <v>-55200.47</v>
      </c>
      <c r="AG288" s="35">
        <f t="shared" si="104"/>
        <v>-1</v>
      </c>
      <c r="AH288" s="7">
        <f t="shared" si="104"/>
        <v>-1</v>
      </c>
      <c r="AI288" s="7">
        <f t="shared" si="104"/>
        <v>-1</v>
      </c>
      <c r="AJ288" s="7">
        <f t="shared" si="96"/>
        <v>-1</v>
      </c>
      <c r="AK288" s="36">
        <f t="shared" si="96"/>
        <v>-1</v>
      </c>
      <c r="AL288" s="37">
        <f t="shared" si="96"/>
        <v>-1</v>
      </c>
      <c r="AM288" s="2">
        <v>0</v>
      </c>
      <c r="AN288" s="2">
        <v>0</v>
      </c>
      <c r="AO288" s="2">
        <v>0</v>
      </c>
      <c r="AP288" s="2">
        <v>0</v>
      </c>
      <c r="AQ288" s="29">
        <v>0</v>
      </c>
      <c r="AR288" s="31">
        <f t="shared" si="91"/>
        <v>0</v>
      </c>
      <c r="AS288" s="2">
        <v>14.97</v>
      </c>
      <c r="AT288" s="2">
        <v>2009.5</v>
      </c>
      <c r="AU288" s="2">
        <v>-461.19</v>
      </c>
      <c r="AV288" s="2">
        <v>7803.73</v>
      </c>
      <c r="AW288" s="29">
        <v>6393.22</v>
      </c>
      <c r="AX288" s="31">
        <f t="shared" si="92"/>
        <v>15760.23</v>
      </c>
      <c r="AY288" s="5">
        <f t="shared" si="105"/>
        <v>-14.97</v>
      </c>
      <c r="AZ288" s="5">
        <f t="shared" si="105"/>
        <v>-2009.5</v>
      </c>
      <c r="BA288" s="5">
        <f t="shared" si="105"/>
        <v>461.19</v>
      </c>
      <c r="BB288" s="5">
        <f t="shared" si="97"/>
        <v>-7803.73</v>
      </c>
      <c r="BC288" s="33">
        <f t="shared" si="97"/>
        <v>-6393.22</v>
      </c>
      <c r="BD288" s="34">
        <f t="shared" si="97"/>
        <v>-15760.23</v>
      </c>
      <c r="BE288" s="7">
        <f t="shared" si="106"/>
        <v>-1</v>
      </c>
      <c r="BF288" s="7">
        <f t="shared" si="106"/>
        <v>-1</v>
      </c>
      <c r="BG288" s="7">
        <f t="shared" si="106"/>
        <v>-1</v>
      </c>
      <c r="BH288" s="7">
        <f t="shared" si="98"/>
        <v>-1</v>
      </c>
      <c r="BI288" s="36">
        <f t="shared" si="98"/>
        <v>-1</v>
      </c>
      <c r="BJ288" s="37">
        <f t="shared" si="98"/>
        <v>-1</v>
      </c>
      <c r="BK288" s="38">
        <f t="shared" si="107"/>
        <v>0</v>
      </c>
      <c r="BL288" s="38">
        <f t="shared" si="107"/>
        <v>0</v>
      </c>
      <c r="BM288" s="38">
        <f t="shared" si="107"/>
        <v>0</v>
      </c>
      <c r="BN288" s="38">
        <f t="shared" si="99"/>
        <v>0</v>
      </c>
      <c r="BO288" s="39">
        <f t="shared" si="99"/>
        <v>0</v>
      </c>
      <c r="BP288" s="40">
        <f t="shared" si="99"/>
        <v>0</v>
      </c>
      <c r="BQ288" s="38">
        <f t="shared" si="108"/>
        <v>1</v>
      </c>
      <c r="BR288" s="38">
        <f t="shared" si="108"/>
        <v>0.21263627715622921</v>
      </c>
      <c r="BS288" s="38">
        <f t="shared" si="108"/>
        <v>0.58319423368740519</v>
      </c>
      <c r="BT288" s="38">
        <f t="shared" si="100"/>
        <v>0.30834776540893249</v>
      </c>
      <c r="BU288" s="39">
        <f t="shared" si="100"/>
        <v>0.30131569521267171</v>
      </c>
      <c r="BV288" s="40">
        <f t="shared" si="100"/>
        <v>0.28550898207931924</v>
      </c>
      <c r="BW288" s="38">
        <f t="shared" si="109"/>
        <v>-1</v>
      </c>
      <c r="BX288" s="38">
        <f t="shared" si="109"/>
        <v>-0.21263627715622921</v>
      </c>
      <c r="BY288" s="38">
        <f t="shared" si="109"/>
        <v>-0.58319423368740519</v>
      </c>
      <c r="BZ288" s="38">
        <f t="shared" si="101"/>
        <v>-0.30834776540893249</v>
      </c>
      <c r="CA288" s="39">
        <f t="shared" si="101"/>
        <v>-0.30131569521267171</v>
      </c>
      <c r="CB288" s="40">
        <f t="shared" si="101"/>
        <v>-0.28550898207931924</v>
      </c>
      <c r="CC288" s="2">
        <f t="shared" si="110"/>
        <v>-10000</v>
      </c>
      <c r="CD288" s="2">
        <f t="shared" si="110"/>
        <v>-2126.362771562292</v>
      </c>
      <c r="CE288" s="2">
        <f t="shared" si="110"/>
        <v>-5831.9423368740518</v>
      </c>
      <c r="CF288" s="2">
        <f t="shared" si="102"/>
        <v>-3083.4776540893249</v>
      </c>
      <c r="CG288" s="29">
        <f t="shared" si="102"/>
        <v>-3013.156952126717</v>
      </c>
      <c r="CH288" s="31">
        <f t="shared" si="102"/>
        <v>-2855.0898207931923</v>
      </c>
    </row>
    <row r="289" spans="1:86" hidden="1" outlineLevel="1" x14ac:dyDescent="0.2">
      <c r="A289" t="s">
        <v>46</v>
      </c>
      <c r="B289" t="s">
        <v>46</v>
      </c>
      <c r="C289" t="s">
        <v>114</v>
      </c>
      <c r="D289" t="s">
        <v>107</v>
      </c>
      <c r="E289" t="s">
        <v>110</v>
      </c>
      <c r="F289" s="27">
        <f t="shared" si="93"/>
        <v>46294</v>
      </c>
      <c r="G289" s="60" t="s">
        <v>37</v>
      </c>
      <c r="H289" s="28">
        <v>0</v>
      </c>
      <c r="I289" s="2">
        <v>0</v>
      </c>
      <c r="J289" s="2">
        <v>0</v>
      </c>
      <c r="K289" s="2">
        <v>0</v>
      </c>
      <c r="L289" s="29">
        <v>0</v>
      </c>
      <c r="M289" s="30">
        <f t="shared" si="89"/>
        <v>0</v>
      </c>
      <c r="N289" t="s">
        <v>49</v>
      </c>
      <c r="O289" t="s">
        <v>49</v>
      </c>
      <c r="P289" t="s">
        <v>114</v>
      </c>
      <c r="Q289" t="s">
        <v>107</v>
      </c>
      <c r="R289" t="s">
        <v>110</v>
      </c>
      <c r="S289" s="27">
        <f t="shared" si="94"/>
        <v>45930</v>
      </c>
      <c r="T289" s="60" t="s">
        <v>37</v>
      </c>
      <c r="U289" s="28">
        <v>179.94</v>
      </c>
      <c r="V289" s="2">
        <v>9800.2099999999991</v>
      </c>
      <c r="W289" s="2">
        <v>510.79</v>
      </c>
      <c r="X289" s="2">
        <v>30069.99</v>
      </c>
      <c r="Y289" s="29">
        <v>33484.5</v>
      </c>
      <c r="Z289" s="31">
        <f t="shared" si="90"/>
        <v>74045.429999999993</v>
      </c>
      <c r="AA289" s="32">
        <f t="shared" si="103"/>
        <v>-179.94</v>
      </c>
      <c r="AB289" s="5">
        <f t="shared" si="103"/>
        <v>-9800.2099999999991</v>
      </c>
      <c r="AC289" s="5">
        <f t="shared" si="103"/>
        <v>-510.79</v>
      </c>
      <c r="AD289" s="5">
        <f t="shared" si="95"/>
        <v>-30069.99</v>
      </c>
      <c r="AE289" s="33">
        <f t="shared" si="95"/>
        <v>-33484.5</v>
      </c>
      <c r="AF289" s="34">
        <f t="shared" si="95"/>
        <v>-74045.429999999993</v>
      </c>
      <c r="AG289" s="35">
        <f t="shared" si="104"/>
        <v>-1</v>
      </c>
      <c r="AH289" s="7">
        <f t="shared" si="104"/>
        <v>-1</v>
      </c>
      <c r="AI289" s="7">
        <f t="shared" si="104"/>
        <v>-1</v>
      </c>
      <c r="AJ289" s="7">
        <f t="shared" si="96"/>
        <v>-1</v>
      </c>
      <c r="AK289" s="36">
        <f t="shared" si="96"/>
        <v>-1</v>
      </c>
      <c r="AL289" s="37">
        <f t="shared" si="96"/>
        <v>-1</v>
      </c>
      <c r="AM289" s="2">
        <v>0</v>
      </c>
      <c r="AN289" s="2">
        <v>0</v>
      </c>
      <c r="AO289" s="2">
        <v>0</v>
      </c>
      <c r="AP289" s="2">
        <v>0</v>
      </c>
      <c r="AQ289" s="29">
        <v>0</v>
      </c>
      <c r="AR289" s="31">
        <f t="shared" si="91"/>
        <v>0</v>
      </c>
      <c r="AS289" s="2">
        <v>179.94</v>
      </c>
      <c r="AT289" s="2">
        <v>1979.3</v>
      </c>
      <c r="AU289" s="2">
        <v>188.05</v>
      </c>
      <c r="AV289" s="2">
        <v>9577.7099999999991</v>
      </c>
      <c r="AW289" s="29">
        <v>10628.41</v>
      </c>
      <c r="AX289" s="31">
        <f t="shared" si="92"/>
        <v>22553.41</v>
      </c>
      <c r="AY289" s="5">
        <f t="shared" si="105"/>
        <v>-179.94</v>
      </c>
      <c r="AZ289" s="5">
        <f t="shared" si="105"/>
        <v>-1979.3</v>
      </c>
      <c r="BA289" s="5">
        <f t="shared" si="105"/>
        <v>-188.05</v>
      </c>
      <c r="BB289" s="5">
        <f t="shared" si="97"/>
        <v>-9577.7099999999991</v>
      </c>
      <c r="BC289" s="33">
        <f t="shared" si="97"/>
        <v>-10628.41</v>
      </c>
      <c r="BD289" s="34">
        <f t="shared" si="97"/>
        <v>-22553.41</v>
      </c>
      <c r="BE289" s="7">
        <f t="shared" si="106"/>
        <v>-1</v>
      </c>
      <c r="BF289" s="7">
        <f t="shared" si="106"/>
        <v>-1</v>
      </c>
      <c r="BG289" s="7">
        <f t="shared" si="106"/>
        <v>-1</v>
      </c>
      <c r="BH289" s="7">
        <f t="shared" si="98"/>
        <v>-1</v>
      </c>
      <c r="BI289" s="36">
        <f t="shared" si="98"/>
        <v>-1</v>
      </c>
      <c r="BJ289" s="37">
        <f t="shared" si="98"/>
        <v>-1</v>
      </c>
      <c r="BK289" s="38">
        <f t="shared" si="107"/>
        <v>0</v>
      </c>
      <c r="BL289" s="38">
        <f t="shared" si="107"/>
        <v>0</v>
      </c>
      <c r="BM289" s="38">
        <f t="shared" si="107"/>
        <v>0</v>
      </c>
      <c r="BN289" s="38">
        <f t="shared" si="99"/>
        <v>0</v>
      </c>
      <c r="BO289" s="39">
        <f t="shared" si="99"/>
        <v>0</v>
      </c>
      <c r="BP289" s="40">
        <f t="shared" si="99"/>
        <v>0</v>
      </c>
      <c r="BQ289" s="38">
        <f t="shared" si="108"/>
        <v>1</v>
      </c>
      <c r="BR289" s="38">
        <f t="shared" si="108"/>
        <v>0.20196505993238922</v>
      </c>
      <c r="BS289" s="38">
        <f t="shared" si="108"/>
        <v>0.36815521055619727</v>
      </c>
      <c r="BT289" s="38">
        <f t="shared" si="100"/>
        <v>0.31851390705484101</v>
      </c>
      <c r="BU289" s="39">
        <f t="shared" si="100"/>
        <v>0.31741283280323729</v>
      </c>
      <c r="BV289" s="40">
        <f t="shared" si="100"/>
        <v>0.30458881797296611</v>
      </c>
      <c r="BW289" s="38">
        <f t="shared" si="109"/>
        <v>-1</v>
      </c>
      <c r="BX289" s="38">
        <f t="shared" si="109"/>
        <v>-0.20196505993238922</v>
      </c>
      <c r="BY289" s="38">
        <f t="shared" si="109"/>
        <v>-0.36815521055619727</v>
      </c>
      <c r="BZ289" s="38">
        <f t="shared" si="101"/>
        <v>-0.31851390705484101</v>
      </c>
      <c r="CA289" s="39">
        <f t="shared" si="101"/>
        <v>-0.31741283280323729</v>
      </c>
      <c r="CB289" s="40">
        <f t="shared" si="101"/>
        <v>-0.30458881797296611</v>
      </c>
      <c r="CC289" s="2">
        <f t="shared" si="110"/>
        <v>-10000</v>
      </c>
      <c r="CD289" s="2">
        <f t="shared" si="110"/>
        <v>-2019.6505993238923</v>
      </c>
      <c r="CE289" s="2">
        <f t="shared" si="110"/>
        <v>-3681.5521055619724</v>
      </c>
      <c r="CF289" s="2">
        <f t="shared" si="102"/>
        <v>-3185.13907054841</v>
      </c>
      <c r="CG289" s="29">
        <f t="shared" si="102"/>
        <v>-3174.1283280323728</v>
      </c>
      <c r="CH289" s="31">
        <f t="shared" si="102"/>
        <v>-3045.8881797296613</v>
      </c>
    </row>
    <row r="290" spans="1:86" hidden="1" outlineLevel="1" x14ac:dyDescent="0.2">
      <c r="A290" t="s">
        <v>46</v>
      </c>
      <c r="B290" t="s">
        <v>46</v>
      </c>
      <c r="C290" t="s">
        <v>114</v>
      </c>
      <c r="D290" t="s">
        <v>107</v>
      </c>
      <c r="E290" t="s">
        <v>110</v>
      </c>
      <c r="F290" s="27">
        <f t="shared" si="93"/>
        <v>46295</v>
      </c>
      <c r="G290" s="60" t="s">
        <v>38</v>
      </c>
      <c r="H290" s="28">
        <v>0</v>
      </c>
      <c r="I290" s="2">
        <v>0</v>
      </c>
      <c r="J290" s="2">
        <v>0</v>
      </c>
      <c r="K290" s="2">
        <v>0</v>
      </c>
      <c r="L290" s="29">
        <v>0</v>
      </c>
      <c r="M290" s="30">
        <f t="shared" si="89"/>
        <v>0</v>
      </c>
      <c r="N290" t="s">
        <v>49</v>
      </c>
      <c r="O290" t="s">
        <v>49</v>
      </c>
      <c r="P290" t="s">
        <v>114</v>
      </c>
      <c r="Q290" t="s">
        <v>114</v>
      </c>
      <c r="R290" t="s">
        <v>110</v>
      </c>
      <c r="S290" s="27">
        <f t="shared" si="94"/>
        <v>45931</v>
      </c>
      <c r="T290" s="60" t="s">
        <v>38</v>
      </c>
      <c r="U290" s="28">
        <v>109.93</v>
      </c>
      <c r="V290" s="2">
        <v>13604.8</v>
      </c>
      <c r="W290" s="2">
        <v>708.1</v>
      </c>
      <c r="X290" s="2">
        <v>35000.17</v>
      </c>
      <c r="Y290" s="29">
        <v>39069.39</v>
      </c>
      <c r="Z290" s="31">
        <f t="shared" si="90"/>
        <v>88492.39</v>
      </c>
      <c r="AA290" s="32">
        <f t="shared" si="103"/>
        <v>-109.93</v>
      </c>
      <c r="AB290" s="5">
        <f t="shared" si="103"/>
        <v>-13604.8</v>
      </c>
      <c r="AC290" s="5">
        <f t="shared" si="103"/>
        <v>-708.1</v>
      </c>
      <c r="AD290" s="5">
        <f t="shared" si="95"/>
        <v>-35000.17</v>
      </c>
      <c r="AE290" s="33">
        <f t="shared" si="95"/>
        <v>-39069.39</v>
      </c>
      <c r="AF290" s="34">
        <f t="shared" si="95"/>
        <v>-88492.39</v>
      </c>
      <c r="AG290" s="35">
        <f t="shared" si="104"/>
        <v>-1</v>
      </c>
      <c r="AH290" s="7">
        <f t="shared" si="104"/>
        <v>-1</v>
      </c>
      <c r="AI290" s="7">
        <f t="shared" si="104"/>
        <v>-1</v>
      </c>
      <c r="AJ290" s="7">
        <f t="shared" si="96"/>
        <v>-1</v>
      </c>
      <c r="AK290" s="36">
        <f t="shared" si="96"/>
        <v>-1</v>
      </c>
      <c r="AL290" s="37">
        <f t="shared" si="96"/>
        <v>-1</v>
      </c>
      <c r="AM290" s="2">
        <v>0</v>
      </c>
      <c r="AN290" s="2">
        <v>0</v>
      </c>
      <c r="AO290" s="2">
        <v>0</v>
      </c>
      <c r="AP290" s="2">
        <v>0</v>
      </c>
      <c r="AQ290" s="29">
        <v>0</v>
      </c>
      <c r="AR290" s="31">
        <f t="shared" si="91"/>
        <v>0</v>
      </c>
      <c r="AS290" s="2">
        <v>109.93</v>
      </c>
      <c r="AT290" s="2">
        <v>2633.07</v>
      </c>
      <c r="AU290" s="2">
        <v>312.2</v>
      </c>
      <c r="AV290" s="2">
        <v>10801.04</v>
      </c>
      <c r="AW290" s="29">
        <v>11239.89</v>
      </c>
      <c r="AX290" s="31">
        <f t="shared" si="92"/>
        <v>25096.13</v>
      </c>
      <c r="AY290" s="5">
        <f t="shared" si="105"/>
        <v>-109.93</v>
      </c>
      <c r="AZ290" s="5">
        <f t="shared" si="105"/>
        <v>-2633.07</v>
      </c>
      <c r="BA290" s="5">
        <f t="shared" si="105"/>
        <v>-312.2</v>
      </c>
      <c r="BB290" s="5">
        <f t="shared" si="97"/>
        <v>-10801.04</v>
      </c>
      <c r="BC290" s="33">
        <f t="shared" si="97"/>
        <v>-11239.89</v>
      </c>
      <c r="BD290" s="34">
        <f t="shared" si="97"/>
        <v>-25096.13</v>
      </c>
      <c r="BE290" s="7">
        <f t="shared" si="106"/>
        <v>-1</v>
      </c>
      <c r="BF290" s="7">
        <f t="shared" si="106"/>
        <v>-1</v>
      </c>
      <c r="BG290" s="7">
        <f t="shared" si="106"/>
        <v>-1</v>
      </c>
      <c r="BH290" s="7">
        <f t="shared" si="98"/>
        <v>-1</v>
      </c>
      <c r="BI290" s="36">
        <f t="shared" si="98"/>
        <v>-1</v>
      </c>
      <c r="BJ290" s="37">
        <f t="shared" si="98"/>
        <v>-1</v>
      </c>
      <c r="BK290" s="38">
        <f t="shared" si="107"/>
        <v>0</v>
      </c>
      <c r="BL290" s="38">
        <f t="shared" si="107"/>
        <v>0</v>
      </c>
      <c r="BM290" s="38">
        <f t="shared" si="107"/>
        <v>0</v>
      </c>
      <c r="BN290" s="38">
        <f t="shared" si="99"/>
        <v>0</v>
      </c>
      <c r="BO290" s="39">
        <f t="shared" si="99"/>
        <v>0</v>
      </c>
      <c r="BP290" s="40">
        <f t="shared" si="99"/>
        <v>0</v>
      </c>
      <c r="BQ290" s="38">
        <f t="shared" si="108"/>
        <v>1</v>
      </c>
      <c r="BR290" s="38">
        <f t="shared" si="108"/>
        <v>0.19353978007761968</v>
      </c>
      <c r="BS290" s="38">
        <f t="shared" si="108"/>
        <v>0.44089817822341476</v>
      </c>
      <c r="BT290" s="38">
        <f t="shared" si="100"/>
        <v>0.30859964394458661</v>
      </c>
      <c r="BU290" s="39">
        <f t="shared" si="100"/>
        <v>0.28769044000942939</v>
      </c>
      <c r="BV290" s="40">
        <f t="shared" si="100"/>
        <v>0.28359647648797826</v>
      </c>
      <c r="BW290" s="38">
        <f t="shared" si="109"/>
        <v>-1</v>
      </c>
      <c r="BX290" s="38">
        <f t="shared" si="109"/>
        <v>-0.19353978007761968</v>
      </c>
      <c r="BY290" s="38">
        <f t="shared" si="109"/>
        <v>-0.44089817822341476</v>
      </c>
      <c r="BZ290" s="38">
        <f t="shared" si="101"/>
        <v>-0.30859964394458661</v>
      </c>
      <c r="CA290" s="39">
        <f t="shared" si="101"/>
        <v>-0.28769044000942939</v>
      </c>
      <c r="CB290" s="40">
        <f t="shared" si="101"/>
        <v>-0.28359647648797826</v>
      </c>
      <c r="CC290" s="2">
        <f t="shared" si="110"/>
        <v>-10000</v>
      </c>
      <c r="CD290" s="2">
        <f t="shared" si="110"/>
        <v>-1935.3978007761968</v>
      </c>
      <c r="CE290" s="2">
        <f t="shared" si="110"/>
        <v>-4408.9817822341474</v>
      </c>
      <c r="CF290" s="2">
        <f t="shared" si="102"/>
        <v>-3085.9964394458661</v>
      </c>
      <c r="CG290" s="29">
        <f t="shared" si="102"/>
        <v>-2876.904400094294</v>
      </c>
      <c r="CH290" s="31">
        <f t="shared" si="102"/>
        <v>-2835.9647648797827</v>
      </c>
    </row>
    <row r="291" spans="1:86" hidden="1" outlineLevel="1" x14ac:dyDescent="0.2">
      <c r="A291" t="s">
        <v>46</v>
      </c>
      <c r="B291" t="s">
        <v>46</v>
      </c>
      <c r="C291" t="s">
        <v>114</v>
      </c>
      <c r="D291" t="s">
        <v>114</v>
      </c>
      <c r="E291" t="s">
        <v>110</v>
      </c>
      <c r="F291" s="27">
        <f t="shared" si="93"/>
        <v>46296</v>
      </c>
      <c r="G291" s="60" t="s">
        <v>39</v>
      </c>
      <c r="H291" s="28">
        <v>0</v>
      </c>
      <c r="I291" s="2">
        <v>0</v>
      </c>
      <c r="J291" s="2">
        <v>0</v>
      </c>
      <c r="K291" s="2">
        <v>0</v>
      </c>
      <c r="L291" s="29">
        <v>0</v>
      </c>
      <c r="M291" s="30">
        <f t="shared" si="89"/>
        <v>0</v>
      </c>
      <c r="N291" t="s">
        <v>49</v>
      </c>
      <c r="O291" t="s">
        <v>49</v>
      </c>
      <c r="P291" t="s">
        <v>114</v>
      </c>
      <c r="Q291" t="s">
        <v>114</v>
      </c>
      <c r="R291" t="s">
        <v>110</v>
      </c>
      <c r="S291" s="27">
        <f t="shared" si="94"/>
        <v>45932</v>
      </c>
      <c r="T291" s="60" t="s">
        <v>39</v>
      </c>
      <c r="U291" s="28">
        <v>34.96</v>
      </c>
      <c r="V291" s="2">
        <v>19358.87</v>
      </c>
      <c r="W291" s="2">
        <v>398.13</v>
      </c>
      <c r="X291" s="2">
        <v>37415.17</v>
      </c>
      <c r="Y291" s="29">
        <v>36257.83</v>
      </c>
      <c r="Z291" s="31">
        <f t="shared" si="90"/>
        <v>93464.959999999992</v>
      </c>
      <c r="AA291" s="32">
        <f t="shared" si="103"/>
        <v>-34.96</v>
      </c>
      <c r="AB291" s="5">
        <f t="shared" si="103"/>
        <v>-19358.87</v>
      </c>
      <c r="AC291" s="5">
        <f t="shared" si="103"/>
        <v>-398.13</v>
      </c>
      <c r="AD291" s="5">
        <f t="shared" si="95"/>
        <v>-37415.17</v>
      </c>
      <c r="AE291" s="33">
        <f t="shared" si="95"/>
        <v>-36257.83</v>
      </c>
      <c r="AF291" s="34">
        <f t="shared" si="95"/>
        <v>-93464.959999999992</v>
      </c>
      <c r="AG291" s="35">
        <f t="shared" si="104"/>
        <v>-1</v>
      </c>
      <c r="AH291" s="7">
        <f t="shared" si="104"/>
        <v>-1</v>
      </c>
      <c r="AI291" s="7">
        <f t="shared" si="104"/>
        <v>-1</v>
      </c>
      <c r="AJ291" s="7">
        <f t="shared" si="96"/>
        <v>-1</v>
      </c>
      <c r="AK291" s="36">
        <f t="shared" si="96"/>
        <v>-1</v>
      </c>
      <c r="AL291" s="37">
        <f t="shared" si="96"/>
        <v>-1</v>
      </c>
      <c r="AM291" s="2">
        <v>0</v>
      </c>
      <c r="AN291" s="2">
        <v>0</v>
      </c>
      <c r="AO291" s="2">
        <v>0</v>
      </c>
      <c r="AP291" s="2">
        <v>0</v>
      </c>
      <c r="AQ291" s="29">
        <v>0</v>
      </c>
      <c r="AR291" s="31">
        <f t="shared" si="91"/>
        <v>0</v>
      </c>
      <c r="AS291" s="2">
        <v>34.96</v>
      </c>
      <c r="AT291" s="2">
        <v>3635.62</v>
      </c>
      <c r="AU291" s="2">
        <v>156.52000000000001</v>
      </c>
      <c r="AV291" s="2">
        <v>11747.08</v>
      </c>
      <c r="AW291" s="29">
        <v>10996.34</v>
      </c>
      <c r="AX291" s="31">
        <f t="shared" si="92"/>
        <v>26570.52</v>
      </c>
      <c r="AY291" s="5">
        <f t="shared" si="105"/>
        <v>-34.96</v>
      </c>
      <c r="AZ291" s="5">
        <f t="shared" si="105"/>
        <v>-3635.62</v>
      </c>
      <c r="BA291" s="5">
        <f t="shared" si="105"/>
        <v>-156.52000000000001</v>
      </c>
      <c r="BB291" s="5">
        <f t="shared" si="97"/>
        <v>-11747.08</v>
      </c>
      <c r="BC291" s="33">
        <f t="shared" si="97"/>
        <v>-10996.34</v>
      </c>
      <c r="BD291" s="34">
        <f t="shared" si="97"/>
        <v>-26570.52</v>
      </c>
      <c r="BE291" s="7">
        <f t="shared" si="106"/>
        <v>-1</v>
      </c>
      <c r="BF291" s="7">
        <f t="shared" si="106"/>
        <v>-1</v>
      </c>
      <c r="BG291" s="7">
        <f t="shared" si="106"/>
        <v>-1</v>
      </c>
      <c r="BH291" s="7">
        <f t="shared" si="98"/>
        <v>-1</v>
      </c>
      <c r="BI291" s="36">
        <f t="shared" si="98"/>
        <v>-1</v>
      </c>
      <c r="BJ291" s="37">
        <f t="shared" si="98"/>
        <v>-1</v>
      </c>
      <c r="BK291" s="38">
        <f t="shared" si="107"/>
        <v>0</v>
      </c>
      <c r="BL291" s="38">
        <f t="shared" si="107"/>
        <v>0</v>
      </c>
      <c r="BM291" s="38">
        <f t="shared" si="107"/>
        <v>0</v>
      </c>
      <c r="BN291" s="38">
        <f t="shared" si="99"/>
        <v>0</v>
      </c>
      <c r="BO291" s="39">
        <f t="shared" si="99"/>
        <v>0</v>
      </c>
      <c r="BP291" s="40">
        <f t="shared" si="99"/>
        <v>0</v>
      </c>
      <c r="BQ291" s="38">
        <f t="shared" si="108"/>
        <v>1</v>
      </c>
      <c r="BR291" s="38">
        <f t="shared" si="108"/>
        <v>0.18780125079614668</v>
      </c>
      <c r="BS291" s="38">
        <f t="shared" si="108"/>
        <v>0.39313791977494789</v>
      </c>
      <c r="BT291" s="38">
        <f t="shared" si="100"/>
        <v>0.31396569893976162</v>
      </c>
      <c r="BU291" s="39">
        <f t="shared" si="100"/>
        <v>0.30328180147570882</v>
      </c>
      <c r="BV291" s="40">
        <f t="shared" si="100"/>
        <v>0.2842832222899363</v>
      </c>
      <c r="BW291" s="38">
        <f t="shared" si="109"/>
        <v>-1</v>
      </c>
      <c r="BX291" s="38">
        <f t="shared" si="109"/>
        <v>-0.18780125079614668</v>
      </c>
      <c r="BY291" s="38">
        <f t="shared" si="109"/>
        <v>-0.39313791977494789</v>
      </c>
      <c r="BZ291" s="38">
        <f t="shared" si="101"/>
        <v>-0.31396569893976162</v>
      </c>
      <c r="CA291" s="39">
        <f t="shared" si="101"/>
        <v>-0.30328180147570882</v>
      </c>
      <c r="CB291" s="40">
        <f t="shared" si="101"/>
        <v>-0.2842832222899363</v>
      </c>
      <c r="CC291" s="2">
        <f t="shared" si="110"/>
        <v>-10000</v>
      </c>
      <c r="CD291" s="2">
        <f t="shared" si="110"/>
        <v>-1878.0125079614668</v>
      </c>
      <c r="CE291" s="2">
        <f t="shared" si="110"/>
        <v>-3931.3791977494789</v>
      </c>
      <c r="CF291" s="2">
        <f t="shared" si="102"/>
        <v>-3139.6569893976161</v>
      </c>
      <c r="CG291" s="29">
        <f t="shared" si="102"/>
        <v>-3032.8180147570883</v>
      </c>
      <c r="CH291" s="31">
        <f t="shared" si="102"/>
        <v>-2842.8322228993629</v>
      </c>
    </row>
    <row r="292" spans="1:86" hidden="1" outlineLevel="1" x14ac:dyDescent="0.2">
      <c r="A292" t="s">
        <v>46</v>
      </c>
      <c r="B292" t="s">
        <v>46</v>
      </c>
      <c r="C292" t="s">
        <v>114</v>
      </c>
      <c r="D292" t="s">
        <v>114</v>
      </c>
      <c r="E292" t="s">
        <v>110</v>
      </c>
      <c r="F292" s="27">
        <f t="shared" si="93"/>
        <v>46297</v>
      </c>
      <c r="G292" s="60" t="s">
        <v>40</v>
      </c>
      <c r="H292" s="28">
        <v>0</v>
      </c>
      <c r="I292" s="2">
        <v>0</v>
      </c>
      <c r="J292" s="2">
        <v>0</v>
      </c>
      <c r="K292" s="2">
        <v>0</v>
      </c>
      <c r="L292" s="29">
        <v>0</v>
      </c>
      <c r="M292" s="30">
        <f t="shared" si="89"/>
        <v>0</v>
      </c>
      <c r="N292" t="s">
        <v>49</v>
      </c>
      <c r="O292" t="s">
        <v>49</v>
      </c>
      <c r="P292" t="s">
        <v>114</v>
      </c>
      <c r="Q292" t="s">
        <v>114</v>
      </c>
      <c r="R292" t="s">
        <v>110</v>
      </c>
      <c r="S292" s="27">
        <f t="shared" si="94"/>
        <v>45933</v>
      </c>
      <c r="T292" s="60" t="s">
        <v>40</v>
      </c>
      <c r="U292" s="28">
        <v>99.89</v>
      </c>
      <c r="V292" s="2">
        <v>29082.63</v>
      </c>
      <c r="W292" s="2">
        <v>3579.89</v>
      </c>
      <c r="X292" s="2">
        <v>57808.51</v>
      </c>
      <c r="Y292" s="29">
        <v>47246.46</v>
      </c>
      <c r="Z292" s="31">
        <f t="shared" si="90"/>
        <v>137817.38</v>
      </c>
      <c r="AA292" s="32">
        <f t="shared" si="103"/>
        <v>-99.89</v>
      </c>
      <c r="AB292" s="5">
        <f t="shared" si="103"/>
        <v>-29082.63</v>
      </c>
      <c r="AC292" s="5">
        <f t="shared" si="103"/>
        <v>-3579.89</v>
      </c>
      <c r="AD292" s="5">
        <f t="shared" si="95"/>
        <v>-57808.51</v>
      </c>
      <c r="AE292" s="33">
        <f t="shared" si="95"/>
        <v>-47246.46</v>
      </c>
      <c r="AF292" s="34">
        <f t="shared" si="95"/>
        <v>-137817.38</v>
      </c>
      <c r="AG292" s="35">
        <f t="shared" si="104"/>
        <v>-1</v>
      </c>
      <c r="AH292" s="7">
        <f t="shared" si="104"/>
        <v>-1</v>
      </c>
      <c r="AI292" s="7">
        <f t="shared" si="104"/>
        <v>-1</v>
      </c>
      <c r="AJ292" s="7">
        <f t="shared" si="96"/>
        <v>-1</v>
      </c>
      <c r="AK292" s="36">
        <f t="shared" si="96"/>
        <v>-1</v>
      </c>
      <c r="AL292" s="37">
        <f t="shared" si="96"/>
        <v>-1</v>
      </c>
      <c r="AM292" s="2">
        <v>0</v>
      </c>
      <c r="AN292" s="2">
        <v>0</v>
      </c>
      <c r="AO292" s="2">
        <v>0</v>
      </c>
      <c r="AP292" s="2">
        <v>0</v>
      </c>
      <c r="AQ292" s="29">
        <v>0</v>
      </c>
      <c r="AR292" s="31">
        <f t="shared" si="91"/>
        <v>0</v>
      </c>
      <c r="AS292" s="2">
        <v>99.89</v>
      </c>
      <c r="AT292" s="2">
        <v>5835.07</v>
      </c>
      <c r="AU292" s="2">
        <v>1786.96</v>
      </c>
      <c r="AV292" s="2">
        <v>17686.439999999999</v>
      </c>
      <c r="AW292" s="29">
        <v>14663.48</v>
      </c>
      <c r="AX292" s="31">
        <f t="shared" si="92"/>
        <v>40071.839999999997</v>
      </c>
      <c r="AY292" s="5">
        <f t="shared" si="105"/>
        <v>-99.89</v>
      </c>
      <c r="AZ292" s="5">
        <f t="shared" si="105"/>
        <v>-5835.07</v>
      </c>
      <c r="BA292" s="5">
        <f t="shared" si="105"/>
        <v>-1786.96</v>
      </c>
      <c r="BB292" s="5">
        <f t="shared" si="97"/>
        <v>-17686.439999999999</v>
      </c>
      <c r="BC292" s="33">
        <f t="shared" si="97"/>
        <v>-14663.48</v>
      </c>
      <c r="BD292" s="34">
        <f t="shared" si="97"/>
        <v>-40071.839999999997</v>
      </c>
      <c r="BE292" s="7">
        <f t="shared" si="106"/>
        <v>-1</v>
      </c>
      <c r="BF292" s="7">
        <f t="shared" si="106"/>
        <v>-1</v>
      </c>
      <c r="BG292" s="7">
        <f t="shared" si="106"/>
        <v>-1</v>
      </c>
      <c r="BH292" s="7">
        <f t="shared" si="98"/>
        <v>-1</v>
      </c>
      <c r="BI292" s="36">
        <f t="shared" si="98"/>
        <v>-1</v>
      </c>
      <c r="BJ292" s="37">
        <f t="shared" si="98"/>
        <v>-1</v>
      </c>
      <c r="BK292" s="38">
        <f t="shared" si="107"/>
        <v>0</v>
      </c>
      <c r="BL292" s="38">
        <f t="shared" si="107"/>
        <v>0</v>
      </c>
      <c r="BM292" s="38">
        <f t="shared" si="107"/>
        <v>0</v>
      </c>
      <c r="BN292" s="38">
        <f t="shared" si="99"/>
        <v>0</v>
      </c>
      <c r="BO292" s="39">
        <f t="shared" si="99"/>
        <v>0</v>
      </c>
      <c r="BP292" s="40">
        <f t="shared" si="99"/>
        <v>0</v>
      </c>
      <c r="BQ292" s="38">
        <f t="shared" si="108"/>
        <v>1</v>
      </c>
      <c r="BR292" s="38">
        <f t="shared" si="108"/>
        <v>0.20063763146593</v>
      </c>
      <c r="BS292" s="38">
        <f t="shared" si="108"/>
        <v>0.49916617549701253</v>
      </c>
      <c r="BT292" s="38">
        <f t="shared" si="100"/>
        <v>0.30594872623425162</v>
      </c>
      <c r="BU292" s="39">
        <f t="shared" si="100"/>
        <v>0.31036145353535483</v>
      </c>
      <c r="BV292" s="40">
        <f t="shared" si="100"/>
        <v>0.29076042513651035</v>
      </c>
      <c r="BW292" s="38">
        <f t="shared" si="109"/>
        <v>-1</v>
      </c>
      <c r="BX292" s="38">
        <f t="shared" si="109"/>
        <v>-0.20063763146593</v>
      </c>
      <c r="BY292" s="38">
        <f t="shared" si="109"/>
        <v>-0.49916617549701253</v>
      </c>
      <c r="BZ292" s="38">
        <f t="shared" si="101"/>
        <v>-0.30594872623425162</v>
      </c>
      <c r="CA292" s="39">
        <f t="shared" si="101"/>
        <v>-0.31036145353535483</v>
      </c>
      <c r="CB292" s="40">
        <f t="shared" si="101"/>
        <v>-0.29076042513651035</v>
      </c>
      <c r="CC292" s="2">
        <f t="shared" si="110"/>
        <v>-10000</v>
      </c>
      <c r="CD292" s="2">
        <f t="shared" si="110"/>
        <v>-2006.3763146593001</v>
      </c>
      <c r="CE292" s="2">
        <f t="shared" si="110"/>
        <v>-4991.661754970125</v>
      </c>
      <c r="CF292" s="2">
        <f t="shared" si="102"/>
        <v>-3059.4872623425163</v>
      </c>
      <c r="CG292" s="29">
        <f t="shared" si="102"/>
        <v>-3103.614535353548</v>
      </c>
      <c r="CH292" s="31">
        <f t="shared" si="102"/>
        <v>-2907.6042513651037</v>
      </c>
    </row>
    <row r="293" spans="1:86" ht="13.5" hidden="1" outlineLevel="1" thickBot="1" x14ac:dyDescent="0.25">
      <c r="A293" t="s">
        <v>46</v>
      </c>
      <c r="B293" t="s">
        <v>46</v>
      </c>
      <c r="C293" t="s">
        <v>114</v>
      </c>
      <c r="D293" t="s">
        <v>114</v>
      </c>
      <c r="E293" t="s">
        <v>110</v>
      </c>
      <c r="F293" s="41">
        <f t="shared" si="93"/>
        <v>46298</v>
      </c>
      <c r="G293" s="61" t="s">
        <v>41</v>
      </c>
      <c r="H293" s="43">
        <v>0</v>
      </c>
      <c r="I293" s="44">
        <v>0</v>
      </c>
      <c r="J293" s="44">
        <v>0</v>
      </c>
      <c r="K293" s="44">
        <v>0</v>
      </c>
      <c r="L293" s="45">
        <v>0</v>
      </c>
      <c r="M293" s="46">
        <f t="shared" si="89"/>
        <v>0</v>
      </c>
      <c r="N293" t="s">
        <v>49</v>
      </c>
      <c r="O293" t="s">
        <v>49</v>
      </c>
      <c r="P293" t="s">
        <v>114</v>
      </c>
      <c r="Q293" t="s">
        <v>114</v>
      </c>
      <c r="R293" t="s">
        <v>110</v>
      </c>
      <c r="S293" s="41">
        <f t="shared" si="94"/>
        <v>45934</v>
      </c>
      <c r="T293" s="61" t="s">
        <v>41</v>
      </c>
      <c r="U293" s="43">
        <v>16.95</v>
      </c>
      <c r="V293" s="44">
        <v>22243.84</v>
      </c>
      <c r="W293" s="44">
        <v>2345.46</v>
      </c>
      <c r="X293" s="44">
        <v>46302.27</v>
      </c>
      <c r="Y293" s="45">
        <v>39617.760000000002</v>
      </c>
      <c r="Z293" s="47">
        <f t="shared" si="90"/>
        <v>110526.28</v>
      </c>
      <c r="AA293" s="48">
        <f t="shared" si="103"/>
        <v>-16.95</v>
      </c>
      <c r="AB293" s="49">
        <f t="shared" si="103"/>
        <v>-22243.84</v>
      </c>
      <c r="AC293" s="49">
        <f t="shared" si="103"/>
        <v>-2345.46</v>
      </c>
      <c r="AD293" s="49">
        <f t="shared" si="95"/>
        <v>-46302.27</v>
      </c>
      <c r="AE293" s="50">
        <f t="shared" si="95"/>
        <v>-39617.760000000002</v>
      </c>
      <c r="AF293" s="51">
        <f t="shared" si="95"/>
        <v>-110526.28</v>
      </c>
      <c r="AG293" s="52">
        <f t="shared" si="104"/>
        <v>-1</v>
      </c>
      <c r="AH293" s="53">
        <f t="shared" si="104"/>
        <v>-1</v>
      </c>
      <c r="AI293" s="53">
        <f t="shared" si="104"/>
        <v>-1</v>
      </c>
      <c r="AJ293" s="53">
        <f t="shared" si="96"/>
        <v>-1</v>
      </c>
      <c r="AK293" s="54">
        <f t="shared" si="96"/>
        <v>-1</v>
      </c>
      <c r="AL293" s="55">
        <f t="shared" si="96"/>
        <v>-1</v>
      </c>
      <c r="AM293" s="44">
        <v>0</v>
      </c>
      <c r="AN293" s="44">
        <v>0</v>
      </c>
      <c r="AO293" s="44">
        <v>0</v>
      </c>
      <c r="AP293" s="44">
        <v>0</v>
      </c>
      <c r="AQ293" s="45">
        <v>0</v>
      </c>
      <c r="AR293" s="47">
        <f t="shared" si="91"/>
        <v>0</v>
      </c>
      <c r="AS293" s="44">
        <v>16.95</v>
      </c>
      <c r="AT293" s="44">
        <v>4729.95</v>
      </c>
      <c r="AU293" s="44">
        <v>1417.92</v>
      </c>
      <c r="AV293" s="44">
        <v>14406.76</v>
      </c>
      <c r="AW293" s="45">
        <v>12582.61</v>
      </c>
      <c r="AX293" s="47">
        <f t="shared" si="92"/>
        <v>33154.19</v>
      </c>
      <c r="AY293" s="49">
        <f t="shared" si="105"/>
        <v>-16.95</v>
      </c>
      <c r="AZ293" s="49">
        <f t="shared" si="105"/>
        <v>-4729.95</v>
      </c>
      <c r="BA293" s="49">
        <f t="shared" si="105"/>
        <v>-1417.92</v>
      </c>
      <c r="BB293" s="49">
        <f t="shared" si="97"/>
        <v>-14406.76</v>
      </c>
      <c r="BC293" s="50">
        <f t="shared" si="97"/>
        <v>-12582.61</v>
      </c>
      <c r="BD293" s="51">
        <f t="shared" si="97"/>
        <v>-33154.19</v>
      </c>
      <c r="BE293" s="53">
        <f t="shared" si="106"/>
        <v>-1</v>
      </c>
      <c r="BF293" s="53">
        <f t="shared" si="106"/>
        <v>-1</v>
      </c>
      <c r="BG293" s="53">
        <f t="shared" si="106"/>
        <v>-1</v>
      </c>
      <c r="BH293" s="53">
        <f t="shared" si="98"/>
        <v>-1</v>
      </c>
      <c r="BI293" s="54">
        <f t="shared" si="98"/>
        <v>-1</v>
      </c>
      <c r="BJ293" s="55">
        <f t="shared" si="98"/>
        <v>-1</v>
      </c>
      <c r="BK293" s="56">
        <f t="shared" si="107"/>
        <v>0</v>
      </c>
      <c r="BL293" s="56">
        <f t="shared" si="107"/>
        <v>0</v>
      </c>
      <c r="BM293" s="56">
        <f t="shared" si="107"/>
        <v>0</v>
      </c>
      <c r="BN293" s="56">
        <f t="shared" si="99"/>
        <v>0</v>
      </c>
      <c r="BO293" s="57">
        <f t="shared" si="99"/>
        <v>0</v>
      </c>
      <c r="BP293" s="58">
        <f t="shared" si="99"/>
        <v>0</v>
      </c>
      <c r="BQ293" s="56">
        <f t="shared" si="108"/>
        <v>1</v>
      </c>
      <c r="BR293" s="56">
        <f t="shared" si="108"/>
        <v>0.2126408929393486</v>
      </c>
      <c r="BS293" s="56">
        <f t="shared" si="108"/>
        <v>0.60453812898109538</v>
      </c>
      <c r="BT293" s="56">
        <f t="shared" si="100"/>
        <v>0.31114586822633106</v>
      </c>
      <c r="BU293" s="57">
        <f t="shared" si="100"/>
        <v>0.31760023787311548</v>
      </c>
      <c r="BV293" s="58">
        <f t="shared" si="100"/>
        <v>0.29996657808441579</v>
      </c>
      <c r="BW293" s="56">
        <f t="shared" si="109"/>
        <v>-1</v>
      </c>
      <c r="BX293" s="56">
        <f t="shared" si="109"/>
        <v>-0.2126408929393486</v>
      </c>
      <c r="BY293" s="56">
        <f t="shared" si="109"/>
        <v>-0.60453812898109538</v>
      </c>
      <c r="BZ293" s="56">
        <f t="shared" si="101"/>
        <v>-0.31114586822633106</v>
      </c>
      <c r="CA293" s="57">
        <f t="shared" si="101"/>
        <v>-0.31760023787311548</v>
      </c>
      <c r="CB293" s="58">
        <f t="shared" si="101"/>
        <v>-0.29996657808441579</v>
      </c>
      <c r="CC293" s="44">
        <f t="shared" si="110"/>
        <v>-10000</v>
      </c>
      <c r="CD293" s="44">
        <f t="shared" si="110"/>
        <v>-2126.4089293934858</v>
      </c>
      <c r="CE293" s="44">
        <f t="shared" si="110"/>
        <v>-6045.3812898109536</v>
      </c>
      <c r="CF293" s="44">
        <f t="shared" si="102"/>
        <v>-3111.4586822633105</v>
      </c>
      <c r="CG293" s="45">
        <f t="shared" si="102"/>
        <v>-3176.0023787311547</v>
      </c>
      <c r="CH293" s="47">
        <f t="shared" si="102"/>
        <v>-2999.6657808441578</v>
      </c>
    </row>
    <row r="294" spans="1:86" hidden="1" outlineLevel="1" x14ac:dyDescent="0.2">
      <c r="A294" t="s">
        <v>46</v>
      </c>
      <c r="B294" t="s">
        <v>46</v>
      </c>
      <c r="C294" t="s">
        <v>114</v>
      </c>
      <c r="D294" t="s">
        <v>114</v>
      </c>
      <c r="E294" t="s">
        <v>111</v>
      </c>
      <c r="F294" s="27">
        <f t="shared" si="93"/>
        <v>46299</v>
      </c>
      <c r="G294" s="60" t="s">
        <v>35</v>
      </c>
      <c r="H294" s="28">
        <v>0</v>
      </c>
      <c r="I294" s="2">
        <v>0</v>
      </c>
      <c r="J294" s="2">
        <v>0</v>
      </c>
      <c r="K294" s="2">
        <v>0</v>
      </c>
      <c r="L294" s="29">
        <v>0</v>
      </c>
      <c r="M294" s="30">
        <f t="shared" si="89"/>
        <v>0</v>
      </c>
      <c r="N294" t="s">
        <v>49</v>
      </c>
      <c r="O294" t="s">
        <v>49</v>
      </c>
      <c r="P294" t="s">
        <v>114</v>
      </c>
      <c r="Q294" t="s">
        <v>114</v>
      </c>
      <c r="R294" t="s">
        <v>111</v>
      </c>
      <c r="S294" s="27">
        <f t="shared" si="94"/>
        <v>45935</v>
      </c>
      <c r="T294" s="60" t="s">
        <v>35</v>
      </c>
      <c r="U294" s="28">
        <v>414.4</v>
      </c>
      <c r="V294" s="2">
        <v>9598.34</v>
      </c>
      <c r="W294" s="2">
        <v>104.23</v>
      </c>
      <c r="X294" s="2">
        <v>24569.119999999999</v>
      </c>
      <c r="Y294" s="29">
        <v>21957.52</v>
      </c>
      <c r="Z294" s="31">
        <f t="shared" si="90"/>
        <v>56643.61</v>
      </c>
      <c r="AA294" s="32">
        <f t="shared" si="103"/>
        <v>-414.4</v>
      </c>
      <c r="AB294" s="5">
        <f t="shared" si="103"/>
        <v>-9598.34</v>
      </c>
      <c r="AC294" s="5">
        <f t="shared" si="103"/>
        <v>-104.23</v>
      </c>
      <c r="AD294" s="5">
        <f t="shared" si="95"/>
        <v>-24569.119999999999</v>
      </c>
      <c r="AE294" s="33">
        <f t="shared" si="95"/>
        <v>-21957.52</v>
      </c>
      <c r="AF294" s="34">
        <f t="shared" si="95"/>
        <v>-56643.61</v>
      </c>
      <c r="AG294" s="35">
        <f t="shared" si="104"/>
        <v>-1</v>
      </c>
      <c r="AH294" s="7">
        <f t="shared" si="104"/>
        <v>-1</v>
      </c>
      <c r="AI294" s="7">
        <f t="shared" si="104"/>
        <v>-1</v>
      </c>
      <c r="AJ294" s="7">
        <f t="shared" si="96"/>
        <v>-1</v>
      </c>
      <c r="AK294" s="36">
        <f t="shared" si="96"/>
        <v>-1</v>
      </c>
      <c r="AL294" s="37">
        <f t="shared" si="96"/>
        <v>-1</v>
      </c>
      <c r="AM294" s="2">
        <v>0</v>
      </c>
      <c r="AN294" s="2">
        <v>0</v>
      </c>
      <c r="AO294" s="2">
        <v>0</v>
      </c>
      <c r="AP294" s="2">
        <v>0</v>
      </c>
      <c r="AQ294" s="29">
        <v>0</v>
      </c>
      <c r="AR294" s="31">
        <f t="shared" si="91"/>
        <v>0</v>
      </c>
      <c r="AS294" s="2">
        <v>414.4</v>
      </c>
      <c r="AT294" s="2">
        <v>1987.34</v>
      </c>
      <c r="AU294" s="2">
        <v>45.29</v>
      </c>
      <c r="AV294" s="2">
        <v>7666.63</v>
      </c>
      <c r="AW294" s="29">
        <v>6754.73</v>
      </c>
      <c r="AX294" s="31">
        <f t="shared" si="92"/>
        <v>16868.39</v>
      </c>
      <c r="AY294" s="5">
        <f t="shared" si="105"/>
        <v>-414.4</v>
      </c>
      <c r="AZ294" s="5">
        <f t="shared" si="105"/>
        <v>-1987.34</v>
      </c>
      <c r="BA294" s="5">
        <f t="shared" si="105"/>
        <v>-45.29</v>
      </c>
      <c r="BB294" s="5">
        <f t="shared" si="97"/>
        <v>-7666.63</v>
      </c>
      <c r="BC294" s="33">
        <f t="shared" si="97"/>
        <v>-6754.73</v>
      </c>
      <c r="BD294" s="34">
        <f t="shared" si="97"/>
        <v>-16868.39</v>
      </c>
      <c r="BE294" s="7">
        <f t="shared" si="106"/>
        <v>-1</v>
      </c>
      <c r="BF294" s="7">
        <f t="shared" si="106"/>
        <v>-1</v>
      </c>
      <c r="BG294" s="7">
        <f t="shared" si="106"/>
        <v>-1</v>
      </c>
      <c r="BH294" s="7">
        <f t="shared" si="98"/>
        <v>-1</v>
      </c>
      <c r="BI294" s="36">
        <f t="shared" si="98"/>
        <v>-1</v>
      </c>
      <c r="BJ294" s="37">
        <f t="shared" si="98"/>
        <v>-1</v>
      </c>
      <c r="BK294" s="38">
        <f t="shared" si="107"/>
        <v>0</v>
      </c>
      <c r="BL294" s="38">
        <f t="shared" si="107"/>
        <v>0</v>
      </c>
      <c r="BM294" s="38">
        <f t="shared" si="107"/>
        <v>0</v>
      </c>
      <c r="BN294" s="38">
        <f t="shared" si="99"/>
        <v>0</v>
      </c>
      <c r="BO294" s="39">
        <f t="shared" si="99"/>
        <v>0</v>
      </c>
      <c r="BP294" s="40">
        <f t="shared" si="99"/>
        <v>0</v>
      </c>
      <c r="BQ294" s="38">
        <f t="shared" si="108"/>
        <v>1</v>
      </c>
      <c r="BR294" s="38">
        <f t="shared" si="108"/>
        <v>0.2070503857958772</v>
      </c>
      <c r="BS294" s="38">
        <f t="shared" si="108"/>
        <v>0.43451981195433176</v>
      </c>
      <c r="BT294" s="38">
        <f t="shared" si="100"/>
        <v>0.3120433291872074</v>
      </c>
      <c r="BU294" s="39">
        <f t="shared" si="100"/>
        <v>0.30762718194040128</v>
      </c>
      <c r="BV294" s="40">
        <f t="shared" si="100"/>
        <v>0.29779863959941816</v>
      </c>
      <c r="BW294" s="38">
        <f t="shared" si="109"/>
        <v>-1</v>
      </c>
      <c r="BX294" s="38">
        <f t="shared" si="109"/>
        <v>-0.2070503857958772</v>
      </c>
      <c r="BY294" s="38">
        <f t="shared" si="109"/>
        <v>-0.43451981195433176</v>
      </c>
      <c r="BZ294" s="38">
        <f t="shared" si="101"/>
        <v>-0.3120433291872074</v>
      </c>
      <c r="CA294" s="39">
        <f t="shared" si="101"/>
        <v>-0.30762718194040128</v>
      </c>
      <c r="CB294" s="40">
        <f t="shared" si="101"/>
        <v>-0.29779863959941816</v>
      </c>
      <c r="CC294" s="2">
        <f t="shared" si="110"/>
        <v>-10000</v>
      </c>
      <c r="CD294" s="2">
        <f t="shared" si="110"/>
        <v>-2070.5038579587722</v>
      </c>
      <c r="CE294" s="2">
        <f t="shared" si="110"/>
        <v>-4345.1981195433173</v>
      </c>
      <c r="CF294" s="2">
        <f t="shared" si="102"/>
        <v>-3120.4332918720738</v>
      </c>
      <c r="CG294" s="29">
        <f t="shared" si="102"/>
        <v>-3076.2718194040131</v>
      </c>
      <c r="CH294" s="31">
        <f t="shared" si="102"/>
        <v>-2977.9863959941817</v>
      </c>
    </row>
    <row r="295" spans="1:86" hidden="1" outlineLevel="1" x14ac:dyDescent="0.2">
      <c r="A295" t="s">
        <v>46</v>
      </c>
      <c r="B295" t="s">
        <v>46</v>
      </c>
      <c r="C295" t="s">
        <v>114</v>
      </c>
      <c r="D295" t="s">
        <v>114</v>
      </c>
      <c r="E295" t="s">
        <v>111</v>
      </c>
      <c r="F295" s="27">
        <f t="shared" si="93"/>
        <v>46300</v>
      </c>
      <c r="G295" s="60" t="s">
        <v>36</v>
      </c>
      <c r="H295" s="28">
        <v>0</v>
      </c>
      <c r="I295" s="2">
        <v>0</v>
      </c>
      <c r="J295" s="2">
        <v>0</v>
      </c>
      <c r="K295" s="2">
        <v>0</v>
      </c>
      <c r="L295" s="29">
        <v>0</v>
      </c>
      <c r="M295" s="30">
        <f t="shared" si="89"/>
        <v>0</v>
      </c>
      <c r="N295" t="s">
        <v>49</v>
      </c>
      <c r="O295" t="s">
        <v>49</v>
      </c>
      <c r="P295" t="s">
        <v>114</v>
      </c>
      <c r="Q295" t="s">
        <v>114</v>
      </c>
      <c r="R295" t="s">
        <v>111</v>
      </c>
      <c r="S295" s="27">
        <f t="shared" si="94"/>
        <v>45936</v>
      </c>
      <c r="T295" s="60" t="s">
        <v>36</v>
      </c>
      <c r="U295" s="28">
        <v>361.27</v>
      </c>
      <c r="V295" s="2">
        <v>7919.99</v>
      </c>
      <c r="W295" s="2">
        <v>-577.92999999999995</v>
      </c>
      <c r="X295" s="2">
        <v>24382.31</v>
      </c>
      <c r="Y295" s="29">
        <v>24001.63</v>
      </c>
      <c r="Z295" s="31">
        <f t="shared" si="90"/>
        <v>56087.270000000004</v>
      </c>
      <c r="AA295" s="32">
        <f t="shared" si="103"/>
        <v>-361.27</v>
      </c>
      <c r="AB295" s="5">
        <f t="shared" si="103"/>
        <v>-7919.99</v>
      </c>
      <c r="AC295" s="5">
        <f t="shared" si="103"/>
        <v>577.92999999999995</v>
      </c>
      <c r="AD295" s="5">
        <f t="shared" si="95"/>
        <v>-24382.31</v>
      </c>
      <c r="AE295" s="33">
        <f t="shared" si="95"/>
        <v>-24001.63</v>
      </c>
      <c r="AF295" s="34">
        <f t="shared" si="95"/>
        <v>-56087.270000000004</v>
      </c>
      <c r="AG295" s="35">
        <f t="shared" si="104"/>
        <v>-1</v>
      </c>
      <c r="AH295" s="7">
        <f t="shared" si="104"/>
        <v>-1</v>
      </c>
      <c r="AI295" s="7">
        <f t="shared" si="104"/>
        <v>-1</v>
      </c>
      <c r="AJ295" s="7">
        <f t="shared" si="96"/>
        <v>-1</v>
      </c>
      <c r="AK295" s="36">
        <f t="shared" si="96"/>
        <v>-1</v>
      </c>
      <c r="AL295" s="37">
        <f t="shared" si="96"/>
        <v>-1</v>
      </c>
      <c r="AM295" s="2">
        <v>0</v>
      </c>
      <c r="AN295" s="2">
        <v>0</v>
      </c>
      <c r="AO295" s="2">
        <v>0</v>
      </c>
      <c r="AP295" s="2">
        <v>0</v>
      </c>
      <c r="AQ295" s="29">
        <v>0</v>
      </c>
      <c r="AR295" s="31">
        <f t="shared" si="91"/>
        <v>0</v>
      </c>
      <c r="AS295" s="2">
        <v>361.27</v>
      </c>
      <c r="AT295" s="2">
        <v>1539.09</v>
      </c>
      <c r="AU295" s="2">
        <v>-353.66</v>
      </c>
      <c r="AV295" s="2">
        <v>7480.48</v>
      </c>
      <c r="AW295" s="29">
        <v>7469.18</v>
      </c>
      <c r="AX295" s="31">
        <f t="shared" si="92"/>
        <v>16496.36</v>
      </c>
      <c r="AY295" s="5">
        <f t="shared" si="105"/>
        <v>-361.27</v>
      </c>
      <c r="AZ295" s="5">
        <f t="shared" si="105"/>
        <v>-1539.09</v>
      </c>
      <c r="BA295" s="5">
        <f t="shared" si="105"/>
        <v>353.66</v>
      </c>
      <c r="BB295" s="5">
        <f t="shared" si="97"/>
        <v>-7480.48</v>
      </c>
      <c r="BC295" s="33">
        <f t="shared" si="97"/>
        <v>-7469.18</v>
      </c>
      <c r="BD295" s="34">
        <f t="shared" si="97"/>
        <v>-16496.36</v>
      </c>
      <c r="BE295" s="7">
        <f t="shared" si="106"/>
        <v>-1</v>
      </c>
      <c r="BF295" s="7">
        <f t="shared" si="106"/>
        <v>-1</v>
      </c>
      <c r="BG295" s="7">
        <f t="shared" si="106"/>
        <v>-1</v>
      </c>
      <c r="BH295" s="7">
        <f t="shared" si="98"/>
        <v>-1</v>
      </c>
      <c r="BI295" s="36">
        <f t="shared" si="98"/>
        <v>-1</v>
      </c>
      <c r="BJ295" s="37">
        <f t="shared" si="98"/>
        <v>-1</v>
      </c>
      <c r="BK295" s="38">
        <f t="shared" si="107"/>
        <v>0</v>
      </c>
      <c r="BL295" s="38">
        <f t="shared" si="107"/>
        <v>0</v>
      </c>
      <c r="BM295" s="38">
        <f t="shared" si="107"/>
        <v>0</v>
      </c>
      <c r="BN295" s="38">
        <f t="shared" si="99"/>
        <v>0</v>
      </c>
      <c r="BO295" s="39">
        <f t="shared" si="99"/>
        <v>0</v>
      </c>
      <c r="BP295" s="40">
        <f t="shared" si="99"/>
        <v>0</v>
      </c>
      <c r="BQ295" s="38">
        <f t="shared" si="108"/>
        <v>1</v>
      </c>
      <c r="BR295" s="38">
        <f t="shared" si="108"/>
        <v>0.19432979082044294</v>
      </c>
      <c r="BS295" s="38">
        <f t="shared" si="108"/>
        <v>0.61194262280899081</v>
      </c>
      <c r="BT295" s="38">
        <f t="shared" si="100"/>
        <v>0.30679947880245961</v>
      </c>
      <c r="BU295" s="39">
        <f t="shared" si="100"/>
        <v>0.31119469802675903</v>
      </c>
      <c r="BV295" s="40">
        <f t="shared" si="100"/>
        <v>0.29411950340959719</v>
      </c>
      <c r="BW295" s="38">
        <f t="shared" si="109"/>
        <v>-1</v>
      </c>
      <c r="BX295" s="38">
        <f t="shared" si="109"/>
        <v>-0.19432979082044294</v>
      </c>
      <c r="BY295" s="38">
        <f t="shared" si="109"/>
        <v>-0.61194262280899081</v>
      </c>
      <c r="BZ295" s="38">
        <f t="shared" si="101"/>
        <v>-0.30679947880245961</v>
      </c>
      <c r="CA295" s="39">
        <f t="shared" si="101"/>
        <v>-0.31119469802675903</v>
      </c>
      <c r="CB295" s="40">
        <f t="shared" si="101"/>
        <v>-0.29411950340959719</v>
      </c>
      <c r="CC295" s="2">
        <f t="shared" si="110"/>
        <v>-10000</v>
      </c>
      <c r="CD295" s="2">
        <f t="shared" si="110"/>
        <v>-1943.2979082044294</v>
      </c>
      <c r="CE295" s="2">
        <f t="shared" si="110"/>
        <v>-6119.4262280899084</v>
      </c>
      <c r="CF295" s="2">
        <f t="shared" si="102"/>
        <v>-3067.9947880245963</v>
      </c>
      <c r="CG295" s="29">
        <f t="shared" si="102"/>
        <v>-3111.9469802675903</v>
      </c>
      <c r="CH295" s="31">
        <f t="shared" si="102"/>
        <v>-2941.195034095972</v>
      </c>
    </row>
    <row r="296" spans="1:86" hidden="1" outlineLevel="1" x14ac:dyDescent="0.2">
      <c r="A296" t="s">
        <v>46</v>
      </c>
      <c r="B296" t="s">
        <v>46</v>
      </c>
      <c r="C296" t="s">
        <v>114</v>
      </c>
      <c r="D296" t="s">
        <v>114</v>
      </c>
      <c r="E296" t="s">
        <v>111</v>
      </c>
      <c r="F296" s="27">
        <f t="shared" si="93"/>
        <v>46301</v>
      </c>
      <c r="G296" s="60" t="s">
        <v>37</v>
      </c>
      <c r="H296" s="28">
        <v>0</v>
      </c>
      <c r="I296" s="2">
        <v>0</v>
      </c>
      <c r="J296" s="2">
        <v>0</v>
      </c>
      <c r="K296" s="2">
        <v>0</v>
      </c>
      <c r="L296" s="29">
        <v>0</v>
      </c>
      <c r="M296" s="30">
        <f t="shared" si="89"/>
        <v>0</v>
      </c>
      <c r="N296" t="s">
        <v>49</v>
      </c>
      <c r="O296" t="s">
        <v>49</v>
      </c>
      <c r="P296" t="s">
        <v>114</v>
      </c>
      <c r="Q296" t="s">
        <v>114</v>
      </c>
      <c r="R296" t="s">
        <v>111</v>
      </c>
      <c r="S296" s="27">
        <f t="shared" si="94"/>
        <v>45937</v>
      </c>
      <c r="T296" s="60" t="s">
        <v>37</v>
      </c>
      <c r="U296" s="28">
        <v>184.44</v>
      </c>
      <c r="V296" s="2">
        <v>13957.48</v>
      </c>
      <c r="W296" s="2">
        <v>1510.85</v>
      </c>
      <c r="X296" s="2">
        <v>32097.68</v>
      </c>
      <c r="Y296" s="29">
        <v>28835.119999999999</v>
      </c>
      <c r="Z296" s="31">
        <f t="shared" si="90"/>
        <v>76585.569999999992</v>
      </c>
      <c r="AA296" s="32">
        <f t="shared" si="103"/>
        <v>-184.44</v>
      </c>
      <c r="AB296" s="5">
        <f t="shared" si="103"/>
        <v>-13957.48</v>
      </c>
      <c r="AC296" s="5">
        <f t="shared" si="103"/>
        <v>-1510.85</v>
      </c>
      <c r="AD296" s="5">
        <f t="shared" si="95"/>
        <v>-32097.68</v>
      </c>
      <c r="AE296" s="33">
        <f t="shared" si="95"/>
        <v>-28835.119999999999</v>
      </c>
      <c r="AF296" s="34">
        <f t="shared" si="95"/>
        <v>-76585.569999999992</v>
      </c>
      <c r="AG296" s="35">
        <f t="shared" si="104"/>
        <v>-1</v>
      </c>
      <c r="AH296" s="7">
        <f t="shared" si="104"/>
        <v>-1</v>
      </c>
      <c r="AI296" s="7">
        <f t="shared" si="104"/>
        <v>-1</v>
      </c>
      <c r="AJ296" s="7">
        <f t="shared" si="96"/>
        <v>-1</v>
      </c>
      <c r="AK296" s="36">
        <f t="shared" si="96"/>
        <v>-1</v>
      </c>
      <c r="AL296" s="37">
        <f t="shared" si="96"/>
        <v>-1</v>
      </c>
      <c r="AM296" s="2">
        <v>0</v>
      </c>
      <c r="AN296" s="2">
        <v>0</v>
      </c>
      <c r="AO296" s="2">
        <v>0</v>
      </c>
      <c r="AP296" s="2">
        <v>0</v>
      </c>
      <c r="AQ296" s="29">
        <v>0</v>
      </c>
      <c r="AR296" s="31">
        <f t="shared" si="91"/>
        <v>0</v>
      </c>
      <c r="AS296" s="2">
        <v>184.44</v>
      </c>
      <c r="AT296" s="2">
        <v>2757.37</v>
      </c>
      <c r="AU296" s="2">
        <v>892.36</v>
      </c>
      <c r="AV296" s="2">
        <v>9837.43</v>
      </c>
      <c r="AW296" s="29">
        <v>8781.5300000000007</v>
      </c>
      <c r="AX296" s="31">
        <f t="shared" si="92"/>
        <v>22453.13</v>
      </c>
      <c r="AY296" s="5">
        <f t="shared" si="105"/>
        <v>-184.44</v>
      </c>
      <c r="AZ296" s="5">
        <f t="shared" si="105"/>
        <v>-2757.37</v>
      </c>
      <c r="BA296" s="5">
        <f t="shared" si="105"/>
        <v>-892.36</v>
      </c>
      <c r="BB296" s="5">
        <f t="shared" si="97"/>
        <v>-9837.43</v>
      </c>
      <c r="BC296" s="33">
        <f t="shared" si="97"/>
        <v>-8781.5300000000007</v>
      </c>
      <c r="BD296" s="34">
        <f t="shared" si="97"/>
        <v>-22453.13</v>
      </c>
      <c r="BE296" s="7">
        <f t="shared" si="106"/>
        <v>-1</v>
      </c>
      <c r="BF296" s="7">
        <f t="shared" si="106"/>
        <v>-1</v>
      </c>
      <c r="BG296" s="7">
        <f t="shared" si="106"/>
        <v>-1</v>
      </c>
      <c r="BH296" s="7">
        <f t="shared" si="98"/>
        <v>-1</v>
      </c>
      <c r="BI296" s="36">
        <f t="shared" si="98"/>
        <v>-1</v>
      </c>
      <c r="BJ296" s="37">
        <f t="shared" si="98"/>
        <v>-1</v>
      </c>
      <c r="BK296" s="38">
        <f t="shared" si="107"/>
        <v>0</v>
      </c>
      <c r="BL296" s="38">
        <f t="shared" si="107"/>
        <v>0</v>
      </c>
      <c r="BM296" s="38">
        <f t="shared" si="107"/>
        <v>0</v>
      </c>
      <c r="BN296" s="38">
        <f t="shared" si="99"/>
        <v>0</v>
      </c>
      <c r="BO296" s="39">
        <f t="shared" si="99"/>
        <v>0</v>
      </c>
      <c r="BP296" s="40">
        <f t="shared" si="99"/>
        <v>0</v>
      </c>
      <c r="BQ296" s="38">
        <f t="shared" si="108"/>
        <v>1</v>
      </c>
      <c r="BR296" s="38">
        <f t="shared" si="108"/>
        <v>0.19755500276554219</v>
      </c>
      <c r="BS296" s="38">
        <f t="shared" si="108"/>
        <v>0.59063441109309334</v>
      </c>
      <c r="BT296" s="38">
        <f t="shared" si="100"/>
        <v>0.30648414464846058</v>
      </c>
      <c r="BU296" s="39">
        <f t="shared" si="100"/>
        <v>0.30454286300871997</v>
      </c>
      <c r="BV296" s="40">
        <f t="shared" si="100"/>
        <v>0.29317703060772421</v>
      </c>
      <c r="BW296" s="38">
        <f t="shared" si="109"/>
        <v>-1</v>
      </c>
      <c r="BX296" s="38">
        <f t="shared" si="109"/>
        <v>-0.19755500276554219</v>
      </c>
      <c r="BY296" s="38">
        <f t="shared" si="109"/>
        <v>-0.59063441109309334</v>
      </c>
      <c r="BZ296" s="38">
        <f t="shared" si="101"/>
        <v>-0.30648414464846058</v>
      </c>
      <c r="CA296" s="39">
        <f t="shared" si="101"/>
        <v>-0.30454286300871997</v>
      </c>
      <c r="CB296" s="40">
        <f t="shared" si="101"/>
        <v>-0.29317703060772421</v>
      </c>
      <c r="CC296" s="2">
        <f t="shared" si="110"/>
        <v>-10000</v>
      </c>
      <c r="CD296" s="2">
        <f t="shared" si="110"/>
        <v>-1975.5500276554219</v>
      </c>
      <c r="CE296" s="2">
        <f t="shared" si="110"/>
        <v>-5906.3441109309333</v>
      </c>
      <c r="CF296" s="2">
        <f t="shared" si="102"/>
        <v>-3064.841446484606</v>
      </c>
      <c r="CG296" s="29">
        <f t="shared" si="102"/>
        <v>-3045.4286300871995</v>
      </c>
      <c r="CH296" s="31">
        <f t="shared" si="102"/>
        <v>-2931.7703060772419</v>
      </c>
    </row>
    <row r="297" spans="1:86" hidden="1" outlineLevel="1" x14ac:dyDescent="0.2">
      <c r="A297" t="s">
        <v>46</v>
      </c>
      <c r="B297" t="s">
        <v>46</v>
      </c>
      <c r="C297" t="s">
        <v>114</v>
      </c>
      <c r="D297" t="s">
        <v>114</v>
      </c>
      <c r="E297" t="s">
        <v>111</v>
      </c>
      <c r="F297" s="27">
        <f t="shared" si="93"/>
        <v>46302</v>
      </c>
      <c r="G297" s="60" t="s">
        <v>38</v>
      </c>
      <c r="H297" s="28">
        <v>0</v>
      </c>
      <c r="I297" s="2">
        <v>0</v>
      </c>
      <c r="J297" s="2">
        <v>0</v>
      </c>
      <c r="K297" s="2">
        <v>0</v>
      </c>
      <c r="L297" s="29">
        <v>0</v>
      </c>
      <c r="M297" s="30">
        <f t="shared" si="89"/>
        <v>0</v>
      </c>
      <c r="N297" t="s">
        <v>49</v>
      </c>
      <c r="O297" t="s">
        <v>49</v>
      </c>
      <c r="P297" t="s">
        <v>114</v>
      </c>
      <c r="Q297" t="s">
        <v>114</v>
      </c>
      <c r="R297" t="s">
        <v>111</v>
      </c>
      <c r="S297" s="27">
        <f t="shared" si="94"/>
        <v>45938</v>
      </c>
      <c r="T297" s="60" t="s">
        <v>38</v>
      </c>
      <c r="U297" s="28">
        <v>164.88</v>
      </c>
      <c r="V297" s="2">
        <v>14106.22</v>
      </c>
      <c r="W297" s="2">
        <v>316.07</v>
      </c>
      <c r="X297" s="2">
        <v>31617.87</v>
      </c>
      <c r="Y297" s="29">
        <v>37746.480000000003</v>
      </c>
      <c r="Z297" s="31">
        <f t="shared" si="90"/>
        <v>83951.51999999999</v>
      </c>
      <c r="AA297" s="32">
        <f t="shared" si="103"/>
        <v>-164.88</v>
      </c>
      <c r="AB297" s="5">
        <f t="shared" si="103"/>
        <v>-14106.22</v>
      </c>
      <c r="AC297" s="5">
        <f t="shared" si="103"/>
        <v>-316.07</v>
      </c>
      <c r="AD297" s="5">
        <f t="shared" si="95"/>
        <v>-31617.87</v>
      </c>
      <c r="AE297" s="33">
        <f t="shared" si="95"/>
        <v>-37746.480000000003</v>
      </c>
      <c r="AF297" s="34">
        <f t="shared" si="95"/>
        <v>-83951.51999999999</v>
      </c>
      <c r="AG297" s="35">
        <f t="shared" si="104"/>
        <v>-1</v>
      </c>
      <c r="AH297" s="7">
        <f t="shared" si="104"/>
        <v>-1</v>
      </c>
      <c r="AI297" s="7">
        <f t="shared" si="104"/>
        <v>-1</v>
      </c>
      <c r="AJ297" s="7">
        <f t="shared" si="96"/>
        <v>-1</v>
      </c>
      <c r="AK297" s="36">
        <f t="shared" si="96"/>
        <v>-1</v>
      </c>
      <c r="AL297" s="37">
        <f t="shared" si="96"/>
        <v>-1</v>
      </c>
      <c r="AM297" s="2">
        <v>0</v>
      </c>
      <c r="AN297" s="2">
        <v>0</v>
      </c>
      <c r="AO297" s="2">
        <v>0</v>
      </c>
      <c r="AP297" s="2">
        <v>0</v>
      </c>
      <c r="AQ297" s="29">
        <v>0</v>
      </c>
      <c r="AR297" s="31">
        <f t="shared" si="91"/>
        <v>0</v>
      </c>
      <c r="AS297" s="2">
        <v>164.88</v>
      </c>
      <c r="AT297" s="2">
        <v>2750.91</v>
      </c>
      <c r="AU297" s="2">
        <v>-54.34</v>
      </c>
      <c r="AV297" s="2">
        <v>9851.9500000000007</v>
      </c>
      <c r="AW297" s="29">
        <v>10312.870000000001</v>
      </c>
      <c r="AX297" s="31">
        <f t="shared" si="92"/>
        <v>23026.270000000004</v>
      </c>
      <c r="AY297" s="5">
        <f t="shared" si="105"/>
        <v>-164.88</v>
      </c>
      <c r="AZ297" s="5">
        <f t="shared" si="105"/>
        <v>-2750.91</v>
      </c>
      <c r="BA297" s="5">
        <f t="shared" si="105"/>
        <v>54.34</v>
      </c>
      <c r="BB297" s="5">
        <f t="shared" si="97"/>
        <v>-9851.9500000000007</v>
      </c>
      <c r="BC297" s="33">
        <f t="shared" si="97"/>
        <v>-10312.870000000001</v>
      </c>
      <c r="BD297" s="34">
        <f t="shared" si="97"/>
        <v>-23026.270000000004</v>
      </c>
      <c r="BE297" s="7">
        <f t="shared" si="106"/>
        <v>-1</v>
      </c>
      <c r="BF297" s="7">
        <f t="shared" si="106"/>
        <v>-1</v>
      </c>
      <c r="BG297" s="7">
        <f t="shared" si="106"/>
        <v>-1</v>
      </c>
      <c r="BH297" s="7">
        <f t="shared" si="98"/>
        <v>-1</v>
      </c>
      <c r="BI297" s="36">
        <f t="shared" si="98"/>
        <v>-1</v>
      </c>
      <c r="BJ297" s="37">
        <f t="shared" si="98"/>
        <v>-1</v>
      </c>
      <c r="BK297" s="38">
        <f t="shared" si="107"/>
        <v>0</v>
      </c>
      <c r="BL297" s="38">
        <f t="shared" si="107"/>
        <v>0</v>
      </c>
      <c r="BM297" s="38">
        <f t="shared" si="107"/>
        <v>0</v>
      </c>
      <c r="BN297" s="38">
        <f t="shared" si="99"/>
        <v>0</v>
      </c>
      <c r="BO297" s="39">
        <f t="shared" si="99"/>
        <v>0</v>
      </c>
      <c r="BP297" s="40">
        <f t="shared" si="99"/>
        <v>0</v>
      </c>
      <c r="BQ297" s="38">
        <f t="shared" si="108"/>
        <v>1</v>
      </c>
      <c r="BR297" s="38">
        <f t="shared" si="108"/>
        <v>0.19501397255962263</v>
      </c>
      <c r="BS297" s="38">
        <f t="shared" si="108"/>
        <v>-0.17192394089916793</v>
      </c>
      <c r="BT297" s="38">
        <f t="shared" si="100"/>
        <v>0.31159436103697058</v>
      </c>
      <c r="BU297" s="39">
        <f t="shared" si="100"/>
        <v>0.27321408512793777</v>
      </c>
      <c r="BV297" s="40">
        <f t="shared" si="100"/>
        <v>0.27428056097137976</v>
      </c>
      <c r="BW297" s="38">
        <f t="shared" si="109"/>
        <v>-1</v>
      </c>
      <c r="BX297" s="38">
        <f t="shared" si="109"/>
        <v>-0.19501397255962263</v>
      </c>
      <c r="BY297" s="38">
        <f t="shared" si="109"/>
        <v>0.17192394089916793</v>
      </c>
      <c r="BZ297" s="38">
        <f t="shared" si="101"/>
        <v>-0.31159436103697058</v>
      </c>
      <c r="CA297" s="39">
        <f t="shared" si="101"/>
        <v>-0.27321408512793777</v>
      </c>
      <c r="CB297" s="40">
        <f t="shared" si="101"/>
        <v>-0.27428056097137976</v>
      </c>
      <c r="CC297" s="2">
        <f t="shared" si="110"/>
        <v>-10000</v>
      </c>
      <c r="CD297" s="2">
        <f t="shared" si="110"/>
        <v>-1950.1397255962263</v>
      </c>
      <c r="CE297" s="2">
        <f t="shared" si="110"/>
        <v>1719.2394089916793</v>
      </c>
      <c r="CF297" s="2">
        <f t="shared" si="102"/>
        <v>-3115.9436103697058</v>
      </c>
      <c r="CG297" s="29">
        <f t="shared" si="102"/>
        <v>-2732.1408512793778</v>
      </c>
      <c r="CH297" s="31">
        <f t="shared" si="102"/>
        <v>-2742.8056097137978</v>
      </c>
    </row>
    <row r="298" spans="1:86" hidden="1" outlineLevel="1" x14ac:dyDescent="0.2">
      <c r="A298" t="s">
        <v>46</v>
      </c>
      <c r="B298" t="s">
        <v>46</v>
      </c>
      <c r="C298" t="s">
        <v>114</v>
      </c>
      <c r="D298" t="s">
        <v>114</v>
      </c>
      <c r="E298" t="s">
        <v>111</v>
      </c>
      <c r="F298" s="27">
        <f t="shared" si="93"/>
        <v>46303</v>
      </c>
      <c r="G298" s="60" t="s">
        <v>39</v>
      </c>
      <c r="H298" s="28">
        <v>0</v>
      </c>
      <c r="I298" s="2">
        <v>0</v>
      </c>
      <c r="J298" s="2">
        <v>0</v>
      </c>
      <c r="K298" s="2">
        <v>0</v>
      </c>
      <c r="L298" s="29">
        <v>0</v>
      </c>
      <c r="M298" s="30">
        <f t="shared" si="89"/>
        <v>0</v>
      </c>
      <c r="N298" t="s">
        <v>49</v>
      </c>
      <c r="O298" t="s">
        <v>49</v>
      </c>
      <c r="P298" t="s">
        <v>114</v>
      </c>
      <c r="Q298" t="s">
        <v>114</v>
      </c>
      <c r="R298" t="s">
        <v>111</v>
      </c>
      <c r="S298" s="27">
        <f t="shared" si="94"/>
        <v>45939</v>
      </c>
      <c r="T298" s="60" t="s">
        <v>39</v>
      </c>
      <c r="U298" s="28">
        <v>39.950000000000003</v>
      </c>
      <c r="V298" s="2">
        <v>20281.43</v>
      </c>
      <c r="W298" s="2">
        <v>2988.52</v>
      </c>
      <c r="X298" s="2">
        <v>47237.120000000003</v>
      </c>
      <c r="Y298" s="29">
        <v>41865.57</v>
      </c>
      <c r="Z298" s="31">
        <f t="shared" si="90"/>
        <v>112412.59</v>
      </c>
      <c r="AA298" s="32">
        <f t="shared" si="103"/>
        <v>-39.950000000000003</v>
      </c>
      <c r="AB298" s="5">
        <f t="shared" si="103"/>
        <v>-20281.43</v>
      </c>
      <c r="AC298" s="5">
        <f t="shared" si="103"/>
        <v>-2988.52</v>
      </c>
      <c r="AD298" s="5">
        <f t="shared" si="95"/>
        <v>-47237.120000000003</v>
      </c>
      <c r="AE298" s="33">
        <f t="shared" si="95"/>
        <v>-41865.57</v>
      </c>
      <c r="AF298" s="34">
        <f t="shared" si="95"/>
        <v>-112412.59</v>
      </c>
      <c r="AG298" s="35">
        <f t="shared" si="104"/>
        <v>-1</v>
      </c>
      <c r="AH298" s="7">
        <f t="shared" si="104"/>
        <v>-1</v>
      </c>
      <c r="AI298" s="7">
        <f t="shared" si="104"/>
        <v>-1</v>
      </c>
      <c r="AJ298" s="7">
        <f t="shared" si="96"/>
        <v>-1</v>
      </c>
      <c r="AK298" s="36">
        <f t="shared" si="96"/>
        <v>-1</v>
      </c>
      <c r="AL298" s="37">
        <f t="shared" si="96"/>
        <v>-1</v>
      </c>
      <c r="AM298" s="2">
        <v>0</v>
      </c>
      <c r="AN298" s="2">
        <v>0</v>
      </c>
      <c r="AO298" s="2">
        <v>0</v>
      </c>
      <c r="AP298" s="2">
        <v>0</v>
      </c>
      <c r="AQ298" s="29">
        <v>0</v>
      </c>
      <c r="AR298" s="31">
        <f t="shared" si="91"/>
        <v>0</v>
      </c>
      <c r="AS298" s="2">
        <v>3.28</v>
      </c>
      <c r="AT298" s="2">
        <v>4281.7700000000004</v>
      </c>
      <c r="AU298" s="2">
        <v>1750</v>
      </c>
      <c r="AV298" s="2">
        <v>14398.56</v>
      </c>
      <c r="AW298" s="29">
        <v>12384.61</v>
      </c>
      <c r="AX298" s="31">
        <f t="shared" si="92"/>
        <v>32818.22</v>
      </c>
      <c r="AY298" s="5">
        <f t="shared" si="105"/>
        <v>-3.28</v>
      </c>
      <c r="AZ298" s="5">
        <f t="shared" si="105"/>
        <v>-4281.7700000000004</v>
      </c>
      <c r="BA298" s="5">
        <f t="shared" si="105"/>
        <v>-1750</v>
      </c>
      <c r="BB298" s="5">
        <f t="shared" si="97"/>
        <v>-14398.56</v>
      </c>
      <c r="BC298" s="33">
        <f t="shared" si="97"/>
        <v>-12384.61</v>
      </c>
      <c r="BD298" s="34">
        <f t="shared" si="97"/>
        <v>-32818.22</v>
      </c>
      <c r="BE298" s="7">
        <f t="shared" si="106"/>
        <v>-1</v>
      </c>
      <c r="BF298" s="7">
        <f t="shared" si="106"/>
        <v>-1</v>
      </c>
      <c r="BG298" s="7">
        <f t="shared" si="106"/>
        <v>-1</v>
      </c>
      <c r="BH298" s="7">
        <f t="shared" si="98"/>
        <v>-1</v>
      </c>
      <c r="BI298" s="36">
        <f t="shared" si="98"/>
        <v>-1</v>
      </c>
      <c r="BJ298" s="37">
        <f t="shared" si="98"/>
        <v>-1</v>
      </c>
      <c r="BK298" s="38">
        <f t="shared" si="107"/>
        <v>0</v>
      </c>
      <c r="BL298" s="38">
        <f t="shared" si="107"/>
        <v>0</v>
      </c>
      <c r="BM298" s="38">
        <f t="shared" si="107"/>
        <v>0</v>
      </c>
      <c r="BN298" s="38">
        <f t="shared" si="99"/>
        <v>0</v>
      </c>
      <c r="BO298" s="39">
        <f t="shared" si="99"/>
        <v>0</v>
      </c>
      <c r="BP298" s="40">
        <f t="shared" si="99"/>
        <v>0</v>
      </c>
      <c r="BQ298" s="38">
        <f t="shared" si="108"/>
        <v>8.210262828535668E-2</v>
      </c>
      <c r="BR298" s="38">
        <f t="shared" si="108"/>
        <v>0.21111775648955722</v>
      </c>
      <c r="BS298" s="38">
        <f t="shared" si="108"/>
        <v>0.58557413033876304</v>
      </c>
      <c r="BT298" s="38">
        <f t="shared" si="100"/>
        <v>0.30481451875135485</v>
      </c>
      <c r="BU298" s="39">
        <f t="shared" si="100"/>
        <v>0.295818497156494</v>
      </c>
      <c r="BV298" s="40">
        <f t="shared" si="100"/>
        <v>0.29194434537981911</v>
      </c>
      <c r="BW298" s="38">
        <f t="shared" si="109"/>
        <v>-8.210262828535668E-2</v>
      </c>
      <c r="BX298" s="38">
        <f t="shared" si="109"/>
        <v>-0.21111775648955722</v>
      </c>
      <c r="BY298" s="38">
        <f t="shared" si="109"/>
        <v>-0.58557413033876304</v>
      </c>
      <c r="BZ298" s="38">
        <f t="shared" si="101"/>
        <v>-0.30481451875135485</v>
      </c>
      <c r="CA298" s="39">
        <f t="shared" si="101"/>
        <v>-0.295818497156494</v>
      </c>
      <c r="CB298" s="40">
        <f t="shared" si="101"/>
        <v>-0.29194434537981911</v>
      </c>
      <c r="CC298" s="2">
        <f t="shared" si="110"/>
        <v>-821.02628285356684</v>
      </c>
      <c r="CD298" s="2">
        <f t="shared" si="110"/>
        <v>-2111.1775648955722</v>
      </c>
      <c r="CE298" s="2">
        <f t="shared" si="110"/>
        <v>-5855.7413033876301</v>
      </c>
      <c r="CF298" s="2">
        <f t="shared" si="102"/>
        <v>-3048.1451875135485</v>
      </c>
      <c r="CG298" s="29">
        <f t="shared" si="102"/>
        <v>-2958.18497156494</v>
      </c>
      <c r="CH298" s="31">
        <f t="shared" si="102"/>
        <v>-2919.4434537981911</v>
      </c>
    </row>
    <row r="299" spans="1:86" hidden="1" outlineLevel="1" x14ac:dyDescent="0.2">
      <c r="A299" t="s">
        <v>46</v>
      </c>
      <c r="B299" t="s">
        <v>46</v>
      </c>
      <c r="C299" t="s">
        <v>114</v>
      </c>
      <c r="D299" t="s">
        <v>114</v>
      </c>
      <c r="E299" t="s">
        <v>111</v>
      </c>
      <c r="F299" s="27">
        <f t="shared" si="93"/>
        <v>46304</v>
      </c>
      <c r="G299" s="60" t="s">
        <v>40</v>
      </c>
      <c r="H299" s="28">
        <v>0</v>
      </c>
      <c r="I299" s="2">
        <v>0</v>
      </c>
      <c r="J299" s="2">
        <v>0</v>
      </c>
      <c r="K299" s="2">
        <v>0</v>
      </c>
      <c r="L299" s="29">
        <v>0</v>
      </c>
      <c r="M299" s="30">
        <f t="shared" si="89"/>
        <v>0</v>
      </c>
      <c r="N299" t="s">
        <v>49</v>
      </c>
      <c r="O299" t="s">
        <v>49</v>
      </c>
      <c r="P299" t="s">
        <v>114</v>
      </c>
      <c r="Q299" t="s">
        <v>114</v>
      </c>
      <c r="R299" t="s">
        <v>111</v>
      </c>
      <c r="S299" s="27">
        <f t="shared" si="94"/>
        <v>45940</v>
      </c>
      <c r="T299" s="60" t="s">
        <v>40</v>
      </c>
      <c r="U299" s="28">
        <v>142.96</v>
      </c>
      <c r="V299" s="2">
        <v>29089.66</v>
      </c>
      <c r="W299" s="2">
        <v>1111.1099999999999</v>
      </c>
      <c r="X299" s="2">
        <v>55433.59</v>
      </c>
      <c r="Y299" s="29">
        <v>53540.05</v>
      </c>
      <c r="Z299" s="31">
        <f t="shared" si="90"/>
        <v>139317.37</v>
      </c>
      <c r="AA299" s="32">
        <f t="shared" si="103"/>
        <v>-142.96</v>
      </c>
      <c r="AB299" s="5">
        <f t="shared" si="103"/>
        <v>-29089.66</v>
      </c>
      <c r="AC299" s="5">
        <f t="shared" si="103"/>
        <v>-1111.1099999999999</v>
      </c>
      <c r="AD299" s="5">
        <f t="shared" si="95"/>
        <v>-55433.59</v>
      </c>
      <c r="AE299" s="33">
        <f t="shared" si="95"/>
        <v>-53540.05</v>
      </c>
      <c r="AF299" s="34">
        <f t="shared" si="95"/>
        <v>-139317.37</v>
      </c>
      <c r="AG299" s="35">
        <f t="shared" si="104"/>
        <v>-1</v>
      </c>
      <c r="AH299" s="7">
        <f t="shared" si="104"/>
        <v>-1</v>
      </c>
      <c r="AI299" s="7">
        <f t="shared" si="104"/>
        <v>-1</v>
      </c>
      <c r="AJ299" s="7">
        <f t="shared" si="96"/>
        <v>-1</v>
      </c>
      <c r="AK299" s="36">
        <f t="shared" si="96"/>
        <v>-1</v>
      </c>
      <c r="AL299" s="37">
        <f t="shared" si="96"/>
        <v>-1</v>
      </c>
      <c r="AM299" s="2">
        <v>0</v>
      </c>
      <c r="AN299" s="2">
        <v>0</v>
      </c>
      <c r="AO299" s="2">
        <v>0</v>
      </c>
      <c r="AP299" s="2">
        <v>0</v>
      </c>
      <c r="AQ299" s="29">
        <v>0</v>
      </c>
      <c r="AR299" s="31">
        <f t="shared" si="91"/>
        <v>0</v>
      </c>
      <c r="AS299" s="2">
        <v>142.96</v>
      </c>
      <c r="AT299" s="2">
        <v>5857.7</v>
      </c>
      <c r="AU299" s="2">
        <v>360.24</v>
      </c>
      <c r="AV299" s="2">
        <v>17253.3</v>
      </c>
      <c r="AW299" s="29">
        <v>16070.51</v>
      </c>
      <c r="AX299" s="31">
        <f t="shared" si="92"/>
        <v>39684.71</v>
      </c>
      <c r="AY299" s="5">
        <f t="shared" si="105"/>
        <v>-142.96</v>
      </c>
      <c r="AZ299" s="5">
        <f t="shared" si="105"/>
        <v>-5857.7</v>
      </c>
      <c r="BA299" s="5">
        <f t="shared" si="105"/>
        <v>-360.24</v>
      </c>
      <c r="BB299" s="5">
        <f t="shared" si="97"/>
        <v>-17253.3</v>
      </c>
      <c r="BC299" s="33">
        <f t="shared" si="97"/>
        <v>-16070.51</v>
      </c>
      <c r="BD299" s="34">
        <f t="shared" si="97"/>
        <v>-39684.71</v>
      </c>
      <c r="BE299" s="7">
        <f t="shared" si="106"/>
        <v>-1</v>
      </c>
      <c r="BF299" s="7">
        <f t="shared" si="106"/>
        <v>-1</v>
      </c>
      <c r="BG299" s="7">
        <f t="shared" si="106"/>
        <v>-1</v>
      </c>
      <c r="BH299" s="7">
        <f t="shared" si="98"/>
        <v>-1</v>
      </c>
      <c r="BI299" s="36">
        <f t="shared" si="98"/>
        <v>-1</v>
      </c>
      <c r="BJ299" s="37">
        <f t="shared" si="98"/>
        <v>-1</v>
      </c>
      <c r="BK299" s="38">
        <f t="shared" si="107"/>
        <v>0</v>
      </c>
      <c r="BL299" s="38">
        <f t="shared" si="107"/>
        <v>0</v>
      </c>
      <c r="BM299" s="38">
        <f t="shared" si="107"/>
        <v>0</v>
      </c>
      <c r="BN299" s="38">
        <f t="shared" si="99"/>
        <v>0</v>
      </c>
      <c r="BO299" s="39">
        <f t="shared" si="99"/>
        <v>0</v>
      </c>
      <c r="BP299" s="40">
        <f t="shared" si="99"/>
        <v>0</v>
      </c>
      <c r="BQ299" s="38">
        <f t="shared" si="108"/>
        <v>1</v>
      </c>
      <c r="BR299" s="38">
        <f t="shared" si="108"/>
        <v>0.20136708369915632</v>
      </c>
      <c r="BS299" s="38">
        <f t="shared" si="108"/>
        <v>0.32421632421632424</v>
      </c>
      <c r="BT299" s="38">
        <f t="shared" si="100"/>
        <v>0.31124269598992238</v>
      </c>
      <c r="BU299" s="39">
        <f t="shared" si="100"/>
        <v>0.3001586662694562</v>
      </c>
      <c r="BV299" s="40">
        <f t="shared" si="100"/>
        <v>0.28485112803952589</v>
      </c>
      <c r="BW299" s="38">
        <f t="shared" si="109"/>
        <v>-1</v>
      </c>
      <c r="BX299" s="38">
        <f t="shared" si="109"/>
        <v>-0.20136708369915632</v>
      </c>
      <c r="BY299" s="38">
        <f t="shared" si="109"/>
        <v>-0.32421632421632424</v>
      </c>
      <c r="BZ299" s="38">
        <f t="shared" si="101"/>
        <v>-0.31124269598992238</v>
      </c>
      <c r="CA299" s="39">
        <f t="shared" si="101"/>
        <v>-0.3001586662694562</v>
      </c>
      <c r="CB299" s="40">
        <f t="shared" si="101"/>
        <v>-0.28485112803952589</v>
      </c>
      <c r="CC299" s="2">
        <f t="shared" si="110"/>
        <v>-10000</v>
      </c>
      <c r="CD299" s="2">
        <f t="shared" si="110"/>
        <v>-2013.6708369915632</v>
      </c>
      <c r="CE299" s="2">
        <f t="shared" si="110"/>
        <v>-3242.1632421632426</v>
      </c>
      <c r="CF299" s="2">
        <f t="shared" si="102"/>
        <v>-3112.4269598992237</v>
      </c>
      <c r="CG299" s="29">
        <f t="shared" si="102"/>
        <v>-3001.5866626945622</v>
      </c>
      <c r="CH299" s="31">
        <f t="shared" si="102"/>
        <v>-2848.5112803952588</v>
      </c>
    </row>
    <row r="300" spans="1:86" ht="13.5" hidden="1" outlineLevel="1" thickBot="1" x14ac:dyDescent="0.25">
      <c r="A300" t="s">
        <v>46</v>
      </c>
      <c r="B300" t="s">
        <v>46</v>
      </c>
      <c r="C300" t="s">
        <v>114</v>
      </c>
      <c r="D300" t="s">
        <v>114</v>
      </c>
      <c r="E300" t="s">
        <v>111</v>
      </c>
      <c r="F300" s="41">
        <f t="shared" si="93"/>
        <v>46305</v>
      </c>
      <c r="G300" s="61" t="s">
        <v>41</v>
      </c>
      <c r="H300" s="43">
        <v>0</v>
      </c>
      <c r="I300" s="44">
        <v>0</v>
      </c>
      <c r="J300" s="44">
        <v>0</v>
      </c>
      <c r="K300" s="44">
        <v>0</v>
      </c>
      <c r="L300" s="45">
        <v>0</v>
      </c>
      <c r="M300" s="46">
        <f t="shared" si="89"/>
        <v>0</v>
      </c>
      <c r="N300" t="s">
        <v>49</v>
      </c>
      <c r="O300" t="s">
        <v>49</v>
      </c>
      <c r="P300" t="s">
        <v>114</v>
      </c>
      <c r="Q300" t="s">
        <v>114</v>
      </c>
      <c r="R300" t="s">
        <v>111</v>
      </c>
      <c r="S300" s="41">
        <f t="shared" si="94"/>
        <v>45941</v>
      </c>
      <c r="T300" s="61" t="s">
        <v>41</v>
      </c>
      <c r="U300" s="43">
        <v>48.57</v>
      </c>
      <c r="V300" s="44">
        <v>20596.36</v>
      </c>
      <c r="W300" s="44">
        <v>2621.45</v>
      </c>
      <c r="X300" s="44">
        <v>44162.04</v>
      </c>
      <c r="Y300" s="45">
        <v>36814.26</v>
      </c>
      <c r="Z300" s="47">
        <f t="shared" si="90"/>
        <v>104242.68</v>
      </c>
      <c r="AA300" s="48">
        <f t="shared" si="103"/>
        <v>-48.57</v>
      </c>
      <c r="AB300" s="49">
        <f t="shared" si="103"/>
        <v>-20596.36</v>
      </c>
      <c r="AC300" s="49">
        <f t="shared" si="103"/>
        <v>-2621.45</v>
      </c>
      <c r="AD300" s="49">
        <f t="shared" si="95"/>
        <v>-44162.04</v>
      </c>
      <c r="AE300" s="50">
        <f t="shared" si="95"/>
        <v>-36814.26</v>
      </c>
      <c r="AF300" s="51">
        <f t="shared" si="95"/>
        <v>-104242.68</v>
      </c>
      <c r="AG300" s="52">
        <f t="shared" si="104"/>
        <v>-1</v>
      </c>
      <c r="AH300" s="53">
        <f t="shared" si="104"/>
        <v>-1</v>
      </c>
      <c r="AI300" s="53">
        <f t="shared" si="104"/>
        <v>-1</v>
      </c>
      <c r="AJ300" s="53">
        <f t="shared" si="96"/>
        <v>-1</v>
      </c>
      <c r="AK300" s="54">
        <f t="shared" si="96"/>
        <v>-1</v>
      </c>
      <c r="AL300" s="55">
        <f t="shared" si="96"/>
        <v>-1</v>
      </c>
      <c r="AM300" s="44">
        <v>0</v>
      </c>
      <c r="AN300" s="44">
        <v>0</v>
      </c>
      <c r="AO300" s="44">
        <v>0</v>
      </c>
      <c r="AP300" s="44">
        <v>0</v>
      </c>
      <c r="AQ300" s="45">
        <v>0</v>
      </c>
      <c r="AR300" s="47">
        <f t="shared" si="91"/>
        <v>0</v>
      </c>
      <c r="AS300" s="44">
        <v>48.57</v>
      </c>
      <c r="AT300" s="44">
        <v>4278.4799999999996</v>
      </c>
      <c r="AU300" s="44">
        <v>1464.9</v>
      </c>
      <c r="AV300" s="44">
        <v>13829.66</v>
      </c>
      <c r="AW300" s="45">
        <v>11643.12</v>
      </c>
      <c r="AX300" s="47">
        <f t="shared" si="92"/>
        <v>31264.730000000003</v>
      </c>
      <c r="AY300" s="49">
        <f t="shared" si="105"/>
        <v>-48.57</v>
      </c>
      <c r="AZ300" s="49">
        <f t="shared" si="105"/>
        <v>-4278.4799999999996</v>
      </c>
      <c r="BA300" s="49">
        <f t="shared" si="105"/>
        <v>-1464.9</v>
      </c>
      <c r="BB300" s="49">
        <f t="shared" si="97"/>
        <v>-13829.66</v>
      </c>
      <c r="BC300" s="50">
        <f t="shared" si="97"/>
        <v>-11643.12</v>
      </c>
      <c r="BD300" s="51">
        <f t="shared" si="97"/>
        <v>-31264.730000000003</v>
      </c>
      <c r="BE300" s="53">
        <f t="shared" si="106"/>
        <v>-1</v>
      </c>
      <c r="BF300" s="53">
        <f t="shared" si="106"/>
        <v>-1</v>
      </c>
      <c r="BG300" s="53">
        <f t="shared" si="106"/>
        <v>-1</v>
      </c>
      <c r="BH300" s="53">
        <f t="shared" si="98"/>
        <v>-1</v>
      </c>
      <c r="BI300" s="54">
        <f t="shared" si="98"/>
        <v>-1</v>
      </c>
      <c r="BJ300" s="55">
        <f t="shared" si="98"/>
        <v>-1</v>
      </c>
      <c r="BK300" s="56">
        <f t="shared" si="107"/>
        <v>0</v>
      </c>
      <c r="BL300" s="56">
        <f t="shared" si="107"/>
        <v>0</v>
      </c>
      <c r="BM300" s="56">
        <f t="shared" si="107"/>
        <v>0</v>
      </c>
      <c r="BN300" s="56">
        <f t="shared" si="99"/>
        <v>0</v>
      </c>
      <c r="BO300" s="57">
        <f t="shared" si="99"/>
        <v>0</v>
      </c>
      <c r="BP300" s="58">
        <f t="shared" si="99"/>
        <v>0</v>
      </c>
      <c r="BQ300" s="56">
        <f t="shared" si="108"/>
        <v>1</v>
      </c>
      <c r="BR300" s="56">
        <f t="shared" si="108"/>
        <v>0.20772990955683429</v>
      </c>
      <c r="BS300" s="56">
        <f t="shared" si="108"/>
        <v>0.55881287073947628</v>
      </c>
      <c r="BT300" s="56">
        <f t="shared" si="100"/>
        <v>0.31315718205046689</v>
      </c>
      <c r="BU300" s="57">
        <f t="shared" si="100"/>
        <v>0.31626657713614237</v>
      </c>
      <c r="BV300" s="58">
        <f t="shared" si="100"/>
        <v>0.29992254612026481</v>
      </c>
      <c r="BW300" s="56">
        <f t="shared" si="109"/>
        <v>-1</v>
      </c>
      <c r="BX300" s="56">
        <f t="shared" si="109"/>
        <v>-0.20772990955683429</v>
      </c>
      <c r="BY300" s="56">
        <f t="shared" si="109"/>
        <v>-0.55881287073947628</v>
      </c>
      <c r="BZ300" s="56">
        <f t="shared" si="101"/>
        <v>-0.31315718205046689</v>
      </c>
      <c r="CA300" s="57">
        <f t="shared" si="101"/>
        <v>-0.31626657713614237</v>
      </c>
      <c r="CB300" s="58">
        <f t="shared" si="101"/>
        <v>-0.29992254612026481</v>
      </c>
      <c r="CC300" s="44">
        <f t="shared" si="110"/>
        <v>-10000</v>
      </c>
      <c r="CD300" s="44">
        <f t="shared" si="110"/>
        <v>-2077.2990955683431</v>
      </c>
      <c r="CE300" s="44">
        <f t="shared" si="110"/>
        <v>-5588.1287073947624</v>
      </c>
      <c r="CF300" s="44">
        <f t="shared" si="102"/>
        <v>-3131.5718205046687</v>
      </c>
      <c r="CG300" s="45">
        <f t="shared" si="102"/>
        <v>-3162.6657713614236</v>
      </c>
      <c r="CH300" s="47">
        <f t="shared" si="102"/>
        <v>-2999.2254612026481</v>
      </c>
    </row>
    <row r="301" spans="1:86" hidden="1" outlineLevel="1" x14ac:dyDescent="0.2">
      <c r="A301" t="s">
        <v>46</v>
      </c>
      <c r="B301" t="s">
        <v>46</v>
      </c>
      <c r="C301" t="s">
        <v>114</v>
      </c>
      <c r="D301" t="s">
        <v>114</v>
      </c>
      <c r="E301" t="s">
        <v>112</v>
      </c>
      <c r="F301" s="27">
        <f t="shared" si="93"/>
        <v>46306</v>
      </c>
      <c r="G301" s="60" t="s">
        <v>35</v>
      </c>
      <c r="H301" s="28">
        <v>0</v>
      </c>
      <c r="I301" s="2">
        <v>0</v>
      </c>
      <c r="J301" s="2">
        <v>0</v>
      </c>
      <c r="K301" s="2">
        <v>0</v>
      </c>
      <c r="L301" s="29">
        <v>0</v>
      </c>
      <c r="M301" s="30">
        <f t="shared" si="89"/>
        <v>0</v>
      </c>
      <c r="N301" t="s">
        <v>49</v>
      </c>
      <c r="O301" t="s">
        <v>49</v>
      </c>
      <c r="P301" t="s">
        <v>114</v>
      </c>
      <c r="Q301" t="s">
        <v>114</v>
      </c>
      <c r="R301" t="s">
        <v>112</v>
      </c>
      <c r="S301" s="27">
        <f t="shared" si="94"/>
        <v>45942</v>
      </c>
      <c r="T301" s="60" t="s">
        <v>35</v>
      </c>
      <c r="U301" s="28">
        <v>228.89</v>
      </c>
      <c r="V301" s="2">
        <v>10141.049999999999</v>
      </c>
      <c r="W301" s="2">
        <v>-423.66</v>
      </c>
      <c r="X301" s="2">
        <v>21065.51</v>
      </c>
      <c r="Y301" s="29">
        <v>23637.71</v>
      </c>
      <c r="Z301" s="31">
        <f t="shared" si="90"/>
        <v>54649.5</v>
      </c>
      <c r="AA301" s="32">
        <f t="shared" si="103"/>
        <v>-228.89</v>
      </c>
      <c r="AB301" s="5">
        <f t="shared" si="103"/>
        <v>-10141.049999999999</v>
      </c>
      <c r="AC301" s="5">
        <f t="shared" si="103"/>
        <v>423.66</v>
      </c>
      <c r="AD301" s="5">
        <f t="shared" si="95"/>
        <v>-21065.51</v>
      </c>
      <c r="AE301" s="33">
        <f t="shared" si="95"/>
        <v>-23637.71</v>
      </c>
      <c r="AF301" s="34">
        <f t="shared" si="95"/>
        <v>-54649.5</v>
      </c>
      <c r="AG301" s="35">
        <f t="shared" si="104"/>
        <v>-1</v>
      </c>
      <c r="AH301" s="7">
        <f t="shared" si="104"/>
        <v>-1</v>
      </c>
      <c r="AI301" s="7">
        <f t="shared" si="104"/>
        <v>-1</v>
      </c>
      <c r="AJ301" s="7">
        <f t="shared" si="96"/>
        <v>-1</v>
      </c>
      <c r="AK301" s="36">
        <f t="shared" si="96"/>
        <v>-1</v>
      </c>
      <c r="AL301" s="37">
        <f t="shared" si="96"/>
        <v>-1</v>
      </c>
      <c r="AM301" s="2">
        <v>0</v>
      </c>
      <c r="AN301" s="2">
        <v>0</v>
      </c>
      <c r="AO301" s="2">
        <v>0</v>
      </c>
      <c r="AP301" s="2">
        <v>0</v>
      </c>
      <c r="AQ301" s="29">
        <v>0</v>
      </c>
      <c r="AR301" s="31">
        <f t="shared" si="91"/>
        <v>0</v>
      </c>
      <c r="AS301" s="2">
        <v>228.89</v>
      </c>
      <c r="AT301" s="2">
        <v>2140.41</v>
      </c>
      <c r="AU301" s="2">
        <v>-334.75</v>
      </c>
      <c r="AV301" s="2">
        <v>6813.46</v>
      </c>
      <c r="AW301" s="29">
        <v>7207.13</v>
      </c>
      <c r="AX301" s="31">
        <f t="shared" si="92"/>
        <v>16055.14</v>
      </c>
      <c r="AY301" s="5">
        <f t="shared" si="105"/>
        <v>-228.89</v>
      </c>
      <c r="AZ301" s="5">
        <f t="shared" si="105"/>
        <v>-2140.41</v>
      </c>
      <c r="BA301" s="5">
        <f t="shared" si="105"/>
        <v>334.75</v>
      </c>
      <c r="BB301" s="5">
        <f t="shared" si="97"/>
        <v>-6813.46</v>
      </c>
      <c r="BC301" s="33">
        <f t="shared" si="97"/>
        <v>-7207.13</v>
      </c>
      <c r="BD301" s="34">
        <f t="shared" si="97"/>
        <v>-16055.14</v>
      </c>
      <c r="BE301" s="7">
        <f t="shared" si="106"/>
        <v>-1</v>
      </c>
      <c r="BF301" s="7">
        <f t="shared" si="106"/>
        <v>-1</v>
      </c>
      <c r="BG301" s="7">
        <f t="shared" si="106"/>
        <v>-1</v>
      </c>
      <c r="BH301" s="7">
        <f t="shared" si="98"/>
        <v>-1</v>
      </c>
      <c r="BI301" s="36">
        <f t="shared" si="98"/>
        <v>-1</v>
      </c>
      <c r="BJ301" s="37">
        <f t="shared" si="98"/>
        <v>-1</v>
      </c>
      <c r="BK301" s="38">
        <f t="shared" si="107"/>
        <v>0</v>
      </c>
      <c r="BL301" s="38">
        <f t="shared" si="107"/>
        <v>0</v>
      </c>
      <c r="BM301" s="38">
        <f t="shared" si="107"/>
        <v>0</v>
      </c>
      <c r="BN301" s="38">
        <f t="shared" si="99"/>
        <v>0</v>
      </c>
      <c r="BO301" s="39">
        <f t="shared" si="99"/>
        <v>0</v>
      </c>
      <c r="BP301" s="40">
        <f t="shared" si="99"/>
        <v>0</v>
      </c>
      <c r="BQ301" s="38">
        <f t="shared" si="108"/>
        <v>1</v>
      </c>
      <c r="BR301" s="38">
        <f t="shared" si="108"/>
        <v>0.21106394308281687</v>
      </c>
      <c r="BS301" s="38">
        <f t="shared" si="108"/>
        <v>0.79013831846291838</v>
      </c>
      <c r="BT301" s="38">
        <f t="shared" si="100"/>
        <v>0.32344149275284578</v>
      </c>
      <c r="BU301" s="39">
        <f t="shared" si="100"/>
        <v>0.30489967090720721</v>
      </c>
      <c r="BV301" s="40">
        <f t="shared" si="100"/>
        <v>0.29378384065727958</v>
      </c>
      <c r="BW301" s="38">
        <f t="shared" si="109"/>
        <v>-1</v>
      </c>
      <c r="BX301" s="38">
        <f t="shared" si="109"/>
        <v>-0.21106394308281687</v>
      </c>
      <c r="BY301" s="38">
        <f t="shared" si="109"/>
        <v>-0.79013831846291838</v>
      </c>
      <c r="BZ301" s="38">
        <f t="shared" si="101"/>
        <v>-0.32344149275284578</v>
      </c>
      <c r="CA301" s="39">
        <f t="shared" si="101"/>
        <v>-0.30489967090720721</v>
      </c>
      <c r="CB301" s="40">
        <f t="shared" si="101"/>
        <v>-0.29378384065727958</v>
      </c>
      <c r="CC301" s="2">
        <f t="shared" si="110"/>
        <v>-10000</v>
      </c>
      <c r="CD301" s="2">
        <f t="shared" si="110"/>
        <v>-2110.6394308281688</v>
      </c>
      <c r="CE301" s="2">
        <f t="shared" si="110"/>
        <v>-7901.3831846291841</v>
      </c>
      <c r="CF301" s="2">
        <f t="shared" si="102"/>
        <v>-3234.4149275284576</v>
      </c>
      <c r="CG301" s="29">
        <f t="shared" si="102"/>
        <v>-3048.996709072072</v>
      </c>
      <c r="CH301" s="31">
        <f t="shared" si="102"/>
        <v>-2937.838406572796</v>
      </c>
    </row>
    <row r="302" spans="1:86" hidden="1" outlineLevel="1" x14ac:dyDescent="0.2">
      <c r="A302" t="s">
        <v>46</v>
      </c>
      <c r="B302" t="s">
        <v>46</v>
      </c>
      <c r="C302" t="s">
        <v>114</v>
      </c>
      <c r="D302" t="s">
        <v>114</v>
      </c>
      <c r="E302" t="s">
        <v>112</v>
      </c>
      <c r="F302" s="27">
        <f t="shared" si="93"/>
        <v>46307</v>
      </c>
      <c r="G302" s="60" t="s">
        <v>36</v>
      </c>
      <c r="H302" s="28">
        <v>0</v>
      </c>
      <c r="I302" s="2">
        <v>0</v>
      </c>
      <c r="J302" s="2">
        <v>0</v>
      </c>
      <c r="K302" s="2">
        <v>0</v>
      </c>
      <c r="L302" s="29">
        <v>0</v>
      </c>
      <c r="M302" s="30">
        <f t="shared" si="89"/>
        <v>0</v>
      </c>
      <c r="N302" t="s">
        <v>49</v>
      </c>
      <c r="O302" t="s">
        <v>49</v>
      </c>
      <c r="P302" t="s">
        <v>114</v>
      </c>
      <c r="Q302" t="s">
        <v>114</v>
      </c>
      <c r="R302" t="s">
        <v>112</v>
      </c>
      <c r="S302" s="27">
        <f t="shared" si="94"/>
        <v>45943</v>
      </c>
      <c r="T302" s="60" t="s">
        <v>36</v>
      </c>
      <c r="U302" s="28">
        <v>116.65</v>
      </c>
      <c r="V302" s="2">
        <v>9154.27</v>
      </c>
      <c r="W302" s="2">
        <v>-7.53</v>
      </c>
      <c r="X302" s="2">
        <v>28362.16</v>
      </c>
      <c r="Y302" s="29">
        <v>27485.97</v>
      </c>
      <c r="Z302" s="31">
        <f t="shared" si="90"/>
        <v>65111.520000000004</v>
      </c>
      <c r="AA302" s="32">
        <f t="shared" si="103"/>
        <v>-116.65</v>
      </c>
      <c r="AB302" s="5">
        <f t="shared" si="103"/>
        <v>-9154.27</v>
      </c>
      <c r="AC302" s="5">
        <f t="shared" si="103"/>
        <v>7.53</v>
      </c>
      <c r="AD302" s="5">
        <f t="shared" si="95"/>
        <v>-28362.16</v>
      </c>
      <c r="AE302" s="33">
        <f t="shared" si="95"/>
        <v>-27485.97</v>
      </c>
      <c r="AF302" s="34">
        <f t="shared" si="95"/>
        <v>-65111.520000000004</v>
      </c>
      <c r="AG302" s="35">
        <f t="shared" si="104"/>
        <v>-1</v>
      </c>
      <c r="AH302" s="7">
        <f t="shared" si="104"/>
        <v>-1</v>
      </c>
      <c r="AI302" s="7">
        <f t="shared" si="104"/>
        <v>-1</v>
      </c>
      <c r="AJ302" s="7">
        <f t="shared" si="96"/>
        <v>-1</v>
      </c>
      <c r="AK302" s="36">
        <f t="shared" si="96"/>
        <v>-1</v>
      </c>
      <c r="AL302" s="37">
        <f t="shared" si="96"/>
        <v>-1</v>
      </c>
      <c r="AM302" s="2">
        <v>0</v>
      </c>
      <c r="AN302" s="2">
        <v>0</v>
      </c>
      <c r="AO302" s="2">
        <v>0</v>
      </c>
      <c r="AP302" s="2">
        <v>0</v>
      </c>
      <c r="AQ302" s="29">
        <v>0</v>
      </c>
      <c r="AR302" s="31">
        <f t="shared" si="91"/>
        <v>0</v>
      </c>
      <c r="AS302" s="2">
        <v>116.65</v>
      </c>
      <c r="AT302" s="2">
        <v>1826.83</v>
      </c>
      <c r="AU302" s="2">
        <v>-97.2</v>
      </c>
      <c r="AV302" s="2">
        <v>8707.56</v>
      </c>
      <c r="AW302" s="29">
        <v>8507.59</v>
      </c>
      <c r="AX302" s="31">
        <f t="shared" si="92"/>
        <v>19061.43</v>
      </c>
      <c r="AY302" s="5">
        <f t="shared" si="105"/>
        <v>-116.65</v>
      </c>
      <c r="AZ302" s="5">
        <f t="shared" si="105"/>
        <v>-1826.83</v>
      </c>
      <c r="BA302" s="5">
        <f t="shared" si="105"/>
        <v>97.2</v>
      </c>
      <c r="BB302" s="5">
        <f t="shared" si="97"/>
        <v>-8707.56</v>
      </c>
      <c r="BC302" s="33">
        <f t="shared" si="97"/>
        <v>-8507.59</v>
      </c>
      <c r="BD302" s="34">
        <f t="shared" si="97"/>
        <v>-19061.43</v>
      </c>
      <c r="BE302" s="7">
        <f t="shared" si="106"/>
        <v>-1</v>
      </c>
      <c r="BF302" s="7">
        <f t="shared" si="106"/>
        <v>-1</v>
      </c>
      <c r="BG302" s="7">
        <f t="shared" si="106"/>
        <v>-1</v>
      </c>
      <c r="BH302" s="7">
        <f t="shared" si="98"/>
        <v>-1</v>
      </c>
      <c r="BI302" s="36">
        <f t="shared" si="98"/>
        <v>-1</v>
      </c>
      <c r="BJ302" s="37">
        <f t="shared" si="98"/>
        <v>-1</v>
      </c>
      <c r="BK302" s="38">
        <f t="shared" si="107"/>
        <v>0</v>
      </c>
      <c r="BL302" s="38">
        <f t="shared" si="107"/>
        <v>0</v>
      </c>
      <c r="BM302" s="38">
        <f t="shared" si="107"/>
        <v>0</v>
      </c>
      <c r="BN302" s="38">
        <f t="shared" si="99"/>
        <v>0</v>
      </c>
      <c r="BO302" s="39">
        <f t="shared" si="99"/>
        <v>0</v>
      </c>
      <c r="BP302" s="40">
        <f t="shared" si="99"/>
        <v>0</v>
      </c>
      <c r="BQ302" s="38">
        <f t="shared" si="108"/>
        <v>1</v>
      </c>
      <c r="BR302" s="38">
        <f t="shared" si="108"/>
        <v>0.19956042371483471</v>
      </c>
      <c r="BS302" s="38">
        <f t="shared" si="108"/>
        <v>12.908366533864541</v>
      </c>
      <c r="BT302" s="38">
        <f t="shared" si="100"/>
        <v>0.30701328812756151</v>
      </c>
      <c r="BU302" s="39">
        <f t="shared" si="100"/>
        <v>0.30952482302789386</v>
      </c>
      <c r="BV302" s="40">
        <f t="shared" si="100"/>
        <v>0.2927504994507884</v>
      </c>
      <c r="BW302" s="38">
        <f t="shared" si="109"/>
        <v>-1</v>
      </c>
      <c r="BX302" s="38">
        <f t="shared" si="109"/>
        <v>-0.19956042371483471</v>
      </c>
      <c r="BY302" s="38">
        <f t="shared" si="109"/>
        <v>-12.908366533864541</v>
      </c>
      <c r="BZ302" s="38">
        <f t="shared" si="101"/>
        <v>-0.30701328812756151</v>
      </c>
      <c r="CA302" s="39">
        <f t="shared" si="101"/>
        <v>-0.30952482302789386</v>
      </c>
      <c r="CB302" s="40">
        <f t="shared" si="101"/>
        <v>-0.2927504994507884</v>
      </c>
      <c r="CC302" s="2">
        <f t="shared" si="110"/>
        <v>-10000</v>
      </c>
      <c r="CD302" s="2">
        <f t="shared" si="110"/>
        <v>-1995.604237148347</v>
      </c>
      <c r="CE302" s="2">
        <f t="shared" si="110"/>
        <v>-129083.66533864541</v>
      </c>
      <c r="CF302" s="2">
        <f t="shared" si="102"/>
        <v>-3070.1328812756151</v>
      </c>
      <c r="CG302" s="29">
        <f t="shared" si="102"/>
        <v>-3095.2482302789385</v>
      </c>
      <c r="CH302" s="31">
        <f t="shared" si="102"/>
        <v>-2927.504994507884</v>
      </c>
    </row>
    <row r="303" spans="1:86" hidden="1" outlineLevel="1" x14ac:dyDescent="0.2">
      <c r="A303" t="s">
        <v>46</v>
      </c>
      <c r="B303" t="s">
        <v>46</v>
      </c>
      <c r="C303" t="s">
        <v>114</v>
      </c>
      <c r="D303" t="s">
        <v>114</v>
      </c>
      <c r="E303" t="s">
        <v>112</v>
      </c>
      <c r="F303" s="27">
        <f t="shared" si="93"/>
        <v>46308</v>
      </c>
      <c r="G303" s="60" t="s">
        <v>37</v>
      </c>
      <c r="H303" s="28">
        <v>0</v>
      </c>
      <c r="I303" s="2">
        <v>0</v>
      </c>
      <c r="J303" s="2">
        <v>0</v>
      </c>
      <c r="K303" s="2">
        <v>0</v>
      </c>
      <c r="L303" s="29">
        <v>0</v>
      </c>
      <c r="M303" s="30">
        <f t="shared" si="89"/>
        <v>0</v>
      </c>
      <c r="N303" t="s">
        <v>49</v>
      </c>
      <c r="O303" t="s">
        <v>49</v>
      </c>
      <c r="P303" t="s">
        <v>114</v>
      </c>
      <c r="Q303" t="s">
        <v>114</v>
      </c>
      <c r="R303" t="s">
        <v>112</v>
      </c>
      <c r="S303" s="27">
        <f t="shared" si="94"/>
        <v>45944</v>
      </c>
      <c r="T303" s="60" t="s">
        <v>37</v>
      </c>
      <c r="U303" s="28">
        <v>37.69</v>
      </c>
      <c r="V303" s="2">
        <v>10480.049999999999</v>
      </c>
      <c r="W303" s="2">
        <v>-136.1</v>
      </c>
      <c r="X303" s="2">
        <v>33847.78</v>
      </c>
      <c r="Y303" s="29">
        <v>28325.94</v>
      </c>
      <c r="Z303" s="31">
        <f t="shared" si="90"/>
        <v>72555.360000000001</v>
      </c>
      <c r="AA303" s="32">
        <f t="shared" si="103"/>
        <v>-37.69</v>
      </c>
      <c r="AB303" s="5">
        <f t="shared" si="103"/>
        <v>-10480.049999999999</v>
      </c>
      <c r="AC303" s="5">
        <f t="shared" si="103"/>
        <v>136.1</v>
      </c>
      <c r="AD303" s="5">
        <f t="shared" si="95"/>
        <v>-33847.78</v>
      </c>
      <c r="AE303" s="33">
        <f t="shared" si="95"/>
        <v>-28325.94</v>
      </c>
      <c r="AF303" s="34">
        <f t="shared" si="95"/>
        <v>-72555.360000000001</v>
      </c>
      <c r="AG303" s="35">
        <f t="shared" si="104"/>
        <v>-1</v>
      </c>
      <c r="AH303" s="7">
        <f t="shared" si="104"/>
        <v>-1</v>
      </c>
      <c r="AI303" s="7">
        <f t="shared" si="104"/>
        <v>-1</v>
      </c>
      <c r="AJ303" s="7">
        <f t="shared" si="96"/>
        <v>-1</v>
      </c>
      <c r="AK303" s="36">
        <f t="shared" si="96"/>
        <v>-1</v>
      </c>
      <c r="AL303" s="37">
        <f t="shared" si="96"/>
        <v>-1</v>
      </c>
      <c r="AM303" s="2">
        <v>0</v>
      </c>
      <c r="AN303" s="2">
        <v>0</v>
      </c>
      <c r="AO303" s="2">
        <v>0</v>
      </c>
      <c r="AP303" s="2">
        <v>0</v>
      </c>
      <c r="AQ303" s="29">
        <v>0</v>
      </c>
      <c r="AR303" s="31">
        <f t="shared" si="91"/>
        <v>0</v>
      </c>
      <c r="AS303" s="2">
        <v>37.69</v>
      </c>
      <c r="AT303" s="2">
        <v>1940.06</v>
      </c>
      <c r="AU303" s="2">
        <v>-159.91</v>
      </c>
      <c r="AV303" s="2">
        <v>10741.98</v>
      </c>
      <c r="AW303" s="29">
        <v>8447.75</v>
      </c>
      <c r="AX303" s="31">
        <f t="shared" si="92"/>
        <v>21007.57</v>
      </c>
      <c r="AY303" s="5">
        <f t="shared" si="105"/>
        <v>-37.69</v>
      </c>
      <c r="AZ303" s="5">
        <f t="shared" si="105"/>
        <v>-1940.06</v>
      </c>
      <c r="BA303" s="5">
        <f t="shared" si="105"/>
        <v>159.91</v>
      </c>
      <c r="BB303" s="5">
        <f t="shared" si="97"/>
        <v>-10741.98</v>
      </c>
      <c r="BC303" s="33">
        <f t="shared" si="97"/>
        <v>-8447.75</v>
      </c>
      <c r="BD303" s="34">
        <f t="shared" si="97"/>
        <v>-21007.57</v>
      </c>
      <c r="BE303" s="7">
        <f t="shared" si="106"/>
        <v>-1</v>
      </c>
      <c r="BF303" s="7">
        <f t="shared" si="106"/>
        <v>-1</v>
      </c>
      <c r="BG303" s="7">
        <f t="shared" si="106"/>
        <v>-1</v>
      </c>
      <c r="BH303" s="7">
        <f t="shared" si="98"/>
        <v>-1</v>
      </c>
      <c r="BI303" s="36">
        <f t="shared" si="98"/>
        <v>-1</v>
      </c>
      <c r="BJ303" s="37">
        <f t="shared" si="98"/>
        <v>-1</v>
      </c>
      <c r="BK303" s="38">
        <f t="shared" si="107"/>
        <v>0</v>
      </c>
      <c r="BL303" s="38">
        <f t="shared" si="107"/>
        <v>0</v>
      </c>
      <c r="BM303" s="38">
        <f t="shared" si="107"/>
        <v>0</v>
      </c>
      <c r="BN303" s="38">
        <f t="shared" si="99"/>
        <v>0</v>
      </c>
      <c r="BO303" s="39">
        <f t="shared" si="99"/>
        <v>0</v>
      </c>
      <c r="BP303" s="40">
        <f t="shared" si="99"/>
        <v>0</v>
      </c>
      <c r="BQ303" s="38">
        <f t="shared" si="108"/>
        <v>1</v>
      </c>
      <c r="BR303" s="38">
        <f t="shared" si="108"/>
        <v>0.18511934580464789</v>
      </c>
      <c r="BS303" s="38">
        <f t="shared" si="108"/>
        <v>1.1749448934606908</v>
      </c>
      <c r="BT303" s="38">
        <f t="shared" si="100"/>
        <v>0.31736143404382799</v>
      </c>
      <c r="BU303" s="39">
        <f t="shared" si="100"/>
        <v>0.29823370380647563</v>
      </c>
      <c r="BV303" s="40">
        <f t="shared" si="100"/>
        <v>0.28953849860299774</v>
      </c>
      <c r="BW303" s="38">
        <f t="shared" si="109"/>
        <v>-1</v>
      </c>
      <c r="BX303" s="38">
        <f t="shared" si="109"/>
        <v>-0.18511934580464789</v>
      </c>
      <c r="BY303" s="38">
        <f t="shared" si="109"/>
        <v>-1.1749448934606908</v>
      </c>
      <c r="BZ303" s="38">
        <f t="shared" si="101"/>
        <v>-0.31736143404382799</v>
      </c>
      <c r="CA303" s="39">
        <f t="shared" si="101"/>
        <v>-0.29823370380647563</v>
      </c>
      <c r="CB303" s="40">
        <f t="shared" si="101"/>
        <v>-0.28953849860299774</v>
      </c>
      <c r="CC303" s="2">
        <f t="shared" si="110"/>
        <v>-10000</v>
      </c>
      <c r="CD303" s="2">
        <f t="shared" si="110"/>
        <v>-1851.193458046479</v>
      </c>
      <c r="CE303" s="2">
        <f t="shared" si="110"/>
        <v>-11749.448934606908</v>
      </c>
      <c r="CF303" s="2">
        <f t="shared" si="102"/>
        <v>-3173.6143404382801</v>
      </c>
      <c r="CG303" s="29">
        <f t="shared" si="102"/>
        <v>-2982.3370380647561</v>
      </c>
      <c r="CH303" s="31">
        <f t="shared" si="102"/>
        <v>-2895.3849860299774</v>
      </c>
    </row>
    <row r="304" spans="1:86" hidden="1" outlineLevel="1" x14ac:dyDescent="0.2">
      <c r="A304" t="s">
        <v>46</v>
      </c>
      <c r="B304" t="s">
        <v>46</v>
      </c>
      <c r="C304" t="s">
        <v>114</v>
      </c>
      <c r="D304" t="s">
        <v>114</v>
      </c>
      <c r="E304" t="s">
        <v>112</v>
      </c>
      <c r="F304" s="27">
        <f t="shared" si="93"/>
        <v>46309</v>
      </c>
      <c r="G304" s="60" t="s">
        <v>38</v>
      </c>
      <c r="H304" s="28">
        <v>0</v>
      </c>
      <c r="I304" s="2">
        <v>0</v>
      </c>
      <c r="J304" s="2">
        <v>0</v>
      </c>
      <c r="K304" s="2">
        <v>0</v>
      </c>
      <c r="L304" s="29">
        <v>0</v>
      </c>
      <c r="M304" s="30">
        <f t="shared" si="89"/>
        <v>0</v>
      </c>
      <c r="N304" t="s">
        <v>49</v>
      </c>
      <c r="O304" t="s">
        <v>49</v>
      </c>
      <c r="P304" t="s">
        <v>114</v>
      </c>
      <c r="Q304" t="s">
        <v>114</v>
      </c>
      <c r="R304" t="s">
        <v>112</v>
      </c>
      <c r="S304" s="27">
        <f t="shared" si="94"/>
        <v>45945</v>
      </c>
      <c r="T304" s="60" t="s">
        <v>38</v>
      </c>
      <c r="U304" s="28">
        <v>69.95</v>
      </c>
      <c r="V304" s="2">
        <v>13168.81</v>
      </c>
      <c r="W304" s="2">
        <v>217.39</v>
      </c>
      <c r="X304" s="2">
        <v>30939.439999999999</v>
      </c>
      <c r="Y304" s="29">
        <v>29187.34</v>
      </c>
      <c r="Z304" s="31">
        <f t="shared" si="90"/>
        <v>73582.929999999993</v>
      </c>
      <c r="AA304" s="32">
        <f t="shared" si="103"/>
        <v>-69.95</v>
      </c>
      <c r="AB304" s="5">
        <f t="shared" si="103"/>
        <v>-13168.81</v>
      </c>
      <c r="AC304" s="5">
        <f t="shared" si="103"/>
        <v>-217.39</v>
      </c>
      <c r="AD304" s="5">
        <f t="shared" si="95"/>
        <v>-30939.439999999999</v>
      </c>
      <c r="AE304" s="33">
        <f t="shared" si="95"/>
        <v>-29187.34</v>
      </c>
      <c r="AF304" s="34">
        <f t="shared" si="95"/>
        <v>-73582.929999999993</v>
      </c>
      <c r="AG304" s="35">
        <f t="shared" si="104"/>
        <v>-1</v>
      </c>
      <c r="AH304" s="7">
        <f t="shared" si="104"/>
        <v>-1</v>
      </c>
      <c r="AI304" s="7">
        <f t="shared" si="104"/>
        <v>-1</v>
      </c>
      <c r="AJ304" s="7">
        <f t="shared" si="96"/>
        <v>-1</v>
      </c>
      <c r="AK304" s="36">
        <f t="shared" si="96"/>
        <v>-1</v>
      </c>
      <c r="AL304" s="37">
        <f t="shared" si="96"/>
        <v>-1</v>
      </c>
      <c r="AM304" s="2">
        <v>0</v>
      </c>
      <c r="AN304" s="2">
        <v>0</v>
      </c>
      <c r="AO304" s="2">
        <v>0</v>
      </c>
      <c r="AP304" s="2">
        <v>0</v>
      </c>
      <c r="AQ304" s="29">
        <v>0</v>
      </c>
      <c r="AR304" s="31">
        <f t="shared" si="91"/>
        <v>0</v>
      </c>
      <c r="AS304" s="2">
        <v>69.95</v>
      </c>
      <c r="AT304" s="2">
        <v>2616.8200000000002</v>
      </c>
      <c r="AU304" s="2">
        <v>-53.91</v>
      </c>
      <c r="AV304" s="2">
        <v>9602.69</v>
      </c>
      <c r="AW304" s="29">
        <v>8822.4699999999993</v>
      </c>
      <c r="AX304" s="31">
        <f t="shared" si="92"/>
        <v>21058.02</v>
      </c>
      <c r="AY304" s="5">
        <f t="shared" si="105"/>
        <v>-69.95</v>
      </c>
      <c r="AZ304" s="5">
        <f t="shared" si="105"/>
        <v>-2616.8200000000002</v>
      </c>
      <c r="BA304" s="5">
        <f t="shared" si="105"/>
        <v>53.91</v>
      </c>
      <c r="BB304" s="5">
        <f t="shared" si="97"/>
        <v>-9602.69</v>
      </c>
      <c r="BC304" s="33">
        <f t="shared" si="97"/>
        <v>-8822.4699999999993</v>
      </c>
      <c r="BD304" s="34">
        <f t="shared" si="97"/>
        <v>-21058.02</v>
      </c>
      <c r="BE304" s="7">
        <f t="shared" si="106"/>
        <v>-1</v>
      </c>
      <c r="BF304" s="7">
        <f t="shared" si="106"/>
        <v>-1</v>
      </c>
      <c r="BG304" s="7">
        <f t="shared" si="106"/>
        <v>-1</v>
      </c>
      <c r="BH304" s="7">
        <f t="shared" si="98"/>
        <v>-1</v>
      </c>
      <c r="BI304" s="36">
        <f t="shared" si="98"/>
        <v>-1</v>
      </c>
      <c r="BJ304" s="37">
        <f t="shared" si="98"/>
        <v>-1</v>
      </c>
      <c r="BK304" s="38">
        <f t="shared" si="107"/>
        <v>0</v>
      </c>
      <c r="BL304" s="38">
        <f t="shared" si="107"/>
        <v>0</v>
      </c>
      <c r="BM304" s="38">
        <f t="shared" si="107"/>
        <v>0</v>
      </c>
      <c r="BN304" s="38">
        <f t="shared" si="99"/>
        <v>0</v>
      </c>
      <c r="BO304" s="39">
        <f t="shared" si="99"/>
        <v>0</v>
      </c>
      <c r="BP304" s="40">
        <f t="shared" si="99"/>
        <v>0</v>
      </c>
      <c r="BQ304" s="38">
        <f t="shared" si="108"/>
        <v>1</v>
      </c>
      <c r="BR304" s="38">
        <f t="shared" si="108"/>
        <v>0.19871347524947205</v>
      </c>
      <c r="BS304" s="38">
        <f t="shared" si="108"/>
        <v>-0.24798748792492756</v>
      </c>
      <c r="BT304" s="38">
        <f t="shared" si="100"/>
        <v>0.31037051737200161</v>
      </c>
      <c r="BU304" s="39">
        <f t="shared" si="100"/>
        <v>0.30227043642894486</v>
      </c>
      <c r="BV304" s="40">
        <f t="shared" si="100"/>
        <v>0.2861807758946267</v>
      </c>
      <c r="BW304" s="38">
        <f t="shared" si="109"/>
        <v>-1</v>
      </c>
      <c r="BX304" s="38">
        <f t="shared" si="109"/>
        <v>-0.19871347524947205</v>
      </c>
      <c r="BY304" s="38">
        <f t="shared" si="109"/>
        <v>0.24798748792492756</v>
      </c>
      <c r="BZ304" s="38">
        <f t="shared" si="101"/>
        <v>-0.31037051737200161</v>
      </c>
      <c r="CA304" s="39">
        <f t="shared" si="101"/>
        <v>-0.30227043642894486</v>
      </c>
      <c r="CB304" s="40">
        <f t="shared" si="101"/>
        <v>-0.2861807758946267</v>
      </c>
      <c r="CC304" s="2">
        <f t="shared" si="110"/>
        <v>-10000</v>
      </c>
      <c r="CD304" s="2">
        <f t="shared" si="110"/>
        <v>-1987.1347524947205</v>
      </c>
      <c r="CE304" s="2">
        <f t="shared" si="110"/>
        <v>2479.8748792492756</v>
      </c>
      <c r="CF304" s="2">
        <f t="shared" si="102"/>
        <v>-3103.7051737200159</v>
      </c>
      <c r="CG304" s="29">
        <f t="shared" si="102"/>
        <v>-3022.7043642894487</v>
      </c>
      <c r="CH304" s="31">
        <f t="shared" si="102"/>
        <v>-2861.8077589462669</v>
      </c>
    </row>
    <row r="305" spans="1:86" hidden="1" outlineLevel="1" x14ac:dyDescent="0.2">
      <c r="A305" t="s">
        <v>46</v>
      </c>
      <c r="B305" t="s">
        <v>46</v>
      </c>
      <c r="C305" t="s">
        <v>114</v>
      </c>
      <c r="D305" t="s">
        <v>114</v>
      </c>
      <c r="E305" t="s">
        <v>112</v>
      </c>
      <c r="F305" s="27">
        <f t="shared" si="93"/>
        <v>46310</v>
      </c>
      <c r="G305" s="60" t="s">
        <v>39</v>
      </c>
      <c r="H305" s="28">
        <v>0</v>
      </c>
      <c r="I305" s="2">
        <v>0</v>
      </c>
      <c r="J305" s="2">
        <v>0</v>
      </c>
      <c r="K305" s="2">
        <v>0</v>
      </c>
      <c r="L305" s="29">
        <v>0</v>
      </c>
      <c r="M305" s="30">
        <f t="shared" si="89"/>
        <v>0</v>
      </c>
      <c r="N305" t="s">
        <v>49</v>
      </c>
      <c r="O305" t="s">
        <v>49</v>
      </c>
      <c r="P305" t="s">
        <v>114</v>
      </c>
      <c r="Q305" t="s">
        <v>114</v>
      </c>
      <c r="R305" t="s">
        <v>112</v>
      </c>
      <c r="S305" s="27">
        <f t="shared" si="94"/>
        <v>45946</v>
      </c>
      <c r="T305" s="60" t="s">
        <v>39</v>
      </c>
      <c r="U305" s="28">
        <v>49.93</v>
      </c>
      <c r="V305" s="2">
        <v>18040.14</v>
      </c>
      <c r="W305" s="2">
        <v>1698.28</v>
      </c>
      <c r="X305" s="2">
        <v>39016.21</v>
      </c>
      <c r="Y305" s="29">
        <v>32240.19</v>
      </c>
      <c r="Z305" s="31">
        <f t="shared" si="90"/>
        <v>91044.75</v>
      </c>
      <c r="AA305" s="32">
        <f t="shared" si="103"/>
        <v>-49.93</v>
      </c>
      <c r="AB305" s="5">
        <f t="shared" si="103"/>
        <v>-18040.14</v>
      </c>
      <c r="AC305" s="5">
        <f t="shared" si="103"/>
        <v>-1698.28</v>
      </c>
      <c r="AD305" s="5">
        <f t="shared" si="95"/>
        <v>-39016.21</v>
      </c>
      <c r="AE305" s="33">
        <f t="shared" si="95"/>
        <v>-32240.19</v>
      </c>
      <c r="AF305" s="34">
        <f t="shared" si="95"/>
        <v>-91044.75</v>
      </c>
      <c r="AG305" s="35">
        <f t="shared" si="104"/>
        <v>-1</v>
      </c>
      <c r="AH305" s="7">
        <f t="shared" si="104"/>
        <v>-1</v>
      </c>
      <c r="AI305" s="7">
        <f t="shared" si="104"/>
        <v>-1</v>
      </c>
      <c r="AJ305" s="7">
        <f t="shared" si="96"/>
        <v>-1</v>
      </c>
      <c r="AK305" s="36">
        <f t="shared" si="96"/>
        <v>-1</v>
      </c>
      <c r="AL305" s="37">
        <f t="shared" si="96"/>
        <v>-1</v>
      </c>
      <c r="AM305" s="2">
        <v>0</v>
      </c>
      <c r="AN305" s="2">
        <v>0</v>
      </c>
      <c r="AO305" s="2">
        <v>0</v>
      </c>
      <c r="AP305" s="2">
        <v>0</v>
      </c>
      <c r="AQ305" s="29">
        <v>0</v>
      </c>
      <c r="AR305" s="31">
        <f t="shared" si="91"/>
        <v>0</v>
      </c>
      <c r="AS305" s="2">
        <v>49.93</v>
      </c>
      <c r="AT305" s="2">
        <v>3574.19</v>
      </c>
      <c r="AU305" s="2">
        <v>888.52</v>
      </c>
      <c r="AV305" s="2">
        <v>11613.57</v>
      </c>
      <c r="AW305" s="29">
        <v>9902.83</v>
      </c>
      <c r="AX305" s="31">
        <f t="shared" si="92"/>
        <v>26029.040000000001</v>
      </c>
      <c r="AY305" s="5">
        <f t="shared" si="105"/>
        <v>-49.93</v>
      </c>
      <c r="AZ305" s="5">
        <f t="shared" si="105"/>
        <v>-3574.19</v>
      </c>
      <c r="BA305" s="5">
        <f t="shared" si="105"/>
        <v>-888.52</v>
      </c>
      <c r="BB305" s="5">
        <f t="shared" si="97"/>
        <v>-11613.57</v>
      </c>
      <c r="BC305" s="33">
        <f t="shared" si="97"/>
        <v>-9902.83</v>
      </c>
      <c r="BD305" s="34">
        <f t="shared" si="97"/>
        <v>-26029.040000000001</v>
      </c>
      <c r="BE305" s="7">
        <f t="shared" si="106"/>
        <v>-1</v>
      </c>
      <c r="BF305" s="7">
        <f t="shared" si="106"/>
        <v>-1</v>
      </c>
      <c r="BG305" s="7">
        <f t="shared" si="106"/>
        <v>-1</v>
      </c>
      <c r="BH305" s="7">
        <f t="shared" si="98"/>
        <v>-1</v>
      </c>
      <c r="BI305" s="36">
        <f t="shared" si="98"/>
        <v>-1</v>
      </c>
      <c r="BJ305" s="37">
        <f t="shared" si="98"/>
        <v>-1</v>
      </c>
      <c r="BK305" s="38">
        <f t="shared" si="107"/>
        <v>0</v>
      </c>
      <c r="BL305" s="38">
        <f t="shared" si="107"/>
        <v>0</v>
      </c>
      <c r="BM305" s="38">
        <f t="shared" si="107"/>
        <v>0</v>
      </c>
      <c r="BN305" s="38">
        <f t="shared" si="99"/>
        <v>0</v>
      </c>
      <c r="BO305" s="39">
        <f t="shared" si="99"/>
        <v>0</v>
      </c>
      <c r="BP305" s="40">
        <f t="shared" si="99"/>
        <v>0</v>
      </c>
      <c r="BQ305" s="38">
        <f t="shared" si="108"/>
        <v>1</v>
      </c>
      <c r="BR305" s="38">
        <f t="shared" si="108"/>
        <v>0.19812429393563466</v>
      </c>
      <c r="BS305" s="38">
        <f t="shared" si="108"/>
        <v>0.52318816685116709</v>
      </c>
      <c r="BT305" s="38">
        <f t="shared" si="100"/>
        <v>0.2976601263936195</v>
      </c>
      <c r="BU305" s="39">
        <f t="shared" si="100"/>
        <v>0.30715792928019348</v>
      </c>
      <c r="BV305" s="40">
        <f t="shared" si="100"/>
        <v>0.28589281644466047</v>
      </c>
      <c r="BW305" s="38">
        <f t="shared" si="109"/>
        <v>-1</v>
      </c>
      <c r="BX305" s="38">
        <f t="shared" si="109"/>
        <v>-0.19812429393563466</v>
      </c>
      <c r="BY305" s="38">
        <f t="shared" si="109"/>
        <v>-0.52318816685116709</v>
      </c>
      <c r="BZ305" s="38">
        <f t="shared" si="101"/>
        <v>-0.2976601263936195</v>
      </c>
      <c r="CA305" s="39">
        <f t="shared" si="101"/>
        <v>-0.30715792928019348</v>
      </c>
      <c r="CB305" s="40">
        <f t="shared" si="101"/>
        <v>-0.28589281644466047</v>
      </c>
      <c r="CC305" s="2">
        <f t="shared" si="110"/>
        <v>-10000</v>
      </c>
      <c r="CD305" s="2">
        <f t="shared" si="110"/>
        <v>-1981.2429393563466</v>
      </c>
      <c r="CE305" s="2">
        <f t="shared" si="110"/>
        <v>-5231.8816685116708</v>
      </c>
      <c r="CF305" s="2">
        <f t="shared" si="102"/>
        <v>-2976.6012639361948</v>
      </c>
      <c r="CG305" s="29">
        <f t="shared" si="102"/>
        <v>-3071.5792928019346</v>
      </c>
      <c r="CH305" s="31">
        <f t="shared" si="102"/>
        <v>-2858.9281644466046</v>
      </c>
    </row>
    <row r="306" spans="1:86" hidden="1" outlineLevel="1" x14ac:dyDescent="0.2">
      <c r="A306" t="s">
        <v>46</v>
      </c>
      <c r="B306" t="s">
        <v>46</v>
      </c>
      <c r="C306" t="s">
        <v>114</v>
      </c>
      <c r="D306" t="s">
        <v>114</v>
      </c>
      <c r="E306" t="s">
        <v>112</v>
      </c>
      <c r="F306" s="27">
        <f t="shared" si="93"/>
        <v>46311</v>
      </c>
      <c r="G306" s="60" t="s">
        <v>40</v>
      </c>
      <c r="H306" s="28">
        <v>0</v>
      </c>
      <c r="I306" s="2">
        <v>0</v>
      </c>
      <c r="J306" s="2">
        <v>0</v>
      </c>
      <c r="K306" s="2">
        <v>0</v>
      </c>
      <c r="L306" s="29">
        <v>0</v>
      </c>
      <c r="M306" s="30">
        <f t="shared" si="89"/>
        <v>0</v>
      </c>
      <c r="N306" t="s">
        <v>49</v>
      </c>
      <c r="O306" t="s">
        <v>49</v>
      </c>
      <c r="P306" t="s">
        <v>114</v>
      </c>
      <c r="Q306" t="s">
        <v>114</v>
      </c>
      <c r="R306" t="s">
        <v>112</v>
      </c>
      <c r="S306" s="27">
        <f t="shared" si="94"/>
        <v>45947</v>
      </c>
      <c r="T306" s="60" t="s">
        <v>40</v>
      </c>
      <c r="U306" s="28">
        <v>269.44</v>
      </c>
      <c r="V306" s="2">
        <v>23495.41</v>
      </c>
      <c r="W306" s="2">
        <v>2181.41</v>
      </c>
      <c r="X306" s="2">
        <v>57784.77</v>
      </c>
      <c r="Y306" s="29">
        <v>47151.69</v>
      </c>
      <c r="Z306" s="31">
        <f t="shared" si="90"/>
        <v>130882.72</v>
      </c>
      <c r="AA306" s="32">
        <f t="shared" si="103"/>
        <v>-269.44</v>
      </c>
      <c r="AB306" s="5">
        <f t="shared" si="103"/>
        <v>-23495.41</v>
      </c>
      <c r="AC306" s="5">
        <f t="shared" si="103"/>
        <v>-2181.41</v>
      </c>
      <c r="AD306" s="5">
        <f t="shared" si="95"/>
        <v>-57784.77</v>
      </c>
      <c r="AE306" s="33">
        <f t="shared" si="95"/>
        <v>-47151.69</v>
      </c>
      <c r="AF306" s="34">
        <f t="shared" si="95"/>
        <v>-130882.72</v>
      </c>
      <c r="AG306" s="35">
        <f t="shared" si="104"/>
        <v>-1</v>
      </c>
      <c r="AH306" s="7">
        <f t="shared" si="104"/>
        <v>-1</v>
      </c>
      <c r="AI306" s="7">
        <f t="shared" si="104"/>
        <v>-1</v>
      </c>
      <c r="AJ306" s="7">
        <f t="shared" si="96"/>
        <v>-1</v>
      </c>
      <c r="AK306" s="36">
        <f t="shared" si="96"/>
        <v>-1</v>
      </c>
      <c r="AL306" s="37">
        <f t="shared" si="96"/>
        <v>-1</v>
      </c>
      <c r="AM306" s="2">
        <v>0</v>
      </c>
      <c r="AN306" s="2">
        <v>0</v>
      </c>
      <c r="AO306" s="2">
        <v>0</v>
      </c>
      <c r="AP306" s="2">
        <v>0</v>
      </c>
      <c r="AQ306" s="29">
        <v>0</v>
      </c>
      <c r="AR306" s="31">
        <f t="shared" si="91"/>
        <v>0</v>
      </c>
      <c r="AS306" s="2">
        <v>269.44</v>
      </c>
      <c r="AT306" s="2">
        <v>4825.8500000000004</v>
      </c>
      <c r="AU306" s="2">
        <v>1262.51</v>
      </c>
      <c r="AV306" s="2">
        <v>18045.12</v>
      </c>
      <c r="AW306" s="29">
        <v>14349.42</v>
      </c>
      <c r="AX306" s="31">
        <f t="shared" si="92"/>
        <v>38752.339999999997</v>
      </c>
      <c r="AY306" s="5">
        <f t="shared" si="105"/>
        <v>-269.44</v>
      </c>
      <c r="AZ306" s="5">
        <f t="shared" si="105"/>
        <v>-4825.8500000000004</v>
      </c>
      <c r="BA306" s="5">
        <f t="shared" si="105"/>
        <v>-1262.51</v>
      </c>
      <c r="BB306" s="5">
        <f t="shared" si="97"/>
        <v>-18045.12</v>
      </c>
      <c r="BC306" s="33">
        <f t="shared" si="97"/>
        <v>-14349.42</v>
      </c>
      <c r="BD306" s="34">
        <f t="shared" si="97"/>
        <v>-38752.339999999997</v>
      </c>
      <c r="BE306" s="7">
        <f t="shared" si="106"/>
        <v>-1</v>
      </c>
      <c r="BF306" s="7">
        <f t="shared" si="106"/>
        <v>-1</v>
      </c>
      <c r="BG306" s="7">
        <f t="shared" si="106"/>
        <v>-1</v>
      </c>
      <c r="BH306" s="7">
        <f t="shared" si="98"/>
        <v>-1</v>
      </c>
      <c r="BI306" s="36">
        <f t="shared" si="98"/>
        <v>-1</v>
      </c>
      <c r="BJ306" s="37">
        <f t="shared" si="98"/>
        <v>-1</v>
      </c>
      <c r="BK306" s="38">
        <f t="shared" si="107"/>
        <v>0</v>
      </c>
      <c r="BL306" s="38">
        <f t="shared" si="107"/>
        <v>0</v>
      </c>
      <c r="BM306" s="38">
        <f t="shared" si="107"/>
        <v>0</v>
      </c>
      <c r="BN306" s="38">
        <f t="shared" si="99"/>
        <v>0</v>
      </c>
      <c r="BO306" s="39">
        <f t="shared" si="99"/>
        <v>0</v>
      </c>
      <c r="BP306" s="40">
        <f t="shared" si="99"/>
        <v>0</v>
      </c>
      <c r="BQ306" s="38">
        <f t="shared" si="108"/>
        <v>1</v>
      </c>
      <c r="BR306" s="38">
        <f t="shared" si="108"/>
        <v>0.20539543681084946</v>
      </c>
      <c r="BS306" s="38">
        <f t="shared" si="108"/>
        <v>0.57875869277210612</v>
      </c>
      <c r="BT306" s="38">
        <f t="shared" si="100"/>
        <v>0.31228159253727239</v>
      </c>
      <c r="BU306" s="39">
        <f t="shared" si="100"/>
        <v>0.30432461699676089</v>
      </c>
      <c r="BV306" s="40">
        <f t="shared" si="100"/>
        <v>0.29608446401480654</v>
      </c>
      <c r="BW306" s="38">
        <f t="shared" si="109"/>
        <v>-1</v>
      </c>
      <c r="BX306" s="38">
        <f t="shared" si="109"/>
        <v>-0.20539543681084946</v>
      </c>
      <c r="BY306" s="38">
        <f t="shared" si="109"/>
        <v>-0.57875869277210612</v>
      </c>
      <c r="BZ306" s="38">
        <f t="shared" si="101"/>
        <v>-0.31228159253727239</v>
      </c>
      <c r="CA306" s="39">
        <f t="shared" si="101"/>
        <v>-0.30432461699676089</v>
      </c>
      <c r="CB306" s="40">
        <f t="shared" si="101"/>
        <v>-0.29608446401480654</v>
      </c>
      <c r="CC306" s="2">
        <f t="shared" si="110"/>
        <v>-10000</v>
      </c>
      <c r="CD306" s="2">
        <f t="shared" si="110"/>
        <v>-2053.9543681084947</v>
      </c>
      <c r="CE306" s="2">
        <f t="shared" si="110"/>
        <v>-5787.5869277210613</v>
      </c>
      <c r="CF306" s="2">
        <f t="shared" si="102"/>
        <v>-3122.815925372724</v>
      </c>
      <c r="CG306" s="29">
        <f t="shared" si="102"/>
        <v>-3043.2461699676087</v>
      </c>
      <c r="CH306" s="31">
        <f t="shared" si="102"/>
        <v>-2960.8446401480655</v>
      </c>
    </row>
    <row r="307" spans="1:86" ht="13.5" hidden="1" outlineLevel="1" thickBot="1" x14ac:dyDescent="0.25">
      <c r="A307" t="s">
        <v>46</v>
      </c>
      <c r="B307" t="s">
        <v>46</v>
      </c>
      <c r="C307" t="s">
        <v>114</v>
      </c>
      <c r="D307" t="s">
        <v>114</v>
      </c>
      <c r="E307" t="s">
        <v>112</v>
      </c>
      <c r="F307" s="41">
        <f t="shared" si="93"/>
        <v>46312</v>
      </c>
      <c r="G307" s="61" t="s">
        <v>41</v>
      </c>
      <c r="H307" s="43">
        <v>0</v>
      </c>
      <c r="I307" s="44">
        <v>0</v>
      </c>
      <c r="J307" s="44">
        <v>0</v>
      </c>
      <c r="K307" s="44">
        <v>0</v>
      </c>
      <c r="L307" s="45">
        <v>0</v>
      </c>
      <c r="M307" s="46">
        <f t="shared" si="89"/>
        <v>0</v>
      </c>
      <c r="N307" t="s">
        <v>49</v>
      </c>
      <c r="O307" t="s">
        <v>49</v>
      </c>
      <c r="P307" t="s">
        <v>114</v>
      </c>
      <c r="Q307" t="s">
        <v>114</v>
      </c>
      <c r="R307" t="s">
        <v>112</v>
      </c>
      <c r="S307" s="41">
        <f t="shared" si="94"/>
        <v>45948</v>
      </c>
      <c r="T307" s="61" t="s">
        <v>41</v>
      </c>
      <c r="U307" s="43">
        <v>145.13999999999999</v>
      </c>
      <c r="V307" s="44">
        <v>21839.48</v>
      </c>
      <c r="W307" s="44">
        <v>1767.9</v>
      </c>
      <c r="X307" s="44">
        <v>48145.279999999999</v>
      </c>
      <c r="Y307" s="45">
        <v>41818.67</v>
      </c>
      <c r="Z307" s="47">
        <f t="shared" si="90"/>
        <v>113716.47</v>
      </c>
      <c r="AA307" s="48">
        <f t="shared" si="103"/>
        <v>-145.13999999999999</v>
      </c>
      <c r="AB307" s="49">
        <f t="shared" si="103"/>
        <v>-21839.48</v>
      </c>
      <c r="AC307" s="49">
        <f t="shared" si="103"/>
        <v>-1767.9</v>
      </c>
      <c r="AD307" s="49">
        <f t="shared" si="95"/>
        <v>-48145.279999999999</v>
      </c>
      <c r="AE307" s="50">
        <f t="shared" si="95"/>
        <v>-41818.67</v>
      </c>
      <c r="AF307" s="51">
        <f t="shared" si="95"/>
        <v>-113716.47</v>
      </c>
      <c r="AG307" s="52">
        <f t="shared" si="104"/>
        <v>-1</v>
      </c>
      <c r="AH307" s="53">
        <f t="shared" si="104"/>
        <v>-1</v>
      </c>
      <c r="AI307" s="53">
        <f t="shared" si="104"/>
        <v>-1</v>
      </c>
      <c r="AJ307" s="53">
        <f t="shared" si="96"/>
        <v>-1</v>
      </c>
      <c r="AK307" s="54">
        <f t="shared" si="96"/>
        <v>-1</v>
      </c>
      <c r="AL307" s="55">
        <f t="shared" si="96"/>
        <v>-1</v>
      </c>
      <c r="AM307" s="44">
        <v>0</v>
      </c>
      <c r="AN307" s="44">
        <v>0</v>
      </c>
      <c r="AO307" s="44">
        <v>0</v>
      </c>
      <c r="AP307" s="44">
        <v>0</v>
      </c>
      <c r="AQ307" s="45">
        <v>0</v>
      </c>
      <c r="AR307" s="47">
        <f t="shared" si="91"/>
        <v>0</v>
      </c>
      <c r="AS307" s="44">
        <v>145.13999999999999</v>
      </c>
      <c r="AT307" s="44">
        <v>4509.59</v>
      </c>
      <c r="AU307" s="44">
        <v>844.29</v>
      </c>
      <c r="AV307" s="44">
        <v>15284.08</v>
      </c>
      <c r="AW307" s="45">
        <v>12813.49</v>
      </c>
      <c r="AX307" s="47">
        <f t="shared" si="92"/>
        <v>33596.589999999997</v>
      </c>
      <c r="AY307" s="49">
        <f t="shared" si="105"/>
        <v>-145.13999999999999</v>
      </c>
      <c r="AZ307" s="49">
        <f t="shared" si="105"/>
        <v>-4509.59</v>
      </c>
      <c r="BA307" s="49">
        <f t="shared" si="105"/>
        <v>-844.29</v>
      </c>
      <c r="BB307" s="49">
        <f t="shared" si="97"/>
        <v>-15284.08</v>
      </c>
      <c r="BC307" s="50">
        <f t="shared" si="97"/>
        <v>-12813.49</v>
      </c>
      <c r="BD307" s="51">
        <f t="shared" si="97"/>
        <v>-33596.589999999997</v>
      </c>
      <c r="BE307" s="53">
        <f t="shared" si="106"/>
        <v>-1</v>
      </c>
      <c r="BF307" s="53">
        <f t="shared" si="106"/>
        <v>-1</v>
      </c>
      <c r="BG307" s="53">
        <f t="shared" si="106"/>
        <v>-1</v>
      </c>
      <c r="BH307" s="53">
        <f t="shared" si="98"/>
        <v>-1</v>
      </c>
      <c r="BI307" s="54">
        <f t="shared" si="98"/>
        <v>-1</v>
      </c>
      <c r="BJ307" s="55">
        <f t="shared" si="98"/>
        <v>-1</v>
      </c>
      <c r="BK307" s="56">
        <f t="shared" si="107"/>
        <v>0</v>
      </c>
      <c r="BL307" s="56">
        <f t="shared" si="107"/>
        <v>0</v>
      </c>
      <c r="BM307" s="56">
        <f t="shared" si="107"/>
        <v>0</v>
      </c>
      <c r="BN307" s="56">
        <f t="shared" si="99"/>
        <v>0</v>
      </c>
      <c r="BO307" s="57">
        <f t="shared" si="99"/>
        <v>0</v>
      </c>
      <c r="BP307" s="58">
        <f t="shared" si="99"/>
        <v>0</v>
      </c>
      <c r="BQ307" s="56">
        <f t="shared" si="108"/>
        <v>1</v>
      </c>
      <c r="BR307" s="56">
        <f t="shared" si="108"/>
        <v>0.20648797498841548</v>
      </c>
      <c r="BS307" s="56">
        <f t="shared" si="108"/>
        <v>0.47756660444595278</v>
      </c>
      <c r="BT307" s="56">
        <f t="shared" si="100"/>
        <v>0.31745749531418244</v>
      </c>
      <c r="BU307" s="57">
        <f t="shared" si="100"/>
        <v>0.3064059665216517</v>
      </c>
      <c r="BV307" s="58">
        <f t="shared" si="100"/>
        <v>0.29544172449250311</v>
      </c>
      <c r="BW307" s="56">
        <f t="shared" si="109"/>
        <v>-1</v>
      </c>
      <c r="BX307" s="56">
        <f t="shared" si="109"/>
        <v>-0.20648797498841548</v>
      </c>
      <c r="BY307" s="56">
        <f t="shared" si="109"/>
        <v>-0.47756660444595278</v>
      </c>
      <c r="BZ307" s="56">
        <f t="shared" si="101"/>
        <v>-0.31745749531418244</v>
      </c>
      <c r="CA307" s="57">
        <f t="shared" si="101"/>
        <v>-0.3064059665216517</v>
      </c>
      <c r="CB307" s="58">
        <f t="shared" si="101"/>
        <v>-0.29544172449250311</v>
      </c>
      <c r="CC307" s="44">
        <f t="shared" si="110"/>
        <v>-10000</v>
      </c>
      <c r="CD307" s="44">
        <f t="shared" si="110"/>
        <v>-2064.879749884155</v>
      </c>
      <c r="CE307" s="44">
        <f t="shared" si="110"/>
        <v>-4775.6660444595282</v>
      </c>
      <c r="CF307" s="44">
        <f t="shared" si="102"/>
        <v>-3174.5749531418242</v>
      </c>
      <c r="CG307" s="45">
        <f t="shared" si="102"/>
        <v>-3064.0596652165168</v>
      </c>
      <c r="CH307" s="47">
        <f t="shared" si="102"/>
        <v>-2954.4172449250309</v>
      </c>
    </row>
    <row r="308" spans="1:86" hidden="1" outlineLevel="1" x14ac:dyDescent="0.2">
      <c r="A308" t="s">
        <v>46</v>
      </c>
      <c r="B308" t="s">
        <v>46</v>
      </c>
      <c r="C308" t="s">
        <v>114</v>
      </c>
      <c r="D308" t="s">
        <v>114</v>
      </c>
      <c r="E308" t="s">
        <v>113</v>
      </c>
      <c r="F308" s="27">
        <f t="shared" si="93"/>
        <v>46313</v>
      </c>
      <c r="G308" s="60" t="s">
        <v>35</v>
      </c>
      <c r="H308" s="28">
        <v>0</v>
      </c>
      <c r="I308" s="2">
        <v>0</v>
      </c>
      <c r="J308" s="2">
        <v>0</v>
      </c>
      <c r="K308" s="2">
        <v>0</v>
      </c>
      <c r="L308" s="29">
        <v>0</v>
      </c>
      <c r="M308" s="30">
        <f t="shared" si="89"/>
        <v>0</v>
      </c>
      <c r="N308" t="s">
        <v>49</v>
      </c>
      <c r="O308" t="s">
        <v>49</v>
      </c>
      <c r="P308" t="s">
        <v>114</v>
      </c>
      <c r="Q308" t="s">
        <v>114</v>
      </c>
      <c r="R308" t="s">
        <v>113</v>
      </c>
      <c r="S308" s="27">
        <f t="shared" si="94"/>
        <v>45949</v>
      </c>
      <c r="T308" s="60" t="s">
        <v>35</v>
      </c>
      <c r="U308" s="28">
        <v>24.95</v>
      </c>
      <c r="V308" s="2">
        <v>10403.14</v>
      </c>
      <c r="W308" s="2">
        <v>-278.2</v>
      </c>
      <c r="X308" s="2">
        <v>22696.01</v>
      </c>
      <c r="Y308" s="29">
        <v>24589.11</v>
      </c>
      <c r="Z308" s="31">
        <f t="shared" si="90"/>
        <v>57435.009999999995</v>
      </c>
      <c r="AA308" s="32">
        <f t="shared" si="103"/>
        <v>-24.95</v>
      </c>
      <c r="AB308" s="5">
        <f t="shared" si="103"/>
        <v>-10403.14</v>
      </c>
      <c r="AC308" s="5">
        <f t="shared" si="103"/>
        <v>278.2</v>
      </c>
      <c r="AD308" s="5">
        <f t="shared" si="95"/>
        <v>-22696.01</v>
      </c>
      <c r="AE308" s="33">
        <f t="shared" si="95"/>
        <v>-24589.11</v>
      </c>
      <c r="AF308" s="34">
        <f t="shared" si="95"/>
        <v>-57435.009999999995</v>
      </c>
      <c r="AG308" s="35">
        <f t="shared" si="104"/>
        <v>-1</v>
      </c>
      <c r="AH308" s="7">
        <f t="shared" si="104"/>
        <v>-1</v>
      </c>
      <c r="AI308" s="7">
        <f t="shared" si="104"/>
        <v>-1</v>
      </c>
      <c r="AJ308" s="7">
        <f t="shared" si="96"/>
        <v>-1</v>
      </c>
      <c r="AK308" s="36">
        <f t="shared" si="96"/>
        <v>-1</v>
      </c>
      <c r="AL308" s="37">
        <f t="shared" si="96"/>
        <v>-1</v>
      </c>
      <c r="AM308" s="2">
        <v>0</v>
      </c>
      <c r="AN308" s="2">
        <v>0</v>
      </c>
      <c r="AO308" s="2">
        <v>0</v>
      </c>
      <c r="AP308" s="2">
        <v>0</v>
      </c>
      <c r="AQ308" s="29">
        <v>0</v>
      </c>
      <c r="AR308" s="31">
        <f t="shared" si="91"/>
        <v>0</v>
      </c>
      <c r="AS308" s="2">
        <v>24.95</v>
      </c>
      <c r="AT308" s="2">
        <v>2191.9499999999998</v>
      </c>
      <c r="AU308" s="2">
        <v>-239.92</v>
      </c>
      <c r="AV308" s="2">
        <v>7274.95</v>
      </c>
      <c r="AW308" s="29">
        <v>6510.9</v>
      </c>
      <c r="AX308" s="31">
        <f t="shared" si="92"/>
        <v>15762.83</v>
      </c>
      <c r="AY308" s="5">
        <f t="shared" si="105"/>
        <v>-24.95</v>
      </c>
      <c r="AZ308" s="5">
        <f t="shared" si="105"/>
        <v>-2191.9499999999998</v>
      </c>
      <c r="BA308" s="5">
        <f t="shared" si="105"/>
        <v>239.92</v>
      </c>
      <c r="BB308" s="5">
        <f t="shared" si="97"/>
        <v>-7274.95</v>
      </c>
      <c r="BC308" s="33">
        <f t="shared" si="97"/>
        <v>-6510.9</v>
      </c>
      <c r="BD308" s="34">
        <f t="shared" si="97"/>
        <v>-15762.83</v>
      </c>
      <c r="BE308" s="7">
        <f t="shared" si="106"/>
        <v>-1</v>
      </c>
      <c r="BF308" s="7">
        <f t="shared" si="106"/>
        <v>-1</v>
      </c>
      <c r="BG308" s="7">
        <f t="shared" si="106"/>
        <v>-1</v>
      </c>
      <c r="BH308" s="7">
        <f t="shared" si="98"/>
        <v>-1</v>
      </c>
      <c r="BI308" s="36">
        <f t="shared" si="98"/>
        <v>-1</v>
      </c>
      <c r="BJ308" s="37">
        <f t="shared" si="98"/>
        <v>-1</v>
      </c>
      <c r="BK308" s="38">
        <f t="shared" si="107"/>
        <v>0</v>
      </c>
      <c r="BL308" s="38">
        <f t="shared" si="107"/>
        <v>0</v>
      </c>
      <c r="BM308" s="38">
        <f t="shared" si="107"/>
        <v>0</v>
      </c>
      <c r="BN308" s="38">
        <f t="shared" si="99"/>
        <v>0</v>
      </c>
      <c r="BO308" s="39">
        <f t="shared" si="99"/>
        <v>0</v>
      </c>
      <c r="BP308" s="40">
        <f t="shared" si="99"/>
        <v>0</v>
      </c>
      <c r="BQ308" s="38">
        <f t="shared" si="108"/>
        <v>1</v>
      </c>
      <c r="BR308" s="38">
        <f t="shared" si="108"/>
        <v>0.21070080764076998</v>
      </c>
      <c r="BS308" s="38">
        <f t="shared" si="108"/>
        <v>0.86240115025161757</v>
      </c>
      <c r="BT308" s="38">
        <f t="shared" si="100"/>
        <v>0.32053872024201613</v>
      </c>
      <c r="BU308" s="39">
        <f t="shared" si="100"/>
        <v>0.26478794881148604</v>
      </c>
      <c r="BV308" s="40">
        <f t="shared" si="100"/>
        <v>0.27444636990574217</v>
      </c>
      <c r="BW308" s="38">
        <f t="shared" si="109"/>
        <v>-1</v>
      </c>
      <c r="BX308" s="38">
        <f t="shared" si="109"/>
        <v>-0.21070080764076998</v>
      </c>
      <c r="BY308" s="38">
        <f t="shared" si="109"/>
        <v>-0.86240115025161757</v>
      </c>
      <c r="BZ308" s="38">
        <f t="shared" si="101"/>
        <v>-0.32053872024201613</v>
      </c>
      <c r="CA308" s="39">
        <f t="shared" si="101"/>
        <v>-0.26478794881148604</v>
      </c>
      <c r="CB308" s="40">
        <f t="shared" si="101"/>
        <v>-0.27444636990574217</v>
      </c>
      <c r="CC308" s="2">
        <f t="shared" si="110"/>
        <v>-10000</v>
      </c>
      <c r="CD308" s="2">
        <f t="shared" si="110"/>
        <v>-2107.0080764076997</v>
      </c>
      <c r="CE308" s="2">
        <f t="shared" si="110"/>
        <v>-8624.0115025161758</v>
      </c>
      <c r="CF308" s="2">
        <f t="shared" si="102"/>
        <v>-3205.3872024201614</v>
      </c>
      <c r="CG308" s="29">
        <f t="shared" si="102"/>
        <v>-2647.8794881148606</v>
      </c>
      <c r="CH308" s="31">
        <f t="shared" si="102"/>
        <v>-2744.4636990574218</v>
      </c>
    </row>
    <row r="309" spans="1:86" hidden="1" outlineLevel="1" x14ac:dyDescent="0.2">
      <c r="A309" t="s">
        <v>46</v>
      </c>
      <c r="B309" t="s">
        <v>46</v>
      </c>
      <c r="C309" t="s">
        <v>114</v>
      </c>
      <c r="D309" t="s">
        <v>114</v>
      </c>
      <c r="E309" t="s">
        <v>113</v>
      </c>
      <c r="F309" s="27">
        <f t="shared" si="93"/>
        <v>46314</v>
      </c>
      <c r="G309" s="60" t="s">
        <v>36</v>
      </c>
      <c r="H309" s="28">
        <v>0</v>
      </c>
      <c r="I309" s="2">
        <v>0</v>
      </c>
      <c r="J309" s="2">
        <v>0</v>
      </c>
      <c r="K309" s="2">
        <v>0</v>
      </c>
      <c r="L309" s="29">
        <v>0</v>
      </c>
      <c r="M309" s="30">
        <f t="shared" si="89"/>
        <v>0</v>
      </c>
      <c r="N309" t="s">
        <v>49</v>
      </c>
      <c r="O309" t="s">
        <v>49</v>
      </c>
      <c r="P309" t="s">
        <v>114</v>
      </c>
      <c r="Q309" t="s">
        <v>114</v>
      </c>
      <c r="R309" t="s">
        <v>113</v>
      </c>
      <c r="S309" s="27">
        <f t="shared" si="94"/>
        <v>45950</v>
      </c>
      <c r="T309" s="60" t="s">
        <v>36</v>
      </c>
      <c r="U309" s="28">
        <v>100.86</v>
      </c>
      <c r="V309" s="2">
        <v>9985.74</v>
      </c>
      <c r="W309" s="2">
        <v>-471.05</v>
      </c>
      <c r="X309" s="2">
        <v>24401.98</v>
      </c>
      <c r="Y309" s="29">
        <v>22090.1</v>
      </c>
      <c r="Z309" s="31">
        <f t="shared" si="90"/>
        <v>56107.63</v>
      </c>
      <c r="AA309" s="32">
        <f t="shared" si="103"/>
        <v>-100.86</v>
      </c>
      <c r="AB309" s="5">
        <f t="shared" si="103"/>
        <v>-9985.74</v>
      </c>
      <c r="AC309" s="5">
        <f t="shared" si="103"/>
        <v>471.05</v>
      </c>
      <c r="AD309" s="5">
        <f t="shared" si="95"/>
        <v>-24401.98</v>
      </c>
      <c r="AE309" s="33">
        <f t="shared" si="95"/>
        <v>-22090.1</v>
      </c>
      <c r="AF309" s="34">
        <f t="shared" si="95"/>
        <v>-56107.63</v>
      </c>
      <c r="AG309" s="35">
        <f t="shared" si="104"/>
        <v>-1</v>
      </c>
      <c r="AH309" s="7">
        <f t="shared" si="104"/>
        <v>-1</v>
      </c>
      <c r="AI309" s="7">
        <f t="shared" si="104"/>
        <v>-1</v>
      </c>
      <c r="AJ309" s="7">
        <f t="shared" si="96"/>
        <v>-1</v>
      </c>
      <c r="AK309" s="36">
        <f t="shared" si="96"/>
        <v>-1</v>
      </c>
      <c r="AL309" s="37">
        <f t="shared" si="96"/>
        <v>-1</v>
      </c>
      <c r="AM309" s="2">
        <v>0</v>
      </c>
      <c r="AN309" s="2">
        <v>0</v>
      </c>
      <c r="AO309" s="2">
        <v>0</v>
      </c>
      <c r="AP309" s="2">
        <v>0</v>
      </c>
      <c r="AQ309" s="29">
        <v>0</v>
      </c>
      <c r="AR309" s="31">
        <f t="shared" si="91"/>
        <v>0</v>
      </c>
      <c r="AS309" s="2">
        <v>100.86</v>
      </c>
      <c r="AT309" s="2">
        <v>2020.35</v>
      </c>
      <c r="AU309" s="2">
        <v>-330.76</v>
      </c>
      <c r="AV309" s="2">
        <v>7645.8</v>
      </c>
      <c r="AW309" s="29">
        <v>6413.68</v>
      </c>
      <c r="AX309" s="31">
        <f t="shared" si="92"/>
        <v>15849.93</v>
      </c>
      <c r="AY309" s="5">
        <f t="shared" si="105"/>
        <v>-100.86</v>
      </c>
      <c r="AZ309" s="5">
        <f t="shared" si="105"/>
        <v>-2020.35</v>
      </c>
      <c r="BA309" s="5">
        <f t="shared" si="105"/>
        <v>330.76</v>
      </c>
      <c r="BB309" s="5">
        <f t="shared" si="97"/>
        <v>-7645.8</v>
      </c>
      <c r="BC309" s="33">
        <f t="shared" si="97"/>
        <v>-6413.68</v>
      </c>
      <c r="BD309" s="34">
        <f t="shared" si="97"/>
        <v>-15849.93</v>
      </c>
      <c r="BE309" s="7">
        <f t="shared" si="106"/>
        <v>-1</v>
      </c>
      <c r="BF309" s="7">
        <f t="shared" si="106"/>
        <v>-1</v>
      </c>
      <c r="BG309" s="7">
        <f t="shared" si="106"/>
        <v>-1</v>
      </c>
      <c r="BH309" s="7">
        <f t="shared" si="98"/>
        <v>-1</v>
      </c>
      <c r="BI309" s="36">
        <f t="shared" si="98"/>
        <v>-1</v>
      </c>
      <c r="BJ309" s="37">
        <f t="shared" si="98"/>
        <v>-1</v>
      </c>
      <c r="BK309" s="38">
        <f t="shared" si="107"/>
        <v>0</v>
      </c>
      <c r="BL309" s="38">
        <f t="shared" si="107"/>
        <v>0</v>
      </c>
      <c r="BM309" s="38">
        <f t="shared" si="107"/>
        <v>0</v>
      </c>
      <c r="BN309" s="38">
        <f t="shared" si="99"/>
        <v>0</v>
      </c>
      <c r="BO309" s="39">
        <f t="shared" si="99"/>
        <v>0</v>
      </c>
      <c r="BP309" s="40">
        <f t="shared" si="99"/>
        <v>0</v>
      </c>
      <c r="BQ309" s="38">
        <f t="shared" si="108"/>
        <v>1</v>
      </c>
      <c r="BR309" s="38">
        <f t="shared" si="108"/>
        <v>0.20232351333000859</v>
      </c>
      <c r="BS309" s="38">
        <f t="shared" si="108"/>
        <v>0.70217598980999896</v>
      </c>
      <c r="BT309" s="38">
        <f t="shared" si="100"/>
        <v>0.31332703329811762</v>
      </c>
      <c r="BU309" s="39">
        <f t="shared" si="100"/>
        <v>0.29034182733441682</v>
      </c>
      <c r="BV309" s="40">
        <f t="shared" si="100"/>
        <v>0.28249152566237429</v>
      </c>
      <c r="BW309" s="38">
        <f t="shared" si="109"/>
        <v>-1</v>
      </c>
      <c r="BX309" s="38">
        <f t="shared" si="109"/>
        <v>-0.20232351333000859</v>
      </c>
      <c r="BY309" s="38">
        <f t="shared" si="109"/>
        <v>-0.70217598980999896</v>
      </c>
      <c r="BZ309" s="38">
        <f t="shared" si="101"/>
        <v>-0.31332703329811762</v>
      </c>
      <c r="CA309" s="39">
        <f t="shared" si="101"/>
        <v>-0.29034182733441682</v>
      </c>
      <c r="CB309" s="40">
        <f t="shared" si="101"/>
        <v>-0.28249152566237429</v>
      </c>
      <c r="CC309" s="2">
        <f t="shared" si="110"/>
        <v>-10000</v>
      </c>
      <c r="CD309" s="2">
        <f t="shared" si="110"/>
        <v>-2023.2351333000859</v>
      </c>
      <c r="CE309" s="2">
        <f t="shared" si="110"/>
        <v>-7021.7598980999892</v>
      </c>
      <c r="CF309" s="2">
        <f t="shared" si="102"/>
        <v>-3133.2703329811761</v>
      </c>
      <c r="CG309" s="29">
        <f t="shared" si="102"/>
        <v>-2903.418273344168</v>
      </c>
      <c r="CH309" s="31">
        <f t="shared" si="102"/>
        <v>-2824.9152566237431</v>
      </c>
    </row>
    <row r="310" spans="1:86" hidden="1" outlineLevel="1" x14ac:dyDescent="0.2">
      <c r="A310" t="s">
        <v>46</v>
      </c>
      <c r="B310" t="s">
        <v>46</v>
      </c>
      <c r="C310" t="s">
        <v>114</v>
      </c>
      <c r="D310" t="s">
        <v>114</v>
      </c>
      <c r="E310" t="s">
        <v>113</v>
      </c>
      <c r="F310" s="27">
        <f t="shared" si="93"/>
        <v>46315</v>
      </c>
      <c r="G310" s="60" t="s">
        <v>37</v>
      </c>
      <c r="H310" s="28">
        <v>0</v>
      </c>
      <c r="I310" s="2">
        <v>0</v>
      </c>
      <c r="J310" s="2">
        <v>0</v>
      </c>
      <c r="K310" s="2">
        <v>0</v>
      </c>
      <c r="L310" s="29">
        <v>0</v>
      </c>
      <c r="M310" s="30">
        <f t="shared" si="89"/>
        <v>0</v>
      </c>
      <c r="N310" t="s">
        <v>49</v>
      </c>
      <c r="O310" t="s">
        <v>49</v>
      </c>
      <c r="P310" t="s">
        <v>114</v>
      </c>
      <c r="Q310" t="s">
        <v>114</v>
      </c>
      <c r="R310" t="s">
        <v>113</v>
      </c>
      <c r="S310" s="27">
        <f t="shared" si="94"/>
        <v>45951</v>
      </c>
      <c r="T310" s="60" t="s">
        <v>37</v>
      </c>
      <c r="U310" s="28">
        <v>19.96</v>
      </c>
      <c r="V310" s="2">
        <v>12626.55</v>
      </c>
      <c r="W310" s="2">
        <v>732.15</v>
      </c>
      <c r="X310" s="2">
        <v>33897.699999999997</v>
      </c>
      <c r="Y310" s="29">
        <v>33398.269999999997</v>
      </c>
      <c r="Z310" s="31">
        <f t="shared" si="90"/>
        <v>80674.62999999999</v>
      </c>
      <c r="AA310" s="32">
        <f t="shared" si="103"/>
        <v>-19.96</v>
      </c>
      <c r="AB310" s="5">
        <f t="shared" si="103"/>
        <v>-12626.55</v>
      </c>
      <c r="AC310" s="5">
        <f t="shared" si="103"/>
        <v>-732.15</v>
      </c>
      <c r="AD310" s="5">
        <f t="shared" si="95"/>
        <v>-33897.699999999997</v>
      </c>
      <c r="AE310" s="33">
        <f t="shared" si="95"/>
        <v>-33398.269999999997</v>
      </c>
      <c r="AF310" s="34">
        <f t="shared" si="95"/>
        <v>-80674.62999999999</v>
      </c>
      <c r="AG310" s="35">
        <f t="shared" si="104"/>
        <v>-1</v>
      </c>
      <c r="AH310" s="7">
        <f t="shared" si="104"/>
        <v>-1</v>
      </c>
      <c r="AI310" s="7">
        <f t="shared" si="104"/>
        <v>-1</v>
      </c>
      <c r="AJ310" s="7">
        <f t="shared" si="96"/>
        <v>-1</v>
      </c>
      <c r="AK310" s="36">
        <f t="shared" si="96"/>
        <v>-1</v>
      </c>
      <c r="AL310" s="37">
        <f t="shared" si="96"/>
        <v>-1</v>
      </c>
      <c r="AM310" s="2">
        <v>0</v>
      </c>
      <c r="AN310" s="2">
        <v>0</v>
      </c>
      <c r="AO310" s="2">
        <v>0</v>
      </c>
      <c r="AP310" s="2">
        <v>0</v>
      </c>
      <c r="AQ310" s="29">
        <v>0</v>
      </c>
      <c r="AR310" s="31">
        <f t="shared" si="91"/>
        <v>0</v>
      </c>
      <c r="AS310" s="2">
        <v>19.96</v>
      </c>
      <c r="AT310" s="2">
        <v>2496.21</v>
      </c>
      <c r="AU310" s="2">
        <v>338.7</v>
      </c>
      <c r="AV310" s="2">
        <v>10219.35</v>
      </c>
      <c r="AW310" s="29">
        <v>9715.82</v>
      </c>
      <c r="AX310" s="31">
        <f t="shared" si="92"/>
        <v>22790.04</v>
      </c>
      <c r="AY310" s="5">
        <f t="shared" si="105"/>
        <v>-19.96</v>
      </c>
      <c r="AZ310" s="5">
        <f t="shared" si="105"/>
        <v>-2496.21</v>
      </c>
      <c r="BA310" s="5">
        <f t="shared" si="105"/>
        <v>-338.7</v>
      </c>
      <c r="BB310" s="5">
        <f t="shared" si="97"/>
        <v>-10219.35</v>
      </c>
      <c r="BC310" s="33">
        <f t="shared" si="97"/>
        <v>-9715.82</v>
      </c>
      <c r="BD310" s="34">
        <f t="shared" si="97"/>
        <v>-22790.04</v>
      </c>
      <c r="BE310" s="7">
        <f t="shared" si="106"/>
        <v>-1</v>
      </c>
      <c r="BF310" s="7">
        <f t="shared" si="106"/>
        <v>-1</v>
      </c>
      <c r="BG310" s="7">
        <f t="shared" si="106"/>
        <v>-1</v>
      </c>
      <c r="BH310" s="7">
        <f t="shared" si="98"/>
        <v>-1</v>
      </c>
      <c r="BI310" s="36">
        <f t="shared" si="98"/>
        <v>-1</v>
      </c>
      <c r="BJ310" s="37">
        <f t="shared" si="98"/>
        <v>-1</v>
      </c>
      <c r="BK310" s="38">
        <f t="shared" si="107"/>
        <v>0</v>
      </c>
      <c r="BL310" s="38">
        <f t="shared" si="107"/>
        <v>0</v>
      </c>
      <c r="BM310" s="38">
        <f t="shared" si="107"/>
        <v>0</v>
      </c>
      <c r="BN310" s="38">
        <f t="shared" si="99"/>
        <v>0</v>
      </c>
      <c r="BO310" s="39">
        <f t="shared" si="99"/>
        <v>0</v>
      </c>
      <c r="BP310" s="40">
        <f t="shared" si="99"/>
        <v>0</v>
      </c>
      <c r="BQ310" s="38">
        <f t="shared" si="108"/>
        <v>1</v>
      </c>
      <c r="BR310" s="38">
        <f t="shared" si="108"/>
        <v>0.19769533245423335</v>
      </c>
      <c r="BS310" s="38">
        <f t="shared" si="108"/>
        <v>0.46261012087686948</v>
      </c>
      <c r="BT310" s="38">
        <f t="shared" si="100"/>
        <v>0.30147620635028338</v>
      </c>
      <c r="BU310" s="39">
        <f t="shared" si="100"/>
        <v>0.29090788235438542</v>
      </c>
      <c r="BV310" s="40">
        <f t="shared" si="100"/>
        <v>0.28249326956938015</v>
      </c>
      <c r="BW310" s="38">
        <f t="shared" si="109"/>
        <v>-1</v>
      </c>
      <c r="BX310" s="38">
        <f t="shared" si="109"/>
        <v>-0.19769533245423335</v>
      </c>
      <c r="BY310" s="38">
        <f t="shared" si="109"/>
        <v>-0.46261012087686948</v>
      </c>
      <c r="BZ310" s="38">
        <f t="shared" si="101"/>
        <v>-0.30147620635028338</v>
      </c>
      <c r="CA310" s="39">
        <f t="shared" si="101"/>
        <v>-0.29090788235438542</v>
      </c>
      <c r="CB310" s="40">
        <f t="shared" si="101"/>
        <v>-0.28249326956938015</v>
      </c>
      <c r="CC310" s="2">
        <f t="shared" si="110"/>
        <v>-10000</v>
      </c>
      <c r="CD310" s="2">
        <f t="shared" si="110"/>
        <v>-1976.9533245423336</v>
      </c>
      <c r="CE310" s="2">
        <f t="shared" si="110"/>
        <v>-4626.101208768695</v>
      </c>
      <c r="CF310" s="2">
        <f t="shared" si="102"/>
        <v>-3014.7620635028338</v>
      </c>
      <c r="CG310" s="29">
        <f t="shared" si="102"/>
        <v>-2909.078823543854</v>
      </c>
      <c r="CH310" s="31">
        <f t="shared" si="102"/>
        <v>-2824.9326956938016</v>
      </c>
    </row>
    <row r="311" spans="1:86" hidden="1" outlineLevel="1" x14ac:dyDescent="0.2">
      <c r="A311" t="s">
        <v>46</v>
      </c>
      <c r="B311" t="s">
        <v>46</v>
      </c>
      <c r="C311" t="s">
        <v>114</v>
      </c>
      <c r="D311" t="s">
        <v>114</v>
      </c>
      <c r="E311" t="s">
        <v>113</v>
      </c>
      <c r="F311" s="27">
        <f t="shared" si="93"/>
        <v>46316</v>
      </c>
      <c r="G311" s="60" t="s">
        <v>38</v>
      </c>
      <c r="H311" s="28">
        <v>0</v>
      </c>
      <c r="I311" s="2">
        <v>0</v>
      </c>
      <c r="J311" s="2">
        <v>0</v>
      </c>
      <c r="K311" s="2">
        <v>0</v>
      </c>
      <c r="L311" s="29">
        <v>0</v>
      </c>
      <c r="M311" s="30">
        <f t="shared" si="89"/>
        <v>0</v>
      </c>
      <c r="N311" t="s">
        <v>49</v>
      </c>
      <c r="O311" t="s">
        <v>49</v>
      </c>
      <c r="P311" t="s">
        <v>114</v>
      </c>
      <c r="Q311" t="s">
        <v>114</v>
      </c>
      <c r="R311" t="s">
        <v>113</v>
      </c>
      <c r="S311" s="27">
        <f t="shared" si="94"/>
        <v>45952</v>
      </c>
      <c r="T311" s="60" t="s">
        <v>38</v>
      </c>
      <c r="U311" s="28">
        <v>114.92</v>
      </c>
      <c r="V311" s="2">
        <v>13434.69</v>
      </c>
      <c r="W311" s="2">
        <v>1310.53</v>
      </c>
      <c r="X311" s="2">
        <v>32102.32</v>
      </c>
      <c r="Y311" s="29">
        <v>36976.339999999997</v>
      </c>
      <c r="Z311" s="31">
        <f t="shared" si="90"/>
        <v>83938.799999999988</v>
      </c>
      <c r="AA311" s="32">
        <f t="shared" si="103"/>
        <v>-114.92</v>
      </c>
      <c r="AB311" s="5">
        <f t="shared" si="103"/>
        <v>-13434.69</v>
      </c>
      <c r="AC311" s="5">
        <f t="shared" si="103"/>
        <v>-1310.53</v>
      </c>
      <c r="AD311" s="5">
        <f t="shared" si="95"/>
        <v>-32102.32</v>
      </c>
      <c r="AE311" s="33">
        <f t="shared" si="95"/>
        <v>-36976.339999999997</v>
      </c>
      <c r="AF311" s="34">
        <f t="shared" si="95"/>
        <v>-83938.799999999988</v>
      </c>
      <c r="AG311" s="35">
        <f t="shared" si="104"/>
        <v>-1</v>
      </c>
      <c r="AH311" s="7">
        <f t="shared" si="104"/>
        <v>-1</v>
      </c>
      <c r="AI311" s="7">
        <f t="shared" si="104"/>
        <v>-1</v>
      </c>
      <c r="AJ311" s="7">
        <f t="shared" si="96"/>
        <v>-1</v>
      </c>
      <c r="AK311" s="36">
        <f t="shared" si="96"/>
        <v>-1</v>
      </c>
      <c r="AL311" s="37">
        <f t="shared" si="96"/>
        <v>-1</v>
      </c>
      <c r="AM311" s="2">
        <v>0</v>
      </c>
      <c r="AN311" s="2">
        <v>0</v>
      </c>
      <c r="AO311" s="2">
        <v>0</v>
      </c>
      <c r="AP311" s="2">
        <v>0</v>
      </c>
      <c r="AQ311" s="29">
        <v>0</v>
      </c>
      <c r="AR311" s="31">
        <f t="shared" si="91"/>
        <v>0</v>
      </c>
      <c r="AS311" s="2">
        <v>114.92</v>
      </c>
      <c r="AT311" s="2">
        <v>2704.52</v>
      </c>
      <c r="AU311" s="2">
        <v>690.33</v>
      </c>
      <c r="AV311" s="2">
        <v>10202.19</v>
      </c>
      <c r="AW311" s="29">
        <v>11003.69</v>
      </c>
      <c r="AX311" s="31">
        <f t="shared" si="92"/>
        <v>24715.65</v>
      </c>
      <c r="AY311" s="5">
        <f t="shared" si="105"/>
        <v>-114.92</v>
      </c>
      <c r="AZ311" s="5">
        <f t="shared" si="105"/>
        <v>-2704.52</v>
      </c>
      <c r="BA311" s="5">
        <f t="shared" si="105"/>
        <v>-690.33</v>
      </c>
      <c r="BB311" s="5">
        <f t="shared" si="97"/>
        <v>-10202.19</v>
      </c>
      <c r="BC311" s="33">
        <f t="shared" si="97"/>
        <v>-11003.69</v>
      </c>
      <c r="BD311" s="34">
        <f t="shared" si="97"/>
        <v>-24715.65</v>
      </c>
      <c r="BE311" s="7">
        <f t="shared" si="106"/>
        <v>-1</v>
      </c>
      <c r="BF311" s="7">
        <f t="shared" si="106"/>
        <v>-1</v>
      </c>
      <c r="BG311" s="7">
        <f t="shared" si="106"/>
        <v>-1</v>
      </c>
      <c r="BH311" s="7">
        <f t="shared" si="98"/>
        <v>-1</v>
      </c>
      <c r="BI311" s="36">
        <f t="shared" si="98"/>
        <v>-1</v>
      </c>
      <c r="BJ311" s="37">
        <f t="shared" si="98"/>
        <v>-1</v>
      </c>
      <c r="BK311" s="38">
        <f t="shared" si="107"/>
        <v>0</v>
      </c>
      <c r="BL311" s="38">
        <f t="shared" si="107"/>
        <v>0</v>
      </c>
      <c r="BM311" s="38">
        <f t="shared" si="107"/>
        <v>0</v>
      </c>
      <c r="BN311" s="38">
        <f t="shared" si="99"/>
        <v>0</v>
      </c>
      <c r="BO311" s="39">
        <f t="shared" si="99"/>
        <v>0</v>
      </c>
      <c r="BP311" s="40">
        <f t="shared" si="99"/>
        <v>0</v>
      </c>
      <c r="BQ311" s="38">
        <f t="shared" si="108"/>
        <v>1</v>
      </c>
      <c r="BR311" s="38">
        <f t="shared" si="108"/>
        <v>0.20130870157778111</v>
      </c>
      <c r="BS311" s="38">
        <f t="shared" si="108"/>
        <v>0.52675635048415526</v>
      </c>
      <c r="BT311" s="38">
        <f t="shared" si="100"/>
        <v>0.31780226475843493</v>
      </c>
      <c r="BU311" s="39">
        <f t="shared" si="100"/>
        <v>0.29758732205513044</v>
      </c>
      <c r="BV311" s="40">
        <f t="shared" si="100"/>
        <v>0.2944484553031495</v>
      </c>
      <c r="BW311" s="38">
        <f t="shared" si="109"/>
        <v>-1</v>
      </c>
      <c r="BX311" s="38">
        <f t="shared" si="109"/>
        <v>-0.20130870157778111</v>
      </c>
      <c r="BY311" s="38">
        <f t="shared" si="109"/>
        <v>-0.52675635048415526</v>
      </c>
      <c r="BZ311" s="38">
        <f t="shared" si="101"/>
        <v>-0.31780226475843493</v>
      </c>
      <c r="CA311" s="39">
        <f t="shared" si="101"/>
        <v>-0.29758732205513044</v>
      </c>
      <c r="CB311" s="40">
        <f t="shared" si="101"/>
        <v>-0.2944484553031495</v>
      </c>
      <c r="CC311" s="2">
        <f t="shared" si="110"/>
        <v>-10000</v>
      </c>
      <c r="CD311" s="2">
        <f t="shared" si="110"/>
        <v>-2013.0870157778111</v>
      </c>
      <c r="CE311" s="2">
        <f t="shared" si="110"/>
        <v>-5267.5635048415525</v>
      </c>
      <c r="CF311" s="2">
        <f t="shared" si="102"/>
        <v>-3178.0226475843492</v>
      </c>
      <c r="CG311" s="29">
        <f t="shared" si="102"/>
        <v>-2975.8732205513043</v>
      </c>
      <c r="CH311" s="31">
        <f t="shared" si="102"/>
        <v>-2944.4845530314951</v>
      </c>
    </row>
    <row r="312" spans="1:86" hidden="1" outlineLevel="1" x14ac:dyDescent="0.2">
      <c r="A312" t="s">
        <v>46</v>
      </c>
      <c r="B312" t="s">
        <v>46</v>
      </c>
      <c r="C312" t="s">
        <v>114</v>
      </c>
      <c r="D312" t="s">
        <v>114</v>
      </c>
      <c r="E312" t="s">
        <v>113</v>
      </c>
      <c r="F312" s="27">
        <f t="shared" si="93"/>
        <v>46317</v>
      </c>
      <c r="G312" s="60" t="s">
        <v>39</v>
      </c>
      <c r="H312" s="28">
        <v>0</v>
      </c>
      <c r="I312" s="2">
        <v>0</v>
      </c>
      <c r="J312" s="2">
        <v>0</v>
      </c>
      <c r="K312" s="2">
        <v>0</v>
      </c>
      <c r="L312" s="29">
        <v>0</v>
      </c>
      <c r="M312" s="30">
        <f t="shared" si="89"/>
        <v>0</v>
      </c>
      <c r="N312" t="s">
        <v>49</v>
      </c>
      <c r="O312" t="s">
        <v>49</v>
      </c>
      <c r="P312" t="s">
        <v>114</v>
      </c>
      <c r="Q312" t="s">
        <v>114</v>
      </c>
      <c r="R312" t="s">
        <v>113</v>
      </c>
      <c r="S312" s="27">
        <f t="shared" si="94"/>
        <v>45953</v>
      </c>
      <c r="T312" s="60" t="s">
        <v>39</v>
      </c>
      <c r="U312" s="28">
        <v>89.31</v>
      </c>
      <c r="V312" s="2">
        <v>17267.259999999998</v>
      </c>
      <c r="W312" s="2">
        <v>633.62</v>
      </c>
      <c r="X312" s="2">
        <v>41178.1</v>
      </c>
      <c r="Y312" s="29">
        <v>34362.769999999997</v>
      </c>
      <c r="Z312" s="31">
        <f t="shared" si="90"/>
        <v>93531.06</v>
      </c>
      <c r="AA312" s="32">
        <f t="shared" si="103"/>
        <v>-89.31</v>
      </c>
      <c r="AB312" s="5">
        <f t="shared" si="103"/>
        <v>-17267.259999999998</v>
      </c>
      <c r="AC312" s="5">
        <f t="shared" si="103"/>
        <v>-633.62</v>
      </c>
      <c r="AD312" s="5">
        <f t="shared" si="95"/>
        <v>-41178.1</v>
      </c>
      <c r="AE312" s="33">
        <f t="shared" si="95"/>
        <v>-34362.769999999997</v>
      </c>
      <c r="AF312" s="34">
        <f t="shared" si="95"/>
        <v>-93531.06</v>
      </c>
      <c r="AG312" s="35">
        <f t="shared" si="104"/>
        <v>-1</v>
      </c>
      <c r="AH312" s="7">
        <f t="shared" si="104"/>
        <v>-1</v>
      </c>
      <c r="AI312" s="7">
        <f t="shared" si="104"/>
        <v>-1</v>
      </c>
      <c r="AJ312" s="7">
        <f t="shared" si="96"/>
        <v>-1</v>
      </c>
      <c r="AK312" s="36">
        <f t="shared" si="96"/>
        <v>-1</v>
      </c>
      <c r="AL312" s="37">
        <f t="shared" si="96"/>
        <v>-1</v>
      </c>
      <c r="AM312" s="2">
        <v>0</v>
      </c>
      <c r="AN312" s="2">
        <v>0</v>
      </c>
      <c r="AO312" s="2">
        <v>0</v>
      </c>
      <c r="AP312" s="2">
        <v>0</v>
      </c>
      <c r="AQ312" s="29">
        <v>0</v>
      </c>
      <c r="AR312" s="31">
        <f t="shared" si="91"/>
        <v>0</v>
      </c>
      <c r="AS312" s="2">
        <v>89.31</v>
      </c>
      <c r="AT312" s="2">
        <v>3390.48</v>
      </c>
      <c r="AU312" s="2">
        <v>200.19</v>
      </c>
      <c r="AV312" s="2">
        <v>12729.62</v>
      </c>
      <c r="AW312" s="29">
        <v>9948.4500000000007</v>
      </c>
      <c r="AX312" s="31">
        <f t="shared" si="92"/>
        <v>26358.050000000003</v>
      </c>
      <c r="AY312" s="5">
        <f t="shared" si="105"/>
        <v>-89.31</v>
      </c>
      <c r="AZ312" s="5">
        <f t="shared" si="105"/>
        <v>-3390.48</v>
      </c>
      <c r="BA312" s="5">
        <f t="shared" si="105"/>
        <v>-200.19</v>
      </c>
      <c r="BB312" s="5">
        <f t="shared" si="97"/>
        <v>-12729.62</v>
      </c>
      <c r="BC312" s="33">
        <f t="shared" si="97"/>
        <v>-9948.4500000000007</v>
      </c>
      <c r="BD312" s="34">
        <f t="shared" si="97"/>
        <v>-26358.050000000003</v>
      </c>
      <c r="BE312" s="7">
        <f t="shared" si="106"/>
        <v>-1</v>
      </c>
      <c r="BF312" s="7">
        <f t="shared" si="106"/>
        <v>-1</v>
      </c>
      <c r="BG312" s="7">
        <f t="shared" si="106"/>
        <v>-1</v>
      </c>
      <c r="BH312" s="7">
        <f t="shared" si="98"/>
        <v>-1</v>
      </c>
      <c r="BI312" s="36">
        <f t="shared" si="98"/>
        <v>-1</v>
      </c>
      <c r="BJ312" s="37">
        <f t="shared" si="98"/>
        <v>-1</v>
      </c>
      <c r="BK312" s="38">
        <f t="shared" si="107"/>
        <v>0</v>
      </c>
      <c r="BL312" s="38">
        <f t="shared" si="107"/>
        <v>0</v>
      </c>
      <c r="BM312" s="38">
        <f t="shared" si="107"/>
        <v>0</v>
      </c>
      <c r="BN312" s="38">
        <f t="shared" si="99"/>
        <v>0</v>
      </c>
      <c r="BO312" s="39">
        <f t="shared" si="99"/>
        <v>0</v>
      </c>
      <c r="BP312" s="40">
        <f t="shared" si="99"/>
        <v>0</v>
      </c>
      <c r="BQ312" s="38">
        <f t="shared" si="108"/>
        <v>1</v>
      </c>
      <c r="BR312" s="38">
        <f t="shared" si="108"/>
        <v>0.19635309829121703</v>
      </c>
      <c r="BS312" s="38">
        <f t="shared" si="108"/>
        <v>0.31594646633628987</v>
      </c>
      <c r="BT312" s="38">
        <f t="shared" si="100"/>
        <v>0.3091356813451811</v>
      </c>
      <c r="BU312" s="39">
        <f t="shared" si="100"/>
        <v>0.28951245781408197</v>
      </c>
      <c r="BV312" s="40">
        <f t="shared" si="100"/>
        <v>0.28181066268253568</v>
      </c>
      <c r="BW312" s="38">
        <f t="shared" si="109"/>
        <v>-1</v>
      </c>
      <c r="BX312" s="38">
        <f t="shared" si="109"/>
        <v>-0.19635309829121703</v>
      </c>
      <c r="BY312" s="38">
        <f t="shared" si="109"/>
        <v>-0.31594646633628987</v>
      </c>
      <c r="BZ312" s="38">
        <f t="shared" si="101"/>
        <v>-0.3091356813451811</v>
      </c>
      <c r="CA312" s="39">
        <f t="shared" si="101"/>
        <v>-0.28951245781408197</v>
      </c>
      <c r="CB312" s="40">
        <f t="shared" si="101"/>
        <v>-0.28181066268253568</v>
      </c>
      <c r="CC312" s="2">
        <f t="shared" si="110"/>
        <v>-10000</v>
      </c>
      <c r="CD312" s="2">
        <f t="shared" si="110"/>
        <v>-1963.5309829121702</v>
      </c>
      <c r="CE312" s="2">
        <f t="shared" si="110"/>
        <v>-3159.4646633628986</v>
      </c>
      <c r="CF312" s="2">
        <f t="shared" si="102"/>
        <v>-3091.3568134518109</v>
      </c>
      <c r="CG312" s="29">
        <f t="shared" si="102"/>
        <v>-2895.1245781408197</v>
      </c>
      <c r="CH312" s="31">
        <f t="shared" si="102"/>
        <v>-2818.1066268253567</v>
      </c>
    </row>
    <row r="313" spans="1:86" hidden="1" outlineLevel="1" x14ac:dyDescent="0.2">
      <c r="A313" t="s">
        <v>46</v>
      </c>
      <c r="B313" t="s">
        <v>46</v>
      </c>
      <c r="C313" t="s">
        <v>114</v>
      </c>
      <c r="D313" t="s">
        <v>114</v>
      </c>
      <c r="E313" t="s">
        <v>113</v>
      </c>
      <c r="F313" s="27">
        <f t="shared" si="93"/>
        <v>46318</v>
      </c>
      <c r="G313" s="60" t="s">
        <v>40</v>
      </c>
      <c r="H313" s="28">
        <v>0</v>
      </c>
      <c r="I313" s="2">
        <v>0</v>
      </c>
      <c r="J313" s="2">
        <v>0</v>
      </c>
      <c r="K313" s="2">
        <v>0</v>
      </c>
      <c r="L313" s="29">
        <v>0</v>
      </c>
      <c r="M313" s="30">
        <f t="shared" si="89"/>
        <v>0</v>
      </c>
      <c r="N313" t="s">
        <v>49</v>
      </c>
      <c r="O313" t="s">
        <v>49</v>
      </c>
      <c r="P313" t="s">
        <v>114</v>
      </c>
      <c r="Q313" t="s">
        <v>114</v>
      </c>
      <c r="R313" t="s">
        <v>113</v>
      </c>
      <c r="S313" s="27">
        <f t="shared" si="94"/>
        <v>45954</v>
      </c>
      <c r="T313" s="60" t="s">
        <v>40</v>
      </c>
      <c r="U313" s="28">
        <v>14.91</v>
      </c>
      <c r="V313" s="2">
        <v>22816.37</v>
      </c>
      <c r="W313" s="2">
        <v>1349.24</v>
      </c>
      <c r="X313" s="2">
        <v>57900.72</v>
      </c>
      <c r="Y313" s="29">
        <v>40069.53</v>
      </c>
      <c r="Z313" s="31">
        <f t="shared" si="90"/>
        <v>122150.77</v>
      </c>
      <c r="AA313" s="32">
        <f t="shared" si="103"/>
        <v>-14.91</v>
      </c>
      <c r="AB313" s="5">
        <f t="shared" si="103"/>
        <v>-22816.37</v>
      </c>
      <c r="AC313" s="5">
        <f t="shared" si="103"/>
        <v>-1349.24</v>
      </c>
      <c r="AD313" s="5">
        <f t="shared" si="95"/>
        <v>-57900.72</v>
      </c>
      <c r="AE313" s="33">
        <f t="shared" si="95"/>
        <v>-40069.53</v>
      </c>
      <c r="AF313" s="34">
        <f t="shared" si="95"/>
        <v>-122150.77</v>
      </c>
      <c r="AG313" s="35">
        <f t="shared" si="104"/>
        <v>-1</v>
      </c>
      <c r="AH313" s="7">
        <f t="shared" si="104"/>
        <v>-1</v>
      </c>
      <c r="AI313" s="7">
        <f t="shared" si="104"/>
        <v>-1</v>
      </c>
      <c r="AJ313" s="7">
        <f t="shared" si="96"/>
        <v>-1</v>
      </c>
      <c r="AK313" s="36">
        <f t="shared" si="96"/>
        <v>-1</v>
      </c>
      <c r="AL313" s="37">
        <f t="shared" si="96"/>
        <v>-1</v>
      </c>
      <c r="AM313" s="2">
        <v>0</v>
      </c>
      <c r="AN313" s="2">
        <v>0</v>
      </c>
      <c r="AO313" s="2">
        <v>0</v>
      </c>
      <c r="AP313" s="2">
        <v>0</v>
      </c>
      <c r="AQ313" s="29">
        <v>0</v>
      </c>
      <c r="AR313" s="31">
        <f t="shared" si="91"/>
        <v>0</v>
      </c>
      <c r="AS313" s="2">
        <v>14.91</v>
      </c>
      <c r="AT313" s="2">
        <v>4668.59</v>
      </c>
      <c r="AU313" s="2">
        <v>682.99</v>
      </c>
      <c r="AV313" s="2">
        <v>18631.41</v>
      </c>
      <c r="AW313" s="29">
        <v>12617.49</v>
      </c>
      <c r="AX313" s="31">
        <f t="shared" si="92"/>
        <v>36615.39</v>
      </c>
      <c r="AY313" s="5">
        <f t="shared" si="105"/>
        <v>-14.91</v>
      </c>
      <c r="AZ313" s="5">
        <f t="shared" si="105"/>
        <v>-4668.59</v>
      </c>
      <c r="BA313" s="5">
        <f t="shared" si="105"/>
        <v>-682.99</v>
      </c>
      <c r="BB313" s="5">
        <f t="shared" si="97"/>
        <v>-18631.41</v>
      </c>
      <c r="BC313" s="33">
        <f t="shared" si="97"/>
        <v>-12617.49</v>
      </c>
      <c r="BD313" s="34">
        <f t="shared" si="97"/>
        <v>-36615.39</v>
      </c>
      <c r="BE313" s="7">
        <f t="shared" si="106"/>
        <v>-1</v>
      </c>
      <c r="BF313" s="7">
        <f t="shared" si="106"/>
        <v>-1</v>
      </c>
      <c r="BG313" s="7">
        <f t="shared" si="106"/>
        <v>-1</v>
      </c>
      <c r="BH313" s="7">
        <f t="shared" si="98"/>
        <v>-1</v>
      </c>
      <c r="BI313" s="36">
        <f t="shared" si="98"/>
        <v>-1</v>
      </c>
      <c r="BJ313" s="37">
        <f t="shared" si="98"/>
        <v>-1</v>
      </c>
      <c r="BK313" s="38">
        <f t="shared" si="107"/>
        <v>0</v>
      </c>
      <c r="BL313" s="38">
        <f t="shared" si="107"/>
        <v>0</v>
      </c>
      <c r="BM313" s="38">
        <f t="shared" si="107"/>
        <v>0</v>
      </c>
      <c r="BN313" s="38">
        <f t="shared" si="99"/>
        <v>0</v>
      </c>
      <c r="BO313" s="39">
        <f t="shared" si="99"/>
        <v>0</v>
      </c>
      <c r="BP313" s="40">
        <f t="shared" si="99"/>
        <v>0</v>
      </c>
      <c r="BQ313" s="38">
        <f t="shared" si="108"/>
        <v>1</v>
      </c>
      <c r="BR313" s="38">
        <f t="shared" si="108"/>
        <v>0.20461580873732327</v>
      </c>
      <c r="BS313" s="38">
        <f t="shared" si="108"/>
        <v>0.50620349233642647</v>
      </c>
      <c r="BT313" s="38">
        <f t="shared" si="100"/>
        <v>0.32178200892838638</v>
      </c>
      <c r="BU313" s="39">
        <f t="shared" si="100"/>
        <v>0.31488989264411138</v>
      </c>
      <c r="BV313" s="40">
        <f t="shared" si="100"/>
        <v>0.2997557035457083</v>
      </c>
      <c r="BW313" s="38">
        <f t="shared" si="109"/>
        <v>-1</v>
      </c>
      <c r="BX313" s="38">
        <f t="shared" si="109"/>
        <v>-0.20461580873732327</v>
      </c>
      <c r="BY313" s="38">
        <f t="shared" si="109"/>
        <v>-0.50620349233642647</v>
      </c>
      <c r="BZ313" s="38">
        <f t="shared" si="101"/>
        <v>-0.32178200892838638</v>
      </c>
      <c r="CA313" s="39">
        <f t="shared" si="101"/>
        <v>-0.31488989264411138</v>
      </c>
      <c r="CB313" s="40">
        <f t="shared" si="101"/>
        <v>-0.2997557035457083</v>
      </c>
      <c r="CC313" s="2">
        <f t="shared" si="110"/>
        <v>-10000</v>
      </c>
      <c r="CD313" s="2">
        <f t="shared" si="110"/>
        <v>-2046.1580873732328</v>
      </c>
      <c r="CE313" s="2">
        <f t="shared" si="110"/>
        <v>-5062.0349233642646</v>
      </c>
      <c r="CF313" s="2">
        <f t="shared" si="102"/>
        <v>-3217.8200892838636</v>
      </c>
      <c r="CG313" s="29">
        <f t="shared" si="102"/>
        <v>-3148.8989264411139</v>
      </c>
      <c r="CH313" s="31">
        <f t="shared" si="102"/>
        <v>-2997.5570354570827</v>
      </c>
    </row>
    <row r="314" spans="1:86" ht="13.5" hidden="1" outlineLevel="1" thickBot="1" x14ac:dyDescent="0.25">
      <c r="A314" t="s">
        <v>46</v>
      </c>
      <c r="B314" t="s">
        <v>46</v>
      </c>
      <c r="C314" t="s">
        <v>114</v>
      </c>
      <c r="D314" t="s">
        <v>114</v>
      </c>
      <c r="E314" t="s">
        <v>113</v>
      </c>
      <c r="F314" s="41">
        <f t="shared" si="93"/>
        <v>46319</v>
      </c>
      <c r="G314" s="61" t="s">
        <v>41</v>
      </c>
      <c r="H314" s="43">
        <v>0</v>
      </c>
      <c r="I314" s="44">
        <v>0</v>
      </c>
      <c r="J314" s="44">
        <v>0</v>
      </c>
      <c r="K314" s="44">
        <v>0</v>
      </c>
      <c r="L314" s="45">
        <v>0</v>
      </c>
      <c r="M314" s="46">
        <f t="shared" si="89"/>
        <v>0</v>
      </c>
      <c r="N314" t="s">
        <v>49</v>
      </c>
      <c r="O314" t="s">
        <v>49</v>
      </c>
      <c r="P314" t="s">
        <v>114</v>
      </c>
      <c r="Q314" t="s">
        <v>114</v>
      </c>
      <c r="R314" t="s">
        <v>113</v>
      </c>
      <c r="S314" s="41">
        <f t="shared" si="94"/>
        <v>45955</v>
      </c>
      <c r="T314" s="61" t="s">
        <v>41</v>
      </c>
      <c r="U314" s="43">
        <v>146.69</v>
      </c>
      <c r="V314" s="44">
        <v>22307.75</v>
      </c>
      <c r="W314" s="44">
        <v>3927.58</v>
      </c>
      <c r="X314" s="44">
        <v>55411.55</v>
      </c>
      <c r="Y314" s="45">
        <v>38941.08</v>
      </c>
      <c r="Z314" s="47">
        <f t="shared" si="90"/>
        <v>120734.65000000001</v>
      </c>
      <c r="AA314" s="48">
        <f t="shared" si="103"/>
        <v>-146.69</v>
      </c>
      <c r="AB314" s="49">
        <f t="shared" si="103"/>
        <v>-22307.75</v>
      </c>
      <c r="AC314" s="49">
        <f t="shared" si="103"/>
        <v>-3927.58</v>
      </c>
      <c r="AD314" s="49">
        <f t="shared" si="95"/>
        <v>-55411.55</v>
      </c>
      <c r="AE314" s="50">
        <f t="shared" si="95"/>
        <v>-38941.08</v>
      </c>
      <c r="AF314" s="51">
        <f t="shared" si="95"/>
        <v>-120734.65000000001</v>
      </c>
      <c r="AG314" s="52">
        <f t="shared" si="104"/>
        <v>-1</v>
      </c>
      <c r="AH314" s="53">
        <f t="shared" si="104"/>
        <v>-1</v>
      </c>
      <c r="AI314" s="53">
        <f t="shared" si="104"/>
        <v>-1</v>
      </c>
      <c r="AJ314" s="53">
        <f t="shared" si="96"/>
        <v>-1</v>
      </c>
      <c r="AK314" s="54">
        <f t="shared" si="96"/>
        <v>-1</v>
      </c>
      <c r="AL314" s="55">
        <f t="shared" si="96"/>
        <v>-1</v>
      </c>
      <c r="AM314" s="44">
        <v>0</v>
      </c>
      <c r="AN314" s="44">
        <v>0</v>
      </c>
      <c r="AO314" s="44">
        <v>0</v>
      </c>
      <c r="AP314" s="44">
        <v>0</v>
      </c>
      <c r="AQ314" s="45">
        <v>0</v>
      </c>
      <c r="AR314" s="47">
        <f t="shared" si="91"/>
        <v>0</v>
      </c>
      <c r="AS314" s="44">
        <v>146.69</v>
      </c>
      <c r="AT314" s="44">
        <v>4686.83</v>
      </c>
      <c r="AU314" s="44">
        <v>2164.7399999999998</v>
      </c>
      <c r="AV314" s="44">
        <v>17522.46</v>
      </c>
      <c r="AW314" s="45">
        <v>12355.22</v>
      </c>
      <c r="AX314" s="47">
        <f t="shared" si="92"/>
        <v>36875.939999999995</v>
      </c>
      <c r="AY314" s="49">
        <f t="shared" si="105"/>
        <v>-146.69</v>
      </c>
      <c r="AZ314" s="49">
        <f t="shared" si="105"/>
        <v>-4686.83</v>
      </c>
      <c r="BA314" s="49">
        <f t="shared" si="105"/>
        <v>-2164.7399999999998</v>
      </c>
      <c r="BB314" s="49">
        <f t="shared" si="97"/>
        <v>-17522.46</v>
      </c>
      <c r="BC314" s="50">
        <f t="shared" si="97"/>
        <v>-12355.22</v>
      </c>
      <c r="BD314" s="51">
        <f t="shared" si="97"/>
        <v>-36875.939999999995</v>
      </c>
      <c r="BE314" s="53">
        <f t="shared" si="106"/>
        <v>-1</v>
      </c>
      <c r="BF314" s="53">
        <f t="shared" si="106"/>
        <v>-1</v>
      </c>
      <c r="BG314" s="53">
        <f t="shared" si="106"/>
        <v>-1</v>
      </c>
      <c r="BH314" s="53">
        <f t="shared" si="98"/>
        <v>-1</v>
      </c>
      <c r="BI314" s="54">
        <f t="shared" si="98"/>
        <v>-1</v>
      </c>
      <c r="BJ314" s="55">
        <f t="shared" si="98"/>
        <v>-1</v>
      </c>
      <c r="BK314" s="56">
        <f t="shared" si="107"/>
        <v>0</v>
      </c>
      <c r="BL314" s="56">
        <f t="shared" si="107"/>
        <v>0</v>
      </c>
      <c r="BM314" s="56">
        <f t="shared" si="107"/>
        <v>0</v>
      </c>
      <c r="BN314" s="56">
        <f t="shared" si="99"/>
        <v>0</v>
      </c>
      <c r="BO314" s="57">
        <f t="shared" si="99"/>
        <v>0</v>
      </c>
      <c r="BP314" s="58">
        <f t="shared" si="99"/>
        <v>0</v>
      </c>
      <c r="BQ314" s="56">
        <f t="shared" si="108"/>
        <v>1</v>
      </c>
      <c r="BR314" s="56">
        <f t="shared" si="108"/>
        <v>0.21009873250327801</v>
      </c>
      <c r="BS314" s="56">
        <f t="shared" si="108"/>
        <v>0.55116382097882155</v>
      </c>
      <c r="BT314" s="56">
        <f t="shared" si="100"/>
        <v>0.31622396413744064</v>
      </c>
      <c r="BU314" s="57">
        <f t="shared" si="100"/>
        <v>0.31727984945461191</v>
      </c>
      <c r="BV314" s="58">
        <f t="shared" si="100"/>
        <v>0.30542963432618553</v>
      </c>
      <c r="BW314" s="56">
        <f t="shared" si="109"/>
        <v>-1</v>
      </c>
      <c r="BX314" s="56">
        <f t="shared" si="109"/>
        <v>-0.21009873250327801</v>
      </c>
      <c r="BY314" s="56">
        <f t="shared" si="109"/>
        <v>-0.55116382097882155</v>
      </c>
      <c r="BZ314" s="56">
        <f t="shared" si="101"/>
        <v>-0.31622396413744064</v>
      </c>
      <c r="CA314" s="57">
        <f t="shared" si="101"/>
        <v>-0.31727984945461191</v>
      </c>
      <c r="CB314" s="58">
        <f t="shared" si="101"/>
        <v>-0.30542963432618553</v>
      </c>
      <c r="CC314" s="44">
        <f t="shared" si="110"/>
        <v>-10000</v>
      </c>
      <c r="CD314" s="44">
        <f t="shared" si="110"/>
        <v>-2100.9873250327801</v>
      </c>
      <c r="CE314" s="44">
        <f t="shared" si="110"/>
        <v>-5511.6382097882151</v>
      </c>
      <c r="CF314" s="44">
        <f t="shared" si="102"/>
        <v>-3162.2396413744063</v>
      </c>
      <c r="CG314" s="45">
        <f t="shared" si="102"/>
        <v>-3172.7984945461189</v>
      </c>
      <c r="CH314" s="47">
        <f t="shared" si="102"/>
        <v>-3054.2963432618553</v>
      </c>
    </row>
    <row r="315" spans="1:86" hidden="1" outlineLevel="1" x14ac:dyDescent="0.2">
      <c r="A315" t="s">
        <v>46</v>
      </c>
      <c r="B315" t="s">
        <v>46</v>
      </c>
      <c r="C315" t="s">
        <v>122</v>
      </c>
      <c r="D315" t="s">
        <v>114</v>
      </c>
      <c r="E315" t="s">
        <v>117</v>
      </c>
      <c r="F315" s="27">
        <f t="shared" si="93"/>
        <v>46320</v>
      </c>
      <c r="G315" s="60" t="s">
        <v>35</v>
      </c>
      <c r="H315" s="28">
        <v>0</v>
      </c>
      <c r="I315" s="2">
        <v>0</v>
      </c>
      <c r="J315" s="2">
        <v>0</v>
      </c>
      <c r="K315" s="2">
        <v>0</v>
      </c>
      <c r="L315" s="29">
        <v>0</v>
      </c>
      <c r="M315" s="30">
        <f t="shared" si="89"/>
        <v>0</v>
      </c>
      <c r="N315" t="s">
        <v>49</v>
      </c>
      <c r="O315" t="s">
        <v>49</v>
      </c>
      <c r="P315" t="s">
        <v>122</v>
      </c>
      <c r="Q315" t="s">
        <v>114</v>
      </c>
      <c r="R315" t="s">
        <v>117</v>
      </c>
      <c r="S315" s="27">
        <f t="shared" si="94"/>
        <v>45956</v>
      </c>
      <c r="T315" s="60" t="s">
        <v>35</v>
      </c>
      <c r="U315" s="28">
        <v>54.95</v>
      </c>
      <c r="V315" s="2">
        <v>9720.94</v>
      </c>
      <c r="W315" s="2">
        <v>182.2</v>
      </c>
      <c r="X315" s="2">
        <v>22584.12</v>
      </c>
      <c r="Y315" s="29">
        <v>21298.720000000001</v>
      </c>
      <c r="Z315" s="31">
        <f t="shared" si="90"/>
        <v>53840.93</v>
      </c>
      <c r="AA315" s="32">
        <f t="shared" si="103"/>
        <v>-54.95</v>
      </c>
      <c r="AB315" s="5">
        <f t="shared" si="103"/>
        <v>-9720.94</v>
      </c>
      <c r="AC315" s="5">
        <f t="shared" si="103"/>
        <v>-182.2</v>
      </c>
      <c r="AD315" s="5">
        <f t="shared" si="95"/>
        <v>-22584.12</v>
      </c>
      <c r="AE315" s="33">
        <f t="shared" si="95"/>
        <v>-21298.720000000001</v>
      </c>
      <c r="AF315" s="34">
        <f t="shared" si="95"/>
        <v>-53840.93</v>
      </c>
      <c r="AG315" s="35">
        <f t="shared" si="104"/>
        <v>-1</v>
      </c>
      <c r="AH315" s="7">
        <f t="shared" si="104"/>
        <v>-1</v>
      </c>
      <c r="AI315" s="7">
        <f t="shared" si="104"/>
        <v>-1</v>
      </c>
      <c r="AJ315" s="7">
        <f t="shared" si="96"/>
        <v>-1</v>
      </c>
      <c r="AK315" s="36">
        <f t="shared" si="96"/>
        <v>-1</v>
      </c>
      <c r="AL315" s="37">
        <f t="shared" si="96"/>
        <v>-1</v>
      </c>
      <c r="AM315" s="2">
        <v>0</v>
      </c>
      <c r="AN315" s="2">
        <v>0</v>
      </c>
      <c r="AO315" s="2">
        <v>0</v>
      </c>
      <c r="AP315" s="2">
        <v>0</v>
      </c>
      <c r="AQ315" s="29">
        <v>0</v>
      </c>
      <c r="AR315" s="31">
        <f t="shared" si="91"/>
        <v>0</v>
      </c>
      <c r="AS315" s="2">
        <v>54.95</v>
      </c>
      <c r="AT315" s="2">
        <v>1983.26</v>
      </c>
      <c r="AU315" s="2">
        <v>-5.87</v>
      </c>
      <c r="AV315" s="2">
        <v>6936.75</v>
      </c>
      <c r="AW315" s="29">
        <v>6583.89</v>
      </c>
      <c r="AX315" s="31">
        <f t="shared" si="92"/>
        <v>15552.98</v>
      </c>
      <c r="AY315" s="5">
        <f t="shared" si="105"/>
        <v>-54.95</v>
      </c>
      <c r="AZ315" s="5">
        <f t="shared" si="105"/>
        <v>-1983.26</v>
      </c>
      <c r="BA315" s="5">
        <f t="shared" si="105"/>
        <v>5.87</v>
      </c>
      <c r="BB315" s="5">
        <f t="shared" si="97"/>
        <v>-6936.75</v>
      </c>
      <c r="BC315" s="33">
        <f t="shared" si="97"/>
        <v>-6583.89</v>
      </c>
      <c r="BD315" s="34">
        <f t="shared" si="97"/>
        <v>-15552.98</v>
      </c>
      <c r="BE315" s="7">
        <f t="shared" si="106"/>
        <v>-1</v>
      </c>
      <c r="BF315" s="7">
        <f t="shared" si="106"/>
        <v>-1</v>
      </c>
      <c r="BG315" s="7">
        <f t="shared" si="106"/>
        <v>-1</v>
      </c>
      <c r="BH315" s="7">
        <f t="shared" si="98"/>
        <v>-1</v>
      </c>
      <c r="BI315" s="36">
        <f t="shared" si="98"/>
        <v>-1</v>
      </c>
      <c r="BJ315" s="37">
        <f t="shared" si="98"/>
        <v>-1</v>
      </c>
      <c r="BK315" s="38">
        <f t="shared" si="107"/>
        <v>0</v>
      </c>
      <c r="BL315" s="38">
        <f t="shared" si="107"/>
        <v>0</v>
      </c>
      <c r="BM315" s="38">
        <f t="shared" si="107"/>
        <v>0</v>
      </c>
      <c r="BN315" s="38">
        <f t="shared" si="99"/>
        <v>0</v>
      </c>
      <c r="BO315" s="39">
        <f t="shared" si="99"/>
        <v>0</v>
      </c>
      <c r="BP315" s="40">
        <f t="shared" si="99"/>
        <v>0</v>
      </c>
      <c r="BQ315" s="38">
        <f t="shared" si="108"/>
        <v>1</v>
      </c>
      <c r="BR315" s="38">
        <f t="shared" si="108"/>
        <v>0.20401936438245682</v>
      </c>
      <c r="BS315" s="38">
        <f t="shared" si="108"/>
        <v>-3.2217343578485186E-2</v>
      </c>
      <c r="BT315" s="38">
        <f t="shared" si="100"/>
        <v>0.30715166231847868</v>
      </c>
      <c r="BU315" s="39">
        <f t="shared" si="100"/>
        <v>0.30912139321048399</v>
      </c>
      <c r="BV315" s="40">
        <f t="shared" si="100"/>
        <v>0.28886908157047064</v>
      </c>
      <c r="BW315" s="38">
        <f t="shared" si="109"/>
        <v>-1</v>
      </c>
      <c r="BX315" s="38">
        <f t="shared" si="109"/>
        <v>-0.20401936438245682</v>
      </c>
      <c r="BY315" s="38">
        <f t="shared" si="109"/>
        <v>3.2217343578485186E-2</v>
      </c>
      <c r="BZ315" s="38">
        <f t="shared" si="101"/>
        <v>-0.30715166231847868</v>
      </c>
      <c r="CA315" s="39">
        <f t="shared" si="101"/>
        <v>-0.30912139321048399</v>
      </c>
      <c r="CB315" s="40">
        <f t="shared" si="101"/>
        <v>-0.28886908157047064</v>
      </c>
      <c r="CC315" s="2">
        <f t="shared" si="110"/>
        <v>-10000</v>
      </c>
      <c r="CD315" s="2">
        <f t="shared" si="110"/>
        <v>-2040.1936438245682</v>
      </c>
      <c r="CE315" s="2">
        <f t="shared" si="110"/>
        <v>322.17343578485185</v>
      </c>
      <c r="CF315" s="2">
        <f t="shared" si="102"/>
        <v>-3071.516623184787</v>
      </c>
      <c r="CG315" s="29">
        <f t="shared" si="102"/>
        <v>-3091.2139321048398</v>
      </c>
      <c r="CH315" s="31">
        <f t="shared" si="102"/>
        <v>-2888.6908157047064</v>
      </c>
    </row>
    <row r="316" spans="1:86" hidden="1" outlineLevel="1" x14ac:dyDescent="0.2">
      <c r="A316" t="s">
        <v>46</v>
      </c>
      <c r="B316" t="s">
        <v>46</v>
      </c>
      <c r="C316" t="s">
        <v>122</v>
      </c>
      <c r="D316" t="s">
        <v>114</v>
      </c>
      <c r="E316" t="s">
        <v>117</v>
      </c>
      <c r="F316" s="27">
        <f t="shared" si="93"/>
        <v>46321</v>
      </c>
      <c r="G316" s="60" t="s">
        <v>36</v>
      </c>
      <c r="H316" s="28">
        <v>0</v>
      </c>
      <c r="I316" s="2">
        <v>0</v>
      </c>
      <c r="J316" s="2">
        <v>0</v>
      </c>
      <c r="K316" s="2">
        <v>0</v>
      </c>
      <c r="L316" s="29">
        <v>0</v>
      </c>
      <c r="M316" s="30">
        <f t="shared" si="89"/>
        <v>0</v>
      </c>
      <c r="N316" t="s">
        <v>49</v>
      </c>
      <c r="O316" t="s">
        <v>49</v>
      </c>
      <c r="P316" t="s">
        <v>122</v>
      </c>
      <c r="Q316" t="s">
        <v>114</v>
      </c>
      <c r="R316" t="s">
        <v>117</v>
      </c>
      <c r="S316" s="27">
        <f t="shared" si="94"/>
        <v>45957</v>
      </c>
      <c r="T316" s="60" t="s">
        <v>36</v>
      </c>
      <c r="U316" s="28">
        <v>169.07</v>
      </c>
      <c r="V316" s="2">
        <v>9112.9599999999991</v>
      </c>
      <c r="W316" s="2">
        <v>622.16</v>
      </c>
      <c r="X316" s="2">
        <v>25438.54</v>
      </c>
      <c r="Y316" s="29">
        <v>18922.509999999998</v>
      </c>
      <c r="Z316" s="31">
        <f t="shared" si="90"/>
        <v>54265.239999999991</v>
      </c>
      <c r="AA316" s="32">
        <f t="shared" si="103"/>
        <v>-169.07</v>
      </c>
      <c r="AB316" s="5">
        <f t="shared" si="103"/>
        <v>-9112.9599999999991</v>
      </c>
      <c r="AC316" s="5">
        <f t="shared" si="103"/>
        <v>-622.16</v>
      </c>
      <c r="AD316" s="5">
        <f t="shared" si="95"/>
        <v>-25438.54</v>
      </c>
      <c r="AE316" s="33">
        <f t="shared" si="95"/>
        <v>-18922.509999999998</v>
      </c>
      <c r="AF316" s="34">
        <f t="shared" si="95"/>
        <v>-54265.239999999991</v>
      </c>
      <c r="AG316" s="35">
        <f t="shared" si="104"/>
        <v>-1</v>
      </c>
      <c r="AH316" s="7">
        <f t="shared" si="104"/>
        <v>-1</v>
      </c>
      <c r="AI316" s="7">
        <f t="shared" si="104"/>
        <v>-1</v>
      </c>
      <c r="AJ316" s="7">
        <f t="shared" si="96"/>
        <v>-1</v>
      </c>
      <c r="AK316" s="36">
        <f t="shared" si="96"/>
        <v>-1</v>
      </c>
      <c r="AL316" s="37">
        <f t="shared" si="96"/>
        <v>-1</v>
      </c>
      <c r="AM316" s="2">
        <v>0</v>
      </c>
      <c r="AN316" s="2">
        <v>0</v>
      </c>
      <c r="AO316" s="2">
        <v>0</v>
      </c>
      <c r="AP316" s="2">
        <v>0</v>
      </c>
      <c r="AQ316" s="29">
        <v>0</v>
      </c>
      <c r="AR316" s="31">
        <f t="shared" si="91"/>
        <v>0</v>
      </c>
      <c r="AS316" s="2">
        <v>169.07</v>
      </c>
      <c r="AT316" s="2">
        <v>1855.63</v>
      </c>
      <c r="AU316" s="2">
        <v>281.16000000000003</v>
      </c>
      <c r="AV316" s="2">
        <v>7874.64</v>
      </c>
      <c r="AW316" s="29">
        <v>5871.31</v>
      </c>
      <c r="AX316" s="31">
        <f t="shared" si="92"/>
        <v>16051.810000000001</v>
      </c>
      <c r="AY316" s="5">
        <f t="shared" si="105"/>
        <v>-169.07</v>
      </c>
      <c r="AZ316" s="5">
        <f t="shared" si="105"/>
        <v>-1855.63</v>
      </c>
      <c r="BA316" s="5">
        <f t="shared" si="105"/>
        <v>-281.16000000000003</v>
      </c>
      <c r="BB316" s="5">
        <f t="shared" si="97"/>
        <v>-7874.64</v>
      </c>
      <c r="BC316" s="33">
        <f t="shared" si="97"/>
        <v>-5871.31</v>
      </c>
      <c r="BD316" s="34">
        <f t="shared" si="97"/>
        <v>-16051.810000000001</v>
      </c>
      <c r="BE316" s="7">
        <f t="shared" si="106"/>
        <v>-1</v>
      </c>
      <c r="BF316" s="7">
        <f t="shared" si="106"/>
        <v>-1</v>
      </c>
      <c r="BG316" s="7">
        <f t="shared" si="106"/>
        <v>-1</v>
      </c>
      <c r="BH316" s="7">
        <f t="shared" si="98"/>
        <v>-1</v>
      </c>
      <c r="BI316" s="36">
        <f t="shared" si="98"/>
        <v>-1</v>
      </c>
      <c r="BJ316" s="37">
        <f t="shared" si="98"/>
        <v>-1</v>
      </c>
      <c r="BK316" s="38">
        <f t="shared" si="107"/>
        <v>0</v>
      </c>
      <c r="BL316" s="38">
        <f t="shared" si="107"/>
        <v>0</v>
      </c>
      <c r="BM316" s="38">
        <f t="shared" si="107"/>
        <v>0</v>
      </c>
      <c r="BN316" s="38">
        <f t="shared" si="99"/>
        <v>0</v>
      </c>
      <c r="BO316" s="39">
        <f t="shared" si="99"/>
        <v>0</v>
      </c>
      <c r="BP316" s="40">
        <f t="shared" si="99"/>
        <v>0</v>
      </c>
      <c r="BQ316" s="38">
        <f t="shared" si="108"/>
        <v>1</v>
      </c>
      <c r="BR316" s="38">
        <f t="shared" si="108"/>
        <v>0.2036253862630803</v>
      </c>
      <c r="BS316" s="38">
        <f t="shared" si="108"/>
        <v>0.45190947666195197</v>
      </c>
      <c r="BT316" s="38">
        <f t="shared" si="100"/>
        <v>0.30955550121980269</v>
      </c>
      <c r="BU316" s="39">
        <f t="shared" si="100"/>
        <v>0.31028177551498193</v>
      </c>
      <c r="BV316" s="40">
        <f t="shared" si="100"/>
        <v>0.29580280120386465</v>
      </c>
      <c r="BW316" s="38">
        <f t="shared" si="109"/>
        <v>-1</v>
      </c>
      <c r="BX316" s="38">
        <f t="shared" si="109"/>
        <v>-0.2036253862630803</v>
      </c>
      <c r="BY316" s="38">
        <f t="shared" si="109"/>
        <v>-0.45190947666195197</v>
      </c>
      <c r="BZ316" s="38">
        <f t="shared" si="101"/>
        <v>-0.30955550121980269</v>
      </c>
      <c r="CA316" s="39">
        <f t="shared" si="101"/>
        <v>-0.31028177551498193</v>
      </c>
      <c r="CB316" s="40">
        <f t="shared" si="101"/>
        <v>-0.29580280120386465</v>
      </c>
      <c r="CC316" s="2">
        <f t="shared" si="110"/>
        <v>-10000</v>
      </c>
      <c r="CD316" s="2">
        <f t="shared" si="110"/>
        <v>-2036.253862630803</v>
      </c>
      <c r="CE316" s="2">
        <f t="shared" si="110"/>
        <v>-4519.0947666195198</v>
      </c>
      <c r="CF316" s="2">
        <f t="shared" si="102"/>
        <v>-3095.5550121980268</v>
      </c>
      <c r="CG316" s="29">
        <f t="shared" si="102"/>
        <v>-3102.8177551498193</v>
      </c>
      <c r="CH316" s="31">
        <f t="shared" si="102"/>
        <v>-2958.0280120386465</v>
      </c>
    </row>
    <row r="317" spans="1:86" hidden="1" outlineLevel="1" x14ac:dyDescent="0.2">
      <c r="A317" t="s">
        <v>46</v>
      </c>
      <c r="B317" t="s">
        <v>46</v>
      </c>
      <c r="C317" t="s">
        <v>122</v>
      </c>
      <c r="D317" t="s">
        <v>114</v>
      </c>
      <c r="E317" t="s">
        <v>117</v>
      </c>
      <c r="F317" s="27">
        <f t="shared" si="93"/>
        <v>46322</v>
      </c>
      <c r="G317" s="60" t="s">
        <v>37</v>
      </c>
      <c r="H317" s="28">
        <v>0</v>
      </c>
      <c r="I317" s="2">
        <v>0</v>
      </c>
      <c r="J317" s="2">
        <v>0</v>
      </c>
      <c r="K317" s="2">
        <v>0</v>
      </c>
      <c r="L317" s="29">
        <v>0</v>
      </c>
      <c r="M317" s="30">
        <f t="shared" si="89"/>
        <v>0</v>
      </c>
      <c r="N317" t="s">
        <v>49</v>
      </c>
      <c r="O317" t="s">
        <v>49</v>
      </c>
      <c r="P317" t="s">
        <v>122</v>
      </c>
      <c r="Q317" t="s">
        <v>114</v>
      </c>
      <c r="R317" t="s">
        <v>117</v>
      </c>
      <c r="S317" s="27">
        <f t="shared" si="94"/>
        <v>45958</v>
      </c>
      <c r="T317" s="60" t="s">
        <v>37</v>
      </c>
      <c r="U317" s="28">
        <v>69.92</v>
      </c>
      <c r="V317" s="2">
        <v>10360.41</v>
      </c>
      <c r="W317" s="2">
        <v>0.15</v>
      </c>
      <c r="X317" s="2">
        <v>30920.39</v>
      </c>
      <c r="Y317" s="29">
        <v>35357.29</v>
      </c>
      <c r="Z317" s="31">
        <f t="shared" si="90"/>
        <v>76708.160000000003</v>
      </c>
      <c r="AA317" s="32">
        <f t="shared" si="103"/>
        <v>-69.92</v>
      </c>
      <c r="AB317" s="5">
        <f t="shared" si="103"/>
        <v>-10360.41</v>
      </c>
      <c r="AC317" s="5">
        <f t="shared" si="103"/>
        <v>-0.15</v>
      </c>
      <c r="AD317" s="5">
        <f t="shared" si="95"/>
        <v>-30920.39</v>
      </c>
      <c r="AE317" s="33">
        <f t="shared" si="95"/>
        <v>-35357.29</v>
      </c>
      <c r="AF317" s="34">
        <f t="shared" si="95"/>
        <v>-76708.160000000003</v>
      </c>
      <c r="AG317" s="35">
        <f t="shared" si="104"/>
        <v>-1</v>
      </c>
      <c r="AH317" s="7">
        <f t="shared" si="104"/>
        <v>-1</v>
      </c>
      <c r="AI317" s="7">
        <f t="shared" si="104"/>
        <v>-1</v>
      </c>
      <c r="AJ317" s="7">
        <f t="shared" si="96"/>
        <v>-1</v>
      </c>
      <c r="AK317" s="36">
        <f t="shared" si="96"/>
        <v>-1</v>
      </c>
      <c r="AL317" s="37">
        <f t="shared" si="96"/>
        <v>-1</v>
      </c>
      <c r="AM317" s="2">
        <v>0</v>
      </c>
      <c r="AN317" s="2">
        <v>0</v>
      </c>
      <c r="AO317" s="2">
        <v>0</v>
      </c>
      <c r="AP317" s="2">
        <v>0</v>
      </c>
      <c r="AQ317" s="29">
        <v>0</v>
      </c>
      <c r="AR317" s="31">
        <f t="shared" si="91"/>
        <v>0</v>
      </c>
      <c r="AS317" s="2">
        <v>69.92</v>
      </c>
      <c r="AT317" s="2">
        <v>2044.3</v>
      </c>
      <c r="AU317" s="2">
        <v>-124.73</v>
      </c>
      <c r="AV317" s="2">
        <v>9288.2199999999993</v>
      </c>
      <c r="AW317" s="29">
        <v>11099.78</v>
      </c>
      <c r="AX317" s="31">
        <f t="shared" si="92"/>
        <v>22377.489999999998</v>
      </c>
      <c r="AY317" s="5">
        <f t="shared" si="105"/>
        <v>-69.92</v>
      </c>
      <c r="AZ317" s="5">
        <f t="shared" si="105"/>
        <v>-2044.3</v>
      </c>
      <c r="BA317" s="5">
        <f t="shared" si="105"/>
        <v>124.73</v>
      </c>
      <c r="BB317" s="5">
        <f t="shared" si="97"/>
        <v>-9288.2199999999993</v>
      </c>
      <c r="BC317" s="33">
        <f t="shared" si="97"/>
        <v>-11099.78</v>
      </c>
      <c r="BD317" s="34">
        <f t="shared" si="97"/>
        <v>-22377.489999999998</v>
      </c>
      <c r="BE317" s="7">
        <f t="shared" si="106"/>
        <v>-1</v>
      </c>
      <c r="BF317" s="7">
        <f t="shared" si="106"/>
        <v>-1</v>
      </c>
      <c r="BG317" s="7">
        <f t="shared" si="106"/>
        <v>-1</v>
      </c>
      <c r="BH317" s="7">
        <f t="shared" si="98"/>
        <v>-1</v>
      </c>
      <c r="BI317" s="36">
        <f t="shared" si="98"/>
        <v>-1</v>
      </c>
      <c r="BJ317" s="37">
        <f t="shared" si="98"/>
        <v>-1</v>
      </c>
      <c r="BK317" s="38">
        <f t="shared" si="107"/>
        <v>0</v>
      </c>
      <c r="BL317" s="38">
        <f t="shared" si="107"/>
        <v>0</v>
      </c>
      <c r="BM317" s="38">
        <f t="shared" si="107"/>
        <v>0</v>
      </c>
      <c r="BN317" s="38">
        <f t="shared" si="99"/>
        <v>0</v>
      </c>
      <c r="BO317" s="39">
        <f t="shared" si="99"/>
        <v>0</v>
      </c>
      <c r="BP317" s="40">
        <f t="shared" si="99"/>
        <v>0</v>
      </c>
      <c r="BQ317" s="38">
        <f t="shared" si="108"/>
        <v>1</v>
      </c>
      <c r="BR317" s="38">
        <f t="shared" si="108"/>
        <v>0.19731844589162012</v>
      </c>
      <c r="BS317" s="38">
        <f t="shared" si="108"/>
        <v>-831.53333333333342</v>
      </c>
      <c r="BT317" s="38">
        <f t="shared" si="100"/>
        <v>0.30039142455835777</v>
      </c>
      <c r="BU317" s="39">
        <f t="shared" si="100"/>
        <v>0.31393186525324762</v>
      </c>
      <c r="BV317" s="40">
        <f t="shared" si="100"/>
        <v>0.29172241910117513</v>
      </c>
      <c r="BW317" s="38">
        <f t="shared" si="109"/>
        <v>-1</v>
      </c>
      <c r="BX317" s="38">
        <f t="shared" si="109"/>
        <v>-0.19731844589162012</v>
      </c>
      <c r="BY317" s="38">
        <f t="shared" si="109"/>
        <v>831.53333333333342</v>
      </c>
      <c r="BZ317" s="38">
        <f t="shared" si="101"/>
        <v>-0.30039142455835777</v>
      </c>
      <c r="CA317" s="39">
        <f t="shared" si="101"/>
        <v>-0.31393186525324762</v>
      </c>
      <c r="CB317" s="40">
        <f t="shared" si="101"/>
        <v>-0.29172241910117513</v>
      </c>
      <c r="CC317" s="2">
        <f t="shared" si="110"/>
        <v>-10000</v>
      </c>
      <c r="CD317" s="2">
        <f t="shared" si="110"/>
        <v>-1973.1844589162013</v>
      </c>
      <c r="CE317" s="2">
        <f t="shared" si="110"/>
        <v>8315333.333333334</v>
      </c>
      <c r="CF317" s="2">
        <f t="shared" si="102"/>
        <v>-3003.9142455835777</v>
      </c>
      <c r="CG317" s="29">
        <f t="shared" si="102"/>
        <v>-3139.3186525324763</v>
      </c>
      <c r="CH317" s="31">
        <f t="shared" si="102"/>
        <v>-2917.2241910117514</v>
      </c>
    </row>
    <row r="318" spans="1:86" hidden="1" outlineLevel="1" x14ac:dyDescent="0.2">
      <c r="A318" t="s">
        <v>46</v>
      </c>
      <c r="B318" t="s">
        <v>46</v>
      </c>
      <c r="C318" t="s">
        <v>122</v>
      </c>
      <c r="D318" t="s">
        <v>114</v>
      </c>
      <c r="E318" t="s">
        <v>117</v>
      </c>
      <c r="F318" s="27">
        <f t="shared" si="93"/>
        <v>46323</v>
      </c>
      <c r="G318" s="60" t="s">
        <v>38</v>
      </c>
      <c r="H318" s="28">
        <v>0</v>
      </c>
      <c r="I318" s="2">
        <v>0</v>
      </c>
      <c r="J318" s="2">
        <v>0</v>
      </c>
      <c r="K318" s="2">
        <v>0</v>
      </c>
      <c r="L318" s="29">
        <v>0</v>
      </c>
      <c r="M318" s="30">
        <f t="shared" si="89"/>
        <v>0</v>
      </c>
      <c r="N318" t="s">
        <v>49</v>
      </c>
      <c r="O318" t="s">
        <v>49</v>
      </c>
      <c r="P318" t="s">
        <v>122</v>
      </c>
      <c r="Q318" t="s">
        <v>114</v>
      </c>
      <c r="R318" t="s">
        <v>117</v>
      </c>
      <c r="S318" s="27">
        <f t="shared" si="94"/>
        <v>45959</v>
      </c>
      <c r="T318" s="60" t="s">
        <v>38</v>
      </c>
      <c r="U318" s="28">
        <v>114.89</v>
      </c>
      <c r="V318" s="2">
        <v>14809.19</v>
      </c>
      <c r="W318" s="2">
        <v>354.09</v>
      </c>
      <c r="X318" s="2">
        <v>39550.83</v>
      </c>
      <c r="Y318" s="29">
        <v>34298.06</v>
      </c>
      <c r="Z318" s="31">
        <f t="shared" si="90"/>
        <v>89127.06</v>
      </c>
      <c r="AA318" s="32">
        <f t="shared" si="103"/>
        <v>-114.89</v>
      </c>
      <c r="AB318" s="5">
        <f t="shared" si="103"/>
        <v>-14809.19</v>
      </c>
      <c r="AC318" s="5">
        <f t="shared" si="103"/>
        <v>-354.09</v>
      </c>
      <c r="AD318" s="5">
        <f t="shared" si="95"/>
        <v>-39550.83</v>
      </c>
      <c r="AE318" s="33">
        <f t="shared" si="95"/>
        <v>-34298.06</v>
      </c>
      <c r="AF318" s="34">
        <f t="shared" si="95"/>
        <v>-89127.06</v>
      </c>
      <c r="AG318" s="35">
        <f t="shared" si="104"/>
        <v>-1</v>
      </c>
      <c r="AH318" s="7">
        <f t="shared" si="104"/>
        <v>-1</v>
      </c>
      <c r="AI318" s="7">
        <f t="shared" si="104"/>
        <v>-1</v>
      </c>
      <c r="AJ318" s="7">
        <f t="shared" si="96"/>
        <v>-1</v>
      </c>
      <c r="AK318" s="36">
        <f t="shared" si="96"/>
        <v>-1</v>
      </c>
      <c r="AL318" s="37">
        <f t="shared" si="96"/>
        <v>-1</v>
      </c>
      <c r="AM318" s="2">
        <v>0</v>
      </c>
      <c r="AN318" s="2">
        <v>0</v>
      </c>
      <c r="AO318" s="2">
        <v>0</v>
      </c>
      <c r="AP318" s="2">
        <v>0</v>
      </c>
      <c r="AQ318" s="29">
        <v>0</v>
      </c>
      <c r="AR318" s="31">
        <f t="shared" si="91"/>
        <v>0</v>
      </c>
      <c r="AS318" s="2">
        <v>114.89</v>
      </c>
      <c r="AT318" s="2">
        <v>2882.18</v>
      </c>
      <c r="AU318" s="2">
        <v>79.72</v>
      </c>
      <c r="AV318" s="2">
        <v>12231</v>
      </c>
      <c r="AW318" s="29">
        <v>10452.74</v>
      </c>
      <c r="AX318" s="31">
        <f t="shared" si="92"/>
        <v>25760.53</v>
      </c>
      <c r="AY318" s="5">
        <f t="shared" si="105"/>
        <v>-114.89</v>
      </c>
      <c r="AZ318" s="5">
        <f t="shared" si="105"/>
        <v>-2882.18</v>
      </c>
      <c r="BA318" s="5">
        <f t="shared" si="105"/>
        <v>-79.72</v>
      </c>
      <c r="BB318" s="5">
        <f t="shared" si="97"/>
        <v>-12231</v>
      </c>
      <c r="BC318" s="33">
        <f t="shared" si="97"/>
        <v>-10452.74</v>
      </c>
      <c r="BD318" s="34">
        <f t="shared" si="97"/>
        <v>-25760.53</v>
      </c>
      <c r="BE318" s="7">
        <f t="shared" si="106"/>
        <v>-1</v>
      </c>
      <c r="BF318" s="7">
        <f t="shared" si="106"/>
        <v>-1</v>
      </c>
      <c r="BG318" s="7">
        <f t="shared" si="106"/>
        <v>-1</v>
      </c>
      <c r="BH318" s="7">
        <f t="shared" si="98"/>
        <v>-1</v>
      </c>
      <c r="BI318" s="36">
        <f t="shared" si="98"/>
        <v>-1</v>
      </c>
      <c r="BJ318" s="37">
        <f t="shared" si="98"/>
        <v>-1</v>
      </c>
      <c r="BK318" s="38">
        <f t="shared" si="107"/>
        <v>0</v>
      </c>
      <c r="BL318" s="38">
        <f t="shared" si="107"/>
        <v>0</v>
      </c>
      <c r="BM318" s="38">
        <f t="shared" si="107"/>
        <v>0</v>
      </c>
      <c r="BN318" s="38">
        <f t="shared" si="99"/>
        <v>0</v>
      </c>
      <c r="BO318" s="39">
        <f t="shared" si="99"/>
        <v>0</v>
      </c>
      <c r="BP318" s="40">
        <f t="shared" si="99"/>
        <v>0</v>
      </c>
      <c r="BQ318" s="38">
        <f t="shared" si="108"/>
        <v>1</v>
      </c>
      <c r="BR318" s="38">
        <f t="shared" si="108"/>
        <v>0.19462104274440398</v>
      </c>
      <c r="BS318" s="38">
        <f t="shared" si="108"/>
        <v>0.22514050100256999</v>
      </c>
      <c r="BT318" s="38">
        <f t="shared" si="100"/>
        <v>0.30924761882367574</v>
      </c>
      <c r="BU318" s="39">
        <f t="shared" si="100"/>
        <v>0.30476184367279086</v>
      </c>
      <c r="BV318" s="40">
        <f t="shared" si="100"/>
        <v>0.28903152420824829</v>
      </c>
      <c r="BW318" s="38">
        <f t="shared" si="109"/>
        <v>-1</v>
      </c>
      <c r="BX318" s="38">
        <f t="shared" si="109"/>
        <v>-0.19462104274440398</v>
      </c>
      <c r="BY318" s="38">
        <f t="shared" si="109"/>
        <v>-0.22514050100256999</v>
      </c>
      <c r="BZ318" s="38">
        <f t="shared" si="101"/>
        <v>-0.30924761882367574</v>
      </c>
      <c r="CA318" s="39">
        <f t="shared" si="101"/>
        <v>-0.30476184367279086</v>
      </c>
      <c r="CB318" s="40">
        <f t="shared" si="101"/>
        <v>-0.28903152420824829</v>
      </c>
      <c r="CC318" s="2">
        <f t="shared" si="110"/>
        <v>-10000</v>
      </c>
      <c r="CD318" s="2">
        <f t="shared" si="110"/>
        <v>-1946.2104274440399</v>
      </c>
      <c r="CE318" s="2">
        <f t="shared" si="110"/>
        <v>-2251.4050100257</v>
      </c>
      <c r="CF318" s="2">
        <f t="shared" si="102"/>
        <v>-3092.4761882367575</v>
      </c>
      <c r="CG318" s="29">
        <f t="shared" si="102"/>
        <v>-3047.6184367279084</v>
      </c>
      <c r="CH318" s="31">
        <f t="shared" si="102"/>
        <v>-2890.3152420824831</v>
      </c>
    </row>
    <row r="319" spans="1:86" hidden="1" outlineLevel="1" x14ac:dyDescent="0.2">
      <c r="A319" t="s">
        <v>46</v>
      </c>
      <c r="B319" t="s">
        <v>46</v>
      </c>
      <c r="C319" t="s">
        <v>122</v>
      </c>
      <c r="D319" t="s">
        <v>114</v>
      </c>
      <c r="E319" t="s">
        <v>117</v>
      </c>
      <c r="F319" s="27">
        <f t="shared" si="93"/>
        <v>46324</v>
      </c>
      <c r="G319" s="60" t="s">
        <v>39</v>
      </c>
      <c r="H319" s="28">
        <v>0</v>
      </c>
      <c r="I319" s="2">
        <v>0</v>
      </c>
      <c r="J319" s="2">
        <v>0</v>
      </c>
      <c r="K319" s="2">
        <v>0</v>
      </c>
      <c r="L319" s="29">
        <v>0</v>
      </c>
      <c r="M319" s="30">
        <f t="shared" si="89"/>
        <v>0</v>
      </c>
      <c r="N319" t="s">
        <v>49</v>
      </c>
      <c r="O319" t="s">
        <v>49</v>
      </c>
      <c r="P319" t="s">
        <v>122</v>
      </c>
      <c r="Q319" t="s">
        <v>114</v>
      </c>
      <c r="R319" t="s">
        <v>117</v>
      </c>
      <c r="S319" s="27">
        <f t="shared" si="94"/>
        <v>45960</v>
      </c>
      <c r="T319" s="60" t="s">
        <v>39</v>
      </c>
      <c r="U319" s="28">
        <v>2724.88</v>
      </c>
      <c r="V319" s="2">
        <v>19626.68</v>
      </c>
      <c r="W319" s="2">
        <v>1251.78</v>
      </c>
      <c r="X319" s="2">
        <v>58329.22</v>
      </c>
      <c r="Y319" s="29">
        <v>35999.03</v>
      </c>
      <c r="Z319" s="31">
        <f t="shared" si="90"/>
        <v>117931.59</v>
      </c>
      <c r="AA319" s="32">
        <f t="shared" si="103"/>
        <v>-2724.88</v>
      </c>
      <c r="AB319" s="5">
        <f t="shared" si="103"/>
        <v>-19626.68</v>
      </c>
      <c r="AC319" s="5">
        <f t="shared" si="103"/>
        <v>-1251.78</v>
      </c>
      <c r="AD319" s="5">
        <f t="shared" si="95"/>
        <v>-58329.22</v>
      </c>
      <c r="AE319" s="33">
        <f t="shared" si="95"/>
        <v>-35999.03</v>
      </c>
      <c r="AF319" s="34">
        <f t="shared" si="95"/>
        <v>-117931.59</v>
      </c>
      <c r="AG319" s="35">
        <f t="shared" si="104"/>
        <v>-1</v>
      </c>
      <c r="AH319" s="7">
        <f t="shared" si="104"/>
        <v>-1</v>
      </c>
      <c r="AI319" s="7">
        <f t="shared" si="104"/>
        <v>-1</v>
      </c>
      <c r="AJ319" s="7">
        <f t="shared" si="96"/>
        <v>-1</v>
      </c>
      <c r="AK319" s="36">
        <f t="shared" si="96"/>
        <v>-1</v>
      </c>
      <c r="AL319" s="37">
        <f t="shared" si="96"/>
        <v>-1</v>
      </c>
      <c r="AM319" s="2">
        <v>0</v>
      </c>
      <c r="AN319" s="2">
        <v>0</v>
      </c>
      <c r="AO319" s="2">
        <v>0</v>
      </c>
      <c r="AP319" s="2">
        <v>0</v>
      </c>
      <c r="AQ319" s="29">
        <v>0</v>
      </c>
      <c r="AR319" s="31">
        <f t="shared" si="91"/>
        <v>0</v>
      </c>
      <c r="AS319" s="2">
        <v>2724.88</v>
      </c>
      <c r="AT319" s="2">
        <v>3776.41</v>
      </c>
      <c r="AU319" s="2">
        <v>585.95000000000005</v>
      </c>
      <c r="AV319" s="2">
        <v>24250.400000000001</v>
      </c>
      <c r="AW319" s="29">
        <v>11349.76</v>
      </c>
      <c r="AX319" s="31">
        <f t="shared" si="92"/>
        <v>42687.4</v>
      </c>
      <c r="AY319" s="5">
        <f t="shared" si="105"/>
        <v>-2724.88</v>
      </c>
      <c r="AZ319" s="5">
        <f t="shared" si="105"/>
        <v>-3776.41</v>
      </c>
      <c r="BA319" s="5">
        <f t="shared" si="105"/>
        <v>-585.95000000000005</v>
      </c>
      <c r="BB319" s="5">
        <f t="shared" si="97"/>
        <v>-24250.400000000001</v>
      </c>
      <c r="BC319" s="33">
        <f t="shared" si="97"/>
        <v>-11349.76</v>
      </c>
      <c r="BD319" s="34">
        <f t="shared" si="97"/>
        <v>-42687.4</v>
      </c>
      <c r="BE319" s="7">
        <f t="shared" si="106"/>
        <v>-1</v>
      </c>
      <c r="BF319" s="7">
        <f t="shared" si="106"/>
        <v>-1</v>
      </c>
      <c r="BG319" s="7">
        <f t="shared" si="106"/>
        <v>-1</v>
      </c>
      <c r="BH319" s="7">
        <f t="shared" si="98"/>
        <v>-1</v>
      </c>
      <c r="BI319" s="36">
        <f t="shared" si="98"/>
        <v>-1</v>
      </c>
      <c r="BJ319" s="37">
        <f t="shared" si="98"/>
        <v>-1</v>
      </c>
      <c r="BK319" s="38">
        <f t="shared" si="107"/>
        <v>0</v>
      </c>
      <c r="BL319" s="38">
        <f t="shared" si="107"/>
        <v>0</v>
      </c>
      <c r="BM319" s="38">
        <f t="shared" si="107"/>
        <v>0</v>
      </c>
      <c r="BN319" s="38">
        <f t="shared" si="99"/>
        <v>0</v>
      </c>
      <c r="BO319" s="39">
        <f t="shared" si="99"/>
        <v>0</v>
      </c>
      <c r="BP319" s="40">
        <f t="shared" si="99"/>
        <v>0</v>
      </c>
      <c r="BQ319" s="38">
        <f t="shared" si="108"/>
        <v>1</v>
      </c>
      <c r="BR319" s="38">
        <f t="shared" si="108"/>
        <v>0.19241206357876114</v>
      </c>
      <c r="BS319" s="38">
        <f t="shared" si="108"/>
        <v>0.4680934349486332</v>
      </c>
      <c r="BT319" s="38">
        <f t="shared" si="100"/>
        <v>0.41575045920380904</v>
      </c>
      <c r="BU319" s="39">
        <f t="shared" si="100"/>
        <v>0.31527960614494338</v>
      </c>
      <c r="BV319" s="40">
        <f t="shared" si="100"/>
        <v>0.36196747622922748</v>
      </c>
      <c r="BW319" s="38">
        <f t="shared" si="109"/>
        <v>-1</v>
      </c>
      <c r="BX319" s="38">
        <f t="shared" si="109"/>
        <v>-0.19241206357876114</v>
      </c>
      <c r="BY319" s="38">
        <f t="shared" si="109"/>
        <v>-0.4680934349486332</v>
      </c>
      <c r="BZ319" s="38">
        <f t="shared" si="101"/>
        <v>-0.41575045920380904</v>
      </c>
      <c r="CA319" s="39">
        <f t="shared" si="101"/>
        <v>-0.31527960614494338</v>
      </c>
      <c r="CB319" s="40">
        <f t="shared" si="101"/>
        <v>-0.36196747622922748</v>
      </c>
      <c r="CC319" s="2">
        <f t="shared" si="110"/>
        <v>-10000</v>
      </c>
      <c r="CD319" s="2">
        <f t="shared" si="110"/>
        <v>-1924.1206357876115</v>
      </c>
      <c r="CE319" s="2">
        <f t="shared" si="110"/>
        <v>-4680.9343494863324</v>
      </c>
      <c r="CF319" s="2">
        <f t="shared" si="102"/>
        <v>-4157.5045920380908</v>
      </c>
      <c r="CG319" s="29">
        <f t="shared" si="102"/>
        <v>-3152.7960614494336</v>
      </c>
      <c r="CH319" s="31">
        <f t="shared" si="102"/>
        <v>-3619.6747622922749</v>
      </c>
    </row>
    <row r="320" spans="1:86" hidden="1" outlineLevel="1" x14ac:dyDescent="0.2">
      <c r="A320" t="s">
        <v>46</v>
      </c>
      <c r="B320" t="s">
        <v>46</v>
      </c>
      <c r="C320" t="s">
        <v>122</v>
      </c>
      <c r="D320" t="s">
        <v>114</v>
      </c>
      <c r="E320" t="s">
        <v>117</v>
      </c>
      <c r="F320" s="27">
        <f t="shared" si="93"/>
        <v>46325</v>
      </c>
      <c r="G320" s="60" t="s">
        <v>40</v>
      </c>
      <c r="H320" s="28">
        <v>0</v>
      </c>
      <c r="I320" s="2">
        <v>0</v>
      </c>
      <c r="J320" s="2">
        <v>0</v>
      </c>
      <c r="K320" s="2">
        <v>0</v>
      </c>
      <c r="L320" s="29">
        <v>0</v>
      </c>
      <c r="M320" s="30">
        <f t="shared" si="89"/>
        <v>0</v>
      </c>
      <c r="N320" t="s">
        <v>49</v>
      </c>
      <c r="O320" t="s">
        <v>49</v>
      </c>
      <c r="P320" t="s">
        <v>122</v>
      </c>
      <c r="Q320" t="s">
        <v>114</v>
      </c>
      <c r="R320" t="s">
        <v>117</v>
      </c>
      <c r="S320" s="27">
        <f t="shared" si="94"/>
        <v>45961</v>
      </c>
      <c r="T320" s="60" t="s">
        <v>40</v>
      </c>
      <c r="U320" s="28">
        <v>34.96</v>
      </c>
      <c r="V320" s="2">
        <v>37243.93</v>
      </c>
      <c r="W320" s="2">
        <v>7307.69</v>
      </c>
      <c r="X320" s="2">
        <v>83086.45</v>
      </c>
      <c r="Y320" s="29">
        <v>52420.25</v>
      </c>
      <c r="Z320" s="31">
        <f t="shared" si="90"/>
        <v>180093.28</v>
      </c>
      <c r="AA320" s="32">
        <f t="shared" si="103"/>
        <v>-34.96</v>
      </c>
      <c r="AB320" s="5">
        <f t="shared" si="103"/>
        <v>-37243.93</v>
      </c>
      <c r="AC320" s="5">
        <f t="shared" si="103"/>
        <v>-7307.69</v>
      </c>
      <c r="AD320" s="5">
        <f t="shared" si="95"/>
        <v>-83086.45</v>
      </c>
      <c r="AE320" s="33">
        <f t="shared" si="95"/>
        <v>-52420.25</v>
      </c>
      <c r="AF320" s="34">
        <f t="shared" si="95"/>
        <v>-180093.28</v>
      </c>
      <c r="AG320" s="35">
        <f t="shared" si="104"/>
        <v>-1</v>
      </c>
      <c r="AH320" s="7">
        <f t="shared" si="104"/>
        <v>-1</v>
      </c>
      <c r="AI320" s="7">
        <f t="shared" si="104"/>
        <v>-1</v>
      </c>
      <c r="AJ320" s="7">
        <f t="shared" si="96"/>
        <v>-1</v>
      </c>
      <c r="AK320" s="36">
        <f t="shared" si="96"/>
        <v>-1</v>
      </c>
      <c r="AL320" s="37">
        <f t="shared" si="96"/>
        <v>-1</v>
      </c>
      <c r="AM320" s="2">
        <v>0</v>
      </c>
      <c r="AN320" s="2">
        <v>0</v>
      </c>
      <c r="AO320" s="2">
        <v>0</v>
      </c>
      <c r="AP320" s="2">
        <v>0</v>
      </c>
      <c r="AQ320" s="29">
        <v>0</v>
      </c>
      <c r="AR320" s="31">
        <f t="shared" si="91"/>
        <v>0</v>
      </c>
      <c r="AS320" s="2">
        <v>34.96</v>
      </c>
      <c r="AT320" s="2">
        <v>8116.79</v>
      </c>
      <c r="AU320" s="2">
        <v>4272.6099999999997</v>
      </c>
      <c r="AV320" s="2">
        <v>27931.85</v>
      </c>
      <c r="AW320" s="29">
        <v>16074.87</v>
      </c>
      <c r="AX320" s="31">
        <f t="shared" si="92"/>
        <v>56431.08</v>
      </c>
      <c r="AY320" s="5">
        <f t="shared" si="105"/>
        <v>-34.96</v>
      </c>
      <c r="AZ320" s="5">
        <f t="shared" si="105"/>
        <v>-8116.79</v>
      </c>
      <c r="BA320" s="5">
        <f t="shared" si="105"/>
        <v>-4272.6099999999997</v>
      </c>
      <c r="BB320" s="5">
        <f t="shared" si="97"/>
        <v>-27931.85</v>
      </c>
      <c r="BC320" s="33">
        <f t="shared" si="97"/>
        <v>-16074.87</v>
      </c>
      <c r="BD320" s="34">
        <f t="shared" si="97"/>
        <v>-56431.08</v>
      </c>
      <c r="BE320" s="7">
        <f t="shared" si="106"/>
        <v>-1</v>
      </c>
      <c r="BF320" s="7">
        <f t="shared" si="106"/>
        <v>-1</v>
      </c>
      <c r="BG320" s="7">
        <f t="shared" si="106"/>
        <v>-1</v>
      </c>
      <c r="BH320" s="7">
        <f t="shared" si="98"/>
        <v>-1</v>
      </c>
      <c r="BI320" s="36">
        <f t="shared" si="98"/>
        <v>-1</v>
      </c>
      <c r="BJ320" s="37">
        <f t="shared" si="98"/>
        <v>-1</v>
      </c>
      <c r="BK320" s="38">
        <f t="shared" si="107"/>
        <v>0</v>
      </c>
      <c r="BL320" s="38">
        <f t="shared" si="107"/>
        <v>0</v>
      </c>
      <c r="BM320" s="38">
        <f t="shared" si="107"/>
        <v>0</v>
      </c>
      <c r="BN320" s="38">
        <f t="shared" si="99"/>
        <v>0</v>
      </c>
      <c r="BO320" s="39">
        <f t="shared" si="99"/>
        <v>0</v>
      </c>
      <c r="BP320" s="40">
        <f t="shared" si="99"/>
        <v>0</v>
      </c>
      <c r="BQ320" s="38">
        <f t="shared" si="108"/>
        <v>1</v>
      </c>
      <c r="BR320" s="38">
        <f t="shared" si="108"/>
        <v>0.21793591600027171</v>
      </c>
      <c r="BS320" s="38">
        <f t="shared" si="108"/>
        <v>0.58467313200204163</v>
      </c>
      <c r="BT320" s="38">
        <f t="shared" si="100"/>
        <v>0.33617816142102591</v>
      </c>
      <c r="BU320" s="39">
        <f t="shared" si="100"/>
        <v>0.30665382175781308</v>
      </c>
      <c r="BV320" s="40">
        <f t="shared" si="100"/>
        <v>0.31334361837376723</v>
      </c>
      <c r="BW320" s="38">
        <f t="shared" si="109"/>
        <v>-1</v>
      </c>
      <c r="BX320" s="38">
        <f t="shared" si="109"/>
        <v>-0.21793591600027171</v>
      </c>
      <c r="BY320" s="38">
        <f t="shared" si="109"/>
        <v>-0.58467313200204163</v>
      </c>
      <c r="BZ320" s="38">
        <f t="shared" si="101"/>
        <v>-0.33617816142102591</v>
      </c>
      <c r="CA320" s="39">
        <f t="shared" si="101"/>
        <v>-0.30665382175781308</v>
      </c>
      <c r="CB320" s="40">
        <f t="shared" si="101"/>
        <v>-0.31334361837376723</v>
      </c>
      <c r="CC320" s="2">
        <f t="shared" si="110"/>
        <v>-10000</v>
      </c>
      <c r="CD320" s="2">
        <f t="shared" si="110"/>
        <v>-2179.3591600027171</v>
      </c>
      <c r="CE320" s="2">
        <f t="shared" si="110"/>
        <v>-5846.7313200204162</v>
      </c>
      <c r="CF320" s="2">
        <f t="shared" si="102"/>
        <v>-3361.7816142102592</v>
      </c>
      <c r="CG320" s="29">
        <f t="shared" si="102"/>
        <v>-3066.538217578131</v>
      </c>
      <c r="CH320" s="31">
        <f t="shared" si="102"/>
        <v>-3133.4361837376723</v>
      </c>
    </row>
    <row r="321" spans="1:86" ht="13.5" hidden="1" outlineLevel="1" thickBot="1" x14ac:dyDescent="0.25">
      <c r="A321" t="s">
        <v>46</v>
      </c>
      <c r="B321" t="s">
        <v>46</v>
      </c>
      <c r="C321" t="s">
        <v>122</v>
      </c>
      <c r="D321" t="s">
        <v>114</v>
      </c>
      <c r="E321" t="s">
        <v>117</v>
      </c>
      <c r="F321" s="41">
        <f t="shared" si="93"/>
        <v>46326</v>
      </c>
      <c r="G321" s="61" t="s">
        <v>41</v>
      </c>
      <c r="H321" s="43">
        <v>0</v>
      </c>
      <c r="I321" s="44">
        <v>0</v>
      </c>
      <c r="J321" s="44">
        <v>0</v>
      </c>
      <c r="K321" s="44">
        <v>0</v>
      </c>
      <c r="L321" s="45">
        <v>0</v>
      </c>
      <c r="M321" s="46">
        <f t="shared" si="89"/>
        <v>0</v>
      </c>
      <c r="N321" t="s">
        <v>49</v>
      </c>
      <c r="O321" t="s">
        <v>49</v>
      </c>
      <c r="P321" t="s">
        <v>122</v>
      </c>
      <c r="Q321" t="s">
        <v>122</v>
      </c>
      <c r="R321" t="s">
        <v>117</v>
      </c>
      <c r="S321" s="41">
        <f t="shared" si="94"/>
        <v>45962</v>
      </c>
      <c r="T321" s="61" t="s">
        <v>41</v>
      </c>
      <c r="U321" s="43">
        <v>45.33</v>
      </c>
      <c r="V321" s="44">
        <v>19647.38</v>
      </c>
      <c r="W321" s="44">
        <v>2675.19</v>
      </c>
      <c r="X321" s="44">
        <v>47604.6</v>
      </c>
      <c r="Y321" s="45">
        <v>33690.080000000002</v>
      </c>
      <c r="Z321" s="47">
        <f t="shared" si="90"/>
        <v>103662.58</v>
      </c>
      <c r="AA321" s="48">
        <f t="shared" si="103"/>
        <v>-45.33</v>
      </c>
      <c r="AB321" s="49">
        <f t="shared" si="103"/>
        <v>-19647.38</v>
      </c>
      <c r="AC321" s="49">
        <f t="shared" si="103"/>
        <v>-2675.19</v>
      </c>
      <c r="AD321" s="49">
        <f t="shared" si="95"/>
        <v>-47604.6</v>
      </c>
      <c r="AE321" s="50">
        <f t="shared" si="95"/>
        <v>-33690.080000000002</v>
      </c>
      <c r="AF321" s="51">
        <f t="shared" si="95"/>
        <v>-103662.58</v>
      </c>
      <c r="AG321" s="52">
        <f t="shared" si="104"/>
        <v>-1</v>
      </c>
      <c r="AH321" s="53">
        <f t="shared" si="104"/>
        <v>-1</v>
      </c>
      <c r="AI321" s="53">
        <f t="shared" si="104"/>
        <v>-1</v>
      </c>
      <c r="AJ321" s="53">
        <f t="shared" si="96"/>
        <v>-1</v>
      </c>
      <c r="AK321" s="54">
        <f t="shared" si="96"/>
        <v>-1</v>
      </c>
      <c r="AL321" s="55">
        <f t="shared" si="96"/>
        <v>-1</v>
      </c>
      <c r="AM321" s="44">
        <v>0</v>
      </c>
      <c r="AN321" s="44">
        <v>0</v>
      </c>
      <c r="AO321" s="44">
        <v>0</v>
      </c>
      <c r="AP321" s="44">
        <v>0</v>
      </c>
      <c r="AQ321" s="45">
        <v>0</v>
      </c>
      <c r="AR321" s="47">
        <f t="shared" si="91"/>
        <v>0</v>
      </c>
      <c r="AS321" s="44">
        <v>45.33</v>
      </c>
      <c r="AT321" s="44">
        <v>4332.67</v>
      </c>
      <c r="AU321" s="44">
        <v>1437.11</v>
      </c>
      <c r="AV321" s="44">
        <v>14956.76</v>
      </c>
      <c r="AW321" s="45">
        <v>10708.11</v>
      </c>
      <c r="AX321" s="47">
        <f t="shared" si="92"/>
        <v>31479.98</v>
      </c>
      <c r="AY321" s="49">
        <f t="shared" si="105"/>
        <v>-45.33</v>
      </c>
      <c r="AZ321" s="49">
        <f t="shared" si="105"/>
        <v>-4332.67</v>
      </c>
      <c r="BA321" s="49">
        <f t="shared" si="105"/>
        <v>-1437.11</v>
      </c>
      <c r="BB321" s="49">
        <f t="shared" si="97"/>
        <v>-14956.76</v>
      </c>
      <c r="BC321" s="50">
        <f t="shared" si="97"/>
        <v>-10708.11</v>
      </c>
      <c r="BD321" s="51">
        <f t="shared" si="97"/>
        <v>-31479.98</v>
      </c>
      <c r="BE321" s="53">
        <f t="shared" si="106"/>
        <v>-1</v>
      </c>
      <c r="BF321" s="53">
        <f t="shared" si="106"/>
        <v>-1</v>
      </c>
      <c r="BG321" s="53">
        <f t="shared" si="106"/>
        <v>-1</v>
      </c>
      <c r="BH321" s="53">
        <f t="shared" si="98"/>
        <v>-1</v>
      </c>
      <c r="BI321" s="54">
        <f t="shared" si="98"/>
        <v>-1</v>
      </c>
      <c r="BJ321" s="55">
        <f t="shared" si="98"/>
        <v>-1</v>
      </c>
      <c r="BK321" s="56">
        <f t="shared" si="107"/>
        <v>0</v>
      </c>
      <c r="BL321" s="56">
        <f t="shared" si="107"/>
        <v>0</v>
      </c>
      <c r="BM321" s="56">
        <f t="shared" si="107"/>
        <v>0</v>
      </c>
      <c r="BN321" s="56">
        <f t="shared" si="99"/>
        <v>0</v>
      </c>
      <c r="BO321" s="57">
        <f t="shared" si="99"/>
        <v>0</v>
      </c>
      <c r="BP321" s="58">
        <f t="shared" si="99"/>
        <v>0</v>
      </c>
      <c r="BQ321" s="56">
        <f t="shared" si="108"/>
        <v>1</v>
      </c>
      <c r="BR321" s="56">
        <f t="shared" si="108"/>
        <v>0.22052151482793125</v>
      </c>
      <c r="BS321" s="56">
        <f t="shared" si="108"/>
        <v>0.53719922697079459</v>
      </c>
      <c r="BT321" s="56">
        <f t="shared" si="100"/>
        <v>0.3141872844220937</v>
      </c>
      <c r="BU321" s="57">
        <f t="shared" si="100"/>
        <v>0.31784163172067265</v>
      </c>
      <c r="BV321" s="58">
        <f t="shared" si="100"/>
        <v>0.30367737326236716</v>
      </c>
      <c r="BW321" s="56">
        <f t="shared" si="109"/>
        <v>-1</v>
      </c>
      <c r="BX321" s="56">
        <f t="shared" si="109"/>
        <v>-0.22052151482793125</v>
      </c>
      <c r="BY321" s="56">
        <f t="shared" si="109"/>
        <v>-0.53719922697079459</v>
      </c>
      <c r="BZ321" s="56">
        <f t="shared" si="101"/>
        <v>-0.3141872844220937</v>
      </c>
      <c r="CA321" s="57">
        <f t="shared" si="101"/>
        <v>-0.31784163172067265</v>
      </c>
      <c r="CB321" s="58">
        <f t="shared" si="101"/>
        <v>-0.30367737326236716</v>
      </c>
      <c r="CC321" s="44">
        <f t="shared" si="110"/>
        <v>-10000</v>
      </c>
      <c r="CD321" s="44">
        <f t="shared" si="110"/>
        <v>-2205.2151482793124</v>
      </c>
      <c r="CE321" s="44">
        <f t="shared" si="110"/>
        <v>-5371.9922697079455</v>
      </c>
      <c r="CF321" s="44">
        <f t="shared" si="102"/>
        <v>-3141.8728442209372</v>
      </c>
      <c r="CG321" s="45">
        <f t="shared" si="102"/>
        <v>-3178.4163172067265</v>
      </c>
      <c r="CH321" s="47">
        <f t="shared" si="102"/>
        <v>-3036.7737326236715</v>
      </c>
    </row>
    <row r="322" spans="1:86" hidden="1" outlineLevel="1" x14ac:dyDescent="0.2">
      <c r="A322" t="s">
        <v>46</v>
      </c>
      <c r="B322" t="s">
        <v>46</v>
      </c>
      <c r="C322" t="s">
        <v>122</v>
      </c>
      <c r="D322" t="s">
        <v>122</v>
      </c>
      <c r="E322" t="s">
        <v>118</v>
      </c>
      <c r="F322" s="27">
        <f t="shared" si="93"/>
        <v>46327</v>
      </c>
      <c r="G322" s="60" t="s">
        <v>35</v>
      </c>
      <c r="H322" s="28">
        <v>0</v>
      </c>
      <c r="I322" s="2">
        <v>0</v>
      </c>
      <c r="J322" s="2">
        <v>0</v>
      </c>
      <c r="K322" s="2">
        <v>0</v>
      </c>
      <c r="L322" s="29">
        <v>0</v>
      </c>
      <c r="M322" s="30">
        <f t="shared" si="89"/>
        <v>0</v>
      </c>
      <c r="N322" t="s">
        <v>49</v>
      </c>
      <c r="O322" t="s">
        <v>49</v>
      </c>
      <c r="P322" t="s">
        <v>122</v>
      </c>
      <c r="Q322" t="s">
        <v>122</v>
      </c>
      <c r="R322" t="s">
        <v>118</v>
      </c>
      <c r="S322" s="27">
        <f t="shared" si="94"/>
        <v>45963</v>
      </c>
      <c r="T322" s="60" t="s">
        <v>35</v>
      </c>
      <c r="U322" s="28">
        <v>1431.78</v>
      </c>
      <c r="V322" s="2">
        <v>7634.31</v>
      </c>
      <c r="W322" s="2">
        <v>-274.08999999999997</v>
      </c>
      <c r="X322" s="2">
        <v>20039.080000000002</v>
      </c>
      <c r="Y322" s="29">
        <v>16920.54</v>
      </c>
      <c r="Z322" s="31">
        <f t="shared" si="90"/>
        <v>45751.62</v>
      </c>
      <c r="AA322" s="32">
        <f t="shared" si="103"/>
        <v>-1431.78</v>
      </c>
      <c r="AB322" s="5">
        <f t="shared" si="103"/>
        <v>-7634.31</v>
      </c>
      <c r="AC322" s="5">
        <f t="shared" si="103"/>
        <v>274.08999999999997</v>
      </c>
      <c r="AD322" s="5">
        <f t="shared" si="95"/>
        <v>-20039.080000000002</v>
      </c>
      <c r="AE322" s="33">
        <f t="shared" si="95"/>
        <v>-16920.54</v>
      </c>
      <c r="AF322" s="34">
        <f t="shared" si="95"/>
        <v>-45751.62</v>
      </c>
      <c r="AG322" s="35">
        <f t="shared" si="104"/>
        <v>-1</v>
      </c>
      <c r="AH322" s="7">
        <f t="shared" si="104"/>
        <v>-1</v>
      </c>
      <c r="AI322" s="7">
        <f t="shared" si="104"/>
        <v>-1</v>
      </c>
      <c r="AJ322" s="7">
        <f t="shared" si="96"/>
        <v>-1</v>
      </c>
      <c r="AK322" s="36">
        <f t="shared" si="96"/>
        <v>-1</v>
      </c>
      <c r="AL322" s="37">
        <f t="shared" si="96"/>
        <v>-1</v>
      </c>
      <c r="AM322" s="2">
        <v>0</v>
      </c>
      <c r="AN322" s="2">
        <v>0</v>
      </c>
      <c r="AO322" s="2">
        <v>0</v>
      </c>
      <c r="AP322" s="2">
        <v>0</v>
      </c>
      <c r="AQ322" s="29">
        <v>0</v>
      </c>
      <c r="AR322" s="31">
        <f t="shared" si="91"/>
        <v>0</v>
      </c>
      <c r="AS322" s="2">
        <v>1431.78</v>
      </c>
      <c r="AT322" s="2">
        <v>1614.77</v>
      </c>
      <c r="AU322" s="2">
        <v>-213.37</v>
      </c>
      <c r="AV322" s="2">
        <v>6340.94</v>
      </c>
      <c r="AW322" s="29">
        <v>5275.02</v>
      </c>
      <c r="AX322" s="31">
        <f t="shared" si="92"/>
        <v>14449.14</v>
      </c>
      <c r="AY322" s="5">
        <f t="shared" si="105"/>
        <v>-1431.78</v>
      </c>
      <c r="AZ322" s="5">
        <f t="shared" si="105"/>
        <v>-1614.77</v>
      </c>
      <c r="BA322" s="5">
        <f t="shared" si="105"/>
        <v>213.37</v>
      </c>
      <c r="BB322" s="5">
        <f t="shared" si="97"/>
        <v>-6340.94</v>
      </c>
      <c r="BC322" s="33">
        <f t="shared" si="97"/>
        <v>-5275.02</v>
      </c>
      <c r="BD322" s="34">
        <f t="shared" si="97"/>
        <v>-14449.14</v>
      </c>
      <c r="BE322" s="7">
        <f t="shared" si="106"/>
        <v>-1</v>
      </c>
      <c r="BF322" s="7">
        <f t="shared" si="106"/>
        <v>-1</v>
      </c>
      <c r="BG322" s="7">
        <f t="shared" si="106"/>
        <v>-1</v>
      </c>
      <c r="BH322" s="7">
        <f t="shared" si="98"/>
        <v>-1</v>
      </c>
      <c r="BI322" s="36">
        <f t="shared" si="98"/>
        <v>-1</v>
      </c>
      <c r="BJ322" s="37">
        <f t="shared" si="98"/>
        <v>-1</v>
      </c>
      <c r="BK322" s="38">
        <f t="shared" si="107"/>
        <v>0</v>
      </c>
      <c r="BL322" s="38">
        <f t="shared" si="107"/>
        <v>0</v>
      </c>
      <c r="BM322" s="38">
        <f t="shared" si="107"/>
        <v>0</v>
      </c>
      <c r="BN322" s="38">
        <f t="shared" si="99"/>
        <v>0</v>
      </c>
      <c r="BO322" s="39">
        <f t="shared" si="99"/>
        <v>0</v>
      </c>
      <c r="BP322" s="40">
        <f t="shared" si="99"/>
        <v>0</v>
      </c>
      <c r="BQ322" s="38">
        <f t="shared" si="108"/>
        <v>1</v>
      </c>
      <c r="BR322" s="38">
        <f t="shared" si="108"/>
        <v>0.2115148585792298</v>
      </c>
      <c r="BS322" s="38">
        <f t="shared" si="108"/>
        <v>0.77846692692181407</v>
      </c>
      <c r="BT322" s="38">
        <f t="shared" si="100"/>
        <v>0.31642869832347587</v>
      </c>
      <c r="BU322" s="39">
        <f t="shared" si="100"/>
        <v>0.31175246180086452</v>
      </c>
      <c r="BV322" s="40">
        <f t="shared" si="100"/>
        <v>0.31581701369262988</v>
      </c>
      <c r="BW322" s="38">
        <f t="shared" si="109"/>
        <v>-1</v>
      </c>
      <c r="BX322" s="38">
        <f t="shared" si="109"/>
        <v>-0.2115148585792298</v>
      </c>
      <c r="BY322" s="38">
        <f t="shared" si="109"/>
        <v>-0.77846692692181407</v>
      </c>
      <c r="BZ322" s="38">
        <f t="shared" si="101"/>
        <v>-0.31642869832347587</v>
      </c>
      <c r="CA322" s="39">
        <f t="shared" si="101"/>
        <v>-0.31175246180086452</v>
      </c>
      <c r="CB322" s="40">
        <f t="shared" si="101"/>
        <v>-0.31581701369262988</v>
      </c>
      <c r="CC322" s="2">
        <f t="shared" si="110"/>
        <v>-10000</v>
      </c>
      <c r="CD322" s="2">
        <f t="shared" si="110"/>
        <v>-2115.148585792298</v>
      </c>
      <c r="CE322" s="2">
        <f t="shared" si="110"/>
        <v>-7784.6692692181405</v>
      </c>
      <c r="CF322" s="2">
        <f t="shared" si="102"/>
        <v>-3164.2869832347587</v>
      </c>
      <c r="CG322" s="29">
        <f t="shared" si="102"/>
        <v>-3117.5246180086451</v>
      </c>
      <c r="CH322" s="31">
        <f t="shared" si="102"/>
        <v>-3158.1701369262987</v>
      </c>
    </row>
    <row r="323" spans="1:86" hidden="1" outlineLevel="1" x14ac:dyDescent="0.2">
      <c r="A323" t="s">
        <v>46</v>
      </c>
      <c r="B323" t="s">
        <v>46</v>
      </c>
      <c r="C323" t="s">
        <v>122</v>
      </c>
      <c r="D323" t="s">
        <v>122</v>
      </c>
      <c r="E323" t="s">
        <v>118</v>
      </c>
      <c r="F323" s="27">
        <f t="shared" si="93"/>
        <v>46328</v>
      </c>
      <c r="G323" s="60" t="s">
        <v>36</v>
      </c>
      <c r="H323" s="28">
        <v>0</v>
      </c>
      <c r="I323" s="2">
        <v>0</v>
      </c>
      <c r="J323" s="2">
        <v>0</v>
      </c>
      <c r="K323" s="2">
        <v>0</v>
      </c>
      <c r="L323" s="29">
        <v>0</v>
      </c>
      <c r="M323" s="30">
        <f t="shared" si="89"/>
        <v>0</v>
      </c>
      <c r="N323" t="s">
        <v>49</v>
      </c>
      <c r="O323" t="s">
        <v>49</v>
      </c>
      <c r="P323" t="s">
        <v>122</v>
      </c>
      <c r="Q323" t="s">
        <v>122</v>
      </c>
      <c r="R323" t="s">
        <v>118</v>
      </c>
      <c r="S323" s="27">
        <f t="shared" si="94"/>
        <v>45964</v>
      </c>
      <c r="T323" s="60" t="s">
        <v>36</v>
      </c>
      <c r="U323" s="28">
        <v>1369.91</v>
      </c>
      <c r="V323" s="2">
        <v>10478.64</v>
      </c>
      <c r="W323" s="2">
        <v>-769.06</v>
      </c>
      <c r="X323" s="2">
        <v>37387.94</v>
      </c>
      <c r="Y323" s="29">
        <v>25958.959999999999</v>
      </c>
      <c r="Z323" s="31">
        <f t="shared" si="90"/>
        <v>74426.39</v>
      </c>
      <c r="AA323" s="32">
        <f t="shared" si="103"/>
        <v>-1369.91</v>
      </c>
      <c r="AB323" s="5">
        <f t="shared" si="103"/>
        <v>-10478.64</v>
      </c>
      <c r="AC323" s="5">
        <f t="shared" si="103"/>
        <v>769.06</v>
      </c>
      <c r="AD323" s="5">
        <f t="shared" si="95"/>
        <v>-37387.94</v>
      </c>
      <c r="AE323" s="33">
        <f t="shared" si="95"/>
        <v>-25958.959999999999</v>
      </c>
      <c r="AF323" s="34">
        <f t="shared" si="95"/>
        <v>-74426.39</v>
      </c>
      <c r="AG323" s="35">
        <f t="shared" si="104"/>
        <v>-1</v>
      </c>
      <c r="AH323" s="7">
        <f t="shared" si="104"/>
        <v>-1</v>
      </c>
      <c r="AI323" s="7">
        <f t="shared" si="104"/>
        <v>-1</v>
      </c>
      <c r="AJ323" s="7">
        <f t="shared" si="96"/>
        <v>-1</v>
      </c>
      <c r="AK323" s="36">
        <f t="shared" si="96"/>
        <v>-1</v>
      </c>
      <c r="AL323" s="37">
        <f t="shared" si="96"/>
        <v>-1</v>
      </c>
      <c r="AM323" s="2">
        <v>0</v>
      </c>
      <c r="AN323" s="2">
        <v>0</v>
      </c>
      <c r="AO323" s="2">
        <v>0</v>
      </c>
      <c r="AP323" s="2">
        <v>0</v>
      </c>
      <c r="AQ323" s="29">
        <v>0</v>
      </c>
      <c r="AR323" s="31">
        <f t="shared" si="91"/>
        <v>0</v>
      </c>
      <c r="AS323" s="2">
        <v>1369.91</v>
      </c>
      <c r="AT323" s="2">
        <v>2169.42</v>
      </c>
      <c r="AU323" s="2">
        <v>-531.13</v>
      </c>
      <c r="AV323" s="2">
        <v>12020.53</v>
      </c>
      <c r="AW323" s="29">
        <v>8123.1</v>
      </c>
      <c r="AX323" s="31">
        <f t="shared" si="92"/>
        <v>23151.83</v>
      </c>
      <c r="AY323" s="5">
        <f t="shared" si="105"/>
        <v>-1369.91</v>
      </c>
      <c r="AZ323" s="5">
        <f t="shared" si="105"/>
        <v>-2169.42</v>
      </c>
      <c r="BA323" s="5">
        <f t="shared" si="105"/>
        <v>531.13</v>
      </c>
      <c r="BB323" s="5">
        <f t="shared" si="97"/>
        <v>-12020.53</v>
      </c>
      <c r="BC323" s="33">
        <f t="shared" si="97"/>
        <v>-8123.1</v>
      </c>
      <c r="BD323" s="34">
        <f t="shared" si="97"/>
        <v>-23151.83</v>
      </c>
      <c r="BE323" s="7">
        <f t="shared" si="106"/>
        <v>-1</v>
      </c>
      <c r="BF323" s="7">
        <f t="shared" si="106"/>
        <v>-1</v>
      </c>
      <c r="BG323" s="7">
        <f t="shared" si="106"/>
        <v>-1</v>
      </c>
      <c r="BH323" s="7">
        <f t="shared" si="98"/>
        <v>-1</v>
      </c>
      <c r="BI323" s="36">
        <f t="shared" si="98"/>
        <v>-1</v>
      </c>
      <c r="BJ323" s="37">
        <f t="shared" si="98"/>
        <v>-1</v>
      </c>
      <c r="BK323" s="38">
        <f t="shared" si="107"/>
        <v>0</v>
      </c>
      <c r="BL323" s="38">
        <f t="shared" si="107"/>
        <v>0</v>
      </c>
      <c r="BM323" s="38">
        <f t="shared" si="107"/>
        <v>0</v>
      </c>
      <c r="BN323" s="38">
        <f t="shared" si="99"/>
        <v>0</v>
      </c>
      <c r="BO323" s="39">
        <f t="shared" si="99"/>
        <v>0</v>
      </c>
      <c r="BP323" s="40">
        <f t="shared" si="99"/>
        <v>0</v>
      </c>
      <c r="BQ323" s="38">
        <f t="shared" si="108"/>
        <v>1</v>
      </c>
      <c r="BR323" s="38">
        <f t="shared" si="108"/>
        <v>0.2070325920157578</v>
      </c>
      <c r="BS323" s="38">
        <f t="shared" si="108"/>
        <v>0.69062231815463038</v>
      </c>
      <c r="BT323" s="38">
        <f t="shared" si="100"/>
        <v>0.32150821896044551</v>
      </c>
      <c r="BU323" s="39">
        <f t="shared" si="100"/>
        <v>0.3129208566136702</v>
      </c>
      <c r="BV323" s="40">
        <f t="shared" si="100"/>
        <v>0.31107017282445115</v>
      </c>
      <c r="BW323" s="38">
        <f t="shared" si="109"/>
        <v>-1</v>
      </c>
      <c r="BX323" s="38">
        <f t="shared" si="109"/>
        <v>-0.2070325920157578</v>
      </c>
      <c r="BY323" s="38">
        <f t="shared" si="109"/>
        <v>-0.69062231815463038</v>
      </c>
      <c r="BZ323" s="38">
        <f t="shared" si="101"/>
        <v>-0.32150821896044551</v>
      </c>
      <c r="CA323" s="39">
        <f t="shared" si="101"/>
        <v>-0.3129208566136702</v>
      </c>
      <c r="CB323" s="40">
        <f t="shared" si="101"/>
        <v>-0.31107017282445115</v>
      </c>
      <c r="CC323" s="2">
        <f t="shared" si="110"/>
        <v>-10000</v>
      </c>
      <c r="CD323" s="2">
        <f t="shared" si="110"/>
        <v>-2070.3259201575779</v>
      </c>
      <c r="CE323" s="2">
        <f t="shared" si="110"/>
        <v>-6906.2231815463037</v>
      </c>
      <c r="CF323" s="2">
        <f t="shared" si="102"/>
        <v>-3215.0821896044549</v>
      </c>
      <c r="CG323" s="29">
        <f t="shared" si="102"/>
        <v>-3129.2085661367018</v>
      </c>
      <c r="CH323" s="31">
        <f t="shared" si="102"/>
        <v>-3110.7017282445117</v>
      </c>
    </row>
    <row r="324" spans="1:86" hidden="1" outlineLevel="1" x14ac:dyDescent="0.2">
      <c r="A324" t="s">
        <v>46</v>
      </c>
      <c r="B324" t="s">
        <v>46</v>
      </c>
      <c r="C324" t="s">
        <v>122</v>
      </c>
      <c r="D324" t="s">
        <v>122</v>
      </c>
      <c r="E324" t="s">
        <v>118</v>
      </c>
      <c r="F324" s="27">
        <f t="shared" si="93"/>
        <v>46329</v>
      </c>
      <c r="G324" s="60" t="s">
        <v>37</v>
      </c>
      <c r="H324" s="28">
        <v>0</v>
      </c>
      <c r="I324" s="2">
        <v>0</v>
      </c>
      <c r="J324" s="2">
        <v>0</v>
      </c>
      <c r="K324" s="2">
        <v>0</v>
      </c>
      <c r="L324" s="29">
        <v>0</v>
      </c>
      <c r="M324" s="30">
        <f t="shared" si="89"/>
        <v>0</v>
      </c>
      <c r="N324" t="s">
        <v>49</v>
      </c>
      <c r="O324" t="s">
        <v>49</v>
      </c>
      <c r="P324" t="s">
        <v>122</v>
      </c>
      <c r="Q324" t="s">
        <v>122</v>
      </c>
      <c r="R324" t="s">
        <v>118</v>
      </c>
      <c r="S324" s="27">
        <f t="shared" si="94"/>
        <v>45965</v>
      </c>
      <c r="T324" s="60" t="s">
        <v>37</v>
      </c>
      <c r="U324" s="28">
        <v>140.52000000000001</v>
      </c>
      <c r="V324" s="2">
        <v>10364.14</v>
      </c>
      <c r="W324" s="2">
        <v>-519.35</v>
      </c>
      <c r="X324" s="2">
        <v>32634.41</v>
      </c>
      <c r="Y324" s="29">
        <v>36426.89</v>
      </c>
      <c r="Z324" s="31">
        <f t="shared" si="90"/>
        <v>79046.61</v>
      </c>
      <c r="AA324" s="32">
        <f t="shared" si="103"/>
        <v>-140.52000000000001</v>
      </c>
      <c r="AB324" s="5">
        <f t="shared" si="103"/>
        <v>-10364.14</v>
      </c>
      <c r="AC324" s="5">
        <f t="shared" si="103"/>
        <v>519.35</v>
      </c>
      <c r="AD324" s="5">
        <f t="shared" si="95"/>
        <v>-32634.41</v>
      </c>
      <c r="AE324" s="33">
        <f t="shared" si="95"/>
        <v>-36426.89</v>
      </c>
      <c r="AF324" s="34">
        <f t="shared" si="95"/>
        <v>-79046.61</v>
      </c>
      <c r="AG324" s="35">
        <f t="shared" si="104"/>
        <v>-1</v>
      </c>
      <c r="AH324" s="7">
        <f t="shared" si="104"/>
        <v>-1</v>
      </c>
      <c r="AI324" s="7">
        <f t="shared" si="104"/>
        <v>-1</v>
      </c>
      <c r="AJ324" s="7">
        <f t="shared" si="96"/>
        <v>-1</v>
      </c>
      <c r="AK324" s="36">
        <f t="shared" si="96"/>
        <v>-1</v>
      </c>
      <c r="AL324" s="37">
        <f t="shared" si="96"/>
        <v>-1</v>
      </c>
      <c r="AM324" s="2">
        <v>0</v>
      </c>
      <c r="AN324" s="2">
        <v>0</v>
      </c>
      <c r="AO324" s="2">
        <v>0</v>
      </c>
      <c r="AP324" s="2">
        <v>0</v>
      </c>
      <c r="AQ324" s="29">
        <v>0</v>
      </c>
      <c r="AR324" s="31">
        <f t="shared" si="91"/>
        <v>0</v>
      </c>
      <c r="AS324" s="2">
        <v>140.52000000000001</v>
      </c>
      <c r="AT324" s="2">
        <v>2103.85</v>
      </c>
      <c r="AU324" s="2">
        <v>-269.69</v>
      </c>
      <c r="AV324" s="2">
        <v>10683.17</v>
      </c>
      <c r="AW324" s="29">
        <v>11339.94</v>
      </c>
      <c r="AX324" s="31">
        <f t="shared" si="92"/>
        <v>23997.79</v>
      </c>
      <c r="AY324" s="5">
        <f t="shared" si="105"/>
        <v>-140.52000000000001</v>
      </c>
      <c r="AZ324" s="5">
        <f t="shared" si="105"/>
        <v>-2103.85</v>
      </c>
      <c r="BA324" s="5">
        <f t="shared" si="105"/>
        <v>269.69</v>
      </c>
      <c r="BB324" s="5">
        <f t="shared" si="97"/>
        <v>-10683.17</v>
      </c>
      <c r="BC324" s="33">
        <f t="shared" si="97"/>
        <v>-11339.94</v>
      </c>
      <c r="BD324" s="34">
        <f t="shared" si="97"/>
        <v>-23997.79</v>
      </c>
      <c r="BE324" s="7">
        <f t="shared" si="106"/>
        <v>-1</v>
      </c>
      <c r="BF324" s="7">
        <f t="shared" si="106"/>
        <v>-1</v>
      </c>
      <c r="BG324" s="7">
        <f t="shared" si="106"/>
        <v>-1</v>
      </c>
      <c r="BH324" s="7">
        <f t="shared" si="98"/>
        <v>-1</v>
      </c>
      <c r="BI324" s="36">
        <f t="shared" si="98"/>
        <v>-1</v>
      </c>
      <c r="BJ324" s="37">
        <f t="shared" si="98"/>
        <v>-1</v>
      </c>
      <c r="BK324" s="38">
        <f t="shared" si="107"/>
        <v>0</v>
      </c>
      <c r="BL324" s="38">
        <f t="shared" si="107"/>
        <v>0</v>
      </c>
      <c r="BM324" s="38">
        <f t="shared" si="107"/>
        <v>0</v>
      </c>
      <c r="BN324" s="38">
        <f t="shared" si="99"/>
        <v>0</v>
      </c>
      <c r="BO324" s="39">
        <f t="shared" si="99"/>
        <v>0</v>
      </c>
      <c r="BP324" s="40">
        <f t="shared" si="99"/>
        <v>0</v>
      </c>
      <c r="BQ324" s="38">
        <f t="shared" si="108"/>
        <v>1</v>
      </c>
      <c r="BR324" s="38">
        <f t="shared" si="108"/>
        <v>0.20299320541791216</v>
      </c>
      <c r="BS324" s="38">
        <f t="shared" si="108"/>
        <v>0.51928372003465872</v>
      </c>
      <c r="BT324" s="38">
        <f t="shared" si="100"/>
        <v>0.32735906670290654</v>
      </c>
      <c r="BU324" s="39">
        <f t="shared" si="100"/>
        <v>0.31130683953529936</v>
      </c>
      <c r="BV324" s="40">
        <f t="shared" si="100"/>
        <v>0.3035903753494299</v>
      </c>
      <c r="BW324" s="38">
        <f t="shared" si="109"/>
        <v>-1</v>
      </c>
      <c r="BX324" s="38">
        <f t="shared" si="109"/>
        <v>-0.20299320541791216</v>
      </c>
      <c r="BY324" s="38">
        <f t="shared" si="109"/>
        <v>-0.51928372003465872</v>
      </c>
      <c r="BZ324" s="38">
        <f t="shared" si="101"/>
        <v>-0.32735906670290654</v>
      </c>
      <c r="CA324" s="39">
        <f t="shared" si="101"/>
        <v>-0.31130683953529936</v>
      </c>
      <c r="CB324" s="40">
        <f t="shared" si="101"/>
        <v>-0.3035903753494299</v>
      </c>
      <c r="CC324" s="2">
        <f t="shared" si="110"/>
        <v>-10000</v>
      </c>
      <c r="CD324" s="2">
        <f t="shared" si="110"/>
        <v>-2029.9320541791217</v>
      </c>
      <c r="CE324" s="2">
        <f t="shared" si="110"/>
        <v>-5192.8372003465875</v>
      </c>
      <c r="CF324" s="2">
        <f t="shared" si="102"/>
        <v>-3273.5906670290656</v>
      </c>
      <c r="CG324" s="29">
        <f t="shared" si="102"/>
        <v>-3113.0683953529938</v>
      </c>
      <c r="CH324" s="31">
        <f t="shared" si="102"/>
        <v>-3035.9037534942991</v>
      </c>
    </row>
    <row r="325" spans="1:86" hidden="1" outlineLevel="1" x14ac:dyDescent="0.2">
      <c r="A325" t="s">
        <v>46</v>
      </c>
      <c r="B325" t="s">
        <v>46</v>
      </c>
      <c r="C325" t="s">
        <v>122</v>
      </c>
      <c r="D325" t="s">
        <v>122</v>
      </c>
      <c r="E325" t="s">
        <v>118</v>
      </c>
      <c r="F325" s="27">
        <f t="shared" si="93"/>
        <v>46330</v>
      </c>
      <c r="G325" s="60" t="s">
        <v>38</v>
      </c>
      <c r="H325" s="28">
        <v>0</v>
      </c>
      <c r="I325" s="2">
        <v>0</v>
      </c>
      <c r="J325" s="2">
        <v>0</v>
      </c>
      <c r="K325" s="2">
        <v>0</v>
      </c>
      <c r="L325" s="29">
        <v>0</v>
      </c>
      <c r="M325" s="30">
        <f t="shared" si="89"/>
        <v>0</v>
      </c>
      <c r="N325" t="s">
        <v>49</v>
      </c>
      <c r="O325" t="s">
        <v>49</v>
      </c>
      <c r="P325" t="s">
        <v>122</v>
      </c>
      <c r="Q325" t="s">
        <v>122</v>
      </c>
      <c r="R325" t="s">
        <v>118</v>
      </c>
      <c r="S325" s="27">
        <f t="shared" si="94"/>
        <v>45966</v>
      </c>
      <c r="T325" s="60" t="s">
        <v>38</v>
      </c>
      <c r="U325" s="28">
        <v>136.12</v>
      </c>
      <c r="V325" s="2">
        <v>12283.94</v>
      </c>
      <c r="W325" s="2">
        <v>285.36</v>
      </c>
      <c r="X325" s="2">
        <v>37720.42</v>
      </c>
      <c r="Y325" s="29">
        <v>32837.919999999998</v>
      </c>
      <c r="Z325" s="31">
        <f t="shared" si="90"/>
        <v>83263.759999999995</v>
      </c>
      <c r="AA325" s="32">
        <f t="shared" si="103"/>
        <v>-136.12</v>
      </c>
      <c r="AB325" s="5">
        <f t="shared" si="103"/>
        <v>-12283.94</v>
      </c>
      <c r="AC325" s="5">
        <f t="shared" si="103"/>
        <v>-285.36</v>
      </c>
      <c r="AD325" s="5">
        <f t="shared" si="95"/>
        <v>-37720.42</v>
      </c>
      <c r="AE325" s="33">
        <f t="shared" si="95"/>
        <v>-32837.919999999998</v>
      </c>
      <c r="AF325" s="34">
        <f t="shared" si="95"/>
        <v>-83263.759999999995</v>
      </c>
      <c r="AG325" s="35">
        <f t="shared" si="104"/>
        <v>-1</v>
      </c>
      <c r="AH325" s="7">
        <f t="shared" si="104"/>
        <v>-1</v>
      </c>
      <c r="AI325" s="7">
        <f t="shared" si="104"/>
        <v>-1</v>
      </c>
      <c r="AJ325" s="7">
        <f t="shared" si="96"/>
        <v>-1</v>
      </c>
      <c r="AK325" s="36">
        <f t="shared" si="96"/>
        <v>-1</v>
      </c>
      <c r="AL325" s="37">
        <f t="shared" si="96"/>
        <v>-1</v>
      </c>
      <c r="AM325" s="2">
        <v>0</v>
      </c>
      <c r="AN325" s="2">
        <v>0</v>
      </c>
      <c r="AO325" s="2">
        <v>0</v>
      </c>
      <c r="AP325" s="2">
        <v>0</v>
      </c>
      <c r="AQ325" s="29">
        <v>0</v>
      </c>
      <c r="AR325" s="31">
        <f t="shared" si="91"/>
        <v>0</v>
      </c>
      <c r="AS325" s="2">
        <v>136.12</v>
      </c>
      <c r="AT325" s="2">
        <v>2591.3000000000002</v>
      </c>
      <c r="AU325" s="2">
        <v>-23.76</v>
      </c>
      <c r="AV325" s="2">
        <v>12328.49</v>
      </c>
      <c r="AW325" s="29">
        <v>10131.67</v>
      </c>
      <c r="AX325" s="31">
        <f t="shared" si="92"/>
        <v>25163.82</v>
      </c>
      <c r="AY325" s="5">
        <f t="shared" si="105"/>
        <v>-136.12</v>
      </c>
      <c r="AZ325" s="5">
        <f t="shared" si="105"/>
        <v>-2591.3000000000002</v>
      </c>
      <c r="BA325" s="5">
        <f t="shared" si="105"/>
        <v>23.76</v>
      </c>
      <c r="BB325" s="5">
        <f t="shared" si="97"/>
        <v>-12328.49</v>
      </c>
      <c r="BC325" s="33">
        <f t="shared" si="97"/>
        <v>-10131.67</v>
      </c>
      <c r="BD325" s="34">
        <f t="shared" si="97"/>
        <v>-25163.82</v>
      </c>
      <c r="BE325" s="7">
        <f t="shared" si="106"/>
        <v>-1</v>
      </c>
      <c r="BF325" s="7">
        <f t="shared" si="106"/>
        <v>-1</v>
      </c>
      <c r="BG325" s="7">
        <f t="shared" si="106"/>
        <v>-1</v>
      </c>
      <c r="BH325" s="7">
        <f t="shared" si="98"/>
        <v>-1</v>
      </c>
      <c r="BI325" s="36">
        <f t="shared" si="98"/>
        <v>-1</v>
      </c>
      <c r="BJ325" s="37">
        <f t="shared" si="98"/>
        <v>-1</v>
      </c>
      <c r="BK325" s="38">
        <f t="shared" si="107"/>
        <v>0</v>
      </c>
      <c r="BL325" s="38">
        <f t="shared" si="107"/>
        <v>0</v>
      </c>
      <c r="BM325" s="38">
        <f t="shared" si="107"/>
        <v>0</v>
      </c>
      <c r="BN325" s="38">
        <f t="shared" si="99"/>
        <v>0</v>
      </c>
      <c r="BO325" s="39">
        <f t="shared" si="99"/>
        <v>0</v>
      </c>
      <c r="BP325" s="40">
        <f t="shared" si="99"/>
        <v>0</v>
      </c>
      <c r="BQ325" s="38">
        <f t="shared" si="108"/>
        <v>1</v>
      </c>
      <c r="BR325" s="38">
        <f t="shared" si="108"/>
        <v>0.21095023258010054</v>
      </c>
      <c r="BS325" s="38">
        <f t="shared" si="108"/>
        <v>-8.3263246425567705E-2</v>
      </c>
      <c r="BT325" s="38">
        <f t="shared" si="100"/>
        <v>0.32683861950635756</v>
      </c>
      <c r="BU325" s="39">
        <f t="shared" si="100"/>
        <v>0.3085356807008483</v>
      </c>
      <c r="BV325" s="40">
        <f t="shared" si="100"/>
        <v>0.30221815589399281</v>
      </c>
      <c r="BW325" s="38">
        <f t="shared" si="109"/>
        <v>-1</v>
      </c>
      <c r="BX325" s="38">
        <f t="shared" si="109"/>
        <v>-0.21095023258010054</v>
      </c>
      <c r="BY325" s="38">
        <f t="shared" si="109"/>
        <v>8.3263246425567705E-2</v>
      </c>
      <c r="BZ325" s="38">
        <f t="shared" si="101"/>
        <v>-0.32683861950635756</v>
      </c>
      <c r="CA325" s="39">
        <f t="shared" si="101"/>
        <v>-0.3085356807008483</v>
      </c>
      <c r="CB325" s="40">
        <f t="shared" si="101"/>
        <v>-0.30221815589399281</v>
      </c>
      <c r="CC325" s="2">
        <f t="shared" si="110"/>
        <v>-10000</v>
      </c>
      <c r="CD325" s="2">
        <f t="shared" si="110"/>
        <v>-2109.5023258010056</v>
      </c>
      <c r="CE325" s="2">
        <f t="shared" si="110"/>
        <v>832.63246425567706</v>
      </c>
      <c r="CF325" s="2">
        <f t="shared" si="102"/>
        <v>-3268.3861950635755</v>
      </c>
      <c r="CG325" s="29">
        <f t="shared" si="102"/>
        <v>-3085.356807008483</v>
      </c>
      <c r="CH325" s="31">
        <f t="shared" si="102"/>
        <v>-3022.181558939928</v>
      </c>
    </row>
    <row r="326" spans="1:86" hidden="1" outlineLevel="1" x14ac:dyDescent="0.2">
      <c r="A326" t="s">
        <v>46</v>
      </c>
      <c r="B326" t="s">
        <v>46</v>
      </c>
      <c r="C326" t="s">
        <v>122</v>
      </c>
      <c r="D326" t="s">
        <v>122</v>
      </c>
      <c r="E326" t="s">
        <v>118</v>
      </c>
      <c r="F326" s="27">
        <f t="shared" si="93"/>
        <v>46331</v>
      </c>
      <c r="G326" s="60" t="s">
        <v>39</v>
      </c>
      <c r="H326" s="28">
        <v>0</v>
      </c>
      <c r="I326" s="2">
        <v>0</v>
      </c>
      <c r="J326" s="2">
        <v>0</v>
      </c>
      <c r="K326" s="2">
        <v>0</v>
      </c>
      <c r="L326" s="29">
        <v>0</v>
      </c>
      <c r="M326" s="30">
        <f t="shared" si="89"/>
        <v>0</v>
      </c>
      <c r="N326" t="s">
        <v>49</v>
      </c>
      <c r="O326" t="s">
        <v>49</v>
      </c>
      <c r="P326" t="s">
        <v>122</v>
      </c>
      <c r="Q326" t="s">
        <v>122</v>
      </c>
      <c r="R326" t="s">
        <v>118</v>
      </c>
      <c r="S326" s="27">
        <f t="shared" si="94"/>
        <v>45967</v>
      </c>
      <c r="T326" s="60" t="s">
        <v>39</v>
      </c>
      <c r="U326" s="28">
        <v>2629.92</v>
      </c>
      <c r="V326" s="2">
        <v>14603.36</v>
      </c>
      <c r="W326" s="2">
        <v>1492.76</v>
      </c>
      <c r="X326" s="2">
        <v>42257.9</v>
      </c>
      <c r="Y326" s="29">
        <v>35652.660000000003</v>
      </c>
      <c r="Z326" s="31">
        <f t="shared" si="90"/>
        <v>96636.6</v>
      </c>
      <c r="AA326" s="32">
        <f t="shared" si="103"/>
        <v>-2629.92</v>
      </c>
      <c r="AB326" s="5">
        <f t="shared" si="103"/>
        <v>-14603.36</v>
      </c>
      <c r="AC326" s="5">
        <f t="shared" si="103"/>
        <v>-1492.76</v>
      </c>
      <c r="AD326" s="5">
        <f t="shared" si="95"/>
        <v>-42257.9</v>
      </c>
      <c r="AE326" s="33">
        <f t="shared" si="95"/>
        <v>-35652.660000000003</v>
      </c>
      <c r="AF326" s="34">
        <f t="shared" si="95"/>
        <v>-96636.6</v>
      </c>
      <c r="AG326" s="35">
        <f t="shared" si="104"/>
        <v>-1</v>
      </c>
      <c r="AH326" s="7">
        <f t="shared" si="104"/>
        <v>-1</v>
      </c>
      <c r="AI326" s="7">
        <f t="shared" si="104"/>
        <v>-1</v>
      </c>
      <c r="AJ326" s="7">
        <f t="shared" si="96"/>
        <v>-1</v>
      </c>
      <c r="AK326" s="36">
        <f t="shared" si="96"/>
        <v>-1</v>
      </c>
      <c r="AL326" s="37">
        <f t="shared" si="96"/>
        <v>-1</v>
      </c>
      <c r="AM326" s="2">
        <v>0</v>
      </c>
      <c r="AN326" s="2">
        <v>0</v>
      </c>
      <c r="AO326" s="2">
        <v>0</v>
      </c>
      <c r="AP326" s="2">
        <v>0</v>
      </c>
      <c r="AQ326" s="29">
        <v>0</v>
      </c>
      <c r="AR326" s="31">
        <f t="shared" si="91"/>
        <v>0</v>
      </c>
      <c r="AS326" s="2">
        <v>2377.09</v>
      </c>
      <c r="AT326" s="2">
        <v>2899.44</v>
      </c>
      <c r="AU326" s="2">
        <v>636.75</v>
      </c>
      <c r="AV326" s="2">
        <v>13389.95</v>
      </c>
      <c r="AW326" s="29">
        <v>10571.68</v>
      </c>
      <c r="AX326" s="31">
        <f t="shared" si="92"/>
        <v>29874.910000000003</v>
      </c>
      <c r="AY326" s="5">
        <f t="shared" si="105"/>
        <v>-2377.09</v>
      </c>
      <c r="AZ326" s="5">
        <f t="shared" si="105"/>
        <v>-2899.44</v>
      </c>
      <c r="BA326" s="5">
        <f t="shared" si="105"/>
        <v>-636.75</v>
      </c>
      <c r="BB326" s="5">
        <f t="shared" si="97"/>
        <v>-13389.95</v>
      </c>
      <c r="BC326" s="33">
        <f t="shared" si="97"/>
        <v>-10571.68</v>
      </c>
      <c r="BD326" s="34">
        <f t="shared" si="97"/>
        <v>-29874.910000000003</v>
      </c>
      <c r="BE326" s="7">
        <f t="shared" si="106"/>
        <v>-1</v>
      </c>
      <c r="BF326" s="7">
        <f t="shared" si="106"/>
        <v>-1</v>
      </c>
      <c r="BG326" s="7">
        <f t="shared" si="106"/>
        <v>-1</v>
      </c>
      <c r="BH326" s="7">
        <f t="shared" si="98"/>
        <v>-1</v>
      </c>
      <c r="BI326" s="36">
        <f t="shared" si="98"/>
        <v>-1</v>
      </c>
      <c r="BJ326" s="37">
        <f t="shared" si="98"/>
        <v>-1</v>
      </c>
      <c r="BK326" s="38">
        <f t="shared" si="107"/>
        <v>0</v>
      </c>
      <c r="BL326" s="38">
        <f t="shared" si="107"/>
        <v>0</v>
      </c>
      <c r="BM326" s="38">
        <f t="shared" si="107"/>
        <v>0</v>
      </c>
      <c r="BN326" s="38">
        <f t="shared" si="99"/>
        <v>0</v>
      </c>
      <c r="BO326" s="39">
        <f t="shared" si="99"/>
        <v>0</v>
      </c>
      <c r="BP326" s="40">
        <f t="shared" si="99"/>
        <v>0</v>
      </c>
      <c r="BQ326" s="38">
        <f t="shared" si="108"/>
        <v>0.90386399586299204</v>
      </c>
      <c r="BR326" s="38">
        <f t="shared" si="108"/>
        <v>0.19854608802357812</v>
      </c>
      <c r="BS326" s="38">
        <f t="shared" si="108"/>
        <v>0.42655885741847316</v>
      </c>
      <c r="BT326" s="38">
        <f t="shared" si="100"/>
        <v>0.31686264580114015</v>
      </c>
      <c r="BU326" s="39">
        <f t="shared" si="100"/>
        <v>0.29651868892811922</v>
      </c>
      <c r="BV326" s="40">
        <f t="shared" si="100"/>
        <v>0.3091469484646604</v>
      </c>
      <c r="BW326" s="38">
        <f t="shared" si="109"/>
        <v>-0.90386399586299204</v>
      </c>
      <c r="BX326" s="38">
        <f t="shared" si="109"/>
        <v>-0.19854608802357812</v>
      </c>
      <c r="BY326" s="38">
        <f t="shared" si="109"/>
        <v>-0.42655885741847316</v>
      </c>
      <c r="BZ326" s="38">
        <f t="shared" si="101"/>
        <v>-0.31686264580114015</v>
      </c>
      <c r="CA326" s="39">
        <f t="shared" si="101"/>
        <v>-0.29651868892811922</v>
      </c>
      <c r="CB326" s="40">
        <f t="shared" si="101"/>
        <v>-0.3091469484646604</v>
      </c>
      <c r="CC326" s="2">
        <f t="shared" si="110"/>
        <v>-9038.6399586299212</v>
      </c>
      <c r="CD326" s="2">
        <f t="shared" si="110"/>
        <v>-1985.4608802357811</v>
      </c>
      <c r="CE326" s="2">
        <f t="shared" si="110"/>
        <v>-4265.5885741847314</v>
      </c>
      <c r="CF326" s="2">
        <f t="shared" si="102"/>
        <v>-3168.6264580114016</v>
      </c>
      <c r="CG326" s="29">
        <f t="shared" si="102"/>
        <v>-2965.1868892811922</v>
      </c>
      <c r="CH326" s="31">
        <f t="shared" si="102"/>
        <v>-3091.4694846466041</v>
      </c>
    </row>
    <row r="327" spans="1:86" hidden="1" outlineLevel="1" x14ac:dyDescent="0.2">
      <c r="A327" t="s">
        <v>46</v>
      </c>
      <c r="B327" t="s">
        <v>46</v>
      </c>
      <c r="C327" t="s">
        <v>122</v>
      </c>
      <c r="D327" t="s">
        <v>122</v>
      </c>
      <c r="E327" t="s">
        <v>118</v>
      </c>
      <c r="F327" s="27">
        <f t="shared" si="93"/>
        <v>46332</v>
      </c>
      <c r="G327" s="60" t="s">
        <v>40</v>
      </c>
      <c r="H327" s="28">
        <v>0</v>
      </c>
      <c r="I327" s="2">
        <v>0</v>
      </c>
      <c r="J327" s="2">
        <v>0</v>
      </c>
      <c r="K327" s="2">
        <v>0</v>
      </c>
      <c r="L327" s="29">
        <v>0</v>
      </c>
      <c r="M327" s="30">
        <f t="shared" ref="M327:M377" si="111">SUM(H327:L327)</f>
        <v>0</v>
      </c>
      <c r="N327" t="s">
        <v>49</v>
      </c>
      <c r="O327" t="s">
        <v>49</v>
      </c>
      <c r="P327" t="s">
        <v>122</v>
      </c>
      <c r="Q327" t="s">
        <v>122</v>
      </c>
      <c r="R327" t="s">
        <v>118</v>
      </c>
      <c r="S327" s="27">
        <f t="shared" si="94"/>
        <v>45968</v>
      </c>
      <c r="T327" s="60" t="s">
        <v>40</v>
      </c>
      <c r="U327" s="28">
        <v>1425.46</v>
      </c>
      <c r="V327" s="2">
        <v>22333.919999999998</v>
      </c>
      <c r="W327" s="2">
        <v>919.34</v>
      </c>
      <c r="X327" s="2">
        <v>60244.22</v>
      </c>
      <c r="Y327" s="29">
        <v>52741.37</v>
      </c>
      <c r="Z327" s="31">
        <f t="shared" ref="Z327:Z377" si="112">SUM(U327:Y327)</f>
        <v>137664.31</v>
      </c>
      <c r="AA327" s="32">
        <f t="shared" si="103"/>
        <v>-1425.46</v>
      </c>
      <c r="AB327" s="5">
        <f t="shared" si="103"/>
        <v>-22333.919999999998</v>
      </c>
      <c r="AC327" s="5">
        <f t="shared" si="103"/>
        <v>-919.34</v>
      </c>
      <c r="AD327" s="5">
        <f t="shared" si="95"/>
        <v>-60244.22</v>
      </c>
      <c r="AE327" s="33">
        <f t="shared" si="95"/>
        <v>-52741.37</v>
      </c>
      <c r="AF327" s="34">
        <f t="shared" si="95"/>
        <v>-137664.31</v>
      </c>
      <c r="AG327" s="35">
        <f t="shared" si="104"/>
        <v>-1</v>
      </c>
      <c r="AH327" s="7">
        <f t="shared" si="104"/>
        <v>-1</v>
      </c>
      <c r="AI327" s="7">
        <f t="shared" si="104"/>
        <v>-1</v>
      </c>
      <c r="AJ327" s="7">
        <f t="shared" si="96"/>
        <v>-1</v>
      </c>
      <c r="AK327" s="36">
        <f t="shared" si="96"/>
        <v>-1</v>
      </c>
      <c r="AL327" s="37">
        <f t="shared" si="96"/>
        <v>-1</v>
      </c>
      <c r="AM327" s="2">
        <v>0</v>
      </c>
      <c r="AN327" s="2">
        <v>0</v>
      </c>
      <c r="AO327" s="2">
        <v>0</v>
      </c>
      <c r="AP327" s="2">
        <v>0</v>
      </c>
      <c r="AQ327" s="29">
        <v>0</v>
      </c>
      <c r="AR327" s="31">
        <f t="shared" ref="AR327:AR377" si="113">SUM(AM327:AQ327)</f>
        <v>0</v>
      </c>
      <c r="AS327" s="2">
        <v>1425.46</v>
      </c>
      <c r="AT327" s="2">
        <v>4615.1499999999996</v>
      </c>
      <c r="AU327" s="2">
        <v>171.29</v>
      </c>
      <c r="AV327" s="2">
        <v>20218.73</v>
      </c>
      <c r="AW327" s="29">
        <v>16131.17</v>
      </c>
      <c r="AX327" s="31">
        <f t="shared" ref="AX327:AX377" si="114">SUM(AS327:AW327)</f>
        <v>42561.799999999996</v>
      </c>
      <c r="AY327" s="5">
        <f t="shared" si="105"/>
        <v>-1425.46</v>
      </c>
      <c r="AZ327" s="5">
        <f t="shared" si="105"/>
        <v>-4615.1499999999996</v>
      </c>
      <c r="BA327" s="5">
        <f t="shared" si="105"/>
        <v>-171.29</v>
      </c>
      <c r="BB327" s="5">
        <f t="shared" si="97"/>
        <v>-20218.73</v>
      </c>
      <c r="BC327" s="33">
        <f t="shared" si="97"/>
        <v>-16131.17</v>
      </c>
      <c r="BD327" s="34">
        <f t="shared" si="97"/>
        <v>-42561.799999999996</v>
      </c>
      <c r="BE327" s="7">
        <f t="shared" si="106"/>
        <v>-1</v>
      </c>
      <c r="BF327" s="7">
        <f t="shared" si="106"/>
        <v>-1</v>
      </c>
      <c r="BG327" s="7">
        <f t="shared" si="106"/>
        <v>-1</v>
      </c>
      <c r="BH327" s="7">
        <f t="shared" si="98"/>
        <v>-1</v>
      </c>
      <c r="BI327" s="36">
        <f t="shared" si="98"/>
        <v>-1</v>
      </c>
      <c r="BJ327" s="37">
        <f t="shared" si="98"/>
        <v>-1</v>
      </c>
      <c r="BK327" s="38">
        <f t="shared" si="107"/>
        <v>0</v>
      </c>
      <c r="BL327" s="38">
        <f t="shared" si="107"/>
        <v>0</v>
      </c>
      <c r="BM327" s="38">
        <f t="shared" si="107"/>
        <v>0</v>
      </c>
      <c r="BN327" s="38">
        <f t="shared" si="99"/>
        <v>0</v>
      </c>
      <c r="BO327" s="39">
        <f t="shared" si="99"/>
        <v>0</v>
      </c>
      <c r="BP327" s="40">
        <f t="shared" si="99"/>
        <v>0</v>
      </c>
      <c r="BQ327" s="38">
        <f t="shared" si="108"/>
        <v>1</v>
      </c>
      <c r="BR327" s="38">
        <f t="shared" si="108"/>
        <v>0.20664307922657554</v>
      </c>
      <c r="BS327" s="38">
        <f t="shared" si="108"/>
        <v>0.186318445841582</v>
      </c>
      <c r="BT327" s="38">
        <f t="shared" si="100"/>
        <v>0.33561277745815282</v>
      </c>
      <c r="BU327" s="39">
        <f t="shared" si="100"/>
        <v>0.30585420894451548</v>
      </c>
      <c r="BV327" s="40">
        <f t="shared" si="100"/>
        <v>0.30917091002017877</v>
      </c>
      <c r="BW327" s="38">
        <f t="shared" si="109"/>
        <v>-1</v>
      </c>
      <c r="BX327" s="38">
        <f t="shared" si="109"/>
        <v>-0.20664307922657554</v>
      </c>
      <c r="BY327" s="38">
        <f t="shared" si="109"/>
        <v>-0.186318445841582</v>
      </c>
      <c r="BZ327" s="38">
        <f t="shared" si="101"/>
        <v>-0.33561277745815282</v>
      </c>
      <c r="CA327" s="39">
        <f t="shared" si="101"/>
        <v>-0.30585420894451548</v>
      </c>
      <c r="CB327" s="40">
        <f t="shared" si="101"/>
        <v>-0.30917091002017877</v>
      </c>
      <c r="CC327" s="2">
        <f t="shared" si="110"/>
        <v>-10000</v>
      </c>
      <c r="CD327" s="2">
        <f t="shared" si="110"/>
        <v>-2066.4307922657554</v>
      </c>
      <c r="CE327" s="2">
        <f t="shared" si="110"/>
        <v>-1863.18445841582</v>
      </c>
      <c r="CF327" s="2">
        <f t="shared" si="102"/>
        <v>-3356.1277745815282</v>
      </c>
      <c r="CG327" s="29">
        <f t="shared" si="102"/>
        <v>-3058.5420894451549</v>
      </c>
      <c r="CH327" s="31">
        <f t="shared" si="102"/>
        <v>-3091.7091002017878</v>
      </c>
    </row>
    <row r="328" spans="1:86" ht="13.5" hidden="1" outlineLevel="1" thickBot="1" x14ac:dyDescent="0.25">
      <c r="A328" t="s">
        <v>46</v>
      </c>
      <c r="B328" t="s">
        <v>46</v>
      </c>
      <c r="C328" t="s">
        <v>122</v>
      </c>
      <c r="D328" t="s">
        <v>122</v>
      </c>
      <c r="E328" t="s">
        <v>118</v>
      </c>
      <c r="F328" s="41">
        <f t="shared" si="93"/>
        <v>46333</v>
      </c>
      <c r="G328" s="61" t="s">
        <v>41</v>
      </c>
      <c r="H328" s="43">
        <v>0</v>
      </c>
      <c r="I328" s="44">
        <v>0</v>
      </c>
      <c r="J328" s="44">
        <v>0</v>
      </c>
      <c r="K328" s="44">
        <v>0</v>
      </c>
      <c r="L328" s="45">
        <v>0</v>
      </c>
      <c r="M328" s="46">
        <f t="shared" si="111"/>
        <v>0</v>
      </c>
      <c r="N328" t="s">
        <v>49</v>
      </c>
      <c r="O328" t="s">
        <v>49</v>
      </c>
      <c r="P328" t="s">
        <v>122</v>
      </c>
      <c r="Q328" t="s">
        <v>122</v>
      </c>
      <c r="R328" t="s">
        <v>118</v>
      </c>
      <c r="S328" s="41">
        <f t="shared" si="94"/>
        <v>45969</v>
      </c>
      <c r="T328" s="61" t="s">
        <v>41</v>
      </c>
      <c r="U328" s="43">
        <v>58.55</v>
      </c>
      <c r="V328" s="44">
        <v>17116.89</v>
      </c>
      <c r="W328" s="44">
        <v>656.29</v>
      </c>
      <c r="X328" s="44">
        <v>55023.519999999997</v>
      </c>
      <c r="Y328" s="45">
        <v>38164.83</v>
      </c>
      <c r="Z328" s="47">
        <f t="shared" si="112"/>
        <v>111020.08</v>
      </c>
      <c r="AA328" s="48">
        <f t="shared" si="103"/>
        <v>-58.55</v>
      </c>
      <c r="AB328" s="49">
        <f t="shared" si="103"/>
        <v>-17116.89</v>
      </c>
      <c r="AC328" s="49">
        <f t="shared" si="103"/>
        <v>-656.29</v>
      </c>
      <c r="AD328" s="49">
        <f t="shared" si="95"/>
        <v>-55023.519999999997</v>
      </c>
      <c r="AE328" s="50">
        <f t="shared" si="95"/>
        <v>-38164.83</v>
      </c>
      <c r="AF328" s="51">
        <f t="shared" si="95"/>
        <v>-111020.08</v>
      </c>
      <c r="AG328" s="52">
        <f t="shared" si="104"/>
        <v>-1</v>
      </c>
      <c r="AH328" s="53">
        <f t="shared" si="104"/>
        <v>-1</v>
      </c>
      <c r="AI328" s="53">
        <f t="shared" si="104"/>
        <v>-1</v>
      </c>
      <c r="AJ328" s="53">
        <f t="shared" si="96"/>
        <v>-1</v>
      </c>
      <c r="AK328" s="54">
        <f t="shared" si="96"/>
        <v>-1</v>
      </c>
      <c r="AL328" s="55">
        <f t="shared" si="96"/>
        <v>-1</v>
      </c>
      <c r="AM328" s="44">
        <v>0</v>
      </c>
      <c r="AN328" s="44">
        <v>0</v>
      </c>
      <c r="AO328" s="44">
        <v>0</v>
      </c>
      <c r="AP328" s="44">
        <v>0</v>
      </c>
      <c r="AQ328" s="45">
        <v>0</v>
      </c>
      <c r="AR328" s="47">
        <f t="shared" si="113"/>
        <v>0</v>
      </c>
      <c r="AS328" s="44">
        <v>58.55</v>
      </c>
      <c r="AT328" s="44">
        <v>3715.71</v>
      </c>
      <c r="AU328" s="44">
        <v>343.33</v>
      </c>
      <c r="AV328" s="44">
        <v>16950.72</v>
      </c>
      <c r="AW328" s="45">
        <v>12313.55</v>
      </c>
      <c r="AX328" s="47">
        <f t="shared" si="114"/>
        <v>33381.86</v>
      </c>
      <c r="AY328" s="49">
        <f t="shared" si="105"/>
        <v>-58.55</v>
      </c>
      <c r="AZ328" s="49">
        <f t="shared" si="105"/>
        <v>-3715.71</v>
      </c>
      <c r="BA328" s="49">
        <f t="shared" si="105"/>
        <v>-343.33</v>
      </c>
      <c r="BB328" s="49">
        <f t="shared" si="97"/>
        <v>-16950.72</v>
      </c>
      <c r="BC328" s="50">
        <f t="shared" si="97"/>
        <v>-12313.55</v>
      </c>
      <c r="BD328" s="51">
        <f t="shared" si="97"/>
        <v>-33381.86</v>
      </c>
      <c r="BE328" s="53">
        <f t="shared" si="106"/>
        <v>-1</v>
      </c>
      <c r="BF328" s="53">
        <f t="shared" si="106"/>
        <v>-1</v>
      </c>
      <c r="BG328" s="53">
        <f t="shared" si="106"/>
        <v>-1</v>
      </c>
      <c r="BH328" s="53">
        <f t="shared" si="98"/>
        <v>-1</v>
      </c>
      <c r="BI328" s="54">
        <f t="shared" si="98"/>
        <v>-1</v>
      </c>
      <c r="BJ328" s="55">
        <f t="shared" si="98"/>
        <v>-1</v>
      </c>
      <c r="BK328" s="56">
        <f t="shared" si="107"/>
        <v>0</v>
      </c>
      <c r="BL328" s="56">
        <f t="shared" si="107"/>
        <v>0</v>
      </c>
      <c r="BM328" s="56">
        <f t="shared" si="107"/>
        <v>0</v>
      </c>
      <c r="BN328" s="56">
        <f t="shared" si="99"/>
        <v>0</v>
      </c>
      <c r="BO328" s="57">
        <f t="shared" si="99"/>
        <v>0</v>
      </c>
      <c r="BP328" s="58">
        <f t="shared" si="99"/>
        <v>0</v>
      </c>
      <c r="BQ328" s="56">
        <f t="shared" si="108"/>
        <v>1</v>
      </c>
      <c r="BR328" s="56">
        <f t="shared" si="108"/>
        <v>0.21707856976354933</v>
      </c>
      <c r="BS328" s="56">
        <f t="shared" si="108"/>
        <v>0.5231376373249631</v>
      </c>
      <c r="BT328" s="56">
        <f t="shared" si="100"/>
        <v>0.30806317007708706</v>
      </c>
      <c r="BU328" s="57">
        <f t="shared" si="100"/>
        <v>0.32264129042367012</v>
      </c>
      <c r="BV328" s="58">
        <f t="shared" si="100"/>
        <v>0.30068308363676194</v>
      </c>
      <c r="BW328" s="56">
        <f t="shared" si="109"/>
        <v>-1</v>
      </c>
      <c r="BX328" s="56">
        <f t="shared" si="109"/>
        <v>-0.21707856976354933</v>
      </c>
      <c r="BY328" s="56">
        <f t="shared" si="109"/>
        <v>-0.5231376373249631</v>
      </c>
      <c r="BZ328" s="56">
        <f t="shared" si="101"/>
        <v>-0.30806317007708706</v>
      </c>
      <c r="CA328" s="57">
        <f t="shared" si="101"/>
        <v>-0.32264129042367012</v>
      </c>
      <c r="CB328" s="58">
        <f t="shared" si="101"/>
        <v>-0.30068308363676194</v>
      </c>
      <c r="CC328" s="44">
        <f t="shared" si="110"/>
        <v>-10000</v>
      </c>
      <c r="CD328" s="44">
        <f t="shared" si="110"/>
        <v>-2170.7856976354933</v>
      </c>
      <c r="CE328" s="44">
        <f t="shared" si="110"/>
        <v>-5231.3763732496309</v>
      </c>
      <c r="CF328" s="44">
        <f t="shared" si="102"/>
        <v>-3080.6317007708703</v>
      </c>
      <c r="CG328" s="45">
        <f t="shared" si="102"/>
        <v>-3226.4129042367013</v>
      </c>
      <c r="CH328" s="47">
        <f t="shared" si="102"/>
        <v>-3006.8308363676192</v>
      </c>
    </row>
    <row r="329" spans="1:86" hidden="1" outlineLevel="1" x14ac:dyDescent="0.2">
      <c r="A329" t="s">
        <v>46</v>
      </c>
      <c r="B329" t="s">
        <v>46</v>
      </c>
      <c r="C329" t="s">
        <v>122</v>
      </c>
      <c r="D329" t="s">
        <v>122</v>
      </c>
      <c r="E329" t="s">
        <v>119</v>
      </c>
      <c r="F329" s="27">
        <f t="shared" si="93"/>
        <v>46334</v>
      </c>
      <c r="G329" s="60" t="s">
        <v>35</v>
      </c>
      <c r="H329" s="28">
        <v>0</v>
      </c>
      <c r="I329" s="2">
        <v>0</v>
      </c>
      <c r="J329" s="2">
        <v>0</v>
      </c>
      <c r="K329" s="2">
        <v>0</v>
      </c>
      <c r="L329" s="29">
        <v>0</v>
      </c>
      <c r="M329" s="30">
        <f t="shared" si="111"/>
        <v>0</v>
      </c>
      <c r="N329" t="s">
        <v>49</v>
      </c>
      <c r="O329" t="s">
        <v>49</v>
      </c>
      <c r="P329" t="s">
        <v>122</v>
      </c>
      <c r="Q329" t="s">
        <v>122</v>
      </c>
      <c r="R329" t="s">
        <v>119</v>
      </c>
      <c r="S329" s="27">
        <f t="shared" si="94"/>
        <v>45970</v>
      </c>
      <c r="T329" s="60" t="s">
        <v>35</v>
      </c>
      <c r="U329" s="28">
        <v>19.96</v>
      </c>
      <c r="V329" s="2">
        <v>8718.9699999999993</v>
      </c>
      <c r="W329" s="2">
        <v>598.92999999999995</v>
      </c>
      <c r="X329" s="2">
        <v>26143.71</v>
      </c>
      <c r="Y329" s="29">
        <v>23094.51</v>
      </c>
      <c r="Z329" s="31">
        <f t="shared" si="112"/>
        <v>58576.08</v>
      </c>
      <c r="AA329" s="32">
        <f t="shared" si="103"/>
        <v>-19.96</v>
      </c>
      <c r="AB329" s="5">
        <f t="shared" si="103"/>
        <v>-8718.9699999999993</v>
      </c>
      <c r="AC329" s="5">
        <f t="shared" si="103"/>
        <v>-598.92999999999995</v>
      </c>
      <c r="AD329" s="5">
        <f t="shared" si="95"/>
        <v>-26143.71</v>
      </c>
      <c r="AE329" s="33">
        <f t="shared" si="95"/>
        <v>-23094.51</v>
      </c>
      <c r="AF329" s="34">
        <f t="shared" si="95"/>
        <v>-58576.08</v>
      </c>
      <c r="AG329" s="35">
        <f t="shared" si="104"/>
        <v>-1</v>
      </c>
      <c r="AH329" s="7">
        <f t="shared" si="104"/>
        <v>-1</v>
      </c>
      <c r="AI329" s="7">
        <f t="shared" si="104"/>
        <v>-1</v>
      </c>
      <c r="AJ329" s="7">
        <f t="shared" si="96"/>
        <v>-1</v>
      </c>
      <c r="AK329" s="36">
        <f t="shared" si="96"/>
        <v>-1</v>
      </c>
      <c r="AL329" s="37">
        <f t="shared" si="96"/>
        <v>-1</v>
      </c>
      <c r="AM329" s="2">
        <v>0</v>
      </c>
      <c r="AN329" s="2">
        <v>0</v>
      </c>
      <c r="AO329" s="2">
        <v>0</v>
      </c>
      <c r="AP329" s="2">
        <v>0</v>
      </c>
      <c r="AQ329" s="29">
        <v>0</v>
      </c>
      <c r="AR329" s="31">
        <f t="shared" si="113"/>
        <v>0</v>
      </c>
      <c r="AS329" s="2">
        <v>19.96</v>
      </c>
      <c r="AT329" s="2">
        <v>1808.95</v>
      </c>
      <c r="AU329" s="2">
        <v>100.09</v>
      </c>
      <c r="AV329" s="2">
        <v>8129.73</v>
      </c>
      <c r="AW329" s="29">
        <v>7108.72</v>
      </c>
      <c r="AX329" s="31">
        <f t="shared" si="114"/>
        <v>17167.45</v>
      </c>
      <c r="AY329" s="5">
        <f t="shared" si="105"/>
        <v>-19.96</v>
      </c>
      <c r="AZ329" s="5">
        <f t="shared" si="105"/>
        <v>-1808.95</v>
      </c>
      <c r="BA329" s="5">
        <f t="shared" si="105"/>
        <v>-100.09</v>
      </c>
      <c r="BB329" s="5">
        <f t="shared" si="97"/>
        <v>-8129.73</v>
      </c>
      <c r="BC329" s="33">
        <f t="shared" si="97"/>
        <v>-7108.72</v>
      </c>
      <c r="BD329" s="34">
        <f t="shared" si="97"/>
        <v>-17167.45</v>
      </c>
      <c r="BE329" s="7">
        <f t="shared" si="106"/>
        <v>-1</v>
      </c>
      <c r="BF329" s="7">
        <f t="shared" si="106"/>
        <v>-1</v>
      </c>
      <c r="BG329" s="7">
        <f t="shared" si="106"/>
        <v>-1</v>
      </c>
      <c r="BH329" s="7">
        <f t="shared" si="98"/>
        <v>-1</v>
      </c>
      <c r="BI329" s="36">
        <f t="shared" si="98"/>
        <v>-1</v>
      </c>
      <c r="BJ329" s="37">
        <f t="shared" si="98"/>
        <v>-1</v>
      </c>
      <c r="BK329" s="38">
        <f t="shared" si="107"/>
        <v>0</v>
      </c>
      <c r="BL329" s="38">
        <f t="shared" si="107"/>
        <v>0</v>
      </c>
      <c r="BM329" s="38">
        <f t="shared" si="107"/>
        <v>0</v>
      </c>
      <c r="BN329" s="38">
        <f t="shared" si="99"/>
        <v>0</v>
      </c>
      <c r="BO329" s="39">
        <f t="shared" si="99"/>
        <v>0</v>
      </c>
      <c r="BP329" s="40">
        <f t="shared" si="99"/>
        <v>0</v>
      </c>
      <c r="BQ329" s="38">
        <f t="shared" si="108"/>
        <v>1</v>
      </c>
      <c r="BR329" s="38">
        <f t="shared" si="108"/>
        <v>0.20747290104221028</v>
      </c>
      <c r="BS329" s="38">
        <f t="shared" si="108"/>
        <v>0.16711468786001704</v>
      </c>
      <c r="BT329" s="38">
        <f t="shared" si="100"/>
        <v>0.31096313415349236</v>
      </c>
      <c r="BU329" s="39">
        <f t="shared" si="100"/>
        <v>0.30780995136939476</v>
      </c>
      <c r="BV329" s="40">
        <f t="shared" si="100"/>
        <v>0.29307953007439214</v>
      </c>
      <c r="BW329" s="38">
        <f t="shared" si="109"/>
        <v>-1</v>
      </c>
      <c r="BX329" s="38">
        <f t="shared" si="109"/>
        <v>-0.20747290104221028</v>
      </c>
      <c r="BY329" s="38">
        <f t="shared" si="109"/>
        <v>-0.16711468786001704</v>
      </c>
      <c r="BZ329" s="38">
        <f t="shared" si="101"/>
        <v>-0.31096313415349236</v>
      </c>
      <c r="CA329" s="39">
        <f t="shared" si="101"/>
        <v>-0.30780995136939476</v>
      </c>
      <c r="CB329" s="40">
        <f t="shared" si="101"/>
        <v>-0.29307953007439214</v>
      </c>
      <c r="CC329" s="2">
        <f t="shared" si="110"/>
        <v>-10000</v>
      </c>
      <c r="CD329" s="2">
        <f t="shared" si="110"/>
        <v>-2074.7290104221029</v>
      </c>
      <c r="CE329" s="2">
        <f t="shared" si="110"/>
        <v>-1671.1468786001703</v>
      </c>
      <c r="CF329" s="2">
        <f t="shared" si="102"/>
        <v>-3109.6313415349236</v>
      </c>
      <c r="CG329" s="29">
        <f t="shared" si="102"/>
        <v>-3078.0995136939478</v>
      </c>
      <c r="CH329" s="31">
        <f t="shared" si="102"/>
        <v>-2930.7953007439214</v>
      </c>
    </row>
    <row r="330" spans="1:86" hidden="1" outlineLevel="1" x14ac:dyDescent="0.2">
      <c r="A330" t="s">
        <v>46</v>
      </c>
      <c r="B330" t="s">
        <v>46</v>
      </c>
      <c r="C330" t="s">
        <v>122</v>
      </c>
      <c r="D330" t="s">
        <v>122</v>
      </c>
      <c r="E330" t="s">
        <v>119</v>
      </c>
      <c r="F330" s="27">
        <f t="shared" si="93"/>
        <v>46335</v>
      </c>
      <c r="G330" s="60" t="s">
        <v>36</v>
      </c>
      <c r="H330" s="28">
        <v>0</v>
      </c>
      <c r="I330" s="2">
        <v>0</v>
      </c>
      <c r="J330" s="2">
        <v>0</v>
      </c>
      <c r="K330" s="2">
        <v>0</v>
      </c>
      <c r="L330" s="29">
        <v>0</v>
      </c>
      <c r="M330" s="30">
        <f t="shared" si="111"/>
        <v>0</v>
      </c>
      <c r="N330" t="s">
        <v>49</v>
      </c>
      <c r="O330" t="s">
        <v>49</v>
      </c>
      <c r="P330" t="s">
        <v>122</v>
      </c>
      <c r="Q330" t="s">
        <v>122</v>
      </c>
      <c r="R330" t="s">
        <v>119</v>
      </c>
      <c r="S330" s="27">
        <f t="shared" si="94"/>
        <v>45971</v>
      </c>
      <c r="T330" s="60" t="s">
        <v>36</v>
      </c>
      <c r="U330" s="28">
        <v>39.950000000000003</v>
      </c>
      <c r="V330" s="2">
        <v>8572.16</v>
      </c>
      <c r="W330" s="2">
        <v>201.43</v>
      </c>
      <c r="X330" s="2">
        <v>26390.81</v>
      </c>
      <c r="Y330" s="29">
        <v>31674.36</v>
      </c>
      <c r="Z330" s="31">
        <f t="shared" si="112"/>
        <v>66878.710000000006</v>
      </c>
      <c r="AA330" s="32">
        <f t="shared" si="103"/>
        <v>-39.950000000000003</v>
      </c>
      <c r="AB330" s="5">
        <f t="shared" si="103"/>
        <v>-8572.16</v>
      </c>
      <c r="AC330" s="5">
        <f t="shared" si="103"/>
        <v>-201.43</v>
      </c>
      <c r="AD330" s="5">
        <f t="shared" si="95"/>
        <v>-26390.81</v>
      </c>
      <c r="AE330" s="33">
        <f t="shared" si="95"/>
        <v>-31674.36</v>
      </c>
      <c r="AF330" s="34">
        <f t="shared" si="95"/>
        <v>-66878.710000000006</v>
      </c>
      <c r="AG330" s="35">
        <f t="shared" si="104"/>
        <v>-1</v>
      </c>
      <c r="AH330" s="7">
        <f t="shared" si="104"/>
        <v>-1</v>
      </c>
      <c r="AI330" s="7">
        <f t="shared" si="104"/>
        <v>-1</v>
      </c>
      <c r="AJ330" s="7">
        <f t="shared" si="96"/>
        <v>-1</v>
      </c>
      <c r="AK330" s="36">
        <f t="shared" si="96"/>
        <v>-1</v>
      </c>
      <c r="AL330" s="37">
        <f t="shared" si="96"/>
        <v>-1</v>
      </c>
      <c r="AM330" s="2">
        <v>0</v>
      </c>
      <c r="AN330" s="2">
        <v>0</v>
      </c>
      <c r="AO330" s="2">
        <v>0</v>
      </c>
      <c r="AP330" s="2">
        <v>0</v>
      </c>
      <c r="AQ330" s="29">
        <v>0</v>
      </c>
      <c r="AR330" s="31">
        <f t="shared" si="113"/>
        <v>0</v>
      </c>
      <c r="AS330" s="2">
        <v>39.950000000000003</v>
      </c>
      <c r="AT330" s="2">
        <v>1653.22</v>
      </c>
      <c r="AU330" s="2">
        <v>59.86</v>
      </c>
      <c r="AV330" s="2">
        <v>8336.5300000000007</v>
      </c>
      <c r="AW330" s="29">
        <v>8034.83</v>
      </c>
      <c r="AX330" s="31">
        <f t="shared" si="114"/>
        <v>18124.39</v>
      </c>
      <c r="AY330" s="5">
        <f t="shared" si="105"/>
        <v>-39.950000000000003</v>
      </c>
      <c r="AZ330" s="5">
        <f t="shared" si="105"/>
        <v>-1653.22</v>
      </c>
      <c r="BA330" s="5">
        <f t="shared" si="105"/>
        <v>-59.86</v>
      </c>
      <c r="BB330" s="5">
        <f t="shared" si="97"/>
        <v>-8336.5300000000007</v>
      </c>
      <c r="BC330" s="33">
        <f t="shared" si="97"/>
        <v>-8034.83</v>
      </c>
      <c r="BD330" s="34">
        <f t="shared" si="97"/>
        <v>-18124.39</v>
      </c>
      <c r="BE330" s="7">
        <f t="shared" si="106"/>
        <v>-1</v>
      </c>
      <c r="BF330" s="7">
        <f t="shared" si="106"/>
        <v>-1</v>
      </c>
      <c r="BG330" s="7">
        <f t="shared" si="106"/>
        <v>-1</v>
      </c>
      <c r="BH330" s="7">
        <f t="shared" si="98"/>
        <v>-1</v>
      </c>
      <c r="BI330" s="36">
        <f t="shared" si="98"/>
        <v>-1</v>
      </c>
      <c r="BJ330" s="37">
        <f t="shared" si="98"/>
        <v>-1</v>
      </c>
      <c r="BK330" s="38">
        <f t="shared" si="107"/>
        <v>0</v>
      </c>
      <c r="BL330" s="38">
        <f t="shared" si="107"/>
        <v>0</v>
      </c>
      <c r="BM330" s="38">
        <f t="shared" si="107"/>
        <v>0</v>
      </c>
      <c r="BN330" s="38">
        <f t="shared" si="99"/>
        <v>0</v>
      </c>
      <c r="BO330" s="39">
        <f t="shared" si="99"/>
        <v>0</v>
      </c>
      <c r="BP330" s="40">
        <f t="shared" si="99"/>
        <v>0</v>
      </c>
      <c r="BQ330" s="38">
        <f t="shared" si="108"/>
        <v>1</v>
      </c>
      <c r="BR330" s="38">
        <f t="shared" si="108"/>
        <v>0.19285920934746903</v>
      </c>
      <c r="BS330" s="38">
        <f t="shared" si="108"/>
        <v>0.29717519733902598</v>
      </c>
      <c r="BT330" s="38">
        <f t="shared" si="100"/>
        <v>0.31588761390802328</v>
      </c>
      <c r="BU330" s="39">
        <f t="shared" si="100"/>
        <v>0.25366984526285613</v>
      </c>
      <c r="BV330" s="40">
        <f t="shared" si="100"/>
        <v>0.27100388150429333</v>
      </c>
      <c r="BW330" s="38">
        <f t="shared" si="109"/>
        <v>-1</v>
      </c>
      <c r="BX330" s="38">
        <f t="shared" si="109"/>
        <v>-0.19285920934746903</v>
      </c>
      <c r="BY330" s="38">
        <f t="shared" si="109"/>
        <v>-0.29717519733902598</v>
      </c>
      <c r="BZ330" s="38">
        <f t="shared" si="101"/>
        <v>-0.31588761390802328</v>
      </c>
      <c r="CA330" s="39">
        <f t="shared" si="101"/>
        <v>-0.25366984526285613</v>
      </c>
      <c r="CB330" s="40">
        <f t="shared" si="101"/>
        <v>-0.27100388150429333</v>
      </c>
      <c r="CC330" s="2">
        <f t="shared" si="110"/>
        <v>-10000</v>
      </c>
      <c r="CD330" s="2">
        <f t="shared" si="110"/>
        <v>-1928.5920934746903</v>
      </c>
      <c r="CE330" s="2">
        <f t="shared" si="110"/>
        <v>-2971.7519733902595</v>
      </c>
      <c r="CF330" s="2">
        <f t="shared" si="102"/>
        <v>-3158.8761390802329</v>
      </c>
      <c r="CG330" s="29">
        <f t="shared" si="102"/>
        <v>-2536.6984526285614</v>
      </c>
      <c r="CH330" s="31">
        <f t="shared" si="102"/>
        <v>-2710.0388150429335</v>
      </c>
    </row>
    <row r="331" spans="1:86" hidden="1" outlineLevel="1" x14ac:dyDescent="0.2">
      <c r="A331" t="s">
        <v>46</v>
      </c>
      <c r="B331" t="s">
        <v>46</v>
      </c>
      <c r="C331" t="s">
        <v>122</v>
      </c>
      <c r="D331" t="s">
        <v>122</v>
      </c>
      <c r="E331" t="s">
        <v>119</v>
      </c>
      <c r="F331" s="27">
        <f t="shared" si="93"/>
        <v>46336</v>
      </c>
      <c r="G331" s="60" t="s">
        <v>37</v>
      </c>
      <c r="H331" s="28">
        <v>0</v>
      </c>
      <c r="I331" s="2">
        <v>0</v>
      </c>
      <c r="J331" s="2">
        <v>0</v>
      </c>
      <c r="K331" s="2">
        <v>0</v>
      </c>
      <c r="L331" s="29">
        <v>0</v>
      </c>
      <c r="M331" s="30">
        <f t="shared" si="111"/>
        <v>0</v>
      </c>
      <c r="N331" t="s">
        <v>49</v>
      </c>
      <c r="O331" t="s">
        <v>49</v>
      </c>
      <c r="P331" t="s">
        <v>122</v>
      </c>
      <c r="Q331" t="s">
        <v>122</v>
      </c>
      <c r="R331" t="s">
        <v>119</v>
      </c>
      <c r="S331" s="27">
        <f t="shared" si="94"/>
        <v>45972</v>
      </c>
      <c r="T331" s="60" t="s">
        <v>37</v>
      </c>
      <c r="U331" s="28">
        <v>154.9</v>
      </c>
      <c r="V331" s="2">
        <v>11542.4</v>
      </c>
      <c r="W331" s="2">
        <v>-677.38</v>
      </c>
      <c r="X331" s="2">
        <v>37427.279999999999</v>
      </c>
      <c r="Y331" s="29">
        <v>36995.760000000002</v>
      </c>
      <c r="Z331" s="31">
        <f t="shared" si="112"/>
        <v>85442.959999999992</v>
      </c>
      <c r="AA331" s="32">
        <f t="shared" si="103"/>
        <v>-154.9</v>
      </c>
      <c r="AB331" s="5">
        <f t="shared" si="103"/>
        <v>-11542.4</v>
      </c>
      <c r="AC331" s="5">
        <f t="shared" si="103"/>
        <v>677.38</v>
      </c>
      <c r="AD331" s="5">
        <f t="shared" si="95"/>
        <v>-37427.279999999999</v>
      </c>
      <c r="AE331" s="33">
        <f t="shared" si="95"/>
        <v>-36995.760000000002</v>
      </c>
      <c r="AF331" s="34">
        <f t="shared" si="95"/>
        <v>-85442.959999999992</v>
      </c>
      <c r="AG331" s="35">
        <f t="shared" si="104"/>
        <v>-1</v>
      </c>
      <c r="AH331" s="7">
        <f t="shared" si="104"/>
        <v>-1</v>
      </c>
      <c r="AI331" s="7">
        <f t="shared" si="104"/>
        <v>-1</v>
      </c>
      <c r="AJ331" s="7">
        <f t="shared" si="96"/>
        <v>-1</v>
      </c>
      <c r="AK331" s="36">
        <f t="shared" si="96"/>
        <v>-1</v>
      </c>
      <c r="AL331" s="37">
        <f t="shared" si="96"/>
        <v>-1</v>
      </c>
      <c r="AM331" s="2">
        <v>0</v>
      </c>
      <c r="AN331" s="2">
        <v>0</v>
      </c>
      <c r="AO331" s="2">
        <v>0</v>
      </c>
      <c r="AP331" s="2">
        <v>0</v>
      </c>
      <c r="AQ331" s="29">
        <v>0</v>
      </c>
      <c r="AR331" s="31">
        <f t="shared" si="113"/>
        <v>0</v>
      </c>
      <c r="AS331" s="2">
        <v>154.9</v>
      </c>
      <c r="AT331" s="2">
        <v>2517.56</v>
      </c>
      <c r="AU331" s="2">
        <v>-537.12</v>
      </c>
      <c r="AV331" s="2">
        <v>11568.78</v>
      </c>
      <c r="AW331" s="29">
        <v>10941.13</v>
      </c>
      <c r="AX331" s="31">
        <f t="shared" si="114"/>
        <v>24645.25</v>
      </c>
      <c r="AY331" s="5">
        <f t="shared" si="105"/>
        <v>-154.9</v>
      </c>
      <c r="AZ331" s="5">
        <f t="shared" si="105"/>
        <v>-2517.56</v>
      </c>
      <c r="BA331" s="5">
        <f t="shared" si="105"/>
        <v>537.12</v>
      </c>
      <c r="BB331" s="5">
        <f t="shared" si="97"/>
        <v>-11568.78</v>
      </c>
      <c r="BC331" s="33">
        <f t="shared" si="97"/>
        <v>-10941.13</v>
      </c>
      <c r="BD331" s="34">
        <f t="shared" si="97"/>
        <v>-24645.25</v>
      </c>
      <c r="BE331" s="7">
        <f t="shared" si="106"/>
        <v>-1</v>
      </c>
      <c r="BF331" s="7">
        <f t="shared" si="106"/>
        <v>-1</v>
      </c>
      <c r="BG331" s="7">
        <f t="shared" si="106"/>
        <v>-1</v>
      </c>
      <c r="BH331" s="7">
        <f t="shared" si="98"/>
        <v>-1</v>
      </c>
      <c r="BI331" s="36">
        <f t="shared" si="98"/>
        <v>-1</v>
      </c>
      <c r="BJ331" s="37">
        <f t="shared" si="98"/>
        <v>-1</v>
      </c>
      <c r="BK331" s="38">
        <f t="shared" si="107"/>
        <v>0</v>
      </c>
      <c r="BL331" s="38">
        <f t="shared" si="107"/>
        <v>0</v>
      </c>
      <c r="BM331" s="38">
        <f t="shared" si="107"/>
        <v>0</v>
      </c>
      <c r="BN331" s="38">
        <f t="shared" si="99"/>
        <v>0</v>
      </c>
      <c r="BO331" s="39">
        <f t="shared" si="99"/>
        <v>0</v>
      </c>
      <c r="BP331" s="40">
        <f t="shared" si="99"/>
        <v>0</v>
      </c>
      <c r="BQ331" s="38">
        <f t="shared" si="108"/>
        <v>1</v>
      </c>
      <c r="BR331" s="38">
        <f t="shared" si="108"/>
        <v>0.21811408372608818</v>
      </c>
      <c r="BS331" s="38">
        <f t="shared" si="108"/>
        <v>0.79293749446396411</v>
      </c>
      <c r="BT331" s="38">
        <f t="shared" si="100"/>
        <v>0.30910020712165032</v>
      </c>
      <c r="BU331" s="39">
        <f t="shared" si="100"/>
        <v>0.29574010643381832</v>
      </c>
      <c r="BV331" s="40">
        <f t="shared" si="100"/>
        <v>0.28844096693279353</v>
      </c>
      <c r="BW331" s="38">
        <f t="shared" si="109"/>
        <v>-1</v>
      </c>
      <c r="BX331" s="38">
        <f t="shared" si="109"/>
        <v>-0.21811408372608818</v>
      </c>
      <c r="BY331" s="38">
        <f t="shared" si="109"/>
        <v>-0.79293749446396411</v>
      </c>
      <c r="BZ331" s="38">
        <f t="shared" si="101"/>
        <v>-0.30910020712165032</v>
      </c>
      <c r="CA331" s="39">
        <f t="shared" si="101"/>
        <v>-0.29574010643381832</v>
      </c>
      <c r="CB331" s="40">
        <f t="shared" si="101"/>
        <v>-0.28844096693279353</v>
      </c>
      <c r="CC331" s="2">
        <f t="shared" si="110"/>
        <v>-10000</v>
      </c>
      <c r="CD331" s="2">
        <f t="shared" si="110"/>
        <v>-2181.1408372608817</v>
      </c>
      <c r="CE331" s="2">
        <f t="shared" si="110"/>
        <v>-7929.3749446396414</v>
      </c>
      <c r="CF331" s="2">
        <f t="shared" si="102"/>
        <v>-3091.0020712165033</v>
      </c>
      <c r="CG331" s="29">
        <f t="shared" si="102"/>
        <v>-2957.401064338183</v>
      </c>
      <c r="CH331" s="31">
        <f t="shared" si="102"/>
        <v>-2884.4096693279353</v>
      </c>
    </row>
    <row r="332" spans="1:86" hidden="1" outlineLevel="1" x14ac:dyDescent="0.2">
      <c r="A332" t="s">
        <v>46</v>
      </c>
      <c r="B332" t="s">
        <v>46</v>
      </c>
      <c r="C332" t="s">
        <v>122</v>
      </c>
      <c r="D332" t="s">
        <v>122</v>
      </c>
      <c r="E332" t="s">
        <v>119</v>
      </c>
      <c r="F332" s="27">
        <f t="shared" si="93"/>
        <v>46337</v>
      </c>
      <c r="G332" s="60" t="s">
        <v>38</v>
      </c>
      <c r="H332" s="28">
        <v>0</v>
      </c>
      <c r="I332" s="2">
        <v>0</v>
      </c>
      <c r="J332" s="2">
        <v>0</v>
      </c>
      <c r="K332" s="2">
        <v>0</v>
      </c>
      <c r="L332" s="29">
        <v>0</v>
      </c>
      <c r="M332" s="30">
        <f t="shared" si="111"/>
        <v>0</v>
      </c>
      <c r="N332" t="s">
        <v>49</v>
      </c>
      <c r="O332" t="s">
        <v>49</v>
      </c>
      <c r="P332" t="s">
        <v>122</v>
      </c>
      <c r="Q332" t="s">
        <v>122</v>
      </c>
      <c r="R332" t="s">
        <v>119</v>
      </c>
      <c r="S332" s="27">
        <f t="shared" si="94"/>
        <v>45973</v>
      </c>
      <c r="T332" s="60" t="s">
        <v>38</v>
      </c>
      <c r="U332" s="28">
        <v>34.96</v>
      </c>
      <c r="V332" s="2">
        <v>11391.45</v>
      </c>
      <c r="W332" s="2">
        <v>490.78</v>
      </c>
      <c r="X332" s="2">
        <v>30683.759999999998</v>
      </c>
      <c r="Y332" s="29">
        <v>31221.27</v>
      </c>
      <c r="Z332" s="31">
        <f t="shared" si="112"/>
        <v>73822.22</v>
      </c>
      <c r="AA332" s="32">
        <f t="shared" si="103"/>
        <v>-34.96</v>
      </c>
      <c r="AB332" s="5">
        <f t="shared" si="103"/>
        <v>-11391.45</v>
      </c>
      <c r="AC332" s="5">
        <f t="shared" si="103"/>
        <v>-490.78</v>
      </c>
      <c r="AD332" s="5">
        <f t="shared" si="95"/>
        <v>-30683.759999999998</v>
      </c>
      <c r="AE332" s="33">
        <f t="shared" si="95"/>
        <v>-31221.27</v>
      </c>
      <c r="AF332" s="34">
        <f t="shared" si="95"/>
        <v>-73822.22</v>
      </c>
      <c r="AG332" s="35">
        <f t="shared" si="104"/>
        <v>-1</v>
      </c>
      <c r="AH332" s="7">
        <f t="shared" si="104"/>
        <v>-1</v>
      </c>
      <c r="AI332" s="7">
        <f t="shared" si="104"/>
        <v>-1</v>
      </c>
      <c r="AJ332" s="7">
        <f t="shared" si="96"/>
        <v>-1</v>
      </c>
      <c r="AK332" s="36">
        <f t="shared" si="96"/>
        <v>-1</v>
      </c>
      <c r="AL332" s="37">
        <f t="shared" si="96"/>
        <v>-1</v>
      </c>
      <c r="AM332" s="2">
        <v>0</v>
      </c>
      <c r="AN332" s="2">
        <v>0</v>
      </c>
      <c r="AO332" s="2">
        <v>0</v>
      </c>
      <c r="AP332" s="2">
        <v>0</v>
      </c>
      <c r="AQ332" s="29">
        <v>0</v>
      </c>
      <c r="AR332" s="31">
        <f t="shared" si="113"/>
        <v>0</v>
      </c>
      <c r="AS332" s="2">
        <v>34.96</v>
      </c>
      <c r="AT332" s="2">
        <v>2446.3000000000002</v>
      </c>
      <c r="AU332" s="2">
        <v>187.88</v>
      </c>
      <c r="AV332" s="2">
        <v>9547.5400000000009</v>
      </c>
      <c r="AW332" s="29">
        <v>9047.31</v>
      </c>
      <c r="AX332" s="31">
        <f t="shared" si="114"/>
        <v>21263.989999999998</v>
      </c>
      <c r="AY332" s="5">
        <f t="shared" si="105"/>
        <v>-34.96</v>
      </c>
      <c r="AZ332" s="5">
        <f t="shared" si="105"/>
        <v>-2446.3000000000002</v>
      </c>
      <c r="BA332" s="5">
        <f t="shared" si="105"/>
        <v>-187.88</v>
      </c>
      <c r="BB332" s="5">
        <f t="shared" si="97"/>
        <v>-9547.5400000000009</v>
      </c>
      <c r="BC332" s="33">
        <f t="shared" si="97"/>
        <v>-9047.31</v>
      </c>
      <c r="BD332" s="34">
        <f t="shared" si="97"/>
        <v>-21263.989999999998</v>
      </c>
      <c r="BE332" s="7">
        <f t="shared" si="106"/>
        <v>-1</v>
      </c>
      <c r="BF332" s="7">
        <f t="shared" si="106"/>
        <v>-1</v>
      </c>
      <c r="BG332" s="7">
        <f t="shared" si="106"/>
        <v>-1</v>
      </c>
      <c r="BH332" s="7">
        <f t="shared" si="98"/>
        <v>-1</v>
      </c>
      <c r="BI332" s="36">
        <f t="shared" si="98"/>
        <v>-1</v>
      </c>
      <c r="BJ332" s="37">
        <f t="shared" si="98"/>
        <v>-1</v>
      </c>
      <c r="BK332" s="38">
        <f t="shared" si="107"/>
        <v>0</v>
      </c>
      <c r="BL332" s="38">
        <f t="shared" si="107"/>
        <v>0</v>
      </c>
      <c r="BM332" s="38">
        <f t="shared" si="107"/>
        <v>0</v>
      </c>
      <c r="BN332" s="38">
        <f t="shared" si="99"/>
        <v>0</v>
      </c>
      <c r="BO332" s="39">
        <f t="shared" si="99"/>
        <v>0</v>
      </c>
      <c r="BP332" s="40">
        <f t="shared" si="99"/>
        <v>0</v>
      </c>
      <c r="BQ332" s="38">
        <f t="shared" si="108"/>
        <v>1</v>
      </c>
      <c r="BR332" s="38">
        <f t="shared" si="108"/>
        <v>0.21474878088390856</v>
      </c>
      <c r="BS332" s="38">
        <f t="shared" si="108"/>
        <v>0.38281918578589186</v>
      </c>
      <c r="BT332" s="38">
        <f t="shared" si="100"/>
        <v>0.31115938854951286</v>
      </c>
      <c r="BU332" s="39">
        <f t="shared" si="100"/>
        <v>0.28978033244643792</v>
      </c>
      <c r="BV332" s="40">
        <f t="shared" si="100"/>
        <v>0.28804322059130705</v>
      </c>
      <c r="BW332" s="38">
        <f t="shared" si="109"/>
        <v>-1</v>
      </c>
      <c r="BX332" s="38">
        <f t="shared" si="109"/>
        <v>-0.21474878088390856</v>
      </c>
      <c r="BY332" s="38">
        <f t="shared" si="109"/>
        <v>-0.38281918578589186</v>
      </c>
      <c r="BZ332" s="38">
        <f t="shared" si="101"/>
        <v>-0.31115938854951286</v>
      </c>
      <c r="CA332" s="39">
        <f t="shared" si="101"/>
        <v>-0.28978033244643792</v>
      </c>
      <c r="CB332" s="40">
        <f t="shared" si="101"/>
        <v>-0.28804322059130705</v>
      </c>
      <c r="CC332" s="2">
        <f t="shared" si="110"/>
        <v>-10000</v>
      </c>
      <c r="CD332" s="2">
        <f t="shared" si="110"/>
        <v>-2147.4878088390856</v>
      </c>
      <c r="CE332" s="2">
        <f t="shared" si="110"/>
        <v>-3828.1918578589184</v>
      </c>
      <c r="CF332" s="2">
        <f t="shared" si="102"/>
        <v>-3111.5938854951287</v>
      </c>
      <c r="CG332" s="29">
        <f t="shared" si="102"/>
        <v>-2897.8033244643793</v>
      </c>
      <c r="CH332" s="31">
        <f t="shared" si="102"/>
        <v>-2880.4322059130704</v>
      </c>
    </row>
    <row r="333" spans="1:86" hidden="1" outlineLevel="1" x14ac:dyDescent="0.2">
      <c r="A333" t="s">
        <v>46</v>
      </c>
      <c r="B333" t="s">
        <v>46</v>
      </c>
      <c r="C333" t="s">
        <v>122</v>
      </c>
      <c r="D333" t="s">
        <v>122</v>
      </c>
      <c r="E333" t="s">
        <v>119</v>
      </c>
      <c r="F333" s="27">
        <f t="shared" si="93"/>
        <v>46338</v>
      </c>
      <c r="G333" s="60" t="s">
        <v>39</v>
      </c>
      <c r="H333" s="28">
        <v>0</v>
      </c>
      <c r="I333" s="2">
        <v>0</v>
      </c>
      <c r="J333" s="2">
        <v>0</v>
      </c>
      <c r="K333" s="2">
        <v>0</v>
      </c>
      <c r="L333" s="29">
        <v>0</v>
      </c>
      <c r="M333" s="30">
        <f t="shared" si="111"/>
        <v>0</v>
      </c>
      <c r="N333" t="s">
        <v>49</v>
      </c>
      <c r="O333" t="s">
        <v>49</v>
      </c>
      <c r="P333" t="s">
        <v>122</v>
      </c>
      <c r="Q333" t="s">
        <v>122</v>
      </c>
      <c r="R333" t="s">
        <v>119</v>
      </c>
      <c r="S333" s="27">
        <f t="shared" si="94"/>
        <v>45974</v>
      </c>
      <c r="T333" s="60" t="s">
        <v>39</v>
      </c>
      <c r="U333" s="28">
        <v>39.950000000000003</v>
      </c>
      <c r="V333" s="2">
        <v>14390.02</v>
      </c>
      <c r="W333" s="2">
        <v>624.57000000000005</v>
      </c>
      <c r="X333" s="2">
        <v>38656.31</v>
      </c>
      <c r="Y333" s="29">
        <v>53251.199999999997</v>
      </c>
      <c r="Z333" s="31">
        <f t="shared" si="112"/>
        <v>106962.04999999999</v>
      </c>
      <c r="AA333" s="32">
        <f t="shared" si="103"/>
        <v>-39.950000000000003</v>
      </c>
      <c r="AB333" s="5">
        <f t="shared" si="103"/>
        <v>-14390.02</v>
      </c>
      <c r="AC333" s="5">
        <f t="shared" si="103"/>
        <v>-624.57000000000005</v>
      </c>
      <c r="AD333" s="5">
        <f t="shared" si="95"/>
        <v>-38656.31</v>
      </c>
      <c r="AE333" s="33">
        <f t="shared" si="95"/>
        <v>-53251.199999999997</v>
      </c>
      <c r="AF333" s="34">
        <f t="shared" si="95"/>
        <v>-106962.04999999999</v>
      </c>
      <c r="AG333" s="35">
        <f t="shared" si="104"/>
        <v>-1</v>
      </c>
      <c r="AH333" s="7">
        <f t="shared" si="104"/>
        <v>-1</v>
      </c>
      <c r="AI333" s="7">
        <f t="shared" si="104"/>
        <v>-1</v>
      </c>
      <c r="AJ333" s="7">
        <f t="shared" si="96"/>
        <v>-1</v>
      </c>
      <c r="AK333" s="36">
        <f t="shared" si="96"/>
        <v>-1</v>
      </c>
      <c r="AL333" s="37">
        <f t="shared" si="96"/>
        <v>-1</v>
      </c>
      <c r="AM333" s="2">
        <v>0</v>
      </c>
      <c r="AN333" s="2">
        <v>0</v>
      </c>
      <c r="AO333" s="2">
        <v>0</v>
      </c>
      <c r="AP333" s="2">
        <v>0</v>
      </c>
      <c r="AQ333" s="29">
        <v>0</v>
      </c>
      <c r="AR333" s="31">
        <f t="shared" si="113"/>
        <v>0</v>
      </c>
      <c r="AS333" s="2">
        <v>-45.51</v>
      </c>
      <c r="AT333" s="2">
        <v>3142.57</v>
      </c>
      <c r="AU333" s="2">
        <v>190.57</v>
      </c>
      <c r="AV333" s="2">
        <v>12018.75</v>
      </c>
      <c r="AW333" s="29">
        <v>14944.75</v>
      </c>
      <c r="AX333" s="31">
        <f t="shared" si="114"/>
        <v>30251.13</v>
      </c>
      <c r="AY333" s="5">
        <f t="shared" si="105"/>
        <v>45.51</v>
      </c>
      <c r="AZ333" s="5">
        <f t="shared" si="105"/>
        <v>-3142.57</v>
      </c>
      <c r="BA333" s="5">
        <f t="shared" si="105"/>
        <v>-190.57</v>
      </c>
      <c r="BB333" s="5">
        <f t="shared" si="97"/>
        <v>-12018.75</v>
      </c>
      <c r="BC333" s="33">
        <f t="shared" si="97"/>
        <v>-14944.75</v>
      </c>
      <c r="BD333" s="34">
        <f t="shared" si="97"/>
        <v>-30251.13</v>
      </c>
      <c r="BE333" s="7">
        <f t="shared" si="106"/>
        <v>-1</v>
      </c>
      <c r="BF333" s="7">
        <f t="shared" si="106"/>
        <v>-1</v>
      </c>
      <c r="BG333" s="7">
        <f t="shared" si="106"/>
        <v>-1</v>
      </c>
      <c r="BH333" s="7">
        <f t="shared" si="98"/>
        <v>-1</v>
      </c>
      <c r="BI333" s="36">
        <f t="shared" si="98"/>
        <v>-1</v>
      </c>
      <c r="BJ333" s="37">
        <f t="shared" si="98"/>
        <v>-1</v>
      </c>
      <c r="BK333" s="38">
        <f t="shared" si="107"/>
        <v>0</v>
      </c>
      <c r="BL333" s="38">
        <f t="shared" si="107"/>
        <v>0</v>
      </c>
      <c r="BM333" s="38">
        <f t="shared" si="107"/>
        <v>0</v>
      </c>
      <c r="BN333" s="38">
        <f t="shared" si="99"/>
        <v>0</v>
      </c>
      <c r="BO333" s="39">
        <f t="shared" si="99"/>
        <v>0</v>
      </c>
      <c r="BP333" s="40">
        <f t="shared" si="99"/>
        <v>0</v>
      </c>
      <c r="BQ333" s="38">
        <f t="shared" si="108"/>
        <v>-1.139173967459324</v>
      </c>
      <c r="BR333" s="38">
        <f t="shared" si="108"/>
        <v>0.21838538097931762</v>
      </c>
      <c r="BS333" s="38">
        <f t="shared" si="108"/>
        <v>0.30512192388363191</v>
      </c>
      <c r="BT333" s="38">
        <f t="shared" si="100"/>
        <v>0.31091301782296349</v>
      </c>
      <c r="BU333" s="39">
        <f t="shared" si="100"/>
        <v>0.28064625773691487</v>
      </c>
      <c r="BV333" s="40">
        <f t="shared" si="100"/>
        <v>0.28282115011819614</v>
      </c>
      <c r="BW333" s="38">
        <f t="shared" si="109"/>
        <v>1.139173967459324</v>
      </c>
      <c r="BX333" s="38">
        <f t="shared" si="109"/>
        <v>-0.21838538097931762</v>
      </c>
      <c r="BY333" s="38">
        <f t="shared" si="109"/>
        <v>-0.30512192388363191</v>
      </c>
      <c r="BZ333" s="38">
        <f t="shared" si="101"/>
        <v>-0.31091301782296349</v>
      </c>
      <c r="CA333" s="39">
        <f t="shared" si="101"/>
        <v>-0.28064625773691487</v>
      </c>
      <c r="CB333" s="40">
        <f t="shared" si="101"/>
        <v>-0.28282115011819614</v>
      </c>
      <c r="CC333" s="2">
        <f t="shared" si="110"/>
        <v>11391.73967459324</v>
      </c>
      <c r="CD333" s="2">
        <f t="shared" si="110"/>
        <v>-2183.853809793176</v>
      </c>
      <c r="CE333" s="2">
        <f t="shared" si="110"/>
        <v>-3051.2192388363192</v>
      </c>
      <c r="CF333" s="2">
        <f t="shared" si="102"/>
        <v>-3109.130178229635</v>
      </c>
      <c r="CG333" s="29">
        <f t="shared" si="102"/>
        <v>-2806.4625773691487</v>
      </c>
      <c r="CH333" s="31">
        <f t="shared" si="102"/>
        <v>-2828.2115011819615</v>
      </c>
    </row>
    <row r="334" spans="1:86" hidden="1" outlineLevel="1" x14ac:dyDescent="0.2">
      <c r="A334" t="s">
        <v>46</v>
      </c>
      <c r="B334" t="s">
        <v>46</v>
      </c>
      <c r="C334" t="s">
        <v>122</v>
      </c>
      <c r="D334" t="s">
        <v>122</v>
      </c>
      <c r="E334" t="s">
        <v>119</v>
      </c>
      <c r="F334" s="27">
        <f t="shared" si="93"/>
        <v>46339</v>
      </c>
      <c r="G334" s="60" t="s">
        <v>40</v>
      </c>
      <c r="H334" s="28">
        <v>0</v>
      </c>
      <c r="I334" s="2">
        <v>0</v>
      </c>
      <c r="J334" s="2">
        <v>0</v>
      </c>
      <c r="K334" s="2">
        <v>0</v>
      </c>
      <c r="L334" s="29">
        <v>0</v>
      </c>
      <c r="M334" s="30">
        <f t="shared" si="111"/>
        <v>0</v>
      </c>
      <c r="N334" t="s">
        <v>49</v>
      </c>
      <c r="O334" t="s">
        <v>49</v>
      </c>
      <c r="P334" t="s">
        <v>122</v>
      </c>
      <c r="Q334" t="s">
        <v>122</v>
      </c>
      <c r="R334" t="s">
        <v>119</v>
      </c>
      <c r="S334" s="27">
        <f t="shared" si="94"/>
        <v>45975</v>
      </c>
      <c r="T334" s="60" t="s">
        <v>40</v>
      </c>
      <c r="U334" s="28">
        <v>24.95</v>
      </c>
      <c r="V334" s="2">
        <v>21818.9</v>
      </c>
      <c r="W334" s="2">
        <v>2195.38</v>
      </c>
      <c r="X334" s="2">
        <v>65844.87</v>
      </c>
      <c r="Y334" s="29">
        <v>58645.07</v>
      </c>
      <c r="Z334" s="31">
        <f t="shared" si="112"/>
        <v>148529.17000000001</v>
      </c>
      <c r="AA334" s="32">
        <f t="shared" si="103"/>
        <v>-24.95</v>
      </c>
      <c r="AB334" s="5">
        <f t="shared" si="103"/>
        <v>-21818.9</v>
      </c>
      <c r="AC334" s="5">
        <f t="shared" si="103"/>
        <v>-2195.38</v>
      </c>
      <c r="AD334" s="5">
        <f t="shared" si="95"/>
        <v>-65844.87</v>
      </c>
      <c r="AE334" s="33">
        <f t="shared" si="95"/>
        <v>-58645.07</v>
      </c>
      <c r="AF334" s="34">
        <f t="shared" si="95"/>
        <v>-148529.17000000001</v>
      </c>
      <c r="AG334" s="35">
        <f t="shared" si="104"/>
        <v>-1</v>
      </c>
      <c r="AH334" s="7">
        <f t="shared" si="104"/>
        <v>-1</v>
      </c>
      <c r="AI334" s="7">
        <f t="shared" si="104"/>
        <v>-1</v>
      </c>
      <c r="AJ334" s="7">
        <f t="shared" si="96"/>
        <v>-1</v>
      </c>
      <c r="AK334" s="36">
        <f t="shared" si="96"/>
        <v>-1</v>
      </c>
      <c r="AL334" s="37">
        <f t="shared" si="96"/>
        <v>-1</v>
      </c>
      <c r="AM334" s="2">
        <v>0</v>
      </c>
      <c r="AN334" s="2">
        <v>0</v>
      </c>
      <c r="AO334" s="2">
        <v>0</v>
      </c>
      <c r="AP334" s="2">
        <v>0</v>
      </c>
      <c r="AQ334" s="29">
        <v>0</v>
      </c>
      <c r="AR334" s="31">
        <f t="shared" si="113"/>
        <v>0</v>
      </c>
      <c r="AS334" s="2">
        <v>24.95</v>
      </c>
      <c r="AT334" s="2">
        <v>4661.57</v>
      </c>
      <c r="AU334" s="2">
        <v>1062.94</v>
      </c>
      <c r="AV334" s="2">
        <v>22375.83</v>
      </c>
      <c r="AW334" s="29">
        <v>17510.87</v>
      </c>
      <c r="AX334" s="31">
        <f t="shared" si="114"/>
        <v>45636.160000000003</v>
      </c>
      <c r="AY334" s="5">
        <f t="shared" si="105"/>
        <v>-24.95</v>
      </c>
      <c r="AZ334" s="5">
        <f t="shared" si="105"/>
        <v>-4661.57</v>
      </c>
      <c r="BA334" s="5">
        <f t="shared" si="105"/>
        <v>-1062.94</v>
      </c>
      <c r="BB334" s="5">
        <f t="shared" si="97"/>
        <v>-22375.83</v>
      </c>
      <c r="BC334" s="33">
        <f t="shared" si="97"/>
        <v>-17510.87</v>
      </c>
      <c r="BD334" s="34">
        <f t="shared" si="97"/>
        <v>-45636.160000000003</v>
      </c>
      <c r="BE334" s="7">
        <f t="shared" si="106"/>
        <v>-1</v>
      </c>
      <c r="BF334" s="7">
        <f t="shared" si="106"/>
        <v>-1</v>
      </c>
      <c r="BG334" s="7">
        <f t="shared" si="106"/>
        <v>-1</v>
      </c>
      <c r="BH334" s="7">
        <f t="shared" si="98"/>
        <v>-1</v>
      </c>
      <c r="BI334" s="36">
        <f t="shared" si="98"/>
        <v>-1</v>
      </c>
      <c r="BJ334" s="37">
        <f t="shared" si="98"/>
        <v>-1</v>
      </c>
      <c r="BK334" s="38">
        <f t="shared" si="107"/>
        <v>0</v>
      </c>
      <c r="BL334" s="38">
        <f t="shared" si="107"/>
        <v>0</v>
      </c>
      <c r="BM334" s="38">
        <f t="shared" si="107"/>
        <v>0</v>
      </c>
      <c r="BN334" s="38">
        <f t="shared" si="99"/>
        <v>0</v>
      </c>
      <c r="BO334" s="39">
        <f t="shared" si="99"/>
        <v>0</v>
      </c>
      <c r="BP334" s="40">
        <f t="shared" si="99"/>
        <v>0</v>
      </c>
      <c r="BQ334" s="38">
        <f t="shared" si="108"/>
        <v>1</v>
      </c>
      <c r="BR334" s="38">
        <f t="shared" si="108"/>
        <v>0.21364825907813864</v>
      </c>
      <c r="BS334" s="38">
        <f t="shared" si="108"/>
        <v>0.48417130519545593</v>
      </c>
      <c r="BT334" s="38">
        <f t="shared" si="100"/>
        <v>0.33982647395309618</v>
      </c>
      <c r="BU334" s="39">
        <f t="shared" si="100"/>
        <v>0.29859065732209034</v>
      </c>
      <c r="BV334" s="40">
        <f t="shared" si="100"/>
        <v>0.30725385457954152</v>
      </c>
      <c r="BW334" s="38">
        <f t="shared" si="109"/>
        <v>-1</v>
      </c>
      <c r="BX334" s="38">
        <f t="shared" si="109"/>
        <v>-0.21364825907813864</v>
      </c>
      <c r="BY334" s="38">
        <f t="shared" si="109"/>
        <v>-0.48417130519545593</v>
      </c>
      <c r="BZ334" s="38">
        <f t="shared" si="101"/>
        <v>-0.33982647395309618</v>
      </c>
      <c r="CA334" s="39">
        <f t="shared" si="101"/>
        <v>-0.29859065732209034</v>
      </c>
      <c r="CB334" s="40">
        <f t="shared" si="101"/>
        <v>-0.30725385457954152</v>
      </c>
      <c r="CC334" s="2">
        <f t="shared" si="110"/>
        <v>-10000</v>
      </c>
      <c r="CD334" s="2">
        <f t="shared" si="110"/>
        <v>-2136.4825907813865</v>
      </c>
      <c r="CE334" s="2">
        <f t="shared" si="110"/>
        <v>-4841.713051954559</v>
      </c>
      <c r="CF334" s="2">
        <f t="shared" si="102"/>
        <v>-3398.2647395309618</v>
      </c>
      <c r="CG334" s="29">
        <f t="shared" si="102"/>
        <v>-2985.9065732209033</v>
      </c>
      <c r="CH334" s="31">
        <f t="shared" si="102"/>
        <v>-3072.5385457954153</v>
      </c>
    </row>
    <row r="335" spans="1:86" ht="13.5" hidden="1" outlineLevel="1" thickBot="1" x14ac:dyDescent="0.25">
      <c r="A335" t="s">
        <v>46</v>
      </c>
      <c r="B335" t="s">
        <v>46</v>
      </c>
      <c r="C335" t="s">
        <v>122</v>
      </c>
      <c r="D335" t="s">
        <v>122</v>
      </c>
      <c r="E335" t="s">
        <v>119</v>
      </c>
      <c r="F335" s="41">
        <f t="shared" si="93"/>
        <v>46340</v>
      </c>
      <c r="G335" s="61" t="s">
        <v>41</v>
      </c>
      <c r="H335" s="43">
        <v>0</v>
      </c>
      <c r="I335" s="44">
        <v>0</v>
      </c>
      <c r="J335" s="44">
        <v>0</v>
      </c>
      <c r="K335" s="44">
        <v>0</v>
      </c>
      <c r="L335" s="45">
        <v>0</v>
      </c>
      <c r="M335" s="46">
        <f t="shared" si="111"/>
        <v>0</v>
      </c>
      <c r="N335" t="s">
        <v>49</v>
      </c>
      <c r="O335" t="s">
        <v>49</v>
      </c>
      <c r="P335" t="s">
        <v>122</v>
      </c>
      <c r="Q335" t="s">
        <v>122</v>
      </c>
      <c r="R335" t="s">
        <v>119</v>
      </c>
      <c r="S335" s="41">
        <f t="shared" si="94"/>
        <v>45976</v>
      </c>
      <c r="T335" s="61" t="s">
        <v>41</v>
      </c>
      <c r="U335" s="43">
        <v>1299.99</v>
      </c>
      <c r="V335" s="44">
        <v>18368.5</v>
      </c>
      <c r="W335" s="44">
        <v>2019.23</v>
      </c>
      <c r="X335" s="44">
        <v>53068.62</v>
      </c>
      <c r="Y335" s="45">
        <v>41310.5</v>
      </c>
      <c r="Z335" s="47">
        <f t="shared" si="112"/>
        <v>116066.84</v>
      </c>
      <c r="AA335" s="48">
        <f t="shared" si="103"/>
        <v>-1299.99</v>
      </c>
      <c r="AB335" s="49">
        <f t="shared" si="103"/>
        <v>-18368.5</v>
      </c>
      <c r="AC335" s="49">
        <f t="shared" si="103"/>
        <v>-2019.23</v>
      </c>
      <c r="AD335" s="49">
        <f t="shared" si="95"/>
        <v>-53068.62</v>
      </c>
      <c r="AE335" s="50">
        <f t="shared" si="95"/>
        <v>-41310.5</v>
      </c>
      <c r="AF335" s="51">
        <f t="shared" si="95"/>
        <v>-116066.84</v>
      </c>
      <c r="AG335" s="52">
        <f t="shared" si="104"/>
        <v>-1</v>
      </c>
      <c r="AH335" s="53">
        <f t="shared" si="104"/>
        <v>-1</v>
      </c>
      <c r="AI335" s="53">
        <f t="shared" si="104"/>
        <v>-1</v>
      </c>
      <c r="AJ335" s="53">
        <f t="shared" si="96"/>
        <v>-1</v>
      </c>
      <c r="AK335" s="54">
        <f t="shared" si="96"/>
        <v>-1</v>
      </c>
      <c r="AL335" s="55">
        <f t="shared" si="96"/>
        <v>-1</v>
      </c>
      <c r="AM335" s="44">
        <v>0</v>
      </c>
      <c r="AN335" s="44">
        <v>0</v>
      </c>
      <c r="AO335" s="44">
        <v>0</v>
      </c>
      <c r="AP335" s="44">
        <v>0</v>
      </c>
      <c r="AQ335" s="45">
        <v>0</v>
      </c>
      <c r="AR335" s="47">
        <f t="shared" si="113"/>
        <v>0</v>
      </c>
      <c r="AS335" s="44">
        <v>1299.99</v>
      </c>
      <c r="AT335" s="44">
        <v>3974.32</v>
      </c>
      <c r="AU335" s="44">
        <v>898.6</v>
      </c>
      <c r="AV335" s="44">
        <v>16331.29</v>
      </c>
      <c r="AW335" s="45">
        <v>12806.73</v>
      </c>
      <c r="AX335" s="47">
        <f t="shared" si="114"/>
        <v>35310.93</v>
      </c>
      <c r="AY335" s="49">
        <f t="shared" si="105"/>
        <v>-1299.99</v>
      </c>
      <c r="AZ335" s="49">
        <f t="shared" si="105"/>
        <v>-3974.32</v>
      </c>
      <c r="BA335" s="49">
        <f t="shared" si="105"/>
        <v>-898.6</v>
      </c>
      <c r="BB335" s="49">
        <f t="shared" si="97"/>
        <v>-16331.29</v>
      </c>
      <c r="BC335" s="50">
        <f t="shared" si="97"/>
        <v>-12806.73</v>
      </c>
      <c r="BD335" s="51">
        <f t="shared" si="97"/>
        <v>-35310.93</v>
      </c>
      <c r="BE335" s="53">
        <f t="shared" si="106"/>
        <v>-1</v>
      </c>
      <c r="BF335" s="53">
        <f t="shared" si="106"/>
        <v>-1</v>
      </c>
      <c r="BG335" s="53">
        <f t="shared" si="106"/>
        <v>-1</v>
      </c>
      <c r="BH335" s="53">
        <f t="shared" si="98"/>
        <v>-1</v>
      </c>
      <c r="BI335" s="54">
        <f t="shared" si="98"/>
        <v>-1</v>
      </c>
      <c r="BJ335" s="55">
        <f t="shared" si="98"/>
        <v>-1</v>
      </c>
      <c r="BK335" s="56">
        <f t="shared" si="107"/>
        <v>0</v>
      </c>
      <c r="BL335" s="56">
        <f t="shared" si="107"/>
        <v>0</v>
      </c>
      <c r="BM335" s="56">
        <f t="shared" si="107"/>
        <v>0</v>
      </c>
      <c r="BN335" s="56">
        <f t="shared" si="99"/>
        <v>0</v>
      </c>
      <c r="BO335" s="57">
        <f t="shared" si="99"/>
        <v>0</v>
      </c>
      <c r="BP335" s="58">
        <f t="shared" si="99"/>
        <v>0</v>
      </c>
      <c r="BQ335" s="56">
        <f t="shared" si="108"/>
        <v>1</v>
      </c>
      <c r="BR335" s="56">
        <f t="shared" si="108"/>
        <v>0.21636606146391921</v>
      </c>
      <c r="BS335" s="56">
        <f t="shared" si="108"/>
        <v>0.44502112191280835</v>
      </c>
      <c r="BT335" s="56">
        <f t="shared" si="100"/>
        <v>0.30773911211559674</v>
      </c>
      <c r="BU335" s="57">
        <f t="shared" si="100"/>
        <v>0.31001149828736035</v>
      </c>
      <c r="BV335" s="58">
        <f t="shared" si="100"/>
        <v>0.30422926996203226</v>
      </c>
      <c r="BW335" s="56">
        <f t="shared" si="109"/>
        <v>-1</v>
      </c>
      <c r="BX335" s="56">
        <f t="shared" si="109"/>
        <v>-0.21636606146391921</v>
      </c>
      <c r="BY335" s="56">
        <f t="shared" si="109"/>
        <v>-0.44502112191280835</v>
      </c>
      <c r="BZ335" s="56">
        <f t="shared" si="101"/>
        <v>-0.30773911211559674</v>
      </c>
      <c r="CA335" s="57">
        <f t="shared" si="101"/>
        <v>-0.31001149828736035</v>
      </c>
      <c r="CB335" s="58">
        <f t="shared" si="101"/>
        <v>-0.30422926996203226</v>
      </c>
      <c r="CC335" s="44">
        <f t="shared" si="110"/>
        <v>-10000</v>
      </c>
      <c r="CD335" s="44">
        <f t="shared" si="110"/>
        <v>-2163.6606146391919</v>
      </c>
      <c r="CE335" s="44">
        <f t="shared" si="110"/>
        <v>-4450.211219128083</v>
      </c>
      <c r="CF335" s="44">
        <f t="shared" si="102"/>
        <v>-3077.3911211559675</v>
      </c>
      <c r="CG335" s="45">
        <f t="shared" si="102"/>
        <v>-3100.1149828736034</v>
      </c>
      <c r="CH335" s="47">
        <f t="shared" si="102"/>
        <v>-3042.2926996203228</v>
      </c>
    </row>
    <row r="336" spans="1:86" hidden="1" outlineLevel="1" x14ac:dyDescent="0.2">
      <c r="A336" t="s">
        <v>46</v>
      </c>
      <c r="B336" t="s">
        <v>46</v>
      </c>
      <c r="C336" t="s">
        <v>122</v>
      </c>
      <c r="D336" t="s">
        <v>122</v>
      </c>
      <c r="E336" t="s">
        <v>120</v>
      </c>
      <c r="F336" s="27">
        <f t="shared" ref="F336:F377" si="115">+F335+1</f>
        <v>46341</v>
      </c>
      <c r="G336" s="60" t="s">
        <v>35</v>
      </c>
      <c r="H336" s="28">
        <v>0</v>
      </c>
      <c r="I336" s="2">
        <v>0</v>
      </c>
      <c r="J336" s="2">
        <v>0</v>
      </c>
      <c r="K336" s="2">
        <v>0</v>
      </c>
      <c r="L336" s="29">
        <v>0</v>
      </c>
      <c r="M336" s="30">
        <f t="shared" si="111"/>
        <v>0</v>
      </c>
      <c r="N336" t="s">
        <v>49</v>
      </c>
      <c r="O336" t="s">
        <v>49</v>
      </c>
      <c r="P336" t="s">
        <v>122</v>
      </c>
      <c r="Q336" t="s">
        <v>122</v>
      </c>
      <c r="R336" t="s">
        <v>120</v>
      </c>
      <c r="S336" s="27">
        <f t="shared" ref="S336:S377" si="116">+S335+1</f>
        <v>45977</v>
      </c>
      <c r="T336" s="60" t="s">
        <v>35</v>
      </c>
      <c r="U336" s="28">
        <v>19.96</v>
      </c>
      <c r="V336" s="2">
        <v>9983.44</v>
      </c>
      <c r="W336" s="2">
        <v>208.92</v>
      </c>
      <c r="X336" s="2">
        <v>24638.74</v>
      </c>
      <c r="Y336" s="29">
        <v>25190.6</v>
      </c>
      <c r="Z336" s="31">
        <f t="shared" si="112"/>
        <v>60041.659999999996</v>
      </c>
      <c r="AA336" s="32">
        <f t="shared" si="103"/>
        <v>-19.96</v>
      </c>
      <c r="AB336" s="5">
        <f t="shared" si="103"/>
        <v>-9983.44</v>
      </c>
      <c r="AC336" s="5">
        <f t="shared" si="103"/>
        <v>-208.92</v>
      </c>
      <c r="AD336" s="5">
        <f t="shared" si="95"/>
        <v>-24638.74</v>
      </c>
      <c r="AE336" s="33">
        <f t="shared" si="95"/>
        <v>-25190.6</v>
      </c>
      <c r="AF336" s="34">
        <f t="shared" si="95"/>
        <v>-60041.659999999996</v>
      </c>
      <c r="AG336" s="35">
        <f t="shared" si="104"/>
        <v>-1</v>
      </c>
      <c r="AH336" s="7">
        <f t="shared" si="104"/>
        <v>-1</v>
      </c>
      <c r="AI336" s="7">
        <f t="shared" si="104"/>
        <v>-1</v>
      </c>
      <c r="AJ336" s="7">
        <f t="shared" si="96"/>
        <v>-1</v>
      </c>
      <c r="AK336" s="36">
        <f t="shared" si="96"/>
        <v>-1</v>
      </c>
      <c r="AL336" s="37">
        <f t="shared" si="96"/>
        <v>-1</v>
      </c>
      <c r="AM336" s="2">
        <v>0</v>
      </c>
      <c r="AN336" s="2">
        <v>0</v>
      </c>
      <c r="AO336" s="2">
        <v>0</v>
      </c>
      <c r="AP336" s="2">
        <v>0</v>
      </c>
      <c r="AQ336" s="29">
        <v>0</v>
      </c>
      <c r="AR336" s="31">
        <f t="shared" si="113"/>
        <v>0</v>
      </c>
      <c r="AS336" s="2">
        <v>19.96</v>
      </c>
      <c r="AT336" s="2">
        <v>2186.62</v>
      </c>
      <c r="AU336" s="2">
        <v>-107.28</v>
      </c>
      <c r="AV336" s="2">
        <v>7671.62</v>
      </c>
      <c r="AW336" s="29">
        <v>7949.5</v>
      </c>
      <c r="AX336" s="31">
        <f t="shared" si="114"/>
        <v>17720.419999999998</v>
      </c>
      <c r="AY336" s="5">
        <f t="shared" si="105"/>
        <v>-19.96</v>
      </c>
      <c r="AZ336" s="5">
        <f t="shared" si="105"/>
        <v>-2186.62</v>
      </c>
      <c r="BA336" s="5">
        <f t="shared" si="105"/>
        <v>107.28</v>
      </c>
      <c r="BB336" s="5">
        <f t="shared" si="97"/>
        <v>-7671.62</v>
      </c>
      <c r="BC336" s="33">
        <f t="shared" si="97"/>
        <v>-7949.5</v>
      </c>
      <c r="BD336" s="34">
        <f t="shared" si="97"/>
        <v>-17720.419999999998</v>
      </c>
      <c r="BE336" s="7">
        <f t="shared" si="106"/>
        <v>-1</v>
      </c>
      <c r="BF336" s="7">
        <f t="shared" si="106"/>
        <v>-1</v>
      </c>
      <c r="BG336" s="7">
        <f t="shared" si="106"/>
        <v>-1</v>
      </c>
      <c r="BH336" s="7">
        <f t="shared" si="98"/>
        <v>-1</v>
      </c>
      <c r="BI336" s="36">
        <f t="shared" si="98"/>
        <v>-1</v>
      </c>
      <c r="BJ336" s="37">
        <f t="shared" si="98"/>
        <v>-1</v>
      </c>
      <c r="BK336" s="38">
        <f t="shared" si="107"/>
        <v>0</v>
      </c>
      <c r="BL336" s="38">
        <f t="shared" si="107"/>
        <v>0</v>
      </c>
      <c r="BM336" s="38">
        <f t="shared" si="107"/>
        <v>0</v>
      </c>
      <c r="BN336" s="38">
        <f t="shared" si="99"/>
        <v>0</v>
      </c>
      <c r="BO336" s="39">
        <f t="shared" si="99"/>
        <v>0</v>
      </c>
      <c r="BP336" s="40">
        <f t="shared" si="99"/>
        <v>0</v>
      </c>
      <c r="BQ336" s="38">
        <f t="shared" si="108"/>
        <v>1</v>
      </c>
      <c r="BR336" s="38">
        <f t="shared" si="108"/>
        <v>0.21902470491133313</v>
      </c>
      <c r="BS336" s="38">
        <f t="shared" si="108"/>
        <v>-0.51349798966111437</v>
      </c>
      <c r="BT336" s="38">
        <f t="shared" si="100"/>
        <v>0.31136413631541221</v>
      </c>
      <c r="BU336" s="39">
        <f t="shared" si="100"/>
        <v>0.31557406334108756</v>
      </c>
      <c r="BV336" s="40">
        <f t="shared" si="100"/>
        <v>0.29513541097964313</v>
      </c>
      <c r="BW336" s="38">
        <f t="shared" si="109"/>
        <v>-1</v>
      </c>
      <c r="BX336" s="38">
        <f t="shared" si="109"/>
        <v>-0.21902470491133313</v>
      </c>
      <c r="BY336" s="38">
        <f t="shared" si="109"/>
        <v>0.51349798966111437</v>
      </c>
      <c r="BZ336" s="38">
        <f t="shared" si="101"/>
        <v>-0.31136413631541221</v>
      </c>
      <c r="CA336" s="39">
        <f t="shared" si="101"/>
        <v>-0.31557406334108756</v>
      </c>
      <c r="CB336" s="40">
        <f t="shared" si="101"/>
        <v>-0.29513541097964313</v>
      </c>
      <c r="CC336" s="2">
        <f t="shared" si="110"/>
        <v>-10000</v>
      </c>
      <c r="CD336" s="2">
        <f t="shared" si="110"/>
        <v>-2190.2470491133313</v>
      </c>
      <c r="CE336" s="2">
        <f t="shared" si="110"/>
        <v>5134.9798966111439</v>
      </c>
      <c r="CF336" s="2">
        <f t="shared" si="102"/>
        <v>-3113.6413631541222</v>
      </c>
      <c r="CG336" s="29">
        <f t="shared" si="102"/>
        <v>-3155.7406334108755</v>
      </c>
      <c r="CH336" s="31">
        <f t="shared" si="102"/>
        <v>-2951.3541097964312</v>
      </c>
    </row>
    <row r="337" spans="1:86" hidden="1" outlineLevel="1" x14ac:dyDescent="0.2">
      <c r="A337" t="s">
        <v>46</v>
      </c>
      <c r="B337" t="s">
        <v>46</v>
      </c>
      <c r="C337" t="s">
        <v>122</v>
      </c>
      <c r="D337" t="s">
        <v>122</v>
      </c>
      <c r="E337" t="s">
        <v>120</v>
      </c>
      <c r="F337" s="27">
        <f t="shared" si="115"/>
        <v>46342</v>
      </c>
      <c r="G337" s="60" t="s">
        <v>36</v>
      </c>
      <c r="H337" s="28">
        <v>0</v>
      </c>
      <c r="I337" s="2">
        <v>0</v>
      </c>
      <c r="J337" s="2">
        <v>0</v>
      </c>
      <c r="K337" s="2">
        <v>0</v>
      </c>
      <c r="L337" s="29">
        <v>0</v>
      </c>
      <c r="M337" s="30">
        <f t="shared" si="111"/>
        <v>0</v>
      </c>
      <c r="N337" t="s">
        <v>49</v>
      </c>
      <c r="O337" t="s">
        <v>49</v>
      </c>
      <c r="P337" t="s">
        <v>122</v>
      </c>
      <c r="Q337" t="s">
        <v>122</v>
      </c>
      <c r="R337" t="s">
        <v>120</v>
      </c>
      <c r="S337" s="27">
        <f t="shared" si="116"/>
        <v>45978</v>
      </c>
      <c r="T337" s="60" t="s">
        <v>36</v>
      </c>
      <c r="U337" s="28">
        <v>64.930000000000007</v>
      </c>
      <c r="V337" s="2">
        <v>9418.94</v>
      </c>
      <c r="W337" s="2">
        <v>-44.41</v>
      </c>
      <c r="X337" s="2">
        <v>27505.81</v>
      </c>
      <c r="Y337" s="29">
        <v>31370.61</v>
      </c>
      <c r="Z337" s="31">
        <f t="shared" si="112"/>
        <v>68315.88</v>
      </c>
      <c r="AA337" s="32">
        <f t="shared" si="103"/>
        <v>-64.930000000000007</v>
      </c>
      <c r="AB337" s="5">
        <f t="shared" si="103"/>
        <v>-9418.94</v>
      </c>
      <c r="AC337" s="5">
        <f t="shared" si="103"/>
        <v>44.41</v>
      </c>
      <c r="AD337" s="5">
        <f t="shared" si="95"/>
        <v>-27505.81</v>
      </c>
      <c r="AE337" s="33">
        <f t="shared" si="95"/>
        <v>-31370.61</v>
      </c>
      <c r="AF337" s="34">
        <f t="shared" si="95"/>
        <v>-68315.88</v>
      </c>
      <c r="AG337" s="35">
        <f t="shared" si="104"/>
        <v>-1</v>
      </c>
      <c r="AH337" s="7">
        <f t="shared" si="104"/>
        <v>-1</v>
      </c>
      <c r="AI337" s="7">
        <f t="shared" si="104"/>
        <v>-1</v>
      </c>
      <c r="AJ337" s="7">
        <f t="shared" si="96"/>
        <v>-1</v>
      </c>
      <c r="AK337" s="36">
        <f t="shared" si="96"/>
        <v>-1</v>
      </c>
      <c r="AL337" s="37">
        <f t="shared" si="96"/>
        <v>-1</v>
      </c>
      <c r="AM337" s="2">
        <v>0</v>
      </c>
      <c r="AN337" s="2">
        <v>0</v>
      </c>
      <c r="AO337" s="2">
        <v>0</v>
      </c>
      <c r="AP337" s="2">
        <v>0</v>
      </c>
      <c r="AQ337" s="29">
        <v>0</v>
      </c>
      <c r="AR337" s="31">
        <f t="shared" si="113"/>
        <v>0</v>
      </c>
      <c r="AS337" s="2">
        <v>64.930000000000007</v>
      </c>
      <c r="AT337" s="2">
        <v>2037.21</v>
      </c>
      <c r="AU337" s="2">
        <v>64.400000000000006</v>
      </c>
      <c r="AV337" s="2">
        <v>8539.85</v>
      </c>
      <c r="AW337" s="29">
        <v>9173.39</v>
      </c>
      <c r="AX337" s="31">
        <f t="shared" si="114"/>
        <v>19879.78</v>
      </c>
      <c r="AY337" s="5">
        <f t="shared" si="105"/>
        <v>-64.930000000000007</v>
      </c>
      <c r="AZ337" s="5">
        <f t="shared" si="105"/>
        <v>-2037.21</v>
      </c>
      <c r="BA337" s="5">
        <f t="shared" si="105"/>
        <v>-64.400000000000006</v>
      </c>
      <c r="BB337" s="5">
        <f t="shared" si="97"/>
        <v>-8539.85</v>
      </c>
      <c r="BC337" s="33">
        <f t="shared" si="97"/>
        <v>-9173.39</v>
      </c>
      <c r="BD337" s="34">
        <f t="shared" si="97"/>
        <v>-19879.78</v>
      </c>
      <c r="BE337" s="7">
        <f t="shared" si="106"/>
        <v>-1</v>
      </c>
      <c r="BF337" s="7">
        <f t="shared" si="106"/>
        <v>-1</v>
      </c>
      <c r="BG337" s="7">
        <f t="shared" si="106"/>
        <v>-1</v>
      </c>
      <c r="BH337" s="7">
        <f t="shared" si="98"/>
        <v>-1</v>
      </c>
      <c r="BI337" s="36">
        <f t="shared" si="98"/>
        <v>-1</v>
      </c>
      <c r="BJ337" s="37">
        <f t="shared" si="98"/>
        <v>-1</v>
      </c>
      <c r="BK337" s="38">
        <f t="shared" si="107"/>
        <v>0</v>
      </c>
      <c r="BL337" s="38">
        <f t="shared" si="107"/>
        <v>0</v>
      </c>
      <c r="BM337" s="38">
        <f t="shared" si="107"/>
        <v>0</v>
      </c>
      <c r="BN337" s="38">
        <f t="shared" si="99"/>
        <v>0</v>
      </c>
      <c r="BO337" s="39">
        <f t="shared" si="99"/>
        <v>0</v>
      </c>
      <c r="BP337" s="40">
        <f t="shared" si="99"/>
        <v>0</v>
      </c>
      <c r="BQ337" s="38">
        <f t="shared" si="108"/>
        <v>1</v>
      </c>
      <c r="BR337" s="38">
        <f t="shared" si="108"/>
        <v>0.21628866942564662</v>
      </c>
      <c r="BS337" s="38">
        <f t="shared" si="108"/>
        <v>-1.4501238459806352</v>
      </c>
      <c r="BT337" s="38">
        <f t="shared" si="100"/>
        <v>0.31047440522565961</v>
      </c>
      <c r="BU337" s="39">
        <f t="shared" si="100"/>
        <v>0.2924198796261851</v>
      </c>
      <c r="BV337" s="40">
        <f t="shared" si="100"/>
        <v>0.29099793488717407</v>
      </c>
      <c r="BW337" s="38">
        <f t="shared" si="109"/>
        <v>-1</v>
      </c>
      <c r="BX337" s="38">
        <f t="shared" si="109"/>
        <v>-0.21628866942564662</v>
      </c>
      <c r="BY337" s="38">
        <f t="shared" si="109"/>
        <v>1.4501238459806352</v>
      </c>
      <c r="BZ337" s="38">
        <f t="shared" si="101"/>
        <v>-0.31047440522565961</v>
      </c>
      <c r="CA337" s="39">
        <f t="shared" si="101"/>
        <v>-0.2924198796261851</v>
      </c>
      <c r="CB337" s="40">
        <f t="shared" si="101"/>
        <v>-0.29099793488717407</v>
      </c>
      <c r="CC337" s="2">
        <f t="shared" si="110"/>
        <v>-10000</v>
      </c>
      <c r="CD337" s="2">
        <f t="shared" si="110"/>
        <v>-2162.8866942564664</v>
      </c>
      <c r="CE337" s="2">
        <f t="shared" si="110"/>
        <v>14501.238459806351</v>
      </c>
      <c r="CF337" s="2">
        <f t="shared" si="102"/>
        <v>-3104.7440522565962</v>
      </c>
      <c r="CG337" s="29">
        <f t="shared" si="102"/>
        <v>-2924.1987962618509</v>
      </c>
      <c r="CH337" s="31">
        <f t="shared" si="102"/>
        <v>-2909.9793488717405</v>
      </c>
    </row>
    <row r="338" spans="1:86" hidden="1" outlineLevel="1" x14ac:dyDescent="0.2">
      <c r="A338" t="s">
        <v>46</v>
      </c>
      <c r="B338" t="s">
        <v>46</v>
      </c>
      <c r="C338" t="s">
        <v>122</v>
      </c>
      <c r="D338" t="s">
        <v>122</v>
      </c>
      <c r="E338" t="s">
        <v>120</v>
      </c>
      <c r="F338" s="27">
        <f t="shared" si="115"/>
        <v>46343</v>
      </c>
      <c r="G338" s="60" t="s">
        <v>37</v>
      </c>
      <c r="H338" s="28">
        <v>0</v>
      </c>
      <c r="I338" s="2">
        <v>0</v>
      </c>
      <c r="J338" s="2">
        <v>0</v>
      </c>
      <c r="K338" s="2">
        <v>0</v>
      </c>
      <c r="L338" s="29">
        <v>0</v>
      </c>
      <c r="M338" s="30">
        <f t="shared" si="111"/>
        <v>0</v>
      </c>
      <c r="N338" t="s">
        <v>49</v>
      </c>
      <c r="O338" t="s">
        <v>49</v>
      </c>
      <c r="P338" t="s">
        <v>122</v>
      </c>
      <c r="Q338" t="s">
        <v>122</v>
      </c>
      <c r="R338" t="s">
        <v>120</v>
      </c>
      <c r="S338" s="27">
        <f t="shared" si="116"/>
        <v>45979</v>
      </c>
      <c r="T338" s="60" t="s">
        <v>37</v>
      </c>
      <c r="U338" s="28">
        <v>59.94</v>
      </c>
      <c r="V338" s="2">
        <v>10613.89</v>
      </c>
      <c r="W338" s="2">
        <v>713.32</v>
      </c>
      <c r="X338" s="2">
        <v>31509.09</v>
      </c>
      <c r="Y338" s="29">
        <v>39971.35</v>
      </c>
      <c r="Z338" s="31">
        <f t="shared" si="112"/>
        <v>82867.59</v>
      </c>
      <c r="AA338" s="32">
        <f t="shared" si="103"/>
        <v>-59.94</v>
      </c>
      <c r="AB338" s="5">
        <f t="shared" si="103"/>
        <v>-10613.89</v>
      </c>
      <c r="AC338" s="5">
        <f t="shared" si="103"/>
        <v>-713.32</v>
      </c>
      <c r="AD338" s="5">
        <f t="shared" si="95"/>
        <v>-31509.09</v>
      </c>
      <c r="AE338" s="33">
        <f t="shared" si="95"/>
        <v>-39971.35</v>
      </c>
      <c r="AF338" s="34">
        <f t="shared" si="95"/>
        <v>-82867.59</v>
      </c>
      <c r="AG338" s="35">
        <f t="shared" si="104"/>
        <v>-1</v>
      </c>
      <c r="AH338" s="7">
        <f t="shared" si="104"/>
        <v>-1</v>
      </c>
      <c r="AI338" s="7">
        <f t="shared" si="104"/>
        <v>-1</v>
      </c>
      <c r="AJ338" s="7">
        <f t="shared" si="96"/>
        <v>-1</v>
      </c>
      <c r="AK338" s="36">
        <f t="shared" si="96"/>
        <v>-1</v>
      </c>
      <c r="AL338" s="37">
        <f t="shared" si="96"/>
        <v>-1</v>
      </c>
      <c r="AM338" s="2">
        <v>0</v>
      </c>
      <c r="AN338" s="2">
        <v>0</v>
      </c>
      <c r="AO338" s="2">
        <v>0</v>
      </c>
      <c r="AP338" s="2">
        <v>0</v>
      </c>
      <c r="AQ338" s="29">
        <v>0</v>
      </c>
      <c r="AR338" s="31">
        <f t="shared" si="113"/>
        <v>0</v>
      </c>
      <c r="AS338" s="2">
        <v>59.94</v>
      </c>
      <c r="AT338" s="2">
        <v>2141.4</v>
      </c>
      <c r="AU338" s="2">
        <v>253.97</v>
      </c>
      <c r="AV338" s="2">
        <v>10009.14</v>
      </c>
      <c r="AW338" s="29">
        <v>11579.14</v>
      </c>
      <c r="AX338" s="31">
        <f t="shared" si="114"/>
        <v>24043.589999999997</v>
      </c>
      <c r="AY338" s="5">
        <f t="shared" si="105"/>
        <v>-59.94</v>
      </c>
      <c r="AZ338" s="5">
        <f t="shared" si="105"/>
        <v>-2141.4</v>
      </c>
      <c r="BA338" s="5">
        <f t="shared" si="105"/>
        <v>-253.97</v>
      </c>
      <c r="BB338" s="5">
        <f t="shared" si="97"/>
        <v>-10009.14</v>
      </c>
      <c r="BC338" s="33">
        <f t="shared" si="97"/>
        <v>-11579.14</v>
      </c>
      <c r="BD338" s="34">
        <f t="shared" si="97"/>
        <v>-24043.589999999997</v>
      </c>
      <c r="BE338" s="7">
        <f t="shared" si="106"/>
        <v>-1</v>
      </c>
      <c r="BF338" s="7">
        <f t="shared" si="106"/>
        <v>-1</v>
      </c>
      <c r="BG338" s="7">
        <f t="shared" si="106"/>
        <v>-1</v>
      </c>
      <c r="BH338" s="7">
        <f t="shared" si="98"/>
        <v>-1</v>
      </c>
      <c r="BI338" s="36">
        <f t="shared" si="98"/>
        <v>-1</v>
      </c>
      <c r="BJ338" s="37">
        <f t="shared" si="98"/>
        <v>-1</v>
      </c>
      <c r="BK338" s="38">
        <f t="shared" si="107"/>
        <v>0</v>
      </c>
      <c r="BL338" s="38">
        <f t="shared" si="107"/>
        <v>0</v>
      </c>
      <c r="BM338" s="38">
        <f t="shared" si="107"/>
        <v>0</v>
      </c>
      <c r="BN338" s="38">
        <f t="shared" si="99"/>
        <v>0</v>
      </c>
      <c r="BO338" s="39">
        <f t="shared" si="99"/>
        <v>0</v>
      </c>
      <c r="BP338" s="40">
        <f t="shared" si="99"/>
        <v>0</v>
      </c>
      <c r="BQ338" s="38">
        <f t="shared" si="108"/>
        <v>1</v>
      </c>
      <c r="BR338" s="38">
        <f t="shared" si="108"/>
        <v>0.20175449340439747</v>
      </c>
      <c r="BS338" s="38">
        <f t="shared" si="108"/>
        <v>0.35603936522177981</v>
      </c>
      <c r="BT338" s="38">
        <f t="shared" si="100"/>
        <v>0.31765880893418375</v>
      </c>
      <c r="BU338" s="39">
        <f t="shared" si="100"/>
        <v>0.28968598758861036</v>
      </c>
      <c r="BV338" s="40">
        <f t="shared" si="100"/>
        <v>0.29014467537911987</v>
      </c>
      <c r="BW338" s="38">
        <f t="shared" si="109"/>
        <v>-1</v>
      </c>
      <c r="BX338" s="38">
        <f t="shared" si="109"/>
        <v>-0.20175449340439747</v>
      </c>
      <c r="BY338" s="38">
        <f t="shared" si="109"/>
        <v>-0.35603936522177981</v>
      </c>
      <c r="BZ338" s="38">
        <f t="shared" si="101"/>
        <v>-0.31765880893418375</v>
      </c>
      <c r="CA338" s="39">
        <f t="shared" si="101"/>
        <v>-0.28968598758861036</v>
      </c>
      <c r="CB338" s="40">
        <f t="shared" si="101"/>
        <v>-0.29014467537911987</v>
      </c>
      <c r="CC338" s="2">
        <f t="shared" si="110"/>
        <v>-10000</v>
      </c>
      <c r="CD338" s="2">
        <f t="shared" si="110"/>
        <v>-2017.5449340439748</v>
      </c>
      <c r="CE338" s="2">
        <f t="shared" si="110"/>
        <v>-3560.3936522177983</v>
      </c>
      <c r="CF338" s="2">
        <f t="shared" si="102"/>
        <v>-3176.5880893418375</v>
      </c>
      <c r="CG338" s="29">
        <f t="shared" si="102"/>
        <v>-2896.8598758861035</v>
      </c>
      <c r="CH338" s="31">
        <f t="shared" si="102"/>
        <v>-2901.4467537911987</v>
      </c>
    </row>
    <row r="339" spans="1:86" hidden="1" outlineLevel="1" x14ac:dyDescent="0.2">
      <c r="A339" t="s">
        <v>46</v>
      </c>
      <c r="B339" t="s">
        <v>46</v>
      </c>
      <c r="C339" t="s">
        <v>122</v>
      </c>
      <c r="D339" t="s">
        <v>122</v>
      </c>
      <c r="E339" t="s">
        <v>120</v>
      </c>
      <c r="F339" s="27">
        <f t="shared" si="115"/>
        <v>46344</v>
      </c>
      <c r="G339" s="60" t="s">
        <v>38</v>
      </c>
      <c r="H339" s="28">
        <v>0</v>
      </c>
      <c r="I339" s="2">
        <v>0</v>
      </c>
      <c r="J339" s="2">
        <v>0</v>
      </c>
      <c r="K339" s="2">
        <v>0</v>
      </c>
      <c r="L339" s="29">
        <v>0</v>
      </c>
      <c r="M339" s="30">
        <f t="shared" si="111"/>
        <v>0</v>
      </c>
      <c r="N339" t="s">
        <v>49</v>
      </c>
      <c r="O339" t="s">
        <v>49</v>
      </c>
      <c r="P339" t="s">
        <v>122</v>
      </c>
      <c r="Q339" t="s">
        <v>122</v>
      </c>
      <c r="R339" t="s">
        <v>120</v>
      </c>
      <c r="S339" s="27">
        <f t="shared" si="116"/>
        <v>45980</v>
      </c>
      <c r="T339" s="60" t="s">
        <v>38</v>
      </c>
      <c r="U339" s="28">
        <v>134.91</v>
      </c>
      <c r="V339" s="2">
        <v>11789.7</v>
      </c>
      <c r="W339" s="2">
        <v>275.56</v>
      </c>
      <c r="X339" s="2">
        <v>33537.1</v>
      </c>
      <c r="Y339" s="29">
        <v>82730.13</v>
      </c>
      <c r="Z339" s="31">
        <f t="shared" si="112"/>
        <v>128467.4</v>
      </c>
      <c r="AA339" s="32">
        <f t="shared" si="103"/>
        <v>-134.91</v>
      </c>
      <c r="AB339" s="5">
        <f t="shared" si="103"/>
        <v>-11789.7</v>
      </c>
      <c r="AC339" s="5">
        <f t="shared" si="103"/>
        <v>-275.56</v>
      </c>
      <c r="AD339" s="5">
        <f t="shared" si="95"/>
        <v>-33537.1</v>
      </c>
      <c r="AE339" s="33">
        <f t="shared" si="95"/>
        <v>-82730.13</v>
      </c>
      <c r="AF339" s="34">
        <f t="shared" si="95"/>
        <v>-128467.4</v>
      </c>
      <c r="AG339" s="35">
        <f t="shared" si="104"/>
        <v>-1</v>
      </c>
      <c r="AH339" s="7">
        <f t="shared" si="104"/>
        <v>-1</v>
      </c>
      <c r="AI339" s="7">
        <f t="shared" si="104"/>
        <v>-1</v>
      </c>
      <c r="AJ339" s="7">
        <f t="shared" si="96"/>
        <v>-1</v>
      </c>
      <c r="AK339" s="36">
        <f t="shared" si="96"/>
        <v>-1</v>
      </c>
      <c r="AL339" s="37">
        <f t="shared" si="96"/>
        <v>-1</v>
      </c>
      <c r="AM339" s="2">
        <v>0</v>
      </c>
      <c r="AN339" s="2">
        <v>0</v>
      </c>
      <c r="AO339" s="2">
        <v>0</v>
      </c>
      <c r="AP339" s="2">
        <v>0</v>
      </c>
      <c r="AQ339" s="29">
        <v>0</v>
      </c>
      <c r="AR339" s="31">
        <f t="shared" si="113"/>
        <v>0</v>
      </c>
      <c r="AS339" s="2">
        <v>134.91</v>
      </c>
      <c r="AT339" s="2">
        <v>2463.77</v>
      </c>
      <c r="AU339" s="2">
        <v>17.510000000000002</v>
      </c>
      <c r="AV339" s="2">
        <v>11420.34</v>
      </c>
      <c r="AW339" s="29">
        <v>17385.07</v>
      </c>
      <c r="AX339" s="31">
        <f t="shared" si="114"/>
        <v>31421.599999999999</v>
      </c>
      <c r="AY339" s="5">
        <f t="shared" si="105"/>
        <v>-134.91</v>
      </c>
      <c r="AZ339" s="5">
        <f t="shared" si="105"/>
        <v>-2463.77</v>
      </c>
      <c r="BA339" s="5">
        <f t="shared" si="105"/>
        <v>-17.510000000000002</v>
      </c>
      <c r="BB339" s="5">
        <f t="shared" si="97"/>
        <v>-11420.34</v>
      </c>
      <c r="BC339" s="33">
        <f t="shared" si="97"/>
        <v>-17385.07</v>
      </c>
      <c r="BD339" s="34">
        <f t="shared" si="97"/>
        <v>-31421.599999999999</v>
      </c>
      <c r="BE339" s="7">
        <f t="shared" si="106"/>
        <v>-1</v>
      </c>
      <c r="BF339" s="7">
        <f t="shared" si="106"/>
        <v>-1</v>
      </c>
      <c r="BG339" s="7">
        <f t="shared" si="106"/>
        <v>-1</v>
      </c>
      <c r="BH339" s="7">
        <f t="shared" si="98"/>
        <v>-1</v>
      </c>
      <c r="BI339" s="36">
        <f t="shared" si="98"/>
        <v>-1</v>
      </c>
      <c r="BJ339" s="37">
        <f t="shared" si="98"/>
        <v>-1</v>
      </c>
      <c r="BK339" s="38">
        <f t="shared" si="107"/>
        <v>0</v>
      </c>
      <c r="BL339" s="38">
        <f t="shared" si="107"/>
        <v>0</v>
      </c>
      <c r="BM339" s="38">
        <f t="shared" si="107"/>
        <v>0</v>
      </c>
      <c r="BN339" s="38">
        <f t="shared" si="99"/>
        <v>0</v>
      </c>
      <c r="BO339" s="39">
        <f t="shared" si="99"/>
        <v>0</v>
      </c>
      <c r="BP339" s="40">
        <f t="shared" si="99"/>
        <v>0</v>
      </c>
      <c r="BQ339" s="38">
        <f t="shared" si="108"/>
        <v>1</v>
      </c>
      <c r="BR339" s="38">
        <f t="shared" si="108"/>
        <v>0.20897647946936732</v>
      </c>
      <c r="BS339" s="38">
        <f t="shared" si="108"/>
        <v>6.3543329946291194E-2</v>
      </c>
      <c r="BT339" s="38">
        <f t="shared" si="100"/>
        <v>0.34052854898008478</v>
      </c>
      <c r="BU339" s="39">
        <f t="shared" si="100"/>
        <v>0.21014193982289159</v>
      </c>
      <c r="BV339" s="40">
        <f t="shared" si="100"/>
        <v>0.24458812118872181</v>
      </c>
      <c r="BW339" s="38">
        <f t="shared" si="109"/>
        <v>-1</v>
      </c>
      <c r="BX339" s="38">
        <f t="shared" si="109"/>
        <v>-0.20897647946936732</v>
      </c>
      <c r="BY339" s="38">
        <f t="shared" si="109"/>
        <v>-6.3543329946291194E-2</v>
      </c>
      <c r="BZ339" s="38">
        <f t="shared" si="101"/>
        <v>-0.34052854898008478</v>
      </c>
      <c r="CA339" s="39">
        <f t="shared" si="101"/>
        <v>-0.21014193982289159</v>
      </c>
      <c r="CB339" s="40">
        <f t="shared" si="101"/>
        <v>-0.24458812118872181</v>
      </c>
      <c r="CC339" s="2">
        <f t="shared" si="110"/>
        <v>-10000</v>
      </c>
      <c r="CD339" s="2">
        <f t="shared" si="110"/>
        <v>-2089.7647946936731</v>
      </c>
      <c r="CE339" s="2">
        <f t="shared" si="110"/>
        <v>-635.43329946291192</v>
      </c>
      <c r="CF339" s="2">
        <f t="shared" si="102"/>
        <v>-3405.2854898008477</v>
      </c>
      <c r="CG339" s="29">
        <f t="shared" si="102"/>
        <v>-2101.4193982289157</v>
      </c>
      <c r="CH339" s="31">
        <f t="shared" si="102"/>
        <v>-2445.8812118872179</v>
      </c>
    </row>
    <row r="340" spans="1:86" hidden="1" outlineLevel="1" x14ac:dyDescent="0.2">
      <c r="A340" t="s">
        <v>46</v>
      </c>
      <c r="B340" t="s">
        <v>46</v>
      </c>
      <c r="C340" t="s">
        <v>122</v>
      </c>
      <c r="D340" t="s">
        <v>122</v>
      </c>
      <c r="E340" t="s">
        <v>120</v>
      </c>
      <c r="F340" s="27">
        <f t="shared" si="115"/>
        <v>46345</v>
      </c>
      <c r="G340" s="60" t="s">
        <v>39</v>
      </c>
      <c r="H340" s="28">
        <v>0</v>
      </c>
      <c r="I340" s="2">
        <v>0</v>
      </c>
      <c r="J340" s="2">
        <v>0</v>
      </c>
      <c r="K340" s="2">
        <v>0</v>
      </c>
      <c r="L340" s="29">
        <v>0</v>
      </c>
      <c r="M340" s="30">
        <f t="shared" si="111"/>
        <v>0</v>
      </c>
      <c r="N340" t="s">
        <v>49</v>
      </c>
      <c r="O340" t="s">
        <v>49</v>
      </c>
      <c r="P340" t="s">
        <v>122</v>
      </c>
      <c r="Q340" t="s">
        <v>122</v>
      </c>
      <c r="R340" t="s">
        <v>120</v>
      </c>
      <c r="S340" s="27">
        <f t="shared" si="116"/>
        <v>45981</v>
      </c>
      <c r="T340" s="60" t="s">
        <v>39</v>
      </c>
      <c r="U340" s="28">
        <v>4.99</v>
      </c>
      <c r="V340" s="2">
        <v>16224.45</v>
      </c>
      <c r="W340" s="2">
        <v>1087.8699999999999</v>
      </c>
      <c r="X340" s="2">
        <v>63062.48</v>
      </c>
      <c r="Y340" s="29">
        <v>65744.39</v>
      </c>
      <c r="Z340" s="31">
        <f t="shared" si="112"/>
        <v>146124.18</v>
      </c>
      <c r="AA340" s="32">
        <f t="shared" si="103"/>
        <v>-4.99</v>
      </c>
      <c r="AB340" s="5">
        <f t="shared" si="103"/>
        <v>-16224.45</v>
      </c>
      <c r="AC340" s="5">
        <f t="shared" si="103"/>
        <v>-1087.8699999999999</v>
      </c>
      <c r="AD340" s="5">
        <f t="shared" si="95"/>
        <v>-63062.48</v>
      </c>
      <c r="AE340" s="33">
        <f t="shared" si="95"/>
        <v>-65744.39</v>
      </c>
      <c r="AF340" s="34">
        <f t="shared" si="95"/>
        <v>-146124.18</v>
      </c>
      <c r="AG340" s="35">
        <f t="shared" si="104"/>
        <v>-1</v>
      </c>
      <c r="AH340" s="7">
        <f t="shared" si="104"/>
        <v>-1</v>
      </c>
      <c r="AI340" s="7">
        <f t="shared" si="104"/>
        <v>-1</v>
      </c>
      <c r="AJ340" s="7">
        <f t="shared" si="96"/>
        <v>-1</v>
      </c>
      <c r="AK340" s="36">
        <f t="shared" si="96"/>
        <v>-1</v>
      </c>
      <c r="AL340" s="37">
        <f t="shared" si="96"/>
        <v>-1</v>
      </c>
      <c r="AM340" s="2">
        <v>0</v>
      </c>
      <c r="AN340" s="2">
        <v>0</v>
      </c>
      <c r="AO340" s="2">
        <v>0</v>
      </c>
      <c r="AP340" s="2">
        <v>0</v>
      </c>
      <c r="AQ340" s="29">
        <v>0</v>
      </c>
      <c r="AR340" s="31">
        <f t="shared" si="113"/>
        <v>0</v>
      </c>
      <c r="AS340" s="2">
        <v>-181.31</v>
      </c>
      <c r="AT340" s="2">
        <v>3486.56</v>
      </c>
      <c r="AU340" s="2">
        <v>417.99</v>
      </c>
      <c r="AV340" s="2">
        <v>23898.46</v>
      </c>
      <c r="AW340" s="29">
        <v>17485.169999999998</v>
      </c>
      <c r="AX340" s="31">
        <f t="shared" si="114"/>
        <v>45106.869999999995</v>
      </c>
      <c r="AY340" s="5">
        <f t="shared" si="105"/>
        <v>181.31</v>
      </c>
      <c r="AZ340" s="5">
        <f t="shared" si="105"/>
        <v>-3486.56</v>
      </c>
      <c r="BA340" s="5">
        <f t="shared" si="105"/>
        <v>-417.99</v>
      </c>
      <c r="BB340" s="5">
        <f t="shared" si="97"/>
        <v>-23898.46</v>
      </c>
      <c r="BC340" s="33">
        <f t="shared" si="97"/>
        <v>-17485.169999999998</v>
      </c>
      <c r="BD340" s="34">
        <f t="shared" si="97"/>
        <v>-45106.869999999995</v>
      </c>
      <c r="BE340" s="7">
        <f t="shared" si="106"/>
        <v>-1</v>
      </c>
      <c r="BF340" s="7">
        <f t="shared" si="106"/>
        <v>-1</v>
      </c>
      <c r="BG340" s="7">
        <f t="shared" si="106"/>
        <v>-1</v>
      </c>
      <c r="BH340" s="7">
        <f t="shared" si="98"/>
        <v>-1</v>
      </c>
      <c r="BI340" s="36">
        <f t="shared" si="98"/>
        <v>-1</v>
      </c>
      <c r="BJ340" s="37">
        <f t="shared" si="98"/>
        <v>-1</v>
      </c>
      <c r="BK340" s="38">
        <f t="shared" si="107"/>
        <v>0</v>
      </c>
      <c r="BL340" s="38">
        <f t="shared" si="107"/>
        <v>0</v>
      </c>
      <c r="BM340" s="38">
        <f t="shared" si="107"/>
        <v>0</v>
      </c>
      <c r="BN340" s="38">
        <f t="shared" si="99"/>
        <v>0</v>
      </c>
      <c r="BO340" s="39">
        <f t="shared" si="99"/>
        <v>0</v>
      </c>
      <c r="BP340" s="40">
        <f t="shared" si="99"/>
        <v>0</v>
      </c>
      <c r="BQ340" s="38">
        <f t="shared" si="108"/>
        <v>-36.334669338677351</v>
      </c>
      <c r="BR340" s="38">
        <f t="shared" si="108"/>
        <v>0.21489542018373503</v>
      </c>
      <c r="BS340" s="38">
        <f t="shared" si="108"/>
        <v>0.38422789487714532</v>
      </c>
      <c r="BT340" s="38">
        <f t="shared" si="100"/>
        <v>0.37896479808596167</v>
      </c>
      <c r="BU340" s="39">
        <f t="shared" si="100"/>
        <v>0.26595683677344939</v>
      </c>
      <c r="BV340" s="40">
        <f t="shared" si="100"/>
        <v>0.30868860992068525</v>
      </c>
      <c r="BW340" s="38">
        <f t="shared" si="109"/>
        <v>36.334669338677351</v>
      </c>
      <c r="BX340" s="38">
        <f t="shared" si="109"/>
        <v>-0.21489542018373503</v>
      </c>
      <c r="BY340" s="38">
        <f t="shared" si="109"/>
        <v>-0.38422789487714532</v>
      </c>
      <c r="BZ340" s="38">
        <f t="shared" si="101"/>
        <v>-0.37896479808596167</v>
      </c>
      <c r="CA340" s="39">
        <f t="shared" si="101"/>
        <v>-0.26595683677344939</v>
      </c>
      <c r="CB340" s="40">
        <f t="shared" si="101"/>
        <v>-0.30868860992068525</v>
      </c>
      <c r="CC340" s="2">
        <f t="shared" si="110"/>
        <v>363346.69338677352</v>
      </c>
      <c r="CD340" s="2">
        <f t="shared" si="110"/>
        <v>-2148.9542018373504</v>
      </c>
      <c r="CE340" s="2">
        <f t="shared" si="110"/>
        <v>-3842.2789487714531</v>
      </c>
      <c r="CF340" s="2">
        <f t="shared" si="102"/>
        <v>-3789.6479808596168</v>
      </c>
      <c r="CG340" s="29">
        <f t="shared" si="102"/>
        <v>-2659.5683677344937</v>
      </c>
      <c r="CH340" s="31">
        <f t="shared" si="102"/>
        <v>-3086.8860992068526</v>
      </c>
    </row>
    <row r="341" spans="1:86" hidden="1" outlineLevel="1" x14ac:dyDescent="0.2">
      <c r="A341" t="s">
        <v>46</v>
      </c>
      <c r="B341" t="s">
        <v>46</v>
      </c>
      <c r="C341" t="s">
        <v>122</v>
      </c>
      <c r="D341" t="s">
        <v>122</v>
      </c>
      <c r="E341" t="s">
        <v>120</v>
      </c>
      <c r="F341" s="27">
        <f t="shared" si="115"/>
        <v>46346</v>
      </c>
      <c r="G341" s="60" t="s">
        <v>40</v>
      </c>
      <c r="H341" s="28">
        <v>0</v>
      </c>
      <c r="I341" s="2">
        <v>0</v>
      </c>
      <c r="J341" s="2">
        <v>0</v>
      </c>
      <c r="K341" s="2">
        <v>0</v>
      </c>
      <c r="L341" s="29">
        <v>0</v>
      </c>
      <c r="M341" s="30">
        <f t="shared" si="111"/>
        <v>0</v>
      </c>
      <c r="N341" t="s">
        <v>49</v>
      </c>
      <c r="O341" t="s">
        <v>49</v>
      </c>
      <c r="P341" t="s">
        <v>122</v>
      </c>
      <c r="Q341" t="s">
        <v>122</v>
      </c>
      <c r="R341" t="s">
        <v>120</v>
      </c>
      <c r="S341" s="27">
        <f t="shared" si="116"/>
        <v>45982</v>
      </c>
      <c r="T341" s="60" t="s">
        <v>40</v>
      </c>
      <c r="U341" s="28">
        <v>29.94</v>
      </c>
      <c r="V341" s="2">
        <v>24893.09</v>
      </c>
      <c r="W341" s="2">
        <v>1785.81</v>
      </c>
      <c r="X341" s="2">
        <v>104650.43</v>
      </c>
      <c r="Y341" s="29">
        <v>106101.83</v>
      </c>
      <c r="Z341" s="31">
        <f t="shared" si="112"/>
        <v>237461.09999999998</v>
      </c>
      <c r="AA341" s="32">
        <f t="shared" si="103"/>
        <v>-29.94</v>
      </c>
      <c r="AB341" s="5">
        <f t="shared" si="103"/>
        <v>-24893.09</v>
      </c>
      <c r="AC341" s="5">
        <f t="shared" si="103"/>
        <v>-1785.81</v>
      </c>
      <c r="AD341" s="5">
        <f t="shared" si="95"/>
        <v>-104650.43</v>
      </c>
      <c r="AE341" s="33">
        <f t="shared" si="95"/>
        <v>-106101.83</v>
      </c>
      <c r="AF341" s="34">
        <f t="shared" si="95"/>
        <v>-237461.09999999998</v>
      </c>
      <c r="AG341" s="35">
        <f t="shared" si="104"/>
        <v>-1</v>
      </c>
      <c r="AH341" s="7">
        <f t="shared" si="104"/>
        <v>-1</v>
      </c>
      <c r="AI341" s="7">
        <f t="shared" si="104"/>
        <v>-1</v>
      </c>
      <c r="AJ341" s="7">
        <f t="shared" si="96"/>
        <v>-1</v>
      </c>
      <c r="AK341" s="36">
        <f t="shared" si="96"/>
        <v>-1</v>
      </c>
      <c r="AL341" s="37">
        <f t="shared" si="96"/>
        <v>-1</v>
      </c>
      <c r="AM341" s="2">
        <v>0</v>
      </c>
      <c r="AN341" s="2">
        <v>0</v>
      </c>
      <c r="AO341" s="2">
        <v>0</v>
      </c>
      <c r="AP341" s="2">
        <v>0</v>
      </c>
      <c r="AQ341" s="29">
        <v>0</v>
      </c>
      <c r="AR341" s="31">
        <f t="shared" si="113"/>
        <v>0</v>
      </c>
      <c r="AS341" s="2">
        <v>29.94</v>
      </c>
      <c r="AT341" s="2">
        <v>5379.55</v>
      </c>
      <c r="AU341" s="2">
        <v>788.7</v>
      </c>
      <c r="AV341" s="2">
        <v>42414.02</v>
      </c>
      <c r="AW341" s="29">
        <v>29510.68</v>
      </c>
      <c r="AX341" s="31">
        <f t="shared" si="114"/>
        <v>78122.89</v>
      </c>
      <c r="AY341" s="5">
        <f t="shared" si="105"/>
        <v>-29.94</v>
      </c>
      <c r="AZ341" s="5">
        <f t="shared" si="105"/>
        <v>-5379.55</v>
      </c>
      <c r="BA341" s="5">
        <f t="shared" si="105"/>
        <v>-788.7</v>
      </c>
      <c r="BB341" s="5">
        <f t="shared" si="97"/>
        <v>-42414.02</v>
      </c>
      <c r="BC341" s="33">
        <f t="shared" si="97"/>
        <v>-29510.68</v>
      </c>
      <c r="BD341" s="34">
        <f t="shared" si="97"/>
        <v>-78122.89</v>
      </c>
      <c r="BE341" s="7">
        <f t="shared" si="106"/>
        <v>-1</v>
      </c>
      <c r="BF341" s="7">
        <f t="shared" si="106"/>
        <v>-1</v>
      </c>
      <c r="BG341" s="7">
        <f t="shared" si="106"/>
        <v>-1</v>
      </c>
      <c r="BH341" s="7">
        <f t="shared" si="98"/>
        <v>-1</v>
      </c>
      <c r="BI341" s="36">
        <f t="shared" si="98"/>
        <v>-1</v>
      </c>
      <c r="BJ341" s="37">
        <f t="shared" si="98"/>
        <v>-1</v>
      </c>
      <c r="BK341" s="38">
        <f t="shared" si="107"/>
        <v>0</v>
      </c>
      <c r="BL341" s="38">
        <f t="shared" si="107"/>
        <v>0</v>
      </c>
      <c r="BM341" s="38">
        <f t="shared" si="107"/>
        <v>0</v>
      </c>
      <c r="BN341" s="38">
        <f t="shared" si="99"/>
        <v>0</v>
      </c>
      <c r="BO341" s="39">
        <f t="shared" si="99"/>
        <v>0</v>
      </c>
      <c r="BP341" s="40">
        <f t="shared" si="99"/>
        <v>0</v>
      </c>
      <c r="BQ341" s="38">
        <f t="shared" si="108"/>
        <v>1</v>
      </c>
      <c r="BR341" s="38">
        <f t="shared" si="108"/>
        <v>0.21610615636708821</v>
      </c>
      <c r="BS341" s="38">
        <f t="shared" si="108"/>
        <v>0.44164832764963802</v>
      </c>
      <c r="BT341" s="38">
        <f t="shared" si="100"/>
        <v>0.40529236239163086</v>
      </c>
      <c r="BU341" s="39">
        <f t="shared" si="100"/>
        <v>0.27813544780518867</v>
      </c>
      <c r="BV341" s="40">
        <f t="shared" si="100"/>
        <v>0.32899236969760526</v>
      </c>
      <c r="BW341" s="38">
        <f t="shared" si="109"/>
        <v>-1</v>
      </c>
      <c r="BX341" s="38">
        <f t="shared" si="109"/>
        <v>-0.21610615636708821</v>
      </c>
      <c r="BY341" s="38">
        <f t="shared" si="109"/>
        <v>-0.44164832764963802</v>
      </c>
      <c r="BZ341" s="38">
        <f t="shared" si="101"/>
        <v>-0.40529236239163086</v>
      </c>
      <c r="CA341" s="39">
        <f t="shared" si="101"/>
        <v>-0.27813544780518867</v>
      </c>
      <c r="CB341" s="40">
        <f t="shared" si="101"/>
        <v>-0.32899236969760526</v>
      </c>
      <c r="CC341" s="2">
        <f t="shared" si="110"/>
        <v>-10000</v>
      </c>
      <c r="CD341" s="2">
        <f t="shared" si="110"/>
        <v>-2161.0615636708822</v>
      </c>
      <c r="CE341" s="2">
        <f t="shared" si="110"/>
        <v>-4416.4832764963803</v>
      </c>
      <c r="CF341" s="2">
        <f t="shared" si="102"/>
        <v>-4052.9236239163088</v>
      </c>
      <c r="CG341" s="29">
        <f t="shared" si="102"/>
        <v>-2781.3544780518869</v>
      </c>
      <c r="CH341" s="31">
        <f t="shared" si="102"/>
        <v>-3289.9236969760527</v>
      </c>
    </row>
    <row r="342" spans="1:86" ht="13.5" hidden="1" outlineLevel="1" thickBot="1" x14ac:dyDescent="0.25">
      <c r="A342" t="s">
        <v>46</v>
      </c>
      <c r="B342" t="s">
        <v>46</v>
      </c>
      <c r="C342" t="s">
        <v>122</v>
      </c>
      <c r="D342" t="s">
        <v>122</v>
      </c>
      <c r="E342" t="s">
        <v>120</v>
      </c>
      <c r="F342" s="41">
        <f t="shared" si="115"/>
        <v>46347</v>
      </c>
      <c r="G342" s="61" t="s">
        <v>41</v>
      </c>
      <c r="H342" s="43">
        <v>0</v>
      </c>
      <c r="I342" s="44">
        <v>0</v>
      </c>
      <c r="J342" s="44">
        <v>0</v>
      </c>
      <c r="K342" s="44">
        <v>0</v>
      </c>
      <c r="L342" s="45">
        <v>0</v>
      </c>
      <c r="M342" s="46">
        <f t="shared" si="111"/>
        <v>0</v>
      </c>
      <c r="N342" t="s">
        <v>49</v>
      </c>
      <c r="O342" t="s">
        <v>49</v>
      </c>
      <c r="P342" t="s">
        <v>122</v>
      </c>
      <c r="Q342" t="s">
        <v>122</v>
      </c>
      <c r="R342" t="s">
        <v>120</v>
      </c>
      <c r="S342" s="41">
        <f t="shared" si="116"/>
        <v>45983</v>
      </c>
      <c r="T342" s="61" t="s">
        <v>41</v>
      </c>
      <c r="U342" s="43">
        <v>127.97</v>
      </c>
      <c r="V342" s="44">
        <v>22528.73</v>
      </c>
      <c r="W342" s="44">
        <v>1846.56</v>
      </c>
      <c r="X342" s="44">
        <v>86375.46</v>
      </c>
      <c r="Y342" s="45">
        <v>70953.460000000006</v>
      </c>
      <c r="Z342" s="47">
        <f t="shared" si="112"/>
        <v>181832.18</v>
      </c>
      <c r="AA342" s="48">
        <f t="shared" si="103"/>
        <v>-127.97</v>
      </c>
      <c r="AB342" s="49">
        <f t="shared" si="103"/>
        <v>-22528.73</v>
      </c>
      <c r="AC342" s="49">
        <f t="shared" si="103"/>
        <v>-1846.56</v>
      </c>
      <c r="AD342" s="49">
        <f t="shared" si="95"/>
        <v>-86375.46</v>
      </c>
      <c r="AE342" s="50">
        <f t="shared" si="95"/>
        <v>-70953.460000000006</v>
      </c>
      <c r="AF342" s="51">
        <f t="shared" si="95"/>
        <v>-181832.18</v>
      </c>
      <c r="AG342" s="52">
        <f t="shared" si="104"/>
        <v>-1</v>
      </c>
      <c r="AH342" s="53">
        <f t="shared" si="104"/>
        <v>-1</v>
      </c>
      <c r="AI342" s="53">
        <f t="shared" si="104"/>
        <v>-1</v>
      </c>
      <c r="AJ342" s="53">
        <f t="shared" si="96"/>
        <v>-1</v>
      </c>
      <c r="AK342" s="54">
        <f t="shared" si="96"/>
        <v>-1</v>
      </c>
      <c r="AL342" s="55">
        <f t="shared" si="96"/>
        <v>-1</v>
      </c>
      <c r="AM342" s="44">
        <v>0</v>
      </c>
      <c r="AN342" s="44">
        <v>0</v>
      </c>
      <c r="AO342" s="44">
        <v>0</v>
      </c>
      <c r="AP342" s="44">
        <v>0</v>
      </c>
      <c r="AQ342" s="45">
        <v>0</v>
      </c>
      <c r="AR342" s="47">
        <f t="shared" si="113"/>
        <v>0</v>
      </c>
      <c r="AS342" s="44">
        <v>127.97</v>
      </c>
      <c r="AT342" s="44">
        <v>5056.79</v>
      </c>
      <c r="AU342" s="44">
        <v>915.45</v>
      </c>
      <c r="AV342" s="44">
        <v>33675.379999999997</v>
      </c>
      <c r="AW342" s="45">
        <v>20593.91</v>
      </c>
      <c r="AX342" s="47">
        <f t="shared" si="114"/>
        <v>60369.5</v>
      </c>
      <c r="AY342" s="49">
        <f t="shared" si="105"/>
        <v>-127.97</v>
      </c>
      <c r="AZ342" s="49">
        <f t="shared" si="105"/>
        <v>-5056.79</v>
      </c>
      <c r="BA342" s="49">
        <f t="shared" si="105"/>
        <v>-915.45</v>
      </c>
      <c r="BB342" s="49">
        <f t="shared" si="97"/>
        <v>-33675.379999999997</v>
      </c>
      <c r="BC342" s="50">
        <f t="shared" si="97"/>
        <v>-20593.91</v>
      </c>
      <c r="BD342" s="51">
        <f t="shared" si="97"/>
        <v>-60369.5</v>
      </c>
      <c r="BE342" s="53">
        <f t="shared" si="106"/>
        <v>-1</v>
      </c>
      <c r="BF342" s="53">
        <f t="shared" si="106"/>
        <v>-1</v>
      </c>
      <c r="BG342" s="53">
        <f t="shared" si="106"/>
        <v>-1</v>
      </c>
      <c r="BH342" s="53">
        <f t="shared" si="98"/>
        <v>-1</v>
      </c>
      <c r="BI342" s="54">
        <f t="shared" si="98"/>
        <v>-1</v>
      </c>
      <c r="BJ342" s="55">
        <f t="shared" si="98"/>
        <v>-1</v>
      </c>
      <c r="BK342" s="56">
        <f t="shared" si="107"/>
        <v>0</v>
      </c>
      <c r="BL342" s="56">
        <f t="shared" si="107"/>
        <v>0</v>
      </c>
      <c r="BM342" s="56">
        <f t="shared" si="107"/>
        <v>0</v>
      </c>
      <c r="BN342" s="56">
        <f t="shared" si="99"/>
        <v>0</v>
      </c>
      <c r="BO342" s="57">
        <f t="shared" si="99"/>
        <v>0</v>
      </c>
      <c r="BP342" s="58">
        <f t="shared" si="99"/>
        <v>0</v>
      </c>
      <c r="BQ342" s="56">
        <f t="shared" si="108"/>
        <v>1</v>
      </c>
      <c r="BR342" s="56">
        <f t="shared" si="108"/>
        <v>0.22445961223735203</v>
      </c>
      <c r="BS342" s="56">
        <f t="shared" si="108"/>
        <v>0.49575968286976868</v>
      </c>
      <c r="BT342" s="56">
        <f t="shared" si="100"/>
        <v>0.38987207709226668</v>
      </c>
      <c r="BU342" s="57">
        <f t="shared" si="100"/>
        <v>0.29024532418855964</v>
      </c>
      <c r="BV342" s="58">
        <f t="shared" si="100"/>
        <v>0.33200668880502893</v>
      </c>
      <c r="BW342" s="56">
        <f t="shared" si="109"/>
        <v>-1</v>
      </c>
      <c r="BX342" s="56">
        <f t="shared" si="109"/>
        <v>-0.22445961223735203</v>
      </c>
      <c r="BY342" s="56">
        <f t="shared" si="109"/>
        <v>-0.49575968286976868</v>
      </c>
      <c r="BZ342" s="56">
        <f t="shared" si="101"/>
        <v>-0.38987207709226668</v>
      </c>
      <c r="CA342" s="57">
        <f t="shared" si="101"/>
        <v>-0.29024532418855964</v>
      </c>
      <c r="CB342" s="58">
        <f t="shared" si="101"/>
        <v>-0.33200668880502893</v>
      </c>
      <c r="CC342" s="44">
        <f t="shared" si="110"/>
        <v>-10000</v>
      </c>
      <c r="CD342" s="44">
        <f t="shared" si="110"/>
        <v>-2244.5961223735203</v>
      </c>
      <c r="CE342" s="44">
        <f t="shared" si="110"/>
        <v>-4957.5968286976868</v>
      </c>
      <c r="CF342" s="44">
        <f t="shared" si="102"/>
        <v>-3898.7207709226668</v>
      </c>
      <c r="CG342" s="45">
        <f t="shared" si="102"/>
        <v>-2902.4532418855965</v>
      </c>
      <c r="CH342" s="47">
        <f t="shared" si="102"/>
        <v>-3320.0668880502894</v>
      </c>
    </row>
    <row r="343" spans="1:86" hidden="1" outlineLevel="1" x14ac:dyDescent="0.2">
      <c r="A343" t="s">
        <v>46</v>
      </c>
      <c r="B343" t="s">
        <v>46</v>
      </c>
      <c r="C343" t="s">
        <v>122</v>
      </c>
      <c r="D343" t="s">
        <v>122</v>
      </c>
      <c r="E343" t="s">
        <v>121</v>
      </c>
      <c r="F343" s="27">
        <f t="shared" si="115"/>
        <v>46348</v>
      </c>
      <c r="G343" s="60" t="s">
        <v>35</v>
      </c>
      <c r="H343" s="28">
        <v>0</v>
      </c>
      <c r="I343" s="2">
        <v>0</v>
      </c>
      <c r="J343" s="2">
        <v>0</v>
      </c>
      <c r="K343" s="2">
        <v>0</v>
      </c>
      <c r="L343" s="29">
        <v>0</v>
      </c>
      <c r="M343" s="30">
        <f t="shared" si="111"/>
        <v>0</v>
      </c>
      <c r="N343" t="s">
        <v>49</v>
      </c>
      <c r="O343" t="s">
        <v>49</v>
      </c>
      <c r="P343" t="s">
        <v>122</v>
      </c>
      <c r="Q343" t="s">
        <v>122</v>
      </c>
      <c r="R343" t="s">
        <v>121</v>
      </c>
      <c r="S343" s="27">
        <f t="shared" si="116"/>
        <v>45984</v>
      </c>
      <c r="T343" s="60" t="s">
        <v>35</v>
      </c>
      <c r="U343" s="28">
        <v>59.88</v>
      </c>
      <c r="V343" s="2">
        <v>14801.31</v>
      </c>
      <c r="W343" s="2">
        <v>605.28</v>
      </c>
      <c r="X343" s="2">
        <v>56170.97</v>
      </c>
      <c r="Y343" s="29">
        <v>53111.75</v>
      </c>
      <c r="Z343" s="31">
        <f t="shared" si="112"/>
        <v>124749.19</v>
      </c>
      <c r="AA343" s="32">
        <f t="shared" si="103"/>
        <v>-59.88</v>
      </c>
      <c r="AB343" s="5">
        <f t="shared" si="103"/>
        <v>-14801.31</v>
      </c>
      <c r="AC343" s="5">
        <f t="shared" si="103"/>
        <v>-605.28</v>
      </c>
      <c r="AD343" s="5">
        <f t="shared" si="103"/>
        <v>-56170.97</v>
      </c>
      <c r="AE343" s="33">
        <f t="shared" si="103"/>
        <v>-53111.75</v>
      </c>
      <c r="AF343" s="34">
        <f t="shared" si="103"/>
        <v>-124749.19</v>
      </c>
      <c r="AG343" s="35">
        <f t="shared" si="104"/>
        <v>-1</v>
      </c>
      <c r="AH343" s="7">
        <f t="shared" si="104"/>
        <v>-1</v>
      </c>
      <c r="AI343" s="7">
        <f t="shared" si="104"/>
        <v>-1</v>
      </c>
      <c r="AJ343" s="7">
        <f t="shared" si="104"/>
        <v>-1</v>
      </c>
      <c r="AK343" s="36">
        <f t="shared" si="104"/>
        <v>-1</v>
      </c>
      <c r="AL343" s="37">
        <f t="shared" si="104"/>
        <v>-1</v>
      </c>
      <c r="AM343" s="2">
        <v>0</v>
      </c>
      <c r="AN343" s="2">
        <v>0</v>
      </c>
      <c r="AO343" s="2">
        <v>0</v>
      </c>
      <c r="AP343" s="2">
        <v>0</v>
      </c>
      <c r="AQ343" s="29">
        <v>0</v>
      </c>
      <c r="AR343" s="31">
        <f t="shared" si="113"/>
        <v>0</v>
      </c>
      <c r="AS343" s="2">
        <v>59.88</v>
      </c>
      <c r="AT343" s="2">
        <v>3219.5</v>
      </c>
      <c r="AU343" s="2">
        <v>295.33</v>
      </c>
      <c r="AV343" s="2">
        <v>20496.740000000002</v>
      </c>
      <c r="AW343" s="29">
        <v>14643.01</v>
      </c>
      <c r="AX343" s="31">
        <f t="shared" si="114"/>
        <v>38714.46</v>
      </c>
      <c r="AY343" s="5">
        <f t="shared" si="105"/>
        <v>-59.88</v>
      </c>
      <c r="AZ343" s="5">
        <f t="shared" si="105"/>
        <v>-3219.5</v>
      </c>
      <c r="BA343" s="5">
        <f t="shared" si="105"/>
        <v>-295.33</v>
      </c>
      <c r="BB343" s="5">
        <f t="shared" si="105"/>
        <v>-20496.740000000002</v>
      </c>
      <c r="BC343" s="33">
        <f t="shared" si="105"/>
        <v>-14643.01</v>
      </c>
      <c r="BD343" s="34">
        <f t="shared" si="105"/>
        <v>-38714.46</v>
      </c>
      <c r="BE343" s="7">
        <f t="shared" si="106"/>
        <v>-1</v>
      </c>
      <c r="BF343" s="7">
        <f t="shared" si="106"/>
        <v>-1</v>
      </c>
      <c r="BG343" s="7">
        <f t="shared" si="106"/>
        <v>-1</v>
      </c>
      <c r="BH343" s="7">
        <f t="shared" si="106"/>
        <v>-1</v>
      </c>
      <c r="BI343" s="36">
        <f t="shared" si="106"/>
        <v>-1</v>
      </c>
      <c r="BJ343" s="37">
        <f t="shared" si="106"/>
        <v>-1</v>
      </c>
      <c r="BK343" s="38">
        <f t="shared" si="107"/>
        <v>0</v>
      </c>
      <c r="BL343" s="38">
        <f t="shared" si="107"/>
        <v>0</v>
      </c>
      <c r="BM343" s="38">
        <f t="shared" si="107"/>
        <v>0</v>
      </c>
      <c r="BN343" s="38">
        <f t="shared" si="107"/>
        <v>0</v>
      </c>
      <c r="BO343" s="39">
        <f t="shared" si="107"/>
        <v>0</v>
      </c>
      <c r="BP343" s="40">
        <f t="shared" si="107"/>
        <v>0</v>
      </c>
      <c r="BQ343" s="38">
        <f t="shared" si="108"/>
        <v>1</v>
      </c>
      <c r="BR343" s="38">
        <f t="shared" si="108"/>
        <v>0.2175145308084217</v>
      </c>
      <c r="BS343" s="38">
        <f t="shared" si="108"/>
        <v>0.48792294475284165</v>
      </c>
      <c r="BT343" s="38">
        <f t="shared" si="108"/>
        <v>0.36489916410558693</v>
      </c>
      <c r="BU343" s="39">
        <f t="shared" si="108"/>
        <v>0.27570189270735762</v>
      </c>
      <c r="BV343" s="40">
        <f t="shared" si="108"/>
        <v>0.31033836772807905</v>
      </c>
      <c r="BW343" s="38">
        <f t="shared" si="109"/>
        <v>-1</v>
      </c>
      <c r="BX343" s="38">
        <f t="shared" si="109"/>
        <v>-0.2175145308084217</v>
      </c>
      <c r="BY343" s="38">
        <f t="shared" si="109"/>
        <v>-0.48792294475284165</v>
      </c>
      <c r="BZ343" s="38">
        <f t="shared" si="109"/>
        <v>-0.36489916410558693</v>
      </c>
      <c r="CA343" s="39">
        <f t="shared" si="109"/>
        <v>-0.27570189270735762</v>
      </c>
      <c r="CB343" s="40">
        <f t="shared" si="109"/>
        <v>-0.31033836772807905</v>
      </c>
      <c r="CC343" s="2">
        <f t="shared" si="110"/>
        <v>-10000</v>
      </c>
      <c r="CD343" s="2">
        <f t="shared" si="110"/>
        <v>-2175.145308084217</v>
      </c>
      <c r="CE343" s="2">
        <f t="shared" si="110"/>
        <v>-4879.2294475284161</v>
      </c>
      <c r="CF343" s="2">
        <f t="shared" si="110"/>
        <v>-3648.9916410558694</v>
      </c>
      <c r="CG343" s="29">
        <f t="shared" si="110"/>
        <v>-2757.0189270735764</v>
      </c>
      <c r="CH343" s="31">
        <f t="shared" si="110"/>
        <v>-3103.3836772807904</v>
      </c>
    </row>
    <row r="344" spans="1:86" hidden="1" outlineLevel="1" x14ac:dyDescent="0.2">
      <c r="A344" t="s">
        <v>46</v>
      </c>
      <c r="B344" t="s">
        <v>46</v>
      </c>
      <c r="C344" t="s">
        <v>122</v>
      </c>
      <c r="D344" t="s">
        <v>122</v>
      </c>
      <c r="E344" t="s">
        <v>121</v>
      </c>
      <c r="F344" s="27">
        <f t="shared" si="115"/>
        <v>46349</v>
      </c>
      <c r="G344" s="60" t="s">
        <v>36</v>
      </c>
      <c r="H344" s="28">
        <v>0</v>
      </c>
      <c r="I344" s="2">
        <v>0</v>
      </c>
      <c r="J344" s="2">
        <v>0</v>
      </c>
      <c r="K344" s="2">
        <v>0</v>
      </c>
      <c r="L344" s="29">
        <v>0</v>
      </c>
      <c r="M344" s="30">
        <f t="shared" si="111"/>
        <v>0</v>
      </c>
      <c r="N344" t="s">
        <v>49</v>
      </c>
      <c r="O344" t="s">
        <v>49</v>
      </c>
      <c r="P344" t="s">
        <v>122</v>
      </c>
      <c r="Q344" t="s">
        <v>122</v>
      </c>
      <c r="R344" t="s">
        <v>121</v>
      </c>
      <c r="S344" s="27">
        <f t="shared" si="116"/>
        <v>45985</v>
      </c>
      <c r="T344" s="60" t="s">
        <v>36</v>
      </c>
      <c r="U344" s="28">
        <v>169.87</v>
      </c>
      <c r="V344" s="2">
        <v>16848.099999999999</v>
      </c>
      <c r="W344" s="2">
        <v>1164.8599999999999</v>
      </c>
      <c r="X344" s="2">
        <v>88166.57</v>
      </c>
      <c r="Y344" s="29">
        <v>69998.62</v>
      </c>
      <c r="Z344" s="31">
        <f t="shared" si="112"/>
        <v>176348.02000000002</v>
      </c>
      <c r="AA344" s="32">
        <f t="shared" ref="AA344:AF377" si="117">+H344-U344</f>
        <v>-169.87</v>
      </c>
      <c r="AB344" s="5">
        <f t="shared" si="117"/>
        <v>-16848.099999999999</v>
      </c>
      <c r="AC344" s="5">
        <f t="shared" si="117"/>
        <v>-1164.8599999999999</v>
      </c>
      <c r="AD344" s="5">
        <f t="shared" si="117"/>
        <v>-88166.57</v>
      </c>
      <c r="AE344" s="33">
        <f t="shared" si="117"/>
        <v>-69998.62</v>
      </c>
      <c r="AF344" s="34">
        <f t="shared" si="117"/>
        <v>-176348.02000000002</v>
      </c>
      <c r="AG344" s="35">
        <f t="shared" ref="AG344:AL377" si="118">AA344/U344</f>
        <v>-1</v>
      </c>
      <c r="AH344" s="7">
        <f t="shared" si="118"/>
        <v>-1</v>
      </c>
      <c r="AI344" s="7">
        <f t="shared" si="118"/>
        <v>-1</v>
      </c>
      <c r="AJ344" s="7">
        <f t="shared" si="118"/>
        <v>-1</v>
      </c>
      <c r="AK344" s="36">
        <f t="shared" si="118"/>
        <v>-1</v>
      </c>
      <c r="AL344" s="37">
        <f t="shared" si="118"/>
        <v>-1</v>
      </c>
      <c r="AM344" s="2">
        <v>0</v>
      </c>
      <c r="AN344" s="2">
        <v>0</v>
      </c>
      <c r="AO344" s="2">
        <v>0</v>
      </c>
      <c r="AP344" s="2">
        <v>0</v>
      </c>
      <c r="AQ344" s="29">
        <v>0</v>
      </c>
      <c r="AR344" s="31">
        <f t="shared" si="113"/>
        <v>0</v>
      </c>
      <c r="AS344" s="2">
        <v>169.87</v>
      </c>
      <c r="AT344" s="2">
        <v>3541.34</v>
      </c>
      <c r="AU344" s="2">
        <v>430.57</v>
      </c>
      <c r="AV344" s="2">
        <v>35140.6</v>
      </c>
      <c r="AW344" s="29">
        <v>19677.96</v>
      </c>
      <c r="AX344" s="31">
        <f t="shared" si="114"/>
        <v>58960.34</v>
      </c>
      <c r="AY344" s="5">
        <f t="shared" ref="AY344:BD377" si="119">+AM344-AS344</f>
        <v>-169.87</v>
      </c>
      <c r="AZ344" s="5">
        <f t="shared" si="119"/>
        <v>-3541.34</v>
      </c>
      <c r="BA344" s="5">
        <f t="shared" si="119"/>
        <v>-430.57</v>
      </c>
      <c r="BB344" s="5">
        <f t="shared" si="119"/>
        <v>-35140.6</v>
      </c>
      <c r="BC344" s="33">
        <f t="shared" si="119"/>
        <v>-19677.96</v>
      </c>
      <c r="BD344" s="34">
        <f t="shared" si="119"/>
        <v>-58960.34</v>
      </c>
      <c r="BE344" s="7">
        <f t="shared" ref="BE344:BJ377" si="120">AY344/AS344</f>
        <v>-1</v>
      </c>
      <c r="BF344" s="7">
        <f t="shared" si="120"/>
        <v>-1</v>
      </c>
      <c r="BG344" s="7">
        <f t="shared" si="120"/>
        <v>-1</v>
      </c>
      <c r="BH344" s="7">
        <f t="shared" si="120"/>
        <v>-1</v>
      </c>
      <c r="BI344" s="36">
        <f t="shared" si="120"/>
        <v>-1</v>
      </c>
      <c r="BJ344" s="37">
        <f t="shared" si="120"/>
        <v>-1</v>
      </c>
      <c r="BK344" s="38">
        <f t="shared" ref="BK344:BP377" si="121">IFERROR(AM344/H344,0)</f>
        <v>0</v>
      </c>
      <c r="BL344" s="38">
        <f t="shared" si="121"/>
        <v>0</v>
      </c>
      <c r="BM344" s="38">
        <f t="shared" si="121"/>
        <v>0</v>
      </c>
      <c r="BN344" s="38">
        <f t="shared" si="121"/>
        <v>0</v>
      </c>
      <c r="BO344" s="39">
        <f t="shared" si="121"/>
        <v>0</v>
      </c>
      <c r="BP344" s="40">
        <f t="shared" si="121"/>
        <v>0</v>
      </c>
      <c r="BQ344" s="38">
        <f t="shared" ref="BQ344:BV377" si="122">IFERROR(AS344/U344,0)</f>
        <v>1</v>
      </c>
      <c r="BR344" s="38">
        <f t="shared" si="122"/>
        <v>0.21019224719701335</v>
      </c>
      <c r="BS344" s="38">
        <f t="shared" si="122"/>
        <v>0.36963240217708571</v>
      </c>
      <c r="BT344" s="38">
        <f t="shared" si="122"/>
        <v>0.39857056932122908</v>
      </c>
      <c r="BU344" s="39">
        <f t="shared" si="122"/>
        <v>0.28111925635105378</v>
      </c>
      <c r="BV344" s="40">
        <f t="shared" si="122"/>
        <v>0.33434081085798406</v>
      </c>
      <c r="BW344" s="38">
        <f t="shared" ref="BW344:CB377" si="123">+BK344-BQ344</f>
        <v>-1</v>
      </c>
      <c r="BX344" s="38">
        <f t="shared" si="123"/>
        <v>-0.21019224719701335</v>
      </c>
      <c r="BY344" s="38">
        <f t="shared" si="123"/>
        <v>-0.36963240217708571</v>
      </c>
      <c r="BZ344" s="38">
        <f t="shared" si="123"/>
        <v>-0.39857056932122908</v>
      </c>
      <c r="CA344" s="39">
        <f t="shared" si="123"/>
        <v>-0.28111925635105378</v>
      </c>
      <c r="CB344" s="40">
        <f t="shared" si="123"/>
        <v>-0.33434081085798406</v>
      </c>
      <c r="CC344" s="2">
        <f t="shared" ref="CC344:CH377" si="124">BW344*10000</f>
        <v>-10000</v>
      </c>
      <c r="CD344" s="2">
        <f t="shared" si="124"/>
        <v>-2101.9224719701333</v>
      </c>
      <c r="CE344" s="2">
        <f t="shared" si="124"/>
        <v>-3696.3240217708571</v>
      </c>
      <c r="CF344" s="2">
        <f t="shared" si="124"/>
        <v>-3985.705693212291</v>
      </c>
      <c r="CG344" s="29">
        <f t="shared" si="124"/>
        <v>-2811.1925635105376</v>
      </c>
      <c r="CH344" s="31">
        <f t="shared" si="124"/>
        <v>-3343.4081085798407</v>
      </c>
    </row>
    <row r="345" spans="1:86" hidden="1" outlineLevel="1" x14ac:dyDescent="0.2">
      <c r="A345" t="s">
        <v>46</v>
      </c>
      <c r="B345" t="s">
        <v>46</v>
      </c>
      <c r="C345" t="s">
        <v>122</v>
      </c>
      <c r="D345" t="s">
        <v>122</v>
      </c>
      <c r="E345" t="s">
        <v>121</v>
      </c>
      <c r="F345" s="27">
        <f t="shared" si="115"/>
        <v>46350</v>
      </c>
      <c r="G345" s="60" t="s">
        <v>37</v>
      </c>
      <c r="H345" s="28">
        <v>0</v>
      </c>
      <c r="I345" s="2">
        <v>0</v>
      </c>
      <c r="J345" s="2">
        <v>0</v>
      </c>
      <c r="K345" s="2">
        <v>0</v>
      </c>
      <c r="L345" s="29">
        <v>0</v>
      </c>
      <c r="M345" s="30">
        <f t="shared" si="111"/>
        <v>0</v>
      </c>
      <c r="N345" t="s">
        <v>49</v>
      </c>
      <c r="O345" t="s">
        <v>49</v>
      </c>
      <c r="P345" t="s">
        <v>122</v>
      </c>
      <c r="Q345" t="s">
        <v>122</v>
      </c>
      <c r="R345" t="s">
        <v>121</v>
      </c>
      <c r="S345" s="27">
        <f t="shared" si="116"/>
        <v>45986</v>
      </c>
      <c r="T345" s="60" t="s">
        <v>37</v>
      </c>
      <c r="U345" s="28">
        <v>129.86000000000001</v>
      </c>
      <c r="V345" s="2">
        <v>26707.65</v>
      </c>
      <c r="W345" s="2">
        <v>1684.52</v>
      </c>
      <c r="X345" s="2">
        <v>122826.42</v>
      </c>
      <c r="Y345" s="29">
        <v>98250.77</v>
      </c>
      <c r="Z345" s="31">
        <f t="shared" si="112"/>
        <v>249599.22000000003</v>
      </c>
      <c r="AA345" s="32">
        <f t="shared" si="117"/>
        <v>-129.86000000000001</v>
      </c>
      <c r="AB345" s="5">
        <f t="shared" si="117"/>
        <v>-26707.65</v>
      </c>
      <c r="AC345" s="5">
        <f t="shared" si="117"/>
        <v>-1684.52</v>
      </c>
      <c r="AD345" s="5">
        <f t="shared" si="117"/>
        <v>-122826.42</v>
      </c>
      <c r="AE345" s="33">
        <f t="shared" si="117"/>
        <v>-98250.77</v>
      </c>
      <c r="AF345" s="34">
        <f t="shared" si="117"/>
        <v>-249599.22000000003</v>
      </c>
      <c r="AG345" s="35">
        <f t="shared" si="118"/>
        <v>-1</v>
      </c>
      <c r="AH345" s="7">
        <f t="shared" si="118"/>
        <v>-1</v>
      </c>
      <c r="AI345" s="7">
        <f t="shared" si="118"/>
        <v>-1</v>
      </c>
      <c r="AJ345" s="7">
        <f t="shared" si="118"/>
        <v>-1</v>
      </c>
      <c r="AK345" s="36">
        <f t="shared" si="118"/>
        <v>-1</v>
      </c>
      <c r="AL345" s="37">
        <f t="shared" si="118"/>
        <v>-1</v>
      </c>
      <c r="AM345" s="2">
        <v>0</v>
      </c>
      <c r="AN345" s="2">
        <v>0</v>
      </c>
      <c r="AO345" s="2">
        <v>0</v>
      </c>
      <c r="AP345" s="2">
        <v>0</v>
      </c>
      <c r="AQ345" s="29">
        <v>0</v>
      </c>
      <c r="AR345" s="31">
        <f t="shared" si="113"/>
        <v>0</v>
      </c>
      <c r="AS345" s="2">
        <v>129.86000000000001</v>
      </c>
      <c r="AT345" s="2">
        <v>5812.14</v>
      </c>
      <c r="AU345" s="2">
        <v>693.43</v>
      </c>
      <c r="AV345" s="2">
        <v>48616.06</v>
      </c>
      <c r="AW345" s="29">
        <v>28493.01</v>
      </c>
      <c r="AX345" s="31">
        <f t="shared" si="114"/>
        <v>83744.5</v>
      </c>
      <c r="AY345" s="5">
        <f t="shared" si="119"/>
        <v>-129.86000000000001</v>
      </c>
      <c r="AZ345" s="5">
        <f t="shared" si="119"/>
        <v>-5812.14</v>
      </c>
      <c r="BA345" s="5">
        <f t="shared" si="119"/>
        <v>-693.43</v>
      </c>
      <c r="BB345" s="5">
        <f t="shared" si="119"/>
        <v>-48616.06</v>
      </c>
      <c r="BC345" s="33">
        <f t="shared" si="119"/>
        <v>-28493.01</v>
      </c>
      <c r="BD345" s="34">
        <f t="shared" si="119"/>
        <v>-83744.5</v>
      </c>
      <c r="BE345" s="7">
        <f t="shared" si="120"/>
        <v>-1</v>
      </c>
      <c r="BF345" s="7">
        <f t="shared" si="120"/>
        <v>-1</v>
      </c>
      <c r="BG345" s="7">
        <f t="shared" si="120"/>
        <v>-1</v>
      </c>
      <c r="BH345" s="7">
        <f t="shared" si="120"/>
        <v>-1</v>
      </c>
      <c r="BI345" s="36">
        <f t="shared" si="120"/>
        <v>-1</v>
      </c>
      <c r="BJ345" s="37">
        <f t="shared" si="120"/>
        <v>-1</v>
      </c>
      <c r="BK345" s="38">
        <f t="shared" si="121"/>
        <v>0</v>
      </c>
      <c r="BL345" s="38">
        <f t="shared" si="121"/>
        <v>0</v>
      </c>
      <c r="BM345" s="38">
        <f t="shared" si="121"/>
        <v>0</v>
      </c>
      <c r="BN345" s="38">
        <f t="shared" si="121"/>
        <v>0</v>
      </c>
      <c r="BO345" s="39">
        <f t="shared" si="121"/>
        <v>0</v>
      </c>
      <c r="BP345" s="40">
        <f t="shared" si="121"/>
        <v>0</v>
      </c>
      <c r="BQ345" s="38">
        <f t="shared" si="122"/>
        <v>1</v>
      </c>
      <c r="BR345" s="38">
        <f t="shared" si="122"/>
        <v>0.21762079404215645</v>
      </c>
      <c r="BS345" s="38">
        <f t="shared" si="122"/>
        <v>0.41164842210243863</v>
      </c>
      <c r="BT345" s="38">
        <f t="shared" si="122"/>
        <v>0.39581109666796443</v>
      </c>
      <c r="BU345" s="39">
        <f t="shared" si="122"/>
        <v>0.29000291804328859</v>
      </c>
      <c r="BV345" s="40">
        <f t="shared" si="122"/>
        <v>0.3355158722050493</v>
      </c>
      <c r="BW345" s="38">
        <f t="shared" si="123"/>
        <v>-1</v>
      </c>
      <c r="BX345" s="38">
        <f t="shared" si="123"/>
        <v>-0.21762079404215645</v>
      </c>
      <c r="BY345" s="38">
        <f t="shared" si="123"/>
        <v>-0.41164842210243863</v>
      </c>
      <c r="BZ345" s="38">
        <f t="shared" si="123"/>
        <v>-0.39581109666796443</v>
      </c>
      <c r="CA345" s="39">
        <f t="shared" si="123"/>
        <v>-0.29000291804328859</v>
      </c>
      <c r="CB345" s="40">
        <f t="shared" si="123"/>
        <v>-0.3355158722050493</v>
      </c>
      <c r="CC345" s="2">
        <f t="shared" si="124"/>
        <v>-10000</v>
      </c>
      <c r="CD345" s="2">
        <f t="shared" si="124"/>
        <v>-2176.2079404215647</v>
      </c>
      <c r="CE345" s="2">
        <f t="shared" si="124"/>
        <v>-4116.484221024386</v>
      </c>
      <c r="CF345" s="2">
        <f t="shared" si="124"/>
        <v>-3958.1109666796442</v>
      </c>
      <c r="CG345" s="29">
        <f t="shared" si="124"/>
        <v>-2900.0291804328858</v>
      </c>
      <c r="CH345" s="31">
        <f t="shared" si="124"/>
        <v>-3355.158722050493</v>
      </c>
    </row>
    <row r="346" spans="1:86" hidden="1" outlineLevel="1" x14ac:dyDescent="0.2">
      <c r="A346" t="s">
        <v>46</v>
      </c>
      <c r="B346" t="s">
        <v>46</v>
      </c>
      <c r="C346" t="s">
        <v>122</v>
      </c>
      <c r="D346" t="s">
        <v>122</v>
      </c>
      <c r="E346" t="s">
        <v>121</v>
      </c>
      <c r="F346" s="27">
        <f t="shared" si="115"/>
        <v>46351</v>
      </c>
      <c r="G346" s="60" t="s">
        <v>38</v>
      </c>
      <c r="H346" s="28">
        <v>0</v>
      </c>
      <c r="I346" s="2">
        <v>0</v>
      </c>
      <c r="J346" s="2">
        <v>0</v>
      </c>
      <c r="K346" s="2">
        <v>0</v>
      </c>
      <c r="L346" s="29">
        <v>0</v>
      </c>
      <c r="M346" s="30">
        <f t="shared" si="111"/>
        <v>0</v>
      </c>
      <c r="N346" t="s">
        <v>49</v>
      </c>
      <c r="O346" t="s">
        <v>49</v>
      </c>
      <c r="P346" t="s">
        <v>122</v>
      </c>
      <c r="Q346" t="s">
        <v>122</v>
      </c>
      <c r="R346" t="s">
        <v>121</v>
      </c>
      <c r="S346" s="27">
        <f t="shared" si="116"/>
        <v>45987</v>
      </c>
      <c r="T346" s="60" t="s">
        <v>38</v>
      </c>
      <c r="U346" s="28">
        <v>9.98</v>
      </c>
      <c r="V346" s="2">
        <v>43702.35</v>
      </c>
      <c r="W346" s="2">
        <v>3378.56</v>
      </c>
      <c r="X346" s="2">
        <v>147582.65</v>
      </c>
      <c r="Y346" s="29">
        <v>127972.33</v>
      </c>
      <c r="Z346" s="31">
        <f t="shared" si="112"/>
        <v>322645.87</v>
      </c>
      <c r="AA346" s="32">
        <f t="shared" si="117"/>
        <v>-9.98</v>
      </c>
      <c r="AB346" s="5">
        <f t="shared" si="117"/>
        <v>-43702.35</v>
      </c>
      <c r="AC346" s="5">
        <f t="shared" si="117"/>
        <v>-3378.56</v>
      </c>
      <c r="AD346" s="5">
        <f t="shared" si="117"/>
        <v>-147582.65</v>
      </c>
      <c r="AE346" s="33">
        <f t="shared" si="117"/>
        <v>-127972.33</v>
      </c>
      <c r="AF346" s="34">
        <f t="shared" si="117"/>
        <v>-322645.87</v>
      </c>
      <c r="AG346" s="35">
        <f t="shared" si="118"/>
        <v>-1</v>
      </c>
      <c r="AH346" s="7">
        <f t="shared" si="118"/>
        <v>-1</v>
      </c>
      <c r="AI346" s="7">
        <f t="shared" si="118"/>
        <v>-1</v>
      </c>
      <c r="AJ346" s="7">
        <f t="shared" si="118"/>
        <v>-1</v>
      </c>
      <c r="AK346" s="36">
        <f t="shared" si="118"/>
        <v>-1</v>
      </c>
      <c r="AL346" s="37">
        <f t="shared" si="118"/>
        <v>-1</v>
      </c>
      <c r="AM346" s="2">
        <v>0</v>
      </c>
      <c r="AN346" s="2">
        <v>0</v>
      </c>
      <c r="AO346" s="2">
        <v>0</v>
      </c>
      <c r="AP346" s="2">
        <v>0</v>
      </c>
      <c r="AQ346" s="29">
        <v>0</v>
      </c>
      <c r="AR346" s="31">
        <f t="shared" si="113"/>
        <v>0</v>
      </c>
      <c r="AS346" s="2">
        <v>9.98</v>
      </c>
      <c r="AT346" s="2">
        <v>9654.65</v>
      </c>
      <c r="AU346" s="2">
        <v>1466.86</v>
      </c>
      <c r="AV346" s="2">
        <v>54813.85</v>
      </c>
      <c r="AW346" s="29">
        <v>38367.82</v>
      </c>
      <c r="AX346" s="31">
        <f t="shared" si="114"/>
        <v>104313.16</v>
      </c>
      <c r="AY346" s="5">
        <f t="shared" si="119"/>
        <v>-9.98</v>
      </c>
      <c r="AZ346" s="5">
        <f t="shared" si="119"/>
        <v>-9654.65</v>
      </c>
      <c r="BA346" s="5">
        <f t="shared" si="119"/>
        <v>-1466.86</v>
      </c>
      <c r="BB346" s="5">
        <f t="shared" si="119"/>
        <v>-54813.85</v>
      </c>
      <c r="BC346" s="33">
        <f t="shared" si="119"/>
        <v>-38367.82</v>
      </c>
      <c r="BD346" s="34">
        <f t="shared" si="119"/>
        <v>-104313.16</v>
      </c>
      <c r="BE346" s="7">
        <f t="shared" si="120"/>
        <v>-1</v>
      </c>
      <c r="BF346" s="7">
        <f t="shared" si="120"/>
        <v>-1</v>
      </c>
      <c r="BG346" s="7">
        <f t="shared" si="120"/>
        <v>-1</v>
      </c>
      <c r="BH346" s="7">
        <f t="shared" si="120"/>
        <v>-1</v>
      </c>
      <c r="BI346" s="36">
        <f t="shared" si="120"/>
        <v>-1</v>
      </c>
      <c r="BJ346" s="37">
        <f t="shared" si="120"/>
        <v>-1</v>
      </c>
      <c r="BK346" s="38">
        <f t="shared" si="121"/>
        <v>0</v>
      </c>
      <c r="BL346" s="38">
        <f t="shared" si="121"/>
        <v>0</v>
      </c>
      <c r="BM346" s="38">
        <f t="shared" si="121"/>
        <v>0</v>
      </c>
      <c r="BN346" s="38">
        <f t="shared" si="121"/>
        <v>0</v>
      </c>
      <c r="BO346" s="39">
        <f t="shared" si="121"/>
        <v>0</v>
      </c>
      <c r="BP346" s="40">
        <f t="shared" si="121"/>
        <v>0</v>
      </c>
      <c r="BQ346" s="38">
        <f t="shared" si="122"/>
        <v>1</v>
      </c>
      <c r="BR346" s="38">
        <f t="shared" si="122"/>
        <v>0.22091832590238283</v>
      </c>
      <c r="BS346" s="38">
        <f t="shared" si="122"/>
        <v>0.43416721917029738</v>
      </c>
      <c r="BT346" s="38">
        <f t="shared" si="122"/>
        <v>0.37141120585651499</v>
      </c>
      <c r="BU346" s="39">
        <f t="shared" si="122"/>
        <v>0.29981340497590375</v>
      </c>
      <c r="BV346" s="40">
        <f t="shared" si="122"/>
        <v>0.32330542461305956</v>
      </c>
      <c r="BW346" s="38">
        <f t="shared" si="123"/>
        <v>-1</v>
      </c>
      <c r="BX346" s="38">
        <f t="shared" si="123"/>
        <v>-0.22091832590238283</v>
      </c>
      <c r="BY346" s="38">
        <f t="shared" si="123"/>
        <v>-0.43416721917029738</v>
      </c>
      <c r="BZ346" s="38">
        <f t="shared" si="123"/>
        <v>-0.37141120585651499</v>
      </c>
      <c r="CA346" s="39">
        <f t="shared" si="123"/>
        <v>-0.29981340497590375</v>
      </c>
      <c r="CB346" s="40">
        <f t="shared" si="123"/>
        <v>-0.32330542461305956</v>
      </c>
      <c r="CC346" s="2">
        <f t="shared" si="124"/>
        <v>-10000</v>
      </c>
      <c r="CD346" s="2">
        <f t="shared" si="124"/>
        <v>-2209.1832590238282</v>
      </c>
      <c r="CE346" s="2">
        <f t="shared" si="124"/>
        <v>-4341.6721917029736</v>
      </c>
      <c r="CF346" s="2">
        <f t="shared" si="124"/>
        <v>-3714.1120585651497</v>
      </c>
      <c r="CG346" s="29">
        <f t="shared" si="124"/>
        <v>-2998.1340497590377</v>
      </c>
      <c r="CH346" s="31">
        <f t="shared" si="124"/>
        <v>-3233.0542461305954</v>
      </c>
    </row>
    <row r="347" spans="1:86" hidden="1" outlineLevel="1" x14ac:dyDescent="0.2">
      <c r="A347" t="s">
        <v>46</v>
      </c>
      <c r="B347" t="s">
        <v>46</v>
      </c>
      <c r="C347" t="s">
        <v>122</v>
      </c>
      <c r="D347" t="s">
        <v>122</v>
      </c>
      <c r="E347" t="s">
        <v>121</v>
      </c>
      <c r="F347" s="27">
        <f t="shared" si="115"/>
        <v>46352</v>
      </c>
      <c r="G347" s="60" t="s">
        <v>39</v>
      </c>
      <c r="H347" s="28">
        <v>0</v>
      </c>
      <c r="I347" s="2">
        <v>0</v>
      </c>
      <c r="J347" s="2">
        <v>0</v>
      </c>
      <c r="K347" s="2">
        <v>0</v>
      </c>
      <c r="L347" s="29">
        <v>0</v>
      </c>
      <c r="M347" s="30">
        <f t="shared" si="111"/>
        <v>0</v>
      </c>
      <c r="N347" t="s">
        <v>49</v>
      </c>
      <c r="O347" t="s">
        <v>49</v>
      </c>
      <c r="P347" t="s">
        <v>122</v>
      </c>
      <c r="Q347" t="s">
        <v>122</v>
      </c>
      <c r="R347" t="s">
        <v>121</v>
      </c>
      <c r="S347" s="27">
        <f t="shared" si="116"/>
        <v>45988</v>
      </c>
      <c r="T347" s="60" t="s">
        <v>39</v>
      </c>
      <c r="U347" s="28">
        <v>19.96</v>
      </c>
      <c r="V347" s="2">
        <v>9353.68</v>
      </c>
      <c r="W347" s="2">
        <v>1426.59</v>
      </c>
      <c r="X347" s="2">
        <v>26139.57</v>
      </c>
      <c r="Y347" s="29">
        <v>26183.71</v>
      </c>
      <c r="Z347" s="31">
        <f t="shared" si="112"/>
        <v>63123.51</v>
      </c>
      <c r="AA347" s="32">
        <f t="shared" si="117"/>
        <v>-19.96</v>
      </c>
      <c r="AB347" s="5">
        <f t="shared" si="117"/>
        <v>-9353.68</v>
      </c>
      <c r="AC347" s="5">
        <f t="shared" si="117"/>
        <v>-1426.59</v>
      </c>
      <c r="AD347" s="5">
        <f t="shared" si="117"/>
        <v>-26139.57</v>
      </c>
      <c r="AE347" s="33">
        <f t="shared" si="117"/>
        <v>-26183.71</v>
      </c>
      <c r="AF347" s="34">
        <f t="shared" si="117"/>
        <v>-63123.51</v>
      </c>
      <c r="AG347" s="35">
        <f t="shared" si="118"/>
        <v>-1</v>
      </c>
      <c r="AH347" s="7">
        <f t="shared" si="118"/>
        <v>-1</v>
      </c>
      <c r="AI347" s="7">
        <f t="shared" si="118"/>
        <v>-1</v>
      </c>
      <c r="AJ347" s="7">
        <f t="shared" si="118"/>
        <v>-1</v>
      </c>
      <c r="AK347" s="36">
        <f t="shared" si="118"/>
        <v>-1</v>
      </c>
      <c r="AL347" s="37">
        <f t="shared" si="118"/>
        <v>-1</v>
      </c>
      <c r="AM347" s="2">
        <v>0</v>
      </c>
      <c r="AN347" s="2">
        <v>0</v>
      </c>
      <c r="AO347" s="2">
        <v>0</v>
      </c>
      <c r="AP347" s="2">
        <v>0</v>
      </c>
      <c r="AQ347" s="29">
        <v>0</v>
      </c>
      <c r="AR347" s="31">
        <f t="shared" si="113"/>
        <v>0</v>
      </c>
      <c r="AS347" s="2">
        <v>19.96</v>
      </c>
      <c r="AT347" s="2">
        <v>1944.62</v>
      </c>
      <c r="AU347" s="2">
        <v>662.59</v>
      </c>
      <c r="AV347" s="2">
        <v>9555.27</v>
      </c>
      <c r="AW347" s="29">
        <v>7303.09</v>
      </c>
      <c r="AX347" s="31">
        <f t="shared" si="114"/>
        <v>19485.53</v>
      </c>
      <c r="AY347" s="5">
        <f t="shared" si="119"/>
        <v>-19.96</v>
      </c>
      <c r="AZ347" s="5">
        <f t="shared" si="119"/>
        <v>-1944.62</v>
      </c>
      <c r="BA347" s="5">
        <f t="shared" si="119"/>
        <v>-662.59</v>
      </c>
      <c r="BB347" s="5">
        <f t="shared" si="119"/>
        <v>-9555.27</v>
      </c>
      <c r="BC347" s="33">
        <f t="shared" si="119"/>
        <v>-7303.09</v>
      </c>
      <c r="BD347" s="34">
        <f t="shared" si="119"/>
        <v>-19485.53</v>
      </c>
      <c r="BE347" s="7">
        <f t="shared" si="120"/>
        <v>-1</v>
      </c>
      <c r="BF347" s="7">
        <f t="shared" si="120"/>
        <v>-1</v>
      </c>
      <c r="BG347" s="7">
        <f t="shared" si="120"/>
        <v>-1</v>
      </c>
      <c r="BH347" s="7">
        <f t="shared" si="120"/>
        <v>-1</v>
      </c>
      <c r="BI347" s="36">
        <f t="shared" si="120"/>
        <v>-1</v>
      </c>
      <c r="BJ347" s="37">
        <f t="shared" si="120"/>
        <v>-1</v>
      </c>
      <c r="BK347" s="38">
        <f t="shared" si="121"/>
        <v>0</v>
      </c>
      <c r="BL347" s="38">
        <f t="shared" si="121"/>
        <v>0</v>
      </c>
      <c r="BM347" s="38">
        <f t="shared" si="121"/>
        <v>0</v>
      </c>
      <c r="BN347" s="38">
        <f t="shared" si="121"/>
        <v>0</v>
      </c>
      <c r="BO347" s="39">
        <f t="shared" si="121"/>
        <v>0</v>
      </c>
      <c r="BP347" s="40">
        <f t="shared" si="121"/>
        <v>0</v>
      </c>
      <c r="BQ347" s="38">
        <f t="shared" si="122"/>
        <v>1</v>
      </c>
      <c r="BR347" s="38">
        <f t="shared" si="122"/>
        <v>0.20789892320455691</v>
      </c>
      <c r="BS347" s="38">
        <f t="shared" si="122"/>
        <v>0.46445720213936736</v>
      </c>
      <c r="BT347" s="38">
        <f t="shared" si="122"/>
        <v>0.36554809432595869</v>
      </c>
      <c r="BU347" s="39">
        <f t="shared" si="122"/>
        <v>0.27891731156509142</v>
      </c>
      <c r="BV347" s="40">
        <f t="shared" si="122"/>
        <v>0.3086889496480788</v>
      </c>
      <c r="BW347" s="38">
        <f t="shared" si="123"/>
        <v>-1</v>
      </c>
      <c r="BX347" s="38">
        <f t="shared" si="123"/>
        <v>-0.20789892320455691</v>
      </c>
      <c r="BY347" s="38">
        <f t="shared" si="123"/>
        <v>-0.46445720213936736</v>
      </c>
      <c r="BZ347" s="38">
        <f t="shared" si="123"/>
        <v>-0.36554809432595869</v>
      </c>
      <c r="CA347" s="39">
        <f t="shared" si="123"/>
        <v>-0.27891731156509142</v>
      </c>
      <c r="CB347" s="40">
        <f t="shared" si="123"/>
        <v>-0.3086889496480788</v>
      </c>
      <c r="CC347" s="2">
        <f t="shared" si="124"/>
        <v>-10000</v>
      </c>
      <c r="CD347" s="2">
        <f t="shared" si="124"/>
        <v>-2078.9892320455692</v>
      </c>
      <c r="CE347" s="2">
        <f t="shared" si="124"/>
        <v>-4644.5720213936738</v>
      </c>
      <c r="CF347" s="2">
        <f t="shared" si="124"/>
        <v>-3655.4809432595871</v>
      </c>
      <c r="CG347" s="29">
        <f t="shared" si="124"/>
        <v>-2789.173115650914</v>
      </c>
      <c r="CH347" s="31">
        <f t="shared" si="124"/>
        <v>-3086.8894964807882</v>
      </c>
    </row>
    <row r="348" spans="1:86" hidden="1" outlineLevel="1" x14ac:dyDescent="0.2">
      <c r="A348" t="s">
        <v>46</v>
      </c>
      <c r="B348" t="s">
        <v>46</v>
      </c>
      <c r="C348" t="s">
        <v>122</v>
      </c>
      <c r="D348" t="s">
        <v>122</v>
      </c>
      <c r="E348" t="s">
        <v>121</v>
      </c>
      <c r="F348" s="27">
        <f t="shared" si="115"/>
        <v>46353</v>
      </c>
      <c r="G348" s="60" t="s">
        <v>40</v>
      </c>
      <c r="H348" s="28">
        <v>0</v>
      </c>
      <c r="I348" s="2">
        <v>0</v>
      </c>
      <c r="J348" s="2">
        <v>0</v>
      </c>
      <c r="K348" s="2">
        <v>0</v>
      </c>
      <c r="L348" s="29">
        <v>0</v>
      </c>
      <c r="M348" s="30">
        <f t="shared" si="111"/>
        <v>0</v>
      </c>
      <c r="N348" t="s">
        <v>49</v>
      </c>
      <c r="O348" t="s">
        <v>49</v>
      </c>
      <c r="P348" t="s">
        <v>122</v>
      </c>
      <c r="Q348" t="s">
        <v>122</v>
      </c>
      <c r="R348" t="s">
        <v>121</v>
      </c>
      <c r="S348" s="27">
        <f t="shared" si="116"/>
        <v>45989</v>
      </c>
      <c r="T348" s="60" t="s">
        <v>40</v>
      </c>
      <c r="U348" s="28">
        <v>-15</v>
      </c>
      <c r="V348" s="2">
        <v>15910.97</v>
      </c>
      <c r="W348" s="2">
        <v>799.35</v>
      </c>
      <c r="X348" s="2">
        <v>39276.81</v>
      </c>
      <c r="Y348" s="29">
        <v>30639.06</v>
      </c>
      <c r="Z348" s="31">
        <f t="shared" si="112"/>
        <v>86611.19</v>
      </c>
      <c r="AA348" s="32">
        <f t="shared" si="117"/>
        <v>15</v>
      </c>
      <c r="AB348" s="5">
        <f t="shared" si="117"/>
        <v>-15910.97</v>
      </c>
      <c r="AC348" s="5">
        <f t="shared" si="117"/>
        <v>-799.35</v>
      </c>
      <c r="AD348" s="5">
        <f t="shared" si="117"/>
        <v>-39276.81</v>
      </c>
      <c r="AE348" s="33">
        <f t="shared" si="117"/>
        <v>-30639.06</v>
      </c>
      <c r="AF348" s="34">
        <f t="shared" si="117"/>
        <v>-86611.19</v>
      </c>
      <c r="AG348" s="35">
        <f t="shared" si="118"/>
        <v>-1</v>
      </c>
      <c r="AH348" s="7">
        <f t="shared" si="118"/>
        <v>-1</v>
      </c>
      <c r="AI348" s="7">
        <f t="shared" si="118"/>
        <v>-1</v>
      </c>
      <c r="AJ348" s="7">
        <f t="shared" si="118"/>
        <v>-1</v>
      </c>
      <c r="AK348" s="36">
        <f t="shared" si="118"/>
        <v>-1</v>
      </c>
      <c r="AL348" s="37">
        <f t="shared" si="118"/>
        <v>-1</v>
      </c>
      <c r="AM348" s="2">
        <v>0</v>
      </c>
      <c r="AN348" s="2">
        <v>0</v>
      </c>
      <c r="AO348" s="2">
        <v>0</v>
      </c>
      <c r="AP348" s="2">
        <v>0</v>
      </c>
      <c r="AQ348" s="29">
        <v>0</v>
      </c>
      <c r="AR348" s="31">
        <f t="shared" si="113"/>
        <v>0</v>
      </c>
      <c r="AS348" s="2">
        <v>-15</v>
      </c>
      <c r="AT348" s="2">
        <v>3638.61</v>
      </c>
      <c r="AU348" s="2">
        <v>353.82</v>
      </c>
      <c r="AV348" s="2">
        <v>14047.14</v>
      </c>
      <c r="AW348" s="29">
        <v>9117.93</v>
      </c>
      <c r="AX348" s="31">
        <f t="shared" si="114"/>
        <v>27142.5</v>
      </c>
      <c r="AY348" s="5">
        <f t="shared" si="119"/>
        <v>15</v>
      </c>
      <c r="AZ348" s="5">
        <f t="shared" si="119"/>
        <v>-3638.61</v>
      </c>
      <c r="BA348" s="5">
        <f t="shared" si="119"/>
        <v>-353.82</v>
      </c>
      <c r="BB348" s="5">
        <f t="shared" si="119"/>
        <v>-14047.14</v>
      </c>
      <c r="BC348" s="33">
        <f t="shared" si="119"/>
        <v>-9117.93</v>
      </c>
      <c r="BD348" s="34">
        <f t="shared" si="119"/>
        <v>-27142.5</v>
      </c>
      <c r="BE348" s="7">
        <f t="shared" si="120"/>
        <v>-1</v>
      </c>
      <c r="BF348" s="7">
        <f t="shared" si="120"/>
        <v>-1</v>
      </c>
      <c r="BG348" s="7">
        <f t="shared" si="120"/>
        <v>-1</v>
      </c>
      <c r="BH348" s="7">
        <f t="shared" si="120"/>
        <v>-1</v>
      </c>
      <c r="BI348" s="36">
        <f t="shared" si="120"/>
        <v>-1</v>
      </c>
      <c r="BJ348" s="37">
        <f t="shared" si="120"/>
        <v>-1</v>
      </c>
      <c r="BK348" s="38">
        <f t="shared" si="121"/>
        <v>0</v>
      </c>
      <c r="BL348" s="38">
        <f t="shared" si="121"/>
        <v>0</v>
      </c>
      <c r="BM348" s="38">
        <f t="shared" si="121"/>
        <v>0</v>
      </c>
      <c r="BN348" s="38">
        <f t="shared" si="121"/>
        <v>0</v>
      </c>
      <c r="BO348" s="39">
        <f t="shared" si="121"/>
        <v>0</v>
      </c>
      <c r="BP348" s="40">
        <f t="shared" si="121"/>
        <v>0</v>
      </c>
      <c r="BQ348" s="38">
        <f t="shared" si="122"/>
        <v>1</v>
      </c>
      <c r="BR348" s="38">
        <f t="shared" si="122"/>
        <v>0.22868561753306055</v>
      </c>
      <c r="BS348" s="38">
        <f t="shared" si="122"/>
        <v>0.44263464064552449</v>
      </c>
      <c r="BT348" s="38">
        <f t="shared" si="122"/>
        <v>0.35764462541637165</v>
      </c>
      <c r="BU348" s="39">
        <f t="shared" si="122"/>
        <v>0.29759170157309001</v>
      </c>
      <c r="BV348" s="40">
        <f t="shared" si="122"/>
        <v>0.31338329377531932</v>
      </c>
      <c r="BW348" s="38">
        <f t="shared" si="123"/>
        <v>-1</v>
      </c>
      <c r="BX348" s="38">
        <f t="shared" si="123"/>
        <v>-0.22868561753306055</v>
      </c>
      <c r="BY348" s="38">
        <f t="shared" si="123"/>
        <v>-0.44263464064552449</v>
      </c>
      <c r="BZ348" s="38">
        <f t="shared" si="123"/>
        <v>-0.35764462541637165</v>
      </c>
      <c r="CA348" s="39">
        <f t="shared" si="123"/>
        <v>-0.29759170157309001</v>
      </c>
      <c r="CB348" s="40">
        <f t="shared" si="123"/>
        <v>-0.31338329377531932</v>
      </c>
      <c r="CC348" s="2">
        <f t="shared" si="124"/>
        <v>-10000</v>
      </c>
      <c r="CD348" s="2">
        <f t="shared" si="124"/>
        <v>-2286.8561753306053</v>
      </c>
      <c r="CE348" s="2">
        <f t="shared" si="124"/>
        <v>-4426.3464064552445</v>
      </c>
      <c r="CF348" s="2">
        <f t="shared" si="124"/>
        <v>-3576.4462541637167</v>
      </c>
      <c r="CG348" s="29">
        <f t="shared" si="124"/>
        <v>-2975.9170157308999</v>
      </c>
      <c r="CH348" s="31">
        <f t="shared" si="124"/>
        <v>-3133.8329377531932</v>
      </c>
    </row>
    <row r="349" spans="1:86" ht="13.5" hidden="1" outlineLevel="1" thickBot="1" x14ac:dyDescent="0.25">
      <c r="A349" t="s">
        <v>46</v>
      </c>
      <c r="B349" t="s">
        <v>46</v>
      </c>
      <c r="C349" t="s">
        <v>122</v>
      </c>
      <c r="D349" t="s">
        <v>122</v>
      </c>
      <c r="E349" t="s">
        <v>121</v>
      </c>
      <c r="F349" s="41">
        <f t="shared" si="115"/>
        <v>46354</v>
      </c>
      <c r="G349" s="61" t="s">
        <v>41</v>
      </c>
      <c r="H349" s="43">
        <v>0</v>
      </c>
      <c r="I349" s="44">
        <v>0</v>
      </c>
      <c r="J349" s="44">
        <v>0</v>
      </c>
      <c r="K349" s="44">
        <v>0</v>
      </c>
      <c r="L349" s="45">
        <v>0</v>
      </c>
      <c r="M349" s="46">
        <f t="shared" si="111"/>
        <v>0</v>
      </c>
      <c r="N349" t="s">
        <v>49</v>
      </c>
      <c r="O349" t="s">
        <v>49</v>
      </c>
      <c r="P349" t="s">
        <v>122</v>
      </c>
      <c r="Q349" t="s">
        <v>122</v>
      </c>
      <c r="R349" t="s">
        <v>121</v>
      </c>
      <c r="S349" s="41">
        <f t="shared" si="116"/>
        <v>45990</v>
      </c>
      <c r="T349" s="61" t="s">
        <v>41</v>
      </c>
      <c r="U349" s="43">
        <v>24.98</v>
      </c>
      <c r="V349" s="44">
        <v>12469.84</v>
      </c>
      <c r="W349" s="44">
        <v>604.08000000000004</v>
      </c>
      <c r="X349" s="44">
        <v>36944.74</v>
      </c>
      <c r="Y349" s="45">
        <v>36458.589999999997</v>
      </c>
      <c r="Z349" s="47">
        <f t="shared" si="112"/>
        <v>86502.23</v>
      </c>
      <c r="AA349" s="48">
        <f t="shared" si="117"/>
        <v>-24.98</v>
      </c>
      <c r="AB349" s="49">
        <f t="shared" si="117"/>
        <v>-12469.84</v>
      </c>
      <c r="AC349" s="49">
        <f t="shared" si="117"/>
        <v>-604.08000000000004</v>
      </c>
      <c r="AD349" s="49">
        <f t="shared" si="117"/>
        <v>-36944.74</v>
      </c>
      <c r="AE349" s="50">
        <f t="shared" si="117"/>
        <v>-36458.589999999997</v>
      </c>
      <c r="AF349" s="51">
        <f t="shared" si="117"/>
        <v>-86502.23</v>
      </c>
      <c r="AG349" s="52">
        <f t="shared" si="118"/>
        <v>-1</v>
      </c>
      <c r="AH349" s="53">
        <f t="shared" si="118"/>
        <v>-1</v>
      </c>
      <c r="AI349" s="53">
        <f t="shared" si="118"/>
        <v>-1</v>
      </c>
      <c r="AJ349" s="53">
        <f t="shared" si="118"/>
        <v>-1</v>
      </c>
      <c r="AK349" s="54">
        <f t="shared" si="118"/>
        <v>-1</v>
      </c>
      <c r="AL349" s="55">
        <f t="shared" si="118"/>
        <v>-1</v>
      </c>
      <c r="AM349" s="44">
        <v>0</v>
      </c>
      <c r="AN349" s="44">
        <v>0</v>
      </c>
      <c r="AO349" s="44">
        <v>0</v>
      </c>
      <c r="AP349" s="44">
        <v>0</v>
      </c>
      <c r="AQ349" s="45">
        <v>0</v>
      </c>
      <c r="AR349" s="47">
        <f t="shared" si="113"/>
        <v>0</v>
      </c>
      <c r="AS349" s="44">
        <v>24.98</v>
      </c>
      <c r="AT349" s="44">
        <v>2689.18</v>
      </c>
      <c r="AU349" s="44">
        <v>163.03</v>
      </c>
      <c r="AV349" s="44">
        <v>11977.06</v>
      </c>
      <c r="AW349" s="45">
        <v>10385.51</v>
      </c>
      <c r="AX349" s="47">
        <f t="shared" si="114"/>
        <v>25239.760000000002</v>
      </c>
      <c r="AY349" s="49">
        <f t="shared" si="119"/>
        <v>-24.98</v>
      </c>
      <c r="AZ349" s="49">
        <f t="shared" si="119"/>
        <v>-2689.18</v>
      </c>
      <c r="BA349" s="49">
        <f t="shared" si="119"/>
        <v>-163.03</v>
      </c>
      <c r="BB349" s="49">
        <f t="shared" si="119"/>
        <v>-11977.06</v>
      </c>
      <c r="BC349" s="50">
        <f t="shared" si="119"/>
        <v>-10385.51</v>
      </c>
      <c r="BD349" s="51">
        <f t="shared" si="119"/>
        <v>-25239.760000000002</v>
      </c>
      <c r="BE349" s="53">
        <f t="shared" si="120"/>
        <v>-1</v>
      </c>
      <c r="BF349" s="53">
        <f t="shared" si="120"/>
        <v>-1</v>
      </c>
      <c r="BG349" s="53">
        <f t="shared" si="120"/>
        <v>-1</v>
      </c>
      <c r="BH349" s="53">
        <f t="shared" si="120"/>
        <v>-1</v>
      </c>
      <c r="BI349" s="54">
        <f t="shared" si="120"/>
        <v>-1</v>
      </c>
      <c r="BJ349" s="55">
        <f t="shared" si="120"/>
        <v>-1</v>
      </c>
      <c r="BK349" s="56">
        <f t="shared" si="121"/>
        <v>0</v>
      </c>
      <c r="BL349" s="56">
        <f t="shared" si="121"/>
        <v>0</v>
      </c>
      <c r="BM349" s="56">
        <f t="shared" si="121"/>
        <v>0</v>
      </c>
      <c r="BN349" s="56">
        <f t="shared" si="121"/>
        <v>0</v>
      </c>
      <c r="BO349" s="57">
        <f t="shared" si="121"/>
        <v>0</v>
      </c>
      <c r="BP349" s="58">
        <f t="shared" si="121"/>
        <v>0</v>
      </c>
      <c r="BQ349" s="56">
        <f t="shared" si="122"/>
        <v>1</v>
      </c>
      <c r="BR349" s="56">
        <f t="shared" si="122"/>
        <v>0.21565473173673438</v>
      </c>
      <c r="BS349" s="56">
        <f t="shared" si="122"/>
        <v>0.2698814726526288</v>
      </c>
      <c r="BT349" s="56">
        <f t="shared" si="122"/>
        <v>0.324188504236327</v>
      </c>
      <c r="BU349" s="57">
        <f t="shared" si="122"/>
        <v>0.28485769745895279</v>
      </c>
      <c r="BV349" s="58">
        <f t="shared" si="122"/>
        <v>0.29178161071685671</v>
      </c>
      <c r="BW349" s="56">
        <f t="shared" si="123"/>
        <v>-1</v>
      </c>
      <c r="BX349" s="56">
        <f t="shared" si="123"/>
        <v>-0.21565473173673438</v>
      </c>
      <c r="BY349" s="56">
        <f t="shared" si="123"/>
        <v>-0.2698814726526288</v>
      </c>
      <c r="BZ349" s="56">
        <f t="shared" si="123"/>
        <v>-0.324188504236327</v>
      </c>
      <c r="CA349" s="57">
        <f t="shared" si="123"/>
        <v>-0.28485769745895279</v>
      </c>
      <c r="CB349" s="58">
        <f t="shared" si="123"/>
        <v>-0.29178161071685671</v>
      </c>
      <c r="CC349" s="44">
        <f t="shared" si="124"/>
        <v>-10000</v>
      </c>
      <c r="CD349" s="44">
        <f t="shared" si="124"/>
        <v>-2156.547317367344</v>
      </c>
      <c r="CE349" s="44">
        <f t="shared" si="124"/>
        <v>-2698.8147265262878</v>
      </c>
      <c r="CF349" s="44">
        <f t="shared" si="124"/>
        <v>-3241.8850423632698</v>
      </c>
      <c r="CG349" s="45">
        <f t="shared" si="124"/>
        <v>-2848.5769745895277</v>
      </c>
      <c r="CH349" s="47">
        <f t="shared" si="124"/>
        <v>-2917.8161071685672</v>
      </c>
    </row>
    <row r="350" spans="1:86" hidden="1" outlineLevel="1" x14ac:dyDescent="0.2">
      <c r="A350" t="s">
        <v>46</v>
      </c>
      <c r="B350" t="s">
        <v>46</v>
      </c>
      <c r="C350" t="s">
        <v>129</v>
      </c>
      <c r="D350" t="s">
        <v>122</v>
      </c>
      <c r="E350" t="s">
        <v>125</v>
      </c>
      <c r="F350" s="27">
        <f t="shared" si="115"/>
        <v>46355</v>
      </c>
      <c r="G350" s="60" t="s">
        <v>35</v>
      </c>
      <c r="H350" s="28">
        <v>0</v>
      </c>
      <c r="I350" s="2">
        <v>0</v>
      </c>
      <c r="J350" s="2">
        <v>0</v>
      </c>
      <c r="K350" s="2">
        <v>0</v>
      </c>
      <c r="L350" s="29">
        <v>0</v>
      </c>
      <c r="M350" s="30">
        <f t="shared" si="111"/>
        <v>0</v>
      </c>
      <c r="N350" t="s">
        <v>49</v>
      </c>
      <c r="O350" t="s">
        <v>49</v>
      </c>
      <c r="P350" t="s">
        <v>129</v>
      </c>
      <c r="Q350" t="s">
        <v>122</v>
      </c>
      <c r="R350" t="s">
        <v>125</v>
      </c>
      <c r="S350" s="27">
        <f t="shared" si="116"/>
        <v>45991</v>
      </c>
      <c r="T350" s="60" t="s">
        <v>35</v>
      </c>
      <c r="U350" s="28">
        <v>19.96</v>
      </c>
      <c r="V350" s="2">
        <v>7436.55</v>
      </c>
      <c r="W350" s="2">
        <v>527.23</v>
      </c>
      <c r="X350" s="2">
        <v>26099.02</v>
      </c>
      <c r="Y350" s="29">
        <v>23366.080000000002</v>
      </c>
      <c r="Z350" s="31">
        <f t="shared" si="112"/>
        <v>57448.840000000004</v>
      </c>
      <c r="AA350" s="32">
        <f t="shared" si="117"/>
        <v>-19.96</v>
      </c>
      <c r="AB350" s="5">
        <f t="shared" si="117"/>
        <v>-7436.55</v>
      </c>
      <c r="AC350" s="5">
        <f t="shared" si="117"/>
        <v>-527.23</v>
      </c>
      <c r="AD350" s="5">
        <f t="shared" si="117"/>
        <v>-26099.02</v>
      </c>
      <c r="AE350" s="33">
        <f t="shared" si="117"/>
        <v>-23366.080000000002</v>
      </c>
      <c r="AF350" s="34">
        <f t="shared" si="117"/>
        <v>-57448.840000000004</v>
      </c>
      <c r="AG350" s="35">
        <f t="shared" si="118"/>
        <v>-1</v>
      </c>
      <c r="AH350" s="7">
        <f t="shared" si="118"/>
        <v>-1</v>
      </c>
      <c r="AI350" s="7">
        <f t="shared" si="118"/>
        <v>-1</v>
      </c>
      <c r="AJ350" s="7">
        <f t="shared" si="118"/>
        <v>-1</v>
      </c>
      <c r="AK350" s="36">
        <f t="shared" si="118"/>
        <v>-1</v>
      </c>
      <c r="AL350" s="37">
        <f t="shared" si="118"/>
        <v>-1</v>
      </c>
      <c r="AM350" s="2">
        <v>0</v>
      </c>
      <c r="AN350" s="2">
        <v>0</v>
      </c>
      <c r="AO350" s="2">
        <v>0</v>
      </c>
      <c r="AP350" s="2">
        <v>0</v>
      </c>
      <c r="AQ350" s="29">
        <v>0</v>
      </c>
      <c r="AR350" s="31">
        <f t="shared" si="113"/>
        <v>0</v>
      </c>
      <c r="AS350" s="2">
        <v>19.96</v>
      </c>
      <c r="AT350" s="2">
        <v>1521.74</v>
      </c>
      <c r="AU350" s="2">
        <v>116.53</v>
      </c>
      <c r="AV350" s="2">
        <v>8105.58</v>
      </c>
      <c r="AW350" s="29">
        <v>6780.9</v>
      </c>
      <c r="AX350" s="31">
        <f t="shared" si="114"/>
        <v>16544.71</v>
      </c>
      <c r="AY350" s="5">
        <f t="shared" si="119"/>
        <v>-19.96</v>
      </c>
      <c r="AZ350" s="5">
        <f t="shared" si="119"/>
        <v>-1521.74</v>
      </c>
      <c r="BA350" s="5">
        <f t="shared" si="119"/>
        <v>-116.53</v>
      </c>
      <c r="BB350" s="5">
        <f t="shared" si="119"/>
        <v>-8105.58</v>
      </c>
      <c r="BC350" s="33">
        <f t="shared" si="119"/>
        <v>-6780.9</v>
      </c>
      <c r="BD350" s="34">
        <f t="shared" si="119"/>
        <v>-16544.71</v>
      </c>
      <c r="BE350" s="7">
        <f t="shared" si="120"/>
        <v>-1</v>
      </c>
      <c r="BF350" s="7">
        <f t="shared" si="120"/>
        <v>-1</v>
      </c>
      <c r="BG350" s="7">
        <f t="shared" si="120"/>
        <v>-1</v>
      </c>
      <c r="BH350" s="7">
        <f t="shared" si="120"/>
        <v>-1</v>
      </c>
      <c r="BI350" s="36">
        <f t="shared" si="120"/>
        <v>-1</v>
      </c>
      <c r="BJ350" s="37">
        <f t="shared" si="120"/>
        <v>-1</v>
      </c>
      <c r="BK350" s="38">
        <f t="shared" si="121"/>
        <v>0</v>
      </c>
      <c r="BL350" s="38">
        <f t="shared" si="121"/>
        <v>0</v>
      </c>
      <c r="BM350" s="38">
        <f t="shared" si="121"/>
        <v>0</v>
      </c>
      <c r="BN350" s="38">
        <f t="shared" si="121"/>
        <v>0</v>
      </c>
      <c r="BO350" s="39">
        <f t="shared" si="121"/>
        <v>0</v>
      </c>
      <c r="BP350" s="40">
        <f t="shared" si="121"/>
        <v>0</v>
      </c>
      <c r="BQ350" s="38">
        <f t="shared" si="122"/>
        <v>1</v>
      </c>
      <c r="BR350" s="38">
        <f t="shared" si="122"/>
        <v>0.20462983507137045</v>
      </c>
      <c r="BS350" s="38">
        <f t="shared" si="122"/>
        <v>0.22102308290499403</v>
      </c>
      <c r="BT350" s="38">
        <f t="shared" si="122"/>
        <v>0.31057028194928393</v>
      </c>
      <c r="BU350" s="39">
        <f t="shared" si="122"/>
        <v>0.29020272120954815</v>
      </c>
      <c r="BV350" s="40">
        <f t="shared" si="122"/>
        <v>0.28799032321627377</v>
      </c>
      <c r="BW350" s="38">
        <f t="shared" si="123"/>
        <v>-1</v>
      </c>
      <c r="BX350" s="38">
        <f t="shared" si="123"/>
        <v>-0.20462983507137045</v>
      </c>
      <c r="BY350" s="38">
        <f t="shared" si="123"/>
        <v>-0.22102308290499403</v>
      </c>
      <c r="BZ350" s="38">
        <f t="shared" si="123"/>
        <v>-0.31057028194928393</v>
      </c>
      <c r="CA350" s="39">
        <f t="shared" si="123"/>
        <v>-0.29020272120954815</v>
      </c>
      <c r="CB350" s="40">
        <f t="shared" si="123"/>
        <v>-0.28799032321627377</v>
      </c>
      <c r="CC350" s="2">
        <f t="shared" si="124"/>
        <v>-10000</v>
      </c>
      <c r="CD350" s="2">
        <f t="shared" si="124"/>
        <v>-2046.2983507137044</v>
      </c>
      <c r="CE350" s="2">
        <f t="shared" si="124"/>
        <v>-2210.2308290499404</v>
      </c>
      <c r="CF350" s="2">
        <f t="shared" si="124"/>
        <v>-3105.7028194928394</v>
      </c>
      <c r="CG350" s="29">
        <f t="shared" si="124"/>
        <v>-2902.0272120954814</v>
      </c>
      <c r="CH350" s="31">
        <f t="shared" si="124"/>
        <v>-2879.9032321627378</v>
      </c>
    </row>
    <row r="351" spans="1:86" hidden="1" outlineLevel="1" x14ac:dyDescent="0.2">
      <c r="A351" t="s">
        <v>46</v>
      </c>
      <c r="B351" t="s">
        <v>46</v>
      </c>
      <c r="C351" t="s">
        <v>129</v>
      </c>
      <c r="D351" t="s">
        <v>122</v>
      </c>
      <c r="E351" t="s">
        <v>125</v>
      </c>
      <c r="F351" s="27">
        <f t="shared" si="115"/>
        <v>46356</v>
      </c>
      <c r="G351" s="60" t="s">
        <v>36</v>
      </c>
      <c r="H351" s="28">
        <v>0</v>
      </c>
      <c r="I351" s="2">
        <v>0</v>
      </c>
      <c r="J351" s="2">
        <v>0</v>
      </c>
      <c r="K351" s="2">
        <v>0</v>
      </c>
      <c r="L351" s="29">
        <v>0</v>
      </c>
      <c r="M351" s="30">
        <f t="shared" si="111"/>
        <v>0</v>
      </c>
      <c r="N351" t="s">
        <v>49</v>
      </c>
      <c r="O351" t="s">
        <v>49</v>
      </c>
      <c r="P351" t="s">
        <v>129</v>
      </c>
      <c r="Q351" t="s">
        <v>129</v>
      </c>
      <c r="R351" t="s">
        <v>125</v>
      </c>
      <c r="S351" s="27">
        <f t="shared" si="116"/>
        <v>45992</v>
      </c>
      <c r="T351" s="60" t="s">
        <v>36</v>
      </c>
      <c r="U351" s="28">
        <v>44.94</v>
      </c>
      <c r="V351" s="2">
        <v>9463.84</v>
      </c>
      <c r="W351" s="2">
        <v>706.81</v>
      </c>
      <c r="X351" s="2">
        <v>32272.36</v>
      </c>
      <c r="Y351" s="29">
        <v>31025.48</v>
      </c>
      <c r="Z351" s="31">
        <f t="shared" si="112"/>
        <v>73513.429999999993</v>
      </c>
      <c r="AA351" s="32">
        <f t="shared" si="117"/>
        <v>-44.94</v>
      </c>
      <c r="AB351" s="5">
        <f t="shared" si="117"/>
        <v>-9463.84</v>
      </c>
      <c r="AC351" s="5">
        <f t="shared" si="117"/>
        <v>-706.81</v>
      </c>
      <c r="AD351" s="5">
        <f t="shared" si="117"/>
        <v>-32272.36</v>
      </c>
      <c r="AE351" s="33">
        <f t="shared" si="117"/>
        <v>-31025.48</v>
      </c>
      <c r="AF351" s="34">
        <f t="shared" si="117"/>
        <v>-73513.429999999993</v>
      </c>
      <c r="AG351" s="35">
        <f t="shared" si="118"/>
        <v>-1</v>
      </c>
      <c r="AH351" s="7">
        <f t="shared" si="118"/>
        <v>-1</v>
      </c>
      <c r="AI351" s="7">
        <f t="shared" si="118"/>
        <v>-1</v>
      </c>
      <c r="AJ351" s="7">
        <f t="shared" si="118"/>
        <v>-1</v>
      </c>
      <c r="AK351" s="36">
        <f t="shared" si="118"/>
        <v>-1</v>
      </c>
      <c r="AL351" s="37">
        <f t="shared" si="118"/>
        <v>-1</v>
      </c>
      <c r="AM351" s="2">
        <v>0</v>
      </c>
      <c r="AN351" s="2">
        <v>0</v>
      </c>
      <c r="AO351" s="2">
        <v>0</v>
      </c>
      <c r="AP351" s="2">
        <v>0</v>
      </c>
      <c r="AQ351" s="29">
        <v>0</v>
      </c>
      <c r="AR351" s="31">
        <f t="shared" si="113"/>
        <v>0</v>
      </c>
      <c r="AS351" s="2">
        <v>44.94</v>
      </c>
      <c r="AT351" s="2">
        <v>1891.37</v>
      </c>
      <c r="AU351" s="2">
        <v>317.74</v>
      </c>
      <c r="AV351" s="2">
        <v>9009.17</v>
      </c>
      <c r="AW351" s="29">
        <v>9159.83</v>
      </c>
      <c r="AX351" s="31">
        <f t="shared" si="114"/>
        <v>20423.050000000003</v>
      </c>
      <c r="AY351" s="5">
        <f t="shared" si="119"/>
        <v>-44.94</v>
      </c>
      <c r="AZ351" s="5">
        <f t="shared" si="119"/>
        <v>-1891.37</v>
      </c>
      <c r="BA351" s="5">
        <f t="shared" si="119"/>
        <v>-317.74</v>
      </c>
      <c r="BB351" s="5">
        <f t="shared" si="119"/>
        <v>-9009.17</v>
      </c>
      <c r="BC351" s="33">
        <f t="shared" si="119"/>
        <v>-9159.83</v>
      </c>
      <c r="BD351" s="34">
        <f t="shared" si="119"/>
        <v>-20423.050000000003</v>
      </c>
      <c r="BE351" s="7">
        <f t="shared" si="120"/>
        <v>-1</v>
      </c>
      <c r="BF351" s="7">
        <f t="shared" si="120"/>
        <v>-1</v>
      </c>
      <c r="BG351" s="7">
        <f t="shared" si="120"/>
        <v>-1</v>
      </c>
      <c r="BH351" s="7">
        <f t="shared" si="120"/>
        <v>-1</v>
      </c>
      <c r="BI351" s="36">
        <f t="shared" si="120"/>
        <v>-1</v>
      </c>
      <c r="BJ351" s="37">
        <f t="shared" si="120"/>
        <v>-1</v>
      </c>
      <c r="BK351" s="38">
        <f t="shared" si="121"/>
        <v>0</v>
      </c>
      <c r="BL351" s="38">
        <f t="shared" si="121"/>
        <v>0</v>
      </c>
      <c r="BM351" s="38">
        <f t="shared" si="121"/>
        <v>0</v>
      </c>
      <c r="BN351" s="38">
        <f t="shared" si="121"/>
        <v>0</v>
      </c>
      <c r="BO351" s="39">
        <f t="shared" si="121"/>
        <v>0</v>
      </c>
      <c r="BP351" s="40">
        <f t="shared" si="121"/>
        <v>0</v>
      </c>
      <c r="BQ351" s="38">
        <f t="shared" si="122"/>
        <v>1</v>
      </c>
      <c r="BR351" s="38">
        <f t="shared" si="122"/>
        <v>0.19985227983566922</v>
      </c>
      <c r="BS351" s="38">
        <f t="shared" si="122"/>
        <v>0.44954089500714484</v>
      </c>
      <c r="BT351" s="38">
        <f t="shared" si="122"/>
        <v>0.27916055720746796</v>
      </c>
      <c r="BU351" s="39">
        <f t="shared" si="122"/>
        <v>0.29523572238044343</v>
      </c>
      <c r="BV351" s="40">
        <f t="shared" si="122"/>
        <v>0.27781386339883751</v>
      </c>
      <c r="BW351" s="38">
        <f t="shared" si="123"/>
        <v>-1</v>
      </c>
      <c r="BX351" s="38">
        <f t="shared" si="123"/>
        <v>-0.19985227983566922</v>
      </c>
      <c r="BY351" s="38">
        <f t="shared" si="123"/>
        <v>-0.44954089500714484</v>
      </c>
      <c r="BZ351" s="38">
        <f t="shared" si="123"/>
        <v>-0.27916055720746796</v>
      </c>
      <c r="CA351" s="39">
        <f t="shared" si="123"/>
        <v>-0.29523572238044343</v>
      </c>
      <c r="CB351" s="40">
        <f t="shared" si="123"/>
        <v>-0.27781386339883751</v>
      </c>
      <c r="CC351" s="2">
        <f t="shared" si="124"/>
        <v>-10000</v>
      </c>
      <c r="CD351" s="2">
        <f t="shared" si="124"/>
        <v>-1998.5227983566922</v>
      </c>
      <c r="CE351" s="2">
        <f t="shared" si="124"/>
        <v>-4495.4089500714481</v>
      </c>
      <c r="CF351" s="2">
        <f t="shared" si="124"/>
        <v>-2791.6055720746795</v>
      </c>
      <c r="CG351" s="29">
        <f t="shared" si="124"/>
        <v>-2952.3572238044344</v>
      </c>
      <c r="CH351" s="31">
        <f t="shared" si="124"/>
        <v>-2778.1386339883752</v>
      </c>
    </row>
    <row r="352" spans="1:86" hidden="1" outlineLevel="1" x14ac:dyDescent="0.2">
      <c r="A352" t="s">
        <v>46</v>
      </c>
      <c r="B352" t="s">
        <v>46</v>
      </c>
      <c r="C352" t="s">
        <v>129</v>
      </c>
      <c r="D352" t="s">
        <v>129</v>
      </c>
      <c r="E352" t="s">
        <v>125</v>
      </c>
      <c r="F352" s="27">
        <f t="shared" si="115"/>
        <v>46357</v>
      </c>
      <c r="G352" s="60" t="s">
        <v>37</v>
      </c>
      <c r="H352" s="28">
        <v>0</v>
      </c>
      <c r="I352" s="2">
        <v>0</v>
      </c>
      <c r="J352" s="2">
        <v>0</v>
      </c>
      <c r="K352" s="2">
        <v>0</v>
      </c>
      <c r="L352" s="29">
        <v>0</v>
      </c>
      <c r="M352" s="30">
        <f t="shared" si="111"/>
        <v>0</v>
      </c>
      <c r="N352" t="s">
        <v>49</v>
      </c>
      <c r="O352" t="s">
        <v>49</v>
      </c>
      <c r="P352" t="s">
        <v>129</v>
      </c>
      <c r="Q352" t="s">
        <v>129</v>
      </c>
      <c r="R352" t="s">
        <v>125</v>
      </c>
      <c r="S352" s="27">
        <f t="shared" si="116"/>
        <v>45993</v>
      </c>
      <c r="T352" s="60" t="s">
        <v>37</v>
      </c>
      <c r="U352" s="28">
        <v>39.950000000000003</v>
      </c>
      <c r="V352" s="2">
        <v>12306.32</v>
      </c>
      <c r="W352" s="2">
        <v>992.44</v>
      </c>
      <c r="X352" s="2">
        <v>41458.93</v>
      </c>
      <c r="Y352" s="29">
        <v>41283.68</v>
      </c>
      <c r="Z352" s="31">
        <f t="shared" si="112"/>
        <v>96081.32</v>
      </c>
      <c r="AA352" s="32">
        <f t="shared" si="117"/>
        <v>-39.950000000000003</v>
      </c>
      <c r="AB352" s="5">
        <f t="shared" si="117"/>
        <v>-12306.32</v>
      </c>
      <c r="AC352" s="5">
        <f t="shared" si="117"/>
        <v>-992.44</v>
      </c>
      <c r="AD352" s="5">
        <f t="shared" si="117"/>
        <v>-41458.93</v>
      </c>
      <c r="AE352" s="33">
        <f t="shared" si="117"/>
        <v>-41283.68</v>
      </c>
      <c r="AF352" s="34">
        <f t="shared" si="117"/>
        <v>-96081.32</v>
      </c>
      <c r="AG352" s="35">
        <f t="shared" si="118"/>
        <v>-1</v>
      </c>
      <c r="AH352" s="7">
        <f t="shared" si="118"/>
        <v>-1</v>
      </c>
      <c r="AI352" s="7">
        <f t="shared" si="118"/>
        <v>-1</v>
      </c>
      <c r="AJ352" s="7">
        <f t="shared" si="118"/>
        <v>-1</v>
      </c>
      <c r="AK352" s="36">
        <f t="shared" si="118"/>
        <v>-1</v>
      </c>
      <c r="AL352" s="37">
        <f t="shared" si="118"/>
        <v>-1</v>
      </c>
      <c r="AM352" s="2">
        <v>0</v>
      </c>
      <c r="AN352" s="2">
        <v>0</v>
      </c>
      <c r="AO352" s="2">
        <v>0</v>
      </c>
      <c r="AP352" s="2">
        <v>0</v>
      </c>
      <c r="AQ352" s="29">
        <v>0</v>
      </c>
      <c r="AR352" s="31">
        <f t="shared" si="113"/>
        <v>0</v>
      </c>
      <c r="AS352" s="2">
        <v>39.950000000000003</v>
      </c>
      <c r="AT352" s="2">
        <v>2519.39</v>
      </c>
      <c r="AU352" s="2">
        <v>389.04</v>
      </c>
      <c r="AV352" s="2">
        <v>14040.93</v>
      </c>
      <c r="AW352" s="29">
        <v>10654.01</v>
      </c>
      <c r="AX352" s="31">
        <f t="shared" si="114"/>
        <v>27643.32</v>
      </c>
      <c r="AY352" s="5">
        <f t="shared" si="119"/>
        <v>-39.950000000000003</v>
      </c>
      <c r="AZ352" s="5">
        <f t="shared" si="119"/>
        <v>-2519.39</v>
      </c>
      <c r="BA352" s="5">
        <f t="shared" si="119"/>
        <v>-389.04</v>
      </c>
      <c r="BB352" s="5">
        <f t="shared" si="119"/>
        <v>-14040.93</v>
      </c>
      <c r="BC352" s="33">
        <f t="shared" si="119"/>
        <v>-10654.01</v>
      </c>
      <c r="BD352" s="34">
        <f t="shared" si="119"/>
        <v>-27643.32</v>
      </c>
      <c r="BE352" s="7">
        <f t="shared" si="120"/>
        <v>-1</v>
      </c>
      <c r="BF352" s="7">
        <f t="shared" si="120"/>
        <v>-1</v>
      </c>
      <c r="BG352" s="7">
        <f t="shared" si="120"/>
        <v>-1</v>
      </c>
      <c r="BH352" s="7">
        <f t="shared" si="120"/>
        <v>-1</v>
      </c>
      <c r="BI352" s="36">
        <f t="shared" si="120"/>
        <v>-1</v>
      </c>
      <c r="BJ352" s="37">
        <f t="shared" si="120"/>
        <v>-1</v>
      </c>
      <c r="BK352" s="38">
        <f t="shared" si="121"/>
        <v>0</v>
      </c>
      <c r="BL352" s="38">
        <f t="shared" si="121"/>
        <v>0</v>
      </c>
      <c r="BM352" s="38">
        <f t="shared" si="121"/>
        <v>0</v>
      </c>
      <c r="BN352" s="38">
        <f t="shared" si="121"/>
        <v>0</v>
      </c>
      <c r="BO352" s="39">
        <f t="shared" si="121"/>
        <v>0</v>
      </c>
      <c r="BP352" s="40">
        <f t="shared" si="121"/>
        <v>0</v>
      </c>
      <c r="BQ352" s="38">
        <f t="shared" si="122"/>
        <v>1</v>
      </c>
      <c r="BR352" s="38">
        <f t="shared" si="122"/>
        <v>0.20472326414395203</v>
      </c>
      <c r="BS352" s="38">
        <f t="shared" si="122"/>
        <v>0.3920035468139132</v>
      </c>
      <c r="BT352" s="38">
        <f t="shared" si="122"/>
        <v>0.33867082435557311</v>
      </c>
      <c r="BU352" s="39">
        <f t="shared" si="122"/>
        <v>0.25806832142870983</v>
      </c>
      <c r="BV352" s="40">
        <f t="shared" si="122"/>
        <v>0.28770753773990615</v>
      </c>
      <c r="BW352" s="38">
        <f t="shared" si="123"/>
        <v>-1</v>
      </c>
      <c r="BX352" s="38">
        <f t="shared" si="123"/>
        <v>-0.20472326414395203</v>
      </c>
      <c r="BY352" s="38">
        <f t="shared" si="123"/>
        <v>-0.3920035468139132</v>
      </c>
      <c r="BZ352" s="38">
        <f t="shared" si="123"/>
        <v>-0.33867082435557311</v>
      </c>
      <c r="CA352" s="39">
        <f t="shared" si="123"/>
        <v>-0.25806832142870983</v>
      </c>
      <c r="CB352" s="40">
        <f t="shared" si="123"/>
        <v>-0.28770753773990615</v>
      </c>
      <c r="CC352" s="2">
        <f t="shared" si="124"/>
        <v>-10000</v>
      </c>
      <c r="CD352" s="2">
        <f t="shared" si="124"/>
        <v>-2047.2326414395204</v>
      </c>
      <c r="CE352" s="2">
        <f t="shared" si="124"/>
        <v>-3920.0354681391318</v>
      </c>
      <c r="CF352" s="2">
        <f t="shared" si="124"/>
        <v>-3386.7082435557309</v>
      </c>
      <c r="CG352" s="29">
        <f t="shared" si="124"/>
        <v>-2580.6832142870985</v>
      </c>
      <c r="CH352" s="31">
        <f t="shared" si="124"/>
        <v>-2877.0753773990614</v>
      </c>
    </row>
    <row r="353" spans="1:86" hidden="1" outlineLevel="1" x14ac:dyDescent="0.2">
      <c r="A353" t="s">
        <v>46</v>
      </c>
      <c r="B353" t="s">
        <v>46</v>
      </c>
      <c r="C353" t="s">
        <v>129</v>
      </c>
      <c r="D353" t="s">
        <v>129</v>
      </c>
      <c r="E353" t="s">
        <v>125</v>
      </c>
      <c r="F353" s="27">
        <f t="shared" si="115"/>
        <v>46358</v>
      </c>
      <c r="G353" s="60" t="s">
        <v>38</v>
      </c>
      <c r="H353" s="28">
        <v>0</v>
      </c>
      <c r="I353" s="2">
        <v>0</v>
      </c>
      <c r="J353" s="2">
        <v>0</v>
      </c>
      <c r="K353" s="2">
        <v>0</v>
      </c>
      <c r="L353" s="29">
        <v>0</v>
      </c>
      <c r="M353" s="30">
        <f t="shared" si="111"/>
        <v>0</v>
      </c>
      <c r="N353" t="s">
        <v>49</v>
      </c>
      <c r="O353" t="s">
        <v>49</v>
      </c>
      <c r="P353" t="s">
        <v>129</v>
      </c>
      <c r="Q353" t="s">
        <v>129</v>
      </c>
      <c r="R353" t="s">
        <v>125</v>
      </c>
      <c r="S353" s="27">
        <f t="shared" si="116"/>
        <v>45994</v>
      </c>
      <c r="T353" s="60" t="s">
        <v>38</v>
      </c>
      <c r="U353" s="28">
        <v>249.83</v>
      </c>
      <c r="V353" s="2">
        <v>9861.85</v>
      </c>
      <c r="W353" s="2">
        <v>275.61</v>
      </c>
      <c r="X353" s="2">
        <v>40052.550000000003</v>
      </c>
      <c r="Y353" s="29">
        <v>30436.59</v>
      </c>
      <c r="Z353" s="31">
        <f t="shared" si="112"/>
        <v>80876.430000000008</v>
      </c>
      <c r="AA353" s="32">
        <f t="shared" si="117"/>
        <v>-249.83</v>
      </c>
      <c r="AB353" s="5">
        <f t="shared" si="117"/>
        <v>-9861.85</v>
      </c>
      <c r="AC353" s="5">
        <f t="shared" si="117"/>
        <v>-275.61</v>
      </c>
      <c r="AD353" s="5">
        <f t="shared" si="117"/>
        <v>-40052.550000000003</v>
      </c>
      <c r="AE353" s="33">
        <f t="shared" si="117"/>
        <v>-30436.59</v>
      </c>
      <c r="AF353" s="34">
        <f t="shared" si="117"/>
        <v>-80876.430000000008</v>
      </c>
      <c r="AG353" s="35">
        <f t="shared" si="118"/>
        <v>-1</v>
      </c>
      <c r="AH353" s="7">
        <f t="shared" si="118"/>
        <v>-1</v>
      </c>
      <c r="AI353" s="7">
        <f t="shared" si="118"/>
        <v>-1</v>
      </c>
      <c r="AJ353" s="7">
        <f t="shared" si="118"/>
        <v>-1</v>
      </c>
      <c r="AK353" s="36">
        <f t="shared" si="118"/>
        <v>-1</v>
      </c>
      <c r="AL353" s="37">
        <f t="shared" si="118"/>
        <v>-1</v>
      </c>
      <c r="AM353" s="2">
        <v>0</v>
      </c>
      <c r="AN353" s="2">
        <v>0</v>
      </c>
      <c r="AO353" s="2">
        <v>0</v>
      </c>
      <c r="AP353" s="2">
        <v>0</v>
      </c>
      <c r="AQ353" s="29">
        <v>0</v>
      </c>
      <c r="AR353" s="31">
        <f t="shared" si="113"/>
        <v>0</v>
      </c>
      <c r="AS353" s="2">
        <v>249.83</v>
      </c>
      <c r="AT353" s="2">
        <v>2115.94</v>
      </c>
      <c r="AU353" s="2">
        <v>83.66</v>
      </c>
      <c r="AV353" s="2">
        <v>14937.33</v>
      </c>
      <c r="AW353" s="29">
        <v>7544.26</v>
      </c>
      <c r="AX353" s="31">
        <f t="shared" si="114"/>
        <v>24931.019999999997</v>
      </c>
      <c r="AY353" s="5">
        <f t="shared" si="119"/>
        <v>-249.83</v>
      </c>
      <c r="AZ353" s="5">
        <f t="shared" si="119"/>
        <v>-2115.94</v>
      </c>
      <c r="BA353" s="5">
        <f t="shared" si="119"/>
        <v>-83.66</v>
      </c>
      <c r="BB353" s="5">
        <f t="shared" si="119"/>
        <v>-14937.33</v>
      </c>
      <c r="BC353" s="33">
        <f t="shared" si="119"/>
        <v>-7544.26</v>
      </c>
      <c r="BD353" s="34">
        <f t="shared" si="119"/>
        <v>-24931.019999999997</v>
      </c>
      <c r="BE353" s="7">
        <f t="shared" si="120"/>
        <v>-1</v>
      </c>
      <c r="BF353" s="7">
        <f t="shared" si="120"/>
        <v>-1</v>
      </c>
      <c r="BG353" s="7">
        <f t="shared" si="120"/>
        <v>-1</v>
      </c>
      <c r="BH353" s="7">
        <f t="shared" si="120"/>
        <v>-1</v>
      </c>
      <c r="BI353" s="36">
        <f t="shared" si="120"/>
        <v>-1</v>
      </c>
      <c r="BJ353" s="37">
        <f t="shared" si="120"/>
        <v>-1</v>
      </c>
      <c r="BK353" s="38">
        <f t="shared" si="121"/>
        <v>0</v>
      </c>
      <c r="BL353" s="38">
        <f t="shared" si="121"/>
        <v>0</v>
      </c>
      <c r="BM353" s="38">
        <f t="shared" si="121"/>
        <v>0</v>
      </c>
      <c r="BN353" s="38">
        <f t="shared" si="121"/>
        <v>0</v>
      </c>
      <c r="BO353" s="39">
        <f t="shared" si="121"/>
        <v>0</v>
      </c>
      <c r="BP353" s="40">
        <f t="shared" si="121"/>
        <v>0</v>
      </c>
      <c r="BQ353" s="38">
        <f t="shared" si="122"/>
        <v>1</v>
      </c>
      <c r="BR353" s="38">
        <f t="shared" si="122"/>
        <v>0.21455812043379285</v>
      </c>
      <c r="BS353" s="38">
        <f t="shared" si="122"/>
        <v>0.30354486411958925</v>
      </c>
      <c r="BT353" s="38">
        <f t="shared" si="122"/>
        <v>0.37294329574521468</v>
      </c>
      <c r="BU353" s="39">
        <f t="shared" si="122"/>
        <v>0.24786810874674201</v>
      </c>
      <c r="BV353" s="40">
        <f t="shared" si="122"/>
        <v>0.30826063910090978</v>
      </c>
      <c r="BW353" s="38">
        <f t="shared" si="123"/>
        <v>-1</v>
      </c>
      <c r="BX353" s="38">
        <f t="shared" si="123"/>
        <v>-0.21455812043379285</v>
      </c>
      <c r="BY353" s="38">
        <f t="shared" si="123"/>
        <v>-0.30354486411958925</v>
      </c>
      <c r="BZ353" s="38">
        <f t="shared" si="123"/>
        <v>-0.37294329574521468</v>
      </c>
      <c r="CA353" s="39">
        <f t="shared" si="123"/>
        <v>-0.24786810874674201</v>
      </c>
      <c r="CB353" s="40">
        <f t="shared" si="123"/>
        <v>-0.30826063910090978</v>
      </c>
      <c r="CC353" s="2">
        <f t="shared" si="124"/>
        <v>-10000</v>
      </c>
      <c r="CD353" s="2">
        <f t="shared" si="124"/>
        <v>-2145.5812043379287</v>
      </c>
      <c r="CE353" s="2">
        <f t="shared" si="124"/>
        <v>-3035.4486411958924</v>
      </c>
      <c r="CF353" s="2">
        <f t="shared" si="124"/>
        <v>-3729.4329574521466</v>
      </c>
      <c r="CG353" s="29">
        <f t="shared" si="124"/>
        <v>-2478.6810874674202</v>
      </c>
      <c r="CH353" s="31">
        <f t="shared" si="124"/>
        <v>-3082.6063910090979</v>
      </c>
    </row>
    <row r="354" spans="1:86" hidden="1" outlineLevel="1" x14ac:dyDescent="0.2">
      <c r="A354" t="s">
        <v>46</v>
      </c>
      <c r="B354" t="s">
        <v>46</v>
      </c>
      <c r="C354" t="s">
        <v>129</v>
      </c>
      <c r="D354" t="s">
        <v>129</v>
      </c>
      <c r="E354" t="s">
        <v>125</v>
      </c>
      <c r="F354" s="27">
        <f t="shared" si="115"/>
        <v>46359</v>
      </c>
      <c r="G354" s="60" t="s">
        <v>39</v>
      </c>
      <c r="H354" s="28">
        <v>0</v>
      </c>
      <c r="I354" s="2">
        <v>0</v>
      </c>
      <c r="J354" s="2">
        <v>0</v>
      </c>
      <c r="K354" s="2">
        <v>0</v>
      </c>
      <c r="L354" s="29">
        <v>0</v>
      </c>
      <c r="M354" s="30">
        <f t="shared" si="111"/>
        <v>0</v>
      </c>
      <c r="N354" t="s">
        <v>49</v>
      </c>
      <c r="O354" t="s">
        <v>49</v>
      </c>
      <c r="P354" t="s">
        <v>129</v>
      </c>
      <c r="Q354" t="s">
        <v>129</v>
      </c>
      <c r="R354" t="s">
        <v>125</v>
      </c>
      <c r="S354" s="27">
        <f t="shared" si="116"/>
        <v>45995</v>
      </c>
      <c r="T354" s="60" t="s">
        <v>39</v>
      </c>
      <c r="U354" s="28">
        <v>19.96</v>
      </c>
      <c r="V354" s="2">
        <v>14362.98</v>
      </c>
      <c r="W354" s="2">
        <v>1307.23</v>
      </c>
      <c r="X354" s="2">
        <v>70153.429999999993</v>
      </c>
      <c r="Y354" s="29">
        <v>47836.959999999999</v>
      </c>
      <c r="Z354" s="31">
        <f t="shared" si="112"/>
        <v>133680.56</v>
      </c>
      <c r="AA354" s="32">
        <f t="shared" si="117"/>
        <v>-19.96</v>
      </c>
      <c r="AB354" s="5">
        <f t="shared" si="117"/>
        <v>-14362.98</v>
      </c>
      <c r="AC354" s="5">
        <f t="shared" si="117"/>
        <v>-1307.23</v>
      </c>
      <c r="AD354" s="5">
        <f t="shared" si="117"/>
        <v>-70153.429999999993</v>
      </c>
      <c r="AE354" s="33">
        <f t="shared" si="117"/>
        <v>-47836.959999999999</v>
      </c>
      <c r="AF354" s="34">
        <f t="shared" si="117"/>
        <v>-133680.56</v>
      </c>
      <c r="AG354" s="35">
        <f t="shared" si="118"/>
        <v>-1</v>
      </c>
      <c r="AH354" s="7">
        <f t="shared" si="118"/>
        <v>-1</v>
      </c>
      <c r="AI354" s="7">
        <f t="shared" si="118"/>
        <v>-1</v>
      </c>
      <c r="AJ354" s="7">
        <f t="shared" si="118"/>
        <v>-1</v>
      </c>
      <c r="AK354" s="36">
        <f t="shared" si="118"/>
        <v>-1</v>
      </c>
      <c r="AL354" s="37">
        <f t="shared" si="118"/>
        <v>-1</v>
      </c>
      <c r="AM354" s="2">
        <v>0</v>
      </c>
      <c r="AN354" s="2">
        <v>0</v>
      </c>
      <c r="AO354" s="2">
        <v>0</v>
      </c>
      <c r="AP354" s="2">
        <v>0</v>
      </c>
      <c r="AQ354" s="29">
        <v>0</v>
      </c>
      <c r="AR354" s="31">
        <f t="shared" si="113"/>
        <v>0</v>
      </c>
      <c r="AS354" s="2">
        <v>-203.04</v>
      </c>
      <c r="AT354" s="2">
        <v>2923.79</v>
      </c>
      <c r="AU354" s="2">
        <v>581</v>
      </c>
      <c r="AV354" s="2">
        <v>27824.07</v>
      </c>
      <c r="AW354" s="29">
        <v>13268.31</v>
      </c>
      <c r="AX354" s="31">
        <f t="shared" si="114"/>
        <v>44394.13</v>
      </c>
      <c r="AY354" s="5">
        <f t="shared" si="119"/>
        <v>203.04</v>
      </c>
      <c r="AZ354" s="5">
        <f t="shared" si="119"/>
        <v>-2923.79</v>
      </c>
      <c r="BA354" s="5">
        <f t="shared" si="119"/>
        <v>-581</v>
      </c>
      <c r="BB354" s="5">
        <f t="shared" si="119"/>
        <v>-27824.07</v>
      </c>
      <c r="BC354" s="33">
        <f t="shared" si="119"/>
        <v>-13268.31</v>
      </c>
      <c r="BD354" s="34">
        <f t="shared" si="119"/>
        <v>-44394.13</v>
      </c>
      <c r="BE354" s="7">
        <f t="shared" si="120"/>
        <v>-1</v>
      </c>
      <c r="BF354" s="7">
        <f t="shared" si="120"/>
        <v>-1</v>
      </c>
      <c r="BG354" s="7">
        <f t="shared" si="120"/>
        <v>-1</v>
      </c>
      <c r="BH354" s="7">
        <f t="shared" si="120"/>
        <v>-1</v>
      </c>
      <c r="BI354" s="36">
        <f t="shared" si="120"/>
        <v>-1</v>
      </c>
      <c r="BJ354" s="37">
        <f t="shared" si="120"/>
        <v>-1</v>
      </c>
      <c r="BK354" s="38">
        <f t="shared" si="121"/>
        <v>0</v>
      </c>
      <c r="BL354" s="38">
        <f t="shared" si="121"/>
        <v>0</v>
      </c>
      <c r="BM354" s="38">
        <f t="shared" si="121"/>
        <v>0</v>
      </c>
      <c r="BN354" s="38">
        <f t="shared" si="121"/>
        <v>0</v>
      </c>
      <c r="BO354" s="39">
        <f t="shared" si="121"/>
        <v>0</v>
      </c>
      <c r="BP354" s="40">
        <f t="shared" si="121"/>
        <v>0</v>
      </c>
      <c r="BQ354" s="38">
        <f t="shared" si="122"/>
        <v>-10.172344689378757</v>
      </c>
      <c r="BR354" s="38">
        <f t="shared" si="122"/>
        <v>0.20356430211557769</v>
      </c>
      <c r="BS354" s="38">
        <f t="shared" si="122"/>
        <v>0.44445124423399096</v>
      </c>
      <c r="BT354" s="38">
        <f t="shared" si="122"/>
        <v>0.39661738563602666</v>
      </c>
      <c r="BU354" s="39">
        <f t="shared" si="122"/>
        <v>0.27736524227292036</v>
      </c>
      <c r="BV354" s="40">
        <f t="shared" si="122"/>
        <v>0.33209114324476197</v>
      </c>
      <c r="BW354" s="38">
        <f t="shared" si="123"/>
        <v>10.172344689378757</v>
      </c>
      <c r="BX354" s="38">
        <f t="shared" si="123"/>
        <v>-0.20356430211557769</v>
      </c>
      <c r="BY354" s="38">
        <f t="shared" si="123"/>
        <v>-0.44445124423399096</v>
      </c>
      <c r="BZ354" s="38">
        <f t="shared" si="123"/>
        <v>-0.39661738563602666</v>
      </c>
      <c r="CA354" s="39">
        <f t="shared" si="123"/>
        <v>-0.27736524227292036</v>
      </c>
      <c r="CB354" s="40">
        <f t="shared" si="123"/>
        <v>-0.33209114324476197</v>
      </c>
      <c r="CC354" s="2">
        <f t="shared" si="124"/>
        <v>101723.44689378758</v>
      </c>
      <c r="CD354" s="2">
        <f t="shared" si="124"/>
        <v>-2035.643021155777</v>
      </c>
      <c r="CE354" s="2">
        <f t="shared" si="124"/>
        <v>-4444.5124423399093</v>
      </c>
      <c r="CF354" s="2">
        <f t="shared" si="124"/>
        <v>-3966.1738563602667</v>
      </c>
      <c r="CG354" s="29">
        <f t="shared" si="124"/>
        <v>-2773.6524227292039</v>
      </c>
      <c r="CH354" s="31">
        <f t="shared" si="124"/>
        <v>-3320.9114324476195</v>
      </c>
    </row>
    <row r="355" spans="1:86" hidden="1" outlineLevel="1" x14ac:dyDescent="0.2">
      <c r="A355" t="s">
        <v>46</v>
      </c>
      <c r="B355" t="s">
        <v>46</v>
      </c>
      <c r="C355" t="s">
        <v>129</v>
      </c>
      <c r="D355" t="s">
        <v>129</v>
      </c>
      <c r="E355" t="s">
        <v>125</v>
      </c>
      <c r="F355" s="27">
        <f t="shared" si="115"/>
        <v>46360</v>
      </c>
      <c r="G355" s="60" t="s">
        <v>40</v>
      </c>
      <c r="H355" s="28">
        <v>0</v>
      </c>
      <c r="I355" s="2">
        <v>0</v>
      </c>
      <c r="J355" s="2">
        <v>0</v>
      </c>
      <c r="K355" s="2">
        <v>0</v>
      </c>
      <c r="L355" s="29">
        <v>0</v>
      </c>
      <c r="M355" s="30">
        <f t="shared" si="111"/>
        <v>0</v>
      </c>
      <c r="N355" t="s">
        <v>49</v>
      </c>
      <c r="O355" t="s">
        <v>49</v>
      </c>
      <c r="P355" t="s">
        <v>129</v>
      </c>
      <c r="Q355" t="s">
        <v>129</v>
      </c>
      <c r="R355" t="s">
        <v>125</v>
      </c>
      <c r="S355" s="27">
        <f t="shared" si="116"/>
        <v>45996</v>
      </c>
      <c r="T355" s="60" t="s">
        <v>40</v>
      </c>
      <c r="U355" s="28">
        <v>39.89</v>
      </c>
      <c r="V355" s="2">
        <v>20976.35</v>
      </c>
      <c r="W355" s="2">
        <v>2159.39</v>
      </c>
      <c r="X355" s="2">
        <v>92451.37</v>
      </c>
      <c r="Y355" s="29">
        <v>68642.34</v>
      </c>
      <c r="Z355" s="31">
        <f t="shared" si="112"/>
        <v>184269.34</v>
      </c>
      <c r="AA355" s="32">
        <f t="shared" si="117"/>
        <v>-39.89</v>
      </c>
      <c r="AB355" s="5">
        <f t="shared" si="117"/>
        <v>-20976.35</v>
      </c>
      <c r="AC355" s="5">
        <f t="shared" si="117"/>
        <v>-2159.39</v>
      </c>
      <c r="AD355" s="5">
        <f t="shared" si="117"/>
        <v>-92451.37</v>
      </c>
      <c r="AE355" s="33">
        <f t="shared" si="117"/>
        <v>-68642.34</v>
      </c>
      <c r="AF355" s="34">
        <f t="shared" si="117"/>
        <v>-184269.34</v>
      </c>
      <c r="AG355" s="35">
        <f t="shared" si="118"/>
        <v>-1</v>
      </c>
      <c r="AH355" s="7">
        <f t="shared" si="118"/>
        <v>-1</v>
      </c>
      <c r="AI355" s="7">
        <f t="shared" si="118"/>
        <v>-1</v>
      </c>
      <c r="AJ355" s="7">
        <f t="shared" si="118"/>
        <v>-1</v>
      </c>
      <c r="AK355" s="36">
        <f t="shared" si="118"/>
        <v>-1</v>
      </c>
      <c r="AL355" s="37">
        <f t="shared" si="118"/>
        <v>-1</v>
      </c>
      <c r="AM355" s="2">
        <v>0</v>
      </c>
      <c r="AN355" s="2">
        <v>0</v>
      </c>
      <c r="AO355" s="2">
        <v>0</v>
      </c>
      <c r="AP355" s="2">
        <v>0</v>
      </c>
      <c r="AQ355" s="29">
        <v>0</v>
      </c>
      <c r="AR355" s="31">
        <f t="shared" si="113"/>
        <v>0</v>
      </c>
      <c r="AS355" s="2">
        <v>39.89</v>
      </c>
      <c r="AT355" s="2">
        <v>4457.3100000000004</v>
      </c>
      <c r="AU355" s="2">
        <v>964.6</v>
      </c>
      <c r="AV355" s="2">
        <v>34286.589999999997</v>
      </c>
      <c r="AW355" s="29">
        <v>20150.98</v>
      </c>
      <c r="AX355" s="31">
        <f t="shared" si="114"/>
        <v>59899.369999999995</v>
      </c>
      <c r="AY355" s="5">
        <f t="shared" si="119"/>
        <v>-39.89</v>
      </c>
      <c r="AZ355" s="5">
        <f t="shared" si="119"/>
        <v>-4457.3100000000004</v>
      </c>
      <c r="BA355" s="5">
        <f t="shared" si="119"/>
        <v>-964.6</v>
      </c>
      <c r="BB355" s="5">
        <f t="shared" si="119"/>
        <v>-34286.589999999997</v>
      </c>
      <c r="BC355" s="33">
        <f t="shared" si="119"/>
        <v>-20150.98</v>
      </c>
      <c r="BD355" s="34">
        <f t="shared" si="119"/>
        <v>-59899.369999999995</v>
      </c>
      <c r="BE355" s="7">
        <f t="shared" si="120"/>
        <v>-1</v>
      </c>
      <c r="BF355" s="7">
        <f t="shared" si="120"/>
        <v>-1</v>
      </c>
      <c r="BG355" s="7">
        <f t="shared" si="120"/>
        <v>-1</v>
      </c>
      <c r="BH355" s="7">
        <f t="shared" si="120"/>
        <v>-1</v>
      </c>
      <c r="BI355" s="36">
        <f t="shared" si="120"/>
        <v>-1</v>
      </c>
      <c r="BJ355" s="37">
        <f t="shared" si="120"/>
        <v>-1</v>
      </c>
      <c r="BK355" s="38">
        <f t="shared" si="121"/>
        <v>0</v>
      </c>
      <c r="BL355" s="38">
        <f t="shared" si="121"/>
        <v>0</v>
      </c>
      <c r="BM355" s="38">
        <f t="shared" si="121"/>
        <v>0</v>
      </c>
      <c r="BN355" s="38">
        <f t="shared" si="121"/>
        <v>0</v>
      </c>
      <c r="BO355" s="39">
        <f t="shared" si="121"/>
        <v>0</v>
      </c>
      <c r="BP355" s="40">
        <f t="shared" si="121"/>
        <v>0</v>
      </c>
      <c r="BQ355" s="38">
        <f t="shared" si="122"/>
        <v>1</v>
      </c>
      <c r="BR355" s="38">
        <f t="shared" si="122"/>
        <v>0.21249216379398708</v>
      </c>
      <c r="BS355" s="38">
        <f t="shared" si="122"/>
        <v>0.44670022552665339</v>
      </c>
      <c r="BT355" s="38">
        <f t="shared" si="122"/>
        <v>0.37086081039145224</v>
      </c>
      <c r="BU355" s="39">
        <f t="shared" si="122"/>
        <v>0.2935648755563986</v>
      </c>
      <c r="BV355" s="40">
        <f t="shared" si="122"/>
        <v>0.32506422392352408</v>
      </c>
      <c r="BW355" s="38">
        <f t="shared" si="123"/>
        <v>-1</v>
      </c>
      <c r="BX355" s="38">
        <f t="shared" si="123"/>
        <v>-0.21249216379398708</v>
      </c>
      <c r="BY355" s="38">
        <f t="shared" si="123"/>
        <v>-0.44670022552665339</v>
      </c>
      <c r="BZ355" s="38">
        <f t="shared" si="123"/>
        <v>-0.37086081039145224</v>
      </c>
      <c r="CA355" s="39">
        <f t="shared" si="123"/>
        <v>-0.2935648755563986</v>
      </c>
      <c r="CB355" s="40">
        <f t="shared" si="123"/>
        <v>-0.32506422392352408</v>
      </c>
      <c r="CC355" s="2">
        <f t="shared" si="124"/>
        <v>-10000</v>
      </c>
      <c r="CD355" s="2">
        <f t="shared" si="124"/>
        <v>-2124.9216379398708</v>
      </c>
      <c r="CE355" s="2">
        <f t="shared" si="124"/>
        <v>-4467.0022552665341</v>
      </c>
      <c r="CF355" s="2">
        <f t="shared" si="124"/>
        <v>-3708.6081039145224</v>
      </c>
      <c r="CG355" s="29">
        <f t="shared" si="124"/>
        <v>-2935.648755563986</v>
      </c>
      <c r="CH355" s="31">
        <f t="shared" si="124"/>
        <v>-3250.6422392352406</v>
      </c>
    </row>
    <row r="356" spans="1:86" ht="13.5" hidden="1" outlineLevel="1" thickBot="1" x14ac:dyDescent="0.25">
      <c r="A356" t="s">
        <v>46</v>
      </c>
      <c r="B356" t="s">
        <v>46</v>
      </c>
      <c r="C356" t="s">
        <v>129</v>
      </c>
      <c r="D356" t="s">
        <v>129</v>
      </c>
      <c r="E356" t="s">
        <v>125</v>
      </c>
      <c r="F356" s="41">
        <f t="shared" si="115"/>
        <v>46361</v>
      </c>
      <c r="G356" s="61" t="s">
        <v>41</v>
      </c>
      <c r="H356" s="43">
        <v>0</v>
      </c>
      <c r="I356" s="44">
        <v>0</v>
      </c>
      <c r="J356" s="44">
        <v>0</v>
      </c>
      <c r="K356" s="44">
        <v>0</v>
      </c>
      <c r="L356" s="45">
        <v>0</v>
      </c>
      <c r="M356" s="46">
        <f t="shared" si="111"/>
        <v>0</v>
      </c>
      <c r="N356" t="s">
        <v>49</v>
      </c>
      <c r="O356" t="s">
        <v>49</v>
      </c>
      <c r="P356" t="s">
        <v>129</v>
      </c>
      <c r="Q356" t="s">
        <v>129</v>
      </c>
      <c r="R356" t="s">
        <v>125</v>
      </c>
      <c r="S356" s="41">
        <f t="shared" si="116"/>
        <v>45997</v>
      </c>
      <c r="T356" s="61" t="s">
        <v>41</v>
      </c>
      <c r="U356" s="43">
        <v>0</v>
      </c>
      <c r="V356" s="44">
        <v>21539.86</v>
      </c>
      <c r="W356" s="44">
        <v>2563.15</v>
      </c>
      <c r="X356" s="44">
        <v>89050.01</v>
      </c>
      <c r="Y356" s="45">
        <v>58414.16</v>
      </c>
      <c r="Z356" s="47">
        <f t="shared" si="112"/>
        <v>171567.18</v>
      </c>
      <c r="AA356" s="48">
        <f t="shared" si="117"/>
        <v>0</v>
      </c>
      <c r="AB356" s="49">
        <f t="shared" si="117"/>
        <v>-21539.86</v>
      </c>
      <c r="AC356" s="49">
        <f t="shared" si="117"/>
        <v>-2563.15</v>
      </c>
      <c r="AD356" s="49">
        <f t="shared" si="117"/>
        <v>-89050.01</v>
      </c>
      <c r="AE356" s="50">
        <f t="shared" si="117"/>
        <v>-58414.16</v>
      </c>
      <c r="AF356" s="51">
        <f t="shared" si="117"/>
        <v>-171567.18</v>
      </c>
      <c r="AG356" s="52" t="e">
        <f t="shared" si="118"/>
        <v>#DIV/0!</v>
      </c>
      <c r="AH356" s="53">
        <f t="shared" si="118"/>
        <v>-1</v>
      </c>
      <c r="AI356" s="53">
        <f t="shared" si="118"/>
        <v>-1</v>
      </c>
      <c r="AJ356" s="53">
        <f t="shared" si="118"/>
        <v>-1</v>
      </c>
      <c r="AK356" s="54">
        <f t="shared" si="118"/>
        <v>-1</v>
      </c>
      <c r="AL356" s="55">
        <f t="shared" si="118"/>
        <v>-1</v>
      </c>
      <c r="AM356" s="44">
        <v>0</v>
      </c>
      <c r="AN356" s="44">
        <v>0</v>
      </c>
      <c r="AO356" s="44">
        <v>0</v>
      </c>
      <c r="AP356" s="44">
        <v>0</v>
      </c>
      <c r="AQ356" s="45">
        <v>0</v>
      </c>
      <c r="AR356" s="47">
        <f t="shared" si="113"/>
        <v>0</v>
      </c>
      <c r="AS356" s="44">
        <v>0</v>
      </c>
      <c r="AT356" s="44">
        <v>4759.68</v>
      </c>
      <c r="AU356" s="44">
        <v>1154.45</v>
      </c>
      <c r="AV356" s="44">
        <v>34314.85</v>
      </c>
      <c r="AW356" s="45">
        <v>16928.240000000002</v>
      </c>
      <c r="AX356" s="47">
        <f t="shared" si="114"/>
        <v>57157.22</v>
      </c>
      <c r="AY356" s="49">
        <f t="shared" si="119"/>
        <v>0</v>
      </c>
      <c r="AZ356" s="49">
        <f t="shared" si="119"/>
        <v>-4759.68</v>
      </c>
      <c r="BA356" s="49">
        <f t="shared" si="119"/>
        <v>-1154.45</v>
      </c>
      <c r="BB356" s="49">
        <f t="shared" si="119"/>
        <v>-34314.85</v>
      </c>
      <c r="BC356" s="50">
        <f t="shared" si="119"/>
        <v>-16928.240000000002</v>
      </c>
      <c r="BD356" s="51">
        <f t="shared" si="119"/>
        <v>-57157.22</v>
      </c>
      <c r="BE356" s="53" t="e">
        <f t="shared" si="120"/>
        <v>#DIV/0!</v>
      </c>
      <c r="BF356" s="53">
        <f t="shared" si="120"/>
        <v>-1</v>
      </c>
      <c r="BG356" s="53">
        <f t="shared" si="120"/>
        <v>-1</v>
      </c>
      <c r="BH356" s="53">
        <f t="shared" si="120"/>
        <v>-1</v>
      </c>
      <c r="BI356" s="54">
        <f t="shared" si="120"/>
        <v>-1</v>
      </c>
      <c r="BJ356" s="55">
        <f t="shared" si="120"/>
        <v>-1</v>
      </c>
      <c r="BK356" s="56">
        <f t="shared" si="121"/>
        <v>0</v>
      </c>
      <c r="BL356" s="56">
        <f t="shared" si="121"/>
        <v>0</v>
      </c>
      <c r="BM356" s="56">
        <f t="shared" si="121"/>
        <v>0</v>
      </c>
      <c r="BN356" s="56">
        <f t="shared" si="121"/>
        <v>0</v>
      </c>
      <c r="BO356" s="57">
        <f t="shared" si="121"/>
        <v>0</v>
      </c>
      <c r="BP356" s="58">
        <f t="shared" si="121"/>
        <v>0</v>
      </c>
      <c r="BQ356" s="56">
        <f t="shared" si="122"/>
        <v>0</v>
      </c>
      <c r="BR356" s="56">
        <f t="shared" si="122"/>
        <v>0.22097079553906107</v>
      </c>
      <c r="BS356" s="56">
        <f t="shared" si="122"/>
        <v>0.45040282464935721</v>
      </c>
      <c r="BT356" s="56">
        <f t="shared" si="122"/>
        <v>0.38534358390302259</v>
      </c>
      <c r="BU356" s="57">
        <f t="shared" si="122"/>
        <v>0.28979685747428363</v>
      </c>
      <c r="BV356" s="58">
        <f t="shared" si="122"/>
        <v>0.33314775005336106</v>
      </c>
      <c r="BW356" s="56">
        <f t="shared" si="123"/>
        <v>0</v>
      </c>
      <c r="BX356" s="56">
        <f t="shared" si="123"/>
        <v>-0.22097079553906107</v>
      </c>
      <c r="BY356" s="56">
        <f t="shared" si="123"/>
        <v>-0.45040282464935721</v>
      </c>
      <c r="BZ356" s="56">
        <f t="shared" si="123"/>
        <v>-0.38534358390302259</v>
      </c>
      <c r="CA356" s="57">
        <f t="shared" si="123"/>
        <v>-0.28979685747428363</v>
      </c>
      <c r="CB356" s="58">
        <f t="shared" si="123"/>
        <v>-0.33314775005336106</v>
      </c>
      <c r="CC356" s="44">
        <f t="shared" si="124"/>
        <v>0</v>
      </c>
      <c r="CD356" s="44">
        <f t="shared" si="124"/>
        <v>-2209.7079553906106</v>
      </c>
      <c r="CE356" s="44">
        <f t="shared" si="124"/>
        <v>-4504.0282464935717</v>
      </c>
      <c r="CF356" s="44">
        <f t="shared" si="124"/>
        <v>-3853.4358390302259</v>
      </c>
      <c r="CG356" s="45">
        <f t="shared" si="124"/>
        <v>-2897.9685747428362</v>
      </c>
      <c r="CH356" s="47">
        <f t="shared" si="124"/>
        <v>-3331.4775005336105</v>
      </c>
    </row>
    <row r="357" spans="1:86" hidden="1" outlineLevel="1" x14ac:dyDescent="0.2">
      <c r="A357" t="s">
        <v>46</v>
      </c>
      <c r="B357" t="s">
        <v>46</v>
      </c>
      <c r="C357" t="s">
        <v>129</v>
      </c>
      <c r="D357" t="s">
        <v>129</v>
      </c>
      <c r="E357" t="s">
        <v>126</v>
      </c>
      <c r="F357" s="27">
        <f t="shared" si="115"/>
        <v>46362</v>
      </c>
      <c r="G357" s="60" t="s">
        <v>35</v>
      </c>
      <c r="H357" s="28">
        <v>0</v>
      </c>
      <c r="I357" s="2">
        <v>0</v>
      </c>
      <c r="J357" s="2">
        <v>0</v>
      </c>
      <c r="K357" s="2">
        <v>0</v>
      </c>
      <c r="L357" s="29">
        <v>0</v>
      </c>
      <c r="M357" s="30">
        <f t="shared" si="111"/>
        <v>0</v>
      </c>
      <c r="N357" t="s">
        <v>49</v>
      </c>
      <c r="O357" t="s">
        <v>49</v>
      </c>
      <c r="P357" t="s">
        <v>129</v>
      </c>
      <c r="Q357" t="s">
        <v>129</v>
      </c>
      <c r="R357" t="s">
        <v>126</v>
      </c>
      <c r="S357" s="27">
        <f t="shared" si="116"/>
        <v>45998</v>
      </c>
      <c r="T357" s="60" t="s">
        <v>35</v>
      </c>
      <c r="U357" s="28">
        <v>54.89</v>
      </c>
      <c r="V357" s="2">
        <v>9778.76</v>
      </c>
      <c r="W357" s="2">
        <v>743.7</v>
      </c>
      <c r="X357" s="2">
        <v>43679.51</v>
      </c>
      <c r="Y357" s="29">
        <v>29737.94</v>
      </c>
      <c r="Z357" s="31">
        <f t="shared" si="112"/>
        <v>83994.8</v>
      </c>
      <c r="AA357" s="32">
        <f t="shared" si="117"/>
        <v>-54.89</v>
      </c>
      <c r="AB357" s="5">
        <f t="shared" si="117"/>
        <v>-9778.76</v>
      </c>
      <c r="AC357" s="5">
        <f t="shared" si="117"/>
        <v>-743.7</v>
      </c>
      <c r="AD357" s="5">
        <f t="shared" si="117"/>
        <v>-43679.51</v>
      </c>
      <c r="AE357" s="33">
        <f t="shared" si="117"/>
        <v>-29737.94</v>
      </c>
      <c r="AF357" s="34">
        <f t="shared" si="117"/>
        <v>-83994.8</v>
      </c>
      <c r="AG357" s="35">
        <f t="shared" si="118"/>
        <v>-1</v>
      </c>
      <c r="AH357" s="7">
        <f t="shared" si="118"/>
        <v>-1</v>
      </c>
      <c r="AI357" s="7">
        <f t="shared" si="118"/>
        <v>-1</v>
      </c>
      <c r="AJ357" s="7">
        <f t="shared" si="118"/>
        <v>-1</v>
      </c>
      <c r="AK357" s="36">
        <f t="shared" si="118"/>
        <v>-1</v>
      </c>
      <c r="AL357" s="37">
        <f t="shared" si="118"/>
        <v>-1</v>
      </c>
      <c r="AM357" s="2">
        <v>0</v>
      </c>
      <c r="AN357" s="2">
        <v>0</v>
      </c>
      <c r="AO357" s="2">
        <v>0</v>
      </c>
      <c r="AP357" s="2">
        <v>0</v>
      </c>
      <c r="AQ357" s="29">
        <v>0</v>
      </c>
      <c r="AR357" s="31">
        <f t="shared" si="113"/>
        <v>0</v>
      </c>
      <c r="AS357" s="2">
        <v>54.89</v>
      </c>
      <c r="AT357" s="2">
        <v>2170.91</v>
      </c>
      <c r="AU357" s="2">
        <v>307.88</v>
      </c>
      <c r="AV357" s="2">
        <v>17158.580000000002</v>
      </c>
      <c r="AW357" s="29">
        <v>8505.0400000000009</v>
      </c>
      <c r="AX357" s="31">
        <f t="shared" si="114"/>
        <v>28197.300000000003</v>
      </c>
      <c r="AY357" s="5">
        <f t="shared" si="119"/>
        <v>-54.89</v>
      </c>
      <c r="AZ357" s="5">
        <f t="shared" si="119"/>
        <v>-2170.91</v>
      </c>
      <c r="BA357" s="5">
        <f t="shared" si="119"/>
        <v>-307.88</v>
      </c>
      <c r="BB357" s="5">
        <f t="shared" si="119"/>
        <v>-17158.580000000002</v>
      </c>
      <c r="BC357" s="33">
        <f t="shared" si="119"/>
        <v>-8505.0400000000009</v>
      </c>
      <c r="BD357" s="34">
        <f t="shared" si="119"/>
        <v>-28197.300000000003</v>
      </c>
      <c r="BE357" s="7">
        <f t="shared" si="120"/>
        <v>-1</v>
      </c>
      <c r="BF357" s="7">
        <f t="shared" si="120"/>
        <v>-1</v>
      </c>
      <c r="BG357" s="7">
        <f t="shared" si="120"/>
        <v>-1</v>
      </c>
      <c r="BH357" s="7">
        <f t="shared" si="120"/>
        <v>-1</v>
      </c>
      <c r="BI357" s="36">
        <f t="shared" si="120"/>
        <v>-1</v>
      </c>
      <c r="BJ357" s="37">
        <f t="shared" si="120"/>
        <v>-1</v>
      </c>
      <c r="BK357" s="38">
        <f t="shared" si="121"/>
        <v>0</v>
      </c>
      <c r="BL357" s="38">
        <f t="shared" si="121"/>
        <v>0</v>
      </c>
      <c r="BM357" s="38">
        <f t="shared" si="121"/>
        <v>0</v>
      </c>
      <c r="BN357" s="38">
        <f t="shared" si="121"/>
        <v>0</v>
      </c>
      <c r="BO357" s="39">
        <f t="shared" si="121"/>
        <v>0</v>
      </c>
      <c r="BP357" s="40">
        <f t="shared" si="121"/>
        <v>0</v>
      </c>
      <c r="BQ357" s="38">
        <f t="shared" si="122"/>
        <v>1</v>
      </c>
      <c r="BR357" s="38">
        <f t="shared" si="122"/>
        <v>0.22200258519485086</v>
      </c>
      <c r="BS357" s="38">
        <f t="shared" si="122"/>
        <v>0.41398413338711842</v>
      </c>
      <c r="BT357" s="38">
        <f t="shared" si="122"/>
        <v>0.39282904043566425</v>
      </c>
      <c r="BU357" s="39">
        <f t="shared" si="122"/>
        <v>0.28599963548248469</v>
      </c>
      <c r="BV357" s="40">
        <f t="shared" si="122"/>
        <v>0.33570292446675271</v>
      </c>
      <c r="BW357" s="38">
        <f t="shared" si="123"/>
        <v>-1</v>
      </c>
      <c r="BX357" s="38">
        <f t="shared" si="123"/>
        <v>-0.22200258519485086</v>
      </c>
      <c r="BY357" s="38">
        <f t="shared" si="123"/>
        <v>-0.41398413338711842</v>
      </c>
      <c r="BZ357" s="38">
        <f t="shared" si="123"/>
        <v>-0.39282904043566425</v>
      </c>
      <c r="CA357" s="39">
        <f t="shared" si="123"/>
        <v>-0.28599963548248469</v>
      </c>
      <c r="CB357" s="40">
        <f t="shared" si="123"/>
        <v>-0.33570292446675271</v>
      </c>
      <c r="CC357" s="2">
        <f t="shared" si="124"/>
        <v>-10000</v>
      </c>
      <c r="CD357" s="2">
        <f t="shared" si="124"/>
        <v>-2220.0258519485087</v>
      </c>
      <c r="CE357" s="2">
        <f t="shared" si="124"/>
        <v>-4139.8413338711844</v>
      </c>
      <c r="CF357" s="2">
        <f t="shared" si="124"/>
        <v>-3928.2904043566423</v>
      </c>
      <c r="CG357" s="29">
        <f t="shared" si="124"/>
        <v>-2859.996354824847</v>
      </c>
      <c r="CH357" s="31">
        <f t="shared" si="124"/>
        <v>-3357.0292446675271</v>
      </c>
    </row>
    <row r="358" spans="1:86" hidden="1" outlineLevel="1" x14ac:dyDescent="0.2">
      <c r="A358" t="s">
        <v>46</v>
      </c>
      <c r="B358" t="s">
        <v>46</v>
      </c>
      <c r="C358" t="s">
        <v>129</v>
      </c>
      <c r="D358" t="s">
        <v>129</v>
      </c>
      <c r="E358" t="s">
        <v>126</v>
      </c>
      <c r="F358" s="27">
        <f t="shared" si="115"/>
        <v>46363</v>
      </c>
      <c r="G358" s="60" t="s">
        <v>36</v>
      </c>
      <c r="H358" s="28">
        <v>0</v>
      </c>
      <c r="I358" s="2">
        <v>0</v>
      </c>
      <c r="J358" s="2">
        <v>0</v>
      </c>
      <c r="K358" s="2">
        <v>0</v>
      </c>
      <c r="L358" s="29">
        <v>0</v>
      </c>
      <c r="M358" s="30">
        <f t="shared" si="111"/>
        <v>0</v>
      </c>
      <c r="N358" t="s">
        <v>49</v>
      </c>
      <c r="O358" t="s">
        <v>49</v>
      </c>
      <c r="P358" t="s">
        <v>129</v>
      </c>
      <c r="Q358" t="s">
        <v>129</v>
      </c>
      <c r="R358" t="s">
        <v>126</v>
      </c>
      <c r="S358" s="27">
        <f t="shared" si="116"/>
        <v>45999</v>
      </c>
      <c r="T358" s="60" t="s">
        <v>36</v>
      </c>
      <c r="U358" s="28">
        <v>242.13</v>
      </c>
      <c r="V358" s="2">
        <v>11567.72</v>
      </c>
      <c r="W358" s="2">
        <v>1272.27</v>
      </c>
      <c r="X358" s="2">
        <v>53196.15</v>
      </c>
      <c r="Y358" s="29">
        <v>41100.5</v>
      </c>
      <c r="Z358" s="31">
        <f t="shared" si="112"/>
        <v>107378.77</v>
      </c>
      <c r="AA358" s="32">
        <f t="shared" si="117"/>
        <v>-242.13</v>
      </c>
      <c r="AB358" s="5">
        <f t="shared" si="117"/>
        <v>-11567.72</v>
      </c>
      <c r="AC358" s="5">
        <f t="shared" si="117"/>
        <v>-1272.27</v>
      </c>
      <c r="AD358" s="5">
        <f t="shared" si="117"/>
        <v>-53196.15</v>
      </c>
      <c r="AE358" s="33">
        <f t="shared" si="117"/>
        <v>-41100.5</v>
      </c>
      <c r="AF358" s="34">
        <f t="shared" si="117"/>
        <v>-107378.77</v>
      </c>
      <c r="AG358" s="35">
        <f t="shared" si="118"/>
        <v>-1</v>
      </c>
      <c r="AH358" s="7">
        <f t="shared" si="118"/>
        <v>-1</v>
      </c>
      <c r="AI358" s="7">
        <f t="shared" si="118"/>
        <v>-1</v>
      </c>
      <c r="AJ358" s="7">
        <f t="shared" si="118"/>
        <v>-1</v>
      </c>
      <c r="AK358" s="36">
        <f t="shared" si="118"/>
        <v>-1</v>
      </c>
      <c r="AL358" s="37">
        <f t="shared" si="118"/>
        <v>-1</v>
      </c>
      <c r="AM358" s="2">
        <v>0</v>
      </c>
      <c r="AN358" s="2">
        <v>0</v>
      </c>
      <c r="AO358" s="2">
        <v>0</v>
      </c>
      <c r="AP358" s="2">
        <v>0</v>
      </c>
      <c r="AQ358" s="29">
        <v>0</v>
      </c>
      <c r="AR358" s="31">
        <f t="shared" si="113"/>
        <v>0</v>
      </c>
      <c r="AS358" s="2">
        <v>242.13</v>
      </c>
      <c r="AT358" s="2">
        <v>2491.19</v>
      </c>
      <c r="AU358" s="2">
        <v>584.1</v>
      </c>
      <c r="AV358" s="2">
        <v>19687.650000000001</v>
      </c>
      <c r="AW358" s="29">
        <v>12326.04</v>
      </c>
      <c r="AX358" s="31">
        <f t="shared" si="114"/>
        <v>35331.11</v>
      </c>
      <c r="AY358" s="5">
        <f t="shared" si="119"/>
        <v>-242.13</v>
      </c>
      <c r="AZ358" s="5">
        <f t="shared" si="119"/>
        <v>-2491.19</v>
      </c>
      <c r="BA358" s="5">
        <f t="shared" si="119"/>
        <v>-584.1</v>
      </c>
      <c r="BB358" s="5">
        <f t="shared" si="119"/>
        <v>-19687.650000000001</v>
      </c>
      <c r="BC358" s="33">
        <f t="shared" si="119"/>
        <v>-12326.04</v>
      </c>
      <c r="BD358" s="34">
        <f t="shared" si="119"/>
        <v>-35331.11</v>
      </c>
      <c r="BE358" s="7">
        <f t="shared" si="120"/>
        <v>-1</v>
      </c>
      <c r="BF358" s="7">
        <f t="shared" si="120"/>
        <v>-1</v>
      </c>
      <c r="BG358" s="7">
        <f t="shared" si="120"/>
        <v>-1</v>
      </c>
      <c r="BH358" s="7">
        <f t="shared" si="120"/>
        <v>-1</v>
      </c>
      <c r="BI358" s="36">
        <f t="shared" si="120"/>
        <v>-1</v>
      </c>
      <c r="BJ358" s="37">
        <f t="shared" si="120"/>
        <v>-1</v>
      </c>
      <c r="BK358" s="38">
        <f t="shared" si="121"/>
        <v>0</v>
      </c>
      <c r="BL358" s="38">
        <f t="shared" si="121"/>
        <v>0</v>
      </c>
      <c r="BM358" s="38">
        <f t="shared" si="121"/>
        <v>0</v>
      </c>
      <c r="BN358" s="38">
        <f t="shared" si="121"/>
        <v>0</v>
      </c>
      <c r="BO358" s="39">
        <f t="shared" si="121"/>
        <v>0</v>
      </c>
      <c r="BP358" s="40">
        <f t="shared" si="121"/>
        <v>0</v>
      </c>
      <c r="BQ358" s="38">
        <f t="shared" si="122"/>
        <v>1</v>
      </c>
      <c r="BR358" s="38">
        <f t="shared" si="122"/>
        <v>0.21535704529501062</v>
      </c>
      <c r="BS358" s="38">
        <f t="shared" si="122"/>
        <v>0.45910066259520388</v>
      </c>
      <c r="BT358" s="38">
        <f t="shared" si="122"/>
        <v>0.37009539224173182</v>
      </c>
      <c r="BU358" s="39">
        <f t="shared" si="122"/>
        <v>0.29990000121653021</v>
      </c>
      <c r="BV358" s="40">
        <f t="shared" si="122"/>
        <v>0.32903254526011055</v>
      </c>
      <c r="BW358" s="38">
        <f t="shared" si="123"/>
        <v>-1</v>
      </c>
      <c r="BX358" s="38">
        <f t="shared" si="123"/>
        <v>-0.21535704529501062</v>
      </c>
      <c r="BY358" s="38">
        <f t="shared" si="123"/>
        <v>-0.45910066259520388</v>
      </c>
      <c r="BZ358" s="38">
        <f t="shared" si="123"/>
        <v>-0.37009539224173182</v>
      </c>
      <c r="CA358" s="39">
        <f t="shared" si="123"/>
        <v>-0.29990000121653021</v>
      </c>
      <c r="CB358" s="40">
        <f t="shared" si="123"/>
        <v>-0.32903254526011055</v>
      </c>
      <c r="CC358" s="2">
        <f t="shared" si="124"/>
        <v>-10000</v>
      </c>
      <c r="CD358" s="2">
        <f t="shared" si="124"/>
        <v>-2153.5704529501063</v>
      </c>
      <c r="CE358" s="2">
        <f t="shared" si="124"/>
        <v>-4591.006625952039</v>
      </c>
      <c r="CF358" s="2">
        <f t="shared" si="124"/>
        <v>-3700.9539224173182</v>
      </c>
      <c r="CG358" s="29">
        <f t="shared" si="124"/>
        <v>-2999.000012165302</v>
      </c>
      <c r="CH358" s="31">
        <f t="shared" si="124"/>
        <v>-3290.3254526011056</v>
      </c>
    </row>
    <row r="359" spans="1:86" hidden="1" outlineLevel="1" x14ac:dyDescent="0.2">
      <c r="A359" t="s">
        <v>46</v>
      </c>
      <c r="B359" t="s">
        <v>46</v>
      </c>
      <c r="C359" t="s">
        <v>129</v>
      </c>
      <c r="D359" t="s">
        <v>129</v>
      </c>
      <c r="E359" t="s">
        <v>126</v>
      </c>
      <c r="F359" s="27">
        <f t="shared" si="115"/>
        <v>46364</v>
      </c>
      <c r="G359" s="60" t="s">
        <v>37</v>
      </c>
      <c r="H359" s="28">
        <v>0</v>
      </c>
      <c r="I359" s="2">
        <v>0</v>
      </c>
      <c r="J359" s="2">
        <v>0</v>
      </c>
      <c r="K359" s="2">
        <v>0</v>
      </c>
      <c r="L359" s="29">
        <v>0</v>
      </c>
      <c r="M359" s="30">
        <f t="shared" si="111"/>
        <v>0</v>
      </c>
      <c r="N359" t="s">
        <v>49</v>
      </c>
      <c r="O359" t="s">
        <v>49</v>
      </c>
      <c r="P359" t="s">
        <v>129</v>
      </c>
      <c r="Q359" t="s">
        <v>129</v>
      </c>
      <c r="R359" t="s">
        <v>126</v>
      </c>
      <c r="S359" s="27">
        <f t="shared" si="116"/>
        <v>46000</v>
      </c>
      <c r="T359" s="60" t="s">
        <v>37</v>
      </c>
      <c r="U359" s="28">
        <v>39.92</v>
      </c>
      <c r="V359" s="2">
        <v>10847.85</v>
      </c>
      <c r="W359" s="2">
        <v>1267.96</v>
      </c>
      <c r="X359" s="2">
        <v>70452.39</v>
      </c>
      <c r="Y359" s="29">
        <v>72120.38</v>
      </c>
      <c r="Z359" s="31">
        <f t="shared" si="112"/>
        <v>154728.5</v>
      </c>
      <c r="AA359" s="32">
        <f t="shared" si="117"/>
        <v>-39.92</v>
      </c>
      <c r="AB359" s="5">
        <f t="shared" si="117"/>
        <v>-10847.85</v>
      </c>
      <c r="AC359" s="5">
        <f t="shared" si="117"/>
        <v>-1267.96</v>
      </c>
      <c r="AD359" s="5">
        <f t="shared" si="117"/>
        <v>-70452.39</v>
      </c>
      <c r="AE359" s="33">
        <f t="shared" si="117"/>
        <v>-72120.38</v>
      </c>
      <c r="AF359" s="34">
        <f t="shared" si="117"/>
        <v>-154728.5</v>
      </c>
      <c r="AG359" s="35">
        <f t="shared" si="118"/>
        <v>-1</v>
      </c>
      <c r="AH359" s="7">
        <f t="shared" si="118"/>
        <v>-1</v>
      </c>
      <c r="AI359" s="7">
        <f t="shared" si="118"/>
        <v>-1</v>
      </c>
      <c r="AJ359" s="7">
        <f t="shared" si="118"/>
        <v>-1</v>
      </c>
      <c r="AK359" s="36">
        <f t="shared" si="118"/>
        <v>-1</v>
      </c>
      <c r="AL359" s="37">
        <f t="shared" si="118"/>
        <v>-1</v>
      </c>
      <c r="AM359" s="2">
        <v>0</v>
      </c>
      <c r="AN359" s="2">
        <v>0</v>
      </c>
      <c r="AO359" s="2">
        <v>0</v>
      </c>
      <c r="AP359" s="2">
        <v>0</v>
      </c>
      <c r="AQ359" s="29">
        <v>0</v>
      </c>
      <c r="AR359" s="31">
        <f t="shared" si="113"/>
        <v>0</v>
      </c>
      <c r="AS359" s="2">
        <v>39.92</v>
      </c>
      <c r="AT359" s="2">
        <v>2116.7199999999998</v>
      </c>
      <c r="AU359" s="2">
        <v>613.47</v>
      </c>
      <c r="AV359" s="2">
        <v>28322.36</v>
      </c>
      <c r="AW359" s="29">
        <v>18221.939999999999</v>
      </c>
      <c r="AX359" s="31">
        <f t="shared" si="114"/>
        <v>49314.41</v>
      </c>
      <c r="AY359" s="5">
        <f t="shared" si="119"/>
        <v>-39.92</v>
      </c>
      <c r="AZ359" s="5">
        <f t="shared" si="119"/>
        <v>-2116.7199999999998</v>
      </c>
      <c r="BA359" s="5">
        <f t="shared" si="119"/>
        <v>-613.47</v>
      </c>
      <c r="BB359" s="5">
        <f t="shared" si="119"/>
        <v>-28322.36</v>
      </c>
      <c r="BC359" s="33">
        <f t="shared" si="119"/>
        <v>-18221.939999999999</v>
      </c>
      <c r="BD359" s="34">
        <f t="shared" si="119"/>
        <v>-49314.41</v>
      </c>
      <c r="BE359" s="7">
        <f t="shared" si="120"/>
        <v>-1</v>
      </c>
      <c r="BF359" s="7">
        <f t="shared" si="120"/>
        <v>-1</v>
      </c>
      <c r="BG359" s="7">
        <f t="shared" si="120"/>
        <v>-1</v>
      </c>
      <c r="BH359" s="7">
        <f t="shared" si="120"/>
        <v>-1</v>
      </c>
      <c r="BI359" s="36">
        <f t="shared" si="120"/>
        <v>-1</v>
      </c>
      <c r="BJ359" s="37">
        <f t="shared" si="120"/>
        <v>-1</v>
      </c>
      <c r="BK359" s="38">
        <f t="shared" si="121"/>
        <v>0</v>
      </c>
      <c r="BL359" s="38">
        <f t="shared" si="121"/>
        <v>0</v>
      </c>
      <c r="BM359" s="38">
        <f t="shared" si="121"/>
        <v>0</v>
      </c>
      <c r="BN359" s="38">
        <f t="shared" si="121"/>
        <v>0</v>
      </c>
      <c r="BO359" s="39">
        <f t="shared" si="121"/>
        <v>0</v>
      </c>
      <c r="BP359" s="40">
        <f t="shared" si="121"/>
        <v>0</v>
      </c>
      <c r="BQ359" s="38">
        <f t="shared" si="122"/>
        <v>1</v>
      </c>
      <c r="BR359" s="38">
        <f t="shared" si="122"/>
        <v>0.19512806685195683</v>
      </c>
      <c r="BS359" s="38">
        <f t="shared" si="122"/>
        <v>0.48382441086469608</v>
      </c>
      <c r="BT359" s="38">
        <f t="shared" si="122"/>
        <v>0.40200708592000928</v>
      </c>
      <c r="BU359" s="39">
        <f t="shared" si="122"/>
        <v>0.25266006640564009</v>
      </c>
      <c r="BV359" s="40">
        <f t="shared" si="122"/>
        <v>0.31871575049199086</v>
      </c>
      <c r="BW359" s="38">
        <f t="shared" si="123"/>
        <v>-1</v>
      </c>
      <c r="BX359" s="38">
        <f t="shared" si="123"/>
        <v>-0.19512806685195683</v>
      </c>
      <c r="BY359" s="38">
        <f t="shared" si="123"/>
        <v>-0.48382441086469608</v>
      </c>
      <c r="BZ359" s="38">
        <f t="shared" si="123"/>
        <v>-0.40200708592000928</v>
      </c>
      <c r="CA359" s="39">
        <f t="shared" si="123"/>
        <v>-0.25266006640564009</v>
      </c>
      <c r="CB359" s="40">
        <f t="shared" si="123"/>
        <v>-0.31871575049199086</v>
      </c>
      <c r="CC359" s="2">
        <f t="shared" si="124"/>
        <v>-10000</v>
      </c>
      <c r="CD359" s="2">
        <f t="shared" si="124"/>
        <v>-1951.2806685195683</v>
      </c>
      <c r="CE359" s="2">
        <f t="shared" si="124"/>
        <v>-4838.2441086469607</v>
      </c>
      <c r="CF359" s="2">
        <f t="shared" si="124"/>
        <v>-4020.0708592000929</v>
      </c>
      <c r="CG359" s="29">
        <f t="shared" si="124"/>
        <v>-2526.600664056401</v>
      </c>
      <c r="CH359" s="31">
        <f t="shared" si="124"/>
        <v>-3187.1575049199087</v>
      </c>
    </row>
    <row r="360" spans="1:86" hidden="1" outlineLevel="1" x14ac:dyDescent="0.2">
      <c r="A360" t="s">
        <v>46</v>
      </c>
      <c r="B360" t="s">
        <v>46</v>
      </c>
      <c r="C360" t="s">
        <v>129</v>
      </c>
      <c r="D360" t="s">
        <v>129</v>
      </c>
      <c r="E360" t="s">
        <v>126</v>
      </c>
      <c r="F360" s="27">
        <f t="shared" si="115"/>
        <v>46365</v>
      </c>
      <c r="G360" s="60" t="s">
        <v>38</v>
      </c>
      <c r="H360" s="28">
        <v>0</v>
      </c>
      <c r="I360" s="2">
        <v>0</v>
      </c>
      <c r="J360" s="2">
        <v>0</v>
      </c>
      <c r="K360" s="2">
        <v>0</v>
      </c>
      <c r="L360" s="29">
        <v>0</v>
      </c>
      <c r="M360" s="30">
        <f t="shared" si="111"/>
        <v>0</v>
      </c>
      <c r="N360" t="s">
        <v>49</v>
      </c>
      <c r="O360" t="s">
        <v>49</v>
      </c>
      <c r="P360" t="s">
        <v>129</v>
      </c>
      <c r="Q360" t="s">
        <v>129</v>
      </c>
      <c r="R360" t="s">
        <v>126</v>
      </c>
      <c r="S360" s="27">
        <f t="shared" si="116"/>
        <v>46001</v>
      </c>
      <c r="T360" s="60" t="s">
        <v>38</v>
      </c>
      <c r="U360" s="28">
        <v>194.88</v>
      </c>
      <c r="V360" s="2">
        <v>14098.96</v>
      </c>
      <c r="W360" s="2">
        <v>1535.02</v>
      </c>
      <c r="X360" s="2">
        <v>77889.33</v>
      </c>
      <c r="Y360" s="29">
        <v>62064.19</v>
      </c>
      <c r="Z360" s="31">
        <f t="shared" si="112"/>
        <v>155782.38</v>
      </c>
      <c r="AA360" s="32">
        <f t="shared" si="117"/>
        <v>-194.88</v>
      </c>
      <c r="AB360" s="5">
        <f t="shared" si="117"/>
        <v>-14098.96</v>
      </c>
      <c r="AC360" s="5">
        <f t="shared" si="117"/>
        <v>-1535.02</v>
      </c>
      <c r="AD360" s="5">
        <f t="shared" si="117"/>
        <v>-77889.33</v>
      </c>
      <c r="AE360" s="33">
        <f t="shared" si="117"/>
        <v>-62064.19</v>
      </c>
      <c r="AF360" s="34">
        <f t="shared" si="117"/>
        <v>-155782.38</v>
      </c>
      <c r="AG360" s="35">
        <f t="shared" si="118"/>
        <v>-1</v>
      </c>
      <c r="AH360" s="7">
        <f t="shared" si="118"/>
        <v>-1</v>
      </c>
      <c r="AI360" s="7">
        <f t="shared" si="118"/>
        <v>-1</v>
      </c>
      <c r="AJ360" s="7">
        <f t="shared" si="118"/>
        <v>-1</v>
      </c>
      <c r="AK360" s="36">
        <f t="shared" si="118"/>
        <v>-1</v>
      </c>
      <c r="AL360" s="37">
        <f t="shared" si="118"/>
        <v>-1</v>
      </c>
      <c r="AM360" s="2">
        <v>0</v>
      </c>
      <c r="AN360" s="2">
        <v>0</v>
      </c>
      <c r="AO360" s="2">
        <v>0</v>
      </c>
      <c r="AP360" s="2">
        <v>0</v>
      </c>
      <c r="AQ360" s="29">
        <v>0</v>
      </c>
      <c r="AR360" s="31">
        <f t="shared" si="113"/>
        <v>0</v>
      </c>
      <c r="AS360" s="2">
        <v>194.88</v>
      </c>
      <c r="AT360" s="2">
        <v>2936.1</v>
      </c>
      <c r="AU360" s="2">
        <v>670.42</v>
      </c>
      <c r="AV360" s="2">
        <v>32376.31</v>
      </c>
      <c r="AW360" s="29">
        <v>17814.73</v>
      </c>
      <c r="AX360" s="31">
        <f t="shared" si="114"/>
        <v>53992.44</v>
      </c>
      <c r="AY360" s="5">
        <f t="shared" si="119"/>
        <v>-194.88</v>
      </c>
      <c r="AZ360" s="5">
        <f t="shared" si="119"/>
        <v>-2936.1</v>
      </c>
      <c r="BA360" s="5">
        <f t="shared" si="119"/>
        <v>-670.42</v>
      </c>
      <c r="BB360" s="5">
        <f t="shared" si="119"/>
        <v>-32376.31</v>
      </c>
      <c r="BC360" s="33">
        <f t="shared" si="119"/>
        <v>-17814.73</v>
      </c>
      <c r="BD360" s="34">
        <f t="shared" si="119"/>
        <v>-53992.44</v>
      </c>
      <c r="BE360" s="7">
        <f t="shared" si="120"/>
        <v>-1</v>
      </c>
      <c r="BF360" s="7">
        <f t="shared" si="120"/>
        <v>-1</v>
      </c>
      <c r="BG360" s="7">
        <f t="shared" si="120"/>
        <v>-1</v>
      </c>
      <c r="BH360" s="7">
        <f t="shared" si="120"/>
        <v>-1</v>
      </c>
      <c r="BI360" s="36">
        <f t="shared" si="120"/>
        <v>-1</v>
      </c>
      <c r="BJ360" s="37">
        <f t="shared" si="120"/>
        <v>-1</v>
      </c>
      <c r="BK360" s="38">
        <f t="shared" si="121"/>
        <v>0</v>
      </c>
      <c r="BL360" s="38">
        <f t="shared" si="121"/>
        <v>0</v>
      </c>
      <c r="BM360" s="38">
        <f t="shared" si="121"/>
        <v>0</v>
      </c>
      <c r="BN360" s="38">
        <f t="shared" si="121"/>
        <v>0</v>
      </c>
      <c r="BO360" s="39">
        <f t="shared" si="121"/>
        <v>0</v>
      </c>
      <c r="BP360" s="40">
        <f t="shared" si="121"/>
        <v>0</v>
      </c>
      <c r="BQ360" s="38">
        <f t="shared" si="122"/>
        <v>1</v>
      </c>
      <c r="BR360" s="38">
        <f t="shared" si="122"/>
        <v>0.20824940279283011</v>
      </c>
      <c r="BS360" s="38">
        <f t="shared" si="122"/>
        <v>0.43675000977185963</v>
      </c>
      <c r="BT360" s="38">
        <f t="shared" si="122"/>
        <v>0.41567067016753129</v>
      </c>
      <c r="BU360" s="39">
        <f t="shared" si="122"/>
        <v>0.28703717876604851</v>
      </c>
      <c r="BV360" s="40">
        <f t="shared" si="122"/>
        <v>0.34658887609754069</v>
      </c>
      <c r="BW360" s="38">
        <f t="shared" si="123"/>
        <v>-1</v>
      </c>
      <c r="BX360" s="38">
        <f t="shared" si="123"/>
        <v>-0.20824940279283011</v>
      </c>
      <c r="BY360" s="38">
        <f t="shared" si="123"/>
        <v>-0.43675000977185963</v>
      </c>
      <c r="BZ360" s="38">
        <f t="shared" si="123"/>
        <v>-0.41567067016753129</v>
      </c>
      <c r="CA360" s="39">
        <f t="shared" si="123"/>
        <v>-0.28703717876604851</v>
      </c>
      <c r="CB360" s="40">
        <f t="shared" si="123"/>
        <v>-0.34658887609754069</v>
      </c>
      <c r="CC360" s="2">
        <f t="shared" si="124"/>
        <v>-10000</v>
      </c>
      <c r="CD360" s="2">
        <f t="shared" si="124"/>
        <v>-2082.494027928301</v>
      </c>
      <c r="CE360" s="2">
        <f t="shared" si="124"/>
        <v>-4367.5000977185964</v>
      </c>
      <c r="CF360" s="2">
        <f t="shared" si="124"/>
        <v>-4156.7067016753126</v>
      </c>
      <c r="CG360" s="29">
        <f t="shared" si="124"/>
        <v>-2870.3717876604851</v>
      </c>
      <c r="CH360" s="31">
        <f t="shared" si="124"/>
        <v>-3465.888760975407</v>
      </c>
    </row>
    <row r="361" spans="1:86" hidden="1" outlineLevel="1" x14ac:dyDescent="0.2">
      <c r="A361" t="s">
        <v>46</v>
      </c>
      <c r="B361" t="s">
        <v>46</v>
      </c>
      <c r="C361" t="s">
        <v>129</v>
      </c>
      <c r="D361" t="s">
        <v>129</v>
      </c>
      <c r="E361" t="s">
        <v>126</v>
      </c>
      <c r="F361" s="27">
        <f t="shared" si="115"/>
        <v>46366</v>
      </c>
      <c r="G361" s="60" t="s">
        <v>39</v>
      </c>
      <c r="H361" s="28">
        <v>0</v>
      </c>
      <c r="I361" s="2">
        <v>0</v>
      </c>
      <c r="J361" s="2">
        <v>0</v>
      </c>
      <c r="K361" s="2">
        <v>0</v>
      </c>
      <c r="L361" s="29">
        <v>0</v>
      </c>
      <c r="M361" s="30">
        <f t="shared" si="111"/>
        <v>0</v>
      </c>
      <c r="N361" t="s">
        <v>49</v>
      </c>
      <c r="O361" t="s">
        <v>49</v>
      </c>
      <c r="P361" t="s">
        <v>129</v>
      </c>
      <c r="Q361" t="s">
        <v>129</v>
      </c>
      <c r="R361" t="s">
        <v>126</v>
      </c>
      <c r="S361" s="27">
        <f t="shared" si="116"/>
        <v>46002</v>
      </c>
      <c r="T361" s="60" t="s">
        <v>39</v>
      </c>
      <c r="U361" s="28">
        <v>-695.19</v>
      </c>
      <c r="V361" s="2">
        <v>19823.310000000001</v>
      </c>
      <c r="W361" s="2">
        <v>2240.48</v>
      </c>
      <c r="X361" s="2">
        <v>99947.19</v>
      </c>
      <c r="Y361" s="29">
        <v>63109.37</v>
      </c>
      <c r="Z361" s="31">
        <f t="shared" si="112"/>
        <v>184425.16</v>
      </c>
      <c r="AA361" s="32">
        <f t="shared" si="117"/>
        <v>695.19</v>
      </c>
      <c r="AB361" s="5">
        <f t="shared" si="117"/>
        <v>-19823.310000000001</v>
      </c>
      <c r="AC361" s="5">
        <f t="shared" si="117"/>
        <v>-2240.48</v>
      </c>
      <c r="AD361" s="5">
        <f t="shared" si="117"/>
        <v>-99947.19</v>
      </c>
      <c r="AE361" s="33">
        <f t="shared" si="117"/>
        <v>-63109.37</v>
      </c>
      <c r="AF361" s="34">
        <f t="shared" si="117"/>
        <v>-184425.16</v>
      </c>
      <c r="AG361" s="35">
        <f t="shared" si="118"/>
        <v>-1</v>
      </c>
      <c r="AH361" s="7">
        <f t="shared" si="118"/>
        <v>-1</v>
      </c>
      <c r="AI361" s="7">
        <f t="shared" si="118"/>
        <v>-1</v>
      </c>
      <c r="AJ361" s="7">
        <f t="shared" si="118"/>
        <v>-1</v>
      </c>
      <c r="AK361" s="36">
        <f t="shared" si="118"/>
        <v>-1</v>
      </c>
      <c r="AL361" s="37">
        <f t="shared" si="118"/>
        <v>-1</v>
      </c>
      <c r="AM361" s="2">
        <v>0</v>
      </c>
      <c r="AN361" s="2">
        <v>0</v>
      </c>
      <c r="AO361" s="2">
        <v>0</v>
      </c>
      <c r="AP361" s="2">
        <v>0</v>
      </c>
      <c r="AQ361" s="29">
        <v>0</v>
      </c>
      <c r="AR361" s="31">
        <f t="shared" si="113"/>
        <v>0</v>
      </c>
      <c r="AS361" s="2">
        <v>-695.19</v>
      </c>
      <c r="AT361" s="2">
        <v>4040.09</v>
      </c>
      <c r="AU361" s="2">
        <v>994.99</v>
      </c>
      <c r="AV361" s="2">
        <v>38015.93</v>
      </c>
      <c r="AW361" s="29">
        <v>17335.48</v>
      </c>
      <c r="AX361" s="31">
        <f t="shared" si="114"/>
        <v>59691.3</v>
      </c>
      <c r="AY361" s="5">
        <f t="shared" si="119"/>
        <v>695.19</v>
      </c>
      <c r="AZ361" s="5">
        <f t="shared" si="119"/>
        <v>-4040.09</v>
      </c>
      <c r="BA361" s="5">
        <f t="shared" si="119"/>
        <v>-994.99</v>
      </c>
      <c r="BB361" s="5">
        <f t="shared" si="119"/>
        <v>-38015.93</v>
      </c>
      <c r="BC361" s="33">
        <f t="shared" si="119"/>
        <v>-17335.48</v>
      </c>
      <c r="BD361" s="34">
        <f t="shared" si="119"/>
        <v>-59691.3</v>
      </c>
      <c r="BE361" s="7">
        <f t="shared" si="120"/>
        <v>-1</v>
      </c>
      <c r="BF361" s="7">
        <f t="shared" si="120"/>
        <v>-1</v>
      </c>
      <c r="BG361" s="7">
        <f t="shared" si="120"/>
        <v>-1</v>
      </c>
      <c r="BH361" s="7">
        <f t="shared" si="120"/>
        <v>-1</v>
      </c>
      <c r="BI361" s="36">
        <f t="shared" si="120"/>
        <v>-1</v>
      </c>
      <c r="BJ361" s="37">
        <f t="shared" si="120"/>
        <v>-1</v>
      </c>
      <c r="BK361" s="38">
        <f t="shared" si="121"/>
        <v>0</v>
      </c>
      <c r="BL361" s="38">
        <f t="shared" si="121"/>
        <v>0</v>
      </c>
      <c r="BM361" s="38">
        <f t="shared" si="121"/>
        <v>0</v>
      </c>
      <c r="BN361" s="38">
        <f t="shared" si="121"/>
        <v>0</v>
      </c>
      <c r="BO361" s="39">
        <f t="shared" si="121"/>
        <v>0</v>
      </c>
      <c r="BP361" s="40">
        <f t="shared" si="121"/>
        <v>0</v>
      </c>
      <c r="BQ361" s="38">
        <f t="shared" si="122"/>
        <v>1</v>
      </c>
      <c r="BR361" s="38">
        <f t="shared" si="122"/>
        <v>0.20380501540862753</v>
      </c>
      <c r="BS361" s="38">
        <f t="shared" si="122"/>
        <v>0.44409680068556739</v>
      </c>
      <c r="BT361" s="38">
        <f t="shared" si="122"/>
        <v>0.38036016820482899</v>
      </c>
      <c r="BU361" s="39">
        <f t="shared" si="122"/>
        <v>0.27468947954955025</v>
      </c>
      <c r="BV361" s="40">
        <f t="shared" si="122"/>
        <v>0.32366137028158198</v>
      </c>
      <c r="BW361" s="38">
        <f t="shared" si="123"/>
        <v>-1</v>
      </c>
      <c r="BX361" s="38">
        <f t="shared" si="123"/>
        <v>-0.20380501540862753</v>
      </c>
      <c r="BY361" s="38">
        <f t="shared" si="123"/>
        <v>-0.44409680068556739</v>
      </c>
      <c r="BZ361" s="38">
        <f t="shared" si="123"/>
        <v>-0.38036016820482899</v>
      </c>
      <c r="CA361" s="39">
        <f t="shared" si="123"/>
        <v>-0.27468947954955025</v>
      </c>
      <c r="CB361" s="40">
        <f t="shared" si="123"/>
        <v>-0.32366137028158198</v>
      </c>
      <c r="CC361" s="2">
        <f t="shared" si="124"/>
        <v>-10000</v>
      </c>
      <c r="CD361" s="2">
        <f t="shared" si="124"/>
        <v>-2038.0501540862754</v>
      </c>
      <c r="CE361" s="2">
        <f t="shared" si="124"/>
        <v>-4440.9680068556736</v>
      </c>
      <c r="CF361" s="2">
        <f t="shared" si="124"/>
        <v>-3803.6016820482901</v>
      </c>
      <c r="CG361" s="29">
        <f t="shared" si="124"/>
        <v>-2746.8947954955024</v>
      </c>
      <c r="CH361" s="31">
        <f t="shared" si="124"/>
        <v>-3236.61370281582</v>
      </c>
    </row>
    <row r="362" spans="1:86" hidden="1" outlineLevel="1" x14ac:dyDescent="0.2">
      <c r="A362" t="s">
        <v>46</v>
      </c>
      <c r="B362" t="s">
        <v>46</v>
      </c>
      <c r="C362" t="s">
        <v>129</v>
      </c>
      <c r="D362" t="s">
        <v>129</v>
      </c>
      <c r="E362" t="s">
        <v>126</v>
      </c>
      <c r="F362" s="27">
        <f t="shared" si="115"/>
        <v>46367</v>
      </c>
      <c r="G362" s="60" t="s">
        <v>40</v>
      </c>
      <c r="H362" s="28">
        <v>0</v>
      </c>
      <c r="I362" s="2">
        <v>0</v>
      </c>
      <c r="J362" s="2">
        <v>0</v>
      </c>
      <c r="K362" s="2">
        <v>0</v>
      </c>
      <c r="L362" s="29">
        <v>0</v>
      </c>
      <c r="M362" s="30">
        <f t="shared" si="111"/>
        <v>0</v>
      </c>
      <c r="N362" t="s">
        <v>49</v>
      </c>
      <c r="O362" t="s">
        <v>49</v>
      </c>
      <c r="P362" t="s">
        <v>129</v>
      </c>
      <c r="Q362" t="s">
        <v>129</v>
      </c>
      <c r="R362" t="s">
        <v>126</v>
      </c>
      <c r="S362" s="27">
        <f t="shared" si="116"/>
        <v>46003</v>
      </c>
      <c r="T362" s="60" t="s">
        <v>40</v>
      </c>
      <c r="U362" s="28">
        <v>749.77</v>
      </c>
      <c r="V362" s="2">
        <v>29712.74</v>
      </c>
      <c r="W362" s="2">
        <v>3568.37</v>
      </c>
      <c r="X362" s="2">
        <v>129616.62</v>
      </c>
      <c r="Y362" s="29">
        <v>89361.91</v>
      </c>
      <c r="Z362" s="31">
        <f t="shared" si="112"/>
        <v>253009.41</v>
      </c>
      <c r="AA362" s="32">
        <f t="shared" si="117"/>
        <v>-749.77</v>
      </c>
      <c r="AB362" s="5">
        <f t="shared" si="117"/>
        <v>-29712.74</v>
      </c>
      <c r="AC362" s="5">
        <f t="shared" si="117"/>
        <v>-3568.37</v>
      </c>
      <c r="AD362" s="5">
        <f t="shared" si="117"/>
        <v>-129616.62</v>
      </c>
      <c r="AE362" s="33">
        <f t="shared" si="117"/>
        <v>-89361.91</v>
      </c>
      <c r="AF362" s="34">
        <f t="shared" si="117"/>
        <v>-253009.41</v>
      </c>
      <c r="AG362" s="35">
        <f t="shared" si="118"/>
        <v>-1</v>
      </c>
      <c r="AH362" s="7">
        <f t="shared" si="118"/>
        <v>-1</v>
      </c>
      <c r="AI362" s="7">
        <f t="shared" si="118"/>
        <v>-1</v>
      </c>
      <c r="AJ362" s="7">
        <f t="shared" si="118"/>
        <v>-1</v>
      </c>
      <c r="AK362" s="36">
        <f t="shared" si="118"/>
        <v>-1</v>
      </c>
      <c r="AL362" s="37">
        <f t="shared" si="118"/>
        <v>-1</v>
      </c>
      <c r="AM362" s="2">
        <v>0</v>
      </c>
      <c r="AN362" s="2">
        <v>0</v>
      </c>
      <c r="AO362" s="2">
        <v>0</v>
      </c>
      <c r="AP362" s="2">
        <v>0</v>
      </c>
      <c r="AQ362" s="29">
        <v>0</v>
      </c>
      <c r="AR362" s="31">
        <f t="shared" si="113"/>
        <v>0</v>
      </c>
      <c r="AS362" s="2">
        <v>749.77</v>
      </c>
      <c r="AT362" s="2">
        <v>6062.27</v>
      </c>
      <c r="AU362" s="2">
        <v>1572.4</v>
      </c>
      <c r="AV362" s="2">
        <v>45485.34</v>
      </c>
      <c r="AW362" s="29">
        <v>22505.919999999998</v>
      </c>
      <c r="AX362" s="31">
        <f t="shared" si="114"/>
        <v>76375.7</v>
      </c>
      <c r="AY362" s="5">
        <f t="shared" si="119"/>
        <v>-749.77</v>
      </c>
      <c r="AZ362" s="5">
        <f t="shared" si="119"/>
        <v>-6062.27</v>
      </c>
      <c r="BA362" s="5">
        <f t="shared" si="119"/>
        <v>-1572.4</v>
      </c>
      <c r="BB362" s="5">
        <f t="shared" si="119"/>
        <v>-45485.34</v>
      </c>
      <c r="BC362" s="33">
        <f t="shared" si="119"/>
        <v>-22505.919999999998</v>
      </c>
      <c r="BD362" s="34">
        <f t="shared" si="119"/>
        <v>-76375.7</v>
      </c>
      <c r="BE362" s="7">
        <f t="shared" si="120"/>
        <v>-1</v>
      </c>
      <c r="BF362" s="7">
        <f t="shared" si="120"/>
        <v>-1</v>
      </c>
      <c r="BG362" s="7">
        <f t="shared" si="120"/>
        <v>-1</v>
      </c>
      <c r="BH362" s="7">
        <f t="shared" si="120"/>
        <v>-1</v>
      </c>
      <c r="BI362" s="36">
        <f t="shared" si="120"/>
        <v>-1</v>
      </c>
      <c r="BJ362" s="37">
        <f t="shared" si="120"/>
        <v>-1</v>
      </c>
      <c r="BK362" s="38">
        <f t="shared" si="121"/>
        <v>0</v>
      </c>
      <c r="BL362" s="38">
        <f t="shared" si="121"/>
        <v>0</v>
      </c>
      <c r="BM362" s="38">
        <f t="shared" si="121"/>
        <v>0</v>
      </c>
      <c r="BN362" s="38">
        <f t="shared" si="121"/>
        <v>0</v>
      </c>
      <c r="BO362" s="39">
        <f t="shared" si="121"/>
        <v>0</v>
      </c>
      <c r="BP362" s="40">
        <f t="shared" si="121"/>
        <v>0</v>
      </c>
      <c r="BQ362" s="38">
        <f t="shared" si="122"/>
        <v>1</v>
      </c>
      <c r="BR362" s="38">
        <f t="shared" si="122"/>
        <v>0.2040293153711169</v>
      </c>
      <c r="BS362" s="38">
        <f t="shared" si="122"/>
        <v>0.44064937212228555</v>
      </c>
      <c r="BT362" s="38">
        <f t="shared" si="122"/>
        <v>0.35092212711610593</v>
      </c>
      <c r="BU362" s="39">
        <f t="shared" si="122"/>
        <v>0.25185137605048952</v>
      </c>
      <c r="BV362" s="40">
        <f t="shared" si="122"/>
        <v>0.30186900953604845</v>
      </c>
      <c r="BW362" s="38">
        <f t="shared" si="123"/>
        <v>-1</v>
      </c>
      <c r="BX362" s="38">
        <f t="shared" si="123"/>
        <v>-0.2040293153711169</v>
      </c>
      <c r="BY362" s="38">
        <f t="shared" si="123"/>
        <v>-0.44064937212228555</v>
      </c>
      <c r="BZ362" s="38">
        <f t="shared" si="123"/>
        <v>-0.35092212711610593</v>
      </c>
      <c r="CA362" s="39">
        <f t="shared" si="123"/>
        <v>-0.25185137605048952</v>
      </c>
      <c r="CB362" s="40">
        <f t="shared" si="123"/>
        <v>-0.30186900953604845</v>
      </c>
      <c r="CC362" s="2">
        <f t="shared" si="124"/>
        <v>-10000</v>
      </c>
      <c r="CD362" s="2">
        <f t="shared" si="124"/>
        <v>-2040.293153711169</v>
      </c>
      <c r="CE362" s="2">
        <f t="shared" si="124"/>
        <v>-4406.4937212228551</v>
      </c>
      <c r="CF362" s="2">
        <f t="shared" si="124"/>
        <v>-3509.2212711610591</v>
      </c>
      <c r="CG362" s="29">
        <f t="shared" si="124"/>
        <v>-2518.5137605048953</v>
      </c>
      <c r="CH362" s="31">
        <f t="shared" si="124"/>
        <v>-3018.6900953604845</v>
      </c>
    </row>
    <row r="363" spans="1:86" ht="13.5" hidden="1" outlineLevel="1" thickBot="1" x14ac:dyDescent="0.25">
      <c r="A363" t="s">
        <v>46</v>
      </c>
      <c r="B363" t="s">
        <v>46</v>
      </c>
      <c r="C363" t="s">
        <v>129</v>
      </c>
      <c r="D363" t="s">
        <v>129</v>
      </c>
      <c r="E363" t="s">
        <v>126</v>
      </c>
      <c r="F363" s="41">
        <f t="shared" si="115"/>
        <v>46368</v>
      </c>
      <c r="G363" s="61" t="s">
        <v>41</v>
      </c>
      <c r="H363" s="43">
        <v>0</v>
      </c>
      <c r="I363" s="44">
        <v>0</v>
      </c>
      <c r="J363" s="44">
        <v>0</v>
      </c>
      <c r="K363" s="44">
        <v>0</v>
      </c>
      <c r="L363" s="45">
        <v>0</v>
      </c>
      <c r="M363" s="46">
        <f t="shared" si="111"/>
        <v>0</v>
      </c>
      <c r="N363" t="s">
        <v>49</v>
      </c>
      <c r="O363" t="s">
        <v>49</v>
      </c>
      <c r="P363" t="s">
        <v>129</v>
      </c>
      <c r="Q363" t="s">
        <v>129</v>
      </c>
      <c r="R363" t="s">
        <v>126</v>
      </c>
      <c r="S363" s="41">
        <f t="shared" si="116"/>
        <v>46004</v>
      </c>
      <c r="T363" s="61" t="s">
        <v>41</v>
      </c>
      <c r="U363" s="43">
        <v>17.52</v>
      </c>
      <c r="V363" s="44">
        <v>24665.16</v>
      </c>
      <c r="W363" s="44">
        <v>4035.71</v>
      </c>
      <c r="X363" s="44">
        <v>103929.29</v>
      </c>
      <c r="Y363" s="45">
        <v>74759.899999999994</v>
      </c>
      <c r="Z363" s="47">
        <f t="shared" si="112"/>
        <v>207407.58</v>
      </c>
      <c r="AA363" s="48">
        <f t="shared" si="117"/>
        <v>-17.52</v>
      </c>
      <c r="AB363" s="49">
        <f t="shared" si="117"/>
        <v>-24665.16</v>
      </c>
      <c r="AC363" s="49">
        <f t="shared" si="117"/>
        <v>-4035.71</v>
      </c>
      <c r="AD363" s="49">
        <f t="shared" si="117"/>
        <v>-103929.29</v>
      </c>
      <c r="AE363" s="50">
        <f t="shared" si="117"/>
        <v>-74759.899999999994</v>
      </c>
      <c r="AF363" s="51">
        <f t="shared" si="117"/>
        <v>-207407.58</v>
      </c>
      <c r="AG363" s="52">
        <f t="shared" si="118"/>
        <v>-1</v>
      </c>
      <c r="AH363" s="53">
        <f t="shared" si="118"/>
        <v>-1</v>
      </c>
      <c r="AI363" s="53">
        <f t="shared" si="118"/>
        <v>-1</v>
      </c>
      <c r="AJ363" s="53">
        <f t="shared" si="118"/>
        <v>-1</v>
      </c>
      <c r="AK363" s="54">
        <f t="shared" si="118"/>
        <v>-1</v>
      </c>
      <c r="AL363" s="55">
        <f t="shared" si="118"/>
        <v>-1</v>
      </c>
      <c r="AM363" s="44">
        <v>0</v>
      </c>
      <c r="AN363" s="44">
        <v>0</v>
      </c>
      <c r="AO363" s="44">
        <v>0</v>
      </c>
      <c r="AP363" s="44">
        <v>0</v>
      </c>
      <c r="AQ363" s="45">
        <v>0</v>
      </c>
      <c r="AR363" s="47">
        <f t="shared" si="113"/>
        <v>0</v>
      </c>
      <c r="AS363" s="44">
        <v>17.52</v>
      </c>
      <c r="AT363" s="44">
        <v>5316.49</v>
      </c>
      <c r="AU363" s="44">
        <v>2157.16</v>
      </c>
      <c r="AV363" s="44">
        <v>37945.910000000003</v>
      </c>
      <c r="AW363" s="45">
        <v>22604.720000000001</v>
      </c>
      <c r="AX363" s="47">
        <f t="shared" si="114"/>
        <v>68041.8</v>
      </c>
      <c r="AY363" s="49">
        <f t="shared" si="119"/>
        <v>-17.52</v>
      </c>
      <c r="AZ363" s="49">
        <f t="shared" si="119"/>
        <v>-5316.49</v>
      </c>
      <c r="BA363" s="49">
        <f t="shared" si="119"/>
        <v>-2157.16</v>
      </c>
      <c r="BB363" s="49">
        <f t="shared" si="119"/>
        <v>-37945.910000000003</v>
      </c>
      <c r="BC363" s="50">
        <f t="shared" si="119"/>
        <v>-22604.720000000001</v>
      </c>
      <c r="BD363" s="51">
        <f t="shared" si="119"/>
        <v>-68041.8</v>
      </c>
      <c r="BE363" s="53">
        <f t="shared" si="120"/>
        <v>-1</v>
      </c>
      <c r="BF363" s="53">
        <f t="shared" si="120"/>
        <v>-1</v>
      </c>
      <c r="BG363" s="53">
        <f t="shared" si="120"/>
        <v>-1</v>
      </c>
      <c r="BH363" s="53">
        <f t="shared" si="120"/>
        <v>-1</v>
      </c>
      <c r="BI363" s="54">
        <f t="shared" si="120"/>
        <v>-1</v>
      </c>
      <c r="BJ363" s="55">
        <f t="shared" si="120"/>
        <v>-1</v>
      </c>
      <c r="BK363" s="56">
        <f t="shared" si="121"/>
        <v>0</v>
      </c>
      <c r="BL363" s="56">
        <f t="shared" si="121"/>
        <v>0</v>
      </c>
      <c r="BM363" s="56">
        <f t="shared" si="121"/>
        <v>0</v>
      </c>
      <c r="BN363" s="56">
        <f t="shared" si="121"/>
        <v>0</v>
      </c>
      <c r="BO363" s="57">
        <f t="shared" si="121"/>
        <v>0</v>
      </c>
      <c r="BP363" s="58">
        <f t="shared" si="121"/>
        <v>0</v>
      </c>
      <c r="BQ363" s="56">
        <f t="shared" si="122"/>
        <v>1</v>
      </c>
      <c r="BR363" s="56">
        <f t="shared" si="122"/>
        <v>0.21554654419432104</v>
      </c>
      <c r="BS363" s="56">
        <f t="shared" si="122"/>
        <v>0.53451808975372361</v>
      </c>
      <c r="BT363" s="56">
        <f t="shared" si="122"/>
        <v>0.36511276080111782</v>
      </c>
      <c r="BU363" s="57">
        <f t="shared" si="122"/>
        <v>0.3023642353721715</v>
      </c>
      <c r="BV363" s="58">
        <f t="shared" si="122"/>
        <v>0.32805840557996968</v>
      </c>
      <c r="BW363" s="56">
        <f t="shared" si="123"/>
        <v>-1</v>
      </c>
      <c r="BX363" s="56">
        <f t="shared" si="123"/>
        <v>-0.21554654419432104</v>
      </c>
      <c r="BY363" s="56">
        <f t="shared" si="123"/>
        <v>-0.53451808975372361</v>
      </c>
      <c r="BZ363" s="56">
        <f t="shared" si="123"/>
        <v>-0.36511276080111782</v>
      </c>
      <c r="CA363" s="57">
        <f t="shared" si="123"/>
        <v>-0.3023642353721715</v>
      </c>
      <c r="CB363" s="58">
        <f t="shared" si="123"/>
        <v>-0.32805840557996968</v>
      </c>
      <c r="CC363" s="44">
        <f t="shared" si="124"/>
        <v>-10000</v>
      </c>
      <c r="CD363" s="44">
        <f t="shared" si="124"/>
        <v>-2155.4654419432104</v>
      </c>
      <c r="CE363" s="44">
        <f t="shared" si="124"/>
        <v>-5345.180897537236</v>
      </c>
      <c r="CF363" s="44">
        <f t="shared" si="124"/>
        <v>-3651.1276080111784</v>
      </c>
      <c r="CG363" s="45">
        <f t="shared" si="124"/>
        <v>-3023.6423537217152</v>
      </c>
      <c r="CH363" s="47">
        <f t="shared" si="124"/>
        <v>-3280.5840557996967</v>
      </c>
    </row>
    <row r="364" spans="1:86" hidden="1" outlineLevel="1" x14ac:dyDescent="0.2">
      <c r="A364" t="s">
        <v>46</v>
      </c>
      <c r="B364" t="s">
        <v>46</v>
      </c>
      <c r="C364" t="s">
        <v>129</v>
      </c>
      <c r="D364" t="s">
        <v>129</v>
      </c>
      <c r="E364" t="s">
        <v>127</v>
      </c>
      <c r="F364" s="27">
        <f t="shared" si="115"/>
        <v>46369</v>
      </c>
      <c r="G364" s="60" t="s">
        <v>35</v>
      </c>
      <c r="H364" s="28">
        <v>0</v>
      </c>
      <c r="I364" s="2">
        <v>0</v>
      </c>
      <c r="J364" s="2">
        <v>0</v>
      </c>
      <c r="K364" s="2">
        <v>0</v>
      </c>
      <c r="L364" s="29">
        <v>0</v>
      </c>
      <c r="M364" s="30">
        <f t="shared" si="111"/>
        <v>0</v>
      </c>
      <c r="N364" t="s">
        <v>49</v>
      </c>
      <c r="O364" t="s">
        <v>49</v>
      </c>
      <c r="P364" t="s">
        <v>129</v>
      </c>
      <c r="Q364" t="s">
        <v>129</v>
      </c>
      <c r="R364" t="s">
        <v>127</v>
      </c>
      <c r="S364" s="27">
        <f t="shared" si="116"/>
        <v>46005</v>
      </c>
      <c r="T364" s="60" t="s">
        <v>35</v>
      </c>
      <c r="U364" s="28">
        <v>-1455.03</v>
      </c>
      <c r="V364" s="2">
        <v>12738.49</v>
      </c>
      <c r="W364" s="2">
        <v>1190.68</v>
      </c>
      <c r="X364" s="2">
        <v>57859.95</v>
      </c>
      <c r="Y364" s="29">
        <v>45844.41</v>
      </c>
      <c r="Z364" s="31">
        <f t="shared" si="112"/>
        <v>116178.5</v>
      </c>
      <c r="AA364" s="32">
        <f t="shared" si="117"/>
        <v>1455.03</v>
      </c>
      <c r="AB364" s="5">
        <f t="shared" si="117"/>
        <v>-12738.49</v>
      </c>
      <c r="AC364" s="5">
        <f t="shared" si="117"/>
        <v>-1190.68</v>
      </c>
      <c r="AD364" s="5">
        <f t="shared" si="117"/>
        <v>-57859.95</v>
      </c>
      <c r="AE364" s="33">
        <f t="shared" si="117"/>
        <v>-45844.41</v>
      </c>
      <c r="AF364" s="34">
        <f t="shared" si="117"/>
        <v>-116178.5</v>
      </c>
      <c r="AG364" s="35">
        <f t="shared" si="118"/>
        <v>-1</v>
      </c>
      <c r="AH364" s="7">
        <f t="shared" si="118"/>
        <v>-1</v>
      </c>
      <c r="AI364" s="7">
        <f t="shared" si="118"/>
        <v>-1</v>
      </c>
      <c r="AJ364" s="7">
        <f t="shared" si="118"/>
        <v>-1</v>
      </c>
      <c r="AK364" s="36">
        <f t="shared" si="118"/>
        <v>-1</v>
      </c>
      <c r="AL364" s="37">
        <f t="shared" si="118"/>
        <v>-1</v>
      </c>
      <c r="AM364" s="2">
        <v>0</v>
      </c>
      <c r="AN364" s="2">
        <v>0</v>
      </c>
      <c r="AO364" s="2">
        <v>0</v>
      </c>
      <c r="AP364" s="2">
        <v>0</v>
      </c>
      <c r="AQ364" s="29">
        <v>0</v>
      </c>
      <c r="AR364" s="31">
        <f t="shared" si="113"/>
        <v>0</v>
      </c>
      <c r="AS364" s="2">
        <v>-1455.03</v>
      </c>
      <c r="AT364" s="2">
        <v>2724.4</v>
      </c>
      <c r="AU364" s="2">
        <v>489.04</v>
      </c>
      <c r="AV364" s="2">
        <v>21155.67</v>
      </c>
      <c r="AW364" s="29">
        <v>13542.02</v>
      </c>
      <c r="AX364" s="31">
        <f t="shared" si="114"/>
        <v>36456.1</v>
      </c>
      <c r="AY364" s="5">
        <f t="shared" si="119"/>
        <v>1455.03</v>
      </c>
      <c r="AZ364" s="5">
        <f t="shared" si="119"/>
        <v>-2724.4</v>
      </c>
      <c r="BA364" s="5">
        <f t="shared" si="119"/>
        <v>-489.04</v>
      </c>
      <c r="BB364" s="5">
        <f t="shared" si="119"/>
        <v>-21155.67</v>
      </c>
      <c r="BC364" s="33">
        <f t="shared" si="119"/>
        <v>-13542.02</v>
      </c>
      <c r="BD364" s="34">
        <f t="shared" si="119"/>
        <v>-36456.1</v>
      </c>
      <c r="BE364" s="7">
        <f t="shared" si="120"/>
        <v>-1</v>
      </c>
      <c r="BF364" s="7">
        <f t="shared" si="120"/>
        <v>-1</v>
      </c>
      <c r="BG364" s="7">
        <f t="shared" si="120"/>
        <v>-1</v>
      </c>
      <c r="BH364" s="7">
        <f t="shared" si="120"/>
        <v>-1</v>
      </c>
      <c r="BI364" s="36">
        <f t="shared" si="120"/>
        <v>-1</v>
      </c>
      <c r="BJ364" s="37">
        <f t="shared" si="120"/>
        <v>-1</v>
      </c>
      <c r="BK364" s="38">
        <f t="shared" si="121"/>
        <v>0</v>
      </c>
      <c r="BL364" s="38">
        <f t="shared" si="121"/>
        <v>0</v>
      </c>
      <c r="BM364" s="38">
        <f t="shared" si="121"/>
        <v>0</v>
      </c>
      <c r="BN364" s="38">
        <f t="shared" si="121"/>
        <v>0</v>
      </c>
      <c r="BO364" s="39">
        <f t="shared" si="121"/>
        <v>0</v>
      </c>
      <c r="BP364" s="40">
        <f t="shared" si="121"/>
        <v>0</v>
      </c>
      <c r="BQ364" s="38">
        <f t="shared" si="122"/>
        <v>1</v>
      </c>
      <c r="BR364" s="38">
        <f t="shared" si="122"/>
        <v>0.21387150282333309</v>
      </c>
      <c r="BS364" s="38">
        <f t="shared" si="122"/>
        <v>0.41072328417374943</v>
      </c>
      <c r="BT364" s="38">
        <f t="shared" si="122"/>
        <v>0.3656358154474727</v>
      </c>
      <c r="BU364" s="39">
        <f t="shared" si="122"/>
        <v>0.2953908666291048</v>
      </c>
      <c r="BV364" s="40">
        <f t="shared" si="122"/>
        <v>0.3137938603097819</v>
      </c>
      <c r="BW364" s="38">
        <f t="shared" si="123"/>
        <v>-1</v>
      </c>
      <c r="BX364" s="38">
        <f t="shared" si="123"/>
        <v>-0.21387150282333309</v>
      </c>
      <c r="BY364" s="38">
        <f t="shared" si="123"/>
        <v>-0.41072328417374943</v>
      </c>
      <c r="BZ364" s="38">
        <f t="shared" si="123"/>
        <v>-0.3656358154474727</v>
      </c>
      <c r="CA364" s="39">
        <f t="shared" si="123"/>
        <v>-0.2953908666291048</v>
      </c>
      <c r="CB364" s="40">
        <f t="shared" si="123"/>
        <v>-0.3137938603097819</v>
      </c>
      <c r="CC364" s="2">
        <f t="shared" si="124"/>
        <v>-10000</v>
      </c>
      <c r="CD364" s="2">
        <f t="shared" si="124"/>
        <v>-2138.7150282333309</v>
      </c>
      <c r="CE364" s="2">
        <f t="shared" si="124"/>
        <v>-4107.2328417374947</v>
      </c>
      <c r="CF364" s="2">
        <f t="shared" si="124"/>
        <v>-3656.3581544747271</v>
      </c>
      <c r="CG364" s="29">
        <f t="shared" si="124"/>
        <v>-2953.9086662910481</v>
      </c>
      <c r="CH364" s="31">
        <f t="shared" si="124"/>
        <v>-3137.9386030978189</v>
      </c>
    </row>
    <row r="365" spans="1:86" hidden="1" outlineLevel="1" x14ac:dyDescent="0.2">
      <c r="A365" t="s">
        <v>46</v>
      </c>
      <c r="B365" t="s">
        <v>46</v>
      </c>
      <c r="C365" t="s">
        <v>129</v>
      </c>
      <c r="D365" t="s">
        <v>129</v>
      </c>
      <c r="E365" t="s">
        <v>127</v>
      </c>
      <c r="F365" s="27">
        <f t="shared" si="115"/>
        <v>46370</v>
      </c>
      <c r="G365" s="60" t="s">
        <v>36</v>
      </c>
      <c r="H365" s="28">
        <v>0</v>
      </c>
      <c r="I365" s="2">
        <v>0</v>
      </c>
      <c r="J365" s="2">
        <v>0</v>
      </c>
      <c r="K365" s="2">
        <v>0</v>
      </c>
      <c r="L365" s="29">
        <v>0</v>
      </c>
      <c r="M365" s="30">
        <f t="shared" si="111"/>
        <v>0</v>
      </c>
      <c r="N365" t="s">
        <v>49</v>
      </c>
      <c r="O365" t="s">
        <v>49</v>
      </c>
      <c r="P365" t="s">
        <v>129</v>
      </c>
      <c r="Q365" t="s">
        <v>129</v>
      </c>
      <c r="R365" t="s">
        <v>127</v>
      </c>
      <c r="S365" s="27">
        <f t="shared" si="116"/>
        <v>46006</v>
      </c>
      <c r="T365" s="60" t="s">
        <v>36</v>
      </c>
      <c r="U365" s="28">
        <v>-2021.73</v>
      </c>
      <c r="V365" s="2">
        <v>13616.28</v>
      </c>
      <c r="W365" s="2">
        <v>1504.94</v>
      </c>
      <c r="X365" s="2">
        <v>60438.04</v>
      </c>
      <c r="Y365" s="29">
        <v>65726.47</v>
      </c>
      <c r="Z365" s="31">
        <f t="shared" si="112"/>
        <v>139264</v>
      </c>
      <c r="AA365" s="32">
        <f t="shared" si="117"/>
        <v>2021.73</v>
      </c>
      <c r="AB365" s="5">
        <f t="shared" si="117"/>
        <v>-13616.28</v>
      </c>
      <c r="AC365" s="5">
        <f t="shared" si="117"/>
        <v>-1504.94</v>
      </c>
      <c r="AD365" s="5">
        <f t="shared" si="117"/>
        <v>-60438.04</v>
      </c>
      <c r="AE365" s="33">
        <f t="shared" si="117"/>
        <v>-65726.47</v>
      </c>
      <c r="AF365" s="34">
        <f t="shared" si="117"/>
        <v>-139264</v>
      </c>
      <c r="AG365" s="35">
        <f t="shared" si="118"/>
        <v>-1</v>
      </c>
      <c r="AH365" s="7">
        <f t="shared" si="118"/>
        <v>-1</v>
      </c>
      <c r="AI365" s="7">
        <f t="shared" si="118"/>
        <v>-1</v>
      </c>
      <c r="AJ365" s="7">
        <f t="shared" si="118"/>
        <v>-1</v>
      </c>
      <c r="AK365" s="36">
        <f t="shared" si="118"/>
        <v>-1</v>
      </c>
      <c r="AL365" s="37">
        <f t="shared" si="118"/>
        <v>-1</v>
      </c>
      <c r="AM365" s="2">
        <v>0</v>
      </c>
      <c r="AN365" s="2">
        <v>0</v>
      </c>
      <c r="AO365" s="2">
        <v>0</v>
      </c>
      <c r="AP365" s="2">
        <v>0</v>
      </c>
      <c r="AQ365" s="29">
        <v>0</v>
      </c>
      <c r="AR365" s="31">
        <f t="shared" si="113"/>
        <v>0</v>
      </c>
      <c r="AS365" s="2">
        <v>-2021.73</v>
      </c>
      <c r="AT365" s="2">
        <v>2797.39</v>
      </c>
      <c r="AU365" s="2">
        <v>724.76</v>
      </c>
      <c r="AV365" s="2">
        <v>20545.400000000001</v>
      </c>
      <c r="AW365" s="29">
        <v>19388.84</v>
      </c>
      <c r="AX365" s="31">
        <f t="shared" si="114"/>
        <v>41434.660000000003</v>
      </c>
      <c r="AY365" s="5">
        <f t="shared" si="119"/>
        <v>2021.73</v>
      </c>
      <c r="AZ365" s="5">
        <f t="shared" si="119"/>
        <v>-2797.39</v>
      </c>
      <c r="BA365" s="5">
        <f t="shared" si="119"/>
        <v>-724.76</v>
      </c>
      <c r="BB365" s="5">
        <f t="shared" si="119"/>
        <v>-20545.400000000001</v>
      </c>
      <c r="BC365" s="33">
        <f t="shared" si="119"/>
        <v>-19388.84</v>
      </c>
      <c r="BD365" s="34">
        <f t="shared" si="119"/>
        <v>-41434.660000000003</v>
      </c>
      <c r="BE365" s="7">
        <f t="shared" si="120"/>
        <v>-1</v>
      </c>
      <c r="BF365" s="7">
        <f t="shared" si="120"/>
        <v>-1</v>
      </c>
      <c r="BG365" s="7">
        <f t="shared" si="120"/>
        <v>-1</v>
      </c>
      <c r="BH365" s="7">
        <f t="shared" si="120"/>
        <v>-1</v>
      </c>
      <c r="BI365" s="36">
        <f t="shared" si="120"/>
        <v>-1</v>
      </c>
      <c r="BJ365" s="37">
        <f t="shared" si="120"/>
        <v>-1</v>
      </c>
      <c r="BK365" s="38">
        <f t="shared" si="121"/>
        <v>0</v>
      </c>
      <c r="BL365" s="38">
        <f t="shared" si="121"/>
        <v>0</v>
      </c>
      <c r="BM365" s="38">
        <f t="shared" si="121"/>
        <v>0</v>
      </c>
      <c r="BN365" s="38">
        <f t="shared" si="121"/>
        <v>0</v>
      </c>
      <c r="BO365" s="39">
        <f t="shared" si="121"/>
        <v>0</v>
      </c>
      <c r="BP365" s="40">
        <f t="shared" si="121"/>
        <v>0</v>
      </c>
      <c r="BQ365" s="38">
        <f t="shared" si="122"/>
        <v>1</v>
      </c>
      <c r="BR365" s="38">
        <f t="shared" si="122"/>
        <v>0.20544451201062255</v>
      </c>
      <c r="BS365" s="38">
        <f t="shared" si="122"/>
        <v>0.48158730580621151</v>
      </c>
      <c r="BT365" s="38">
        <f t="shared" si="122"/>
        <v>0.33994153351101392</v>
      </c>
      <c r="BU365" s="39">
        <f t="shared" si="122"/>
        <v>0.29499286969161737</v>
      </c>
      <c r="BV365" s="40">
        <f t="shared" si="122"/>
        <v>0.2975259937959559</v>
      </c>
      <c r="BW365" s="38">
        <f t="shared" si="123"/>
        <v>-1</v>
      </c>
      <c r="BX365" s="38">
        <f t="shared" si="123"/>
        <v>-0.20544451201062255</v>
      </c>
      <c r="BY365" s="38">
        <f t="shared" si="123"/>
        <v>-0.48158730580621151</v>
      </c>
      <c r="BZ365" s="38">
        <f t="shared" si="123"/>
        <v>-0.33994153351101392</v>
      </c>
      <c r="CA365" s="39">
        <f t="shared" si="123"/>
        <v>-0.29499286969161737</v>
      </c>
      <c r="CB365" s="40">
        <f t="shared" si="123"/>
        <v>-0.2975259937959559</v>
      </c>
      <c r="CC365" s="2">
        <f t="shared" si="124"/>
        <v>-10000</v>
      </c>
      <c r="CD365" s="2">
        <f t="shared" si="124"/>
        <v>-2054.4451201062257</v>
      </c>
      <c r="CE365" s="2">
        <f t="shared" si="124"/>
        <v>-4815.873058062115</v>
      </c>
      <c r="CF365" s="2">
        <f t="shared" si="124"/>
        <v>-3399.415335110139</v>
      </c>
      <c r="CG365" s="29">
        <f t="shared" si="124"/>
        <v>-2949.9286969161735</v>
      </c>
      <c r="CH365" s="31">
        <f t="shared" si="124"/>
        <v>-2975.259937959559</v>
      </c>
    </row>
    <row r="366" spans="1:86" hidden="1" outlineLevel="1" x14ac:dyDescent="0.2">
      <c r="A366" t="s">
        <v>46</v>
      </c>
      <c r="B366" t="s">
        <v>46</v>
      </c>
      <c r="C366" t="s">
        <v>129</v>
      </c>
      <c r="D366" t="s">
        <v>129</v>
      </c>
      <c r="E366" t="s">
        <v>127</v>
      </c>
      <c r="F366" s="27">
        <f t="shared" si="115"/>
        <v>46371</v>
      </c>
      <c r="G366" s="60" t="s">
        <v>37</v>
      </c>
      <c r="H366" s="28">
        <v>0</v>
      </c>
      <c r="I366" s="2">
        <v>0</v>
      </c>
      <c r="J366" s="2">
        <v>0</v>
      </c>
      <c r="K366" s="2">
        <v>0</v>
      </c>
      <c r="L366" s="29">
        <v>0</v>
      </c>
      <c r="M366" s="30">
        <f t="shared" si="111"/>
        <v>0</v>
      </c>
      <c r="N366" t="s">
        <v>49</v>
      </c>
      <c r="O366" t="s">
        <v>49</v>
      </c>
      <c r="P366" t="s">
        <v>129</v>
      </c>
      <c r="Q366" t="s">
        <v>129</v>
      </c>
      <c r="R366" t="s">
        <v>127</v>
      </c>
      <c r="S366" s="27">
        <f t="shared" si="116"/>
        <v>46007</v>
      </c>
      <c r="T366" s="60" t="s">
        <v>37</v>
      </c>
      <c r="U366" s="28">
        <v>-3019.86</v>
      </c>
      <c r="V366" s="2">
        <v>15716.2</v>
      </c>
      <c r="W366" s="2">
        <v>1600.65</v>
      </c>
      <c r="X366" s="2">
        <v>82203.14</v>
      </c>
      <c r="Y366" s="29">
        <v>64609.68</v>
      </c>
      <c r="Z366" s="31">
        <f t="shared" si="112"/>
        <v>161109.81</v>
      </c>
      <c r="AA366" s="32">
        <f t="shared" si="117"/>
        <v>3019.86</v>
      </c>
      <c r="AB366" s="5">
        <f t="shared" si="117"/>
        <v>-15716.2</v>
      </c>
      <c r="AC366" s="5">
        <f t="shared" si="117"/>
        <v>-1600.65</v>
      </c>
      <c r="AD366" s="5">
        <f t="shared" si="117"/>
        <v>-82203.14</v>
      </c>
      <c r="AE366" s="33">
        <f t="shared" si="117"/>
        <v>-64609.68</v>
      </c>
      <c r="AF366" s="34">
        <f t="shared" si="117"/>
        <v>-161109.81</v>
      </c>
      <c r="AG366" s="35">
        <f t="shared" si="118"/>
        <v>-1</v>
      </c>
      <c r="AH366" s="7">
        <f t="shared" si="118"/>
        <v>-1</v>
      </c>
      <c r="AI366" s="7">
        <f t="shared" si="118"/>
        <v>-1</v>
      </c>
      <c r="AJ366" s="7">
        <f t="shared" si="118"/>
        <v>-1</v>
      </c>
      <c r="AK366" s="36">
        <f t="shared" si="118"/>
        <v>-1</v>
      </c>
      <c r="AL366" s="37">
        <f t="shared" si="118"/>
        <v>-1</v>
      </c>
      <c r="AM366" s="2">
        <v>0</v>
      </c>
      <c r="AN366" s="2">
        <v>0</v>
      </c>
      <c r="AO366" s="2">
        <v>0</v>
      </c>
      <c r="AP366" s="2">
        <v>0</v>
      </c>
      <c r="AQ366" s="29">
        <v>0</v>
      </c>
      <c r="AR366" s="31">
        <f t="shared" si="113"/>
        <v>0</v>
      </c>
      <c r="AS366" s="2">
        <v>-3019.86</v>
      </c>
      <c r="AT366" s="2">
        <v>3192.72</v>
      </c>
      <c r="AU366" s="2">
        <v>605.54</v>
      </c>
      <c r="AV366" s="2">
        <v>33559.22</v>
      </c>
      <c r="AW366" s="29">
        <v>19090.72</v>
      </c>
      <c r="AX366" s="31">
        <f t="shared" si="114"/>
        <v>53428.340000000004</v>
      </c>
      <c r="AY366" s="5">
        <f t="shared" si="119"/>
        <v>3019.86</v>
      </c>
      <c r="AZ366" s="5">
        <f t="shared" si="119"/>
        <v>-3192.72</v>
      </c>
      <c r="BA366" s="5">
        <f t="shared" si="119"/>
        <v>-605.54</v>
      </c>
      <c r="BB366" s="5">
        <f t="shared" si="119"/>
        <v>-33559.22</v>
      </c>
      <c r="BC366" s="33">
        <f t="shared" si="119"/>
        <v>-19090.72</v>
      </c>
      <c r="BD366" s="34">
        <f t="shared" si="119"/>
        <v>-53428.340000000004</v>
      </c>
      <c r="BE366" s="7">
        <f t="shared" si="120"/>
        <v>-1</v>
      </c>
      <c r="BF366" s="7">
        <f t="shared" si="120"/>
        <v>-1</v>
      </c>
      <c r="BG366" s="7">
        <f t="shared" si="120"/>
        <v>-1</v>
      </c>
      <c r="BH366" s="7">
        <f t="shared" si="120"/>
        <v>-1</v>
      </c>
      <c r="BI366" s="36">
        <f t="shared" si="120"/>
        <v>-1</v>
      </c>
      <c r="BJ366" s="37">
        <f t="shared" si="120"/>
        <v>-1</v>
      </c>
      <c r="BK366" s="38">
        <f t="shared" si="121"/>
        <v>0</v>
      </c>
      <c r="BL366" s="38">
        <f t="shared" si="121"/>
        <v>0</v>
      </c>
      <c r="BM366" s="38">
        <f t="shared" si="121"/>
        <v>0</v>
      </c>
      <c r="BN366" s="38">
        <f t="shared" si="121"/>
        <v>0</v>
      </c>
      <c r="BO366" s="39">
        <f t="shared" si="121"/>
        <v>0</v>
      </c>
      <c r="BP366" s="40">
        <f t="shared" si="121"/>
        <v>0</v>
      </c>
      <c r="BQ366" s="38">
        <f t="shared" si="122"/>
        <v>1</v>
      </c>
      <c r="BR366" s="38">
        <f t="shared" si="122"/>
        <v>0.20314834374721621</v>
      </c>
      <c r="BS366" s="38">
        <f t="shared" si="122"/>
        <v>0.37830881204510663</v>
      </c>
      <c r="BT366" s="38">
        <f t="shared" si="122"/>
        <v>0.40824742217876353</v>
      </c>
      <c r="BU366" s="39">
        <f t="shared" si="122"/>
        <v>0.29547770550790531</v>
      </c>
      <c r="BV366" s="40">
        <f t="shared" si="122"/>
        <v>0.33162685748310428</v>
      </c>
      <c r="BW366" s="38">
        <f t="shared" si="123"/>
        <v>-1</v>
      </c>
      <c r="BX366" s="38">
        <f t="shared" si="123"/>
        <v>-0.20314834374721621</v>
      </c>
      <c r="BY366" s="38">
        <f t="shared" si="123"/>
        <v>-0.37830881204510663</v>
      </c>
      <c r="BZ366" s="38">
        <f t="shared" si="123"/>
        <v>-0.40824742217876353</v>
      </c>
      <c r="CA366" s="39">
        <f t="shared" si="123"/>
        <v>-0.29547770550790531</v>
      </c>
      <c r="CB366" s="40">
        <f t="shared" si="123"/>
        <v>-0.33162685748310428</v>
      </c>
      <c r="CC366" s="2">
        <f t="shared" si="124"/>
        <v>-10000</v>
      </c>
      <c r="CD366" s="2">
        <f t="shared" si="124"/>
        <v>-2031.4834374721622</v>
      </c>
      <c r="CE366" s="2">
        <f t="shared" si="124"/>
        <v>-3783.0881204510665</v>
      </c>
      <c r="CF366" s="2">
        <f t="shared" si="124"/>
        <v>-4082.4742217876351</v>
      </c>
      <c r="CG366" s="29">
        <f t="shared" si="124"/>
        <v>-2954.7770550790533</v>
      </c>
      <c r="CH366" s="31">
        <f t="shared" si="124"/>
        <v>-3316.2685748310428</v>
      </c>
    </row>
    <row r="367" spans="1:86" hidden="1" outlineLevel="1" x14ac:dyDescent="0.2">
      <c r="A367" t="s">
        <v>46</v>
      </c>
      <c r="B367" t="s">
        <v>46</v>
      </c>
      <c r="C367" t="s">
        <v>129</v>
      </c>
      <c r="D367" t="s">
        <v>129</v>
      </c>
      <c r="E367" t="s">
        <v>127</v>
      </c>
      <c r="F367" s="27">
        <f t="shared" si="115"/>
        <v>46372</v>
      </c>
      <c r="G367" s="60" t="s">
        <v>38</v>
      </c>
      <c r="H367" s="28">
        <v>0</v>
      </c>
      <c r="I367" s="2">
        <v>0</v>
      </c>
      <c r="J367" s="2">
        <v>0</v>
      </c>
      <c r="K367" s="2">
        <v>0</v>
      </c>
      <c r="L367" s="29">
        <v>0</v>
      </c>
      <c r="M367" s="30">
        <f t="shared" si="111"/>
        <v>0</v>
      </c>
      <c r="N367" t="s">
        <v>49</v>
      </c>
      <c r="O367" t="s">
        <v>49</v>
      </c>
      <c r="P367" t="s">
        <v>129</v>
      </c>
      <c r="Q367" t="s">
        <v>129</v>
      </c>
      <c r="R367" t="s">
        <v>127</v>
      </c>
      <c r="S367" s="27">
        <f t="shared" si="116"/>
        <v>46008</v>
      </c>
      <c r="T367" s="60" t="s">
        <v>38</v>
      </c>
      <c r="U367" s="28">
        <v>-3005.11</v>
      </c>
      <c r="V367" s="2">
        <v>19439.009999999998</v>
      </c>
      <c r="W367" s="2">
        <v>3293.2</v>
      </c>
      <c r="X367" s="2">
        <v>97016.43</v>
      </c>
      <c r="Y367" s="29">
        <v>76555.58</v>
      </c>
      <c r="Z367" s="31">
        <f t="shared" si="112"/>
        <v>193299.11</v>
      </c>
      <c r="AA367" s="32">
        <f t="shared" si="117"/>
        <v>3005.11</v>
      </c>
      <c r="AB367" s="5">
        <f t="shared" si="117"/>
        <v>-19439.009999999998</v>
      </c>
      <c r="AC367" s="5">
        <f t="shared" si="117"/>
        <v>-3293.2</v>
      </c>
      <c r="AD367" s="5">
        <f t="shared" si="117"/>
        <v>-97016.43</v>
      </c>
      <c r="AE367" s="33">
        <f t="shared" si="117"/>
        <v>-76555.58</v>
      </c>
      <c r="AF367" s="34">
        <f t="shared" si="117"/>
        <v>-193299.11</v>
      </c>
      <c r="AG367" s="35">
        <f t="shared" si="118"/>
        <v>-1</v>
      </c>
      <c r="AH367" s="7">
        <f t="shared" si="118"/>
        <v>-1</v>
      </c>
      <c r="AI367" s="7">
        <f t="shared" si="118"/>
        <v>-1</v>
      </c>
      <c r="AJ367" s="7">
        <f t="shared" si="118"/>
        <v>-1</v>
      </c>
      <c r="AK367" s="36">
        <f t="shared" si="118"/>
        <v>-1</v>
      </c>
      <c r="AL367" s="37">
        <f t="shared" si="118"/>
        <v>-1</v>
      </c>
      <c r="AM367" s="2">
        <v>0</v>
      </c>
      <c r="AN367" s="2">
        <v>0</v>
      </c>
      <c r="AO367" s="2">
        <v>0</v>
      </c>
      <c r="AP367" s="2">
        <v>0</v>
      </c>
      <c r="AQ367" s="29">
        <v>0</v>
      </c>
      <c r="AR367" s="31">
        <f t="shared" si="113"/>
        <v>0</v>
      </c>
      <c r="AS367" s="2">
        <v>-3005.11</v>
      </c>
      <c r="AT367" s="2">
        <v>4221.96</v>
      </c>
      <c r="AU367" s="2">
        <v>1327.46</v>
      </c>
      <c r="AV367" s="2">
        <v>37925.919999999998</v>
      </c>
      <c r="AW367" s="29">
        <v>23063.599999999999</v>
      </c>
      <c r="AX367" s="31">
        <f t="shared" si="114"/>
        <v>63533.829999999994</v>
      </c>
      <c r="AY367" s="5">
        <f t="shared" si="119"/>
        <v>3005.11</v>
      </c>
      <c r="AZ367" s="5">
        <f t="shared" si="119"/>
        <v>-4221.96</v>
      </c>
      <c r="BA367" s="5">
        <f t="shared" si="119"/>
        <v>-1327.46</v>
      </c>
      <c r="BB367" s="5">
        <f t="shared" si="119"/>
        <v>-37925.919999999998</v>
      </c>
      <c r="BC367" s="33">
        <f t="shared" si="119"/>
        <v>-23063.599999999999</v>
      </c>
      <c r="BD367" s="34">
        <f t="shared" si="119"/>
        <v>-63533.829999999994</v>
      </c>
      <c r="BE367" s="7">
        <f t="shared" si="120"/>
        <v>-1</v>
      </c>
      <c r="BF367" s="7">
        <f t="shared" si="120"/>
        <v>-1</v>
      </c>
      <c r="BG367" s="7">
        <f t="shared" si="120"/>
        <v>-1</v>
      </c>
      <c r="BH367" s="7">
        <f t="shared" si="120"/>
        <v>-1</v>
      </c>
      <c r="BI367" s="36">
        <f t="shared" si="120"/>
        <v>-1</v>
      </c>
      <c r="BJ367" s="37">
        <f t="shared" si="120"/>
        <v>-1</v>
      </c>
      <c r="BK367" s="38">
        <f t="shared" si="121"/>
        <v>0</v>
      </c>
      <c r="BL367" s="38">
        <f t="shared" si="121"/>
        <v>0</v>
      </c>
      <c r="BM367" s="38">
        <f t="shared" si="121"/>
        <v>0</v>
      </c>
      <c r="BN367" s="38">
        <f t="shared" si="121"/>
        <v>0</v>
      </c>
      <c r="BO367" s="39">
        <f t="shared" si="121"/>
        <v>0</v>
      </c>
      <c r="BP367" s="40">
        <f t="shared" si="121"/>
        <v>0</v>
      </c>
      <c r="BQ367" s="38">
        <f t="shared" si="122"/>
        <v>1</v>
      </c>
      <c r="BR367" s="38">
        <f t="shared" si="122"/>
        <v>0.21719007295124598</v>
      </c>
      <c r="BS367" s="38">
        <f t="shared" si="122"/>
        <v>0.40309121826794608</v>
      </c>
      <c r="BT367" s="38">
        <f t="shared" si="122"/>
        <v>0.39092265093654754</v>
      </c>
      <c r="BU367" s="39">
        <f t="shared" si="122"/>
        <v>0.30126608667846289</v>
      </c>
      <c r="BV367" s="40">
        <f t="shared" si="122"/>
        <v>0.32868144090265083</v>
      </c>
      <c r="BW367" s="38">
        <f t="shared" si="123"/>
        <v>-1</v>
      </c>
      <c r="BX367" s="38">
        <f t="shared" si="123"/>
        <v>-0.21719007295124598</v>
      </c>
      <c r="BY367" s="38">
        <f t="shared" si="123"/>
        <v>-0.40309121826794608</v>
      </c>
      <c r="BZ367" s="38">
        <f t="shared" si="123"/>
        <v>-0.39092265093654754</v>
      </c>
      <c r="CA367" s="39">
        <f t="shared" si="123"/>
        <v>-0.30126608667846289</v>
      </c>
      <c r="CB367" s="40">
        <f t="shared" si="123"/>
        <v>-0.32868144090265083</v>
      </c>
      <c r="CC367" s="2">
        <f t="shared" si="124"/>
        <v>-10000</v>
      </c>
      <c r="CD367" s="2">
        <f t="shared" si="124"/>
        <v>-2171.9007295124597</v>
      </c>
      <c r="CE367" s="2">
        <f t="shared" si="124"/>
        <v>-4030.9121826794608</v>
      </c>
      <c r="CF367" s="2">
        <f t="shared" si="124"/>
        <v>-3909.2265093654755</v>
      </c>
      <c r="CG367" s="29">
        <f t="shared" si="124"/>
        <v>-3012.660866784629</v>
      </c>
      <c r="CH367" s="31">
        <f t="shared" si="124"/>
        <v>-3286.8144090265082</v>
      </c>
    </row>
    <row r="368" spans="1:86" hidden="1" outlineLevel="1" x14ac:dyDescent="0.2">
      <c r="A368" t="s">
        <v>46</v>
      </c>
      <c r="B368" t="s">
        <v>46</v>
      </c>
      <c r="C368" t="s">
        <v>129</v>
      </c>
      <c r="D368" t="s">
        <v>129</v>
      </c>
      <c r="E368" t="s">
        <v>127</v>
      </c>
      <c r="F368" s="27">
        <f t="shared" si="115"/>
        <v>46373</v>
      </c>
      <c r="G368" s="60" t="s">
        <v>39</v>
      </c>
      <c r="H368" s="28">
        <v>0</v>
      </c>
      <c r="I368" s="2">
        <v>0</v>
      </c>
      <c r="J368" s="2">
        <v>0</v>
      </c>
      <c r="K368" s="2">
        <v>0</v>
      </c>
      <c r="L368" s="29">
        <v>0</v>
      </c>
      <c r="M368" s="30">
        <f t="shared" si="111"/>
        <v>0</v>
      </c>
      <c r="N368" t="s">
        <v>49</v>
      </c>
      <c r="O368" t="s">
        <v>49</v>
      </c>
      <c r="P368" t="s">
        <v>129</v>
      </c>
      <c r="Q368" t="s">
        <v>129</v>
      </c>
      <c r="R368" t="s">
        <v>127</v>
      </c>
      <c r="S368" s="27">
        <f t="shared" si="116"/>
        <v>46009</v>
      </c>
      <c r="T368" s="60" t="s">
        <v>39</v>
      </c>
      <c r="U368" s="28">
        <v>-3275.08</v>
      </c>
      <c r="V368" s="2">
        <v>20923.509999999998</v>
      </c>
      <c r="W368" s="2">
        <v>4121.62</v>
      </c>
      <c r="X368" s="2">
        <v>96843.31</v>
      </c>
      <c r="Y368" s="29">
        <v>79114.289999999994</v>
      </c>
      <c r="Z368" s="31">
        <f t="shared" si="112"/>
        <v>197727.65</v>
      </c>
      <c r="AA368" s="32">
        <f t="shared" si="117"/>
        <v>3275.08</v>
      </c>
      <c r="AB368" s="5">
        <f t="shared" si="117"/>
        <v>-20923.509999999998</v>
      </c>
      <c r="AC368" s="5">
        <f t="shared" si="117"/>
        <v>-4121.62</v>
      </c>
      <c r="AD368" s="5">
        <f t="shared" si="117"/>
        <v>-96843.31</v>
      </c>
      <c r="AE368" s="33">
        <f t="shared" si="117"/>
        <v>-79114.289999999994</v>
      </c>
      <c r="AF368" s="34">
        <f t="shared" si="117"/>
        <v>-197727.65</v>
      </c>
      <c r="AG368" s="35">
        <f t="shared" si="118"/>
        <v>-1</v>
      </c>
      <c r="AH368" s="7">
        <f t="shared" si="118"/>
        <v>-1</v>
      </c>
      <c r="AI368" s="7">
        <f t="shared" si="118"/>
        <v>-1</v>
      </c>
      <c r="AJ368" s="7">
        <f t="shared" si="118"/>
        <v>-1</v>
      </c>
      <c r="AK368" s="36">
        <f t="shared" si="118"/>
        <v>-1</v>
      </c>
      <c r="AL368" s="37">
        <f t="shared" si="118"/>
        <v>-1</v>
      </c>
      <c r="AM368" s="2">
        <v>0</v>
      </c>
      <c r="AN368" s="2">
        <v>0</v>
      </c>
      <c r="AO368" s="2">
        <v>0</v>
      </c>
      <c r="AP368" s="2">
        <v>0</v>
      </c>
      <c r="AQ368" s="29">
        <v>0</v>
      </c>
      <c r="AR368" s="31">
        <f t="shared" si="113"/>
        <v>0</v>
      </c>
      <c r="AS368" s="2">
        <v>-3275.08</v>
      </c>
      <c r="AT368" s="2">
        <v>4669.82</v>
      </c>
      <c r="AU368" s="2">
        <v>1910.27</v>
      </c>
      <c r="AV368" s="2">
        <v>35472.01</v>
      </c>
      <c r="AW368" s="29">
        <v>23927.29</v>
      </c>
      <c r="AX368" s="31">
        <f t="shared" si="114"/>
        <v>62704.310000000005</v>
      </c>
      <c r="AY368" s="5">
        <f t="shared" si="119"/>
        <v>3275.08</v>
      </c>
      <c r="AZ368" s="5">
        <f t="shared" si="119"/>
        <v>-4669.82</v>
      </c>
      <c r="BA368" s="5">
        <f t="shared" si="119"/>
        <v>-1910.27</v>
      </c>
      <c r="BB368" s="5">
        <f t="shared" si="119"/>
        <v>-35472.01</v>
      </c>
      <c r="BC368" s="33">
        <f t="shared" si="119"/>
        <v>-23927.29</v>
      </c>
      <c r="BD368" s="34">
        <f t="shared" si="119"/>
        <v>-62704.310000000005</v>
      </c>
      <c r="BE368" s="7">
        <f t="shared" si="120"/>
        <v>-1</v>
      </c>
      <c r="BF368" s="7">
        <f t="shared" si="120"/>
        <v>-1</v>
      </c>
      <c r="BG368" s="7">
        <f t="shared" si="120"/>
        <v>-1</v>
      </c>
      <c r="BH368" s="7">
        <f t="shared" si="120"/>
        <v>-1</v>
      </c>
      <c r="BI368" s="36">
        <f t="shared" si="120"/>
        <v>-1</v>
      </c>
      <c r="BJ368" s="37">
        <f t="shared" si="120"/>
        <v>-1</v>
      </c>
      <c r="BK368" s="38">
        <f t="shared" si="121"/>
        <v>0</v>
      </c>
      <c r="BL368" s="38">
        <f t="shared" si="121"/>
        <v>0</v>
      </c>
      <c r="BM368" s="38">
        <f t="shared" si="121"/>
        <v>0</v>
      </c>
      <c r="BN368" s="38">
        <f t="shared" si="121"/>
        <v>0</v>
      </c>
      <c r="BO368" s="39">
        <f t="shared" si="121"/>
        <v>0</v>
      </c>
      <c r="BP368" s="40">
        <f t="shared" si="121"/>
        <v>0</v>
      </c>
      <c r="BQ368" s="38">
        <f t="shared" si="122"/>
        <v>1</v>
      </c>
      <c r="BR368" s="38">
        <f t="shared" si="122"/>
        <v>0.22318530686294985</v>
      </c>
      <c r="BS368" s="38">
        <f t="shared" si="122"/>
        <v>0.46347552661332198</v>
      </c>
      <c r="BT368" s="38">
        <f t="shared" si="122"/>
        <v>0.36628250314864291</v>
      </c>
      <c r="BU368" s="39">
        <f t="shared" si="122"/>
        <v>0.30243954663563311</v>
      </c>
      <c r="BV368" s="40">
        <f t="shared" si="122"/>
        <v>0.31712464088861625</v>
      </c>
      <c r="BW368" s="38">
        <f t="shared" si="123"/>
        <v>-1</v>
      </c>
      <c r="BX368" s="38">
        <f t="shared" si="123"/>
        <v>-0.22318530686294985</v>
      </c>
      <c r="BY368" s="38">
        <f t="shared" si="123"/>
        <v>-0.46347552661332198</v>
      </c>
      <c r="BZ368" s="38">
        <f t="shared" si="123"/>
        <v>-0.36628250314864291</v>
      </c>
      <c r="CA368" s="39">
        <f t="shared" si="123"/>
        <v>-0.30243954663563311</v>
      </c>
      <c r="CB368" s="40">
        <f t="shared" si="123"/>
        <v>-0.31712464088861625</v>
      </c>
      <c r="CC368" s="2">
        <f t="shared" si="124"/>
        <v>-10000</v>
      </c>
      <c r="CD368" s="2">
        <f t="shared" si="124"/>
        <v>-2231.8530686294985</v>
      </c>
      <c r="CE368" s="2">
        <f t="shared" si="124"/>
        <v>-4634.7552661332202</v>
      </c>
      <c r="CF368" s="2">
        <f t="shared" si="124"/>
        <v>-3662.825031486429</v>
      </c>
      <c r="CG368" s="29">
        <f t="shared" si="124"/>
        <v>-3024.3954663563309</v>
      </c>
      <c r="CH368" s="31">
        <f t="shared" si="124"/>
        <v>-3171.2464088861625</v>
      </c>
    </row>
    <row r="369" spans="1:86" hidden="1" outlineLevel="1" x14ac:dyDescent="0.2">
      <c r="A369" t="s">
        <v>46</v>
      </c>
      <c r="B369" t="s">
        <v>46</v>
      </c>
      <c r="C369" t="s">
        <v>129</v>
      </c>
      <c r="D369" t="s">
        <v>129</v>
      </c>
      <c r="E369" t="s">
        <v>127</v>
      </c>
      <c r="F369" s="27">
        <f t="shared" si="115"/>
        <v>46374</v>
      </c>
      <c r="G369" s="60" t="s">
        <v>40</v>
      </c>
      <c r="H369" s="28">
        <v>0</v>
      </c>
      <c r="I369" s="2">
        <v>0</v>
      </c>
      <c r="J369" s="2">
        <v>0</v>
      </c>
      <c r="K369" s="2">
        <v>0</v>
      </c>
      <c r="L369" s="29">
        <v>0</v>
      </c>
      <c r="M369" s="30">
        <f t="shared" si="111"/>
        <v>0</v>
      </c>
      <c r="N369" t="s">
        <v>49</v>
      </c>
      <c r="O369" t="s">
        <v>49</v>
      </c>
      <c r="P369" t="s">
        <v>129</v>
      </c>
      <c r="Q369" t="s">
        <v>129</v>
      </c>
      <c r="R369" t="s">
        <v>127</v>
      </c>
      <c r="S369" s="27">
        <f t="shared" si="116"/>
        <v>46010</v>
      </c>
      <c r="T369" s="60" t="s">
        <v>40</v>
      </c>
      <c r="U369" s="28">
        <v>-3480.15</v>
      </c>
      <c r="V369" s="2">
        <v>30047.040000000001</v>
      </c>
      <c r="W369" s="2">
        <v>3685.87</v>
      </c>
      <c r="X369" s="2">
        <v>125468.75</v>
      </c>
      <c r="Y369" s="29">
        <v>89164.87</v>
      </c>
      <c r="Z369" s="31">
        <f t="shared" si="112"/>
        <v>244886.38</v>
      </c>
      <c r="AA369" s="32">
        <f t="shared" si="117"/>
        <v>3480.15</v>
      </c>
      <c r="AB369" s="5">
        <f t="shared" si="117"/>
        <v>-30047.040000000001</v>
      </c>
      <c r="AC369" s="5">
        <f t="shared" si="117"/>
        <v>-3685.87</v>
      </c>
      <c r="AD369" s="5">
        <f t="shared" si="117"/>
        <v>-125468.75</v>
      </c>
      <c r="AE369" s="33">
        <f t="shared" si="117"/>
        <v>-89164.87</v>
      </c>
      <c r="AF369" s="34">
        <f t="shared" si="117"/>
        <v>-244886.38</v>
      </c>
      <c r="AG369" s="35">
        <f t="shared" si="118"/>
        <v>-1</v>
      </c>
      <c r="AH369" s="7">
        <f t="shared" si="118"/>
        <v>-1</v>
      </c>
      <c r="AI369" s="7">
        <f t="shared" si="118"/>
        <v>-1</v>
      </c>
      <c r="AJ369" s="7">
        <f t="shared" si="118"/>
        <v>-1</v>
      </c>
      <c r="AK369" s="36">
        <f t="shared" si="118"/>
        <v>-1</v>
      </c>
      <c r="AL369" s="37">
        <f t="shared" si="118"/>
        <v>-1</v>
      </c>
      <c r="AM369" s="2">
        <v>0</v>
      </c>
      <c r="AN369" s="2">
        <v>0</v>
      </c>
      <c r="AO369" s="2">
        <v>0</v>
      </c>
      <c r="AP369" s="2">
        <v>0</v>
      </c>
      <c r="AQ369" s="29">
        <v>0</v>
      </c>
      <c r="AR369" s="31">
        <f t="shared" si="113"/>
        <v>0</v>
      </c>
      <c r="AS369" s="2">
        <v>-3480.15</v>
      </c>
      <c r="AT369" s="2">
        <v>6330.74</v>
      </c>
      <c r="AU369" s="2">
        <v>1585.53</v>
      </c>
      <c r="AV369" s="2">
        <v>48321.32</v>
      </c>
      <c r="AW369" s="29">
        <v>25098.880000000001</v>
      </c>
      <c r="AX369" s="31">
        <f t="shared" si="114"/>
        <v>77856.320000000007</v>
      </c>
      <c r="AY369" s="5">
        <f t="shared" si="119"/>
        <v>3480.15</v>
      </c>
      <c r="AZ369" s="5">
        <f t="shared" si="119"/>
        <v>-6330.74</v>
      </c>
      <c r="BA369" s="5">
        <f t="shared" si="119"/>
        <v>-1585.53</v>
      </c>
      <c r="BB369" s="5">
        <f t="shared" si="119"/>
        <v>-48321.32</v>
      </c>
      <c r="BC369" s="33">
        <f t="shared" si="119"/>
        <v>-25098.880000000001</v>
      </c>
      <c r="BD369" s="34">
        <f t="shared" si="119"/>
        <v>-77856.320000000007</v>
      </c>
      <c r="BE369" s="7">
        <f t="shared" si="120"/>
        <v>-1</v>
      </c>
      <c r="BF369" s="7">
        <f t="shared" si="120"/>
        <v>-1</v>
      </c>
      <c r="BG369" s="7">
        <f t="shared" si="120"/>
        <v>-1</v>
      </c>
      <c r="BH369" s="7">
        <f t="shared" si="120"/>
        <v>-1</v>
      </c>
      <c r="BI369" s="36">
        <f t="shared" si="120"/>
        <v>-1</v>
      </c>
      <c r="BJ369" s="37">
        <f t="shared" si="120"/>
        <v>-1</v>
      </c>
      <c r="BK369" s="38">
        <f t="shared" si="121"/>
        <v>0</v>
      </c>
      <c r="BL369" s="38">
        <f t="shared" si="121"/>
        <v>0</v>
      </c>
      <c r="BM369" s="38">
        <f t="shared" si="121"/>
        <v>0</v>
      </c>
      <c r="BN369" s="38">
        <f t="shared" si="121"/>
        <v>0</v>
      </c>
      <c r="BO369" s="39">
        <f t="shared" si="121"/>
        <v>0</v>
      </c>
      <c r="BP369" s="40">
        <f t="shared" si="121"/>
        <v>0</v>
      </c>
      <c r="BQ369" s="38">
        <f t="shared" si="122"/>
        <v>1</v>
      </c>
      <c r="BR369" s="38">
        <f t="shared" si="122"/>
        <v>0.21069429800739106</v>
      </c>
      <c r="BS369" s="38">
        <f t="shared" si="122"/>
        <v>0.43016438452794048</v>
      </c>
      <c r="BT369" s="38">
        <f t="shared" si="122"/>
        <v>0.38512633623910336</v>
      </c>
      <c r="BU369" s="39">
        <f t="shared" si="122"/>
        <v>0.28148843821563363</v>
      </c>
      <c r="BV369" s="40">
        <f t="shared" si="122"/>
        <v>0.31792833884840799</v>
      </c>
      <c r="BW369" s="38">
        <f t="shared" si="123"/>
        <v>-1</v>
      </c>
      <c r="BX369" s="38">
        <f t="shared" si="123"/>
        <v>-0.21069429800739106</v>
      </c>
      <c r="BY369" s="38">
        <f t="shared" si="123"/>
        <v>-0.43016438452794048</v>
      </c>
      <c r="BZ369" s="38">
        <f t="shared" si="123"/>
        <v>-0.38512633623910336</v>
      </c>
      <c r="CA369" s="39">
        <f t="shared" si="123"/>
        <v>-0.28148843821563363</v>
      </c>
      <c r="CB369" s="40">
        <f t="shared" si="123"/>
        <v>-0.31792833884840799</v>
      </c>
      <c r="CC369" s="2">
        <f t="shared" si="124"/>
        <v>-10000</v>
      </c>
      <c r="CD369" s="2">
        <f t="shared" si="124"/>
        <v>-2106.9429800739108</v>
      </c>
      <c r="CE369" s="2">
        <f t="shared" si="124"/>
        <v>-4301.6438452794046</v>
      </c>
      <c r="CF369" s="2">
        <f t="shared" si="124"/>
        <v>-3851.2633623910338</v>
      </c>
      <c r="CG369" s="29">
        <f t="shared" si="124"/>
        <v>-2814.8843821563364</v>
      </c>
      <c r="CH369" s="31">
        <f t="shared" si="124"/>
        <v>-3179.2833884840798</v>
      </c>
    </row>
    <row r="370" spans="1:86" ht="13.5" hidden="1" outlineLevel="1" thickBot="1" x14ac:dyDescent="0.25">
      <c r="A370" t="s">
        <v>46</v>
      </c>
      <c r="B370" t="s">
        <v>46</v>
      </c>
      <c r="C370" t="s">
        <v>129</v>
      </c>
      <c r="D370" t="s">
        <v>129</v>
      </c>
      <c r="E370" t="s">
        <v>127</v>
      </c>
      <c r="F370" s="41">
        <f t="shared" si="115"/>
        <v>46375</v>
      </c>
      <c r="G370" s="61" t="s">
        <v>41</v>
      </c>
      <c r="H370" s="43">
        <v>0</v>
      </c>
      <c r="I370" s="44">
        <v>0</v>
      </c>
      <c r="J370" s="44">
        <v>0</v>
      </c>
      <c r="K370" s="44">
        <v>0</v>
      </c>
      <c r="L370" s="45">
        <v>0</v>
      </c>
      <c r="M370" s="46">
        <f t="shared" si="111"/>
        <v>0</v>
      </c>
      <c r="N370" t="s">
        <v>49</v>
      </c>
      <c r="O370" t="s">
        <v>49</v>
      </c>
      <c r="P370" t="s">
        <v>129</v>
      </c>
      <c r="Q370" t="s">
        <v>129</v>
      </c>
      <c r="R370" t="s">
        <v>127</v>
      </c>
      <c r="S370" s="41">
        <f t="shared" si="116"/>
        <v>46011</v>
      </c>
      <c r="T370" s="61" t="s">
        <v>41</v>
      </c>
      <c r="U370" s="43">
        <v>-3805.07</v>
      </c>
      <c r="V370" s="44">
        <v>29777.51</v>
      </c>
      <c r="W370" s="44">
        <v>4821.75</v>
      </c>
      <c r="X370" s="44">
        <v>155067.4</v>
      </c>
      <c r="Y370" s="45">
        <v>92078.92</v>
      </c>
      <c r="Z370" s="47">
        <f t="shared" si="112"/>
        <v>277940.51</v>
      </c>
      <c r="AA370" s="48">
        <f t="shared" si="117"/>
        <v>3805.07</v>
      </c>
      <c r="AB370" s="49">
        <f t="shared" si="117"/>
        <v>-29777.51</v>
      </c>
      <c r="AC370" s="49">
        <f t="shared" si="117"/>
        <v>-4821.75</v>
      </c>
      <c r="AD370" s="49">
        <f t="shared" si="117"/>
        <v>-155067.4</v>
      </c>
      <c r="AE370" s="50">
        <f t="shared" si="117"/>
        <v>-92078.92</v>
      </c>
      <c r="AF370" s="51">
        <f t="shared" si="117"/>
        <v>-277940.51</v>
      </c>
      <c r="AG370" s="52">
        <f t="shared" si="118"/>
        <v>-1</v>
      </c>
      <c r="AH370" s="53">
        <f t="shared" si="118"/>
        <v>-1</v>
      </c>
      <c r="AI370" s="53">
        <f t="shared" si="118"/>
        <v>-1</v>
      </c>
      <c r="AJ370" s="53">
        <f t="shared" si="118"/>
        <v>-1</v>
      </c>
      <c r="AK370" s="54">
        <f t="shared" si="118"/>
        <v>-1</v>
      </c>
      <c r="AL370" s="55">
        <f t="shared" si="118"/>
        <v>-1</v>
      </c>
      <c r="AM370" s="44">
        <v>0</v>
      </c>
      <c r="AN370" s="44">
        <v>0</v>
      </c>
      <c r="AO370" s="44">
        <v>0</v>
      </c>
      <c r="AP370" s="44">
        <v>0</v>
      </c>
      <c r="AQ370" s="45">
        <v>0</v>
      </c>
      <c r="AR370" s="47">
        <f t="shared" si="113"/>
        <v>0</v>
      </c>
      <c r="AS370" s="44">
        <v>-3805.07</v>
      </c>
      <c r="AT370" s="44">
        <v>6590.01</v>
      </c>
      <c r="AU370" s="44">
        <v>2016.79</v>
      </c>
      <c r="AV370" s="44">
        <v>69560.240000000005</v>
      </c>
      <c r="AW370" s="45">
        <v>27410.28</v>
      </c>
      <c r="AX370" s="47">
        <f t="shared" si="114"/>
        <v>101772.25</v>
      </c>
      <c r="AY370" s="49">
        <f t="shared" si="119"/>
        <v>3805.07</v>
      </c>
      <c r="AZ370" s="49">
        <f t="shared" si="119"/>
        <v>-6590.01</v>
      </c>
      <c r="BA370" s="49">
        <f t="shared" si="119"/>
        <v>-2016.79</v>
      </c>
      <c r="BB370" s="49">
        <f t="shared" si="119"/>
        <v>-69560.240000000005</v>
      </c>
      <c r="BC370" s="50">
        <f t="shared" si="119"/>
        <v>-27410.28</v>
      </c>
      <c r="BD370" s="51">
        <f t="shared" si="119"/>
        <v>-101772.25</v>
      </c>
      <c r="BE370" s="53">
        <f t="shared" si="120"/>
        <v>-1</v>
      </c>
      <c r="BF370" s="53">
        <f t="shared" si="120"/>
        <v>-1</v>
      </c>
      <c r="BG370" s="53">
        <f t="shared" si="120"/>
        <v>-1</v>
      </c>
      <c r="BH370" s="53">
        <f t="shared" si="120"/>
        <v>-1</v>
      </c>
      <c r="BI370" s="54">
        <f t="shared" si="120"/>
        <v>-1</v>
      </c>
      <c r="BJ370" s="55">
        <f t="shared" si="120"/>
        <v>-1</v>
      </c>
      <c r="BK370" s="56">
        <f t="shared" si="121"/>
        <v>0</v>
      </c>
      <c r="BL370" s="56">
        <f t="shared" si="121"/>
        <v>0</v>
      </c>
      <c r="BM370" s="56">
        <f t="shared" si="121"/>
        <v>0</v>
      </c>
      <c r="BN370" s="56">
        <f t="shared" si="121"/>
        <v>0</v>
      </c>
      <c r="BO370" s="57">
        <f t="shared" si="121"/>
        <v>0</v>
      </c>
      <c r="BP370" s="58">
        <f t="shared" si="121"/>
        <v>0</v>
      </c>
      <c r="BQ370" s="56">
        <f t="shared" si="122"/>
        <v>1</v>
      </c>
      <c r="BR370" s="56">
        <f t="shared" si="122"/>
        <v>0.22130829609325967</v>
      </c>
      <c r="BS370" s="56">
        <f t="shared" si="122"/>
        <v>0.41826930056514749</v>
      </c>
      <c r="BT370" s="56">
        <f t="shared" si="122"/>
        <v>0.44858068169067133</v>
      </c>
      <c r="BU370" s="57">
        <f t="shared" si="122"/>
        <v>0.29768246630173334</v>
      </c>
      <c r="BV370" s="58">
        <f t="shared" si="122"/>
        <v>0.36616558701716417</v>
      </c>
      <c r="BW370" s="56">
        <f t="shared" si="123"/>
        <v>-1</v>
      </c>
      <c r="BX370" s="56">
        <f t="shared" si="123"/>
        <v>-0.22130829609325967</v>
      </c>
      <c r="BY370" s="56">
        <f t="shared" si="123"/>
        <v>-0.41826930056514749</v>
      </c>
      <c r="BZ370" s="56">
        <f t="shared" si="123"/>
        <v>-0.44858068169067133</v>
      </c>
      <c r="CA370" s="57">
        <f t="shared" si="123"/>
        <v>-0.29768246630173334</v>
      </c>
      <c r="CB370" s="58">
        <f t="shared" si="123"/>
        <v>-0.36616558701716417</v>
      </c>
      <c r="CC370" s="44">
        <f t="shared" si="124"/>
        <v>-10000</v>
      </c>
      <c r="CD370" s="44">
        <f t="shared" si="124"/>
        <v>-2213.0829609325965</v>
      </c>
      <c r="CE370" s="44">
        <f t="shared" si="124"/>
        <v>-4182.6930056514748</v>
      </c>
      <c r="CF370" s="44">
        <f t="shared" si="124"/>
        <v>-4485.8068169067137</v>
      </c>
      <c r="CG370" s="45">
        <f t="shared" si="124"/>
        <v>-2976.8246630173335</v>
      </c>
      <c r="CH370" s="47">
        <f t="shared" si="124"/>
        <v>-3661.6558701716417</v>
      </c>
    </row>
    <row r="371" spans="1:86" hidden="1" outlineLevel="6" x14ac:dyDescent="0.2">
      <c r="A371" t="s">
        <v>46</v>
      </c>
      <c r="B371" t="s">
        <v>46</v>
      </c>
      <c r="C371" t="s">
        <v>129</v>
      </c>
      <c r="D371" t="s">
        <v>129</v>
      </c>
      <c r="E371" t="s">
        <v>128</v>
      </c>
      <c r="F371" s="27">
        <f t="shared" si="115"/>
        <v>46376</v>
      </c>
      <c r="G371" s="60" t="s">
        <v>35</v>
      </c>
      <c r="H371" s="28">
        <v>0</v>
      </c>
      <c r="I371" s="2">
        <v>0</v>
      </c>
      <c r="J371" s="2">
        <v>0</v>
      </c>
      <c r="K371" s="2">
        <v>0</v>
      </c>
      <c r="L371" s="29">
        <v>0</v>
      </c>
      <c r="M371" s="30">
        <f t="shared" si="111"/>
        <v>0</v>
      </c>
      <c r="N371" t="s">
        <v>49</v>
      </c>
      <c r="O371" t="s">
        <v>49</v>
      </c>
      <c r="P371" t="s">
        <v>129</v>
      </c>
      <c r="Q371" t="s">
        <v>129</v>
      </c>
      <c r="R371" t="s">
        <v>128</v>
      </c>
      <c r="S371" s="27">
        <f t="shared" si="116"/>
        <v>46012</v>
      </c>
      <c r="T371" s="60" t="s">
        <v>35</v>
      </c>
      <c r="U371" s="28">
        <v>-1760.08</v>
      </c>
      <c r="V371" s="2">
        <v>18200.509999999998</v>
      </c>
      <c r="W371" s="2">
        <v>2709.17</v>
      </c>
      <c r="X371" s="2">
        <v>84005.17</v>
      </c>
      <c r="Y371" s="29">
        <v>66957.97</v>
      </c>
      <c r="Z371" s="31">
        <f t="shared" si="112"/>
        <v>170112.74</v>
      </c>
      <c r="AA371" s="32">
        <f t="shared" si="117"/>
        <v>1760.08</v>
      </c>
      <c r="AB371" s="5">
        <f t="shared" si="117"/>
        <v>-18200.509999999998</v>
      </c>
      <c r="AC371" s="5">
        <f t="shared" si="117"/>
        <v>-2709.17</v>
      </c>
      <c r="AD371" s="5">
        <f t="shared" si="117"/>
        <v>-84005.17</v>
      </c>
      <c r="AE371" s="33">
        <f t="shared" si="117"/>
        <v>-66957.97</v>
      </c>
      <c r="AF371" s="34">
        <f t="shared" si="117"/>
        <v>-170112.74</v>
      </c>
      <c r="AG371" s="35">
        <f t="shared" si="118"/>
        <v>-1</v>
      </c>
      <c r="AH371" s="7">
        <f t="shared" si="118"/>
        <v>-1</v>
      </c>
      <c r="AI371" s="7">
        <f t="shared" si="118"/>
        <v>-1</v>
      </c>
      <c r="AJ371" s="7">
        <f t="shared" si="118"/>
        <v>-1</v>
      </c>
      <c r="AK371" s="36">
        <f t="shared" si="118"/>
        <v>-1</v>
      </c>
      <c r="AL371" s="37">
        <f t="shared" si="118"/>
        <v>-1</v>
      </c>
      <c r="AM371" s="2">
        <v>0</v>
      </c>
      <c r="AN371" s="2">
        <v>0</v>
      </c>
      <c r="AO371" s="2">
        <v>0</v>
      </c>
      <c r="AP371" s="2">
        <v>0</v>
      </c>
      <c r="AQ371" s="29">
        <v>0</v>
      </c>
      <c r="AR371" s="31">
        <f t="shared" si="113"/>
        <v>0</v>
      </c>
      <c r="AS371" s="2">
        <v>-1760.08</v>
      </c>
      <c r="AT371" s="2">
        <v>3884.33</v>
      </c>
      <c r="AU371" s="2">
        <v>1263.03</v>
      </c>
      <c r="AV371" s="2">
        <v>33536.19</v>
      </c>
      <c r="AW371" s="29">
        <v>20229.599999999999</v>
      </c>
      <c r="AX371" s="31">
        <f t="shared" si="114"/>
        <v>57153.07</v>
      </c>
      <c r="AY371" s="5">
        <f t="shared" si="119"/>
        <v>1760.08</v>
      </c>
      <c r="AZ371" s="5">
        <f t="shared" si="119"/>
        <v>-3884.33</v>
      </c>
      <c r="BA371" s="5">
        <f t="shared" si="119"/>
        <v>-1263.03</v>
      </c>
      <c r="BB371" s="5">
        <f t="shared" si="119"/>
        <v>-33536.19</v>
      </c>
      <c r="BC371" s="33">
        <f t="shared" si="119"/>
        <v>-20229.599999999999</v>
      </c>
      <c r="BD371" s="34">
        <f t="shared" si="119"/>
        <v>-57153.07</v>
      </c>
      <c r="BE371" s="7">
        <f t="shared" si="120"/>
        <v>-1</v>
      </c>
      <c r="BF371" s="7">
        <f t="shared" si="120"/>
        <v>-1</v>
      </c>
      <c r="BG371" s="7">
        <f t="shared" si="120"/>
        <v>-1</v>
      </c>
      <c r="BH371" s="7">
        <f t="shared" si="120"/>
        <v>-1</v>
      </c>
      <c r="BI371" s="36">
        <f t="shared" si="120"/>
        <v>-1</v>
      </c>
      <c r="BJ371" s="37">
        <f t="shared" si="120"/>
        <v>-1</v>
      </c>
      <c r="BK371" s="38">
        <f t="shared" si="121"/>
        <v>0</v>
      </c>
      <c r="BL371" s="38">
        <f t="shared" si="121"/>
        <v>0</v>
      </c>
      <c r="BM371" s="38">
        <f t="shared" si="121"/>
        <v>0</v>
      </c>
      <c r="BN371" s="38">
        <f t="shared" si="121"/>
        <v>0</v>
      </c>
      <c r="BO371" s="39">
        <f t="shared" si="121"/>
        <v>0</v>
      </c>
      <c r="BP371" s="40">
        <f t="shared" si="121"/>
        <v>0</v>
      </c>
      <c r="BQ371" s="38">
        <f t="shared" si="122"/>
        <v>1</v>
      </c>
      <c r="BR371" s="38">
        <f t="shared" si="122"/>
        <v>0.21341874485934736</v>
      </c>
      <c r="BS371" s="38">
        <f t="shared" si="122"/>
        <v>0.46620551681880423</v>
      </c>
      <c r="BT371" s="38">
        <f t="shared" si="122"/>
        <v>0.39921578636172039</v>
      </c>
      <c r="BU371" s="39">
        <f t="shared" si="122"/>
        <v>0.30212385471064906</v>
      </c>
      <c r="BV371" s="40">
        <f t="shared" si="122"/>
        <v>0.33597172087169958</v>
      </c>
      <c r="BW371" s="38">
        <f t="shared" si="123"/>
        <v>-1</v>
      </c>
      <c r="BX371" s="38">
        <f t="shared" si="123"/>
        <v>-0.21341874485934736</v>
      </c>
      <c r="BY371" s="38">
        <f t="shared" si="123"/>
        <v>-0.46620551681880423</v>
      </c>
      <c r="BZ371" s="38">
        <f t="shared" si="123"/>
        <v>-0.39921578636172039</v>
      </c>
      <c r="CA371" s="39">
        <f t="shared" si="123"/>
        <v>-0.30212385471064906</v>
      </c>
      <c r="CB371" s="40">
        <f t="shared" si="123"/>
        <v>-0.33597172087169958</v>
      </c>
      <c r="CC371" s="2">
        <f t="shared" si="124"/>
        <v>-10000</v>
      </c>
      <c r="CD371" s="2">
        <f t="shared" si="124"/>
        <v>-2134.1874485934736</v>
      </c>
      <c r="CE371" s="2">
        <f t="shared" si="124"/>
        <v>-4662.0551681880424</v>
      </c>
      <c r="CF371" s="2">
        <f t="shared" si="124"/>
        <v>-3992.1578636172039</v>
      </c>
      <c r="CG371" s="29">
        <f t="shared" si="124"/>
        <v>-3021.2385471064908</v>
      </c>
      <c r="CH371" s="31">
        <f t="shared" si="124"/>
        <v>-3359.7172087169956</v>
      </c>
    </row>
    <row r="372" spans="1:86" hidden="1" outlineLevel="6" x14ac:dyDescent="0.2">
      <c r="A372" t="s">
        <v>46</v>
      </c>
      <c r="B372" t="s">
        <v>46</v>
      </c>
      <c r="C372" t="s">
        <v>129</v>
      </c>
      <c r="D372" t="s">
        <v>129</v>
      </c>
      <c r="E372" t="s">
        <v>128</v>
      </c>
      <c r="F372" s="27">
        <f t="shared" si="115"/>
        <v>46377</v>
      </c>
      <c r="G372" s="60" t="s">
        <v>36</v>
      </c>
      <c r="H372" s="28">
        <v>0</v>
      </c>
      <c r="I372" s="2">
        <v>0</v>
      </c>
      <c r="J372" s="2">
        <v>0</v>
      </c>
      <c r="K372" s="2">
        <v>0</v>
      </c>
      <c r="L372" s="29">
        <v>0</v>
      </c>
      <c r="M372" s="30">
        <f t="shared" si="111"/>
        <v>0</v>
      </c>
      <c r="N372" t="s">
        <v>49</v>
      </c>
      <c r="O372" t="s">
        <v>49</v>
      </c>
      <c r="P372" t="s">
        <v>129</v>
      </c>
      <c r="Q372" t="s">
        <v>129</v>
      </c>
      <c r="R372" t="s">
        <v>128</v>
      </c>
      <c r="S372" s="27">
        <f t="shared" si="116"/>
        <v>46013</v>
      </c>
      <c r="T372" s="60" t="s">
        <v>36</v>
      </c>
      <c r="U372" s="28">
        <v>-4115.78</v>
      </c>
      <c r="V372" s="2">
        <v>28192.75</v>
      </c>
      <c r="W372" s="2">
        <v>3572.81</v>
      </c>
      <c r="X372" s="2">
        <v>153027.53</v>
      </c>
      <c r="Y372" s="29">
        <v>1043141.48</v>
      </c>
      <c r="Z372" s="31">
        <f t="shared" si="112"/>
        <v>1223818.79</v>
      </c>
      <c r="AA372" s="32">
        <f t="shared" si="117"/>
        <v>4115.78</v>
      </c>
      <c r="AB372" s="5">
        <f t="shared" si="117"/>
        <v>-28192.75</v>
      </c>
      <c r="AC372" s="5">
        <f t="shared" si="117"/>
        <v>-3572.81</v>
      </c>
      <c r="AD372" s="5">
        <f t="shared" si="117"/>
        <v>-153027.53</v>
      </c>
      <c r="AE372" s="33">
        <f t="shared" si="117"/>
        <v>-1043141.48</v>
      </c>
      <c r="AF372" s="34">
        <f t="shared" si="117"/>
        <v>-1223818.79</v>
      </c>
      <c r="AG372" s="35">
        <f t="shared" si="118"/>
        <v>-1</v>
      </c>
      <c r="AH372" s="7">
        <f t="shared" si="118"/>
        <v>-1</v>
      </c>
      <c r="AI372" s="7">
        <f t="shared" si="118"/>
        <v>-1</v>
      </c>
      <c r="AJ372" s="7">
        <f t="shared" si="118"/>
        <v>-1</v>
      </c>
      <c r="AK372" s="36">
        <f t="shared" si="118"/>
        <v>-1</v>
      </c>
      <c r="AL372" s="37">
        <f t="shared" si="118"/>
        <v>-1</v>
      </c>
      <c r="AM372" s="2">
        <v>0</v>
      </c>
      <c r="AN372" s="2">
        <v>0</v>
      </c>
      <c r="AO372" s="2">
        <v>0</v>
      </c>
      <c r="AP372" s="2">
        <v>0</v>
      </c>
      <c r="AQ372" s="29">
        <v>0</v>
      </c>
      <c r="AR372" s="31">
        <f t="shared" si="113"/>
        <v>0</v>
      </c>
      <c r="AS372" s="2">
        <v>-4115.78</v>
      </c>
      <c r="AT372" s="2">
        <v>6198.04</v>
      </c>
      <c r="AU372" s="2">
        <v>1519.64</v>
      </c>
      <c r="AV372" s="2">
        <v>62181.46</v>
      </c>
      <c r="AW372" s="29">
        <v>333141.87</v>
      </c>
      <c r="AX372" s="31">
        <f t="shared" si="114"/>
        <v>398925.23</v>
      </c>
      <c r="AY372" s="5">
        <f t="shared" si="119"/>
        <v>4115.78</v>
      </c>
      <c r="AZ372" s="5">
        <f t="shared" si="119"/>
        <v>-6198.04</v>
      </c>
      <c r="BA372" s="5">
        <f t="shared" si="119"/>
        <v>-1519.64</v>
      </c>
      <c r="BB372" s="5">
        <f t="shared" si="119"/>
        <v>-62181.46</v>
      </c>
      <c r="BC372" s="33">
        <f t="shared" si="119"/>
        <v>-333141.87</v>
      </c>
      <c r="BD372" s="34">
        <f t="shared" si="119"/>
        <v>-398925.23</v>
      </c>
      <c r="BE372" s="7">
        <f t="shared" si="120"/>
        <v>-1</v>
      </c>
      <c r="BF372" s="7">
        <f t="shared" si="120"/>
        <v>-1</v>
      </c>
      <c r="BG372" s="7">
        <f t="shared" si="120"/>
        <v>-1</v>
      </c>
      <c r="BH372" s="7">
        <f t="shared" si="120"/>
        <v>-1</v>
      </c>
      <c r="BI372" s="36">
        <f t="shared" si="120"/>
        <v>-1</v>
      </c>
      <c r="BJ372" s="37">
        <f t="shared" si="120"/>
        <v>-1</v>
      </c>
      <c r="BK372" s="38">
        <f t="shared" si="121"/>
        <v>0</v>
      </c>
      <c r="BL372" s="38">
        <f t="shared" si="121"/>
        <v>0</v>
      </c>
      <c r="BM372" s="38">
        <f t="shared" si="121"/>
        <v>0</v>
      </c>
      <c r="BN372" s="38">
        <f t="shared" si="121"/>
        <v>0</v>
      </c>
      <c r="BO372" s="39">
        <f t="shared" si="121"/>
        <v>0</v>
      </c>
      <c r="BP372" s="40">
        <f t="shared" si="121"/>
        <v>0</v>
      </c>
      <c r="BQ372" s="38">
        <f t="shared" si="122"/>
        <v>1</v>
      </c>
      <c r="BR372" s="38">
        <f t="shared" si="122"/>
        <v>0.21984517296113362</v>
      </c>
      <c r="BS372" s="38">
        <f t="shared" si="122"/>
        <v>0.425334680545565</v>
      </c>
      <c r="BT372" s="38">
        <f t="shared" si="122"/>
        <v>0.40634165630197389</v>
      </c>
      <c r="BU372" s="39">
        <f t="shared" si="122"/>
        <v>0.31936403295936427</v>
      </c>
      <c r="BV372" s="40">
        <f t="shared" si="122"/>
        <v>0.32596756420123274</v>
      </c>
      <c r="BW372" s="38">
        <f t="shared" si="123"/>
        <v>-1</v>
      </c>
      <c r="BX372" s="38">
        <f t="shared" si="123"/>
        <v>-0.21984517296113362</v>
      </c>
      <c r="BY372" s="38">
        <f t="shared" si="123"/>
        <v>-0.425334680545565</v>
      </c>
      <c r="BZ372" s="38">
        <f t="shared" si="123"/>
        <v>-0.40634165630197389</v>
      </c>
      <c r="CA372" s="39">
        <f t="shared" si="123"/>
        <v>-0.31936403295936427</v>
      </c>
      <c r="CB372" s="40">
        <f t="shared" si="123"/>
        <v>-0.32596756420123274</v>
      </c>
      <c r="CC372" s="2">
        <f t="shared" si="124"/>
        <v>-10000</v>
      </c>
      <c r="CD372" s="2">
        <f t="shared" si="124"/>
        <v>-2198.4517296113363</v>
      </c>
      <c r="CE372" s="2">
        <f t="shared" si="124"/>
        <v>-4253.3468054556497</v>
      </c>
      <c r="CF372" s="2">
        <f t="shared" si="124"/>
        <v>-4063.416563019739</v>
      </c>
      <c r="CG372" s="29">
        <f t="shared" si="124"/>
        <v>-3193.6403295936429</v>
      </c>
      <c r="CH372" s="31">
        <f t="shared" si="124"/>
        <v>-3259.6756420123274</v>
      </c>
    </row>
    <row r="373" spans="1:86" hidden="1" outlineLevel="6" x14ac:dyDescent="0.2">
      <c r="A373" t="s">
        <v>46</v>
      </c>
      <c r="B373" t="s">
        <v>46</v>
      </c>
      <c r="C373" t="s">
        <v>129</v>
      </c>
      <c r="D373" t="s">
        <v>129</v>
      </c>
      <c r="E373" t="s">
        <v>128</v>
      </c>
      <c r="F373" s="27">
        <f t="shared" si="115"/>
        <v>46378</v>
      </c>
      <c r="G373" s="60" t="s">
        <v>37</v>
      </c>
      <c r="H373" s="28">
        <v>0</v>
      </c>
      <c r="I373" s="2">
        <v>0</v>
      </c>
      <c r="J373" s="2">
        <v>0</v>
      </c>
      <c r="K373" s="2">
        <v>0</v>
      </c>
      <c r="L373" s="29">
        <v>0</v>
      </c>
      <c r="M373" s="30">
        <f t="shared" si="111"/>
        <v>0</v>
      </c>
      <c r="N373" t="s">
        <v>49</v>
      </c>
      <c r="O373" t="s">
        <v>49</v>
      </c>
      <c r="P373" t="s">
        <v>129</v>
      </c>
      <c r="Q373" t="s">
        <v>129</v>
      </c>
      <c r="R373" t="s">
        <v>128</v>
      </c>
      <c r="S373" s="27">
        <f t="shared" si="116"/>
        <v>46014</v>
      </c>
      <c r="T373" s="60" t="s">
        <v>37</v>
      </c>
      <c r="U373" s="28">
        <v>-4620.08</v>
      </c>
      <c r="V373" s="2">
        <v>41688.519999999997</v>
      </c>
      <c r="W373" s="2">
        <v>5370.85</v>
      </c>
      <c r="X373" s="2">
        <v>205386.76</v>
      </c>
      <c r="Y373" s="29">
        <v>145806.6</v>
      </c>
      <c r="Z373" s="31">
        <f t="shared" si="112"/>
        <v>393632.65</v>
      </c>
      <c r="AA373" s="32">
        <f t="shared" si="117"/>
        <v>4620.08</v>
      </c>
      <c r="AB373" s="5">
        <f t="shared" si="117"/>
        <v>-41688.519999999997</v>
      </c>
      <c r="AC373" s="5">
        <f t="shared" si="117"/>
        <v>-5370.85</v>
      </c>
      <c r="AD373" s="5">
        <f t="shared" si="117"/>
        <v>-205386.76</v>
      </c>
      <c r="AE373" s="33">
        <f t="shared" si="117"/>
        <v>-145806.6</v>
      </c>
      <c r="AF373" s="34">
        <f t="shared" si="117"/>
        <v>-393632.65</v>
      </c>
      <c r="AG373" s="35">
        <f t="shared" si="118"/>
        <v>-1</v>
      </c>
      <c r="AH373" s="7">
        <f t="shared" si="118"/>
        <v>-1</v>
      </c>
      <c r="AI373" s="7">
        <f t="shared" si="118"/>
        <v>-1</v>
      </c>
      <c r="AJ373" s="7">
        <f t="shared" si="118"/>
        <v>-1</v>
      </c>
      <c r="AK373" s="36">
        <f t="shared" si="118"/>
        <v>-1</v>
      </c>
      <c r="AL373" s="37">
        <f t="shared" si="118"/>
        <v>-1</v>
      </c>
      <c r="AM373" s="2">
        <v>0</v>
      </c>
      <c r="AN373" s="2">
        <v>0</v>
      </c>
      <c r="AO373" s="2">
        <v>0</v>
      </c>
      <c r="AP373" s="2">
        <v>0</v>
      </c>
      <c r="AQ373" s="29">
        <v>0</v>
      </c>
      <c r="AR373" s="31">
        <f t="shared" si="113"/>
        <v>0</v>
      </c>
      <c r="AS373" s="2">
        <v>-4620.08</v>
      </c>
      <c r="AT373" s="2">
        <v>8982.57</v>
      </c>
      <c r="AU373" s="2">
        <v>2212.1</v>
      </c>
      <c r="AV373" s="2">
        <v>88640.94</v>
      </c>
      <c r="AW373" s="29">
        <v>43098.84</v>
      </c>
      <c r="AX373" s="31">
        <f t="shared" si="114"/>
        <v>138314.37</v>
      </c>
      <c r="AY373" s="5">
        <f t="shared" si="119"/>
        <v>4620.08</v>
      </c>
      <c r="AZ373" s="5">
        <f t="shared" si="119"/>
        <v>-8982.57</v>
      </c>
      <c r="BA373" s="5">
        <f t="shared" si="119"/>
        <v>-2212.1</v>
      </c>
      <c r="BB373" s="5">
        <f t="shared" si="119"/>
        <v>-88640.94</v>
      </c>
      <c r="BC373" s="33">
        <f t="shared" si="119"/>
        <v>-43098.84</v>
      </c>
      <c r="BD373" s="34">
        <f t="shared" si="119"/>
        <v>-138314.37</v>
      </c>
      <c r="BE373" s="7">
        <f t="shared" si="120"/>
        <v>-1</v>
      </c>
      <c r="BF373" s="7">
        <f t="shared" si="120"/>
        <v>-1</v>
      </c>
      <c r="BG373" s="7">
        <f t="shared" si="120"/>
        <v>-1</v>
      </c>
      <c r="BH373" s="7">
        <f t="shared" si="120"/>
        <v>-1</v>
      </c>
      <c r="BI373" s="36">
        <f t="shared" si="120"/>
        <v>-1</v>
      </c>
      <c r="BJ373" s="37">
        <f t="shared" si="120"/>
        <v>-1</v>
      </c>
      <c r="BK373" s="38">
        <f t="shared" si="121"/>
        <v>0</v>
      </c>
      <c r="BL373" s="38">
        <f t="shared" si="121"/>
        <v>0</v>
      </c>
      <c r="BM373" s="38">
        <f t="shared" si="121"/>
        <v>0</v>
      </c>
      <c r="BN373" s="38">
        <f t="shared" si="121"/>
        <v>0</v>
      </c>
      <c r="BO373" s="39">
        <f t="shared" si="121"/>
        <v>0</v>
      </c>
      <c r="BP373" s="40">
        <f t="shared" si="121"/>
        <v>0</v>
      </c>
      <c r="BQ373" s="38">
        <f t="shared" si="122"/>
        <v>1</v>
      </c>
      <c r="BR373" s="38">
        <f t="shared" si="122"/>
        <v>0.21546867099143843</v>
      </c>
      <c r="BS373" s="38">
        <f t="shared" si="122"/>
        <v>0.41187149147714047</v>
      </c>
      <c r="BT373" s="38">
        <f t="shared" si="122"/>
        <v>0.4315805945816566</v>
      </c>
      <c r="BU373" s="39">
        <f t="shared" si="122"/>
        <v>0.29558908855977711</v>
      </c>
      <c r="BV373" s="40">
        <f t="shared" si="122"/>
        <v>0.35137931266626382</v>
      </c>
      <c r="BW373" s="38">
        <f t="shared" si="123"/>
        <v>-1</v>
      </c>
      <c r="BX373" s="38">
        <f t="shared" si="123"/>
        <v>-0.21546867099143843</v>
      </c>
      <c r="BY373" s="38">
        <f t="shared" si="123"/>
        <v>-0.41187149147714047</v>
      </c>
      <c r="BZ373" s="38">
        <f t="shared" si="123"/>
        <v>-0.4315805945816566</v>
      </c>
      <c r="CA373" s="39">
        <f t="shared" si="123"/>
        <v>-0.29558908855977711</v>
      </c>
      <c r="CB373" s="40">
        <f t="shared" si="123"/>
        <v>-0.35137931266626382</v>
      </c>
      <c r="CC373" s="2">
        <f t="shared" si="124"/>
        <v>-10000</v>
      </c>
      <c r="CD373" s="2">
        <f t="shared" si="124"/>
        <v>-2154.6867099143842</v>
      </c>
      <c r="CE373" s="2">
        <f t="shared" si="124"/>
        <v>-4118.7149147714044</v>
      </c>
      <c r="CF373" s="2">
        <f t="shared" si="124"/>
        <v>-4315.8059458165662</v>
      </c>
      <c r="CG373" s="29">
        <f t="shared" si="124"/>
        <v>-2955.8908855977711</v>
      </c>
      <c r="CH373" s="31">
        <f t="shared" si="124"/>
        <v>-3513.7931266626383</v>
      </c>
    </row>
    <row r="374" spans="1:86" hidden="1" outlineLevel="6" x14ac:dyDescent="0.2">
      <c r="A374" t="s">
        <v>46</v>
      </c>
      <c r="B374" t="s">
        <v>46</v>
      </c>
      <c r="C374" t="s">
        <v>129</v>
      </c>
      <c r="D374" t="s">
        <v>129</v>
      </c>
      <c r="E374" t="s">
        <v>128</v>
      </c>
      <c r="F374" s="27">
        <f t="shared" si="115"/>
        <v>46379</v>
      </c>
      <c r="G374" s="60" t="s">
        <v>38</v>
      </c>
      <c r="H374" s="28">
        <v>0</v>
      </c>
      <c r="I374" s="2">
        <v>0</v>
      </c>
      <c r="J374" s="2">
        <v>0</v>
      </c>
      <c r="K374" s="2">
        <v>0</v>
      </c>
      <c r="L374" s="29">
        <v>0</v>
      </c>
      <c r="M374" s="30">
        <f t="shared" si="111"/>
        <v>0</v>
      </c>
      <c r="N374" t="s">
        <v>49</v>
      </c>
      <c r="O374" t="s">
        <v>49</v>
      </c>
      <c r="P374" t="s">
        <v>129</v>
      </c>
      <c r="Q374" t="s">
        <v>129</v>
      </c>
      <c r="R374" t="s">
        <v>128</v>
      </c>
      <c r="S374" s="27">
        <f t="shared" si="116"/>
        <v>46015</v>
      </c>
      <c r="T374" s="60" t="s">
        <v>38</v>
      </c>
      <c r="U374" s="28">
        <v>-3245.04</v>
      </c>
      <c r="V374" s="2">
        <v>35533.06</v>
      </c>
      <c r="W374" s="2">
        <v>5371.12</v>
      </c>
      <c r="X374" s="2">
        <v>147261.65</v>
      </c>
      <c r="Y374" s="29">
        <v>115230.04</v>
      </c>
      <c r="Z374" s="31">
        <f t="shared" si="112"/>
        <v>300150.82999999996</v>
      </c>
      <c r="AA374" s="32">
        <f t="shared" si="117"/>
        <v>3245.04</v>
      </c>
      <c r="AB374" s="5">
        <f t="shared" si="117"/>
        <v>-35533.06</v>
      </c>
      <c r="AC374" s="5">
        <f t="shared" si="117"/>
        <v>-5371.12</v>
      </c>
      <c r="AD374" s="5">
        <f t="shared" si="117"/>
        <v>-147261.65</v>
      </c>
      <c r="AE374" s="33">
        <f t="shared" si="117"/>
        <v>-115230.04</v>
      </c>
      <c r="AF374" s="34">
        <f t="shared" si="117"/>
        <v>-300150.82999999996</v>
      </c>
      <c r="AG374" s="35">
        <f t="shared" si="118"/>
        <v>-1</v>
      </c>
      <c r="AH374" s="7">
        <f t="shared" si="118"/>
        <v>-1</v>
      </c>
      <c r="AI374" s="7">
        <f t="shared" si="118"/>
        <v>-1</v>
      </c>
      <c r="AJ374" s="7">
        <f t="shared" si="118"/>
        <v>-1</v>
      </c>
      <c r="AK374" s="36">
        <f t="shared" si="118"/>
        <v>-1</v>
      </c>
      <c r="AL374" s="37">
        <f t="shared" si="118"/>
        <v>-1</v>
      </c>
      <c r="AM374" s="2">
        <v>0</v>
      </c>
      <c r="AN374" s="2">
        <v>0</v>
      </c>
      <c r="AO374" s="2">
        <v>0</v>
      </c>
      <c r="AP374" s="2">
        <v>0</v>
      </c>
      <c r="AQ374" s="29">
        <v>0</v>
      </c>
      <c r="AR374" s="31">
        <f t="shared" si="113"/>
        <v>0</v>
      </c>
      <c r="AS374" s="2">
        <v>-3245.04</v>
      </c>
      <c r="AT374" s="2">
        <v>7810.22</v>
      </c>
      <c r="AU374" s="2">
        <v>2324.34</v>
      </c>
      <c r="AV374" s="2">
        <v>54563.02</v>
      </c>
      <c r="AW374" s="29">
        <v>33768.68</v>
      </c>
      <c r="AX374" s="31">
        <f t="shared" si="114"/>
        <v>95221.22</v>
      </c>
      <c r="AY374" s="5">
        <f t="shared" si="119"/>
        <v>3245.04</v>
      </c>
      <c r="AZ374" s="5">
        <f t="shared" si="119"/>
        <v>-7810.22</v>
      </c>
      <c r="BA374" s="5">
        <f t="shared" si="119"/>
        <v>-2324.34</v>
      </c>
      <c r="BB374" s="5">
        <f t="shared" si="119"/>
        <v>-54563.02</v>
      </c>
      <c r="BC374" s="33">
        <f t="shared" si="119"/>
        <v>-33768.68</v>
      </c>
      <c r="BD374" s="34">
        <f t="shared" si="119"/>
        <v>-95221.22</v>
      </c>
      <c r="BE374" s="7">
        <f t="shared" si="120"/>
        <v>-1</v>
      </c>
      <c r="BF374" s="7">
        <f t="shared" si="120"/>
        <v>-1</v>
      </c>
      <c r="BG374" s="7">
        <f t="shared" si="120"/>
        <v>-1</v>
      </c>
      <c r="BH374" s="7">
        <f t="shared" si="120"/>
        <v>-1</v>
      </c>
      <c r="BI374" s="36">
        <f t="shared" si="120"/>
        <v>-1</v>
      </c>
      <c r="BJ374" s="37">
        <f t="shared" si="120"/>
        <v>-1</v>
      </c>
      <c r="BK374" s="38">
        <f t="shared" si="121"/>
        <v>0</v>
      </c>
      <c r="BL374" s="38">
        <f t="shared" si="121"/>
        <v>0</v>
      </c>
      <c r="BM374" s="38">
        <f t="shared" si="121"/>
        <v>0</v>
      </c>
      <c r="BN374" s="38">
        <f t="shared" si="121"/>
        <v>0</v>
      </c>
      <c r="BO374" s="39">
        <f t="shared" si="121"/>
        <v>0</v>
      </c>
      <c r="BP374" s="40">
        <f t="shared" si="121"/>
        <v>0</v>
      </c>
      <c r="BQ374" s="38">
        <f t="shared" si="122"/>
        <v>1</v>
      </c>
      <c r="BR374" s="38">
        <f t="shared" si="122"/>
        <v>0.21980150316353281</v>
      </c>
      <c r="BS374" s="38">
        <f t="shared" si="122"/>
        <v>0.43274773231653735</v>
      </c>
      <c r="BT374" s="38">
        <f t="shared" si="122"/>
        <v>0.37051751083870105</v>
      </c>
      <c r="BU374" s="39">
        <f t="shared" si="122"/>
        <v>0.29305448475067786</v>
      </c>
      <c r="BV374" s="40">
        <f t="shared" si="122"/>
        <v>0.31724456667336226</v>
      </c>
      <c r="BW374" s="38">
        <f t="shared" si="123"/>
        <v>-1</v>
      </c>
      <c r="BX374" s="38">
        <f t="shared" si="123"/>
        <v>-0.21980150316353281</v>
      </c>
      <c r="BY374" s="38">
        <f t="shared" si="123"/>
        <v>-0.43274773231653735</v>
      </c>
      <c r="BZ374" s="38">
        <f t="shared" si="123"/>
        <v>-0.37051751083870105</v>
      </c>
      <c r="CA374" s="39">
        <f t="shared" si="123"/>
        <v>-0.29305448475067786</v>
      </c>
      <c r="CB374" s="40">
        <f t="shared" si="123"/>
        <v>-0.31724456667336226</v>
      </c>
      <c r="CC374" s="2">
        <f t="shared" si="124"/>
        <v>-10000</v>
      </c>
      <c r="CD374" s="2">
        <f t="shared" si="124"/>
        <v>-2198.0150316353279</v>
      </c>
      <c r="CE374" s="2">
        <f t="shared" si="124"/>
        <v>-4327.4773231653735</v>
      </c>
      <c r="CF374" s="2">
        <f t="shared" si="124"/>
        <v>-3705.1751083870104</v>
      </c>
      <c r="CG374" s="29">
        <f t="shared" si="124"/>
        <v>-2930.5448475067788</v>
      </c>
      <c r="CH374" s="31">
        <f t="shared" si="124"/>
        <v>-3172.4456667336226</v>
      </c>
    </row>
    <row r="375" spans="1:86" hidden="1" outlineLevel="6" x14ac:dyDescent="0.2">
      <c r="A375" t="s">
        <v>46</v>
      </c>
      <c r="B375" t="s">
        <v>46</v>
      </c>
      <c r="C375" t="s">
        <v>129</v>
      </c>
      <c r="D375" t="s">
        <v>129</v>
      </c>
      <c r="E375" t="s">
        <v>128</v>
      </c>
      <c r="F375" s="27">
        <f t="shared" si="115"/>
        <v>46380</v>
      </c>
      <c r="G375" s="60" t="s">
        <v>39</v>
      </c>
      <c r="H375" s="28">
        <v>0</v>
      </c>
      <c r="I375" s="2">
        <v>0</v>
      </c>
      <c r="J375" s="2">
        <v>0</v>
      </c>
      <c r="K375" s="2">
        <v>0</v>
      </c>
      <c r="L375" s="29">
        <v>0</v>
      </c>
      <c r="M375" s="30">
        <f t="shared" si="111"/>
        <v>0</v>
      </c>
      <c r="N375" t="s">
        <v>49</v>
      </c>
      <c r="O375" t="s">
        <v>49</v>
      </c>
      <c r="P375" t="s">
        <v>129</v>
      </c>
      <c r="Q375" t="s">
        <v>129</v>
      </c>
      <c r="R375" t="s">
        <v>128</v>
      </c>
      <c r="S375" s="27">
        <f t="shared" si="116"/>
        <v>46016</v>
      </c>
      <c r="T375" s="60" t="s">
        <v>39</v>
      </c>
      <c r="U375" s="28">
        <v>0</v>
      </c>
      <c r="V375" s="2">
        <v>0</v>
      </c>
      <c r="W375" s="2">
        <v>0</v>
      </c>
      <c r="X375" s="2">
        <v>0</v>
      </c>
      <c r="Y375" s="29">
        <v>0</v>
      </c>
      <c r="Z375" s="31">
        <f t="shared" si="112"/>
        <v>0</v>
      </c>
      <c r="AA375" s="32">
        <f t="shared" si="117"/>
        <v>0</v>
      </c>
      <c r="AB375" s="5">
        <f t="shared" si="117"/>
        <v>0</v>
      </c>
      <c r="AC375" s="5">
        <f t="shared" si="117"/>
        <v>0</v>
      </c>
      <c r="AD375" s="5">
        <f t="shared" si="117"/>
        <v>0</v>
      </c>
      <c r="AE375" s="33">
        <f t="shared" si="117"/>
        <v>0</v>
      </c>
      <c r="AF375" s="34">
        <f t="shared" si="117"/>
        <v>0</v>
      </c>
      <c r="AG375" s="35" t="e">
        <f t="shared" si="118"/>
        <v>#DIV/0!</v>
      </c>
      <c r="AH375" s="7" t="e">
        <f t="shared" si="118"/>
        <v>#DIV/0!</v>
      </c>
      <c r="AI375" s="7" t="e">
        <f t="shared" si="118"/>
        <v>#DIV/0!</v>
      </c>
      <c r="AJ375" s="7" t="e">
        <f t="shared" si="118"/>
        <v>#DIV/0!</v>
      </c>
      <c r="AK375" s="36" t="e">
        <f t="shared" si="118"/>
        <v>#DIV/0!</v>
      </c>
      <c r="AL375" s="37" t="e">
        <f t="shared" si="118"/>
        <v>#DIV/0!</v>
      </c>
      <c r="AM375" s="2">
        <v>0</v>
      </c>
      <c r="AN375" s="2">
        <v>0</v>
      </c>
      <c r="AO375" s="2">
        <v>0</v>
      </c>
      <c r="AP375" s="2">
        <v>0</v>
      </c>
      <c r="AQ375" s="29">
        <v>0</v>
      </c>
      <c r="AR375" s="31">
        <f t="shared" si="113"/>
        <v>0</v>
      </c>
      <c r="AS375" s="2">
        <v>0</v>
      </c>
      <c r="AT375" s="2">
        <v>0</v>
      </c>
      <c r="AU375" s="2">
        <v>0</v>
      </c>
      <c r="AV375" s="2">
        <v>0</v>
      </c>
      <c r="AW375" s="29">
        <v>0</v>
      </c>
      <c r="AX375" s="31">
        <f t="shared" si="114"/>
        <v>0</v>
      </c>
      <c r="AY375" s="5">
        <f t="shared" si="119"/>
        <v>0</v>
      </c>
      <c r="AZ375" s="5">
        <f t="shared" si="119"/>
        <v>0</v>
      </c>
      <c r="BA375" s="5">
        <f t="shared" si="119"/>
        <v>0</v>
      </c>
      <c r="BB375" s="5">
        <f t="shared" si="119"/>
        <v>0</v>
      </c>
      <c r="BC375" s="33">
        <f t="shared" si="119"/>
        <v>0</v>
      </c>
      <c r="BD375" s="34">
        <f t="shared" si="119"/>
        <v>0</v>
      </c>
      <c r="BE375" s="7" t="e">
        <f t="shared" si="120"/>
        <v>#DIV/0!</v>
      </c>
      <c r="BF375" s="7" t="e">
        <f t="shared" si="120"/>
        <v>#DIV/0!</v>
      </c>
      <c r="BG375" s="7" t="e">
        <f t="shared" si="120"/>
        <v>#DIV/0!</v>
      </c>
      <c r="BH375" s="7" t="e">
        <f t="shared" si="120"/>
        <v>#DIV/0!</v>
      </c>
      <c r="BI375" s="36" t="e">
        <f t="shared" si="120"/>
        <v>#DIV/0!</v>
      </c>
      <c r="BJ375" s="37" t="e">
        <f t="shared" si="120"/>
        <v>#DIV/0!</v>
      </c>
      <c r="BK375" s="38">
        <f t="shared" si="121"/>
        <v>0</v>
      </c>
      <c r="BL375" s="38">
        <f t="shared" si="121"/>
        <v>0</v>
      </c>
      <c r="BM375" s="38">
        <f t="shared" si="121"/>
        <v>0</v>
      </c>
      <c r="BN375" s="38">
        <f t="shared" si="121"/>
        <v>0</v>
      </c>
      <c r="BO375" s="39">
        <f t="shared" si="121"/>
        <v>0</v>
      </c>
      <c r="BP375" s="40">
        <f t="shared" si="121"/>
        <v>0</v>
      </c>
      <c r="BQ375" s="38">
        <f t="shared" si="122"/>
        <v>0</v>
      </c>
      <c r="BR375" s="38">
        <f t="shared" si="122"/>
        <v>0</v>
      </c>
      <c r="BS375" s="38">
        <f t="shared" si="122"/>
        <v>0</v>
      </c>
      <c r="BT375" s="38">
        <f t="shared" si="122"/>
        <v>0</v>
      </c>
      <c r="BU375" s="39">
        <f t="shared" si="122"/>
        <v>0</v>
      </c>
      <c r="BV375" s="40">
        <f t="shared" si="122"/>
        <v>0</v>
      </c>
      <c r="BW375" s="38">
        <f t="shared" si="123"/>
        <v>0</v>
      </c>
      <c r="BX375" s="38">
        <f t="shared" si="123"/>
        <v>0</v>
      </c>
      <c r="BY375" s="38">
        <f t="shared" si="123"/>
        <v>0</v>
      </c>
      <c r="BZ375" s="38">
        <f t="shared" si="123"/>
        <v>0</v>
      </c>
      <c r="CA375" s="39">
        <f t="shared" si="123"/>
        <v>0</v>
      </c>
      <c r="CB375" s="40">
        <f t="shared" si="123"/>
        <v>0</v>
      </c>
      <c r="CC375" s="2">
        <f t="shared" si="124"/>
        <v>0</v>
      </c>
      <c r="CD375" s="2">
        <f t="shared" si="124"/>
        <v>0</v>
      </c>
      <c r="CE375" s="2">
        <f t="shared" si="124"/>
        <v>0</v>
      </c>
      <c r="CF375" s="2">
        <f t="shared" si="124"/>
        <v>0</v>
      </c>
      <c r="CG375" s="29">
        <f t="shared" si="124"/>
        <v>0</v>
      </c>
      <c r="CH375" s="31">
        <f t="shared" si="124"/>
        <v>0</v>
      </c>
    </row>
    <row r="376" spans="1:86" ht="13.9" hidden="1" customHeight="1" outlineLevel="6" x14ac:dyDescent="0.2">
      <c r="A376" t="s">
        <v>46</v>
      </c>
      <c r="B376" t="s">
        <v>46</v>
      </c>
      <c r="C376" t="s">
        <v>129</v>
      </c>
      <c r="D376" t="s">
        <v>129</v>
      </c>
      <c r="E376" t="s">
        <v>128</v>
      </c>
      <c r="F376" s="27">
        <f t="shared" si="115"/>
        <v>46381</v>
      </c>
      <c r="G376" s="60" t="s">
        <v>40</v>
      </c>
      <c r="H376" s="28">
        <v>0</v>
      </c>
      <c r="I376" s="2">
        <v>0</v>
      </c>
      <c r="J376" s="2">
        <v>0</v>
      </c>
      <c r="K376" s="2">
        <v>0</v>
      </c>
      <c r="L376" s="29">
        <v>0</v>
      </c>
      <c r="M376" s="30">
        <f t="shared" si="111"/>
        <v>0</v>
      </c>
      <c r="N376" t="s">
        <v>49</v>
      </c>
      <c r="O376" t="s">
        <v>49</v>
      </c>
      <c r="P376" t="s">
        <v>129</v>
      </c>
      <c r="Q376" t="s">
        <v>129</v>
      </c>
      <c r="R376" t="s">
        <v>128</v>
      </c>
      <c r="S376" s="27">
        <f t="shared" si="116"/>
        <v>46017</v>
      </c>
      <c r="T376" s="60" t="s">
        <v>40</v>
      </c>
      <c r="U376" s="28">
        <v>-35.049999999999997</v>
      </c>
      <c r="V376" s="2">
        <v>13931.43</v>
      </c>
      <c r="W376" s="2">
        <v>1254.55</v>
      </c>
      <c r="X376" s="2">
        <v>47328.160000000003</v>
      </c>
      <c r="Y376" s="29">
        <v>36455.230000000003</v>
      </c>
      <c r="Z376" s="31">
        <f t="shared" si="112"/>
        <v>98934.32</v>
      </c>
      <c r="AA376" s="32">
        <f t="shared" si="117"/>
        <v>35.049999999999997</v>
      </c>
      <c r="AB376" s="5">
        <f t="shared" si="117"/>
        <v>-13931.43</v>
      </c>
      <c r="AC376" s="5">
        <f t="shared" si="117"/>
        <v>-1254.55</v>
      </c>
      <c r="AD376" s="5">
        <f t="shared" si="117"/>
        <v>-47328.160000000003</v>
      </c>
      <c r="AE376" s="33">
        <f t="shared" si="117"/>
        <v>-36455.230000000003</v>
      </c>
      <c r="AF376" s="34">
        <f t="shared" si="117"/>
        <v>-98934.32</v>
      </c>
      <c r="AG376" s="35">
        <f t="shared" si="118"/>
        <v>-1</v>
      </c>
      <c r="AH376" s="7">
        <f t="shared" si="118"/>
        <v>-1</v>
      </c>
      <c r="AI376" s="7">
        <f t="shared" si="118"/>
        <v>-1</v>
      </c>
      <c r="AJ376" s="7">
        <f t="shared" si="118"/>
        <v>-1</v>
      </c>
      <c r="AK376" s="36">
        <f t="shared" si="118"/>
        <v>-1</v>
      </c>
      <c r="AL376" s="37">
        <f t="shared" si="118"/>
        <v>-1</v>
      </c>
      <c r="AM376" s="2">
        <v>0</v>
      </c>
      <c r="AN376" s="2">
        <v>0</v>
      </c>
      <c r="AO376" s="2">
        <v>0</v>
      </c>
      <c r="AP376" s="2">
        <v>0</v>
      </c>
      <c r="AQ376" s="29">
        <v>0</v>
      </c>
      <c r="AR376" s="31">
        <f t="shared" si="113"/>
        <v>0</v>
      </c>
      <c r="AS376" s="2">
        <v>-35.049999999999997</v>
      </c>
      <c r="AT376" s="2">
        <v>2981.96</v>
      </c>
      <c r="AU376" s="2">
        <v>503.04</v>
      </c>
      <c r="AV376" s="2">
        <v>17680.21</v>
      </c>
      <c r="AW376" s="29">
        <v>11038.12</v>
      </c>
      <c r="AX376" s="31">
        <f t="shared" si="114"/>
        <v>32168.28</v>
      </c>
      <c r="AY376" s="5">
        <f t="shared" si="119"/>
        <v>35.049999999999997</v>
      </c>
      <c r="AZ376" s="5">
        <f t="shared" si="119"/>
        <v>-2981.96</v>
      </c>
      <c r="BA376" s="5">
        <f t="shared" si="119"/>
        <v>-503.04</v>
      </c>
      <c r="BB376" s="5">
        <f t="shared" si="119"/>
        <v>-17680.21</v>
      </c>
      <c r="BC376" s="33">
        <f t="shared" si="119"/>
        <v>-11038.12</v>
      </c>
      <c r="BD376" s="34">
        <f t="shared" si="119"/>
        <v>-32168.28</v>
      </c>
      <c r="BE376" s="7">
        <f t="shared" si="120"/>
        <v>-1</v>
      </c>
      <c r="BF376" s="7">
        <f t="shared" si="120"/>
        <v>-1</v>
      </c>
      <c r="BG376" s="7">
        <f t="shared" si="120"/>
        <v>-1</v>
      </c>
      <c r="BH376" s="7">
        <f t="shared" si="120"/>
        <v>-1</v>
      </c>
      <c r="BI376" s="36">
        <f t="shared" si="120"/>
        <v>-1</v>
      </c>
      <c r="BJ376" s="37">
        <f t="shared" si="120"/>
        <v>-1</v>
      </c>
      <c r="BK376" s="38">
        <f t="shared" si="121"/>
        <v>0</v>
      </c>
      <c r="BL376" s="38">
        <f t="shared" si="121"/>
        <v>0</v>
      </c>
      <c r="BM376" s="38">
        <f t="shared" si="121"/>
        <v>0</v>
      </c>
      <c r="BN376" s="38">
        <f t="shared" si="121"/>
        <v>0</v>
      </c>
      <c r="BO376" s="39">
        <f t="shared" si="121"/>
        <v>0</v>
      </c>
      <c r="BP376" s="40">
        <f t="shared" si="121"/>
        <v>0</v>
      </c>
      <c r="BQ376" s="38">
        <f t="shared" si="122"/>
        <v>1</v>
      </c>
      <c r="BR376" s="38">
        <f t="shared" si="122"/>
        <v>0.21404550717334833</v>
      </c>
      <c r="BS376" s="38">
        <f t="shared" si="122"/>
        <v>0.40097246024470928</v>
      </c>
      <c r="BT376" s="38">
        <f t="shared" si="122"/>
        <v>0.37356639260854418</v>
      </c>
      <c r="BU376" s="39">
        <f t="shared" si="122"/>
        <v>0.30278563597047664</v>
      </c>
      <c r="BV376" s="40">
        <f t="shared" si="122"/>
        <v>0.32514783545285392</v>
      </c>
      <c r="BW376" s="38">
        <f t="shared" si="123"/>
        <v>-1</v>
      </c>
      <c r="BX376" s="38">
        <f t="shared" si="123"/>
        <v>-0.21404550717334833</v>
      </c>
      <c r="BY376" s="38">
        <f t="shared" si="123"/>
        <v>-0.40097246024470928</v>
      </c>
      <c r="BZ376" s="38">
        <f t="shared" si="123"/>
        <v>-0.37356639260854418</v>
      </c>
      <c r="CA376" s="39">
        <f t="shared" si="123"/>
        <v>-0.30278563597047664</v>
      </c>
      <c r="CB376" s="40">
        <f t="shared" si="123"/>
        <v>-0.32514783545285392</v>
      </c>
      <c r="CC376" s="2">
        <f t="shared" si="124"/>
        <v>-10000</v>
      </c>
      <c r="CD376" s="2">
        <f t="shared" si="124"/>
        <v>-2140.4550717334832</v>
      </c>
      <c r="CE376" s="2">
        <f t="shared" si="124"/>
        <v>-4009.7246024470928</v>
      </c>
      <c r="CF376" s="2">
        <f t="shared" si="124"/>
        <v>-3735.6639260854417</v>
      </c>
      <c r="CG376" s="29">
        <f t="shared" si="124"/>
        <v>-3027.8563597047664</v>
      </c>
      <c r="CH376" s="31">
        <f t="shared" si="124"/>
        <v>-3251.4783545285391</v>
      </c>
    </row>
    <row r="377" spans="1:86" ht="13.5" hidden="1" outlineLevel="6" thickBot="1" x14ac:dyDescent="0.25">
      <c r="A377" t="s">
        <v>46</v>
      </c>
      <c r="B377" t="s">
        <v>46</v>
      </c>
      <c r="C377" t="s">
        <v>129</v>
      </c>
      <c r="D377" t="s">
        <v>129</v>
      </c>
      <c r="E377" t="s">
        <v>128</v>
      </c>
      <c r="F377" s="41">
        <f t="shared" si="115"/>
        <v>46382</v>
      </c>
      <c r="G377" s="61" t="s">
        <v>41</v>
      </c>
      <c r="H377" s="43">
        <v>0</v>
      </c>
      <c r="I377" s="44">
        <v>0</v>
      </c>
      <c r="J377" s="44">
        <v>0</v>
      </c>
      <c r="K377" s="44">
        <v>0</v>
      </c>
      <c r="L377" s="45">
        <v>0</v>
      </c>
      <c r="M377" s="46">
        <f t="shared" si="111"/>
        <v>0</v>
      </c>
      <c r="N377" t="s">
        <v>49</v>
      </c>
      <c r="O377" t="s">
        <v>49</v>
      </c>
      <c r="P377" t="s">
        <v>129</v>
      </c>
      <c r="Q377" t="s">
        <v>129</v>
      </c>
      <c r="R377" t="s">
        <v>128</v>
      </c>
      <c r="S377" s="41">
        <f t="shared" si="116"/>
        <v>46018</v>
      </c>
      <c r="T377" s="61" t="s">
        <v>41</v>
      </c>
      <c r="U377" s="43">
        <v>104.94</v>
      </c>
      <c r="V377" s="44">
        <v>14188</v>
      </c>
      <c r="W377" s="44">
        <v>881.04</v>
      </c>
      <c r="X377" s="44">
        <v>53531.92</v>
      </c>
      <c r="Y377" s="45">
        <v>42451.05</v>
      </c>
      <c r="Z377" s="47">
        <f t="shared" si="112"/>
        <v>111156.95</v>
      </c>
      <c r="AA377" s="48">
        <f t="shared" si="117"/>
        <v>-104.94</v>
      </c>
      <c r="AB377" s="49">
        <f t="shared" si="117"/>
        <v>-14188</v>
      </c>
      <c r="AC377" s="49">
        <f t="shared" si="117"/>
        <v>-881.04</v>
      </c>
      <c r="AD377" s="49">
        <f t="shared" si="117"/>
        <v>-53531.92</v>
      </c>
      <c r="AE377" s="50">
        <f t="shared" si="117"/>
        <v>-42451.05</v>
      </c>
      <c r="AF377" s="51">
        <f t="shared" si="117"/>
        <v>-111156.95</v>
      </c>
      <c r="AG377" s="52">
        <f t="shared" si="118"/>
        <v>-1</v>
      </c>
      <c r="AH377" s="53">
        <f t="shared" si="118"/>
        <v>-1</v>
      </c>
      <c r="AI377" s="53">
        <f t="shared" si="118"/>
        <v>-1</v>
      </c>
      <c r="AJ377" s="53">
        <f t="shared" si="118"/>
        <v>-1</v>
      </c>
      <c r="AK377" s="54">
        <f t="shared" si="118"/>
        <v>-1</v>
      </c>
      <c r="AL377" s="55">
        <f t="shared" si="118"/>
        <v>-1</v>
      </c>
      <c r="AM377" s="44">
        <v>0</v>
      </c>
      <c r="AN377" s="44">
        <v>0</v>
      </c>
      <c r="AO377" s="44">
        <v>0</v>
      </c>
      <c r="AP377" s="44">
        <v>0</v>
      </c>
      <c r="AQ377" s="45">
        <v>0</v>
      </c>
      <c r="AR377" s="47">
        <f t="shared" si="113"/>
        <v>0</v>
      </c>
      <c r="AS377" s="44">
        <v>104.94</v>
      </c>
      <c r="AT377" s="44">
        <v>3045.13</v>
      </c>
      <c r="AU377" s="44">
        <v>271.7</v>
      </c>
      <c r="AV377" s="44">
        <v>20911.64</v>
      </c>
      <c r="AW377" s="45">
        <v>12838.41</v>
      </c>
      <c r="AX377" s="47">
        <f t="shared" si="114"/>
        <v>37171.82</v>
      </c>
      <c r="AY377" s="49">
        <f t="shared" si="119"/>
        <v>-104.94</v>
      </c>
      <c r="AZ377" s="49">
        <f t="shared" si="119"/>
        <v>-3045.13</v>
      </c>
      <c r="BA377" s="49">
        <f t="shared" si="119"/>
        <v>-271.7</v>
      </c>
      <c r="BB377" s="49">
        <f t="shared" si="119"/>
        <v>-20911.64</v>
      </c>
      <c r="BC377" s="50">
        <f t="shared" si="119"/>
        <v>-12838.41</v>
      </c>
      <c r="BD377" s="51">
        <f t="shared" si="119"/>
        <v>-37171.82</v>
      </c>
      <c r="BE377" s="53">
        <f t="shared" si="120"/>
        <v>-1</v>
      </c>
      <c r="BF377" s="53">
        <f t="shared" si="120"/>
        <v>-1</v>
      </c>
      <c r="BG377" s="53">
        <f t="shared" si="120"/>
        <v>-1</v>
      </c>
      <c r="BH377" s="53">
        <f t="shared" si="120"/>
        <v>-1</v>
      </c>
      <c r="BI377" s="54">
        <f t="shared" si="120"/>
        <v>-1</v>
      </c>
      <c r="BJ377" s="55">
        <f t="shared" si="120"/>
        <v>-1</v>
      </c>
      <c r="BK377" s="56">
        <f t="shared" si="121"/>
        <v>0</v>
      </c>
      <c r="BL377" s="56">
        <f t="shared" si="121"/>
        <v>0</v>
      </c>
      <c r="BM377" s="56">
        <f t="shared" si="121"/>
        <v>0</v>
      </c>
      <c r="BN377" s="56">
        <f t="shared" si="121"/>
        <v>0</v>
      </c>
      <c r="BO377" s="57">
        <f t="shared" si="121"/>
        <v>0</v>
      </c>
      <c r="BP377" s="58">
        <f t="shared" si="121"/>
        <v>0</v>
      </c>
      <c r="BQ377" s="56">
        <f t="shared" si="122"/>
        <v>1</v>
      </c>
      <c r="BR377" s="56">
        <f t="shared" si="122"/>
        <v>0.2146271497039752</v>
      </c>
      <c r="BS377" s="56">
        <f t="shared" si="122"/>
        <v>0.30838554435666937</v>
      </c>
      <c r="BT377" s="56">
        <f t="shared" si="122"/>
        <v>0.39063870677532209</v>
      </c>
      <c r="BU377" s="57">
        <f t="shared" si="122"/>
        <v>0.30242856183769301</v>
      </c>
      <c r="BV377" s="58">
        <f t="shared" si="122"/>
        <v>0.3344084198064089</v>
      </c>
      <c r="BW377" s="56">
        <f t="shared" si="123"/>
        <v>-1</v>
      </c>
      <c r="BX377" s="56">
        <f t="shared" si="123"/>
        <v>-0.2146271497039752</v>
      </c>
      <c r="BY377" s="56">
        <f t="shared" si="123"/>
        <v>-0.30838554435666937</v>
      </c>
      <c r="BZ377" s="56">
        <f t="shared" si="123"/>
        <v>-0.39063870677532209</v>
      </c>
      <c r="CA377" s="57">
        <f t="shared" si="123"/>
        <v>-0.30242856183769301</v>
      </c>
      <c r="CB377" s="58">
        <f t="shared" si="123"/>
        <v>-0.3344084198064089</v>
      </c>
      <c r="CC377" s="44">
        <f t="shared" si="124"/>
        <v>-10000</v>
      </c>
      <c r="CD377" s="44">
        <f t="shared" si="124"/>
        <v>-2146.2714970397519</v>
      </c>
      <c r="CE377" s="44">
        <f t="shared" si="124"/>
        <v>-3083.8554435666938</v>
      </c>
      <c r="CF377" s="44">
        <f t="shared" si="124"/>
        <v>-3906.3870677532209</v>
      </c>
      <c r="CG377" s="45">
        <f t="shared" si="124"/>
        <v>-3024.28561837693</v>
      </c>
      <c r="CH377" s="47">
        <f t="shared" si="124"/>
        <v>-3344.0841980640889</v>
      </c>
    </row>
    <row r="378" spans="1:86" ht="13.5" collapsed="1" thickBot="1" x14ac:dyDescent="0.25">
      <c r="AA378" s="2"/>
      <c r="AB378" s="2"/>
      <c r="AC378" s="2"/>
      <c r="AD378" s="2"/>
      <c r="AE378" s="2"/>
    </row>
    <row r="379" spans="1:86" x14ac:dyDescent="0.2">
      <c r="F379" s="62" t="s">
        <v>42</v>
      </c>
      <c r="G379" s="63"/>
      <c r="H379" s="64">
        <f t="shared" ref="H379:L382" si="125">SUMIF($E$14:$E$377,$F379,H$14:H$377)</f>
        <v>379.6</v>
      </c>
      <c r="I379" s="65">
        <f t="shared" si="125"/>
        <v>103959.65</v>
      </c>
      <c r="J379" s="65">
        <f t="shared" si="125"/>
        <v>8578.44</v>
      </c>
      <c r="K379" s="65">
        <f t="shared" si="125"/>
        <v>358569.47000000003</v>
      </c>
      <c r="L379" s="65">
        <f t="shared" si="125"/>
        <v>296274.72000000003</v>
      </c>
      <c r="M379" s="66">
        <f t="shared" ref="M379:M384" si="126">SUM(H379:L379)</f>
        <v>767761.88000000012</v>
      </c>
      <c r="O379" s="67"/>
      <c r="P379" s="67"/>
      <c r="Q379" s="67"/>
      <c r="R379" s="67"/>
      <c r="S379" s="67"/>
      <c r="T379" s="68" t="s">
        <v>42</v>
      </c>
      <c r="U379" s="65">
        <f>SUMIF($M$14:$M$20,"&lt;&gt;0",U$14:U$20)</f>
        <v>530.72</v>
      </c>
      <c r="V379" s="65">
        <f>SUMIF($M$14:$M$20,"&lt;&gt;0",V$14:V$20)</f>
        <v>98608.03</v>
      </c>
      <c r="W379" s="65">
        <f>SUMIF($M$14:$M$20,"&lt;&gt;0",W$14:W$20)</f>
        <v>7686.2900000000009</v>
      </c>
      <c r="X379" s="65">
        <f>SUMIF($M$14:$M$20,"&lt;&gt;0",X$14:X$20)</f>
        <v>279903.57</v>
      </c>
      <c r="Y379" s="65">
        <f>SUMIF($M$14:$M$20,"&lt;&gt;0",Y$14:Y$20)</f>
        <v>267353.87</v>
      </c>
      <c r="Z379" s="66">
        <f t="shared" ref="Z379:Z384" si="127">SUM(U379:Y379)</f>
        <v>654082.48</v>
      </c>
      <c r="AA379" s="65">
        <f t="shared" ref="AA379:AF384" si="128">+H379-U379</f>
        <v>-151.12</v>
      </c>
      <c r="AB379" s="65">
        <f t="shared" si="128"/>
        <v>5351.6199999999953</v>
      </c>
      <c r="AC379" s="65">
        <f t="shared" si="128"/>
        <v>892.14999999999964</v>
      </c>
      <c r="AD379" s="65">
        <f t="shared" si="128"/>
        <v>78665.900000000023</v>
      </c>
      <c r="AE379" s="65">
        <f t="shared" si="128"/>
        <v>28920.850000000035</v>
      </c>
      <c r="AF379" s="69">
        <f t="shared" si="128"/>
        <v>113679.40000000014</v>
      </c>
      <c r="AG379" s="70">
        <f t="shared" ref="AG379:AL384" si="129">IFERROR(AA379/U379,"")</f>
        <v>-0.28474525173349413</v>
      </c>
      <c r="AH379" s="70">
        <f t="shared" si="129"/>
        <v>5.4271645017145112E-2</v>
      </c>
      <c r="AI379" s="70">
        <f t="shared" si="129"/>
        <v>0.11607030179709581</v>
      </c>
      <c r="AJ379" s="70">
        <f t="shared" si="129"/>
        <v>0.28104643324127671</v>
      </c>
      <c r="AK379" s="70">
        <f t="shared" si="129"/>
        <v>0.1081744206657642</v>
      </c>
      <c r="AL379" s="71">
        <f t="shared" si="129"/>
        <v>0.17379979356731912</v>
      </c>
      <c r="AM379" s="64">
        <f t="shared" ref="AM379:AQ382" si="130">SUMIF($E$14:$E$377,$F379,AM$14:AM$377)</f>
        <v>379.6</v>
      </c>
      <c r="AN379" s="65">
        <f t="shared" si="130"/>
        <v>22297.97</v>
      </c>
      <c r="AO379" s="65">
        <f t="shared" si="130"/>
        <v>3120.56</v>
      </c>
      <c r="AP379" s="65">
        <f t="shared" si="130"/>
        <v>136529.92000000001</v>
      </c>
      <c r="AQ379" s="65">
        <f t="shared" si="130"/>
        <v>83050.87000000001</v>
      </c>
      <c r="AR379" s="66">
        <f t="shared" ref="AR379:AR384" si="131">SUM(AM379:AQ379)</f>
        <v>245378.92000000004</v>
      </c>
      <c r="AS379" s="64">
        <f>SUMIF($M$14:$M$20,"&lt;&gt;0",AS$14:AS$20)</f>
        <v>530.72</v>
      </c>
      <c r="AT379" s="65">
        <f>SUMIF($M$14:$M$20,"&lt;&gt;0",AT$14:AT$20)</f>
        <v>20663.190000000002</v>
      </c>
      <c r="AU379" s="65">
        <f>SUMIF($M$14:$M$20,"&lt;&gt;0",AU$14:AU$20)</f>
        <v>2896.2700000000004</v>
      </c>
      <c r="AV379" s="65">
        <f>SUMIF($M$14:$M$20,"&lt;&gt;0",AV$14:AV$20)</f>
        <v>85502.77</v>
      </c>
      <c r="AW379" s="65">
        <f>SUMIF($M$14:$M$20,"&lt;&gt;0",AW$14:AW$20)</f>
        <v>74484.19</v>
      </c>
      <c r="AX379" s="66">
        <f t="shared" ref="AX379:AX384" si="132">SUM(AS379:AW379)</f>
        <v>184077.14</v>
      </c>
      <c r="AY379" s="64">
        <f t="shared" ref="AY379:BD384" si="133">+AM379-AS379</f>
        <v>-151.12</v>
      </c>
      <c r="AZ379" s="65">
        <f t="shared" si="133"/>
        <v>1634.7799999999988</v>
      </c>
      <c r="BA379" s="65">
        <f t="shared" si="133"/>
        <v>224.28999999999951</v>
      </c>
      <c r="BB379" s="65">
        <f t="shared" si="133"/>
        <v>51027.150000000009</v>
      </c>
      <c r="BC379" s="65">
        <f t="shared" si="133"/>
        <v>8566.6800000000076</v>
      </c>
      <c r="BD379" s="66">
        <f t="shared" si="133"/>
        <v>61301.780000000028</v>
      </c>
      <c r="BE379" s="72">
        <f t="shared" ref="BE379:BJ384" si="134">AY379/AS379</f>
        <v>-0.28474525173349413</v>
      </c>
      <c r="BF379" s="70">
        <f t="shared" si="134"/>
        <v>7.9115567344635498E-2</v>
      </c>
      <c r="BG379" s="70">
        <f t="shared" si="134"/>
        <v>7.7440984438605337E-2</v>
      </c>
      <c r="BH379" s="70">
        <f t="shared" si="134"/>
        <v>0.59678943734805323</v>
      </c>
      <c r="BI379" s="70">
        <f t="shared" si="134"/>
        <v>0.11501340083043136</v>
      </c>
      <c r="BJ379" s="71">
        <f t="shared" si="134"/>
        <v>0.33302223187518026</v>
      </c>
      <c r="BK379" s="72">
        <f t="shared" ref="BK379:BP427" si="135">IFERROR(AM379/H379,0)</f>
        <v>1</v>
      </c>
      <c r="BL379" s="70">
        <f t="shared" si="135"/>
        <v>0.21448677443604325</v>
      </c>
      <c r="BM379" s="70">
        <f t="shared" si="135"/>
        <v>0.36376777129641286</v>
      </c>
      <c r="BN379" s="70">
        <f t="shared" si="135"/>
        <v>0.38076281285185826</v>
      </c>
      <c r="BO379" s="70">
        <f t="shared" si="135"/>
        <v>0.28031709894114493</v>
      </c>
      <c r="BP379" s="71">
        <f t="shared" si="135"/>
        <v>0.31960289562696187</v>
      </c>
      <c r="BQ379" s="72">
        <f t="shared" ref="BQ379:BV427" si="136">IFERROR(AS379/U379,0)</f>
        <v>1</v>
      </c>
      <c r="BR379" s="70">
        <f t="shared" si="136"/>
        <v>0.2095487558163367</v>
      </c>
      <c r="BS379" s="70">
        <f t="shared" si="136"/>
        <v>0.37680987836784718</v>
      </c>
      <c r="BT379" s="70">
        <f t="shared" si="136"/>
        <v>0.30547223817116731</v>
      </c>
      <c r="BU379" s="70">
        <f t="shared" si="136"/>
        <v>0.27859776258335067</v>
      </c>
      <c r="BV379" s="71">
        <f t="shared" si="136"/>
        <v>0.28142802418435059</v>
      </c>
      <c r="BW379" s="72">
        <f t="shared" ref="BW379:CB427" si="137">+BK379-BQ379</f>
        <v>0</v>
      </c>
      <c r="BX379" s="70">
        <f t="shared" si="137"/>
        <v>4.9380186197065523E-3</v>
      </c>
      <c r="BY379" s="70">
        <f t="shared" si="137"/>
        <v>-1.3042107071434328E-2</v>
      </c>
      <c r="BZ379" s="70">
        <f t="shared" si="137"/>
        <v>7.5290574680690947E-2</v>
      </c>
      <c r="CA379" s="70">
        <f t="shared" si="137"/>
        <v>1.7193363577942544E-3</v>
      </c>
      <c r="CB379" s="71">
        <f t="shared" si="137"/>
        <v>3.817487144261128E-2</v>
      </c>
      <c r="CC379" s="64">
        <f t="shared" ref="CC379:CH427" si="138">BW379*10000</f>
        <v>0</v>
      </c>
      <c r="CD379" s="65">
        <f t="shared" si="138"/>
        <v>49.380186197065527</v>
      </c>
      <c r="CE379" s="65">
        <f t="shared" si="138"/>
        <v>-130.42107071434327</v>
      </c>
      <c r="CF379" s="65">
        <f t="shared" si="138"/>
        <v>752.90574680690952</v>
      </c>
      <c r="CG379" s="65">
        <f t="shared" si="138"/>
        <v>17.193363577942545</v>
      </c>
      <c r="CH379" s="69">
        <f t="shared" si="138"/>
        <v>381.74871442611283</v>
      </c>
    </row>
    <row r="380" spans="1:86" x14ac:dyDescent="0.2">
      <c r="F380" s="73" t="s">
        <v>43</v>
      </c>
      <c r="G380" s="60"/>
      <c r="H380" s="28">
        <f t="shared" si="125"/>
        <v>519.97</v>
      </c>
      <c r="I380" s="2">
        <f t="shared" si="125"/>
        <v>76131.649999999994</v>
      </c>
      <c r="J380" s="2">
        <f t="shared" si="125"/>
        <v>3943.2000000000003</v>
      </c>
      <c r="K380" s="2">
        <f t="shared" si="125"/>
        <v>253453.44</v>
      </c>
      <c r="L380" s="2">
        <f t="shared" si="125"/>
        <v>226229.80000000002</v>
      </c>
      <c r="M380" s="74">
        <f t="shared" si="126"/>
        <v>560278.06000000006</v>
      </c>
      <c r="O380"/>
      <c r="P380"/>
      <c r="Q380"/>
      <c r="R380"/>
      <c r="T380" s="75" t="s">
        <v>43</v>
      </c>
      <c r="U380" s="2">
        <f>SUMIF($M$21:$M$27,"&lt;&gt;0",U$21:U$27)</f>
        <v>656.81000000000006</v>
      </c>
      <c r="V380" s="2">
        <f>SUMIF($M$21:$M$27,"&lt;&gt;0",V$21:V$27)</f>
        <v>80889.95</v>
      </c>
      <c r="W380" s="2">
        <f>SUMIF($M$21:$M$27,"&lt;&gt;0",W$21:W$27)</f>
        <v>4382.3600000000006</v>
      </c>
      <c r="X380" s="2">
        <f>SUMIF($M$21:$M$27,"&lt;&gt;0",X$21:X$27)</f>
        <v>241619.97</v>
      </c>
      <c r="Y380" s="2">
        <f>SUMIF($M$21:$M$27,"&lt;&gt;0",Y$21:Y$27)</f>
        <v>206656.48</v>
      </c>
      <c r="Z380" s="74">
        <f t="shared" si="127"/>
        <v>534205.56999999995</v>
      </c>
      <c r="AA380" s="2">
        <f t="shared" si="128"/>
        <v>-136.84000000000003</v>
      </c>
      <c r="AB380" s="2">
        <f t="shared" si="128"/>
        <v>-4758.3000000000029</v>
      </c>
      <c r="AC380" s="2">
        <f t="shared" si="128"/>
        <v>-439.16000000000031</v>
      </c>
      <c r="AD380" s="2">
        <f t="shared" si="128"/>
        <v>11833.470000000001</v>
      </c>
      <c r="AE380" s="2">
        <f t="shared" si="128"/>
        <v>19573.320000000007</v>
      </c>
      <c r="AF380" s="30">
        <f t="shared" si="128"/>
        <v>26072.490000000107</v>
      </c>
      <c r="AG380" s="38">
        <f t="shared" si="129"/>
        <v>-0.20834031150561047</v>
      </c>
      <c r="AH380" s="38">
        <f t="shared" si="129"/>
        <v>-5.8824365696851129E-2</v>
      </c>
      <c r="AI380" s="38">
        <f t="shared" si="129"/>
        <v>-0.10021084529796737</v>
      </c>
      <c r="AJ380" s="38">
        <f t="shared" si="129"/>
        <v>4.8975546185193224E-2</v>
      </c>
      <c r="AK380" s="38">
        <f t="shared" si="129"/>
        <v>9.4714281400709074E-2</v>
      </c>
      <c r="AL380" s="76">
        <f t="shared" si="129"/>
        <v>4.8806099120232142E-2</v>
      </c>
      <c r="AM380" s="28">
        <f t="shared" si="130"/>
        <v>479.25000000000006</v>
      </c>
      <c r="AN380" s="2">
        <f t="shared" si="130"/>
        <v>16042.41</v>
      </c>
      <c r="AO380" s="2">
        <f t="shared" si="130"/>
        <v>1033.43</v>
      </c>
      <c r="AP380" s="2">
        <f t="shared" si="130"/>
        <v>98665.31</v>
      </c>
      <c r="AQ380" s="2">
        <f t="shared" si="130"/>
        <v>63509.07</v>
      </c>
      <c r="AR380" s="74">
        <f t="shared" si="131"/>
        <v>179729.47</v>
      </c>
      <c r="AS380" s="28">
        <f>SUMIF($M$21:$M$27,"&lt;&gt;0",AS$21:AS$27)</f>
        <v>656.81000000000006</v>
      </c>
      <c r="AT380" s="2">
        <f>SUMIF($M$21:$M$27,"&lt;&gt;0",AT$21:AT$27)</f>
        <v>16560.38</v>
      </c>
      <c r="AU380" s="2">
        <f>SUMIF($M$21:$M$27,"&lt;&gt;0",AU$21:AU$27)</f>
        <v>1630.54</v>
      </c>
      <c r="AV380" s="2">
        <f>SUMIF($M$21:$M$27,"&lt;&gt;0",AV$21:AV$27)</f>
        <v>79532.97</v>
      </c>
      <c r="AW380" s="2">
        <f>SUMIF($M$21:$M$27,"&lt;&gt;0",AW$21:AW$27)</f>
        <v>57405.399999999994</v>
      </c>
      <c r="AX380" s="74">
        <f t="shared" si="132"/>
        <v>155786.1</v>
      </c>
      <c r="AY380" s="28">
        <f t="shared" si="133"/>
        <v>-177.56</v>
      </c>
      <c r="AZ380" s="2">
        <f t="shared" si="133"/>
        <v>-517.97000000000116</v>
      </c>
      <c r="BA380" s="2">
        <f t="shared" si="133"/>
        <v>-597.1099999999999</v>
      </c>
      <c r="BB380" s="2">
        <f t="shared" si="133"/>
        <v>19132.339999999997</v>
      </c>
      <c r="BC380" s="2">
        <f t="shared" si="133"/>
        <v>6103.6700000000055</v>
      </c>
      <c r="BD380" s="74">
        <f t="shared" si="133"/>
        <v>23943.369999999995</v>
      </c>
      <c r="BE380" s="77">
        <f t="shared" si="134"/>
        <v>-0.2703369315327111</v>
      </c>
      <c r="BF380" s="38">
        <f t="shared" si="134"/>
        <v>-3.127766391834011E-2</v>
      </c>
      <c r="BG380" s="38">
        <f t="shared" si="134"/>
        <v>-0.36620383431255898</v>
      </c>
      <c r="BH380" s="38">
        <f t="shared" si="134"/>
        <v>0.24055860104306423</v>
      </c>
      <c r="BI380" s="38">
        <f t="shared" si="134"/>
        <v>0.10632571151842869</v>
      </c>
      <c r="BJ380" s="76">
        <f t="shared" si="134"/>
        <v>0.15369387897893325</v>
      </c>
      <c r="BK380" s="77">
        <f t="shared" si="135"/>
        <v>0.92168778968017395</v>
      </c>
      <c r="BL380" s="38">
        <f t="shared" si="135"/>
        <v>0.21071932632485965</v>
      </c>
      <c r="BM380" s="38">
        <f t="shared" si="135"/>
        <v>0.26207902211401907</v>
      </c>
      <c r="BN380" s="38">
        <f t="shared" si="135"/>
        <v>0.38928376746435162</v>
      </c>
      <c r="BO380" s="38">
        <f t="shared" si="135"/>
        <v>0.28072813572747707</v>
      </c>
      <c r="BP380" s="76">
        <f t="shared" si="135"/>
        <v>0.32078620033773941</v>
      </c>
      <c r="BQ380" s="77">
        <f t="shared" si="136"/>
        <v>1</v>
      </c>
      <c r="BR380" s="38">
        <f t="shared" si="136"/>
        <v>0.20472728688792616</v>
      </c>
      <c r="BS380" s="38">
        <f t="shared" si="136"/>
        <v>0.37206893089568172</v>
      </c>
      <c r="BT380" s="38">
        <f t="shared" si="136"/>
        <v>0.32916554869202241</v>
      </c>
      <c r="BU380" s="38">
        <f t="shared" si="136"/>
        <v>0.27778175646851233</v>
      </c>
      <c r="BV380" s="76">
        <f t="shared" si="136"/>
        <v>0.29162200611274047</v>
      </c>
      <c r="BW380" s="77">
        <f t="shared" si="137"/>
        <v>-7.8312210319826048E-2</v>
      </c>
      <c r="BX380" s="38">
        <f t="shared" si="137"/>
        <v>5.9920394369334939E-3</v>
      </c>
      <c r="BY380" s="38">
        <f t="shared" si="137"/>
        <v>-0.10998990878166265</v>
      </c>
      <c r="BZ380" s="38">
        <f t="shared" si="137"/>
        <v>6.0118218772329202E-2</v>
      </c>
      <c r="CA380" s="38">
        <f t="shared" si="137"/>
        <v>2.9463792589647375E-3</v>
      </c>
      <c r="CB380" s="76">
        <f t="shared" si="137"/>
        <v>2.9164194224998941E-2</v>
      </c>
      <c r="CC380" s="28">
        <f t="shared" si="138"/>
        <v>-783.12210319826045</v>
      </c>
      <c r="CD380" s="2">
        <f t="shared" si="138"/>
        <v>59.920394369334943</v>
      </c>
      <c r="CE380" s="2">
        <f t="shared" si="138"/>
        <v>-1099.8990878166264</v>
      </c>
      <c r="CF380" s="2">
        <f t="shared" si="138"/>
        <v>601.18218772329203</v>
      </c>
      <c r="CG380" s="2">
        <f t="shared" si="138"/>
        <v>29.463792589647376</v>
      </c>
      <c r="CH380" s="30">
        <f t="shared" si="138"/>
        <v>291.64194224998943</v>
      </c>
    </row>
    <row r="381" spans="1:86" x14ac:dyDescent="0.2">
      <c r="F381" s="73" t="s">
        <v>44</v>
      </c>
      <c r="G381" s="60"/>
      <c r="H381" s="28">
        <f t="shared" si="125"/>
        <v>324.59000000000003</v>
      </c>
      <c r="I381" s="2">
        <f t="shared" si="125"/>
        <v>85989.77</v>
      </c>
      <c r="J381" s="2">
        <f t="shared" si="125"/>
        <v>4774.97</v>
      </c>
      <c r="K381" s="2">
        <f t="shared" si="125"/>
        <v>292520.02</v>
      </c>
      <c r="L381" s="2">
        <f t="shared" si="125"/>
        <v>238665.24</v>
      </c>
      <c r="M381" s="74">
        <f t="shared" si="126"/>
        <v>622274.59000000008</v>
      </c>
      <c r="O381"/>
      <c r="P381"/>
      <c r="Q381"/>
      <c r="R381"/>
      <c r="T381" s="75" t="s">
        <v>44</v>
      </c>
      <c r="U381" s="2">
        <f>SUMIF($M$28:$M$34,"&lt;&gt;0",U$28:U$34)</f>
        <v>549.81999999999994</v>
      </c>
      <c r="V381" s="2">
        <f>SUMIF($M$28:$M$34,"&lt;&gt;0",V$28:V$34)</f>
        <v>88074.94</v>
      </c>
      <c r="W381" s="2">
        <f>SUMIF($M$28:$M$34,"&lt;&gt;0",W$28:W$34)</f>
        <v>4418.16</v>
      </c>
      <c r="X381" s="2">
        <f>SUMIF($M$28:$M$34,"&lt;&gt;0",X$28:X$34)</f>
        <v>259764.38999999998</v>
      </c>
      <c r="Y381" s="2">
        <f>SUMIF($M$28:$M$34,"&lt;&gt;0",Y$28:Y$34)</f>
        <v>240533.5</v>
      </c>
      <c r="Z381" s="74">
        <f t="shared" si="127"/>
        <v>593340.81000000006</v>
      </c>
      <c r="AA381" s="2">
        <f t="shared" si="128"/>
        <v>-225.2299999999999</v>
      </c>
      <c r="AB381" s="2">
        <f t="shared" si="128"/>
        <v>-2085.1699999999983</v>
      </c>
      <c r="AC381" s="2">
        <f t="shared" si="128"/>
        <v>356.8100000000004</v>
      </c>
      <c r="AD381" s="2">
        <f t="shared" si="128"/>
        <v>32755.630000000034</v>
      </c>
      <c r="AE381" s="2">
        <f t="shared" si="128"/>
        <v>-1868.2600000000093</v>
      </c>
      <c r="AF381" s="30">
        <f t="shared" si="128"/>
        <v>28933.780000000028</v>
      </c>
      <c r="AG381" s="38">
        <f t="shared" si="129"/>
        <v>-0.4096431559419445</v>
      </c>
      <c r="AH381" s="38">
        <f t="shared" si="129"/>
        <v>-2.3674952262243927E-2</v>
      </c>
      <c r="AI381" s="38">
        <f t="shared" si="129"/>
        <v>8.0759863834718615E-2</v>
      </c>
      <c r="AJ381" s="38">
        <f t="shared" si="129"/>
        <v>0.12609746085674037</v>
      </c>
      <c r="AK381" s="38">
        <f t="shared" si="129"/>
        <v>-7.7671509373954534E-3</v>
      </c>
      <c r="AL381" s="76">
        <f t="shared" si="129"/>
        <v>4.876418326930862E-2</v>
      </c>
      <c r="AM381" s="28">
        <f t="shared" si="130"/>
        <v>4366.1899999999996</v>
      </c>
      <c r="AN381" s="2">
        <f t="shared" si="130"/>
        <v>18334.940000000002</v>
      </c>
      <c r="AO381" s="2">
        <f t="shared" si="130"/>
        <v>1650.4499999999998</v>
      </c>
      <c r="AP381" s="2">
        <f t="shared" si="130"/>
        <v>113718.19000000002</v>
      </c>
      <c r="AQ381" s="2">
        <f t="shared" si="130"/>
        <v>71572.429999999993</v>
      </c>
      <c r="AR381" s="74">
        <f t="shared" si="131"/>
        <v>209642.2</v>
      </c>
      <c r="AS381" s="28">
        <f>SUMIF($M$28:$M$34,"&lt;&gt;0",AS$28:AS$34)</f>
        <v>549.81999999999994</v>
      </c>
      <c r="AT381" s="2">
        <f>SUMIF($M$28:$M$34,"&lt;&gt;0",AT$28:AT$34)</f>
        <v>21252.46</v>
      </c>
      <c r="AU381" s="2">
        <f>SUMIF($M$28:$M$34,"&lt;&gt;0",AU$28:AU$34)</f>
        <v>1744.92</v>
      </c>
      <c r="AV381" s="2">
        <f>SUMIF($M$28:$M$34,"&lt;&gt;0",AV$28:AV$34)</f>
        <v>80607.99000000002</v>
      </c>
      <c r="AW381" s="2">
        <f>SUMIF($M$28:$M$34,"&lt;&gt;0",AW$28:AW$34)</f>
        <v>69294.44</v>
      </c>
      <c r="AX381" s="74">
        <f t="shared" si="132"/>
        <v>173449.63</v>
      </c>
      <c r="AY381" s="28">
        <f t="shared" si="133"/>
        <v>3816.37</v>
      </c>
      <c r="AZ381" s="2">
        <f t="shared" si="133"/>
        <v>-2917.5199999999968</v>
      </c>
      <c r="BA381" s="2">
        <f t="shared" si="133"/>
        <v>-94.470000000000255</v>
      </c>
      <c r="BB381" s="2">
        <f t="shared" si="133"/>
        <v>33110.199999999997</v>
      </c>
      <c r="BC381" s="2">
        <f t="shared" si="133"/>
        <v>2277.9899999999907</v>
      </c>
      <c r="BD381" s="74">
        <f t="shared" si="133"/>
        <v>36192.570000000007</v>
      </c>
      <c r="BE381" s="77">
        <f t="shared" si="134"/>
        <v>6.9411261867520286</v>
      </c>
      <c r="BF381" s="38">
        <f t="shared" si="134"/>
        <v>-0.13727916674116769</v>
      </c>
      <c r="BG381" s="38">
        <f t="shared" si="134"/>
        <v>-5.4140017880476038E-2</v>
      </c>
      <c r="BH381" s="38">
        <f t="shared" si="134"/>
        <v>0.41075580720968219</v>
      </c>
      <c r="BI381" s="38">
        <f t="shared" si="134"/>
        <v>3.2874066086687338E-2</v>
      </c>
      <c r="BJ381" s="76">
        <f t="shared" si="134"/>
        <v>0.20866328743393692</v>
      </c>
      <c r="BK381" s="77">
        <f t="shared" si="135"/>
        <v>13.45140022797991</v>
      </c>
      <c r="BL381" s="38">
        <f t="shared" si="135"/>
        <v>0.21322234028536186</v>
      </c>
      <c r="BM381" s="38">
        <f t="shared" si="135"/>
        <v>0.34564615065644388</v>
      </c>
      <c r="BN381" s="38">
        <f t="shared" si="135"/>
        <v>0.38875352873283686</v>
      </c>
      <c r="BO381" s="38">
        <f t="shared" si="135"/>
        <v>0.29988627585650929</v>
      </c>
      <c r="BP381" s="76">
        <f t="shared" si="135"/>
        <v>0.3368966102247562</v>
      </c>
      <c r="BQ381" s="77">
        <f t="shared" si="136"/>
        <v>1</v>
      </c>
      <c r="BR381" s="38">
        <f t="shared" si="136"/>
        <v>0.24129973860896184</v>
      </c>
      <c r="BS381" s="38">
        <f t="shared" si="136"/>
        <v>0.39494269107501767</v>
      </c>
      <c r="BT381" s="38">
        <f t="shared" si="136"/>
        <v>0.31031193305595128</v>
      </c>
      <c r="BU381" s="38">
        <f t="shared" si="136"/>
        <v>0.28808644118178967</v>
      </c>
      <c r="BV381" s="76">
        <f t="shared" si="136"/>
        <v>0.29232715342806098</v>
      </c>
      <c r="BW381" s="77">
        <f t="shared" si="137"/>
        <v>12.45140022797991</v>
      </c>
      <c r="BX381" s="38">
        <f t="shared" si="137"/>
        <v>-2.8077398323599984E-2</v>
      </c>
      <c r="BY381" s="38">
        <f t="shared" si="137"/>
        <v>-4.9296540418573787E-2</v>
      </c>
      <c r="BZ381" s="38">
        <f t="shared" si="137"/>
        <v>7.8441595676885578E-2</v>
      </c>
      <c r="CA381" s="38">
        <f t="shared" si="137"/>
        <v>1.1799834674719623E-2</v>
      </c>
      <c r="CB381" s="76">
        <f t="shared" si="137"/>
        <v>4.4569456796695217E-2</v>
      </c>
      <c r="CC381" s="28">
        <f t="shared" si="138"/>
        <v>124514.0022797991</v>
      </c>
      <c r="CD381" s="2">
        <f t="shared" si="138"/>
        <v>-280.77398323599982</v>
      </c>
      <c r="CE381" s="2">
        <f t="shared" si="138"/>
        <v>-492.96540418573784</v>
      </c>
      <c r="CF381" s="2">
        <f t="shared" si="138"/>
        <v>784.41595676885584</v>
      </c>
      <c r="CG381" s="2">
        <f t="shared" si="138"/>
        <v>117.99834674719622</v>
      </c>
      <c r="CH381" s="30">
        <f t="shared" si="138"/>
        <v>445.69456796695215</v>
      </c>
    </row>
    <row r="382" spans="1:86" ht="13.5" thickBot="1" x14ac:dyDescent="0.25">
      <c r="F382" s="78" t="s">
        <v>45</v>
      </c>
      <c r="G382" s="61"/>
      <c r="H382" s="43">
        <f t="shared" si="125"/>
        <v>269.7</v>
      </c>
      <c r="I382" s="44">
        <f t="shared" si="125"/>
        <v>87111.15</v>
      </c>
      <c r="J382" s="44">
        <f t="shared" si="125"/>
        <v>5883.17</v>
      </c>
      <c r="K382" s="44">
        <f t="shared" si="125"/>
        <v>307108.81</v>
      </c>
      <c r="L382" s="44">
        <f t="shared" si="125"/>
        <v>214105.75</v>
      </c>
      <c r="M382" s="79">
        <f t="shared" si="126"/>
        <v>614478.57999999996</v>
      </c>
      <c r="O382" s="42"/>
      <c r="P382" s="42"/>
      <c r="Q382" s="42"/>
      <c r="R382" s="42"/>
      <c r="S382" s="42"/>
      <c r="T382" s="80" t="s">
        <v>45</v>
      </c>
      <c r="U382" s="44">
        <f>SUMIF($M$35:$M$41,"&lt;&gt;0",U$35:U$41)</f>
        <v>476.55</v>
      </c>
      <c r="V382" s="44">
        <f>SUMIF($M$35:$M$41,"&lt;&gt;0",V$35:V$41)</f>
        <v>83590.69</v>
      </c>
      <c r="W382" s="44">
        <f>SUMIF($M$35:$M$41,"&lt;&gt;0",W$35:W$41)</f>
        <v>6044.08</v>
      </c>
      <c r="X382" s="44">
        <f>SUMIF($M$35:$M$41,"&lt;&gt;0",X$35:X$41)</f>
        <v>243212.77</v>
      </c>
      <c r="Y382" s="44">
        <f>SUMIF($M$35:$M$41,"&lt;&gt;0",Y$35:Y$41)</f>
        <v>204019.17</v>
      </c>
      <c r="Z382" s="79">
        <f t="shared" si="127"/>
        <v>537343.26</v>
      </c>
      <c r="AA382" s="44">
        <f t="shared" si="128"/>
        <v>-206.85000000000002</v>
      </c>
      <c r="AB382" s="44">
        <f t="shared" si="128"/>
        <v>3520.4599999999919</v>
      </c>
      <c r="AC382" s="44">
        <f t="shared" si="128"/>
        <v>-160.90999999999985</v>
      </c>
      <c r="AD382" s="44">
        <f t="shared" si="128"/>
        <v>63896.040000000008</v>
      </c>
      <c r="AE382" s="44">
        <f t="shared" si="128"/>
        <v>10086.579999999987</v>
      </c>
      <c r="AF382" s="46">
        <f t="shared" si="128"/>
        <v>77135.319999999949</v>
      </c>
      <c r="AG382" s="56">
        <f t="shared" si="129"/>
        <v>-0.43405728674850491</v>
      </c>
      <c r="AH382" s="56">
        <f t="shared" si="129"/>
        <v>4.2115455680530829E-2</v>
      </c>
      <c r="AI382" s="56">
        <f t="shared" si="129"/>
        <v>-2.6622744900795466E-2</v>
      </c>
      <c r="AJ382" s="56">
        <f t="shared" si="129"/>
        <v>0.26271663284785585</v>
      </c>
      <c r="AK382" s="56">
        <f t="shared" si="129"/>
        <v>4.9439373760808786E-2</v>
      </c>
      <c r="AL382" s="81">
        <f t="shared" si="129"/>
        <v>0.14354943244286705</v>
      </c>
      <c r="AM382" s="43">
        <f t="shared" si="130"/>
        <v>269.7</v>
      </c>
      <c r="AN382" s="44">
        <f t="shared" si="130"/>
        <v>18098.099999999999</v>
      </c>
      <c r="AO382" s="44">
        <f t="shared" si="130"/>
        <v>2319.17</v>
      </c>
      <c r="AP382" s="44">
        <f t="shared" si="130"/>
        <v>106469.59</v>
      </c>
      <c r="AQ382" s="44">
        <f t="shared" si="130"/>
        <v>66503.34</v>
      </c>
      <c r="AR382" s="79">
        <f t="shared" si="131"/>
        <v>193659.9</v>
      </c>
      <c r="AS382" s="43">
        <f>SUMIF($M$35:$M$41,"&lt;&gt;0",AS$35:AS$41)</f>
        <v>476.55</v>
      </c>
      <c r="AT382" s="44">
        <f>SUMIF($M$35:$M$41,"&lt;&gt;0",AT$35:AT$41)</f>
        <v>17214.419999999998</v>
      </c>
      <c r="AU382" s="44">
        <f>SUMIF($M$35:$M$41,"&lt;&gt;0",AU$35:AU$41)</f>
        <v>2682</v>
      </c>
      <c r="AV382" s="44">
        <f>SUMIF($M$35:$M$41,"&lt;&gt;0",AV$35:AV$41)</f>
        <v>75443.01999999999</v>
      </c>
      <c r="AW382" s="44">
        <f>SUMIF($M$35:$M$41,"&lt;&gt;0",AW$35:AW$41)</f>
        <v>58417.16</v>
      </c>
      <c r="AX382" s="79">
        <f t="shared" si="132"/>
        <v>154233.15</v>
      </c>
      <c r="AY382" s="43">
        <f t="shared" si="133"/>
        <v>-206.85000000000002</v>
      </c>
      <c r="AZ382" s="44">
        <f t="shared" si="133"/>
        <v>883.68000000000029</v>
      </c>
      <c r="BA382" s="44">
        <f t="shared" si="133"/>
        <v>-362.82999999999993</v>
      </c>
      <c r="BB382" s="44">
        <f t="shared" si="133"/>
        <v>31026.570000000007</v>
      </c>
      <c r="BC382" s="44">
        <f t="shared" si="133"/>
        <v>8086.179999999993</v>
      </c>
      <c r="BD382" s="79">
        <f t="shared" si="133"/>
        <v>39426.75</v>
      </c>
      <c r="BE382" s="82">
        <f t="shared" si="134"/>
        <v>-0.43405728674850491</v>
      </c>
      <c r="BF382" s="56">
        <f t="shared" si="134"/>
        <v>5.1333707438298841E-2</v>
      </c>
      <c r="BG382" s="56">
        <f t="shared" si="134"/>
        <v>-0.13528337061894105</v>
      </c>
      <c r="BH382" s="56">
        <f t="shared" si="134"/>
        <v>0.41125832449443317</v>
      </c>
      <c r="BI382" s="56">
        <f t="shared" si="134"/>
        <v>0.1384213131894805</v>
      </c>
      <c r="BJ382" s="81">
        <f t="shared" si="134"/>
        <v>0.2556308420077007</v>
      </c>
      <c r="BK382" s="82">
        <f t="shared" si="135"/>
        <v>1</v>
      </c>
      <c r="BL382" s="56">
        <f t="shared" si="135"/>
        <v>0.20775870827098483</v>
      </c>
      <c r="BM382" s="56">
        <f t="shared" si="135"/>
        <v>0.39420414504425338</v>
      </c>
      <c r="BN382" s="56">
        <f t="shared" si="135"/>
        <v>0.34668360702514522</v>
      </c>
      <c r="BO382" s="56">
        <f t="shared" si="135"/>
        <v>0.31060978044727894</v>
      </c>
      <c r="BP382" s="81">
        <f t="shared" si="135"/>
        <v>0.31516135192214512</v>
      </c>
      <c r="BQ382" s="82">
        <f t="shared" si="136"/>
        <v>1</v>
      </c>
      <c r="BR382" s="56">
        <f t="shared" si="136"/>
        <v>0.20593704873114455</v>
      </c>
      <c r="BS382" s="56">
        <f t="shared" si="136"/>
        <v>0.44373999020529181</v>
      </c>
      <c r="BT382" s="56">
        <f t="shared" si="136"/>
        <v>0.3101934984746072</v>
      </c>
      <c r="BU382" s="56">
        <f t="shared" si="136"/>
        <v>0.28633172069075663</v>
      </c>
      <c r="BV382" s="81">
        <f t="shared" si="136"/>
        <v>0.28702909570318236</v>
      </c>
      <c r="BW382" s="82">
        <f t="shared" si="137"/>
        <v>0</v>
      </c>
      <c r="BX382" s="56">
        <f t="shared" si="137"/>
        <v>1.8216595398402868E-3</v>
      </c>
      <c r="BY382" s="56">
        <f t="shared" si="137"/>
        <v>-4.9535845161038428E-2</v>
      </c>
      <c r="BZ382" s="56">
        <f t="shared" si="137"/>
        <v>3.6490108550538025E-2</v>
      </c>
      <c r="CA382" s="56">
        <f t="shared" si="137"/>
        <v>2.4278059756522308E-2</v>
      </c>
      <c r="CB382" s="81">
        <f t="shared" si="137"/>
        <v>2.8132256218962759E-2</v>
      </c>
      <c r="CC382" s="43">
        <f t="shared" si="138"/>
        <v>0</v>
      </c>
      <c r="CD382" s="44">
        <f t="shared" si="138"/>
        <v>18.21659539840287</v>
      </c>
      <c r="CE382" s="44">
        <f t="shared" si="138"/>
        <v>-495.35845161038429</v>
      </c>
      <c r="CF382" s="44">
        <f t="shared" si="138"/>
        <v>364.90108550538025</v>
      </c>
      <c r="CG382" s="44">
        <f t="shared" si="138"/>
        <v>242.78059756522308</v>
      </c>
      <c r="CH382" s="46">
        <f t="shared" si="138"/>
        <v>281.3225621896276</v>
      </c>
    </row>
    <row r="383" spans="1:86" x14ac:dyDescent="0.2">
      <c r="A383" t="s">
        <v>46</v>
      </c>
      <c r="B383" t="s">
        <v>46</v>
      </c>
      <c r="C383" t="s">
        <v>47</v>
      </c>
      <c r="D383" t="s">
        <v>47</v>
      </c>
      <c r="F383" s="83" t="s">
        <v>48</v>
      </c>
      <c r="G383" s="60"/>
      <c r="H383" s="32">
        <f>SUM(H379:H382)</f>
        <v>1493.8600000000001</v>
      </c>
      <c r="I383" s="5">
        <f>SUM(I379:I382)</f>
        <v>353192.22</v>
      </c>
      <c r="J383" s="5">
        <f>SUM(J379:J382)</f>
        <v>23179.78</v>
      </c>
      <c r="K383" s="5">
        <f>SUM(K379:K382)</f>
        <v>1211651.74</v>
      </c>
      <c r="L383" s="5">
        <f>SUM(L379:L382)</f>
        <v>975275.51</v>
      </c>
      <c r="M383" s="74">
        <f t="shared" si="126"/>
        <v>2564793.1100000003</v>
      </c>
      <c r="N383" s="3" t="s">
        <v>49</v>
      </c>
      <c r="O383" t="s">
        <v>49</v>
      </c>
      <c r="P383" t="s">
        <v>47</v>
      </c>
      <c r="Q383" t="s">
        <v>47</v>
      </c>
      <c r="R383"/>
      <c r="T383" s="84" t="s">
        <v>48</v>
      </c>
      <c r="U383" s="5">
        <f>SUM(U379:U382)</f>
        <v>2213.9</v>
      </c>
      <c r="V383" s="5">
        <f>SUM(V379:V382)</f>
        <v>351163.61</v>
      </c>
      <c r="W383" s="5">
        <f>SUM(W379:W382)</f>
        <v>22530.89</v>
      </c>
      <c r="X383" s="5">
        <f>SUM(X379:X382)</f>
        <v>1024500.7000000001</v>
      </c>
      <c r="Y383" s="5">
        <f>SUM(Y379:Y382)</f>
        <v>918563.02</v>
      </c>
      <c r="Z383" s="74">
        <f t="shared" si="127"/>
        <v>2318972.12</v>
      </c>
      <c r="AA383" s="2">
        <f t="shared" si="128"/>
        <v>-720.04</v>
      </c>
      <c r="AB383" s="2">
        <f t="shared" si="128"/>
        <v>2028.609999999986</v>
      </c>
      <c r="AC383" s="2">
        <f t="shared" si="128"/>
        <v>648.88999999999942</v>
      </c>
      <c r="AD383" s="2">
        <f t="shared" si="128"/>
        <v>187151.03999999992</v>
      </c>
      <c r="AE383" s="2">
        <f t="shared" si="128"/>
        <v>56712.489999999991</v>
      </c>
      <c r="AF383" s="30">
        <f t="shared" si="128"/>
        <v>245820.99000000022</v>
      </c>
      <c r="AG383" s="38">
        <f t="shared" si="129"/>
        <v>-0.32523600885315501</v>
      </c>
      <c r="AH383" s="38">
        <f t="shared" si="129"/>
        <v>5.7768229458627163E-3</v>
      </c>
      <c r="AI383" s="38">
        <f t="shared" si="129"/>
        <v>2.8800016333131954E-2</v>
      </c>
      <c r="AJ383" s="38">
        <f t="shared" si="129"/>
        <v>0.18267536566836889</v>
      </c>
      <c r="AK383" s="38">
        <f t="shared" si="129"/>
        <v>6.1740445418758519E-2</v>
      </c>
      <c r="AL383" s="76">
        <f t="shared" si="129"/>
        <v>0.10600428865871842</v>
      </c>
      <c r="AM383" s="32">
        <f>SUM(AM379:AM382)</f>
        <v>5494.74</v>
      </c>
      <c r="AN383" s="5">
        <f>SUM(AN379:AN382)</f>
        <v>74773.420000000013</v>
      </c>
      <c r="AO383" s="5">
        <f>SUM(AO379:AO382)</f>
        <v>8123.61</v>
      </c>
      <c r="AP383" s="5">
        <f>SUM(AP379:AP382)</f>
        <v>455383.01</v>
      </c>
      <c r="AQ383" s="5">
        <f>SUM(AQ379:AQ382)</f>
        <v>284635.70999999996</v>
      </c>
      <c r="AR383" s="74">
        <f t="shared" si="131"/>
        <v>828410.49</v>
      </c>
      <c r="AS383" s="32">
        <f>SUM(AS379:AS382)</f>
        <v>2213.9</v>
      </c>
      <c r="AT383" s="5">
        <f>SUM(AT379:AT382)</f>
        <v>75690.450000000012</v>
      </c>
      <c r="AU383" s="5">
        <f>SUM(AU379:AU382)</f>
        <v>8953.73</v>
      </c>
      <c r="AV383" s="5">
        <f>SUM(AV379:AV382)</f>
        <v>321086.75</v>
      </c>
      <c r="AW383" s="5">
        <f>SUM(AW379:AW382)</f>
        <v>259601.19</v>
      </c>
      <c r="AX383" s="74">
        <f t="shared" si="132"/>
        <v>667546.02</v>
      </c>
      <c r="AY383" s="32">
        <f t="shared" si="133"/>
        <v>3280.8399999999997</v>
      </c>
      <c r="AZ383" s="5">
        <f t="shared" si="133"/>
        <v>-917.02999999999884</v>
      </c>
      <c r="BA383" s="5">
        <f t="shared" si="133"/>
        <v>-830.11999999999989</v>
      </c>
      <c r="BB383" s="5">
        <f t="shared" si="133"/>
        <v>134296.26</v>
      </c>
      <c r="BC383" s="5">
        <f t="shared" si="133"/>
        <v>25034.51999999996</v>
      </c>
      <c r="BD383" s="74">
        <f t="shared" si="133"/>
        <v>160864.46999999997</v>
      </c>
      <c r="BE383" s="77">
        <f t="shared" si="134"/>
        <v>1.481927819684719</v>
      </c>
      <c r="BF383" s="38">
        <f t="shared" si="134"/>
        <v>-1.211553108747535E-2</v>
      </c>
      <c r="BG383" s="38">
        <f t="shared" si="134"/>
        <v>-9.2712199273375442E-2</v>
      </c>
      <c r="BH383" s="38">
        <f t="shared" si="134"/>
        <v>0.41825537802478618</v>
      </c>
      <c r="BI383" s="38">
        <f t="shared" si="134"/>
        <v>9.6434534833988853E-2</v>
      </c>
      <c r="BJ383" s="76">
        <f t="shared" si="134"/>
        <v>0.24097884667187436</v>
      </c>
      <c r="BK383" s="77">
        <f t="shared" si="135"/>
        <v>3.6782161648347231</v>
      </c>
      <c r="BL383" s="38">
        <f t="shared" si="135"/>
        <v>0.21170743794979408</v>
      </c>
      <c r="BM383" s="38">
        <f t="shared" si="135"/>
        <v>0.35046104837923397</v>
      </c>
      <c r="BN383" s="38">
        <f t="shared" si="135"/>
        <v>0.3758365501955207</v>
      </c>
      <c r="BO383" s="38">
        <f t="shared" si="135"/>
        <v>0.2918515917620037</v>
      </c>
      <c r="BP383" s="76">
        <f t="shared" si="135"/>
        <v>0.32299310489024197</v>
      </c>
      <c r="BQ383" s="77">
        <f t="shared" si="136"/>
        <v>1</v>
      </c>
      <c r="BR383" s="38">
        <f t="shared" si="136"/>
        <v>0.21554183817622793</v>
      </c>
      <c r="BS383" s="38">
        <f t="shared" si="136"/>
        <v>0.39739797229492485</v>
      </c>
      <c r="BT383" s="38">
        <f t="shared" si="136"/>
        <v>0.31340803378660453</v>
      </c>
      <c r="BU383" s="38">
        <f t="shared" si="136"/>
        <v>0.28261663527451825</v>
      </c>
      <c r="BV383" s="76">
        <f t="shared" si="136"/>
        <v>0.28786289159871398</v>
      </c>
      <c r="BW383" s="77">
        <f t="shared" si="137"/>
        <v>2.6782161648347231</v>
      </c>
      <c r="BX383" s="38">
        <f t="shared" si="137"/>
        <v>-3.8344002264338595E-3</v>
      </c>
      <c r="BY383" s="38">
        <f t="shared" si="137"/>
        <v>-4.6936923915690876E-2</v>
      </c>
      <c r="BZ383" s="38">
        <f t="shared" si="137"/>
        <v>6.2428516408916168E-2</v>
      </c>
      <c r="CA383" s="38">
        <f t="shared" si="137"/>
        <v>9.2349564874854573E-3</v>
      </c>
      <c r="CB383" s="76">
        <f t="shared" si="137"/>
        <v>3.513021329152799E-2</v>
      </c>
      <c r="CC383" s="28">
        <f t="shared" si="138"/>
        <v>26782.161648347232</v>
      </c>
      <c r="CD383" s="2">
        <f t="shared" si="138"/>
        <v>-38.344002264338592</v>
      </c>
      <c r="CE383" s="2">
        <f t="shared" si="138"/>
        <v>-469.36923915690875</v>
      </c>
      <c r="CF383" s="2">
        <f t="shared" si="138"/>
        <v>624.28516408916164</v>
      </c>
      <c r="CG383" s="2">
        <f t="shared" si="138"/>
        <v>92.349564874854579</v>
      </c>
      <c r="CH383" s="30">
        <f t="shared" si="138"/>
        <v>351.30213291527991</v>
      </c>
    </row>
    <row r="384" spans="1:86" ht="13.5" thickBot="1" x14ac:dyDescent="0.25">
      <c r="A384" t="s">
        <v>46</v>
      </c>
      <c r="B384" t="s">
        <v>46</v>
      </c>
      <c r="C384" t="s">
        <v>47</v>
      </c>
      <c r="D384" t="s">
        <v>47</v>
      </c>
      <c r="F384" s="78" t="s">
        <v>50</v>
      </c>
      <c r="G384" s="61"/>
      <c r="H384" s="48">
        <f>SUMIFS(H$7:H$377,$B$7:$B$377,$B384,$D$7:$D$377,$D384)</f>
        <v>1616.7700000000004</v>
      </c>
      <c r="I384" s="49">
        <f>SUMIFS(I$7:I$377,$B$7:$B$377,$B384,$D$7:$D$377,$D384)</f>
        <v>369459.47</v>
      </c>
      <c r="J384" s="49">
        <f>SUMIFS(J$7:J$377,$B$7:$B$377,$B384,$D$7:$D$377,$D384)</f>
        <v>22637.72</v>
      </c>
      <c r="K384" s="49">
        <f>SUMIFS(K$7:K$377,$B$7:$B$377,$B384,$D$7:$D$377,$D384)</f>
        <v>1213523.95</v>
      </c>
      <c r="L384" s="49">
        <f>SUMIFS(L$7:L$377,$B$7:$B$377,$B384,$D$7:$D$377,$D384)</f>
        <v>978310.52000000014</v>
      </c>
      <c r="M384" s="79">
        <f t="shared" si="126"/>
        <v>2585548.4300000002</v>
      </c>
      <c r="N384" s="3" t="s">
        <v>49</v>
      </c>
      <c r="O384" s="42" t="s">
        <v>49</v>
      </c>
      <c r="P384" s="42" t="s">
        <v>47</v>
      </c>
      <c r="Q384" s="42" t="s">
        <v>47</v>
      </c>
      <c r="R384" s="42"/>
      <c r="S384" s="42"/>
      <c r="T384" s="80" t="s">
        <v>50</v>
      </c>
      <c r="U384" s="49">
        <f>SUMIFS(U$7:U$377,$M$7:$M$377,"&lt;&gt;0",$O$7:$O$377,$O384,$Q$7:$Q$377,$Q384)</f>
        <v>2382.5600000000004</v>
      </c>
      <c r="V384" s="49">
        <f>SUMIFS(V$7:V$377,$M$7:$M$377,"&lt;&gt;0",$O$7:$O$377,$O384,$Q$7:$Q$377,$Q384)</f>
        <v>369465.44999999995</v>
      </c>
      <c r="W384" s="49">
        <f>SUMIFS(W$7:W$377,$M$7:$M$377,"&lt;&gt;0",$O$7:$O$377,$O384,$Q$7:$Q$377,$Q384)</f>
        <v>20932.429999999997</v>
      </c>
      <c r="X384" s="49">
        <f>SUMIFS(X$7:X$377,$M$7:$M$377,"&lt;&gt;0",$O$7:$O$377,$O384,$Q$7:$Q$377,$Q384)</f>
        <v>1072063.0900000001</v>
      </c>
      <c r="Y384" s="49">
        <f>SUMIFS(Y$7:Y$377,$M$7:$M$377,"&lt;&gt;0",$O$7:$O$377,$O384,$Q$7:$Q$377,$Q384)</f>
        <v>968703.46000000008</v>
      </c>
      <c r="Z384" s="79">
        <f t="shared" si="127"/>
        <v>2433546.9900000002</v>
      </c>
      <c r="AA384" s="44">
        <f t="shared" si="128"/>
        <v>-765.79</v>
      </c>
      <c r="AB384" s="44">
        <f t="shared" si="128"/>
        <v>-5.9799999999813735</v>
      </c>
      <c r="AC384" s="44">
        <f t="shared" si="128"/>
        <v>1705.2900000000045</v>
      </c>
      <c r="AD384" s="44">
        <f t="shared" si="128"/>
        <v>141460.85999999987</v>
      </c>
      <c r="AE384" s="44">
        <f t="shared" si="128"/>
        <v>9607.0600000000559</v>
      </c>
      <c r="AF384" s="46">
        <f t="shared" si="128"/>
        <v>152001.43999999994</v>
      </c>
      <c r="AG384" s="56">
        <f t="shared" si="129"/>
        <v>-0.32141478074004426</v>
      </c>
      <c r="AH384" s="56">
        <f t="shared" si="129"/>
        <v>-1.6185545901467576E-5</v>
      </c>
      <c r="AI384" s="56">
        <f t="shared" si="129"/>
        <v>8.1466413598421439E-2</v>
      </c>
      <c r="AJ384" s="56">
        <f t="shared" si="129"/>
        <v>0.13195199174332162</v>
      </c>
      <c r="AK384" s="56">
        <f t="shared" si="129"/>
        <v>9.917441607981926E-3</v>
      </c>
      <c r="AL384" s="81">
        <f t="shared" si="129"/>
        <v>6.2460860885205235E-2</v>
      </c>
      <c r="AM384" s="48">
        <f>SUMIFS(AM$7:AM$377,$B$7:$B$377,$B384,$D$7:$D$377,$D384)</f>
        <v>5584.6499999999978</v>
      </c>
      <c r="AN384" s="49">
        <f>SUMIFS(AN$7:AN$377,$B$7:$B$377,$B384,$D$7:$D$377,$D384)</f>
        <v>78039.259999999995</v>
      </c>
      <c r="AO384" s="49">
        <f>SUMIFS(AO$7:AO$377,$B$7:$B$377,$B384,$D$7:$D$377,$D384)</f>
        <v>7879.2600000000011</v>
      </c>
      <c r="AP384" s="49">
        <f>SUMIFS(AP$7:AP$377,$B$7:$B$377,$B384,$D$7:$D$377,$D384)</f>
        <v>440612.57</v>
      </c>
      <c r="AQ384" s="49">
        <f>SUMIFS(AQ$7:AQ$377,$B$7:$B$377,$B384,$D$7:$D$377,$D384)</f>
        <v>292010.15999999997</v>
      </c>
      <c r="AR384" s="79">
        <f t="shared" si="131"/>
        <v>824125.89999999991</v>
      </c>
      <c r="AS384" s="48">
        <f>SUMIFS(AS$7:AS$377,$M$7:$M$377,"&lt;&gt;0",$O$7:$O$377,$O384,$Q$7:$Q$377,$Q384)</f>
        <v>2382.5600000000004</v>
      </c>
      <c r="AT384" s="49">
        <f>SUMIFS(AT$7:AT$377,$M$7:$M$377,"&lt;&gt;0",$O$7:$O$377,$O384,$Q$7:$Q$377,$Q384)</f>
        <v>78872.25</v>
      </c>
      <c r="AU384" s="49">
        <f>SUMIFS(AU$7:AU$377,$M$7:$M$377,"&lt;&gt;0",$O$7:$O$377,$O384,$Q$7:$Q$377,$Q384)</f>
        <v>8238.7200000000012</v>
      </c>
      <c r="AV384" s="49">
        <f>SUMIFS(AV$7:AV$377,$M$7:$M$377,"&lt;&gt;0",$O$7:$O$377,$O384,$Q$7:$Q$377,$Q384)</f>
        <v>335564.59999999992</v>
      </c>
      <c r="AW384" s="49">
        <f>SUMIFS(AW$7:AW$377,$M$7:$M$377,"&lt;&gt;0",$O$7:$O$377,$O384,$Q$7:$Q$377,$Q384)</f>
        <v>275556.34999999992</v>
      </c>
      <c r="AX384" s="79">
        <f t="shared" si="132"/>
        <v>700614.47999999975</v>
      </c>
      <c r="AY384" s="48">
        <f t="shared" si="133"/>
        <v>3202.0899999999974</v>
      </c>
      <c r="AZ384" s="49">
        <f t="shared" si="133"/>
        <v>-832.99000000000524</v>
      </c>
      <c r="BA384" s="49">
        <f t="shared" si="133"/>
        <v>-359.46000000000004</v>
      </c>
      <c r="BB384" s="49">
        <f t="shared" si="133"/>
        <v>105047.97000000009</v>
      </c>
      <c r="BC384" s="49">
        <f t="shared" si="133"/>
        <v>16453.810000000056</v>
      </c>
      <c r="BD384" s="79">
        <f t="shared" si="133"/>
        <v>123511.42000000016</v>
      </c>
      <c r="BE384" s="82">
        <f t="shared" si="134"/>
        <v>1.3439703512188557</v>
      </c>
      <c r="BF384" s="56">
        <f t="shared" si="134"/>
        <v>-1.0561255701466678E-2</v>
      </c>
      <c r="BG384" s="56">
        <f t="shared" si="134"/>
        <v>-4.3630563971102307E-2</v>
      </c>
      <c r="BH384" s="56">
        <f t="shared" si="134"/>
        <v>0.31304842644307568</v>
      </c>
      <c r="BI384" s="56">
        <f t="shared" si="134"/>
        <v>5.9711235106721584E-2</v>
      </c>
      <c r="BJ384" s="81">
        <f t="shared" si="134"/>
        <v>0.1762901331985034</v>
      </c>
      <c r="BK384" s="82">
        <f t="shared" si="135"/>
        <v>3.4542018963736316</v>
      </c>
      <c r="BL384" s="56">
        <f t="shared" si="135"/>
        <v>0.21122549653416653</v>
      </c>
      <c r="BM384" s="56">
        <f t="shared" si="135"/>
        <v>0.34805890345847551</v>
      </c>
      <c r="BN384" s="56">
        <f t="shared" si="135"/>
        <v>0.36308518674064905</v>
      </c>
      <c r="BO384" s="56">
        <f t="shared" si="135"/>
        <v>0.29848412546969233</v>
      </c>
      <c r="BP384" s="81">
        <f t="shared" si="135"/>
        <v>0.31874316892992788</v>
      </c>
      <c r="BQ384" s="82">
        <f t="shared" si="136"/>
        <v>1</v>
      </c>
      <c r="BR384" s="56">
        <f t="shared" si="136"/>
        <v>0.21347665931956564</v>
      </c>
      <c r="BS384" s="56">
        <f t="shared" si="136"/>
        <v>0.3935864111333468</v>
      </c>
      <c r="BT384" s="56">
        <f t="shared" si="136"/>
        <v>0.31300825775094998</v>
      </c>
      <c r="BU384" s="56">
        <f t="shared" si="136"/>
        <v>0.28445893029018382</v>
      </c>
      <c r="BV384" s="81">
        <f t="shared" si="136"/>
        <v>0.28789848023440046</v>
      </c>
      <c r="BW384" s="82">
        <f t="shared" si="137"/>
        <v>2.4542018963736316</v>
      </c>
      <c r="BX384" s="56">
        <f t="shared" si="137"/>
        <v>-2.2511627853991079E-3</v>
      </c>
      <c r="BY384" s="56">
        <f t="shared" si="137"/>
        <v>-4.5527507674871293E-2</v>
      </c>
      <c r="BZ384" s="56">
        <f t="shared" si="137"/>
        <v>5.0076928989699065E-2</v>
      </c>
      <c r="CA384" s="56">
        <f t="shared" si="137"/>
        <v>1.4025195179508509E-2</v>
      </c>
      <c r="CB384" s="81">
        <f t="shared" si="137"/>
        <v>3.0844688695527422E-2</v>
      </c>
      <c r="CC384" s="43">
        <f t="shared" si="138"/>
        <v>24542.018963736315</v>
      </c>
      <c r="CD384" s="44">
        <f t="shared" si="138"/>
        <v>-22.511627853991079</v>
      </c>
      <c r="CE384" s="44">
        <f t="shared" si="138"/>
        <v>-455.27507674871293</v>
      </c>
      <c r="CF384" s="44">
        <f t="shared" si="138"/>
        <v>500.76928989699064</v>
      </c>
      <c r="CG384" s="44">
        <f t="shared" si="138"/>
        <v>140.25195179508509</v>
      </c>
      <c r="CH384" s="46">
        <f t="shared" si="138"/>
        <v>308.44688695527424</v>
      </c>
    </row>
    <row r="385" spans="1:86" ht="13.5" thickBot="1" x14ac:dyDescent="0.25">
      <c r="F385"/>
      <c r="H385"/>
      <c r="I385"/>
      <c r="J385"/>
      <c r="K385"/>
      <c r="L385"/>
      <c r="M385"/>
      <c r="O385"/>
      <c r="P385"/>
      <c r="Q385"/>
      <c r="R385"/>
      <c r="U385"/>
      <c r="V385"/>
      <c r="W385"/>
      <c r="X385"/>
      <c r="Y385"/>
      <c r="Z385"/>
      <c r="AA385" s="2"/>
      <c r="AB385" s="2"/>
      <c r="AC385" s="2"/>
      <c r="AD385" s="2"/>
      <c r="AE385" s="2"/>
      <c r="AF385" s="3"/>
      <c r="AG385" s="38"/>
      <c r="AH385" s="38"/>
      <c r="AI385" s="38"/>
      <c r="AJ385" s="38"/>
      <c r="AK385" s="38"/>
      <c r="AL385" s="85"/>
      <c r="BE385" s="38"/>
      <c r="BF385" s="38"/>
      <c r="BG385" s="38"/>
      <c r="BH385" s="38"/>
      <c r="BI385" s="38"/>
      <c r="BJ385" s="38"/>
      <c r="BK385" s="38"/>
      <c r="BL385" s="38"/>
      <c r="BM385" s="38"/>
      <c r="BN385" s="38"/>
      <c r="BO385" s="38"/>
      <c r="BP385" s="38"/>
      <c r="BQ385" s="38"/>
      <c r="BR385" s="38"/>
      <c r="BS385" s="38"/>
      <c r="BT385" s="38"/>
      <c r="BU385" s="38"/>
      <c r="BV385" s="38"/>
      <c r="BW385" s="38"/>
      <c r="BX385" s="38"/>
      <c r="BY385" s="38"/>
      <c r="BZ385" s="38"/>
      <c r="CA385" s="38"/>
      <c r="CB385" s="38"/>
      <c r="CC385" s="2"/>
      <c r="CD385" s="2"/>
      <c r="CE385" s="2"/>
      <c r="CF385" s="2"/>
      <c r="CG385" s="2"/>
      <c r="CH385" s="2"/>
    </row>
    <row r="386" spans="1:86" x14ac:dyDescent="0.2">
      <c r="F386" s="62" t="s">
        <v>51</v>
      </c>
      <c r="G386" s="63"/>
      <c r="H386" s="64">
        <f t="shared" ref="H386:L390" si="139">SUMIF($E$14:$E$377,$F386,H$14:H$377)</f>
        <v>342.65000000000003</v>
      </c>
      <c r="I386" s="65">
        <f t="shared" si="139"/>
        <v>88122.17</v>
      </c>
      <c r="J386" s="65">
        <f t="shared" si="139"/>
        <v>5964.5599999999995</v>
      </c>
      <c r="K386" s="65">
        <f t="shared" si="139"/>
        <v>269913.15000000002</v>
      </c>
      <c r="L386" s="65">
        <f t="shared" si="139"/>
        <v>222732.89</v>
      </c>
      <c r="M386" s="66">
        <f t="shared" ref="M386:M392" si="140">SUM(H386:L386)</f>
        <v>587075.42000000004</v>
      </c>
      <c r="O386" s="67"/>
      <c r="P386" s="67"/>
      <c r="Q386" s="67"/>
      <c r="R386" s="67"/>
      <c r="S386" s="67"/>
      <c r="T386" s="68" t="s">
        <v>51</v>
      </c>
      <c r="U386" s="65">
        <f>SUMIF($M$42:$M$48,"&lt;&gt;0",U$42:U$48)</f>
        <v>413.76</v>
      </c>
      <c r="V386" s="65">
        <f>SUMIF($M$42:$M$48,"&lt;&gt;0",V$42:V$48)</f>
        <v>93855.09</v>
      </c>
      <c r="W386" s="65">
        <f>SUMIF($M$42:$M$48,"&lt;&gt;0",W$42:W$48)</f>
        <v>6421.65</v>
      </c>
      <c r="X386" s="65">
        <f>SUMIF($M$42:$M$48,"&lt;&gt;0",X$42:X$48)</f>
        <v>271576.13</v>
      </c>
      <c r="Y386" s="65">
        <f>SUMIF($M$42:$M$48,"&lt;&gt;0",Y$42:Y$48)</f>
        <v>254947.65</v>
      </c>
      <c r="Z386" s="66">
        <f t="shared" ref="Z386:Z392" si="141">SUM(U386:Y386)</f>
        <v>627214.28</v>
      </c>
      <c r="AA386" s="64">
        <f t="shared" ref="AA386:AF392" si="142">+H386-U386</f>
        <v>-71.109999999999957</v>
      </c>
      <c r="AB386" s="65">
        <f t="shared" si="142"/>
        <v>-5732.9199999999983</v>
      </c>
      <c r="AC386" s="65">
        <f t="shared" si="142"/>
        <v>-457.09000000000015</v>
      </c>
      <c r="AD386" s="65">
        <f t="shared" si="142"/>
        <v>-1662.9799999999814</v>
      </c>
      <c r="AE386" s="86">
        <f t="shared" si="142"/>
        <v>-32214.75999999998</v>
      </c>
      <c r="AF386" s="87">
        <f t="shared" si="142"/>
        <v>-40138.859999999986</v>
      </c>
      <c r="AG386" s="70">
        <f t="shared" ref="AG386:AL392" si="143">IFERROR(AA386/U386,"")</f>
        <v>-0.17186291569992257</v>
      </c>
      <c r="AH386" s="70">
        <f t="shared" si="143"/>
        <v>-6.1082675430815726E-2</v>
      </c>
      <c r="AI386" s="70">
        <f t="shared" si="143"/>
        <v>-7.1179525511356145E-2</v>
      </c>
      <c r="AJ386" s="70">
        <f t="shared" si="143"/>
        <v>-6.1234394937433618E-3</v>
      </c>
      <c r="AK386" s="70">
        <f t="shared" si="143"/>
        <v>-0.12635833277929795</v>
      </c>
      <c r="AL386" s="71">
        <f t="shared" si="143"/>
        <v>-6.3995449848495131E-2</v>
      </c>
      <c r="AM386" s="64">
        <f t="shared" ref="AM386:AQ390" si="144">SUMIF($E$14:$E$377,$F386,AM$14:AM$377)</f>
        <v>309.65000000000003</v>
      </c>
      <c r="AN386" s="65">
        <f t="shared" si="144"/>
        <v>18793.64</v>
      </c>
      <c r="AO386" s="65">
        <f t="shared" si="144"/>
        <v>2237.66</v>
      </c>
      <c r="AP386" s="65">
        <f t="shared" si="144"/>
        <v>89366.88</v>
      </c>
      <c r="AQ386" s="65">
        <f t="shared" si="144"/>
        <v>68766.26999999999</v>
      </c>
      <c r="AR386" s="66">
        <f t="shared" ref="AR386:AR392" si="145">SUM(AM386:AQ386)</f>
        <v>179474.09999999998</v>
      </c>
      <c r="AS386" s="64">
        <f>SUMIF($M$42:$M$48,"&lt;&gt;0",AS$42:AS$48)</f>
        <v>413.76</v>
      </c>
      <c r="AT386" s="65">
        <f>SUMIF($M$42:$M$48,"&lt;&gt;0",AT$42:AT$48)</f>
        <v>19003.47</v>
      </c>
      <c r="AU386" s="65">
        <f>SUMIF($M$42:$M$48,"&lt;&gt;0",AU$42:AU$48)</f>
        <v>2911.53</v>
      </c>
      <c r="AV386" s="65">
        <f>SUMIF($M$42:$M$48,"&lt;&gt;0",AV$42:AV$48)</f>
        <v>83127.739999999991</v>
      </c>
      <c r="AW386" s="65">
        <f>SUMIF($M$42:$M$48,"&lt;&gt;0",AW$42:AW$48)</f>
        <v>72931.16</v>
      </c>
      <c r="AX386" s="66">
        <f t="shared" ref="AX386:AX392" si="146">SUM(AS386:AW386)</f>
        <v>178387.65999999997</v>
      </c>
      <c r="AY386" s="64">
        <f t="shared" ref="AY386:BD392" si="147">+AM386-AS386</f>
        <v>-104.10999999999996</v>
      </c>
      <c r="AZ386" s="65">
        <f t="shared" si="147"/>
        <v>-209.83000000000175</v>
      </c>
      <c r="BA386" s="65">
        <f t="shared" si="147"/>
        <v>-673.87000000000035</v>
      </c>
      <c r="BB386" s="65">
        <f t="shared" si="147"/>
        <v>6239.140000000014</v>
      </c>
      <c r="BC386" s="65">
        <f t="shared" si="147"/>
        <v>-4164.890000000014</v>
      </c>
      <c r="BD386" s="66">
        <f t="shared" si="147"/>
        <v>1086.4400000000023</v>
      </c>
      <c r="BE386" s="72">
        <f t="shared" ref="BE386:BJ392" si="148">AY386/AS386</f>
        <v>-0.25161929621036339</v>
      </c>
      <c r="BF386" s="70">
        <f t="shared" si="148"/>
        <v>-1.1041667653328667E-2</v>
      </c>
      <c r="BG386" s="70">
        <f t="shared" si="148"/>
        <v>-0.23144875718264976</v>
      </c>
      <c r="BH386" s="70">
        <f t="shared" si="148"/>
        <v>7.5054849319854178E-2</v>
      </c>
      <c r="BI386" s="70">
        <f t="shared" si="148"/>
        <v>-5.7107140487001905E-2</v>
      </c>
      <c r="BJ386" s="71">
        <f t="shared" si="148"/>
        <v>6.0903315845950469E-3</v>
      </c>
      <c r="BK386" s="72">
        <f t="shared" si="135"/>
        <v>0.9036918138041734</v>
      </c>
      <c r="BL386" s="70">
        <f t="shared" si="135"/>
        <v>0.21326801189757355</v>
      </c>
      <c r="BM386" s="70">
        <f t="shared" si="135"/>
        <v>0.37515927411242406</v>
      </c>
      <c r="BN386" s="70">
        <f t="shared" si="135"/>
        <v>0.33109494665228423</v>
      </c>
      <c r="BO386" s="70">
        <f t="shared" si="135"/>
        <v>0.30873873185051381</v>
      </c>
      <c r="BP386" s="71">
        <f t="shared" si="135"/>
        <v>0.3057087622574966</v>
      </c>
      <c r="BQ386" s="72">
        <f t="shared" si="136"/>
        <v>1</v>
      </c>
      <c r="BR386" s="70">
        <f t="shared" si="136"/>
        <v>0.20247671170524692</v>
      </c>
      <c r="BS386" s="70">
        <f t="shared" si="136"/>
        <v>0.45339281960243866</v>
      </c>
      <c r="BT386" s="70">
        <f t="shared" si="136"/>
        <v>0.30609369092931693</v>
      </c>
      <c r="BU386" s="70">
        <f t="shared" si="136"/>
        <v>0.28606327612747168</v>
      </c>
      <c r="BV386" s="71">
        <f t="shared" si="136"/>
        <v>0.28441262529928363</v>
      </c>
      <c r="BW386" s="72">
        <f t="shared" si="137"/>
        <v>-9.6308186195826595E-2</v>
      </c>
      <c r="BX386" s="70">
        <f t="shared" si="137"/>
        <v>1.0791300192326631E-2</v>
      </c>
      <c r="BY386" s="70">
        <f t="shared" si="137"/>
        <v>-7.82335454900146E-2</v>
      </c>
      <c r="BZ386" s="70">
        <f t="shared" si="137"/>
        <v>2.5001255722967297E-2</v>
      </c>
      <c r="CA386" s="70">
        <f t="shared" si="137"/>
        <v>2.2675455723042137E-2</v>
      </c>
      <c r="CB386" s="71">
        <f t="shared" si="137"/>
        <v>2.1296136958212974E-2</v>
      </c>
      <c r="CC386" s="64">
        <f t="shared" si="138"/>
        <v>-963.0818619582659</v>
      </c>
      <c r="CD386" s="65">
        <f t="shared" si="138"/>
        <v>107.91300192326631</v>
      </c>
      <c r="CE386" s="65">
        <f t="shared" si="138"/>
        <v>-782.33545490014603</v>
      </c>
      <c r="CF386" s="65">
        <f t="shared" si="138"/>
        <v>250.01255722967298</v>
      </c>
      <c r="CG386" s="65">
        <f t="shared" si="138"/>
        <v>226.75455723042137</v>
      </c>
      <c r="CH386" s="69">
        <f t="shared" si="138"/>
        <v>212.96136958212975</v>
      </c>
    </row>
    <row r="387" spans="1:86" x14ac:dyDescent="0.2">
      <c r="F387" s="73" t="s">
        <v>52</v>
      </c>
      <c r="G387" s="60"/>
      <c r="H387" s="28">
        <f t="shared" si="139"/>
        <v>354.59000000000003</v>
      </c>
      <c r="I387" s="2">
        <f t="shared" si="139"/>
        <v>103981.91</v>
      </c>
      <c r="J387" s="2">
        <f t="shared" si="139"/>
        <v>7678.28</v>
      </c>
      <c r="K387" s="2">
        <f t="shared" si="139"/>
        <v>294495.84999999998</v>
      </c>
      <c r="L387" s="2">
        <f t="shared" si="139"/>
        <v>253385.88999999996</v>
      </c>
      <c r="M387" s="74">
        <f t="shared" si="140"/>
        <v>659896.52</v>
      </c>
      <c r="O387"/>
      <c r="P387"/>
      <c r="Q387"/>
      <c r="R387"/>
      <c r="T387" s="75" t="s">
        <v>52</v>
      </c>
      <c r="U387" s="2">
        <f>SUMIF($M$49:$M$55,"&lt;&gt;0",U$49:U$55)</f>
        <v>441.67000000000007</v>
      </c>
      <c r="V387" s="2">
        <f>SUMIF($M$49:$M$55,"&lt;&gt;0",V$49:V$55)</f>
        <v>104258.72</v>
      </c>
      <c r="W387" s="2">
        <f>SUMIF($M$49:$M$55,"&lt;&gt;0",W$49:W$55)</f>
        <v>4565.34</v>
      </c>
      <c r="X387" s="2">
        <f>SUMIF($M$49:$M$55,"&lt;&gt;0",X$49:X$55)</f>
        <v>299886.56</v>
      </c>
      <c r="Y387" s="2">
        <f>SUMIF($M$49:$M$55,"&lt;&gt;0",Y$49:Y$55)</f>
        <v>265813.42000000004</v>
      </c>
      <c r="Z387" s="74">
        <f t="shared" si="141"/>
        <v>674965.71</v>
      </c>
      <c r="AA387" s="28">
        <f t="shared" si="142"/>
        <v>-87.080000000000041</v>
      </c>
      <c r="AB387" s="2">
        <f t="shared" si="142"/>
        <v>-276.80999999999767</v>
      </c>
      <c r="AC387" s="2">
        <f t="shared" si="142"/>
        <v>3112.9399999999996</v>
      </c>
      <c r="AD387" s="2">
        <f t="shared" si="142"/>
        <v>-5390.710000000021</v>
      </c>
      <c r="AE387" s="29">
        <f t="shared" si="142"/>
        <v>-12427.530000000086</v>
      </c>
      <c r="AF387" s="31">
        <f t="shared" si="142"/>
        <v>-15069.189999999944</v>
      </c>
      <c r="AG387" s="38">
        <f t="shared" si="143"/>
        <v>-0.19716077614508576</v>
      </c>
      <c r="AH387" s="38">
        <f t="shared" si="143"/>
        <v>-2.6550297183774909E-3</v>
      </c>
      <c r="AI387" s="38">
        <f t="shared" si="143"/>
        <v>0.68186378232508416</v>
      </c>
      <c r="AJ387" s="38">
        <f t="shared" si="143"/>
        <v>-1.7975830594075377E-2</v>
      </c>
      <c r="AK387" s="38">
        <f t="shared" si="143"/>
        <v>-4.6752831365700361E-2</v>
      </c>
      <c r="AL387" s="76">
        <f t="shared" si="143"/>
        <v>-2.2325860079617888E-2</v>
      </c>
      <c r="AM387" s="28">
        <f t="shared" si="144"/>
        <v>354.59000000000003</v>
      </c>
      <c r="AN387" s="2">
        <f t="shared" si="144"/>
        <v>21093.440000000002</v>
      </c>
      <c r="AO387" s="2">
        <f t="shared" si="144"/>
        <v>3442.37</v>
      </c>
      <c r="AP387" s="2">
        <f t="shared" si="144"/>
        <v>92483.83</v>
      </c>
      <c r="AQ387" s="2">
        <f t="shared" si="144"/>
        <v>67521.45</v>
      </c>
      <c r="AR387" s="74">
        <f t="shared" si="145"/>
        <v>184895.68</v>
      </c>
      <c r="AS387" s="28">
        <f>SUMIF($M$49:$M$55,"&lt;&gt;0",AS$49:AS$55)</f>
        <v>441.67000000000007</v>
      </c>
      <c r="AT387" s="2">
        <f>SUMIF($M$49:$M$55,"&lt;&gt;0",AT$49:AT$55)</f>
        <v>20583.349999999999</v>
      </c>
      <c r="AU387" s="2">
        <f>SUMIF($M$49:$M$55,"&lt;&gt;0",AU$49:AU$55)</f>
        <v>2197.69</v>
      </c>
      <c r="AV387" s="2">
        <f>SUMIF($M$49:$M$55,"&lt;&gt;0",AV$49:AV$55)</f>
        <v>91881.2</v>
      </c>
      <c r="AW387" s="2">
        <f>SUMIF($M$49:$M$55,"&lt;&gt;0",AW$49:AW$55)</f>
        <v>77431.12000000001</v>
      </c>
      <c r="AX387" s="74">
        <f t="shared" si="146"/>
        <v>192535.03</v>
      </c>
      <c r="AY387" s="28">
        <f t="shared" si="147"/>
        <v>-87.080000000000041</v>
      </c>
      <c r="AZ387" s="2">
        <f t="shared" si="147"/>
        <v>510.09000000000378</v>
      </c>
      <c r="BA387" s="2">
        <f t="shared" si="147"/>
        <v>1244.6799999999998</v>
      </c>
      <c r="BB387" s="2">
        <f t="shared" si="147"/>
        <v>602.63000000000466</v>
      </c>
      <c r="BC387" s="2">
        <f t="shared" si="147"/>
        <v>-9909.6700000000128</v>
      </c>
      <c r="BD387" s="74">
        <f t="shared" si="147"/>
        <v>-7639.3500000000058</v>
      </c>
      <c r="BE387" s="77">
        <f t="shared" si="148"/>
        <v>-0.19716077614508576</v>
      </c>
      <c r="BF387" s="38">
        <f t="shared" si="148"/>
        <v>2.4781680338720559E-2</v>
      </c>
      <c r="BG387" s="38">
        <f t="shared" si="148"/>
        <v>0.56635831259185776</v>
      </c>
      <c r="BH387" s="38">
        <f t="shared" si="148"/>
        <v>6.558795488086841E-3</v>
      </c>
      <c r="BI387" s="38">
        <f t="shared" si="148"/>
        <v>-0.12798045540346067</v>
      </c>
      <c r="BJ387" s="76">
        <f t="shared" si="148"/>
        <v>-3.9677714751440329E-2</v>
      </c>
      <c r="BK387" s="77">
        <f t="shared" si="135"/>
        <v>1</v>
      </c>
      <c r="BL387" s="38">
        <f t="shared" si="135"/>
        <v>0.20285682384560932</v>
      </c>
      <c r="BM387" s="38">
        <f t="shared" si="135"/>
        <v>0.44832566668576818</v>
      </c>
      <c r="BN387" s="38">
        <f t="shared" si="135"/>
        <v>0.31404119956189541</v>
      </c>
      <c r="BO387" s="38">
        <f t="shared" si="135"/>
        <v>0.26647675606561994</v>
      </c>
      <c r="BP387" s="76">
        <f t="shared" si="135"/>
        <v>0.28018889992024809</v>
      </c>
      <c r="BQ387" s="77">
        <f t="shared" si="136"/>
        <v>1</v>
      </c>
      <c r="BR387" s="38">
        <f t="shared" si="136"/>
        <v>0.19742569254638842</v>
      </c>
      <c r="BS387" s="38">
        <f t="shared" si="136"/>
        <v>0.48138583325666873</v>
      </c>
      <c r="BT387" s="38">
        <f t="shared" si="136"/>
        <v>0.30638652162337654</v>
      </c>
      <c r="BU387" s="38">
        <f t="shared" si="136"/>
        <v>0.29129876136426819</v>
      </c>
      <c r="BV387" s="76">
        <f t="shared" si="136"/>
        <v>0.28525157226135239</v>
      </c>
      <c r="BW387" s="77">
        <f t="shared" si="137"/>
        <v>0</v>
      </c>
      <c r="BX387" s="38">
        <f t="shared" si="137"/>
        <v>5.4311312992209038E-3</v>
      </c>
      <c r="BY387" s="38">
        <f t="shared" si="137"/>
        <v>-3.3060166570900551E-2</v>
      </c>
      <c r="BZ387" s="38">
        <f t="shared" si="137"/>
        <v>7.6546779385188723E-3</v>
      </c>
      <c r="CA387" s="38">
        <f t="shared" si="137"/>
        <v>-2.4822005298648253E-2</v>
      </c>
      <c r="CB387" s="76">
        <f t="shared" si="137"/>
        <v>-5.0626723411043018E-3</v>
      </c>
      <c r="CC387" s="28">
        <f t="shared" si="138"/>
        <v>0</v>
      </c>
      <c r="CD387" s="2">
        <f t="shared" si="138"/>
        <v>54.311312992209039</v>
      </c>
      <c r="CE387" s="2">
        <f t="shared" si="138"/>
        <v>-330.60166570900549</v>
      </c>
      <c r="CF387" s="2">
        <f t="shared" si="138"/>
        <v>76.546779385188728</v>
      </c>
      <c r="CG387" s="2">
        <f t="shared" si="138"/>
        <v>-248.22005298648253</v>
      </c>
      <c r="CH387" s="30">
        <f t="shared" si="138"/>
        <v>-50.626723411043017</v>
      </c>
    </row>
    <row r="388" spans="1:86" x14ac:dyDescent="0.2">
      <c r="F388" s="73" t="s">
        <v>53</v>
      </c>
      <c r="G388" s="60"/>
      <c r="H388" s="28">
        <f t="shared" si="139"/>
        <v>408.94000000000005</v>
      </c>
      <c r="I388" s="2">
        <f t="shared" si="139"/>
        <v>93082.03</v>
      </c>
      <c r="J388" s="2">
        <f t="shared" si="139"/>
        <v>5891.9999999999991</v>
      </c>
      <c r="K388" s="2">
        <f t="shared" si="139"/>
        <v>282506.17</v>
      </c>
      <c r="L388" s="2">
        <f t="shared" si="139"/>
        <v>244638.19</v>
      </c>
      <c r="M388" s="74">
        <f t="shared" si="140"/>
        <v>626527.33000000007</v>
      </c>
      <c r="O388"/>
      <c r="P388"/>
      <c r="Q388"/>
      <c r="R388"/>
      <c r="T388" s="75" t="s">
        <v>53</v>
      </c>
      <c r="U388" s="2">
        <f>SUMIF($M$56:$M$62,"&lt;&gt;0",U$56:U$62)</f>
        <v>369.23999999999995</v>
      </c>
      <c r="V388" s="2">
        <f>SUMIF($M$56:$M$62,"&lt;&gt;0",V$56:V$62)</f>
        <v>92187.7</v>
      </c>
      <c r="W388" s="2">
        <f>SUMIF($M$56:$M$62,"&lt;&gt;0",W$56:W$62)</f>
        <v>4904.5</v>
      </c>
      <c r="X388" s="2">
        <f>SUMIF($M$56:$M$62,"&lt;&gt;0",X$56:X$62)</f>
        <v>240493.84</v>
      </c>
      <c r="Y388" s="2">
        <f>SUMIF($M$56:$M$62,"&lt;&gt;0",Y$56:Y$62)</f>
        <v>242476.98</v>
      </c>
      <c r="Z388" s="74">
        <f t="shared" si="141"/>
        <v>580432.26</v>
      </c>
      <c r="AA388" s="28">
        <f t="shared" si="142"/>
        <v>39.700000000000102</v>
      </c>
      <c r="AB388" s="2">
        <f t="shared" si="142"/>
        <v>894.33000000000175</v>
      </c>
      <c r="AC388" s="2">
        <f t="shared" si="142"/>
        <v>987.49999999999909</v>
      </c>
      <c r="AD388" s="2">
        <f t="shared" si="142"/>
        <v>42012.329999999987</v>
      </c>
      <c r="AE388" s="29">
        <f t="shared" si="142"/>
        <v>2161.2099999999919</v>
      </c>
      <c r="AF388" s="31">
        <f t="shared" si="142"/>
        <v>46095.070000000065</v>
      </c>
      <c r="AG388" s="38">
        <f t="shared" si="143"/>
        <v>0.10751814537969913</v>
      </c>
      <c r="AH388" s="38">
        <f t="shared" si="143"/>
        <v>9.7011857330208014E-3</v>
      </c>
      <c r="AI388" s="38">
        <f t="shared" si="143"/>
        <v>0.20134570292588422</v>
      </c>
      <c r="AJ388" s="38">
        <f t="shared" si="143"/>
        <v>0.17469191726490785</v>
      </c>
      <c r="AK388" s="38">
        <f t="shared" si="143"/>
        <v>8.9130522823238391E-3</v>
      </c>
      <c r="AL388" s="76">
        <f t="shared" si="143"/>
        <v>7.9415072484082916E-2</v>
      </c>
      <c r="AM388" s="28">
        <f t="shared" si="144"/>
        <v>408.94000000000005</v>
      </c>
      <c r="AN388" s="2">
        <f t="shared" si="144"/>
        <v>19401.939999999999</v>
      </c>
      <c r="AO388" s="2">
        <f t="shared" si="144"/>
        <v>2377.2800000000002</v>
      </c>
      <c r="AP388" s="2">
        <f t="shared" si="144"/>
        <v>92359.84</v>
      </c>
      <c r="AQ388" s="2">
        <f t="shared" si="144"/>
        <v>73973.569999999992</v>
      </c>
      <c r="AR388" s="74">
        <f t="shared" si="145"/>
        <v>188521.57</v>
      </c>
      <c r="AS388" s="28">
        <f>SUMIF($M$56:$M$62,"&lt;&gt;0",AS$56:AS$62)</f>
        <v>369.23999999999995</v>
      </c>
      <c r="AT388" s="2">
        <f>SUMIF($M$56:$M$62,"&lt;&gt;0",AT$56:AT$62)</f>
        <v>18735.95</v>
      </c>
      <c r="AU388" s="2">
        <f>SUMIF($M$56:$M$62,"&lt;&gt;0",AU$56:AU$62)</f>
        <v>1847.6299999999997</v>
      </c>
      <c r="AV388" s="2">
        <f>SUMIF($M$56:$M$62,"&lt;&gt;0",AV$56:AV$62)</f>
        <v>73380.459999999992</v>
      </c>
      <c r="AW388" s="2">
        <f>SUMIF($M$56:$M$62,"&lt;&gt;0",AW$56:AW$62)</f>
        <v>69890.659999999989</v>
      </c>
      <c r="AX388" s="74">
        <f t="shared" si="146"/>
        <v>164223.94</v>
      </c>
      <c r="AY388" s="28">
        <f t="shared" si="147"/>
        <v>39.700000000000102</v>
      </c>
      <c r="AZ388" s="2">
        <f t="shared" si="147"/>
        <v>665.98999999999796</v>
      </c>
      <c r="BA388" s="2">
        <f t="shared" si="147"/>
        <v>529.65000000000055</v>
      </c>
      <c r="BB388" s="2">
        <f t="shared" si="147"/>
        <v>18979.380000000005</v>
      </c>
      <c r="BC388" s="2">
        <f t="shared" si="147"/>
        <v>4082.9100000000035</v>
      </c>
      <c r="BD388" s="74">
        <f t="shared" si="147"/>
        <v>24297.630000000005</v>
      </c>
      <c r="BE388" s="77">
        <f t="shared" si="148"/>
        <v>0.10751814537969913</v>
      </c>
      <c r="BF388" s="38">
        <f t="shared" si="148"/>
        <v>3.5546102546174491E-2</v>
      </c>
      <c r="BG388" s="38">
        <f t="shared" si="148"/>
        <v>0.28666453781330714</v>
      </c>
      <c r="BH388" s="38">
        <f t="shared" si="148"/>
        <v>0.2586435135457042</v>
      </c>
      <c r="BI388" s="38">
        <f t="shared" si="148"/>
        <v>5.8418535466684733E-2</v>
      </c>
      <c r="BJ388" s="76">
        <f t="shared" si="148"/>
        <v>0.14795425076270854</v>
      </c>
      <c r="BK388" s="77">
        <f t="shared" si="135"/>
        <v>1</v>
      </c>
      <c r="BL388" s="38">
        <f t="shared" si="135"/>
        <v>0.20843915844981034</v>
      </c>
      <c r="BM388" s="38">
        <f t="shared" si="135"/>
        <v>0.40347589952477947</v>
      </c>
      <c r="BN388" s="38">
        <f t="shared" si="135"/>
        <v>0.32693034633544465</v>
      </c>
      <c r="BO388" s="38">
        <f t="shared" si="135"/>
        <v>0.30237948539432863</v>
      </c>
      <c r="BP388" s="76">
        <f t="shared" si="135"/>
        <v>0.30089919620904643</v>
      </c>
      <c r="BQ388" s="77">
        <f t="shared" si="136"/>
        <v>1</v>
      </c>
      <c r="BR388" s="38">
        <f t="shared" si="136"/>
        <v>0.20323698280790173</v>
      </c>
      <c r="BS388" s="38">
        <f t="shared" si="136"/>
        <v>0.37672137832602703</v>
      </c>
      <c r="BT388" s="38">
        <f t="shared" si="136"/>
        <v>0.30512407303239031</v>
      </c>
      <c r="BU388" s="38">
        <f t="shared" si="136"/>
        <v>0.28823626886148113</v>
      </c>
      <c r="BV388" s="76">
        <f t="shared" si="136"/>
        <v>0.2829338603612418</v>
      </c>
      <c r="BW388" s="77">
        <f t="shared" si="137"/>
        <v>0</v>
      </c>
      <c r="BX388" s="38">
        <f t="shared" si="137"/>
        <v>5.2021756419086129E-3</v>
      </c>
      <c r="BY388" s="38">
        <f t="shared" si="137"/>
        <v>2.6754521198752435E-2</v>
      </c>
      <c r="BZ388" s="38">
        <f t="shared" si="137"/>
        <v>2.1806273303054347E-2</v>
      </c>
      <c r="CA388" s="38">
        <f t="shared" si="137"/>
        <v>1.4143216532847502E-2</v>
      </c>
      <c r="CB388" s="76">
        <f t="shared" si="137"/>
        <v>1.7965335847804631E-2</v>
      </c>
      <c r="CC388" s="28">
        <f t="shared" si="138"/>
        <v>0</v>
      </c>
      <c r="CD388" s="2">
        <f t="shared" si="138"/>
        <v>52.021756419086131</v>
      </c>
      <c r="CE388" s="2">
        <f t="shared" si="138"/>
        <v>267.54521198752434</v>
      </c>
      <c r="CF388" s="2">
        <f t="shared" si="138"/>
        <v>218.06273303054346</v>
      </c>
      <c r="CG388" s="2">
        <f t="shared" si="138"/>
        <v>141.43216532847504</v>
      </c>
      <c r="CH388" s="30">
        <f t="shared" si="138"/>
        <v>179.6533584780463</v>
      </c>
    </row>
    <row r="389" spans="1:86" x14ac:dyDescent="0.2">
      <c r="F389" s="73" t="s">
        <v>54</v>
      </c>
      <c r="G389" s="60"/>
      <c r="H389" s="28">
        <f t="shared" si="139"/>
        <v>623.3900000000001</v>
      </c>
      <c r="I389" s="2">
        <f t="shared" si="139"/>
        <v>88981.09</v>
      </c>
      <c r="J389" s="2">
        <f t="shared" si="139"/>
        <v>3947.03</v>
      </c>
      <c r="K389" s="2">
        <f t="shared" si="139"/>
        <v>267864.63999999996</v>
      </c>
      <c r="L389" s="2">
        <f t="shared" si="139"/>
        <v>221365.6</v>
      </c>
      <c r="M389" s="74">
        <f t="shared" si="140"/>
        <v>582781.75</v>
      </c>
      <c r="O389"/>
      <c r="P389"/>
      <c r="Q389"/>
      <c r="R389"/>
      <c r="T389" s="75" t="s">
        <v>54</v>
      </c>
      <c r="U389" s="2">
        <f>SUMIF($M$63:$M$69,"&lt;&gt;0",U$63:U$69)</f>
        <v>411.39000000000004</v>
      </c>
      <c r="V389" s="2">
        <f>SUMIF($M$63:$M$69,"&lt;&gt;0",V$63:V$69)</f>
        <v>91400.35</v>
      </c>
      <c r="W389" s="2">
        <f>SUMIF($M$63:$M$69,"&lt;&gt;0",W$63:W$69)</f>
        <v>6643</v>
      </c>
      <c r="X389" s="2">
        <f>SUMIF($M$63:$M$69,"&lt;&gt;0",X$63:X$69)</f>
        <v>271320.05</v>
      </c>
      <c r="Y389" s="2">
        <f>SUMIF($M$63:$M$69,"&lt;&gt;0",Y$63:Y$69)</f>
        <v>242679.63</v>
      </c>
      <c r="Z389" s="74">
        <f t="shared" si="141"/>
        <v>612454.41999999993</v>
      </c>
      <c r="AA389" s="28">
        <f t="shared" si="142"/>
        <v>212.00000000000006</v>
      </c>
      <c r="AB389" s="2">
        <f t="shared" si="142"/>
        <v>-2419.2600000000093</v>
      </c>
      <c r="AC389" s="2">
        <f t="shared" si="142"/>
        <v>-2695.97</v>
      </c>
      <c r="AD389" s="2">
        <f t="shared" si="142"/>
        <v>-3455.4100000000326</v>
      </c>
      <c r="AE389" s="29">
        <f t="shared" si="142"/>
        <v>-21314.03</v>
      </c>
      <c r="AF389" s="31">
        <f t="shared" si="142"/>
        <v>-29672.669999999925</v>
      </c>
      <c r="AG389" s="38">
        <f t="shared" si="143"/>
        <v>0.51532608959867776</v>
      </c>
      <c r="AH389" s="38">
        <f t="shared" si="143"/>
        <v>-2.6468826432284001E-2</v>
      </c>
      <c r="AI389" s="38">
        <f t="shared" si="143"/>
        <v>-0.4058362185759446</v>
      </c>
      <c r="AJ389" s="38">
        <f t="shared" si="143"/>
        <v>-1.2735549768622087E-2</v>
      </c>
      <c r="AK389" s="38">
        <f t="shared" si="143"/>
        <v>-8.7827849416121151E-2</v>
      </c>
      <c r="AL389" s="76">
        <f t="shared" si="143"/>
        <v>-4.8448780890502724E-2</v>
      </c>
      <c r="AM389" s="28">
        <f t="shared" si="144"/>
        <v>623.3900000000001</v>
      </c>
      <c r="AN389" s="2">
        <f t="shared" si="144"/>
        <v>18658.789999999997</v>
      </c>
      <c r="AO389" s="2">
        <f t="shared" si="144"/>
        <v>1254.8799999999999</v>
      </c>
      <c r="AP389" s="2">
        <f t="shared" si="144"/>
        <v>84896.12999999999</v>
      </c>
      <c r="AQ389" s="2">
        <f t="shared" si="144"/>
        <v>67937.81</v>
      </c>
      <c r="AR389" s="74">
        <f t="shared" si="145"/>
        <v>173371</v>
      </c>
      <c r="AS389" s="28">
        <f>SUMIF($M$63:$M$69,"&lt;&gt;0",AS$63:AS$69)</f>
        <v>411.39000000000004</v>
      </c>
      <c r="AT389" s="2">
        <f>SUMIF($M$63:$M$69,"&lt;&gt;0",AT$63:AT$69)</f>
        <v>18311.509999999998</v>
      </c>
      <c r="AU389" s="2">
        <f>SUMIF($M$63:$M$69,"&lt;&gt;0",AU$63:AU$69)</f>
        <v>2826.96</v>
      </c>
      <c r="AV389" s="2">
        <f>SUMIF($M$63:$M$69,"&lt;&gt;0",AV$63:AV$69)</f>
        <v>83714.590000000011</v>
      </c>
      <c r="AW389" s="2">
        <f>SUMIF($M$63:$M$69,"&lt;&gt;0",AW$63:AW$69)</f>
        <v>69984.38</v>
      </c>
      <c r="AX389" s="74">
        <f t="shared" si="146"/>
        <v>175248.83000000002</v>
      </c>
      <c r="AY389" s="28">
        <f t="shared" si="147"/>
        <v>212.00000000000006</v>
      </c>
      <c r="AZ389" s="2">
        <f t="shared" si="147"/>
        <v>347.27999999999884</v>
      </c>
      <c r="BA389" s="2">
        <f t="shared" si="147"/>
        <v>-1572.0800000000002</v>
      </c>
      <c r="BB389" s="2">
        <f t="shared" si="147"/>
        <v>1181.539999999979</v>
      </c>
      <c r="BC389" s="2">
        <f t="shared" si="147"/>
        <v>-2046.570000000007</v>
      </c>
      <c r="BD389" s="74">
        <f t="shared" si="147"/>
        <v>-1877.8300000000163</v>
      </c>
      <c r="BE389" s="77">
        <f t="shared" si="148"/>
        <v>0.51532608959867776</v>
      </c>
      <c r="BF389" s="38">
        <f t="shared" si="148"/>
        <v>1.8965120844758234E-2</v>
      </c>
      <c r="BG389" s="38">
        <f t="shared" si="148"/>
        <v>-0.55610266859099533</v>
      </c>
      <c r="BH389" s="38">
        <f t="shared" si="148"/>
        <v>1.4113907742963071E-2</v>
      </c>
      <c r="BI389" s="38">
        <f t="shared" si="148"/>
        <v>-2.9243239705774443E-2</v>
      </c>
      <c r="BJ389" s="76">
        <f t="shared" si="148"/>
        <v>-1.0715221322733032E-2</v>
      </c>
      <c r="BK389" s="77">
        <f t="shared" si="135"/>
        <v>1</v>
      </c>
      <c r="BL389" s="38">
        <f t="shared" si="135"/>
        <v>0.20969387990189822</v>
      </c>
      <c r="BM389" s="38">
        <f t="shared" si="135"/>
        <v>0.31793019054833632</v>
      </c>
      <c r="BN389" s="38">
        <f t="shared" si="135"/>
        <v>0.31693668115358564</v>
      </c>
      <c r="BO389" s="38">
        <f t="shared" si="135"/>
        <v>0.3069031954377735</v>
      </c>
      <c r="BP389" s="76">
        <f t="shared" si="135"/>
        <v>0.29748872541049887</v>
      </c>
      <c r="BQ389" s="77">
        <f t="shared" si="136"/>
        <v>1</v>
      </c>
      <c r="BR389" s="38">
        <f t="shared" si="136"/>
        <v>0.20034398117731494</v>
      </c>
      <c r="BS389" s="38">
        <f t="shared" si="136"/>
        <v>0.42555471925334942</v>
      </c>
      <c r="BT389" s="38">
        <f t="shared" si="136"/>
        <v>0.30854553506089955</v>
      </c>
      <c r="BU389" s="38">
        <f t="shared" si="136"/>
        <v>0.28838176488071948</v>
      </c>
      <c r="BV389" s="76">
        <f t="shared" si="136"/>
        <v>0.28614183239954416</v>
      </c>
      <c r="BW389" s="77">
        <f t="shared" si="137"/>
        <v>0</v>
      </c>
      <c r="BX389" s="38">
        <f t="shared" si="137"/>
        <v>9.3498987245832776E-3</v>
      </c>
      <c r="BY389" s="38">
        <f t="shared" si="137"/>
        <v>-0.1076245287050131</v>
      </c>
      <c r="BZ389" s="38">
        <f t="shared" si="137"/>
        <v>8.391146092686097E-3</v>
      </c>
      <c r="CA389" s="38">
        <f t="shared" si="137"/>
        <v>1.8521430557054019E-2</v>
      </c>
      <c r="CB389" s="76">
        <f t="shared" si="137"/>
        <v>1.1346893010954706E-2</v>
      </c>
      <c r="CC389" s="28">
        <f t="shared" si="138"/>
        <v>0</v>
      </c>
      <c r="CD389" s="2">
        <f t="shared" si="138"/>
        <v>93.49898724583278</v>
      </c>
      <c r="CE389" s="2">
        <f t="shared" si="138"/>
        <v>-1076.2452870501311</v>
      </c>
      <c r="CF389" s="2">
        <f t="shared" si="138"/>
        <v>83.911460926860968</v>
      </c>
      <c r="CG389" s="2">
        <f t="shared" si="138"/>
        <v>185.2143055705402</v>
      </c>
      <c r="CH389" s="30">
        <f t="shared" si="138"/>
        <v>113.46893010954706</v>
      </c>
    </row>
    <row r="390" spans="1:86" ht="13.5" thickBot="1" x14ac:dyDescent="0.25">
      <c r="F390" s="78" t="s">
        <v>55</v>
      </c>
      <c r="G390" s="61"/>
      <c r="H390" s="43">
        <f t="shared" si="139"/>
        <v>334.66</v>
      </c>
      <c r="I390" s="44">
        <f t="shared" si="139"/>
        <v>96438.299999999988</v>
      </c>
      <c r="J390" s="44">
        <f t="shared" si="139"/>
        <v>5394.78</v>
      </c>
      <c r="K390" s="44">
        <f t="shared" si="139"/>
        <v>264420.08999999997</v>
      </c>
      <c r="L390" s="44">
        <f t="shared" si="139"/>
        <v>248550.50999999998</v>
      </c>
      <c r="M390" s="79">
        <f t="shared" si="140"/>
        <v>615138.34</v>
      </c>
      <c r="O390" s="42"/>
      <c r="P390" s="42"/>
      <c r="Q390" s="42"/>
      <c r="R390" s="42"/>
      <c r="S390" s="42"/>
      <c r="T390" s="80" t="s">
        <v>55</v>
      </c>
      <c r="U390" s="44">
        <f>SUMIF($M$70:$M$76,"&lt;&gt;0",U$70:U$76)</f>
        <v>-8429.82</v>
      </c>
      <c r="V390" s="44">
        <f>SUMIF($M$70:$M$76,"&lt;&gt;0",V$70:V$76)</f>
        <v>104845.88</v>
      </c>
      <c r="W390" s="44">
        <f>SUMIF($M$70:$M$76,"&lt;&gt;0",W$70:W$76)</f>
        <v>6042.2800000000007</v>
      </c>
      <c r="X390" s="44">
        <f>SUMIF($M$70:$M$76,"&lt;&gt;0",X$70:X$76)</f>
        <v>280429.71000000002</v>
      </c>
      <c r="Y390" s="44">
        <f>SUMIF($M$70:$M$76,"&lt;&gt;0",Y$70:Y$76)</f>
        <v>278578.53999999998</v>
      </c>
      <c r="Z390" s="79">
        <f t="shared" si="141"/>
        <v>661466.59000000008</v>
      </c>
      <c r="AA390" s="43">
        <f t="shared" si="142"/>
        <v>8764.48</v>
      </c>
      <c r="AB390" s="44">
        <f t="shared" si="142"/>
        <v>-8407.5800000000163</v>
      </c>
      <c r="AC390" s="44">
        <f t="shared" si="142"/>
        <v>-647.50000000000091</v>
      </c>
      <c r="AD390" s="44">
        <f t="shared" si="142"/>
        <v>-16009.620000000054</v>
      </c>
      <c r="AE390" s="45">
        <f t="shared" si="142"/>
        <v>-30028.03</v>
      </c>
      <c r="AF390" s="47">
        <f t="shared" si="142"/>
        <v>-46328.250000000116</v>
      </c>
      <c r="AG390" s="56">
        <f t="shared" si="143"/>
        <v>-1.0396995428134883</v>
      </c>
      <c r="AH390" s="56">
        <f t="shared" si="143"/>
        <v>-8.0189893966267592E-2</v>
      </c>
      <c r="AI390" s="56">
        <f t="shared" si="143"/>
        <v>-0.10716153504968337</v>
      </c>
      <c r="AJ390" s="56">
        <f t="shared" si="143"/>
        <v>-5.7089600099789896E-2</v>
      </c>
      <c r="AK390" s="56">
        <f t="shared" si="143"/>
        <v>-0.10779017651539131</v>
      </c>
      <c r="AL390" s="81">
        <f t="shared" si="143"/>
        <v>-7.0038684795856593E-2</v>
      </c>
      <c r="AM390" s="43">
        <f t="shared" si="144"/>
        <v>334.66</v>
      </c>
      <c r="AN390" s="44">
        <f t="shared" si="144"/>
        <v>19236.82</v>
      </c>
      <c r="AO390" s="44">
        <f t="shared" si="144"/>
        <v>1966.1100000000001</v>
      </c>
      <c r="AP390" s="44">
        <f t="shared" si="144"/>
        <v>83745.23000000001</v>
      </c>
      <c r="AQ390" s="44">
        <f t="shared" si="144"/>
        <v>76147.31</v>
      </c>
      <c r="AR390" s="79">
        <f t="shared" si="145"/>
        <v>181430.13</v>
      </c>
      <c r="AS390" s="43">
        <f>SUMIF($M$70:$M$76,"&lt;&gt;0",AS$70:AS$76)</f>
        <v>-8429.82</v>
      </c>
      <c r="AT390" s="44">
        <f>SUMIF($M$70:$M$76,"&lt;&gt;0",AT$70:AT$76)</f>
        <v>20712.829999999998</v>
      </c>
      <c r="AU390" s="44">
        <f>SUMIF($M$70:$M$76,"&lt;&gt;0",AU$70:AU$76)</f>
        <v>2717.45</v>
      </c>
      <c r="AV390" s="44">
        <f>SUMIF($M$70:$M$76,"&lt;&gt;0",AV$70:AV$76)</f>
        <v>85817.95</v>
      </c>
      <c r="AW390" s="44">
        <f>SUMIF($M$70:$M$76,"&lt;&gt;0",AW$70:AW$76)</f>
        <v>79692.319999999992</v>
      </c>
      <c r="AX390" s="79">
        <f t="shared" si="146"/>
        <v>180510.72999999998</v>
      </c>
      <c r="AY390" s="43">
        <f t="shared" si="147"/>
        <v>8764.48</v>
      </c>
      <c r="AZ390" s="44">
        <f t="shared" si="147"/>
        <v>-1476.0099999999984</v>
      </c>
      <c r="BA390" s="44">
        <f t="shared" si="147"/>
        <v>-751.33999999999969</v>
      </c>
      <c r="BB390" s="44">
        <f t="shared" si="147"/>
        <v>-2072.7199999999866</v>
      </c>
      <c r="BC390" s="44">
        <f t="shared" si="147"/>
        <v>-3545.0099999999948</v>
      </c>
      <c r="BD390" s="79">
        <f t="shared" si="147"/>
        <v>919.40000000002328</v>
      </c>
      <c r="BE390" s="82">
        <f t="shared" si="148"/>
        <v>-1.0396995428134883</v>
      </c>
      <c r="BF390" s="56">
        <f t="shared" si="148"/>
        <v>-7.1260663076943065E-2</v>
      </c>
      <c r="BG390" s="56">
        <f t="shared" si="148"/>
        <v>-0.27648714787760575</v>
      </c>
      <c r="BH390" s="56">
        <f t="shared" si="148"/>
        <v>-2.4152522869632598E-2</v>
      </c>
      <c r="BI390" s="56">
        <f t="shared" si="148"/>
        <v>-4.4483709346145213E-2</v>
      </c>
      <c r="BJ390" s="81">
        <f t="shared" si="148"/>
        <v>5.0933260310898048E-3</v>
      </c>
      <c r="BK390" s="82">
        <f t="shared" si="135"/>
        <v>1</v>
      </c>
      <c r="BL390" s="56">
        <f t="shared" si="135"/>
        <v>0.19947282355661602</v>
      </c>
      <c r="BM390" s="56">
        <f t="shared" si="135"/>
        <v>0.36444674296264168</v>
      </c>
      <c r="BN390" s="56">
        <f t="shared" si="135"/>
        <v>0.31671281104245907</v>
      </c>
      <c r="BO390" s="56">
        <f t="shared" si="135"/>
        <v>0.30636553511799275</v>
      </c>
      <c r="BP390" s="81">
        <f t="shared" si="135"/>
        <v>0.29494199629956414</v>
      </c>
      <c r="BQ390" s="82">
        <f t="shared" si="136"/>
        <v>1</v>
      </c>
      <c r="BR390" s="56">
        <f t="shared" si="136"/>
        <v>0.19755502075999551</v>
      </c>
      <c r="BS390" s="56">
        <f t="shared" si="136"/>
        <v>0.44973917130619562</v>
      </c>
      <c r="BT390" s="56">
        <f t="shared" si="136"/>
        <v>0.30602303158249528</v>
      </c>
      <c r="BU390" s="56">
        <f t="shared" si="136"/>
        <v>0.28606769207707095</v>
      </c>
      <c r="BV390" s="81">
        <f t="shared" si="136"/>
        <v>0.27289470508253477</v>
      </c>
      <c r="BW390" s="82">
        <f t="shared" si="137"/>
        <v>0</v>
      </c>
      <c r="BX390" s="56">
        <f t="shared" si="137"/>
        <v>1.9178027966205158E-3</v>
      </c>
      <c r="BY390" s="56">
        <f t="shared" si="137"/>
        <v>-8.5292428343553939E-2</v>
      </c>
      <c r="BZ390" s="56">
        <f t="shared" si="137"/>
        <v>1.06897794599638E-2</v>
      </c>
      <c r="CA390" s="56">
        <f t="shared" si="137"/>
        <v>2.0297843040921804E-2</v>
      </c>
      <c r="CB390" s="81">
        <f t="shared" si="137"/>
        <v>2.2047291217029363E-2</v>
      </c>
      <c r="CC390" s="43">
        <f t="shared" si="138"/>
        <v>0</v>
      </c>
      <c r="CD390" s="44">
        <f t="shared" si="138"/>
        <v>19.178027966205157</v>
      </c>
      <c r="CE390" s="44">
        <f t="shared" si="138"/>
        <v>-852.92428343553934</v>
      </c>
      <c r="CF390" s="44">
        <f t="shared" si="138"/>
        <v>106.89779459963799</v>
      </c>
      <c r="CG390" s="44">
        <f t="shared" si="138"/>
        <v>202.97843040921805</v>
      </c>
      <c r="CH390" s="46">
        <f t="shared" si="138"/>
        <v>220.47291217029363</v>
      </c>
    </row>
    <row r="391" spans="1:86" x14ac:dyDescent="0.2">
      <c r="A391" t="s">
        <v>46</v>
      </c>
      <c r="B391" t="s">
        <v>46</v>
      </c>
      <c r="C391" s="88" t="s">
        <v>56</v>
      </c>
      <c r="D391" t="s">
        <v>56</v>
      </c>
      <c r="F391" s="83" t="s">
        <v>57</v>
      </c>
      <c r="G391" s="60"/>
      <c r="H391" s="32">
        <f>SUM(H386:H390)</f>
        <v>2064.23</v>
      </c>
      <c r="I391" s="5">
        <f>SUM(I386:I390)</f>
        <v>470605.49999999994</v>
      </c>
      <c r="J391" s="5">
        <f>SUM(J386:J390)</f>
        <v>28876.649999999998</v>
      </c>
      <c r="K391" s="5">
        <f>SUM(K386:K390)</f>
        <v>1379199.9</v>
      </c>
      <c r="L391" s="5">
        <f>SUM(L386:L390)</f>
        <v>1190673.0799999998</v>
      </c>
      <c r="M391" s="74">
        <f t="shared" si="140"/>
        <v>3071419.3599999994</v>
      </c>
      <c r="N391" s="3" t="s">
        <v>49</v>
      </c>
      <c r="O391" t="s">
        <v>49</v>
      </c>
      <c r="P391" t="s">
        <v>56</v>
      </c>
      <c r="Q391" t="s">
        <v>56</v>
      </c>
      <c r="R391"/>
      <c r="T391" s="84" t="s">
        <v>57</v>
      </c>
      <c r="U391" s="5">
        <f>SUM(U386:U390)</f>
        <v>-6793.7599999999993</v>
      </c>
      <c r="V391" s="5">
        <f>SUM(V386:V390)</f>
        <v>486547.74</v>
      </c>
      <c r="W391" s="5">
        <f>SUM(W386:W390)</f>
        <v>28576.769999999997</v>
      </c>
      <c r="X391" s="5">
        <f>SUM(X386:X390)</f>
        <v>1363706.2899999998</v>
      </c>
      <c r="Y391" s="5">
        <f>SUM(Y386:Y390)</f>
        <v>1284496.22</v>
      </c>
      <c r="Z391" s="74">
        <f t="shared" si="141"/>
        <v>3156533.26</v>
      </c>
      <c r="AA391" s="28">
        <f t="shared" si="142"/>
        <v>8857.99</v>
      </c>
      <c r="AB391" s="2">
        <f t="shared" si="142"/>
        <v>-15942.240000000049</v>
      </c>
      <c r="AC391" s="2">
        <f t="shared" si="142"/>
        <v>299.88000000000102</v>
      </c>
      <c r="AD391" s="2">
        <f t="shared" si="142"/>
        <v>15493.610000000102</v>
      </c>
      <c r="AE391" s="29">
        <f t="shared" si="142"/>
        <v>-93823.14000000013</v>
      </c>
      <c r="AF391" s="31">
        <f t="shared" si="142"/>
        <v>-85113.900000000373</v>
      </c>
      <c r="AG391" s="38">
        <f t="shared" si="143"/>
        <v>-1.3038420550622924</v>
      </c>
      <c r="AH391" s="38">
        <f t="shared" si="143"/>
        <v>-3.2766034428605192E-2</v>
      </c>
      <c r="AI391" s="38">
        <f t="shared" si="143"/>
        <v>1.0493838176952855E-2</v>
      </c>
      <c r="AJ391" s="38">
        <f t="shared" si="143"/>
        <v>1.1361398061748402E-2</v>
      </c>
      <c r="AK391" s="38">
        <f t="shared" si="143"/>
        <v>-7.3042752901211441E-2</v>
      </c>
      <c r="AL391" s="76">
        <f t="shared" si="143"/>
        <v>-2.6964360261485215E-2</v>
      </c>
      <c r="AM391" s="32">
        <f>SUM(AM386:AM390)</f>
        <v>2031.2300000000002</v>
      </c>
      <c r="AN391" s="5">
        <f>SUM(AN386:AN390)</f>
        <v>97184.63</v>
      </c>
      <c r="AO391" s="5">
        <f>SUM(AO386:AO390)</f>
        <v>11278.3</v>
      </c>
      <c r="AP391" s="5">
        <f>SUM(AP386:AP390)</f>
        <v>442851.91000000003</v>
      </c>
      <c r="AQ391" s="5">
        <f>SUM(AQ386:AQ390)</f>
        <v>354346.41</v>
      </c>
      <c r="AR391" s="74">
        <f t="shared" si="145"/>
        <v>907692.48</v>
      </c>
      <c r="AS391" s="32">
        <f>SUM(AS386:AS390)</f>
        <v>-6793.7599999999993</v>
      </c>
      <c r="AT391" s="5">
        <f>SUM(AT386:AT390)</f>
        <v>97347.11</v>
      </c>
      <c r="AU391" s="5">
        <f>SUM(AU386:AU390)</f>
        <v>12501.260000000002</v>
      </c>
      <c r="AV391" s="5">
        <f>SUM(AV386:AV390)</f>
        <v>417921.94</v>
      </c>
      <c r="AW391" s="5">
        <f>SUM(AW386:AW390)</f>
        <v>369929.64</v>
      </c>
      <c r="AX391" s="74">
        <f t="shared" si="146"/>
        <v>890906.19000000006</v>
      </c>
      <c r="AY391" s="32">
        <f t="shared" si="147"/>
        <v>8824.99</v>
      </c>
      <c r="AZ391" s="5">
        <f t="shared" si="147"/>
        <v>-162.47999999999593</v>
      </c>
      <c r="BA391" s="5">
        <f t="shared" si="147"/>
        <v>-1222.9600000000028</v>
      </c>
      <c r="BB391" s="5">
        <f t="shared" si="147"/>
        <v>24929.97000000003</v>
      </c>
      <c r="BC391" s="5">
        <f t="shared" si="147"/>
        <v>-15583.23000000004</v>
      </c>
      <c r="BD391" s="74">
        <f t="shared" si="147"/>
        <v>16786.289999999921</v>
      </c>
      <c r="BE391" s="77">
        <f t="shared" si="148"/>
        <v>-1.2989846565083254</v>
      </c>
      <c r="BF391" s="38">
        <f t="shared" si="148"/>
        <v>-1.6690788252470559E-3</v>
      </c>
      <c r="BG391" s="38">
        <f t="shared" si="148"/>
        <v>-9.7826939044544509E-2</v>
      </c>
      <c r="BH391" s="38">
        <f t="shared" si="148"/>
        <v>5.9652216392372295E-2</v>
      </c>
      <c r="BI391" s="38">
        <f t="shared" si="148"/>
        <v>-4.2124848390088558E-2</v>
      </c>
      <c r="BJ391" s="76">
        <f t="shared" si="148"/>
        <v>1.8841815432890773E-2</v>
      </c>
      <c r="BK391" s="77">
        <f t="shared" si="135"/>
        <v>0.98401340935845338</v>
      </c>
      <c r="BL391" s="38">
        <f t="shared" si="135"/>
        <v>0.20650976242309113</v>
      </c>
      <c r="BM391" s="38">
        <f t="shared" si="135"/>
        <v>0.39056815801001848</v>
      </c>
      <c r="BN391" s="38">
        <f t="shared" si="135"/>
        <v>0.32109334549690732</v>
      </c>
      <c r="BO391" s="38">
        <f t="shared" si="135"/>
        <v>0.29760176487739187</v>
      </c>
      <c r="BP391" s="76">
        <f t="shared" si="135"/>
        <v>0.29552867049714765</v>
      </c>
      <c r="BQ391" s="77">
        <f t="shared" si="136"/>
        <v>1</v>
      </c>
      <c r="BR391" s="38">
        <f t="shared" si="136"/>
        <v>0.20007720105739266</v>
      </c>
      <c r="BS391" s="38">
        <f t="shared" si="136"/>
        <v>0.43746231641994543</v>
      </c>
      <c r="BT391" s="38">
        <f t="shared" si="136"/>
        <v>0.30646037424964878</v>
      </c>
      <c r="BU391" s="38">
        <f t="shared" si="136"/>
        <v>0.28799589616542431</v>
      </c>
      <c r="BV391" s="76">
        <f t="shared" si="136"/>
        <v>0.28224197770689741</v>
      </c>
      <c r="BW391" s="77">
        <f t="shared" si="137"/>
        <v>-1.5986590641546616E-2</v>
      </c>
      <c r="BX391" s="38">
        <f t="shared" si="137"/>
        <v>6.4325613656984748E-3</v>
      </c>
      <c r="BY391" s="38">
        <f t="shared" si="137"/>
        <v>-4.6894158409926945E-2</v>
      </c>
      <c r="BZ391" s="38">
        <f t="shared" si="137"/>
        <v>1.4632971247258542E-2</v>
      </c>
      <c r="CA391" s="38">
        <f t="shared" si="137"/>
        <v>9.6058687119675579E-3</v>
      </c>
      <c r="CB391" s="76">
        <f t="shared" si="137"/>
        <v>1.3286692790250243E-2</v>
      </c>
      <c r="CC391" s="28">
        <f t="shared" si="138"/>
        <v>-159.86590641546616</v>
      </c>
      <c r="CD391" s="2">
        <f t="shared" si="138"/>
        <v>64.325613656984743</v>
      </c>
      <c r="CE391" s="2">
        <f t="shared" si="138"/>
        <v>-468.94158409926945</v>
      </c>
      <c r="CF391" s="2">
        <f t="shared" si="138"/>
        <v>146.32971247258541</v>
      </c>
      <c r="CG391" s="2">
        <f t="shared" si="138"/>
        <v>96.058687119675582</v>
      </c>
      <c r="CH391" s="30">
        <f t="shared" si="138"/>
        <v>132.86692790250243</v>
      </c>
    </row>
    <row r="392" spans="1:86" ht="13.5" thickBot="1" x14ac:dyDescent="0.25">
      <c r="A392" t="s">
        <v>46</v>
      </c>
      <c r="B392" t="s">
        <v>46</v>
      </c>
      <c r="C392" s="88" t="s">
        <v>56</v>
      </c>
      <c r="D392" t="s">
        <v>56</v>
      </c>
      <c r="F392" s="78" t="s">
        <v>58</v>
      </c>
      <c r="G392" s="61"/>
      <c r="H392" s="48">
        <f>SUMIFS(H$7:H$377,$B$7:$B$377,$B392,$D$7:$D$377,$D392)</f>
        <v>1721.5800000000006</v>
      </c>
      <c r="I392" s="49">
        <f>SUMIFS(I$7:I$377,$B$7:$B$377,$B392,$D$7:$D$377,$D392)</f>
        <v>382483.33</v>
      </c>
      <c r="J392" s="49">
        <f>SUMIFS(J$7:J$377,$B$7:$B$377,$B392,$D$7:$D$377,$D392)</f>
        <v>22912.090000000007</v>
      </c>
      <c r="K392" s="49">
        <f>SUMIFS(K$7:K$377,$B$7:$B$377,$B392,$D$7:$D$377,$D392)</f>
        <v>1109286.7499999998</v>
      </c>
      <c r="L392" s="49">
        <f>SUMIFS(L$7:L$377,$B$7:$B$377,$B392,$D$7:$D$377,$D392)</f>
        <v>967940.19</v>
      </c>
      <c r="M392" s="79">
        <f t="shared" si="140"/>
        <v>2484343.9399999995</v>
      </c>
      <c r="N392" s="3" t="s">
        <v>49</v>
      </c>
      <c r="O392" s="42" t="s">
        <v>49</v>
      </c>
      <c r="P392" s="42" t="s">
        <v>56</v>
      </c>
      <c r="Q392" s="42" t="s">
        <v>56</v>
      </c>
      <c r="R392" s="42"/>
      <c r="S392" s="42"/>
      <c r="T392" s="80" t="s">
        <v>58</v>
      </c>
      <c r="U392" s="49">
        <f>SUMIFS(U$7:U$377,$M$7:$M$377,"&lt;&gt;0",$O$7:$O$377,$O392,$Q$7:$Q$377,$Q392)</f>
        <v>-4772.24</v>
      </c>
      <c r="V392" s="49">
        <f>SUMIFS(V$7:V$377,$M$7:$M$377,"&lt;&gt;0",$O$7:$O$377,$O392,$Q$7:$Q$377,$Q392)</f>
        <v>389977.95999999996</v>
      </c>
      <c r="W392" s="49">
        <f>SUMIFS(W$7:W$377,$M$7:$M$377,"&lt;&gt;0",$O$7:$O$377,$O392,$Q$7:$Q$377,$Q392)</f>
        <v>22275.519999999997</v>
      </c>
      <c r="X392" s="49">
        <f>SUMIFS(X$7:X$377,$M$7:$M$377,"&lt;&gt;0",$O$7:$O$377,$O392,$Q$7:$Q$377,$Q392)</f>
        <v>1095930.3100000003</v>
      </c>
      <c r="Y392" s="49">
        <f>SUMIFS(Y$7:Y$377,$M$7:$M$377,"&lt;&gt;0",$O$7:$O$377,$O392,$Q$7:$Q$377,$Q392)</f>
        <v>1026992.91</v>
      </c>
      <c r="Z392" s="79">
        <f t="shared" si="141"/>
        <v>2530404.4600000004</v>
      </c>
      <c r="AA392" s="43">
        <f t="shared" si="142"/>
        <v>6493.8200000000006</v>
      </c>
      <c r="AB392" s="44">
        <f t="shared" si="142"/>
        <v>-7494.6299999999464</v>
      </c>
      <c r="AC392" s="44">
        <f t="shared" si="142"/>
        <v>636.57000000001062</v>
      </c>
      <c r="AD392" s="44">
        <f t="shared" si="142"/>
        <v>13356.439999999478</v>
      </c>
      <c r="AE392" s="45">
        <f t="shared" si="142"/>
        <v>-59052.720000000088</v>
      </c>
      <c r="AF392" s="47">
        <f t="shared" si="142"/>
        <v>-46060.52000000095</v>
      </c>
      <c r="AG392" s="56">
        <f t="shared" si="143"/>
        <v>-1.3607488307377669</v>
      </c>
      <c r="AH392" s="56">
        <f t="shared" si="143"/>
        <v>-1.921808606824844E-2</v>
      </c>
      <c r="AI392" s="56">
        <f t="shared" si="143"/>
        <v>2.8577110657798818E-2</v>
      </c>
      <c r="AJ392" s="56">
        <f t="shared" si="143"/>
        <v>1.218730778602106E-2</v>
      </c>
      <c r="AK392" s="56">
        <f t="shared" si="143"/>
        <v>-5.7500611177539761E-2</v>
      </c>
      <c r="AL392" s="81">
        <f t="shared" si="143"/>
        <v>-1.8202829124005317E-2</v>
      </c>
      <c r="AM392" s="48">
        <f>SUMIFS(AM$7:AM$377,$B$7:$B$377,$B392,$D$7:$D$377,$D392)</f>
        <v>1721.5800000000006</v>
      </c>
      <c r="AN392" s="49">
        <f>SUMIFS(AN$7:AN$377,$B$7:$B$377,$B392,$D$7:$D$377,$D392)</f>
        <v>78390.990000000005</v>
      </c>
      <c r="AO392" s="49">
        <f>SUMIFS(AO$7:AO$377,$B$7:$B$377,$B392,$D$7:$D$377,$D392)</f>
        <v>9040.6400000000012</v>
      </c>
      <c r="AP392" s="49">
        <f>SUMIFS(AP$7:AP$377,$B$7:$B$377,$B392,$D$7:$D$377,$D392)</f>
        <v>353485.03</v>
      </c>
      <c r="AQ392" s="49">
        <f>SUMIFS(AQ$7:AQ$377,$B$7:$B$377,$B392,$D$7:$D$377,$D392)</f>
        <v>285580.13999999996</v>
      </c>
      <c r="AR392" s="79">
        <f t="shared" si="145"/>
        <v>728218.38</v>
      </c>
      <c r="AS392" s="48">
        <f>SUMIFS(AS$7:AS$377,$M$7:$M$377,"&lt;&gt;0",$O$7:$O$377,$O392,$Q$7:$Q$377,$Q392)</f>
        <v>-4772.24</v>
      </c>
      <c r="AT392" s="49">
        <f>SUMIFS(AT$7:AT$377,$M$7:$M$377,"&lt;&gt;0",$O$7:$O$377,$O392,$Q$7:$Q$377,$Q392)</f>
        <v>77893.25</v>
      </c>
      <c r="AU392" s="49">
        <f>SUMIFS(AU$7:AU$377,$M$7:$M$377,"&lt;&gt;0",$O$7:$O$377,$O392,$Q$7:$Q$377,$Q392)</f>
        <v>9688.1099999999988</v>
      </c>
      <c r="AV392" s="49">
        <f>SUMIFS(AV$7:AV$377,$M$7:$M$377,"&lt;&gt;0",$O$7:$O$377,$O392,$Q$7:$Q$377,$Q392)</f>
        <v>335986.47000000009</v>
      </c>
      <c r="AW392" s="49">
        <f>SUMIFS(AW$7:AW$377,$M$7:$M$377,"&lt;&gt;0",$O$7:$O$377,$O392,$Q$7:$Q$377,$Q392)</f>
        <v>296190.42000000004</v>
      </c>
      <c r="AX392" s="79">
        <f t="shared" si="146"/>
        <v>714986.01000000013</v>
      </c>
      <c r="AY392" s="48">
        <f t="shared" si="147"/>
        <v>6493.8200000000006</v>
      </c>
      <c r="AZ392" s="49">
        <f t="shared" si="147"/>
        <v>497.74000000000524</v>
      </c>
      <c r="BA392" s="49">
        <f t="shared" si="147"/>
        <v>-647.46999999999753</v>
      </c>
      <c r="BB392" s="49">
        <f t="shared" si="147"/>
        <v>17498.559999999939</v>
      </c>
      <c r="BC392" s="49">
        <f t="shared" si="147"/>
        <v>-10610.280000000086</v>
      </c>
      <c r="BD392" s="79">
        <f t="shared" si="147"/>
        <v>13232.369999999879</v>
      </c>
      <c r="BE392" s="82">
        <f t="shared" si="148"/>
        <v>-1.3607488307377669</v>
      </c>
      <c r="BF392" s="56">
        <f t="shared" si="148"/>
        <v>6.3900273772118281E-3</v>
      </c>
      <c r="BG392" s="56">
        <f t="shared" si="148"/>
        <v>-6.6831404680582449E-2</v>
      </c>
      <c r="BH392" s="56">
        <f t="shared" si="148"/>
        <v>5.2081144815146675E-2</v>
      </c>
      <c r="BI392" s="56">
        <f t="shared" si="148"/>
        <v>-3.5822495541888509E-2</v>
      </c>
      <c r="BJ392" s="81">
        <f t="shared" si="148"/>
        <v>1.8507173308188053E-2</v>
      </c>
      <c r="BK392" s="82">
        <f t="shared" si="135"/>
        <v>1</v>
      </c>
      <c r="BL392" s="56">
        <f t="shared" si="135"/>
        <v>0.20495269689269857</v>
      </c>
      <c r="BM392" s="56">
        <f t="shared" si="135"/>
        <v>0.39457945564983371</v>
      </c>
      <c r="BN392" s="56">
        <f t="shared" si="135"/>
        <v>0.31865974239753614</v>
      </c>
      <c r="BO392" s="56">
        <f t="shared" si="135"/>
        <v>0.29503903541808713</v>
      </c>
      <c r="BP392" s="81">
        <f t="shared" si="135"/>
        <v>0.29312301258898965</v>
      </c>
      <c r="BQ392" s="82">
        <f t="shared" si="136"/>
        <v>1</v>
      </c>
      <c r="BR392" s="56">
        <f t="shared" si="136"/>
        <v>0.19973756978471299</v>
      </c>
      <c r="BS392" s="56">
        <f t="shared" si="136"/>
        <v>0.43492183347459457</v>
      </c>
      <c r="BT392" s="56">
        <f t="shared" si="136"/>
        <v>0.30657649207639853</v>
      </c>
      <c r="BU392" s="56">
        <f t="shared" si="136"/>
        <v>0.28840551586670643</v>
      </c>
      <c r="BV392" s="81">
        <f t="shared" si="136"/>
        <v>0.28255799470097359</v>
      </c>
      <c r="BW392" s="82">
        <f t="shared" si="137"/>
        <v>0</v>
      </c>
      <c r="BX392" s="56">
        <f t="shared" si="137"/>
        <v>5.2151271079855788E-3</v>
      </c>
      <c r="BY392" s="56">
        <f t="shared" si="137"/>
        <v>-4.0342377824760856E-2</v>
      </c>
      <c r="BZ392" s="56">
        <f t="shared" si="137"/>
        <v>1.2083250321137606E-2</v>
      </c>
      <c r="CA392" s="56">
        <f t="shared" si="137"/>
        <v>6.6335195513806955E-3</v>
      </c>
      <c r="CB392" s="81">
        <f t="shared" si="137"/>
        <v>1.0565017888016059E-2</v>
      </c>
      <c r="CC392" s="43">
        <f t="shared" si="138"/>
        <v>0</v>
      </c>
      <c r="CD392" s="44">
        <f t="shared" si="138"/>
        <v>52.151271079855789</v>
      </c>
      <c r="CE392" s="44">
        <f t="shared" si="138"/>
        <v>-403.42377824760854</v>
      </c>
      <c r="CF392" s="44">
        <f t="shared" si="138"/>
        <v>120.83250321137606</v>
      </c>
      <c r="CG392" s="44">
        <f t="shared" si="138"/>
        <v>66.335195513806951</v>
      </c>
      <c r="CH392" s="46">
        <f t="shared" si="138"/>
        <v>105.6501788801606</v>
      </c>
    </row>
    <row r="393" spans="1:86" ht="13.5" thickBot="1" x14ac:dyDescent="0.25">
      <c r="F393"/>
      <c r="H393"/>
      <c r="I393"/>
      <c r="J393"/>
      <c r="K393"/>
      <c r="L393"/>
      <c r="M393"/>
      <c r="O393"/>
      <c r="P393"/>
      <c r="Q393"/>
      <c r="R393"/>
      <c r="U393"/>
      <c r="V393"/>
      <c r="W393"/>
      <c r="X393"/>
      <c r="Y393"/>
      <c r="Z393"/>
      <c r="AA393" s="2"/>
      <c r="AB393" s="2"/>
      <c r="AC393" s="2"/>
      <c r="AD393" s="2"/>
      <c r="AE393" s="2"/>
      <c r="AF393" s="3"/>
      <c r="AG393" s="38"/>
      <c r="AH393" s="38"/>
      <c r="AI393" s="38"/>
      <c r="AJ393" s="38"/>
      <c r="AK393" s="38"/>
      <c r="AL393" s="85"/>
      <c r="BE393" s="38"/>
      <c r="BF393" s="38"/>
      <c r="BG393" s="38"/>
      <c r="BH393" s="38"/>
      <c r="BI393" s="38"/>
      <c r="BJ393" s="38"/>
      <c r="BK393" s="38"/>
      <c r="BL393" s="38"/>
      <c r="BM393" s="38"/>
      <c r="BN393" s="38"/>
      <c r="BO393" s="38"/>
      <c r="BP393" s="38"/>
      <c r="BQ393" s="38"/>
      <c r="BR393" s="38"/>
      <c r="BS393" s="38"/>
      <c r="BT393" s="38"/>
      <c r="BU393" s="38"/>
      <c r="BV393" s="38"/>
      <c r="BW393" s="38"/>
      <c r="BX393" s="38"/>
      <c r="BY393" s="38"/>
      <c r="BZ393" s="38"/>
      <c r="CA393" s="38"/>
      <c r="CB393" s="38"/>
      <c r="CC393" s="2"/>
      <c r="CD393" s="2"/>
      <c r="CE393" s="2"/>
      <c r="CF393" s="2"/>
      <c r="CG393" s="2"/>
      <c r="CH393" s="2"/>
    </row>
    <row r="394" spans="1:86" x14ac:dyDescent="0.2">
      <c r="F394" s="62" t="s">
        <v>59</v>
      </c>
      <c r="G394" s="63"/>
      <c r="H394" s="64">
        <f t="shared" ref="H394:L397" si="149">SUMIF($E$14:$E$377,$F394,H$14:H$377)</f>
        <v>284.61</v>
      </c>
      <c r="I394" s="65">
        <f t="shared" si="149"/>
        <v>89841.040000000008</v>
      </c>
      <c r="J394" s="65">
        <f t="shared" si="149"/>
        <v>6902.79</v>
      </c>
      <c r="K394" s="65">
        <f t="shared" si="149"/>
        <v>235748.95</v>
      </c>
      <c r="L394" s="65">
        <f t="shared" si="149"/>
        <v>217564.33</v>
      </c>
      <c r="M394" s="66">
        <f t="shared" ref="M394:M399" si="150">SUM(H394:L394)</f>
        <v>550341.72</v>
      </c>
      <c r="O394" s="67"/>
      <c r="P394" s="67"/>
      <c r="Q394" s="67"/>
      <c r="R394" s="67"/>
      <c r="S394" s="67"/>
      <c r="T394" s="68" t="s">
        <v>59</v>
      </c>
      <c r="U394" s="65">
        <f>SUMIF($M$77:$M$83,"&lt;&gt;0",U$77:U$83)</f>
        <v>-18266.060000000001</v>
      </c>
      <c r="V394" s="65">
        <f>SUMIF($M$77:$M$83,"&lt;&gt;0",V$77:V$83)</f>
        <v>104623.39000000001</v>
      </c>
      <c r="W394" s="65">
        <f>SUMIF($M$77:$M$83,"&lt;&gt;0",W$77:W$83)</f>
        <v>4686.28</v>
      </c>
      <c r="X394" s="65">
        <f>SUMIF($M$77:$M$83,"&lt;&gt;0",X$77:X$83)</f>
        <v>300991.01</v>
      </c>
      <c r="Y394" s="65">
        <f>SUMIF($M$77:$M$83,"&lt;&gt;0",Y$77:Y$83)</f>
        <v>279127.26</v>
      </c>
      <c r="Z394" s="66">
        <f t="shared" ref="Z394:Z399" si="151">SUM(U394:Y394)</f>
        <v>671161.88</v>
      </c>
      <c r="AA394" s="64">
        <f t="shared" ref="AA394:AF399" si="152">+H394-U394</f>
        <v>18550.670000000002</v>
      </c>
      <c r="AB394" s="65">
        <f t="shared" si="152"/>
        <v>-14782.350000000006</v>
      </c>
      <c r="AC394" s="65">
        <f t="shared" si="152"/>
        <v>2216.5100000000002</v>
      </c>
      <c r="AD394" s="65">
        <f t="shared" si="152"/>
        <v>-65242.06</v>
      </c>
      <c r="AE394" s="86">
        <f t="shared" si="152"/>
        <v>-61562.930000000022</v>
      </c>
      <c r="AF394" s="87">
        <f t="shared" si="152"/>
        <v>-120820.16000000003</v>
      </c>
      <c r="AG394" s="72">
        <f t="shared" ref="AG394:AL399" si="153">IFERROR(AA394/U394,"")</f>
        <v>-1.0155813568990795</v>
      </c>
      <c r="AH394" s="70">
        <f t="shared" si="153"/>
        <v>-0.14129106311695697</v>
      </c>
      <c r="AI394" s="70">
        <f t="shared" si="153"/>
        <v>0.47297856722176235</v>
      </c>
      <c r="AJ394" s="70">
        <f t="shared" si="153"/>
        <v>-0.21675750382046294</v>
      </c>
      <c r="AK394" s="89">
        <f t="shared" si="153"/>
        <v>-0.22055506151566859</v>
      </c>
      <c r="AL394" s="90">
        <f t="shared" si="153"/>
        <v>-0.18001642167162418</v>
      </c>
      <c r="AM394" s="64">
        <f t="shared" ref="AM394:AQ397" si="154">SUMIF($E$14:$E$377,$F394,AM$14:AM$377)</f>
        <v>284.61</v>
      </c>
      <c r="AN394" s="65">
        <f t="shared" si="154"/>
        <v>18060.989999999998</v>
      </c>
      <c r="AO394" s="65">
        <f t="shared" si="154"/>
        <v>3113</v>
      </c>
      <c r="AP394" s="65">
        <f t="shared" si="154"/>
        <v>73673.2</v>
      </c>
      <c r="AQ394" s="65">
        <f t="shared" si="154"/>
        <v>66393.73000000001</v>
      </c>
      <c r="AR394" s="66">
        <f t="shared" ref="AR394:AR399" si="155">SUM(AM394:AQ394)</f>
        <v>161525.53</v>
      </c>
      <c r="AS394" s="64">
        <f>SUMIF($M$77:$M$83,"&lt;&gt;0",AS$77:AS$83)</f>
        <v>-18266.060000000001</v>
      </c>
      <c r="AT394" s="65">
        <f>SUMIF($M$77:$M$83,"&lt;&gt;0",AT$77:AT$83)</f>
        <v>21135.629999999997</v>
      </c>
      <c r="AU394" s="65">
        <f>SUMIF($M$77:$M$83,"&lt;&gt;0",AU$77:AU$83)</f>
        <v>2017.6299999999999</v>
      </c>
      <c r="AV394" s="65">
        <f>SUMIF($M$77:$M$83,"&lt;&gt;0",AV$77:AV$83)</f>
        <v>92815.08</v>
      </c>
      <c r="AW394" s="65">
        <f>SUMIF($M$77:$M$83,"&lt;&gt;0",AW$77:AW$83)</f>
        <v>80827.87</v>
      </c>
      <c r="AX394" s="66">
        <f t="shared" ref="AX394:AX399" si="156">SUM(AS394:AW394)</f>
        <v>178530.15</v>
      </c>
      <c r="AY394" s="64">
        <f t="shared" ref="AY394:BD399" si="157">+AM394-AS394</f>
        <v>18550.670000000002</v>
      </c>
      <c r="AZ394" s="65">
        <f t="shared" si="157"/>
        <v>-3074.6399999999994</v>
      </c>
      <c r="BA394" s="65">
        <f t="shared" si="157"/>
        <v>1095.3700000000001</v>
      </c>
      <c r="BB394" s="65">
        <f t="shared" si="157"/>
        <v>-19141.880000000005</v>
      </c>
      <c r="BC394" s="65">
        <f t="shared" si="157"/>
        <v>-14434.139999999985</v>
      </c>
      <c r="BD394" s="66">
        <f t="shared" si="157"/>
        <v>-17004.619999999995</v>
      </c>
      <c r="BE394" s="72">
        <f>IFERROR(AY394/AS394,0)</f>
        <v>-1.0155813568990795</v>
      </c>
      <c r="BF394" s="70">
        <f t="shared" ref="BF394:BI397" si="158">IFERROR(AZ394/AT394,0)</f>
        <v>-0.14547188799198318</v>
      </c>
      <c r="BG394" s="70">
        <f t="shared" si="158"/>
        <v>0.54289934229764636</v>
      </c>
      <c r="BH394" s="70">
        <f t="shared" si="158"/>
        <v>-0.20623674514960288</v>
      </c>
      <c r="BI394" s="70">
        <f t="shared" si="158"/>
        <v>-0.17857875012665786</v>
      </c>
      <c r="BJ394" s="71">
        <f t="shared" ref="BJ394:BJ399" si="159">BD394/AX394</f>
        <v>-9.5247889502137292E-2</v>
      </c>
      <c r="BK394" s="72">
        <f t="shared" si="135"/>
        <v>1</v>
      </c>
      <c r="BL394" s="70">
        <f t="shared" si="135"/>
        <v>0.20103273515088424</v>
      </c>
      <c r="BM394" s="70">
        <f t="shared" si="135"/>
        <v>0.45097706869251419</v>
      </c>
      <c r="BN394" s="70">
        <f t="shared" si="135"/>
        <v>0.31250701222635346</v>
      </c>
      <c r="BO394" s="70">
        <f t="shared" si="135"/>
        <v>0.30516826908160916</v>
      </c>
      <c r="BP394" s="71">
        <f t="shared" si="135"/>
        <v>0.29350042733449322</v>
      </c>
      <c r="BQ394" s="72">
        <f t="shared" si="136"/>
        <v>1</v>
      </c>
      <c r="BR394" s="70">
        <f t="shared" si="136"/>
        <v>0.20201629864985252</v>
      </c>
      <c r="BS394" s="70">
        <f t="shared" si="136"/>
        <v>0.43053978848895075</v>
      </c>
      <c r="BT394" s="70">
        <f t="shared" si="136"/>
        <v>0.30836495747829812</v>
      </c>
      <c r="BU394" s="70">
        <f t="shared" si="136"/>
        <v>0.2895735443395962</v>
      </c>
      <c r="BV394" s="71">
        <f t="shared" si="136"/>
        <v>0.26600162393013144</v>
      </c>
      <c r="BW394" s="72">
        <f t="shared" si="137"/>
        <v>0</v>
      </c>
      <c r="BX394" s="70">
        <f t="shared" si="137"/>
        <v>-9.8356349896827622E-4</v>
      </c>
      <c r="BY394" s="70">
        <f t="shared" si="137"/>
        <v>2.0437280203563446E-2</v>
      </c>
      <c r="BZ394" s="70">
        <f t="shared" si="137"/>
        <v>4.142054748055346E-3</v>
      </c>
      <c r="CA394" s="70">
        <f t="shared" si="137"/>
        <v>1.5594724742012955E-2</v>
      </c>
      <c r="CB394" s="71">
        <f t="shared" si="137"/>
        <v>2.7498803404361782E-2</v>
      </c>
      <c r="CC394" s="64">
        <f t="shared" si="138"/>
        <v>0</v>
      </c>
      <c r="CD394" s="65">
        <f t="shared" si="138"/>
        <v>-9.8356349896827631</v>
      </c>
      <c r="CE394" s="65">
        <f t="shared" si="138"/>
        <v>204.37280203563446</v>
      </c>
      <c r="CF394" s="65">
        <f t="shared" si="138"/>
        <v>41.420547480553459</v>
      </c>
      <c r="CG394" s="65">
        <f t="shared" si="138"/>
        <v>155.94724742012954</v>
      </c>
      <c r="CH394" s="69">
        <f t="shared" si="138"/>
        <v>274.9880340436178</v>
      </c>
    </row>
    <row r="395" spans="1:86" x14ac:dyDescent="0.2">
      <c r="F395" s="73" t="s">
        <v>60</v>
      </c>
      <c r="G395" s="60"/>
      <c r="H395" s="28">
        <f t="shared" si="149"/>
        <v>394.63000000000005</v>
      </c>
      <c r="I395" s="2">
        <f t="shared" si="149"/>
        <v>105549.25</v>
      </c>
      <c r="J395" s="2">
        <f t="shared" si="149"/>
        <v>6400.8099999999995</v>
      </c>
      <c r="K395" s="2">
        <f t="shared" si="149"/>
        <v>268502.41000000003</v>
      </c>
      <c r="L395" s="2">
        <f t="shared" si="149"/>
        <v>226246.34999999998</v>
      </c>
      <c r="M395" s="74">
        <f t="shared" si="150"/>
        <v>607093.44999999995</v>
      </c>
      <c r="O395"/>
      <c r="P395"/>
      <c r="Q395"/>
      <c r="R395"/>
      <c r="T395" s="75" t="s">
        <v>60</v>
      </c>
      <c r="U395" s="91">
        <f>SUMIF($M$84:$M$90,"&lt;&gt;0",U$84:U$90)</f>
        <v>-2433.6400000000003</v>
      </c>
      <c r="V395" s="91">
        <f>SUMIF($M$84:$M$90,"&lt;&gt;0",V$84:V$90)</f>
        <v>107725.9</v>
      </c>
      <c r="W395" s="91">
        <f>SUMIF($M$84:$M$90,"&lt;&gt;0",W$84:W$90)</f>
        <v>9583.08</v>
      </c>
      <c r="X395" s="91">
        <f>SUMIF($M$84:$M$90,"&lt;&gt;0",X$84:X$90)</f>
        <v>293250.96000000002</v>
      </c>
      <c r="Y395" s="91">
        <f>SUMIF($M$84:$M$90,"&lt;&gt;0",Y$84:Y$90)</f>
        <v>272207.43</v>
      </c>
      <c r="Z395" s="74">
        <f t="shared" si="151"/>
        <v>680333.73</v>
      </c>
      <c r="AA395" s="28">
        <f t="shared" si="152"/>
        <v>2828.2700000000004</v>
      </c>
      <c r="AB395" s="2">
        <f t="shared" si="152"/>
        <v>-2176.6499999999942</v>
      </c>
      <c r="AC395" s="2">
        <f t="shared" si="152"/>
        <v>-3182.2700000000004</v>
      </c>
      <c r="AD395" s="2">
        <f t="shared" si="152"/>
        <v>-24748.549999999988</v>
      </c>
      <c r="AE395" s="29">
        <f t="shared" si="152"/>
        <v>-45961.080000000016</v>
      </c>
      <c r="AF395" s="31">
        <f t="shared" si="152"/>
        <v>-73240.280000000028</v>
      </c>
      <c r="AG395" s="77">
        <f t="shared" si="153"/>
        <v>-1.1621562761953288</v>
      </c>
      <c r="AH395" s="38">
        <f t="shared" si="153"/>
        <v>-2.0205447343674958E-2</v>
      </c>
      <c r="AI395" s="38">
        <f t="shared" si="153"/>
        <v>-0.33207173476585822</v>
      </c>
      <c r="AJ395" s="38">
        <f t="shared" si="153"/>
        <v>-8.4393756119332017E-2</v>
      </c>
      <c r="AK395" s="39">
        <f t="shared" si="153"/>
        <v>-0.168845795281929</v>
      </c>
      <c r="AL395" s="40">
        <f t="shared" si="153"/>
        <v>-0.10765346001586608</v>
      </c>
      <c r="AM395" s="28">
        <f t="shared" si="154"/>
        <v>394.63000000000005</v>
      </c>
      <c r="AN395" s="2">
        <f t="shared" si="154"/>
        <v>21033.84</v>
      </c>
      <c r="AO395" s="2">
        <f t="shared" si="154"/>
        <v>2537.21</v>
      </c>
      <c r="AP395" s="2">
        <f t="shared" si="154"/>
        <v>82913.919999999998</v>
      </c>
      <c r="AQ395" s="2">
        <f t="shared" si="154"/>
        <v>68920.94</v>
      </c>
      <c r="AR395" s="74">
        <f t="shared" si="155"/>
        <v>175800.54</v>
      </c>
      <c r="AS395" s="28">
        <f>SUMIF($M$84:$M$90,"&lt;&gt;0",AS$84:AS$90)</f>
        <v>-2433.6400000000003</v>
      </c>
      <c r="AT395" s="2">
        <f>SUMIF($M$84:$M$90,"&lt;&gt;0",AT$84:AT$90)</f>
        <v>22091.08</v>
      </c>
      <c r="AU395" s="2">
        <f>SUMIF($M$84:$M$90,"&lt;&gt;0",AU$84:AU$90)</f>
        <v>4465.9399999999996</v>
      </c>
      <c r="AV395" s="2">
        <f>SUMIF($M$84:$M$90,"&lt;&gt;0",AV$84:AV$90)</f>
        <v>91099.97</v>
      </c>
      <c r="AW395" s="2">
        <f>SUMIF($M$84:$M$90,"&lt;&gt;0",AW$84:AW$90)</f>
        <v>78724.759999999995</v>
      </c>
      <c r="AX395" s="74">
        <f t="shared" si="156"/>
        <v>193948.11</v>
      </c>
      <c r="AY395" s="28">
        <f t="shared" si="157"/>
        <v>2828.2700000000004</v>
      </c>
      <c r="AZ395" s="2">
        <f t="shared" si="157"/>
        <v>-1057.2400000000016</v>
      </c>
      <c r="BA395" s="2">
        <f t="shared" si="157"/>
        <v>-1928.7299999999996</v>
      </c>
      <c r="BB395" s="2">
        <f t="shared" si="157"/>
        <v>-8186.0500000000029</v>
      </c>
      <c r="BC395" s="2">
        <f t="shared" si="157"/>
        <v>-9803.8199999999924</v>
      </c>
      <c r="BD395" s="74">
        <f t="shared" si="157"/>
        <v>-18147.569999999978</v>
      </c>
      <c r="BE395" s="77">
        <f>IFERROR(AY395/AS395,0)</f>
        <v>-1.1621562761953288</v>
      </c>
      <c r="BF395" s="38">
        <f t="shared" si="158"/>
        <v>-4.7858230561837696E-2</v>
      </c>
      <c r="BG395" s="38">
        <f t="shared" si="158"/>
        <v>-0.43187548422056715</v>
      </c>
      <c r="BH395" s="38">
        <f t="shared" si="158"/>
        <v>-8.9857878109070755E-2</v>
      </c>
      <c r="BI395" s="38">
        <f t="shared" si="158"/>
        <v>-0.12453286615291038</v>
      </c>
      <c r="BJ395" s="76">
        <f t="shared" si="159"/>
        <v>-9.3569202607852064E-2</v>
      </c>
      <c r="BK395" s="77">
        <f t="shared" si="135"/>
        <v>1</v>
      </c>
      <c r="BL395" s="38">
        <f t="shared" si="135"/>
        <v>0.1992798622444025</v>
      </c>
      <c r="BM395" s="38">
        <f t="shared" si="135"/>
        <v>0.396388894530536</v>
      </c>
      <c r="BN395" s="38">
        <f t="shared" si="135"/>
        <v>0.30880139958520292</v>
      </c>
      <c r="BO395" s="38">
        <f t="shared" si="135"/>
        <v>0.30462785366482159</v>
      </c>
      <c r="BP395" s="76">
        <f t="shared" si="135"/>
        <v>0.28957739537463306</v>
      </c>
      <c r="BQ395" s="77">
        <f t="shared" si="136"/>
        <v>1</v>
      </c>
      <c r="BR395" s="38">
        <f t="shared" si="136"/>
        <v>0.20506749073342626</v>
      </c>
      <c r="BS395" s="38">
        <f t="shared" si="136"/>
        <v>0.46602344966336495</v>
      </c>
      <c r="BT395" s="38">
        <f t="shared" si="136"/>
        <v>0.31065531720680467</v>
      </c>
      <c r="BU395" s="38">
        <f t="shared" si="136"/>
        <v>0.28920871116559893</v>
      </c>
      <c r="BV395" s="76">
        <f t="shared" si="136"/>
        <v>0.28507789846021597</v>
      </c>
      <c r="BW395" s="77">
        <f t="shared" si="137"/>
        <v>0</v>
      </c>
      <c r="BX395" s="38">
        <f t="shared" si="137"/>
        <v>-5.787628489023755E-3</v>
      </c>
      <c r="BY395" s="38">
        <f t="shared" si="137"/>
        <v>-6.9634555132828957E-2</v>
      </c>
      <c r="BZ395" s="38">
        <f t="shared" si="137"/>
        <v>-1.8539176216017528E-3</v>
      </c>
      <c r="CA395" s="38">
        <f t="shared" si="137"/>
        <v>1.541914249922266E-2</v>
      </c>
      <c r="CB395" s="76">
        <f t="shared" si="137"/>
        <v>4.4994969144170893E-3</v>
      </c>
      <c r="CC395" s="28">
        <f t="shared" si="138"/>
        <v>0</v>
      </c>
      <c r="CD395" s="2">
        <f t="shared" si="138"/>
        <v>-57.87628489023755</v>
      </c>
      <c r="CE395" s="2">
        <f t="shared" si="138"/>
        <v>-696.34555132828962</v>
      </c>
      <c r="CF395" s="2">
        <f t="shared" si="138"/>
        <v>-18.539176216017527</v>
      </c>
      <c r="CG395" s="2">
        <f t="shared" si="138"/>
        <v>154.19142499222659</v>
      </c>
      <c r="CH395" s="30">
        <f t="shared" si="138"/>
        <v>44.994969144170895</v>
      </c>
    </row>
    <row r="396" spans="1:86" x14ac:dyDescent="0.2">
      <c r="F396" s="73" t="s">
        <v>61</v>
      </c>
      <c r="G396" s="60"/>
      <c r="H396" s="28">
        <f t="shared" si="149"/>
        <v>366.36</v>
      </c>
      <c r="I396" s="2">
        <f t="shared" si="149"/>
        <v>102905.57</v>
      </c>
      <c r="J396" s="2">
        <f t="shared" si="149"/>
        <v>6522.06</v>
      </c>
      <c r="K396" s="2">
        <f t="shared" si="149"/>
        <v>267024.07</v>
      </c>
      <c r="L396" s="2">
        <f t="shared" si="149"/>
        <v>211157.69</v>
      </c>
      <c r="M396" s="74">
        <f t="shared" si="150"/>
        <v>587975.75</v>
      </c>
      <c r="O396"/>
      <c r="P396"/>
      <c r="Q396"/>
      <c r="R396"/>
      <c r="T396" s="75" t="s">
        <v>61</v>
      </c>
      <c r="U396" s="2">
        <f>SUMIF($M$91:$M$97,"&lt;&gt;0",U$91:U$97)</f>
        <v>601.89</v>
      </c>
      <c r="V396" s="2">
        <f>SUMIF($M$91:$M$97,"&lt;&gt;0",V$91:V$97)</f>
        <v>93390</v>
      </c>
      <c r="W396" s="2">
        <f>SUMIF($M$91:$M$97,"&lt;&gt;0",W$91:W$97)</f>
        <v>4798.28</v>
      </c>
      <c r="X396" s="2">
        <f>SUMIF($M$91:$M$97,"&lt;&gt;0",X$91:X$97)</f>
        <v>248350.76</v>
      </c>
      <c r="Y396" s="2">
        <f>SUMIF($M$91:$M$97,"&lt;&gt;0",Y$91:Y$97)</f>
        <v>241025.83000000002</v>
      </c>
      <c r="Z396" s="74">
        <f t="shared" si="151"/>
        <v>588166.76</v>
      </c>
      <c r="AA396" s="28">
        <f t="shared" si="152"/>
        <v>-235.52999999999997</v>
      </c>
      <c r="AB396" s="2">
        <f t="shared" si="152"/>
        <v>9515.570000000007</v>
      </c>
      <c r="AC396" s="2">
        <f t="shared" si="152"/>
        <v>1723.7800000000007</v>
      </c>
      <c r="AD396" s="2">
        <f t="shared" si="152"/>
        <v>18673.309999999998</v>
      </c>
      <c r="AE396" s="29">
        <f t="shared" si="152"/>
        <v>-29868.140000000014</v>
      </c>
      <c r="AF396" s="31">
        <f t="shared" si="152"/>
        <v>-191.01000000000931</v>
      </c>
      <c r="AG396" s="77">
        <f t="shared" si="153"/>
        <v>-0.3913173503464088</v>
      </c>
      <c r="AH396" s="38">
        <f t="shared" si="153"/>
        <v>0.10189067351964885</v>
      </c>
      <c r="AI396" s="38">
        <f t="shared" si="153"/>
        <v>0.35924956442725325</v>
      </c>
      <c r="AJ396" s="38">
        <f t="shared" si="153"/>
        <v>7.5189260544239911E-2</v>
      </c>
      <c r="AK396" s="39">
        <f t="shared" si="153"/>
        <v>-0.12392090922371271</v>
      </c>
      <c r="AL396" s="40">
        <f t="shared" si="153"/>
        <v>-3.2475483653651103E-4</v>
      </c>
      <c r="AM396" s="28">
        <f t="shared" si="154"/>
        <v>366.36</v>
      </c>
      <c r="AN396" s="2">
        <f t="shared" si="154"/>
        <v>20545.760000000002</v>
      </c>
      <c r="AO396" s="2">
        <f t="shared" si="154"/>
        <v>2654.67</v>
      </c>
      <c r="AP396" s="2">
        <f t="shared" si="154"/>
        <v>83302.28</v>
      </c>
      <c r="AQ396" s="2">
        <f t="shared" si="154"/>
        <v>63766.899999999994</v>
      </c>
      <c r="AR396" s="74">
        <f t="shared" si="155"/>
        <v>170635.97</v>
      </c>
      <c r="AS396" s="28">
        <f>SUMIF($M$91:$M$97,"&lt;&gt;0",AS$91:AS$97)</f>
        <v>532.07000000000005</v>
      </c>
      <c r="AT396" s="2">
        <f>SUMIF($M$91:$M$97,"&lt;&gt;0",AT$91:AT$97)</f>
        <v>19358.900000000001</v>
      </c>
      <c r="AU396" s="2">
        <f>SUMIF($M$91:$M$97,"&lt;&gt;0",AU$91:AU$97)</f>
        <v>2083.4900000000002</v>
      </c>
      <c r="AV396" s="2">
        <f>SUMIF($M$91:$M$97,"&lt;&gt;0",AV$91:AV$97)</f>
        <v>78007.53</v>
      </c>
      <c r="AW396" s="2">
        <f>SUMIF($M$91:$M$97,"&lt;&gt;0",AW$91:AW$97)</f>
        <v>72296.28</v>
      </c>
      <c r="AX396" s="74">
        <f t="shared" si="156"/>
        <v>172278.27000000002</v>
      </c>
      <c r="AY396" s="28">
        <f t="shared" si="157"/>
        <v>-165.71000000000004</v>
      </c>
      <c r="AZ396" s="2">
        <f t="shared" si="157"/>
        <v>1186.8600000000006</v>
      </c>
      <c r="BA396" s="2">
        <f t="shared" si="157"/>
        <v>571.17999999999984</v>
      </c>
      <c r="BB396" s="2">
        <f t="shared" si="157"/>
        <v>5294.75</v>
      </c>
      <c r="BC396" s="2">
        <f t="shared" si="157"/>
        <v>-8529.3800000000047</v>
      </c>
      <c r="BD396" s="74">
        <f t="shared" si="157"/>
        <v>-1642.3000000000175</v>
      </c>
      <c r="BE396" s="77">
        <f>IFERROR(AY396/AS396,0)</f>
        <v>-0.31144398293457631</v>
      </c>
      <c r="BF396" s="38">
        <f t="shared" si="158"/>
        <v>6.1308235488586674E-2</v>
      </c>
      <c r="BG396" s="38">
        <f t="shared" si="158"/>
        <v>0.27414578423702529</v>
      </c>
      <c r="BH396" s="38">
        <f t="shared" si="158"/>
        <v>6.7874857722068624E-2</v>
      </c>
      <c r="BI396" s="38">
        <f t="shared" si="158"/>
        <v>-0.11797813110162798</v>
      </c>
      <c r="BJ396" s="76">
        <f t="shared" si="159"/>
        <v>-9.5328331309573588E-3</v>
      </c>
      <c r="BK396" s="77">
        <f t="shared" si="135"/>
        <v>1</v>
      </c>
      <c r="BL396" s="38">
        <f t="shared" si="135"/>
        <v>0.19965644230919669</v>
      </c>
      <c r="BM396" s="38">
        <f t="shared" si="135"/>
        <v>0.40702937415479157</v>
      </c>
      <c r="BN396" s="38">
        <f t="shared" si="135"/>
        <v>0.31196543442694136</v>
      </c>
      <c r="BO396" s="38">
        <f t="shared" si="135"/>
        <v>0.30198710736038076</v>
      </c>
      <c r="BP396" s="76">
        <f t="shared" si="135"/>
        <v>0.29020919655274902</v>
      </c>
      <c r="BQ396" s="77">
        <f t="shared" si="136"/>
        <v>0.88399873731080436</v>
      </c>
      <c r="BR396" s="38">
        <f t="shared" si="136"/>
        <v>0.20729093050647823</v>
      </c>
      <c r="BS396" s="38">
        <f t="shared" si="136"/>
        <v>0.43421601073718091</v>
      </c>
      <c r="BT396" s="38">
        <f t="shared" si="136"/>
        <v>0.31410223991261388</v>
      </c>
      <c r="BU396" s="38">
        <f t="shared" si="136"/>
        <v>0.29995241588837179</v>
      </c>
      <c r="BV396" s="76">
        <f t="shared" si="136"/>
        <v>0.29290718503031354</v>
      </c>
      <c r="BW396" s="77">
        <f t="shared" si="137"/>
        <v>0.11600126268919564</v>
      </c>
      <c r="BX396" s="38">
        <f t="shared" si="137"/>
        <v>-7.634488197281547E-3</v>
      </c>
      <c r="BY396" s="38">
        <f t="shared" si="137"/>
        <v>-2.7186636582389345E-2</v>
      </c>
      <c r="BZ396" s="38">
        <f t="shared" si="137"/>
        <v>-2.1368054856725216E-3</v>
      </c>
      <c r="CA396" s="38">
        <f t="shared" si="137"/>
        <v>2.0346914720089648E-3</v>
      </c>
      <c r="CB396" s="76">
        <f t="shared" si="137"/>
        <v>-2.697988477564528E-3</v>
      </c>
      <c r="CC396" s="28">
        <f t="shared" si="138"/>
        <v>1160.0126268919564</v>
      </c>
      <c r="CD396" s="2">
        <f t="shared" si="138"/>
        <v>-76.344881972815472</v>
      </c>
      <c r="CE396" s="2">
        <f t="shared" si="138"/>
        <v>-271.86636582389343</v>
      </c>
      <c r="CF396" s="2">
        <f t="shared" si="138"/>
        <v>-21.368054856725216</v>
      </c>
      <c r="CG396" s="2">
        <f t="shared" si="138"/>
        <v>20.34691472008965</v>
      </c>
      <c r="CH396" s="30">
        <f t="shared" si="138"/>
        <v>-26.979884775645282</v>
      </c>
    </row>
    <row r="397" spans="1:86" ht="13.5" thickBot="1" x14ac:dyDescent="0.25">
      <c r="F397" s="78" t="s">
        <v>62</v>
      </c>
      <c r="G397" s="61"/>
      <c r="H397" s="43">
        <f t="shared" si="149"/>
        <v>264.59000000000003</v>
      </c>
      <c r="I397" s="44">
        <f t="shared" si="149"/>
        <v>91491.45</v>
      </c>
      <c r="J397" s="44">
        <f t="shared" si="149"/>
        <v>6097.73</v>
      </c>
      <c r="K397" s="44">
        <f t="shared" si="149"/>
        <v>224359.99</v>
      </c>
      <c r="L397" s="44">
        <f t="shared" si="149"/>
        <v>208964.53</v>
      </c>
      <c r="M397" s="79">
        <f t="shared" si="150"/>
        <v>531178.29</v>
      </c>
      <c r="O397" s="42"/>
      <c r="P397" s="42"/>
      <c r="Q397" s="42"/>
      <c r="R397" s="42"/>
      <c r="S397" s="42"/>
      <c r="T397" s="80" t="s">
        <v>62</v>
      </c>
      <c r="U397" s="44">
        <f>SUMIF($M$98:$M$104,"&lt;&gt;0",U$98:U$104)</f>
        <v>514.31999999999994</v>
      </c>
      <c r="V397" s="44">
        <f>SUMIF($M$98:$M$104,"&lt;&gt;0",V$98:V$104)</f>
        <v>94322.09</v>
      </c>
      <c r="W397" s="44">
        <f>SUMIF($M$98:$M$104,"&lt;&gt;0",W$98:W$104)</f>
        <v>5958.5300000000007</v>
      </c>
      <c r="X397" s="44">
        <f>SUMIF($M$98:$M$104,"&lt;&gt;0",X$98:X$104)</f>
        <v>248895.16</v>
      </c>
      <c r="Y397" s="44">
        <f>SUMIF($M$98:$M$104,"&lt;&gt;0",Y$98:Y$104)</f>
        <v>244356.65999999997</v>
      </c>
      <c r="Z397" s="79">
        <f t="shared" si="151"/>
        <v>594046.76</v>
      </c>
      <c r="AA397" s="43">
        <f t="shared" si="152"/>
        <v>-249.7299999999999</v>
      </c>
      <c r="AB397" s="44">
        <f t="shared" si="152"/>
        <v>-2830.6399999999994</v>
      </c>
      <c r="AC397" s="44">
        <f t="shared" si="152"/>
        <v>139.19999999999891</v>
      </c>
      <c r="AD397" s="44">
        <f t="shared" si="152"/>
        <v>-24535.170000000013</v>
      </c>
      <c r="AE397" s="45">
        <f t="shared" si="152"/>
        <v>-35392.129999999976</v>
      </c>
      <c r="AF397" s="47">
        <f t="shared" si="152"/>
        <v>-62868.469999999972</v>
      </c>
      <c r="AG397" s="82">
        <f t="shared" si="153"/>
        <v>-0.48555374086172021</v>
      </c>
      <c r="AH397" s="56">
        <f t="shared" si="153"/>
        <v>-3.0010361305607195E-2</v>
      </c>
      <c r="AI397" s="56">
        <f t="shared" si="153"/>
        <v>2.3361466670470551E-2</v>
      </c>
      <c r="AJ397" s="56">
        <f t="shared" si="153"/>
        <v>-9.8576324264401174E-2</v>
      </c>
      <c r="AK397" s="57">
        <f t="shared" si="153"/>
        <v>-0.14483800032297045</v>
      </c>
      <c r="AL397" s="58">
        <f t="shared" si="153"/>
        <v>-0.10583084402312029</v>
      </c>
      <c r="AM397" s="43">
        <f t="shared" si="154"/>
        <v>264.59000000000003</v>
      </c>
      <c r="AN397" s="44">
        <f t="shared" si="154"/>
        <v>13331.170000000002</v>
      </c>
      <c r="AO397" s="44">
        <f t="shared" si="154"/>
        <v>2555.2700000000004</v>
      </c>
      <c r="AP397" s="44">
        <f t="shared" si="154"/>
        <v>67538.13</v>
      </c>
      <c r="AQ397" s="44">
        <f t="shared" si="154"/>
        <v>61914.830000000009</v>
      </c>
      <c r="AR397" s="79">
        <f t="shared" si="155"/>
        <v>145603.99000000002</v>
      </c>
      <c r="AS397" s="43">
        <f>SUMIF($M$98:$M$104,"&lt;&gt;0",AS$98:AS$104)</f>
        <v>514.31999999999994</v>
      </c>
      <c r="AT397" s="44">
        <f>SUMIF($M$98:$M$104,"&lt;&gt;0",AT$98:AT$104)</f>
        <v>19760.560000000001</v>
      </c>
      <c r="AU397" s="44">
        <f>SUMIF($M$98:$M$104,"&lt;&gt;0",AU$98:AU$104)</f>
        <v>2531.7800000000002</v>
      </c>
      <c r="AV397" s="44">
        <f>SUMIF($M$98:$M$104,"&lt;&gt;0",AV$98:AV$104)</f>
        <v>77692.37</v>
      </c>
      <c r="AW397" s="44">
        <f>SUMIF($M$98:$M$104,"&lt;&gt;0",AW$98:AW$104)</f>
        <v>73591.509999999995</v>
      </c>
      <c r="AX397" s="79">
        <f t="shared" si="156"/>
        <v>174090.53999999998</v>
      </c>
      <c r="AY397" s="43">
        <f t="shared" si="157"/>
        <v>-249.7299999999999</v>
      </c>
      <c r="AZ397" s="44">
        <f t="shared" si="157"/>
        <v>-6429.3899999999994</v>
      </c>
      <c r="BA397" s="44">
        <f t="shared" si="157"/>
        <v>23.490000000000236</v>
      </c>
      <c r="BB397" s="44">
        <f t="shared" si="157"/>
        <v>-10154.239999999991</v>
      </c>
      <c r="BC397" s="44">
        <f t="shared" si="157"/>
        <v>-11676.679999999986</v>
      </c>
      <c r="BD397" s="79">
        <f t="shared" si="157"/>
        <v>-28486.549999999959</v>
      </c>
      <c r="BE397" s="82">
        <f>IFERROR(AY397/AS397,0)</f>
        <v>-0.48555374086172021</v>
      </c>
      <c r="BF397" s="56">
        <f t="shared" si="158"/>
        <v>-0.32536476699040912</v>
      </c>
      <c r="BG397" s="56">
        <f t="shared" si="158"/>
        <v>9.2780573351555953E-3</v>
      </c>
      <c r="BH397" s="56">
        <f t="shared" si="158"/>
        <v>-0.13069803379662626</v>
      </c>
      <c r="BI397" s="56">
        <f t="shared" si="158"/>
        <v>-0.15866884644709678</v>
      </c>
      <c r="BJ397" s="81">
        <f t="shared" si="159"/>
        <v>-0.16363066023001574</v>
      </c>
      <c r="BK397" s="82">
        <f t="shared" si="135"/>
        <v>1</v>
      </c>
      <c r="BL397" s="56">
        <f t="shared" si="135"/>
        <v>0.1457094624688974</v>
      </c>
      <c r="BM397" s="56">
        <f t="shared" si="135"/>
        <v>0.41905266386015788</v>
      </c>
      <c r="BN397" s="56">
        <f t="shared" si="135"/>
        <v>0.30102573101380514</v>
      </c>
      <c r="BO397" s="56">
        <f t="shared" si="135"/>
        <v>0.29629349057469234</v>
      </c>
      <c r="BP397" s="81">
        <f t="shared" si="135"/>
        <v>0.27411509984717186</v>
      </c>
      <c r="BQ397" s="82">
        <f t="shared" si="136"/>
        <v>1</v>
      </c>
      <c r="BR397" s="56">
        <f t="shared" si="136"/>
        <v>0.20950087089885308</v>
      </c>
      <c r="BS397" s="56">
        <f t="shared" si="136"/>
        <v>0.42490010119945693</v>
      </c>
      <c r="BT397" s="56">
        <f t="shared" si="136"/>
        <v>0.31214897871055425</v>
      </c>
      <c r="BU397" s="56">
        <f t="shared" si="136"/>
        <v>0.30116433085965411</v>
      </c>
      <c r="BV397" s="81">
        <f t="shared" si="136"/>
        <v>0.29305864743711418</v>
      </c>
      <c r="BW397" s="82">
        <f t="shared" si="137"/>
        <v>0</v>
      </c>
      <c r="BX397" s="56">
        <f t="shared" si="137"/>
        <v>-6.3791408429955676E-2</v>
      </c>
      <c r="BY397" s="56">
        <f t="shared" si="137"/>
        <v>-5.8474373392990442E-3</v>
      </c>
      <c r="BZ397" s="56">
        <f t="shared" si="137"/>
        <v>-1.1123247696749106E-2</v>
      </c>
      <c r="CA397" s="56">
        <f t="shared" si="137"/>
        <v>-4.8708402849617638E-3</v>
      </c>
      <c r="CB397" s="81">
        <f t="shared" si="137"/>
        <v>-1.8943547589942322E-2</v>
      </c>
      <c r="CC397" s="43">
        <f t="shared" si="138"/>
        <v>0</v>
      </c>
      <c r="CD397" s="44">
        <f t="shared" si="138"/>
        <v>-637.91408429955675</v>
      </c>
      <c r="CE397" s="44">
        <f t="shared" si="138"/>
        <v>-58.474373392990444</v>
      </c>
      <c r="CF397" s="44">
        <f t="shared" si="138"/>
        <v>-111.23247696749105</v>
      </c>
      <c r="CG397" s="44">
        <f t="shared" si="138"/>
        <v>-48.708402849617642</v>
      </c>
      <c r="CH397" s="46">
        <f t="shared" si="138"/>
        <v>-189.43547589942321</v>
      </c>
    </row>
    <row r="398" spans="1:86" x14ac:dyDescent="0.2">
      <c r="A398" t="s">
        <v>46</v>
      </c>
      <c r="B398" t="s">
        <v>46</v>
      </c>
      <c r="C398" t="s">
        <v>63</v>
      </c>
      <c r="D398" t="s">
        <v>63</v>
      </c>
      <c r="F398" s="83" t="s">
        <v>64</v>
      </c>
      <c r="G398" s="60"/>
      <c r="H398" s="32">
        <f>SUM(H394:H397)</f>
        <v>1310.19</v>
      </c>
      <c r="I398" s="5">
        <f>SUM(I394:I397)</f>
        <v>389787.31</v>
      </c>
      <c r="J398" s="5">
        <f>SUM(J394:J397)</f>
        <v>25923.39</v>
      </c>
      <c r="K398" s="5">
        <f>SUM(K394:K397)</f>
        <v>995635.42</v>
      </c>
      <c r="L398" s="5">
        <f>SUM(L394:L397)</f>
        <v>863932.89999999991</v>
      </c>
      <c r="M398" s="74">
        <f t="shared" si="150"/>
        <v>2276589.21</v>
      </c>
      <c r="N398" s="3" t="s">
        <v>49</v>
      </c>
      <c r="O398" t="s">
        <v>49</v>
      </c>
      <c r="P398" t="s">
        <v>63</v>
      </c>
      <c r="Q398" t="s">
        <v>63</v>
      </c>
      <c r="R398"/>
      <c r="T398" s="84" t="s">
        <v>64</v>
      </c>
      <c r="U398" s="5">
        <f>SUM(U394:U397)</f>
        <v>-19583.490000000002</v>
      </c>
      <c r="V398" s="5">
        <f>SUM(V394:V397)</f>
        <v>400061.38</v>
      </c>
      <c r="W398" s="5">
        <f>SUM(W394:W397)</f>
        <v>25026.17</v>
      </c>
      <c r="X398" s="5">
        <f>SUM(X394:X397)</f>
        <v>1091487.8899999999</v>
      </c>
      <c r="Y398" s="5">
        <f>SUM(Y394:Y397)</f>
        <v>1036717.1799999999</v>
      </c>
      <c r="Z398" s="74">
        <f t="shared" si="151"/>
        <v>2533709.13</v>
      </c>
      <c r="AA398" s="28">
        <f t="shared" si="152"/>
        <v>20893.68</v>
      </c>
      <c r="AB398" s="2">
        <f t="shared" si="152"/>
        <v>-10274.070000000007</v>
      </c>
      <c r="AC398" s="2">
        <f t="shared" si="152"/>
        <v>897.22000000000116</v>
      </c>
      <c r="AD398" s="2">
        <f t="shared" si="152"/>
        <v>-95852.469999999856</v>
      </c>
      <c r="AE398" s="29">
        <f t="shared" si="152"/>
        <v>-172784.28000000003</v>
      </c>
      <c r="AF398" s="31">
        <f t="shared" si="152"/>
        <v>-257119.91999999993</v>
      </c>
      <c r="AG398" s="77">
        <f t="shared" si="153"/>
        <v>-1.0669027839266647</v>
      </c>
      <c r="AH398" s="38">
        <f t="shared" si="153"/>
        <v>-2.5681234214609786E-2</v>
      </c>
      <c r="AI398" s="38">
        <f t="shared" si="153"/>
        <v>3.5851270889632782E-2</v>
      </c>
      <c r="AJ398" s="38">
        <f t="shared" si="153"/>
        <v>-8.7818170845670007E-2</v>
      </c>
      <c r="AK398" s="39">
        <f t="shared" si="153"/>
        <v>-0.16666481788215379</v>
      </c>
      <c r="AL398" s="40">
        <f t="shared" si="153"/>
        <v>-0.10147965169151044</v>
      </c>
      <c r="AM398" s="32">
        <f>SUM(AM394:AM397)</f>
        <v>1310.19</v>
      </c>
      <c r="AN398" s="5">
        <f>SUM(AN394:AN397)</f>
        <v>72971.760000000009</v>
      </c>
      <c r="AO398" s="5">
        <f>SUM(AO394:AO397)</f>
        <v>10860.150000000001</v>
      </c>
      <c r="AP398" s="5">
        <f>SUM(AP394:AP397)</f>
        <v>307427.53000000003</v>
      </c>
      <c r="AQ398" s="5">
        <f>SUM(AQ394:AQ397)</f>
        <v>260996.40000000002</v>
      </c>
      <c r="AR398" s="74">
        <f t="shared" si="155"/>
        <v>653566.03</v>
      </c>
      <c r="AS398" s="32">
        <f>SUM(AS394:AS397)</f>
        <v>-19653.310000000001</v>
      </c>
      <c r="AT398" s="5">
        <f>SUM(AT394:AT397)</f>
        <v>82346.17</v>
      </c>
      <c r="AU398" s="5">
        <f>SUM(AU394:AU397)</f>
        <v>11098.84</v>
      </c>
      <c r="AV398" s="5">
        <f>SUM(AV394:AV397)</f>
        <v>339614.94999999995</v>
      </c>
      <c r="AW398" s="5">
        <f>SUM(AW394:AW397)</f>
        <v>305440.42</v>
      </c>
      <c r="AX398" s="74">
        <f t="shared" si="156"/>
        <v>718847.07</v>
      </c>
      <c r="AY398" s="32">
        <f t="shared" si="157"/>
        <v>20963.5</v>
      </c>
      <c r="AZ398" s="5">
        <f t="shared" si="157"/>
        <v>-9374.4099999999889</v>
      </c>
      <c r="BA398" s="5">
        <f t="shared" si="157"/>
        <v>-238.68999999999869</v>
      </c>
      <c r="BB398" s="5">
        <f t="shared" si="157"/>
        <v>-32187.419999999925</v>
      </c>
      <c r="BC398" s="5">
        <f t="shared" si="157"/>
        <v>-44444.01999999996</v>
      </c>
      <c r="BD398" s="74">
        <f t="shared" si="157"/>
        <v>-65281.039999999921</v>
      </c>
      <c r="BE398" s="77">
        <f t="shared" ref="BE398:BI399" si="160">AY398/AS398</f>
        <v>-1.0666651062848955</v>
      </c>
      <c r="BF398" s="38">
        <f t="shared" si="160"/>
        <v>-0.11384148163782225</v>
      </c>
      <c r="BG398" s="38">
        <f t="shared" si="160"/>
        <v>-2.1505851061912658E-2</v>
      </c>
      <c r="BH398" s="38">
        <f t="shared" si="160"/>
        <v>-9.4776216418034395E-2</v>
      </c>
      <c r="BI398" s="38">
        <f t="shared" si="160"/>
        <v>-0.14550798483056029</v>
      </c>
      <c r="BJ398" s="76">
        <f t="shared" si="159"/>
        <v>-9.0813530060016689E-2</v>
      </c>
      <c r="BK398" s="77">
        <f t="shared" si="135"/>
        <v>1</v>
      </c>
      <c r="BL398" s="38">
        <f t="shared" si="135"/>
        <v>0.18720917312572338</v>
      </c>
      <c r="BM398" s="38">
        <f t="shared" si="135"/>
        <v>0.41893247758105717</v>
      </c>
      <c r="BN398" s="38">
        <f t="shared" si="135"/>
        <v>0.30877520408022446</v>
      </c>
      <c r="BO398" s="38">
        <f t="shared" si="135"/>
        <v>0.30210262857219589</v>
      </c>
      <c r="BP398" s="76">
        <f t="shared" si="135"/>
        <v>0.287081229731384</v>
      </c>
      <c r="BQ398" s="77">
        <f t="shared" si="136"/>
        <v>1.00356524807376</v>
      </c>
      <c r="BR398" s="38">
        <f t="shared" si="136"/>
        <v>0.20583383979728309</v>
      </c>
      <c r="BS398" s="38">
        <f t="shared" si="136"/>
        <v>0.44348935534282719</v>
      </c>
      <c r="BT398" s="38">
        <f t="shared" si="136"/>
        <v>0.31114861934015592</v>
      </c>
      <c r="BU398" s="38">
        <f t="shared" si="136"/>
        <v>0.29462270510458793</v>
      </c>
      <c r="BV398" s="76">
        <f t="shared" si="136"/>
        <v>0.28371333610815852</v>
      </c>
      <c r="BW398" s="77">
        <f t="shared" si="137"/>
        <v>-3.565248073760019E-3</v>
      </c>
      <c r="BX398" s="38">
        <f t="shared" si="137"/>
        <v>-1.8624666671559709E-2</v>
      </c>
      <c r="BY398" s="38">
        <f t="shared" si="137"/>
        <v>-2.4556877761770013E-2</v>
      </c>
      <c r="BZ398" s="38">
        <f t="shared" si="137"/>
        <v>-2.3734152599314551E-3</v>
      </c>
      <c r="CA398" s="38">
        <f t="shared" si="137"/>
        <v>7.4799234676079518E-3</v>
      </c>
      <c r="CB398" s="76">
        <f t="shared" si="137"/>
        <v>3.3678936232254819E-3</v>
      </c>
      <c r="CC398" s="28">
        <f t="shared" si="138"/>
        <v>-35.652480737600186</v>
      </c>
      <c r="CD398" s="2">
        <f t="shared" si="138"/>
        <v>-186.24666671559709</v>
      </c>
      <c r="CE398" s="2">
        <f t="shared" si="138"/>
        <v>-245.56877761770014</v>
      </c>
      <c r="CF398" s="2">
        <f t="shared" si="138"/>
        <v>-23.734152599314552</v>
      </c>
      <c r="CG398" s="2">
        <f t="shared" si="138"/>
        <v>74.799234676079521</v>
      </c>
      <c r="CH398" s="30">
        <f t="shared" si="138"/>
        <v>33.67893623225482</v>
      </c>
    </row>
    <row r="399" spans="1:86" ht="13.5" thickBot="1" x14ac:dyDescent="0.25">
      <c r="A399" t="s">
        <v>46</v>
      </c>
      <c r="B399" t="s">
        <v>46</v>
      </c>
      <c r="C399" t="s">
        <v>63</v>
      </c>
      <c r="D399" t="s">
        <v>63</v>
      </c>
      <c r="F399" s="78" t="s">
        <v>65</v>
      </c>
      <c r="G399" s="61"/>
      <c r="H399" s="48">
        <f>SUMIFS(H$7:H$377,$B$7:$B$377,$B399,$D$7:$D$377,$D399)</f>
        <v>1305.1400000000006</v>
      </c>
      <c r="I399" s="49">
        <f>SUMIFS(I$7:I$377,$B$7:$B$377,$B399,$D$7:$D$377,$D399)</f>
        <v>416842.29999999993</v>
      </c>
      <c r="J399" s="49">
        <f>SUMIFS(J$7:J$377,$B$7:$B$377,$B399,$D$7:$D$377,$D399)</f>
        <v>26808.82</v>
      </c>
      <c r="K399" s="49">
        <f>SUMIFS(K$7:K$377,$B$7:$B$377,$B399,$D$7:$D$377,$D399)</f>
        <v>1070929.5900000001</v>
      </c>
      <c r="L399" s="49">
        <f>SUMIFS(L$7:L$377,$B$7:$B$377,$B399,$D$7:$D$377,$D399)</f>
        <v>937360</v>
      </c>
      <c r="M399" s="79">
        <f t="shared" si="150"/>
        <v>2453245.85</v>
      </c>
      <c r="N399" s="3" t="s">
        <v>49</v>
      </c>
      <c r="O399" s="42" t="s">
        <v>49</v>
      </c>
      <c r="P399" s="42" t="s">
        <v>63</v>
      </c>
      <c r="Q399" s="42" t="s">
        <v>63</v>
      </c>
      <c r="R399" s="42"/>
      <c r="S399" s="42"/>
      <c r="T399" s="80" t="s">
        <v>65</v>
      </c>
      <c r="U399" s="49">
        <f>SUMIFS(U$7:U$377,$M$7:$M$377,"&lt;&gt;0",$O$7:$O$377,$O399,$Q$7:$Q$377,$Q399)</f>
        <v>-21838.660000000003</v>
      </c>
      <c r="V399" s="49">
        <f>SUMIFS(V$7:V$377,$M$7:$M$377,"&lt;&gt;0",$O$7:$O$377,$O399,$Q$7:$Q$377,$Q399)</f>
        <v>441993.66999999993</v>
      </c>
      <c r="W399" s="49">
        <f>SUMIFS(W$7:W$377,$M$7:$M$377,"&lt;&gt;0",$O$7:$O$377,$O399,$Q$7:$Q$377,$Q399)</f>
        <v>27621.879999999997</v>
      </c>
      <c r="X399" s="49">
        <f>SUMIFS(X$7:X$377,$M$7:$M$377,"&lt;&gt;0",$O$7:$O$377,$O399,$Q$7:$Q$377,$Q399)</f>
        <v>1198769.5299999998</v>
      </c>
      <c r="Y399" s="49">
        <f>SUMIFS(Y$7:Y$377,$M$7:$M$377,"&lt;&gt;0",$O$7:$O$377,$O399,$Q$7:$Q$377,$Q399)</f>
        <v>1143396.5200000003</v>
      </c>
      <c r="Z399" s="79">
        <f t="shared" si="151"/>
        <v>2789942.94</v>
      </c>
      <c r="AA399" s="43">
        <f t="shared" si="152"/>
        <v>23143.800000000003</v>
      </c>
      <c r="AB399" s="44">
        <f t="shared" si="152"/>
        <v>-25151.369999999995</v>
      </c>
      <c r="AC399" s="44">
        <f t="shared" si="152"/>
        <v>-813.05999999999767</v>
      </c>
      <c r="AD399" s="44">
        <f t="shared" si="152"/>
        <v>-127839.93999999971</v>
      </c>
      <c r="AE399" s="45">
        <f t="shared" si="152"/>
        <v>-206036.52000000025</v>
      </c>
      <c r="AF399" s="47">
        <f t="shared" si="152"/>
        <v>-336697.08999999985</v>
      </c>
      <c r="AG399" s="82">
        <f t="shared" si="153"/>
        <v>-1.0597628242758483</v>
      </c>
      <c r="AH399" s="56">
        <f t="shared" si="153"/>
        <v>-5.6904366978830265E-2</v>
      </c>
      <c r="AI399" s="56">
        <f t="shared" si="153"/>
        <v>-2.9435360663358098E-2</v>
      </c>
      <c r="AJ399" s="56">
        <f t="shared" si="153"/>
        <v>-0.10664263380134439</v>
      </c>
      <c r="AK399" s="57">
        <f t="shared" si="153"/>
        <v>-0.18019691016726219</v>
      </c>
      <c r="AL399" s="58">
        <f t="shared" si="153"/>
        <v>-0.12068242872379313</v>
      </c>
      <c r="AM399" s="48">
        <f>SUMIFS(AM$7:AM$377,$B$7:$B$377,$B399,$D$7:$D$377,$D399)</f>
        <v>1305.1400000000006</v>
      </c>
      <c r="AN399" s="49">
        <f>SUMIFS(AN$7:AN$377,$B$7:$B$377,$B399,$D$7:$D$377,$D399)</f>
        <v>80481.34</v>
      </c>
      <c r="AO399" s="49">
        <f>SUMIFS(AO$7:AO$377,$B$7:$B$377,$B399,$D$7:$D$377,$D399)</f>
        <v>11107.56</v>
      </c>
      <c r="AP399" s="49">
        <f>SUMIFS(AP$7:AP$377,$B$7:$B$377,$B399,$D$7:$D$377,$D399)</f>
        <v>330224.24</v>
      </c>
      <c r="AQ399" s="49">
        <f>SUMIFS(AQ$7:AQ$377,$B$7:$B$377,$B399,$D$7:$D$377,$D399)</f>
        <v>282703.01</v>
      </c>
      <c r="AR399" s="79">
        <f t="shared" si="155"/>
        <v>705821.29</v>
      </c>
      <c r="AS399" s="48">
        <f>SUMIFS(AS$7:AS$377,$M$7:$M$377,"&lt;&gt;0",$O$7:$O$377,$O399,$Q$7:$Q$377,$Q399)</f>
        <v>-21908.480000000003</v>
      </c>
      <c r="AT399" s="49">
        <f>SUMIFS(AT$7:AT$377,$M$7:$M$377,"&lt;&gt;0",$O$7:$O$377,$O399,$Q$7:$Q$377,$Q399)</f>
        <v>90808.199999999953</v>
      </c>
      <c r="AU399" s="49">
        <f>SUMIFS(AU$7:AU$377,$M$7:$M$377,"&lt;&gt;0",$O$7:$O$377,$O399,$Q$7:$Q$377,$Q399)</f>
        <v>12278.99</v>
      </c>
      <c r="AV399" s="49">
        <f>SUMIFS(AV$7:AV$377,$M$7:$M$377,"&lt;&gt;0",$O$7:$O$377,$O399,$Q$7:$Q$377,$Q399)</f>
        <v>373135.75999999995</v>
      </c>
      <c r="AW399" s="49">
        <f>SUMIFS(AW$7:AW$377,$M$7:$M$377,"&lt;&gt;0",$O$7:$O$377,$O399,$Q$7:$Q$377,$Q399)</f>
        <v>337827.58999999997</v>
      </c>
      <c r="AX399" s="79">
        <f t="shared" si="156"/>
        <v>792142.05999999982</v>
      </c>
      <c r="AY399" s="48">
        <f t="shared" si="157"/>
        <v>23213.620000000003</v>
      </c>
      <c r="AZ399" s="49">
        <f t="shared" si="157"/>
        <v>-10326.859999999957</v>
      </c>
      <c r="BA399" s="49">
        <f t="shared" si="157"/>
        <v>-1171.4300000000003</v>
      </c>
      <c r="BB399" s="49">
        <f t="shared" si="157"/>
        <v>-42911.51999999996</v>
      </c>
      <c r="BC399" s="49">
        <f t="shared" si="157"/>
        <v>-55124.579999999958</v>
      </c>
      <c r="BD399" s="79">
        <f t="shared" si="157"/>
        <v>-86320.769999999786</v>
      </c>
      <c r="BE399" s="82">
        <f t="shared" si="160"/>
        <v>-1.0595723664991821</v>
      </c>
      <c r="BF399" s="56">
        <f t="shared" si="160"/>
        <v>-0.11372166830748723</v>
      </c>
      <c r="BG399" s="56">
        <f t="shared" si="160"/>
        <v>-9.5401168988654625E-2</v>
      </c>
      <c r="BH399" s="56">
        <f t="shared" si="160"/>
        <v>-0.11500243235866743</v>
      </c>
      <c r="BI399" s="56">
        <f t="shared" si="160"/>
        <v>-0.16317370644594173</v>
      </c>
      <c r="BJ399" s="81">
        <f t="shared" si="159"/>
        <v>-0.10897132516861913</v>
      </c>
      <c r="BK399" s="82">
        <f t="shared" si="135"/>
        <v>1</v>
      </c>
      <c r="BL399" s="56">
        <f t="shared" si="135"/>
        <v>0.19307383151853832</v>
      </c>
      <c r="BM399" s="56">
        <f t="shared" si="135"/>
        <v>0.41432483787052171</v>
      </c>
      <c r="BN399" s="56">
        <f t="shared" si="135"/>
        <v>0.30835289554376771</v>
      </c>
      <c r="BO399" s="56">
        <f t="shared" si="135"/>
        <v>0.30159491550738243</v>
      </c>
      <c r="BP399" s="81">
        <f t="shared" si="135"/>
        <v>0.2877091547918037</v>
      </c>
      <c r="BQ399" s="82">
        <f t="shared" si="136"/>
        <v>1.003197082604885</v>
      </c>
      <c r="BR399" s="56">
        <f t="shared" si="136"/>
        <v>0.2054513586133484</v>
      </c>
      <c r="BS399" s="56">
        <f t="shared" si="136"/>
        <v>0.44453853249670194</v>
      </c>
      <c r="BT399" s="56">
        <f t="shared" si="136"/>
        <v>0.31126563585579292</v>
      </c>
      <c r="BU399" s="56">
        <f t="shared" si="136"/>
        <v>0.29545969756843399</v>
      </c>
      <c r="BV399" s="81">
        <f t="shared" si="136"/>
        <v>0.28392769208391044</v>
      </c>
      <c r="BW399" s="82">
        <f t="shared" si="137"/>
        <v>-3.1970826048850487E-3</v>
      </c>
      <c r="BX399" s="56">
        <f t="shared" si="137"/>
        <v>-1.2377527094810076E-2</v>
      </c>
      <c r="BY399" s="56">
        <f t="shared" si="137"/>
        <v>-3.0213694626180232E-2</v>
      </c>
      <c r="BZ399" s="56">
        <f t="shared" si="137"/>
        <v>-2.9127403120252082E-3</v>
      </c>
      <c r="CA399" s="56">
        <f t="shared" si="137"/>
        <v>6.1352179389484451E-3</v>
      </c>
      <c r="CB399" s="81">
        <f t="shared" si="137"/>
        <v>3.7814627078932572E-3</v>
      </c>
      <c r="CC399" s="43">
        <f t="shared" si="138"/>
        <v>-31.970826048850487</v>
      </c>
      <c r="CD399" s="44">
        <f t="shared" si="138"/>
        <v>-123.77527094810075</v>
      </c>
      <c r="CE399" s="44">
        <f t="shared" si="138"/>
        <v>-302.13694626180234</v>
      </c>
      <c r="CF399" s="44">
        <f t="shared" si="138"/>
        <v>-29.127403120252083</v>
      </c>
      <c r="CG399" s="44">
        <f t="shared" si="138"/>
        <v>61.352179389484448</v>
      </c>
      <c r="CH399" s="46">
        <f t="shared" si="138"/>
        <v>37.814627078932574</v>
      </c>
    </row>
    <row r="400" spans="1:86" ht="13.5" thickBot="1" x14ac:dyDescent="0.25">
      <c r="F400"/>
      <c r="H400"/>
      <c r="I400"/>
      <c r="J400"/>
      <c r="K400"/>
      <c r="L400"/>
      <c r="M400"/>
      <c r="O400"/>
      <c r="P400"/>
      <c r="Q400"/>
      <c r="R400"/>
      <c r="U400"/>
      <c r="V400"/>
      <c r="W400"/>
      <c r="X400"/>
      <c r="Y400"/>
      <c r="Z400"/>
      <c r="AF400"/>
      <c r="BE400" s="38"/>
      <c r="BF400" s="38"/>
      <c r="BG400" s="38"/>
      <c r="BH400" s="38"/>
      <c r="BI400" s="38"/>
      <c r="BJ400" s="38"/>
      <c r="BK400" s="38"/>
      <c r="BL400" s="38"/>
      <c r="BM400" s="38"/>
      <c r="BN400" s="38"/>
      <c r="BO400" s="38"/>
      <c r="BP400" s="38"/>
      <c r="BQ400" s="38"/>
      <c r="BR400" s="38"/>
      <c r="BS400" s="38"/>
      <c r="BT400" s="38"/>
      <c r="BU400" s="38"/>
      <c r="BV400" s="38"/>
      <c r="BW400" s="38"/>
      <c r="BX400" s="38"/>
      <c r="BY400" s="38"/>
      <c r="BZ400" s="38"/>
      <c r="CA400" s="38"/>
      <c r="CB400" s="38"/>
      <c r="CC400" s="2"/>
      <c r="CD400" s="2"/>
      <c r="CE400" s="2"/>
      <c r="CF400" s="2"/>
      <c r="CG400" s="2"/>
      <c r="CH400" s="2"/>
    </row>
    <row r="401" spans="1:86" x14ac:dyDescent="0.2">
      <c r="F401" s="62" t="s">
        <v>66</v>
      </c>
      <c r="G401" s="63"/>
      <c r="H401" s="64">
        <f t="shared" ref="H401:L404" si="161">SUMIF($E$14:$E$377,$F401,H$14:H$377)</f>
        <v>94.84</v>
      </c>
      <c r="I401" s="65">
        <f t="shared" si="161"/>
        <v>101147.03</v>
      </c>
      <c r="J401" s="65">
        <f t="shared" si="161"/>
        <v>6844.4699999999993</v>
      </c>
      <c r="K401" s="65">
        <f t="shared" si="161"/>
        <v>267997.63</v>
      </c>
      <c r="L401" s="65">
        <f t="shared" si="161"/>
        <v>252080.67</v>
      </c>
      <c r="M401" s="66">
        <f t="shared" ref="M401:M406" si="162">SUM(H401:L401)</f>
        <v>628164.64</v>
      </c>
      <c r="O401" s="67"/>
      <c r="P401" s="67"/>
      <c r="Q401" s="67"/>
      <c r="R401" s="67"/>
      <c r="S401" s="67"/>
      <c r="T401" s="68" t="s">
        <v>66</v>
      </c>
      <c r="U401" s="65">
        <f>SUMIF($M$105:$M$111,"&lt;&gt;0",U$105:U$111)</f>
        <v>429.5</v>
      </c>
      <c r="V401" s="65">
        <f>SUMIF($M$105:$M$111,"&lt;&gt;0",V$105:V$111)</f>
        <v>99922.760000000009</v>
      </c>
      <c r="W401" s="65">
        <f>SUMIF($M$105:$M$111,"&lt;&gt;0",W$105:W$111)</f>
        <v>6848.86</v>
      </c>
      <c r="X401" s="65">
        <f>SUMIF($M$105:$M$111,"&lt;&gt;0",X$105:X$111)</f>
        <v>264073.88</v>
      </c>
      <c r="Y401" s="65">
        <f>SUMIF($M$105:$M$111,"&lt;&gt;0",Y$105:Y$111)</f>
        <v>265330.61</v>
      </c>
      <c r="Z401" s="66">
        <f t="shared" ref="Z401:Z406" si="163">SUM(U401:Y401)</f>
        <v>636605.61</v>
      </c>
      <c r="AA401" s="65">
        <f t="shared" ref="AA401:AF406" si="164">+H401-U401</f>
        <v>-334.65999999999997</v>
      </c>
      <c r="AB401" s="65">
        <f t="shared" si="164"/>
        <v>1224.2699999999895</v>
      </c>
      <c r="AC401" s="65">
        <f t="shared" si="164"/>
        <v>-4.3900000000003274</v>
      </c>
      <c r="AD401" s="65">
        <f t="shared" si="164"/>
        <v>3923.75</v>
      </c>
      <c r="AE401" s="65">
        <f t="shared" si="164"/>
        <v>-13249.939999999973</v>
      </c>
      <c r="AF401" s="69">
        <f t="shared" si="164"/>
        <v>-8440.9699999999721</v>
      </c>
      <c r="AG401" s="72">
        <f t="shared" ref="AG401:AL449" si="165">IFERROR(AA401/U401,"")</f>
        <v>-0.77918509895227006</v>
      </c>
      <c r="AH401" s="70">
        <f t="shared" si="165"/>
        <v>1.2252163571142245E-2</v>
      </c>
      <c r="AI401" s="70">
        <f t="shared" si="165"/>
        <v>-6.4098258688312035E-4</v>
      </c>
      <c r="AJ401" s="70">
        <f t="shared" si="165"/>
        <v>1.4858531256480194E-2</v>
      </c>
      <c r="AK401" s="89">
        <f t="shared" si="165"/>
        <v>-4.9937472348177143E-2</v>
      </c>
      <c r="AL401" s="71">
        <f t="shared" si="165"/>
        <v>-1.3259339640440763E-2</v>
      </c>
      <c r="AM401" s="64">
        <f t="shared" ref="AM401:AQ404" si="166">SUMIF($E$14:$E$377,$F401,AM$14:AM$377)</f>
        <v>94.84</v>
      </c>
      <c r="AN401" s="65">
        <f t="shared" si="166"/>
        <v>19927.96</v>
      </c>
      <c r="AO401" s="65">
        <f t="shared" si="166"/>
        <v>3001.29</v>
      </c>
      <c r="AP401" s="65">
        <f t="shared" si="166"/>
        <v>81738.67</v>
      </c>
      <c r="AQ401" s="65">
        <f t="shared" si="166"/>
        <v>74360.62000000001</v>
      </c>
      <c r="AR401" s="66">
        <f t="shared" ref="AR401:AR406" si="167">SUM(AM401:AQ401)</f>
        <v>179123.38</v>
      </c>
      <c r="AS401" s="64">
        <f>SUMIF($M$105:$M$111,"&lt;&gt;0",AS$105:AS$111)</f>
        <v>429.5</v>
      </c>
      <c r="AT401" s="65">
        <f>SUMIF($M$105:$M$111,"&lt;&gt;0",AT$105:AT$111)</f>
        <v>20734.199999999997</v>
      </c>
      <c r="AU401" s="65">
        <f>SUMIF($M$105:$M$111,"&lt;&gt;0",AU$105:AU$111)</f>
        <v>2876.5600000000004</v>
      </c>
      <c r="AV401" s="65">
        <f>SUMIF($M$105:$M$111,"&lt;&gt;0",AV$105:AV$111)</f>
        <v>82736.47</v>
      </c>
      <c r="AW401" s="65">
        <f>SUMIF($M$105:$M$111,"&lt;&gt;0",AW$105:AW$111)</f>
        <v>82412.62999999999</v>
      </c>
      <c r="AX401" s="66">
        <f t="shared" ref="AX401:AX406" si="168">SUM(AS401:AW401)</f>
        <v>189189.36</v>
      </c>
      <c r="AY401" s="64">
        <f t="shared" ref="AY401:BD406" si="169">+AM401-AS401</f>
        <v>-334.65999999999997</v>
      </c>
      <c r="AZ401" s="65">
        <f t="shared" si="169"/>
        <v>-806.23999999999796</v>
      </c>
      <c r="BA401" s="65">
        <f t="shared" si="169"/>
        <v>124.72999999999956</v>
      </c>
      <c r="BB401" s="65">
        <f t="shared" si="169"/>
        <v>-997.80000000000291</v>
      </c>
      <c r="BC401" s="65">
        <f t="shared" si="169"/>
        <v>-8052.0099999999802</v>
      </c>
      <c r="BD401" s="66">
        <f t="shared" si="169"/>
        <v>-10065.979999999981</v>
      </c>
      <c r="BE401" s="72">
        <f t="shared" ref="BE401:BJ406" si="170">AY401/AS401</f>
        <v>-0.77918509895227006</v>
      </c>
      <c r="BF401" s="70">
        <f t="shared" si="170"/>
        <v>-3.8884548234318084E-2</v>
      </c>
      <c r="BG401" s="70">
        <f t="shared" si="170"/>
        <v>4.3360819868175721E-2</v>
      </c>
      <c r="BH401" s="70">
        <f t="shared" si="170"/>
        <v>-1.205997790333577E-2</v>
      </c>
      <c r="BI401" s="70">
        <f t="shared" si="170"/>
        <v>-9.77035922770573E-2</v>
      </c>
      <c r="BJ401" s="71">
        <f t="shared" si="170"/>
        <v>-5.3205846248435863E-2</v>
      </c>
      <c r="BK401" s="72">
        <f t="shared" si="135"/>
        <v>1</v>
      </c>
      <c r="BL401" s="70">
        <f t="shared" si="135"/>
        <v>0.19701972465232048</v>
      </c>
      <c r="BM401" s="70">
        <f t="shared" si="135"/>
        <v>0.43849852508667586</v>
      </c>
      <c r="BN401" s="70">
        <f t="shared" si="135"/>
        <v>0.30499773449489087</v>
      </c>
      <c r="BO401" s="70">
        <f t="shared" si="135"/>
        <v>0.29498739431309828</v>
      </c>
      <c r="BP401" s="71">
        <f t="shared" si="135"/>
        <v>0.28515355464771147</v>
      </c>
      <c r="BQ401" s="72">
        <f t="shared" si="136"/>
        <v>1</v>
      </c>
      <c r="BR401" s="70">
        <f t="shared" si="136"/>
        <v>0.20750227475702226</v>
      </c>
      <c r="BS401" s="70">
        <f t="shared" si="136"/>
        <v>0.42000566517639437</v>
      </c>
      <c r="BT401" s="70">
        <f t="shared" si="136"/>
        <v>0.31330804091642839</v>
      </c>
      <c r="BU401" s="70">
        <f t="shared" si="136"/>
        <v>0.31060355230027925</v>
      </c>
      <c r="BV401" s="71">
        <f t="shared" si="136"/>
        <v>0.29718456298240914</v>
      </c>
      <c r="BW401" s="72">
        <f t="shared" si="137"/>
        <v>0</v>
      </c>
      <c r="BX401" s="70">
        <f t="shared" si="137"/>
        <v>-1.0482550104701782E-2</v>
      </c>
      <c r="BY401" s="70">
        <f t="shared" si="137"/>
        <v>1.8492859910281489E-2</v>
      </c>
      <c r="BZ401" s="70">
        <f t="shared" si="137"/>
        <v>-8.3103064215375166E-3</v>
      </c>
      <c r="CA401" s="70">
        <f t="shared" si="137"/>
        <v>-1.5616157987180967E-2</v>
      </c>
      <c r="CB401" s="71">
        <f t="shared" si="137"/>
        <v>-1.2031008334697668E-2</v>
      </c>
      <c r="CC401" s="64">
        <f t="shared" si="138"/>
        <v>0</v>
      </c>
      <c r="CD401" s="65">
        <f t="shared" si="138"/>
        <v>-104.82550104701782</v>
      </c>
      <c r="CE401" s="65">
        <f t="shared" si="138"/>
        <v>184.9285991028149</v>
      </c>
      <c r="CF401" s="65">
        <f t="shared" si="138"/>
        <v>-83.10306421537517</v>
      </c>
      <c r="CG401" s="65">
        <f t="shared" si="138"/>
        <v>-156.16157987180966</v>
      </c>
      <c r="CH401" s="69">
        <f t="shared" si="138"/>
        <v>-120.31008334697668</v>
      </c>
    </row>
    <row r="402" spans="1:86" x14ac:dyDescent="0.2">
      <c r="F402" s="73" t="s">
        <v>67</v>
      </c>
      <c r="G402" s="60"/>
      <c r="H402" s="28">
        <f t="shared" si="161"/>
        <v>454.51</v>
      </c>
      <c r="I402" s="2">
        <f t="shared" si="161"/>
        <v>94626.34</v>
      </c>
      <c r="J402" s="2">
        <f t="shared" si="161"/>
        <v>9464.07</v>
      </c>
      <c r="K402" s="2">
        <f t="shared" si="161"/>
        <v>231803.43</v>
      </c>
      <c r="L402" s="2">
        <f t="shared" si="161"/>
        <v>196044.49</v>
      </c>
      <c r="M402" s="74">
        <f t="shared" si="162"/>
        <v>532392.84</v>
      </c>
      <c r="O402"/>
      <c r="P402"/>
      <c r="Q402"/>
      <c r="R402"/>
      <c r="T402" s="75" t="s">
        <v>67</v>
      </c>
      <c r="U402" s="2">
        <f>SUMIF($M112:$M$118,"&lt;&gt;0",U112:U$118)</f>
        <v>381.34000000000003</v>
      </c>
      <c r="V402" s="2">
        <f>SUMIF($M112:$M$118,"&lt;&gt;0",V112:V$118)</f>
        <v>102631.43000000001</v>
      </c>
      <c r="W402" s="2">
        <f>SUMIF($M112:$M$118,"&lt;&gt;0",W112:W$118)</f>
        <v>9319.9600000000009</v>
      </c>
      <c r="X402" s="2">
        <f>SUMIF($M112:$M$118,"&lt;&gt;0",X112:X$118)</f>
        <v>273809.98</v>
      </c>
      <c r="Y402" s="2">
        <f>SUMIF($M112:$M$118,"&lt;&gt;0",Y112:Y$118)</f>
        <v>249322.51</v>
      </c>
      <c r="Z402" s="74">
        <f t="shared" si="163"/>
        <v>635465.22</v>
      </c>
      <c r="AA402" s="2">
        <f t="shared" si="164"/>
        <v>73.169999999999959</v>
      </c>
      <c r="AB402" s="2">
        <f t="shared" si="164"/>
        <v>-8005.0900000000111</v>
      </c>
      <c r="AC402" s="2">
        <f t="shared" si="164"/>
        <v>144.10999999999876</v>
      </c>
      <c r="AD402" s="2">
        <f t="shared" si="164"/>
        <v>-42006.549999999988</v>
      </c>
      <c r="AE402" s="2">
        <f t="shared" si="164"/>
        <v>-53278.020000000019</v>
      </c>
      <c r="AF402" s="30">
        <f t="shared" si="164"/>
        <v>-103072.38</v>
      </c>
      <c r="AG402" s="77">
        <f t="shared" si="165"/>
        <v>0.19187601615356362</v>
      </c>
      <c r="AH402" s="38">
        <f t="shared" si="165"/>
        <v>-7.7998426018228637E-2</v>
      </c>
      <c r="AI402" s="38">
        <f t="shared" si="165"/>
        <v>1.5462512714646709E-2</v>
      </c>
      <c r="AJ402" s="38">
        <f t="shared" si="165"/>
        <v>-0.15341497048427524</v>
      </c>
      <c r="AK402" s="39">
        <f t="shared" si="165"/>
        <v>-0.21369117453534386</v>
      </c>
      <c r="AL402" s="76">
        <f t="shared" si="165"/>
        <v>-0.16219987617890402</v>
      </c>
      <c r="AM402" s="28">
        <f t="shared" si="166"/>
        <v>454.51</v>
      </c>
      <c r="AN402" s="2">
        <f t="shared" si="166"/>
        <v>20594</v>
      </c>
      <c r="AO402" s="2">
        <f t="shared" si="166"/>
        <v>4638.21</v>
      </c>
      <c r="AP402" s="2">
        <f t="shared" si="166"/>
        <v>69714.75</v>
      </c>
      <c r="AQ402" s="2">
        <f t="shared" si="166"/>
        <v>58838.020000000004</v>
      </c>
      <c r="AR402" s="74">
        <f t="shared" si="167"/>
        <v>154239.49</v>
      </c>
      <c r="AS402" s="28">
        <f>SUMIF($M112:$M$118,"&lt;&gt;0",AS112:AS$118)</f>
        <v>218.46</v>
      </c>
      <c r="AT402" s="2">
        <f>SUMIF($M112:$M$118,"&lt;&gt;0",AT112:AT$118)</f>
        <v>20924.22</v>
      </c>
      <c r="AU402" s="2">
        <f>SUMIF($M112:$M$118,"&lt;&gt;0",AU112:AU$118)</f>
        <v>4555.59</v>
      </c>
      <c r="AV402" s="2">
        <f>SUMIF($M112:$M$118,"&lt;&gt;0",AV112:AV$118)</f>
        <v>84268.01</v>
      </c>
      <c r="AW402" s="2">
        <f>SUMIF($M112:$M$118,"&lt;&gt;0",AW112:AW$118)</f>
        <v>77139.75</v>
      </c>
      <c r="AX402" s="74">
        <f t="shared" si="168"/>
        <v>187106.03</v>
      </c>
      <c r="AY402" s="28">
        <f t="shared" si="169"/>
        <v>236.04999999999998</v>
      </c>
      <c r="AZ402" s="2">
        <f t="shared" si="169"/>
        <v>-330.22000000000116</v>
      </c>
      <c r="BA402" s="2">
        <f t="shared" si="169"/>
        <v>82.619999999999891</v>
      </c>
      <c r="BB402" s="2">
        <f t="shared" si="169"/>
        <v>-14553.259999999995</v>
      </c>
      <c r="BC402" s="2">
        <f t="shared" si="169"/>
        <v>-18301.729999999996</v>
      </c>
      <c r="BD402" s="74">
        <f t="shared" si="169"/>
        <v>-32866.540000000008</v>
      </c>
      <c r="BE402" s="77">
        <f t="shared" si="170"/>
        <v>1.0805181726631876</v>
      </c>
      <c r="BF402" s="38">
        <f t="shared" si="170"/>
        <v>-1.5781711337388021E-2</v>
      </c>
      <c r="BG402" s="38">
        <f t="shared" si="170"/>
        <v>1.8135960435421074E-2</v>
      </c>
      <c r="BH402" s="38">
        <f t="shared" si="170"/>
        <v>-0.17270207282692443</v>
      </c>
      <c r="BI402" s="38">
        <f t="shared" si="170"/>
        <v>-0.23725420422026253</v>
      </c>
      <c r="BJ402" s="76">
        <f t="shared" si="170"/>
        <v>-0.17565729976740999</v>
      </c>
      <c r="BK402" s="77">
        <f t="shared" si="135"/>
        <v>1</v>
      </c>
      <c r="BL402" s="38">
        <f t="shared" si="135"/>
        <v>0.21763496295006232</v>
      </c>
      <c r="BM402" s="38">
        <f t="shared" si="135"/>
        <v>0.4900861891342731</v>
      </c>
      <c r="BN402" s="38">
        <f t="shared" si="135"/>
        <v>0.30074943239623331</v>
      </c>
      <c r="BO402" s="38">
        <f t="shared" si="135"/>
        <v>0.3001258540854681</v>
      </c>
      <c r="BP402" s="76">
        <f t="shared" si="135"/>
        <v>0.28970992547533131</v>
      </c>
      <c r="BQ402" s="77">
        <f t="shared" si="136"/>
        <v>0.57287460009440394</v>
      </c>
      <c r="BR402" s="38">
        <f t="shared" si="136"/>
        <v>0.20387731126809788</v>
      </c>
      <c r="BS402" s="38">
        <f t="shared" si="136"/>
        <v>0.4887993081515371</v>
      </c>
      <c r="BT402" s="38">
        <f t="shared" si="136"/>
        <v>0.30776091506964065</v>
      </c>
      <c r="BU402" s="38">
        <f t="shared" si="136"/>
        <v>0.30939745472641039</v>
      </c>
      <c r="BV402" s="76">
        <f t="shared" si="136"/>
        <v>0.29443945020311263</v>
      </c>
      <c r="BW402" s="77">
        <f t="shared" si="137"/>
        <v>0.42712539990559606</v>
      </c>
      <c r="BX402" s="38">
        <f t="shared" si="137"/>
        <v>1.3757651681964439E-2</v>
      </c>
      <c r="BY402" s="38">
        <f t="shared" si="137"/>
        <v>1.2868809827359939E-3</v>
      </c>
      <c r="BZ402" s="38">
        <f t="shared" si="137"/>
        <v>-7.0114826734073432E-3</v>
      </c>
      <c r="CA402" s="38">
        <f t="shared" si="137"/>
        <v>-9.2716006409422902E-3</v>
      </c>
      <c r="CB402" s="76">
        <f t="shared" si="137"/>
        <v>-4.7295247277813202E-3</v>
      </c>
      <c r="CC402" s="28">
        <f t="shared" si="138"/>
        <v>4271.2539990559608</v>
      </c>
      <c r="CD402" s="2">
        <f t="shared" si="138"/>
        <v>137.57651681964438</v>
      </c>
      <c r="CE402" s="2">
        <f t="shared" si="138"/>
        <v>12.868809827359939</v>
      </c>
      <c r="CF402" s="2">
        <f t="shared" si="138"/>
        <v>-70.114826734073432</v>
      </c>
      <c r="CG402" s="2">
        <f t="shared" si="138"/>
        <v>-92.716006409422903</v>
      </c>
      <c r="CH402" s="30">
        <f t="shared" si="138"/>
        <v>-47.295247277813203</v>
      </c>
    </row>
    <row r="403" spans="1:86" x14ac:dyDescent="0.2">
      <c r="F403" s="73" t="s">
        <v>68</v>
      </c>
      <c r="G403" s="60"/>
      <c r="H403" s="28">
        <f t="shared" si="161"/>
        <v>295.33000000000004</v>
      </c>
      <c r="I403" s="2">
        <f t="shared" si="161"/>
        <v>100705.64</v>
      </c>
      <c r="J403" s="2">
        <f t="shared" si="161"/>
        <v>7009.39</v>
      </c>
      <c r="K403" s="2">
        <f t="shared" si="161"/>
        <v>244778.01</v>
      </c>
      <c r="L403" s="2">
        <f t="shared" si="161"/>
        <v>218384.55</v>
      </c>
      <c r="M403" s="74">
        <f t="shared" si="162"/>
        <v>571172.91999999993</v>
      </c>
      <c r="O403"/>
      <c r="P403"/>
      <c r="Q403"/>
      <c r="R403"/>
      <c r="T403" s="75" t="s">
        <v>68</v>
      </c>
      <c r="U403" s="2">
        <f>SUMIF($M$119:$M$125,"&lt;&gt;0",U$119:U$125)</f>
        <v>463.06000000000006</v>
      </c>
      <c r="V403" s="2">
        <f>SUMIF($M$119:$M$125,"&lt;&gt;0",V$119:V$125)</f>
        <v>100960.66</v>
      </c>
      <c r="W403" s="2">
        <f>SUMIF($M$119:$M$125,"&lt;&gt;0",W$119:W$125)</f>
        <v>2633.3500000000004</v>
      </c>
      <c r="X403" s="2">
        <f>SUMIF($M$119:$M$125,"&lt;&gt;0",X$119:X$125)</f>
        <v>278564.06</v>
      </c>
      <c r="Y403" s="2">
        <f>SUMIF($M$119:$M$125,"&lt;&gt;0",Y$119:Y$125)</f>
        <v>257173.36000000002</v>
      </c>
      <c r="Z403" s="74">
        <f t="shared" si="163"/>
        <v>639794.49</v>
      </c>
      <c r="AA403" s="2">
        <f t="shared" si="164"/>
        <v>-167.73000000000002</v>
      </c>
      <c r="AB403" s="2">
        <f t="shared" si="164"/>
        <v>-255.02000000000407</v>
      </c>
      <c r="AC403" s="2">
        <f t="shared" si="164"/>
        <v>4376.04</v>
      </c>
      <c r="AD403" s="2">
        <f t="shared" si="164"/>
        <v>-33786.049999999988</v>
      </c>
      <c r="AE403" s="2">
        <f t="shared" si="164"/>
        <v>-38788.810000000027</v>
      </c>
      <c r="AF403" s="30">
        <f t="shared" si="164"/>
        <v>-68621.570000000065</v>
      </c>
      <c r="AG403" s="77">
        <f t="shared" si="165"/>
        <v>-0.36222087850386558</v>
      </c>
      <c r="AH403" s="38">
        <f t="shared" si="165"/>
        <v>-2.525934358986996E-3</v>
      </c>
      <c r="AI403" s="38">
        <f t="shared" si="165"/>
        <v>1.661776824197315</v>
      </c>
      <c r="AJ403" s="38">
        <f t="shared" si="165"/>
        <v>-0.12128646459274031</v>
      </c>
      <c r="AK403" s="39">
        <f t="shared" si="165"/>
        <v>-0.1508274807312858</v>
      </c>
      <c r="AL403" s="76">
        <f t="shared" si="165"/>
        <v>-0.10725564391778376</v>
      </c>
      <c r="AM403" s="28">
        <f t="shared" si="166"/>
        <v>295.33000000000004</v>
      </c>
      <c r="AN403" s="2">
        <f t="shared" si="166"/>
        <v>20226.8</v>
      </c>
      <c r="AO403" s="2">
        <f t="shared" si="166"/>
        <v>3144.94</v>
      </c>
      <c r="AP403" s="2">
        <f t="shared" si="166"/>
        <v>72701.94</v>
      </c>
      <c r="AQ403" s="2">
        <f t="shared" si="166"/>
        <v>65593.66</v>
      </c>
      <c r="AR403" s="74">
        <f t="shared" si="167"/>
        <v>161962.67000000001</v>
      </c>
      <c r="AS403" s="28">
        <f>SUMIF($M$119:$M$125,"&lt;&gt;0",AS$119:AS$125)</f>
        <v>463.06000000000006</v>
      </c>
      <c r="AT403" s="2">
        <f>SUMIF($M$119:$M$125,"&lt;&gt;0",AT$119:AT$125)</f>
        <v>20543.46</v>
      </c>
      <c r="AU403" s="2">
        <f>SUMIF($M$119:$M$125,"&lt;&gt;0",AU$119:AU$125)</f>
        <v>1175.53</v>
      </c>
      <c r="AV403" s="2">
        <f>SUMIF($M$119:$M$125,"&lt;&gt;0",AV$119:AV$125)</f>
        <v>87505.27</v>
      </c>
      <c r="AW403" s="2">
        <f>SUMIF($M$119:$M$125,"&lt;&gt;0",AW$119:AW$125)</f>
        <v>78759.89</v>
      </c>
      <c r="AX403" s="74">
        <f t="shared" si="168"/>
        <v>188447.21000000002</v>
      </c>
      <c r="AY403" s="28">
        <f t="shared" si="169"/>
        <v>-167.73000000000002</v>
      </c>
      <c r="AZ403" s="2">
        <f t="shared" si="169"/>
        <v>-316.65999999999985</v>
      </c>
      <c r="BA403" s="2">
        <f t="shared" si="169"/>
        <v>1969.41</v>
      </c>
      <c r="BB403" s="2">
        <f t="shared" si="169"/>
        <v>-14803.330000000002</v>
      </c>
      <c r="BC403" s="2">
        <f t="shared" si="169"/>
        <v>-13166.229999999996</v>
      </c>
      <c r="BD403" s="74">
        <f t="shared" si="169"/>
        <v>-26484.540000000008</v>
      </c>
      <c r="BE403" s="77">
        <f t="shared" si="170"/>
        <v>-0.36222087850386558</v>
      </c>
      <c r="BF403" s="38">
        <f t="shared" si="170"/>
        <v>-1.5414151267605354E-2</v>
      </c>
      <c r="BG403" s="38">
        <f t="shared" si="170"/>
        <v>1.6753379326771756</v>
      </c>
      <c r="BH403" s="38">
        <f t="shared" si="170"/>
        <v>-0.16917072537459746</v>
      </c>
      <c r="BI403" s="38">
        <f t="shared" si="170"/>
        <v>-0.16716922788998304</v>
      </c>
      <c r="BJ403" s="76">
        <f t="shared" si="170"/>
        <v>-0.14054089736855221</v>
      </c>
      <c r="BK403" s="77">
        <f t="shared" si="135"/>
        <v>1</v>
      </c>
      <c r="BL403" s="38">
        <f t="shared" si="135"/>
        <v>0.20085071700055726</v>
      </c>
      <c r="BM403" s="38">
        <f t="shared" si="135"/>
        <v>0.44867527702125293</v>
      </c>
      <c r="BN403" s="38">
        <f t="shared" si="135"/>
        <v>0.2970117291173337</v>
      </c>
      <c r="BO403" s="38">
        <f t="shared" si="135"/>
        <v>0.30035851895200466</v>
      </c>
      <c r="BP403" s="76">
        <f t="shared" si="135"/>
        <v>0.28356153509518628</v>
      </c>
      <c r="BQ403" s="77">
        <f t="shared" si="136"/>
        <v>1</v>
      </c>
      <c r="BR403" s="38">
        <f t="shared" si="136"/>
        <v>0.2034798504684894</v>
      </c>
      <c r="BS403" s="38">
        <f t="shared" si="136"/>
        <v>0.44640097214574587</v>
      </c>
      <c r="BT403" s="38">
        <f t="shared" si="136"/>
        <v>0.31412979118698947</v>
      </c>
      <c r="BU403" s="38">
        <f t="shared" si="136"/>
        <v>0.30625213280255775</v>
      </c>
      <c r="BV403" s="76">
        <f t="shared" si="136"/>
        <v>0.29454334625482631</v>
      </c>
      <c r="BW403" s="77">
        <f t="shared" si="137"/>
        <v>0</v>
      </c>
      <c r="BX403" s="38">
        <f t="shared" si="137"/>
        <v>-2.6291334679321432E-3</v>
      </c>
      <c r="BY403" s="38">
        <f t="shared" si="137"/>
        <v>2.2743048755070605E-3</v>
      </c>
      <c r="BZ403" s="38">
        <f t="shared" si="137"/>
        <v>-1.7118062069655771E-2</v>
      </c>
      <c r="CA403" s="38">
        <f t="shared" si="137"/>
        <v>-5.8936138505530922E-3</v>
      </c>
      <c r="CB403" s="76">
        <f t="shared" si="137"/>
        <v>-1.0981811159640031E-2</v>
      </c>
      <c r="CC403" s="28">
        <f t="shared" si="138"/>
        <v>0</v>
      </c>
      <c r="CD403" s="2">
        <f t="shared" si="138"/>
        <v>-26.29133467932143</v>
      </c>
      <c r="CE403" s="2">
        <f t="shared" si="138"/>
        <v>22.743048755070603</v>
      </c>
      <c r="CF403" s="2">
        <f t="shared" si="138"/>
        <v>-171.1806206965577</v>
      </c>
      <c r="CG403" s="2">
        <f t="shared" si="138"/>
        <v>-58.93613850553092</v>
      </c>
      <c r="CH403" s="30">
        <f t="shared" si="138"/>
        <v>-109.81811159640031</v>
      </c>
    </row>
    <row r="404" spans="1:86" ht="13.5" thickBot="1" x14ac:dyDescent="0.25">
      <c r="F404" s="78" t="s">
        <v>69</v>
      </c>
      <c r="G404" s="61"/>
      <c r="H404" s="43">
        <f t="shared" si="161"/>
        <v>363.14000000000004</v>
      </c>
      <c r="I404" s="44">
        <f t="shared" si="161"/>
        <v>101400.29000000001</v>
      </c>
      <c r="J404" s="44">
        <f t="shared" si="161"/>
        <v>3887.45</v>
      </c>
      <c r="K404" s="44">
        <f t="shared" si="161"/>
        <v>246395.21000000002</v>
      </c>
      <c r="L404" s="44">
        <f t="shared" si="161"/>
        <v>201991.47</v>
      </c>
      <c r="M404" s="79">
        <f t="shared" si="162"/>
        <v>554037.56000000006</v>
      </c>
      <c r="O404" s="42"/>
      <c r="P404" s="42"/>
      <c r="Q404" s="42"/>
      <c r="R404" s="42"/>
      <c r="S404" s="42"/>
      <c r="T404" s="80" t="s">
        <v>69</v>
      </c>
      <c r="U404" s="44">
        <f>SUMIF($M$126:$M$132,"&lt;&gt;0",U$126:U$132)</f>
        <v>-2245.14</v>
      </c>
      <c r="V404" s="44">
        <f>SUMIF($M$126:$M$132,"&lt;&gt;0",V$126:V$132)</f>
        <v>95563.09</v>
      </c>
      <c r="W404" s="44">
        <f>SUMIF($M$126:$M$132,"&lt;&gt;0",W$126:W$132)</f>
        <v>6844.41</v>
      </c>
      <c r="X404" s="44">
        <f>SUMIF($M$126:$M$132,"&lt;&gt;0",X$126:X$132)</f>
        <v>242651.66</v>
      </c>
      <c r="Y404" s="44">
        <f>SUMIF($M$126:$M$132,"&lt;&gt;0",Y$126:Y$132)</f>
        <v>211347.81999999998</v>
      </c>
      <c r="Z404" s="79">
        <f t="shared" si="163"/>
        <v>554161.84</v>
      </c>
      <c r="AA404" s="44">
        <f t="shared" si="164"/>
        <v>2608.2799999999997</v>
      </c>
      <c r="AB404" s="44">
        <f t="shared" si="164"/>
        <v>5837.2000000000116</v>
      </c>
      <c r="AC404" s="44">
        <f t="shared" si="164"/>
        <v>-2956.96</v>
      </c>
      <c r="AD404" s="44">
        <f t="shared" si="164"/>
        <v>3743.5500000000175</v>
      </c>
      <c r="AE404" s="44">
        <f t="shared" si="164"/>
        <v>-9356.3499999999767</v>
      </c>
      <c r="AF404" s="46">
        <f t="shared" si="164"/>
        <v>-124.27999999991152</v>
      </c>
      <c r="AG404" s="82">
        <f t="shared" si="165"/>
        <v>-1.1617449245926756</v>
      </c>
      <c r="AH404" s="56">
        <f t="shared" si="165"/>
        <v>6.1082160486857551E-2</v>
      </c>
      <c r="AI404" s="56">
        <f t="shared" si="165"/>
        <v>-0.43202555077793414</v>
      </c>
      <c r="AJ404" s="56">
        <f t="shared" si="165"/>
        <v>1.5427671090319421E-2</v>
      </c>
      <c r="AK404" s="57">
        <f t="shared" si="165"/>
        <v>-4.4269914873027685E-2</v>
      </c>
      <c r="AL404" s="81">
        <f t="shared" si="165"/>
        <v>-2.242666149656056E-4</v>
      </c>
      <c r="AM404" s="43">
        <f t="shared" si="166"/>
        <v>363.14000000000004</v>
      </c>
      <c r="AN404" s="44">
        <f t="shared" si="166"/>
        <v>20090.490000000002</v>
      </c>
      <c r="AO404" s="44">
        <f t="shared" si="166"/>
        <v>1135.5500000000002</v>
      </c>
      <c r="AP404" s="44">
        <f t="shared" si="166"/>
        <v>73131.64</v>
      </c>
      <c r="AQ404" s="44">
        <f t="shared" si="166"/>
        <v>61023.3</v>
      </c>
      <c r="AR404" s="79">
        <f t="shared" si="167"/>
        <v>155744.12</v>
      </c>
      <c r="AS404" s="43">
        <f>SUMIF($M$126:$M$132,"&lt;&gt;0",AS$126:AS$132)</f>
        <v>-2245.14</v>
      </c>
      <c r="AT404" s="44">
        <f>SUMIF($M$126:$M$132,"&lt;&gt;0",AT$126:AT$132)</f>
        <v>19613.59</v>
      </c>
      <c r="AU404" s="44">
        <f>SUMIF($M$126:$M$132,"&lt;&gt;0",AU$126:AU$132)</f>
        <v>3096.34</v>
      </c>
      <c r="AV404" s="44">
        <f>SUMIF($M$126:$M$132,"&lt;&gt;0",AV$126:AV$132)</f>
        <v>74582.28</v>
      </c>
      <c r="AW404" s="44">
        <f>SUMIF($M$126:$M$132,"&lt;&gt;0",AW$126:AW$132)</f>
        <v>66400.920000000013</v>
      </c>
      <c r="AX404" s="79">
        <f t="shared" si="168"/>
        <v>161447.99000000002</v>
      </c>
      <c r="AY404" s="43">
        <f t="shared" si="169"/>
        <v>2608.2799999999997</v>
      </c>
      <c r="AZ404" s="44">
        <f t="shared" si="169"/>
        <v>476.90000000000146</v>
      </c>
      <c r="BA404" s="44">
        <f t="shared" si="169"/>
        <v>-1960.79</v>
      </c>
      <c r="BB404" s="44">
        <f t="shared" si="169"/>
        <v>-1450.6399999999994</v>
      </c>
      <c r="BC404" s="44">
        <f t="shared" si="169"/>
        <v>-5377.6200000000099</v>
      </c>
      <c r="BD404" s="79">
        <f t="shared" si="169"/>
        <v>-5703.8700000000244</v>
      </c>
      <c r="BE404" s="82">
        <f t="shared" si="170"/>
        <v>-1.1617449245926756</v>
      </c>
      <c r="BF404" s="56">
        <f t="shared" si="170"/>
        <v>2.4314773583010631E-2</v>
      </c>
      <c r="BG404" s="56">
        <f t="shared" si="170"/>
        <v>-0.63326055924091018</v>
      </c>
      <c r="BH404" s="56">
        <f t="shared" si="170"/>
        <v>-1.9450196480987166E-2</v>
      </c>
      <c r="BI404" s="56">
        <f t="shared" si="170"/>
        <v>-8.0987130901198495E-2</v>
      </c>
      <c r="BJ404" s="81">
        <f t="shared" si="170"/>
        <v>-3.5329458112176089E-2</v>
      </c>
      <c r="BK404" s="82">
        <f t="shared" si="135"/>
        <v>1</v>
      </c>
      <c r="BL404" s="56">
        <f t="shared" si="135"/>
        <v>0.19813049844334765</v>
      </c>
      <c r="BM404" s="56">
        <f t="shared" si="135"/>
        <v>0.29210665088940058</v>
      </c>
      <c r="BN404" s="56">
        <f t="shared" si="135"/>
        <v>0.29680625690734813</v>
      </c>
      <c r="BO404" s="56">
        <f t="shared" si="135"/>
        <v>0.30210830190007532</v>
      </c>
      <c r="BP404" s="81">
        <f t="shared" si="135"/>
        <v>0.28110751191670108</v>
      </c>
      <c r="BQ404" s="82">
        <f t="shared" si="136"/>
        <v>1</v>
      </c>
      <c r="BR404" s="56">
        <f t="shared" si="136"/>
        <v>0.20524231688196773</v>
      </c>
      <c r="BS404" s="56">
        <f t="shared" si="136"/>
        <v>0.4523896142983837</v>
      </c>
      <c r="BT404" s="56">
        <f t="shared" si="136"/>
        <v>0.30736356800526315</v>
      </c>
      <c r="BU404" s="56">
        <f t="shared" si="136"/>
        <v>0.31417840032605976</v>
      </c>
      <c r="BV404" s="81">
        <f t="shared" si="136"/>
        <v>0.29133725627877954</v>
      </c>
      <c r="BW404" s="82">
        <f t="shared" si="137"/>
        <v>0</v>
      </c>
      <c r="BX404" s="56">
        <f t="shared" si="137"/>
        <v>-7.1118184386200767E-3</v>
      </c>
      <c r="BY404" s="56">
        <f t="shared" si="137"/>
        <v>-0.16028296340898313</v>
      </c>
      <c r="BZ404" s="56">
        <f t="shared" si="137"/>
        <v>-1.0557311097915023E-2</v>
      </c>
      <c r="CA404" s="56">
        <f t="shared" si="137"/>
        <v>-1.2070098425984443E-2</v>
      </c>
      <c r="CB404" s="81">
        <f t="shared" si="137"/>
        <v>-1.0229744362078463E-2</v>
      </c>
      <c r="CC404" s="43">
        <f t="shared" si="138"/>
        <v>0</v>
      </c>
      <c r="CD404" s="44">
        <f t="shared" si="138"/>
        <v>-71.118184386200767</v>
      </c>
      <c r="CE404" s="44">
        <f t="shared" si="138"/>
        <v>-1602.8296340898312</v>
      </c>
      <c r="CF404" s="44">
        <f t="shared" si="138"/>
        <v>-105.57311097915023</v>
      </c>
      <c r="CG404" s="44">
        <f t="shared" si="138"/>
        <v>-120.70098425984443</v>
      </c>
      <c r="CH404" s="46">
        <f t="shared" si="138"/>
        <v>-102.29744362078463</v>
      </c>
    </row>
    <row r="405" spans="1:86" x14ac:dyDescent="0.2">
      <c r="A405" t="s">
        <v>46</v>
      </c>
      <c r="B405" t="s">
        <v>46</v>
      </c>
      <c r="C405" t="s">
        <v>70</v>
      </c>
      <c r="D405" t="s">
        <v>70</v>
      </c>
      <c r="F405" s="83" t="s">
        <v>71</v>
      </c>
      <c r="G405" s="60"/>
      <c r="H405" s="32">
        <f>SUM(H401:H404)</f>
        <v>1207.8200000000002</v>
      </c>
      <c r="I405" s="5">
        <f>SUM(I401:I404)</f>
        <v>397879.30000000005</v>
      </c>
      <c r="J405" s="5">
        <f>SUM(J401:J404)</f>
        <v>27205.38</v>
      </c>
      <c r="K405" s="5">
        <f>SUM(K401:K404)</f>
        <v>990974.28</v>
      </c>
      <c r="L405" s="5">
        <f>SUM(L401:L404)</f>
        <v>868501.17999999993</v>
      </c>
      <c r="M405" s="74">
        <f t="shared" si="162"/>
        <v>2285767.96</v>
      </c>
      <c r="N405" s="3" t="s">
        <v>49</v>
      </c>
      <c r="O405" t="s">
        <v>49</v>
      </c>
      <c r="P405" t="s">
        <v>70</v>
      </c>
      <c r="Q405" t="s">
        <v>70</v>
      </c>
      <c r="R405"/>
      <c r="T405" s="84" t="s">
        <v>71</v>
      </c>
      <c r="U405" s="5">
        <f>SUM(U401:U404)</f>
        <v>-971.23999999999978</v>
      </c>
      <c r="V405" s="5">
        <f>SUM(V401:V404)</f>
        <v>399077.93999999994</v>
      </c>
      <c r="W405" s="5">
        <f>SUM(W401:W404)</f>
        <v>25646.579999999998</v>
      </c>
      <c r="X405" s="5">
        <f>SUM(X401:X404)</f>
        <v>1059099.5799999998</v>
      </c>
      <c r="Y405" s="5">
        <f>SUM(Y401:Y404)</f>
        <v>983174.29999999993</v>
      </c>
      <c r="Z405" s="74">
        <f t="shared" si="163"/>
        <v>2466027.1599999997</v>
      </c>
      <c r="AA405" s="2">
        <f t="shared" si="164"/>
        <v>2179.06</v>
      </c>
      <c r="AB405" s="2">
        <f t="shared" si="164"/>
        <v>-1198.6399999998976</v>
      </c>
      <c r="AC405" s="2">
        <f t="shared" si="164"/>
        <v>1558.8000000000029</v>
      </c>
      <c r="AD405" s="2">
        <f t="shared" si="164"/>
        <v>-68125.299999999814</v>
      </c>
      <c r="AE405" s="2">
        <f t="shared" si="164"/>
        <v>-114673.12</v>
      </c>
      <c r="AF405" s="30">
        <f t="shared" si="164"/>
        <v>-180259.19999999972</v>
      </c>
      <c r="AG405" s="77">
        <f t="shared" si="165"/>
        <v>-2.2435855195420293</v>
      </c>
      <c r="AH405" s="38">
        <f t="shared" si="165"/>
        <v>-3.0035235723625759E-3</v>
      </c>
      <c r="AI405" s="38">
        <f t="shared" si="165"/>
        <v>6.0780033829072065E-2</v>
      </c>
      <c r="AJ405" s="38">
        <f t="shared" si="165"/>
        <v>-6.4323790969683728E-2</v>
      </c>
      <c r="AK405" s="39">
        <f t="shared" si="165"/>
        <v>-0.11663559553987528</v>
      </c>
      <c r="AL405" s="76">
        <f t="shared" si="165"/>
        <v>-7.3097005144095714E-2</v>
      </c>
      <c r="AM405" s="32">
        <f>SUM(AM401:AM404)</f>
        <v>1207.8200000000002</v>
      </c>
      <c r="AN405" s="5">
        <f>SUM(AN401:AN404)</f>
        <v>80839.25</v>
      </c>
      <c r="AO405" s="5">
        <f>SUM(AO401:AO404)</f>
        <v>11919.990000000002</v>
      </c>
      <c r="AP405" s="5">
        <f>SUM(AP401:AP404)</f>
        <v>297287</v>
      </c>
      <c r="AQ405" s="5">
        <f>SUM(AQ401:AQ404)</f>
        <v>259815.60000000003</v>
      </c>
      <c r="AR405" s="74">
        <f t="shared" si="167"/>
        <v>651069.66</v>
      </c>
      <c r="AS405" s="32">
        <f>SUM(AS401:AS404)</f>
        <v>-1134.1199999999999</v>
      </c>
      <c r="AT405" s="5">
        <f>SUM(AT401:AT404)</f>
        <v>81815.47</v>
      </c>
      <c r="AU405" s="5">
        <f>SUM(AU401:AU404)</f>
        <v>11704.02</v>
      </c>
      <c r="AV405" s="5">
        <f>SUM(AV401:AV404)</f>
        <v>329092.03000000003</v>
      </c>
      <c r="AW405" s="5">
        <f>SUM(AW401:AW404)</f>
        <v>304713.19000000006</v>
      </c>
      <c r="AX405" s="74">
        <f t="shared" si="168"/>
        <v>726190.59000000008</v>
      </c>
      <c r="AY405" s="32">
        <f t="shared" si="169"/>
        <v>2341.94</v>
      </c>
      <c r="AZ405" s="5">
        <f t="shared" si="169"/>
        <v>-976.22000000000116</v>
      </c>
      <c r="BA405" s="5">
        <f t="shared" si="169"/>
        <v>215.97000000000116</v>
      </c>
      <c r="BB405" s="5">
        <f t="shared" si="169"/>
        <v>-31805.030000000028</v>
      </c>
      <c r="BC405" s="5">
        <f t="shared" si="169"/>
        <v>-44897.590000000026</v>
      </c>
      <c r="BD405" s="74">
        <f t="shared" si="169"/>
        <v>-75120.930000000051</v>
      </c>
      <c r="BE405" s="77">
        <f t="shared" si="170"/>
        <v>-2.0649843050118157</v>
      </c>
      <c r="BF405" s="38">
        <f t="shared" si="170"/>
        <v>-1.1931973256402502E-2</v>
      </c>
      <c r="BG405" s="38">
        <f t="shared" si="170"/>
        <v>1.8452634223113183E-2</v>
      </c>
      <c r="BH405" s="38">
        <f t="shared" si="170"/>
        <v>-9.6644789604901776E-2</v>
      </c>
      <c r="BI405" s="38">
        <f t="shared" si="170"/>
        <v>-0.14734376939836447</v>
      </c>
      <c r="BJ405" s="76">
        <f t="shared" si="170"/>
        <v>-0.10344519886990004</v>
      </c>
      <c r="BK405" s="77">
        <f t="shared" si="135"/>
        <v>1</v>
      </c>
      <c r="BL405" s="38">
        <f t="shared" si="135"/>
        <v>0.20317530969819236</v>
      </c>
      <c r="BM405" s="38">
        <f t="shared" si="135"/>
        <v>0.43814826332144602</v>
      </c>
      <c r="BN405" s="38">
        <f t="shared" si="135"/>
        <v>0.2999946678737212</v>
      </c>
      <c r="BO405" s="38">
        <f t="shared" si="135"/>
        <v>0.29915399769520179</v>
      </c>
      <c r="BP405" s="76">
        <f t="shared" si="135"/>
        <v>0.2848362875818769</v>
      </c>
      <c r="BQ405" s="77">
        <f t="shared" si="136"/>
        <v>1.1677031423746964</v>
      </c>
      <c r="BR405" s="38">
        <f t="shared" si="136"/>
        <v>0.2050112566983783</v>
      </c>
      <c r="BS405" s="38">
        <f t="shared" si="136"/>
        <v>0.45635792374655809</v>
      </c>
      <c r="BT405" s="38">
        <f t="shared" si="136"/>
        <v>0.31072812813314504</v>
      </c>
      <c r="BU405" s="38">
        <f t="shared" si="136"/>
        <v>0.30992794461775502</v>
      </c>
      <c r="BV405" s="76">
        <f t="shared" si="136"/>
        <v>0.29447793673124029</v>
      </c>
      <c r="BW405" s="77">
        <f t="shared" si="137"/>
        <v>-0.16770314237469641</v>
      </c>
      <c r="BX405" s="38">
        <f t="shared" si="137"/>
        <v>-1.835947000185939E-3</v>
      </c>
      <c r="BY405" s="38">
        <f t="shared" si="137"/>
        <v>-1.8209660425112073E-2</v>
      </c>
      <c r="BZ405" s="38">
        <f t="shared" si="137"/>
        <v>-1.0733460259423844E-2</v>
      </c>
      <c r="CA405" s="38">
        <f t="shared" si="137"/>
        <v>-1.0773946922553235E-2</v>
      </c>
      <c r="CB405" s="76">
        <f t="shared" si="137"/>
        <v>-9.6416491493633849E-3</v>
      </c>
      <c r="CC405" s="28">
        <f t="shared" si="138"/>
        <v>-1677.031423746964</v>
      </c>
      <c r="CD405" s="2">
        <f t="shared" si="138"/>
        <v>-18.359470001859389</v>
      </c>
      <c r="CE405" s="2">
        <f t="shared" si="138"/>
        <v>-182.09660425112074</v>
      </c>
      <c r="CF405" s="2">
        <f t="shared" si="138"/>
        <v>-107.33460259423843</v>
      </c>
      <c r="CG405" s="2">
        <f t="shared" si="138"/>
        <v>-107.73946922553235</v>
      </c>
      <c r="CH405" s="30">
        <f t="shared" si="138"/>
        <v>-96.416491493633856</v>
      </c>
    </row>
    <row r="406" spans="1:86" ht="13.5" thickBot="1" x14ac:dyDescent="0.25">
      <c r="A406" t="s">
        <v>46</v>
      </c>
      <c r="B406" t="s">
        <v>46</v>
      </c>
      <c r="C406" t="s">
        <v>70</v>
      </c>
      <c r="D406" t="s">
        <v>70</v>
      </c>
      <c r="F406" s="78" t="s">
        <v>72</v>
      </c>
      <c r="G406" s="61"/>
      <c r="H406" s="48">
        <f>SUMIFS(H$7:H$377,$B$7:$B$377,$B406,$D$7:$D$377,$D406)</f>
        <v>1528.8000000000009</v>
      </c>
      <c r="I406" s="49">
        <f>SUMIFS(I$7:I$377,$B$7:$B$377,$B406,$D$7:$D$377,$D406)</f>
        <v>431494.08999999997</v>
      </c>
      <c r="J406" s="49">
        <f>SUMIFS(J$7:J$377,$B$7:$B$377,$B406,$D$7:$D$377,$D406)</f>
        <v>30416.030000000002</v>
      </c>
      <c r="K406" s="49">
        <f>SUMIFS(K$7:K$377,$B$7:$B$377,$B406,$D$7:$D$377,$D406)</f>
        <v>1077630.3199999998</v>
      </c>
      <c r="L406" s="49">
        <f>SUMIFS(L$7:L$377,$B$7:$B$377,$B406,$D$7:$D$377,$D406)</f>
        <v>941199.04000000015</v>
      </c>
      <c r="M406" s="79">
        <f t="shared" si="162"/>
        <v>2482268.2799999998</v>
      </c>
      <c r="N406" s="3" t="s">
        <v>49</v>
      </c>
      <c r="O406" s="42" t="s">
        <v>49</v>
      </c>
      <c r="P406" s="42" t="s">
        <v>70</v>
      </c>
      <c r="Q406" s="42" t="s">
        <v>70</v>
      </c>
      <c r="R406" s="42"/>
      <c r="S406" s="42"/>
      <c r="T406" s="80" t="s">
        <v>72</v>
      </c>
      <c r="U406" s="49">
        <f>SUMIFS(U$7:U$377,$M$7:$M$377,"&lt;&gt;0",$O$7:$O$377,$O406,$Q$7:$Q$377,$Q406)</f>
        <v>-3421.66</v>
      </c>
      <c r="V406" s="49">
        <f>SUMIFS(V$7:V$377,$M$7:$M$377,"&lt;&gt;0",$O$7:$O$377,$O406,$Q$7:$Q$377,$Q406)</f>
        <v>424027.09999999992</v>
      </c>
      <c r="W406" s="49">
        <f>SUMIFS(W$7:W$377,$M$7:$M$377,"&lt;&gt;0",$O$7:$O$377,$O406,$Q$7:$Q$377,$Q406)</f>
        <v>26884.9</v>
      </c>
      <c r="X406" s="49">
        <f>SUMIFS(X$7:X$377,$M$7:$M$377,"&lt;&gt;0",$O$7:$O$377,$O406,$Q$7:$Q$377,$Q406)</f>
        <v>1124432.32</v>
      </c>
      <c r="Y406" s="49">
        <f>SUMIFS(Y$7:Y$377,$M$7:$M$377,"&lt;&gt;0",$O$7:$O$377,$O406,$Q$7:$Q$377,$Q406)</f>
        <v>1055615.98</v>
      </c>
      <c r="Z406" s="79">
        <f t="shared" si="163"/>
        <v>2627538.64</v>
      </c>
      <c r="AA406" s="44">
        <f t="shared" si="164"/>
        <v>4950.4600000000009</v>
      </c>
      <c r="AB406" s="44">
        <f t="shared" si="164"/>
        <v>7466.9900000000489</v>
      </c>
      <c r="AC406" s="44">
        <f t="shared" si="164"/>
        <v>3531.130000000001</v>
      </c>
      <c r="AD406" s="44">
        <f t="shared" si="164"/>
        <v>-46802.000000000233</v>
      </c>
      <c r="AE406" s="44">
        <f t="shared" si="164"/>
        <v>-114416.93999999983</v>
      </c>
      <c r="AF406" s="46">
        <f t="shared" si="164"/>
        <v>-145270.36000000034</v>
      </c>
      <c r="AG406" s="82">
        <f t="shared" si="165"/>
        <v>-1.446800675695423</v>
      </c>
      <c r="AH406" s="56">
        <f t="shared" si="165"/>
        <v>1.7609699946064886E-2</v>
      </c>
      <c r="AI406" s="56">
        <f t="shared" si="165"/>
        <v>0.13134250080900434</v>
      </c>
      <c r="AJ406" s="56">
        <f t="shared" si="165"/>
        <v>-4.1622780817968864E-2</v>
      </c>
      <c r="AK406" s="57">
        <f t="shared" si="165"/>
        <v>-0.10838879115869374</v>
      </c>
      <c r="AL406" s="81">
        <f t="shared" si="165"/>
        <v>-5.5287620813066457E-2</v>
      </c>
      <c r="AM406" s="48">
        <f>SUMIFS(AM$7:AM$377,$B$7:$B$377,$B406,$D$7:$D$377,$D406)</f>
        <v>1528.8000000000009</v>
      </c>
      <c r="AN406" s="49">
        <f>SUMIFS(AN$7:AN$377,$B$7:$B$377,$B406,$D$7:$D$377,$D406)</f>
        <v>85204.390000000014</v>
      </c>
      <c r="AO406" s="49">
        <f>SUMIFS(AO$7:AO$377,$B$7:$B$377,$B406,$D$7:$D$377,$D406)</f>
        <v>13112.96</v>
      </c>
      <c r="AP406" s="49">
        <f>SUMIFS(AP$7:AP$377,$B$7:$B$377,$B406,$D$7:$D$377,$D406)</f>
        <v>321883.06000000006</v>
      </c>
      <c r="AQ406" s="49">
        <f>SUMIFS(AQ$7:AQ$377,$B$7:$B$377,$B406,$D$7:$D$377,$D406)</f>
        <v>281508.64999999997</v>
      </c>
      <c r="AR406" s="79">
        <f t="shared" si="167"/>
        <v>703237.8600000001</v>
      </c>
      <c r="AS406" s="48">
        <f>SUMIFS(AS$7:AS$377,$M$7:$M$377,"&lt;&gt;0",$O$7:$O$377,$O406,$Q$7:$Q$377,$Q406)</f>
        <v>-3584.54</v>
      </c>
      <c r="AT406" s="49">
        <f>SUMIFS(AT$7:AT$377,$M$7:$M$377,"&lt;&gt;0",$O$7:$O$377,$O406,$Q$7:$Q$377,$Q406)</f>
        <v>86614.340000000011</v>
      </c>
      <c r="AU406" s="49">
        <f>SUMIFS(AU$7:AU$377,$M$7:$M$377,"&lt;&gt;0",$O$7:$O$377,$O406,$Q$7:$Q$377,$Q406)</f>
        <v>12328.380000000001</v>
      </c>
      <c r="AV406" s="49">
        <f>SUMIFS(AV$7:AV$377,$M$7:$M$377,"&lt;&gt;0",$O$7:$O$377,$O406,$Q$7:$Q$377,$Q406)</f>
        <v>349685.67000000004</v>
      </c>
      <c r="AW406" s="49">
        <f>SUMIFS(AW$7:AW$377,$M$7:$M$377,"&lt;&gt;0",$O$7:$O$377,$O406,$Q$7:$Q$377,$Q406)</f>
        <v>326185.17999999993</v>
      </c>
      <c r="AX406" s="79">
        <f t="shared" si="168"/>
        <v>771229.03</v>
      </c>
      <c r="AY406" s="48">
        <f t="shared" si="169"/>
        <v>5113.3400000000011</v>
      </c>
      <c r="AZ406" s="49">
        <f t="shared" si="169"/>
        <v>-1409.9499999999971</v>
      </c>
      <c r="BA406" s="49">
        <f t="shared" si="169"/>
        <v>784.57999999999811</v>
      </c>
      <c r="BB406" s="49">
        <f t="shared" si="169"/>
        <v>-27802.609999999986</v>
      </c>
      <c r="BC406" s="49">
        <f t="shared" si="169"/>
        <v>-44676.52999999997</v>
      </c>
      <c r="BD406" s="79">
        <f t="shared" si="169"/>
        <v>-67991.169999999925</v>
      </c>
      <c r="BE406" s="82">
        <f t="shared" si="170"/>
        <v>-1.4264982396625512</v>
      </c>
      <c r="BF406" s="56">
        <f t="shared" si="170"/>
        <v>-1.6278482292885876E-2</v>
      </c>
      <c r="BG406" s="56">
        <f t="shared" si="170"/>
        <v>6.364015385638648E-2</v>
      </c>
      <c r="BH406" s="56">
        <f t="shared" si="170"/>
        <v>-7.9507433061240348E-2</v>
      </c>
      <c r="BI406" s="56">
        <f t="shared" si="170"/>
        <v>-0.1369667683859824</v>
      </c>
      <c r="BJ406" s="81">
        <f t="shared" si="170"/>
        <v>-8.8159505614045577E-2</v>
      </c>
      <c r="BK406" s="82">
        <f t="shared" si="135"/>
        <v>1</v>
      </c>
      <c r="BL406" s="56">
        <f t="shared" si="135"/>
        <v>0.19746363154128024</v>
      </c>
      <c r="BM406" s="56">
        <f t="shared" si="135"/>
        <v>0.43112003769065188</v>
      </c>
      <c r="BN406" s="56">
        <f t="shared" si="135"/>
        <v>0.2986952520044166</v>
      </c>
      <c r="BO406" s="56">
        <f t="shared" si="135"/>
        <v>0.2990957683084759</v>
      </c>
      <c r="BP406" s="81">
        <f t="shared" si="135"/>
        <v>0.28330453467342387</v>
      </c>
      <c r="BQ406" s="82">
        <f t="shared" si="136"/>
        <v>1.0476026256261581</v>
      </c>
      <c r="BR406" s="56">
        <f t="shared" si="136"/>
        <v>0.20426604808985094</v>
      </c>
      <c r="BS406" s="56">
        <f t="shared" si="136"/>
        <v>0.45856149734609392</v>
      </c>
      <c r="BT406" s="56">
        <f t="shared" si="136"/>
        <v>0.31098863291300627</v>
      </c>
      <c r="BU406" s="56">
        <f t="shared" si="136"/>
        <v>0.30899985049487405</v>
      </c>
      <c r="BV406" s="81">
        <f t="shared" si="136"/>
        <v>0.2935176740160137</v>
      </c>
      <c r="BW406" s="82">
        <f t="shared" si="137"/>
        <v>-4.7602625626158135E-2</v>
      </c>
      <c r="BX406" s="56">
        <f t="shared" si="137"/>
        <v>-6.8024165485706944E-3</v>
      </c>
      <c r="BY406" s="56">
        <f t="shared" si="137"/>
        <v>-2.7441459655442035E-2</v>
      </c>
      <c r="BZ406" s="56">
        <f t="shared" si="137"/>
        <v>-1.2293380908589668E-2</v>
      </c>
      <c r="CA406" s="56">
        <f t="shared" si="137"/>
        <v>-9.9040821863981554E-3</v>
      </c>
      <c r="CB406" s="81">
        <f t="shared" si="137"/>
        <v>-1.0213139342589828E-2</v>
      </c>
      <c r="CC406" s="43">
        <f t="shared" si="138"/>
        <v>-476.02625626158135</v>
      </c>
      <c r="CD406" s="44">
        <f t="shared" si="138"/>
        <v>-68.024165485706945</v>
      </c>
      <c r="CE406" s="44">
        <f t="shared" si="138"/>
        <v>-274.41459655442037</v>
      </c>
      <c r="CF406" s="44">
        <f t="shared" si="138"/>
        <v>-122.93380908589668</v>
      </c>
      <c r="CG406" s="44">
        <f t="shared" si="138"/>
        <v>-99.040821863981549</v>
      </c>
      <c r="CH406" s="46">
        <f t="shared" si="138"/>
        <v>-102.13139342589828</v>
      </c>
    </row>
    <row r="407" spans="1:86" ht="13.5" thickBot="1" x14ac:dyDescent="0.25">
      <c r="F407"/>
      <c r="H407"/>
      <c r="I407"/>
      <c r="J407"/>
      <c r="K407"/>
      <c r="L407"/>
      <c r="M407"/>
      <c r="O407"/>
      <c r="P407"/>
      <c r="Q407"/>
      <c r="R407"/>
      <c r="U407"/>
      <c r="V407"/>
      <c r="W407"/>
      <c r="X407"/>
      <c r="Y407"/>
      <c r="Z407"/>
      <c r="AA407" s="2"/>
      <c r="AB407" s="2"/>
      <c r="AC407" s="2"/>
      <c r="AD407" s="2"/>
      <c r="AE407" s="2"/>
      <c r="AF407" s="3"/>
      <c r="AG407" s="38"/>
      <c r="AH407" s="38"/>
      <c r="AI407" s="38"/>
      <c r="AJ407" s="38"/>
      <c r="AK407" s="38"/>
      <c r="AL407" s="85"/>
      <c r="BE407" s="38"/>
      <c r="BF407" s="38"/>
      <c r="BG407" s="38"/>
      <c r="BH407" s="38"/>
      <c r="BI407" s="38"/>
      <c r="BJ407" s="38"/>
      <c r="BK407" s="38"/>
      <c r="BL407" s="38"/>
      <c r="BM407" s="38"/>
      <c r="BN407" s="38"/>
      <c r="BO407" s="38"/>
      <c r="BP407" s="38"/>
      <c r="BQ407" s="38"/>
      <c r="BR407" s="38"/>
      <c r="BS407" s="38"/>
      <c r="BT407" s="38"/>
      <c r="BU407" s="38"/>
      <c r="BV407" s="38"/>
      <c r="BW407" s="38"/>
      <c r="BX407" s="38"/>
      <c r="BY407" s="38"/>
      <c r="BZ407" s="38"/>
      <c r="CA407" s="38"/>
      <c r="CB407" s="38"/>
      <c r="CC407" s="2"/>
      <c r="CD407" s="2"/>
      <c r="CE407" s="2"/>
      <c r="CF407" s="2"/>
      <c r="CG407" s="2"/>
      <c r="CH407" s="2"/>
    </row>
    <row r="408" spans="1:86" x14ac:dyDescent="0.2">
      <c r="F408" s="62" t="s">
        <v>73</v>
      </c>
      <c r="G408" s="63"/>
      <c r="H408" s="64">
        <f t="shared" ref="H408:L412" si="171">SUMIF($E$14:$E$377,$F408,H$14:H$377)</f>
        <v>426.18</v>
      </c>
      <c r="I408" s="65">
        <f t="shared" si="171"/>
        <v>105785.93</v>
      </c>
      <c r="J408" s="65">
        <f t="shared" si="171"/>
        <v>8712.91</v>
      </c>
      <c r="K408" s="65">
        <f t="shared" si="171"/>
        <v>267805.93</v>
      </c>
      <c r="L408" s="65">
        <f t="shared" si="171"/>
        <v>226276.71999999997</v>
      </c>
      <c r="M408" s="66">
        <f t="shared" ref="M408:M414" si="172">SUM(H408:L408)</f>
        <v>609007.66999999993</v>
      </c>
      <c r="O408" s="67"/>
      <c r="P408" s="67"/>
      <c r="Q408" s="67"/>
      <c r="R408" s="67"/>
      <c r="S408" s="67"/>
      <c r="T408" s="68" t="s">
        <v>73</v>
      </c>
      <c r="U408" s="65">
        <f>SUMIF($M$133:$M$139,"&lt;&gt;0",U$133:U$139)</f>
        <v>-5808.56</v>
      </c>
      <c r="V408" s="65">
        <f>SUMIF($M$133:$M$139,"&lt;&gt;0",V$133:V$139)</f>
        <v>114307.15</v>
      </c>
      <c r="W408" s="65">
        <f>SUMIF($M$133:$M$139,"&lt;&gt;0",W$133:W$139)</f>
        <v>7601.63</v>
      </c>
      <c r="X408" s="65">
        <f>SUMIF($M$133:$M$139,"&lt;&gt;0",X$133:X$139)</f>
        <v>291431.37</v>
      </c>
      <c r="Y408" s="65">
        <f>SUMIF($M$133:$M$139,"&lt;&gt;0",Y$133:Y$139)</f>
        <v>268057.18000000005</v>
      </c>
      <c r="Z408" s="66">
        <f t="shared" ref="Z408:Z414" si="173">SUM(U408:Y408)</f>
        <v>675588.77</v>
      </c>
      <c r="AA408" s="64">
        <f t="shared" ref="AA408:AF414" si="174">+H408-U408</f>
        <v>6234.7400000000007</v>
      </c>
      <c r="AB408" s="65">
        <f t="shared" si="174"/>
        <v>-8521.2200000000012</v>
      </c>
      <c r="AC408" s="65">
        <f t="shared" si="174"/>
        <v>1111.2799999999997</v>
      </c>
      <c r="AD408" s="65">
        <f t="shared" si="174"/>
        <v>-23625.440000000002</v>
      </c>
      <c r="AE408" s="86">
        <f t="shared" si="174"/>
        <v>-41780.460000000079</v>
      </c>
      <c r="AF408" s="87">
        <f t="shared" si="174"/>
        <v>-66581.100000000093</v>
      </c>
      <c r="AG408" s="72">
        <f t="shared" si="165"/>
        <v>-1.0733710248323165</v>
      </c>
      <c r="AH408" s="70">
        <f t="shared" si="165"/>
        <v>-7.454669283592498E-2</v>
      </c>
      <c r="AI408" s="70">
        <f t="shared" si="165"/>
        <v>0.14618969878828617</v>
      </c>
      <c r="AJ408" s="70">
        <f t="shared" si="165"/>
        <v>-8.106690779376291E-2</v>
      </c>
      <c r="AK408" s="89">
        <f t="shared" si="165"/>
        <v>-0.15586398394551518</v>
      </c>
      <c r="AL408" s="71">
        <f t="shared" si="165"/>
        <v>-9.8552703888195314E-2</v>
      </c>
      <c r="AM408" s="64">
        <f t="shared" ref="AM408:AQ412" si="175">SUMIF($E$14:$E$377,$F408,AM$14:AM$377)</f>
        <v>2062.1799999999998</v>
      </c>
      <c r="AN408" s="65">
        <f t="shared" si="175"/>
        <v>21048.82</v>
      </c>
      <c r="AO408" s="65">
        <f t="shared" si="175"/>
        <v>3518.3199999999997</v>
      </c>
      <c r="AP408" s="65">
        <f t="shared" si="175"/>
        <v>77401.7</v>
      </c>
      <c r="AQ408" s="65">
        <f t="shared" si="175"/>
        <v>67469.55</v>
      </c>
      <c r="AR408" s="66">
        <f t="shared" ref="AR408:AR414" si="176">SUM(AM408:AQ408)</f>
        <v>171500.57</v>
      </c>
      <c r="AS408" s="64">
        <f>SUMIF($M$133:$M$139,"&lt;&gt;0",AS$133:AS$139)</f>
        <v>-5869.4</v>
      </c>
      <c r="AT408" s="65">
        <f>SUMIF($M$133:$M$139,"&lt;&gt;0",AT$133:AT$139)</f>
        <v>22769.62</v>
      </c>
      <c r="AU408" s="65">
        <f>SUMIF($M$133:$M$139,"&lt;&gt;0",AU$133:AU$139)</f>
        <v>3623.8199999999997</v>
      </c>
      <c r="AV408" s="65">
        <f>SUMIF($M$133:$M$139,"&lt;&gt;0",AV$133:AV$139)</f>
        <v>91402.06</v>
      </c>
      <c r="AW408" s="65">
        <f>SUMIF($M$133:$M$139,"&lt;&gt;0",AW$133:AW$139)</f>
        <v>81949.58</v>
      </c>
      <c r="AX408" s="66">
        <f t="shared" ref="AX408:AX414" si="177">SUM(AS408:AW408)</f>
        <v>193875.68</v>
      </c>
      <c r="AY408" s="64">
        <f t="shared" ref="AY408:BD414" si="178">+AM408-AS408</f>
        <v>7931.58</v>
      </c>
      <c r="AZ408" s="65">
        <f t="shared" si="178"/>
        <v>-1720.7999999999993</v>
      </c>
      <c r="BA408" s="65">
        <f t="shared" si="178"/>
        <v>-105.5</v>
      </c>
      <c r="BB408" s="65">
        <f t="shared" si="178"/>
        <v>-14000.36</v>
      </c>
      <c r="BC408" s="65">
        <f t="shared" si="178"/>
        <v>-14480.029999999999</v>
      </c>
      <c r="BD408" s="66">
        <f t="shared" si="178"/>
        <v>-22375.109999999986</v>
      </c>
      <c r="BE408" s="72">
        <f t="shared" ref="BE408:BJ414" si="179">AY408/AS408</f>
        <v>-1.3513442600606536</v>
      </c>
      <c r="BF408" s="70">
        <f t="shared" si="179"/>
        <v>-7.5574383762223502E-2</v>
      </c>
      <c r="BG408" s="70">
        <f t="shared" si="179"/>
        <v>-2.9112925034907918E-2</v>
      </c>
      <c r="BH408" s="70">
        <f t="shared" si="179"/>
        <v>-0.15317335298569859</v>
      </c>
      <c r="BI408" s="70">
        <f t="shared" si="179"/>
        <v>-0.17669437720120101</v>
      </c>
      <c r="BJ408" s="71">
        <f t="shared" si="179"/>
        <v>-0.11540957586841211</v>
      </c>
      <c r="BK408" s="72">
        <f t="shared" si="135"/>
        <v>4.8387535783002482</v>
      </c>
      <c r="BL408" s="70">
        <f t="shared" si="135"/>
        <v>0.1989756104616181</v>
      </c>
      <c r="BM408" s="70">
        <f t="shared" si="135"/>
        <v>0.40380538763742535</v>
      </c>
      <c r="BN408" s="70">
        <f t="shared" si="135"/>
        <v>0.28902160605629607</v>
      </c>
      <c r="BO408" s="70">
        <f t="shared" si="135"/>
        <v>0.29817274176503888</v>
      </c>
      <c r="BP408" s="71">
        <f t="shared" si="135"/>
        <v>0.28160658469211075</v>
      </c>
      <c r="BQ408" s="72">
        <f t="shared" si="136"/>
        <v>1.010474196702797</v>
      </c>
      <c r="BR408" s="70">
        <f t="shared" si="136"/>
        <v>0.19919681314773399</v>
      </c>
      <c r="BS408" s="70">
        <f t="shared" si="136"/>
        <v>0.47671617797761789</v>
      </c>
      <c r="BT408" s="70">
        <f t="shared" si="136"/>
        <v>0.31363150782292243</v>
      </c>
      <c r="BU408" s="70">
        <f t="shared" si="136"/>
        <v>0.3057167877390935</v>
      </c>
      <c r="BV408" s="71">
        <f t="shared" si="136"/>
        <v>0.28697291697137001</v>
      </c>
      <c r="BW408" s="72">
        <f t="shared" si="137"/>
        <v>3.8282793815974512</v>
      </c>
      <c r="BX408" s="70">
        <f t="shared" si="137"/>
        <v>-2.2120268611589E-4</v>
      </c>
      <c r="BY408" s="70">
        <f t="shared" si="137"/>
        <v>-7.2910790340192544E-2</v>
      </c>
      <c r="BZ408" s="70">
        <f t="shared" si="137"/>
        <v>-2.4609901766626363E-2</v>
      </c>
      <c r="CA408" s="70">
        <f t="shared" si="137"/>
        <v>-7.544045974054614E-3</v>
      </c>
      <c r="CB408" s="71">
        <f t="shared" si="137"/>
        <v>-5.366332279259256E-3</v>
      </c>
      <c r="CC408" s="64">
        <f t="shared" si="138"/>
        <v>38282.79381597451</v>
      </c>
      <c r="CD408" s="65">
        <f t="shared" si="138"/>
        <v>-2.2120268611589</v>
      </c>
      <c r="CE408" s="65">
        <f t="shared" si="138"/>
        <v>-729.10790340192546</v>
      </c>
      <c r="CF408" s="65">
        <f t="shared" si="138"/>
        <v>-246.09901766626362</v>
      </c>
      <c r="CG408" s="65">
        <f t="shared" si="138"/>
        <v>-75.440459740546146</v>
      </c>
      <c r="CH408" s="69">
        <f t="shared" si="138"/>
        <v>-53.66332279259256</v>
      </c>
    </row>
    <row r="409" spans="1:86" x14ac:dyDescent="0.2">
      <c r="F409" s="73" t="s">
        <v>74</v>
      </c>
      <c r="G409" s="60"/>
      <c r="H409" s="28">
        <f t="shared" si="171"/>
        <v>-419.77</v>
      </c>
      <c r="I409" s="2">
        <f t="shared" si="171"/>
        <v>96197.26</v>
      </c>
      <c r="J409" s="2">
        <f t="shared" si="171"/>
        <v>9049.630000000001</v>
      </c>
      <c r="K409" s="2">
        <f t="shared" si="171"/>
        <v>263784.12</v>
      </c>
      <c r="L409" s="2">
        <f t="shared" si="171"/>
        <v>223838.42</v>
      </c>
      <c r="M409" s="74">
        <f t="shared" si="172"/>
        <v>592449.66</v>
      </c>
      <c r="O409"/>
      <c r="P409"/>
      <c r="Q409"/>
      <c r="R409"/>
      <c r="T409" s="75" t="s">
        <v>74</v>
      </c>
      <c r="U409" s="2">
        <f>SUMIF($M$140:$M$146,"&lt;&gt;0",U$140:U$146)</f>
        <v>-642.61999999999978</v>
      </c>
      <c r="V409" s="2">
        <f>SUMIF($M$140:$M$146,"&lt;&gt;0",V$140:V$146)</f>
        <v>102781.37</v>
      </c>
      <c r="W409" s="2">
        <f>SUMIF($M$140:$M$146,"&lt;&gt;0",W$140:W$146)</f>
        <v>7433.84</v>
      </c>
      <c r="X409" s="2">
        <f>SUMIF($M$140:$M$146,"&lt;&gt;0",X$140:X$146)</f>
        <v>269750.62</v>
      </c>
      <c r="Y409" s="2">
        <f>SUMIF($M$140:$M$146,"&lt;&gt;0",Y$140:Y$146)</f>
        <v>233955.87000000002</v>
      </c>
      <c r="Z409" s="74">
        <f t="shared" si="173"/>
        <v>613279.07999999996</v>
      </c>
      <c r="AA409" s="28">
        <f t="shared" si="174"/>
        <v>222.8499999999998</v>
      </c>
      <c r="AB409" s="2">
        <f t="shared" si="174"/>
        <v>-6584.1100000000006</v>
      </c>
      <c r="AC409" s="2">
        <f t="shared" si="174"/>
        <v>1615.7900000000009</v>
      </c>
      <c r="AD409" s="2">
        <f t="shared" si="174"/>
        <v>-5966.5</v>
      </c>
      <c r="AE409" s="29">
        <f t="shared" si="174"/>
        <v>-10117.450000000012</v>
      </c>
      <c r="AF409" s="31">
        <f t="shared" si="174"/>
        <v>-20829.419999999925</v>
      </c>
      <c r="AG409" s="77">
        <f t="shared" si="165"/>
        <v>-0.34678348012822491</v>
      </c>
      <c r="AH409" s="38">
        <f t="shared" si="165"/>
        <v>-6.4059371849197966E-2</v>
      </c>
      <c r="AI409" s="38">
        <f t="shared" si="165"/>
        <v>0.21735603671857356</v>
      </c>
      <c r="AJ409" s="38">
        <f t="shared" si="165"/>
        <v>-2.2118577521712462E-2</v>
      </c>
      <c r="AK409" s="39">
        <f t="shared" si="165"/>
        <v>-4.3245121398321873E-2</v>
      </c>
      <c r="AL409" s="76">
        <f t="shared" si="165"/>
        <v>-3.396401520821471E-2</v>
      </c>
      <c r="AM409" s="28">
        <f t="shared" si="175"/>
        <v>-419.77</v>
      </c>
      <c r="AN409" s="2">
        <f t="shared" si="175"/>
        <v>19376.22</v>
      </c>
      <c r="AO409" s="2">
        <f t="shared" si="175"/>
        <v>3981.02</v>
      </c>
      <c r="AP409" s="2">
        <f t="shared" si="175"/>
        <v>74366.030000000013</v>
      </c>
      <c r="AQ409" s="2">
        <f t="shared" si="175"/>
        <v>65094.45</v>
      </c>
      <c r="AR409" s="74">
        <f t="shared" si="176"/>
        <v>162397.95000000001</v>
      </c>
      <c r="AS409" s="28">
        <f>SUMIF($M$140:$M$146,"&lt;&gt;0",AS$140:AS$146)</f>
        <v>-1011.9000000000001</v>
      </c>
      <c r="AT409" s="2">
        <f>SUMIF($M$140:$M$146,"&lt;&gt;0",AT$140:AT$146)</f>
        <v>20986.29</v>
      </c>
      <c r="AU409" s="2">
        <f>SUMIF($M$140:$M$146,"&lt;&gt;0",AU$140:AU$146)</f>
        <v>3359.49</v>
      </c>
      <c r="AV409" s="2">
        <f>SUMIF($M$140:$M$146,"&lt;&gt;0",AV$140:AV$146)</f>
        <v>83361.009999999995</v>
      </c>
      <c r="AW409" s="2">
        <f>SUMIF($M$140:$M$146,"&lt;&gt;0",AW$140:AW$146)</f>
        <v>72104.820000000007</v>
      </c>
      <c r="AX409" s="74">
        <f t="shared" si="177"/>
        <v>178799.71</v>
      </c>
      <c r="AY409" s="28">
        <f t="shared" si="178"/>
        <v>592.13000000000011</v>
      </c>
      <c r="AZ409" s="2">
        <f t="shared" si="178"/>
        <v>-1610.0699999999997</v>
      </c>
      <c r="BA409" s="2">
        <f t="shared" si="178"/>
        <v>621.5300000000002</v>
      </c>
      <c r="BB409" s="2">
        <f t="shared" si="178"/>
        <v>-8994.9799999999814</v>
      </c>
      <c r="BC409" s="2">
        <f t="shared" si="178"/>
        <v>-7010.3700000000099</v>
      </c>
      <c r="BD409" s="74">
        <f t="shared" si="178"/>
        <v>-16401.75999999998</v>
      </c>
      <c r="BE409" s="77">
        <f t="shared" si="179"/>
        <v>-0.58516651843067502</v>
      </c>
      <c r="BF409" s="38">
        <f t="shared" si="179"/>
        <v>-7.6720087256966316E-2</v>
      </c>
      <c r="BG409" s="38">
        <f t="shared" si="179"/>
        <v>0.18500724812397126</v>
      </c>
      <c r="BH409" s="38">
        <f t="shared" si="179"/>
        <v>-0.10790392294910993</v>
      </c>
      <c r="BI409" s="38">
        <f t="shared" si="179"/>
        <v>-9.7224707030681298E-2</v>
      </c>
      <c r="BJ409" s="76">
        <f t="shared" si="179"/>
        <v>-9.1732587262026211E-2</v>
      </c>
      <c r="BK409" s="77">
        <f t="shared" si="135"/>
        <v>1</v>
      </c>
      <c r="BL409" s="38">
        <f t="shared" si="135"/>
        <v>0.20142174527632078</v>
      </c>
      <c r="BM409" s="38">
        <f t="shared" si="135"/>
        <v>0.43990969796555213</v>
      </c>
      <c r="BN409" s="38">
        <f t="shared" si="135"/>
        <v>0.28192004128224252</v>
      </c>
      <c r="BO409" s="38">
        <f t="shared" si="135"/>
        <v>0.29080999588899881</v>
      </c>
      <c r="BP409" s="76">
        <f t="shared" si="135"/>
        <v>0.27411265625504788</v>
      </c>
      <c r="BQ409" s="77">
        <f t="shared" si="136"/>
        <v>1.5746475366468526</v>
      </c>
      <c r="BR409" s="38">
        <f t="shared" si="136"/>
        <v>0.20418379323023231</v>
      </c>
      <c r="BS409" s="38">
        <f t="shared" si="136"/>
        <v>0.45191852393917542</v>
      </c>
      <c r="BT409" s="38">
        <f t="shared" si="136"/>
        <v>0.30902991066341201</v>
      </c>
      <c r="BU409" s="38">
        <f t="shared" si="136"/>
        <v>0.30819837946361422</v>
      </c>
      <c r="BV409" s="76">
        <f t="shared" si="136"/>
        <v>0.29154705554280441</v>
      </c>
      <c r="BW409" s="77">
        <f t="shared" si="137"/>
        <v>-0.57464753664685264</v>
      </c>
      <c r="BX409" s="38">
        <f t="shared" si="137"/>
        <v>-2.7620479539115228E-3</v>
      </c>
      <c r="BY409" s="38">
        <f t="shared" si="137"/>
        <v>-1.2008825973623294E-2</v>
      </c>
      <c r="BZ409" s="38">
        <f t="shared" si="137"/>
        <v>-2.7109869381169494E-2</v>
      </c>
      <c r="CA409" s="38">
        <f t="shared" si="137"/>
        <v>-1.7388383574615418E-2</v>
      </c>
      <c r="CB409" s="76">
        <f t="shared" si="137"/>
        <v>-1.743439928775653E-2</v>
      </c>
      <c r="CC409" s="28">
        <f t="shared" si="138"/>
        <v>-5746.4753664685268</v>
      </c>
      <c r="CD409" s="2">
        <f t="shared" si="138"/>
        <v>-27.620479539115227</v>
      </c>
      <c r="CE409" s="2">
        <f t="shared" si="138"/>
        <v>-120.08825973623294</v>
      </c>
      <c r="CF409" s="2">
        <f t="shared" si="138"/>
        <v>-271.09869381169494</v>
      </c>
      <c r="CG409" s="2">
        <f t="shared" si="138"/>
        <v>-173.88383574615418</v>
      </c>
      <c r="CH409" s="30">
        <f t="shared" si="138"/>
        <v>-174.34399287756531</v>
      </c>
    </row>
    <row r="410" spans="1:86" x14ac:dyDescent="0.2">
      <c r="F410" s="73" t="s">
        <v>75</v>
      </c>
      <c r="G410" s="60"/>
      <c r="H410" s="28">
        <f t="shared" si="171"/>
        <v>-1221.1000000000001</v>
      </c>
      <c r="I410" s="2">
        <f t="shared" si="171"/>
        <v>117932.02</v>
      </c>
      <c r="J410" s="2">
        <f t="shared" si="171"/>
        <v>10549.5</v>
      </c>
      <c r="K410" s="2">
        <f t="shared" si="171"/>
        <v>250579.74</v>
      </c>
      <c r="L410" s="2">
        <f t="shared" si="171"/>
        <v>220130.82</v>
      </c>
      <c r="M410" s="74">
        <f t="shared" si="172"/>
        <v>597970.98</v>
      </c>
      <c r="O410"/>
      <c r="P410"/>
      <c r="Q410"/>
      <c r="R410"/>
      <c r="T410" s="75" t="s">
        <v>75</v>
      </c>
      <c r="U410" s="2">
        <f>SUMIF($M$147:$M$153,"&lt;&gt;0",U$147:U$153)</f>
        <v>610.32000000000005</v>
      </c>
      <c r="V410" s="2">
        <f>SUMIF($M$147:$M$153,"&lt;&gt;0",V$147:V$153)</f>
        <v>114212.39</v>
      </c>
      <c r="W410" s="2">
        <f>SUMIF($M$147:$M$153,"&lt;&gt;0",W$147:W$153)</f>
        <v>11659.22</v>
      </c>
      <c r="X410" s="2">
        <f>SUMIF($M$147:$M$153,"&lt;&gt;0",X$147:X$153)</f>
        <v>260189.83</v>
      </c>
      <c r="Y410" s="2">
        <f>SUMIF($M$147:$M$153,"&lt;&gt;0",Y$147:Y$153)</f>
        <v>240459.51</v>
      </c>
      <c r="Z410" s="74">
        <f t="shared" si="173"/>
        <v>627131.27</v>
      </c>
      <c r="AA410" s="28">
        <f t="shared" si="174"/>
        <v>-1831.42</v>
      </c>
      <c r="AB410" s="2">
        <f t="shared" si="174"/>
        <v>3719.6300000000047</v>
      </c>
      <c r="AC410" s="2">
        <f t="shared" si="174"/>
        <v>-1109.7199999999993</v>
      </c>
      <c r="AD410" s="2">
        <f t="shared" si="174"/>
        <v>-9610.0899999999965</v>
      </c>
      <c r="AE410" s="29">
        <f t="shared" si="174"/>
        <v>-20328.690000000002</v>
      </c>
      <c r="AF410" s="31">
        <f t="shared" si="174"/>
        <v>-29160.290000000037</v>
      </c>
      <c r="AG410" s="77">
        <f t="shared" si="165"/>
        <v>-3.000753702975488</v>
      </c>
      <c r="AH410" s="38">
        <f t="shared" si="165"/>
        <v>3.256765750195758E-2</v>
      </c>
      <c r="AI410" s="38">
        <f t="shared" si="165"/>
        <v>-9.5179608927526832E-2</v>
      </c>
      <c r="AJ410" s="38">
        <f t="shared" si="165"/>
        <v>-3.6934917863622865E-2</v>
      </c>
      <c r="AK410" s="39">
        <f t="shared" si="165"/>
        <v>-8.4541010667450844E-2</v>
      </c>
      <c r="AL410" s="76">
        <f t="shared" si="165"/>
        <v>-4.6497904657186104E-2</v>
      </c>
      <c r="AM410" s="28">
        <f t="shared" si="175"/>
        <v>-1221.1000000000001</v>
      </c>
      <c r="AN410" s="2">
        <f t="shared" si="175"/>
        <v>23486.959999999999</v>
      </c>
      <c r="AO410" s="2">
        <f t="shared" si="175"/>
        <v>5001.78</v>
      </c>
      <c r="AP410" s="2">
        <f t="shared" si="175"/>
        <v>71632.160000000003</v>
      </c>
      <c r="AQ410" s="2">
        <f t="shared" si="175"/>
        <v>63389.71</v>
      </c>
      <c r="AR410" s="74">
        <f t="shared" si="176"/>
        <v>162289.51</v>
      </c>
      <c r="AS410" s="28">
        <f>SUMIF($M$147:$M$153,"&lt;&gt;0",AS$147:AS$153)</f>
        <v>610.32000000000005</v>
      </c>
      <c r="AT410" s="2">
        <f>SUMIF($M$147:$M$153,"&lt;&gt;0",AT$147:AT$153)</f>
        <v>23196.21</v>
      </c>
      <c r="AU410" s="2">
        <f>SUMIF($M$147:$M$153,"&lt;&gt;0",AU$147:AU$153)</f>
        <v>5615.93</v>
      </c>
      <c r="AV410" s="2">
        <f>SUMIF($M$147:$M$153,"&lt;&gt;0",AV$147:AV$153)</f>
        <v>80657.48</v>
      </c>
      <c r="AW410" s="2">
        <f>SUMIF($M$147:$M$153,"&lt;&gt;0",AW$147:AW$153)</f>
        <v>73405.810000000012</v>
      </c>
      <c r="AX410" s="74">
        <f t="shared" si="177"/>
        <v>183485.75</v>
      </c>
      <c r="AY410" s="28">
        <f t="shared" si="178"/>
        <v>-1831.42</v>
      </c>
      <c r="AZ410" s="2">
        <f t="shared" si="178"/>
        <v>290.75</v>
      </c>
      <c r="BA410" s="2">
        <f t="shared" si="178"/>
        <v>-614.15000000000055</v>
      </c>
      <c r="BB410" s="2">
        <f t="shared" si="178"/>
        <v>-9025.3199999999924</v>
      </c>
      <c r="BC410" s="2">
        <f t="shared" si="178"/>
        <v>-10016.100000000013</v>
      </c>
      <c r="BD410" s="74">
        <f t="shared" si="178"/>
        <v>-21196.239999999991</v>
      </c>
      <c r="BE410" s="77">
        <f t="shared" si="179"/>
        <v>-3.000753702975488</v>
      </c>
      <c r="BF410" s="38">
        <f t="shared" si="179"/>
        <v>1.253437522767728E-2</v>
      </c>
      <c r="BG410" s="38">
        <f t="shared" si="179"/>
        <v>-0.10935855681961856</v>
      </c>
      <c r="BH410" s="38">
        <f t="shared" si="179"/>
        <v>-0.11189687552846919</v>
      </c>
      <c r="BI410" s="38">
        <f t="shared" si="179"/>
        <v>-0.13644832745527924</v>
      </c>
      <c r="BJ410" s="76">
        <f t="shared" si="179"/>
        <v>-0.11551981557150891</v>
      </c>
      <c r="BK410" s="77">
        <f t="shared" si="135"/>
        <v>1</v>
      </c>
      <c r="BL410" s="38">
        <f t="shared" si="135"/>
        <v>0.19915676845016306</v>
      </c>
      <c r="BM410" s="38">
        <f t="shared" si="135"/>
        <v>0.47412484003981231</v>
      </c>
      <c r="BN410" s="38">
        <f t="shared" si="135"/>
        <v>0.28586572880951988</v>
      </c>
      <c r="BO410" s="38">
        <f t="shared" si="135"/>
        <v>0.28796381170069685</v>
      </c>
      <c r="BP410" s="76">
        <f t="shared" si="135"/>
        <v>0.27140031109870921</v>
      </c>
      <c r="BQ410" s="77">
        <f t="shared" si="136"/>
        <v>1</v>
      </c>
      <c r="BR410" s="38">
        <f t="shared" si="136"/>
        <v>0.20309714208764915</v>
      </c>
      <c r="BS410" s="38">
        <f t="shared" si="136"/>
        <v>0.48167287348553339</v>
      </c>
      <c r="BT410" s="38">
        <f t="shared" si="136"/>
        <v>0.30999474499060936</v>
      </c>
      <c r="BU410" s="38">
        <f t="shared" si="136"/>
        <v>0.30527305823753864</v>
      </c>
      <c r="BV410" s="76">
        <f t="shared" si="136"/>
        <v>0.29257949456100313</v>
      </c>
      <c r="BW410" s="77">
        <f t="shared" si="137"/>
        <v>0</v>
      </c>
      <c r="BX410" s="38">
        <f t="shared" si="137"/>
        <v>-3.9403736374860887E-3</v>
      </c>
      <c r="BY410" s="38">
        <f t="shared" si="137"/>
        <v>-7.5480334457210807E-3</v>
      </c>
      <c r="BZ410" s="38">
        <f t="shared" si="137"/>
        <v>-2.412901618108948E-2</v>
      </c>
      <c r="CA410" s="38">
        <f t="shared" si="137"/>
        <v>-1.7309246536841794E-2</v>
      </c>
      <c r="CB410" s="76">
        <f t="shared" si="137"/>
        <v>-2.1179183462293916E-2</v>
      </c>
      <c r="CC410" s="28">
        <f t="shared" si="138"/>
        <v>0</v>
      </c>
      <c r="CD410" s="2">
        <f t="shared" si="138"/>
        <v>-39.403736374860884</v>
      </c>
      <c r="CE410" s="2">
        <f t="shared" si="138"/>
        <v>-75.480334457210802</v>
      </c>
      <c r="CF410" s="2">
        <f t="shared" si="138"/>
        <v>-241.2901618108948</v>
      </c>
      <c r="CG410" s="2">
        <f t="shared" si="138"/>
        <v>-173.09246536841795</v>
      </c>
      <c r="CH410" s="30">
        <f t="shared" si="138"/>
        <v>-211.79183462293915</v>
      </c>
    </row>
    <row r="411" spans="1:86" x14ac:dyDescent="0.2">
      <c r="F411" s="73" t="s">
        <v>76</v>
      </c>
      <c r="G411" s="60"/>
      <c r="H411" s="28">
        <f t="shared" si="171"/>
        <v>-1741.96</v>
      </c>
      <c r="I411" s="2">
        <f t="shared" si="171"/>
        <v>129738.02000000002</v>
      </c>
      <c r="J411" s="2">
        <f t="shared" si="171"/>
        <v>7807.24</v>
      </c>
      <c r="K411" s="2">
        <f t="shared" si="171"/>
        <v>289545.82</v>
      </c>
      <c r="L411" s="2">
        <f t="shared" si="171"/>
        <v>229013.49</v>
      </c>
      <c r="M411" s="74">
        <f t="shared" si="172"/>
        <v>654362.61</v>
      </c>
      <c r="O411"/>
      <c r="P411"/>
      <c r="Q411"/>
      <c r="R411"/>
      <c r="T411" s="75" t="s">
        <v>76</v>
      </c>
      <c r="U411" s="2">
        <f>SUMIF($M$154:$M$160,"&lt;&gt;0",U$154:U$160)</f>
        <v>559.66999999999996</v>
      </c>
      <c r="V411" s="2">
        <f>SUMIF($M$154:$M$160,"&lt;&gt;0",V$154:V$160)</f>
        <v>121171.87999999999</v>
      </c>
      <c r="W411" s="2">
        <f>SUMIF($M$154:$M$160,"&lt;&gt;0",W$154:W$160)</f>
        <v>5600.08</v>
      </c>
      <c r="X411" s="2">
        <f>SUMIF($M$154:$M$160,"&lt;&gt;0",X$154:X$160)</f>
        <v>288027.77</v>
      </c>
      <c r="Y411" s="2">
        <f>SUMIF($M$154:$M$160,"&lt;&gt;0",Y$154:Y$160)</f>
        <v>250193.30000000002</v>
      </c>
      <c r="Z411" s="74">
        <f t="shared" si="173"/>
        <v>665552.70000000007</v>
      </c>
      <c r="AA411" s="28">
        <f t="shared" si="174"/>
        <v>-2301.63</v>
      </c>
      <c r="AB411" s="2">
        <f t="shared" si="174"/>
        <v>8566.1400000000285</v>
      </c>
      <c r="AC411" s="2">
        <f t="shared" si="174"/>
        <v>2207.16</v>
      </c>
      <c r="AD411" s="2">
        <f t="shared" si="174"/>
        <v>1518.0499999999884</v>
      </c>
      <c r="AE411" s="29">
        <f t="shared" si="174"/>
        <v>-21179.810000000027</v>
      </c>
      <c r="AF411" s="31">
        <f t="shared" si="174"/>
        <v>-11190.090000000084</v>
      </c>
      <c r="AG411" s="77">
        <f t="shared" si="165"/>
        <v>-4.1124769953722735</v>
      </c>
      <c r="AH411" s="38">
        <f t="shared" si="165"/>
        <v>7.0694124742473496E-2</v>
      </c>
      <c r="AI411" s="38">
        <f t="shared" si="165"/>
        <v>0.39413008385594489</v>
      </c>
      <c r="AJ411" s="38">
        <f t="shared" si="165"/>
        <v>5.2704987439231576E-3</v>
      </c>
      <c r="AK411" s="39">
        <f t="shared" si="165"/>
        <v>-8.4653785692902356E-2</v>
      </c>
      <c r="AL411" s="76">
        <f t="shared" si="165"/>
        <v>-1.6813229065106464E-2</v>
      </c>
      <c r="AM411" s="28">
        <f t="shared" si="175"/>
        <v>-1741.96</v>
      </c>
      <c r="AN411" s="2">
        <f t="shared" si="175"/>
        <v>25809.599999999999</v>
      </c>
      <c r="AO411" s="2">
        <f t="shared" si="175"/>
        <v>2733.29</v>
      </c>
      <c r="AP411" s="2">
        <f t="shared" si="175"/>
        <v>79968.97</v>
      </c>
      <c r="AQ411" s="2">
        <f t="shared" si="175"/>
        <v>66128.08</v>
      </c>
      <c r="AR411" s="74">
        <f t="shared" si="176"/>
        <v>172897.97999999998</v>
      </c>
      <c r="AS411" s="28">
        <f>SUMIF($M$154:$M$160,"&lt;&gt;0",AS$154:AS$160)</f>
        <v>559.66999999999996</v>
      </c>
      <c r="AT411" s="2">
        <f>SUMIF($M$154:$M$160,"&lt;&gt;0",AT$154:AT$160)</f>
        <v>24011.1</v>
      </c>
      <c r="AU411" s="2">
        <f>SUMIF($M$154:$M$160,"&lt;&gt;0",AU$154:AU$160)</f>
        <v>2331.7199999999998</v>
      </c>
      <c r="AV411" s="2">
        <f>SUMIF($M$154:$M$160,"&lt;&gt;0",AV$154:AV$160)</f>
        <v>87843.239999999991</v>
      </c>
      <c r="AW411" s="2">
        <f>SUMIF($M$154:$M$160,"&lt;&gt;0",AW$154:AW$160)</f>
        <v>75805.739999999991</v>
      </c>
      <c r="AX411" s="74">
        <f t="shared" si="177"/>
        <v>190551.46999999997</v>
      </c>
      <c r="AY411" s="28">
        <f t="shared" si="178"/>
        <v>-2301.63</v>
      </c>
      <c r="AZ411" s="2">
        <f t="shared" si="178"/>
        <v>1798.5</v>
      </c>
      <c r="BA411" s="2">
        <f t="shared" si="178"/>
        <v>401.57000000000016</v>
      </c>
      <c r="BB411" s="2">
        <f t="shared" si="178"/>
        <v>-7874.2699999999895</v>
      </c>
      <c r="BC411" s="2">
        <f t="shared" si="178"/>
        <v>-9677.6599999999889</v>
      </c>
      <c r="BD411" s="74">
        <f t="shared" si="178"/>
        <v>-17653.489999999991</v>
      </c>
      <c r="BE411" s="77">
        <f t="shared" si="179"/>
        <v>-4.1124769953722735</v>
      </c>
      <c r="BF411" s="38">
        <f t="shared" si="179"/>
        <v>7.4902857428439357E-2</v>
      </c>
      <c r="BG411" s="38">
        <f t="shared" si="179"/>
        <v>0.17222050675038178</v>
      </c>
      <c r="BH411" s="38">
        <f t="shared" si="179"/>
        <v>-8.964002238533085E-2</v>
      </c>
      <c r="BI411" s="38">
        <f t="shared" si="179"/>
        <v>-0.12766394734752262</v>
      </c>
      <c r="BJ411" s="76">
        <f t="shared" si="179"/>
        <v>-9.2644207887769087E-2</v>
      </c>
      <c r="BK411" s="77">
        <f t="shared" si="135"/>
        <v>1</v>
      </c>
      <c r="BL411" s="38">
        <f t="shared" si="135"/>
        <v>0.19893628714235037</v>
      </c>
      <c r="BM411" s="38">
        <f t="shared" si="135"/>
        <v>0.35009683319585411</v>
      </c>
      <c r="BN411" s="38">
        <f t="shared" si="135"/>
        <v>0.27618761686837684</v>
      </c>
      <c r="BO411" s="38">
        <f t="shared" si="135"/>
        <v>0.28875189841436855</v>
      </c>
      <c r="BP411" s="76">
        <f t="shared" si="135"/>
        <v>0.26422350140085171</v>
      </c>
      <c r="BQ411" s="77">
        <f t="shared" si="136"/>
        <v>1</v>
      </c>
      <c r="BR411" s="38">
        <f t="shared" si="136"/>
        <v>0.19815736126236549</v>
      </c>
      <c r="BS411" s="38">
        <f t="shared" si="136"/>
        <v>0.41637262324823926</v>
      </c>
      <c r="BT411" s="38">
        <f t="shared" si="136"/>
        <v>0.30498184254941801</v>
      </c>
      <c r="BU411" s="38">
        <f t="shared" si="136"/>
        <v>0.3029886891455526</v>
      </c>
      <c r="BV411" s="76">
        <f t="shared" si="136"/>
        <v>0.28630560735460914</v>
      </c>
      <c r="BW411" s="77">
        <f t="shared" si="137"/>
        <v>0</v>
      </c>
      <c r="BX411" s="38">
        <f t="shared" si="137"/>
        <v>7.7892587998487639E-4</v>
      </c>
      <c r="BY411" s="38">
        <f t="shared" si="137"/>
        <v>-6.6275790052385153E-2</v>
      </c>
      <c r="BZ411" s="38">
        <f t="shared" si="137"/>
        <v>-2.8794225681041175E-2</v>
      </c>
      <c r="CA411" s="38">
        <f t="shared" si="137"/>
        <v>-1.4236790731184057E-2</v>
      </c>
      <c r="CB411" s="76">
        <f t="shared" si="137"/>
        <v>-2.2082105953757425E-2</v>
      </c>
      <c r="CC411" s="28">
        <f t="shared" si="138"/>
        <v>0</v>
      </c>
      <c r="CD411" s="2">
        <f t="shared" si="138"/>
        <v>7.7892587998487635</v>
      </c>
      <c r="CE411" s="2">
        <f t="shared" si="138"/>
        <v>-662.7579005238515</v>
      </c>
      <c r="CF411" s="2">
        <f t="shared" si="138"/>
        <v>-287.94225681041172</v>
      </c>
      <c r="CG411" s="2">
        <f t="shared" si="138"/>
        <v>-142.36790731184058</v>
      </c>
      <c r="CH411" s="30">
        <f t="shared" si="138"/>
        <v>-220.82105953757426</v>
      </c>
    </row>
    <row r="412" spans="1:86" ht="13.5" thickBot="1" x14ac:dyDescent="0.25">
      <c r="F412" s="78" t="s">
        <v>77</v>
      </c>
      <c r="G412" s="61"/>
      <c r="H412" s="43">
        <f t="shared" si="171"/>
        <v>-1697.5</v>
      </c>
      <c r="I412" s="44">
        <f t="shared" si="171"/>
        <v>119971.15000000001</v>
      </c>
      <c r="J412" s="44">
        <f t="shared" si="171"/>
        <v>8954.9600000000009</v>
      </c>
      <c r="K412" s="44">
        <f t="shared" si="171"/>
        <v>262896.91000000003</v>
      </c>
      <c r="L412" s="44">
        <f t="shared" si="171"/>
        <v>217867.38999999998</v>
      </c>
      <c r="M412" s="79">
        <f t="shared" si="172"/>
        <v>607992.91</v>
      </c>
      <c r="O412" s="42"/>
      <c r="P412" s="42"/>
      <c r="Q412" s="42"/>
      <c r="R412" s="42"/>
      <c r="S412" s="42"/>
      <c r="T412" s="80" t="s">
        <v>77</v>
      </c>
      <c r="U412" s="44">
        <f>SUMIF($M$161:$M$167,"&lt;&gt;0",U$161:U$167)</f>
        <v>617.37</v>
      </c>
      <c r="V412" s="44">
        <f>SUMIF($M$161:$M$167,"&lt;&gt;0",V$161:V$167)</f>
        <v>103742.25</v>
      </c>
      <c r="W412" s="44">
        <f>SUMIF($M$161:$M$167,"&lt;&gt;0",W$161:W$167)</f>
        <v>6345.4400000000005</v>
      </c>
      <c r="X412" s="44">
        <f>SUMIF($M$161:$M$167,"&lt;&gt;0",X$161:X$167)</f>
        <v>264249.32999999996</v>
      </c>
      <c r="Y412" s="44">
        <f>SUMIF($M$161:$M$167,"&lt;&gt;0",Y$161:Y$167)</f>
        <v>258277.74000000005</v>
      </c>
      <c r="Z412" s="79">
        <f t="shared" si="173"/>
        <v>633232.13</v>
      </c>
      <c r="AA412" s="43">
        <f t="shared" si="174"/>
        <v>-2314.87</v>
      </c>
      <c r="AB412" s="44">
        <f t="shared" si="174"/>
        <v>16228.900000000009</v>
      </c>
      <c r="AC412" s="44">
        <f t="shared" si="174"/>
        <v>2609.5200000000004</v>
      </c>
      <c r="AD412" s="44">
        <f t="shared" si="174"/>
        <v>-1352.4199999999255</v>
      </c>
      <c r="AE412" s="45">
        <f t="shared" si="174"/>
        <v>-40410.350000000064</v>
      </c>
      <c r="AF412" s="47">
        <f t="shared" si="174"/>
        <v>-25239.219999999972</v>
      </c>
      <c r="AG412" s="82">
        <f t="shared" si="165"/>
        <v>-3.7495667104005701</v>
      </c>
      <c r="AH412" s="56">
        <f t="shared" si="165"/>
        <v>0.15643481802255116</v>
      </c>
      <c r="AI412" s="56">
        <f t="shared" si="165"/>
        <v>0.41124334955495606</v>
      </c>
      <c r="AJ412" s="56">
        <f t="shared" si="165"/>
        <v>-5.1179694571029779E-3</v>
      </c>
      <c r="AK412" s="57">
        <f t="shared" si="165"/>
        <v>-0.15646083166129632</v>
      </c>
      <c r="AL412" s="81">
        <f t="shared" si="165"/>
        <v>-3.9857769061718284E-2</v>
      </c>
      <c r="AM412" s="43">
        <f t="shared" si="175"/>
        <v>-1697.5</v>
      </c>
      <c r="AN412" s="44">
        <f t="shared" si="175"/>
        <v>23761.600000000002</v>
      </c>
      <c r="AO412" s="44">
        <f t="shared" si="175"/>
        <v>3787.81</v>
      </c>
      <c r="AP412" s="44">
        <f t="shared" si="175"/>
        <v>71321.460000000006</v>
      </c>
      <c r="AQ412" s="44">
        <f t="shared" si="175"/>
        <v>61066.950000000004</v>
      </c>
      <c r="AR412" s="79">
        <f t="shared" si="176"/>
        <v>158240.32000000001</v>
      </c>
      <c r="AS412" s="43">
        <f>SUMIF($M$161:$M$167,"&lt;&gt;0",AS$161:AS$167)</f>
        <v>617.37</v>
      </c>
      <c r="AT412" s="44">
        <f>SUMIF($M$161:$M$167,"&lt;&gt;0",AT$161:AT$167)</f>
        <v>20986.440000000002</v>
      </c>
      <c r="AU412" s="44">
        <f>SUMIF($M$161:$M$167,"&lt;&gt;0",AU$161:AU$167)</f>
        <v>2823.08</v>
      </c>
      <c r="AV412" s="44">
        <f>SUMIF($M$161:$M$167,"&lt;&gt;0",AV$161:AV$167)</f>
        <v>82469.819999999992</v>
      </c>
      <c r="AW412" s="44">
        <f>SUMIF($M$161:$M$167,"&lt;&gt;0",AW$161:AW$167)</f>
        <v>75900.26999999999</v>
      </c>
      <c r="AX412" s="79">
        <f t="shared" si="177"/>
        <v>182796.97999999998</v>
      </c>
      <c r="AY412" s="43">
        <f t="shared" si="178"/>
        <v>-2314.87</v>
      </c>
      <c r="AZ412" s="44">
        <f t="shared" si="178"/>
        <v>2775.16</v>
      </c>
      <c r="BA412" s="44">
        <f t="shared" si="178"/>
        <v>964.73</v>
      </c>
      <c r="BB412" s="44">
        <f t="shared" si="178"/>
        <v>-11148.359999999986</v>
      </c>
      <c r="BC412" s="44">
        <f t="shared" si="178"/>
        <v>-14833.319999999985</v>
      </c>
      <c r="BD412" s="79">
        <f t="shared" si="178"/>
        <v>-24556.659999999974</v>
      </c>
      <c r="BE412" s="82">
        <f t="shared" si="179"/>
        <v>-3.7495667104005701</v>
      </c>
      <c r="BF412" s="56">
        <f t="shared" si="179"/>
        <v>0.13223586277615448</v>
      </c>
      <c r="BG412" s="56">
        <f t="shared" si="179"/>
        <v>0.34172960029471361</v>
      </c>
      <c r="BH412" s="56">
        <f t="shared" si="179"/>
        <v>-0.1351810880634878</v>
      </c>
      <c r="BI412" s="56">
        <f t="shared" si="179"/>
        <v>-0.19543171585555608</v>
      </c>
      <c r="BJ412" s="81">
        <f t="shared" si="179"/>
        <v>-0.13433843381876429</v>
      </c>
      <c r="BK412" s="82">
        <f t="shared" si="135"/>
        <v>1</v>
      </c>
      <c r="BL412" s="56">
        <f t="shared" si="135"/>
        <v>0.19806095048684622</v>
      </c>
      <c r="BM412" s="56">
        <f t="shared" si="135"/>
        <v>0.42298458061230865</v>
      </c>
      <c r="BN412" s="56">
        <f t="shared" si="135"/>
        <v>0.27129059828051993</v>
      </c>
      <c r="BO412" s="56">
        <f t="shared" si="135"/>
        <v>0.28029412754244687</v>
      </c>
      <c r="BP412" s="81">
        <f t="shared" si="135"/>
        <v>0.26026671922868311</v>
      </c>
      <c r="BQ412" s="82">
        <f t="shared" si="136"/>
        <v>1</v>
      </c>
      <c r="BR412" s="56">
        <f t="shared" si="136"/>
        <v>0.20229405088090921</v>
      </c>
      <c r="BS412" s="56">
        <f t="shared" si="136"/>
        <v>0.44489901409516119</v>
      </c>
      <c r="BT412" s="56">
        <f t="shared" si="136"/>
        <v>0.31209093321069159</v>
      </c>
      <c r="BU412" s="56">
        <f t="shared" si="136"/>
        <v>0.29387073775695877</v>
      </c>
      <c r="BV412" s="81">
        <f t="shared" si="136"/>
        <v>0.28867293894262752</v>
      </c>
      <c r="BW412" s="82">
        <f t="shared" si="137"/>
        <v>0</v>
      </c>
      <c r="BX412" s="56">
        <f t="shared" si="137"/>
        <v>-4.2331003940629941E-3</v>
      </c>
      <c r="BY412" s="56">
        <f t="shared" si="137"/>
        <v>-2.1914433482852547E-2</v>
      </c>
      <c r="BZ412" s="56">
        <f t="shared" si="137"/>
        <v>-4.0800334930171656E-2</v>
      </c>
      <c r="CA412" s="56">
        <f t="shared" si="137"/>
        <v>-1.3576610214511897E-2</v>
      </c>
      <c r="CB412" s="81">
        <f t="shared" si="137"/>
        <v>-2.8406219713944414E-2</v>
      </c>
      <c r="CC412" s="43">
        <f t="shared" si="138"/>
        <v>0</v>
      </c>
      <c r="CD412" s="44">
        <f t="shared" si="138"/>
        <v>-42.331003940629941</v>
      </c>
      <c r="CE412" s="44">
        <f t="shared" si="138"/>
        <v>-219.14433482852547</v>
      </c>
      <c r="CF412" s="44">
        <f t="shared" si="138"/>
        <v>-408.00334930171658</v>
      </c>
      <c r="CG412" s="44">
        <f t="shared" si="138"/>
        <v>-135.76610214511896</v>
      </c>
      <c r="CH412" s="46">
        <f t="shared" si="138"/>
        <v>-284.06219713944415</v>
      </c>
    </row>
    <row r="413" spans="1:86" x14ac:dyDescent="0.2">
      <c r="A413" t="s">
        <v>46</v>
      </c>
      <c r="B413" t="s">
        <v>46</v>
      </c>
      <c r="C413" t="s">
        <v>78</v>
      </c>
      <c r="D413" t="s">
        <v>78</v>
      </c>
      <c r="F413" s="83" t="s">
        <v>79</v>
      </c>
      <c r="G413" s="60"/>
      <c r="H413" s="32">
        <f>SUM(H408:H412)</f>
        <v>-4654.1499999999996</v>
      </c>
      <c r="I413" s="5">
        <f>SUM(I408:I412)</f>
        <v>569624.38</v>
      </c>
      <c r="J413" s="5">
        <f>SUM(J408:J412)</f>
        <v>45074.239999999998</v>
      </c>
      <c r="K413" s="5">
        <f>SUM(K408:K412)</f>
        <v>1334612.52</v>
      </c>
      <c r="L413" s="5">
        <f>SUM(L408:L412)</f>
        <v>1117126.8399999999</v>
      </c>
      <c r="M413" s="74">
        <f t="shared" si="172"/>
        <v>3061783.83</v>
      </c>
      <c r="N413" s="3" t="s">
        <v>49</v>
      </c>
      <c r="O413" t="s">
        <v>49</v>
      </c>
      <c r="P413" t="s">
        <v>78</v>
      </c>
      <c r="Q413" t="s">
        <v>78</v>
      </c>
      <c r="R413"/>
      <c r="T413" s="84" t="s">
        <v>79</v>
      </c>
      <c r="U413" s="5">
        <f>SUM(U408:U412)</f>
        <v>-4663.8200000000006</v>
      </c>
      <c r="V413" s="5">
        <f>SUM(V408:V412)</f>
        <v>556215.04000000004</v>
      </c>
      <c r="W413" s="5">
        <f>SUM(W408:W412)</f>
        <v>38640.210000000006</v>
      </c>
      <c r="X413" s="5">
        <f>SUM(X408:X412)</f>
        <v>1373648.92</v>
      </c>
      <c r="Y413" s="5">
        <f>SUM(Y408:Y412)</f>
        <v>1250943.6000000001</v>
      </c>
      <c r="Z413" s="74">
        <f t="shared" si="173"/>
        <v>3214783.95</v>
      </c>
      <c r="AA413" s="28">
        <f t="shared" si="174"/>
        <v>9.6700000000009823</v>
      </c>
      <c r="AB413" s="2">
        <f t="shared" si="174"/>
        <v>13409.339999999967</v>
      </c>
      <c r="AC413" s="2">
        <f t="shared" si="174"/>
        <v>6434.0299999999916</v>
      </c>
      <c r="AD413" s="2">
        <f t="shared" si="174"/>
        <v>-39036.399999999907</v>
      </c>
      <c r="AE413" s="29">
        <f t="shared" si="174"/>
        <v>-133816.76000000024</v>
      </c>
      <c r="AF413" s="31">
        <f t="shared" si="174"/>
        <v>-153000.12000000011</v>
      </c>
      <c r="AG413" s="77">
        <f t="shared" si="165"/>
        <v>-2.073407635800906E-3</v>
      </c>
      <c r="AH413" s="38">
        <f t="shared" si="165"/>
        <v>2.4108193838124129E-2</v>
      </c>
      <c r="AI413" s="38">
        <f t="shared" si="165"/>
        <v>0.16651125860858393</v>
      </c>
      <c r="AJ413" s="38">
        <f t="shared" si="165"/>
        <v>-2.8418032753230651E-2</v>
      </c>
      <c r="AK413" s="39">
        <f t="shared" si="165"/>
        <v>-0.10697265648107575</v>
      </c>
      <c r="AL413" s="76">
        <f t="shared" si="165"/>
        <v>-4.7592660153725139E-2</v>
      </c>
      <c r="AM413" s="32">
        <f>SUM(AM408:AM412)</f>
        <v>-3018.1500000000005</v>
      </c>
      <c r="AN413" s="5">
        <f>SUM(AN408:AN412)</f>
        <v>113483.20000000001</v>
      </c>
      <c r="AO413" s="5">
        <f>SUM(AO408:AO412)</f>
        <v>19022.22</v>
      </c>
      <c r="AP413" s="5">
        <f>SUM(AP408:AP412)</f>
        <v>374690.32</v>
      </c>
      <c r="AQ413" s="5">
        <f>SUM(AQ408:AQ412)</f>
        <v>323148.74</v>
      </c>
      <c r="AR413" s="74">
        <f t="shared" si="176"/>
        <v>827326.33000000007</v>
      </c>
      <c r="AS413" s="32">
        <f>SUM(AS408:AS412)</f>
        <v>-5093.9399999999996</v>
      </c>
      <c r="AT413" s="5">
        <f>SUM(AT408:AT412)</f>
        <v>111949.66</v>
      </c>
      <c r="AU413" s="5">
        <f>SUM(AU408:AU412)</f>
        <v>17754.04</v>
      </c>
      <c r="AV413" s="5">
        <f>SUM(AV408:AV412)</f>
        <v>425733.61</v>
      </c>
      <c r="AW413" s="5">
        <f>SUM(AW408:AW412)</f>
        <v>379166.22</v>
      </c>
      <c r="AX413" s="74">
        <f t="shared" si="177"/>
        <v>929509.59</v>
      </c>
      <c r="AY413" s="32">
        <f t="shared" si="178"/>
        <v>2075.7899999999991</v>
      </c>
      <c r="AZ413" s="5">
        <f t="shared" si="178"/>
        <v>1533.5400000000081</v>
      </c>
      <c r="BA413" s="5">
        <f t="shared" si="178"/>
        <v>1268.1800000000003</v>
      </c>
      <c r="BB413" s="5">
        <f t="shared" si="178"/>
        <v>-51043.289999999979</v>
      </c>
      <c r="BC413" s="5">
        <f t="shared" si="178"/>
        <v>-56017.479999999981</v>
      </c>
      <c r="BD413" s="74">
        <f t="shared" si="178"/>
        <v>-102183.25999999989</v>
      </c>
      <c r="BE413" s="77">
        <f t="shared" si="179"/>
        <v>-0.40750185514552573</v>
      </c>
      <c r="BF413" s="38">
        <f t="shared" si="179"/>
        <v>1.3698478405383348E-2</v>
      </c>
      <c r="BG413" s="38">
        <f t="shared" si="179"/>
        <v>7.1430502578568048E-2</v>
      </c>
      <c r="BH413" s="38">
        <f t="shared" si="179"/>
        <v>-0.11989490329410446</v>
      </c>
      <c r="BI413" s="38">
        <f t="shared" si="179"/>
        <v>-0.14773858283050634</v>
      </c>
      <c r="BJ413" s="76">
        <f t="shared" si="179"/>
        <v>-0.10993244297780715</v>
      </c>
      <c r="BK413" s="77">
        <f t="shared" si="135"/>
        <v>0.64848576002062697</v>
      </c>
      <c r="BL413" s="38">
        <f t="shared" si="135"/>
        <v>0.19922461886199466</v>
      </c>
      <c r="BM413" s="38">
        <f t="shared" si="135"/>
        <v>0.42201976117622841</v>
      </c>
      <c r="BN413" s="38">
        <f t="shared" si="135"/>
        <v>0.28074839279943214</v>
      </c>
      <c r="BO413" s="38">
        <f t="shared" si="135"/>
        <v>0.28926772540887125</v>
      </c>
      <c r="BP413" s="76">
        <f t="shared" si="135"/>
        <v>0.27021056218720707</v>
      </c>
      <c r="BQ413" s="77">
        <f t="shared" si="136"/>
        <v>1.0922248285740013</v>
      </c>
      <c r="BR413" s="38">
        <f t="shared" si="136"/>
        <v>0.20127046546601832</v>
      </c>
      <c r="BS413" s="38">
        <f t="shared" si="136"/>
        <v>0.45947058776336874</v>
      </c>
      <c r="BT413" s="38">
        <f t="shared" si="136"/>
        <v>0.30992898098008914</v>
      </c>
      <c r="BU413" s="38">
        <f t="shared" si="136"/>
        <v>0.30310416872511275</v>
      </c>
      <c r="BV413" s="76">
        <f t="shared" si="136"/>
        <v>0.28913594333454351</v>
      </c>
      <c r="BW413" s="77">
        <f t="shared" si="137"/>
        <v>-0.44373906855337431</v>
      </c>
      <c r="BX413" s="38">
        <f t="shared" si="137"/>
        <v>-2.0458466040236545E-3</v>
      </c>
      <c r="BY413" s="38">
        <f t="shared" si="137"/>
        <v>-3.7450826587140329E-2</v>
      </c>
      <c r="BZ413" s="38">
        <f t="shared" si="137"/>
        <v>-2.9180588180656997E-2</v>
      </c>
      <c r="CA413" s="38">
        <f t="shared" si="137"/>
        <v>-1.3836443316241509E-2</v>
      </c>
      <c r="CB413" s="76">
        <f t="shared" si="137"/>
        <v>-1.892538114733644E-2</v>
      </c>
      <c r="CC413" s="28">
        <f t="shared" si="138"/>
        <v>-4437.3906855337427</v>
      </c>
      <c r="CD413" s="2">
        <f t="shared" si="138"/>
        <v>-20.458466040236544</v>
      </c>
      <c r="CE413" s="2">
        <f t="shared" si="138"/>
        <v>-374.5082658714033</v>
      </c>
      <c r="CF413" s="2">
        <f t="shared" si="138"/>
        <v>-291.80588180656997</v>
      </c>
      <c r="CG413" s="2">
        <f t="shared" si="138"/>
        <v>-138.36443316241508</v>
      </c>
      <c r="CH413" s="30">
        <f t="shared" si="138"/>
        <v>-189.25381147336441</v>
      </c>
    </row>
    <row r="414" spans="1:86" ht="13.5" thickBot="1" x14ac:dyDescent="0.25">
      <c r="A414" t="s">
        <v>46</v>
      </c>
      <c r="B414" t="s">
        <v>46</v>
      </c>
      <c r="C414" t="s">
        <v>78</v>
      </c>
      <c r="D414" t="s">
        <v>78</v>
      </c>
      <c r="F414" s="78" t="s">
        <v>80</v>
      </c>
      <c r="G414" s="61"/>
      <c r="H414" s="48">
        <f>SUMIFS(H$7:H$377,$B$7:$B$377,$B414,$D$7:$D$377,$D414)</f>
        <v>-5188.0399999999991</v>
      </c>
      <c r="I414" s="49">
        <f>SUMIFS(I$7:I$377,$B$7:$B$377,$B414,$D$7:$D$377,$D414)</f>
        <v>521075.99999999994</v>
      </c>
      <c r="J414" s="49">
        <f>SUMIFS(J$7:J$377,$B$7:$B$377,$B414,$D$7:$D$377,$D414)</f>
        <v>41495.820000000014</v>
      </c>
      <c r="K414" s="49">
        <f>SUMIFS(K$7:K$377,$B$7:$B$377,$B414,$D$7:$D$377,$D414)</f>
        <v>1201949.9400000002</v>
      </c>
      <c r="L414" s="49">
        <f>SUMIFS(L$7:L$377,$B$7:$B$377,$B414,$D$7:$D$377,$D414)</f>
        <v>993122.93</v>
      </c>
      <c r="M414" s="79">
        <f t="shared" si="172"/>
        <v>2752456.6500000004</v>
      </c>
      <c r="N414" s="3" t="s">
        <v>49</v>
      </c>
      <c r="O414" s="42" t="s">
        <v>49</v>
      </c>
      <c r="P414" s="42" t="s">
        <v>78</v>
      </c>
      <c r="Q414" s="42" t="s">
        <v>78</v>
      </c>
      <c r="R414" s="42"/>
      <c r="S414" s="42"/>
      <c r="T414" s="80" t="s">
        <v>80</v>
      </c>
      <c r="U414" s="49">
        <f>SUMIFS(U$7:U$377,$M$7:$M$377,"&lt;&gt;0",$O$7:$O$377,$O414,$Q$7:$Q$377,$Q414)</f>
        <v>-2343.23</v>
      </c>
      <c r="V414" s="49">
        <f>SUMIFS(V$7:V$377,$M$7:$M$377,"&lt;&gt;0",$O$7:$O$377,$O414,$Q$7:$Q$377,$Q414)</f>
        <v>511406.97999999992</v>
      </c>
      <c r="W414" s="49">
        <f>SUMIFS(W$7:W$377,$M$7:$M$377,"&lt;&gt;0",$O$7:$O$377,$O414,$Q$7:$Q$377,$Q414)</f>
        <v>36437.199999999997</v>
      </c>
      <c r="X414" s="49">
        <f>SUMIFS(X$7:X$377,$M$7:$M$377,"&lt;&gt;0",$O$7:$O$377,$O414,$Q$7:$Q$377,$Q414)</f>
        <v>1253536.0699999998</v>
      </c>
      <c r="Y414" s="49">
        <f>SUMIFS(Y$7:Y$377,$M$7:$M$377,"&lt;&gt;0",$O$7:$O$377,$O414,$Q$7:$Q$377,$Q414)</f>
        <v>1120425.1799999997</v>
      </c>
      <c r="Z414" s="79">
        <f t="shared" si="173"/>
        <v>2919462.1999999993</v>
      </c>
      <c r="AA414" s="43">
        <f t="shared" si="174"/>
        <v>-2844.809999999999</v>
      </c>
      <c r="AB414" s="44">
        <f t="shared" si="174"/>
        <v>9669.0200000000186</v>
      </c>
      <c r="AC414" s="44">
        <f t="shared" si="174"/>
        <v>5058.6200000000172</v>
      </c>
      <c r="AD414" s="44">
        <f t="shared" si="174"/>
        <v>-51586.129999999655</v>
      </c>
      <c r="AE414" s="45">
        <f t="shared" si="174"/>
        <v>-127302.24999999965</v>
      </c>
      <c r="AF414" s="47">
        <f t="shared" si="174"/>
        <v>-167005.54999999888</v>
      </c>
      <c r="AG414" s="82">
        <f t="shared" si="165"/>
        <v>1.2140549583267537</v>
      </c>
      <c r="AH414" s="56">
        <f t="shared" si="165"/>
        <v>1.8906703228806186E-2</v>
      </c>
      <c r="AI414" s="56">
        <f t="shared" si="165"/>
        <v>0.13883119449354006</v>
      </c>
      <c r="AJ414" s="56">
        <f t="shared" si="165"/>
        <v>-4.1152489533069173E-2</v>
      </c>
      <c r="AK414" s="57">
        <f t="shared" si="165"/>
        <v>-0.11361959037728846</v>
      </c>
      <c r="AL414" s="81">
        <f t="shared" si="165"/>
        <v>-5.7204217269878996E-2</v>
      </c>
      <c r="AM414" s="48">
        <f>SUMIFS(AM$7:AM$377,$B$7:$B$377,$B414,$D$7:$D$377,$D414)</f>
        <v>-3552.04</v>
      </c>
      <c r="AN414" s="49">
        <f>SUMIFS(AN$7:AN$377,$B$7:$B$377,$B414,$D$7:$D$377,$D414)</f>
        <v>104074.15000000001</v>
      </c>
      <c r="AO414" s="49">
        <f>SUMIFS(AO$7:AO$377,$B$7:$B$377,$B414,$D$7:$D$377,$D414)</f>
        <v>17673.460000000003</v>
      </c>
      <c r="AP414" s="49">
        <f>SUMIFS(AP$7:AP$377,$B$7:$B$377,$B414,$D$7:$D$377,$D414)</f>
        <v>335230.90999999992</v>
      </c>
      <c r="AQ414" s="49">
        <f>SUMIFS(AQ$7:AQ$377,$B$7:$B$377,$B414,$D$7:$D$377,$D414)</f>
        <v>286044.88000000006</v>
      </c>
      <c r="AR414" s="79">
        <f t="shared" si="176"/>
        <v>739471.35999999999</v>
      </c>
      <c r="AS414" s="48">
        <f>SUMIFS(AS$7:AS$377,$M$7:$M$377,"&lt;&gt;0",$O$7:$O$377,$O414,$Q$7:$Q$377,$Q414)</f>
        <v>-2773.349999999999</v>
      </c>
      <c r="AT414" s="49">
        <f>SUMIFS(AT$7:AT$377,$M$7:$M$377,"&lt;&gt;0",$O$7:$O$377,$O414,$Q$7:$Q$377,$Q414)</f>
        <v>103150.24</v>
      </c>
      <c r="AU414" s="49">
        <f>SUMIFS(AU$7:AU$377,$M$7:$M$377,"&lt;&gt;0",$O$7:$O$377,$O414,$Q$7:$Q$377,$Q414)</f>
        <v>16744.050000000003</v>
      </c>
      <c r="AV414" s="49">
        <f>SUMIFS(AV$7:AV$377,$M$7:$M$377,"&lt;&gt;0",$O$7:$O$377,$O414,$Q$7:$Q$377,$Q414)</f>
        <v>388033.99</v>
      </c>
      <c r="AW414" s="49">
        <f>SUMIFS(AW$7:AW$377,$M$7:$M$377,"&lt;&gt;0",$O$7:$O$377,$O414,$Q$7:$Q$377,$Q414)</f>
        <v>339547.55999999994</v>
      </c>
      <c r="AX414" s="79">
        <f t="shared" si="177"/>
        <v>844702.49</v>
      </c>
      <c r="AY414" s="48">
        <f t="shared" si="178"/>
        <v>-778.69000000000096</v>
      </c>
      <c r="AZ414" s="49">
        <f t="shared" si="178"/>
        <v>923.91000000000349</v>
      </c>
      <c r="BA414" s="49">
        <f t="shared" si="178"/>
        <v>929.40999999999985</v>
      </c>
      <c r="BB414" s="49">
        <f t="shared" si="178"/>
        <v>-52803.080000000075</v>
      </c>
      <c r="BC414" s="49">
        <f t="shared" si="178"/>
        <v>-53502.679999999877</v>
      </c>
      <c r="BD414" s="79">
        <f t="shared" si="178"/>
        <v>-105231.13</v>
      </c>
      <c r="BE414" s="82">
        <f t="shared" si="179"/>
        <v>0.28077595687525964</v>
      </c>
      <c r="BF414" s="56">
        <f t="shared" si="179"/>
        <v>8.9569350493028752E-3</v>
      </c>
      <c r="BG414" s="56">
        <f t="shared" si="179"/>
        <v>5.5506881548968122E-2</v>
      </c>
      <c r="BH414" s="56">
        <f t="shared" si="179"/>
        <v>-0.13607849147441975</v>
      </c>
      <c r="BI414" s="56">
        <f t="shared" si="179"/>
        <v>-0.15757050352533791</v>
      </c>
      <c r="BJ414" s="81">
        <f t="shared" si="179"/>
        <v>-0.12457774334251105</v>
      </c>
      <c r="BK414" s="82">
        <f t="shared" si="135"/>
        <v>0.68465933184786554</v>
      </c>
      <c r="BL414" s="56">
        <f t="shared" si="135"/>
        <v>0.199729310119829</v>
      </c>
      <c r="BM414" s="56">
        <f t="shared" si="135"/>
        <v>0.42590940485089818</v>
      </c>
      <c r="BN414" s="56">
        <f t="shared" si="135"/>
        <v>0.27890588355119006</v>
      </c>
      <c r="BO414" s="56">
        <f t="shared" si="135"/>
        <v>0.28802565257455093</v>
      </c>
      <c r="BP414" s="81">
        <f t="shared" si="135"/>
        <v>0.26865867624109535</v>
      </c>
      <c r="BQ414" s="82">
        <f t="shared" si="136"/>
        <v>1.1835585921996556</v>
      </c>
      <c r="BR414" s="56">
        <f t="shared" si="136"/>
        <v>0.20169892870840367</v>
      </c>
      <c r="BS414" s="56">
        <f t="shared" si="136"/>
        <v>0.45953174228535681</v>
      </c>
      <c r="BT414" s="56">
        <f t="shared" si="136"/>
        <v>0.30955151533852554</v>
      </c>
      <c r="BU414" s="56">
        <f t="shared" si="136"/>
        <v>0.30305241801152671</v>
      </c>
      <c r="BV414" s="81">
        <f t="shared" si="136"/>
        <v>0.28933496381628104</v>
      </c>
      <c r="BW414" s="82">
        <f t="shared" si="137"/>
        <v>-0.49889926035179011</v>
      </c>
      <c r="BX414" s="56">
        <f t="shared" si="137"/>
        <v>-1.9696185885746675E-3</v>
      </c>
      <c r="BY414" s="56">
        <f t="shared" si="137"/>
        <v>-3.3622337434458638E-2</v>
      </c>
      <c r="BZ414" s="56">
        <f t="shared" si="137"/>
        <v>-3.0645631787335481E-2</v>
      </c>
      <c r="CA414" s="56">
        <f t="shared" si="137"/>
        <v>-1.5026765436975786E-2</v>
      </c>
      <c r="CB414" s="81">
        <f t="shared" si="137"/>
        <v>-2.0676287575185692E-2</v>
      </c>
      <c r="CC414" s="43">
        <f t="shared" si="138"/>
        <v>-4988.9926035179014</v>
      </c>
      <c r="CD414" s="44">
        <f t="shared" si="138"/>
        <v>-19.696185885746676</v>
      </c>
      <c r="CE414" s="44">
        <f t="shared" si="138"/>
        <v>-336.22337434458638</v>
      </c>
      <c r="CF414" s="44">
        <f t="shared" si="138"/>
        <v>-306.45631787335481</v>
      </c>
      <c r="CG414" s="44">
        <f t="shared" si="138"/>
        <v>-150.26765436975785</v>
      </c>
      <c r="CH414" s="46">
        <f t="shared" si="138"/>
        <v>-206.76287575185691</v>
      </c>
    </row>
    <row r="415" spans="1:86" ht="13.5" thickBot="1" x14ac:dyDescent="0.25">
      <c r="F415"/>
      <c r="H415"/>
      <c r="I415"/>
      <c r="J415"/>
      <c r="K415"/>
      <c r="L415"/>
      <c r="M415"/>
      <c r="O415"/>
      <c r="P415"/>
      <c r="Q415"/>
      <c r="R415"/>
      <c r="U415"/>
      <c r="V415"/>
      <c r="W415"/>
      <c r="X415"/>
      <c r="Y415"/>
      <c r="Z415"/>
      <c r="AA415" s="2"/>
      <c r="AB415" s="2"/>
      <c r="AC415" s="2"/>
      <c r="AD415" s="2"/>
      <c r="AE415" s="2"/>
      <c r="AF415" s="3"/>
      <c r="AG415" s="38"/>
      <c r="AH415" s="38"/>
      <c r="AI415" s="38"/>
      <c r="AJ415" s="38"/>
      <c r="AK415" s="38"/>
      <c r="AL415" s="85"/>
      <c r="BE415" s="38"/>
      <c r="BF415" s="38"/>
      <c r="BG415" s="38"/>
      <c r="BH415" s="38"/>
      <c r="BI415" s="38"/>
      <c r="BJ415" s="38"/>
      <c r="BK415" s="38"/>
      <c r="BL415" s="38"/>
      <c r="BM415" s="38"/>
      <c r="BN415" s="38"/>
      <c r="BO415" s="38"/>
      <c r="BP415" s="38"/>
      <c r="BQ415" s="38"/>
      <c r="BR415" s="38"/>
      <c r="BS415" s="38"/>
      <c r="BT415" s="38"/>
      <c r="BU415" s="38"/>
      <c r="BV415" s="38"/>
      <c r="BW415" s="38"/>
      <c r="BX415" s="38"/>
      <c r="BY415" s="38"/>
      <c r="BZ415" s="38"/>
      <c r="CA415" s="38"/>
      <c r="CB415" s="38"/>
      <c r="CC415" s="2"/>
      <c r="CD415" s="2"/>
      <c r="CE415" s="2"/>
      <c r="CF415" s="2"/>
      <c r="CG415" s="2"/>
      <c r="CH415" s="2"/>
    </row>
    <row r="416" spans="1:86" x14ac:dyDescent="0.2">
      <c r="F416" s="62" t="s">
        <v>81</v>
      </c>
      <c r="G416" s="63"/>
      <c r="H416" s="64">
        <f t="shared" ref="H416:L419" si="180">SUMIF($E$14:$E$377,$F416,H$14:H$377)</f>
        <v>-982.17000000000007</v>
      </c>
      <c r="I416" s="65">
        <f t="shared" si="180"/>
        <v>124652.02000000002</v>
      </c>
      <c r="J416" s="65">
        <f t="shared" si="180"/>
        <v>10465.700000000001</v>
      </c>
      <c r="K416" s="65">
        <f t="shared" si="180"/>
        <v>269207.63</v>
      </c>
      <c r="L416" s="65">
        <f t="shared" si="180"/>
        <v>229306.28</v>
      </c>
      <c r="M416" s="66">
        <f t="shared" ref="M416:M421" si="181">SUM(H416:L416)</f>
        <v>632649.46000000008</v>
      </c>
      <c r="O416" s="67"/>
      <c r="P416" s="67"/>
      <c r="Q416" s="67"/>
      <c r="R416" s="67"/>
      <c r="S416" s="67"/>
      <c r="T416" s="68" t="s">
        <v>81</v>
      </c>
      <c r="U416" s="65">
        <f>SUMIF($M$168:$M$174,"&lt;&gt;0",U$168:U$174)</f>
        <v>603.05999999999995</v>
      </c>
      <c r="V416" s="65">
        <f>SUMIF($M$168:$M$174,"&lt;&gt;0",V$168:V$174)</f>
        <v>113453.87</v>
      </c>
      <c r="W416" s="65">
        <f>SUMIF($M$168:$M$174,"&lt;&gt;0",W$168:W$174)</f>
        <v>9478.7100000000009</v>
      </c>
      <c r="X416" s="65">
        <f>SUMIF($M$168:$M$174,"&lt;&gt;0",X$168:X$174)</f>
        <v>265150.44</v>
      </c>
      <c r="Y416" s="65">
        <f>SUMIF($M$168:$M$174,"&lt;&gt;0",Y$168:Y$174)</f>
        <v>236235.97999999998</v>
      </c>
      <c r="Z416" s="66">
        <f t="shared" ref="Z416:Z421" si="182">SUM(U416:Y416)</f>
        <v>624922.06000000006</v>
      </c>
      <c r="AA416" s="65">
        <f t="shared" ref="AA416:AF421" si="183">+H416-U416</f>
        <v>-1585.23</v>
      </c>
      <c r="AB416" s="65">
        <f t="shared" si="183"/>
        <v>11198.150000000023</v>
      </c>
      <c r="AC416" s="65">
        <f t="shared" si="183"/>
        <v>986.98999999999978</v>
      </c>
      <c r="AD416" s="65">
        <f t="shared" si="183"/>
        <v>4057.1900000000023</v>
      </c>
      <c r="AE416" s="65">
        <f t="shared" si="183"/>
        <v>-6929.6999999999825</v>
      </c>
      <c r="AF416" s="69">
        <f t="shared" si="183"/>
        <v>7727.4000000000233</v>
      </c>
      <c r="AG416" s="72">
        <f t="shared" si="165"/>
        <v>-2.6286439160282562</v>
      </c>
      <c r="AH416" s="70">
        <f t="shared" si="165"/>
        <v>9.870223025446398E-2</v>
      </c>
      <c r="AI416" s="70">
        <f t="shared" si="165"/>
        <v>0.10412703838391507</v>
      </c>
      <c r="AJ416" s="70">
        <f t="shared" si="165"/>
        <v>1.5301464330966233E-2</v>
      </c>
      <c r="AK416" s="89">
        <f t="shared" si="165"/>
        <v>-2.9333804274861024E-2</v>
      </c>
      <c r="AL416" s="90">
        <f t="shared" si="165"/>
        <v>1.2365382012598534E-2</v>
      </c>
      <c r="AM416" s="64">
        <f t="shared" ref="AM416:AQ419" si="184">SUMIF($E$14:$E$377,$F416,AM$14:AM$377)</f>
        <v>-982.17000000000007</v>
      </c>
      <c r="AN416" s="65">
        <f t="shared" si="184"/>
        <v>25612.359999999997</v>
      </c>
      <c r="AO416" s="65">
        <f t="shared" si="184"/>
        <v>4748.08</v>
      </c>
      <c r="AP416" s="65">
        <f t="shared" si="184"/>
        <v>71319.759999999995</v>
      </c>
      <c r="AQ416" s="65">
        <f t="shared" si="184"/>
        <v>64443.679999999993</v>
      </c>
      <c r="AR416" s="66">
        <f t="shared" ref="AR416:AR421" si="185">SUM(AM416:AQ416)</f>
        <v>165141.71</v>
      </c>
      <c r="AS416" s="64">
        <f>SUMIF($M$168:$M$174,"&lt;&gt;0",AS$168:AS$174)</f>
        <v>663.07999999999993</v>
      </c>
      <c r="AT416" s="65">
        <f>SUMIF($M$168:$M$174,"&lt;&gt;0",AT$168:AT$174)</f>
        <v>23134.04</v>
      </c>
      <c r="AU416" s="65">
        <f>SUMIF($M$168:$M$174,"&lt;&gt;0",AU$168:AU$174)</f>
        <v>4272.83</v>
      </c>
      <c r="AV416" s="65">
        <f>SUMIF($M$168:$M$174,"&lt;&gt;0",AV$168:AV$174)</f>
        <v>82075.569999999992</v>
      </c>
      <c r="AW416" s="65">
        <f>SUMIF($M$168:$M$174,"&lt;&gt;0",AW$168:AW$174)</f>
        <v>72066.03</v>
      </c>
      <c r="AX416" s="66">
        <f t="shared" ref="AX416:AX421" si="186">SUM(AS416:AW416)</f>
        <v>182211.55</v>
      </c>
      <c r="AY416" s="64">
        <f t="shared" ref="AY416:BD421" si="187">+AM416-AS416</f>
        <v>-1645.25</v>
      </c>
      <c r="AZ416" s="65">
        <f t="shared" si="187"/>
        <v>2478.3199999999961</v>
      </c>
      <c r="BA416" s="65">
        <f t="shared" si="187"/>
        <v>475.25</v>
      </c>
      <c r="BB416" s="65">
        <f t="shared" si="187"/>
        <v>-10755.809999999998</v>
      </c>
      <c r="BC416" s="65">
        <f t="shared" si="187"/>
        <v>-7622.3500000000058</v>
      </c>
      <c r="BD416" s="66">
        <f t="shared" si="187"/>
        <v>-17069.839999999997</v>
      </c>
      <c r="BE416" s="72">
        <f t="shared" ref="BE416:BJ421" si="188">AY416/AS416</f>
        <v>-2.481223985039513</v>
      </c>
      <c r="BF416" s="70">
        <f t="shared" si="188"/>
        <v>0.10712871595276899</v>
      </c>
      <c r="BG416" s="70">
        <f t="shared" si="188"/>
        <v>0.11122604924605005</v>
      </c>
      <c r="BH416" s="70">
        <f t="shared" si="188"/>
        <v>-0.13104764304408728</v>
      </c>
      <c r="BI416" s="70">
        <f t="shared" si="188"/>
        <v>-0.10576897325966209</v>
      </c>
      <c r="BJ416" s="71">
        <f t="shared" si="188"/>
        <v>-9.3681437867138492E-2</v>
      </c>
      <c r="BK416" s="72">
        <f t="shared" si="135"/>
        <v>1</v>
      </c>
      <c r="BL416" s="70">
        <f t="shared" si="135"/>
        <v>0.20547087804914829</v>
      </c>
      <c r="BM416" s="70">
        <f t="shared" si="135"/>
        <v>0.45368011695347654</v>
      </c>
      <c r="BN416" s="70">
        <f t="shared" si="135"/>
        <v>0.26492473485985518</v>
      </c>
      <c r="BO416" s="70">
        <f t="shared" si="135"/>
        <v>0.28103757123442058</v>
      </c>
      <c r="BP416" s="71">
        <f t="shared" si="135"/>
        <v>0.26103193069982228</v>
      </c>
      <c r="BQ416" s="72">
        <f t="shared" si="136"/>
        <v>1.0995257519981427</v>
      </c>
      <c r="BR416" s="70">
        <f t="shared" si="136"/>
        <v>0.20390701524769497</v>
      </c>
      <c r="BS416" s="70">
        <f t="shared" si="136"/>
        <v>0.45078180469705259</v>
      </c>
      <c r="BT416" s="70">
        <f t="shared" si="136"/>
        <v>0.30954340486857196</v>
      </c>
      <c r="BU416" s="70">
        <f t="shared" si="136"/>
        <v>0.30505950025055456</v>
      </c>
      <c r="BV416" s="71">
        <f t="shared" si="136"/>
        <v>0.29157484054891575</v>
      </c>
      <c r="BW416" s="72">
        <f t="shared" si="137"/>
        <v>-9.9525751998142731E-2</v>
      </c>
      <c r="BX416" s="70">
        <f t="shared" si="137"/>
        <v>1.5638628014533196E-3</v>
      </c>
      <c r="BY416" s="70">
        <f t="shared" si="137"/>
        <v>2.8983122564239516E-3</v>
      </c>
      <c r="BZ416" s="70">
        <f t="shared" si="137"/>
        <v>-4.4618670008716776E-2</v>
      </c>
      <c r="CA416" s="70">
        <f t="shared" si="137"/>
        <v>-2.402192901613398E-2</v>
      </c>
      <c r="CB416" s="71">
        <f t="shared" si="137"/>
        <v>-3.0542909849093469E-2</v>
      </c>
      <c r="CC416" s="64">
        <f t="shared" si="138"/>
        <v>-995.25751998142732</v>
      </c>
      <c r="CD416" s="65">
        <f t="shared" si="138"/>
        <v>15.638628014533197</v>
      </c>
      <c r="CE416" s="65">
        <f t="shared" si="138"/>
        <v>28.983122564239515</v>
      </c>
      <c r="CF416" s="65">
        <f t="shared" si="138"/>
        <v>-446.18670008716776</v>
      </c>
      <c r="CG416" s="65">
        <f t="shared" si="138"/>
        <v>-240.21929016133981</v>
      </c>
      <c r="CH416" s="69">
        <f t="shared" si="138"/>
        <v>-305.42909849093468</v>
      </c>
    </row>
    <row r="417" spans="1:86" x14ac:dyDescent="0.2">
      <c r="F417" s="73" t="s">
        <v>82</v>
      </c>
      <c r="G417" s="60"/>
      <c r="H417" s="28">
        <f t="shared" si="180"/>
        <v>330.52</v>
      </c>
      <c r="I417" s="2">
        <f t="shared" si="180"/>
        <v>126818</v>
      </c>
      <c r="J417" s="2">
        <f t="shared" si="180"/>
        <v>7899.7400000000007</v>
      </c>
      <c r="K417" s="2">
        <f t="shared" si="180"/>
        <v>269606.13</v>
      </c>
      <c r="L417" s="2">
        <f t="shared" si="180"/>
        <v>236225.41999999998</v>
      </c>
      <c r="M417" s="74">
        <f t="shared" si="181"/>
        <v>640879.81000000006</v>
      </c>
      <c r="O417"/>
      <c r="P417"/>
      <c r="Q417"/>
      <c r="R417"/>
      <c r="T417" s="75" t="s">
        <v>82</v>
      </c>
      <c r="U417" s="2">
        <f>SUMIF($M$175:$M$181,"&lt;&gt;0",U$175:U$181)</f>
        <v>515.85</v>
      </c>
      <c r="V417" s="2">
        <f>SUMIF($M$175:$M$181,"&lt;&gt;0",V$175:V$181)</f>
        <v>127628.54999999999</v>
      </c>
      <c r="W417" s="2">
        <f>SUMIF($M$175:$M$181,"&lt;&gt;0",W$175:W$181)</f>
        <v>6889.9</v>
      </c>
      <c r="X417" s="2">
        <f>SUMIF($M$175:$M$181,"&lt;&gt;0",X$175:X$181)</f>
        <v>311977.55</v>
      </c>
      <c r="Y417" s="2">
        <f>SUMIF($M$175:$M$181,"&lt;&gt;0",Y$175:Y$181)</f>
        <v>273856.38</v>
      </c>
      <c r="Z417" s="74">
        <f t="shared" si="182"/>
        <v>720868.23</v>
      </c>
      <c r="AA417" s="2">
        <f t="shared" si="183"/>
        <v>-185.33000000000004</v>
      </c>
      <c r="AB417" s="2">
        <f t="shared" si="183"/>
        <v>-810.54999999998836</v>
      </c>
      <c r="AC417" s="2">
        <f t="shared" si="183"/>
        <v>1009.8400000000011</v>
      </c>
      <c r="AD417" s="2">
        <f t="shared" si="183"/>
        <v>-42371.419999999984</v>
      </c>
      <c r="AE417" s="2">
        <f t="shared" si="183"/>
        <v>-37630.960000000021</v>
      </c>
      <c r="AF417" s="30">
        <f t="shared" si="183"/>
        <v>-79988.419999999925</v>
      </c>
      <c r="AG417" s="77">
        <f t="shared" si="165"/>
        <v>-0.35927110594164979</v>
      </c>
      <c r="AH417" s="38">
        <f t="shared" si="165"/>
        <v>-6.3508517490795625E-3</v>
      </c>
      <c r="AI417" s="38">
        <f t="shared" si="165"/>
        <v>0.14656816499513797</v>
      </c>
      <c r="AJ417" s="38">
        <f t="shared" si="165"/>
        <v>-0.13581560596267259</v>
      </c>
      <c r="AK417" s="39">
        <f t="shared" si="165"/>
        <v>-0.13741129565796503</v>
      </c>
      <c r="AL417" s="40">
        <f t="shared" si="165"/>
        <v>-0.11096122241369956</v>
      </c>
      <c r="AM417" s="28">
        <f t="shared" si="184"/>
        <v>330.52</v>
      </c>
      <c r="AN417" s="2">
        <f t="shared" si="184"/>
        <v>25422.760000000002</v>
      </c>
      <c r="AO417" s="2">
        <f t="shared" si="184"/>
        <v>2933.91</v>
      </c>
      <c r="AP417" s="2">
        <f t="shared" si="184"/>
        <v>71113.34</v>
      </c>
      <c r="AQ417" s="2">
        <f t="shared" si="184"/>
        <v>64110.089999999989</v>
      </c>
      <c r="AR417" s="74">
        <f t="shared" si="185"/>
        <v>163910.62</v>
      </c>
      <c r="AS417" s="28">
        <f>SUMIF($M$175:$M$181,"&lt;&gt;0",AS$175:AS$181)</f>
        <v>515.85</v>
      </c>
      <c r="AT417" s="2">
        <f>SUMIF($M$175:$M$181,"&lt;&gt;0",AT$175:AT$181)</f>
        <v>25787.980000000003</v>
      </c>
      <c r="AU417" s="2">
        <f>SUMIF($M$175:$M$181,"&lt;&gt;0",AU$175:AU$181)</f>
        <v>2827.11</v>
      </c>
      <c r="AV417" s="2">
        <f>SUMIF($M$175:$M$181,"&lt;&gt;0",AV$175:AV$181)</f>
        <v>96229.43</v>
      </c>
      <c r="AW417" s="2">
        <f>SUMIF($M$175:$M$181,"&lt;&gt;0",AW$175:AW$181)</f>
        <v>80333.889999999985</v>
      </c>
      <c r="AX417" s="74">
        <f t="shared" si="186"/>
        <v>205694.25999999998</v>
      </c>
      <c r="AY417" s="28">
        <f t="shared" si="187"/>
        <v>-185.33000000000004</v>
      </c>
      <c r="AZ417" s="2">
        <f t="shared" si="187"/>
        <v>-365.22000000000116</v>
      </c>
      <c r="BA417" s="2">
        <f t="shared" si="187"/>
        <v>106.79999999999973</v>
      </c>
      <c r="BB417" s="2">
        <f t="shared" si="187"/>
        <v>-25116.089999999997</v>
      </c>
      <c r="BC417" s="2">
        <f t="shared" si="187"/>
        <v>-16223.799999999996</v>
      </c>
      <c r="BD417" s="74">
        <f t="shared" si="187"/>
        <v>-41783.639999999985</v>
      </c>
      <c r="BE417" s="77">
        <f t="shared" si="188"/>
        <v>-0.35927110594164979</v>
      </c>
      <c r="BF417" s="38">
        <f t="shared" si="188"/>
        <v>-1.4162412100521294E-2</v>
      </c>
      <c r="BG417" s="38">
        <f t="shared" si="188"/>
        <v>3.7777093922769088E-2</v>
      </c>
      <c r="BH417" s="38">
        <f t="shared" si="188"/>
        <v>-0.26100216950261473</v>
      </c>
      <c r="BI417" s="38">
        <f t="shared" si="188"/>
        <v>-0.20195461716095162</v>
      </c>
      <c r="BJ417" s="76">
        <f t="shared" si="188"/>
        <v>-0.20313469126459818</v>
      </c>
      <c r="BK417" s="77">
        <f t="shared" si="135"/>
        <v>1</v>
      </c>
      <c r="BL417" s="38">
        <f t="shared" si="135"/>
        <v>0.20046649529246638</v>
      </c>
      <c r="BM417" s="38">
        <f t="shared" si="135"/>
        <v>0.37139323572674537</v>
      </c>
      <c r="BN417" s="38">
        <f t="shared" si="135"/>
        <v>0.26376751893586392</v>
      </c>
      <c r="BO417" s="38">
        <f t="shared" si="135"/>
        <v>0.2713936967494861</v>
      </c>
      <c r="BP417" s="76">
        <f t="shared" si="135"/>
        <v>0.25575875139521087</v>
      </c>
      <c r="BQ417" s="77">
        <f t="shared" si="136"/>
        <v>1</v>
      </c>
      <c r="BR417" s="38">
        <f t="shared" si="136"/>
        <v>0.20205494773700716</v>
      </c>
      <c r="BS417" s="38">
        <f t="shared" si="136"/>
        <v>0.41032671011190297</v>
      </c>
      <c r="BT417" s="38">
        <f t="shared" si="136"/>
        <v>0.30844985480525761</v>
      </c>
      <c r="BU417" s="38">
        <f t="shared" si="136"/>
        <v>0.29334313847280091</v>
      </c>
      <c r="BV417" s="76">
        <f t="shared" si="136"/>
        <v>0.28534238497374198</v>
      </c>
      <c r="BW417" s="77">
        <f t="shared" si="137"/>
        <v>0</v>
      </c>
      <c r="BX417" s="38">
        <f t="shared" si="137"/>
        <v>-1.5884524445407833E-3</v>
      </c>
      <c r="BY417" s="38">
        <f t="shared" si="137"/>
        <v>-3.8933474385157596E-2</v>
      </c>
      <c r="BZ417" s="38">
        <f t="shared" si="137"/>
        <v>-4.4682335869393686E-2</v>
      </c>
      <c r="CA417" s="38">
        <f t="shared" si="137"/>
        <v>-2.1949441723314811E-2</v>
      </c>
      <c r="CB417" s="76">
        <f t="shared" si="137"/>
        <v>-2.958363357853111E-2</v>
      </c>
      <c r="CC417" s="28">
        <f t="shared" si="138"/>
        <v>0</v>
      </c>
      <c r="CD417" s="2">
        <f t="shared" si="138"/>
        <v>-15.884524445407832</v>
      </c>
      <c r="CE417" s="2">
        <f t="shared" si="138"/>
        <v>-389.33474385157598</v>
      </c>
      <c r="CF417" s="2">
        <f t="shared" si="138"/>
        <v>-446.82335869393688</v>
      </c>
      <c r="CG417" s="2">
        <f t="shared" si="138"/>
        <v>-219.49441723314811</v>
      </c>
      <c r="CH417" s="30">
        <f t="shared" si="138"/>
        <v>-295.83633578531112</v>
      </c>
    </row>
    <row r="418" spans="1:86" x14ac:dyDescent="0.2">
      <c r="F418" s="73" t="s">
        <v>83</v>
      </c>
      <c r="G418" s="60"/>
      <c r="H418" s="28">
        <f t="shared" si="180"/>
        <v>373.14</v>
      </c>
      <c r="I418" s="2">
        <f t="shared" si="180"/>
        <v>136521.76</v>
      </c>
      <c r="J418" s="2">
        <f t="shared" si="180"/>
        <v>11089</v>
      </c>
      <c r="K418" s="2">
        <f t="shared" si="180"/>
        <v>330238.22000000003</v>
      </c>
      <c r="L418" s="2">
        <f t="shared" si="180"/>
        <v>245211.24</v>
      </c>
      <c r="M418" s="74">
        <f t="shared" si="181"/>
        <v>723433.3600000001</v>
      </c>
      <c r="O418"/>
      <c r="P418"/>
      <c r="Q418"/>
      <c r="R418"/>
      <c r="T418" s="75" t="s">
        <v>83</v>
      </c>
      <c r="U418" s="2">
        <f>SUMIF($M$182:$M$188,"&lt;&gt;0",U$182:U$188)</f>
        <v>-9750.4399999999987</v>
      </c>
      <c r="V418" s="2">
        <f>SUMIF($M$182:$M$188,"&lt;&gt;0",V$182:V$188)</f>
        <v>131931.28999999998</v>
      </c>
      <c r="W418" s="2">
        <f>SUMIF($M$182:$M$188,"&lt;&gt;0",W$182:W$188)</f>
        <v>8512.86</v>
      </c>
      <c r="X418" s="2">
        <f>SUMIF($M$182:$M$188,"&lt;&gt;0",X$182:X$188)</f>
        <v>307977.3</v>
      </c>
      <c r="Y418" s="2">
        <f>SUMIF($M$182:$M$188,"&lt;&gt;0",Y$182:Y$188)</f>
        <v>250942.37</v>
      </c>
      <c r="Z418" s="74">
        <f t="shared" si="182"/>
        <v>689613.37999999989</v>
      </c>
      <c r="AA418" s="2">
        <f t="shared" si="183"/>
        <v>10123.579999999998</v>
      </c>
      <c r="AB418" s="2">
        <f t="shared" si="183"/>
        <v>4590.4700000000303</v>
      </c>
      <c r="AC418" s="2">
        <f t="shared" si="183"/>
        <v>2576.1399999999994</v>
      </c>
      <c r="AD418" s="2">
        <f t="shared" si="183"/>
        <v>22260.920000000042</v>
      </c>
      <c r="AE418" s="2">
        <f t="shared" si="183"/>
        <v>-5731.1300000000047</v>
      </c>
      <c r="AF418" s="30">
        <f t="shared" si="183"/>
        <v>33819.980000000214</v>
      </c>
      <c r="AG418" s="77">
        <f t="shared" si="165"/>
        <v>-1.038269042217582</v>
      </c>
      <c r="AH418" s="38">
        <f t="shared" si="165"/>
        <v>3.4794399418060958E-2</v>
      </c>
      <c r="AI418" s="38">
        <f t="shared" si="165"/>
        <v>0.30261745171422993</v>
      </c>
      <c r="AJ418" s="38">
        <f t="shared" si="165"/>
        <v>7.2281041492343892E-2</v>
      </c>
      <c r="AK418" s="39">
        <f t="shared" si="165"/>
        <v>-2.2838430991147508E-2</v>
      </c>
      <c r="AL418" s="40">
        <f t="shared" si="165"/>
        <v>4.9041942892697671E-2</v>
      </c>
      <c r="AM418" s="28">
        <f t="shared" si="184"/>
        <v>373.14</v>
      </c>
      <c r="AN418" s="2">
        <f t="shared" si="184"/>
        <v>27369.23</v>
      </c>
      <c r="AO418" s="2">
        <f t="shared" si="184"/>
        <v>4507.8900000000003</v>
      </c>
      <c r="AP418" s="2">
        <f t="shared" si="184"/>
        <v>89355.330000000016</v>
      </c>
      <c r="AQ418" s="2">
        <f t="shared" si="184"/>
        <v>67137.3</v>
      </c>
      <c r="AR418" s="74">
        <f t="shared" si="185"/>
        <v>188742.89</v>
      </c>
      <c r="AS418" s="28">
        <f>SUMIF($M$182:$M$188,"&lt;&gt;0",AS$182:AS$188)</f>
        <v>-9750.4399999999987</v>
      </c>
      <c r="AT418" s="2">
        <f>SUMIF($M$182:$M$188,"&lt;&gt;0",AT$182:AT$188)</f>
        <v>26858.200000000004</v>
      </c>
      <c r="AU418" s="2">
        <f>SUMIF($M$182:$M$188,"&lt;&gt;0",AU$182:AU$188)</f>
        <v>3826.73</v>
      </c>
      <c r="AV418" s="2">
        <f>SUMIF($M$182:$M$188,"&lt;&gt;0",AV$182:AV$188)</f>
        <v>93252.63</v>
      </c>
      <c r="AW418" s="2">
        <f>SUMIF($M$182:$M$188,"&lt;&gt;0",AW$182:AW$188)</f>
        <v>76829.37000000001</v>
      </c>
      <c r="AX418" s="74">
        <f t="shared" si="186"/>
        <v>191016.49000000002</v>
      </c>
      <c r="AY418" s="28">
        <f t="shared" si="187"/>
        <v>10123.579999999998</v>
      </c>
      <c r="AZ418" s="2">
        <f t="shared" si="187"/>
        <v>511.0299999999952</v>
      </c>
      <c r="BA418" s="2">
        <f t="shared" si="187"/>
        <v>681.16000000000031</v>
      </c>
      <c r="BB418" s="2">
        <f t="shared" si="187"/>
        <v>-3897.2999999999884</v>
      </c>
      <c r="BC418" s="2">
        <f t="shared" si="187"/>
        <v>-9692.070000000007</v>
      </c>
      <c r="BD418" s="74">
        <f t="shared" si="187"/>
        <v>-2273.6000000000058</v>
      </c>
      <c r="BE418" s="77">
        <f t="shared" si="188"/>
        <v>-1.038269042217582</v>
      </c>
      <c r="BF418" s="38">
        <f t="shared" si="188"/>
        <v>1.9026963832274504E-2</v>
      </c>
      <c r="BG418" s="38">
        <f t="shared" si="188"/>
        <v>0.17800053831861676</v>
      </c>
      <c r="BH418" s="38">
        <f t="shared" si="188"/>
        <v>-4.179292315937886E-2</v>
      </c>
      <c r="BI418" s="38">
        <f t="shared" si="188"/>
        <v>-0.12615058538160609</v>
      </c>
      <c r="BJ418" s="76">
        <f t="shared" si="188"/>
        <v>-1.1902637306339394E-2</v>
      </c>
      <c r="BK418" s="77">
        <f t="shared" si="135"/>
        <v>1</v>
      </c>
      <c r="BL418" s="38">
        <f t="shared" si="135"/>
        <v>0.20047522094646303</v>
      </c>
      <c r="BM418" s="38">
        <f t="shared" si="135"/>
        <v>0.40651907295518086</v>
      </c>
      <c r="BN418" s="38">
        <f t="shared" si="135"/>
        <v>0.27057840246353076</v>
      </c>
      <c r="BO418" s="38">
        <f t="shared" si="135"/>
        <v>0.27379372984696787</v>
      </c>
      <c r="BP418" s="76">
        <f t="shared" si="135"/>
        <v>0.26089879239187974</v>
      </c>
      <c r="BQ418" s="77">
        <f t="shared" si="136"/>
        <v>1</v>
      </c>
      <c r="BR418" s="38">
        <f t="shared" si="136"/>
        <v>0.20357718021251825</v>
      </c>
      <c r="BS418" s="38">
        <f t="shared" si="136"/>
        <v>0.44952342690940528</v>
      </c>
      <c r="BT418" s="38">
        <f t="shared" si="136"/>
        <v>0.30279059528088598</v>
      </c>
      <c r="BU418" s="38">
        <f t="shared" si="136"/>
        <v>0.30616340317499996</v>
      </c>
      <c r="BV418" s="76">
        <f t="shared" si="136"/>
        <v>0.27699069585917846</v>
      </c>
      <c r="BW418" s="77">
        <f t="shared" si="137"/>
        <v>0</v>
      </c>
      <c r="BX418" s="38">
        <f t="shared" si="137"/>
        <v>-3.1019592660552209E-3</v>
      </c>
      <c r="BY418" s="38">
        <f t="shared" si="137"/>
        <v>-4.3004353954224417E-2</v>
      </c>
      <c r="BZ418" s="38">
        <f t="shared" si="137"/>
        <v>-3.2212192817355212E-2</v>
      </c>
      <c r="CA418" s="38">
        <f t="shared" si="137"/>
        <v>-3.2369673328032089E-2</v>
      </c>
      <c r="CB418" s="76">
        <f t="shared" si="137"/>
        <v>-1.6091903467298718E-2</v>
      </c>
      <c r="CC418" s="28">
        <f t="shared" si="138"/>
        <v>0</v>
      </c>
      <c r="CD418" s="2">
        <f t="shared" si="138"/>
        <v>-31.01959266055221</v>
      </c>
      <c r="CE418" s="2">
        <f t="shared" si="138"/>
        <v>-430.04353954224416</v>
      </c>
      <c r="CF418" s="2">
        <f t="shared" si="138"/>
        <v>-322.12192817355213</v>
      </c>
      <c r="CG418" s="2">
        <f t="shared" si="138"/>
        <v>-323.69673328032087</v>
      </c>
      <c r="CH418" s="30">
        <f t="shared" si="138"/>
        <v>-160.91903467298718</v>
      </c>
    </row>
    <row r="419" spans="1:86" ht="13.5" thickBot="1" x14ac:dyDescent="0.25">
      <c r="F419" s="78" t="s">
        <v>84</v>
      </c>
      <c r="G419" s="61"/>
      <c r="H419" s="43">
        <f t="shared" si="180"/>
        <v>1346.5600000000002</v>
      </c>
      <c r="I419" s="44">
        <f t="shared" si="180"/>
        <v>127294.56000000001</v>
      </c>
      <c r="J419" s="44">
        <f t="shared" si="180"/>
        <v>8688</v>
      </c>
      <c r="K419" s="44">
        <f t="shared" si="180"/>
        <v>297202.91000000003</v>
      </c>
      <c r="L419" s="44">
        <f t="shared" si="180"/>
        <v>243957.02</v>
      </c>
      <c r="M419" s="79">
        <f t="shared" si="181"/>
        <v>678489.05</v>
      </c>
      <c r="O419" s="42"/>
      <c r="P419" s="42"/>
      <c r="Q419" s="42"/>
      <c r="R419" s="42"/>
      <c r="S419" s="42"/>
      <c r="T419" s="80" t="s">
        <v>84</v>
      </c>
      <c r="U419" s="44">
        <f>SUMIF($M$189:$M$195,"&lt;&gt;0",U$189:U$195)</f>
        <v>-17960.589999999997</v>
      </c>
      <c r="V419" s="44">
        <f>SUMIF($M$189:$M$195,"&lt;&gt;0",V$189:V$195)</f>
        <v>142829.63</v>
      </c>
      <c r="W419" s="44">
        <f>SUMIF($M$189:$M$195,"&lt;&gt;0",W$189:W$195)</f>
        <v>8869.41</v>
      </c>
      <c r="X419" s="44">
        <f>SUMIF($M$189:$M$195,"&lt;&gt;0",X$189:X$195)</f>
        <v>326608.11</v>
      </c>
      <c r="Y419" s="44">
        <f>SUMIF($M$189:$M$195,"&lt;&gt;0",Y$189:Y$195)</f>
        <v>288243.06</v>
      </c>
      <c r="Z419" s="79">
        <f t="shared" si="182"/>
        <v>748589.62</v>
      </c>
      <c r="AA419" s="44">
        <f t="shared" si="183"/>
        <v>19307.149999999998</v>
      </c>
      <c r="AB419" s="44">
        <f t="shared" si="183"/>
        <v>-15535.069999999992</v>
      </c>
      <c r="AC419" s="44">
        <f t="shared" si="183"/>
        <v>-181.40999999999985</v>
      </c>
      <c r="AD419" s="44">
        <f t="shared" si="183"/>
        <v>-29405.199999999953</v>
      </c>
      <c r="AE419" s="44">
        <f t="shared" si="183"/>
        <v>-44286.040000000008</v>
      </c>
      <c r="AF419" s="46">
        <f t="shared" si="183"/>
        <v>-70100.569999999949</v>
      </c>
      <c r="AG419" s="82">
        <f t="shared" si="165"/>
        <v>-1.0749730381908391</v>
      </c>
      <c r="AH419" s="56">
        <f t="shared" si="165"/>
        <v>-0.10876643732816497</v>
      </c>
      <c r="AI419" s="56">
        <f t="shared" si="165"/>
        <v>-2.0453446170602088E-2</v>
      </c>
      <c r="AJ419" s="56">
        <f t="shared" si="165"/>
        <v>-9.0032057072924346E-2</v>
      </c>
      <c r="AK419" s="57">
        <f t="shared" si="165"/>
        <v>-0.1536413053622176</v>
      </c>
      <c r="AL419" s="58">
        <f t="shared" si="165"/>
        <v>-9.3643523937721643E-2</v>
      </c>
      <c r="AM419" s="43">
        <f t="shared" si="184"/>
        <v>1346.5600000000002</v>
      </c>
      <c r="AN419" s="44">
        <f t="shared" si="184"/>
        <v>25536.379999999997</v>
      </c>
      <c r="AO419" s="44">
        <f t="shared" si="184"/>
        <v>3695.5</v>
      </c>
      <c r="AP419" s="44">
        <f t="shared" si="184"/>
        <v>75777.399999999994</v>
      </c>
      <c r="AQ419" s="44">
        <f t="shared" si="184"/>
        <v>66488.13</v>
      </c>
      <c r="AR419" s="79">
        <f t="shared" si="185"/>
        <v>172843.97</v>
      </c>
      <c r="AS419" s="43">
        <f>SUMIF($M$189:$M$195,"&lt;&gt;0",AS$189:AS$195)</f>
        <v>-17960.589999999997</v>
      </c>
      <c r="AT419" s="44">
        <f>SUMIF($M$189:$M$195,"&lt;&gt;0",AT$189:AT$195)</f>
        <v>29517.079999999998</v>
      </c>
      <c r="AU419" s="44">
        <f>SUMIF($M$189:$M$195,"&lt;&gt;0",AU$189:AU$195)</f>
        <v>3841.86</v>
      </c>
      <c r="AV419" s="44">
        <f>SUMIF($M$189:$M$195,"&lt;&gt;0",AV$189:AV$195)</f>
        <v>99985.840000000011</v>
      </c>
      <c r="AW419" s="44">
        <f>SUMIF($M$189:$M$195,"&lt;&gt;0",AW$189:AW$195)</f>
        <v>88604.78</v>
      </c>
      <c r="AX419" s="79">
        <f t="shared" si="186"/>
        <v>203988.97000000003</v>
      </c>
      <c r="AY419" s="43">
        <f t="shared" si="187"/>
        <v>19307.149999999998</v>
      </c>
      <c r="AZ419" s="44">
        <f t="shared" si="187"/>
        <v>-3980.7000000000007</v>
      </c>
      <c r="BA419" s="44">
        <f t="shared" si="187"/>
        <v>-146.36000000000013</v>
      </c>
      <c r="BB419" s="44">
        <f t="shared" si="187"/>
        <v>-24208.440000000017</v>
      </c>
      <c r="BC419" s="44">
        <f t="shared" si="187"/>
        <v>-22116.649999999994</v>
      </c>
      <c r="BD419" s="79">
        <f t="shared" si="187"/>
        <v>-31145.000000000029</v>
      </c>
      <c r="BE419" s="82">
        <f t="shared" si="188"/>
        <v>-1.0749730381908391</v>
      </c>
      <c r="BF419" s="56">
        <f t="shared" si="188"/>
        <v>-0.13486090087501884</v>
      </c>
      <c r="BG419" s="56">
        <f t="shared" si="188"/>
        <v>-3.8096130520112688E-2</v>
      </c>
      <c r="BH419" s="56">
        <f t="shared" si="188"/>
        <v>-0.24211868400565534</v>
      </c>
      <c r="BI419" s="56">
        <f t="shared" si="188"/>
        <v>-0.24961012261415236</v>
      </c>
      <c r="BJ419" s="81">
        <f t="shared" si="188"/>
        <v>-0.15267982381596429</v>
      </c>
      <c r="BK419" s="82">
        <f t="shared" si="135"/>
        <v>1</v>
      </c>
      <c r="BL419" s="56">
        <f t="shared" si="135"/>
        <v>0.20060857274654939</v>
      </c>
      <c r="BM419" s="56">
        <f t="shared" si="135"/>
        <v>0.42535681399631675</v>
      </c>
      <c r="BN419" s="56">
        <f t="shared" si="135"/>
        <v>0.25496856676134155</v>
      </c>
      <c r="BO419" s="56">
        <f t="shared" si="135"/>
        <v>0.27254034337687849</v>
      </c>
      <c r="BP419" s="81">
        <f t="shared" si="135"/>
        <v>0.25474835592409339</v>
      </c>
      <c r="BQ419" s="82">
        <f t="shared" si="136"/>
        <v>1</v>
      </c>
      <c r="BR419" s="56">
        <f t="shared" si="136"/>
        <v>0.20665936052624373</v>
      </c>
      <c r="BS419" s="56">
        <f t="shared" si="136"/>
        <v>0.43315846262603713</v>
      </c>
      <c r="BT419" s="56">
        <f t="shared" si="136"/>
        <v>0.30613397811830212</v>
      </c>
      <c r="BU419" s="56">
        <f t="shared" si="136"/>
        <v>0.30739605664746966</v>
      </c>
      <c r="BV419" s="81">
        <f t="shared" si="136"/>
        <v>0.27249772712584502</v>
      </c>
      <c r="BW419" s="82">
        <f t="shared" si="137"/>
        <v>0</v>
      </c>
      <c r="BX419" s="56">
        <f t="shared" si="137"/>
        <v>-6.0507877796943388E-3</v>
      </c>
      <c r="BY419" s="56">
        <f t="shared" si="137"/>
        <v>-7.8016486297203813E-3</v>
      </c>
      <c r="BZ419" s="56">
        <f t="shared" si="137"/>
        <v>-5.1165411356960566E-2</v>
      </c>
      <c r="CA419" s="56">
        <f t="shared" si="137"/>
        <v>-3.4855713270591171E-2</v>
      </c>
      <c r="CB419" s="81">
        <f t="shared" si="137"/>
        <v>-1.7749371201751629E-2</v>
      </c>
      <c r="CC419" s="43">
        <f t="shared" si="138"/>
        <v>0</v>
      </c>
      <c r="CD419" s="44">
        <f t="shared" si="138"/>
        <v>-60.50787779694339</v>
      </c>
      <c r="CE419" s="44">
        <f t="shared" si="138"/>
        <v>-78.016486297203812</v>
      </c>
      <c r="CF419" s="44">
        <f t="shared" si="138"/>
        <v>-511.65411356960567</v>
      </c>
      <c r="CG419" s="44">
        <f t="shared" si="138"/>
        <v>-348.55713270591173</v>
      </c>
      <c r="CH419" s="46">
        <f t="shared" si="138"/>
        <v>-177.49371201751629</v>
      </c>
    </row>
    <row r="420" spans="1:86" x14ac:dyDescent="0.2">
      <c r="A420" t="s">
        <v>46</v>
      </c>
      <c r="B420" t="s">
        <v>46</v>
      </c>
      <c r="C420" t="s">
        <v>85</v>
      </c>
      <c r="D420" t="s">
        <v>85</v>
      </c>
      <c r="F420" s="83" t="s">
        <v>86</v>
      </c>
      <c r="G420" s="60"/>
      <c r="H420" s="32">
        <f>SUM(H416:H419)</f>
        <v>1068.0500000000002</v>
      </c>
      <c r="I420" s="5">
        <f>SUM(I416:I419)</f>
        <v>515286.34</v>
      </c>
      <c r="J420" s="5">
        <f>SUM(J416:J419)</f>
        <v>38142.44</v>
      </c>
      <c r="K420" s="5">
        <f>SUM(K416:K419)</f>
        <v>1166254.8900000001</v>
      </c>
      <c r="L420" s="5">
        <f>SUM(L416:L419)</f>
        <v>954699.96</v>
      </c>
      <c r="M420" s="74">
        <f t="shared" si="181"/>
        <v>2675451.6800000002</v>
      </c>
      <c r="N420" s="3" t="s">
        <v>49</v>
      </c>
      <c r="O420" t="s">
        <v>49</v>
      </c>
      <c r="P420" t="s">
        <v>85</v>
      </c>
      <c r="Q420" t="s">
        <v>85</v>
      </c>
      <c r="R420"/>
      <c r="T420" s="84" t="s">
        <v>86</v>
      </c>
      <c r="U420" s="5">
        <f>SUM(U416:U419)</f>
        <v>-26592.119999999995</v>
      </c>
      <c r="V420" s="5">
        <f>SUM(V416:V419)</f>
        <v>515843.33999999997</v>
      </c>
      <c r="W420" s="5">
        <f>SUM(W416:W419)</f>
        <v>33750.880000000005</v>
      </c>
      <c r="X420" s="5">
        <f>SUM(X416:X419)</f>
        <v>1211713.3999999999</v>
      </c>
      <c r="Y420" s="5">
        <f>SUM(Y416:Y419)</f>
        <v>1049277.79</v>
      </c>
      <c r="Z420" s="74">
        <f t="shared" si="182"/>
        <v>2783993.29</v>
      </c>
      <c r="AA420" s="2">
        <f t="shared" si="183"/>
        <v>27660.169999999995</v>
      </c>
      <c r="AB420" s="2">
        <f t="shared" si="183"/>
        <v>-556.99999999994179</v>
      </c>
      <c r="AC420" s="2">
        <f t="shared" si="183"/>
        <v>4391.5599999999977</v>
      </c>
      <c r="AD420" s="2">
        <f t="shared" si="183"/>
        <v>-45458.509999999776</v>
      </c>
      <c r="AE420" s="2">
        <f t="shared" si="183"/>
        <v>-94577.830000000075</v>
      </c>
      <c r="AF420" s="30">
        <f t="shared" si="183"/>
        <v>-108541.60999999987</v>
      </c>
      <c r="AG420" s="77">
        <f t="shared" si="165"/>
        <v>-1.0401641538922057</v>
      </c>
      <c r="AH420" s="38">
        <f t="shared" si="165"/>
        <v>-1.0797851921475652E-3</v>
      </c>
      <c r="AI420" s="38">
        <f t="shared" si="165"/>
        <v>0.13011690361851297</v>
      </c>
      <c r="AJ420" s="38">
        <f t="shared" si="165"/>
        <v>-3.7515892784547714E-2</v>
      </c>
      <c r="AK420" s="39">
        <f t="shared" si="165"/>
        <v>-9.0136121150529713E-2</v>
      </c>
      <c r="AL420" s="40">
        <f t="shared" si="165"/>
        <v>-3.8987741238413642E-2</v>
      </c>
      <c r="AM420" s="32">
        <f>SUM(AM416:AM419)</f>
        <v>1068.0500000000002</v>
      </c>
      <c r="AN420" s="5">
        <f>SUM(AN416:AN419)</f>
        <v>103940.72999999998</v>
      </c>
      <c r="AO420" s="5">
        <f>SUM(AO416:AO419)</f>
        <v>15885.380000000001</v>
      </c>
      <c r="AP420" s="5">
        <f>SUM(AP416:AP419)</f>
        <v>307565.82999999996</v>
      </c>
      <c r="AQ420" s="5">
        <f>SUM(AQ416:AQ419)</f>
        <v>262179.20000000001</v>
      </c>
      <c r="AR420" s="74">
        <f t="shared" si="185"/>
        <v>690639.19</v>
      </c>
      <c r="AS420" s="32">
        <f>SUM(AS416:AS419)</f>
        <v>-26532.099999999995</v>
      </c>
      <c r="AT420" s="5">
        <f>SUM(AT416:AT419)</f>
        <v>105297.3</v>
      </c>
      <c r="AU420" s="5">
        <f>SUM(AU416:AU419)</f>
        <v>14768.53</v>
      </c>
      <c r="AV420" s="5">
        <f>SUM(AV416:AV419)</f>
        <v>371543.47000000003</v>
      </c>
      <c r="AW420" s="5">
        <f>SUM(AW416:AW419)</f>
        <v>317834.06999999995</v>
      </c>
      <c r="AX420" s="74">
        <f t="shared" si="186"/>
        <v>782911.27</v>
      </c>
      <c r="AY420" s="32">
        <f t="shared" si="187"/>
        <v>27600.149999999994</v>
      </c>
      <c r="AZ420" s="5">
        <f t="shared" si="187"/>
        <v>-1356.5700000000215</v>
      </c>
      <c r="BA420" s="5">
        <f t="shared" si="187"/>
        <v>1116.8500000000004</v>
      </c>
      <c r="BB420" s="5">
        <f t="shared" si="187"/>
        <v>-63977.640000000072</v>
      </c>
      <c r="BC420" s="5">
        <f t="shared" si="187"/>
        <v>-55654.869999999937</v>
      </c>
      <c r="BD420" s="74">
        <f t="shared" si="187"/>
        <v>-92272.080000000075</v>
      </c>
      <c r="BE420" s="77">
        <f t="shared" si="188"/>
        <v>-1.0402550118535661</v>
      </c>
      <c r="BF420" s="38">
        <f t="shared" si="188"/>
        <v>-1.2883236322299067E-2</v>
      </c>
      <c r="BG420" s="38">
        <f t="shared" si="188"/>
        <v>7.5623640267514794E-2</v>
      </c>
      <c r="BH420" s="38">
        <f t="shared" si="188"/>
        <v>-0.17219422534865184</v>
      </c>
      <c r="BI420" s="38">
        <f t="shared" si="188"/>
        <v>-0.17510668381146158</v>
      </c>
      <c r="BJ420" s="76">
        <f t="shared" si="188"/>
        <v>-0.11785764688251335</v>
      </c>
      <c r="BK420" s="77">
        <f t="shared" si="135"/>
        <v>1</v>
      </c>
      <c r="BL420" s="38">
        <f t="shared" si="135"/>
        <v>0.20171450692832257</v>
      </c>
      <c r="BM420" s="38">
        <f t="shared" si="135"/>
        <v>0.41647519141407841</v>
      </c>
      <c r="BN420" s="38">
        <f t="shared" si="135"/>
        <v>0.26372093496645482</v>
      </c>
      <c r="BO420" s="38">
        <f t="shared" si="135"/>
        <v>0.27461947311697804</v>
      </c>
      <c r="BP420" s="76">
        <f t="shared" si="135"/>
        <v>0.25813928734455782</v>
      </c>
      <c r="BQ420" s="77">
        <f t="shared" si="136"/>
        <v>0.99774294038985989</v>
      </c>
      <c r="BR420" s="38">
        <f t="shared" si="136"/>
        <v>0.20412650864117002</v>
      </c>
      <c r="BS420" s="38">
        <f t="shared" si="136"/>
        <v>0.43757466471985318</v>
      </c>
      <c r="BT420" s="38">
        <f t="shared" si="136"/>
        <v>0.30662652571144305</v>
      </c>
      <c r="BU420" s="38">
        <f t="shared" si="136"/>
        <v>0.30290745980623485</v>
      </c>
      <c r="BV420" s="76">
        <f t="shared" si="136"/>
        <v>0.2812188063858444</v>
      </c>
      <c r="BW420" s="77">
        <f t="shared" si="137"/>
        <v>2.2570596101401108E-3</v>
      </c>
      <c r="BX420" s="38">
        <f t="shared" si="137"/>
        <v>-2.4120017128474447E-3</v>
      </c>
      <c r="BY420" s="38">
        <f t="shared" si="137"/>
        <v>-2.1099473305774774E-2</v>
      </c>
      <c r="BZ420" s="38">
        <f t="shared" si="137"/>
        <v>-4.2905590744988231E-2</v>
      </c>
      <c r="CA420" s="38">
        <f t="shared" si="137"/>
        <v>-2.8287986689256805E-2</v>
      </c>
      <c r="CB420" s="76">
        <f t="shared" si="137"/>
        <v>-2.3079519041286578E-2</v>
      </c>
      <c r="CC420" s="28">
        <f t="shared" si="138"/>
        <v>22.570596101401108</v>
      </c>
      <c r="CD420" s="2">
        <f t="shared" si="138"/>
        <v>-24.120017128474448</v>
      </c>
      <c r="CE420" s="2">
        <f t="shared" si="138"/>
        <v>-210.99473305774774</v>
      </c>
      <c r="CF420" s="2">
        <f t="shared" si="138"/>
        <v>-429.05590744988228</v>
      </c>
      <c r="CG420" s="2">
        <f t="shared" si="138"/>
        <v>-282.87986689256803</v>
      </c>
      <c r="CH420" s="30">
        <f t="shared" si="138"/>
        <v>-230.79519041286579</v>
      </c>
    </row>
    <row r="421" spans="1:86" ht="13.5" thickBot="1" x14ac:dyDescent="0.25">
      <c r="A421" t="s">
        <v>46</v>
      </c>
      <c r="B421" t="s">
        <v>46</v>
      </c>
      <c r="C421" t="s">
        <v>85</v>
      </c>
      <c r="D421" t="s">
        <v>85</v>
      </c>
      <c r="F421" s="78" t="s">
        <v>87</v>
      </c>
      <c r="G421" s="61"/>
      <c r="H421" s="48">
        <f>SUMIFS(H$7:H$377,$B$7:$B$377,$B421,$D$7:$D$377,$D421)</f>
        <v>1313.94</v>
      </c>
      <c r="I421" s="49">
        <f>SUMIFS(I$7:I$377,$B$7:$B$377,$B421,$D$7:$D$377,$D421)</f>
        <v>545450.14999999991</v>
      </c>
      <c r="J421" s="49">
        <f>SUMIFS(J$7:J$377,$B$7:$B$377,$B421,$D$7:$D$377,$D421)</f>
        <v>39144.680000000008</v>
      </c>
      <c r="K421" s="49">
        <f>SUMIFS(K$7:K$377,$B$7:$B$377,$B421,$D$7:$D$377,$D421)</f>
        <v>1241002.1600000001</v>
      </c>
      <c r="L421" s="49">
        <f>SUMIFS(L$7:L$377,$B$7:$B$377,$B421,$D$7:$D$377,$D421)</f>
        <v>1025364.1700000002</v>
      </c>
      <c r="M421" s="79">
        <f t="shared" si="181"/>
        <v>2852275.1000000006</v>
      </c>
      <c r="N421" s="3" t="s">
        <v>49</v>
      </c>
      <c r="O421" s="42" t="s">
        <v>49</v>
      </c>
      <c r="P421" s="42" t="s">
        <v>85</v>
      </c>
      <c r="Q421" s="42" t="s">
        <v>85</v>
      </c>
      <c r="R421" s="42"/>
      <c r="S421" s="42"/>
      <c r="T421" s="80" t="s">
        <v>87</v>
      </c>
      <c r="U421" s="49">
        <f>SUMIFS(U$7:U$377,$M$7:$M$377,"&lt;&gt;0",$O$7:$O$377,$O421,$Q$7:$Q$377,$Q421)</f>
        <v>-29679.010000000002</v>
      </c>
      <c r="V421" s="49">
        <f>SUMIFS(V$7:V$377,$M$7:$M$377,"&lt;&gt;0",$O$7:$O$377,$O421,$Q$7:$Q$377,$Q421)</f>
        <v>545102.39</v>
      </c>
      <c r="W421" s="49">
        <f>SUMIFS(W$7:W$377,$M$7:$M$377,"&lt;&gt;0",$O$7:$O$377,$O421,$Q$7:$Q$377,$Q421)</f>
        <v>34430.130000000005</v>
      </c>
      <c r="X421" s="49">
        <f>SUMIFS(X$7:X$377,$M$7:$M$377,"&lt;&gt;0",$O$7:$O$377,$O421,$Q$7:$Q$377,$Q421)</f>
        <v>1287658.1700000002</v>
      </c>
      <c r="Y421" s="49">
        <f>SUMIFS(Y$7:Y$377,$M$7:$M$377,"&lt;&gt;0",$O$7:$O$377,$O421,$Q$7:$Q$377,$Q421)</f>
        <v>1121684.5</v>
      </c>
      <c r="Z421" s="79">
        <f t="shared" si="182"/>
        <v>2959196.18</v>
      </c>
      <c r="AA421" s="44">
        <f t="shared" si="183"/>
        <v>30992.95</v>
      </c>
      <c r="AB421" s="44">
        <f t="shared" si="183"/>
        <v>347.7599999998929</v>
      </c>
      <c r="AC421" s="44">
        <f t="shared" si="183"/>
        <v>4714.5500000000029</v>
      </c>
      <c r="AD421" s="44">
        <f t="shared" si="183"/>
        <v>-46656.010000000009</v>
      </c>
      <c r="AE421" s="44">
        <f t="shared" si="183"/>
        <v>-96320.329999999842</v>
      </c>
      <c r="AF421" s="46">
        <f t="shared" si="183"/>
        <v>-106921.07999999961</v>
      </c>
      <c r="AG421" s="82">
        <f t="shared" si="165"/>
        <v>-1.0442716923509241</v>
      </c>
      <c r="AH421" s="56">
        <f t="shared" si="165"/>
        <v>6.3797188634577974E-4</v>
      </c>
      <c r="AI421" s="56">
        <f t="shared" si="165"/>
        <v>0.13693093810566506</v>
      </c>
      <c r="AJ421" s="56">
        <f t="shared" si="165"/>
        <v>-3.6233226400450673E-2</v>
      </c>
      <c r="AK421" s="57">
        <f t="shared" si="165"/>
        <v>-8.5871142910506335E-2</v>
      </c>
      <c r="AL421" s="58">
        <f t="shared" si="165"/>
        <v>-3.6131798466974098E-2</v>
      </c>
      <c r="AM421" s="48">
        <f>SUMIFS(AM$7:AM$377,$B$7:$B$377,$B421,$D$7:$D$377,$D421)</f>
        <v>1313.94</v>
      </c>
      <c r="AN421" s="49">
        <f>SUMIFS(AN$7:AN$377,$B$7:$B$377,$B421,$D$7:$D$377,$D421)</f>
        <v>109969.93000000002</v>
      </c>
      <c r="AO421" s="49">
        <f>SUMIFS(AO$7:AO$377,$B$7:$B$377,$B421,$D$7:$D$377,$D421)</f>
        <v>16191.839999999998</v>
      </c>
      <c r="AP421" s="49">
        <f>SUMIFS(AP$7:AP$377,$B$7:$B$377,$B421,$D$7:$D$377,$D421)</f>
        <v>325856.01999999996</v>
      </c>
      <c r="AQ421" s="49">
        <f>SUMIFS(AQ$7:AQ$377,$B$7:$B$377,$B421,$D$7:$D$377,$D421)</f>
        <v>280914.24999999994</v>
      </c>
      <c r="AR421" s="79">
        <f t="shared" si="185"/>
        <v>734245.98</v>
      </c>
      <c r="AS421" s="48">
        <f>SUMIFS(AS$7:AS$377,$M$7:$M$377,"&lt;&gt;0",$O$7:$O$377,$O421,$Q$7:$Q$377,$Q421)</f>
        <v>-29618.989999999998</v>
      </c>
      <c r="AT421" s="49">
        <f>SUMIFS(AT$7:AT$377,$M$7:$M$377,"&lt;&gt;0",$O$7:$O$377,$O421,$Q$7:$Q$377,$Q421)</f>
        <v>111424.68</v>
      </c>
      <c r="AU421" s="49">
        <f>SUMIFS(AU$7:AU$377,$M$7:$M$377,"&lt;&gt;0",$O$7:$O$377,$O421,$Q$7:$Q$377,$Q421)</f>
        <v>15104.980000000001</v>
      </c>
      <c r="AV421" s="49">
        <f>SUMIFS(AV$7:AV$377,$M$7:$M$377,"&lt;&gt;0",$O$7:$O$377,$O421,$Q$7:$Q$377,$Q421)</f>
        <v>394992.28000000014</v>
      </c>
      <c r="AW421" s="49">
        <f>SUMIFS(AW$7:AW$377,$M$7:$M$377,"&lt;&gt;0",$O$7:$O$377,$O421,$Q$7:$Q$377,$Q421)</f>
        <v>340709.1</v>
      </c>
      <c r="AX421" s="79">
        <f t="shared" si="186"/>
        <v>832612.05</v>
      </c>
      <c r="AY421" s="48">
        <f t="shared" si="187"/>
        <v>30932.929999999997</v>
      </c>
      <c r="AZ421" s="49">
        <f t="shared" si="187"/>
        <v>-1454.7499999999709</v>
      </c>
      <c r="BA421" s="49">
        <f t="shared" si="187"/>
        <v>1086.8599999999969</v>
      </c>
      <c r="BB421" s="49">
        <f t="shared" si="187"/>
        <v>-69136.260000000184</v>
      </c>
      <c r="BC421" s="49">
        <f t="shared" si="187"/>
        <v>-59794.850000000035</v>
      </c>
      <c r="BD421" s="79">
        <f t="shared" si="187"/>
        <v>-98366.070000000065</v>
      </c>
      <c r="BE421" s="82">
        <f t="shared" si="188"/>
        <v>-1.0443614046258836</v>
      </c>
      <c r="BF421" s="56">
        <f t="shared" si="188"/>
        <v>-1.305590467031156E-2</v>
      </c>
      <c r="BG421" s="56">
        <f t="shared" si="188"/>
        <v>7.1953753000665796E-2</v>
      </c>
      <c r="BH421" s="56">
        <f t="shared" si="188"/>
        <v>-0.17503192720627389</v>
      </c>
      <c r="BI421" s="56">
        <f t="shared" si="188"/>
        <v>-0.17550118268047446</v>
      </c>
      <c r="BJ421" s="81">
        <f t="shared" si="188"/>
        <v>-0.11814154022872965</v>
      </c>
      <c r="BK421" s="82">
        <f t="shared" si="135"/>
        <v>1</v>
      </c>
      <c r="BL421" s="56">
        <f t="shared" si="135"/>
        <v>0.20161316299940524</v>
      </c>
      <c r="BM421" s="56">
        <f t="shared" si="135"/>
        <v>0.41364088300121488</v>
      </c>
      <c r="BN421" s="56">
        <f t="shared" si="135"/>
        <v>0.26257490156181512</v>
      </c>
      <c r="BO421" s="56">
        <f t="shared" si="135"/>
        <v>0.27396534638030107</v>
      </c>
      <c r="BP421" s="81">
        <f t="shared" si="135"/>
        <v>0.25742467127381924</v>
      </c>
      <c r="BQ421" s="82">
        <f t="shared" si="136"/>
        <v>0.99797769534765468</v>
      </c>
      <c r="BR421" s="56">
        <f t="shared" si="136"/>
        <v>0.20441055119938106</v>
      </c>
      <c r="BS421" s="56">
        <f t="shared" si="136"/>
        <v>0.43871399846587855</v>
      </c>
      <c r="BT421" s="56">
        <f t="shared" si="136"/>
        <v>0.30675243570271454</v>
      </c>
      <c r="BU421" s="56">
        <f t="shared" si="136"/>
        <v>0.30374771158913222</v>
      </c>
      <c r="BV421" s="81">
        <f t="shared" si="136"/>
        <v>0.28136426223691596</v>
      </c>
      <c r="BW421" s="82">
        <f t="shared" si="137"/>
        <v>2.0223046523453192E-3</v>
      </c>
      <c r="BX421" s="56">
        <f t="shared" si="137"/>
        <v>-2.7973881999758254E-3</v>
      </c>
      <c r="BY421" s="56">
        <f t="shared" si="137"/>
        <v>-2.5073115464663676E-2</v>
      </c>
      <c r="BZ421" s="56">
        <f t="shared" si="137"/>
        <v>-4.4177534140899422E-2</v>
      </c>
      <c r="CA421" s="56">
        <f t="shared" si="137"/>
        <v>-2.9782365208831152E-2</v>
      </c>
      <c r="CB421" s="81">
        <f t="shared" si="137"/>
        <v>-2.3939590963096724E-2</v>
      </c>
      <c r="CC421" s="43">
        <f t="shared" si="138"/>
        <v>20.223046523453192</v>
      </c>
      <c r="CD421" s="44">
        <f t="shared" si="138"/>
        <v>-27.973881999758255</v>
      </c>
      <c r="CE421" s="44">
        <f t="shared" si="138"/>
        <v>-250.73115464663675</v>
      </c>
      <c r="CF421" s="44">
        <f t="shared" si="138"/>
        <v>-441.77534140899422</v>
      </c>
      <c r="CG421" s="44">
        <f t="shared" si="138"/>
        <v>-297.82365208831152</v>
      </c>
      <c r="CH421" s="46">
        <f t="shared" si="138"/>
        <v>-239.39590963096725</v>
      </c>
    </row>
    <row r="422" spans="1:86" ht="13.5" thickBot="1" x14ac:dyDescent="0.25">
      <c r="F422"/>
      <c r="H422"/>
      <c r="I422"/>
      <c r="J422"/>
      <c r="K422"/>
      <c r="L422"/>
      <c r="M422"/>
      <c r="O422"/>
      <c r="P422"/>
      <c r="Q422"/>
      <c r="R422"/>
      <c r="U422"/>
      <c r="V422"/>
      <c r="W422"/>
      <c r="X422"/>
      <c r="Y422"/>
      <c r="Z422"/>
      <c r="AF422"/>
      <c r="BE422" s="38"/>
      <c r="BF422" s="38"/>
      <c r="BG422" s="38"/>
      <c r="BH422" s="38"/>
      <c r="BI422" s="38"/>
      <c r="BJ422" s="38"/>
      <c r="BK422" s="38"/>
      <c r="BL422" s="38"/>
      <c r="BM422" s="38"/>
      <c r="BN422" s="38"/>
      <c r="BO422" s="38"/>
      <c r="BP422" s="38"/>
      <c r="BQ422" s="38"/>
      <c r="BR422" s="38"/>
      <c r="BS422" s="38"/>
      <c r="BT422" s="38"/>
      <c r="BU422" s="38"/>
      <c r="BV422" s="38"/>
      <c r="BW422" s="38"/>
      <c r="BX422" s="38"/>
      <c r="BY422" s="38"/>
      <c r="BZ422" s="38"/>
      <c r="CA422" s="38"/>
      <c r="CB422" s="38"/>
      <c r="CC422" s="2"/>
      <c r="CD422" s="2"/>
      <c r="CE422" s="2"/>
      <c r="CF422" s="2"/>
      <c r="CG422" s="2"/>
      <c r="CH422" s="2"/>
    </row>
    <row r="423" spans="1:86" x14ac:dyDescent="0.2">
      <c r="F423" s="62" t="s">
        <v>88</v>
      </c>
      <c r="G423" s="63"/>
      <c r="H423" s="64">
        <f t="shared" ref="H423:L426" si="189">SUMIF($E$14:$E$377,$F423,H$14:H$377)</f>
        <v>378.94000000000005</v>
      </c>
      <c r="I423" s="65">
        <f t="shared" si="189"/>
        <v>157960.85999999999</v>
      </c>
      <c r="J423" s="65">
        <f t="shared" si="189"/>
        <v>23745.170000000002</v>
      </c>
      <c r="K423" s="65">
        <f t="shared" si="189"/>
        <v>329990.99000000005</v>
      </c>
      <c r="L423" s="65">
        <f t="shared" si="189"/>
        <v>263973.18</v>
      </c>
      <c r="M423" s="66">
        <f t="shared" ref="M423:M428" si="190">SUM(H423:L423)</f>
        <v>776049.14000000013</v>
      </c>
      <c r="O423" s="67"/>
      <c r="P423" s="67"/>
      <c r="Q423" s="67"/>
      <c r="R423" s="67"/>
      <c r="S423" s="67"/>
      <c r="T423" s="68" t="s">
        <v>88</v>
      </c>
      <c r="U423" s="65">
        <f>SUMIF($M$196:$M$202,"&lt;&gt;0",U$196:U$202)</f>
        <v>-2797.85</v>
      </c>
      <c r="V423" s="65">
        <f>SUMIF($M$196:$M$202,"&lt;&gt;0",V$196:V$202)</f>
        <v>166996.82999999999</v>
      </c>
      <c r="W423" s="65">
        <f>SUMIF($M$196:$M$202,"&lt;&gt;0",W$196:W$202)</f>
        <v>10456.75</v>
      </c>
      <c r="X423" s="65">
        <f>SUMIF($M$196:$M$202,"&lt;&gt;0",X$196:X$202)</f>
        <v>353261.97</v>
      </c>
      <c r="Y423" s="65">
        <f>SUMIF($M$196:$M$202,"&lt;&gt;0",Y$196:Y$202)</f>
        <v>274258.69</v>
      </c>
      <c r="Z423" s="66">
        <f t="shared" ref="Z423:Z428" si="191">SUM(U423:Y423)</f>
        <v>802176.3899999999</v>
      </c>
      <c r="AA423" s="65">
        <f t="shared" ref="AA423:AF428" si="192">+H423-U423</f>
        <v>3176.79</v>
      </c>
      <c r="AB423" s="65">
        <f t="shared" si="192"/>
        <v>-9035.9700000000012</v>
      </c>
      <c r="AC423" s="65">
        <f t="shared" si="192"/>
        <v>13288.420000000002</v>
      </c>
      <c r="AD423" s="65">
        <f t="shared" si="192"/>
        <v>-23270.979999999923</v>
      </c>
      <c r="AE423" s="65">
        <f t="shared" si="192"/>
        <v>-10285.510000000009</v>
      </c>
      <c r="AF423" s="69">
        <f t="shared" si="192"/>
        <v>-26127.249999999767</v>
      </c>
      <c r="AG423" s="70">
        <f t="shared" si="165"/>
        <v>-1.1354397126364888</v>
      </c>
      <c r="AH423" s="70">
        <f t="shared" si="165"/>
        <v>-5.4108631882413591E-2</v>
      </c>
      <c r="AI423" s="70">
        <f t="shared" si="165"/>
        <v>1.2707982881870563</v>
      </c>
      <c r="AJ423" s="70">
        <f t="shared" si="165"/>
        <v>-6.5874568949496393E-2</v>
      </c>
      <c r="AK423" s="70">
        <f t="shared" si="165"/>
        <v>-3.7502950225569917E-2</v>
      </c>
      <c r="AL423" s="71">
        <f t="shared" si="165"/>
        <v>-3.2570454984345486E-2</v>
      </c>
      <c r="AM423" s="64">
        <f t="shared" ref="AM423:AQ426" si="193">SUMIF($E$14:$E$377,$F423,AM$14:AM$377)</f>
        <v>378.94000000000005</v>
      </c>
      <c r="AN423" s="65">
        <f t="shared" si="193"/>
        <v>31283.279999999995</v>
      </c>
      <c r="AO423" s="65">
        <f t="shared" si="193"/>
        <v>9886.9</v>
      </c>
      <c r="AP423" s="65">
        <f t="shared" si="193"/>
        <v>83368.87</v>
      </c>
      <c r="AQ423" s="65">
        <f t="shared" si="193"/>
        <v>70630.549999999988</v>
      </c>
      <c r="AR423" s="66">
        <f t="shared" ref="AR423:AR428" si="194">SUM(AM423:AQ423)</f>
        <v>195548.53999999998</v>
      </c>
      <c r="AS423" s="64">
        <f>SUMIF($M$196:$M$202,"&lt;&gt;0",AS$196:AS$202)</f>
        <v>-2797.85</v>
      </c>
      <c r="AT423" s="65">
        <f>SUMIF($M$196:$M$202,"&lt;&gt;0",AT$196:AT$202)</f>
        <v>34820.43</v>
      </c>
      <c r="AU423" s="65">
        <f>SUMIF($M$196:$M$202,"&lt;&gt;0",AU$196:AU$202)</f>
        <v>4821.33</v>
      </c>
      <c r="AV423" s="65">
        <f>SUMIF($M$196:$M$202,"&lt;&gt;0",AV$196:AV$202)</f>
        <v>106475.16999999998</v>
      </c>
      <c r="AW423" s="65">
        <f>SUMIF($M$196:$M$202,"&lt;&gt;0",AW$196:AW$202)</f>
        <v>85594.2</v>
      </c>
      <c r="AX423" s="66">
        <f t="shared" ref="AX423:AX428" si="195">SUM(AS423:AW423)</f>
        <v>228913.27999999997</v>
      </c>
      <c r="AY423" s="64">
        <f t="shared" ref="AY423:BD428" si="196">+AM423-AS423</f>
        <v>3176.79</v>
      </c>
      <c r="AZ423" s="65">
        <f t="shared" si="196"/>
        <v>-3537.1500000000051</v>
      </c>
      <c r="BA423" s="65">
        <f t="shared" si="196"/>
        <v>5065.57</v>
      </c>
      <c r="BB423" s="65">
        <f t="shared" si="196"/>
        <v>-23106.299999999988</v>
      </c>
      <c r="BC423" s="65">
        <f t="shared" si="196"/>
        <v>-14963.650000000009</v>
      </c>
      <c r="BD423" s="66">
        <f t="shared" si="196"/>
        <v>-33364.739999999991</v>
      </c>
      <c r="BE423" s="72">
        <f t="shared" ref="BE423:BJ428" si="197">AY423/AS423</f>
        <v>-1.1354397126364888</v>
      </c>
      <c r="BF423" s="70">
        <f t="shared" si="197"/>
        <v>-0.10158260538425301</v>
      </c>
      <c r="BG423" s="70">
        <f t="shared" si="197"/>
        <v>1.0506582208643673</v>
      </c>
      <c r="BH423" s="70">
        <f t="shared" si="197"/>
        <v>-0.21701115856401068</v>
      </c>
      <c r="BI423" s="70">
        <f t="shared" si="197"/>
        <v>-0.17482084066443765</v>
      </c>
      <c r="BJ423" s="71">
        <f t="shared" si="197"/>
        <v>-0.14575274968756724</v>
      </c>
      <c r="BK423" s="72">
        <f t="shared" si="135"/>
        <v>1</v>
      </c>
      <c r="BL423" s="70">
        <f t="shared" si="135"/>
        <v>0.19804450292306586</v>
      </c>
      <c r="BM423" s="70">
        <f t="shared" si="135"/>
        <v>0.41637520388356869</v>
      </c>
      <c r="BN423" s="70">
        <f t="shared" si="135"/>
        <v>0.2526398372270709</v>
      </c>
      <c r="BO423" s="70">
        <f t="shared" si="135"/>
        <v>0.26756714451066577</v>
      </c>
      <c r="BP423" s="71">
        <f t="shared" si="135"/>
        <v>0.25197958469485571</v>
      </c>
      <c r="BQ423" s="72">
        <f t="shared" si="136"/>
        <v>1</v>
      </c>
      <c r="BR423" s="70">
        <f t="shared" si="136"/>
        <v>0.20850952679760451</v>
      </c>
      <c r="BS423" s="70">
        <f t="shared" si="136"/>
        <v>0.4610734692901714</v>
      </c>
      <c r="BT423" s="70">
        <f t="shared" si="136"/>
        <v>0.30140569617499441</v>
      </c>
      <c r="BU423" s="70">
        <f t="shared" si="136"/>
        <v>0.3120929367816932</v>
      </c>
      <c r="BV423" s="71">
        <f t="shared" si="136"/>
        <v>0.28536526735722051</v>
      </c>
      <c r="BW423" s="72">
        <f t="shared" si="137"/>
        <v>0</v>
      </c>
      <c r="BX423" s="70">
        <f t="shared" si="137"/>
        <v>-1.0465023874538654E-2</v>
      </c>
      <c r="BY423" s="70">
        <f t="shared" si="137"/>
        <v>-4.4698265406602711E-2</v>
      </c>
      <c r="BZ423" s="70">
        <f t="shared" si="137"/>
        <v>-4.8765858947923513E-2</v>
      </c>
      <c r="CA423" s="70">
        <f t="shared" si="137"/>
        <v>-4.4525792271027431E-2</v>
      </c>
      <c r="CB423" s="71">
        <f t="shared" si="137"/>
        <v>-3.3385682662364802E-2</v>
      </c>
      <c r="CC423" s="64">
        <f t="shared" si="138"/>
        <v>0</v>
      </c>
      <c r="CD423" s="65">
        <f t="shared" si="138"/>
        <v>-104.65023874538653</v>
      </c>
      <c r="CE423" s="65">
        <f t="shared" si="138"/>
        <v>-446.98265406602712</v>
      </c>
      <c r="CF423" s="65">
        <f t="shared" si="138"/>
        <v>-487.6585894792351</v>
      </c>
      <c r="CG423" s="65">
        <f t="shared" si="138"/>
        <v>-445.25792271027433</v>
      </c>
      <c r="CH423" s="69">
        <f t="shared" si="138"/>
        <v>-333.85682662364803</v>
      </c>
    </row>
    <row r="424" spans="1:86" x14ac:dyDescent="0.2">
      <c r="F424" s="73" t="s">
        <v>89</v>
      </c>
      <c r="G424" s="60"/>
      <c r="H424" s="28">
        <f t="shared" si="189"/>
        <v>247.58999999999997</v>
      </c>
      <c r="I424" s="2">
        <f t="shared" si="189"/>
        <v>116991.72</v>
      </c>
      <c r="J424" s="2">
        <f t="shared" si="189"/>
        <v>17903.53</v>
      </c>
      <c r="K424" s="2">
        <f t="shared" si="189"/>
        <v>258105.64</v>
      </c>
      <c r="L424" s="2">
        <f t="shared" si="189"/>
        <v>220704.83</v>
      </c>
      <c r="M424" s="74">
        <f t="shared" si="190"/>
        <v>613953.30999999994</v>
      </c>
      <c r="O424"/>
      <c r="P424"/>
      <c r="Q424"/>
      <c r="R424"/>
      <c r="T424" s="75" t="s">
        <v>89</v>
      </c>
      <c r="U424" s="2">
        <f>SUMIF($M$203:$M$209,"&lt;&gt;0",U$203:U$209)</f>
        <v>874.49</v>
      </c>
      <c r="V424" s="2">
        <f>SUMIF($M$203:$M$209,"&lt;&gt;0",V$203:V$209)</f>
        <v>115604.28000000001</v>
      </c>
      <c r="W424" s="2">
        <f>SUMIF($M$203:$M$209,"&lt;&gt;0",W$203:W$209)</f>
        <v>8343.34</v>
      </c>
      <c r="X424" s="2">
        <f>SUMIF($M$203:$M$209,"&lt;&gt;0",X$203:X$209)</f>
        <v>266417.45999999996</v>
      </c>
      <c r="Y424" s="2">
        <f>SUMIF($M$203:$M$209,"&lt;&gt;0",Y$203:Y$209)</f>
        <v>238161.25000000003</v>
      </c>
      <c r="Z424" s="74">
        <f t="shared" si="191"/>
        <v>629400.81999999995</v>
      </c>
      <c r="AA424" s="2">
        <f t="shared" si="192"/>
        <v>-626.90000000000009</v>
      </c>
      <c r="AB424" s="2">
        <f t="shared" si="192"/>
        <v>1387.4399999999878</v>
      </c>
      <c r="AC424" s="2">
        <f t="shared" si="192"/>
        <v>9560.1899999999987</v>
      </c>
      <c r="AD424" s="2">
        <f t="shared" si="192"/>
        <v>-8311.8199999999488</v>
      </c>
      <c r="AE424" s="2">
        <f t="shared" si="192"/>
        <v>-17456.420000000042</v>
      </c>
      <c r="AF424" s="30">
        <f t="shared" si="192"/>
        <v>-15447.510000000009</v>
      </c>
      <c r="AG424" s="38">
        <f t="shared" si="165"/>
        <v>-0.71687497855893156</v>
      </c>
      <c r="AH424" s="38">
        <f t="shared" si="165"/>
        <v>1.2001631773494784E-2</v>
      </c>
      <c r="AI424" s="38">
        <f t="shared" si="165"/>
        <v>1.1458468670820077</v>
      </c>
      <c r="AJ424" s="38">
        <f t="shared" si="165"/>
        <v>-3.1198480760232267E-2</v>
      </c>
      <c r="AK424" s="38">
        <f t="shared" si="165"/>
        <v>-7.3296642505865414E-2</v>
      </c>
      <c r="AL424" s="76">
        <f t="shared" si="165"/>
        <v>-2.4543199673619762E-2</v>
      </c>
      <c r="AM424" s="28">
        <f t="shared" si="193"/>
        <v>247.58999999999997</v>
      </c>
      <c r="AN424" s="2">
        <f t="shared" si="193"/>
        <v>22345.5</v>
      </c>
      <c r="AO424" s="2">
        <f t="shared" si="193"/>
        <v>6284.7800000000007</v>
      </c>
      <c r="AP424" s="2">
        <f t="shared" si="193"/>
        <v>65177.210000000006</v>
      </c>
      <c r="AQ424" s="2">
        <f t="shared" si="193"/>
        <v>58819.759999999995</v>
      </c>
      <c r="AR424" s="74">
        <f t="shared" si="194"/>
        <v>152874.84000000003</v>
      </c>
      <c r="AS424" s="28">
        <f>SUMIF($M$203:$M$209,"&lt;&gt;0",AS$203:AS$209)</f>
        <v>874.49</v>
      </c>
      <c r="AT424" s="2">
        <f>SUMIF($M$203:$M$209,"&lt;&gt;0",AT$203:AT$209)</f>
        <v>23252.51</v>
      </c>
      <c r="AU424" s="2">
        <f>SUMIF($M$203:$M$209,"&lt;&gt;0",AU$203:AU$209)</f>
        <v>3526.55</v>
      </c>
      <c r="AV424" s="2">
        <f>SUMIF($M$203:$M$209,"&lt;&gt;0",AV$203:AV$209)</f>
        <v>79856.08</v>
      </c>
      <c r="AW424" s="2">
        <f>SUMIF($M$203:$M$209,"&lt;&gt;0",AW$203:AW$209)</f>
        <v>71831.199999999997</v>
      </c>
      <c r="AX424" s="74">
        <f t="shared" si="195"/>
        <v>179340.83000000002</v>
      </c>
      <c r="AY424" s="28">
        <f t="shared" si="196"/>
        <v>-626.90000000000009</v>
      </c>
      <c r="AZ424" s="2">
        <f t="shared" si="196"/>
        <v>-907.0099999999984</v>
      </c>
      <c r="BA424" s="2">
        <f t="shared" si="196"/>
        <v>2758.2300000000005</v>
      </c>
      <c r="BB424" s="2">
        <f t="shared" si="196"/>
        <v>-14678.869999999995</v>
      </c>
      <c r="BC424" s="2">
        <f t="shared" si="196"/>
        <v>-13011.440000000002</v>
      </c>
      <c r="BD424" s="74">
        <f t="shared" si="196"/>
        <v>-26465.989999999991</v>
      </c>
      <c r="BE424" s="77">
        <f t="shared" si="197"/>
        <v>-0.71687497855893156</v>
      </c>
      <c r="BF424" s="38">
        <f t="shared" si="197"/>
        <v>-3.900697172047226E-2</v>
      </c>
      <c r="BG424" s="38">
        <f t="shared" si="197"/>
        <v>0.78213267924742325</v>
      </c>
      <c r="BH424" s="38">
        <f t="shared" si="197"/>
        <v>-0.18381656099322674</v>
      </c>
      <c r="BI424" s="38">
        <f t="shared" si="197"/>
        <v>-0.18113911503636307</v>
      </c>
      <c r="BJ424" s="76">
        <f t="shared" si="197"/>
        <v>-0.14757370086889857</v>
      </c>
      <c r="BK424" s="77">
        <f t="shared" si="135"/>
        <v>1</v>
      </c>
      <c r="BL424" s="38">
        <f t="shared" si="135"/>
        <v>0.19100069645954432</v>
      </c>
      <c r="BM424" s="38">
        <f t="shared" si="135"/>
        <v>0.35103580131962808</v>
      </c>
      <c r="BN424" s="38">
        <f t="shared" si="135"/>
        <v>0.25252144819462297</v>
      </c>
      <c r="BO424" s="38">
        <f t="shared" si="135"/>
        <v>0.26650871211110333</v>
      </c>
      <c r="BP424" s="76">
        <f t="shared" si="135"/>
        <v>0.24900075870590233</v>
      </c>
      <c r="BQ424" s="77">
        <f t="shared" si="136"/>
        <v>1</v>
      </c>
      <c r="BR424" s="38">
        <f t="shared" si="136"/>
        <v>0.2011388332681108</v>
      </c>
      <c r="BS424" s="38">
        <f t="shared" si="136"/>
        <v>0.42267844771997787</v>
      </c>
      <c r="BT424" s="38">
        <f t="shared" si="136"/>
        <v>0.29974041491124498</v>
      </c>
      <c r="BU424" s="38">
        <f t="shared" si="136"/>
        <v>0.30160741934298713</v>
      </c>
      <c r="BV424" s="76">
        <f t="shared" si="136"/>
        <v>0.28493898371470189</v>
      </c>
      <c r="BW424" s="77">
        <f t="shared" si="137"/>
        <v>0</v>
      </c>
      <c r="BX424" s="38">
        <f t="shared" si="137"/>
        <v>-1.0138136808566484E-2</v>
      </c>
      <c r="BY424" s="38">
        <f t="shared" si="137"/>
        <v>-7.1642646400349785E-2</v>
      </c>
      <c r="BZ424" s="38">
        <f t="shared" si="137"/>
        <v>-4.7218966716622013E-2</v>
      </c>
      <c r="CA424" s="38">
        <f t="shared" si="137"/>
        <v>-3.5098707231883797E-2</v>
      </c>
      <c r="CB424" s="76">
        <f t="shared" si="137"/>
        <v>-3.5938225008799562E-2</v>
      </c>
      <c r="CC424" s="28">
        <f t="shared" si="138"/>
        <v>0</v>
      </c>
      <c r="CD424" s="2">
        <f t="shared" si="138"/>
        <v>-101.38136808566483</v>
      </c>
      <c r="CE424" s="2">
        <f t="shared" si="138"/>
        <v>-716.42646400349781</v>
      </c>
      <c r="CF424" s="2">
        <f t="shared" si="138"/>
        <v>-472.18966716622015</v>
      </c>
      <c r="CG424" s="2">
        <f t="shared" si="138"/>
        <v>-350.98707231883799</v>
      </c>
      <c r="CH424" s="30">
        <f t="shared" si="138"/>
        <v>-359.3822500879956</v>
      </c>
    </row>
    <row r="425" spans="1:86" x14ac:dyDescent="0.2">
      <c r="F425" s="73" t="s">
        <v>90</v>
      </c>
      <c r="G425" s="60"/>
      <c r="H425" s="28">
        <f t="shared" si="189"/>
        <v>144.32</v>
      </c>
      <c r="I425" s="2">
        <f t="shared" si="189"/>
        <v>116378.83</v>
      </c>
      <c r="J425" s="2">
        <f t="shared" si="189"/>
        <v>20027.53</v>
      </c>
      <c r="K425" s="2">
        <f t="shared" si="189"/>
        <v>266815.90999999997</v>
      </c>
      <c r="L425" s="2">
        <f t="shared" si="189"/>
        <v>226681.87000000005</v>
      </c>
      <c r="M425" s="74">
        <f t="shared" si="190"/>
        <v>630048.46</v>
      </c>
      <c r="O425"/>
      <c r="P425"/>
      <c r="Q425"/>
      <c r="R425"/>
      <c r="T425" s="75" t="s">
        <v>90</v>
      </c>
      <c r="U425" s="2">
        <f>SUMIF($M$210:$M$216,"&lt;&gt;0",U$210:U$216)</f>
        <v>1031</v>
      </c>
      <c r="V425" s="2">
        <f>SUMIF($M$210:$M$216,"&lt;&gt;0",V$210:V$216)</f>
        <v>120806.89000000001</v>
      </c>
      <c r="W425" s="2">
        <f>SUMIF($M$210:$M$216,"&lt;&gt;0",W$210:W$216)</f>
        <v>8075.7699999999995</v>
      </c>
      <c r="X425" s="2">
        <f>SUMIF($M$210:$M$216,"&lt;&gt;0",X$210:X$216)</f>
        <v>281733.62</v>
      </c>
      <c r="Y425" s="2">
        <f>SUMIF($M$210:$M$216,"&lt;&gt;0",Y$210:Y$216)</f>
        <v>239187.79</v>
      </c>
      <c r="Z425" s="74">
        <f t="shared" si="191"/>
        <v>650835.07000000007</v>
      </c>
      <c r="AA425" s="2">
        <f t="shared" si="192"/>
        <v>-886.68000000000006</v>
      </c>
      <c r="AB425" s="2">
        <f t="shared" si="192"/>
        <v>-4428.0600000000122</v>
      </c>
      <c r="AC425" s="2">
        <f t="shared" si="192"/>
        <v>11951.759999999998</v>
      </c>
      <c r="AD425" s="2">
        <f t="shared" si="192"/>
        <v>-14917.710000000021</v>
      </c>
      <c r="AE425" s="2">
        <f t="shared" si="192"/>
        <v>-12505.919999999955</v>
      </c>
      <c r="AF425" s="30">
        <f t="shared" si="192"/>
        <v>-20786.610000000102</v>
      </c>
      <c r="AG425" s="38">
        <f t="shared" si="165"/>
        <v>-0.86001939864209509</v>
      </c>
      <c r="AH425" s="38">
        <f t="shared" si="165"/>
        <v>-3.6654035212726789E-2</v>
      </c>
      <c r="AI425" s="38">
        <f t="shared" si="165"/>
        <v>1.4799529951942663</v>
      </c>
      <c r="AJ425" s="38">
        <f t="shared" si="165"/>
        <v>-5.294969766121637E-2</v>
      </c>
      <c r="AK425" s="38">
        <f t="shared" si="165"/>
        <v>-5.2284943140283015E-2</v>
      </c>
      <c r="AL425" s="76">
        <f t="shared" si="165"/>
        <v>-3.1938368041537928E-2</v>
      </c>
      <c r="AM425" s="28">
        <f t="shared" si="193"/>
        <v>144.32</v>
      </c>
      <c r="AN425" s="2">
        <f t="shared" si="193"/>
        <v>22258.950000000004</v>
      </c>
      <c r="AO425" s="2">
        <f t="shared" si="193"/>
        <v>7454.95</v>
      </c>
      <c r="AP425" s="2">
        <f t="shared" si="193"/>
        <v>66758.62</v>
      </c>
      <c r="AQ425" s="2">
        <f t="shared" si="193"/>
        <v>61062.760000000009</v>
      </c>
      <c r="AR425" s="74">
        <f t="shared" si="194"/>
        <v>157679.6</v>
      </c>
      <c r="AS425" s="28">
        <f>SUMIF($M$210:$M$216,"&lt;&gt;0",AS$210:AS$216)</f>
        <v>1031</v>
      </c>
      <c r="AT425" s="2">
        <f>SUMIF($M$210:$M$216,"&lt;&gt;0",AT$210:AT$216)</f>
        <v>25031.61</v>
      </c>
      <c r="AU425" s="2">
        <f>SUMIF($M$210:$M$216,"&lt;&gt;0",AU$210:AU$216)</f>
        <v>3454.7299999999996</v>
      </c>
      <c r="AV425" s="2">
        <f>SUMIF($M$210:$M$216,"&lt;&gt;0",AV$210:AV$216)</f>
        <v>86610.22</v>
      </c>
      <c r="AW425" s="2">
        <f>SUMIF($M$210:$M$216,"&lt;&gt;0",AW$210:AW$216)</f>
        <v>73634.47</v>
      </c>
      <c r="AX425" s="74">
        <f t="shared" si="195"/>
        <v>189762.03</v>
      </c>
      <c r="AY425" s="28">
        <f t="shared" si="196"/>
        <v>-886.68000000000006</v>
      </c>
      <c r="AZ425" s="2">
        <f t="shared" si="196"/>
        <v>-2772.6599999999962</v>
      </c>
      <c r="BA425" s="2">
        <f t="shared" si="196"/>
        <v>4000.2200000000003</v>
      </c>
      <c r="BB425" s="2">
        <f t="shared" si="196"/>
        <v>-19851.600000000006</v>
      </c>
      <c r="BC425" s="2">
        <f t="shared" si="196"/>
        <v>-12571.709999999992</v>
      </c>
      <c r="BD425" s="74">
        <f t="shared" si="196"/>
        <v>-32082.429999999993</v>
      </c>
      <c r="BE425" s="77">
        <f t="shared" si="197"/>
        <v>-0.86001939864209509</v>
      </c>
      <c r="BF425" s="38">
        <f t="shared" si="197"/>
        <v>-0.11076634703081409</v>
      </c>
      <c r="BG425" s="38">
        <f t="shared" si="197"/>
        <v>1.1578965649992909</v>
      </c>
      <c r="BH425" s="38">
        <f t="shared" si="197"/>
        <v>-0.22920620684256438</v>
      </c>
      <c r="BI425" s="38">
        <f t="shared" si="197"/>
        <v>-0.1707313164608911</v>
      </c>
      <c r="BJ425" s="76">
        <f t="shared" si="197"/>
        <v>-0.16906664626216317</v>
      </c>
      <c r="BK425" s="77">
        <f t="shared" si="135"/>
        <v>1</v>
      </c>
      <c r="BL425" s="38">
        <f t="shared" si="135"/>
        <v>0.19126287830870961</v>
      </c>
      <c r="BM425" s="38">
        <f t="shared" si="135"/>
        <v>0.37223511835957807</v>
      </c>
      <c r="BN425" s="38">
        <f t="shared" si="135"/>
        <v>0.25020479475905316</v>
      </c>
      <c r="BO425" s="38">
        <f t="shared" si="135"/>
        <v>0.26937646138175936</v>
      </c>
      <c r="BP425" s="76">
        <f t="shared" si="135"/>
        <v>0.25026582875863235</v>
      </c>
      <c r="BQ425" s="77">
        <f t="shared" si="136"/>
        <v>1</v>
      </c>
      <c r="BR425" s="38">
        <f t="shared" si="136"/>
        <v>0.20720349642309308</v>
      </c>
      <c r="BS425" s="38">
        <f t="shared" si="136"/>
        <v>0.42778954824122029</v>
      </c>
      <c r="BT425" s="38">
        <f t="shared" si="136"/>
        <v>0.30741883059607866</v>
      </c>
      <c r="BU425" s="38">
        <f t="shared" si="136"/>
        <v>0.30785212740165374</v>
      </c>
      <c r="BV425" s="76">
        <f t="shared" si="136"/>
        <v>0.29156700175975453</v>
      </c>
      <c r="BW425" s="77">
        <f t="shared" si="137"/>
        <v>0</v>
      </c>
      <c r="BX425" s="38">
        <f t="shared" si="137"/>
        <v>-1.5940618114383465E-2</v>
      </c>
      <c r="BY425" s="38">
        <f t="shared" si="137"/>
        <v>-5.555442988164222E-2</v>
      </c>
      <c r="BZ425" s="38">
        <f t="shared" si="137"/>
        <v>-5.7214035837025501E-2</v>
      </c>
      <c r="CA425" s="38">
        <f t="shared" si="137"/>
        <v>-3.8475666019894383E-2</v>
      </c>
      <c r="CB425" s="76">
        <f t="shared" si="137"/>
        <v>-4.1301173001122182E-2</v>
      </c>
      <c r="CC425" s="28">
        <f t="shared" si="138"/>
        <v>0</v>
      </c>
      <c r="CD425" s="2">
        <f t="shared" si="138"/>
        <v>-159.40618114383466</v>
      </c>
      <c r="CE425" s="2">
        <f t="shared" si="138"/>
        <v>-555.54429881642216</v>
      </c>
      <c r="CF425" s="2">
        <f t="shared" si="138"/>
        <v>-572.14035837025506</v>
      </c>
      <c r="CG425" s="2">
        <f t="shared" si="138"/>
        <v>-384.75666019894385</v>
      </c>
      <c r="CH425" s="30">
        <f t="shared" si="138"/>
        <v>-413.0117300112218</v>
      </c>
    </row>
    <row r="426" spans="1:86" ht="13.5" thickBot="1" x14ac:dyDescent="0.25">
      <c r="F426" s="78" t="s">
        <v>91</v>
      </c>
      <c r="G426" s="61"/>
      <c r="H426" s="43">
        <f t="shared" si="189"/>
        <v>-350.9</v>
      </c>
      <c r="I426" s="44">
        <f t="shared" si="189"/>
        <v>119508.71</v>
      </c>
      <c r="J426" s="44">
        <f t="shared" si="189"/>
        <v>18113.61</v>
      </c>
      <c r="K426" s="44">
        <f t="shared" si="189"/>
        <v>267658.52</v>
      </c>
      <c r="L426" s="44">
        <f t="shared" si="189"/>
        <v>238896.63999999998</v>
      </c>
      <c r="M426" s="79">
        <f t="shared" si="190"/>
        <v>643826.58000000007</v>
      </c>
      <c r="O426" s="42"/>
      <c r="P426" s="42"/>
      <c r="Q426" s="42"/>
      <c r="R426" s="42"/>
      <c r="S426" s="42"/>
      <c r="T426" s="80" t="s">
        <v>91</v>
      </c>
      <c r="U426" s="44">
        <f>SUMIF($M$217:$M$223,"&lt;&gt;0",U$217:U$223)</f>
        <v>653.07000000000005</v>
      </c>
      <c r="V426" s="44">
        <f>SUMIF($M$217:$M$223,"&lt;&gt;0",V$217:V$223)</f>
        <v>129349.09999999999</v>
      </c>
      <c r="W426" s="44">
        <f>SUMIF($M$217:$M$223,"&lt;&gt;0",W$217:W$223)</f>
        <v>10693.13</v>
      </c>
      <c r="X426" s="44">
        <f>SUMIF($M$217:$M$223,"&lt;&gt;0",X$217:X$223)</f>
        <v>293674.91000000003</v>
      </c>
      <c r="Y426" s="44">
        <f>SUMIF($M$217:$M$223,"&lt;&gt;0",Y$217:Y$223)</f>
        <v>262389.08999999997</v>
      </c>
      <c r="Z426" s="79">
        <f t="shared" si="191"/>
        <v>696759.3</v>
      </c>
      <c r="AA426" s="44">
        <f t="shared" si="192"/>
        <v>-1003.97</v>
      </c>
      <c r="AB426" s="44">
        <f t="shared" si="192"/>
        <v>-9840.3899999999849</v>
      </c>
      <c r="AC426" s="44">
        <f t="shared" si="192"/>
        <v>7420.4800000000014</v>
      </c>
      <c r="AD426" s="44">
        <f t="shared" si="192"/>
        <v>-26016.390000000014</v>
      </c>
      <c r="AE426" s="44">
        <f t="shared" si="192"/>
        <v>-23492.449999999983</v>
      </c>
      <c r="AF426" s="46">
        <f t="shared" si="192"/>
        <v>-52932.719999999972</v>
      </c>
      <c r="AG426" s="56">
        <f t="shared" si="165"/>
        <v>-1.5373084049183088</v>
      </c>
      <c r="AH426" s="56">
        <f t="shared" si="165"/>
        <v>-7.6076215451054433E-2</v>
      </c>
      <c r="AI426" s="56">
        <f t="shared" si="165"/>
        <v>0.69394835749682293</v>
      </c>
      <c r="AJ426" s="56">
        <f t="shared" si="165"/>
        <v>-8.8589079673166538E-2</v>
      </c>
      <c r="AK426" s="56">
        <f t="shared" si="165"/>
        <v>-8.9532876538426148E-2</v>
      </c>
      <c r="AL426" s="81">
        <f t="shared" si="165"/>
        <v>-7.5969879411727934E-2</v>
      </c>
      <c r="AM426" s="43">
        <f t="shared" si="193"/>
        <v>-350.9</v>
      </c>
      <c r="AN426" s="44">
        <f t="shared" si="193"/>
        <v>23248.16</v>
      </c>
      <c r="AO426" s="44">
        <f t="shared" si="193"/>
        <v>6715.8600000000006</v>
      </c>
      <c r="AP426" s="44">
        <f t="shared" si="193"/>
        <v>65702.19</v>
      </c>
      <c r="AQ426" s="44">
        <f t="shared" si="193"/>
        <v>64408.22</v>
      </c>
      <c r="AR426" s="79">
        <f t="shared" si="194"/>
        <v>159723.53</v>
      </c>
      <c r="AS426" s="43">
        <f>SUMIF($M$217:$M$223,"&lt;&gt;0",AS$217:AS$223)</f>
        <v>653.07000000000005</v>
      </c>
      <c r="AT426" s="44">
        <f>SUMIF($M$217:$M$223,"&lt;&gt;0",AT$217:AT$223)</f>
        <v>26596.83</v>
      </c>
      <c r="AU426" s="44">
        <f>SUMIF($M$217:$M$223,"&lt;&gt;0",AU$217:AU$223)</f>
        <v>4887.6399999999994</v>
      </c>
      <c r="AV426" s="44">
        <f>SUMIF($M$217:$M$223,"&lt;&gt;0",AV$217:AV$223)</f>
        <v>89617.23</v>
      </c>
      <c r="AW426" s="44">
        <f>SUMIF($M$217:$M$223,"&lt;&gt;0",AW$217:AW$223)</f>
        <v>79982.81</v>
      </c>
      <c r="AX426" s="79">
        <f t="shared" si="195"/>
        <v>201737.58</v>
      </c>
      <c r="AY426" s="43">
        <f t="shared" si="196"/>
        <v>-1003.97</v>
      </c>
      <c r="AZ426" s="44">
        <f t="shared" si="196"/>
        <v>-3348.6700000000019</v>
      </c>
      <c r="BA426" s="44">
        <f t="shared" si="196"/>
        <v>1828.2200000000012</v>
      </c>
      <c r="BB426" s="44">
        <f t="shared" si="196"/>
        <v>-23915.039999999994</v>
      </c>
      <c r="BC426" s="44">
        <f t="shared" si="196"/>
        <v>-15574.589999999997</v>
      </c>
      <c r="BD426" s="79">
        <f t="shared" si="196"/>
        <v>-42014.049999999988</v>
      </c>
      <c r="BE426" s="82">
        <f t="shared" si="197"/>
        <v>-1.5373084049183088</v>
      </c>
      <c r="BF426" s="56">
        <f t="shared" si="197"/>
        <v>-0.12590485407471499</v>
      </c>
      <c r="BG426" s="56">
        <f t="shared" si="197"/>
        <v>0.37404964359077209</v>
      </c>
      <c r="BH426" s="56">
        <f t="shared" si="197"/>
        <v>-0.26685761209088915</v>
      </c>
      <c r="BI426" s="56">
        <f t="shared" si="197"/>
        <v>-0.1947242163659916</v>
      </c>
      <c r="BJ426" s="81">
        <f t="shared" si="197"/>
        <v>-0.20826090012579704</v>
      </c>
      <c r="BK426" s="82">
        <f t="shared" si="135"/>
        <v>1</v>
      </c>
      <c r="BL426" s="56">
        <f t="shared" si="135"/>
        <v>0.19453109317304151</v>
      </c>
      <c r="BM426" s="56">
        <f t="shared" si="135"/>
        <v>0.3707631996051588</v>
      </c>
      <c r="BN426" s="56">
        <f t="shared" si="135"/>
        <v>0.24547019837067019</v>
      </c>
      <c r="BO426" s="56">
        <f t="shared" si="135"/>
        <v>0.26960705684265801</v>
      </c>
      <c r="BP426" s="81">
        <f t="shared" si="135"/>
        <v>0.24808470939488081</v>
      </c>
      <c r="BQ426" s="82">
        <f t="shared" si="136"/>
        <v>1</v>
      </c>
      <c r="BR426" s="56">
        <f t="shared" si="136"/>
        <v>0.20562052615750712</v>
      </c>
      <c r="BS426" s="56">
        <f t="shared" si="136"/>
        <v>0.4570822574868163</v>
      </c>
      <c r="BT426" s="56">
        <f t="shared" si="136"/>
        <v>0.30515793807513208</v>
      </c>
      <c r="BU426" s="56">
        <f t="shared" si="136"/>
        <v>0.30482521205435792</v>
      </c>
      <c r="BV426" s="81">
        <f t="shared" si="136"/>
        <v>0.28953697496395092</v>
      </c>
      <c r="BW426" s="82">
        <f t="shared" si="137"/>
        <v>0</v>
      </c>
      <c r="BX426" s="56">
        <f t="shared" si="137"/>
        <v>-1.1089432984465603E-2</v>
      </c>
      <c r="BY426" s="56">
        <f t="shared" si="137"/>
        <v>-8.6319057881657502E-2</v>
      </c>
      <c r="BZ426" s="56">
        <f t="shared" si="137"/>
        <v>-5.9687739704461895E-2</v>
      </c>
      <c r="CA426" s="56">
        <f t="shared" si="137"/>
        <v>-3.5218155211699909E-2</v>
      </c>
      <c r="CB426" s="81">
        <f t="shared" si="137"/>
        <v>-4.1452265569070113E-2</v>
      </c>
      <c r="CC426" s="43">
        <f t="shared" si="138"/>
        <v>0</v>
      </c>
      <c r="CD426" s="44">
        <f t="shared" si="138"/>
        <v>-110.89432984465603</v>
      </c>
      <c r="CE426" s="44">
        <f t="shared" si="138"/>
        <v>-863.190578816575</v>
      </c>
      <c r="CF426" s="44">
        <f t="shared" si="138"/>
        <v>-596.87739704461899</v>
      </c>
      <c r="CG426" s="44">
        <f t="shared" si="138"/>
        <v>-352.18155211699911</v>
      </c>
      <c r="CH426" s="46">
        <f t="shared" si="138"/>
        <v>-414.52265569070113</v>
      </c>
    </row>
    <row r="427" spans="1:86" x14ac:dyDescent="0.2">
      <c r="A427" t="s">
        <v>46</v>
      </c>
      <c r="B427" t="s">
        <v>46</v>
      </c>
      <c r="C427" t="s">
        <v>92</v>
      </c>
      <c r="D427" t="s">
        <v>92</v>
      </c>
      <c r="F427" s="83" t="s">
        <v>93</v>
      </c>
      <c r="G427" s="60"/>
      <c r="H427" s="32">
        <f>SUM(H423:H426)</f>
        <v>419.94999999999993</v>
      </c>
      <c r="I427" s="5">
        <f>SUM(I423:I426)</f>
        <v>510840.12</v>
      </c>
      <c r="J427" s="5">
        <f>SUM(J423:J426)</f>
        <v>79789.84</v>
      </c>
      <c r="K427" s="5">
        <f>SUM(K423:K426)</f>
        <v>1122571.06</v>
      </c>
      <c r="L427" s="5">
        <f>SUM(L423:L426)</f>
        <v>950256.52000000014</v>
      </c>
      <c r="M427" s="74">
        <f t="shared" si="190"/>
        <v>2663877.4900000002</v>
      </c>
      <c r="N427" s="3" t="s">
        <v>49</v>
      </c>
      <c r="O427" t="s">
        <v>49</v>
      </c>
      <c r="P427" t="s">
        <v>92</v>
      </c>
      <c r="Q427" t="s">
        <v>92</v>
      </c>
      <c r="R427"/>
      <c r="T427" s="84" t="s">
        <v>93</v>
      </c>
      <c r="U427" s="5">
        <f>SUM(U423:U426)</f>
        <v>-239.28999999999985</v>
      </c>
      <c r="V427" s="5">
        <f>SUM(V423:V426)</f>
        <v>532757.1</v>
      </c>
      <c r="W427" s="5">
        <f>SUM(W423:W426)</f>
        <v>37568.99</v>
      </c>
      <c r="X427" s="5">
        <f>SUM(X423:X426)</f>
        <v>1195087.96</v>
      </c>
      <c r="Y427" s="5">
        <f>SUM(Y423:Y426)</f>
        <v>1013996.8200000001</v>
      </c>
      <c r="Z427" s="74">
        <f t="shared" si="191"/>
        <v>2779171.58</v>
      </c>
      <c r="AA427" s="2">
        <f t="shared" si="192"/>
        <v>659.23999999999978</v>
      </c>
      <c r="AB427" s="2">
        <f t="shared" si="192"/>
        <v>-21916.979999999981</v>
      </c>
      <c r="AC427" s="2">
        <f t="shared" si="192"/>
        <v>42220.85</v>
      </c>
      <c r="AD427" s="2">
        <f t="shared" si="192"/>
        <v>-72516.899999999907</v>
      </c>
      <c r="AE427" s="2">
        <f t="shared" si="192"/>
        <v>-63740.29999999993</v>
      </c>
      <c r="AF427" s="30">
        <f t="shared" si="192"/>
        <v>-115294.08999999985</v>
      </c>
      <c r="AG427" s="38">
        <f t="shared" si="165"/>
        <v>-2.7549834928329648</v>
      </c>
      <c r="AH427" s="38">
        <f t="shared" si="165"/>
        <v>-4.1138785386435922E-2</v>
      </c>
      <c r="AI427" s="38">
        <f t="shared" si="165"/>
        <v>1.1238218009054808</v>
      </c>
      <c r="AJ427" s="38">
        <f t="shared" si="165"/>
        <v>-6.0679131936029133E-2</v>
      </c>
      <c r="AK427" s="38">
        <f t="shared" si="165"/>
        <v>-6.2860453546589951E-2</v>
      </c>
      <c r="AL427" s="76">
        <f t="shared" si="165"/>
        <v>-4.1485056492985527E-2</v>
      </c>
      <c r="AM427" s="32">
        <f>SUM(AM423:AM426)</f>
        <v>419.94999999999993</v>
      </c>
      <c r="AN427" s="5">
        <f>SUM(AN423:AN426)</f>
        <v>99135.890000000014</v>
      </c>
      <c r="AO427" s="5">
        <f>SUM(AO423:AO426)</f>
        <v>30342.49</v>
      </c>
      <c r="AP427" s="5">
        <f>SUM(AP423:AP426)</f>
        <v>281006.89</v>
      </c>
      <c r="AQ427" s="5">
        <f>SUM(AQ423:AQ426)</f>
        <v>254921.29</v>
      </c>
      <c r="AR427" s="74">
        <f t="shared" si="194"/>
        <v>665826.51</v>
      </c>
      <c r="AS427" s="32">
        <f>SUM(AS423:AS426)</f>
        <v>-239.28999999999985</v>
      </c>
      <c r="AT427" s="5">
        <f>SUM(AT423:AT426)</f>
        <v>109701.38</v>
      </c>
      <c r="AU427" s="5">
        <f>SUM(AU423:AU426)</f>
        <v>16690.25</v>
      </c>
      <c r="AV427" s="5">
        <f>SUM(AV423:AV426)</f>
        <v>362558.69999999995</v>
      </c>
      <c r="AW427" s="5">
        <f>SUM(AW423:AW426)</f>
        <v>311042.68</v>
      </c>
      <c r="AX427" s="74">
        <f t="shared" si="195"/>
        <v>799753.72</v>
      </c>
      <c r="AY427" s="32">
        <f t="shared" si="196"/>
        <v>659.23999999999978</v>
      </c>
      <c r="AZ427" s="5">
        <f t="shared" si="196"/>
        <v>-10565.489999999991</v>
      </c>
      <c r="BA427" s="5">
        <f t="shared" si="196"/>
        <v>13652.240000000002</v>
      </c>
      <c r="BB427" s="5">
        <f t="shared" si="196"/>
        <v>-81551.809999999939</v>
      </c>
      <c r="BC427" s="5">
        <f t="shared" si="196"/>
        <v>-56121.389999999985</v>
      </c>
      <c r="BD427" s="74">
        <f t="shared" si="196"/>
        <v>-133927.20999999996</v>
      </c>
      <c r="BE427" s="77">
        <f t="shared" si="197"/>
        <v>-2.7549834928329648</v>
      </c>
      <c r="BF427" s="38">
        <f t="shared" si="197"/>
        <v>-9.6311368188804827E-2</v>
      </c>
      <c r="BG427" s="38">
        <f t="shared" si="197"/>
        <v>0.81797696259792407</v>
      </c>
      <c r="BH427" s="38">
        <f t="shared" si="197"/>
        <v>-0.22493408653550431</v>
      </c>
      <c r="BI427" s="38">
        <f t="shared" si="197"/>
        <v>-0.18042986898132432</v>
      </c>
      <c r="BJ427" s="76">
        <f t="shared" si="197"/>
        <v>-0.16746056523500755</v>
      </c>
      <c r="BK427" s="77">
        <f t="shared" si="135"/>
        <v>1</v>
      </c>
      <c r="BL427" s="38">
        <f t="shared" si="135"/>
        <v>0.19406441686686632</v>
      </c>
      <c r="BM427" s="38">
        <f t="shared" si="135"/>
        <v>0.38028012087754537</v>
      </c>
      <c r="BN427" s="38">
        <f t="shared" ref="BN427:BP465" si="198">IFERROR(AP427/K427,0)</f>
        <v>0.25032436699374738</v>
      </c>
      <c r="BO427" s="38">
        <f t="shared" si="198"/>
        <v>0.26826576259639867</v>
      </c>
      <c r="BP427" s="76">
        <f t="shared" si="198"/>
        <v>0.24994637046916146</v>
      </c>
      <c r="BQ427" s="77">
        <f t="shared" si="136"/>
        <v>1</v>
      </c>
      <c r="BR427" s="38">
        <f t="shared" si="136"/>
        <v>0.20591256315495374</v>
      </c>
      <c r="BS427" s="38">
        <f t="shared" si="136"/>
        <v>0.44425602072347437</v>
      </c>
      <c r="BT427" s="38">
        <f t="shared" ref="BT427:BV465" si="199">IFERROR(AV427/X427,0)</f>
        <v>0.3033740713110355</v>
      </c>
      <c r="BU427" s="38">
        <f t="shared" si="199"/>
        <v>0.30674916712263456</v>
      </c>
      <c r="BV427" s="76">
        <f t="shared" si="199"/>
        <v>0.2877669467244624</v>
      </c>
      <c r="BW427" s="77">
        <f t="shared" si="137"/>
        <v>0</v>
      </c>
      <c r="BX427" s="38">
        <f t="shared" si="137"/>
        <v>-1.1848146288087419E-2</v>
      </c>
      <c r="BY427" s="38">
        <f t="shared" si="137"/>
        <v>-6.3975899845928996E-2</v>
      </c>
      <c r="BZ427" s="38">
        <f t="shared" ref="BZ427:CB465" si="200">+BN427-BT427</f>
        <v>-5.3049704317288116E-2</v>
      </c>
      <c r="CA427" s="38">
        <f t="shared" si="200"/>
        <v>-3.8483404526235887E-2</v>
      </c>
      <c r="CB427" s="76">
        <f t="shared" si="200"/>
        <v>-3.7820576255300942E-2</v>
      </c>
      <c r="CC427" s="28">
        <f t="shared" si="138"/>
        <v>0</v>
      </c>
      <c r="CD427" s="2">
        <f t="shared" si="138"/>
        <v>-118.48146288087419</v>
      </c>
      <c r="CE427" s="2">
        <f t="shared" si="138"/>
        <v>-639.75899845928996</v>
      </c>
      <c r="CF427" s="2">
        <f t="shared" ref="CF427:CH465" si="201">BZ427*10000</f>
        <v>-530.49704317288115</v>
      </c>
      <c r="CG427" s="2">
        <f t="shared" si="201"/>
        <v>-384.83404526235887</v>
      </c>
      <c r="CH427" s="30">
        <f t="shared" si="201"/>
        <v>-378.20576255300944</v>
      </c>
    </row>
    <row r="428" spans="1:86" ht="13.5" thickBot="1" x14ac:dyDescent="0.25">
      <c r="A428" t="s">
        <v>46</v>
      </c>
      <c r="B428" t="s">
        <v>46</v>
      </c>
      <c r="C428" t="s">
        <v>92</v>
      </c>
      <c r="D428" t="s">
        <v>92</v>
      </c>
      <c r="F428" s="78" t="s">
        <v>94</v>
      </c>
      <c r="G428" s="61"/>
      <c r="H428" s="48">
        <f>SUMIFS(H$7:H$377,$B$7:$B$377,$B428,$D$7:$D$377,$D428)</f>
        <v>531.18999999999994</v>
      </c>
      <c r="I428" s="49">
        <f>SUMIFS(I$7:I$377,$B$7:$B$377,$B428,$D$7:$D$377,$D428)</f>
        <v>566515.02000000014</v>
      </c>
      <c r="J428" s="49">
        <f>SUMIFS(J$7:J$377,$B$7:$B$377,$B428,$D$7:$D$377,$D428)</f>
        <v>92862.030000000013</v>
      </c>
      <c r="K428" s="49">
        <f>SUMIFS(K$7:K$377,$B$7:$B$377,$B428,$D$7:$D$377,$D428)</f>
        <v>1243537.33</v>
      </c>
      <c r="L428" s="49">
        <f>SUMIFS(L$7:L$377,$B$7:$B$377,$B428,$D$7:$D$377,$D428)</f>
        <v>1060642.1099999999</v>
      </c>
      <c r="M428" s="79">
        <f t="shared" si="190"/>
        <v>2964087.68</v>
      </c>
      <c r="N428" s="3" t="s">
        <v>49</v>
      </c>
      <c r="O428" s="42" t="s">
        <v>49</v>
      </c>
      <c r="P428" s="42" t="s">
        <v>92</v>
      </c>
      <c r="Q428" s="42" t="s">
        <v>92</v>
      </c>
      <c r="R428" s="42"/>
      <c r="S428" s="42"/>
      <c r="T428" s="80" t="s">
        <v>94</v>
      </c>
      <c r="U428" s="49">
        <f>SUMIFS(U$7:U$377,$M$7:$M$377,"&lt;&gt;0",$O$7:$O$377,$O428,$Q$7:$Q$377,$Q428)</f>
        <v>3484.92</v>
      </c>
      <c r="V428" s="49">
        <f>SUMIFS(V$7:V$377,$M$7:$M$377,"&lt;&gt;0",$O$7:$O$377,$O428,$Q$7:$Q$377,$Q428)</f>
        <v>580222.23999999987</v>
      </c>
      <c r="W428" s="49">
        <f>SUMIFS(W$7:W$377,$M$7:$M$377,"&lt;&gt;0",$O$7:$O$377,$O428,$Q$7:$Q$377,$Q428)</f>
        <v>38593.4</v>
      </c>
      <c r="X428" s="49">
        <f>SUMIFS(X$7:X$377,$M$7:$M$377,"&lt;&gt;0",$O$7:$O$377,$O428,$Q$7:$Q$377,$Q428)</f>
        <v>1300931.3299999998</v>
      </c>
      <c r="Y428" s="49">
        <f>SUMIFS(Y$7:Y$377,$M$7:$M$377,"&lt;&gt;0",$O$7:$O$377,$O428,$Q$7:$Q$377,$Q428)</f>
        <v>1114539.6300000001</v>
      </c>
      <c r="Z428" s="79">
        <f t="shared" si="191"/>
        <v>3037771.5199999996</v>
      </c>
      <c r="AA428" s="44">
        <f t="shared" si="192"/>
        <v>-2953.73</v>
      </c>
      <c r="AB428" s="44">
        <f t="shared" si="192"/>
        <v>-13707.219999999739</v>
      </c>
      <c r="AC428" s="44">
        <f t="shared" si="192"/>
        <v>54268.630000000012</v>
      </c>
      <c r="AD428" s="44">
        <f t="shared" si="192"/>
        <v>-57393.999999999767</v>
      </c>
      <c r="AE428" s="44">
        <f t="shared" si="192"/>
        <v>-53897.520000000251</v>
      </c>
      <c r="AF428" s="46">
        <f t="shared" si="192"/>
        <v>-73683.839999999385</v>
      </c>
      <c r="AG428" s="56">
        <f t="shared" si="165"/>
        <v>-0.8475746932497733</v>
      </c>
      <c r="AH428" s="56">
        <f t="shared" si="165"/>
        <v>-2.3624085833041736E-2</v>
      </c>
      <c r="AI428" s="56">
        <f t="shared" si="165"/>
        <v>1.4061634890939905</v>
      </c>
      <c r="AJ428" s="56">
        <f t="shared" si="165"/>
        <v>-4.4117624563626869E-2</v>
      </c>
      <c r="AK428" s="56">
        <f t="shared" si="165"/>
        <v>-4.8358549619272169E-2</v>
      </c>
      <c r="AL428" s="81">
        <f t="shared" si="165"/>
        <v>-2.4255886104297731E-2</v>
      </c>
      <c r="AM428" s="48">
        <f>SUMIFS(AM$7:AM$377,$B$7:$B$377,$B428,$D$7:$D$377,$D428)</f>
        <v>531.18999999999994</v>
      </c>
      <c r="AN428" s="49">
        <f>SUMIFS(AN$7:AN$377,$B$7:$B$377,$B428,$D$7:$D$377,$D428)</f>
        <v>109200.56000000001</v>
      </c>
      <c r="AO428" s="49">
        <f>SUMIFS(AO$7:AO$377,$B$7:$B$377,$B428,$D$7:$D$377,$D428)</f>
        <v>35397.199999999997</v>
      </c>
      <c r="AP428" s="49">
        <f>SUMIFS(AP$7:AP$377,$B$7:$B$377,$B428,$D$7:$D$377,$D428)</f>
        <v>309666.03000000003</v>
      </c>
      <c r="AQ428" s="49">
        <f>SUMIFS(AQ$7:AQ$377,$B$7:$B$377,$B428,$D$7:$D$377,$D428)</f>
        <v>283677.29999999993</v>
      </c>
      <c r="AR428" s="79">
        <f t="shared" si="194"/>
        <v>738472.28</v>
      </c>
      <c r="AS428" s="48">
        <f>SUMIFS(AS$7:AS$377,$M$7:$M$377,"&lt;&gt;0",$O$7:$O$377,$O428,$Q$7:$Q$377,$Q428)</f>
        <v>3484.92</v>
      </c>
      <c r="AT428" s="49">
        <f>SUMIFS(AT$7:AT$377,$M$7:$M$377,"&lt;&gt;0",$O$7:$O$377,$O428,$Q$7:$Q$377,$Q428)</f>
        <v>119043.06000000001</v>
      </c>
      <c r="AU428" s="49">
        <f>SUMIFS(AU$7:AU$377,$M$7:$M$377,"&lt;&gt;0",$O$7:$O$377,$O428,$Q$7:$Q$377,$Q428)</f>
        <v>17075.98</v>
      </c>
      <c r="AV428" s="49">
        <f>SUMIFS(AV$7:AV$377,$M$7:$M$377,"&lt;&gt;0",$O$7:$O$377,$O428,$Q$7:$Q$377,$Q428)</f>
        <v>394315.37000000005</v>
      </c>
      <c r="AW428" s="49">
        <f>SUMIFS(AW$7:AW$377,$M$7:$M$377,"&lt;&gt;0",$O$7:$O$377,$O428,$Q$7:$Q$377,$Q428)</f>
        <v>342138.6100000001</v>
      </c>
      <c r="AX428" s="79">
        <f t="shared" si="195"/>
        <v>876057.94000000018</v>
      </c>
      <c r="AY428" s="48">
        <f t="shared" si="196"/>
        <v>-2953.73</v>
      </c>
      <c r="AZ428" s="49">
        <f t="shared" si="196"/>
        <v>-9842.5</v>
      </c>
      <c r="BA428" s="49">
        <f t="shared" si="196"/>
        <v>18321.219999999998</v>
      </c>
      <c r="BB428" s="49">
        <f t="shared" si="196"/>
        <v>-84649.340000000026</v>
      </c>
      <c r="BC428" s="49">
        <f t="shared" si="196"/>
        <v>-58461.310000000172</v>
      </c>
      <c r="BD428" s="79">
        <f t="shared" si="196"/>
        <v>-137585.66000000015</v>
      </c>
      <c r="BE428" s="82">
        <f t="shared" si="197"/>
        <v>-0.8475746932497733</v>
      </c>
      <c r="BF428" s="56">
        <f t="shared" si="197"/>
        <v>-8.2680166319649362E-2</v>
      </c>
      <c r="BG428" s="56">
        <f t="shared" si="197"/>
        <v>1.0729234866754351</v>
      </c>
      <c r="BH428" s="56">
        <f t="shared" si="197"/>
        <v>-0.21467420861631648</v>
      </c>
      <c r="BI428" s="56">
        <f t="shared" si="197"/>
        <v>-0.17087025051045876</v>
      </c>
      <c r="BJ428" s="81">
        <f t="shared" si="197"/>
        <v>-0.15705086811952201</v>
      </c>
      <c r="BK428" s="82">
        <f t="shared" ref="BK428:BM465" si="202">IFERROR(AM428/H428,0)</f>
        <v>1</v>
      </c>
      <c r="BL428" s="56">
        <f t="shared" si="202"/>
        <v>0.19275845501854477</v>
      </c>
      <c r="BM428" s="56">
        <f t="shared" si="202"/>
        <v>0.38118055355886571</v>
      </c>
      <c r="BN428" s="56">
        <f t="shared" si="198"/>
        <v>0.24902029278043467</v>
      </c>
      <c r="BO428" s="56">
        <f t="shared" si="198"/>
        <v>0.26745807782419651</v>
      </c>
      <c r="BP428" s="81">
        <f t="shared" si="198"/>
        <v>0.24913982301630158</v>
      </c>
      <c r="BQ428" s="82">
        <f t="shared" ref="BQ428:BS465" si="203">IFERROR(AS428/U428,0)</f>
        <v>1</v>
      </c>
      <c r="BR428" s="56">
        <f t="shared" si="203"/>
        <v>0.20516804043912559</v>
      </c>
      <c r="BS428" s="56">
        <f t="shared" si="203"/>
        <v>0.44245855508973037</v>
      </c>
      <c r="BT428" s="56">
        <f t="shared" si="199"/>
        <v>0.30310237051482197</v>
      </c>
      <c r="BU428" s="56">
        <f t="shared" si="199"/>
        <v>0.30697751860111072</v>
      </c>
      <c r="BV428" s="81">
        <f t="shared" si="199"/>
        <v>0.28838835779196464</v>
      </c>
      <c r="BW428" s="82">
        <f t="shared" ref="BW428:BY465" si="204">+BK428-BQ428</f>
        <v>0</v>
      </c>
      <c r="BX428" s="56">
        <f t="shared" si="204"/>
        <v>-1.2409585420580821E-2</v>
      </c>
      <c r="BY428" s="56">
        <f t="shared" si="204"/>
        <v>-6.1278001530864656E-2</v>
      </c>
      <c r="BZ428" s="56">
        <f t="shared" si="200"/>
        <v>-5.4082077734387307E-2</v>
      </c>
      <c r="CA428" s="56">
        <f t="shared" si="200"/>
        <v>-3.9519440776914216E-2</v>
      </c>
      <c r="CB428" s="81">
        <f t="shared" si="200"/>
        <v>-3.9248534775663063E-2</v>
      </c>
      <c r="CC428" s="43">
        <f t="shared" ref="CC428:CE465" si="205">BW428*10000</f>
        <v>0</v>
      </c>
      <c r="CD428" s="44">
        <f t="shared" si="205"/>
        <v>-124.09585420580821</v>
      </c>
      <c r="CE428" s="44">
        <f t="shared" si="205"/>
        <v>-612.78001530864651</v>
      </c>
      <c r="CF428" s="44">
        <f t="shared" si="201"/>
        <v>-540.82077734387303</v>
      </c>
      <c r="CG428" s="44">
        <f t="shared" si="201"/>
        <v>-395.19440776914217</v>
      </c>
      <c r="CH428" s="46">
        <f t="shared" si="201"/>
        <v>-392.48534775663063</v>
      </c>
    </row>
    <row r="429" spans="1:86" ht="13.5" thickBot="1" x14ac:dyDescent="0.25">
      <c r="F429"/>
      <c r="H429"/>
      <c r="I429"/>
      <c r="J429"/>
      <c r="K429"/>
      <c r="L429"/>
      <c r="M429"/>
      <c r="O429"/>
      <c r="P429"/>
      <c r="Q429"/>
      <c r="R429"/>
      <c r="U429"/>
      <c r="V429"/>
      <c r="W429"/>
      <c r="X429"/>
      <c r="Y429"/>
      <c r="Z429"/>
      <c r="AA429" s="2"/>
      <c r="AB429" s="2"/>
      <c r="AC429" s="2"/>
      <c r="AD429" s="2"/>
      <c r="AE429" s="2"/>
      <c r="AF429" s="3"/>
      <c r="AG429" s="38"/>
      <c r="AH429" s="38"/>
      <c r="AI429" s="38"/>
      <c r="AJ429" s="38"/>
      <c r="AK429" s="38"/>
      <c r="AL429" s="85"/>
      <c r="BE429" s="38"/>
      <c r="BF429" s="38"/>
      <c r="BG429" s="38"/>
      <c r="BH429" s="38"/>
      <c r="BI429" s="38"/>
      <c r="BJ429" s="38"/>
      <c r="BK429" s="38"/>
      <c r="BL429" s="38"/>
      <c r="BM429" s="38"/>
      <c r="BN429" s="38"/>
      <c r="BO429" s="38"/>
      <c r="BP429" s="38"/>
      <c r="BQ429" s="38"/>
      <c r="BR429" s="38"/>
      <c r="BS429" s="38"/>
      <c r="BT429" s="38"/>
      <c r="BU429" s="38"/>
      <c r="BV429" s="38"/>
      <c r="BW429" s="38"/>
      <c r="BX429" s="38"/>
      <c r="BY429" s="38"/>
      <c r="BZ429" s="38"/>
      <c r="CA429" s="38"/>
      <c r="CB429" s="38"/>
      <c r="CC429" s="2"/>
      <c r="CD429" s="2"/>
      <c r="CE429" s="2"/>
      <c r="CF429" s="2"/>
      <c r="CG429" s="2"/>
      <c r="CH429" s="2"/>
    </row>
    <row r="430" spans="1:86" x14ac:dyDescent="0.2">
      <c r="F430" s="62" t="s">
        <v>95</v>
      </c>
      <c r="G430" s="63"/>
      <c r="H430" s="64">
        <f t="shared" ref="H430:L434" si="206">SUMIF($E$14:$E$377,$F430,H$14:H$377)</f>
        <v>126.66999999999999</v>
      </c>
      <c r="I430" s="65">
        <f t="shared" si="206"/>
        <v>119025.58000000002</v>
      </c>
      <c r="J430" s="65">
        <f t="shared" si="206"/>
        <v>18426.97</v>
      </c>
      <c r="K430" s="65">
        <f t="shared" si="206"/>
        <v>267821.41000000003</v>
      </c>
      <c r="L430" s="65">
        <f t="shared" si="206"/>
        <v>235735.27999999997</v>
      </c>
      <c r="M430" s="66">
        <f t="shared" ref="M430:M436" si="207">SUM(H430:L430)</f>
        <v>641135.91</v>
      </c>
      <c r="O430" s="67"/>
      <c r="P430" s="67"/>
      <c r="Q430" s="67"/>
      <c r="R430" s="67"/>
      <c r="S430" s="67"/>
      <c r="T430" s="68" t="s">
        <v>95</v>
      </c>
      <c r="U430" s="65">
        <f>SUMIF($M$224:$M$230,"&lt;&gt;0",U$224:U$230)</f>
        <v>696.22</v>
      </c>
      <c r="V430" s="65">
        <f>SUMIF($M$224:$M$230,"&lt;&gt;0",V$224:V$230)</f>
        <v>130010.15000000001</v>
      </c>
      <c r="W430" s="65">
        <f>SUMIF($M$224:$M$230,"&lt;&gt;0",W$224:W$230)</f>
        <v>5707.33</v>
      </c>
      <c r="X430" s="65">
        <f>SUMIF($M$224:$M$230,"&lt;&gt;0",X$224:X$230)</f>
        <v>283988.40000000002</v>
      </c>
      <c r="Y430" s="65">
        <f>SUMIF($M$224:$M$230,"&lt;&gt;0",Y$224:Y$230)</f>
        <v>258923.80999999997</v>
      </c>
      <c r="Z430" s="66">
        <f t="shared" ref="Z430:Z436" si="208">SUM(U430:Y430)</f>
        <v>679325.91</v>
      </c>
      <c r="AA430" s="64">
        <f t="shared" ref="AA430:AF436" si="209">+H430-U430</f>
        <v>-569.55000000000007</v>
      </c>
      <c r="AB430" s="65">
        <f t="shared" si="209"/>
        <v>-10984.569999999992</v>
      </c>
      <c r="AC430" s="65">
        <f t="shared" si="209"/>
        <v>12719.640000000001</v>
      </c>
      <c r="AD430" s="65">
        <f t="shared" si="209"/>
        <v>-16166.989999999991</v>
      </c>
      <c r="AE430" s="86">
        <f t="shared" si="209"/>
        <v>-23188.53</v>
      </c>
      <c r="AF430" s="87">
        <f t="shared" si="209"/>
        <v>-38190</v>
      </c>
      <c r="AG430" s="70">
        <f t="shared" si="165"/>
        <v>-0.81806038321220309</v>
      </c>
      <c r="AH430" s="70">
        <f t="shared" si="165"/>
        <v>-8.4490095580998806E-2</v>
      </c>
      <c r="AI430" s="70">
        <f t="shared" si="165"/>
        <v>2.2286498239982619</v>
      </c>
      <c r="AJ430" s="70">
        <f t="shared" si="165"/>
        <v>-5.692834636907701E-2</v>
      </c>
      <c r="AK430" s="70">
        <f t="shared" si="165"/>
        <v>-8.9557348935966924E-2</v>
      </c>
      <c r="AL430" s="71">
        <f t="shared" si="165"/>
        <v>-5.6217493603328041E-2</v>
      </c>
      <c r="AM430" s="64">
        <f t="shared" ref="AM430:AQ434" si="210">SUMIF($E$14:$E$377,$F430,AM$14:AM$377)</f>
        <v>126.66999999999999</v>
      </c>
      <c r="AN430" s="65">
        <f t="shared" si="210"/>
        <v>22709.18</v>
      </c>
      <c r="AO430" s="65">
        <f t="shared" si="210"/>
        <v>7015.9</v>
      </c>
      <c r="AP430" s="65">
        <f t="shared" si="210"/>
        <v>65846.14</v>
      </c>
      <c r="AQ430" s="65">
        <f t="shared" si="210"/>
        <v>62792.880000000005</v>
      </c>
      <c r="AR430" s="66">
        <f t="shared" ref="AR430:AR436" si="211">SUM(AM430:AQ430)</f>
        <v>158490.77000000002</v>
      </c>
      <c r="AS430" s="64">
        <f>SUMIF($M$224:$M$230,"&lt;&gt;0",AS$224:AS$230)</f>
        <v>696.22</v>
      </c>
      <c r="AT430" s="65">
        <f>SUMIF($M$224:$M$230,"&lt;&gt;0",AT$224:AT$230)</f>
        <v>26624.319999999996</v>
      </c>
      <c r="AU430" s="65">
        <f>SUMIF($M$224:$M$230,"&lt;&gt;0",AU$224:AU$230)</f>
        <v>2387.06</v>
      </c>
      <c r="AV430" s="65">
        <f>SUMIF($M$224:$M$230,"&lt;&gt;0",AV$224:AV$230)</f>
        <v>87073.059999999983</v>
      </c>
      <c r="AW430" s="65">
        <f>SUMIF($M$224:$M$230,"&lt;&gt;0",AW$224:AW$230)</f>
        <v>80529.78</v>
      </c>
      <c r="AX430" s="66">
        <f t="shared" ref="AX430:AX436" si="212">SUM(AS430:AW430)</f>
        <v>197310.43999999997</v>
      </c>
      <c r="AY430" s="64">
        <f t="shared" ref="AY430:BD436" si="213">+AM430-AS430</f>
        <v>-569.55000000000007</v>
      </c>
      <c r="AZ430" s="65">
        <f t="shared" si="213"/>
        <v>-3915.1399999999958</v>
      </c>
      <c r="BA430" s="65">
        <f t="shared" si="213"/>
        <v>4628.84</v>
      </c>
      <c r="BB430" s="65">
        <f t="shared" si="213"/>
        <v>-21226.919999999984</v>
      </c>
      <c r="BC430" s="65">
        <f t="shared" si="213"/>
        <v>-17736.899999999994</v>
      </c>
      <c r="BD430" s="66">
        <f t="shared" si="213"/>
        <v>-38819.669999999955</v>
      </c>
      <c r="BE430" s="72">
        <f t="shared" ref="BE430:BJ436" si="214">AY430/AS430</f>
        <v>-0.81806038321220309</v>
      </c>
      <c r="BF430" s="70">
        <f t="shared" si="214"/>
        <v>-0.14705126741265115</v>
      </c>
      <c r="BG430" s="70">
        <f t="shared" si="214"/>
        <v>1.9391385218637154</v>
      </c>
      <c r="BH430" s="70">
        <f t="shared" si="214"/>
        <v>-0.24378286464263446</v>
      </c>
      <c r="BI430" s="70">
        <f t="shared" si="214"/>
        <v>-0.22025268167875281</v>
      </c>
      <c r="BJ430" s="71">
        <f t="shared" si="214"/>
        <v>-0.19674412565295563</v>
      </c>
      <c r="BK430" s="72">
        <f t="shared" si="202"/>
        <v>1</v>
      </c>
      <c r="BL430" s="70">
        <f t="shared" si="202"/>
        <v>0.19079243302154039</v>
      </c>
      <c r="BM430" s="70">
        <f t="shared" si="202"/>
        <v>0.38074083802166059</v>
      </c>
      <c r="BN430" s="70">
        <f t="shared" si="198"/>
        <v>0.24585838749784789</v>
      </c>
      <c r="BO430" s="70">
        <f t="shared" si="198"/>
        <v>0.266370311647879</v>
      </c>
      <c r="BP430" s="71">
        <f t="shared" si="198"/>
        <v>0.24720307742550252</v>
      </c>
      <c r="BQ430" s="72">
        <f t="shared" si="203"/>
        <v>1</v>
      </c>
      <c r="BR430" s="70">
        <f t="shared" si="203"/>
        <v>0.20478647244080553</v>
      </c>
      <c r="BS430" s="70">
        <f t="shared" si="203"/>
        <v>0.41824460824939158</v>
      </c>
      <c r="BT430" s="70">
        <f t="shared" si="199"/>
        <v>0.30660780510753249</v>
      </c>
      <c r="BU430" s="70">
        <f t="shared" si="199"/>
        <v>0.31101728342403123</v>
      </c>
      <c r="BV430" s="71">
        <f t="shared" si="199"/>
        <v>0.29045033774731183</v>
      </c>
      <c r="BW430" s="72">
        <f t="shared" si="204"/>
        <v>0</v>
      </c>
      <c r="BX430" s="70">
        <f t="shared" si="204"/>
        <v>-1.3994039419265136E-2</v>
      </c>
      <c r="BY430" s="70">
        <f t="shared" si="204"/>
        <v>-3.7503770227730993E-2</v>
      </c>
      <c r="BZ430" s="70">
        <f t="shared" si="200"/>
        <v>-6.0749417609684608E-2</v>
      </c>
      <c r="CA430" s="70">
        <f t="shared" si="200"/>
        <v>-4.4646971776152233E-2</v>
      </c>
      <c r="CB430" s="71">
        <f t="shared" si="200"/>
        <v>-4.3247260321809311E-2</v>
      </c>
      <c r="CC430" s="64">
        <f t="shared" si="205"/>
        <v>0</v>
      </c>
      <c r="CD430" s="65">
        <f t="shared" si="205"/>
        <v>-139.94039419265135</v>
      </c>
      <c r="CE430" s="65">
        <f t="shared" si="205"/>
        <v>-375.0377022773099</v>
      </c>
      <c r="CF430" s="65">
        <f t="shared" si="201"/>
        <v>-607.4941760968461</v>
      </c>
      <c r="CG430" s="65">
        <f t="shared" si="201"/>
        <v>-446.46971776152236</v>
      </c>
      <c r="CH430" s="69">
        <f t="shared" si="201"/>
        <v>-432.47260321809313</v>
      </c>
    </row>
    <row r="431" spans="1:86" x14ac:dyDescent="0.2">
      <c r="F431" s="73" t="s">
        <v>96</v>
      </c>
      <c r="G431" s="60"/>
      <c r="H431" s="28">
        <f t="shared" si="206"/>
        <v>231.39999999999998</v>
      </c>
      <c r="I431" s="2">
        <f t="shared" si="206"/>
        <v>20228.02</v>
      </c>
      <c r="J431" s="2">
        <f t="shared" si="206"/>
        <v>2682.75</v>
      </c>
      <c r="K431" s="2">
        <f t="shared" si="206"/>
        <v>52570.14</v>
      </c>
      <c r="L431" s="2">
        <f t="shared" si="206"/>
        <v>51334.559999999998</v>
      </c>
      <c r="M431" s="74">
        <f t="shared" si="207"/>
        <v>127046.87</v>
      </c>
      <c r="O431"/>
      <c r="P431"/>
      <c r="Q431"/>
      <c r="R431"/>
      <c r="T431" s="75" t="s">
        <v>96</v>
      </c>
      <c r="U431" s="2">
        <f>SUMIF($M$231:$M$237,"&lt;&gt;0",U$231:U$237)</f>
        <v>162.32000000000002</v>
      </c>
      <c r="V431" s="2">
        <f>SUMIF($M$231:$M$237,"&lt;&gt;0",V$231:V$237)</f>
        <v>22923.940000000002</v>
      </c>
      <c r="W431" s="2">
        <f>SUMIF($M$231:$M$237,"&lt;&gt;0",W$231:W$237)</f>
        <v>1430.3</v>
      </c>
      <c r="X431" s="2">
        <f>SUMIF($M$231:$M$237,"&lt;&gt;0",X$231:X$237)</f>
        <v>61610.65</v>
      </c>
      <c r="Y431" s="2">
        <f>SUMIF($M$231:$M$237,"&lt;&gt;0",Y$231:Y$237)</f>
        <v>55910.25</v>
      </c>
      <c r="Z431" s="74">
        <f t="shared" si="208"/>
        <v>142037.46000000002</v>
      </c>
      <c r="AA431" s="28">
        <f t="shared" si="209"/>
        <v>69.079999999999956</v>
      </c>
      <c r="AB431" s="2">
        <f t="shared" si="209"/>
        <v>-2695.9200000000019</v>
      </c>
      <c r="AC431" s="2">
        <f t="shared" si="209"/>
        <v>1252.45</v>
      </c>
      <c r="AD431" s="2">
        <f t="shared" si="209"/>
        <v>-9040.510000000002</v>
      </c>
      <c r="AE431" s="29">
        <f t="shared" si="209"/>
        <v>-4575.6900000000023</v>
      </c>
      <c r="AF431" s="31">
        <f t="shared" si="209"/>
        <v>-14990.590000000026</v>
      </c>
      <c r="AG431" s="38">
        <f t="shared" si="165"/>
        <v>0.42557910300640678</v>
      </c>
      <c r="AH431" s="38">
        <f t="shared" si="165"/>
        <v>-0.1176028204575654</v>
      </c>
      <c r="AI431" s="38">
        <f t="shared" si="165"/>
        <v>0.87565545689715452</v>
      </c>
      <c r="AJ431" s="38">
        <f t="shared" si="165"/>
        <v>-0.14673615681704383</v>
      </c>
      <c r="AK431" s="38">
        <f t="shared" si="165"/>
        <v>-8.1839913074972875E-2</v>
      </c>
      <c r="AL431" s="76">
        <f t="shared" si="165"/>
        <v>-0.10553969354281627</v>
      </c>
      <c r="AM431" s="28">
        <f t="shared" si="210"/>
        <v>231.39999999999998</v>
      </c>
      <c r="AN431" s="2">
        <f t="shared" si="210"/>
        <v>3978.9</v>
      </c>
      <c r="AO431" s="2">
        <f t="shared" si="210"/>
        <v>977.81999999999994</v>
      </c>
      <c r="AP431" s="2">
        <f t="shared" si="210"/>
        <v>12929.92</v>
      </c>
      <c r="AQ431" s="2">
        <f t="shared" si="210"/>
        <v>14175.7</v>
      </c>
      <c r="AR431" s="74">
        <f t="shared" si="211"/>
        <v>32293.74</v>
      </c>
      <c r="AS431" s="28">
        <f>SUMIF($M$231:$M$237,"&lt;&gt;0",AS$231:AS$237)</f>
        <v>162.32000000000002</v>
      </c>
      <c r="AT431" s="2">
        <f>SUMIF($M$231:$M$237,"&lt;&gt;0",AT$231:AT$237)</f>
        <v>4746.99</v>
      </c>
      <c r="AU431" s="2">
        <f>SUMIF($M$231:$M$237,"&lt;&gt;0",AU$231:AU$237)</f>
        <v>616.06999999999994</v>
      </c>
      <c r="AV431" s="2">
        <f>SUMIF($M$231:$M$237,"&lt;&gt;0",AV$231:AV$237)</f>
        <v>18964.04</v>
      </c>
      <c r="AW431" s="2">
        <f>SUMIF($M$231:$M$237,"&lt;&gt;0",AW$231:AW$237)</f>
        <v>17459.73</v>
      </c>
      <c r="AX431" s="74">
        <f t="shared" si="212"/>
        <v>41949.149999999994</v>
      </c>
      <c r="AY431" s="28">
        <f t="shared" si="213"/>
        <v>69.079999999999956</v>
      </c>
      <c r="AZ431" s="2">
        <f t="shared" si="213"/>
        <v>-768.08999999999969</v>
      </c>
      <c r="BA431" s="2">
        <f t="shared" si="213"/>
        <v>361.75</v>
      </c>
      <c r="BB431" s="2">
        <f t="shared" si="213"/>
        <v>-6034.1200000000008</v>
      </c>
      <c r="BC431" s="2">
        <f t="shared" si="213"/>
        <v>-3284.0299999999988</v>
      </c>
      <c r="BD431" s="74">
        <f t="shared" si="213"/>
        <v>-9655.4099999999926</v>
      </c>
      <c r="BE431" s="77">
        <f t="shared" si="214"/>
        <v>0.42557910300640678</v>
      </c>
      <c r="BF431" s="38">
        <f t="shared" si="214"/>
        <v>-0.16180569160668123</v>
      </c>
      <c r="BG431" s="38">
        <f t="shared" si="214"/>
        <v>0.58718976739656215</v>
      </c>
      <c r="BH431" s="38">
        <f t="shared" si="214"/>
        <v>-0.31818747482076609</v>
      </c>
      <c r="BI431" s="38">
        <f t="shared" si="214"/>
        <v>-0.18809168297562442</v>
      </c>
      <c r="BJ431" s="76">
        <f t="shared" si="214"/>
        <v>-0.23016938364662917</v>
      </c>
      <c r="BK431" s="77">
        <f t="shared" si="202"/>
        <v>1</v>
      </c>
      <c r="BL431" s="38">
        <f t="shared" si="202"/>
        <v>0.19670239598339334</v>
      </c>
      <c r="BM431" s="38">
        <f t="shared" si="202"/>
        <v>0.36448420464076037</v>
      </c>
      <c r="BN431" s="38">
        <f t="shared" si="198"/>
        <v>0.24595559380286985</v>
      </c>
      <c r="BO431" s="38">
        <f t="shared" si="198"/>
        <v>0.27614340124859355</v>
      </c>
      <c r="BP431" s="76">
        <f t="shared" si="198"/>
        <v>0.25418760808511065</v>
      </c>
      <c r="BQ431" s="77">
        <f t="shared" si="203"/>
        <v>1</v>
      </c>
      <c r="BR431" s="38">
        <f t="shared" si="203"/>
        <v>0.20707565976878317</v>
      </c>
      <c r="BS431" s="38">
        <f t="shared" si="203"/>
        <v>0.43072781933860027</v>
      </c>
      <c r="BT431" s="38">
        <f t="shared" si="199"/>
        <v>0.30780457599457239</v>
      </c>
      <c r="BU431" s="38">
        <f t="shared" si="199"/>
        <v>0.31228137953237556</v>
      </c>
      <c r="BV431" s="76">
        <f t="shared" si="199"/>
        <v>0.29533863813109573</v>
      </c>
      <c r="BW431" s="77">
        <f t="shared" si="204"/>
        <v>0</v>
      </c>
      <c r="BX431" s="38">
        <f t="shared" si="204"/>
        <v>-1.037326378538983E-2</v>
      </c>
      <c r="BY431" s="38">
        <f t="shared" si="204"/>
        <v>-6.6243614697839903E-2</v>
      </c>
      <c r="BZ431" s="38">
        <f t="shared" si="200"/>
        <v>-6.184898219170254E-2</v>
      </c>
      <c r="CA431" s="38">
        <f t="shared" si="200"/>
        <v>-3.6137978283782013E-2</v>
      </c>
      <c r="CB431" s="76">
        <f t="shared" si="200"/>
        <v>-4.1151030045985082E-2</v>
      </c>
      <c r="CC431" s="28">
        <f t="shared" si="205"/>
        <v>0</v>
      </c>
      <c r="CD431" s="2">
        <f t="shared" si="205"/>
        <v>-103.7326378538983</v>
      </c>
      <c r="CE431" s="2">
        <f t="shared" si="205"/>
        <v>-662.43614697839905</v>
      </c>
      <c r="CF431" s="2">
        <f t="shared" si="201"/>
        <v>-618.48982191702544</v>
      </c>
      <c r="CG431" s="2">
        <f t="shared" si="201"/>
        <v>-361.37978283782013</v>
      </c>
      <c r="CH431" s="30">
        <f t="shared" si="201"/>
        <v>-411.51030045985084</v>
      </c>
    </row>
    <row r="432" spans="1:86" x14ac:dyDescent="0.2">
      <c r="F432" s="73" t="s">
        <v>97</v>
      </c>
      <c r="G432" s="60"/>
      <c r="H432" s="28">
        <f t="shared" si="206"/>
        <v>0</v>
      </c>
      <c r="I432" s="2">
        <f t="shared" si="206"/>
        <v>0</v>
      </c>
      <c r="J432" s="2">
        <f t="shared" si="206"/>
        <v>0</v>
      </c>
      <c r="K432" s="2">
        <f t="shared" si="206"/>
        <v>0</v>
      </c>
      <c r="L432" s="2">
        <f t="shared" si="206"/>
        <v>0</v>
      </c>
      <c r="M432" s="74">
        <f t="shared" si="207"/>
        <v>0</v>
      </c>
      <c r="O432"/>
      <c r="P432"/>
      <c r="Q432"/>
      <c r="R432"/>
      <c r="T432" s="75" t="s">
        <v>97</v>
      </c>
      <c r="U432" s="2">
        <f>SUMIF($M$238:$M$244,"&lt;&gt;0",U$238:U$244)</f>
        <v>0</v>
      </c>
      <c r="V432" s="2">
        <f>SUMIF($M$238:$M$244,"&lt;&gt;0",V$238:V$244)</f>
        <v>0</v>
      </c>
      <c r="W432" s="2">
        <f>SUMIF($M$238:$M$244,"&lt;&gt;0",W$238:W$244)</f>
        <v>0</v>
      </c>
      <c r="X432" s="2">
        <f>SUMIF($M$238:$M$244,"&lt;&gt;0",X$238:X$244)</f>
        <v>0</v>
      </c>
      <c r="Y432" s="2">
        <f>SUMIF($M$238:$M$244,"&lt;&gt;0",Y$238:Y$244)</f>
        <v>0</v>
      </c>
      <c r="Z432" s="74">
        <f t="shared" si="208"/>
        <v>0</v>
      </c>
      <c r="AA432" s="28">
        <f t="shared" si="209"/>
        <v>0</v>
      </c>
      <c r="AB432" s="2">
        <f t="shared" si="209"/>
        <v>0</v>
      </c>
      <c r="AC432" s="2">
        <f t="shared" si="209"/>
        <v>0</v>
      </c>
      <c r="AD432" s="2">
        <f t="shared" si="209"/>
        <v>0</v>
      </c>
      <c r="AE432" s="29">
        <f t="shared" si="209"/>
        <v>0</v>
      </c>
      <c r="AF432" s="31">
        <f t="shared" si="209"/>
        <v>0</v>
      </c>
      <c r="AG432" s="38" t="str">
        <f t="shared" si="165"/>
        <v/>
      </c>
      <c r="AH432" s="38" t="str">
        <f t="shared" si="165"/>
        <v/>
      </c>
      <c r="AI432" s="38" t="str">
        <f t="shared" si="165"/>
        <v/>
      </c>
      <c r="AJ432" s="38" t="str">
        <f t="shared" si="165"/>
        <v/>
      </c>
      <c r="AK432" s="38" t="str">
        <f t="shared" si="165"/>
        <v/>
      </c>
      <c r="AL432" s="76" t="str">
        <f t="shared" si="165"/>
        <v/>
      </c>
      <c r="AM432" s="28">
        <f t="shared" si="210"/>
        <v>0</v>
      </c>
      <c r="AN432" s="2">
        <f t="shared" si="210"/>
        <v>0</v>
      </c>
      <c r="AO432" s="2">
        <f t="shared" si="210"/>
        <v>0</v>
      </c>
      <c r="AP432" s="2">
        <f t="shared" si="210"/>
        <v>0</v>
      </c>
      <c r="AQ432" s="2">
        <f t="shared" si="210"/>
        <v>0</v>
      </c>
      <c r="AR432" s="74">
        <f t="shared" si="211"/>
        <v>0</v>
      </c>
      <c r="AS432" s="28">
        <f>SUMIF($M$238:$M$244,"&lt;&gt;0",AS$238:AS$244)</f>
        <v>0</v>
      </c>
      <c r="AT432" s="2">
        <f>SUMIF($M$238:$M$244,"&lt;&gt;0",AT$238:AT$244)</f>
        <v>0</v>
      </c>
      <c r="AU432" s="2">
        <f>SUMIF($M$238:$M$244,"&lt;&gt;0",AU$238:AU$244)</f>
        <v>0</v>
      </c>
      <c r="AV432" s="2">
        <f>SUMIF($M$238:$M$244,"&lt;&gt;0",AV$238:AV$244)</f>
        <v>0</v>
      </c>
      <c r="AW432" s="2">
        <f>SUMIF($M$238:$M$244,"&lt;&gt;0",AW$238:AW$244)</f>
        <v>0</v>
      </c>
      <c r="AX432" s="74">
        <f t="shared" si="212"/>
        <v>0</v>
      </c>
      <c r="AY432" s="28">
        <f t="shared" si="213"/>
        <v>0</v>
      </c>
      <c r="AZ432" s="2">
        <f t="shared" si="213"/>
        <v>0</v>
      </c>
      <c r="BA432" s="2">
        <f t="shared" si="213"/>
        <v>0</v>
      </c>
      <c r="BB432" s="2">
        <f t="shared" si="213"/>
        <v>0</v>
      </c>
      <c r="BC432" s="2">
        <f t="shared" si="213"/>
        <v>0</v>
      </c>
      <c r="BD432" s="74">
        <f t="shared" si="213"/>
        <v>0</v>
      </c>
      <c r="BE432" s="77" t="e">
        <f t="shared" si="214"/>
        <v>#DIV/0!</v>
      </c>
      <c r="BF432" s="38" t="e">
        <f t="shared" si="214"/>
        <v>#DIV/0!</v>
      </c>
      <c r="BG432" s="38" t="e">
        <f t="shared" si="214"/>
        <v>#DIV/0!</v>
      </c>
      <c r="BH432" s="38" t="e">
        <f t="shared" si="214"/>
        <v>#DIV/0!</v>
      </c>
      <c r="BI432" s="38" t="e">
        <f t="shared" si="214"/>
        <v>#DIV/0!</v>
      </c>
      <c r="BJ432" s="76" t="e">
        <f t="shared" si="214"/>
        <v>#DIV/0!</v>
      </c>
      <c r="BK432" s="77">
        <f t="shared" si="202"/>
        <v>0</v>
      </c>
      <c r="BL432" s="38">
        <f t="shared" si="202"/>
        <v>0</v>
      </c>
      <c r="BM432" s="38">
        <f t="shared" si="202"/>
        <v>0</v>
      </c>
      <c r="BN432" s="38">
        <f t="shared" si="198"/>
        <v>0</v>
      </c>
      <c r="BO432" s="38">
        <f t="shared" si="198"/>
        <v>0</v>
      </c>
      <c r="BP432" s="76">
        <f t="shared" si="198"/>
        <v>0</v>
      </c>
      <c r="BQ432" s="77">
        <f t="shared" si="203"/>
        <v>0</v>
      </c>
      <c r="BR432" s="38">
        <f t="shared" si="203"/>
        <v>0</v>
      </c>
      <c r="BS432" s="38">
        <f t="shared" si="203"/>
        <v>0</v>
      </c>
      <c r="BT432" s="38">
        <f t="shared" si="199"/>
        <v>0</v>
      </c>
      <c r="BU432" s="38">
        <f t="shared" si="199"/>
        <v>0</v>
      </c>
      <c r="BV432" s="76">
        <f t="shared" si="199"/>
        <v>0</v>
      </c>
      <c r="BW432" s="77">
        <f t="shared" si="204"/>
        <v>0</v>
      </c>
      <c r="BX432" s="38">
        <f t="shared" si="204"/>
        <v>0</v>
      </c>
      <c r="BY432" s="38">
        <f t="shared" si="204"/>
        <v>0</v>
      </c>
      <c r="BZ432" s="38">
        <f t="shared" si="200"/>
        <v>0</v>
      </c>
      <c r="CA432" s="38">
        <f t="shared" si="200"/>
        <v>0</v>
      </c>
      <c r="CB432" s="76">
        <f t="shared" si="200"/>
        <v>0</v>
      </c>
      <c r="CC432" s="28">
        <f t="shared" si="205"/>
        <v>0</v>
      </c>
      <c r="CD432" s="2">
        <f t="shared" si="205"/>
        <v>0</v>
      </c>
      <c r="CE432" s="2">
        <f t="shared" si="205"/>
        <v>0</v>
      </c>
      <c r="CF432" s="2">
        <f t="shared" si="201"/>
        <v>0</v>
      </c>
      <c r="CG432" s="2">
        <f t="shared" si="201"/>
        <v>0</v>
      </c>
      <c r="CH432" s="30">
        <f t="shared" si="201"/>
        <v>0</v>
      </c>
    </row>
    <row r="433" spans="1:86" x14ac:dyDescent="0.2">
      <c r="F433" s="73" t="s">
        <v>98</v>
      </c>
      <c r="G433" s="60"/>
      <c r="H433" s="28">
        <f t="shared" si="206"/>
        <v>0</v>
      </c>
      <c r="I433" s="2">
        <f t="shared" si="206"/>
        <v>0</v>
      </c>
      <c r="J433" s="2">
        <f t="shared" si="206"/>
        <v>0</v>
      </c>
      <c r="K433" s="2">
        <f t="shared" si="206"/>
        <v>0</v>
      </c>
      <c r="L433" s="2">
        <f t="shared" si="206"/>
        <v>0</v>
      </c>
      <c r="M433" s="74">
        <f t="shared" si="207"/>
        <v>0</v>
      </c>
      <c r="O433"/>
      <c r="P433"/>
      <c r="Q433"/>
      <c r="R433"/>
      <c r="T433" s="75" t="s">
        <v>98</v>
      </c>
      <c r="U433" s="2">
        <f>SUMIF($M$245:$M$251,"&lt;&gt;0",U$245:U$251)</f>
        <v>0</v>
      </c>
      <c r="V433" s="2">
        <f>SUMIF($M$245:$M$251,"&lt;&gt;0",V$245:V$251)</f>
        <v>0</v>
      </c>
      <c r="W433" s="2">
        <f>SUMIF($M$245:$M$251,"&lt;&gt;0",W$245:W$251)</f>
        <v>0</v>
      </c>
      <c r="X433" s="2">
        <f>SUMIF($M$245:$M$251,"&lt;&gt;0",X$245:X$251)</f>
        <v>0</v>
      </c>
      <c r="Y433" s="2">
        <f>SUMIF($M$245:$M$251,"&lt;&gt;0",Y$245:Y$251)</f>
        <v>0</v>
      </c>
      <c r="Z433" s="74">
        <f t="shared" si="208"/>
        <v>0</v>
      </c>
      <c r="AA433" s="28">
        <f t="shared" si="209"/>
        <v>0</v>
      </c>
      <c r="AB433" s="2">
        <f t="shared" si="209"/>
        <v>0</v>
      </c>
      <c r="AC433" s="2">
        <f t="shared" si="209"/>
        <v>0</v>
      </c>
      <c r="AD433" s="2">
        <f t="shared" si="209"/>
        <v>0</v>
      </c>
      <c r="AE433" s="29">
        <f t="shared" si="209"/>
        <v>0</v>
      </c>
      <c r="AF433" s="31">
        <f t="shared" si="209"/>
        <v>0</v>
      </c>
      <c r="AG433" s="38" t="str">
        <f t="shared" si="165"/>
        <v/>
      </c>
      <c r="AH433" s="38" t="str">
        <f t="shared" si="165"/>
        <v/>
      </c>
      <c r="AI433" s="38" t="str">
        <f t="shared" si="165"/>
        <v/>
      </c>
      <c r="AJ433" s="38" t="str">
        <f t="shared" si="165"/>
        <v/>
      </c>
      <c r="AK433" s="38" t="str">
        <f t="shared" si="165"/>
        <v/>
      </c>
      <c r="AL433" s="76" t="str">
        <f t="shared" si="165"/>
        <v/>
      </c>
      <c r="AM433" s="28">
        <f t="shared" si="210"/>
        <v>0</v>
      </c>
      <c r="AN433" s="2">
        <f t="shared" si="210"/>
        <v>0</v>
      </c>
      <c r="AO433" s="2">
        <f t="shared" si="210"/>
        <v>0</v>
      </c>
      <c r="AP433" s="2">
        <f t="shared" si="210"/>
        <v>0</v>
      </c>
      <c r="AQ433" s="2">
        <f t="shared" si="210"/>
        <v>0</v>
      </c>
      <c r="AR433" s="74">
        <f t="shared" si="211"/>
        <v>0</v>
      </c>
      <c r="AS433" s="28">
        <f>SUMIF($M$245:$M$251,"&lt;&gt;0",AS$245:AS$251)</f>
        <v>0</v>
      </c>
      <c r="AT433" s="2">
        <f>SUMIF($M$245:$M$251,"&lt;&gt;0",AT$245:AT$251)</f>
        <v>0</v>
      </c>
      <c r="AU433" s="2">
        <f>SUMIF($M$245:$M$251,"&lt;&gt;0",AU$245:AU$251)</f>
        <v>0</v>
      </c>
      <c r="AV433" s="2">
        <f>SUMIF($M$245:$M$251,"&lt;&gt;0",AV$245:AV$251)</f>
        <v>0</v>
      </c>
      <c r="AW433" s="2">
        <f>SUMIF($M$245:$M$251,"&lt;&gt;0",AW$245:AW$251)</f>
        <v>0</v>
      </c>
      <c r="AX433" s="74">
        <f t="shared" si="212"/>
        <v>0</v>
      </c>
      <c r="AY433" s="28">
        <f t="shared" si="213"/>
        <v>0</v>
      </c>
      <c r="AZ433" s="2">
        <f t="shared" si="213"/>
        <v>0</v>
      </c>
      <c r="BA433" s="2">
        <f t="shared" si="213"/>
        <v>0</v>
      </c>
      <c r="BB433" s="2">
        <f t="shared" si="213"/>
        <v>0</v>
      </c>
      <c r="BC433" s="2">
        <f t="shared" si="213"/>
        <v>0</v>
      </c>
      <c r="BD433" s="74">
        <f t="shared" si="213"/>
        <v>0</v>
      </c>
      <c r="BE433" s="77" t="e">
        <f t="shared" si="214"/>
        <v>#DIV/0!</v>
      </c>
      <c r="BF433" s="38" t="e">
        <f t="shared" si="214"/>
        <v>#DIV/0!</v>
      </c>
      <c r="BG433" s="38" t="e">
        <f t="shared" si="214"/>
        <v>#DIV/0!</v>
      </c>
      <c r="BH433" s="38" t="e">
        <f t="shared" si="214"/>
        <v>#DIV/0!</v>
      </c>
      <c r="BI433" s="38" t="e">
        <f t="shared" si="214"/>
        <v>#DIV/0!</v>
      </c>
      <c r="BJ433" s="76" t="e">
        <f t="shared" si="214"/>
        <v>#DIV/0!</v>
      </c>
      <c r="BK433" s="77">
        <f t="shared" si="202"/>
        <v>0</v>
      </c>
      <c r="BL433" s="38">
        <f t="shared" si="202"/>
        <v>0</v>
      </c>
      <c r="BM433" s="38">
        <f t="shared" si="202"/>
        <v>0</v>
      </c>
      <c r="BN433" s="38">
        <f t="shared" si="198"/>
        <v>0</v>
      </c>
      <c r="BO433" s="38">
        <f t="shared" si="198"/>
        <v>0</v>
      </c>
      <c r="BP433" s="76">
        <f t="shared" si="198"/>
        <v>0</v>
      </c>
      <c r="BQ433" s="77">
        <f t="shared" si="203"/>
        <v>0</v>
      </c>
      <c r="BR433" s="38">
        <f t="shared" si="203"/>
        <v>0</v>
      </c>
      <c r="BS433" s="38">
        <f t="shared" si="203"/>
        <v>0</v>
      </c>
      <c r="BT433" s="38">
        <f t="shared" si="199"/>
        <v>0</v>
      </c>
      <c r="BU433" s="38">
        <f t="shared" si="199"/>
        <v>0</v>
      </c>
      <c r="BV433" s="76">
        <f t="shared" si="199"/>
        <v>0</v>
      </c>
      <c r="BW433" s="77">
        <f t="shared" si="204"/>
        <v>0</v>
      </c>
      <c r="BX433" s="38">
        <f t="shared" si="204"/>
        <v>0</v>
      </c>
      <c r="BY433" s="38">
        <f t="shared" si="204"/>
        <v>0</v>
      </c>
      <c r="BZ433" s="38">
        <f t="shared" si="200"/>
        <v>0</v>
      </c>
      <c r="CA433" s="38">
        <f t="shared" si="200"/>
        <v>0</v>
      </c>
      <c r="CB433" s="76">
        <f t="shared" si="200"/>
        <v>0</v>
      </c>
      <c r="CC433" s="28">
        <f t="shared" si="205"/>
        <v>0</v>
      </c>
      <c r="CD433" s="2">
        <f t="shared" si="205"/>
        <v>0</v>
      </c>
      <c r="CE433" s="2">
        <f t="shared" si="205"/>
        <v>0</v>
      </c>
      <c r="CF433" s="2">
        <f t="shared" si="201"/>
        <v>0</v>
      </c>
      <c r="CG433" s="2">
        <f t="shared" si="201"/>
        <v>0</v>
      </c>
      <c r="CH433" s="30">
        <f t="shared" si="201"/>
        <v>0</v>
      </c>
    </row>
    <row r="434" spans="1:86" ht="13.5" thickBot="1" x14ac:dyDescent="0.25">
      <c r="F434" s="78" t="s">
        <v>99</v>
      </c>
      <c r="G434" s="61"/>
      <c r="H434" s="43">
        <f t="shared" si="206"/>
        <v>0</v>
      </c>
      <c r="I434" s="44">
        <f t="shared" si="206"/>
        <v>0</v>
      </c>
      <c r="J434" s="44">
        <f t="shared" si="206"/>
        <v>0</v>
      </c>
      <c r="K434" s="44">
        <f t="shared" si="206"/>
        <v>0</v>
      </c>
      <c r="L434" s="44">
        <f t="shared" si="206"/>
        <v>0</v>
      </c>
      <c r="M434" s="79">
        <f t="shared" si="207"/>
        <v>0</v>
      </c>
      <c r="O434" s="42"/>
      <c r="P434" s="42"/>
      <c r="Q434" s="42"/>
      <c r="R434" s="42"/>
      <c r="S434" s="42"/>
      <c r="T434" s="80" t="s">
        <v>99</v>
      </c>
      <c r="U434" s="44">
        <f>SUMIF($M$252:$M$258,"&lt;&gt;0",U$252:U$258)</f>
        <v>0</v>
      </c>
      <c r="V434" s="44">
        <f>SUMIF($M$252:$M$258,"&lt;&gt;0",V$252:V$258)</f>
        <v>0</v>
      </c>
      <c r="W434" s="44">
        <f>SUMIF($M$252:$M$258,"&lt;&gt;0",W$252:W$258)</f>
        <v>0</v>
      </c>
      <c r="X434" s="44">
        <f>SUMIF($M$252:$M$258,"&lt;&gt;0",X$252:X$258)</f>
        <v>0</v>
      </c>
      <c r="Y434" s="44">
        <f>SUMIF($M$252:$M$258,"&lt;&gt;0",Y$252:Y$258)</f>
        <v>0</v>
      </c>
      <c r="Z434" s="79">
        <f t="shared" si="208"/>
        <v>0</v>
      </c>
      <c r="AA434" s="43">
        <f t="shared" si="209"/>
        <v>0</v>
      </c>
      <c r="AB434" s="44">
        <f t="shared" si="209"/>
        <v>0</v>
      </c>
      <c r="AC434" s="44">
        <f t="shared" si="209"/>
        <v>0</v>
      </c>
      <c r="AD434" s="44">
        <f t="shared" si="209"/>
        <v>0</v>
      </c>
      <c r="AE434" s="45">
        <f t="shared" si="209"/>
        <v>0</v>
      </c>
      <c r="AF434" s="47">
        <f t="shared" si="209"/>
        <v>0</v>
      </c>
      <c r="AG434" s="56" t="str">
        <f t="shared" si="165"/>
        <v/>
      </c>
      <c r="AH434" s="56" t="str">
        <f t="shared" si="165"/>
        <v/>
      </c>
      <c r="AI434" s="56" t="str">
        <f t="shared" si="165"/>
        <v/>
      </c>
      <c r="AJ434" s="56" t="str">
        <f t="shared" si="165"/>
        <v/>
      </c>
      <c r="AK434" s="56" t="str">
        <f t="shared" si="165"/>
        <v/>
      </c>
      <c r="AL434" s="81" t="str">
        <f t="shared" si="165"/>
        <v/>
      </c>
      <c r="AM434" s="43">
        <f t="shared" si="210"/>
        <v>0</v>
      </c>
      <c r="AN434" s="44">
        <f t="shared" si="210"/>
        <v>0</v>
      </c>
      <c r="AO434" s="44">
        <f t="shared" si="210"/>
        <v>0</v>
      </c>
      <c r="AP434" s="44">
        <f t="shared" si="210"/>
        <v>0</v>
      </c>
      <c r="AQ434" s="44">
        <f t="shared" si="210"/>
        <v>0</v>
      </c>
      <c r="AR434" s="79">
        <f t="shared" si="211"/>
        <v>0</v>
      </c>
      <c r="AS434" s="43">
        <f>SUMIF($M$252:$M$258,"&lt;&gt;0",AS$252:AS$258)</f>
        <v>0</v>
      </c>
      <c r="AT434" s="44">
        <f>SUMIF($M$252:$M$258,"&lt;&gt;0",AT$252:AT$258)</f>
        <v>0</v>
      </c>
      <c r="AU434" s="44">
        <f>SUMIF($M$252:$M$258,"&lt;&gt;0",AU$252:AU$258)</f>
        <v>0</v>
      </c>
      <c r="AV434" s="44">
        <f>SUMIF($M$252:$M$258,"&lt;&gt;0",AV$252:AV$258)</f>
        <v>0</v>
      </c>
      <c r="AW434" s="44">
        <f>SUMIF($M$252:$M$258,"&lt;&gt;0",AW$252:AW$258)</f>
        <v>0</v>
      </c>
      <c r="AX434" s="79">
        <f t="shared" si="212"/>
        <v>0</v>
      </c>
      <c r="AY434" s="43">
        <f t="shared" si="213"/>
        <v>0</v>
      </c>
      <c r="AZ434" s="44">
        <f t="shared" si="213"/>
        <v>0</v>
      </c>
      <c r="BA434" s="44">
        <f t="shared" si="213"/>
        <v>0</v>
      </c>
      <c r="BB434" s="44">
        <f t="shared" si="213"/>
        <v>0</v>
      </c>
      <c r="BC434" s="44">
        <f t="shared" si="213"/>
        <v>0</v>
      </c>
      <c r="BD434" s="79">
        <f t="shared" si="213"/>
        <v>0</v>
      </c>
      <c r="BE434" s="82" t="e">
        <f t="shared" si="214"/>
        <v>#DIV/0!</v>
      </c>
      <c r="BF434" s="56" t="e">
        <f t="shared" si="214"/>
        <v>#DIV/0!</v>
      </c>
      <c r="BG434" s="56" t="e">
        <f t="shared" si="214"/>
        <v>#DIV/0!</v>
      </c>
      <c r="BH434" s="56" t="e">
        <f t="shared" si="214"/>
        <v>#DIV/0!</v>
      </c>
      <c r="BI434" s="56" t="e">
        <f t="shared" si="214"/>
        <v>#DIV/0!</v>
      </c>
      <c r="BJ434" s="81" t="e">
        <f t="shared" si="214"/>
        <v>#DIV/0!</v>
      </c>
      <c r="BK434" s="82">
        <f t="shared" si="202"/>
        <v>0</v>
      </c>
      <c r="BL434" s="56">
        <f t="shared" si="202"/>
        <v>0</v>
      </c>
      <c r="BM434" s="56">
        <f t="shared" si="202"/>
        <v>0</v>
      </c>
      <c r="BN434" s="56">
        <f t="shared" si="198"/>
        <v>0</v>
      </c>
      <c r="BO434" s="56">
        <f t="shared" si="198"/>
        <v>0</v>
      </c>
      <c r="BP434" s="81">
        <f t="shared" si="198"/>
        <v>0</v>
      </c>
      <c r="BQ434" s="82">
        <f t="shared" si="203"/>
        <v>0</v>
      </c>
      <c r="BR434" s="56">
        <f t="shared" si="203"/>
        <v>0</v>
      </c>
      <c r="BS434" s="56">
        <f t="shared" si="203"/>
        <v>0</v>
      </c>
      <c r="BT434" s="56">
        <f t="shared" si="199"/>
        <v>0</v>
      </c>
      <c r="BU434" s="56">
        <f t="shared" si="199"/>
        <v>0</v>
      </c>
      <c r="BV434" s="81">
        <f t="shared" si="199"/>
        <v>0</v>
      </c>
      <c r="BW434" s="82">
        <f t="shared" si="204"/>
        <v>0</v>
      </c>
      <c r="BX434" s="56">
        <f t="shared" si="204"/>
        <v>0</v>
      </c>
      <c r="BY434" s="56">
        <f t="shared" si="204"/>
        <v>0</v>
      </c>
      <c r="BZ434" s="56">
        <f t="shared" si="200"/>
        <v>0</v>
      </c>
      <c r="CA434" s="56">
        <f t="shared" si="200"/>
        <v>0</v>
      </c>
      <c r="CB434" s="81">
        <f t="shared" si="200"/>
        <v>0</v>
      </c>
      <c r="CC434" s="43">
        <f t="shared" si="205"/>
        <v>0</v>
      </c>
      <c r="CD434" s="44">
        <f t="shared" si="205"/>
        <v>0</v>
      </c>
      <c r="CE434" s="44">
        <f t="shared" si="205"/>
        <v>0</v>
      </c>
      <c r="CF434" s="44">
        <f t="shared" si="201"/>
        <v>0</v>
      </c>
      <c r="CG434" s="44">
        <f t="shared" si="201"/>
        <v>0</v>
      </c>
      <c r="CH434" s="46">
        <f t="shared" si="201"/>
        <v>0</v>
      </c>
    </row>
    <row r="435" spans="1:86" x14ac:dyDescent="0.2">
      <c r="A435" t="s">
        <v>46</v>
      </c>
      <c r="B435" t="s">
        <v>46</v>
      </c>
      <c r="C435" t="s">
        <v>100</v>
      </c>
      <c r="D435" t="s">
        <v>100</v>
      </c>
      <c r="F435" s="83" t="s">
        <v>101</v>
      </c>
      <c r="G435" s="60"/>
      <c r="H435" s="32">
        <f>SUM(H430:H434)</f>
        <v>358.06999999999994</v>
      </c>
      <c r="I435" s="5">
        <f>SUM(I430:I434)</f>
        <v>139253.6</v>
      </c>
      <c r="J435" s="5">
        <f>SUM(J430:J434)</f>
        <v>21109.72</v>
      </c>
      <c r="K435" s="5">
        <f>SUM(K430:K434)</f>
        <v>320391.55000000005</v>
      </c>
      <c r="L435" s="5">
        <f>SUM(L430:L434)</f>
        <v>287069.83999999997</v>
      </c>
      <c r="M435" s="74">
        <f t="shared" si="207"/>
        <v>768182.78</v>
      </c>
      <c r="N435" s="3" t="s">
        <v>49</v>
      </c>
      <c r="O435" t="s">
        <v>49</v>
      </c>
      <c r="P435" t="s">
        <v>100</v>
      </c>
      <c r="Q435" t="s">
        <v>100</v>
      </c>
      <c r="R435"/>
      <c r="T435" s="84" t="s">
        <v>101</v>
      </c>
      <c r="U435" s="5">
        <f>SUM(U430:U434)</f>
        <v>858.54000000000008</v>
      </c>
      <c r="V435" s="5">
        <f>SUM(V430:V434)</f>
        <v>152934.09000000003</v>
      </c>
      <c r="W435" s="5">
        <f>SUM(W430:W434)</f>
        <v>7137.63</v>
      </c>
      <c r="X435" s="5">
        <f>SUM(X430:X434)</f>
        <v>345599.05000000005</v>
      </c>
      <c r="Y435" s="5">
        <f>SUM(Y430:Y434)</f>
        <v>314834.05999999994</v>
      </c>
      <c r="Z435" s="74">
        <f t="shared" si="208"/>
        <v>821363.37</v>
      </c>
      <c r="AA435" s="28">
        <f t="shared" si="209"/>
        <v>-500.47000000000014</v>
      </c>
      <c r="AB435" s="2">
        <f t="shared" si="209"/>
        <v>-13680.49000000002</v>
      </c>
      <c r="AC435" s="2">
        <f t="shared" si="209"/>
        <v>13972.09</v>
      </c>
      <c r="AD435" s="2">
        <f t="shared" si="209"/>
        <v>-25207.5</v>
      </c>
      <c r="AE435" s="29">
        <f t="shared" si="209"/>
        <v>-27764.219999999972</v>
      </c>
      <c r="AF435" s="31">
        <f t="shared" si="209"/>
        <v>-53180.589999999967</v>
      </c>
      <c r="AG435" s="38">
        <f t="shared" si="165"/>
        <v>-0.58293148834067143</v>
      </c>
      <c r="AH435" s="38">
        <f t="shared" si="165"/>
        <v>-8.9453502485940306E-2</v>
      </c>
      <c r="AI435" s="38">
        <f t="shared" si="165"/>
        <v>1.9575251168805332</v>
      </c>
      <c r="AJ435" s="38">
        <f t="shared" si="165"/>
        <v>-7.293856855219942E-2</v>
      </c>
      <c r="AK435" s="38">
        <f t="shared" si="165"/>
        <v>-8.8186837218311054E-2</v>
      </c>
      <c r="AL435" s="76">
        <f t="shared" si="165"/>
        <v>-6.4746727139779761E-2</v>
      </c>
      <c r="AM435" s="32">
        <f>SUM(AM430:AM434)</f>
        <v>358.06999999999994</v>
      </c>
      <c r="AN435" s="5">
        <f>SUM(AN430:AN434)</f>
        <v>26688.080000000002</v>
      </c>
      <c r="AO435" s="5">
        <f>SUM(AO430:AO434)</f>
        <v>7993.7199999999993</v>
      </c>
      <c r="AP435" s="5">
        <f>SUM(AP430:AP434)</f>
        <v>78776.06</v>
      </c>
      <c r="AQ435" s="5">
        <f>SUM(AQ430:AQ434)</f>
        <v>76968.58</v>
      </c>
      <c r="AR435" s="74">
        <f t="shared" si="211"/>
        <v>190784.51</v>
      </c>
      <c r="AS435" s="32">
        <f>SUM(AS430:AS434)</f>
        <v>858.54000000000008</v>
      </c>
      <c r="AT435" s="5">
        <f>SUM(AT430:AT434)</f>
        <v>31371.309999999998</v>
      </c>
      <c r="AU435" s="5">
        <f>SUM(AU430:AU434)</f>
        <v>3003.13</v>
      </c>
      <c r="AV435" s="5">
        <f>SUM(AV430:AV434)</f>
        <v>106037.09999999998</v>
      </c>
      <c r="AW435" s="5">
        <f>SUM(AW430:AW434)</f>
        <v>97989.51</v>
      </c>
      <c r="AX435" s="74">
        <f t="shared" si="212"/>
        <v>239259.58999999997</v>
      </c>
      <c r="AY435" s="32">
        <f t="shared" si="213"/>
        <v>-500.47000000000014</v>
      </c>
      <c r="AZ435" s="5">
        <f t="shared" si="213"/>
        <v>-4683.2299999999959</v>
      </c>
      <c r="BA435" s="5">
        <f t="shared" si="213"/>
        <v>4990.5899999999992</v>
      </c>
      <c r="BB435" s="5">
        <f t="shared" si="213"/>
        <v>-27261.039999999979</v>
      </c>
      <c r="BC435" s="5">
        <f t="shared" si="213"/>
        <v>-21020.929999999993</v>
      </c>
      <c r="BD435" s="74">
        <f t="shared" si="213"/>
        <v>-48475.079999999958</v>
      </c>
      <c r="BE435" s="77">
        <f t="shared" si="214"/>
        <v>-0.58293148834067143</v>
      </c>
      <c r="BF435" s="38">
        <f t="shared" si="214"/>
        <v>-0.14928385202913097</v>
      </c>
      <c r="BG435" s="38">
        <f t="shared" si="214"/>
        <v>1.661796192639013</v>
      </c>
      <c r="BH435" s="38">
        <f t="shared" si="214"/>
        <v>-0.25708964126706579</v>
      </c>
      <c r="BI435" s="38">
        <f t="shared" si="214"/>
        <v>-0.21452224835086933</v>
      </c>
      <c r="BJ435" s="76">
        <f t="shared" si="214"/>
        <v>-0.20260454345842507</v>
      </c>
      <c r="BK435" s="77">
        <f t="shared" si="202"/>
        <v>1</v>
      </c>
      <c r="BL435" s="38">
        <f t="shared" si="202"/>
        <v>0.19165091602658746</v>
      </c>
      <c r="BM435" s="38">
        <f t="shared" si="202"/>
        <v>0.37867484741626128</v>
      </c>
      <c r="BN435" s="38">
        <f t="shared" si="198"/>
        <v>0.24587433719771942</v>
      </c>
      <c r="BO435" s="38">
        <f t="shared" si="198"/>
        <v>0.26811796042384672</v>
      </c>
      <c r="BP435" s="76">
        <f t="shared" si="198"/>
        <v>0.24835822276568084</v>
      </c>
      <c r="BQ435" s="77">
        <f t="shared" si="203"/>
        <v>1</v>
      </c>
      <c r="BR435" s="38">
        <f t="shared" si="203"/>
        <v>0.20512960844766523</v>
      </c>
      <c r="BS435" s="38">
        <f t="shared" si="203"/>
        <v>0.42074610199744172</v>
      </c>
      <c r="BT435" s="38">
        <f t="shared" si="199"/>
        <v>0.30682115590306153</v>
      </c>
      <c r="BU435" s="38">
        <f t="shared" si="199"/>
        <v>0.31124176971195561</v>
      </c>
      <c r="BV435" s="76">
        <f t="shared" si="199"/>
        <v>0.29129566613130065</v>
      </c>
      <c r="BW435" s="77">
        <f t="shared" si="204"/>
        <v>0</v>
      </c>
      <c r="BX435" s="38">
        <f t="shared" si="204"/>
        <v>-1.347869242107777E-2</v>
      </c>
      <c r="BY435" s="38">
        <f t="shared" si="204"/>
        <v>-4.2071254581180439E-2</v>
      </c>
      <c r="BZ435" s="38">
        <f t="shared" si="200"/>
        <v>-6.0946818705342104E-2</v>
      </c>
      <c r="CA435" s="38">
        <f t="shared" si="200"/>
        <v>-4.3123809288108883E-2</v>
      </c>
      <c r="CB435" s="76">
        <f t="shared" si="200"/>
        <v>-4.2937443365619804E-2</v>
      </c>
      <c r="CC435" s="28">
        <f t="shared" si="205"/>
        <v>0</v>
      </c>
      <c r="CD435" s="2">
        <f t="shared" si="205"/>
        <v>-134.7869242107777</v>
      </c>
      <c r="CE435" s="2">
        <f t="shared" si="205"/>
        <v>-420.71254581180438</v>
      </c>
      <c r="CF435" s="2">
        <f t="shared" si="201"/>
        <v>-609.46818705342105</v>
      </c>
      <c r="CG435" s="2">
        <f t="shared" si="201"/>
        <v>-431.23809288108885</v>
      </c>
      <c r="CH435" s="30">
        <f t="shared" si="201"/>
        <v>-429.37443365619805</v>
      </c>
    </row>
    <row r="436" spans="1:86" ht="13.5" thickBot="1" x14ac:dyDescent="0.25">
      <c r="A436" t="s">
        <v>46</v>
      </c>
      <c r="B436" t="s">
        <v>46</v>
      </c>
      <c r="C436" t="s">
        <v>100</v>
      </c>
      <c r="D436" t="s">
        <v>100</v>
      </c>
      <c r="F436" s="78" t="s">
        <v>102</v>
      </c>
      <c r="G436" s="61"/>
      <c r="H436" s="48">
        <f>SUMIFS(H$7:H$377,$B$7:$B$377,$B436,$D$7:$D$377,$D436)</f>
        <v>218.89999999999998</v>
      </c>
      <c r="I436" s="49">
        <f>SUMIFS(I$7:I$377,$B$7:$B$377,$B436,$D$7:$D$377,$D436)</f>
        <v>41293.490000000005</v>
      </c>
      <c r="J436" s="49">
        <f>SUMIFS(J$7:J$377,$B$7:$B$377,$B436,$D$7:$D$377,$D436)</f>
        <v>6517.630000000001</v>
      </c>
      <c r="K436" s="49">
        <f>SUMIFS(K$7:K$377,$B$7:$B$377,$B436,$D$7:$D$377,$D436)</f>
        <v>95390.38</v>
      </c>
      <c r="L436" s="49">
        <f>SUMIFS(L$7:L$377,$B$7:$B$377,$B436,$D$7:$D$377,$D436)</f>
        <v>83898.989999999991</v>
      </c>
      <c r="M436" s="79">
        <f t="shared" si="207"/>
        <v>227319.39</v>
      </c>
      <c r="N436" s="3" t="s">
        <v>49</v>
      </c>
      <c r="O436" s="42" t="s">
        <v>49</v>
      </c>
      <c r="P436" s="42" t="s">
        <v>100</v>
      </c>
      <c r="Q436" s="42" t="s">
        <v>100</v>
      </c>
      <c r="R436" s="42"/>
      <c r="S436" s="42"/>
      <c r="T436" s="80" t="s">
        <v>102</v>
      </c>
      <c r="U436" s="49">
        <f>SUMIFS(U$7:U$377,$M$7:$M$377,"&lt;&gt;0",$O$7:$O$377,$O436,$Q$7:$Q$377,$Q436)</f>
        <v>221.22000000000003</v>
      </c>
      <c r="V436" s="49">
        <f>SUMIFS(V$7:V$377,$M$7:$M$377,"&lt;&gt;0",$O$7:$O$377,$O436,$Q$7:$Q$377,$Q436)</f>
        <v>76209.900000000009</v>
      </c>
      <c r="W436" s="49">
        <f>SUMIFS(W$7:W$377,$M$7:$M$377,"&lt;&gt;0",$O$7:$O$377,$O436,$Q$7:$Q$377,$Q436)</f>
        <v>5433.97</v>
      </c>
      <c r="X436" s="49">
        <f>SUMIFS(X$7:X$377,$M$7:$M$377,"&lt;&gt;0",$O$7:$O$377,$O436,$Q$7:$Q$377,$Q436)</f>
        <v>163810.91</v>
      </c>
      <c r="Y436" s="49">
        <f>SUMIFS(Y$7:Y$377,$M$7:$M$377,"&lt;&gt;0",$O$7:$O$377,$O436,$Q$7:$Q$377,$Q436)</f>
        <v>141884.53999999998</v>
      </c>
      <c r="Z436" s="79">
        <f t="shared" si="208"/>
        <v>387560.54</v>
      </c>
      <c r="AA436" s="43">
        <f t="shared" si="209"/>
        <v>-2.32000000000005</v>
      </c>
      <c r="AB436" s="44">
        <f t="shared" si="209"/>
        <v>-34916.410000000003</v>
      </c>
      <c r="AC436" s="44">
        <f t="shared" si="209"/>
        <v>1083.6600000000008</v>
      </c>
      <c r="AD436" s="44">
        <f t="shared" si="209"/>
        <v>-68420.53</v>
      </c>
      <c r="AE436" s="45">
        <f t="shared" si="209"/>
        <v>-57985.549999999988</v>
      </c>
      <c r="AF436" s="47">
        <f t="shared" si="209"/>
        <v>-160241.14999999997</v>
      </c>
      <c r="AG436" s="56">
        <f t="shared" si="165"/>
        <v>-1.048729771268443E-2</v>
      </c>
      <c r="AH436" s="56">
        <f t="shared" si="165"/>
        <v>-0.45816107880997087</v>
      </c>
      <c r="AI436" s="56">
        <f t="shared" si="165"/>
        <v>0.19942325776550124</v>
      </c>
      <c r="AJ436" s="56">
        <f t="shared" si="165"/>
        <v>-0.4176799335282369</v>
      </c>
      <c r="AK436" s="56">
        <f t="shared" si="165"/>
        <v>-0.40868124180407533</v>
      </c>
      <c r="AL436" s="81">
        <f t="shared" si="165"/>
        <v>-0.4134609524488741</v>
      </c>
      <c r="AM436" s="48">
        <f>SUMIFS(AM$7:AM$377,$B$7:$B$377,$B436,$D$7:$D$377,$D436)</f>
        <v>218.89999999999998</v>
      </c>
      <c r="AN436" s="49">
        <f>SUMIFS(AN$7:AN$377,$B$7:$B$377,$B436,$D$7:$D$377,$D436)</f>
        <v>8128.5400000000009</v>
      </c>
      <c r="AO436" s="49">
        <f>SUMIFS(AO$7:AO$377,$B$7:$B$377,$B436,$D$7:$D$377,$D436)</f>
        <v>2540.9299999999998</v>
      </c>
      <c r="AP436" s="49">
        <f>SUMIFS(AP$7:AP$377,$B$7:$B$377,$B436,$D$7:$D$377,$D436)</f>
        <v>23893.370000000003</v>
      </c>
      <c r="AQ436" s="49">
        <f>SUMIFS(AQ$7:AQ$377,$B$7:$B$377,$B436,$D$7:$D$377,$D436)</f>
        <v>23181.72</v>
      </c>
      <c r="AR436" s="79">
        <f t="shared" si="211"/>
        <v>57963.460000000006</v>
      </c>
      <c r="AS436" s="48">
        <f>SUMIFS(AS$7:AS$377,$M$7:$M$377,"&lt;&gt;0",$O$7:$O$377,$O436,$Q$7:$Q$377,$Q436)</f>
        <v>221.22000000000003</v>
      </c>
      <c r="AT436" s="49">
        <f>SUMIFS(AT$7:AT$377,$M$7:$M$377,"&lt;&gt;0",$O$7:$O$377,$O436,$Q$7:$Q$377,$Q436)</f>
        <v>15902.249999999996</v>
      </c>
      <c r="AU436" s="49">
        <f>SUMIFS(AU$7:AU$377,$M$7:$M$377,"&lt;&gt;0",$O$7:$O$377,$O436,$Q$7:$Q$377,$Q436)</f>
        <v>2280.9499999999998</v>
      </c>
      <c r="AV436" s="49">
        <f>SUMIFS(AV$7:AV$377,$M$7:$M$377,"&lt;&gt;0",$O$7:$O$377,$O436,$Q$7:$Q$377,$Q436)</f>
        <v>50831.62</v>
      </c>
      <c r="AW436" s="49">
        <f>SUMIFS(AW$7:AW$377,$M$7:$M$377,"&lt;&gt;0",$O$7:$O$377,$O436,$Q$7:$Q$377,$Q436)</f>
        <v>44018.55</v>
      </c>
      <c r="AX436" s="79">
        <f t="shared" si="212"/>
        <v>113254.59</v>
      </c>
      <c r="AY436" s="48">
        <f t="shared" si="213"/>
        <v>-2.32000000000005</v>
      </c>
      <c r="AZ436" s="49">
        <f t="shared" si="213"/>
        <v>-7773.7099999999955</v>
      </c>
      <c r="BA436" s="49">
        <f t="shared" si="213"/>
        <v>259.98</v>
      </c>
      <c r="BB436" s="49">
        <f t="shared" si="213"/>
        <v>-26938.25</v>
      </c>
      <c r="BC436" s="49">
        <f t="shared" si="213"/>
        <v>-20836.830000000002</v>
      </c>
      <c r="BD436" s="79">
        <f t="shared" si="213"/>
        <v>-55291.12999999999</v>
      </c>
      <c r="BE436" s="82">
        <f t="shared" si="214"/>
        <v>-1.048729771268443E-2</v>
      </c>
      <c r="BF436" s="56">
        <f t="shared" si="214"/>
        <v>-0.48884340266314497</v>
      </c>
      <c r="BG436" s="56">
        <f t="shared" si="214"/>
        <v>0.11397882461255181</v>
      </c>
      <c r="BH436" s="56">
        <f t="shared" si="214"/>
        <v>-0.52995064882842602</v>
      </c>
      <c r="BI436" s="56">
        <f t="shared" si="214"/>
        <v>-0.47336475190573069</v>
      </c>
      <c r="BJ436" s="81">
        <f t="shared" si="214"/>
        <v>-0.48820211172015182</v>
      </c>
      <c r="BK436" s="82">
        <f t="shared" si="202"/>
        <v>1</v>
      </c>
      <c r="BL436" s="56">
        <f t="shared" si="202"/>
        <v>0.19684797773208318</v>
      </c>
      <c r="BM436" s="56">
        <f t="shared" si="202"/>
        <v>0.38985490124477756</v>
      </c>
      <c r="BN436" s="56">
        <f t="shared" si="198"/>
        <v>0.25047987019236112</v>
      </c>
      <c r="BO436" s="56">
        <f t="shared" si="198"/>
        <v>0.2763051140424933</v>
      </c>
      <c r="BP436" s="81">
        <f t="shared" si="198"/>
        <v>0.25498687111557006</v>
      </c>
      <c r="BQ436" s="82">
        <f t="shared" si="203"/>
        <v>1</v>
      </c>
      <c r="BR436" s="56">
        <f t="shared" si="203"/>
        <v>0.20866383501356117</v>
      </c>
      <c r="BS436" s="56">
        <f t="shared" si="203"/>
        <v>0.41975756215069271</v>
      </c>
      <c r="BT436" s="56">
        <f t="shared" si="199"/>
        <v>0.31030668225944169</v>
      </c>
      <c r="BU436" s="56">
        <f t="shared" si="199"/>
        <v>0.31024204610312023</v>
      </c>
      <c r="BV436" s="81">
        <f t="shared" si="199"/>
        <v>0.29222425482222725</v>
      </c>
      <c r="BW436" s="82">
        <f t="shared" si="204"/>
        <v>0</v>
      </c>
      <c r="BX436" s="56">
        <f t="shared" si="204"/>
        <v>-1.1815857281477993E-2</v>
      </c>
      <c r="BY436" s="56">
        <f t="shared" si="204"/>
        <v>-2.9902660905915146E-2</v>
      </c>
      <c r="BZ436" s="56">
        <f t="shared" si="200"/>
        <v>-5.982681206708057E-2</v>
      </c>
      <c r="CA436" s="56">
        <f t="shared" si="200"/>
        <v>-3.3936932060626923E-2</v>
      </c>
      <c r="CB436" s="81">
        <f t="shared" si="200"/>
        <v>-3.723738370665719E-2</v>
      </c>
      <c r="CC436" s="43">
        <f t="shared" si="205"/>
        <v>0</v>
      </c>
      <c r="CD436" s="44">
        <f t="shared" si="205"/>
        <v>-118.15857281477993</v>
      </c>
      <c r="CE436" s="44">
        <f t="shared" si="205"/>
        <v>-299.02660905915144</v>
      </c>
      <c r="CF436" s="44">
        <f t="shared" si="201"/>
        <v>-598.26812067080573</v>
      </c>
      <c r="CG436" s="44">
        <f t="shared" si="201"/>
        <v>-339.36932060626924</v>
      </c>
      <c r="CH436" s="46">
        <f t="shared" si="201"/>
        <v>-372.37383706657192</v>
      </c>
    </row>
    <row r="437" spans="1:86" hidden="1" outlineLevel="1" x14ac:dyDescent="0.2">
      <c r="F437"/>
      <c r="H437"/>
      <c r="I437"/>
      <c r="J437"/>
      <c r="K437"/>
      <c r="L437"/>
      <c r="M437"/>
      <c r="O437"/>
      <c r="P437"/>
      <c r="Q437"/>
      <c r="R437"/>
      <c r="U437"/>
      <c r="V437"/>
      <c r="W437"/>
      <c r="X437"/>
      <c r="Y437"/>
      <c r="Z437"/>
      <c r="AA437" s="2"/>
      <c r="AB437" s="2"/>
      <c r="AC437" s="2"/>
      <c r="AD437" s="2"/>
      <c r="AE437" s="2"/>
      <c r="AF437" s="3"/>
      <c r="AG437" s="38"/>
      <c r="AH437" s="38"/>
      <c r="AI437" s="38"/>
      <c r="AJ437" s="38"/>
      <c r="AK437" s="38"/>
      <c r="AL437" s="85"/>
      <c r="BE437" s="38"/>
      <c r="BF437" s="38"/>
      <c r="BG437" s="38"/>
      <c r="BH437" s="38"/>
      <c r="BI437" s="38"/>
      <c r="BJ437" s="38"/>
      <c r="BK437" s="38"/>
      <c r="BL437" s="38"/>
      <c r="BM437" s="38"/>
      <c r="BN437" s="38"/>
      <c r="BO437" s="38"/>
      <c r="BP437" s="38"/>
      <c r="BQ437" s="38"/>
      <c r="BR437" s="38"/>
      <c r="BS437" s="38"/>
      <c r="BT437" s="38"/>
      <c r="BU437" s="38"/>
      <c r="BV437" s="38"/>
      <c r="BW437" s="38"/>
      <c r="BX437" s="38"/>
      <c r="BY437" s="38"/>
      <c r="BZ437" s="38"/>
      <c r="CA437" s="38"/>
      <c r="CB437" s="38"/>
      <c r="CC437" s="2"/>
      <c r="CD437" s="2"/>
      <c r="CE437" s="2"/>
      <c r="CF437" s="2"/>
      <c r="CG437" s="2"/>
      <c r="CH437" s="2"/>
    </row>
    <row r="438" spans="1:86" hidden="1" outlineLevel="1" x14ac:dyDescent="0.2">
      <c r="F438" s="62" t="s">
        <v>103</v>
      </c>
      <c r="G438" s="63"/>
      <c r="H438" s="64">
        <f>SUMIF($E$14:$E$377,$F438,H$14:H$377)</f>
        <v>0</v>
      </c>
      <c r="I438" s="65">
        <f t="shared" ref="H438:M441" si="215">SUMIF($E$14:$E$377,$F438,I$14:I$377)</f>
        <v>0</v>
      </c>
      <c r="J438" s="65">
        <f t="shared" si="215"/>
        <v>0</v>
      </c>
      <c r="K438" s="65">
        <f t="shared" si="215"/>
        <v>0</v>
      </c>
      <c r="L438" s="65">
        <f t="shared" si="215"/>
        <v>0</v>
      </c>
      <c r="M438" s="66">
        <f t="shared" ref="M438:M443" si="216">SUM(H438:L438)</f>
        <v>0</v>
      </c>
      <c r="O438" s="67"/>
      <c r="P438" s="67"/>
      <c r="Q438" s="67"/>
      <c r="R438" s="67"/>
      <c r="S438" s="67"/>
      <c r="T438" s="68" t="s">
        <v>103</v>
      </c>
      <c r="U438" s="65">
        <f>SUMIF($M$259:$M$265,"&lt;&gt;0",U$259:U$265)</f>
        <v>0</v>
      </c>
      <c r="V438" s="65">
        <f>SUMIF($M$259:$M$265,"&lt;&gt;0",V$259:V$265)</f>
        <v>0</v>
      </c>
      <c r="W438" s="65">
        <f>SUMIF($M$259:$M$265,"&lt;&gt;0",W$259:W$265)</f>
        <v>0</v>
      </c>
      <c r="X438" s="65">
        <f>SUMIF($M$259:$M$265,"&lt;&gt;0",X$259:X$265)</f>
        <v>0</v>
      </c>
      <c r="Y438" s="65">
        <f>SUMIF($M$259:$M$265,"&lt;&gt;0",Y$259:Y$265)</f>
        <v>0</v>
      </c>
      <c r="Z438" s="66">
        <f t="shared" ref="Z438:Z443" si="217">SUM(U438:Y438)</f>
        <v>0</v>
      </c>
      <c r="AA438" s="64">
        <f t="shared" ref="AA438:AF443" si="218">+H438-U438</f>
        <v>0</v>
      </c>
      <c r="AB438" s="65">
        <f t="shared" si="218"/>
        <v>0</v>
      </c>
      <c r="AC438" s="65">
        <f t="shared" si="218"/>
        <v>0</v>
      </c>
      <c r="AD438" s="65">
        <f t="shared" si="218"/>
        <v>0</v>
      </c>
      <c r="AE438" s="86">
        <f t="shared" si="218"/>
        <v>0</v>
      </c>
      <c r="AF438" s="87">
        <f t="shared" si="218"/>
        <v>0</v>
      </c>
      <c r="AG438" s="72" t="str">
        <f t="shared" si="165"/>
        <v/>
      </c>
      <c r="AH438" s="70" t="str">
        <f t="shared" si="165"/>
        <v/>
      </c>
      <c r="AI438" s="70" t="str">
        <f t="shared" si="165"/>
        <v/>
      </c>
      <c r="AJ438" s="70" t="str">
        <f t="shared" si="165"/>
        <v/>
      </c>
      <c r="AK438" s="89" t="str">
        <f t="shared" si="165"/>
        <v/>
      </c>
      <c r="AL438" s="90" t="str">
        <f t="shared" si="165"/>
        <v/>
      </c>
      <c r="AM438" s="64">
        <f t="shared" ref="AM438:AQ441" si="219">SUMIF($E$14:$E$377,$F438,AM$14:AM$377)</f>
        <v>0</v>
      </c>
      <c r="AN438" s="65">
        <f t="shared" si="219"/>
        <v>0</v>
      </c>
      <c r="AO438" s="65">
        <f t="shared" si="219"/>
        <v>0</v>
      </c>
      <c r="AP438" s="65">
        <f t="shared" si="219"/>
        <v>0</v>
      </c>
      <c r="AQ438" s="65">
        <f t="shared" si="219"/>
        <v>0</v>
      </c>
      <c r="AR438" s="66">
        <f t="shared" ref="AR438:AR443" si="220">SUM(AM438:AQ438)</f>
        <v>0</v>
      </c>
      <c r="AS438" s="64">
        <f>SUMIF($M$259:$M$265,"&lt;&gt;0",AS$259:AS$265)</f>
        <v>0</v>
      </c>
      <c r="AT438" s="65">
        <f>SUMIF($M$259:$M$265,"&lt;&gt;0",AT$259:AT$265)</f>
        <v>0</v>
      </c>
      <c r="AU438" s="65">
        <f>SUMIF($M$259:$M$265,"&lt;&gt;0",AU$259:AU$265)</f>
        <v>0</v>
      </c>
      <c r="AV438" s="65">
        <f>SUMIF($M$259:$M$265,"&lt;&gt;0",AV$259:AV$265)</f>
        <v>0</v>
      </c>
      <c r="AW438" s="65">
        <f>SUMIF($M$259:$M$265,"&lt;&gt;0",AW$259:AW$265)</f>
        <v>0</v>
      </c>
      <c r="AX438" s="66">
        <f t="shared" ref="AX438:AX443" si="221">SUM(AS438:AW438)</f>
        <v>0</v>
      </c>
      <c r="AY438" s="64">
        <f t="shared" ref="AY438:BD443" si="222">+AM438-AS438</f>
        <v>0</v>
      </c>
      <c r="AZ438" s="65">
        <f t="shared" si="222"/>
        <v>0</v>
      </c>
      <c r="BA438" s="65">
        <f t="shared" si="222"/>
        <v>0</v>
      </c>
      <c r="BB438" s="65">
        <f t="shared" si="222"/>
        <v>0</v>
      </c>
      <c r="BC438" s="65">
        <f t="shared" si="222"/>
        <v>0</v>
      </c>
      <c r="BD438" s="66">
        <f t="shared" si="222"/>
        <v>0</v>
      </c>
      <c r="BE438" s="72" t="e">
        <f t="shared" ref="BE438:BJ443" si="223">AY438/AS438</f>
        <v>#DIV/0!</v>
      </c>
      <c r="BF438" s="70" t="e">
        <f t="shared" si="223"/>
        <v>#DIV/0!</v>
      </c>
      <c r="BG438" s="70" t="e">
        <f t="shared" si="223"/>
        <v>#DIV/0!</v>
      </c>
      <c r="BH438" s="70" t="e">
        <f t="shared" si="223"/>
        <v>#DIV/0!</v>
      </c>
      <c r="BI438" s="70" t="e">
        <f t="shared" si="223"/>
        <v>#DIV/0!</v>
      </c>
      <c r="BJ438" s="71" t="e">
        <f t="shared" si="223"/>
        <v>#DIV/0!</v>
      </c>
      <c r="BK438" s="72">
        <f t="shared" si="202"/>
        <v>0</v>
      </c>
      <c r="BL438" s="70">
        <f t="shared" si="202"/>
        <v>0</v>
      </c>
      <c r="BM438" s="70">
        <f t="shared" si="202"/>
        <v>0</v>
      </c>
      <c r="BN438" s="70">
        <f t="shared" si="198"/>
        <v>0</v>
      </c>
      <c r="BO438" s="70">
        <f t="shared" si="198"/>
        <v>0</v>
      </c>
      <c r="BP438" s="71">
        <f t="shared" si="198"/>
        <v>0</v>
      </c>
      <c r="BQ438" s="72">
        <f t="shared" si="203"/>
        <v>0</v>
      </c>
      <c r="BR438" s="70">
        <f t="shared" si="203"/>
        <v>0</v>
      </c>
      <c r="BS438" s="70">
        <f t="shared" si="203"/>
        <v>0</v>
      </c>
      <c r="BT438" s="70">
        <f t="shared" si="199"/>
        <v>0</v>
      </c>
      <c r="BU438" s="70">
        <f t="shared" si="199"/>
        <v>0</v>
      </c>
      <c r="BV438" s="71">
        <f t="shared" si="199"/>
        <v>0</v>
      </c>
      <c r="BW438" s="72">
        <f t="shared" si="204"/>
        <v>0</v>
      </c>
      <c r="BX438" s="70">
        <f t="shared" si="204"/>
        <v>0</v>
      </c>
      <c r="BY438" s="70">
        <f t="shared" si="204"/>
        <v>0</v>
      </c>
      <c r="BZ438" s="70">
        <f t="shared" si="200"/>
        <v>0</v>
      </c>
      <c r="CA438" s="70">
        <f t="shared" si="200"/>
        <v>0</v>
      </c>
      <c r="CB438" s="71">
        <f t="shared" si="200"/>
        <v>0</v>
      </c>
      <c r="CC438" s="64">
        <f t="shared" si="205"/>
        <v>0</v>
      </c>
      <c r="CD438" s="65">
        <f t="shared" si="205"/>
        <v>0</v>
      </c>
      <c r="CE438" s="65">
        <f t="shared" si="205"/>
        <v>0</v>
      </c>
      <c r="CF438" s="65">
        <f t="shared" si="201"/>
        <v>0</v>
      </c>
      <c r="CG438" s="65">
        <f t="shared" si="201"/>
        <v>0</v>
      </c>
      <c r="CH438" s="69">
        <f t="shared" si="201"/>
        <v>0</v>
      </c>
    </row>
    <row r="439" spans="1:86" hidden="1" outlineLevel="1" x14ac:dyDescent="0.2">
      <c r="F439" s="73" t="s">
        <v>104</v>
      </c>
      <c r="G439" s="60"/>
      <c r="H439" s="28">
        <f t="shared" si="215"/>
        <v>0</v>
      </c>
      <c r="I439" s="2">
        <f t="shared" si="215"/>
        <v>0</v>
      </c>
      <c r="J439" s="2">
        <f t="shared" si="215"/>
        <v>0</v>
      </c>
      <c r="K439" s="2">
        <f t="shared" si="215"/>
        <v>0</v>
      </c>
      <c r="L439" s="2">
        <f t="shared" si="215"/>
        <v>0</v>
      </c>
      <c r="M439" s="74">
        <f t="shared" si="216"/>
        <v>0</v>
      </c>
      <c r="O439"/>
      <c r="P439"/>
      <c r="Q439"/>
      <c r="R439"/>
      <c r="T439" s="75" t="s">
        <v>104</v>
      </c>
      <c r="U439" s="2">
        <f>SUMIF($M$266:$M$272,"&lt;&gt;0",U$266:U$272)</f>
        <v>0</v>
      </c>
      <c r="V439" s="2">
        <f>SUMIF($M$266:$M$272,"&lt;&gt;0",V$266:V$272)</f>
        <v>0</v>
      </c>
      <c r="W439" s="2">
        <f>SUMIF($M$266:$M$272,"&lt;&gt;0",W$266:W$272)</f>
        <v>0</v>
      </c>
      <c r="X439" s="2">
        <f>SUMIF($M$266:$M$272,"&lt;&gt;0",X$266:X$272)</f>
        <v>0</v>
      </c>
      <c r="Y439" s="2">
        <f>SUMIF($M$266:$M$272,"&lt;&gt;0",Y$266:Y$272)</f>
        <v>0</v>
      </c>
      <c r="Z439" s="74">
        <f t="shared" si="217"/>
        <v>0</v>
      </c>
      <c r="AA439" s="28">
        <f t="shared" si="218"/>
        <v>0</v>
      </c>
      <c r="AB439" s="2">
        <f t="shared" si="218"/>
        <v>0</v>
      </c>
      <c r="AC439" s="2">
        <f t="shared" si="218"/>
        <v>0</v>
      </c>
      <c r="AD439" s="2">
        <f t="shared" si="218"/>
        <v>0</v>
      </c>
      <c r="AE439" s="29">
        <f t="shared" si="218"/>
        <v>0</v>
      </c>
      <c r="AF439" s="31">
        <f t="shared" si="218"/>
        <v>0</v>
      </c>
      <c r="AG439" s="77" t="str">
        <f t="shared" si="165"/>
        <v/>
      </c>
      <c r="AH439" s="38" t="str">
        <f t="shared" si="165"/>
        <v/>
      </c>
      <c r="AI439" s="38" t="str">
        <f t="shared" si="165"/>
        <v/>
      </c>
      <c r="AJ439" s="38" t="str">
        <f t="shared" si="165"/>
        <v/>
      </c>
      <c r="AK439" s="39" t="str">
        <f t="shared" si="165"/>
        <v/>
      </c>
      <c r="AL439" s="40" t="str">
        <f t="shared" si="165"/>
        <v/>
      </c>
      <c r="AM439" s="28">
        <f t="shared" si="219"/>
        <v>0</v>
      </c>
      <c r="AN439" s="2">
        <f t="shared" si="219"/>
        <v>0</v>
      </c>
      <c r="AO439" s="2">
        <f t="shared" si="219"/>
        <v>0</v>
      </c>
      <c r="AP439" s="2">
        <f t="shared" si="219"/>
        <v>0</v>
      </c>
      <c r="AQ439" s="2">
        <f t="shared" si="219"/>
        <v>0</v>
      </c>
      <c r="AR439" s="74">
        <f t="shared" si="220"/>
        <v>0</v>
      </c>
      <c r="AS439" s="28">
        <f>SUMIF($M$266:$M$272,"&lt;&gt;0",AS$266:AS$272)</f>
        <v>0</v>
      </c>
      <c r="AT439" s="2">
        <f>SUMIF($M$266:$M$272,"&lt;&gt;0",AT$266:AT$272)</f>
        <v>0</v>
      </c>
      <c r="AU439" s="2">
        <f>SUMIF($M$266:$M$272,"&lt;&gt;0",AU$266:AU$272)</f>
        <v>0</v>
      </c>
      <c r="AV439" s="2">
        <f>SUMIF($M$266:$M$272,"&lt;&gt;0",AV$266:AV$272)</f>
        <v>0</v>
      </c>
      <c r="AW439" s="2">
        <f>SUMIF($M$266:$M$272,"&lt;&gt;0",AW$266:AW$272)</f>
        <v>0</v>
      </c>
      <c r="AX439" s="74">
        <f t="shared" si="221"/>
        <v>0</v>
      </c>
      <c r="AY439" s="28">
        <f t="shared" si="222"/>
        <v>0</v>
      </c>
      <c r="AZ439" s="2">
        <f t="shared" si="222"/>
        <v>0</v>
      </c>
      <c r="BA439" s="2">
        <f t="shared" si="222"/>
        <v>0</v>
      </c>
      <c r="BB439" s="2">
        <f t="shared" si="222"/>
        <v>0</v>
      </c>
      <c r="BC439" s="2">
        <f t="shared" si="222"/>
        <v>0</v>
      </c>
      <c r="BD439" s="74">
        <f t="shared" si="222"/>
        <v>0</v>
      </c>
      <c r="BE439" s="77" t="e">
        <f t="shared" si="223"/>
        <v>#DIV/0!</v>
      </c>
      <c r="BF439" s="38" t="e">
        <f t="shared" si="223"/>
        <v>#DIV/0!</v>
      </c>
      <c r="BG439" s="38" t="e">
        <f t="shared" si="223"/>
        <v>#DIV/0!</v>
      </c>
      <c r="BH439" s="38" t="e">
        <f t="shared" si="223"/>
        <v>#DIV/0!</v>
      </c>
      <c r="BI439" s="38" t="e">
        <f t="shared" si="223"/>
        <v>#DIV/0!</v>
      </c>
      <c r="BJ439" s="76" t="e">
        <f t="shared" si="223"/>
        <v>#DIV/0!</v>
      </c>
      <c r="BK439" s="77">
        <f t="shared" si="202"/>
        <v>0</v>
      </c>
      <c r="BL439" s="38">
        <f t="shared" si="202"/>
        <v>0</v>
      </c>
      <c r="BM439" s="38">
        <f t="shared" si="202"/>
        <v>0</v>
      </c>
      <c r="BN439" s="38">
        <f t="shared" si="198"/>
        <v>0</v>
      </c>
      <c r="BO439" s="38">
        <f t="shared" si="198"/>
        <v>0</v>
      </c>
      <c r="BP439" s="76">
        <f t="shared" si="198"/>
        <v>0</v>
      </c>
      <c r="BQ439" s="77">
        <f t="shared" si="203"/>
        <v>0</v>
      </c>
      <c r="BR439" s="38">
        <f t="shared" si="203"/>
        <v>0</v>
      </c>
      <c r="BS439" s="38">
        <f t="shared" si="203"/>
        <v>0</v>
      </c>
      <c r="BT439" s="38">
        <f t="shared" si="199"/>
        <v>0</v>
      </c>
      <c r="BU439" s="38">
        <f t="shared" si="199"/>
        <v>0</v>
      </c>
      <c r="BV439" s="76">
        <f t="shared" si="199"/>
        <v>0</v>
      </c>
      <c r="BW439" s="77">
        <f t="shared" si="204"/>
        <v>0</v>
      </c>
      <c r="BX439" s="38">
        <f t="shared" si="204"/>
        <v>0</v>
      </c>
      <c r="BY439" s="38">
        <f t="shared" si="204"/>
        <v>0</v>
      </c>
      <c r="BZ439" s="38">
        <f t="shared" si="200"/>
        <v>0</v>
      </c>
      <c r="CA439" s="38">
        <f t="shared" si="200"/>
        <v>0</v>
      </c>
      <c r="CB439" s="76">
        <f t="shared" si="200"/>
        <v>0</v>
      </c>
      <c r="CC439" s="28">
        <f t="shared" si="205"/>
        <v>0</v>
      </c>
      <c r="CD439" s="2">
        <f t="shared" si="205"/>
        <v>0</v>
      </c>
      <c r="CE439" s="2">
        <f t="shared" si="205"/>
        <v>0</v>
      </c>
      <c r="CF439" s="2">
        <f t="shared" si="201"/>
        <v>0</v>
      </c>
      <c r="CG439" s="2">
        <f t="shared" si="201"/>
        <v>0</v>
      </c>
      <c r="CH439" s="30">
        <f t="shared" si="201"/>
        <v>0</v>
      </c>
    </row>
    <row r="440" spans="1:86" hidden="1" outlineLevel="1" x14ac:dyDescent="0.2">
      <c r="F440" s="73" t="s">
        <v>105</v>
      </c>
      <c r="G440" s="60"/>
      <c r="H440" s="28">
        <f t="shared" si="215"/>
        <v>0</v>
      </c>
      <c r="I440" s="2">
        <f t="shared" si="215"/>
        <v>0</v>
      </c>
      <c r="J440" s="2">
        <f t="shared" si="215"/>
        <v>0</v>
      </c>
      <c r="K440" s="2">
        <f t="shared" si="215"/>
        <v>0</v>
      </c>
      <c r="L440" s="2">
        <f t="shared" si="215"/>
        <v>0</v>
      </c>
      <c r="M440" s="74">
        <f t="shared" si="216"/>
        <v>0</v>
      </c>
      <c r="O440"/>
      <c r="P440"/>
      <c r="Q440"/>
      <c r="R440"/>
      <c r="T440" s="75" t="s">
        <v>105</v>
      </c>
      <c r="U440" s="2">
        <f>SUMIF($M$273:$M$279,"&lt;&gt;0",U$273:U$279)</f>
        <v>0</v>
      </c>
      <c r="V440" s="2">
        <f>SUMIF($M$273:$M$279,"&lt;&gt;0",V$273:V$279)</f>
        <v>0</v>
      </c>
      <c r="W440" s="2">
        <f>SUMIF($M$273:$M$279,"&lt;&gt;0",W$273:W$279)</f>
        <v>0</v>
      </c>
      <c r="X440" s="2">
        <f>SUMIF($M$273:$M$279,"&lt;&gt;0",X$273:X$279)</f>
        <v>0</v>
      </c>
      <c r="Y440" s="2">
        <f>SUMIF($M$273:$M$279,"&lt;&gt;0",Y$273:Y$279)</f>
        <v>0</v>
      </c>
      <c r="Z440" s="74">
        <f t="shared" si="217"/>
        <v>0</v>
      </c>
      <c r="AA440" s="28">
        <f t="shared" si="218"/>
        <v>0</v>
      </c>
      <c r="AB440" s="2">
        <f t="shared" si="218"/>
        <v>0</v>
      </c>
      <c r="AC440" s="2">
        <f t="shared" si="218"/>
        <v>0</v>
      </c>
      <c r="AD440" s="2">
        <f t="shared" si="218"/>
        <v>0</v>
      </c>
      <c r="AE440" s="29">
        <f t="shared" si="218"/>
        <v>0</v>
      </c>
      <c r="AF440" s="31">
        <f t="shared" si="218"/>
        <v>0</v>
      </c>
      <c r="AG440" s="77" t="str">
        <f t="shared" si="165"/>
        <v/>
      </c>
      <c r="AH440" s="38" t="str">
        <f t="shared" si="165"/>
        <v/>
      </c>
      <c r="AI440" s="38" t="str">
        <f t="shared" si="165"/>
        <v/>
      </c>
      <c r="AJ440" s="38" t="str">
        <f t="shared" si="165"/>
        <v/>
      </c>
      <c r="AK440" s="39" t="str">
        <f t="shared" si="165"/>
        <v/>
      </c>
      <c r="AL440" s="40" t="str">
        <f t="shared" si="165"/>
        <v/>
      </c>
      <c r="AM440" s="28">
        <f t="shared" si="219"/>
        <v>0</v>
      </c>
      <c r="AN440" s="2">
        <f t="shared" si="219"/>
        <v>0</v>
      </c>
      <c r="AO440" s="2">
        <f t="shared" si="219"/>
        <v>0</v>
      </c>
      <c r="AP440" s="2">
        <f t="shared" si="219"/>
        <v>0</v>
      </c>
      <c r="AQ440" s="2">
        <f t="shared" si="219"/>
        <v>0</v>
      </c>
      <c r="AR440" s="74">
        <f t="shared" si="220"/>
        <v>0</v>
      </c>
      <c r="AS440" s="28">
        <f>SUMIF($M$273:$M$279,"&lt;&gt;0",AS$273:AS$279)</f>
        <v>0</v>
      </c>
      <c r="AT440" s="2">
        <f>SUMIF($M$273:$M$279,"&lt;&gt;0",AT$273:AT$279)</f>
        <v>0</v>
      </c>
      <c r="AU440" s="2">
        <f>SUMIF($M$273:$M$279,"&lt;&gt;0",AU$273:AU$279)</f>
        <v>0</v>
      </c>
      <c r="AV440" s="2">
        <f>SUMIF($M$273:$M$279,"&lt;&gt;0",AV$273:AV$279)</f>
        <v>0</v>
      </c>
      <c r="AW440" s="2">
        <f>SUMIF($M$273:$M$279,"&lt;&gt;0",AW$273:AW$279)</f>
        <v>0</v>
      </c>
      <c r="AX440" s="74">
        <f t="shared" si="221"/>
        <v>0</v>
      </c>
      <c r="AY440" s="28">
        <f t="shared" si="222"/>
        <v>0</v>
      </c>
      <c r="AZ440" s="2">
        <f t="shared" si="222"/>
        <v>0</v>
      </c>
      <c r="BA440" s="2">
        <f t="shared" si="222"/>
        <v>0</v>
      </c>
      <c r="BB440" s="2">
        <f t="shared" si="222"/>
        <v>0</v>
      </c>
      <c r="BC440" s="2">
        <f t="shared" si="222"/>
        <v>0</v>
      </c>
      <c r="BD440" s="74">
        <f t="shared" si="222"/>
        <v>0</v>
      </c>
      <c r="BE440" s="77" t="e">
        <f t="shared" si="223"/>
        <v>#DIV/0!</v>
      </c>
      <c r="BF440" s="38" t="e">
        <f t="shared" si="223"/>
        <v>#DIV/0!</v>
      </c>
      <c r="BG440" s="38" t="e">
        <f t="shared" si="223"/>
        <v>#DIV/0!</v>
      </c>
      <c r="BH440" s="38" t="e">
        <f t="shared" si="223"/>
        <v>#DIV/0!</v>
      </c>
      <c r="BI440" s="38" t="e">
        <f t="shared" si="223"/>
        <v>#DIV/0!</v>
      </c>
      <c r="BJ440" s="76" t="e">
        <f t="shared" si="223"/>
        <v>#DIV/0!</v>
      </c>
      <c r="BK440" s="77">
        <f t="shared" si="202"/>
        <v>0</v>
      </c>
      <c r="BL440" s="38">
        <f t="shared" si="202"/>
        <v>0</v>
      </c>
      <c r="BM440" s="38">
        <f t="shared" si="202"/>
        <v>0</v>
      </c>
      <c r="BN440" s="38">
        <f t="shared" si="198"/>
        <v>0</v>
      </c>
      <c r="BO440" s="38">
        <f t="shared" si="198"/>
        <v>0</v>
      </c>
      <c r="BP440" s="76">
        <f t="shared" si="198"/>
        <v>0</v>
      </c>
      <c r="BQ440" s="77">
        <f t="shared" si="203"/>
        <v>0</v>
      </c>
      <c r="BR440" s="38">
        <f t="shared" si="203"/>
        <v>0</v>
      </c>
      <c r="BS440" s="38">
        <f t="shared" si="203"/>
        <v>0</v>
      </c>
      <c r="BT440" s="38">
        <f t="shared" si="199"/>
        <v>0</v>
      </c>
      <c r="BU440" s="38">
        <f t="shared" si="199"/>
        <v>0</v>
      </c>
      <c r="BV440" s="76">
        <f t="shared" si="199"/>
        <v>0</v>
      </c>
      <c r="BW440" s="77">
        <f t="shared" si="204"/>
        <v>0</v>
      </c>
      <c r="BX440" s="38">
        <f t="shared" si="204"/>
        <v>0</v>
      </c>
      <c r="BY440" s="38">
        <f t="shared" si="204"/>
        <v>0</v>
      </c>
      <c r="BZ440" s="38">
        <f t="shared" si="200"/>
        <v>0</v>
      </c>
      <c r="CA440" s="38">
        <f t="shared" si="200"/>
        <v>0</v>
      </c>
      <c r="CB440" s="76">
        <f t="shared" si="200"/>
        <v>0</v>
      </c>
      <c r="CC440" s="28">
        <f t="shared" si="205"/>
        <v>0</v>
      </c>
      <c r="CD440" s="2">
        <f t="shared" si="205"/>
        <v>0</v>
      </c>
      <c r="CE440" s="2">
        <f t="shared" si="205"/>
        <v>0</v>
      </c>
      <c r="CF440" s="2">
        <f t="shared" si="201"/>
        <v>0</v>
      </c>
      <c r="CG440" s="2">
        <f t="shared" si="201"/>
        <v>0</v>
      </c>
      <c r="CH440" s="30">
        <f t="shared" si="201"/>
        <v>0</v>
      </c>
    </row>
    <row r="441" spans="1:86" ht="13.5" hidden="1" outlineLevel="1" thickBot="1" x14ac:dyDescent="0.25">
      <c r="F441" s="78" t="s">
        <v>106</v>
      </c>
      <c r="G441" s="61"/>
      <c r="H441" s="43">
        <f t="shared" si="215"/>
        <v>0</v>
      </c>
      <c r="I441" s="44">
        <f t="shared" si="215"/>
        <v>0</v>
      </c>
      <c r="J441" s="44">
        <f t="shared" si="215"/>
        <v>0</v>
      </c>
      <c r="K441" s="44">
        <f t="shared" si="215"/>
        <v>0</v>
      </c>
      <c r="L441" s="44">
        <f t="shared" si="215"/>
        <v>0</v>
      </c>
      <c r="M441" s="79">
        <f t="shared" si="216"/>
        <v>0</v>
      </c>
      <c r="O441" s="42"/>
      <c r="P441" s="42"/>
      <c r="Q441" s="42"/>
      <c r="R441" s="42"/>
      <c r="S441" s="42"/>
      <c r="T441" s="80" t="s">
        <v>106</v>
      </c>
      <c r="U441" s="44">
        <f>SUMIF($M$280:$M$286,"&lt;&gt;0",U$280:U$286)</f>
        <v>0</v>
      </c>
      <c r="V441" s="44">
        <f>SUMIF($M$280:$M$286,"&lt;&gt;0",V$280:V$286)</f>
        <v>0</v>
      </c>
      <c r="W441" s="44">
        <f>SUMIF($M$280:$M$286,"&lt;&gt;0",W$280:W$286)</f>
        <v>0</v>
      </c>
      <c r="X441" s="44">
        <f>SUMIF($M$280:$M$286,"&lt;&gt;0",X$280:X$286)</f>
        <v>0</v>
      </c>
      <c r="Y441" s="44">
        <f>SUMIF($M$280:$M$286,"&lt;&gt;0",Y$280:Y$286)</f>
        <v>0</v>
      </c>
      <c r="Z441" s="79">
        <f t="shared" si="217"/>
        <v>0</v>
      </c>
      <c r="AA441" s="43">
        <f t="shared" si="218"/>
        <v>0</v>
      </c>
      <c r="AB441" s="44">
        <f t="shared" si="218"/>
        <v>0</v>
      </c>
      <c r="AC441" s="44">
        <f t="shared" si="218"/>
        <v>0</v>
      </c>
      <c r="AD441" s="44">
        <f t="shared" si="218"/>
        <v>0</v>
      </c>
      <c r="AE441" s="45">
        <f t="shared" si="218"/>
        <v>0</v>
      </c>
      <c r="AF441" s="47">
        <f t="shared" si="218"/>
        <v>0</v>
      </c>
      <c r="AG441" s="82" t="str">
        <f t="shared" si="165"/>
        <v/>
      </c>
      <c r="AH441" s="56" t="str">
        <f t="shared" si="165"/>
        <v/>
      </c>
      <c r="AI441" s="56" t="str">
        <f t="shared" si="165"/>
        <v/>
      </c>
      <c r="AJ441" s="56" t="str">
        <f t="shared" si="165"/>
        <v/>
      </c>
      <c r="AK441" s="57" t="str">
        <f t="shared" si="165"/>
        <v/>
      </c>
      <c r="AL441" s="58" t="str">
        <f t="shared" si="165"/>
        <v/>
      </c>
      <c r="AM441" s="43">
        <f t="shared" si="219"/>
        <v>0</v>
      </c>
      <c r="AN441" s="44">
        <f t="shared" si="219"/>
        <v>0</v>
      </c>
      <c r="AO441" s="44">
        <f t="shared" si="219"/>
        <v>0</v>
      </c>
      <c r="AP441" s="44">
        <f t="shared" si="219"/>
        <v>0</v>
      </c>
      <c r="AQ441" s="44">
        <f t="shared" si="219"/>
        <v>0</v>
      </c>
      <c r="AR441" s="79">
        <f t="shared" si="220"/>
        <v>0</v>
      </c>
      <c r="AS441" s="43">
        <f>SUMIF($M$280:$M$286,"&lt;&gt;0",AS$280:AS$286)</f>
        <v>0</v>
      </c>
      <c r="AT441" s="44">
        <f>SUMIF($M$280:$M$286,"&lt;&gt;0",AT$280:AT$286)</f>
        <v>0</v>
      </c>
      <c r="AU441" s="44">
        <f>SUMIF($M$280:$M$286,"&lt;&gt;0",AU$280:AU$286)</f>
        <v>0</v>
      </c>
      <c r="AV441" s="44">
        <f>SUMIF($M$280:$M$286,"&lt;&gt;0",AV$280:AV$286)</f>
        <v>0</v>
      </c>
      <c r="AW441" s="44">
        <f>SUMIF($M$280:$M$286,"&lt;&gt;0",AW$280:AW$286)</f>
        <v>0</v>
      </c>
      <c r="AX441" s="79">
        <f t="shared" si="221"/>
        <v>0</v>
      </c>
      <c r="AY441" s="43">
        <f t="shared" si="222"/>
        <v>0</v>
      </c>
      <c r="AZ441" s="44">
        <f t="shared" si="222"/>
        <v>0</v>
      </c>
      <c r="BA441" s="44">
        <f t="shared" si="222"/>
        <v>0</v>
      </c>
      <c r="BB441" s="44">
        <f t="shared" si="222"/>
        <v>0</v>
      </c>
      <c r="BC441" s="44">
        <f t="shared" si="222"/>
        <v>0</v>
      </c>
      <c r="BD441" s="79">
        <f t="shared" si="222"/>
        <v>0</v>
      </c>
      <c r="BE441" s="82" t="e">
        <f t="shared" si="223"/>
        <v>#DIV/0!</v>
      </c>
      <c r="BF441" s="56" t="e">
        <f t="shared" si="223"/>
        <v>#DIV/0!</v>
      </c>
      <c r="BG441" s="56" t="e">
        <f t="shared" si="223"/>
        <v>#DIV/0!</v>
      </c>
      <c r="BH441" s="56" t="e">
        <f t="shared" si="223"/>
        <v>#DIV/0!</v>
      </c>
      <c r="BI441" s="56" t="e">
        <f t="shared" si="223"/>
        <v>#DIV/0!</v>
      </c>
      <c r="BJ441" s="81" t="e">
        <f t="shared" si="223"/>
        <v>#DIV/0!</v>
      </c>
      <c r="BK441" s="82">
        <f t="shared" si="202"/>
        <v>0</v>
      </c>
      <c r="BL441" s="56">
        <f t="shared" si="202"/>
        <v>0</v>
      </c>
      <c r="BM441" s="56">
        <f t="shared" si="202"/>
        <v>0</v>
      </c>
      <c r="BN441" s="56">
        <f t="shared" si="198"/>
        <v>0</v>
      </c>
      <c r="BO441" s="56">
        <f t="shared" si="198"/>
        <v>0</v>
      </c>
      <c r="BP441" s="81">
        <f t="shared" si="198"/>
        <v>0</v>
      </c>
      <c r="BQ441" s="82">
        <f t="shared" si="203"/>
        <v>0</v>
      </c>
      <c r="BR441" s="56">
        <f t="shared" si="203"/>
        <v>0</v>
      </c>
      <c r="BS441" s="56">
        <f t="shared" si="203"/>
        <v>0</v>
      </c>
      <c r="BT441" s="56">
        <f t="shared" si="199"/>
        <v>0</v>
      </c>
      <c r="BU441" s="56">
        <f t="shared" si="199"/>
        <v>0</v>
      </c>
      <c r="BV441" s="81">
        <f t="shared" si="199"/>
        <v>0</v>
      </c>
      <c r="BW441" s="82">
        <f t="shared" si="204"/>
        <v>0</v>
      </c>
      <c r="BX441" s="56">
        <f t="shared" si="204"/>
        <v>0</v>
      </c>
      <c r="BY441" s="56">
        <f t="shared" si="204"/>
        <v>0</v>
      </c>
      <c r="BZ441" s="56">
        <f t="shared" si="200"/>
        <v>0</v>
      </c>
      <c r="CA441" s="56">
        <f t="shared" si="200"/>
        <v>0</v>
      </c>
      <c r="CB441" s="81">
        <f t="shared" si="200"/>
        <v>0</v>
      </c>
      <c r="CC441" s="43">
        <f t="shared" si="205"/>
        <v>0</v>
      </c>
      <c r="CD441" s="44">
        <f t="shared" si="205"/>
        <v>0</v>
      </c>
      <c r="CE441" s="44">
        <f t="shared" si="205"/>
        <v>0</v>
      </c>
      <c r="CF441" s="44">
        <f t="shared" si="201"/>
        <v>0</v>
      </c>
      <c r="CG441" s="44">
        <f t="shared" si="201"/>
        <v>0</v>
      </c>
      <c r="CH441" s="46">
        <f t="shared" si="201"/>
        <v>0</v>
      </c>
    </row>
    <row r="442" spans="1:86" hidden="1" outlineLevel="1" x14ac:dyDescent="0.2">
      <c r="A442" t="s">
        <v>46</v>
      </c>
      <c r="B442" t="s">
        <v>46</v>
      </c>
      <c r="C442" t="s">
        <v>107</v>
      </c>
      <c r="D442" t="s">
        <v>107</v>
      </c>
      <c r="F442" s="83" t="s">
        <v>108</v>
      </c>
      <c r="G442" s="60"/>
      <c r="H442" s="32">
        <f>SUM(H438:H441)</f>
        <v>0</v>
      </c>
      <c r="I442" s="5">
        <f>SUM(I438:I441)</f>
        <v>0</v>
      </c>
      <c r="J442" s="5">
        <f>SUM(J438:J441)</f>
        <v>0</v>
      </c>
      <c r="K442" s="5">
        <f>SUM(K438:K441)</f>
        <v>0</v>
      </c>
      <c r="L442" s="5">
        <f>SUM(L438:L441)</f>
        <v>0</v>
      </c>
      <c r="M442" s="74">
        <f t="shared" si="216"/>
        <v>0</v>
      </c>
      <c r="N442" s="3" t="s">
        <v>49</v>
      </c>
      <c r="O442" t="s">
        <v>49</v>
      </c>
      <c r="P442" t="s">
        <v>107</v>
      </c>
      <c r="Q442" t="s">
        <v>107</v>
      </c>
      <c r="R442"/>
      <c r="T442" s="84" t="s">
        <v>108</v>
      </c>
      <c r="U442" s="5">
        <f>SUM(U438:U441)</f>
        <v>0</v>
      </c>
      <c r="V442" s="5">
        <f>SUM(V438:V441)</f>
        <v>0</v>
      </c>
      <c r="W442" s="5">
        <f>SUM(W438:W441)</f>
        <v>0</v>
      </c>
      <c r="X442" s="5">
        <f>SUM(X438:X441)</f>
        <v>0</v>
      </c>
      <c r="Y442" s="5">
        <f>SUM(Y438:Y441)</f>
        <v>0</v>
      </c>
      <c r="Z442" s="74">
        <f t="shared" si="217"/>
        <v>0</v>
      </c>
      <c r="AA442" s="28">
        <f t="shared" si="218"/>
        <v>0</v>
      </c>
      <c r="AB442" s="2">
        <f t="shared" si="218"/>
        <v>0</v>
      </c>
      <c r="AC442" s="2">
        <f t="shared" si="218"/>
        <v>0</v>
      </c>
      <c r="AD442" s="2">
        <f t="shared" si="218"/>
        <v>0</v>
      </c>
      <c r="AE442" s="29">
        <f t="shared" si="218"/>
        <v>0</v>
      </c>
      <c r="AF442" s="31">
        <f t="shared" si="218"/>
        <v>0</v>
      </c>
      <c r="AG442" s="77" t="str">
        <f t="shared" si="165"/>
        <v/>
      </c>
      <c r="AH442" s="38" t="str">
        <f t="shared" si="165"/>
        <v/>
      </c>
      <c r="AI442" s="38" t="str">
        <f t="shared" si="165"/>
        <v/>
      </c>
      <c r="AJ442" s="38" t="str">
        <f t="shared" si="165"/>
        <v/>
      </c>
      <c r="AK442" s="39" t="str">
        <f t="shared" si="165"/>
        <v/>
      </c>
      <c r="AL442" s="40" t="str">
        <f t="shared" si="165"/>
        <v/>
      </c>
      <c r="AM442" s="32">
        <f>SUM(AM438:AM441)</f>
        <v>0</v>
      </c>
      <c r="AN442" s="5">
        <f>SUM(AN438:AN441)</f>
        <v>0</v>
      </c>
      <c r="AO442" s="5">
        <f>SUM(AO438:AO441)</f>
        <v>0</v>
      </c>
      <c r="AP442" s="5">
        <f>SUM(AP438:AP441)</f>
        <v>0</v>
      </c>
      <c r="AQ442" s="5">
        <f>SUM(AQ438:AQ441)</f>
        <v>0</v>
      </c>
      <c r="AR442" s="74">
        <f t="shared" si="220"/>
        <v>0</v>
      </c>
      <c r="AS442" s="32">
        <f>SUM(AS438:AS441)</f>
        <v>0</v>
      </c>
      <c r="AT442" s="5">
        <f>SUM(AT438:AT441)</f>
        <v>0</v>
      </c>
      <c r="AU442" s="5">
        <f>SUM(AU438:AU441)</f>
        <v>0</v>
      </c>
      <c r="AV442" s="5">
        <f>SUM(AV438:AV441)</f>
        <v>0</v>
      </c>
      <c r="AW442" s="5">
        <f>SUM(AW438:AW441)</f>
        <v>0</v>
      </c>
      <c r="AX442" s="74">
        <f t="shared" si="221"/>
        <v>0</v>
      </c>
      <c r="AY442" s="32">
        <f t="shared" si="222"/>
        <v>0</v>
      </c>
      <c r="AZ442" s="5">
        <f t="shared" si="222"/>
        <v>0</v>
      </c>
      <c r="BA442" s="5">
        <f t="shared" si="222"/>
        <v>0</v>
      </c>
      <c r="BB442" s="5">
        <f t="shared" si="222"/>
        <v>0</v>
      </c>
      <c r="BC442" s="5">
        <f t="shared" si="222"/>
        <v>0</v>
      </c>
      <c r="BD442" s="74">
        <f t="shared" si="222"/>
        <v>0</v>
      </c>
      <c r="BE442" s="77" t="e">
        <f t="shared" si="223"/>
        <v>#DIV/0!</v>
      </c>
      <c r="BF442" s="38" t="e">
        <f t="shared" si="223"/>
        <v>#DIV/0!</v>
      </c>
      <c r="BG442" s="38" t="e">
        <f t="shared" si="223"/>
        <v>#DIV/0!</v>
      </c>
      <c r="BH442" s="38" t="e">
        <f t="shared" si="223"/>
        <v>#DIV/0!</v>
      </c>
      <c r="BI442" s="38" t="e">
        <f t="shared" si="223"/>
        <v>#DIV/0!</v>
      </c>
      <c r="BJ442" s="76" t="e">
        <f t="shared" si="223"/>
        <v>#DIV/0!</v>
      </c>
      <c r="BK442" s="77">
        <f t="shared" si="202"/>
        <v>0</v>
      </c>
      <c r="BL442" s="38">
        <f t="shared" si="202"/>
        <v>0</v>
      </c>
      <c r="BM442" s="38">
        <f t="shared" si="202"/>
        <v>0</v>
      </c>
      <c r="BN442" s="38">
        <f t="shared" si="198"/>
        <v>0</v>
      </c>
      <c r="BO442" s="38">
        <f t="shared" si="198"/>
        <v>0</v>
      </c>
      <c r="BP442" s="76">
        <f t="shared" si="198"/>
        <v>0</v>
      </c>
      <c r="BQ442" s="77">
        <f t="shared" si="203"/>
        <v>0</v>
      </c>
      <c r="BR442" s="38">
        <f t="shared" si="203"/>
        <v>0</v>
      </c>
      <c r="BS442" s="38">
        <f t="shared" si="203"/>
        <v>0</v>
      </c>
      <c r="BT442" s="38">
        <f t="shared" si="199"/>
        <v>0</v>
      </c>
      <c r="BU442" s="38">
        <f t="shared" si="199"/>
        <v>0</v>
      </c>
      <c r="BV442" s="76">
        <f t="shared" si="199"/>
        <v>0</v>
      </c>
      <c r="BW442" s="77">
        <f t="shared" si="204"/>
        <v>0</v>
      </c>
      <c r="BX442" s="38">
        <f t="shared" si="204"/>
        <v>0</v>
      </c>
      <c r="BY442" s="38">
        <f t="shared" si="204"/>
        <v>0</v>
      </c>
      <c r="BZ442" s="38">
        <f t="shared" si="200"/>
        <v>0</v>
      </c>
      <c r="CA442" s="38">
        <f t="shared" si="200"/>
        <v>0</v>
      </c>
      <c r="CB442" s="76">
        <f t="shared" si="200"/>
        <v>0</v>
      </c>
      <c r="CC442" s="28">
        <f t="shared" si="205"/>
        <v>0</v>
      </c>
      <c r="CD442" s="2">
        <f t="shared" si="205"/>
        <v>0</v>
      </c>
      <c r="CE442" s="2">
        <f t="shared" si="205"/>
        <v>0</v>
      </c>
      <c r="CF442" s="2">
        <f t="shared" si="201"/>
        <v>0</v>
      </c>
      <c r="CG442" s="2">
        <f t="shared" si="201"/>
        <v>0</v>
      </c>
      <c r="CH442" s="30">
        <f t="shared" si="201"/>
        <v>0</v>
      </c>
    </row>
    <row r="443" spans="1:86" ht="13.5" hidden="1" outlineLevel="1" thickBot="1" x14ac:dyDescent="0.25">
      <c r="A443" t="s">
        <v>46</v>
      </c>
      <c r="B443" t="s">
        <v>46</v>
      </c>
      <c r="C443" t="s">
        <v>107</v>
      </c>
      <c r="D443" t="s">
        <v>107</v>
      </c>
      <c r="F443" s="78" t="s">
        <v>109</v>
      </c>
      <c r="G443" s="61"/>
      <c r="H443" s="48">
        <f>SUMIFS(H$7:H$377,$B$7:$B$377,$B443,$D$7:$D$377,$D443)</f>
        <v>0</v>
      </c>
      <c r="I443" s="49">
        <f>SUMIFS(I$7:I$377,$B$7:$B$377,$B443,$D$7:$D$377,$D443)</f>
        <v>0</v>
      </c>
      <c r="J443" s="49">
        <f>SUMIFS(J$7:J$377,$B$7:$B$377,$B443,$D$7:$D$377,$D443)</f>
        <v>0</v>
      </c>
      <c r="K443" s="49">
        <f>SUMIFS(K$7:K$377,$B$7:$B$377,$B443,$D$7:$D$377,$D443)</f>
        <v>0</v>
      </c>
      <c r="L443" s="49">
        <f>SUMIFS(L$7:L$377,$B$7:$B$377,$B443,$D$7:$D$377,$D443)</f>
        <v>0</v>
      </c>
      <c r="M443" s="79">
        <f t="shared" si="216"/>
        <v>0</v>
      </c>
      <c r="N443" s="3" t="s">
        <v>49</v>
      </c>
      <c r="O443" s="42" t="s">
        <v>49</v>
      </c>
      <c r="P443" s="42" t="s">
        <v>107</v>
      </c>
      <c r="Q443" s="42" t="s">
        <v>107</v>
      </c>
      <c r="R443" s="42"/>
      <c r="S443" s="42"/>
      <c r="T443" s="80" t="s">
        <v>109</v>
      </c>
      <c r="U443" s="49">
        <f>SUMIFS(U$7:U$377,$M$7:$M$377,"&lt;&gt;0",$O$7:$O$377,$O443,$Q$7:$Q$377,$Q443)</f>
        <v>0</v>
      </c>
      <c r="V443" s="49">
        <f>SUMIFS(V$7:V$377,$M$7:$M$377,"&lt;&gt;0",$O$7:$O$377,$O443,$Q$7:$Q$377,$Q443)</f>
        <v>0</v>
      </c>
      <c r="W443" s="49">
        <f>SUMIFS(W$7:W$377,$M$7:$M$377,"&lt;&gt;0",$O$7:$O$377,$O443,$Q$7:$Q$377,$Q443)</f>
        <v>0</v>
      </c>
      <c r="X443" s="49">
        <f>SUMIFS(X$7:X$377,$M$7:$M$377,"&lt;&gt;0",$O$7:$O$377,$O443,$Q$7:$Q$377,$Q443)</f>
        <v>0</v>
      </c>
      <c r="Y443" s="49">
        <f>SUMIFS(Y$7:Y$377,$M$7:$M$377,"&lt;&gt;0",$O$7:$O$377,$O443,$Q$7:$Q$377,$Q443)</f>
        <v>0</v>
      </c>
      <c r="Z443" s="79">
        <f t="shared" si="217"/>
        <v>0</v>
      </c>
      <c r="AA443" s="43">
        <f t="shared" si="218"/>
        <v>0</v>
      </c>
      <c r="AB443" s="44">
        <f t="shared" si="218"/>
        <v>0</v>
      </c>
      <c r="AC443" s="44">
        <f t="shared" si="218"/>
        <v>0</v>
      </c>
      <c r="AD443" s="44">
        <f t="shared" si="218"/>
        <v>0</v>
      </c>
      <c r="AE443" s="45">
        <f t="shared" si="218"/>
        <v>0</v>
      </c>
      <c r="AF443" s="47">
        <f t="shared" si="218"/>
        <v>0</v>
      </c>
      <c r="AG443" s="82" t="str">
        <f t="shared" si="165"/>
        <v/>
      </c>
      <c r="AH443" s="56" t="str">
        <f t="shared" si="165"/>
        <v/>
      </c>
      <c r="AI443" s="56" t="str">
        <f t="shared" si="165"/>
        <v/>
      </c>
      <c r="AJ443" s="56" t="str">
        <f t="shared" si="165"/>
        <v/>
      </c>
      <c r="AK443" s="57" t="str">
        <f t="shared" si="165"/>
        <v/>
      </c>
      <c r="AL443" s="58" t="str">
        <f t="shared" si="165"/>
        <v/>
      </c>
      <c r="AM443" s="48">
        <f>SUMIFS(AM$7:AM$377,$B$7:$B$377,$B443,$D$7:$D$377,$D443)</f>
        <v>0</v>
      </c>
      <c r="AN443" s="49">
        <f>SUMIFS(AN$7:AN$377,$B$7:$B$377,$B443,$D$7:$D$377,$D443)</f>
        <v>0</v>
      </c>
      <c r="AO443" s="49">
        <f>SUMIFS(AO$7:AO$377,$B$7:$B$377,$B443,$D$7:$D$377,$D443)</f>
        <v>0</v>
      </c>
      <c r="AP443" s="49">
        <f>SUMIFS(AP$7:AP$377,$B$7:$B$377,$B443,$D$7:$D$377,$D443)</f>
        <v>0</v>
      </c>
      <c r="AQ443" s="49">
        <f>SUMIFS(AQ$7:AQ$377,$B$7:$B$377,$B443,$D$7:$D$377,$D443)</f>
        <v>0</v>
      </c>
      <c r="AR443" s="79">
        <f t="shared" si="220"/>
        <v>0</v>
      </c>
      <c r="AS443" s="48">
        <f>SUMIFS(AS$7:AS$377,$M$7:$M$377,"&lt;&gt;0",$O$7:$O$377,$O443,$Q$7:$Q$377,$Q443)</f>
        <v>0</v>
      </c>
      <c r="AT443" s="49">
        <f>SUMIFS(AT$7:AT$377,$M$7:$M$377,"&lt;&gt;0",$O$7:$O$377,$O443,$Q$7:$Q$377,$Q443)</f>
        <v>0</v>
      </c>
      <c r="AU443" s="49">
        <f>SUMIFS(AU$7:AU$377,$M$7:$M$377,"&lt;&gt;0",$O$7:$O$377,$O443,$Q$7:$Q$377,$Q443)</f>
        <v>0</v>
      </c>
      <c r="AV443" s="49">
        <f>SUMIFS(AV$7:AV$377,$M$7:$M$377,"&lt;&gt;0",$O$7:$O$377,$O443,$Q$7:$Q$377,$Q443)</f>
        <v>0</v>
      </c>
      <c r="AW443" s="49">
        <f>SUMIFS(AW$7:AW$377,$M$7:$M$377,"&lt;&gt;0",$O$7:$O$377,$O443,$Q$7:$Q$377,$Q443)</f>
        <v>0</v>
      </c>
      <c r="AX443" s="79">
        <f t="shared" si="221"/>
        <v>0</v>
      </c>
      <c r="AY443" s="48">
        <f t="shared" si="222"/>
        <v>0</v>
      </c>
      <c r="AZ443" s="49">
        <f t="shared" si="222"/>
        <v>0</v>
      </c>
      <c r="BA443" s="49">
        <f t="shared" si="222"/>
        <v>0</v>
      </c>
      <c r="BB443" s="49">
        <f t="shared" si="222"/>
        <v>0</v>
      </c>
      <c r="BC443" s="49">
        <f t="shared" si="222"/>
        <v>0</v>
      </c>
      <c r="BD443" s="79">
        <f t="shared" si="222"/>
        <v>0</v>
      </c>
      <c r="BE443" s="82" t="e">
        <f t="shared" si="223"/>
        <v>#DIV/0!</v>
      </c>
      <c r="BF443" s="56" t="e">
        <f t="shared" si="223"/>
        <v>#DIV/0!</v>
      </c>
      <c r="BG443" s="56" t="e">
        <f t="shared" si="223"/>
        <v>#DIV/0!</v>
      </c>
      <c r="BH443" s="56" t="e">
        <f t="shared" si="223"/>
        <v>#DIV/0!</v>
      </c>
      <c r="BI443" s="56" t="e">
        <f t="shared" si="223"/>
        <v>#DIV/0!</v>
      </c>
      <c r="BJ443" s="81" t="e">
        <f t="shared" si="223"/>
        <v>#DIV/0!</v>
      </c>
      <c r="BK443" s="82">
        <f t="shared" si="202"/>
        <v>0</v>
      </c>
      <c r="BL443" s="56">
        <f t="shared" si="202"/>
        <v>0</v>
      </c>
      <c r="BM443" s="56">
        <f t="shared" si="202"/>
        <v>0</v>
      </c>
      <c r="BN443" s="56">
        <f t="shared" si="198"/>
        <v>0</v>
      </c>
      <c r="BO443" s="56">
        <f t="shared" si="198"/>
        <v>0</v>
      </c>
      <c r="BP443" s="81">
        <f t="shared" si="198"/>
        <v>0</v>
      </c>
      <c r="BQ443" s="82">
        <f t="shared" si="203"/>
        <v>0</v>
      </c>
      <c r="BR443" s="56">
        <f t="shared" si="203"/>
        <v>0</v>
      </c>
      <c r="BS443" s="56">
        <f t="shared" si="203"/>
        <v>0</v>
      </c>
      <c r="BT443" s="56">
        <f t="shared" si="199"/>
        <v>0</v>
      </c>
      <c r="BU443" s="56">
        <f t="shared" si="199"/>
        <v>0</v>
      </c>
      <c r="BV443" s="81">
        <f t="shared" si="199"/>
        <v>0</v>
      </c>
      <c r="BW443" s="82">
        <f t="shared" si="204"/>
        <v>0</v>
      </c>
      <c r="BX443" s="56">
        <f t="shared" si="204"/>
        <v>0</v>
      </c>
      <c r="BY443" s="56">
        <f t="shared" si="204"/>
        <v>0</v>
      </c>
      <c r="BZ443" s="56">
        <f t="shared" si="200"/>
        <v>0</v>
      </c>
      <c r="CA443" s="56">
        <f t="shared" si="200"/>
        <v>0</v>
      </c>
      <c r="CB443" s="81">
        <f t="shared" si="200"/>
        <v>0</v>
      </c>
      <c r="CC443" s="43">
        <f t="shared" si="205"/>
        <v>0</v>
      </c>
      <c r="CD443" s="44">
        <f t="shared" si="205"/>
        <v>0</v>
      </c>
      <c r="CE443" s="44">
        <f t="shared" si="205"/>
        <v>0</v>
      </c>
      <c r="CF443" s="44">
        <f t="shared" si="201"/>
        <v>0</v>
      </c>
      <c r="CG443" s="44">
        <f t="shared" si="201"/>
        <v>0</v>
      </c>
      <c r="CH443" s="46">
        <f t="shared" si="201"/>
        <v>0</v>
      </c>
    </row>
    <row r="444" spans="1:86" hidden="1" outlineLevel="1" x14ac:dyDescent="0.2">
      <c r="F444"/>
      <c r="H444"/>
      <c r="I444"/>
      <c r="J444"/>
      <c r="K444"/>
      <c r="L444"/>
      <c r="M444"/>
      <c r="O444"/>
      <c r="P444"/>
      <c r="Q444"/>
      <c r="R444"/>
      <c r="U444"/>
      <c r="V444"/>
      <c r="W444"/>
      <c r="X444"/>
      <c r="Y444"/>
      <c r="Z444"/>
      <c r="AF444"/>
      <c r="BE444" s="38"/>
      <c r="BF444" s="38"/>
      <c r="BG444" s="38"/>
      <c r="BH444" s="38"/>
      <c r="BI444" s="38"/>
      <c r="BJ444" s="38"/>
      <c r="BK444" s="38"/>
      <c r="BL444" s="38"/>
      <c r="BM444" s="38"/>
      <c r="BN444" s="38"/>
      <c r="BO444" s="38"/>
      <c r="BP444" s="38"/>
      <c r="BQ444" s="38"/>
      <c r="BR444" s="38"/>
      <c r="BS444" s="38"/>
      <c r="BT444" s="38"/>
      <c r="BU444" s="38"/>
      <c r="BV444" s="38"/>
      <c r="BW444" s="38"/>
      <c r="BX444" s="38"/>
      <c r="BY444" s="38"/>
      <c r="BZ444" s="38"/>
      <c r="CA444" s="38"/>
      <c r="CB444" s="38"/>
      <c r="CC444" s="2"/>
      <c r="CD444" s="2"/>
      <c r="CE444" s="2"/>
      <c r="CF444" s="2"/>
      <c r="CG444" s="2"/>
      <c r="CH444" s="2"/>
    </row>
    <row r="445" spans="1:86" hidden="1" outlineLevel="1" x14ac:dyDescent="0.2">
      <c r="F445" s="62" t="s">
        <v>110</v>
      </c>
      <c r="G445" s="63"/>
      <c r="H445" s="64">
        <f t="shared" ref="H445:L448" si="224">SUMIF($E$14:$E$377,$F445,H$14:H$377)</f>
        <v>0</v>
      </c>
      <c r="I445" s="65">
        <f t="shared" si="224"/>
        <v>0</v>
      </c>
      <c r="J445" s="65">
        <f t="shared" si="224"/>
        <v>0</v>
      </c>
      <c r="K445" s="65">
        <f t="shared" si="224"/>
        <v>0</v>
      </c>
      <c r="L445" s="65">
        <f t="shared" si="224"/>
        <v>0</v>
      </c>
      <c r="M445" s="66">
        <f t="shared" ref="M445:M450" si="225">SUM(H445:L445)</f>
        <v>0</v>
      </c>
      <c r="O445" s="67"/>
      <c r="P445" s="67"/>
      <c r="Q445" s="67"/>
      <c r="R445" s="67"/>
      <c r="S445" s="67"/>
      <c r="T445" s="68" t="s">
        <v>110</v>
      </c>
      <c r="U445" s="65">
        <f>SUMIF($M$287:$M$293,"&lt;&gt;0",U$287:U$293)</f>
        <v>0</v>
      </c>
      <c r="V445" s="65">
        <f>SUMIF($M$287:$M$293,"&lt;&gt;0",V$287:V$293)</f>
        <v>0</v>
      </c>
      <c r="W445" s="65">
        <f>SUMIF($M$287:$M$293,"&lt;&gt;0",W$287:W$293)</f>
        <v>0</v>
      </c>
      <c r="X445" s="65">
        <f>SUMIF($M$287:$M$293,"&lt;&gt;0",X$287:X$293)</f>
        <v>0</v>
      </c>
      <c r="Y445" s="65">
        <f>SUMIF($M$287:$M$293,"&lt;&gt;0",Y$287:Y$293)</f>
        <v>0</v>
      </c>
      <c r="Z445" s="66">
        <f t="shared" ref="Z445:Z450" si="226">SUM(U445:Y445)</f>
        <v>0</v>
      </c>
      <c r="AA445" s="65">
        <f t="shared" ref="AA445:AF450" si="227">+H445-U445</f>
        <v>0</v>
      </c>
      <c r="AB445" s="65">
        <f t="shared" si="227"/>
        <v>0</v>
      </c>
      <c r="AC445" s="65">
        <f t="shared" si="227"/>
        <v>0</v>
      </c>
      <c r="AD445" s="65">
        <f t="shared" si="227"/>
        <v>0</v>
      </c>
      <c r="AE445" s="65">
        <f t="shared" si="227"/>
        <v>0</v>
      </c>
      <c r="AF445" s="69">
        <f t="shared" si="227"/>
        <v>0</v>
      </c>
      <c r="AG445" s="72" t="str">
        <f t="shared" si="165"/>
        <v/>
      </c>
      <c r="AH445" s="70" t="str">
        <f t="shared" si="165"/>
        <v/>
      </c>
      <c r="AI445" s="70" t="str">
        <f t="shared" si="165"/>
        <v/>
      </c>
      <c r="AJ445" s="70" t="str">
        <f t="shared" si="165"/>
        <v/>
      </c>
      <c r="AK445" s="89" t="str">
        <f t="shared" si="165"/>
        <v/>
      </c>
      <c r="AL445" s="71" t="str">
        <f t="shared" si="165"/>
        <v/>
      </c>
      <c r="AM445" s="64">
        <f t="shared" ref="AM445:AQ448" si="228">SUMIF($E$14:$E$377,$F445,AM$14:AM$377)</f>
        <v>0</v>
      </c>
      <c r="AN445" s="65">
        <f t="shared" si="228"/>
        <v>0</v>
      </c>
      <c r="AO445" s="65">
        <f t="shared" si="228"/>
        <v>0</v>
      </c>
      <c r="AP445" s="65">
        <f t="shared" si="228"/>
        <v>0</v>
      </c>
      <c r="AQ445" s="65">
        <f t="shared" si="228"/>
        <v>0</v>
      </c>
      <c r="AR445" s="66">
        <f t="shared" ref="AR445:AR450" si="229">SUM(AM445:AQ445)</f>
        <v>0</v>
      </c>
      <c r="AS445" s="64">
        <f>SUMIF($M$287:$M$293,"&lt;&gt;0",AS$287:AS$293)</f>
        <v>0</v>
      </c>
      <c r="AT445" s="65">
        <f>SUMIF($M$287:$M$293,"&lt;&gt;0",AT$287:AT$293)</f>
        <v>0</v>
      </c>
      <c r="AU445" s="65">
        <f>SUMIF($M$287:$M$293,"&lt;&gt;0",AU$287:AU$293)</f>
        <v>0</v>
      </c>
      <c r="AV445" s="65">
        <f>SUMIF($M$287:$M$293,"&lt;&gt;0",AV$287:AV$293)</f>
        <v>0</v>
      </c>
      <c r="AW445" s="65">
        <f>SUMIF($M$287:$M$293,"&lt;&gt;0",AW$287:AW$293)</f>
        <v>0</v>
      </c>
      <c r="AX445" s="66">
        <f t="shared" ref="AX445:AX450" si="230">SUM(AS445:AW445)</f>
        <v>0</v>
      </c>
      <c r="AY445" s="64">
        <f t="shared" ref="AY445:BD450" si="231">+AM445-AS445</f>
        <v>0</v>
      </c>
      <c r="AZ445" s="65">
        <f t="shared" si="231"/>
        <v>0</v>
      </c>
      <c r="BA445" s="65">
        <f t="shared" si="231"/>
        <v>0</v>
      </c>
      <c r="BB445" s="65">
        <f t="shared" si="231"/>
        <v>0</v>
      </c>
      <c r="BC445" s="65">
        <f t="shared" si="231"/>
        <v>0</v>
      </c>
      <c r="BD445" s="66">
        <f t="shared" si="231"/>
        <v>0</v>
      </c>
      <c r="BE445" s="72" t="e">
        <f t="shared" ref="BE445:BJ450" si="232">AY445/AS445</f>
        <v>#DIV/0!</v>
      </c>
      <c r="BF445" s="70" t="e">
        <f t="shared" si="232"/>
        <v>#DIV/0!</v>
      </c>
      <c r="BG445" s="70" t="e">
        <f t="shared" si="232"/>
        <v>#DIV/0!</v>
      </c>
      <c r="BH445" s="70" t="e">
        <f t="shared" si="232"/>
        <v>#DIV/0!</v>
      </c>
      <c r="BI445" s="70" t="e">
        <f t="shared" si="232"/>
        <v>#DIV/0!</v>
      </c>
      <c r="BJ445" s="71" t="e">
        <f t="shared" si="232"/>
        <v>#DIV/0!</v>
      </c>
      <c r="BK445" s="72">
        <f t="shared" si="202"/>
        <v>0</v>
      </c>
      <c r="BL445" s="70">
        <f t="shared" si="202"/>
        <v>0</v>
      </c>
      <c r="BM445" s="70">
        <f t="shared" si="202"/>
        <v>0</v>
      </c>
      <c r="BN445" s="70">
        <f t="shared" si="198"/>
        <v>0</v>
      </c>
      <c r="BO445" s="70">
        <f t="shared" si="198"/>
        <v>0</v>
      </c>
      <c r="BP445" s="71">
        <f t="shared" si="198"/>
        <v>0</v>
      </c>
      <c r="BQ445" s="72">
        <f t="shared" si="203"/>
        <v>0</v>
      </c>
      <c r="BR445" s="70">
        <f t="shared" si="203"/>
        <v>0</v>
      </c>
      <c r="BS445" s="70">
        <f t="shared" si="203"/>
        <v>0</v>
      </c>
      <c r="BT445" s="70">
        <f t="shared" si="199"/>
        <v>0</v>
      </c>
      <c r="BU445" s="70">
        <f t="shared" si="199"/>
        <v>0</v>
      </c>
      <c r="BV445" s="71">
        <f t="shared" si="199"/>
        <v>0</v>
      </c>
      <c r="BW445" s="72">
        <f t="shared" si="204"/>
        <v>0</v>
      </c>
      <c r="BX445" s="70">
        <f t="shared" si="204"/>
        <v>0</v>
      </c>
      <c r="BY445" s="70">
        <f t="shared" si="204"/>
        <v>0</v>
      </c>
      <c r="BZ445" s="70">
        <f t="shared" si="200"/>
        <v>0</v>
      </c>
      <c r="CA445" s="70">
        <f t="shared" si="200"/>
        <v>0</v>
      </c>
      <c r="CB445" s="71">
        <f t="shared" si="200"/>
        <v>0</v>
      </c>
      <c r="CC445" s="64">
        <f t="shared" si="205"/>
        <v>0</v>
      </c>
      <c r="CD445" s="65">
        <f t="shared" si="205"/>
        <v>0</v>
      </c>
      <c r="CE445" s="65">
        <f t="shared" si="205"/>
        <v>0</v>
      </c>
      <c r="CF445" s="65">
        <f t="shared" si="201"/>
        <v>0</v>
      </c>
      <c r="CG445" s="65">
        <f t="shared" si="201"/>
        <v>0</v>
      </c>
      <c r="CH445" s="69">
        <f t="shared" si="201"/>
        <v>0</v>
      </c>
    </row>
    <row r="446" spans="1:86" hidden="1" outlineLevel="1" x14ac:dyDescent="0.2">
      <c r="F446" s="73" t="s">
        <v>111</v>
      </c>
      <c r="G446" s="60"/>
      <c r="H446" s="28">
        <f t="shared" si="224"/>
        <v>0</v>
      </c>
      <c r="I446" s="2">
        <f t="shared" si="224"/>
        <v>0</v>
      </c>
      <c r="J446" s="2">
        <f t="shared" si="224"/>
        <v>0</v>
      </c>
      <c r="K446" s="2">
        <f t="shared" si="224"/>
        <v>0</v>
      </c>
      <c r="L446" s="2">
        <f t="shared" si="224"/>
        <v>0</v>
      </c>
      <c r="M446" s="74">
        <f t="shared" si="225"/>
        <v>0</v>
      </c>
      <c r="O446"/>
      <c r="P446"/>
      <c r="Q446"/>
      <c r="R446"/>
      <c r="T446" s="75" t="s">
        <v>111</v>
      </c>
      <c r="U446" s="2">
        <f>SUMIF($M$294:$M$300,"&lt;&gt;0",U$294:U$300)</f>
        <v>0</v>
      </c>
      <c r="V446" s="2">
        <f>SUMIF($M$294:$M$300,"&lt;&gt;0",V$294:V$300)</f>
        <v>0</v>
      </c>
      <c r="W446" s="2">
        <f>SUMIF($M$294:$M$300,"&lt;&gt;0",W$294:W$300)</f>
        <v>0</v>
      </c>
      <c r="X446" s="2">
        <f>SUMIF($M$294:$M$300,"&lt;&gt;0",X$294:X$300)</f>
        <v>0</v>
      </c>
      <c r="Y446" s="2">
        <f>SUMIF($M$294:$M$300,"&lt;&gt;0",Y$294:Y$300)</f>
        <v>0</v>
      </c>
      <c r="Z446" s="74">
        <f t="shared" si="226"/>
        <v>0</v>
      </c>
      <c r="AA446" s="2">
        <f t="shared" si="227"/>
        <v>0</v>
      </c>
      <c r="AB446" s="2">
        <f t="shared" si="227"/>
        <v>0</v>
      </c>
      <c r="AC446" s="2">
        <f t="shared" si="227"/>
        <v>0</v>
      </c>
      <c r="AD446" s="2">
        <f t="shared" si="227"/>
        <v>0</v>
      </c>
      <c r="AE446" s="2">
        <f t="shared" si="227"/>
        <v>0</v>
      </c>
      <c r="AF446" s="30">
        <f t="shared" si="227"/>
        <v>0</v>
      </c>
      <c r="AG446" s="77" t="str">
        <f t="shared" si="165"/>
        <v/>
      </c>
      <c r="AH446" s="38" t="str">
        <f t="shared" si="165"/>
        <v/>
      </c>
      <c r="AI446" s="38" t="str">
        <f t="shared" si="165"/>
        <v/>
      </c>
      <c r="AJ446" s="38" t="str">
        <f t="shared" si="165"/>
        <v/>
      </c>
      <c r="AK446" s="39" t="str">
        <f t="shared" si="165"/>
        <v/>
      </c>
      <c r="AL446" s="76" t="str">
        <f t="shared" si="165"/>
        <v/>
      </c>
      <c r="AM446" s="28">
        <f t="shared" si="228"/>
        <v>0</v>
      </c>
      <c r="AN446" s="2">
        <f t="shared" si="228"/>
        <v>0</v>
      </c>
      <c r="AO446" s="2">
        <f t="shared" si="228"/>
        <v>0</v>
      </c>
      <c r="AP446" s="2">
        <f t="shared" si="228"/>
        <v>0</v>
      </c>
      <c r="AQ446" s="2">
        <f t="shared" si="228"/>
        <v>0</v>
      </c>
      <c r="AR446" s="74">
        <f t="shared" si="229"/>
        <v>0</v>
      </c>
      <c r="AS446" s="28">
        <f>SUMIF($M$294:$M$300,"&lt;&gt;0",AS$294:AS$300)</f>
        <v>0</v>
      </c>
      <c r="AT446" s="2">
        <f>SUMIF($M$294:$M$300,"&lt;&gt;0",AT$294:AT$300)</f>
        <v>0</v>
      </c>
      <c r="AU446" s="2">
        <f>SUMIF($M$294:$M$300,"&lt;&gt;0",AU$294:AU$300)</f>
        <v>0</v>
      </c>
      <c r="AV446" s="2">
        <f>SUMIF($M$294:$M$300,"&lt;&gt;0",AV$294:AV$300)</f>
        <v>0</v>
      </c>
      <c r="AW446" s="2">
        <f>SUMIF($M$294:$M$300,"&lt;&gt;0",AW$294:AW$300)</f>
        <v>0</v>
      </c>
      <c r="AX446" s="74">
        <f t="shared" si="230"/>
        <v>0</v>
      </c>
      <c r="AY446" s="28">
        <f t="shared" si="231"/>
        <v>0</v>
      </c>
      <c r="AZ446" s="2">
        <f t="shared" si="231"/>
        <v>0</v>
      </c>
      <c r="BA446" s="2">
        <f t="shared" si="231"/>
        <v>0</v>
      </c>
      <c r="BB446" s="2">
        <f t="shared" si="231"/>
        <v>0</v>
      </c>
      <c r="BC446" s="2">
        <f t="shared" si="231"/>
        <v>0</v>
      </c>
      <c r="BD446" s="74">
        <f t="shared" si="231"/>
        <v>0</v>
      </c>
      <c r="BE446" s="77" t="e">
        <f t="shared" si="232"/>
        <v>#DIV/0!</v>
      </c>
      <c r="BF446" s="38" t="e">
        <f t="shared" si="232"/>
        <v>#DIV/0!</v>
      </c>
      <c r="BG446" s="38" t="e">
        <f t="shared" si="232"/>
        <v>#DIV/0!</v>
      </c>
      <c r="BH446" s="38" t="e">
        <f t="shared" si="232"/>
        <v>#DIV/0!</v>
      </c>
      <c r="BI446" s="38" t="e">
        <f t="shared" si="232"/>
        <v>#DIV/0!</v>
      </c>
      <c r="BJ446" s="76" t="e">
        <f t="shared" si="232"/>
        <v>#DIV/0!</v>
      </c>
      <c r="BK446" s="77">
        <f t="shared" si="202"/>
        <v>0</v>
      </c>
      <c r="BL446" s="38">
        <f t="shared" si="202"/>
        <v>0</v>
      </c>
      <c r="BM446" s="38">
        <f t="shared" si="202"/>
        <v>0</v>
      </c>
      <c r="BN446" s="38">
        <f t="shared" si="198"/>
        <v>0</v>
      </c>
      <c r="BO446" s="38">
        <f t="shared" si="198"/>
        <v>0</v>
      </c>
      <c r="BP446" s="76">
        <f t="shared" si="198"/>
        <v>0</v>
      </c>
      <c r="BQ446" s="77">
        <f t="shared" si="203"/>
        <v>0</v>
      </c>
      <c r="BR446" s="38">
        <f t="shared" si="203"/>
        <v>0</v>
      </c>
      <c r="BS446" s="38">
        <f t="shared" si="203"/>
        <v>0</v>
      </c>
      <c r="BT446" s="38">
        <f t="shared" si="199"/>
        <v>0</v>
      </c>
      <c r="BU446" s="38">
        <f t="shared" si="199"/>
        <v>0</v>
      </c>
      <c r="BV446" s="76">
        <f t="shared" si="199"/>
        <v>0</v>
      </c>
      <c r="BW446" s="77">
        <f t="shared" si="204"/>
        <v>0</v>
      </c>
      <c r="BX446" s="38">
        <f t="shared" si="204"/>
        <v>0</v>
      </c>
      <c r="BY446" s="38">
        <f t="shared" si="204"/>
        <v>0</v>
      </c>
      <c r="BZ446" s="38">
        <f t="shared" si="200"/>
        <v>0</v>
      </c>
      <c r="CA446" s="38">
        <f t="shared" si="200"/>
        <v>0</v>
      </c>
      <c r="CB446" s="76">
        <f t="shared" si="200"/>
        <v>0</v>
      </c>
      <c r="CC446" s="28">
        <f t="shared" si="205"/>
        <v>0</v>
      </c>
      <c r="CD446" s="2">
        <f t="shared" si="205"/>
        <v>0</v>
      </c>
      <c r="CE446" s="2">
        <f t="shared" si="205"/>
        <v>0</v>
      </c>
      <c r="CF446" s="2">
        <f t="shared" si="201"/>
        <v>0</v>
      </c>
      <c r="CG446" s="2">
        <f t="shared" si="201"/>
        <v>0</v>
      </c>
      <c r="CH446" s="30">
        <f t="shared" si="201"/>
        <v>0</v>
      </c>
    </row>
    <row r="447" spans="1:86" hidden="1" outlineLevel="1" x14ac:dyDescent="0.2">
      <c r="F447" s="73" t="s">
        <v>112</v>
      </c>
      <c r="G447" s="60"/>
      <c r="H447" s="28">
        <f t="shared" si="224"/>
        <v>0</v>
      </c>
      <c r="I447" s="2">
        <f t="shared" si="224"/>
        <v>0</v>
      </c>
      <c r="J447" s="2">
        <f t="shared" si="224"/>
        <v>0</v>
      </c>
      <c r="K447" s="2">
        <f t="shared" si="224"/>
        <v>0</v>
      </c>
      <c r="L447" s="2">
        <f t="shared" si="224"/>
        <v>0</v>
      </c>
      <c r="M447" s="74">
        <f t="shared" si="225"/>
        <v>0</v>
      </c>
      <c r="O447"/>
      <c r="P447"/>
      <c r="Q447"/>
      <c r="R447"/>
      <c r="T447" s="75" t="s">
        <v>112</v>
      </c>
      <c r="U447" s="2">
        <f>SUMIF($M$301:$M$307,"&lt;&gt;0",U$301:U$307)</f>
        <v>0</v>
      </c>
      <c r="V447" s="2">
        <f>SUMIF($M$301:$M$307,"&lt;&gt;0",V$301:V$307)</f>
        <v>0</v>
      </c>
      <c r="W447" s="2">
        <f>SUMIF($M$301:$M$307,"&lt;&gt;0",W$301:W$307)</f>
        <v>0</v>
      </c>
      <c r="X447" s="2">
        <f>SUMIF($M$301:$M$307,"&lt;&gt;0",X$301:X$307)</f>
        <v>0</v>
      </c>
      <c r="Y447" s="2">
        <f>SUMIF($M$301:$M$307,"&lt;&gt;0",Y$301:Y$307)</f>
        <v>0</v>
      </c>
      <c r="Z447" s="74">
        <f t="shared" si="226"/>
        <v>0</v>
      </c>
      <c r="AA447" s="2">
        <f t="shared" si="227"/>
        <v>0</v>
      </c>
      <c r="AB447" s="2">
        <f t="shared" si="227"/>
        <v>0</v>
      </c>
      <c r="AC447" s="2">
        <f t="shared" si="227"/>
        <v>0</v>
      </c>
      <c r="AD447" s="2">
        <f t="shared" si="227"/>
        <v>0</v>
      </c>
      <c r="AE447" s="2">
        <f t="shared" si="227"/>
        <v>0</v>
      </c>
      <c r="AF447" s="30">
        <f t="shared" si="227"/>
        <v>0</v>
      </c>
      <c r="AG447" s="77" t="str">
        <f t="shared" si="165"/>
        <v/>
      </c>
      <c r="AH447" s="38" t="str">
        <f t="shared" si="165"/>
        <v/>
      </c>
      <c r="AI447" s="38" t="str">
        <f t="shared" si="165"/>
        <v/>
      </c>
      <c r="AJ447" s="38" t="str">
        <f t="shared" si="165"/>
        <v/>
      </c>
      <c r="AK447" s="39" t="str">
        <f t="shared" si="165"/>
        <v/>
      </c>
      <c r="AL447" s="76" t="str">
        <f t="shared" si="165"/>
        <v/>
      </c>
      <c r="AM447" s="28">
        <f t="shared" si="228"/>
        <v>0</v>
      </c>
      <c r="AN447" s="2">
        <f t="shared" si="228"/>
        <v>0</v>
      </c>
      <c r="AO447" s="2">
        <f t="shared" si="228"/>
        <v>0</v>
      </c>
      <c r="AP447" s="2">
        <f t="shared" si="228"/>
        <v>0</v>
      </c>
      <c r="AQ447" s="2">
        <f t="shared" si="228"/>
        <v>0</v>
      </c>
      <c r="AR447" s="74">
        <f t="shared" si="229"/>
        <v>0</v>
      </c>
      <c r="AS447" s="28">
        <f>SUMIF($M$301:$M$307,"&lt;&gt;0",AS$301:AS$307)</f>
        <v>0</v>
      </c>
      <c r="AT447" s="2">
        <f>SUMIF($M$301:$M$307,"&lt;&gt;0",AT$301:AT$307)</f>
        <v>0</v>
      </c>
      <c r="AU447" s="2">
        <f>SUMIF($M$301:$M$307,"&lt;&gt;0",AU$301:AU$307)</f>
        <v>0</v>
      </c>
      <c r="AV447" s="2">
        <f>SUMIF($M$301:$M$307,"&lt;&gt;0",AV$301:AV$307)</f>
        <v>0</v>
      </c>
      <c r="AW447" s="2">
        <f>SUMIF($M$301:$M$307,"&lt;&gt;0",AW$301:AW$307)</f>
        <v>0</v>
      </c>
      <c r="AX447" s="74">
        <f t="shared" si="230"/>
        <v>0</v>
      </c>
      <c r="AY447" s="28">
        <f t="shared" si="231"/>
        <v>0</v>
      </c>
      <c r="AZ447" s="2">
        <f t="shared" si="231"/>
        <v>0</v>
      </c>
      <c r="BA447" s="2">
        <f t="shared" si="231"/>
        <v>0</v>
      </c>
      <c r="BB447" s="2">
        <f t="shared" si="231"/>
        <v>0</v>
      </c>
      <c r="BC447" s="2">
        <f t="shared" si="231"/>
        <v>0</v>
      </c>
      <c r="BD447" s="74">
        <f t="shared" si="231"/>
        <v>0</v>
      </c>
      <c r="BE447" s="77" t="e">
        <f t="shared" si="232"/>
        <v>#DIV/0!</v>
      </c>
      <c r="BF447" s="38" t="e">
        <f t="shared" si="232"/>
        <v>#DIV/0!</v>
      </c>
      <c r="BG447" s="38" t="e">
        <f t="shared" si="232"/>
        <v>#DIV/0!</v>
      </c>
      <c r="BH447" s="38" t="e">
        <f t="shared" si="232"/>
        <v>#DIV/0!</v>
      </c>
      <c r="BI447" s="38" t="e">
        <f t="shared" si="232"/>
        <v>#DIV/0!</v>
      </c>
      <c r="BJ447" s="76" t="e">
        <f t="shared" si="232"/>
        <v>#DIV/0!</v>
      </c>
      <c r="BK447" s="77">
        <f t="shared" si="202"/>
        <v>0</v>
      </c>
      <c r="BL447" s="38">
        <f t="shared" si="202"/>
        <v>0</v>
      </c>
      <c r="BM447" s="38">
        <f t="shared" si="202"/>
        <v>0</v>
      </c>
      <c r="BN447" s="38">
        <f t="shared" si="198"/>
        <v>0</v>
      </c>
      <c r="BO447" s="38">
        <f t="shared" si="198"/>
        <v>0</v>
      </c>
      <c r="BP447" s="76">
        <f t="shared" si="198"/>
        <v>0</v>
      </c>
      <c r="BQ447" s="77">
        <f t="shared" si="203"/>
        <v>0</v>
      </c>
      <c r="BR447" s="38">
        <f t="shared" si="203"/>
        <v>0</v>
      </c>
      <c r="BS447" s="38">
        <f t="shared" si="203"/>
        <v>0</v>
      </c>
      <c r="BT447" s="38">
        <f t="shared" si="199"/>
        <v>0</v>
      </c>
      <c r="BU447" s="38">
        <f t="shared" si="199"/>
        <v>0</v>
      </c>
      <c r="BV447" s="76">
        <f t="shared" si="199"/>
        <v>0</v>
      </c>
      <c r="BW447" s="77">
        <f t="shared" si="204"/>
        <v>0</v>
      </c>
      <c r="BX447" s="38">
        <f t="shared" si="204"/>
        <v>0</v>
      </c>
      <c r="BY447" s="38">
        <f t="shared" si="204"/>
        <v>0</v>
      </c>
      <c r="BZ447" s="38">
        <f t="shared" si="200"/>
        <v>0</v>
      </c>
      <c r="CA447" s="38">
        <f t="shared" si="200"/>
        <v>0</v>
      </c>
      <c r="CB447" s="76">
        <f t="shared" si="200"/>
        <v>0</v>
      </c>
      <c r="CC447" s="28">
        <f t="shared" si="205"/>
        <v>0</v>
      </c>
      <c r="CD447" s="2">
        <f t="shared" si="205"/>
        <v>0</v>
      </c>
      <c r="CE447" s="2">
        <f t="shared" si="205"/>
        <v>0</v>
      </c>
      <c r="CF447" s="2">
        <f t="shared" si="201"/>
        <v>0</v>
      </c>
      <c r="CG447" s="2">
        <f t="shared" si="201"/>
        <v>0</v>
      </c>
      <c r="CH447" s="30">
        <f t="shared" si="201"/>
        <v>0</v>
      </c>
    </row>
    <row r="448" spans="1:86" ht="13.5" hidden="1" outlineLevel="1" thickBot="1" x14ac:dyDescent="0.25">
      <c r="F448" s="78" t="s">
        <v>113</v>
      </c>
      <c r="G448" s="61"/>
      <c r="H448" s="43">
        <f t="shared" si="224"/>
        <v>0</v>
      </c>
      <c r="I448" s="44">
        <f t="shared" si="224"/>
        <v>0</v>
      </c>
      <c r="J448" s="44">
        <f t="shared" si="224"/>
        <v>0</v>
      </c>
      <c r="K448" s="44">
        <f t="shared" si="224"/>
        <v>0</v>
      </c>
      <c r="L448" s="44">
        <f t="shared" si="224"/>
        <v>0</v>
      </c>
      <c r="M448" s="79">
        <f t="shared" si="225"/>
        <v>0</v>
      </c>
      <c r="O448" s="42"/>
      <c r="P448" s="42"/>
      <c r="Q448" s="42"/>
      <c r="R448" s="42"/>
      <c r="S448" s="42"/>
      <c r="T448" s="80" t="s">
        <v>113</v>
      </c>
      <c r="U448" s="44">
        <f>SUMIF($M$308:$M$314,"&lt;&gt;0",U$308:U$314)</f>
        <v>0</v>
      </c>
      <c r="V448" s="44">
        <f>SUMIF($M$308:$M$314,"&lt;&gt;0",V$308:V$314)</f>
        <v>0</v>
      </c>
      <c r="W448" s="44">
        <f>SUMIF($M$308:$M$314,"&lt;&gt;0",W$308:W$314)</f>
        <v>0</v>
      </c>
      <c r="X448" s="44">
        <f>SUMIF($M$308:$M$314,"&lt;&gt;0",X$308:X$314)</f>
        <v>0</v>
      </c>
      <c r="Y448" s="44">
        <f>SUMIF($M$308:$M$314,"&lt;&gt;0",Y$308:Y$314)</f>
        <v>0</v>
      </c>
      <c r="Z448" s="79">
        <f t="shared" si="226"/>
        <v>0</v>
      </c>
      <c r="AA448" s="44">
        <f t="shared" si="227"/>
        <v>0</v>
      </c>
      <c r="AB448" s="44">
        <f t="shared" si="227"/>
        <v>0</v>
      </c>
      <c r="AC448" s="44">
        <f t="shared" si="227"/>
        <v>0</v>
      </c>
      <c r="AD448" s="44">
        <f t="shared" si="227"/>
        <v>0</v>
      </c>
      <c r="AE448" s="44">
        <f t="shared" si="227"/>
        <v>0</v>
      </c>
      <c r="AF448" s="46">
        <f t="shared" si="227"/>
        <v>0</v>
      </c>
      <c r="AG448" s="82" t="str">
        <f t="shared" si="165"/>
        <v/>
      </c>
      <c r="AH448" s="56" t="str">
        <f t="shared" si="165"/>
        <v/>
      </c>
      <c r="AI448" s="56" t="str">
        <f t="shared" si="165"/>
        <v/>
      </c>
      <c r="AJ448" s="56" t="str">
        <f t="shared" si="165"/>
        <v/>
      </c>
      <c r="AK448" s="57" t="str">
        <f t="shared" si="165"/>
        <v/>
      </c>
      <c r="AL448" s="81" t="str">
        <f t="shared" si="165"/>
        <v/>
      </c>
      <c r="AM448" s="43">
        <f t="shared" si="228"/>
        <v>0</v>
      </c>
      <c r="AN448" s="44">
        <f t="shared" si="228"/>
        <v>0</v>
      </c>
      <c r="AO448" s="44">
        <f t="shared" si="228"/>
        <v>0</v>
      </c>
      <c r="AP448" s="44">
        <f t="shared" si="228"/>
        <v>0</v>
      </c>
      <c r="AQ448" s="44">
        <f t="shared" si="228"/>
        <v>0</v>
      </c>
      <c r="AR448" s="79">
        <f t="shared" si="229"/>
        <v>0</v>
      </c>
      <c r="AS448" s="43">
        <f>SUMIF($M$308:$M$314,"&lt;&gt;0",AS$308:AS$314)</f>
        <v>0</v>
      </c>
      <c r="AT448" s="44">
        <f>SUMIF($M$308:$M$314,"&lt;&gt;0",AT$308:AT$314)</f>
        <v>0</v>
      </c>
      <c r="AU448" s="44">
        <f>SUMIF($M$308:$M$314,"&lt;&gt;0",AU$308:AU$314)</f>
        <v>0</v>
      </c>
      <c r="AV448" s="44">
        <f>SUMIF($M$308:$M$314,"&lt;&gt;0",AV$308:AV$314)</f>
        <v>0</v>
      </c>
      <c r="AW448" s="44">
        <f>SUMIF($M$308:$M$314,"&lt;&gt;0",AW$308:AW$314)</f>
        <v>0</v>
      </c>
      <c r="AX448" s="79">
        <f t="shared" si="230"/>
        <v>0</v>
      </c>
      <c r="AY448" s="43">
        <f t="shared" si="231"/>
        <v>0</v>
      </c>
      <c r="AZ448" s="44">
        <f t="shared" si="231"/>
        <v>0</v>
      </c>
      <c r="BA448" s="44">
        <f t="shared" si="231"/>
        <v>0</v>
      </c>
      <c r="BB448" s="44">
        <f t="shared" si="231"/>
        <v>0</v>
      </c>
      <c r="BC448" s="44">
        <f t="shared" si="231"/>
        <v>0</v>
      </c>
      <c r="BD448" s="79">
        <f t="shared" si="231"/>
        <v>0</v>
      </c>
      <c r="BE448" s="82" t="e">
        <f t="shared" si="232"/>
        <v>#DIV/0!</v>
      </c>
      <c r="BF448" s="56" t="e">
        <f t="shared" si="232"/>
        <v>#DIV/0!</v>
      </c>
      <c r="BG448" s="56" t="e">
        <f t="shared" si="232"/>
        <v>#DIV/0!</v>
      </c>
      <c r="BH448" s="56" t="e">
        <f t="shared" si="232"/>
        <v>#DIV/0!</v>
      </c>
      <c r="BI448" s="56" t="e">
        <f t="shared" si="232"/>
        <v>#DIV/0!</v>
      </c>
      <c r="BJ448" s="81" t="e">
        <f t="shared" si="232"/>
        <v>#DIV/0!</v>
      </c>
      <c r="BK448" s="82">
        <f t="shared" si="202"/>
        <v>0</v>
      </c>
      <c r="BL448" s="56">
        <f t="shared" si="202"/>
        <v>0</v>
      </c>
      <c r="BM448" s="56">
        <f t="shared" si="202"/>
        <v>0</v>
      </c>
      <c r="BN448" s="56">
        <f t="shared" si="198"/>
        <v>0</v>
      </c>
      <c r="BO448" s="56">
        <f t="shared" si="198"/>
        <v>0</v>
      </c>
      <c r="BP448" s="81">
        <f t="shared" si="198"/>
        <v>0</v>
      </c>
      <c r="BQ448" s="82">
        <f t="shared" si="203"/>
        <v>0</v>
      </c>
      <c r="BR448" s="56">
        <f t="shared" si="203"/>
        <v>0</v>
      </c>
      <c r="BS448" s="56">
        <f t="shared" si="203"/>
        <v>0</v>
      </c>
      <c r="BT448" s="56">
        <f t="shared" si="199"/>
        <v>0</v>
      </c>
      <c r="BU448" s="56">
        <f t="shared" si="199"/>
        <v>0</v>
      </c>
      <c r="BV448" s="81">
        <f t="shared" si="199"/>
        <v>0</v>
      </c>
      <c r="BW448" s="82">
        <f t="shared" si="204"/>
        <v>0</v>
      </c>
      <c r="BX448" s="56">
        <f t="shared" si="204"/>
        <v>0</v>
      </c>
      <c r="BY448" s="56">
        <f t="shared" si="204"/>
        <v>0</v>
      </c>
      <c r="BZ448" s="56">
        <f t="shared" si="200"/>
        <v>0</v>
      </c>
      <c r="CA448" s="56">
        <f t="shared" si="200"/>
        <v>0</v>
      </c>
      <c r="CB448" s="81">
        <f t="shared" si="200"/>
        <v>0</v>
      </c>
      <c r="CC448" s="43">
        <f t="shared" si="205"/>
        <v>0</v>
      </c>
      <c r="CD448" s="44">
        <f t="shared" si="205"/>
        <v>0</v>
      </c>
      <c r="CE448" s="44">
        <f t="shared" si="205"/>
        <v>0</v>
      </c>
      <c r="CF448" s="44">
        <f t="shared" si="201"/>
        <v>0</v>
      </c>
      <c r="CG448" s="44">
        <f t="shared" si="201"/>
        <v>0</v>
      </c>
      <c r="CH448" s="46">
        <f t="shared" si="201"/>
        <v>0</v>
      </c>
    </row>
    <row r="449" spans="1:86" hidden="1" outlineLevel="1" x14ac:dyDescent="0.2">
      <c r="A449" t="s">
        <v>46</v>
      </c>
      <c r="B449" t="s">
        <v>46</v>
      </c>
      <c r="C449" t="s">
        <v>114</v>
      </c>
      <c r="D449" t="s">
        <v>114</v>
      </c>
      <c r="F449" s="83" t="s">
        <v>115</v>
      </c>
      <c r="G449" s="60"/>
      <c r="H449" s="32">
        <f>SUM(H445:H448)</f>
        <v>0</v>
      </c>
      <c r="I449" s="5">
        <f>SUM(I445:I448)</f>
        <v>0</v>
      </c>
      <c r="J449" s="5">
        <f>SUM(J445:J448)</f>
        <v>0</v>
      </c>
      <c r="K449" s="5">
        <f>SUM(K445:K448)</f>
        <v>0</v>
      </c>
      <c r="L449" s="5">
        <f>SUM(L445:L448)</f>
        <v>0</v>
      </c>
      <c r="M449" s="74">
        <f t="shared" si="225"/>
        <v>0</v>
      </c>
      <c r="N449" s="3" t="s">
        <v>49</v>
      </c>
      <c r="O449" t="s">
        <v>49</v>
      </c>
      <c r="P449" t="s">
        <v>114</v>
      </c>
      <c r="Q449" t="s">
        <v>114</v>
      </c>
      <c r="R449"/>
      <c r="T449" s="84" t="s">
        <v>115</v>
      </c>
      <c r="U449" s="5">
        <f>SUM(U445:U448)</f>
        <v>0</v>
      </c>
      <c r="V449" s="5">
        <f>SUM(V445:V448)</f>
        <v>0</v>
      </c>
      <c r="W449" s="5">
        <f>SUM(W445:W448)</f>
        <v>0</v>
      </c>
      <c r="X449" s="5">
        <f>SUM(X445:X448)</f>
        <v>0</v>
      </c>
      <c r="Y449" s="5">
        <f>SUM(Y445:Y448)</f>
        <v>0</v>
      </c>
      <c r="Z449" s="74">
        <f t="shared" si="226"/>
        <v>0</v>
      </c>
      <c r="AA449" s="2">
        <f t="shared" si="227"/>
        <v>0</v>
      </c>
      <c r="AB449" s="2">
        <f t="shared" si="227"/>
        <v>0</v>
      </c>
      <c r="AC449" s="2">
        <f t="shared" si="227"/>
        <v>0</v>
      </c>
      <c r="AD449" s="2">
        <f t="shared" si="227"/>
        <v>0</v>
      </c>
      <c r="AE449" s="2">
        <f t="shared" si="227"/>
        <v>0</v>
      </c>
      <c r="AF449" s="30">
        <f t="shared" si="227"/>
        <v>0</v>
      </c>
      <c r="AG449" s="77" t="str">
        <f t="shared" si="165"/>
        <v/>
      </c>
      <c r="AH449" s="38" t="str">
        <f t="shared" si="165"/>
        <v/>
      </c>
      <c r="AI449" s="38" t="str">
        <f t="shared" si="165"/>
        <v/>
      </c>
      <c r="AJ449" s="38" t="str">
        <f t="shared" ref="AJ449:AL464" si="233">IFERROR(AD449/X449,"")</f>
        <v/>
      </c>
      <c r="AK449" s="39" t="str">
        <f t="shared" si="233"/>
        <v/>
      </c>
      <c r="AL449" s="76" t="str">
        <f t="shared" si="233"/>
        <v/>
      </c>
      <c r="AM449" s="32">
        <f>SUM(AM445:AM448)</f>
        <v>0</v>
      </c>
      <c r="AN449" s="5">
        <f>SUM(AN445:AN448)</f>
        <v>0</v>
      </c>
      <c r="AO449" s="5">
        <f>SUM(AO445:AO448)</f>
        <v>0</v>
      </c>
      <c r="AP449" s="5">
        <f>SUM(AP445:AP448)</f>
        <v>0</v>
      </c>
      <c r="AQ449" s="5">
        <f>SUM(AQ445:AQ448)</f>
        <v>0</v>
      </c>
      <c r="AR449" s="74">
        <f t="shared" si="229"/>
        <v>0</v>
      </c>
      <c r="AS449" s="32">
        <f>SUM(AS445:AS448)</f>
        <v>0</v>
      </c>
      <c r="AT449" s="5">
        <f>SUM(AT445:AT448)</f>
        <v>0</v>
      </c>
      <c r="AU449" s="5">
        <f>SUM(AU445:AU448)</f>
        <v>0</v>
      </c>
      <c r="AV449" s="5">
        <f>SUM(AV445:AV448)</f>
        <v>0</v>
      </c>
      <c r="AW449" s="5">
        <f>SUM(AW445:AW448)</f>
        <v>0</v>
      </c>
      <c r="AX449" s="74">
        <f t="shared" si="230"/>
        <v>0</v>
      </c>
      <c r="AY449" s="32">
        <f t="shared" si="231"/>
        <v>0</v>
      </c>
      <c r="AZ449" s="5">
        <f t="shared" si="231"/>
        <v>0</v>
      </c>
      <c r="BA449" s="5">
        <f t="shared" si="231"/>
        <v>0</v>
      </c>
      <c r="BB449" s="5">
        <f t="shared" si="231"/>
        <v>0</v>
      </c>
      <c r="BC449" s="5">
        <f t="shared" si="231"/>
        <v>0</v>
      </c>
      <c r="BD449" s="74">
        <f t="shared" si="231"/>
        <v>0</v>
      </c>
      <c r="BE449" s="77" t="e">
        <f t="shared" si="232"/>
        <v>#DIV/0!</v>
      </c>
      <c r="BF449" s="38" t="e">
        <f t="shared" si="232"/>
        <v>#DIV/0!</v>
      </c>
      <c r="BG449" s="38" t="e">
        <f t="shared" si="232"/>
        <v>#DIV/0!</v>
      </c>
      <c r="BH449" s="38" t="e">
        <f t="shared" si="232"/>
        <v>#DIV/0!</v>
      </c>
      <c r="BI449" s="38" t="e">
        <f t="shared" si="232"/>
        <v>#DIV/0!</v>
      </c>
      <c r="BJ449" s="76" t="e">
        <f t="shared" si="232"/>
        <v>#DIV/0!</v>
      </c>
      <c r="BK449" s="77">
        <f t="shared" si="202"/>
        <v>0</v>
      </c>
      <c r="BL449" s="38">
        <f t="shared" si="202"/>
        <v>0</v>
      </c>
      <c r="BM449" s="38">
        <f t="shared" si="202"/>
        <v>0</v>
      </c>
      <c r="BN449" s="38">
        <f t="shared" si="198"/>
        <v>0</v>
      </c>
      <c r="BO449" s="38">
        <f t="shared" si="198"/>
        <v>0</v>
      </c>
      <c r="BP449" s="76">
        <f t="shared" si="198"/>
        <v>0</v>
      </c>
      <c r="BQ449" s="77">
        <f t="shared" si="203"/>
        <v>0</v>
      </c>
      <c r="BR449" s="38">
        <f t="shared" si="203"/>
        <v>0</v>
      </c>
      <c r="BS449" s="38">
        <f t="shared" si="203"/>
        <v>0</v>
      </c>
      <c r="BT449" s="38">
        <f t="shared" si="199"/>
        <v>0</v>
      </c>
      <c r="BU449" s="38">
        <f t="shared" si="199"/>
        <v>0</v>
      </c>
      <c r="BV449" s="76">
        <f t="shared" si="199"/>
        <v>0</v>
      </c>
      <c r="BW449" s="77">
        <f t="shared" si="204"/>
        <v>0</v>
      </c>
      <c r="BX449" s="38">
        <f t="shared" si="204"/>
        <v>0</v>
      </c>
      <c r="BY449" s="38">
        <f t="shared" si="204"/>
        <v>0</v>
      </c>
      <c r="BZ449" s="38">
        <f t="shared" si="200"/>
        <v>0</v>
      </c>
      <c r="CA449" s="38">
        <f t="shared" si="200"/>
        <v>0</v>
      </c>
      <c r="CB449" s="76">
        <f t="shared" si="200"/>
        <v>0</v>
      </c>
      <c r="CC449" s="28">
        <f t="shared" si="205"/>
        <v>0</v>
      </c>
      <c r="CD449" s="2">
        <f t="shared" si="205"/>
        <v>0</v>
      </c>
      <c r="CE449" s="2">
        <f t="shared" si="205"/>
        <v>0</v>
      </c>
      <c r="CF449" s="2">
        <f t="shared" si="201"/>
        <v>0</v>
      </c>
      <c r="CG449" s="2">
        <f t="shared" si="201"/>
        <v>0</v>
      </c>
      <c r="CH449" s="30">
        <f t="shared" si="201"/>
        <v>0</v>
      </c>
    </row>
    <row r="450" spans="1:86" ht="13.5" hidden="1" outlineLevel="1" thickBot="1" x14ac:dyDescent="0.25">
      <c r="A450" t="s">
        <v>46</v>
      </c>
      <c r="B450" t="s">
        <v>46</v>
      </c>
      <c r="C450" t="s">
        <v>114</v>
      </c>
      <c r="D450" t="s">
        <v>114</v>
      </c>
      <c r="F450" s="78" t="s">
        <v>116</v>
      </c>
      <c r="G450" s="61"/>
      <c r="H450" s="48">
        <f>SUMIFS(H$7:H$377,$B$7:$B$377,$B450,$D$7:$D$377,$D450)</f>
        <v>0</v>
      </c>
      <c r="I450" s="49">
        <f>SUMIFS(I$7:I$377,$B$7:$B$377,$B450,$D$7:$D$377,$D450)</f>
        <v>0</v>
      </c>
      <c r="J450" s="49">
        <f>SUMIFS(J$7:J$377,$B$7:$B$377,$B450,$D$7:$D$377,$D450)</f>
        <v>0</v>
      </c>
      <c r="K450" s="49">
        <f>SUMIFS(K$7:K$377,$B$7:$B$377,$B450,$D$7:$D$377,$D450)</f>
        <v>0</v>
      </c>
      <c r="L450" s="49">
        <f>SUMIFS(L$7:L$377,$B$7:$B$377,$B450,$D$7:$D$377,$D450)</f>
        <v>0</v>
      </c>
      <c r="M450" s="79">
        <f t="shared" si="225"/>
        <v>0</v>
      </c>
      <c r="N450" s="3" t="s">
        <v>49</v>
      </c>
      <c r="O450" s="42" t="s">
        <v>49</v>
      </c>
      <c r="P450" s="42" t="s">
        <v>114</v>
      </c>
      <c r="Q450" s="42" t="s">
        <v>114</v>
      </c>
      <c r="R450" s="42"/>
      <c r="S450" s="42"/>
      <c r="T450" s="80" t="s">
        <v>116</v>
      </c>
      <c r="U450" s="49">
        <f>SUMIFS(U$7:U$377,$M$7:$M$377,"&lt;&gt;0",$O$7:$O$377,$O450,$Q$7:$Q$377,$Q450)</f>
        <v>0</v>
      </c>
      <c r="V450" s="49">
        <f>SUMIFS(V$7:V$377,$M$7:$M$377,"&lt;&gt;0",$O$7:$O$377,$O450,$Q$7:$Q$377,$Q450)</f>
        <v>0</v>
      </c>
      <c r="W450" s="49">
        <f>SUMIFS(W$7:W$377,$M$7:$M$377,"&lt;&gt;0",$O$7:$O$377,$O450,$Q$7:$Q$377,$Q450)</f>
        <v>0</v>
      </c>
      <c r="X450" s="49">
        <f>SUMIFS(X$7:X$377,$M$7:$M$377,"&lt;&gt;0",$O$7:$O$377,$O450,$Q$7:$Q$377,$Q450)</f>
        <v>0</v>
      </c>
      <c r="Y450" s="49">
        <f>SUMIFS(Y$7:Y$377,$M$7:$M$377,"&lt;&gt;0",$O$7:$O$377,$O450,$Q$7:$Q$377,$Q450)</f>
        <v>0</v>
      </c>
      <c r="Z450" s="79">
        <f t="shared" si="226"/>
        <v>0</v>
      </c>
      <c r="AA450" s="44">
        <f t="shared" si="227"/>
        <v>0</v>
      </c>
      <c r="AB450" s="44">
        <f t="shared" si="227"/>
        <v>0</v>
      </c>
      <c r="AC450" s="44">
        <f t="shared" si="227"/>
        <v>0</v>
      </c>
      <c r="AD450" s="44">
        <f t="shared" si="227"/>
        <v>0</v>
      </c>
      <c r="AE450" s="44">
        <f t="shared" si="227"/>
        <v>0</v>
      </c>
      <c r="AF450" s="46">
        <f t="shared" si="227"/>
        <v>0</v>
      </c>
      <c r="AG450" s="82" t="str">
        <f t="shared" ref="AG450:AL465" si="234">IFERROR(AA450/U450,"")</f>
        <v/>
      </c>
      <c r="AH450" s="56" t="str">
        <f t="shared" si="234"/>
        <v/>
      </c>
      <c r="AI450" s="56" t="str">
        <f t="shared" si="234"/>
        <v/>
      </c>
      <c r="AJ450" s="56" t="str">
        <f t="shared" si="233"/>
        <v/>
      </c>
      <c r="AK450" s="57" t="str">
        <f t="shared" si="233"/>
        <v/>
      </c>
      <c r="AL450" s="81" t="str">
        <f t="shared" si="233"/>
        <v/>
      </c>
      <c r="AM450" s="48">
        <f>SUMIFS(AM$7:AM$377,$B$7:$B$377,$B450,$D$7:$D$377,$D450)</f>
        <v>0</v>
      </c>
      <c r="AN450" s="49">
        <f>SUMIFS(AN$7:AN$377,$B$7:$B$377,$B450,$D$7:$D$377,$D450)</f>
        <v>0</v>
      </c>
      <c r="AO450" s="49">
        <f>SUMIFS(AO$7:AO$377,$B$7:$B$377,$B450,$D$7:$D$377,$D450)</f>
        <v>0</v>
      </c>
      <c r="AP450" s="49">
        <f>SUMIFS(AP$7:AP$377,$B$7:$B$377,$B450,$D$7:$D$377,$D450)</f>
        <v>0</v>
      </c>
      <c r="AQ450" s="49">
        <f>SUMIFS(AQ$7:AQ$377,$B$7:$B$377,$B450,$D$7:$D$377,$D450)</f>
        <v>0</v>
      </c>
      <c r="AR450" s="79">
        <f t="shared" si="229"/>
        <v>0</v>
      </c>
      <c r="AS450" s="48">
        <f>SUMIFS(AS$7:AS$377,$M$7:$M$377,"&lt;&gt;0",$O$7:$O$377,$O450,$Q$7:$Q$377,$Q450)</f>
        <v>0</v>
      </c>
      <c r="AT450" s="49">
        <f>SUMIFS(AT$7:AT$377,$M$7:$M$377,"&lt;&gt;0",$O$7:$O$377,$O450,$Q$7:$Q$377,$Q450)</f>
        <v>0</v>
      </c>
      <c r="AU450" s="49">
        <f>SUMIFS(AU$7:AU$377,$M$7:$M$377,"&lt;&gt;0",$O$7:$O$377,$O450,$Q$7:$Q$377,$Q450)</f>
        <v>0</v>
      </c>
      <c r="AV450" s="49">
        <f>SUMIFS(AV$7:AV$377,$M$7:$M$377,"&lt;&gt;0",$O$7:$O$377,$O450,$Q$7:$Q$377,$Q450)</f>
        <v>0</v>
      </c>
      <c r="AW450" s="49">
        <f>SUMIFS(AW$7:AW$377,$M$7:$M$377,"&lt;&gt;0",$O$7:$O$377,$O450,$Q$7:$Q$377,$Q450)</f>
        <v>0</v>
      </c>
      <c r="AX450" s="79">
        <f t="shared" si="230"/>
        <v>0</v>
      </c>
      <c r="AY450" s="48">
        <f t="shared" si="231"/>
        <v>0</v>
      </c>
      <c r="AZ450" s="49">
        <f t="shared" si="231"/>
        <v>0</v>
      </c>
      <c r="BA450" s="49">
        <f t="shared" si="231"/>
        <v>0</v>
      </c>
      <c r="BB450" s="49">
        <f t="shared" si="231"/>
        <v>0</v>
      </c>
      <c r="BC450" s="49">
        <f t="shared" si="231"/>
        <v>0</v>
      </c>
      <c r="BD450" s="79">
        <f t="shared" si="231"/>
        <v>0</v>
      </c>
      <c r="BE450" s="82" t="e">
        <f t="shared" si="232"/>
        <v>#DIV/0!</v>
      </c>
      <c r="BF450" s="56" t="e">
        <f t="shared" si="232"/>
        <v>#DIV/0!</v>
      </c>
      <c r="BG450" s="56" t="e">
        <f t="shared" si="232"/>
        <v>#DIV/0!</v>
      </c>
      <c r="BH450" s="56" t="e">
        <f t="shared" si="232"/>
        <v>#DIV/0!</v>
      </c>
      <c r="BI450" s="56" t="e">
        <f t="shared" si="232"/>
        <v>#DIV/0!</v>
      </c>
      <c r="BJ450" s="81" t="e">
        <f t="shared" si="232"/>
        <v>#DIV/0!</v>
      </c>
      <c r="BK450" s="82">
        <f t="shared" si="202"/>
        <v>0</v>
      </c>
      <c r="BL450" s="56">
        <f t="shared" si="202"/>
        <v>0</v>
      </c>
      <c r="BM450" s="56">
        <f t="shared" si="202"/>
        <v>0</v>
      </c>
      <c r="BN450" s="56">
        <f t="shared" si="198"/>
        <v>0</v>
      </c>
      <c r="BO450" s="56">
        <f t="shared" si="198"/>
        <v>0</v>
      </c>
      <c r="BP450" s="81">
        <f t="shared" si="198"/>
        <v>0</v>
      </c>
      <c r="BQ450" s="82">
        <f t="shared" si="203"/>
        <v>0</v>
      </c>
      <c r="BR450" s="56">
        <f t="shared" si="203"/>
        <v>0</v>
      </c>
      <c r="BS450" s="56">
        <f t="shared" si="203"/>
        <v>0</v>
      </c>
      <c r="BT450" s="56">
        <f t="shared" si="199"/>
        <v>0</v>
      </c>
      <c r="BU450" s="56">
        <f t="shared" si="199"/>
        <v>0</v>
      </c>
      <c r="BV450" s="81">
        <f t="shared" si="199"/>
        <v>0</v>
      </c>
      <c r="BW450" s="82">
        <f t="shared" si="204"/>
        <v>0</v>
      </c>
      <c r="BX450" s="56">
        <f t="shared" si="204"/>
        <v>0</v>
      </c>
      <c r="BY450" s="56">
        <f t="shared" si="204"/>
        <v>0</v>
      </c>
      <c r="BZ450" s="56">
        <f t="shared" si="200"/>
        <v>0</v>
      </c>
      <c r="CA450" s="56">
        <f t="shared" si="200"/>
        <v>0</v>
      </c>
      <c r="CB450" s="81">
        <f t="shared" si="200"/>
        <v>0</v>
      </c>
      <c r="CC450" s="43">
        <f t="shared" si="205"/>
        <v>0</v>
      </c>
      <c r="CD450" s="44">
        <f t="shared" si="205"/>
        <v>0</v>
      </c>
      <c r="CE450" s="44">
        <f t="shared" si="205"/>
        <v>0</v>
      </c>
      <c r="CF450" s="44">
        <f t="shared" si="201"/>
        <v>0</v>
      </c>
      <c r="CG450" s="44">
        <f t="shared" si="201"/>
        <v>0</v>
      </c>
      <c r="CH450" s="46">
        <f t="shared" si="201"/>
        <v>0</v>
      </c>
    </row>
    <row r="451" spans="1:86" hidden="1" outlineLevel="1" x14ac:dyDescent="0.2">
      <c r="F451"/>
      <c r="H451"/>
      <c r="I451"/>
      <c r="J451"/>
      <c r="K451"/>
      <c r="L451"/>
      <c r="M451"/>
      <c r="O451"/>
      <c r="P451"/>
      <c r="Q451"/>
      <c r="R451"/>
      <c r="U451"/>
      <c r="V451"/>
      <c r="W451"/>
      <c r="X451"/>
      <c r="Y451"/>
      <c r="Z451"/>
      <c r="AA451" s="2"/>
      <c r="AB451" s="2"/>
      <c r="AC451" s="2"/>
      <c r="AD451" s="2"/>
      <c r="AE451" s="2"/>
      <c r="AF451" s="3"/>
      <c r="AG451" s="38"/>
      <c r="AH451" s="38"/>
      <c r="AI451" s="38"/>
      <c r="AJ451" s="38"/>
      <c r="AK451" s="38"/>
      <c r="AL451" s="85"/>
      <c r="BE451" s="38"/>
      <c r="BF451" s="38"/>
      <c r="BG451" s="38"/>
      <c r="BH451" s="38"/>
      <c r="BI451" s="38"/>
      <c r="BJ451" s="38"/>
      <c r="BK451" s="38"/>
      <c r="BL451" s="38"/>
      <c r="BM451" s="38"/>
      <c r="BN451" s="38"/>
      <c r="BO451" s="38"/>
      <c r="BP451" s="38"/>
      <c r="BQ451" s="38"/>
      <c r="BR451" s="38"/>
      <c r="BS451" s="38"/>
      <c r="BT451" s="38"/>
      <c r="BU451" s="38"/>
      <c r="BV451" s="38"/>
      <c r="BW451" s="38"/>
      <c r="BX451" s="38"/>
      <c r="BY451" s="38"/>
      <c r="BZ451" s="38"/>
      <c r="CA451" s="38"/>
      <c r="CB451" s="38"/>
      <c r="CC451" s="2"/>
      <c r="CD451" s="2"/>
      <c r="CE451" s="2"/>
      <c r="CF451" s="2"/>
      <c r="CG451" s="2"/>
      <c r="CH451" s="2"/>
    </row>
    <row r="452" spans="1:86" hidden="1" outlineLevel="1" x14ac:dyDescent="0.2">
      <c r="F452" s="62" t="s">
        <v>117</v>
      </c>
      <c r="G452" s="63"/>
      <c r="H452" s="64">
        <f t="shared" ref="H452:L456" si="235">SUMIF($E$14:$E$377,$F452,H$14:H$377)</f>
        <v>0</v>
      </c>
      <c r="I452" s="65">
        <f t="shared" si="235"/>
        <v>0</v>
      </c>
      <c r="J452" s="65">
        <f t="shared" si="235"/>
        <v>0</v>
      </c>
      <c r="K452" s="65">
        <f t="shared" si="235"/>
        <v>0</v>
      </c>
      <c r="L452" s="65">
        <f t="shared" si="235"/>
        <v>0</v>
      </c>
      <c r="M452" s="66">
        <f t="shared" ref="M452:M458" si="236">SUM(H452:L452)</f>
        <v>0</v>
      </c>
      <c r="O452" s="67"/>
      <c r="P452" s="67"/>
      <c r="Q452" s="67"/>
      <c r="R452" s="67"/>
      <c r="S452" s="67"/>
      <c r="T452" s="68" t="s">
        <v>117</v>
      </c>
      <c r="U452" s="65">
        <f>SUMIF($M$315:$M$321,"&lt;&gt;0",U$315:U$321)</f>
        <v>0</v>
      </c>
      <c r="V452" s="65">
        <f>SUMIF($M$315:$M$321,"&lt;&gt;0",V$315:V$321)</f>
        <v>0</v>
      </c>
      <c r="W452" s="65">
        <f>SUMIF($M$315:$M$321,"&lt;&gt;0",W$315:W$321)</f>
        <v>0</v>
      </c>
      <c r="X452" s="65">
        <f>SUMIF($M$315:$M$321,"&lt;&gt;0",X$315:X$321)</f>
        <v>0</v>
      </c>
      <c r="Y452" s="65">
        <f>SUMIF($M$315:$M$321,"&lt;&gt;0",Y$315:Y$321)</f>
        <v>0</v>
      </c>
      <c r="Z452" s="66">
        <f t="shared" ref="Z452:Z458" si="237">SUM(U452:Y452)</f>
        <v>0</v>
      </c>
      <c r="AA452" s="64">
        <f t="shared" ref="AA452:AF458" si="238">+H452-U452</f>
        <v>0</v>
      </c>
      <c r="AB452" s="65">
        <f t="shared" si="238"/>
        <v>0</v>
      </c>
      <c r="AC452" s="65">
        <f t="shared" si="238"/>
        <v>0</v>
      </c>
      <c r="AD452" s="65">
        <f t="shared" si="238"/>
        <v>0</v>
      </c>
      <c r="AE452" s="86">
        <f t="shared" si="238"/>
        <v>0</v>
      </c>
      <c r="AF452" s="87">
        <f t="shared" si="238"/>
        <v>0</v>
      </c>
      <c r="AG452" s="72" t="str">
        <f t="shared" si="234"/>
        <v/>
      </c>
      <c r="AH452" s="70" t="str">
        <f t="shared" si="234"/>
        <v/>
      </c>
      <c r="AI452" s="70" t="str">
        <f t="shared" si="234"/>
        <v/>
      </c>
      <c r="AJ452" s="70" t="str">
        <f t="shared" si="233"/>
        <v/>
      </c>
      <c r="AK452" s="89" t="str">
        <f t="shared" si="233"/>
        <v/>
      </c>
      <c r="AL452" s="71" t="str">
        <f t="shared" si="233"/>
        <v/>
      </c>
      <c r="AM452" s="64">
        <f t="shared" ref="AM452:AQ456" si="239">SUMIF($E$14:$E$377,$F452,AM$14:AM$377)</f>
        <v>0</v>
      </c>
      <c r="AN452" s="65">
        <f t="shared" si="239"/>
        <v>0</v>
      </c>
      <c r="AO452" s="65">
        <f t="shared" si="239"/>
        <v>0</v>
      </c>
      <c r="AP452" s="65">
        <f t="shared" si="239"/>
        <v>0</v>
      </c>
      <c r="AQ452" s="65">
        <f t="shared" si="239"/>
        <v>0</v>
      </c>
      <c r="AR452" s="66">
        <f t="shared" ref="AR452:AR458" si="240">SUM(AM452:AQ452)</f>
        <v>0</v>
      </c>
      <c r="AS452" s="64">
        <f>SUMIF($M$315:$M$321,"&lt;&gt;0",AS$315:AS$321)</f>
        <v>0</v>
      </c>
      <c r="AT452" s="65">
        <f>SUMIF($M$315:$M$321,"&lt;&gt;0",AT$315:AT$321)</f>
        <v>0</v>
      </c>
      <c r="AU452" s="65">
        <f>SUMIF($M$315:$M$321,"&lt;&gt;0",AU$315:AU$321)</f>
        <v>0</v>
      </c>
      <c r="AV452" s="65">
        <f>SUMIF($M$315:$M$321,"&lt;&gt;0",AV$315:AV$321)</f>
        <v>0</v>
      </c>
      <c r="AW452" s="65">
        <f>SUMIF($M$315:$M$321,"&lt;&gt;0",AW$315:AW$321)</f>
        <v>0</v>
      </c>
      <c r="AX452" s="66">
        <f t="shared" ref="AX452:AX458" si="241">SUM(AS452:AW452)</f>
        <v>0</v>
      </c>
      <c r="AY452" s="64">
        <f t="shared" ref="AY452:BD458" si="242">+AM452-AS452</f>
        <v>0</v>
      </c>
      <c r="AZ452" s="65">
        <f t="shared" si="242"/>
        <v>0</v>
      </c>
      <c r="BA452" s="65">
        <f t="shared" si="242"/>
        <v>0</v>
      </c>
      <c r="BB452" s="65">
        <f t="shared" si="242"/>
        <v>0</v>
      </c>
      <c r="BC452" s="65">
        <f t="shared" si="242"/>
        <v>0</v>
      </c>
      <c r="BD452" s="66">
        <f t="shared" si="242"/>
        <v>0</v>
      </c>
      <c r="BE452" s="72" t="e">
        <f t="shared" ref="BE452:BJ458" si="243">AY452/AS452</f>
        <v>#DIV/0!</v>
      </c>
      <c r="BF452" s="70" t="e">
        <f t="shared" si="243"/>
        <v>#DIV/0!</v>
      </c>
      <c r="BG452" s="70" t="e">
        <f t="shared" si="243"/>
        <v>#DIV/0!</v>
      </c>
      <c r="BH452" s="70" t="e">
        <f t="shared" si="243"/>
        <v>#DIV/0!</v>
      </c>
      <c r="BI452" s="70" t="e">
        <f t="shared" si="243"/>
        <v>#DIV/0!</v>
      </c>
      <c r="BJ452" s="71" t="e">
        <f t="shared" si="243"/>
        <v>#DIV/0!</v>
      </c>
      <c r="BK452" s="72">
        <f t="shared" si="202"/>
        <v>0</v>
      </c>
      <c r="BL452" s="70">
        <f t="shared" si="202"/>
        <v>0</v>
      </c>
      <c r="BM452" s="70">
        <f t="shared" si="202"/>
        <v>0</v>
      </c>
      <c r="BN452" s="70">
        <f t="shared" si="198"/>
        <v>0</v>
      </c>
      <c r="BO452" s="70">
        <f t="shared" si="198"/>
        <v>0</v>
      </c>
      <c r="BP452" s="71">
        <f t="shared" si="198"/>
        <v>0</v>
      </c>
      <c r="BQ452" s="72">
        <f t="shared" si="203"/>
        <v>0</v>
      </c>
      <c r="BR452" s="70">
        <f t="shared" si="203"/>
        <v>0</v>
      </c>
      <c r="BS452" s="70">
        <f t="shared" si="203"/>
        <v>0</v>
      </c>
      <c r="BT452" s="70">
        <f t="shared" si="199"/>
        <v>0</v>
      </c>
      <c r="BU452" s="70">
        <f t="shared" si="199"/>
        <v>0</v>
      </c>
      <c r="BV452" s="71">
        <f t="shared" si="199"/>
        <v>0</v>
      </c>
      <c r="BW452" s="72">
        <f t="shared" si="204"/>
        <v>0</v>
      </c>
      <c r="BX452" s="70">
        <f t="shared" si="204"/>
        <v>0</v>
      </c>
      <c r="BY452" s="70">
        <f t="shared" si="204"/>
        <v>0</v>
      </c>
      <c r="BZ452" s="70">
        <f t="shared" si="200"/>
        <v>0</v>
      </c>
      <c r="CA452" s="70">
        <f t="shared" si="200"/>
        <v>0</v>
      </c>
      <c r="CB452" s="71">
        <f t="shared" si="200"/>
        <v>0</v>
      </c>
      <c r="CC452" s="64">
        <f t="shared" si="205"/>
        <v>0</v>
      </c>
      <c r="CD452" s="65">
        <f t="shared" si="205"/>
        <v>0</v>
      </c>
      <c r="CE452" s="65">
        <f t="shared" si="205"/>
        <v>0</v>
      </c>
      <c r="CF452" s="65">
        <f t="shared" si="201"/>
        <v>0</v>
      </c>
      <c r="CG452" s="65">
        <f t="shared" si="201"/>
        <v>0</v>
      </c>
      <c r="CH452" s="69">
        <f t="shared" si="201"/>
        <v>0</v>
      </c>
    </row>
    <row r="453" spans="1:86" hidden="1" outlineLevel="1" x14ac:dyDescent="0.2">
      <c r="F453" s="73" t="s">
        <v>118</v>
      </c>
      <c r="G453" s="60"/>
      <c r="H453" s="28">
        <f t="shared" si="235"/>
        <v>0</v>
      </c>
      <c r="I453" s="2">
        <f t="shared" si="235"/>
        <v>0</v>
      </c>
      <c r="J453" s="2">
        <f t="shared" si="235"/>
        <v>0</v>
      </c>
      <c r="K453" s="2">
        <f t="shared" si="235"/>
        <v>0</v>
      </c>
      <c r="L453" s="2">
        <f t="shared" si="235"/>
        <v>0</v>
      </c>
      <c r="M453" s="74">
        <f t="shared" si="236"/>
        <v>0</v>
      </c>
      <c r="O453"/>
      <c r="P453"/>
      <c r="Q453"/>
      <c r="R453"/>
      <c r="T453" s="75" t="s">
        <v>118</v>
      </c>
      <c r="U453" s="2">
        <f>SUMIF($M$322:$M$328,"&lt;&gt;0",U$322:U$328)</f>
        <v>0</v>
      </c>
      <c r="V453" s="2">
        <f>SUMIF($M$322:$M$328,"&lt;&gt;0",V$322:V$328)</f>
        <v>0</v>
      </c>
      <c r="W453" s="2">
        <f>SUMIF($M$322:$M$328,"&lt;&gt;0",W$322:W$328)</f>
        <v>0</v>
      </c>
      <c r="X453" s="2">
        <f>SUMIF($M$322:$M$328,"&lt;&gt;0",X$322:X$328)</f>
        <v>0</v>
      </c>
      <c r="Y453" s="2">
        <f>SUMIF($M$322:$M$328,"&lt;&gt;0",Y$322:Y$328)</f>
        <v>0</v>
      </c>
      <c r="Z453" s="74">
        <f t="shared" si="237"/>
        <v>0</v>
      </c>
      <c r="AA453" s="28">
        <f t="shared" si="238"/>
        <v>0</v>
      </c>
      <c r="AB453" s="2">
        <f t="shared" si="238"/>
        <v>0</v>
      </c>
      <c r="AC453" s="2">
        <f t="shared" si="238"/>
        <v>0</v>
      </c>
      <c r="AD453" s="2">
        <f t="shared" si="238"/>
        <v>0</v>
      </c>
      <c r="AE453" s="29">
        <f t="shared" si="238"/>
        <v>0</v>
      </c>
      <c r="AF453" s="31">
        <f t="shared" si="238"/>
        <v>0</v>
      </c>
      <c r="AG453" s="77" t="str">
        <f t="shared" si="234"/>
        <v/>
      </c>
      <c r="AH453" s="38" t="str">
        <f t="shared" si="234"/>
        <v/>
      </c>
      <c r="AI453" s="38" t="str">
        <f t="shared" si="234"/>
        <v/>
      </c>
      <c r="AJ453" s="38" t="str">
        <f t="shared" si="233"/>
        <v/>
      </c>
      <c r="AK453" s="39" t="str">
        <f t="shared" si="233"/>
        <v/>
      </c>
      <c r="AL453" s="76" t="str">
        <f t="shared" si="233"/>
        <v/>
      </c>
      <c r="AM453" s="28">
        <f t="shared" si="239"/>
        <v>0</v>
      </c>
      <c r="AN453" s="2">
        <f t="shared" si="239"/>
        <v>0</v>
      </c>
      <c r="AO453" s="2">
        <f t="shared" si="239"/>
        <v>0</v>
      </c>
      <c r="AP453" s="2">
        <f t="shared" si="239"/>
        <v>0</v>
      </c>
      <c r="AQ453" s="2">
        <f t="shared" si="239"/>
        <v>0</v>
      </c>
      <c r="AR453" s="74">
        <f t="shared" si="240"/>
        <v>0</v>
      </c>
      <c r="AS453" s="28">
        <f>SUMIF($M$322:$M$328,"&lt;&gt;0",AS$322:AS$328)</f>
        <v>0</v>
      </c>
      <c r="AT453" s="2">
        <f>SUMIF($M$322:$M$328,"&lt;&gt;0",AT$322:AT$328)</f>
        <v>0</v>
      </c>
      <c r="AU453" s="2">
        <f>SUMIF($M$322:$M$328,"&lt;&gt;0",AU$322:AU$328)</f>
        <v>0</v>
      </c>
      <c r="AV453" s="2">
        <f>SUMIF($M$322:$M$328,"&lt;&gt;0",AV$322:AV$328)</f>
        <v>0</v>
      </c>
      <c r="AW453" s="2">
        <f>SUMIF($M$322:$M$328,"&lt;&gt;0",AW$322:AW$328)</f>
        <v>0</v>
      </c>
      <c r="AX453" s="74">
        <f t="shared" si="241"/>
        <v>0</v>
      </c>
      <c r="AY453" s="28">
        <f t="shared" si="242"/>
        <v>0</v>
      </c>
      <c r="AZ453" s="2">
        <f t="shared" si="242"/>
        <v>0</v>
      </c>
      <c r="BA453" s="2">
        <f t="shared" si="242"/>
        <v>0</v>
      </c>
      <c r="BB453" s="2">
        <f t="shared" si="242"/>
        <v>0</v>
      </c>
      <c r="BC453" s="2">
        <f t="shared" si="242"/>
        <v>0</v>
      </c>
      <c r="BD453" s="74">
        <f t="shared" si="242"/>
        <v>0</v>
      </c>
      <c r="BE453" s="77" t="e">
        <f t="shared" si="243"/>
        <v>#DIV/0!</v>
      </c>
      <c r="BF453" s="38" t="e">
        <f t="shared" si="243"/>
        <v>#DIV/0!</v>
      </c>
      <c r="BG453" s="38" t="e">
        <f t="shared" si="243"/>
        <v>#DIV/0!</v>
      </c>
      <c r="BH453" s="38" t="e">
        <f t="shared" si="243"/>
        <v>#DIV/0!</v>
      </c>
      <c r="BI453" s="38" t="e">
        <f t="shared" si="243"/>
        <v>#DIV/0!</v>
      </c>
      <c r="BJ453" s="76" t="e">
        <f t="shared" si="243"/>
        <v>#DIV/0!</v>
      </c>
      <c r="BK453" s="77">
        <f t="shared" si="202"/>
        <v>0</v>
      </c>
      <c r="BL453" s="38">
        <f t="shared" si="202"/>
        <v>0</v>
      </c>
      <c r="BM453" s="38">
        <f t="shared" si="202"/>
        <v>0</v>
      </c>
      <c r="BN453" s="38">
        <f t="shared" si="198"/>
        <v>0</v>
      </c>
      <c r="BO453" s="38">
        <f t="shared" si="198"/>
        <v>0</v>
      </c>
      <c r="BP453" s="76">
        <f t="shared" si="198"/>
        <v>0</v>
      </c>
      <c r="BQ453" s="77">
        <f t="shared" si="203"/>
        <v>0</v>
      </c>
      <c r="BR453" s="38">
        <f t="shared" si="203"/>
        <v>0</v>
      </c>
      <c r="BS453" s="38">
        <f t="shared" si="203"/>
        <v>0</v>
      </c>
      <c r="BT453" s="38">
        <f t="shared" si="199"/>
        <v>0</v>
      </c>
      <c r="BU453" s="38">
        <f t="shared" si="199"/>
        <v>0</v>
      </c>
      <c r="BV453" s="76">
        <f t="shared" si="199"/>
        <v>0</v>
      </c>
      <c r="BW453" s="77">
        <f t="shared" si="204"/>
        <v>0</v>
      </c>
      <c r="BX453" s="38">
        <f t="shared" si="204"/>
        <v>0</v>
      </c>
      <c r="BY453" s="38">
        <f t="shared" si="204"/>
        <v>0</v>
      </c>
      <c r="BZ453" s="38">
        <f t="shared" si="200"/>
        <v>0</v>
      </c>
      <c r="CA453" s="38">
        <f t="shared" si="200"/>
        <v>0</v>
      </c>
      <c r="CB453" s="76">
        <f t="shared" si="200"/>
        <v>0</v>
      </c>
      <c r="CC453" s="28">
        <f t="shared" si="205"/>
        <v>0</v>
      </c>
      <c r="CD453" s="2">
        <f t="shared" si="205"/>
        <v>0</v>
      </c>
      <c r="CE453" s="2">
        <f t="shared" si="205"/>
        <v>0</v>
      </c>
      <c r="CF453" s="2">
        <f t="shared" si="201"/>
        <v>0</v>
      </c>
      <c r="CG453" s="2">
        <f t="shared" si="201"/>
        <v>0</v>
      </c>
      <c r="CH453" s="30">
        <f t="shared" si="201"/>
        <v>0</v>
      </c>
    </row>
    <row r="454" spans="1:86" hidden="1" outlineLevel="1" x14ac:dyDescent="0.2">
      <c r="F454" s="73" t="s">
        <v>119</v>
      </c>
      <c r="G454" s="60"/>
      <c r="H454" s="28">
        <f t="shared" si="235"/>
        <v>0</v>
      </c>
      <c r="I454" s="2">
        <f t="shared" si="235"/>
        <v>0</v>
      </c>
      <c r="J454" s="2">
        <f t="shared" si="235"/>
        <v>0</v>
      </c>
      <c r="K454" s="2">
        <f t="shared" si="235"/>
        <v>0</v>
      </c>
      <c r="L454" s="2">
        <f t="shared" si="235"/>
        <v>0</v>
      </c>
      <c r="M454" s="74">
        <f t="shared" si="236"/>
        <v>0</v>
      </c>
      <c r="O454"/>
      <c r="P454"/>
      <c r="Q454"/>
      <c r="R454"/>
      <c r="T454" s="75" t="s">
        <v>119</v>
      </c>
      <c r="U454" s="2">
        <f>SUMIF($M$329:$M$335,"&lt;&gt;0",U$329:U$335)</f>
        <v>0</v>
      </c>
      <c r="V454" s="2">
        <f>SUMIF($M$329:$M$335,"&lt;&gt;0",V$329:V$335)</f>
        <v>0</v>
      </c>
      <c r="W454" s="2">
        <f>SUMIF($M$329:$M$335,"&lt;&gt;0",W$329:W$335)</f>
        <v>0</v>
      </c>
      <c r="X454" s="2">
        <f>SUMIF($M$329:$M$335,"&lt;&gt;0",X$329:X$335)</f>
        <v>0</v>
      </c>
      <c r="Y454" s="2">
        <f>SUMIF($M$329:$M$335,"&lt;&gt;0",Y$329:Y$335)</f>
        <v>0</v>
      </c>
      <c r="Z454" s="74">
        <f t="shared" si="237"/>
        <v>0</v>
      </c>
      <c r="AA454" s="28">
        <f t="shared" si="238"/>
        <v>0</v>
      </c>
      <c r="AB454" s="2">
        <f t="shared" si="238"/>
        <v>0</v>
      </c>
      <c r="AC454" s="2">
        <f t="shared" si="238"/>
        <v>0</v>
      </c>
      <c r="AD454" s="2">
        <f t="shared" si="238"/>
        <v>0</v>
      </c>
      <c r="AE454" s="29">
        <f t="shared" si="238"/>
        <v>0</v>
      </c>
      <c r="AF454" s="31">
        <f t="shared" si="238"/>
        <v>0</v>
      </c>
      <c r="AG454" s="77" t="str">
        <f t="shared" si="234"/>
        <v/>
      </c>
      <c r="AH454" s="38" t="str">
        <f t="shared" si="234"/>
        <v/>
      </c>
      <c r="AI454" s="38" t="str">
        <f t="shared" si="234"/>
        <v/>
      </c>
      <c r="AJ454" s="38" t="str">
        <f t="shared" si="233"/>
        <v/>
      </c>
      <c r="AK454" s="39" t="str">
        <f t="shared" si="233"/>
        <v/>
      </c>
      <c r="AL454" s="76" t="str">
        <f t="shared" si="233"/>
        <v/>
      </c>
      <c r="AM454" s="28">
        <f t="shared" si="239"/>
        <v>0</v>
      </c>
      <c r="AN454" s="2">
        <f t="shared" si="239"/>
        <v>0</v>
      </c>
      <c r="AO454" s="2">
        <f t="shared" si="239"/>
        <v>0</v>
      </c>
      <c r="AP454" s="2">
        <f t="shared" si="239"/>
        <v>0</v>
      </c>
      <c r="AQ454" s="2">
        <f t="shared" si="239"/>
        <v>0</v>
      </c>
      <c r="AR454" s="74">
        <f t="shared" si="240"/>
        <v>0</v>
      </c>
      <c r="AS454" s="28">
        <f>SUMIF($M$329:$M$335,"&lt;&gt;0",AS$329:AS$335)</f>
        <v>0</v>
      </c>
      <c r="AT454" s="2">
        <f>SUMIF($M$329:$M$335,"&lt;&gt;0",AT$329:AT$335)</f>
        <v>0</v>
      </c>
      <c r="AU454" s="2">
        <f>SUMIF($M$329:$M$335,"&lt;&gt;0",AU$329:AU$335)</f>
        <v>0</v>
      </c>
      <c r="AV454" s="2">
        <f>SUMIF($M$329:$M$335,"&lt;&gt;0",AV$329:AV$335)</f>
        <v>0</v>
      </c>
      <c r="AW454" s="2">
        <f>SUMIF($M$329:$M$335,"&lt;&gt;0",AW$329:AW$335)</f>
        <v>0</v>
      </c>
      <c r="AX454" s="74">
        <f t="shared" si="241"/>
        <v>0</v>
      </c>
      <c r="AY454" s="28">
        <f t="shared" si="242"/>
        <v>0</v>
      </c>
      <c r="AZ454" s="2">
        <f t="shared" si="242"/>
        <v>0</v>
      </c>
      <c r="BA454" s="2">
        <f t="shared" si="242"/>
        <v>0</v>
      </c>
      <c r="BB454" s="2">
        <f t="shared" si="242"/>
        <v>0</v>
      </c>
      <c r="BC454" s="2">
        <f t="shared" si="242"/>
        <v>0</v>
      </c>
      <c r="BD454" s="74">
        <f t="shared" si="242"/>
        <v>0</v>
      </c>
      <c r="BE454" s="77" t="e">
        <f t="shared" si="243"/>
        <v>#DIV/0!</v>
      </c>
      <c r="BF454" s="38" t="e">
        <f t="shared" si="243"/>
        <v>#DIV/0!</v>
      </c>
      <c r="BG454" s="38" t="e">
        <f t="shared" si="243"/>
        <v>#DIV/0!</v>
      </c>
      <c r="BH454" s="38" t="e">
        <f t="shared" si="243"/>
        <v>#DIV/0!</v>
      </c>
      <c r="BI454" s="38" t="e">
        <f t="shared" si="243"/>
        <v>#DIV/0!</v>
      </c>
      <c r="BJ454" s="76" t="e">
        <f t="shared" si="243"/>
        <v>#DIV/0!</v>
      </c>
      <c r="BK454" s="77">
        <f t="shared" si="202"/>
        <v>0</v>
      </c>
      <c r="BL454" s="38">
        <f t="shared" si="202"/>
        <v>0</v>
      </c>
      <c r="BM454" s="38">
        <f t="shared" si="202"/>
        <v>0</v>
      </c>
      <c r="BN454" s="38">
        <f t="shared" si="198"/>
        <v>0</v>
      </c>
      <c r="BO454" s="38">
        <f t="shared" si="198"/>
        <v>0</v>
      </c>
      <c r="BP454" s="76">
        <f t="shared" si="198"/>
        <v>0</v>
      </c>
      <c r="BQ454" s="77">
        <f t="shared" si="203"/>
        <v>0</v>
      </c>
      <c r="BR454" s="38">
        <f t="shared" si="203"/>
        <v>0</v>
      </c>
      <c r="BS454" s="38">
        <f t="shared" si="203"/>
        <v>0</v>
      </c>
      <c r="BT454" s="38">
        <f t="shared" si="199"/>
        <v>0</v>
      </c>
      <c r="BU454" s="38">
        <f t="shared" si="199"/>
        <v>0</v>
      </c>
      <c r="BV454" s="76">
        <f t="shared" si="199"/>
        <v>0</v>
      </c>
      <c r="BW454" s="77">
        <f t="shared" si="204"/>
        <v>0</v>
      </c>
      <c r="BX454" s="38">
        <f t="shared" si="204"/>
        <v>0</v>
      </c>
      <c r="BY454" s="38">
        <f t="shared" si="204"/>
        <v>0</v>
      </c>
      <c r="BZ454" s="38">
        <f t="shared" si="200"/>
        <v>0</v>
      </c>
      <c r="CA454" s="38">
        <f t="shared" si="200"/>
        <v>0</v>
      </c>
      <c r="CB454" s="76">
        <f t="shared" si="200"/>
        <v>0</v>
      </c>
      <c r="CC454" s="28">
        <f t="shared" si="205"/>
        <v>0</v>
      </c>
      <c r="CD454" s="2">
        <f t="shared" si="205"/>
        <v>0</v>
      </c>
      <c r="CE454" s="2">
        <f t="shared" si="205"/>
        <v>0</v>
      </c>
      <c r="CF454" s="2">
        <f t="shared" si="201"/>
        <v>0</v>
      </c>
      <c r="CG454" s="2">
        <f t="shared" si="201"/>
        <v>0</v>
      </c>
      <c r="CH454" s="30">
        <f t="shared" si="201"/>
        <v>0</v>
      </c>
    </row>
    <row r="455" spans="1:86" hidden="1" outlineLevel="1" x14ac:dyDescent="0.2">
      <c r="F455" s="73" t="s">
        <v>120</v>
      </c>
      <c r="G455" s="60"/>
      <c r="H455" s="28">
        <f t="shared" si="235"/>
        <v>0</v>
      </c>
      <c r="I455" s="2">
        <f t="shared" si="235"/>
        <v>0</v>
      </c>
      <c r="J455" s="2">
        <f t="shared" si="235"/>
        <v>0</v>
      </c>
      <c r="K455" s="2">
        <f t="shared" si="235"/>
        <v>0</v>
      </c>
      <c r="L455" s="2">
        <f t="shared" si="235"/>
        <v>0</v>
      </c>
      <c r="M455" s="74">
        <f t="shared" si="236"/>
        <v>0</v>
      </c>
      <c r="O455"/>
      <c r="P455"/>
      <c r="Q455"/>
      <c r="R455"/>
      <c r="T455" s="75" t="s">
        <v>120</v>
      </c>
      <c r="U455" s="2">
        <f>SUMIF($M$336:$M$342,"&lt;&gt;0",U$336:U$342)</f>
        <v>0</v>
      </c>
      <c r="V455" s="2">
        <f>SUMIF($M$336:$M$342,"&lt;&gt;0",V$336:V$342)</f>
        <v>0</v>
      </c>
      <c r="W455" s="2">
        <f>SUMIF($M$336:$M$342,"&lt;&gt;0",W$336:W$342)</f>
        <v>0</v>
      </c>
      <c r="X455" s="2">
        <f>SUMIF($M$336:$M$342,"&lt;&gt;0",X$336:X$342)</f>
        <v>0</v>
      </c>
      <c r="Y455" s="2">
        <f>SUMIF($M$336:$M$342,"&lt;&gt;0",Y$336:Y$342)</f>
        <v>0</v>
      </c>
      <c r="Z455" s="74">
        <f t="shared" si="237"/>
        <v>0</v>
      </c>
      <c r="AA455" s="28">
        <f t="shared" si="238"/>
        <v>0</v>
      </c>
      <c r="AB455" s="2">
        <f t="shared" si="238"/>
        <v>0</v>
      </c>
      <c r="AC455" s="2">
        <f t="shared" si="238"/>
        <v>0</v>
      </c>
      <c r="AD455" s="2">
        <f t="shared" si="238"/>
        <v>0</v>
      </c>
      <c r="AE455" s="29">
        <f t="shared" si="238"/>
        <v>0</v>
      </c>
      <c r="AF455" s="31">
        <f t="shared" si="238"/>
        <v>0</v>
      </c>
      <c r="AG455" s="77" t="str">
        <f t="shared" si="234"/>
        <v/>
      </c>
      <c r="AH455" s="38" t="str">
        <f t="shared" si="234"/>
        <v/>
      </c>
      <c r="AI455" s="38" t="str">
        <f t="shared" si="234"/>
        <v/>
      </c>
      <c r="AJ455" s="38" t="str">
        <f t="shared" si="233"/>
        <v/>
      </c>
      <c r="AK455" s="39" t="str">
        <f t="shared" si="233"/>
        <v/>
      </c>
      <c r="AL455" s="76" t="str">
        <f t="shared" si="233"/>
        <v/>
      </c>
      <c r="AM455" s="28">
        <f t="shared" si="239"/>
        <v>0</v>
      </c>
      <c r="AN455" s="2">
        <f t="shared" si="239"/>
        <v>0</v>
      </c>
      <c r="AO455" s="2">
        <f t="shared" si="239"/>
        <v>0</v>
      </c>
      <c r="AP455" s="2">
        <f t="shared" si="239"/>
        <v>0</v>
      </c>
      <c r="AQ455" s="2">
        <f t="shared" si="239"/>
        <v>0</v>
      </c>
      <c r="AR455" s="74">
        <f t="shared" si="240"/>
        <v>0</v>
      </c>
      <c r="AS455" s="28">
        <f>SUMIF($M$336:$M$342,"&lt;&gt;0",AS$336:AS$342)</f>
        <v>0</v>
      </c>
      <c r="AT455" s="2">
        <f>SUMIF($M$336:$M$342,"&lt;&gt;0",AT$336:AT$342)</f>
        <v>0</v>
      </c>
      <c r="AU455" s="2">
        <f>SUMIF($M$336:$M$342,"&lt;&gt;0",AU$336:AU$342)</f>
        <v>0</v>
      </c>
      <c r="AV455" s="2">
        <f>SUMIF($M$336:$M$342,"&lt;&gt;0",AV$336:AV$342)</f>
        <v>0</v>
      </c>
      <c r="AW455" s="2">
        <f>SUMIF($M$336:$M$342,"&lt;&gt;0",AW$336:AW$342)</f>
        <v>0</v>
      </c>
      <c r="AX455" s="74">
        <f t="shared" si="241"/>
        <v>0</v>
      </c>
      <c r="AY455" s="28">
        <f t="shared" si="242"/>
        <v>0</v>
      </c>
      <c r="AZ455" s="2">
        <f t="shared" si="242"/>
        <v>0</v>
      </c>
      <c r="BA455" s="2">
        <f t="shared" si="242"/>
        <v>0</v>
      </c>
      <c r="BB455" s="2">
        <f t="shared" si="242"/>
        <v>0</v>
      </c>
      <c r="BC455" s="2">
        <f t="shared" si="242"/>
        <v>0</v>
      </c>
      <c r="BD455" s="74">
        <f t="shared" si="242"/>
        <v>0</v>
      </c>
      <c r="BE455" s="77" t="e">
        <f t="shared" si="243"/>
        <v>#DIV/0!</v>
      </c>
      <c r="BF455" s="38" t="e">
        <f t="shared" si="243"/>
        <v>#DIV/0!</v>
      </c>
      <c r="BG455" s="38" t="e">
        <f t="shared" si="243"/>
        <v>#DIV/0!</v>
      </c>
      <c r="BH455" s="38" t="e">
        <f t="shared" si="243"/>
        <v>#DIV/0!</v>
      </c>
      <c r="BI455" s="38" t="e">
        <f t="shared" si="243"/>
        <v>#DIV/0!</v>
      </c>
      <c r="BJ455" s="76" t="e">
        <f t="shared" si="243"/>
        <v>#DIV/0!</v>
      </c>
      <c r="BK455" s="77">
        <f t="shared" si="202"/>
        <v>0</v>
      </c>
      <c r="BL455" s="38">
        <f t="shared" si="202"/>
        <v>0</v>
      </c>
      <c r="BM455" s="38">
        <f t="shared" si="202"/>
        <v>0</v>
      </c>
      <c r="BN455" s="38">
        <f t="shared" si="198"/>
        <v>0</v>
      </c>
      <c r="BO455" s="38">
        <f t="shared" si="198"/>
        <v>0</v>
      </c>
      <c r="BP455" s="76">
        <f t="shared" si="198"/>
        <v>0</v>
      </c>
      <c r="BQ455" s="77">
        <f t="shared" si="203"/>
        <v>0</v>
      </c>
      <c r="BR455" s="38">
        <f t="shared" si="203"/>
        <v>0</v>
      </c>
      <c r="BS455" s="38">
        <f t="shared" si="203"/>
        <v>0</v>
      </c>
      <c r="BT455" s="38">
        <f t="shared" si="199"/>
        <v>0</v>
      </c>
      <c r="BU455" s="38">
        <f t="shared" si="199"/>
        <v>0</v>
      </c>
      <c r="BV455" s="76">
        <f t="shared" si="199"/>
        <v>0</v>
      </c>
      <c r="BW455" s="77">
        <f t="shared" si="204"/>
        <v>0</v>
      </c>
      <c r="BX455" s="38">
        <f t="shared" si="204"/>
        <v>0</v>
      </c>
      <c r="BY455" s="38">
        <f t="shared" si="204"/>
        <v>0</v>
      </c>
      <c r="BZ455" s="38">
        <f t="shared" si="200"/>
        <v>0</v>
      </c>
      <c r="CA455" s="38">
        <f t="shared" si="200"/>
        <v>0</v>
      </c>
      <c r="CB455" s="76">
        <f t="shared" si="200"/>
        <v>0</v>
      </c>
      <c r="CC455" s="28">
        <f t="shared" si="205"/>
        <v>0</v>
      </c>
      <c r="CD455" s="2">
        <f t="shared" si="205"/>
        <v>0</v>
      </c>
      <c r="CE455" s="2">
        <f t="shared" si="205"/>
        <v>0</v>
      </c>
      <c r="CF455" s="2">
        <f t="shared" si="201"/>
        <v>0</v>
      </c>
      <c r="CG455" s="2">
        <f t="shared" si="201"/>
        <v>0</v>
      </c>
      <c r="CH455" s="30">
        <f t="shared" si="201"/>
        <v>0</v>
      </c>
    </row>
    <row r="456" spans="1:86" ht="13.5" hidden="1" outlineLevel="1" thickBot="1" x14ac:dyDescent="0.25">
      <c r="F456" s="78" t="s">
        <v>121</v>
      </c>
      <c r="G456" s="61"/>
      <c r="H456" s="43">
        <f t="shared" si="235"/>
        <v>0</v>
      </c>
      <c r="I456" s="44">
        <f t="shared" si="235"/>
        <v>0</v>
      </c>
      <c r="J456" s="44">
        <f t="shared" si="235"/>
        <v>0</v>
      </c>
      <c r="K456" s="44">
        <f t="shared" si="235"/>
        <v>0</v>
      </c>
      <c r="L456" s="44">
        <f t="shared" si="235"/>
        <v>0</v>
      </c>
      <c r="M456" s="79">
        <f t="shared" si="236"/>
        <v>0</v>
      </c>
      <c r="O456" s="42"/>
      <c r="P456" s="42"/>
      <c r="Q456" s="42"/>
      <c r="R456" s="42"/>
      <c r="S456" s="42"/>
      <c r="T456" s="80" t="s">
        <v>121</v>
      </c>
      <c r="U456" s="44">
        <f>SUMIF($M$343:$M$349,"&lt;&gt;0",U$343:U$349)</f>
        <v>0</v>
      </c>
      <c r="V456" s="44">
        <f>SUMIF($M$343:$M$349,"&lt;&gt;0",V$343:V$349)</f>
        <v>0</v>
      </c>
      <c r="W456" s="44">
        <f>SUMIF($M$343:$M$349,"&lt;&gt;0",W$343:W$349)</f>
        <v>0</v>
      </c>
      <c r="X456" s="44">
        <f>SUMIF($M$343:$M$349,"&lt;&gt;0",X$343:X$349)</f>
        <v>0</v>
      </c>
      <c r="Y456" s="44">
        <f>SUMIF($M$343:$M$349,"&lt;&gt;0",Y$343:Y$349)</f>
        <v>0</v>
      </c>
      <c r="Z456" s="79">
        <f t="shared" si="237"/>
        <v>0</v>
      </c>
      <c r="AA456" s="43">
        <f t="shared" si="238"/>
        <v>0</v>
      </c>
      <c r="AB456" s="44">
        <f t="shared" si="238"/>
        <v>0</v>
      </c>
      <c r="AC456" s="44">
        <f t="shared" si="238"/>
        <v>0</v>
      </c>
      <c r="AD456" s="44">
        <f t="shared" si="238"/>
        <v>0</v>
      </c>
      <c r="AE456" s="45">
        <f t="shared" si="238"/>
        <v>0</v>
      </c>
      <c r="AF456" s="47">
        <f t="shared" si="238"/>
        <v>0</v>
      </c>
      <c r="AG456" s="82" t="str">
        <f t="shared" si="234"/>
        <v/>
      </c>
      <c r="AH456" s="56" t="str">
        <f t="shared" si="234"/>
        <v/>
      </c>
      <c r="AI456" s="56" t="str">
        <f t="shared" si="234"/>
        <v/>
      </c>
      <c r="AJ456" s="56" t="str">
        <f t="shared" si="233"/>
        <v/>
      </c>
      <c r="AK456" s="57" t="str">
        <f t="shared" si="233"/>
        <v/>
      </c>
      <c r="AL456" s="81" t="str">
        <f t="shared" si="233"/>
        <v/>
      </c>
      <c r="AM456" s="43">
        <f t="shared" si="239"/>
        <v>0</v>
      </c>
      <c r="AN456" s="44">
        <f t="shared" si="239"/>
        <v>0</v>
      </c>
      <c r="AO456" s="44">
        <f t="shared" si="239"/>
        <v>0</v>
      </c>
      <c r="AP456" s="44">
        <f t="shared" si="239"/>
        <v>0</v>
      </c>
      <c r="AQ456" s="44">
        <f t="shared" si="239"/>
        <v>0</v>
      </c>
      <c r="AR456" s="79">
        <f t="shared" si="240"/>
        <v>0</v>
      </c>
      <c r="AS456" s="43">
        <f>SUMIF($M$343:$M$349,"&lt;&gt;0",AS$343:AS$349)</f>
        <v>0</v>
      </c>
      <c r="AT456" s="44">
        <f>SUMIF($M$343:$M$349,"&lt;&gt;0",AT$343:AT$349)</f>
        <v>0</v>
      </c>
      <c r="AU456" s="44">
        <f>SUMIF($M$343:$M$349,"&lt;&gt;0",AU$343:AU$349)</f>
        <v>0</v>
      </c>
      <c r="AV456" s="44">
        <f>SUMIF($M$343:$M$349,"&lt;&gt;0",AV$343:AV$349)</f>
        <v>0</v>
      </c>
      <c r="AW456" s="44">
        <f>SUMIF($M$343:$M$349,"&lt;&gt;0",AW$343:AW$349)</f>
        <v>0</v>
      </c>
      <c r="AX456" s="79">
        <f t="shared" si="241"/>
        <v>0</v>
      </c>
      <c r="AY456" s="43">
        <f t="shared" si="242"/>
        <v>0</v>
      </c>
      <c r="AZ456" s="44">
        <f t="shared" si="242"/>
        <v>0</v>
      </c>
      <c r="BA456" s="44">
        <f t="shared" si="242"/>
        <v>0</v>
      </c>
      <c r="BB456" s="44">
        <f t="shared" si="242"/>
        <v>0</v>
      </c>
      <c r="BC456" s="44">
        <f t="shared" si="242"/>
        <v>0</v>
      </c>
      <c r="BD456" s="79">
        <f t="shared" si="242"/>
        <v>0</v>
      </c>
      <c r="BE456" s="82" t="e">
        <f t="shared" si="243"/>
        <v>#DIV/0!</v>
      </c>
      <c r="BF456" s="56" t="e">
        <f t="shared" si="243"/>
        <v>#DIV/0!</v>
      </c>
      <c r="BG456" s="56" t="e">
        <f t="shared" si="243"/>
        <v>#DIV/0!</v>
      </c>
      <c r="BH456" s="56" t="e">
        <f t="shared" si="243"/>
        <v>#DIV/0!</v>
      </c>
      <c r="BI456" s="56" t="e">
        <f t="shared" si="243"/>
        <v>#DIV/0!</v>
      </c>
      <c r="BJ456" s="81" t="e">
        <f t="shared" si="243"/>
        <v>#DIV/0!</v>
      </c>
      <c r="BK456" s="82">
        <f t="shared" si="202"/>
        <v>0</v>
      </c>
      <c r="BL456" s="56">
        <f t="shared" si="202"/>
        <v>0</v>
      </c>
      <c r="BM456" s="56">
        <f t="shared" si="202"/>
        <v>0</v>
      </c>
      <c r="BN456" s="56">
        <f t="shared" si="198"/>
        <v>0</v>
      </c>
      <c r="BO456" s="56">
        <f t="shared" si="198"/>
        <v>0</v>
      </c>
      <c r="BP456" s="81">
        <f t="shared" si="198"/>
        <v>0</v>
      </c>
      <c r="BQ456" s="82">
        <f t="shared" si="203"/>
        <v>0</v>
      </c>
      <c r="BR456" s="56">
        <f t="shared" si="203"/>
        <v>0</v>
      </c>
      <c r="BS456" s="56">
        <f t="shared" si="203"/>
        <v>0</v>
      </c>
      <c r="BT456" s="56">
        <f t="shared" si="199"/>
        <v>0</v>
      </c>
      <c r="BU456" s="56">
        <f t="shared" si="199"/>
        <v>0</v>
      </c>
      <c r="BV456" s="81">
        <f t="shared" si="199"/>
        <v>0</v>
      </c>
      <c r="BW456" s="82">
        <f t="shared" si="204"/>
        <v>0</v>
      </c>
      <c r="BX456" s="56">
        <f t="shared" si="204"/>
        <v>0</v>
      </c>
      <c r="BY456" s="56">
        <f t="shared" si="204"/>
        <v>0</v>
      </c>
      <c r="BZ456" s="56">
        <f t="shared" si="200"/>
        <v>0</v>
      </c>
      <c r="CA456" s="56">
        <f t="shared" si="200"/>
        <v>0</v>
      </c>
      <c r="CB456" s="81">
        <f t="shared" si="200"/>
        <v>0</v>
      </c>
      <c r="CC456" s="43">
        <f t="shared" si="205"/>
        <v>0</v>
      </c>
      <c r="CD456" s="44">
        <f t="shared" si="205"/>
        <v>0</v>
      </c>
      <c r="CE456" s="44">
        <f t="shared" si="205"/>
        <v>0</v>
      </c>
      <c r="CF456" s="44">
        <f t="shared" si="201"/>
        <v>0</v>
      </c>
      <c r="CG456" s="44">
        <f t="shared" si="201"/>
        <v>0</v>
      </c>
      <c r="CH456" s="46">
        <f t="shared" si="201"/>
        <v>0</v>
      </c>
    </row>
    <row r="457" spans="1:86" hidden="1" outlineLevel="1" x14ac:dyDescent="0.2">
      <c r="A457" t="s">
        <v>46</v>
      </c>
      <c r="B457" t="s">
        <v>46</v>
      </c>
      <c r="C457" t="s">
        <v>122</v>
      </c>
      <c r="D457" t="s">
        <v>122</v>
      </c>
      <c r="F457" s="83" t="s">
        <v>123</v>
      </c>
      <c r="G457" s="60"/>
      <c r="H457" s="32">
        <f>SUM(H452:H456)</f>
        <v>0</v>
      </c>
      <c r="I457" s="5">
        <f>SUM(I452:I456)</f>
        <v>0</v>
      </c>
      <c r="J457" s="5">
        <f>SUM(J452:J456)</f>
        <v>0</v>
      </c>
      <c r="K457" s="5">
        <f>SUM(K452:K456)</f>
        <v>0</v>
      </c>
      <c r="L457" s="5">
        <f>SUM(L452:L456)</f>
        <v>0</v>
      </c>
      <c r="M457" s="74">
        <f t="shared" si="236"/>
        <v>0</v>
      </c>
      <c r="N457" s="3" t="s">
        <v>49</v>
      </c>
      <c r="O457" t="s">
        <v>49</v>
      </c>
      <c r="P457" t="s">
        <v>122</v>
      </c>
      <c r="Q457" t="s">
        <v>122</v>
      </c>
      <c r="R457"/>
      <c r="T457" s="84" t="s">
        <v>123</v>
      </c>
      <c r="U457" s="5">
        <f>SUM(U452:U456)</f>
        <v>0</v>
      </c>
      <c r="V457" s="5">
        <f>SUM(V452:V456)</f>
        <v>0</v>
      </c>
      <c r="W457" s="5">
        <f>SUM(W452:W456)</f>
        <v>0</v>
      </c>
      <c r="X457" s="5">
        <f>SUM(X452:X456)</f>
        <v>0</v>
      </c>
      <c r="Y457" s="5">
        <f>SUM(Y452:Y456)</f>
        <v>0</v>
      </c>
      <c r="Z457" s="74">
        <f t="shared" si="237"/>
        <v>0</v>
      </c>
      <c r="AA457" s="28">
        <f t="shared" si="238"/>
        <v>0</v>
      </c>
      <c r="AB457" s="2">
        <f t="shared" si="238"/>
        <v>0</v>
      </c>
      <c r="AC457" s="2">
        <f t="shared" si="238"/>
        <v>0</v>
      </c>
      <c r="AD457" s="2">
        <f t="shared" si="238"/>
        <v>0</v>
      </c>
      <c r="AE457" s="29">
        <f t="shared" si="238"/>
        <v>0</v>
      </c>
      <c r="AF457" s="31">
        <f t="shared" si="238"/>
        <v>0</v>
      </c>
      <c r="AG457" s="77" t="str">
        <f t="shared" si="234"/>
        <v/>
      </c>
      <c r="AH457" s="38" t="str">
        <f t="shared" si="234"/>
        <v/>
      </c>
      <c r="AI457" s="38" t="str">
        <f t="shared" si="234"/>
        <v/>
      </c>
      <c r="AJ457" s="38" t="str">
        <f t="shared" si="233"/>
        <v/>
      </c>
      <c r="AK457" s="39" t="str">
        <f t="shared" si="233"/>
        <v/>
      </c>
      <c r="AL457" s="76" t="str">
        <f t="shared" si="233"/>
        <v/>
      </c>
      <c r="AM457" s="32">
        <f>SUM(AM452:AM456)</f>
        <v>0</v>
      </c>
      <c r="AN457" s="5">
        <f>SUM(AN452:AN456)</f>
        <v>0</v>
      </c>
      <c r="AO457" s="5">
        <f>SUM(AO452:AO456)</f>
        <v>0</v>
      </c>
      <c r="AP457" s="5">
        <f>SUM(AP452:AP456)</f>
        <v>0</v>
      </c>
      <c r="AQ457" s="5">
        <f>SUM(AQ452:AQ456)</f>
        <v>0</v>
      </c>
      <c r="AR457" s="74">
        <f t="shared" si="240"/>
        <v>0</v>
      </c>
      <c r="AS457" s="32">
        <f>SUM(AS452:AS456)</f>
        <v>0</v>
      </c>
      <c r="AT457" s="5">
        <f>SUM(AT452:AT456)</f>
        <v>0</v>
      </c>
      <c r="AU457" s="5">
        <f>SUM(AU452:AU456)</f>
        <v>0</v>
      </c>
      <c r="AV457" s="5">
        <f>SUM(AV452:AV456)</f>
        <v>0</v>
      </c>
      <c r="AW457" s="5">
        <f>SUM(AW452:AW456)</f>
        <v>0</v>
      </c>
      <c r="AX457" s="74">
        <f t="shared" si="241"/>
        <v>0</v>
      </c>
      <c r="AY457" s="32">
        <f t="shared" si="242"/>
        <v>0</v>
      </c>
      <c r="AZ457" s="5">
        <f t="shared" si="242"/>
        <v>0</v>
      </c>
      <c r="BA457" s="5">
        <f t="shared" si="242"/>
        <v>0</v>
      </c>
      <c r="BB457" s="5">
        <f t="shared" si="242"/>
        <v>0</v>
      </c>
      <c r="BC457" s="5">
        <f t="shared" si="242"/>
        <v>0</v>
      </c>
      <c r="BD457" s="74">
        <f t="shared" si="242"/>
        <v>0</v>
      </c>
      <c r="BE457" s="77" t="e">
        <f t="shared" si="243"/>
        <v>#DIV/0!</v>
      </c>
      <c r="BF457" s="38" t="e">
        <f t="shared" si="243"/>
        <v>#DIV/0!</v>
      </c>
      <c r="BG457" s="38" t="e">
        <f t="shared" si="243"/>
        <v>#DIV/0!</v>
      </c>
      <c r="BH457" s="38" t="e">
        <f t="shared" si="243"/>
        <v>#DIV/0!</v>
      </c>
      <c r="BI457" s="38" t="e">
        <f t="shared" si="243"/>
        <v>#DIV/0!</v>
      </c>
      <c r="BJ457" s="76" t="e">
        <f t="shared" si="243"/>
        <v>#DIV/0!</v>
      </c>
      <c r="BK457" s="77">
        <f t="shared" si="202"/>
        <v>0</v>
      </c>
      <c r="BL457" s="38">
        <f t="shared" si="202"/>
        <v>0</v>
      </c>
      <c r="BM457" s="38">
        <f t="shared" si="202"/>
        <v>0</v>
      </c>
      <c r="BN457" s="38">
        <f t="shared" si="198"/>
        <v>0</v>
      </c>
      <c r="BO457" s="38">
        <f t="shared" si="198"/>
        <v>0</v>
      </c>
      <c r="BP457" s="76">
        <f t="shared" si="198"/>
        <v>0</v>
      </c>
      <c r="BQ457" s="77">
        <f t="shared" si="203"/>
        <v>0</v>
      </c>
      <c r="BR457" s="38">
        <f t="shared" si="203"/>
        <v>0</v>
      </c>
      <c r="BS457" s="38">
        <f t="shared" si="203"/>
        <v>0</v>
      </c>
      <c r="BT457" s="38">
        <f t="shared" si="199"/>
        <v>0</v>
      </c>
      <c r="BU457" s="38">
        <f t="shared" si="199"/>
        <v>0</v>
      </c>
      <c r="BV457" s="76">
        <f t="shared" si="199"/>
        <v>0</v>
      </c>
      <c r="BW457" s="77">
        <f t="shared" si="204"/>
        <v>0</v>
      </c>
      <c r="BX457" s="38">
        <f t="shared" si="204"/>
        <v>0</v>
      </c>
      <c r="BY457" s="38">
        <f t="shared" si="204"/>
        <v>0</v>
      </c>
      <c r="BZ457" s="38">
        <f t="shared" si="200"/>
        <v>0</v>
      </c>
      <c r="CA457" s="38">
        <f t="shared" si="200"/>
        <v>0</v>
      </c>
      <c r="CB457" s="76">
        <f t="shared" si="200"/>
        <v>0</v>
      </c>
      <c r="CC457" s="28">
        <f t="shared" si="205"/>
        <v>0</v>
      </c>
      <c r="CD457" s="2">
        <f t="shared" si="205"/>
        <v>0</v>
      </c>
      <c r="CE457" s="2">
        <f t="shared" si="205"/>
        <v>0</v>
      </c>
      <c r="CF457" s="2">
        <f t="shared" si="201"/>
        <v>0</v>
      </c>
      <c r="CG457" s="2">
        <f t="shared" si="201"/>
        <v>0</v>
      </c>
      <c r="CH457" s="30">
        <f t="shared" si="201"/>
        <v>0</v>
      </c>
    </row>
    <row r="458" spans="1:86" ht="13.5" hidden="1" outlineLevel="1" thickBot="1" x14ac:dyDescent="0.25">
      <c r="A458" t="s">
        <v>46</v>
      </c>
      <c r="B458" t="s">
        <v>46</v>
      </c>
      <c r="C458" t="s">
        <v>122</v>
      </c>
      <c r="D458" t="s">
        <v>122</v>
      </c>
      <c r="F458" s="78" t="s">
        <v>124</v>
      </c>
      <c r="G458" s="61"/>
      <c r="H458" s="48">
        <f>SUMIFS(H$7:H$377,$B$7:$B$377,$B458,$D$7:$D$377,$D458)</f>
        <v>0</v>
      </c>
      <c r="I458" s="49">
        <f>SUMIFS(I$7:I$377,$B$7:$B$377,$B458,$D$7:$D$377,$D458)</f>
        <v>0</v>
      </c>
      <c r="J458" s="49">
        <f>SUMIFS(J$7:J$377,$B$7:$B$377,$B458,$D$7:$D$377,$D458)</f>
        <v>0</v>
      </c>
      <c r="K458" s="49">
        <f>SUMIFS(K$7:K$377,$B$7:$B$377,$B458,$D$7:$D$377,$D458)</f>
        <v>0</v>
      </c>
      <c r="L458" s="49">
        <f>SUMIFS(L$7:L$377,$B$7:$B$377,$B458,$D$7:$D$377,$D458)</f>
        <v>0</v>
      </c>
      <c r="M458" s="79">
        <f t="shared" si="236"/>
        <v>0</v>
      </c>
      <c r="N458" s="3" t="s">
        <v>49</v>
      </c>
      <c r="O458" s="42" t="s">
        <v>49</v>
      </c>
      <c r="P458" s="42" t="s">
        <v>122</v>
      </c>
      <c r="Q458" s="42" t="s">
        <v>122</v>
      </c>
      <c r="R458" s="42"/>
      <c r="S458" s="42"/>
      <c r="T458" s="80" t="s">
        <v>124</v>
      </c>
      <c r="U458" s="49">
        <f>SUMIFS(U$7:U$377,$M$7:$M$377,"&lt;&gt;0",$O$7:$O$377,$O458,$Q$7:$Q$377,$Q458)</f>
        <v>0</v>
      </c>
      <c r="V458" s="49">
        <f>SUMIFS(V$7:V$377,$M$7:$M$377,"&lt;&gt;0",$O$7:$O$377,$O458,$Q$7:$Q$377,$Q458)</f>
        <v>0</v>
      </c>
      <c r="W458" s="49">
        <f>SUMIFS(W$7:W$377,$M$7:$M$377,"&lt;&gt;0",$O$7:$O$377,$O458,$Q$7:$Q$377,$Q458)</f>
        <v>0</v>
      </c>
      <c r="X458" s="49">
        <f>SUMIFS(X$7:X$377,$M$7:$M$377,"&lt;&gt;0",$O$7:$O$377,$O458,$Q$7:$Q$377,$Q458)</f>
        <v>0</v>
      </c>
      <c r="Y458" s="49">
        <f>SUMIFS(Y$7:Y$377,$M$7:$M$377,"&lt;&gt;0",$O$7:$O$377,$O458,$Q$7:$Q$377,$Q458)</f>
        <v>0</v>
      </c>
      <c r="Z458" s="79">
        <f t="shared" si="237"/>
        <v>0</v>
      </c>
      <c r="AA458" s="43">
        <f t="shared" si="238"/>
        <v>0</v>
      </c>
      <c r="AB458" s="44">
        <f t="shared" si="238"/>
        <v>0</v>
      </c>
      <c r="AC458" s="44">
        <f t="shared" si="238"/>
        <v>0</v>
      </c>
      <c r="AD458" s="44">
        <f t="shared" si="238"/>
        <v>0</v>
      </c>
      <c r="AE458" s="45">
        <f t="shared" si="238"/>
        <v>0</v>
      </c>
      <c r="AF458" s="47">
        <f t="shared" si="238"/>
        <v>0</v>
      </c>
      <c r="AG458" s="82" t="str">
        <f t="shared" si="234"/>
        <v/>
      </c>
      <c r="AH458" s="56" t="str">
        <f t="shared" si="234"/>
        <v/>
      </c>
      <c r="AI458" s="56" t="str">
        <f t="shared" si="234"/>
        <v/>
      </c>
      <c r="AJ458" s="56" t="str">
        <f t="shared" si="233"/>
        <v/>
      </c>
      <c r="AK458" s="57" t="str">
        <f t="shared" si="233"/>
        <v/>
      </c>
      <c r="AL458" s="81" t="str">
        <f t="shared" si="233"/>
        <v/>
      </c>
      <c r="AM458" s="48">
        <f>SUMIFS(AM$7:AM$377,$B$7:$B$377,$B458,$D$7:$D$377,$D458)</f>
        <v>0</v>
      </c>
      <c r="AN458" s="49">
        <f>SUMIFS(AN$7:AN$377,$B$7:$B$377,$B458,$D$7:$D$377,$D458)</f>
        <v>0</v>
      </c>
      <c r="AO458" s="49">
        <f>SUMIFS(AO$7:AO$377,$B$7:$B$377,$B458,$D$7:$D$377,$D458)</f>
        <v>0</v>
      </c>
      <c r="AP458" s="49">
        <f>SUMIFS(AP$7:AP$377,$B$7:$B$377,$B458,$D$7:$D$377,$D458)</f>
        <v>0</v>
      </c>
      <c r="AQ458" s="49">
        <f>SUMIFS(AQ$7:AQ$377,$B$7:$B$377,$B458,$D$7:$D$377,$D458)</f>
        <v>0</v>
      </c>
      <c r="AR458" s="79">
        <f t="shared" si="240"/>
        <v>0</v>
      </c>
      <c r="AS458" s="48">
        <f>SUMIFS(AS$7:AS$377,$M$7:$M$377,"&lt;&gt;0",$O$7:$O$377,$O458,$Q$7:$Q$377,$Q458)</f>
        <v>0</v>
      </c>
      <c r="AT458" s="49">
        <f>SUMIFS(AT$7:AT$377,$M$7:$M$377,"&lt;&gt;0",$O$7:$O$377,$O458,$Q$7:$Q$377,$Q458)</f>
        <v>0</v>
      </c>
      <c r="AU458" s="49">
        <f>SUMIFS(AU$7:AU$377,$M$7:$M$377,"&lt;&gt;0",$O$7:$O$377,$O458,$Q$7:$Q$377,$Q458)</f>
        <v>0</v>
      </c>
      <c r="AV458" s="49">
        <f>SUMIFS(AV$7:AV$377,$M$7:$M$377,"&lt;&gt;0",$O$7:$O$377,$O458,$Q$7:$Q$377,$Q458)</f>
        <v>0</v>
      </c>
      <c r="AW458" s="49">
        <f>SUMIFS(AW$7:AW$377,$M$7:$M$377,"&lt;&gt;0",$O$7:$O$377,$O458,$Q$7:$Q$377,$Q458)</f>
        <v>0</v>
      </c>
      <c r="AX458" s="79">
        <f t="shared" si="241"/>
        <v>0</v>
      </c>
      <c r="AY458" s="48">
        <f t="shared" si="242"/>
        <v>0</v>
      </c>
      <c r="AZ458" s="49">
        <f t="shared" si="242"/>
        <v>0</v>
      </c>
      <c r="BA458" s="49">
        <f t="shared" si="242"/>
        <v>0</v>
      </c>
      <c r="BB458" s="49">
        <f t="shared" si="242"/>
        <v>0</v>
      </c>
      <c r="BC458" s="49">
        <f t="shared" si="242"/>
        <v>0</v>
      </c>
      <c r="BD458" s="79">
        <f t="shared" si="242"/>
        <v>0</v>
      </c>
      <c r="BE458" s="82" t="e">
        <f t="shared" si="243"/>
        <v>#DIV/0!</v>
      </c>
      <c r="BF458" s="56" t="e">
        <f t="shared" si="243"/>
        <v>#DIV/0!</v>
      </c>
      <c r="BG458" s="56" t="e">
        <f t="shared" si="243"/>
        <v>#DIV/0!</v>
      </c>
      <c r="BH458" s="56" t="e">
        <f t="shared" si="243"/>
        <v>#DIV/0!</v>
      </c>
      <c r="BI458" s="56" t="e">
        <f t="shared" si="243"/>
        <v>#DIV/0!</v>
      </c>
      <c r="BJ458" s="81" t="e">
        <f t="shared" si="243"/>
        <v>#DIV/0!</v>
      </c>
      <c r="BK458" s="82">
        <f t="shared" si="202"/>
        <v>0</v>
      </c>
      <c r="BL458" s="56">
        <f t="shared" si="202"/>
        <v>0</v>
      </c>
      <c r="BM458" s="56">
        <f t="shared" si="202"/>
        <v>0</v>
      </c>
      <c r="BN458" s="56">
        <f t="shared" si="198"/>
        <v>0</v>
      </c>
      <c r="BO458" s="56">
        <f t="shared" si="198"/>
        <v>0</v>
      </c>
      <c r="BP458" s="81">
        <f t="shared" si="198"/>
        <v>0</v>
      </c>
      <c r="BQ458" s="82">
        <f t="shared" si="203"/>
        <v>0</v>
      </c>
      <c r="BR458" s="56">
        <f t="shared" si="203"/>
        <v>0</v>
      </c>
      <c r="BS458" s="56">
        <f t="shared" si="203"/>
        <v>0</v>
      </c>
      <c r="BT458" s="56">
        <f t="shared" si="199"/>
        <v>0</v>
      </c>
      <c r="BU458" s="56">
        <f t="shared" si="199"/>
        <v>0</v>
      </c>
      <c r="BV458" s="81">
        <f t="shared" si="199"/>
        <v>0</v>
      </c>
      <c r="BW458" s="82">
        <f t="shared" si="204"/>
        <v>0</v>
      </c>
      <c r="BX458" s="56">
        <f t="shared" si="204"/>
        <v>0</v>
      </c>
      <c r="BY458" s="56">
        <f t="shared" si="204"/>
        <v>0</v>
      </c>
      <c r="BZ458" s="56">
        <f t="shared" si="200"/>
        <v>0</v>
      </c>
      <c r="CA458" s="56">
        <f t="shared" si="200"/>
        <v>0</v>
      </c>
      <c r="CB458" s="81">
        <f t="shared" si="200"/>
        <v>0</v>
      </c>
      <c r="CC458" s="43">
        <f t="shared" si="205"/>
        <v>0</v>
      </c>
      <c r="CD458" s="44">
        <f t="shared" si="205"/>
        <v>0</v>
      </c>
      <c r="CE458" s="44">
        <f t="shared" si="205"/>
        <v>0</v>
      </c>
      <c r="CF458" s="44">
        <f t="shared" si="201"/>
        <v>0</v>
      </c>
      <c r="CG458" s="44">
        <f t="shared" si="201"/>
        <v>0</v>
      </c>
      <c r="CH458" s="46">
        <f t="shared" si="201"/>
        <v>0</v>
      </c>
    </row>
    <row r="459" spans="1:86" hidden="1" outlineLevel="6" x14ac:dyDescent="0.2">
      <c r="F459"/>
      <c r="H459"/>
      <c r="I459"/>
      <c r="J459"/>
      <c r="K459"/>
      <c r="L459"/>
      <c r="M459"/>
      <c r="O459"/>
      <c r="P459"/>
      <c r="Q459"/>
      <c r="R459"/>
      <c r="U459"/>
      <c r="V459"/>
      <c r="W459"/>
      <c r="X459"/>
      <c r="Y459"/>
      <c r="Z459"/>
      <c r="AA459" s="2"/>
      <c r="AB459" s="2"/>
      <c r="AC459" s="2"/>
      <c r="AD459" s="2"/>
      <c r="AE459" s="2"/>
      <c r="AF459" s="3"/>
      <c r="AG459" s="38"/>
      <c r="AH459" s="38"/>
      <c r="AI459" s="38"/>
      <c r="AJ459" s="38"/>
      <c r="AK459" s="38"/>
      <c r="AL459" s="85"/>
      <c r="BE459" s="38"/>
      <c r="BF459" s="38"/>
      <c r="BG459" s="38"/>
      <c r="BH459" s="38"/>
      <c r="BI459" s="38"/>
      <c r="BJ459" s="38"/>
      <c r="BK459" s="38"/>
      <c r="BL459" s="38"/>
      <c r="BM459" s="38"/>
      <c r="BN459" s="38"/>
      <c r="BO459" s="38"/>
      <c r="BP459" s="38"/>
      <c r="BQ459" s="38"/>
      <c r="BR459" s="38"/>
      <c r="BS459" s="38"/>
      <c r="BT459" s="38"/>
      <c r="BU459" s="38"/>
      <c r="BV459" s="38"/>
      <c r="BW459" s="38"/>
      <c r="BX459" s="38"/>
      <c r="BY459" s="38"/>
      <c r="BZ459" s="38"/>
      <c r="CA459" s="38"/>
      <c r="CB459" s="38"/>
      <c r="CC459" s="2"/>
      <c r="CD459" s="2"/>
      <c r="CE459" s="2"/>
      <c r="CF459" s="2"/>
      <c r="CG459" s="2"/>
      <c r="CH459" s="2"/>
    </row>
    <row r="460" spans="1:86" hidden="1" outlineLevel="7" x14ac:dyDescent="0.2">
      <c r="F460" s="62" t="s">
        <v>125</v>
      </c>
      <c r="G460" s="63"/>
      <c r="H460" s="64">
        <f t="shared" ref="H460:L463" si="244">SUMIF($E$14:$E$377,$F460,H$14:H$377)</f>
        <v>0</v>
      </c>
      <c r="I460" s="65">
        <f t="shared" si="244"/>
        <v>0</v>
      </c>
      <c r="J460" s="65">
        <f t="shared" si="244"/>
        <v>0</v>
      </c>
      <c r="K460" s="65">
        <f t="shared" si="244"/>
        <v>0</v>
      </c>
      <c r="L460" s="65">
        <f t="shared" si="244"/>
        <v>0</v>
      </c>
      <c r="M460" s="66">
        <f t="shared" ref="M460:M465" si="245">SUM(H460:L460)</f>
        <v>0</v>
      </c>
      <c r="O460" s="67"/>
      <c r="P460" s="67"/>
      <c r="Q460" s="67"/>
      <c r="R460" s="67"/>
      <c r="S460" s="67"/>
      <c r="T460" s="68" t="s">
        <v>125</v>
      </c>
      <c r="U460" s="65">
        <f>SUMIF($M$350:$M$356,"&lt;&gt;0",U$350:U$356)</f>
        <v>0</v>
      </c>
      <c r="V460" s="65">
        <f>SUMIF($M$350:$M$356,"&lt;&gt;0",V$350:V$356)</f>
        <v>0</v>
      </c>
      <c r="W460" s="65">
        <f>SUMIF($M$350:$M$356,"&lt;&gt;0",W$350:W$356)</f>
        <v>0</v>
      </c>
      <c r="X460" s="65">
        <f>SUMIF($M$350:$M$356,"&lt;&gt;0",X$350:X$356)</f>
        <v>0</v>
      </c>
      <c r="Y460" s="65">
        <f>SUMIF($M$350:$M$356,"&lt;&gt;0",Y$350:Y$356)</f>
        <v>0</v>
      </c>
      <c r="Z460" s="66">
        <f t="shared" ref="Z460:Z465" si="246">SUM(U460:Y460)</f>
        <v>0</v>
      </c>
      <c r="AA460" s="64">
        <f t="shared" ref="AA460:AF465" si="247">+H460-U460</f>
        <v>0</v>
      </c>
      <c r="AB460" s="65">
        <f t="shared" si="247"/>
        <v>0</v>
      </c>
      <c r="AC460" s="65">
        <f t="shared" si="247"/>
        <v>0</v>
      </c>
      <c r="AD460" s="65">
        <f t="shared" si="247"/>
        <v>0</v>
      </c>
      <c r="AE460" s="86">
        <f t="shared" si="247"/>
        <v>0</v>
      </c>
      <c r="AF460" s="87">
        <f t="shared" si="247"/>
        <v>0</v>
      </c>
      <c r="AG460" s="72" t="str">
        <f t="shared" si="234"/>
        <v/>
      </c>
      <c r="AH460" s="70" t="str">
        <f t="shared" si="234"/>
        <v/>
      </c>
      <c r="AI460" s="70" t="str">
        <f t="shared" si="234"/>
        <v/>
      </c>
      <c r="AJ460" s="70" t="str">
        <f t="shared" si="233"/>
        <v/>
      </c>
      <c r="AK460" s="89" t="str">
        <f t="shared" si="233"/>
        <v/>
      </c>
      <c r="AL460" s="90" t="str">
        <f t="shared" si="233"/>
        <v/>
      </c>
      <c r="AM460" s="64">
        <f t="shared" ref="AM460:AQ463" si="248">SUMIF($E$14:$E$377,$F460,AM$14:AM$377)</f>
        <v>0</v>
      </c>
      <c r="AN460" s="65">
        <f t="shared" si="248"/>
        <v>0</v>
      </c>
      <c r="AO460" s="65">
        <f t="shared" si="248"/>
        <v>0</v>
      </c>
      <c r="AP460" s="65">
        <f t="shared" si="248"/>
        <v>0</v>
      </c>
      <c r="AQ460" s="65">
        <f t="shared" si="248"/>
        <v>0</v>
      </c>
      <c r="AR460" s="66">
        <f t="shared" ref="AR460:AR465" si="249">SUM(AM460:AQ460)</f>
        <v>0</v>
      </c>
      <c r="AS460" s="64">
        <f>SUMIF($M$350:$M$356,"&lt;&gt;0",AS$350:AS$356)</f>
        <v>0</v>
      </c>
      <c r="AT460" s="65">
        <f>SUMIF($M$350:$M$356,"&lt;&gt;0",AT$350:AT$356)</f>
        <v>0</v>
      </c>
      <c r="AU460" s="65">
        <f>SUMIF($M$350:$M$356,"&lt;&gt;0",AU$350:AU$356)</f>
        <v>0</v>
      </c>
      <c r="AV460" s="65">
        <f>SUMIF($M$350:$M$356,"&lt;&gt;0",AV$350:AV$356)</f>
        <v>0</v>
      </c>
      <c r="AW460" s="65">
        <f>SUMIF($M$350:$M$356,"&lt;&gt;0",AW$350:AW$356)</f>
        <v>0</v>
      </c>
      <c r="AX460" s="66">
        <f t="shared" ref="AX460:AX465" si="250">SUM(AS460:AW460)</f>
        <v>0</v>
      </c>
      <c r="AY460" s="64">
        <f t="shared" ref="AY460:BD465" si="251">+AM460-AS460</f>
        <v>0</v>
      </c>
      <c r="AZ460" s="65">
        <f t="shared" si="251"/>
        <v>0</v>
      </c>
      <c r="BA460" s="65">
        <f t="shared" si="251"/>
        <v>0</v>
      </c>
      <c r="BB460" s="65">
        <f t="shared" si="251"/>
        <v>0</v>
      </c>
      <c r="BC460" s="65">
        <f t="shared" si="251"/>
        <v>0</v>
      </c>
      <c r="BD460" s="66">
        <f t="shared" si="251"/>
        <v>0</v>
      </c>
      <c r="BE460" s="72" t="e">
        <f t="shared" ref="BE460:BJ465" si="252">AY460/AS460</f>
        <v>#DIV/0!</v>
      </c>
      <c r="BF460" s="70" t="e">
        <f t="shared" si="252"/>
        <v>#DIV/0!</v>
      </c>
      <c r="BG460" s="70" t="e">
        <f t="shared" si="252"/>
        <v>#DIV/0!</v>
      </c>
      <c r="BH460" s="70" t="e">
        <f t="shared" si="252"/>
        <v>#DIV/0!</v>
      </c>
      <c r="BI460" s="70" t="e">
        <f t="shared" si="252"/>
        <v>#DIV/0!</v>
      </c>
      <c r="BJ460" s="71" t="e">
        <f t="shared" si="252"/>
        <v>#DIV/0!</v>
      </c>
      <c r="BK460" s="72">
        <f t="shared" si="202"/>
        <v>0</v>
      </c>
      <c r="BL460" s="70">
        <f t="shared" si="202"/>
        <v>0</v>
      </c>
      <c r="BM460" s="70">
        <f t="shared" si="202"/>
        <v>0</v>
      </c>
      <c r="BN460" s="70">
        <f t="shared" si="198"/>
        <v>0</v>
      </c>
      <c r="BO460" s="70">
        <f t="shared" si="198"/>
        <v>0</v>
      </c>
      <c r="BP460" s="71">
        <f t="shared" si="198"/>
        <v>0</v>
      </c>
      <c r="BQ460" s="72">
        <f t="shared" si="203"/>
        <v>0</v>
      </c>
      <c r="BR460" s="70">
        <f t="shared" si="203"/>
        <v>0</v>
      </c>
      <c r="BS460" s="70">
        <f t="shared" si="203"/>
        <v>0</v>
      </c>
      <c r="BT460" s="70">
        <f t="shared" si="199"/>
        <v>0</v>
      </c>
      <c r="BU460" s="70">
        <f t="shared" si="199"/>
        <v>0</v>
      </c>
      <c r="BV460" s="71">
        <f t="shared" si="199"/>
        <v>0</v>
      </c>
      <c r="BW460" s="72">
        <f t="shared" si="204"/>
        <v>0</v>
      </c>
      <c r="BX460" s="70">
        <f t="shared" si="204"/>
        <v>0</v>
      </c>
      <c r="BY460" s="70">
        <f t="shared" si="204"/>
        <v>0</v>
      </c>
      <c r="BZ460" s="70">
        <f t="shared" si="200"/>
        <v>0</v>
      </c>
      <c r="CA460" s="70">
        <f t="shared" si="200"/>
        <v>0</v>
      </c>
      <c r="CB460" s="71">
        <f t="shared" si="200"/>
        <v>0</v>
      </c>
      <c r="CC460" s="64">
        <f t="shared" si="205"/>
        <v>0</v>
      </c>
      <c r="CD460" s="65">
        <f t="shared" si="205"/>
        <v>0</v>
      </c>
      <c r="CE460" s="65">
        <f t="shared" si="205"/>
        <v>0</v>
      </c>
      <c r="CF460" s="65">
        <f t="shared" si="201"/>
        <v>0</v>
      </c>
      <c r="CG460" s="65">
        <f t="shared" si="201"/>
        <v>0</v>
      </c>
      <c r="CH460" s="69">
        <f t="shared" si="201"/>
        <v>0</v>
      </c>
    </row>
    <row r="461" spans="1:86" hidden="1" outlineLevel="7" x14ac:dyDescent="0.2">
      <c r="F461" s="73" t="s">
        <v>126</v>
      </c>
      <c r="G461" s="60"/>
      <c r="H461" s="28">
        <f t="shared" si="244"/>
        <v>0</v>
      </c>
      <c r="I461" s="2">
        <f t="shared" si="244"/>
        <v>0</v>
      </c>
      <c r="J461" s="2">
        <f t="shared" si="244"/>
        <v>0</v>
      </c>
      <c r="K461" s="2">
        <f t="shared" si="244"/>
        <v>0</v>
      </c>
      <c r="L461" s="2">
        <f t="shared" si="244"/>
        <v>0</v>
      </c>
      <c r="M461" s="74">
        <f t="shared" si="245"/>
        <v>0</v>
      </c>
      <c r="O461"/>
      <c r="P461"/>
      <c r="Q461"/>
      <c r="R461"/>
      <c r="T461" s="75" t="s">
        <v>126</v>
      </c>
      <c r="U461" s="2">
        <f>SUMIF($M$357:$M$363,"&lt;&gt;0",U$357:U$363)</f>
        <v>0</v>
      </c>
      <c r="V461" s="2">
        <f>SUMIF($M$357:$M$363,"&lt;&gt;0",V$357:V$363)</f>
        <v>0</v>
      </c>
      <c r="W461" s="2">
        <f>SUMIF($M$357:$M$363,"&lt;&gt;0",W$357:W$363)</f>
        <v>0</v>
      </c>
      <c r="X461" s="2">
        <f>SUMIF($M$357:$M$363,"&lt;&gt;0",X$357:X$363)</f>
        <v>0</v>
      </c>
      <c r="Y461" s="2">
        <f>SUMIF($M$357:$M$363,"&lt;&gt;0",Y$357:Y$363)</f>
        <v>0</v>
      </c>
      <c r="Z461" s="74">
        <f t="shared" si="246"/>
        <v>0</v>
      </c>
      <c r="AA461" s="28">
        <f t="shared" si="247"/>
        <v>0</v>
      </c>
      <c r="AB461" s="2">
        <f t="shared" si="247"/>
        <v>0</v>
      </c>
      <c r="AC461" s="2">
        <f t="shared" si="247"/>
        <v>0</v>
      </c>
      <c r="AD461" s="2">
        <f t="shared" si="247"/>
        <v>0</v>
      </c>
      <c r="AE461" s="29">
        <f t="shared" si="247"/>
        <v>0</v>
      </c>
      <c r="AF461" s="31">
        <f t="shared" si="247"/>
        <v>0</v>
      </c>
      <c r="AG461" s="77" t="str">
        <f t="shared" si="234"/>
        <v/>
      </c>
      <c r="AH461" s="38" t="str">
        <f t="shared" si="234"/>
        <v/>
      </c>
      <c r="AI461" s="38" t="str">
        <f t="shared" si="234"/>
        <v/>
      </c>
      <c r="AJ461" s="38" t="str">
        <f t="shared" si="233"/>
        <v/>
      </c>
      <c r="AK461" s="39" t="str">
        <f t="shared" si="233"/>
        <v/>
      </c>
      <c r="AL461" s="40" t="str">
        <f t="shared" si="233"/>
        <v/>
      </c>
      <c r="AM461" s="28">
        <f t="shared" si="248"/>
        <v>0</v>
      </c>
      <c r="AN461" s="2">
        <f t="shared" si="248"/>
        <v>0</v>
      </c>
      <c r="AO461" s="2">
        <f t="shared" si="248"/>
        <v>0</v>
      </c>
      <c r="AP461" s="2">
        <f t="shared" si="248"/>
        <v>0</v>
      </c>
      <c r="AQ461" s="2">
        <f t="shared" si="248"/>
        <v>0</v>
      </c>
      <c r="AR461" s="74">
        <f t="shared" si="249"/>
        <v>0</v>
      </c>
      <c r="AS461" s="28">
        <f>SUMIF($M$357:$M$363,"&lt;&gt;0",AS$357:AS$363)</f>
        <v>0</v>
      </c>
      <c r="AT461" s="2">
        <f>SUMIF($M$357:$M$363,"&lt;&gt;0",AT$357:AT$363)</f>
        <v>0</v>
      </c>
      <c r="AU461" s="2">
        <f>SUMIF($M$357:$M$363,"&lt;&gt;0",AU$357:AU$363)</f>
        <v>0</v>
      </c>
      <c r="AV461" s="2">
        <f>SUMIF($M$357:$M$363,"&lt;&gt;0",AV$357:AV$363)</f>
        <v>0</v>
      </c>
      <c r="AW461" s="2">
        <f>SUMIF($M$357:$M$363,"&lt;&gt;0",AW$357:AW$363)</f>
        <v>0</v>
      </c>
      <c r="AX461" s="74">
        <f t="shared" si="250"/>
        <v>0</v>
      </c>
      <c r="AY461" s="28">
        <f t="shared" si="251"/>
        <v>0</v>
      </c>
      <c r="AZ461" s="2">
        <f t="shared" si="251"/>
        <v>0</v>
      </c>
      <c r="BA461" s="2">
        <f t="shared" si="251"/>
        <v>0</v>
      </c>
      <c r="BB461" s="2">
        <f t="shared" si="251"/>
        <v>0</v>
      </c>
      <c r="BC461" s="2">
        <f t="shared" si="251"/>
        <v>0</v>
      </c>
      <c r="BD461" s="74">
        <f t="shared" si="251"/>
        <v>0</v>
      </c>
      <c r="BE461" s="77" t="e">
        <f t="shared" si="252"/>
        <v>#DIV/0!</v>
      </c>
      <c r="BF461" s="38" t="e">
        <f t="shared" si="252"/>
        <v>#DIV/0!</v>
      </c>
      <c r="BG461" s="38" t="e">
        <f t="shared" si="252"/>
        <v>#DIV/0!</v>
      </c>
      <c r="BH461" s="38" t="e">
        <f t="shared" si="252"/>
        <v>#DIV/0!</v>
      </c>
      <c r="BI461" s="38" t="e">
        <f t="shared" si="252"/>
        <v>#DIV/0!</v>
      </c>
      <c r="BJ461" s="76" t="e">
        <f t="shared" si="252"/>
        <v>#DIV/0!</v>
      </c>
      <c r="BK461" s="77">
        <f t="shared" si="202"/>
        <v>0</v>
      </c>
      <c r="BL461" s="38">
        <f t="shared" si="202"/>
        <v>0</v>
      </c>
      <c r="BM461" s="38">
        <f t="shared" si="202"/>
        <v>0</v>
      </c>
      <c r="BN461" s="38">
        <f t="shared" si="198"/>
        <v>0</v>
      </c>
      <c r="BO461" s="38">
        <f t="shared" si="198"/>
        <v>0</v>
      </c>
      <c r="BP461" s="76">
        <f t="shared" si="198"/>
        <v>0</v>
      </c>
      <c r="BQ461" s="77">
        <f t="shared" si="203"/>
        <v>0</v>
      </c>
      <c r="BR461" s="38">
        <f t="shared" si="203"/>
        <v>0</v>
      </c>
      <c r="BS461" s="38">
        <f t="shared" si="203"/>
        <v>0</v>
      </c>
      <c r="BT461" s="38">
        <f t="shared" si="199"/>
        <v>0</v>
      </c>
      <c r="BU461" s="38">
        <f t="shared" si="199"/>
        <v>0</v>
      </c>
      <c r="BV461" s="76">
        <f t="shared" si="199"/>
        <v>0</v>
      </c>
      <c r="BW461" s="77">
        <f t="shared" si="204"/>
        <v>0</v>
      </c>
      <c r="BX461" s="38">
        <f t="shared" si="204"/>
        <v>0</v>
      </c>
      <c r="BY461" s="38">
        <f t="shared" si="204"/>
        <v>0</v>
      </c>
      <c r="BZ461" s="38">
        <f t="shared" si="200"/>
        <v>0</v>
      </c>
      <c r="CA461" s="38">
        <f t="shared" si="200"/>
        <v>0</v>
      </c>
      <c r="CB461" s="76">
        <f t="shared" si="200"/>
        <v>0</v>
      </c>
      <c r="CC461" s="28">
        <f t="shared" si="205"/>
        <v>0</v>
      </c>
      <c r="CD461" s="2">
        <f t="shared" si="205"/>
        <v>0</v>
      </c>
      <c r="CE461" s="2">
        <f t="shared" si="205"/>
        <v>0</v>
      </c>
      <c r="CF461" s="2">
        <f t="shared" si="201"/>
        <v>0</v>
      </c>
      <c r="CG461" s="2">
        <f t="shared" si="201"/>
        <v>0</v>
      </c>
      <c r="CH461" s="30">
        <f t="shared" si="201"/>
        <v>0</v>
      </c>
    </row>
    <row r="462" spans="1:86" hidden="1" outlineLevel="7" x14ac:dyDescent="0.2">
      <c r="F462" s="73" t="s">
        <v>127</v>
      </c>
      <c r="G462" s="60"/>
      <c r="H462" s="28">
        <f t="shared" si="244"/>
        <v>0</v>
      </c>
      <c r="I462" s="2">
        <f t="shared" si="244"/>
        <v>0</v>
      </c>
      <c r="J462" s="2">
        <f t="shared" si="244"/>
        <v>0</v>
      </c>
      <c r="K462" s="2">
        <f t="shared" si="244"/>
        <v>0</v>
      </c>
      <c r="L462" s="2">
        <f t="shared" si="244"/>
        <v>0</v>
      </c>
      <c r="M462" s="74">
        <f t="shared" si="245"/>
        <v>0</v>
      </c>
      <c r="O462"/>
      <c r="P462"/>
      <c r="Q462"/>
      <c r="R462"/>
      <c r="T462" s="75" t="s">
        <v>127</v>
      </c>
      <c r="U462" s="2">
        <f>SUMIF($M$364:$M$370,"&lt;&gt;0",U$364:U$370)</f>
        <v>0</v>
      </c>
      <c r="V462" s="2">
        <f>SUMIF($M$364:$M$370,"&lt;&gt;0",V$364:V$370)</f>
        <v>0</v>
      </c>
      <c r="W462" s="2">
        <f>SUMIF($M$364:$M$370,"&lt;&gt;0",W$364:W$370)</f>
        <v>0</v>
      </c>
      <c r="X462" s="2">
        <f>SUMIF($M$364:$M$370,"&lt;&gt;0",X$364:X$370)</f>
        <v>0</v>
      </c>
      <c r="Y462" s="2">
        <f>SUMIF($M$364:$M$370,"&lt;&gt;0",Y$364:Y$370)</f>
        <v>0</v>
      </c>
      <c r="Z462" s="74">
        <f t="shared" si="246"/>
        <v>0</v>
      </c>
      <c r="AA462" s="28">
        <f t="shared" si="247"/>
        <v>0</v>
      </c>
      <c r="AB462" s="2">
        <f t="shared" si="247"/>
        <v>0</v>
      </c>
      <c r="AC462" s="2">
        <f t="shared" si="247"/>
        <v>0</v>
      </c>
      <c r="AD462" s="2">
        <f t="shared" si="247"/>
        <v>0</v>
      </c>
      <c r="AE462" s="29">
        <f t="shared" si="247"/>
        <v>0</v>
      </c>
      <c r="AF462" s="31">
        <f t="shared" si="247"/>
        <v>0</v>
      </c>
      <c r="AG462" s="77" t="str">
        <f t="shared" si="234"/>
        <v/>
      </c>
      <c r="AH462" s="38" t="str">
        <f t="shared" si="234"/>
        <v/>
      </c>
      <c r="AI462" s="38" t="str">
        <f t="shared" si="234"/>
        <v/>
      </c>
      <c r="AJ462" s="38" t="str">
        <f t="shared" si="233"/>
        <v/>
      </c>
      <c r="AK462" s="39" t="str">
        <f t="shared" si="233"/>
        <v/>
      </c>
      <c r="AL462" s="40" t="str">
        <f t="shared" si="233"/>
        <v/>
      </c>
      <c r="AM462" s="28">
        <f t="shared" si="248"/>
        <v>0</v>
      </c>
      <c r="AN462" s="2">
        <f t="shared" si="248"/>
        <v>0</v>
      </c>
      <c r="AO462" s="2">
        <f t="shared" si="248"/>
        <v>0</v>
      </c>
      <c r="AP462" s="2">
        <f t="shared" si="248"/>
        <v>0</v>
      </c>
      <c r="AQ462" s="2">
        <f t="shared" si="248"/>
        <v>0</v>
      </c>
      <c r="AR462" s="74">
        <f t="shared" si="249"/>
        <v>0</v>
      </c>
      <c r="AS462" s="28">
        <f>SUMIF($M$364:$M$370,"&lt;&gt;0",AS$364:AS$370)</f>
        <v>0</v>
      </c>
      <c r="AT462" s="2">
        <f>SUMIF($M$364:$M$370,"&lt;&gt;0",AT$364:AT$370)</f>
        <v>0</v>
      </c>
      <c r="AU462" s="2">
        <f>SUMIF($M$364:$M$370,"&lt;&gt;0",AU$364:AU$370)</f>
        <v>0</v>
      </c>
      <c r="AV462" s="2">
        <f>SUMIF($M$364:$M$370,"&lt;&gt;0",AV$364:AV$370)</f>
        <v>0</v>
      </c>
      <c r="AW462" s="2">
        <f>SUMIF($M$364:$M$370,"&lt;&gt;0",AW$364:AW$370)</f>
        <v>0</v>
      </c>
      <c r="AX462" s="74">
        <f t="shared" si="250"/>
        <v>0</v>
      </c>
      <c r="AY462" s="28">
        <f t="shared" si="251"/>
        <v>0</v>
      </c>
      <c r="AZ462" s="2">
        <f t="shared" si="251"/>
        <v>0</v>
      </c>
      <c r="BA462" s="2">
        <f t="shared" si="251"/>
        <v>0</v>
      </c>
      <c r="BB462" s="2">
        <f t="shared" si="251"/>
        <v>0</v>
      </c>
      <c r="BC462" s="2">
        <f t="shared" si="251"/>
        <v>0</v>
      </c>
      <c r="BD462" s="74">
        <f t="shared" si="251"/>
        <v>0</v>
      </c>
      <c r="BE462" s="77" t="e">
        <f t="shared" si="252"/>
        <v>#DIV/0!</v>
      </c>
      <c r="BF462" s="38" t="e">
        <f t="shared" si="252"/>
        <v>#DIV/0!</v>
      </c>
      <c r="BG462" s="38" t="e">
        <f t="shared" si="252"/>
        <v>#DIV/0!</v>
      </c>
      <c r="BH462" s="38" t="e">
        <f t="shared" si="252"/>
        <v>#DIV/0!</v>
      </c>
      <c r="BI462" s="38" t="e">
        <f t="shared" si="252"/>
        <v>#DIV/0!</v>
      </c>
      <c r="BJ462" s="76" t="e">
        <f t="shared" si="252"/>
        <v>#DIV/0!</v>
      </c>
      <c r="BK462" s="77">
        <f t="shared" si="202"/>
        <v>0</v>
      </c>
      <c r="BL462" s="38">
        <f t="shared" si="202"/>
        <v>0</v>
      </c>
      <c r="BM462" s="38">
        <f t="shared" si="202"/>
        <v>0</v>
      </c>
      <c r="BN462" s="38">
        <f t="shared" si="198"/>
        <v>0</v>
      </c>
      <c r="BO462" s="38">
        <f t="shared" si="198"/>
        <v>0</v>
      </c>
      <c r="BP462" s="76">
        <f t="shared" si="198"/>
        <v>0</v>
      </c>
      <c r="BQ462" s="77">
        <f t="shared" si="203"/>
        <v>0</v>
      </c>
      <c r="BR462" s="38">
        <f t="shared" si="203"/>
        <v>0</v>
      </c>
      <c r="BS462" s="38">
        <f t="shared" si="203"/>
        <v>0</v>
      </c>
      <c r="BT462" s="38">
        <f t="shared" si="199"/>
        <v>0</v>
      </c>
      <c r="BU462" s="38">
        <f t="shared" si="199"/>
        <v>0</v>
      </c>
      <c r="BV462" s="76">
        <f t="shared" si="199"/>
        <v>0</v>
      </c>
      <c r="BW462" s="77">
        <f t="shared" si="204"/>
        <v>0</v>
      </c>
      <c r="BX462" s="38">
        <f t="shared" si="204"/>
        <v>0</v>
      </c>
      <c r="BY462" s="38">
        <f t="shared" si="204"/>
        <v>0</v>
      </c>
      <c r="BZ462" s="38">
        <f t="shared" si="200"/>
        <v>0</v>
      </c>
      <c r="CA462" s="38">
        <f t="shared" si="200"/>
        <v>0</v>
      </c>
      <c r="CB462" s="76">
        <f t="shared" si="200"/>
        <v>0</v>
      </c>
      <c r="CC462" s="28">
        <f t="shared" si="205"/>
        <v>0</v>
      </c>
      <c r="CD462" s="2">
        <f t="shared" si="205"/>
        <v>0</v>
      </c>
      <c r="CE462" s="2">
        <f t="shared" si="205"/>
        <v>0</v>
      </c>
      <c r="CF462" s="2">
        <f t="shared" si="201"/>
        <v>0</v>
      </c>
      <c r="CG462" s="2">
        <f t="shared" si="201"/>
        <v>0</v>
      </c>
      <c r="CH462" s="30">
        <f t="shared" si="201"/>
        <v>0</v>
      </c>
    </row>
    <row r="463" spans="1:86" ht="13.5" hidden="1" outlineLevel="7" thickBot="1" x14ac:dyDescent="0.25">
      <c r="F463" s="78" t="s">
        <v>128</v>
      </c>
      <c r="G463" s="61"/>
      <c r="H463" s="43">
        <f t="shared" si="244"/>
        <v>0</v>
      </c>
      <c r="I463" s="44">
        <f t="shared" si="244"/>
        <v>0</v>
      </c>
      <c r="J463" s="44">
        <f t="shared" si="244"/>
        <v>0</v>
      </c>
      <c r="K463" s="44">
        <f t="shared" si="244"/>
        <v>0</v>
      </c>
      <c r="L463" s="44">
        <f t="shared" si="244"/>
        <v>0</v>
      </c>
      <c r="M463" s="79">
        <f t="shared" si="245"/>
        <v>0</v>
      </c>
      <c r="O463" s="42"/>
      <c r="P463" s="42"/>
      <c r="Q463" s="42"/>
      <c r="R463" s="42"/>
      <c r="S463" s="42"/>
      <c r="T463" s="80" t="s">
        <v>128</v>
      </c>
      <c r="U463" s="44">
        <f>SUMIF($M$371:$M$377,"&lt;&gt;0",U$371:U$377)</f>
        <v>0</v>
      </c>
      <c r="V463" s="44">
        <f>SUMIF($M$371:$M$377,"&lt;&gt;0",V$371:V$377)</f>
        <v>0</v>
      </c>
      <c r="W463" s="44">
        <f>SUMIF($M$371:$M$377,"&lt;&gt;0",W$371:W$377)</f>
        <v>0</v>
      </c>
      <c r="X463" s="44">
        <f>SUMIF($M$371:$M$377,"&lt;&gt;0",X$371:X$377)</f>
        <v>0</v>
      </c>
      <c r="Y463" s="44">
        <f>SUMIF($M$371:$M$377,"&lt;&gt;0",Y$371:Y$377)</f>
        <v>0</v>
      </c>
      <c r="Z463" s="79">
        <f t="shared" si="246"/>
        <v>0</v>
      </c>
      <c r="AA463" s="43">
        <f t="shared" si="247"/>
        <v>0</v>
      </c>
      <c r="AB463" s="44">
        <f t="shared" si="247"/>
        <v>0</v>
      </c>
      <c r="AC463" s="44">
        <f t="shared" si="247"/>
        <v>0</v>
      </c>
      <c r="AD463" s="44">
        <f t="shared" si="247"/>
        <v>0</v>
      </c>
      <c r="AE463" s="45">
        <f t="shared" si="247"/>
        <v>0</v>
      </c>
      <c r="AF463" s="47">
        <f t="shared" si="247"/>
        <v>0</v>
      </c>
      <c r="AG463" s="82" t="str">
        <f t="shared" si="234"/>
        <v/>
      </c>
      <c r="AH463" s="56" t="str">
        <f t="shared" si="234"/>
        <v/>
      </c>
      <c r="AI463" s="56" t="str">
        <f t="shared" si="234"/>
        <v/>
      </c>
      <c r="AJ463" s="56" t="str">
        <f t="shared" si="233"/>
        <v/>
      </c>
      <c r="AK463" s="57" t="str">
        <f t="shared" si="233"/>
        <v/>
      </c>
      <c r="AL463" s="58" t="str">
        <f t="shared" si="233"/>
        <v/>
      </c>
      <c r="AM463" s="43">
        <f t="shared" si="248"/>
        <v>0</v>
      </c>
      <c r="AN463" s="44">
        <f t="shared" si="248"/>
        <v>0</v>
      </c>
      <c r="AO463" s="44">
        <f t="shared" si="248"/>
        <v>0</v>
      </c>
      <c r="AP463" s="44">
        <f t="shared" si="248"/>
        <v>0</v>
      </c>
      <c r="AQ463" s="44">
        <f t="shared" si="248"/>
        <v>0</v>
      </c>
      <c r="AR463" s="79">
        <f t="shared" si="249"/>
        <v>0</v>
      </c>
      <c r="AS463" s="43">
        <f>SUMIF($M$371:$M$377,"&lt;&gt;0",AS$371:AS$377)</f>
        <v>0</v>
      </c>
      <c r="AT463" s="44">
        <f>SUMIF($M$371:$M$377,"&lt;&gt;0",AT$371:AT$377)</f>
        <v>0</v>
      </c>
      <c r="AU463" s="44">
        <f>SUMIF($M$371:$M$377,"&lt;&gt;0",AU$371:AU$377)</f>
        <v>0</v>
      </c>
      <c r="AV463" s="44">
        <f>SUMIF($M$371:$M$377,"&lt;&gt;0",AV$371:AV$377)</f>
        <v>0</v>
      </c>
      <c r="AW463" s="44">
        <f>SUMIF($M$371:$M$377,"&lt;&gt;0",AW$371:AW$377)</f>
        <v>0</v>
      </c>
      <c r="AX463" s="79">
        <f t="shared" si="250"/>
        <v>0</v>
      </c>
      <c r="AY463" s="43">
        <f t="shared" si="251"/>
        <v>0</v>
      </c>
      <c r="AZ463" s="44">
        <f t="shared" si="251"/>
        <v>0</v>
      </c>
      <c r="BA463" s="44">
        <f t="shared" si="251"/>
        <v>0</v>
      </c>
      <c r="BB463" s="44">
        <f t="shared" si="251"/>
        <v>0</v>
      </c>
      <c r="BC463" s="44">
        <f t="shared" si="251"/>
        <v>0</v>
      </c>
      <c r="BD463" s="79">
        <f t="shared" si="251"/>
        <v>0</v>
      </c>
      <c r="BE463" s="82" t="e">
        <f t="shared" si="252"/>
        <v>#DIV/0!</v>
      </c>
      <c r="BF463" s="56" t="e">
        <f t="shared" si="252"/>
        <v>#DIV/0!</v>
      </c>
      <c r="BG463" s="56" t="e">
        <f t="shared" si="252"/>
        <v>#DIV/0!</v>
      </c>
      <c r="BH463" s="56" t="e">
        <f t="shared" si="252"/>
        <v>#DIV/0!</v>
      </c>
      <c r="BI463" s="56" t="e">
        <f t="shared" si="252"/>
        <v>#DIV/0!</v>
      </c>
      <c r="BJ463" s="81" t="e">
        <f t="shared" si="252"/>
        <v>#DIV/0!</v>
      </c>
      <c r="BK463" s="82">
        <f t="shared" si="202"/>
        <v>0</v>
      </c>
      <c r="BL463" s="56">
        <f t="shared" si="202"/>
        <v>0</v>
      </c>
      <c r="BM463" s="56">
        <f t="shared" si="202"/>
        <v>0</v>
      </c>
      <c r="BN463" s="56">
        <f t="shared" si="198"/>
        <v>0</v>
      </c>
      <c r="BO463" s="56">
        <f t="shared" si="198"/>
        <v>0</v>
      </c>
      <c r="BP463" s="81">
        <f t="shared" si="198"/>
        <v>0</v>
      </c>
      <c r="BQ463" s="82">
        <f t="shared" si="203"/>
        <v>0</v>
      </c>
      <c r="BR463" s="56">
        <f t="shared" si="203"/>
        <v>0</v>
      </c>
      <c r="BS463" s="56">
        <f t="shared" si="203"/>
        <v>0</v>
      </c>
      <c r="BT463" s="56">
        <f t="shared" si="199"/>
        <v>0</v>
      </c>
      <c r="BU463" s="56">
        <f t="shared" si="199"/>
        <v>0</v>
      </c>
      <c r="BV463" s="81">
        <f t="shared" si="199"/>
        <v>0</v>
      </c>
      <c r="BW463" s="82">
        <f t="shared" si="204"/>
        <v>0</v>
      </c>
      <c r="BX463" s="56">
        <f t="shared" si="204"/>
        <v>0</v>
      </c>
      <c r="BY463" s="56">
        <f t="shared" si="204"/>
        <v>0</v>
      </c>
      <c r="BZ463" s="56">
        <f t="shared" si="200"/>
        <v>0</v>
      </c>
      <c r="CA463" s="56">
        <f t="shared" si="200"/>
        <v>0</v>
      </c>
      <c r="CB463" s="81">
        <f t="shared" si="200"/>
        <v>0</v>
      </c>
      <c r="CC463" s="43">
        <f t="shared" si="205"/>
        <v>0</v>
      </c>
      <c r="CD463" s="44">
        <f t="shared" si="205"/>
        <v>0</v>
      </c>
      <c r="CE463" s="44">
        <f t="shared" si="205"/>
        <v>0</v>
      </c>
      <c r="CF463" s="44">
        <f t="shared" si="201"/>
        <v>0</v>
      </c>
      <c r="CG463" s="44">
        <f t="shared" si="201"/>
        <v>0</v>
      </c>
      <c r="CH463" s="46">
        <f t="shared" si="201"/>
        <v>0</v>
      </c>
    </row>
    <row r="464" spans="1:86" hidden="1" outlineLevel="7" x14ac:dyDescent="0.2">
      <c r="A464" t="s">
        <v>46</v>
      </c>
      <c r="B464" t="s">
        <v>46</v>
      </c>
      <c r="C464" t="s">
        <v>129</v>
      </c>
      <c r="D464" t="s">
        <v>129</v>
      </c>
      <c r="F464" s="83" t="s">
        <v>130</v>
      </c>
      <c r="G464" s="60"/>
      <c r="H464" s="32">
        <f>SUM(H460:H463)</f>
        <v>0</v>
      </c>
      <c r="I464" s="5">
        <f>SUM(I460:I463)</f>
        <v>0</v>
      </c>
      <c r="J464" s="5">
        <f>SUM(J460:J463)</f>
        <v>0</v>
      </c>
      <c r="K464" s="5">
        <f>SUM(K460:K463)</f>
        <v>0</v>
      </c>
      <c r="L464" s="5">
        <f>SUM(L460:L463)</f>
        <v>0</v>
      </c>
      <c r="M464" s="74">
        <f t="shared" si="245"/>
        <v>0</v>
      </c>
      <c r="N464" s="3" t="s">
        <v>49</v>
      </c>
      <c r="O464" t="s">
        <v>49</v>
      </c>
      <c r="P464" t="s">
        <v>129</v>
      </c>
      <c r="Q464" t="s">
        <v>129</v>
      </c>
      <c r="R464"/>
      <c r="T464" s="84" t="s">
        <v>130</v>
      </c>
      <c r="U464" s="5">
        <f>SUM(U460:U463)</f>
        <v>0</v>
      </c>
      <c r="V464" s="5">
        <f>SUM(V460:V463)</f>
        <v>0</v>
      </c>
      <c r="W464" s="5">
        <f>SUM(W460:W463)</f>
        <v>0</v>
      </c>
      <c r="X464" s="5">
        <f>SUM(X460:X463)</f>
        <v>0</v>
      </c>
      <c r="Y464" s="5">
        <f>SUM(Y460:Y463)</f>
        <v>0</v>
      </c>
      <c r="Z464" s="74">
        <f t="shared" si="246"/>
        <v>0</v>
      </c>
      <c r="AA464" s="28">
        <f t="shared" si="247"/>
        <v>0</v>
      </c>
      <c r="AB464" s="2">
        <f t="shared" si="247"/>
        <v>0</v>
      </c>
      <c r="AC464" s="2">
        <f t="shared" si="247"/>
        <v>0</v>
      </c>
      <c r="AD464" s="2">
        <f t="shared" si="247"/>
        <v>0</v>
      </c>
      <c r="AE464" s="29">
        <f t="shared" si="247"/>
        <v>0</v>
      </c>
      <c r="AF464" s="31">
        <f t="shared" si="247"/>
        <v>0</v>
      </c>
      <c r="AG464" s="77" t="str">
        <f t="shared" si="234"/>
        <v/>
      </c>
      <c r="AH464" s="38" t="str">
        <f t="shared" si="234"/>
        <v/>
      </c>
      <c r="AI464" s="38" t="str">
        <f t="shared" si="234"/>
        <v/>
      </c>
      <c r="AJ464" s="38" t="str">
        <f t="shared" si="233"/>
        <v/>
      </c>
      <c r="AK464" s="39" t="str">
        <f t="shared" si="233"/>
        <v/>
      </c>
      <c r="AL464" s="40" t="str">
        <f t="shared" si="233"/>
        <v/>
      </c>
      <c r="AM464" s="32">
        <f>SUM(AM460:AM463)</f>
        <v>0</v>
      </c>
      <c r="AN464" s="5">
        <f>SUM(AN460:AN463)</f>
        <v>0</v>
      </c>
      <c r="AO464" s="5">
        <f>SUM(AO460:AO463)</f>
        <v>0</v>
      </c>
      <c r="AP464" s="5">
        <f>SUM(AP460:AP463)</f>
        <v>0</v>
      </c>
      <c r="AQ464" s="5">
        <f>SUM(AQ460:AQ463)</f>
        <v>0</v>
      </c>
      <c r="AR464" s="74">
        <f t="shared" si="249"/>
        <v>0</v>
      </c>
      <c r="AS464" s="32">
        <f>SUM(AS460:AS463)</f>
        <v>0</v>
      </c>
      <c r="AT464" s="5">
        <f>SUM(AT460:AT463)</f>
        <v>0</v>
      </c>
      <c r="AU464" s="5">
        <f>SUM(AU460:AU463)</f>
        <v>0</v>
      </c>
      <c r="AV464" s="5">
        <f>SUM(AV460:AV463)</f>
        <v>0</v>
      </c>
      <c r="AW464" s="5">
        <f>SUM(AW460:AW463)</f>
        <v>0</v>
      </c>
      <c r="AX464" s="74">
        <f t="shared" si="250"/>
        <v>0</v>
      </c>
      <c r="AY464" s="32">
        <f t="shared" si="251"/>
        <v>0</v>
      </c>
      <c r="AZ464" s="5">
        <f t="shared" si="251"/>
        <v>0</v>
      </c>
      <c r="BA464" s="5">
        <f t="shared" si="251"/>
        <v>0</v>
      </c>
      <c r="BB464" s="5">
        <f t="shared" si="251"/>
        <v>0</v>
      </c>
      <c r="BC464" s="5">
        <f t="shared" si="251"/>
        <v>0</v>
      </c>
      <c r="BD464" s="74">
        <f t="shared" si="251"/>
        <v>0</v>
      </c>
      <c r="BE464" s="77" t="e">
        <f t="shared" si="252"/>
        <v>#DIV/0!</v>
      </c>
      <c r="BF464" s="38" t="e">
        <f t="shared" si="252"/>
        <v>#DIV/0!</v>
      </c>
      <c r="BG464" s="38" t="e">
        <f t="shared" si="252"/>
        <v>#DIV/0!</v>
      </c>
      <c r="BH464" s="38" t="e">
        <f t="shared" si="252"/>
        <v>#DIV/0!</v>
      </c>
      <c r="BI464" s="38" t="e">
        <f t="shared" si="252"/>
        <v>#DIV/0!</v>
      </c>
      <c r="BJ464" s="76" t="e">
        <f t="shared" si="252"/>
        <v>#DIV/0!</v>
      </c>
      <c r="BK464" s="77">
        <f t="shared" si="202"/>
        <v>0</v>
      </c>
      <c r="BL464" s="38">
        <f t="shared" si="202"/>
        <v>0</v>
      </c>
      <c r="BM464" s="38">
        <f t="shared" si="202"/>
        <v>0</v>
      </c>
      <c r="BN464" s="38">
        <f t="shared" si="198"/>
        <v>0</v>
      </c>
      <c r="BO464" s="38">
        <f t="shared" si="198"/>
        <v>0</v>
      </c>
      <c r="BP464" s="76">
        <f t="shared" si="198"/>
        <v>0</v>
      </c>
      <c r="BQ464" s="77">
        <f t="shared" si="203"/>
        <v>0</v>
      </c>
      <c r="BR464" s="38">
        <f t="shared" si="203"/>
        <v>0</v>
      </c>
      <c r="BS464" s="38">
        <f t="shared" si="203"/>
        <v>0</v>
      </c>
      <c r="BT464" s="38">
        <f t="shared" si="199"/>
        <v>0</v>
      </c>
      <c r="BU464" s="38">
        <f t="shared" si="199"/>
        <v>0</v>
      </c>
      <c r="BV464" s="76">
        <f t="shared" si="199"/>
        <v>0</v>
      </c>
      <c r="BW464" s="77">
        <f t="shared" si="204"/>
        <v>0</v>
      </c>
      <c r="BX464" s="38">
        <f t="shared" si="204"/>
        <v>0</v>
      </c>
      <c r="BY464" s="38">
        <f t="shared" si="204"/>
        <v>0</v>
      </c>
      <c r="BZ464" s="38">
        <f t="shared" si="200"/>
        <v>0</v>
      </c>
      <c r="CA464" s="38">
        <f t="shared" si="200"/>
        <v>0</v>
      </c>
      <c r="CB464" s="76">
        <f t="shared" si="200"/>
        <v>0</v>
      </c>
      <c r="CC464" s="28">
        <f t="shared" si="205"/>
        <v>0</v>
      </c>
      <c r="CD464" s="2">
        <f t="shared" si="205"/>
        <v>0</v>
      </c>
      <c r="CE464" s="2">
        <f t="shared" si="205"/>
        <v>0</v>
      </c>
      <c r="CF464" s="2">
        <f t="shared" si="201"/>
        <v>0</v>
      </c>
      <c r="CG464" s="2">
        <f t="shared" si="201"/>
        <v>0</v>
      </c>
      <c r="CH464" s="30">
        <f t="shared" si="201"/>
        <v>0</v>
      </c>
    </row>
    <row r="465" spans="1:86" ht="13.5" hidden="1" outlineLevel="7" thickBot="1" x14ac:dyDescent="0.25">
      <c r="A465" t="s">
        <v>46</v>
      </c>
      <c r="B465" t="s">
        <v>46</v>
      </c>
      <c r="C465" t="s">
        <v>129</v>
      </c>
      <c r="D465" t="s">
        <v>129</v>
      </c>
      <c r="F465" s="78" t="s">
        <v>131</v>
      </c>
      <c r="G465" s="61"/>
      <c r="H465" s="48">
        <f>SUMIFS(H$7:H$377,$B$7:$B$377,$B465,$D$7:$D$377,$D465)</f>
        <v>0</v>
      </c>
      <c r="I465" s="49">
        <f>SUMIFS(I$7:I$377,$B$7:$B$377,$B465,$D$7:$D$377,$D465)</f>
        <v>0</v>
      </c>
      <c r="J465" s="49">
        <f>SUMIFS(J$7:J$377,$B$7:$B$377,$B465,$D$7:$D$377,$D465)</f>
        <v>0</v>
      </c>
      <c r="K465" s="49">
        <f>SUMIFS(K$7:K$377,$B$7:$B$377,$B465,$D$7:$D$377,$D465)</f>
        <v>0</v>
      </c>
      <c r="L465" s="49">
        <f>SUMIFS(L$7:L$377,$B$7:$B$377,$B465,$D$7:$D$377,$D465)</f>
        <v>0</v>
      </c>
      <c r="M465" s="79">
        <f t="shared" si="245"/>
        <v>0</v>
      </c>
      <c r="N465" s="3" t="s">
        <v>49</v>
      </c>
      <c r="O465" s="42" t="s">
        <v>49</v>
      </c>
      <c r="P465" s="42" t="s">
        <v>129</v>
      </c>
      <c r="Q465" s="42" t="s">
        <v>129</v>
      </c>
      <c r="R465" s="42"/>
      <c r="S465" s="42"/>
      <c r="T465" s="80" t="s">
        <v>131</v>
      </c>
      <c r="U465" s="49">
        <f>SUMIFS(U$7:U$377,$M$7:$M$377,"&lt;&gt;0",$O$7:$O$377,$O465,$Q$7:$Q$377,$Q465)</f>
        <v>0</v>
      </c>
      <c r="V465" s="49">
        <f>SUMIFS(V$7:V$377,$M$7:$M$377,"&lt;&gt;0",$O$7:$O$377,$O465,$Q$7:$Q$377,$Q465)</f>
        <v>0</v>
      </c>
      <c r="W465" s="49">
        <f>SUMIFS(W$7:W$377,$M$7:$M$377,"&lt;&gt;0",$O$7:$O$377,$O465,$Q$7:$Q$377,$Q465)</f>
        <v>0</v>
      </c>
      <c r="X465" s="49">
        <f>SUMIFS(X$7:X$377,$M$7:$M$377,"&lt;&gt;0",$O$7:$O$377,$O465,$Q$7:$Q$377,$Q465)</f>
        <v>0</v>
      </c>
      <c r="Y465" s="49">
        <f>SUMIFS(Y$7:Y$377,$M$7:$M$377,"&lt;&gt;0",$O$7:$O$377,$O465,$Q$7:$Q$377,$Q465)</f>
        <v>0</v>
      </c>
      <c r="Z465" s="79">
        <f t="shared" si="246"/>
        <v>0</v>
      </c>
      <c r="AA465" s="43">
        <f t="shared" si="247"/>
        <v>0</v>
      </c>
      <c r="AB465" s="44">
        <f t="shared" si="247"/>
        <v>0</v>
      </c>
      <c r="AC465" s="44">
        <f t="shared" si="247"/>
        <v>0</v>
      </c>
      <c r="AD465" s="44">
        <f t="shared" si="247"/>
        <v>0</v>
      </c>
      <c r="AE465" s="45">
        <f t="shared" si="247"/>
        <v>0</v>
      </c>
      <c r="AF465" s="47">
        <f t="shared" si="247"/>
        <v>0</v>
      </c>
      <c r="AG465" s="82" t="str">
        <f t="shared" si="234"/>
        <v/>
      </c>
      <c r="AH465" s="56" t="str">
        <f t="shared" si="234"/>
        <v/>
      </c>
      <c r="AI465" s="56" t="str">
        <f t="shared" si="234"/>
        <v/>
      </c>
      <c r="AJ465" s="56" t="str">
        <f t="shared" si="234"/>
        <v/>
      </c>
      <c r="AK465" s="57" t="str">
        <f t="shared" si="234"/>
        <v/>
      </c>
      <c r="AL465" s="58" t="str">
        <f t="shared" si="234"/>
        <v/>
      </c>
      <c r="AM465" s="48">
        <f>SUMIFS(AM$7:AM$377,$B$7:$B$377,$B465,$D$7:$D$377,$D465)</f>
        <v>0</v>
      </c>
      <c r="AN465" s="49">
        <f>SUMIFS(AN$7:AN$377,$B$7:$B$377,$B465,$D$7:$D$377,$D465)</f>
        <v>0</v>
      </c>
      <c r="AO465" s="49">
        <f>SUMIFS(AO$7:AO$377,$B$7:$B$377,$B465,$D$7:$D$377,$D465)</f>
        <v>0</v>
      </c>
      <c r="AP465" s="49">
        <f>SUMIFS(AP$7:AP$377,$B$7:$B$377,$B465,$D$7:$D$377,$D465)</f>
        <v>0</v>
      </c>
      <c r="AQ465" s="49">
        <f>SUMIFS(AQ$7:AQ$377,$B$7:$B$377,$B465,$D$7:$D$377,$D465)</f>
        <v>0</v>
      </c>
      <c r="AR465" s="79">
        <f t="shared" si="249"/>
        <v>0</v>
      </c>
      <c r="AS465" s="48">
        <f>SUMIFS(AS$7:AS$377,$M$7:$M$377,"&lt;&gt;0",$O$7:$O$377,$O465,$Q$7:$Q$377,$Q465)</f>
        <v>0</v>
      </c>
      <c r="AT465" s="49">
        <f>SUMIFS(AT$7:AT$377,$M$7:$M$377,"&lt;&gt;0",$O$7:$O$377,$O465,$Q$7:$Q$377,$Q465)</f>
        <v>0</v>
      </c>
      <c r="AU465" s="49">
        <f>SUMIFS(AU$7:AU$377,$M$7:$M$377,"&lt;&gt;0",$O$7:$O$377,$O465,$Q$7:$Q$377,$Q465)</f>
        <v>0</v>
      </c>
      <c r="AV465" s="49">
        <f>SUMIFS(AV$7:AV$377,$M$7:$M$377,"&lt;&gt;0",$O$7:$O$377,$O465,$Q$7:$Q$377,$Q465)</f>
        <v>0</v>
      </c>
      <c r="AW465" s="49">
        <f>SUMIFS(AW$7:AW$377,$M$7:$M$377,"&lt;&gt;0",$O$7:$O$377,$O465,$Q$7:$Q$377,$Q465)</f>
        <v>0</v>
      </c>
      <c r="AX465" s="79">
        <f t="shared" si="250"/>
        <v>0</v>
      </c>
      <c r="AY465" s="48">
        <f t="shared" si="251"/>
        <v>0</v>
      </c>
      <c r="AZ465" s="49">
        <f t="shared" si="251"/>
        <v>0</v>
      </c>
      <c r="BA465" s="49">
        <f t="shared" si="251"/>
        <v>0</v>
      </c>
      <c r="BB465" s="49">
        <f t="shared" si="251"/>
        <v>0</v>
      </c>
      <c r="BC465" s="49">
        <f t="shared" si="251"/>
        <v>0</v>
      </c>
      <c r="BD465" s="79">
        <f t="shared" si="251"/>
        <v>0</v>
      </c>
      <c r="BE465" s="82" t="e">
        <f t="shared" si="252"/>
        <v>#DIV/0!</v>
      </c>
      <c r="BF465" s="56" t="e">
        <f t="shared" si="252"/>
        <v>#DIV/0!</v>
      </c>
      <c r="BG465" s="56" t="e">
        <f t="shared" si="252"/>
        <v>#DIV/0!</v>
      </c>
      <c r="BH465" s="56" t="e">
        <f t="shared" si="252"/>
        <v>#DIV/0!</v>
      </c>
      <c r="BI465" s="56" t="e">
        <f t="shared" si="252"/>
        <v>#DIV/0!</v>
      </c>
      <c r="BJ465" s="81" t="e">
        <f t="shared" si="252"/>
        <v>#DIV/0!</v>
      </c>
      <c r="BK465" s="82">
        <f t="shared" si="202"/>
        <v>0</v>
      </c>
      <c r="BL465" s="56">
        <f t="shared" si="202"/>
        <v>0</v>
      </c>
      <c r="BM465" s="56">
        <f t="shared" si="202"/>
        <v>0</v>
      </c>
      <c r="BN465" s="56">
        <f t="shared" si="198"/>
        <v>0</v>
      </c>
      <c r="BO465" s="56">
        <f t="shared" si="198"/>
        <v>0</v>
      </c>
      <c r="BP465" s="81">
        <f t="shared" si="198"/>
        <v>0</v>
      </c>
      <c r="BQ465" s="82">
        <f t="shared" si="203"/>
        <v>0</v>
      </c>
      <c r="BR465" s="56">
        <f t="shared" si="203"/>
        <v>0</v>
      </c>
      <c r="BS465" s="56">
        <f t="shared" si="203"/>
        <v>0</v>
      </c>
      <c r="BT465" s="56">
        <f t="shared" si="199"/>
        <v>0</v>
      </c>
      <c r="BU465" s="56">
        <f t="shared" si="199"/>
        <v>0</v>
      </c>
      <c r="BV465" s="81">
        <f t="shared" si="199"/>
        <v>0</v>
      </c>
      <c r="BW465" s="82">
        <f t="shared" si="204"/>
        <v>0</v>
      </c>
      <c r="BX465" s="56">
        <f t="shared" si="204"/>
        <v>0</v>
      </c>
      <c r="BY465" s="56">
        <f t="shared" si="204"/>
        <v>0</v>
      </c>
      <c r="BZ465" s="56">
        <f t="shared" si="200"/>
        <v>0</v>
      </c>
      <c r="CA465" s="56">
        <f t="shared" si="200"/>
        <v>0</v>
      </c>
      <c r="CB465" s="81">
        <f t="shared" si="200"/>
        <v>0</v>
      </c>
      <c r="CC465" s="43">
        <f t="shared" si="205"/>
        <v>0</v>
      </c>
      <c r="CD465" s="44">
        <f t="shared" si="205"/>
        <v>0</v>
      </c>
      <c r="CE465" s="44">
        <f t="shared" si="205"/>
        <v>0</v>
      </c>
      <c r="CF465" s="44">
        <f t="shared" si="201"/>
        <v>0</v>
      </c>
      <c r="CG465" s="44">
        <f t="shared" si="201"/>
        <v>0</v>
      </c>
      <c r="CH465" s="46">
        <f t="shared" si="201"/>
        <v>0</v>
      </c>
    </row>
    <row r="466" spans="1:86" ht="13.5" collapsed="1" thickBot="1" x14ac:dyDescent="0.25">
      <c r="F466"/>
      <c r="H466"/>
      <c r="I466"/>
      <c r="J466"/>
      <c r="K466"/>
      <c r="L466"/>
      <c r="M466"/>
      <c r="O466"/>
      <c r="P466"/>
      <c r="Q466"/>
      <c r="R466"/>
      <c r="U466"/>
      <c r="V466"/>
      <c r="W466"/>
      <c r="X466"/>
      <c r="Y466"/>
      <c r="Z466"/>
      <c r="AF466"/>
      <c r="BE466" s="38"/>
      <c r="BF466" s="38"/>
      <c r="BG466" s="38"/>
      <c r="BH466" s="38"/>
      <c r="BI466" s="38"/>
      <c r="BJ466" s="38"/>
      <c r="BK466" s="38"/>
      <c r="BL466" s="38"/>
      <c r="BM466" s="38"/>
      <c r="BN466" s="38"/>
      <c r="BO466" s="38"/>
      <c r="BP466" s="38"/>
      <c r="BQ466" s="38"/>
      <c r="BR466" s="38"/>
      <c r="BS466" s="38"/>
      <c r="BT466" s="38"/>
      <c r="BU466" s="38"/>
      <c r="BV466" s="38"/>
      <c r="BW466" s="38"/>
      <c r="BX466" s="38"/>
      <c r="BY466" s="38"/>
      <c r="BZ466" s="38"/>
      <c r="CA466" s="38"/>
      <c r="CB466" s="38"/>
      <c r="CC466" s="2"/>
      <c r="CD466" s="2"/>
      <c r="CE466" s="2"/>
      <c r="CF466" s="2"/>
      <c r="CG466" s="2"/>
      <c r="CH466" s="2"/>
    </row>
    <row r="467" spans="1:86" x14ac:dyDescent="0.2">
      <c r="A467" t="s">
        <v>46</v>
      </c>
      <c r="B467" t="s">
        <v>46</v>
      </c>
      <c r="F467" s="62" t="s">
        <v>132</v>
      </c>
      <c r="G467" s="63"/>
      <c r="H467" s="92">
        <f>+H383+H391+H398+H405+H413+H420+H427+H435+H442+H449+H457+H464</f>
        <v>3268.0200000000004</v>
      </c>
      <c r="I467" s="93">
        <f t="shared" ref="I467:L468" si="253">+I383+I391+I398+I405+I413+I420+I427+I435+I442+I449+I457+I464</f>
        <v>3346468.77</v>
      </c>
      <c r="J467" s="93">
        <f t="shared" si="253"/>
        <v>289301.43999999994</v>
      </c>
      <c r="K467" s="93">
        <f t="shared" si="253"/>
        <v>8521291.3600000013</v>
      </c>
      <c r="L467" s="94">
        <f>+L383+L391+L398+L405+L413+L420+L427+L435+L442+L449+L457+L464</f>
        <v>7207535.8300000001</v>
      </c>
      <c r="M467" s="95">
        <f>SUM(H467:L467)</f>
        <v>19367865.420000002</v>
      </c>
      <c r="N467" s="3" t="s">
        <v>49</v>
      </c>
      <c r="O467" t="s">
        <v>49</v>
      </c>
      <c r="P467"/>
      <c r="Q467"/>
      <c r="R467"/>
      <c r="S467" s="62" t="s">
        <v>132</v>
      </c>
      <c r="T467" s="63"/>
      <c r="U467" s="92">
        <f t="shared" ref="U467:Y468" si="254">+U383+U391+U398+U405+U413+U420+U427+U435+U442+U449+U457+U464</f>
        <v>-55771.279999999992</v>
      </c>
      <c r="V467" s="93">
        <f t="shared" si="254"/>
        <v>3394600.2399999998</v>
      </c>
      <c r="W467" s="93">
        <f t="shared" si="254"/>
        <v>218878.12</v>
      </c>
      <c r="X467" s="93">
        <f t="shared" si="254"/>
        <v>8664843.7899999991</v>
      </c>
      <c r="Y467" s="94">
        <f t="shared" si="254"/>
        <v>7852002.9900000002</v>
      </c>
      <c r="Z467" s="95">
        <f>SUM(U467:Y467)</f>
        <v>20074553.859999999</v>
      </c>
      <c r="AA467" s="64">
        <f t="shared" ref="AA467:AF468" si="255">+H467-U467</f>
        <v>59039.299999999988</v>
      </c>
      <c r="AB467" s="65">
        <f t="shared" si="255"/>
        <v>-48131.469999999739</v>
      </c>
      <c r="AC467" s="65">
        <f t="shared" si="255"/>
        <v>70423.319999999949</v>
      </c>
      <c r="AD467" s="65">
        <f t="shared" si="255"/>
        <v>-143552.42999999784</v>
      </c>
      <c r="AE467" s="86">
        <f t="shared" si="255"/>
        <v>-644467.16000000015</v>
      </c>
      <c r="AF467" s="87">
        <f t="shared" si="255"/>
        <v>-706688.43999999762</v>
      </c>
      <c r="AG467" s="72">
        <f t="shared" ref="AG467:AL468" si="256">IFERROR(AA467/U467,"")</f>
        <v>-1.0585968261800698</v>
      </c>
      <c r="AH467" s="70">
        <f t="shared" si="256"/>
        <v>-1.4178833028068053E-2</v>
      </c>
      <c r="AI467" s="70">
        <f t="shared" si="256"/>
        <v>0.32174673283926208</v>
      </c>
      <c r="AJ467" s="70">
        <f t="shared" si="256"/>
        <v>-1.6567226539694821E-2</v>
      </c>
      <c r="AK467" s="89">
        <f t="shared" si="256"/>
        <v>-8.2076784843404665E-2</v>
      </c>
      <c r="AL467" s="90">
        <f t="shared" si="256"/>
        <v>-3.5203195295319886E-2</v>
      </c>
      <c r="AM467" s="92">
        <f t="shared" ref="AM467:AQ468" si="257">+AM383+AM391+AM398+AM405+AM413+AM420+AM427+AM435+AM442+AM449+AM457+AM464</f>
        <v>8871.9</v>
      </c>
      <c r="AN467" s="93">
        <f t="shared" si="257"/>
        <v>669016.96</v>
      </c>
      <c r="AO467" s="93">
        <f t="shared" si="257"/>
        <v>115425.86000000002</v>
      </c>
      <c r="AP467" s="93">
        <f t="shared" si="257"/>
        <v>2544988.5500000003</v>
      </c>
      <c r="AQ467" s="94">
        <f t="shared" si="257"/>
        <v>2077011.93</v>
      </c>
      <c r="AR467" s="95">
        <f>SUM(AM467:AQ467)</f>
        <v>5415315.2000000002</v>
      </c>
      <c r="AS467" s="92">
        <f t="shared" ref="AS467:AW468" si="258">+AS383+AS391+AS398+AS405+AS413+AS420+AS427+AS435+AS442+AS449+AS457+AS464</f>
        <v>-56374.079999999987</v>
      </c>
      <c r="AT467" s="93">
        <f t="shared" si="258"/>
        <v>695518.85000000009</v>
      </c>
      <c r="AU467" s="93">
        <f t="shared" si="258"/>
        <v>96473.800000000017</v>
      </c>
      <c r="AV467" s="93">
        <f t="shared" si="258"/>
        <v>2673588.5500000003</v>
      </c>
      <c r="AW467" s="94">
        <f t="shared" si="258"/>
        <v>2345716.92</v>
      </c>
      <c r="AX467" s="95">
        <f>SUM(AS467:AW467)</f>
        <v>5754924.040000001</v>
      </c>
      <c r="AY467" s="92">
        <f t="shared" ref="AY467:BD468" si="259">+AM467-AS467</f>
        <v>65245.979999999989</v>
      </c>
      <c r="AZ467" s="93">
        <f t="shared" si="259"/>
        <v>-26501.89000000013</v>
      </c>
      <c r="BA467" s="93">
        <f t="shared" si="259"/>
        <v>18952.059999999998</v>
      </c>
      <c r="BB467" s="93">
        <f t="shared" si="259"/>
        <v>-128600</v>
      </c>
      <c r="BC467" s="94">
        <f t="shared" si="259"/>
        <v>-268704.99</v>
      </c>
      <c r="BD467" s="95">
        <f t="shared" si="259"/>
        <v>-339608.84000000078</v>
      </c>
      <c r="BE467" s="72">
        <f t="shared" ref="BE467:BJ468" si="260">AY467/AS467</f>
        <v>-1.1573755172589957</v>
      </c>
      <c r="BF467" s="70">
        <f t="shared" si="260"/>
        <v>-3.8103769581514763E-2</v>
      </c>
      <c r="BG467" s="70">
        <f t="shared" si="260"/>
        <v>0.19644774021547814</v>
      </c>
      <c r="BH467" s="70">
        <f t="shared" si="260"/>
        <v>-4.8100146150012492E-2</v>
      </c>
      <c r="BI467" s="89">
        <f t="shared" si="260"/>
        <v>-0.114551328725548</v>
      </c>
      <c r="BJ467" s="90">
        <f t="shared" si="260"/>
        <v>-5.9011871857825728E-2</v>
      </c>
      <c r="BK467" s="72">
        <f t="shared" ref="BK467:BP468" si="261">IFERROR(AM467/H467,0)</f>
        <v>2.7147630675454857</v>
      </c>
      <c r="BL467" s="70">
        <f t="shared" si="261"/>
        <v>0.19991728773850173</v>
      </c>
      <c r="BM467" s="70">
        <f t="shared" si="261"/>
        <v>0.3989812840198792</v>
      </c>
      <c r="BN467" s="70">
        <f t="shared" si="261"/>
        <v>0.29866230861985216</v>
      </c>
      <c r="BO467" s="89">
        <f t="shared" si="261"/>
        <v>0.28817226566600362</v>
      </c>
      <c r="BP467" s="90">
        <f t="shared" si="261"/>
        <v>0.27960309938997913</v>
      </c>
      <c r="BQ467" s="72">
        <f t="shared" ref="BQ467:BV468" si="262">IFERROR(AS467/U467,0)</f>
        <v>1.0108084304322942</v>
      </c>
      <c r="BR467" s="70">
        <f t="shared" si="262"/>
        <v>0.20488976634256059</v>
      </c>
      <c r="BS467" s="70">
        <f t="shared" si="262"/>
        <v>0.44076493347073714</v>
      </c>
      <c r="BT467" s="70">
        <f t="shared" si="262"/>
        <v>0.30855588569127573</v>
      </c>
      <c r="BU467" s="89">
        <f t="shared" si="262"/>
        <v>0.29874121583848251</v>
      </c>
      <c r="BV467" s="90">
        <f t="shared" si="262"/>
        <v>0.28667755608094003</v>
      </c>
      <c r="BW467" s="72">
        <f t="shared" ref="BW467:CB468" si="263">+BK467-BQ467</f>
        <v>1.7039546371131915</v>
      </c>
      <c r="BX467" s="70">
        <f t="shared" si="263"/>
        <v>-4.9724786040588609E-3</v>
      </c>
      <c r="BY467" s="70">
        <f t="shared" si="263"/>
        <v>-4.178364945085794E-2</v>
      </c>
      <c r="BZ467" s="70">
        <f t="shared" si="263"/>
        <v>-9.893577071423576E-3</v>
      </c>
      <c r="CA467" s="89">
        <f t="shared" si="263"/>
        <v>-1.0568950172478886E-2</v>
      </c>
      <c r="CB467" s="90">
        <f t="shared" si="263"/>
        <v>-7.0744566909609063E-3</v>
      </c>
      <c r="CC467" s="64">
        <f t="shared" ref="CC467:CH468" si="264">BW467*10000</f>
        <v>17039.546371131913</v>
      </c>
      <c r="CD467" s="65">
        <f t="shared" si="264"/>
        <v>-49.724786040588612</v>
      </c>
      <c r="CE467" s="65">
        <f t="shared" si="264"/>
        <v>-417.83649450857939</v>
      </c>
      <c r="CF467" s="65">
        <f t="shared" si="264"/>
        <v>-98.935770714235758</v>
      </c>
      <c r="CG467" s="86">
        <f t="shared" si="264"/>
        <v>-105.68950172478885</v>
      </c>
      <c r="CH467" s="87">
        <f t="shared" si="264"/>
        <v>-70.744566909609063</v>
      </c>
    </row>
    <row r="468" spans="1:86" ht="13.5" thickBot="1" x14ac:dyDescent="0.25">
      <c r="A468" t="s">
        <v>46</v>
      </c>
      <c r="B468" t="s">
        <v>46</v>
      </c>
      <c r="F468" s="78" t="s">
        <v>133</v>
      </c>
      <c r="G468" s="61"/>
      <c r="H468" s="48">
        <f>+H384+H392+H399+H406+H414+H421+H428+H436+H443+H450+H458+H465</f>
        <v>3048.2800000000038</v>
      </c>
      <c r="I468" s="49">
        <f t="shared" si="253"/>
        <v>3274613.85</v>
      </c>
      <c r="J468" s="49">
        <f t="shared" si="253"/>
        <v>282794.82000000007</v>
      </c>
      <c r="K468" s="49">
        <f t="shared" si="253"/>
        <v>8253250.4199999999</v>
      </c>
      <c r="L468" s="50">
        <f t="shared" si="253"/>
        <v>6987837.9499999993</v>
      </c>
      <c r="M468" s="51">
        <f>SUM(H468:L468)</f>
        <v>18801545.32</v>
      </c>
      <c r="N468" s="3" t="s">
        <v>49</v>
      </c>
      <c r="O468" t="s">
        <v>49</v>
      </c>
      <c r="P468"/>
      <c r="Q468"/>
      <c r="R468"/>
      <c r="S468" s="78" t="s">
        <v>133</v>
      </c>
      <c r="T468" s="61"/>
      <c r="U468" s="48">
        <f t="shared" si="254"/>
        <v>-55966.100000000006</v>
      </c>
      <c r="V468" s="49">
        <f t="shared" si="254"/>
        <v>3338405.6899999995</v>
      </c>
      <c r="W468" s="49">
        <f t="shared" si="254"/>
        <v>212609.43</v>
      </c>
      <c r="X468" s="49">
        <f t="shared" si="254"/>
        <v>8497131.7300000004</v>
      </c>
      <c r="Y468" s="50">
        <f t="shared" si="254"/>
        <v>7693242.7200000007</v>
      </c>
      <c r="Z468" s="51">
        <f>SUM(U468:Y468)</f>
        <v>19685423.469999999</v>
      </c>
      <c r="AA468" s="43">
        <f t="shared" si="255"/>
        <v>59014.380000000012</v>
      </c>
      <c r="AB468" s="44">
        <f t="shared" si="255"/>
        <v>-63791.839999999385</v>
      </c>
      <c r="AC468" s="44">
        <f t="shared" si="255"/>
        <v>70185.390000000072</v>
      </c>
      <c r="AD468" s="44">
        <f t="shared" si="255"/>
        <v>-243881.31000000052</v>
      </c>
      <c r="AE468" s="45">
        <f t="shared" si="255"/>
        <v>-705404.77000000142</v>
      </c>
      <c r="AF468" s="47">
        <f t="shared" si="255"/>
        <v>-883878.14999999851</v>
      </c>
      <c r="AG468" s="82">
        <f t="shared" si="256"/>
        <v>-1.0544665431395077</v>
      </c>
      <c r="AH468" s="56">
        <f t="shared" si="256"/>
        <v>-1.9108474500592946E-2</v>
      </c>
      <c r="AI468" s="56">
        <f t="shared" si="256"/>
        <v>0.3301141910779784</v>
      </c>
      <c r="AJ468" s="56">
        <f t="shared" si="256"/>
        <v>-2.8701603994081015E-2</v>
      </c>
      <c r="AK468" s="57">
        <f t="shared" si="256"/>
        <v>-9.1691474671164591E-2</v>
      </c>
      <c r="AL468" s="58">
        <f t="shared" si="256"/>
        <v>-4.4900133916194518E-2</v>
      </c>
      <c r="AM468" s="48">
        <f t="shared" si="257"/>
        <v>8652.16</v>
      </c>
      <c r="AN468" s="49">
        <f t="shared" si="257"/>
        <v>653489.16000000015</v>
      </c>
      <c r="AO468" s="49">
        <f t="shared" si="257"/>
        <v>112943.84999999999</v>
      </c>
      <c r="AP468" s="49">
        <f t="shared" si="257"/>
        <v>2440851.2300000004</v>
      </c>
      <c r="AQ468" s="50">
        <f t="shared" si="257"/>
        <v>2015620.11</v>
      </c>
      <c r="AR468" s="51">
        <f>SUM(AM468:AQ468)</f>
        <v>5231556.5100000007</v>
      </c>
      <c r="AS468" s="48">
        <f t="shared" si="258"/>
        <v>-56568.9</v>
      </c>
      <c r="AT468" s="49">
        <f t="shared" si="258"/>
        <v>683708.27</v>
      </c>
      <c r="AU468" s="49">
        <f t="shared" si="258"/>
        <v>93740.159999999989</v>
      </c>
      <c r="AV468" s="49">
        <f t="shared" si="258"/>
        <v>2622545.7600000002</v>
      </c>
      <c r="AW468" s="50">
        <f t="shared" si="258"/>
        <v>2302173.3600000003</v>
      </c>
      <c r="AX468" s="51">
        <f>SUM(AS468:AW468)</f>
        <v>5645598.6500000004</v>
      </c>
      <c r="AY468" s="48">
        <f t="shared" si="259"/>
        <v>65221.06</v>
      </c>
      <c r="AZ468" s="49">
        <f t="shared" si="259"/>
        <v>-30219.10999999987</v>
      </c>
      <c r="BA468" s="49">
        <f t="shared" si="259"/>
        <v>19203.690000000002</v>
      </c>
      <c r="BB468" s="49">
        <f t="shared" si="259"/>
        <v>-181694.5299999998</v>
      </c>
      <c r="BC468" s="50">
        <f t="shared" si="259"/>
        <v>-286553.25000000023</v>
      </c>
      <c r="BD468" s="51">
        <f t="shared" si="259"/>
        <v>-414042.13999999966</v>
      </c>
      <c r="BE468" s="82">
        <f t="shared" si="260"/>
        <v>-1.1529490585816589</v>
      </c>
      <c r="BF468" s="56">
        <f t="shared" si="260"/>
        <v>-4.4198836442332148E-2</v>
      </c>
      <c r="BG468" s="56">
        <f t="shared" si="260"/>
        <v>0.20486086219609614</v>
      </c>
      <c r="BH468" s="56">
        <f t="shared" si="260"/>
        <v>-6.9281738672121312E-2</v>
      </c>
      <c r="BI468" s="57">
        <f t="shared" si="260"/>
        <v>-0.1244707522807927</v>
      </c>
      <c r="BJ468" s="58">
        <f t="shared" si="260"/>
        <v>-7.3338925713396161E-2</v>
      </c>
      <c r="BK468" s="82">
        <f>IFERROR(AM468/H468,0)</f>
        <v>2.8383744275460225</v>
      </c>
      <c r="BL468" s="56">
        <f t="shared" si="261"/>
        <v>0.19956220486882756</v>
      </c>
      <c r="BM468" s="56">
        <f t="shared" si="261"/>
        <v>0.39938443709824656</v>
      </c>
      <c r="BN468" s="56">
        <f t="shared" si="261"/>
        <v>0.29574423479083051</v>
      </c>
      <c r="BO468" s="57">
        <f t="shared" si="261"/>
        <v>0.28844688792475509</v>
      </c>
      <c r="BP468" s="58">
        <f t="shared" si="261"/>
        <v>0.2782514107728673</v>
      </c>
      <c r="BQ468" s="82">
        <f t="shared" si="262"/>
        <v>1.0107708058985707</v>
      </c>
      <c r="BR468" s="56">
        <f t="shared" si="262"/>
        <v>0.2048008341370878</v>
      </c>
      <c r="BS468" s="56">
        <f t="shared" si="262"/>
        <v>0.44090311516285985</v>
      </c>
      <c r="BT468" s="56">
        <f t="shared" si="262"/>
        <v>0.30863894350852911</v>
      </c>
      <c r="BU468" s="57">
        <f t="shared" si="262"/>
        <v>0.29924616235168</v>
      </c>
      <c r="BV468" s="58">
        <f t="shared" si="262"/>
        <v>0.28679081547845414</v>
      </c>
      <c r="BW468" s="82">
        <f t="shared" si="263"/>
        <v>1.8276036216474518</v>
      </c>
      <c r="BX468" s="56">
        <f t="shared" si="263"/>
        <v>-5.238629268260242E-3</v>
      </c>
      <c r="BY468" s="56">
        <f t="shared" si="263"/>
        <v>-4.151867806461329E-2</v>
      </c>
      <c r="BZ468" s="56">
        <f t="shared" si="263"/>
        <v>-1.28947087176986E-2</v>
      </c>
      <c r="CA468" s="57">
        <f t="shared" si="263"/>
        <v>-1.079927442692491E-2</v>
      </c>
      <c r="CB468" s="58">
        <f t="shared" si="263"/>
        <v>-8.5394047055868394E-3</v>
      </c>
      <c r="CC468" s="43">
        <f t="shared" si="264"/>
        <v>18276.036216474517</v>
      </c>
      <c r="CD468" s="44">
        <f t="shared" si="264"/>
        <v>-52.386292682602416</v>
      </c>
      <c r="CE468" s="44">
        <f t="shared" si="264"/>
        <v>-415.18678064613289</v>
      </c>
      <c r="CF468" s="44">
        <f t="shared" si="264"/>
        <v>-128.947087176986</v>
      </c>
      <c r="CG468" s="45">
        <f t="shared" si="264"/>
        <v>-107.9927442692491</v>
      </c>
      <c r="CH468" s="47">
        <f t="shared" si="264"/>
        <v>-85.394047055868398</v>
      </c>
    </row>
    <row r="469" spans="1:86" x14ac:dyDescent="0.2">
      <c r="I469" s="7">
        <f>I468/M468</f>
        <v>0.17416727158680168</v>
      </c>
      <c r="K469" s="7">
        <f>K468/M468</f>
        <v>0.43896659979436198</v>
      </c>
      <c r="L469" s="7">
        <f>L468/M468</f>
        <v>0.37166295807434191</v>
      </c>
      <c r="V469" s="7">
        <f>V468/Z468</f>
        <v>0.16958770000999118</v>
      </c>
      <c r="X469" s="7">
        <f>X468/Z468</f>
        <v>0.43164586949066031</v>
      </c>
      <c r="Y469" s="7">
        <f>Y468/Z468</f>
        <v>0.39080910460088775</v>
      </c>
      <c r="AN469" s="7">
        <f>AN468/(AR468-AM468)</f>
        <v>0.12511987894245089</v>
      </c>
      <c r="AO469" s="2"/>
      <c r="AP469" s="7">
        <f>AP468/(AR468-AM468)</f>
        <v>0.46733600051473279</v>
      </c>
      <c r="AQ469" s="7">
        <f>AQ468/(AR468-AM468)</f>
        <v>0.3859193994238091</v>
      </c>
      <c r="AT469" s="7">
        <f>AT468/AX468</f>
        <v>0.1211046537996462</v>
      </c>
      <c r="AU469" s="2"/>
      <c r="AV469" s="7">
        <f>AV468/AX468</f>
        <v>0.464529259443549</v>
      </c>
      <c r="AW469" s="7">
        <f>AW468/AX468</f>
        <v>0.40778197366190744</v>
      </c>
    </row>
    <row r="470" spans="1:86" x14ac:dyDescent="0.2">
      <c r="M470" s="2"/>
      <c r="N470" s="2"/>
      <c r="O470" s="2"/>
      <c r="P470" s="2"/>
      <c r="Q470" s="2"/>
      <c r="R470" s="2"/>
      <c r="S470" s="2"/>
      <c r="T470" s="2"/>
      <c r="Z470" s="2"/>
      <c r="AA470" s="2"/>
      <c r="AB470" s="2"/>
      <c r="AC470" s="2"/>
      <c r="AD470" s="2"/>
      <c r="AE470" s="2"/>
      <c r="AM470" s="7"/>
      <c r="AN470" s="7"/>
      <c r="AO470" s="7"/>
      <c r="AP470" s="7"/>
      <c r="AQ470" s="7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</row>
    <row r="471" spans="1:86" x14ac:dyDescent="0.2">
      <c r="M471" s="2"/>
      <c r="N471" s="2"/>
      <c r="O471" s="2"/>
      <c r="P471" s="2"/>
      <c r="Q471" s="2"/>
      <c r="R471" s="2"/>
      <c r="S471" s="2"/>
      <c r="T471" s="2"/>
      <c r="AB471" s="2"/>
      <c r="AC471" s="2"/>
      <c r="AD471" s="2"/>
      <c r="AE471" s="2"/>
      <c r="AF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</row>
    <row r="472" spans="1:86" x14ac:dyDescent="0.2">
      <c r="AD472" s="2"/>
      <c r="AE472" s="3"/>
      <c r="AF472" s="2"/>
    </row>
    <row r="473" spans="1:86" x14ac:dyDescent="0.2">
      <c r="AD473" s="2"/>
      <c r="AE473" s="3"/>
      <c r="AF473"/>
    </row>
    <row r="474" spans="1:86" x14ac:dyDescent="0.2">
      <c r="AD474" s="5"/>
    </row>
    <row r="475" spans="1:86" x14ac:dyDescent="0.2">
      <c r="AD475" s="5"/>
    </row>
    <row r="476" spans="1:86" x14ac:dyDescent="0.2">
      <c r="AD476" s="5"/>
    </row>
    <row r="477" spans="1:86" x14ac:dyDescent="0.2">
      <c r="AD477" s="5"/>
      <c r="AE477" s="96"/>
    </row>
    <row r="484" spans="30:33" x14ac:dyDescent="0.2">
      <c r="AE484" s="1"/>
    </row>
    <row r="485" spans="30:33" x14ac:dyDescent="0.2">
      <c r="AD485" s="2"/>
      <c r="AE485" s="2"/>
      <c r="AF485" s="3"/>
    </row>
    <row r="486" spans="30:33" x14ac:dyDescent="0.2">
      <c r="AD486" s="2"/>
      <c r="AE486" s="2"/>
      <c r="AF486" s="3"/>
    </row>
    <row r="487" spans="30:33" x14ac:dyDescent="0.2">
      <c r="AD487" s="2"/>
      <c r="AE487" s="2"/>
      <c r="AF487" s="3"/>
    </row>
    <row r="488" spans="30:33" x14ac:dyDescent="0.2">
      <c r="AD488" s="2"/>
      <c r="AE488" s="2"/>
      <c r="AF488" s="3"/>
      <c r="AG488" s="5"/>
    </row>
    <row r="489" spans="30:33" x14ac:dyDescent="0.2">
      <c r="AD489" s="2"/>
      <c r="AE489" s="2"/>
      <c r="AF489" s="3"/>
    </row>
    <row r="490" spans="30:33" x14ac:dyDescent="0.2">
      <c r="AD490" s="2"/>
      <c r="AE490" s="2"/>
      <c r="AF490" s="97"/>
    </row>
    <row r="491" spans="30:33" x14ac:dyDescent="0.2">
      <c r="AD491" s="2"/>
      <c r="AE491" s="2"/>
      <c r="AF491" s="3"/>
    </row>
    <row r="492" spans="30:33" x14ac:dyDescent="0.2">
      <c r="AD492" s="2"/>
      <c r="AE492" s="2"/>
      <c r="AF492" s="3"/>
    </row>
    <row r="493" spans="30:33" x14ac:dyDescent="0.2">
      <c r="AD493" s="2"/>
      <c r="AE493" s="2"/>
      <c r="AF493" s="3"/>
    </row>
    <row r="494" spans="30:33" x14ac:dyDescent="0.2">
      <c r="AD494" s="2"/>
      <c r="AE494" s="2"/>
      <c r="AF494" s="3"/>
    </row>
    <row r="495" spans="30:33" x14ac:dyDescent="0.2">
      <c r="AD495" s="2"/>
      <c r="AE495" s="2"/>
      <c r="AF495" s="3"/>
    </row>
    <row r="496" spans="30:33" x14ac:dyDescent="0.2">
      <c r="AD496" s="2"/>
      <c r="AE496" s="2"/>
      <c r="AF496" s="3"/>
    </row>
    <row r="497" spans="30:32" x14ac:dyDescent="0.2">
      <c r="AD497" s="2"/>
      <c r="AE497" s="2"/>
      <c r="AF497" s="3"/>
    </row>
    <row r="498" spans="30:32" x14ac:dyDescent="0.2">
      <c r="AD498" s="2"/>
      <c r="AE498" s="2"/>
      <c r="AF498" s="3"/>
    </row>
    <row r="499" spans="30:32" x14ac:dyDescent="0.2">
      <c r="AD499" s="2"/>
      <c r="AE499" s="2"/>
      <c r="AF499" s="3"/>
    </row>
    <row r="500" spans="30:32" x14ac:dyDescent="0.2">
      <c r="AD500" s="2"/>
      <c r="AE500" s="2"/>
      <c r="AF500" s="3"/>
    </row>
    <row r="501" spans="30:32" x14ac:dyDescent="0.2">
      <c r="AD501" s="2"/>
      <c r="AE501" s="2"/>
      <c r="AF501" s="3"/>
    </row>
    <row r="502" spans="30:32" x14ac:dyDescent="0.2">
      <c r="AD502" s="2"/>
      <c r="AE502" s="2"/>
      <c r="AF502" s="3"/>
    </row>
    <row r="503" spans="30:32" x14ac:dyDescent="0.2">
      <c r="AD503" s="2"/>
      <c r="AE503" s="2"/>
      <c r="AF503" s="3"/>
    </row>
    <row r="504" spans="30:32" x14ac:dyDescent="0.2">
      <c r="AD504" s="2"/>
      <c r="AE504" s="2"/>
      <c r="AF504" s="3"/>
    </row>
    <row r="505" spans="30:32" x14ac:dyDescent="0.2">
      <c r="AD505" s="2"/>
      <c r="AE505" s="2"/>
      <c r="AF505" s="3"/>
    </row>
    <row r="506" spans="30:32" x14ac:dyDescent="0.2">
      <c r="AD506" s="2"/>
      <c r="AE506" s="2"/>
      <c r="AF506" s="3"/>
    </row>
    <row r="507" spans="30:32" x14ac:dyDescent="0.2">
      <c r="AD507" s="2"/>
      <c r="AE507" s="2"/>
      <c r="AF507" s="3"/>
    </row>
    <row r="508" spans="30:32" x14ac:dyDescent="0.2">
      <c r="AD508" s="2"/>
      <c r="AE508" s="2"/>
      <c r="AF508" s="3"/>
    </row>
    <row r="509" spans="30:32" x14ac:dyDescent="0.2">
      <c r="AD509" s="2"/>
      <c r="AE509" s="2"/>
      <c r="AF509" s="3"/>
    </row>
    <row r="510" spans="30:32" x14ac:dyDescent="0.2">
      <c r="AD510" s="2"/>
      <c r="AE510" s="2"/>
      <c r="AF510" s="3"/>
    </row>
    <row r="511" spans="30:32" x14ac:dyDescent="0.2">
      <c r="AD511" s="2"/>
      <c r="AE511" s="2"/>
      <c r="AF511" s="3"/>
    </row>
    <row r="512" spans="30:32" x14ac:dyDescent="0.2">
      <c r="AD512" s="2"/>
      <c r="AE512" s="2"/>
      <c r="AF512" s="3"/>
    </row>
    <row r="513" spans="30:32" x14ac:dyDescent="0.2">
      <c r="AD513" s="2"/>
      <c r="AE513" s="2"/>
      <c r="AF513" s="3"/>
    </row>
    <row r="514" spans="30:32" x14ac:dyDescent="0.2">
      <c r="AD514" s="2"/>
      <c r="AE514" s="2"/>
      <c r="AF514" s="3"/>
    </row>
    <row r="515" spans="30:32" x14ac:dyDescent="0.2">
      <c r="AD515" s="2"/>
      <c r="AE515" s="2"/>
      <c r="AF515" s="3"/>
    </row>
    <row r="516" spans="30:32" x14ac:dyDescent="0.2">
      <c r="AD516" s="2"/>
      <c r="AE516" s="2"/>
      <c r="AF516" s="3"/>
    </row>
    <row r="517" spans="30:32" x14ac:dyDescent="0.2">
      <c r="AD517" s="2"/>
      <c r="AE517" s="2"/>
      <c r="AF517" s="3"/>
    </row>
    <row r="518" spans="30:32" x14ac:dyDescent="0.2">
      <c r="AD518" s="2"/>
      <c r="AE518" s="2"/>
      <c r="AF518" s="3"/>
    </row>
    <row r="519" spans="30:32" x14ac:dyDescent="0.2">
      <c r="AD519" s="2"/>
      <c r="AE519" s="2"/>
      <c r="AF519" s="3"/>
    </row>
    <row r="520" spans="30:32" x14ac:dyDescent="0.2">
      <c r="AD520" s="2"/>
      <c r="AE520" s="2"/>
      <c r="AF520" s="3"/>
    </row>
    <row r="521" spans="30:32" x14ac:dyDescent="0.2">
      <c r="AD521" s="2"/>
      <c r="AE521" s="2"/>
      <c r="AF521" s="3"/>
    </row>
    <row r="522" spans="30:32" x14ac:dyDescent="0.2">
      <c r="AD522" s="2"/>
      <c r="AE522" s="2"/>
      <c r="AF522" s="3"/>
    </row>
    <row r="523" spans="30:32" x14ac:dyDescent="0.2">
      <c r="AD523" s="2"/>
      <c r="AE523" s="2"/>
      <c r="AF523" s="3"/>
    </row>
    <row r="524" spans="30:32" x14ac:dyDescent="0.2">
      <c r="AD524" s="2"/>
      <c r="AE524" s="2"/>
      <c r="AF524" s="3"/>
    </row>
    <row r="525" spans="30:32" x14ac:dyDescent="0.2">
      <c r="AD525" s="2"/>
      <c r="AE525" s="2"/>
      <c r="AF525" s="3"/>
    </row>
    <row r="526" spans="30:32" x14ac:dyDescent="0.2">
      <c r="AD526" s="2"/>
      <c r="AE526" s="2"/>
      <c r="AF526" s="3"/>
    </row>
    <row r="527" spans="30:32" x14ac:dyDescent="0.2">
      <c r="AD527" s="2"/>
      <c r="AE527" s="2"/>
      <c r="AF527" s="3"/>
    </row>
    <row r="528" spans="30:32" x14ac:dyDescent="0.2">
      <c r="AD528" s="2"/>
      <c r="AE528" s="2"/>
      <c r="AF528" s="3"/>
    </row>
  </sheetData>
  <mergeCells count="12">
    <mergeCell ref="AY5:BD5"/>
    <mergeCell ref="BE5:BJ5"/>
    <mergeCell ref="BK5:BP5"/>
    <mergeCell ref="BQ5:BV5"/>
    <mergeCell ref="BW5:CB5"/>
    <mergeCell ref="CC5:CH5"/>
    <mergeCell ref="H5:M5"/>
    <mergeCell ref="U5:Z5"/>
    <mergeCell ref="AA5:AF5"/>
    <mergeCell ref="AG5:AL5"/>
    <mergeCell ref="AM5:AR5"/>
    <mergeCell ref="AS5:AX5"/>
  </mergeCells>
  <pageMargins left="0.7" right="0.7" top="0.75" bottom="0.75" header="0.3" footer="0.3"/>
  <pageSetup scale="11" fitToHeight="0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38603-0A8B-4D88-A3D6-6ABE5F0D082E}">
  <sheetPr>
    <tabColor rgb="FF009999"/>
    <pageSetUpPr fitToPage="1"/>
  </sheetPr>
  <dimension ref="A1:CK528"/>
  <sheetViews>
    <sheetView showGridLines="0" zoomScale="80" zoomScaleNormal="80" workbookViewId="0">
      <pane xSplit="7" ySplit="6" topLeftCell="H223" activePane="bottomRight" state="frozen"/>
      <selection activeCell="F377" sqref="F377"/>
      <selection pane="topRight" activeCell="F377" sqref="F377"/>
      <selection pane="bottomLeft" activeCell="F377" sqref="F377"/>
      <selection pane="bottomRight" activeCell="F377" sqref="F377"/>
    </sheetView>
  </sheetViews>
  <sheetFormatPr defaultRowHeight="12.75" outlineLevelRow="7" outlineLevelCol="4" x14ac:dyDescent="0.2"/>
  <cols>
    <col min="1" max="4" width="9.28515625" hidden="1" customWidth="1" outlineLevel="2"/>
    <col min="5" max="5" width="9.28515625" hidden="1" customWidth="1" outlineLevel="1"/>
    <col min="6" max="6" width="10.5703125" style="4" bestFit="1" customWidth="1" collapsed="1"/>
    <col min="7" max="7" width="10.28515625" bestFit="1" customWidth="1"/>
    <col min="8" max="8" width="11.28515625" style="2" customWidth="1" outlineLevel="1"/>
    <col min="9" max="9" width="12" style="2" customWidth="1" outlineLevel="1"/>
    <col min="10" max="10" width="9.28515625" style="2" customWidth="1" outlineLevel="1"/>
    <col min="11" max="11" width="13.42578125" style="2" customWidth="1" outlineLevel="1"/>
    <col min="12" max="12" width="12.28515625" style="2" customWidth="1" outlineLevel="1"/>
    <col min="13" max="13" width="13.28515625" style="3" customWidth="1"/>
    <col min="14" max="18" width="13.28515625" style="3" hidden="1" customWidth="1" outlineLevel="4"/>
    <col min="19" max="19" width="10.5703125" hidden="1" customWidth="1" outlineLevel="4" collapsed="1"/>
    <col min="20" max="20" width="7.7109375" hidden="1" customWidth="1" outlineLevel="4"/>
    <col min="21" max="21" width="11.5703125" style="2" customWidth="1" outlineLevel="3" collapsed="1"/>
    <col min="22" max="22" width="11.28515625" style="2" customWidth="1" outlineLevel="3"/>
    <col min="23" max="23" width="9.5703125" style="2" customWidth="1" outlineLevel="3"/>
    <col min="24" max="25" width="12.28515625" style="2" customWidth="1" outlineLevel="3"/>
    <col min="26" max="26" width="12.7109375" style="3" customWidth="1" outlineLevel="2"/>
    <col min="27" max="27" width="9.7109375" customWidth="1" outlineLevel="3"/>
    <col min="28" max="28" width="11.7109375" customWidth="1" outlineLevel="3"/>
    <col min="29" max="29" width="11.28515625" customWidth="1" outlineLevel="3"/>
    <col min="30" max="30" width="11" customWidth="1" outlineLevel="3"/>
    <col min="31" max="31" width="12.5703125" customWidth="1" outlineLevel="3"/>
    <col min="32" max="32" width="12" style="1" customWidth="1" outlineLevel="2"/>
    <col min="33" max="33" width="12.28515625" customWidth="1" outlineLevel="3"/>
    <col min="34" max="34" width="8.28515625" customWidth="1" outlineLevel="3"/>
    <col min="35" max="35" width="8.5703125" customWidth="1" outlineLevel="3"/>
    <col min="36" max="36" width="8.28515625" customWidth="1" outlineLevel="3"/>
    <col min="37" max="37" width="8.7109375" customWidth="1" outlineLevel="3"/>
    <col min="38" max="38" width="8.7109375" customWidth="1" outlineLevel="2"/>
    <col min="39" max="39" width="9.7109375" customWidth="1" outlineLevel="1"/>
    <col min="40" max="40" width="11.28515625" customWidth="1" outlineLevel="1"/>
    <col min="41" max="41" width="9.5703125" customWidth="1" outlineLevel="1"/>
    <col min="42" max="43" width="11.28515625" customWidth="1" outlineLevel="1"/>
    <col min="44" max="44" width="12.28515625" bestFit="1" customWidth="1"/>
    <col min="45" max="45" width="9.28515625" customWidth="1" outlineLevel="3"/>
    <col min="46" max="46" width="11.28515625" customWidth="1" outlineLevel="3"/>
    <col min="47" max="47" width="9.5703125" customWidth="1" outlineLevel="3"/>
    <col min="48" max="49" width="11.28515625" customWidth="1" outlineLevel="3"/>
    <col min="50" max="50" width="12.28515625" customWidth="1" outlineLevel="2"/>
    <col min="51" max="51" width="9.7109375" customWidth="1" outlineLevel="3"/>
    <col min="52" max="53" width="9.28515625" customWidth="1" outlineLevel="3"/>
    <col min="54" max="54" width="10.28515625" bestFit="1" customWidth="1" outlineLevel="3"/>
    <col min="55" max="55" width="9.5703125" customWidth="1" outlineLevel="3"/>
    <col min="56" max="56" width="10.28515625" customWidth="1" outlineLevel="2"/>
    <col min="57" max="57" width="10.28515625" customWidth="1" outlineLevel="3"/>
    <col min="58" max="61" width="9" customWidth="1" outlineLevel="3"/>
    <col min="62" max="62" width="9" customWidth="1" outlineLevel="2"/>
    <col min="63" max="63" width="12.42578125" bestFit="1" customWidth="1" outlineLevel="1"/>
    <col min="64" max="67" width="9.5703125" customWidth="1" outlineLevel="1"/>
    <col min="68" max="68" width="9.5703125" customWidth="1"/>
    <col min="69" max="69" width="12.7109375" customWidth="1" outlineLevel="2"/>
    <col min="70" max="70" width="9.5703125" customWidth="1" outlineLevel="2"/>
    <col min="71" max="71" width="10.5703125" customWidth="1" outlineLevel="2"/>
    <col min="72" max="73" width="9.5703125" customWidth="1" outlineLevel="2"/>
    <col min="74" max="74" width="9.5703125" customWidth="1" outlineLevel="1"/>
    <col min="75" max="75" width="10.7109375" customWidth="1" outlineLevel="2"/>
    <col min="76" max="76" width="9.5703125" customWidth="1" outlineLevel="2"/>
    <col min="77" max="77" width="10.5703125" customWidth="1" outlineLevel="2"/>
    <col min="78" max="79" width="9.5703125" customWidth="1" outlineLevel="2"/>
    <col min="80" max="80" width="9.5703125" customWidth="1" outlineLevel="1"/>
    <col min="81" max="81" width="13" customWidth="1" outlineLevel="2"/>
    <col min="82" max="82" width="8.28515625" customWidth="1" outlineLevel="2"/>
    <col min="83" max="83" width="10.28515625" customWidth="1" outlineLevel="2"/>
    <col min="84" max="85" width="8.28515625" customWidth="1" outlineLevel="2"/>
    <col min="86" max="86" width="8.5703125" customWidth="1" outlineLevel="1"/>
  </cols>
  <sheetData>
    <row r="1" spans="1:87" x14ac:dyDescent="0.2">
      <c r="F1" s="1" t="s">
        <v>0</v>
      </c>
    </row>
    <row r="2" spans="1:87" x14ac:dyDescent="0.2">
      <c r="F2" t="s">
        <v>1</v>
      </c>
    </row>
    <row r="3" spans="1:87" x14ac:dyDescent="0.2">
      <c r="F3" t="s">
        <v>134</v>
      </c>
    </row>
    <row r="4" spans="1:87" ht="13.5" thickBot="1" x14ac:dyDescent="0.25">
      <c r="AA4" s="5"/>
      <c r="AB4" s="5"/>
      <c r="AC4" s="5"/>
      <c r="AD4" s="5"/>
      <c r="AE4" s="5"/>
      <c r="AF4" s="6"/>
      <c r="AG4" s="7"/>
      <c r="AH4" s="7"/>
      <c r="AI4" s="7"/>
      <c r="AJ4" s="7"/>
      <c r="AK4" s="7"/>
      <c r="AL4" s="8"/>
    </row>
    <row r="5" spans="1:87" ht="13.5" thickBot="1" x14ac:dyDescent="0.25">
      <c r="F5" s="9"/>
      <c r="H5" s="10" t="s">
        <v>3</v>
      </c>
      <c r="I5" s="11"/>
      <c r="J5" s="11"/>
      <c r="K5" s="11"/>
      <c r="L5" s="11"/>
      <c r="M5" s="12"/>
      <c r="N5" s="13" t="s">
        <v>4</v>
      </c>
      <c r="O5" s="13"/>
      <c r="P5" s="13"/>
      <c r="Q5" s="13"/>
      <c r="R5" s="13"/>
      <c r="S5" s="14" t="s">
        <v>5</v>
      </c>
      <c r="T5" s="15"/>
      <c r="U5" s="10" t="s">
        <v>6</v>
      </c>
      <c r="V5" s="11"/>
      <c r="W5" s="11"/>
      <c r="X5" s="11"/>
      <c r="Y5" s="11"/>
      <c r="Z5" s="12"/>
      <c r="AA5" s="10" t="s">
        <v>7</v>
      </c>
      <c r="AB5" s="11"/>
      <c r="AC5" s="11"/>
      <c r="AD5" s="11"/>
      <c r="AE5" s="11"/>
      <c r="AF5" s="12"/>
      <c r="AG5" s="10" t="s">
        <v>8</v>
      </c>
      <c r="AH5" s="11"/>
      <c r="AI5" s="11"/>
      <c r="AJ5" s="11"/>
      <c r="AK5" s="11"/>
      <c r="AL5" s="12"/>
      <c r="AM5" s="10" t="s">
        <v>9</v>
      </c>
      <c r="AN5" s="11"/>
      <c r="AO5" s="11"/>
      <c r="AP5" s="11"/>
      <c r="AQ5" s="11"/>
      <c r="AR5" s="12"/>
      <c r="AS5" s="10" t="s">
        <v>10</v>
      </c>
      <c r="AT5" s="11"/>
      <c r="AU5" s="11"/>
      <c r="AV5" s="11"/>
      <c r="AW5" s="11"/>
      <c r="AX5" s="12"/>
      <c r="AY5" s="10" t="s">
        <v>11</v>
      </c>
      <c r="AZ5" s="11"/>
      <c r="BA5" s="11"/>
      <c r="BB5" s="11"/>
      <c r="BC5" s="11"/>
      <c r="BD5" s="12"/>
      <c r="BE5" s="10" t="s">
        <v>12</v>
      </c>
      <c r="BF5" s="11"/>
      <c r="BG5" s="11"/>
      <c r="BH5" s="11"/>
      <c r="BI5" s="11"/>
      <c r="BJ5" s="12"/>
      <c r="BK5" s="10" t="s">
        <v>13</v>
      </c>
      <c r="BL5" s="11"/>
      <c r="BM5" s="11"/>
      <c r="BN5" s="11"/>
      <c r="BO5" s="11"/>
      <c r="BP5" s="12"/>
      <c r="BQ5" s="10" t="s">
        <v>14</v>
      </c>
      <c r="BR5" s="11"/>
      <c r="BS5" s="11"/>
      <c r="BT5" s="11"/>
      <c r="BU5" s="11"/>
      <c r="BV5" s="12"/>
      <c r="BW5" s="10" t="s">
        <v>15</v>
      </c>
      <c r="BX5" s="11"/>
      <c r="BY5" s="11"/>
      <c r="BZ5" s="11"/>
      <c r="CA5" s="11"/>
      <c r="CB5" s="12"/>
      <c r="CC5" s="10" t="s">
        <v>16</v>
      </c>
      <c r="CD5" s="11"/>
      <c r="CE5" s="11"/>
      <c r="CF5" s="11"/>
      <c r="CG5" s="11"/>
      <c r="CH5" s="12"/>
    </row>
    <row r="6" spans="1:87" s="16" customFormat="1" ht="51.75" thickBot="1" x14ac:dyDescent="0.25">
      <c r="A6" s="16" t="s">
        <v>17</v>
      </c>
      <c r="B6" s="16" t="s">
        <v>18</v>
      </c>
      <c r="C6" s="16" t="s">
        <v>19</v>
      </c>
      <c r="D6" s="16" t="s">
        <v>20</v>
      </c>
      <c r="E6" s="16" t="s">
        <v>21</v>
      </c>
      <c r="F6" s="17" t="s">
        <v>22</v>
      </c>
      <c r="G6" s="18" t="s">
        <v>23</v>
      </c>
      <c r="H6" s="19" t="s">
        <v>24</v>
      </c>
      <c r="I6" s="20" t="s">
        <v>25</v>
      </c>
      <c r="J6" s="20" t="s">
        <v>26</v>
      </c>
      <c r="K6" s="20" t="s">
        <v>27</v>
      </c>
      <c r="L6" s="21" t="s">
        <v>28</v>
      </c>
      <c r="M6" s="22" t="s">
        <v>29</v>
      </c>
      <c r="N6" s="23" t="s">
        <v>17</v>
      </c>
      <c r="O6" s="23" t="s">
        <v>18</v>
      </c>
      <c r="P6" s="23" t="s">
        <v>19</v>
      </c>
      <c r="Q6" s="23" t="s">
        <v>20</v>
      </c>
      <c r="R6" s="23" t="s">
        <v>21</v>
      </c>
      <c r="S6" s="24" t="s">
        <v>22</v>
      </c>
      <c r="T6" s="25" t="s">
        <v>23</v>
      </c>
      <c r="U6" s="19" t="s">
        <v>24</v>
      </c>
      <c r="V6" s="20" t="s">
        <v>25</v>
      </c>
      <c r="W6" s="20" t="s">
        <v>26</v>
      </c>
      <c r="X6" s="20" t="s">
        <v>27</v>
      </c>
      <c r="Y6" s="21" t="s">
        <v>28</v>
      </c>
      <c r="Z6" s="26" t="s">
        <v>30</v>
      </c>
      <c r="AA6" s="19" t="s">
        <v>24</v>
      </c>
      <c r="AB6" s="20" t="s">
        <v>25</v>
      </c>
      <c r="AC6" s="20" t="s">
        <v>26</v>
      </c>
      <c r="AD6" s="20" t="s">
        <v>27</v>
      </c>
      <c r="AE6" s="21" t="s">
        <v>28</v>
      </c>
      <c r="AF6" s="26" t="s">
        <v>31</v>
      </c>
      <c r="AG6" s="19" t="s">
        <v>24</v>
      </c>
      <c r="AH6" s="20" t="s">
        <v>25</v>
      </c>
      <c r="AI6" s="20" t="s">
        <v>26</v>
      </c>
      <c r="AJ6" s="20" t="s">
        <v>27</v>
      </c>
      <c r="AK6" s="21" t="s">
        <v>28</v>
      </c>
      <c r="AL6" s="26" t="s">
        <v>31</v>
      </c>
      <c r="AM6" s="20" t="s">
        <v>24</v>
      </c>
      <c r="AN6" s="20" t="s">
        <v>25</v>
      </c>
      <c r="AO6" s="20" t="s">
        <v>26</v>
      </c>
      <c r="AP6" s="20" t="s">
        <v>27</v>
      </c>
      <c r="AQ6" s="21" t="s">
        <v>28</v>
      </c>
      <c r="AR6" s="26" t="s">
        <v>32</v>
      </c>
      <c r="AS6" s="20" t="s">
        <v>24</v>
      </c>
      <c r="AT6" s="20" t="s">
        <v>25</v>
      </c>
      <c r="AU6" s="20" t="s">
        <v>26</v>
      </c>
      <c r="AV6" s="20" t="s">
        <v>27</v>
      </c>
      <c r="AW6" s="21" t="s">
        <v>28</v>
      </c>
      <c r="AX6" s="26" t="s">
        <v>33</v>
      </c>
      <c r="AY6" s="20" t="s">
        <v>24</v>
      </c>
      <c r="AZ6" s="20" t="s">
        <v>25</v>
      </c>
      <c r="BA6" s="20" t="s">
        <v>26</v>
      </c>
      <c r="BB6" s="20" t="s">
        <v>27</v>
      </c>
      <c r="BC6" s="21" t="s">
        <v>28</v>
      </c>
      <c r="BD6" s="26" t="s">
        <v>31</v>
      </c>
      <c r="BE6" s="20" t="s">
        <v>24</v>
      </c>
      <c r="BF6" s="20" t="s">
        <v>25</v>
      </c>
      <c r="BG6" s="20" t="s">
        <v>26</v>
      </c>
      <c r="BH6" s="20" t="s">
        <v>27</v>
      </c>
      <c r="BI6" s="21" t="s">
        <v>28</v>
      </c>
      <c r="BJ6" s="26" t="s">
        <v>31</v>
      </c>
      <c r="BK6" s="20" t="s">
        <v>24</v>
      </c>
      <c r="BL6" s="20" t="s">
        <v>25</v>
      </c>
      <c r="BM6" s="20" t="s">
        <v>26</v>
      </c>
      <c r="BN6" s="20" t="s">
        <v>27</v>
      </c>
      <c r="BO6" s="21" t="s">
        <v>28</v>
      </c>
      <c r="BP6" s="26" t="s">
        <v>34</v>
      </c>
      <c r="BQ6" s="20" t="s">
        <v>24</v>
      </c>
      <c r="BR6" s="20" t="s">
        <v>25</v>
      </c>
      <c r="BS6" s="20" t="s">
        <v>26</v>
      </c>
      <c r="BT6" s="20" t="s">
        <v>27</v>
      </c>
      <c r="BU6" s="21" t="s">
        <v>28</v>
      </c>
      <c r="BV6" s="26" t="s">
        <v>33</v>
      </c>
      <c r="BW6" s="20" t="s">
        <v>24</v>
      </c>
      <c r="BX6" s="20" t="s">
        <v>25</v>
      </c>
      <c r="BY6" s="20" t="s">
        <v>26</v>
      </c>
      <c r="BZ6" s="20" t="s">
        <v>27</v>
      </c>
      <c r="CA6" s="21" t="s">
        <v>28</v>
      </c>
      <c r="CB6" s="26" t="s">
        <v>31</v>
      </c>
      <c r="CC6" s="20" t="s">
        <v>24</v>
      </c>
      <c r="CD6" s="20" t="s">
        <v>25</v>
      </c>
      <c r="CE6" s="20" t="s">
        <v>26</v>
      </c>
      <c r="CF6" s="20" t="s">
        <v>27</v>
      </c>
      <c r="CG6" s="21" t="s">
        <v>28</v>
      </c>
      <c r="CH6" s="26" t="s">
        <v>31</v>
      </c>
      <c r="CI6" s="26" t="s">
        <v>135</v>
      </c>
    </row>
    <row r="7" spans="1:87" hidden="1" outlineLevel="2" x14ac:dyDescent="0.2">
      <c r="A7">
        <v>0</v>
      </c>
      <c r="B7" t="s">
        <v>46</v>
      </c>
      <c r="C7">
        <v>0</v>
      </c>
      <c r="D7" t="s">
        <v>129</v>
      </c>
      <c r="E7">
        <v>0</v>
      </c>
      <c r="F7" s="27">
        <v>46383</v>
      </c>
      <c r="G7" t="s">
        <v>35</v>
      </c>
      <c r="H7" s="28">
        <v>0</v>
      </c>
      <c r="I7" s="2">
        <v>0</v>
      </c>
      <c r="J7" s="2">
        <v>0</v>
      </c>
      <c r="K7" s="2">
        <v>0</v>
      </c>
      <c r="L7" s="29">
        <v>0</v>
      </c>
      <c r="M7" s="30">
        <f t="shared" ref="M7:M70" si="0">SUM(H7:L7)</f>
        <v>0</v>
      </c>
      <c r="N7">
        <v>0</v>
      </c>
      <c r="O7" t="s">
        <v>49</v>
      </c>
      <c r="P7">
        <v>0</v>
      </c>
      <c r="Q7" t="s">
        <v>129</v>
      </c>
      <c r="R7" t="s">
        <v>182</v>
      </c>
      <c r="S7" s="27">
        <v>46019</v>
      </c>
      <c r="T7" t="s">
        <v>35</v>
      </c>
      <c r="U7" s="28">
        <v>0</v>
      </c>
      <c r="V7" s="2">
        <v>3279.66</v>
      </c>
      <c r="W7" s="2">
        <v>144.97999999999999</v>
      </c>
      <c r="X7" s="2">
        <v>10548.86</v>
      </c>
      <c r="Y7" s="29">
        <v>8005.29</v>
      </c>
      <c r="Z7" s="31">
        <f t="shared" ref="Z7:Z70" si="1">SUM(U7:Y7)</f>
        <v>21978.79</v>
      </c>
      <c r="AA7" s="32">
        <f t="shared" ref="AA7:AF22" si="2">+H7-U7</f>
        <v>0</v>
      </c>
      <c r="AB7" s="5">
        <f t="shared" si="2"/>
        <v>-3279.66</v>
      </c>
      <c r="AC7" s="5">
        <f t="shared" si="2"/>
        <v>-144.97999999999999</v>
      </c>
      <c r="AD7" s="5">
        <f t="shared" si="2"/>
        <v>-10548.86</v>
      </c>
      <c r="AE7" s="33">
        <f t="shared" si="2"/>
        <v>-8005.29</v>
      </c>
      <c r="AF7" s="34">
        <f t="shared" si="2"/>
        <v>-21978.79</v>
      </c>
      <c r="AG7" s="35" t="e">
        <f t="shared" ref="AG7:AL22" si="3">AA7/U7</f>
        <v>#DIV/0!</v>
      </c>
      <c r="AH7" s="7">
        <f t="shared" si="3"/>
        <v>-1</v>
      </c>
      <c r="AI7" s="7">
        <f t="shared" si="3"/>
        <v>-1</v>
      </c>
      <c r="AJ7" s="7">
        <f t="shared" si="3"/>
        <v>-1</v>
      </c>
      <c r="AK7" s="36">
        <f t="shared" si="3"/>
        <v>-1</v>
      </c>
      <c r="AL7" s="37">
        <f t="shared" si="3"/>
        <v>-1</v>
      </c>
      <c r="AM7" s="2">
        <v>0</v>
      </c>
      <c r="AN7" s="2">
        <v>0</v>
      </c>
      <c r="AO7" s="2">
        <v>0</v>
      </c>
      <c r="AP7" s="2">
        <v>0</v>
      </c>
      <c r="AQ7" s="29">
        <v>0</v>
      </c>
      <c r="AR7" s="31">
        <f t="shared" ref="AR7:AR70" si="4">SUM(AM7:AQ7)</f>
        <v>0</v>
      </c>
      <c r="AS7" s="2">
        <v>0</v>
      </c>
      <c r="AT7" s="2">
        <v>677.85</v>
      </c>
      <c r="AU7" s="2">
        <v>-26.49</v>
      </c>
      <c r="AV7" s="2">
        <v>3629.6</v>
      </c>
      <c r="AW7" s="29">
        <v>2413.88</v>
      </c>
      <c r="AX7" s="31">
        <f t="shared" ref="AX7:AX70" si="5">SUM(AS7:AW7)</f>
        <v>6694.84</v>
      </c>
      <c r="AY7" s="5">
        <f t="shared" ref="AY7:BD22" si="6">+AM7-AS7</f>
        <v>0</v>
      </c>
      <c r="AZ7" s="5">
        <f t="shared" si="6"/>
        <v>-677.85</v>
      </c>
      <c r="BA7" s="5">
        <f t="shared" si="6"/>
        <v>26.49</v>
      </c>
      <c r="BB7" s="5">
        <f t="shared" si="6"/>
        <v>-3629.6</v>
      </c>
      <c r="BC7" s="33">
        <f t="shared" si="6"/>
        <v>-2413.88</v>
      </c>
      <c r="BD7" s="34">
        <f t="shared" si="6"/>
        <v>-6694.84</v>
      </c>
      <c r="BE7" s="7" t="e">
        <f t="shared" ref="BE7:BJ22" si="7">AY7/AS7</f>
        <v>#DIV/0!</v>
      </c>
      <c r="BF7" s="7">
        <f t="shared" si="7"/>
        <v>-1</v>
      </c>
      <c r="BG7" s="7">
        <f t="shared" si="7"/>
        <v>-1</v>
      </c>
      <c r="BH7" s="7">
        <f t="shared" si="7"/>
        <v>-1</v>
      </c>
      <c r="BI7" s="36">
        <f t="shared" si="7"/>
        <v>-1</v>
      </c>
      <c r="BJ7" s="37">
        <f t="shared" si="7"/>
        <v>-1</v>
      </c>
      <c r="BK7" s="38">
        <f t="shared" ref="BK7:BP22" si="8">IFERROR(AM7/H7,0)</f>
        <v>0</v>
      </c>
      <c r="BL7" s="38">
        <f t="shared" si="8"/>
        <v>0</v>
      </c>
      <c r="BM7" s="38">
        <f t="shared" si="8"/>
        <v>0</v>
      </c>
      <c r="BN7" s="38">
        <f t="shared" si="8"/>
        <v>0</v>
      </c>
      <c r="BO7" s="39">
        <f t="shared" si="8"/>
        <v>0</v>
      </c>
      <c r="BP7" s="40">
        <f t="shared" si="8"/>
        <v>0</v>
      </c>
      <c r="BQ7" s="38">
        <f t="shared" ref="BQ7:BV22" si="9">IFERROR(AS7/U7,0)</f>
        <v>0</v>
      </c>
      <c r="BR7" s="38">
        <f t="shared" si="9"/>
        <v>0.20668300982418911</v>
      </c>
      <c r="BS7" s="38">
        <f t="shared" si="9"/>
        <v>-0.18271485722168576</v>
      </c>
      <c r="BT7" s="38">
        <f t="shared" si="9"/>
        <v>0.34407509437038691</v>
      </c>
      <c r="BU7" s="39">
        <f t="shared" si="9"/>
        <v>0.30153560957816644</v>
      </c>
      <c r="BV7" s="40">
        <f t="shared" si="9"/>
        <v>0.30460457559310589</v>
      </c>
      <c r="BW7" s="38">
        <f t="shared" ref="BW7:CB22" si="10">+BK7-BQ7</f>
        <v>0</v>
      </c>
      <c r="BX7" s="38">
        <f t="shared" si="10"/>
        <v>-0.20668300982418911</v>
      </c>
      <c r="BY7" s="38">
        <f t="shared" si="10"/>
        <v>0.18271485722168576</v>
      </c>
      <c r="BZ7" s="38">
        <f t="shared" si="10"/>
        <v>-0.34407509437038691</v>
      </c>
      <c r="CA7" s="39">
        <f t="shared" si="10"/>
        <v>-0.30153560957816644</v>
      </c>
      <c r="CB7" s="40">
        <f t="shared" si="10"/>
        <v>-0.30460457559310589</v>
      </c>
      <c r="CC7" s="2">
        <f t="shared" ref="CC7:CH22" si="11">BW7*10000</f>
        <v>0</v>
      </c>
      <c r="CD7" s="2">
        <f t="shared" si="11"/>
        <v>-2066.8300982418909</v>
      </c>
      <c r="CE7" s="2">
        <f t="shared" si="11"/>
        <v>1827.1485722168577</v>
      </c>
      <c r="CF7" s="2">
        <f t="shared" si="11"/>
        <v>-3440.7509437038693</v>
      </c>
      <c r="CG7" s="29">
        <f t="shared" si="11"/>
        <v>-3015.3560957816644</v>
      </c>
      <c r="CH7" s="31">
        <f t="shared" si="11"/>
        <v>-3046.0457559310589</v>
      </c>
      <c r="CI7" s="40">
        <f>IFERROR(M7/'Class Sum-WR'!M7,0)</f>
        <v>0</v>
      </c>
    </row>
    <row r="8" spans="1:87" hidden="1" outlineLevel="2" x14ac:dyDescent="0.2">
      <c r="A8">
        <v>0</v>
      </c>
      <c r="B8" t="s">
        <v>46</v>
      </c>
      <c r="C8">
        <v>0</v>
      </c>
      <c r="D8" t="s">
        <v>129</v>
      </c>
      <c r="E8">
        <v>0</v>
      </c>
      <c r="F8" s="27">
        <f>+F7+1</f>
        <v>46384</v>
      </c>
      <c r="G8" t="s">
        <v>36</v>
      </c>
      <c r="H8" s="28">
        <v>0</v>
      </c>
      <c r="I8" s="2">
        <v>0</v>
      </c>
      <c r="J8" s="2">
        <v>0</v>
      </c>
      <c r="K8" s="2">
        <v>0</v>
      </c>
      <c r="L8" s="29">
        <v>0</v>
      </c>
      <c r="M8" s="30">
        <f t="shared" si="0"/>
        <v>0</v>
      </c>
      <c r="N8">
        <v>0</v>
      </c>
      <c r="O8" t="s">
        <v>49</v>
      </c>
      <c r="P8">
        <v>0</v>
      </c>
      <c r="Q8" t="s">
        <v>129</v>
      </c>
      <c r="R8" t="s">
        <v>182</v>
      </c>
      <c r="S8" s="27">
        <f>+S7+1</f>
        <v>46020</v>
      </c>
      <c r="T8" t="s">
        <v>36</v>
      </c>
      <c r="U8" s="28">
        <v>0</v>
      </c>
      <c r="V8" s="2">
        <v>3973.33</v>
      </c>
      <c r="W8" s="2">
        <v>339.33</v>
      </c>
      <c r="X8" s="2">
        <v>11600.25</v>
      </c>
      <c r="Y8" s="29">
        <v>11397.55</v>
      </c>
      <c r="Z8" s="31">
        <f t="shared" si="1"/>
        <v>27310.46</v>
      </c>
      <c r="AA8" s="32">
        <f t="shared" si="2"/>
        <v>0</v>
      </c>
      <c r="AB8" s="5">
        <f t="shared" si="2"/>
        <v>-3973.33</v>
      </c>
      <c r="AC8" s="5">
        <f t="shared" si="2"/>
        <v>-339.33</v>
      </c>
      <c r="AD8" s="5">
        <f t="shared" si="2"/>
        <v>-11600.25</v>
      </c>
      <c r="AE8" s="33">
        <f t="shared" si="2"/>
        <v>-11397.55</v>
      </c>
      <c r="AF8" s="34">
        <f t="shared" si="2"/>
        <v>-27310.46</v>
      </c>
      <c r="AG8" s="35" t="e">
        <f t="shared" si="3"/>
        <v>#DIV/0!</v>
      </c>
      <c r="AH8" s="7">
        <f t="shared" si="3"/>
        <v>-1</v>
      </c>
      <c r="AI8" s="7">
        <f t="shared" si="3"/>
        <v>-1</v>
      </c>
      <c r="AJ8" s="7">
        <f t="shared" si="3"/>
        <v>-1</v>
      </c>
      <c r="AK8" s="36">
        <f t="shared" si="3"/>
        <v>-1</v>
      </c>
      <c r="AL8" s="37">
        <f t="shared" si="3"/>
        <v>-1</v>
      </c>
      <c r="AM8" s="2">
        <v>0</v>
      </c>
      <c r="AN8" s="2">
        <v>0</v>
      </c>
      <c r="AO8" s="2">
        <v>0</v>
      </c>
      <c r="AP8" s="2">
        <v>0</v>
      </c>
      <c r="AQ8" s="29">
        <v>0</v>
      </c>
      <c r="AR8" s="31">
        <f t="shared" si="4"/>
        <v>0</v>
      </c>
      <c r="AS8" s="2">
        <v>0</v>
      </c>
      <c r="AT8" s="2">
        <v>828.31</v>
      </c>
      <c r="AU8" s="2">
        <v>120.01</v>
      </c>
      <c r="AV8" s="2">
        <v>3340.68</v>
      </c>
      <c r="AW8" s="29">
        <v>2774.61</v>
      </c>
      <c r="AX8" s="31">
        <f t="shared" si="5"/>
        <v>7063.6100000000006</v>
      </c>
      <c r="AY8" s="5">
        <f t="shared" si="6"/>
        <v>0</v>
      </c>
      <c r="AZ8" s="5">
        <f t="shared" si="6"/>
        <v>-828.31</v>
      </c>
      <c r="BA8" s="5">
        <f t="shared" si="6"/>
        <v>-120.01</v>
      </c>
      <c r="BB8" s="5">
        <f t="shared" si="6"/>
        <v>-3340.68</v>
      </c>
      <c r="BC8" s="33">
        <f t="shared" si="6"/>
        <v>-2774.61</v>
      </c>
      <c r="BD8" s="34">
        <f t="shared" si="6"/>
        <v>-7063.6100000000006</v>
      </c>
      <c r="BE8" s="7" t="e">
        <f t="shared" si="7"/>
        <v>#DIV/0!</v>
      </c>
      <c r="BF8" s="7">
        <f t="shared" si="7"/>
        <v>-1</v>
      </c>
      <c r="BG8" s="7">
        <f t="shared" si="7"/>
        <v>-1</v>
      </c>
      <c r="BH8" s="7">
        <f t="shared" si="7"/>
        <v>-1</v>
      </c>
      <c r="BI8" s="36">
        <f t="shared" si="7"/>
        <v>-1</v>
      </c>
      <c r="BJ8" s="37">
        <f t="shared" si="7"/>
        <v>-1</v>
      </c>
      <c r="BK8" s="38">
        <f t="shared" si="8"/>
        <v>0</v>
      </c>
      <c r="BL8" s="38">
        <f t="shared" si="8"/>
        <v>0</v>
      </c>
      <c r="BM8" s="38">
        <f t="shared" si="8"/>
        <v>0</v>
      </c>
      <c r="BN8" s="38">
        <f t="shared" si="8"/>
        <v>0</v>
      </c>
      <c r="BO8" s="39">
        <f t="shared" si="8"/>
        <v>0</v>
      </c>
      <c r="BP8" s="40">
        <f t="shared" si="8"/>
        <v>0</v>
      </c>
      <c r="BQ8" s="38">
        <f t="shared" si="9"/>
        <v>0</v>
      </c>
      <c r="BR8" s="38">
        <f t="shared" si="9"/>
        <v>0.20846745676800063</v>
      </c>
      <c r="BS8" s="38">
        <f t="shared" si="9"/>
        <v>0.35366752129195772</v>
      </c>
      <c r="BT8" s="38">
        <f t="shared" si="9"/>
        <v>0.28798344863257258</v>
      </c>
      <c r="BU8" s="39">
        <f t="shared" si="9"/>
        <v>0.24343916017038753</v>
      </c>
      <c r="BV8" s="40">
        <f t="shared" si="9"/>
        <v>0.25864119461920454</v>
      </c>
      <c r="BW8" s="38">
        <f t="shared" si="10"/>
        <v>0</v>
      </c>
      <c r="BX8" s="38">
        <f t="shared" si="10"/>
        <v>-0.20846745676800063</v>
      </c>
      <c r="BY8" s="38">
        <f t="shared" si="10"/>
        <v>-0.35366752129195772</v>
      </c>
      <c r="BZ8" s="38">
        <f t="shared" si="10"/>
        <v>-0.28798344863257258</v>
      </c>
      <c r="CA8" s="39">
        <f t="shared" si="10"/>
        <v>-0.24343916017038753</v>
      </c>
      <c r="CB8" s="40">
        <f t="shared" si="10"/>
        <v>-0.25864119461920454</v>
      </c>
      <c r="CC8" s="2">
        <f t="shared" si="11"/>
        <v>0</v>
      </c>
      <c r="CD8" s="2">
        <f t="shared" si="11"/>
        <v>-2084.6745676800065</v>
      </c>
      <c r="CE8" s="2">
        <f t="shared" si="11"/>
        <v>-3536.675212919577</v>
      </c>
      <c r="CF8" s="2">
        <f t="shared" si="11"/>
        <v>-2879.8344863257257</v>
      </c>
      <c r="CG8" s="29">
        <f t="shared" si="11"/>
        <v>-2434.391601703875</v>
      </c>
      <c r="CH8" s="31">
        <f t="shared" si="11"/>
        <v>-2586.4119461920454</v>
      </c>
      <c r="CI8" s="40">
        <f>IFERROR(M8/'Class Sum-WR'!M8,0)</f>
        <v>0</v>
      </c>
    </row>
    <row r="9" spans="1:87" hidden="1" outlineLevel="2" x14ac:dyDescent="0.2">
      <c r="A9">
        <v>0</v>
      </c>
      <c r="B9" t="s">
        <v>46</v>
      </c>
      <c r="C9">
        <v>0</v>
      </c>
      <c r="D9" t="s">
        <v>129</v>
      </c>
      <c r="E9">
        <v>0</v>
      </c>
      <c r="F9" s="27">
        <f>+F8+1</f>
        <v>46385</v>
      </c>
      <c r="G9" t="s">
        <v>37</v>
      </c>
      <c r="H9" s="28">
        <v>0</v>
      </c>
      <c r="I9" s="2">
        <v>0</v>
      </c>
      <c r="J9" s="2">
        <v>0</v>
      </c>
      <c r="K9" s="2">
        <v>0</v>
      </c>
      <c r="L9" s="29">
        <v>0</v>
      </c>
      <c r="M9" s="30">
        <f t="shared" si="0"/>
        <v>0</v>
      </c>
      <c r="N9">
        <v>0</v>
      </c>
      <c r="O9" t="s">
        <v>49</v>
      </c>
      <c r="P9">
        <v>0</v>
      </c>
      <c r="Q9" t="s">
        <v>129</v>
      </c>
      <c r="R9" t="s">
        <v>182</v>
      </c>
      <c r="S9" s="27">
        <f>+S8+1</f>
        <v>46021</v>
      </c>
      <c r="T9" t="s">
        <v>37</v>
      </c>
      <c r="U9" s="28">
        <v>0</v>
      </c>
      <c r="V9" s="2">
        <v>7102.75</v>
      </c>
      <c r="W9" s="2">
        <v>371.78</v>
      </c>
      <c r="X9" s="2">
        <v>17385.43</v>
      </c>
      <c r="Y9" s="29">
        <v>17006.080000000002</v>
      </c>
      <c r="Z9" s="31">
        <f t="shared" si="1"/>
        <v>41866.04</v>
      </c>
      <c r="AA9" s="32">
        <f t="shared" si="2"/>
        <v>0</v>
      </c>
      <c r="AB9" s="5">
        <f t="shared" si="2"/>
        <v>-7102.75</v>
      </c>
      <c r="AC9" s="5">
        <f t="shared" si="2"/>
        <v>-371.78</v>
      </c>
      <c r="AD9" s="5">
        <f t="shared" si="2"/>
        <v>-17385.43</v>
      </c>
      <c r="AE9" s="33">
        <f t="shared" si="2"/>
        <v>-17006.080000000002</v>
      </c>
      <c r="AF9" s="34">
        <f t="shared" si="2"/>
        <v>-41866.04</v>
      </c>
      <c r="AG9" s="35" t="e">
        <f t="shared" si="3"/>
        <v>#DIV/0!</v>
      </c>
      <c r="AH9" s="7">
        <f t="shared" si="3"/>
        <v>-1</v>
      </c>
      <c r="AI9" s="7">
        <f t="shared" si="3"/>
        <v>-1</v>
      </c>
      <c r="AJ9" s="7">
        <f t="shared" si="3"/>
        <v>-1</v>
      </c>
      <c r="AK9" s="36">
        <f t="shared" si="3"/>
        <v>-1</v>
      </c>
      <c r="AL9" s="37">
        <f t="shared" si="3"/>
        <v>-1</v>
      </c>
      <c r="AM9" s="2">
        <v>0</v>
      </c>
      <c r="AN9" s="2">
        <v>0</v>
      </c>
      <c r="AO9" s="2">
        <v>0</v>
      </c>
      <c r="AP9" s="2">
        <v>0</v>
      </c>
      <c r="AQ9" s="29">
        <v>0</v>
      </c>
      <c r="AR9" s="31">
        <f t="shared" si="4"/>
        <v>0</v>
      </c>
      <c r="AS9" s="2">
        <v>0</v>
      </c>
      <c r="AT9" s="2">
        <v>1443.61</v>
      </c>
      <c r="AU9" s="2">
        <v>81.58</v>
      </c>
      <c r="AV9" s="2">
        <v>5471.23</v>
      </c>
      <c r="AW9" s="29">
        <v>4500.99</v>
      </c>
      <c r="AX9" s="31">
        <f t="shared" si="5"/>
        <v>11497.41</v>
      </c>
      <c r="AY9" s="5">
        <f t="shared" si="6"/>
        <v>0</v>
      </c>
      <c r="AZ9" s="5">
        <f t="shared" si="6"/>
        <v>-1443.61</v>
      </c>
      <c r="BA9" s="5">
        <f t="shared" si="6"/>
        <v>-81.58</v>
      </c>
      <c r="BB9" s="5">
        <f t="shared" si="6"/>
        <v>-5471.23</v>
      </c>
      <c r="BC9" s="33">
        <f t="shared" si="6"/>
        <v>-4500.99</v>
      </c>
      <c r="BD9" s="34">
        <f t="shared" si="6"/>
        <v>-11497.41</v>
      </c>
      <c r="BE9" s="7" t="e">
        <f t="shared" si="7"/>
        <v>#DIV/0!</v>
      </c>
      <c r="BF9" s="7">
        <f t="shared" si="7"/>
        <v>-1</v>
      </c>
      <c r="BG9" s="7">
        <f t="shared" si="7"/>
        <v>-1</v>
      </c>
      <c r="BH9" s="7">
        <f t="shared" si="7"/>
        <v>-1</v>
      </c>
      <c r="BI9" s="36">
        <f t="shared" si="7"/>
        <v>-1</v>
      </c>
      <c r="BJ9" s="37">
        <f t="shared" si="7"/>
        <v>-1</v>
      </c>
      <c r="BK9" s="38">
        <f t="shared" si="8"/>
        <v>0</v>
      </c>
      <c r="BL9" s="38">
        <f t="shared" si="8"/>
        <v>0</v>
      </c>
      <c r="BM9" s="38">
        <f t="shared" si="8"/>
        <v>0</v>
      </c>
      <c r="BN9" s="38">
        <f t="shared" si="8"/>
        <v>0</v>
      </c>
      <c r="BO9" s="39">
        <f t="shared" si="8"/>
        <v>0</v>
      </c>
      <c r="BP9" s="40">
        <f t="shared" si="8"/>
        <v>0</v>
      </c>
      <c r="BQ9" s="38">
        <f t="shared" si="9"/>
        <v>0</v>
      </c>
      <c r="BR9" s="38">
        <f t="shared" si="9"/>
        <v>0.20324662982647565</v>
      </c>
      <c r="BS9" s="38">
        <f t="shared" si="9"/>
        <v>0.21943084619936523</v>
      </c>
      <c r="BT9" s="38">
        <f t="shared" si="9"/>
        <v>0.31470202347597959</v>
      </c>
      <c r="BU9" s="39">
        <f t="shared" si="9"/>
        <v>0.26466945939334635</v>
      </c>
      <c r="BV9" s="40">
        <f t="shared" si="9"/>
        <v>0.27462377621575862</v>
      </c>
      <c r="BW9" s="38">
        <f t="shared" si="10"/>
        <v>0</v>
      </c>
      <c r="BX9" s="38">
        <f t="shared" si="10"/>
        <v>-0.20324662982647565</v>
      </c>
      <c r="BY9" s="38">
        <f t="shared" si="10"/>
        <v>-0.21943084619936523</v>
      </c>
      <c r="BZ9" s="38">
        <f t="shared" si="10"/>
        <v>-0.31470202347597959</v>
      </c>
      <c r="CA9" s="39">
        <f t="shared" si="10"/>
        <v>-0.26466945939334635</v>
      </c>
      <c r="CB9" s="40">
        <f t="shared" si="10"/>
        <v>-0.27462377621575862</v>
      </c>
      <c r="CC9" s="2">
        <f t="shared" si="11"/>
        <v>0</v>
      </c>
      <c r="CD9" s="2">
        <f t="shared" si="11"/>
        <v>-2032.4662982647565</v>
      </c>
      <c r="CE9" s="2">
        <f t="shared" si="11"/>
        <v>-2194.3084619936521</v>
      </c>
      <c r="CF9" s="2">
        <f t="shared" si="11"/>
        <v>-3147.020234759796</v>
      </c>
      <c r="CG9" s="29">
        <f t="shared" si="11"/>
        <v>-2646.6945939334637</v>
      </c>
      <c r="CH9" s="31">
        <f t="shared" si="11"/>
        <v>-2746.2377621575861</v>
      </c>
      <c r="CI9" s="40">
        <f>IFERROR(M9/'Class Sum-WR'!M9,0)</f>
        <v>0</v>
      </c>
    </row>
    <row r="10" spans="1:87" hidden="1" outlineLevel="2" x14ac:dyDescent="0.2">
      <c r="A10">
        <v>0</v>
      </c>
      <c r="B10" t="s">
        <v>46</v>
      </c>
      <c r="C10">
        <v>0</v>
      </c>
      <c r="D10" t="s">
        <v>129</v>
      </c>
      <c r="E10">
        <v>0</v>
      </c>
      <c r="F10" s="27">
        <f>+F9+1</f>
        <v>46386</v>
      </c>
      <c r="G10" t="s">
        <v>38</v>
      </c>
      <c r="H10" s="28">
        <v>0</v>
      </c>
      <c r="I10" s="2">
        <v>0</v>
      </c>
      <c r="J10" s="2">
        <v>0</v>
      </c>
      <c r="K10" s="2">
        <v>0</v>
      </c>
      <c r="L10" s="29">
        <v>0</v>
      </c>
      <c r="M10" s="30">
        <f t="shared" si="0"/>
        <v>0</v>
      </c>
      <c r="N10">
        <v>0</v>
      </c>
      <c r="O10" t="s">
        <v>49</v>
      </c>
      <c r="P10">
        <v>0</v>
      </c>
      <c r="Q10" t="s">
        <v>129</v>
      </c>
      <c r="R10">
        <v>0</v>
      </c>
      <c r="S10" s="27">
        <f>+S9+1</f>
        <v>46022</v>
      </c>
      <c r="T10" t="s">
        <v>38</v>
      </c>
      <c r="U10" s="28">
        <v>4.76</v>
      </c>
      <c r="V10" s="2">
        <v>15271.66</v>
      </c>
      <c r="W10" s="2">
        <v>1881.69</v>
      </c>
      <c r="X10" s="2">
        <v>42821.74</v>
      </c>
      <c r="Y10" s="29">
        <v>31087.88</v>
      </c>
      <c r="Z10" s="31">
        <f t="shared" si="1"/>
        <v>91067.73</v>
      </c>
      <c r="AA10" s="32">
        <f t="shared" si="2"/>
        <v>-4.76</v>
      </c>
      <c r="AB10" s="5">
        <f t="shared" si="2"/>
        <v>-15271.66</v>
      </c>
      <c r="AC10" s="5">
        <f t="shared" si="2"/>
        <v>-1881.69</v>
      </c>
      <c r="AD10" s="5">
        <f t="shared" si="2"/>
        <v>-42821.74</v>
      </c>
      <c r="AE10" s="33">
        <f t="shared" si="2"/>
        <v>-31087.88</v>
      </c>
      <c r="AF10" s="34">
        <f t="shared" si="2"/>
        <v>-91067.73</v>
      </c>
      <c r="AG10" s="35">
        <f t="shared" si="3"/>
        <v>-1</v>
      </c>
      <c r="AH10" s="7">
        <f t="shared" si="3"/>
        <v>-1</v>
      </c>
      <c r="AI10" s="7">
        <f t="shared" si="3"/>
        <v>-1</v>
      </c>
      <c r="AJ10" s="7">
        <f t="shared" si="3"/>
        <v>-1</v>
      </c>
      <c r="AK10" s="36">
        <f t="shared" si="3"/>
        <v>-1</v>
      </c>
      <c r="AL10" s="37">
        <f t="shared" si="3"/>
        <v>-1</v>
      </c>
      <c r="AM10" s="2">
        <v>0</v>
      </c>
      <c r="AN10" s="2">
        <v>0</v>
      </c>
      <c r="AO10" s="2">
        <v>0</v>
      </c>
      <c r="AP10" s="2">
        <v>0</v>
      </c>
      <c r="AQ10" s="29">
        <v>0</v>
      </c>
      <c r="AR10" s="31">
        <f t="shared" si="4"/>
        <v>0</v>
      </c>
      <c r="AS10" s="2">
        <v>4.76</v>
      </c>
      <c r="AT10" s="2">
        <v>3109.15</v>
      </c>
      <c r="AU10" s="2">
        <v>846.17</v>
      </c>
      <c r="AV10" s="2">
        <v>13545.73</v>
      </c>
      <c r="AW10" s="29">
        <v>9088.5499999999993</v>
      </c>
      <c r="AX10" s="31">
        <f t="shared" si="5"/>
        <v>26594.36</v>
      </c>
      <c r="AY10" s="5">
        <f t="shared" si="6"/>
        <v>-4.76</v>
      </c>
      <c r="AZ10" s="5">
        <f t="shared" si="6"/>
        <v>-3109.15</v>
      </c>
      <c r="BA10" s="5">
        <f t="shared" si="6"/>
        <v>-846.17</v>
      </c>
      <c r="BB10" s="5">
        <f t="shared" si="6"/>
        <v>-13545.73</v>
      </c>
      <c r="BC10" s="33">
        <f t="shared" si="6"/>
        <v>-9088.5499999999993</v>
      </c>
      <c r="BD10" s="34">
        <f t="shared" si="6"/>
        <v>-26594.36</v>
      </c>
      <c r="BE10" s="7">
        <f t="shared" si="7"/>
        <v>-1</v>
      </c>
      <c r="BF10" s="7">
        <f t="shared" si="7"/>
        <v>-1</v>
      </c>
      <c r="BG10" s="7">
        <f t="shared" si="7"/>
        <v>-1</v>
      </c>
      <c r="BH10" s="7">
        <f t="shared" si="7"/>
        <v>-1</v>
      </c>
      <c r="BI10" s="36">
        <f t="shared" si="7"/>
        <v>-1</v>
      </c>
      <c r="BJ10" s="37">
        <f t="shared" si="7"/>
        <v>-1</v>
      </c>
      <c r="BK10" s="38">
        <f t="shared" si="8"/>
        <v>0</v>
      </c>
      <c r="BL10" s="38">
        <f t="shared" si="8"/>
        <v>0</v>
      </c>
      <c r="BM10" s="38">
        <f t="shared" si="8"/>
        <v>0</v>
      </c>
      <c r="BN10" s="38">
        <f t="shared" si="8"/>
        <v>0</v>
      </c>
      <c r="BO10" s="39">
        <f t="shared" si="8"/>
        <v>0</v>
      </c>
      <c r="BP10" s="40">
        <f t="shared" si="8"/>
        <v>0</v>
      </c>
      <c r="BQ10" s="38">
        <f t="shared" si="9"/>
        <v>1</v>
      </c>
      <c r="BR10" s="38">
        <f t="shared" si="9"/>
        <v>0.20358952464892488</v>
      </c>
      <c r="BS10" s="38">
        <f t="shared" si="9"/>
        <v>0.44968618635375646</v>
      </c>
      <c r="BT10" s="38">
        <f t="shared" si="9"/>
        <v>0.31632834163207757</v>
      </c>
      <c r="BU10" s="39">
        <f t="shared" si="9"/>
        <v>0.29235026640607203</v>
      </c>
      <c r="BV10" s="40">
        <f t="shared" si="9"/>
        <v>0.29202836174789909</v>
      </c>
      <c r="BW10" s="38">
        <f t="shared" si="10"/>
        <v>-1</v>
      </c>
      <c r="BX10" s="38">
        <f t="shared" si="10"/>
        <v>-0.20358952464892488</v>
      </c>
      <c r="BY10" s="38">
        <f t="shared" si="10"/>
        <v>-0.44968618635375646</v>
      </c>
      <c r="BZ10" s="38">
        <f t="shared" si="10"/>
        <v>-0.31632834163207757</v>
      </c>
      <c r="CA10" s="39">
        <f t="shared" si="10"/>
        <v>-0.29235026640607203</v>
      </c>
      <c r="CB10" s="40">
        <f t="shared" si="10"/>
        <v>-0.29202836174789909</v>
      </c>
      <c r="CC10" s="2">
        <f t="shared" si="11"/>
        <v>-10000</v>
      </c>
      <c r="CD10" s="2">
        <f t="shared" si="11"/>
        <v>-2035.8952464892488</v>
      </c>
      <c r="CE10" s="2">
        <f t="shared" si="11"/>
        <v>-4496.8618635375642</v>
      </c>
      <c r="CF10" s="2">
        <f t="shared" si="11"/>
        <v>-3163.2834163207758</v>
      </c>
      <c r="CG10" s="29">
        <f t="shared" si="11"/>
        <v>-2923.5026640607202</v>
      </c>
      <c r="CH10" s="31">
        <f t="shared" si="11"/>
        <v>-2920.2836174789909</v>
      </c>
      <c r="CI10" s="40">
        <f>IFERROR(M10/'Class Sum-WR'!M10,0)</f>
        <v>0</v>
      </c>
    </row>
    <row r="11" spans="1:87" hidden="1" outlineLevel="2" x14ac:dyDescent="0.2">
      <c r="A11">
        <v>0</v>
      </c>
      <c r="B11" t="s">
        <v>46</v>
      </c>
      <c r="C11">
        <v>0</v>
      </c>
      <c r="D11" t="s">
        <v>129</v>
      </c>
      <c r="E11">
        <v>0</v>
      </c>
      <c r="F11" s="27">
        <f>+F10+1</f>
        <v>46387</v>
      </c>
      <c r="G11" t="s">
        <v>39</v>
      </c>
      <c r="H11" s="28">
        <v>0</v>
      </c>
      <c r="I11" s="2">
        <v>0</v>
      </c>
      <c r="J11" s="2">
        <v>0</v>
      </c>
      <c r="K11" s="2">
        <v>0</v>
      </c>
      <c r="L11" s="29">
        <v>0</v>
      </c>
      <c r="M11" s="30">
        <f t="shared" si="0"/>
        <v>0</v>
      </c>
      <c r="N11" t="e">
        <v>#N/A</v>
      </c>
      <c r="O11" t="e">
        <v>#N/A</v>
      </c>
      <c r="P11" t="e">
        <v>#N/A</v>
      </c>
      <c r="Q11" t="e">
        <v>#N/A</v>
      </c>
      <c r="R11" t="e">
        <v>#N/A</v>
      </c>
      <c r="S11" s="27">
        <f t="shared" ref="S11" si="12">+S12-1</f>
        <v>45652</v>
      </c>
      <c r="T11" t="s">
        <v>39</v>
      </c>
      <c r="U11" s="28">
        <v>0</v>
      </c>
      <c r="V11" s="2">
        <v>0</v>
      </c>
      <c r="W11" s="2">
        <v>0</v>
      </c>
      <c r="X11" s="2">
        <v>0</v>
      </c>
      <c r="Y11" s="29">
        <v>0</v>
      </c>
      <c r="Z11" s="31">
        <f t="shared" si="1"/>
        <v>0</v>
      </c>
      <c r="AA11" s="32">
        <f t="shared" si="2"/>
        <v>0</v>
      </c>
      <c r="AB11" s="5">
        <f t="shared" si="2"/>
        <v>0</v>
      </c>
      <c r="AC11" s="5">
        <f t="shared" si="2"/>
        <v>0</v>
      </c>
      <c r="AD11" s="5">
        <f t="shared" si="2"/>
        <v>0</v>
      </c>
      <c r="AE11" s="33">
        <f t="shared" si="2"/>
        <v>0</v>
      </c>
      <c r="AF11" s="34">
        <f t="shared" si="2"/>
        <v>0</v>
      </c>
      <c r="AG11" s="35" t="e">
        <f t="shared" si="3"/>
        <v>#DIV/0!</v>
      </c>
      <c r="AH11" s="7" t="e">
        <f t="shared" si="3"/>
        <v>#DIV/0!</v>
      </c>
      <c r="AI11" s="7" t="e">
        <f t="shared" si="3"/>
        <v>#DIV/0!</v>
      </c>
      <c r="AJ11" s="7" t="e">
        <f t="shared" si="3"/>
        <v>#DIV/0!</v>
      </c>
      <c r="AK11" s="36" t="e">
        <f t="shared" si="3"/>
        <v>#DIV/0!</v>
      </c>
      <c r="AL11" s="37" t="e">
        <f t="shared" si="3"/>
        <v>#DIV/0!</v>
      </c>
      <c r="AM11" s="2">
        <v>0</v>
      </c>
      <c r="AN11" s="2">
        <v>0</v>
      </c>
      <c r="AO11" s="2">
        <v>0</v>
      </c>
      <c r="AP11" s="2">
        <v>0</v>
      </c>
      <c r="AQ11" s="29">
        <v>0</v>
      </c>
      <c r="AR11" s="31">
        <f t="shared" si="4"/>
        <v>0</v>
      </c>
      <c r="AS11" s="2">
        <v>0</v>
      </c>
      <c r="AT11" s="2">
        <v>0</v>
      </c>
      <c r="AU11" s="2">
        <v>0</v>
      </c>
      <c r="AV11" s="2">
        <v>0</v>
      </c>
      <c r="AW11" s="29">
        <v>0</v>
      </c>
      <c r="AX11" s="31">
        <f t="shared" si="5"/>
        <v>0</v>
      </c>
      <c r="AY11" s="5">
        <f t="shared" si="6"/>
        <v>0</v>
      </c>
      <c r="AZ11" s="5">
        <f t="shared" si="6"/>
        <v>0</v>
      </c>
      <c r="BA11" s="5">
        <f t="shared" si="6"/>
        <v>0</v>
      </c>
      <c r="BB11" s="5">
        <f t="shared" si="6"/>
        <v>0</v>
      </c>
      <c r="BC11" s="33">
        <f t="shared" si="6"/>
        <v>0</v>
      </c>
      <c r="BD11" s="34">
        <f t="shared" si="6"/>
        <v>0</v>
      </c>
      <c r="BE11" s="7" t="e">
        <f t="shared" si="7"/>
        <v>#DIV/0!</v>
      </c>
      <c r="BF11" s="7" t="e">
        <f t="shared" si="7"/>
        <v>#DIV/0!</v>
      </c>
      <c r="BG11" s="7" t="e">
        <f t="shared" si="7"/>
        <v>#DIV/0!</v>
      </c>
      <c r="BH11" s="7" t="e">
        <f t="shared" si="7"/>
        <v>#DIV/0!</v>
      </c>
      <c r="BI11" s="36" t="e">
        <f t="shared" si="7"/>
        <v>#DIV/0!</v>
      </c>
      <c r="BJ11" s="37" t="e">
        <f t="shared" si="7"/>
        <v>#DIV/0!</v>
      </c>
      <c r="BK11" s="38">
        <f t="shared" si="8"/>
        <v>0</v>
      </c>
      <c r="BL11" s="38">
        <f t="shared" si="8"/>
        <v>0</v>
      </c>
      <c r="BM11" s="38">
        <f t="shared" si="8"/>
        <v>0</v>
      </c>
      <c r="BN11" s="38">
        <f t="shared" si="8"/>
        <v>0</v>
      </c>
      <c r="BO11" s="39">
        <f t="shared" si="8"/>
        <v>0</v>
      </c>
      <c r="BP11" s="40">
        <f t="shared" si="8"/>
        <v>0</v>
      </c>
      <c r="BQ11" s="38">
        <f t="shared" si="9"/>
        <v>0</v>
      </c>
      <c r="BR11" s="38">
        <f t="shared" si="9"/>
        <v>0</v>
      </c>
      <c r="BS11" s="38">
        <f t="shared" si="9"/>
        <v>0</v>
      </c>
      <c r="BT11" s="38">
        <f t="shared" si="9"/>
        <v>0</v>
      </c>
      <c r="BU11" s="39">
        <f t="shared" si="9"/>
        <v>0</v>
      </c>
      <c r="BV11" s="40">
        <f t="shared" si="9"/>
        <v>0</v>
      </c>
      <c r="BW11" s="38">
        <f t="shared" si="10"/>
        <v>0</v>
      </c>
      <c r="BX11" s="38">
        <f t="shared" si="10"/>
        <v>0</v>
      </c>
      <c r="BY11" s="38">
        <f t="shared" si="10"/>
        <v>0</v>
      </c>
      <c r="BZ11" s="38">
        <f t="shared" si="10"/>
        <v>0</v>
      </c>
      <c r="CA11" s="39">
        <f t="shared" si="10"/>
        <v>0</v>
      </c>
      <c r="CB11" s="40">
        <f t="shared" si="10"/>
        <v>0</v>
      </c>
      <c r="CC11" s="2">
        <f t="shared" si="11"/>
        <v>0</v>
      </c>
      <c r="CD11" s="2">
        <f t="shared" si="11"/>
        <v>0</v>
      </c>
      <c r="CE11" s="2">
        <f t="shared" si="11"/>
        <v>0</v>
      </c>
      <c r="CF11" s="2">
        <f t="shared" si="11"/>
        <v>0</v>
      </c>
      <c r="CG11" s="29">
        <f t="shared" si="11"/>
        <v>0</v>
      </c>
      <c r="CH11" s="31">
        <f t="shared" si="11"/>
        <v>0</v>
      </c>
      <c r="CI11" s="40">
        <f>IFERROR(M11/'Class Sum-WR'!M11,0)</f>
        <v>0</v>
      </c>
    </row>
    <row r="12" spans="1:87" hidden="1" outlineLevel="2" x14ac:dyDescent="0.2">
      <c r="A12" t="e">
        <v>#N/A</v>
      </c>
      <c r="B12" t="e">
        <v>#N/A</v>
      </c>
      <c r="C12" t="e">
        <v>#N/A</v>
      </c>
      <c r="D12" t="e">
        <v>#N/A</v>
      </c>
      <c r="E12" t="e">
        <v>#N/A</v>
      </c>
      <c r="F12" s="27">
        <f>+F13-1</f>
        <v>46017</v>
      </c>
      <c r="G12" t="s">
        <v>40</v>
      </c>
      <c r="H12" s="28">
        <v>0</v>
      </c>
      <c r="I12" s="2">
        <v>4566.55</v>
      </c>
      <c r="J12" s="2">
        <v>441.51</v>
      </c>
      <c r="K12" s="2">
        <v>18417.77</v>
      </c>
      <c r="L12" s="29">
        <v>7522.49</v>
      </c>
      <c r="M12" s="30">
        <f t="shared" si="0"/>
        <v>30948.32</v>
      </c>
      <c r="N12" t="e">
        <v>#N/A</v>
      </c>
      <c r="O12" t="e">
        <v>#N/A</v>
      </c>
      <c r="P12" t="e">
        <v>#N/A</v>
      </c>
      <c r="Q12" t="e">
        <v>#N/A</v>
      </c>
      <c r="R12" t="e">
        <v>#N/A</v>
      </c>
      <c r="S12" s="27">
        <f>+S13-1</f>
        <v>45653</v>
      </c>
      <c r="T12" t="s">
        <v>40</v>
      </c>
      <c r="U12" s="28">
        <v>0</v>
      </c>
      <c r="V12" s="2">
        <v>0</v>
      </c>
      <c r="W12" s="2">
        <v>0</v>
      </c>
      <c r="X12" s="2">
        <v>0</v>
      </c>
      <c r="Y12" s="29">
        <v>0</v>
      </c>
      <c r="Z12" s="31">
        <f t="shared" si="1"/>
        <v>0</v>
      </c>
      <c r="AA12" s="32">
        <f t="shared" si="2"/>
        <v>0</v>
      </c>
      <c r="AB12" s="5">
        <f t="shared" si="2"/>
        <v>4566.55</v>
      </c>
      <c r="AC12" s="5">
        <f t="shared" si="2"/>
        <v>441.51</v>
      </c>
      <c r="AD12" s="5">
        <f t="shared" si="2"/>
        <v>18417.77</v>
      </c>
      <c r="AE12" s="33">
        <f t="shared" si="2"/>
        <v>7522.49</v>
      </c>
      <c r="AF12" s="34">
        <f t="shared" si="2"/>
        <v>30948.32</v>
      </c>
      <c r="AG12" s="35" t="e">
        <f t="shared" si="3"/>
        <v>#DIV/0!</v>
      </c>
      <c r="AH12" s="7" t="e">
        <f t="shared" si="3"/>
        <v>#DIV/0!</v>
      </c>
      <c r="AI12" s="7" t="e">
        <f t="shared" si="3"/>
        <v>#DIV/0!</v>
      </c>
      <c r="AJ12" s="7" t="e">
        <f t="shared" si="3"/>
        <v>#DIV/0!</v>
      </c>
      <c r="AK12" s="36" t="e">
        <f t="shared" si="3"/>
        <v>#DIV/0!</v>
      </c>
      <c r="AL12" s="37" t="e">
        <f t="shared" si="3"/>
        <v>#DIV/0!</v>
      </c>
      <c r="AM12" s="2">
        <v>0</v>
      </c>
      <c r="AN12" s="2">
        <v>928.95</v>
      </c>
      <c r="AO12" s="2">
        <v>29.4</v>
      </c>
      <c r="AP12" s="2">
        <v>6776.05</v>
      </c>
      <c r="AQ12" s="29">
        <v>2144.7600000000002</v>
      </c>
      <c r="AR12" s="31">
        <f t="shared" si="4"/>
        <v>9879.16</v>
      </c>
      <c r="AS12" s="2">
        <v>0</v>
      </c>
      <c r="AT12" s="2">
        <v>0</v>
      </c>
      <c r="AU12" s="2">
        <v>0</v>
      </c>
      <c r="AV12" s="2">
        <v>0</v>
      </c>
      <c r="AW12" s="29">
        <v>0</v>
      </c>
      <c r="AX12" s="31">
        <f t="shared" si="5"/>
        <v>0</v>
      </c>
      <c r="AY12" s="5">
        <f t="shared" si="6"/>
        <v>0</v>
      </c>
      <c r="AZ12" s="5">
        <f t="shared" si="6"/>
        <v>928.95</v>
      </c>
      <c r="BA12" s="5">
        <f t="shared" si="6"/>
        <v>29.4</v>
      </c>
      <c r="BB12" s="5">
        <f t="shared" si="6"/>
        <v>6776.05</v>
      </c>
      <c r="BC12" s="33">
        <f t="shared" si="6"/>
        <v>2144.7600000000002</v>
      </c>
      <c r="BD12" s="34">
        <f t="shared" si="6"/>
        <v>9879.16</v>
      </c>
      <c r="BE12" s="7" t="e">
        <f t="shared" si="7"/>
        <v>#DIV/0!</v>
      </c>
      <c r="BF12" s="7" t="e">
        <f t="shared" si="7"/>
        <v>#DIV/0!</v>
      </c>
      <c r="BG12" s="7" t="e">
        <f t="shared" si="7"/>
        <v>#DIV/0!</v>
      </c>
      <c r="BH12" s="7" t="e">
        <f t="shared" si="7"/>
        <v>#DIV/0!</v>
      </c>
      <c r="BI12" s="36" t="e">
        <f t="shared" si="7"/>
        <v>#DIV/0!</v>
      </c>
      <c r="BJ12" s="37" t="e">
        <f t="shared" si="7"/>
        <v>#DIV/0!</v>
      </c>
      <c r="BK12" s="38">
        <f t="shared" si="8"/>
        <v>0</v>
      </c>
      <c r="BL12" s="38">
        <f t="shared" si="8"/>
        <v>0.20342490501582158</v>
      </c>
      <c r="BM12" s="38">
        <f t="shared" si="8"/>
        <v>6.6589658218386902E-2</v>
      </c>
      <c r="BN12" s="38">
        <f t="shared" si="8"/>
        <v>0.36790827554041561</v>
      </c>
      <c r="BO12" s="39">
        <f t="shared" si="8"/>
        <v>0.28511304102763851</v>
      </c>
      <c r="BP12" s="40">
        <f t="shared" si="8"/>
        <v>0.31921474251267917</v>
      </c>
      <c r="BQ12" s="38">
        <f t="shared" si="9"/>
        <v>0</v>
      </c>
      <c r="BR12" s="38">
        <f t="shared" si="9"/>
        <v>0</v>
      </c>
      <c r="BS12" s="38">
        <f t="shared" si="9"/>
        <v>0</v>
      </c>
      <c r="BT12" s="38">
        <f t="shared" si="9"/>
        <v>0</v>
      </c>
      <c r="BU12" s="39">
        <f t="shared" si="9"/>
        <v>0</v>
      </c>
      <c r="BV12" s="40">
        <f t="shared" si="9"/>
        <v>0</v>
      </c>
      <c r="BW12" s="38">
        <f t="shared" si="10"/>
        <v>0</v>
      </c>
      <c r="BX12" s="38">
        <f t="shared" si="10"/>
        <v>0.20342490501582158</v>
      </c>
      <c r="BY12" s="38">
        <f t="shared" si="10"/>
        <v>6.6589658218386902E-2</v>
      </c>
      <c r="BZ12" s="38">
        <f t="shared" si="10"/>
        <v>0.36790827554041561</v>
      </c>
      <c r="CA12" s="39">
        <f t="shared" si="10"/>
        <v>0.28511304102763851</v>
      </c>
      <c r="CB12" s="40">
        <f t="shared" si="10"/>
        <v>0.31921474251267917</v>
      </c>
      <c r="CC12" s="2">
        <f t="shared" si="11"/>
        <v>0</v>
      </c>
      <c r="CD12" s="2">
        <f t="shared" si="11"/>
        <v>2034.2490501582158</v>
      </c>
      <c r="CE12" s="2">
        <f t="shared" si="11"/>
        <v>665.89658218386899</v>
      </c>
      <c r="CF12" s="2">
        <f t="shared" si="11"/>
        <v>3679.0827554041562</v>
      </c>
      <c r="CG12" s="29">
        <f t="shared" si="11"/>
        <v>2851.1304102763852</v>
      </c>
      <c r="CH12" s="31">
        <f t="shared" si="11"/>
        <v>3192.1474251267919</v>
      </c>
      <c r="CI12" s="40">
        <f>IFERROR(M12/'Class Sum-WR'!M12,0)</f>
        <v>0.312816826355101</v>
      </c>
    </row>
    <row r="13" spans="1:87" ht="13.5" hidden="1" outlineLevel="2" thickBot="1" x14ac:dyDescent="0.25">
      <c r="A13" t="e">
        <v>#N/A</v>
      </c>
      <c r="B13" t="e">
        <v>#N/A</v>
      </c>
      <c r="C13" t="e">
        <v>#N/A</v>
      </c>
      <c r="D13" t="e">
        <v>#N/A</v>
      </c>
      <c r="E13" t="e">
        <v>#N/A</v>
      </c>
      <c r="F13" s="41">
        <f>+F14-1</f>
        <v>46018</v>
      </c>
      <c r="G13" s="42" t="s">
        <v>41</v>
      </c>
      <c r="H13" s="43">
        <v>0</v>
      </c>
      <c r="I13" s="44">
        <v>6098.28</v>
      </c>
      <c r="J13" s="44">
        <v>608.26</v>
      </c>
      <c r="K13" s="44">
        <v>16429.64</v>
      </c>
      <c r="L13" s="45">
        <v>9874.11</v>
      </c>
      <c r="M13" s="46">
        <f t="shared" si="0"/>
        <v>33010.29</v>
      </c>
      <c r="N13" t="e">
        <v>#N/A</v>
      </c>
      <c r="O13" t="e">
        <v>#N/A</v>
      </c>
      <c r="P13" t="e">
        <v>#N/A</v>
      </c>
      <c r="Q13" t="e">
        <v>#N/A</v>
      </c>
      <c r="R13" t="e">
        <v>#N/A</v>
      </c>
      <c r="S13" s="41">
        <f>+S14-1</f>
        <v>45654</v>
      </c>
      <c r="T13" s="42" t="s">
        <v>41</v>
      </c>
      <c r="U13" s="43">
        <v>0</v>
      </c>
      <c r="V13" s="44">
        <v>0</v>
      </c>
      <c r="W13" s="44">
        <v>0</v>
      </c>
      <c r="X13" s="44">
        <v>0</v>
      </c>
      <c r="Y13" s="45">
        <v>0</v>
      </c>
      <c r="Z13" s="47">
        <f t="shared" si="1"/>
        <v>0</v>
      </c>
      <c r="AA13" s="48">
        <f t="shared" si="2"/>
        <v>0</v>
      </c>
      <c r="AB13" s="49">
        <f t="shared" si="2"/>
        <v>6098.28</v>
      </c>
      <c r="AC13" s="49">
        <f t="shared" si="2"/>
        <v>608.26</v>
      </c>
      <c r="AD13" s="49">
        <f t="shared" si="2"/>
        <v>16429.64</v>
      </c>
      <c r="AE13" s="50">
        <f t="shared" si="2"/>
        <v>9874.11</v>
      </c>
      <c r="AF13" s="51">
        <f t="shared" si="2"/>
        <v>33010.29</v>
      </c>
      <c r="AG13" s="52" t="e">
        <f t="shared" si="3"/>
        <v>#DIV/0!</v>
      </c>
      <c r="AH13" s="53" t="e">
        <f t="shared" si="3"/>
        <v>#DIV/0!</v>
      </c>
      <c r="AI13" s="53" t="e">
        <f t="shared" si="3"/>
        <v>#DIV/0!</v>
      </c>
      <c r="AJ13" s="53" t="e">
        <f t="shared" si="3"/>
        <v>#DIV/0!</v>
      </c>
      <c r="AK13" s="54" t="e">
        <f t="shared" si="3"/>
        <v>#DIV/0!</v>
      </c>
      <c r="AL13" s="55" t="e">
        <f t="shared" si="3"/>
        <v>#DIV/0!</v>
      </c>
      <c r="AM13" s="44">
        <v>0</v>
      </c>
      <c r="AN13" s="44">
        <v>1322.88</v>
      </c>
      <c r="AO13" s="44">
        <v>277.01</v>
      </c>
      <c r="AP13" s="44">
        <v>5087.97</v>
      </c>
      <c r="AQ13" s="45">
        <v>3101.86</v>
      </c>
      <c r="AR13" s="47">
        <f t="shared" si="4"/>
        <v>9789.7200000000012</v>
      </c>
      <c r="AS13" s="44">
        <v>0</v>
      </c>
      <c r="AT13" s="44">
        <v>0</v>
      </c>
      <c r="AU13" s="44">
        <v>0</v>
      </c>
      <c r="AV13" s="44">
        <v>0</v>
      </c>
      <c r="AW13" s="45">
        <v>0</v>
      </c>
      <c r="AX13" s="47">
        <f t="shared" si="5"/>
        <v>0</v>
      </c>
      <c r="AY13" s="49">
        <f t="shared" si="6"/>
        <v>0</v>
      </c>
      <c r="AZ13" s="49">
        <f t="shared" si="6"/>
        <v>1322.88</v>
      </c>
      <c r="BA13" s="49">
        <f t="shared" si="6"/>
        <v>277.01</v>
      </c>
      <c r="BB13" s="49">
        <f t="shared" si="6"/>
        <v>5087.97</v>
      </c>
      <c r="BC13" s="50">
        <f t="shared" si="6"/>
        <v>3101.86</v>
      </c>
      <c r="BD13" s="51">
        <f t="shared" si="6"/>
        <v>9789.7200000000012</v>
      </c>
      <c r="BE13" s="53" t="e">
        <f t="shared" si="7"/>
        <v>#DIV/0!</v>
      </c>
      <c r="BF13" s="53" t="e">
        <f t="shared" si="7"/>
        <v>#DIV/0!</v>
      </c>
      <c r="BG13" s="53" t="e">
        <f t="shared" si="7"/>
        <v>#DIV/0!</v>
      </c>
      <c r="BH13" s="53" t="e">
        <f t="shared" si="7"/>
        <v>#DIV/0!</v>
      </c>
      <c r="BI13" s="54" t="e">
        <f t="shared" si="7"/>
        <v>#DIV/0!</v>
      </c>
      <c r="BJ13" s="55" t="e">
        <f t="shared" si="7"/>
        <v>#DIV/0!</v>
      </c>
      <c r="BK13" s="56">
        <f t="shared" si="8"/>
        <v>0</v>
      </c>
      <c r="BL13" s="56">
        <f t="shared" si="8"/>
        <v>0.21692673999881937</v>
      </c>
      <c r="BM13" s="56">
        <f t="shared" si="8"/>
        <v>0.45541380330779602</v>
      </c>
      <c r="BN13" s="56">
        <f t="shared" si="8"/>
        <v>0.30968237892004941</v>
      </c>
      <c r="BO13" s="57">
        <f t="shared" si="8"/>
        <v>0.31414071749251327</v>
      </c>
      <c r="BP13" s="58">
        <f t="shared" si="8"/>
        <v>0.29656570723856107</v>
      </c>
      <c r="BQ13" s="56">
        <f t="shared" si="9"/>
        <v>0</v>
      </c>
      <c r="BR13" s="56">
        <f t="shared" si="9"/>
        <v>0</v>
      </c>
      <c r="BS13" s="56">
        <f t="shared" si="9"/>
        <v>0</v>
      </c>
      <c r="BT13" s="56">
        <f t="shared" si="9"/>
        <v>0</v>
      </c>
      <c r="BU13" s="57">
        <f t="shared" si="9"/>
        <v>0</v>
      </c>
      <c r="BV13" s="58">
        <f t="shared" si="9"/>
        <v>0</v>
      </c>
      <c r="BW13" s="56">
        <f t="shared" si="10"/>
        <v>0</v>
      </c>
      <c r="BX13" s="56">
        <f t="shared" si="10"/>
        <v>0.21692673999881937</v>
      </c>
      <c r="BY13" s="56">
        <f t="shared" si="10"/>
        <v>0.45541380330779602</v>
      </c>
      <c r="BZ13" s="56">
        <f t="shared" si="10"/>
        <v>0.30968237892004941</v>
      </c>
      <c r="CA13" s="57">
        <f t="shared" si="10"/>
        <v>0.31414071749251327</v>
      </c>
      <c r="CB13" s="58">
        <f t="shared" si="10"/>
        <v>0.29656570723856107</v>
      </c>
      <c r="CC13" s="44">
        <f t="shared" si="11"/>
        <v>0</v>
      </c>
      <c r="CD13" s="44">
        <f t="shared" si="11"/>
        <v>2169.2673999881936</v>
      </c>
      <c r="CE13" s="44">
        <f t="shared" si="11"/>
        <v>4554.1380330779602</v>
      </c>
      <c r="CF13" s="44">
        <f t="shared" si="11"/>
        <v>3096.823789200494</v>
      </c>
      <c r="CG13" s="45">
        <f t="shared" si="11"/>
        <v>3141.4071749251325</v>
      </c>
      <c r="CH13" s="47">
        <f t="shared" si="11"/>
        <v>2965.6570723856107</v>
      </c>
      <c r="CI13" s="58">
        <f>IFERROR(M13/'Class Sum-WR'!M13,0)</f>
        <v>0.29697009498731303</v>
      </c>
    </row>
    <row r="14" spans="1:87" collapsed="1" x14ac:dyDescent="0.2">
      <c r="A14" t="s">
        <v>46</v>
      </c>
      <c r="B14" t="s">
        <v>49</v>
      </c>
      <c r="C14" t="s">
        <v>47</v>
      </c>
      <c r="D14">
        <v>0</v>
      </c>
      <c r="E14" t="s">
        <v>42</v>
      </c>
      <c r="F14" s="27">
        <v>46019</v>
      </c>
      <c r="G14" t="s">
        <v>35</v>
      </c>
      <c r="H14" s="28">
        <v>0</v>
      </c>
      <c r="I14" s="2">
        <v>3279.66</v>
      </c>
      <c r="J14" s="2">
        <v>144.97999999999999</v>
      </c>
      <c r="K14" s="2">
        <v>10548.86</v>
      </c>
      <c r="L14" s="29">
        <v>8005.29</v>
      </c>
      <c r="M14" s="30">
        <f t="shared" si="0"/>
        <v>21978.79</v>
      </c>
      <c r="N14" t="s">
        <v>49</v>
      </c>
      <c r="O14" t="s">
        <v>183</v>
      </c>
      <c r="P14" t="s">
        <v>47</v>
      </c>
      <c r="Q14">
        <v>0</v>
      </c>
      <c r="R14" t="s">
        <v>42</v>
      </c>
      <c r="S14" s="27">
        <v>45655</v>
      </c>
      <c r="T14" t="s">
        <v>35</v>
      </c>
      <c r="U14" s="28">
        <v>0</v>
      </c>
      <c r="V14" s="2">
        <v>4228.75</v>
      </c>
      <c r="W14" s="2">
        <v>563.11</v>
      </c>
      <c r="X14" s="2">
        <v>12440.9</v>
      </c>
      <c r="Y14" s="29">
        <v>9847.0499999999993</v>
      </c>
      <c r="Z14" s="31">
        <f t="shared" si="1"/>
        <v>27079.809999999998</v>
      </c>
      <c r="AA14" s="32">
        <f t="shared" si="2"/>
        <v>0</v>
      </c>
      <c r="AB14" s="5">
        <f t="shared" si="2"/>
        <v>-949.09000000000015</v>
      </c>
      <c r="AC14" s="5">
        <f t="shared" si="2"/>
        <v>-418.13</v>
      </c>
      <c r="AD14" s="5">
        <f t="shared" si="2"/>
        <v>-1892.0399999999991</v>
      </c>
      <c r="AE14" s="33">
        <f t="shared" si="2"/>
        <v>-1841.7599999999993</v>
      </c>
      <c r="AF14" s="34">
        <f t="shared" si="2"/>
        <v>-5101.0199999999968</v>
      </c>
      <c r="AG14" s="35" t="e">
        <f t="shared" si="3"/>
        <v>#DIV/0!</v>
      </c>
      <c r="AH14" s="7">
        <f t="shared" si="3"/>
        <v>-0.22443748152527346</v>
      </c>
      <c r="AI14" s="7">
        <f t="shared" si="3"/>
        <v>-0.74253698211717067</v>
      </c>
      <c r="AJ14" s="7">
        <f t="shared" si="3"/>
        <v>-0.15208224485366806</v>
      </c>
      <c r="AK14" s="36">
        <f t="shared" si="3"/>
        <v>-0.18703672673541816</v>
      </c>
      <c r="AL14" s="37">
        <f t="shared" si="3"/>
        <v>-0.18836985931585182</v>
      </c>
      <c r="AM14" s="2">
        <v>0</v>
      </c>
      <c r="AN14" s="2">
        <v>677.85</v>
      </c>
      <c r="AO14" s="2">
        <v>-26.49</v>
      </c>
      <c r="AP14" s="2">
        <v>3629.6</v>
      </c>
      <c r="AQ14" s="29">
        <v>2413.88</v>
      </c>
      <c r="AR14" s="31">
        <f t="shared" si="4"/>
        <v>6694.84</v>
      </c>
      <c r="AS14" s="2">
        <v>0</v>
      </c>
      <c r="AT14" s="2">
        <v>870.99</v>
      </c>
      <c r="AU14" s="2">
        <v>232.73</v>
      </c>
      <c r="AV14" s="2">
        <v>3821.98</v>
      </c>
      <c r="AW14" s="29">
        <v>2608.0100000000002</v>
      </c>
      <c r="AX14" s="31">
        <f t="shared" si="5"/>
        <v>7533.71</v>
      </c>
      <c r="AY14" s="5">
        <f t="shared" si="6"/>
        <v>0</v>
      </c>
      <c r="AZ14" s="5">
        <f t="shared" si="6"/>
        <v>-193.14</v>
      </c>
      <c r="BA14" s="5">
        <f t="shared" si="6"/>
        <v>-259.21999999999997</v>
      </c>
      <c r="BB14" s="5">
        <f t="shared" si="6"/>
        <v>-192.38000000000011</v>
      </c>
      <c r="BC14" s="33">
        <f t="shared" si="6"/>
        <v>-194.13000000000011</v>
      </c>
      <c r="BD14" s="34">
        <f t="shared" si="6"/>
        <v>-838.86999999999989</v>
      </c>
      <c r="BE14" s="7" t="e">
        <f t="shared" si="7"/>
        <v>#DIV/0!</v>
      </c>
      <c r="BF14" s="7">
        <f t="shared" si="7"/>
        <v>-0.22174766644852409</v>
      </c>
      <c r="BG14" s="7">
        <f t="shared" si="7"/>
        <v>-1.1138228848880676</v>
      </c>
      <c r="BH14" s="7">
        <f t="shared" si="7"/>
        <v>-5.0335166589045494E-2</v>
      </c>
      <c r="BI14" s="36">
        <f t="shared" si="7"/>
        <v>-7.4436064278894667E-2</v>
      </c>
      <c r="BJ14" s="37">
        <f t="shared" si="7"/>
        <v>-0.11134885733589425</v>
      </c>
      <c r="BK14" s="38">
        <f t="shared" si="8"/>
        <v>0</v>
      </c>
      <c r="BL14" s="38">
        <f t="shared" si="8"/>
        <v>0.20668300982418911</v>
      </c>
      <c r="BM14" s="38">
        <f t="shared" si="8"/>
        <v>-0.18271485722168576</v>
      </c>
      <c r="BN14" s="38">
        <f t="shared" si="8"/>
        <v>0.34407509437038691</v>
      </c>
      <c r="BO14" s="39">
        <f t="shared" si="8"/>
        <v>0.30153560957816644</v>
      </c>
      <c r="BP14" s="40">
        <f t="shared" si="8"/>
        <v>0.30460457559310589</v>
      </c>
      <c r="BQ14" s="38">
        <f t="shared" si="9"/>
        <v>0</v>
      </c>
      <c r="BR14" s="38">
        <f t="shared" si="9"/>
        <v>0.20596866686373042</v>
      </c>
      <c r="BS14" s="38">
        <f t="shared" si="9"/>
        <v>0.41329402780984176</v>
      </c>
      <c r="BT14" s="38">
        <f t="shared" si="9"/>
        <v>0.30721089310258903</v>
      </c>
      <c r="BU14" s="39">
        <f t="shared" si="9"/>
        <v>0.26485190996288233</v>
      </c>
      <c r="BV14" s="40">
        <f t="shared" si="9"/>
        <v>0.27820394603950327</v>
      </c>
      <c r="BW14" s="38">
        <f t="shared" si="10"/>
        <v>0</v>
      </c>
      <c r="BX14" s="38">
        <f t="shared" si="10"/>
        <v>7.143429604586915E-4</v>
      </c>
      <c r="BY14" s="38">
        <f t="shared" si="10"/>
        <v>-0.59600888503152749</v>
      </c>
      <c r="BZ14" s="38">
        <f t="shared" si="10"/>
        <v>3.686420126779788E-2</v>
      </c>
      <c r="CA14" s="39">
        <f t="shared" si="10"/>
        <v>3.6683699615284115E-2</v>
      </c>
      <c r="CB14" s="40">
        <f t="shared" si="10"/>
        <v>2.6400629553602617E-2</v>
      </c>
      <c r="CC14" s="2">
        <f t="shared" si="11"/>
        <v>0</v>
      </c>
      <c r="CD14" s="2">
        <f t="shared" si="11"/>
        <v>7.143429604586915</v>
      </c>
      <c r="CE14" s="2">
        <f t="shared" si="11"/>
        <v>-5960.0888503152746</v>
      </c>
      <c r="CF14" s="2">
        <f t="shared" si="11"/>
        <v>368.64201267797881</v>
      </c>
      <c r="CG14" s="29">
        <f t="shared" si="11"/>
        <v>366.83699615284115</v>
      </c>
      <c r="CH14" s="31">
        <f t="shared" si="11"/>
        <v>264.00629553602619</v>
      </c>
      <c r="CI14" s="40">
        <f>IFERROR(M14/'Class Sum-WR'!M14,0)</f>
        <v>0.32169526638434576</v>
      </c>
    </row>
    <row r="15" spans="1:87" x14ac:dyDescent="0.2">
      <c r="A15" t="s">
        <v>46</v>
      </c>
      <c r="B15" t="s">
        <v>49</v>
      </c>
      <c r="C15" t="s">
        <v>47</v>
      </c>
      <c r="D15">
        <v>0</v>
      </c>
      <c r="E15" t="s">
        <v>42</v>
      </c>
      <c r="F15" s="4">
        <f>+F14+1</f>
        <v>46020</v>
      </c>
      <c r="G15" t="s">
        <v>36</v>
      </c>
      <c r="H15" s="28">
        <v>0</v>
      </c>
      <c r="I15" s="2">
        <v>3973.33</v>
      </c>
      <c r="J15" s="2">
        <v>339.33</v>
      </c>
      <c r="K15" s="2">
        <v>11600.25</v>
      </c>
      <c r="L15" s="29">
        <v>11397.55</v>
      </c>
      <c r="M15" s="30">
        <f t="shared" si="0"/>
        <v>27310.46</v>
      </c>
      <c r="N15" t="s">
        <v>49</v>
      </c>
      <c r="O15" t="s">
        <v>183</v>
      </c>
      <c r="P15" t="s">
        <v>47</v>
      </c>
      <c r="Q15">
        <v>0</v>
      </c>
      <c r="R15" t="s">
        <v>42</v>
      </c>
      <c r="S15" s="4">
        <f>+S14+1</f>
        <v>45656</v>
      </c>
      <c r="T15" t="s">
        <v>36</v>
      </c>
      <c r="U15" s="28">
        <v>0</v>
      </c>
      <c r="V15" s="2">
        <v>6224.86</v>
      </c>
      <c r="W15" s="2">
        <v>662.07</v>
      </c>
      <c r="X15" s="2">
        <v>19997.84</v>
      </c>
      <c r="Y15" s="29">
        <v>17357.72</v>
      </c>
      <c r="Z15" s="31">
        <f t="shared" si="1"/>
        <v>44242.490000000005</v>
      </c>
      <c r="AA15" s="32">
        <f t="shared" si="2"/>
        <v>0</v>
      </c>
      <c r="AB15" s="5">
        <f t="shared" si="2"/>
        <v>-2251.5299999999997</v>
      </c>
      <c r="AC15" s="5">
        <f t="shared" si="2"/>
        <v>-322.74000000000007</v>
      </c>
      <c r="AD15" s="5">
        <f t="shared" si="2"/>
        <v>-8397.59</v>
      </c>
      <c r="AE15" s="33">
        <f t="shared" si="2"/>
        <v>-5960.1700000000019</v>
      </c>
      <c r="AF15" s="34">
        <f t="shared" si="2"/>
        <v>-16932.030000000006</v>
      </c>
      <c r="AG15" s="35" t="e">
        <f t="shared" si="3"/>
        <v>#DIV/0!</v>
      </c>
      <c r="AH15" s="7">
        <f t="shared" si="3"/>
        <v>-0.36169970087680686</v>
      </c>
      <c r="AI15" s="7">
        <f t="shared" si="3"/>
        <v>-0.48747111332638549</v>
      </c>
      <c r="AJ15" s="7">
        <f t="shared" si="3"/>
        <v>-0.41992485188400347</v>
      </c>
      <c r="AK15" s="36">
        <f t="shared" si="3"/>
        <v>-0.34337286233445413</v>
      </c>
      <c r="AL15" s="37">
        <f t="shared" si="3"/>
        <v>-0.38270969830133894</v>
      </c>
      <c r="AM15" s="2">
        <v>0</v>
      </c>
      <c r="AN15" s="2">
        <v>828.31</v>
      </c>
      <c r="AO15" s="2">
        <v>120.01</v>
      </c>
      <c r="AP15" s="2">
        <v>3340.68</v>
      </c>
      <c r="AQ15" s="29">
        <v>2774.61</v>
      </c>
      <c r="AR15" s="31">
        <f t="shared" si="4"/>
        <v>7063.6100000000006</v>
      </c>
      <c r="AS15" s="2">
        <v>0</v>
      </c>
      <c r="AT15" s="2">
        <v>1260.3800000000001</v>
      </c>
      <c r="AU15" s="2">
        <v>381.45</v>
      </c>
      <c r="AV15" s="2">
        <v>6057.99</v>
      </c>
      <c r="AW15" s="29">
        <v>4652.59</v>
      </c>
      <c r="AX15" s="31">
        <f t="shared" si="5"/>
        <v>12352.41</v>
      </c>
      <c r="AY15" s="5">
        <f t="shared" si="6"/>
        <v>0</v>
      </c>
      <c r="AZ15" s="5">
        <f t="shared" si="6"/>
        <v>-432.07000000000016</v>
      </c>
      <c r="BA15" s="5">
        <f t="shared" si="6"/>
        <v>-261.44</v>
      </c>
      <c r="BB15" s="5">
        <f t="shared" si="6"/>
        <v>-2717.31</v>
      </c>
      <c r="BC15" s="33">
        <f t="shared" si="6"/>
        <v>-1877.98</v>
      </c>
      <c r="BD15" s="34">
        <f t="shared" si="6"/>
        <v>-5288.7999999999993</v>
      </c>
      <c r="BE15" s="7" t="e">
        <f t="shared" si="7"/>
        <v>#DIV/0!</v>
      </c>
      <c r="BF15" s="7">
        <f t="shared" si="7"/>
        <v>-0.342809311477491</v>
      </c>
      <c r="BG15" s="7">
        <f t="shared" si="7"/>
        <v>-0.68538471621444486</v>
      </c>
      <c r="BH15" s="7">
        <f t="shared" si="7"/>
        <v>-0.44854976650671263</v>
      </c>
      <c r="BI15" s="36">
        <f t="shared" si="7"/>
        <v>-0.40364184250062868</v>
      </c>
      <c r="BJ15" s="37">
        <f t="shared" si="7"/>
        <v>-0.42815936323357134</v>
      </c>
      <c r="BK15" s="38">
        <f t="shared" si="8"/>
        <v>0</v>
      </c>
      <c r="BL15" s="38">
        <f t="shared" si="8"/>
        <v>0.20846745676800063</v>
      </c>
      <c r="BM15" s="38">
        <f t="shared" si="8"/>
        <v>0.35366752129195772</v>
      </c>
      <c r="BN15" s="38">
        <f t="shared" si="8"/>
        <v>0.28798344863257258</v>
      </c>
      <c r="BO15" s="39">
        <f t="shared" si="8"/>
        <v>0.24343916017038753</v>
      </c>
      <c r="BP15" s="40">
        <f t="shared" si="8"/>
        <v>0.25864119461920454</v>
      </c>
      <c r="BQ15" s="38">
        <f t="shared" si="9"/>
        <v>0</v>
      </c>
      <c r="BR15" s="38">
        <f t="shared" si="9"/>
        <v>0.20247523639085863</v>
      </c>
      <c r="BS15" s="38">
        <f t="shared" si="9"/>
        <v>0.57614753726947299</v>
      </c>
      <c r="BT15" s="38">
        <f t="shared" si="9"/>
        <v>0.30293221667940134</v>
      </c>
      <c r="BU15" s="39">
        <f t="shared" si="9"/>
        <v>0.26804154001792863</v>
      </c>
      <c r="BV15" s="40">
        <f t="shared" si="9"/>
        <v>0.27919789324696687</v>
      </c>
      <c r="BW15" s="38">
        <f t="shared" si="10"/>
        <v>0</v>
      </c>
      <c r="BX15" s="38">
        <f t="shared" si="10"/>
        <v>5.9922203771420046E-3</v>
      </c>
      <c r="BY15" s="38">
        <f t="shared" si="10"/>
        <v>-0.22248001597751527</v>
      </c>
      <c r="BZ15" s="38">
        <f t="shared" si="10"/>
        <v>-1.4948768046828764E-2</v>
      </c>
      <c r="CA15" s="39">
        <f t="shared" si="10"/>
        <v>-2.46023798475411E-2</v>
      </c>
      <c r="CB15" s="40">
        <f t="shared" si="10"/>
        <v>-2.0556698627762326E-2</v>
      </c>
      <c r="CC15" s="2">
        <f t="shared" si="11"/>
        <v>0</v>
      </c>
      <c r="CD15" s="2">
        <f t="shared" si="11"/>
        <v>59.922203771420044</v>
      </c>
      <c r="CE15" s="2">
        <f t="shared" si="11"/>
        <v>-2224.8001597751527</v>
      </c>
      <c r="CF15" s="2">
        <f t="shared" si="11"/>
        <v>-149.48768046828764</v>
      </c>
      <c r="CG15" s="29">
        <f t="shared" si="11"/>
        <v>-246.02379847541101</v>
      </c>
      <c r="CH15" s="31">
        <f t="shared" si="11"/>
        <v>-205.56698627762327</v>
      </c>
      <c r="CI15" s="40">
        <f>IFERROR(M15/'Class Sum-WR'!M15,0)</f>
        <v>0.25104617664307916</v>
      </c>
    </row>
    <row r="16" spans="1:87" x14ac:dyDescent="0.2">
      <c r="A16" t="s">
        <v>46</v>
      </c>
      <c r="B16" t="s">
        <v>49</v>
      </c>
      <c r="C16" t="s">
        <v>47</v>
      </c>
      <c r="D16">
        <v>0</v>
      </c>
      <c r="E16" t="s">
        <v>42</v>
      </c>
      <c r="F16" s="4">
        <f t="shared" ref="F16:F79" si="13">+F15+1</f>
        <v>46021</v>
      </c>
      <c r="G16" t="s">
        <v>37</v>
      </c>
      <c r="H16" s="28">
        <v>0</v>
      </c>
      <c r="I16" s="2">
        <v>7102.75</v>
      </c>
      <c r="J16" s="2">
        <v>371.78</v>
      </c>
      <c r="K16" s="2">
        <v>17385.43</v>
      </c>
      <c r="L16" s="29">
        <v>17006.080000000002</v>
      </c>
      <c r="M16" s="30">
        <f t="shared" si="0"/>
        <v>41866.04</v>
      </c>
      <c r="N16" t="s">
        <v>49</v>
      </c>
      <c r="O16" t="s">
        <v>183</v>
      </c>
      <c r="P16" t="s">
        <v>47</v>
      </c>
      <c r="Q16">
        <v>0</v>
      </c>
      <c r="R16" t="s">
        <v>42</v>
      </c>
      <c r="S16" s="4">
        <f t="shared" ref="S16:S79" si="14">+S15+1</f>
        <v>45657</v>
      </c>
      <c r="T16" t="s">
        <v>37</v>
      </c>
      <c r="U16" s="28">
        <v>0</v>
      </c>
      <c r="V16" s="2">
        <v>17007.63</v>
      </c>
      <c r="W16" s="2">
        <v>1651.38</v>
      </c>
      <c r="X16" s="2">
        <v>40987.550000000003</v>
      </c>
      <c r="Y16" s="29">
        <v>35401.699999999997</v>
      </c>
      <c r="Z16" s="31">
        <f t="shared" si="1"/>
        <v>95048.260000000009</v>
      </c>
      <c r="AA16" s="32">
        <f t="shared" si="2"/>
        <v>0</v>
      </c>
      <c r="AB16" s="5">
        <f t="shared" si="2"/>
        <v>-9904.880000000001</v>
      </c>
      <c r="AC16" s="5">
        <f t="shared" si="2"/>
        <v>-1279.6000000000001</v>
      </c>
      <c r="AD16" s="5">
        <f t="shared" si="2"/>
        <v>-23602.120000000003</v>
      </c>
      <c r="AE16" s="33">
        <f t="shared" si="2"/>
        <v>-18395.619999999995</v>
      </c>
      <c r="AF16" s="34">
        <f t="shared" si="2"/>
        <v>-53182.220000000008</v>
      </c>
      <c r="AG16" s="35" t="e">
        <f t="shared" si="3"/>
        <v>#DIV/0!</v>
      </c>
      <c r="AH16" s="7">
        <f t="shared" si="3"/>
        <v>-0.58237861477466291</v>
      </c>
      <c r="AI16" s="7">
        <f t="shared" si="3"/>
        <v>-0.77486708086570022</v>
      </c>
      <c r="AJ16" s="7">
        <f t="shared" si="3"/>
        <v>-0.57583632102919058</v>
      </c>
      <c r="AK16" s="36">
        <f t="shared" si="3"/>
        <v>-0.51962532872715139</v>
      </c>
      <c r="AL16" s="37">
        <f t="shared" si="3"/>
        <v>-0.55952860157566275</v>
      </c>
      <c r="AM16" s="2">
        <v>0</v>
      </c>
      <c r="AN16" s="2">
        <v>1443.61</v>
      </c>
      <c r="AO16" s="2">
        <v>81.58</v>
      </c>
      <c r="AP16" s="2">
        <v>5471.23</v>
      </c>
      <c r="AQ16" s="29">
        <v>4500.99</v>
      </c>
      <c r="AR16" s="31">
        <f t="shared" si="4"/>
        <v>11497.41</v>
      </c>
      <c r="AS16" s="2">
        <v>0</v>
      </c>
      <c r="AT16" s="2">
        <v>3397.27</v>
      </c>
      <c r="AU16" s="2">
        <v>688.92</v>
      </c>
      <c r="AV16" s="2">
        <v>12367.52</v>
      </c>
      <c r="AW16" s="29">
        <v>9141.35</v>
      </c>
      <c r="AX16" s="31">
        <f t="shared" si="5"/>
        <v>25595.059999999998</v>
      </c>
      <c r="AY16" s="5">
        <f t="shared" si="6"/>
        <v>0</v>
      </c>
      <c r="AZ16" s="5">
        <f t="shared" si="6"/>
        <v>-1953.66</v>
      </c>
      <c r="BA16" s="5">
        <f t="shared" si="6"/>
        <v>-607.33999999999992</v>
      </c>
      <c r="BB16" s="5">
        <f t="shared" si="6"/>
        <v>-6896.2900000000009</v>
      </c>
      <c r="BC16" s="33">
        <f t="shared" si="6"/>
        <v>-4640.3600000000006</v>
      </c>
      <c r="BD16" s="34">
        <f t="shared" si="6"/>
        <v>-14097.649999999998</v>
      </c>
      <c r="BE16" s="7" t="e">
        <f t="shared" si="7"/>
        <v>#DIV/0!</v>
      </c>
      <c r="BF16" s="7">
        <f t="shared" si="7"/>
        <v>-0.57506762783058163</v>
      </c>
      <c r="BG16" s="7">
        <f t="shared" si="7"/>
        <v>-0.88158276722986695</v>
      </c>
      <c r="BH16" s="7">
        <f t="shared" si="7"/>
        <v>-0.55761300567939254</v>
      </c>
      <c r="BI16" s="36">
        <f t="shared" si="7"/>
        <v>-0.50762305348772341</v>
      </c>
      <c r="BJ16" s="37">
        <f t="shared" si="7"/>
        <v>-0.55079573949035476</v>
      </c>
      <c r="BK16" s="38">
        <f t="shared" si="8"/>
        <v>0</v>
      </c>
      <c r="BL16" s="38">
        <f t="shared" si="8"/>
        <v>0.20324662982647565</v>
      </c>
      <c r="BM16" s="38">
        <f t="shared" si="8"/>
        <v>0.21943084619936523</v>
      </c>
      <c r="BN16" s="38">
        <f t="shared" si="8"/>
        <v>0.31470202347597959</v>
      </c>
      <c r="BO16" s="39">
        <f t="shared" si="8"/>
        <v>0.26466945939334635</v>
      </c>
      <c r="BP16" s="40">
        <f t="shared" si="8"/>
        <v>0.27462377621575862</v>
      </c>
      <c r="BQ16" s="38">
        <f t="shared" si="9"/>
        <v>0</v>
      </c>
      <c r="BR16" s="38">
        <f t="shared" si="9"/>
        <v>0.19974975937270506</v>
      </c>
      <c r="BS16" s="38">
        <f t="shared" si="9"/>
        <v>0.41717835991716012</v>
      </c>
      <c r="BT16" s="38">
        <f t="shared" si="9"/>
        <v>0.30173845472588628</v>
      </c>
      <c r="BU16" s="39">
        <f t="shared" si="9"/>
        <v>0.25821782569763602</v>
      </c>
      <c r="BV16" s="40">
        <f t="shared" si="9"/>
        <v>0.26928488748768253</v>
      </c>
      <c r="BW16" s="38">
        <f t="shared" si="10"/>
        <v>0</v>
      </c>
      <c r="BX16" s="38">
        <f t="shared" si="10"/>
        <v>3.4968704537705897E-3</v>
      </c>
      <c r="BY16" s="38">
        <f t="shared" si="10"/>
        <v>-0.19774751371779489</v>
      </c>
      <c r="BZ16" s="38">
        <f t="shared" si="10"/>
        <v>1.2963568750093302E-2</v>
      </c>
      <c r="CA16" s="39">
        <f t="shared" si="10"/>
        <v>6.4516336957103348E-3</v>
      </c>
      <c r="CB16" s="40">
        <f t="shared" si="10"/>
        <v>5.3388887280760855E-3</v>
      </c>
      <c r="CC16" s="2">
        <f t="shared" si="11"/>
        <v>0</v>
      </c>
      <c r="CD16" s="2">
        <f t="shared" si="11"/>
        <v>34.968704537705896</v>
      </c>
      <c r="CE16" s="2">
        <f t="shared" si="11"/>
        <v>-1977.4751371779489</v>
      </c>
      <c r="CF16" s="2">
        <f t="shared" si="11"/>
        <v>129.63568750093302</v>
      </c>
      <c r="CG16" s="29">
        <f t="shared" si="11"/>
        <v>64.516336957103348</v>
      </c>
      <c r="CH16" s="31">
        <f t="shared" si="11"/>
        <v>53.388887280760855</v>
      </c>
      <c r="CI16" s="40">
        <f>IFERROR(M16/'Class Sum-WR'!M16,0)</f>
        <v>0.25783680631982253</v>
      </c>
    </row>
    <row r="17" spans="1:87" x14ac:dyDescent="0.2">
      <c r="A17" t="s">
        <v>46</v>
      </c>
      <c r="B17" t="s">
        <v>49</v>
      </c>
      <c r="C17" t="s">
        <v>47</v>
      </c>
      <c r="D17">
        <v>0</v>
      </c>
      <c r="E17" t="s">
        <v>42</v>
      </c>
      <c r="F17" s="4">
        <f t="shared" si="13"/>
        <v>46022</v>
      </c>
      <c r="G17" t="s">
        <v>38</v>
      </c>
      <c r="H17" s="28">
        <v>4.76</v>
      </c>
      <c r="I17" s="2">
        <v>15271.66</v>
      </c>
      <c r="J17" s="2">
        <v>1881.69</v>
      </c>
      <c r="K17" s="2">
        <v>42821.74</v>
      </c>
      <c r="L17" s="29">
        <v>31087.88</v>
      </c>
      <c r="M17" s="30">
        <f t="shared" si="0"/>
        <v>91067.73</v>
      </c>
      <c r="N17" t="s">
        <v>49</v>
      </c>
      <c r="O17" t="s">
        <v>49</v>
      </c>
      <c r="P17" t="s">
        <v>47</v>
      </c>
      <c r="Q17" t="s">
        <v>47</v>
      </c>
      <c r="R17" t="s">
        <v>42</v>
      </c>
      <c r="S17" s="4">
        <f t="shared" si="14"/>
        <v>45658</v>
      </c>
      <c r="T17" t="s">
        <v>38</v>
      </c>
      <c r="U17" s="28">
        <v>0</v>
      </c>
      <c r="V17" s="2">
        <v>1414.16</v>
      </c>
      <c r="W17" s="2">
        <v>153.11000000000001</v>
      </c>
      <c r="X17" s="2">
        <v>4198.63</v>
      </c>
      <c r="Y17" s="29">
        <v>3303.81</v>
      </c>
      <c r="Z17" s="31">
        <f t="shared" si="1"/>
        <v>9069.7099999999991</v>
      </c>
      <c r="AA17" s="32">
        <f t="shared" si="2"/>
        <v>4.76</v>
      </c>
      <c r="AB17" s="5">
        <f t="shared" si="2"/>
        <v>13857.5</v>
      </c>
      <c r="AC17" s="5">
        <f t="shared" si="2"/>
        <v>1728.58</v>
      </c>
      <c r="AD17" s="5">
        <f t="shared" si="2"/>
        <v>38623.11</v>
      </c>
      <c r="AE17" s="33">
        <f t="shared" si="2"/>
        <v>27784.07</v>
      </c>
      <c r="AF17" s="34">
        <f t="shared" si="2"/>
        <v>81998.01999999999</v>
      </c>
      <c r="AG17" s="35" t="e">
        <f t="shared" si="3"/>
        <v>#DIV/0!</v>
      </c>
      <c r="AH17" s="7">
        <f t="shared" si="3"/>
        <v>9.7991033546416233</v>
      </c>
      <c r="AI17" s="7">
        <f t="shared" si="3"/>
        <v>11.28979165305989</v>
      </c>
      <c r="AJ17" s="7">
        <f t="shared" si="3"/>
        <v>9.1989791908312952</v>
      </c>
      <c r="AK17" s="36">
        <f t="shared" si="3"/>
        <v>8.4097057639513171</v>
      </c>
      <c r="AL17" s="37">
        <f t="shared" si="3"/>
        <v>9.040864592142416</v>
      </c>
      <c r="AM17" s="2">
        <v>4.76</v>
      </c>
      <c r="AN17" s="2">
        <v>3109.15</v>
      </c>
      <c r="AO17" s="2">
        <v>846.17</v>
      </c>
      <c r="AP17" s="2">
        <v>13545.73</v>
      </c>
      <c r="AQ17" s="29">
        <v>9088.5499999999993</v>
      </c>
      <c r="AR17" s="31">
        <f t="shared" si="4"/>
        <v>26594.36</v>
      </c>
      <c r="AS17" s="2">
        <v>0</v>
      </c>
      <c r="AT17" s="2">
        <v>301.25</v>
      </c>
      <c r="AU17" s="2">
        <v>54.17</v>
      </c>
      <c r="AV17" s="2">
        <v>1259.51</v>
      </c>
      <c r="AW17" s="29">
        <v>862.27</v>
      </c>
      <c r="AX17" s="31">
        <f t="shared" si="5"/>
        <v>2477.1999999999998</v>
      </c>
      <c r="AY17" s="5">
        <f t="shared" si="6"/>
        <v>4.76</v>
      </c>
      <c r="AZ17" s="5">
        <f t="shared" si="6"/>
        <v>2807.9</v>
      </c>
      <c r="BA17" s="5">
        <f t="shared" si="6"/>
        <v>792</v>
      </c>
      <c r="BB17" s="5">
        <f t="shared" si="6"/>
        <v>12286.22</v>
      </c>
      <c r="BC17" s="33">
        <f t="shared" si="6"/>
        <v>8226.2799999999988</v>
      </c>
      <c r="BD17" s="34">
        <f t="shared" si="6"/>
        <v>24117.16</v>
      </c>
      <c r="BE17" s="7" t="e">
        <f t="shared" si="7"/>
        <v>#DIV/0!</v>
      </c>
      <c r="BF17" s="7">
        <f t="shared" si="7"/>
        <v>9.3208298755186725</v>
      </c>
      <c r="BG17" s="7">
        <f t="shared" si="7"/>
        <v>14.620638729924313</v>
      </c>
      <c r="BH17" s="7">
        <f t="shared" si="7"/>
        <v>9.7547617724353124</v>
      </c>
      <c r="BI17" s="36">
        <f t="shared" si="7"/>
        <v>9.5402600113653477</v>
      </c>
      <c r="BJ17" s="37">
        <f t="shared" si="7"/>
        <v>9.7356531567899243</v>
      </c>
      <c r="BK17" s="38">
        <f t="shared" si="8"/>
        <v>1</v>
      </c>
      <c r="BL17" s="38">
        <f t="shared" si="8"/>
        <v>0.20358952464892488</v>
      </c>
      <c r="BM17" s="38">
        <f t="shared" si="8"/>
        <v>0.44968618635375646</v>
      </c>
      <c r="BN17" s="38">
        <f t="shared" si="8"/>
        <v>0.31632834163207757</v>
      </c>
      <c r="BO17" s="39">
        <f t="shared" si="8"/>
        <v>0.29235026640607203</v>
      </c>
      <c r="BP17" s="40">
        <f t="shared" si="8"/>
        <v>0.29202836174789909</v>
      </c>
      <c r="BQ17" s="38">
        <f t="shared" si="9"/>
        <v>0</v>
      </c>
      <c r="BR17" s="38">
        <f t="shared" si="9"/>
        <v>0.21302398597047009</v>
      </c>
      <c r="BS17" s="38">
        <f t="shared" si="9"/>
        <v>0.35379792306185093</v>
      </c>
      <c r="BT17" s="38">
        <f t="shared" si="9"/>
        <v>0.29998118433870097</v>
      </c>
      <c r="BU17" s="39">
        <f t="shared" si="9"/>
        <v>0.26099261156059217</v>
      </c>
      <c r="BV17" s="40">
        <f t="shared" si="9"/>
        <v>0.27312890930360506</v>
      </c>
      <c r="BW17" s="38">
        <f t="shared" si="10"/>
        <v>1</v>
      </c>
      <c r="BX17" s="38">
        <f t="shared" si="10"/>
        <v>-9.4344613215452122E-3</v>
      </c>
      <c r="BY17" s="38">
        <f t="shared" si="10"/>
        <v>9.5888263291905529E-2</v>
      </c>
      <c r="BZ17" s="38">
        <f t="shared" si="10"/>
        <v>1.6347157293376602E-2</v>
      </c>
      <c r="CA17" s="39">
        <f t="shared" si="10"/>
        <v>3.1357654845479865E-2</v>
      </c>
      <c r="CB17" s="40">
        <f t="shared" si="10"/>
        <v>1.8899452444294029E-2</v>
      </c>
      <c r="CC17" s="2">
        <f t="shared" si="11"/>
        <v>10000</v>
      </c>
      <c r="CD17" s="2">
        <f t="shared" si="11"/>
        <v>-94.344613215452128</v>
      </c>
      <c r="CE17" s="2">
        <f t="shared" si="11"/>
        <v>958.88263291905525</v>
      </c>
      <c r="CF17" s="2">
        <f t="shared" si="11"/>
        <v>163.47157293376603</v>
      </c>
      <c r="CG17" s="29">
        <f t="shared" si="11"/>
        <v>313.57654845479863</v>
      </c>
      <c r="CH17" s="31">
        <f t="shared" si="11"/>
        <v>188.9945244429403</v>
      </c>
      <c r="CI17" s="40">
        <f>IFERROR(M17/'Class Sum-WR'!M17,0)</f>
        <v>0.40146673246999887</v>
      </c>
    </row>
    <row r="18" spans="1:87" x14ac:dyDescent="0.2">
      <c r="A18" t="s">
        <v>46</v>
      </c>
      <c r="B18" t="s">
        <v>46</v>
      </c>
      <c r="C18" t="s">
        <v>47</v>
      </c>
      <c r="D18" t="s">
        <v>47</v>
      </c>
      <c r="E18" t="s">
        <v>42</v>
      </c>
      <c r="F18" s="4">
        <f t="shared" si="13"/>
        <v>46023</v>
      </c>
      <c r="G18" t="s">
        <v>39</v>
      </c>
      <c r="H18" s="28">
        <v>4.99</v>
      </c>
      <c r="I18" s="2">
        <v>1764.09</v>
      </c>
      <c r="J18" s="2">
        <v>-5.38</v>
      </c>
      <c r="K18" s="2">
        <v>3801.23</v>
      </c>
      <c r="L18" s="29">
        <v>2746.13</v>
      </c>
      <c r="M18" s="30">
        <f t="shared" si="0"/>
        <v>8311.0600000000013</v>
      </c>
      <c r="N18" t="s">
        <v>49</v>
      </c>
      <c r="O18" t="s">
        <v>49</v>
      </c>
      <c r="P18" t="s">
        <v>47</v>
      </c>
      <c r="Q18" t="s">
        <v>47</v>
      </c>
      <c r="R18" t="s">
        <v>42</v>
      </c>
      <c r="S18" s="4">
        <f t="shared" si="14"/>
        <v>45659</v>
      </c>
      <c r="T18" t="s">
        <v>39</v>
      </c>
      <c r="U18" s="28">
        <v>0</v>
      </c>
      <c r="V18" s="2">
        <v>3053.27</v>
      </c>
      <c r="W18" s="2">
        <v>-24.27</v>
      </c>
      <c r="X18" s="2">
        <v>8284.57</v>
      </c>
      <c r="Y18" s="29">
        <v>6679.86</v>
      </c>
      <c r="Z18" s="31">
        <f t="shared" si="1"/>
        <v>17993.43</v>
      </c>
      <c r="AA18" s="32">
        <f t="shared" si="2"/>
        <v>4.99</v>
      </c>
      <c r="AB18" s="5">
        <f t="shared" si="2"/>
        <v>-1289.18</v>
      </c>
      <c r="AC18" s="5">
        <f t="shared" si="2"/>
        <v>18.89</v>
      </c>
      <c r="AD18" s="5">
        <f t="shared" si="2"/>
        <v>-4483.34</v>
      </c>
      <c r="AE18" s="33">
        <f t="shared" si="2"/>
        <v>-3933.7299999999996</v>
      </c>
      <c r="AF18" s="34">
        <f t="shared" si="2"/>
        <v>-9682.369999999999</v>
      </c>
      <c r="AG18" s="35" t="e">
        <f t="shared" si="3"/>
        <v>#DIV/0!</v>
      </c>
      <c r="AH18" s="7">
        <f t="shared" si="3"/>
        <v>-0.4222292820484268</v>
      </c>
      <c r="AI18" s="7">
        <f t="shared" si="3"/>
        <v>-0.77832715286361764</v>
      </c>
      <c r="AJ18" s="7">
        <f t="shared" si="3"/>
        <v>-0.5411674957179432</v>
      </c>
      <c r="AK18" s="36">
        <f t="shared" si="3"/>
        <v>-0.58889407861841414</v>
      </c>
      <c r="AL18" s="37">
        <f t="shared" si="3"/>
        <v>-0.53810585308081893</v>
      </c>
      <c r="AM18" s="2">
        <v>4.99</v>
      </c>
      <c r="AN18" s="2">
        <v>400.07</v>
      </c>
      <c r="AO18" s="2">
        <v>-91.62</v>
      </c>
      <c r="AP18" s="2">
        <v>1119.24</v>
      </c>
      <c r="AQ18" s="29">
        <v>799.19</v>
      </c>
      <c r="AR18" s="31">
        <f t="shared" si="4"/>
        <v>2231.87</v>
      </c>
      <c r="AS18" s="2">
        <v>0</v>
      </c>
      <c r="AT18" s="2">
        <v>638.02</v>
      </c>
      <c r="AU18" s="2">
        <v>-83.41</v>
      </c>
      <c r="AV18" s="2">
        <v>2514.92</v>
      </c>
      <c r="AW18" s="29">
        <v>1759.21</v>
      </c>
      <c r="AX18" s="31">
        <f t="shared" si="5"/>
        <v>4828.74</v>
      </c>
      <c r="AY18" s="5">
        <f t="shared" si="6"/>
        <v>4.99</v>
      </c>
      <c r="AZ18" s="5">
        <f t="shared" si="6"/>
        <v>-237.95</v>
      </c>
      <c r="BA18" s="5">
        <f t="shared" si="6"/>
        <v>-8.210000000000008</v>
      </c>
      <c r="BB18" s="5">
        <f t="shared" si="6"/>
        <v>-1395.68</v>
      </c>
      <c r="BC18" s="33">
        <f t="shared" si="6"/>
        <v>-960.02</v>
      </c>
      <c r="BD18" s="34">
        <f t="shared" si="6"/>
        <v>-2596.87</v>
      </c>
      <c r="BE18" s="7" t="e">
        <f t="shared" si="7"/>
        <v>#DIV/0!</v>
      </c>
      <c r="BF18" s="7">
        <f t="shared" si="7"/>
        <v>-0.3729506912009028</v>
      </c>
      <c r="BG18" s="7">
        <f t="shared" si="7"/>
        <v>9.8429444910682271E-2</v>
      </c>
      <c r="BH18" s="7">
        <f t="shared" si="7"/>
        <v>-0.55495999872759372</v>
      </c>
      <c r="BI18" s="36">
        <f t="shared" si="7"/>
        <v>-0.54571085885141624</v>
      </c>
      <c r="BJ18" s="37">
        <f t="shared" si="7"/>
        <v>-0.53779453853386183</v>
      </c>
      <c r="BK18" s="38">
        <f t="shared" si="8"/>
        <v>1</v>
      </c>
      <c r="BL18" s="38">
        <f t="shared" si="8"/>
        <v>0.2267854814663651</v>
      </c>
      <c r="BM18" s="38">
        <f t="shared" si="8"/>
        <v>17.029739776951676</v>
      </c>
      <c r="BN18" s="38">
        <f t="shared" si="8"/>
        <v>0.29444153602912743</v>
      </c>
      <c r="BO18" s="39">
        <f t="shared" si="8"/>
        <v>0.29102409572744192</v>
      </c>
      <c r="BP18" s="40">
        <f t="shared" si="8"/>
        <v>0.26854215948386845</v>
      </c>
      <c r="BQ18" s="38">
        <f t="shared" si="9"/>
        <v>0</v>
      </c>
      <c r="BR18" s="38">
        <f t="shared" si="9"/>
        <v>0.20896284966609568</v>
      </c>
      <c r="BS18" s="38">
        <f t="shared" si="9"/>
        <v>3.4367531932426862</v>
      </c>
      <c r="BT18" s="38">
        <f t="shared" si="9"/>
        <v>0.3035667512013297</v>
      </c>
      <c r="BU18" s="39">
        <f t="shared" si="9"/>
        <v>0.26336030994661569</v>
      </c>
      <c r="BV18" s="40">
        <f t="shared" si="9"/>
        <v>0.26836128520243219</v>
      </c>
      <c r="BW18" s="38">
        <f t="shared" si="10"/>
        <v>1</v>
      </c>
      <c r="BX18" s="38">
        <f t="shared" si="10"/>
        <v>1.7822631800269412E-2</v>
      </c>
      <c r="BY18" s="38">
        <f t="shared" si="10"/>
        <v>13.592986583708988</v>
      </c>
      <c r="BZ18" s="38">
        <f t="shared" si="10"/>
        <v>-9.1252151722022723E-3</v>
      </c>
      <c r="CA18" s="39">
        <f t="shared" si="10"/>
        <v>2.7663785780826233E-2</v>
      </c>
      <c r="CB18" s="40">
        <f t="shared" si="10"/>
        <v>1.8087428143626072E-4</v>
      </c>
      <c r="CC18" s="2">
        <f t="shared" si="11"/>
        <v>10000</v>
      </c>
      <c r="CD18" s="2">
        <f t="shared" si="11"/>
        <v>178.22631800269411</v>
      </c>
      <c r="CE18" s="2">
        <f t="shared" si="11"/>
        <v>135929.86583708989</v>
      </c>
      <c r="CF18" s="2">
        <f t="shared" si="11"/>
        <v>-91.252151722022717</v>
      </c>
      <c r="CG18" s="29">
        <f t="shared" si="11"/>
        <v>276.63785780826231</v>
      </c>
      <c r="CH18" s="31">
        <f t="shared" si="11"/>
        <v>1.8087428143626072</v>
      </c>
      <c r="CI18" s="40">
        <f>IFERROR(M18/'Class Sum-WR'!M18,0)</f>
        <v>0.22707355097192028</v>
      </c>
    </row>
    <row r="19" spans="1:87" x14ac:dyDescent="0.2">
      <c r="A19" t="s">
        <v>46</v>
      </c>
      <c r="B19" t="s">
        <v>46</v>
      </c>
      <c r="C19" t="s">
        <v>47</v>
      </c>
      <c r="D19" t="s">
        <v>47</v>
      </c>
      <c r="E19" t="s">
        <v>42</v>
      </c>
      <c r="F19" s="4">
        <f t="shared" si="13"/>
        <v>46024</v>
      </c>
      <c r="G19" t="s">
        <v>40</v>
      </c>
      <c r="H19" s="28">
        <v>0</v>
      </c>
      <c r="I19" s="2">
        <v>4049.11</v>
      </c>
      <c r="J19" s="2">
        <v>229.02</v>
      </c>
      <c r="K19" s="2">
        <v>10994.83</v>
      </c>
      <c r="L19" s="29">
        <v>7597.21</v>
      </c>
      <c r="M19" s="30">
        <f t="shared" si="0"/>
        <v>22870.17</v>
      </c>
      <c r="N19" t="s">
        <v>49</v>
      </c>
      <c r="O19" t="s">
        <v>49</v>
      </c>
      <c r="P19" t="s">
        <v>47</v>
      </c>
      <c r="Q19" t="s">
        <v>47</v>
      </c>
      <c r="R19" t="s">
        <v>42</v>
      </c>
      <c r="S19" s="4">
        <f t="shared" si="14"/>
        <v>45660</v>
      </c>
      <c r="T19" t="s">
        <v>40</v>
      </c>
      <c r="U19" s="28">
        <v>0</v>
      </c>
      <c r="V19" s="2">
        <v>4445.38</v>
      </c>
      <c r="W19" s="2">
        <v>283.32</v>
      </c>
      <c r="X19" s="2">
        <v>14684.27</v>
      </c>
      <c r="Y19" s="29">
        <v>7742.01</v>
      </c>
      <c r="Z19" s="31">
        <f t="shared" si="1"/>
        <v>27154.980000000003</v>
      </c>
      <c r="AA19" s="32">
        <f t="shared" si="2"/>
        <v>0</v>
      </c>
      <c r="AB19" s="5">
        <f t="shared" si="2"/>
        <v>-396.27</v>
      </c>
      <c r="AC19" s="5">
        <f t="shared" si="2"/>
        <v>-54.299999999999983</v>
      </c>
      <c r="AD19" s="5">
        <f t="shared" si="2"/>
        <v>-3689.4400000000005</v>
      </c>
      <c r="AE19" s="33">
        <f t="shared" si="2"/>
        <v>-144.80000000000018</v>
      </c>
      <c r="AF19" s="34">
        <f t="shared" si="2"/>
        <v>-4284.8100000000049</v>
      </c>
      <c r="AG19" s="35" t="e">
        <f t="shared" si="3"/>
        <v>#DIV/0!</v>
      </c>
      <c r="AH19" s="7">
        <f t="shared" si="3"/>
        <v>-8.9141985612028657E-2</v>
      </c>
      <c r="AI19" s="7">
        <f t="shared" si="3"/>
        <v>-0.19165607793307915</v>
      </c>
      <c r="AJ19" s="7">
        <f t="shared" si="3"/>
        <v>-0.25125116876766773</v>
      </c>
      <c r="AK19" s="36">
        <f t="shared" si="3"/>
        <v>-1.8703153315482696E-2</v>
      </c>
      <c r="AL19" s="37">
        <f t="shared" si="3"/>
        <v>-0.15779094663299345</v>
      </c>
      <c r="AM19" s="2">
        <v>0</v>
      </c>
      <c r="AN19" s="2">
        <v>784.72</v>
      </c>
      <c r="AO19" s="2">
        <v>57.58</v>
      </c>
      <c r="AP19" s="2">
        <v>3548.8</v>
      </c>
      <c r="AQ19" s="29">
        <v>2055.91</v>
      </c>
      <c r="AR19" s="31">
        <f t="shared" si="4"/>
        <v>6447.01</v>
      </c>
      <c r="AS19" s="2">
        <v>0</v>
      </c>
      <c r="AT19" s="2">
        <v>943.22</v>
      </c>
      <c r="AU19" s="2">
        <v>69.040000000000006</v>
      </c>
      <c r="AV19" s="2">
        <v>4099.67</v>
      </c>
      <c r="AW19" s="29">
        <v>2110.59</v>
      </c>
      <c r="AX19" s="31">
        <f t="shared" si="5"/>
        <v>7222.52</v>
      </c>
      <c r="AY19" s="5">
        <f t="shared" si="6"/>
        <v>0</v>
      </c>
      <c r="AZ19" s="5">
        <f t="shared" si="6"/>
        <v>-158.5</v>
      </c>
      <c r="BA19" s="5">
        <f t="shared" si="6"/>
        <v>-11.460000000000008</v>
      </c>
      <c r="BB19" s="5">
        <f t="shared" si="6"/>
        <v>-550.86999999999989</v>
      </c>
      <c r="BC19" s="33">
        <f t="shared" si="6"/>
        <v>-54.680000000000291</v>
      </c>
      <c r="BD19" s="34">
        <f t="shared" si="6"/>
        <v>-775.51000000000022</v>
      </c>
      <c r="BE19" s="7" t="e">
        <f t="shared" si="7"/>
        <v>#DIV/0!</v>
      </c>
      <c r="BF19" s="7">
        <f t="shared" si="7"/>
        <v>-0.1680413901316766</v>
      </c>
      <c r="BG19" s="7">
        <f t="shared" si="7"/>
        <v>-0.16599073001158759</v>
      </c>
      <c r="BH19" s="7">
        <f t="shared" si="7"/>
        <v>-0.13436935167952541</v>
      </c>
      <c r="BI19" s="36">
        <f t="shared" si="7"/>
        <v>-2.5907447680506533E-2</v>
      </c>
      <c r="BJ19" s="37">
        <f t="shared" si="7"/>
        <v>-0.10737388058461592</v>
      </c>
      <c r="BK19" s="38">
        <f t="shared" si="8"/>
        <v>0</v>
      </c>
      <c r="BL19" s="38">
        <f t="shared" si="8"/>
        <v>0.19380061297420914</v>
      </c>
      <c r="BM19" s="38">
        <f t="shared" si="8"/>
        <v>0.2514190900358047</v>
      </c>
      <c r="BN19" s="38">
        <f t="shared" si="8"/>
        <v>0.32276988366350368</v>
      </c>
      <c r="BO19" s="39">
        <f t="shared" si="8"/>
        <v>0.27061381744087631</v>
      </c>
      <c r="BP19" s="40">
        <f t="shared" si="8"/>
        <v>0.28189602438460232</v>
      </c>
      <c r="BQ19" s="38">
        <f t="shared" si="9"/>
        <v>0</v>
      </c>
      <c r="BR19" s="38">
        <f t="shared" si="9"/>
        <v>0.2121798361444916</v>
      </c>
      <c r="BS19" s="38">
        <f t="shared" si="9"/>
        <v>0.24368205562614714</v>
      </c>
      <c r="BT19" s="38">
        <f t="shared" si="9"/>
        <v>0.27918786565488102</v>
      </c>
      <c r="BU19" s="39">
        <f t="shared" si="9"/>
        <v>0.27261525107820839</v>
      </c>
      <c r="BV19" s="40">
        <f t="shared" si="9"/>
        <v>0.2659740496954886</v>
      </c>
      <c r="BW19" s="38">
        <f t="shared" si="10"/>
        <v>0</v>
      </c>
      <c r="BX19" s="38">
        <f t="shared" si="10"/>
        <v>-1.8379223170282455E-2</v>
      </c>
      <c r="BY19" s="38">
        <f t="shared" si="10"/>
        <v>7.7370344096575616E-3</v>
      </c>
      <c r="BZ19" s="38">
        <f t="shared" si="10"/>
        <v>4.3582018008622658E-2</v>
      </c>
      <c r="CA19" s="39">
        <f t="shared" si="10"/>
        <v>-2.0014336373320729E-3</v>
      </c>
      <c r="CB19" s="40">
        <f t="shared" si="10"/>
        <v>1.5921974689113716E-2</v>
      </c>
      <c r="CC19" s="2">
        <f t="shared" si="11"/>
        <v>0</v>
      </c>
      <c r="CD19" s="2">
        <f t="shared" si="11"/>
        <v>-183.79223170282455</v>
      </c>
      <c r="CE19" s="2">
        <f t="shared" si="11"/>
        <v>77.370344096575622</v>
      </c>
      <c r="CF19" s="2">
        <f t="shared" si="11"/>
        <v>435.82018008622657</v>
      </c>
      <c r="CG19" s="29">
        <f t="shared" si="11"/>
        <v>-20.014336373320731</v>
      </c>
      <c r="CH19" s="31">
        <f t="shared" si="11"/>
        <v>159.21974689113716</v>
      </c>
      <c r="CI19" s="40">
        <f>IFERROR(M19/'Class Sum-WR'!M19,0)</f>
        <v>0.25130704514889252</v>
      </c>
    </row>
    <row r="20" spans="1:87" ht="13.5" thickBot="1" x14ac:dyDescent="0.25">
      <c r="A20" t="s">
        <v>46</v>
      </c>
      <c r="B20" t="s">
        <v>46</v>
      </c>
      <c r="C20" t="s">
        <v>47</v>
      </c>
      <c r="D20" t="s">
        <v>47</v>
      </c>
      <c r="E20" t="s">
        <v>42</v>
      </c>
      <c r="F20" s="59">
        <f t="shared" si="13"/>
        <v>46025</v>
      </c>
      <c r="G20" s="42" t="s">
        <v>41</v>
      </c>
      <c r="H20" s="43">
        <v>-15</v>
      </c>
      <c r="I20" s="44">
        <v>5504.83</v>
      </c>
      <c r="J20" s="44">
        <v>309.45</v>
      </c>
      <c r="K20" s="44">
        <v>10410.92</v>
      </c>
      <c r="L20" s="45">
        <v>6416.79</v>
      </c>
      <c r="M20" s="46">
        <f t="shared" si="0"/>
        <v>22626.99</v>
      </c>
      <c r="N20" t="s">
        <v>49</v>
      </c>
      <c r="O20" t="s">
        <v>49</v>
      </c>
      <c r="P20" t="s">
        <v>47</v>
      </c>
      <c r="Q20" t="s">
        <v>47</v>
      </c>
      <c r="R20" t="s">
        <v>42</v>
      </c>
      <c r="S20" s="59">
        <f t="shared" si="14"/>
        <v>45661</v>
      </c>
      <c r="T20" s="42" t="s">
        <v>41</v>
      </c>
      <c r="U20" s="43">
        <v>0</v>
      </c>
      <c r="V20" s="44">
        <v>5536.01</v>
      </c>
      <c r="W20" s="44">
        <v>375.46</v>
      </c>
      <c r="X20" s="44">
        <v>13101.11</v>
      </c>
      <c r="Y20" s="45">
        <v>7906.49</v>
      </c>
      <c r="Z20" s="47">
        <f t="shared" si="1"/>
        <v>26919.07</v>
      </c>
      <c r="AA20" s="48">
        <f t="shared" si="2"/>
        <v>-15</v>
      </c>
      <c r="AB20" s="49">
        <f t="shared" si="2"/>
        <v>-31.180000000000291</v>
      </c>
      <c r="AC20" s="49">
        <f t="shared" si="2"/>
        <v>-66.009999999999991</v>
      </c>
      <c r="AD20" s="49">
        <f t="shared" si="2"/>
        <v>-2690.1900000000005</v>
      </c>
      <c r="AE20" s="50">
        <f t="shared" si="2"/>
        <v>-1489.6999999999998</v>
      </c>
      <c r="AF20" s="51">
        <f t="shared" si="2"/>
        <v>-4292.0799999999981</v>
      </c>
      <c r="AG20" s="52" t="e">
        <f t="shared" si="3"/>
        <v>#DIV/0!</v>
      </c>
      <c r="AH20" s="53">
        <f t="shared" si="3"/>
        <v>-5.6322152597268228E-3</v>
      </c>
      <c r="AI20" s="53">
        <f t="shared" si="3"/>
        <v>-0.17581100516699513</v>
      </c>
      <c r="AJ20" s="53">
        <f t="shared" si="3"/>
        <v>-0.20534061617679727</v>
      </c>
      <c r="AK20" s="54">
        <f t="shared" si="3"/>
        <v>-0.18841483388962738</v>
      </c>
      <c r="AL20" s="55">
        <f t="shared" si="3"/>
        <v>-0.1594438440852525</v>
      </c>
      <c r="AM20" s="44">
        <v>-15</v>
      </c>
      <c r="AN20" s="44">
        <v>1170.57</v>
      </c>
      <c r="AO20" s="44">
        <v>113.74</v>
      </c>
      <c r="AP20" s="44">
        <v>3448.51</v>
      </c>
      <c r="AQ20" s="45">
        <v>1914.3</v>
      </c>
      <c r="AR20" s="47">
        <f t="shared" si="4"/>
        <v>6632.12</v>
      </c>
      <c r="AS20" s="44">
        <v>0</v>
      </c>
      <c r="AT20" s="44">
        <v>1173.76</v>
      </c>
      <c r="AU20" s="44">
        <v>-18.59</v>
      </c>
      <c r="AV20" s="44">
        <v>4005.14</v>
      </c>
      <c r="AW20" s="45">
        <v>2229.38</v>
      </c>
      <c r="AX20" s="47">
        <f t="shared" si="5"/>
        <v>7389.69</v>
      </c>
      <c r="AY20" s="49">
        <f t="shared" si="6"/>
        <v>-15</v>
      </c>
      <c r="AZ20" s="49">
        <f t="shared" si="6"/>
        <v>-3.1900000000000546</v>
      </c>
      <c r="BA20" s="49">
        <f t="shared" si="6"/>
        <v>132.32999999999998</v>
      </c>
      <c r="BB20" s="49">
        <f t="shared" si="6"/>
        <v>-556.62999999999965</v>
      </c>
      <c r="BC20" s="50">
        <f t="shared" si="6"/>
        <v>-315.08000000000015</v>
      </c>
      <c r="BD20" s="51">
        <f t="shared" si="6"/>
        <v>-757.56999999999971</v>
      </c>
      <c r="BE20" s="53" t="e">
        <f t="shared" si="7"/>
        <v>#DIV/0!</v>
      </c>
      <c r="BF20" s="53">
        <f t="shared" si="7"/>
        <v>-2.7177617230098611E-3</v>
      </c>
      <c r="BG20" s="53">
        <f t="shared" si="7"/>
        <v>-7.118343195266271</v>
      </c>
      <c r="BH20" s="53">
        <f t="shared" si="7"/>
        <v>-0.13897891209795404</v>
      </c>
      <c r="BI20" s="54">
        <f t="shared" si="7"/>
        <v>-0.14133077357830434</v>
      </c>
      <c r="BJ20" s="55">
        <f t="shared" si="7"/>
        <v>-0.10251715565876238</v>
      </c>
      <c r="BK20" s="56">
        <f t="shared" si="8"/>
        <v>1</v>
      </c>
      <c r="BL20" s="56">
        <f t="shared" si="8"/>
        <v>0.21264416884808432</v>
      </c>
      <c r="BM20" s="56">
        <f t="shared" si="8"/>
        <v>0.36755534011956698</v>
      </c>
      <c r="BN20" s="56">
        <f t="shared" si="8"/>
        <v>0.33123969831676742</v>
      </c>
      <c r="BO20" s="57">
        <f t="shared" si="8"/>
        <v>0.29832673346018801</v>
      </c>
      <c r="BP20" s="58">
        <f t="shared" si="8"/>
        <v>0.29310659526521199</v>
      </c>
      <c r="BQ20" s="56">
        <f t="shared" si="9"/>
        <v>0</v>
      </c>
      <c r="BR20" s="56">
        <f t="shared" si="9"/>
        <v>0.21202273839823266</v>
      </c>
      <c r="BS20" s="56">
        <f t="shared" si="9"/>
        <v>-4.9512597879933951E-2</v>
      </c>
      <c r="BT20" s="56">
        <f t="shared" si="9"/>
        <v>0.30570997419302637</v>
      </c>
      <c r="BU20" s="57">
        <f t="shared" si="9"/>
        <v>0.28196835764036887</v>
      </c>
      <c r="BV20" s="58">
        <f t="shared" si="9"/>
        <v>0.27451505568357298</v>
      </c>
      <c r="BW20" s="56">
        <f t="shared" si="10"/>
        <v>1</v>
      </c>
      <c r="BX20" s="56">
        <f t="shared" si="10"/>
        <v>6.2143044985166207E-4</v>
      </c>
      <c r="BY20" s="56">
        <f t="shared" si="10"/>
        <v>0.41706793799950093</v>
      </c>
      <c r="BZ20" s="56">
        <f t="shared" si="10"/>
        <v>2.5529724123741049E-2</v>
      </c>
      <c r="CA20" s="57">
        <f t="shared" si="10"/>
        <v>1.6358375819819138E-2</v>
      </c>
      <c r="CB20" s="58">
        <f t="shared" si="10"/>
        <v>1.8591539581639005E-2</v>
      </c>
      <c r="CC20" s="44">
        <f t="shared" si="11"/>
        <v>10000</v>
      </c>
      <c r="CD20" s="44">
        <f t="shared" si="11"/>
        <v>6.2143044985166203</v>
      </c>
      <c r="CE20" s="44">
        <f t="shared" si="11"/>
        <v>4170.6793799950092</v>
      </c>
      <c r="CF20" s="44">
        <f t="shared" si="11"/>
        <v>255.29724123741047</v>
      </c>
      <c r="CG20" s="45">
        <f t="shared" si="11"/>
        <v>163.58375819819139</v>
      </c>
      <c r="CH20" s="47">
        <f t="shared" si="11"/>
        <v>185.91539581639006</v>
      </c>
      <c r="CI20" s="58">
        <f>IFERROR(M20/'Class Sum-WR'!M20,0)</f>
        <v>0.30644867046832758</v>
      </c>
    </row>
    <row r="21" spans="1:87" x14ac:dyDescent="0.2">
      <c r="A21" t="s">
        <v>46</v>
      </c>
      <c r="B21" t="s">
        <v>46</v>
      </c>
      <c r="C21" t="s">
        <v>47</v>
      </c>
      <c r="D21" t="s">
        <v>47</v>
      </c>
      <c r="E21" t="s">
        <v>43</v>
      </c>
      <c r="F21" s="4">
        <f t="shared" si="13"/>
        <v>46026</v>
      </c>
      <c r="G21" t="s">
        <v>35</v>
      </c>
      <c r="H21" s="28">
        <v>0</v>
      </c>
      <c r="I21" s="2">
        <v>3460.36</v>
      </c>
      <c r="J21" s="2">
        <v>210.3</v>
      </c>
      <c r="K21" s="2">
        <v>6315.83</v>
      </c>
      <c r="L21" s="29">
        <v>4185.29</v>
      </c>
      <c r="M21" s="30">
        <f t="shared" si="0"/>
        <v>14171.779999999999</v>
      </c>
      <c r="N21" t="s">
        <v>49</v>
      </c>
      <c r="O21" t="s">
        <v>49</v>
      </c>
      <c r="P21" t="s">
        <v>47</v>
      </c>
      <c r="Q21" t="s">
        <v>47</v>
      </c>
      <c r="R21" t="s">
        <v>43</v>
      </c>
      <c r="S21" s="4">
        <f t="shared" si="14"/>
        <v>45662</v>
      </c>
      <c r="T21" t="s">
        <v>35</v>
      </c>
      <c r="U21" s="28">
        <v>0</v>
      </c>
      <c r="V21" s="2">
        <v>3447.49</v>
      </c>
      <c r="W21" s="2">
        <v>207.66</v>
      </c>
      <c r="X21" s="2">
        <v>8000.16</v>
      </c>
      <c r="Y21" s="29">
        <v>4873.47</v>
      </c>
      <c r="Z21" s="31">
        <f t="shared" si="1"/>
        <v>16528.78</v>
      </c>
      <c r="AA21" s="32">
        <f t="shared" si="2"/>
        <v>0</v>
      </c>
      <c r="AB21" s="5">
        <f t="shared" si="2"/>
        <v>12.870000000000346</v>
      </c>
      <c r="AC21" s="5">
        <f t="shared" si="2"/>
        <v>2.6400000000000148</v>
      </c>
      <c r="AD21" s="5">
        <f t="shared" si="2"/>
        <v>-1684.33</v>
      </c>
      <c r="AE21" s="33">
        <f t="shared" si="2"/>
        <v>-688.18000000000029</v>
      </c>
      <c r="AF21" s="34">
        <f t="shared" si="2"/>
        <v>-2357</v>
      </c>
      <c r="AG21" s="35" t="e">
        <f t="shared" si="3"/>
        <v>#DIV/0!</v>
      </c>
      <c r="AH21" s="7">
        <f t="shared" si="3"/>
        <v>3.7331507850640166E-3</v>
      </c>
      <c r="AI21" s="7">
        <f t="shared" si="3"/>
        <v>1.2713088702687156E-2</v>
      </c>
      <c r="AJ21" s="7">
        <f t="shared" si="3"/>
        <v>-0.2105370392592148</v>
      </c>
      <c r="AK21" s="36">
        <f t="shared" si="3"/>
        <v>-0.14120944624671952</v>
      </c>
      <c r="AL21" s="37">
        <f t="shared" si="3"/>
        <v>-0.14259975630385305</v>
      </c>
      <c r="AM21" s="2">
        <v>0</v>
      </c>
      <c r="AN21" s="2">
        <v>687.17</v>
      </c>
      <c r="AO21" s="2">
        <v>82.97</v>
      </c>
      <c r="AP21" s="2">
        <v>2013.54</v>
      </c>
      <c r="AQ21" s="29">
        <v>1253.83</v>
      </c>
      <c r="AR21" s="31">
        <f t="shared" si="4"/>
        <v>4037.5099999999998</v>
      </c>
      <c r="AS21" s="2">
        <v>0</v>
      </c>
      <c r="AT21" s="2">
        <v>729</v>
      </c>
      <c r="AU21" s="2">
        <v>27.34</v>
      </c>
      <c r="AV21" s="2">
        <v>2362.56</v>
      </c>
      <c r="AW21" s="29">
        <v>1400.64</v>
      </c>
      <c r="AX21" s="31">
        <f t="shared" si="5"/>
        <v>4519.54</v>
      </c>
      <c r="AY21" s="5">
        <f t="shared" si="6"/>
        <v>0</v>
      </c>
      <c r="AZ21" s="5">
        <f t="shared" si="6"/>
        <v>-41.830000000000041</v>
      </c>
      <c r="BA21" s="5">
        <f t="shared" si="6"/>
        <v>55.629999999999995</v>
      </c>
      <c r="BB21" s="5">
        <f t="shared" si="6"/>
        <v>-349.02</v>
      </c>
      <c r="BC21" s="33">
        <f t="shared" si="6"/>
        <v>-146.81000000000017</v>
      </c>
      <c r="BD21" s="34">
        <f t="shared" si="6"/>
        <v>-482.0300000000002</v>
      </c>
      <c r="BE21" s="7" t="e">
        <f t="shared" si="7"/>
        <v>#DIV/0!</v>
      </c>
      <c r="BF21" s="7">
        <f t="shared" si="7"/>
        <v>-5.7379972565157804E-2</v>
      </c>
      <c r="BG21" s="7">
        <f t="shared" si="7"/>
        <v>2.0347476225310897</v>
      </c>
      <c r="BH21" s="7">
        <f t="shared" si="7"/>
        <v>-0.14772958147094675</v>
      </c>
      <c r="BI21" s="36">
        <f t="shared" si="7"/>
        <v>-0.10481636965958431</v>
      </c>
      <c r="BJ21" s="37">
        <f t="shared" si="7"/>
        <v>-0.10665465954499799</v>
      </c>
      <c r="BK21" s="38">
        <f t="shared" si="8"/>
        <v>0</v>
      </c>
      <c r="BL21" s="38">
        <f t="shared" si="8"/>
        <v>0.19858338438775155</v>
      </c>
      <c r="BM21" s="38">
        <f t="shared" si="8"/>
        <v>0.39453162149310506</v>
      </c>
      <c r="BN21" s="38">
        <f t="shared" si="8"/>
        <v>0.31880845431241817</v>
      </c>
      <c r="BO21" s="39">
        <f t="shared" si="8"/>
        <v>0.2995801963543745</v>
      </c>
      <c r="BP21" s="40">
        <f t="shared" si="8"/>
        <v>0.28489787450835391</v>
      </c>
      <c r="BQ21" s="38">
        <f t="shared" si="9"/>
        <v>0</v>
      </c>
      <c r="BR21" s="38">
        <f t="shared" si="9"/>
        <v>0.21145819132180224</v>
      </c>
      <c r="BS21" s="38">
        <f t="shared" si="9"/>
        <v>0.13165751709525186</v>
      </c>
      <c r="BT21" s="38">
        <f t="shared" si="9"/>
        <v>0.29531409371812561</v>
      </c>
      <c r="BU21" s="39">
        <f t="shared" si="9"/>
        <v>0.28740096891947625</v>
      </c>
      <c r="BV21" s="40">
        <f t="shared" si="9"/>
        <v>0.27343457895864065</v>
      </c>
      <c r="BW21" s="38">
        <f t="shared" si="10"/>
        <v>0</v>
      </c>
      <c r="BX21" s="38">
        <f t="shared" si="10"/>
        <v>-1.2874806934050687E-2</v>
      </c>
      <c r="BY21" s="38">
        <f t="shared" si="10"/>
        <v>0.26287410439785319</v>
      </c>
      <c r="BZ21" s="38">
        <f t="shared" si="10"/>
        <v>2.3494360594292552E-2</v>
      </c>
      <c r="CA21" s="39">
        <f t="shared" si="10"/>
        <v>1.2179227434898243E-2</v>
      </c>
      <c r="CB21" s="40">
        <f t="shared" si="10"/>
        <v>1.1463295549713259E-2</v>
      </c>
      <c r="CC21" s="2">
        <f t="shared" si="11"/>
        <v>0</v>
      </c>
      <c r="CD21" s="2">
        <f t="shared" si="11"/>
        <v>-128.74806934050687</v>
      </c>
      <c r="CE21" s="2">
        <f t="shared" si="11"/>
        <v>2628.7410439785317</v>
      </c>
      <c r="CF21" s="2">
        <f t="shared" si="11"/>
        <v>234.9436059429255</v>
      </c>
      <c r="CG21" s="29">
        <f t="shared" si="11"/>
        <v>121.79227434898243</v>
      </c>
      <c r="CH21" s="31">
        <f t="shared" si="11"/>
        <v>114.6329554971326</v>
      </c>
      <c r="CI21" s="40">
        <f>IFERROR(M21/'Class Sum-WR'!M21,0)</f>
        <v>0.31871663959677177</v>
      </c>
    </row>
    <row r="22" spans="1:87" x14ac:dyDescent="0.2">
      <c r="A22" t="s">
        <v>46</v>
      </c>
      <c r="B22" t="s">
        <v>46</v>
      </c>
      <c r="C22" t="s">
        <v>47</v>
      </c>
      <c r="D22" t="s">
        <v>47</v>
      </c>
      <c r="E22" t="s">
        <v>43</v>
      </c>
      <c r="F22" s="27">
        <f t="shared" si="13"/>
        <v>46027</v>
      </c>
      <c r="G22" s="60" t="s">
        <v>36</v>
      </c>
      <c r="H22" s="28">
        <v>0</v>
      </c>
      <c r="I22" s="2">
        <v>2103.4699999999998</v>
      </c>
      <c r="J22" s="2">
        <v>79.790000000000006</v>
      </c>
      <c r="K22" s="2">
        <v>4421.91</v>
      </c>
      <c r="L22" s="29">
        <v>3079.8</v>
      </c>
      <c r="M22" s="30">
        <f t="shared" si="0"/>
        <v>9684.9700000000012</v>
      </c>
      <c r="N22" t="s">
        <v>49</v>
      </c>
      <c r="O22" t="s">
        <v>49</v>
      </c>
      <c r="P22" t="s">
        <v>47</v>
      </c>
      <c r="Q22" t="s">
        <v>47</v>
      </c>
      <c r="R22" t="s">
        <v>43</v>
      </c>
      <c r="S22" s="27">
        <f t="shared" si="14"/>
        <v>45663</v>
      </c>
      <c r="T22" s="60" t="s">
        <v>36</v>
      </c>
      <c r="U22" s="28">
        <v>0</v>
      </c>
      <c r="V22" s="2">
        <v>2380.2199999999998</v>
      </c>
      <c r="W22" s="2">
        <v>257.8</v>
      </c>
      <c r="X22" s="2">
        <v>7813.2</v>
      </c>
      <c r="Y22" s="29">
        <v>5623.34</v>
      </c>
      <c r="Z22" s="31">
        <f t="shared" si="1"/>
        <v>16074.56</v>
      </c>
      <c r="AA22" s="32">
        <f t="shared" si="2"/>
        <v>0</v>
      </c>
      <c r="AB22" s="5">
        <f t="shared" si="2"/>
        <v>-276.75</v>
      </c>
      <c r="AC22" s="5">
        <f t="shared" si="2"/>
        <v>-178.01</v>
      </c>
      <c r="AD22" s="5">
        <f t="shared" si="2"/>
        <v>-3391.29</v>
      </c>
      <c r="AE22" s="33">
        <f t="shared" si="2"/>
        <v>-2543.54</v>
      </c>
      <c r="AF22" s="34">
        <f t="shared" si="2"/>
        <v>-6389.5899999999983</v>
      </c>
      <c r="AG22" s="35" t="e">
        <f t="shared" si="3"/>
        <v>#DIV/0!</v>
      </c>
      <c r="AH22" s="7">
        <f t="shared" si="3"/>
        <v>-0.11627076488727933</v>
      </c>
      <c r="AI22" s="7">
        <f t="shared" si="3"/>
        <v>-0.6904965089216446</v>
      </c>
      <c r="AJ22" s="7">
        <f t="shared" si="3"/>
        <v>-0.4340462294578406</v>
      </c>
      <c r="AK22" s="36">
        <f t="shared" si="3"/>
        <v>-0.45231837306654049</v>
      </c>
      <c r="AL22" s="37">
        <f t="shared" si="3"/>
        <v>-0.39749703879919568</v>
      </c>
      <c r="AM22" s="2">
        <v>0</v>
      </c>
      <c r="AN22" s="2">
        <v>393.16</v>
      </c>
      <c r="AO22" s="2">
        <v>28.45</v>
      </c>
      <c r="AP22" s="2">
        <v>1355.8</v>
      </c>
      <c r="AQ22" s="29">
        <v>889.76</v>
      </c>
      <c r="AR22" s="31">
        <f t="shared" si="4"/>
        <v>2667.17</v>
      </c>
      <c r="AS22" s="2">
        <v>0</v>
      </c>
      <c r="AT22" s="2">
        <v>463.26</v>
      </c>
      <c r="AU22" s="2">
        <v>44.95</v>
      </c>
      <c r="AV22" s="2">
        <v>2271.61</v>
      </c>
      <c r="AW22" s="29">
        <v>1522.6</v>
      </c>
      <c r="AX22" s="31">
        <f t="shared" si="5"/>
        <v>4302.42</v>
      </c>
      <c r="AY22" s="5">
        <f t="shared" si="6"/>
        <v>0</v>
      </c>
      <c r="AZ22" s="5">
        <f t="shared" si="6"/>
        <v>-70.099999999999966</v>
      </c>
      <c r="BA22" s="5">
        <f t="shared" si="6"/>
        <v>-16.500000000000004</v>
      </c>
      <c r="BB22" s="5">
        <f t="shared" si="6"/>
        <v>-915.81000000000017</v>
      </c>
      <c r="BC22" s="33">
        <f t="shared" si="6"/>
        <v>-632.83999999999992</v>
      </c>
      <c r="BD22" s="34">
        <f t="shared" si="6"/>
        <v>-1635.25</v>
      </c>
      <c r="BE22" s="7" t="e">
        <f t="shared" si="7"/>
        <v>#DIV/0!</v>
      </c>
      <c r="BF22" s="7">
        <f t="shared" si="7"/>
        <v>-0.15131891378491552</v>
      </c>
      <c r="BG22" s="7">
        <f t="shared" si="7"/>
        <v>-0.36707452725250284</v>
      </c>
      <c r="BH22" s="7">
        <f t="shared" si="7"/>
        <v>-0.4031545907968358</v>
      </c>
      <c r="BI22" s="36">
        <f t="shared" si="7"/>
        <v>-0.4156311572310521</v>
      </c>
      <c r="BJ22" s="37">
        <f t="shared" si="7"/>
        <v>-0.38007679399035893</v>
      </c>
      <c r="BK22" s="38">
        <f t="shared" si="8"/>
        <v>0</v>
      </c>
      <c r="BL22" s="38">
        <f t="shared" si="8"/>
        <v>0.18691020076350034</v>
      </c>
      <c r="BM22" s="38">
        <f t="shared" si="8"/>
        <v>0.35656097255295144</v>
      </c>
      <c r="BN22" s="38">
        <f t="shared" si="8"/>
        <v>0.30660958725980403</v>
      </c>
      <c r="BO22" s="39">
        <f t="shared" si="8"/>
        <v>0.2889018767452432</v>
      </c>
      <c r="BP22" s="40">
        <f t="shared" si="8"/>
        <v>0.27539269610540867</v>
      </c>
      <c r="BQ22" s="38">
        <f t="shared" si="9"/>
        <v>0</v>
      </c>
      <c r="BR22" s="38">
        <f t="shared" si="9"/>
        <v>0.19462906790128645</v>
      </c>
      <c r="BS22" s="38">
        <f t="shared" si="9"/>
        <v>0.17435996896819239</v>
      </c>
      <c r="BT22" s="38">
        <f t="shared" si="9"/>
        <v>0.29074002969333951</v>
      </c>
      <c r="BU22" s="39">
        <f t="shared" si="9"/>
        <v>0.27076435001262594</v>
      </c>
      <c r="BV22" s="40">
        <f t="shared" si="9"/>
        <v>0.26765398244182115</v>
      </c>
      <c r="BW22" s="38">
        <f t="shared" si="10"/>
        <v>0</v>
      </c>
      <c r="BX22" s="38">
        <f t="shared" si="10"/>
        <v>-7.7188671377861062E-3</v>
      </c>
      <c r="BY22" s="38">
        <f t="shared" si="10"/>
        <v>0.18220100358475905</v>
      </c>
      <c r="BZ22" s="38">
        <f t="shared" si="10"/>
        <v>1.5869557566464521E-2</v>
      </c>
      <c r="CA22" s="39">
        <f t="shared" si="10"/>
        <v>1.813752673261726E-2</v>
      </c>
      <c r="CB22" s="40">
        <f t="shared" si="10"/>
        <v>7.7387136635875264E-3</v>
      </c>
      <c r="CC22" s="2">
        <f t="shared" si="11"/>
        <v>0</v>
      </c>
      <c r="CD22" s="2">
        <f t="shared" si="11"/>
        <v>-77.188671377861056</v>
      </c>
      <c r="CE22" s="2">
        <f t="shared" si="11"/>
        <v>1822.0100358475904</v>
      </c>
      <c r="CF22" s="2">
        <f t="shared" si="11"/>
        <v>158.69557566464522</v>
      </c>
      <c r="CG22" s="29">
        <f t="shared" si="11"/>
        <v>181.3752673261726</v>
      </c>
      <c r="CH22" s="31">
        <f t="shared" si="11"/>
        <v>77.387136635875265</v>
      </c>
      <c r="CI22" s="40">
        <f>IFERROR(M22/'Class Sum-WR'!M22,0)</f>
        <v>0.17557325252406597</v>
      </c>
    </row>
    <row r="23" spans="1:87" x14ac:dyDescent="0.2">
      <c r="A23" t="s">
        <v>46</v>
      </c>
      <c r="B23" t="s">
        <v>46</v>
      </c>
      <c r="C23" t="s">
        <v>47</v>
      </c>
      <c r="D23" t="s">
        <v>47</v>
      </c>
      <c r="E23" t="s">
        <v>43</v>
      </c>
      <c r="F23" s="27">
        <f t="shared" si="13"/>
        <v>46028</v>
      </c>
      <c r="G23" s="60" t="s">
        <v>37</v>
      </c>
      <c r="H23" s="28">
        <v>0</v>
      </c>
      <c r="I23" s="2">
        <v>2310.06</v>
      </c>
      <c r="J23" s="2">
        <v>233.38</v>
      </c>
      <c r="K23" s="2">
        <v>5962.65</v>
      </c>
      <c r="L23" s="29">
        <v>5205.96</v>
      </c>
      <c r="M23" s="30">
        <f t="shared" si="0"/>
        <v>13712.05</v>
      </c>
      <c r="N23" t="s">
        <v>49</v>
      </c>
      <c r="O23" t="s">
        <v>49</v>
      </c>
      <c r="P23" t="s">
        <v>47</v>
      </c>
      <c r="Q23" t="s">
        <v>47</v>
      </c>
      <c r="R23" t="s">
        <v>43</v>
      </c>
      <c r="S23" s="27">
        <f t="shared" si="14"/>
        <v>45664</v>
      </c>
      <c r="T23" s="60" t="s">
        <v>37</v>
      </c>
      <c r="U23" s="28">
        <v>0</v>
      </c>
      <c r="V23" s="2">
        <v>1720.57</v>
      </c>
      <c r="W23" s="2">
        <v>142.93</v>
      </c>
      <c r="X23" s="2">
        <v>6266.14</v>
      </c>
      <c r="Y23" s="29">
        <v>3014.42</v>
      </c>
      <c r="Z23" s="31">
        <f t="shared" si="1"/>
        <v>11144.060000000001</v>
      </c>
      <c r="AA23" s="32">
        <f t="shared" ref="AA23:AF65" si="15">+H23-U23</f>
        <v>0</v>
      </c>
      <c r="AB23" s="5">
        <f t="shared" si="15"/>
        <v>589.49</v>
      </c>
      <c r="AC23" s="5">
        <f t="shared" si="15"/>
        <v>90.449999999999989</v>
      </c>
      <c r="AD23" s="5">
        <f t="shared" si="15"/>
        <v>-303.49000000000069</v>
      </c>
      <c r="AE23" s="33">
        <f t="shared" si="15"/>
        <v>2191.54</v>
      </c>
      <c r="AF23" s="34">
        <f t="shared" si="15"/>
        <v>2567.989999999998</v>
      </c>
      <c r="AG23" s="35" t="e">
        <f t="shared" ref="AG23:AL65" si="16">AA23/U23</f>
        <v>#DIV/0!</v>
      </c>
      <c r="AH23" s="7">
        <f t="shared" si="16"/>
        <v>0.34261320376386895</v>
      </c>
      <c r="AI23" s="7">
        <f t="shared" si="16"/>
        <v>0.6328272580983697</v>
      </c>
      <c r="AJ23" s="7">
        <f t="shared" si="16"/>
        <v>-4.8433325779507111E-2</v>
      </c>
      <c r="AK23" s="36">
        <f t="shared" si="16"/>
        <v>0.72701879631902655</v>
      </c>
      <c r="AL23" s="37">
        <f t="shared" si="16"/>
        <v>0.23043576578015532</v>
      </c>
      <c r="AM23" s="2">
        <v>0</v>
      </c>
      <c r="AN23" s="2">
        <v>525.66</v>
      </c>
      <c r="AO23" s="2">
        <v>95.22</v>
      </c>
      <c r="AP23" s="2">
        <v>1865.94</v>
      </c>
      <c r="AQ23" s="29">
        <v>1497</v>
      </c>
      <c r="AR23" s="31">
        <f t="shared" si="4"/>
        <v>3983.82</v>
      </c>
      <c r="AS23" s="2">
        <v>0</v>
      </c>
      <c r="AT23" s="2">
        <v>410.08</v>
      </c>
      <c r="AU23" s="2">
        <v>-0.14000000000000001</v>
      </c>
      <c r="AV23" s="2">
        <v>2599.0100000000002</v>
      </c>
      <c r="AW23" s="29">
        <v>690.9</v>
      </c>
      <c r="AX23" s="31">
        <f t="shared" si="5"/>
        <v>3699.8500000000004</v>
      </c>
      <c r="AY23" s="5">
        <f t="shared" ref="AY23:BD65" si="17">+AM23-AS23</f>
        <v>0</v>
      </c>
      <c r="AZ23" s="5">
        <f t="shared" si="17"/>
        <v>115.57999999999998</v>
      </c>
      <c r="BA23" s="5">
        <f t="shared" si="17"/>
        <v>95.36</v>
      </c>
      <c r="BB23" s="5">
        <f t="shared" si="17"/>
        <v>-733.07000000000016</v>
      </c>
      <c r="BC23" s="33">
        <f t="shared" si="17"/>
        <v>806.1</v>
      </c>
      <c r="BD23" s="34">
        <f t="shared" si="17"/>
        <v>283.9699999999998</v>
      </c>
      <c r="BE23" s="7" t="e">
        <f t="shared" ref="BE23:BJ65" si="18">AY23/AS23</f>
        <v>#DIV/0!</v>
      </c>
      <c r="BF23" s="7">
        <f t="shared" si="18"/>
        <v>0.28184744440109244</v>
      </c>
      <c r="BG23" s="7">
        <f t="shared" si="18"/>
        <v>-681.14285714285711</v>
      </c>
      <c r="BH23" s="7">
        <f t="shared" si="18"/>
        <v>-0.28205739877876579</v>
      </c>
      <c r="BI23" s="36">
        <f t="shared" si="18"/>
        <v>1.1667390360399479</v>
      </c>
      <c r="BJ23" s="37">
        <f t="shared" si="18"/>
        <v>7.6751760206494796E-2</v>
      </c>
      <c r="BK23" s="38">
        <f t="shared" ref="BK23:BP65" si="19">IFERROR(AM23/H23,0)</f>
        <v>0</v>
      </c>
      <c r="BL23" s="38">
        <f t="shared" si="19"/>
        <v>0.22755253110308823</v>
      </c>
      <c r="BM23" s="38">
        <f t="shared" si="19"/>
        <v>0.40800411346302168</v>
      </c>
      <c r="BN23" s="38">
        <f t="shared" si="19"/>
        <v>0.31293803929460895</v>
      </c>
      <c r="BO23" s="39">
        <f t="shared" si="19"/>
        <v>0.28755503307747277</v>
      </c>
      <c r="BP23" s="40">
        <f t="shared" si="19"/>
        <v>0.29053423813361245</v>
      </c>
      <c r="BQ23" s="38">
        <f t="shared" ref="BQ23:BV65" si="20">IFERROR(AS23/U23,0)</f>
        <v>0</v>
      </c>
      <c r="BR23" s="38">
        <f t="shared" si="20"/>
        <v>0.23833962000964798</v>
      </c>
      <c r="BS23" s="38">
        <f t="shared" si="20"/>
        <v>-9.7950045476806837E-4</v>
      </c>
      <c r="BT23" s="38">
        <f t="shared" si="20"/>
        <v>0.41477049666940097</v>
      </c>
      <c r="BU23" s="39">
        <f t="shared" si="20"/>
        <v>0.22919832007484026</v>
      </c>
      <c r="BV23" s="40">
        <f t="shared" si="20"/>
        <v>0.33200198132458009</v>
      </c>
      <c r="BW23" s="38">
        <f t="shared" ref="BW23:CB65" si="21">+BK23-BQ23</f>
        <v>0</v>
      </c>
      <c r="BX23" s="38">
        <f t="shared" si="21"/>
        <v>-1.0787088906559744E-2</v>
      </c>
      <c r="BY23" s="38">
        <f t="shared" si="21"/>
        <v>0.40898361391778976</v>
      </c>
      <c r="BZ23" s="38">
        <f t="shared" si="21"/>
        <v>-0.10183245737479202</v>
      </c>
      <c r="CA23" s="39">
        <f t="shared" si="21"/>
        <v>5.835671300263251E-2</v>
      </c>
      <c r="CB23" s="40">
        <f t="shared" si="21"/>
        <v>-4.1467743190967632E-2</v>
      </c>
      <c r="CC23" s="2">
        <f t="shared" ref="CC23:CH65" si="22">BW23*10000</f>
        <v>0</v>
      </c>
      <c r="CD23" s="2">
        <f t="shared" si="22"/>
        <v>-107.87088906559744</v>
      </c>
      <c r="CE23" s="2">
        <f t="shared" si="22"/>
        <v>4089.8361391778976</v>
      </c>
      <c r="CF23" s="2">
        <f t="shared" si="22"/>
        <v>-1018.3245737479202</v>
      </c>
      <c r="CG23" s="29">
        <f t="shared" si="22"/>
        <v>583.56713002632512</v>
      </c>
      <c r="CH23" s="31">
        <f t="shared" si="22"/>
        <v>-414.67743190967633</v>
      </c>
      <c r="CI23" s="40">
        <f>IFERROR(M23/'Class Sum-WR'!M23,0)</f>
        <v>0.2306948934882263</v>
      </c>
    </row>
    <row r="24" spans="1:87" x14ac:dyDescent="0.2">
      <c r="A24" t="s">
        <v>46</v>
      </c>
      <c r="B24" t="s">
        <v>46</v>
      </c>
      <c r="C24" t="s">
        <v>47</v>
      </c>
      <c r="D24" t="s">
        <v>47</v>
      </c>
      <c r="E24" t="s">
        <v>43</v>
      </c>
      <c r="F24" s="27">
        <f t="shared" si="13"/>
        <v>46029</v>
      </c>
      <c r="G24" s="60" t="s">
        <v>38</v>
      </c>
      <c r="H24" s="28">
        <v>0</v>
      </c>
      <c r="I24" s="2">
        <v>2980.24</v>
      </c>
      <c r="J24" s="2">
        <v>128.58000000000001</v>
      </c>
      <c r="K24" s="2">
        <v>7014.02</v>
      </c>
      <c r="L24" s="29">
        <v>6127.55</v>
      </c>
      <c r="M24" s="30">
        <f t="shared" si="0"/>
        <v>16250.39</v>
      </c>
      <c r="N24" t="s">
        <v>49</v>
      </c>
      <c r="O24" t="s">
        <v>49</v>
      </c>
      <c r="P24" t="s">
        <v>47</v>
      </c>
      <c r="Q24" t="s">
        <v>47</v>
      </c>
      <c r="R24" t="s">
        <v>43</v>
      </c>
      <c r="S24" s="27">
        <f t="shared" si="14"/>
        <v>45665</v>
      </c>
      <c r="T24" s="60" t="s">
        <v>38</v>
      </c>
      <c r="U24" s="28">
        <v>0</v>
      </c>
      <c r="V24" s="2">
        <v>2766.48</v>
      </c>
      <c r="W24" s="2">
        <v>161.54</v>
      </c>
      <c r="X24" s="2">
        <v>8801.24</v>
      </c>
      <c r="Y24" s="29">
        <v>7611.17</v>
      </c>
      <c r="Z24" s="31">
        <f t="shared" si="1"/>
        <v>19340.43</v>
      </c>
      <c r="AA24" s="32">
        <f t="shared" si="15"/>
        <v>0</v>
      </c>
      <c r="AB24" s="5">
        <f t="shared" si="15"/>
        <v>213.75999999999976</v>
      </c>
      <c r="AC24" s="5">
        <f t="shared" si="15"/>
        <v>-32.95999999999998</v>
      </c>
      <c r="AD24" s="5">
        <f t="shared" si="15"/>
        <v>-1787.2199999999993</v>
      </c>
      <c r="AE24" s="33">
        <f t="shared" si="15"/>
        <v>-1483.62</v>
      </c>
      <c r="AF24" s="34">
        <f t="shared" si="15"/>
        <v>-3090.0400000000009</v>
      </c>
      <c r="AG24" s="35" t="e">
        <f t="shared" si="16"/>
        <v>#DIV/0!</v>
      </c>
      <c r="AH24" s="7">
        <f t="shared" si="16"/>
        <v>7.726786385587453E-2</v>
      </c>
      <c r="AI24" s="7">
        <f t="shared" si="16"/>
        <v>-0.20403615203664716</v>
      </c>
      <c r="AJ24" s="7">
        <f t="shared" si="16"/>
        <v>-0.20306456817448443</v>
      </c>
      <c r="AK24" s="36">
        <f t="shared" si="16"/>
        <v>-0.19492666699075173</v>
      </c>
      <c r="AL24" s="37">
        <f t="shared" si="16"/>
        <v>-0.15977100819371653</v>
      </c>
      <c r="AM24" s="2">
        <v>0</v>
      </c>
      <c r="AN24" s="2">
        <v>568.76</v>
      </c>
      <c r="AO24" s="2">
        <v>44.28</v>
      </c>
      <c r="AP24" s="2">
        <v>2148.7600000000002</v>
      </c>
      <c r="AQ24" s="29">
        <v>1775.42</v>
      </c>
      <c r="AR24" s="31">
        <f t="shared" si="4"/>
        <v>4537.22</v>
      </c>
      <c r="AS24" s="2">
        <v>0</v>
      </c>
      <c r="AT24" s="2">
        <v>504.22</v>
      </c>
      <c r="AU24" s="2">
        <v>45.09</v>
      </c>
      <c r="AV24" s="2">
        <v>2826.8</v>
      </c>
      <c r="AW24" s="29">
        <v>1972.16</v>
      </c>
      <c r="AX24" s="31">
        <f t="shared" si="5"/>
        <v>5348.27</v>
      </c>
      <c r="AY24" s="5">
        <f t="shared" si="17"/>
        <v>0</v>
      </c>
      <c r="AZ24" s="5">
        <f t="shared" si="17"/>
        <v>64.539999999999964</v>
      </c>
      <c r="BA24" s="5">
        <f t="shared" si="17"/>
        <v>-0.81000000000000227</v>
      </c>
      <c r="BB24" s="5">
        <f t="shared" si="17"/>
        <v>-678.04</v>
      </c>
      <c r="BC24" s="33">
        <f t="shared" si="17"/>
        <v>-196.74</v>
      </c>
      <c r="BD24" s="34">
        <f t="shared" si="17"/>
        <v>-811.05000000000018</v>
      </c>
      <c r="BE24" s="7" t="e">
        <f t="shared" si="18"/>
        <v>#DIV/0!</v>
      </c>
      <c r="BF24" s="7">
        <f t="shared" si="18"/>
        <v>0.12799968267819595</v>
      </c>
      <c r="BG24" s="7">
        <f t="shared" si="18"/>
        <v>-1.7964071856287473E-2</v>
      </c>
      <c r="BH24" s="7">
        <f t="shared" si="18"/>
        <v>-0.23986132729588225</v>
      </c>
      <c r="BI24" s="36">
        <f t="shared" si="18"/>
        <v>-9.9758640272594512E-2</v>
      </c>
      <c r="BJ24" s="37">
        <f t="shared" si="18"/>
        <v>-0.15164716814970078</v>
      </c>
      <c r="BK24" s="38">
        <f t="shared" si="19"/>
        <v>0</v>
      </c>
      <c r="BL24" s="38">
        <f t="shared" si="19"/>
        <v>0.19084369044103833</v>
      </c>
      <c r="BM24" s="38">
        <f t="shared" si="19"/>
        <v>0.34437704153056459</v>
      </c>
      <c r="BN24" s="38">
        <f t="shared" si="19"/>
        <v>0.30635213472445189</v>
      </c>
      <c r="BO24" s="39">
        <f t="shared" si="19"/>
        <v>0.28974386173919431</v>
      </c>
      <c r="BP24" s="40">
        <f t="shared" si="19"/>
        <v>0.27920683749743858</v>
      </c>
      <c r="BQ24" s="38">
        <f t="shared" si="20"/>
        <v>0</v>
      </c>
      <c r="BR24" s="38">
        <f t="shared" si="20"/>
        <v>0.1822604898643764</v>
      </c>
      <c r="BS24" s="38">
        <f t="shared" si="20"/>
        <v>0.27912591308654205</v>
      </c>
      <c r="BT24" s="38">
        <f t="shared" si="20"/>
        <v>0.32118201526148593</v>
      </c>
      <c r="BU24" s="39">
        <f t="shared" si="20"/>
        <v>0.25911390758582453</v>
      </c>
      <c r="BV24" s="40">
        <f t="shared" si="20"/>
        <v>0.27653314843568627</v>
      </c>
      <c r="BW24" s="38">
        <f t="shared" si="21"/>
        <v>0</v>
      </c>
      <c r="BX24" s="38">
        <f t="shared" si="21"/>
        <v>8.5832005766619257E-3</v>
      </c>
      <c r="BY24" s="38">
        <f t="shared" si="21"/>
        <v>6.5251128444022533E-2</v>
      </c>
      <c r="BZ24" s="38">
        <f t="shared" si="21"/>
        <v>-1.4829880537034046E-2</v>
      </c>
      <c r="CA24" s="39">
        <f t="shared" si="21"/>
        <v>3.0629954153369776E-2</v>
      </c>
      <c r="CB24" s="40">
        <f t="shared" si="21"/>
        <v>2.6736890617523046E-3</v>
      </c>
      <c r="CC24" s="2">
        <f t="shared" si="22"/>
        <v>0</v>
      </c>
      <c r="CD24" s="2">
        <f t="shared" si="22"/>
        <v>85.832005766619261</v>
      </c>
      <c r="CE24" s="2">
        <f t="shared" si="22"/>
        <v>652.51128444022538</v>
      </c>
      <c r="CF24" s="2">
        <f t="shared" si="22"/>
        <v>-148.29880537034046</v>
      </c>
      <c r="CG24" s="29">
        <f t="shared" si="22"/>
        <v>306.29954153369778</v>
      </c>
      <c r="CH24" s="31">
        <f t="shared" si="22"/>
        <v>26.736890617523045</v>
      </c>
      <c r="CI24" s="40">
        <f>IFERROR(M24/'Class Sum-WR'!M24,0)</f>
        <v>0.1410286495646268</v>
      </c>
    </row>
    <row r="25" spans="1:87" x14ac:dyDescent="0.2">
      <c r="A25" t="s">
        <v>46</v>
      </c>
      <c r="B25" t="s">
        <v>46</v>
      </c>
      <c r="C25" t="s">
        <v>47</v>
      </c>
      <c r="D25" t="s">
        <v>47</v>
      </c>
      <c r="E25" t="s">
        <v>43</v>
      </c>
      <c r="F25" s="27">
        <f t="shared" si="13"/>
        <v>46030</v>
      </c>
      <c r="G25" s="60" t="s">
        <v>39</v>
      </c>
      <c r="H25" s="28">
        <v>0</v>
      </c>
      <c r="I25" s="2">
        <v>2559.19</v>
      </c>
      <c r="J25" s="2">
        <v>87.09</v>
      </c>
      <c r="K25" s="2">
        <v>9165.9699999999993</v>
      </c>
      <c r="L25" s="29">
        <v>5198.72</v>
      </c>
      <c r="M25" s="30">
        <f t="shared" si="0"/>
        <v>17010.97</v>
      </c>
      <c r="N25" t="s">
        <v>49</v>
      </c>
      <c r="O25" t="s">
        <v>49</v>
      </c>
      <c r="P25" t="s">
        <v>47</v>
      </c>
      <c r="Q25" t="s">
        <v>47</v>
      </c>
      <c r="R25" t="s">
        <v>43</v>
      </c>
      <c r="S25" s="27">
        <f t="shared" si="14"/>
        <v>45666</v>
      </c>
      <c r="T25" s="60" t="s">
        <v>39</v>
      </c>
      <c r="U25" s="28">
        <v>0</v>
      </c>
      <c r="V25" s="2">
        <v>3526.27</v>
      </c>
      <c r="W25" s="2">
        <v>222.96</v>
      </c>
      <c r="X25" s="2">
        <v>9670.43</v>
      </c>
      <c r="Y25" s="29">
        <v>6972.81</v>
      </c>
      <c r="Z25" s="31">
        <f t="shared" si="1"/>
        <v>20392.47</v>
      </c>
      <c r="AA25" s="32">
        <f t="shared" si="15"/>
        <v>0</v>
      </c>
      <c r="AB25" s="5">
        <f t="shared" si="15"/>
        <v>-967.07999999999993</v>
      </c>
      <c r="AC25" s="5">
        <f t="shared" si="15"/>
        <v>-135.87</v>
      </c>
      <c r="AD25" s="5">
        <f t="shared" si="15"/>
        <v>-504.46000000000095</v>
      </c>
      <c r="AE25" s="33">
        <f t="shared" si="15"/>
        <v>-1774.0900000000001</v>
      </c>
      <c r="AF25" s="34">
        <f t="shared" si="15"/>
        <v>-3381.5</v>
      </c>
      <c r="AG25" s="35" t="e">
        <f t="shared" si="16"/>
        <v>#DIV/0!</v>
      </c>
      <c r="AH25" s="7">
        <f t="shared" si="16"/>
        <v>-0.27425012832256179</v>
      </c>
      <c r="AI25" s="7">
        <f t="shared" si="16"/>
        <v>-0.60939181916038754</v>
      </c>
      <c r="AJ25" s="7">
        <f t="shared" si="16"/>
        <v>-5.2165208785958941E-2</v>
      </c>
      <c r="AK25" s="36">
        <f t="shared" si="16"/>
        <v>-0.25442970624468469</v>
      </c>
      <c r="AL25" s="37">
        <f t="shared" si="16"/>
        <v>-0.16582101138312327</v>
      </c>
      <c r="AM25" s="2">
        <v>0</v>
      </c>
      <c r="AN25" s="2">
        <v>535.71</v>
      </c>
      <c r="AO25" s="2">
        <v>24.83</v>
      </c>
      <c r="AP25" s="2">
        <v>3596.47</v>
      </c>
      <c r="AQ25" s="29">
        <v>1609.25</v>
      </c>
      <c r="AR25" s="31">
        <f t="shared" si="4"/>
        <v>5766.26</v>
      </c>
      <c r="AS25" s="2">
        <v>0</v>
      </c>
      <c r="AT25" s="2">
        <v>732.44</v>
      </c>
      <c r="AU25" s="2">
        <v>49.62</v>
      </c>
      <c r="AV25" s="2">
        <v>2900.76</v>
      </c>
      <c r="AW25" s="29">
        <v>1930.58</v>
      </c>
      <c r="AX25" s="31">
        <f t="shared" si="5"/>
        <v>5613.4</v>
      </c>
      <c r="AY25" s="5">
        <f t="shared" si="17"/>
        <v>0</v>
      </c>
      <c r="AZ25" s="5">
        <f t="shared" si="17"/>
        <v>-196.73000000000002</v>
      </c>
      <c r="BA25" s="5">
        <f t="shared" si="17"/>
        <v>-24.79</v>
      </c>
      <c r="BB25" s="5">
        <f t="shared" si="17"/>
        <v>695.70999999999958</v>
      </c>
      <c r="BC25" s="33">
        <f t="shared" si="17"/>
        <v>-321.32999999999993</v>
      </c>
      <c r="BD25" s="34">
        <f t="shared" si="17"/>
        <v>152.86000000000058</v>
      </c>
      <c r="BE25" s="7" t="e">
        <f t="shared" si="18"/>
        <v>#DIV/0!</v>
      </c>
      <c r="BF25" s="7">
        <f t="shared" si="18"/>
        <v>-0.26859537982633391</v>
      </c>
      <c r="BG25" s="7">
        <f t="shared" si="18"/>
        <v>-0.49959693671906491</v>
      </c>
      <c r="BH25" s="7">
        <f t="shared" si="18"/>
        <v>0.23983714612722168</v>
      </c>
      <c r="BI25" s="36">
        <f t="shared" si="18"/>
        <v>-0.16644220907706489</v>
      </c>
      <c r="BJ25" s="37">
        <f t="shared" si="18"/>
        <v>2.7231268037196815E-2</v>
      </c>
      <c r="BK25" s="38">
        <f t="shared" si="19"/>
        <v>0</v>
      </c>
      <c r="BL25" s="38">
        <f t="shared" si="19"/>
        <v>0.20932795142212968</v>
      </c>
      <c r="BM25" s="38">
        <f t="shared" si="19"/>
        <v>0.28510736020208977</v>
      </c>
      <c r="BN25" s="38">
        <f t="shared" si="19"/>
        <v>0.39237200209034068</v>
      </c>
      <c r="BO25" s="39">
        <f t="shared" si="19"/>
        <v>0.30954735011695184</v>
      </c>
      <c r="BP25" s="40">
        <f t="shared" si="19"/>
        <v>0.3389730274052567</v>
      </c>
      <c r="BQ25" s="38">
        <f t="shared" si="20"/>
        <v>0</v>
      </c>
      <c r="BR25" s="38">
        <f t="shared" si="20"/>
        <v>0.20770956279581543</v>
      </c>
      <c r="BS25" s="38">
        <f t="shared" si="20"/>
        <v>0.22255113024757803</v>
      </c>
      <c r="BT25" s="38">
        <f t="shared" si="20"/>
        <v>0.29996184244133922</v>
      </c>
      <c r="BU25" s="39">
        <f t="shared" si="20"/>
        <v>0.27687259512305651</v>
      </c>
      <c r="BV25" s="40">
        <f t="shared" si="20"/>
        <v>0.27526827304392254</v>
      </c>
      <c r="BW25" s="38">
        <f t="shared" si="21"/>
        <v>0</v>
      </c>
      <c r="BX25" s="38">
        <f t="shared" si="21"/>
        <v>1.6183886263142488E-3</v>
      </c>
      <c r="BY25" s="38">
        <f t="shared" si="21"/>
        <v>6.2556229954511738E-2</v>
      </c>
      <c r="BZ25" s="38">
        <f t="shared" si="21"/>
        <v>9.2410159649001455E-2</v>
      </c>
      <c r="CA25" s="39">
        <f t="shared" si="21"/>
        <v>3.2674754993895327E-2</v>
      </c>
      <c r="CB25" s="40">
        <f t="shared" si="21"/>
        <v>6.3704754361334159E-2</v>
      </c>
      <c r="CC25" s="2">
        <f t="shared" si="22"/>
        <v>0</v>
      </c>
      <c r="CD25" s="2">
        <f t="shared" si="22"/>
        <v>16.18388626314249</v>
      </c>
      <c r="CE25" s="2">
        <f t="shared" si="22"/>
        <v>625.56229954511741</v>
      </c>
      <c r="CF25" s="2">
        <f t="shared" si="22"/>
        <v>924.10159649001457</v>
      </c>
      <c r="CG25" s="29">
        <f t="shared" si="22"/>
        <v>326.74754993895328</v>
      </c>
      <c r="CH25" s="31">
        <f t="shared" si="22"/>
        <v>637.04754361334165</v>
      </c>
      <c r="CI25" s="40">
        <f>IFERROR(M25/'Class Sum-WR'!M25,0)</f>
        <v>0.19474241489491895</v>
      </c>
    </row>
    <row r="26" spans="1:87" x14ac:dyDescent="0.2">
      <c r="A26" t="s">
        <v>46</v>
      </c>
      <c r="B26" t="s">
        <v>46</v>
      </c>
      <c r="C26" t="s">
        <v>47</v>
      </c>
      <c r="D26" t="s">
        <v>47</v>
      </c>
      <c r="E26" t="s">
        <v>43</v>
      </c>
      <c r="F26" s="27">
        <f t="shared" si="13"/>
        <v>46031</v>
      </c>
      <c r="G26" s="60" t="s">
        <v>40</v>
      </c>
      <c r="H26" s="28">
        <v>13.99</v>
      </c>
      <c r="I26" s="2">
        <v>5625.15</v>
      </c>
      <c r="J26" s="2">
        <v>340.6</v>
      </c>
      <c r="K26" s="2">
        <v>14971.42</v>
      </c>
      <c r="L26" s="29">
        <v>11178.99</v>
      </c>
      <c r="M26" s="30">
        <f t="shared" si="0"/>
        <v>32130.15</v>
      </c>
      <c r="N26" t="s">
        <v>49</v>
      </c>
      <c r="O26" t="s">
        <v>49</v>
      </c>
      <c r="P26" t="s">
        <v>47</v>
      </c>
      <c r="Q26" t="s">
        <v>47</v>
      </c>
      <c r="R26" t="s">
        <v>43</v>
      </c>
      <c r="S26" s="27">
        <f t="shared" si="14"/>
        <v>45667</v>
      </c>
      <c r="T26" s="60" t="s">
        <v>40</v>
      </c>
      <c r="U26" s="28">
        <v>0</v>
      </c>
      <c r="V26" s="2">
        <v>7051.83</v>
      </c>
      <c r="W26" s="2">
        <v>359.6</v>
      </c>
      <c r="X26" s="2">
        <v>19115.75</v>
      </c>
      <c r="Y26" s="29">
        <v>13685.41</v>
      </c>
      <c r="Z26" s="31">
        <f t="shared" si="1"/>
        <v>40212.589999999997</v>
      </c>
      <c r="AA26" s="32">
        <f t="shared" si="15"/>
        <v>13.99</v>
      </c>
      <c r="AB26" s="5">
        <f t="shared" si="15"/>
        <v>-1426.6800000000003</v>
      </c>
      <c r="AC26" s="5">
        <f t="shared" si="15"/>
        <v>-19</v>
      </c>
      <c r="AD26" s="5">
        <f t="shared" si="15"/>
        <v>-4144.33</v>
      </c>
      <c r="AE26" s="33">
        <f t="shared" si="15"/>
        <v>-2506.42</v>
      </c>
      <c r="AF26" s="34">
        <f t="shared" si="15"/>
        <v>-8082.4399999999951</v>
      </c>
      <c r="AG26" s="35" t="e">
        <f t="shared" si="16"/>
        <v>#DIV/0!</v>
      </c>
      <c r="AH26" s="7">
        <f t="shared" si="16"/>
        <v>-0.20231344204270385</v>
      </c>
      <c r="AI26" s="7">
        <f t="shared" si="16"/>
        <v>-5.2836484983314794E-2</v>
      </c>
      <c r="AJ26" s="7">
        <f t="shared" si="16"/>
        <v>-0.21680185187607079</v>
      </c>
      <c r="AK26" s="36">
        <f t="shared" si="16"/>
        <v>-0.18314540813903274</v>
      </c>
      <c r="AL26" s="37">
        <f t="shared" si="16"/>
        <v>-0.20099277365621054</v>
      </c>
      <c r="AM26" s="2">
        <v>13.99</v>
      </c>
      <c r="AN26" s="2">
        <v>1149.19</v>
      </c>
      <c r="AO26" s="2">
        <v>93.79</v>
      </c>
      <c r="AP26" s="2">
        <v>5736.92</v>
      </c>
      <c r="AQ26" s="29">
        <v>3369.86</v>
      </c>
      <c r="AR26" s="31">
        <f t="shared" si="4"/>
        <v>10363.75</v>
      </c>
      <c r="AS26" s="2">
        <v>0</v>
      </c>
      <c r="AT26" s="2">
        <v>1419.96</v>
      </c>
      <c r="AU26" s="2">
        <v>123.78</v>
      </c>
      <c r="AV26" s="2">
        <v>6255.35</v>
      </c>
      <c r="AW26" s="29">
        <v>3598.44</v>
      </c>
      <c r="AX26" s="31">
        <f t="shared" si="5"/>
        <v>11397.53</v>
      </c>
      <c r="AY26" s="5">
        <f t="shared" si="17"/>
        <v>13.99</v>
      </c>
      <c r="AZ26" s="5">
        <f t="shared" si="17"/>
        <v>-270.77</v>
      </c>
      <c r="BA26" s="5">
        <f t="shared" si="17"/>
        <v>-29.989999999999995</v>
      </c>
      <c r="BB26" s="5">
        <f t="shared" si="17"/>
        <v>-518.43000000000029</v>
      </c>
      <c r="BC26" s="33">
        <f t="shared" si="17"/>
        <v>-228.57999999999993</v>
      </c>
      <c r="BD26" s="34">
        <f t="shared" si="17"/>
        <v>-1033.7800000000007</v>
      </c>
      <c r="BE26" s="7" t="e">
        <f t="shared" si="18"/>
        <v>#DIV/0!</v>
      </c>
      <c r="BF26" s="7">
        <f t="shared" si="18"/>
        <v>-0.19068847009774922</v>
      </c>
      <c r="BG26" s="7">
        <f t="shared" si="18"/>
        <v>-0.24228469865891092</v>
      </c>
      <c r="BH26" s="7">
        <f t="shared" si="18"/>
        <v>-8.2877856554789145E-2</v>
      </c>
      <c r="BI26" s="36">
        <f t="shared" si="18"/>
        <v>-6.3521970631718161E-2</v>
      </c>
      <c r="BJ26" s="37">
        <f t="shared" si="18"/>
        <v>-9.070210826380809E-2</v>
      </c>
      <c r="BK26" s="38">
        <f t="shared" si="19"/>
        <v>1</v>
      </c>
      <c r="BL26" s="38">
        <f t="shared" si="19"/>
        <v>0.20429499657786906</v>
      </c>
      <c r="BM26" s="38">
        <f t="shared" si="19"/>
        <v>0.27536699941280096</v>
      </c>
      <c r="BN26" s="38">
        <f t="shared" si="19"/>
        <v>0.38319144075845846</v>
      </c>
      <c r="BO26" s="39">
        <f t="shared" si="19"/>
        <v>0.30144583723574314</v>
      </c>
      <c r="BP26" s="40">
        <f t="shared" si="19"/>
        <v>0.32255529463759114</v>
      </c>
      <c r="BQ26" s="38">
        <f t="shared" si="20"/>
        <v>0</v>
      </c>
      <c r="BR26" s="38">
        <f t="shared" si="20"/>
        <v>0.20136049791330762</v>
      </c>
      <c r="BS26" s="38">
        <f t="shared" si="20"/>
        <v>0.34421579532814234</v>
      </c>
      <c r="BT26" s="38">
        <f t="shared" si="20"/>
        <v>0.32723539489687825</v>
      </c>
      <c r="BU26" s="39">
        <f t="shared" si="20"/>
        <v>0.26293987538553831</v>
      </c>
      <c r="BV26" s="40">
        <f t="shared" si="20"/>
        <v>0.28343188041357203</v>
      </c>
      <c r="BW26" s="38">
        <f t="shared" si="21"/>
        <v>1</v>
      </c>
      <c r="BX26" s="38">
        <f t="shared" si="21"/>
        <v>2.9344986645614413E-3</v>
      </c>
      <c r="BY26" s="38">
        <f t="shared" si="21"/>
        <v>-6.8848795915341376E-2</v>
      </c>
      <c r="BZ26" s="38">
        <f t="shared" si="21"/>
        <v>5.5956045861580206E-2</v>
      </c>
      <c r="CA26" s="39">
        <f t="shared" si="21"/>
        <v>3.8505961850204828E-2</v>
      </c>
      <c r="CB26" s="40">
        <f t="shared" si="21"/>
        <v>3.9123414224019104E-2</v>
      </c>
      <c r="CC26" s="2">
        <f t="shared" si="22"/>
        <v>10000</v>
      </c>
      <c r="CD26" s="2">
        <f t="shared" si="22"/>
        <v>29.344986645614412</v>
      </c>
      <c r="CE26" s="2">
        <f t="shared" si="22"/>
        <v>-688.48795915341373</v>
      </c>
      <c r="CF26" s="2">
        <f t="shared" si="22"/>
        <v>559.56045861580208</v>
      </c>
      <c r="CG26" s="29">
        <f t="shared" si="22"/>
        <v>385.05961850204829</v>
      </c>
      <c r="CH26" s="31">
        <f t="shared" si="22"/>
        <v>391.23414224019103</v>
      </c>
      <c r="CI26" s="40">
        <f>IFERROR(M26/'Class Sum-WR'!M26,0)</f>
        <v>0.32560888222022671</v>
      </c>
    </row>
    <row r="27" spans="1:87" ht="13.5" thickBot="1" x14ac:dyDescent="0.25">
      <c r="A27" t="s">
        <v>46</v>
      </c>
      <c r="B27" t="s">
        <v>46</v>
      </c>
      <c r="C27" t="s">
        <v>47</v>
      </c>
      <c r="D27" t="s">
        <v>47</v>
      </c>
      <c r="E27" t="s">
        <v>43</v>
      </c>
      <c r="F27" s="41">
        <f t="shared" si="13"/>
        <v>46032</v>
      </c>
      <c r="G27" s="61" t="s">
        <v>41</v>
      </c>
      <c r="H27" s="43">
        <v>0</v>
      </c>
      <c r="I27" s="44">
        <v>7117.71</v>
      </c>
      <c r="J27" s="44">
        <v>381.73</v>
      </c>
      <c r="K27" s="44">
        <v>15643.46</v>
      </c>
      <c r="L27" s="45">
        <v>10421.129999999999</v>
      </c>
      <c r="M27" s="46">
        <f t="shared" si="0"/>
        <v>33564.03</v>
      </c>
      <c r="N27" t="s">
        <v>49</v>
      </c>
      <c r="O27" t="s">
        <v>49</v>
      </c>
      <c r="P27" t="s">
        <v>47</v>
      </c>
      <c r="Q27" t="s">
        <v>47</v>
      </c>
      <c r="R27" t="s">
        <v>43</v>
      </c>
      <c r="S27" s="41">
        <f t="shared" si="14"/>
        <v>45668</v>
      </c>
      <c r="T27" s="61" t="s">
        <v>41</v>
      </c>
      <c r="U27" s="43">
        <v>0</v>
      </c>
      <c r="V27" s="44">
        <v>8727.32</v>
      </c>
      <c r="W27" s="44">
        <v>376.74</v>
      </c>
      <c r="X27" s="44">
        <v>18142.509999999998</v>
      </c>
      <c r="Y27" s="45">
        <v>11349.09</v>
      </c>
      <c r="Z27" s="47">
        <f t="shared" si="1"/>
        <v>38595.660000000003</v>
      </c>
      <c r="AA27" s="48">
        <f t="shared" si="15"/>
        <v>0</v>
      </c>
      <c r="AB27" s="49">
        <f t="shared" si="15"/>
        <v>-1609.6099999999997</v>
      </c>
      <c r="AC27" s="49">
        <f t="shared" si="15"/>
        <v>4.9900000000000091</v>
      </c>
      <c r="AD27" s="49">
        <f t="shared" si="15"/>
        <v>-2499.0499999999993</v>
      </c>
      <c r="AE27" s="50">
        <f t="shared" si="15"/>
        <v>-927.96000000000095</v>
      </c>
      <c r="AF27" s="51">
        <f t="shared" si="15"/>
        <v>-5031.6300000000047</v>
      </c>
      <c r="AG27" s="52" t="e">
        <f t="shared" si="16"/>
        <v>#DIV/0!</v>
      </c>
      <c r="AH27" s="53">
        <f t="shared" si="16"/>
        <v>-0.18443348015198247</v>
      </c>
      <c r="AI27" s="53">
        <f t="shared" si="16"/>
        <v>1.3245208897382834E-2</v>
      </c>
      <c r="AJ27" s="53">
        <f t="shared" si="16"/>
        <v>-0.13774554898963812</v>
      </c>
      <c r="AK27" s="54">
        <f t="shared" si="16"/>
        <v>-8.1765145927999591E-2</v>
      </c>
      <c r="AL27" s="55">
        <f t="shared" si="16"/>
        <v>-0.13036776673854014</v>
      </c>
      <c r="AM27" s="44">
        <v>0</v>
      </c>
      <c r="AN27" s="44">
        <v>1512.43</v>
      </c>
      <c r="AO27" s="44">
        <v>167.84</v>
      </c>
      <c r="AP27" s="44">
        <v>4927.58</v>
      </c>
      <c r="AQ27" s="45">
        <v>3119.23</v>
      </c>
      <c r="AR27" s="47">
        <f t="shared" si="4"/>
        <v>9727.08</v>
      </c>
      <c r="AS27" s="44">
        <v>0</v>
      </c>
      <c r="AT27" s="44">
        <v>1856.24</v>
      </c>
      <c r="AU27" s="44">
        <v>95.26</v>
      </c>
      <c r="AV27" s="44">
        <v>5463.27</v>
      </c>
      <c r="AW27" s="45">
        <v>3266.3</v>
      </c>
      <c r="AX27" s="47">
        <f t="shared" si="5"/>
        <v>10681.07</v>
      </c>
      <c r="AY27" s="49">
        <f t="shared" si="17"/>
        <v>0</v>
      </c>
      <c r="AZ27" s="49">
        <f t="shared" si="17"/>
        <v>-343.80999999999995</v>
      </c>
      <c r="BA27" s="49">
        <f t="shared" si="17"/>
        <v>72.58</v>
      </c>
      <c r="BB27" s="49">
        <f t="shared" si="17"/>
        <v>-535.69000000000051</v>
      </c>
      <c r="BC27" s="50">
        <f t="shared" si="17"/>
        <v>-147.07000000000016</v>
      </c>
      <c r="BD27" s="51">
        <f t="shared" si="17"/>
        <v>-953.98999999999978</v>
      </c>
      <c r="BE27" s="53" t="e">
        <f t="shared" si="18"/>
        <v>#DIV/0!</v>
      </c>
      <c r="BF27" s="53">
        <f t="shared" si="18"/>
        <v>-0.18521850622764294</v>
      </c>
      <c r="BG27" s="53">
        <f t="shared" si="18"/>
        <v>0.76191475960529076</v>
      </c>
      <c r="BH27" s="53">
        <f t="shared" si="18"/>
        <v>-9.8052997563730232E-2</v>
      </c>
      <c r="BI27" s="54">
        <f t="shared" si="18"/>
        <v>-4.5026482564369516E-2</v>
      </c>
      <c r="BJ27" s="55">
        <f t="shared" si="18"/>
        <v>-8.9315958045401794E-2</v>
      </c>
      <c r="BK27" s="56">
        <f t="shared" si="19"/>
        <v>0</v>
      </c>
      <c r="BL27" s="56">
        <f t="shared" si="19"/>
        <v>0.21248828626060912</v>
      </c>
      <c r="BM27" s="56">
        <f t="shared" si="19"/>
        <v>0.43968249810075183</v>
      </c>
      <c r="BN27" s="56">
        <f t="shared" si="19"/>
        <v>0.31499297469997051</v>
      </c>
      <c r="BO27" s="57">
        <f t="shared" si="19"/>
        <v>0.29931782829693138</v>
      </c>
      <c r="BP27" s="58">
        <f t="shared" si="19"/>
        <v>0.28980667696936274</v>
      </c>
      <c r="BQ27" s="56">
        <f t="shared" si="20"/>
        <v>0</v>
      </c>
      <c r="BR27" s="56">
        <f t="shared" si="20"/>
        <v>0.21269301457950437</v>
      </c>
      <c r="BS27" s="56">
        <f t="shared" si="20"/>
        <v>0.25285342676647027</v>
      </c>
      <c r="BT27" s="56">
        <f t="shared" si="20"/>
        <v>0.30113087990581244</v>
      </c>
      <c r="BU27" s="57">
        <f t="shared" si="20"/>
        <v>0.28780281062182078</v>
      </c>
      <c r="BV27" s="58">
        <f t="shared" si="20"/>
        <v>0.27674277366937106</v>
      </c>
      <c r="BW27" s="56">
        <f t="shared" si="21"/>
        <v>0</v>
      </c>
      <c r="BX27" s="56">
        <f t="shared" si="21"/>
        <v>-2.0472831889525867E-4</v>
      </c>
      <c r="BY27" s="56">
        <f t="shared" si="21"/>
        <v>0.18682907133428156</v>
      </c>
      <c r="BZ27" s="56">
        <f t="shared" si="21"/>
        <v>1.3862094794158064E-2</v>
      </c>
      <c r="CA27" s="57">
        <f t="shared" si="21"/>
        <v>1.1515017675110595E-2</v>
      </c>
      <c r="CB27" s="58">
        <f t="shared" si="21"/>
        <v>1.3063903299991686E-2</v>
      </c>
      <c r="CC27" s="44">
        <f t="shared" si="22"/>
        <v>0</v>
      </c>
      <c r="CD27" s="44">
        <f t="shared" si="22"/>
        <v>-2.0472831889525867</v>
      </c>
      <c r="CE27" s="44">
        <f t="shared" si="22"/>
        <v>1868.2907133428157</v>
      </c>
      <c r="CF27" s="44">
        <f t="shared" si="22"/>
        <v>138.62094794158065</v>
      </c>
      <c r="CG27" s="45">
        <f t="shared" si="22"/>
        <v>115.15017675110595</v>
      </c>
      <c r="CH27" s="47">
        <f t="shared" si="22"/>
        <v>130.63903299991685</v>
      </c>
      <c r="CI27" s="58">
        <f>IFERROR(M27/'Class Sum-WR'!M27,0)</f>
        <v>0.33578448585822751</v>
      </c>
    </row>
    <row r="28" spans="1:87" x14ac:dyDescent="0.2">
      <c r="A28" t="s">
        <v>46</v>
      </c>
      <c r="B28" t="s">
        <v>46</v>
      </c>
      <c r="C28" t="s">
        <v>47</v>
      </c>
      <c r="D28" t="s">
        <v>47</v>
      </c>
      <c r="E28" t="s">
        <v>44</v>
      </c>
      <c r="F28" s="27">
        <f t="shared" si="13"/>
        <v>46033</v>
      </c>
      <c r="G28" s="60" t="s">
        <v>35</v>
      </c>
      <c r="H28" s="28">
        <v>-15</v>
      </c>
      <c r="I28" s="2">
        <v>3166.18</v>
      </c>
      <c r="J28" s="2">
        <v>176.51</v>
      </c>
      <c r="K28" s="2">
        <v>6391.81</v>
      </c>
      <c r="L28" s="29">
        <v>6557.01</v>
      </c>
      <c r="M28" s="30">
        <f t="shared" si="0"/>
        <v>16276.51</v>
      </c>
      <c r="N28" t="s">
        <v>49</v>
      </c>
      <c r="O28" t="s">
        <v>49</v>
      </c>
      <c r="P28" t="s">
        <v>47</v>
      </c>
      <c r="Q28" t="s">
        <v>47</v>
      </c>
      <c r="R28" t="s">
        <v>44</v>
      </c>
      <c r="S28" s="27">
        <f t="shared" si="14"/>
        <v>45669</v>
      </c>
      <c r="T28" s="60" t="s">
        <v>35</v>
      </c>
      <c r="U28" s="28">
        <v>15.99</v>
      </c>
      <c r="V28" s="2">
        <v>4681.08</v>
      </c>
      <c r="W28" s="2">
        <v>196.47</v>
      </c>
      <c r="X28" s="2">
        <v>9006.57</v>
      </c>
      <c r="Y28" s="29">
        <v>5093.8</v>
      </c>
      <c r="Z28" s="31">
        <f t="shared" si="1"/>
        <v>18993.91</v>
      </c>
      <c r="AA28" s="32">
        <f t="shared" si="15"/>
        <v>-30.990000000000002</v>
      </c>
      <c r="AB28" s="5">
        <f t="shared" si="15"/>
        <v>-1514.9</v>
      </c>
      <c r="AC28" s="5">
        <f t="shared" si="15"/>
        <v>-19.960000000000008</v>
      </c>
      <c r="AD28" s="5">
        <f t="shared" si="15"/>
        <v>-2614.7599999999993</v>
      </c>
      <c r="AE28" s="33">
        <f t="shared" si="15"/>
        <v>1463.21</v>
      </c>
      <c r="AF28" s="34">
        <f t="shared" si="15"/>
        <v>-2717.3999999999996</v>
      </c>
      <c r="AG28" s="35">
        <f t="shared" si="16"/>
        <v>-1.9380863039399625</v>
      </c>
      <c r="AH28" s="7">
        <f t="shared" si="16"/>
        <v>-0.32362189921983819</v>
      </c>
      <c r="AI28" s="7">
        <f t="shared" si="16"/>
        <v>-0.10159311854227113</v>
      </c>
      <c r="AJ28" s="7">
        <f t="shared" si="16"/>
        <v>-0.2903169575099066</v>
      </c>
      <c r="AK28" s="36">
        <f t="shared" si="16"/>
        <v>0.28725313125760726</v>
      </c>
      <c r="AL28" s="37">
        <f t="shared" si="16"/>
        <v>-0.14306690934094138</v>
      </c>
      <c r="AM28" s="2">
        <v>-15</v>
      </c>
      <c r="AN28" s="2">
        <v>652.49</v>
      </c>
      <c r="AO28" s="2">
        <v>49.8</v>
      </c>
      <c r="AP28" s="2">
        <v>1924.89</v>
      </c>
      <c r="AQ28" s="29">
        <v>2014.25</v>
      </c>
      <c r="AR28" s="31">
        <f t="shared" si="4"/>
        <v>4626.43</v>
      </c>
      <c r="AS28" s="2">
        <v>15.99</v>
      </c>
      <c r="AT28" s="2">
        <v>897.9</v>
      </c>
      <c r="AU28" s="2">
        <v>32.19</v>
      </c>
      <c r="AV28" s="2">
        <v>2789.81</v>
      </c>
      <c r="AW28" s="29">
        <v>1380.04</v>
      </c>
      <c r="AX28" s="31">
        <f t="shared" si="5"/>
        <v>5115.93</v>
      </c>
      <c r="AY28" s="5">
        <f t="shared" si="17"/>
        <v>-30.990000000000002</v>
      </c>
      <c r="AZ28" s="5">
        <f t="shared" si="17"/>
        <v>-245.40999999999997</v>
      </c>
      <c r="BA28" s="5">
        <f t="shared" si="17"/>
        <v>17.61</v>
      </c>
      <c r="BB28" s="5">
        <f t="shared" si="17"/>
        <v>-864.91999999999985</v>
      </c>
      <c r="BC28" s="33">
        <f t="shared" si="17"/>
        <v>634.21</v>
      </c>
      <c r="BD28" s="34">
        <f t="shared" si="17"/>
        <v>-489.5</v>
      </c>
      <c r="BE28" s="7">
        <f t="shared" si="18"/>
        <v>-1.9380863039399625</v>
      </c>
      <c r="BF28" s="7">
        <f t="shared" si="18"/>
        <v>-0.27331551397705756</v>
      </c>
      <c r="BG28" s="7">
        <f t="shared" si="18"/>
        <v>0.54706430568499531</v>
      </c>
      <c r="BH28" s="7">
        <f t="shared" si="18"/>
        <v>-0.31002828149587242</v>
      </c>
      <c r="BI28" s="36">
        <f t="shared" si="18"/>
        <v>0.45955914321324026</v>
      </c>
      <c r="BJ28" s="37">
        <f t="shared" si="18"/>
        <v>-9.5681528089711934E-2</v>
      </c>
      <c r="BK28" s="38">
        <f t="shared" si="19"/>
        <v>1</v>
      </c>
      <c r="BL28" s="38">
        <f t="shared" si="19"/>
        <v>0.20608114510229994</v>
      </c>
      <c r="BM28" s="38">
        <f t="shared" si="19"/>
        <v>0.28213698940569937</v>
      </c>
      <c r="BN28" s="38">
        <f t="shared" si="19"/>
        <v>0.30114943967358226</v>
      </c>
      <c r="BO28" s="39">
        <f t="shared" si="19"/>
        <v>0.30719031997816076</v>
      </c>
      <c r="BP28" s="40">
        <f t="shared" si="19"/>
        <v>0.28423968037374109</v>
      </c>
      <c r="BQ28" s="38">
        <f t="shared" si="20"/>
        <v>1</v>
      </c>
      <c r="BR28" s="38">
        <f t="shared" si="20"/>
        <v>0.19181470942602988</v>
      </c>
      <c r="BS28" s="38">
        <f t="shared" si="20"/>
        <v>0.16384180790960451</v>
      </c>
      <c r="BT28" s="38">
        <f t="shared" si="20"/>
        <v>0.30975276936725082</v>
      </c>
      <c r="BU28" s="39">
        <f t="shared" si="20"/>
        <v>0.27092543876869918</v>
      </c>
      <c r="BV28" s="40">
        <f t="shared" si="20"/>
        <v>0.26934580610311409</v>
      </c>
      <c r="BW28" s="38">
        <f t="shared" si="21"/>
        <v>0</v>
      </c>
      <c r="BX28" s="38">
        <f t="shared" si="21"/>
        <v>1.4266435676270062E-2</v>
      </c>
      <c r="BY28" s="38">
        <f t="shared" si="21"/>
        <v>0.11829518149609486</v>
      </c>
      <c r="BZ28" s="38">
        <f t="shared" si="21"/>
        <v>-8.6033296936685599E-3</v>
      </c>
      <c r="CA28" s="39">
        <f t="shared" si="21"/>
        <v>3.6264881209461586E-2</v>
      </c>
      <c r="CB28" s="40">
        <f t="shared" si="21"/>
        <v>1.4893874270626994E-2</v>
      </c>
      <c r="CC28" s="2">
        <f t="shared" si="22"/>
        <v>0</v>
      </c>
      <c r="CD28" s="2">
        <f t="shared" si="22"/>
        <v>142.66435676270061</v>
      </c>
      <c r="CE28" s="2">
        <f t="shared" si="22"/>
        <v>1182.9518149609487</v>
      </c>
      <c r="CF28" s="2">
        <f t="shared" si="22"/>
        <v>-86.033296936685602</v>
      </c>
      <c r="CG28" s="29">
        <f t="shared" si="22"/>
        <v>362.64881209461583</v>
      </c>
      <c r="CH28" s="31">
        <f t="shared" si="22"/>
        <v>148.93874270626995</v>
      </c>
      <c r="CI28" s="40">
        <f>IFERROR(M28/'Class Sum-WR'!M28,0)</f>
        <v>0.28677239467003446</v>
      </c>
    </row>
    <row r="29" spans="1:87" x14ac:dyDescent="0.2">
      <c r="A29" t="s">
        <v>46</v>
      </c>
      <c r="B29" t="s">
        <v>46</v>
      </c>
      <c r="C29" t="s">
        <v>47</v>
      </c>
      <c r="D29" t="s">
        <v>47</v>
      </c>
      <c r="E29" t="s">
        <v>44</v>
      </c>
      <c r="F29" s="27">
        <f t="shared" si="13"/>
        <v>46034</v>
      </c>
      <c r="G29" s="60" t="s">
        <v>36</v>
      </c>
      <c r="H29" s="28">
        <v>0</v>
      </c>
      <c r="I29" s="2">
        <v>1956.48</v>
      </c>
      <c r="J29" s="2">
        <v>135.56</v>
      </c>
      <c r="K29" s="2">
        <v>6858.63</v>
      </c>
      <c r="L29" s="29">
        <v>3829.28</v>
      </c>
      <c r="M29" s="30">
        <f t="shared" si="0"/>
        <v>12779.95</v>
      </c>
      <c r="N29" t="s">
        <v>49</v>
      </c>
      <c r="O29" t="s">
        <v>49</v>
      </c>
      <c r="P29" t="s">
        <v>47</v>
      </c>
      <c r="Q29" t="s">
        <v>47</v>
      </c>
      <c r="R29" t="s">
        <v>44</v>
      </c>
      <c r="S29" s="27">
        <f t="shared" si="14"/>
        <v>45670</v>
      </c>
      <c r="T29" s="60" t="s">
        <v>36</v>
      </c>
      <c r="U29" s="28">
        <v>0</v>
      </c>
      <c r="V29" s="2">
        <v>2530.88</v>
      </c>
      <c r="W29" s="2">
        <v>117.08</v>
      </c>
      <c r="X29" s="2">
        <v>6801.78</v>
      </c>
      <c r="Y29" s="29">
        <v>4135.68</v>
      </c>
      <c r="Z29" s="31">
        <f t="shared" si="1"/>
        <v>13585.42</v>
      </c>
      <c r="AA29" s="32">
        <f t="shared" si="15"/>
        <v>0</v>
      </c>
      <c r="AB29" s="5">
        <f t="shared" si="15"/>
        <v>-574.40000000000009</v>
      </c>
      <c r="AC29" s="5">
        <f t="shared" si="15"/>
        <v>18.480000000000004</v>
      </c>
      <c r="AD29" s="5">
        <f t="shared" si="15"/>
        <v>56.850000000000364</v>
      </c>
      <c r="AE29" s="33">
        <f t="shared" si="15"/>
        <v>-306.40000000000009</v>
      </c>
      <c r="AF29" s="34">
        <f t="shared" si="15"/>
        <v>-805.46999999999935</v>
      </c>
      <c r="AG29" s="35" t="e">
        <f t="shared" si="16"/>
        <v>#DIV/0!</v>
      </c>
      <c r="AH29" s="7">
        <f t="shared" si="16"/>
        <v>-0.22695663168542171</v>
      </c>
      <c r="AI29" s="7">
        <f t="shared" si="16"/>
        <v>0.15784079262043052</v>
      </c>
      <c r="AJ29" s="7">
        <f t="shared" si="16"/>
        <v>8.3581062604201201E-3</v>
      </c>
      <c r="AK29" s="36">
        <f t="shared" si="16"/>
        <v>-7.4086969978334902E-2</v>
      </c>
      <c r="AL29" s="37">
        <f t="shared" si="16"/>
        <v>-5.9289296908008687E-2</v>
      </c>
      <c r="AM29" s="2">
        <v>0</v>
      </c>
      <c r="AN29" s="2">
        <v>450.69</v>
      </c>
      <c r="AO29" s="2">
        <v>49.26</v>
      </c>
      <c r="AP29" s="2">
        <v>2460.06</v>
      </c>
      <c r="AQ29" s="29">
        <v>1185.23</v>
      </c>
      <c r="AR29" s="31">
        <f t="shared" si="4"/>
        <v>4145.24</v>
      </c>
      <c r="AS29" s="2">
        <v>0</v>
      </c>
      <c r="AT29" s="2">
        <v>515.51</v>
      </c>
      <c r="AU29" s="2">
        <v>39.6</v>
      </c>
      <c r="AV29" s="2">
        <v>1876.14</v>
      </c>
      <c r="AW29" s="29">
        <v>1092.55</v>
      </c>
      <c r="AX29" s="31">
        <f t="shared" si="5"/>
        <v>3523.8</v>
      </c>
      <c r="AY29" s="5">
        <f t="shared" si="17"/>
        <v>0</v>
      </c>
      <c r="AZ29" s="5">
        <f t="shared" si="17"/>
        <v>-64.819999999999993</v>
      </c>
      <c r="BA29" s="5">
        <f t="shared" si="17"/>
        <v>9.6599999999999966</v>
      </c>
      <c r="BB29" s="5">
        <f t="shared" si="17"/>
        <v>583.91999999999985</v>
      </c>
      <c r="BC29" s="33">
        <f t="shared" si="17"/>
        <v>92.680000000000064</v>
      </c>
      <c r="BD29" s="34">
        <f t="shared" si="17"/>
        <v>621.4399999999996</v>
      </c>
      <c r="BE29" s="7" t="e">
        <f t="shared" si="18"/>
        <v>#DIV/0!</v>
      </c>
      <c r="BF29" s="7">
        <f t="shared" si="18"/>
        <v>-0.1257395588834358</v>
      </c>
      <c r="BG29" s="7">
        <f t="shared" si="18"/>
        <v>0.24393939393939384</v>
      </c>
      <c r="BH29" s="7">
        <f t="shared" si="18"/>
        <v>0.31123476926028965</v>
      </c>
      <c r="BI29" s="36">
        <f t="shared" si="18"/>
        <v>8.4829069607798332E-2</v>
      </c>
      <c r="BJ29" s="37">
        <f t="shared" si="18"/>
        <v>0.17635507122992211</v>
      </c>
      <c r="BK29" s="38">
        <f t="shared" si="19"/>
        <v>0</v>
      </c>
      <c r="BL29" s="38">
        <f t="shared" si="19"/>
        <v>0.23035758096172718</v>
      </c>
      <c r="BM29" s="38">
        <f t="shared" si="19"/>
        <v>0.36338152847447625</v>
      </c>
      <c r="BN29" s="38">
        <f t="shared" si="19"/>
        <v>0.35868096106656866</v>
      </c>
      <c r="BO29" s="39">
        <f t="shared" si="19"/>
        <v>0.30951771612418</v>
      </c>
      <c r="BP29" s="40">
        <f t="shared" si="19"/>
        <v>0.32435494661559705</v>
      </c>
      <c r="BQ29" s="38">
        <f t="shared" si="20"/>
        <v>0</v>
      </c>
      <c r="BR29" s="38">
        <f t="shared" si="20"/>
        <v>0.2036880452648881</v>
      </c>
      <c r="BS29" s="38">
        <f t="shared" si="20"/>
        <v>0.33823026990092248</v>
      </c>
      <c r="BT29" s="38">
        <f t="shared" si="20"/>
        <v>0.27583073842435363</v>
      </c>
      <c r="BU29" s="39">
        <f t="shared" si="20"/>
        <v>0.26417662875270809</v>
      </c>
      <c r="BV29" s="40">
        <f t="shared" si="20"/>
        <v>0.25938101287998461</v>
      </c>
      <c r="BW29" s="38">
        <f t="shared" si="21"/>
        <v>0</v>
      </c>
      <c r="BX29" s="38">
        <f t="shared" si="21"/>
        <v>2.6669535696839081E-2</v>
      </c>
      <c r="BY29" s="38">
        <f t="shared" si="21"/>
        <v>2.515125857355377E-2</v>
      </c>
      <c r="BZ29" s="38">
        <f t="shared" si="21"/>
        <v>8.2850222642215032E-2</v>
      </c>
      <c r="CA29" s="39">
        <f t="shared" si="21"/>
        <v>4.5341087371471911E-2</v>
      </c>
      <c r="CB29" s="40">
        <f t="shared" si="21"/>
        <v>6.4973933735612444E-2</v>
      </c>
      <c r="CC29" s="2">
        <f t="shared" si="22"/>
        <v>0</v>
      </c>
      <c r="CD29" s="2">
        <f t="shared" si="22"/>
        <v>266.6953569683908</v>
      </c>
      <c r="CE29" s="2">
        <f t="shared" si="22"/>
        <v>251.5125857355377</v>
      </c>
      <c r="CF29" s="2">
        <f t="shared" si="22"/>
        <v>828.50222642215033</v>
      </c>
      <c r="CG29" s="29">
        <f t="shared" si="22"/>
        <v>453.41087371471912</v>
      </c>
      <c r="CH29" s="31">
        <f t="shared" si="22"/>
        <v>649.73933735612445</v>
      </c>
      <c r="CI29" s="40">
        <f>IFERROR(M29/'Class Sum-WR'!M29,0)</f>
        <v>0.18843088798329655</v>
      </c>
    </row>
    <row r="30" spans="1:87" x14ac:dyDescent="0.2">
      <c r="A30" t="s">
        <v>46</v>
      </c>
      <c r="B30" t="s">
        <v>46</v>
      </c>
      <c r="C30" t="s">
        <v>47</v>
      </c>
      <c r="D30" t="s">
        <v>47</v>
      </c>
      <c r="E30" t="s">
        <v>44</v>
      </c>
      <c r="F30" s="27">
        <f t="shared" si="13"/>
        <v>46035</v>
      </c>
      <c r="G30" s="60" t="s">
        <v>37</v>
      </c>
      <c r="H30" s="28">
        <v>0</v>
      </c>
      <c r="I30" s="2">
        <v>2293.13</v>
      </c>
      <c r="J30" s="2">
        <v>85.68</v>
      </c>
      <c r="K30" s="2">
        <v>7907.81</v>
      </c>
      <c r="L30" s="29">
        <v>6281.67</v>
      </c>
      <c r="M30" s="30">
        <f t="shared" si="0"/>
        <v>16568.29</v>
      </c>
      <c r="N30" t="s">
        <v>49</v>
      </c>
      <c r="O30" t="s">
        <v>49</v>
      </c>
      <c r="P30" t="s">
        <v>47</v>
      </c>
      <c r="Q30" t="s">
        <v>47</v>
      </c>
      <c r="R30" t="s">
        <v>44</v>
      </c>
      <c r="S30" s="27">
        <f t="shared" si="14"/>
        <v>45671</v>
      </c>
      <c r="T30" s="60" t="s">
        <v>37</v>
      </c>
      <c r="U30" s="28">
        <v>0</v>
      </c>
      <c r="V30" s="2">
        <v>2444.86</v>
      </c>
      <c r="W30" s="2">
        <v>-83.94</v>
      </c>
      <c r="X30" s="2">
        <v>7909.08</v>
      </c>
      <c r="Y30" s="29">
        <v>8049.43</v>
      </c>
      <c r="Z30" s="31">
        <f t="shared" si="1"/>
        <v>18319.43</v>
      </c>
      <c r="AA30" s="32">
        <f t="shared" si="15"/>
        <v>0</v>
      </c>
      <c r="AB30" s="5">
        <f t="shared" si="15"/>
        <v>-151.73000000000002</v>
      </c>
      <c r="AC30" s="5">
        <f t="shared" si="15"/>
        <v>169.62</v>
      </c>
      <c r="AD30" s="5">
        <f t="shared" si="15"/>
        <v>-1.2699999999995271</v>
      </c>
      <c r="AE30" s="33">
        <f t="shared" si="15"/>
        <v>-1767.7600000000002</v>
      </c>
      <c r="AF30" s="34">
        <f t="shared" si="15"/>
        <v>-1751.1399999999994</v>
      </c>
      <c r="AG30" s="35" t="e">
        <f t="shared" si="16"/>
        <v>#DIV/0!</v>
      </c>
      <c r="AH30" s="7">
        <f t="shared" si="16"/>
        <v>-6.2060813298102965E-2</v>
      </c>
      <c r="AI30" s="7">
        <f t="shared" si="16"/>
        <v>-2.0207290922087204</v>
      </c>
      <c r="AJ30" s="7">
        <f t="shared" si="16"/>
        <v>-1.6057493412628611E-4</v>
      </c>
      <c r="AK30" s="36">
        <f t="shared" si="16"/>
        <v>-0.21961306576987441</v>
      </c>
      <c r="AL30" s="37">
        <f t="shared" si="16"/>
        <v>-9.5589218660187533E-2</v>
      </c>
      <c r="AM30" s="2">
        <v>0</v>
      </c>
      <c r="AN30" s="2">
        <v>478.18</v>
      </c>
      <c r="AO30" s="2">
        <v>33.03</v>
      </c>
      <c r="AP30" s="2">
        <v>2685.58</v>
      </c>
      <c r="AQ30" s="29">
        <v>1840.49</v>
      </c>
      <c r="AR30" s="31">
        <f t="shared" si="4"/>
        <v>5037.28</v>
      </c>
      <c r="AS30" s="2">
        <v>0</v>
      </c>
      <c r="AT30" s="2">
        <v>490.19</v>
      </c>
      <c r="AU30" s="2">
        <v>-197.97</v>
      </c>
      <c r="AV30" s="2">
        <v>2542.62</v>
      </c>
      <c r="AW30" s="29">
        <v>2127.6999999999998</v>
      </c>
      <c r="AX30" s="31">
        <f t="shared" si="5"/>
        <v>4962.54</v>
      </c>
      <c r="AY30" s="5">
        <f t="shared" si="17"/>
        <v>0</v>
      </c>
      <c r="AZ30" s="5">
        <f t="shared" si="17"/>
        <v>-12.009999999999991</v>
      </c>
      <c r="BA30" s="5">
        <f t="shared" si="17"/>
        <v>231</v>
      </c>
      <c r="BB30" s="5">
        <f t="shared" si="17"/>
        <v>142.96000000000004</v>
      </c>
      <c r="BC30" s="33">
        <f t="shared" si="17"/>
        <v>-287.20999999999981</v>
      </c>
      <c r="BD30" s="34">
        <f t="shared" si="17"/>
        <v>74.739999999999782</v>
      </c>
      <c r="BE30" s="7" t="e">
        <f t="shared" si="18"/>
        <v>#DIV/0!</v>
      </c>
      <c r="BF30" s="7">
        <f t="shared" si="18"/>
        <v>-2.4500703808727209E-2</v>
      </c>
      <c r="BG30" s="7">
        <f t="shared" si="18"/>
        <v>-1.1668434611304743</v>
      </c>
      <c r="BH30" s="7">
        <f t="shared" si="18"/>
        <v>5.622546821782258E-2</v>
      </c>
      <c r="BI30" s="36">
        <f t="shared" si="18"/>
        <v>-0.13498613526342992</v>
      </c>
      <c r="BJ30" s="37">
        <f t="shared" si="18"/>
        <v>1.5060835781676276E-2</v>
      </c>
      <c r="BK30" s="38">
        <f t="shared" si="19"/>
        <v>0</v>
      </c>
      <c r="BL30" s="38">
        <f t="shared" si="19"/>
        <v>0.20852720953456627</v>
      </c>
      <c r="BM30" s="38">
        <f t="shared" si="19"/>
        <v>0.38550420168067223</v>
      </c>
      <c r="BN30" s="38">
        <f t="shared" si="19"/>
        <v>0.33961109333684036</v>
      </c>
      <c r="BO30" s="39">
        <f t="shared" si="19"/>
        <v>0.2929937421099803</v>
      </c>
      <c r="BP30" s="40">
        <f t="shared" si="19"/>
        <v>0.30403137559760235</v>
      </c>
      <c r="BQ30" s="38">
        <f t="shared" si="20"/>
        <v>0</v>
      </c>
      <c r="BR30" s="38">
        <f t="shared" si="20"/>
        <v>0.20049818803530672</v>
      </c>
      <c r="BS30" s="38">
        <f t="shared" si="20"/>
        <v>2.3584703359542529</v>
      </c>
      <c r="BT30" s="38">
        <f t="shared" si="20"/>
        <v>0.32148113307742493</v>
      </c>
      <c r="BU30" s="39">
        <f t="shared" si="20"/>
        <v>0.26432927548907187</v>
      </c>
      <c r="BV30" s="40">
        <f t="shared" si="20"/>
        <v>0.27088943269523125</v>
      </c>
      <c r="BW30" s="38">
        <f t="shared" si="21"/>
        <v>0</v>
      </c>
      <c r="BX30" s="38">
        <f t="shared" si="21"/>
        <v>8.0290214992595477E-3</v>
      </c>
      <c r="BY30" s="38">
        <f t="shared" si="21"/>
        <v>-1.9729661342735807</v>
      </c>
      <c r="BZ30" s="38">
        <f t="shared" si="21"/>
        <v>1.8129960259415434E-2</v>
      </c>
      <c r="CA30" s="39">
        <f t="shared" si="21"/>
        <v>2.8664466620908435E-2</v>
      </c>
      <c r="CB30" s="40">
        <f t="shared" si="21"/>
        <v>3.3141942902371102E-2</v>
      </c>
      <c r="CC30" s="2">
        <f t="shared" si="22"/>
        <v>0</v>
      </c>
      <c r="CD30" s="2">
        <f t="shared" si="22"/>
        <v>80.29021499259548</v>
      </c>
      <c r="CE30" s="2">
        <f t="shared" si="22"/>
        <v>-19729.661342735806</v>
      </c>
      <c r="CF30" s="2">
        <f t="shared" si="22"/>
        <v>181.29960259415435</v>
      </c>
      <c r="CG30" s="29">
        <f t="shared" si="22"/>
        <v>286.64466620908433</v>
      </c>
      <c r="CH30" s="31">
        <f t="shared" si="22"/>
        <v>331.41942902371102</v>
      </c>
      <c r="CI30" s="40">
        <f>IFERROR(M30/'Class Sum-WR'!M30,0)</f>
        <v>0.20813579643147828</v>
      </c>
    </row>
    <row r="31" spans="1:87" x14ac:dyDescent="0.2">
      <c r="A31" t="s">
        <v>46</v>
      </c>
      <c r="B31" t="s">
        <v>46</v>
      </c>
      <c r="C31" t="s">
        <v>47</v>
      </c>
      <c r="D31" t="s">
        <v>47</v>
      </c>
      <c r="E31" t="s">
        <v>44</v>
      </c>
      <c r="F31" s="27">
        <f t="shared" si="13"/>
        <v>46036</v>
      </c>
      <c r="G31" s="60" t="s">
        <v>38</v>
      </c>
      <c r="H31" s="28">
        <v>0</v>
      </c>
      <c r="I31" s="2">
        <v>2304.33</v>
      </c>
      <c r="J31" s="2">
        <v>218.49</v>
      </c>
      <c r="K31" s="2">
        <v>6663.69</v>
      </c>
      <c r="L31" s="29">
        <v>6044.88</v>
      </c>
      <c r="M31" s="30">
        <f t="shared" si="0"/>
        <v>15231.39</v>
      </c>
      <c r="N31" t="s">
        <v>49</v>
      </c>
      <c r="O31" t="s">
        <v>49</v>
      </c>
      <c r="P31" t="s">
        <v>47</v>
      </c>
      <c r="Q31" t="s">
        <v>47</v>
      </c>
      <c r="R31" t="s">
        <v>44</v>
      </c>
      <c r="S31" s="27">
        <f t="shared" si="14"/>
        <v>45672</v>
      </c>
      <c r="T31" s="60" t="s">
        <v>38</v>
      </c>
      <c r="U31" s="28">
        <v>0</v>
      </c>
      <c r="V31" s="2">
        <v>3129.8</v>
      </c>
      <c r="W31" s="2">
        <v>168.22</v>
      </c>
      <c r="X31" s="2">
        <v>9555.99</v>
      </c>
      <c r="Y31" s="29">
        <v>8732.9</v>
      </c>
      <c r="Z31" s="31">
        <f t="shared" si="1"/>
        <v>21586.91</v>
      </c>
      <c r="AA31" s="32">
        <f t="shared" si="15"/>
        <v>0</v>
      </c>
      <c r="AB31" s="5">
        <f t="shared" si="15"/>
        <v>-825.47000000000025</v>
      </c>
      <c r="AC31" s="5">
        <f t="shared" si="15"/>
        <v>50.27000000000001</v>
      </c>
      <c r="AD31" s="5">
        <f t="shared" si="15"/>
        <v>-2892.3</v>
      </c>
      <c r="AE31" s="33">
        <f t="shared" si="15"/>
        <v>-2688.0199999999995</v>
      </c>
      <c r="AF31" s="34">
        <f t="shared" si="15"/>
        <v>-6355.52</v>
      </c>
      <c r="AG31" s="35" t="e">
        <f t="shared" si="16"/>
        <v>#DIV/0!</v>
      </c>
      <c r="AH31" s="7">
        <f t="shared" si="16"/>
        <v>-0.26374528723880125</v>
      </c>
      <c r="AI31" s="7">
        <f t="shared" si="16"/>
        <v>0.29883485911306629</v>
      </c>
      <c r="AJ31" s="7">
        <f t="shared" si="16"/>
        <v>-0.30266879726747309</v>
      </c>
      <c r="AK31" s="36">
        <f t="shared" si="16"/>
        <v>-0.30780382232706199</v>
      </c>
      <c r="AL31" s="37">
        <f t="shared" si="16"/>
        <v>-0.29441545825687887</v>
      </c>
      <c r="AM31" s="2">
        <v>0</v>
      </c>
      <c r="AN31" s="2">
        <v>480.57</v>
      </c>
      <c r="AO31" s="2">
        <v>78.47</v>
      </c>
      <c r="AP31" s="2">
        <v>2100.17</v>
      </c>
      <c r="AQ31" s="29">
        <v>1539.82</v>
      </c>
      <c r="AR31" s="31">
        <f t="shared" si="4"/>
        <v>4199.03</v>
      </c>
      <c r="AS31" s="2">
        <v>0</v>
      </c>
      <c r="AT31" s="2">
        <v>608.74</v>
      </c>
      <c r="AU31" s="2">
        <v>51.27</v>
      </c>
      <c r="AV31" s="2">
        <v>3029.48</v>
      </c>
      <c r="AW31" s="29">
        <v>2379.4899999999998</v>
      </c>
      <c r="AX31" s="31">
        <f t="shared" si="5"/>
        <v>6068.98</v>
      </c>
      <c r="AY31" s="5">
        <f t="shared" si="17"/>
        <v>0</v>
      </c>
      <c r="AZ31" s="5">
        <f t="shared" si="17"/>
        <v>-128.17000000000002</v>
      </c>
      <c r="BA31" s="5">
        <f t="shared" si="17"/>
        <v>27.199999999999996</v>
      </c>
      <c r="BB31" s="5">
        <f t="shared" si="17"/>
        <v>-929.31</v>
      </c>
      <c r="BC31" s="33">
        <f t="shared" si="17"/>
        <v>-839.66999999999985</v>
      </c>
      <c r="BD31" s="34">
        <f t="shared" si="17"/>
        <v>-1869.9499999999998</v>
      </c>
      <c r="BE31" s="7" t="e">
        <f t="shared" si="18"/>
        <v>#DIV/0!</v>
      </c>
      <c r="BF31" s="7">
        <f t="shared" si="18"/>
        <v>-0.21054965995334629</v>
      </c>
      <c r="BG31" s="7">
        <f t="shared" si="18"/>
        <v>0.53052467329822495</v>
      </c>
      <c r="BH31" s="7">
        <f t="shared" si="18"/>
        <v>-0.30675561482498642</v>
      </c>
      <c r="BI31" s="36">
        <f t="shared" si="18"/>
        <v>-0.35287813775220739</v>
      </c>
      <c r="BJ31" s="37">
        <f t="shared" si="18"/>
        <v>-0.30811602608675592</v>
      </c>
      <c r="BK31" s="38">
        <f t="shared" si="19"/>
        <v>0</v>
      </c>
      <c r="BL31" s="38">
        <f t="shared" si="19"/>
        <v>0.20855085860098163</v>
      </c>
      <c r="BM31" s="38">
        <f t="shared" si="19"/>
        <v>0.35914687171037574</v>
      </c>
      <c r="BN31" s="38">
        <f t="shared" si="19"/>
        <v>0.31516622171799713</v>
      </c>
      <c r="BO31" s="39">
        <f t="shared" si="19"/>
        <v>0.25473127671682483</v>
      </c>
      <c r="BP31" s="40">
        <f t="shared" si="19"/>
        <v>0.27568265273228509</v>
      </c>
      <c r="BQ31" s="38">
        <f t="shared" si="20"/>
        <v>0</v>
      </c>
      <c r="BR31" s="38">
        <f t="shared" si="20"/>
        <v>0.1944980509936737</v>
      </c>
      <c r="BS31" s="38">
        <f t="shared" si="20"/>
        <v>0.30477945547497326</v>
      </c>
      <c r="BT31" s="38">
        <f t="shared" si="20"/>
        <v>0.31702419110945074</v>
      </c>
      <c r="BU31" s="39">
        <f t="shared" si="20"/>
        <v>0.2724742067354487</v>
      </c>
      <c r="BV31" s="40">
        <f t="shared" si="20"/>
        <v>0.28114167335667772</v>
      </c>
      <c r="BW31" s="38">
        <f t="shared" si="21"/>
        <v>0</v>
      </c>
      <c r="BX31" s="38">
        <f t="shared" si="21"/>
        <v>1.4052807607307927E-2</v>
      </c>
      <c r="BY31" s="38">
        <f t="shared" si="21"/>
        <v>5.4367416235402477E-2</v>
      </c>
      <c r="BZ31" s="38">
        <f t="shared" si="21"/>
        <v>-1.8579693914536066E-3</v>
      </c>
      <c r="CA31" s="39">
        <f t="shared" si="21"/>
        <v>-1.774293001862387E-2</v>
      </c>
      <c r="CB31" s="40">
        <f t="shared" si="21"/>
        <v>-5.4590206243926298E-3</v>
      </c>
      <c r="CC31" s="2">
        <f t="shared" si="22"/>
        <v>0</v>
      </c>
      <c r="CD31" s="2">
        <f t="shared" si="22"/>
        <v>140.52807607307926</v>
      </c>
      <c r="CE31" s="2">
        <f t="shared" si="22"/>
        <v>543.67416235402482</v>
      </c>
      <c r="CF31" s="2">
        <f t="shared" si="22"/>
        <v>-18.579693914536065</v>
      </c>
      <c r="CG31" s="29">
        <f t="shared" si="22"/>
        <v>-177.42930018623869</v>
      </c>
      <c r="CH31" s="31">
        <f t="shared" si="22"/>
        <v>-54.590206243926296</v>
      </c>
      <c r="CI31" s="40">
        <f>IFERROR(M31/'Class Sum-WR'!M31,0)</f>
        <v>0.1971864335686063</v>
      </c>
    </row>
    <row r="32" spans="1:87" x14ac:dyDescent="0.2">
      <c r="A32" t="s">
        <v>46</v>
      </c>
      <c r="B32" t="s">
        <v>46</v>
      </c>
      <c r="C32" t="s">
        <v>47</v>
      </c>
      <c r="D32" t="s">
        <v>47</v>
      </c>
      <c r="E32" t="s">
        <v>44</v>
      </c>
      <c r="F32" s="27">
        <f t="shared" si="13"/>
        <v>46037</v>
      </c>
      <c r="G32" s="60" t="s">
        <v>39</v>
      </c>
      <c r="H32" s="28">
        <v>0</v>
      </c>
      <c r="I32" s="2">
        <v>3754.79</v>
      </c>
      <c r="J32" s="2">
        <v>232.88</v>
      </c>
      <c r="K32" s="2">
        <v>13868.97</v>
      </c>
      <c r="L32" s="29">
        <v>4501.03</v>
      </c>
      <c r="M32" s="30">
        <f t="shared" si="0"/>
        <v>22357.67</v>
      </c>
      <c r="N32" t="s">
        <v>49</v>
      </c>
      <c r="O32" t="s">
        <v>49</v>
      </c>
      <c r="P32" t="s">
        <v>47</v>
      </c>
      <c r="Q32" t="s">
        <v>47</v>
      </c>
      <c r="R32" t="s">
        <v>44</v>
      </c>
      <c r="S32" s="27">
        <f t="shared" si="14"/>
        <v>45673</v>
      </c>
      <c r="T32" s="60" t="s">
        <v>39</v>
      </c>
      <c r="U32" s="28">
        <v>0</v>
      </c>
      <c r="V32" s="2">
        <v>4853.95</v>
      </c>
      <c r="W32" s="2">
        <v>187.88</v>
      </c>
      <c r="X32" s="2">
        <v>13739.83</v>
      </c>
      <c r="Y32" s="29">
        <v>8256.8700000000008</v>
      </c>
      <c r="Z32" s="31">
        <f t="shared" si="1"/>
        <v>27038.53</v>
      </c>
      <c r="AA32" s="32">
        <f t="shared" si="15"/>
        <v>0</v>
      </c>
      <c r="AB32" s="5">
        <f t="shared" si="15"/>
        <v>-1099.1599999999999</v>
      </c>
      <c r="AC32" s="5">
        <f t="shared" si="15"/>
        <v>45</v>
      </c>
      <c r="AD32" s="5">
        <f t="shared" si="15"/>
        <v>129.13999999999942</v>
      </c>
      <c r="AE32" s="33">
        <f t="shared" si="15"/>
        <v>-3755.8400000000011</v>
      </c>
      <c r="AF32" s="34">
        <f t="shared" si="15"/>
        <v>-4680.8600000000006</v>
      </c>
      <c r="AG32" s="35" t="e">
        <f t="shared" si="16"/>
        <v>#DIV/0!</v>
      </c>
      <c r="AH32" s="7">
        <f t="shared" si="16"/>
        <v>-0.22644650233315133</v>
      </c>
      <c r="AI32" s="7">
        <f t="shared" si="16"/>
        <v>0.23951458377687887</v>
      </c>
      <c r="AJ32" s="7">
        <f t="shared" si="16"/>
        <v>9.3989518065361374E-3</v>
      </c>
      <c r="AK32" s="36">
        <f t="shared" si="16"/>
        <v>-0.45487454689246659</v>
      </c>
      <c r="AL32" s="37">
        <f t="shared" si="16"/>
        <v>-0.17311813918877988</v>
      </c>
      <c r="AM32" s="2">
        <v>0</v>
      </c>
      <c r="AN32" s="2">
        <v>751.44</v>
      </c>
      <c r="AO32" s="2">
        <v>104.47</v>
      </c>
      <c r="AP32" s="2">
        <v>6598.67</v>
      </c>
      <c r="AQ32" s="29">
        <v>1233.31</v>
      </c>
      <c r="AR32" s="31">
        <f t="shared" si="4"/>
        <v>8687.89</v>
      </c>
      <c r="AS32" s="2">
        <v>0</v>
      </c>
      <c r="AT32" s="2">
        <v>957.94</v>
      </c>
      <c r="AU32" s="2">
        <v>75.56</v>
      </c>
      <c r="AV32" s="2">
        <v>3936.77</v>
      </c>
      <c r="AW32" s="29">
        <v>2321.0300000000002</v>
      </c>
      <c r="AX32" s="31">
        <f t="shared" si="5"/>
        <v>7291.3000000000011</v>
      </c>
      <c r="AY32" s="5">
        <f t="shared" si="17"/>
        <v>0</v>
      </c>
      <c r="AZ32" s="5">
        <f t="shared" si="17"/>
        <v>-206.5</v>
      </c>
      <c r="BA32" s="5">
        <f t="shared" si="17"/>
        <v>28.909999999999997</v>
      </c>
      <c r="BB32" s="5">
        <f t="shared" si="17"/>
        <v>2661.9</v>
      </c>
      <c r="BC32" s="33">
        <f t="shared" si="17"/>
        <v>-1087.7200000000003</v>
      </c>
      <c r="BD32" s="34">
        <f t="shared" si="17"/>
        <v>1396.5899999999983</v>
      </c>
      <c r="BE32" s="7" t="e">
        <f t="shared" si="18"/>
        <v>#DIV/0!</v>
      </c>
      <c r="BF32" s="7">
        <f t="shared" si="18"/>
        <v>-0.21556673695638556</v>
      </c>
      <c r="BG32" s="7">
        <f t="shared" si="18"/>
        <v>0.38260984647961876</v>
      </c>
      <c r="BH32" s="7">
        <f t="shared" si="18"/>
        <v>0.67616345379587839</v>
      </c>
      <c r="BI32" s="36">
        <f t="shared" si="18"/>
        <v>-0.46863676902065038</v>
      </c>
      <c r="BJ32" s="37">
        <f t="shared" si="18"/>
        <v>0.1915419746821552</v>
      </c>
      <c r="BK32" s="38">
        <f t="shared" si="19"/>
        <v>0</v>
      </c>
      <c r="BL32" s="38">
        <f t="shared" si="19"/>
        <v>0.20012836936286718</v>
      </c>
      <c r="BM32" s="38">
        <f t="shared" si="19"/>
        <v>0.4486001374098248</v>
      </c>
      <c r="BN32" s="38">
        <f t="shared" si="19"/>
        <v>0.47578659410179708</v>
      </c>
      <c r="BO32" s="39">
        <f t="shared" si="19"/>
        <v>0.2740061719206493</v>
      </c>
      <c r="BP32" s="40">
        <f t="shared" si="19"/>
        <v>0.38858655664923941</v>
      </c>
      <c r="BQ32" s="38">
        <f t="shared" si="20"/>
        <v>0</v>
      </c>
      <c r="BR32" s="38">
        <f t="shared" si="20"/>
        <v>0.19735267153555353</v>
      </c>
      <c r="BS32" s="38">
        <f t="shared" si="20"/>
        <v>0.40217159889291038</v>
      </c>
      <c r="BT32" s="38">
        <f t="shared" si="20"/>
        <v>0.28652246789079633</v>
      </c>
      <c r="BU32" s="39">
        <f t="shared" si="20"/>
        <v>0.28110288765597619</v>
      </c>
      <c r="BV32" s="40">
        <f t="shared" si="20"/>
        <v>0.26966332859071857</v>
      </c>
      <c r="BW32" s="38">
        <f t="shared" si="21"/>
        <v>0</v>
      </c>
      <c r="BX32" s="38">
        <f t="shared" si="21"/>
        <v>2.7756978273136557E-3</v>
      </c>
      <c r="BY32" s="38">
        <f t="shared" si="21"/>
        <v>4.6428538516914419E-2</v>
      </c>
      <c r="BZ32" s="38">
        <f t="shared" si="21"/>
        <v>0.18926412621100075</v>
      </c>
      <c r="CA32" s="39">
        <f t="shared" si="21"/>
        <v>-7.0967157353268862E-3</v>
      </c>
      <c r="CB32" s="40">
        <f t="shared" si="21"/>
        <v>0.11892322805852085</v>
      </c>
      <c r="CC32" s="2">
        <f t="shared" si="22"/>
        <v>0</v>
      </c>
      <c r="CD32" s="2">
        <f t="shared" si="22"/>
        <v>27.756978273136557</v>
      </c>
      <c r="CE32" s="2">
        <f t="shared" si="22"/>
        <v>464.28538516914421</v>
      </c>
      <c r="CF32" s="2">
        <f t="shared" si="22"/>
        <v>1892.6412621100076</v>
      </c>
      <c r="CG32" s="29">
        <f t="shared" si="22"/>
        <v>-70.96715735326886</v>
      </c>
      <c r="CH32" s="31">
        <f t="shared" si="22"/>
        <v>1189.2322805852084</v>
      </c>
      <c r="CI32" s="40">
        <f>IFERROR(M32/'Class Sum-WR'!M32,0)</f>
        <v>0.24503709805508384</v>
      </c>
    </row>
    <row r="33" spans="1:87" x14ac:dyDescent="0.2">
      <c r="A33" t="s">
        <v>46</v>
      </c>
      <c r="B33" t="s">
        <v>46</v>
      </c>
      <c r="C33" t="s">
        <v>47</v>
      </c>
      <c r="D33" t="s">
        <v>47</v>
      </c>
      <c r="E33" t="s">
        <v>44</v>
      </c>
      <c r="F33" s="27">
        <f t="shared" si="13"/>
        <v>46038</v>
      </c>
      <c r="G33" s="60" t="s">
        <v>40</v>
      </c>
      <c r="H33" s="28">
        <v>22.58</v>
      </c>
      <c r="I33" s="2">
        <v>8394.83</v>
      </c>
      <c r="J33" s="2">
        <v>181.18</v>
      </c>
      <c r="K33" s="2">
        <v>22022.9</v>
      </c>
      <c r="L33" s="29">
        <v>12505.95</v>
      </c>
      <c r="M33" s="30">
        <f t="shared" si="0"/>
        <v>43127.44</v>
      </c>
      <c r="N33" t="s">
        <v>49</v>
      </c>
      <c r="O33" t="s">
        <v>49</v>
      </c>
      <c r="P33" t="s">
        <v>47</v>
      </c>
      <c r="Q33" t="s">
        <v>47</v>
      </c>
      <c r="R33" t="s">
        <v>44</v>
      </c>
      <c r="S33" s="27">
        <f t="shared" si="14"/>
        <v>45674</v>
      </c>
      <c r="T33" s="60" t="s">
        <v>40</v>
      </c>
      <c r="U33" s="28">
        <v>0</v>
      </c>
      <c r="V33" s="2">
        <v>9540.93</v>
      </c>
      <c r="W33" s="2">
        <v>640.85</v>
      </c>
      <c r="X33" s="2">
        <v>22465.69</v>
      </c>
      <c r="Y33" s="29">
        <v>15294.4</v>
      </c>
      <c r="Z33" s="31">
        <f t="shared" si="1"/>
        <v>47941.87</v>
      </c>
      <c r="AA33" s="32">
        <f t="shared" si="15"/>
        <v>22.58</v>
      </c>
      <c r="AB33" s="5">
        <f t="shared" si="15"/>
        <v>-1146.1000000000004</v>
      </c>
      <c r="AC33" s="5">
        <f t="shared" si="15"/>
        <v>-459.67</v>
      </c>
      <c r="AD33" s="5">
        <f t="shared" si="15"/>
        <v>-442.78999999999724</v>
      </c>
      <c r="AE33" s="33">
        <f t="shared" si="15"/>
        <v>-2788.4499999999989</v>
      </c>
      <c r="AF33" s="34">
        <f t="shared" si="15"/>
        <v>-4814.43</v>
      </c>
      <c r="AG33" s="35" t="e">
        <f t="shared" si="16"/>
        <v>#DIV/0!</v>
      </c>
      <c r="AH33" s="7">
        <f t="shared" si="16"/>
        <v>-0.12012455808815287</v>
      </c>
      <c r="AI33" s="7">
        <f t="shared" si="16"/>
        <v>-0.71728173519544358</v>
      </c>
      <c r="AJ33" s="7">
        <f t="shared" si="16"/>
        <v>-1.9709610521644216E-2</v>
      </c>
      <c r="AK33" s="36">
        <f t="shared" si="16"/>
        <v>-0.18231836489172501</v>
      </c>
      <c r="AL33" s="37">
        <f t="shared" si="16"/>
        <v>-0.10042224051752675</v>
      </c>
      <c r="AM33" s="2">
        <v>22.58</v>
      </c>
      <c r="AN33" s="2">
        <v>1731.06</v>
      </c>
      <c r="AO33" s="2">
        <v>-83.44</v>
      </c>
      <c r="AP33" s="2">
        <v>8059.71</v>
      </c>
      <c r="AQ33" s="29">
        <v>3807.92</v>
      </c>
      <c r="AR33" s="31">
        <f t="shared" si="4"/>
        <v>13537.83</v>
      </c>
      <c r="AS33" s="2">
        <v>0</v>
      </c>
      <c r="AT33" s="2">
        <v>1919.19</v>
      </c>
      <c r="AU33" s="2">
        <v>217.13</v>
      </c>
      <c r="AV33" s="2">
        <v>6786.4</v>
      </c>
      <c r="AW33" s="29">
        <v>4255.3</v>
      </c>
      <c r="AX33" s="31">
        <f t="shared" si="5"/>
        <v>13178.02</v>
      </c>
      <c r="AY33" s="5">
        <f t="shared" si="17"/>
        <v>22.58</v>
      </c>
      <c r="AZ33" s="5">
        <f t="shared" si="17"/>
        <v>-188.13000000000011</v>
      </c>
      <c r="BA33" s="5">
        <f t="shared" si="17"/>
        <v>-300.57</v>
      </c>
      <c r="BB33" s="5">
        <f t="shared" si="17"/>
        <v>1273.3100000000004</v>
      </c>
      <c r="BC33" s="33">
        <f t="shared" si="17"/>
        <v>-447.38000000000011</v>
      </c>
      <c r="BD33" s="34">
        <f t="shared" si="17"/>
        <v>359.80999999999949</v>
      </c>
      <c r="BE33" s="7" t="e">
        <f t="shared" si="18"/>
        <v>#DIV/0!</v>
      </c>
      <c r="BF33" s="7">
        <f t="shared" si="18"/>
        <v>-9.8025729604677023E-2</v>
      </c>
      <c r="BG33" s="7">
        <f t="shared" si="18"/>
        <v>-1.3842859116658224</v>
      </c>
      <c r="BH33" s="7">
        <f t="shared" si="18"/>
        <v>0.18762672403630798</v>
      </c>
      <c r="BI33" s="36">
        <f t="shared" si="18"/>
        <v>-0.10513477310647901</v>
      </c>
      <c r="BJ33" s="37">
        <f t="shared" si="18"/>
        <v>2.7303798294432659E-2</v>
      </c>
      <c r="BK33" s="38">
        <f t="shared" si="19"/>
        <v>1</v>
      </c>
      <c r="BL33" s="38">
        <f t="shared" si="19"/>
        <v>0.20620548599554725</v>
      </c>
      <c r="BM33" s="38">
        <f t="shared" si="19"/>
        <v>-0.46053648305552486</v>
      </c>
      <c r="BN33" s="38">
        <f t="shared" si="19"/>
        <v>0.36596951355180285</v>
      </c>
      <c r="BO33" s="39">
        <f t="shared" si="19"/>
        <v>0.30448866339622338</v>
      </c>
      <c r="BP33" s="40">
        <f t="shared" si="19"/>
        <v>0.31390293511509143</v>
      </c>
      <c r="BQ33" s="38">
        <f t="shared" si="20"/>
        <v>0</v>
      </c>
      <c r="BR33" s="38">
        <f t="shared" si="20"/>
        <v>0.20115334668632931</v>
      </c>
      <c r="BS33" s="38">
        <f t="shared" si="20"/>
        <v>0.33881563548412263</v>
      </c>
      <c r="BT33" s="38">
        <f t="shared" si="20"/>
        <v>0.30207841379454625</v>
      </c>
      <c r="BU33" s="39">
        <f t="shared" si="20"/>
        <v>0.27822601736583324</v>
      </c>
      <c r="BV33" s="40">
        <f t="shared" si="20"/>
        <v>0.27487496837315689</v>
      </c>
      <c r="BW33" s="38">
        <f t="shared" si="21"/>
        <v>1</v>
      </c>
      <c r="BX33" s="38">
        <f t="shared" si="21"/>
        <v>5.0521393092179401E-3</v>
      </c>
      <c r="BY33" s="38">
        <f t="shared" si="21"/>
        <v>-0.79935211853964749</v>
      </c>
      <c r="BZ33" s="38">
        <f t="shared" si="21"/>
        <v>6.3891099757256598E-2</v>
      </c>
      <c r="CA33" s="39">
        <f t="shared" si="21"/>
        <v>2.6262646030390135E-2</v>
      </c>
      <c r="CB33" s="40">
        <f t="shared" si="21"/>
        <v>3.9027966741934539E-2</v>
      </c>
      <c r="CC33" s="2">
        <f t="shared" si="22"/>
        <v>10000</v>
      </c>
      <c r="CD33" s="2">
        <f t="shared" si="22"/>
        <v>50.521393092179402</v>
      </c>
      <c r="CE33" s="2">
        <f t="shared" si="22"/>
        <v>-7993.5211853964747</v>
      </c>
      <c r="CF33" s="2">
        <f t="shared" si="22"/>
        <v>638.91099757256598</v>
      </c>
      <c r="CG33" s="29">
        <f t="shared" si="22"/>
        <v>262.62646030390135</v>
      </c>
      <c r="CH33" s="31">
        <f t="shared" si="22"/>
        <v>390.2796674193454</v>
      </c>
      <c r="CI33" s="40">
        <f>IFERROR(M33/'Class Sum-WR'!M33,0)</f>
        <v>0.29353164990573832</v>
      </c>
    </row>
    <row r="34" spans="1:87" ht="13.5" thickBot="1" x14ac:dyDescent="0.25">
      <c r="A34" t="s">
        <v>46</v>
      </c>
      <c r="B34" t="s">
        <v>46</v>
      </c>
      <c r="C34" t="s">
        <v>47</v>
      </c>
      <c r="D34" t="s">
        <v>47</v>
      </c>
      <c r="E34" t="s">
        <v>44</v>
      </c>
      <c r="F34" s="41">
        <f t="shared" si="13"/>
        <v>46039</v>
      </c>
      <c r="G34" s="61" t="s">
        <v>41</v>
      </c>
      <c r="H34" s="43">
        <v>0</v>
      </c>
      <c r="I34" s="44">
        <v>9158.7000000000007</v>
      </c>
      <c r="J34" s="44">
        <v>660.44</v>
      </c>
      <c r="K34" s="44">
        <v>13877.12</v>
      </c>
      <c r="L34" s="45">
        <v>8065.86</v>
      </c>
      <c r="M34" s="46">
        <f t="shared" si="0"/>
        <v>31762.120000000003</v>
      </c>
      <c r="N34" t="s">
        <v>49</v>
      </c>
      <c r="O34" t="s">
        <v>49</v>
      </c>
      <c r="P34" t="s">
        <v>47</v>
      </c>
      <c r="Q34" t="s">
        <v>47</v>
      </c>
      <c r="R34" t="s">
        <v>44</v>
      </c>
      <c r="S34" s="41">
        <f t="shared" si="14"/>
        <v>45675</v>
      </c>
      <c r="T34" s="61" t="s">
        <v>41</v>
      </c>
      <c r="U34" s="43">
        <v>0</v>
      </c>
      <c r="V34" s="44">
        <v>4641.9399999999996</v>
      </c>
      <c r="W34" s="44">
        <v>495.6</v>
      </c>
      <c r="X34" s="44">
        <v>10850.33</v>
      </c>
      <c r="Y34" s="45">
        <v>6861.52</v>
      </c>
      <c r="Z34" s="47">
        <f t="shared" si="1"/>
        <v>22849.39</v>
      </c>
      <c r="AA34" s="48">
        <f t="shared" si="15"/>
        <v>0</v>
      </c>
      <c r="AB34" s="49">
        <f t="shared" si="15"/>
        <v>4516.7600000000011</v>
      </c>
      <c r="AC34" s="49">
        <f t="shared" si="15"/>
        <v>164.84000000000003</v>
      </c>
      <c r="AD34" s="49">
        <f t="shared" si="15"/>
        <v>3026.7900000000009</v>
      </c>
      <c r="AE34" s="50">
        <f t="shared" si="15"/>
        <v>1204.3399999999992</v>
      </c>
      <c r="AF34" s="51">
        <f t="shared" si="15"/>
        <v>8912.7300000000032</v>
      </c>
      <c r="AG34" s="52" t="e">
        <f t="shared" si="16"/>
        <v>#DIV/0!</v>
      </c>
      <c r="AH34" s="53">
        <f t="shared" si="16"/>
        <v>0.97303282679224667</v>
      </c>
      <c r="AI34" s="53">
        <f t="shared" si="16"/>
        <v>0.33260694108151739</v>
      </c>
      <c r="AJ34" s="53">
        <f t="shared" si="16"/>
        <v>0.27895833582941726</v>
      </c>
      <c r="AK34" s="54">
        <f t="shared" si="16"/>
        <v>0.17552087584092141</v>
      </c>
      <c r="AL34" s="55">
        <f t="shared" si="16"/>
        <v>0.39006424241522436</v>
      </c>
      <c r="AM34" s="44">
        <v>0</v>
      </c>
      <c r="AN34" s="44">
        <v>1991.41</v>
      </c>
      <c r="AO34" s="44">
        <v>355.09</v>
      </c>
      <c r="AP34" s="44">
        <v>4359.38</v>
      </c>
      <c r="AQ34" s="45">
        <v>2467.5</v>
      </c>
      <c r="AR34" s="47">
        <f t="shared" si="4"/>
        <v>9173.380000000001</v>
      </c>
      <c r="AS34" s="44">
        <v>0</v>
      </c>
      <c r="AT34" s="44">
        <v>1018.75</v>
      </c>
      <c r="AU34" s="44">
        <v>177.3</v>
      </c>
      <c r="AV34" s="44">
        <v>3321.32</v>
      </c>
      <c r="AW34" s="45">
        <v>1957.65</v>
      </c>
      <c r="AX34" s="47">
        <f t="shared" si="5"/>
        <v>6475.02</v>
      </c>
      <c r="AY34" s="49">
        <f t="shared" si="17"/>
        <v>0</v>
      </c>
      <c r="AZ34" s="49">
        <f t="shared" si="17"/>
        <v>972.66000000000008</v>
      </c>
      <c r="BA34" s="49">
        <f t="shared" si="17"/>
        <v>177.78999999999996</v>
      </c>
      <c r="BB34" s="49">
        <f t="shared" si="17"/>
        <v>1038.06</v>
      </c>
      <c r="BC34" s="50">
        <f t="shared" si="17"/>
        <v>509.84999999999991</v>
      </c>
      <c r="BD34" s="51">
        <f t="shared" si="17"/>
        <v>2698.3600000000006</v>
      </c>
      <c r="BE34" s="53" t="e">
        <f t="shared" si="18"/>
        <v>#DIV/0!</v>
      </c>
      <c r="BF34" s="53">
        <f t="shared" si="18"/>
        <v>0.95475828220858905</v>
      </c>
      <c r="BG34" s="53">
        <f t="shared" si="18"/>
        <v>1.0027636773829665</v>
      </c>
      <c r="BH34" s="53">
        <f t="shared" si="18"/>
        <v>0.31254441005383399</v>
      </c>
      <c r="BI34" s="54">
        <f t="shared" si="18"/>
        <v>0.26043981304114622</v>
      </c>
      <c r="BJ34" s="55">
        <f t="shared" si="18"/>
        <v>0.4167338479263385</v>
      </c>
      <c r="BK34" s="56">
        <f t="shared" si="19"/>
        <v>0</v>
      </c>
      <c r="BL34" s="56">
        <f t="shared" si="19"/>
        <v>0.21743369692205225</v>
      </c>
      <c r="BM34" s="56">
        <f t="shared" si="19"/>
        <v>0.53765671370601409</v>
      </c>
      <c r="BN34" s="56">
        <f t="shared" si="19"/>
        <v>0.31414155098464236</v>
      </c>
      <c r="BO34" s="57">
        <f t="shared" si="19"/>
        <v>0.30591902165423157</v>
      </c>
      <c r="BP34" s="58">
        <f t="shared" si="19"/>
        <v>0.28881510428145224</v>
      </c>
      <c r="BQ34" s="56">
        <f t="shared" si="20"/>
        <v>0</v>
      </c>
      <c r="BR34" s="56">
        <f t="shared" si="20"/>
        <v>0.21946642998401533</v>
      </c>
      <c r="BS34" s="56">
        <f t="shared" si="20"/>
        <v>0.35774818401937047</v>
      </c>
      <c r="BT34" s="56">
        <f t="shared" si="20"/>
        <v>0.30610313234712677</v>
      </c>
      <c r="BU34" s="57">
        <f t="shared" si="20"/>
        <v>0.28530850307220557</v>
      </c>
      <c r="BV34" s="58">
        <f t="shared" si="20"/>
        <v>0.283378243357919</v>
      </c>
      <c r="BW34" s="56">
        <f t="shared" si="21"/>
        <v>0</v>
      </c>
      <c r="BX34" s="56">
        <f t="shared" si="21"/>
        <v>-2.0327330619630823E-3</v>
      </c>
      <c r="BY34" s="56">
        <f t="shared" si="21"/>
        <v>0.17990852968664361</v>
      </c>
      <c r="BZ34" s="56">
        <f t="shared" si="21"/>
        <v>8.0384186375155875E-3</v>
      </c>
      <c r="CA34" s="57">
        <f t="shared" si="21"/>
        <v>2.0610518582026005E-2</v>
      </c>
      <c r="CB34" s="58">
        <f t="shared" si="21"/>
        <v>5.4368609235332377E-3</v>
      </c>
      <c r="CC34" s="44">
        <f t="shared" si="22"/>
        <v>0</v>
      </c>
      <c r="CD34" s="44">
        <f t="shared" si="22"/>
        <v>-20.327330619630825</v>
      </c>
      <c r="CE34" s="44">
        <f t="shared" si="22"/>
        <v>1799.0852968664362</v>
      </c>
      <c r="CF34" s="44">
        <f t="shared" si="22"/>
        <v>80.384186375155878</v>
      </c>
      <c r="CG34" s="45">
        <f t="shared" si="22"/>
        <v>206.10518582026006</v>
      </c>
      <c r="CH34" s="47">
        <f t="shared" si="22"/>
        <v>54.368609235332379</v>
      </c>
      <c r="CI34" s="58">
        <f>IFERROR(M34/'Class Sum-WR'!M34,0)</f>
        <v>0.30933380704215302</v>
      </c>
    </row>
    <row r="35" spans="1:87" x14ac:dyDescent="0.2">
      <c r="A35" t="s">
        <v>46</v>
      </c>
      <c r="B35" t="s">
        <v>46</v>
      </c>
      <c r="C35" t="s">
        <v>47</v>
      </c>
      <c r="D35" t="s">
        <v>47</v>
      </c>
      <c r="E35" t="s">
        <v>45</v>
      </c>
      <c r="F35" s="27">
        <f t="shared" si="13"/>
        <v>46040</v>
      </c>
      <c r="G35" s="60" t="s">
        <v>35</v>
      </c>
      <c r="H35" s="28">
        <v>0</v>
      </c>
      <c r="I35" s="2">
        <v>3342.4</v>
      </c>
      <c r="J35" s="2">
        <v>139.4</v>
      </c>
      <c r="K35" s="2">
        <v>8708.09</v>
      </c>
      <c r="L35" s="29">
        <v>4941.68</v>
      </c>
      <c r="M35" s="30">
        <f t="shared" si="0"/>
        <v>17131.57</v>
      </c>
      <c r="N35" t="s">
        <v>49</v>
      </c>
      <c r="O35" t="s">
        <v>49</v>
      </c>
      <c r="P35" t="s">
        <v>47</v>
      </c>
      <c r="Q35" t="s">
        <v>47</v>
      </c>
      <c r="R35" t="s">
        <v>45</v>
      </c>
      <c r="S35" s="27">
        <f t="shared" si="14"/>
        <v>45676</v>
      </c>
      <c r="T35" s="60" t="s">
        <v>35</v>
      </c>
      <c r="U35" s="28">
        <v>0</v>
      </c>
      <c r="V35" s="2">
        <v>3641.7</v>
      </c>
      <c r="W35" s="2">
        <v>233.41</v>
      </c>
      <c r="X35" s="2">
        <v>7008.59</v>
      </c>
      <c r="Y35" s="29">
        <v>4480.26</v>
      </c>
      <c r="Z35" s="31">
        <f t="shared" si="1"/>
        <v>15363.960000000001</v>
      </c>
      <c r="AA35" s="32">
        <f t="shared" si="15"/>
        <v>0</v>
      </c>
      <c r="AB35" s="5">
        <f t="shared" si="15"/>
        <v>-299.29999999999973</v>
      </c>
      <c r="AC35" s="5">
        <f t="shared" si="15"/>
        <v>-94.009999999999991</v>
      </c>
      <c r="AD35" s="5">
        <f t="shared" si="15"/>
        <v>1699.5</v>
      </c>
      <c r="AE35" s="33">
        <f t="shared" si="15"/>
        <v>461.42000000000007</v>
      </c>
      <c r="AF35" s="34">
        <f t="shared" si="15"/>
        <v>1767.6099999999988</v>
      </c>
      <c r="AG35" s="35" t="e">
        <f t="shared" si="16"/>
        <v>#DIV/0!</v>
      </c>
      <c r="AH35" s="7">
        <f t="shared" si="16"/>
        <v>-8.2186890737842147E-2</v>
      </c>
      <c r="AI35" s="7">
        <f t="shared" si="16"/>
        <v>-0.40276766205389652</v>
      </c>
      <c r="AJ35" s="7">
        <f t="shared" si="16"/>
        <v>0.24248814668856361</v>
      </c>
      <c r="AK35" s="36">
        <f t="shared" si="16"/>
        <v>0.10298955864168599</v>
      </c>
      <c r="AL35" s="37">
        <f t="shared" si="16"/>
        <v>0.11504911494172067</v>
      </c>
      <c r="AM35" s="2">
        <v>0</v>
      </c>
      <c r="AN35" s="2">
        <v>738.01</v>
      </c>
      <c r="AO35" s="2">
        <v>19.93</v>
      </c>
      <c r="AP35" s="2">
        <v>2919.61</v>
      </c>
      <c r="AQ35" s="29">
        <v>1492.21</v>
      </c>
      <c r="AR35" s="31">
        <f t="shared" si="4"/>
        <v>5169.76</v>
      </c>
      <c r="AS35" s="2">
        <v>0</v>
      </c>
      <c r="AT35" s="2">
        <v>748.61</v>
      </c>
      <c r="AU35" s="2">
        <v>41.43</v>
      </c>
      <c r="AV35" s="2">
        <v>2075.4899999999998</v>
      </c>
      <c r="AW35" s="29">
        <v>1214.18</v>
      </c>
      <c r="AX35" s="31">
        <f t="shared" si="5"/>
        <v>4079.71</v>
      </c>
      <c r="AY35" s="5">
        <f t="shared" si="17"/>
        <v>0</v>
      </c>
      <c r="AZ35" s="5">
        <f t="shared" si="17"/>
        <v>-10.600000000000023</v>
      </c>
      <c r="BA35" s="5">
        <f t="shared" si="17"/>
        <v>-21.5</v>
      </c>
      <c r="BB35" s="5">
        <f t="shared" si="17"/>
        <v>844.12000000000035</v>
      </c>
      <c r="BC35" s="33">
        <f t="shared" si="17"/>
        <v>278.02999999999997</v>
      </c>
      <c r="BD35" s="34">
        <f t="shared" si="17"/>
        <v>1090.0500000000002</v>
      </c>
      <c r="BE35" s="7" t="e">
        <f t="shared" si="18"/>
        <v>#DIV/0!</v>
      </c>
      <c r="BF35" s="7">
        <f t="shared" si="18"/>
        <v>-1.4159575747051232E-2</v>
      </c>
      <c r="BG35" s="7">
        <f t="shared" si="18"/>
        <v>-0.51894762249577597</v>
      </c>
      <c r="BH35" s="7">
        <f t="shared" si="18"/>
        <v>0.40670877720441939</v>
      </c>
      <c r="BI35" s="36">
        <f t="shared" si="18"/>
        <v>0.22898581758882536</v>
      </c>
      <c r="BJ35" s="37">
        <f t="shared" si="18"/>
        <v>0.26718810895872502</v>
      </c>
      <c r="BK35" s="38">
        <f t="shared" si="19"/>
        <v>0</v>
      </c>
      <c r="BL35" s="38">
        <f t="shared" si="19"/>
        <v>0.22080241742460507</v>
      </c>
      <c r="BM35" s="38">
        <f t="shared" si="19"/>
        <v>0.14296987087517934</v>
      </c>
      <c r="BN35" s="38">
        <f t="shared" si="19"/>
        <v>0.33527558856190048</v>
      </c>
      <c r="BO35" s="39">
        <f t="shared" si="19"/>
        <v>0.30196410937171164</v>
      </c>
      <c r="BP35" s="40">
        <f t="shared" si="19"/>
        <v>0.30176802242876749</v>
      </c>
      <c r="BQ35" s="38">
        <f t="shared" si="20"/>
        <v>0</v>
      </c>
      <c r="BR35" s="38">
        <f t="shared" si="20"/>
        <v>0.20556608177499522</v>
      </c>
      <c r="BS35" s="38">
        <f t="shared" si="20"/>
        <v>0.17749882181568913</v>
      </c>
      <c r="BT35" s="38">
        <f t="shared" si="20"/>
        <v>0.29613517126840061</v>
      </c>
      <c r="BU35" s="39">
        <f t="shared" si="20"/>
        <v>0.27100659336734922</v>
      </c>
      <c r="BV35" s="40">
        <f t="shared" si="20"/>
        <v>0.2655376608634753</v>
      </c>
      <c r="BW35" s="38">
        <f t="shared" si="21"/>
        <v>0</v>
      </c>
      <c r="BX35" s="38">
        <f t="shared" si="21"/>
        <v>1.5236335649609856E-2</v>
      </c>
      <c r="BY35" s="38">
        <f t="shared" si="21"/>
        <v>-3.4528950940509784E-2</v>
      </c>
      <c r="BZ35" s="38">
        <f t="shared" si="21"/>
        <v>3.9140417293499874E-2</v>
      </c>
      <c r="CA35" s="39">
        <f t="shared" si="21"/>
        <v>3.0957516004362418E-2</v>
      </c>
      <c r="CB35" s="40">
        <f t="shared" si="21"/>
        <v>3.6230361565292191E-2</v>
      </c>
      <c r="CC35" s="2">
        <f t="shared" si="22"/>
        <v>0</v>
      </c>
      <c r="CD35" s="2">
        <f t="shared" si="22"/>
        <v>152.36335649609856</v>
      </c>
      <c r="CE35" s="2">
        <f t="shared" si="22"/>
        <v>-345.28950940509782</v>
      </c>
      <c r="CF35" s="2">
        <f t="shared" si="22"/>
        <v>391.40417293499871</v>
      </c>
      <c r="CG35" s="29">
        <f t="shared" si="22"/>
        <v>309.57516004362418</v>
      </c>
      <c r="CH35" s="31">
        <f t="shared" si="22"/>
        <v>362.30361565292191</v>
      </c>
      <c r="CI35" s="40">
        <f>IFERROR(M35/'Class Sum-WR'!M35,0)</f>
        <v>0.30742838992631721</v>
      </c>
    </row>
    <row r="36" spans="1:87" x14ac:dyDescent="0.2">
      <c r="A36" t="s">
        <v>46</v>
      </c>
      <c r="B36" t="s">
        <v>46</v>
      </c>
      <c r="C36" t="s">
        <v>47</v>
      </c>
      <c r="D36" t="s">
        <v>47</v>
      </c>
      <c r="E36" t="s">
        <v>45</v>
      </c>
      <c r="F36" s="27">
        <f t="shared" si="13"/>
        <v>46041</v>
      </c>
      <c r="G36" s="60" t="s">
        <v>36</v>
      </c>
      <c r="H36" s="28">
        <v>0</v>
      </c>
      <c r="I36" s="2">
        <v>1642.93</v>
      </c>
      <c r="J36" s="2">
        <v>289.11</v>
      </c>
      <c r="K36" s="2">
        <v>10392.43</v>
      </c>
      <c r="L36" s="29">
        <v>4621.3</v>
      </c>
      <c r="M36" s="30">
        <f t="shared" si="0"/>
        <v>16945.77</v>
      </c>
      <c r="N36" t="s">
        <v>49</v>
      </c>
      <c r="O36" t="s">
        <v>49</v>
      </c>
      <c r="P36" t="s">
        <v>47</v>
      </c>
      <c r="Q36" t="s">
        <v>47</v>
      </c>
      <c r="R36" t="s">
        <v>45</v>
      </c>
      <c r="S36" s="27">
        <f t="shared" si="14"/>
        <v>45677</v>
      </c>
      <c r="T36" s="60" t="s">
        <v>36</v>
      </c>
      <c r="U36" s="28">
        <v>0</v>
      </c>
      <c r="V36" s="2">
        <v>2397.02</v>
      </c>
      <c r="W36" s="2">
        <v>119.01</v>
      </c>
      <c r="X36" s="2">
        <v>5677.93</v>
      </c>
      <c r="Y36" s="29">
        <v>4848.2299999999996</v>
      </c>
      <c r="Z36" s="31">
        <f t="shared" si="1"/>
        <v>13042.19</v>
      </c>
      <c r="AA36" s="32">
        <f t="shared" si="15"/>
        <v>0</v>
      </c>
      <c r="AB36" s="5">
        <f t="shared" si="15"/>
        <v>-754.08999999999992</v>
      </c>
      <c r="AC36" s="5">
        <f t="shared" si="15"/>
        <v>170.10000000000002</v>
      </c>
      <c r="AD36" s="5">
        <f t="shared" si="15"/>
        <v>4714.5</v>
      </c>
      <c r="AE36" s="33">
        <f t="shared" si="15"/>
        <v>-226.92999999999938</v>
      </c>
      <c r="AF36" s="34">
        <f t="shared" si="15"/>
        <v>3903.58</v>
      </c>
      <c r="AG36" s="35" t="e">
        <f t="shared" si="16"/>
        <v>#DIV/0!</v>
      </c>
      <c r="AH36" s="7">
        <f t="shared" si="16"/>
        <v>-0.31459478852909023</v>
      </c>
      <c r="AI36" s="7">
        <f t="shared" si="16"/>
        <v>1.4292916561633477</v>
      </c>
      <c r="AJ36" s="7">
        <f t="shared" si="16"/>
        <v>0.83032020472249568</v>
      </c>
      <c r="AK36" s="36">
        <f t="shared" si="16"/>
        <v>-4.6806772780994176E-2</v>
      </c>
      <c r="AL36" s="37">
        <f t="shared" si="16"/>
        <v>0.29930402792782501</v>
      </c>
      <c r="AM36" s="2">
        <v>0</v>
      </c>
      <c r="AN36" s="2">
        <v>368.09</v>
      </c>
      <c r="AO36" s="2">
        <v>217.86</v>
      </c>
      <c r="AP36" s="2">
        <v>4709.47</v>
      </c>
      <c r="AQ36" s="29">
        <v>1448.56</v>
      </c>
      <c r="AR36" s="31">
        <f t="shared" si="4"/>
        <v>6743.98</v>
      </c>
      <c r="AS36" s="2">
        <v>0</v>
      </c>
      <c r="AT36" s="2">
        <v>518.26</v>
      </c>
      <c r="AU36" s="2">
        <v>48.53</v>
      </c>
      <c r="AV36" s="2">
        <v>1749.23</v>
      </c>
      <c r="AW36" s="29">
        <v>1205.6099999999999</v>
      </c>
      <c r="AX36" s="31">
        <f t="shared" si="5"/>
        <v>3521.63</v>
      </c>
      <c r="AY36" s="5">
        <f t="shared" si="17"/>
        <v>0</v>
      </c>
      <c r="AZ36" s="5">
        <f t="shared" si="17"/>
        <v>-150.17000000000002</v>
      </c>
      <c r="BA36" s="5">
        <f t="shared" si="17"/>
        <v>169.33</v>
      </c>
      <c r="BB36" s="5">
        <f t="shared" si="17"/>
        <v>2960.2400000000002</v>
      </c>
      <c r="BC36" s="33">
        <f t="shared" si="17"/>
        <v>242.95000000000005</v>
      </c>
      <c r="BD36" s="34">
        <f t="shared" si="17"/>
        <v>3222.3499999999995</v>
      </c>
      <c r="BE36" s="7" t="e">
        <f t="shared" si="18"/>
        <v>#DIV/0!</v>
      </c>
      <c r="BF36" s="7">
        <f t="shared" si="18"/>
        <v>-0.28975803650677268</v>
      </c>
      <c r="BG36" s="7">
        <f t="shared" si="18"/>
        <v>3.4891819493097054</v>
      </c>
      <c r="BH36" s="7">
        <f t="shared" si="18"/>
        <v>1.6923103308312801</v>
      </c>
      <c r="BI36" s="36">
        <f t="shared" si="18"/>
        <v>0.20151624488847975</v>
      </c>
      <c r="BJ36" s="37">
        <f t="shared" si="18"/>
        <v>0.91501662582383703</v>
      </c>
      <c r="BK36" s="38">
        <f t="shared" si="19"/>
        <v>0</v>
      </c>
      <c r="BL36" s="38">
        <f t="shared" si="19"/>
        <v>0.2240448467067982</v>
      </c>
      <c r="BM36" s="38">
        <f t="shared" si="19"/>
        <v>0.75355401058420668</v>
      </c>
      <c r="BN36" s="38">
        <f t="shared" si="19"/>
        <v>0.45316350458939825</v>
      </c>
      <c r="BO36" s="39">
        <f t="shared" si="19"/>
        <v>0.31345292450176354</v>
      </c>
      <c r="BP36" s="40">
        <f t="shared" si="19"/>
        <v>0.39797424371981915</v>
      </c>
      <c r="BQ36" s="38">
        <f t="shared" si="20"/>
        <v>0</v>
      </c>
      <c r="BR36" s="38">
        <f t="shared" si="20"/>
        <v>0.21621012757507238</v>
      </c>
      <c r="BS36" s="38">
        <f t="shared" si="20"/>
        <v>0.40778085875136544</v>
      </c>
      <c r="BT36" s="38">
        <f t="shared" si="20"/>
        <v>0.3080753020907267</v>
      </c>
      <c r="BU36" s="39">
        <f t="shared" si="20"/>
        <v>0.24867013322387757</v>
      </c>
      <c r="BV36" s="40">
        <f t="shared" si="20"/>
        <v>0.27001830214097478</v>
      </c>
      <c r="BW36" s="38">
        <f t="shared" si="21"/>
        <v>0</v>
      </c>
      <c r="BX36" s="38">
        <f t="shared" si="21"/>
        <v>7.8347191317258147E-3</v>
      </c>
      <c r="BY36" s="38">
        <f t="shared" si="21"/>
        <v>0.34577315183284124</v>
      </c>
      <c r="BZ36" s="38">
        <f t="shared" si="21"/>
        <v>0.14508820249867155</v>
      </c>
      <c r="CA36" s="39">
        <f t="shared" si="21"/>
        <v>6.478279127788597E-2</v>
      </c>
      <c r="CB36" s="40">
        <f t="shared" si="21"/>
        <v>0.12795594157884438</v>
      </c>
      <c r="CC36" s="2">
        <f t="shared" si="22"/>
        <v>0</v>
      </c>
      <c r="CD36" s="2">
        <f t="shared" si="22"/>
        <v>78.347191317258151</v>
      </c>
      <c r="CE36" s="2">
        <f t="shared" si="22"/>
        <v>3457.7315183284122</v>
      </c>
      <c r="CF36" s="2">
        <f t="shared" si="22"/>
        <v>1450.8820249867156</v>
      </c>
      <c r="CG36" s="29">
        <f t="shared" si="22"/>
        <v>647.82791277885974</v>
      </c>
      <c r="CH36" s="31">
        <f t="shared" si="22"/>
        <v>1279.5594157884439</v>
      </c>
      <c r="CI36" s="40">
        <f>IFERROR(M36/'Class Sum-WR'!M36,0)</f>
        <v>0.27426837037123358</v>
      </c>
    </row>
    <row r="37" spans="1:87" x14ac:dyDescent="0.2">
      <c r="A37" t="s">
        <v>46</v>
      </c>
      <c r="B37" t="s">
        <v>46</v>
      </c>
      <c r="C37" t="s">
        <v>47</v>
      </c>
      <c r="D37" t="s">
        <v>47</v>
      </c>
      <c r="E37" t="s">
        <v>45</v>
      </c>
      <c r="F37" s="27">
        <f t="shared" si="13"/>
        <v>46042</v>
      </c>
      <c r="G37" s="60" t="s">
        <v>37</v>
      </c>
      <c r="H37" s="28">
        <v>0</v>
      </c>
      <c r="I37" s="2">
        <v>2020.03</v>
      </c>
      <c r="J37" s="2">
        <v>110.55</v>
      </c>
      <c r="K37" s="2">
        <v>8437.99</v>
      </c>
      <c r="L37" s="29">
        <v>5611.44</v>
      </c>
      <c r="M37" s="30">
        <f t="shared" si="0"/>
        <v>16180.009999999998</v>
      </c>
      <c r="N37" t="s">
        <v>49</v>
      </c>
      <c r="O37" t="s">
        <v>49</v>
      </c>
      <c r="P37" t="s">
        <v>47</v>
      </c>
      <c r="Q37" t="s">
        <v>47</v>
      </c>
      <c r="R37" t="s">
        <v>45</v>
      </c>
      <c r="S37" s="27">
        <f t="shared" si="14"/>
        <v>45678</v>
      </c>
      <c r="T37" s="60" t="s">
        <v>37</v>
      </c>
      <c r="U37" s="28">
        <v>0</v>
      </c>
      <c r="V37" s="2">
        <v>2264.0700000000002</v>
      </c>
      <c r="W37" s="2">
        <v>121.41</v>
      </c>
      <c r="X37" s="2">
        <v>8100.19</v>
      </c>
      <c r="Y37" s="29">
        <v>4779.09</v>
      </c>
      <c r="Z37" s="31">
        <f t="shared" si="1"/>
        <v>15264.76</v>
      </c>
      <c r="AA37" s="32">
        <f t="shared" si="15"/>
        <v>0</v>
      </c>
      <c r="AB37" s="5">
        <f t="shared" si="15"/>
        <v>-244.04000000000019</v>
      </c>
      <c r="AC37" s="5">
        <f t="shared" si="15"/>
        <v>-10.86</v>
      </c>
      <c r="AD37" s="5">
        <f t="shared" si="15"/>
        <v>337.80000000000018</v>
      </c>
      <c r="AE37" s="33">
        <f t="shared" si="15"/>
        <v>832.34999999999945</v>
      </c>
      <c r="AF37" s="34">
        <f t="shared" si="15"/>
        <v>915.24999999999818</v>
      </c>
      <c r="AG37" s="35" t="e">
        <f t="shared" si="16"/>
        <v>#DIV/0!</v>
      </c>
      <c r="AH37" s="7">
        <f t="shared" si="16"/>
        <v>-0.10778818676101011</v>
      </c>
      <c r="AI37" s="7">
        <f t="shared" si="16"/>
        <v>-8.9448974549048682E-2</v>
      </c>
      <c r="AJ37" s="7">
        <f t="shared" si="16"/>
        <v>4.1702725491624293E-2</v>
      </c>
      <c r="AK37" s="36">
        <f t="shared" si="16"/>
        <v>0.17416495608996679</v>
      </c>
      <c r="AL37" s="37">
        <f t="shared" si="16"/>
        <v>5.9958361611974126E-2</v>
      </c>
      <c r="AM37" s="2">
        <v>0</v>
      </c>
      <c r="AN37" s="2">
        <v>447.45</v>
      </c>
      <c r="AO37" s="2">
        <v>36.29</v>
      </c>
      <c r="AP37" s="2">
        <v>3206.93</v>
      </c>
      <c r="AQ37" s="29">
        <v>1678.15</v>
      </c>
      <c r="AR37" s="31">
        <f t="shared" si="4"/>
        <v>5368.82</v>
      </c>
      <c r="AS37" s="2">
        <v>0</v>
      </c>
      <c r="AT37" s="2">
        <v>493.87</v>
      </c>
      <c r="AU37" s="2">
        <v>42.85</v>
      </c>
      <c r="AV37" s="2">
        <v>2444.33</v>
      </c>
      <c r="AW37" s="29">
        <v>1209.17</v>
      </c>
      <c r="AX37" s="31">
        <f t="shared" si="5"/>
        <v>4190.22</v>
      </c>
      <c r="AY37" s="5">
        <f t="shared" si="17"/>
        <v>0</v>
      </c>
      <c r="AZ37" s="5">
        <f t="shared" si="17"/>
        <v>-46.420000000000016</v>
      </c>
      <c r="BA37" s="5">
        <f t="shared" si="17"/>
        <v>-6.5600000000000023</v>
      </c>
      <c r="BB37" s="5">
        <f t="shared" si="17"/>
        <v>762.59999999999991</v>
      </c>
      <c r="BC37" s="33">
        <f t="shared" si="17"/>
        <v>468.98</v>
      </c>
      <c r="BD37" s="34">
        <f t="shared" si="17"/>
        <v>1178.5999999999995</v>
      </c>
      <c r="BE37" s="7" t="e">
        <f t="shared" si="18"/>
        <v>#DIV/0!</v>
      </c>
      <c r="BF37" s="7">
        <f t="shared" si="18"/>
        <v>-9.39923461639703E-2</v>
      </c>
      <c r="BG37" s="7">
        <f t="shared" si="18"/>
        <v>-0.15309218203033845</v>
      </c>
      <c r="BH37" s="7">
        <f t="shared" si="18"/>
        <v>0.31198733395245321</v>
      </c>
      <c r="BI37" s="36">
        <f t="shared" si="18"/>
        <v>0.38785282466485277</v>
      </c>
      <c r="BJ37" s="37">
        <f t="shared" si="18"/>
        <v>0.28127401425223481</v>
      </c>
      <c r="BK37" s="38">
        <f t="shared" si="19"/>
        <v>0</v>
      </c>
      <c r="BL37" s="38">
        <f t="shared" si="19"/>
        <v>0.22150661128795116</v>
      </c>
      <c r="BM37" s="38">
        <f t="shared" si="19"/>
        <v>0.32826775214834919</v>
      </c>
      <c r="BN37" s="38">
        <f t="shared" si="19"/>
        <v>0.38005852104588889</v>
      </c>
      <c r="BO37" s="39">
        <f t="shared" si="19"/>
        <v>0.29905870863806799</v>
      </c>
      <c r="BP37" s="40">
        <f t="shared" si="19"/>
        <v>0.33181808911119337</v>
      </c>
      <c r="BQ37" s="38">
        <f t="shared" si="20"/>
        <v>0</v>
      </c>
      <c r="BR37" s="38">
        <f t="shared" si="20"/>
        <v>0.218133714946976</v>
      </c>
      <c r="BS37" s="38">
        <f t="shared" si="20"/>
        <v>0.352936331438926</v>
      </c>
      <c r="BT37" s="38">
        <f t="shared" si="20"/>
        <v>0.30176205743322071</v>
      </c>
      <c r="BU37" s="39">
        <f t="shared" si="20"/>
        <v>0.25301260281769122</v>
      </c>
      <c r="BV37" s="40">
        <f t="shared" si="20"/>
        <v>0.27450284183963586</v>
      </c>
      <c r="BW37" s="38">
        <f t="shared" si="21"/>
        <v>0</v>
      </c>
      <c r="BX37" s="38">
        <f t="shared" si="21"/>
        <v>3.3728963409751511E-3</v>
      </c>
      <c r="BY37" s="38">
        <f t="shared" si="21"/>
        <v>-2.4668579290576809E-2</v>
      </c>
      <c r="BZ37" s="38">
        <f t="shared" si="21"/>
        <v>7.8296463612668177E-2</v>
      </c>
      <c r="CA37" s="39">
        <f t="shared" si="21"/>
        <v>4.604610582037677E-2</v>
      </c>
      <c r="CB37" s="40">
        <f t="shared" si="21"/>
        <v>5.7315247271557512E-2</v>
      </c>
      <c r="CC37" s="2">
        <f t="shared" si="22"/>
        <v>0</v>
      </c>
      <c r="CD37" s="2">
        <f t="shared" si="22"/>
        <v>33.728963409751515</v>
      </c>
      <c r="CE37" s="2">
        <f t="shared" si="22"/>
        <v>-246.6857929057681</v>
      </c>
      <c r="CF37" s="2">
        <f t="shared" si="22"/>
        <v>782.96463612668174</v>
      </c>
      <c r="CG37" s="29">
        <f t="shared" si="22"/>
        <v>460.46105820376772</v>
      </c>
      <c r="CH37" s="31">
        <f t="shared" si="22"/>
        <v>573.15247271557507</v>
      </c>
      <c r="CI37" s="40">
        <f>IFERROR(M37/'Class Sum-WR'!M37,0)</f>
        <v>0.24194812683218023</v>
      </c>
    </row>
    <row r="38" spans="1:87" x14ac:dyDescent="0.2">
      <c r="A38" t="s">
        <v>46</v>
      </c>
      <c r="B38" t="s">
        <v>46</v>
      </c>
      <c r="C38" t="s">
        <v>47</v>
      </c>
      <c r="D38" t="s">
        <v>47</v>
      </c>
      <c r="E38" t="s">
        <v>45</v>
      </c>
      <c r="F38" s="27">
        <f t="shared" si="13"/>
        <v>46043</v>
      </c>
      <c r="G38" s="60" t="s">
        <v>38</v>
      </c>
      <c r="H38" s="28">
        <v>0</v>
      </c>
      <c r="I38" s="2">
        <v>2222.1</v>
      </c>
      <c r="J38" s="2">
        <v>168.69</v>
      </c>
      <c r="K38" s="2">
        <v>7279.21</v>
      </c>
      <c r="L38" s="29">
        <v>7244.73</v>
      </c>
      <c r="M38" s="30">
        <f t="shared" si="0"/>
        <v>16914.73</v>
      </c>
      <c r="N38" t="s">
        <v>49</v>
      </c>
      <c r="O38" t="s">
        <v>49</v>
      </c>
      <c r="P38" t="s">
        <v>47</v>
      </c>
      <c r="Q38" t="s">
        <v>47</v>
      </c>
      <c r="R38" t="s">
        <v>45</v>
      </c>
      <c r="S38" s="27">
        <f t="shared" si="14"/>
        <v>45679</v>
      </c>
      <c r="T38" s="60" t="s">
        <v>38</v>
      </c>
      <c r="U38" s="28">
        <v>0</v>
      </c>
      <c r="V38" s="2">
        <v>2518.9699999999998</v>
      </c>
      <c r="W38" s="2">
        <v>117.28</v>
      </c>
      <c r="X38" s="2">
        <v>7501.48</v>
      </c>
      <c r="Y38" s="29">
        <v>8474.2900000000009</v>
      </c>
      <c r="Z38" s="31">
        <f t="shared" si="1"/>
        <v>18612.02</v>
      </c>
      <c r="AA38" s="32">
        <f t="shared" si="15"/>
        <v>0</v>
      </c>
      <c r="AB38" s="5">
        <f t="shared" si="15"/>
        <v>-296.86999999999989</v>
      </c>
      <c r="AC38" s="5">
        <f t="shared" si="15"/>
        <v>51.41</v>
      </c>
      <c r="AD38" s="5">
        <f t="shared" si="15"/>
        <v>-222.26999999999953</v>
      </c>
      <c r="AE38" s="33">
        <f t="shared" si="15"/>
        <v>-1229.5600000000013</v>
      </c>
      <c r="AF38" s="34">
        <f t="shared" si="15"/>
        <v>-1697.2900000000009</v>
      </c>
      <c r="AG38" s="35" t="e">
        <f t="shared" si="16"/>
        <v>#DIV/0!</v>
      </c>
      <c r="AH38" s="7">
        <f t="shared" si="16"/>
        <v>-0.11785372592766087</v>
      </c>
      <c r="AI38" s="7">
        <f t="shared" si="16"/>
        <v>0.43835266030013637</v>
      </c>
      <c r="AJ38" s="7">
        <f t="shared" si="16"/>
        <v>-2.9630152983144597E-2</v>
      </c>
      <c r="AK38" s="36">
        <f t="shared" si="16"/>
        <v>-0.14509298124090647</v>
      </c>
      <c r="AL38" s="37">
        <f t="shared" si="16"/>
        <v>-9.1193218146122815E-2</v>
      </c>
      <c r="AM38" s="2">
        <v>0</v>
      </c>
      <c r="AN38" s="2">
        <v>442.23</v>
      </c>
      <c r="AO38" s="2">
        <v>70.59</v>
      </c>
      <c r="AP38" s="2">
        <v>2882.24</v>
      </c>
      <c r="AQ38" s="29">
        <v>2290.1799999999998</v>
      </c>
      <c r="AR38" s="31">
        <f t="shared" si="4"/>
        <v>5685.24</v>
      </c>
      <c r="AS38" s="2">
        <v>0</v>
      </c>
      <c r="AT38" s="2">
        <v>502.81</v>
      </c>
      <c r="AU38" s="2">
        <v>48.07</v>
      </c>
      <c r="AV38" s="2">
        <v>2361.09</v>
      </c>
      <c r="AW38" s="29">
        <v>2371.86</v>
      </c>
      <c r="AX38" s="31">
        <f t="shared" si="5"/>
        <v>5283.83</v>
      </c>
      <c r="AY38" s="5">
        <f t="shared" si="17"/>
        <v>0</v>
      </c>
      <c r="AZ38" s="5">
        <f t="shared" si="17"/>
        <v>-60.579999999999984</v>
      </c>
      <c r="BA38" s="5">
        <f t="shared" si="17"/>
        <v>22.520000000000003</v>
      </c>
      <c r="BB38" s="5">
        <f t="shared" si="17"/>
        <v>521.14999999999964</v>
      </c>
      <c r="BC38" s="33">
        <f t="shared" si="17"/>
        <v>-81.680000000000291</v>
      </c>
      <c r="BD38" s="34">
        <f t="shared" si="17"/>
        <v>401.40999999999985</v>
      </c>
      <c r="BE38" s="7" t="e">
        <f t="shared" si="18"/>
        <v>#DIV/0!</v>
      </c>
      <c r="BF38" s="7">
        <f t="shared" si="18"/>
        <v>-0.12048288617967022</v>
      </c>
      <c r="BG38" s="7">
        <f t="shared" si="18"/>
        <v>0.4684834616184731</v>
      </c>
      <c r="BH38" s="7">
        <f t="shared" si="18"/>
        <v>0.22072432647633067</v>
      </c>
      <c r="BI38" s="36">
        <f t="shared" si="18"/>
        <v>-3.4437108429671348E-2</v>
      </c>
      <c r="BJ38" s="37">
        <f t="shared" si="18"/>
        <v>7.5969514537750055E-2</v>
      </c>
      <c r="BK38" s="38">
        <f t="shared" si="19"/>
        <v>0</v>
      </c>
      <c r="BL38" s="38">
        <f t="shared" si="19"/>
        <v>0.19901444579451871</v>
      </c>
      <c r="BM38" s="38">
        <f t="shared" si="19"/>
        <v>0.41845989685221413</v>
      </c>
      <c r="BN38" s="38">
        <f t="shared" si="19"/>
        <v>0.39595505556234806</v>
      </c>
      <c r="BO38" s="39">
        <f t="shared" si="19"/>
        <v>0.31611668067685061</v>
      </c>
      <c r="BP38" s="40">
        <f t="shared" si="19"/>
        <v>0.33611177949633247</v>
      </c>
      <c r="BQ38" s="38">
        <f t="shared" si="20"/>
        <v>0</v>
      </c>
      <c r="BR38" s="38">
        <f t="shared" si="20"/>
        <v>0.19960936414486874</v>
      </c>
      <c r="BS38" s="38">
        <f t="shared" si="20"/>
        <v>0.40987380627557979</v>
      </c>
      <c r="BT38" s="38">
        <f t="shared" si="20"/>
        <v>0.31474988935516729</v>
      </c>
      <c r="BU38" s="39">
        <f t="shared" si="20"/>
        <v>0.27988893464821241</v>
      </c>
      <c r="BV38" s="40">
        <f t="shared" si="20"/>
        <v>0.28389341941390561</v>
      </c>
      <c r="BW38" s="38">
        <f t="shared" si="21"/>
        <v>0</v>
      </c>
      <c r="BX38" s="38">
        <f t="shared" si="21"/>
        <v>-5.949183503500266E-4</v>
      </c>
      <c r="BY38" s="38">
        <f t="shared" si="21"/>
        <v>8.5860905766343421E-3</v>
      </c>
      <c r="BZ38" s="38">
        <f t="shared" si="21"/>
        <v>8.1205166207180768E-2</v>
      </c>
      <c r="CA38" s="39">
        <f t="shared" si="21"/>
        <v>3.6227746028638208E-2</v>
      </c>
      <c r="CB38" s="40">
        <f t="shared" si="21"/>
        <v>5.2218360082426862E-2</v>
      </c>
      <c r="CC38" s="2">
        <f t="shared" si="22"/>
        <v>0</v>
      </c>
      <c r="CD38" s="2">
        <f t="shared" si="22"/>
        <v>-5.949183503500266</v>
      </c>
      <c r="CE38" s="2">
        <f t="shared" si="22"/>
        <v>85.860905766343421</v>
      </c>
      <c r="CF38" s="2">
        <f t="shared" si="22"/>
        <v>812.05166207180764</v>
      </c>
      <c r="CG38" s="29">
        <f t="shared" si="22"/>
        <v>362.27746028638205</v>
      </c>
      <c r="CH38" s="31">
        <f t="shared" si="22"/>
        <v>522.18360082426864</v>
      </c>
      <c r="CI38" s="40">
        <f>IFERROR(M38/'Class Sum-WR'!M38,0)</f>
        <v>0.23853016816680539</v>
      </c>
    </row>
    <row r="39" spans="1:87" x14ac:dyDescent="0.2">
      <c r="A39" t="s">
        <v>46</v>
      </c>
      <c r="B39" t="s">
        <v>46</v>
      </c>
      <c r="C39" t="s">
        <v>47</v>
      </c>
      <c r="D39" t="s">
        <v>47</v>
      </c>
      <c r="E39" t="s">
        <v>45</v>
      </c>
      <c r="F39" s="27">
        <f t="shared" si="13"/>
        <v>46044</v>
      </c>
      <c r="G39" s="60" t="s">
        <v>39</v>
      </c>
      <c r="H39" s="28">
        <v>0</v>
      </c>
      <c r="I39" s="2">
        <v>3729.69</v>
      </c>
      <c r="J39" s="2">
        <v>172.22</v>
      </c>
      <c r="K39" s="2">
        <v>10888.7</v>
      </c>
      <c r="L39" s="29">
        <v>7794.41</v>
      </c>
      <c r="M39" s="30">
        <f t="shared" si="0"/>
        <v>22585.02</v>
      </c>
      <c r="N39" t="s">
        <v>49</v>
      </c>
      <c r="O39" t="s">
        <v>49</v>
      </c>
      <c r="P39" t="s">
        <v>47</v>
      </c>
      <c r="Q39" t="s">
        <v>47</v>
      </c>
      <c r="R39" t="s">
        <v>45</v>
      </c>
      <c r="S39" s="27">
        <f t="shared" si="14"/>
        <v>45680</v>
      </c>
      <c r="T39" s="60" t="s">
        <v>39</v>
      </c>
      <c r="U39" s="28">
        <v>0</v>
      </c>
      <c r="V39" s="2">
        <v>4450.1099999999997</v>
      </c>
      <c r="W39" s="2">
        <v>208.63</v>
      </c>
      <c r="X39" s="2">
        <v>12938.4</v>
      </c>
      <c r="Y39" s="29">
        <v>9783.34</v>
      </c>
      <c r="Z39" s="31">
        <f t="shared" si="1"/>
        <v>27380.48</v>
      </c>
      <c r="AA39" s="32">
        <f t="shared" si="15"/>
        <v>0</v>
      </c>
      <c r="AB39" s="5">
        <f t="shared" si="15"/>
        <v>-720.41999999999962</v>
      </c>
      <c r="AC39" s="5">
        <f t="shared" si="15"/>
        <v>-36.409999999999997</v>
      </c>
      <c r="AD39" s="5">
        <f t="shared" si="15"/>
        <v>-2049.6999999999989</v>
      </c>
      <c r="AE39" s="33">
        <f t="shared" si="15"/>
        <v>-1988.9300000000003</v>
      </c>
      <c r="AF39" s="34">
        <f t="shared" si="15"/>
        <v>-4795.4599999999991</v>
      </c>
      <c r="AG39" s="35" t="e">
        <f t="shared" si="16"/>
        <v>#DIV/0!</v>
      </c>
      <c r="AH39" s="7">
        <f t="shared" si="16"/>
        <v>-0.16188813310232775</v>
      </c>
      <c r="AI39" s="7">
        <f t="shared" si="16"/>
        <v>-0.17451948425442168</v>
      </c>
      <c r="AJ39" s="7">
        <f t="shared" si="16"/>
        <v>-0.15841989735979711</v>
      </c>
      <c r="AK39" s="36">
        <f t="shared" si="16"/>
        <v>-0.20329764681591361</v>
      </c>
      <c r="AL39" s="37">
        <f t="shared" si="16"/>
        <v>-0.17514156070309941</v>
      </c>
      <c r="AM39" s="2">
        <v>0</v>
      </c>
      <c r="AN39" s="2">
        <v>727.08</v>
      </c>
      <c r="AO39" s="2">
        <v>76.97</v>
      </c>
      <c r="AP39" s="2">
        <v>3657.68</v>
      </c>
      <c r="AQ39" s="29">
        <v>2294.56</v>
      </c>
      <c r="AR39" s="31">
        <f t="shared" si="4"/>
        <v>6756.2899999999991</v>
      </c>
      <c r="AS39" s="2">
        <v>0</v>
      </c>
      <c r="AT39" s="2">
        <v>907.26</v>
      </c>
      <c r="AU39" s="2">
        <v>83.58</v>
      </c>
      <c r="AV39" s="2">
        <v>3962.53</v>
      </c>
      <c r="AW39" s="29">
        <v>2651.27</v>
      </c>
      <c r="AX39" s="31">
        <f t="shared" si="5"/>
        <v>7604.6399999999994</v>
      </c>
      <c r="AY39" s="5">
        <f t="shared" si="17"/>
        <v>0</v>
      </c>
      <c r="AZ39" s="5">
        <f t="shared" si="17"/>
        <v>-180.17999999999995</v>
      </c>
      <c r="BA39" s="5">
        <f t="shared" si="17"/>
        <v>-6.6099999999999994</v>
      </c>
      <c r="BB39" s="5">
        <f t="shared" si="17"/>
        <v>-304.85000000000036</v>
      </c>
      <c r="BC39" s="33">
        <f t="shared" si="17"/>
        <v>-356.71000000000004</v>
      </c>
      <c r="BD39" s="34">
        <f t="shared" si="17"/>
        <v>-848.35000000000036</v>
      </c>
      <c r="BE39" s="7" t="e">
        <f t="shared" si="18"/>
        <v>#DIV/0!</v>
      </c>
      <c r="BF39" s="7">
        <f t="shared" si="18"/>
        <v>-0.19859797632431711</v>
      </c>
      <c r="BG39" s="7">
        <f t="shared" si="18"/>
        <v>-7.9085905719071536E-2</v>
      </c>
      <c r="BH39" s="7">
        <f t="shared" si="18"/>
        <v>-7.6933171483875296E-2</v>
      </c>
      <c r="BI39" s="36">
        <f t="shared" si="18"/>
        <v>-0.13454306803909072</v>
      </c>
      <c r="BJ39" s="37">
        <f t="shared" si="18"/>
        <v>-0.11155689158198158</v>
      </c>
      <c r="BK39" s="38">
        <f t="shared" si="19"/>
        <v>0</v>
      </c>
      <c r="BL39" s="38">
        <f t="shared" si="19"/>
        <v>0.19494381570586297</v>
      </c>
      <c r="BM39" s="38">
        <f t="shared" si="19"/>
        <v>0.44692834746254789</v>
      </c>
      <c r="BN39" s="38">
        <f t="shared" si="19"/>
        <v>0.33591521485576786</v>
      </c>
      <c r="BO39" s="39">
        <f t="shared" si="19"/>
        <v>0.29438533513120302</v>
      </c>
      <c r="BP39" s="40">
        <f t="shared" si="19"/>
        <v>0.29914917055641299</v>
      </c>
      <c r="BQ39" s="38">
        <f t="shared" si="20"/>
        <v>0</v>
      </c>
      <c r="BR39" s="38">
        <f t="shared" si="20"/>
        <v>0.20387361211295901</v>
      </c>
      <c r="BS39" s="38">
        <f t="shared" si="20"/>
        <v>0.40061352633849401</v>
      </c>
      <c r="BT39" s="38">
        <f t="shared" si="20"/>
        <v>0.3062612069498547</v>
      </c>
      <c r="BU39" s="39">
        <f t="shared" si="20"/>
        <v>0.27099845247124194</v>
      </c>
      <c r="BV39" s="40">
        <f t="shared" si="20"/>
        <v>0.27773946987050629</v>
      </c>
      <c r="BW39" s="38">
        <f t="shared" si="21"/>
        <v>0</v>
      </c>
      <c r="BX39" s="38">
        <f t="shared" si="21"/>
        <v>-8.9297964070960412E-3</v>
      </c>
      <c r="BY39" s="38">
        <f t="shared" si="21"/>
        <v>4.6314821124053884E-2</v>
      </c>
      <c r="BZ39" s="38">
        <f t="shared" si="21"/>
        <v>2.965400790591316E-2</v>
      </c>
      <c r="CA39" s="39">
        <f t="shared" si="21"/>
        <v>2.3386882659961084E-2</v>
      </c>
      <c r="CB39" s="40">
        <f t="shared" si="21"/>
        <v>2.1409700685906696E-2</v>
      </c>
      <c r="CC39" s="2">
        <f t="shared" si="22"/>
        <v>0</v>
      </c>
      <c r="CD39" s="2">
        <f t="shared" si="22"/>
        <v>-89.297964070960418</v>
      </c>
      <c r="CE39" s="2">
        <f t="shared" si="22"/>
        <v>463.14821124053884</v>
      </c>
      <c r="CF39" s="2">
        <f t="shared" si="22"/>
        <v>296.54007905913159</v>
      </c>
      <c r="CG39" s="29">
        <f t="shared" si="22"/>
        <v>233.86882659961083</v>
      </c>
      <c r="CH39" s="31">
        <f t="shared" si="22"/>
        <v>214.09700685906697</v>
      </c>
      <c r="CI39" s="40">
        <f>IFERROR(M39/'Class Sum-WR'!M39,0)</f>
        <v>0.22154307039687909</v>
      </c>
    </row>
    <row r="40" spans="1:87" x14ac:dyDescent="0.2">
      <c r="A40" t="s">
        <v>46</v>
      </c>
      <c r="B40" t="s">
        <v>46</v>
      </c>
      <c r="C40" t="s">
        <v>47</v>
      </c>
      <c r="D40" t="s">
        <v>47</v>
      </c>
      <c r="E40" t="s">
        <v>45</v>
      </c>
      <c r="F40" s="27">
        <f t="shared" si="13"/>
        <v>46045</v>
      </c>
      <c r="G40" s="60" t="s">
        <v>40</v>
      </c>
      <c r="H40" s="28">
        <v>0</v>
      </c>
      <c r="I40" s="2">
        <v>6758.62</v>
      </c>
      <c r="J40" s="2">
        <v>331.88</v>
      </c>
      <c r="K40" s="2">
        <v>17116.25</v>
      </c>
      <c r="L40" s="29">
        <v>10638.35</v>
      </c>
      <c r="M40" s="30">
        <f t="shared" si="0"/>
        <v>34845.1</v>
      </c>
      <c r="N40" t="s">
        <v>49</v>
      </c>
      <c r="O40" t="s">
        <v>49</v>
      </c>
      <c r="P40" t="s">
        <v>47</v>
      </c>
      <c r="Q40" t="s">
        <v>47</v>
      </c>
      <c r="R40" t="s">
        <v>45</v>
      </c>
      <c r="S40" s="27">
        <f t="shared" si="14"/>
        <v>45681</v>
      </c>
      <c r="T40" s="60" t="s">
        <v>40</v>
      </c>
      <c r="U40" s="28">
        <v>0</v>
      </c>
      <c r="V40" s="2">
        <v>8305.49</v>
      </c>
      <c r="W40" s="2">
        <v>401.64</v>
      </c>
      <c r="X40" s="2">
        <v>19401.310000000001</v>
      </c>
      <c r="Y40" s="29">
        <v>14917.93</v>
      </c>
      <c r="Z40" s="31">
        <f t="shared" si="1"/>
        <v>43026.37</v>
      </c>
      <c r="AA40" s="32">
        <f t="shared" si="15"/>
        <v>0</v>
      </c>
      <c r="AB40" s="5">
        <f t="shared" si="15"/>
        <v>-1546.87</v>
      </c>
      <c r="AC40" s="5">
        <f t="shared" si="15"/>
        <v>-69.759999999999991</v>
      </c>
      <c r="AD40" s="5">
        <f t="shared" si="15"/>
        <v>-2285.0600000000013</v>
      </c>
      <c r="AE40" s="33">
        <f t="shared" si="15"/>
        <v>-4279.58</v>
      </c>
      <c r="AF40" s="34">
        <f t="shared" si="15"/>
        <v>-8181.2700000000041</v>
      </c>
      <c r="AG40" s="35" t="e">
        <f t="shared" si="16"/>
        <v>#DIV/0!</v>
      </c>
      <c r="AH40" s="7">
        <f t="shared" si="16"/>
        <v>-0.18624668743204795</v>
      </c>
      <c r="AI40" s="7">
        <f t="shared" si="16"/>
        <v>-0.17368787969325764</v>
      </c>
      <c r="AJ40" s="7">
        <f t="shared" si="16"/>
        <v>-0.11777864484408533</v>
      </c>
      <c r="AK40" s="36">
        <f t="shared" si="16"/>
        <v>-0.28687492165467998</v>
      </c>
      <c r="AL40" s="37">
        <f t="shared" si="16"/>
        <v>-0.19014548519896063</v>
      </c>
      <c r="AM40" s="2">
        <v>0</v>
      </c>
      <c r="AN40" s="2">
        <v>1370.51</v>
      </c>
      <c r="AO40" s="2">
        <v>49.37</v>
      </c>
      <c r="AP40" s="2">
        <v>5274.53</v>
      </c>
      <c r="AQ40" s="29">
        <v>3348.63</v>
      </c>
      <c r="AR40" s="31">
        <f t="shared" si="4"/>
        <v>10043.040000000001</v>
      </c>
      <c r="AS40" s="2">
        <v>0</v>
      </c>
      <c r="AT40" s="2">
        <v>1654.04</v>
      </c>
      <c r="AU40" s="2">
        <v>136.63999999999999</v>
      </c>
      <c r="AV40" s="2">
        <v>5881.76</v>
      </c>
      <c r="AW40" s="29">
        <v>4136.05</v>
      </c>
      <c r="AX40" s="31">
        <f t="shared" si="5"/>
        <v>11808.490000000002</v>
      </c>
      <c r="AY40" s="5">
        <f t="shared" si="17"/>
        <v>0</v>
      </c>
      <c r="AZ40" s="5">
        <f t="shared" si="17"/>
        <v>-283.52999999999997</v>
      </c>
      <c r="BA40" s="5">
        <f t="shared" si="17"/>
        <v>-87.269999999999982</v>
      </c>
      <c r="BB40" s="5">
        <f t="shared" si="17"/>
        <v>-607.23000000000047</v>
      </c>
      <c r="BC40" s="33">
        <f t="shared" si="17"/>
        <v>-787.42000000000007</v>
      </c>
      <c r="BD40" s="34">
        <f t="shared" si="17"/>
        <v>-1765.4500000000007</v>
      </c>
      <c r="BE40" s="7" t="e">
        <f t="shared" si="18"/>
        <v>#DIV/0!</v>
      </c>
      <c r="BF40" s="7">
        <f t="shared" si="18"/>
        <v>-0.17141665255979299</v>
      </c>
      <c r="BG40" s="7">
        <f t="shared" si="18"/>
        <v>-0.63868559718969553</v>
      </c>
      <c r="BH40" s="7">
        <f t="shared" si="18"/>
        <v>-0.10323950654225954</v>
      </c>
      <c r="BI40" s="36">
        <f t="shared" si="18"/>
        <v>-0.19037971010988747</v>
      </c>
      <c r="BJ40" s="37">
        <f t="shared" si="18"/>
        <v>-0.14950683787681579</v>
      </c>
      <c r="BK40" s="38">
        <f t="shared" si="19"/>
        <v>0</v>
      </c>
      <c r="BL40" s="38">
        <f t="shared" si="19"/>
        <v>0.20277956150811852</v>
      </c>
      <c r="BM40" s="38">
        <f t="shared" si="19"/>
        <v>0.14875858744124382</v>
      </c>
      <c r="BN40" s="38">
        <f t="shared" si="19"/>
        <v>0.30815920543343311</v>
      </c>
      <c r="BO40" s="39">
        <f t="shared" si="19"/>
        <v>0.3147696776285796</v>
      </c>
      <c r="BP40" s="40">
        <f t="shared" si="19"/>
        <v>0.28821957750157129</v>
      </c>
      <c r="BQ40" s="38">
        <f t="shared" si="20"/>
        <v>0</v>
      </c>
      <c r="BR40" s="38">
        <f t="shared" si="20"/>
        <v>0.19915020065041317</v>
      </c>
      <c r="BS40" s="38">
        <f t="shared" si="20"/>
        <v>0.34020515884872021</v>
      </c>
      <c r="BT40" s="38">
        <f t="shared" si="20"/>
        <v>0.30316303383637494</v>
      </c>
      <c r="BU40" s="39">
        <f t="shared" si="20"/>
        <v>0.27725361360456846</v>
      </c>
      <c r="BV40" s="40">
        <f t="shared" si="20"/>
        <v>0.27444773983954496</v>
      </c>
      <c r="BW40" s="38">
        <f t="shared" si="21"/>
        <v>0</v>
      </c>
      <c r="BX40" s="38">
        <f t="shared" si="21"/>
        <v>3.6293608577053493E-3</v>
      </c>
      <c r="BY40" s="38">
        <f t="shared" si="21"/>
        <v>-0.1914465714074764</v>
      </c>
      <c r="BZ40" s="38">
        <f t="shared" si="21"/>
        <v>4.9961715970581744E-3</v>
      </c>
      <c r="CA40" s="39">
        <f t="shared" si="21"/>
        <v>3.7516064024011142E-2</v>
      </c>
      <c r="CB40" s="40">
        <f t="shared" si="21"/>
        <v>1.3771837662026332E-2</v>
      </c>
      <c r="CC40" s="2">
        <f t="shared" si="22"/>
        <v>0</v>
      </c>
      <c r="CD40" s="2">
        <f t="shared" si="22"/>
        <v>36.29360857705349</v>
      </c>
      <c r="CE40" s="2">
        <f t="shared" si="22"/>
        <v>-1914.465714074764</v>
      </c>
      <c r="CF40" s="2">
        <f t="shared" si="22"/>
        <v>49.961715970581743</v>
      </c>
      <c r="CG40" s="29">
        <f t="shared" si="22"/>
        <v>375.16064024011143</v>
      </c>
      <c r="CH40" s="31">
        <f t="shared" si="22"/>
        <v>137.71837662026331</v>
      </c>
      <c r="CI40" s="40">
        <f>IFERROR(M40/'Class Sum-WR'!M40,0)</f>
        <v>0.24762310570999688</v>
      </c>
    </row>
    <row r="41" spans="1:87" ht="13.5" thickBot="1" x14ac:dyDescent="0.25">
      <c r="A41" t="s">
        <v>46</v>
      </c>
      <c r="B41" t="s">
        <v>46</v>
      </c>
      <c r="C41" t="s">
        <v>47</v>
      </c>
      <c r="D41" t="s">
        <v>47</v>
      </c>
      <c r="E41" t="s">
        <v>45</v>
      </c>
      <c r="F41" s="41">
        <f t="shared" si="13"/>
        <v>46046</v>
      </c>
      <c r="G41" s="61" t="s">
        <v>41</v>
      </c>
      <c r="H41" s="43">
        <v>0</v>
      </c>
      <c r="I41" s="44">
        <v>7352.08</v>
      </c>
      <c r="J41" s="44">
        <v>436.81</v>
      </c>
      <c r="K41" s="44">
        <v>19295.919999999998</v>
      </c>
      <c r="L41" s="45">
        <v>10897.5</v>
      </c>
      <c r="M41" s="46">
        <f t="shared" si="0"/>
        <v>37982.31</v>
      </c>
      <c r="N41" t="s">
        <v>49</v>
      </c>
      <c r="O41" t="s">
        <v>49</v>
      </c>
      <c r="P41" t="s">
        <v>47</v>
      </c>
      <c r="Q41" t="s">
        <v>47</v>
      </c>
      <c r="R41" t="s">
        <v>45</v>
      </c>
      <c r="S41" s="41">
        <f t="shared" si="14"/>
        <v>45682</v>
      </c>
      <c r="T41" s="61" t="s">
        <v>41</v>
      </c>
      <c r="U41" s="43">
        <v>0</v>
      </c>
      <c r="V41" s="44">
        <v>5636.49</v>
      </c>
      <c r="W41" s="44">
        <v>278.83999999999997</v>
      </c>
      <c r="X41" s="44">
        <v>13070.45</v>
      </c>
      <c r="Y41" s="45">
        <v>9206.44</v>
      </c>
      <c r="Z41" s="47">
        <f t="shared" si="1"/>
        <v>28192.22</v>
      </c>
      <c r="AA41" s="48">
        <f t="shared" si="15"/>
        <v>0</v>
      </c>
      <c r="AB41" s="49">
        <f t="shared" si="15"/>
        <v>1715.5900000000001</v>
      </c>
      <c r="AC41" s="49">
        <f t="shared" si="15"/>
        <v>157.97000000000003</v>
      </c>
      <c r="AD41" s="49">
        <f t="shared" si="15"/>
        <v>6225.4699999999975</v>
      </c>
      <c r="AE41" s="50">
        <f t="shared" si="15"/>
        <v>1691.0599999999995</v>
      </c>
      <c r="AF41" s="51">
        <f t="shared" si="15"/>
        <v>9790.0899999999965</v>
      </c>
      <c r="AG41" s="52" t="e">
        <f t="shared" si="16"/>
        <v>#DIV/0!</v>
      </c>
      <c r="AH41" s="53">
        <f t="shared" si="16"/>
        <v>0.30437204714281407</v>
      </c>
      <c r="AI41" s="53">
        <f t="shared" si="16"/>
        <v>0.56652560608234126</v>
      </c>
      <c r="AJ41" s="53">
        <f t="shared" si="16"/>
        <v>0.47630112199656455</v>
      </c>
      <c r="AK41" s="54">
        <f t="shared" si="16"/>
        <v>0.18368229196084473</v>
      </c>
      <c r="AL41" s="55">
        <f t="shared" si="16"/>
        <v>0.34726211699539788</v>
      </c>
      <c r="AM41" s="44">
        <v>0</v>
      </c>
      <c r="AN41" s="44">
        <v>1607.76</v>
      </c>
      <c r="AO41" s="44">
        <v>178.06</v>
      </c>
      <c r="AP41" s="44">
        <v>6209.02</v>
      </c>
      <c r="AQ41" s="45">
        <v>3398.82</v>
      </c>
      <c r="AR41" s="47">
        <f t="shared" si="4"/>
        <v>11393.66</v>
      </c>
      <c r="AS41" s="44">
        <v>0</v>
      </c>
      <c r="AT41" s="44">
        <v>1201.42</v>
      </c>
      <c r="AU41" s="44">
        <v>69.12</v>
      </c>
      <c r="AV41" s="44">
        <v>4027.41</v>
      </c>
      <c r="AW41" s="45">
        <v>2556.11</v>
      </c>
      <c r="AX41" s="47">
        <f t="shared" si="5"/>
        <v>7854.0599999999995</v>
      </c>
      <c r="AY41" s="49">
        <f t="shared" si="17"/>
        <v>0</v>
      </c>
      <c r="AZ41" s="49">
        <f t="shared" si="17"/>
        <v>406.33999999999992</v>
      </c>
      <c r="BA41" s="49">
        <f t="shared" si="17"/>
        <v>108.94</v>
      </c>
      <c r="BB41" s="49">
        <f t="shared" si="17"/>
        <v>2181.6100000000006</v>
      </c>
      <c r="BC41" s="50">
        <f t="shared" si="17"/>
        <v>842.71</v>
      </c>
      <c r="BD41" s="51">
        <f t="shared" si="17"/>
        <v>3539.6000000000004</v>
      </c>
      <c r="BE41" s="53" t="e">
        <f t="shared" si="18"/>
        <v>#DIV/0!</v>
      </c>
      <c r="BF41" s="53">
        <f t="shared" si="18"/>
        <v>0.33821644387474814</v>
      </c>
      <c r="BG41" s="53">
        <f t="shared" si="18"/>
        <v>1.576099537037037</v>
      </c>
      <c r="BH41" s="53">
        <f t="shared" si="18"/>
        <v>0.54169056540059257</v>
      </c>
      <c r="BI41" s="54">
        <f t="shared" si="18"/>
        <v>0.32968455974116917</v>
      </c>
      <c r="BJ41" s="55">
        <f t="shared" si="18"/>
        <v>0.45067137251306977</v>
      </c>
      <c r="BK41" s="56">
        <f t="shared" si="19"/>
        <v>0</v>
      </c>
      <c r="BL41" s="56">
        <f t="shared" si="19"/>
        <v>0.21868097191543073</v>
      </c>
      <c r="BM41" s="56">
        <f t="shared" si="19"/>
        <v>0.40763718779331976</v>
      </c>
      <c r="BN41" s="56">
        <f t="shared" si="19"/>
        <v>0.32177890455598906</v>
      </c>
      <c r="BO41" s="57">
        <f t="shared" si="19"/>
        <v>0.31188988300068826</v>
      </c>
      <c r="BP41" s="58">
        <f t="shared" si="19"/>
        <v>0.29997280312861435</v>
      </c>
      <c r="BQ41" s="56">
        <f t="shared" si="20"/>
        <v>0</v>
      </c>
      <c r="BR41" s="56">
        <f t="shared" si="20"/>
        <v>0.21315038259626118</v>
      </c>
      <c r="BS41" s="56">
        <f t="shared" si="20"/>
        <v>0.24788409123511695</v>
      </c>
      <c r="BT41" s="56">
        <f t="shared" si="20"/>
        <v>0.30813093657831214</v>
      </c>
      <c r="BU41" s="57">
        <f t="shared" si="20"/>
        <v>0.27764369289323559</v>
      </c>
      <c r="BV41" s="58">
        <f t="shared" si="20"/>
        <v>0.27858962508096202</v>
      </c>
      <c r="BW41" s="56">
        <f t="shared" si="21"/>
        <v>0</v>
      </c>
      <c r="BX41" s="56">
        <f t="shared" si="21"/>
        <v>5.5305893191695543E-3</v>
      </c>
      <c r="BY41" s="56">
        <f t="shared" si="21"/>
        <v>0.1597530965582028</v>
      </c>
      <c r="BZ41" s="56">
        <f t="shared" si="21"/>
        <v>1.3647967977676922E-2</v>
      </c>
      <c r="CA41" s="57">
        <f t="shared" si="21"/>
        <v>3.4246190107452668E-2</v>
      </c>
      <c r="CB41" s="58">
        <f t="shared" si="21"/>
        <v>2.1383178047652329E-2</v>
      </c>
      <c r="CC41" s="44">
        <f t="shared" si="22"/>
        <v>0</v>
      </c>
      <c r="CD41" s="44">
        <f t="shared" si="22"/>
        <v>55.305893191695546</v>
      </c>
      <c r="CE41" s="44">
        <f t="shared" si="22"/>
        <v>1597.5309655820281</v>
      </c>
      <c r="CF41" s="44">
        <f t="shared" si="22"/>
        <v>136.47967977676922</v>
      </c>
      <c r="CG41" s="45">
        <f t="shared" si="22"/>
        <v>342.46190107452668</v>
      </c>
      <c r="CH41" s="47">
        <f t="shared" si="22"/>
        <v>213.83178047652331</v>
      </c>
      <c r="CI41" s="58">
        <f>IFERROR(M41/'Class Sum-WR'!M41,0)</f>
        <v>0.32597477307811235</v>
      </c>
    </row>
    <row r="42" spans="1:87" x14ac:dyDescent="0.2">
      <c r="A42" t="s">
        <v>46</v>
      </c>
      <c r="B42" t="s">
        <v>46</v>
      </c>
      <c r="C42" t="s">
        <v>56</v>
      </c>
      <c r="D42" t="s">
        <v>47</v>
      </c>
      <c r="E42" t="s">
        <v>51</v>
      </c>
      <c r="F42" s="27">
        <f t="shared" si="13"/>
        <v>46047</v>
      </c>
      <c r="G42" s="60" t="s">
        <v>35</v>
      </c>
      <c r="H42" s="28">
        <v>0</v>
      </c>
      <c r="I42" s="2">
        <v>3875.85</v>
      </c>
      <c r="J42" s="2">
        <v>186.3</v>
      </c>
      <c r="K42" s="2">
        <v>8813.64</v>
      </c>
      <c r="L42" s="29">
        <v>6132.02</v>
      </c>
      <c r="M42" s="30">
        <f t="shared" si="0"/>
        <v>19007.809999999998</v>
      </c>
      <c r="N42" t="s">
        <v>49</v>
      </c>
      <c r="O42" t="s">
        <v>49</v>
      </c>
      <c r="P42" t="s">
        <v>56</v>
      </c>
      <c r="Q42" t="s">
        <v>47</v>
      </c>
      <c r="R42" t="s">
        <v>51</v>
      </c>
      <c r="S42" s="27">
        <f t="shared" si="14"/>
        <v>45683</v>
      </c>
      <c r="T42" s="60" t="s">
        <v>35</v>
      </c>
      <c r="U42" s="28">
        <v>0</v>
      </c>
      <c r="V42" s="2">
        <v>3539.24</v>
      </c>
      <c r="W42" s="2">
        <v>231.15</v>
      </c>
      <c r="X42" s="2">
        <v>8116.58</v>
      </c>
      <c r="Y42" s="29">
        <v>5711.21</v>
      </c>
      <c r="Z42" s="31">
        <f t="shared" si="1"/>
        <v>17598.18</v>
      </c>
      <c r="AA42" s="32">
        <f t="shared" si="15"/>
        <v>0</v>
      </c>
      <c r="AB42" s="5">
        <f t="shared" si="15"/>
        <v>336.61000000000013</v>
      </c>
      <c r="AC42" s="5">
        <f t="shared" si="15"/>
        <v>-44.849999999999994</v>
      </c>
      <c r="AD42" s="5">
        <f t="shared" si="15"/>
        <v>697.05999999999949</v>
      </c>
      <c r="AE42" s="33">
        <f t="shared" si="15"/>
        <v>420.8100000000004</v>
      </c>
      <c r="AF42" s="34">
        <f t="shared" si="15"/>
        <v>1409.6299999999974</v>
      </c>
      <c r="AG42" s="35" t="e">
        <f t="shared" si="16"/>
        <v>#DIV/0!</v>
      </c>
      <c r="AH42" s="7">
        <f t="shared" si="16"/>
        <v>9.5107989285835415E-2</v>
      </c>
      <c r="AI42" s="7">
        <f t="shared" si="16"/>
        <v>-0.19402985074626863</v>
      </c>
      <c r="AJ42" s="7">
        <f t="shared" si="16"/>
        <v>8.5880999140031819E-2</v>
      </c>
      <c r="AK42" s="36">
        <f t="shared" si="16"/>
        <v>7.3681409018404226E-2</v>
      </c>
      <c r="AL42" s="37">
        <f t="shared" si="16"/>
        <v>8.01008967972823E-2</v>
      </c>
      <c r="AM42" s="2">
        <v>0</v>
      </c>
      <c r="AN42" s="2">
        <v>788.63</v>
      </c>
      <c r="AO42" s="2">
        <v>64.69</v>
      </c>
      <c r="AP42" s="2">
        <v>3012.28</v>
      </c>
      <c r="AQ42" s="29">
        <v>2008.52</v>
      </c>
      <c r="AR42" s="31">
        <f t="shared" si="4"/>
        <v>5874.1200000000008</v>
      </c>
      <c r="AS42" s="2">
        <v>0</v>
      </c>
      <c r="AT42" s="2">
        <v>735.61</v>
      </c>
      <c r="AU42" s="2">
        <v>103.17</v>
      </c>
      <c r="AV42" s="2">
        <v>2490.88</v>
      </c>
      <c r="AW42" s="29">
        <v>1573.66</v>
      </c>
      <c r="AX42" s="31">
        <f t="shared" si="5"/>
        <v>4903.32</v>
      </c>
      <c r="AY42" s="5">
        <f t="shared" si="17"/>
        <v>0</v>
      </c>
      <c r="AZ42" s="5">
        <f t="shared" si="17"/>
        <v>53.019999999999982</v>
      </c>
      <c r="BA42" s="5">
        <f t="shared" si="17"/>
        <v>-38.480000000000004</v>
      </c>
      <c r="BB42" s="5">
        <f t="shared" si="17"/>
        <v>521.40000000000009</v>
      </c>
      <c r="BC42" s="33">
        <f t="shared" si="17"/>
        <v>434.8599999999999</v>
      </c>
      <c r="BD42" s="34">
        <f t="shared" si="17"/>
        <v>970.80000000000109</v>
      </c>
      <c r="BE42" s="7" t="e">
        <f t="shared" si="18"/>
        <v>#DIV/0!</v>
      </c>
      <c r="BF42" s="7">
        <f t="shared" si="18"/>
        <v>7.2076236048993325E-2</v>
      </c>
      <c r="BG42" s="7">
        <f t="shared" si="18"/>
        <v>-0.37297664049626833</v>
      </c>
      <c r="BH42" s="7">
        <f t="shared" si="18"/>
        <v>0.20932361253854062</v>
      </c>
      <c r="BI42" s="36">
        <f t="shared" si="18"/>
        <v>0.27633669280530732</v>
      </c>
      <c r="BJ42" s="37">
        <f t="shared" si="18"/>
        <v>0.1979883018036761</v>
      </c>
      <c r="BK42" s="38">
        <f t="shared" si="19"/>
        <v>0</v>
      </c>
      <c r="BL42" s="38">
        <f t="shared" si="19"/>
        <v>0.20347278661454907</v>
      </c>
      <c r="BM42" s="38">
        <f t="shared" si="19"/>
        <v>0.34723564143853997</v>
      </c>
      <c r="BN42" s="38">
        <f t="shared" si="19"/>
        <v>0.34177479452303478</v>
      </c>
      <c r="BO42" s="39">
        <f t="shared" si="19"/>
        <v>0.32754622457200072</v>
      </c>
      <c r="BP42" s="40">
        <f t="shared" si="19"/>
        <v>0.30903717998022928</v>
      </c>
      <c r="BQ42" s="38">
        <f t="shared" si="20"/>
        <v>0</v>
      </c>
      <c r="BR42" s="38">
        <f t="shared" si="20"/>
        <v>0.20784405691617411</v>
      </c>
      <c r="BS42" s="38">
        <f t="shared" si="20"/>
        <v>0.44633354964308891</v>
      </c>
      <c r="BT42" s="38">
        <f t="shared" si="20"/>
        <v>0.30688787642085708</v>
      </c>
      <c r="BU42" s="39">
        <f t="shared" si="20"/>
        <v>0.27553880876381714</v>
      </c>
      <c r="BV42" s="40">
        <f t="shared" si="20"/>
        <v>0.27862653978991009</v>
      </c>
      <c r="BW42" s="38">
        <f t="shared" si="21"/>
        <v>0</v>
      </c>
      <c r="BX42" s="38">
        <f t="shared" si="21"/>
        <v>-4.3712703016250409E-3</v>
      </c>
      <c r="BY42" s="38">
        <f t="shared" si="21"/>
        <v>-9.9097908204548946E-2</v>
      </c>
      <c r="BZ42" s="38">
        <f t="shared" si="21"/>
        <v>3.48869181021777E-2</v>
      </c>
      <c r="CA42" s="39">
        <f t="shared" si="21"/>
        <v>5.2007415808183577E-2</v>
      </c>
      <c r="CB42" s="40">
        <f t="shared" si="21"/>
        <v>3.0410640190319194E-2</v>
      </c>
      <c r="CC42" s="2">
        <f t="shared" si="22"/>
        <v>0</v>
      </c>
      <c r="CD42" s="2">
        <f t="shared" si="22"/>
        <v>-43.712703016250408</v>
      </c>
      <c r="CE42" s="2">
        <f t="shared" si="22"/>
        <v>-990.97908204548946</v>
      </c>
      <c r="CF42" s="2">
        <f t="shared" si="22"/>
        <v>348.86918102177702</v>
      </c>
      <c r="CG42" s="29">
        <f t="shared" si="22"/>
        <v>520.07415808183578</v>
      </c>
      <c r="CH42" s="31">
        <f t="shared" si="22"/>
        <v>304.10640190319191</v>
      </c>
      <c r="CI42" s="40">
        <f>IFERROR(M42/'Class Sum-WR'!M42,0)</f>
        <v>0.33817808648855796</v>
      </c>
    </row>
    <row r="43" spans="1:87" x14ac:dyDescent="0.2">
      <c r="A43" t="s">
        <v>46</v>
      </c>
      <c r="B43" t="s">
        <v>46</v>
      </c>
      <c r="C43" t="s">
        <v>56</v>
      </c>
      <c r="D43" t="s">
        <v>47</v>
      </c>
      <c r="E43" t="s">
        <v>51</v>
      </c>
      <c r="F43" s="27">
        <f t="shared" si="13"/>
        <v>46048</v>
      </c>
      <c r="G43" s="60" t="s">
        <v>36</v>
      </c>
      <c r="H43" s="28">
        <v>0</v>
      </c>
      <c r="I43" s="2">
        <v>1685.84</v>
      </c>
      <c r="J43" s="2">
        <v>3.59</v>
      </c>
      <c r="K43" s="2">
        <v>9495.75</v>
      </c>
      <c r="L43" s="29">
        <v>3687.82</v>
      </c>
      <c r="M43" s="30">
        <f t="shared" si="0"/>
        <v>14873</v>
      </c>
      <c r="N43" t="s">
        <v>49</v>
      </c>
      <c r="O43" t="s">
        <v>49</v>
      </c>
      <c r="P43" t="s">
        <v>56</v>
      </c>
      <c r="Q43" t="s">
        <v>47</v>
      </c>
      <c r="R43" t="s">
        <v>51</v>
      </c>
      <c r="S43" s="27">
        <f t="shared" si="14"/>
        <v>45684</v>
      </c>
      <c r="T43" s="60" t="s">
        <v>36</v>
      </c>
      <c r="U43" s="28">
        <v>0</v>
      </c>
      <c r="V43" s="2">
        <v>1904.13</v>
      </c>
      <c r="W43" s="2">
        <v>142.06</v>
      </c>
      <c r="X43" s="2">
        <v>6735.22</v>
      </c>
      <c r="Y43" s="29">
        <v>5019.13</v>
      </c>
      <c r="Z43" s="31">
        <f t="shared" si="1"/>
        <v>13800.54</v>
      </c>
      <c r="AA43" s="32">
        <f t="shared" si="15"/>
        <v>0</v>
      </c>
      <c r="AB43" s="5">
        <f t="shared" si="15"/>
        <v>-218.29000000000019</v>
      </c>
      <c r="AC43" s="5">
        <f t="shared" si="15"/>
        <v>-138.47</v>
      </c>
      <c r="AD43" s="5">
        <f t="shared" si="15"/>
        <v>2760.5299999999997</v>
      </c>
      <c r="AE43" s="33">
        <f t="shared" si="15"/>
        <v>-1331.31</v>
      </c>
      <c r="AF43" s="34">
        <f t="shared" si="15"/>
        <v>1072.4599999999991</v>
      </c>
      <c r="AG43" s="35" t="e">
        <f t="shared" si="16"/>
        <v>#DIV/0!</v>
      </c>
      <c r="AH43" s="7">
        <f t="shared" si="16"/>
        <v>-0.11464028191352491</v>
      </c>
      <c r="AI43" s="7">
        <f t="shared" si="16"/>
        <v>-0.97472898775165417</v>
      </c>
      <c r="AJ43" s="7">
        <f t="shared" si="16"/>
        <v>0.4098648596482371</v>
      </c>
      <c r="AK43" s="36">
        <f t="shared" si="16"/>
        <v>-0.26524716434919993</v>
      </c>
      <c r="AL43" s="37">
        <f t="shared" si="16"/>
        <v>7.7711451870723827E-2</v>
      </c>
      <c r="AM43" s="2">
        <v>0</v>
      </c>
      <c r="AN43" s="2">
        <v>359.31</v>
      </c>
      <c r="AO43" s="2">
        <v>260.70999999999998</v>
      </c>
      <c r="AP43" s="2">
        <v>4341.8599999999997</v>
      </c>
      <c r="AQ43" s="29">
        <v>1139.95</v>
      </c>
      <c r="AR43" s="31">
        <f t="shared" si="4"/>
        <v>6101.829999999999</v>
      </c>
      <c r="AS43" s="2">
        <v>0</v>
      </c>
      <c r="AT43" s="2">
        <v>389.29</v>
      </c>
      <c r="AU43" s="2">
        <v>66.05</v>
      </c>
      <c r="AV43" s="2">
        <v>2039.79</v>
      </c>
      <c r="AW43" s="29">
        <v>1417.81</v>
      </c>
      <c r="AX43" s="31">
        <f t="shared" si="5"/>
        <v>3912.94</v>
      </c>
      <c r="AY43" s="5">
        <f t="shared" si="17"/>
        <v>0</v>
      </c>
      <c r="AZ43" s="5">
        <f t="shared" si="17"/>
        <v>-29.980000000000018</v>
      </c>
      <c r="BA43" s="5">
        <f t="shared" si="17"/>
        <v>194.65999999999997</v>
      </c>
      <c r="BB43" s="5">
        <f t="shared" si="17"/>
        <v>2302.0699999999997</v>
      </c>
      <c r="BC43" s="33">
        <f t="shared" si="17"/>
        <v>-277.8599999999999</v>
      </c>
      <c r="BD43" s="34">
        <f t="shared" si="17"/>
        <v>2188.889999999999</v>
      </c>
      <c r="BE43" s="7" t="e">
        <f t="shared" si="18"/>
        <v>#DIV/0!</v>
      </c>
      <c r="BF43" s="7">
        <f t="shared" si="18"/>
        <v>-7.7011996198207033E-2</v>
      </c>
      <c r="BG43" s="7">
        <f t="shared" si="18"/>
        <v>2.947161241483724</v>
      </c>
      <c r="BH43" s="7">
        <f t="shared" si="18"/>
        <v>1.1285818638193146</v>
      </c>
      <c r="BI43" s="36">
        <f t="shared" si="18"/>
        <v>-0.19597830456831303</v>
      </c>
      <c r="BJ43" s="37">
        <f t="shared" si="18"/>
        <v>0.55939779296385805</v>
      </c>
      <c r="BK43" s="38">
        <f t="shared" si="19"/>
        <v>0</v>
      </c>
      <c r="BL43" s="38">
        <f t="shared" si="19"/>
        <v>0.21313410525316756</v>
      </c>
      <c r="BM43" s="38">
        <f t="shared" si="19"/>
        <v>72.621169916434539</v>
      </c>
      <c r="BN43" s="38">
        <f t="shared" si="19"/>
        <v>0.4572424505699918</v>
      </c>
      <c r="BO43" s="39">
        <f t="shared" si="19"/>
        <v>0.30911215840252509</v>
      </c>
      <c r="BP43" s="40">
        <f t="shared" si="19"/>
        <v>0.41026222013043762</v>
      </c>
      <c r="BQ43" s="38">
        <f t="shared" si="20"/>
        <v>0</v>
      </c>
      <c r="BR43" s="38">
        <f t="shared" si="20"/>
        <v>0.2044450746535163</v>
      </c>
      <c r="BS43" s="38">
        <f t="shared" si="20"/>
        <v>0.46494438969449525</v>
      </c>
      <c r="BT43" s="38">
        <f t="shared" si="20"/>
        <v>0.30285424974982256</v>
      </c>
      <c r="BU43" s="39">
        <f t="shared" si="20"/>
        <v>0.28248122682616306</v>
      </c>
      <c r="BV43" s="40">
        <f t="shared" si="20"/>
        <v>0.2835352819527352</v>
      </c>
      <c r="BW43" s="38">
        <f t="shared" si="21"/>
        <v>0</v>
      </c>
      <c r="BX43" s="38">
        <f t="shared" si="21"/>
        <v>8.6890305996512596E-3</v>
      </c>
      <c r="BY43" s="38">
        <f t="shared" si="21"/>
        <v>72.156225526740045</v>
      </c>
      <c r="BZ43" s="38">
        <f t="shared" si="21"/>
        <v>0.15438820082016924</v>
      </c>
      <c r="CA43" s="39">
        <f t="shared" si="21"/>
        <v>2.6630931576362038E-2</v>
      </c>
      <c r="CB43" s="40">
        <f t="shared" si="21"/>
        <v>0.12672693817770242</v>
      </c>
      <c r="CC43" s="2">
        <f t="shared" si="22"/>
        <v>0</v>
      </c>
      <c r="CD43" s="2">
        <f t="shared" si="22"/>
        <v>86.890305996512595</v>
      </c>
      <c r="CE43" s="2">
        <f t="shared" si="22"/>
        <v>721562.25526740041</v>
      </c>
      <c r="CF43" s="2">
        <f t="shared" si="22"/>
        <v>1543.8820082016923</v>
      </c>
      <c r="CG43" s="29">
        <f t="shared" si="22"/>
        <v>266.30931576362036</v>
      </c>
      <c r="CH43" s="31">
        <f t="shared" si="22"/>
        <v>1267.2693817770241</v>
      </c>
      <c r="CI43" s="40">
        <f>IFERROR(M43/'Class Sum-WR'!M43,0)</f>
        <v>0.26821298343438132</v>
      </c>
    </row>
    <row r="44" spans="1:87" x14ac:dyDescent="0.2">
      <c r="A44" t="s">
        <v>46</v>
      </c>
      <c r="B44" t="s">
        <v>46</v>
      </c>
      <c r="C44" t="s">
        <v>56</v>
      </c>
      <c r="D44" t="s">
        <v>47</v>
      </c>
      <c r="E44" t="s">
        <v>51</v>
      </c>
      <c r="F44" s="27">
        <f t="shared" si="13"/>
        <v>46049</v>
      </c>
      <c r="G44" s="60" t="s">
        <v>37</v>
      </c>
      <c r="H44" s="28">
        <v>0</v>
      </c>
      <c r="I44" s="2">
        <v>2068.87</v>
      </c>
      <c r="J44" s="2">
        <v>110.74</v>
      </c>
      <c r="K44" s="2">
        <v>10116.870000000001</v>
      </c>
      <c r="L44" s="29">
        <v>8818.2800000000007</v>
      </c>
      <c r="M44" s="30">
        <f t="shared" si="0"/>
        <v>21114.760000000002</v>
      </c>
      <c r="N44" t="s">
        <v>49</v>
      </c>
      <c r="O44" t="s">
        <v>49</v>
      </c>
      <c r="P44" t="s">
        <v>56</v>
      </c>
      <c r="Q44" t="s">
        <v>47</v>
      </c>
      <c r="R44" t="s">
        <v>51</v>
      </c>
      <c r="S44" s="27">
        <f t="shared" si="14"/>
        <v>45685</v>
      </c>
      <c r="T44" s="60" t="s">
        <v>37</v>
      </c>
      <c r="U44" s="28">
        <v>0</v>
      </c>
      <c r="V44" s="2">
        <v>3036.99</v>
      </c>
      <c r="W44" s="2">
        <v>133.31</v>
      </c>
      <c r="X44" s="2">
        <v>7899.11</v>
      </c>
      <c r="Y44" s="29">
        <v>9937.44</v>
      </c>
      <c r="Z44" s="31">
        <f t="shared" si="1"/>
        <v>21006.85</v>
      </c>
      <c r="AA44" s="32">
        <f t="shared" si="15"/>
        <v>0</v>
      </c>
      <c r="AB44" s="5">
        <f t="shared" si="15"/>
        <v>-968.11999999999989</v>
      </c>
      <c r="AC44" s="5">
        <f t="shared" si="15"/>
        <v>-22.570000000000007</v>
      </c>
      <c r="AD44" s="5">
        <f t="shared" si="15"/>
        <v>2217.7600000000011</v>
      </c>
      <c r="AE44" s="33">
        <f t="shared" si="15"/>
        <v>-1119.1599999999999</v>
      </c>
      <c r="AF44" s="34">
        <f t="shared" si="15"/>
        <v>107.91000000000349</v>
      </c>
      <c r="AG44" s="35" t="e">
        <f t="shared" si="16"/>
        <v>#DIV/0!</v>
      </c>
      <c r="AH44" s="7">
        <f t="shared" si="16"/>
        <v>-0.31877615665510917</v>
      </c>
      <c r="AI44" s="7">
        <f t="shared" si="16"/>
        <v>-0.1693046283099543</v>
      </c>
      <c r="AJ44" s="7">
        <f t="shared" si="16"/>
        <v>0.28076074393191147</v>
      </c>
      <c r="AK44" s="36">
        <f t="shared" si="16"/>
        <v>-0.11262055418699381</v>
      </c>
      <c r="AL44" s="37">
        <f t="shared" si="16"/>
        <v>5.1368958220772507E-3</v>
      </c>
      <c r="AM44" s="2">
        <v>0</v>
      </c>
      <c r="AN44" s="2">
        <v>385.14</v>
      </c>
      <c r="AO44" s="2">
        <v>48.17</v>
      </c>
      <c r="AP44" s="2">
        <v>3174.49</v>
      </c>
      <c r="AQ44" s="29">
        <v>2788.78</v>
      </c>
      <c r="AR44" s="31">
        <f t="shared" si="4"/>
        <v>6396.58</v>
      </c>
      <c r="AS44" s="2">
        <v>0</v>
      </c>
      <c r="AT44" s="2">
        <v>607.32000000000005</v>
      </c>
      <c r="AU44" s="2">
        <v>60.06</v>
      </c>
      <c r="AV44" s="2">
        <v>2392.5300000000002</v>
      </c>
      <c r="AW44" s="29">
        <v>2363.81</v>
      </c>
      <c r="AX44" s="31">
        <f t="shared" si="5"/>
        <v>5423.72</v>
      </c>
      <c r="AY44" s="5">
        <f t="shared" si="17"/>
        <v>0</v>
      </c>
      <c r="AZ44" s="5">
        <f t="shared" si="17"/>
        <v>-222.18000000000006</v>
      </c>
      <c r="BA44" s="5">
        <f t="shared" si="17"/>
        <v>-11.89</v>
      </c>
      <c r="BB44" s="5">
        <f t="shared" si="17"/>
        <v>781.95999999999958</v>
      </c>
      <c r="BC44" s="33">
        <f t="shared" si="17"/>
        <v>424.97000000000025</v>
      </c>
      <c r="BD44" s="34">
        <f t="shared" si="17"/>
        <v>972.85999999999967</v>
      </c>
      <c r="BE44" s="7" t="e">
        <f t="shared" si="18"/>
        <v>#DIV/0!</v>
      </c>
      <c r="BF44" s="7">
        <f t="shared" si="18"/>
        <v>-0.36583679114799456</v>
      </c>
      <c r="BG44" s="7">
        <f t="shared" si="18"/>
        <v>-0.19796869796869798</v>
      </c>
      <c r="BH44" s="7">
        <f t="shared" si="18"/>
        <v>0.32683393729650184</v>
      </c>
      <c r="BI44" s="36">
        <f t="shared" si="18"/>
        <v>0.17978179295290242</v>
      </c>
      <c r="BJ44" s="37">
        <f t="shared" si="18"/>
        <v>0.17937135397845014</v>
      </c>
      <c r="BK44" s="38">
        <f t="shared" si="19"/>
        <v>0</v>
      </c>
      <c r="BL44" s="38">
        <f t="shared" si="19"/>
        <v>0.18615959436794</v>
      </c>
      <c r="BM44" s="38">
        <f t="shared" si="19"/>
        <v>0.43498284269460002</v>
      </c>
      <c r="BN44" s="38">
        <f t="shared" si="19"/>
        <v>0.31378183173254176</v>
      </c>
      <c r="BO44" s="39">
        <f t="shared" si="19"/>
        <v>0.31624988092916079</v>
      </c>
      <c r="BP44" s="40">
        <f t="shared" si="19"/>
        <v>0.30294353333876395</v>
      </c>
      <c r="BQ44" s="38">
        <f t="shared" si="20"/>
        <v>0</v>
      </c>
      <c r="BR44" s="38">
        <f t="shared" si="20"/>
        <v>0.19997431667539245</v>
      </c>
      <c r="BS44" s="38">
        <f t="shared" si="20"/>
        <v>0.4505288425474458</v>
      </c>
      <c r="BT44" s="38">
        <f t="shared" si="20"/>
        <v>0.30288602133658099</v>
      </c>
      <c r="BU44" s="39">
        <f t="shared" si="20"/>
        <v>0.23786910914682249</v>
      </c>
      <c r="BV44" s="40">
        <f t="shared" si="20"/>
        <v>0.25818816243273029</v>
      </c>
      <c r="BW44" s="38">
        <f t="shared" si="21"/>
        <v>0</v>
      </c>
      <c r="BX44" s="38">
        <f t="shared" si="21"/>
        <v>-1.3814722307452454E-2</v>
      </c>
      <c r="BY44" s="38">
        <f t="shared" si="21"/>
        <v>-1.5545999852845771E-2</v>
      </c>
      <c r="BZ44" s="38">
        <f t="shared" si="21"/>
        <v>1.089581039596077E-2</v>
      </c>
      <c r="CA44" s="39">
        <f t="shared" si="21"/>
        <v>7.8380771782338293E-2</v>
      </c>
      <c r="CB44" s="40">
        <f t="shared" si="21"/>
        <v>4.4755370906033654E-2</v>
      </c>
      <c r="CC44" s="2">
        <f t="shared" si="22"/>
        <v>0</v>
      </c>
      <c r="CD44" s="2">
        <f t="shared" si="22"/>
        <v>-138.14722307452453</v>
      </c>
      <c r="CE44" s="2">
        <f t="shared" si="22"/>
        <v>-155.4599985284577</v>
      </c>
      <c r="CF44" s="2">
        <f t="shared" si="22"/>
        <v>108.9581039596077</v>
      </c>
      <c r="CG44" s="29">
        <f t="shared" si="22"/>
        <v>783.80771782338297</v>
      </c>
      <c r="CH44" s="31">
        <f t="shared" si="22"/>
        <v>447.55370906033653</v>
      </c>
      <c r="CI44" s="40">
        <f>IFERROR(M44/'Class Sum-WR'!M44,0)</f>
        <v>0.3335464326712721</v>
      </c>
    </row>
    <row r="45" spans="1:87" x14ac:dyDescent="0.2">
      <c r="A45" t="s">
        <v>46</v>
      </c>
      <c r="B45" t="s">
        <v>46</v>
      </c>
      <c r="C45" t="s">
        <v>56</v>
      </c>
      <c r="D45" t="s">
        <v>47</v>
      </c>
      <c r="E45" t="s">
        <v>51</v>
      </c>
      <c r="F45" s="27">
        <f t="shared" si="13"/>
        <v>46050</v>
      </c>
      <c r="G45" s="60" t="s">
        <v>38</v>
      </c>
      <c r="H45" s="28">
        <v>0</v>
      </c>
      <c r="I45" s="2">
        <v>2459.13</v>
      </c>
      <c r="J45" s="2">
        <v>84.83</v>
      </c>
      <c r="K45" s="2">
        <v>8189.89</v>
      </c>
      <c r="L45" s="29">
        <v>6580.99</v>
      </c>
      <c r="M45" s="30">
        <f t="shared" si="0"/>
        <v>17314.84</v>
      </c>
      <c r="N45" t="s">
        <v>49</v>
      </c>
      <c r="O45" t="s">
        <v>49</v>
      </c>
      <c r="P45" t="s">
        <v>56</v>
      </c>
      <c r="Q45" t="s">
        <v>47</v>
      </c>
      <c r="R45" t="s">
        <v>51</v>
      </c>
      <c r="S45" s="27">
        <f t="shared" si="14"/>
        <v>45686</v>
      </c>
      <c r="T45" s="60" t="s">
        <v>38</v>
      </c>
      <c r="U45" s="28">
        <v>0</v>
      </c>
      <c r="V45" s="2">
        <v>3502.2</v>
      </c>
      <c r="W45" s="2">
        <v>213.77</v>
      </c>
      <c r="X45" s="2">
        <v>9186.86</v>
      </c>
      <c r="Y45" s="29">
        <v>7984.19</v>
      </c>
      <c r="Z45" s="31">
        <f t="shared" si="1"/>
        <v>20887.02</v>
      </c>
      <c r="AA45" s="32">
        <f t="shared" si="15"/>
        <v>0</v>
      </c>
      <c r="AB45" s="5">
        <f t="shared" si="15"/>
        <v>-1043.0699999999997</v>
      </c>
      <c r="AC45" s="5">
        <f t="shared" si="15"/>
        <v>-128.94</v>
      </c>
      <c r="AD45" s="5">
        <f t="shared" si="15"/>
        <v>-996.97000000000025</v>
      </c>
      <c r="AE45" s="33">
        <f t="shared" si="15"/>
        <v>-1403.1999999999998</v>
      </c>
      <c r="AF45" s="34">
        <f t="shared" si="15"/>
        <v>-3572.1800000000003</v>
      </c>
      <c r="AG45" s="35" t="e">
        <f t="shared" si="16"/>
        <v>#DIV/0!</v>
      </c>
      <c r="AH45" s="7">
        <f t="shared" si="16"/>
        <v>-0.29783279081720054</v>
      </c>
      <c r="AI45" s="7">
        <f t="shared" si="16"/>
        <v>-0.60317163306357291</v>
      </c>
      <c r="AJ45" s="7">
        <f t="shared" si="16"/>
        <v>-0.10852130107566679</v>
      </c>
      <c r="AK45" s="36">
        <f t="shared" si="16"/>
        <v>-0.17574732064241957</v>
      </c>
      <c r="AL45" s="37">
        <f t="shared" si="16"/>
        <v>-0.17102391820374568</v>
      </c>
      <c r="AM45" s="2">
        <v>0</v>
      </c>
      <c r="AN45" s="2">
        <v>508.65</v>
      </c>
      <c r="AO45" s="2">
        <v>35.14</v>
      </c>
      <c r="AP45" s="2">
        <v>2752.44</v>
      </c>
      <c r="AQ45" s="29">
        <v>1920.43</v>
      </c>
      <c r="AR45" s="31">
        <f t="shared" si="4"/>
        <v>5216.66</v>
      </c>
      <c r="AS45" s="2">
        <v>0</v>
      </c>
      <c r="AT45" s="2">
        <v>681.01</v>
      </c>
      <c r="AU45" s="2">
        <v>40.520000000000003</v>
      </c>
      <c r="AV45" s="2">
        <v>2703.04</v>
      </c>
      <c r="AW45" s="29">
        <v>2197.38</v>
      </c>
      <c r="AX45" s="31">
        <f t="shared" si="5"/>
        <v>5621.95</v>
      </c>
      <c r="AY45" s="5">
        <f t="shared" si="17"/>
        <v>0</v>
      </c>
      <c r="AZ45" s="5">
        <f t="shared" si="17"/>
        <v>-172.36</v>
      </c>
      <c r="BA45" s="5">
        <f t="shared" si="17"/>
        <v>-5.3800000000000026</v>
      </c>
      <c r="BB45" s="5">
        <f t="shared" si="17"/>
        <v>49.400000000000091</v>
      </c>
      <c r="BC45" s="33">
        <f t="shared" si="17"/>
        <v>-276.95000000000005</v>
      </c>
      <c r="BD45" s="34">
        <f t="shared" si="17"/>
        <v>-405.28999999999996</v>
      </c>
      <c r="BE45" s="7" t="e">
        <f t="shared" si="18"/>
        <v>#DIV/0!</v>
      </c>
      <c r="BF45" s="7">
        <f t="shared" si="18"/>
        <v>-0.25309466821338894</v>
      </c>
      <c r="BG45" s="7">
        <f t="shared" si="18"/>
        <v>-0.13277393879565652</v>
      </c>
      <c r="BH45" s="7">
        <f t="shared" si="18"/>
        <v>1.827571919024509E-2</v>
      </c>
      <c r="BI45" s="36">
        <f t="shared" si="18"/>
        <v>-0.1260364616042742</v>
      </c>
      <c r="BJ45" s="37">
        <f t="shared" si="18"/>
        <v>-7.2090644705128992E-2</v>
      </c>
      <c r="BK45" s="38">
        <f t="shared" si="19"/>
        <v>0</v>
      </c>
      <c r="BL45" s="38">
        <f t="shared" si="19"/>
        <v>0.20684144392529064</v>
      </c>
      <c r="BM45" s="38">
        <f t="shared" si="19"/>
        <v>0.41424024519627489</v>
      </c>
      <c r="BN45" s="38">
        <f t="shared" si="19"/>
        <v>0.3360777739383557</v>
      </c>
      <c r="BO45" s="39">
        <f t="shared" si="19"/>
        <v>0.2918147573541367</v>
      </c>
      <c r="BP45" s="40">
        <f t="shared" si="19"/>
        <v>0.30128259920391987</v>
      </c>
      <c r="BQ45" s="38">
        <f t="shared" si="20"/>
        <v>0</v>
      </c>
      <c r="BR45" s="38">
        <f t="shared" si="20"/>
        <v>0.19445205870595628</v>
      </c>
      <c r="BS45" s="38">
        <f t="shared" si="20"/>
        <v>0.18954951583477569</v>
      </c>
      <c r="BT45" s="38">
        <f t="shared" si="20"/>
        <v>0.29422893132147432</v>
      </c>
      <c r="BU45" s="39">
        <f t="shared" si="20"/>
        <v>0.27521639640339224</v>
      </c>
      <c r="BV45" s="40">
        <f t="shared" si="20"/>
        <v>0.26915998548380765</v>
      </c>
      <c r="BW45" s="38">
        <f t="shared" si="21"/>
        <v>0</v>
      </c>
      <c r="BX45" s="38">
        <f t="shared" si="21"/>
        <v>1.2389385219334359E-2</v>
      </c>
      <c r="BY45" s="38">
        <f t="shared" si="21"/>
        <v>0.2246907293614992</v>
      </c>
      <c r="BZ45" s="38">
        <f t="shared" si="21"/>
        <v>4.1848842616881377E-2</v>
      </c>
      <c r="CA45" s="39">
        <f t="shared" si="21"/>
        <v>1.6598360950744462E-2</v>
      </c>
      <c r="CB45" s="40">
        <f t="shared" si="21"/>
        <v>3.2122613720112214E-2</v>
      </c>
      <c r="CC45" s="2">
        <f t="shared" si="22"/>
        <v>0</v>
      </c>
      <c r="CD45" s="2">
        <f t="shared" si="22"/>
        <v>123.89385219334359</v>
      </c>
      <c r="CE45" s="2">
        <f t="shared" si="22"/>
        <v>2246.9072936149919</v>
      </c>
      <c r="CF45" s="2">
        <f t="shared" si="22"/>
        <v>418.48842616881376</v>
      </c>
      <c r="CG45" s="29">
        <f t="shared" si="22"/>
        <v>165.98360950744461</v>
      </c>
      <c r="CH45" s="31">
        <f t="shared" si="22"/>
        <v>321.22613720112213</v>
      </c>
      <c r="CI45" s="40">
        <f>IFERROR(M45/'Class Sum-WR'!M45,0)</f>
        <v>0.21600017863997345</v>
      </c>
    </row>
    <row r="46" spans="1:87" x14ac:dyDescent="0.2">
      <c r="A46" t="s">
        <v>46</v>
      </c>
      <c r="B46" t="s">
        <v>46</v>
      </c>
      <c r="C46" t="s">
        <v>56</v>
      </c>
      <c r="D46" t="s">
        <v>47</v>
      </c>
      <c r="E46" t="s">
        <v>51</v>
      </c>
      <c r="F46" s="27">
        <f t="shared" si="13"/>
        <v>46051</v>
      </c>
      <c r="G46" s="60" t="s">
        <v>39</v>
      </c>
      <c r="H46" s="28">
        <v>0</v>
      </c>
      <c r="I46" s="2">
        <v>4218.83</v>
      </c>
      <c r="J46" s="2">
        <v>180.12</v>
      </c>
      <c r="K46" s="2">
        <v>12993.05</v>
      </c>
      <c r="L46" s="29">
        <v>8856.23</v>
      </c>
      <c r="M46" s="30">
        <f t="shared" si="0"/>
        <v>26248.23</v>
      </c>
      <c r="N46" t="s">
        <v>49</v>
      </c>
      <c r="O46" t="s">
        <v>49</v>
      </c>
      <c r="P46" t="s">
        <v>56</v>
      </c>
      <c r="Q46" t="s">
        <v>47</v>
      </c>
      <c r="R46" t="s">
        <v>51</v>
      </c>
      <c r="S46" s="27">
        <f t="shared" si="14"/>
        <v>45687</v>
      </c>
      <c r="T46" s="60" t="s">
        <v>39</v>
      </c>
      <c r="U46" s="28">
        <v>0</v>
      </c>
      <c r="V46" s="2">
        <v>3679.32</v>
      </c>
      <c r="W46" s="2">
        <v>78.84</v>
      </c>
      <c r="X46" s="2">
        <v>9192.65</v>
      </c>
      <c r="Y46" s="29">
        <v>8148.54</v>
      </c>
      <c r="Z46" s="31">
        <f t="shared" si="1"/>
        <v>21099.35</v>
      </c>
      <c r="AA46" s="32">
        <f t="shared" si="15"/>
        <v>0</v>
      </c>
      <c r="AB46" s="5">
        <f t="shared" si="15"/>
        <v>539.50999999999976</v>
      </c>
      <c r="AC46" s="5">
        <f t="shared" si="15"/>
        <v>101.28</v>
      </c>
      <c r="AD46" s="5">
        <f t="shared" si="15"/>
        <v>3800.3999999999996</v>
      </c>
      <c r="AE46" s="33">
        <f t="shared" si="15"/>
        <v>707.6899999999996</v>
      </c>
      <c r="AF46" s="34">
        <f t="shared" si="15"/>
        <v>5148.880000000001</v>
      </c>
      <c r="AG46" s="35" t="e">
        <f t="shared" si="16"/>
        <v>#DIV/0!</v>
      </c>
      <c r="AH46" s="7">
        <f t="shared" si="16"/>
        <v>0.14663307350271237</v>
      </c>
      <c r="AI46" s="7">
        <f t="shared" si="16"/>
        <v>1.2846270928462709</v>
      </c>
      <c r="AJ46" s="7">
        <f t="shared" si="16"/>
        <v>0.4134172409479312</v>
      </c>
      <c r="AK46" s="36">
        <f t="shared" si="16"/>
        <v>8.6848687004052211E-2</v>
      </c>
      <c r="AL46" s="37">
        <f t="shared" si="16"/>
        <v>0.24403026633521893</v>
      </c>
      <c r="AM46" s="2">
        <v>0</v>
      </c>
      <c r="AN46" s="2">
        <v>840.53</v>
      </c>
      <c r="AO46" s="2">
        <v>76.03</v>
      </c>
      <c r="AP46" s="2">
        <v>4510.6499999999996</v>
      </c>
      <c r="AQ46" s="29">
        <v>2411.77</v>
      </c>
      <c r="AR46" s="31">
        <f t="shared" si="4"/>
        <v>7838.98</v>
      </c>
      <c r="AS46" s="2">
        <v>0</v>
      </c>
      <c r="AT46" s="2">
        <v>766.43</v>
      </c>
      <c r="AU46" s="2">
        <v>10.16</v>
      </c>
      <c r="AV46" s="2">
        <v>2715.22</v>
      </c>
      <c r="AW46" s="29">
        <v>2278.8200000000002</v>
      </c>
      <c r="AX46" s="31">
        <f t="shared" si="5"/>
        <v>5770.6299999999992</v>
      </c>
      <c r="AY46" s="5">
        <f t="shared" si="17"/>
        <v>0</v>
      </c>
      <c r="AZ46" s="5">
        <f t="shared" si="17"/>
        <v>74.100000000000023</v>
      </c>
      <c r="BA46" s="5">
        <f t="shared" si="17"/>
        <v>65.87</v>
      </c>
      <c r="BB46" s="5">
        <f t="shared" si="17"/>
        <v>1795.4299999999998</v>
      </c>
      <c r="BC46" s="33">
        <f t="shared" si="17"/>
        <v>132.94999999999982</v>
      </c>
      <c r="BD46" s="34">
        <f t="shared" si="17"/>
        <v>2068.3500000000004</v>
      </c>
      <c r="BE46" s="7" t="e">
        <f t="shared" si="18"/>
        <v>#DIV/0!</v>
      </c>
      <c r="BF46" s="7">
        <f t="shared" si="18"/>
        <v>9.6682019232023839E-2</v>
      </c>
      <c r="BG46" s="7">
        <f t="shared" si="18"/>
        <v>6.4832677165354333</v>
      </c>
      <c r="BH46" s="7">
        <f t="shared" si="18"/>
        <v>0.6612466024852498</v>
      </c>
      <c r="BI46" s="36">
        <f t="shared" si="18"/>
        <v>5.8341597844498383E-2</v>
      </c>
      <c r="BJ46" s="37">
        <f t="shared" si="18"/>
        <v>0.35842706948808029</v>
      </c>
      <c r="BK46" s="38">
        <f t="shared" si="19"/>
        <v>0</v>
      </c>
      <c r="BL46" s="38">
        <f t="shared" si="19"/>
        <v>0.19923296269344817</v>
      </c>
      <c r="BM46" s="38">
        <f t="shared" si="19"/>
        <v>0.42210748389962249</v>
      </c>
      <c r="BN46" s="38">
        <f t="shared" si="19"/>
        <v>0.34715867329072081</v>
      </c>
      <c r="BO46" s="39">
        <f t="shared" si="19"/>
        <v>0.27232467991459119</v>
      </c>
      <c r="BP46" s="40">
        <f t="shared" si="19"/>
        <v>0.29864794692823093</v>
      </c>
      <c r="BQ46" s="38">
        <f t="shared" si="20"/>
        <v>0</v>
      </c>
      <c r="BR46" s="38">
        <f t="shared" si="20"/>
        <v>0.20830751334485717</v>
      </c>
      <c r="BS46" s="38">
        <f t="shared" si="20"/>
        <v>0.12886859462201927</v>
      </c>
      <c r="BT46" s="38">
        <f t="shared" si="20"/>
        <v>0.29536858250885217</v>
      </c>
      <c r="BU46" s="39">
        <f t="shared" si="20"/>
        <v>0.27965991453683731</v>
      </c>
      <c r="BV46" s="40">
        <f t="shared" si="20"/>
        <v>0.2734979987535161</v>
      </c>
      <c r="BW46" s="38">
        <f t="shared" si="21"/>
        <v>0</v>
      </c>
      <c r="BX46" s="38">
        <f t="shared" si="21"/>
        <v>-9.0745506514089969E-3</v>
      </c>
      <c r="BY46" s="38">
        <f t="shared" si="21"/>
        <v>0.29323888927760322</v>
      </c>
      <c r="BZ46" s="38">
        <f t="shared" si="21"/>
        <v>5.1790090781868636E-2</v>
      </c>
      <c r="CA46" s="39">
        <f t="shared" si="21"/>
        <v>-7.3352346222461118E-3</v>
      </c>
      <c r="CB46" s="40">
        <f t="shared" si="21"/>
        <v>2.5149948174714831E-2</v>
      </c>
      <c r="CC46" s="2">
        <f t="shared" si="22"/>
        <v>0</v>
      </c>
      <c r="CD46" s="2">
        <f t="shared" si="22"/>
        <v>-90.745506514089968</v>
      </c>
      <c r="CE46" s="2">
        <f t="shared" si="22"/>
        <v>2932.3888927760322</v>
      </c>
      <c r="CF46" s="2">
        <f t="shared" si="22"/>
        <v>517.90090781868639</v>
      </c>
      <c r="CG46" s="29">
        <f t="shared" si="22"/>
        <v>-73.352346222461122</v>
      </c>
      <c r="CH46" s="31">
        <f t="shared" si="22"/>
        <v>251.49948174714831</v>
      </c>
      <c r="CI46" s="40">
        <f>IFERROR(M46/'Class Sum-WR'!M46,0)</f>
        <v>0.27611689715829729</v>
      </c>
    </row>
    <row r="47" spans="1:87" x14ac:dyDescent="0.2">
      <c r="A47" t="s">
        <v>46</v>
      </c>
      <c r="B47" t="s">
        <v>46</v>
      </c>
      <c r="C47" t="s">
        <v>56</v>
      </c>
      <c r="D47" t="s">
        <v>47</v>
      </c>
      <c r="E47" t="s">
        <v>51</v>
      </c>
      <c r="F47" s="27">
        <f t="shared" si="13"/>
        <v>46052</v>
      </c>
      <c r="G47" s="60" t="s">
        <v>40</v>
      </c>
      <c r="H47" s="28">
        <v>0</v>
      </c>
      <c r="I47" s="2">
        <v>7288.67</v>
      </c>
      <c r="J47" s="2">
        <v>422.48</v>
      </c>
      <c r="K47" s="2">
        <v>18056.18</v>
      </c>
      <c r="L47" s="29">
        <v>11584.83</v>
      </c>
      <c r="M47" s="30">
        <f t="shared" si="0"/>
        <v>37352.160000000003</v>
      </c>
      <c r="N47" t="s">
        <v>49</v>
      </c>
      <c r="O47" t="s">
        <v>49</v>
      </c>
      <c r="P47" t="s">
        <v>56</v>
      </c>
      <c r="Q47" t="s">
        <v>47</v>
      </c>
      <c r="R47" t="s">
        <v>51</v>
      </c>
      <c r="S47" s="27">
        <f t="shared" si="14"/>
        <v>45688</v>
      </c>
      <c r="T47" s="60" t="s">
        <v>40</v>
      </c>
      <c r="U47" s="28">
        <v>0</v>
      </c>
      <c r="V47" s="2">
        <v>7361.04</v>
      </c>
      <c r="W47" s="2">
        <v>403.63</v>
      </c>
      <c r="X47" s="2">
        <v>19270.84</v>
      </c>
      <c r="Y47" s="29">
        <v>14956.55</v>
      </c>
      <c r="Z47" s="31">
        <f t="shared" si="1"/>
        <v>41992.06</v>
      </c>
      <c r="AA47" s="32">
        <f t="shared" si="15"/>
        <v>0</v>
      </c>
      <c r="AB47" s="5">
        <f t="shared" si="15"/>
        <v>-72.369999999999891</v>
      </c>
      <c r="AC47" s="5">
        <f t="shared" si="15"/>
        <v>18.850000000000023</v>
      </c>
      <c r="AD47" s="5">
        <f t="shared" si="15"/>
        <v>-1214.6599999999999</v>
      </c>
      <c r="AE47" s="33">
        <f t="shared" si="15"/>
        <v>-3371.7199999999993</v>
      </c>
      <c r="AF47" s="34">
        <f t="shared" si="15"/>
        <v>-4639.8999999999942</v>
      </c>
      <c r="AG47" s="35" t="e">
        <f t="shared" si="16"/>
        <v>#DIV/0!</v>
      </c>
      <c r="AH47" s="7">
        <f t="shared" si="16"/>
        <v>-9.8314912023300914E-3</v>
      </c>
      <c r="AI47" s="7">
        <f t="shared" si="16"/>
        <v>4.6701186730421486E-2</v>
      </c>
      <c r="AJ47" s="7">
        <f t="shared" si="16"/>
        <v>-6.3030983600092155E-2</v>
      </c>
      <c r="AK47" s="36">
        <f t="shared" si="16"/>
        <v>-0.22543434147580824</v>
      </c>
      <c r="AL47" s="37">
        <f t="shared" si="16"/>
        <v>-0.11049469828343726</v>
      </c>
      <c r="AM47" s="2">
        <v>0</v>
      </c>
      <c r="AN47" s="2">
        <v>1510.29</v>
      </c>
      <c r="AO47" s="2">
        <v>168.16</v>
      </c>
      <c r="AP47" s="2">
        <v>5730.85</v>
      </c>
      <c r="AQ47" s="29">
        <v>3516.29</v>
      </c>
      <c r="AR47" s="31">
        <f t="shared" si="4"/>
        <v>10925.59</v>
      </c>
      <c r="AS47" s="2">
        <v>0</v>
      </c>
      <c r="AT47" s="2">
        <v>1460.38</v>
      </c>
      <c r="AU47" s="2">
        <v>154.22</v>
      </c>
      <c r="AV47" s="2">
        <v>5933.67</v>
      </c>
      <c r="AW47" s="29">
        <v>4178.62</v>
      </c>
      <c r="AX47" s="31">
        <f t="shared" si="5"/>
        <v>11726.89</v>
      </c>
      <c r="AY47" s="5">
        <f t="shared" si="17"/>
        <v>0</v>
      </c>
      <c r="AZ47" s="5">
        <f t="shared" si="17"/>
        <v>49.909999999999854</v>
      </c>
      <c r="BA47" s="5">
        <f t="shared" si="17"/>
        <v>13.939999999999998</v>
      </c>
      <c r="BB47" s="5">
        <f t="shared" si="17"/>
        <v>-202.81999999999971</v>
      </c>
      <c r="BC47" s="33">
        <f t="shared" si="17"/>
        <v>-662.32999999999993</v>
      </c>
      <c r="BD47" s="34">
        <f t="shared" si="17"/>
        <v>-801.29999999999927</v>
      </c>
      <c r="BE47" s="7" t="e">
        <f t="shared" si="18"/>
        <v>#DIV/0!</v>
      </c>
      <c r="BF47" s="7">
        <f t="shared" si="18"/>
        <v>3.4176036374094311E-2</v>
      </c>
      <c r="BG47" s="7">
        <f t="shared" si="18"/>
        <v>9.0390351445986242E-2</v>
      </c>
      <c r="BH47" s="7">
        <f t="shared" si="18"/>
        <v>-3.4181206571986596E-2</v>
      </c>
      <c r="BI47" s="36">
        <f t="shared" si="18"/>
        <v>-0.15850448234105996</v>
      </c>
      <c r="BJ47" s="37">
        <f t="shared" si="18"/>
        <v>-6.8330136975788061E-2</v>
      </c>
      <c r="BK47" s="38">
        <f t="shared" si="19"/>
        <v>0</v>
      </c>
      <c r="BL47" s="38">
        <f t="shared" si="19"/>
        <v>0.20721064336840603</v>
      </c>
      <c r="BM47" s="38">
        <f t="shared" si="19"/>
        <v>0.39803067600833175</v>
      </c>
      <c r="BN47" s="38">
        <f t="shared" si="19"/>
        <v>0.3173899462677045</v>
      </c>
      <c r="BO47" s="39">
        <f t="shared" si="19"/>
        <v>0.30352538621628455</v>
      </c>
      <c r="BP47" s="40">
        <f t="shared" si="19"/>
        <v>0.29250222744815824</v>
      </c>
      <c r="BQ47" s="38">
        <f t="shared" si="20"/>
        <v>0</v>
      </c>
      <c r="BR47" s="38">
        <f t="shared" si="20"/>
        <v>0.19839316183582756</v>
      </c>
      <c r="BS47" s="38">
        <f t="shared" si="20"/>
        <v>0.38208260040135766</v>
      </c>
      <c r="BT47" s="38">
        <f t="shared" si="20"/>
        <v>0.30790925564220345</v>
      </c>
      <c r="BU47" s="39">
        <f t="shared" si="20"/>
        <v>0.27938394883846879</v>
      </c>
      <c r="BV47" s="40">
        <f t="shared" si="20"/>
        <v>0.27926446094809354</v>
      </c>
      <c r="BW47" s="38">
        <f t="shared" si="21"/>
        <v>0</v>
      </c>
      <c r="BX47" s="38">
        <f t="shared" si="21"/>
        <v>8.8174815325784694E-3</v>
      </c>
      <c r="BY47" s="38">
        <f t="shared" si="21"/>
        <v>1.5948075606974088E-2</v>
      </c>
      <c r="BZ47" s="38">
        <f t="shared" si="21"/>
        <v>9.4806906255010537E-3</v>
      </c>
      <c r="CA47" s="39">
        <f t="shared" si="21"/>
        <v>2.4141437377815766E-2</v>
      </c>
      <c r="CB47" s="40">
        <f t="shared" si="21"/>
        <v>1.3237766500064696E-2</v>
      </c>
      <c r="CC47" s="2">
        <f t="shared" si="22"/>
        <v>0</v>
      </c>
      <c r="CD47" s="2">
        <f t="shared" si="22"/>
        <v>88.174815325784692</v>
      </c>
      <c r="CE47" s="2">
        <f t="shared" si="22"/>
        <v>159.48075606974089</v>
      </c>
      <c r="CF47" s="2">
        <f t="shared" si="22"/>
        <v>94.806906255010531</v>
      </c>
      <c r="CG47" s="29">
        <f t="shared" si="22"/>
        <v>241.41437377815765</v>
      </c>
      <c r="CH47" s="31">
        <f t="shared" si="22"/>
        <v>132.37766500064697</v>
      </c>
      <c r="CI47" s="40">
        <f>IFERROR(M47/'Class Sum-WR'!M47,0)</f>
        <v>0.32232623413821643</v>
      </c>
    </row>
    <row r="48" spans="1:87" ht="13.5" thickBot="1" x14ac:dyDescent="0.25">
      <c r="A48" t="s">
        <v>46</v>
      </c>
      <c r="B48" t="s">
        <v>46</v>
      </c>
      <c r="C48" t="s">
        <v>56</v>
      </c>
      <c r="D48" t="s">
        <v>47</v>
      </c>
      <c r="E48" t="s">
        <v>51</v>
      </c>
      <c r="F48" s="41">
        <f t="shared" si="13"/>
        <v>46053</v>
      </c>
      <c r="G48" s="61" t="s">
        <v>41</v>
      </c>
      <c r="H48" s="43">
        <v>0</v>
      </c>
      <c r="I48" s="44">
        <v>6995.46</v>
      </c>
      <c r="J48" s="44">
        <v>338.7</v>
      </c>
      <c r="K48" s="44">
        <v>19528.32</v>
      </c>
      <c r="L48" s="45">
        <v>10470.64</v>
      </c>
      <c r="M48" s="46">
        <f t="shared" si="0"/>
        <v>37333.119999999995</v>
      </c>
      <c r="N48" t="s">
        <v>49</v>
      </c>
      <c r="O48" t="s">
        <v>49</v>
      </c>
      <c r="P48" t="s">
        <v>56</v>
      </c>
      <c r="Q48" t="s">
        <v>56</v>
      </c>
      <c r="R48" t="s">
        <v>51</v>
      </c>
      <c r="S48" s="41">
        <f t="shared" si="14"/>
        <v>45689</v>
      </c>
      <c r="T48" s="61" t="s">
        <v>41</v>
      </c>
      <c r="U48" s="43">
        <v>0</v>
      </c>
      <c r="V48" s="44">
        <v>7932.54</v>
      </c>
      <c r="W48" s="44">
        <v>963.96</v>
      </c>
      <c r="X48" s="44">
        <v>22341.85</v>
      </c>
      <c r="Y48" s="45">
        <v>13933.65</v>
      </c>
      <c r="Z48" s="47">
        <f t="shared" si="1"/>
        <v>45172</v>
      </c>
      <c r="AA48" s="48">
        <f t="shared" si="15"/>
        <v>0</v>
      </c>
      <c r="AB48" s="49">
        <f t="shared" si="15"/>
        <v>-937.07999999999993</v>
      </c>
      <c r="AC48" s="49">
        <f t="shared" si="15"/>
        <v>-625.26</v>
      </c>
      <c r="AD48" s="49">
        <f t="shared" si="15"/>
        <v>-2813.5299999999988</v>
      </c>
      <c r="AE48" s="50">
        <f t="shared" si="15"/>
        <v>-3463.01</v>
      </c>
      <c r="AF48" s="51">
        <f t="shared" si="15"/>
        <v>-7838.8800000000047</v>
      </c>
      <c r="AG48" s="52" t="e">
        <f t="shared" si="16"/>
        <v>#DIV/0!</v>
      </c>
      <c r="AH48" s="53">
        <f t="shared" si="16"/>
        <v>-0.11813114084517695</v>
      </c>
      <c r="AI48" s="53">
        <f t="shared" si="16"/>
        <v>-0.6486368728992904</v>
      </c>
      <c r="AJ48" s="53">
        <f t="shared" si="16"/>
        <v>-0.12593093230864941</v>
      </c>
      <c r="AK48" s="54">
        <f t="shared" si="16"/>
        <v>-0.24853573902028545</v>
      </c>
      <c r="AL48" s="55">
        <f t="shared" si="16"/>
        <v>-0.17353404764013117</v>
      </c>
      <c r="AM48" s="44">
        <v>0</v>
      </c>
      <c r="AN48" s="44">
        <v>1475.58</v>
      </c>
      <c r="AO48" s="44">
        <v>30.65</v>
      </c>
      <c r="AP48" s="44">
        <v>6631.92</v>
      </c>
      <c r="AQ48" s="45">
        <v>3025.16</v>
      </c>
      <c r="AR48" s="47">
        <f t="shared" si="4"/>
        <v>11163.31</v>
      </c>
      <c r="AS48" s="44">
        <v>0</v>
      </c>
      <c r="AT48" s="44">
        <v>1719.63</v>
      </c>
      <c r="AU48" s="44">
        <v>353.57</v>
      </c>
      <c r="AV48" s="44">
        <v>6879.26</v>
      </c>
      <c r="AW48" s="45">
        <v>3935.29</v>
      </c>
      <c r="AX48" s="47">
        <f t="shared" si="5"/>
        <v>12887.75</v>
      </c>
      <c r="AY48" s="49">
        <f t="shared" si="17"/>
        <v>0</v>
      </c>
      <c r="AZ48" s="49">
        <f t="shared" si="17"/>
        <v>-244.05000000000018</v>
      </c>
      <c r="BA48" s="49">
        <f t="shared" si="17"/>
        <v>-322.92</v>
      </c>
      <c r="BB48" s="49">
        <f t="shared" si="17"/>
        <v>-247.34000000000015</v>
      </c>
      <c r="BC48" s="50">
        <f t="shared" si="17"/>
        <v>-910.13000000000011</v>
      </c>
      <c r="BD48" s="51">
        <f t="shared" si="17"/>
        <v>-1724.4400000000005</v>
      </c>
      <c r="BE48" s="53" t="e">
        <f t="shared" si="18"/>
        <v>#DIV/0!</v>
      </c>
      <c r="BF48" s="53">
        <f t="shared" si="18"/>
        <v>-0.14192006419985703</v>
      </c>
      <c r="BG48" s="53">
        <f t="shared" si="18"/>
        <v>-0.91331278106174174</v>
      </c>
      <c r="BH48" s="53">
        <f t="shared" si="18"/>
        <v>-3.5954448588947086E-2</v>
      </c>
      <c r="BI48" s="54">
        <f t="shared" si="18"/>
        <v>-0.23127393406839142</v>
      </c>
      <c r="BJ48" s="55">
        <f t="shared" si="18"/>
        <v>-0.13380458187038083</v>
      </c>
      <c r="BK48" s="56">
        <f t="shared" si="19"/>
        <v>0</v>
      </c>
      <c r="BL48" s="56">
        <f t="shared" si="19"/>
        <v>0.21093394858951375</v>
      </c>
      <c r="BM48" s="56">
        <f t="shared" si="19"/>
        <v>9.0493061706524949E-2</v>
      </c>
      <c r="BN48" s="56">
        <f t="shared" si="19"/>
        <v>0.33960525022121718</v>
      </c>
      <c r="BO48" s="57">
        <f t="shared" si="19"/>
        <v>0.28891834692053209</v>
      </c>
      <c r="BP48" s="58">
        <f t="shared" si="19"/>
        <v>0.29901894082251901</v>
      </c>
      <c r="BQ48" s="56">
        <f t="shared" si="20"/>
        <v>0</v>
      </c>
      <c r="BR48" s="56">
        <f t="shared" si="20"/>
        <v>0.21678176220983444</v>
      </c>
      <c r="BS48" s="56">
        <f t="shared" si="20"/>
        <v>0.36678907838499519</v>
      </c>
      <c r="BT48" s="56">
        <f t="shared" si="20"/>
        <v>0.30790914807860587</v>
      </c>
      <c r="BU48" s="57">
        <f t="shared" si="20"/>
        <v>0.28243066246102061</v>
      </c>
      <c r="BV48" s="58">
        <f t="shared" si="20"/>
        <v>0.28530394934915432</v>
      </c>
      <c r="BW48" s="56">
        <f t="shared" si="21"/>
        <v>0</v>
      </c>
      <c r="BX48" s="56">
        <f t="shared" si="21"/>
        <v>-5.847813620320691E-3</v>
      </c>
      <c r="BY48" s="56">
        <f t="shared" si="21"/>
        <v>-0.27629601667847026</v>
      </c>
      <c r="BZ48" s="56">
        <f t="shared" si="21"/>
        <v>3.1696102142611315E-2</v>
      </c>
      <c r="CA48" s="57">
        <f t="shared" si="21"/>
        <v>6.487684459511478E-3</v>
      </c>
      <c r="CB48" s="58">
        <f t="shared" si="21"/>
        <v>1.371499147336469E-2</v>
      </c>
      <c r="CC48" s="44">
        <f t="shared" si="22"/>
        <v>0</v>
      </c>
      <c r="CD48" s="44">
        <f t="shared" si="22"/>
        <v>-58.478136203206908</v>
      </c>
      <c r="CE48" s="44">
        <f t="shared" si="22"/>
        <v>-2762.9601667847028</v>
      </c>
      <c r="CF48" s="44">
        <f t="shared" si="22"/>
        <v>316.96102142611318</v>
      </c>
      <c r="CG48" s="45">
        <f t="shared" si="22"/>
        <v>64.876844595114775</v>
      </c>
      <c r="CH48" s="47">
        <f t="shared" si="22"/>
        <v>137.14991473364691</v>
      </c>
      <c r="CI48" s="58">
        <f>IFERROR(M48/'Class Sum-WR'!M48,0)</f>
        <v>0.30852145536572562</v>
      </c>
    </row>
    <row r="49" spans="1:87" x14ac:dyDescent="0.2">
      <c r="A49" t="s">
        <v>46</v>
      </c>
      <c r="B49" t="s">
        <v>46</v>
      </c>
      <c r="C49" t="s">
        <v>56</v>
      </c>
      <c r="D49" t="s">
        <v>56</v>
      </c>
      <c r="E49" t="s">
        <v>52</v>
      </c>
      <c r="F49" s="27">
        <f t="shared" si="13"/>
        <v>46054</v>
      </c>
      <c r="G49" s="60" t="s">
        <v>35</v>
      </c>
      <c r="H49" s="28">
        <v>0</v>
      </c>
      <c r="I49" s="2">
        <v>2749.44</v>
      </c>
      <c r="J49" s="2">
        <v>238.58</v>
      </c>
      <c r="K49" s="2">
        <v>9280.7999999999993</v>
      </c>
      <c r="L49" s="29">
        <v>4639.7700000000004</v>
      </c>
      <c r="M49" s="30">
        <f t="shared" si="0"/>
        <v>16908.59</v>
      </c>
      <c r="N49" t="s">
        <v>49</v>
      </c>
      <c r="O49" t="s">
        <v>49</v>
      </c>
      <c r="P49" t="s">
        <v>56</v>
      </c>
      <c r="Q49" t="s">
        <v>56</v>
      </c>
      <c r="R49" t="s">
        <v>52</v>
      </c>
      <c r="S49" s="27">
        <f t="shared" si="14"/>
        <v>45690</v>
      </c>
      <c r="T49" s="60" t="s">
        <v>35</v>
      </c>
      <c r="U49" s="28">
        <v>0</v>
      </c>
      <c r="V49" s="2">
        <v>3808.38</v>
      </c>
      <c r="W49" s="2">
        <v>205.44</v>
      </c>
      <c r="X49" s="2">
        <v>11228.39</v>
      </c>
      <c r="Y49" s="29">
        <v>6158.22</v>
      </c>
      <c r="Z49" s="31">
        <f t="shared" si="1"/>
        <v>21400.43</v>
      </c>
      <c r="AA49" s="32">
        <f t="shared" si="15"/>
        <v>0</v>
      </c>
      <c r="AB49" s="5">
        <f t="shared" si="15"/>
        <v>-1058.94</v>
      </c>
      <c r="AC49" s="5">
        <f t="shared" si="15"/>
        <v>33.140000000000015</v>
      </c>
      <c r="AD49" s="5">
        <f t="shared" si="15"/>
        <v>-1947.5900000000001</v>
      </c>
      <c r="AE49" s="33">
        <f t="shared" si="15"/>
        <v>-1518.4499999999998</v>
      </c>
      <c r="AF49" s="34">
        <f t="shared" si="15"/>
        <v>-4491.84</v>
      </c>
      <c r="AG49" s="35" t="e">
        <f t="shared" si="16"/>
        <v>#DIV/0!</v>
      </c>
      <c r="AH49" s="7">
        <f t="shared" si="16"/>
        <v>-0.27805523608463439</v>
      </c>
      <c r="AI49" s="7">
        <f t="shared" si="16"/>
        <v>0.16131230529595023</v>
      </c>
      <c r="AJ49" s="7">
        <f t="shared" si="16"/>
        <v>-0.17345229369482182</v>
      </c>
      <c r="AK49" s="36">
        <f t="shared" si="16"/>
        <v>-0.24657287333028047</v>
      </c>
      <c r="AL49" s="37">
        <f t="shared" si="16"/>
        <v>-0.20989484790726168</v>
      </c>
      <c r="AM49" s="2">
        <v>0</v>
      </c>
      <c r="AN49" s="2">
        <v>634.92999999999995</v>
      </c>
      <c r="AO49" s="2">
        <v>76.010000000000005</v>
      </c>
      <c r="AP49" s="2">
        <v>2860.19</v>
      </c>
      <c r="AQ49" s="29">
        <v>1424.86</v>
      </c>
      <c r="AR49" s="31">
        <f t="shared" si="4"/>
        <v>4995.99</v>
      </c>
      <c r="AS49" s="2">
        <v>0</v>
      </c>
      <c r="AT49" s="2">
        <v>760.63</v>
      </c>
      <c r="AU49" s="2">
        <v>77.709999999999994</v>
      </c>
      <c r="AV49" s="2">
        <v>3499.44</v>
      </c>
      <c r="AW49" s="29">
        <v>1680.38</v>
      </c>
      <c r="AX49" s="31">
        <f t="shared" si="5"/>
        <v>6018.16</v>
      </c>
      <c r="AY49" s="5">
        <f t="shared" si="17"/>
        <v>0</v>
      </c>
      <c r="AZ49" s="5">
        <f t="shared" si="17"/>
        <v>-125.70000000000005</v>
      </c>
      <c r="BA49" s="5">
        <f t="shared" si="17"/>
        <v>-1.6999999999999886</v>
      </c>
      <c r="BB49" s="5">
        <f t="shared" si="17"/>
        <v>-639.25</v>
      </c>
      <c r="BC49" s="33">
        <f t="shared" si="17"/>
        <v>-255.52000000000021</v>
      </c>
      <c r="BD49" s="34">
        <f t="shared" si="17"/>
        <v>-1022.1700000000001</v>
      </c>
      <c r="BE49" s="7" t="e">
        <f t="shared" si="18"/>
        <v>#DIV/0!</v>
      </c>
      <c r="BF49" s="7">
        <f t="shared" si="18"/>
        <v>-0.16525774686772812</v>
      </c>
      <c r="BG49" s="7">
        <f t="shared" si="18"/>
        <v>-2.1876206408441498E-2</v>
      </c>
      <c r="BH49" s="7">
        <f t="shared" si="18"/>
        <v>-0.18267208467640536</v>
      </c>
      <c r="BI49" s="36">
        <f t="shared" si="18"/>
        <v>-0.152060843380664</v>
      </c>
      <c r="BJ49" s="37">
        <f t="shared" si="18"/>
        <v>-0.16984759461363608</v>
      </c>
      <c r="BK49" s="38">
        <f t="shared" si="19"/>
        <v>0</v>
      </c>
      <c r="BL49" s="38">
        <f t="shared" si="19"/>
        <v>0.23093066224394784</v>
      </c>
      <c r="BM49" s="38">
        <f t="shared" si="19"/>
        <v>0.31859334395171429</v>
      </c>
      <c r="BN49" s="38">
        <f t="shared" si="19"/>
        <v>0.30818356176191708</v>
      </c>
      <c r="BO49" s="39">
        <f t="shared" si="19"/>
        <v>0.30709711903822812</v>
      </c>
      <c r="BP49" s="40">
        <f t="shared" si="19"/>
        <v>0.2954705271107762</v>
      </c>
      <c r="BQ49" s="38">
        <f t="shared" si="20"/>
        <v>0</v>
      </c>
      <c r="BR49" s="38">
        <f t="shared" si="20"/>
        <v>0.19972534253409585</v>
      </c>
      <c r="BS49" s="38">
        <f t="shared" si="20"/>
        <v>0.37826129283489096</v>
      </c>
      <c r="BT49" s="38">
        <f t="shared" si="20"/>
        <v>0.31165999755975704</v>
      </c>
      <c r="BU49" s="39">
        <f t="shared" si="20"/>
        <v>0.27286780920460785</v>
      </c>
      <c r="BV49" s="40">
        <f t="shared" si="20"/>
        <v>0.28121677928901428</v>
      </c>
      <c r="BW49" s="38">
        <f t="shared" si="21"/>
        <v>0</v>
      </c>
      <c r="BX49" s="38">
        <f t="shared" si="21"/>
        <v>3.1205319709851992E-2</v>
      </c>
      <c r="BY49" s="38">
        <f t="shared" si="21"/>
        <v>-5.9667948883176669E-2</v>
      </c>
      <c r="BZ49" s="38">
        <f t="shared" si="21"/>
        <v>-3.4764357978399607E-3</v>
      </c>
      <c r="CA49" s="39">
        <f t="shared" si="21"/>
        <v>3.4229309833620269E-2</v>
      </c>
      <c r="CB49" s="40">
        <f t="shared" si="21"/>
        <v>1.425374782176192E-2</v>
      </c>
      <c r="CC49" s="2">
        <f t="shared" si="22"/>
        <v>0</v>
      </c>
      <c r="CD49" s="2">
        <f t="shared" si="22"/>
        <v>312.05319709851995</v>
      </c>
      <c r="CE49" s="2">
        <f t="shared" si="22"/>
        <v>-596.67948883176666</v>
      </c>
      <c r="CF49" s="2">
        <f t="shared" si="22"/>
        <v>-34.764357978399609</v>
      </c>
      <c r="CG49" s="29">
        <f t="shared" si="22"/>
        <v>342.29309833620272</v>
      </c>
      <c r="CH49" s="31">
        <f t="shared" si="22"/>
        <v>142.5374782176192</v>
      </c>
      <c r="CI49" s="40">
        <f>IFERROR(M49/'Class Sum-WR'!M49,0)</f>
        <v>0.22117155881136072</v>
      </c>
    </row>
    <row r="50" spans="1:87" x14ac:dyDescent="0.2">
      <c r="A50" t="s">
        <v>46</v>
      </c>
      <c r="B50" t="s">
        <v>46</v>
      </c>
      <c r="C50" t="s">
        <v>56</v>
      </c>
      <c r="D50" t="s">
        <v>56</v>
      </c>
      <c r="E50" t="s">
        <v>52</v>
      </c>
      <c r="F50" s="27">
        <f t="shared" si="13"/>
        <v>46055</v>
      </c>
      <c r="G50" s="60" t="s">
        <v>36</v>
      </c>
      <c r="H50" s="28">
        <v>0</v>
      </c>
      <c r="I50" s="2">
        <v>2099.3000000000002</v>
      </c>
      <c r="J50" s="2">
        <v>179.73</v>
      </c>
      <c r="K50" s="2">
        <v>6026.89</v>
      </c>
      <c r="L50" s="29">
        <v>3668.81</v>
      </c>
      <c r="M50" s="30">
        <f t="shared" si="0"/>
        <v>11974.73</v>
      </c>
      <c r="N50" t="s">
        <v>49</v>
      </c>
      <c r="O50" t="s">
        <v>49</v>
      </c>
      <c r="P50" t="s">
        <v>56</v>
      </c>
      <c r="Q50" t="s">
        <v>56</v>
      </c>
      <c r="R50" t="s">
        <v>52</v>
      </c>
      <c r="S50" s="27">
        <f t="shared" si="14"/>
        <v>45691</v>
      </c>
      <c r="T50" s="60" t="s">
        <v>36</v>
      </c>
      <c r="U50" s="28">
        <v>0</v>
      </c>
      <c r="V50" s="2">
        <v>2550.6999999999998</v>
      </c>
      <c r="W50" s="2">
        <v>81.62</v>
      </c>
      <c r="X50" s="2">
        <v>8805.94</v>
      </c>
      <c r="Y50" s="29">
        <v>4519.22</v>
      </c>
      <c r="Z50" s="31">
        <f t="shared" si="1"/>
        <v>15957.48</v>
      </c>
      <c r="AA50" s="32">
        <f t="shared" si="15"/>
        <v>0</v>
      </c>
      <c r="AB50" s="5">
        <f t="shared" si="15"/>
        <v>-451.39999999999964</v>
      </c>
      <c r="AC50" s="5">
        <f t="shared" si="15"/>
        <v>98.109999999999985</v>
      </c>
      <c r="AD50" s="5">
        <f t="shared" si="15"/>
        <v>-2779.05</v>
      </c>
      <c r="AE50" s="33">
        <f t="shared" si="15"/>
        <v>-850.41000000000031</v>
      </c>
      <c r="AF50" s="34">
        <f t="shared" si="15"/>
        <v>-3982.75</v>
      </c>
      <c r="AG50" s="35" t="e">
        <f t="shared" si="16"/>
        <v>#DIV/0!</v>
      </c>
      <c r="AH50" s="7">
        <f t="shared" si="16"/>
        <v>-0.17697102756106153</v>
      </c>
      <c r="AI50" s="7">
        <f t="shared" si="16"/>
        <v>1.2020338152413621</v>
      </c>
      <c r="AJ50" s="7">
        <f t="shared" si="16"/>
        <v>-0.31558811438642553</v>
      </c>
      <c r="AK50" s="36">
        <f t="shared" si="16"/>
        <v>-0.18817627820730132</v>
      </c>
      <c r="AL50" s="37">
        <f t="shared" si="16"/>
        <v>-0.24958514752955982</v>
      </c>
      <c r="AM50" s="2">
        <v>0</v>
      </c>
      <c r="AN50" s="2">
        <v>452.96</v>
      </c>
      <c r="AO50" s="2">
        <v>121.54</v>
      </c>
      <c r="AP50" s="2">
        <v>1821.54</v>
      </c>
      <c r="AQ50" s="29">
        <v>1019.77</v>
      </c>
      <c r="AR50" s="31">
        <f t="shared" si="4"/>
        <v>3415.81</v>
      </c>
      <c r="AS50" s="2">
        <v>0</v>
      </c>
      <c r="AT50" s="2">
        <v>464.4</v>
      </c>
      <c r="AU50" s="2">
        <v>16.100000000000001</v>
      </c>
      <c r="AV50" s="2">
        <v>2515.5300000000002</v>
      </c>
      <c r="AW50" s="29">
        <v>1273.46</v>
      </c>
      <c r="AX50" s="31">
        <f t="shared" si="5"/>
        <v>4269.49</v>
      </c>
      <c r="AY50" s="5">
        <f t="shared" si="17"/>
        <v>0</v>
      </c>
      <c r="AZ50" s="5">
        <f t="shared" si="17"/>
        <v>-11.439999999999998</v>
      </c>
      <c r="BA50" s="5">
        <f t="shared" si="17"/>
        <v>105.44</v>
      </c>
      <c r="BB50" s="5">
        <f t="shared" si="17"/>
        <v>-693.99000000000024</v>
      </c>
      <c r="BC50" s="33">
        <f t="shared" si="17"/>
        <v>-253.69000000000005</v>
      </c>
      <c r="BD50" s="34">
        <f t="shared" si="17"/>
        <v>-853.67999999999984</v>
      </c>
      <c r="BE50" s="7" t="e">
        <f t="shared" si="18"/>
        <v>#DIV/0!</v>
      </c>
      <c r="BF50" s="7">
        <f t="shared" si="18"/>
        <v>-2.4633936261843233E-2</v>
      </c>
      <c r="BG50" s="7">
        <f t="shared" si="18"/>
        <v>6.5490683229813653</v>
      </c>
      <c r="BH50" s="7">
        <f t="shared" si="18"/>
        <v>-0.27588221965152482</v>
      </c>
      <c r="BI50" s="36">
        <f t="shared" si="18"/>
        <v>-0.19921316727655367</v>
      </c>
      <c r="BJ50" s="37">
        <f t="shared" si="18"/>
        <v>-0.19994894003733465</v>
      </c>
      <c r="BK50" s="38">
        <f t="shared" si="19"/>
        <v>0</v>
      </c>
      <c r="BL50" s="38">
        <f t="shared" si="19"/>
        <v>0.21576716048206543</v>
      </c>
      <c r="BM50" s="38">
        <f t="shared" si="19"/>
        <v>0.67623657708785412</v>
      </c>
      <c r="BN50" s="38">
        <f t="shared" si="19"/>
        <v>0.30223548131789363</v>
      </c>
      <c r="BO50" s="39">
        <f t="shared" si="19"/>
        <v>0.27795661263461452</v>
      </c>
      <c r="BP50" s="40">
        <f t="shared" si="19"/>
        <v>0.28525152550412408</v>
      </c>
      <c r="BQ50" s="38">
        <f t="shared" si="20"/>
        <v>0</v>
      </c>
      <c r="BR50" s="38">
        <f t="shared" si="20"/>
        <v>0.18206766769906302</v>
      </c>
      <c r="BS50" s="38">
        <f t="shared" si="20"/>
        <v>0.19725557461406518</v>
      </c>
      <c r="BT50" s="38">
        <f t="shared" si="20"/>
        <v>0.28566285938809488</v>
      </c>
      <c r="BU50" s="39">
        <f t="shared" si="20"/>
        <v>0.28178756511079345</v>
      </c>
      <c r="BV50" s="40">
        <f t="shared" si="20"/>
        <v>0.26755415015403433</v>
      </c>
      <c r="BW50" s="38">
        <f t="shared" si="21"/>
        <v>0</v>
      </c>
      <c r="BX50" s="38">
        <f t="shared" si="21"/>
        <v>3.369949278300241E-2</v>
      </c>
      <c r="BY50" s="38">
        <f t="shared" si="21"/>
        <v>0.47898100247378894</v>
      </c>
      <c r="BZ50" s="38">
        <f t="shared" si="21"/>
        <v>1.6572621929798748E-2</v>
      </c>
      <c r="CA50" s="39">
        <f t="shared" si="21"/>
        <v>-3.8309524761789282E-3</v>
      </c>
      <c r="CB50" s="40">
        <f t="shared" si="21"/>
        <v>1.769737535008975E-2</v>
      </c>
      <c r="CC50" s="2">
        <f t="shared" si="22"/>
        <v>0</v>
      </c>
      <c r="CD50" s="2">
        <f t="shared" si="22"/>
        <v>336.9949278300241</v>
      </c>
      <c r="CE50" s="2">
        <f t="shared" si="22"/>
        <v>4789.8100247378898</v>
      </c>
      <c r="CF50" s="2">
        <f t="shared" si="22"/>
        <v>165.72621929798748</v>
      </c>
      <c r="CG50" s="29">
        <f t="shared" si="22"/>
        <v>-38.309524761789284</v>
      </c>
      <c r="CH50" s="31">
        <f t="shared" si="22"/>
        <v>176.97375350089749</v>
      </c>
      <c r="CI50" s="40">
        <f>IFERROR(M50/'Class Sum-WR'!M50,0)</f>
        <v>0.19295022142644913</v>
      </c>
    </row>
    <row r="51" spans="1:87" x14ac:dyDescent="0.2">
      <c r="A51" t="s">
        <v>46</v>
      </c>
      <c r="B51" t="s">
        <v>46</v>
      </c>
      <c r="C51" t="s">
        <v>56</v>
      </c>
      <c r="D51" t="s">
        <v>56</v>
      </c>
      <c r="E51" t="s">
        <v>52</v>
      </c>
      <c r="F51" s="27">
        <f t="shared" si="13"/>
        <v>46056</v>
      </c>
      <c r="G51" s="60" t="s">
        <v>37</v>
      </c>
      <c r="H51" s="28">
        <v>0</v>
      </c>
      <c r="I51" s="2">
        <v>2066.58</v>
      </c>
      <c r="J51" s="2">
        <v>87.59</v>
      </c>
      <c r="K51" s="2">
        <v>5848.79</v>
      </c>
      <c r="L51" s="29">
        <v>6341</v>
      </c>
      <c r="M51" s="30">
        <f t="shared" si="0"/>
        <v>14343.96</v>
      </c>
      <c r="N51" t="s">
        <v>49</v>
      </c>
      <c r="O51" t="s">
        <v>49</v>
      </c>
      <c r="P51" t="s">
        <v>56</v>
      </c>
      <c r="Q51" t="s">
        <v>56</v>
      </c>
      <c r="R51" t="s">
        <v>52</v>
      </c>
      <c r="S51" s="27">
        <f t="shared" si="14"/>
        <v>45692</v>
      </c>
      <c r="T51" s="60" t="s">
        <v>37</v>
      </c>
      <c r="U51" s="28">
        <v>0</v>
      </c>
      <c r="V51" s="2">
        <v>2831.84</v>
      </c>
      <c r="W51" s="2">
        <v>60.47</v>
      </c>
      <c r="X51" s="2">
        <v>8598.06</v>
      </c>
      <c r="Y51" s="29">
        <v>7535.39</v>
      </c>
      <c r="Z51" s="31">
        <f t="shared" si="1"/>
        <v>19025.759999999998</v>
      </c>
      <c r="AA51" s="32">
        <f t="shared" si="15"/>
        <v>0</v>
      </c>
      <c r="AB51" s="5">
        <f t="shared" si="15"/>
        <v>-765.26000000000022</v>
      </c>
      <c r="AC51" s="5">
        <f t="shared" si="15"/>
        <v>27.120000000000005</v>
      </c>
      <c r="AD51" s="5">
        <f t="shared" si="15"/>
        <v>-2749.2699999999995</v>
      </c>
      <c r="AE51" s="33">
        <f t="shared" si="15"/>
        <v>-1194.3900000000003</v>
      </c>
      <c r="AF51" s="34">
        <f t="shared" si="15"/>
        <v>-4681.7999999999993</v>
      </c>
      <c r="AG51" s="35" t="e">
        <f t="shared" si="16"/>
        <v>#DIV/0!</v>
      </c>
      <c r="AH51" s="7">
        <f t="shared" si="16"/>
        <v>-0.27023419402226123</v>
      </c>
      <c r="AI51" s="7">
        <f t="shared" si="16"/>
        <v>0.44848685298495128</v>
      </c>
      <c r="AJ51" s="7">
        <f t="shared" si="16"/>
        <v>-0.31975468884841463</v>
      </c>
      <c r="AK51" s="36">
        <f t="shared" si="16"/>
        <v>-0.15850407211836418</v>
      </c>
      <c r="AL51" s="37">
        <f t="shared" si="16"/>
        <v>-0.24607689784797032</v>
      </c>
      <c r="AM51" s="2">
        <v>0</v>
      </c>
      <c r="AN51" s="2">
        <v>443.2</v>
      </c>
      <c r="AO51" s="2">
        <v>26.33</v>
      </c>
      <c r="AP51" s="2">
        <v>1729.56</v>
      </c>
      <c r="AQ51" s="29">
        <v>1895.8</v>
      </c>
      <c r="AR51" s="31">
        <f t="shared" si="4"/>
        <v>4094.8900000000003</v>
      </c>
      <c r="AS51" s="2">
        <v>0</v>
      </c>
      <c r="AT51" s="2">
        <v>549.57000000000005</v>
      </c>
      <c r="AU51" s="2">
        <v>17.95</v>
      </c>
      <c r="AV51" s="2">
        <v>2408.52</v>
      </c>
      <c r="AW51" s="29">
        <v>1824.34</v>
      </c>
      <c r="AX51" s="31">
        <f t="shared" si="5"/>
        <v>4800.38</v>
      </c>
      <c r="AY51" s="5">
        <f t="shared" si="17"/>
        <v>0</v>
      </c>
      <c r="AZ51" s="5">
        <f t="shared" si="17"/>
        <v>-106.37000000000006</v>
      </c>
      <c r="BA51" s="5">
        <f t="shared" si="17"/>
        <v>8.379999999999999</v>
      </c>
      <c r="BB51" s="5">
        <f t="shared" si="17"/>
        <v>-678.96</v>
      </c>
      <c r="BC51" s="33">
        <f t="shared" si="17"/>
        <v>71.460000000000036</v>
      </c>
      <c r="BD51" s="34">
        <f t="shared" si="17"/>
        <v>-705.48999999999978</v>
      </c>
      <c r="BE51" s="7" t="e">
        <f t="shared" si="18"/>
        <v>#DIV/0!</v>
      </c>
      <c r="BF51" s="7">
        <f t="shared" si="18"/>
        <v>-0.19355132194260977</v>
      </c>
      <c r="BG51" s="7">
        <f t="shared" si="18"/>
        <v>0.46685236768802224</v>
      </c>
      <c r="BH51" s="7">
        <f t="shared" si="18"/>
        <v>-0.28189925763539436</v>
      </c>
      <c r="BI51" s="36">
        <f t="shared" si="18"/>
        <v>3.9170330091978491E-2</v>
      </c>
      <c r="BJ51" s="37">
        <f t="shared" si="18"/>
        <v>-0.14696544856865493</v>
      </c>
      <c r="BK51" s="38">
        <f t="shared" si="19"/>
        <v>0</v>
      </c>
      <c r="BL51" s="38">
        <f t="shared" si="19"/>
        <v>0.21446060641252698</v>
      </c>
      <c r="BM51" s="38">
        <f t="shared" si="19"/>
        <v>0.30060509190546864</v>
      </c>
      <c r="BN51" s="38">
        <f t="shared" si="19"/>
        <v>0.29571244650602946</v>
      </c>
      <c r="BO51" s="39">
        <f t="shared" si="19"/>
        <v>0.29897492509067969</v>
      </c>
      <c r="BP51" s="40">
        <f t="shared" si="19"/>
        <v>0.28547834768083574</v>
      </c>
      <c r="BQ51" s="38">
        <f t="shared" si="20"/>
        <v>0</v>
      </c>
      <c r="BR51" s="38">
        <f t="shared" si="20"/>
        <v>0.19406816769309002</v>
      </c>
      <c r="BS51" s="38">
        <f t="shared" si="20"/>
        <v>0.29684140896312222</v>
      </c>
      <c r="BT51" s="38">
        <f t="shared" si="20"/>
        <v>0.28012365580142501</v>
      </c>
      <c r="BU51" s="39">
        <f t="shared" si="20"/>
        <v>0.24210293030619515</v>
      </c>
      <c r="BV51" s="40">
        <f t="shared" si="20"/>
        <v>0.25230950038263916</v>
      </c>
      <c r="BW51" s="38">
        <f t="shared" si="21"/>
        <v>0</v>
      </c>
      <c r="BX51" s="38">
        <f t="shared" si="21"/>
        <v>2.0392438719436967E-2</v>
      </c>
      <c r="BY51" s="38">
        <f t="shared" si="21"/>
        <v>3.7636829423464135E-3</v>
      </c>
      <c r="BZ51" s="38">
        <f t="shared" si="21"/>
        <v>1.5588790704604449E-2</v>
      </c>
      <c r="CA51" s="39">
        <f t="shared" si="21"/>
        <v>5.6871994784484542E-2</v>
      </c>
      <c r="CB51" s="40">
        <f t="shared" si="21"/>
        <v>3.316884729819658E-2</v>
      </c>
      <c r="CC51" s="2">
        <f t="shared" si="22"/>
        <v>0</v>
      </c>
      <c r="CD51" s="2">
        <f t="shared" si="22"/>
        <v>203.92438719436967</v>
      </c>
      <c r="CE51" s="2">
        <f t="shared" si="22"/>
        <v>37.636829423464135</v>
      </c>
      <c r="CF51" s="2">
        <f t="shared" si="22"/>
        <v>155.88790704604449</v>
      </c>
      <c r="CG51" s="29">
        <f t="shared" si="22"/>
        <v>568.71994784484536</v>
      </c>
      <c r="CH51" s="31">
        <f t="shared" si="22"/>
        <v>331.68847298196579</v>
      </c>
      <c r="CI51" s="40">
        <f>IFERROR(M51/'Class Sum-WR'!M51,0)</f>
        <v>0.16929241380449883</v>
      </c>
    </row>
    <row r="52" spans="1:87" x14ac:dyDescent="0.2">
      <c r="A52" t="s">
        <v>46</v>
      </c>
      <c r="B52" t="s">
        <v>46</v>
      </c>
      <c r="C52" t="s">
        <v>56</v>
      </c>
      <c r="D52" t="s">
        <v>56</v>
      </c>
      <c r="E52" t="s">
        <v>52</v>
      </c>
      <c r="F52" s="27">
        <f t="shared" si="13"/>
        <v>46057</v>
      </c>
      <c r="G52" s="60" t="s">
        <v>38</v>
      </c>
      <c r="H52" s="28">
        <v>0</v>
      </c>
      <c r="I52" s="2">
        <v>3367.32</v>
      </c>
      <c r="J52" s="2">
        <v>59.95</v>
      </c>
      <c r="K52" s="2">
        <v>9184.08</v>
      </c>
      <c r="L52" s="29">
        <v>5646.8</v>
      </c>
      <c r="M52" s="30">
        <f t="shared" si="0"/>
        <v>18258.150000000001</v>
      </c>
      <c r="N52" t="s">
        <v>49</v>
      </c>
      <c r="O52" t="s">
        <v>49</v>
      </c>
      <c r="P52" t="s">
        <v>56</v>
      </c>
      <c r="Q52" t="s">
        <v>56</v>
      </c>
      <c r="R52" t="s">
        <v>52</v>
      </c>
      <c r="S52" s="27">
        <f t="shared" si="14"/>
        <v>45693</v>
      </c>
      <c r="T52" s="60" t="s">
        <v>38</v>
      </c>
      <c r="U52" s="28">
        <v>0</v>
      </c>
      <c r="V52" s="2">
        <v>3847.3</v>
      </c>
      <c r="W52" s="2">
        <v>183.39</v>
      </c>
      <c r="X52" s="2">
        <v>8819.89</v>
      </c>
      <c r="Y52" s="29">
        <v>8160.22</v>
      </c>
      <c r="Z52" s="31">
        <f t="shared" si="1"/>
        <v>21010.799999999999</v>
      </c>
      <c r="AA52" s="32">
        <f t="shared" si="15"/>
        <v>0</v>
      </c>
      <c r="AB52" s="5">
        <f t="shared" si="15"/>
        <v>-479.98</v>
      </c>
      <c r="AC52" s="5">
        <f t="shared" si="15"/>
        <v>-123.43999999999998</v>
      </c>
      <c r="AD52" s="5">
        <f t="shared" si="15"/>
        <v>364.19000000000051</v>
      </c>
      <c r="AE52" s="33">
        <f t="shared" si="15"/>
        <v>-2513.42</v>
      </c>
      <c r="AF52" s="34">
        <f t="shared" si="15"/>
        <v>-2752.6499999999978</v>
      </c>
      <c r="AG52" s="35" t="e">
        <f t="shared" si="16"/>
        <v>#DIV/0!</v>
      </c>
      <c r="AH52" s="7">
        <f t="shared" si="16"/>
        <v>-0.12475762222857588</v>
      </c>
      <c r="AI52" s="7">
        <f t="shared" si="16"/>
        <v>-0.67310104149626471</v>
      </c>
      <c r="AJ52" s="7">
        <f t="shared" si="16"/>
        <v>4.1291898198276909E-2</v>
      </c>
      <c r="AK52" s="36">
        <f t="shared" si="16"/>
        <v>-0.30800885270250067</v>
      </c>
      <c r="AL52" s="37">
        <f t="shared" si="16"/>
        <v>-0.13101119424296068</v>
      </c>
      <c r="AM52" s="2">
        <v>0</v>
      </c>
      <c r="AN52" s="2">
        <v>688.21</v>
      </c>
      <c r="AO52" s="2">
        <v>-5.5</v>
      </c>
      <c r="AP52" s="2">
        <v>2946.44</v>
      </c>
      <c r="AQ52" s="29">
        <v>1715.03</v>
      </c>
      <c r="AR52" s="31">
        <f t="shared" si="4"/>
        <v>5344.18</v>
      </c>
      <c r="AS52" s="2">
        <v>0</v>
      </c>
      <c r="AT52" s="2">
        <v>840.67</v>
      </c>
      <c r="AU52" s="2">
        <v>68.7</v>
      </c>
      <c r="AV52" s="2">
        <v>2623.06</v>
      </c>
      <c r="AW52" s="29">
        <v>2176.35</v>
      </c>
      <c r="AX52" s="31">
        <f t="shared" si="5"/>
        <v>5708.78</v>
      </c>
      <c r="AY52" s="5">
        <f t="shared" si="17"/>
        <v>0</v>
      </c>
      <c r="AZ52" s="5">
        <f t="shared" si="17"/>
        <v>-152.45999999999992</v>
      </c>
      <c r="BA52" s="5">
        <f t="shared" si="17"/>
        <v>-74.2</v>
      </c>
      <c r="BB52" s="5">
        <f t="shared" si="17"/>
        <v>323.38000000000011</v>
      </c>
      <c r="BC52" s="33">
        <f t="shared" si="17"/>
        <v>-461.31999999999994</v>
      </c>
      <c r="BD52" s="34">
        <f t="shared" si="17"/>
        <v>-364.59999999999945</v>
      </c>
      <c r="BE52" s="7" t="e">
        <f t="shared" si="18"/>
        <v>#DIV/0!</v>
      </c>
      <c r="BF52" s="7">
        <f t="shared" si="18"/>
        <v>-0.18135534752043006</v>
      </c>
      <c r="BG52" s="7">
        <f t="shared" si="18"/>
        <v>-1.0800582241630277</v>
      </c>
      <c r="BH52" s="7">
        <f t="shared" si="18"/>
        <v>0.1232834933245904</v>
      </c>
      <c r="BI52" s="36">
        <f t="shared" si="18"/>
        <v>-0.21196958209846758</v>
      </c>
      <c r="BJ52" s="37">
        <f t="shared" si="18"/>
        <v>-6.3866535406864419E-2</v>
      </c>
      <c r="BK52" s="38">
        <f t="shared" si="19"/>
        <v>0</v>
      </c>
      <c r="BL52" s="38">
        <f t="shared" si="19"/>
        <v>0.20437915018471664</v>
      </c>
      <c r="BM52" s="38">
        <f t="shared" si="19"/>
        <v>-9.1743119266055037E-2</v>
      </c>
      <c r="BN52" s="38">
        <f t="shared" si="19"/>
        <v>0.32082037612912778</v>
      </c>
      <c r="BO52" s="39">
        <f t="shared" si="19"/>
        <v>0.30371714953602036</v>
      </c>
      <c r="BP52" s="40">
        <f t="shared" si="19"/>
        <v>0.29270106774235066</v>
      </c>
      <c r="BQ52" s="38">
        <f t="shared" si="20"/>
        <v>0</v>
      </c>
      <c r="BR52" s="38">
        <f t="shared" si="20"/>
        <v>0.21850908429288071</v>
      </c>
      <c r="BS52" s="38">
        <f t="shared" si="20"/>
        <v>0.37461148372321285</v>
      </c>
      <c r="BT52" s="38">
        <f t="shared" si="20"/>
        <v>0.29740280207576286</v>
      </c>
      <c r="BU52" s="39">
        <f t="shared" si="20"/>
        <v>0.26670236831850119</v>
      </c>
      <c r="BV52" s="40">
        <f t="shared" si="20"/>
        <v>0.27170693167323473</v>
      </c>
      <c r="BW52" s="38">
        <f t="shared" si="21"/>
        <v>0</v>
      </c>
      <c r="BX52" s="38">
        <f t="shared" si="21"/>
        <v>-1.4129934108164072E-2</v>
      </c>
      <c r="BY52" s="38">
        <f t="shared" si="21"/>
        <v>-0.4663546029892679</v>
      </c>
      <c r="BZ52" s="38">
        <f t="shared" si="21"/>
        <v>2.341757405336492E-2</v>
      </c>
      <c r="CA52" s="39">
        <f t="shared" si="21"/>
        <v>3.7014781217519166E-2</v>
      </c>
      <c r="CB52" s="40">
        <f t="shared" si="21"/>
        <v>2.0994136069115932E-2</v>
      </c>
      <c r="CC52" s="2">
        <f t="shared" si="22"/>
        <v>0</v>
      </c>
      <c r="CD52" s="2">
        <f t="shared" si="22"/>
        <v>-141.2993410816407</v>
      </c>
      <c r="CE52" s="2">
        <f t="shared" si="22"/>
        <v>-4663.5460298926791</v>
      </c>
      <c r="CF52" s="2">
        <f t="shared" si="22"/>
        <v>234.17574053364919</v>
      </c>
      <c r="CG52" s="29">
        <f t="shared" si="22"/>
        <v>370.14781217519163</v>
      </c>
      <c r="CH52" s="31">
        <f t="shared" si="22"/>
        <v>209.94136069115933</v>
      </c>
      <c r="CI52" s="40">
        <f>IFERROR(M52/'Class Sum-WR'!M52,0)</f>
        <v>0.2402656876097985</v>
      </c>
    </row>
    <row r="53" spans="1:87" x14ac:dyDescent="0.2">
      <c r="A53" t="s">
        <v>46</v>
      </c>
      <c r="B53" t="s">
        <v>46</v>
      </c>
      <c r="C53" t="s">
        <v>56</v>
      </c>
      <c r="D53" t="s">
        <v>56</v>
      </c>
      <c r="E53" t="s">
        <v>52</v>
      </c>
      <c r="F53" s="27">
        <f t="shared" si="13"/>
        <v>46058</v>
      </c>
      <c r="G53" s="60" t="s">
        <v>39</v>
      </c>
      <c r="H53" s="28">
        <v>0</v>
      </c>
      <c r="I53" s="2">
        <v>5831.22</v>
      </c>
      <c r="J53" s="2">
        <v>287.10000000000002</v>
      </c>
      <c r="K53" s="2">
        <v>12436.01</v>
      </c>
      <c r="L53" s="29">
        <v>6354.12</v>
      </c>
      <c r="M53" s="30">
        <f t="shared" si="0"/>
        <v>24908.45</v>
      </c>
      <c r="N53" t="s">
        <v>49</v>
      </c>
      <c r="O53" t="s">
        <v>49</v>
      </c>
      <c r="P53" t="s">
        <v>56</v>
      </c>
      <c r="Q53" t="s">
        <v>56</v>
      </c>
      <c r="R53" t="s">
        <v>52</v>
      </c>
      <c r="S53" s="27">
        <f t="shared" si="14"/>
        <v>45694</v>
      </c>
      <c r="T53" s="60" t="s">
        <v>39</v>
      </c>
      <c r="U53" s="28">
        <v>0</v>
      </c>
      <c r="V53" s="2">
        <v>5066.82</v>
      </c>
      <c r="W53" s="2">
        <v>233.45</v>
      </c>
      <c r="X53" s="2">
        <v>12221.96</v>
      </c>
      <c r="Y53" s="29">
        <v>9181.17</v>
      </c>
      <c r="Z53" s="31">
        <f t="shared" si="1"/>
        <v>26703.4</v>
      </c>
      <c r="AA53" s="32">
        <f t="shared" si="15"/>
        <v>0</v>
      </c>
      <c r="AB53" s="5">
        <f t="shared" si="15"/>
        <v>764.40000000000055</v>
      </c>
      <c r="AC53" s="5">
        <f t="shared" si="15"/>
        <v>53.650000000000034</v>
      </c>
      <c r="AD53" s="5">
        <f t="shared" si="15"/>
        <v>214.05000000000109</v>
      </c>
      <c r="AE53" s="33">
        <f t="shared" si="15"/>
        <v>-2827.05</v>
      </c>
      <c r="AF53" s="34">
        <f t="shared" si="15"/>
        <v>-1794.9500000000007</v>
      </c>
      <c r="AG53" s="35" t="e">
        <f t="shared" si="16"/>
        <v>#DIV/0!</v>
      </c>
      <c r="AH53" s="7">
        <f t="shared" si="16"/>
        <v>0.15086385543595404</v>
      </c>
      <c r="AI53" s="7">
        <f t="shared" si="16"/>
        <v>0.22981366459627345</v>
      </c>
      <c r="AJ53" s="7">
        <f t="shared" si="16"/>
        <v>1.7513557563598729E-2</v>
      </c>
      <c r="AK53" s="36">
        <f t="shared" si="16"/>
        <v>-0.30791827185424081</v>
      </c>
      <c r="AL53" s="37">
        <f t="shared" si="16"/>
        <v>-6.721803216069866E-2</v>
      </c>
      <c r="AM53" s="2">
        <v>0</v>
      </c>
      <c r="AN53" s="2">
        <v>1112.3499999999999</v>
      </c>
      <c r="AO53" s="2">
        <v>120.6</v>
      </c>
      <c r="AP53" s="2">
        <v>3760.01</v>
      </c>
      <c r="AQ53" s="29">
        <v>1765.68</v>
      </c>
      <c r="AR53" s="31">
        <f t="shared" si="4"/>
        <v>6758.64</v>
      </c>
      <c r="AS53" s="2">
        <v>0</v>
      </c>
      <c r="AT53" s="2">
        <v>1001.14</v>
      </c>
      <c r="AU53" s="2">
        <v>101.07</v>
      </c>
      <c r="AV53" s="2">
        <v>3710.77</v>
      </c>
      <c r="AW53" s="29">
        <v>2396.5300000000002</v>
      </c>
      <c r="AX53" s="31">
        <f t="shared" si="5"/>
        <v>7209.51</v>
      </c>
      <c r="AY53" s="5">
        <f t="shared" si="17"/>
        <v>0</v>
      </c>
      <c r="AZ53" s="5">
        <f t="shared" si="17"/>
        <v>111.20999999999992</v>
      </c>
      <c r="BA53" s="5">
        <f t="shared" si="17"/>
        <v>19.53</v>
      </c>
      <c r="BB53" s="5">
        <f t="shared" si="17"/>
        <v>49.240000000000236</v>
      </c>
      <c r="BC53" s="33">
        <f t="shared" si="17"/>
        <v>-630.85000000000014</v>
      </c>
      <c r="BD53" s="34">
        <f t="shared" si="17"/>
        <v>-450.86999999999989</v>
      </c>
      <c r="BE53" s="7" t="e">
        <f t="shared" si="18"/>
        <v>#DIV/0!</v>
      </c>
      <c r="BF53" s="7">
        <f t="shared" si="18"/>
        <v>0.11108336496394103</v>
      </c>
      <c r="BG53" s="7">
        <f t="shared" si="18"/>
        <v>0.19323241317898487</v>
      </c>
      <c r="BH53" s="7">
        <f t="shared" si="18"/>
        <v>1.3269483153092279E-2</v>
      </c>
      <c r="BI53" s="36">
        <f t="shared" si="18"/>
        <v>-0.26323476025753906</v>
      </c>
      <c r="BJ53" s="37">
        <f t="shared" si="18"/>
        <v>-6.2538230753546337E-2</v>
      </c>
      <c r="BK53" s="38">
        <f t="shared" si="19"/>
        <v>0</v>
      </c>
      <c r="BL53" s="38">
        <f t="shared" si="19"/>
        <v>0.19075768021100215</v>
      </c>
      <c r="BM53" s="38">
        <f t="shared" si="19"/>
        <v>0.42006269592476486</v>
      </c>
      <c r="BN53" s="38">
        <f t="shared" si="19"/>
        <v>0.30234858286540461</v>
      </c>
      <c r="BO53" s="39">
        <f t="shared" si="19"/>
        <v>0.27787954901701573</v>
      </c>
      <c r="BP53" s="40">
        <f t="shared" si="19"/>
        <v>0.27133924431267303</v>
      </c>
      <c r="BQ53" s="38">
        <f t="shared" si="20"/>
        <v>0</v>
      </c>
      <c r="BR53" s="38">
        <f t="shared" si="20"/>
        <v>0.19758744143269349</v>
      </c>
      <c r="BS53" s="38">
        <f t="shared" si="20"/>
        <v>0.43294067252088242</v>
      </c>
      <c r="BT53" s="38">
        <f t="shared" si="20"/>
        <v>0.30361496846659619</v>
      </c>
      <c r="BU53" s="39">
        <f t="shared" si="20"/>
        <v>0.26102664475224835</v>
      </c>
      <c r="BV53" s="40">
        <f t="shared" si="20"/>
        <v>0.26998472104675808</v>
      </c>
      <c r="BW53" s="38">
        <f t="shared" si="21"/>
        <v>0</v>
      </c>
      <c r="BX53" s="38">
        <f t="shared" si="21"/>
        <v>-6.8297612216913495E-3</v>
      </c>
      <c r="BY53" s="38">
        <f t="shared" si="21"/>
        <v>-1.2877976596117557E-2</v>
      </c>
      <c r="BZ53" s="38">
        <f t="shared" si="21"/>
        <v>-1.2663856011915775E-3</v>
      </c>
      <c r="CA53" s="39">
        <f t="shared" si="21"/>
        <v>1.6852904264767377E-2</v>
      </c>
      <c r="CB53" s="40">
        <f t="shared" si="21"/>
        <v>1.3545232659149531E-3</v>
      </c>
      <c r="CC53" s="2">
        <f t="shared" si="22"/>
        <v>0</v>
      </c>
      <c r="CD53" s="2">
        <f t="shared" si="22"/>
        <v>-68.297612216913492</v>
      </c>
      <c r="CE53" s="2">
        <f t="shared" si="22"/>
        <v>-128.77976596117557</v>
      </c>
      <c r="CF53" s="2">
        <f t="shared" si="22"/>
        <v>-12.663856011915776</v>
      </c>
      <c r="CG53" s="29">
        <f t="shared" si="22"/>
        <v>168.52904264767378</v>
      </c>
      <c r="CH53" s="31">
        <f t="shared" si="22"/>
        <v>13.54523265914953</v>
      </c>
      <c r="CI53" s="40">
        <f>IFERROR(M53/'Class Sum-WR'!M53,0)</f>
        <v>0.25673200736210156</v>
      </c>
    </row>
    <row r="54" spans="1:87" x14ac:dyDescent="0.2">
      <c r="A54" t="s">
        <v>46</v>
      </c>
      <c r="B54" t="s">
        <v>46</v>
      </c>
      <c r="C54" t="s">
        <v>56</v>
      </c>
      <c r="D54" t="s">
        <v>56</v>
      </c>
      <c r="E54" t="s">
        <v>52</v>
      </c>
      <c r="F54" s="27">
        <f t="shared" si="13"/>
        <v>46059</v>
      </c>
      <c r="G54" s="60" t="s">
        <v>40</v>
      </c>
      <c r="H54" s="28">
        <v>-15</v>
      </c>
      <c r="I54" s="2">
        <v>8797.65</v>
      </c>
      <c r="J54" s="2">
        <v>361.72</v>
      </c>
      <c r="K54" s="2">
        <v>18274.82</v>
      </c>
      <c r="L54" s="29">
        <v>11682.47</v>
      </c>
      <c r="M54" s="30">
        <f t="shared" si="0"/>
        <v>39101.659999999996</v>
      </c>
      <c r="N54" t="s">
        <v>49</v>
      </c>
      <c r="O54" t="s">
        <v>49</v>
      </c>
      <c r="P54" t="s">
        <v>56</v>
      </c>
      <c r="Q54" t="s">
        <v>56</v>
      </c>
      <c r="R54" t="s">
        <v>52</v>
      </c>
      <c r="S54" s="27">
        <f t="shared" si="14"/>
        <v>45695</v>
      </c>
      <c r="T54" s="60" t="s">
        <v>40</v>
      </c>
      <c r="U54" s="28">
        <v>0</v>
      </c>
      <c r="V54" s="2">
        <v>8879.82</v>
      </c>
      <c r="W54" s="2">
        <v>346.83</v>
      </c>
      <c r="X54" s="2">
        <v>19355.93</v>
      </c>
      <c r="Y54" s="29">
        <v>14846.92</v>
      </c>
      <c r="Z54" s="31">
        <f t="shared" si="1"/>
        <v>43429.5</v>
      </c>
      <c r="AA54" s="32">
        <f t="shared" si="15"/>
        <v>-15</v>
      </c>
      <c r="AB54" s="5">
        <f t="shared" si="15"/>
        <v>-82.170000000000073</v>
      </c>
      <c r="AC54" s="5">
        <f t="shared" si="15"/>
        <v>14.890000000000043</v>
      </c>
      <c r="AD54" s="5">
        <f t="shared" si="15"/>
        <v>-1081.1100000000006</v>
      </c>
      <c r="AE54" s="33">
        <f t="shared" si="15"/>
        <v>-3164.4500000000007</v>
      </c>
      <c r="AF54" s="34">
        <f t="shared" si="15"/>
        <v>-4327.8400000000038</v>
      </c>
      <c r="AG54" s="35" t="e">
        <f t="shared" si="16"/>
        <v>#DIV/0!</v>
      </c>
      <c r="AH54" s="7">
        <f t="shared" si="16"/>
        <v>-9.2535659506611714E-3</v>
      </c>
      <c r="AI54" s="7">
        <f t="shared" si="16"/>
        <v>4.2931695643398909E-2</v>
      </c>
      <c r="AJ54" s="7">
        <f t="shared" si="16"/>
        <v>-5.585420075398085E-2</v>
      </c>
      <c r="AK54" s="36">
        <f t="shared" si="16"/>
        <v>-0.21313848259436979</v>
      </c>
      <c r="AL54" s="37">
        <f t="shared" si="16"/>
        <v>-9.9652079807504207E-2</v>
      </c>
      <c r="AM54" s="2">
        <v>-15</v>
      </c>
      <c r="AN54" s="2">
        <v>1738.71</v>
      </c>
      <c r="AO54" s="2">
        <v>141.62</v>
      </c>
      <c r="AP54" s="2">
        <v>5568.5</v>
      </c>
      <c r="AQ54" s="29">
        <v>3475.11</v>
      </c>
      <c r="AR54" s="31">
        <f t="shared" si="4"/>
        <v>10908.94</v>
      </c>
      <c r="AS54" s="2">
        <v>0</v>
      </c>
      <c r="AT54" s="2">
        <v>1746.52</v>
      </c>
      <c r="AU54" s="2">
        <v>135.66999999999999</v>
      </c>
      <c r="AV54" s="2">
        <v>6098.3</v>
      </c>
      <c r="AW54" s="29">
        <v>4207.78</v>
      </c>
      <c r="AX54" s="31">
        <f t="shared" si="5"/>
        <v>12188.27</v>
      </c>
      <c r="AY54" s="5">
        <f t="shared" si="17"/>
        <v>-15</v>
      </c>
      <c r="AZ54" s="5">
        <f t="shared" si="17"/>
        <v>-7.8099999999999454</v>
      </c>
      <c r="BA54" s="5">
        <f t="shared" si="17"/>
        <v>5.9500000000000171</v>
      </c>
      <c r="BB54" s="5">
        <f t="shared" si="17"/>
        <v>-529.80000000000018</v>
      </c>
      <c r="BC54" s="33">
        <f t="shared" si="17"/>
        <v>-732.66999999999962</v>
      </c>
      <c r="BD54" s="34">
        <f t="shared" si="17"/>
        <v>-1279.33</v>
      </c>
      <c r="BE54" s="7" t="e">
        <f t="shared" si="18"/>
        <v>#DIV/0!</v>
      </c>
      <c r="BF54" s="7">
        <f t="shared" si="18"/>
        <v>-4.4717495362205676E-3</v>
      </c>
      <c r="BG54" s="7">
        <f t="shared" si="18"/>
        <v>4.3856416304267835E-2</v>
      </c>
      <c r="BH54" s="7">
        <f t="shared" si="18"/>
        <v>-8.6876670547529664E-2</v>
      </c>
      <c r="BI54" s="36">
        <f t="shared" si="18"/>
        <v>-0.17412269652881085</v>
      </c>
      <c r="BJ54" s="37">
        <f t="shared" si="18"/>
        <v>-0.1049640350927572</v>
      </c>
      <c r="BK54" s="38">
        <f t="shared" si="19"/>
        <v>1</v>
      </c>
      <c r="BL54" s="38">
        <f t="shared" si="19"/>
        <v>0.19763345893505654</v>
      </c>
      <c r="BM54" s="38">
        <f t="shared" si="19"/>
        <v>0.39151830144863431</v>
      </c>
      <c r="BN54" s="38">
        <f t="shared" si="19"/>
        <v>0.30470888358955112</v>
      </c>
      <c r="BO54" s="39">
        <f t="shared" si="19"/>
        <v>0.29746363568663137</v>
      </c>
      <c r="BP54" s="40">
        <f t="shared" si="19"/>
        <v>0.27898917846454607</v>
      </c>
      <c r="BQ54" s="38">
        <f t="shared" si="20"/>
        <v>0</v>
      </c>
      <c r="BR54" s="38">
        <f t="shared" si="20"/>
        <v>0.19668416702140359</v>
      </c>
      <c r="BS54" s="38">
        <f t="shared" si="20"/>
        <v>0.39117146728945013</v>
      </c>
      <c r="BT54" s="38">
        <f t="shared" si="20"/>
        <v>0.31506106914005166</v>
      </c>
      <c r="BU54" s="39">
        <f t="shared" si="20"/>
        <v>0.28341097008672506</v>
      </c>
      <c r="BV54" s="40">
        <f t="shared" si="20"/>
        <v>0.28064495331514294</v>
      </c>
      <c r="BW54" s="38">
        <f t="shared" si="21"/>
        <v>1</v>
      </c>
      <c r="BX54" s="38">
        <f t="shared" si="21"/>
        <v>9.4929191365294985E-4</v>
      </c>
      <c r="BY54" s="38">
        <f t="shared" si="21"/>
        <v>3.4683415918418392E-4</v>
      </c>
      <c r="BZ54" s="38">
        <f t="shared" si="21"/>
        <v>-1.0352185550500548E-2</v>
      </c>
      <c r="CA54" s="39">
        <f t="shared" si="21"/>
        <v>1.4052665599906311E-2</v>
      </c>
      <c r="CB54" s="40">
        <f t="shared" si="21"/>
        <v>-1.6557748505968695E-3</v>
      </c>
      <c r="CC54" s="2">
        <f t="shared" si="22"/>
        <v>10000</v>
      </c>
      <c r="CD54" s="2">
        <f t="shared" si="22"/>
        <v>9.4929191365294976</v>
      </c>
      <c r="CE54" s="2">
        <f t="shared" si="22"/>
        <v>3.4683415918418392</v>
      </c>
      <c r="CF54" s="2">
        <f t="shared" si="22"/>
        <v>-103.52185550500548</v>
      </c>
      <c r="CG54" s="29">
        <f t="shared" si="22"/>
        <v>140.52665599906311</v>
      </c>
      <c r="CH54" s="31">
        <f t="shared" si="22"/>
        <v>-16.557748505968696</v>
      </c>
      <c r="CI54" s="40">
        <f>IFERROR(M54/'Class Sum-WR'!M54,0)</f>
        <v>0.30121417282704377</v>
      </c>
    </row>
    <row r="55" spans="1:87" ht="13.5" thickBot="1" x14ac:dyDescent="0.25">
      <c r="A55" t="s">
        <v>46</v>
      </c>
      <c r="B55" t="s">
        <v>46</v>
      </c>
      <c r="C55" t="s">
        <v>56</v>
      </c>
      <c r="D55" t="s">
        <v>56</v>
      </c>
      <c r="E55" t="s">
        <v>52</v>
      </c>
      <c r="F55" s="41">
        <f t="shared" si="13"/>
        <v>46060</v>
      </c>
      <c r="G55" s="61" t="s">
        <v>41</v>
      </c>
      <c r="H55" s="43">
        <v>0</v>
      </c>
      <c r="I55" s="44">
        <v>10373.209999999999</v>
      </c>
      <c r="J55" s="44">
        <v>414.26</v>
      </c>
      <c r="K55" s="44">
        <v>21254.85</v>
      </c>
      <c r="L55" s="45">
        <v>10971.12</v>
      </c>
      <c r="M55" s="46">
        <f t="shared" si="0"/>
        <v>43013.440000000002</v>
      </c>
      <c r="N55" t="s">
        <v>49</v>
      </c>
      <c r="O55" t="s">
        <v>49</v>
      </c>
      <c r="P55" t="s">
        <v>56</v>
      </c>
      <c r="Q55" t="s">
        <v>56</v>
      </c>
      <c r="R55" t="s">
        <v>52</v>
      </c>
      <c r="S55" s="41">
        <f t="shared" si="14"/>
        <v>45696</v>
      </c>
      <c r="T55" s="61" t="s">
        <v>41</v>
      </c>
      <c r="U55" s="43">
        <v>0</v>
      </c>
      <c r="V55" s="44">
        <v>11999.53</v>
      </c>
      <c r="W55" s="44">
        <v>407.05</v>
      </c>
      <c r="X55" s="44">
        <v>26397.94</v>
      </c>
      <c r="Y55" s="45">
        <v>14710.07</v>
      </c>
      <c r="Z55" s="47">
        <f t="shared" si="1"/>
        <v>53514.59</v>
      </c>
      <c r="AA55" s="48">
        <f t="shared" si="15"/>
        <v>0</v>
      </c>
      <c r="AB55" s="49">
        <f t="shared" si="15"/>
        <v>-1626.3200000000015</v>
      </c>
      <c r="AC55" s="49">
        <f t="shared" si="15"/>
        <v>7.2099999999999795</v>
      </c>
      <c r="AD55" s="49">
        <f t="shared" si="15"/>
        <v>-5143.09</v>
      </c>
      <c r="AE55" s="50">
        <f t="shared" si="15"/>
        <v>-3738.9499999999989</v>
      </c>
      <c r="AF55" s="51">
        <f t="shared" si="15"/>
        <v>-10501.149999999994</v>
      </c>
      <c r="AG55" s="52" t="e">
        <f t="shared" si="16"/>
        <v>#DIV/0!</v>
      </c>
      <c r="AH55" s="53">
        <f t="shared" si="16"/>
        <v>-0.13553197500235437</v>
      </c>
      <c r="AI55" s="53">
        <f t="shared" si="16"/>
        <v>1.7712811693895048E-2</v>
      </c>
      <c r="AJ55" s="53">
        <f t="shared" si="16"/>
        <v>-0.19482921773441414</v>
      </c>
      <c r="AK55" s="54">
        <f t="shared" si="16"/>
        <v>-0.2541762207793708</v>
      </c>
      <c r="AL55" s="55">
        <f t="shared" si="16"/>
        <v>-0.19622966372348166</v>
      </c>
      <c r="AM55" s="44">
        <v>0</v>
      </c>
      <c r="AN55" s="44">
        <v>2188.77</v>
      </c>
      <c r="AO55" s="44">
        <v>196.76</v>
      </c>
      <c r="AP55" s="44">
        <v>6491.07</v>
      </c>
      <c r="AQ55" s="45">
        <v>3369.94</v>
      </c>
      <c r="AR55" s="47">
        <f t="shared" si="4"/>
        <v>12246.539999999999</v>
      </c>
      <c r="AS55" s="44">
        <v>0</v>
      </c>
      <c r="AT55" s="44">
        <v>2472.14</v>
      </c>
      <c r="AU55" s="44">
        <v>175.25</v>
      </c>
      <c r="AV55" s="44">
        <v>8089.01</v>
      </c>
      <c r="AW55" s="45">
        <v>4013.35</v>
      </c>
      <c r="AX55" s="47">
        <f t="shared" si="5"/>
        <v>14749.75</v>
      </c>
      <c r="AY55" s="49">
        <f t="shared" si="17"/>
        <v>0</v>
      </c>
      <c r="AZ55" s="49">
        <f t="shared" si="17"/>
        <v>-283.36999999999989</v>
      </c>
      <c r="BA55" s="49">
        <f t="shared" si="17"/>
        <v>21.509999999999991</v>
      </c>
      <c r="BB55" s="49">
        <f t="shared" si="17"/>
        <v>-1597.9400000000005</v>
      </c>
      <c r="BC55" s="50">
        <f t="shared" si="17"/>
        <v>-643.40999999999985</v>
      </c>
      <c r="BD55" s="51">
        <f t="shared" si="17"/>
        <v>-2503.2100000000009</v>
      </c>
      <c r="BE55" s="53" t="e">
        <f t="shared" si="18"/>
        <v>#DIV/0!</v>
      </c>
      <c r="BF55" s="53">
        <f t="shared" si="18"/>
        <v>-0.11462538529371311</v>
      </c>
      <c r="BG55" s="53">
        <f t="shared" si="18"/>
        <v>0.12273894436519253</v>
      </c>
      <c r="BH55" s="53">
        <f t="shared" si="18"/>
        <v>-0.19754456973103018</v>
      </c>
      <c r="BI55" s="54">
        <f t="shared" si="18"/>
        <v>-0.16031744054219041</v>
      </c>
      <c r="BJ55" s="55">
        <f t="shared" si="18"/>
        <v>-0.16971202901744104</v>
      </c>
      <c r="BK55" s="56">
        <f t="shared" si="19"/>
        <v>0</v>
      </c>
      <c r="BL55" s="56">
        <f t="shared" si="19"/>
        <v>0.21100218736533824</v>
      </c>
      <c r="BM55" s="56">
        <f t="shared" si="19"/>
        <v>0.47496741177038576</v>
      </c>
      <c r="BN55" s="56">
        <f t="shared" si="19"/>
        <v>0.30539241631909897</v>
      </c>
      <c r="BO55" s="57">
        <f t="shared" si="19"/>
        <v>0.30716462858851235</v>
      </c>
      <c r="BP55" s="58">
        <f t="shared" si="19"/>
        <v>0.28471426605265698</v>
      </c>
      <c r="BQ55" s="56">
        <f t="shared" si="20"/>
        <v>0</v>
      </c>
      <c r="BR55" s="56">
        <f t="shared" si="20"/>
        <v>0.20601973577298441</v>
      </c>
      <c r="BS55" s="56">
        <f t="shared" si="20"/>
        <v>0.43053678909224907</v>
      </c>
      <c r="BT55" s="56">
        <f t="shared" si="20"/>
        <v>0.30642580443777057</v>
      </c>
      <c r="BU55" s="57">
        <f t="shared" si="20"/>
        <v>0.27283010889819015</v>
      </c>
      <c r="BV55" s="58">
        <f t="shared" si="20"/>
        <v>0.27562109697560983</v>
      </c>
      <c r="BW55" s="56">
        <f t="shared" si="21"/>
        <v>0</v>
      </c>
      <c r="BX55" s="56">
        <f t="shared" si="21"/>
        <v>4.9824515923538315E-3</v>
      </c>
      <c r="BY55" s="56">
        <f t="shared" si="21"/>
        <v>4.4430622678136689E-2</v>
      </c>
      <c r="BZ55" s="56">
        <f t="shared" si="21"/>
        <v>-1.0333881186715965E-3</v>
      </c>
      <c r="CA55" s="57">
        <f t="shared" si="21"/>
        <v>3.4334519690322196E-2</v>
      </c>
      <c r="CB55" s="58">
        <f t="shared" si="21"/>
        <v>9.0931690770471585E-3</v>
      </c>
      <c r="CC55" s="44">
        <f t="shared" si="22"/>
        <v>0</v>
      </c>
      <c r="CD55" s="44">
        <f t="shared" si="22"/>
        <v>49.824515923538314</v>
      </c>
      <c r="CE55" s="44">
        <f t="shared" si="22"/>
        <v>444.30622678136689</v>
      </c>
      <c r="CF55" s="44">
        <f t="shared" si="22"/>
        <v>-10.333881186715965</v>
      </c>
      <c r="CG55" s="45">
        <f t="shared" si="22"/>
        <v>343.34519690322196</v>
      </c>
      <c r="CH55" s="47">
        <f t="shared" si="22"/>
        <v>90.93169077047159</v>
      </c>
      <c r="CI55" s="58">
        <f>IFERROR(M55/'Class Sum-WR'!M55,0)</f>
        <v>0.32140337956907744</v>
      </c>
    </row>
    <row r="56" spans="1:87" x14ac:dyDescent="0.2">
      <c r="A56" t="s">
        <v>46</v>
      </c>
      <c r="B56" t="s">
        <v>46</v>
      </c>
      <c r="C56" t="s">
        <v>56</v>
      </c>
      <c r="D56" t="s">
        <v>56</v>
      </c>
      <c r="E56" t="s">
        <v>53</v>
      </c>
      <c r="F56" s="27">
        <f t="shared" si="13"/>
        <v>46061</v>
      </c>
      <c r="G56" s="60" t="s">
        <v>35</v>
      </c>
      <c r="H56" s="28">
        <v>0</v>
      </c>
      <c r="I56" s="2">
        <v>10241.56</v>
      </c>
      <c r="J56" s="2">
        <v>341.1</v>
      </c>
      <c r="K56" s="2">
        <v>14992.32</v>
      </c>
      <c r="L56" s="29">
        <v>7516.85</v>
      </c>
      <c r="M56" s="30">
        <f t="shared" si="0"/>
        <v>33091.83</v>
      </c>
      <c r="N56" t="s">
        <v>49</v>
      </c>
      <c r="O56" t="s">
        <v>49</v>
      </c>
      <c r="P56" t="s">
        <v>56</v>
      </c>
      <c r="Q56" t="s">
        <v>56</v>
      </c>
      <c r="R56" t="s">
        <v>53</v>
      </c>
      <c r="S56" s="27">
        <f t="shared" si="14"/>
        <v>45697</v>
      </c>
      <c r="T56" s="60" t="s">
        <v>35</v>
      </c>
      <c r="U56" s="28">
        <v>0</v>
      </c>
      <c r="V56" s="2">
        <v>10139.11</v>
      </c>
      <c r="W56" s="2">
        <v>661.64</v>
      </c>
      <c r="X56" s="2">
        <v>17095.169999999998</v>
      </c>
      <c r="Y56" s="29">
        <v>8325.39</v>
      </c>
      <c r="Z56" s="31">
        <f t="shared" si="1"/>
        <v>36221.31</v>
      </c>
      <c r="AA56" s="32">
        <f t="shared" si="15"/>
        <v>0</v>
      </c>
      <c r="AB56" s="5">
        <f t="shared" si="15"/>
        <v>102.44999999999891</v>
      </c>
      <c r="AC56" s="5">
        <f t="shared" si="15"/>
        <v>-320.53999999999996</v>
      </c>
      <c r="AD56" s="5">
        <f t="shared" si="15"/>
        <v>-2102.8499999999985</v>
      </c>
      <c r="AE56" s="33">
        <f t="shared" si="15"/>
        <v>-808.53999999999905</v>
      </c>
      <c r="AF56" s="34">
        <f t="shared" si="15"/>
        <v>-3129.4799999999959</v>
      </c>
      <c r="AG56" s="35" t="e">
        <f t="shared" si="16"/>
        <v>#DIV/0!</v>
      </c>
      <c r="AH56" s="7">
        <f t="shared" si="16"/>
        <v>1.0104437174465896E-2</v>
      </c>
      <c r="AI56" s="7">
        <f t="shared" si="16"/>
        <v>-0.48446284988815663</v>
      </c>
      <c r="AJ56" s="7">
        <f t="shared" si="16"/>
        <v>-0.12300842869652649</v>
      </c>
      <c r="AK56" s="36">
        <f t="shared" si="16"/>
        <v>-9.7117372279256486E-2</v>
      </c>
      <c r="AL56" s="37">
        <f t="shared" si="16"/>
        <v>-8.6398862989770286E-2</v>
      </c>
      <c r="AM56" s="2">
        <v>0</v>
      </c>
      <c r="AN56" s="2">
        <v>2111.81</v>
      </c>
      <c r="AO56" s="2">
        <v>149.32</v>
      </c>
      <c r="AP56" s="2">
        <v>4631.01</v>
      </c>
      <c r="AQ56" s="29">
        <v>2327.6799999999998</v>
      </c>
      <c r="AR56" s="31">
        <f t="shared" si="4"/>
        <v>9219.82</v>
      </c>
      <c r="AS56" s="2">
        <v>0</v>
      </c>
      <c r="AT56" s="2">
        <v>2140.5</v>
      </c>
      <c r="AU56" s="2">
        <v>365.35</v>
      </c>
      <c r="AV56" s="2">
        <v>5192.67</v>
      </c>
      <c r="AW56" s="29">
        <v>2363.9299999999998</v>
      </c>
      <c r="AX56" s="31">
        <f t="shared" si="5"/>
        <v>10062.450000000001</v>
      </c>
      <c r="AY56" s="5">
        <f t="shared" si="17"/>
        <v>0</v>
      </c>
      <c r="AZ56" s="5">
        <f t="shared" si="17"/>
        <v>-28.690000000000055</v>
      </c>
      <c r="BA56" s="5">
        <f t="shared" si="17"/>
        <v>-216.03000000000003</v>
      </c>
      <c r="BB56" s="5">
        <f t="shared" si="17"/>
        <v>-561.65999999999985</v>
      </c>
      <c r="BC56" s="33">
        <f t="shared" si="17"/>
        <v>-36.25</v>
      </c>
      <c r="BD56" s="34">
        <f t="shared" si="17"/>
        <v>-842.63000000000102</v>
      </c>
      <c r="BE56" s="7" t="e">
        <f t="shared" si="18"/>
        <v>#DIV/0!</v>
      </c>
      <c r="BF56" s="7">
        <f t="shared" si="18"/>
        <v>-1.3403410418126632E-2</v>
      </c>
      <c r="BG56" s="7">
        <f t="shared" si="18"/>
        <v>-0.59129601751744909</v>
      </c>
      <c r="BH56" s="7">
        <f t="shared" si="18"/>
        <v>-0.10816400811143398</v>
      </c>
      <c r="BI56" s="36">
        <f t="shared" si="18"/>
        <v>-1.5334633428231801E-2</v>
      </c>
      <c r="BJ56" s="37">
        <f t="shared" si="18"/>
        <v>-8.3740043428787325E-2</v>
      </c>
      <c r="BK56" s="38">
        <f t="shared" si="19"/>
        <v>0</v>
      </c>
      <c r="BL56" s="38">
        <f t="shared" si="19"/>
        <v>0.20620003202637099</v>
      </c>
      <c r="BM56" s="38">
        <f t="shared" si="19"/>
        <v>0.43776018762826147</v>
      </c>
      <c r="BN56" s="38">
        <f t="shared" si="19"/>
        <v>0.30889215278222454</v>
      </c>
      <c r="BO56" s="39">
        <f t="shared" si="19"/>
        <v>0.30966162687828008</v>
      </c>
      <c r="BP56" s="40">
        <f t="shared" si="19"/>
        <v>0.27861318035297533</v>
      </c>
      <c r="BQ56" s="38">
        <f t="shared" si="20"/>
        <v>0</v>
      </c>
      <c r="BR56" s="38">
        <f t="shared" si="20"/>
        <v>0.21111320421614913</v>
      </c>
      <c r="BS56" s="38">
        <f t="shared" si="20"/>
        <v>0.55218850129980057</v>
      </c>
      <c r="BT56" s="38">
        <f t="shared" si="20"/>
        <v>0.30375070853346298</v>
      </c>
      <c r="BU56" s="39">
        <f t="shared" si="20"/>
        <v>0.28394225375628046</v>
      </c>
      <c r="BV56" s="40">
        <f t="shared" si="20"/>
        <v>0.2778046956335925</v>
      </c>
      <c r="BW56" s="38">
        <f t="shared" si="21"/>
        <v>0</v>
      </c>
      <c r="BX56" s="38">
        <f t="shared" si="21"/>
        <v>-4.9131721897781311E-3</v>
      </c>
      <c r="BY56" s="38">
        <f t="shared" si="21"/>
        <v>-0.11442831367153911</v>
      </c>
      <c r="BZ56" s="38">
        <f t="shared" si="21"/>
        <v>5.1414442487615619E-3</v>
      </c>
      <c r="CA56" s="39">
        <f t="shared" si="21"/>
        <v>2.5719373121999622E-2</v>
      </c>
      <c r="CB56" s="40">
        <f t="shared" si="21"/>
        <v>8.0848471938282929E-4</v>
      </c>
      <c r="CC56" s="2">
        <f t="shared" si="22"/>
        <v>0</v>
      </c>
      <c r="CD56" s="2">
        <f t="shared" si="22"/>
        <v>-49.131721897781311</v>
      </c>
      <c r="CE56" s="2">
        <f t="shared" si="22"/>
        <v>-1144.283136715391</v>
      </c>
      <c r="CF56" s="2">
        <f t="shared" si="22"/>
        <v>51.414442487615617</v>
      </c>
      <c r="CG56" s="29">
        <f t="shared" si="22"/>
        <v>257.19373121999621</v>
      </c>
      <c r="CH56" s="31">
        <f t="shared" si="22"/>
        <v>8.084847193828292</v>
      </c>
      <c r="CI56" s="40">
        <f>IFERROR(M56/'Class Sum-WR'!M56,0)</f>
        <v>0.41198161535668992</v>
      </c>
    </row>
    <row r="57" spans="1:87" x14ac:dyDescent="0.2">
      <c r="A57" t="s">
        <v>46</v>
      </c>
      <c r="B57" t="s">
        <v>46</v>
      </c>
      <c r="C57" t="s">
        <v>56</v>
      </c>
      <c r="D57" t="s">
        <v>56</v>
      </c>
      <c r="E57" t="s">
        <v>53</v>
      </c>
      <c r="F57" s="27">
        <f t="shared" si="13"/>
        <v>46062</v>
      </c>
      <c r="G57" s="60" t="s">
        <v>36</v>
      </c>
      <c r="H57" s="28">
        <v>0</v>
      </c>
      <c r="I57" s="2">
        <v>1410.63</v>
      </c>
      <c r="J57" s="2">
        <v>96.8</v>
      </c>
      <c r="K57" s="2">
        <v>5448.39</v>
      </c>
      <c r="L57" s="29">
        <v>3206.78</v>
      </c>
      <c r="M57" s="30">
        <f t="shared" si="0"/>
        <v>10162.6</v>
      </c>
      <c r="N57" t="s">
        <v>49</v>
      </c>
      <c r="O57" t="s">
        <v>49</v>
      </c>
      <c r="P57" t="s">
        <v>56</v>
      </c>
      <c r="Q57" t="s">
        <v>56</v>
      </c>
      <c r="R57" t="s">
        <v>53</v>
      </c>
      <c r="S57" s="27">
        <f t="shared" si="14"/>
        <v>45698</v>
      </c>
      <c r="T57" s="60" t="s">
        <v>36</v>
      </c>
      <c r="U57" s="28">
        <v>0</v>
      </c>
      <c r="V57" s="2">
        <v>1798.74</v>
      </c>
      <c r="W57" s="2">
        <v>121.81</v>
      </c>
      <c r="X57" s="2">
        <v>5776.82</v>
      </c>
      <c r="Y57" s="29">
        <v>4881.42</v>
      </c>
      <c r="Z57" s="31">
        <f t="shared" si="1"/>
        <v>12578.79</v>
      </c>
      <c r="AA57" s="32">
        <f t="shared" si="15"/>
        <v>0</v>
      </c>
      <c r="AB57" s="5">
        <f t="shared" si="15"/>
        <v>-388.1099999999999</v>
      </c>
      <c r="AC57" s="5">
        <f t="shared" si="15"/>
        <v>-25.010000000000005</v>
      </c>
      <c r="AD57" s="5">
        <f t="shared" si="15"/>
        <v>-328.42999999999938</v>
      </c>
      <c r="AE57" s="33">
        <f t="shared" si="15"/>
        <v>-1674.6399999999999</v>
      </c>
      <c r="AF57" s="34">
        <f t="shared" si="15"/>
        <v>-2416.1900000000005</v>
      </c>
      <c r="AG57" s="35" t="e">
        <f t="shared" si="16"/>
        <v>#DIV/0!</v>
      </c>
      <c r="AH57" s="7">
        <f t="shared" si="16"/>
        <v>-0.21576770405950826</v>
      </c>
      <c r="AI57" s="7">
        <f t="shared" si="16"/>
        <v>-0.20531976028240706</v>
      </c>
      <c r="AJ57" s="7">
        <f t="shared" si="16"/>
        <v>-5.6853078337216569E-2</v>
      </c>
      <c r="AK57" s="36">
        <f t="shared" si="16"/>
        <v>-0.34306410839468843</v>
      </c>
      <c r="AL57" s="37">
        <f t="shared" si="16"/>
        <v>-0.19208445327412257</v>
      </c>
      <c r="AM57" s="2">
        <v>0</v>
      </c>
      <c r="AN57" s="2">
        <v>291.39999999999998</v>
      </c>
      <c r="AO57" s="2">
        <v>31.5</v>
      </c>
      <c r="AP57" s="2">
        <v>1808.52</v>
      </c>
      <c r="AQ57" s="29">
        <v>925.69</v>
      </c>
      <c r="AR57" s="31">
        <f t="shared" si="4"/>
        <v>3057.11</v>
      </c>
      <c r="AS57" s="2">
        <v>0</v>
      </c>
      <c r="AT57" s="2">
        <v>368.58</v>
      </c>
      <c r="AU57" s="2">
        <v>217.27</v>
      </c>
      <c r="AV57" s="2">
        <v>1709.73</v>
      </c>
      <c r="AW57" s="29">
        <v>1265.2</v>
      </c>
      <c r="AX57" s="31">
        <f t="shared" si="5"/>
        <v>3560.7799999999997</v>
      </c>
      <c r="AY57" s="5">
        <f t="shared" si="17"/>
        <v>0</v>
      </c>
      <c r="AZ57" s="5">
        <f t="shared" si="17"/>
        <v>-77.180000000000007</v>
      </c>
      <c r="BA57" s="5">
        <f t="shared" si="17"/>
        <v>-185.77</v>
      </c>
      <c r="BB57" s="5">
        <f t="shared" si="17"/>
        <v>98.789999999999964</v>
      </c>
      <c r="BC57" s="33">
        <f t="shared" si="17"/>
        <v>-339.51</v>
      </c>
      <c r="BD57" s="34">
        <f t="shared" si="17"/>
        <v>-503.66999999999962</v>
      </c>
      <c r="BE57" s="7" t="e">
        <f t="shared" si="18"/>
        <v>#DIV/0!</v>
      </c>
      <c r="BF57" s="7">
        <f t="shared" si="18"/>
        <v>-0.20939823104889035</v>
      </c>
      <c r="BG57" s="7">
        <f t="shared" si="18"/>
        <v>-0.85501910065816722</v>
      </c>
      <c r="BH57" s="7">
        <f t="shared" si="18"/>
        <v>5.778105314874276E-2</v>
      </c>
      <c r="BI57" s="36">
        <f t="shared" si="18"/>
        <v>-0.26834492570344609</v>
      </c>
      <c r="BJ57" s="37">
        <f t="shared" si="18"/>
        <v>-0.14144934536814957</v>
      </c>
      <c r="BK57" s="38">
        <f t="shared" si="19"/>
        <v>0</v>
      </c>
      <c r="BL57" s="38">
        <f t="shared" si="19"/>
        <v>0.20657436748119631</v>
      </c>
      <c r="BM57" s="38">
        <f t="shared" si="19"/>
        <v>0.32541322314049587</v>
      </c>
      <c r="BN57" s="38">
        <f t="shared" si="19"/>
        <v>0.33193659044231411</v>
      </c>
      <c r="BO57" s="39">
        <f t="shared" si="19"/>
        <v>0.28866651282595002</v>
      </c>
      <c r="BP57" s="40">
        <f t="shared" si="19"/>
        <v>0.30081967213114752</v>
      </c>
      <c r="BQ57" s="38">
        <f t="shared" si="20"/>
        <v>0</v>
      </c>
      <c r="BR57" s="38">
        <f t="shared" si="20"/>
        <v>0.20491010373928414</v>
      </c>
      <c r="BS57" s="38">
        <f t="shared" si="20"/>
        <v>1.7836795008619983</v>
      </c>
      <c r="BT57" s="38">
        <f t="shared" si="20"/>
        <v>0.29596386939527286</v>
      </c>
      <c r="BU57" s="39">
        <f t="shared" si="20"/>
        <v>0.25918687595003093</v>
      </c>
      <c r="BV57" s="40">
        <f t="shared" si="20"/>
        <v>0.2830781021068004</v>
      </c>
      <c r="BW57" s="38">
        <f t="shared" si="21"/>
        <v>0</v>
      </c>
      <c r="BX57" s="38">
        <f t="shared" si="21"/>
        <v>1.6642637419121697E-3</v>
      </c>
      <c r="BY57" s="38">
        <f t="shared" si="21"/>
        <v>-1.4582662777215025</v>
      </c>
      <c r="BZ57" s="38">
        <f t="shared" si="21"/>
        <v>3.5972721047041245E-2</v>
      </c>
      <c r="CA57" s="39">
        <f t="shared" si="21"/>
        <v>2.9479636875919091E-2</v>
      </c>
      <c r="CB57" s="40">
        <f t="shared" si="21"/>
        <v>1.774157002434712E-2</v>
      </c>
      <c r="CC57" s="2">
        <f t="shared" si="22"/>
        <v>0</v>
      </c>
      <c r="CD57" s="2">
        <f t="shared" si="22"/>
        <v>16.642637419121698</v>
      </c>
      <c r="CE57" s="2">
        <f t="shared" si="22"/>
        <v>-14582.662777215026</v>
      </c>
      <c r="CF57" s="2">
        <f t="shared" si="22"/>
        <v>359.72721047041244</v>
      </c>
      <c r="CG57" s="29">
        <f t="shared" si="22"/>
        <v>294.7963687591909</v>
      </c>
      <c r="CH57" s="31">
        <f t="shared" si="22"/>
        <v>177.41570024347121</v>
      </c>
      <c r="CI57" s="40">
        <f>IFERROR(M57/'Class Sum-WR'!M57,0)</f>
        <v>0.16645180332068285</v>
      </c>
    </row>
    <row r="58" spans="1:87" x14ac:dyDescent="0.2">
      <c r="A58" t="s">
        <v>46</v>
      </c>
      <c r="B58" t="s">
        <v>46</v>
      </c>
      <c r="C58" t="s">
        <v>56</v>
      </c>
      <c r="D58" t="s">
        <v>56</v>
      </c>
      <c r="E58" t="s">
        <v>53</v>
      </c>
      <c r="F58" s="27">
        <f t="shared" si="13"/>
        <v>46063</v>
      </c>
      <c r="G58" s="60" t="s">
        <v>37</v>
      </c>
      <c r="H58" s="28">
        <v>0</v>
      </c>
      <c r="I58" s="2">
        <v>1938.97</v>
      </c>
      <c r="J58" s="2">
        <v>134.01</v>
      </c>
      <c r="K58" s="2">
        <v>6682.31</v>
      </c>
      <c r="L58" s="29">
        <v>5765.03</v>
      </c>
      <c r="M58" s="30">
        <f t="shared" si="0"/>
        <v>14520.32</v>
      </c>
      <c r="N58" t="s">
        <v>49</v>
      </c>
      <c r="O58" t="s">
        <v>49</v>
      </c>
      <c r="P58" t="s">
        <v>56</v>
      </c>
      <c r="Q58" t="s">
        <v>56</v>
      </c>
      <c r="R58" t="s">
        <v>53</v>
      </c>
      <c r="S58" s="27">
        <f t="shared" si="14"/>
        <v>45699</v>
      </c>
      <c r="T58" s="60" t="s">
        <v>37</v>
      </c>
      <c r="U58" s="28">
        <v>0</v>
      </c>
      <c r="V58" s="2">
        <v>2246.77</v>
      </c>
      <c r="W58" s="2">
        <v>113.95</v>
      </c>
      <c r="X58" s="2">
        <v>5574.8</v>
      </c>
      <c r="Y58" s="29">
        <v>4941.97</v>
      </c>
      <c r="Z58" s="31">
        <f t="shared" si="1"/>
        <v>12877.490000000002</v>
      </c>
      <c r="AA58" s="32">
        <f t="shared" si="15"/>
        <v>0</v>
      </c>
      <c r="AB58" s="5">
        <f t="shared" si="15"/>
        <v>-307.79999999999995</v>
      </c>
      <c r="AC58" s="5">
        <f t="shared" si="15"/>
        <v>20.059999999999988</v>
      </c>
      <c r="AD58" s="5">
        <f t="shared" si="15"/>
        <v>1107.5100000000002</v>
      </c>
      <c r="AE58" s="33">
        <f t="shared" si="15"/>
        <v>823.05999999999949</v>
      </c>
      <c r="AF58" s="34">
        <f t="shared" si="15"/>
        <v>1642.8299999999981</v>
      </c>
      <c r="AG58" s="35" t="e">
        <f t="shared" si="16"/>
        <v>#DIV/0!</v>
      </c>
      <c r="AH58" s="7">
        <f t="shared" si="16"/>
        <v>-0.13699666632543606</v>
      </c>
      <c r="AI58" s="7">
        <f t="shared" si="16"/>
        <v>0.17604212373848169</v>
      </c>
      <c r="AJ58" s="7">
        <f t="shared" si="16"/>
        <v>0.19866362918849109</v>
      </c>
      <c r="AK58" s="36">
        <f t="shared" si="16"/>
        <v>0.16654492034553012</v>
      </c>
      <c r="AL58" s="37">
        <f t="shared" si="16"/>
        <v>0.12757377408175025</v>
      </c>
      <c r="AM58" s="2">
        <v>0</v>
      </c>
      <c r="AN58" s="2">
        <v>403.51</v>
      </c>
      <c r="AO58" s="2">
        <v>49.42</v>
      </c>
      <c r="AP58" s="2">
        <v>2065.37</v>
      </c>
      <c r="AQ58" s="29">
        <v>1655.64</v>
      </c>
      <c r="AR58" s="31">
        <f t="shared" si="4"/>
        <v>4173.9399999999996</v>
      </c>
      <c r="AS58" s="2">
        <v>0</v>
      </c>
      <c r="AT58" s="2">
        <v>476.72</v>
      </c>
      <c r="AU58" s="2">
        <v>43.17</v>
      </c>
      <c r="AV58" s="2">
        <v>1730.74</v>
      </c>
      <c r="AW58" s="29">
        <v>1221.04</v>
      </c>
      <c r="AX58" s="31">
        <f t="shared" si="5"/>
        <v>3471.67</v>
      </c>
      <c r="AY58" s="5">
        <f t="shared" si="17"/>
        <v>0</v>
      </c>
      <c r="AZ58" s="5">
        <f t="shared" si="17"/>
        <v>-73.210000000000036</v>
      </c>
      <c r="BA58" s="5">
        <f t="shared" si="17"/>
        <v>6.25</v>
      </c>
      <c r="BB58" s="5">
        <f t="shared" si="17"/>
        <v>334.62999999999988</v>
      </c>
      <c r="BC58" s="33">
        <f t="shared" si="17"/>
        <v>434.60000000000014</v>
      </c>
      <c r="BD58" s="34">
        <f t="shared" si="17"/>
        <v>702.26999999999953</v>
      </c>
      <c r="BE58" s="7" t="e">
        <f t="shared" si="18"/>
        <v>#DIV/0!</v>
      </c>
      <c r="BF58" s="7">
        <f t="shared" si="18"/>
        <v>-0.15357022990434643</v>
      </c>
      <c r="BG58" s="7">
        <f t="shared" si="18"/>
        <v>0.14477646513782719</v>
      </c>
      <c r="BH58" s="7">
        <f t="shared" si="18"/>
        <v>0.19334504316072887</v>
      </c>
      <c r="BI58" s="36">
        <f t="shared" si="18"/>
        <v>0.35592609578719792</v>
      </c>
      <c r="BJ58" s="37">
        <f t="shared" si="18"/>
        <v>0.20228593155455429</v>
      </c>
      <c r="BK58" s="38">
        <f t="shared" si="19"/>
        <v>0</v>
      </c>
      <c r="BL58" s="38">
        <f t="shared" si="19"/>
        <v>0.20810533427541425</v>
      </c>
      <c r="BM58" s="38">
        <f t="shared" si="19"/>
        <v>0.36877844936945009</v>
      </c>
      <c r="BN58" s="38">
        <f t="shared" si="19"/>
        <v>0.30908024320930932</v>
      </c>
      <c r="BO58" s="39">
        <f t="shared" si="19"/>
        <v>0.28718671021659908</v>
      </c>
      <c r="BP58" s="40">
        <f t="shared" si="19"/>
        <v>0.28745509740832154</v>
      </c>
      <c r="BQ58" s="38">
        <f t="shared" si="20"/>
        <v>0</v>
      </c>
      <c r="BR58" s="38">
        <f t="shared" si="20"/>
        <v>0.21218015195146811</v>
      </c>
      <c r="BS58" s="38">
        <f t="shared" si="20"/>
        <v>0.37885037297060115</v>
      </c>
      <c r="BT58" s="38">
        <f t="shared" si="20"/>
        <v>0.31045777426992893</v>
      </c>
      <c r="BU58" s="39">
        <f t="shared" si="20"/>
        <v>0.24707555893702307</v>
      </c>
      <c r="BV58" s="40">
        <f t="shared" si="20"/>
        <v>0.26959213324956954</v>
      </c>
      <c r="BW58" s="38">
        <f t="shared" si="21"/>
        <v>0</v>
      </c>
      <c r="BX58" s="38">
        <f t="shared" si="21"/>
        <v>-4.0748176760538601E-3</v>
      </c>
      <c r="BY58" s="38">
        <f t="shared" si="21"/>
        <v>-1.0071923601151056E-2</v>
      </c>
      <c r="BZ58" s="38">
        <f t="shared" si="21"/>
        <v>-1.3775310606196078E-3</v>
      </c>
      <c r="CA58" s="39">
        <f t="shared" si="21"/>
        <v>4.0111151279576013E-2</v>
      </c>
      <c r="CB58" s="40">
        <f t="shared" si="21"/>
        <v>1.7862964158751993E-2</v>
      </c>
      <c r="CC58" s="2">
        <f t="shared" si="22"/>
        <v>0</v>
      </c>
      <c r="CD58" s="2">
        <f t="shared" si="22"/>
        <v>-40.748176760538598</v>
      </c>
      <c r="CE58" s="2">
        <f t="shared" si="22"/>
        <v>-100.71923601151056</v>
      </c>
      <c r="CF58" s="2">
        <f t="shared" si="22"/>
        <v>-13.775310606196079</v>
      </c>
      <c r="CG58" s="29">
        <f t="shared" si="22"/>
        <v>401.11151279576012</v>
      </c>
      <c r="CH58" s="31">
        <f t="shared" si="22"/>
        <v>178.62964158751993</v>
      </c>
      <c r="CI58" s="40">
        <f>IFERROR(M58/'Class Sum-WR'!M58,0)</f>
        <v>0.19852428067980216</v>
      </c>
    </row>
    <row r="59" spans="1:87" x14ac:dyDescent="0.2">
      <c r="A59" t="s">
        <v>46</v>
      </c>
      <c r="B59" t="s">
        <v>46</v>
      </c>
      <c r="C59" t="s">
        <v>56</v>
      </c>
      <c r="D59" t="s">
        <v>56</v>
      </c>
      <c r="E59" t="s">
        <v>53</v>
      </c>
      <c r="F59" s="27">
        <f t="shared" si="13"/>
        <v>46064</v>
      </c>
      <c r="G59" s="60" t="s">
        <v>38</v>
      </c>
      <c r="H59" s="28">
        <v>0</v>
      </c>
      <c r="I59" s="2">
        <v>2504.9899999999998</v>
      </c>
      <c r="J59" s="2">
        <v>275.45999999999998</v>
      </c>
      <c r="K59" s="2">
        <v>6556.48</v>
      </c>
      <c r="L59" s="29">
        <v>5925.88</v>
      </c>
      <c r="M59" s="30">
        <f t="shared" si="0"/>
        <v>15262.810000000001</v>
      </c>
      <c r="N59" t="s">
        <v>49</v>
      </c>
      <c r="O59" t="s">
        <v>49</v>
      </c>
      <c r="P59" t="s">
        <v>56</v>
      </c>
      <c r="Q59" t="s">
        <v>56</v>
      </c>
      <c r="R59" t="s">
        <v>53</v>
      </c>
      <c r="S59" s="27">
        <f t="shared" si="14"/>
        <v>45700</v>
      </c>
      <c r="T59" s="60" t="s">
        <v>38</v>
      </c>
      <c r="U59" s="28">
        <v>0</v>
      </c>
      <c r="V59" s="2">
        <v>2841.35</v>
      </c>
      <c r="W59" s="2">
        <v>159.88999999999999</v>
      </c>
      <c r="X59" s="2">
        <v>7810.08</v>
      </c>
      <c r="Y59" s="29">
        <v>5707.52</v>
      </c>
      <c r="Z59" s="31">
        <f t="shared" si="1"/>
        <v>16518.84</v>
      </c>
      <c r="AA59" s="32">
        <f t="shared" si="15"/>
        <v>0</v>
      </c>
      <c r="AB59" s="5">
        <f t="shared" si="15"/>
        <v>-336.36000000000013</v>
      </c>
      <c r="AC59" s="5">
        <f t="shared" si="15"/>
        <v>115.57</v>
      </c>
      <c r="AD59" s="5">
        <f t="shared" si="15"/>
        <v>-1253.6000000000004</v>
      </c>
      <c r="AE59" s="33">
        <f t="shared" si="15"/>
        <v>218.35999999999967</v>
      </c>
      <c r="AF59" s="34">
        <f t="shared" si="15"/>
        <v>-1256.0299999999988</v>
      </c>
      <c r="AG59" s="35" t="e">
        <f t="shared" si="16"/>
        <v>#DIV/0!</v>
      </c>
      <c r="AH59" s="7">
        <f t="shared" si="16"/>
        <v>-0.11838034737008821</v>
      </c>
      <c r="AI59" s="7">
        <f t="shared" si="16"/>
        <v>0.72280943148414534</v>
      </c>
      <c r="AJ59" s="7">
        <f t="shared" si="16"/>
        <v>-0.16051051973859429</v>
      </c>
      <c r="AK59" s="36">
        <f t="shared" si="16"/>
        <v>3.8258297824624296E-2</v>
      </c>
      <c r="AL59" s="37">
        <f t="shared" si="16"/>
        <v>-7.6036210775090679E-2</v>
      </c>
      <c r="AM59" s="2">
        <v>0</v>
      </c>
      <c r="AN59" s="2">
        <v>516.95000000000005</v>
      </c>
      <c r="AO59" s="2">
        <v>96.55</v>
      </c>
      <c r="AP59" s="2">
        <v>2048.7600000000002</v>
      </c>
      <c r="AQ59" s="29">
        <v>1919.51</v>
      </c>
      <c r="AR59" s="31">
        <f t="shared" si="4"/>
        <v>4581.7700000000004</v>
      </c>
      <c r="AS59" s="2">
        <v>0</v>
      </c>
      <c r="AT59" s="2">
        <v>544.29999999999995</v>
      </c>
      <c r="AU59" s="2">
        <v>72.010000000000005</v>
      </c>
      <c r="AV59" s="2">
        <v>2345.17</v>
      </c>
      <c r="AW59" s="29">
        <v>1468.18</v>
      </c>
      <c r="AX59" s="31">
        <f t="shared" si="5"/>
        <v>4429.66</v>
      </c>
      <c r="AY59" s="5">
        <f t="shared" si="17"/>
        <v>0</v>
      </c>
      <c r="AZ59" s="5">
        <f t="shared" si="17"/>
        <v>-27.349999999999909</v>
      </c>
      <c r="BA59" s="5">
        <f t="shared" si="17"/>
        <v>24.539999999999992</v>
      </c>
      <c r="BB59" s="5">
        <f t="shared" si="17"/>
        <v>-296.40999999999985</v>
      </c>
      <c r="BC59" s="33">
        <f t="shared" si="17"/>
        <v>451.32999999999993</v>
      </c>
      <c r="BD59" s="34">
        <f t="shared" si="17"/>
        <v>152.11000000000058</v>
      </c>
      <c r="BE59" s="7" t="e">
        <f t="shared" si="18"/>
        <v>#DIV/0!</v>
      </c>
      <c r="BF59" s="7">
        <f t="shared" si="18"/>
        <v>-5.024802498622067E-2</v>
      </c>
      <c r="BG59" s="7">
        <f t="shared" si="18"/>
        <v>0.3407860019441743</v>
      </c>
      <c r="BH59" s="7">
        <f t="shared" si="18"/>
        <v>-0.12639169015465823</v>
      </c>
      <c r="BI59" s="36">
        <f t="shared" si="18"/>
        <v>0.30740781103134485</v>
      </c>
      <c r="BJ59" s="37">
        <f t="shared" si="18"/>
        <v>3.4338978612354125E-2</v>
      </c>
      <c r="BK59" s="38">
        <f t="shared" si="19"/>
        <v>0</v>
      </c>
      <c r="BL59" s="38">
        <f t="shared" si="19"/>
        <v>0.20636808929376968</v>
      </c>
      <c r="BM59" s="38">
        <f t="shared" si="19"/>
        <v>0.35050461046975967</v>
      </c>
      <c r="BN59" s="38">
        <f t="shared" si="19"/>
        <v>0.31247864707892042</v>
      </c>
      <c r="BO59" s="39">
        <f t="shared" si="19"/>
        <v>0.32391982287862731</v>
      </c>
      <c r="BP59" s="40">
        <f t="shared" si="19"/>
        <v>0.30019177333662672</v>
      </c>
      <c r="BQ59" s="38">
        <f t="shared" si="20"/>
        <v>0</v>
      </c>
      <c r="BR59" s="38">
        <f t="shared" si="20"/>
        <v>0.19156386928748656</v>
      </c>
      <c r="BS59" s="38">
        <f t="shared" si="20"/>
        <v>0.45037213083995253</v>
      </c>
      <c r="BT59" s="38">
        <f t="shared" si="20"/>
        <v>0.3002747731137197</v>
      </c>
      <c r="BU59" s="39">
        <f t="shared" si="20"/>
        <v>0.25723606750392464</v>
      </c>
      <c r="BV59" s="40">
        <f t="shared" si="20"/>
        <v>0.26815805468180576</v>
      </c>
      <c r="BW59" s="38">
        <f t="shared" si="21"/>
        <v>0</v>
      </c>
      <c r="BX59" s="38">
        <f t="shared" si="21"/>
        <v>1.480422000628312E-2</v>
      </c>
      <c r="BY59" s="38">
        <f t="shared" si="21"/>
        <v>-9.9867520370192864E-2</v>
      </c>
      <c r="BZ59" s="38">
        <f t="shared" si="21"/>
        <v>1.2203873965200729E-2</v>
      </c>
      <c r="CA59" s="39">
        <f t="shared" si="21"/>
        <v>6.6683755374702669E-2</v>
      </c>
      <c r="CB59" s="40">
        <f t="shared" si="21"/>
        <v>3.2033718654820964E-2</v>
      </c>
      <c r="CC59" s="2">
        <f t="shared" si="22"/>
        <v>0</v>
      </c>
      <c r="CD59" s="2">
        <f t="shared" si="22"/>
        <v>148.0422000628312</v>
      </c>
      <c r="CE59" s="2">
        <f t="shared" si="22"/>
        <v>-998.67520370192869</v>
      </c>
      <c r="CF59" s="2">
        <f t="shared" si="22"/>
        <v>122.03873965200729</v>
      </c>
      <c r="CG59" s="29">
        <f t="shared" si="22"/>
        <v>666.83755374702673</v>
      </c>
      <c r="CH59" s="31">
        <f t="shared" si="22"/>
        <v>320.33718654820962</v>
      </c>
      <c r="CI59" s="40">
        <f>IFERROR(M59/'Class Sum-WR'!M59,0)</f>
        <v>0.22411648504973339</v>
      </c>
    </row>
    <row r="60" spans="1:87" x14ac:dyDescent="0.2">
      <c r="A60" t="s">
        <v>46</v>
      </c>
      <c r="B60" t="s">
        <v>46</v>
      </c>
      <c r="C60" t="s">
        <v>56</v>
      </c>
      <c r="D60" t="s">
        <v>56</v>
      </c>
      <c r="E60" t="s">
        <v>53</v>
      </c>
      <c r="F60" s="27">
        <f t="shared" si="13"/>
        <v>46065</v>
      </c>
      <c r="G60" s="60" t="s">
        <v>39</v>
      </c>
      <c r="H60" s="28">
        <v>0</v>
      </c>
      <c r="I60" s="2">
        <v>4018.31</v>
      </c>
      <c r="J60" s="2">
        <v>216.9</v>
      </c>
      <c r="K60" s="2">
        <v>8764.4</v>
      </c>
      <c r="L60" s="29">
        <v>7088.98</v>
      </c>
      <c r="M60" s="30">
        <f t="shared" si="0"/>
        <v>20088.59</v>
      </c>
      <c r="N60" t="s">
        <v>49</v>
      </c>
      <c r="O60" t="s">
        <v>49</v>
      </c>
      <c r="P60" t="s">
        <v>56</v>
      </c>
      <c r="Q60" t="s">
        <v>56</v>
      </c>
      <c r="R60" t="s">
        <v>53</v>
      </c>
      <c r="S60" s="27">
        <f t="shared" si="14"/>
        <v>45701</v>
      </c>
      <c r="T60" s="60" t="s">
        <v>39</v>
      </c>
      <c r="U60" s="28">
        <v>0</v>
      </c>
      <c r="V60" s="2">
        <v>4040.02</v>
      </c>
      <c r="W60" s="2">
        <v>149</v>
      </c>
      <c r="X60" s="2">
        <v>12497.09</v>
      </c>
      <c r="Y60" s="29">
        <v>10038.39</v>
      </c>
      <c r="Z60" s="31">
        <f t="shared" si="1"/>
        <v>26724.5</v>
      </c>
      <c r="AA60" s="32">
        <f t="shared" si="15"/>
        <v>0</v>
      </c>
      <c r="AB60" s="5">
        <f t="shared" si="15"/>
        <v>-21.710000000000036</v>
      </c>
      <c r="AC60" s="5">
        <f t="shared" si="15"/>
        <v>67.900000000000006</v>
      </c>
      <c r="AD60" s="5">
        <f t="shared" si="15"/>
        <v>-3732.6900000000005</v>
      </c>
      <c r="AE60" s="33">
        <f t="shared" si="15"/>
        <v>-2949.41</v>
      </c>
      <c r="AF60" s="34">
        <f t="shared" si="15"/>
        <v>-6635.91</v>
      </c>
      <c r="AG60" s="35" t="e">
        <f t="shared" si="16"/>
        <v>#DIV/0!</v>
      </c>
      <c r="AH60" s="7">
        <f t="shared" si="16"/>
        <v>-5.373735773585288E-3</v>
      </c>
      <c r="AI60" s="7">
        <f t="shared" si="16"/>
        <v>0.4557046979865772</v>
      </c>
      <c r="AJ60" s="7">
        <f t="shared" si="16"/>
        <v>-0.29868473380603006</v>
      </c>
      <c r="AK60" s="36">
        <f t="shared" si="16"/>
        <v>-0.29381305169454464</v>
      </c>
      <c r="AL60" s="37">
        <f t="shared" si="16"/>
        <v>-0.24830810679339183</v>
      </c>
      <c r="AM60" s="2">
        <v>0</v>
      </c>
      <c r="AN60" s="2">
        <v>730.81</v>
      </c>
      <c r="AO60" s="2">
        <v>103.42</v>
      </c>
      <c r="AP60" s="2">
        <v>2519.4</v>
      </c>
      <c r="AQ60" s="29">
        <v>1964.59</v>
      </c>
      <c r="AR60" s="31">
        <f t="shared" si="4"/>
        <v>5318.22</v>
      </c>
      <c r="AS60" s="2">
        <v>0</v>
      </c>
      <c r="AT60" s="2">
        <v>827.88</v>
      </c>
      <c r="AU60" s="2">
        <v>69.98</v>
      </c>
      <c r="AV60" s="2">
        <v>3870.58</v>
      </c>
      <c r="AW60" s="29">
        <v>2733.01</v>
      </c>
      <c r="AX60" s="31">
        <f t="shared" si="5"/>
        <v>7501.45</v>
      </c>
      <c r="AY60" s="5">
        <f t="shared" si="17"/>
        <v>0</v>
      </c>
      <c r="AZ60" s="5">
        <f t="shared" si="17"/>
        <v>-97.07000000000005</v>
      </c>
      <c r="BA60" s="5">
        <f t="shared" si="17"/>
        <v>33.44</v>
      </c>
      <c r="BB60" s="5">
        <f t="shared" si="17"/>
        <v>-1351.1799999999998</v>
      </c>
      <c r="BC60" s="33">
        <f t="shared" si="17"/>
        <v>-768.4200000000003</v>
      </c>
      <c r="BD60" s="34">
        <f t="shared" si="17"/>
        <v>-2183.2299999999996</v>
      </c>
      <c r="BE60" s="7" t="e">
        <f t="shared" si="18"/>
        <v>#DIV/0!</v>
      </c>
      <c r="BF60" s="7">
        <f t="shared" si="18"/>
        <v>-0.11725129245784419</v>
      </c>
      <c r="BG60" s="7">
        <f t="shared" si="18"/>
        <v>0.47785081451843375</v>
      </c>
      <c r="BH60" s="7">
        <f t="shared" si="18"/>
        <v>-0.3490898004950162</v>
      </c>
      <c r="BI60" s="36">
        <f t="shared" si="18"/>
        <v>-0.2811625277624305</v>
      </c>
      <c r="BJ60" s="37">
        <f t="shared" si="18"/>
        <v>-0.29104106539402375</v>
      </c>
      <c r="BK60" s="38">
        <f t="shared" si="19"/>
        <v>0</v>
      </c>
      <c r="BL60" s="38">
        <f t="shared" si="19"/>
        <v>0.18186999012022467</v>
      </c>
      <c r="BM60" s="38">
        <f t="shared" si="19"/>
        <v>0.47680958967266018</v>
      </c>
      <c r="BN60" s="38">
        <f t="shared" si="19"/>
        <v>0.28745835425128935</v>
      </c>
      <c r="BO60" s="39">
        <f t="shared" si="19"/>
        <v>0.27713295847921704</v>
      </c>
      <c r="BP60" s="40">
        <f t="shared" si="19"/>
        <v>0.26473834151625375</v>
      </c>
      <c r="BQ60" s="38">
        <f t="shared" si="20"/>
        <v>0</v>
      </c>
      <c r="BR60" s="38">
        <f t="shared" si="20"/>
        <v>0.20491977762486324</v>
      </c>
      <c r="BS60" s="38">
        <f t="shared" si="20"/>
        <v>0.46966442953020138</v>
      </c>
      <c r="BT60" s="38">
        <f t="shared" si="20"/>
        <v>0.30971850246737437</v>
      </c>
      <c r="BU60" s="39">
        <f t="shared" si="20"/>
        <v>0.27225580994561882</v>
      </c>
      <c r="BV60" s="40">
        <f t="shared" si="20"/>
        <v>0.2806956163819716</v>
      </c>
      <c r="BW60" s="38">
        <f t="shared" si="21"/>
        <v>0</v>
      </c>
      <c r="BX60" s="38">
        <f t="shared" si="21"/>
        <v>-2.3049787504638569E-2</v>
      </c>
      <c r="BY60" s="38">
        <f t="shared" si="21"/>
        <v>7.1451601424588063E-3</v>
      </c>
      <c r="BZ60" s="38">
        <f t="shared" si="21"/>
        <v>-2.2260148216085018E-2</v>
      </c>
      <c r="CA60" s="39">
        <f t="shared" si="21"/>
        <v>4.877148533598219E-3</v>
      </c>
      <c r="CB60" s="40">
        <f t="shared" si="21"/>
        <v>-1.5957274865717852E-2</v>
      </c>
      <c r="CC60" s="2">
        <f t="shared" si="22"/>
        <v>0</v>
      </c>
      <c r="CD60" s="2">
        <f t="shared" si="22"/>
        <v>-230.4978750463857</v>
      </c>
      <c r="CE60" s="2">
        <f t="shared" si="22"/>
        <v>71.451601424588063</v>
      </c>
      <c r="CF60" s="2">
        <f t="shared" si="22"/>
        <v>-222.6014821608502</v>
      </c>
      <c r="CG60" s="29">
        <f t="shared" si="22"/>
        <v>48.771485335982192</v>
      </c>
      <c r="CH60" s="31">
        <f t="shared" si="22"/>
        <v>-159.57274865717852</v>
      </c>
      <c r="CI60" s="40">
        <f>IFERROR(M60/'Class Sum-WR'!M60,0)</f>
        <v>0.21593898505423201</v>
      </c>
    </row>
    <row r="61" spans="1:87" x14ac:dyDescent="0.2">
      <c r="A61" t="s">
        <v>46</v>
      </c>
      <c r="B61" t="s">
        <v>46</v>
      </c>
      <c r="C61" t="s">
        <v>56</v>
      </c>
      <c r="D61" t="s">
        <v>56</v>
      </c>
      <c r="E61" t="s">
        <v>53</v>
      </c>
      <c r="F61" s="27">
        <f t="shared" si="13"/>
        <v>46066</v>
      </c>
      <c r="G61" s="60" t="s">
        <v>40</v>
      </c>
      <c r="H61" s="28">
        <v>0</v>
      </c>
      <c r="I61" s="2">
        <v>6625.51</v>
      </c>
      <c r="J61" s="2">
        <v>534.64</v>
      </c>
      <c r="K61" s="2">
        <v>18057.830000000002</v>
      </c>
      <c r="L61" s="29">
        <v>11721.91</v>
      </c>
      <c r="M61" s="30">
        <f t="shared" si="0"/>
        <v>36939.89</v>
      </c>
      <c r="N61" t="s">
        <v>49</v>
      </c>
      <c r="O61" t="s">
        <v>49</v>
      </c>
      <c r="P61" t="s">
        <v>56</v>
      </c>
      <c r="Q61" t="s">
        <v>56</v>
      </c>
      <c r="R61" t="s">
        <v>53</v>
      </c>
      <c r="S61" s="27">
        <f t="shared" si="14"/>
        <v>45702</v>
      </c>
      <c r="T61" s="60" t="s">
        <v>40</v>
      </c>
      <c r="U61" s="28">
        <v>0</v>
      </c>
      <c r="V61" s="2">
        <v>8035.89</v>
      </c>
      <c r="W61" s="2">
        <v>453.16</v>
      </c>
      <c r="X61" s="2">
        <v>25234.74</v>
      </c>
      <c r="Y61" s="29">
        <v>19143.39</v>
      </c>
      <c r="Z61" s="31">
        <f t="shared" si="1"/>
        <v>52867.18</v>
      </c>
      <c r="AA61" s="32">
        <f t="shared" si="15"/>
        <v>0</v>
      </c>
      <c r="AB61" s="5">
        <f t="shared" si="15"/>
        <v>-1410.38</v>
      </c>
      <c r="AC61" s="5">
        <f t="shared" si="15"/>
        <v>81.479999999999961</v>
      </c>
      <c r="AD61" s="5">
        <f t="shared" si="15"/>
        <v>-7176.91</v>
      </c>
      <c r="AE61" s="33">
        <f t="shared" si="15"/>
        <v>-7421.48</v>
      </c>
      <c r="AF61" s="34">
        <f t="shared" si="15"/>
        <v>-15927.29</v>
      </c>
      <c r="AG61" s="35" t="e">
        <f t="shared" si="16"/>
        <v>#DIV/0!</v>
      </c>
      <c r="AH61" s="7">
        <f t="shared" si="16"/>
        <v>-0.17551011773431444</v>
      </c>
      <c r="AI61" s="7">
        <f t="shared" si="16"/>
        <v>0.17980404272221723</v>
      </c>
      <c r="AJ61" s="7">
        <f t="shared" si="16"/>
        <v>-0.28440594196730379</v>
      </c>
      <c r="AK61" s="36">
        <f t="shared" si="16"/>
        <v>-0.38767846238309933</v>
      </c>
      <c r="AL61" s="37">
        <f t="shared" si="16"/>
        <v>-0.30126989939694154</v>
      </c>
      <c r="AM61" s="2">
        <v>0</v>
      </c>
      <c r="AN61" s="2">
        <v>1347.05</v>
      </c>
      <c r="AO61" s="2">
        <v>214.51</v>
      </c>
      <c r="AP61" s="2">
        <v>5808.28</v>
      </c>
      <c r="AQ61" s="29">
        <v>3388.38</v>
      </c>
      <c r="AR61" s="31">
        <f t="shared" si="4"/>
        <v>10758.220000000001</v>
      </c>
      <c r="AS61" s="2">
        <v>0</v>
      </c>
      <c r="AT61" s="2">
        <v>1612.59</v>
      </c>
      <c r="AU61" s="2">
        <v>69.86</v>
      </c>
      <c r="AV61" s="2">
        <v>7798.53</v>
      </c>
      <c r="AW61" s="29">
        <v>5504.45</v>
      </c>
      <c r="AX61" s="31">
        <f t="shared" si="5"/>
        <v>14985.43</v>
      </c>
      <c r="AY61" s="5">
        <f t="shared" si="17"/>
        <v>0</v>
      </c>
      <c r="AZ61" s="5">
        <f t="shared" si="17"/>
        <v>-265.53999999999996</v>
      </c>
      <c r="BA61" s="5">
        <f t="shared" si="17"/>
        <v>144.64999999999998</v>
      </c>
      <c r="BB61" s="5">
        <f t="shared" si="17"/>
        <v>-1990.25</v>
      </c>
      <c r="BC61" s="33">
        <f t="shared" si="17"/>
        <v>-2116.0699999999997</v>
      </c>
      <c r="BD61" s="34">
        <f t="shared" si="17"/>
        <v>-4227.2099999999991</v>
      </c>
      <c r="BE61" s="7" t="e">
        <f t="shared" si="18"/>
        <v>#DIV/0!</v>
      </c>
      <c r="BF61" s="7">
        <f t="shared" si="18"/>
        <v>-0.16466677828834358</v>
      </c>
      <c r="BG61" s="7">
        <f t="shared" si="18"/>
        <v>2.0705697108502719</v>
      </c>
      <c r="BH61" s="7">
        <f t="shared" si="18"/>
        <v>-0.25520835336916059</v>
      </c>
      <c r="BI61" s="36">
        <f t="shared" si="18"/>
        <v>-0.38442896202163701</v>
      </c>
      <c r="BJ61" s="37">
        <f t="shared" si="18"/>
        <v>-0.28208800147876967</v>
      </c>
      <c r="BK61" s="38">
        <f t="shared" si="19"/>
        <v>0</v>
      </c>
      <c r="BL61" s="38">
        <f t="shared" si="19"/>
        <v>0.20331265064878024</v>
      </c>
      <c r="BM61" s="38">
        <f t="shared" si="19"/>
        <v>0.40122325303007633</v>
      </c>
      <c r="BN61" s="38">
        <f t="shared" si="19"/>
        <v>0.32164883598970634</v>
      </c>
      <c r="BO61" s="39">
        <f t="shared" si="19"/>
        <v>0.28906381297928413</v>
      </c>
      <c r="BP61" s="40">
        <f t="shared" si="19"/>
        <v>0.29123584287879584</v>
      </c>
      <c r="BQ61" s="38">
        <f t="shared" si="20"/>
        <v>0</v>
      </c>
      <c r="BR61" s="38">
        <f t="shared" si="20"/>
        <v>0.20067347860660112</v>
      </c>
      <c r="BS61" s="38">
        <f t="shared" si="20"/>
        <v>0.15416188542678083</v>
      </c>
      <c r="BT61" s="38">
        <f t="shared" si="20"/>
        <v>0.30903944324371874</v>
      </c>
      <c r="BU61" s="39">
        <f t="shared" si="20"/>
        <v>0.2875378916691349</v>
      </c>
      <c r="BV61" s="40">
        <f t="shared" si="20"/>
        <v>0.28345430946004685</v>
      </c>
      <c r="BW61" s="38">
        <f t="shared" si="21"/>
        <v>0</v>
      </c>
      <c r="BX61" s="38">
        <f t="shared" si="21"/>
        <v>2.6391720421791165E-3</v>
      </c>
      <c r="BY61" s="38">
        <f t="shared" si="21"/>
        <v>0.2470613676032955</v>
      </c>
      <c r="BZ61" s="38">
        <f t="shared" si="21"/>
        <v>1.2609392745987602E-2</v>
      </c>
      <c r="CA61" s="39">
        <f t="shared" si="21"/>
        <v>1.5259213101492253E-3</v>
      </c>
      <c r="CB61" s="40">
        <f t="shared" si="21"/>
        <v>7.7815334187489871E-3</v>
      </c>
      <c r="CC61" s="2">
        <f t="shared" si="22"/>
        <v>0</v>
      </c>
      <c r="CD61" s="2">
        <f t="shared" si="22"/>
        <v>26.391720421791163</v>
      </c>
      <c r="CE61" s="2">
        <f t="shared" si="22"/>
        <v>2470.613676032955</v>
      </c>
      <c r="CF61" s="2">
        <f t="shared" si="22"/>
        <v>126.09392745987603</v>
      </c>
      <c r="CG61" s="29">
        <f t="shared" si="22"/>
        <v>15.259213101492254</v>
      </c>
      <c r="CH61" s="31">
        <f t="shared" si="22"/>
        <v>77.815334187489867</v>
      </c>
      <c r="CI61" s="40">
        <f>IFERROR(M61/'Class Sum-WR'!M61,0)</f>
        <v>0.26565980772328723</v>
      </c>
    </row>
    <row r="62" spans="1:87" ht="13.5" thickBot="1" x14ac:dyDescent="0.25">
      <c r="A62" t="s">
        <v>46</v>
      </c>
      <c r="B62" t="s">
        <v>46</v>
      </c>
      <c r="C62" t="s">
        <v>56</v>
      </c>
      <c r="D62" t="s">
        <v>56</v>
      </c>
      <c r="E62" t="s">
        <v>53</v>
      </c>
      <c r="F62" s="41">
        <f t="shared" si="13"/>
        <v>46067</v>
      </c>
      <c r="G62" s="61" t="s">
        <v>41</v>
      </c>
      <c r="H62" s="43">
        <v>0</v>
      </c>
      <c r="I62" s="44">
        <v>5821.48</v>
      </c>
      <c r="J62" s="44">
        <v>-26.6</v>
      </c>
      <c r="K62" s="44">
        <v>23030.92</v>
      </c>
      <c r="L62" s="45">
        <v>14202.76</v>
      </c>
      <c r="M62" s="46">
        <f t="shared" si="0"/>
        <v>43028.56</v>
      </c>
      <c r="N62" t="s">
        <v>49</v>
      </c>
      <c r="O62" t="s">
        <v>49</v>
      </c>
      <c r="P62" t="s">
        <v>56</v>
      </c>
      <c r="Q62" t="s">
        <v>56</v>
      </c>
      <c r="R62" t="s">
        <v>53</v>
      </c>
      <c r="S62" s="41">
        <f t="shared" si="14"/>
        <v>45703</v>
      </c>
      <c r="T62" s="61" t="s">
        <v>41</v>
      </c>
      <c r="U62" s="43">
        <v>0</v>
      </c>
      <c r="V62" s="44">
        <v>4887.92</v>
      </c>
      <c r="W62" s="44">
        <v>324.83999999999997</v>
      </c>
      <c r="X62" s="44">
        <v>16096.48</v>
      </c>
      <c r="Y62" s="45">
        <v>8572.48</v>
      </c>
      <c r="Z62" s="47">
        <f t="shared" si="1"/>
        <v>29881.719999999998</v>
      </c>
      <c r="AA62" s="48">
        <f t="shared" si="15"/>
        <v>0</v>
      </c>
      <c r="AB62" s="49">
        <f t="shared" si="15"/>
        <v>933.55999999999949</v>
      </c>
      <c r="AC62" s="49">
        <f t="shared" si="15"/>
        <v>-351.44</v>
      </c>
      <c r="AD62" s="49">
        <f t="shared" si="15"/>
        <v>6934.4399999999987</v>
      </c>
      <c r="AE62" s="50">
        <f t="shared" si="15"/>
        <v>5630.2800000000007</v>
      </c>
      <c r="AF62" s="51">
        <f t="shared" si="15"/>
        <v>13146.84</v>
      </c>
      <c r="AG62" s="52" t="e">
        <f t="shared" si="16"/>
        <v>#DIV/0!</v>
      </c>
      <c r="AH62" s="53">
        <f t="shared" si="16"/>
        <v>0.19099330594608738</v>
      </c>
      <c r="AI62" s="53">
        <f t="shared" si="16"/>
        <v>-1.0818864671838444</v>
      </c>
      <c r="AJ62" s="53">
        <f t="shared" si="16"/>
        <v>0.43080474737333868</v>
      </c>
      <c r="AK62" s="54">
        <f t="shared" si="16"/>
        <v>0.65678543432005687</v>
      </c>
      <c r="AL62" s="55">
        <f t="shared" si="16"/>
        <v>0.43996262598003066</v>
      </c>
      <c r="AM62" s="44">
        <v>0</v>
      </c>
      <c r="AN62" s="44">
        <v>1175.8699999999999</v>
      </c>
      <c r="AO62" s="44">
        <v>-268.27999999999997</v>
      </c>
      <c r="AP62" s="44">
        <v>7589.47</v>
      </c>
      <c r="AQ62" s="45">
        <v>4280.7</v>
      </c>
      <c r="AR62" s="47">
        <f t="shared" si="4"/>
        <v>12777.759999999998</v>
      </c>
      <c r="AS62" s="44">
        <v>0</v>
      </c>
      <c r="AT62" s="44">
        <v>1027.44</v>
      </c>
      <c r="AU62" s="44">
        <v>143.87</v>
      </c>
      <c r="AV62" s="44">
        <v>5159.25</v>
      </c>
      <c r="AW62" s="45">
        <v>2393.0500000000002</v>
      </c>
      <c r="AX62" s="47">
        <f t="shared" si="5"/>
        <v>8723.61</v>
      </c>
      <c r="AY62" s="49">
        <f t="shared" si="17"/>
        <v>0</v>
      </c>
      <c r="AZ62" s="49">
        <f t="shared" si="17"/>
        <v>148.42999999999984</v>
      </c>
      <c r="BA62" s="49">
        <f t="shared" si="17"/>
        <v>-412.15</v>
      </c>
      <c r="BB62" s="49">
        <f t="shared" si="17"/>
        <v>2430.2200000000003</v>
      </c>
      <c r="BC62" s="50">
        <f t="shared" si="17"/>
        <v>1887.6499999999996</v>
      </c>
      <c r="BD62" s="51">
        <f t="shared" si="17"/>
        <v>4054.1499999999978</v>
      </c>
      <c r="BE62" s="53" t="e">
        <f t="shared" si="18"/>
        <v>#DIV/0!</v>
      </c>
      <c r="BF62" s="53">
        <f t="shared" si="18"/>
        <v>0.14446585688701999</v>
      </c>
      <c r="BG62" s="53">
        <f t="shared" si="18"/>
        <v>-2.8647390004865501</v>
      </c>
      <c r="BH62" s="53">
        <f t="shared" si="18"/>
        <v>0.47104133352715999</v>
      </c>
      <c r="BI62" s="54">
        <f t="shared" si="18"/>
        <v>0.78880508138150041</v>
      </c>
      <c r="BJ62" s="55">
        <f t="shared" si="18"/>
        <v>0.46473306349091692</v>
      </c>
      <c r="BK62" s="56">
        <f t="shared" si="19"/>
        <v>0</v>
      </c>
      <c r="BL62" s="56">
        <f t="shared" si="19"/>
        <v>0.20198815421507932</v>
      </c>
      <c r="BM62" s="56">
        <f t="shared" si="19"/>
        <v>10.085714285714284</v>
      </c>
      <c r="BN62" s="56">
        <f t="shared" si="19"/>
        <v>0.32953394827475413</v>
      </c>
      <c r="BO62" s="57">
        <f t="shared" si="19"/>
        <v>0.30139916466940225</v>
      </c>
      <c r="BP62" s="58">
        <f t="shared" si="19"/>
        <v>0.29695997263213081</v>
      </c>
      <c r="BQ62" s="56">
        <f t="shared" si="20"/>
        <v>0</v>
      </c>
      <c r="BR62" s="56">
        <f t="shared" si="20"/>
        <v>0.21019983960457619</v>
      </c>
      <c r="BS62" s="56">
        <f t="shared" si="20"/>
        <v>0.44289496367442438</v>
      </c>
      <c r="BT62" s="56">
        <f t="shared" si="20"/>
        <v>0.32052038706599206</v>
      </c>
      <c r="BU62" s="57">
        <f t="shared" si="20"/>
        <v>0.2791549236626974</v>
      </c>
      <c r="BV62" s="58">
        <f t="shared" si="20"/>
        <v>0.29193801427762528</v>
      </c>
      <c r="BW62" s="56">
        <f t="shared" si="21"/>
        <v>0</v>
      </c>
      <c r="BX62" s="56">
        <f t="shared" si="21"/>
        <v>-8.2116853894968755E-3</v>
      </c>
      <c r="BY62" s="56">
        <f t="shared" si="21"/>
        <v>9.642819322039859</v>
      </c>
      <c r="BZ62" s="56">
        <f t="shared" si="21"/>
        <v>9.0135612087620665E-3</v>
      </c>
      <c r="CA62" s="57">
        <f t="shared" si="21"/>
        <v>2.2244241006704857E-2</v>
      </c>
      <c r="CB62" s="58">
        <f t="shared" si="21"/>
        <v>5.0219583545055291E-3</v>
      </c>
      <c r="CC62" s="44">
        <f t="shared" si="22"/>
        <v>0</v>
      </c>
      <c r="CD62" s="44">
        <f t="shared" si="22"/>
        <v>-82.116853894968756</v>
      </c>
      <c r="CE62" s="44">
        <f t="shared" si="22"/>
        <v>96428.193220398593</v>
      </c>
      <c r="CF62" s="44">
        <f t="shared" si="22"/>
        <v>90.135612087620672</v>
      </c>
      <c r="CG62" s="45">
        <f t="shared" si="22"/>
        <v>222.44241006704857</v>
      </c>
      <c r="CH62" s="47">
        <f t="shared" si="22"/>
        <v>50.219583545055293</v>
      </c>
      <c r="CI62" s="58">
        <f>IFERROR(M62/'Class Sum-WR'!M62,0)</f>
        <v>0.38477640192782736</v>
      </c>
    </row>
    <row r="63" spans="1:87" x14ac:dyDescent="0.2">
      <c r="A63" t="s">
        <v>46</v>
      </c>
      <c r="B63" t="s">
        <v>46</v>
      </c>
      <c r="C63" t="s">
        <v>56</v>
      </c>
      <c r="D63" t="s">
        <v>56</v>
      </c>
      <c r="E63" t="s">
        <v>54</v>
      </c>
      <c r="F63" s="27">
        <f t="shared" si="13"/>
        <v>46068</v>
      </c>
      <c r="G63" s="60" t="s">
        <v>35</v>
      </c>
      <c r="H63" s="28">
        <v>0</v>
      </c>
      <c r="I63" s="2">
        <v>3421.72</v>
      </c>
      <c r="J63" s="2">
        <v>148.01</v>
      </c>
      <c r="K63" s="2">
        <v>13489.85</v>
      </c>
      <c r="L63" s="29">
        <v>6027.77</v>
      </c>
      <c r="M63" s="30">
        <f t="shared" si="0"/>
        <v>23087.350000000002</v>
      </c>
      <c r="N63" t="s">
        <v>49</v>
      </c>
      <c r="O63" t="s">
        <v>49</v>
      </c>
      <c r="P63" t="s">
        <v>56</v>
      </c>
      <c r="Q63" t="s">
        <v>56</v>
      </c>
      <c r="R63" t="s">
        <v>54</v>
      </c>
      <c r="S63" s="27">
        <f t="shared" si="14"/>
        <v>45704</v>
      </c>
      <c r="T63" s="60" t="s">
        <v>35</v>
      </c>
      <c r="U63" s="28">
        <v>0</v>
      </c>
      <c r="V63" s="2">
        <v>4010.82</v>
      </c>
      <c r="W63" s="2">
        <v>163.54</v>
      </c>
      <c r="X63" s="2">
        <v>8678.25</v>
      </c>
      <c r="Y63" s="29">
        <v>5531.89</v>
      </c>
      <c r="Z63" s="31">
        <f t="shared" si="1"/>
        <v>18384.5</v>
      </c>
      <c r="AA63" s="32">
        <f t="shared" si="15"/>
        <v>0</v>
      </c>
      <c r="AB63" s="5">
        <f t="shared" si="15"/>
        <v>-589.10000000000036</v>
      </c>
      <c r="AC63" s="5">
        <f t="shared" si="15"/>
        <v>-15.530000000000001</v>
      </c>
      <c r="AD63" s="5">
        <f t="shared" si="15"/>
        <v>4811.6000000000004</v>
      </c>
      <c r="AE63" s="33">
        <f t="shared" si="15"/>
        <v>495.88000000000011</v>
      </c>
      <c r="AF63" s="34">
        <f t="shared" si="15"/>
        <v>4702.8500000000022</v>
      </c>
      <c r="AG63" s="35" t="e">
        <f t="shared" si="16"/>
        <v>#DIV/0!</v>
      </c>
      <c r="AH63" s="7">
        <f t="shared" si="16"/>
        <v>-0.14687769583277244</v>
      </c>
      <c r="AI63" s="7">
        <f t="shared" si="16"/>
        <v>-9.4961477314418508E-2</v>
      </c>
      <c r="AJ63" s="7">
        <f t="shared" si="16"/>
        <v>0.55444358021490514</v>
      </c>
      <c r="AK63" s="36">
        <f t="shared" si="16"/>
        <v>8.9640249534969074E-2</v>
      </c>
      <c r="AL63" s="37">
        <f t="shared" si="16"/>
        <v>0.25580516195708353</v>
      </c>
      <c r="AM63" s="2">
        <v>0</v>
      </c>
      <c r="AN63" s="2">
        <v>721.51</v>
      </c>
      <c r="AO63" s="2">
        <v>66.87</v>
      </c>
      <c r="AP63" s="2">
        <v>4342.76</v>
      </c>
      <c r="AQ63" s="29">
        <v>1894.55</v>
      </c>
      <c r="AR63" s="31">
        <f t="shared" si="4"/>
        <v>7025.6900000000005</v>
      </c>
      <c r="AS63" s="2">
        <v>0</v>
      </c>
      <c r="AT63" s="2">
        <v>831.5</v>
      </c>
      <c r="AU63" s="2">
        <v>59.59</v>
      </c>
      <c r="AV63" s="2">
        <v>2769.96</v>
      </c>
      <c r="AW63" s="29">
        <v>1606.28</v>
      </c>
      <c r="AX63" s="31">
        <f t="shared" si="5"/>
        <v>5267.33</v>
      </c>
      <c r="AY63" s="5">
        <f t="shared" si="17"/>
        <v>0</v>
      </c>
      <c r="AZ63" s="5">
        <f t="shared" si="17"/>
        <v>-109.99000000000001</v>
      </c>
      <c r="BA63" s="5">
        <f t="shared" si="17"/>
        <v>7.2800000000000011</v>
      </c>
      <c r="BB63" s="5">
        <f t="shared" si="17"/>
        <v>1572.8000000000002</v>
      </c>
      <c r="BC63" s="33">
        <f t="shared" si="17"/>
        <v>288.27</v>
      </c>
      <c r="BD63" s="34">
        <f t="shared" si="17"/>
        <v>1758.3600000000006</v>
      </c>
      <c r="BE63" s="7" t="e">
        <f t="shared" si="18"/>
        <v>#DIV/0!</v>
      </c>
      <c r="BF63" s="7">
        <f t="shared" si="18"/>
        <v>-0.13227901383042695</v>
      </c>
      <c r="BG63" s="7">
        <f t="shared" si="18"/>
        <v>0.12216814901829168</v>
      </c>
      <c r="BH63" s="7">
        <f t="shared" si="18"/>
        <v>0.56780603330011992</v>
      </c>
      <c r="BI63" s="36">
        <f t="shared" si="18"/>
        <v>0.1794643524167642</v>
      </c>
      <c r="BJ63" s="37">
        <f t="shared" si="18"/>
        <v>0.33382377789126572</v>
      </c>
      <c r="BK63" s="38">
        <f t="shared" si="19"/>
        <v>0</v>
      </c>
      <c r="BL63" s="38">
        <f t="shared" si="19"/>
        <v>0.21086178880796794</v>
      </c>
      <c r="BM63" s="38">
        <f t="shared" si="19"/>
        <v>0.45179379771637057</v>
      </c>
      <c r="BN63" s="38">
        <f t="shared" si="19"/>
        <v>0.32192796806487839</v>
      </c>
      <c r="BO63" s="39">
        <f t="shared" si="19"/>
        <v>0.31430363135952433</v>
      </c>
      <c r="BP63" s="40">
        <f t="shared" si="19"/>
        <v>0.30430906968534716</v>
      </c>
      <c r="BQ63" s="38">
        <f t="shared" si="20"/>
        <v>0</v>
      </c>
      <c r="BR63" s="38">
        <f t="shared" si="20"/>
        <v>0.20731421504829436</v>
      </c>
      <c r="BS63" s="38">
        <f t="shared" si="20"/>
        <v>0.36437568790509972</v>
      </c>
      <c r="BT63" s="38">
        <f t="shared" si="20"/>
        <v>0.31918416731483884</v>
      </c>
      <c r="BU63" s="39">
        <f t="shared" si="20"/>
        <v>0.29036730665287991</v>
      </c>
      <c r="BV63" s="40">
        <f t="shared" si="20"/>
        <v>0.28650928771519485</v>
      </c>
      <c r="BW63" s="38">
        <f t="shared" si="21"/>
        <v>0</v>
      </c>
      <c r="BX63" s="38">
        <f t="shared" si="21"/>
        <v>3.5475737596735724E-3</v>
      </c>
      <c r="BY63" s="38">
        <f t="shared" si="21"/>
        <v>8.741810981127085E-2</v>
      </c>
      <c r="BZ63" s="38">
        <f t="shared" si="21"/>
        <v>2.7438007500395489E-3</v>
      </c>
      <c r="CA63" s="39">
        <f t="shared" si="21"/>
        <v>2.3936324706644418E-2</v>
      </c>
      <c r="CB63" s="40">
        <f t="shared" si="21"/>
        <v>1.7799781970152306E-2</v>
      </c>
      <c r="CC63" s="2">
        <f t="shared" si="22"/>
        <v>0</v>
      </c>
      <c r="CD63" s="2">
        <f t="shared" si="22"/>
        <v>35.475737596735726</v>
      </c>
      <c r="CE63" s="2">
        <f t="shared" si="22"/>
        <v>874.18109811270847</v>
      </c>
      <c r="CF63" s="2">
        <f t="shared" si="22"/>
        <v>27.438007500395489</v>
      </c>
      <c r="CG63" s="29">
        <f t="shared" si="22"/>
        <v>239.36324706644419</v>
      </c>
      <c r="CH63" s="31">
        <f t="shared" si="22"/>
        <v>177.99781970152307</v>
      </c>
      <c r="CI63" s="40">
        <f>IFERROR(M63/'Class Sum-WR'!M63,0)</f>
        <v>0.44728944227318096</v>
      </c>
    </row>
    <row r="64" spans="1:87" x14ac:dyDescent="0.2">
      <c r="A64" t="s">
        <v>46</v>
      </c>
      <c r="B64" t="s">
        <v>46</v>
      </c>
      <c r="C64" t="s">
        <v>56</v>
      </c>
      <c r="D64" t="s">
        <v>56</v>
      </c>
      <c r="E64" t="s">
        <v>54</v>
      </c>
      <c r="F64" s="27">
        <f t="shared" si="13"/>
        <v>46069</v>
      </c>
      <c r="G64" s="60" t="s">
        <v>36</v>
      </c>
      <c r="H64" s="28">
        <v>0</v>
      </c>
      <c r="I64" s="2">
        <v>2952.44</v>
      </c>
      <c r="J64" s="2">
        <v>176.03</v>
      </c>
      <c r="K64" s="2">
        <v>7788.72</v>
      </c>
      <c r="L64" s="29">
        <v>4872.24</v>
      </c>
      <c r="M64" s="30">
        <f t="shared" si="0"/>
        <v>15789.43</v>
      </c>
      <c r="N64" t="s">
        <v>49</v>
      </c>
      <c r="O64" t="s">
        <v>49</v>
      </c>
      <c r="P64" t="s">
        <v>56</v>
      </c>
      <c r="Q64" t="s">
        <v>56</v>
      </c>
      <c r="R64" t="s">
        <v>54</v>
      </c>
      <c r="S64" s="27">
        <f t="shared" si="14"/>
        <v>45705</v>
      </c>
      <c r="T64" s="60" t="s">
        <v>36</v>
      </c>
      <c r="U64" s="28">
        <v>0</v>
      </c>
      <c r="V64" s="2">
        <v>2448.81</v>
      </c>
      <c r="W64" s="2">
        <v>-22.68</v>
      </c>
      <c r="X64" s="2">
        <v>9089.31</v>
      </c>
      <c r="Y64" s="29">
        <v>5147.07</v>
      </c>
      <c r="Z64" s="31">
        <f t="shared" si="1"/>
        <v>16662.509999999998</v>
      </c>
      <c r="AA64" s="32">
        <f t="shared" si="15"/>
        <v>0</v>
      </c>
      <c r="AB64" s="5">
        <f t="shared" si="15"/>
        <v>503.63000000000011</v>
      </c>
      <c r="AC64" s="5">
        <f t="shared" si="15"/>
        <v>198.71</v>
      </c>
      <c r="AD64" s="5">
        <f t="shared" si="15"/>
        <v>-1300.5899999999992</v>
      </c>
      <c r="AE64" s="33">
        <f t="shared" si="15"/>
        <v>-274.82999999999993</v>
      </c>
      <c r="AF64" s="34">
        <f t="shared" si="15"/>
        <v>-873.07999999999811</v>
      </c>
      <c r="AG64" s="35" t="e">
        <f t="shared" si="16"/>
        <v>#DIV/0!</v>
      </c>
      <c r="AH64" s="7">
        <f t="shared" si="16"/>
        <v>0.20566315884041642</v>
      </c>
      <c r="AI64" s="7">
        <f t="shared" si="16"/>
        <v>-8.7614638447971789</v>
      </c>
      <c r="AJ64" s="7">
        <f t="shared" si="16"/>
        <v>-0.14309006954323258</v>
      </c>
      <c r="AK64" s="36">
        <f t="shared" si="16"/>
        <v>-5.3395426912787265E-2</v>
      </c>
      <c r="AL64" s="37">
        <f t="shared" si="16"/>
        <v>-5.2397868028286144E-2</v>
      </c>
      <c r="AM64" s="2">
        <v>0</v>
      </c>
      <c r="AN64" s="2">
        <v>572.79999999999995</v>
      </c>
      <c r="AO64" s="2">
        <v>69.25</v>
      </c>
      <c r="AP64" s="2">
        <v>2608.94</v>
      </c>
      <c r="AQ64" s="29">
        <v>1652.07</v>
      </c>
      <c r="AR64" s="31">
        <f t="shared" si="4"/>
        <v>4903.0599999999995</v>
      </c>
      <c r="AS64" s="2">
        <v>0</v>
      </c>
      <c r="AT64" s="2">
        <v>535.92999999999995</v>
      </c>
      <c r="AU64" s="2">
        <v>-15.25</v>
      </c>
      <c r="AV64" s="2">
        <v>2741.61</v>
      </c>
      <c r="AW64" s="29">
        <v>1450.68</v>
      </c>
      <c r="AX64" s="31">
        <f t="shared" si="5"/>
        <v>4712.97</v>
      </c>
      <c r="AY64" s="5">
        <f t="shared" si="17"/>
        <v>0</v>
      </c>
      <c r="AZ64" s="5">
        <f t="shared" si="17"/>
        <v>36.870000000000005</v>
      </c>
      <c r="BA64" s="5">
        <f t="shared" si="17"/>
        <v>84.5</v>
      </c>
      <c r="BB64" s="5">
        <f t="shared" si="17"/>
        <v>-132.67000000000007</v>
      </c>
      <c r="BC64" s="33">
        <f t="shared" si="17"/>
        <v>201.38999999999987</v>
      </c>
      <c r="BD64" s="34">
        <f t="shared" si="17"/>
        <v>190.08999999999924</v>
      </c>
      <c r="BE64" s="7" t="e">
        <f t="shared" si="18"/>
        <v>#DIV/0!</v>
      </c>
      <c r="BF64" s="7">
        <f t="shared" si="18"/>
        <v>6.8796298023995686E-2</v>
      </c>
      <c r="BG64" s="7">
        <f t="shared" si="18"/>
        <v>-5.5409836065573774</v>
      </c>
      <c r="BH64" s="7">
        <f t="shared" si="18"/>
        <v>-4.8391273740612292E-2</v>
      </c>
      <c r="BI64" s="36">
        <f t="shared" si="18"/>
        <v>0.13882455124493331</v>
      </c>
      <c r="BJ64" s="37">
        <f t="shared" si="18"/>
        <v>4.0333377891223418E-2</v>
      </c>
      <c r="BK64" s="38">
        <f t="shared" si="19"/>
        <v>0</v>
      </c>
      <c r="BL64" s="38">
        <f t="shared" si="19"/>
        <v>0.19400902304534554</v>
      </c>
      <c r="BM64" s="38">
        <f t="shared" si="19"/>
        <v>0.39339885246832929</v>
      </c>
      <c r="BN64" s="38">
        <f t="shared" si="19"/>
        <v>0.33496389650674308</v>
      </c>
      <c r="BO64" s="39">
        <f t="shared" si="19"/>
        <v>0.33907812423033351</v>
      </c>
      <c r="BP64" s="40">
        <f t="shared" si="19"/>
        <v>0.31052799246077911</v>
      </c>
      <c r="BQ64" s="38">
        <f t="shared" si="20"/>
        <v>0</v>
      </c>
      <c r="BR64" s="38">
        <f t="shared" si="20"/>
        <v>0.21885323892012853</v>
      </c>
      <c r="BS64" s="38">
        <f t="shared" si="20"/>
        <v>0.67239858906525574</v>
      </c>
      <c r="BT64" s="38">
        <f t="shared" si="20"/>
        <v>0.30163015674457139</v>
      </c>
      <c r="BU64" s="39">
        <f t="shared" si="20"/>
        <v>0.28184578799200327</v>
      </c>
      <c r="BV64" s="40">
        <f t="shared" si="20"/>
        <v>0.28284874247637365</v>
      </c>
      <c r="BW64" s="38">
        <f t="shared" si="21"/>
        <v>0</v>
      </c>
      <c r="BX64" s="38">
        <f t="shared" si="21"/>
        <v>-2.4844215874782999E-2</v>
      </c>
      <c r="BY64" s="38">
        <f t="shared" si="21"/>
        <v>-0.27899973659692645</v>
      </c>
      <c r="BZ64" s="38">
        <f t="shared" si="21"/>
        <v>3.3333739762171688E-2</v>
      </c>
      <c r="CA64" s="39">
        <f t="shared" si="21"/>
        <v>5.7232336238330239E-2</v>
      </c>
      <c r="CB64" s="40">
        <f t="shared" si="21"/>
        <v>2.7679249984405463E-2</v>
      </c>
      <c r="CC64" s="2">
        <f t="shared" si="22"/>
        <v>0</v>
      </c>
      <c r="CD64" s="2">
        <f t="shared" si="22"/>
        <v>-248.44215874782998</v>
      </c>
      <c r="CE64" s="2">
        <f t="shared" si="22"/>
        <v>-2789.9973659692646</v>
      </c>
      <c r="CF64" s="2">
        <f t="shared" si="22"/>
        <v>333.33739762171689</v>
      </c>
      <c r="CG64" s="29">
        <f t="shared" si="22"/>
        <v>572.32336238330242</v>
      </c>
      <c r="CH64" s="31">
        <f t="shared" si="22"/>
        <v>276.79249984405465</v>
      </c>
      <c r="CI64" s="40">
        <f>IFERROR(M64/'Class Sum-WR'!M64,0)</f>
        <v>0.22171460522914307</v>
      </c>
    </row>
    <row r="65" spans="1:87" x14ac:dyDescent="0.2">
      <c r="A65" t="s">
        <v>46</v>
      </c>
      <c r="B65" t="s">
        <v>46</v>
      </c>
      <c r="C65" t="s">
        <v>56</v>
      </c>
      <c r="D65" t="s">
        <v>56</v>
      </c>
      <c r="E65" t="s">
        <v>54</v>
      </c>
      <c r="F65" s="27">
        <f t="shared" si="13"/>
        <v>46070</v>
      </c>
      <c r="G65" s="60" t="s">
        <v>37</v>
      </c>
      <c r="H65" s="28">
        <v>0</v>
      </c>
      <c r="I65" s="2">
        <v>2280.29</v>
      </c>
      <c r="J65" s="2">
        <v>88.71</v>
      </c>
      <c r="K65" s="2">
        <v>6560.7</v>
      </c>
      <c r="L65" s="29">
        <v>5600.13</v>
      </c>
      <c r="M65" s="30">
        <f t="shared" si="0"/>
        <v>14529.830000000002</v>
      </c>
      <c r="N65" t="s">
        <v>49</v>
      </c>
      <c r="O65" t="s">
        <v>49</v>
      </c>
      <c r="P65" t="s">
        <v>56</v>
      </c>
      <c r="Q65" t="s">
        <v>56</v>
      </c>
      <c r="R65" t="s">
        <v>54</v>
      </c>
      <c r="S65" s="27">
        <f t="shared" si="14"/>
        <v>45706</v>
      </c>
      <c r="T65" s="60" t="s">
        <v>37</v>
      </c>
      <c r="U65" s="28">
        <v>0</v>
      </c>
      <c r="V65" s="2">
        <v>2340.06</v>
      </c>
      <c r="W65" s="2">
        <v>162.63</v>
      </c>
      <c r="X65" s="2">
        <v>6645.94</v>
      </c>
      <c r="Y65" s="29">
        <v>4868.2</v>
      </c>
      <c r="Z65" s="31">
        <f t="shared" si="1"/>
        <v>14016.829999999998</v>
      </c>
      <c r="AA65" s="32">
        <f t="shared" si="15"/>
        <v>0</v>
      </c>
      <c r="AB65" s="5">
        <f t="shared" si="15"/>
        <v>-59.769999999999982</v>
      </c>
      <c r="AC65" s="5">
        <f t="shared" si="15"/>
        <v>-73.92</v>
      </c>
      <c r="AD65" s="5">
        <f t="shared" ref="AD65:AF128" si="23">+K65-X65</f>
        <v>-85.239999999999782</v>
      </c>
      <c r="AE65" s="33">
        <f t="shared" si="23"/>
        <v>731.93000000000029</v>
      </c>
      <c r="AF65" s="34">
        <f t="shared" si="23"/>
        <v>513.00000000000364</v>
      </c>
      <c r="AG65" s="35" t="e">
        <f t="shared" si="16"/>
        <v>#DIV/0!</v>
      </c>
      <c r="AH65" s="7">
        <f t="shared" si="16"/>
        <v>-2.5542080117603814E-2</v>
      </c>
      <c r="AI65" s="7">
        <f t="shared" si="16"/>
        <v>-0.45452868474451208</v>
      </c>
      <c r="AJ65" s="7">
        <f t="shared" ref="AJ65:AL128" si="24">AD65/X65</f>
        <v>-1.2825875647387696E-2</v>
      </c>
      <c r="AK65" s="36">
        <f t="shared" si="24"/>
        <v>0.15034920504498589</v>
      </c>
      <c r="AL65" s="37">
        <f t="shared" si="24"/>
        <v>3.6598860084627101E-2</v>
      </c>
      <c r="AM65" s="2">
        <v>0</v>
      </c>
      <c r="AN65" s="2">
        <v>490.06</v>
      </c>
      <c r="AO65" s="2">
        <v>36.96</v>
      </c>
      <c r="AP65" s="2">
        <v>1930.28</v>
      </c>
      <c r="AQ65" s="29">
        <v>1603.04</v>
      </c>
      <c r="AR65" s="31">
        <f t="shared" si="4"/>
        <v>4060.34</v>
      </c>
      <c r="AS65" s="2">
        <v>0</v>
      </c>
      <c r="AT65" s="2">
        <v>487.42</v>
      </c>
      <c r="AU65" s="2">
        <v>314.69</v>
      </c>
      <c r="AV65" s="2">
        <v>2016.51</v>
      </c>
      <c r="AW65" s="29">
        <v>1308.6099999999999</v>
      </c>
      <c r="AX65" s="31">
        <f t="shared" si="5"/>
        <v>4127.2299999999996</v>
      </c>
      <c r="AY65" s="5">
        <f t="shared" si="17"/>
        <v>0</v>
      </c>
      <c r="AZ65" s="5">
        <f t="shared" si="17"/>
        <v>2.6399999999999864</v>
      </c>
      <c r="BA65" s="5">
        <f t="shared" si="17"/>
        <v>-277.73</v>
      </c>
      <c r="BB65" s="5">
        <f t="shared" ref="BB65:BD128" si="25">+AP65-AV65</f>
        <v>-86.230000000000018</v>
      </c>
      <c r="BC65" s="33">
        <f t="shared" si="25"/>
        <v>294.43000000000006</v>
      </c>
      <c r="BD65" s="34">
        <f t="shared" si="25"/>
        <v>-66.889999999999418</v>
      </c>
      <c r="BE65" s="7" t="e">
        <f t="shared" si="18"/>
        <v>#DIV/0!</v>
      </c>
      <c r="BF65" s="7">
        <f t="shared" si="18"/>
        <v>5.4162734397439297E-3</v>
      </c>
      <c r="BG65" s="7">
        <f t="shared" si="18"/>
        <v>-0.88255108201722332</v>
      </c>
      <c r="BH65" s="7">
        <f t="shared" ref="BH65:BJ128" si="26">BB65/AV65</f>
        <v>-4.2761999692538105E-2</v>
      </c>
      <c r="BI65" s="36">
        <f t="shared" si="26"/>
        <v>0.22499445977029067</v>
      </c>
      <c r="BJ65" s="37">
        <f t="shared" si="26"/>
        <v>-1.620699597550886E-2</v>
      </c>
      <c r="BK65" s="38">
        <f t="shared" si="19"/>
        <v>0</v>
      </c>
      <c r="BL65" s="38">
        <f t="shared" si="19"/>
        <v>0.21491126128694157</v>
      </c>
      <c r="BM65" s="38">
        <f t="shared" si="19"/>
        <v>0.41663848495096384</v>
      </c>
      <c r="BN65" s="38">
        <f t="shared" ref="BN65:BP128" si="27">IFERROR(AP65/K65,0)</f>
        <v>0.29421860472205708</v>
      </c>
      <c r="BO65" s="39">
        <f t="shared" si="27"/>
        <v>0.28625049775630207</v>
      </c>
      <c r="BP65" s="40">
        <f t="shared" si="27"/>
        <v>0.27944855514482964</v>
      </c>
      <c r="BQ65" s="38">
        <f t="shared" si="20"/>
        <v>0</v>
      </c>
      <c r="BR65" s="38">
        <f t="shared" si="20"/>
        <v>0.208293804432365</v>
      </c>
      <c r="BS65" s="38">
        <f t="shared" si="20"/>
        <v>1.9350058414806617</v>
      </c>
      <c r="BT65" s="38">
        <f t="shared" ref="BT65:BV128" si="28">IFERROR(AV65/X65,0)</f>
        <v>0.30341983225849167</v>
      </c>
      <c r="BU65" s="39">
        <f t="shared" si="28"/>
        <v>0.26880777289347191</v>
      </c>
      <c r="BV65" s="40">
        <f t="shared" si="28"/>
        <v>0.29444817408786439</v>
      </c>
      <c r="BW65" s="38">
        <f t="shared" si="21"/>
        <v>0</v>
      </c>
      <c r="BX65" s="38">
        <f t="shared" si="21"/>
        <v>6.61745685457657E-3</v>
      </c>
      <c r="BY65" s="38">
        <f t="shared" si="21"/>
        <v>-1.5183673565296978</v>
      </c>
      <c r="BZ65" s="38">
        <f t="shared" ref="BZ65:CB128" si="29">+BN65-BT65</f>
        <v>-9.2012275364345975E-3</v>
      </c>
      <c r="CA65" s="39">
        <f t="shared" si="29"/>
        <v>1.7442724862830161E-2</v>
      </c>
      <c r="CB65" s="40">
        <f t="shared" si="29"/>
        <v>-1.4999618943034754E-2</v>
      </c>
      <c r="CC65" s="2">
        <f t="shared" si="22"/>
        <v>0</v>
      </c>
      <c r="CD65" s="2">
        <f t="shared" si="22"/>
        <v>66.174568545765695</v>
      </c>
      <c r="CE65" s="2">
        <f t="shared" si="22"/>
        <v>-15183.673565296978</v>
      </c>
      <c r="CF65" s="2">
        <f t="shared" ref="CF65:CH128" si="30">BZ65*10000</f>
        <v>-92.012275364345982</v>
      </c>
      <c r="CG65" s="29">
        <f t="shared" si="30"/>
        <v>174.42724862830161</v>
      </c>
      <c r="CH65" s="31">
        <f t="shared" si="30"/>
        <v>-149.99618943034753</v>
      </c>
      <c r="CI65" s="40">
        <f>IFERROR(M65/'Class Sum-WR'!M65,0)</f>
        <v>0.21494610381589274</v>
      </c>
    </row>
    <row r="66" spans="1:87" x14ac:dyDescent="0.2">
      <c r="A66" t="s">
        <v>46</v>
      </c>
      <c r="B66" t="s">
        <v>46</v>
      </c>
      <c r="C66" t="s">
        <v>56</v>
      </c>
      <c r="D66" t="s">
        <v>56</v>
      </c>
      <c r="E66" t="s">
        <v>54</v>
      </c>
      <c r="F66" s="27">
        <f t="shared" si="13"/>
        <v>46071</v>
      </c>
      <c r="G66" s="60" t="s">
        <v>38</v>
      </c>
      <c r="H66" s="28">
        <v>-15</v>
      </c>
      <c r="I66" s="2">
        <v>2861.77</v>
      </c>
      <c r="J66" s="2">
        <v>310.27999999999997</v>
      </c>
      <c r="K66" s="2">
        <v>7533.67</v>
      </c>
      <c r="L66" s="29">
        <v>6165.19</v>
      </c>
      <c r="M66" s="30">
        <f t="shared" si="0"/>
        <v>16855.91</v>
      </c>
      <c r="N66" t="s">
        <v>49</v>
      </c>
      <c r="O66" t="s">
        <v>49</v>
      </c>
      <c r="P66" t="s">
        <v>56</v>
      </c>
      <c r="Q66" t="s">
        <v>56</v>
      </c>
      <c r="R66" t="s">
        <v>54</v>
      </c>
      <c r="S66" s="27">
        <f t="shared" si="14"/>
        <v>45707</v>
      </c>
      <c r="T66" s="60" t="s">
        <v>38</v>
      </c>
      <c r="U66" s="28">
        <v>0</v>
      </c>
      <c r="V66" s="2">
        <v>3017.91</v>
      </c>
      <c r="W66" s="2">
        <v>201.27</v>
      </c>
      <c r="X66" s="2">
        <v>9768</v>
      </c>
      <c r="Y66" s="29">
        <v>7467.86</v>
      </c>
      <c r="Z66" s="31">
        <f t="shared" si="1"/>
        <v>20455.04</v>
      </c>
      <c r="AA66" s="32">
        <f t="shared" ref="AA66:AF129" si="31">+H66-U66</f>
        <v>-15</v>
      </c>
      <c r="AB66" s="5">
        <f t="shared" si="31"/>
        <v>-156.13999999999987</v>
      </c>
      <c r="AC66" s="5">
        <f t="shared" si="31"/>
        <v>109.00999999999996</v>
      </c>
      <c r="AD66" s="5">
        <f t="shared" si="23"/>
        <v>-2234.33</v>
      </c>
      <c r="AE66" s="33">
        <f t="shared" si="23"/>
        <v>-1302.67</v>
      </c>
      <c r="AF66" s="34">
        <f t="shared" si="23"/>
        <v>-3599.130000000001</v>
      </c>
      <c r="AG66" s="35" t="e">
        <f t="shared" ref="AG66:AL129" si="32">AA66/U66</f>
        <v>#DIV/0!</v>
      </c>
      <c r="AH66" s="7">
        <f t="shared" si="32"/>
        <v>-5.1737792048139233E-2</v>
      </c>
      <c r="AI66" s="7">
        <f t="shared" si="32"/>
        <v>0.54161077160033766</v>
      </c>
      <c r="AJ66" s="7">
        <f t="shared" si="24"/>
        <v>-0.22873976248976249</v>
      </c>
      <c r="AK66" s="36">
        <f t="shared" si="24"/>
        <v>-0.17443685339575193</v>
      </c>
      <c r="AL66" s="37">
        <f t="shared" si="24"/>
        <v>-0.17595321250899537</v>
      </c>
      <c r="AM66" s="2">
        <v>-15</v>
      </c>
      <c r="AN66" s="2">
        <v>564.5</v>
      </c>
      <c r="AO66" s="2">
        <v>218.91</v>
      </c>
      <c r="AP66" s="2">
        <v>2542.91</v>
      </c>
      <c r="AQ66" s="29">
        <v>1789.17</v>
      </c>
      <c r="AR66" s="31">
        <f t="shared" si="4"/>
        <v>5100.49</v>
      </c>
      <c r="AS66" s="2">
        <v>0</v>
      </c>
      <c r="AT66" s="2">
        <v>570.78</v>
      </c>
      <c r="AU66" s="2">
        <v>86.24</v>
      </c>
      <c r="AV66" s="2">
        <v>2935.75</v>
      </c>
      <c r="AW66" s="29">
        <v>1994.99</v>
      </c>
      <c r="AX66" s="31">
        <f t="shared" si="5"/>
        <v>5587.76</v>
      </c>
      <c r="AY66" s="5">
        <f t="shared" ref="AY66:BD129" si="33">+AM66-AS66</f>
        <v>-15</v>
      </c>
      <c r="AZ66" s="5">
        <f t="shared" si="33"/>
        <v>-6.2799999999999727</v>
      </c>
      <c r="BA66" s="5">
        <f t="shared" si="33"/>
        <v>132.67000000000002</v>
      </c>
      <c r="BB66" s="5">
        <f t="shared" si="25"/>
        <v>-392.84000000000015</v>
      </c>
      <c r="BC66" s="33">
        <f t="shared" si="25"/>
        <v>-205.81999999999994</v>
      </c>
      <c r="BD66" s="34">
        <f t="shared" si="25"/>
        <v>-487.27000000000044</v>
      </c>
      <c r="BE66" s="7" t="e">
        <f t="shared" ref="BE66:BJ129" si="34">AY66/AS66</f>
        <v>#DIV/0!</v>
      </c>
      <c r="BF66" s="7">
        <f t="shared" si="34"/>
        <v>-1.1002487823679829E-2</v>
      </c>
      <c r="BG66" s="7">
        <f t="shared" si="34"/>
        <v>1.5383812615955477</v>
      </c>
      <c r="BH66" s="7">
        <f t="shared" si="26"/>
        <v>-0.13381248403304102</v>
      </c>
      <c r="BI66" s="36">
        <f t="shared" si="26"/>
        <v>-0.10316843693452095</v>
      </c>
      <c r="BJ66" s="37">
        <f t="shared" si="26"/>
        <v>-8.7203101063753702E-2</v>
      </c>
      <c r="BK66" s="38">
        <f t="shared" ref="BK66:BP129" si="35">IFERROR(AM66/H66,0)</f>
        <v>1</v>
      </c>
      <c r="BL66" s="38">
        <f t="shared" si="35"/>
        <v>0.1972555446454467</v>
      </c>
      <c r="BM66" s="38">
        <f t="shared" si="35"/>
        <v>0.70552404280005165</v>
      </c>
      <c r="BN66" s="38">
        <f t="shared" si="27"/>
        <v>0.33753934005604175</v>
      </c>
      <c r="BO66" s="39">
        <f t="shared" si="27"/>
        <v>0.29020516804834889</v>
      </c>
      <c r="BP66" s="40">
        <f t="shared" si="27"/>
        <v>0.30259357103828866</v>
      </c>
      <c r="BQ66" s="38">
        <f t="shared" ref="BQ66:BV129" si="36">IFERROR(AS66/U66,0)</f>
        <v>0</v>
      </c>
      <c r="BR66" s="38">
        <f t="shared" si="36"/>
        <v>0.18913088859508734</v>
      </c>
      <c r="BS66" s="38">
        <f t="shared" si="36"/>
        <v>0.4284791573508222</v>
      </c>
      <c r="BT66" s="38">
        <f t="shared" si="28"/>
        <v>0.30054770679770682</v>
      </c>
      <c r="BU66" s="39">
        <f t="shared" si="28"/>
        <v>0.26714346546400175</v>
      </c>
      <c r="BV66" s="40">
        <f t="shared" si="28"/>
        <v>0.27317277306717563</v>
      </c>
      <c r="BW66" s="38">
        <f t="shared" ref="BW66:CB129" si="37">+BK66-BQ66</f>
        <v>1</v>
      </c>
      <c r="BX66" s="38">
        <f t="shared" si="37"/>
        <v>8.1246560503593634E-3</v>
      </c>
      <c r="BY66" s="38">
        <f t="shared" si="37"/>
        <v>0.27704488544922945</v>
      </c>
      <c r="BZ66" s="38">
        <f t="shared" si="29"/>
        <v>3.6991633258334933E-2</v>
      </c>
      <c r="CA66" s="39">
        <f t="shared" si="29"/>
        <v>2.3061702584347143E-2</v>
      </c>
      <c r="CB66" s="40">
        <f t="shared" si="29"/>
        <v>2.9420797971113022E-2</v>
      </c>
      <c r="CC66" s="2">
        <f t="shared" ref="CC66:CH129" si="38">BW66*10000</f>
        <v>10000</v>
      </c>
      <c r="CD66" s="2">
        <f t="shared" si="38"/>
        <v>81.246560503593628</v>
      </c>
      <c r="CE66" s="2">
        <f t="shared" si="38"/>
        <v>2770.4488544922947</v>
      </c>
      <c r="CF66" s="2">
        <f t="shared" si="30"/>
        <v>369.91633258334934</v>
      </c>
      <c r="CG66" s="29">
        <f t="shared" si="30"/>
        <v>230.61702584347142</v>
      </c>
      <c r="CH66" s="31">
        <f t="shared" si="30"/>
        <v>294.20797971113024</v>
      </c>
      <c r="CI66" s="40">
        <f>IFERROR(M66/'Class Sum-WR'!M66,0)</f>
        <v>0.22422633784927801</v>
      </c>
    </row>
    <row r="67" spans="1:87" x14ac:dyDescent="0.2">
      <c r="A67" t="s">
        <v>46</v>
      </c>
      <c r="B67" t="s">
        <v>46</v>
      </c>
      <c r="C67" t="s">
        <v>56</v>
      </c>
      <c r="D67" t="s">
        <v>56</v>
      </c>
      <c r="E67" t="s">
        <v>54</v>
      </c>
      <c r="F67" s="27">
        <f t="shared" si="13"/>
        <v>46072</v>
      </c>
      <c r="G67" s="60" t="s">
        <v>39</v>
      </c>
      <c r="H67" s="28">
        <v>0</v>
      </c>
      <c r="I67" s="2">
        <v>3470.57</v>
      </c>
      <c r="J67" s="2">
        <v>162.24</v>
      </c>
      <c r="K67" s="2">
        <v>9025.06</v>
      </c>
      <c r="L67" s="29">
        <v>6557.06</v>
      </c>
      <c r="M67" s="30">
        <f t="shared" si="0"/>
        <v>19214.93</v>
      </c>
      <c r="N67" t="s">
        <v>49</v>
      </c>
      <c r="O67" t="s">
        <v>49</v>
      </c>
      <c r="P67" t="s">
        <v>56</v>
      </c>
      <c r="Q67" t="s">
        <v>56</v>
      </c>
      <c r="R67" t="s">
        <v>54</v>
      </c>
      <c r="S67" s="27">
        <f t="shared" si="14"/>
        <v>45708</v>
      </c>
      <c r="T67" s="60" t="s">
        <v>39</v>
      </c>
      <c r="U67" s="28">
        <v>0</v>
      </c>
      <c r="V67" s="2">
        <v>4675.83</v>
      </c>
      <c r="W67" s="2">
        <v>236.28</v>
      </c>
      <c r="X67" s="2">
        <v>12218.02</v>
      </c>
      <c r="Y67" s="29">
        <v>10135.780000000001</v>
      </c>
      <c r="Z67" s="31">
        <f t="shared" si="1"/>
        <v>27265.910000000003</v>
      </c>
      <c r="AA67" s="32">
        <f t="shared" si="31"/>
        <v>0</v>
      </c>
      <c r="AB67" s="5">
        <f t="shared" si="31"/>
        <v>-1205.2599999999998</v>
      </c>
      <c r="AC67" s="5">
        <f t="shared" si="31"/>
        <v>-74.039999999999992</v>
      </c>
      <c r="AD67" s="5">
        <f t="shared" si="23"/>
        <v>-3192.9600000000009</v>
      </c>
      <c r="AE67" s="33">
        <f t="shared" si="23"/>
        <v>-3578.7200000000003</v>
      </c>
      <c r="AF67" s="34">
        <f t="shared" si="23"/>
        <v>-8050.9800000000032</v>
      </c>
      <c r="AG67" s="35" t="e">
        <f t="shared" si="32"/>
        <v>#DIV/0!</v>
      </c>
      <c r="AH67" s="7">
        <f t="shared" si="32"/>
        <v>-0.25776386224477787</v>
      </c>
      <c r="AI67" s="7">
        <f t="shared" si="32"/>
        <v>-0.31335703402742504</v>
      </c>
      <c r="AJ67" s="7">
        <f t="shared" si="24"/>
        <v>-0.26133203252245463</v>
      </c>
      <c r="AK67" s="36">
        <f t="shared" si="24"/>
        <v>-0.35307790816296331</v>
      </c>
      <c r="AL67" s="37">
        <f t="shared" si="24"/>
        <v>-0.29527640925976806</v>
      </c>
      <c r="AM67" s="2">
        <v>0</v>
      </c>
      <c r="AN67" s="2">
        <v>714.19</v>
      </c>
      <c r="AO67" s="2">
        <v>64.81</v>
      </c>
      <c r="AP67" s="2">
        <v>2767.14</v>
      </c>
      <c r="AQ67" s="29">
        <v>1914.74</v>
      </c>
      <c r="AR67" s="31">
        <f t="shared" si="4"/>
        <v>5460.88</v>
      </c>
      <c r="AS67" s="2">
        <v>0</v>
      </c>
      <c r="AT67" s="2">
        <v>982.5</v>
      </c>
      <c r="AU67" s="2">
        <v>95.04</v>
      </c>
      <c r="AV67" s="2">
        <v>3567.3</v>
      </c>
      <c r="AW67" s="29">
        <v>2877.47</v>
      </c>
      <c r="AX67" s="31">
        <f t="shared" si="5"/>
        <v>7522.3099999999995</v>
      </c>
      <c r="AY67" s="5">
        <f t="shared" si="33"/>
        <v>0</v>
      </c>
      <c r="AZ67" s="5">
        <f t="shared" si="33"/>
        <v>-268.30999999999995</v>
      </c>
      <c r="BA67" s="5">
        <f t="shared" si="33"/>
        <v>-30.230000000000004</v>
      </c>
      <c r="BB67" s="5">
        <f t="shared" si="25"/>
        <v>-800.16000000000031</v>
      </c>
      <c r="BC67" s="33">
        <f t="shared" si="25"/>
        <v>-962.72999999999979</v>
      </c>
      <c r="BD67" s="34">
        <f t="shared" si="25"/>
        <v>-2061.4299999999994</v>
      </c>
      <c r="BE67" s="7" t="e">
        <f t="shared" si="34"/>
        <v>#DIV/0!</v>
      </c>
      <c r="BF67" s="7">
        <f t="shared" si="34"/>
        <v>-0.27308905852417298</v>
      </c>
      <c r="BG67" s="7">
        <f t="shared" si="34"/>
        <v>-0.31807659932659937</v>
      </c>
      <c r="BH67" s="7">
        <f t="shared" si="26"/>
        <v>-0.22430409553443789</v>
      </c>
      <c r="BI67" s="36">
        <f t="shared" si="26"/>
        <v>-0.33457516498868795</v>
      </c>
      <c r="BJ67" s="37">
        <f t="shared" si="26"/>
        <v>-0.27404214928658877</v>
      </c>
      <c r="BK67" s="38">
        <f t="shared" si="35"/>
        <v>0</v>
      </c>
      <c r="BL67" s="38">
        <f t="shared" si="35"/>
        <v>0.20578464056336568</v>
      </c>
      <c r="BM67" s="38">
        <f t="shared" si="35"/>
        <v>0.3994699211045365</v>
      </c>
      <c r="BN67" s="38">
        <f t="shared" si="27"/>
        <v>0.30660627186966072</v>
      </c>
      <c r="BO67" s="39">
        <f t="shared" si="27"/>
        <v>0.29201196877869046</v>
      </c>
      <c r="BP67" s="40">
        <f t="shared" si="27"/>
        <v>0.28419983835486262</v>
      </c>
      <c r="BQ67" s="38">
        <f t="shared" si="36"/>
        <v>0</v>
      </c>
      <c r="BR67" s="38">
        <f t="shared" si="36"/>
        <v>0.21012312252584034</v>
      </c>
      <c r="BS67" s="38">
        <f t="shared" si="36"/>
        <v>0.4022346368715084</v>
      </c>
      <c r="BT67" s="38">
        <f t="shared" si="28"/>
        <v>0.29197038472682152</v>
      </c>
      <c r="BU67" s="39">
        <f t="shared" si="28"/>
        <v>0.28389231021194222</v>
      </c>
      <c r="BV67" s="40">
        <f t="shared" si="28"/>
        <v>0.27588699588607163</v>
      </c>
      <c r="BW67" s="38">
        <f t="shared" si="37"/>
        <v>0</v>
      </c>
      <c r="BX67" s="38">
        <f t="shared" si="37"/>
        <v>-4.3384819624746607E-3</v>
      </c>
      <c r="BY67" s="38">
        <f t="shared" si="37"/>
        <v>-2.7647157669719036E-3</v>
      </c>
      <c r="BZ67" s="38">
        <f t="shared" si="29"/>
        <v>1.4635887142839199E-2</v>
      </c>
      <c r="CA67" s="39">
        <f t="shared" si="29"/>
        <v>8.1196585667482335E-3</v>
      </c>
      <c r="CB67" s="40">
        <f t="shared" si="29"/>
        <v>8.312842468790993E-3</v>
      </c>
      <c r="CC67" s="2">
        <f t="shared" si="38"/>
        <v>0</v>
      </c>
      <c r="CD67" s="2">
        <f t="shared" si="38"/>
        <v>-43.384819624746605</v>
      </c>
      <c r="CE67" s="2">
        <f t="shared" si="38"/>
        <v>-27.647157669719036</v>
      </c>
      <c r="CF67" s="2">
        <f t="shared" si="30"/>
        <v>146.35887142839198</v>
      </c>
      <c r="CG67" s="29">
        <f t="shared" si="30"/>
        <v>81.196585667482339</v>
      </c>
      <c r="CH67" s="31">
        <f t="shared" si="30"/>
        <v>83.128424687909927</v>
      </c>
      <c r="CI67" s="40">
        <f>IFERROR(M67/'Class Sum-WR'!M67,0)</f>
        <v>0.19467998404864517</v>
      </c>
    </row>
    <row r="68" spans="1:87" x14ac:dyDescent="0.2">
      <c r="A68" t="s">
        <v>46</v>
      </c>
      <c r="B68" t="s">
        <v>46</v>
      </c>
      <c r="C68" t="s">
        <v>56</v>
      </c>
      <c r="D68" t="s">
        <v>56</v>
      </c>
      <c r="E68" t="s">
        <v>54</v>
      </c>
      <c r="F68" s="27">
        <f t="shared" si="13"/>
        <v>46073</v>
      </c>
      <c r="G68" s="60" t="s">
        <v>40</v>
      </c>
      <c r="H68" s="28">
        <v>33.99</v>
      </c>
      <c r="I68" s="2">
        <v>7173.78</v>
      </c>
      <c r="J68" s="2">
        <v>391.37</v>
      </c>
      <c r="K68" s="2">
        <v>18337.03</v>
      </c>
      <c r="L68" s="29">
        <v>10893.97</v>
      </c>
      <c r="M68" s="30">
        <f t="shared" si="0"/>
        <v>36830.14</v>
      </c>
      <c r="N68" t="s">
        <v>49</v>
      </c>
      <c r="O68" t="s">
        <v>49</v>
      </c>
      <c r="P68" t="s">
        <v>56</v>
      </c>
      <c r="Q68" t="s">
        <v>56</v>
      </c>
      <c r="R68" t="s">
        <v>54</v>
      </c>
      <c r="S68" s="27">
        <f t="shared" si="14"/>
        <v>45709</v>
      </c>
      <c r="T68" s="60" t="s">
        <v>40</v>
      </c>
      <c r="U68" s="28">
        <v>34.97</v>
      </c>
      <c r="V68" s="2">
        <v>7915.03</v>
      </c>
      <c r="W68" s="2">
        <v>480.72</v>
      </c>
      <c r="X68" s="2">
        <v>20079.52</v>
      </c>
      <c r="Y68" s="29">
        <v>12666.33</v>
      </c>
      <c r="Z68" s="31">
        <f t="shared" si="1"/>
        <v>41176.57</v>
      </c>
      <c r="AA68" s="32">
        <f t="shared" si="31"/>
        <v>-0.97999999999999687</v>
      </c>
      <c r="AB68" s="5">
        <f t="shared" si="31"/>
        <v>-741.25</v>
      </c>
      <c r="AC68" s="5">
        <f t="shared" si="31"/>
        <v>-89.350000000000023</v>
      </c>
      <c r="AD68" s="5">
        <f t="shared" si="23"/>
        <v>-1742.4900000000016</v>
      </c>
      <c r="AE68" s="33">
        <f t="shared" si="23"/>
        <v>-1772.3600000000006</v>
      </c>
      <c r="AF68" s="34">
        <f t="shared" si="23"/>
        <v>-4346.43</v>
      </c>
      <c r="AG68" s="35">
        <f t="shared" si="32"/>
        <v>-2.8024020589076264E-2</v>
      </c>
      <c r="AH68" s="7">
        <f t="shared" si="32"/>
        <v>-9.3650940046973927E-2</v>
      </c>
      <c r="AI68" s="7">
        <f t="shared" si="32"/>
        <v>-0.18586703278415714</v>
      </c>
      <c r="AJ68" s="7">
        <f t="shared" si="24"/>
        <v>-8.6779464847765359E-2</v>
      </c>
      <c r="AK68" s="36">
        <f t="shared" si="24"/>
        <v>-0.13992687700383621</v>
      </c>
      <c r="AL68" s="37">
        <f t="shared" si="24"/>
        <v>-0.10555590230075017</v>
      </c>
      <c r="AM68" s="2">
        <v>33.99</v>
      </c>
      <c r="AN68" s="2">
        <v>1517.8</v>
      </c>
      <c r="AO68" s="2">
        <v>168.93</v>
      </c>
      <c r="AP68" s="2">
        <v>6044.28</v>
      </c>
      <c r="AQ68" s="29">
        <v>3257.98</v>
      </c>
      <c r="AR68" s="31">
        <f t="shared" si="4"/>
        <v>11022.98</v>
      </c>
      <c r="AS68" s="2">
        <v>34.97</v>
      </c>
      <c r="AT68" s="2">
        <v>1645.25</v>
      </c>
      <c r="AU68" s="2">
        <v>189.09</v>
      </c>
      <c r="AV68" s="2">
        <v>6299.46</v>
      </c>
      <c r="AW68" s="29">
        <v>3595.2</v>
      </c>
      <c r="AX68" s="31">
        <f t="shared" si="5"/>
        <v>11763.970000000001</v>
      </c>
      <c r="AY68" s="5">
        <f t="shared" si="33"/>
        <v>-0.97999999999999687</v>
      </c>
      <c r="AZ68" s="5">
        <f t="shared" si="33"/>
        <v>-127.45000000000005</v>
      </c>
      <c r="BA68" s="5">
        <f t="shared" si="33"/>
        <v>-20.159999999999997</v>
      </c>
      <c r="BB68" s="5">
        <f t="shared" si="25"/>
        <v>-255.18000000000029</v>
      </c>
      <c r="BC68" s="33">
        <f t="shared" si="25"/>
        <v>-337.2199999999998</v>
      </c>
      <c r="BD68" s="34">
        <f t="shared" si="25"/>
        <v>-740.9900000000016</v>
      </c>
      <c r="BE68" s="7">
        <f t="shared" si="34"/>
        <v>-2.8024020589076264E-2</v>
      </c>
      <c r="BF68" s="7">
        <f t="shared" si="34"/>
        <v>-7.7465430785594924E-2</v>
      </c>
      <c r="BG68" s="7">
        <f t="shared" si="34"/>
        <v>-0.1066158971918134</v>
      </c>
      <c r="BH68" s="7">
        <f t="shared" si="26"/>
        <v>-4.0508234039108158E-2</v>
      </c>
      <c r="BI68" s="36">
        <f t="shared" si="26"/>
        <v>-9.379728526924784E-2</v>
      </c>
      <c r="BJ68" s="37">
        <f t="shared" si="26"/>
        <v>-6.2988089905023692E-2</v>
      </c>
      <c r="BK68" s="38">
        <f t="shared" si="35"/>
        <v>1</v>
      </c>
      <c r="BL68" s="38">
        <f t="shared" si="35"/>
        <v>0.2115760449860464</v>
      </c>
      <c r="BM68" s="38">
        <f t="shared" si="35"/>
        <v>0.43163758080588704</v>
      </c>
      <c r="BN68" s="38">
        <f t="shared" si="27"/>
        <v>0.32962153631204183</v>
      </c>
      <c r="BO68" s="39">
        <f t="shared" si="27"/>
        <v>0.29906269248033546</v>
      </c>
      <c r="BP68" s="40">
        <f t="shared" si="27"/>
        <v>0.29929237304012418</v>
      </c>
      <c r="BQ68" s="38">
        <f t="shared" si="36"/>
        <v>1</v>
      </c>
      <c r="BR68" s="38">
        <f t="shared" si="36"/>
        <v>0.20786402578385679</v>
      </c>
      <c r="BS68" s="38">
        <f t="shared" si="36"/>
        <v>0.39334747878182724</v>
      </c>
      <c r="BT68" s="38">
        <f t="shared" si="28"/>
        <v>0.31372562690741612</v>
      </c>
      <c r="BU68" s="39">
        <f t="shared" si="28"/>
        <v>0.28383912309248216</v>
      </c>
      <c r="BV68" s="40">
        <f t="shared" si="28"/>
        <v>0.28569572453460795</v>
      </c>
      <c r="BW68" s="38">
        <f t="shared" si="37"/>
        <v>0</v>
      </c>
      <c r="BX68" s="38">
        <f t="shared" si="37"/>
        <v>3.7120192021896092E-3</v>
      </c>
      <c r="BY68" s="38">
        <f t="shared" si="37"/>
        <v>3.8290102024059802E-2</v>
      </c>
      <c r="BZ68" s="38">
        <f t="shared" si="29"/>
        <v>1.5895909404625708E-2</v>
      </c>
      <c r="CA68" s="39">
        <f t="shared" si="29"/>
        <v>1.5223569387853297E-2</v>
      </c>
      <c r="CB68" s="40">
        <f t="shared" si="29"/>
        <v>1.3596648505516229E-2</v>
      </c>
      <c r="CC68" s="2">
        <f t="shared" si="38"/>
        <v>0</v>
      </c>
      <c r="CD68" s="2">
        <f t="shared" si="38"/>
        <v>37.120192021896095</v>
      </c>
      <c r="CE68" s="2">
        <f t="shared" si="38"/>
        <v>382.90102024059803</v>
      </c>
      <c r="CF68" s="2">
        <f t="shared" si="30"/>
        <v>158.95909404625706</v>
      </c>
      <c r="CG68" s="29">
        <f t="shared" si="30"/>
        <v>152.23569387853297</v>
      </c>
      <c r="CH68" s="31">
        <f t="shared" si="30"/>
        <v>135.96648505516228</v>
      </c>
      <c r="CI68" s="40">
        <f>IFERROR(M68/'Class Sum-WR'!M68,0)</f>
        <v>0.34339547558833872</v>
      </c>
    </row>
    <row r="69" spans="1:87" ht="13.5" thickBot="1" x14ac:dyDescent="0.25">
      <c r="A69" t="s">
        <v>46</v>
      </c>
      <c r="B69" t="s">
        <v>46</v>
      </c>
      <c r="C69" t="s">
        <v>56</v>
      </c>
      <c r="D69" t="s">
        <v>56</v>
      </c>
      <c r="E69" t="s">
        <v>54</v>
      </c>
      <c r="F69" s="41">
        <f t="shared" si="13"/>
        <v>46074</v>
      </c>
      <c r="G69" s="61" t="s">
        <v>41</v>
      </c>
      <c r="H69" s="43">
        <v>0</v>
      </c>
      <c r="I69" s="44">
        <v>7960.42</v>
      </c>
      <c r="J69" s="44">
        <v>426.65</v>
      </c>
      <c r="K69" s="44">
        <v>19981.599999999999</v>
      </c>
      <c r="L69" s="45">
        <v>13900.26</v>
      </c>
      <c r="M69" s="46">
        <f t="shared" si="0"/>
        <v>42268.93</v>
      </c>
      <c r="N69" t="s">
        <v>49</v>
      </c>
      <c r="O69" t="s">
        <v>49</v>
      </c>
      <c r="P69" t="s">
        <v>56</v>
      </c>
      <c r="Q69" t="s">
        <v>56</v>
      </c>
      <c r="R69" t="s">
        <v>54</v>
      </c>
      <c r="S69" s="41">
        <f t="shared" si="14"/>
        <v>45710</v>
      </c>
      <c r="T69" s="61" t="s">
        <v>41</v>
      </c>
      <c r="U69" s="43">
        <v>0</v>
      </c>
      <c r="V69" s="44">
        <v>8496.7099999999991</v>
      </c>
      <c r="W69" s="44">
        <v>609.5</v>
      </c>
      <c r="X69" s="44">
        <v>23215.13</v>
      </c>
      <c r="Y69" s="45">
        <v>12653.64</v>
      </c>
      <c r="Z69" s="47">
        <f t="shared" si="1"/>
        <v>44974.979999999996</v>
      </c>
      <c r="AA69" s="48">
        <f t="shared" si="31"/>
        <v>0</v>
      </c>
      <c r="AB69" s="49">
        <f t="shared" si="31"/>
        <v>-536.28999999999905</v>
      </c>
      <c r="AC69" s="49">
        <f t="shared" si="31"/>
        <v>-182.85000000000002</v>
      </c>
      <c r="AD69" s="49">
        <f t="shared" si="23"/>
        <v>-3233.5300000000025</v>
      </c>
      <c r="AE69" s="50">
        <f t="shared" si="23"/>
        <v>1246.6200000000008</v>
      </c>
      <c r="AF69" s="51">
        <f t="shared" si="23"/>
        <v>-2706.0499999999956</v>
      </c>
      <c r="AG69" s="52" t="e">
        <f t="shared" si="32"/>
        <v>#DIV/0!</v>
      </c>
      <c r="AH69" s="53">
        <f t="shared" si="32"/>
        <v>-6.3117371311954759E-2</v>
      </c>
      <c r="AI69" s="53">
        <f t="shared" si="32"/>
        <v>-0.30000000000000004</v>
      </c>
      <c r="AJ69" s="53">
        <f t="shared" si="24"/>
        <v>-0.13928545737198123</v>
      </c>
      <c r="AK69" s="54">
        <f t="shared" si="24"/>
        <v>9.851868711295729E-2</v>
      </c>
      <c r="AL69" s="55">
        <f t="shared" si="24"/>
        <v>-6.0167897795618715E-2</v>
      </c>
      <c r="AM69" s="44">
        <v>0</v>
      </c>
      <c r="AN69" s="44">
        <v>1661.05</v>
      </c>
      <c r="AO69" s="44">
        <v>159.34</v>
      </c>
      <c r="AP69" s="44">
        <v>6304.28</v>
      </c>
      <c r="AQ69" s="45">
        <v>4166.32</v>
      </c>
      <c r="AR69" s="47">
        <f t="shared" si="4"/>
        <v>12290.99</v>
      </c>
      <c r="AS69" s="44">
        <v>0</v>
      </c>
      <c r="AT69" s="44">
        <v>1720.04</v>
      </c>
      <c r="AU69" s="44">
        <v>320.36</v>
      </c>
      <c r="AV69" s="44">
        <v>7071.82</v>
      </c>
      <c r="AW69" s="45">
        <v>3485.24</v>
      </c>
      <c r="AX69" s="47">
        <f t="shared" si="5"/>
        <v>12597.46</v>
      </c>
      <c r="AY69" s="49">
        <f t="shared" si="33"/>
        <v>0</v>
      </c>
      <c r="AZ69" s="49">
        <f t="shared" si="33"/>
        <v>-58.990000000000009</v>
      </c>
      <c r="BA69" s="49">
        <f t="shared" si="33"/>
        <v>-161.02000000000001</v>
      </c>
      <c r="BB69" s="49">
        <f t="shared" si="25"/>
        <v>-767.54</v>
      </c>
      <c r="BC69" s="50">
        <f t="shared" si="25"/>
        <v>681.07999999999993</v>
      </c>
      <c r="BD69" s="51">
        <f t="shared" si="25"/>
        <v>-306.46999999999935</v>
      </c>
      <c r="BE69" s="53" t="e">
        <f t="shared" si="34"/>
        <v>#DIV/0!</v>
      </c>
      <c r="BF69" s="53">
        <f t="shared" si="34"/>
        <v>-3.4295714053161563E-2</v>
      </c>
      <c r="BG69" s="53">
        <f t="shared" si="34"/>
        <v>-0.50262205019353223</v>
      </c>
      <c r="BH69" s="53">
        <f t="shared" si="26"/>
        <v>-0.10853500230492293</v>
      </c>
      <c r="BI69" s="54">
        <f t="shared" si="26"/>
        <v>0.19541839299445662</v>
      </c>
      <c r="BJ69" s="55">
        <f t="shared" si="26"/>
        <v>-2.4327920072776524E-2</v>
      </c>
      <c r="BK69" s="56">
        <f t="shared" si="35"/>
        <v>0</v>
      </c>
      <c r="BL69" s="56">
        <f t="shared" si="35"/>
        <v>0.20866361322643778</v>
      </c>
      <c r="BM69" s="56">
        <f t="shared" si="35"/>
        <v>0.37346771358256187</v>
      </c>
      <c r="BN69" s="56">
        <f t="shared" si="27"/>
        <v>0.315504263922809</v>
      </c>
      <c r="BO69" s="57">
        <f t="shared" si="27"/>
        <v>0.29972964534476332</v>
      </c>
      <c r="BP69" s="58">
        <f t="shared" si="27"/>
        <v>0.29078072238876168</v>
      </c>
      <c r="BQ69" s="56">
        <f t="shared" si="36"/>
        <v>0</v>
      </c>
      <c r="BR69" s="56">
        <f t="shared" si="36"/>
        <v>0.20243600169948134</v>
      </c>
      <c r="BS69" s="56">
        <f t="shared" si="36"/>
        <v>0.52561115668580805</v>
      </c>
      <c r="BT69" s="56">
        <f t="shared" si="28"/>
        <v>0.30462116731631483</v>
      </c>
      <c r="BU69" s="57">
        <f t="shared" si="28"/>
        <v>0.27543378822220327</v>
      </c>
      <c r="BV69" s="58">
        <f t="shared" si="28"/>
        <v>0.28009929076121881</v>
      </c>
      <c r="BW69" s="56">
        <f t="shared" si="37"/>
        <v>0</v>
      </c>
      <c r="BX69" s="56">
        <f t="shared" si="37"/>
        <v>6.2276115269564447E-3</v>
      </c>
      <c r="BY69" s="56">
        <f t="shared" si="37"/>
        <v>-0.15214344310324618</v>
      </c>
      <c r="BZ69" s="56">
        <f t="shared" si="29"/>
        <v>1.0883096606494169E-2</v>
      </c>
      <c r="CA69" s="57">
        <f t="shared" si="29"/>
        <v>2.4295857122560049E-2</v>
      </c>
      <c r="CB69" s="58">
        <f t="shared" si="29"/>
        <v>1.068143162754287E-2</v>
      </c>
      <c r="CC69" s="44">
        <f t="shared" si="38"/>
        <v>0</v>
      </c>
      <c r="CD69" s="44">
        <f t="shared" si="38"/>
        <v>62.27611526956445</v>
      </c>
      <c r="CE69" s="44">
        <f t="shared" si="38"/>
        <v>-1521.4344310324618</v>
      </c>
      <c r="CF69" s="44">
        <f t="shared" si="30"/>
        <v>108.83096606494169</v>
      </c>
      <c r="CG69" s="45">
        <f t="shared" si="30"/>
        <v>242.95857122560051</v>
      </c>
      <c r="CH69" s="47">
        <f t="shared" si="30"/>
        <v>106.81431627542869</v>
      </c>
      <c r="CI69" s="58">
        <f>IFERROR(M69/'Class Sum-WR'!M69,0)</f>
        <v>0.38002605496536795</v>
      </c>
    </row>
    <row r="70" spans="1:87" x14ac:dyDescent="0.2">
      <c r="A70" t="s">
        <v>46</v>
      </c>
      <c r="B70" t="s">
        <v>46</v>
      </c>
      <c r="C70" t="s">
        <v>56</v>
      </c>
      <c r="D70" t="s">
        <v>56</v>
      </c>
      <c r="E70" t="s">
        <v>55</v>
      </c>
      <c r="F70" s="27">
        <f t="shared" si="13"/>
        <v>46075</v>
      </c>
      <c r="G70" s="60" t="s">
        <v>35</v>
      </c>
      <c r="H70" s="28">
        <v>0</v>
      </c>
      <c r="I70" s="2">
        <v>2829.46</v>
      </c>
      <c r="J70" s="2">
        <v>216.51</v>
      </c>
      <c r="K70" s="2">
        <v>10144.379999999999</v>
      </c>
      <c r="L70" s="29">
        <v>6540.47</v>
      </c>
      <c r="M70" s="30">
        <f t="shared" si="0"/>
        <v>19730.82</v>
      </c>
      <c r="N70" t="s">
        <v>49</v>
      </c>
      <c r="O70" t="s">
        <v>49</v>
      </c>
      <c r="P70" t="s">
        <v>56</v>
      </c>
      <c r="Q70" t="s">
        <v>56</v>
      </c>
      <c r="R70" t="s">
        <v>55</v>
      </c>
      <c r="S70" s="27">
        <f t="shared" si="14"/>
        <v>45711</v>
      </c>
      <c r="T70" s="60" t="s">
        <v>35</v>
      </c>
      <c r="U70" s="28">
        <v>0</v>
      </c>
      <c r="V70" s="2">
        <v>5043.5200000000004</v>
      </c>
      <c r="W70" s="2">
        <v>97.18</v>
      </c>
      <c r="X70" s="2">
        <v>9165.1200000000008</v>
      </c>
      <c r="Y70" s="29">
        <v>7554.85</v>
      </c>
      <c r="Z70" s="31">
        <f t="shared" si="1"/>
        <v>21860.670000000002</v>
      </c>
      <c r="AA70" s="32">
        <f t="shared" si="31"/>
        <v>0</v>
      </c>
      <c r="AB70" s="5">
        <f t="shared" si="31"/>
        <v>-2214.0600000000004</v>
      </c>
      <c r="AC70" s="5">
        <f t="shared" si="31"/>
        <v>119.32999999999998</v>
      </c>
      <c r="AD70" s="5">
        <f t="shared" si="23"/>
        <v>979.2599999999984</v>
      </c>
      <c r="AE70" s="33">
        <f t="shared" si="23"/>
        <v>-1014.3800000000001</v>
      </c>
      <c r="AF70" s="34">
        <f t="shared" si="23"/>
        <v>-2129.8500000000022</v>
      </c>
      <c r="AG70" s="35" t="e">
        <f t="shared" si="32"/>
        <v>#DIV/0!</v>
      </c>
      <c r="AH70" s="7">
        <f t="shared" si="32"/>
        <v>-0.43899102214326507</v>
      </c>
      <c r="AI70" s="7">
        <f t="shared" si="32"/>
        <v>1.2279275571105164</v>
      </c>
      <c r="AJ70" s="7">
        <f t="shared" si="24"/>
        <v>0.10684639153660817</v>
      </c>
      <c r="AK70" s="36">
        <f t="shared" si="24"/>
        <v>-0.13426871479910257</v>
      </c>
      <c r="AL70" s="37">
        <f t="shared" si="24"/>
        <v>-9.742839537854979E-2</v>
      </c>
      <c r="AM70" s="2">
        <v>0</v>
      </c>
      <c r="AN70" s="2">
        <v>599.41999999999996</v>
      </c>
      <c r="AO70" s="2">
        <v>94.75</v>
      </c>
      <c r="AP70" s="2">
        <v>3409.44</v>
      </c>
      <c r="AQ70" s="29">
        <v>1968.22</v>
      </c>
      <c r="AR70" s="31">
        <f t="shared" si="4"/>
        <v>6071.83</v>
      </c>
      <c r="AS70" s="2">
        <v>0</v>
      </c>
      <c r="AT70" s="2">
        <v>997.78</v>
      </c>
      <c r="AU70" s="2">
        <v>-32.119999999999997</v>
      </c>
      <c r="AV70" s="2">
        <v>2778.18</v>
      </c>
      <c r="AW70" s="29">
        <v>2097.9899999999998</v>
      </c>
      <c r="AX70" s="31">
        <f t="shared" si="5"/>
        <v>5841.83</v>
      </c>
      <c r="AY70" s="5">
        <f t="shared" si="33"/>
        <v>0</v>
      </c>
      <c r="AZ70" s="5">
        <f t="shared" si="33"/>
        <v>-398.36</v>
      </c>
      <c r="BA70" s="5">
        <f t="shared" si="33"/>
        <v>126.87</v>
      </c>
      <c r="BB70" s="5">
        <f t="shared" si="25"/>
        <v>631.26000000000022</v>
      </c>
      <c r="BC70" s="33">
        <f t="shared" si="25"/>
        <v>-129.76999999999975</v>
      </c>
      <c r="BD70" s="34">
        <f t="shared" si="25"/>
        <v>230</v>
      </c>
      <c r="BE70" s="7" t="e">
        <f t="shared" si="34"/>
        <v>#DIV/0!</v>
      </c>
      <c r="BF70" s="7">
        <f t="shared" si="34"/>
        <v>-0.39924632684559724</v>
      </c>
      <c r="BG70" s="7">
        <f t="shared" si="34"/>
        <v>-3.9498754669987552</v>
      </c>
      <c r="BH70" s="7">
        <f t="shared" si="26"/>
        <v>0.22722069844286558</v>
      </c>
      <c r="BI70" s="36">
        <f t="shared" si="26"/>
        <v>-6.1854441632228835E-2</v>
      </c>
      <c r="BJ70" s="37">
        <f t="shared" si="26"/>
        <v>3.9371224427961787E-2</v>
      </c>
      <c r="BK70" s="38">
        <f t="shared" si="35"/>
        <v>0</v>
      </c>
      <c r="BL70" s="38">
        <f t="shared" si="35"/>
        <v>0.21184961087981449</v>
      </c>
      <c r="BM70" s="38">
        <f t="shared" si="35"/>
        <v>0.43762412821578683</v>
      </c>
      <c r="BN70" s="38">
        <f t="shared" si="27"/>
        <v>0.33609151076753829</v>
      </c>
      <c r="BO70" s="39">
        <f t="shared" si="27"/>
        <v>0.30092944390846527</v>
      </c>
      <c r="BP70" s="40">
        <f t="shared" si="27"/>
        <v>0.30773328224574548</v>
      </c>
      <c r="BQ70" s="38">
        <f t="shared" si="36"/>
        <v>0</v>
      </c>
      <c r="BR70" s="38">
        <f t="shared" si="36"/>
        <v>0.19783405240784213</v>
      </c>
      <c r="BS70" s="38">
        <f t="shared" si="36"/>
        <v>-0.33052068326816214</v>
      </c>
      <c r="BT70" s="38">
        <f t="shared" si="28"/>
        <v>0.30312532732795638</v>
      </c>
      <c r="BU70" s="39">
        <f t="shared" si="28"/>
        <v>0.27770107943903583</v>
      </c>
      <c r="BV70" s="40">
        <f t="shared" si="28"/>
        <v>0.26723014436428522</v>
      </c>
      <c r="BW70" s="38">
        <f t="shared" si="37"/>
        <v>0</v>
      </c>
      <c r="BX70" s="38">
        <f t="shared" si="37"/>
        <v>1.4015558471972361E-2</v>
      </c>
      <c r="BY70" s="38">
        <f t="shared" si="37"/>
        <v>0.76814481148394897</v>
      </c>
      <c r="BZ70" s="38">
        <f t="shared" si="29"/>
        <v>3.2966183439581909E-2</v>
      </c>
      <c r="CA70" s="39">
        <f t="shared" si="29"/>
        <v>2.3228364469429441E-2</v>
      </c>
      <c r="CB70" s="40">
        <f t="shared" si="29"/>
        <v>4.0503137881460261E-2</v>
      </c>
      <c r="CC70" s="2">
        <f t="shared" si="38"/>
        <v>0</v>
      </c>
      <c r="CD70" s="2">
        <f t="shared" si="38"/>
        <v>140.15558471972361</v>
      </c>
      <c r="CE70" s="2">
        <f t="shared" si="38"/>
        <v>7681.4481148394898</v>
      </c>
      <c r="CF70" s="2">
        <f t="shared" si="30"/>
        <v>329.66183439581908</v>
      </c>
      <c r="CG70" s="29">
        <f t="shared" si="30"/>
        <v>232.28364469429442</v>
      </c>
      <c r="CH70" s="31">
        <f t="shared" si="30"/>
        <v>405.03137881460259</v>
      </c>
      <c r="CI70" s="40">
        <f>IFERROR(M70/'Class Sum-WR'!M70,0)</f>
        <v>0.32147085131654196</v>
      </c>
    </row>
    <row r="71" spans="1:87" x14ac:dyDescent="0.2">
      <c r="A71" t="s">
        <v>46</v>
      </c>
      <c r="B71" t="s">
        <v>46</v>
      </c>
      <c r="C71" t="s">
        <v>56</v>
      </c>
      <c r="D71" t="s">
        <v>56</v>
      </c>
      <c r="E71" t="s">
        <v>55</v>
      </c>
      <c r="F71" s="27">
        <f t="shared" si="13"/>
        <v>46076</v>
      </c>
      <c r="G71" s="60" t="s">
        <v>36</v>
      </c>
      <c r="H71" s="28">
        <v>0</v>
      </c>
      <c r="I71" s="2">
        <v>2815.75</v>
      </c>
      <c r="J71" s="2">
        <v>111.59</v>
      </c>
      <c r="K71" s="2">
        <v>9450.2800000000007</v>
      </c>
      <c r="L71" s="29">
        <v>6394.91</v>
      </c>
      <c r="M71" s="30">
        <f t="shared" ref="M71:M134" si="39">SUM(H71:L71)</f>
        <v>18772.53</v>
      </c>
      <c r="N71" t="s">
        <v>49</v>
      </c>
      <c r="O71" t="s">
        <v>49</v>
      </c>
      <c r="P71" t="s">
        <v>56</v>
      </c>
      <c r="Q71" t="s">
        <v>56</v>
      </c>
      <c r="R71" t="s">
        <v>55</v>
      </c>
      <c r="S71" s="27">
        <f t="shared" si="14"/>
        <v>45712</v>
      </c>
      <c r="T71" s="60" t="s">
        <v>36</v>
      </c>
      <c r="U71" s="28">
        <v>0</v>
      </c>
      <c r="V71" s="2">
        <v>1923.8</v>
      </c>
      <c r="W71" s="2">
        <v>109.59</v>
      </c>
      <c r="X71" s="2">
        <v>6209.77</v>
      </c>
      <c r="Y71" s="29">
        <v>4411.58</v>
      </c>
      <c r="Z71" s="31">
        <f t="shared" ref="Z71:Z134" si="40">SUM(U71:Y71)</f>
        <v>12654.74</v>
      </c>
      <c r="AA71" s="32">
        <f t="shared" si="31"/>
        <v>0</v>
      </c>
      <c r="AB71" s="5">
        <f t="shared" si="31"/>
        <v>891.95</v>
      </c>
      <c r="AC71" s="5">
        <f t="shared" si="31"/>
        <v>2</v>
      </c>
      <c r="AD71" s="5">
        <f t="shared" si="23"/>
        <v>3240.51</v>
      </c>
      <c r="AE71" s="33">
        <f t="shared" si="23"/>
        <v>1983.33</v>
      </c>
      <c r="AF71" s="34">
        <f t="shared" si="23"/>
        <v>6117.7899999999991</v>
      </c>
      <c r="AG71" s="35" t="e">
        <f t="shared" si="32"/>
        <v>#DIV/0!</v>
      </c>
      <c r="AH71" s="7">
        <f t="shared" si="32"/>
        <v>0.46363967148352225</v>
      </c>
      <c r="AI71" s="7">
        <f t="shared" si="32"/>
        <v>1.8249840313897252E-2</v>
      </c>
      <c r="AJ71" s="7">
        <f t="shared" si="24"/>
        <v>0.52184058346766471</v>
      </c>
      <c r="AK71" s="36">
        <f t="shared" si="24"/>
        <v>0.44957362214898061</v>
      </c>
      <c r="AL71" s="37">
        <f t="shared" si="24"/>
        <v>0.48343861667643895</v>
      </c>
      <c r="AM71" s="2">
        <v>0</v>
      </c>
      <c r="AN71" s="2">
        <v>593.92999999999995</v>
      </c>
      <c r="AO71" s="2">
        <v>41.39</v>
      </c>
      <c r="AP71" s="2">
        <v>2885.26</v>
      </c>
      <c r="AQ71" s="29">
        <v>1975.6</v>
      </c>
      <c r="AR71" s="31">
        <f t="shared" ref="AR71:AR134" si="41">SUM(AM71:AQ71)</f>
        <v>5496.18</v>
      </c>
      <c r="AS71" s="2">
        <v>0</v>
      </c>
      <c r="AT71" s="2">
        <v>408.71</v>
      </c>
      <c r="AU71" s="2">
        <v>124.1</v>
      </c>
      <c r="AV71" s="2">
        <v>1826.63</v>
      </c>
      <c r="AW71" s="29">
        <v>1260.07</v>
      </c>
      <c r="AX71" s="31">
        <f t="shared" ref="AX71:AX134" si="42">SUM(AS71:AW71)</f>
        <v>3619.51</v>
      </c>
      <c r="AY71" s="5">
        <f t="shared" si="33"/>
        <v>0</v>
      </c>
      <c r="AZ71" s="5">
        <f t="shared" si="33"/>
        <v>185.21999999999997</v>
      </c>
      <c r="BA71" s="5">
        <f t="shared" si="33"/>
        <v>-82.71</v>
      </c>
      <c r="BB71" s="5">
        <f t="shared" si="25"/>
        <v>1058.6300000000001</v>
      </c>
      <c r="BC71" s="33">
        <f t="shared" si="25"/>
        <v>715.53</v>
      </c>
      <c r="BD71" s="34">
        <f t="shared" si="25"/>
        <v>1876.67</v>
      </c>
      <c r="BE71" s="7" t="e">
        <f t="shared" si="34"/>
        <v>#DIV/0!</v>
      </c>
      <c r="BF71" s="7">
        <f t="shared" si="34"/>
        <v>0.45318196276088174</v>
      </c>
      <c r="BG71" s="7">
        <f t="shared" si="34"/>
        <v>-0.66647864625302178</v>
      </c>
      <c r="BH71" s="7">
        <f t="shared" si="26"/>
        <v>0.57955360417818613</v>
      </c>
      <c r="BI71" s="36">
        <f t="shared" si="26"/>
        <v>0.56784940519177507</v>
      </c>
      <c r="BJ71" s="37">
        <f t="shared" si="26"/>
        <v>0.51848730905564566</v>
      </c>
      <c r="BK71" s="38">
        <f t="shared" si="35"/>
        <v>0</v>
      </c>
      <c r="BL71" s="38">
        <f t="shared" si="35"/>
        <v>0.2109313681967504</v>
      </c>
      <c r="BM71" s="38">
        <f t="shared" si="35"/>
        <v>0.37091137198673718</v>
      </c>
      <c r="BN71" s="38">
        <f t="shared" si="27"/>
        <v>0.30530947231193151</v>
      </c>
      <c r="BO71" s="39">
        <f t="shared" si="27"/>
        <v>0.30893319843437983</v>
      </c>
      <c r="BP71" s="40">
        <f t="shared" si="27"/>
        <v>0.29277779819768568</v>
      </c>
      <c r="BQ71" s="38">
        <f t="shared" si="36"/>
        <v>0</v>
      </c>
      <c r="BR71" s="38">
        <f t="shared" si="36"/>
        <v>0.21244931905603492</v>
      </c>
      <c r="BS71" s="38">
        <f t="shared" si="36"/>
        <v>1.1324025914773246</v>
      </c>
      <c r="BT71" s="38">
        <f t="shared" si="28"/>
        <v>0.29415421183071194</v>
      </c>
      <c r="BU71" s="39">
        <f t="shared" si="28"/>
        <v>0.2856278249516046</v>
      </c>
      <c r="BV71" s="40">
        <f t="shared" si="28"/>
        <v>0.28602009997834804</v>
      </c>
      <c r="BW71" s="38">
        <f t="shared" si="37"/>
        <v>0</v>
      </c>
      <c r="BX71" s="38">
        <f t="shared" si="37"/>
        <v>-1.5179508592845226E-3</v>
      </c>
      <c r="BY71" s="38">
        <f t="shared" si="37"/>
        <v>-0.7614912194905874</v>
      </c>
      <c r="BZ71" s="38">
        <f t="shared" si="29"/>
        <v>1.1155260481219564E-2</v>
      </c>
      <c r="CA71" s="39">
        <f t="shared" si="29"/>
        <v>2.3305373482775227E-2</v>
      </c>
      <c r="CB71" s="40">
        <f t="shared" si="29"/>
        <v>6.7576982193376378E-3</v>
      </c>
      <c r="CC71" s="2">
        <f t="shared" si="38"/>
        <v>0</v>
      </c>
      <c r="CD71" s="2">
        <f t="shared" si="38"/>
        <v>-15.179508592845226</v>
      </c>
      <c r="CE71" s="2">
        <f t="shared" si="38"/>
        <v>-7614.9121949058745</v>
      </c>
      <c r="CF71" s="2">
        <f t="shared" si="30"/>
        <v>111.55260481219564</v>
      </c>
      <c r="CG71" s="29">
        <f t="shared" si="30"/>
        <v>233.05373482775227</v>
      </c>
      <c r="CH71" s="31">
        <f t="shared" si="30"/>
        <v>67.576982193376381</v>
      </c>
      <c r="CI71" s="40">
        <f>IFERROR(M71/'Class Sum-WR'!M71,0)</f>
        <v>0.32146130278224333</v>
      </c>
    </row>
    <row r="72" spans="1:87" x14ac:dyDescent="0.2">
      <c r="A72" t="s">
        <v>46</v>
      </c>
      <c r="B72" t="s">
        <v>46</v>
      </c>
      <c r="C72" t="s">
        <v>56</v>
      </c>
      <c r="D72" t="s">
        <v>56</v>
      </c>
      <c r="E72" t="s">
        <v>55</v>
      </c>
      <c r="F72" s="27">
        <f t="shared" si="13"/>
        <v>46077</v>
      </c>
      <c r="G72" s="60" t="s">
        <v>37</v>
      </c>
      <c r="H72" s="28">
        <v>0</v>
      </c>
      <c r="I72" s="2">
        <v>2991.78</v>
      </c>
      <c r="J72" s="2">
        <v>114.2</v>
      </c>
      <c r="K72" s="2">
        <v>8530.7099999999991</v>
      </c>
      <c r="L72" s="29">
        <v>7148.44</v>
      </c>
      <c r="M72" s="30">
        <f t="shared" si="39"/>
        <v>18785.129999999997</v>
      </c>
      <c r="N72" t="s">
        <v>49</v>
      </c>
      <c r="O72" t="s">
        <v>49</v>
      </c>
      <c r="P72" t="s">
        <v>56</v>
      </c>
      <c r="Q72" t="s">
        <v>56</v>
      </c>
      <c r="R72" t="s">
        <v>55</v>
      </c>
      <c r="S72" s="27">
        <f t="shared" si="14"/>
        <v>45713</v>
      </c>
      <c r="T72" s="60" t="s">
        <v>37</v>
      </c>
      <c r="U72" s="28">
        <v>0</v>
      </c>
      <c r="V72" s="2">
        <v>2594.96</v>
      </c>
      <c r="W72" s="2">
        <v>184.62</v>
      </c>
      <c r="X72" s="2">
        <v>9395.82</v>
      </c>
      <c r="Y72" s="29">
        <v>7811.5</v>
      </c>
      <c r="Z72" s="31">
        <f t="shared" si="40"/>
        <v>19986.900000000001</v>
      </c>
      <c r="AA72" s="32">
        <f t="shared" si="31"/>
        <v>0</v>
      </c>
      <c r="AB72" s="5">
        <f t="shared" si="31"/>
        <v>396.82000000000016</v>
      </c>
      <c r="AC72" s="5">
        <f t="shared" si="31"/>
        <v>-70.42</v>
      </c>
      <c r="AD72" s="5">
        <f t="shared" si="23"/>
        <v>-865.11000000000058</v>
      </c>
      <c r="AE72" s="33">
        <f t="shared" si="23"/>
        <v>-663.0600000000004</v>
      </c>
      <c r="AF72" s="34">
        <f t="shared" si="23"/>
        <v>-1201.7700000000041</v>
      </c>
      <c r="AG72" s="35" t="e">
        <f t="shared" si="32"/>
        <v>#DIV/0!</v>
      </c>
      <c r="AH72" s="7">
        <f t="shared" si="32"/>
        <v>0.15291950550297506</v>
      </c>
      <c r="AI72" s="7">
        <f t="shared" si="32"/>
        <v>-0.38143213086339506</v>
      </c>
      <c r="AJ72" s="7">
        <f t="shared" si="24"/>
        <v>-9.2073922233503899E-2</v>
      </c>
      <c r="AK72" s="36">
        <f t="shared" si="24"/>
        <v>-8.4882544965755674E-2</v>
      </c>
      <c r="AL72" s="37">
        <f t="shared" si="24"/>
        <v>-6.0127883763865533E-2</v>
      </c>
      <c r="AM72" s="2">
        <v>0</v>
      </c>
      <c r="AN72" s="2">
        <v>595.6</v>
      </c>
      <c r="AO72" s="2">
        <v>45.28</v>
      </c>
      <c r="AP72" s="2">
        <v>2647.72</v>
      </c>
      <c r="AQ72" s="29">
        <v>2156.61</v>
      </c>
      <c r="AR72" s="31">
        <f t="shared" si="41"/>
        <v>5445.21</v>
      </c>
      <c r="AS72" s="2">
        <v>0</v>
      </c>
      <c r="AT72" s="2">
        <v>589.84</v>
      </c>
      <c r="AU72" s="2">
        <v>81.64</v>
      </c>
      <c r="AV72" s="2">
        <v>2763.4</v>
      </c>
      <c r="AW72" s="29">
        <v>2001.36</v>
      </c>
      <c r="AX72" s="31">
        <f t="shared" si="42"/>
        <v>5436.24</v>
      </c>
      <c r="AY72" s="5">
        <f t="shared" si="33"/>
        <v>0</v>
      </c>
      <c r="AZ72" s="5">
        <f t="shared" si="33"/>
        <v>5.7599999999999909</v>
      </c>
      <c r="BA72" s="5">
        <f t="shared" si="33"/>
        <v>-36.36</v>
      </c>
      <c r="BB72" s="5">
        <f t="shared" si="25"/>
        <v>-115.68000000000029</v>
      </c>
      <c r="BC72" s="33">
        <f t="shared" si="25"/>
        <v>155.25000000000023</v>
      </c>
      <c r="BD72" s="34">
        <f t="shared" si="25"/>
        <v>8.9700000000002547</v>
      </c>
      <c r="BE72" s="7" t="e">
        <f t="shared" si="34"/>
        <v>#DIV/0!</v>
      </c>
      <c r="BF72" s="7">
        <f t="shared" si="34"/>
        <v>9.7653600976535856E-3</v>
      </c>
      <c r="BG72" s="7">
        <f t="shared" si="34"/>
        <v>-0.44536991670749632</v>
      </c>
      <c r="BH72" s="7">
        <f t="shared" si="26"/>
        <v>-4.1861474994572011E-2</v>
      </c>
      <c r="BI72" s="36">
        <f t="shared" si="26"/>
        <v>7.7572250869408915E-2</v>
      </c>
      <c r="BJ72" s="37">
        <f t="shared" si="26"/>
        <v>1.6500375259370917E-3</v>
      </c>
      <c r="BK72" s="38">
        <f t="shared" si="35"/>
        <v>0</v>
      </c>
      <c r="BL72" s="38">
        <f t="shared" si="35"/>
        <v>0.19907880927073515</v>
      </c>
      <c r="BM72" s="38">
        <f t="shared" si="35"/>
        <v>0.39649737302977234</v>
      </c>
      <c r="BN72" s="38">
        <f t="shared" si="27"/>
        <v>0.31037510359630088</v>
      </c>
      <c r="BO72" s="39">
        <f t="shared" si="27"/>
        <v>0.30168959940910189</v>
      </c>
      <c r="BP72" s="40">
        <f t="shared" si="27"/>
        <v>0.28986810312199068</v>
      </c>
      <c r="BQ72" s="38">
        <f t="shared" si="36"/>
        <v>0</v>
      </c>
      <c r="BR72" s="38">
        <f t="shared" si="36"/>
        <v>0.22730215494651171</v>
      </c>
      <c r="BS72" s="38">
        <f t="shared" si="36"/>
        <v>0.44220561152637849</v>
      </c>
      <c r="BT72" s="38">
        <f t="shared" si="28"/>
        <v>0.29410950827069909</v>
      </c>
      <c r="BU72" s="39">
        <f t="shared" si="28"/>
        <v>0.2562068744799334</v>
      </c>
      <c r="BV72" s="40">
        <f t="shared" si="28"/>
        <v>0.2719901535505756</v>
      </c>
      <c r="BW72" s="38">
        <f t="shared" si="37"/>
        <v>0</v>
      </c>
      <c r="BX72" s="38">
        <f t="shared" si="37"/>
        <v>-2.8223345675776557E-2</v>
      </c>
      <c r="BY72" s="38">
        <f t="shared" si="37"/>
        <v>-4.5708238496606157E-2</v>
      </c>
      <c r="BZ72" s="38">
        <f t="shared" si="29"/>
        <v>1.6265595325601789E-2</v>
      </c>
      <c r="CA72" s="39">
        <f t="shared" si="29"/>
        <v>4.5482724929168494E-2</v>
      </c>
      <c r="CB72" s="40">
        <f t="shared" si="29"/>
        <v>1.7877949571415086E-2</v>
      </c>
      <c r="CC72" s="2">
        <f t="shared" si="38"/>
        <v>0</v>
      </c>
      <c r="CD72" s="2">
        <f t="shared" si="38"/>
        <v>-282.23345675776557</v>
      </c>
      <c r="CE72" s="2">
        <f t="shared" si="38"/>
        <v>-457.08238496606157</v>
      </c>
      <c r="CF72" s="2">
        <f t="shared" si="30"/>
        <v>162.65595325601788</v>
      </c>
      <c r="CG72" s="29">
        <f t="shared" si="30"/>
        <v>454.82724929168495</v>
      </c>
      <c r="CH72" s="31">
        <f t="shared" si="30"/>
        <v>178.77949571415087</v>
      </c>
      <c r="CI72" s="40">
        <f>IFERROR(M72/'Class Sum-WR'!M72,0)</f>
        <v>0.2389957743142325</v>
      </c>
    </row>
    <row r="73" spans="1:87" x14ac:dyDescent="0.2">
      <c r="A73" t="s">
        <v>46</v>
      </c>
      <c r="B73" t="s">
        <v>46</v>
      </c>
      <c r="C73" t="s">
        <v>56</v>
      </c>
      <c r="D73" t="s">
        <v>56</v>
      </c>
      <c r="E73" t="s">
        <v>55</v>
      </c>
      <c r="F73" s="27">
        <f t="shared" si="13"/>
        <v>46078</v>
      </c>
      <c r="G73" s="60" t="s">
        <v>38</v>
      </c>
      <c r="H73" s="28">
        <v>0</v>
      </c>
      <c r="I73" s="2">
        <v>3227.21</v>
      </c>
      <c r="J73" s="2">
        <v>414.01</v>
      </c>
      <c r="K73" s="2">
        <v>9461.66</v>
      </c>
      <c r="L73" s="29">
        <v>5435.15</v>
      </c>
      <c r="M73" s="30">
        <f t="shared" si="39"/>
        <v>18538.03</v>
      </c>
      <c r="N73" t="s">
        <v>49</v>
      </c>
      <c r="O73" t="s">
        <v>49</v>
      </c>
      <c r="P73" t="s">
        <v>56</v>
      </c>
      <c r="Q73" t="s">
        <v>56</v>
      </c>
      <c r="R73" t="s">
        <v>55</v>
      </c>
      <c r="S73" s="27">
        <f t="shared" si="14"/>
        <v>45714</v>
      </c>
      <c r="T73" s="60" t="s">
        <v>38</v>
      </c>
      <c r="U73" s="28">
        <v>0</v>
      </c>
      <c r="V73" s="2">
        <v>3437.32</v>
      </c>
      <c r="W73" s="2">
        <v>124.38</v>
      </c>
      <c r="X73" s="2">
        <v>8385.4</v>
      </c>
      <c r="Y73" s="29">
        <v>5431.81</v>
      </c>
      <c r="Z73" s="31">
        <f t="shared" si="40"/>
        <v>17378.91</v>
      </c>
      <c r="AA73" s="32">
        <f t="shared" si="31"/>
        <v>0</v>
      </c>
      <c r="AB73" s="5">
        <f t="shared" si="31"/>
        <v>-210.11000000000013</v>
      </c>
      <c r="AC73" s="5">
        <f t="shared" si="31"/>
        <v>289.63</v>
      </c>
      <c r="AD73" s="5">
        <f t="shared" si="23"/>
        <v>1076.2600000000002</v>
      </c>
      <c r="AE73" s="33">
        <f t="shared" si="23"/>
        <v>3.339999999999236</v>
      </c>
      <c r="AF73" s="34">
        <f t="shared" si="23"/>
        <v>1159.119999999999</v>
      </c>
      <c r="AG73" s="35" t="e">
        <f t="shared" si="32"/>
        <v>#DIV/0!</v>
      </c>
      <c r="AH73" s="7">
        <f t="shared" si="32"/>
        <v>-6.112610987629901E-2</v>
      </c>
      <c r="AI73" s="7">
        <f t="shared" si="32"/>
        <v>2.3285898054349574</v>
      </c>
      <c r="AJ73" s="7">
        <f t="shared" si="24"/>
        <v>0.12834927373768695</v>
      </c>
      <c r="AK73" s="36">
        <f t="shared" si="24"/>
        <v>6.1489632369306658E-4</v>
      </c>
      <c r="AL73" s="37">
        <f t="shared" si="24"/>
        <v>6.6696933236894546E-2</v>
      </c>
      <c r="AM73" s="2">
        <v>0</v>
      </c>
      <c r="AN73" s="2">
        <v>638.66999999999996</v>
      </c>
      <c r="AO73" s="2">
        <v>171.36</v>
      </c>
      <c r="AP73" s="2">
        <v>2958.37</v>
      </c>
      <c r="AQ73" s="29">
        <v>1649</v>
      </c>
      <c r="AR73" s="31">
        <f t="shared" si="41"/>
        <v>5417.4</v>
      </c>
      <c r="AS73" s="2">
        <v>0</v>
      </c>
      <c r="AT73" s="2">
        <v>689.57</v>
      </c>
      <c r="AU73" s="2">
        <v>52.27</v>
      </c>
      <c r="AV73" s="2">
        <v>2590.89</v>
      </c>
      <c r="AW73" s="29">
        <v>1538.07</v>
      </c>
      <c r="AX73" s="31">
        <f t="shared" si="42"/>
        <v>4870.8</v>
      </c>
      <c r="AY73" s="5">
        <f t="shared" si="33"/>
        <v>0</v>
      </c>
      <c r="AZ73" s="5">
        <f t="shared" si="33"/>
        <v>-50.900000000000091</v>
      </c>
      <c r="BA73" s="5">
        <f t="shared" si="33"/>
        <v>119.09</v>
      </c>
      <c r="BB73" s="5">
        <f t="shared" si="25"/>
        <v>367.48</v>
      </c>
      <c r="BC73" s="33">
        <f t="shared" si="25"/>
        <v>110.93000000000006</v>
      </c>
      <c r="BD73" s="34">
        <f t="shared" si="25"/>
        <v>546.59999999999945</v>
      </c>
      <c r="BE73" s="7" t="e">
        <f t="shared" si="34"/>
        <v>#DIV/0!</v>
      </c>
      <c r="BF73" s="7">
        <f t="shared" si="34"/>
        <v>-7.3814116043331476E-2</v>
      </c>
      <c r="BG73" s="7">
        <f t="shared" si="34"/>
        <v>2.2783623493399654</v>
      </c>
      <c r="BH73" s="7">
        <f t="shared" si="26"/>
        <v>0.14183543106808857</v>
      </c>
      <c r="BI73" s="36">
        <f t="shared" si="26"/>
        <v>7.2122855266665412E-2</v>
      </c>
      <c r="BJ73" s="37">
        <f t="shared" si="26"/>
        <v>0.11221975856122186</v>
      </c>
      <c r="BK73" s="38">
        <f t="shared" si="35"/>
        <v>0</v>
      </c>
      <c r="BL73" s="38">
        <f t="shared" si="35"/>
        <v>0.19790159301687835</v>
      </c>
      <c r="BM73" s="38">
        <f t="shared" si="35"/>
        <v>0.41390304582014931</v>
      </c>
      <c r="BN73" s="38">
        <f t="shared" si="27"/>
        <v>0.31266923563095694</v>
      </c>
      <c r="BO73" s="39">
        <f t="shared" si="27"/>
        <v>0.3033954904648446</v>
      </c>
      <c r="BP73" s="40">
        <f t="shared" si="27"/>
        <v>0.29223169883747085</v>
      </c>
      <c r="BQ73" s="38">
        <f t="shared" si="36"/>
        <v>0</v>
      </c>
      <c r="BR73" s="38">
        <f t="shared" si="36"/>
        <v>0.20061268662795434</v>
      </c>
      <c r="BS73" s="38">
        <f t="shared" si="36"/>
        <v>0.42024441228493331</v>
      </c>
      <c r="BT73" s="38">
        <f t="shared" si="28"/>
        <v>0.30897631597777087</v>
      </c>
      <c r="BU73" s="39">
        <f t="shared" si="28"/>
        <v>0.28315975706072188</v>
      </c>
      <c r="BV73" s="40">
        <f t="shared" si="28"/>
        <v>0.28027074195101997</v>
      </c>
      <c r="BW73" s="38">
        <f t="shared" si="37"/>
        <v>0</v>
      </c>
      <c r="BX73" s="38">
        <f t="shared" si="37"/>
        <v>-2.7110936110759931E-3</v>
      </c>
      <c r="BY73" s="38">
        <f t="shared" si="37"/>
        <v>-6.341366464784004E-3</v>
      </c>
      <c r="BZ73" s="38">
        <f t="shared" si="29"/>
        <v>3.6929196531860775E-3</v>
      </c>
      <c r="CA73" s="39">
        <f t="shared" si="29"/>
        <v>2.0235733404122713E-2</v>
      </c>
      <c r="CB73" s="40">
        <f t="shared" si="29"/>
        <v>1.196095688645088E-2</v>
      </c>
      <c r="CC73" s="2">
        <f t="shared" si="38"/>
        <v>0</v>
      </c>
      <c r="CD73" s="2">
        <f t="shared" si="38"/>
        <v>-27.11093611075993</v>
      </c>
      <c r="CE73" s="2">
        <f t="shared" si="38"/>
        <v>-63.413664647840037</v>
      </c>
      <c r="CF73" s="2">
        <f t="shared" si="30"/>
        <v>36.929196531860775</v>
      </c>
      <c r="CG73" s="29">
        <f t="shared" si="30"/>
        <v>202.35733404122712</v>
      </c>
      <c r="CH73" s="31">
        <f t="shared" si="30"/>
        <v>119.6095688645088</v>
      </c>
      <c r="CI73" s="40">
        <f>IFERROR(M73/'Class Sum-WR'!M73,0)</f>
        <v>0.23390333668159358</v>
      </c>
    </row>
    <row r="74" spans="1:87" x14ac:dyDescent="0.2">
      <c r="A74" t="s">
        <v>46</v>
      </c>
      <c r="B74" t="s">
        <v>46</v>
      </c>
      <c r="C74" t="s">
        <v>56</v>
      </c>
      <c r="D74" t="s">
        <v>56</v>
      </c>
      <c r="E74" t="s">
        <v>55</v>
      </c>
      <c r="F74" s="27">
        <f t="shared" si="13"/>
        <v>46079</v>
      </c>
      <c r="G74" s="60" t="s">
        <v>39</v>
      </c>
      <c r="H74" s="28">
        <v>0</v>
      </c>
      <c r="I74" s="2">
        <v>4146.58</v>
      </c>
      <c r="J74" s="2">
        <v>128.31</v>
      </c>
      <c r="K74" s="2">
        <v>10830.42</v>
      </c>
      <c r="L74" s="29">
        <v>7585.5</v>
      </c>
      <c r="M74" s="30">
        <f t="shared" si="39"/>
        <v>22690.81</v>
      </c>
      <c r="N74" t="s">
        <v>49</v>
      </c>
      <c r="O74" t="s">
        <v>49</v>
      </c>
      <c r="P74" t="s">
        <v>56</v>
      </c>
      <c r="Q74" t="s">
        <v>56</v>
      </c>
      <c r="R74" t="s">
        <v>55</v>
      </c>
      <c r="S74" s="27">
        <f t="shared" si="14"/>
        <v>45715</v>
      </c>
      <c r="T74" s="60" t="s">
        <v>39</v>
      </c>
      <c r="U74" s="28">
        <v>-1155</v>
      </c>
      <c r="V74" s="2">
        <v>4954.8500000000004</v>
      </c>
      <c r="W74" s="2">
        <v>133.87</v>
      </c>
      <c r="X74" s="2">
        <v>12405.63</v>
      </c>
      <c r="Y74" s="29">
        <v>9164.82</v>
      </c>
      <c r="Z74" s="31">
        <f t="shared" si="40"/>
        <v>25504.17</v>
      </c>
      <c r="AA74" s="32">
        <f t="shared" si="31"/>
        <v>1155</v>
      </c>
      <c r="AB74" s="5">
        <f t="shared" si="31"/>
        <v>-808.27000000000044</v>
      </c>
      <c r="AC74" s="5">
        <f t="shared" si="31"/>
        <v>-5.5600000000000023</v>
      </c>
      <c r="AD74" s="5">
        <f t="shared" si="23"/>
        <v>-1575.2099999999991</v>
      </c>
      <c r="AE74" s="33">
        <f t="shared" si="23"/>
        <v>-1579.3199999999997</v>
      </c>
      <c r="AF74" s="34">
        <f t="shared" si="23"/>
        <v>-2813.3599999999969</v>
      </c>
      <c r="AG74" s="35">
        <f t="shared" si="32"/>
        <v>-1</v>
      </c>
      <c r="AH74" s="7">
        <f t="shared" si="32"/>
        <v>-0.16312703714542326</v>
      </c>
      <c r="AI74" s="7">
        <f t="shared" si="32"/>
        <v>-4.153283035780983E-2</v>
      </c>
      <c r="AJ74" s="7">
        <f t="shared" si="24"/>
        <v>-0.12697541358238149</v>
      </c>
      <c r="AK74" s="36">
        <f t="shared" si="24"/>
        <v>-0.17232417003279932</v>
      </c>
      <c r="AL74" s="37">
        <f t="shared" si="24"/>
        <v>-0.11030980423985556</v>
      </c>
      <c r="AM74" s="2">
        <v>0</v>
      </c>
      <c r="AN74" s="2">
        <v>810.06</v>
      </c>
      <c r="AO74" s="2">
        <v>52.37</v>
      </c>
      <c r="AP74" s="2">
        <v>3629.18</v>
      </c>
      <c r="AQ74" s="29">
        <v>2279.94</v>
      </c>
      <c r="AR74" s="31">
        <f t="shared" si="41"/>
        <v>6771.5499999999993</v>
      </c>
      <c r="AS74" s="2">
        <v>-1155</v>
      </c>
      <c r="AT74" s="2">
        <v>944.4</v>
      </c>
      <c r="AU74" s="2">
        <v>52.18</v>
      </c>
      <c r="AV74" s="2">
        <v>3674.42</v>
      </c>
      <c r="AW74" s="29">
        <v>2422.87</v>
      </c>
      <c r="AX74" s="31">
        <f t="shared" si="42"/>
        <v>5938.87</v>
      </c>
      <c r="AY74" s="5">
        <f t="shared" si="33"/>
        <v>1155</v>
      </c>
      <c r="AZ74" s="5">
        <f t="shared" si="33"/>
        <v>-134.34000000000003</v>
      </c>
      <c r="BA74" s="5">
        <f t="shared" si="33"/>
        <v>0.18999999999999773</v>
      </c>
      <c r="BB74" s="5">
        <f t="shared" si="25"/>
        <v>-45.240000000000236</v>
      </c>
      <c r="BC74" s="33">
        <f t="shared" si="25"/>
        <v>-142.92999999999984</v>
      </c>
      <c r="BD74" s="34">
        <f t="shared" si="25"/>
        <v>832.67999999999938</v>
      </c>
      <c r="BE74" s="7">
        <f t="shared" si="34"/>
        <v>-1</v>
      </c>
      <c r="BF74" s="7">
        <f t="shared" si="34"/>
        <v>-0.14224904701397717</v>
      </c>
      <c r="BG74" s="7">
        <f t="shared" si="34"/>
        <v>3.6412418551168596E-3</v>
      </c>
      <c r="BH74" s="7">
        <f t="shared" si="26"/>
        <v>-1.2312147223235296E-2</v>
      </c>
      <c r="BI74" s="36">
        <f t="shared" si="26"/>
        <v>-5.8992021858374509E-2</v>
      </c>
      <c r="BJ74" s="37">
        <f t="shared" si="26"/>
        <v>0.1402084908408501</v>
      </c>
      <c r="BK74" s="38">
        <f t="shared" si="35"/>
        <v>0</v>
      </c>
      <c r="BL74" s="38">
        <f t="shared" si="35"/>
        <v>0.19535617303898634</v>
      </c>
      <c r="BM74" s="38">
        <f t="shared" si="35"/>
        <v>0.40815213155638685</v>
      </c>
      <c r="BN74" s="38">
        <f t="shared" si="27"/>
        <v>0.33509134456466139</v>
      </c>
      <c r="BO74" s="39">
        <f t="shared" si="27"/>
        <v>0.3005655526992288</v>
      </c>
      <c r="BP74" s="40">
        <f t="shared" si="27"/>
        <v>0.29842698431655806</v>
      </c>
      <c r="BQ74" s="38">
        <f t="shared" si="36"/>
        <v>1</v>
      </c>
      <c r="BR74" s="38">
        <f t="shared" si="36"/>
        <v>0.19060112818753341</v>
      </c>
      <c r="BS74" s="38">
        <f t="shared" si="36"/>
        <v>0.38978113094793454</v>
      </c>
      <c r="BT74" s="38">
        <f t="shared" si="28"/>
        <v>0.29618971386378606</v>
      </c>
      <c r="BU74" s="39">
        <f t="shared" si="28"/>
        <v>0.26436634871170411</v>
      </c>
      <c r="BV74" s="40">
        <f t="shared" si="28"/>
        <v>0.23285878348521047</v>
      </c>
      <c r="BW74" s="38">
        <f t="shared" si="37"/>
        <v>-1</v>
      </c>
      <c r="BX74" s="38">
        <f t="shared" si="37"/>
        <v>4.755044851452922E-3</v>
      </c>
      <c r="BY74" s="38">
        <f t="shared" si="37"/>
        <v>1.8371000608452315E-2</v>
      </c>
      <c r="BZ74" s="38">
        <f t="shared" si="29"/>
        <v>3.8901630700875323E-2</v>
      </c>
      <c r="CA74" s="39">
        <f t="shared" si="29"/>
        <v>3.6199203987524686E-2</v>
      </c>
      <c r="CB74" s="40">
        <f t="shared" si="29"/>
        <v>6.5568200831347595E-2</v>
      </c>
      <c r="CC74" s="2">
        <f t="shared" si="38"/>
        <v>-10000</v>
      </c>
      <c r="CD74" s="2">
        <f t="shared" si="38"/>
        <v>47.550448514529222</v>
      </c>
      <c r="CE74" s="2">
        <f t="shared" si="38"/>
        <v>183.71000608452314</v>
      </c>
      <c r="CF74" s="2">
        <f t="shared" si="30"/>
        <v>389.01630700875324</v>
      </c>
      <c r="CG74" s="29">
        <f t="shared" si="30"/>
        <v>361.99203987524686</v>
      </c>
      <c r="CH74" s="31">
        <f t="shared" si="30"/>
        <v>655.68200831347599</v>
      </c>
      <c r="CI74" s="40">
        <f>IFERROR(M74/'Class Sum-WR'!M74,0)</f>
        <v>0.23358722297765624</v>
      </c>
    </row>
    <row r="75" spans="1:87" x14ac:dyDescent="0.2">
      <c r="A75" t="s">
        <v>46</v>
      </c>
      <c r="B75" t="s">
        <v>46</v>
      </c>
      <c r="C75" t="s">
        <v>56</v>
      </c>
      <c r="D75" t="s">
        <v>56</v>
      </c>
      <c r="E75" t="s">
        <v>55</v>
      </c>
      <c r="F75" s="27">
        <f t="shared" si="13"/>
        <v>46080</v>
      </c>
      <c r="G75" s="60" t="s">
        <v>40</v>
      </c>
      <c r="H75" s="28">
        <v>0</v>
      </c>
      <c r="I75" s="2">
        <v>7711.98</v>
      </c>
      <c r="J75" s="2">
        <v>259.69</v>
      </c>
      <c r="K75" s="2">
        <v>16714.400000000001</v>
      </c>
      <c r="L75" s="29">
        <v>9037.9</v>
      </c>
      <c r="M75" s="30">
        <f t="shared" si="39"/>
        <v>33723.97</v>
      </c>
      <c r="N75" t="s">
        <v>49</v>
      </c>
      <c r="O75" t="s">
        <v>49</v>
      </c>
      <c r="P75" t="s">
        <v>56</v>
      </c>
      <c r="Q75" t="s">
        <v>56</v>
      </c>
      <c r="R75" t="s">
        <v>55</v>
      </c>
      <c r="S75" s="27">
        <f t="shared" si="14"/>
        <v>45716</v>
      </c>
      <c r="T75" s="60" t="s">
        <v>40</v>
      </c>
      <c r="U75" s="28">
        <v>-1335</v>
      </c>
      <c r="V75" s="2">
        <v>8411.3700000000008</v>
      </c>
      <c r="W75" s="2">
        <v>460.9</v>
      </c>
      <c r="X75" s="2">
        <v>21292.82</v>
      </c>
      <c r="Y75" s="29">
        <v>13883.34</v>
      </c>
      <c r="Z75" s="31">
        <f t="shared" si="40"/>
        <v>42713.43</v>
      </c>
      <c r="AA75" s="32">
        <f t="shared" si="31"/>
        <v>1335</v>
      </c>
      <c r="AB75" s="5">
        <f t="shared" si="31"/>
        <v>-699.39000000000124</v>
      </c>
      <c r="AC75" s="5">
        <f t="shared" si="31"/>
        <v>-201.20999999999998</v>
      </c>
      <c r="AD75" s="5">
        <f t="shared" si="23"/>
        <v>-4578.4199999999983</v>
      </c>
      <c r="AE75" s="33">
        <f t="shared" si="23"/>
        <v>-4845.4400000000005</v>
      </c>
      <c r="AF75" s="34">
        <f t="shared" si="23"/>
        <v>-8989.4599999999991</v>
      </c>
      <c r="AG75" s="35">
        <f t="shared" si="32"/>
        <v>-1</v>
      </c>
      <c r="AH75" s="7">
        <f t="shared" si="32"/>
        <v>-8.3148167302116202E-2</v>
      </c>
      <c r="AI75" s="7">
        <f t="shared" si="32"/>
        <v>-0.43655890648730744</v>
      </c>
      <c r="AJ75" s="7">
        <f t="shared" si="24"/>
        <v>-0.2150217772939422</v>
      </c>
      <c r="AK75" s="36">
        <f t="shared" si="24"/>
        <v>-0.3490111169214325</v>
      </c>
      <c r="AL75" s="37">
        <f t="shared" si="24"/>
        <v>-0.21045980151910065</v>
      </c>
      <c r="AM75" s="2">
        <v>0</v>
      </c>
      <c r="AN75" s="2">
        <v>1578.65</v>
      </c>
      <c r="AO75" s="2">
        <v>87.43</v>
      </c>
      <c r="AP75" s="2">
        <v>5676.11</v>
      </c>
      <c r="AQ75" s="29">
        <v>2705.42</v>
      </c>
      <c r="AR75" s="31">
        <f t="shared" si="41"/>
        <v>10047.61</v>
      </c>
      <c r="AS75" s="2">
        <v>-1335</v>
      </c>
      <c r="AT75" s="2">
        <v>1688.59</v>
      </c>
      <c r="AU75" s="2">
        <v>176.7</v>
      </c>
      <c r="AV75" s="2">
        <v>6346.36</v>
      </c>
      <c r="AW75" s="29">
        <v>3799.81</v>
      </c>
      <c r="AX75" s="31">
        <f t="shared" si="42"/>
        <v>10676.46</v>
      </c>
      <c r="AY75" s="5">
        <f t="shared" si="33"/>
        <v>1335</v>
      </c>
      <c r="AZ75" s="5">
        <f t="shared" si="33"/>
        <v>-109.93999999999983</v>
      </c>
      <c r="BA75" s="5">
        <f t="shared" si="33"/>
        <v>-89.269999999999982</v>
      </c>
      <c r="BB75" s="5">
        <f t="shared" si="25"/>
        <v>-670.25</v>
      </c>
      <c r="BC75" s="33">
        <f t="shared" si="25"/>
        <v>-1094.3899999999999</v>
      </c>
      <c r="BD75" s="34">
        <f t="shared" si="25"/>
        <v>-628.84999999999854</v>
      </c>
      <c r="BE75" s="7">
        <f t="shared" si="34"/>
        <v>-1</v>
      </c>
      <c r="BF75" s="7">
        <f t="shared" si="34"/>
        <v>-6.5107574958989348E-2</v>
      </c>
      <c r="BG75" s="7">
        <f t="shared" si="34"/>
        <v>-0.50520656479909443</v>
      </c>
      <c r="BH75" s="7">
        <f t="shared" si="26"/>
        <v>-0.10561172073440524</v>
      </c>
      <c r="BI75" s="36">
        <f t="shared" si="26"/>
        <v>-0.28801176900950309</v>
      </c>
      <c r="BJ75" s="37">
        <f t="shared" si="26"/>
        <v>-5.8900609378014682E-2</v>
      </c>
      <c r="BK75" s="38">
        <f t="shared" si="35"/>
        <v>0</v>
      </c>
      <c r="BL75" s="38">
        <f t="shared" si="35"/>
        <v>0.20470099766856245</v>
      </c>
      <c r="BM75" s="38">
        <f t="shared" si="35"/>
        <v>0.33667064576995653</v>
      </c>
      <c r="BN75" s="38">
        <f t="shared" si="27"/>
        <v>0.33959400277604934</v>
      </c>
      <c r="BO75" s="39">
        <f t="shared" si="27"/>
        <v>0.29934166122661238</v>
      </c>
      <c r="BP75" s="40">
        <f t="shared" si="27"/>
        <v>0.29793674943964188</v>
      </c>
      <c r="BQ75" s="38">
        <f t="shared" si="36"/>
        <v>1</v>
      </c>
      <c r="BR75" s="38">
        <f t="shared" si="36"/>
        <v>0.20075088838084637</v>
      </c>
      <c r="BS75" s="38">
        <f t="shared" si="36"/>
        <v>0.38338034280755046</v>
      </c>
      <c r="BT75" s="38">
        <f t="shared" si="28"/>
        <v>0.29805164369961329</v>
      </c>
      <c r="BU75" s="39">
        <f t="shared" si="28"/>
        <v>0.27369566689283703</v>
      </c>
      <c r="BV75" s="40">
        <f t="shared" si="28"/>
        <v>0.2499555760331118</v>
      </c>
      <c r="BW75" s="38">
        <f t="shared" si="37"/>
        <v>-1</v>
      </c>
      <c r="BX75" s="38">
        <f t="shared" si="37"/>
        <v>3.9501092877160804E-3</v>
      </c>
      <c r="BY75" s="38">
        <f t="shared" si="37"/>
        <v>-4.6709697037593922E-2</v>
      </c>
      <c r="BZ75" s="38">
        <f t="shared" si="29"/>
        <v>4.1542359076436053E-2</v>
      </c>
      <c r="CA75" s="39">
        <f t="shared" si="29"/>
        <v>2.5645994333775346E-2</v>
      </c>
      <c r="CB75" s="40">
        <f t="shared" si="29"/>
        <v>4.7981173406530075E-2</v>
      </c>
      <c r="CC75" s="2">
        <f t="shared" si="38"/>
        <v>-10000</v>
      </c>
      <c r="CD75" s="2">
        <f t="shared" si="38"/>
        <v>39.501092877160801</v>
      </c>
      <c r="CE75" s="2">
        <f t="shared" si="38"/>
        <v>-467.09697037593924</v>
      </c>
      <c r="CF75" s="2">
        <f t="shared" si="30"/>
        <v>415.42359076436054</v>
      </c>
      <c r="CG75" s="29">
        <f t="shared" si="30"/>
        <v>256.45994333775349</v>
      </c>
      <c r="CH75" s="31">
        <f t="shared" si="30"/>
        <v>479.81173406530075</v>
      </c>
      <c r="CI75" s="40">
        <f>IFERROR(M75/'Class Sum-WR'!M75,0)</f>
        <v>0.26879746741612903</v>
      </c>
    </row>
    <row r="76" spans="1:87" ht="13.5" thickBot="1" x14ac:dyDescent="0.25">
      <c r="A76" t="s">
        <v>46</v>
      </c>
      <c r="B76" t="s">
        <v>46</v>
      </c>
      <c r="C76" t="s">
        <v>56</v>
      </c>
      <c r="D76" t="s">
        <v>56</v>
      </c>
      <c r="E76" t="s">
        <v>55</v>
      </c>
      <c r="F76" s="41">
        <f t="shared" si="13"/>
        <v>46081</v>
      </c>
      <c r="G76" s="61" t="s">
        <v>41</v>
      </c>
      <c r="H76" s="43">
        <v>6.97</v>
      </c>
      <c r="I76" s="44">
        <v>7304.26</v>
      </c>
      <c r="J76" s="44">
        <v>322.85000000000002</v>
      </c>
      <c r="K76" s="44">
        <v>18686.05</v>
      </c>
      <c r="L76" s="45">
        <v>9574.69</v>
      </c>
      <c r="M76" s="46">
        <f t="shared" si="39"/>
        <v>35894.82</v>
      </c>
      <c r="N76" t="s">
        <v>49</v>
      </c>
      <c r="O76" t="s">
        <v>49</v>
      </c>
      <c r="P76" t="s">
        <v>56</v>
      </c>
      <c r="Q76" t="s">
        <v>63</v>
      </c>
      <c r="R76" t="s">
        <v>55</v>
      </c>
      <c r="S76" s="41">
        <f t="shared" si="14"/>
        <v>45717</v>
      </c>
      <c r="T76" s="61" t="s">
        <v>41</v>
      </c>
      <c r="U76" s="43">
        <v>-1860</v>
      </c>
      <c r="V76" s="44">
        <v>10094.16</v>
      </c>
      <c r="W76" s="44">
        <v>545.17999999999995</v>
      </c>
      <c r="X76" s="44">
        <v>24477.21</v>
      </c>
      <c r="Y76" s="45">
        <v>15981.28</v>
      </c>
      <c r="Z76" s="47">
        <f t="shared" si="40"/>
        <v>49237.83</v>
      </c>
      <c r="AA76" s="48">
        <f t="shared" si="31"/>
        <v>1866.97</v>
      </c>
      <c r="AB76" s="49">
        <f t="shared" si="31"/>
        <v>-2789.8999999999996</v>
      </c>
      <c r="AC76" s="49">
        <f t="shared" si="31"/>
        <v>-222.32999999999993</v>
      </c>
      <c r="AD76" s="49">
        <f t="shared" si="23"/>
        <v>-5791.16</v>
      </c>
      <c r="AE76" s="50">
        <f t="shared" si="23"/>
        <v>-6406.59</v>
      </c>
      <c r="AF76" s="51">
        <f t="shared" si="23"/>
        <v>-13343.010000000002</v>
      </c>
      <c r="AG76" s="52">
        <f t="shared" si="32"/>
        <v>-1.003747311827957</v>
      </c>
      <c r="AH76" s="53">
        <f t="shared" si="32"/>
        <v>-0.27638753497071572</v>
      </c>
      <c r="AI76" s="53">
        <f t="shared" si="32"/>
        <v>-0.40781026449979813</v>
      </c>
      <c r="AJ76" s="53">
        <f t="shared" si="24"/>
        <v>-0.23659395821664317</v>
      </c>
      <c r="AK76" s="54">
        <f t="shared" si="24"/>
        <v>-0.40088090565962176</v>
      </c>
      <c r="AL76" s="55">
        <f t="shared" si="24"/>
        <v>-0.27099102458414598</v>
      </c>
      <c r="AM76" s="44">
        <v>6.97</v>
      </c>
      <c r="AN76" s="44">
        <v>1463.44</v>
      </c>
      <c r="AO76" s="44">
        <v>135.21</v>
      </c>
      <c r="AP76" s="44">
        <v>5998.29</v>
      </c>
      <c r="AQ76" s="45">
        <v>2847.95</v>
      </c>
      <c r="AR76" s="47">
        <f t="shared" si="41"/>
        <v>10451.86</v>
      </c>
      <c r="AS76" s="44">
        <v>-1860</v>
      </c>
      <c r="AT76" s="44">
        <v>2122.4499999999998</v>
      </c>
      <c r="AU76" s="44">
        <v>233.29</v>
      </c>
      <c r="AV76" s="44">
        <v>7456.33</v>
      </c>
      <c r="AW76" s="45">
        <v>4287.68</v>
      </c>
      <c r="AX76" s="47">
        <f t="shared" si="42"/>
        <v>12239.75</v>
      </c>
      <c r="AY76" s="49">
        <f t="shared" si="33"/>
        <v>1866.97</v>
      </c>
      <c r="AZ76" s="49">
        <f t="shared" si="33"/>
        <v>-659.00999999999976</v>
      </c>
      <c r="BA76" s="49">
        <f t="shared" si="33"/>
        <v>-98.079999999999984</v>
      </c>
      <c r="BB76" s="49">
        <f t="shared" si="25"/>
        <v>-1458.04</v>
      </c>
      <c r="BC76" s="50">
        <f t="shared" si="25"/>
        <v>-1439.7300000000005</v>
      </c>
      <c r="BD76" s="51">
        <f t="shared" si="25"/>
        <v>-1787.8899999999994</v>
      </c>
      <c r="BE76" s="53">
        <f t="shared" si="34"/>
        <v>-1.003747311827957</v>
      </c>
      <c r="BF76" s="53">
        <f t="shared" si="34"/>
        <v>-0.31049494687742929</v>
      </c>
      <c r="BG76" s="53">
        <f t="shared" si="34"/>
        <v>-0.42042093531655872</v>
      </c>
      <c r="BH76" s="53">
        <f t="shared" si="26"/>
        <v>-0.19554392040051874</v>
      </c>
      <c r="BI76" s="54">
        <f t="shared" si="26"/>
        <v>-0.33578298753638341</v>
      </c>
      <c r="BJ76" s="55">
        <f t="shared" si="26"/>
        <v>-0.14607242794991723</v>
      </c>
      <c r="BK76" s="56">
        <f t="shared" si="35"/>
        <v>1</v>
      </c>
      <c r="BL76" s="56">
        <f t="shared" si="35"/>
        <v>0.20035431378401097</v>
      </c>
      <c r="BM76" s="56">
        <f t="shared" si="35"/>
        <v>0.41880130091373702</v>
      </c>
      <c r="BN76" s="56">
        <f t="shared" si="27"/>
        <v>0.32100363640255702</v>
      </c>
      <c r="BO76" s="57">
        <f t="shared" si="27"/>
        <v>0.29744566142611401</v>
      </c>
      <c r="BP76" s="58">
        <f t="shared" si="27"/>
        <v>0.29118017585824363</v>
      </c>
      <c r="BQ76" s="56">
        <f t="shared" si="36"/>
        <v>1</v>
      </c>
      <c r="BR76" s="56">
        <f t="shared" si="36"/>
        <v>0.21026514340965469</v>
      </c>
      <c r="BS76" s="56">
        <f t="shared" si="36"/>
        <v>0.42791371657067395</v>
      </c>
      <c r="BT76" s="56">
        <f t="shared" si="28"/>
        <v>0.30462336189459505</v>
      </c>
      <c r="BU76" s="57">
        <f t="shared" si="28"/>
        <v>0.268293903867525</v>
      </c>
      <c r="BV76" s="58">
        <f t="shared" si="28"/>
        <v>0.24858426945297954</v>
      </c>
      <c r="BW76" s="56">
        <f t="shared" si="37"/>
        <v>0</v>
      </c>
      <c r="BX76" s="56">
        <f t="shared" si="37"/>
        <v>-9.9108296256437134E-3</v>
      </c>
      <c r="BY76" s="56">
        <f t="shared" si="37"/>
        <v>-9.1124156569369341E-3</v>
      </c>
      <c r="BZ76" s="56">
        <f t="shared" si="29"/>
        <v>1.6380274507961978E-2</v>
      </c>
      <c r="CA76" s="57">
        <f t="shared" si="29"/>
        <v>2.9151757558589009E-2</v>
      </c>
      <c r="CB76" s="58">
        <f t="shared" si="29"/>
        <v>4.2595906405264089E-2</v>
      </c>
      <c r="CC76" s="44">
        <f t="shared" si="38"/>
        <v>0</v>
      </c>
      <c r="CD76" s="44">
        <f t="shared" si="38"/>
        <v>-99.108296256437129</v>
      </c>
      <c r="CE76" s="44">
        <f t="shared" si="38"/>
        <v>-91.124156569369347</v>
      </c>
      <c r="CF76" s="44">
        <f t="shared" si="30"/>
        <v>163.8027450796198</v>
      </c>
      <c r="CG76" s="45">
        <f t="shared" si="30"/>
        <v>291.51757558589009</v>
      </c>
      <c r="CH76" s="47">
        <f t="shared" si="30"/>
        <v>425.95906405264088</v>
      </c>
      <c r="CI76" s="58">
        <f>IFERROR(M76/'Class Sum-WR'!M76,0)</f>
        <v>0.31238475342410915</v>
      </c>
    </row>
    <row r="77" spans="1:87" x14ac:dyDescent="0.2">
      <c r="A77" t="s">
        <v>46</v>
      </c>
      <c r="B77" t="s">
        <v>46</v>
      </c>
      <c r="C77" t="s">
        <v>63</v>
      </c>
      <c r="D77" t="s">
        <v>63</v>
      </c>
      <c r="E77" t="s">
        <v>59</v>
      </c>
      <c r="F77" s="27">
        <f t="shared" si="13"/>
        <v>46082</v>
      </c>
      <c r="G77" s="60" t="s">
        <v>35</v>
      </c>
      <c r="H77" s="28">
        <v>0</v>
      </c>
      <c r="I77" s="2">
        <v>3672.84</v>
      </c>
      <c r="J77" s="2">
        <v>247.95</v>
      </c>
      <c r="K77" s="2">
        <v>6880.54</v>
      </c>
      <c r="L77" s="29">
        <v>5849.77</v>
      </c>
      <c r="M77" s="30">
        <f t="shared" si="39"/>
        <v>16651.099999999999</v>
      </c>
      <c r="N77" t="s">
        <v>49</v>
      </c>
      <c r="O77" t="s">
        <v>49</v>
      </c>
      <c r="P77" t="s">
        <v>63</v>
      </c>
      <c r="Q77" t="s">
        <v>63</v>
      </c>
      <c r="R77" t="s">
        <v>59</v>
      </c>
      <c r="S77" s="27">
        <f t="shared" si="14"/>
        <v>45718</v>
      </c>
      <c r="T77" s="60" t="s">
        <v>35</v>
      </c>
      <c r="U77" s="28">
        <v>-795</v>
      </c>
      <c r="V77" s="2">
        <v>4167.66</v>
      </c>
      <c r="W77" s="2">
        <v>333.53</v>
      </c>
      <c r="X77" s="2">
        <v>11045.49</v>
      </c>
      <c r="Y77" s="29">
        <v>7337.07</v>
      </c>
      <c r="Z77" s="31">
        <f t="shared" si="40"/>
        <v>22088.75</v>
      </c>
      <c r="AA77" s="32">
        <f t="shared" si="31"/>
        <v>795</v>
      </c>
      <c r="AB77" s="5">
        <f t="shared" si="31"/>
        <v>-494.81999999999971</v>
      </c>
      <c r="AC77" s="5">
        <f t="shared" si="31"/>
        <v>-85.579999999999984</v>
      </c>
      <c r="AD77" s="5">
        <f t="shared" si="23"/>
        <v>-4164.95</v>
      </c>
      <c r="AE77" s="33">
        <f t="shared" si="23"/>
        <v>-1487.2999999999993</v>
      </c>
      <c r="AF77" s="34">
        <f t="shared" si="23"/>
        <v>-5437.6500000000015</v>
      </c>
      <c r="AG77" s="35">
        <f t="shared" si="32"/>
        <v>-1</v>
      </c>
      <c r="AH77" s="7">
        <f t="shared" si="32"/>
        <v>-0.11872849512676172</v>
      </c>
      <c r="AI77" s="7">
        <f t="shared" si="32"/>
        <v>-0.25658861271849603</v>
      </c>
      <c r="AJ77" s="7">
        <f t="shared" si="24"/>
        <v>-0.3770724521954209</v>
      </c>
      <c r="AK77" s="36">
        <f t="shared" si="24"/>
        <v>-0.20271034622812639</v>
      </c>
      <c r="AL77" s="37">
        <f t="shared" si="24"/>
        <v>-0.24617282553335981</v>
      </c>
      <c r="AM77" s="2">
        <v>0</v>
      </c>
      <c r="AN77" s="2">
        <v>758.77</v>
      </c>
      <c r="AO77" s="2">
        <v>96.65</v>
      </c>
      <c r="AP77" s="2">
        <v>2100.9699999999998</v>
      </c>
      <c r="AQ77" s="29">
        <v>1649.87</v>
      </c>
      <c r="AR77" s="31">
        <f t="shared" si="41"/>
        <v>4606.26</v>
      </c>
      <c r="AS77" s="2">
        <v>-795</v>
      </c>
      <c r="AT77" s="2">
        <v>824.98</v>
      </c>
      <c r="AU77" s="2">
        <v>145.79</v>
      </c>
      <c r="AV77" s="2">
        <v>3383.2</v>
      </c>
      <c r="AW77" s="29">
        <v>2064.56</v>
      </c>
      <c r="AX77" s="31">
        <f t="shared" si="42"/>
        <v>5623.53</v>
      </c>
      <c r="AY77" s="5">
        <f t="shared" si="33"/>
        <v>795</v>
      </c>
      <c r="AZ77" s="5">
        <f t="shared" si="33"/>
        <v>-66.210000000000036</v>
      </c>
      <c r="BA77" s="5">
        <f t="shared" si="33"/>
        <v>-49.139999999999986</v>
      </c>
      <c r="BB77" s="5">
        <f t="shared" si="25"/>
        <v>-1282.23</v>
      </c>
      <c r="BC77" s="33">
        <f t="shared" si="25"/>
        <v>-414.69000000000005</v>
      </c>
      <c r="BD77" s="34">
        <f t="shared" si="25"/>
        <v>-1017.2699999999995</v>
      </c>
      <c r="BE77" s="7">
        <f t="shared" si="34"/>
        <v>-1</v>
      </c>
      <c r="BF77" s="7">
        <f t="shared" si="34"/>
        <v>-8.0256491066450136E-2</v>
      </c>
      <c r="BG77" s="7">
        <f t="shared" si="34"/>
        <v>-0.33706015501749081</v>
      </c>
      <c r="BH77" s="7">
        <f t="shared" si="26"/>
        <v>-0.37899917238117758</v>
      </c>
      <c r="BI77" s="36">
        <f t="shared" si="26"/>
        <v>-0.20086120044949049</v>
      </c>
      <c r="BJ77" s="37">
        <f t="shared" si="26"/>
        <v>-0.18089527396492944</v>
      </c>
      <c r="BK77" s="38">
        <f t="shared" si="35"/>
        <v>0</v>
      </c>
      <c r="BL77" s="38">
        <f t="shared" si="35"/>
        <v>0.20658945121486369</v>
      </c>
      <c r="BM77" s="38">
        <f t="shared" si="35"/>
        <v>0.38979632990522289</v>
      </c>
      <c r="BN77" s="38">
        <f t="shared" si="27"/>
        <v>0.30534958012016494</v>
      </c>
      <c r="BO77" s="39">
        <f t="shared" si="27"/>
        <v>0.28204014858703841</v>
      </c>
      <c r="BP77" s="40">
        <f t="shared" si="27"/>
        <v>0.27663397613370894</v>
      </c>
      <c r="BQ77" s="38">
        <f t="shared" si="36"/>
        <v>1</v>
      </c>
      <c r="BR77" s="38">
        <f t="shared" si="36"/>
        <v>0.197948009194608</v>
      </c>
      <c r="BS77" s="38">
        <f t="shared" si="36"/>
        <v>0.43711210385872334</v>
      </c>
      <c r="BT77" s="38">
        <f t="shared" si="28"/>
        <v>0.30629695921140665</v>
      </c>
      <c r="BU77" s="39">
        <f t="shared" si="28"/>
        <v>0.28138752935436079</v>
      </c>
      <c r="BV77" s="40">
        <f t="shared" si="28"/>
        <v>0.25458796898873859</v>
      </c>
      <c r="BW77" s="38">
        <f t="shared" si="37"/>
        <v>-1</v>
      </c>
      <c r="BX77" s="38">
        <f t="shared" si="37"/>
        <v>8.6414420202556852E-3</v>
      </c>
      <c r="BY77" s="38">
        <f t="shared" si="37"/>
        <v>-4.7315773953500451E-2</v>
      </c>
      <c r="BZ77" s="38">
        <f t="shared" si="29"/>
        <v>-9.4737909124170683E-4</v>
      </c>
      <c r="CA77" s="39">
        <f t="shared" si="29"/>
        <v>6.5261923267762034E-4</v>
      </c>
      <c r="CB77" s="40">
        <f t="shared" si="29"/>
        <v>2.2046007144970348E-2</v>
      </c>
      <c r="CC77" s="2">
        <f t="shared" si="38"/>
        <v>-10000</v>
      </c>
      <c r="CD77" s="2">
        <f t="shared" si="38"/>
        <v>86.414420202556855</v>
      </c>
      <c r="CE77" s="2">
        <f t="shared" si="38"/>
        <v>-473.15773953500451</v>
      </c>
      <c r="CF77" s="2">
        <f t="shared" si="30"/>
        <v>-9.4737909124170692</v>
      </c>
      <c r="CG77" s="29">
        <f t="shared" si="30"/>
        <v>6.5261923267762034</v>
      </c>
      <c r="CH77" s="31">
        <f t="shared" si="30"/>
        <v>220.46007144970346</v>
      </c>
      <c r="CI77" s="40">
        <f>IFERROR(M77/'Class Sum-WR'!M77,0)</f>
        <v>0.25209108228799404</v>
      </c>
    </row>
    <row r="78" spans="1:87" x14ac:dyDescent="0.2">
      <c r="A78" t="s">
        <v>46</v>
      </c>
      <c r="B78" t="s">
        <v>46</v>
      </c>
      <c r="C78" t="s">
        <v>63</v>
      </c>
      <c r="D78" t="s">
        <v>63</v>
      </c>
      <c r="E78" t="s">
        <v>59</v>
      </c>
      <c r="F78" s="27">
        <f t="shared" si="13"/>
        <v>46083</v>
      </c>
      <c r="G78" s="60" t="s">
        <v>36</v>
      </c>
      <c r="H78" s="28">
        <v>0</v>
      </c>
      <c r="I78" s="2">
        <v>2882.52</v>
      </c>
      <c r="J78" s="2">
        <v>101.31</v>
      </c>
      <c r="K78" s="2">
        <v>6756.8</v>
      </c>
      <c r="L78" s="29">
        <v>2943.02</v>
      </c>
      <c r="M78" s="30">
        <f t="shared" si="39"/>
        <v>12683.650000000001</v>
      </c>
      <c r="N78" t="s">
        <v>49</v>
      </c>
      <c r="O78" t="s">
        <v>49</v>
      </c>
      <c r="P78" t="s">
        <v>63</v>
      </c>
      <c r="Q78" t="s">
        <v>63</v>
      </c>
      <c r="R78" t="s">
        <v>59</v>
      </c>
      <c r="S78" s="27">
        <f t="shared" si="14"/>
        <v>45719</v>
      </c>
      <c r="T78" s="60" t="s">
        <v>36</v>
      </c>
      <c r="U78" s="28">
        <v>-750</v>
      </c>
      <c r="V78" s="2">
        <v>2327.09</v>
      </c>
      <c r="W78" s="2">
        <v>120.46</v>
      </c>
      <c r="X78" s="2">
        <v>8451.42</v>
      </c>
      <c r="Y78" s="29">
        <v>5290.18</v>
      </c>
      <c r="Z78" s="31">
        <f t="shared" si="40"/>
        <v>15439.150000000001</v>
      </c>
      <c r="AA78" s="32">
        <f t="shared" si="31"/>
        <v>750</v>
      </c>
      <c r="AB78" s="5">
        <f t="shared" si="31"/>
        <v>555.42999999999984</v>
      </c>
      <c r="AC78" s="5">
        <f t="shared" si="31"/>
        <v>-19.149999999999991</v>
      </c>
      <c r="AD78" s="5">
        <f t="shared" si="23"/>
        <v>-1694.62</v>
      </c>
      <c r="AE78" s="33">
        <f t="shared" si="23"/>
        <v>-2347.1600000000003</v>
      </c>
      <c r="AF78" s="34">
        <f t="shared" si="23"/>
        <v>-2755.5</v>
      </c>
      <c r="AG78" s="35">
        <f t="shared" si="32"/>
        <v>-1</v>
      </c>
      <c r="AH78" s="7">
        <f t="shared" si="32"/>
        <v>0.23868006823973281</v>
      </c>
      <c r="AI78" s="7">
        <f t="shared" si="32"/>
        <v>-0.15897393325585249</v>
      </c>
      <c r="AJ78" s="7">
        <f t="shared" si="24"/>
        <v>-0.20051304987800866</v>
      </c>
      <c r="AK78" s="36">
        <f t="shared" si="24"/>
        <v>-0.44368244558786285</v>
      </c>
      <c r="AL78" s="37">
        <f t="shared" si="24"/>
        <v>-0.17847485127095725</v>
      </c>
      <c r="AM78" s="2">
        <v>0</v>
      </c>
      <c r="AN78" s="2">
        <v>599.27</v>
      </c>
      <c r="AO78" s="2">
        <v>60.19</v>
      </c>
      <c r="AP78" s="2">
        <v>2010.41</v>
      </c>
      <c r="AQ78" s="29">
        <v>828.04</v>
      </c>
      <c r="AR78" s="31">
        <f t="shared" si="41"/>
        <v>3497.91</v>
      </c>
      <c r="AS78" s="2">
        <v>-750</v>
      </c>
      <c r="AT78" s="2">
        <v>454.84</v>
      </c>
      <c r="AU78" s="2">
        <v>41.15</v>
      </c>
      <c r="AV78" s="2">
        <v>2486.2800000000002</v>
      </c>
      <c r="AW78" s="29">
        <v>1444.11</v>
      </c>
      <c r="AX78" s="31">
        <f t="shared" si="42"/>
        <v>3676.38</v>
      </c>
      <c r="AY78" s="5">
        <f t="shared" si="33"/>
        <v>750</v>
      </c>
      <c r="AZ78" s="5">
        <f t="shared" si="33"/>
        <v>144.43</v>
      </c>
      <c r="BA78" s="5">
        <f t="shared" si="33"/>
        <v>19.04</v>
      </c>
      <c r="BB78" s="5">
        <f t="shared" si="25"/>
        <v>-475.87000000000012</v>
      </c>
      <c r="BC78" s="33">
        <f t="shared" si="25"/>
        <v>-616.06999999999994</v>
      </c>
      <c r="BD78" s="34">
        <f t="shared" si="25"/>
        <v>-178.47000000000025</v>
      </c>
      <c r="BE78" s="7">
        <f t="shared" si="34"/>
        <v>-1</v>
      </c>
      <c r="BF78" s="7">
        <f t="shared" si="34"/>
        <v>0.31754023392841441</v>
      </c>
      <c r="BG78" s="7">
        <f t="shared" si="34"/>
        <v>0.46269744835965976</v>
      </c>
      <c r="BH78" s="7">
        <f t="shared" si="26"/>
        <v>-0.19139839438840359</v>
      </c>
      <c r="BI78" s="36">
        <f t="shared" si="26"/>
        <v>-0.42660877633975247</v>
      </c>
      <c r="BJ78" s="37">
        <f t="shared" si="26"/>
        <v>-4.8545036149690794E-2</v>
      </c>
      <c r="BK78" s="38">
        <f t="shared" si="35"/>
        <v>0</v>
      </c>
      <c r="BL78" s="38">
        <f t="shared" si="35"/>
        <v>0.20789795040450718</v>
      </c>
      <c r="BM78" s="38">
        <f t="shared" si="35"/>
        <v>0.59411706642977002</v>
      </c>
      <c r="BN78" s="38">
        <f t="shared" si="27"/>
        <v>0.29753877575183518</v>
      </c>
      <c r="BO78" s="39">
        <f t="shared" si="27"/>
        <v>0.28135724527865935</v>
      </c>
      <c r="BP78" s="40">
        <f t="shared" si="27"/>
        <v>0.27578102517808356</v>
      </c>
      <c r="BQ78" s="38">
        <f t="shared" si="36"/>
        <v>1</v>
      </c>
      <c r="BR78" s="38">
        <f t="shared" si="36"/>
        <v>0.19545440872506004</v>
      </c>
      <c r="BS78" s="38">
        <f t="shared" si="36"/>
        <v>0.34160717250539596</v>
      </c>
      <c r="BT78" s="38">
        <f t="shared" si="28"/>
        <v>0.29418488254044883</v>
      </c>
      <c r="BU78" s="39">
        <f t="shared" si="28"/>
        <v>0.27297936932202682</v>
      </c>
      <c r="BV78" s="40">
        <f t="shared" si="28"/>
        <v>0.23812062192542982</v>
      </c>
      <c r="BW78" s="38">
        <f t="shared" si="37"/>
        <v>-1</v>
      </c>
      <c r="BX78" s="38">
        <f t="shared" si="37"/>
        <v>1.244354167944714E-2</v>
      </c>
      <c r="BY78" s="38">
        <f t="shared" si="37"/>
        <v>0.25250989392437406</v>
      </c>
      <c r="BZ78" s="38">
        <f t="shared" si="29"/>
        <v>3.3538932113863495E-3</v>
      </c>
      <c r="CA78" s="39">
        <f t="shared" si="29"/>
        <v>8.37787595663253E-3</v>
      </c>
      <c r="CB78" s="40">
        <f t="shared" si="29"/>
        <v>3.766040325265374E-2</v>
      </c>
      <c r="CC78" s="2">
        <f t="shared" si="38"/>
        <v>-10000</v>
      </c>
      <c r="CD78" s="2">
        <f t="shared" si="38"/>
        <v>124.43541679447139</v>
      </c>
      <c r="CE78" s="2">
        <f t="shared" si="38"/>
        <v>2525.0989392437405</v>
      </c>
      <c r="CF78" s="2">
        <f t="shared" si="30"/>
        <v>33.538932113863495</v>
      </c>
      <c r="CG78" s="29">
        <f t="shared" si="30"/>
        <v>83.778759566325306</v>
      </c>
      <c r="CH78" s="31">
        <f t="shared" si="30"/>
        <v>376.60403252653742</v>
      </c>
      <c r="CI78" s="40">
        <f>IFERROR(M78/'Class Sum-WR'!M78,0)</f>
        <v>0.24041707561822295</v>
      </c>
    </row>
    <row r="79" spans="1:87" x14ac:dyDescent="0.2">
      <c r="A79" t="s">
        <v>46</v>
      </c>
      <c r="B79" t="s">
        <v>46</v>
      </c>
      <c r="C79" t="s">
        <v>63</v>
      </c>
      <c r="D79" t="s">
        <v>63</v>
      </c>
      <c r="E79" t="s">
        <v>59</v>
      </c>
      <c r="F79" s="27">
        <f t="shared" si="13"/>
        <v>46084</v>
      </c>
      <c r="G79" s="60" t="s">
        <v>37</v>
      </c>
      <c r="H79" s="28">
        <v>0</v>
      </c>
      <c r="I79" s="2">
        <v>1989.17</v>
      </c>
      <c r="J79" s="2">
        <v>-110.19</v>
      </c>
      <c r="K79" s="2">
        <v>7152.89</v>
      </c>
      <c r="L79" s="29">
        <v>4300.75</v>
      </c>
      <c r="M79" s="30">
        <f t="shared" si="39"/>
        <v>13332.62</v>
      </c>
      <c r="N79" t="s">
        <v>49</v>
      </c>
      <c r="O79" t="s">
        <v>49</v>
      </c>
      <c r="P79" t="s">
        <v>63</v>
      </c>
      <c r="Q79" t="s">
        <v>63</v>
      </c>
      <c r="R79" t="s">
        <v>59</v>
      </c>
      <c r="S79" s="27">
        <f t="shared" si="14"/>
        <v>45720</v>
      </c>
      <c r="T79" s="60" t="s">
        <v>37</v>
      </c>
      <c r="U79" s="28">
        <v>-945</v>
      </c>
      <c r="V79" s="2">
        <v>3094.29</v>
      </c>
      <c r="W79" s="2">
        <v>272.19</v>
      </c>
      <c r="X79" s="2">
        <v>11844.63</v>
      </c>
      <c r="Y79" s="29">
        <v>7598.48</v>
      </c>
      <c r="Z79" s="31">
        <f t="shared" si="40"/>
        <v>21864.589999999997</v>
      </c>
      <c r="AA79" s="32">
        <f t="shared" si="31"/>
        <v>945</v>
      </c>
      <c r="AB79" s="5">
        <f t="shared" si="31"/>
        <v>-1105.1199999999999</v>
      </c>
      <c r="AC79" s="5">
        <f t="shared" si="31"/>
        <v>-382.38</v>
      </c>
      <c r="AD79" s="5">
        <f t="shared" si="23"/>
        <v>-4691.7399999999989</v>
      </c>
      <c r="AE79" s="33">
        <f t="shared" si="23"/>
        <v>-3297.7299999999996</v>
      </c>
      <c r="AF79" s="34">
        <f t="shared" si="23"/>
        <v>-8531.9699999999957</v>
      </c>
      <c r="AG79" s="35">
        <f t="shared" si="32"/>
        <v>-1</v>
      </c>
      <c r="AH79" s="7">
        <f t="shared" si="32"/>
        <v>-0.35714816646144992</v>
      </c>
      <c r="AI79" s="7">
        <f t="shared" si="32"/>
        <v>-1.4048275101950842</v>
      </c>
      <c r="AJ79" s="7">
        <f t="shared" si="24"/>
        <v>-0.39610692778077483</v>
      </c>
      <c r="AK79" s="36">
        <f t="shared" si="24"/>
        <v>-0.43399864183362985</v>
      </c>
      <c r="AL79" s="37">
        <f t="shared" si="24"/>
        <v>-0.39021861374944589</v>
      </c>
      <c r="AM79" s="2">
        <v>0</v>
      </c>
      <c r="AN79" s="2">
        <v>362.57</v>
      </c>
      <c r="AO79" s="2">
        <v>-129.19</v>
      </c>
      <c r="AP79" s="2">
        <v>2146.6799999999998</v>
      </c>
      <c r="AQ79" s="29">
        <v>1228.53</v>
      </c>
      <c r="AR79" s="31">
        <f t="shared" si="41"/>
        <v>3608.59</v>
      </c>
      <c r="AS79" s="2">
        <v>-945</v>
      </c>
      <c r="AT79" s="2">
        <v>629.30999999999995</v>
      </c>
      <c r="AU79" s="2">
        <v>120.55</v>
      </c>
      <c r="AV79" s="2">
        <v>3631.35</v>
      </c>
      <c r="AW79" s="29">
        <v>1966.4</v>
      </c>
      <c r="AX79" s="31">
        <f t="shared" si="42"/>
        <v>5402.6100000000006</v>
      </c>
      <c r="AY79" s="5">
        <f t="shared" si="33"/>
        <v>945</v>
      </c>
      <c r="AZ79" s="5">
        <f t="shared" si="33"/>
        <v>-266.73999999999995</v>
      </c>
      <c r="BA79" s="5">
        <f t="shared" si="33"/>
        <v>-249.74</v>
      </c>
      <c r="BB79" s="5">
        <f t="shared" si="25"/>
        <v>-1484.67</v>
      </c>
      <c r="BC79" s="33">
        <f t="shared" si="25"/>
        <v>-737.87000000000012</v>
      </c>
      <c r="BD79" s="34">
        <f t="shared" si="25"/>
        <v>-1794.0200000000004</v>
      </c>
      <c r="BE79" s="7">
        <f t="shared" si="34"/>
        <v>-1</v>
      </c>
      <c r="BF79" s="7">
        <f t="shared" si="34"/>
        <v>-0.42386105417044062</v>
      </c>
      <c r="BG79" s="7">
        <f t="shared" si="34"/>
        <v>-2.0716715055993364</v>
      </c>
      <c r="BH79" s="7">
        <f t="shared" si="26"/>
        <v>-0.40884794910983524</v>
      </c>
      <c r="BI79" s="36">
        <f t="shared" si="26"/>
        <v>-0.37523901545972338</v>
      </c>
      <c r="BJ79" s="37">
        <f t="shared" si="26"/>
        <v>-0.33206542763590197</v>
      </c>
      <c r="BK79" s="38">
        <f t="shared" si="35"/>
        <v>0</v>
      </c>
      <c r="BL79" s="38">
        <f t="shared" si="35"/>
        <v>0.1822720028956801</v>
      </c>
      <c r="BM79" s="38">
        <f t="shared" si="35"/>
        <v>1.1724294400580815</v>
      </c>
      <c r="BN79" s="38">
        <f t="shared" si="27"/>
        <v>0.30011366035266862</v>
      </c>
      <c r="BO79" s="39">
        <f t="shared" si="27"/>
        <v>0.28565482764634076</v>
      </c>
      <c r="BP79" s="40">
        <f t="shared" si="27"/>
        <v>0.27065873024206794</v>
      </c>
      <c r="BQ79" s="38">
        <f t="shared" si="36"/>
        <v>1</v>
      </c>
      <c r="BR79" s="38">
        <f t="shared" si="36"/>
        <v>0.2033778346567387</v>
      </c>
      <c r="BS79" s="38">
        <f t="shared" si="36"/>
        <v>0.44288915830853448</v>
      </c>
      <c r="BT79" s="38">
        <f t="shared" si="28"/>
        <v>0.30658197005731713</v>
      </c>
      <c r="BU79" s="39">
        <f t="shared" si="28"/>
        <v>0.25878859982522823</v>
      </c>
      <c r="BV79" s="40">
        <f t="shared" si="28"/>
        <v>0.24709404566927629</v>
      </c>
      <c r="BW79" s="38">
        <f t="shared" si="37"/>
        <v>-1</v>
      </c>
      <c r="BX79" s="38">
        <f t="shared" si="37"/>
        <v>-2.1105831761058597E-2</v>
      </c>
      <c r="BY79" s="38">
        <f t="shared" si="37"/>
        <v>0.72954028174954699</v>
      </c>
      <c r="BZ79" s="38">
        <f t="shared" si="29"/>
        <v>-6.4683097046485116E-3</v>
      </c>
      <c r="CA79" s="39">
        <f t="shared" si="29"/>
        <v>2.6866227821112532E-2</v>
      </c>
      <c r="CB79" s="40">
        <f t="shared" si="29"/>
        <v>2.356468457279165E-2</v>
      </c>
      <c r="CC79" s="2">
        <f t="shared" si="38"/>
        <v>-10000</v>
      </c>
      <c r="CD79" s="2">
        <f t="shared" si="38"/>
        <v>-211.05831761058596</v>
      </c>
      <c r="CE79" s="2">
        <f t="shared" si="38"/>
        <v>7295.4028174954701</v>
      </c>
      <c r="CF79" s="2">
        <f t="shared" si="30"/>
        <v>-64.683097046485116</v>
      </c>
      <c r="CG79" s="29">
        <f t="shared" si="30"/>
        <v>268.66227821112534</v>
      </c>
      <c r="CH79" s="31">
        <f t="shared" si="30"/>
        <v>235.64684572791649</v>
      </c>
      <c r="CI79" s="40">
        <f>IFERROR(M79/'Class Sum-WR'!M79,0)</f>
        <v>0.21204243895992073</v>
      </c>
    </row>
    <row r="80" spans="1:87" x14ac:dyDescent="0.2">
      <c r="A80" t="s">
        <v>46</v>
      </c>
      <c r="B80" t="s">
        <v>46</v>
      </c>
      <c r="C80" t="s">
        <v>63</v>
      </c>
      <c r="D80" t="s">
        <v>63</v>
      </c>
      <c r="E80" t="s">
        <v>59</v>
      </c>
      <c r="F80" s="27">
        <f t="shared" ref="F80:F143" si="43">+F79+1</f>
        <v>46085</v>
      </c>
      <c r="G80" s="60" t="s">
        <v>38</v>
      </c>
      <c r="H80" s="28">
        <v>0</v>
      </c>
      <c r="I80" s="2">
        <v>3662.35</v>
      </c>
      <c r="J80" s="2">
        <v>194.26</v>
      </c>
      <c r="K80" s="2">
        <v>8418.9500000000007</v>
      </c>
      <c r="L80" s="29">
        <v>5654.88</v>
      </c>
      <c r="M80" s="30">
        <f t="shared" si="39"/>
        <v>17930.440000000002</v>
      </c>
      <c r="N80" t="s">
        <v>49</v>
      </c>
      <c r="O80" t="s">
        <v>49</v>
      </c>
      <c r="P80" t="s">
        <v>63</v>
      </c>
      <c r="Q80" t="s">
        <v>63</v>
      </c>
      <c r="R80" t="s">
        <v>59</v>
      </c>
      <c r="S80" s="27">
        <f t="shared" ref="S80:S143" si="44">+S79+1</f>
        <v>45721</v>
      </c>
      <c r="T80" s="60" t="s">
        <v>38</v>
      </c>
      <c r="U80" s="28">
        <v>-870</v>
      </c>
      <c r="V80" s="2">
        <v>4205.0200000000004</v>
      </c>
      <c r="W80" s="2">
        <v>88.98</v>
      </c>
      <c r="X80" s="2">
        <v>8796.66</v>
      </c>
      <c r="Y80" s="29">
        <v>7744.16</v>
      </c>
      <c r="Z80" s="31">
        <f t="shared" si="40"/>
        <v>19964.82</v>
      </c>
      <c r="AA80" s="32">
        <f t="shared" si="31"/>
        <v>870</v>
      </c>
      <c r="AB80" s="5">
        <f t="shared" si="31"/>
        <v>-542.67000000000053</v>
      </c>
      <c r="AC80" s="5">
        <f t="shared" si="31"/>
        <v>105.27999999999999</v>
      </c>
      <c r="AD80" s="5">
        <f t="shared" si="23"/>
        <v>-377.70999999999913</v>
      </c>
      <c r="AE80" s="33">
        <f t="shared" si="23"/>
        <v>-2089.2799999999997</v>
      </c>
      <c r="AF80" s="34">
        <f t="shared" si="23"/>
        <v>-2034.3799999999974</v>
      </c>
      <c r="AG80" s="35">
        <f t="shared" si="32"/>
        <v>-1</v>
      </c>
      <c r="AH80" s="7">
        <f t="shared" si="32"/>
        <v>-0.12905289392202665</v>
      </c>
      <c r="AI80" s="7">
        <f t="shared" si="32"/>
        <v>1.1831872330860866</v>
      </c>
      <c r="AJ80" s="7">
        <f t="shared" si="24"/>
        <v>-4.2937887789228996E-2</v>
      </c>
      <c r="AK80" s="36">
        <f t="shared" si="24"/>
        <v>-0.2697878143013574</v>
      </c>
      <c r="AL80" s="37">
        <f t="shared" si="24"/>
        <v>-0.10189823900240511</v>
      </c>
      <c r="AM80" s="2">
        <v>0</v>
      </c>
      <c r="AN80" s="2">
        <v>743.17</v>
      </c>
      <c r="AO80" s="2">
        <v>39.659999999999997</v>
      </c>
      <c r="AP80" s="2">
        <v>2563.17</v>
      </c>
      <c r="AQ80" s="29">
        <v>1795.73</v>
      </c>
      <c r="AR80" s="31">
        <f t="shared" si="41"/>
        <v>5141.7299999999996</v>
      </c>
      <c r="AS80" s="2">
        <v>-870</v>
      </c>
      <c r="AT80" s="2">
        <v>782.63</v>
      </c>
      <c r="AU80" s="2">
        <v>32.99</v>
      </c>
      <c r="AV80" s="2">
        <v>2533.9499999999998</v>
      </c>
      <c r="AW80" s="29">
        <v>2084.5100000000002</v>
      </c>
      <c r="AX80" s="31">
        <f t="shared" si="42"/>
        <v>4564.08</v>
      </c>
      <c r="AY80" s="5">
        <f t="shared" si="33"/>
        <v>870</v>
      </c>
      <c r="AZ80" s="5">
        <f t="shared" si="33"/>
        <v>-39.460000000000036</v>
      </c>
      <c r="BA80" s="5">
        <f t="shared" si="33"/>
        <v>6.6699999999999946</v>
      </c>
      <c r="BB80" s="5">
        <f t="shared" si="25"/>
        <v>29.220000000000255</v>
      </c>
      <c r="BC80" s="33">
        <f t="shared" si="25"/>
        <v>-288.7800000000002</v>
      </c>
      <c r="BD80" s="34">
        <f t="shared" si="25"/>
        <v>577.64999999999964</v>
      </c>
      <c r="BE80" s="7">
        <f t="shared" si="34"/>
        <v>-1</v>
      </c>
      <c r="BF80" s="7">
        <f t="shared" si="34"/>
        <v>-5.0419738573783318E-2</v>
      </c>
      <c r="BG80" s="7">
        <f t="shared" si="34"/>
        <v>0.20218247953925414</v>
      </c>
      <c r="BH80" s="7">
        <f t="shared" si="26"/>
        <v>1.1531403539927883E-2</v>
      </c>
      <c r="BI80" s="36">
        <f t="shared" si="26"/>
        <v>-0.13853615477978046</v>
      </c>
      <c r="BJ80" s="37">
        <f t="shared" si="26"/>
        <v>0.12656438975653356</v>
      </c>
      <c r="BK80" s="38">
        <f t="shared" si="35"/>
        <v>0</v>
      </c>
      <c r="BL80" s="38">
        <f t="shared" si="35"/>
        <v>0.20292162136333228</v>
      </c>
      <c r="BM80" s="38">
        <f t="shared" si="35"/>
        <v>0.20415937403479872</v>
      </c>
      <c r="BN80" s="38">
        <f t="shared" si="27"/>
        <v>0.30445245547247579</v>
      </c>
      <c r="BO80" s="39">
        <f t="shared" si="27"/>
        <v>0.31755404181874769</v>
      </c>
      <c r="BP80" s="40">
        <f t="shared" si="27"/>
        <v>0.28675983411450018</v>
      </c>
      <c r="BQ80" s="38">
        <f t="shared" si="36"/>
        <v>1</v>
      </c>
      <c r="BR80" s="38">
        <f t="shared" si="36"/>
        <v>0.1861180208417558</v>
      </c>
      <c r="BS80" s="38">
        <f t="shared" si="36"/>
        <v>0.37075747358957067</v>
      </c>
      <c r="BT80" s="38">
        <f t="shared" si="28"/>
        <v>0.28805819481485018</v>
      </c>
      <c r="BU80" s="39">
        <f t="shared" si="28"/>
        <v>0.2691718662837545</v>
      </c>
      <c r="BV80" s="40">
        <f t="shared" si="28"/>
        <v>0.2286061181618467</v>
      </c>
      <c r="BW80" s="38">
        <f t="shared" si="37"/>
        <v>-1</v>
      </c>
      <c r="BX80" s="38">
        <f t="shared" si="37"/>
        <v>1.6803600521576478E-2</v>
      </c>
      <c r="BY80" s="38">
        <f t="shared" si="37"/>
        <v>-0.16659809955477195</v>
      </c>
      <c r="BZ80" s="38">
        <f t="shared" si="29"/>
        <v>1.6394260657625614E-2</v>
      </c>
      <c r="CA80" s="39">
        <f t="shared" si="29"/>
        <v>4.8382175534993188E-2</v>
      </c>
      <c r="CB80" s="40">
        <f t="shared" si="29"/>
        <v>5.8153715952653479E-2</v>
      </c>
      <c r="CC80" s="2">
        <f t="shared" si="38"/>
        <v>-10000</v>
      </c>
      <c r="CD80" s="2">
        <f t="shared" si="38"/>
        <v>168.03600521576479</v>
      </c>
      <c r="CE80" s="2">
        <f t="shared" si="38"/>
        <v>-1665.9809955477194</v>
      </c>
      <c r="CF80" s="2">
        <f t="shared" si="30"/>
        <v>163.94260657625614</v>
      </c>
      <c r="CG80" s="29">
        <f t="shared" si="30"/>
        <v>483.82175534993189</v>
      </c>
      <c r="CH80" s="31">
        <f t="shared" si="30"/>
        <v>581.53715952653477</v>
      </c>
      <c r="CI80" s="40">
        <f>IFERROR(M80/'Class Sum-WR'!M80,0)</f>
        <v>0.26361982748836016</v>
      </c>
    </row>
    <row r="81" spans="1:87" x14ac:dyDescent="0.2">
      <c r="A81" t="s">
        <v>46</v>
      </c>
      <c r="B81" t="s">
        <v>46</v>
      </c>
      <c r="C81" t="s">
        <v>63</v>
      </c>
      <c r="D81" t="s">
        <v>63</v>
      </c>
      <c r="E81" t="s">
        <v>59</v>
      </c>
      <c r="F81" s="27">
        <f t="shared" si="43"/>
        <v>46086</v>
      </c>
      <c r="G81" s="60" t="s">
        <v>39</v>
      </c>
      <c r="H81" s="28">
        <v>0</v>
      </c>
      <c r="I81" s="2">
        <v>3771.52</v>
      </c>
      <c r="J81" s="2">
        <v>302.38</v>
      </c>
      <c r="K81" s="2">
        <v>9124.8799999999992</v>
      </c>
      <c r="L81" s="29">
        <v>7001.74</v>
      </c>
      <c r="M81" s="30">
        <f t="shared" si="39"/>
        <v>20200.519999999997</v>
      </c>
      <c r="N81" t="s">
        <v>49</v>
      </c>
      <c r="O81" t="s">
        <v>49</v>
      </c>
      <c r="P81" t="s">
        <v>63</v>
      </c>
      <c r="Q81" t="s">
        <v>63</v>
      </c>
      <c r="R81" t="s">
        <v>59</v>
      </c>
      <c r="S81" s="27">
        <f t="shared" si="44"/>
        <v>45722</v>
      </c>
      <c r="T81" s="60" t="s">
        <v>39</v>
      </c>
      <c r="U81" s="28">
        <v>-1260</v>
      </c>
      <c r="V81" s="2">
        <v>4871.04</v>
      </c>
      <c r="W81" s="2">
        <v>113.64</v>
      </c>
      <c r="X81" s="2">
        <v>13326.74</v>
      </c>
      <c r="Y81" s="29">
        <v>9274.4599999999991</v>
      </c>
      <c r="Z81" s="31">
        <f t="shared" si="40"/>
        <v>26325.879999999997</v>
      </c>
      <c r="AA81" s="32">
        <f t="shared" si="31"/>
        <v>1260</v>
      </c>
      <c r="AB81" s="5">
        <f t="shared" si="31"/>
        <v>-1099.52</v>
      </c>
      <c r="AC81" s="5">
        <f t="shared" si="31"/>
        <v>188.74</v>
      </c>
      <c r="AD81" s="5">
        <f t="shared" si="23"/>
        <v>-4201.8600000000006</v>
      </c>
      <c r="AE81" s="33">
        <f t="shared" si="23"/>
        <v>-2272.7199999999993</v>
      </c>
      <c r="AF81" s="34">
        <f t="shared" si="23"/>
        <v>-6125.3600000000006</v>
      </c>
      <c r="AG81" s="35">
        <f t="shared" si="32"/>
        <v>-1</v>
      </c>
      <c r="AH81" s="7">
        <f t="shared" si="32"/>
        <v>-0.22572592300617528</v>
      </c>
      <c r="AI81" s="7">
        <f t="shared" si="32"/>
        <v>1.6608588525167196</v>
      </c>
      <c r="AJ81" s="7">
        <f t="shared" si="24"/>
        <v>-0.31529541358201635</v>
      </c>
      <c r="AK81" s="36">
        <f t="shared" si="24"/>
        <v>-0.2450514639127237</v>
      </c>
      <c r="AL81" s="37">
        <f t="shared" si="24"/>
        <v>-0.23267446330379085</v>
      </c>
      <c r="AM81" s="2">
        <v>0</v>
      </c>
      <c r="AN81" s="2">
        <v>775.02</v>
      </c>
      <c r="AO81" s="2">
        <v>127.52</v>
      </c>
      <c r="AP81" s="2">
        <v>2578.98</v>
      </c>
      <c r="AQ81" s="29">
        <v>2053.2199999999998</v>
      </c>
      <c r="AR81" s="31">
        <f t="shared" si="41"/>
        <v>5534.74</v>
      </c>
      <c r="AS81" s="2">
        <v>-1260</v>
      </c>
      <c r="AT81" s="2">
        <v>892.56</v>
      </c>
      <c r="AU81" s="2">
        <v>11.27</v>
      </c>
      <c r="AV81" s="2">
        <v>3912.64</v>
      </c>
      <c r="AW81" s="29">
        <v>2571.94</v>
      </c>
      <c r="AX81" s="31">
        <f t="shared" si="42"/>
        <v>6128.41</v>
      </c>
      <c r="AY81" s="5">
        <f t="shared" si="33"/>
        <v>1260</v>
      </c>
      <c r="AZ81" s="5">
        <f t="shared" si="33"/>
        <v>-117.53999999999996</v>
      </c>
      <c r="BA81" s="5">
        <f t="shared" si="33"/>
        <v>116.25</v>
      </c>
      <c r="BB81" s="5">
        <f t="shared" si="25"/>
        <v>-1333.6599999999999</v>
      </c>
      <c r="BC81" s="33">
        <f t="shared" si="25"/>
        <v>-518.72000000000025</v>
      </c>
      <c r="BD81" s="34">
        <f t="shared" si="25"/>
        <v>-593.67000000000007</v>
      </c>
      <c r="BE81" s="7">
        <f t="shared" si="34"/>
        <v>-1</v>
      </c>
      <c r="BF81" s="7">
        <f t="shared" si="34"/>
        <v>-0.13168862597472436</v>
      </c>
      <c r="BG81" s="7">
        <f t="shared" si="34"/>
        <v>10.314995563442769</v>
      </c>
      <c r="BH81" s="7">
        <f t="shared" si="26"/>
        <v>-0.34085936861045224</v>
      </c>
      <c r="BI81" s="36">
        <f t="shared" si="26"/>
        <v>-0.20168433167181204</v>
      </c>
      <c r="BJ81" s="37">
        <f t="shared" si="26"/>
        <v>-9.6871782403592469E-2</v>
      </c>
      <c r="BK81" s="38">
        <f t="shared" si="35"/>
        <v>0</v>
      </c>
      <c r="BL81" s="38">
        <f t="shared" si="35"/>
        <v>0.20549274563040895</v>
      </c>
      <c r="BM81" s="38">
        <f t="shared" si="35"/>
        <v>0.42172101329453004</v>
      </c>
      <c r="BN81" s="38">
        <f t="shared" si="27"/>
        <v>0.28263166200541817</v>
      </c>
      <c r="BO81" s="39">
        <f t="shared" si="27"/>
        <v>0.2932442507148223</v>
      </c>
      <c r="BP81" s="40">
        <f t="shared" si="27"/>
        <v>0.2739899764956546</v>
      </c>
      <c r="BQ81" s="38">
        <f t="shared" si="36"/>
        <v>1</v>
      </c>
      <c r="BR81" s="38">
        <f t="shared" si="36"/>
        <v>0.18323807646826959</v>
      </c>
      <c r="BS81" s="38">
        <f t="shared" si="36"/>
        <v>9.9172826469552972E-2</v>
      </c>
      <c r="BT81" s="38">
        <f t="shared" si="28"/>
        <v>0.29359318182841415</v>
      </c>
      <c r="BU81" s="39">
        <f t="shared" si="28"/>
        <v>0.27731425872773191</v>
      </c>
      <c r="BV81" s="40">
        <f t="shared" si="28"/>
        <v>0.23279031888012863</v>
      </c>
      <c r="BW81" s="38">
        <f t="shared" si="37"/>
        <v>-1</v>
      </c>
      <c r="BX81" s="38">
        <f t="shared" si="37"/>
        <v>2.2254669162139362E-2</v>
      </c>
      <c r="BY81" s="38">
        <f t="shared" si="37"/>
        <v>0.3225481868249771</v>
      </c>
      <c r="BZ81" s="38">
        <f t="shared" si="29"/>
        <v>-1.096151982299598E-2</v>
      </c>
      <c r="CA81" s="39">
        <f t="shared" si="29"/>
        <v>1.5929991987090386E-2</v>
      </c>
      <c r="CB81" s="40">
        <f t="shared" si="29"/>
        <v>4.1199657615525964E-2</v>
      </c>
      <c r="CC81" s="2">
        <f t="shared" si="38"/>
        <v>-10000</v>
      </c>
      <c r="CD81" s="2">
        <f t="shared" si="38"/>
        <v>222.54669162139362</v>
      </c>
      <c r="CE81" s="2">
        <f t="shared" si="38"/>
        <v>3225.4818682497712</v>
      </c>
      <c r="CF81" s="2">
        <f t="shared" si="30"/>
        <v>-109.6151982299598</v>
      </c>
      <c r="CG81" s="29">
        <f t="shared" si="30"/>
        <v>159.29991987090386</v>
      </c>
      <c r="CH81" s="31">
        <f t="shared" si="30"/>
        <v>411.99657615525962</v>
      </c>
      <c r="CI81" s="40">
        <f>IFERROR(M81/'Class Sum-WR'!M81,0)</f>
        <v>0.21504354839121756</v>
      </c>
    </row>
    <row r="82" spans="1:87" x14ac:dyDescent="0.2">
      <c r="A82" t="s">
        <v>46</v>
      </c>
      <c r="B82" t="s">
        <v>46</v>
      </c>
      <c r="C82" t="s">
        <v>63</v>
      </c>
      <c r="D82" t="s">
        <v>63</v>
      </c>
      <c r="E82" t="s">
        <v>59</v>
      </c>
      <c r="F82" s="27">
        <f t="shared" si="43"/>
        <v>46087</v>
      </c>
      <c r="G82" s="60" t="s">
        <v>40</v>
      </c>
      <c r="H82" s="28">
        <v>0</v>
      </c>
      <c r="I82" s="2">
        <v>6773.34</v>
      </c>
      <c r="J82" s="2">
        <v>307.92</v>
      </c>
      <c r="K82" s="2">
        <v>14612.18</v>
      </c>
      <c r="L82" s="29">
        <v>7979.28</v>
      </c>
      <c r="M82" s="30">
        <f t="shared" si="39"/>
        <v>29672.720000000001</v>
      </c>
      <c r="N82" t="s">
        <v>49</v>
      </c>
      <c r="O82" t="s">
        <v>49</v>
      </c>
      <c r="P82" t="s">
        <v>63</v>
      </c>
      <c r="Q82" t="s">
        <v>63</v>
      </c>
      <c r="R82" t="s">
        <v>59</v>
      </c>
      <c r="S82" s="27">
        <f t="shared" si="44"/>
        <v>45723</v>
      </c>
      <c r="T82" s="60" t="s">
        <v>40</v>
      </c>
      <c r="U82" s="28">
        <v>-1560</v>
      </c>
      <c r="V82" s="2">
        <v>8538.7199999999993</v>
      </c>
      <c r="W82" s="2">
        <v>488.01</v>
      </c>
      <c r="X82" s="2">
        <v>18098.98</v>
      </c>
      <c r="Y82" s="29">
        <v>12881.37</v>
      </c>
      <c r="Z82" s="31">
        <f t="shared" si="40"/>
        <v>38447.08</v>
      </c>
      <c r="AA82" s="32">
        <f t="shared" si="31"/>
        <v>1560</v>
      </c>
      <c r="AB82" s="5">
        <f t="shared" si="31"/>
        <v>-1765.3799999999992</v>
      </c>
      <c r="AC82" s="5">
        <f t="shared" si="31"/>
        <v>-180.08999999999997</v>
      </c>
      <c r="AD82" s="5">
        <f t="shared" si="23"/>
        <v>-3486.7999999999993</v>
      </c>
      <c r="AE82" s="33">
        <f t="shared" si="23"/>
        <v>-4902.0900000000011</v>
      </c>
      <c r="AF82" s="34">
        <f t="shared" si="23"/>
        <v>-8774.36</v>
      </c>
      <c r="AG82" s="35">
        <f t="shared" si="32"/>
        <v>-1</v>
      </c>
      <c r="AH82" s="7">
        <f t="shared" si="32"/>
        <v>-0.20674995783911398</v>
      </c>
      <c r="AI82" s="7">
        <f t="shared" si="32"/>
        <v>-0.36902932316960713</v>
      </c>
      <c r="AJ82" s="7">
        <f t="shared" si="24"/>
        <v>-0.19265174059532633</v>
      </c>
      <c r="AK82" s="36">
        <f t="shared" si="24"/>
        <v>-0.38055657123427095</v>
      </c>
      <c r="AL82" s="37">
        <f t="shared" si="24"/>
        <v>-0.22821915214367386</v>
      </c>
      <c r="AM82" s="2">
        <v>0</v>
      </c>
      <c r="AN82" s="2">
        <v>1324.94</v>
      </c>
      <c r="AO82" s="2">
        <v>129.36000000000001</v>
      </c>
      <c r="AP82" s="2">
        <v>4318.5200000000004</v>
      </c>
      <c r="AQ82" s="29">
        <v>2320.5700000000002</v>
      </c>
      <c r="AR82" s="31">
        <f t="shared" si="41"/>
        <v>8093.3900000000012</v>
      </c>
      <c r="AS82" s="2">
        <v>-1560</v>
      </c>
      <c r="AT82" s="2">
        <v>1680.71</v>
      </c>
      <c r="AU82" s="2">
        <v>177.24</v>
      </c>
      <c r="AV82" s="2">
        <v>5508.63</v>
      </c>
      <c r="AW82" s="29">
        <v>3569.08</v>
      </c>
      <c r="AX82" s="31">
        <f t="shared" si="42"/>
        <v>9375.66</v>
      </c>
      <c r="AY82" s="5">
        <f t="shared" si="33"/>
        <v>1560</v>
      </c>
      <c r="AZ82" s="5">
        <f t="shared" si="33"/>
        <v>-355.77</v>
      </c>
      <c r="BA82" s="5">
        <f t="shared" si="33"/>
        <v>-47.879999999999995</v>
      </c>
      <c r="BB82" s="5">
        <f t="shared" si="25"/>
        <v>-1190.1099999999997</v>
      </c>
      <c r="BC82" s="33">
        <f t="shared" si="25"/>
        <v>-1248.5099999999998</v>
      </c>
      <c r="BD82" s="34">
        <f t="shared" si="25"/>
        <v>-1282.2699999999986</v>
      </c>
      <c r="BE82" s="7">
        <f t="shared" si="34"/>
        <v>-1</v>
      </c>
      <c r="BF82" s="7">
        <f t="shared" si="34"/>
        <v>-0.21167839781996892</v>
      </c>
      <c r="BG82" s="7">
        <f t="shared" si="34"/>
        <v>-0.27014218009478669</v>
      </c>
      <c r="BH82" s="7">
        <f t="shared" si="26"/>
        <v>-0.21604464267885112</v>
      </c>
      <c r="BI82" s="36">
        <f t="shared" si="26"/>
        <v>-0.34981283692155957</v>
      </c>
      <c r="BJ82" s="37">
        <f t="shared" si="26"/>
        <v>-0.13676583835164657</v>
      </c>
      <c r="BK82" s="38">
        <f t="shared" si="35"/>
        <v>0</v>
      </c>
      <c r="BL82" s="38">
        <f t="shared" si="35"/>
        <v>0.19561102794190163</v>
      </c>
      <c r="BM82" s="38">
        <f t="shared" si="35"/>
        <v>0.4201091192517537</v>
      </c>
      <c r="BN82" s="38">
        <f t="shared" si="27"/>
        <v>0.29554248578925257</v>
      </c>
      <c r="BO82" s="39">
        <f t="shared" si="27"/>
        <v>0.29082448541723066</v>
      </c>
      <c r="BP82" s="40">
        <f t="shared" si="27"/>
        <v>0.2727552445478541</v>
      </c>
      <c r="BQ82" s="38">
        <f t="shared" si="36"/>
        <v>1</v>
      </c>
      <c r="BR82" s="38">
        <f t="shared" si="36"/>
        <v>0.19683395169299381</v>
      </c>
      <c r="BS82" s="38">
        <f t="shared" si="36"/>
        <v>0.36318927890821912</v>
      </c>
      <c r="BT82" s="38">
        <f t="shared" si="28"/>
        <v>0.3043613507501528</v>
      </c>
      <c r="BU82" s="39">
        <f t="shared" si="28"/>
        <v>0.27707301319657768</v>
      </c>
      <c r="BV82" s="40">
        <f t="shared" si="28"/>
        <v>0.24385883141190434</v>
      </c>
      <c r="BW82" s="38">
        <f t="shared" si="37"/>
        <v>-1</v>
      </c>
      <c r="BX82" s="38">
        <f t="shared" si="37"/>
        <v>-1.2229237510921753E-3</v>
      </c>
      <c r="BY82" s="38">
        <f t="shared" si="37"/>
        <v>5.6919840343534589E-2</v>
      </c>
      <c r="BZ82" s="38">
        <f t="shared" si="29"/>
        <v>-8.8188649609002301E-3</v>
      </c>
      <c r="CA82" s="39">
        <f t="shared" si="29"/>
        <v>1.3751472220652983E-2</v>
      </c>
      <c r="CB82" s="40">
        <f t="shared" si="29"/>
        <v>2.8896413135949761E-2</v>
      </c>
      <c r="CC82" s="2">
        <f t="shared" si="38"/>
        <v>-10000</v>
      </c>
      <c r="CD82" s="2">
        <f t="shared" si="38"/>
        <v>-12.229237510921752</v>
      </c>
      <c r="CE82" s="2">
        <f t="shared" si="38"/>
        <v>569.19840343534588</v>
      </c>
      <c r="CF82" s="2">
        <f t="shared" si="30"/>
        <v>-88.188649609002297</v>
      </c>
      <c r="CG82" s="29">
        <f t="shared" si="30"/>
        <v>137.51472220652983</v>
      </c>
      <c r="CH82" s="31">
        <f t="shared" si="30"/>
        <v>288.96413135949763</v>
      </c>
      <c r="CI82" s="40">
        <f>IFERROR(M82/'Class Sum-WR'!M82,0)</f>
        <v>0.32462111316346492</v>
      </c>
    </row>
    <row r="83" spans="1:87" ht="13.5" thickBot="1" x14ac:dyDescent="0.25">
      <c r="A83" t="s">
        <v>46</v>
      </c>
      <c r="B83" t="s">
        <v>46</v>
      </c>
      <c r="C83" t="s">
        <v>63</v>
      </c>
      <c r="D83" t="s">
        <v>63</v>
      </c>
      <c r="E83" t="s">
        <v>59</v>
      </c>
      <c r="F83" s="41">
        <f t="shared" si="43"/>
        <v>46088</v>
      </c>
      <c r="G83" s="61" t="s">
        <v>41</v>
      </c>
      <c r="H83" s="43">
        <v>-15</v>
      </c>
      <c r="I83" s="44">
        <v>8284.6</v>
      </c>
      <c r="J83" s="44">
        <v>390.76</v>
      </c>
      <c r="K83" s="44">
        <v>18756.96</v>
      </c>
      <c r="L83" s="45">
        <v>10269.57</v>
      </c>
      <c r="M83" s="46">
        <f t="shared" si="39"/>
        <v>37686.89</v>
      </c>
      <c r="N83" t="s">
        <v>49</v>
      </c>
      <c r="O83" t="s">
        <v>49</v>
      </c>
      <c r="P83" t="s">
        <v>63</v>
      </c>
      <c r="Q83" t="s">
        <v>63</v>
      </c>
      <c r="R83" t="s">
        <v>59</v>
      </c>
      <c r="S83" s="41">
        <f t="shared" si="44"/>
        <v>45724</v>
      </c>
      <c r="T83" s="61" t="s">
        <v>41</v>
      </c>
      <c r="U83" s="43">
        <v>-2070</v>
      </c>
      <c r="V83" s="44">
        <v>10309.81</v>
      </c>
      <c r="W83" s="44">
        <v>520.32000000000005</v>
      </c>
      <c r="X83" s="44">
        <v>23661.14</v>
      </c>
      <c r="Y83" s="45">
        <v>15831.31</v>
      </c>
      <c r="Z83" s="47">
        <f t="shared" si="40"/>
        <v>48252.579999999994</v>
      </c>
      <c r="AA83" s="48">
        <f t="shared" si="31"/>
        <v>2055</v>
      </c>
      <c r="AB83" s="49">
        <f t="shared" si="31"/>
        <v>-2025.2099999999991</v>
      </c>
      <c r="AC83" s="49">
        <f t="shared" si="31"/>
        <v>-129.56000000000006</v>
      </c>
      <c r="AD83" s="49">
        <f t="shared" si="23"/>
        <v>-4904.18</v>
      </c>
      <c r="AE83" s="50">
        <f t="shared" si="23"/>
        <v>-5561.74</v>
      </c>
      <c r="AF83" s="51">
        <f t="shared" si="23"/>
        <v>-10565.689999999995</v>
      </c>
      <c r="AG83" s="52">
        <f t="shared" si="32"/>
        <v>-0.99275362318840576</v>
      </c>
      <c r="AH83" s="53">
        <f t="shared" si="32"/>
        <v>-0.19643523983468164</v>
      </c>
      <c r="AI83" s="53">
        <f t="shared" si="32"/>
        <v>-0.24900061500615014</v>
      </c>
      <c r="AJ83" s="53">
        <f t="shared" si="24"/>
        <v>-0.20726727452692476</v>
      </c>
      <c r="AK83" s="54">
        <f t="shared" si="24"/>
        <v>-0.35131268353661194</v>
      </c>
      <c r="AL83" s="55">
        <f t="shared" si="24"/>
        <v>-0.21896632262979507</v>
      </c>
      <c r="AM83" s="44">
        <v>-15</v>
      </c>
      <c r="AN83" s="44">
        <v>1671.88</v>
      </c>
      <c r="AO83" s="44">
        <v>133.37</v>
      </c>
      <c r="AP83" s="44">
        <v>5674</v>
      </c>
      <c r="AQ83" s="45">
        <v>3065.73</v>
      </c>
      <c r="AR83" s="47">
        <f t="shared" si="41"/>
        <v>10529.98</v>
      </c>
      <c r="AS83" s="44">
        <v>-2070</v>
      </c>
      <c r="AT83" s="44">
        <v>2093.3000000000002</v>
      </c>
      <c r="AU83" s="44">
        <v>216.33</v>
      </c>
      <c r="AV83" s="44">
        <v>7288.52</v>
      </c>
      <c r="AW83" s="45">
        <v>4258.37</v>
      </c>
      <c r="AX83" s="47">
        <f t="shared" si="42"/>
        <v>11786.52</v>
      </c>
      <c r="AY83" s="49">
        <f t="shared" si="33"/>
        <v>2055</v>
      </c>
      <c r="AZ83" s="49">
        <f t="shared" si="33"/>
        <v>-421.42000000000007</v>
      </c>
      <c r="BA83" s="49">
        <f t="shared" si="33"/>
        <v>-82.960000000000008</v>
      </c>
      <c r="BB83" s="49">
        <f t="shared" si="25"/>
        <v>-1614.5200000000004</v>
      </c>
      <c r="BC83" s="50">
        <f t="shared" si="25"/>
        <v>-1192.6399999999999</v>
      </c>
      <c r="BD83" s="51">
        <f t="shared" si="25"/>
        <v>-1256.5400000000009</v>
      </c>
      <c r="BE83" s="53">
        <f t="shared" si="34"/>
        <v>-0.99275362318840576</v>
      </c>
      <c r="BF83" s="53">
        <f t="shared" si="34"/>
        <v>-0.20131849233268048</v>
      </c>
      <c r="BG83" s="53">
        <f t="shared" si="34"/>
        <v>-0.38348818934035966</v>
      </c>
      <c r="BH83" s="53">
        <f t="shared" si="26"/>
        <v>-0.22151547913705394</v>
      </c>
      <c r="BI83" s="54">
        <f t="shared" si="26"/>
        <v>-0.28006960409734238</v>
      </c>
      <c r="BJ83" s="55">
        <f t="shared" si="26"/>
        <v>-0.10660822702544948</v>
      </c>
      <c r="BK83" s="56">
        <f t="shared" si="35"/>
        <v>1</v>
      </c>
      <c r="BL83" s="56">
        <f t="shared" si="35"/>
        <v>0.20180576008497694</v>
      </c>
      <c r="BM83" s="56">
        <f t="shared" si="35"/>
        <v>0.34130924352543762</v>
      </c>
      <c r="BN83" s="56">
        <f t="shared" si="27"/>
        <v>0.3025010449454496</v>
      </c>
      <c r="BO83" s="57">
        <f t="shared" si="27"/>
        <v>0.29852564420905647</v>
      </c>
      <c r="BP83" s="58">
        <f t="shared" si="27"/>
        <v>0.27940697680280863</v>
      </c>
      <c r="BQ83" s="56">
        <f t="shared" si="36"/>
        <v>1</v>
      </c>
      <c r="BR83" s="56">
        <f t="shared" si="36"/>
        <v>0.2030396292463198</v>
      </c>
      <c r="BS83" s="56">
        <f t="shared" si="36"/>
        <v>0.41576337638376382</v>
      </c>
      <c r="BT83" s="56">
        <f t="shared" si="28"/>
        <v>0.30803756708256663</v>
      </c>
      <c r="BU83" s="57">
        <f t="shared" si="28"/>
        <v>0.26898405754166899</v>
      </c>
      <c r="BV83" s="58">
        <f t="shared" si="28"/>
        <v>0.24426714592256002</v>
      </c>
      <c r="BW83" s="56">
        <f t="shared" si="37"/>
        <v>0</v>
      </c>
      <c r="BX83" s="56">
        <f t="shared" si="37"/>
        <v>-1.2338691613428543E-3</v>
      </c>
      <c r="BY83" s="56">
        <f t="shared" si="37"/>
        <v>-7.4454132858326194E-2</v>
      </c>
      <c r="BZ83" s="56">
        <f t="shared" si="29"/>
        <v>-5.5365221371170281E-3</v>
      </c>
      <c r="CA83" s="57">
        <f t="shared" si="29"/>
        <v>2.9541586667387487E-2</v>
      </c>
      <c r="CB83" s="58">
        <f t="shared" si="29"/>
        <v>3.5139830880248607E-2</v>
      </c>
      <c r="CC83" s="44">
        <f t="shared" si="38"/>
        <v>0</v>
      </c>
      <c r="CD83" s="44">
        <f t="shared" si="38"/>
        <v>-12.338691613428542</v>
      </c>
      <c r="CE83" s="44">
        <f t="shared" si="38"/>
        <v>-744.54132858326193</v>
      </c>
      <c r="CF83" s="44">
        <f t="shared" si="30"/>
        <v>-55.365221371170279</v>
      </c>
      <c r="CG83" s="45">
        <f t="shared" si="30"/>
        <v>295.41586667387486</v>
      </c>
      <c r="CH83" s="47">
        <f t="shared" si="30"/>
        <v>351.39830880248604</v>
      </c>
      <c r="CI83" s="58">
        <f>IFERROR(M83/'Class Sum-WR'!M83,0)</f>
        <v>0.32687242276166933</v>
      </c>
    </row>
    <row r="84" spans="1:87" x14ac:dyDescent="0.2">
      <c r="A84" t="s">
        <v>46</v>
      </c>
      <c r="B84" t="s">
        <v>46</v>
      </c>
      <c r="C84" t="s">
        <v>63</v>
      </c>
      <c r="D84" t="s">
        <v>63</v>
      </c>
      <c r="E84" t="s">
        <v>60</v>
      </c>
      <c r="F84" s="27">
        <f t="shared" si="43"/>
        <v>46089</v>
      </c>
      <c r="G84" s="60" t="s">
        <v>35</v>
      </c>
      <c r="H84" s="28">
        <v>0</v>
      </c>
      <c r="I84" s="2">
        <v>3828.6</v>
      </c>
      <c r="J84" s="2">
        <v>163.80000000000001</v>
      </c>
      <c r="K84" s="2">
        <v>9102.73</v>
      </c>
      <c r="L84" s="29">
        <v>5623.18</v>
      </c>
      <c r="M84" s="30">
        <f t="shared" si="39"/>
        <v>18718.309999999998</v>
      </c>
      <c r="N84" t="s">
        <v>49</v>
      </c>
      <c r="O84" t="s">
        <v>49</v>
      </c>
      <c r="P84" t="s">
        <v>63</v>
      </c>
      <c r="Q84" t="s">
        <v>63</v>
      </c>
      <c r="R84" t="s">
        <v>60</v>
      </c>
      <c r="S84" s="27">
        <f t="shared" si="44"/>
        <v>45725</v>
      </c>
      <c r="T84" s="60" t="s">
        <v>35</v>
      </c>
      <c r="U84" s="28">
        <v>-1155</v>
      </c>
      <c r="V84" s="2">
        <v>5023.2299999999996</v>
      </c>
      <c r="W84" s="2">
        <v>286.67</v>
      </c>
      <c r="X84" s="2">
        <v>11570.3</v>
      </c>
      <c r="Y84" s="29">
        <v>7453.52</v>
      </c>
      <c r="Z84" s="31">
        <f t="shared" si="40"/>
        <v>23178.720000000001</v>
      </c>
      <c r="AA84" s="32">
        <f t="shared" si="31"/>
        <v>1155</v>
      </c>
      <c r="AB84" s="5">
        <f t="shared" si="31"/>
        <v>-1194.6299999999997</v>
      </c>
      <c r="AC84" s="5">
        <f t="shared" si="31"/>
        <v>-122.87</v>
      </c>
      <c r="AD84" s="5">
        <f t="shared" si="23"/>
        <v>-2467.5699999999997</v>
      </c>
      <c r="AE84" s="33">
        <f t="shared" si="23"/>
        <v>-1830.3400000000001</v>
      </c>
      <c r="AF84" s="34">
        <f t="shared" si="23"/>
        <v>-4460.4100000000035</v>
      </c>
      <c r="AG84" s="35">
        <f t="shared" si="32"/>
        <v>-1</v>
      </c>
      <c r="AH84" s="7">
        <f t="shared" si="32"/>
        <v>-0.23782108324723331</v>
      </c>
      <c r="AI84" s="7">
        <f t="shared" si="32"/>
        <v>-0.42861129521749747</v>
      </c>
      <c r="AJ84" s="7">
        <f t="shared" si="24"/>
        <v>-0.21326759029584366</v>
      </c>
      <c r="AK84" s="36">
        <f t="shared" si="24"/>
        <v>-0.24556719509708166</v>
      </c>
      <c r="AL84" s="37">
        <f t="shared" si="24"/>
        <v>-0.19243556158407382</v>
      </c>
      <c r="AM84" s="2">
        <v>0</v>
      </c>
      <c r="AN84" s="2">
        <v>751.91</v>
      </c>
      <c r="AO84" s="2">
        <v>-43.89</v>
      </c>
      <c r="AP84" s="2">
        <v>2733.23</v>
      </c>
      <c r="AQ84" s="29">
        <v>1748.8</v>
      </c>
      <c r="AR84" s="31">
        <f t="shared" si="41"/>
        <v>5190.05</v>
      </c>
      <c r="AS84" s="2">
        <v>-1155</v>
      </c>
      <c r="AT84" s="2">
        <v>1013.64</v>
      </c>
      <c r="AU84" s="2">
        <v>147.07</v>
      </c>
      <c r="AV84" s="2">
        <v>3626.03</v>
      </c>
      <c r="AW84" s="29">
        <v>2147.25</v>
      </c>
      <c r="AX84" s="31">
        <f t="shared" si="42"/>
        <v>5778.99</v>
      </c>
      <c r="AY84" s="5">
        <f t="shared" si="33"/>
        <v>1155</v>
      </c>
      <c r="AZ84" s="5">
        <f t="shared" si="33"/>
        <v>-261.73</v>
      </c>
      <c r="BA84" s="5">
        <f t="shared" si="33"/>
        <v>-190.95999999999998</v>
      </c>
      <c r="BB84" s="5">
        <f t="shared" si="25"/>
        <v>-892.80000000000018</v>
      </c>
      <c r="BC84" s="33">
        <f t="shared" si="25"/>
        <v>-398.45000000000005</v>
      </c>
      <c r="BD84" s="34">
        <f t="shared" si="25"/>
        <v>-588.9399999999996</v>
      </c>
      <c r="BE84" s="7">
        <f t="shared" si="34"/>
        <v>-1</v>
      </c>
      <c r="BF84" s="7">
        <f t="shared" si="34"/>
        <v>-0.25820804230298727</v>
      </c>
      <c r="BG84" s="7">
        <f t="shared" si="34"/>
        <v>-1.2984293193717276</v>
      </c>
      <c r="BH84" s="7">
        <f t="shared" si="26"/>
        <v>-0.24621969481774839</v>
      </c>
      <c r="BI84" s="36">
        <f t="shared" si="26"/>
        <v>-0.18556292932821053</v>
      </c>
      <c r="BJ84" s="37">
        <f t="shared" si="26"/>
        <v>-0.10191054146139716</v>
      </c>
      <c r="BK84" s="38">
        <f t="shared" si="35"/>
        <v>0</v>
      </c>
      <c r="BL84" s="38">
        <f t="shared" si="35"/>
        <v>0.19639293736613905</v>
      </c>
      <c r="BM84" s="38">
        <f t="shared" si="35"/>
        <v>-0.26794871794871794</v>
      </c>
      <c r="BN84" s="38">
        <f t="shared" si="27"/>
        <v>0.30026486559526649</v>
      </c>
      <c r="BO84" s="39">
        <f t="shared" si="27"/>
        <v>0.3109984030388499</v>
      </c>
      <c r="BP84" s="40">
        <f t="shared" si="27"/>
        <v>0.27727129211985491</v>
      </c>
      <c r="BQ84" s="38">
        <f t="shared" si="36"/>
        <v>1</v>
      </c>
      <c r="BR84" s="38">
        <f t="shared" si="36"/>
        <v>0.20179048142330733</v>
      </c>
      <c r="BS84" s="38">
        <f t="shared" si="36"/>
        <v>0.51302891826839214</v>
      </c>
      <c r="BT84" s="38">
        <f t="shared" si="28"/>
        <v>0.31339118259682119</v>
      </c>
      <c r="BU84" s="39">
        <f t="shared" si="28"/>
        <v>0.28808536101063659</v>
      </c>
      <c r="BV84" s="40">
        <f t="shared" si="28"/>
        <v>0.24932308600302344</v>
      </c>
      <c r="BW84" s="38">
        <f t="shared" si="37"/>
        <v>-1</v>
      </c>
      <c r="BX84" s="38">
        <f t="shared" si="37"/>
        <v>-5.3975440571682742E-3</v>
      </c>
      <c r="BY84" s="38">
        <f t="shared" si="37"/>
        <v>-0.78097763621711014</v>
      </c>
      <c r="BZ84" s="38">
        <f t="shared" si="29"/>
        <v>-1.3126317001554699E-2</v>
      </c>
      <c r="CA84" s="39">
        <f t="shared" si="29"/>
        <v>2.2913042028213315E-2</v>
      </c>
      <c r="CB84" s="40">
        <f t="shared" si="29"/>
        <v>2.7948206116831464E-2</v>
      </c>
      <c r="CC84" s="2">
        <f t="shared" si="38"/>
        <v>-10000</v>
      </c>
      <c r="CD84" s="2">
        <f t="shared" si="38"/>
        <v>-53.975440571682739</v>
      </c>
      <c r="CE84" s="2">
        <f t="shared" si="38"/>
        <v>-7809.776362171101</v>
      </c>
      <c r="CF84" s="2">
        <f t="shared" si="30"/>
        <v>-131.26317001554699</v>
      </c>
      <c r="CG84" s="29">
        <f t="shared" si="30"/>
        <v>229.13042028213314</v>
      </c>
      <c r="CH84" s="31">
        <f t="shared" si="30"/>
        <v>279.48206116831466</v>
      </c>
      <c r="CI84" s="40">
        <f>IFERROR(M84/'Class Sum-WR'!M84,0)</f>
        <v>0.32231552958967008</v>
      </c>
    </row>
    <row r="85" spans="1:87" x14ac:dyDescent="0.2">
      <c r="A85" t="s">
        <v>46</v>
      </c>
      <c r="B85" t="s">
        <v>46</v>
      </c>
      <c r="C85" t="s">
        <v>63</v>
      </c>
      <c r="D85" t="s">
        <v>63</v>
      </c>
      <c r="E85" t="s">
        <v>60</v>
      </c>
      <c r="F85" s="27">
        <f t="shared" si="43"/>
        <v>46090</v>
      </c>
      <c r="G85" s="60" t="s">
        <v>36</v>
      </c>
      <c r="H85" s="28">
        <v>0</v>
      </c>
      <c r="I85" s="2">
        <v>2484.02</v>
      </c>
      <c r="J85" s="2">
        <v>99.19</v>
      </c>
      <c r="K85" s="2">
        <v>6997.93</v>
      </c>
      <c r="L85" s="29">
        <v>3978.76</v>
      </c>
      <c r="M85" s="30">
        <f t="shared" si="39"/>
        <v>13559.9</v>
      </c>
      <c r="N85" t="s">
        <v>49</v>
      </c>
      <c r="O85" t="s">
        <v>49</v>
      </c>
      <c r="P85" t="s">
        <v>63</v>
      </c>
      <c r="Q85" t="s">
        <v>63</v>
      </c>
      <c r="R85" t="s">
        <v>60</v>
      </c>
      <c r="S85" s="27">
        <f t="shared" si="44"/>
        <v>45726</v>
      </c>
      <c r="T85" s="60" t="s">
        <v>36</v>
      </c>
      <c r="U85" s="28">
        <v>0</v>
      </c>
      <c r="V85" s="2">
        <v>2462.1799999999998</v>
      </c>
      <c r="W85" s="2">
        <v>82.39</v>
      </c>
      <c r="X85" s="2">
        <v>7979.09</v>
      </c>
      <c r="Y85" s="29">
        <v>6449.09</v>
      </c>
      <c r="Z85" s="31">
        <f t="shared" si="40"/>
        <v>16972.75</v>
      </c>
      <c r="AA85" s="32">
        <f t="shared" si="31"/>
        <v>0</v>
      </c>
      <c r="AB85" s="5">
        <f t="shared" si="31"/>
        <v>21.840000000000146</v>
      </c>
      <c r="AC85" s="5">
        <f t="shared" si="31"/>
        <v>16.799999999999997</v>
      </c>
      <c r="AD85" s="5">
        <f t="shared" si="23"/>
        <v>-981.15999999999985</v>
      </c>
      <c r="AE85" s="33">
        <f t="shared" si="23"/>
        <v>-2470.33</v>
      </c>
      <c r="AF85" s="34">
        <f t="shared" si="23"/>
        <v>-3412.8500000000004</v>
      </c>
      <c r="AG85" s="35" t="e">
        <f t="shared" si="32"/>
        <v>#DIV/0!</v>
      </c>
      <c r="AH85" s="7">
        <f t="shared" si="32"/>
        <v>8.870188207198558E-3</v>
      </c>
      <c r="AI85" s="7">
        <f t="shared" si="32"/>
        <v>0.20390824129141882</v>
      </c>
      <c r="AJ85" s="7">
        <f t="shared" si="24"/>
        <v>-0.1229664034369834</v>
      </c>
      <c r="AK85" s="36">
        <f t="shared" si="24"/>
        <v>-0.38305094207089679</v>
      </c>
      <c r="AL85" s="37">
        <f t="shared" si="24"/>
        <v>-0.20107819887761266</v>
      </c>
      <c r="AM85" s="2">
        <v>0</v>
      </c>
      <c r="AN85" s="2">
        <v>515.84</v>
      </c>
      <c r="AO85" s="2">
        <v>46.82</v>
      </c>
      <c r="AP85" s="2">
        <v>2145.63</v>
      </c>
      <c r="AQ85" s="29">
        <v>1169.0899999999999</v>
      </c>
      <c r="AR85" s="31">
        <f t="shared" si="41"/>
        <v>3877.38</v>
      </c>
      <c r="AS85" s="2">
        <v>0</v>
      </c>
      <c r="AT85" s="2">
        <v>493.86</v>
      </c>
      <c r="AU85" s="2">
        <v>89.74</v>
      </c>
      <c r="AV85" s="2">
        <v>2475.52</v>
      </c>
      <c r="AW85" s="29">
        <v>1864.08</v>
      </c>
      <c r="AX85" s="31">
        <f t="shared" si="42"/>
        <v>4923.2</v>
      </c>
      <c r="AY85" s="5">
        <f t="shared" si="33"/>
        <v>0</v>
      </c>
      <c r="AZ85" s="5">
        <f t="shared" si="33"/>
        <v>21.980000000000018</v>
      </c>
      <c r="BA85" s="5">
        <f t="shared" si="33"/>
        <v>-42.919999999999995</v>
      </c>
      <c r="BB85" s="5">
        <f t="shared" si="25"/>
        <v>-329.88999999999987</v>
      </c>
      <c r="BC85" s="33">
        <f t="shared" si="25"/>
        <v>-694.99</v>
      </c>
      <c r="BD85" s="34">
        <f t="shared" si="25"/>
        <v>-1045.8199999999997</v>
      </c>
      <c r="BE85" s="7" t="e">
        <f t="shared" si="34"/>
        <v>#DIV/0!</v>
      </c>
      <c r="BF85" s="7">
        <f t="shared" si="34"/>
        <v>4.4506540315069086E-2</v>
      </c>
      <c r="BG85" s="7">
        <f t="shared" si="34"/>
        <v>-0.47827055939380431</v>
      </c>
      <c r="BH85" s="7">
        <f t="shared" si="26"/>
        <v>-0.13326089064115818</v>
      </c>
      <c r="BI85" s="36">
        <f t="shared" si="26"/>
        <v>-0.37283271104244453</v>
      </c>
      <c r="BJ85" s="37">
        <f t="shared" si="26"/>
        <v>-0.21242687682807926</v>
      </c>
      <c r="BK85" s="38">
        <f t="shared" si="35"/>
        <v>0</v>
      </c>
      <c r="BL85" s="38">
        <f t="shared" si="35"/>
        <v>0.207663384352783</v>
      </c>
      <c r="BM85" s="38">
        <f t="shared" si="35"/>
        <v>0.47202338945458211</v>
      </c>
      <c r="BN85" s="38">
        <f t="shared" si="27"/>
        <v>0.30660924016101904</v>
      </c>
      <c r="BO85" s="39">
        <f t="shared" si="27"/>
        <v>0.29383275191265618</v>
      </c>
      <c r="BP85" s="40">
        <f t="shared" si="27"/>
        <v>0.28594458661199568</v>
      </c>
      <c r="BQ85" s="38">
        <f t="shared" si="36"/>
        <v>0</v>
      </c>
      <c r="BR85" s="38">
        <f t="shared" si="36"/>
        <v>0.20057834926772211</v>
      </c>
      <c r="BS85" s="38">
        <f t="shared" si="36"/>
        <v>1.0892098555649956</v>
      </c>
      <c r="BT85" s="38">
        <f t="shared" si="28"/>
        <v>0.31025091833780544</v>
      </c>
      <c r="BU85" s="39">
        <f t="shared" si="28"/>
        <v>0.28904543121587695</v>
      </c>
      <c r="BV85" s="40">
        <f t="shared" si="28"/>
        <v>0.29006495706352831</v>
      </c>
      <c r="BW85" s="38">
        <f t="shared" si="37"/>
        <v>0</v>
      </c>
      <c r="BX85" s="38">
        <f t="shared" si="37"/>
        <v>7.0850350850608923E-3</v>
      </c>
      <c r="BY85" s="38">
        <f t="shared" si="37"/>
        <v>-0.6171864661104135</v>
      </c>
      <c r="BZ85" s="38">
        <f t="shared" si="29"/>
        <v>-3.6416781767864004E-3</v>
      </c>
      <c r="CA85" s="39">
        <f t="shared" si="29"/>
        <v>4.7873206967792292E-3</v>
      </c>
      <c r="CB85" s="40">
        <f t="shared" si="29"/>
        <v>-4.1203704515326289E-3</v>
      </c>
      <c r="CC85" s="2">
        <f t="shared" si="38"/>
        <v>0</v>
      </c>
      <c r="CD85" s="2">
        <f t="shared" si="38"/>
        <v>70.850350850608919</v>
      </c>
      <c r="CE85" s="2">
        <f t="shared" si="38"/>
        <v>-6171.8646611041349</v>
      </c>
      <c r="CF85" s="2">
        <f t="shared" si="30"/>
        <v>-36.416781767864002</v>
      </c>
      <c r="CG85" s="29">
        <f t="shared" si="30"/>
        <v>47.873206967792292</v>
      </c>
      <c r="CH85" s="31">
        <f t="shared" si="30"/>
        <v>-41.203704515326287</v>
      </c>
      <c r="CI85" s="40">
        <f>IFERROR(M85/'Class Sum-WR'!M85,0)</f>
        <v>0.22153401675012102</v>
      </c>
    </row>
    <row r="86" spans="1:87" x14ac:dyDescent="0.2">
      <c r="A86" t="s">
        <v>46</v>
      </c>
      <c r="B86" t="s">
        <v>46</v>
      </c>
      <c r="C86" t="s">
        <v>63</v>
      </c>
      <c r="D86" t="s">
        <v>63</v>
      </c>
      <c r="E86" t="s">
        <v>60</v>
      </c>
      <c r="F86" s="27">
        <f t="shared" si="43"/>
        <v>46091</v>
      </c>
      <c r="G86" s="60" t="s">
        <v>37</v>
      </c>
      <c r="H86" s="28">
        <v>0</v>
      </c>
      <c r="I86" s="2">
        <v>3647.62</v>
      </c>
      <c r="J86" s="2">
        <v>143.88</v>
      </c>
      <c r="K86" s="2">
        <v>6793.93</v>
      </c>
      <c r="L86" s="29">
        <v>5648.92</v>
      </c>
      <c r="M86" s="30">
        <f t="shared" si="39"/>
        <v>16234.35</v>
      </c>
      <c r="N86" t="s">
        <v>49</v>
      </c>
      <c r="O86" t="s">
        <v>49</v>
      </c>
      <c r="P86" t="s">
        <v>63</v>
      </c>
      <c r="Q86" t="s">
        <v>63</v>
      </c>
      <c r="R86" t="s">
        <v>60</v>
      </c>
      <c r="S86" s="27">
        <f t="shared" si="44"/>
        <v>45727</v>
      </c>
      <c r="T86" s="60" t="s">
        <v>37</v>
      </c>
      <c r="U86" s="28">
        <v>4.99</v>
      </c>
      <c r="V86" s="2">
        <v>3136.96</v>
      </c>
      <c r="W86" s="2">
        <v>199.76</v>
      </c>
      <c r="X86" s="2">
        <v>7943.7</v>
      </c>
      <c r="Y86" s="29">
        <v>7098.03</v>
      </c>
      <c r="Z86" s="31">
        <f t="shared" si="40"/>
        <v>18383.439999999999</v>
      </c>
      <c r="AA86" s="32">
        <f t="shared" si="31"/>
        <v>-4.99</v>
      </c>
      <c r="AB86" s="5">
        <f t="shared" si="31"/>
        <v>510.65999999999985</v>
      </c>
      <c r="AC86" s="5">
        <f t="shared" si="31"/>
        <v>-55.879999999999995</v>
      </c>
      <c r="AD86" s="5">
        <f t="shared" si="23"/>
        <v>-1149.7699999999995</v>
      </c>
      <c r="AE86" s="33">
        <f t="shared" si="23"/>
        <v>-1449.1099999999997</v>
      </c>
      <c r="AF86" s="34">
        <f t="shared" si="23"/>
        <v>-2149.0899999999983</v>
      </c>
      <c r="AG86" s="35">
        <f t="shared" si="32"/>
        <v>-1</v>
      </c>
      <c r="AH86" s="7">
        <f t="shared" si="32"/>
        <v>0.16278817708864629</v>
      </c>
      <c r="AI86" s="7">
        <f t="shared" si="32"/>
        <v>-0.27973568281938327</v>
      </c>
      <c r="AJ86" s="7">
        <f t="shared" si="24"/>
        <v>-0.14473985674182049</v>
      </c>
      <c r="AK86" s="36">
        <f t="shared" si="24"/>
        <v>-0.20415664628072855</v>
      </c>
      <c r="AL86" s="37">
        <f t="shared" si="24"/>
        <v>-0.11690358278972807</v>
      </c>
      <c r="AM86" s="2">
        <v>0</v>
      </c>
      <c r="AN86" s="2">
        <v>760.77</v>
      </c>
      <c r="AO86" s="2">
        <v>54.62</v>
      </c>
      <c r="AP86" s="2">
        <v>2071.61</v>
      </c>
      <c r="AQ86" s="29">
        <v>1616.51</v>
      </c>
      <c r="AR86" s="31">
        <f t="shared" si="41"/>
        <v>4503.51</v>
      </c>
      <c r="AS86" s="2">
        <v>4.99</v>
      </c>
      <c r="AT86" s="2">
        <v>660.62</v>
      </c>
      <c r="AU86" s="2">
        <v>74.739999999999995</v>
      </c>
      <c r="AV86" s="2">
        <v>2447.9699999999998</v>
      </c>
      <c r="AW86" s="29">
        <v>1992.38</v>
      </c>
      <c r="AX86" s="31">
        <f t="shared" si="42"/>
        <v>5180.7</v>
      </c>
      <c r="AY86" s="5">
        <f t="shared" si="33"/>
        <v>-4.99</v>
      </c>
      <c r="AZ86" s="5">
        <f t="shared" si="33"/>
        <v>100.14999999999998</v>
      </c>
      <c r="BA86" s="5">
        <f t="shared" si="33"/>
        <v>-20.119999999999997</v>
      </c>
      <c r="BB86" s="5">
        <f t="shared" si="25"/>
        <v>-376.35999999999967</v>
      </c>
      <c r="BC86" s="33">
        <f t="shared" si="25"/>
        <v>-375.87000000000012</v>
      </c>
      <c r="BD86" s="34">
        <f t="shared" si="25"/>
        <v>-677.1899999999996</v>
      </c>
      <c r="BE86" s="7">
        <f t="shared" si="34"/>
        <v>-1</v>
      </c>
      <c r="BF86" s="7">
        <f t="shared" si="34"/>
        <v>0.15160001210983617</v>
      </c>
      <c r="BG86" s="7">
        <f t="shared" si="34"/>
        <v>-0.2691998929622692</v>
      </c>
      <c r="BH86" s="7">
        <f t="shared" si="26"/>
        <v>-0.15374371417950372</v>
      </c>
      <c r="BI86" s="36">
        <f t="shared" si="26"/>
        <v>-0.18865377086700333</v>
      </c>
      <c r="BJ86" s="37">
        <f t="shared" si="26"/>
        <v>-0.13071399617812257</v>
      </c>
      <c r="BK86" s="38">
        <f t="shared" si="35"/>
        <v>0</v>
      </c>
      <c r="BL86" s="38">
        <f t="shared" si="35"/>
        <v>0.20856613353364659</v>
      </c>
      <c r="BM86" s="38">
        <f t="shared" si="35"/>
        <v>0.3796219071448429</v>
      </c>
      <c r="BN86" s="38">
        <f t="shared" si="27"/>
        <v>0.30492071599206938</v>
      </c>
      <c r="BO86" s="39">
        <f t="shared" si="27"/>
        <v>0.28616266472175211</v>
      </c>
      <c r="BP86" s="40">
        <f t="shared" si="27"/>
        <v>0.27740624047159262</v>
      </c>
      <c r="BQ86" s="38">
        <f t="shared" si="36"/>
        <v>1</v>
      </c>
      <c r="BR86" s="38">
        <f t="shared" si="36"/>
        <v>0.21059242068754463</v>
      </c>
      <c r="BS86" s="38">
        <f t="shared" si="36"/>
        <v>0.37414897877452941</v>
      </c>
      <c r="BT86" s="38">
        <f t="shared" si="28"/>
        <v>0.30816496091242113</v>
      </c>
      <c r="BU86" s="39">
        <f t="shared" si="28"/>
        <v>0.28069478432748246</v>
      </c>
      <c r="BV86" s="40">
        <f t="shared" si="28"/>
        <v>0.2818134146819094</v>
      </c>
      <c r="BW86" s="38">
        <f t="shared" si="37"/>
        <v>-1</v>
      </c>
      <c r="BX86" s="38">
        <f t="shared" si="37"/>
        <v>-2.0262871538980487E-3</v>
      </c>
      <c r="BY86" s="38">
        <f t="shared" si="37"/>
        <v>5.4729283703134901E-3</v>
      </c>
      <c r="BZ86" s="38">
        <f t="shared" si="29"/>
        <v>-3.2442449203517465E-3</v>
      </c>
      <c r="CA86" s="39">
        <f t="shared" si="29"/>
        <v>5.467880394269653E-3</v>
      </c>
      <c r="CB86" s="40">
        <f t="shared" si="29"/>
        <v>-4.4071742103167777E-3</v>
      </c>
      <c r="CC86" s="2">
        <f t="shared" si="38"/>
        <v>-10000</v>
      </c>
      <c r="CD86" s="2">
        <f t="shared" si="38"/>
        <v>-20.262871538980487</v>
      </c>
      <c r="CE86" s="2">
        <f t="shared" si="38"/>
        <v>54.729283703134904</v>
      </c>
      <c r="CF86" s="2">
        <f t="shared" si="30"/>
        <v>-32.442449203517462</v>
      </c>
      <c r="CG86" s="29">
        <f t="shared" si="30"/>
        <v>54.678803942696533</v>
      </c>
      <c r="CH86" s="31">
        <f t="shared" si="30"/>
        <v>-44.071742103167779</v>
      </c>
      <c r="CI86" s="40">
        <f>IFERROR(M86/'Class Sum-WR'!M86,0)</f>
        <v>0.24547278499760264</v>
      </c>
    </row>
    <row r="87" spans="1:87" x14ac:dyDescent="0.2">
      <c r="A87" t="s">
        <v>46</v>
      </c>
      <c r="B87" t="s">
        <v>46</v>
      </c>
      <c r="C87" t="s">
        <v>63</v>
      </c>
      <c r="D87" t="s">
        <v>63</v>
      </c>
      <c r="E87" t="s">
        <v>60</v>
      </c>
      <c r="F87" s="27">
        <f t="shared" si="43"/>
        <v>46092</v>
      </c>
      <c r="G87" s="60" t="s">
        <v>38</v>
      </c>
      <c r="H87" s="28">
        <v>0</v>
      </c>
      <c r="I87" s="2">
        <v>3655.12</v>
      </c>
      <c r="J87" s="2">
        <v>153.52000000000001</v>
      </c>
      <c r="K87" s="2">
        <v>8499.1</v>
      </c>
      <c r="L87" s="29">
        <v>7232.07</v>
      </c>
      <c r="M87" s="30">
        <f t="shared" si="39"/>
        <v>19539.809999999998</v>
      </c>
      <c r="N87" t="s">
        <v>49</v>
      </c>
      <c r="O87" t="s">
        <v>49</v>
      </c>
      <c r="P87" t="s">
        <v>63</v>
      </c>
      <c r="Q87" t="s">
        <v>63</v>
      </c>
      <c r="R87" t="s">
        <v>60</v>
      </c>
      <c r="S87" s="27">
        <f t="shared" si="44"/>
        <v>45728</v>
      </c>
      <c r="T87" s="60" t="s">
        <v>38</v>
      </c>
      <c r="U87" s="28">
        <v>0</v>
      </c>
      <c r="V87" s="2">
        <v>3862.39</v>
      </c>
      <c r="W87" s="2">
        <v>223.33</v>
      </c>
      <c r="X87" s="2">
        <v>10447.66</v>
      </c>
      <c r="Y87" s="29">
        <v>6598.39</v>
      </c>
      <c r="Z87" s="31">
        <f t="shared" si="40"/>
        <v>21131.77</v>
      </c>
      <c r="AA87" s="32">
        <f t="shared" si="31"/>
        <v>0</v>
      </c>
      <c r="AB87" s="5">
        <f t="shared" si="31"/>
        <v>-207.26999999999998</v>
      </c>
      <c r="AC87" s="5">
        <f t="shared" si="31"/>
        <v>-69.81</v>
      </c>
      <c r="AD87" s="5">
        <f t="shared" si="23"/>
        <v>-1948.5599999999995</v>
      </c>
      <c r="AE87" s="33">
        <f t="shared" si="23"/>
        <v>633.67999999999938</v>
      </c>
      <c r="AF87" s="34">
        <f t="shared" si="23"/>
        <v>-1591.9600000000028</v>
      </c>
      <c r="AG87" s="35" t="e">
        <f t="shared" si="32"/>
        <v>#DIV/0!</v>
      </c>
      <c r="AH87" s="7">
        <f t="shared" si="32"/>
        <v>-5.3663664207912715E-2</v>
      </c>
      <c r="AI87" s="7">
        <f t="shared" si="32"/>
        <v>-0.31258675502619443</v>
      </c>
      <c r="AJ87" s="7">
        <f t="shared" si="24"/>
        <v>-0.18650683502334489</v>
      </c>
      <c r="AK87" s="36">
        <f t="shared" si="24"/>
        <v>9.6035548065512857E-2</v>
      </c>
      <c r="AL87" s="37">
        <f t="shared" si="24"/>
        <v>-7.5334910421607032E-2</v>
      </c>
      <c r="AM87" s="2">
        <v>0</v>
      </c>
      <c r="AN87" s="2">
        <v>700.81</v>
      </c>
      <c r="AO87" s="2">
        <v>30.88</v>
      </c>
      <c r="AP87" s="2">
        <v>2449.88</v>
      </c>
      <c r="AQ87" s="29">
        <v>2168.5100000000002</v>
      </c>
      <c r="AR87" s="31">
        <f t="shared" si="41"/>
        <v>5350.08</v>
      </c>
      <c r="AS87" s="2">
        <v>0</v>
      </c>
      <c r="AT87" s="2">
        <v>763.46</v>
      </c>
      <c r="AU87" s="2">
        <v>88.77</v>
      </c>
      <c r="AV87" s="2">
        <v>3257.26</v>
      </c>
      <c r="AW87" s="29">
        <v>1846.64</v>
      </c>
      <c r="AX87" s="31">
        <f t="shared" si="42"/>
        <v>5956.13</v>
      </c>
      <c r="AY87" s="5">
        <f t="shared" si="33"/>
        <v>0</v>
      </c>
      <c r="AZ87" s="5">
        <f t="shared" si="33"/>
        <v>-62.650000000000091</v>
      </c>
      <c r="BA87" s="5">
        <f t="shared" si="33"/>
        <v>-57.89</v>
      </c>
      <c r="BB87" s="5">
        <f t="shared" si="25"/>
        <v>-807.38000000000011</v>
      </c>
      <c r="BC87" s="33">
        <f t="shared" si="25"/>
        <v>321.87000000000012</v>
      </c>
      <c r="BD87" s="34">
        <f t="shared" si="25"/>
        <v>-606.05000000000018</v>
      </c>
      <c r="BE87" s="7" t="e">
        <f t="shared" si="34"/>
        <v>#DIV/0!</v>
      </c>
      <c r="BF87" s="7">
        <f t="shared" si="34"/>
        <v>-8.2060618761952281E-2</v>
      </c>
      <c r="BG87" s="7">
        <f t="shared" si="34"/>
        <v>-0.6521347302016447</v>
      </c>
      <c r="BH87" s="7">
        <f t="shared" si="26"/>
        <v>-0.24787090990587182</v>
      </c>
      <c r="BI87" s="36">
        <f t="shared" si="26"/>
        <v>0.17430035090759438</v>
      </c>
      <c r="BJ87" s="37">
        <f t="shared" si="26"/>
        <v>-0.10175231232360613</v>
      </c>
      <c r="BK87" s="38">
        <f t="shared" si="35"/>
        <v>0</v>
      </c>
      <c r="BL87" s="38">
        <f t="shared" si="35"/>
        <v>0.19173378712600406</v>
      </c>
      <c r="BM87" s="38">
        <f t="shared" si="35"/>
        <v>0.20114643043251693</v>
      </c>
      <c r="BN87" s="38">
        <f t="shared" si="27"/>
        <v>0.28825169723853111</v>
      </c>
      <c r="BO87" s="39">
        <f t="shared" si="27"/>
        <v>0.29984637869932124</v>
      </c>
      <c r="BP87" s="40">
        <f t="shared" si="27"/>
        <v>0.27380409533153088</v>
      </c>
      <c r="BQ87" s="38">
        <f t="shared" si="36"/>
        <v>0</v>
      </c>
      <c r="BR87" s="38">
        <f t="shared" si="36"/>
        <v>0.19766517622508345</v>
      </c>
      <c r="BS87" s="38">
        <f t="shared" si="36"/>
        <v>0.39748354453051532</v>
      </c>
      <c r="BT87" s="38">
        <f t="shared" si="28"/>
        <v>0.31176933399440643</v>
      </c>
      <c r="BU87" s="39">
        <f t="shared" si="28"/>
        <v>0.27986220881154344</v>
      </c>
      <c r="BV87" s="40">
        <f t="shared" si="28"/>
        <v>0.28185665469574955</v>
      </c>
      <c r="BW87" s="38">
        <f t="shared" si="37"/>
        <v>0</v>
      </c>
      <c r="BX87" s="38">
        <f t="shared" si="37"/>
        <v>-5.9313890990793927E-3</v>
      </c>
      <c r="BY87" s="38">
        <f t="shared" si="37"/>
        <v>-0.19633711409799839</v>
      </c>
      <c r="BZ87" s="38">
        <f t="shared" si="29"/>
        <v>-2.3517636755875315E-2</v>
      </c>
      <c r="CA87" s="39">
        <f t="shared" si="29"/>
        <v>1.9984169887777792E-2</v>
      </c>
      <c r="CB87" s="40">
        <f t="shared" si="29"/>
        <v>-8.0525593642186699E-3</v>
      </c>
      <c r="CC87" s="2">
        <f t="shared" si="38"/>
        <v>0</v>
      </c>
      <c r="CD87" s="2">
        <f t="shared" si="38"/>
        <v>-59.313890990793929</v>
      </c>
      <c r="CE87" s="2">
        <f t="shared" si="38"/>
        <v>-1963.3711409799839</v>
      </c>
      <c r="CF87" s="2">
        <f t="shared" si="30"/>
        <v>-235.17636755875316</v>
      </c>
      <c r="CG87" s="29">
        <f t="shared" si="30"/>
        <v>199.84169887777793</v>
      </c>
      <c r="CH87" s="31">
        <f t="shared" si="30"/>
        <v>-80.525593642186692</v>
      </c>
      <c r="CI87" s="40">
        <f>IFERROR(M87/'Class Sum-WR'!M87,0)</f>
        <v>0.23880084634580434</v>
      </c>
    </row>
    <row r="88" spans="1:87" x14ac:dyDescent="0.2">
      <c r="A88" t="s">
        <v>46</v>
      </c>
      <c r="B88" t="s">
        <v>46</v>
      </c>
      <c r="C88" t="s">
        <v>63</v>
      </c>
      <c r="D88" t="s">
        <v>63</v>
      </c>
      <c r="E88" t="s">
        <v>60</v>
      </c>
      <c r="F88" s="27">
        <f t="shared" si="43"/>
        <v>46093</v>
      </c>
      <c r="G88" s="60" t="s">
        <v>39</v>
      </c>
      <c r="H88" s="28">
        <v>0</v>
      </c>
      <c r="I88" s="2">
        <v>4806.59</v>
      </c>
      <c r="J88" s="2">
        <v>241.29</v>
      </c>
      <c r="K88" s="2">
        <v>11399.57</v>
      </c>
      <c r="L88" s="29">
        <v>10434.200000000001</v>
      </c>
      <c r="M88" s="30">
        <f t="shared" si="39"/>
        <v>26881.65</v>
      </c>
      <c r="N88" t="s">
        <v>49</v>
      </c>
      <c r="O88" t="s">
        <v>49</v>
      </c>
      <c r="P88" t="s">
        <v>63</v>
      </c>
      <c r="Q88" t="s">
        <v>63</v>
      </c>
      <c r="R88" t="s">
        <v>60</v>
      </c>
      <c r="S88" s="27">
        <f t="shared" si="44"/>
        <v>45729</v>
      </c>
      <c r="T88" s="60" t="s">
        <v>39</v>
      </c>
      <c r="U88" s="28">
        <v>0</v>
      </c>
      <c r="V88" s="2">
        <v>4963.71</v>
      </c>
      <c r="W88" s="2">
        <v>279.06</v>
      </c>
      <c r="X88" s="2">
        <v>14641.09</v>
      </c>
      <c r="Y88" s="29">
        <v>8349.67</v>
      </c>
      <c r="Z88" s="31">
        <f t="shared" si="40"/>
        <v>28233.53</v>
      </c>
      <c r="AA88" s="32">
        <f t="shared" si="31"/>
        <v>0</v>
      </c>
      <c r="AB88" s="5">
        <f t="shared" si="31"/>
        <v>-157.11999999999989</v>
      </c>
      <c r="AC88" s="5">
        <f t="shared" si="31"/>
        <v>-37.77000000000001</v>
      </c>
      <c r="AD88" s="5">
        <f t="shared" si="23"/>
        <v>-3241.5200000000004</v>
      </c>
      <c r="AE88" s="33">
        <f t="shared" si="23"/>
        <v>2084.5300000000007</v>
      </c>
      <c r="AF88" s="34">
        <f t="shared" si="23"/>
        <v>-1351.8799999999974</v>
      </c>
      <c r="AG88" s="35" t="e">
        <f t="shared" si="32"/>
        <v>#DIV/0!</v>
      </c>
      <c r="AH88" s="7">
        <f t="shared" si="32"/>
        <v>-3.165374286571937E-2</v>
      </c>
      <c r="AI88" s="7">
        <f t="shared" si="32"/>
        <v>-0.13534723715330041</v>
      </c>
      <c r="AJ88" s="7">
        <f t="shared" si="24"/>
        <v>-0.22139881661816166</v>
      </c>
      <c r="AK88" s="36">
        <f t="shared" si="24"/>
        <v>0.24965417794954778</v>
      </c>
      <c r="AL88" s="37">
        <f t="shared" si="24"/>
        <v>-4.7882074965475356E-2</v>
      </c>
      <c r="AM88" s="2">
        <v>0</v>
      </c>
      <c r="AN88" s="2">
        <v>984.29</v>
      </c>
      <c r="AO88" s="2">
        <v>108.22</v>
      </c>
      <c r="AP88" s="2">
        <v>3492.65</v>
      </c>
      <c r="AQ88" s="29">
        <v>3181.37</v>
      </c>
      <c r="AR88" s="31">
        <f t="shared" si="41"/>
        <v>7766.53</v>
      </c>
      <c r="AS88" s="2">
        <v>0</v>
      </c>
      <c r="AT88" s="2">
        <v>1033.6099999999999</v>
      </c>
      <c r="AU88" s="2">
        <v>124.98</v>
      </c>
      <c r="AV88" s="2">
        <v>4746.42</v>
      </c>
      <c r="AW88" s="29">
        <v>2293.0500000000002</v>
      </c>
      <c r="AX88" s="31">
        <f t="shared" si="42"/>
        <v>8198.0600000000013</v>
      </c>
      <c r="AY88" s="5">
        <f t="shared" si="33"/>
        <v>0</v>
      </c>
      <c r="AZ88" s="5">
        <f t="shared" si="33"/>
        <v>-49.319999999999936</v>
      </c>
      <c r="BA88" s="5">
        <f t="shared" si="33"/>
        <v>-16.760000000000005</v>
      </c>
      <c r="BB88" s="5">
        <f t="shared" si="25"/>
        <v>-1253.77</v>
      </c>
      <c r="BC88" s="33">
        <f t="shared" si="25"/>
        <v>888.31999999999971</v>
      </c>
      <c r="BD88" s="34">
        <f t="shared" si="25"/>
        <v>-431.53000000000156</v>
      </c>
      <c r="BE88" s="7" t="e">
        <f t="shared" si="34"/>
        <v>#DIV/0!</v>
      </c>
      <c r="BF88" s="7">
        <f t="shared" si="34"/>
        <v>-4.7716256615164272E-2</v>
      </c>
      <c r="BG88" s="7">
        <f t="shared" si="34"/>
        <v>-0.13410145623299732</v>
      </c>
      <c r="BH88" s="7">
        <f t="shared" si="26"/>
        <v>-0.2641506651328791</v>
      </c>
      <c r="BI88" s="36">
        <f t="shared" si="26"/>
        <v>0.38739669872004517</v>
      </c>
      <c r="BJ88" s="37">
        <f t="shared" si="26"/>
        <v>-5.2638063151526276E-2</v>
      </c>
      <c r="BK88" s="38">
        <f t="shared" si="35"/>
        <v>0</v>
      </c>
      <c r="BL88" s="38">
        <f t="shared" si="35"/>
        <v>0.20477927179143632</v>
      </c>
      <c r="BM88" s="38">
        <f t="shared" si="35"/>
        <v>0.44850594720046416</v>
      </c>
      <c r="BN88" s="38">
        <f t="shared" si="27"/>
        <v>0.30638436362073307</v>
      </c>
      <c r="BO88" s="39">
        <f t="shared" si="27"/>
        <v>0.30489831515592952</v>
      </c>
      <c r="BP88" s="40">
        <f t="shared" si="27"/>
        <v>0.28891567295906312</v>
      </c>
      <c r="BQ88" s="38">
        <f t="shared" si="36"/>
        <v>0</v>
      </c>
      <c r="BR88" s="38">
        <f t="shared" si="36"/>
        <v>0.20823335771026105</v>
      </c>
      <c r="BS88" s="38">
        <f t="shared" si="36"/>
        <v>0.44786067512362931</v>
      </c>
      <c r="BT88" s="38">
        <f t="shared" si="28"/>
        <v>0.32418487967767429</v>
      </c>
      <c r="BU88" s="39">
        <f t="shared" si="28"/>
        <v>0.27462762001372509</v>
      </c>
      <c r="BV88" s="40">
        <f t="shared" si="28"/>
        <v>0.29036610016529996</v>
      </c>
      <c r="BW88" s="38">
        <f t="shared" si="37"/>
        <v>0</v>
      </c>
      <c r="BX88" s="38">
        <f t="shared" si="37"/>
        <v>-3.4540859188247341E-3</v>
      </c>
      <c r="BY88" s="38">
        <f t="shared" si="37"/>
        <v>6.4527207683484633E-4</v>
      </c>
      <c r="BZ88" s="38">
        <f t="shared" si="29"/>
        <v>-1.7800516056941218E-2</v>
      </c>
      <c r="CA88" s="39">
        <f t="shared" si="29"/>
        <v>3.0270695142204429E-2</v>
      </c>
      <c r="CB88" s="40">
        <f t="shared" si="29"/>
        <v>-1.4504272062368373E-3</v>
      </c>
      <c r="CC88" s="2">
        <f t="shared" si="38"/>
        <v>0</v>
      </c>
      <c r="CD88" s="2">
        <f t="shared" si="38"/>
        <v>-34.540859188247339</v>
      </c>
      <c r="CE88" s="2">
        <f t="shared" si="38"/>
        <v>6.4527207683484633</v>
      </c>
      <c r="CF88" s="2">
        <f t="shared" si="30"/>
        <v>-178.00516056941217</v>
      </c>
      <c r="CG88" s="29">
        <f t="shared" si="30"/>
        <v>302.70695142204431</v>
      </c>
      <c r="CH88" s="31">
        <f t="shared" si="30"/>
        <v>-14.504272062368372</v>
      </c>
      <c r="CI88" s="40">
        <f>IFERROR(M88/'Class Sum-WR'!M88,0)</f>
        <v>0.32737422166623981</v>
      </c>
    </row>
    <row r="89" spans="1:87" x14ac:dyDescent="0.2">
      <c r="A89" t="s">
        <v>46</v>
      </c>
      <c r="B89" t="s">
        <v>46</v>
      </c>
      <c r="C89" t="s">
        <v>63</v>
      </c>
      <c r="D89" t="s">
        <v>63</v>
      </c>
      <c r="E89" t="s">
        <v>60</v>
      </c>
      <c r="F89" s="27">
        <f t="shared" si="43"/>
        <v>46094</v>
      </c>
      <c r="G89" s="60" t="s">
        <v>40</v>
      </c>
      <c r="H89" s="28">
        <v>-15</v>
      </c>
      <c r="I89" s="2">
        <v>10213.299999999999</v>
      </c>
      <c r="J89" s="2">
        <v>566.66999999999996</v>
      </c>
      <c r="K89" s="2">
        <v>19562.419999999998</v>
      </c>
      <c r="L89" s="29">
        <v>10705.98</v>
      </c>
      <c r="M89" s="30">
        <f t="shared" si="39"/>
        <v>41033.369999999995</v>
      </c>
      <c r="N89" t="s">
        <v>49</v>
      </c>
      <c r="O89" t="s">
        <v>49</v>
      </c>
      <c r="P89" t="s">
        <v>63</v>
      </c>
      <c r="Q89" t="s">
        <v>63</v>
      </c>
      <c r="R89" t="s">
        <v>60</v>
      </c>
      <c r="S89" s="27">
        <f t="shared" si="44"/>
        <v>45730</v>
      </c>
      <c r="T89" s="60" t="s">
        <v>40</v>
      </c>
      <c r="U89" s="28">
        <v>0</v>
      </c>
      <c r="V89" s="2">
        <v>9935.75</v>
      </c>
      <c r="W89" s="2">
        <v>548.36</v>
      </c>
      <c r="X89" s="2">
        <v>23100.959999999999</v>
      </c>
      <c r="Y89" s="29">
        <v>14765.97</v>
      </c>
      <c r="Z89" s="31">
        <f t="shared" si="40"/>
        <v>48351.040000000001</v>
      </c>
      <c r="AA89" s="32">
        <f t="shared" si="31"/>
        <v>-15</v>
      </c>
      <c r="AB89" s="5">
        <f t="shared" si="31"/>
        <v>277.54999999999927</v>
      </c>
      <c r="AC89" s="5">
        <f t="shared" si="31"/>
        <v>18.309999999999945</v>
      </c>
      <c r="AD89" s="5">
        <f t="shared" si="23"/>
        <v>-3538.5400000000009</v>
      </c>
      <c r="AE89" s="33">
        <f t="shared" si="23"/>
        <v>-4059.99</v>
      </c>
      <c r="AF89" s="34">
        <f t="shared" si="23"/>
        <v>-7317.6700000000055</v>
      </c>
      <c r="AG89" s="35" t="e">
        <f t="shared" si="32"/>
        <v>#DIV/0!</v>
      </c>
      <c r="AH89" s="7">
        <f t="shared" si="32"/>
        <v>2.7934479027753242E-2</v>
      </c>
      <c r="AI89" s="7">
        <f t="shared" si="32"/>
        <v>3.3390473411627299E-2</v>
      </c>
      <c r="AJ89" s="7">
        <f t="shared" si="24"/>
        <v>-0.15317718397850136</v>
      </c>
      <c r="AK89" s="36">
        <f t="shared" si="24"/>
        <v>-0.27495586134876343</v>
      </c>
      <c r="AL89" s="37">
        <f t="shared" si="24"/>
        <v>-0.15134462464509565</v>
      </c>
      <c r="AM89" s="2">
        <v>-15</v>
      </c>
      <c r="AN89" s="2">
        <v>2061.71</v>
      </c>
      <c r="AO89" s="2">
        <v>223.68</v>
      </c>
      <c r="AP89" s="2">
        <v>5961.61</v>
      </c>
      <c r="AQ89" s="29">
        <v>3102.53</v>
      </c>
      <c r="AR89" s="31">
        <f t="shared" si="41"/>
        <v>11334.53</v>
      </c>
      <c r="AS89" s="2">
        <v>0</v>
      </c>
      <c r="AT89" s="2">
        <v>2138.04</v>
      </c>
      <c r="AU89" s="2">
        <v>283.42</v>
      </c>
      <c r="AV89" s="2">
        <v>7216.29</v>
      </c>
      <c r="AW89" s="29">
        <v>4380.0600000000004</v>
      </c>
      <c r="AX89" s="31">
        <f t="shared" si="42"/>
        <v>14017.810000000001</v>
      </c>
      <c r="AY89" s="5">
        <f t="shared" si="33"/>
        <v>-15</v>
      </c>
      <c r="AZ89" s="5">
        <f t="shared" si="33"/>
        <v>-76.329999999999927</v>
      </c>
      <c r="BA89" s="5">
        <f t="shared" si="33"/>
        <v>-59.740000000000009</v>
      </c>
      <c r="BB89" s="5">
        <f t="shared" si="25"/>
        <v>-1254.6800000000003</v>
      </c>
      <c r="BC89" s="33">
        <f t="shared" si="25"/>
        <v>-1277.5300000000002</v>
      </c>
      <c r="BD89" s="34">
        <f t="shared" si="25"/>
        <v>-2683.2800000000007</v>
      </c>
      <c r="BE89" s="7" t="e">
        <f t="shared" si="34"/>
        <v>#DIV/0!</v>
      </c>
      <c r="BF89" s="7">
        <f t="shared" si="34"/>
        <v>-3.5700922340087149E-2</v>
      </c>
      <c r="BG89" s="7">
        <f t="shared" si="34"/>
        <v>-0.2107825841507304</v>
      </c>
      <c r="BH89" s="7">
        <f t="shared" si="26"/>
        <v>-0.17386773535985947</v>
      </c>
      <c r="BI89" s="36">
        <f t="shared" si="26"/>
        <v>-0.29166952050885148</v>
      </c>
      <c r="BJ89" s="37">
        <f t="shared" si="26"/>
        <v>-0.19141934439117098</v>
      </c>
      <c r="BK89" s="38">
        <f t="shared" si="35"/>
        <v>1</v>
      </c>
      <c r="BL89" s="38">
        <f t="shared" si="35"/>
        <v>0.20186521496480081</v>
      </c>
      <c r="BM89" s="38">
        <f t="shared" si="35"/>
        <v>0.39472708984064803</v>
      </c>
      <c r="BN89" s="38">
        <f t="shared" si="27"/>
        <v>0.30474808331484554</v>
      </c>
      <c r="BO89" s="39">
        <f t="shared" si="27"/>
        <v>0.28979411506466485</v>
      </c>
      <c r="BP89" s="40">
        <f t="shared" si="27"/>
        <v>0.27622712928526227</v>
      </c>
      <c r="BQ89" s="38">
        <f t="shared" si="36"/>
        <v>0</v>
      </c>
      <c r="BR89" s="38">
        <f t="shared" si="36"/>
        <v>0.21518657373625544</v>
      </c>
      <c r="BS89" s="38">
        <f t="shared" si="36"/>
        <v>0.5168502443650157</v>
      </c>
      <c r="BT89" s="38">
        <f t="shared" si="28"/>
        <v>0.31238052444573733</v>
      </c>
      <c r="BU89" s="39">
        <f t="shared" si="28"/>
        <v>0.29663205329551667</v>
      </c>
      <c r="BV89" s="40">
        <f t="shared" si="28"/>
        <v>0.28991744541585873</v>
      </c>
      <c r="BW89" s="38">
        <f t="shared" si="37"/>
        <v>1</v>
      </c>
      <c r="BX89" s="38">
        <f t="shared" si="37"/>
        <v>-1.3321358771454628E-2</v>
      </c>
      <c r="BY89" s="38">
        <f t="shared" si="37"/>
        <v>-0.12212315452436767</v>
      </c>
      <c r="BZ89" s="38">
        <f t="shared" si="29"/>
        <v>-7.6324411308917872E-3</v>
      </c>
      <c r="CA89" s="39">
        <f t="shared" si="29"/>
        <v>-6.8379382308518255E-3</v>
      </c>
      <c r="CB89" s="40">
        <f t="shared" si="29"/>
        <v>-1.3690316130596458E-2</v>
      </c>
      <c r="CC89" s="2">
        <f t="shared" si="38"/>
        <v>10000</v>
      </c>
      <c r="CD89" s="2">
        <f t="shared" si="38"/>
        <v>-133.21358771454626</v>
      </c>
      <c r="CE89" s="2">
        <f t="shared" si="38"/>
        <v>-1221.2315452436767</v>
      </c>
      <c r="CF89" s="2">
        <f t="shared" si="30"/>
        <v>-76.324411308917874</v>
      </c>
      <c r="CG89" s="29">
        <f t="shared" si="30"/>
        <v>-68.379382308518259</v>
      </c>
      <c r="CH89" s="31">
        <f t="shared" si="30"/>
        <v>-136.90316130596457</v>
      </c>
      <c r="CI89" s="40">
        <f>IFERROR(M89/'Class Sum-WR'!M89,0)</f>
        <v>0.29947793088036068</v>
      </c>
    </row>
    <row r="90" spans="1:87" ht="13.5" thickBot="1" x14ac:dyDescent="0.25">
      <c r="A90" t="s">
        <v>46</v>
      </c>
      <c r="B90" t="s">
        <v>46</v>
      </c>
      <c r="C90" t="s">
        <v>63</v>
      </c>
      <c r="D90" t="s">
        <v>63</v>
      </c>
      <c r="E90" t="s">
        <v>60</v>
      </c>
      <c r="F90" s="41">
        <f t="shared" si="43"/>
        <v>46095</v>
      </c>
      <c r="G90" s="61" t="s">
        <v>41</v>
      </c>
      <c r="H90" s="43">
        <v>-15</v>
      </c>
      <c r="I90" s="44">
        <v>9405.07</v>
      </c>
      <c r="J90" s="44">
        <v>1141.75</v>
      </c>
      <c r="K90" s="44">
        <v>22462.05</v>
      </c>
      <c r="L90" s="45">
        <v>13049.26</v>
      </c>
      <c r="M90" s="46">
        <f t="shared" si="39"/>
        <v>46043.13</v>
      </c>
      <c r="N90" t="s">
        <v>49</v>
      </c>
      <c r="O90" t="s">
        <v>49</v>
      </c>
      <c r="P90" t="s">
        <v>63</v>
      </c>
      <c r="Q90" t="s">
        <v>63</v>
      </c>
      <c r="R90" t="s">
        <v>60</v>
      </c>
      <c r="S90" s="41">
        <f t="shared" si="44"/>
        <v>45731</v>
      </c>
      <c r="T90" s="61" t="s">
        <v>41</v>
      </c>
      <c r="U90" s="43">
        <v>0</v>
      </c>
      <c r="V90" s="44">
        <v>11121.9</v>
      </c>
      <c r="W90" s="44">
        <v>586.64</v>
      </c>
      <c r="X90" s="44">
        <v>25676.2</v>
      </c>
      <c r="Y90" s="45">
        <v>12928.76</v>
      </c>
      <c r="Z90" s="47">
        <f t="shared" si="40"/>
        <v>50313.5</v>
      </c>
      <c r="AA90" s="48">
        <f t="shared" si="31"/>
        <v>-15</v>
      </c>
      <c r="AB90" s="49">
        <f t="shared" si="31"/>
        <v>-1716.83</v>
      </c>
      <c r="AC90" s="49">
        <f t="shared" si="31"/>
        <v>555.11</v>
      </c>
      <c r="AD90" s="49">
        <f t="shared" si="23"/>
        <v>-3214.1500000000015</v>
      </c>
      <c r="AE90" s="50">
        <f t="shared" si="23"/>
        <v>120.5</v>
      </c>
      <c r="AF90" s="51">
        <f t="shared" si="23"/>
        <v>-4270.3700000000026</v>
      </c>
      <c r="AG90" s="52" t="e">
        <f t="shared" si="32"/>
        <v>#DIV/0!</v>
      </c>
      <c r="AH90" s="53">
        <f t="shared" si="32"/>
        <v>-0.1543648117677735</v>
      </c>
      <c r="AI90" s="53">
        <f t="shared" si="32"/>
        <v>0.94625323878358114</v>
      </c>
      <c r="AJ90" s="53">
        <f t="shared" si="24"/>
        <v>-0.12518012790054608</v>
      </c>
      <c r="AK90" s="54">
        <f t="shared" si="24"/>
        <v>9.3203060463648481E-3</v>
      </c>
      <c r="AL90" s="55">
        <f t="shared" si="24"/>
        <v>-8.487523229351969E-2</v>
      </c>
      <c r="AM90" s="44">
        <v>-15</v>
      </c>
      <c r="AN90" s="44">
        <v>1959.61</v>
      </c>
      <c r="AO90" s="44">
        <v>748.81</v>
      </c>
      <c r="AP90" s="44">
        <v>6608.38</v>
      </c>
      <c r="AQ90" s="45">
        <v>3887.21</v>
      </c>
      <c r="AR90" s="47">
        <f t="shared" si="41"/>
        <v>13189.009999999998</v>
      </c>
      <c r="AS90" s="44">
        <v>0</v>
      </c>
      <c r="AT90" s="44">
        <v>2339.88</v>
      </c>
      <c r="AU90" s="44">
        <v>274.54000000000002</v>
      </c>
      <c r="AV90" s="44">
        <v>8084.18</v>
      </c>
      <c r="AW90" s="45">
        <v>3832.31</v>
      </c>
      <c r="AX90" s="47">
        <f t="shared" si="42"/>
        <v>14530.91</v>
      </c>
      <c r="AY90" s="49">
        <f t="shared" si="33"/>
        <v>-15</v>
      </c>
      <c r="AZ90" s="49">
        <f t="shared" si="33"/>
        <v>-380.27000000000021</v>
      </c>
      <c r="BA90" s="49">
        <f t="shared" si="33"/>
        <v>474.26999999999992</v>
      </c>
      <c r="BB90" s="49">
        <f t="shared" si="25"/>
        <v>-1475.8000000000002</v>
      </c>
      <c r="BC90" s="50">
        <f t="shared" si="25"/>
        <v>54.900000000000091</v>
      </c>
      <c r="BD90" s="51">
        <f t="shared" si="25"/>
        <v>-1341.9000000000015</v>
      </c>
      <c r="BE90" s="53" t="e">
        <f t="shared" si="34"/>
        <v>#DIV/0!</v>
      </c>
      <c r="BF90" s="53">
        <f t="shared" si="34"/>
        <v>-0.16251688120758337</v>
      </c>
      <c r="BG90" s="53">
        <f t="shared" si="34"/>
        <v>1.7275078312814158</v>
      </c>
      <c r="BH90" s="53">
        <f t="shared" si="26"/>
        <v>-0.18255407474845936</v>
      </c>
      <c r="BI90" s="54">
        <f t="shared" si="26"/>
        <v>1.4325563433020839E-2</v>
      </c>
      <c r="BJ90" s="55">
        <f t="shared" si="26"/>
        <v>-9.2347967195447606E-2</v>
      </c>
      <c r="BK90" s="56">
        <f t="shared" si="35"/>
        <v>1</v>
      </c>
      <c r="BL90" s="56">
        <f t="shared" si="35"/>
        <v>0.20835676927444452</v>
      </c>
      <c r="BM90" s="56">
        <f t="shared" si="35"/>
        <v>0.65584409897087803</v>
      </c>
      <c r="BN90" s="56">
        <f t="shared" si="27"/>
        <v>0.29420199848188389</v>
      </c>
      <c r="BO90" s="57">
        <f t="shared" si="27"/>
        <v>0.29788738978302215</v>
      </c>
      <c r="BP90" s="58">
        <f t="shared" si="27"/>
        <v>0.28644903159276963</v>
      </c>
      <c r="BQ90" s="56">
        <f t="shared" si="36"/>
        <v>0</v>
      </c>
      <c r="BR90" s="56">
        <f t="shared" si="36"/>
        <v>0.21038491624632483</v>
      </c>
      <c r="BS90" s="56">
        <f t="shared" si="36"/>
        <v>0.46798718123551075</v>
      </c>
      <c r="BT90" s="56">
        <f t="shared" si="28"/>
        <v>0.31485110725107296</v>
      </c>
      <c r="BU90" s="57">
        <f t="shared" si="28"/>
        <v>0.29641744451904128</v>
      </c>
      <c r="BV90" s="58">
        <f t="shared" si="28"/>
        <v>0.2888073777415604</v>
      </c>
      <c r="BW90" s="56">
        <f t="shared" si="37"/>
        <v>1</v>
      </c>
      <c r="BX90" s="56">
        <f t="shared" si="37"/>
        <v>-2.0281469718803069E-3</v>
      </c>
      <c r="BY90" s="56">
        <f t="shared" si="37"/>
        <v>0.18785691773536728</v>
      </c>
      <c r="BZ90" s="56">
        <f t="shared" si="29"/>
        <v>-2.0649108769189073E-2</v>
      </c>
      <c r="CA90" s="57">
        <f t="shared" si="29"/>
        <v>1.4699452639808652E-3</v>
      </c>
      <c r="CB90" s="58">
        <f t="shared" si="29"/>
        <v>-2.3583461487907686E-3</v>
      </c>
      <c r="CC90" s="44">
        <f t="shared" si="38"/>
        <v>10000</v>
      </c>
      <c r="CD90" s="44">
        <f t="shared" si="38"/>
        <v>-20.28146971880307</v>
      </c>
      <c r="CE90" s="44">
        <f t="shared" si="38"/>
        <v>1878.5691773536728</v>
      </c>
      <c r="CF90" s="44">
        <f t="shared" si="30"/>
        <v>-206.49108769189073</v>
      </c>
      <c r="CG90" s="45">
        <f t="shared" si="30"/>
        <v>14.699452639808651</v>
      </c>
      <c r="CH90" s="47">
        <f t="shared" si="30"/>
        <v>-23.583461487907687</v>
      </c>
      <c r="CI90" s="58">
        <f>IFERROR(M90/'Class Sum-WR'!M90,0)</f>
        <v>0.38140160697993702</v>
      </c>
    </row>
    <row r="91" spans="1:87" x14ac:dyDescent="0.2">
      <c r="A91" t="s">
        <v>46</v>
      </c>
      <c r="B91" t="s">
        <v>46</v>
      </c>
      <c r="C91" t="s">
        <v>63</v>
      </c>
      <c r="D91" t="s">
        <v>63</v>
      </c>
      <c r="E91" t="s">
        <v>61</v>
      </c>
      <c r="F91" s="27">
        <f t="shared" si="43"/>
        <v>46096</v>
      </c>
      <c r="G91" s="60" t="s">
        <v>35</v>
      </c>
      <c r="H91" s="28">
        <v>0</v>
      </c>
      <c r="I91" s="2">
        <v>3944.84</v>
      </c>
      <c r="J91" s="2">
        <v>89.03</v>
      </c>
      <c r="K91" s="2">
        <v>9311.8799999999992</v>
      </c>
      <c r="L91" s="29">
        <v>6408.6</v>
      </c>
      <c r="M91" s="30">
        <f t="shared" si="39"/>
        <v>19754.349999999999</v>
      </c>
      <c r="N91" t="s">
        <v>49</v>
      </c>
      <c r="O91" t="s">
        <v>49</v>
      </c>
      <c r="P91" t="s">
        <v>63</v>
      </c>
      <c r="Q91" t="s">
        <v>63</v>
      </c>
      <c r="R91" t="s">
        <v>61</v>
      </c>
      <c r="S91" s="27">
        <f t="shared" si="44"/>
        <v>45732</v>
      </c>
      <c r="T91" s="60" t="s">
        <v>35</v>
      </c>
      <c r="U91" s="28">
        <v>0</v>
      </c>
      <c r="V91" s="2">
        <v>4947.79</v>
      </c>
      <c r="W91" s="2">
        <v>362.72</v>
      </c>
      <c r="X91" s="2">
        <v>9302.91</v>
      </c>
      <c r="Y91" s="29">
        <v>8532.9599999999991</v>
      </c>
      <c r="Z91" s="31">
        <f t="shared" si="40"/>
        <v>23146.379999999997</v>
      </c>
      <c r="AA91" s="32">
        <f t="shared" si="31"/>
        <v>0</v>
      </c>
      <c r="AB91" s="5">
        <f t="shared" si="31"/>
        <v>-1002.9499999999998</v>
      </c>
      <c r="AC91" s="5">
        <f t="shared" si="31"/>
        <v>-273.69000000000005</v>
      </c>
      <c r="AD91" s="5">
        <f t="shared" si="23"/>
        <v>8.9699999999993452</v>
      </c>
      <c r="AE91" s="33">
        <f t="shared" si="23"/>
        <v>-2124.3599999999988</v>
      </c>
      <c r="AF91" s="34">
        <f t="shared" si="23"/>
        <v>-3392.0299999999988</v>
      </c>
      <c r="AG91" s="35" t="e">
        <f t="shared" si="32"/>
        <v>#DIV/0!</v>
      </c>
      <c r="AH91" s="7">
        <f t="shared" si="32"/>
        <v>-0.20270666297478265</v>
      </c>
      <c r="AI91" s="7">
        <f t="shared" si="32"/>
        <v>-0.75454896338773714</v>
      </c>
      <c r="AJ91" s="7">
        <f t="shared" si="24"/>
        <v>9.6421442322879025E-4</v>
      </c>
      <c r="AK91" s="36">
        <f t="shared" si="24"/>
        <v>-0.24895932947066421</v>
      </c>
      <c r="AL91" s="37">
        <f t="shared" si="24"/>
        <v>-0.14654688983763334</v>
      </c>
      <c r="AM91" s="2">
        <v>0</v>
      </c>
      <c r="AN91" s="2">
        <v>782.3</v>
      </c>
      <c r="AO91" s="2">
        <v>-117.28</v>
      </c>
      <c r="AP91" s="2">
        <v>2894.98</v>
      </c>
      <c r="AQ91" s="29">
        <v>1900.47</v>
      </c>
      <c r="AR91" s="31">
        <f t="shared" si="41"/>
        <v>5460.47</v>
      </c>
      <c r="AS91" s="2">
        <v>0</v>
      </c>
      <c r="AT91" s="2">
        <v>1075.75</v>
      </c>
      <c r="AU91" s="2">
        <v>162.93</v>
      </c>
      <c r="AV91" s="2">
        <v>2895.34</v>
      </c>
      <c r="AW91" s="29">
        <v>2492.38</v>
      </c>
      <c r="AX91" s="31">
        <f t="shared" si="42"/>
        <v>6626.4000000000005</v>
      </c>
      <c r="AY91" s="5">
        <f t="shared" si="33"/>
        <v>0</v>
      </c>
      <c r="AZ91" s="5">
        <f t="shared" si="33"/>
        <v>-293.45000000000005</v>
      </c>
      <c r="BA91" s="5">
        <f t="shared" si="33"/>
        <v>-280.21000000000004</v>
      </c>
      <c r="BB91" s="5">
        <f t="shared" si="25"/>
        <v>-0.36000000000012733</v>
      </c>
      <c r="BC91" s="33">
        <f t="shared" si="25"/>
        <v>-591.91000000000008</v>
      </c>
      <c r="BD91" s="34">
        <f t="shared" si="25"/>
        <v>-1165.9300000000003</v>
      </c>
      <c r="BE91" s="7" t="e">
        <f t="shared" si="34"/>
        <v>#DIV/0!</v>
      </c>
      <c r="BF91" s="7">
        <f t="shared" si="34"/>
        <v>-0.27278642807343717</v>
      </c>
      <c r="BG91" s="7">
        <f t="shared" si="34"/>
        <v>-1.7198183268888481</v>
      </c>
      <c r="BH91" s="7">
        <f t="shared" si="26"/>
        <v>-1.2433772890234907E-4</v>
      </c>
      <c r="BI91" s="36">
        <f t="shared" si="26"/>
        <v>-0.23748786300644367</v>
      </c>
      <c r="BJ91" s="37">
        <f t="shared" si="26"/>
        <v>-0.17595225159966199</v>
      </c>
      <c r="BK91" s="38">
        <f t="shared" si="35"/>
        <v>0</v>
      </c>
      <c r="BL91" s="38">
        <f t="shared" si="35"/>
        <v>0.19830969063384066</v>
      </c>
      <c r="BM91" s="38">
        <f t="shared" si="35"/>
        <v>-1.3173087723239358</v>
      </c>
      <c r="BN91" s="38">
        <f t="shared" si="27"/>
        <v>0.31089103381916439</v>
      </c>
      <c r="BO91" s="39">
        <f t="shared" si="27"/>
        <v>0.29654994850669414</v>
      </c>
      <c r="BP91" s="40">
        <f t="shared" si="27"/>
        <v>0.27641861159693942</v>
      </c>
      <c r="BQ91" s="38">
        <f t="shared" si="36"/>
        <v>0</v>
      </c>
      <c r="BR91" s="38">
        <f t="shared" si="36"/>
        <v>0.21742030280185698</v>
      </c>
      <c r="BS91" s="38">
        <f t="shared" si="36"/>
        <v>0.44918945743273048</v>
      </c>
      <c r="BT91" s="38">
        <f t="shared" si="28"/>
        <v>0.31122949700685054</v>
      </c>
      <c r="BU91" s="39">
        <f t="shared" si="28"/>
        <v>0.29208856012450551</v>
      </c>
      <c r="BV91" s="40">
        <f t="shared" si="28"/>
        <v>0.28628234739082314</v>
      </c>
      <c r="BW91" s="38">
        <f t="shared" si="37"/>
        <v>0</v>
      </c>
      <c r="BX91" s="38">
        <f t="shared" si="37"/>
        <v>-1.9110612168016322E-2</v>
      </c>
      <c r="BY91" s="38">
        <f t="shared" si="37"/>
        <v>-1.7664982297566663</v>
      </c>
      <c r="BZ91" s="38">
        <f t="shared" si="29"/>
        <v>-3.3846318768615546E-4</v>
      </c>
      <c r="CA91" s="39">
        <f t="shared" si="29"/>
        <v>4.4613883821886247E-3</v>
      </c>
      <c r="CB91" s="40">
        <f t="shared" si="29"/>
        <v>-9.8637357938837211E-3</v>
      </c>
      <c r="CC91" s="2">
        <f t="shared" si="38"/>
        <v>0</v>
      </c>
      <c r="CD91" s="2">
        <f t="shared" si="38"/>
        <v>-191.10612168016323</v>
      </c>
      <c r="CE91" s="2">
        <f t="shared" si="38"/>
        <v>-17664.982297566661</v>
      </c>
      <c r="CF91" s="2">
        <f t="shared" si="30"/>
        <v>-3.3846318768615546</v>
      </c>
      <c r="CG91" s="29">
        <f t="shared" si="30"/>
        <v>44.613883821886247</v>
      </c>
      <c r="CH91" s="31">
        <f t="shared" si="30"/>
        <v>-98.637357938837212</v>
      </c>
      <c r="CI91" s="40">
        <f>IFERROR(M91/'Class Sum-WR'!M91,0)</f>
        <v>0.33701810625589651</v>
      </c>
    </row>
    <row r="92" spans="1:87" x14ac:dyDescent="0.2">
      <c r="A92" t="s">
        <v>46</v>
      </c>
      <c r="B92" t="s">
        <v>46</v>
      </c>
      <c r="C92" t="s">
        <v>63</v>
      </c>
      <c r="D92" t="s">
        <v>63</v>
      </c>
      <c r="E92" t="s">
        <v>61</v>
      </c>
      <c r="F92" s="27">
        <f t="shared" si="43"/>
        <v>46097</v>
      </c>
      <c r="G92" s="60" t="s">
        <v>36</v>
      </c>
      <c r="H92" s="28">
        <v>0</v>
      </c>
      <c r="I92" s="2">
        <v>3043.03</v>
      </c>
      <c r="J92" s="2">
        <v>116.43</v>
      </c>
      <c r="K92" s="2">
        <v>8250.25</v>
      </c>
      <c r="L92" s="29">
        <v>6435.84</v>
      </c>
      <c r="M92" s="30">
        <f t="shared" si="39"/>
        <v>17845.55</v>
      </c>
      <c r="N92" t="s">
        <v>49</v>
      </c>
      <c r="O92" t="s">
        <v>49</v>
      </c>
      <c r="P92" t="s">
        <v>63</v>
      </c>
      <c r="Q92" t="s">
        <v>63</v>
      </c>
      <c r="R92" t="s">
        <v>61</v>
      </c>
      <c r="S92" s="27">
        <f t="shared" si="44"/>
        <v>45733</v>
      </c>
      <c r="T92" s="60" t="s">
        <v>36</v>
      </c>
      <c r="U92" s="28">
        <v>0</v>
      </c>
      <c r="V92" s="2">
        <v>3468.62</v>
      </c>
      <c r="W92" s="2">
        <v>151.49</v>
      </c>
      <c r="X92" s="2">
        <v>9439.59</v>
      </c>
      <c r="Y92" s="29">
        <v>6253.82</v>
      </c>
      <c r="Z92" s="31">
        <f t="shared" si="40"/>
        <v>19313.52</v>
      </c>
      <c r="AA92" s="32">
        <f t="shared" si="31"/>
        <v>0</v>
      </c>
      <c r="AB92" s="5">
        <f t="shared" si="31"/>
        <v>-425.58999999999969</v>
      </c>
      <c r="AC92" s="5">
        <f t="shared" si="31"/>
        <v>-35.06</v>
      </c>
      <c r="AD92" s="5">
        <f t="shared" si="23"/>
        <v>-1189.3400000000001</v>
      </c>
      <c r="AE92" s="33">
        <f t="shared" si="23"/>
        <v>182.02000000000044</v>
      </c>
      <c r="AF92" s="34">
        <f t="shared" si="23"/>
        <v>-1467.9700000000012</v>
      </c>
      <c r="AG92" s="35" t="e">
        <f t="shared" si="32"/>
        <v>#DIV/0!</v>
      </c>
      <c r="AH92" s="7">
        <f t="shared" si="32"/>
        <v>-0.12269721099457413</v>
      </c>
      <c r="AI92" s="7">
        <f t="shared" si="32"/>
        <v>-0.23143441811340681</v>
      </c>
      <c r="AJ92" s="7">
        <f t="shared" si="24"/>
        <v>-0.12599487901487247</v>
      </c>
      <c r="AK92" s="36">
        <f t="shared" si="24"/>
        <v>2.9105410772935651E-2</v>
      </c>
      <c r="AL92" s="37">
        <f t="shared" si="24"/>
        <v>-7.6007377215546471E-2</v>
      </c>
      <c r="AM92" s="2">
        <v>0</v>
      </c>
      <c r="AN92" s="2">
        <v>553.4</v>
      </c>
      <c r="AO92" s="2">
        <v>43.77</v>
      </c>
      <c r="AP92" s="2">
        <v>2563.02</v>
      </c>
      <c r="AQ92" s="29">
        <v>1862.35</v>
      </c>
      <c r="AR92" s="31">
        <f t="shared" si="41"/>
        <v>5022.54</v>
      </c>
      <c r="AS92" s="2">
        <v>0</v>
      </c>
      <c r="AT92" s="2">
        <v>771.72</v>
      </c>
      <c r="AU92" s="2">
        <v>64.5</v>
      </c>
      <c r="AV92" s="2">
        <v>3014.45</v>
      </c>
      <c r="AW92" s="29">
        <v>1778.52</v>
      </c>
      <c r="AX92" s="31">
        <f t="shared" si="42"/>
        <v>5629.1900000000005</v>
      </c>
      <c r="AY92" s="5">
        <f t="shared" si="33"/>
        <v>0</v>
      </c>
      <c r="AZ92" s="5">
        <f t="shared" si="33"/>
        <v>-218.32000000000005</v>
      </c>
      <c r="BA92" s="5">
        <f t="shared" si="33"/>
        <v>-20.729999999999997</v>
      </c>
      <c r="BB92" s="5">
        <f t="shared" si="25"/>
        <v>-451.42999999999984</v>
      </c>
      <c r="BC92" s="33">
        <f t="shared" si="25"/>
        <v>83.829999999999927</v>
      </c>
      <c r="BD92" s="34">
        <f t="shared" si="25"/>
        <v>-606.65000000000055</v>
      </c>
      <c r="BE92" s="7" t="e">
        <f t="shared" si="34"/>
        <v>#DIV/0!</v>
      </c>
      <c r="BF92" s="7">
        <f t="shared" si="34"/>
        <v>-0.282900533872389</v>
      </c>
      <c r="BG92" s="7">
        <f t="shared" si="34"/>
        <v>-0.32139534883720927</v>
      </c>
      <c r="BH92" s="7">
        <f t="shared" si="26"/>
        <v>-0.14975534508782692</v>
      </c>
      <c r="BI92" s="36">
        <f t="shared" si="26"/>
        <v>4.7134696264309613E-2</v>
      </c>
      <c r="BJ92" s="37">
        <f t="shared" si="26"/>
        <v>-0.10776861324631083</v>
      </c>
      <c r="BK92" s="38">
        <f t="shared" si="35"/>
        <v>0</v>
      </c>
      <c r="BL92" s="38">
        <f t="shared" si="35"/>
        <v>0.18185821368833036</v>
      </c>
      <c r="BM92" s="38">
        <f t="shared" si="35"/>
        <v>0.37593403761917032</v>
      </c>
      <c r="BN92" s="38">
        <f t="shared" si="27"/>
        <v>0.31065967697948549</v>
      </c>
      <c r="BO92" s="39">
        <f t="shared" si="27"/>
        <v>0.28937170594669848</v>
      </c>
      <c r="BP92" s="40">
        <f t="shared" si="27"/>
        <v>0.28144495406417847</v>
      </c>
      <c r="BQ92" s="38">
        <f t="shared" si="36"/>
        <v>0</v>
      </c>
      <c r="BR92" s="38">
        <f t="shared" si="36"/>
        <v>0.22248617605849014</v>
      </c>
      <c r="BS92" s="38">
        <f t="shared" si="36"/>
        <v>0.42577067793253676</v>
      </c>
      <c r="BT92" s="38">
        <f t="shared" si="28"/>
        <v>0.31934120020043238</v>
      </c>
      <c r="BU92" s="39">
        <f t="shared" si="28"/>
        <v>0.28438938121020435</v>
      </c>
      <c r="BV92" s="40">
        <f t="shared" si="28"/>
        <v>0.29146370004017913</v>
      </c>
      <c r="BW92" s="38">
        <f t="shared" si="37"/>
        <v>0</v>
      </c>
      <c r="BX92" s="38">
        <f t="shared" si="37"/>
        <v>-4.0627962370159781E-2</v>
      </c>
      <c r="BY92" s="38">
        <f t="shared" si="37"/>
        <v>-4.9836640313366432E-2</v>
      </c>
      <c r="BZ92" s="38">
        <f t="shared" si="29"/>
        <v>-8.6815232209468962E-3</v>
      </c>
      <c r="CA92" s="39">
        <f t="shared" si="29"/>
        <v>4.9823247364941259E-3</v>
      </c>
      <c r="CB92" s="40">
        <f t="shared" si="29"/>
        <v>-1.0018745976000665E-2</v>
      </c>
      <c r="CC92" s="2">
        <f t="shared" si="38"/>
        <v>0</v>
      </c>
      <c r="CD92" s="2">
        <f t="shared" si="38"/>
        <v>-406.27962370159781</v>
      </c>
      <c r="CE92" s="2">
        <f t="shared" si="38"/>
        <v>-498.36640313366433</v>
      </c>
      <c r="CF92" s="2">
        <f t="shared" si="30"/>
        <v>-86.815232209468959</v>
      </c>
      <c r="CG92" s="29">
        <f t="shared" si="30"/>
        <v>49.82324736494126</v>
      </c>
      <c r="CH92" s="31">
        <f t="shared" si="30"/>
        <v>-100.18745976000665</v>
      </c>
      <c r="CI92" s="40">
        <f>IFERROR(M92/'Class Sum-WR'!M92,0)</f>
        <v>0.28472759931373909</v>
      </c>
    </row>
    <row r="93" spans="1:87" x14ac:dyDescent="0.2">
      <c r="A93" t="s">
        <v>46</v>
      </c>
      <c r="B93" t="s">
        <v>46</v>
      </c>
      <c r="C93" t="s">
        <v>63</v>
      </c>
      <c r="D93" t="s">
        <v>63</v>
      </c>
      <c r="E93" t="s">
        <v>61</v>
      </c>
      <c r="F93" s="27">
        <f t="shared" si="43"/>
        <v>46098</v>
      </c>
      <c r="G93" s="60" t="s">
        <v>37</v>
      </c>
      <c r="H93" s="28">
        <v>0</v>
      </c>
      <c r="I93" s="2">
        <v>4830.54</v>
      </c>
      <c r="J93" s="2">
        <v>200.92</v>
      </c>
      <c r="K93" s="2">
        <v>9175.33</v>
      </c>
      <c r="L93" s="29">
        <v>4942.6099999999997</v>
      </c>
      <c r="M93" s="30">
        <f t="shared" si="39"/>
        <v>19149.400000000001</v>
      </c>
      <c r="N93" t="s">
        <v>49</v>
      </c>
      <c r="O93" t="s">
        <v>49</v>
      </c>
      <c r="P93" t="s">
        <v>63</v>
      </c>
      <c r="Q93" t="s">
        <v>63</v>
      </c>
      <c r="R93" t="s">
        <v>61</v>
      </c>
      <c r="S93" s="27">
        <f t="shared" si="44"/>
        <v>45734</v>
      </c>
      <c r="T93" s="60" t="s">
        <v>37</v>
      </c>
      <c r="U93" s="28">
        <v>0</v>
      </c>
      <c r="V93" s="2">
        <v>3273.05</v>
      </c>
      <c r="W93" s="2">
        <v>-27.15</v>
      </c>
      <c r="X93" s="2">
        <v>8665.9</v>
      </c>
      <c r="Y93" s="29">
        <v>5632.34</v>
      </c>
      <c r="Z93" s="31">
        <f t="shared" si="40"/>
        <v>17544.14</v>
      </c>
      <c r="AA93" s="32">
        <f t="shared" si="31"/>
        <v>0</v>
      </c>
      <c r="AB93" s="5">
        <f t="shared" si="31"/>
        <v>1557.4899999999998</v>
      </c>
      <c r="AC93" s="5">
        <f t="shared" si="31"/>
        <v>228.07</v>
      </c>
      <c r="AD93" s="5">
        <f t="shared" si="23"/>
        <v>509.43000000000029</v>
      </c>
      <c r="AE93" s="33">
        <f t="shared" si="23"/>
        <v>-689.73000000000047</v>
      </c>
      <c r="AF93" s="34">
        <f t="shared" si="23"/>
        <v>1605.260000000002</v>
      </c>
      <c r="AG93" s="35" t="e">
        <f t="shared" si="32"/>
        <v>#DIV/0!</v>
      </c>
      <c r="AH93" s="7">
        <f t="shared" si="32"/>
        <v>0.47585279784910089</v>
      </c>
      <c r="AI93" s="7">
        <f t="shared" si="32"/>
        <v>-8.40036832412523</v>
      </c>
      <c r="AJ93" s="7">
        <f t="shared" si="24"/>
        <v>5.8785584878662381E-2</v>
      </c>
      <c r="AK93" s="36">
        <f t="shared" si="24"/>
        <v>-0.12245887144597102</v>
      </c>
      <c r="AL93" s="37">
        <f t="shared" si="24"/>
        <v>9.149835785624158E-2</v>
      </c>
      <c r="AM93" s="2">
        <v>0</v>
      </c>
      <c r="AN93" s="2">
        <v>942.31</v>
      </c>
      <c r="AO93" s="2">
        <v>85.44</v>
      </c>
      <c r="AP93" s="2">
        <v>2765.67</v>
      </c>
      <c r="AQ93" s="29">
        <v>1404.6</v>
      </c>
      <c r="AR93" s="31">
        <f t="shared" si="41"/>
        <v>5198.0200000000004</v>
      </c>
      <c r="AS93" s="2">
        <v>0</v>
      </c>
      <c r="AT93" s="2">
        <v>638.03</v>
      </c>
      <c r="AU93" s="2">
        <v>-73.900000000000006</v>
      </c>
      <c r="AV93" s="2">
        <v>2625.02</v>
      </c>
      <c r="AW93" s="29">
        <v>1630.45</v>
      </c>
      <c r="AX93" s="31">
        <f t="shared" si="42"/>
        <v>4819.6000000000004</v>
      </c>
      <c r="AY93" s="5">
        <f t="shared" si="33"/>
        <v>0</v>
      </c>
      <c r="AZ93" s="5">
        <f t="shared" si="33"/>
        <v>304.27999999999997</v>
      </c>
      <c r="BA93" s="5">
        <f t="shared" si="33"/>
        <v>159.34</v>
      </c>
      <c r="BB93" s="5">
        <f t="shared" si="25"/>
        <v>140.65000000000009</v>
      </c>
      <c r="BC93" s="33">
        <f t="shared" si="25"/>
        <v>-225.85000000000014</v>
      </c>
      <c r="BD93" s="34">
        <f t="shared" si="25"/>
        <v>378.42000000000007</v>
      </c>
      <c r="BE93" s="7" t="e">
        <f t="shared" si="34"/>
        <v>#DIV/0!</v>
      </c>
      <c r="BF93" s="7">
        <f t="shared" si="34"/>
        <v>0.47690547466420075</v>
      </c>
      <c r="BG93" s="7">
        <f t="shared" si="34"/>
        <v>-2.1561569688768607</v>
      </c>
      <c r="BH93" s="7">
        <f t="shared" si="26"/>
        <v>5.3580544148235099E-2</v>
      </c>
      <c r="BI93" s="36">
        <f t="shared" si="26"/>
        <v>-0.13852004047962227</v>
      </c>
      <c r="BJ93" s="37">
        <f t="shared" si="26"/>
        <v>7.8516889368412321E-2</v>
      </c>
      <c r="BK93" s="38">
        <f t="shared" si="35"/>
        <v>0</v>
      </c>
      <c r="BL93" s="38">
        <f t="shared" si="35"/>
        <v>0.19507342864358848</v>
      </c>
      <c r="BM93" s="38">
        <f t="shared" si="35"/>
        <v>0.42524387816046189</v>
      </c>
      <c r="BN93" s="38">
        <f t="shared" si="27"/>
        <v>0.30142458091425595</v>
      </c>
      <c r="BO93" s="39">
        <f t="shared" si="27"/>
        <v>0.28418183914976097</v>
      </c>
      <c r="BP93" s="40">
        <f t="shared" si="27"/>
        <v>0.27144558054038248</v>
      </c>
      <c r="BQ93" s="38">
        <f t="shared" si="36"/>
        <v>0</v>
      </c>
      <c r="BR93" s="38">
        <f t="shared" si="36"/>
        <v>0.19493438841447577</v>
      </c>
      <c r="BS93" s="38">
        <f t="shared" si="36"/>
        <v>2.7219152854511974</v>
      </c>
      <c r="BT93" s="38">
        <f t="shared" si="28"/>
        <v>0.30291371929055266</v>
      </c>
      <c r="BU93" s="39">
        <f t="shared" si="28"/>
        <v>0.28948003849199444</v>
      </c>
      <c r="BV93" s="40">
        <f t="shared" si="28"/>
        <v>0.27471281008929482</v>
      </c>
      <c r="BW93" s="38">
        <f t="shared" si="37"/>
        <v>0</v>
      </c>
      <c r="BX93" s="38">
        <f t="shared" si="37"/>
        <v>1.3904022911270797E-4</v>
      </c>
      <c r="BY93" s="38">
        <f t="shared" si="37"/>
        <v>-2.2966714072907357</v>
      </c>
      <c r="BZ93" s="38">
        <f t="shared" si="29"/>
        <v>-1.489138376296717E-3</v>
      </c>
      <c r="CA93" s="39">
        <f t="shared" si="29"/>
        <v>-5.2981993422334672E-3</v>
      </c>
      <c r="CB93" s="40">
        <f t="shared" si="29"/>
        <v>-3.2672295489123426E-3</v>
      </c>
      <c r="CC93" s="2">
        <f t="shared" si="38"/>
        <v>0</v>
      </c>
      <c r="CD93" s="2">
        <f t="shared" si="38"/>
        <v>1.3904022911270797</v>
      </c>
      <c r="CE93" s="2">
        <f t="shared" si="38"/>
        <v>-22966.714072907358</v>
      </c>
      <c r="CF93" s="2">
        <f t="shared" si="30"/>
        <v>-14.89138376296717</v>
      </c>
      <c r="CG93" s="29">
        <f t="shared" si="30"/>
        <v>-52.981993422334675</v>
      </c>
      <c r="CH93" s="31">
        <f t="shared" si="30"/>
        <v>-32.672295489123428</v>
      </c>
      <c r="CI93" s="40">
        <f>IFERROR(M93/'Class Sum-WR'!M93,0)</f>
        <v>0.23097466038122511</v>
      </c>
    </row>
    <row r="94" spans="1:87" x14ac:dyDescent="0.2">
      <c r="A94" t="s">
        <v>46</v>
      </c>
      <c r="B94" t="s">
        <v>46</v>
      </c>
      <c r="C94" t="s">
        <v>63</v>
      </c>
      <c r="D94" t="s">
        <v>63</v>
      </c>
      <c r="E94" t="s">
        <v>61</v>
      </c>
      <c r="F94" s="27">
        <f t="shared" si="43"/>
        <v>46099</v>
      </c>
      <c r="G94" s="60" t="s">
        <v>38</v>
      </c>
      <c r="H94" s="28">
        <v>0</v>
      </c>
      <c r="I94" s="2">
        <v>3764.26</v>
      </c>
      <c r="J94" s="2">
        <v>193.05</v>
      </c>
      <c r="K94" s="2">
        <v>10980.47</v>
      </c>
      <c r="L94" s="29">
        <v>6338.79</v>
      </c>
      <c r="M94" s="30">
        <f t="shared" si="39"/>
        <v>21276.57</v>
      </c>
      <c r="N94" t="s">
        <v>49</v>
      </c>
      <c r="O94" t="s">
        <v>49</v>
      </c>
      <c r="P94" t="s">
        <v>63</v>
      </c>
      <c r="Q94" t="s">
        <v>63</v>
      </c>
      <c r="R94" t="s">
        <v>61</v>
      </c>
      <c r="S94" s="27">
        <f t="shared" si="44"/>
        <v>45735</v>
      </c>
      <c r="T94" s="60" t="s">
        <v>38</v>
      </c>
      <c r="U94" s="28">
        <v>0</v>
      </c>
      <c r="V94" s="2">
        <v>2950.08</v>
      </c>
      <c r="W94" s="2">
        <v>181.56</v>
      </c>
      <c r="X94" s="2">
        <v>9527.31</v>
      </c>
      <c r="Y94" s="29">
        <v>7003.82</v>
      </c>
      <c r="Z94" s="31">
        <f t="shared" si="40"/>
        <v>19662.769999999997</v>
      </c>
      <c r="AA94" s="32">
        <f t="shared" si="31"/>
        <v>0</v>
      </c>
      <c r="AB94" s="5">
        <f t="shared" si="31"/>
        <v>814.18000000000029</v>
      </c>
      <c r="AC94" s="5">
        <f t="shared" si="31"/>
        <v>11.490000000000009</v>
      </c>
      <c r="AD94" s="5">
        <f t="shared" si="23"/>
        <v>1453.1599999999999</v>
      </c>
      <c r="AE94" s="33">
        <f t="shared" si="23"/>
        <v>-665.02999999999975</v>
      </c>
      <c r="AF94" s="34">
        <f t="shared" si="23"/>
        <v>1613.8000000000029</v>
      </c>
      <c r="AG94" s="35" t="e">
        <f t="shared" si="32"/>
        <v>#DIV/0!</v>
      </c>
      <c r="AH94" s="7">
        <f t="shared" si="32"/>
        <v>0.27598573598004134</v>
      </c>
      <c r="AI94" s="7">
        <f t="shared" si="32"/>
        <v>6.3284864507600846E-2</v>
      </c>
      <c r="AJ94" s="7">
        <f t="shared" si="24"/>
        <v>0.15252573916457005</v>
      </c>
      <c r="AK94" s="36">
        <f t="shared" si="24"/>
        <v>-9.4952468795600084E-2</v>
      </c>
      <c r="AL94" s="37">
        <f t="shared" si="24"/>
        <v>8.2073888877304838E-2</v>
      </c>
      <c r="AM94" s="2">
        <v>0</v>
      </c>
      <c r="AN94" s="2">
        <v>762.03</v>
      </c>
      <c r="AO94" s="2">
        <v>77.36</v>
      </c>
      <c r="AP94" s="2">
        <v>3338.99</v>
      </c>
      <c r="AQ94" s="29">
        <v>1832.65</v>
      </c>
      <c r="AR94" s="31">
        <f t="shared" si="41"/>
        <v>6011.0300000000007</v>
      </c>
      <c r="AS94" s="2">
        <v>0</v>
      </c>
      <c r="AT94" s="2">
        <v>640.54</v>
      </c>
      <c r="AU94" s="2">
        <v>63.65</v>
      </c>
      <c r="AV94" s="2">
        <v>2764.82</v>
      </c>
      <c r="AW94" s="29">
        <v>2004.68</v>
      </c>
      <c r="AX94" s="31">
        <f t="shared" si="42"/>
        <v>5473.6900000000005</v>
      </c>
      <c r="AY94" s="5">
        <f t="shared" si="33"/>
        <v>0</v>
      </c>
      <c r="AZ94" s="5">
        <f t="shared" si="33"/>
        <v>121.49000000000001</v>
      </c>
      <c r="BA94" s="5">
        <f t="shared" si="33"/>
        <v>13.71</v>
      </c>
      <c r="BB94" s="5">
        <f t="shared" si="25"/>
        <v>574.16999999999962</v>
      </c>
      <c r="BC94" s="33">
        <f t="shared" si="25"/>
        <v>-172.02999999999997</v>
      </c>
      <c r="BD94" s="34">
        <f t="shared" si="25"/>
        <v>537.34000000000015</v>
      </c>
      <c r="BE94" s="7" t="e">
        <f t="shared" si="34"/>
        <v>#DIV/0!</v>
      </c>
      <c r="BF94" s="7">
        <f t="shared" si="34"/>
        <v>0.18966809254691358</v>
      </c>
      <c r="BG94" s="7">
        <f t="shared" si="34"/>
        <v>0.21539670070699138</v>
      </c>
      <c r="BH94" s="7">
        <f t="shared" si="26"/>
        <v>0.20766993873018844</v>
      </c>
      <c r="BI94" s="36">
        <f t="shared" si="26"/>
        <v>-8.5814194784204947E-2</v>
      </c>
      <c r="BJ94" s="37">
        <f t="shared" si="26"/>
        <v>9.8167780784078035E-2</v>
      </c>
      <c r="BK94" s="38">
        <f t="shared" si="35"/>
        <v>0</v>
      </c>
      <c r="BL94" s="38">
        <f t="shared" si="35"/>
        <v>0.20243819502372309</v>
      </c>
      <c r="BM94" s="38">
        <f t="shared" si="35"/>
        <v>0.40072520072520068</v>
      </c>
      <c r="BN94" s="38">
        <f t="shared" si="27"/>
        <v>0.30408443354428361</v>
      </c>
      <c r="BO94" s="39">
        <f t="shared" si="27"/>
        <v>0.28911669261799178</v>
      </c>
      <c r="BP94" s="40">
        <f t="shared" si="27"/>
        <v>0.28251875184768976</v>
      </c>
      <c r="BQ94" s="38">
        <f t="shared" si="36"/>
        <v>0</v>
      </c>
      <c r="BR94" s="38">
        <f t="shared" si="36"/>
        <v>0.21712631521857034</v>
      </c>
      <c r="BS94" s="38">
        <f t="shared" si="36"/>
        <v>0.35057281339502094</v>
      </c>
      <c r="BT94" s="38">
        <f t="shared" si="28"/>
        <v>0.29019943719685831</v>
      </c>
      <c r="BU94" s="39">
        <f t="shared" si="28"/>
        <v>0.28622665916599799</v>
      </c>
      <c r="BV94" s="40">
        <f t="shared" si="28"/>
        <v>0.27837837700385049</v>
      </c>
      <c r="BW94" s="38">
        <f t="shared" si="37"/>
        <v>0</v>
      </c>
      <c r="BX94" s="38">
        <f t="shared" si="37"/>
        <v>-1.4688120194847248E-2</v>
      </c>
      <c r="BY94" s="38">
        <f t="shared" si="37"/>
        <v>5.0152387330179737E-2</v>
      </c>
      <c r="BZ94" s="38">
        <f t="shared" si="29"/>
        <v>1.3884996347425294E-2</v>
      </c>
      <c r="CA94" s="39">
        <f t="shared" si="29"/>
        <v>2.8900334519937898E-3</v>
      </c>
      <c r="CB94" s="40">
        <f t="shared" si="29"/>
        <v>4.1403748438392785E-3</v>
      </c>
      <c r="CC94" s="2">
        <f t="shared" si="38"/>
        <v>0</v>
      </c>
      <c r="CD94" s="2">
        <f t="shared" si="38"/>
        <v>-146.88120194847249</v>
      </c>
      <c r="CE94" s="2">
        <f t="shared" si="38"/>
        <v>501.52387330179738</v>
      </c>
      <c r="CF94" s="2">
        <f t="shared" si="30"/>
        <v>138.84996347425295</v>
      </c>
      <c r="CG94" s="29">
        <f t="shared" si="30"/>
        <v>28.9003345199379</v>
      </c>
      <c r="CH94" s="31">
        <f t="shared" si="30"/>
        <v>41.403748438392782</v>
      </c>
      <c r="CI94" s="40">
        <f>IFERROR(M94/'Class Sum-WR'!M94,0)</f>
        <v>0.26474298059810453</v>
      </c>
    </row>
    <row r="95" spans="1:87" x14ac:dyDescent="0.2">
      <c r="A95" t="s">
        <v>46</v>
      </c>
      <c r="B95" t="s">
        <v>46</v>
      </c>
      <c r="C95" t="s">
        <v>63</v>
      </c>
      <c r="D95" t="s">
        <v>63</v>
      </c>
      <c r="E95" t="s">
        <v>61</v>
      </c>
      <c r="F95" s="27">
        <f t="shared" si="43"/>
        <v>46100</v>
      </c>
      <c r="G95" s="60" t="s">
        <v>39</v>
      </c>
      <c r="H95" s="28">
        <v>0</v>
      </c>
      <c r="I95" s="2">
        <v>5726.28</v>
      </c>
      <c r="J95" s="2">
        <v>372.18</v>
      </c>
      <c r="K95" s="2">
        <v>11418.23</v>
      </c>
      <c r="L95" s="29">
        <v>6707.63</v>
      </c>
      <c r="M95" s="30">
        <f t="shared" si="39"/>
        <v>24224.32</v>
      </c>
      <c r="N95" t="s">
        <v>49</v>
      </c>
      <c r="O95" t="s">
        <v>49</v>
      </c>
      <c r="P95" t="s">
        <v>63</v>
      </c>
      <c r="Q95" t="s">
        <v>63</v>
      </c>
      <c r="R95" t="s">
        <v>61</v>
      </c>
      <c r="S95" s="27">
        <f t="shared" si="44"/>
        <v>45736</v>
      </c>
      <c r="T95" s="60" t="s">
        <v>39</v>
      </c>
      <c r="U95" s="28">
        <v>0</v>
      </c>
      <c r="V95" s="2">
        <v>4788.58</v>
      </c>
      <c r="W95" s="2">
        <v>280.25</v>
      </c>
      <c r="X95" s="2">
        <v>11612.06</v>
      </c>
      <c r="Y95" s="29">
        <v>8672.58</v>
      </c>
      <c r="Z95" s="31">
        <f t="shared" si="40"/>
        <v>25353.47</v>
      </c>
      <c r="AA95" s="32">
        <f t="shared" si="31"/>
        <v>0</v>
      </c>
      <c r="AB95" s="5">
        <f t="shared" si="31"/>
        <v>937.69999999999982</v>
      </c>
      <c r="AC95" s="5">
        <f t="shared" si="31"/>
        <v>91.93</v>
      </c>
      <c r="AD95" s="5">
        <f t="shared" si="23"/>
        <v>-193.82999999999993</v>
      </c>
      <c r="AE95" s="33">
        <f t="shared" si="23"/>
        <v>-1964.9499999999998</v>
      </c>
      <c r="AF95" s="34">
        <f t="shared" si="23"/>
        <v>-1129.1500000000015</v>
      </c>
      <c r="AG95" s="35" t="e">
        <f t="shared" si="32"/>
        <v>#DIV/0!</v>
      </c>
      <c r="AH95" s="7">
        <f t="shared" si="32"/>
        <v>0.19582005521469828</v>
      </c>
      <c r="AI95" s="7">
        <f t="shared" si="32"/>
        <v>0.32802854594112402</v>
      </c>
      <c r="AJ95" s="7">
        <f t="shared" si="24"/>
        <v>-1.6692128700678426E-2</v>
      </c>
      <c r="AK95" s="36">
        <f t="shared" si="24"/>
        <v>-0.22657040926690786</v>
      </c>
      <c r="AL95" s="37">
        <f t="shared" si="24"/>
        <v>-4.4536310019890821E-2</v>
      </c>
      <c r="AM95" s="2">
        <v>0</v>
      </c>
      <c r="AN95" s="2">
        <v>1112.1099999999999</v>
      </c>
      <c r="AO95" s="2">
        <v>163.99</v>
      </c>
      <c r="AP95" s="2">
        <v>3454.5</v>
      </c>
      <c r="AQ95" s="29">
        <v>1919.53</v>
      </c>
      <c r="AR95" s="31">
        <f t="shared" si="41"/>
        <v>6650.13</v>
      </c>
      <c r="AS95" s="2">
        <v>0</v>
      </c>
      <c r="AT95" s="2">
        <v>1019.03</v>
      </c>
      <c r="AU95" s="2">
        <v>91.39</v>
      </c>
      <c r="AV95" s="2">
        <v>3482.17</v>
      </c>
      <c r="AW95" s="29">
        <v>2565.27</v>
      </c>
      <c r="AX95" s="31">
        <f t="shared" si="42"/>
        <v>7157.8600000000006</v>
      </c>
      <c r="AY95" s="5">
        <f t="shared" si="33"/>
        <v>0</v>
      </c>
      <c r="AZ95" s="5">
        <f t="shared" si="33"/>
        <v>93.079999999999927</v>
      </c>
      <c r="BA95" s="5">
        <f t="shared" si="33"/>
        <v>72.600000000000009</v>
      </c>
      <c r="BB95" s="5">
        <f t="shared" si="25"/>
        <v>-27.670000000000073</v>
      </c>
      <c r="BC95" s="33">
        <f t="shared" si="25"/>
        <v>-645.74</v>
      </c>
      <c r="BD95" s="34">
        <f t="shared" si="25"/>
        <v>-507.73000000000047</v>
      </c>
      <c r="BE95" s="7" t="e">
        <f t="shared" si="34"/>
        <v>#DIV/0!</v>
      </c>
      <c r="BF95" s="7">
        <f t="shared" si="34"/>
        <v>9.1341766189415349E-2</v>
      </c>
      <c r="BG95" s="7">
        <f t="shared" si="34"/>
        <v>0.79439763650289974</v>
      </c>
      <c r="BH95" s="7">
        <f t="shared" si="26"/>
        <v>-7.9461944706892742E-3</v>
      </c>
      <c r="BI95" s="36">
        <f t="shared" si="26"/>
        <v>-0.25172399006732238</v>
      </c>
      <c r="BJ95" s="37">
        <f t="shared" si="26"/>
        <v>-7.0933211881763603E-2</v>
      </c>
      <c r="BK95" s="38">
        <f t="shared" si="35"/>
        <v>0</v>
      </c>
      <c r="BL95" s="38">
        <f t="shared" si="35"/>
        <v>0.19421159985191083</v>
      </c>
      <c r="BM95" s="38">
        <f t="shared" si="35"/>
        <v>0.4406201300446021</v>
      </c>
      <c r="BN95" s="38">
        <f t="shared" si="27"/>
        <v>0.30254251315659259</v>
      </c>
      <c r="BO95" s="39">
        <f t="shared" si="27"/>
        <v>0.28617112154367486</v>
      </c>
      <c r="BP95" s="40">
        <f t="shared" si="27"/>
        <v>0.27452287618393417</v>
      </c>
      <c r="BQ95" s="38">
        <f t="shared" si="36"/>
        <v>0</v>
      </c>
      <c r="BR95" s="38">
        <f t="shared" si="36"/>
        <v>0.21280421335761332</v>
      </c>
      <c r="BS95" s="38">
        <f t="shared" si="36"/>
        <v>0.32610169491525426</v>
      </c>
      <c r="BT95" s="38">
        <f t="shared" si="28"/>
        <v>0.29987530205665491</v>
      </c>
      <c r="BU95" s="39">
        <f t="shared" si="28"/>
        <v>0.29579087192046655</v>
      </c>
      <c r="BV95" s="40">
        <f t="shared" si="28"/>
        <v>0.28232269586766623</v>
      </c>
      <c r="BW95" s="38">
        <f t="shared" si="37"/>
        <v>0</v>
      </c>
      <c r="BX95" s="38">
        <f t="shared" si="37"/>
        <v>-1.8592613505702488E-2</v>
      </c>
      <c r="BY95" s="38">
        <f t="shared" si="37"/>
        <v>0.11451843512934784</v>
      </c>
      <c r="BZ95" s="38">
        <f t="shared" si="29"/>
        <v>2.6672110999376719E-3</v>
      </c>
      <c r="CA95" s="39">
        <f t="shared" si="29"/>
        <v>-9.6197503767916914E-3</v>
      </c>
      <c r="CB95" s="40">
        <f t="shared" si="29"/>
        <v>-7.7998196837320566E-3</v>
      </c>
      <c r="CC95" s="2">
        <f t="shared" si="38"/>
        <v>0</v>
      </c>
      <c r="CD95" s="2">
        <f t="shared" si="38"/>
        <v>-185.92613505702488</v>
      </c>
      <c r="CE95" s="2">
        <f t="shared" si="38"/>
        <v>1145.1843512934784</v>
      </c>
      <c r="CF95" s="2">
        <f t="shared" si="30"/>
        <v>26.67211099937672</v>
      </c>
      <c r="CG95" s="29">
        <f t="shared" si="30"/>
        <v>-96.197503767916913</v>
      </c>
      <c r="CH95" s="31">
        <f t="shared" si="30"/>
        <v>-77.998196837320563</v>
      </c>
      <c r="CI95" s="40">
        <f>IFERROR(M95/'Class Sum-WR'!M95,0)</f>
        <v>0.27452709185316709</v>
      </c>
    </row>
    <row r="96" spans="1:87" x14ac:dyDescent="0.2">
      <c r="A96" t="s">
        <v>46</v>
      </c>
      <c r="B96" t="s">
        <v>46</v>
      </c>
      <c r="C96" t="s">
        <v>63</v>
      </c>
      <c r="D96" t="s">
        <v>63</v>
      </c>
      <c r="E96" t="s">
        <v>61</v>
      </c>
      <c r="F96" s="27">
        <f t="shared" si="43"/>
        <v>46101</v>
      </c>
      <c r="G96" s="60" t="s">
        <v>40</v>
      </c>
      <c r="H96" s="28">
        <v>0</v>
      </c>
      <c r="I96" s="2">
        <v>10138.219999999999</v>
      </c>
      <c r="J96" s="2">
        <v>965.02</v>
      </c>
      <c r="K96" s="2">
        <v>15696.42</v>
      </c>
      <c r="L96" s="29">
        <v>10647.18</v>
      </c>
      <c r="M96" s="30">
        <f t="shared" si="39"/>
        <v>37446.839999999997</v>
      </c>
      <c r="N96" t="s">
        <v>49</v>
      </c>
      <c r="O96" t="s">
        <v>49</v>
      </c>
      <c r="P96" t="s">
        <v>63</v>
      </c>
      <c r="Q96" t="s">
        <v>63</v>
      </c>
      <c r="R96" t="s">
        <v>61</v>
      </c>
      <c r="S96" s="27">
        <f t="shared" si="44"/>
        <v>45737</v>
      </c>
      <c r="T96" s="60" t="s">
        <v>40</v>
      </c>
      <c r="U96" s="28">
        <v>0</v>
      </c>
      <c r="V96" s="2">
        <v>8862.9</v>
      </c>
      <c r="W96" s="2">
        <v>376.33</v>
      </c>
      <c r="X96" s="2">
        <v>17705.16</v>
      </c>
      <c r="Y96" s="29">
        <v>12277.95</v>
      </c>
      <c r="Z96" s="31">
        <f t="shared" si="40"/>
        <v>39222.339999999997</v>
      </c>
      <c r="AA96" s="32">
        <f t="shared" si="31"/>
        <v>0</v>
      </c>
      <c r="AB96" s="5">
        <f t="shared" si="31"/>
        <v>1275.3199999999997</v>
      </c>
      <c r="AC96" s="5">
        <f t="shared" si="31"/>
        <v>588.69000000000005</v>
      </c>
      <c r="AD96" s="5">
        <f t="shared" si="23"/>
        <v>-2008.7399999999998</v>
      </c>
      <c r="AE96" s="33">
        <f t="shared" si="23"/>
        <v>-1630.7700000000004</v>
      </c>
      <c r="AF96" s="34">
        <f t="shared" si="23"/>
        <v>-1775.5</v>
      </c>
      <c r="AG96" s="35" t="e">
        <f t="shared" si="32"/>
        <v>#DIV/0!</v>
      </c>
      <c r="AH96" s="7">
        <f t="shared" si="32"/>
        <v>0.14389421069852981</v>
      </c>
      <c r="AI96" s="7">
        <f t="shared" si="32"/>
        <v>1.5642919777854545</v>
      </c>
      <c r="AJ96" s="7">
        <f t="shared" si="24"/>
        <v>-0.1134550605586168</v>
      </c>
      <c r="AK96" s="36">
        <f t="shared" si="24"/>
        <v>-0.13282103282714136</v>
      </c>
      <c r="AL96" s="37">
        <f t="shared" si="24"/>
        <v>-4.5267569451491171E-2</v>
      </c>
      <c r="AM96" s="2">
        <v>0</v>
      </c>
      <c r="AN96" s="2">
        <v>1905.69</v>
      </c>
      <c r="AO96" s="2">
        <v>477.06</v>
      </c>
      <c r="AP96" s="2">
        <v>4582.57</v>
      </c>
      <c r="AQ96" s="29">
        <v>3142.1</v>
      </c>
      <c r="AR96" s="31">
        <f t="shared" si="41"/>
        <v>10107.42</v>
      </c>
      <c r="AS96" s="2">
        <v>0</v>
      </c>
      <c r="AT96" s="2">
        <v>1915.75</v>
      </c>
      <c r="AU96" s="2">
        <v>147.80000000000001</v>
      </c>
      <c r="AV96" s="2">
        <v>5462.11</v>
      </c>
      <c r="AW96" s="29">
        <v>3596.38</v>
      </c>
      <c r="AX96" s="31">
        <f t="shared" si="42"/>
        <v>11122.04</v>
      </c>
      <c r="AY96" s="5">
        <f t="shared" si="33"/>
        <v>0</v>
      </c>
      <c r="AZ96" s="5">
        <f t="shared" si="33"/>
        <v>-10.059999999999945</v>
      </c>
      <c r="BA96" s="5">
        <f t="shared" si="33"/>
        <v>329.26</v>
      </c>
      <c r="BB96" s="5">
        <f t="shared" si="25"/>
        <v>-879.54</v>
      </c>
      <c r="BC96" s="33">
        <f t="shared" si="25"/>
        <v>-454.2800000000002</v>
      </c>
      <c r="BD96" s="34">
        <f t="shared" si="25"/>
        <v>-1014.6200000000008</v>
      </c>
      <c r="BE96" s="7" t="e">
        <f t="shared" si="34"/>
        <v>#DIV/0!</v>
      </c>
      <c r="BF96" s="7">
        <f t="shared" si="34"/>
        <v>-5.2512070990473423E-3</v>
      </c>
      <c r="BG96" s="7">
        <f t="shared" si="34"/>
        <v>2.2277401894451958</v>
      </c>
      <c r="BH96" s="7">
        <f t="shared" si="26"/>
        <v>-0.16102568421360977</v>
      </c>
      <c r="BI96" s="36">
        <f t="shared" si="26"/>
        <v>-0.12631590655047581</v>
      </c>
      <c r="BJ96" s="37">
        <f t="shared" si="26"/>
        <v>-9.1226070037511167E-2</v>
      </c>
      <c r="BK96" s="38">
        <f t="shared" si="35"/>
        <v>0</v>
      </c>
      <c r="BL96" s="38">
        <f t="shared" si="35"/>
        <v>0.18797086668073884</v>
      </c>
      <c r="BM96" s="38">
        <f t="shared" si="35"/>
        <v>0.49435244865391392</v>
      </c>
      <c r="BN96" s="38">
        <f t="shared" si="27"/>
        <v>0.29195001153129185</v>
      </c>
      <c r="BO96" s="39">
        <f t="shared" si="27"/>
        <v>0.29511100591893813</v>
      </c>
      <c r="BP96" s="40">
        <f t="shared" si="27"/>
        <v>0.26991382984518858</v>
      </c>
      <c r="BQ96" s="38">
        <f t="shared" si="36"/>
        <v>0</v>
      </c>
      <c r="BR96" s="38">
        <f t="shared" si="36"/>
        <v>0.2161538548330682</v>
      </c>
      <c r="BS96" s="38">
        <f t="shared" si="36"/>
        <v>0.39274041399835258</v>
      </c>
      <c r="BT96" s="38">
        <f t="shared" si="28"/>
        <v>0.30850384859555063</v>
      </c>
      <c r="BU96" s="39">
        <f t="shared" si="28"/>
        <v>0.29291371930981963</v>
      </c>
      <c r="BV96" s="40">
        <f t="shared" si="28"/>
        <v>0.28356390771177858</v>
      </c>
      <c r="BW96" s="38">
        <f t="shared" si="37"/>
        <v>0</v>
      </c>
      <c r="BX96" s="38">
        <f t="shared" si="37"/>
        <v>-2.8182988152329363E-2</v>
      </c>
      <c r="BY96" s="38">
        <f t="shared" si="37"/>
        <v>0.10161203465556135</v>
      </c>
      <c r="BZ96" s="38">
        <f t="shared" si="29"/>
        <v>-1.6553837064258781E-2</v>
      </c>
      <c r="CA96" s="39">
        <f t="shared" si="29"/>
        <v>2.1972866091184984E-3</v>
      </c>
      <c r="CB96" s="40">
        <f t="shared" si="29"/>
        <v>-1.3650077866590005E-2</v>
      </c>
      <c r="CC96" s="2">
        <f t="shared" si="38"/>
        <v>0</v>
      </c>
      <c r="CD96" s="2">
        <f t="shared" si="38"/>
        <v>-281.82988152329364</v>
      </c>
      <c r="CE96" s="2">
        <f t="shared" si="38"/>
        <v>1016.1203465556134</v>
      </c>
      <c r="CF96" s="2">
        <f t="shared" si="30"/>
        <v>-165.53837064258781</v>
      </c>
      <c r="CG96" s="29">
        <f t="shared" si="30"/>
        <v>21.972866091184983</v>
      </c>
      <c r="CH96" s="31">
        <f t="shared" si="30"/>
        <v>-136.50077866590004</v>
      </c>
      <c r="CI96" s="40">
        <f>IFERROR(M96/'Class Sum-WR'!M96,0)</f>
        <v>0.31763525745216531</v>
      </c>
    </row>
    <row r="97" spans="1:87" ht="13.5" thickBot="1" x14ac:dyDescent="0.25">
      <c r="A97" t="s">
        <v>46</v>
      </c>
      <c r="B97" t="s">
        <v>46</v>
      </c>
      <c r="C97" t="s">
        <v>63</v>
      </c>
      <c r="D97" t="s">
        <v>63</v>
      </c>
      <c r="E97" t="s">
        <v>61</v>
      </c>
      <c r="F97" s="41">
        <f t="shared" si="43"/>
        <v>46102</v>
      </c>
      <c r="G97" s="61" t="s">
        <v>41</v>
      </c>
      <c r="H97" s="43">
        <v>0</v>
      </c>
      <c r="I97" s="44">
        <v>8499.1</v>
      </c>
      <c r="J97" s="44">
        <v>538.73</v>
      </c>
      <c r="K97" s="44">
        <v>18740.580000000002</v>
      </c>
      <c r="L97" s="45">
        <v>11676.67</v>
      </c>
      <c r="M97" s="46">
        <f t="shared" si="39"/>
        <v>39455.08</v>
      </c>
      <c r="N97" t="s">
        <v>49</v>
      </c>
      <c r="O97" t="s">
        <v>49</v>
      </c>
      <c r="P97" t="s">
        <v>63</v>
      </c>
      <c r="Q97" t="s">
        <v>63</v>
      </c>
      <c r="R97" t="s">
        <v>61</v>
      </c>
      <c r="S97" s="41">
        <f t="shared" si="44"/>
        <v>45738</v>
      </c>
      <c r="T97" s="61" t="s">
        <v>41</v>
      </c>
      <c r="U97" s="43">
        <v>0</v>
      </c>
      <c r="V97" s="44">
        <v>10435.030000000001</v>
      </c>
      <c r="W97" s="44">
        <v>342.36</v>
      </c>
      <c r="X97" s="44">
        <v>20486.34</v>
      </c>
      <c r="Y97" s="45">
        <v>13089.57</v>
      </c>
      <c r="Z97" s="47">
        <f t="shared" si="40"/>
        <v>44353.3</v>
      </c>
      <c r="AA97" s="48">
        <f t="shared" si="31"/>
        <v>0</v>
      </c>
      <c r="AB97" s="49">
        <f t="shared" si="31"/>
        <v>-1935.9300000000003</v>
      </c>
      <c r="AC97" s="49">
        <f t="shared" si="31"/>
        <v>196.37</v>
      </c>
      <c r="AD97" s="49">
        <f t="shared" si="23"/>
        <v>-1745.7599999999984</v>
      </c>
      <c r="AE97" s="50">
        <f t="shared" si="23"/>
        <v>-1412.8999999999996</v>
      </c>
      <c r="AF97" s="51">
        <f t="shared" si="23"/>
        <v>-4898.2200000000012</v>
      </c>
      <c r="AG97" s="52" t="e">
        <f t="shared" si="32"/>
        <v>#DIV/0!</v>
      </c>
      <c r="AH97" s="53">
        <f t="shared" si="32"/>
        <v>-0.18552222657721157</v>
      </c>
      <c r="AI97" s="53">
        <f t="shared" si="32"/>
        <v>0.57357752073840396</v>
      </c>
      <c r="AJ97" s="53">
        <f t="shared" si="24"/>
        <v>-8.5215807215930139E-2</v>
      </c>
      <c r="AK97" s="54">
        <f t="shared" si="24"/>
        <v>-0.10794090256593605</v>
      </c>
      <c r="AL97" s="55">
        <f t="shared" si="24"/>
        <v>-0.11043642750370324</v>
      </c>
      <c r="AM97" s="44">
        <v>0</v>
      </c>
      <c r="AN97" s="44">
        <v>1764.49</v>
      </c>
      <c r="AO97" s="44">
        <v>193.76</v>
      </c>
      <c r="AP97" s="44">
        <v>5670.91</v>
      </c>
      <c r="AQ97" s="45">
        <v>3303.16</v>
      </c>
      <c r="AR97" s="47">
        <f t="shared" si="41"/>
        <v>10932.32</v>
      </c>
      <c r="AS97" s="44">
        <v>0</v>
      </c>
      <c r="AT97" s="44">
        <v>2215.27</v>
      </c>
      <c r="AU97" s="44">
        <v>146.88999999999999</v>
      </c>
      <c r="AV97" s="44">
        <v>6522.46</v>
      </c>
      <c r="AW97" s="45">
        <v>3886.69</v>
      </c>
      <c r="AX97" s="47">
        <f t="shared" si="42"/>
        <v>12771.31</v>
      </c>
      <c r="AY97" s="49">
        <f t="shared" si="33"/>
        <v>0</v>
      </c>
      <c r="AZ97" s="49">
        <f t="shared" si="33"/>
        <v>-450.78</v>
      </c>
      <c r="BA97" s="49">
        <f t="shared" si="33"/>
        <v>46.870000000000005</v>
      </c>
      <c r="BB97" s="49">
        <f t="shared" si="25"/>
        <v>-851.55000000000018</v>
      </c>
      <c r="BC97" s="50">
        <f t="shared" si="25"/>
        <v>-583.5300000000002</v>
      </c>
      <c r="BD97" s="51">
        <f t="shared" si="25"/>
        <v>-1838.9899999999998</v>
      </c>
      <c r="BE97" s="53" t="e">
        <f t="shared" si="34"/>
        <v>#DIV/0!</v>
      </c>
      <c r="BF97" s="53">
        <f t="shared" si="34"/>
        <v>-0.20348761099098528</v>
      </c>
      <c r="BG97" s="53">
        <f t="shared" si="34"/>
        <v>0.31908230648784813</v>
      </c>
      <c r="BH97" s="53">
        <f t="shared" si="26"/>
        <v>-0.13055656914722363</v>
      </c>
      <c r="BI97" s="54">
        <f t="shared" si="26"/>
        <v>-0.15013546230854535</v>
      </c>
      <c r="BJ97" s="55">
        <f t="shared" si="26"/>
        <v>-0.14399384244842539</v>
      </c>
      <c r="BK97" s="56">
        <f t="shared" si="35"/>
        <v>0</v>
      </c>
      <c r="BL97" s="56">
        <f t="shared" si="35"/>
        <v>0.20760904095727784</v>
      </c>
      <c r="BM97" s="56">
        <f t="shared" si="35"/>
        <v>0.35966068345924673</v>
      </c>
      <c r="BN97" s="56">
        <f t="shared" si="27"/>
        <v>0.30260055985460427</v>
      </c>
      <c r="BO97" s="57">
        <f t="shared" si="27"/>
        <v>0.28288544593621295</v>
      </c>
      <c r="BP97" s="58">
        <f t="shared" si="27"/>
        <v>0.27708269758925846</v>
      </c>
      <c r="BQ97" s="56">
        <f t="shared" si="36"/>
        <v>0</v>
      </c>
      <c r="BR97" s="56">
        <f t="shared" si="36"/>
        <v>0.21229167525153256</v>
      </c>
      <c r="BS97" s="56">
        <f t="shared" si="36"/>
        <v>0.42905129103867268</v>
      </c>
      <c r="BT97" s="56">
        <f t="shared" si="28"/>
        <v>0.31838093090322622</v>
      </c>
      <c r="BU97" s="57">
        <f t="shared" si="28"/>
        <v>0.29693030405124082</v>
      </c>
      <c r="BV97" s="58">
        <f t="shared" si="28"/>
        <v>0.28794497816396974</v>
      </c>
      <c r="BW97" s="56">
        <f t="shared" si="37"/>
        <v>0</v>
      </c>
      <c r="BX97" s="56">
        <f t="shared" si="37"/>
        <v>-4.6826342942547228E-3</v>
      </c>
      <c r="BY97" s="56">
        <f t="shared" si="37"/>
        <v>-6.9390607579425945E-2</v>
      </c>
      <c r="BZ97" s="56">
        <f t="shared" si="29"/>
        <v>-1.5780371048621955E-2</v>
      </c>
      <c r="CA97" s="57">
        <f t="shared" si="29"/>
        <v>-1.404485811502787E-2</v>
      </c>
      <c r="CB97" s="58">
        <f t="shared" si="29"/>
        <v>-1.0862280574711281E-2</v>
      </c>
      <c r="CC97" s="44">
        <f t="shared" si="38"/>
        <v>0</v>
      </c>
      <c r="CD97" s="44">
        <f t="shared" si="38"/>
        <v>-46.826342942547228</v>
      </c>
      <c r="CE97" s="44">
        <f t="shared" si="38"/>
        <v>-693.90607579425944</v>
      </c>
      <c r="CF97" s="44">
        <f t="shared" si="30"/>
        <v>-157.80371048621956</v>
      </c>
      <c r="CG97" s="45">
        <f t="shared" si="30"/>
        <v>-140.4485811502787</v>
      </c>
      <c r="CH97" s="47">
        <f t="shared" si="30"/>
        <v>-108.62280574711281</v>
      </c>
      <c r="CI97" s="58">
        <f>IFERROR(M97/'Class Sum-WR'!M97,0)</f>
        <v>0.40559015277832033</v>
      </c>
    </row>
    <row r="98" spans="1:87" x14ac:dyDescent="0.2">
      <c r="A98" t="s">
        <v>46</v>
      </c>
      <c r="B98" t="s">
        <v>46</v>
      </c>
      <c r="C98" t="s">
        <v>63</v>
      </c>
      <c r="D98" t="s">
        <v>63</v>
      </c>
      <c r="E98" t="s">
        <v>62</v>
      </c>
      <c r="F98" s="27">
        <f t="shared" si="43"/>
        <v>46103</v>
      </c>
      <c r="G98" s="60" t="s">
        <v>35</v>
      </c>
      <c r="H98" s="28">
        <v>0</v>
      </c>
      <c r="I98" s="2">
        <v>3985.76</v>
      </c>
      <c r="J98" s="2">
        <v>286.35000000000002</v>
      </c>
      <c r="K98" s="2">
        <v>9820.48</v>
      </c>
      <c r="L98" s="29">
        <v>6665.13</v>
      </c>
      <c r="M98" s="30">
        <f t="shared" si="39"/>
        <v>20757.72</v>
      </c>
      <c r="N98" t="s">
        <v>49</v>
      </c>
      <c r="O98" t="s">
        <v>49</v>
      </c>
      <c r="P98" t="s">
        <v>63</v>
      </c>
      <c r="Q98" t="s">
        <v>63</v>
      </c>
      <c r="R98" t="s">
        <v>62</v>
      </c>
      <c r="S98" s="27">
        <f t="shared" si="44"/>
        <v>45739</v>
      </c>
      <c r="T98" s="60" t="s">
        <v>35</v>
      </c>
      <c r="U98" s="28">
        <v>0</v>
      </c>
      <c r="V98" s="2">
        <v>4104.8</v>
      </c>
      <c r="W98" s="2">
        <v>250.05</v>
      </c>
      <c r="X98" s="2">
        <v>9193.06</v>
      </c>
      <c r="Y98" s="29">
        <v>5968.37</v>
      </c>
      <c r="Z98" s="31">
        <f t="shared" si="40"/>
        <v>19516.28</v>
      </c>
      <c r="AA98" s="32">
        <f t="shared" si="31"/>
        <v>0</v>
      </c>
      <c r="AB98" s="5">
        <f t="shared" si="31"/>
        <v>-119.03999999999996</v>
      </c>
      <c r="AC98" s="5">
        <f t="shared" si="31"/>
        <v>36.300000000000011</v>
      </c>
      <c r="AD98" s="5">
        <f t="shared" si="23"/>
        <v>627.42000000000007</v>
      </c>
      <c r="AE98" s="33">
        <f t="shared" si="23"/>
        <v>696.76000000000022</v>
      </c>
      <c r="AF98" s="34">
        <f t="shared" si="23"/>
        <v>1241.4400000000023</v>
      </c>
      <c r="AG98" s="35" t="e">
        <f t="shared" si="32"/>
        <v>#DIV/0!</v>
      </c>
      <c r="AH98" s="7">
        <f t="shared" si="32"/>
        <v>-2.9000194893782878E-2</v>
      </c>
      <c r="AI98" s="7">
        <f t="shared" si="32"/>
        <v>0.14517096580683866</v>
      </c>
      <c r="AJ98" s="7">
        <f t="shared" si="24"/>
        <v>6.8249309805440209E-2</v>
      </c>
      <c r="AK98" s="36">
        <f t="shared" si="24"/>
        <v>0.11674209206198681</v>
      </c>
      <c r="AL98" s="37">
        <f t="shared" si="24"/>
        <v>6.3610483145353641E-2</v>
      </c>
      <c r="AM98" s="2">
        <v>0</v>
      </c>
      <c r="AN98" s="2">
        <v>828.76</v>
      </c>
      <c r="AO98" s="2">
        <v>120.75</v>
      </c>
      <c r="AP98" s="2">
        <v>2757.73</v>
      </c>
      <c r="AQ98" s="29">
        <v>1954.62</v>
      </c>
      <c r="AR98" s="31">
        <f t="shared" si="41"/>
        <v>5661.86</v>
      </c>
      <c r="AS98" s="2">
        <v>0</v>
      </c>
      <c r="AT98" s="2">
        <v>860.78</v>
      </c>
      <c r="AU98" s="2">
        <v>113.51</v>
      </c>
      <c r="AV98" s="2">
        <v>2867.54</v>
      </c>
      <c r="AW98" s="29">
        <v>1720.01</v>
      </c>
      <c r="AX98" s="31">
        <f t="shared" si="42"/>
        <v>5561.84</v>
      </c>
      <c r="AY98" s="5">
        <f t="shared" si="33"/>
        <v>0</v>
      </c>
      <c r="AZ98" s="5">
        <f t="shared" si="33"/>
        <v>-32.019999999999982</v>
      </c>
      <c r="BA98" s="5">
        <f t="shared" si="33"/>
        <v>7.2399999999999949</v>
      </c>
      <c r="BB98" s="5">
        <f t="shared" si="25"/>
        <v>-109.80999999999995</v>
      </c>
      <c r="BC98" s="33">
        <f t="shared" si="25"/>
        <v>234.6099999999999</v>
      </c>
      <c r="BD98" s="34">
        <f t="shared" si="25"/>
        <v>100.01999999999953</v>
      </c>
      <c r="BE98" s="7" t="e">
        <f t="shared" si="34"/>
        <v>#DIV/0!</v>
      </c>
      <c r="BF98" s="7">
        <f t="shared" si="34"/>
        <v>-3.719881967517831E-2</v>
      </c>
      <c r="BG98" s="7">
        <f t="shared" si="34"/>
        <v>6.3782926614395163E-2</v>
      </c>
      <c r="BH98" s="7">
        <f t="shared" si="26"/>
        <v>-3.8294147596894881E-2</v>
      </c>
      <c r="BI98" s="36">
        <f t="shared" si="26"/>
        <v>0.13640036976529202</v>
      </c>
      <c r="BJ98" s="37">
        <f t="shared" si="26"/>
        <v>1.79832573392977E-2</v>
      </c>
      <c r="BK98" s="38">
        <f t="shared" si="35"/>
        <v>0</v>
      </c>
      <c r="BL98" s="38">
        <f t="shared" si="35"/>
        <v>0.20793023162458352</v>
      </c>
      <c r="BM98" s="38">
        <f t="shared" si="35"/>
        <v>0.42168674698795178</v>
      </c>
      <c r="BN98" s="38">
        <f t="shared" si="27"/>
        <v>0.28081417608915249</v>
      </c>
      <c r="BO98" s="39">
        <f t="shared" si="27"/>
        <v>0.2932605965675088</v>
      </c>
      <c r="BP98" s="40">
        <f t="shared" si="27"/>
        <v>0.27275924330803186</v>
      </c>
      <c r="BQ98" s="38">
        <f t="shared" si="36"/>
        <v>0</v>
      </c>
      <c r="BR98" s="38">
        <f t="shared" si="36"/>
        <v>0.20970083804326639</v>
      </c>
      <c r="BS98" s="38">
        <f t="shared" si="36"/>
        <v>0.45394921015796841</v>
      </c>
      <c r="BT98" s="38">
        <f t="shared" si="28"/>
        <v>0.31192442995041914</v>
      </c>
      <c r="BU98" s="39">
        <f t="shared" si="28"/>
        <v>0.28818756209819429</v>
      </c>
      <c r="BV98" s="40">
        <f t="shared" si="28"/>
        <v>0.28498463846593719</v>
      </c>
      <c r="BW98" s="38">
        <f t="shared" si="37"/>
        <v>0</v>
      </c>
      <c r="BX98" s="38">
        <f t="shared" si="37"/>
        <v>-1.7706064186828741E-3</v>
      </c>
      <c r="BY98" s="38">
        <f t="shared" si="37"/>
        <v>-3.2262463170016631E-2</v>
      </c>
      <c r="BZ98" s="38">
        <f t="shared" si="29"/>
        <v>-3.1110253861266646E-2</v>
      </c>
      <c r="CA98" s="39">
        <f t="shared" si="29"/>
        <v>5.073034469314508E-3</v>
      </c>
      <c r="CB98" s="40">
        <f t="shared" si="29"/>
        <v>-1.2225395157905328E-2</v>
      </c>
      <c r="CC98" s="2">
        <f t="shared" si="38"/>
        <v>0</v>
      </c>
      <c r="CD98" s="2">
        <f t="shared" si="38"/>
        <v>-17.706064186828741</v>
      </c>
      <c r="CE98" s="2">
        <f t="shared" si="38"/>
        <v>-322.62463170016633</v>
      </c>
      <c r="CF98" s="2">
        <f t="shared" si="30"/>
        <v>-311.10253861266648</v>
      </c>
      <c r="CG98" s="29">
        <f t="shared" si="30"/>
        <v>50.730344693145078</v>
      </c>
      <c r="CH98" s="31">
        <f t="shared" si="30"/>
        <v>-122.25395157905328</v>
      </c>
      <c r="CI98" s="40">
        <f>IFERROR(M98/'Class Sum-WR'!M98,0)</f>
        <v>0.3888634218232167</v>
      </c>
    </row>
    <row r="99" spans="1:87" x14ac:dyDescent="0.2">
      <c r="A99" t="s">
        <v>46</v>
      </c>
      <c r="B99" t="s">
        <v>46</v>
      </c>
      <c r="C99" t="s">
        <v>63</v>
      </c>
      <c r="D99" t="s">
        <v>63</v>
      </c>
      <c r="E99" t="s">
        <v>62</v>
      </c>
      <c r="F99" s="27">
        <f t="shared" si="43"/>
        <v>46104</v>
      </c>
      <c r="G99" s="60" t="s">
        <v>36</v>
      </c>
      <c r="H99" s="28">
        <v>0</v>
      </c>
      <c r="I99" s="2">
        <v>2377.9899999999998</v>
      </c>
      <c r="J99" s="2">
        <v>141.84</v>
      </c>
      <c r="K99" s="2">
        <v>6748.87</v>
      </c>
      <c r="L99" s="29">
        <v>4400.6899999999996</v>
      </c>
      <c r="M99" s="30">
        <f t="shared" si="39"/>
        <v>13669.39</v>
      </c>
      <c r="N99" t="s">
        <v>49</v>
      </c>
      <c r="O99" t="s">
        <v>49</v>
      </c>
      <c r="P99" t="s">
        <v>63</v>
      </c>
      <c r="Q99" t="s">
        <v>63</v>
      </c>
      <c r="R99" t="s">
        <v>62</v>
      </c>
      <c r="S99" s="27">
        <f t="shared" si="44"/>
        <v>45740</v>
      </c>
      <c r="T99" s="60" t="s">
        <v>36</v>
      </c>
      <c r="U99" s="28">
        <v>0</v>
      </c>
      <c r="V99" s="2">
        <v>2353.27</v>
      </c>
      <c r="W99" s="2">
        <v>135.49</v>
      </c>
      <c r="X99" s="2">
        <v>6769.23</v>
      </c>
      <c r="Y99" s="29">
        <v>4950.18</v>
      </c>
      <c r="Z99" s="31">
        <f t="shared" si="40"/>
        <v>14208.17</v>
      </c>
      <c r="AA99" s="32">
        <f t="shared" si="31"/>
        <v>0</v>
      </c>
      <c r="AB99" s="5">
        <f t="shared" si="31"/>
        <v>24.7199999999998</v>
      </c>
      <c r="AC99" s="5">
        <f t="shared" si="31"/>
        <v>6.3499999999999943</v>
      </c>
      <c r="AD99" s="5">
        <f t="shared" si="23"/>
        <v>-20.359999999999673</v>
      </c>
      <c r="AE99" s="33">
        <f t="shared" si="23"/>
        <v>-549.49000000000069</v>
      </c>
      <c r="AF99" s="34">
        <f t="shared" si="23"/>
        <v>-538.78000000000065</v>
      </c>
      <c r="AG99" s="35" t="e">
        <f t="shared" si="32"/>
        <v>#DIV/0!</v>
      </c>
      <c r="AH99" s="7">
        <f t="shared" si="32"/>
        <v>1.0504531991654081E-2</v>
      </c>
      <c r="AI99" s="7">
        <f t="shared" si="32"/>
        <v>4.686692744852014E-2</v>
      </c>
      <c r="AJ99" s="7">
        <f t="shared" si="24"/>
        <v>-3.0077276145144536E-3</v>
      </c>
      <c r="AK99" s="36">
        <f t="shared" si="24"/>
        <v>-0.11100404429737921</v>
      </c>
      <c r="AL99" s="37">
        <f t="shared" si="24"/>
        <v>-3.7920435918207672E-2</v>
      </c>
      <c r="AM99" s="2">
        <v>0</v>
      </c>
      <c r="AN99" s="2">
        <v>453.61</v>
      </c>
      <c r="AO99" s="2">
        <v>68.680000000000007</v>
      </c>
      <c r="AP99" s="2">
        <v>1980.72</v>
      </c>
      <c r="AQ99" s="29">
        <v>1294.26</v>
      </c>
      <c r="AR99" s="31">
        <f t="shared" si="41"/>
        <v>3797.2700000000004</v>
      </c>
      <c r="AS99" s="2">
        <v>0</v>
      </c>
      <c r="AT99" s="2">
        <v>482.05</v>
      </c>
      <c r="AU99" s="2">
        <v>119.07</v>
      </c>
      <c r="AV99" s="2">
        <v>1978.69</v>
      </c>
      <c r="AW99" s="29">
        <v>1483.8</v>
      </c>
      <c r="AX99" s="31">
        <f t="shared" si="42"/>
        <v>4063.6099999999997</v>
      </c>
      <c r="AY99" s="5">
        <f t="shared" si="33"/>
        <v>0</v>
      </c>
      <c r="AZ99" s="5">
        <f t="shared" si="33"/>
        <v>-28.439999999999998</v>
      </c>
      <c r="BA99" s="5">
        <f t="shared" si="33"/>
        <v>-50.389999999999986</v>
      </c>
      <c r="BB99" s="5">
        <f t="shared" si="25"/>
        <v>2.0299999999999727</v>
      </c>
      <c r="BC99" s="33">
        <f t="shared" si="25"/>
        <v>-189.53999999999996</v>
      </c>
      <c r="BD99" s="34">
        <f t="shared" si="25"/>
        <v>-266.33999999999924</v>
      </c>
      <c r="BE99" s="7" t="e">
        <f t="shared" si="34"/>
        <v>#DIV/0!</v>
      </c>
      <c r="BF99" s="7">
        <f t="shared" si="34"/>
        <v>-5.8998029250077785E-2</v>
      </c>
      <c r="BG99" s="7">
        <f t="shared" si="34"/>
        <v>-0.42319643906945487</v>
      </c>
      <c r="BH99" s="7">
        <f t="shared" si="26"/>
        <v>1.0259312979799629E-3</v>
      </c>
      <c r="BI99" s="36">
        <f t="shared" si="26"/>
        <v>-0.12773958754549128</v>
      </c>
      <c r="BJ99" s="37">
        <f t="shared" si="26"/>
        <v>-6.5542707100336717E-2</v>
      </c>
      <c r="BK99" s="38">
        <f t="shared" si="35"/>
        <v>0</v>
      </c>
      <c r="BL99" s="38">
        <f t="shared" si="35"/>
        <v>0.19075353554893001</v>
      </c>
      <c r="BM99" s="38">
        <f t="shared" si="35"/>
        <v>0.48420755781161878</v>
      </c>
      <c r="BN99" s="38">
        <f t="shared" si="27"/>
        <v>0.293489132254733</v>
      </c>
      <c r="BO99" s="39">
        <f t="shared" si="27"/>
        <v>0.29410387916440378</v>
      </c>
      <c r="BP99" s="40">
        <f t="shared" si="27"/>
        <v>0.27779366892012008</v>
      </c>
      <c r="BQ99" s="38">
        <f t="shared" si="36"/>
        <v>0</v>
      </c>
      <c r="BR99" s="38">
        <f t="shared" si="36"/>
        <v>0.20484262324340174</v>
      </c>
      <c r="BS99" s="38">
        <f t="shared" si="36"/>
        <v>0.8788102442984721</v>
      </c>
      <c r="BT99" s="38">
        <f t="shared" si="28"/>
        <v>0.29230651048937623</v>
      </c>
      <c r="BU99" s="39">
        <f t="shared" si="28"/>
        <v>0.29974667587845288</v>
      </c>
      <c r="BV99" s="40">
        <f t="shared" si="28"/>
        <v>0.2860051646341506</v>
      </c>
      <c r="BW99" s="38">
        <f t="shared" si="37"/>
        <v>0</v>
      </c>
      <c r="BX99" s="38">
        <f t="shared" si="37"/>
        <v>-1.408908769447173E-2</v>
      </c>
      <c r="BY99" s="38">
        <f t="shared" si="37"/>
        <v>-0.39460268648685332</v>
      </c>
      <c r="BZ99" s="38">
        <f t="shared" si="29"/>
        <v>1.1826217653567728E-3</v>
      </c>
      <c r="CA99" s="39">
        <f t="shared" si="29"/>
        <v>-5.6427967140491031E-3</v>
      </c>
      <c r="CB99" s="40">
        <f t="shared" si="29"/>
        <v>-8.2114957140305145E-3</v>
      </c>
      <c r="CC99" s="2">
        <f t="shared" si="38"/>
        <v>0</v>
      </c>
      <c r="CD99" s="2">
        <f t="shared" si="38"/>
        <v>-140.89087694471729</v>
      </c>
      <c r="CE99" s="2">
        <f t="shared" si="38"/>
        <v>-3946.0268648685333</v>
      </c>
      <c r="CF99" s="2">
        <f t="shared" si="30"/>
        <v>11.826217653567728</v>
      </c>
      <c r="CG99" s="29">
        <f t="shared" si="30"/>
        <v>-56.427967140491035</v>
      </c>
      <c r="CH99" s="31">
        <f t="shared" si="30"/>
        <v>-82.114957140305151</v>
      </c>
      <c r="CI99" s="40">
        <f>IFERROR(M99/'Class Sum-WR'!M99,0)</f>
        <v>0.23717933813774505</v>
      </c>
    </row>
    <row r="100" spans="1:87" x14ac:dyDescent="0.2">
      <c r="A100" t="s">
        <v>46</v>
      </c>
      <c r="B100" t="s">
        <v>46</v>
      </c>
      <c r="C100" t="s">
        <v>63</v>
      </c>
      <c r="D100" t="s">
        <v>63</v>
      </c>
      <c r="E100" t="s">
        <v>62</v>
      </c>
      <c r="F100" s="27">
        <f t="shared" si="43"/>
        <v>46105</v>
      </c>
      <c r="G100" s="60" t="s">
        <v>37</v>
      </c>
      <c r="H100" s="28">
        <v>4.99</v>
      </c>
      <c r="I100" s="2">
        <v>3357.99</v>
      </c>
      <c r="J100" s="2">
        <v>108.82</v>
      </c>
      <c r="K100" s="2">
        <v>9888.41</v>
      </c>
      <c r="L100" s="29">
        <v>7832.77</v>
      </c>
      <c r="M100" s="30">
        <f t="shared" si="39"/>
        <v>21192.98</v>
      </c>
      <c r="N100" t="s">
        <v>49</v>
      </c>
      <c r="O100" t="s">
        <v>49</v>
      </c>
      <c r="P100" t="s">
        <v>63</v>
      </c>
      <c r="Q100" t="s">
        <v>63</v>
      </c>
      <c r="R100" t="s">
        <v>62</v>
      </c>
      <c r="S100" s="27">
        <f t="shared" si="44"/>
        <v>45741</v>
      </c>
      <c r="T100" s="60" t="s">
        <v>37</v>
      </c>
      <c r="U100" s="28">
        <v>0</v>
      </c>
      <c r="V100" s="2">
        <v>3479.97</v>
      </c>
      <c r="W100" s="2">
        <v>232.27</v>
      </c>
      <c r="X100" s="2">
        <v>7930.15</v>
      </c>
      <c r="Y100" s="29">
        <v>6015.79</v>
      </c>
      <c r="Z100" s="31">
        <f t="shared" si="40"/>
        <v>17658.18</v>
      </c>
      <c r="AA100" s="32">
        <f t="shared" si="31"/>
        <v>4.99</v>
      </c>
      <c r="AB100" s="5">
        <f t="shared" si="31"/>
        <v>-121.98000000000002</v>
      </c>
      <c r="AC100" s="5">
        <f t="shared" si="31"/>
        <v>-123.45000000000002</v>
      </c>
      <c r="AD100" s="5">
        <f t="shared" si="23"/>
        <v>1958.2600000000002</v>
      </c>
      <c r="AE100" s="33">
        <f t="shared" si="23"/>
        <v>1816.9800000000005</v>
      </c>
      <c r="AF100" s="34">
        <f t="shared" si="23"/>
        <v>3534.7999999999993</v>
      </c>
      <c r="AG100" s="35" t="e">
        <f t="shared" si="32"/>
        <v>#DIV/0!</v>
      </c>
      <c r="AH100" s="7">
        <f t="shared" si="32"/>
        <v>-3.5052026310571652E-2</v>
      </c>
      <c r="AI100" s="7">
        <f t="shared" si="32"/>
        <v>-0.53149352047186471</v>
      </c>
      <c r="AJ100" s="7">
        <f t="shared" si="24"/>
        <v>0.24693858249843953</v>
      </c>
      <c r="AK100" s="36">
        <f t="shared" si="24"/>
        <v>0.30203514417890259</v>
      </c>
      <c r="AL100" s="37">
        <f t="shared" si="24"/>
        <v>0.20017918041383648</v>
      </c>
      <c r="AM100" s="2">
        <v>4.99</v>
      </c>
      <c r="AN100" s="2">
        <v>682.53</v>
      </c>
      <c r="AO100" s="2">
        <v>61.98</v>
      </c>
      <c r="AP100" s="2">
        <v>2774.44</v>
      </c>
      <c r="AQ100" s="29">
        <v>2178.4899999999998</v>
      </c>
      <c r="AR100" s="31">
        <f t="shared" si="41"/>
        <v>5702.43</v>
      </c>
      <c r="AS100" s="2">
        <v>0</v>
      </c>
      <c r="AT100" s="2">
        <v>748.3</v>
      </c>
      <c r="AU100" s="2">
        <v>86.72</v>
      </c>
      <c r="AV100" s="2">
        <v>2379.73</v>
      </c>
      <c r="AW100" s="29">
        <v>1792.65</v>
      </c>
      <c r="AX100" s="31">
        <f t="shared" si="42"/>
        <v>5007.3999999999996</v>
      </c>
      <c r="AY100" s="5">
        <f t="shared" si="33"/>
        <v>4.99</v>
      </c>
      <c r="AZ100" s="5">
        <f t="shared" si="33"/>
        <v>-65.769999999999982</v>
      </c>
      <c r="BA100" s="5">
        <f t="shared" si="33"/>
        <v>-24.740000000000002</v>
      </c>
      <c r="BB100" s="5">
        <f t="shared" si="25"/>
        <v>394.71000000000004</v>
      </c>
      <c r="BC100" s="33">
        <f t="shared" si="25"/>
        <v>385.83999999999969</v>
      </c>
      <c r="BD100" s="34">
        <f t="shared" si="25"/>
        <v>695.03000000000065</v>
      </c>
      <c r="BE100" s="7" t="e">
        <f t="shared" si="34"/>
        <v>#DIV/0!</v>
      </c>
      <c r="BF100" s="7">
        <f t="shared" si="34"/>
        <v>-8.7892556461312291E-2</v>
      </c>
      <c r="BG100" s="7">
        <f t="shared" si="34"/>
        <v>-0.28528597785977861</v>
      </c>
      <c r="BH100" s="7">
        <f t="shared" si="26"/>
        <v>0.16586335424606993</v>
      </c>
      <c r="BI100" s="36">
        <f t="shared" si="26"/>
        <v>0.21523442947591537</v>
      </c>
      <c r="BJ100" s="37">
        <f t="shared" si="26"/>
        <v>0.13880057514877994</v>
      </c>
      <c r="BK100" s="38">
        <f t="shared" si="35"/>
        <v>1</v>
      </c>
      <c r="BL100" s="38">
        <f t="shared" si="35"/>
        <v>0.20325551892650068</v>
      </c>
      <c r="BM100" s="38">
        <f t="shared" si="35"/>
        <v>0.56956441830545856</v>
      </c>
      <c r="BN100" s="38">
        <f t="shared" si="27"/>
        <v>0.2805749357075607</v>
      </c>
      <c r="BO100" s="39">
        <f t="shared" si="27"/>
        <v>0.27812510772051263</v>
      </c>
      <c r="BP100" s="40">
        <f t="shared" si="27"/>
        <v>0.26907164542221057</v>
      </c>
      <c r="BQ100" s="38">
        <f t="shared" si="36"/>
        <v>0</v>
      </c>
      <c r="BR100" s="38">
        <f t="shared" si="36"/>
        <v>0.215030589344161</v>
      </c>
      <c r="BS100" s="38">
        <f t="shared" si="36"/>
        <v>0.37335859129461402</v>
      </c>
      <c r="BT100" s="38">
        <f t="shared" si="28"/>
        <v>0.30008637919837583</v>
      </c>
      <c r="BU100" s="39">
        <f t="shared" si="28"/>
        <v>0.29799078757735892</v>
      </c>
      <c r="BV100" s="40">
        <f t="shared" si="28"/>
        <v>0.28357395835810933</v>
      </c>
      <c r="BW100" s="38">
        <f t="shared" si="37"/>
        <v>1</v>
      </c>
      <c r="BX100" s="38">
        <f t="shared" si="37"/>
        <v>-1.1775070417660322E-2</v>
      </c>
      <c r="BY100" s="38">
        <f t="shared" si="37"/>
        <v>0.19620582701084455</v>
      </c>
      <c r="BZ100" s="38">
        <f t="shared" si="29"/>
        <v>-1.9511443490815128E-2</v>
      </c>
      <c r="CA100" s="39">
        <f t="shared" si="29"/>
        <v>-1.9865679856846286E-2</v>
      </c>
      <c r="CB100" s="40">
        <f t="shared" si="29"/>
        <v>-1.4502312935898765E-2</v>
      </c>
      <c r="CC100" s="2">
        <f t="shared" si="38"/>
        <v>10000</v>
      </c>
      <c r="CD100" s="2">
        <f t="shared" si="38"/>
        <v>-117.75070417660322</v>
      </c>
      <c r="CE100" s="2">
        <f t="shared" si="38"/>
        <v>1962.0582701084454</v>
      </c>
      <c r="CF100" s="2">
        <f t="shared" si="30"/>
        <v>-195.11443490815128</v>
      </c>
      <c r="CG100" s="29">
        <f t="shared" si="30"/>
        <v>-198.65679856846285</v>
      </c>
      <c r="CH100" s="31">
        <f t="shared" si="30"/>
        <v>-145.02312935898766</v>
      </c>
      <c r="CI100" s="40">
        <f>IFERROR(M100/'Class Sum-WR'!M100,0)</f>
        <v>0.34057438254061689</v>
      </c>
    </row>
    <row r="101" spans="1:87" x14ac:dyDescent="0.2">
      <c r="A101" t="s">
        <v>46</v>
      </c>
      <c r="B101" t="s">
        <v>46</v>
      </c>
      <c r="C101" t="s">
        <v>63</v>
      </c>
      <c r="D101" t="s">
        <v>63</v>
      </c>
      <c r="E101" t="s">
        <v>62</v>
      </c>
      <c r="F101" s="27">
        <f t="shared" si="43"/>
        <v>46106</v>
      </c>
      <c r="G101" s="60" t="s">
        <v>38</v>
      </c>
      <c r="H101" s="28">
        <v>0</v>
      </c>
      <c r="I101" s="2">
        <v>3860.46</v>
      </c>
      <c r="J101" s="2">
        <v>-160.37</v>
      </c>
      <c r="K101" s="2">
        <v>6995.55</v>
      </c>
      <c r="L101" s="29">
        <v>7325.63</v>
      </c>
      <c r="M101" s="30">
        <f t="shared" si="39"/>
        <v>18021.27</v>
      </c>
      <c r="N101" t="s">
        <v>49</v>
      </c>
      <c r="O101" t="s">
        <v>49</v>
      </c>
      <c r="P101" t="s">
        <v>63</v>
      </c>
      <c r="Q101" t="s">
        <v>63</v>
      </c>
      <c r="R101" t="s">
        <v>62</v>
      </c>
      <c r="S101" s="27">
        <f t="shared" si="44"/>
        <v>45742</v>
      </c>
      <c r="T101" s="60" t="s">
        <v>38</v>
      </c>
      <c r="U101" s="28">
        <v>0</v>
      </c>
      <c r="V101" s="2">
        <v>4018.8</v>
      </c>
      <c r="W101" s="2">
        <v>153.16999999999999</v>
      </c>
      <c r="X101" s="2">
        <v>8654.0499999999993</v>
      </c>
      <c r="Y101" s="29">
        <v>6417.24</v>
      </c>
      <c r="Z101" s="31">
        <f t="shared" si="40"/>
        <v>19243.260000000002</v>
      </c>
      <c r="AA101" s="32">
        <f t="shared" si="31"/>
        <v>0</v>
      </c>
      <c r="AB101" s="5">
        <f t="shared" si="31"/>
        <v>-158.34000000000015</v>
      </c>
      <c r="AC101" s="5">
        <f t="shared" si="31"/>
        <v>-313.53999999999996</v>
      </c>
      <c r="AD101" s="5">
        <f t="shared" si="23"/>
        <v>-1658.4999999999991</v>
      </c>
      <c r="AE101" s="33">
        <f t="shared" si="23"/>
        <v>908.39000000000033</v>
      </c>
      <c r="AF101" s="34">
        <f t="shared" si="23"/>
        <v>-1221.9900000000016</v>
      </c>
      <c r="AG101" s="35" t="e">
        <f t="shared" si="32"/>
        <v>#DIV/0!</v>
      </c>
      <c r="AH101" s="7">
        <f t="shared" si="32"/>
        <v>-3.9399820842042438E-2</v>
      </c>
      <c r="AI101" s="7">
        <f t="shared" si="32"/>
        <v>-2.0470065939805444</v>
      </c>
      <c r="AJ101" s="7">
        <f t="shared" si="24"/>
        <v>-0.19164437459917602</v>
      </c>
      <c r="AK101" s="36">
        <f t="shared" si="24"/>
        <v>0.14155462472963459</v>
      </c>
      <c r="AL101" s="37">
        <f t="shared" si="24"/>
        <v>-6.3502234028953594E-2</v>
      </c>
      <c r="AM101" s="2">
        <v>0</v>
      </c>
      <c r="AN101" s="2">
        <v>788.02</v>
      </c>
      <c r="AO101" s="2">
        <v>-102.05</v>
      </c>
      <c r="AP101" s="2">
        <v>2086.48</v>
      </c>
      <c r="AQ101" s="29">
        <v>1974.6</v>
      </c>
      <c r="AR101" s="31">
        <f t="shared" si="41"/>
        <v>4747.0499999999993</v>
      </c>
      <c r="AS101" s="2">
        <v>0</v>
      </c>
      <c r="AT101" s="2">
        <v>814.87</v>
      </c>
      <c r="AU101" s="2">
        <v>55.13</v>
      </c>
      <c r="AV101" s="2">
        <v>2755.56</v>
      </c>
      <c r="AW101" s="29">
        <v>1836.37</v>
      </c>
      <c r="AX101" s="31">
        <f t="shared" si="42"/>
        <v>5461.93</v>
      </c>
      <c r="AY101" s="5">
        <f t="shared" si="33"/>
        <v>0</v>
      </c>
      <c r="AZ101" s="5">
        <f t="shared" si="33"/>
        <v>-26.850000000000023</v>
      </c>
      <c r="BA101" s="5">
        <f t="shared" si="33"/>
        <v>-157.18</v>
      </c>
      <c r="BB101" s="5">
        <f t="shared" si="25"/>
        <v>-669.07999999999993</v>
      </c>
      <c r="BC101" s="33">
        <f t="shared" si="25"/>
        <v>138.23000000000002</v>
      </c>
      <c r="BD101" s="34">
        <f t="shared" si="25"/>
        <v>-714.88000000000102</v>
      </c>
      <c r="BE101" s="7" t="e">
        <f t="shared" si="34"/>
        <v>#DIV/0!</v>
      </c>
      <c r="BF101" s="7">
        <f t="shared" si="34"/>
        <v>-3.2950041110852063E-2</v>
      </c>
      <c r="BG101" s="7">
        <f t="shared" si="34"/>
        <v>-2.8510792671866496</v>
      </c>
      <c r="BH101" s="7">
        <f t="shared" si="26"/>
        <v>-0.24281089869209888</v>
      </c>
      <c r="BI101" s="36">
        <f t="shared" si="26"/>
        <v>7.5273501527469963E-2</v>
      </c>
      <c r="BJ101" s="37">
        <f t="shared" si="26"/>
        <v>-0.13088413802447138</v>
      </c>
      <c r="BK101" s="38">
        <f t="shared" si="35"/>
        <v>0</v>
      </c>
      <c r="BL101" s="38">
        <f t="shared" si="35"/>
        <v>0.20412593317894759</v>
      </c>
      <c r="BM101" s="38">
        <f t="shared" si="35"/>
        <v>0.63634096152647002</v>
      </c>
      <c r="BN101" s="38">
        <f t="shared" si="27"/>
        <v>0.29825817841341995</v>
      </c>
      <c r="BO101" s="39">
        <f t="shared" si="27"/>
        <v>0.26954678300705875</v>
      </c>
      <c r="BP101" s="40">
        <f t="shared" si="27"/>
        <v>0.26341373277244051</v>
      </c>
      <c r="BQ101" s="38">
        <f t="shared" si="36"/>
        <v>0</v>
      </c>
      <c r="BR101" s="38">
        <f t="shared" si="36"/>
        <v>0.2027645068179556</v>
      </c>
      <c r="BS101" s="38">
        <f t="shared" si="36"/>
        <v>0.35992687863158584</v>
      </c>
      <c r="BT101" s="38">
        <f t="shared" si="28"/>
        <v>0.31841276627706105</v>
      </c>
      <c r="BU101" s="39">
        <f t="shared" si="28"/>
        <v>0.28616196371025548</v>
      </c>
      <c r="BV101" s="40">
        <f t="shared" si="28"/>
        <v>0.28383600283943572</v>
      </c>
      <c r="BW101" s="38">
        <f t="shared" si="37"/>
        <v>0</v>
      </c>
      <c r="BX101" s="38">
        <f t="shared" si="37"/>
        <v>1.3614263609919852E-3</v>
      </c>
      <c r="BY101" s="38">
        <f t="shared" si="37"/>
        <v>0.27641408289488417</v>
      </c>
      <c r="BZ101" s="38">
        <f t="shared" si="29"/>
        <v>-2.0154587863641105E-2</v>
      </c>
      <c r="CA101" s="39">
        <f t="shared" si="29"/>
        <v>-1.661518070319673E-2</v>
      </c>
      <c r="CB101" s="40">
        <f t="shared" si="29"/>
        <v>-2.0422270066995207E-2</v>
      </c>
      <c r="CC101" s="2">
        <f t="shared" si="38"/>
        <v>0</v>
      </c>
      <c r="CD101" s="2">
        <f t="shared" si="38"/>
        <v>13.614263609919853</v>
      </c>
      <c r="CE101" s="2">
        <f t="shared" si="38"/>
        <v>2764.1408289488418</v>
      </c>
      <c r="CF101" s="2">
        <f t="shared" si="30"/>
        <v>-201.54587863641103</v>
      </c>
      <c r="CG101" s="29">
        <f t="shared" si="30"/>
        <v>-166.15180703196731</v>
      </c>
      <c r="CH101" s="31">
        <f t="shared" si="30"/>
        <v>-204.22270066995208</v>
      </c>
      <c r="CI101" s="40">
        <f>IFERROR(M101/'Class Sum-WR'!M101,0)</f>
        <v>0.23973116350681489</v>
      </c>
    </row>
    <row r="102" spans="1:87" x14ac:dyDescent="0.2">
      <c r="A102" t="s">
        <v>46</v>
      </c>
      <c r="B102" t="s">
        <v>46</v>
      </c>
      <c r="C102" t="s">
        <v>63</v>
      </c>
      <c r="D102" t="s">
        <v>63</v>
      </c>
      <c r="E102" t="s">
        <v>62</v>
      </c>
      <c r="F102" s="27">
        <f t="shared" si="43"/>
        <v>46107</v>
      </c>
      <c r="G102" s="60" t="s">
        <v>39</v>
      </c>
      <c r="H102" s="28">
        <v>4.99</v>
      </c>
      <c r="I102" s="2">
        <v>4774.78</v>
      </c>
      <c r="J102" s="2">
        <v>323.18</v>
      </c>
      <c r="K102" s="2">
        <v>10686.26</v>
      </c>
      <c r="L102" s="29">
        <v>6851.04</v>
      </c>
      <c r="M102" s="30">
        <f t="shared" si="39"/>
        <v>22640.25</v>
      </c>
      <c r="N102" t="s">
        <v>49</v>
      </c>
      <c r="O102" t="s">
        <v>49</v>
      </c>
      <c r="P102" t="s">
        <v>63</v>
      </c>
      <c r="Q102" t="s">
        <v>63</v>
      </c>
      <c r="R102" t="s">
        <v>62</v>
      </c>
      <c r="S102" s="27">
        <f t="shared" si="44"/>
        <v>45743</v>
      </c>
      <c r="T102" s="60" t="s">
        <v>39</v>
      </c>
      <c r="U102" s="28">
        <v>0</v>
      </c>
      <c r="V102" s="2">
        <v>4488.96</v>
      </c>
      <c r="W102" s="2">
        <v>181.37</v>
      </c>
      <c r="X102" s="2">
        <v>10956.46</v>
      </c>
      <c r="Y102" s="29">
        <v>7760.27</v>
      </c>
      <c r="Z102" s="31">
        <f t="shared" si="40"/>
        <v>23387.059999999998</v>
      </c>
      <c r="AA102" s="32">
        <f t="shared" si="31"/>
        <v>4.99</v>
      </c>
      <c r="AB102" s="5">
        <f t="shared" si="31"/>
        <v>285.81999999999971</v>
      </c>
      <c r="AC102" s="5">
        <f t="shared" si="31"/>
        <v>141.81</v>
      </c>
      <c r="AD102" s="5">
        <f t="shared" si="23"/>
        <v>-270.19999999999891</v>
      </c>
      <c r="AE102" s="33">
        <f t="shared" si="23"/>
        <v>-909.23000000000047</v>
      </c>
      <c r="AF102" s="34">
        <f t="shared" si="23"/>
        <v>-746.80999999999767</v>
      </c>
      <c r="AG102" s="35" t="e">
        <f t="shared" si="32"/>
        <v>#DIV/0!</v>
      </c>
      <c r="AH102" s="7">
        <f t="shared" si="32"/>
        <v>6.367176361562582E-2</v>
      </c>
      <c r="AI102" s="7">
        <f t="shared" si="32"/>
        <v>0.78188233996802115</v>
      </c>
      <c r="AJ102" s="7">
        <f t="shared" si="24"/>
        <v>-2.4661250075297944E-2</v>
      </c>
      <c r="AK102" s="36">
        <f t="shared" si="24"/>
        <v>-0.11716473782484378</v>
      </c>
      <c r="AL102" s="37">
        <f t="shared" si="24"/>
        <v>-3.1932615728526702E-2</v>
      </c>
      <c r="AM102" s="2">
        <v>4.99</v>
      </c>
      <c r="AN102" s="2">
        <v>945.56</v>
      </c>
      <c r="AO102" s="2">
        <v>125.34</v>
      </c>
      <c r="AP102" s="2">
        <v>3199.13</v>
      </c>
      <c r="AQ102" s="29">
        <v>1985.92</v>
      </c>
      <c r="AR102" s="31">
        <f t="shared" si="41"/>
        <v>6260.9400000000005</v>
      </c>
      <c r="AS102" s="2">
        <v>0</v>
      </c>
      <c r="AT102" s="2">
        <v>918.74</v>
      </c>
      <c r="AU102" s="2">
        <v>79.989999999999995</v>
      </c>
      <c r="AV102" s="2">
        <v>3295.16</v>
      </c>
      <c r="AW102" s="29">
        <v>2228.34</v>
      </c>
      <c r="AX102" s="31">
        <f t="shared" si="42"/>
        <v>6522.23</v>
      </c>
      <c r="AY102" s="5">
        <f t="shared" si="33"/>
        <v>4.99</v>
      </c>
      <c r="AZ102" s="5">
        <f t="shared" si="33"/>
        <v>26.819999999999936</v>
      </c>
      <c r="BA102" s="5">
        <f t="shared" si="33"/>
        <v>45.350000000000009</v>
      </c>
      <c r="BB102" s="5">
        <f t="shared" si="25"/>
        <v>-96.029999999999745</v>
      </c>
      <c r="BC102" s="33">
        <f t="shared" si="25"/>
        <v>-242.42000000000007</v>
      </c>
      <c r="BD102" s="34">
        <f t="shared" si="25"/>
        <v>-261.28999999999905</v>
      </c>
      <c r="BE102" s="7" t="e">
        <f t="shared" si="34"/>
        <v>#DIV/0!</v>
      </c>
      <c r="BF102" s="7">
        <f t="shared" si="34"/>
        <v>2.9192154472429562E-2</v>
      </c>
      <c r="BG102" s="7">
        <f t="shared" si="34"/>
        <v>0.56694586823352933</v>
      </c>
      <c r="BH102" s="7">
        <f t="shared" si="26"/>
        <v>-2.914274268927753E-2</v>
      </c>
      <c r="BI102" s="36">
        <f t="shared" si="26"/>
        <v>-0.10878950249961858</v>
      </c>
      <c r="BJ102" s="37">
        <f t="shared" si="26"/>
        <v>-4.0061451374759714E-2</v>
      </c>
      <c r="BK102" s="38">
        <f t="shared" si="35"/>
        <v>1</v>
      </c>
      <c r="BL102" s="38">
        <f t="shared" si="35"/>
        <v>0.1980321606440506</v>
      </c>
      <c r="BM102" s="38">
        <f t="shared" si="35"/>
        <v>0.3878334055325206</v>
      </c>
      <c r="BN102" s="38">
        <f t="shared" si="27"/>
        <v>0.29936853492241439</v>
      </c>
      <c r="BO102" s="39">
        <f t="shared" si="27"/>
        <v>0.28987131880707162</v>
      </c>
      <c r="BP102" s="40">
        <f t="shared" si="27"/>
        <v>0.27654023255043564</v>
      </c>
      <c r="BQ102" s="38">
        <f t="shared" si="36"/>
        <v>0</v>
      </c>
      <c r="BR102" s="38">
        <f t="shared" si="36"/>
        <v>0.20466655973766754</v>
      </c>
      <c r="BS102" s="38">
        <f t="shared" si="36"/>
        <v>0.44103214423554055</v>
      </c>
      <c r="BT102" s="38">
        <f t="shared" si="28"/>
        <v>0.30075042486350517</v>
      </c>
      <c r="BU102" s="39">
        <f t="shared" si="28"/>
        <v>0.28714722554756472</v>
      </c>
      <c r="BV102" s="40">
        <f t="shared" si="28"/>
        <v>0.27888199713858863</v>
      </c>
      <c r="BW102" s="38">
        <f t="shared" si="37"/>
        <v>1</v>
      </c>
      <c r="BX102" s="38">
        <f t="shared" si="37"/>
        <v>-6.6343990936169328E-3</v>
      </c>
      <c r="BY102" s="38">
        <f t="shared" si="37"/>
        <v>-5.3198738703019943E-2</v>
      </c>
      <c r="BZ102" s="38">
        <f t="shared" si="29"/>
        <v>-1.3818899410907859E-3</v>
      </c>
      <c r="CA102" s="39">
        <f t="shared" si="29"/>
        <v>2.724093259506899E-3</v>
      </c>
      <c r="CB102" s="40">
        <f t="shared" si="29"/>
        <v>-2.3417645881529947E-3</v>
      </c>
      <c r="CC102" s="2">
        <f t="shared" si="38"/>
        <v>10000</v>
      </c>
      <c r="CD102" s="2">
        <f t="shared" si="38"/>
        <v>-66.343990936169334</v>
      </c>
      <c r="CE102" s="2">
        <f t="shared" si="38"/>
        <v>-531.98738703019944</v>
      </c>
      <c r="CF102" s="2">
        <f t="shared" si="30"/>
        <v>-13.818899410907859</v>
      </c>
      <c r="CG102" s="29">
        <f t="shared" si="30"/>
        <v>27.24093259506899</v>
      </c>
      <c r="CH102" s="31">
        <f t="shared" si="30"/>
        <v>-23.417645881529946</v>
      </c>
      <c r="CI102" s="40">
        <f>IFERROR(M102/'Class Sum-WR'!M102,0)</f>
        <v>0.30637427372236303</v>
      </c>
    </row>
    <row r="103" spans="1:87" x14ac:dyDescent="0.2">
      <c r="A103" t="s">
        <v>46</v>
      </c>
      <c r="B103" t="s">
        <v>46</v>
      </c>
      <c r="C103" t="s">
        <v>63</v>
      </c>
      <c r="D103" t="s">
        <v>63</v>
      </c>
      <c r="E103" t="s">
        <v>62</v>
      </c>
      <c r="F103" s="27">
        <f t="shared" si="43"/>
        <v>46108</v>
      </c>
      <c r="G103" s="60" t="s">
        <v>40</v>
      </c>
      <c r="H103" s="28">
        <v>29.65</v>
      </c>
      <c r="I103" s="2">
        <v>8273.7800000000007</v>
      </c>
      <c r="J103" s="2">
        <v>484.31</v>
      </c>
      <c r="K103" s="2">
        <v>18495.330000000002</v>
      </c>
      <c r="L103" s="29">
        <v>11605.4</v>
      </c>
      <c r="M103" s="30">
        <f t="shared" si="39"/>
        <v>38888.47</v>
      </c>
      <c r="N103" t="s">
        <v>49</v>
      </c>
      <c r="O103" t="s">
        <v>49</v>
      </c>
      <c r="P103" t="s">
        <v>63</v>
      </c>
      <c r="Q103" t="s">
        <v>63</v>
      </c>
      <c r="R103" t="s">
        <v>62</v>
      </c>
      <c r="S103" s="27">
        <f t="shared" si="44"/>
        <v>45744</v>
      </c>
      <c r="T103" s="60" t="s">
        <v>40</v>
      </c>
      <c r="U103" s="28">
        <v>0</v>
      </c>
      <c r="V103" s="2">
        <v>9270.51</v>
      </c>
      <c r="W103" s="2">
        <v>914.26</v>
      </c>
      <c r="X103" s="2">
        <v>21401.360000000001</v>
      </c>
      <c r="Y103" s="29">
        <v>11229.7</v>
      </c>
      <c r="Z103" s="31">
        <f t="shared" si="40"/>
        <v>42815.83</v>
      </c>
      <c r="AA103" s="32">
        <f t="shared" si="31"/>
        <v>29.65</v>
      </c>
      <c r="AB103" s="5">
        <f t="shared" si="31"/>
        <v>-996.72999999999956</v>
      </c>
      <c r="AC103" s="5">
        <f t="shared" si="31"/>
        <v>-429.95</v>
      </c>
      <c r="AD103" s="5">
        <f t="shared" si="23"/>
        <v>-2906.0299999999988</v>
      </c>
      <c r="AE103" s="33">
        <f t="shared" si="23"/>
        <v>375.69999999999891</v>
      </c>
      <c r="AF103" s="34">
        <f t="shared" si="23"/>
        <v>-3927.3600000000006</v>
      </c>
      <c r="AG103" s="35" t="e">
        <f t="shared" si="32"/>
        <v>#DIV/0!</v>
      </c>
      <c r="AH103" s="7">
        <f t="shared" si="32"/>
        <v>-0.10751619921665577</v>
      </c>
      <c r="AI103" s="7">
        <f t="shared" si="32"/>
        <v>-0.47027103887296828</v>
      </c>
      <c r="AJ103" s="7">
        <f t="shared" si="24"/>
        <v>-0.1357871649278363</v>
      </c>
      <c r="AK103" s="36">
        <f t="shared" si="24"/>
        <v>3.3455924913399188E-2</v>
      </c>
      <c r="AL103" s="37">
        <f t="shared" si="24"/>
        <v>-9.1726821598460212E-2</v>
      </c>
      <c r="AM103" s="2">
        <v>29.65</v>
      </c>
      <c r="AN103" s="2">
        <v>1658.42</v>
      </c>
      <c r="AO103" s="2">
        <v>192</v>
      </c>
      <c r="AP103" s="2">
        <v>5583.9</v>
      </c>
      <c r="AQ103" s="29">
        <v>3309.25</v>
      </c>
      <c r="AR103" s="31">
        <f t="shared" si="41"/>
        <v>10773.22</v>
      </c>
      <c r="AS103" s="2">
        <v>0</v>
      </c>
      <c r="AT103" s="2">
        <v>1991.76</v>
      </c>
      <c r="AU103" s="2">
        <v>547.05999999999995</v>
      </c>
      <c r="AV103" s="2">
        <v>6613.46</v>
      </c>
      <c r="AW103" s="29">
        <v>3328.46</v>
      </c>
      <c r="AX103" s="31">
        <f t="shared" si="42"/>
        <v>12480.739999999998</v>
      </c>
      <c r="AY103" s="5">
        <f t="shared" si="33"/>
        <v>29.65</v>
      </c>
      <c r="AZ103" s="5">
        <f t="shared" si="33"/>
        <v>-333.33999999999992</v>
      </c>
      <c r="BA103" s="5">
        <f t="shared" si="33"/>
        <v>-355.05999999999995</v>
      </c>
      <c r="BB103" s="5">
        <f t="shared" si="25"/>
        <v>-1029.5600000000004</v>
      </c>
      <c r="BC103" s="33">
        <f t="shared" si="25"/>
        <v>-19.210000000000036</v>
      </c>
      <c r="BD103" s="34">
        <f t="shared" si="25"/>
        <v>-1707.5199999999986</v>
      </c>
      <c r="BE103" s="7" t="e">
        <f t="shared" si="34"/>
        <v>#DIV/0!</v>
      </c>
      <c r="BF103" s="7">
        <f t="shared" si="34"/>
        <v>-0.16735952122745709</v>
      </c>
      <c r="BG103" s="7">
        <f t="shared" si="34"/>
        <v>-0.64903301283223047</v>
      </c>
      <c r="BH103" s="7">
        <f t="shared" si="26"/>
        <v>-0.15567645377759909</v>
      </c>
      <c r="BI103" s="36">
        <f t="shared" si="26"/>
        <v>-5.7714378421251976E-3</v>
      </c>
      <c r="BJ103" s="37">
        <f t="shared" si="26"/>
        <v>-0.13681240054676236</v>
      </c>
      <c r="BK103" s="38">
        <f t="shared" si="35"/>
        <v>1</v>
      </c>
      <c r="BL103" s="38">
        <f t="shared" si="35"/>
        <v>0.2004428447456906</v>
      </c>
      <c r="BM103" s="38">
        <f t="shared" si="35"/>
        <v>0.39644029650430507</v>
      </c>
      <c r="BN103" s="38">
        <f t="shared" si="27"/>
        <v>0.30190864396580103</v>
      </c>
      <c r="BO103" s="39">
        <f t="shared" si="27"/>
        <v>0.28514743136815623</v>
      </c>
      <c r="BP103" s="40">
        <f t="shared" si="27"/>
        <v>0.27702864113707737</v>
      </c>
      <c r="BQ103" s="38">
        <f t="shared" si="36"/>
        <v>0</v>
      </c>
      <c r="BR103" s="38">
        <f t="shared" si="36"/>
        <v>0.21484902125125802</v>
      </c>
      <c r="BS103" s="38">
        <f t="shared" si="36"/>
        <v>0.59836370397917438</v>
      </c>
      <c r="BT103" s="38">
        <f t="shared" si="28"/>
        <v>0.30902054822684166</v>
      </c>
      <c r="BU103" s="39">
        <f t="shared" si="28"/>
        <v>0.29639794473583442</v>
      </c>
      <c r="BV103" s="40">
        <f t="shared" si="28"/>
        <v>0.29149826127392597</v>
      </c>
      <c r="BW103" s="38">
        <f t="shared" si="37"/>
        <v>1</v>
      </c>
      <c r="BX103" s="38">
        <f t="shared" si="37"/>
        <v>-1.4406176505567414E-2</v>
      </c>
      <c r="BY103" s="38">
        <f t="shared" si="37"/>
        <v>-0.20192340747486931</v>
      </c>
      <c r="BZ103" s="38">
        <f t="shared" si="29"/>
        <v>-7.1119042610406358E-3</v>
      </c>
      <c r="CA103" s="39">
        <f t="shared" si="29"/>
        <v>-1.1250513367678183E-2</v>
      </c>
      <c r="CB103" s="40">
        <f t="shared" si="29"/>
        <v>-1.4469620136848604E-2</v>
      </c>
      <c r="CC103" s="2">
        <f t="shared" si="38"/>
        <v>10000</v>
      </c>
      <c r="CD103" s="2">
        <f t="shared" si="38"/>
        <v>-144.06176505567413</v>
      </c>
      <c r="CE103" s="2">
        <f t="shared" si="38"/>
        <v>-2019.234074748693</v>
      </c>
      <c r="CF103" s="2">
        <f t="shared" si="30"/>
        <v>-71.119042610406353</v>
      </c>
      <c r="CG103" s="29">
        <f t="shared" si="30"/>
        <v>-112.50513367678184</v>
      </c>
      <c r="CH103" s="31">
        <f t="shared" si="30"/>
        <v>-144.69620136848604</v>
      </c>
      <c r="CI103" s="40">
        <f>IFERROR(M103/'Class Sum-WR'!M103,0)</f>
        <v>0.35450084745353272</v>
      </c>
    </row>
    <row r="104" spans="1:87" ht="13.5" thickBot="1" x14ac:dyDescent="0.25">
      <c r="A104" t="s">
        <v>46</v>
      </c>
      <c r="B104" t="s">
        <v>46</v>
      </c>
      <c r="C104" t="s">
        <v>63</v>
      </c>
      <c r="D104" t="s">
        <v>63</v>
      </c>
      <c r="E104" t="s">
        <v>62</v>
      </c>
      <c r="F104" s="41">
        <f t="shared" si="43"/>
        <v>46109</v>
      </c>
      <c r="G104" s="61" t="s">
        <v>41</v>
      </c>
      <c r="H104" s="43">
        <v>-15</v>
      </c>
      <c r="I104" s="44">
        <v>9347.09</v>
      </c>
      <c r="J104" s="44">
        <v>573.07000000000005</v>
      </c>
      <c r="K104" s="44">
        <v>19869.54</v>
      </c>
      <c r="L104" s="45">
        <v>9503.86</v>
      </c>
      <c r="M104" s="46">
        <f t="shared" si="39"/>
        <v>39278.559999999998</v>
      </c>
      <c r="N104" t="s">
        <v>49</v>
      </c>
      <c r="O104" t="s">
        <v>49</v>
      </c>
      <c r="P104" t="s">
        <v>63</v>
      </c>
      <c r="Q104" t="s">
        <v>63</v>
      </c>
      <c r="R104" t="s">
        <v>62</v>
      </c>
      <c r="S104" s="41">
        <f t="shared" si="44"/>
        <v>45745</v>
      </c>
      <c r="T104" s="61" t="s">
        <v>41</v>
      </c>
      <c r="U104" s="43">
        <v>0</v>
      </c>
      <c r="V104" s="44">
        <v>8968.66</v>
      </c>
      <c r="W104" s="44">
        <v>309.97000000000003</v>
      </c>
      <c r="X104" s="44">
        <v>17835.45</v>
      </c>
      <c r="Y104" s="45">
        <v>10761.65</v>
      </c>
      <c r="Z104" s="47">
        <f t="shared" si="40"/>
        <v>37875.730000000003</v>
      </c>
      <c r="AA104" s="48">
        <f t="shared" si="31"/>
        <v>-15</v>
      </c>
      <c r="AB104" s="49">
        <f t="shared" si="31"/>
        <v>378.43000000000029</v>
      </c>
      <c r="AC104" s="49">
        <f t="shared" si="31"/>
        <v>263.10000000000002</v>
      </c>
      <c r="AD104" s="49">
        <f t="shared" si="23"/>
        <v>2034.0900000000001</v>
      </c>
      <c r="AE104" s="50">
        <f t="shared" si="23"/>
        <v>-1257.7899999999991</v>
      </c>
      <c r="AF104" s="51">
        <f t="shared" si="23"/>
        <v>1402.8299999999945</v>
      </c>
      <c r="AG104" s="52" t="e">
        <f t="shared" si="32"/>
        <v>#DIV/0!</v>
      </c>
      <c r="AH104" s="53">
        <f t="shared" si="32"/>
        <v>4.219470913157599E-2</v>
      </c>
      <c r="AI104" s="53">
        <f t="shared" si="32"/>
        <v>0.84879181856308672</v>
      </c>
      <c r="AJ104" s="53">
        <f t="shared" si="24"/>
        <v>0.11404758500626562</v>
      </c>
      <c r="AK104" s="54">
        <f t="shared" si="24"/>
        <v>-0.11687705881533028</v>
      </c>
      <c r="AL104" s="55">
        <f t="shared" si="24"/>
        <v>3.7037701979605257E-2</v>
      </c>
      <c r="AM104" s="44">
        <v>-15</v>
      </c>
      <c r="AN104" s="44">
        <v>1854.48</v>
      </c>
      <c r="AO104" s="44">
        <v>247.76</v>
      </c>
      <c r="AP104" s="44">
        <v>6108.24</v>
      </c>
      <c r="AQ104" s="45">
        <v>2615.8000000000002</v>
      </c>
      <c r="AR104" s="47">
        <f t="shared" si="41"/>
        <v>10811.279999999999</v>
      </c>
      <c r="AS104" s="44">
        <v>0</v>
      </c>
      <c r="AT104" s="44">
        <v>1829.64</v>
      </c>
      <c r="AU104" s="44">
        <v>74.349999999999994</v>
      </c>
      <c r="AV104" s="44">
        <v>5705.24</v>
      </c>
      <c r="AW104" s="45">
        <v>3297.42</v>
      </c>
      <c r="AX104" s="47">
        <f t="shared" si="42"/>
        <v>10906.65</v>
      </c>
      <c r="AY104" s="49">
        <f t="shared" si="33"/>
        <v>-15</v>
      </c>
      <c r="AZ104" s="49">
        <f t="shared" si="33"/>
        <v>24.839999999999918</v>
      </c>
      <c r="BA104" s="49">
        <f t="shared" si="33"/>
        <v>173.41</v>
      </c>
      <c r="BB104" s="49">
        <f t="shared" si="25"/>
        <v>403</v>
      </c>
      <c r="BC104" s="50">
        <f t="shared" si="25"/>
        <v>-681.61999999999989</v>
      </c>
      <c r="BD104" s="51">
        <f t="shared" si="25"/>
        <v>-95.3700000000008</v>
      </c>
      <c r="BE104" s="53" t="e">
        <f t="shared" si="34"/>
        <v>#DIV/0!</v>
      </c>
      <c r="BF104" s="53">
        <f t="shared" si="34"/>
        <v>1.3576441267134472E-2</v>
      </c>
      <c r="BG104" s="53">
        <f t="shared" si="34"/>
        <v>2.3323470073974448</v>
      </c>
      <c r="BH104" s="53">
        <f t="shared" si="26"/>
        <v>7.0636818083025438E-2</v>
      </c>
      <c r="BI104" s="54">
        <f t="shared" si="26"/>
        <v>-0.20671312723280622</v>
      </c>
      <c r="BJ104" s="55">
        <f t="shared" si="26"/>
        <v>-8.7442065162080754E-3</v>
      </c>
      <c r="BK104" s="56">
        <f t="shared" si="35"/>
        <v>1</v>
      </c>
      <c r="BL104" s="56">
        <f t="shared" si="35"/>
        <v>0.19840185555076501</v>
      </c>
      <c r="BM104" s="56">
        <f t="shared" si="35"/>
        <v>0.43233810878252216</v>
      </c>
      <c r="BN104" s="56">
        <f t="shared" si="27"/>
        <v>0.30741728293659537</v>
      </c>
      <c r="BO104" s="57">
        <f t="shared" si="27"/>
        <v>0.27523553587700156</v>
      </c>
      <c r="BP104" s="58">
        <f t="shared" si="27"/>
        <v>0.27524634304312579</v>
      </c>
      <c r="BQ104" s="56">
        <f t="shared" si="36"/>
        <v>0</v>
      </c>
      <c r="BR104" s="56">
        <f t="shared" si="36"/>
        <v>0.20400371961920735</v>
      </c>
      <c r="BS104" s="56">
        <f t="shared" si="36"/>
        <v>0.2398619221214956</v>
      </c>
      <c r="BT104" s="56">
        <f t="shared" si="28"/>
        <v>0.31988203269331583</v>
      </c>
      <c r="BU104" s="57">
        <f t="shared" si="28"/>
        <v>0.30640468701360851</v>
      </c>
      <c r="BV104" s="58">
        <f t="shared" si="28"/>
        <v>0.28795880633851806</v>
      </c>
      <c r="BW104" s="56">
        <f t="shared" si="37"/>
        <v>1</v>
      </c>
      <c r="BX104" s="56">
        <f t="shared" si="37"/>
        <v>-5.6018640684423471E-3</v>
      </c>
      <c r="BY104" s="56">
        <f t="shared" si="37"/>
        <v>0.19247618666102656</v>
      </c>
      <c r="BZ104" s="56">
        <f t="shared" si="29"/>
        <v>-1.2464749756720461E-2</v>
      </c>
      <c r="CA104" s="57">
        <f t="shared" si="29"/>
        <v>-3.1169151136606954E-2</v>
      </c>
      <c r="CB104" s="58">
        <f t="shared" si="29"/>
        <v>-1.2712463295392273E-2</v>
      </c>
      <c r="CC104" s="44">
        <f t="shared" si="38"/>
        <v>10000</v>
      </c>
      <c r="CD104" s="44">
        <f t="shared" si="38"/>
        <v>-56.018640684423474</v>
      </c>
      <c r="CE104" s="44">
        <f t="shared" si="38"/>
        <v>1924.7618666102655</v>
      </c>
      <c r="CF104" s="44">
        <f t="shared" si="30"/>
        <v>-124.64749756720461</v>
      </c>
      <c r="CG104" s="45">
        <f t="shared" si="30"/>
        <v>-311.69151136606956</v>
      </c>
      <c r="CH104" s="47">
        <f t="shared" si="30"/>
        <v>-127.12463295392273</v>
      </c>
      <c r="CI104" s="58">
        <f>IFERROR(M104/'Class Sum-WR'!M104,0)</f>
        <v>0.39608071428636249</v>
      </c>
    </row>
    <row r="105" spans="1:87" x14ac:dyDescent="0.2">
      <c r="A105" t="s">
        <v>46</v>
      </c>
      <c r="B105" t="s">
        <v>46</v>
      </c>
      <c r="C105" t="s">
        <v>70</v>
      </c>
      <c r="D105" t="s">
        <v>63</v>
      </c>
      <c r="E105" t="s">
        <v>66</v>
      </c>
      <c r="F105" s="27">
        <f t="shared" si="43"/>
        <v>46110</v>
      </c>
      <c r="G105" s="60" t="s">
        <v>35</v>
      </c>
      <c r="H105" s="28">
        <v>0</v>
      </c>
      <c r="I105" s="2">
        <v>3700.42</v>
      </c>
      <c r="J105" s="2">
        <v>293.73</v>
      </c>
      <c r="K105" s="2">
        <v>8089.76</v>
      </c>
      <c r="L105" s="29">
        <v>5234.74</v>
      </c>
      <c r="M105" s="30">
        <f t="shared" si="39"/>
        <v>17318.650000000001</v>
      </c>
      <c r="N105" t="s">
        <v>49</v>
      </c>
      <c r="O105" t="s">
        <v>49</v>
      </c>
      <c r="P105" t="s">
        <v>70</v>
      </c>
      <c r="Q105" t="s">
        <v>63</v>
      </c>
      <c r="R105" t="s">
        <v>66</v>
      </c>
      <c r="S105" s="27">
        <f t="shared" si="44"/>
        <v>45746</v>
      </c>
      <c r="T105" s="60" t="s">
        <v>35</v>
      </c>
      <c r="U105" s="28">
        <v>0</v>
      </c>
      <c r="V105" s="2">
        <v>4138.13</v>
      </c>
      <c r="W105" s="2">
        <v>307.67</v>
      </c>
      <c r="X105" s="2">
        <v>7749.57</v>
      </c>
      <c r="Y105" s="29">
        <v>6461.09</v>
      </c>
      <c r="Z105" s="31">
        <f t="shared" si="40"/>
        <v>18656.46</v>
      </c>
      <c r="AA105" s="32">
        <f t="shared" si="31"/>
        <v>0</v>
      </c>
      <c r="AB105" s="5">
        <f t="shared" si="31"/>
        <v>-437.71000000000004</v>
      </c>
      <c r="AC105" s="5">
        <f t="shared" si="31"/>
        <v>-13.939999999999998</v>
      </c>
      <c r="AD105" s="5">
        <f t="shared" si="23"/>
        <v>340.19000000000051</v>
      </c>
      <c r="AE105" s="33">
        <f t="shared" si="23"/>
        <v>-1226.3500000000004</v>
      </c>
      <c r="AF105" s="34">
        <f t="shared" si="23"/>
        <v>-1337.8099999999977</v>
      </c>
      <c r="AG105" s="35" t="e">
        <f t="shared" si="32"/>
        <v>#DIV/0!</v>
      </c>
      <c r="AH105" s="7">
        <f t="shared" si="32"/>
        <v>-0.10577483066022576</v>
      </c>
      <c r="AI105" s="7">
        <f t="shared" si="32"/>
        <v>-4.5308284850651664E-2</v>
      </c>
      <c r="AJ105" s="7">
        <f t="shared" si="24"/>
        <v>4.3897919497468962E-2</v>
      </c>
      <c r="AK105" s="36">
        <f t="shared" si="24"/>
        <v>-0.1898054353058076</v>
      </c>
      <c r="AL105" s="37">
        <f t="shared" si="24"/>
        <v>-7.1707601549275565E-2</v>
      </c>
      <c r="AM105" s="2">
        <v>0</v>
      </c>
      <c r="AN105" s="2">
        <v>787.05</v>
      </c>
      <c r="AO105" s="2">
        <v>119.29</v>
      </c>
      <c r="AP105" s="2">
        <v>2511.8000000000002</v>
      </c>
      <c r="AQ105" s="29">
        <v>1550.27</v>
      </c>
      <c r="AR105" s="31">
        <f t="shared" si="41"/>
        <v>4968.41</v>
      </c>
      <c r="AS105" s="2">
        <v>0</v>
      </c>
      <c r="AT105" s="2">
        <v>879.04</v>
      </c>
      <c r="AU105" s="2">
        <v>110.67</v>
      </c>
      <c r="AV105" s="2">
        <v>2348.19</v>
      </c>
      <c r="AW105" s="29">
        <v>1889.61</v>
      </c>
      <c r="AX105" s="31">
        <f t="shared" si="42"/>
        <v>5227.51</v>
      </c>
      <c r="AY105" s="5">
        <f t="shared" si="33"/>
        <v>0</v>
      </c>
      <c r="AZ105" s="5">
        <f t="shared" si="33"/>
        <v>-91.990000000000009</v>
      </c>
      <c r="BA105" s="5">
        <f t="shared" si="33"/>
        <v>8.6200000000000045</v>
      </c>
      <c r="BB105" s="5">
        <f t="shared" si="25"/>
        <v>163.61000000000013</v>
      </c>
      <c r="BC105" s="33">
        <f t="shared" si="25"/>
        <v>-339.33999999999992</v>
      </c>
      <c r="BD105" s="34">
        <f t="shared" si="25"/>
        <v>-259.10000000000036</v>
      </c>
      <c r="BE105" s="7" t="e">
        <f t="shared" si="34"/>
        <v>#DIV/0!</v>
      </c>
      <c r="BF105" s="7">
        <f t="shared" si="34"/>
        <v>-0.10464825263924282</v>
      </c>
      <c r="BG105" s="7">
        <f t="shared" si="34"/>
        <v>7.7889220204210755E-2</v>
      </c>
      <c r="BH105" s="7">
        <f t="shared" si="26"/>
        <v>6.9674941124866441E-2</v>
      </c>
      <c r="BI105" s="36">
        <f t="shared" si="26"/>
        <v>-0.17958203015437044</v>
      </c>
      <c r="BJ105" s="37">
        <f t="shared" si="26"/>
        <v>-4.9564706715051782E-2</v>
      </c>
      <c r="BK105" s="38">
        <f t="shared" si="35"/>
        <v>0</v>
      </c>
      <c r="BL105" s="38">
        <f t="shared" si="35"/>
        <v>0.21269207279173713</v>
      </c>
      <c r="BM105" s="38">
        <f t="shared" si="35"/>
        <v>0.40612126783100128</v>
      </c>
      <c r="BN105" s="38">
        <f t="shared" si="27"/>
        <v>0.31049128775142898</v>
      </c>
      <c r="BO105" s="39">
        <f t="shared" si="27"/>
        <v>0.2961503341140152</v>
      </c>
      <c r="BP105" s="40">
        <f t="shared" si="27"/>
        <v>0.28688206066870103</v>
      </c>
      <c r="BQ105" s="38">
        <f t="shared" si="36"/>
        <v>0</v>
      </c>
      <c r="BR105" s="38">
        <f t="shared" si="36"/>
        <v>0.21242445259090456</v>
      </c>
      <c r="BS105" s="38">
        <f t="shared" si="36"/>
        <v>0.3597035785094419</v>
      </c>
      <c r="BT105" s="38">
        <f t="shared" si="28"/>
        <v>0.30300907018066808</v>
      </c>
      <c r="BU105" s="39">
        <f t="shared" si="28"/>
        <v>0.29245994096971251</v>
      </c>
      <c r="BV105" s="40">
        <f t="shared" si="28"/>
        <v>0.28019838704663158</v>
      </c>
      <c r="BW105" s="38">
        <f t="shared" si="37"/>
        <v>0</v>
      </c>
      <c r="BX105" s="38">
        <f t="shared" si="37"/>
        <v>2.6762020083256899E-4</v>
      </c>
      <c r="BY105" s="38">
        <f t="shared" si="37"/>
        <v>4.6417689321559374E-2</v>
      </c>
      <c r="BZ105" s="38">
        <f t="shared" si="29"/>
        <v>7.4822175707608962E-3</v>
      </c>
      <c r="CA105" s="39">
        <f t="shared" si="29"/>
        <v>3.6903931443026949E-3</v>
      </c>
      <c r="CB105" s="40">
        <f t="shared" si="29"/>
        <v>6.6836736220694526E-3</v>
      </c>
      <c r="CC105" s="2">
        <f t="shared" si="38"/>
        <v>0</v>
      </c>
      <c r="CD105" s="2">
        <f t="shared" si="38"/>
        <v>2.6762020083256899</v>
      </c>
      <c r="CE105" s="2">
        <f t="shared" si="38"/>
        <v>464.17689321559374</v>
      </c>
      <c r="CF105" s="2">
        <f t="shared" si="30"/>
        <v>74.822175707608963</v>
      </c>
      <c r="CG105" s="29">
        <f t="shared" si="30"/>
        <v>36.903931443026949</v>
      </c>
      <c r="CH105" s="31">
        <f t="shared" si="30"/>
        <v>66.836736220694519</v>
      </c>
      <c r="CI105" s="40">
        <f>IFERROR(M105/'Class Sum-WR'!M105,0)</f>
        <v>0.3273940333646575</v>
      </c>
    </row>
    <row r="106" spans="1:87" x14ac:dyDescent="0.2">
      <c r="A106" t="s">
        <v>46</v>
      </c>
      <c r="B106" t="s">
        <v>46</v>
      </c>
      <c r="C106" t="s">
        <v>70</v>
      </c>
      <c r="D106" t="s">
        <v>63</v>
      </c>
      <c r="E106" t="s">
        <v>66</v>
      </c>
      <c r="F106" s="27">
        <f t="shared" si="43"/>
        <v>46111</v>
      </c>
      <c r="G106" s="60" t="s">
        <v>36</v>
      </c>
      <c r="H106" s="28">
        <v>0</v>
      </c>
      <c r="I106" s="2">
        <v>2157.52</v>
      </c>
      <c r="J106" s="2">
        <v>231.6</v>
      </c>
      <c r="K106" s="2">
        <v>5944.47</v>
      </c>
      <c r="L106" s="29">
        <v>4567.33</v>
      </c>
      <c r="M106" s="30">
        <f t="shared" si="39"/>
        <v>12900.92</v>
      </c>
      <c r="N106" t="s">
        <v>49</v>
      </c>
      <c r="O106" t="s">
        <v>49</v>
      </c>
      <c r="P106" t="s">
        <v>70</v>
      </c>
      <c r="Q106" t="s">
        <v>63</v>
      </c>
      <c r="R106" t="s">
        <v>66</v>
      </c>
      <c r="S106" s="27">
        <f t="shared" si="44"/>
        <v>45747</v>
      </c>
      <c r="T106" s="60" t="s">
        <v>36</v>
      </c>
      <c r="U106" s="28">
        <v>0</v>
      </c>
      <c r="V106" s="2">
        <v>2449.63</v>
      </c>
      <c r="W106" s="2">
        <v>197.43</v>
      </c>
      <c r="X106" s="2">
        <v>8950.23</v>
      </c>
      <c r="Y106" s="29">
        <v>7794.36</v>
      </c>
      <c r="Z106" s="31">
        <f t="shared" si="40"/>
        <v>19391.649999999998</v>
      </c>
      <c r="AA106" s="32">
        <f t="shared" si="31"/>
        <v>0</v>
      </c>
      <c r="AB106" s="5">
        <f t="shared" si="31"/>
        <v>-292.11000000000013</v>
      </c>
      <c r="AC106" s="5">
        <f t="shared" si="31"/>
        <v>34.169999999999987</v>
      </c>
      <c r="AD106" s="5">
        <f t="shared" si="23"/>
        <v>-3005.7599999999993</v>
      </c>
      <c r="AE106" s="33">
        <f t="shared" si="23"/>
        <v>-3227.0299999999997</v>
      </c>
      <c r="AF106" s="34">
        <f t="shared" si="23"/>
        <v>-6490.7299999999977</v>
      </c>
      <c r="AG106" s="35" t="e">
        <f t="shared" si="32"/>
        <v>#DIV/0!</v>
      </c>
      <c r="AH106" s="7">
        <f t="shared" si="32"/>
        <v>-0.11924658009576961</v>
      </c>
      <c r="AI106" s="7">
        <f t="shared" si="32"/>
        <v>0.17307400091171549</v>
      </c>
      <c r="AJ106" s="7">
        <f t="shared" si="24"/>
        <v>-0.33583047586486597</v>
      </c>
      <c r="AK106" s="36">
        <f t="shared" si="24"/>
        <v>-0.41402116402116401</v>
      </c>
      <c r="AL106" s="37">
        <f t="shared" si="24"/>
        <v>-0.33471777801270125</v>
      </c>
      <c r="AM106" s="2">
        <v>0</v>
      </c>
      <c r="AN106" s="2">
        <v>375.99</v>
      </c>
      <c r="AO106" s="2">
        <v>189.6</v>
      </c>
      <c r="AP106" s="2">
        <v>1609.78</v>
      </c>
      <c r="AQ106" s="29">
        <v>1277.06</v>
      </c>
      <c r="AR106" s="31">
        <f t="shared" si="41"/>
        <v>3452.43</v>
      </c>
      <c r="AS106" s="2">
        <v>0</v>
      </c>
      <c r="AT106" s="2">
        <v>511.61</v>
      </c>
      <c r="AU106" s="2">
        <v>77.790000000000006</v>
      </c>
      <c r="AV106" s="2">
        <v>2542.1799999999998</v>
      </c>
      <c r="AW106" s="29">
        <v>2370.63</v>
      </c>
      <c r="AX106" s="31">
        <f t="shared" si="42"/>
        <v>5502.21</v>
      </c>
      <c r="AY106" s="5">
        <f t="shared" si="33"/>
        <v>0</v>
      </c>
      <c r="AZ106" s="5">
        <f t="shared" si="33"/>
        <v>-135.62</v>
      </c>
      <c r="BA106" s="5">
        <f t="shared" si="33"/>
        <v>111.80999999999999</v>
      </c>
      <c r="BB106" s="5">
        <f t="shared" si="25"/>
        <v>-932.39999999999986</v>
      </c>
      <c r="BC106" s="33">
        <f t="shared" si="25"/>
        <v>-1093.5700000000002</v>
      </c>
      <c r="BD106" s="34">
        <f t="shared" si="25"/>
        <v>-2049.7800000000002</v>
      </c>
      <c r="BE106" s="7" t="e">
        <f t="shared" si="34"/>
        <v>#DIV/0!</v>
      </c>
      <c r="BF106" s="7">
        <f t="shared" si="34"/>
        <v>-0.26508473251109244</v>
      </c>
      <c r="BG106" s="7">
        <f t="shared" si="34"/>
        <v>1.4373312765136905</v>
      </c>
      <c r="BH106" s="7">
        <f t="shared" si="26"/>
        <v>-0.36677182575584732</v>
      </c>
      <c r="BI106" s="36">
        <f t="shared" si="26"/>
        <v>-0.46129931705917843</v>
      </c>
      <c r="BJ106" s="37">
        <f t="shared" si="26"/>
        <v>-0.37253758035407591</v>
      </c>
      <c r="BK106" s="38">
        <f t="shared" si="35"/>
        <v>0</v>
      </c>
      <c r="BL106" s="38">
        <f t="shared" si="35"/>
        <v>0.17426953168452669</v>
      </c>
      <c r="BM106" s="38">
        <f t="shared" si="35"/>
        <v>0.81865284974093266</v>
      </c>
      <c r="BN106" s="38">
        <f t="shared" si="27"/>
        <v>0.27080294794994336</v>
      </c>
      <c r="BO106" s="39">
        <f t="shared" si="27"/>
        <v>0.27960756065359849</v>
      </c>
      <c r="BP106" s="40">
        <f t="shared" si="27"/>
        <v>0.26761114711198891</v>
      </c>
      <c r="BQ106" s="38">
        <f t="shared" si="36"/>
        <v>0</v>
      </c>
      <c r="BR106" s="38">
        <f t="shared" si="36"/>
        <v>0.20885194906985952</v>
      </c>
      <c r="BS106" s="38">
        <f t="shared" si="36"/>
        <v>0.3940130679228081</v>
      </c>
      <c r="BT106" s="38">
        <f t="shared" si="28"/>
        <v>0.28403515887301217</v>
      </c>
      <c r="BU106" s="39">
        <f t="shared" si="28"/>
        <v>0.30414684464151004</v>
      </c>
      <c r="BV106" s="40">
        <f t="shared" si="28"/>
        <v>0.28374119788671931</v>
      </c>
      <c r="BW106" s="38">
        <f t="shared" si="37"/>
        <v>0</v>
      </c>
      <c r="BX106" s="38">
        <f t="shared" si="37"/>
        <v>-3.4582417385332825E-2</v>
      </c>
      <c r="BY106" s="38">
        <f t="shared" si="37"/>
        <v>0.42463978181812456</v>
      </c>
      <c r="BZ106" s="38">
        <f t="shared" si="29"/>
        <v>-1.323221092306881E-2</v>
      </c>
      <c r="CA106" s="39">
        <f t="shared" si="29"/>
        <v>-2.4539283987911553E-2</v>
      </c>
      <c r="CB106" s="40">
        <f t="shared" si="29"/>
        <v>-1.6130050774730398E-2</v>
      </c>
      <c r="CC106" s="2">
        <f t="shared" si="38"/>
        <v>0</v>
      </c>
      <c r="CD106" s="2">
        <f t="shared" si="38"/>
        <v>-345.82417385332826</v>
      </c>
      <c r="CE106" s="2">
        <f t="shared" si="38"/>
        <v>4246.3978181812454</v>
      </c>
      <c r="CF106" s="2">
        <f t="shared" si="30"/>
        <v>-132.32210923068811</v>
      </c>
      <c r="CG106" s="29">
        <f t="shared" si="30"/>
        <v>-245.39283987911554</v>
      </c>
      <c r="CH106" s="31">
        <f t="shared" si="30"/>
        <v>-161.30050774730398</v>
      </c>
      <c r="CI106" s="40">
        <f>IFERROR(M106/'Class Sum-WR'!M106,0)</f>
        <v>0.25082440491293029</v>
      </c>
    </row>
    <row r="107" spans="1:87" x14ac:dyDescent="0.2">
      <c r="A107" t="s">
        <v>46</v>
      </c>
      <c r="B107" t="s">
        <v>46</v>
      </c>
      <c r="C107" t="s">
        <v>70</v>
      </c>
      <c r="D107" t="s">
        <v>63</v>
      </c>
      <c r="E107" t="s">
        <v>66</v>
      </c>
      <c r="F107" s="27">
        <f t="shared" si="43"/>
        <v>46112</v>
      </c>
      <c r="G107" s="60" t="s">
        <v>37</v>
      </c>
      <c r="H107" s="28">
        <v>0</v>
      </c>
      <c r="I107" s="2">
        <v>2929.78</v>
      </c>
      <c r="J107" s="2">
        <v>66.27</v>
      </c>
      <c r="K107" s="2">
        <v>7826.54</v>
      </c>
      <c r="L107" s="29">
        <v>5877.2</v>
      </c>
      <c r="M107" s="30">
        <f t="shared" si="39"/>
        <v>16699.79</v>
      </c>
      <c r="N107" t="s">
        <v>49</v>
      </c>
      <c r="O107" t="s">
        <v>49</v>
      </c>
      <c r="P107" t="s">
        <v>70</v>
      </c>
      <c r="Q107" t="s">
        <v>70</v>
      </c>
      <c r="R107" t="s">
        <v>66</v>
      </c>
      <c r="S107" s="27">
        <f t="shared" si="44"/>
        <v>45748</v>
      </c>
      <c r="T107" s="60" t="s">
        <v>37</v>
      </c>
      <c r="U107" s="28">
        <v>0</v>
      </c>
      <c r="V107" s="2">
        <v>2609.6</v>
      </c>
      <c r="W107" s="2">
        <v>-104.42</v>
      </c>
      <c r="X107" s="2">
        <v>6559</v>
      </c>
      <c r="Y107" s="29">
        <v>6313.45</v>
      </c>
      <c r="Z107" s="31">
        <f t="shared" si="40"/>
        <v>15377.630000000001</v>
      </c>
      <c r="AA107" s="32">
        <f t="shared" si="31"/>
        <v>0</v>
      </c>
      <c r="AB107" s="5">
        <f t="shared" si="31"/>
        <v>320.18000000000029</v>
      </c>
      <c r="AC107" s="5">
        <f t="shared" si="31"/>
        <v>170.69</v>
      </c>
      <c r="AD107" s="5">
        <f t="shared" si="23"/>
        <v>1267.54</v>
      </c>
      <c r="AE107" s="33">
        <f t="shared" si="23"/>
        <v>-436.25</v>
      </c>
      <c r="AF107" s="34">
        <f t="shared" si="23"/>
        <v>1322.1599999999999</v>
      </c>
      <c r="AG107" s="35" t="e">
        <f t="shared" si="32"/>
        <v>#DIV/0!</v>
      </c>
      <c r="AH107" s="7">
        <f t="shared" si="32"/>
        <v>0.12269313304721041</v>
      </c>
      <c r="AI107" s="7">
        <f t="shared" si="32"/>
        <v>-1.6346485347634552</v>
      </c>
      <c r="AJ107" s="7">
        <f t="shared" si="24"/>
        <v>0.19325202012501905</v>
      </c>
      <c r="AK107" s="36">
        <f t="shared" si="24"/>
        <v>-6.9098511907118937E-2</v>
      </c>
      <c r="AL107" s="37">
        <f t="shared" si="24"/>
        <v>8.5979438964261704E-2</v>
      </c>
      <c r="AM107" s="2">
        <v>0</v>
      </c>
      <c r="AN107" s="2">
        <v>530.12</v>
      </c>
      <c r="AO107" s="2">
        <v>-2.48</v>
      </c>
      <c r="AP107" s="2">
        <v>2158.23</v>
      </c>
      <c r="AQ107" s="29">
        <v>1713.78</v>
      </c>
      <c r="AR107" s="31">
        <f t="shared" si="41"/>
        <v>4399.6499999999996</v>
      </c>
      <c r="AS107" s="2">
        <v>0</v>
      </c>
      <c r="AT107" s="2">
        <v>551.85</v>
      </c>
      <c r="AU107" s="2">
        <v>-174.23</v>
      </c>
      <c r="AV107" s="2">
        <v>2031.98</v>
      </c>
      <c r="AW107" s="29">
        <v>1821.34</v>
      </c>
      <c r="AX107" s="31">
        <f t="shared" si="42"/>
        <v>4230.9399999999996</v>
      </c>
      <c r="AY107" s="5">
        <f t="shared" si="33"/>
        <v>0</v>
      </c>
      <c r="AZ107" s="5">
        <f t="shared" si="33"/>
        <v>-21.730000000000018</v>
      </c>
      <c r="BA107" s="5">
        <f t="shared" si="33"/>
        <v>171.75</v>
      </c>
      <c r="BB107" s="5">
        <f t="shared" si="25"/>
        <v>126.25</v>
      </c>
      <c r="BC107" s="33">
        <f t="shared" si="25"/>
        <v>-107.55999999999995</v>
      </c>
      <c r="BD107" s="34">
        <f t="shared" si="25"/>
        <v>168.71000000000004</v>
      </c>
      <c r="BE107" s="7" t="e">
        <f t="shared" si="34"/>
        <v>#DIV/0!</v>
      </c>
      <c r="BF107" s="7">
        <f t="shared" si="34"/>
        <v>-3.9376642203497361E-2</v>
      </c>
      <c r="BG107" s="7">
        <f t="shared" si="34"/>
        <v>-0.985765941571486</v>
      </c>
      <c r="BH107" s="7">
        <f t="shared" si="26"/>
        <v>6.2131517042490578E-2</v>
      </c>
      <c r="BI107" s="36">
        <f t="shared" si="26"/>
        <v>-5.9055420734184697E-2</v>
      </c>
      <c r="BJ107" s="37">
        <f t="shared" si="26"/>
        <v>3.9875299578817011E-2</v>
      </c>
      <c r="BK107" s="38">
        <f t="shared" si="35"/>
        <v>0</v>
      </c>
      <c r="BL107" s="38">
        <f t="shared" si="35"/>
        <v>0.18094191372731058</v>
      </c>
      <c r="BM107" s="38">
        <f t="shared" si="35"/>
        <v>-3.742266485589256E-2</v>
      </c>
      <c r="BN107" s="38">
        <f t="shared" si="27"/>
        <v>0.27575787001663571</v>
      </c>
      <c r="BO107" s="39">
        <f t="shared" si="27"/>
        <v>0.29159803988293748</v>
      </c>
      <c r="BP107" s="40">
        <f t="shared" si="27"/>
        <v>0.26345540872070844</v>
      </c>
      <c r="BQ107" s="38">
        <f t="shared" si="36"/>
        <v>0</v>
      </c>
      <c r="BR107" s="38">
        <f t="shared" si="36"/>
        <v>0.21146919068056408</v>
      </c>
      <c r="BS107" s="38">
        <f t="shared" si="36"/>
        <v>1.6685500861903848</v>
      </c>
      <c r="BT107" s="38">
        <f t="shared" si="28"/>
        <v>0.30980027443207808</v>
      </c>
      <c r="BU107" s="39">
        <f t="shared" si="28"/>
        <v>0.28848569324220513</v>
      </c>
      <c r="BV107" s="40">
        <f t="shared" si="28"/>
        <v>0.27513602551238386</v>
      </c>
      <c r="BW107" s="38">
        <f t="shared" si="37"/>
        <v>0</v>
      </c>
      <c r="BX107" s="38">
        <f t="shared" si="37"/>
        <v>-3.0527276953253496E-2</v>
      </c>
      <c r="BY107" s="38">
        <f t="shared" si="37"/>
        <v>-1.7059727510462774</v>
      </c>
      <c r="BZ107" s="38">
        <f t="shared" si="29"/>
        <v>-3.4042404415442373E-2</v>
      </c>
      <c r="CA107" s="39">
        <f t="shared" si="29"/>
        <v>3.1123466407323441E-3</v>
      </c>
      <c r="CB107" s="40">
        <f t="shared" si="29"/>
        <v>-1.1680616791675424E-2</v>
      </c>
      <c r="CC107" s="2">
        <f t="shared" si="38"/>
        <v>0</v>
      </c>
      <c r="CD107" s="2">
        <f t="shared" si="38"/>
        <v>-305.27276953253494</v>
      </c>
      <c r="CE107" s="2">
        <f t="shared" si="38"/>
        <v>-17059.727510462773</v>
      </c>
      <c r="CF107" s="2">
        <f t="shared" si="30"/>
        <v>-340.42404415442371</v>
      </c>
      <c r="CG107" s="29">
        <f t="shared" si="30"/>
        <v>31.123466407323441</v>
      </c>
      <c r="CH107" s="31">
        <f t="shared" si="30"/>
        <v>-116.80616791675425</v>
      </c>
      <c r="CI107" s="40">
        <f>IFERROR(M107/'Class Sum-WR'!M107,0)</f>
        <v>0.23090221126905452</v>
      </c>
    </row>
    <row r="108" spans="1:87" x14ac:dyDescent="0.2">
      <c r="A108" t="s">
        <v>46</v>
      </c>
      <c r="B108" t="s">
        <v>46</v>
      </c>
      <c r="C108" t="s">
        <v>70</v>
      </c>
      <c r="D108" t="s">
        <v>70</v>
      </c>
      <c r="E108" t="s">
        <v>66</v>
      </c>
      <c r="F108" s="27">
        <f t="shared" si="43"/>
        <v>46113</v>
      </c>
      <c r="G108" s="60" t="s">
        <v>38</v>
      </c>
      <c r="H108" s="28">
        <v>4.99</v>
      </c>
      <c r="I108" s="2">
        <v>3834.02</v>
      </c>
      <c r="J108" s="2">
        <v>355.05</v>
      </c>
      <c r="K108" s="2">
        <v>10966.85</v>
      </c>
      <c r="L108" s="29">
        <v>7182.11</v>
      </c>
      <c r="M108" s="30">
        <f t="shared" si="39"/>
        <v>22343.02</v>
      </c>
      <c r="N108" t="s">
        <v>49</v>
      </c>
      <c r="O108" t="s">
        <v>49</v>
      </c>
      <c r="P108" t="s">
        <v>70</v>
      </c>
      <c r="Q108" t="s">
        <v>70</v>
      </c>
      <c r="R108" t="s">
        <v>66</v>
      </c>
      <c r="S108" s="27">
        <f t="shared" si="44"/>
        <v>45749</v>
      </c>
      <c r="T108" s="60" t="s">
        <v>38</v>
      </c>
      <c r="U108" s="28">
        <v>0</v>
      </c>
      <c r="V108" s="2">
        <v>4399.6099999999997</v>
      </c>
      <c r="W108" s="2">
        <v>168.74</v>
      </c>
      <c r="X108" s="2">
        <v>8225.69</v>
      </c>
      <c r="Y108" s="29">
        <v>6832.5</v>
      </c>
      <c r="Z108" s="31">
        <f t="shared" si="40"/>
        <v>19626.54</v>
      </c>
      <c r="AA108" s="32">
        <f t="shared" si="31"/>
        <v>4.99</v>
      </c>
      <c r="AB108" s="5">
        <f t="shared" si="31"/>
        <v>-565.58999999999969</v>
      </c>
      <c r="AC108" s="5">
        <f t="shared" si="31"/>
        <v>186.31</v>
      </c>
      <c r="AD108" s="5">
        <f t="shared" si="23"/>
        <v>2741.16</v>
      </c>
      <c r="AE108" s="33">
        <f t="shared" si="23"/>
        <v>349.60999999999967</v>
      </c>
      <c r="AF108" s="34">
        <f t="shared" si="23"/>
        <v>2716.4799999999996</v>
      </c>
      <c r="AG108" s="35" t="e">
        <f t="shared" si="32"/>
        <v>#DIV/0!</v>
      </c>
      <c r="AH108" s="7">
        <f t="shared" si="32"/>
        <v>-0.12855457642836518</v>
      </c>
      <c r="AI108" s="7">
        <f t="shared" si="32"/>
        <v>1.1041246888704515</v>
      </c>
      <c r="AJ108" s="7">
        <f t="shared" si="24"/>
        <v>0.33324377650993409</v>
      </c>
      <c r="AK108" s="36">
        <f t="shared" si="24"/>
        <v>5.1168679107208147E-2</v>
      </c>
      <c r="AL108" s="37">
        <f t="shared" si="24"/>
        <v>0.13840850195704385</v>
      </c>
      <c r="AM108" s="2">
        <v>4.99</v>
      </c>
      <c r="AN108" s="2">
        <v>740.97</v>
      </c>
      <c r="AO108" s="2">
        <v>125.17</v>
      </c>
      <c r="AP108" s="2">
        <v>3187.59</v>
      </c>
      <c r="AQ108" s="29">
        <v>1997.93</v>
      </c>
      <c r="AR108" s="31">
        <f t="shared" si="41"/>
        <v>6056.6500000000005</v>
      </c>
      <c r="AS108" s="2">
        <v>0</v>
      </c>
      <c r="AT108" s="2">
        <v>918.24</v>
      </c>
      <c r="AU108" s="2">
        <v>-35.24</v>
      </c>
      <c r="AV108" s="2">
        <v>2586.2199999999998</v>
      </c>
      <c r="AW108" s="29">
        <v>2045.1</v>
      </c>
      <c r="AX108" s="31">
        <f t="shared" si="42"/>
        <v>5514.32</v>
      </c>
      <c r="AY108" s="5">
        <f t="shared" si="33"/>
        <v>4.99</v>
      </c>
      <c r="AZ108" s="5">
        <f t="shared" si="33"/>
        <v>-177.26999999999998</v>
      </c>
      <c r="BA108" s="5">
        <f t="shared" si="33"/>
        <v>160.41</v>
      </c>
      <c r="BB108" s="5">
        <f t="shared" si="25"/>
        <v>601.37000000000035</v>
      </c>
      <c r="BC108" s="33">
        <f t="shared" si="25"/>
        <v>-47.169999999999845</v>
      </c>
      <c r="BD108" s="34">
        <f t="shared" si="25"/>
        <v>542.33000000000084</v>
      </c>
      <c r="BE108" s="7" t="e">
        <f t="shared" si="34"/>
        <v>#DIV/0!</v>
      </c>
      <c r="BF108" s="7">
        <f t="shared" si="34"/>
        <v>-0.1930541035023523</v>
      </c>
      <c r="BG108" s="7">
        <f t="shared" si="34"/>
        <v>-4.551929625425652</v>
      </c>
      <c r="BH108" s="7">
        <f t="shared" si="26"/>
        <v>0.23252855518865387</v>
      </c>
      <c r="BI108" s="36">
        <f t="shared" si="26"/>
        <v>-2.3064886802601266E-2</v>
      </c>
      <c r="BJ108" s="37">
        <f t="shared" si="26"/>
        <v>9.8349388501211554E-2</v>
      </c>
      <c r="BK108" s="38">
        <f t="shared" si="35"/>
        <v>1</v>
      </c>
      <c r="BL108" s="38">
        <f t="shared" si="35"/>
        <v>0.19326190265048174</v>
      </c>
      <c r="BM108" s="38">
        <f t="shared" si="35"/>
        <v>0.35254189550767495</v>
      </c>
      <c r="BN108" s="38">
        <f t="shared" si="27"/>
        <v>0.29065684312268336</v>
      </c>
      <c r="BO108" s="39">
        <f t="shared" si="27"/>
        <v>0.27818148148663835</v>
      </c>
      <c r="BP108" s="40">
        <f t="shared" si="27"/>
        <v>0.27107570955045468</v>
      </c>
      <c r="BQ108" s="38">
        <f t="shared" si="36"/>
        <v>0</v>
      </c>
      <c r="BR108" s="38">
        <f t="shared" si="36"/>
        <v>0.20870940833392052</v>
      </c>
      <c r="BS108" s="38">
        <f t="shared" si="36"/>
        <v>-0.20884200545217493</v>
      </c>
      <c r="BT108" s="38">
        <f t="shared" si="28"/>
        <v>0.31440766671245812</v>
      </c>
      <c r="BU108" s="39">
        <f t="shared" si="28"/>
        <v>0.29931942919868276</v>
      </c>
      <c r="BV108" s="40">
        <f t="shared" si="28"/>
        <v>0.2809624111025173</v>
      </c>
      <c r="BW108" s="38">
        <f t="shared" si="37"/>
        <v>1</v>
      </c>
      <c r="BX108" s="38">
        <f t="shared" si="37"/>
        <v>-1.5447505683438778E-2</v>
      </c>
      <c r="BY108" s="38">
        <f t="shared" si="37"/>
        <v>0.56138390095984991</v>
      </c>
      <c r="BZ108" s="38">
        <f t="shared" si="29"/>
        <v>-2.3750823589774761E-2</v>
      </c>
      <c r="CA108" s="39">
        <f t="shared" si="29"/>
        <v>-2.1137947712044414E-2</v>
      </c>
      <c r="CB108" s="40">
        <f t="shared" si="29"/>
        <v>-9.8867015520626156E-3</v>
      </c>
      <c r="CC108" s="2">
        <f t="shared" si="38"/>
        <v>10000</v>
      </c>
      <c r="CD108" s="2">
        <f t="shared" si="38"/>
        <v>-154.47505683438777</v>
      </c>
      <c r="CE108" s="2">
        <f t="shared" si="38"/>
        <v>5613.8390095984987</v>
      </c>
      <c r="CF108" s="2">
        <f t="shared" si="30"/>
        <v>-237.50823589774762</v>
      </c>
      <c r="CG108" s="29">
        <f t="shared" si="30"/>
        <v>-211.37947712044414</v>
      </c>
      <c r="CH108" s="31">
        <f t="shared" si="30"/>
        <v>-98.867015520626154</v>
      </c>
      <c r="CI108" s="40">
        <f>IFERROR(M108/'Class Sum-WR'!M108,0)</f>
        <v>0.30679768480071007</v>
      </c>
    </row>
    <row r="109" spans="1:87" x14ac:dyDescent="0.2">
      <c r="A109" t="s">
        <v>46</v>
      </c>
      <c r="B109" t="s">
        <v>46</v>
      </c>
      <c r="C109" t="s">
        <v>70</v>
      </c>
      <c r="D109" t="s">
        <v>70</v>
      </c>
      <c r="E109" t="s">
        <v>66</v>
      </c>
      <c r="F109" s="27">
        <f t="shared" si="43"/>
        <v>46114</v>
      </c>
      <c r="G109" s="60" t="s">
        <v>39</v>
      </c>
      <c r="H109" s="28">
        <v>0</v>
      </c>
      <c r="I109" s="2">
        <v>4977.58</v>
      </c>
      <c r="J109" s="2">
        <v>295.82</v>
      </c>
      <c r="K109" s="2">
        <v>10508.57</v>
      </c>
      <c r="L109" s="29">
        <v>7796.14</v>
      </c>
      <c r="M109" s="30">
        <f t="shared" si="39"/>
        <v>23578.11</v>
      </c>
      <c r="N109" t="s">
        <v>49</v>
      </c>
      <c r="O109" t="s">
        <v>49</v>
      </c>
      <c r="P109" t="s">
        <v>70</v>
      </c>
      <c r="Q109" t="s">
        <v>70</v>
      </c>
      <c r="R109" t="s">
        <v>66</v>
      </c>
      <c r="S109" s="27">
        <f t="shared" si="44"/>
        <v>45750</v>
      </c>
      <c r="T109" s="60" t="s">
        <v>39</v>
      </c>
      <c r="U109" s="28">
        <v>0</v>
      </c>
      <c r="V109" s="2">
        <v>4032.74</v>
      </c>
      <c r="W109" s="2">
        <v>120.64</v>
      </c>
      <c r="X109" s="2">
        <v>9736.59</v>
      </c>
      <c r="Y109" s="29">
        <v>10912.84</v>
      </c>
      <c r="Z109" s="31">
        <f t="shared" si="40"/>
        <v>24802.81</v>
      </c>
      <c r="AA109" s="32">
        <f t="shared" si="31"/>
        <v>0</v>
      </c>
      <c r="AB109" s="5">
        <f t="shared" si="31"/>
        <v>944.84000000000015</v>
      </c>
      <c r="AC109" s="5">
        <f t="shared" si="31"/>
        <v>175.18</v>
      </c>
      <c r="AD109" s="5">
        <f t="shared" si="23"/>
        <v>771.97999999999956</v>
      </c>
      <c r="AE109" s="33">
        <f t="shared" si="23"/>
        <v>-3116.7</v>
      </c>
      <c r="AF109" s="34">
        <f t="shared" si="23"/>
        <v>-1224.7000000000007</v>
      </c>
      <c r="AG109" s="35" t="e">
        <f t="shared" si="32"/>
        <v>#DIV/0!</v>
      </c>
      <c r="AH109" s="7">
        <f t="shared" si="32"/>
        <v>0.23429231738222653</v>
      </c>
      <c r="AI109" s="7">
        <f t="shared" si="32"/>
        <v>1.4520888594164456</v>
      </c>
      <c r="AJ109" s="7">
        <f t="shared" si="24"/>
        <v>7.928648530953851E-2</v>
      </c>
      <c r="AK109" s="36">
        <f t="shared" si="24"/>
        <v>-0.28559934902371881</v>
      </c>
      <c r="AL109" s="37">
        <f t="shared" si="24"/>
        <v>-4.9377469730244303E-2</v>
      </c>
      <c r="AM109" s="2">
        <v>0</v>
      </c>
      <c r="AN109" s="2">
        <v>1010.38</v>
      </c>
      <c r="AO109" s="2">
        <v>121.19</v>
      </c>
      <c r="AP109" s="2">
        <v>3061.69</v>
      </c>
      <c r="AQ109" s="29">
        <v>2274.2800000000002</v>
      </c>
      <c r="AR109" s="31">
        <f t="shared" si="41"/>
        <v>6467.5400000000009</v>
      </c>
      <c r="AS109" s="2">
        <v>0</v>
      </c>
      <c r="AT109" s="2">
        <v>859.95</v>
      </c>
      <c r="AU109" s="2">
        <v>44.92</v>
      </c>
      <c r="AV109" s="2">
        <v>2950.54</v>
      </c>
      <c r="AW109" s="29">
        <v>3290.14</v>
      </c>
      <c r="AX109" s="31">
        <f t="shared" si="42"/>
        <v>7145.5499999999993</v>
      </c>
      <c r="AY109" s="5">
        <f t="shared" si="33"/>
        <v>0</v>
      </c>
      <c r="AZ109" s="5">
        <f t="shared" si="33"/>
        <v>150.42999999999995</v>
      </c>
      <c r="BA109" s="5">
        <f t="shared" si="33"/>
        <v>76.27</v>
      </c>
      <c r="BB109" s="5">
        <f t="shared" si="25"/>
        <v>111.15000000000009</v>
      </c>
      <c r="BC109" s="33">
        <f t="shared" si="25"/>
        <v>-1015.8599999999997</v>
      </c>
      <c r="BD109" s="34">
        <f t="shared" si="25"/>
        <v>-678.0099999999984</v>
      </c>
      <c r="BE109" s="7" t="e">
        <f t="shared" si="34"/>
        <v>#DIV/0!</v>
      </c>
      <c r="BF109" s="7">
        <f t="shared" si="34"/>
        <v>0.17492877492877487</v>
      </c>
      <c r="BG109" s="7">
        <f t="shared" si="34"/>
        <v>1.697907390917186</v>
      </c>
      <c r="BH109" s="7">
        <f t="shared" si="26"/>
        <v>3.7671070380337193E-2</v>
      </c>
      <c r="BI109" s="36">
        <f t="shared" si="26"/>
        <v>-0.30875889779766202</v>
      </c>
      <c r="BJ109" s="37">
        <f t="shared" si="26"/>
        <v>-9.4885628118199228E-2</v>
      </c>
      <c r="BK109" s="38">
        <f t="shared" si="35"/>
        <v>0</v>
      </c>
      <c r="BL109" s="38">
        <f t="shared" si="35"/>
        <v>0.20298619007630214</v>
      </c>
      <c r="BM109" s="38">
        <f t="shared" si="35"/>
        <v>0.40967480224460823</v>
      </c>
      <c r="BN109" s="38">
        <f t="shared" si="27"/>
        <v>0.29135172530610731</v>
      </c>
      <c r="BO109" s="39">
        <f t="shared" si="27"/>
        <v>0.29171872234208213</v>
      </c>
      <c r="BP109" s="40">
        <f t="shared" si="27"/>
        <v>0.27430273249212939</v>
      </c>
      <c r="BQ109" s="38">
        <f t="shared" si="36"/>
        <v>0</v>
      </c>
      <c r="BR109" s="38">
        <f t="shared" si="36"/>
        <v>0.21324211330261808</v>
      </c>
      <c r="BS109" s="38">
        <f t="shared" si="36"/>
        <v>0.3723474801061008</v>
      </c>
      <c r="BT109" s="38">
        <f t="shared" si="28"/>
        <v>0.30303627861499766</v>
      </c>
      <c r="BU109" s="39">
        <f t="shared" si="28"/>
        <v>0.30149255372570294</v>
      </c>
      <c r="BV109" s="40">
        <f t="shared" si="28"/>
        <v>0.28809437317787778</v>
      </c>
      <c r="BW109" s="38">
        <f t="shared" si="37"/>
        <v>0</v>
      </c>
      <c r="BX109" s="38">
        <f t="shared" si="37"/>
        <v>-1.0255923226315938E-2</v>
      </c>
      <c r="BY109" s="38">
        <f t="shared" si="37"/>
        <v>3.7327322138507424E-2</v>
      </c>
      <c r="BZ109" s="38">
        <f t="shared" si="29"/>
        <v>-1.1684553308890344E-2</v>
      </c>
      <c r="CA109" s="39">
        <f t="shared" si="29"/>
        <v>-9.7738313836208124E-3</v>
      </c>
      <c r="CB109" s="40">
        <f t="shared" si="29"/>
        <v>-1.3791640685748396E-2</v>
      </c>
      <c r="CC109" s="2">
        <f t="shared" si="38"/>
        <v>0</v>
      </c>
      <c r="CD109" s="2">
        <f t="shared" si="38"/>
        <v>-102.55923226315939</v>
      </c>
      <c r="CE109" s="2">
        <f t="shared" si="38"/>
        <v>373.27322138507424</v>
      </c>
      <c r="CF109" s="2">
        <f t="shared" si="30"/>
        <v>-116.84553308890344</v>
      </c>
      <c r="CG109" s="29">
        <f t="shared" si="30"/>
        <v>-97.738313836208121</v>
      </c>
      <c r="CH109" s="31">
        <f t="shared" si="30"/>
        <v>-137.91640685748396</v>
      </c>
      <c r="CI109" s="40">
        <f>IFERROR(M109/'Class Sum-WR'!M109,0)</f>
        <v>0.22477805677616688</v>
      </c>
    </row>
    <row r="110" spans="1:87" x14ac:dyDescent="0.2">
      <c r="A110" t="s">
        <v>46</v>
      </c>
      <c r="B110" t="s">
        <v>46</v>
      </c>
      <c r="C110" t="s">
        <v>70</v>
      </c>
      <c r="D110" t="s">
        <v>70</v>
      </c>
      <c r="E110" t="s">
        <v>66</v>
      </c>
      <c r="F110" s="27">
        <f t="shared" si="43"/>
        <v>46115</v>
      </c>
      <c r="G110" s="60" t="s">
        <v>40</v>
      </c>
      <c r="H110" s="28">
        <v>0</v>
      </c>
      <c r="I110" s="2">
        <v>8963.3700000000008</v>
      </c>
      <c r="J110" s="2">
        <v>508.26</v>
      </c>
      <c r="K110" s="2">
        <v>17995.16</v>
      </c>
      <c r="L110" s="29">
        <v>14727.34</v>
      </c>
      <c r="M110" s="30">
        <f t="shared" si="39"/>
        <v>42194.130000000005</v>
      </c>
      <c r="N110" t="s">
        <v>49</v>
      </c>
      <c r="O110" t="s">
        <v>49</v>
      </c>
      <c r="P110" t="s">
        <v>70</v>
      </c>
      <c r="Q110" t="s">
        <v>70</v>
      </c>
      <c r="R110" t="s">
        <v>66</v>
      </c>
      <c r="S110" s="27">
        <f t="shared" si="44"/>
        <v>45751</v>
      </c>
      <c r="T110" s="60" t="s">
        <v>40</v>
      </c>
      <c r="U110" s="28">
        <v>0</v>
      </c>
      <c r="V110" s="2">
        <v>8065.33</v>
      </c>
      <c r="W110" s="2">
        <v>488.23</v>
      </c>
      <c r="X110" s="2">
        <v>19536.75</v>
      </c>
      <c r="Y110" s="29">
        <v>14723</v>
      </c>
      <c r="Z110" s="31">
        <f t="shared" si="40"/>
        <v>42813.31</v>
      </c>
      <c r="AA110" s="32">
        <f t="shared" si="31"/>
        <v>0</v>
      </c>
      <c r="AB110" s="5">
        <f t="shared" si="31"/>
        <v>898.04000000000087</v>
      </c>
      <c r="AC110" s="5">
        <f t="shared" si="31"/>
        <v>20.029999999999973</v>
      </c>
      <c r="AD110" s="5">
        <f t="shared" si="23"/>
        <v>-1541.5900000000001</v>
      </c>
      <c r="AE110" s="33">
        <f t="shared" si="23"/>
        <v>4.3400000000001455</v>
      </c>
      <c r="AF110" s="34">
        <f t="shared" si="23"/>
        <v>-619.17999999999302</v>
      </c>
      <c r="AG110" s="35" t="e">
        <f t="shared" si="32"/>
        <v>#DIV/0!</v>
      </c>
      <c r="AH110" s="7">
        <f t="shared" si="32"/>
        <v>0.11134572298963599</v>
      </c>
      <c r="AI110" s="7">
        <f t="shared" si="32"/>
        <v>4.1025746062306641E-2</v>
      </c>
      <c r="AJ110" s="7">
        <f t="shared" si="24"/>
        <v>-7.8907187735933568E-2</v>
      </c>
      <c r="AK110" s="36">
        <f t="shared" si="24"/>
        <v>2.9477687971202508E-4</v>
      </c>
      <c r="AL110" s="37">
        <f t="shared" si="24"/>
        <v>-1.4462324917180967E-2</v>
      </c>
      <c r="AM110" s="2">
        <v>0</v>
      </c>
      <c r="AN110" s="2">
        <v>1733.56</v>
      </c>
      <c r="AO110" s="2">
        <v>209.05</v>
      </c>
      <c r="AP110" s="2">
        <v>5484.69</v>
      </c>
      <c r="AQ110" s="29">
        <v>4384.6400000000003</v>
      </c>
      <c r="AR110" s="31">
        <f t="shared" si="41"/>
        <v>11811.939999999999</v>
      </c>
      <c r="AS110" s="2">
        <v>0</v>
      </c>
      <c r="AT110" s="2">
        <v>1734.62</v>
      </c>
      <c r="AU110" s="2">
        <v>198.58</v>
      </c>
      <c r="AV110" s="2">
        <v>5982.07</v>
      </c>
      <c r="AW110" s="29">
        <v>4466.3100000000004</v>
      </c>
      <c r="AX110" s="31">
        <f t="shared" si="42"/>
        <v>12381.58</v>
      </c>
      <c r="AY110" s="5">
        <f t="shared" si="33"/>
        <v>0</v>
      </c>
      <c r="AZ110" s="5">
        <f t="shared" si="33"/>
        <v>-1.0599999999999454</v>
      </c>
      <c r="BA110" s="5">
        <f t="shared" si="33"/>
        <v>10.469999999999999</v>
      </c>
      <c r="BB110" s="5">
        <f t="shared" si="25"/>
        <v>-497.38000000000011</v>
      </c>
      <c r="BC110" s="33">
        <f t="shared" si="25"/>
        <v>-81.670000000000073</v>
      </c>
      <c r="BD110" s="34">
        <f t="shared" si="25"/>
        <v>-569.64000000000124</v>
      </c>
      <c r="BE110" s="7" t="e">
        <f t="shared" si="34"/>
        <v>#DIV/0!</v>
      </c>
      <c r="BF110" s="7">
        <f t="shared" si="34"/>
        <v>-6.1108484855469528E-4</v>
      </c>
      <c r="BG110" s="7">
        <f t="shared" si="34"/>
        <v>5.2724342834122258E-2</v>
      </c>
      <c r="BH110" s="7">
        <f t="shared" si="26"/>
        <v>-8.314513203623497E-2</v>
      </c>
      <c r="BI110" s="36">
        <f t="shared" si="26"/>
        <v>-1.8285788492066173E-2</v>
      </c>
      <c r="BJ110" s="37">
        <f t="shared" si="26"/>
        <v>-4.6007052411727846E-2</v>
      </c>
      <c r="BK110" s="38">
        <f t="shared" si="35"/>
        <v>0</v>
      </c>
      <c r="BL110" s="38">
        <f t="shared" si="35"/>
        <v>0.19340493586675545</v>
      </c>
      <c r="BM110" s="38">
        <f t="shared" si="35"/>
        <v>0.41130523747688191</v>
      </c>
      <c r="BN110" s="38">
        <f t="shared" si="27"/>
        <v>0.30478695382536192</v>
      </c>
      <c r="BO110" s="39">
        <f t="shared" si="27"/>
        <v>0.29772110917518035</v>
      </c>
      <c r="BP110" s="40">
        <f t="shared" si="27"/>
        <v>0.27994273137045361</v>
      </c>
      <c r="BQ110" s="38">
        <f t="shared" si="36"/>
        <v>0</v>
      </c>
      <c r="BR110" s="38">
        <f t="shared" si="36"/>
        <v>0.21507117501701728</v>
      </c>
      <c r="BS110" s="38">
        <f t="shared" si="36"/>
        <v>0.40673453085635869</v>
      </c>
      <c r="BT110" s="38">
        <f t="shared" si="28"/>
        <v>0.30619575927418835</v>
      </c>
      <c r="BU110" s="39">
        <f t="shared" si="28"/>
        <v>0.30335597364667527</v>
      </c>
      <c r="BV110" s="40">
        <f t="shared" si="28"/>
        <v>0.28919931675453264</v>
      </c>
      <c r="BW110" s="38">
        <f t="shared" si="37"/>
        <v>0</v>
      </c>
      <c r="BX110" s="38">
        <f t="shared" si="37"/>
        <v>-2.1666239150261835E-2</v>
      </c>
      <c r="BY110" s="38">
        <f t="shared" si="37"/>
        <v>4.5707066205232239E-3</v>
      </c>
      <c r="BZ110" s="38">
        <f t="shared" si="29"/>
        <v>-1.4088054488264334E-3</v>
      </c>
      <c r="CA110" s="39">
        <f t="shared" si="29"/>
        <v>-5.6348644714949159E-3</v>
      </c>
      <c r="CB110" s="40">
        <f t="shared" si="29"/>
        <v>-9.2565853840790302E-3</v>
      </c>
      <c r="CC110" s="2">
        <f t="shared" si="38"/>
        <v>0</v>
      </c>
      <c r="CD110" s="2">
        <f t="shared" si="38"/>
        <v>-216.66239150261833</v>
      </c>
      <c r="CE110" s="2">
        <f t="shared" si="38"/>
        <v>45.707066205232238</v>
      </c>
      <c r="CF110" s="2">
        <f t="shared" si="30"/>
        <v>-14.088054488264333</v>
      </c>
      <c r="CG110" s="29">
        <f t="shared" si="30"/>
        <v>-56.34864471494916</v>
      </c>
      <c r="CH110" s="31">
        <f t="shared" si="30"/>
        <v>-92.565853840790297</v>
      </c>
      <c r="CI110" s="40">
        <f>IFERROR(M110/'Class Sum-WR'!M110,0)</f>
        <v>0.30170103688765393</v>
      </c>
    </row>
    <row r="111" spans="1:87" ht="13.5" thickBot="1" x14ac:dyDescent="0.25">
      <c r="A111" t="s">
        <v>46</v>
      </c>
      <c r="B111" t="s">
        <v>46</v>
      </c>
      <c r="C111" t="s">
        <v>70</v>
      </c>
      <c r="D111" t="s">
        <v>70</v>
      </c>
      <c r="E111" t="s">
        <v>66</v>
      </c>
      <c r="F111" s="41">
        <f t="shared" si="43"/>
        <v>46116</v>
      </c>
      <c r="G111" s="61" t="s">
        <v>41</v>
      </c>
      <c r="H111" s="43">
        <v>0</v>
      </c>
      <c r="I111" s="44">
        <v>10656.48</v>
      </c>
      <c r="J111" s="44">
        <v>599.53</v>
      </c>
      <c r="K111" s="44">
        <v>20736.61</v>
      </c>
      <c r="L111" s="45">
        <v>15204.76</v>
      </c>
      <c r="M111" s="46">
        <f t="shared" si="39"/>
        <v>47197.380000000005</v>
      </c>
      <c r="N111" t="s">
        <v>49</v>
      </c>
      <c r="O111" t="s">
        <v>49</v>
      </c>
      <c r="P111" t="s">
        <v>70</v>
      </c>
      <c r="Q111" t="s">
        <v>70</v>
      </c>
      <c r="R111" t="s">
        <v>66</v>
      </c>
      <c r="S111" s="41">
        <f t="shared" si="44"/>
        <v>45752</v>
      </c>
      <c r="T111" s="61" t="s">
        <v>41</v>
      </c>
      <c r="U111" s="43">
        <v>0</v>
      </c>
      <c r="V111" s="44">
        <v>9057.83</v>
      </c>
      <c r="W111" s="44">
        <v>638.36</v>
      </c>
      <c r="X111" s="44">
        <v>21960.720000000001</v>
      </c>
      <c r="Y111" s="45">
        <v>13616.86</v>
      </c>
      <c r="Z111" s="47">
        <f t="shared" si="40"/>
        <v>45273.770000000004</v>
      </c>
      <c r="AA111" s="48">
        <f t="shared" si="31"/>
        <v>0</v>
      </c>
      <c r="AB111" s="49">
        <f t="shared" si="31"/>
        <v>1598.6499999999996</v>
      </c>
      <c r="AC111" s="49">
        <f t="shared" si="31"/>
        <v>-38.830000000000041</v>
      </c>
      <c r="AD111" s="49">
        <f t="shared" si="23"/>
        <v>-1224.1100000000006</v>
      </c>
      <c r="AE111" s="50">
        <f t="shared" si="23"/>
        <v>1587.8999999999996</v>
      </c>
      <c r="AF111" s="51">
        <f t="shared" si="23"/>
        <v>1923.6100000000006</v>
      </c>
      <c r="AG111" s="52" t="e">
        <f t="shared" si="32"/>
        <v>#DIV/0!</v>
      </c>
      <c r="AH111" s="53">
        <f t="shared" si="32"/>
        <v>0.17649370765404071</v>
      </c>
      <c r="AI111" s="53">
        <f t="shared" si="32"/>
        <v>-6.0827746099379722E-2</v>
      </c>
      <c r="AJ111" s="53">
        <f t="shared" si="24"/>
        <v>-5.5740886455453213E-2</v>
      </c>
      <c r="AK111" s="54">
        <f t="shared" si="24"/>
        <v>0.11661278738270053</v>
      </c>
      <c r="AL111" s="55">
        <f t="shared" si="24"/>
        <v>4.2488398911776075E-2</v>
      </c>
      <c r="AM111" s="44">
        <v>0</v>
      </c>
      <c r="AN111" s="44">
        <v>2171.1999999999998</v>
      </c>
      <c r="AO111" s="44">
        <v>272.62</v>
      </c>
      <c r="AP111" s="44">
        <v>6072.7</v>
      </c>
      <c r="AQ111" s="45">
        <v>4250.8999999999996</v>
      </c>
      <c r="AR111" s="47">
        <f t="shared" si="41"/>
        <v>12767.42</v>
      </c>
      <c r="AS111" s="44">
        <v>0</v>
      </c>
      <c r="AT111" s="44">
        <v>1992.32</v>
      </c>
      <c r="AU111" s="44">
        <v>276.29000000000002</v>
      </c>
      <c r="AV111" s="44">
        <v>6790.12</v>
      </c>
      <c r="AW111" s="45">
        <v>4014.63</v>
      </c>
      <c r="AX111" s="47">
        <f t="shared" si="42"/>
        <v>13073.36</v>
      </c>
      <c r="AY111" s="49">
        <f t="shared" si="33"/>
        <v>0</v>
      </c>
      <c r="AZ111" s="49">
        <f t="shared" si="33"/>
        <v>178.87999999999988</v>
      </c>
      <c r="BA111" s="49">
        <f t="shared" si="33"/>
        <v>-3.6700000000000159</v>
      </c>
      <c r="BB111" s="49">
        <f t="shared" si="25"/>
        <v>-717.42000000000007</v>
      </c>
      <c r="BC111" s="50">
        <f t="shared" si="25"/>
        <v>236.26999999999953</v>
      </c>
      <c r="BD111" s="51">
        <f t="shared" si="25"/>
        <v>-305.94000000000051</v>
      </c>
      <c r="BE111" s="53" t="e">
        <f t="shared" si="34"/>
        <v>#DIV/0!</v>
      </c>
      <c r="BF111" s="53">
        <f t="shared" si="34"/>
        <v>8.9784773530356507E-2</v>
      </c>
      <c r="BG111" s="53">
        <f t="shared" si="34"/>
        <v>-1.3283144522060211E-2</v>
      </c>
      <c r="BH111" s="53">
        <f t="shared" si="26"/>
        <v>-0.10565645378874013</v>
      </c>
      <c r="BI111" s="54">
        <f t="shared" si="26"/>
        <v>5.8852247903293582E-2</v>
      </c>
      <c r="BJ111" s="55">
        <f t="shared" si="26"/>
        <v>-2.3401788063665385E-2</v>
      </c>
      <c r="BK111" s="56">
        <f t="shared" si="35"/>
        <v>0</v>
      </c>
      <c r="BL111" s="56">
        <f t="shared" si="35"/>
        <v>0.20374457607014698</v>
      </c>
      <c r="BM111" s="56">
        <f t="shared" si="35"/>
        <v>0.45472286624522545</v>
      </c>
      <c r="BN111" s="56">
        <f t="shared" si="27"/>
        <v>0.2928492169163619</v>
      </c>
      <c r="BO111" s="57">
        <f t="shared" si="27"/>
        <v>0.27957692196391126</v>
      </c>
      <c r="BP111" s="58">
        <f t="shared" si="27"/>
        <v>0.27051120210486257</v>
      </c>
      <c r="BQ111" s="56">
        <f t="shared" si="36"/>
        <v>0</v>
      </c>
      <c r="BR111" s="56">
        <f t="shared" si="36"/>
        <v>0.2199555522680377</v>
      </c>
      <c r="BS111" s="56">
        <f t="shared" si="36"/>
        <v>0.43281220627858891</v>
      </c>
      <c r="BT111" s="56">
        <f t="shared" si="28"/>
        <v>0.30919386978204721</v>
      </c>
      <c r="BU111" s="57">
        <f t="shared" si="28"/>
        <v>0.29482788249273328</v>
      </c>
      <c r="BV111" s="58">
        <f t="shared" si="28"/>
        <v>0.28876234517249172</v>
      </c>
      <c r="BW111" s="56">
        <f t="shared" si="37"/>
        <v>0</v>
      </c>
      <c r="BX111" s="56">
        <f t="shared" si="37"/>
        <v>-1.621097619789072E-2</v>
      </c>
      <c r="BY111" s="56">
        <f t="shared" si="37"/>
        <v>2.1910659966636548E-2</v>
      </c>
      <c r="BZ111" s="56">
        <f t="shared" si="29"/>
        <v>-1.6344652865685316E-2</v>
      </c>
      <c r="CA111" s="57">
        <f t="shared" si="29"/>
        <v>-1.5250960528822022E-2</v>
      </c>
      <c r="CB111" s="58">
        <f t="shared" si="29"/>
        <v>-1.825114306762915E-2</v>
      </c>
      <c r="CC111" s="44">
        <f t="shared" si="38"/>
        <v>0</v>
      </c>
      <c r="CD111" s="44">
        <f t="shared" si="38"/>
        <v>-162.10976197890719</v>
      </c>
      <c r="CE111" s="44">
        <f t="shared" si="38"/>
        <v>219.10659966636547</v>
      </c>
      <c r="CF111" s="44">
        <f t="shared" si="30"/>
        <v>-163.44652865685316</v>
      </c>
      <c r="CG111" s="45">
        <f t="shared" si="30"/>
        <v>-152.50960528822023</v>
      </c>
      <c r="CH111" s="47">
        <f t="shared" si="30"/>
        <v>-182.5114306762915</v>
      </c>
      <c r="CI111" s="58">
        <f>IFERROR(M111/'Class Sum-WR'!M111,0)</f>
        <v>0.35239739850578194</v>
      </c>
    </row>
    <row r="112" spans="1:87" x14ac:dyDescent="0.2">
      <c r="A112" t="s">
        <v>46</v>
      </c>
      <c r="B112" t="s">
        <v>46</v>
      </c>
      <c r="C112" t="s">
        <v>70</v>
      </c>
      <c r="D112" t="s">
        <v>70</v>
      </c>
      <c r="E112" t="s">
        <v>67</v>
      </c>
      <c r="F112" s="27">
        <f t="shared" si="43"/>
        <v>46117</v>
      </c>
      <c r="G112" s="60" t="s">
        <v>35</v>
      </c>
      <c r="H112" s="28">
        <v>0</v>
      </c>
      <c r="I112" s="2">
        <v>4248.91</v>
      </c>
      <c r="J112" s="2">
        <v>238.51</v>
      </c>
      <c r="K112" s="2">
        <v>8003.3</v>
      </c>
      <c r="L112" s="29">
        <v>6501.25</v>
      </c>
      <c r="M112" s="30">
        <f t="shared" si="39"/>
        <v>18991.97</v>
      </c>
      <c r="N112" t="s">
        <v>49</v>
      </c>
      <c r="O112" t="s">
        <v>49</v>
      </c>
      <c r="P112" t="s">
        <v>70</v>
      </c>
      <c r="Q112" t="s">
        <v>70</v>
      </c>
      <c r="R112" t="s">
        <v>67</v>
      </c>
      <c r="S112" s="27">
        <f t="shared" si="44"/>
        <v>45753</v>
      </c>
      <c r="T112" s="60" t="s">
        <v>35</v>
      </c>
      <c r="U112" s="28">
        <v>0</v>
      </c>
      <c r="V112" s="2">
        <v>4168.8500000000004</v>
      </c>
      <c r="W112" s="2">
        <v>198.01</v>
      </c>
      <c r="X112" s="2">
        <v>8673.43</v>
      </c>
      <c r="Y112" s="29">
        <v>6162.77</v>
      </c>
      <c r="Z112" s="31">
        <f t="shared" si="40"/>
        <v>19203.060000000001</v>
      </c>
      <c r="AA112" s="32">
        <f t="shared" si="31"/>
        <v>0</v>
      </c>
      <c r="AB112" s="5">
        <f t="shared" si="31"/>
        <v>80.059999999999491</v>
      </c>
      <c r="AC112" s="5">
        <f t="shared" si="31"/>
        <v>40.5</v>
      </c>
      <c r="AD112" s="5">
        <f t="shared" si="23"/>
        <v>-670.13000000000011</v>
      </c>
      <c r="AE112" s="33">
        <f t="shared" si="23"/>
        <v>338.47999999999956</v>
      </c>
      <c r="AF112" s="34">
        <f t="shared" si="23"/>
        <v>-211.09000000000015</v>
      </c>
      <c r="AG112" s="35" t="e">
        <f t="shared" si="32"/>
        <v>#DIV/0!</v>
      </c>
      <c r="AH112" s="7">
        <f t="shared" si="32"/>
        <v>1.9204336927449894E-2</v>
      </c>
      <c r="AI112" s="7">
        <f t="shared" si="32"/>
        <v>0.20453512448866221</v>
      </c>
      <c r="AJ112" s="7">
        <f t="shared" si="24"/>
        <v>-7.7262397921007045E-2</v>
      </c>
      <c r="AK112" s="36">
        <f t="shared" si="24"/>
        <v>5.4923354270887854E-2</v>
      </c>
      <c r="AL112" s="37">
        <f t="shared" si="24"/>
        <v>-1.0992518900633552E-2</v>
      </c>
      <c r="AM112" s="2">
        <v>0</v>
      </c>
      <c r="AN112" s="2">
        <v>817.46</v>
      </c>
      <c r="AO112" s="2">
        <v>114.61</v>
      </c>
      <c r="AP112" s="2">
        <v>2345.31</v>
      </c>
      <c r="AQ112" s="29">
        <v>1856.56</v>
      </c>
      <c r="AR112" s="31">
        <f t="shared" si="41"/>
        <v>5133.9400000000005</v>
      </c>
      <c r="AS112" s="2">
        <v>0</v>
      </c>
      <c r="AT112" s="2">
        <v>887.37</v>
      </c>
      <c r="AU112" s="2">
        <v>83.23</v>
      </c>
      <c r="AV112" s="2">
        <v>2766.21</v>
      </c>
      <c r="AW112" s="29">
        <v>1831.76</v>
      </c>
      <c r="AX112" s="31">
        <f t="shared" si="42"/>
        <v>5568.57</v>
      </c>
      <c r="AY112" s="5">
        <f t="shared" si="33"/>
        <v>0</v>
      </c>
      <c r="AZ112" s="5">
        <f t="shared" si="33"/>
        <v>-69.909999999999968</v>
      </c>
      <c r="BA112" s="5">
        <f t="shared" si="33"/>
        <v>31.379999999999995</v>
      </c>
      <c r="BB112" s="5">
        <f t="shared" si="25"/>
        <v>-420.90000000000009</v>
      </c>
      <c r="BC112" s="33">
        <f t="shared" si="25"/>
        <v>24.799999999999955</v>
      </c>
      <c r="BD112" s="34">
        <f t="shared" si="25"/>
        <v>-434.6299999999992</v>
      </c>
      <c r="BE112" s="7" t="e">
        <f t="shared" si="34"/>
        <v>#DIV/0!</v>
      </c>
      <c r="BF112" s="7">
        <f t="shared" si="34"/>
        <v>-7.8783371085342044E-2</v>
      </c>
      <c r="BG112" s="7">
        <f t="shared" si="34"/>
        <v>0.37702751411750562</v>
      </c>
      <c r="BH112" s="7">
        <f t="shared" si="26"/>
        <v>-0.15215764529807935</v>
      </c>
      <c r="BI112" s="36">
        <f t="shared" si="26"/>
        <v>1.3538891557845982E-2</v>
      </c>
      <c r="BJ112" s="37">
        <f t="shared" si="26"/>
        <v>-7.8050558761046232E-2</v>
      </c>
      <c r="BK112" s="38">
        <f t="shared" si="35"/>
        <v>0</v>
      </c>
      <c r="BL112" s="38">
        <f t="shared" si="35"/>
        <v>0.19239287252495346</v>
      </c>
      <c r="BM112" s="38">
        <f t="shared" si="35"/>
        <v>0.48052492557964027</v>
      </c>
      <c r="BN112" s="38">
        <f t="shared" si="27"/>
        <v>0.29304286981620081</v>
      </c>
      <c r="BO112" s="39">
        <f t="shared" si="27"/>
        <v>0.28556969813497401</v>
      </c>
      <c r="BP112" s="40">
        <f t="shared" si="27"/>
        <v>0.2703216148719696</v>
      </c>
      <c r="BQ112" s="38">
        <f t="shared" si="36"/>
        <v>0</v>
      </c>
      <c r="BR112" s="38">
        <f t="shared" si="36"/>
        <v>0.21285726279429576</v>
      </c>
      <c r="BS112" s="38">
        <f t="shared" si="36"/>
        <v>0.42033230644916925</v>
      </c>
      <c r="BT112" s="38">
        <f t="shared" si="28"/>
        <v>0.31892918949020166</v>
      </c>
      <c r="BU112" s="39">
        <f t="shared" si="28"/>
        <v>0.29722997937615714</v>
      </c>
      <c r="BV112" s="40">
        <f t="shared" si="28"/>
        <v>0.28998347138424813</v>
      </c>
      <c r="BW112" s="38">
        <f t="shared" si="37"/>
        <v>0</v>
      </c>
      <c r="BX112" s="38">
        <f t="shared" si="37"/>
        <v>-2.0464390269342297E-2</v>
      </c>
      <c r="BY112" s="38">
        <f t="shared" si="37"/>
        <v>6.0192619130471026E-2</v>
      </c>
      <c r="BZ112" s="38">
        <f t="shared" si="29"/>
        <v>-2.5886319674000846E-2</v>
      </c>
      <c r="CA112" s="39">
        <f t="shared" si="29"/>
        <v>-1.1660281241183124E-2</v>
      </c>
      <c r="CB112" s="40">
        <f t="shared" si="29"/>
        <v>-1.966185651227853E-2</v>
      </c>
      <c r="CC112" s="2">
        <f t="shared" si="38"/>
        <v>0</v>
      </c>
      <c r="CD112" s="2">
        <f t="shared" si="38"/>
        <v>-204.64390269342297</v>
      </c>
      <c r="CE112" s="2">
        <f t="shared" si="38"/>
        <v>601.9261913047103</v>
      </c>
      <c r="CF112" s="2">
        <f t="shared" si="30"/>
        <v>-258.86319674000845</v>
      </c>
      <c r="CG112" s="29">
        <f t="shared" si="30"/>
        <v>-116.60281241183124</v>
      </c>
      <c r="CH112" s="31">
        <f t="shared" si="30"/>
        <v>-196.6185651227853</v>
      </c>
      <c r="CI112" s="40">
        <f>IFERROR(M112/'Class Sum-WR'!M112,0)</f>
        <v>0.37909765752328994</v>
      </c>
    </row>
    <row r="113" spans="1:87" x14ac:dyDescent="0.2">
      <c r="A113" t="s">
        <v>46</v>
      </c>
      <c r="B113" t="s">
        <v>46</v>
      </c>
      <c r="C113" t="s">
        <v>70</v>
      </c>
      <c r="D113" t="s">
        <v>70</v>
      </c>
      <c r="E113" t="s">
        <v>67</v>
      </c>
      <c r="F113" s="27">
        <f t="shared" si="43"/>
        <v>46118</v>
      </c>
      <c r="G113" s="60" t="s">
        <v>36</v>
      </c>
      <c r="H113" s="28">
        <v>0</v>
      </c>
      <c r="I113" s="2">
        <v>2270.21</v>
      </c>
      <c r="J113" s="2">
        <v>96.26</v>
      </c>
      <c r="K113" s="2">
        <v>6885.35</v>
      </c>
      <c r="L113" s="29">
        <v>3203.91</v>
      </c>
      <c r="M113" s="30">
        <f t="shared" si="39"/>
        <v>12455.73</v>
      </c>
      <c r="N113" t="s">
        <v>49</v>
      </c>
      <c r="O113" t="s">
        <v>49</v>
      </c>
      <c r="P113" t="s">
        <v>70</v>
      </c>
      <c r="Q113" t="s">
        <v>70</v>
      </c>
      <c r="R113" t="s">
        <v>67</v>
      </c>
      <c r="S113" s="27">
        <f t="shared" si="44"/>
        <v>45754</v>
      </c>
      <c r="T113" s="60" t="s">
        <v>36</v>
      </c>
      <c r="U113" s="28">
        <v>0</v>
      </c>
      <c r="V113" s="2">
        <v>3384.8</v>
      </c>
      <c r="W113" s="2">
        <v>117.88</v>
      </c>
      <c r="X113" s="2">
        <v>8769.44</v>
      </c>
      <c r="Y113" s="29">
        <v>4962.1400000000003</v>
      </c>
      <c r="Z113" s="31">
        <f t="shared" si="40"/>
        <v>17234.260000000002</v>
      </c>
      <c r="AA113" s="32">
        <f t="shared" si="31"/>
        <v>0</v>
      </c>
      <c r="AB113" s="5">
        <f t="shared" si="31"/>
        <v>-1114.5900000000001</v>
      </c>
      <c r="AC113" s="5">
        <f t="shared" si="31"/>
        <v>-21.61999999999999</v>
      </c>
      <c r="AD113" s="5">
        <f t="shared" si="23"/>
        <v>-1884.0900000000001</v>
      </c>
      <c r="AE113" s="33">
        <f t="shared" si="23"/>
        <v>-1758.2300000000005</v>
      </c>
      <c r="AF113" s="34">
        <f t="shared" si="23"/>
        <v>-4778.5300000000025</v>
      </c>
      <c r="AG113" s="35" t="e">
        <f t="shared" si="32"/>
        <v>#DIV/0!</v>
      </c>
      <c r="AH113" s="7">
        <f t="shared" si="32"/>
        <v>-0.32929272039706925</v>
      </c>
      <c r="AI113" s="7">
        <f t="shared" si="32"/>
        <v>-0.18340685442823201</v>
      </c>
      <c r="AJ113" s="7">
        <f t="shared" si="24"/>
        <v>-0.21484724224123775</v>
      </c>
      <c r="AK113" s="36">
        <f t="shared" si="24"/>
        <v>-0.35432897902920923</v>
      </c>
      <c r="AL113" s="37">
        <f t="shared" si="24"/>
        <v>-0.277269230010456</v>
      </c>
      <c r="AM113" s="2">
        <v>0</v>
      </c>
      <c r="AN113" s="2">
        <v>487.44</v>
      </c>
      <c r="AO113" s="2">
        <v>79.08</v>
      </c>
      <c r="AP113" s="2">
        <v>2045.7</v>
      </c>
      <c r="AQ113" s="29">
        <v>911.62</v>
      </c>
      <c r="AR113" s="31">
        <f t="shared" si="41"/>
        <v>3523.84</v>
      </c>
      <c r="AS113" s="2">
        <v>0</v>
      </c>
      <c r="AT113" s="2">
        <v>731.09</v>
      </c>
      <c r="AU113" s="2">
        <v>109.49</v>
      </c>
      <c r="AV113" s="2">
        <v>2603.62</v>
      </c>
      <c r="AW113" s="29">
        <v>1465.89</v>
      </c>
      <c r="AX113" s="31">
        <f t="shared" si="42"/>
        <v>4910.09</v>
      </c>
      <c r="AY113" s="5">
        <f t="shared" si="33"/>
        <v>0</v>
      </c>
      <c r="AZ113" s="5">
        <f t="shared" si="33"/>
        <v>-243.65000000000003</v>
      </c>
      <c r="BA113" s="5">
        <f t="shared" si="33"/>
        <v>-30.409999999999997</v>
      </c>
      <c r="BB113" s="5">
        <f t="shared" si="25"/>
        <v>-557.91999999999985</v>
      </c>
      <c r="BC113" s="33">
        <f t="shared" si="25"/>
        <v>-554.2700000000001</v>
      </c>
      <c r="BD113" s="34">
        <f t="shared" si="25"/>
        <v>-1386.25</v>
      </c>
      <c r="BE113" s="7" t="e">
        <f t="shared" si="34"/>
        <v>#DIV/0!</v>
      </c>
      <c r="BF113" s="7">
        <f t="shared" si="34"/>
        <v>-0.33326950170293673</v>
      </c>
      <c r="BG113" s="7">
        <f t="shared" si="34"/>
        <v>-0.27774225956708376</v>
      </c>
      <c r="BH113" s="7">
        <f t="shared" si="26"/>
        <v>-0.21428626297232309</v>
      </c>
      <c r="BI113" s="36">
        <f t="shared" si="26"/>
        <v>-0.37811159091064134</v>
      </c>
      <c r="BJ113" s="37">
        <f t="shared" si="26"/>
        <v>-0.28232680052707793</v>
      </c>
      <c r="BK113" s="38">
        <f t="shared" si="35"/>
        <v>0</v>
      </c>
      <c r="BL113" s="38">
        <f t="shared" si="35"/>
        <v>0.21471141436254795</v>
      </c>
      <c r="BM113" s="38">
        <f t="shared" si="35"/>
        <v>0.82152503635985863</v>
      </c>
      <c r="BN113" s="38">
        <f t="shared" si="27"/>
        <v>0.29710907942225157</v>
      </c>
      <c r="BO113" s="39">
        <f t="shared" si="27"/>
        <v>0.28453358552518643</v>
      </c>
      <c r="BP113" s="40">
        <f t="shared" si="27"/>
        <v>0.28290915104935643</v>
      </c>
      <c r="BQ113" s="38">
        <f t="shared" si="36"/>
        <v>0</v>
      </c>
      <c r="BR113" s="38">
        <f t="shared" si="36"/>
        <v>0.21599208225005909</v>
      </c>
      <c r="BS113" s="38">
        <f t="shared" si="36"/>
        <v>0.92882592466915503</v>
      </c>
      <c r="BT113" s="38">
        <f t="shared" si="28"/>
        <v>0.29689695123063725</v>
      </c>
      <c r="BU113" s="39">
        <f t="shared" si="28"/>
        <v>0.29541488148258616</v>
      </c>
      <c r="BV113" s="40">
        <f t="shared" si="28"/>
        <v>0.28490286208981408</v>
      </c>
      <c r="BW113" s="38">
        <f t="shared" si="37"/>
        <v>0</v>
      </c>
      <c r="BX113" s="38">
        <f t="shared" si="37"/>
        <v>-1.2806678875111333E-3</v>
      </c>
      <c r="BY113" s="38">
        <f t="shared" si="37"/>
        <v>-0.1073008883092964</v>
      </c>
      <c r="BZ113" s="38">
        <f t="shared" si="29"/>
        <v>2.1212819161431362E-4</v>
      </c>
      <c r="CA113" s="39">
        <f t="shared" si="29"/>
        <v>-1.0881295957399728E-2</v>
      </c>
      <c r="CB113" s="40">
        <f t="shared" si="29"/>
        <v>-1.9937110404576464E-3</v>
      </c>
      <c r="CC113" s="2">
        <f t="shared" si="38"/>
        <v>0</v>
      </c>
      <c r="CD113" s="2">
        <f t="shared" si="38"/>
        <v>-12.806678875111333</v>
      </c>
      <c r="CE113" s="2">
        <f t="shared" si="38"/>
        <v>-1073.008883092964</v>
      </c>
      <c r="CF113" s="2">
        <f t="shared" si="30"/>
        <v>2.1212819161431362</v>
      </c>
      <c r="CG113" s="29">
        <f t="shared" si="30"/>
        <v>-108.81295957399728</v>
      </c>
      <c r="CH113" s="31">
        <f t="shared" si="30"/>
        <v>-19.937110404576465</v>
      </c>
      <c r="CI113" s="40">
        <f>IFERROR(M113/'Class Sum-WR'!M113,0)</f>
        <v>0.23634143273145539</v>
      </c>
    </row>
    <row r="114" spans="1:87" x14ac:dyDescent="0.2">
      <c r="A114" t="s">
        <v>46</v>
      </c>
      <c r="B114" t="s">
        <v>46</v>
      </c>
      <c r="C114" t="s">
        <v>70</v>
      </c>
      <c r="D114" t="s">
        <v>70</v>
      </c>
      <c r="E114" t="s">
        <v>67</v>
      </c>
      <c r="F114" s="27">
        <f t="shared" si="43"/>
        <v>46119</v>
      </c>
      <c r="G114" s="60" t="s">
        <v>37</v>
      </c>
      <c r="H114" s="28">
        <v>0</v>
      </c>
      <c r="I114" s="2">
        <v>3326.5</v>
      </c>
      <c r="J114" s="2">
        <v>115.74</v>
      </c>
      <c r="K114" s="2">
        <v>7981.45</v>
      </c>
      <c r="L114" s="29">
        <v>6715.69</v>
      </c>
      <c r="M114" s="30">
        <f t="shared" si="39"/>
        <v>18139.379999999997</v>
      </c>
      <c r="N114" t="s">
        <v>49</v>
      </c>
      <c r="O114" t="s">
        <v>49</v>
      </c>
      <c r="P114" t="s">
        <v>70</v>
      </c>
      <c r="Q114" t="s">
        <v>70</v>
      </c>
      <c r="R114" t="s">
        <v>67</v>
      </c>
      <c r="S114" s="27">
        <f t="shared" si="44"/>
        <v>45755</v>
      </c>
      <c r="T114" s="60" t="s">
        <v>37</v>
      </c>
      <c r="U114" s="28">
        <v>0</v>
      </c>
      <c r="V114" s="2">
        <v>3487.69</v>
      </c>
      <c r="W114" s="2">
        <v>207.45</v>
      </c>
      <c r="X114" s="2">
        <v>8046.91</v>
      </c>
      <c r="Y114" s="29">
        <v>5734.52</v>
      </c>
      <c r="Z114" s="31">
        <f t="shared" si="40"/>
        <v>17476.57</v>
      </c>
      <c r="AA114" s="32">
        <f t="shared" si="31"/>
        <v>0</v>
      </c>
      <c r="AB114" s="5">
        <f t="shared" si="31"/>
        <v>-161.19000000000005</v>
      </c>
      <c r="AC114" s="5">
        <f t="shared" si="31"/>
        <v>-91.71</v>
      </c>
      <c r="AD114" s="5">
        <f t="shared" si="23"/>
        <v>-65.460000000000036</v>
      </c>
      <c r="AE114" s="33">
        <f t="shared" si="23"/>
        <v>981.16999999999916</v>
      </c>
      <c r="AF114" s="34">
        <f t="shared" si="23"/>
        <v>662.80999999999767</v>
      </c>
      <c r="AG114" s="35" t="e">
        <f t="shared" si="32"/>
        <v>#DIV/0!</v>
      </c>
      <c r="AH114" s="7">
        <f t="shared" si="32"/>
        <v>-4.6216836932181489E-2</v>
      </c>
      <c r="AI114" s="7">
        <f t="shared" si="32"/>
        <v>-0.44208242950108462</v>
      </c>
      <c r="AJ114" s="7">
        <f t="shared" si="24"/>
        <v>-8.1347995690271221E-3</v>
      </c>
      <c r="AK114" s="36">
        <f t="shared" si="24"/>
        <v>0.17109888883463639</v>
      </c>
      <c r="AL114" s="37">
        <f t="shared" si="24"/>
        <v>3.7925634149034833E-2</v>
      </c>
      <c r="AM114" s="2">
        <v>0</v>
      </c>
      <c r="AN114" s="2">
        <v>653.37</v>
      </c>
      <c r="AO114" s="2">
        <v>42.78</v>
      </c>
      <c r="AP114" s="2">
        <v>2246.37</v>
      </c>
      <c r="AQ114" s="29">
        <v>1925.02</v>
      </c>
      <c r="AR114" s="31">
        <f t="shared" si="41"/>
        <v>4867.54</v>
      </c>
      <c r="AS114" s="2">
        <v>0</v>
      </c>
      <c r="AT114" s="2">
        <v>736.58</v>
      </c>
      <c r="AU114" s="2">
        <v>90.03</v>
      </c>
      <c r="AV114" s="2">
        <v>2357.81</v>
      </c>
      <c r="AW114" s="29">
        <v>1758.52</v>
      </c>
      <c r="AX114" s="31">
        <f t="shared" si="42"/>
        <v>4942.9400000000005</v>
      </c>
      <c r="AY114" s="5">
        <f t="shared" si="33"/>
        <v>0</v>
      </c>
      <c r="AZ114" s="5">
        <f t="shared" si="33"/>
        <v>-83.210000000000036</v>
      </c>
      <c r="BA114" s="5">
        <f t="shared" si="33"/>
        <v>-47.25</v>
      </c>
      <c r="BB114" s="5">
        <f t="shared" si="25"/>
        <v>-111.44000000000005</v>
      </c>
      <c r="BC114" s="33">
        <f t="shared" si="25"/>
        <v>166.5</v>
      </c>
      <c r="BD114" s="34">
        <f t="shared" si="25"/>
        <v>-75.400000000000546</v>
      </c>
      <c r="BE114" s="7" t="e">
        <f t="shared" si="34"/>
        <v>#DIV/0!</v>
      </c>
      <c r="BF114" s="7">
        <f t="shared" si="34"/>
        <v>-0.112968041489044</v>
      </c>
      <c r="BG114" s="7">
        <f t="shared" si="34"/>
        <v>-0.52482505831389537</v>
      </c>
      <c r="BH114" s="7">
        <f t="shared" si="26"/>
        <v>-4.7264198557135671E-2</v>
      </c>
      <c r="BI114" s="36">
        <f t="shared" si="26"/>
        <v>9.4681891590655778E-2</v>
      </c>
      <c r="BJ114" s="37">
        <f t="shared" si="26"/>
        <v>-1.5254079555891947E-2</v>
      </c>
      <c r="BK114" s="38">
        <f t="shared" si="35"/>
        <v>0</v>
      </c>
      <c r="BL114" s="38">
        <f t="shared" si="35"/>
        <v>0.19641364797835564</v>
      </c>
      <c r="BM114" s="38">
        <f t="shared" si="35"/>
        <v>0.36962156557801973</v>
      </c>
      <c r="BN114" s="38">
        <f t="shared" si="27"/>
        <v>0.28144885954306548</v>
      </c>
      <c r="BO114" s="39">
        <f t="shared" si="27"/>
        <v>0.28664515485378272</v>
      </c>
      <c r="BP114" s="40">
        <f t="shared" si="27"/>
        <v>0.26834103480934851</v>
      </c>
      <c r="BQ114" s="38">
        <f t="shared" si="36"/>
        <v>0</v>
      </c>
      <c r="BR114" s="38">
        <f t="shared" si="36"/>
        <v>0.21119422884488015</v>
      </c>
      <c r="BS114" s="38">
        <f t="shared" si="36"/>
        <v>0.43398409255242232</v>
      </c>
      <c r="BT114" s="38">
        <f t="shared" si="28"/>
        <v>0.29300812361515166</v>
      </c>
      <c r="BU114" s="39">
        <f t="shared" si="28"/>
        <v>0.30665513416990436</v>
      </c>
      <c r="BV114" s="40">
        <f t="shared" si="28"/>
        <v>0.28283238644653957</v>
      </c>
      <c r="BW114" s="38">
        <f t="shared" si="37"/>
        <v>0</v>
      </c>
      <c r="BX114" s="38">
        <f t="shared" si="37"/>
        <v>-1.4780580866524506E-2</v>
      </c>
      <c r="BY114" s="38">
        <f t="shared" si="37"/>
        <v>-6.436252697440259E-2</v>
      </c>
      <c r="BZ114" s="38">
        <f t="shared" si="29"/>
        <v>-1.1559264072086184E-2</v>
      </c>
      <c r="CA114" s="39">
        <f t="shared" si="29"/>
        <v>-2.000997931612164E-2</v>
      </c>
      <c r="CB114" s="40">
        <f t="shared" si="29"/>
        <v>-1.4491351637191063E-2</v>
      </c>
      <c r="CC114" s="2">
        <f t="shared" si="38"/>
        <v>0</v>
      </c>
      <c r="CD114" s="2">
        <f t="shared" si="38"/>
        <v>-147.80580866524505</v>
      </c>
      <c r="CE114" s="2">
        <f t="shared" si="38"/>
        <v>-643.6252697440259</v>
      </c>
      <c r="CF114" s="2">
        <f t="shared" si="30"/>
        <v>-115.59264072086184</v>
      </c>
      <c r="CG114" s="29">
        <f t="shared" si="30"/>
        <v>-200.09979316121641</v>
      </c>
      <c r="CH114" s="31">
        <f t="shared" si="30"/>
        <v>-144.91351637191065</v>
      </c>
      <c r="CI114" s="40">
        <f>IFERROR(M114/'Class Sum-WR'!M114,0)</f>
        <v>0.31419218583907854</v>
      </c>
    </row>
    <row r="115" spans="1:87" x14ac:dyDescent="0.2">
      <c r="A115" t="s">
        <v>46</v>
      </c>
      <c r="B115" t="s">
        <v>46</v>
      </c>
      <c r="C115" t="s">
        <v>70</v>
      </c>
      <c r="D115" t="s">
        <v>70</v>
      </c>
      <c r="E115" t="s">
        <v>67</v>
      </c>
      <c r="F115" s="27">
        <f t="shared" si="43"/>
        <v>46120</v>
      </c>
      <c r="G115" s="60" t="s">
        <v>38</v>
      </c>
      <c r="H115" s="28">
        <v>0</v>
      </c>
      <c r="I115" s="2">
        <v>4368.08</v>
      </c>
      <c r="J115" s="2">
        <v>483.07</v>
      </c>
      <c r="K115" s="2">
        <v>8952.76</v>
      </c>
      <c r="L115" s="29">
        <v>5857.34</v>
      </c>
      <c r="M115" s="30">
        <f t="shared" si="39"/>
        <v>19661.25</v>
      </c>
      <c r="N115" t="s">
        <v>49</v>
      </c>
      <c r="O115" t="s">
        <v>49</v>
      </c>
      <c r="P115" t="s">
        <v>70</v>
      </c>
      <c r="Q115" t="s">
        <v>70</v>
      </c>
      <c r="R115" t="s">
        <v>67</v>
      </c>
      <c r="S115" s="27">
        <f t="shared" si="44"/>
        <v>45756</v>
      </c>
      <c r="T115" s="60" t="s">
        <v>38</v>
      </c>
      <c r="U115" s="28">
        <v>0</v>
      </c>
      <c r="V115" s="2">
        <v>5293.54</v>
      </c>
      <c r="W115" s="2">
        <v>149.97</v>
      </c>
      <c r="X115" s="2">
        <v>8905.57</v>
      </c>
      <c r="Y115" s="29">
        <v>7804.02</v>
      </c>
      <c r="Z115" s="31">
        <f t="shared" si="40"/>
        <v>22153.1</v>
      </c>
      <c r="AA115" s="32">
        <f t="shared" si="31"/>
        <v>0</v>
      </c>
      <c r="AB115" s="5">
        <f t="shared" si="31"/>
        <v>-925.46</v>
      </c>
      <c r="AC115" s="5">
        <f t="shared" si="31"/>
        <v>333.1</v>
      </c>
      <c r="AD115" s="5">
        <f t="shared" si="23"/>
        <v>47.190000000000509</v>
      </c>
      <c r="AE115" s="33">
        <f t="shared" si="23"/>
        <v>-1946.6800000000003</v>
      </c>
      <c r="AF115" s="34">
        <f t="shared" si="23"/>
        <v>-2491.8499999999985</v>
      </c>
      <c r="AG115" s="35" t="e">
        <f t="shared" si="32"/>
        <v>#DIV/0!</v>
      </c>
      <c r="AH115" s="7">
        <f t="shared" si="32"/>
        <v>-0.17482818680882736</v>
      </c>
      <c r="AI115" s="7">
        <f t="shared" si="32"/>
        <v>2.2211108888444357</v>
      </c>
      <c r="AJ115" s="7">
        <f t="shared" si="24"/>
        <v>5.2989308938114583E-3</v>
      </c>
      <c r="AK115" s="36">
        <f t="shared" si="24"/>
        <v>-0.24944579844746684</v>
      </c>
      <c r="AL115" s="37">
        <f t="shared" si="24"/>
        <v>-0.11248312877204539</v>
      </c>
      <c r="AM115" s="2">
        <v>0</v>
      </c>
      <c r="AN115" s="2">
        <v>808.02</v>
      </c>
      <c r="AO115" s="2">
        <v>224.33</v>
      </c>
      <c r="AP115" s="2">
        <v>2539.0100000000002</v>
      </c>
      <c r="AQ115" s="29">
        <v>1650.55</v>
      </c>
      <c r="AR115" s="31">
        <f t="shared" si="41"/>
        <v>5221.91</v>
      </c>
      <c r="AS115" s="2">
        <v>0</v>
      </c>
      <c r="AT115" s="2">
        <v>1003.53</v>
      </c>
      <c r="AU115" s="2">
        <v>63.05</v>
      </c>
      <c r="AV115" s="2">
        <v>2620.9899999999998</v>
      </c>
      <c r="AW115" s="29">
        <v>2358.09</v>
      </c>
      <c r="AX115" s="31">
        <f t="shared" si="42"/>
        <v>6045.66</v>
      </c>
      <c r="AY115" s="5">
        <f t="shared" si="33"/>
        <v>0</v>
      </c>
      <c r="AZ115" s="5">
        <f t="shared" si="33"/>
        <v>-195.51</v>
      </c>
      <c r="BA115" s="5">
        <f t="shared" si="33"/>
        <v>161.28000000000003</v>
      </c>
      <c r="BB115" s="5">
        <f t="shared" si="25"/>
        <v>-81.979999999999563</v>
      </c>
      <c r="BC115" s="33">
        <f t="shared" si="25"/>
        <v>-707.54000000000019</v>
      </c>
      <c r="BD115" s="34">
        <f t="shared" si="25"/>
        <v>-823.75</v>
      </c>
      <c r="BE115" s="7" t="e">
        <f t="shared" si="34"/>
        <v>#DIV/0!</v>
      </c>
      <c r="BF115" s="7">
        <f t="shared" si="34"/>
        <v>-0.19482227736091595</v>
      </c>
      <c r="BG115" s="7">
        <f t="shared" si="34"/>
        <v>2.5579698651863607</v>
      </c>
      <c r="BH115" s="7">
        <f t="shared" si="26"/>
        <v>-3.1278257452336547E-2</v>
      </c>
      <c r="BI115" s="36">
        <f t="shared" si="26"/>
        <v>-0.30004792013875642</v>
      </c>
      <c r="BJ115" s="37">
        <f t="shared" si="26"/>
        <v>-0.13625476788307647</v>
      </c>
      <c r="BK115" s="38">
        <f t="shared" si="35"/>
        <v>0</v>
      </c>
      <c r="BL115" s="38">
        <f t="shared" si="35"/>
        <v>0.18498287577150602</v>
      </c>
      <c r="BM115" s="38">
        <f t="shared" si="35"/>
        <v>0.46438404372037184</v>
      </c>
      <c r="BN115" s="38">
        <f t="shared" si="27"/>
        <v>0.28360081136990156</v>
      </c>
      <c r="BO115" s="39">
        <f t="shared" si="27"/>
        <v>0.28179173481477937</v>
      </c>
      <c r="BP115" s="40">
        <f t="shared" si="27"/>
        <v>0.26559399834700237</v>
      </c>
      <c r="BQ115" s="38">
        <f t="shared" si="36"/>
        <v>0</v>
      </c>
      <c r="BR115" s="38">
        <f t="shared" si="36"/>
        <v>0.18957635155302499</v>
      </c>
      <c r="BS115" s="38">
        <f t="shared" si="36"/>
        <v>0.42041741681669664</v>
      </c>
      <c r="BT115" s="38">
        <f t="shared" si="28"/>
        <v>0.29430906724667821</v>
      </c>
      <c r="BU115" s="39">
        <f t="shared" si="28"/>
        <v>0.3021635003498197</v>
      </c>
      <c r="BV115" s="40">
        <f t="shared" si="28"/>
        <v>0.27290356654373432</v>
      </c>
      <c r="BW115" s="38">
        <f t="shared" si="37"/>
        <v>0</v>
      </c>
      <c r="BX115" s="38">
        <f t="shared" si="37"/>
        <v>-4.5934757815189742E-3</v>
      </c>
      <c r="BY115" s="38">
        <f t="shared" si="37"/>
        <v>4.3966626903675199E-2</v>
      </c>
      <c r="BZ115" s="38">
        <f t="shared" si="29"/>
        <v>-1.0708255876776651E-2</v>
      </c>
      <c r="CA115" s="39">
        <f t="shared" si="29"/>
        <v>-2.0371765535040331E-2</v>
      </c>
      <c r="CB115" s="40">
        <f t="shared" si="29"/>
        <v>-7.3095681967319526E-3</v>
      </c>
      <c r="CC115" s="2">
        <f t="shared" si="38"/>
        <v>0</v>
      </c>
      <c r="CD115" s="2">
        <f t="shared" si="38"/>
        <v>-45.934757815189741</v>
      </c>
      <c r="CE115" s="2">
        <f t="shared" si="38"/>
        <v>439.666269036752</v>
      </c>
      <c r="CF115" s="2">
        <f t="shared" si="30"/>
        <v>-107.08255876776651</v>
      </c>
      <c r="CG115" s="29">
        <f t="shared" si="30"/>
        <v>-203.71765535040331</v>
      </c>
      <c r="CH115" s="31">
        <f t="shared" si="30"/>
        <v>-73.095681967319521</v>
      </c>
      <c r="CI115" s="40">
        <f>IFERROR(M115/'Class Sum-WR'!M115,0)</f>
        <v>0.26800395682820721</v>
      </c>
    </row>
    <row r="116" spans="1:87" x14ac:dyDescent="0.2">
      <c r="A116" t="s">
        <v>46</v>
      </c>
      <c r="B116" t="s">
        <v>46</v>
      </c>
      <c r="C116" t="s">
        <v>70</v>
      </c>
      <c r="D116" t="s">
        <v>70</v>
      </c>
      <c r="E116" t="s">
        <v>67</v>
      </c>
      <c r="F116" s="27">
        <f t="shared" si="43"/>
        <v>46121</v>
      </c>
      <c r="G116" s="60" t="s">
        <v>39</v>
      </c>
      <c r="H116" s="28">
        <v>0</v>
      </c>
      <c r="I116" s="2">
        <v>4103.88</v>
      </c>
      <c r="J116" s="2">
        <v>553.04999999999995</v>
      </c>
      <c r="K116" s="2">
        <v>9765.4500000000007</v>
      </c>
      <c r="L116" s="29">
        <v>8113.5</v>
      </c>
      <c r="M116" s="30">
        <f t="shared" si="39"/>
        <v>22535.88</v>
      </c>
      <c r="N116" t="s">
        <v>49</v>
      </c>
      <c r="O116" t="s">
        <v>49</v>
      </c>
      <c r="P116" t="s">
        <v>70</v>
      </c>
      <c r="Q116" t="s">
        <v>70</v>
      </c>
      <c r="R116" t="s">
        <v>67</v>
      </c>
      <c r="S116" s="27">
        <f t="shared" si="44"/>
        <v>45757</v>
      </c>
      <c r="T116" s="60" t="s">
        <v>39</v>
      </c>
      <c r="U116" s="28">
        <v>0</v>
      </c>
      <c r="V116" s="2">
        <v>4922.42</v>
      </c>
      <c r="W116" s="2">
        <v>154.07</v>
      </c>
      <c r="X116" s="2">
        <v>12276.8</v>
      </c>
      <c r="Y116" s="29">
        <v>9639.8799999999992</v>
      </c>
      <c r="Z116" s="31">
        <f t="shared" si="40"/>
        <v>26993.17</v>
      </c>
      <c r="AA116" s="32">
        <f t="shared" si="31"/>
        <v>0</v>
      </c>
      <c r="AB116" s="5">
        <f t="shared" si="31"/>
        <v>-818.54</v>
      </c>
      <c r="AC116" s="5">
        <f t="shared" si="31"/>
        <v>398.97999999999996</v>
      </c>
      <c r="AD116" s="5">
        <f t="shared" si="23"/>
        <v>-2511.3499999999985</v>
      </c>
      <c r="AE116" s="33">
        <f t="shared" si="23"/>
        <v>-1526.3799999999992</v>
      </c>
      <c r="AF116" s="34">
        <f t="shared" si="23"/>
        <v>-4457.2899999999972</v>
      </c>
      <c r="AG116" s="35" t="e">
        <f t="shared" si="32"/>
        <v>#DIV/0!</v>
      </c>
      <c r="AH116" s="7">
        <f t="shared" si="32"/>
        <v>-0.16628812657188943</v>
      </c>
      <c r="AI116" s="7">
        <f t="shared" si="32"/>
        <v>2.5896021289024467</v>
      </c>
      <c r="AJ116" s="7">
        <f t="shared" si="24"/>
        <v>-0.20456063469307953</v>
      </c>
      <c r="AK116" s="36">
        <f t="shared" si="24"/>
        <v>-0.15834014531301213</v>
      </c>
      <c r="AL116" s="37">
        <f t="shared" si="24"/>
        <v>-0.16512658572520372</v>
      </c>
      <c r="AM116" s="2">
        <v>0</v>
      </c>
      <c r="AN116" s="2">
        <v>811.5</v>
      </c>
      <c r="AO116" s="2">
        <v>304.27999999999997</v>
      </c>
      <c r="AP116" s="2">
        <v>2730.08</v>
      </c>
      <c r="AQ116" s="29">
        <v>2160.16</v>
      </c>
      <c r="AR116" s="31">
        <f t="shared" si="41"/>
        <v>6006.0199999999995</v>
      </c>
      <c r="AS116" s="2">
        <v>0</v>
      </c>
      <c r="AT116" s="2">
        <v>1042.71</v>
      </c>
      <c r="AU116" s="2">
        <v>69.69</v>
      </c>
      <c r="AV116" s="2">
        <v>3818.15</v>
      </c>
      <c r="AW116" s="29">
        <v>2960.62</v>
      </c>
      <c r="AX116" s="31">
        <f t="shared" si="42"/>
        <v>7891.17</v>
      </c>
      <c r="AY116" s="5">
        <f t="shared" si="33"/>
        <v>0</v>
      </c>
      <c r="AZ116" s="5">
        <f t="shared" si="33"/>
        <v>-231.21000000000004</v>
      </c>
      <c r="BA116" s="5">
        <f t="shared" si="33"/>
        <v>234.58999999999997</v>
      </c>
      <c r="BB116" s="5">
        <f t="shared" si="25"/>
        <v>-1088.0700000000002</v>
      </c>
      <c r="BC116" s="33">
        <f t="shared" si="25"/>
        <v>-800.46</v>
      </c>
      <c r="BD116" s="34">
        <f t="shared" si="25"/>
        <v>-1885.1500000000005</v>
      </c>
      <c r="BE116" s="7" t="e">
        <f t="shared" si="34"/>
        <v>#DIV/0!</v>
      </c>
      <c r="BF116" s="7">
        <f t="shared" si="34"/>
        <v>-0.22173950571107981</v>
      </c>
      <c r="BG116" s="7">
        <f t="shared" si="34"/>
        <v>3.3661931410532353</v>
      </c>
      <c r="BH116" s="7">
        <f t="shared" si="26"/>
        <v>-0.28497308906145652</v>
      </c>
      <c r="BI116" s="36">
        <f t="shared" si="26"/>
        <v>-0.27036904432179748</v>
      </c>
      <c r="BJ116" s="37">
        <f t="shared" si="26"/>
        <v>-0.23889359879460215</v>
      </c>
      <c r="BK116" s="38">
        <f t="shared" si="35"/>
        <v>0</v>
      </c>
      <c r="BL116" s="38">
        <f t="shared" si="35"/>
        <v>0.19773969999122781</v>
      </c>
      <c r="BM116" s="38">
        <f t="shared" si="35"/>
        <v>0.55018533586475005</v>
      </c>
      <c r="BN116" s="38">
        <f t="shared" si="27"/>
        <v>0.27956520180841637</v>
      </c>
      <c r="BO116" s="39">
        <f t="shared" si="27"/>
        <v>0.26624268194983669</v>
      </c>
      <c r="BP116" s="40">
        <f t="shared" si="27"/>
        <v>0.2665092288386342</v>
      </c>
      <c r="BQ116" s="38">
        <f t="shared" si="36"/>
        <v>0</v>
      </c>
      <c r="BR116" s="38">
        <f t="shared" si="36"/>
        <v>0.21182873464677943</v>
      </c>
      <c r="BS116" s="38">
        <f t="shared" si="36"/>
        <v>0.45232686441228015</v>
      </c>
      <c r="BT116" s="38">
        <f t="shared" si="28"/>
        <v>0.31100531083018379</v>
      </c>
      <c r="BU116" s="39">
        <f t="shared" si="28"/>
        <v>0.30712208035784677</v>
      </c>
      <c r="BV116" s="40">
        <f t="shared" si="28"/>
        <v>0.29233950662334213</v>
      </c>
      <c r="BW116" s="38">
        <f t="shared" si="37"/>
        <v>0</v>
      </c>
      <c r="BX116" s="38">
        <f t="shared" si="37"/>
        <v>-1.4089034655551613E-2</v>
      </c>
      <c r="BY116" s="38">
        <f t="shared" si="37"/>
        <v>9.7858471452469897E-2</v>
      </c>
      <c r="BZ116" s="38">
        <f t="shared" si="29"/>
        <v>-3.1440109021767415E-2</v>
      </c>
      <c r="CA116" s="39">
        <f t="shared" si="29"/>
        <v>-4.0879398408010081E-2</v>
      </c>
      <c r="CB116" s="40">
        <f t="shared" si="29"/>
        <v>-2.5830277784707922E-2</v>
      </c>
      <c r="CC116" s="2">
        <f t="shared" si="38"/>
        <v>0</v>
      </c>
      <c r="CD116" s="2">
        <f t="shared" si="38"/>
        <v>-140.89034655551615</v>
      </c>
      <c r="CE116" s="2">
        <f t="shared" si="38"/>
        <v>978.58471452469894</v>
      </c>
      <c r="CF116" s="2">
        <f t="shared" si="30"/>
        <v>-314.40109021767415</v>
      </c>
      <c r="CG116" s="29">
        <f t="shared" si="30"/>
        <v>-408.79398408010081</v>
      </c>
      <c r="CH116" s="31">
        <f t="shared" si="30"/>
        <v>-258.3027778470792</v>
      </c>
      <c r="CI116" s="40">
        <f>IFERROR(M116/'Class Sum-WR'!M116,0)</f>
        <v>0.26020306015022487</v>
      </c>
    </row>
    <row r="117" spans="1:87" x14ac:dyDescent="0.2">
      <c r="A117" t="s">
        <v>46</v>
      </c>
      <c r="B117" t="s">
        <v>46</v>
      </c>
      <c r="C117" t="s">
        <v>70</v>
      </c>
      <c r="D117" t="s">
        <v>70</v>
      </c>
      <c r="E117" t="s">
        <v>67</v>
      </c>
      <c r="F117" s="27">
        <f t="shared" si="43"/>
        <v>46122</v>
      </c>
      <c r="G117" s="60" t="s">
        <v>40</v>
      </c>
      <c r="H117" s="28">
        <v>0</v>
      </c>
      <c r="I117" s="2">
        <v>7798.94</v>
      </c>
      <c r="J117" s="2">
        <v>698.37</v>
      </c>
      <c r="K117" s="2">
        <v>17872.86</v>
      </c>
      <c r="L117" s="29">
        <v>11037.25</v>
      </c>
      <c r="M117" s="30">
        <f t="shared" si="39"/>
        <v>37407.42</v>
      </c>
      <c r="N117" t="s">
        <v>49</v>
      </c>
      <c r="O117" t="s">
        <v>49</v>
      </c>
      <c r="P117" t="s">
        <v>70</v>
      </c>
      <c r="Q117" t="s">
        <v>70</v>
      </c>
      <c r="R117" t="s">
        <v>67</v>
      </c>
      <c r="S117" s="27">
        <f t="shared" si="44"/>
        <v>45758</v>
      </c>
      <c r="T117" s="60" t="s">
        <v>40</v>
      </c>
      <c r="U117" s="28">
        <v>0</v>
      </c>
      <c r="V117" s="2">
        <v>10542.65</v>
      </c>
      <c r="W117" s="2">
        <v>658.54</v>
      </c>
      <c r="X117" s="2">
        <v>21161.21</v>
      </c>
      <c r="Y117" s="29">
        <v>12955.82</v>
      </c>
      <c r="Z117" s="31">
        <f t="shared" si="40"/>
        <v>45318.22</v>
      </c>
      <c r="AA117" s="32">
        <f t="shared" si="31"/>
        <v>0</v>
      </c>
      <c r="AB117" s="5">
        <f t="shared" si="31"/>
        <v>-2743.71</v>
      </c>
      <c r="AC117" s="5">
        <f t="shared" si="31"/>
        <v>39.830000000000041</v>
      </c>
      <c r="AD117" s="5">
        <f t="shared" si="23"/>
        <v>-3288.3499999999985</v>
      </c>
      <c r="AE117" s="33">
        <f t="shared" si="23"/>
        <v>-1918.5699999999997</v>
      </c>
      <c r="AF117" s="34">
        <f t="shared" si="23"/>
        <v>-7910.8000000000029</v>
      </c>
      <c r="AG117" s="35" t="e">
        <f t="shared" si="32"/>
        <v>#DIV/0!</v>
      </c>
      <c r="AH117" s="7">
        <f t="shared" si="32"/>
        <v>-0.26024860922064186</v>
      </c>
      <c r="AI117" s="7">
        <f t="shared" si="32"/>
        <v>6.0482278980775718E-2</v>
      </c>
      <c r="AJ117" s="7">
        <f t="shared" si="24"/>
        <v>-0.15539517825303933</v>
      </c>
      <c r="AK117" s="36">
        <f t="shared" si="24"/>
        <v>-0.14808557080910353</v>
      </c>
      <c r="AL117" s="37">
        <f t="shared" si="24"/>
        <v>-0.17456113677898211</v>
      </c>
      <c r="AM117" s="2">
        <v>0</v>
      </c>
      <c r="AN117" s="2">
        <v>1454.62</v>
      </c>
      <c r="AO117" s="2">
        <v>288.47000000000003</v>
      </c>
      <c r="AP117" s="2">
        <v>5356.84</v>
      </c>
      <c r="AQ117" s="29">
        <v>3188.16</v>
      </c>
      <c r="AR117" s="31">
        <f t="shared" si="41"/>
        <v>10288.09</v>
      </c>
      <c r="AS117" s="2">
        <v>0</v>
      </c>
      <c r="AT117" s="2">
        <v>2214.34</v>
      </c>
      <c r="AU117" s="2">
        <v>341.38</v>
      </c>
      <c r="AV117" s="2">
        <v>6390.87</v>
      </c>
      <c r="AW117" s="29">
        <v>3935.78</v>
      </c>
      <c r="AX117" s="31">
        <f t="shared" si="42"/>
        <v>12882.37</v>
      </c>
      <c r="AY117" s="5">
        <f t="shared" si="33"/>
        <v>0</v>
      </c>
      <c r="AZ117" s="5">
        <f t="shared" si="33"/>
        <v>-759.72000000000025</v>
      </c>
      <c r="BA117" s="5">
        <f t="shared" si="33"/>
        <v>-52.909999999999968</v>
      </c>
      <c r="BB117" s="5">
        <f t="shared" si="25"/>
        <v>-1034.0299999999997</v>
      </c>
      <c r="BC117" s="33">
        <f t="shared" si="25"/>
        <v>-747.62000000000035</v>
      </c>
      <c r="BD117" s="34">
        <f t="shared" si="25"/>
        <v>-2594.2800000000007</v>
      </c>
      <c r="BE117" s="7" t="e">
        <f t="shared" si="34"/>
        <v>#DIV/0!</v>
      </c>
      <c r="BF117" s="7">
        <f t="shared" si="34"/>
        <v>-0.34309094357686726</v>
      </c>
      <c r="BG117" s="7">
        <f t="shared" si="34"/>
        <v>-0.15498857578065489</v>
      </c>
      <c r="BH117" s="7">
        <f t="shared" si="26"/>
        <v>-0.16179800246288842</v>
      </c>
      <c r="BI117" s="36">
        <f t="shared" si="26"/>
        <v>-0.18995472307903397</v>
      </c>
      <c r="BJ117" s="37">
        <f t="shared" si="26"/>
        <v>-0.20138219908293276</v>
      </c>
      <c r="BK117" s="38">
        <f t="shared" si="35"/>
        <v>0</v>
      </c>
      <c r="BL117" s="38">
        <f t="shared" si="35"/>
        <v>0.18651509051230039</v>
      </c>
      <c r="BM117" s="38">
        <f t="shared" si="35"/>
        <v>0.41306184400819052</v>
      </c>
      <c r="BN117" s="38">
        <f t="shared" si="27"/>
        <v>0.29971923911450099</v>
      </c>
      <c r="BO117" s="39">
        <f t="shared" si="27"/>
        <v>0.28885456069220139</v>
      </c>
      <c r="BP117" s="40">
        <f t="shared" si="27"/>
        <v>0.27502805593114948</v>
      </c>
      <c r="BQ117" s="38">
        <f t="shared" si="36"/>
        <v>0</v>
      </c>
      <c r="BR117" s="38">
        <f t="shared" si="36"/>
        <v>0.21003637605345907</v>
      </c>
      <c r="BS117" s="38">
        <f t="shared" si="36"/>
        <v>0.51838916390803902</v>
      </c>
      <c r="BT117" s="38">
        <f t="shared" si="28"/>
        <v>0.30200872256359634</v>
      </c>
      <c r="BU117" s="39">
        <f t="shared" si="28"/>
        <v>0.3037847083395725</v>
      </c>
      <c r="BV117" s="40">
        <f t="shared" si="28"/>
        <v>0.28426469530356663</v>
      </c>
      <c r="BW117" s="38">
        <f t="shared" si="37"/>
        <v>0</v>
      </c>
      <c r="BX117" s="38">
        <f t="shared" si="37"/>
        <v>-2.3521285541158676E-2</v>
      </c>
      <c r="BY117" s="38">
        <f t="shared" si="37"/>
        <v>-0.1053273198998485</v>
      </c>
      <c r="BZ117" s="38">
        <f t="shared" si="29"/>
        <v>-2.2894834490953531E-3</v>
      </c>
      <c r="CA117" s="39">
        <f t="shared" si="29"/>
        <v>-1.4930147647371106E-2</v>
      </c>
      <c r="CB117" s="40">
        <f t="shared" si="29"/>
        <v>-9.2366393724171436E-3</v>
      </c>
      <c r="CC117" s="2">
        <f t="shared" si="38"/>
        <v>0</v>
      </c>
      <c r="CD117" s="2">
        <f t="shared" si="38"/>
        <v>-235.21285541158676</v>
      </c>
      <c r="CE117" s="2">
        <f t="shared" si="38"/>
        <v>-1053.273198998485</v>
      </c>
      <c r="CF117" s="2">
        <f t="shared" si="30"/>
        <v>-22.894834490953532</v>
      </c>
      <c r="CG117" s="29">
        <f t="shared" si="30"/>
        <v>-149.30147647371106</v>
      </c>
      <c r="CH117" s="31">
        <f t="shared" si="30"/>
        <v>-92.366393724171431</v>
      </c>
      <c r="CI117" s="40">
        <f>IFERROR(M117/'Class Sum-WR'!M117,0)</f>
        <v>0.31288170373955804</v>
      </c>
    </row>
    <row r="118" spans="1:87" ht="13.5" thickBot="1" x14ac:dyDescent="0.25">
      <c r="A118" t="s">
        <v>46</v>
      </c>
      <c r="B118" t="s">
        <v>46</v>
      </c>
      <c r="C118" t="s">
        <v>70</v>
      </c>
      <c r="D118" t="s">
        <v>70</v>
      </c>
      <c r="E118" t="s">
        <v>67</v>
      </c>
      <c r="F118" s="41">
        <f t="shared" si="43"/>
        <v>46123</v>
      </c>
      <c r="G118" s="61" t="s">
        <v>41</v>
      </c>
      <c r="H118" s="43">
        <v>0</v>
      </c>
      <c r="I118" s="44">
        <v>9618.15</v>
      </c>
      <c r="J118" s="44">
        <v>357.26</v>
      </c>
      <c r="K118" s="44">
        <v>20311.79</v>
      </c>
      <c r="L118" s="45">
        <v>11047.78</v>
      </c>
      <c r="M118" s="46">
        <f t="shared" si="39"/>
        <v>41334.980000000003</v>
      </c>
      <c r="N118" t="s">
        <v>49</v>
      </c>
      <c r="O118" t="s">
        <v>49</v>
      </c>
      <c r="P118" t="s">
        <v>70</v>
      </c>
      <c r="Q118" t="s">
        <v>70</v>
      </c>
      <c r="R118" t="s">
        <v>67</v>
      </c>
      <c r="S118" s="41">
        <f t="shared" si="44"/>
        <v>45759</v>
      </c>
      <c r="T118" s="61" t="s">
        <v>41</v>
      </c>
      <c r="U118" s="43">
        <v>0</v>
      </c>
      <c r="V118" s="44">
        <v>10738.8</v>
      </c>
      <c r="W118" s="44">
        <v>596.84</v>
      </c>
      <c r="X118" s="44">
        <v>21801.8</v>
      </c>
      <c r="Y118" s="45">
        <v>12408.21</v>
      </c>
      <c r="Z118" s="47">
        <f t="shared" si="40"/>
        <v>45545.65</v>
      </c>
      <c r="AA118" s="48">
        <f t="shared" si="31"/>
        <v>0</v>
      </c>
      <c r="AB118" s="49">
        <f t="shared" si="31"/>
        <v>-1120.6499999999996</v>
      </c>
      <c r="AC118" s="49">
        <f t="shared" si="31"/>
        <v>-239.58000000000004</v>
      </c>
      <c r="AD118" s="49">
        <f t="shared" si="23"/>
        <v>-1490.0099999999984</v>
      </c>
      <c r="AE118" s="50">
        <f t="shared" si="23"/>
        <v>-1360.4299999999985</v>
      </c>
      <c r="AF118" s="51">
        <f t="shared" si="23"/>
        <v>-4210.6699999999983</v>
      </c>
      <c r="AG118" s="52" t="e">
        <f t="shared" si="32"/>
        <v>#DIV/0!</v>
      </c>
      <c r="AH118" s="53">
        <f t="shared" si="32"/>
        <v>-0.10435523522181246</v>
      </c>
      <c r="AI118" s="53">
        <f t="shared" si="32"/>
        <v>-0.40141411433550034</v>
      </c>
      <c r="AJ118" s="53">
        <f t="shared" si="24"/>
        <v>-6.8343439532515593E-2</v>
      </c>
      <c r="AK118" s="54">
        <f t="shared" si="24"/>
        <v>-0.1096395048117334</v>
      </c>
      <c r="AL118" s="55">
        <f t="shared" si="24"/>
        <v>-9.2449443580232105E-2</v>
      </c>
      <c r="AM118" s="44">
        <v>0</v>
      </c>
      <c r="AN118" s="44">
        <v>1966.86</v>
      </c>
      <c r="AO118" s="44">
        <v>278.39</v>
      </c>
      <c r="AP118" s="44">
        <v>6065.52</v>
      </c>
      <c r="AQ118" s="45">
        <v>3437.35</v>
      </c>
      <c r="AR118" s="47">
        <f t="shared" si="41"/>
        <v>11748.12</v>
      </c>
      <c r="AS118" s="44">
        <v>0</v>
      </c>
      <c r="AT118" s="44">
        <v>2303.54</v>
      </c>
      <c r="AU118" s="44">
        <v>301.45</v>
      </c>
      <c r="AV118" s="44">
        <v>6735.45</v>
      </c>
      <c r="AW118" s="45">
        <v>3841.94</v>
      </c>
      <c r="AX118" s="47">
        <f t="shared" si="42"/>
        <v>13182.38</v>
      </c>
      <c r="AY118" s="49">
        <f t="shared" si="33"/>
        <v>0</v>
      </c>
      <c r="AZ118" s="49">
        <f t="shared" si="33"/>
        <v>-336.68000000000006</v>
      </c>
      <c r="BA118" s="49">
        <f t="shared" si="33"/>
        <v>-23.060000000000002</v>
      </c>
      <c r="BB118" s="49">
        <f t="shared" si="25"/>
        <v>-669.92999999999938</v>
      </c>
      <c r="BC118" s="50">
        <f t="shared" si="25"/>
        <v>-404.59000000000015</v>
      </c>
      <c r="BD118" s="51">
        <f t="shared" si="25"/>
        <v>-1434.2599999999984</v>
      </c>
      <c r="BE118" s="53" t="e">
        <f t="shared" si="34"/>
        <v>#DIV/0!</v>
      </c>
      <c r="BF118" s="53">
        <f t="shared" si="34"/>
        <v>-0.14615765300363792</v>
      </c>
      <c r="BG118" s="53">
        <f t="shared" si="34"/>
        <v>-7.6496931497760837E-2</v>
      </c>
      <c r="BH118" s="53">
        <f t="shared" si="26"/>
        <v>-9.9463287530899849E-2</v>
      </c>
      <c r="BI118" s="54">
        <f t="shared" si="26"/>
        <v>-0.10530877629530917</v>
      </c>
      <c r="BJ118" s="55">
        <f t="shared" si="26"/>
        <v>-0.10880129384830345</v>
      </c>
      <c r="BK118" s="56">
        <f t="shared" si="35"/>
        <v>0</v>
      </c>
      <c r="BL118" s="56">
        <f t="shared" si="35"/>
        <v>0.20449462734517551</v>
      </c>
      <c r="BM118" s="56">
        <f t="shared" si="35"/>
        <v>0.77923641045736991</v>
      </c>
      <c r="BN118" s="56">
        <f t="shared" si="27"/>
        <v>0.29862065332499005</v>
      </c>
      <c r="BO118" s="57">
        <f t="shared" si="27"/>
        <v>0.31113490674144484</v>
      </c>
      <c r="BP118" s="58">
        <f t="shared" si="27"/>
        <v>0.28421738682346043</v>
      </c>
      <c r="BQ118" s="56">
        <f t="shared" si="36"/>
        <v>0</v>
      </c>
      <c r="BR118" s="56">
        <f t="shared" si="36"/>
        <v>0.21450627630647745</v>
      </c>
      <c r="BS118" s="56">
        <f t="shared" si="36"/>
        <v>0.50507673748408277</v>
      </c>
      <c r="BT118" s="56">
        <f t="shared" si="28"/>
        <v>0.30894008751570973</v>
      </c>
      <c r="BU118" s="57">
        <f t="shared" si="28"/>
        <v>0.30962886669390671</v>
      </c>
      <c r="BV118" s="58">
        <f t="shared" si="28"/>
        <v>0.28943225093944203</v>
      </c>
      <c r="BW118" s="56">
        <f t="shared" si="37"/>
        <v>0</v>
      </c>
      <c r="BX118" s="56">
        <f t="shared" si="37"/>
        <v>-1.0011648961301939E-2</v>
      </c>
      <c r="BY118" s="56">
        <f t="shared" si="37"/>
        <v>0.27415967297328714</v>
      </c>
      <c r="BZ118" s="56">
        <f t="shared" si="29"/>
        <v>-1.0319434190719678E-2</v>
      </c>
      <c r="CA118" s="57">
        <f t="shared" si="29"/>
        <v>1.5060400475381264E-3</v>
      </c>
      <c r="CB118" s="58">
        <f t="shared" si="29"/>
        <v>-5.2148641159815989E-3</v>
      </c>
      <c r="CC118" s="44">
        <f t="shared" si="38"/>
        <v>0</v>
      </c>
      <c r="CD118" s="44">
        <f t="shared" si="38"/>
        <v>-100.11648961301938</v>
      </c>
      <c r="CE118" s="44">
        <f t="shared" si="38"/>
        <v>2741.5967297328716</v>
      </c>
      <c r="CF118" s="44">
        <f t="shared" si="30"/>
        <v>-103.19434190719679</v>
      </c>
      <c r="CG118" s="45">
        <f t="shared" si="30"/>
        <v>15.060400475381265</v>
      </c>
      <c r="CH118" s="47">
        <f t="shared" si="30"/>
        <v>-52.148641159815988</v>
      </c>
      <c r="CI118" s="58">
        <f>IFERROR(M118/'Class Sum-WR'!M118,0)</f>
        <v>0.44768243135595914</v>
      </c>
    </row>
    <row r="119" spans="1:87" x14ac:dyDescent="0.2">
      <c r="A119" t="s">
        <v>46</v>
      </c>
      <c r="B119" t="s">
        <v>46</v>
      </c>
      <c r="C119" t="s">
        <v>70</v>
      </c>
      <c r="D119" t="s">
        <v>70</v>
      </c>
      <c r="E119" t="s">
        <v>68</v>
      </c>
      <c r="F119" s="27">
        <f t="shared" si="43"/>
        <v>46124</v>
      </c>
      <c r="G119" s="60" t="s">
        <v>35</v>
      </c>
      <c r="H119" s="28">
        <v>0</v>
      </c>
      <c r="I119" s="2">
        <v>4358.75</v>
      </c>
      <c r="J119" s="2">
        <v>150.9</v>
      </c>
      <c r="K119" s="2">
        <v>8055.29</v>
      </c>
      <c r="L119" s="29">
        <v>5456.51</v>
      </c>
      <c r="M119" s="30">
        <f t="shared" si="39"/>
        <v>18021.449999999997</v>
      </c>
      <c r="N119" t="s">
        <v>49</v>
      </c>
      <c r="O119" t="s">
        <v>49</v>
      </c>
      <c r="P119" t="s">
        <v>70</v>
      </c>
      <c r="Q119" t="s">
        <v>70</v>
      </c>
      <c r="R119" t="s">
        <v>68</v>
      </c>
      <c r="S119" s="27">
        <f t="shared" si="44"/>
        <v>45760</v>
      </c>
      <c r="T119" s="60" t="s">
        <v>35</v>
      </c>
      <c r="U119" s="28">
        <v>0</v>
      </c>
      <c r="V119" s="2">
        <v>4059.28</v>
      </c>
      <c r="W119" s="2">
        <v>285.45999999999998</v>
      </c>
      <c r="X119" s="2">
        <v>10037.89</v>
      </c>
      <c r="Y119" s="29">
        <v>6003.04</v>
      </c>
      <c r="Z119" s="31">
        <f t="shared" si="40"/>
        <v>20385.669999999998</v>
      </c>
      <c r="AA119" s="32">
        <f t="shared" si="31"/>
        <v>0</v>
      </c>
      <c r="AB119" s="5">
        <f t="shared" si="31"/>
        <v>299.4699999999998</v>
      </c>
      <c r="AC119" s="5">
        <f t="shared" si="31"/>
        <v>-134.55999999999997</v>
      </c>
      <c r="AD119" s="5">
        <f t="shared" si="23"/>
        <v>-1982.5999999999995</v>
      </c>
      <c r="AE119" s="33">
        <f t="shared" si="23"/>
        <v>-546.52999999999975</v>
      </c>
      <c r="AF119" s="34">
        <f t="shared" si="23"/>
        <v>-2364.2200000000012</v>
      </c>
      <c r="AG119" s="35" t="e">
        <f t="shared" si="32"/>
        <v>#DIV/0!</v>
      </c>
      <c r="AH119" s="7">
        <f t="shared" si="32"/>
        <v>7.3774166847322631E-2</v>
      </c>
      <c r="AI119" s="7">
        <f t="shared" si="32"/>
        <v>-0.47137952777972392</v>
      </c>
      <c r="AJ119" s="7">
        <f t="shared" si="24"/>
        <v>-0.19751162843984141</v>
      </c>
      <c r="AK119" s="36">
        <f t="shared" si="24"/>
        <v>-9.1042205282656746E-2</v>
      </c>
      <c r="AL119" s="37">
        <f t="shared" si="24"/>
        <v>-0.11597460372899206</v>
      </c>
      <c r="AM119" s="2">
        <v>0</v>
      </c>
      <c r="AN119" s="2">
        <v>887.89</v>
      </c>
      <c r="AO119" s="2">
        <v>67.34</v>
      </c>
      <c r="AP119" s="2">
        <v>2464.62</v>
      </c>
      <c r="AQ119" s="29">
        <v>1668.72</v>
      </c>
      <c r="AR119" s="31">
        <f t="shared" si="41"/>
        <v>5088.57</v>
      </c>
      <c r="AS119" s="2">
        <v>0</v>
      </c>
      <c r="AT119" s="2">
        <v>918.99</v>
      </c>
      <c r="AU119" s="2">
        <v>113.89</v>
      </c>
      <c r="AV119" s="2">
        <v>3022.59</v>
      </c>
      <c r="AW119" s="29">
        <v>1848.54</v>
      </c>
      <c r="AX119" s="31">
        <f t="shared" si="42"/>
        <v>5904.01</v>
      </c>
      <c r="AY119" s="5">
        <f t="shared" si="33"/>
        <v>0</v>
      </c>
      <c r="AZ119" s="5">
        <f t="shared" si="33"/>
        <v>-31.100000000000023</v>
      </c>
      <c r="BA119" s="5">
        <f t="shared" si="33"/>
        <v>-46.55</v>
      </c>
      <c r="BB119" s="5">
        <f t="shared" si="25"/>
        <v>-557.97000000000025</v>
      </c>
      <c r="BC119" s="33">
        <f t="shared" si="25"/>
        <v>-179.81999999999994</v>
      </c>
      <c r="BD119" s="34">
        <f t="shared" si="25"/>
        <v>-815.44000000000051</v>
      </c>
      <c r="BE119" s="7" t="e">
        <f t="shared" si="34"/>
        <v>#DIV/0!</v>
      </c>
      <c r="BF119" s="7">
        <f t="shared" si="34"/>
        <v>-3.3841499907507178E-2</v>
      </c>
      <c r="BG119" s="7">
        <f t="shared" si="34"/>
        <v>-0.40872771972956357</v>
      </c>
      <c r="BH119" s="7">
        <f t="shared" si="26"/>
        <v>-0.18459996228400155</v>
      </c>
      <c r="BI119" s="36">
        <f t="shared" si="26"/>
        <v>-9.7276769775065691E-2</v>
      </c>
      <c r="BJ119" s="37">
        <f t="shared" si="26"/>
        <v>-0.13811629722849394</v>
      </c>
      <c r="BK119" s="38">
        <f t="shared" si="35"/>
        <v>0</v>
      </c>
      <c r="BL119" s="38">
        <f t="shared" si="35"/>
        <v>0.20370289647261255</v>
      </c>
      <c r="BM119" s="38">
        <f t="shared" si="35"/>
        <v>0.44625579854208086</v>
      </c>
      <c r="BN119" s="38">
        <f t="shared" si="27"/>
        <v>0.30596291381191737</v>
      </c>
      <c r="BO119" s="39">
        <f t="shared" si="27"/>
        <v>0.30582185316255261</v>
      </c>
      <c r="BP119" s="40">
        <f t="shared" si="27"/>
        <v>0.28236185212621628</v>
      </c>
      <c r="BQ119" s="38">
        <f t="shared" si="36"/>
        <v>0</v>
      </c>
      <c r="BR119" s="38">
        <f t="shared" si="36"/>
        <v>0.22639236514849922</v>
      </c>
      <c r="BS119" s="38">
        <f t="shared" si="36"/>
        <v>0.39897008337420309</v>
      </c>
      <c r="BT119" s="38">
        <f t="shared" si="28"/>
        <v>0.30111806365680438</v>
      </c>
      <c r="BU119" s="39">
        <f t="shared" si="28"/>
        <v>0.30793398011674084</v>
      </c>
      <c r="BV119" s="40">
        <f t="shared" si="28"/>
        <v>0.28961569573136425</v>
      </c>
      <c r="BW119" s="38">
        <f t="shared" si="37"/>
        <v>0</v>
      </c>
      <c r="BX119" s="38">
        <f t="shared" si="37"/>
        <v>-2.268946867588667E-2</v>
      </c>
      <c r="BY119" s="38">
        <f t="shared" si="37"/>
        <v>4.7285715167877773E-2</v>
      </c>
      <c r="BZ119" s="38">
        <f t="shared" si="29"/>
        <v>4.8448501551129897E-3</v>
      </c>
      <c r="CA119" s="39">
        <f t="shared" si="29"/>
        <v>-2.1121269541882204E-3</v>
      </c>
      <c r="CB119" s="40">
        <f t="shared" si="29"/>
        <v>-7.2538436051479693E-3</v>
      </c>
      <c r="CC119" s="2">
        <f t="shared" si="38"/>
        <v>0</v>
      </c>
      <c r="CD119" s="2">
        <f t="shared" si="38"/>
        <v>-226.8946867588667</v>
      </c>
      <c r="CE119" s="2">
        <f t="shared" si="38"/>
        <v>472.85715167877771</v>
      </c>
      <c r="CF119" s="2">
        <f t="shared" si="30"/>
        <v>48.448501551129894</v>
      </c>
      <c r="CG119" s="29">
        <f t="shared" si="30"/>
        <v>-21.121269541882203</v>
      </c>
      <c r="CH119" s="31">
        <f t="shared" si="30"/>
        <v>-72.538436051479692</v>
      </c>
      <c r="CI119" s="40">
        <f>IFERROR(M119/'Class Sum-WR'!M119,0)</f>
        <v>0.32872516701251164</v>
      </c>
    </row>
    <row r="120" spans="1:87" x14ac:dyDescent="0.2">
      <c r="A120" t="s">
        <v>46</v>
      </c>
      <c r="B120" t="s">
        <v>46</v>
      </c>
      <c r="C120" t="s">
        <v>70</v>
      </c>
      <c r="D120" t="s">
        <v>70</v>
      </c>
      <c r="E120" t="s">
        <v>68</v>
      </c>
      <c r="F120" s="27">
        <f t="shared" si="43"/>
        <v>46125</v>
      </c>
      <c r="G120" s="60" t="s">
        <v>36</v>
      </c>
      <c r="H120" s="28">
        <v>0</v>
      </c>
      <c r="I120" s="2">
        <v>2875.01</v>
      </c>
      <c r="J120" s="2">
        <v>211.51</v>
      </c>
      <c r="K120" s="2">
        <v>5823.83</v>
      </c>
      <c r="L120" s="29">
        <v>3933.67</v>
      </c>
      <c r="M120" s="30">
        <f t="shared" si="39"/>
        <v>12844.02</v>
      </c>
      <c r="N120" t="s">
        <v>49</v>
      </c>
      <c r="O120" t="s">
        <v>49</v>
      </c>
      <c r="P120" t="s">
        <v>70</v>
      </c>
      <c r="Q120" t="s">
        <v>70</v>
      </c>
      <c r="R120" t="s">
        <v>68</v>
      </c>
      <c r="S120" s="27">
        <f t="shared" si="44"/>
        <v>45761</v>
      </c>
      <c r="T120" s="60" t="s">
        <v>36</v>
      </c>
      <c r="U120" s="28">
        <v>0</v>
      </c>
      <c r="V120" s="2">
        <v>2347.7199999999998</v>
      </c>
      <c r="W120" s="2">
        <v>189.19</v>
      </c>
      <c r="X120" s="2">
        <v>5320.77</v>
      </c>
      <c r="Y120" s="29">
        <v>4994.91</v>
      </c>
      <c r="Z120" s="31">
        <f t="shared" si="40"/>
        <v>12852.59</v>
      </c>
      <c r="AA120" s="32">
        <f t="shared" si="31"/>
        <v>0</v>
      </c>
      <c r="AB120" s="5">
        <f t="shared" si="31"/>
        <v>527.29000000000042</v>
      </c>
      <c r="AC120" s="5">
        <f t="shared" si="31"/>
        <v>22.319999999999993</v>
      </c>
      <c r="AD120" s="5">
        <f t="shared" si="23"/>
        <v>503.05999999999949</v>
      </c>
      <c r="AE120" s="33">
        <f t="shared" si="23"/>
        <v>-1061.2399999999998</v>
      </c>
      <c r="AF120" s="34">
        <f t="shared" si="23"/>
        <v>-8.569999999999709</v>
      </c>
      <c r="AG120" s="35" t="e">
        <f t="shared" si="32"/>
        <v>#DIV/0!</v>
      </c>
      <c r="AH120" s="7">
        <f t="shared" si="32"/>
        <v>0.22459662992179666</v>
      </c>
      <c r="AI120" s="7">
        <f t="shared" si="32"/>
        <v>0.11797663724298321</v>
      </c>
      <c r="AJ120" s="7">
        <f t="shared" si="24"/>
        <v>9.4546466019015937E-2</v>
      </c>
      <c r="AK120" s="36">
        <f t="shared" si="24"/>
        <v>-0.21246428864584144</v>
      </c>
      <c r="AL120" s="37">
        <f t="shared" si="24"/>
        <v>-6.6679167389605584E-4</v>
      </c>
      <c r="AM120" s="2">
        <v>0</v>
      </c>
      <c r="AN120" s="2">
        <v>477.51</v>
      </c>
      <c r="AO120" s="2">
        <v>89.88</v>
      </c>
      <c r="AP120" s="2">
        <v>1683.44</v>
      </c>
      <c r="AQ120" s="29">
        <v>1095.1400000000001</v>
      </c>
      <c r="AR120" s="31">
        <f t="shared" si="41"/>
        <v>3345.9700000000003</v>
      </c>
      <c r="AS120" s="2">
        <v>0</v>
      </c>
      <c r="AT120" s="2">
        <v>512.73</v>
      </c>
      <c r="AU120" s="2">
        <v>148.97</v>
      </c>
      <c r="AV120" s="2">
        <v>1583.66</v>
      </c>
      <c r="AW120" s="29">
        <v>1456.74</v>
      </c>
      <c r="AX120" s="31">
        <f t="shared" si="42"/>
        <v>3702.1000000000004</v>
      </c>
      <c r="AY120" s="5">
        <f t="shared" si="33"/>
        <v>0</v>
      </c>
      <c r="AZ120" s="5">
        <f t="shared" si="33"/>
        <v>-35.220000000000027</v>
      </c>
      <c r="BA120" s="5">
        <f t="shared" si="33"/>
        <v>-59.09</v>
      </c>
      <c r="BB120" s="5">
        <f t="shared" si="25"/>
        <v>99.779999999999973</v>
      </c>
      <c r="BC120" s="33">
        <f t="shared" si="25"/>
        <v>-361.59999999999991</v>
      </c>
      <c r="BD120" s="34">
        <f t="shared" si="25"/>
        <v>-356.13000000000011</v>
      </c>
      <c r="BE120" s="7" t="e">
        <f t="shared" si="34"/>
        <v>#DIV/0!</v>
      </c>
      <c r="BF120" s="7">
        <f t="shared" si="34"/>
        <v>-6.8691123983383118E-2</v>
      </c>
      <c r="BG120" s="7">
        <f t="shared" si="34"/>
        <v>-0.39665704504262606</v>
      </c>
      <c r="BH120" s="7">
        <f t="shared" si="26"/>
        <v>6.300594824646702E-2</v>
      </c>
      <c r="BI120" s="36">
        <f t="shared" si="26"/>
        <v>-0.24822548979227585</v>
      </c>
      <c r="BJ120" s="37">
        <f t="shared" si="26"/>
        <v>-9.6196753194133081E-2</v>
      </c>
      <c r="BK120" s="38">
        <f t="shared" si="35"/>
        <v>0</v>
      </c>
      <c r="BL120" s="38">
        <f t="shared" si="35"/>
        <v>0.16608985707875798</v>
      </c>
      <c r="BM120" s="38">
        <f t="shared" si="35"/>
        <v>0.42494444707106049</v>
      </c>
      <c r="BN120" s="38">
        <f t="shared" si="27"/>
        <v>0.28906063535508419</v>
      </c>
      <c r="BO120" s="39">
        <f t="shared" si="27"/>
        <v>0.27840159443979795</v>
      </c>
      <c r="BP120" s="40">
        <f t="shared" si="27"/>
        <v>0.26050800294611814</v>
      </c>
      <c r="BQ120" s="38">
        <f t="shared" si="36"/>
        <v>0</v>
      </c>
      <c r="BR120" s="38">
        <f t="shared" si="36"/>
        <v>0.21839486821256371</v>
      </c>
      <c r="BS120" s="38">
        <f t="shared" si="36"/>
        <v>0.78740948253078913</v>
      </c>
      <c r="BT120" s="38">
        <f t="shared" si="28"/>
        <v>0.29763737203449875</v>
      </c>
      <c r="BU120" s="39">
        <f t="shared" si="28"/>
        <v>0.29164489450260367</v>
      </c>
      <c r="BV120" s="40">
        <f t="shared" si="28"/>
        <v>0.28804311037697461</v>
      </c>
      <c r="BW120" s="38">
        <f t="shared" si="37"/>
        <v>0</v>
      </c>
      <c r="BX120" s="38">
        <f t="shared" si="37"/>
        <v>-5.2305011133805729E-2</v>
      </c>
      <c r="BY120" s="38">
        <f t="shared" si="37"/>
        <v>-0.36246503545972864</v>
      </c>
      <c r="BZ120" s="38">
        <f t="shared" si="29"/>
        <v>-8.5767366794145539E-3</v>
      </c>
      <c r="CA120" s="39">
        <f t="shared" si="29"/>
        <v>-1.3243300062805718E-2</v>
      </c>
      <c r="CB120" s="40">
        <f t="shared" si="29"/>
        <v>-2.7535107430856465E-2</v>
      </c>
      <c r="CC120" s="2">
        <f t="shared" si="38"/>
        <v>0</v>
      </c>
      <c r="CD120" s="2">
        <f t="shared" si="38"/>
        <v>-523.05011133805726</v>
      </c>
      <c r="CE120" s="2">
        <f t="shared" si="38"/>
        <v>-3624.6503545972864</v>
      </c>
      <c r="CF120" s="2">
        <f t="shared" si="30"/>
        <v>-85.767366794145545</v>
      </c>
      <c r="CG120" s="29">
        <f t="shared" si="30"/>
        <v>-132.43300062805719</v>
      </c>
      <c r="CH120" s="31">
        <f t="shared" si="30"/>
        <v>-275.35107430856465</v>
      </c>
      <c r="CI120" s="40">
        <f>IFERROR(M120/'Class Sum-WR'!M120,0)</f>
        <v>0.2168565340254362</v>
      </c>
    </row>
    <row r="121" spans="1:87" x14ac:dyDescent="0.2">
      <c r="A121" t="s">
        <v>46</v>
      </c>
      <c r="B121" t="s">
        <v>46</v>
      </c>
      <c r="C121" t="s">
        <v>70</v>
      </c>
      <c r="D121" t="s">
        <v>70</v>
      </c>
      <c r="E121" t="s">
        <v>68</v>
      </c>
      <c r="F121" s="27">
        <f t="shared" si="43"/>
        <v>46126</v>
      </c>
      <c r="G121" s="60" t="s">
        <v>37</v>
      </c>
      <c r="H121" s="28">
        <v>0</v>
      </c>
      <c r="I121" s="2">
        <v>2904.06</v>
      </c>
      <c r="J121" s="2">
        <v>132.66</v>
      </c>
      <c r="K121" s="2">
        <v>8127.29</v>
      </c>
      <c r="L121" s="29">
        <v>5920.6</v>
      </c>
      <c r="M121" s="30">
        <f t="shared" si="39"/>
        <v>17084.61</v>
      </c>
      <c r="N121" t="s">
        <v>49</v>
      </c>
      <c r="O121" t="s">
        <v>49</v>
      </c>
      <c r="P121" t="s">
        <v>70</v>
      </c>
      <c r="Q121" t="s">
        <v>70</v>
      </c>
      <c r="R121" t="s">
        <v>68</v>
      </c>
      <c r="S121" s="27">
        <f t="shared" si="44"/>
        <v>45762</v>
      </c>
      <c r="T121" s="60" t="s">
        <v>37</v>
      </c>
      <c r="U121" s="28">
        <v>0</v>
      </c>
      <c r="V121" s="2">
        <v>2713.49</v>
      </c>
      <c r="W121" s="2">
        <v>170.42</v>
      </c>
      <c r="X121" s="2">
        <v>10157.67</v>
      </c>
      <c r="Y121" s="29">
        <v>5845.09</v>
      </c>
      <c r="Z121" s="31">
        <f t="shared" si="40"/>
        <v>18886.669999999998</v>
      </c>
      <c r="AA121" s="32">
        <f t="shared" si="31"/>
        <v>0</v>
      </c>
      <c r="AB121" s="5">
        <f t="shared" si="31"/>
        <v>190.57000000000016</v>
      </c>
      <c r="AC121" s="5">
        <f t="shared" si="31"/>
        <v>-37.759999999999991</v>
      </c>
      <c r="AD121" s="5">
        <f t="shared" si="23"/>
        <v>-2030.38</v>
      </c>
      <c r="AE121" s="33">
        <f t="shared" si="23"/>
        <v>75.510000000000218</v>
      </c>
      <c r="AF121" s="34">
        <f t="shared" si="23"/>
        <v>-1802.0599999999977</v>
      </c>
      <c r="AG121" s="35" t="e">
        <f t="shared" si="32"/>
        <v>#DIV/0!</v>
      </c>
      <c r="AH121" s="7">
        <f t="shared" si="32"/>
        <v>7.0230588651515269E-2</v>
      </c>
      <c r="AI121" s="7">
        <f t="shared" si="32"/>
        <v>-0.22157023823494892</v>
      </c>
      <c r="AJ121" s="7">
        <f t="shared" si="24"/>
        <v>-0.19988639126886384</v>
      </c>
      <c r="AK121" s="36">
        <f t="shared" si="24"/>
        <v>1.2918535043942901E-2</v>
      </c>
      <c r="AL121" s="37">
        <f t="shared" si="24"/>
        <v>-9.5414384854503084E-2</v>
      </c>
      <c r="AM121" s="2">
        <v>0</v>
      </c>
      <c r="AN121" s="2">
        <v>519.27</v>
      </c>
      <c r="AO121" s="2">
        <v>48.94</v>
      </c>
      <c r="AP121" s="2">
        <v>2297.04</v>
      </c>
      <c r="AQ121" s="29">
        <v>1353.98</v>
      </c>
      <c r="AR121" s="31">
        <f t="shared" si="41"/>
        <v>4219.2299999999996</v>
      </c>
      <c r="AS121" s="2">
        <v>0</v>
      </c>
      <c r="AT121" s="2">
        <v>587.9</v>
      </c>
      <c r="AU121" s="2">
        <v>63.84</v>
      </c>
      <c r="AV121" s="2">
        <v>3175.95</v>
      </c>
      <c r="AW121" s="29">
        <v>1669.48</v>
      </c>
      <c r="AX121" s="31">
        <f t="shared" si="42"/>
        <v>5497.17</v>
      </c>
      <c r="AY121" s="5">
        <f t="shared" si="33"/>
        <v>0</v>
      </c>
      <c r="AZ121" s="5">
        <f t="shared" si="33"/>
        <v>-68.63</v>
      </c>
      <c r="BA121" s="5">
        <f t="shared" si="33"/>
        <v>-14.900000000000006</v>
      </c>
      <c r="BB121" s="5">
        <f t="shared" si="25"/>
        <v>-878.90999999999985</v>
      </c>
      <c r="BC121" s="33">
        <f t="shared" si="25"/>
        <v>-315.5</v>
      </c>
      <c r="BD121" s="34">
        <f t="shared" si="25"/>
        <v>-1277.9400000000005</v>
      </c>
      <c r="BE121" s="7" t="e">
        <f t="shared" si="34"/>
        <v>#DIV/0!</v>
      </c>
      <c r="BF121" s="7">
        <f t="shared" si="34"/>
        <v>-0.11673754039802688</v>
      </c>
      <c r="BG121" s="7">
        <f t="shared" si="34"/>
        <v>-0.23339598997493741</v>
      </c>
      <c r="BH121" s="7">
        <f t="shared" si="26"/>
        <v>-0.2767392433759977</v>
      </c>
      <c r="BI121" s="36">
        <f t="shared" si="26"/>
        <v>-0.18898100007187868</v>
      </c>
      <c r="BJ121" s="37">
        <f t="shared" si="26"/>
        <v>-0.23247234486108315</v>
      </c>
      <c r="BK121" s="38">
        <f t="shared" si="35"/>
        <v>0</v>
      </c>
      <c r="BL121" s="38">
        <f t="shared" si="35"/>
        <v>0.17880828908493626</v>
      </c>
      <c r="BM121" s="38">
        <f t="shared" si="35"/>
        <v>0.36891301070405547</v>
      </c>
      <c r="BN121" s="38">
        <f t="shared" si="27"/>
        <v>0.28263295637291153</v>
      </c>
      <c r="BO121" s="39">
        <f t="shared" si="27"/>
        <v>0.22868965983177381</v>
      </c>
      <c r="BP121" s="40">
        <f t="shared" si="27"/>
        <v>0.24696086126636776</v>
      </c>
      <c r="BQ121" s="38">
        <f t="shared" si="36"/>
        <v>0</v>
      </c>
      <c r="BR121" s="38">
        <f t="shared" si="36"/>
        <v>0.21665825191911525</v>
      </c>
      <c r="BS121" s="38">
        <f t="shared" si="36"/>
        <v>0.37460391972773155</v>
      </c>
      <c r="BT121" s="38">
        <f t="shared" si="28"/>
        <v>0.31266520767065675</v>
      </c>
      <c r="BU121" s="39">
        <f t="shared" si="28"/>
        <v>0.28562092286004148</v>
      </c>
      <c r="BV121" s="40">
        <f t="shared" si="28"/>
        <v>0.29106083814669292</v>
      </c>
      <c r="BW121" s="38">
        <f t="shared" si="37"/>
        <v>0</v>
      </c>
      <c r="BX121" s="38">
        <f t="shared" si="37"/>
        <v>-3.7849962834178991E-2</v>
      </c>
      <c r="BY121" s="38">
        <f t="shared" si="37"/>
        <v>-5.6909090236760829E-3</v>
      </c>
      <c r="BZ121" s="38">
        <f t="shared" si="29"/>
        <v>-3.0032251297745227E-2</v>
      </c>
      <c r="CA121" s="39">
        <f t="shared" si="29"/>
        <v>-5.6931263028267676E-2</v>
      </c>
      <c r="CB121" s="40">
        <f t="shared" si="29"/>
        <v>-4.4099976880325159E-2</v>
      </c>
      <c r="CC121" s="2">
        <f t="shared" si="38"/>
        <v>0</v>
      </c>
      <c r="CD121" s="2">
        <f t="shared" si="38"/>
        <v>-378.4996283417899</v>
      </c>
      <c r="CE121" s="2">
        <f t="shared" si="38"/>
        <v>-56.909090236760832</v>
      </c>
      <c r="CF121" s="2">
        <f t="shared" si="30"/>
        <v>-300.32251297745228</v>
      </c>
      <c r="CG121" s="29">
        <f t="shared" si="30"/>
        <v>-569.31263028267676</v>
      </c>
      <c r="CH121" s="31">
        <f t="shared" si="30"/>
        <v>-440.99976880325158</v>
      </c>
      <c r="CI121" s="40">
        <f>IFERROR(M121/'Class Sum-WR'!M121,0)</f>
        <v>0.27890549662881509</v>
      </c>
    </row>
    <row r="122" spans="1:87" x14ac:dyDescent="0.2">
      <c r="A122" t="s">
        <v>46</v>
      </c>
      <c r="B122" t="s">
        <v>46</v>
      </c>
      <c r="C122" t="s">
        <v>70</v>
      </c>
      <c r="D122" t="s">
        <v>70</v>
      </c>
      <c r="E122" t="s">
        <v>68</v>
      </c>
      <c r="F122" s="27">
        <f t="shared" si="43"/>
        <v>46127</v>
      </c>
      <c r="G122" s="60" t="s">
        <v>38</v>
      </c>
      <c r="H122" s="28">
        <v>0</v>
      </c>
      <c r="I122" s="2">
        <v>3322.33</v>
      </c>
      <c r="J122" s="2">
        <v>172</v>
      </c>
      <c r="K122" s="2">
        <v>10206.74</v>
      </c>
      <c r="L122" s="29">
        <v>4578.66</v>
      </c>
      <c r="M122" s="30">
        <f t="shared" si="39"/>
        <v>18279.73</v>
      </c>
      <c r="N122" t="s">
        <v>49</v>
      </c>
      <c r="O122" t="s">
        <v>49</v>
      </c>
      <c r="P122" t="s">
        <v>70</v>
      </c>
      <c r="Q122" t="s">
        <v>70</v>
      </c>
      <c r="R122" t="s">
        <v>68</v>
      </c>
      <c r="S122" s="27">
        <f t="shared" si="44"/>
        <v>45763</v>
      </c>
      <c r="T122" s="60" t="s">
        <v>38</v>
      </c>
      <c r="U122" s="28">
        <v>0</v>
      </c>
      <c r="V122" s="2">
        <v>5849.14</v>
      </c>
      <c r="W122" s="2">
        <v>143.47</v>
      </c>
      <c r="X122" s="2">
        <v>9375.6200000000008</v>
      </c>
      <c r="Y122" s="29">
        <v>9147.07</v>
      </c>
      <c r="Z122" s="31">
        <f t="shared" si="40"/>
        <v>24515.300000000003</v>
      </c>
      <c r="AA122" s="32">
        <f t="shared" si="31"/>
        <v>0</v>
      </c>
      <c r="AB122" s="5">
        <f t="shared" si="31"/>
        <v>-2526.8100000000004</v>
      </c>
      <c r="AC122" s="5">
        <f t="shared" si="31"/>
        <v>28.53</v>
      </c>
      <c r="AD122" s="5">
        <f t="shared" si="23"/>
        <v>831.11999999999898</v>
      </c>
      <c r="AE122" s="33">
        <f t="shared" si="23"/>
        <v>-4568.41</v>
      </c>
      <c r="AF122" s="34">
        <f t="shared" si="23"/>
        <v>-6235.5700000000033</v>
      </c>
      <c r="AG122" s="35" t="e">
        <f t="shared" si="32"/>
        <v>#DIV/0!</v>
      </c>
      <c r="AH122" s="7">
        <f t="shared" si="32"/>
        <v>-0.43199684056117654</v>
      </c>
      <c r="AI122" s="7">
        <f t="shared" si="32"/>
        <v>0.19885690388234475</v>
      </c>
      <c r="AJ122" s="7">
        <f t="shared" si="24"/>
        <v>8.8646937482534369E-2</v>
      </c>
      <c r="AK122" s="36">
        <f t="shared" si="24"/>
        <v>-0.49943971129552961</v>
      </c>
      <c r="AL122" s="37">
        <f t="shared" si="24"/>
        <v>-0.25435421960979482</v>
      </c>
      <c r="AM122" s="2">
        <v>0</v>
      </c>
      <c r="AN122" s="2">
        <v>674.26</v>
      </c>
      <c r="AO122" s="2">
        <v>62.29</v>
      </c>
      <c r="AP122" s="2">
        <v>2838.76</v>
      </c>
      <c r="AQ122" s="29">
        <v>1382.13</v>
      </c>
      <c r="AR122" s="31">
        <f t="shared" si="41"/>
        <v>4957.4400000000005</v>
      </c>
      <c r="AS122" s="2">
        <v>0</v>
      </c>
      <c r="AT122" s="2">
        <v>1188.21</v>
      </c>
      <c r="AU122" s="2">
        <v>56.22</v>
      </c>
      <c r="AV122" s="2">
        <v>2819.5</v>
      </c>
      <c r="AW122" s="29">
        <v>2426.5100000000002</v>
      </c>
      <c r="AX122" s="31">
        <f t="shared" si="42"/>
        <v>6490.4400000000005</v>
      </c>
      <c r="AY122" s="5">
        <f t="shared" si="33"/>
        <v>0</v>
      </c>
      <c r="AZ122" s="5">
        <f t="shared" si="33"/>
        <v>-513.95000000000005</v>
      </c>
      <c r="BA122" s="5">
        <f t="shared" si="33"/>
        <v>6.07</v>
      </c>
      <c r="BB122" s="5">
        <f t="shared" si="25"/>
        <v>19.260000000000218</v>
      </c>
      <c r="BC122" s="33">
        <f t="shared" si="25"/>
        <v>-1044.3800000000001</v>
      </c>
      <c r="BD122" s="34">
        <f t="shared" si="25"/>
        <v>-1533</v>
      </c>
      <c r="BE122" s="7" t="e">
        <f t="shared" si="34"/>
        <v>#DIV/0!</v>
      </c>
      <c r="BF122" s="7">
        <f t="shared" si="34"/>
        <v>-0.4325413857819746</v>
      </c>
      <c r="BG122" s="7">
        <f t="shared" si="34"/>
        <v>0.107968694414799</v>
      </c>
      <c r="BH122" s="7">
        <f t="shared" si="26"/>
        <v>6.8309984039724133E-3</v>
      </c>
      <c r="BI122" s="36">
        <f t="shared" si="26"/>
        <v>-0.43040416070817761</v>
      </c>
      <c r="BJ122" s="37">
        <f t="shared" si="26"/>
        <v>-0.23619354003734722</v>
      </c>
      <c r="BK122" s="38">
        <f t="shared" si="35"/>
        <v>0</v>
      </c>
      <c r="BL122" s="38">
        <f t="shared" si="35"/>
        <v>0.2029479311206292</v>
      </c>
      <c r="BM122" s="38">
        <f t="shared" si="35"/>
        <v>0.36215116279069764</v>
      </c>
      <c r="BN122" s="38">
        <f t="shared" si="27"/>
        <v>0.27812602260859004</v>
      </c>
      <c r="BO122" s="39">
        <f t="shared" si="27"/>
        <v>0.30186342729095417</v>
      </c>
      <c r="BP122" s="40">
        <f t="shared" si="27"/>
        <v>0.27119875402973681</v>
      </c>
      <c r="BQ122" s="38">
        <f t="shared" si="36"/>
        <v>0</v>
      </c>
      <c r="BR122" s="38">
        <f t="shared" si="36"/>
        <v>0.20314268422366363</v>
      </c>
      <c r="BS122" s="38">
        <f t="shared" si="36"/>
        <v>0.39185892521084548</v>
      </c>
      <c r="BT122" s="38">
        <f t="shared" si="28"/>
        <v>0.30072677860237507</v>
      </c>
      <c r="BU122" s="39">
        <f t="shared" si="28"/>
        <v>0.26527729644574716</v>
      </c>
      <c r="BV122" s="40">
        <f t="shared" si="28"/>
        <v>0.26475058432897008</v>
      </c>
      <c r="BW122" s="38">
        <f t="shared" si="37"/>
        <v>0</v>
      </c>
      <c r="BX122" s="38">
        <f t="shared" si="37"/>
        <v>-1.9475310303443405E-4</v>
      </c>
      <c r="BY122" s="38">
        <f t="shared" si="37"/>
        <v>-2.9707762420147832E-2</v>
      </c>
      <c r="BZ122" s="38">
        <f t="shared" si="29"/>
        <v>-2.2600755993785027E-2</v>
      </c>
      <c r="CA122" s="39">
        <f t="shared" si="29"/>
        <v>3.658613084520701E-2</v>
      </c>
      <c r="CB122" s="40">
        <f t="shared" si="29"/>
        <v>6.448169700766726E-3</v>
      </c>
      <c r="CC122" s="2">
        <f t="shared" si="38"/>
        <v>0</v>
      </c>
      <c r="CD122" s="2">
        <f t="shared" si="38"/>
        <v>-1.9475310303443405</v>
      </c>
      <c r="CE122" s="2">
        <f t="shared" si="38"/>
        <v>-297.07762420147833</v>
      </c>
      <c r="CF122" s="2">
        <f t="shared" si="30"/>
        <v>-226.00755993785026</v>
      </c>
      <c r="CG122" s="29">
        <f t="shared" si="30"/>
        <v>365.86130845207009</v>
      </c>
      <c r="CH122" s="31">
        <f t="shared" si="30"/>
        <v>64.481697007667265</v>
      </c>
      <c r="CI122" s="40">
        <f>IFERROR(M122/'Class Sum-WR'!M122,0)</f>
        <v>0.23161943401916338</v>
      </c>
    </row>
    <row r="123" spans="1:87" x14ac:dyDescent="0.2">
      <c r="A123" t="s">
        <v>46</v>
      </c>
      <c r="B123" t="s">
        <v>46</v>
      </c>
      <c r="C123" t="s">
        <v>70</v>
      </c>
      <c r="D123" t="s">
        <v>70</v>
      </c>
      <c r="E123" t="s">
        <v>68</v>
      </c>
      <c r="F123" s="27">
        <f t="shared" si="43"/>
        <v>46128</v>
      </c>
      <c r="G123" s="60" t="s">
        <v>39</v>
      </c>
      <c r="H123" s="28">
        <v>0</v>
      </c>
      <c r="I123" s="2">
        <v>4679.1099999999997</v>
      </c>
      <c r="J123" s="2">
        <v>232.23</v>
      </c>
      <c r="K123" s="2">
        <v>9870.92</v>
      </c>
      <c r="L123" s="29">
        <v>6004.27</v>
      </c>
      <c r="M123" s="30">
        <f t="shared" si="39"/>
        <v>20786.53</v>
      </c>
      <c r="N123" t="s">
        <v>49</v>
      </c>
      <c r="O123" t="s">
        <v>49</v>
      </c>
      <c r="P123" t="s">
        <v>70</v>
      </c>
      <c r="Q123" t="s">
        <v>70</v>
      </c>
      <c r="R123" t="s">
        <v>68</v>
      </c>
      <c r="S123" s="27">
        <f t="shared" si="44"/>
        <v>45764</v>
      </c>
      <c r="T123" s="60" t="s">
        <v>39</v>
      </c>
      <c r="U123" s="28">
        <v>0</v>
      </c>
      <c r="V123" s="2">
        <v>6458.15</v>
      </c>
      <c r="W123" s="2">
        <v>269.02999999999997</v>
      </c>
      <c r="X123" s="2">
        <v>13337.85</v>
      </c>
      <c r="Y123" s="29">
        <v>8962.25</v>
      </c>
      <c r="Z123" s="31">
        <f t="shared" si="40"/>
        <v>29027.279999999999</v>
      </c>
      <c r="AA123" s="32">
        <f t="shared" si="31"/>
        <v>0</v>
      </c>
      <c r="AB123" s="5">
        <f t="shared" si="31"/>
        <v>-1779.04</v>
      </c>
      <c r="AC123" s="5">
        <f t="shared" si="31"/>
        <v>-36.799999999999983</v>
      </c>
      <c r="AD123" s="5">
        <f t="shared" si="23"/>
        <v>-3466.9300000000003</v>
      </c>
      <c r="AE123" s="33">
        <f t="shared" si="23"/>
        <v>-2957.9799999999996</v>
      </c>
      <c r="AF123" s="34">
        <f t="shared" si="23"/>
        <v>-8240.75</v>
      </c>
      <c r="AG123" s="35" t="e">
        <f t="shared" si="32"/>
        <v>#DIV/0!</v>
      </c>
      <c r="AH123" s="7">
        <f t="shared" si="32"/>
        <v>-0.27547207791705058</v>
      </c>
      <c r="AI123" s="7">
        <f t="shared" si="32"/>
        <v>-0.1367877188417648</v>
      </c>
      <c r="AJ123" s="7">
        <f t="shared" si="24"/>
        <v>-0.25993169813725603</v>
      </c>
      <c r="AK123" s="36">
        <f t="shared" si="24"/>
        <v>-0.33004881586655133</v>
      </c>
      <c r="AL123" s="37">
        <f t="shared" si="24"/>
        <v>-0.28389673438227764</v>
      </c>
      <c r="AM123" s="2">
        <v>0</v>
      </c>
      <c r="AN123" s="2">
        <v>961.84</v>
      </c>
      <c r="AO123" s="2">
        <v>91.12</v>
      </c>
      <c r="AP123" s="2">
        <v>2734.42</v>
      </c>
      <c r="AQ123" s="29">
        <v>1695.17</v>
      </c>
      <c r="AR123" s="31">
        <f t="shared" si="41"/>
        <v>5482.55</v>
      </c>
      <c r="AS123" s="2">
        <v>0</v>
      </c>
      <c r="AT123" s="2">
        <v>1364.88</v>
      </c>
      <c r="AU123" s="2">
        <v>124</v>
      </c>
      <c r="AV123" s="2">
        <v>4018.22</v>
      </c>
      <c r="AW123" s="29">
        <v>2650.75</v>
      </c>
      <c r="AX123" s="31">
        <f t="shared" si="42"/>
        <v>8157.85</v>
      </c>
      <c r="AY123" s="5">
        <f t="shared" si="33"/>
        <v>0</v>
      </c>
      <c r="AZ123" s="5">
        <f t="shared" si="33"/>
        <v>-403.04000000000008</v>
      </c>
      <c r="BA123" s="5">
        <f t="shared" si="33"/>
        <v>-32.879999999999995</v>
      </c>
      <c r="BB123" s="5">
        <f t="shared" si="25"/>
        <v>-1283.7999999999997</v>
      </c>
      <c r="BC123" s="33">
        <f t="shared" si="25"/>
        <v>-955.57999999999993</v>
      </c>
      <c r="BD123" s="34">
        <f t="shared" si="25"/>
        <v>-2675.3</v>
      </c>
      <c r="BE123" s="7" t="e">
        <f t="shared" si="34"/>
        <v>#DIV/0!</v>
      </c>
      <c r="BF123" s="7">
        <f t="shared" si="34"/>
        <v>-0.29529335912314641</v>
      </c>
      <c r="BG123" s="7">
        <f t="shared" si="34"/>
        <v>-0.26516129032258062</v>
      </c>
      <c r="BH123" s="7">
        <f t="shared" si="26"/>
        <v>-0.3194947016340568</v>
      </c>
      <c r="BI123" s="36">
        <f t="shared" si="26"/>
        <v>-0.36049419975478636</v>
      </c>
      <c r="BJ123" s="37">
        <f t="shared" si="26"/>
        <v>-0.3279417983905073</v>
      </c>
      <c r="BK123" s="38">
        <f t="shared" si="35"/>
        <v>0</v>
      </c>
      <c r="BL123" s="38">
        <f t="shared" si="35"/>
        <v>0.20556045914714552</v>
      </c>
      <c r="BM123" s="38">
        <f t="shared" si="35"/>
        <v>0.39236963355294324</v>
      </c>
      <c r="BN123" s="38">
        <f t="shared" si="27"/>
        <v>0.27701774505314603</v>
      </c>
      <c r="BO123" s="39">
        <f t="shared" si="27"/>
        <v>0.28232741032631775</v>
      </c>
      <c r="BP123" s="40">
        <f t="shared" si="27"/>
        <v>0.26375494130092902</v>
      </c>
      <c r="BQ123" s="38">
        <f t="shared" si="36"/>
        <v>0</v>
      </c>
      <c r="BR123" s="38">
        <f t="shared" si="36"/>
        <v>0.21134225745763108</v>
      </c>
      <c r="BS123" s="38">
        <f t="shared" si="36"/>
        <v>0.46091513957551206</v>
      </c>
      <c r="BT123" s="38">
        <f t="shared" si="28"/>
        <v>0.30126444666869096</v>
      </c>
      <c r="BU123" s="39">
        <f t="shared" si="28"/>
        <v>0.29576836173951854</v>
      </c>
      <c r="BV123" s="40">
        <f t="shared" si="28"/>
        <v>0.28104080024032568</v>
      </c>
      <c r="BW123" s="38">
        <f t="shared" si="37"/>
        <v>0</v>
      </c>
      <c r="BX123" s="38">
        <f t="shared" si="37"/>
        <v>-5.7817983104855586E-3</v>
      </c>
      <c r="BY123" s="38">
        <f t="shared" si="37"/>
        <v>-6.8545506022568814E-2</v>
      </c>
      <c r="BZ123" s="38">
        <f t="shared" si="29"/>
        <v>-2.424670161554493E-2</v>
      </c>
      <c r="CA123" s="39">
        <f t="shared" si="29"/>
        <v>-1.3440951413200786E-2</v>
      </c>
      <c r="CB123" s="40">
        <f t="shared" si="29"/>
        <v>-1.7285858939396659E-2</v>
      </c>
      <c r="CC123" s="2">
        <f t="shared" si="38"/>
        <v>0</v>
      </c>
      <c r="CD123" s="2">
        <f t="shared" si="38"/>
        <v>-57.817983104855585</v>
      </c>
      <c r="CE123" s="2">
        <f t="shared" si="38"/>
        <v>-685.45506022568816</v>
      </c>
      <c r="CF123" s="2">
        <f t="shared" si="30"/>
        <v>-242.4670161554493</v>
      </c>
      <c r="CG123" s="29">
        <f t="shared" si="30"/>
        <v>-134.40951413200787</v>
      </c>
      <c r="CH123" s="31">
        <f t="shared" si="30"/>
        <v>-172.85858939396658</v>
      </c>
      <c r="CI123" s="40">
        <f>IFERROR(M123/'Class Sum-WR'!M123,0)</f>
        <v>0.19581752864156349</v>
      </c>
    </row>
    <row r="124" spans="1:87" x14ac:dyDescent="0.2">
      <c r="A124" t="s">
        <v>46</v>
      </c>
      <c r="B124" t="s">
        <v>46</v>
      </c>
      <c r="C124" t="s">
        <v>70</v>
      </c>
      <c r="D124" t="s">
        <v>70</v>
      </c>
      <c r="E124" t="s">
        <v>68</v>
      </c>
      <c r="F124" s="27">
        <f t="shared" si="43"/>
        <v>46129</v>
      </c>
      <c r="G124" s="60" t="s">
        <v>40</v>
      </c>
      <c r="H124" s="28">
        <v>0</v>
      </c>
      <c r="I124" s="2">
        <v>8883.3700000000008</v>
      </c>
      <c r="J124" s="2">
        <v>812.02</v>
      </c>
      <c r="K124" s="2">
        <v>18029.47</v>
      </c>
      <c r="L124" s="29">
        <v>8831.67</v>
      </c>
      <c r="M124" s="30">
        <f t="shared" si="39"/>
        <v>36556.53</v>
      </c>
      <c r="N124" t="s">
        <v>49</v>
      </c>
      <c r="O124" t="s">
        <v>49</v>
      </c>
      <c r="P124" t="s">
        <v>70</v>
      </c>
      <c r="Q124" t="s">
        <v>70</v>
      </c>
      <c r="R124" t="s">
        <v>68</v>
      </c>
      <c r="S124" s="27">
        <f t="shared" si="44"/>
        <v>45765</v>
      </c>
      <c r="T124" s="60" t="s">
        <v>40</v>
      </c>
      <c r="U124" s="28">
        <v>4.99</v>
      </c>
      <c r="V124" s="2">
        <v>8848.4500000000007</v>
      </c>
      <c r="W124" s="2">
        <v>516.69000000000005</v>
      </c>
      <c r="X124" s="2">
        <v>22507.79</v>
      </c>
      <c r="Y124" s="29">
        <v>15173.93</v>
      </c>
      <c r="Z124" s="31">
        <f t="shared" si="40"/>
        <v>47051.850000000006</v>
      </c>
      <c r="AA124" s="32">
        <f t="shared" si="31"/>
        <v>-4.99</v>
      </c>
      <c r="AB124" s="5">
        <f t="shared" si="31"/>
        <v>34.920000000000073</v>
      </c>
      <c r="AC124" s="5">
        <f t="shared" si="31"/>
        <v>295.32999999999993</v>
      </c>
      <c r="AD124" s="5">
        <f t="shared" si="23"/>
        <v>-4478.32</v>
      </c>
      <c r="AE124" s="33">
        <f t="shared" si="23"/>
        <v>-6342.26</v>
      </c>
      <c r="AF124" s="34">
        <f t="shared" si="23"/>
        <v>-10495.320000000007</v>
      </c>
      <c r="AG124" s="35">
        <f t="shared" si="32"/>
        <v>-1</v>
      </c>
      <c r="AH124" s="7">
        <f t="shared" si="32"/>
        <v>3.9464538987054312E-3</v>
      </c>
      <c r="AI124" s="7">
        <f t="shared" si="32"/>
        <v>0.57158063829375427</v>
      </c>
      <c r="AJ124" s="7">
        <f t="shared" si="24"/>
        <v>-0.19896755745455239</v>
      </c>
      <c r="AK124" s="36">
        <f t="shared" si="24"/>
        <v>-0.41797082232486904</v>
      </c>
      <c r="AL124" s="37">
        <f t="shared" si="24"/>
        <v>-0.223058604496954</v>
      </c>
      <c r="AM124" s="2">
        <v>0</v>
      </c>
      <c r="AN124" s="2">
        <v>1736.83</v>
      </c>
      <c r="AO124" s="2">
        <v>456.58</v>
      </c>
      <c r="AP124" s="2">
        <v>5244.65</v>
      </c>
      <c r="AQ124" s="29">
        <v>2584.13</v>
      </c>
      <c r="AR124" s="31">
        <f t="shared" si="41"/>
        <v>10022.189999999999</v>
      </c>
      <c r="AS124" s="2">
        <v>4.99</v>
      </c>
      <c r="AT124" s="2">
        <v>1907</v>
      </c>
      <c r="AU124" s="2">
        <v>203.1</v>
      </c>
      <c r="AV124" s="2">
        <v>6909.88</v>
      </c>
      <c r="AW124" s="29">
        <v>4525.3500000000004</v>
      </c>
      <c r="AX124" s="31">
        <f t="shared" si="42"/>
        <v>13550.320000000002</v>
      </c>
      <c r="AY124" s="5">
        <f t="shared" si="33"/>
        <v>-4.99</v>
      </c>
      <c r="AZ124" s="5">
        <f t="shared" si="33"/>
        <v>-170.17000000000007</v>
      </c>
      <c r="BA124" s="5">
        <f t="shared" si="33"/>
        <v>253.48</v>
      </c>
      <c r="BB124" s="5">
        <f t="shared" si="25"/>
        <v>-1665.2300000000005</v>
      </c>
      <c r="BC124" s="33">
        <f t="shared" si="25"/>
        <v>-1941.2200000000003</v>
      </c>
      <c r="BD124" s="34">
        <f t="shared" si="25"/>
        <v>-3528.1300000000028</v>
      </c>
      <c r="BE124" s="7">
        <f t="shared" si="34"/>
        <v>-1</v>
      </c>
      <c r="BF124" s="7">
        <f t="shared" si="34"/>
        <v>-8.9234399580492965E-2</v>
      </c>
      <c r="BG124" s="7">
        <f t="shared" si="34"/>
        <v>1.2480551452486459</v>
      </c>
      <c r="BH124" s="7">
        <f t="shared" si="26"/>
        <v>-0.24099260768638536</v>
      </c>
      <c r="BI124" s="36">
        <f t="shared" si="26"/>
        <v>-0.42896571535903305</v>
      </c>
      <c r="BJ124" s="37">
        <f t="shared" si="26"/>
        <v>-0.26037244876873772</v>
      </c>
      <c r="BK124" s="38">
        <f t="shared" si="35"/>
        <v>0</v>
      </c>
      <c r="BL124" s="38">
        <f t="shared" si="35"/>
        <v>0.19551476522986205</v>
      </c>
      <c r="BM124" s="38">
        <f t="shared" si="35"/>
        <v>0.56227679121203911</v>
      </c>
      <c r="BN124" s="38">
        <f t="shared" si="27"/>
        <v>0.29089318765332534</v>
      </c>
      <c r="BO124" s="39">
        <f t="shared" si="27"/>
        <v>0.29259811564517246</v>
      </c>
      <c r="BP124" s="40">
        <f t="shared" si="27"/>
        <v>0.27415594423212486</v>
      </c>
      <c r="BQ124" s="38">
        <f t="shared" si="36"/>
        <v>1</v>
      </c>
      <c r="BR124" s="38">
        <f t="shared" si="36"/>
        <v>0.21551797207420506</v>
      </c>
      <c r="BS124" s="38">
        <f t="shared" si="36"/>
        <v>0.39307902223770536</v>
      </c>
      <c r="BT124" s="38">
        <f t="shared" si="28"/>
        <v>0.3069994877329138</v>
      </c>
      <c r="BU124" s="39">
        <f t="shared" si="28"/>
        <v>0.29823190168927893</v>
      </c>
      <c r="BV124" s="40">
        <f t="shared" si="28"/>
        <v>0.28798697607001639</v>
      </c>
      <c r="BW124" s="38">
        <f t="shared" si="37"/>
        <v>-1</v>
      </c>
      <c r="BX124" s="38">
        <f t="shared" si="37"/>
        <v>-2.0003206844343008E-2</v>
      </c>
      <c r="BY124" s="38">
        <f t="shared" si="37"/>
        <v>0.16919776897433375</v>
      </c>
      <c r="BZ124" s="38">
        <f t="shared" si="29"/>
        <v>-1.6106300079588465E-2</v>
      </c>
      <c r="CA124" s="39">
        <f t="shared" si="29"/>
        <v>-5.6337860441064702E-3</v>
      </c>
      <c r="CB124" s="40">
        <f t="shared" si="29"/>
        <v>-1.3831031837891528E-2</v>
      </c>
      <c r="CC124" s="2">
        <f t="shared" si="38"/>
        <v>-10000</v>
      </c>
      <c r="CD124" s="2">
        <f t="shared" si="38"/>
        <v>-200.03206844343009</v>
      </c>
      <c r="CE124" s="2">
        <f t="shared" si="38"/>
        <v>1691.9776897433376</v>
      </c>
      <c r="CF124" s="2">
        <f t="shared" si="30"/>
        <v>-161.06300079588465</v>
      </c>
      <c r="CG124" s="29">
        <f t="shared" si="30"/>
        <v>-56.337860441064706</v>
      </c>
      <c r="CH124" s="31">
        <f t="shared" si="30"/>
        <v>-138.31031837891527</v>
      </c>
      <c r="CI124" s="40">
        <f>IFERROR(M124/'Class Sum-WR'!M124,0)</f>
        <v>0.34666192900968079</v>
      </c>
    </row>
    <row r="125" spans="1:87" ht="13.5" thickBot="1" x14ac:dyDescent="0.25">
      <c r="A125" t="s">
        <v>46</v>
      </c>
      <c r="B125" t="s">
        <v>46</v>
      </c>
      <c r="C125" t="s">
        <v>70</v>
      </c>
      <c r="D125" t="s">
        <v>70</v>
      </c>
      <c r="E125" t="s">
        <v>68</v>
      </c>
      <c r="F125" s="41">
        <f t="shared" si="43"/>
        <v>46130</v>
      </c>
      <c r="G125" s="61" t="s">
        <v>41</v>
      </c>
      <c r="H125" s="43">
        <v>0</v>
      </c>
      <c r="I125" s="44">
        <v>9055.43</v>
      </c>
      <c r="J125" s="44">
        <v>508.61</v>
      </c>
      <c r="K125" s="44">
        <v>21331.5</v>
      </c>
      <c r="L125" s="45">
        <v>13611.61</v>
      </c>
      <c r="M125" s="46">
        <f t="shared" si="39"/>
        <v>44507.15</v>
      </c>
      <c r="N125" t="s">
        <v>49</v>
      </c>
      <c r="O125" t="s">
        <v>49</v>
      </c>
      <c r="P125" t="s">
        <v>70</v>
      </c>
      <c r="Q125" t="s">
        <v>70</v>
      </c>
      <c r="R125" t="s">
        <v>68</v>
      </c>
      <c r="S125" s="41">
        <f t="shared" si="44"/>
        <v>45766</v>
      </c>
      <c r="T125" s="61" t="s">
        <v>41</v>
      </c>
      <c r="U125" s="43">
        <v>77.98</v>
      </c>
      <c r="V125" s="44">
        <v>11957.78</v>
      </c>
      <c r="W125" s="44">
        <v>755.66</v>
      </c>
      <c r="X125" s="44">
        <v>27534.36</v>
      </c>
      <c r="Y125" s="45">
        <v>20994.55</v>
      </c>
      <c r="Z125" s="47">
        <f t="shared" si="40"/>
        <v>61320.33</v>
      </c>
      <c r="AA125" s="48">
        <f t="shared" si="31"/>
        <v>-77.98</v>
      </c>
      <c r="AB125" s="49">
        <f t="shared" si="31"/>
        <v>-2902.3500000000004</v>
      </c>
      <c r="AC125" s="49">
        <f t="shared" si="31"/>
        <v>-247.04999999999995</v>
      </c>
      <c r="AD125" s="49">
        <f t="shared" si="23"/>
        <v>-6202.8600000000006</v>
      </c>
      <c r="AE125" s="50">
        <f t="shared" si="23"/>
        <v>-7382.9399999999987</v>
      </c>
      <c r="AF125" s="51">
        <f t="shared" si="23"/>
        <v>-16813.18</v>
      </c>
      <c r="AG125" s="52">
        <f t="shared" si="32"/>
        <v>-1</v>
      </c>
      <c r="AH125" s="53">
        <f t="shared" si="32"/>
        <v>-0.24271645740262826</v>
      </c>
      <c r="AI125" s="53">
        <f t="shared" si="32"/>
        <v>-0.32693274753195878</v>
      </c>
      <c r="AJ125" s="53">
        <f t="shared" si="24"/>
        <v>-0.22527707199295718</v>
      </c>
      <c r="AK125" s="54">
        <f t="shared" si="24"/>
        <v>-0.3516598355287443</v>
      </c>
      <c r="AL125" s="55">
        <f t="shared" si="24"/>
        <v>-0.27418606520871625</v>
      </c>
      <c r="AM125" s="44">
        <v>0</v>
      </c>
      <c r="AN125" s="44">
        <v>1788.47</v>
      </c>
      <c r="AO125" s="44">
        <v>243.23</v>
      </c>
      <c r="AP125" s="44">
        <v>6182.21</v>
      </c>
      <c r="AQ125" s="45">
        <v>4092.44</v>
      </c>
      <c r="AR125" s="47">
        <f t="shared" si="41"/>
        <v>12306.35</v>
      </c>
      <c r="AS125" s="44">
        <v>77.98</v>
      </c>
      <c r="AT125" s="44">
        <v>2534.37</v>
      </c>
      <c r="AU125" s="44">
        <v>403.51</v>
      </c>
      <c r="AV125" s="44">
        <v>8624.11</v>
      </c>
      <c r="AW125" s="45">
        <v>6388.1</v>
      </c>
      <c r="AX125" s="47">
        <f t="shared" si="42"/>
        <v>18028.07</v>
      </c>
      <c r="AY125" s="49">
        <f t="shared" si="33"/>
        <v>-77.98</v>
      </c>
      <c r="AZ125" s="49">
        <f t="shared" si="33"/>
        <v>-745.89999999999986</v>
      </c>
      <c r="BA125" s="49">
        <f t="shared" si="33"/>
        <v>-160.28</v>
      </c>
      <c r="BB125" s="49">
        <f t="shared" si="25"/>
        <v>-2441.9000000000005</v>
      </c>
      <c r="BC125" s="50">
        <f t="shared" si="25"/>
        <v>-2295.6600000000003</v>
      </c>
      <c r="BD125" s="51">
        <f t="shared" si="25"/>
        <v>-5721.7199999999993</v>
      </c>
      <c r="BE125" s="53">
        <f t="shared" si="34"/>
        <v>-1</v>
      </c>
      <c r="BF125" s="53">
        <f t="shared" si="34"/>
        <v>-0.29431377423186034</v>
      </c>
      <c r="BG125" s="53">
        <f t="shared" si="34"/>
        <v>-0.39721444326039007</v>
      </c>
      <c r="BH125" s="53">
        <f t="shared" si="26"/>
        <v>-0.28314805817643796</v>
      </c>
      <c r="BI125" s="54">
        <f t="shared" si="26"/>
        <v>-0.35936506942596391</v>
      </c>
      <c r="BJ125" s="55">
        <f t="shared" si="26"/>
        <v>-0.31737839935167766</v>
      </c>
      <c r="BK125" s="56">
        <f t="shared" si="35"/>
        <v>0</v>
      </c>
      <c r="BL125" s="56">
        <f t="shared" si="35"/>
        <v>0.19750249297935052</v>
      </c>
      <c r="BM125" s="56">
        <f t="shared" si="35"/>
        <v>0.47822496608403292</v>
      </c>
      <c r="BN125" s="56">
        <f t="shared" si="27"/>
        <v>0.2898159998124839</v>
      </c>
      <c r="BO125" s="57">
        <f t="shared" si="27"/>
        <v>0.30065804118689854</v>
      </c>
      <c r="BP125" s="58">
        <f t="shared" si="27"/>
        <v>0.27650276416261205</v>
      </c>
      <c r="BQ125" s="56">
        <f t="shared" si="36"/>
        <v>1</v>
      </c>
      <c r="BR125" s="56">
        <f t="shared" si="36"/>
        <v>0.21194318677881679</v>
      </c>
      <c r="BS125" s="56">
        <f t="shared" si="36"/>
        <v>0.53398353756980654</v>
      </c>
      <c r="BT125" s="56">
        <f t="shared" si="28"/>
        <v>0.31321265502448581</v>
      </c>
      <c r="BU125" s="57">
        <f t="shared" si="28"/>
        <v>0.30427420449592874</v>
      </c>
      <c r="BV125" s="58">
        <f t="shared" si="28"/>
        <v>0.29399825473868124</v>
      </c>
      <c r="BW125" s="56">
        <f t="shared" si="37"/>
        <v>-1</v>
      </c>
      <c r="BX125" s="56">
        <f t="shared" si="37"/>
        <v>-1.4440693799466275E-2</v>
      </c>
      <c r="BY125" s="56">
        <f t="shared" si="37"/>
        <v>-5.5758571485773623E-2</v>
      </c>
      <c r="BZ125" s="56">
        <f t="shared" si="29"/>
        <v>-2.3396655212001904E-2</v>
      </c>
      <c r="CA125" s="57">
        <f t="shared" si="29"/>
        <v>-3.6161633090301959E-3</v>
      </c>
      <c r="CB125" s="58">
        <f t="shared" si="29"/>
        <v>-1.7495490576069195E-2</v>
      </c>
      <c r="CC125" s="44">
        <f t="shared" si="38"/>
        <v>-10000</v>
      </c>
      <c r="CD125" s="44">
        <f t="shared" si="38"/>
        <v>-144.40693799466274</v>
      </c>
      <c r="CE125" s="44">
        <f t="shared" si="38"/>
        <v>-557.58571485773621</v>
      </c>
      <c r="CF125" s="44">
        <f t="shared" si="30"/>
        <v>-233.96655212001903</v>
      </c>
      <c r="CG125" s="45">
        <f t="shared" si="30"/>
        <v>-36.161633090301962</v>
      </c>
      <c r="CH125" s="47">
        <f t="shared" si="30"/>
        <v>-174.95490576069196</v>
      </c>
      <c r="CI125" s="58">
        <f>IFERROR(M125/'Class Sum-WR'!M125,0)</f>
        <v>0.42251085678461464</v>
      </c>
    </row>
    <row r="126" spans="1:87" x14ac:dyDescent="0.2">
      <c r="A126" t="s">
        <v>46</v>
      </c>
      <c r="B126" t="s">
        <v>46</v>
      </c>
      <c r="C126" t="s">
        <v>70</v>
      </c>
      <c r="D126" t="s">
        <v>70</v>
      </c>
      <c r="E126" t="s">
        <v>69</v>
      </c>
      <c r="F126" s="27">
        <f t="shared" si="43"/>
        <v>46131</v>
      </c>
      <c r="G126" s="60" t="s">
        <v>35</v>
      </c>
      <c r="H126" s="28">
        <v>0</v>
      </c>
      <c r="I126" s="2">
        <v>5012.2</v>
      </c>
      <c r="J126" s="2">
        <v>348.84</v>
      </c>
      <c r="K126" s="2">
        <v>10045.14</v>
      </c>
      <c r="L126" s="29">
        <v>7782.33</v>
      </c>
      <c r="M126" s="30">
        <f t="shared" si="39"/>
        <v>23188.510000000002</v>
      </c>
      <c r="N126" t="s">
        <v>49</v>
      </c>
      <c r="O126" t="s">
        <v>49</v>
      </c>
      <c r="P126" t="s">
        <v>70</v>
      </c>
      <c r="Q126" t="s">
        <v>70</v>
      </c>
      <c r="R126" t="s">
        <v>69</v>
      </c>
      <c r="S126" s="27">
        <f t="shared" si="44"/>
        <v>45767</v>
      </c>
      <c r="T126" s="60" t="s">
        <v>35</v>
      </c>
      <c r="U126" s="28">
        <v>0</v>
      </c>
      <c r="V126" s="2">
        <v>3891.92</v>
      </c>
      <c r="W126" s="2">
        <v>295.24</v>
      </c>
      <c r="X126" s="2">
        <v>8695.68</v>
      </c>
      <c r="Y126" s="29">
        <v>7353.66</v>
      </c>
      <c r="Z126" s="31">
        <f t="shared" si="40"/>
        <v>20236.5</v>
      </c>
      <c r="AA126" s="32">
        <f t="shared" si="31"/>
        <v>0</v>
      </c>
      <c r="AB126" s="5">
        <f t="shared" si="31"/>
        <v>1120.2799999999997</v>
      </c>
      <c r="AC126" s="5">
        <f t="shared" si="31"/>
        <v>53.599999999999966</v>
      </c>
      <c r="AD126" s="5">
        <f t="shared" si="23"/>
        <v>1349.4599999999991</v>
      </c>
      <c r="AE126" s="33">
        <f t="shared" si="23"/>
        <v>428.67000000000007</v>
      </c>
      <c r="AF126" s="34">
        <f t="shared" si="23"/>
        <v>2952.010000000002</v>
      </c>
      <c r="AG126" s="35" t="e">
        <f t="shared" si="32"/>
        <v>#DIV/0!</v>
      </c>
      <c r="AH126" s="7">
        <f t="shared" si="32"/>
        <v>0.28784764332257595</v>
      </c>
      <c r="AI126" s="7">
        <f t="shared" si="32"/>
        <v>0.18154721582441391</v>
      </c>
      <c r="AJ126" s="7">
        <f t="shared" si="24"/>
        <v>0.15518740340030901</v>
      </c>
      <c r="AK126" s="36">
        <f t="shared" si="24"/>
        <v>5.8293421235140065E-2</v>
      </c>
      <c r="AL126" s="37">
        <f t="shared" si="24"/>
        <v>0.14587552195290698</v>
      </c>
      <c r="AM126" s="2">
        <v>0</v>
      </c>
      <c r="AN126" s="2">
        <v>1114.32</v>
      </c>
      <c r="AO126" s="2">
        <v>149.82</v>
      </c>
      <c r="AP126" s="2">
        <v>2857.32</v>
      </c>
      <c r="AQ126" s="29">
        <v>2333.37</v>
      </c>
      <c r="AR126" s="31">
        <f t="shared" si="41"/>
        <v>6454.83</v>
      </c>
      <c r="AS126" s="2">
        <v>0</v>
      </c>
      <c r="AT126" s="2">
        <v>878.71</v>
      </c>
      <c r="AU126" s="2">
        <v>118.36</v>
      </c>
      <c r="AV126" s="2">
        <v>2772.83</v>
      </c>
      <c r="AW126" s="29">
        <v>2241.94</v>
      </c>
      <c r="AX126" s="31">
        <f t="shared" si="42"/>
        <v>6011.84</v>
      </c>
      <c r="AY126" s="5">
        <f t="shared" si="33"/>
        <v>0</v>
      </c>
      <c r="AZ126" s="5">
        <f t="shared" si="33"/>
        <v>235.6099999999999</v>
      </c>
      <c r="BA126" s="5">
        <f t="shared" si="33"/>
        <v>31.459999999999994</v>
      </c>
      <c r="BB126" s="5">
        <f t="shared" si="25"/>
        <v>84.490000000000236</v>
      </c>
      <c r="BC126" s="33">
        <f t="shared" si="25"/>
        <v>91.429999999999836</v>
      </c>
      <c r="BD126" s="34">
        <f t="shared" si="25"/>
        <v>442.98999999999978</v>
      </c>
      <c r="BE126" s="7" t="e">
        <f t="shared" si="34"/>
        <v>#DIV/0!</v>
      </c>
      <c r="BF126" s="7">
        <f t="shared" si="34"/>
        <v>0.26813169305003914</v>
      </c>
      <c r="BG126" s="7">
        <f t="shared" si="34"/>
        <v>0.26579925650557618</v>
      </c>
      <c r="BH126" s="7">
        <f t="shared" si="26"/>
        <v>3.0470674365179345E-2</v>
      </c>
      <c r="BI126" s="36">
        <f t="shared" si="26"/>
        <v>4.0781644468629773E-2</v>
      </c>
      <c r="BJ126" s="37">
        <f t="shared" si="26"/>
        <v>7.3686259115345681E-2</v>
      </c>
      <c r="BK126" s="38">
        <f t="shared" si="35"/>
        <v>0</v>
      </c>
      <c r="BL126" s="38">
        <f t="shared" si="35"/>
        <v>0.22232153545349348</v>
      </c>
      <c r="BM126" s="38">
        <f t="shared" si="35"/>
        <v>0.42948056415548674</v>
      </c>
      <c r="BN126" s="38">
        <f t="shared" si="27"/>
        <v>0.28444800172023488</v>
      </c>
      <c r="BO126" s="39">
        <f t="shared" si="27"/>
        <v>0.29982922852153532</v>
      </c>
      <c r="BP126" s="40">
        <f t="shared" si="27"/>
        <v>0.2783632928549527</v>
      </c>
      <c r="BQ126" s="38">
        <f t="shared" si="36"/>
        <v>0</v>
      </c>
      <c r="BR126" s="38">
        <f t="shared" si="36"/>
        <v>0.22577802215872886</v>
      </c>
      <c r="BS126" s="38">
        <f t="shared" si="36"/>
        <v>0.40089418777943364</v>
      </c>
      <c r="BT126" s="38">
        <f t="shared" si="28"/>
        <v>0.31887442960182527</v>
      </c>
      <c r="BU126" s="39">
        <f t="shared" si="28"/>
        <v>0.30487403551428816</v>
      </c>
      <c r="BV126" s="40">
        <f t="shared" si="28"/>
        <v>0.29707904034788624</v>
      </c>
      <c r="BW126" s="38">
        <f t="shared" si="37"/>
        <v>0</v>
      </c>
      <c r="BX126" s="38">
        <f t="shared" si="37"/>
        <v>-3.4564867052353787E-3</v>
      </c>
      <c r="BY126" s="38">
        <f t="shared" si="37"/>
        <v>2.8586376376053102E-2</v>
      </c>
      <c r="BZ126" s="38">
        <f t="shared" si="29"/>
        <v>-3.4426427881590393E-2</v>
      </c>
      <c r="CA126" s="39">
        <f t="shared" si="29"/>
        <v>-5.0448069927528372E-3</v>
      </c>
      <c r="CB126" s="40">
        <f t="shared" si="29"/>
        <v>-1.8715747492933532E-2</v>
      </c>
      <c r="CC126" s="2">
        <f t="shared" si="38"/>
        <v>0</v>
      </c>
      <c r="CD126" s="2">
        <f t="shared" si="38"/>
        <v>-34.56486705235379</v>
      </c>
      <c r="CE126" s="2">
        <f t="shared" si="38"/>
        <v>285.86376376053101</v>
      </c>
      <c r="CF126" s="2">
        <f t="shared" si="30"/>
        <v>-344.26427881590394</v>
      </c>
      <c r="CG126" s="29">
        <f t="shared" si="30"/>
        <v>-50.448069927528373</v>
      </c>
      <c r="CH126" s="31">
        <f t="shared" si="30"/>
        <v>-187.15747492933531</v>
      </c>
      <c r="CI126" s="40">
        <f>IFERROR(M126/'Class Sum-WR'!M126,0)</f>
        <v>0.41959263423755722</v>
      </c>
    </row>
    <row r="127" spans="1:87" x14ac:dyDescent="0.2">
      <c r="A127" t="s">
        <v>46</v>
      </c>
      <c r="B127" t="s">
        <v>46</v>
      </c>
      <c r="C127" t="s">
        <v>70</v>
      </c>
      <c r="D127" t="s">
        <v>70</v>
      </c>
      <c r="E127" t="s">
        <v>69</v>
      </c>
      <c r="F127" s="27">
        <f t="shared" si="43"/>
        <v>46132</v>
      </c>
      <c r="G127" s="60" t="s">
        <v>36</v>
      </c>
      <c r="H127" s="28">
        <v>0</v>
      </c>
      <c r="I127" s="2">
        <v>4718.2299999999996</v>
      </c>
      <c r="J127" s="2">
        <v>115.27</v>
      </c>
      <c r="K127" s="2">
        <v>5910.55</v>
      </c>
      <c r="L127" s="29">
        <v>2909.19</v>
      </c>
      <c r="M127" s="30">
        <f t="shared" si="39"/>
        <v>13653.24</v>
      </c>
      <c r="N127" t="s">
        <v>49</v>
      </c>
      <c r="O127" t="s">
        <v>49</v>
      </c>
      <c r="P127" t="s">
        <v>70</v>
      </c>
      <c r="Q127" t="s">
        <v>70</v>
      </c>
      <c r="R127" t="s">
        <v>69</v>
      </c>
      <c r="S127" s="27">
        <f t="shared" si="44"/>
        <v>45768</v>
      </c>
      <c r="T127" s="60" t="s">
        <v>36</v>
      </c>
      <c r="U127" s="28">
        <v>0</v>
      </c>
      <c r="V127" s="2">
        <v>2785.75</v>
      </c>
      <c r="W127" s="2">
        <v>92.44</v>
      </c>
      <c r="X127" s="2">
        <v>6833.65</v>
      </c>
      <c r="Y127" s="29">
        <v>4722.29</v>
      </c>
      <c r="Z127" s="31">
        <f t="shared" si="40"/>
        <v>14434.130000000001</v>
      </c>
      <c r="AA127" s="32">
        <f t="shared" si="31"/>
        <v>0</v>
      </c>
      <c r="AB127" s="5">
        <f t="shared" si="31"/>
        <v>1932.4799999999996</v>
      </c>
      <c r="AC127" s="5">
        <f t="shared" si="31"/>
        <v>22.83</v>
      </c>
      <c r="AD127" s="5">
        <f t="shared" si="23"/>
        <v>-923.09999999999945</v>
      </c>
      <c r="AE127" s="33">
        <f t="shared" si="23"/>
        <v>-1813.1</v>
      </c>
      <c r="AF127" s="34">
        <f t="shared" si="23"/>
        <v>-780.89000000000124</v>
      </c>
      <c r="AG127" s="35" t="e">
        <f t="shared" si="32"/>
        <v>#DIV/0!</v>
      </c>
      <c r="AH127" s="7">
        <f t="shared" si="32"/>
        <v>0.69370187561697916</v>
      </c>
      <c r="AI127" s="7">
        <f t="shared" si="32"/>
        <v>0.2469710082215491</v>
      </c>
      <c r="AJ127" s="7">
        <f t="shared" si="24"/>
        <v>-0.13508154500157302</v>
      </c>
      <c r="AK127" s="36">
        <f t="shared" si="24"/>
        <v>-0.38394507749418183</v>
      </c>
      <c r="AL127" s="37">
        <f t="shared" si="24"/>
        <v>-5.4100247122618489E-2</v>
      </c>
      <c r="AM127" s="2">
        <v>0</v>
      </c>
      <c r="AN127" s="2">
        <v>855.77</v>
      </c>
      <c r="AO127" s="2">
        <v>58.69</v>
      </c>
      <c r="AP127" s="2">
        <v>1716.35</v>
      </c>
      <c r="AQ127" s="29">
        <v>811.31</v>
      </c>
      <c r="AR127" s="31">
        <f t="shared" si="41"/>
        <v>3442.12</v>
      </c>
      <c r="AS127" s="2">
        <v>0</v>
      </c>
      <c r="AT127" s="2">
        <v>592.34</v>
      </c>
      <c r="AU127" s="2">
        <v>26.91</v>
      </c>
      <c r="AV127" s="2">
        <v>2156.0300000000002</v>
      </c>
      <c r="AW127" s="29">
        <v>1441.16</v>
      </c>
      <c r="AX127" s="31">
        <f t="shared" si="42"/>
        <v>4216.4400000000005</v>
      </c>
      <c r="AY127" s="5">
        <f t="shared" si="33"/>
        <v>0</v>
      </c>
      <c r="AZ127" s="5">
        <f t="shared" si="33"/>
        <v>263.42999999999995</v>
      </c>
      <c r="BA127" s="5">
        <f t="shared" si="33"/>
        <v>31.779999999999998</v>
      </c>
      <c r="BB127" s="5">
        <f t="shared" si="25"/>
        <v>-439.68000000000029</v>
      </c>
      <c r="BC127" s="33">
        <f t="shared" si="25"/>
        <v>-629.85000000000014</v>
      </c>
      <c r="BD127" s="34">
        <f t="shared" si="25"/>
        <v>-774.32000000000062</v>
      </c>
      <c r="BE127" s="7" t="e">
        <f t="shared" si="34"/>
        <v>#DIV/0!</v>
      </c>
      <c r="BF127" s="7">
        <f t="shared" si="34"/>
        <v>0.44472769017793823</v>
      </c>
      <c r="BG127" s="7">
        <f t="shared" si="34"/>
        <v>1.1809736157562243</v>
      </c>
      <c r="BH127" s="7">
        <f t="shared" si="26"/>
        <v>-0.20393037202636338</v>
      </c>
      <c r="BI127" s="36">
        <f t="shared" si="26"/>
        <v>-0.43704377029615038</v>
      </c>
      <c r="BJ127" s="37">
        <f t="shared" si="26"/>
        <v>-0.18364307330354529</v>
      </c>
      <c r="BK127" s="38">
        <f t="shared" si="35"/>
        <v>0</v>
      </c>
      <c r="BL127" s="38">
        <f t="shared" si="35"/>
        <v>0.18137521909699189</v>
      </c>
      <c r="BM127" s="38">
        <f t="shared" si="35"/>
        <v>0.50915242474191025</v>
      </c>
      <c r="BN127" s="38">
        <f t="shared" si="27"/>
        <v>0.29038752738746815</v>
      </c>
      <c r="BO127" s="39">
        <f t="shared" si="27"/>
        <v>0.27887831320745637</v>
      </c>
      <c r="BP127" s="40">
        <f t="shared" si="27"/>
        <v>0.25211012184653608</v>
      </c>
      <c r="BQ127" s="38">
        <f t="shared" si="36"/>
        <v>0</v>
      </c>
      <c r="BR127" s="38">
        <f t="shared" si="36"/>
        <v>0.21263214574172126</v>
      </c>
      <c r="BS127" s="38">
        <f t="shared" si="36"/>
        <v>0.2911077455646906</v>
      </c>
      <c r="BT127" s="38">
        <f t="shared" si="28"/>
        <v>0.31550196454310658</v>
      </c>
      <c r="BU127" s="39">
        <f t="shared" si="28"/>
        <v>0.30518244326375554</v>
      </c>
      <c r="BV127" s="40">
        <f t="shared" si="28"/>
        <v>0.29211597789406085</v>
      </c>
      <c r="BW127" s="38">
        <f t="shared" si="37"/>
        <v>0</v>
      </c>
      <c r="BX127" s="38">
        <f t="shared" si="37"/>
        <v>-3.1256926644729371E-2</v>
      </c>
      <c r="BY127" s="38">
        <f t="shared" si="37"/>
        <v>0.21804467917721965</v>
      </c>
      <c r="BZ127" s="38">
        <f t="shared" si="29"/>
        <v>-2.5114437155638436E-2</v>
      </c>
      <c r="CA127" s="39">
        <f t="shared" si="29"/>
        <v>-2.6304130056299169E-2</v>
      </c>
      <c r="CB127" s="40">
        <f t="shared" si="29"/>
        <v>-4.0005856047524768E-2</v>
      </c>
      <c r="CC127" s="2">
        <f t="shared" si="38"/>
        <v>0</v>
      </c>
      <c r="CD127" s="2">
        <f t="shared" si="38"/>
        <v>-312.56926644729373</v>
      </c>
      <c r="CE127" s="2">
        <f t="shared" si="38"/>
        <v>2180.4467917721963</v>
      </c>
      <c r="CF127" s="2">
        <f t="shared" si="30"/>
        <v>-251.14437155638436</v>
      </c>
      <c r="CG127" s="29">
        <f t="shared" si="30"/>
        <v>-263.04130056299169</v>
      </c>
      <c r="CH127" s="31">
        <f t="shared" si="30"/>
        <v>-400.0585604752477</v>
      </c>
      <c r="CI127" s="40">
        <f>IFERROR(M127/'Class Sum-WR'!M127,0)</f>
        <v>0.21910536996911426</v>
      </c>
    </row>
    <row r="128" spans="1:87" x14ac:dyDescent="0.2">
      <c r="A128" t="s">
        <v>46</v>
      </c>
      <c r="B128" t="s">
        <v>46</v>
      </c>
      <c r="C128" t="s">
        <v>70</v>
      </c>
      <c r="D128" t="s">
        <v>70</v>
      </c>
      <c r="E128" t="s">
        <v>69</v>
      </c>
      <c r="F128" s="27">
        <f t="shared" si="43"/>
        <v>46133</v>
      </c>
      <c r="G128" s="60" t="s">
        <v>37</v>
      </c>
      <c r="H128" s="28">
        <v>0</v>
      </c>
      <c r="I128" s="2">
        <v>3060.55</v>
      </c>
      <c r="J128" s="2">
        <v>123.73</v>
      </c>
      <c r="K128" s="2">
        <v>7444.45</v>
      </c>
      <c r="L128" s="29">
        <v>5074.6000000000004</v>
      </c>
      <c r="M128" s="30">
        <f t="shared" si="39"/>
        <v>15703.33</v>
      </c>
      <c r="N128" t="s">
        <v>49</v>
      </c>
      <c r="O128" t="s">
        <v>49</v>
      </c>
      <c r="P128" t="s">
        <v>70</v>
      </c>
      <c r="Q128" t="s">
        <v>70</v>
      </c>
      <c r="R128" t="s">
        <v>69</v>
      </c>
      <c r="S128" s="27">
        <f t="shared" si="44"/>
        <v>45769</v>
      </c>
      <c r="T128" s="60" t="s">
        <v>37</v>
      </c>
      <c r="U128" s="28">
        <v>0</v>
      </c>
      <c r="V128" s="2">
        <v>2502.16</v>
      </c>
      <c r="W128" s="2">
        <v>127.53</v>
      </c>
      <c r="X128" s="2">
        <v>7621.49</v>
      </c>
      <c r="Y128" s="29">
        <v>8200.1</v>
      </c>
      <c r="Z128" s="31">
        <f t="shared" si="40"/>
        <v>18451.28</v>
      </c>
      <c r="AA128" s="32">
        <f t="shared" si="31"/>
        <v>0</v>
      </c>
      <c r="AB128" s="5">
        <f t="shared" si="31"/>
        <v>558.39000000000033</v>
      </c>
      <c r="AC128" s="5">
        <f t="shared" si="31"/>
        <v>-3.7999999999999972</v>
      </c>
      <c r="AD128" s="5">
        <f t="shared" si="23"/>
        <v>-177.03999999999996</v>
      </c>
      <c r="AE128" s="33">
        <f t="shared" si="23"/>
        <v>-3125.5</v>
      </c>
      <c r="AF128" s="34">
        <f t="shared" si="23"/>
        <v>-2747.9499999999989</v>
      </c>
      <c r="AG128" s="35" t="e">
        <f t="shared" si="32"/>
        <v>#DIV/0!</v>
      </c>
      <c r="AH128" s="7">
        <f t="shared" si="32"/>
        <v>0.22316318700642659</v>
      </c>
      <c r="AI128" s="7">
        <f t="shared" si="32"/>
        <v>-2.9796910530855463E-2</v>
      </c>
      <c r="AJ128" s="7">
        <f t="shared" si="24"/>
        <v>-2.3229053636493649E-2</v>
      </c>
      <c r="AK128" s="36">
        <f t="shared" si="24"/>
        <v>-0.38115388836721503</v>
      </c>
      <c r="AL128" s="37">
        <f t="shared" si="24"/>
        <v>-0.1489300471295216</v>
      </c>
      <c r="AM128" s="2">
        <v>0</v>
      </c>
      <c r="AN128" s="2">
        <v>605.03</v>
      </c>
      <c r="AO128" s="2">
        <v>57.03</v>
      </c>
      <c r="AP128" s="2">
        <v>2101.7800000000002</v>
      </c>
      <c r="AQ128" s="29">
        <v>1338.39</v>
      </c>
      <c r="AR128" s="31">
        <f t="shared" si="41"/>
        <v>4102.2300000000005</v>
      </c>
      <c r="AS128" s="2">
        <v>0</v>
      </c>
      <c r="AT128" s="2">
        <v>570.83000000000004</v>
      </c>
      <c r="AU128" s="2">
        <v>59.05</v>
      </c>
      <c r="AV128" s="2">
        <v>2193.86</v>
      </c>
      <c r="AW128" s="29">
        <v>2160.16</v>
      </c>
      <c r="AX128" s="31">
        <f t="shared" si="42"/>
        <v>4983.8999999999996</v>
      </c>
      <c r="AY128" s="5">
        <f t="shared" si="33"/>
        <v>0</v>
      </c>
      <c r="AZ128" s="5">
        <f t="shared" si="33"/>
        <v>34.199999999999932</v>
      </c>
      <c r="BA128" s="5">
        <f t="shared" si="33"/>
        <v>-2.019999999999996</v>
      </c>
      <c r="BB128" s="5">
        <f t="shared" si="25"/>
        <v>-92.079999999999927</v>
      </c>
      <c r="BC128" s="33">
        <f t="shared" si="25"/>
        <v>-821.76999999999975</v>
      </c>
      <c r="BD128" s="34">
        <f t="shared" si="25"/>
        <v>-881.66999999999916</v>
      </c>
      <c r="BE128" s="7" t="e">
        <f t="shared" si="34"/>
        <v>#DIV/0!</v>
      </c>
      <c r="BF128" s="7">
        <f t="shared" si="34"/>
        <v>5.9912758614648724E-2</v>
      </c>
      <c r="BG128" s="7">
        <f t="shared" si="34"/>
        <v>-3.4208298052497817E-2</v>
      </c>
      <c r="BH128" s="7">
        <f t="shared" si="26"/>
        <v>-4.197168461068615E-2</v>
      </c>
      <c r="BI128" s="36">
        <f t="shared" si="26"/>
        <v>-0.38042089474853708</v>
      </c>
      <c r="BJ128" s="37">
        <f t="shared" si="26"/>
        <v>-0.17690362968759391</v>
      </c>
      <c r="BK128" s="38">
        <f t="shared" si="35"/>
        <v>0</v>
      </c>
      <c r="BL128" s="38">
        <f t="shared" si="35"/>
        <v>0.19768669030076291</v>
      </c>
      <c r="BM128" s="38">
        <f t="shared" si="35"/>
        <v>0.46092297745090116</v>
      </c>
      <c r="BN128" s="38">
        <f t="shared" si="27"/>
        <v>0.28232844602354779</v>
      </c>
      <c r="BO128" s="39">
        <f t="shared" si="27"/>
        <v>0.26374295510976237</v>
      </c>
      <c r="BP128" s="40">
        <f t="shared" si="27"/>
        <v>0.26123312698644174</v>
      </c>
      <c r="BQ128" s="38">
        <f t="shared" si="36"/>
        <v>0</v>
      </c>
      <c r="BR128" s="38">
        <f t="shared" si="36"/>
        <v>0.22813489145378396</v>
      </c>
      <c r="BS128" s="38">
        <f t="shared" si="36"/>
        <v>0.46302830706500431</v>
      </c>
      <c r="BT128" s="38">
        <f t="shared" si="28"/>
        <v>0.28785185049117695</v>
      </c>
      <c r="BU128" s="39">
        <f t="shared" si="28"/>
        <v>0.26343093376910037</v>
      </c>
      <c r="BV128" s="40">
        <f t="shared" si="28"/>
        <v>0.27011134186896518</v>
      </c>
      <c r="BW128" s="38">
        <f t="shared" si="37"/>
        <v>0</v>
      </c>
      <c r="BX128" s="38">
        <f t="shared" si="37"/>
        <v>-3.0448201153021048E-2</v>
      </c>
      <c r="BY128" s="38">
        <f t="shared" si="37"/>
        <v>-2.1053296141031463E-3</v>
      </c>
      <c r="BZ128" s="38">
        <f t="shared" si="29"/>
        <v>-5.5234044676291671E-3</v>
      </c>
      <c r="CA128" s="39">
        <f t="shared" si="29"/>
        <v>3.1202134066199427E-4</v>
      </c>
      <c r="CB128" s="40">
        <f t="shared" si="29"/>
        <v>-8.8782148825234386E-3</v>
      </c>
      <c r="CC128" s="2">
        <f t="shared" si="38"/>
        <v>0</v>
      </c>
      <c r="CD128" s="2">
        <f t="shared" si="38"/>
        <v>-304.48201153021046</v>
      </c>
      <c r="CE128" s="2">
        <f t="shared" si="38"/>
        <v>-21.053296141031463</v>
      </c>
      <c r="CF128" s="2">
        <f t="shared" si="30"/>
        <v>-55.234044676291674</v>
      </c>
      <c r="CG128" s="29">
        <f t="shared" si="30"/>
        <v>3.1202134066199427</v>
      </c>
      <c r="CH128" s="31">
        <f t="shared" si="30"/>
        <v>-88.782148825234387</v>
      </c>
      <c r="CI128" s="40">
        <f>IFERROR(M128/'Class Sum-WR'!M128,0)</f>
        <v>0.22636089728306324</v>
      </c>
    </row>
    <row r="129" spans="1:87" x14ac:dyDescent="0.2">
      <c r="A129" t="s">
        <v>46</v>
      </c>
      <c r="B129" t="s">
        <v>46</v>
      </c>
      <c r="C129" t="s">
        <v>70</v>
      </c>
      <c r="D129" t="s">
        <v>70</v>
      </c>
      <c r="E129" t="s">
        <v>69</v>
      </c>
      <c r="F129" s="27">
        <f t="shared" si="43"/>
        <v>46134</v>
      </c>
      <c r="G129" s="60" t="s">
        <v>38</v>
      </c>
      <c r="H129" s="28">
        <v>0</v>
      </c>
      <c r="I129" s="2">
        <v>4080.9</v>
      </c>
      <c r="J129" s="2">
        <v>144.56</v>
      </c>
      <c r="K129" s="2">
        <v>8690.9599999999991</v>
      </c>
      <c r="L129" s="29">
        <v>6358.53</v>
      </c>
      <c r="M129" s="30">
        <f t="shared" si="39"/>
        <v>19274.949999999997</v>
      </c>
      <c r="N129" t="s">
        <v>49</v>
      </c>
      <c r="O129" t="s">
        <v>49</v>
      </c>
      <c r="P129" t="s">
        <v>70</v>
      </c>
      <c r="Q129" t="s">
        <v>70</v>
      </c>
      <c r="R129" t="s">
        <v>69</v>
      </c>
      <c r="S129" s="27">
        <f t="shared" si="44"/>
        <v>45770</v>
      </c>
      <c r="T129" s="60" t="s">
        <v>38</v>
      </c>
      <c r="U129" s="28">
        <v>-330</v>
      </c>
      <c r="V129" s="2">
        <v>4994.09</v>
      </c>
      <c r="W129" s="2">
        <v>176.15</v>
      </c>
      <c r="X129" s="2">
        <v>12528.26</v>
      </c>
      <c r="Y129" s="29">
        <v>6595.91</v>
      </c>
      <c r="Z129" s="31">
        <f t="shared" si="40"/>
        <v>23964.41</v>
      </c>
      <c r="AA129" s="32">
        <f t="shared" si="31"/>
        <v>330</v>
      </c>
      <c r="AB129" s="5">
        <f t="shared" si="31"/>
        <v>-913.19</v>
      </c>
      <c r="AC129" s="5">
        <f t="shared" si="31"/>
        <v>-31.590000000000003</v>
      </c>
      <c r="AD129" s="5">
        <f t="shared" si="31"/>
        <v>-3837.3000000000011</v>
      </c>
      <c r="AE129" s="33">
        <f t="shared" si="31"/>
        <v>-237.38000000000011</v>
      </c>
      <c r="AF129" s="34">
        <f t="shared" si="31"/>
        <v>-4689.4600000000028</v>
      </c>
      <c r="AG129" s="35">
        <f t="shared" si="32"/>
        <v>-1</v>
      </c>
      <c r="AH129" s="7">
        <f t="shared" si="32"/>
        <v>-0.18285413358589853</v>
      </c>
      <c r="AI129" s="7">
        <f t="shared" si="32"/>
        <v>-0.17933579335793359</v>
      </c>
      <c r="AJ129" s="7">
        <f t="shared" si="32"/>
        <v>-0.30629153609519605</v>
      </c>
      <c r="AK129" s="36">
        <f t="shared" si="32"/>
        <v>-3.5988968921649947E-2</v>
      </c>
      <c r="AL129" s="37">
        <f t="shared" si="32"/>
        <v>-0.19568435025105993</v>
      </c>
      <c r="AM129" s="2">
        <v>0</v>
      </c>
      <c r="AN129" s="2">
        <v>775.78</v>
      </c>
      <c r="AO129" s="2">
        <v>62.05</v>
      </c>
      <c r="AP129" s="2">
        <v>2324.66</v>
      </c>
      <c r="AQ129" s="29">
        <v>1891.88</v>
      </c>
      <c r="AR129" s="31">
        <f t="shared" si="41"/>
        <v>5054.37</v>
      </c>
      <c r="AS129" s="2">
        <v>-330</v>
      </c>
      <c r="AT129" s="2">
        <v>1004.45</v>
      </c>
      <c r="AU129" s="2">
        <v>62.89</v>
      </c>
      <c r="AV129" s="2">
        <v>3511.66</v>
      </c>
      <c r="AW129" s="29">
        <v>1923.01</v>
      </c>
      <c r="AX129" s="31">
        <f t="shared" si="42"/>
        <v>6172.01</v>
      </c>
      <c r="AY129" s="5">
        <f t="shared" si="33"/>
        <v>330</v>
      </c>
      <c r="AZ129" s="5">
        <f t="shared" si="33"/>
        <v>-228.67000000000007</v>
      </c>
      <c r="BA129" s="5">
        <f t="shared" si="33"/>
        <v>-0.84000000000000341</v>
      </c>
      <c r="BB129" s="5">
        <f t="shared" si="33"/>
        <v>-1187</v>
      </c>
      <c r="BC129" s="33">
        <f t="shared" si="33"/>
        <v>-31.129999999999882</v>
      </c>
      <c r="BD129" s="34">
        <f t="shared" si="33"/>
        <v>-1117.6400000000003</v>
      </c>
      <c r="BE129" s="7">
        <f t="shared" si="34"/>
        <v>-1</v>
      </c>
      <c r="BF129" s="7">
        <f t="shared" si="34"/>
        <v>-0.22765692667629056</v>
      </c>
      <c r="BG129" s="7">
        <f t="shared" si="34"/>
        <v>-1.3356654476069381E-2</v>
      </c>
      <c r="BH129" s="7">
        <f t="shared" si="34"/>
        <v>-0.33801677838970745</v>
      </c>
      <c r="BI129" s="36">
        <f t="shared" si="34"/>
        <v>-1.6188163348084452E-2</v>
      </c>
      <c r="BJ129" s="37">
        <f t="shared" si="34"/>
        <v>-0.18108201380101463</v>
      </c>
      <c r="BK129" s="38">
        <f t="shared" si="35"/>
        <v>0</v>
      </c>
      <c r="BL129" s="38">
        <f t="shared" si="35"/>
        <v>0.19010022299002671</v>
      </c>
      <c r="BM129" s="38">
        <f t="shared" si="35"/>
        <v>0.42923353624792471</v>
      </c>
      <c r="BN129" s="38">
        <f t="shared" si="35"/>
        <v>0.2674802323333671</v>
      </c>
      <c r="BO129" s="39">
        <f t="shared" si="35"/>
        <v>0.29753417849723129</v>
      </c>
      <c r="BP129" s="40">
        <f t="shared" si="35"/>
        <v>0.26222480473360504</v>
      </c>
      <c r="BQ129" s="38">
        <f t="shared" si="36"/>
        <v>1</v>
      </c>
      <c r="BR129" s="38">
        <f t="shared" si="36"/>
        <v>0.20112773298038281</v>
      </c>
      <c r="BS129" s="38">
        <f t="shared" si="36"/>
        <v>0.35702526256031791</v>
      </c>
      <c r="BT129" s="38">
        <f t="shared" si="36"/>
        <v>0.28029909979518303</v>
      </c>
      <c r="BU129" s="39">
        <f t="shared" si="36"/>
        <v>0.29154582157731079</v>
      </c>
      <c r="BV129" s="40">
        <f t="shared" si="36"/>
        <v>0.25754900704836881</v>
      </c>
      <c r="BW129" s="38">
        <f t="shared" si="37"/>
        <v>-1</v>
      </c>
      <c r="BX129" s="38">
        <f t="shared" si="37"/>
        <v>-1.1027509990356094E-2</v>
      </c>
      <c r="BY129" s="38">
        <f t="shared" si="37"/>
        <v>7.2208273687606794E-2</v>
      </c>
      <c r="BZ129" s="38">
        <f t="shared" si="37"/>
        <v>-1.281886746181593E-2</v>
      </c>
      <c r="CA129" s="39">
        <f t="shared" si="37"/>
        <v>5.9883569199205011E-3</v>
      </c>
      <c r="CB129" s="40">
        <f t="shared" si="37"/>
        <v>4.6757976852362382E-3</v>
      </c>
      <c r="CC129" s="2">
        <f t="shared" si="38"/>
        <v>-10000</v>
      </c>
      <c r="CD129" s="2">
        <f t="shared" si="38"/>
        <v>-110.27509990356094</v>
      </c>
      <c r="CE129" s="2">
        <f t="shared" si="38"/>
        <v>722.082736876068</v>
      </c>
      <c r="CF129" s="2">
        <f t="shared" si="38"/>
        <v>-128.1886746181593</v>
      </c>
      <c r="CG129" s="29">
        <f t="shared" si="38"/>
        <v>59.883569199205013</v>
      </c>
      <c r="CH129" s="31">
        <f t="shared" si="38"/>
        <v>46.757976852362383</v>
      </c>
      <c r="CI129" s="40">
        <f>IFERROR(M129/'Class Sum-WR'!M129,0)</f>
        <v>0.27674895021779583</v>
      </c>
    </row>
    <row r="130" spans="1:87" x14ac:dyDescent="0.2">
      <c r="A130" t="s">
        <v>46</v>
      </c>
      <c r="B130" t="s">
        <v>46</v>
      </c>
      <c r="C130" t="s">
        <v>70</v>
      </c>
      <c r="D130" t="s">
        <v>70</v>
      </c>
      <c r="E130" t="s">
        <v>69</v>
      </c>
      <c r="F130" s="27">
        <f t="shared" si="43"/>
        <v>46135</v>
      </c>
      <c r="G130" s="60" t="s">
        <v>39</v>
      </c>
      <c r="H130" s="28">
        <v>0</v>
      </c>
      <c r="I130" s="2">
        <v>5573.82</v>
      </c>
      <c r="J130" s="2">
        <v>260.37</v>
      </c>
      <c r="K130" s="2">
        <v>9703.5300000000007</v>
      </c>
      <c r="L130" s="29">
        <v>8950.43</v>
      </c>
      <c r="M130" s="30">
        <f t="shared" si="39"/>
        <v>24488.15</v>
      </c>
      <c r="N130" t="s">
        <v>49</v>
      </c>
      <c r="O130" t="s">
        <v>49</v>
      </c>
      <c r="P130" t="s">
        <v>70</v>
      </c>
      <c r="Q130" t="s">
        <v>70</v>
      </c>
      <c r="R130" t="s">
        <v>69</v>
      </c>
      <c r="S130" s="27">
        <f t="shared" si="44"/>
        <v>45771</v>
      </c>
      <c r="T130" s="60" t="s">
        <v>39</v>
      </c>
      <c r="U130" s="28">
        <v>-210</v>
      </c>
      <c r="V130" s="2">
        <v>5280.68</v>
      </c>
      <c r="W130" s="2">
        <v>353.08</v>
      </c>
      <c r="X130" s="2">
        <v>12239.03</v>
      </c>
      <c r="Y130" s="29">
        <v>8114.35</v>
      </c>
      <c r="Z130" s="31">
        <f t="shared" si="40"/>
        <v>25777.14</v>
      </c>
      <c r="AA130" s="32">
        <f t="shared" ref="AA130:AF172" si="45">+H130-U130</f>
        <v>210</v>
      </c>
      <c r="AB130" s="5">
        <f t="shared" si="45"/>
        <v>293.13999999999942</v>
      </c>
      <c r="AC130" s="5">
        <f t="shared" si="45"/>
        <v>-92.70999999999998</v>
      </c>
      <c r="AD130" s="5">
        <f t="shared" si="45"/>
        <v>-2535.5</v>
      </c>
      <c r="AE130" s="33">
        <f t="shared" si="45"/>
        <v>836.07999999999993</v>
      </c>
      <c r="AF130" s="34">
        <f t="shared" si="45"/>
        <v>-1288.989999999998</v>
      </c>
      <c r="AG130" s="35">
        <f t="shared" ref="AG130:AL172" si="46">AA130/U130</f>
        <v>-1</v>
      </c>
      <c r="AH130" s="7">
        <f t="shared" si="46"/>
        <v>5.5511790148238371E-2</v>
      </c>
      <c r="AI130" s="7">
        <f t="shared" si="46"/>
        <v>-0.26257505381216717</v>
      </c>
      <c r="AJ130" s="7">
        <f t="shared" si="46"/>
        <v>-0.20716511030694426</v>
      </c>
      <c r="AK130" s="36">
        <f t="shared" si="46"/>
        <v>0.1030372118530751</v>
      </c>
      <c r="AL130" s="37">
        <f t="shared" si="46"/>
        <v>-5.0005159610414421E-2</v>
      </c>
      <c r="AM130" s="2">
        <v>0</v>
      </c>
      <c r="AN130" s="2">
        <v>1095.8599999999999</v>
      </c>
      <c r="AO130" s="2">
        <v>99.91</v>
      </c>
      <c r="AP130" s="2">
        <v>2619.3000000000002</v>
      </c>
      <c r="AQ130" s="29">
        <v>2642.05</v>
      </c>
      <c r="AR130" s="31">
        <f t="shared" si="41"/>
        <v>6457.1200000000008</v>
      </c>
      <c r="AS130" s="2">
        <v>-210</v>
      </c>
      <c r="AT130" s="2">
        <v>1154.3599999999999</v>
      </c>
      <c r="AU130" s="2">
        <v>194.56</v>
      </c>
      <c r="AV130" s="2">
        <v>3692.32</v>
      </c>
      <c r="AW130" s="29">
        <v>2414.2399999999998</v>
      </c>
      <c r="AX130" s="31">
        <f t="shared" si="42"/>
        <v>7245.48</v>
      </c>
      <c r="AY130" s="5">
        <f t="shared" ref="AY130:BD172" si="47">+AM130-AS130</f>
        <v>210</v>
      </c>
      <c r="AZ130" s="5">
        <f t="shared" si="47"/>
        <v>-58.5</v>
      </c>
      <c r="BA130" s="5">
        <f t="shared" si="47"/>
        <v>-94.65</v>
      </c>
      <c r="BB130" s="5">
        <f t="shared" si="47"/>
        <v>-1073.02</v>
      </c>
      <c r="BC130" s="33">
        <f t="shared" si="47"/>
        <v>227.8100000000004</v>
      </c>
      <c r="BD130" s="34">
        <f t="shared" si="47"/>
        <v>-788.35999999999876</v>
      </c>
      <c r="BE130" s="7">
        <f t="shared" ref="BE130:BJ172" si="48">AY130/AS130</f>
        <v>-1</v>
      </c>
      <c r="BF130" s="7">
        <f t="shared" si="48"/>
        <v>-5.0677431650438344E-2</v>
      </c>
      <c r="BG130" s="7">
        <f t="shared" si="48"/>
        <v>-0.4864823190789474</v>
      </c>
      <c r="BH130" s="7">
        <f t="shared" si="48"/>
        <v>-0.29060861463795118</v>
      </c>
      <c r="BI130" s="36">
        <f t="shared" si="48"/>
        <v>9.4360958314003748E-2</v>
      </c>
      <c r="BJ130" s="37">
        <f t="shared" si="48"/>
        <v>-0.10880714597238537</v>
      </c>
      <c r="BK130" s="38">
        <f t="shared" ref="BK130:BP172" si="49">IFERROR(AM130/H130,0)</f>
        <v>0</v>
      </c>
      <c r="BL130" s="38">
        <f t="shared" si="49"/>
        <v>0.19660843012512064</v>
      </c>
      <c r="BM130" s="38">
        <f t="shared" si="49"/>
        <v>0.38372316319084376</v>
      </c>
      <c r="BN130" s="38">
        <f t="shared" si="49"/>
        <v>0.2699326945967086</v>
      </c>
      <c r="BO130" s="39">
        <f t="shared" si="49"/>
        <v>0.29518693515283623</v>
      </c>
      <c r="BP130" s="40">
        <f t="shared" si="49"/>
        <v>0.26368345505887542</v>
      </c>
      <c r="BQ130" s="38">
        <f t="shared" ref="BQ130:BV172" si="50">IFERROR(AS130/U130,0)</f>
        <v>1</v>
      </c>
      <c r="BR130" s="38">
        <f t="shared" si="50"/>
        <v>0.21860063476673455</v>
      </c>
      <c r="BS130" s="38">
        <f t="shared" si="50"/>
        <v>0.55103659227370572</v>
      </c>
      <c r="BT130" s="38">
        <f t="shared" si="50"/>
        <v>0.30168403868607235</v>
      </c>
      <c r="BU130" s="39">
        <f t="shared" si="50"/>
        <v>0.29752722029490958</v>
      </c>
      <c r="BV130" s="40">
        <f t="shared" si="50"/>
        <v>0.28108160951913208</v>
      </c>
      <c r="BW130" s="38">
        <f t="shared" ref="BW130:CB172" si="51">+BK130-BQ130</f>
        <v>-1</v>
      </c>
      <c r="BX130" s="38">
        <f t="shared" si="51"/>
        <v>-2.1992204641613916E-2</v>
      </c>
      <c r="BY130" s="38">
        <f t="shared" si="51"/>
        <v>-0.16731342908286195</v>
      </c>
      <c r="BZ130" s="38">
        <f t="shared" si="51"/>
        <v>-3.1751344089363753E-2</v>
      </c>
      <c r="CA130" s="39">
        <f t="shared" si="51"/>
        <v>-2.3402851420733506E-3</v>
      </c>
      <c r="CB130" s="40">
        <f t="shared" si="51"/>
        <v>-1.7398154460256665E-2</v>
      </c>
      <c r="CC130" s="2">
        <f t="shared" ref="CC130:CH172" si="52">BW130*10000</f>
        <v>-10000</v>
      </c>
      <c r="CD130" s="2">
        <f t="shared" si="52"/>
        <v>-219.92204641613915</v>
      </c>
      <c r="CE130" s="2">
        <f t="shared" si="52"/>
        <v>-1673.1342908286194</v>
      </c>
      <c r="CF130" s="2">
        <f t="shared" si="52"/>
        <v>-317.51344089363755</v>
      </c>
      <c r="CG130" s="29">
        <f t="shared" si="52"/>
        <v>-23.402851420733505</v>
      </c>
      <c r="CH130" s="31">
        <f t="shared" si="52"/>
        <v>-173.98154460256666</v>
      </c>
      <c r="CI130" s="40">
        <f>IFERROR(M130/'Class Sum-WR'!M130,0)</f>
        <v>0.2971673888699311</v>
      </c>
    </row>
    <row r="131" spans="1:87" x14ac:dyDescent="0.2">
      <c r="A131" t="s">
        <v>46</v>
      </c>
      <c r="B131" t="s">
        <v>46</v>
      </c>
      <c r="C131" t="s">
        <v>70</v>
      </c>
      <c r="D131" t="s">
        <v>70</v>
      </c>
      <c r="E131" t="s">
        <v>69</v>
      </c>
      <c r="F131" s="27">
        <f t="shared" si="43"/>
        <v>46136</v>
      </c>
      <c r="G131" s="60" t="s">
        <v>40</v>
      </c>
      <c r="H131" s="28">
        <v>0</v>
      </c>
      <c r="I131" s="2">
        <v>9279.7000000000007</v>
      </c>
      <c r="J131" s="2">
        <v>303.06</v>
      </c>
      <c r="K131" s="2">
        <v>18589.48</v>
      </c>
      <c r="L131" s="29">
        <v>11823.03</v>
      </c>
      <c r="M131" s="30">
        <f t="shared" si="39"/>
        <v>39995.269999999997</v>
      </c>
      <c r="N131" t="s">
        <v>49</v>
      </c>
      <c r="O131" t="s">
        <v>49</v>
      </c>
      <c r="P131" t="s">
        <v>70</v>
      </c>
      <c r="Q131" t="s">
        <v>70</v>
      </c>
      <c r="R131" t="s">
        <v>69</v>
      </c>
      <c r="S131" s="27">
        <f t="shared" si="44"/>
        <v>45772</v>
      </c>
      <c r="T131" s="60" t="s">
        <v>40</v>
      </c>
      <c r="U131" s="28">
        <v>-225</v>
      </c>
      <c r="V131" s="2">
        <v>8884.5400000000009</v>
      </c>
      <c r="W131" s="2">
        <v>480.32</v>
      </c>
      <c r="X131" s="2">
        <v>19337.86</v>
      </c>
      <c r="Y131" s="29">
        <v>10863.58</v>
      </c>
      <c r="Z131" s="31">
        <f t="shared" si="40"/>
        <v>39341.300000000003</v>
      </c>
      <c r="AA131" s="32">
        <f t="shared" si="45"/>
        <v>225</v>
      </c>
      <c r="AB131" s="5">
        <f t="shared" si="45"/>
        <v>395.15999999999985</v>
      </c>
      <c r="AC131" s="5">
        <f t="shared" si="45"/>
        <v>-177.26</v>
      </c>
      <c r="AD131" s="5">
        <f t="shared" si="45"/>
        <v>-748.38000000000102</v>
      </c>
      <c r="AE131" s="33">
        <f t="shared" si="45"/>
        <v>959.45000000000073</v>
      </c>
      <c r="AF131" s="34">
        <f t="shared" si="45"/>
        <v>653.96999999999389</v>
      </c>
      <c r="AG131" s="35">
        <f t="shared" si="46"/>
        <v>-1</v>
      </c>
      <c r="AH131" s="7">
        <f t="shared" si="46"/>
        <v>4.447726049969946E-2</v>
      </c>
      <c r="AI131" s="7">
        <f t="shared" si="46"/>
        <v>-0.36904563624250497</v>
      </c>
      <c r="AJ131" s="7">
        <f t="shared" si="46"/>
        <v>-3.8700249148561475E-2</v>
      </c>
      <c r="AK131" s="36">
        <f t="shared" si="46"/>
        <v>8.8318031440832653E-2</v>
      </c>
      <c r="AL131" s="37">
        <f t="shared" si="46"/>
        <v>1.6622989072552097E-2</v>
      </c>
      <c r="AM131" s="2">
        <v>0</v>
      </c>
      <c r="AN131" s="2">
        <v>1885.54</v>
      </c>
      <c r="AO131" s="2">
        <v>30.01</v>
      </c>
      <c r="AP131" s="2">
        <v>5238.13</v>
      </c>
      <c r="AQ131" s="29">
        <v>3286.12</v>
      </c>
      <c r="AR131" s="31">
        <f t="shared" si="41"/>
        <v>10439.799999999999</v>
      </c>
      <c r="AS131" s="2">
        <v>-225</v>
      </c>
      <c r="AT131" s="2">
        <v>1894.88</v>
      </c>
      <c r="AU131" s="2">
        <v>209.53</v>
      </c>
      <c r="AV131" s="2">
        <v>5900.48</v>
      </c>
      <c r="AW131" s="29">
        <v>3162.37</v>
      </c>
      <c r="AX131" s="31">
        <f t="shared" si="42"/>
        <v>10942.259999999998</v>
      </c>
      <c r="AY131" s="5">
        <f t="shared" si="47"/>
        <v>225</v>
      </c>
      <c r="AZ131" s="5">
        <f t="shared" si="47"/>
        <v>-9.3400000000001455</v>
      </c>
      <c r="BA131" s="5">
        <f t="shared" si="47"/>
        <v>-179.52</v>
      </c>
      <c r="BB131" s="5">
        <f t="shared" si="47"/>
        <v>-662.34999999999945</v>
      </c>
      <c r="BC131" s="33">
        <f t="shared" si="47"/>
        <v>123.75</v>
      </c>
      <c r="BD131" s="34">
        <f t="shared" si="47"/>
        <v>-502.45999999999913</v>
      </c>
      <c r="BE131" s="7">
        <f t="shared" si="48"/>
        <v>-1</v>
      </c>
      <c r="BF131" s="7">
        <f t="shared" si="48"/>
        <v>-4.9290720256692485E-3</v>
      </c>
      <c r="BG131" s="7">
        <f t="shared" si="48"/>
        <v>-0.85677468620245312</v>
      </c>
      <c r="BH131" s="7">
        <f t="shared" si="48"/>
        <v>-0.11225357936981389</v>
      </c>
      <c r="BI131" s="36">
        <f t="shared" si="48"/>
        <v>3.9132043372533891E-2</v>
      </c>
      <c r="BJ131" s="37">
        <f t="shared" si="48"/>
        <v>-4.5919215957215348E-2</v>
      </c>
      <c r="BK131" s="38">
        <f t="shared" si="49"/>
        <v>0</v>
      </c>
      <c r="BL131" s="38">
        <f t="shared" si="49"/>
        <v>0.20318975828959987</v>
      </c>
      <c r="BM131" s="38">
        <f t="shared" si="49"/>
        <v>9.9023295717019733E-2</v>
      </c>
      <c r="BN131" s="38">
        <f t="shared" si="49"/>
        <v>0.28177926440115592</v>
      </c>
      <c r="BO131" s="39">
        <f t="shared" si="49"/>
        <v>0.27794228721402209</v>
      </c>
      <c r="BP131" s="40">
        <f t="shared" si="49"/>
        <v>0.26102586630869101</v>
      </c>
      <c r="BQ131" s="38">
        <f t="shared" si="50"/>
        <v>1</v>
      </c>
      <c r="BR131" s="38">
        <f t="shared" si="50"/>
        <v>0.21327834643099136</v>
      </c>
      <c r="BS131" s="38">
        <f t="shared" si="50"/>
        <v>0.43623001332445038</v>
      </c>
      <c r="BT131" s="38">
        <f t="shared" si="50"/>
        <v>0.30512579985582683</v>
      </c>
      <c r="BU131" s="39">
        <f t="shared" si="50"/>
        <v>0.291098330384643</v>
      </c>
      <c r="BV131" s="40">
        <f t="shared" si="50"/>
        <v>0.27813671637693715</v>
      </c>
      <c r="BW131" s="38">
        <f t="shared" si="51"/>
        <v>-1</v>
      </c>
      <c r="BX131" s="38">
        <f t="shared" si="51"/>
        <v>-1.0088588141391491E-2</v>
      </c>
      <c r="BY131" s="38">
        <f t="shared" si="51"/>
        <v>-0.33720671760743065</v>
      </c>
      <c r="BZ131" s="38">
        <f t="shared" si="51"/>
        <v>-2.3346535454670914E-2</v>
      </c>
      <c r="CA131" s="39">
        <f t="shared" si="51"/>
        <v>-1.3156043170620912E-2</v>
      </c>
      <c r="CB131" s="40">
        <f t="shared" si="51"/>
        <v>-1.7110850068246142E-2</v>
      </c>
      <c r="CC131" s="2">
        <f t="shared" si="52"/>
        <v>-10000</v>
      </c>
      <c r="CD131" s="2">
        <f t="shared" si="52"/>
        <v>-100.88588141391492</v>
      </c>
      <c r="CE131" s="2">
        <f t="shared" si="52"/>
        <v>-3372.0671760743066</v>
      </c>
      <c r="CF131" s="2">
        <f t="shared" si="52"/>
        <v>-233.46535454670914</v>
      </c>
      <c r="CG131" s="29">
        <f t="shared" si="52"/>
        <v>-131.56043170620913</v>
      </c>
      <c r="CH131" s="31">
        <f t="shared" si="52"/>
        <v>-171.10850068246143</v>
      </c>
      <c r="CI131" s="40">
        <f>IFERROR(M131/'Class Sum-WR'!M131,0)</f>
        <v>0.34255943573788533</v>
      </c>
    </row>
    <row r="132" spans="1:87" ht="13.5" thickBot="1" x14ac:dyDescent="0.25">
      <c r="A132" t="s">
        <v>46</v>
      </c>
      <c r="B132" t="s">
        <v>46</v>
      </c>
      <c r="C132" t="s">
        <v>70</v>
      </c>
      <c r="D132" t="s">
        <v>70</v>
      </c>
      <c r="E132" t="s">
        <v>69</v>
      </c>
      <c r="F132" s="41">
        <f t="shared" si="43"/>
        <v>46137</v>
      </c>
      <c r="G132" s="61" t="s">
        <v>41</v>
      </c>
      <c r="H132" s="43">
        <v>0</v>
      </c>
      <c r="I132" s="44">
        <v>8992.09</v>
      </c>
      <c r="J132" s="44">
        <v>645.04999999999995</v>
      </c>
      <c r="K132" s="44">
        <v>17595.060000000001</v>
      </c>
      <c r="L132" s="45">
        <v>12617.59</v>
      </c>
      <c r="M132" s="46">
        <f t="shared" si="39"/>
        <v>39849.79</v>
      </c>
      <c r="N132" t="s">
        <v>49</v>
      </c>
      <c r="O132" t="s">
        <v>49</v>
      </c>
      <c r="P132" t="s">
        <v>70</v>
      </c>
      <c r="Q132" t="s">
        <v>70</v>
      </c>
      <c r="R132" t="s">
        <v>69</v>
      </c>
      <c r="S132" s="41">
        <f t="shared" si="44"/>
        <v>45773</v>
      </c>
      <c r="T132" s="61" t="s">
        <v>41</v>
      </c>
      <c r="U132" s="43">
        <v>-195</v>
      </c>
      <c r="V132" s="44">
        <v>11423.33</v>
      </c>
      <c r="W132" s="44">
        <v>484.19</v>
      </c>
      <c r="X132" s="44">
        <v>21310.17</v>
      </c>
      <c r="Y132" s="45">
        <v>10705.08</v>
      </c>
      <c r="Z132" s="47">
        <f t="shared" si="40"/>
        <v>43727.770000000004</v>
      </c>
      <c r="AA132" s="48">
        <f t="shared" si="45"/>
        <v>195</v>
      </c>
      <c r="AB132" s="49">
        <f t="shared" si="45"/>
        <v>-2431.2399999999998</v>
      </c>
      <c r="AC132" s="49">
        <f t="shared" si="45"/>
        <v>160.85999999999996</v>
      </c>
      <c r="AD132" s="49">
        <f t="shared" si="45"/>
        <v>-3715.1099999999969</v>
      </c>
      <c r="AE132" s="50">
        <f t="shared" si="45"/>
        <v>1912.5100000000002</v>
      </c>
      <c r="AF132" s="51">
        <f t="shared" si="45"/>
        <v>-3877.9800000000032</v>
      </c>
      <c r="AG132" s="52">
        <f t="shared" si="46"/>
        <v>-1</v>
      </c>
      <c r="AH132" s="53">
        <f t="shared" si="46"/>
        <v>-0.21283110966767133</v>
      </c>
      <c r="AI132" s="53">
        <f t="shared" si="46"/>
        <v>0.33222495301431249</v>
      </c>
      <c r="AJ132" s="53">
        <f t="shared" si="46"/>
        <v>-0.17433507100131052</v>
      </c>
      <c r="AK132" s="54">
        <f t="shared" si="46"/>
        <v>0.17865443322235799</v>
      </c>
      <c r="AL132" s="55">
        <f t="shared" si="46"/>
        <v>-8.8684604771750372E-2</v>
      </c>
      <c r="AM132" s="44">
        <v>0</v>
      </c>
      <c r="AN132" s="44">
        <v>1866.19</v>
      </c>
      <c r="AO132" s="44">
        <v>269.95</v>
      </c>
      <c r="AP132" s="44">
        <v>5358.62</v>
      </c>
      <c r="AQ132" s="45">
        <v>3596.26</v>
      </c>
      <c r="AR132" s="47">
        <f t="shared" si="41"/>
        <v>11091.02</v>
      </c>
      <c r="AS132" s="44">
        <v>-195</v>
      </c>
      <c r="AT132" s="44">
        <v>2368.39</v>
      </c>
      <c r="AU132" s="44">
        <v>155.37</v>
      </c>
      <c r="AV132" s="44">
        <v>6486.4</v>
      </c>
      <c r="AW132" s="45">
        <v>3225.53</v>
      </c>
      <c r="AX132" s="47">
        <f t="shared" si="42"/>
        <v>12040.69</v>
      </c>
      <c r="AY132" s="49">
        <f t="shared" si="47"/>
        <v>195</v>
      </c>
      <c r="AZ132" s="49">
        <f t="shared" si="47"/>
        <v>-502.19999999999982</v>
      </c>
      <c r="BA132" s="49">
        <f t="shared" si="47"/>
        <v>114.57999999999998</v>
      </c>
      <c r="BB132" s="49">
        <f t="shared" si="47"/>
        <v>-1127.7799999999997</v>
      </c>
      <c r="BC132" s="50">
        <f t="shared" si="47"/>
        <v>370.73</v>
      </c>
      <c r="BD132" s="51">
        <f t="shared" si="47"/>
        <v>-949.67000000000007</v>
      </c>
      <c r="BE132" s="53">
        <f t="shared" si="48"/>
        <v>-1</v>
      </c>
      <c r="BF132" s="53">
        <f t="shared" si="48"/>
        <v>-0.21204278011645036</v>
      </c>
      <c r="BG132" s="53">
        <f t="shared" si="48"/>
        <v>0.73746540516187153</v>
      </c>
      <c r="BH132" s="53">
        <f t="shared" si="48"/>
        <v>-0.17386840157868769</v>
      </c>
      <c r="BI132" s="54">
        <f t="shared" si="48"/>
        <v>0.1149361500280574</v>
      </c>
      <c r="BJ132" s="55">
        <f t="shared" si="48"/>
        <v>-7.8871725789801089E-2</v>
      </c>
      <c r="BK132" s="56">
        <f t="shared" si="49"/>
        <v>0</v>
      </c>
      <c r="BL132" s="56">
        <f t="shared" si="49"/>
        <v>0.20753684627266852</v>
      </c>
      <c r="BM132" s="56">
        <f t="shared" si="49"/>
        <v>0.41849469033408265</v>
      </c>
      <c r="BN132" s="56">
        <f t="shared" si="49"/>
        <v>0.30455252781178349</v>
      </c>
      <c r="BO132" s="57">
        <f t="shared" si="49"/>
        <v>0.28501956395793493</v>
      </c>
      <c r="BP132" s="58">
        <f t="shared" si="49"/>
        <v>0.27832066367225522</v>
      </c>
      <c r="BQ132" s="56">
        <f t="shared" si="50"/>
        <v>1</v>
      </c>
      <c r="BR132" s="56">
        <f t="shared" si="50"/>
        <v>0.20732921135955976</v>
      </c>
      <c r="BS132" s="56">
        <f t="shared" si="50"/>
        <v>0.32088642888122432</v>
      </c>
      <c r="BT132" s="56">
        <f t="shared" si="50"/>
        <v>0.30438049062959144</v>
      </c>
      <c r="BU132" s="57">
        <f t="shared" si="50"/>
        <v>0.30130835080167551</v>
      </c>
      <c r="BV132" s="58">
        <f t="shared" si="50"/>
        <v>0.27535568358505358</v>
      </c>
      <c r="BW132" s="56">
        <f t="shared" si="51"/>
        <v>-1</v>
      </c>
      <c r="BX132" s="56">
        <f t="shared" si="51"/>
        <v>2.0763491310876736E-4</v>
      </c>
      <c r="BY132" s="56">
        <f t="shared" si="51"/>
        <v>9.7608261452858336E-2</v>
      </c>
      <c r="BZ132" s="56">
        <f t="shared" si="51"/>
        <v>1.72037182192053E-4</v>
      </c>
      <c r="CA132" s="57">
        <f t="shared" si="51"/>
        <v>-1.6288786843740577E-2</v>
      </c>
      <c r="CB132" s="58">
        <f t="shared" si="51"/>
        <v>2.9649800872016407E-3</v>
      </c>
      <c r="CC132" s="44">
        <f t="shared" si="52"/>
        <v>-10000</v>
      </c>
      <c r="CD132" s="44">
        <f t="shared" si="52"/>
        <v>2.0763491310876736</v>
      </c>
      <c r="CE132" s="44">
        <f t="shared" si="52"/>
        <v>976.08261452858335</v>
      </c>
      <c r="CF132" s="44">
        <f t="shared" si="52"/>
        <v>1.72037182192053</v>
      </c>
      <c r="CG132" s="45">
        <f t="shared" si="52"/>
        <v>-162.88786843740576</v>
      </c>
      <c r="CH132" s="47">
        <f t="shared" si="52"/>
        <v>29.649800872016407</v>
      </c>
      <c r="CI132" s="58">
        <f>IFERROR(M132/'Class Sum-WR'!M132,0)</f>
        <v>0.40547453540360801</v>
      </c>
    </row>
    <row r="133" spans="1:87" x14ac:dyDescent="0.2">
      <c r="A133" t="s">
        <v>46</v>
      </c>
      <c r="B133" t="s">
        <v>46</v>
      </c>
      <c r="C133" t="s">
        <v>78</v>
      </c>
      <c r="D133" t="s">
        <v>70</v>
      </c>
      <c r="E133" t="s">
        <v>73</v>
      </c>
      <c r="F133" s="27">
        <f t="shared" si="43"/>
        <v>46138</v>
      </c>
      <c r="G133" s="60" t="s">
        <v>35</v>
      </c>
      <c r="H133" s="28">
        <v>0</v>
      </c>
      <c r="I133" s="2">
        <v>3771.56</v>
      </c>
      <c r="J133" s="2">
        <v>-36.42</v>
      </c>
      <c r="K133" s="2">
        <v>8198.84</v>
      </c>
      <c r="L133" s="29">
        <v>5870.74</v>
      </c>
      <c r="M133" s="30">
        <f t="shared" si="39"/>
        <v>17804.72</v>
      </c>
      <c r="N133" t="s">
        <v>49</v>
      </c>
      <c r="O133" t="s">
        <v>49</v>
      </c>
      <c r="P133" t="s">
        <v>78</v>
      </c>
      <c r="Q133" t="s">
        <v>70</v>
      </c>
      <c r="R133" t="s">
        <v>73</v>
      </c>
      <c r="S133" s="27">
        <f t="shared" si="44"/>
        <v>45774</v>
      </c>
      <c r="T133" s="60" t="s">
        <v>35</v>
      </c>
      <c r="U133" s="28">
        <v>-105</v>
      </c>
      <c r="V133" s="2">
        <v>4121.8599999999997</v>
      </c>
      <c r="W133" s="2">
        <v>177</v>
      </c>
      <c r="X133" s="2">
        <v>7689.07</v>
      </c>
      <c r="Y133" s="29">
        <v>5700.16</v>
      </c>
      <c r="Z133" s="31">
        <f t="shared" si="40"/>
        <v>17583.09</v>
      </c>
      <c r="AA133" s="32">
        <f t="shared" si="45"/>
        <v>105</v>
      </c>
      <c r="AB133" s="5">
        <f t="shared" si="45"/>
        <v>-350.29999999999973</v>
      </c>
      <c r="AC133" s="5">
        <f t="shared" si="45"/>
        <v>-213.42000000000002</v>
      </c>
      <c r="AD133" s="5">
        <f t="shared" si="45"/>
        <v>509.77000000000044</v>
      </c>
      <c r="AE133" s="33">
        <f t="shared" si="45"/>
        <v>170.57999999999993</v>
      </c>
      <c r="AF133" s="34">
        <f t="shared" si="45"/>
        <v>221.63000000000102</v>
      </c>
      <c r="AG133" s="35">
        <f t="shared" si="46"/>
        <v>-1</v>
      </c>
      <c r="AH133" s="7">
        <f t="shared" si="46"/>
        <v>-8.4985904421790104E-2</v>
      </c>
      <c r="AI133" s="7">
        <f t="shared" si="46"/>
        <v>-1.205762711864407</v>
      </c>
      <c r="AJ133" s="7">
        <f t="shared" si="46"/>
        <v>6.6298004830233098E-2</v>
      </c>
      <c r="AK133" s="36">
        <f t="shared" si="46"/>
        <v>2.9925475776118551E-2</v>
      </c>
      <c r="AL133" s="37">
        <f t="shared" si="46"/>
        <v>1.2604724198079007E-2</v>
      </c>
      <c r="AM133" s="2">
        <v>0</v>
      </c>
      <c r="AN133" s="2">
        <v>776.76</v>
      </c>
      <c r="AO133" s="2">
        <v>-46.77</v>
      </c>
      <c r="AP133" s="2">
        <v>2350.81</v>
      </c>
      <c r="AQ133" s="29">
        <v>1672.53</v>
      </c>
      <c r="AR133" s="31">
        <f t="shared" si="41"/>
        <v>4753.33</v>
      </c>
      <c r="AS133" s="2">
        <v>-105</v>
      </c>
      <c r="AT133" s="2">
        <v>770.86</v>
      </c>
      <c r="AU133" s="2">
        <v>77.319999999999993</v>
      </c>
      <c r="AV133" s="2">
        <v>2433.4699999999998</v>
      </c>
      <c r="AW133" s="29">
        <v>1725.77</v>
      </c>
      <c r="AX133" s="31">
        <f t="shared" si="42"/>
        <v>4902.42</v>
      </c>
      <c r="AY133" s="5">
        <f t="shared" si="47"/>
        <v>105</v>
      </c>
      <c r="AZ133" s="5">
        <f t="shared" si="47"/>
        <v>5.8999999999999773</v>
      </c>
      <c r="BA133" s="5">
        <f t="shared" si="47"/>
        <v>-124.09</v>
      </c>
      <c r="BB133" s="5">
        <f t="shared" si="47"/>
        <v>-82.659999999999854</v>
      </c>
      <c r="BC133" s="33">
        <f t="shared" si="47"/>
        <v>-53.240000000000009</v>
      </c>
      <c r="BD133" s="34">
        <f t="shared" si="47"/>
        <v>-149.09000000000015</v>
      </c>
      <c r="BE133" s="7">
        <f t="shared" si="48"/>
        <v>-1</v>
      </c>
      <c r="BF133" s="7">
        <f t="shared" si="48"/>
        <v>7.653789274316967E-3</v>
      </c>
      <c r="BG133" s="7">
        <f t="shared" si="48"/>
        <v>-1.6048887739265392</v>
      </c>
      <c r="BH133" s="7">
        <f t="shared" si="48"/>
        <v>-3.3967955224432543E-2</v>
      </c>
      <c r="BI133" s="36">
        <f t="shared" si="48"/>
        <v>-3.0849997392468295E-2</v>
      </c>
      <c r="BJ133" s="37">
        <f t="shared" si="48"/>
        <v>-3.0411511049644898E-2</v>
      </c>
      <c r="BK133" s="38">
        <f t="shared" si="49"/>
        <v>0</v>
      </c>
      <c r="BL133" s="38">
        <f t="shared" si="49"/>
        <v>0.20595191379694344</v>
      </c>
      <c r="BM133" s="38">
        <f t="shared" si="49"/>
        <v>1.2841845140032948</v>
      </c>
      <c r="BN133" s="38">
        <f t="shared" si="49"/>
        <v>0.28672470739763184</v>
      </c>
      <c r="BO133" s="39">
        <f t="shared" si="49"/>
        <v>0.28489253484228566</v>
      </c>
      <c r="BP133" s="40">
        <f t="shared" si="49"/>
        <v>0.26697021913290409</v>
      </c>
      <c r="BQ133" s="38">
        <f t="shared" si="50"/>
        <v>1</v>
      </c>
      <c r="BR133" s="38">
        <f t="shared" si="50"/>
        <v>0.18701751151179324</v>
      </c>
      <c r="BS133" s="38">
        <f t="shared" si="50"/>
        <v>0.43683615819209037</v>
      </c>
      <c r="BT133" s="38">
        <f t="shared" si="50"/>
        <v>0.31648430824534046</v>
      </c>
      <c r="BU133" s="39">
        <f t="shared" si="50"/>
        <v>0.30275816819177004</v>
      </c>
      <c r="BV133" s="40">
        <f t="shared" si="50"/>
        <v>0.27881447458893743</v>
      </c>
      <c r="BW133" s="38">
        <f t="shared" si="51"/>
        <v>-1</v>
      </c>
      <c r="BX133" s="38">
        <f t="shared" si="51"/>
        <v>1.8934402285150198E-2</v>
      </c>
      <c r="BY133" s="38">
        <f t="shared" si="51"/>
        <v>0.84734835581120449</v>
      </c>
      <c r="BZ133" s="38">
        <f t="shared" si="51"/>
        <v>-2.9759600847708623E-2</v>
      </c>
      <c r="CA133" s="39">
        <f t="shared" si="51"/>
        <v>-1.7865633349484378E-2</v>
      </c>
      <c r="CB133" s="40">
        <f t="shared" si="51"/>
        <v>-1.1844255456033348E-2</v>
      </c>
      <c r="CC133" s="2">
        <f t="shared" si="52"/>
        <v>-10000</v>
      </c>
      <c r="CD133" s="2">
        <f t="shared" si="52"/>
        <v>189.34402285150199</v>
      </c>
      <c r="CE133" s="2">
        <f t="shared" si="52"/>
        <v>8473.4835581120442</v>
      </c>
      <c r="CF133" s="2">
        <f t="shared" si="52"/>
        <v>-297.59600847708623</v>
      </c>
      <c r="CG133" s="29">
        <f t="shared" si="52"/>
        <v>-178.65633349484378</v>
      </c>
      <c r="CH133" s="31">
        <f t="shared" si="52"/>
        <v>-118.44255456033348</v>
      </c>
      <c r="CI133" s="40">
        <f>IFERROR(M133/'Class Sum-WR'!M133,0)</f>
        <v>0.30225144796083592</v>
      </c>
    </row>
    <row r="134" spans="1:87" x14ac:dyDescent="0.2">
      <c r="A134" t="s">
        <v>46</v>
      </c>
      <c r="B134" t="s">
        <v>46</v>
      </c>
      <c r="C134" t="s">
        <v>78</v>
      </c>
      <c r="D134" t="s">
        <v>70</v>
      </c>
      <c r="E134" t="s">
        <v>73</v>
      </c>
      <c r="F134" s="27">
        <f t="shared" si="43"/>
        <v>46139</v>
      </c>
      <c r="G134" s="60" t="s">
        <v>36</v>
      </c>
      <c r="H134" s="28">
        <v>0</v>
      </c>
      <c r="I134" s="2">
        <v>2841.66</v>
      </c>
      <c r="J134" s="2">
        <v>108.13</v>
      </c>
      <c r="K134" s="2">
        <v>7193.54</v>
      </c>
      <c r="L134" s="29">
        <v>4234.2700000000004</v>
      </c>
      <c r="M134" s="30">
        <f t="shared" si="39"/>
        <v>14377.6</v>
      </c>
      <c r="N134" t="s">
        <v>49</v>
      </c>
      <c r="O134" t="s">
        <v>49</v>
      </c>
      <c r="P134" t="s">
        <v>78</v>
      </c>
      <c r="Q134" t="s">
        <v>70</v>
      </c>
      <c r="R134" t="s">
        <v>73</v>
      </c>
      <c r="S134" s="27">
        <f t="shared" si="44"/>
        <v>45775</v>
      </c>
      <c r="T134" s="60" t="s">
        <v>36</v>
      </c>
      <c r="U134" s="28">
        <v>-120</v>
      </c>
      <c r="V134" s="2">
        <v>3453.17</v>
      </c>
      <c r="W134" s="2">
        <v>109.5</v>
      </c>
      <c r="X134" s="2">
        <v>6694.39</v>
      </c>
      <c r="Y134" s="29">
        <v>4068.28</v>
      </c>
      <c r="Z134" s="31">
        <f t="shared" si="40"/>
        <v>14205.340000000002</v>
      </c>
      <c r="AA134" s="32">
        <f t="shared" si="45"/>
        <v>120</v>
      </c>
      <c r="AB134" s="5">
        <f t="shared" si="45"/>
        <v>-611.51000000000022</v>
      </c>
      <c r="AC134" s="5">
        <f t="shared" si="45"/>
        <v>-1.3700000000000045</v>
      </c>
      <c r="AD134" s="5">
        <f t="shared" si="45"/>
        <v>499.14999999999964</v>
      </c>
      <c r="AE134" s="33">
        <f t="shared" si="45"/>
        <v>165.99000000000024</v>
      </c>
      <c r="AF134" s="34">
        <f t="shared" si="45"/>
        <v>172.2599999999984</v>
      </c>
      <c r="AG134" s="35">
        <f t="shared" si="46"/>
        <v>-1</v>
      </c>
      <c r="AH134" s="7">
        <f t="shared" si="46"/>
        <v>-0.17708656104391043</v>
      </c>
      <c r="AI134" s="7">
        <f t="shared" si="46"/>
        <v>-1.2511415525114197E-2</v>
      </c>
      <c r="AJ134" s="7">
        <f t="shared" si="46"/>
        <v>7.4562432126003955E-2</v>
      </c>
      <c r="AK134" s="36">
        <f t="shared" si="46"/>
        <v>4.0801026478020253E-2</v>
      </c>
      <c r="AL134" s="37">
        <f t="shared" si="46"/>
        <v>1.2126425696252141E-2</v>
      </c>
      <c r="AM134" s="2">
        <v>0</v>
      </c>
      <c r="AN134" s="2">
        <v>574.07000000000005</v>
      </c>
      <c r="AO134" s="2">
        <v>43.64</v>
      </c>
      <c r="AP134" s="2">
        <v>2053.21</v>
      </c>
      <c r="AQ134" s="29">
        <v>1243.6600000000001</v>
      </c>
      <c r="AR134" s="31">
        <f t="shared" si="41"/>
        <v>3914.58</v>
      </c>
      <c r="AS134" s="2">
        <v>-120</v>
      </c>
      <c r="AT134" s="2">
        <v>677.81</v>
      </c>
      <c r="AU134" s="2">
        <v>39.729999999999997</v>
      </c>
      <c r="AV134" s="2">
        <v>2077.14</v>
      </c>
      <c r="AW134" s="29">
        <v>1214.8399999999999</v>
      </c>
      <c r="AX134" s="31">
        <f t="shared" si="42"/>
        <v>3889.5199999999995</v>
      </c>
      <c r="AY134" s="5">
        <f t="shared" si="47"/>
        <v>120</v>
      </c>
      <c r="AZ134" s="5">
        <f t="shared" si="47"/>
        <v>-103.7399999999999</v>
      </c>
      <c r="BA134" s="5">
        <f t="shared" si="47"/>
        <v>3.9100000000000037</v>
      </c>
      <c r="BB134" s="5">
        <f t="shared" si="47"/>
        <v>-23.929999999999836</v>
      </c>
      <c r="BC134" s="33">
        <f t="shared" si="47"/>
        <v>28.820000000000164</v>
      </c>
      <c r="BD134" s="34">
        <f t="shared" si="47"/>
        <v>25.0600000000004</v>
      </c>
      <c r="BE134" s="7">
        <f t="shared" si="48"/>
        <v>-1</v>
      </c>
      <c r="BF134" s="7">
        <f t="shared" si="48"/>
        <v>-0.15305174016317244</v>
      </c>
      <c r="BG134" s="7">
        <f t="shared" si="48"/>
        <v>9.8414296501384446E-2</v>
      </c>
      <c r="BH134" s="7">
        <f t="shared" si="48"/>
        <v>-1.1520648584110766E-2</v>
      </c>
      <c r="BI134" s="36">
        <f t="shared" si="48"/>
        <v>2.3723288663527842E-2</v>
      </c>
      <c r="BJ134" s="37">
        <f t="shared" si="48"/>
        <v>6.4429544005431012E-3</v>
      </c>
      <c r="BK134" s="38">
        <f t="shared" si="49"/>
        <v>0</v>
      </c>
      <c r="BL134" s="38">
        <f t="shared" si="49"/>
        <v>0.20201924227388218</v>
      </c>
      <c r="BM134" s="38">
        <f t="shared" si="49"/>
        <v>0.40358827337464165</v>
      </c>
      <c r="BN134" s="38">
        <f t="shared" si="49"/>
        <v>0.28542414444070652</v>
      </c>
      <c r="BO134" s="39">
        <f t="shared" si="49"/>
        <v>0.29371296587133083</v>
      </c>
      <c r="BP134" s="40">
        <f t="shared" si="49"/>
        <v>0.27226936345426217</v>
      </c>
      <c r="BQ134" s="38">
        <f t="shared" si="50"/>
        <v>1</v>
      </c>
      <c r="BR134" s="38">
        <f t="shared" si="50"/>
        <v>0.19628631083902615</v>
      </c>
      <c r="BS134" s="38">
        <f t="shared" si="50"/>
        <v>0.36283105022831047</v>
      </c>
      <c r="BT134" s="38">
        <f t="shared" si="50"/>
        <v>0.31028069771853745</v>
      </c>
      <c r="BU134" s="39">
        <f t="shared" si="50"/>
        <v>0.29861268152634524</v>
      </c>
      <c r="BV134" s="40">
        <f t="shared" si="50"/>
        <v>0.27380689233767014</v>
      </c>
      <c r="BW134" s="38">
        <f t="shared" si="51"/>
        <v>-1</v>
      </c>
      <c r="BX134" s="38">
        <f t="shared" si="51"/>
        <v>5.7329314348560367E-3</v>
      </c>
      <c r="BY134" s="38">
        <f t="shared" si="51"/>
        <v>4.0757223146331178E-2</v>
      </c>
      <c r="BZ134" s="38">
        <f t="shared" si="51"/>
        <v>-2.4856553277830928E-2</v>
      </c>
      <c r="CA134" s="39">
        <f t="shared" si="51"/>
        <v>-4.8997156550144028E-3</v>
      </c>
      <c r="CB134" s="40">
        <f t="shared" si="51"/>
        <v>-1.5375288834079681E-3</v>
      </c>
      <c r="CC134" s="2">
        <f t="shared" si="52"/>
        <v>-10000</v>
      </c>
      <c r="CD134" s="2">
        <f t="shared" si="52"/>
        <v>57.329314348560366</v>
      </c>
      <c r="CE134" s="2">
        <f t="shared" si="52"/>
        <v>407.57223146331177</v>
      </c>
      <c r="CF134" s="2">
        <f t="shared" si="52"/>
        <v>-248.56553277830929</v>
      </c>
      <c r="CG134" s="29">
        <f t="shared" si="52"/>
        <v>-48.997156550144027</v>
      </c>
      <c r="CH134" s="31">
        <f t="shared" si="52"/>
        <v>-15.375288834079681</v>
      </c>
      <c r="CI134" s="40">
        <f>IFERROR(M134/'Class Sum-WR'!M134,0)</f>
        <v>0.24983492156167675</v>
      </c>
    </row>
    <row r="135" spans="1:87" x14ac:dyDescent="0.2">
      <c r="A135" t="s">
        <v>46</v>
      </c>
      <c r="B135" t="s">
        <v>46</v>
      </c>
      <c r="C135" t="s">
        <v>78</v>
      </c>
      <c r="D135" t="s">
        <v>70</v>
      </c>
      <c r="E135" t="s">
        <v>73</v>
      </c>
      <c r="F135" s="27">
        <f t="shared" si="43"/>
        <v>46140</v>
      </c>
      <c r="G135" s="60" t="s">
        <v>37</v>
      </c>
      <c r="H135" s="28">
        <v>4.99</v>
      </c>
      <c r="I135" s="2">
        <v>3236.85</v>
      </c>
      <c r="J135" s="2">
        <v>137.99</v>
      </c>
      <c r="K135" s="2">
        <v>10766.94</v>
      </c>
      <c r="L135" s="29">
        <v>4167.12</v>
      </c>
      <c r="M135" s="30">
        <f t="shared" ref="M135:M198" si="53">SUM(H135:L135)</f>
        <v>18313.89</v>
      </c>
      <c r="N135" t="s">
        <v>49</v>
      </c>
      <c r="O135" t="s">
        <v>49</v>
      </c>
      <c r="P135" t="s">
        <v>78</v>
      </c>
      <c r="Q135" t="s">
        <v>70</v>
      </c>
      <c r="R135" t="s">
        <v>73</v>
      </c>
      <c r="S135" s="27">
        <f t="shared" si="44"/>
        <v>45776</v>
      </c>
      <c r="T135" s="60" t="s">
        <v>37</v>
      </c>
      <c r="U135" s="28">
        <v>-165</v>
      </c>
      <c r="V135" s="2">
        <v>2902.04</v>
      </c>
      <c r="W135" s="2">
        <v>202.44</v>
      </c>
      <c r="X135" s="2">
        <v>6576.99</v>
      </c>
      <c r="Y135" s="29">
        <v>6430.5</v>
      </c>
      <c r="Z135" s="31">
        <f t="shared" ref="Z135:Z198" si="54">SUM(U135:Y135)</f>
        <v>15946.97</v>
      </c>
      <c r="AA135" s="32">
        <f t="shared" si="45"/>
        <v>169.99</v>
      </c>
      <c r="AB135" s="5">
        <f t="shared" si="45"/>
        <v>334.80999999999995</v>
      </c>
      <c r="AC135" s="5">
        <f t="shared" si="45"/>
        <v>-64.449999999999989</v>
      </c>
      <c r="AD135" s="5">
        <f t="shared" si="45"/>
        <v>4189.9500000000007</v>
      </c>
      <c r="AE135" s="33">
        <f t="shared" si="45"/>
        <v>-2263.38</v>
      </c>
      <c r="AF135" s="34">
        <f t="shared" si="45"/>
        <v>2366.92</v>
      </c>
      <c r="AG135" s="35">
        <f t="shared" si="46"/>
        <v>-1.0302424242424244</v>
      </c>
      <c r="AH135" s="7">
        <f t="shared" si="46"/>
        <v>0.11537056691155186</v>
      </c>
      <c r="AI135" s="7">
        <f t="shared" si="46"/>
        <v>-0.31836593558585252</v>
      </c>
      <c r="AJ135" s="7">
        <f t="shared" si="46"/>
        <v>0.63706193866799266</v>
      </c>
      <c r="AK135" s="36">
        <f t="shared" si="46"/>
        <v>-0.35197574061115</v>
      </c>
      <c r="AL135" s="37">
        <f t="shared" si="46"/>
        <v>0.14842443423421503</v>
      </c>
      <c r="AM135" s="2">
        <v>4.99</v>
      </c>
      <c r="AN135" s="2">
        <v>603.70000000000005</v>
      </c>
      <c r="AO135" s="2">
        <v>65.069999999999993</v>
      </c>
      <c r="AP135" s="2">
        <v>2953.99</v>
      </c>
      <c r="AQ135" s="29">
        <v>1177</v>
      </c>
      <c r="AR135" s="31">
        <f t="shared" ref="AR135:AR198" si="55">SUM(AM135:AQ135)</f>
        <v>4804.75</v>
      </c>
      <c r="AS135" s="2">
        <v>-165</v>
      </c>
      <c r="AT135" s="2">
        <v>557.80999999999995</v>
      </c>
      <c r="AU135" s="2">
        <v>70.17</v>
      </c>
      <c r="AV135" s="2">
        <v>2115.5100000000002</v>
      </c>
      <c r="AW135" s="29">
        <v>1841.13</v>
      </c>
      <c r="AX135" s="31">
        <f t="shared" ref="AX135:AX198" si="56">SUM(AS135:AW135)</f>
        <v>4419.6200000000008</v>
      </c>
      <c r="AY135" s="5">
        <f t="shared" si="47"/>
        <v>169.99</v>
      </c>
      <c r="AZ135" s="5">
        <f t="shared" si="47"/>
        <v>45.8900000000001</v>
      </c>
      <c r="BA135" s="5">
        <f t="shared" si="47"/>
        <v>-5.1000000000000085</v>
      </c>
      <c r="BB135" s="5">
        <f t="shared" si="47"/>
        <v>838.47999999999956</v>
      </c>
      <c r="BC135" s="33">
        <f t="shared" si="47"/>
        <v>-664.13000000000011</v>
      </c>
      <c r="BD135" s="34">
        <f t="shared" si="47"/>
        <v>385.1299999999992</v>
      </c>
      <c r="BE135" s="7">
        <f t="shared" si="48"/>
        <v>-1.0302424242424244</v>
      </c>
      <c r="BF135" s="7">
        <f t="shared" si="48"/>
        <v>8.2268155823667741E-2</v>
      </c>
      <c r="BG135" s="7">
        <f t="shared" si="48"/>
        <v>-7.2680632749038174E-2</v>
      </c>
      <c r="BH135" s="7">
        <f t="shared" si="48"/>
        <v>0.39634887095783028</v>
      </c>
      <c r="BI135" s="36">
        <f t="shared" si="48"/>
        <v>-0.36071868906595411</v>
      </c>
      <c r="BJ135" s="37">
        <f t="shared" si="48"/>
        <v>8.7140975921006586E-2</v>
      </c>
      <c r="BK135" s="38">
        <f t="shared" si="49"/>
        <v>1</v>
      </c>
      <c r="BL135" s="38">
        <f t="shared" si="49"/>
        <v>0.18650848819067922</v>
      </c>
      <c r="BM135" s="38">
        <f t="shared" si="49"/>
        <v>0.47155590984853968</v>
      </c>
      <c r="BN135" s="38">
        <f t="shared" si="49"/>
        <v>0.27435743117357386</v>
      </c>
      <c r="BO135" s="39">
        <f t="shared" si="49"/>
        <v>0.2824492695194763</v>
      </c>
      <c r="BP135" s="40">
        <f t="shared" si="49"/>
        <v>0.26235551267371376</v>
      </c>
      <c r="BQ135" s="38">
        <f t="shared" si="50"/>
        <v>1</v>
      </c>
      <c r="BR135" s="38">
        <f t="shared" si="50"/>
        <v>0.19221306391366072</v>
      </c>
      <c r="BS135" s="38">
        <f t="shared" si="50"/>
        <v>0.34662122110254889</v>
      </c>
      <c r="BT135" s="38">
        <f t="shared" si="50"/>
        <v>0.32165321826549842</v>
      </c>
      <c r="BU135" s="39">
        <f t="shared" si="50"/>
        <v>0.28631210636808957</v>
      </c>
      <c r="BV135" s="40">
        <f t="shared" si="50"/>
        <v>0.27714481183572809</v>
      </c>
      <c r="BW135" s="38">
        <f t="shared" si="51"/>
        <v>0</v>
      </c>
      <c r="BX135" s="38">
        <f t="shared" si="51"/>
        <v>-5.7045757229814975E-3</v>
      </c>
      <c r="BY135" s="38">
        <f t="shared" si="51"/>
        <v>0.12493468874599079</v>
      </c>
      <c r="BZ135" s="38">
        <f t="shared" si="51"/>
        <v>-4.7295787091924557E-2</v>
      </c>
      <c r="CA135" s="39">
        <f t="shared" si="51"/>
        <v>-3.8628368486132714E-3</v>
      </c>
      <c r="CB135" s="40">
        <f t="shared" si="51"/>
        <v>-1.4789299162014324E-2</v>
      </c>
      <c r="CC135" s="2">
        <f t="shared" si="52"/>
        <v>0</v>
      </c>
      <c r="CD135" s="2">
        <f t="shared" si="52"/>
        <v>-57.045757229814974</v>
      </c>
      <c r="CE135" s="2">
        <f t="shared" si="52"/>
        <v>1249.3468874599077</v>
      </c>
      <c r="CF135" s="2">
        <f t="shared" si="52"/>
        <v>-472.95787091924558</v>
      </c>
      <c r="CG135" s="29">
        <f t="shared" si="52"/>
        <v>-38.628368486132715</v>
      </c>
      <c r="CH135" s="31">
        <f t="shared" si="52"/>
        <v>-147.89299162014325</v>
      </c>
      <c r="CI135" s="40">
        <f>IFERROR(M135/'Class Sum-WR'!M135,0)</f>
        <v>0.25323956103035405</v>
      </c>
    </row>
    <row r="136" spans="1:87" x14ac:dyDescent="0.2">
      <c r="A136" t="s">
        <v>46</v>
      </c>
      <c r="B136" t="s">
        <v>46</v>
      </c>
      <c r="C136" t="s">
        <v>78</v>
      </c>
      <c r="D136" t="s">
        <v>70</v>
      </c>
      <c r="E136" t="s">
        <v>73</v>
      </c>
      <c r="F136" s="27">
        <f t="shared" si="43"/>
        <v>46141</v>
      </c>
      <c r="G136" s="60" t="s">
        <v>38</v>
      </c>
      <c r="H136" s="28">
        <v>0</v>
      </c>
      <c r="I136" s="2">
        <v>4642.18</v>
      </c>
      <c r="J136" s="2">
        <v>156.19999999999999</v>
      </c>
      <c r="K136" s="2">
        <v>8533.42</v>
      </c>
      <c r="L136" s="29">
        <v>7114.9</v>
      </c>
      <c r="M136" s="30">
        <f t="shared" si="53"/>
        <v>20446.699999999997</v>
      </c>
      <c r="N136" t="s">
        <v>49</v>
      </c>
      <c r="O136" t="s">
        <v>49</v>
      </c>
      <c r="P136" t="s">
        <v>78</v>
      </c>
      <c r="Q136" t="s">
        <v>70</v>
      </c>
      <c r="R136" t="s">
        <v>73</v>
      </c>
      <c r="S136" s="27">
        <f t="shared" si="44"/>
        <v>45777</v>
      </c>
      <c r="T136" s="60" t="s">
        <v>38</v>
      </c>
      <c r="U136" s="28">
        <v>-285</v>
      </c>
      <c r="V136" s="2">
        <v>4738.6099999999997</v>
      </c>
      <c r="W136" s="2">
        <v>228.61</v>
      </c>
      <c r="X136" s="2">
        <v>9190.7800000000007</v>
      </c>
      <c r="Y136" s="29">
        <v>6596.33</v>
      </c>
      <c r="Z136" s="31">
        <f t="shared" si="54"/>
        <v>20469.330000000002</v>
      </c>
      <c r="AA136" s="32">
        <f t="shared" si="45"/>
        <v>285</v>
      </c>
      <c r="AB136" s="5">
        <f t="shared" si="45"/>
        <v>-96.429999999999382</v>
      </c>
      <c r="AC136" s="5">
        <f t="shared" si="45"/>
        <v>-72.410000000000025</v>
      </c>
      <c r="AD136" s="5">
        <f t="shared" si="45"/>
        <v>-657.36000000000058</v>
      </c>
      <c r="AE136" s="33">
        <f t="shared" si="45"/>
        <v>518.56999999999971</v>
      </c>
      <c r="AF136" s="34">
        <f t="shared" si="45"/>
        <v>-22.630000000004657</v>
      </c>
      <c r="AG136" s="35">
        <f t="shared" si="46"/>
        <v>-1</v>
      </c>
      <c r="AH136" s="7">
        <f t="shared" si="46"/>
        <v>-2.0349849428418752E-2</v>
      </c>
      <c r="AI136" s="7">
        <f t="shared" si="46"/>
        <v>-0.31674030007436255</v>
      </c>
      <c r="AJ136" s="7">
        <f t="shared" si="46"/>
        <v>-7.1523853252933978E-2</v>
      </c>
      <c r="AK136" s="36">
        <f t="shared" si="46"/>
        <v>7.8614926785045586E-2</v>
      </c>
      <c r="AL136" s="37">
        <f t="shared" si="46"/>
        <v>-1.1055564593469671E-3</v>
      </c>
      <c r="AM136" s="2">
        <v>0</v>
      </c>
      <c r="AN136" s="2">
        <v>854.93</v>
      </c>
      <c r="AO136" s="2">
        <v>63.06</v>
      </c>
      <c r="AP136" s="2">
        <v>2448.5700000000002</v>
      </c>
      <c r="AQ136" s="29">
        <v>2070.54</v>
      </c>
      <c r="AR136" s="31">
        <f t="shared" si="55"/>
        <v>5437.1</v>
      </c>
      <c r="AS136" s="2">
        <v>-285</v>
      </c>
      <c r="AT136" s="2">
        <v>1008.31</v>
      </c>
      <c r="AU136" s="2">
        <v>90.45</v>
      </c>
      <c r="AV136" s="2">
        <v>2752.22</v>
      </c>
      <c r="AW136" s="29">
        <v>1857.62</v>
      </c>
      <c r="AX136" s="31">
        <f t="shared" si="56"/>
        <v>5423.5999999999995</v>
      </c>
      <c r="AY136" s="5">
        <f t="shared" si="47"/>
        <v>285</v>
      </c>
      <c r="AZ136" s="5">
        <f t="shared" si="47"/>
        <v>-153.38</v>
      </c>
      <c r="BA136" s="5">
        <f t="shared" si="47"/>
        <v>-27.39</v>
      </c>
      <c r="BB136" s="5">
        <f t="shared" si="47"/>
        <v>-303.64999999999964</v>
      </c>
      <c r="BC136" s="33">
        <f t="shared" si="47"/>
        <v>212.92000000000007</v>
      </c>
      <c r="BD136" s="34">
        <f t="shared" si="47"/>
        <v>13.500000000000909</v>
      </c>
      <c r="BE136" s="7">
        <f t="shared" si="48"/>
        <v>-1</v>
      </c>
      <c r="BF136" s="7">
        <f t="shared" si="48"/>
        <v>-0.15211591673195743</v>
      </c>
      <c r="BG136" s="7">
        <f t="shared" si="48"/>
        <v>-0.30281923714759534</v>
      </c>
      <c r="BH136" s="7">
        <f t="shared" si="48"/>
        <v>-0.11032911613170446</v>
      </c>
      <c r="BI136" s="36">
        <f t="shared" si="48"/>
        <v>0.11461978230208551</v>
      </c>
      <c r="BJ136" s="37">
        <f t="shared" si="48"/>
        <v>2.4891216166385631E-3</v>
      </c>
      <c r="BK136" s="38">
        <f t="shared" si="49"/>
        <v>0</v>
      </c>
      <c r="BL136" s="38">
        <f t="shared" si="49"/>
        <v>0.18416562907944109</v>
      </c>
      <c r="BM136" s="38">
        <f t="shared" si="49"/>
        <v>0.4037131882202305</v>
      </c>
      <c r="BN136" s="38">
        <f t="shared" si="49"/>
        <v>0.28693888265197309</v>
      </c>
      <c r="BO136" s="39">
        <f t="shared" si="49"/>
        <v>0.29101463126677818</v>
      </c>
      <c r="BP136" s="40">
        <f t="shared" si="49"/>
        <v>0.26591577124915028</v>
      </c>
      <c r="BQ136" s="38">
        <f t="shared" si="50"/>
        <v>1</v>
      </c>
      <c r="BR136" s="38">
        <f t="shared" si="50"/>
        <v>0.21278602797022755</v>
      </c>
      <c r="BS136" s="38">
        <f t="shared" si="50"/>
        <v>0.3956519837277459</v>
      </c>
      <c r="BT136" s="38">
        <f t="shared" si="50"/>
        <v>0.29945445326729608</v>
      </c>
      <c r="BU136" s="39">
        <f t="shared" si="50"/>
        <v>0.2816141703037901</v>
      </c>
      <c r="BV136" s="40">
        <f t="shared" si="50"/>
        <v>0.26496226305404225</v>
      </c>
      <c r="BW136" s="38">
        <f t="shared" si="51"/>
        <v>-1</v>
      </c>
      <c r="BX136" s="38">
        <f t="shared" si="51"/>
        <v>-2.8620398890786464E-2</v>
      </c>
      <c r="BY136" s="38">
        <f t="shared" si="51"/>
        <v>8.0612044924845971E-3</v>
      </c>
      <c r="BZ136" s="38">
        <f t="shared" si="51"/>
        <v>-1.2515570615322991E-2</v>
      </c>
      <c r="CA136" s="39">
        <f t="shared" si="51"/>
        <v>9.4004609629880775E-3</v>
      </c>
      <c r="CB136" s="40">
        <f t="shared" si="51"/>
        <v>9.5350819510803264E-4</v>
      </c>
      <c r="CC136" s="2">
        <f t="shared" si="52"/>
        <v>-10000</v>
      </c>
      <c r="CD136" s="2">
        <f t="shared" si="52"/>
        <v>-286.20398890786464</v>
      </c>
      <c r="CE136" s="2">
        <f t="shared" si="52"/>
        <v>80.612044924845975</v>
      </c>
      <c r="CF136" s="2">
        <f t="shared" si="52"/>
        <v>-125.1557061532299</v>
      </c>
      <c r="CG136" s="29">
        <f t="shared" si="52"/>
        <v>94.004609629880775</v>
      </c>
      <c r="CH136" s="31">
        <f t="shared" si="52"/>
        <v>9.5350819510803255</v>
      </c>
      <c r="CI136" s="40">
        <f>IFERROR(M136/'Class Sum-WR'!M136,0)</f>
        <v>0.24725383027160711</v>
      </c>
    </row>
    <row r="137" spans="1:87" x14ac:dyDescent="0.2">
      <c r="A137" t="s">
        <v>46</v>
      </c>
      <c r="B137" t="s">
        <v>46</v>
      </c>
      <c r="C137" t="s">
        <v>78</v>
      </c>
      <c r="D137" t="s">
        <v>70</v>
      </c>
      <c r="E137" t="s">
        <v>73</v>
      </c>
      <c r="F137" s="27">
        <f t="shared" si="43"/>
        <v>46142</v>
      </c>
      <c r="G137" s="60" t="s">
        <v>39</v>
      </c>
      <c r="H137" s="28">
        <v>0</v>
      </c>
      <c r="I137" s="2">
        <v>4755.07</v>
      </c>
      <c r="J137" s="2">
        <v>315.39</v>
      </c>
      <c r="K137" s="2">
        <v>12040.23</v>
      </c>
      <c r="L137" s="29">
        <v>7684.9</v>
      </c>
      <c r="M137" s="30">
        <f t="shared" si="53"/>
        <v>24795.589999999997</v>
      </c>
      <c r="N137" t="s">
        <v>49</v>
      </c>
      <c r="O137" t="s">
        <v>49</v>
      </c>
      <c r="P137" t="s">
        <v>78</v>
      </c>
      <c r="Q137" t="s">
        <v>78</v>
      </c>
      <c r="R137" t="s">
        <v>73</v>
      </c>
      <c r="S137" s="27">
        <f t="shared" si="44"/>
        <v>45778</v>
      </c>
      <c r="T137" s="60" t="s">
        <v>39</v>
      </c>
      <c r="U137" s="28">
        <v>-145.01</v>
      </c>
      <c r="V137" s="2">
        <v>4887.2</v>
      </c>
      <c r="W137" s="2">
        <v>261.74</v>
      </c>
      <c r="X137" s="2">
        <v>13541.34</v>
      </c>
      <c r="Y137" s="29">
        <v>9351.19</v>
      </c>
      <c r="Z137" s="31">
        <f t="shared" si="54"/>
        <v>27896.46</v>
      </c>
      <c r="AA137" s="32">
        <f t="shared" si="45"/>
        <v>145.01</v>
      </c>
      <c r="AB137" s="5">
        <f t="shared" si="45"/>
        <v>-132.13000000000011</v>
      </c>
      <c r="AC137" s="5">
        <f t="shared" si="45"/>
        <v>53.649999999999977</v>
      </c>
      <c r="AD137" s="5">
        <f t="shared" si="45"/>
        <v>-1501.1100000000006</v>
      </c>
      <c r="AE137" s="33">
        <f t="shared" si="45"/>
        <v>-1666.2900000000009</v>
      </c>
      <c r="AF137" s="34">
        <f t="shared" si="45"/>
        <v>-3100.8700000000026</v>
      </c>
      <c r="AG137" s="35">
        <f t="shared" si="46"/>
        <v>-1</v>
      </c>
      <c r="AH137" s="7">
        <f t="shared" si="46"/>
        <v>-2.7035930594205296E-2</v>
      </c>
      <c r="AI137" s="7">
        <f t="shared" si="46"/>
        <v>0.20497440207839832</v>
      </c>
      <c r="AJ137" s="7">
        <f t="shared" si="46"/>
        <v>-0.11085387413653305</v>
      </c>
      <c r="AK137" s="36">
        <f t="shared" si="46"/>
        <v>-0.17819015547753825</v>
      </c>
      <c r="AL137" s="37">
        <f t="shared" si="46"/>
        <v>-0.1111563976217772</v>
      </c>
      <c r="AM137" s="2">
        <v>0</v>
      </c>
      <c r="AN137" s="2">
        <v>889.23</v>
      </c>
      <c r="AO137" s="2">
        <v>134.08000000000001</v>
      </c>
      <c r="AP137" s="2">
        <v>3235.49</v>
      </c>
      <c r="AQ137" s="29">
        <v>2072.5</v>
      </c>
      <c r="AR137" s="31">
        <f t="shared" si="55"/>
        <v>6331.3</v>
      </c>
      <c r="AS137" s="2">
        <v>-145.01</v>
      </c>
      <c r="AT137" s="2">
        <v>990.32</v>
      </c>
      <c r="AU137" s="2">
        <v>110.82</v>
      </c>
      <c r="AV137" s="2">
        <v>4083</v>
      </c>
      <c r="AW137" s="29">
        <v>2757.38</v>
      </c>
      <c r="AX137" s="31">
        <f t="shared" si="56"/>
        <v>7796.51</v>
      </c>
      <c r="AY137" s="5">
        <f t="shared" si="47"/>
        <v>145.01</v>
      </c>
      <c r="AZ137" s="5">
        <f t="shared" si="47"/>
        <v>-101.09000000000003</v>
      </c>
      <c r="BA137" s="5">
        <f t="shared" si="47"/>
        <v>23.260000000000019</v>
      </c>
      <c r="BB137" s="5">
        <f t="shared" si="47"/>
        <v>-847.51000000000022</v>
      </c>
      <c r="BC137" s="33">
        <f t="shared" si="47"/>
        <v>-684.88000000000011</v>
      </c>
      <c r="BD137" s="34">
        <f t="shared" si="47"/>
        <v>-1465.21</v>
      </c>
      <c r="BE137" s="7">
        <f t="shared" si="48"/>
        <v>-1</v>
      </c>
      <c r="BF137" s="7">
        <f t="shared" si="48"/>
        <v>-0.10207811616447211</v>
      </c>
      <c r="BG137" s="7">
        <f t="shared" si="48"/>
        <v>0.20988991156830916</v>
      </c>
      <c r="BH137" s="7">
        <f t="shared" si="48"/>
        <v>-0.20757041391133976</v>
      </c>
      <c r="BI137" s="36">
        <f t="shared" si="48"/>
        <v>-0.24838070922397351</v>
      </c>
      <c r="BJ137" s="37">
        <f t="shared" si="48"/>
        <v>-0.1879315232071786</v>
      </c>
      <c r="BK137" s="38">
        <f t="shared" si="49"/>
        <v>0</v>
      </c>
      <c r="BL137" s="38">
        <f t="shared" si="49"/>
        <v>0.18700671073191352</v>
      </c>
      <c r="BM137" s="38">
        <f t="shared" si="49"/>
        <v>0.42512444909477159</v>
      </c>
      <c r="BN137" s="38">
        <f t="shared" si="49"/>
        <v>0.26872327189762985</v>
      </c>
      <c r="BO137" s="39">
        <f t="shared" si="49"/>
        <v>0.26968470637223646</v>
      </c>
      <c r="BP137" s="40">
        <f t="shared" si="49"/>
        <v>0.25533976001377667</v>
      </c>
      <c r="BQ137" s="38">
        <f t="shared" si="50"/>
        <v>1</v>
      </c>
      <c r="BR137" s="38">
        <f t="shared" si="50"/>
        <v>0.2026354558847602</v>
      </c>
      <c r="BS137" s="38">
        <f t="shared" si="50"/>
        <v>0.42339726446091536</v>
      </c>
      <c r="BT137" s="38">
        <f t="shared" si="50"/>
        <v>0.30152111977101231</v>
      </c>
      <c r="BU137" s="39">
        <f t="shared" si="50"/>
        <v>0.29486942303599861</v>
      </c>
      <c r="BV137" s="40">
        <f t="shared" si="50"/>
        <v>0.27948026380408125</v>
      </c>
      <c r="BW137" s="38">
        <f t="shared" si="51"/>
        <v>-1</v>
      </c>
      <c r="BX137" s="38">
        <f t="shared" si="51"/>
        <v>-1.5628745152846679E-2</v>
      </c>
      <c r="BY137" s="38">
        <f t="shared" si="51"/>
        <v>1.727184633856238E-3</v>
      </c>
      <c r="BZ137" s="38">
        <f t="shared" si="51"/>
        <v>-3.2797847873382469E-2</v>
      </c>
      <c r="CA137" s="39">
        <f t="shared" si="51"/>
        <v>-2.5184716663762152E-2</v>
      </c>
      <c r="CB137" s="40">
        <f t="shared" si="51"/>
        <v>-2.4140503790304579E-2</v>
      </c>
      <c r="CC137" s="2">
        <f t="shared" si="52"/>
        <v>-10000</v>
      </c>
      <c r="CD137" s="2">
        <f t="shared" si="52"/>
        <v>-156.28745152846679</v>
      </c>
      <c r="CE137" s="2">
        <f t="shared" si="52"/>
        <v>17.27184633856238</v>
      </c>
      <c r="CF137" s="2">
        <f t="shared" si="52"/>
        <v>-327.97847873382466</v>
      </c>
      <c r="CG137" s="29">
        <f t="shared" si="52"/>
        <v>-251.84716663762151</v>
      </c>
      <c r="CH137" s="31">
        <f t="shared" si="52"/>
        <v>-241.40503790304578</v>
      </c>
      <c r="CI137" s="40">
        <f>IFERROR(M137/'Class Sum-WR'!M137,0)</f>
        <v>0.24383997869560958</v>
      </c>
    </row>
    <row r="138" spans="1:87" x14ac:dyDescent="0.2">
      <c r="A138" t="s">
        <v>46</v>
      </c>
      <c r="B138" t="s">
        <v>46</v>
      </c>
      <c r="C138" t="s">
        <v>78</v>
      </c>
      <c r="D138" t="s">
        <v>78</v>
      </c>
      <c r="E138" t="s">
        <v>73</v>
      </c>
      <c r="F138" s="27">
        <f t="shared" si="43"/>
        <v>46143</v>
      </c>
      <c r="G138" s="60" t="s">
        <v>40</v>
      </c>
      <c r="H138" s="28">
        <v>0</v>
      </c>
      <c r="I138" s="2">
        <v>10754.16</v>
      </c>
      <c r="J138" s="2">
        <v>838.09</v>
      </c>
      <c r="K138" s="2">
        <v>20829.2</v>
      </c>
      <c r="L138" s="29">
        <v>12341.03</v>
      </c>
      <c r="M138" s="30">
        <f t="shared" si="53"/>
        <v>44762.48</v>
      </c>
      <c r="N138" t="s">
        <v>49</v>
      </c>
      <c r="O138" t="s">
        <v>49</v>
      </c>
      <c r="P138" t="s">
        <v>78</v>
      </c>
      <c r="Q138" t="s">
        <v>78</v>
      </c>
      <c r="R138" t="s">
        <v>73</v>
      </c>
      <c r="S138" s="27">
        <f t="shared" si="44"/>
        <v>45779</v>
      </c>
      <c r="T138" s="60" t="s">
        <v>40</v>
      </c>
      <c r="U138" s="28">
        <v>-595.01</v>
      </c>
      <c r="V138" s="2">
        <v>10882.02</v>
      </c>
      <c r="W138" s="2">
        <v>714.8</v>
      </c>
      <c r="X138" s="2">
        <v>24670.15</v>
      </c>
      <c r="Y138" s="29">
        <v>13247.62</v>
      </c>
      <c r="Z138" s="31">
        <f t="shared" si="54"/>
        <v>48919.58</v>
      </c>
      <c r="AA138" s="32">
        <f t="shared" si="45"/>
        <v>595.01</v>
      </c>
      <c r="AB138" s="5">
        <f t="shared" si="45"/>
        <v>-127.86000000000058</v>
      </c>
      <c r="AC138" s="5">
        <f t="shared" si="45"/>
        <v>123.29000000000008</v>
      </c>
      <c r="AD138" s="5">
        <f t="shared" si="45"/>
        <v>-3840.9500000000007</v>
      </c>
      <c r="AE138" s="33">
        <f t="shared" si="45"/>
        <v>-906.59000000000015</v>
      </c>
      <c r="AF138" s="34">
        <f t="shared" si="45"/>
        <v>-4157.0999999999985</v>
      </c>
      <c r="AG138" s="35">
        <f t="shared" si="46"/>
        <v>-1</v>
      </c>
      <c r="AH138" s="7">
        <f t="shared" si="46"/>
        <v>-1.1749656773282954E-2</v>
      </c>
      <c r="AI138" s="7">
        <f t="shared" si="46"/>
        <v>0.17248181309457203</v>
      </c>
      <c r="AJ138" s="7">
        <f t="shared" si="46"/>
        <v>-0.1556922029253977</v>
      </c>
      <c r="AK138" s="36">
        <f t="shared" si="46"/>
        <v>-6.8434179120475988E-2</v>
      </c>
      <c r="AL138" s="37">
        <f t="shared" si="46"/>
        <v>-8.4978243885168239E-2</v>
      </c>
      <c r="AM138" s="2">
        <v>724</v>
      </c>
      <c r="AN138" s="2">
        <v>2097.89</v>
      </c>
      <c r="AO138" s="2">
        <v>519.16</v>
      </c>
      <c r="AP138" s="2">
        <v>5774.23</v>
      </c>
      <c r="AQ138" s="29">
        <v>3557.1</v>
      </c>
      <c r="AR138" s="31">
        <f t="shared" si="55"/>
        <v>12672.38</v>
      </c>
      <c r="AS138" s="2">
        <v>-595.01</v>
      </c>
      <c r="AT138" s="2">
        <v>2270.7399999999998</v>
      </c>
      <c r="AU138" s="2">
        <v>320.67</v>
      </c>
      <c r="AV138" s="2">
        <v>7703.91</v>
      </c>
      <c r="AW138" s="29">
        <v>3965.83</v>
      </c>
      <c r="AX138" s="31">
        <f t="shared" si="56"/>
        <v>13666.14</v>
      </c>
      <c r="AY138" s="5">
        <f t="shared" si="47"/>
        <v>1319.01</v>
      </c>
      <c r="AZ138" s="5">
        <f t="shared" si="47"/>
        <v>-172.84999999999991</v>
      </c>
      <c r="BA138" s="5">
        <f t="shared" si="47"/>
        <v>198.48999999999995</v>
      </c>
      <c r="BB138" s="5">
        <f t="shared" si="47"/>
        <v>-1929.6800000000003</v>
      </c>
      <c r="BC138" s="33">
        <f t="shared" si="47"/>
        <v>-408.73</v>
      </c>
      <c r="BD138" s="34">
        <f t="shared" si="47"/>
        <v>-993.76000000000022</v>
      </c>
      <c r="BE138" s="7">
        <f t="shared" si="48"/>
        <v>-2.2167862724996219</v>
      </c>
      <c r="BF138" s="7">
        <f t="shared" si="48"/>
        <v>-7.6120559817504388E-2</v>
      </c>
      <c r="BG138" s="7">
        <f t="shared" si="48"/>
        <v>0.61898524963357948</v>
      </c>
      <c r="BH138" s="7">
        <f t="shared" si="48"/>
        <v>-0.25048060011085282</v>
      </c>
      <c r="BI138" s="36">
        <f t="shared" si="48"/>
        <v>-0.10306291495096866</v>
      </c>
      <c r="BJ138" s="37">
        <f t="shared" si="48"/>
        <v>-7.271694860436087E-2</v>
      </c>
      <c r="BK138" s="38">
        <f t="shared" si="49"/>
        <v>0</v>
      </c>
      <c r="BL138" s="38">
        <f t="shared" si="49"/>
        <v>0.19507706785095255</v>
      </c>
      <c r="BM138" s="38">
        <f t="shared" si="49"/>
        <v>0.61945614432817475</v>
      </c>
      <c r="BN138" s="38">
        <f t="shared" si="49"/>
        <v>0.27721804005914769</v>
      </c>
      <c r="BO138" s="39">
        <f t="shared" si="49"/>
        <v>0.2882336401418682</v>
      </c>
      <c r="BP138" s="40">
        <f t="shared" si="49"/>
        <v>0.28310272353095711</v>
      </c>
      <c r="BQ138" s="38">
        <f t="shared" si="50"/>
        <v>1</v>
      </c>
      <c r="BR138" s="38">
        <f t="shared" si="50"/>
        <v>0.2086689787374035</v>
      </c>
      <c r="BS138" s="38">
        <f t="shared" si="50"/>
        <v>0.44861499720201459</v>
      </c>
      <c r="BT138" s="38">
        <f t="shared" si="50"/>
        <v>0.31227657715903628</v>
      </c>
      <c r="BU138" s="39">
        <f t="shared" si="50"/>
        <v>0.29936169666702395</v>
      </c>
      <c r="BV138" s="40">
        <f t="shared" si="50"/>
        <v>0.27935930766372075</v>
      </c>
      <c r="BW138" s="38">
        <f t="shared" si="51"/>
        <v>-1</v>
      </c>
      <c r="BX138" s="38">
        <f t="shared" si="51"/>
        <v>-1.3591910886450953E-2</v>
      </c>
      <c r="BY138" s="38">
        <f t="shared" si="51"/>
        <v>0.17084114712616016</v>
      </c>
      <c r="BZ138" s="38">
        <f t="shared" si="51"/>
        <v>-3.5058537099888598E-2</v>
      </c>
      <c r="CA138" s="39">
        <f t="shared" si="51"/>
        <v>-1.112805652515575E-2</v>
      </c>
      <c r="CB138" s="40">
        <f t="shared" si="51"/>
        <v>3.743415867236366E-3</v>
      </c>
      <c r="CC138" s="2">
        <f t="shared" si="52"/>
        <v>-10000</v>
      </c>
      <c r="CD138" s="2">
        <f t="shared" si="52"/>
        <v>-135.91910886450952</v>
      </c>
      <c r="CE138" s="2">
        <f t="shared" si="52"/>
        <v>1708.4114712616017</v>
      </c>
      <c r="CF138" s="2">
        <f t="shared" si="52"/>
        <v>-350.58537099888599</v>
      </c>
      <c r="CG138" s="29">
        <f t="shared" si="52"/>
        <v>-111.28056525155749</v>
      </c>
      <c r="CH138" s="31">
        <f t="shared" si="52"/>
        <v>37.434158672363658</v>
      </c>
      <c r="CI138" s="40">
        <f>IFERROR(M138/'Class Sum-WR'!M138,0)</f>
        <v>0.34674432400299882</v>
      </c>
    </row>
    <row r="139" spans="1:87" ht="13.5" thickBot="1" x14ac:dyDescent="0.25">
      <c r="A139" t="s">
        <v>46</v>
      </c>
      <c r="B139" t="s">
        <v>46</v>
      </c>
      <c r="C139" t="s">
        <v>78</v>
      </c>
      <c r="D139" t="s">
        <v>78</v>
      </c>
      <c r="E139" t="s">
        <v>73</v>
      </c>
      <c r="F139" s="41">
        <f t="shared" si="43"/>
        <v>46144</v>
      </c>
      <c r="G139" s="61" t="s">
        <v>41</v>
      </c>
      <c r="H139" s="43">
        <v>0</v>
      </c>
      <c r="I139" s="44">
        <v>10178.83</v>
      </c>
      <c r="J139" s="44">
        <v>1042.0999999999999</v>
      </c>
      <c r="K139" s="44">
        <v>23529.16</v>
      </c>
      <c r="L139" s="45">
        <v>10064.07</v>
      </c>
      <c r="M139" s="46">
        <f t="shared" si="53"/>
        <v>44814.159999999996</v>
      </c>
      <c r="N139" t="s">
        <v>49</v>
      </c>
      <c r="O139" t="s">
        <v>49</v>
      </c>
      <c r="P139" t="s">
        <v>78</v>
      </c>
      <c r="Q139" t="s">
        <v>78</v>
      </c>
      <c r="R139" t="s">
        <v>73</v>
      </c>
      <c r="S139" s="41">
        <f t="shared" si="44"/>
        <v>45780</v>
      </c>
      <c r="T139" s="61" t="s">
        <v>41</v>
      </c>
      <c r="U139" s="43">
        <v>-1080</v>
      </c>
      <c r="V139" s="44">
        <v>12707.91</v>
      </c>
      <c r="W139" s="44">
        <v>1458.26</v>
      </c>
      <c r="X139" s="44">
        <v>26683.599999999999</v>
      </c>
      <c r="Y139" s="45">
        <v>15568.24</v>
      </c>
      <c r="Z139" s="47">
        <f t="shared" si="54"/>
        <v>55338.009999999995</v>
      </c>
      <c r="AA139" s="48">
        <f t="shared" si="45"/>
        <v>1080</v>
      </c>
      <c r="AB139" s="49">
        <f t="shared" si="45"/>
        <v>-2529.08</v>
      </c>
      <c r="AC139" s="49">
        <f t="shared" si="45"/>
        <v>-416.16000000000008</v>
      </c>
      <c r="AD139" s="49">
        <f t="shared" si="45"/>
        <v>-3154.4399999999987</v>
      </c>
      <c r="AE139" s="50">
        <f t="shared" si="45"/>
        <v>-5504.17</v>
      </c>
      <c r="AF139" s="51">
        <f t="shared" si="45"/>
        <v>-10523.849999999999</v>
      </c>
      <c r="AG139" s="52">
        <f t="shared" si="46"/>
        <v>-1</v>
      </c>
      <c r="AH139" s="53">
        <f t="shared" si="46"/>
        <v>-0.19901620329385397</v>
      </c>
      <c r="AI139" s="53">
        <f t="shared" si="46"/>
        <v>-0.28538120774073217</v>
      </c>
      <c r="AJ139" s="53">
        <f t="shared" si="46"/>
        <v>-0.11821643256532098</v>
      </c>
      <c r="AK139" s="54">
        <f t="shared" si="46"/>
        <v>-0.35355120424659436</v>
      </c>
      <c r="AL139" s="55">
        <f t="shared" si="46"/>
        <v>-0.19017398710217442</v>
      </c>
      <c r="AM139" s="44">
        <v>0</v>
      </c>
      <c r="AN139" s="44">
        <v>2005.34</v>
      </c>
      <c r="AO139" s="44">
        <v>467.49</v>
      </c>
      <c r="AP139" s="44">
        <v>6601.51</v>
      </c>
      <c r="AQ139" s="45">
        <v>3127.88</v>
      </c>
      <c r="AR139" s="47">
        <f t="shared" si="55"/>
        <v>12202.220000000001</v>
      </c>
      <c r="AS139" s="44">
        <v>-1080</v>
      </c>
      <c r="AT139" s="44">
        <v>2593.2800000000002</v>
      </c>
      <c r="AU139" s="44">
        <v>864.25</v>
      </c>
      <c r="AV139" s="44">
        <v>8266.4599999999991</v>
      </c>
      <c r="AW139" s="45">
        <v>4808.49</v>
      </c>
      <c r="AX139" s="47">
        <f t="shared" si="56"/>
        <v>15452.48</v>
      </c>
      <c r="AY139" s="49">
        <f t="shared" si="47"/>
        <v>1080</v>
      </c>
      <c r="AZ139" s="49">
        <f t="shared" si="47"/>
        <v>-587.94000000000028</v>
      </c>
      <c r="BA139" s="49">
        <f t="shared" si="47"/>
        <v>-396.76</v>
      </c>
      <c r="BB139" s="49">
        <f t="shared" si="47"/>
        <v>-1664.9499999999989</v>
      </c>
      <c r="BC139" s="50">
        <f t="shared" si="47"/>
        <v>-1680.6099999999997</v>
      </c>
      <c r="BD139" s="51">
        <f t="shared" si="47"/>
        <v>-3250.2599999999984</v>
      </c>
      <c r="BE139" s="53">
        <f t="shared" si="48"/>
        <v>-1</v>
      </c>
      <c r="BF139" s="53">
        <f t="shared" si="48"/>
        <v>-0.22671674481737422</v>
      </c>
      <c r="BG139" s="53">
        <f t="shared" si="48"/>
        <v>-0.45908012727798669</v>
      </c>
      <c r="BH139" s="53">
        <f t="shared" si="48"/>
        <v>-0.20141027719241358</v>
      </c>
      <c r="BI139" s="54">
        <f t="shared" si="48"/>
        <v>-0.3495088894850566</v>
      </c>
      <c r="BJ139" s="55">
        <f t="shared" si="48"/>
        <v>-0.21033905237217576</v>
      </c>
      <c r="BK139" s="56">
        <f t="shared" si="49"/>
        <v>0</v>
      </c>
      <c r="BL139" s="56">
        <f t="shared" si="49"/>
        <v>0.19701085488214265</v>
      </c>
      <c r="BM139" s="56">
        <f t="shared" si="49"/>
        <v>0.44860378082717595</v>
      </c>
      <c r="BN139" s="56">
        <f t="shared" si="49"/>
        <v>0.28056717706879464</v>
      </c>
      <c r="BO139" s="57">
        <f t="shared" si="49"/>
        <v>0.31079672538048725</v>
      </c>
      <c r="BP139" s="58">
        <f t="shared" si="49"/>
        <v>0.27228492065900606</v>
      </c>
      <c r="BQ139" s="56">
        <f t="shared" si="50"/>
        <v>1</v>
      </c>
      <c r="BR139" s="56">
        <f t="shared" si="50"/>
        <v>0.20406817486116915</v>
      </c>
      <c r="BS139" s="56">
        <f t="shared" si="50"/>
        <v>0.59265837367821927</v>
      </c>
      <c r="BT139" s="56">
        <f t="shared" si="50"/>
        <v>0.30979552983855252</v>
      </c>
      <c r="BU139" s="57">
        <f t="shared" si="50"/>
        <v>0.30886535664917808</v>
      </c>
      <c r="BV139" s="58">
        <f t="shared" si="50"/>
        <v>0.2792380860822426</v>
      </c>
      <c r="BW139" s="56">
        <f t="shared" si="51"/>
        <v>-1</v>
      </c>
      <c r="BX139" s="56">
        <f t="shared" si="51"/>
        <v>-7.0573199790265051E-3</v>
      </c>
      <c r="BY139" s="56">
        <f t="shared" si="51"/>
        <v>-0.14405459285104333</v>
      </c>
      <c r="BZ139" s="56">
        <f t="shared" si="51"/>
        <v>-2.9228352769757882E-2</v>
      </c>
      <c r="CA139" s="57">
        <f t="shared" si="51"/>
        <v>1.9313687313091688E-3</v>
      </c>
      <c r="CB139" s="58">
        <f t="shared" si="51"/>
        <v>-6.9531654232365403E-3</v>
      </c>
      <c r="CC139" s="44">
        <f t="shared" si="52"/>
        <v>-10000</v>
      </c>
      <c r="CD139" s="44">
        <f t="shared" si="52"/>
        <v>-70.573199790265051</v>
      </c>
      <c r="CE139" s="44">
        <f t="shared" si="52"/>
        <v>-1440.5459285104332</v>
      </c>
      <c r="CF139" s="44">
        <f t="shared" si="52"/>
        <v>-292.28352769757879</v>
      </c>
      <c r="CG139" s="45">
        <f t="shared" si="52"/>
        <v>19.313687313091688</v>
      </c>
      <c r="CH139" s="47">
        <f t="shared" si="52"/>
        <v>-69.531654232365398</v>
      </c>
      <c r="CI139" s="58">
        <f>IFERROR(M139/'Class Sum-WR'!M139,0)</f>
        <v>0.41977689725338146</v>
      </c>
    </row>
    <row r="140" spans="1:87" x14ac:dyDescent="0.2">
      <c r="A140" t="s">
        <v>46</v>
      </c>
      <c r="B140" t="s">
        <v>46</v>
      </c>
      <c r="C140" t="s">
        <v>78</v>
      </c>
      <c r="D140" t="s">
        <v>78</v>
      </c>
      <c r="E140" t="s">
        <v>74</v>
      </c>
      <c r="F140" s="27">
        <f t="shared" si="43"/>
        <v>46145</v>
      </c>
      <c r="G140" s="60" t="s">
        <v>35</v>
      </c>
      <c r="H140" s="28">
        <v>0</v>
      </c>
      <c r="I140" s="2">
        <v>3925.17</v>
      </c>
      <c r="J140" s="2">
        <v>845.26</v>
      </c>
      <c r="K140" s="2">
        <v>8524.49</v>
      </c>
      <c r="L140" s="29">
        <v>4901.93</v>
      </c>
      <c r="M140" s="30">
        <f t="shared" si="53"/>
        <v>18196.849999999999</v>
      </c>
      <c r="N140" t="s">
        <v>49</v>
      </c>
      <c r="O140" t="s">
        <v>49</v>
      </c>
      <c r="P140" t="s">
        <v>78</v>
      </c>
      <c r="Q140" t="s">
        <v>78</v>
      </c>
      <c r="R140" t="s">
        <v>74</v>
      </c>
      <c r="S140" s="27">
        <f t="shared" si="44"/>
        <v>45781</v>
      </c>
      <c r="T140" s="60" t="s">
        <v>35</v>
      </c>
      <c r="U140" s="28">
        <v>-375</v>
      </c>
      <c r="V140" s="2">
        <v>4710.58</v>
      </c>
      <c r="W140" s="2">
        <v>252.22</v>
      </c>
      <c r="X140" s="2">
        <v>9764.61</v>
      </c>
      <c r="Y140" s="29">
        <v>5750.79</v>
      </c>
      <c r="Z140" s="31">
        <f t="shared" si="54"/>
        <v>20103.2</v>
      </c>
      <c r="AA140" s="32">
        <f t="shared" si="45"/>
        <v>375</v>
      </c>
      <c r="AB140" s="5">
        <f t="shared" si="45"/>
        <v>-785.40999999999985</v>
      </c>
      <c r="AC140" s="5">
        <f t="shared" si="45"/>
        <v>593.04</v>
      </c>
      <c r="AD140" s="5">
        <f t="shared" si="45"/>
        <v>-1240.1200000000008</v>
      </c>
      <c r="AE140" s="33">
        <f t="shared" si="45"/>
        <v>-848.85999999999967</v>
      </c>
      <c r="AF140" s="34">
        <f t="shared" si="45"/>
        <v>-1906.3500000000022</v>
      </c>
      <c r="AG140" s="35">
        <f t="shared" si="46"/>
        <v>-1</v>
      </c>
      <c r="AH140" s="7">
        <f t="shared" si="46"/>
        <v>-0.16673318359947181</v>
      </c>
      <c r="AI140" s="7">
        <f t="shared" si="46"/>
        <v>2.3512806280231544</v>
      </c>
      <c r="AJ140" s="7">
        <f t="shared" si="46"/>
        <v>-0.12700148802665961</v>
      </c>
      <c r="AK140" s="36">
        <f t="shared" si="46"/>
        <v>-0.14760754609366708</v>
      </c>
      <c r="AL140" s="37">
        <f t="shared" si="46"/>
        <v>-9.4828186557364108E-2</v>
      </c>
      <c r="AM140" s="2">
        <v>0</v>
      </c>
      <c r="AN140" s="2">
        <v>808.91</v>
      </c>
      <c r="AO140" s="2">
        <v>647.17999999999995</v>
      </c>
      <c r="AP140" s="2">
        <v>2395.84</v>
      </c>
      <c r="AQ140" s="29">
        <v>1429.36</v>
      </c>
      <c r="AR140" s="31">
        <f t="shared" si="55"/>
        <v>5281.29</v>
      </c>
      <c r="AS140" s="2">
        <v>-375</v>
      </c>
      <c r="AT140" s="2">
        <v>986.45</v>
      </c>
      <c r="AU140" s="2">
        <v>136.28</v>
      </c>
      <c r="AV140" s="2">
        <v>3015.06</v>
      </c>
      <c r="AW140" s="29">
        <v>1695.54</v>
      </c>
      <c r="AX140" s="31">
        <f t="shared" si="56"/>
        <v>5458.33</v>
      </c>
      <c r="AY140" s="5">
        <f t="shared" si="47"/>
        <v>375</v>
      </c>
      <c r="AZ140" s="5">
        <f t="shared" si="47"/>
        <v>-177.54000000000008</v>
      </c>
      <c r="BA140" s="5">
        <f t="shared" si="47"/>
        <v>510.9</v>
      </c>
      <c r="BB140" s="5">
        <f t="shared" si="47"/>
        <v>-619.2199999999998</v>
      </c>
      <c r="BC140" s="33">
        <f t="shared" si="47"/>
        <v>-266.18000000000006</v>
      </c>
      <c r="BD140" s="34">
        <f t="shared" si="47"/>
        <v>-177.03999999999996</v>
      </c>
      <c r="BE140" s="7">
        <f t="shared" si="48"/>
        <v>-1</v>
      </c>
      <c r="BF140" s="7">
        <f t="shared" si="48"/>
        <v>-0.17997871154138584</v>
      </c>
      <c r="BG140" s="7">
        <f t="shared" si="48"/>
        <v>3.7488993249192837</v>
      </c>
      <c r="BH140" s="7">
        <f t="shared" si="48"/>
        <v>-0.2053756807493051</v>
      </c>
      <c r="BI140" s="36">
        <f t="shared" si="48"/>
        <v>-0.15698833410005075</v>
      </c>
      <c r="BJ140" s="37">
        <f t="shared" si="48"/>
        <v>-3.2434828967834478E-2</v>
      </c>
      <c r="BK140" s="38">
        <f t="shared" si="49"/>
        <v>0</v>
      </c>
      <c r="BL140" s="38">
        <f t="shared" si="49"/>
        <v>0.20608279386625292</v>
      </c>
      <c r="BM140" s="38">
        <f t="shared" si="49"/>
        <v>0.76565790407685208</v>
      </c>
      <c r="BN140" s="38">
        <f t="shared" si="49"/>
        <v>0.2810537639201876</v>
      </c>
      <c r="BO140" s="39">
        <f t="shared" si="49"/>
        <v>0.29159127119318307</v>
      </c>
      <c r="BP140" s="40">
        <f t="shared" si="49"/>
        <v>0.29023100151949377</v>
      </c>
      <c r="BQ140" s="38">
        <f t="shared" si="50"/>
        <v>1</v>
      </c>
      <c r="BR140" s="38">
        <f t="shared" si="50"/>
        <v>0.20941157989037446</v>
      </c>
      <c r="BS140" s="38">
        <f t="shared" si="50"/>
        <v>0.54032194116247723</v>
      </c>
      <c r="BT140" s="38">
        <f t="shared" si="50"/>
        <v>0.30877423675907179</v>
      </c>
      <c r="BU140" s="39">
        <f t="shared" si="50"/>
        <v>0.29483601383462099</v>
      </c>
      <c r="BV140" s="40">
        <f t="shared" si="50"/>
        <v>0.27151548012256754</v>
      </c>
      <c r="BW140" s="38">
        <f t="shared" si="51"/>
        <v>-1</v>
      </c>
      <c r="BX140" s="38">
        <f t="shared" si="51"/>
        <v>-3.3287860241215383E-3</v>
      </c>
      <c r="BY140" s="38">
        <f t="shared" si="51"/>
        <v>0.22533596291437485</v>
      </c>
      <c r="BZ140" s="38">
        <f t="shared" si="51"/>
        <v>-2.772047283888418E-2</v>
      </c>
      <c r="CA140" s="39">
        <f t="shared" si="51"/>
        <v>-3.2447426414379255E-3</v>
      </c>
      <c r="CB140" s="40">
        <f t="shared" si="51"/>
        <v>1.8715521396926227E-2</v>
      </c>
      <c r="CC140" s="2">
        <f t="shared" si="52"/>
        <v>-10000</v>
      </c>
      <c r="CD140" s="2">
        <f t="shared" si="52"/>
        <v>-33.287860241215384</v>
      </c>
      <c r="CE140" s="2">
        <f t="shared" si="52"/>
        <v>2253.3596291437484</v>
      </c>
      <c r="CF140" s="2">
        <f t="shared" si="52"/>
        <v>-277.20472838884183</v>
      </c>
      <c r="CG140" s="29">
        <f t="shared" si="52"/>
        <v>-32.447426414379251</v>
      </c>
      <c r="CH140" s="31">
        <f t="shared" si="52"/>
        <v>187.15521396926226</v>
      </c>
      <c r="CI140" s="40">
        <f>IFERROR(M140/'Class Sum-WR'!M140,0)</f>
        <v>0.3244072036570943</v>
      </c>
    </row>
    <row r="141" spans="1:87" x14ac:dyDescent="0.2">
      <c r="A141" t="s">
        <v>46</v>
      </c>
      <c r="B141" t="s">
        <v>46</v>
      </c>
      <c r="C141" t="s">
        <v>78</v>
      </c>
      <c r="D141" t="s">
        <v>78</v>
      </c>
      <c r="E141" t="s">
        <v>74</v>
      </c>
      <c r="F141" s="27">
        <f t="shared" si="43"/>
        <v>46146</v>
      </c>
      <c r="G141" s="60" t="s">
        <v>36</v>
      </c>
      <c r="H141" s="28">
        <v>0</v>
      </c>
      <c r="I141" s="2">
        <v>2768.77</v>
      </c>
      <c r="J141" s="2">
        <v>108.32</v>
      </c>
      <c r="K141" s="2">
        <v>6600.78</v>
      </c>
      <c r="L141" s="29">
        <v>6004.91</v>
      </c>
      <c r="M141" s="30">
        <f t="shared" si="53"/>
        <v>15482.779999999999</v>
      </c>
      <c r="N141" t="s">
        <v>49</v>
      </c>
      <c r="O141" t="s">
        <v>49</v>
      </c>
      <c r="P141" t="s">
        <v>78</v>
      </c>
      <c r="Q141" t="s">
        <v>78</v>
      </c>
      <c r="R141" t="s">
        <v>74</v>
      </c>
      <c r="S141" s="27">
        <f t="shared" si="44"/>
        <v>45782</v>
      </c>
      <c r="T141" s="60" t="s">
        <v>36</v>
      </c>
      <c r="U141" s="28">
        <v>-15</v>
      </c>
      <c r="V141" s="2">
        <v>3469.12</v>
      </c>
      <c r="W141" s="2">
        <v>120.04</v>
      </c>
      <c r="X141" s="2">
        <v>9620.36</v>
      </c>
      <c r="Y141" s="29">
        <v>4196.74</v>
      </c>
      <c r="Z141" s="31">
        <f t="shared" si="54"/>
        <v>17391.260000000002</v>
      </c>
      <c r="AA141" s="32">
        <f t="shared" si="45"/>
        <v>15</v>
      </c>
      <c r="AB141" s="5">
        <f t="shared" si="45"/>
        <v>-700.34999999999991</v>
      </c>
      <c r="AC141" s="5">
        <f t="shared" si="45"/>
        <v>-11.720000000000013</v>
      </c>
      <c r="AD141" s="5">
        <f t="shared" si="45"/>
        <v>-3019.5800000000008</v>
      </c>
      <c r="AE141" s="33">
        <f t="shared" si="45"/>
        <v>1808.17</v>
      </c>
      <c r="AF141" s="34">
        <f t="shared" si="45"/>
        <v>-1908.4800000000032</v>
      </c>
      <c r="AG141" s="35">
        <f t="shared" si="46"/>
        <v>-1</v>
      </c>
      <c r="AH141" s="7">
        <f t="shared" si="46"/>
        <v>-0.20188116871137346</v>
      </c>
      <c r="AI141" s="7">
        <f t="shared" si="46"/>
        <v>-9.7634121959346995E-2</v>
      </c>
      <c r="AJ141" s="7">
        <f t="shared" si="46"/>
        <v>-0.31387390908448337</v>
      </c>
      <c r="AK141" s="36">
        <f t="shared" si="46"/>
        <v>0.43085108917874354</v>
      </c>
      <c r="AL141" s="37">
        <f t="shared" si="46"/>
        <v>-0.10973787983159375</v>
      </c>
      <c r="AM141" s="2">
        <v>0</v>
      </c>
      <c r="AN141" s="2">
        <v>528.65</v>
      </c>
      <c r="AO141" s="2">
        <v>42.88</v>
      </c>
      <c r="AP141" s="2">
        <v>1838.19</v>
      </c>
      <c r="AQ141" s="29">
        <v>1687.52</v>
      </c>
      <c r="AR141" s="31">
        <f t="shared" si="55"/>
        <v>4097.24</v>
      </c>
      <c r="AS141" s="2">
        <v>-15</v>
      </c>
      <c r="AT141" s="2">
        <v>762.69</v>
      </c>
      <c r="AU141" s="2">
        <v>123.6</v>
      </c>
      <c r="AV141" s="2">
        <v>2959.88</v>
      </c>
      <c r="AW141" s="29">
        <v>1320.51</v>
      </c>
      <c r="AX141" s="31">
        <f t="shared" si="56"/>
        <v>5151.68</v>
      </c>
      <c r="AY141" s="5">
        <f t="shared" si="47"/>
        <v>15</v>
      </c>
      <c r="AZ141" s="5">
        <f t="shared" si="47"/>
        <v>-234.04000000000008</v>
      </c>
      <c r="BA141" s="5">
        <f t="shared" si="47"/>
        <v>-80.72</v>
      </c>
      <c r="BB141" s="5">
        <f t="shared" si="47"/>
        <v>-1121.69</v>
      </c>
      <c r="BC141" s="33">
        <f t="shared" si="47"/>
        <v>367.01</v>
      </c>
      <c r="BD141" s="34">
        <f t="shared" si="47"/>
        <v>-1054.4400000000005</v>
      </c>
      <c r="BE141" s="7">
        <f t="shared" si="48"/>
        <v>-1</v>
      </c>
      <c r="BF141" s="7">
        <f t="shared" si="48"/>
        <v>-0.306861241133357</v>
      </c>
      <c r="BG141" s="7">
        <f t="shared" si="48"/>
        <v>-0.65307443365695794</v>
      </c>
      <c r="BH141" s="7">
        <f t="shared" si="48"/>
        <v>-0.37896468775761177</v>
      </c>
      <c r="BI141" s="36">
        <f t="shared" si="48"/>
        <v>0.27793049655057517</v>
      </c>
      <c r="BJ141" s="37">
        <f t="shared" si="48"/>
        <v>-0.20467886204112065</v>
      </c>
      <c r="BK141" s="38">
        <f t="shared" si="49"/>
        <v>0</v>
      </c>
      <c r="BL141" s="38">
        <f t="shared" si="49"/>
        <v>0.19093315804490801</v>
      </c>
      <c r="BM141" s="38">
        <f t="shared" si="49"/>
        <v>0.395864106351551</v>
      </c>
      <c r="BN141" s="38">
        <f t="shared" si="49"/>
        <v>0.27848072500522669</v>
      </c>
      <c r="BO141" s="39">
        <f t="shared" si="49"/>
        <v>0.28102336254831461</v>
      </c>
      <c r="BP141" s="40">
        <f t="shared" si="49"/>
        <v>0.26463206220071589</v>
      </c>
      <c r="BQ141" s="38">
        <f t="shared" si="50"/>
        <v>1</v>
      </c>
      <c r="BR141" s="38">
        <f t="shared" si="50"/>
        <v>0.21985114380592199</v>
      </c>
      <c r="BS141" s="38">
        <f t="shared" si="50"/>
        <v>1.0296567810729755</v>
      </c>
      <c r="BT141" s="38">
        <f t="shared" si="50"/>
        <v>0.30766832010444517</v>
      </c>
      <c r="BU141" s="39">
        <f t="shared" si="50"/>
        <v>0.31465137225560796</v>
      </c>
      <c r="BV141" s="40">
        <f t="shared" si="50"/>
        <v>0.29622235536700614</v>
      </c>
      <c r="BW141" s="38">
        <f t="shared" si="51"/>
        <v>-1</v>
      </c>
      <c r="BX141" s="38">
        <f t="shared" si="51"/>
        <v>-2.8917985761013981E-2</v>
      </c>
      <c r="BY141" s="38">
        <f t="shared" si="51"/>
        <v>-0.63379267472142453</v>
      </c>
      <c r="BZ141" s="38">
        <f t="shared" si="51"/>
        <v>-2.9187595099218477E-2</v>
      </c>
      <c r="CA141" s="39">
        <f t="shared" si="51"/>
        <v>-3.3628009707293349E-2</v>
      </c>
      <c r="CB141" s="40">
        <f t="shared" si="51"/>
        <v>-3.1590293166290251E-2</v>
      </c>
      <c r="CC141" s="2">
        <f t="shared" si="52"/>
        <v>-10000</v>
      </c>
      <c r="CD141" s="2">
        <f t="shared" si="52"/>
        <v>-289.17985761013983</v>
      </c>
      <c r="CE141" s="2">
        <f t="shared" si="52"/>
        <v>-6337.9267472142456</v>
      </c>
      <c r="CF141" s="2">
        <f t="shared" si="52"/>
        <v>-291.87595099218476</v>
      </c>
      <c r="CG141" s="29">
        <f t="shared" si="52"/>
        <v>-336.28009707293347</v>
      </c>
      <c r="CH141" s="31">
        <f t="shared" si="52"/>
        <v>-315.90293166290252</v>
      </c>
      <c r="CI141" s="40">
        <f>IFERROR(M141/'Class Sum-WR'!M141,0)</f>
        <v>0.23159505187590468</v>
      </c>
    </row>
    <row r="142" spans="1:87" x14ac:dyDescent="0.2">
      <c r="A142" t="s">
        <v>46</v>
      </c>
      <c r="B142" t="s">
        <v>46</v>
      </c>
      <c r="C142" t="s">
        <v>78</v>
      </c>
      <c r="D142" t="s">
        <v>78</v>
      </c>
      <c r="E142" t="s">
        <v>74</v>
      </c>
      <c r="F142" s="27">
        <f t="shared" si="43"/>
        <v>46147</v>
      </c>
      <c r="G142" s="60" t="s">
        <v>37</v>
      </c>
      <c r="H142" s="28">
        <v>-66.2</v>
      </c>
      <c r="I142" s="2">
        <v>3452.77</v>
      </c>
      <c r="J142" s="2">
        <v>224.57</v>
      </c>
      <c r="K142" s="2">
        <v>7101.49</v>
      </c>
      <c r="L142" s="29">
        <v>4651.18</v>
      </c>
      <c r="M142" s="30">
        <f t="shared" si="53"/>
        <v>15363.810000000001</v>
      </c>
      <c r="N142" t="s">
        <v>49</v>
      </c>
      <c r="O142" t="s">
        <v>49</v>
      </c>
      <c r="P142" t="s">
        <v>78</v>
      </c>
      <c r="Q142" t="s">
        <v>78</v>
      </c>
      <c r="R142" t="s">
        <v>74</v>
      </c>
      <c r="S142" s="27">
        <f t="shared" si="44"/>
        <v>45783</v>
      </c>
      <c r="T142" s="60" t="s">
        <v>37</v>
      </c>
      <c r="U142" s="28">
        <v>-15</v>
      </c>
      <c r="V142" s="2">
        <v>2386.5700000000002</v>
      </c>
      <c r="W142" s="2">
        <v>236.88</v>
      </c>
      <c r="X142" s="2">
        <v>7883.77</v>
      </c>
      <c r="Y142" s="29">
        <v>5858.39</v>
      </c>
      <c r="Z142" s="31">
        <f t="shared" si="54"/>
        <v>16350.61</v>
      </c>
      <c r="AA142" s="32">
        <f t="shared" si="45"/>
        <v>-51.2</v>
      </c>
      <c r="AB142" s="5">
        <f t="shared" si="45"/>
        <v>1066.1999999999998</v>
      </c>
      <c r="AC142" s="5">
        <f t="shared" si="45"/>
        <v>-12.310000000000002</v>
      </c>
      <c r="AD142" s="5">
        <f t="shared" si="45"/>
        <v>-782.28000000000065</v>
      </c>
      <c r="AE142" s="33">
        <f t="shared" si="45"/>
        <v>-1207.21</v>
      </c>
      <c r="AF142" s="34">
        <f t="shared" si="45"/>
        <v>-986.79999999999927</v>
      </c>
      <c r="AG142" s="35">
        <f t="shared" si="46"/>
        <v>3.4133333333333336</v>
      </c>
      <c r="AH142" s="7">
        <f t="shared" si="46"/>
        <v>0.44674993819582065</v>
      </c>
      <c r="AI142" s="7">
        <f t="shared" si="46"/>
        <v>-5.1967240797028039E-2</v>
      </c>
      <c r="AJ142" s="7">
        <f t="shared" si="46"/>
        <v>-9.9226639031833833E-2</v>
      </c>
      <c r="AK142" s="36">
        <f t="shared" si="46"/>
        <v>-0.20606514759174449</v>
      </c>
      <c r="AL142" s="37">
        <f t="shared" si="46"/>
        <v>-6.0352488378109394E-2</v>
      </c>
      <c r="AM142" s="2">
        <v>-66.2</v>
      </c>
      <c r="AN142" s="2">
        <v>610.25</v>
      </c>
      <c r="AO142" s="2">
        <v>97.87</v>
      </c>
      <c r="AP142" s="2">
        <v>1264.8399999999999</v>
      </c>
      <c r="AQ142" s="29">
        <v>1335.71</v>
      </c>
      <c r="AR142" s="31">
        <f t="shared" si="55"/>
        <v>3242.47</v>
      </c>
      <c r="AS142" s="2">
        <v>-15</v>
      </c>
      <c r="AT142" s="2">
        <v>505.88</v>
      </c>
      <c r="AU142" s="2">
        <v>108.31</v>
      </c>
      <c r="AV142" s="2">
        <v>2381.7399999999998</v>
      </c>
      <c r="AW142" s="29">
        <v>1821.71</v>
      </c>
      <c r="AX142" s="31">
        <f t="shared" si="56"/>
        <v>4802.6399999999994</v>
      </c>
      <c r="AY142" s="5">
        <f t="shared" si="47"/>
        <v>-51.2</v>
      </c>
      <c r="AZ142" s="5">
        <f t="shared" si="47"/>
        <v>104.37</v>
      </c>
      <c r="BA142" s="5">
        <f t="shared" si="47"/>
        <v>-10.439999999999998</v>
      </c>
      <c r="BB142" s="5">
        <f t="shared" si="47"/>
        <v>-1116.8999999999999</v>
      </c>
      <c r="BC142" s="33">
        <f t="shared" si="47"/>
        <v>-486</v>
      </c>
      <c r="BD142" s="34">
        <f t="shared" si="47"/>
        <v>-1560.1699999999996</v>
      </c>
      <c r="BE142" s="7">
        <f t="shared" si="48"/>
        <v>3.4133333333333336</v>
      </c>
      <c r="BF142" s="7">
        <f t="shared" si="48"/>
        <v>0.20631375029651303</v>
      </c>
      <c r="BG142" s="7">
        <f t="shared" si="48"/>
        <v>-9.6389991690517929E-2</v>
      </c>
      <c r="BH142" s="7">
        <f t="shared" si="48"/>
        <v>-0.46894287369738091</v>
      </c>
      <c r="BI142" s="36">
        <f t="shared" si="48"/>
        <v>-0.26678230892952226</v>
      </c>
      <c r="BJ142" s="37">
        <f t="shared" si="48"/>
        <v>-0.32485674545666549</v>
      </c>
      <c r="BK142" s="38">
        <f t="shared" si="49"/>
        <v>1</v>
      </c>
      <c r="BL142" s="38">
        <f t="shared" si="49"/>
        <v>0.17674215195335918</v>
      </c>
      <c r="BM142" s="38">
        <f t="shared" si="49"/>
        <v>0.43581066037315763</v>
      </c>
      <c r="BN142" s="38">
        <f t="shared" si="49"/>
        <v>0.17810910104780828</v>
      </c>
      <c r="BO142" s="39">
        <f t="shared" si="49"/>
        <v>0.28717658744662644</v>
      </c>
      <c r="BP142" s="40">
        <f t="shared" si="49"/>
        <v>0.21104595800130302</v>
      </c>
      <c r="BQ142" s="38">
        <f t="shared" si="50"/>
        <v>1</v>
      </c>
      <c r="BR142" s="38">
        <f t="shared" si="50"/>
        <v>0.21196947921075013</v>
      </c>
      <c r="BS142" s="38">
        <f t="shared" si="50"/>
        <v>0.45723573117190142</v>
      </c>
      <c r="BT142" s="38">
        <f t="shared" si="50"/>
        <v>0.30210673319997916</v>
      </c>
      <c r="BU142" s="39">
        <f t="shared" si="50"/>
        <v>0.31095744735328307</v>
      </c>
      <c r="BV142" s="40">
        <f t="shared" si="50"/>
        <v>0.29372849086364355</v>
      </c>
      <c r="BW142" s="38">
        <f t="shared" si="51"/>
        <v>0</v>
      </c>
      <c r="BX142" s="38">
        <f t="shared" si="51"/>
        <v>-3.5227327257390945E-2</v>
      </c>
      <c r="BY142" s="38">
        <f t="shared" si="51"/>
        <v>-2.1425070798743784E-2</v>
      </c>
      <c r="BZ142" s="38">
        <f t="shared" si="51"/>
        <v>-0.12399763215217088</v>
      </c>
      <c r="CA142" s="39">
        <f t="shared" si="51"/>
        <v>-2.3780859906656626E-2</v>
      </c>
      <c r="CB142" s="40">
        <f t="shared" si="51"/>
        <v>-8.2682532862340535E-2</v>
      </c>
      <c r="CC142" s="2">
        <f t="shared" si="52"/>
        <v>0</v>
      </c>
      <c r="CD142" s="2">
        <f t="shared" si="52"/>
        <v>-352.27327257390942</v>
      </c>
      <c r="CE142" s="2">
        <f t="shared" si="52"/>
        <v>-214.25070798743783</v>
      </c>
      <c r="CF142" s="2">
        <f t="shared" si="52"/>
        <v>-1239.9763215217088</v>
      </c>
      <c r="CG142" s="29">
        <f t="shared" si="52"/>
        <v>-237.80859906656627</v>
      </c>
      <c r="CH142" s="31">
        <f t="shared" si="52"/>
        <v>-826.82532862340531</v>
      </c>
      <c r="CI142" s="40">
        <f>IFERROR(M142/'Class Sum-WR'!M142,0)</f>
        <v>0.20789969054173263</v>
      </c>
    </row>
    <row r="143" spans="1:87" x14ac:dyDescent="0.2">
      <c r="A143" t="s">
        <v>46</v>
      </c>
      <c r="B143" t="s">
        <v>46</v>
      </c>
      <c r="C143" t="s">
        <v>78</v>
      </c>
      <c r="D143" t="s">
        <v>78</v>
      </c>
      <c r="E143" t="s">
        <v>74</v>
      </c>
      <c r="F143" s="27">
        <f t="shared" si="43"/>
        <v>46148</v>
      </c>
      <c r="G143" s="60" t="s">
        <v>38</v>
      </c>
      <c r="H143" s="28">
        <v>0</v>
      </c>
      <c r="I143" s="2">
        <v>4421.13</v>
      </c>
      <c r="J143" s="2">
        <v>334.85</v>
      </c>
      <c r="K143" s="2">
        <v>7200.75</v>
      </c>
      <c r="L143" s="29">
        <v>4156.82</v>
      </c>
      <c r="M143" s="30">
        <f t="shared" si="53"/>
        <v>16113.55</v>
      </c>
      <c r="N143" t="s">
        <v>49</v>
      </c>
      <c r="O143" t="s">
        <v>49</v>
      </c>
      <c r="P143" t="s">
        <v>78</v>
      </c>
      <c r="Q143" t="s">
        <v>78</v>
      </c>
      <c r="R143" t="s">
        <v>74</v>
      </c>
      <c r="S143" s="27">
        <f t="shared" si="44"/>
        <v>45784</v>
      </c>
      <c r="T143" s="60" t="s">
        <v>38</v>
      </c>
      <c r="U143" s="28">
        <v>0</v>
      </c>
      <c r="V143" s="2">
        <v>4605.95</v>
      </c>
      <c r="W143" s="2">
        <v>545.89</v>
      </c>
      <c r="X143" s="2">
        <v>9047.49</v>
      </c>
      <c r="Y143" s="29">
        <v>4653.93</v>
      </c>
      <c r="Z143" s="31">
        <f t="shared" si="54"/>
        <v>18853.260000000002</v>
      </c>
      <c r="AA143" s="32">
        <f t="shared" si="45"/>
        <v>0</v>
      </c>
      <c r="AB143" s="5">
        <f t="shared" si="45"/>
        <v>-184.81999999999971</v>
      </c>
      <c r="AC143" s="5">
        <f t="shared" si="45"/>
        <v>-211.03999999999996</v>
      </c>
      <c r="AD143" s="5">
        <f t="shared" si="45"/>
        <v>-1846.7399999999998</v>
      </c>
      <c r="AE143" s="33">
        <f t="shared" si="45"/>
        <v>-497.11000000000058</v>
      </c>
      <c r="AF143" s="34">
        <f t="shared" si="45"/>
        <v>-2739.7100000000028</v>
      </c>
      <c r="AG143" s="35" t="e">
        <f t="shared" si="46"/>
        <v>#DIV/0!</v>
      </c>
      <c r="AH143" s="7">
        <f t="shared" si="46"/>
        <v>-4.0126358297419583E-2</v>
      </c>
      <c r="AI143" s="7">
        <f t="shared" si="46"/>
        <v>-0.38659803257066438</v>
      </c>
      <c r="AJ143" s="7">
        <f t="shared" si="46"/>
        <v>-0.20411627976377977</v>
      </c>
      <c r="AK143" s="36">
        <f t="shared" si="46"/>
        <v>-0.10681510035604329</v>
      </c>
      <c r="AL143" s="37">
        <f t="shared" si="46"/>
        <v>-0.1453175737246504</v>
      </c>
      <c r="AM143" s="2">
        <v>0</v>
      </c>
      <c r="AN143" s="2">
        <v>912.33</v>
      </c>
      <c r="AO143" s="2">
        <v>122.81</v>
      </c>
      <c r="AP143" s="2">
        <v>1975.87</v>
      </c>
      <c r="AQ143" s="29">
        <v>1160.97</v>
      </c>
      <c r="AR143" s="31">
        <f t="shared" si="55"/>
        <v>4171.9800000000005</v>
      </c>
      <c r="AS143" s="2">
        <v>0</v>
      </c>
      <c r="AT143" s="2">
        <v>917.91</v>
      </c>
      <c r="AU143" s="2">
        <v>210.07</v>
      </c>
      <c r="AV143" s="2">
        <v>2903.27</v>
      </c>
      <c r="AW143" s="29">
        <v>1326.88</v>
      </c>
      <c r="AX143" s="31">
        <f t="shared" si="56"/>
        <v>5358.13</v>
      </c>
      <c r="AY143" s="5">
        <f t="shared" si="47"/>
        <v>0</v>
      </c>
      <c r="AZ143" s="5">
        <f t="shared" si="47"/>
        <v>-5.5799999999999272</v>
      </c>
      <c r="BA143" s="5">
        <f t="shared" si="47"/>
        <v>-87.259999999999991</v>
      </c>
      <c r="BB143" s="5">
        <f t="shared" si="47"/>
        <v>-927.40000000000009</v>
      </c>
      <c r="BC143" s="33">
        <f t="shared" si="47"/>
        <v>-165.91000000000008</v>
      </c>
      <c r="BD143" s="34">
        <f t="shared" si="47"/>
        <v>-1186.1499999999996</v>
      </c>
      <c r="BE143" s="7" t="e">
        <f t="shared" si="48"/>
        <v>#DIV/0!</v>
      </c>
      <c r="BF143" s="7">
        <f t="shared" si="48"/>
        <v>-6.0790273556230214E-3</v>
      </c>
      <c r="BG143" s="7">
        <f t="shared" si="48"/>
        <v>-0.41538534774122909</v>
      </c>
      <c r="BH143" s="7">
        <f t="shared" si="48"/>
        <v>-0.31943291529895601</v>
      </c>
      <c r="BI143" s="36">
        <f t="shared" si="48"/>
        <v>-0.12503768238273247</v>
      </c>
      <c r="BJ143" s="37">
        <f t="shared" si="48"/>
        <v>-0.22137387484066262</v>
      </c>
      <c r="BK143" s="38">
        <f t="shared" si="49"/>
        <v>0</v>
      </c>
      <c r="BL143" s="38">
        <f t="shared" si="49"/>
        <v>0.20635674589980391</v>
      </c>
      <c r="BM143" s="38">
        <f t="shared" si="49"/>
        <v>0.36676123637449604</v>
      </c>
      <c r="BN143" s="38">
        <f t="shared" si="49"/>
        <v>0.27439780578411971</v>
      </c>
      <c r="BO143" s="39">
        <f t="shared" si="49"/>
        <v>0.27929282480357581</v>
      </c>
      <c r="BP143" s="40">
        <f t="shared" si="49"/>
        <v>0.25891128894625953</v>
      </c>
      <c r="BQ143" s="38">
        <f t="shared" si="50"/>
        <v>0</v>
      </c>
      <c r="BR143" s="38">
        <f t="shared" si="50"/>
        <v>0.19928787763653535</v>
      </c>
      <c r="BS143" s="38">
        <f t="shared" si="50"/>
        <v>0.38482111780761691</v>
      </c>
      <c r="BT143" s="38">
        <f t="shared" si="50"/>
        <v>0.3208923137798439</v>
      </c>
      <c r="BU143" s="39">
        <f t="shared" si="50"/>
        <v>0.28510957405891363</v>
      </c>
      <c r="BV143" s="40">
        <f t="shared" si="50"/>
        <v>0.28420177730535723</v>
      </c>
      <c r="BW143" s="38">
        <f t="shared" si="51"/>
        <v>0</v>
      </c>
      <c r="BX143" s="38">
        <f t="shared" si="51"/>
        <v>7.0688682632685518E-3</v>
      </c>
      <c r="BY143" s="38">
        <f t="shared" si="51"/>
        <v>-1.8059881433120872E-2</v>
      </c>
      <c r="BZ143" s="38">
        <f t="shared" si="51"/>
        <v>-4.6494507995724188E-2</v>
      </c>
      <c r="CA143" s="39">
        <f t="shared" si="51"/>
        <v>-5.8167492553378164E-3</v>
      </c>
      <c r="CB143" s="40">
        <f t="shared" si="51"/>
        <v>-2.5290488359097696E-2</v>
      </c>
      <c r="CC143" s="2">
        <f t="shared" si="52"/>
        <v>0</v>
      </c>
      <c r="CD143" s="2">
        <f t="shared" si="52"/>
        <v>70.688682632685513</v>
      </c>
      <c r="CE143" s="2">
        <f t="shared" si="52"/>
        <v>-180.59881433120873</v>
      </c>
      <c r="CF143" s="2">
        <f t="shared" si="52"/>
        <v>-464.94507995724189</v>
      </c>
      <c r="CG143" s="29">
        <f t="shared" si="52"/>
        <v>-58.167492553378167</v>
      </c>
      <c r="CH143" s="31">
        <f t="shared" si="52"/>
        <v>-252.90488359097697</v>
      </c>
      <c r="CI143" s="40">
        <f>IFERROR(M143/'Class Sum-WR'!M143,0)</f>
        <v>0.29753577951971943</v>
      </c>
    </row>
    <row r="144" spans="1:87" x14ac:dyDescent="0.2">
      <c r="A144" t="s">
        <v>46</v>
      </c>
      <c r="B144" t="s">
        <v>46</v>
      </c>
      <c r="C144" t="s">
        <v>78</v>
      </c>
      <c r="D144" t="s">
        <v>78</v>
      </c>
      <c r="E144" t="s">
        <v>74</v>
      </c>
      <c r="F144" s="27">
        <f t="shared" ref="F144:F207" si="57">+F143+1</f>
        <v>46149</v>
      </c>
      <c r="G144" s="60" t="s">
        <v>39</v>
      </c>
      <c r="H144" s="28">
        <v>1.86</v>
      </c>
      <c r="I144" s="2">
        <v>4501.62</v>
      </c>
      <c r="J144" s="2">
        <v>108.31</v>
      </c>
      <c r="K144" s="2">
        <v>12784.5</v>
      </c>
      <c r="L144" s="29">
        <v>9603.1200000000008</v>
      </c>
      <c r="M144" s="30">
        <f t="shared" si="53"/>
        <v>26999.410000000003</v>
      </c>
      <c r="N144" t="s">
        <v>49</v>
      </c>
      <c r="O144" t="s">
        <v>49</v>
      </c>
      <c r="P144" t="s">
        <v>78</v>
      </c>
      <c r="Q144" t="s">
        <v>78</v>
      </c>
      <c r="R144" t="s">
        <v>74</v>
      </c>
      <c r="S144" s="27">
        <f t="shared" ref="S144:S207" si="58">+S143+1</f>
        <v>45785</v>
      </c>
      <c r="T144" s="60" t="s">
        <v>39</v>
      </c>
      <c r="U144" s="28">
        <v>-10.01</v>
      </c>
      <c r="V144" s="2">
        <v>6114.4</v>
      </c>
      <c r="W144" s="2">
        <v>59.99</v>
      </c>
      <c r="X144" s="2">
        <v>14249.56</v>
      </c>
      <c r="Y144" s="29">
        <v>8732.49</v>
      </c>
      <c r="Z144" s="31">
        <f t="shared" si="54"/>
        <v>29146.43</v>
      </c>
      <c r="AA144" s="32">
        <f t="shared" si="45"/>
        <v>11.87</v>
      </c>
      <c r="AB144" s="5">
        <f t="shared" si="45"/>
        <v>-1612.7799999999997</v>
      </c>
      <c r="AC144" s="5">
        <f t="shared" si="45"/>
        <v>48.32</v>
      </c>
      <c r="AD144" s="5">
        <f t="shared" si="45"/>
        <v>-1465.0599999999995</v>
      </c>
      <c r="AE144" s="33">
        <f t="shared" si="45"/>
        <v>870.63000000000102</v>
      </c>
      <c r="AF144" s="34">
        <f t="shared" si="45"/>
        <v>-2147.0199999999968</v>
      </c>
      <c r="AG144" s="35">
        <f t="shared" si="46"/>
        <v>-1.1858141858141857</v>
      </c>
      <c r="AH144" s="7">
        <f t="shared" si="46"/>
        <v>-0.26376749967290331</v>
      </c>
      <c r="AI144" s="7">
        <f t="shared" si="46"/>
        <v>0.80546757792965495</v>
      </c>
      <c r="AJ144" s="7">
        <f t="shared" si="46"/>
        <v>-0.10281440269032865</v>
      </c>
      <c r="AK144" s="36">
        <f t="shared" si="46"/>
        <v>9.9700085542611672E-2</v>
      </c>
      <c r="AL144" s="37">
        <f t="shared" si="46"/>
        <v>-7.3663223935143921E-2</v>
      </c>
      <c r="AM144" s="2">
        <v>1.86</v>
      </c>
      <c r="AN144" s="2">
        <v>889.96</v>
      </c>
      <c r="AO144" s="2">
        <v>66.2</v>
      </c>
      <c r="AP144" s="2">
        <v>3548.18</v>
      </c>
      <c r="AQ144" s="29">
        <v>2718.52</v>
      </c>
      <c r="AR144" s="31">
        <f t="shared" si="55"/>
        <v>7224.7199999999993</v>
      </c>
      <c r="AS144" s="2">
        <v>-10.01</v>
      </c>
      <c r="AT144" s="2">
        <v>1253.05</v>
      </c>
      <c r="AU144" s="2">
        <v>57.15</v>
      </c>
      <c r="AV144" s="2">
        <v>4264.93</v>
      </c>
      <c r="AW144" s="29">
        <v>2572.71</v>
      </c>
      <c r="AX144" s="31">
        <f t="shared" si="56"/>
        <v>8137.8300000000008</v>
      </c>
      <c r="AY144" s="5">
        <f t="shared" si="47"/>
        <v>11.87</v>
      </c>
      <c r="AZ144" s="5">
        <f t="shared" si="47"/>
        <v>-363.08999999999992</v>
      </c>
      <c r="BA144" s="5">
        <f t="shared" si="47"/>
        <v>9.0500000000000043</v>
      </c>
      <c r="BB144" s="5">
        <f t="shared" si="47"/>
        <v>-716.75000000000045</v>
      </c>
      <c r="BC144" s="33">
        <f t="shared" si="47"/>
        <v>145.80999999999995</v>
      </c>
      <c r="BD144" s="34">
        <f t="shared" si="47"/>
        <v>-913.11000000000149</v>
      </c>
      <c r="BE144" s="7">
        <f t="shared" si="48"/>
        <v>-1.1858141858141857</v>
      </c>
      <c r="BF144" s="7">
        <f t="shared" si="48"/>
        <v>-0.28976497346474595</v>
      </c>
      <c r="BG144" s="7">
        <f t="shared" si="48"/>
        <v>0.15835520559930016</v>
      </c>
      <c r="BH144" s="7">
        <f t="shared" si="48"/>
        <v>-0.16805668557279965</v>
      </c>
      <c r="BI144" s="36">
        <f t="shared" si="48"/>
        <v>5.6675645525535306E-2</v>
      </c>
      <c r="BJ144" s="37">
        <f t="shared" si="48"/>
        <v>-0.11220558797615597</v>
      </c>
      <c r="BK144" s="38">
        <f t="shared" si="49"/>
        <v>1</v>
      </c>
      <c r="BL144" s="38">
        <f t="shared" si="49"/>
        <v>0.19769771771051312</v>
      </c>
      <c r="BM144" s="38">
        <f t="shared" si="49"/>
        <v>0.61120856799926138</v>
      </c>
      <c r="BN144" s="38">
        <f t="shared" si="49"/>
        <v>0.27753764323986074</v>
      </c>
      <c r="BO144" s="39">
        <f t="shared" si="49"/>
        <v>0.28308716333858158</v>
      </c>
      <c r="BP144" s="40">
        <f t="shared" si="49"/>
        <v>0.26758806951707459</v>
      </c>
      <c r="BQ144" s="38">
        <f t="shared" si="50"/>
        <v>1</v>
      </c>
      <c r="BR144" s="38">
        <f t="shared" si="50"/>
        <v>0.20493425356535391</v>
      </c>
      <c r="BS144" s="38">
        <f t="shared" si="50"/>
        <v>0.95265877646274377</v>
      </c>
      <c r="BT144" s="38">
        <f t="shared" si="50"/>
        <v>0.29930257495670043</v>
      </c>
      <c r="BU144" s="39">
        <f t="shared" si="50"/>
        <v>0.29461356382887355</v>
      </c>
      <c r="BV144" s="40">
        <f t="shared" si="50"/>
        <v>0.27920503471608704</v>
      </c>
      <c r="BW144" s="38">
        <f t="shared" si="51"/>
        <v>0</v>
      </c>
      <c r="BX144" s="38">
        <f t="shared" si="51"/>
        <v>-7.2365358548407976E-3</v>
      </c>
      <c r="BY144" s="38">
        <f t="shared" si="51"/>
        <v>-0.3414502084634824</v>
      </c>
      <c r="BZ144" s="38">
        <f t="shared" si="51"/>
        <v>-2.1764931716839686E-2</v>
      </c>
      <c r="CA144" s="39">
        <f t="shared" si="51"/>
        <v>-1.1526400490291966E-2</v>
      </c>
      <c r="CB144" s="40">
        <f t="shared" si="51"/>
        <v>-1.1616965199012452E-2</v>
      </c>
      <c r="CC144" s="2">
        <f t="shared" si="52"/>
        <v>0</v>
      </c>
      <c r="CD144" s="2">
        <f t="shared" si="52"/>
        <v>-72.365358548407983</v>
      </c>
      <c r="CE144" s="2">
        <f t="shared" si="52"/>
        <v>-3414.5020846348239</v>
      </c>
      <c r="CF144" s="2">
        <f t="shared" si="52"/>
        <v>-217.64931716839686</v>
      </c>
      <c r="CG144" s="29">
        <f t="shared" si="52"/>
        <v>-115.26400490291965</v>
      </c>
      <c r="CH144" s="31">
        <f t="shared" si="52"/>
        <v>-116.16965199012452</v>
      </c>
      <c r="CI144" s="40">
        <f>IFERROR(M144/'Class Sum-WR'!M144,0)</f>
        <v>0.27651416577181659</v>
      </c>
    </row>
    <row r="145" spans="1:87" x14ac:dyDescent="0.2">
      <c r="A145" t="s">
        <v>46</v>
      </c>
      <c r="B145" t="s">
        <v>46</v>
      </c>
      <c r="C145" t="s">
        <v>78</v>
      </c>
      <c r="D145" t="s">
        <v>78</v>
      </c>
      <c r="E145" t="s">
        <v>74</v>
      </c>
      <c r="F145" s="27">
        <f t="shared" si="57"/>
        <v>46150</v>
      </c>
      <c r="G145" s="60" t="s">
        <v>40</v>
      </c>
      <c r="H145" s="28">
        <v>-69.86</v>
      </c>
      <c r="I145" s="2">
        <v>9874.68</v>
      </c>
      <c r="J145" s="2">
        <v>597.59</v>
      </c>
      <c r="K145" s="2">
        <v>20994.07</v>
      </c>
      <c r="L145" s="29">
        <v>12087.46</v>
      </c>
      <c r="M145" s="30">
        <f t="shared" si="53"/>
        <v>43483.94</v>
      </c>
      <c r="N145" t="s">
        <v>49</v>
      </c>
      <c r="O145" t="s">
        <v>49</v>
      </c>
      <c r="P145" t="s">
        <v>78</v>
      </c>
      <c r="Q145" t="s">
        <v>78</v>
      </c>
      <c r="R145" t="s">
        <v>74</v>
      </c>
      <c r="S145" s="27">
        <f t="shared" si="58"/>
        <v>45786</v>
      </c>
      <c r="T145" s="60" t="s">
        <v>40</v>
      </c>
      <c r="U145" s="28">
        <v>-15</v>
      </c>
      <c r="V145" s="2">
        <v>10645.7</v>
      </c>
      <c r="W145" s="2">
        <v>1152.3499999999999</v>
      </c>
      <c r="X145" s="2">
        <v>22809.78</v>
      </c>
      <c r="Y145" s="29">
        <v>15572.08</v>
      </c>
      <c r="Z145" s="31">
        <f t="shared" si="54"/>
        <v>50164.91</v>
      </c>
      <c r="AA145" s="32">
        <f t="shared" si="45"/>
        <v>-54.86</v>
      </c>
      <c r="AB145" s="5">
        <f t="shared" si="45"/>
        <v>-771.02000000000044</v>
      </c>
      <c r="AC145" s="5">
        <f t="shared" si="45"/>
        <v>-554.75999999999988</v>
      </c>
      <c r="AD145" s="5">
        <f t="shared" si="45"/>
        <v>-1815.7099999999991</v>
      </c>
      <c r="AE145" s="33">
        <f t="shared" si="45"/>
        <v>-3484.6200000000008</v>
      </c>
      <c r="AF145" s="34">
        <f t="shared" si="45"/>
        <v>-6680.9700000000012</v>
      </c>
      <c r="AG145" s="35">
        <f t="shared" si="46"/>
        <v>3.6573333333333333</v>
      </c>
      <c r="AH145" s="7">
        <f t="shared" si="46"/>
        <v>-7.2425486346600065E-2</v>
      </c>
      <c r="AI145" s="7">
        <f t="shared" si="46"/>
        <v>-0.48141623638651443</v>
      </c>
      <c r="AJ145" s="7">
        <f t="shared" si="46"/>
        <v>-7.960225832954107E-2</v>
      </c>
      <c r="AK145" s="36">
        <f t="shared" si="46"/>
        <v>-0.22377357424313263</v>
      </c>
      <c r="AL145" s="37">
        <f t="shared" si="46"/>
        <v>-0.13318014524495311</v>
      </c>
      <c r="AM145" s="2">
        <v>-69.86</v>
      </c>
      <c r="AN145" s="2">
        <v>1981.79</v>
      </c>
      <c r="AO145" s="2">
        <v>270.55</v>
      </c>
      <c r="AP145" s="2">
        <v>5794.71</v>
      </c>
      <c r="AQ145" s="29">
        <v>3397.92</v>
      </c>
      <c r="AR145" s="31">
        <f t="shared" si="55"/>
        <v>11375.11</v>
      </c>
      <c r="AS145" s="2">
        <v>-15</v>
      </c>
      <c r="AT145" s="2">
        <v>2209.21</v>
      </c>
      <c r="AU145" s="2">
        <v>651.94000000000005</v>
      </c>
      <c r="AV145" s="2">
        <v>6876.1</v>
      </c>
      <c r="AW145" s="29">
        <v>4686.74</v>
      </c>
      <c r="AX145" s="31">
        <f t="shared" si="56"/>
        <v>14408.99</v>
      </c>
      <c r="AY145" s="5">
        <f t="shared" si="47"/>
        <v>-54.86</v>
      </c>
      <c r="AZ145" s="5">
        <f t="shared" si="47"/>
        <v>-227.42000000000007</v>
      </c>
      <c r="BA145" s="5">
        <f t="shared" si="47"/>
        <v>-381.39000000000004</v>
      </c>
      <c r="BB145" s="5">
        <f t="shared" si="47"/>
        <v>-1081.3900000000003</v>
      </c>
      <c r="BC145" s="33">
        <f t="shared" si="47"/>
        <v>-1288.8199999999997</v>
      </c>
      <c r="BD145" s="34">
        <f t="shared" si="47"/>
        <v>-3033.8799999999992</v>
      </c>
      <c r="BE145" s="7">
        <f t="shared" si="48"/>
        <v>3.6573333333333333</v>
      </c>
      <c r="BF145" s="7">
        <f t="shared" si="48"/>
        <v>-0.10294177556683161</v>
      </c>
      <c r="BG145" s="7">
        <f t="shared" si="48"/>
        <v>-0.58500782280577968</v>
      </c>
      <c r="BH145" s="7">
        <f t="shared" si="48"/>
        <v>-0.15726792804060447</v>
      </c>
      <c r="BI145" s="36">
        <f t="shared" si="48"/>
        <v>-0.27499285217443248</v>
      </c>
      <c r="BJ145" s="37">
        <f t="shared" si="48"/>
        <v>-0.21055466066670872</v>
      </c>
      <c r="BK145" s="38">
        <f t="shared" si="49"/>
        <v>1</v>
      </c>
      <c r="BL145" s="38">
        <f t="shared" si="49"/>
        <v>0.20069409844167102</v>
      </c>
      <c r="BM145" s="38">
        <f t="shared" si="49"/>
        <v>0.45273515286400373</v>
      </c>
      <c r="BN145" s="38">
        <f t="shared" si="49"/>
        <v>0.27601651323445142</v>
      </c>
      <c r="BO145" s="39">
        <f t="shared" si="49"/>
        <v>0.28111116810314163</v>
      </c>
      <c r="BP145" s="40">
        <f t="shared" si="49"/>
        <v>0.26159336067522859</v>
      </c>
      <c r="BQ145" s="38">
        <f t="shared" si="50"/>
        <v>1</v>
      </c>
      <c r="BR145" s="38">
        <f t="shared" si="50"/>
        <v>0.207521346647003</v>
      </c>
      <c r="BS145" s="38">
        <f t="shared" si="50"/>
        <v>0.56574825356879432</v>
      </c>
      <c r="BT145" s="38">
        <f t="shared" si="50"/>
        <v>0.3014540254224285</v>
      </c>
      <c r="BU145" s="39">
        <f t="shared" si="50"/>
        <v>0.30097071168398826</v>
      </c>
      <c r="BV145" s="40">
        <f t="shared" si="50"/>
        <v>0.2872324499336289</v>
      </c>
      <c r="BW145" s="38">
        <f t="shared" si="51"/>
        <v>0</v>
      </c>
      <c r="BX145" s="38">
        <f t="shared" si="51"/>
        <v>-6.8272482053319816E-3</v>
      </c>
      <c r="BY145" s="38">
        <f t="shared" si="51"/>
        <v>-0.11301310070479059</v>
      </c>
      <c r="BZ145" s="38">
        <f t="shared" si="51"/>
        <v>-2.5437512187977074E-2</v>
      </c>
      <c r="CA145" s="39">
        <f t="shared" si="51"/>
        <v>-1.9859543580846628E-2</v>
      </c>
      <c r="CB145" s="40">
        <f t="shared" si="51"/>
        <v>-2.5639089258400305E-2</v>
      </c>
      <c r="CC145" s="2">
        <f t="shared" si="52"/>
        <v>0</v>
      </c>
      <c r="CD145" s="2">
        <f t="shared" si="52"/>
        <v>-68.27248205331982</v>
      </c>
      <c r="CE145" s="2">
        <f t="shared" si="52"/>
        <v>-1130.131007047906</v>
      </c>
      <c r="CF145" s="2">
        <f t="shared" si="52"/>
        <v>-254.37512187977075</v>
      </c>
      <c r="CG145" s="29">
        <f t="shared" si="52"/>
        <v>-198.59543580846628</v>
      </c>
      <c r="CH145" s="31">
        <f t="shared" si="52"/>
        <v>-256.39089258400304</v>
      </c>
      <c r="CI145" s="40">
        <f>IFERROR(M145/'Class Sum-WR'!M145,0)</f>
        <v>0.37454270610148688</v>
      </c>
    </row>
    <row r="146" spans="1:87" ht="13.5" thickBot="1" x14ac:dyDescent="0.25">
      <c r="A146" t="s">
        <v>46</v>
      </c>
      <c r="B146" t="s">
        <v>46</v>
      </c>
      <c r="C146" t="s">
        <v>78</v>
      </c>
      <c r="D146" t="s">
        <v>78</v>
      </c>
      <c r="E146" t="s">
        <v>74</v>
      </c>
      <c r="F146" s="41">
        <f t="shared" si="57"/>
        <v>46151</v>
      </c>
      <c r="G146" s="61" t="s">
        <v>41</v>
      </c>
      <c r="H146" s="43">
        <v>-206.35</v>
      </c>
      <c r="I146" s="44">
        <v>10252.39</v>
      </c>
      <c r="J146" s="44">
        <v>667.24</v>
      </c>
      <c r="K146" s="44">
        <v>21627.11</v>
      </c>
      <c r="L146" s="45">
        <v>16507.759999999998</v>
      </c>
      <c r="M146" s="46">
        <f t="shared" si="53"/>
        <v>48848.149999999994</v>
      </c>
      <c r="N146" t="s">
        <v>49</v>
      </c>
      <c r="O146" t="s">
        <v>49</v>
      </c>
      <c r="P146" t="s">
        <v>78</v>
      </c>
      <c r="Q146" t="s">
        <v>78</v>
      </c>
      <c r="R146" t="s">
        <v>74</v>
      </c>
      <c r="S146" s="41">
        <f t="shared" si="58"/>
        <v>45787</v>
      </c>
      <c r="T146" s="61" t="s">
        <v>41</v>
      </c>
      <c r="U146" s="43">
        <v>0</v>
      </c>
      <c r="V146" s="44">
        <v>11592.75</v>
      </c>
      <c r="W146" s="44">
        <v>1221.95</v>
      </c>
      <c r="X146" s="44">
        <v>22843.03</v>
      </c>
      <c r="Y146" s="45">
        <v>14416.67</v>
      </c>
      <c r="Z146" s="47">
        <f t="shared" si="54"/>
        <v>50074.399999999994</v>
      </c>
      <c r="AA146" s="48">
        <f t="shared" si="45"/>
        <v>-206.35</v>
      </c>
      <c r="AB146" s="49">
        <f t="shared" si="45"/>
        <v>-1340.3600000000006</v>
      </c>
      <c r="AC146" s="49">
        <f t="shared" si="45"/>
        <v>-554.71</v>
      </c>
      <c r="AD146" s="49">
        <f t="shared" si="45"/>
        <v>-1215.9199999999983</v>
      </c>
      <c r="AE146" s="50">
        <f t="shared" si="45"/>
        <v>2091.0899999999983</v>
      </c>
      <c r="AF146" s="51">
        <f t="shared" si="45"/>
        <v>-1226.25</v>
      </c>
      <c r="AG146" s="52" t="e">
        <f t="shared" si="46"/>
        <v>#DIV/0!</v>
      </c>
      <c r="AH146" s="53">
        <f t="shared" si="46"/>
        <v>-0.11562053869875574</v>
      </c>
      <c r="AI146" s="53">
        <f t="shared" si="46"/>
        <v>-0.45395474446581285</v>
      </c>
      <c r="AJ146" s="53">
        <f t="shared" si="46"/>
        <v>-5.3229365806550105E-2</v>
      </c>
      <c r="AK146" s="54">
        <f t="shared" si="46"/>
        <v>0.14504667166550933</v>
      </c>
      <c r="AL146" s="55">
        <f t="shared" si="46"/>
        <v>-2.4488561021200457E-2</v>
      </c>
      <c r="AM146" s="44">
        <v>-206.35</v>
      </c>
      <c r="AN146" s="44">
        <v>2061.66</v>
      </c>
      <c r="AO146" s="44">
        <v>282.63</v>
      </c>
      <c r="AP146" s="44">
        <v>5970.18</v>
      </c>
      <c r="AQ146" s="45">
        <v>4327.22</v>
      </c>
      <c r="AR146" s="47">
        <f t="shared" si="55"/>
        <v>12435.34</v>
      </c>
      <c r="AS146" s="44">
        <v>0</v>
      </c>
      <c r="AT146" s="44">
        <v>2497.96</v>
      </c>
      <c r="AU146" s="44">
        <v>706.64</v>
      </c>
      <c r="AV146" s="44">
        <v>6946.37</v>
      </c>
      <c r="AW146" s="45">
        <v>4414.96</v>
      </c>
      <c r="AX146" s="47">
        <f t="shared" si="56"/>
        <v>14565.93</v>
      </c>
      <c r="AY146" s="49">
        <f t="shared" si="47"/>
        <v>-206.35</v>
      </c>
      <c r="AZ146" s="49">
        <f t="shared" si="47"/>
        <v>-436.30000000000018</v>
      </c>
      <c r="BA146" s="49">
        <f t="shared" si="47"/>
        <v>-424.01</v>
      </c>
      <c r="BB146" s="49">
        <f t="shared" si="47"/>
        <v>-976.1899999999996</v>
      </c>
      <c r="BC146" s="50">
        <f t="shared" si="47"/>
        <v>-87.739999999999782</v>
      </c>
      <c r="BD146" s="51">
        <f t="shared" si="47"/>
        <v>-2130.59</v>
      </c>
      <c r="BE146" s="53" t="e">
        <f t="shared" si="48"/>
        <v>#DIV/0!</v>
      </c>
      <c r="BF146" s="53">
        <f t="shared" si="48"/>
        <v>-0.17466252462009008</v>
      </c>
      <c r="BG146" s="53">
        <f t="shared" si="48"/>
        <v>-0.60003679384127706</v>
      </c>
      <c r="BH146" s="53">
        <f t="shared" si="48"/>
        <v>-0.14053239317801955</v>
      </c>
      <c r="BI146" s="54">
        <f t="shared" si="48"/>
        <v>-1.9873339735807297E-2</v>
      </c>
      <c r="BJ146" s="55">
        <f t="shared" si="48"/>
        <v>-0.1462721570129748</v>
      </c>
      <c r="BK146" s="56">
        <f t="shared" si="49"/>
        <v>1</v>
      </c>
      <c r="BL146" s="56">
        <f t="shared" si="49"/>
        <v>0.20109067251635959</v>
      </c>
      <c r="BM146" s="56">
        <f t="shared" si="49"/>
        <v>0.42358072058030094</v>
      </c>
      <c r="BN146" s="56">
        <f t="shared" si="49"/>
        <v>0.27605075296699377</v>
      </c>
      <c r="BO146" s="57">
        <f t="shared" si="49"/>
        <v>0.26213247587801136</v>
      </c>
      <c r="BP146" s="58">
        <f t="shared" si="49"/>
        <v>0.25457136043023126</v>
      </c>
      <c r="BQ146" s="56">
        <f t="shared" si="50"/>
        <v>0</v>
      </c>
      <c r="BR146" s="56">
        <f t="shared" si="50"/>
        <v>0.21547605184274654</v>
      </c>
      <c r="BS146" s="56">
        <f t="shared" si="50"/>
        <v>0.57828880068742583</v>
      </c>
      <c r="BT146" s="56">
        <f t="shared" si="50"/>
        <v>0.30409144496154844</v>
      </c>
      <c r="BU146" s="57">
        <f t="shared" si="50"/>
        <v>0.30623992919307996</v>
      </c>
      <c r="BV146" s="58">
        <f t="shared" si="50"/>
        <v>0.29088576198616461</v>
      </c>
      <c r="BW146" s="56">
        <f t="shared" si="51"/>
        <v>1</v>
      </c>
      <c r="BX146" s="56">
        <f t="shared" si="51"/>
        <v>-1.4385379326386949E-2</v>
      </c>
      <c r="BY146" s="56">
        <f t="shared" si="51"/>
        <v>-0.15470808010712489</v>
      </c>
      <c r="BZ146" s="56">
        <f t="shared" si="51"/>
        <v>-2.8040691994554667E-2</v>
      </c>
      <c r="CA146" s="57">
        <f t="shared" si="51"/>
        <v>-4.4107453315068601E-2</v>
      </c>
      <c r="CB146" s="58">
        <f t="shared" si="51"/>
        <v>-3.6314401555933351E-2</v>
      </c>
      <c r="CC146" s="44">
        <f t="shared" si="52"/>
        <v>10000</v>
      </c>
      <c r="CD146" s="44">
        <f t="shared" si="52"/>
        <v>-143.85379326386948</v>
      </c>
      <c r="CE146" s="44">
        <f t="shared" si="52"/>
        <v>-1547.080801071249</v>
      </c>
      <c r="CF146" s="44">
        <f t="shared" si="52"/>
        <v>-280.40691994554669</v>
      </c>
      <c r="CG146" s="45">
        <f t="shared" si="52"/>
        <v>-441.07453315068602</v>
      </c>
      <c r="CH146" s="47">
        <f t="shared" si="52"/>
        <v>-363.14401555933352</v>
      </c>
      <c r="CI146" s="58">
        <f>IFERROR(M146/'Class Sum-WR'!M146,0)</f>
        <v>0.38250282052679474</v>
      </c>
    </row>
    <row r="147" spans="1:87" x14ac:dyDescent="0.2">
      <c r="A147" t="s">
        <v>46</v>
      </c>
      <c r="B147" t="s">
        <v>46</v>
      </c>
      <c r="C147" t="s">
        <v>78</v>
      </c>
      <c r="D147" t="s">
        <v>78</v>
      </c>
      <c r="E147" t="s">
        <v>75</v>
      </c>
      <c r="F147" s="27">
        <f t="shared" si="57"/>
        <v>46152</v>
      </c>
      <c r="G147" s="60" t="s">
        <v>35</v>
      </c>
      <c r="H147" s="28">
        <v>-105.06</v>
      </c>
      <c r="I147" s="2">
        <v>4249.42</v>
      </c>
      <c r="J147" s="2">
        <v>136.01</v>
      </c>
      <c r="K147" s="2">
        <v>9827.0400000000009</v>
      </c>
      <c r="L147" s="29">
        <v>8763.4</v>
      </c>
      <c r="M147" s="30">
        <f t="shared" si="53"/>
        <v>22870.809999999998</v>
      </c>
      <c r="N147" t="s">
        <v>49</v>
      </c>
      <c r="O147" t="s">
        <v>49</v>
      </c>
      <c r="P147" t="s">
        <v>78</v>
      </c>
      <c r="Q147" t="s">
        <v>78</v>
      </c>
      <c r="R147" t="s">
        <v>75</v>
      </c>
      <c r="S147" s="27">
        <f t="shared" si="58"/>
        <v>45788</v>
      </c>
      <c r="T147" s="60" t="s">
        <v>35</v>
      </c>
      <c r="U147" s="28">
        <v>0</v>
      </c>
      <c r="V147" s="2">
        <v>4675.7299999999996</v>
      </c>
      <c r="W147" s="2">
        <v>335.4</v>
      </c>
      <c r="X147" s="2">
        <v>11182.97</v>
      </c>
      <c r="Y147" s="29">
        <v>5998.75</v>
      </c>
      <c r="Z147" s="31">
        <f t="shared" si="54"/>
        <v>22192.85</v>
      </c>
      <c r="AA147" s="32">
        <f t="shared" si="45"/>
        <v>-105.06</v>
      </c>
      <c r="AB147" s="5">
        <f t="shared" si="45"/>
        <v>-426.30999999999949</v>
      </c>
      <c r="AC147" s="5">
        <f t="shared" si="45"/>
        <v>-199.39</v>
      </c>
      <c r="AD147" s="5">
        <f t="shared" si="45"/>
        <v>-1355.9299999999985</v>
      </c>
      <c r="AE147" s="33">
        <f t="shared" si="45"/>
        <v>2764.6499999999996</v>
      </c>
      <c r="AF147" s="34">
        <f t="shared" si="45"/>
        <v>677.95999999999913</v>
      </c>
      <c r="AG147" s="35" t="e">
        <f t="shared" si="46"/>
        <v>#DIV/0!</v>
      </c>
      <c r="AH147" s="7">
        <f t="shared" si="46"/>
        <v>-9.117506785036765E-2</v>
      </c>
      <c r="AI147" s="7">
        <f t="shared" si="46"/>
        <v>-0.59448419797257002</v>
      </c>
      <c r="AJ147" s="7">
        <f t="shared" si="46"/>
        <v>-0.12124954283164477</v>
      </c>
      <c r="AK147" s="36">
        <f t="shared" si="46"/>
        <v>0.46087101479474885</v>
      </c>
      <c r="AL147" s="37">
        <f t="shared" si="46"/>
        <v>3.0548577582419526E-2</v>
      </c>
      <c r="AM147" s="2">
        <v>-105.06</v>
      </c>
      <c r="AN147" s="2">
        <v>879.22</v>
      </c>
      <c r="AO147" s="2">
        <v>-27.89</v>
      </c>
      <c r="AP147" s="2">
        <v>2617.19</v>
      </c>
      <c r="AQ147" s="29">
        <v>2486.1799999999998</v>
      </c>
      <c r="AR147" s="31">
        <f t="shared" si="55"/>
        <v>5849.6399999999994</v>
      </c>
      <c r="AS147" s="2">
        <v>0</v>
      </c>
      <c r="AT147" s="2">
        <v>998.61</v>
      </c>
      <c r="AU147" s="2">
        <v>132.87</v>
      </c>
      <c r="AV147" s="2">
        <v>3426.37</v>
      </c>
      <c r="AW147" s="29">
        <v>1762.58</v>
      </c>
      <c r="AX147" s="31">
        <f t="shared" si="56"/>
        <v>6320.43</v>
      </c>
      <c r="AY147" s="5">
        <f t="shared" si="47"/>
        <v>-105.06</v>
      </c>
      <c r="AZ147" s="5">
        <f t="shared" si="47"/>
        <v>-119.38999999999999</v>
      </c>
      <c r="BA147" s="5">
        <f t="shared" si="47"/>
        <v>-160.76</v>
      </c>
      <c r="BB147" s="5">
        <f t="shared" si="47"/>
        <v>-809.17999999999984</v>
      </c>
      <c r="BC147" s="33">
        <f t="shared" si="47"/>
        <v>723.59999999999991</v>
      </c>
      <c r="BD147" s="34">
        <f t="shared" si="47"/>
        <v>-470.79000000000087</v>
      </c>
      <c r="BE147" s="7" t="e">
        <f t="shared" si="48"/>
        <v>#DIV/0!</v>
      </c>
      <c r="BF147" s="7">
        <f t="shared" si="48"/>
        <v>-0.11955618309450135</v>
      </c>
      <c r="BG147" s="7">
        <f t="shared" si="48"/>
        <v>-1.2099044178520357</v>
      </c>
      <c r="BH147" s="7">
        <f t="shared" si="48"/>
        <v>-0.23616246931884177</v>
      </c>
      <c r="BI147" s="36">
        <f t="shared" si="48"/>
        <v>0.41053455729669003</v>
      </c>
      <c r="BJ147" s="37">
        <f t="shared" si="48"/>
        <v>-7.4487020661569051E-2</v>
      </c>
      <c r="BK147" s="38">
        <f t="shared" si="49"/>
        <v>1</v>
      </c>
      <c r="BL147" s="38">
        <f t="shared" si="49"/>
        <v>0.20690353036414383</v>
      </c>
      <c r="BM147" s="38">
        <f t="shared" si="49"/>
        <v>-0.20505845158444233</v>
      </c>
      <c r="BN147" s="38">
        <f t="shared" si="49"/>
        <v>0.26632536348686886</v>
      </c>
      <c r="BO147" s="39">
        <f t="shared" si="49"/>
        <v>0.28370039025948834</v>
      </c>
      <c r="BP147" s="40">
        <f t="shared" si="49"/>
        <v>0.25576881623344344</v>
      </c>
      <c r="BQ147" s="38">
        <f t="shared" si="50"/>
        <v>0</v>
      </c>
      <c r="BR147" s="38">
        <f t="shared" si="50"/>
        <v>0.21357306773487778</v>
      </c>
      <c r="BS147" s="38">
        <f t="shared" si="50"/>
        <v>0.39615384615384619</v>
      </c>
      <c r="BT147" s="38">
        <f t="shared" si="50"/>
        <v>0.30639177248977689</v>
      </c>
      <c r="BU147" s="39">
        <f t="shared" si="50"/>
        <v>0.29382454678057929</v>
      </c>
      <c r="BV147" s="40">
        <f t="shared" si="50"/>
        <v>0.28479577882065621</v>
      </c>
      <c r="BW147" s="38">
        <f t="shared" si="51"/>
        <v>1</v>
      </c>
      <c r="BX147" s="38">
        <f t="shared" si="51"/>
        <v>-6.6695373707339467E-3</v>
      </c>
      <c r="BY147" s="38">
        <f t="shared" si="51"/>
        <v>-0.60121229773828855</v>
      </c>
      <c r="BZ147" s="38">
        <f t="shared" si="51"/>
        <v>-4.0066409002908032E-2</v>
      </c>
      <c r="CA147" s="39">
        <f t="shared" si="51"/>
        <v>-1.0124156521090943E-2</v>
      </c>
      <c r="CB147" s="40">
        <f t="shared" si="51"/>
        <v>-2.9026962587212768E-2</v>
      </c>
      <c r="CC147" s="2">
        <f t="shared" si="52"/>
        <v>10000</v>
      </c>
      <c r="CD147" s="2">
        <f t="shared" si="52"/>
        <v>-66.695373707339471</v>
      </c>
      <c r="CE147" s="2">
        <f t="shared" si="52"/>
        <v>-6012.1229773828854</v>
      </c>
      <c r="CF147" s="2">
        <f t="shared" si="52"/>
        <v>-400.66409002908034</v>
      </c>
      <c r="CG147" s="29">
        <f t="shared" si="52"/>
        <v>-101.24156521090943</v>
      </c>
      <c r="CH147" s="31">
        <f t="shared" si="52"/>
        <v>-290.26962587212768</v>
      </c>
      <c r="CI147" s="40">
        <f>IFERROR(M147/'Class Sum-WR'!M147,0)</f>
        <v>0.34221648174114533</v>
      </c>
    </row>
    <row r="148" spans="1:87" x14ac:dyDescent="0.2">
      <c r="A148" t="s">
        <v>46</v>
      </c>
      <c r="B148" t="s">
        <v>46</v>
      </c>
      <c r="C148" t="s">
        <v>78</v>
      </c>
      <c r="D148" t="s">
        <v>78</v>
      </c>
      <c r="E148" t="s">
        <v>75</v>
      </c>
      <c r="F148" s="27">
        <f t="shared" si="57"/>
        <v>46153</v>
      </c>
      <c r="G148" s="60" t="s">
        <v>36</v>
      </c>
      <c r="H148" s="28">
        <v>-69.86</v>
      </c>
      <c r="I148" s="2">
        <v>4789.2700000000004</v>
      </c>
      <c r="J148" s="2">
        <v>476.44</v>
      </c>
      <c r="K148" s="2">
        <v>8072.98</v>
      </c>
      <c r="L148" s="29">
        <v>4985.97</v>
      </c>
      <c r="M148" s="30">
        <f t="shared" si="53"/>
        <v>18254.8</v>
      </c>
      <c r="N148" t="s">
        <v>49</v>
      </c>
      <c r="O148" t="s">
        <v>49</v>
      </c>
      <c r="P148" t="s">
        <v>78</v>
      </c>
      <c r="Q148" t="s">
        <v>78</v>
      </c>
      <c r="R148" t="s">
        <v>75</v>
      </c>
      <c r="S148" s="27">
        <f t="shared" si="58"/>
        <v>45789</v>
      </c>
      <c r="T148" s="60" t="s">
        <v>36</v>
      </c>
      <c r="U148" s="28">
        <v>0</v>
      </c>
      <c r="V148" s="2">
        <v>3547.06</v>
      </c>
      <c r="W148" s="2">
        <v>155.29</v>
      </c>
      <c r="X148" s="2">
        <v>8033.61</v>
      </c>
      <c r="Y148" s="29">
        <v>4190.53</v>
      </c>
      <c r="Z148" s="31">
        <f t="shared" si="54"/>
        <v>15926.489999999998</v>
      </c>
      <c r="AA148" s="32">
        <f t="shared" si="45"/>
        <v>-69.86</v>
      </c>
      <c r="AB148" s="5">
        <f t="shared" si="45"/>
        <v>1242.2100000000005</v>
      </c>
      <c r="AC148" s="5">
        <f t="shared" si="45"/>
        <v>321.14999999999998</v>
      </c>
      <c r="AD148" s="5">
        <f t="shared" si="45"/>
        <v>39.369999999999891</v>
      </c>
      <c r="AE148" s="33">
        <f t="shared" si="45"/>
        <v>795.44000000000051</v>
      </c>
      <c r="AF148" s="34">
        <f t="shared" si="45"/>
        <v>2328.3100000000013</v>
      </c>
      <c r="AG148" s="35" t="e">
        <f t="shared" si="46"/>
        <v>#DIV/0!</v>
      </c>
      <c r="AH148" s="7">
        <f t="shared" si="46"/>
        <v>0.35020834155610575</v>
      </c>
      <c r="AI148" s="7">
        <f t="shared" si="46"/>
        <v>2.0680661987249662</v>
      </c>
      <c r="AJ148" s="7">
        <f t="shared" si="46"/>
        <v>4.9006610975638465E-3</v>
      </c>
      <c r="AK148" s="36">
        <f t="shared" si="46"/>
        <v>0.18981847164917101</v>
      </c>
      <c r="AL148" s="37">
        <f t="shared" si="46"/>
        <v>0.14619103141998027</v>
      </c>
      <c r="AM148" s="2">
        <v>-69.86</v>
      </c>
      <c r="AN148" s="2">
        <v>872.76</v>
      </c>
      <c r="AO148" s="2">
        <v>336.67</v>
      </c>
      <c r="AP148" s="2">
        <v>2376.1999999999998</v>
      </c>
      <c r="AQ148" s="29">
        <v>1303.6199999999999</v>
      </c>
      <c r="AR148" s="31">
        <f t="shared" si="55"/>
        <v>4819.3899999999994</v>
      </c>
      <c r="AS148" s="2">
        <v>0</v>
      </c>
      <c r="AT148" s="2">
        <v>696.14</v>
      </c>
      <c r="AU148" s="2">
        <v>1.92</v>
      </c>
      <c r="AV148" s="2">
        <v>2448.9899999999998</v>
      </c>
      <c r="AW148" s="29">
        <v>1243.31</v>
      </c>
      <c r="AX148" s="31">
        <f t="shared" si="56"/>
        <v>4390.3599999999997</v>
      </c>
      <c r="AY148" s="5">
        <f t="shared" si="47"/>
        <v>-69.86</v>
      </c>
      <c r="AZ148" s="5">
        <f t="shared" si="47"/>
        <v>176.62</v>
      </c>
      <c r="BA148" s="5">
        <f t="shared" si="47"/>
        <v>334.75</v>
      </c>
      <c r="BB148" s="5">
        <f t="shared" si="47"/>
        <v>-72.789999999999964</v>
      </c>
      <c r="BC148" s="33">
        <f t="shared" si="47"/>
        <v>60.309999999999945</v>
      </c>
      <c r="BD148" s="34">
        <f t="shared" si="47"/>
        <v>429.02999999999975</v>
      </c>
      <c r="BE148" s="7" t="e">
        <f t="shared" si="48"/>
        <v>#DIV/0!</v>
      </c>
      <c r="BF148" s="7">
        <f t="shared" si="48"/>
        <v>0.25371333352486569</v>
      </c>
      <c r="BG148" s="7">
        <f t="shared" si="48"/>
        <v>174.34895833333334</v>
      </c>
      <c r="BH148" s="7">
        <f t="shared" si="48"/>
        <v>-2.9722457012891015E-2</v>
      </c>
      <c r="BI148" s="36">
        <f t="shared" si="48"/>
        <v>4.8507612743402651E-2</v>
      </c>
      <c r="BJ148" s="37">
        <f t="shared" si="48"/>
        <v>9.7720915824670365E-2</v>
      </c>
      <c r="BK148" s="38">
        <f t="shared" si="49"/>
        <v>1</v>
      </c>
      <c r="BL148" s="38">
        <f t="shared" si="49"/>
        <v>0.18223236526652287</v>
      </c>
      <c r="BM148" s="38">
        <f t="shared" si="49"/>
        <v>0.70663672235748476</v>
      </c>
      <c r="BN148" s="38">
        <f t="shared" si="49"/>
        <v>0.29433988440451975</v>
      </c>
      <c r="BO148" s="39">
        <f t="shared" si="49"/>
        <v>0.2614576501663668</v>
      </c>
      <c r="BP148" s="40">
        <f t="shared" si="49"/>
        <v>0.26400672699783068</v>
      </c>
      <c r="BQ148" s="38">
        <f t="shared" si="50"/>
        <v>0</v>
      </c>
      <c r="BR148" s="38">
        <f t="shared" si="50"/>
        <v>0.19625830969873642</v>
      </c>
      <c r="BS148" s="38">
        <f t="shared" si="50"/>
        <v>1.2363964196020349E-2</v>
      </c>
      <c r="BT148" s="38">
        <f t="shared" si="50"/>
        <v>0.30484302822765852</v>
      </c>
      <c r="BU148" s="39">
        <f t="shared" si="50"/>
        <v>0.29669516743705449</v>
      </c>
      <c r="BV148" s="40">
        <f t="shared" si="50"/>
        <v>0.27566400380749306</v>
      </c>
      <c r="BW148" s="38">
        <f t="shared" si="51"/>
        <v>1</v>
      </c>
      <c r="BX148" s="38">
        <f t="shared" si="51"/>
        <v>-1.4025944432213555E-2</v>
      </c>
      <c r="BY148" s="38">
        <f t="shared" si="51"/>
        <v>0.69427275816146439</v>
      </c>
      <c r="BZ148" s="38">
        <f t="shared" si="51"/>
        <v>-1.0503143823138772E-2</v>
      </c>
      <c r="CA148" s="39">
        <f t="shared" si="51"/>
        <v>-3.523751727068769E-2</v>
      </c>
      <c r="CB148" s="40">
        <f t="shared" si="51"/>
        <v>-1.1657276809662387E-2</v>
      </c>
      <c r="CC148" s="2">
        <f t="shared" si="52"/>
        <v>10000</v>
      </c>
      <c r="CD148" s="2">
        <f t="shared" si="52"/>
        <v>-140.25944432213555</v>
      </c>
      <c r="CE148" s="2">
        <f t="shared" si="52"/>
        <v>6942.7275816146439</v>
      </c>
      <c r="CF148" s="2">
        <f t="shared" si="52"/>
        <v>-105.03143823138772</v>
      </c>
      <c r="CG148" s="29">
        <f t="shared" si="52"/>
        <v>-352.37517270687692</v>
      </c>
      <c r="CH148" s="31">
        <f t="shared" si="52"/>
        <v>-116.57276809662388</v>
      </c>
      <c r="CI148" s="40">
        <f>IFERROR(M148/'Class Sum-WR'!M148,0)</f>
        <v>0.31171589913647518</v>
      </c>
    </row>
    <row r="149" spans="1:87" x14ac:dyDescent="0.2">
      <c r="A149" t="s">
        <v>46</v>
      </c>
      <c r="B149" t="s">
        <v>46</v>
      </c>
      <c r="C149" t="s">
        <v>78</v>
      </c>
      <c r="D149" t="s">
        <v>78</v>
      </c>
      <c r="E149" t="s">
        <v>75</v>
      </c>
      <c r="F149" s="27">
        <f t="shared" si="57"/>
        <v>46154</v>
      </c>
      <c r="G149" s="60" t="s">
        <v>37</v>
      </c>
      <c r="H149" s="28">
        <v>-137.38999999999999</v>
      </c>
      <c r="I149" s="2">
        <v>3094.89</v>
      </c>
      <c r="J149" s="2">
        <v>246.43</v>
      </c>
      <c r="K149" s="2">
        <v>6985.15</v>
      </c>
      <c r="L149" s="29">
        <v>5434.17</v>
      </c>
      <c r="M149" s="30">
        <f t="shared" si="53"/>
        <v>15623.25</v>
      </c>
      <c r="N149" t="s">
        <v>49</v>
      </c>
      <c r="O149" t="s">
        <v>49</v>
      </c>
      <c r="P149" t="s">
        <v>78</v>
      </c>
      <c r="Q149" t="s">
        <v>78</v>
      </c>
      <c r="R149" t="s">
        <v>75</v>
      </c>
      <c r="S149" s="27">
        <f t="shared" si="58"/>
        <v>45790</v>
      </c>
      <c r="T149" s="60" t="s">
        <v>37</v>
      </c>
      <c r="U149" s="28">
        <v>0</v>
      </c>
      <c r="V149" s="2">
        <v>4554.5200000000004</v>
      </c>
      <c r="W149" s="2">
        <v>-376.02</v>
      </c>
      <c r="X149" s="2">
        <v>8439.09</v>
      </c>
      <c r="Y149" s="29">
        <v>5976.17</v>
      </c>
      <c r="Z149" s="31">
        <f t="shared" si="54"/>
        <v>18593.760000000002</v>
      </c>
      <c r="AA149" s="32">
        <f t="shared" si="45"/>
        <v>-137.38999999999999</v>
      </c>
      <c r="AB149" s="5">
        <f t="shared" si="45"/>
        <v>-1459.6300000000006</v>
      </c>
      <c r="AC149" s="5">
        <f t="shared" si="45"/>
        <v>622.45000000000005</v>
      </c>
      <c r="AD149" s="5">
        <f t="shared" si="45"/>
        <v>-1453.9400000000005</v>
      </c>
      <c r="AE149" s="33">
        <f t="shared" si="45"/>
        <v>-542</v>
      </c>
      <c r="AF149" s="34">
        <f t="shared" si="45"/>
        <v>-2970.510000000002</v>
      </c>
      <c r="AG149" s="35" t="e">
        <f t="shared" si="46"/>
        <v>#DIV/0!</v>
      </c>
      <c r="AH149" s="7">
        <f t="shared" si="46"/>
        <v>-0.3204794358132142</v>
      </c>
      <c r="AI149" s="7">
        <f t="shared" si="46"/>
        <v>-1.6553640763789161</v>
      </c>
      <c r="AJ149" s="7">
        <f t="shared" si="46"/>
        <v>-0.17228634840960347</v>
      </c>
      <c r="AK149" s="36">
        <f t="shared" si="46"/>
        <v>-9.0693537834432417E-2</v>
      </c>
      <c r="AL149" s="37">
        <f t="shared" si="46"/>
        <v>-0.15975843508790055</v>
      </c>
      <c r="AM149" s="2">
        <v>-137.38999999999999</v>
      </c>
      <c r="AN149" s="2">
        <v>624.47</v>
      </c>
      <c r="AO149" s="2">
        <v>96.53</v>
      </c>
      <c r="AP149" s="2">
        <v>1903.57</v>
      </c>
      <c r="AQ149" s="29">
        <v>1409.24</v>
      </c>
      <c r="AR149" s="31">
        <f t="shared" si="55"/>
        <v>3896.42</v>
      </c>
      <c r="AS149" s="2">
        <v>0</v>
      </c>
      <c r="AT149" s="2">
        <v>911.75</v>
      </c>
      <c r="AU149" s="2">
        <v>-308.08999999999997</v>
      </c>
      <c r="AV149" s="2">
        <v>2660.34</v>
      </c>
      <c r="AW149" s="29">
        <v>1652.67</v>
      </c>
      <c r="AX149" s="31">
        <f t="shared" si="56"/>
        <v>4916.67</v>
      </c>
      <c r="AY149" s="5">
        <f t="shared" si="47"/>
        <v>-137.38999999999999</v>
      </c>
      <c r="AZ149" s="5">
        <f t="shared" si="47"/>
        <v>-287.27999999999997</v>
      </c>
      <c r="BA149" s="5">
        <f t="shared" si="47"/>
        <v>404.62</v>
      </c>
      <c r="BB149" s="5">
        <f t="shared" si="47"/>
        <v>-756.77000000000021</v>
      </c>
      <c r="BC149" s="33">
        <f t="shared" si="47"/>
        <v>-243.43000000000006</v>
      </c>
      <c r="BD149" s="34">
        <f t="shared" si="47"/>
        <v>-1020.25</v>
      </c>
      <c r="BE149" s="7" t="e">
        <f t="shared" si="48"/>
        <v>#DIV/0!</v>
      </c>
      <c r="BF149" s="7">
        <f t="shared" si="48"/>
        <v>-0.31508637236084452</v>
      </c>
      <c r="BG149" s="7">
        <f t="shared" si="48"/>
        <v>-1.3133175370833199</v>
      </c>
      <c r="BH149" s="7">
        <f t="shared" si="48"/>
        <v>-0.28446363998586655</v>
      </c>
      <c r="BI149" s="36">
        <f t="shared" si="48"/>
        <v>-0.14729498326949728</v>
      </c>
      <c r="BJ149" s="37">
        <f t="shared" si="48"/>
        <v>-0.20750833389265499</v>
      </c>
      <c r="BK149" s="38">
        <f t="shared" si="49"/>
        <v>1</v>
      </c>
      <c r="BL149" s="38">
        <f t="shared" si="49"/>
        <v>0.20177453802881526</v>
      </c>
      <c r="BM149" s="38">
        <f t="shared" si="49"/>
        <v>0.39171367122509432</v>
      </c>
      <c r="BN149" s="38">
        <f t="shared" si="49"/>
        <v>0.27251669613394131</v>
      </c>
      <c r="BO149" s="39">
        <f t="shared" si="49"/>
        <v>0.25932939160902219</v>
      </c>
      <c r="BP149" s="40">
        <f t="shared" si="49"/>
        <v>0.24939881266701872</v>
      </c>
      <c r="BQ149" s="38">
        <f t="shared" si="50"/>
        <v>0</v>
      </c>
      <c r="BR149" s="38">
        <f t="shared" si="50"/>
        <v>0.20018574954111518</v>
      </c>
      <c r="BS149" s="38">
        <f t="shared" si="50"/>
        <v>0.81934471570661127</v>
      </c>
      <c r="BT149" s="38">
        <f t="shared" si="50"/>
        <v>0.31524015030056557</v>
      </c>
      <c r="BU149" s="39">
        <f t="shared" si="50"/>
        <v>0.27654333795725355</v>
      </c>
      <c r="BV149" s="40">
        <f t="shared" si="50"/>
        <v>0.26442580736763299</v>
      </c>
      <c r="BW149" s="38">
        <f t="shared" si="51"/>
        <v>1</v>
      </c>
      <c r="BX149" s="38">
        <f t="shared" si="51"/>
        <v>1.5887884877000824E-3</v>
      </c>
      <c r="BY149" s="38">
        <f t="shared" si="51"/>
        <v>-0.42763104448151695</v>
      </c>
      <c r="BZ149" s="38">
        <f t="shared" si="51"/>
        <v>-4.2723454166624264E-2</v>
      </c>
      <c r="CA149" s="39">
        <f t="shared" si="51"/>
        <v>-1.7213946348231368E-2</v>
      </c>
      <c r="CB149" s="40">
        <f t="shared" si="51"/>
        <v>-1.5026994700614277E-2</v>
      </c>
      <c r="CC149" s="2">
        <f t="shared" si="52"/>
        <v>10000</v>
      </c>
      <c r="CD149" s="2">
        <f t="shared" si="52"/>
        <v>15.887884877000824</v>
      </c>
      <c r="CE149" s="2">
        <f t="shared" si="52"/>
        <v>-4276.3104448151698</v>
      </c>
      <c r="CF149" s="2">
        <f t="shared" si="52"/>
        <v>-427.23454166624265</v>
      </c>
      <c r="CG149" s="29">
        <f t="shared" si="52"/>
        <v>-172.13946348231369</v>
      </c>
      <c r="CH149" s="31">
        <f t="shared" si="52"/>
        <v>-150.26994700614276</v>
      </c>
      <c r="CI149" s="40">
        <f>IFERROR(M149/'Class Sum-WR'!M149,0)</f>
        <v>0.21309794137288363</v>
      </c>
    </row>
    <row r="150" spans="1:87" x14ac:dyDescent="0.2">
      <c r="A150" t="s">
        <v>46</v>
      </c>
      <c r="B150" t="s">
        <v>46</v>
      </c>
      <c r="C150" t="s">
        <v>78</v>
      </c>
      <c r="D150" t="s">
        <v>78</v>
      </c>
      <c r="E150" t="s">
        <v>75</v>
      </c>
      <c r="F150" s="27">
        <f t="shared" si="57"/>
        <v>46155</v>
      </c>
      <c r="G150" s="60" t="s">
        <v>38</v>
      </c>
      <c r="H150" s="28">
        <v>-106.96</v>
      </c>
      <c r="I150" s="2">
        <v>5170.12</v>
      </c>
      <c r="J150" s="2">
        <v>273.95</v>
      </c>
      <c r="K150" s="2">
        <v>8554.81</v>
      </c>
      <c r="L150" s="29">
        <v>9097.18</v>
      </c>
      <c r="M150" s="30">
        <f t="shared" si="53"/>
        <v>22989.1</v>
      </c>
      <c r="N150" t="s">
        <v>49</v>
      </c>
      <c r="O150" t="s">
        <v>49</v>
      </c>
      <c r="P150" t="s">
        <v>78</v>
      </c>
      <c r="Q150" t="s">
        <v>78</v>
      </c>
      <c r="R150" t="s">
        <v>75</v>
      </c>
      <c r="S150" s="27">
        <f t="shared" si="58"/>
        <v>45791</v>
      </c>
      <c r="T150" s="60" t="s">
        <v>38</v>
      </c>
      <c r="U150" s="28">
        <v>0</v>
      </c>
      <c r="V150" s="2">
        <v>4186.17</v>
      </c>
      <c r="W150" s="2">
        <v>185.72</v>
      </c>
      <c r="X150" s="2">
        <v>8476.6299999999992</v>
      </c>
      <c r="Y150" s="29">
        <v>7666.93</v>
      </c>
      <c r="Z150" s="31">
        <f t="shared" si="54"/>
        <v>20515.45</v>
      </c>
      <c r="AA150" s="32">
        <f t="shared" si="45"/>
        <v>-106.96</v>
      </c>
      <c r="AB150" s="5">
        <f t="shared" si="45"/>
        <v>983.94999999999982</v>
      </c>
      <c r="AC150" s="5">
        <f t="shared" si="45"/>
        <v>88.22999999999999</v>
      </c>
      <c r="AD150" s="5">
        <f t="shared" si="45"/>
        <v>78.180000000000291</v>
      </c>
      <c r="AE150" s="33">
        <f t="shared" si="45"/>
        <v>1430.25</v>
      </c>
      <c r="AF150" s="34">
        <f t="shared" si="45"/>
        <v>2473.6499999999978</v>
      </c>
      <c r="AG150" s="35" t="e">
        <f t="shared" si="46"/>
        <v>#DIV/0!</v>
      </c>
      <c r="AH150" s="7">
        <f t="shared" si="46"/>
        <v>0.23504778831246695</v>
      </c>
      <c r="AI150" s="7">
        <f t="shared" si="46"/>
        <v>0.47506999784622006</v>
      </c>
      <c r="AJ150" s="7">
        <f t="shared" si="46"/>
        <v>9.2230048969932973E-3</v>
      </c>
      <c r="AK150" s="36">
        <f t="shared" si="46"/>
        <v>0.18654794030987631</v>
      </c>
      <c r="AL150" s="37">
        <f t="shared" si="46"/>
        <v>0.12057498129458519</v>
      </c>
      <c r="AM150" s="2">
        <v>-106.96</v>
      </c>
      <c r="AN150" s="2">
        <v>982.67</v>
      </c>
      <c r="AO150" s="2">
        <v>124.48</v>
      </c>
      <c r="AP150" s="2">
        <v>2461.44</v>
      </c>
      <c r="AQ150" s="29">
        <v>2425.16</v>
      </c>
      <c r="AR150" s="31">
        <f t="shared" si="55"/>
        <v>5886.79</v>
      </c>
      <c r="AS150" s="2">
        <v>0</v>
      </c>
      <c r="AT150" s="2">
        <v>860.84</v>
      </c>
      <c r="AU150" s="2">
        <v>66.13</v>
      </c>
      <c r="AV150" s="2">
        <v>2553.3200000000002</v>
      </c>
      <c r="AW150" s="29">
        <v>2124.84</v>
      </c>
      <c r="AX150" s="31">
        <f t="shared" si="56"/>
        <v>5605.13</v>
      </c>
      <c r="AY150" s="5">
        <f t="shared" si="47"/>
        <v>-106.96</v>
      </c>
      <c r="AZ150" s="5">
        <f t="shared" si="47"/>
        <v>121.82999999999993</v>
      </c>
      <c r="BA150" s="5">
        <f t="shared" si="47"/>
        <v>58.350000000000009</v>
      </c>
      <c r="BB150" s="5">
        <f t="shared" si="47"/>
        <v>-91.880000000000109</v>
      </c>
      <c r="BC150" s="33">
        <f t="shared" si="47"/>
        <v>300.31999999999971</v>
      </c>
      <c r="BD150" s="34">
        <f t="shared" si="47"/>
        <v>281.65999999999985</v>
      </c>
      <c r="BE150" s="7" t="e">
        <f t="shared" si="48"/>
        <v>#DIV/0!</v>
      </c>
      <c r="BF150" s="7">
        <f t="shared" si="48"/>
        <v>0.14152455740904224</v>
      </c>
      <c r="BG150" s="7">
        <f t="shared" si="48"/>
        <v>0.88235294117647078</v>
      </c>
      <c r="BH150" s="7">
        <f t="shared" si="48"/>
        <v>-3.5984522112387049E-2</v>
      </c>
      <c r="BI150" s="36">
        <f t="shared" si="48"/>
        <v>0.14133770072099533</v>
      </c>
      <c r="BJ150" s="37">
        <f t="shared" si="48"/>
        <v>5.0250395619726905E-2</v>
      </c>
      <c r="BK150" s="38">
        <f t="shared" si="49"/>
        <v>1</v>
      </c>
      <c r="BL150" s="38">
        <f t="shared" si="49"/>
        <v>0.19006715511438807</v>
      </c>
      <c r="BM150" s="38">
        <f t="shared" si="49"/>
        <v>0.45438948713268851</v>
      </c>
      <c r="BN150" s="38">
        <f t="shared" si="49"/>
        <v>0.28772585247363769</v>
      </c>
      <c r="BO150" s="39">
        <f t="shared" si="49"/>
        <v>0.26658371055645813</v>
      </c>
      <c r="BP150" s="40">
        <f t="shared" si="49"/>
        <v>0.25606874562292564</v>
      </c>
      <c r="BQ150" s="38">
        <f t="shared" si="50"/>
        <v>0</v>
      </c>
      <c r="BR150" s="38">
        <f t="shared" si="50"/>
        <v>0.20563904475929071</v>
      </c>
      <c r="BS150" s="38">
        <f t="shared" si="50"/>
        <v>0.35607365927202239</v>
      </c>
      <c r="BT150" s="38">
        <f t="shared" si="50"/>
        <v>0.30121876264506064</v>
      </c>
      <c r="BU150" s="39">
        <f t="shared" si="50"/>
        <v>0.27714352420069049</v>
      </c>
      <c r="BV150" s="40">
        <f t="shared" si="50"/>
        <v>0.27321506474388813</v>
      </c>
      <c r="BW150" s="38">
        <f t="shared" si="51"/>
        <v>1</v>
      </c>
      <c r="BX150" s="38">
        <f t="shared" si="51"/>
        <v>-1.5571889644902637E-2</v>
      </c>
      <c r="BY150" s="38">
        <f t="shared" si="51"/>
        <v>9.8315827860666116E-2</v>
      </c>
      <c r="BZ150" s="38">
        <f t="shared" si="51"/>
        <v>-1.3492910171422956E-2</v>
      </c>
      <c r="CA150" s="39">
        <f t="shared" si="51"/>
        <v>-1.0559813644232363E-2</v>
      </c>
      <c r="CB150" s="40">
        <f t="shared" si="51"/>
        <v>-1.7146319120962483E-2</v>
      </c>
      <c r="CC150" s="2">
        <f t="shared" si="52"/>
        <v>10000</v>
      </c>
      <c r="CD150" s="2">
        <f t="shared" si="52"/>
        <v>-155.71889644902637</v>
      </c>
      <c r="CE150" s="2">
        <f t="shared" si="52"/>
        <v>983.15827860666116</v>
      </c>
      <c r="CF150" s="2">
        <f t="shared" si="52"/>
        <v>-134.92910171422955</v>
      </c>
      <c r="CG150" s="29">
        <f t="shared" si="52"/>
        <v>-105.59813644232364</v>
      </c>
      <c r="CH150" s="31">
        <f t="shared" si="52"/>
        <v>-171.46319120962482</v>
      </c>
      <c r="CI150" s="40">
        <f>IFERROR(M150/'Class Sum-WR'!M150,0)</f>
        <v>0.27898231906123327</v>
      </c>
    </row>
    <row r="151" spans="1:87" x14ac:dyDescent="0.2">
      <c r="A151" t="s">
        <v>46</v>
      </c>
      <c r="B151" t="s">
        <v>46</v>
      </c>
      <c r="C151" t="s">
        <v>78</v>
      </c>
      <c r="D151" t="s">
        <v>78</v>
      </c>
      <c r="E151" t="s">
        <v>75</v>
      </c>
      <c r="F151" s="27">
        <f t="shared" si="57"/>
        <v>46156</v>
      </c>
      <c r="G151" s="60" t="s">
        <v>39</v>
      </c>
      <c r="H151" s="28">
        <v>-122.77</v>
      </c>
      <c r="I151" s="2">
        <v>6150.41</v>
      </c>
      <c r="J151" s="2">
        <v>281.70999999999998</v>
      </c>
      <c r="K151" s="2">
        <v>15199.22</v>
      </c>
      <c r="L151" s="29">
        <v>8490.09</v>
      </c>
      <c r="M151" s="30">
        <f t="shared" si="53"/>
        <v>29998.66</v>
      </c>
      <c r="N151" t="s">
        <v>49</v>
      </c>
      <c r="O151" t="s">
        <v>49</v>
      </c>
      <c r="P151" t="s">
        <v>78</v>
      </c>
      <c r="Q151" t="s">
        <v>78</v>
      </c>
      <c r="R151" t="s">
        <v>75</v>
      </c>
      <c r="S151" s="27">
        <f t="shared" si="58"/>
        <v>45792</v>
      </c>
      <c r="T151" s="60" t="s">
        <v>39</v>
      </c>
      <c r="U151" s="28">
        <v>0</v>
      </c>
      <c r="V151" s="2">
        <v>7028.13</v>
      </c>
      <c r="W151" s="2">
        <v>509.42</v>
      </c>
      <c r="X151" s="2">
        <v>14377.52</v>
      </c>
      <c r="Y151" s="29">
        <v>10945.26</v>
      </c>
      <c r="Z151" s="31">
        <f t="shared" si="54"/>
        <v>32860.33</v>
      </c>
      <c r="AA151" s="32">
        <f t="shared" si="45"/>
        <v>-122.77</v>
      </c>
      <c r="AB151" s="5">
        <f t="shared" si="45"/>
        <v>-877.72000000000025</v>
      </c>
      <c r="AC151" s="5">
        <f t="shared" si="45"/>
        <v>-227.71000000000004</v>
      </c>
      <c r="AD151" s="5">
        <f t="shared" si="45"/>
        <v>821.69999999999891</v>
      </c>
      <c r="AE151" s="33">
        <f t="shared" si="45"/>
        <v>-2455.17</v>
      </c>
      <c r="AF151" s="34">
        <f t="shared" si="45"/>
        <v>-2861.6700000000019</v>
      </c>
      <c r="AG151" s="35" t="e">
        <f t="shared" si="46"/>
        <v>#DIV/0!</v>
      </c>
      <c r="AH151" s="7">
        <f t="shared" si="46"/>
        <v>-0.12488670528291312</v>
      </c>
      <c r="AI151" s="7">
        <f t="shared" si="46"/>
        <v>-0.44699854736759459</v>
      </c>
      <c r="AJ151" s="7">
        <f t="shared" si="46"/>
        <v>5.7151720185400462E-2</v>
      </c>
      <c r="AK151" s="36">
        <f t="shared" si="46"/>
        <v>-0.22431353846322519</v>
      </c>
      <c r="AL151" s="37">
        <f t="shared" si="46"/>
        <v>-8.7085857019695234E-2</v>
      </c>
      <c r="AM151" s="2">
        <v>-122.77</v>
      </c>
      <c r="AN151" s="2">
        <v>1239.8699999999999</v>
      </c>
      <c r="AO151" s="2">
        <v>137.18</v>
      </c>
      <c r="AP151" s="2">
        <v>4223.3500000000004</v>
      </c>
      <c r="AQ151" s="29">
        <v>2234.39</v>
      </c>
      <c r="AR151" s="31">
        <f t="shared" si="55"/>
        <v>7712.02</v>
      </c>
      <c r="AS151" s="2">
        <v>0</v>
      </c>
      <c r="AT151" s="2">
        <v>1505.16</v>
      </c>
      <c r="AU151" s="2">
        <v>269.25</v>
      </c>
      <c r="AV151" s="2">
        <v>4370.3100000000004</v>
      </c>
      <c r="AW151" s="29">
        <v>3151.49</v>
      </c>
      <c r="AX151" s="31">
        <f t="shared" si="56"/>
        <v>9296.2099999999991</v>
      </c>
      <c r="AY151" s="5">
        <f t="shared" si="47"/>
        <v>-122.77</v>
      </c>
      <c r="AZ151" s="5">
        <f t="shared" si="47"/>
        <v>-265.29000000000019</v>
      </c>
      <c r="BA151" s="5">
        <f t="shared" si="47"/>
        <v>-132.07</v>
      </c>
      <c r="BB151" s="5">
        <f t="shared" si="47"/>
        <v>-146.96000000000004</v>
      </c>
      <c r="BC151" s="33">
        <f t="shared" si="47"/>
        <v>-917.09999999999991</v>
      </c>
      <c r="BD151" s="34">
        <f t="shared" si="47"/>
        <v>-1584.1899999999987</v>
      </c>
      <c r="BE151" s="7" t="e">
        <f t="shared" si="48"/>
        <v>#DIV/0!</v>
      </c>
      <c r="BF151" s="7">
        <f t="shared" si="48"/>
        <v>-0.17625368731563434</v>
      </c>
      <c r="BG151" s="7">
        <f t="shared" si="48"/>
        <v>-0.49051067780872792</v>
      </c>
      <c r="BH151" s="7">
        <f t="shared" si="48"/>
        <v>-3.3626905185215702E-2</v>
      </c>
      <c r="BI151" s="36">
        <f t="shared" si="48"/>
        <v>-0.29100520706078709</v>
      </c>
      <c r="BJ151" s="37">
        <f t="shared" si="48"/>
        <v>-0.17041245841047037</v>
      </c>
      <c r="BK151" s="38">
        <f t="shared" si="49"/>
        <v>1</v>
      </c>
      <c r="BL151" s="38">
        <f t="shared" si="49"/>
        <v>0.20159143861953918</v>
      </c>
      <c r="BM151" s="38">
        <f t="shared" si="49"/>
        <v>0.48695466969578649</v>
      </c>
      <c r="BN151" s="38">
        <f t="shared" si="49"/>
        <v>0.27786623260930499</v>
      </c>
      <c r="BO151" s="39">
        <f t="shared" si="49"/>
        <v>0.26317624430365283</v>
      </c>
      <c r="BP151" s="40">
        <f t="shared" si="49"/>
        <v>0.25707881618712303</v>
      </c>
      <c r="BQ151" s="38">
        <f t="shared" si="50"/>
        <v>0</v>
      </c>
      <c r="BR151" s="38">
        <f t="shared" si="50"/>
        <v>0.21416223092060052</v>
      </c>
      <c r="BS151" s="38">
        <f t="shared" si="50"/>
        <v>0.52854226375093238</v>
      </c>
      <c r="BT151" s="38">
        <f t="shared" si="50"/>
        <v>0.30396827825661171</v>
      </c>
      <c r="BU151" s="39">
        <f t="shared" si="50"/>
        <v>0.28793194496978597</v>
      </c>
      <c r="BV151" s="40">
        <f t="shared" si="50"/>
        <v>0.28290068906794297</v>
      </c>
      <c r="BW151" s="38">
        <f t="shared" si="51"/>
        <v>1</v>
      </c>
      <c r="BX151" s="38">
        <f t="shared" si="51"/>
        <v>-1.257079230106134E-2</v>
      </c>
      <c r="BY151" s="38">
        <f t="shared" si="51"/>
        <v>-4.1587594055145893E-2</v>
      </c>
      <c r="BZ151" s="38">
        <f t="shared" si="51"/>
        <v>-2.6102045647306726E-2</v>
      </c>
      <c r="CA151" s="39">
        <f t="shared" si="51"/>
        <v>-2.475570066613314E-2</v>
      </c>
      <c r="CB151" s="40">
        <f t="shared" si="51"/>
        <v>-2.582187288081994E-2</v>
      </c>
      <c r="CC151" s="2">
        <f t="shared" si="52"/>
        <v>10000</v>
      </c>
      <c r="CD151" s="2">
        <f t="shared" si="52"/>
        <v>-125.7079230106134</v>
      </c>
      <c r="CE151" s="2">
        <f t="shared" si="52"/>
        <v>-415.87594055145894</v>
      </c>
      <c r="CF151" s="2">
        <f t="shared" si="52"/>
        <v>-261.02045647306727</v>
      </c>
      <c r="CG151" s="29">
        <f t="shared" si="52"/>
        <v>-247.5570066613314</v>
      </c>
      <c r="CH151" s="31">
        <f t="shared" si="52"/>
        <v>-258.21872880819939</v>
      </c>
      <c r="CI151" s="40">
        <f>IFERROR(M151/'Class Sum-WR'!M151,0)</f>
        <v>0.33441118873884679</v>
      </c>
    </row>
    <row r="152" spans="1:87" x14ac:dyDescent="0.2">
      <c r="A152" t="s">
        <v>46</v>
      </c>
      <c r="B152" t="s">
        <v>46</v>
      </c>
      <c r="C152" t="s">
        <v>78</v>
      </c>
      <c r="D152" t="s">
        <v>78</v>
      </c>
      <c r="E152" t="s">
        <v>75</v>
      </c>
      <c r="F152" s="27">
        <f t="shared" si="57"/>
        <v>46157</v>
      </c>
      <c r="G152" s="60" t="s">
        <v>40</v>
      </c>
      <c r="H152" s="28">
        <v>-73.14</v>
      </c>
      <c r="I152" s="2">
        <v>12139.94</v>
      </c>
      <c r="J152" s="2">
        <v>1342.62</v>
      </c>
      <c r="K152" s="2">
        <v>19439.580000000002</v>
      </c>
      <c r="L152" s="29">
        <v>10365.94</v>
      </c>
      <c r="M152" s="30">
        <f t="shared" si="53"/>
        <v>43214.94</v>
      </c>
      <c r="N152" t="s">
        <v>49</v>
      </c>
      <c r="O152" t="s">
        <v>49</v>
      </c>
      <c r="P152" t="s">
        <v>78</v>
      </c>
      <c r="Q152" t="s">
        <v>78</v>
      </c>
      <c r="R152" t="s">
        <v>75</v>
      </c>
      <c r="S152" s="27">
        <f t="shared" si="58"/>
        <v>45793</v>
      </c>
      <c r="T152" s="60" t="s">
        <v>40</v>
      </c>
      <c r="U152" s="28">
        <v>4.99</v>
      </c>
      <c r="V152" s="2">
        <v>10361.450000000001</v>
      </c>
      <c r="W152" s="2">
        <v>495.19</v>
      </c>
      <c r="X152" s="2">
        <v>19654.37</v>
      </c>
      <c r="Y152" s="29">
        <v>14691.5</v>
      </c>
      <c r="Z152" s="31">
        <f t="shared" si="54"/>
        <v>45207.5</v>
      </c>
      <c r="AA152" s="32">
        <f t="shared" si="45"/>
        <v>-78.13</v>
      </c>
      <c r="AB152" s="5">
        <f t="shared" si="45"/>
        <v>1778.4899999999998</v>
      </c>
      <c r="AC152" s="5">
        <f t="shared" si="45"/>
        <v>847.42999999999984</v>
      </c>
      <c r="AD152" s="5">
        <f t="shared" si="45"/>
        <v>-214.78999999999724</v>
      </c>
      <c r="AE152" s="33">
        <f t="shared" si="45"/>
        <v>-4325.5599999999995</v>
      </c>
      <c r="AF152" s="34">
        <f t="shared" si="45"/>
        <v>-1992.5599999999977</v>
      </c>
      <c r="AG152" s="35">
        <f t="shared" si="46"/>
        <v>-15.657314629258515</v>
      </c>
      <c r="AH152" s="7">
        <f t="shared" si="46"/>
        <v>0.1716448952607984</v>
      </c>
      <c r="AI152" s="7">
        <f t="shared" si="46"/>
        <v>1.7113229265534438</v>
      </c>
      <c r="AJ152" s="7">
        <f t="shared" si="46"/>
        <v>-1.0928358426141222E-2</v>
      </c>
      <c r="AK152" s="36">
        <f t="shared" si="46"/>
        <v>-0.29442602865602557</v>
      </c>
      <c r="AL152" s="37">
        <f t="shared" si="46"/>
        <v>-4.4075872366310845E-2</v>
      </c>
      <c r="AM152" s="2">
        <v>-73.14</v>
      </c>
      <c r="AN152" s="2">
        <v>2308.34</v>
      </c>
      <c r="AO152" s="2">
        <v>862.31</v>
      </c>
      <c r="AP152" s="2">
        <v>5386.22</v>
      </c>
      <c r="AQ152" s="29">
        <v>2689.52</v>
      </c>
      <c r="AR152" s="31">
        <f t="shared" si="55"/>
        <v>11173.25</v>
      </c>
      <c r="AS152" s="2">
        <v>4.99</v>
      </c>
      <c r="AT152" s="2">
        <v>2143.63</v>
      </c>
      <c r="AU152" s="2">
        <v>185.21</v>
      </c>
      <c r="AV152" s="2">
        <v>5793.94</v>
      </c>
      <c r="AW152" s="29">
        <v>4378.2</v>
      </c>
      <c r="AX152" s="31">
        <f t="shared" si="56"/>
        <v>12505.97</v>
      </c>
      <c r="AY152" s="5">
        <f t="shared" si="47"/>
        <v>-78.13</v>
      </c>
      <c r="AZ152" s="5">
        <f t="shared" si="47"/>
        <v>164.71000000000004</v>
      </c>
      <c r="BA152" s="5">
        <f t="shared" si="47"/>
        <v>677.09999999999991</v>
      </c>
      <c r="BB152" s="5">
        <f t="shared" si="47"/>
        <v>-407.71999999999935</v>
      </c>
      <c r="BC152" s="33">
        <f t="shared" si="47"/>
        <v>-1688.6799999999998</v>
      </c>
      <c r="BD152" s="34">
        <f t="shared" si="47"/>
        <v>-1332.7199999999993</v>
      </c>
      <c r="BE152" s="7">
        <f t="shared" si="48"/>
        <v>-15.657314629258515</v>
      </c>
      <c r="BF152" s="7">
        <f t="shared" si="48"/>
        <v>7.683695413854072E-2</v>
      </c>
      <c r="BG152" s="7">
        <f t="shared" si="48"/>
        <v>3.6558501160844439</v>
      </c>
      <c r="BH152" s="7">
        <f t="shared" si="48"/>
        <v>-7.0370076321121619E-2</v>
      </c>
      <c r="BI152" s="36">
        <f t="shared" si="48"/>
        <v>-0.38570188662007215</v>
      </c>
      <c r="BJ152" s="37">
        <f t="shared" si="48"/>
        <v>-0.10656670374229263</v>
      </c>
      <c r="BK152" s="38">
        <f t="shared" si="49"/>
        <v>1</v>
      </c>
      <c r="BL152" s="38">
        <f t="shared" si="49"/>
        <v>0.19014426759934563</v>
      </c>
      <c r="BM152" s="38">
        <f t="shared" si="49"/>
        <v>0.64225916491635759</v>
      </c>
      <c r="BN152" s="38">
        <f t="shared" si="49"/>
        <v>0.27707491622761393</v>
      </c>
      <c r="BO152" s="39">
        <f t="shared" si="49"/>
        <v>0.25945741534294042</v>
      </c>
      <c r="BP152" s="40">
        <f t="shared" si="49"/>
        <v>0.25855063086978713</v>
      </c>
      <c r="BQ152" s="38">
        <f t="shared" si="50"/>
        <v>1</v>
      </c>
      <c r="BR152" s="38">
        <f t="shared" si="50"/>
        <v>0.20688513673279318</v>
      </c>
      <c r="BS152" s="38">
        <f t="shared" si="50"/>
        <v>0.37401805367636665</v>
      </c>
      <c r="BT152" s="38">
        <f t="shared" si="50"/>
        <v>0.29479143823994358</v>
      </c>
      <c r="BU152" s="39">
        <f t="shared" si="50"/>
        <v>0.29800905285369089</v>
      </c>
      <c r="BV152" s="40">
        <f t="shared" si="50"/>
        <v>0.27663485041198915</v>
      </c>
      <c r="BW152" s="38">
        <f t="shared" si="51"/>
        <v>0</v>
      </c>
      <c r="BX152" s="38">
        <f t="shared" si="51"/>
        <v>-1.674086913344755E-2</v>
      </c>
      <c r="BY152" s="38">
        <f t="shared" si="51"/>
        <v>0.26824111123999095</v>
      </c>
      <c r="BZ152" s="38">
        <f t="shared" si="51"/>
        <v>-1.771652201232965E-2</v>
      </c>
      <c r="CA152" s="39">
        <f t="shared" si="51"/>
        <v>-3.8551637510750469E-2</v>
      </c>
      <c r="CB152" s="40">
        <f t="shared" si="51"/>
        <v>-1.8084219542202018E-2</v>
      </c>
      <c r="CC152" s="2">
        <f t="shared" si="52"/>
        <v>0</v>
      </c>
      <c r="CD152" s="2">
        <f t="shared" si="52"/>
        <v>-167.40869133447549</v>
      </c>
      <c r="CE152" s="2">
        <f t="shared" si="52"/>
        <v>2682.4111123999096</v>
      </c>
      <c r="CF152" s="2">
        <f t="shared" si="52"/>
        <v>-177.16522012329651</v>
      </c>
      <c r="CG152" s="29">
        <f t="shared" si="52"/>
        <v>-385.5163751075047</v>
      </c>
      <c r="CH152" s="31">
        <f t="shared" si="52"/>
        <v>-180.84219542202018</v>
      </c>
      <c r="CI152" s="40">
        <f>IFERROR(M152/'Class Sum-WR'!M152,0)</f>
        <v>0.34448741254081011</v>
      </c>
    </row>
    <row r="153" spans="1:87" ht="13.5" thickBot="1" x14ac:dyDescent="0.25">
      <c r="A153" t="s">
        <v>46</v>
      </c>
      <c r="B153" t="s">
        <v>46</v>
      </c>
      <c r="C153" t="s">
        <v>78</v>
      </c>
      <c r="D153" t="s">
        <v>78</v>
      </c>
      <c r="E153" t="s">
        <v>75</v>
      </c>
      <c r="F153" s="41">
        <f t="shared" si="57"/>
        <v>46158</v>
      </c>
      <c r="G153" s="61" t="s">
        <v>41</v>
      </c>
      <c r="H153" s="43">
        <v>-111.52</v>
      </c>
      <c r="I153" s="44">
        <v>11717.47</v>
      </c>
      <c r="J153" s="44">
        <v>907.76</v>
      </c>
      <c r="K153" s="44">
        <v>17450.740000000002</v>
      </c>
      <c r="L153" s="45">
        <v>10688.1</v>
      </c>
      <c r="M153" s="46">
        <f t="shared" si="53"/>
        <v>40652.550000000003</v>
      </c>
      <c r="N153" t="s">
        <v>49</v>
      </c>
      <c r="O153" t="s">
        <v>49</v>
      </c>
      <c r="P153" t="s">
        <v>78</v>
      </c>
      <c r="Q153" t="s">
        <v>78</v>
      </c>
      <c r="R153" t="s">
        <v>75</v>
      </c>
      <c r="S153" s="41">
        <f t="shared" si="58"/>
        <v>45794</v>
      </c>
      <c r="T153" s="61" t="s">
        <v>41</v>
      </c>
      <c r="U153" s="43">
        <v>0</v>
      </c>
      <c r="V153" s="44">
        <v>10468.43</v>
      </c>
      <c r="W153" s="44">
        <v>1389.67</v>
      </c>
      <c r="X153" s="44">
        <v>22216.28</v>
      </c>
      <c r="Y153" s="45">
        <v>13049.99</v>
      </c>
      <c r="Z153" s="47">
        <f t="shared" si="54"/>
        <v>47124.369999999995</v>
      </c>
      <c r="AA153" s="48">
        <f t="shared" si="45"/>
        <v>-111.52</v>
      </c>
      <c r="AB153" s="49">
        <f t="shared" si="45"/>
        <v>1249.0399999999991</v>
      </c>
      <c r="AC153" s="49">
        <f t="shared" si="45"/>
        <v>-481.91000000000008</v>
      </c>
      <c r="AD153" s="49">
        <f t="shared" si="45"/>
        <v>-4765.5399999999972</v>
      </c>
      <c r="AE153" s="50">
        <f t="shared" si="45"/>
        <v>-2361.8899999999994</v>
      </c>
      <c r="AF153" s="51">
        <f t="shared" si="45"/>
        <v>-6471.8199999999924</v>
      </c>
      <c r="AG153" s="52" t="e">
        <f t="shared" si="46"/>
        <v>#DIV/0!</v>
      </c>
      <c r="AH153" s="53">
        <f t="shared" si="46"/>
        <v>0.11931493070116522</v>
      </c>
      <c r="AI153" s="53">
        <f t="shared" si="46"/>
        <v>-0.34678017083192414</v>
      </c>
      <c r="AJ153" s="53">
        <f t="shared" si="46"/>
        <v>-0.21450665908063804</v>
      </c>
      <c r="AK153" s="54">
        <f t="shared" si="46"/>
        <v>-0.18098787815163073</v>
      </c>
      <c r="AL153" s="55">
        <f t="shared" si="46"/>
        <v>-0.13733488638680991</v>
      </c>
      <c r="AM153" s="44">
        <v>-111.52</v>
      </c>
      <c r="AN153" s="44">
        <v>2427.2399999999998</v>
      </c>
      <c r="AO153" s="44">
        <v>569.46</v>
      </c>
      <c r="AP153" s="44">
        <v>4767.3599999999997</v>
      </c>
      <c r="AQ153" s="45">
        <v>3026.3</v>
      </c>
      <c r="AR153" s="47">
        <f t="shared" si="55"/>
        <v>10678.84</v>
      </c>
      <c r="AS153" s="44">
        <v>0</v>
      </c>
      <c r="AT153" s="44">
        <v>2215.9</v>
      </c>
      <c r="AU153" s="44">
        <v>954.14</v>
      </c>
      <c r="AV153" s="44">
        <v>6684.53</v>
      </c>
      <c r="AW153" s="45">
        <v>3894.43</v>
      </c>
      <c r="AX153" s="47">
        <f t="shared" si="56"/>
        <v>13749</v>
      </c>
      <c r="AY153" s="49">
        <f t="shared" si="47"/>
        <v>-111.52</v>
      </c>
      <c r="AZ153" s="49">
        <f t="shared" si="47"/>
        <v>211.33999999999969</v>
      </c>
      <c r="BA153" s="49">
        <f t="shared" si="47"/>
        <v>-384.67999999999995</v>
      </c>
      <c r="BB153" s="49">
        <f t="shared" si="47"/>
        <v>-1917.17</v>
      </c>
      <c r="BC153" s="50">
        <f t="shared" si="47"/>
        <v>-868.12999999999965</v>
      </c>
      <c r="BD153" s="51">
        <f t="shared" si="47"/>
        <v>-3070.16</v>
      </c>
      <c r="BE153" s="53" t="e">
        <f t="shared" si="48"/>
        <v>#DIV/0!</v>
      </c>
      <c r="BF153" s="53">
        <f t="shared" si="48"/>
        <v>9.5374339997292154E-2</v>
      </c>
      <c r="BG153" s="53">
        <f t="shared" si="48"/>
        <v>-0.40316934621753614</v>
      </c>
      <c r="BH153" s="53">
        <f t="shared" si="48"/>
        <v>-0.28680700064178039</v>
      </c>
      <c r="BI153" s="54">
        <f t="shared" si="48"/>
        <v>-0.2229158053938573</v>
      </c>
      <c r="BJ153" s="55">
        <f t="shared" si="48"/>
        <v>-0.22330060368026763</v>
      </c>
      <c r="BK153" s="56">
        <f t="shared" si="49"/>
        <v>1</v>
      </c>
      <c r="BL153" s="56">
        <f t="shared" si="49"/>
        <v>0.20714710598789671</v>
      </c>
      <c r="BM153" s="56">
        <f t="shared" si="49"/>
        <v>0.62732440292588354</v>
      </c>
      <c r="BN153" s="56">
        <f t="shared" si="49"/>
        <v>0.27318956101575059</v>
      </c>
      <c r="BO153" s="57">
        <f t="shared" si="49"/>
        <v>0.28314667714561054</v>
      </c>
      <c r="BP153" s="58">
        <f t="shared" si="49"/>
        <v>0.26268561258764822</v>
      </c>
      <c r="BQ153" s="56">
        <f t="shared" si="50"/>
        <v>0</v>
      </c>
      <c r="BR153" s="56">
        <f t="shared" si="50"/>
        <v>0.21167452999160333</v>
      </c>
      <c r="BS153" s="56">
        <f t="shared" si="50"/>
        <v>0.68659465916368634</v>
      </c>
      <c r="BT153" s="56">
        <f t="shared" si="50"/>
        <v>0.30088430646354836</v>
      </c>
      <c r="BU153" s="57">
        <f t="shared" si="50"/>
        <v>0.298423983466654</v>
      </c>
      <c r="BV153" s="58">
        <f t="shared" si="50"/>
        <v>0.29175986861999431</v>
      </c>
      <c r="BW153" s="56">
        <f t="shared" si="51"/>
        <v>1</v>
      </c>
      <c r="BX153" s="56">
        <f t="shared" si="51"/>
        <v>-4.5274240037066205E-3</v>
      </c>
      <c r="BY153" s="56">
        <f t="shared" si="51"/>
        <v>-5.9270256237802799E-2</v>
      </c>
      <c r="BZ153" s="56">
        <f t="shared" si="51"/>
        <v>-2.7694745447797764E-2</v>
      </c>
      <c r="CA153" s="57">
        <f t="shared" si="51"/>
        <v>-1.527730632104346E-2</v>
      </c>
      <c r="CB153" s="58">
        <f t="shared" si="51"/>
        <v>-2.9074256032346091E-2</v>
      </c>
      <c r="CC153" s="44">
        <f t="shared" si="52"/>
        <v>10000</v>
      </c>
      <c r="CD153" s="44">
        <f t="shared" si="52"/>
        <v>-45.274240037066207</v>
      </c>
      <c r="CE153" s="44">
        <f t="shared" si="52"/>
        <v>-592.70256237802801</v>
      </c>
      <c r="CF153" s="44">
        <f t="shared" si="52"/>
        <v>-276.94745447797766</v>
      </c>
      <c r="CG153" s="45">
        <f t="shared" si="52"/>
        <v>-152.7730632104346</v>
      </c>
      <c r="CH153" s="47">
        <f t="shared" si="52"/>
        <v>-290.74256032346091</v>
      </c>
      <c r="CI153" s="58">
        <f>IFERROR(M153/'Class Sum-WR'!M153,0)</f>
        <v>0.39970662489134123</v>
      </c>
    </row>
    <row r="154" spans="1:87" x14ac:dyDescent="0.2">
      <c r="A154" t="s">
        <v>46</v>
      </c>
      <c r="B154" t="s">
        <v>46</v>
      </c>
      <c r="C154" t="s">
        <v>78</v>
      </c>
      <c r="D154" t="s">
        <v>78</v>
      </c>
      <c r="E154" t="s">
        <v>76</v>
      </c>
      <c r="F154" s="27">
        <f t="shared" si="57"/>
        <v>46159</v>
      </c>
      <c r="G154" s="60" t="s">
        <v>35</v>
      </c>
      <c r="H154" s="28">
        <v>-60.12</v>
      </c>
      <c r="I154" s="2">
        <v>4707.66</v>
      </c>
      <c r="J154" s="2">
        <v>-460.03</v>
      </c>
      <c r="K154" s="2">
        <v>9604</v>
      </c>
      <c r="L154" s="29">
        <v>6353.54</v>
      </c>
      <c r="M154" s="30">
        <f t="shared" si="53"/>
        <v>20145.05</v>
      </c>
      <c r="N154" t="s">
        <v>49</v>
      </c>
      <c r="O154" t="s">
        <v>49</v>
      </c>
      <c r="P154" t="s">
        <v>78</v>
      </c>
      <c r="Q154" t="s">
        <v>78</v>
      </c>
      <c r="R154" t="s">
        <v>76</v>
      </c>
      <c r="S154" s="27">
        <f t="shared" si="58"/>
        <v>45795</v>
      </c>
      <c r="T154" s="60" t="s">
        <v>35</v>
      </c>
      <c r="U154" s="28">
        <v>0</v>
      </c>
      <c r="V154" s="2">
        <v>4569.33</v>
      </c>
      <c r="W154" s="2">
        <v>181.3</v>
      </c>
      <c r="X154" s="2">
        <v>8873.15</v>
      </c>
      <c r="Y154" s="29">
        <v>6520.89</v>
      </c>
      <c r="Z154" s="31">
        <f t="shared" si="54"/>
        <v>20144.669999999998</v>
      </c>
      <c r="AA154" s="32">
        <f t="shared" si="45"/>
        <v>-60.12</v>
      </c>
      <c r="AB154" s="5">
        <f t="shared" si="45"/>
        <v>138.32999999999993</v>
      </c>
      <c r="AC154" s="5">
        <f t="shared" si="45"/>
        <v>-641.32999999999993</v>
      </c>
      <c r="AD154" s="5">
        <f t="shared" si="45"/>
        <v>730.85000000000036</v>
      </c>
      <c r="AE154" s="33">
        <f t="shared" si="45"/>
        <v>-167.35000000000036</v>
      </c>
      <c r="AF154" s="34">
        <f t="shared" si="45"/>
        <v>0.38000000000101863</v>
      </c>
      <c r="AG154" s="35" t="e">
        <f t="shared" si="46"/>
        <v>#DIV/0!</v>
      </c>
      <c r="AH154" s="7">
        <f t="shared" si="46"/>
        <v>3.0273584967599174E-2</v>
      </c>
      <c r="AI154" s="7">
        <f t="shared" si="46"/>
        <v>-3.5373965802537226</v>
      </c>
      <c r="AJ154" s="7">
        <f t="shared" si="46"/>
        <v>8.2366465122307234E-2</v>
      </c>
      <c r="AK154" s="36">
        <f t="shared" si="46"/>
        <v>-2.5663674743785028E-2</v>
      </c>
      <c r="AL154" s="37">
        <f t="shared" si="46"/>
        <v>1.8863550507455257E-5</v>
      </c>
      <c r="AM154" s="2">
        <v>-60.12</v>
      </c>
      <c r="AN154" s="2">
        <v>962.22</v>
      </c>
      <c r="AO154" s="2">
        <v>-536.36</v>
      </c>
      <c r="AP154" s="2">
        <v>2640.58</v>
      </c>
      <c r="AQ154" s="29">
        <v>1668.04</v>
      </c>
      <c r="AR154" s="31">
        <f t="shared" si="55"/>
        <v>4674.3599999999997</v>
      </c>
      <c r="AS154" s="2">
        <v>0</v>
      </c>
      <c r="AT154" s="2">
        <v>987.27</v>
      </c>
      <c r="AU154" s="2">
        <v>67.25</v>
      </c>
      <c r="AV154" s="2">
        <v>2825.39</v>
      </c>
      <c r="AW154" s="29">
        <v>1959.96</v>
      </c>
      <c r="AX154" s="31">
        <f t="shared" si="56"/>
        <v>5839.87</v>
      </c>
      <c r="AY154" s="5">
        <f t="shared" si="47"/>
        <v>-60.12</v>
      </c>
      <c r="AZ154" s="5">
        <f t="shared" si="47"/>
        <v>-25.049999999999955</v>
      </c>
      <c r="BA154" s="5">
        <f t="shared" si="47"/>
        <v>-603.61</v>
      </c>
      <c r="BB154" s="5">
        <f t="shared" si="47"/>
        <v>-184.80999999999995</v>
      </c>
      <c r="BC154" s="33">
        <f t="shared" si="47"/>
        <v>-291.92000000000007</v>
      </c>
      <c r="BD154" s="34">
        <f t="shared" si="47"/>
        <v>-1165.5100000000002</v>
      </c>
      <c r="BE154" s="7" t="e">
        <f t="shared" si="48"/>
        <v>#DIV/0!</v>
      </c>
      <c r="BF154" s="7">
        <f t="shared" si="48"/>
        <v>-2.5372998267950971E-2</v>
      </c>
      <c r="BG154" s="7">
        <f t="shared" si="48"/>
        <v>-8.9756133828996276</v>
      </c>
      <c r="BH154" s="7">
        <f t="shared" si="48"/>
        <v>-6.5410438912858027E-2</v>
      </c>
      <c r="BI154" s="36">
        <f t="shared" si="48"/>
        <v>-0.1489418151390845</v>
      </c>
      <c r="BJ154" s="37">
        <f t="shared" si="48"/>
        <v>-0.1995780727995658</v>
      </c>
      <c r="BK154" s="38">
        <f t="shared" si="49"/>
        <v>1</v>
      </c>
      <c r="BL154" s="38">
        <f t="shared" si="49"/>
        <v>0.20439453996252915</v>
      </c>
      <c r="BM154" s="38">
        <f t="shared" si="49"/>
        <v>1.165923961480773</v>
      </c>
      <c r="BN154" s="38">
        <f t="shared" si="49"/>
        <v>0.27494585589337778</v>
      </c>
      <c r="BO154" s="39">
        <f t="shared" si="49"/>
        <v>0.26253710529877833</v>
      </c>
      <c r="BP154" s="40">
        <f t="shared" si="49"/>
        <v>0.23203516496608348</v>
      </c>
      <c r="BQ154" s="38">
        <f t="shared" si="50"/>
        <v>0</v>
      </c>
      <c r="BR154" s="38">
        <f t="shared" si="50"/>
        <v>0.21606449960935192</v>
      </c>
      <c r="BS154" s="38">
        <f t="shared" si="50"/>
        <v>0.37093215664644236</v>
      </c>
      <c r="BT154" s="38">
        <f t="shared" si="50"/>
        <v>0.31842017772718822</v>
      </c>
      <c r="BU154" s="39">
        <f t="shared" si="50"/>
        <v>0.30056633373665248</v>
      </c>
      <c r="BV154" s="40">
        <f t="shared" si="50"/>
        <v>0.2898965334254669</v>
      </c>
      <c r="BW154" s="38">
        <f t="shared" si="51"/>
        <v>1</v>
      </c>
      <c r="BX154" s="38">
        <f t="shared" si="51"/>
        <v>-1.166995964682277E-2</v>
      </c>
      <c r="BY154" s="38">
        <f t="shared" si="51"/>
        <v>0.79499180483433074</v>
      </c>
      <c r="BZ154" s="38">
        <f t="shared" si="51"/>
        <v>-4.3474321833810448E-2</v>
      </c>
      <c r="CA154" s="39">
        <f t="shared" si="51"/>
        <v>-3.8029228437874152E-2</v>
      </c>
      <c r="CB154" s="40">
        <f t="shared" si="51"/>
        <v>-5.7861368459383417E-2</v>
      </c>
      <c r="CC154" s="2">
        <f t="shared" si="52"/>
        <v>10000</v>
      </c>
      <c r="CD154" s="2">
        <f t="shared" si="52"/>
        <v>-116.6995964682277</v>
      </c>
      <c r="CE154" s="2">
        <f t="shared" si="52"/>
        <v>7949.9180483433074</v>
      </c>
      <c r="CF154" s="2">
        <f t="shared" si="52"/>
        <v>-434.7432183381045</v>
      </c>
      <c r="CG154" s="29">
        <f t="shared" si="52"/>
        <v>-380.2922843787415</v>
      </c>
      <c r="CH154" s="31">
        <f t="shared" si="52"/>
        <v>-578.61368459383414</v>
      </c>
      <c r="CI154" s="40">
        <f>IFERROR(M154/'Class Sum-WR'!M154,0)</f>
        <v>0.35026438853674174</v>
      </c>
    </row>
    <row r="155" spans="1:87" x14ac:dyDescent="0.2">
      <c r="A155" t="s">
        <v>46</v>
      </c>
      <c r="B155" t="s">
        <v>46</v>
      </c>
      <c r="C155" t="s">
        <v>78</v>
      </c>
      <c r="D155" t="s">
        <v>78</v>
      </c>
      <c r="E155" t="s">
        <v>76</v>
      </c>
      <c r="F155" s="27">
        <f t="shared" si="57"/>
        <v>46160</v>
      </c>
      <c r="G155" s="60" t="s">
        <v>36</v>
      </c>
      <c r="H155" s="28">
        <v>-124.45</v>
      </c>
      <c r="I155" s="2">
        <v>2744.54</v>
      </c>
      <c r="J155" s="2">
        <v>172.48</v>
      </c>
      <c r="K155" s="2">
        <v>6386.51</v>
      </c>
      <c r="L155" s="29">
        <v>6199.71</v>
      </c>
      <c r="M155" s="30">
        <f t="shared" si="53"/>
        <v>15378.79</v>
      </c>
      <c r="N155" t="s">
        <v>49</v>
      </c>
      <c r="O155" t="s">
        <v>49</v>
      </c>
      <c r="P155" t="s">
        <v>78</v>
      </c>
      <c r="Q155" t="s">
        <v>78</v>
      </c>
      <c r="R155" t="s">
        <v>76</v>
      </c>
      <c r="S155" s="27">
        <f t="shared" si="58"/>
        <v>45796</v>
      </c>
      <c r="T155" s="60" t="s">
        <v>36</v>
      </c>
      <c r="U155" s="28">
        <v>0</v>
      </c>
      <c r="V155" s="2">
        <v>3340.51</v>
      </c>
      <c r="W155" s="2">
        <v>281.83999999999997</v>
      </c>
      <c r="X155" s="2">
        <v>10473.86</v>
      </c>
      <c r="Y155" s="29">
        <v>4578.6899999999996</v>
      </c>
      <c r="Z155" s="31">
        <f t="shared" si="54"/>
        <v>18674.900000000001</v>
      </c>
      <c r="AA155" s="32">
        <f t="shared" si="45"/>
        <v>-124.45</v>
      </c>
      <c r="AB155" s="5">
        <f t="shared" si="45"/>
        <v>-595.97000000000025</v>
      </c>
      <c r="AC155" s="5">
        <f t="shared" si="45"/>
        <v>-109.35999999999999</v>
      </c>
      <c r="AD155" s="5">
        <f t="shared" si="45"/>
        <v>-4087.3500000000004</v>
      </c>
      <c r="AE155" s="33">
        <f t="shared" si="45"/>
        <v>1621.0200000000004</v>
      </c>
      <c r="AF155" s="34">
        <f t="shared" si="45"/>
        <v>-3296.1100000000006</v>
      </c>
      <c r="AG155" s="35" t="e">
        <f t="shared" si="46"/>
        <v>#DIV/0!</v>
      </c>
      <c r="AH155" s="7">
        <f t="shared" si="46"/>
        <v>-0.17840688996590348</v>
      </c>
      <c r="AI155" s="7">
        <f t="shared" si="46"/>
        <v>-0.38802157252341751</v>
      </c>
      <c r="AJ155" s="7">
        <f t="shared" si="46"/>
        <v>-0.39024294768117962</v>
      </c>
      <c r="AK155" s="36">
        <f t="shared" si="46"/>
        <v>0.35403576132037778</v>
      </c>
      <c r="AL155" s="37">
        <f t="shared" si="46"/>
        <v>-0.17649947255406992</v>
      </c>
      <c r="AM155" s="2">
        <v>-124.45</v>
      </c>
      <c r="AN155" s="2">
        <v>533.5</v>
      </c>
      <c r="AO155" s="2">
        <v>63.55</v>
      </c>
      <c r="AP155" s="2">
        <v>1728.36</v>
      </c>
      <c r="AQ155" s="29">
        <v>1784</v>
      </c>
      <c r="AR155" s="31">
        <f t="shared" si="55"/>
        <v>3984.96</v>
      </c>
      <c r="AS155" s="2">
        <v>0</v>
      </c>
      <c r="AT155" s="2">
        <v>708.13</v>
      </c>
      <c r="AU155" s="2">
        <v>122.18</v>
      </c>
      <c r="AV155" s="2">
        <v>3196.17</v>
      </c>
      <c r="AW155" s="29">
        <v>1364.58</v>
      </c>
      <c r="AX155" s="31">
        <f t="shared" si="56"/>
        <v>5391.0599999999995</v>
      </c>
      <c r="AY155" s="5">
        <f t="shared" si="47"/>
        <v>-124.45</v>
      </c>
      <c r="AZ155" s="5">
        <f t="shared" si="47"/>
        <v>-174.63</v>
      </c>
      <c r="BA155" s="5">
        <f t="shared" si="47"/>
        <v>-58.63000000000001</v>
      </c>
      <c r="BB155" s="5">
        <f t="shared" si="47"/>
        <v>-1467.8100000000002</v>
      </c>
      <c r="BC155" s="33">
        <f t="shared" si="47"/>
        <v>419.42000000000007</v>
      </c>
      <c r="BD155" s="34">
        <f t="shared" si="47"/>
        <v>-1406.0999999999995</v>
      </c>
      <c r="BE155" s="7" t="e">
        <f t="shared" si="48"/>
        <v>#DIV/0!</v>
      </c>
      <c r="BF155" s="7">
        <f t="shared" si="48"/>
        <v>-0.24660726137856043</v>
      </c>
      <c r="BG155" s="7">
        <f t="shared" si="48"/>
        <v>-0.47986577181208057</v>
      </c>
      <c r="BH155" s="7">
        <f t="shared" si="48"/>
        <v>-0.45924027820798025</v>
      </c>
      <c r="BI155" s="36">
        <f t="shared" si="48"/>
        <v>0.30736197218191685</v>
      </c>
      <c r="BJ155" s="37">
        <f t="shared" si="48"/>
        <v>-0.26082069203459052</v>
      </c>
      <c r="BK155" s="38">
        <f t="shared" si="49"/>
        <v>1</v>
      </c>
      <c r="BL155" s="38">
        <f t="shared" si="49"/>
        <v>0.19438594445699461</v>
      </c>
      <c r="BM155" s="38">
        <f t="shared" si="49"/>
        <v>0.36844851576994436</v>
      </c>
      <c r="BN155" s="38">
        <f t="shared" si="49"/>
        <v>0.27062668029956893</v>
      </c>
      <c r="BO155" s="39">
        <f t="shared" si="49"/>
        <v>0.28775539501041175</v>
      </c>
      <c r="BP155" s="40">
        <f t="shared" si="49"/>
        <v>0.2591205159833771</v>
      </c>
      <c r="BQ155" s="38">
        <f t="shared" si="50"/>
        <v>0</v>
      </c>
      <c r="BR155" s="38">
        <f t="shared" si="50"/>
        <v>0.21198260145905864</v>
      </c>
      <c r="BS155" s="38">
        <f t="shared" si="50"/>
        <v>0.433508373545274</v>
      </c>
      <c r="BT155" s="38">
        <f t="shared" si="50"/>
        <v>0.30515683807116001</v>
      </c>
      <c r="BU155" s="39">
        <f t="shared" si="50"/>
        <v>0.29802847539361699</v>
      </c>
      <c r="BV155" s="40">
        <f t="shared" si="50"/>
        <v>0.28867945745358736</v>
      </c>
      <c r="BW155" s="38">
        <f t="shared" si="51"/>
        <v>1</v>
      </c>
      <c r="BX155" s="38">
        <f t="shared" si="51"/>
        <v>-1.7596657002064031E-2</v>
      </c>
      <c r="BY155" s="38">
        <f t="shared" si="51"/>
        <v>-6.5059857775329633E-2</v>
      </c>
      <c r="BZ155" s="38">
        <f t="shared" si="51"/>
        <v>-3.4530157771591075E-2</v>
      </c>
      <c r="CA155" s="39">
        <f t="shared" si="51"/>
        <v>-1.0273080383205235E-2</v>
      </c>
      <c r="CB155" s="40">
        <f t="shared" si="51"/>
        <v>-2.9558941470210265E-2</v>
      </c>
      <c r="CC155" s="2">
        <f t="shared" si="52"/>
        <v>10000</v>
      </c>
      <c r="CD155" s="2">
        <f t="shared" si="52"/>
        <v>-175.96657002064032</v>
      </c>
      <c r="CE155" s="2">
        <f t="shared" si="52"/>
        <v>-650.59857775329635</v>
      </c>
      <c r="CF155" s="2">
        <f t="shared" si="52"/>
        <v>-345.30157771591075</v>
      </c>
      <c r="CG155" s="29">
        <f t="shared" si="52"/>
        <v>-102.73080383205236</v>
      </c>
      <c r="CH155" s="31">
        <f t="shared" si="52"/>
        <v>-295.58941470210266</v>
      </c>
      <c r="CI155" s="40">
        <f>IFERROR(M155/'Class Sum-WR'!M155,0)</f>
        <v>0.28468438549890973</v>
      </c>
    </row>
    <row r="156" spans="1:87" x14ac:dyDescent="0.2">
      <c r="A156" t="s">
        <v>46</v>
      </c>
      <c r="B156" t="s">
        <v>46</v>
      </c>
      <c r="C156" t="s">
        <v>78</v>
      </c>
      <c r="D156" t="s">
        <v>78</v>
      </c>
      <c r="E156" t="s">
        <v>76</v>
      </c>
      <c r="F156" s="27">
        <f t="shared" si="57"/>
        <v>46161</v>
      </c>
      <c r="G156" s="60" t="s">
        <v>37</v>
      </c>
      <c r="H156" s="28">
        <v>-70.22</v>
      </c>
      <c r="I156" s="2">
        <v>3660.32</v>
      </c>
      <c r="J156" s="2">
        <v>419.24</v>
      </c>
      <c r="K156" s="2">
        <v>9779.44</v>
      </c>
      <c r="L156" s="29">
        <v>5907.74</v>
      </c>
      <c r="M156" s="30">
        <f t="shared" si="53"/>
        <v>19696.52</v>
      </c>
      <c r="N156" t="s">
        <v>49</v>
      </c>
      <c r="O156" t="s">
        <v>49</v>
      </c>
      <c r="P156" t="s">
        <v>78</v>
      </c>
      <c r="Q156" t="s">
        <v>78</v>
      </c>
      <c r="R156" t="s">
        <v>76</v>
      </c>
      <c r="S156" s="27">
        <f t="shared" si="58"/>
        <v>45797</v>
      </c>
      <c r="T156" s="60" t="s">
        <v>37</v>
      </c>
      <c r="U156" s="28">
        <v>0</v>
      </c>
      <c r="V156" s="2">
        <v>3728.15</v>
      </c>
      <c r="W156" s="2">
        <v>149.63999999999999</v>
      </c>
      <c r="X156" s="2">
        <v>8301.84</v>
      </c>
      <c r="Y156" s="29">
        <v>5223.03</v>
      </c>
      <c r="Z156" s="31">
        <f t="shared" si="54"/>
        <v>17402.66</v>
      </c>
      <c r="AA156" s="32">
        <f t="shared" si="45"/>
        <v>-70.22</v>
      </c>
      <c r="AB156" s="5">
        <f t="shared" si="45"/>
        <v>-67.829999999999927</v>
      </c>
      <c r="AC156" s="5">
        <f t="shared" si="45"/>
        <v>269.60000000000002</v>
      </c>
      <c r="AD156" s="5">
        <f t="shared" si="45"/>
        <v>1477.6000000000004</v>
      </c>
      <c r="AE156" s="33">
        <f t="shared" si="45"/>
        <v>684.71</v>
      </c>
      <c r="AF156" s="34">
        <f t="shared" si="45"/>
        <v>2293.8600000000006</v>
      </c>
      <c r="AG156" s="35" t="e">
        <f t="shared" si="46"/>
        <v>#DIV/0!</v>
      </c>
      <c r="AH156" s="7">
        <f t="shared" si="46"/>
        <v>-1.8194010434129507E-2</v>
      </c>
      <c r="AI156" s="7">
        <f t="shared" si="46"/>
        <v>1.8016573108794443</v>
      </c>
      <c r="AJ156" s="7">
        <f t="shared" si="46"/>
        <v>0.17798463954978661</v>
      </c>
      <c r="AK156" s="36">
        <f t="shared" si="46"/>
        <v>0.13109440305722925</v>
      </c>
      <c r="AL156" s="37">
        <f t="shared" si="46"/>
        <v>0.13181088408323788</v>
      </c>
      <c r="AM156" s="2">
        <v>-70.22</v>
      </c>
      <c r="AN156" s="2">
        <v>708.29</v>
      </c>
      <c r="AO156" s="2">
        <v>287.69</v>
      </c>
      <c r="AP156" s="2">
        <v>2631.63</v>
      </c>
      <c r="AQ156" s="29">
        <v>1471.6</v>
      </c>
      <c r="AR156" s="31">
        <f t="shared" si="55"/>
        <v>5028.99</v>
      </c>
      <c r="AS156" s="2">
        <v>0</v>
      </c>
      <c r="AT156" s="2">
        <v>745.08</v>
      </c>
      <c r="AU156" s="2">
        <v>56.95</v>
      </c>
      <c r="AV156" s="2">
        <v>2476.0700000000002</v>
      </c>
      <c r="AW156" s="29">
        <v>1577.36</v>
      </c>
      <c r="AX156" s="31">
        <f t="shared" si="56"/>
        <v>4855.46</v>
      </c>
      <c r="AY156" s="5">
        <f t="shared" si="47"/>
        <v>-70.22</v>
      </c>
      <c r="AZ156" s="5">
        <f t="shared" si="47"/>
        <v>-36.790000000000077</v>
      </c>
      <c r="BA156" s="5">
        <f t="shared" si="47"/>
        <v>230.74</v>
      </c>
      <c r="BB156" s="5">
        <f t="shared" si="47"/>
        <v>155.55999999999995</v>
      </c>
      <c r="BC156" s="33">
        <f t="shared" si="47"/>
        <v>-105.75999999999999</v>
      </c>
      <c r="BD156" s="34">
        <f t="shared" si="47"/>
        <v>173.52999999999975</v>
      </c>
      <c r="BE156" s="7" t="e">
        <f t="shared" si="48"/>
        <v>#DIV/0!</v>
      </c>
      <c r="BF156" s="7">
        <f t="shared" si="48"/>
        <v>-4.9377248080743105E-2</v>
      </c>
      <c r="BG156" s="7">
        <f t="shared" si="48"/>
        <v>4.0516242317822648</v>
      </c>
      <c r="BH156" s="7">
        <f t="shared" si="48"/>
        <v>6.2825364387921162E-2</v>
      </c>
      <c r="BI156" s="36">
        <f t="shared" si="48"/>
        <v>-6.7048739666277835E-2</v>
      </c>
      <c r="BJ156" s="37">
        <f t="shared" si="48"/>
        <v>3.5739147269259711E-2</v>
      </c>
      <c r="BK156" s="38">
        <f t="shared" si="49"/>
        <v>1</v>
      </c>
      <c r="BL156" s="38">
        <f t="shared" si="49"/>
        <v>0.19350493945884512</v>
      </c>
      <c r="BM156" s="38">
        <f t="shared" si="49"/>
        <v>0.68621791813758226</v>
      </c>
      <c r="BN156" s="38">
        <f t="shared" si="49"/>
        <v>0.26909823057352977</v>
      </c>
      <c r="BO156" s="39">
        <f t="shared" si="49"/>
        <v>0.24909694739443508</v>
      </c>
      <c r="BP156" s="40">
        <f t="shared" si="49"/>
        <v>0.25532378308452458</v>
      </c>
      <c r="BQ156" s="38">
        <f t="shared" si="50"/>
        <v>0</v>
      </c>
      <c r="BR156" s="38">
        <f t="shared" si="50"/>
        <v>0.19985247374703272</v>
      </c>
      <c r="BS156" s="38">
        <f t="shared" si="50"/>
        <v>0.38058005880780543</v>
      </c>
      <c r="BT156" s="38">
        <f t="shared" si="50"/>
        <v>0.29825556744047105</v>
      </c>
      <c r="BU156" s="39">
        <f t="shared" si="50"/>
        <v>0.30200094581114795</v>
      </c>
      <c r="BV156" s="40">
        <f t="shared" si="50"/>
        <v>0.27900677252787792</v>
      </c>
      <c r="BW156" s="38">
        <f t="shared" si="51"/>
        <v>1</v>
      </c>
      <c r="BX156" s="38">
        <f t="shared" si="51"/>
        <v>-6.3475342881876007E-3</v>
      </c>
      <c r="BY156" s="38">
        <f t="shared" si="51"/>
        <v>0.30563785932977683</v>
      </c>
      <c r="BZ156" s="38">
        <f t="shared" si="51"/>
        <v>-2.9157336866941275E-2</v>
      </c>
      <c r="CA156" s="39">
        <f t="shared" si="51"/>
        <v>-5.2903998416712866E-2</v>
      </c>
      <c r="CB156" s="40">
        <f t="shared" si="51"/>
        <v>-2.3682989443353342E-2</v>
      </c>
      <c r="CC156" s="2">
        <f t="shared" si="52"/>
        <v>10000</v>
      </c>
      <c r="CD156" s="2">
        <f t="shared" si="52"/>
        <v>-63.47534288187601</v>
      </c>
      <c r="CE156" s="2">
        <f t="shared" si="52"/>
        <v>3056.3785932977685</v>
      </c>
      <c r="CF156" s="2">
        <f t="shared" si="52"/>
        <v>-291.57336866941273</v>
      </c>
      <c r="CG156" s="29">
        <f t="shared" si="52"/>
        <v>-529.03998416712864</v>
      </c>
      <c r="CH156" s="31">
        <f t="shared" si="52"/>
        <v>-236.82989443353341</v>
      </c>
      <c r="CI156" s="40">
        <f>IFERROR(M156/'Class Sum-WR'!M156,0)</f>
        <v>0.27083855568867643</v>
      </c>
    </row>
    <row r="157" spans="1:87" x14ac:dyDescent="0.2">
      <c r="A157" t="s">
        <v>46</v>
      </c>
      <c r="B157" t="s">
        <v>46</v>
      </c>
      <c r="C157" t="s">
        <v>78</v>
      </c>
      <c r="D157" t="s">
        <v>78</v>
      </c>
      <c r="E157" t="s">
        <v>76</v>
      </c>
      <c r="F157" s="27">
        <f t="shared" si="57"/>
        <v>46162</v>
      </c>
      <c r="G157" s="60" t="s">
        <v>38</v>
      </c>
      <c r="H157" s="28">
        <v>-68.510000000000005</v>
      </c>
      <c r="I157" s="2">
        <v>6031.14</v>
      </c>
      <c r="J157" s="2">
        <v>19.260000000000002</v>
      </c>
      <c r="K157" s="2">
        <v>9540.19</v>
      </c>
      <c r="L157" s="29">
        <v>6242.18</v>
      </c>
      <c r="M157" s="30">
        <f t="shared" si="53"/>
        <v>21764.260000000002</v>
      </c>
      <c r="N157" t="s">
        <v>49</v>
      </c>
      <c r="O157" t="s">
        <v>49</v>
      </c>
      <c r="P157" t="s">
        <v>78</v>
      </c>
      <c r="Q157" t="s">
        <v>78</v>
      </c>
      <c r="R157" t="s">
        <v>76</v>
      </c>
      <c r="S157" s="27">
        <f t="shared" si="58"/>
        <v>45798</v>
      </c>
      <c r="T157" s="60" t="s">
        <v>38</v>
      </c>
      <c r="U157" s="28">
        <v>0</v>
      </c>
      <c r="V157" s="2">
        <v>5317.18</v>
      </c>
      <c r="W157" s="2">
        <v>294.39</v>
      </c>
      <c r="X157" s="2">
        <v>8490.75</v>
      </c>
      <c r="Y157" s="29">
        <v>8120.46</v>
      </c>
      <c r="Z157" s="31">
        <f t="shared" si="54"/>
        <v>22222.78</v>
      </c>
      <c r="AA157" s="32">
        <f t="shared" si="45"/>
        <v>-68.510000000000005</v>
      </c>
      <c r="AB157" s="5">
        <f t="shared" si="45"/>
        <v>713.96</v>
      </c>
      <c r="AC157" s="5">
        <f t="shared" si="45"/>
        <v>-275.13</v>
      </c>
      <c r="AD157" s="5">
        <f t="shared" si="45"/>
        <v>1049.4400000000005</v>
      </c>
      <c r="AE157" s="33">
        <f t="shared" si="45"/>
        <v>-1878.2799999999997</v>
      </c>
      <c r="AF157" s="34">
        <f t="shared" si="45"/>
        <v>-458.5199999999968</v>
      </c>
      <c r="AG157" s="35" t="e">
        <f t="shared" si="46"/>
        <v>#DIV/0!</v>
      </c>
      <c r="AH157" s="7">
        <f t="shared" si="46"/>
        <v>0.13427418293155394</v>
      </c>
      <c r="AI157" s="7">
        <f t="shared" si="46"/>
        <v>-0.93457658208498928</v>
      </c>
      <c r="AJ157" s="7">
        <f t="shared" si="46"/>
        <v>0.12359803315372618</v>
      </c>
      <c r="AK157" s="36">
        <f t="shared" si="46"/>
        <v>-0.2313021676111944</v>
      </c>
      <c r="AL157" s="37">
        <f t="shared" si="46"/>
        <v>-2.0632882114658781E-2</v>
      </c>
      <c r="AM157" s="2">
        <v>-68.510000000000005</v>
      </c>
      <c r="AN157" s="2">
        <v>1154.19</v>
      </c>
      <c r="AO157" s="2">
        <v>-79.09</v>
      </c>
      <c r="AP157" s="2">
        <v>2429.64</v>
      </c>
      <c r="AQ157" s="29">
        <v>1574.28</v>
      </c>
      <c r="AR157" s="31">
        <f t="shared" si="55"/>
        <v>5010.51</v>
      </c>
      <c r="AS157" s="2">
        <v>0</v>
      </c>
      <c r="AT157" s="2">
        <v>1133.5999999999999</v>
      </c>
      <c r="AU157" s="2">
        <v>116.15</v>
      </c>
      <c r="AV157" s="2">
        <v>2602.6</v>
      </c>
      <c r="AW157" s="29">
        <v>2429.25</v>
      </c>
      <c r="AX157" s="31">
        <f t="shared" si="56"/>
        <v>6281.6</v>
      </c>
      <c r="AY157" s="5">
        <f t="shared" si="47"/>
        <v>-68.510000000000005</v>
      </c>
      <c r="AZ157" s="5">
        <f t="shared" si="47"/>
        <v>20.590000000000146</v>
      </c>
      <c r="BA157" s="5">
        <f t="shared" si="47"/>
        <v>-195.24</v>
      </c>
      <c r="BB157" s="5">
        <f t="shared" si="47"/>
        <v>-172.96000000000004</v>
      </c>
      <c r="BC157" s="33">
        <f t="shared" si="47"/>
        <v>-854.97</v>
      </c>
      <c r="BD157" s="34">
        <f t="shared" si="47"/>
        <v>-1271.0900000000001</v>
      </c>
      <c r="BE157" s="7" t="e">
        <f t="shared" si="48"/>
        <v>#DIV/0!</v>
      </c>
      <c r="BF157" s="7">
        <f t="shared" si="48"/>
        <v>1.8163373323923912E-2</v>
      </c>
      <c r="BG157" s="7">
        <f t="shared" si="48"/>
        <v>-1.6809298321136461</v>
      </c>
      <c r="BH157" s="7">
        <f t="shared" si="48"/>
        <v>-6.6456620302774161E-2</v>
      </c>
      <c r="BI157" s="36">
        <f t="shared" si="48"/>
        <v>-0.35194813213954923</v>
      </c>
      <c r="BJ157" s="37">
        <f t="shared" si="48"/>
        <v>-0.20235131176770252</v>
      </c>
      <c r="BK157" s="38">
        <f t="shared" si="49"/>
        <v>1</v>
      </c>
      <c r="BL157" s="38">
        <f t="shared" si="49"/>
        <v>0.19137178045941564</v>
      </c>
      <c r="BM157" s="38">
        <f t="shared" si="49"/>
        <v>-4.1064382139148492</v>
      </c>
      <c r="BN157" s="38">
        <f t="shared" si="49"/>
        <v>0.25467417315588053</v>
      </c>
      <c r="BO157" s="39">
        <f t="shared" si="49"/>
        <v>0.25220035308177591</v>
      </c>
      <c r="BP157" s="40">
        <f t="shared" si="49"/>
        <v>0.2302173379660048</v>
      </c>
      <c r="BQ157" s="38">
        <f t="shared" si="50"/>
        <v>0</v>
      </c>
      <c r="BR157" s="38">
        <f t="shared" si="50"/>
        <v>0.21319571652642941</v>
      </c>
      <c r="BS157" s="38">
        <f t="shared" si="50"/>
        <v>0.39454465165256974</v>
      </c>
      <c r="BT157" s="38">
        <f t="shared" si="50"/>
        <v>0.30652180313870975</v>
      </c>
      <c r="BU157" s="39">
        <f t="shared" si="50"/>
        <v>0.29915177219024536</v>
      </c>
      <c r="BV157" s="40">
        <f t="shared" si="50"/>
        <v>0.28266490511088177</v>
      </c>
      <c r="BW157" s="38">
        <f t="shared" si="51"/>
        <v>1</v>
      </c>
      <c r="BX157" s="38">
        <f t="shared" si="51"/>
        <v>-2.1823936067013772E-2</v>
      </c>
      <c r="BY157" s="38">
        <f t="shared" si="51"/>
        <v>-4.5009828655674191</v>
      </c>
      <c r="BZ157" s="38">
        <f t="shared" si="51"/>
        <v>-5.1847629982829213E-2</v>
      </c>
      <c r="CA157" s="39">
        <f t="shared" si="51"/>
        <v>-4.695141910846945E-2</v>
      </c>
      <c r="CB157" s="40">
        <f t="shared" si="51"/>
        <v>-5.2447567144876972E-2</v>
      </c>
      <c r="CC157" s="2">
        <f t="shared" si="52"/>
        <v>10000</v>
      </c>
      <c r="CD157" s="2">
        <f t="shared" si="52"/>
        <v>-218.23936067013773</v>
      </c>
      <c r="CE157" s="2">
        <f t="shared" si="52"/>
        <v>-45009.828655674188</v>
      </c>
      <c r="CF157" s="2">
        <f t="shared" si="52"/>
        <v>-518.4762998282921</v>
      </c>
      <c r="CG157" s="29">
        <f t="shared" si="52"/>
        <v>-469.51419108469452</v>
      </c>
      <c r="CH157" s="31">
        <f t="shared" si="52"/>
        <v>-524.47567144876973</v>
      </c>
      <c r="CI157" s="40">
        <f>IFERROR(M157/'Class Sum-WR'!M157,0)</f>
        <v>0.25108637630411595</v>
      </c>
    </row>
    <row r="158" spans="1:87" x14ac:dyDescent="0.2">
      <c r="A158" t="s">
        <v>46</v>
      </c>
      <c r="B158" t="s">
        <v>46</v>
      </c>
      <c r="C158" t="s">
        <v>78</v>
      </c>
      <c r="D158" t="s">
        <v>78</v>
      </c>
      <c r="E158" t="s">
        <v>76</v>
      </c>
      <c r="F158" s="27">
        <f t="shared" si="57"/>
        <v>46163</v>
      </c>
      <c r="G158" s="60" t="s">
        <v>39</v>
      </c>
      <c r="H158" s="28">
        <v>-155.38</v>
      </c>
      <c r="I158" s="2">
        <v>7131.46</v>
      </c>
      <c r="J158" s="2">
        <v>373.72</v>
      </c>
      <c r="K158" s="2">
        <v>13749.76</v>
      </c>
      <c r="L158" s="29">
        <v>8928.2900000000009</v>
      </c>
      <c r="M158" s="30">
        <f t="shared" si="53"/>
        <v>30027.850000000002</v>
      </c>
      <c r="N158" t="s">
        <v>49</v>
      </c>
      <c r="O158" t="s">
        <v>49</v>
      </c>
      <c r="P158" t="s">
        <v>78</v>
      </c>
      <c r="Q158" t="s">
        <v>78</v>
      </c>
      <c r="R158" t="s">
        <v>76</v>
      </c>
      <c r="S158" s="27">
        <f t="shared" si="58"/>
        <v>45799</v>
      </c>
      <c r="T158" s="60" t="s">
        <v>39</v>
      </c>
      <c r="U158" s="28">
        <v>0</v>
      </c>
      <c r="V158" s="2">
        <v>8093.65</v>
      </c>
      <c r="W158" s="2">
        <v>362.56</v>
      </c>
      <c r="X158" s="2">
        <v>13337.14</v>
      </c>
      <c r="Y158" s="29">
        <v>10472.370000000001</v>
      </c>
      <c r="Z158" s="31">
        <f t="shared" si="54"/>
        <v>32265.72</v>
      </c>
      <c r="AA158" s="32">
        <f t="shared" si="45"/>
        <v>-155.38</v>
      </c>
      <c r="AB158" s="5">
        <f t="shared" si="45"/>
        <v>-962.1899999999996</v>
      </c>
      <c r="AC158" s="5">
        <f t="shared" si="45"/>
        <v>11.160000000000025</v>
      </c>
      <c r="AD158" s="5">
        <f t="shared" si="45"/>
        <v>412.6200000000008</v>
      </c>
      <c r="AE158" s="33">
        <f t="shared" si="45"/>
        <v>-1544.08</v>
      </c>
      <c r="AF158" s="34">
        <f t="shared" si="45"/>
        <v>-2237.869999999999</v>
      </c>
      <c r="AG158" s="35" t="e">
        <f t="shared" si="46"/>
        <v>#DIV/0!</v>
      </c>
      <c r="AH158" s="7">
        <f t="shared" si="46"/>
        <v>-0.11888208657404258</v>
      </c>
      <c r="AI158" s="7">
        <f t="shared" si="46"/>
        <v>3.0781112091791771E-2</v>
      </c>
      <c r="AJ158" s="7">
        <f t="shared" si="46"/>
        <v>3.0937667295987056E-2</v>
      </c>
      <c r="AK158" s="36">
        <f t="shared" si="46"/>
        <v>-0.14744322440861046</v>
      </c>
      <c r="AL158" s="37">
        <f t="shared" si="46"/>
        <v>-6.9357510075708798E-2</v>
      </c>
      <c r="AM158" s="2">
        <v>-155.38</v>
      </c>
      <c r="AN158" s="2">
        <v>1377.91</v>
      </c>
      <c r="AO158" s="2">
        <v>175.1</v>
      </c>
      <c r="AP158" s="2">
        <v>3447.8</v>
      </c>
      <c r="AQ158" s="29">
        <v>2385.0500000000002</v>
      </c>
      <c r="AR158" s="31">
        <f t="shared" si="55"/>
        <v>7230.4800000000005</v>
      </c>
      <c r="AS158" s="2">
        <v>0</v>
      </c>
      <c r="AT158" s="2">
        <v>1627.87</v>
      </c>
      <c r="AU158" s="2">
        <v>172.05</v>
      </c>
      <c r="AV158" s="2">
        <v>4009.87</v>
      </c>
      <c r="AW158" s="29">
        <v>3092</v>
      </c>
      <c r="AX158" s="31">
        <f t="shared" si="56"/>
        <v>8901.7900000000009</v>
      </c>
      <c r="AY158" s="5">
        <f t="shared" si="47"/>
        <v>-155.38</v>
      </c>
      <c r="AZ158" s="5">
        <f t="shared" si="47"/>
        <v>-249.95999999999981</v>
      </c>
      <c r="BA158" s="5">
        <f t="shared" si="47"/>
        <v>3.0499999999999829</v>
      </c>
      <c r="BB158" s="5">
        <f t="shared" si="47"/>
        <v>-562.06999999999971</v>
      </c>
      <c r="BC158" s="33">
        <f t="shared" si="47"/>
        <v>-706.94999999999982</v>
      </c>
      <c r="BD158" s="34">
        <f t="shared" si="47"/>
        <v>-1671.3100000000004</v>
      </c>
      <c r="BE158" s="7" t="e">
        <f t="shared" si="48"/>
        <v>#DIV/0!</v>
      </c>
      <c r="BF158" s="7">
        <f t="shared" si="48"/>
        <v>-0.15355034492926328</v>
      </c>
      <c r="BG158" s="7">
        <f t="shared" si="48"/>
        <v>1.7727404824178918E-2</v>
      </c>
      <c r="BH158" s="7">
        <f t="shared" si="48"/>
        <v>-0.1401716265115826</v>
      </c>
      <c r="BI158" s="36">
        <f t="shared" si="48"/>
        <v>-0.22863842173350576</v>
      </c>
      <c r="BJ158" s="37">
        <f t="shared" si="48"/>
        <v>-0.18774987951861369</v>
      </c>
      <c r="BK158" s="38">
        <f t="shared" si="49"/>
        <v>1</v>
      </c>
      <c r="BL158" s="38">
        <f t="shared" si="49"/>
        <v>0.19321569496288279</v>
      </c>
      <c r="BM158" s="38">
        <f t="shared" si="49"/>
        <v>0.46853259124478214</v>
      </c>
      <c r="BN158" s="38">
        <f t="shared" si="49"/>
        <v>0.25075346769689072</v>
      </c>
      <c r="BO158" s="39">
        <f t="shared" si="49"/>
        <v>0.26713402006431242</v>
      </c>
      <c r="BP158" s="40">
        <f t="shared" si="49"/>
        <v>0.24079246432894796</v>
      </c>
      <c r="BQ158" s="38">
        <f t="shared" si="50"/>
        <v>0</v>
      </c>
      <c r="BR158" s="38">
        <f t="shared" si="50"/>
        <v>0.20112928036176508</v>
      </c>
      <c r="BS158" s="38">
        <f t="shared" si="50"/>
        <v>0.47454214474845546</v>
      </c>
      <c r="BT158" s="38">
        <f t="shared" si="50"/>
        <v>0.30065441316504138</v>
      </c>
      <c r="BU158" s="39">
        <f t="shared" si="50"/>
        <v>0.29525312799299486</v>
      </c>
      <c r="BV158" s="40">
        <f t="shared" si="50"/>
        <v>0.27589001578145478</v>
      </c>
      <c r="BW158" s="38">
        <f t="shared" si="51"/>
        <v>1</v>
      </c>
      <c r="BX158" s="38">
        <f t="shared" si="51"/>
        <v>-7.9135853988822891E-3</v>
      </c>
      <c r="BY158" s="38">
        <f t="shared" si="51"/>
        <v>-6.0095535036733261E-3</v>
      </c>
      <c r="BZ158" s="38">
        <f t="shared" si="51"/>
        <v>-4.9900945468150659E-2</v>
      </c>
      <c r="CA158" s="39">
        <f t="shared" si="51"/>
        <v>-2.8119107928682441E-2</v>
      </c>
      <c r="CB158" s="40">
        <f t="shared" si="51"/>
        <v>-3.5097551452506814E-2</v>
      </c>
      <c r="CC158" s="2">
        <f t="shared" si="52"/>
        <v>10000</v>
      </c>
      <c r="CD158" s="2">
        <f t="shared" si="52"/>
        <v>-79.135853988822888</v>
      </c>
      <c r="CE158" s="2">
        <f t="shared" si="52"/>
        <v>-60.09553503673326</v>
      </c>
      <c r="CF158" s="2">
        <f t="shared" si="52"/>
        <v>-499.00945468150661</v>
      </c>
      <c r="CG158" s="29">
        <f t="shared" si="52"/>
        <v>-281.19107928682439</v>
      </c>
      <c r="CH158" s="31">
        <f t="shared" si="52"/>
        <v>-350.97551452506815</v>
      </c>
      <c r="CI158" s="40">
        <f>IFERROR(M158/'Class Sum-WR'!M158,0)</f>
        <v>0.24216722848432465</v>
      </c>
    </row>
    <row r="159" spans="1:87" x14ac:dyDescent="0.2">
      <c r="A159" t="s">
        <v>46</v>
      </c>
      <c r="B159" t="s">
        <v>46</v>
      </c>
      <c r="C159" t="s">
        <v>78</v>
      </c>
      <c r="D159" t="s">
        <v>78</v>
      </c>
      <c r="E159" t="s">
        <v>76</v>
      </c>
      <c r="F159" s="27">
        <f t="shared" si="57"/>
        <v>46164</v>
      </c>
      <c r="G159" s="60" t="s">
        <v>40</v>
      </c>
      <c r="H159" s="28">
        <v>-355.85</v>
      </c>
      <c r="I159" s="2">
        <v>11784.87</v>
      </c>
      <c r="J159" s="2">
        <v>1147.67</v>
      </c>
      <c r="K159" s="2">
        <v>22801.15</v>
      </c>
      <c r="L159" s="29">
        <v>13310.21</v>
      </c>
      <c r="M159" s="30">
        <f t="shared" si="53"/>
        <v>48688.05</v>
      </c>
      <c r="N159" t="s">
        <v>49</v>
      </c>
      <c r="O159" t="s">
        <v>49</v>
      </c>
      <c r="P159" t="s">
        <v>78</v>
      </c>
      <c r="Q159" t="s">
        <v>78</v>
      </c>
      <c r="R159" t="s">
        <v>76</v>
      </c>
      <c r="S159" s="27">
        <f t="shared" si="58"/>
        <v>45800</v>
      </c>
      <c r="T159" s="60" t="s">
        <v>40</v>
      </c>
      <c r="U159" s="28">
        <v>0</v>
      </c>
      <c r="V159" s="2">
        <v>13063.1</v>
      </c>
      <c r="W159" s="2">
        <v>1083.0999999999999</v>
      </c>
      <c r="X159" s="2">
        <v>22717.78</v>
      </c>
      <c r="Y159" s="29">
        <v>16076.25</v>
      </c>
      <c r="Z159" s="31">
        <f t="shared" si="54"/>
        <v>52940.229999999996</v>
      </c>
      <c r="AA159" s="32">
        <f t="shared" si="45"/>
        <v>-355.85</v>
      </c>
      <c r="AB159" s="5">
        <f t="shared" si="45"/>
        <v>-1278.2299999999996</v>
      </c>
      <c r="AC159" s="5">
        <f t="shared" si="45"/>
        <v>64.570000000000164</v>
      </c>
      <c r="AD159" s="5">
        <f t="shared" si="45"/>
        <v>83.370000000002619</v>
      </c>
      <c r="AE159" s="33">
        <f t="shared" si="45"/>
        <v>-2766.0400000000009</v>
      </c>
      <c r="AF159" s="34">
        <f t="shared" si="45"/>
        <v>-4252.179999999993</v>
      </c>
      <c r="AG159" s="35" t="e">
        <f t="shared" si="46"/>
        <v>#DIV/0!</v>
      </c>
      <c r="AH159" s="7">
        <f t="shared" si="46"/>
        <v>-9.7850433664290984E-2</v>
      </c>
      <c r="AI159" s="7">
        <f t="shared" si="46"/>
        <v>5.9615917274490046E-2</v>
      </c>
      <c r="AJ159" s="7">
        <f t="shared" si="46"/>
        <v>3.669812807413516E-3</v>
      </c>
      <c r="AK159" s="36">
        <f t="shared" si="46"/>
        <v>-0.17205753829406739</v>
      </c>
      <c r="AL159" s="37">
        <f t="shared" si="46"/>
        <v>-8.0320391505665792E-2</v>
      </c>
      <c r="AM159" s="2">
        <v>-355.85</v>
      </c>
      <c r="AN159" s="2">
        <v>2254.35</v>
      </c>
      <c r="AO159" s="2">
        <v>578.9</v>
      </c>
      <c r="AP159" s="2">
        <v>6069</v>
      </c>
      <c r="AQ159" s="29">
        <v>3688.71</v>
      </c>
      <c r="AR159" s="31">
        <f t="shared" si="55"/>
        <v>12235.11</v>
      </c>
      <c r="AS159" s="2">
        <v>0</v>
      </c>
      <c r="AT159" s="2">
        <v>2644.93</v>
      </c>
      <c r="AU159" s="2">
        <v>724.32</v>
      </c>
      <c r="AV159" s="2">
        <v>6763.11</v>
      </c>
      <c r="AW159" s="29">
        <v>4798.82</v>
      </c>
      <c r="AX159" s="31">
        <f t="shared" si="56"/>
        <v>14931.18</v>
      </c>
      <c r="AY159" s="5">
        <f t="shared" si="47"/>
        <v>-355.85</v>
      </c>
      <c r="AZ159" s="5">
        <f t="shared" si="47"/>
        <v>-390.57999999999993</v>
      </c>
      <c r="BA159" s="5">
        <f t="shared" si="47"/>
        <v>-145.42000000000007</v>
      </c>
      <c r="BB159" s="5">
        <f t="shared" si="47"/>
        <v>-694.10999999999967</v>
      </c>
      <c r="BC159" s="33">
        <f t="shared" si="47"/>
        <v>-1110.1099999999997</v>
      </c>
      <c r="BD159" s="34">
        <f t="shared" si="47"/>
        <v>-2696.0699999999997</v>
      </c>
      <c r="BE159" s="7" t="e">
        <f t="shared" si="48"/>
        <v>#DIV/0!</v>
      </c>
      <c r="BF159" s="7">
        <f t="shared" si="48"/>
        <v>-0.14767120490901459</v>
      </c>
      <c r="BG159" s="7">
        <f t="shared" si="48"/>
        <v>-0.20076761652308381</v>
      </c>
      <c r="BH159" s="7">
        <f t="shared" si="48"/>
        <v>-0.10263177739235348</v>
      </c>
      <c r="BI159" s="36">
        <f t="shared" si="48"/>
        <v>-0.23132978523887116</v>
      </c>
      <c r="BJ159" s="37">
        <f t="shared" si="48"/>
        <v>-0.18056643882131215</v>
      </c>
      <c r="BK159" s="38">
        <f t="shared" si="49"/>
        <v>1</v>
      </c>
      <c r="BL159" s="38">
        <f t="shared" si="49"/>
        <v>0.19129188527323593</v>
      </c>
      <c r="BM159" s="38">
        <f t="shared" si="49"/>
        <v>0.50441328953444797</v>
      </c>
      <c r="BN159" s="38">
        <f t="shared" si="49"/>
        <v>0.26617078524548105</v>
      </c>
      <c r="BO159" s="39">
        <f t="shared" si="49"/>
        <v>0.27713386941302959</v>
      </c>
      <c r="BP159" s="40">
        <f t="shared" si="49"/>
        <v>0.25129595455147619</v>
      </c>
      <c r="BQ159" s="38">
        <f t="shared" si="50"/>
        <v>0</v>
      </c>
      <c r="BR159" s="38">
        <f t="shared" si="50"/>
        <v>0.20247337921320357</v>
      </c>
      <c r="BS159" s="38">
        <f t="shared" si="50"/>
        <v>0.66874711476317983</v>
      </c>
      <c r="BT159" s="38">
        <f t="shared" si="50"/>
        <v>0.29770118383046229</v>
      </c>
      <c r="BU159" s="39">
        <f t="shared" si="50"/>
        <v>0.2985036933364435</v>
      </c>
      <c r="BV159" s="40">
        <f t="shared" si="50"/>
        <v>0.28203844222059482</v>
      </c>
      <c r="BW159" s="38">
        <f t="shared" si="51"/>
        <v>1</v>
      </c>
      <c r="BX159" s="38">
        <f t="shared" si="51"/>
        <v>-1.1181493939967646E-2</v>
      </c>
      <c r="BY159" s="38">
        <f t="shared" si="51"/>
        <v>-0.16433382522873186</v>
      </c>
      <c r="BZ159" s="38">
        <f t="shared" si="51"/>
        <v>-3.1530398584981245E-2</v>
      </c>
      <c r="CA159" s="39">
        <f t="shared" si="51"/>
        <v>-2.1369823923413911E-2</v>
      </c>
      <c r="CB159" s="40">
        <f t="shared" si="51"/>
        <v>-3.0742487669118634E-2</v>
      </c>
      <c r="CC159" s="2">
        <f t="shared" si="52"/>
        <v>10000</v>
      </c>
      <c r="CD159" s="2">
        <f t="shared" si="52"/>
        <v>-111.81493939967646</v>
      </c>
      <c r="CE159" s="2">
        <f t="shared" si="52"/>
        <v>-1643.3382522873185</v>
      </c>
      <c r="CF159" s="2">
        <f t="shared" si="52"/>
        <v>-315.30398584981248</v>
      </c>
      <c r="CG159" s="29">
        <f t="shared" si="52"/>
        <v>-213.69823923413912</v>
      </c>
      <c r="CH159" s="31">
        <f t="shared" si="52"/>
        <v>-307.42487669118634</v>
      </c>
      <c r="CI159" s="40">
        <f>IFERROR(M159/'Class Sum-WR'!M159,0)</f>
        <v>0.34680533832361732</v>
      </c>
    </row>
    <row r="160" spans="1:87" ht="13.5" thickBot="1" x14ac:dyDescent="0.25">
      <c r="A160" t="s">
        <v>46</v>
      </c>
      <c r="B160" t="s">
        <v>46</v>
      </c>
      <c r="C160" t="s">
        <v>78</v>
      </c>
      <c r="D160" t="s">
        <v>78</v>
      </c>
      <c r="E160" t="s">
        <v>76</v>
      </c>
      <c r="F160" s="41">
        <f t="shared" si="57"/>
        <v>46165</v>
      </c>
      <c r="G160" s="61" t="s">
        <v>41</v>
      </c>
      <c r="H160" s="43">
        <v>-178.7</v>
      </c>
      <c r="I160" s="44">
        <v>12164.6</v>
      </c>
      <c r="J160" s="44">
        <v>1165.3699999999999</v>
      </c>
      <c r="K160" s="44">
        <v>18482.419999999998</v>
      </c>
      <c r="L160" s="45">
        <v>13688.44</v>
      </c>
      <c r="M160" s="46">
        <f t="shared" si="53"/>
        <v>45322.13</v>
      </c>
      <c r="N160" t="s">
        <v>49</v>
      </c>
      <c r="O160" t="s">
        <v>49</v>
      </c>
      <c r="P160" t="s">
        <v>78</v>
      </c>
      <c r="Q160" t="s">
        <v>78</v>
      </c>
      <c r="R160" t="s">
        <v>76</v>
      </c>
      <c r="S160" s="41">
        <f t="shared" si="58"/>
        <v>45801</v>
      </c>
      <c r="T160" s="61" t="s">
        <v>41</v>
      </c>
      <c r="U160" s="43">
        <v>65.98</v>
      </c>
      <c r="V160" s="44">
        <v>10834.49</v>
      </c>
      <c r="W160" s="44">
        <v>1121.8800000000001</v>
      </c>
      <c r="X160" s="44">
        <v>23349.77</v>
      </c>
      <c r="Y160" s="45">
        <v>11866.39</v>
      </c>
      <c r="Z160" s="47">
        <f t="shared" si="54"/>
        <v>47238.509999999995</v>
      </c>
      <c r="AA160" s="48">
        <f t="shared" si="45"/>
        <v>-244.68</v>
      </c>
      <c r="AB160" s="49">
        <f t="shared" si="45"/>
        <v>1330.1100000000006</v>
      </c>
      <c r="AC160" s="49">
        <f t="shared" si="45"/>
        <v>43.489999999999782</v>
      </c>
      <c r="AD160" s="49">
        <f t="shared" si="45"/>
        <v>-4867.3500000000022</v>
      </c>
      <c r="AE160" s="50">
        <f t="shared" si="45"/>
        <v>1822.0500000000011</v>
      </c>
      <c r="AF160" s="51">
        <f t="shared" si="45"/>
        <v>-1916.3799999999974</v>
      </c>
      <c r="AG160" s="52">
        <f t="shared" si="46"/>
        <v>-3.7083964837829644</v>
      </c>
      <c r="AH160" s="53">
        <f t="shared" si="46"/>
        <v>0.12276627695442985</v>
      </c>
      <c r="AI160" s="53">
        <f t="shared" si="46"/>
        <v>3.8765286839947032E-2</v>
      </c>
      <c r="AJ160" s="53">
        <f t="shared" si="46"/>
        <v>-0.20845387342145136</v>
      </c>
      <c r="AK160" s="54">
        <f t="shared" si="46"/>
        <v>0.15354711921654363</v>
      </c>
      <c r="AL160" s="55">
        <f t="shared" si="46"/>
        <v>-4.0568172027441118E-2</v>
      </c>
      <c r="AM160" s="44">
        <v>-178.7</v>
      </c>
      <c r="AN160" s="44">
        <v>2530.67</v>
      </c>
      <c r="AO160" s="44">
        <v>665.2</v>
      </c>
      <c r="AP160" s="44">
        <v>5031.3999999999996</v>
      </c>
      <c r="AQ160" s="45">
        <v>3441.59</v>
      </c>
      <c r="AR160" s="47">
        <f t="shared" si="55"/>
        <v>11490.16</v>
      </c>
      <c r="AS160" s="44">
        <v>65.98</v>
      </c>
      <c r="AT160" s="44">
        <v>2279.65</v>
      </c>
      <c r="AU160" s="44">
        <v>688.13</v>
      </c>
      <c r="AV160" s="44">
        <v>7077.43</v>
      </c>
      <c r="AW160" s="45">
        <v>2943.18</v>
      </c>
      <c r="AX160" s="47">
        <f t="shared" si="56"/>
        <v>13054.37</v>
      </c>
      <c r="AY160" s="49">
        <f t="shared" si="47"/>
        <v>-244.68</v>
      </c>
      <c r="AZ160" s="49">
        <f t="shared" si="47"/>
        <v>251.01999999999998</v>
      </c>
      <c r="BA160" s="49">
        <f t="shared" si="47"/>
        <v>-22.92999999999995</v>
      </c>
      <c r="BB160" s="49">
        <f t="shared" si="47"/>
        <v>-2046.0300000000007</v>
      </c>
      <c r="BC160" s="50">
        <f t="shared" si="47"/>
        <v>498.41000000000031</v>
      </c>
      <c r="BD160" s="51">
        <f t="shared" si="47"/>
        <v>-1564.2100000000009</v>
      </c>
      <c r="BE160" s="53">
        <f t="shared" si="48"/>
        <v>-3.7083964837829644</v>
      </c>
      <c r="BF160" s="53">
        <f t="shared" si="48"/>
        <v>0.11011339460004824</v>
      </c>
      <c r="BG160" s="53">
        <f t="shared" si="48"/>
        <v>-3.3322192027669117E-2</v>
      </c>
      <c r="BH160" s="53">
        <f t="shared" si="48"/>
        <v>-0.28909222698069786</v>
      </c>
      <c r="BI160" s="54">
        <f t="shared" si="48"/>
        <v>0.16934404283801885</v>
      </c>
      <c r="BJ160" s="55">
        <f t="shared" si="48"/>
        <v>-0.11982271070913425</v>
      </c>
      <c r="BK160" s="56">
        <f t="shared" si="49"/>
        <v>1</v>
      </c>
      <c r="BL160" s="56">
        <f t="shared" si="49"/>
        <v>0.20803561152853361</v>
      </c>
      <c r="BM160" s="56">
        <f t="shared" si="49"/>
        <v>0.57080583848906363</v>
      </c>
      <c r="BN160" s="56">
        <f t="shared" si="49"/>
        <v>0.2722262560855126</v>
      </c>
      <c r="BO160" s="57">
        <f t="shared" si="49"/>
        <v>0.25142309861459744</v>
      </c>
      <c r="BP160" s="58">
        <f t="shared" si="49"/>
        <v>0.25352206526921839</v>
      </c>
      <c r="BQ160" s="56">
        <f t="shared" si="50"/>
        <v>1</v>
      </c>
      <c r="BR160" s="56">
        <f t="shared" si="50"/>
        <v>0.21040676580069759</v>
      </c>
      <c r="BS160" s="56">
        <f t="shared" si="50"/>
        <v>0.61337219666987552</v>
      </c>
      <c r="BT160" s="56">
        <f t="shared" si="50"/>
        <v>0.30310491281070434</v>
      </c>
      <c r="BU160" s="57">
        <f t="shared" si="50"/>
        <v>0.24802656915877533</v>
      </c>
      <c r="BV160" s="58">
        <f t="shared" si="50"/>
        <v>0.27635016430450499</v>
      </c>
      <c r="BW160" s="56">
        <f t="shared" si="51"/>
        <v>0</v>
      </c>
      <c r="BX160" s="56">
        <f t="shared" si="51"/>
        <v>-2.3711542721639722E-3</v>
      </c>
      <c r="BY160" s="56">
        <f t="shared" si="51"/>
        <v>-4.2566358180811892E-2</v>
      </c>
      <c r="BZ160" s="56">
        <f t="shared" si="51"/>
        <v>-3.0878656725191744E-2</v>
      </c>
      <c r="CA160" s="57">
        <f t="shared" si="51"/>
        <v>3.3965294558221115E-3</v>
      </c>
      <c r="CB160" s="58">
        <f t="shared" si="51"/>
        <v>-2.2828099035286598E-2</v>
      </c>
      <c r="CC160" s="44">
        <f t="shared" si="52"/>
        <v>0</v>
      </c>
      <c r="CD160" s="44">
        <f t="shared" si="52"/>
        <v>-23.711542721639724</v>
      </c>
      <c r="CE160" s="44">
        <f t="shared" si="52"/>
        <v>-425.66358180811892</v>
      </c>
      <c r="CF160" s="44">
        <f t="shared" si="52"/>
        <v>-308.78656725191746</v>
      </c>
      <c r="CG160" s="45">
        <f t="shared" si="52"/>
        <v>33.965294558221117</v>
      </c>
      <c r="CH160" s="47">
        <f t="shared" si="52"/>
        <v>-228.28099035286598</v>
      </c>
      <c r="CI160" s="58">
        <f>IFERROR(M160/'Class Sum-WR'!M160,0)</f>
        <v>0.38073915032625927</v>
      </c>
    </row>
    <row r="161" spans="1:87" x14ac:dyDescent="0.2">
      <c r="A161" t="s">
        <v>46</v>
      </c>
      <c r="B161" t="s">
        <v>46</v>
      </c>
      <c r="C161" t="s">
        <v>78</v>
      </c>
      <c r="D161" t="s">
        <v>78</v>
      </c>
      <c r="E161" t="s">
        <v>77</v>
      </c>
      <c r="F161" s="27">
        <f t="shared" si="57"/>
        <v>46166</v>
      </c>
      <c r="G161" s="60" t="s">
        <v>35</v>
      </c>
      <c r="H161" s="28">
        <v>-83.79</v>
      </c>
      <c r="I161" s="2">
        <v>8129.91</v>
      </c>
      <c r="J161" s="2">
        <v>694.97</v>
      </c>
      <c r="K161" s="2">
        <v>13236.32</v>
      </c>
      <c r="L161" s="29">
        <v>7508.08</v>
      </c>
      <c r="M161" s="30">
        <f t="shared" si="53"/>
        <v>29485.489999999998</v>
      </c>
      <c r="N161" t="s">
        <v>49</v>
      </c>
      <c r="O161" t="s">
        <v>49</v>
      </c>
      <c r="P161" t="s">
        <v>78</v>
      </c>
      <c r="Q161" t="s">
        <v>78</v>
      </c>
      <c r="R161" t="s">
        <v>77</v>
      </c>
      <c r="S161" s="27">
        <f t="shared" si="58"/>
        <v>45802</v>
      </c>
      <c r="T161" s="60" t="s">
        <v>35</v>
      </c>
      <c r="U161" s="28">
        <v>0</v>
      </c>
      <c r="V161" s="2">
        <v>5724.34</v>
      </c>
      <c r="W161" s="2">
        <v>170.4</v>
      </c>
      <c r="X161" s="2">
        <v>13102.31</v>
      </c>
      <c r="Y161" s="29">
        <v>6950.51</v>
      </c>
      <c r="Z161" s="31">
        <f t="shared" si="54"/>
        <v>25947.559999999998</v>
      </c>
      <c r="AA161" s="32">
        <f t="shared" si="45"/>
        <v>-83.79</v>
      </c>
      <c r="AB161" s="5">
        <f t="shared" si="45"/>
        <v>2405.5699999999997</v>
      </c>
      <c r="AC161" s="5">
        <f t="shared" si="45"/>
        <v>524.57000000000005</v>
      </c>
      <c r="AD161" s="5">
        <f t="shared" si="45"/>
        <v>134.01000000000022</v>
      </c>
      <c r="AE161" s="33">
        <f t="shared" si="45"/>
        <v>557.56999999999971</v>
      </c>
      <c r="AF161" s="34">
        <f t="shared" si="45"/>
        <v>3537.9300000000003</v>
      </c>
      <c r="AG161" s="35" t="e">
        <f t="shared" si="46"/>
        <v>#DIV/0!</v>
      </c>
      <c r="AH161" s="7">
        <f t="shared" si="46"/>
        <v>0.42023534590887329</v>
      </c>
      <c r="AI161" s="7">
        <f t="shared" si="46"/>
        <v>3.0784624413145543</v>
      </c>
      <c r="AJ161" s="7">
        <f t="shared" si="46"/>
        <v>1.0227967434750072E-2</v>
      </c>
      <c r="AK161" s="36">
        <f t="shared" si="46"/>
        <v>8.0220012632166521E-2</v>
      </c>
      <c r="AL161" s="37">
        <f t="shared" si="46"/>
        <v>0.13634923669123419</v>
      </c>
      <c r="AM161" s="2">
        <v>-83.79</v>
      </c>
      <c r="AN161" s="2">
        <v>1697.57</v>
      </c>
      <c r="AO161" s="2">
        <v>450.61</v>
      </c>
      <c r="AP161" s="2">
        <v>3624.24</v>
      </c>
      <c r="AQ161" s="29">
        <v>2010.26</v>
      </c>
      <c r="AR161" s="31">
        <f t="shared" si="55"/>
        <v>7698.8899999999994</v>
      </c>
      <c r="AS161" s="2">
        <v>0</v>
      </c>
      <c r="AT161" s="2">
        <v>1299.99</v>
      </c>
      <c r="AU161" s="2">
        <v>-76.5</v>
      </c>
      <c r="AV161" s="2">
        <v>4048.33</v>
      </c>
      <c r="AW161" s="29">
        <v>2126.7600000000002</v>
      </c>
      <c r="AX161" s="31">
        <f t="shared" si="56"/>
        <v>7398.58</v>
      </c>
      <c r="AY161" s="5">
        <f t="shared" si="47"/>
        <v>-83.79</v>
      </c>
      <c r="AZ161" s="5">
        <f t="shared" si="47"/>
        <v>397.57999999999993</v>
      </c>
      <c r="BA161" s="5">
        <f t="shared" si="47"/>
        <v>527.11</v>
      </c>
      <c r="BB161" s="5">
        <f t="shared" si="47"/>
        <v>-424.09000000000015</v>
      </c>
      <c r="BC161" s="33">
        <f t="shared" si="47"/>
        <v>-116.50000000000023</v>
      </c>
      <c r="BD161" s="34">
        <f t="shared" si="47"/>
        <v>300.30999999999949</v>
      </c>
      <c r="BE161" s="7" t="e">
        <f t="shared" si="48"/>
        <v>#DIV/0!</v>
      </c>
      <c r="BF161" s="7">
        <f t="shared" si="48"/>
        <v>0.30583312179324451</v>
      </c>
      <c r="BG161" s="7">
        <f t="shared" si="48"/>
        <v>-6.8903267973856215</v>
      </c>
      <c r="BH161" s="7">
        <f t="shared" si="48"/>
        <v>-0.10475677625094795</v>
      </c>
      <c r="BI161" s="36">
        <f t="shared" si="48"/>
        <v>-5.4778160206135254E-2</v>
      </c>
      <c r="BJ161" s="37">
        <f t="shared" si="48"/>
        <v>4.0590221366802751E-2</v>
      </c>
      <c r="BK161" s="38">
        <f t="shared" si="49"/>
        <v>1</v>
      </c>
      <c r="BL161" s="38">
        <f t="shared" si="49"/>
        <v>0.20880550953208585</v>
      </c>
      <c r="BM161" s="38">
        <f t="shared" si="49"/>
        <v>0.64838770018849734</v>
      </c>
      <c r="BN161" s="38">
        <f t="shared" si="49"/>
        <v>0.27381024333047249</v>
      </c>
      <c r="BO161" s="39">
        <f t="shared" si="49"/>
        <v>0.26774621474464844</v>
      </c>
      <c r="BP161" s="40">
        <f t="shared" si="49"/>
        <v>0.26110775164326588</v>
      </c>
      <c r="BQ161" s="38">
        <f t="shared" si="50"/>
        <v>0</v>
      </c>
      <c r="BR161" s="38">
        <f t="shared" si="50"/>
        <v>0.22709866989032795</v>
      </c>
      <c r="BS161" s="38">
        <f t="shared" si="50"/>
        <v>-0.448943661971831</v>
      </c>
      <c r="BT161" s="38">
        <f t="shared" si="50"/>
        <v>0.30897834046057526</v>
      </c>
      <c r="BU161" s="39">
        <f t="shared" si="50"/>
        <v>0.30598617943143741</v>
      </c>
      <c r="BV161" s="40">
        <f t="shared" si="50"/>
        <v>0.28513586633964816</v>
      </c>
      <c r="BW161" s="38">
        <f t="shared" si="51"/>
        <v>1</v>
      </c>
      <c r="BX161" s="38">
        <f t="shared" si="51"/>
        <v>-1.8293160358242105E-2</v>
      </c>
      <c r="BY161" s="38">
        <f t="shared" si="51"/>
        <v>1.0973313621603284</v>
      </c>
      <c r="BZ161" s="38">
        <f t="shared" si="51"/>
        <v>-3.5168097130102771E-2</v>
      </c>
      <c r="CA161" s="39">
        <f t="shared" si="51"/>
        <v>-3.8239964686788974E-2</v>
      </c>
      <c r="CB161" s="40">
        <f t="shared" si="51"/>
        <v>-2.4028114696382274E-2</v>
      </c>
      <c r="CC161" s="2">
        <f t="shared" si="52"/>
        <v>10000</v>
      </c>
      <c r="CD161" s="2">
        <f t="shared" si="52"/>
        <v>-182.93160358242105</v>
      </c>
      <c r="CE161" s="2">
        <f t="shared" si="52"/>
        <v>10973.313621603285</v>
      </c>
      <c r="CF161" s="2">
        <f t="shared" si="52"/>
        <v>-351.68097130102774</v>
      </c>
      <c r="CG161" s="29">
        <f t="shared" si="52"/>
        <v>-382.39964686788971</v>
      </c>
      <c r="CH161" s="31">
        <f t="shared" si="52"/>
        <v>-240.28114696382275</v>
      </c>
      <c r="CI161" s="40">
        <f>IFERROR(M161/'Class Sum-WR'!M161,0)</f>
        <v>0.35174182376387203</v>
      </c>
    </row>
    <row r="162" spans="1:87" x14ac:dyDescent="0.2">
      <c r="A162" t="s">
        <v>46</v>
      </c>
      <c r="B162" t="s">
        <v>46</v>
      </c>
      <c r="C162" t="s">
        <v>78</v>
      </c>
      <c r="D162" t="s">
        <v>78</v>
      </c>
      <c r="E162" t="s">
        <v>77</v>
      </c>
      <c r="F162" s="27">
        <f t="shared" si="57"/>
        <v>46167</v>
      </c>
      <c r="G162" s="60" t="s">
        <v>36</v>
      </c>
      <c r="H162" s="28">
        <v>-98.55</v>
      </c>
      <c r="I162" s="2">
        <v>5471.74</v>
      </c>
      <c r="J162" s="2">
        <v>120.64</v>
      </c>
      <c r="K162" s="2">
        <v>8594.2800000000007</v>
      </c>
      <c r="L162" s="29">
        <v>5748.07</v>
      </c>
      <c r="M162" s="30">
        <f t="shared" si="53"/>
        <v>19836.18</v>
      </c>
      <c r="N162" t="s">
        <v>49</v>
      </c>
      <c r="O162" t="s">
        <v>49</v>
      </c>
      <c r="P162" t="s">
        <v>78</v>
      </c>
      <c r="Q162" t="s">
        <v>78</v>
      </c>
      <c r="R162" t="s">
        <v>77</v>
      </c>
      <c r="S162" s="27">
        <f t="shared" si="58"/>
        <v>45803</v>
      </c>
      <c r="T162" s="60" t="s">
        <v>36</v>
      </c>
      <c r="U162" s="28">
        <v>0</v>
      </c>
      <c r="V162" s="2">
        <v>3981.2</v>
      </c>
      <c r="W162" s="2">
        <v>49.13</v>
      </c>
      <c r="X162" s="2">
        <v>10609.54</v>
      </c>
      <c r="Y162" s="29">
        <v>7945.82</v>
      </c>
      <c r="Z162" s="31">
        <f t="shared" si="54"/>
        <v>22585.690000000002</v>
      </c>
      <c r="AA162" s="32">
        <f t="shared" si="45"/>
        <v>-98.55</v>
      </c>
      <c r="AB162" s="5">
        <f t="shared" si="45"/>
        <v>1490.54</v>
      </c>
      <c r="AC162" s="5">
        <f t="shared" si="45"/>
        <v>71.509999999999991</v>
      </c>
      <c r="AD162" s="5">
        <f t="shared" si="45"/>
        <v>-2015.2600000000002</v>
      </c>
      <c r="AE162" s="33">
        <f t="shared" si="45"/>
        <v>-2197.75</v>
      </c>
      <c r="AF162" s="34">
        <f t="shared" si="45"/>
        <v>-2749.510000000002</v>
      </c>
      <c r="AG162" s="35" t="e">
        <f t="shared" si="46"/>
        <v>#DIV/0!</v>
      </c>
      <c r="AH162" s="7">
        <f t="shared" si="46"/>
        <v>0.37439465487792628</v>
      </c>
      <c r="AI162" s="7">
        <f t="shared" si="46"/>
        <v>1.4555261550987175</v>
      </c>
      <c r="AJ162" s="7">
        <f t="shared" si="46"/>
        <v>-0.18994791480120721</v>
      </c>
      <c r="AK162" s="36">
        <f t="shared" si="46"/>
        <v>-0.27659196911080292</v>
      </c>
      <c r="AL162" s="37">
        <f t="shared" si="46"/>
        <v>-0.12173681654180155</v>
      </c>
      <c r="AM162" s="2">
        <v>-98.55</v>
      </c>
      <c r="AN162" s="2">
        <v>993.77</v>
      </c>
      <c r="AO162" s="2">
        <v>-86.42</v>
      </c>
      <c r="AP162" s="2">
        <v>2331.36</v>
      </c>
      <c r="AQ162" s="29">
        <v>1558.09</v>
      </c>
      <c r="AR162" s="31">
        <f t="shared" si="55"/>
        <v>4698.25</v>
      </c>
      <c r="AS162" s="2">
        <v>0</v>
      </c>
      <c r="AT162" s="2">
        <v>889.66</v>
      </c>
      <c r="AU162" s="2">
        <v>-29.82</v>
      </c>
      <c r="AV162" s="2">
        <v>3330.45</v>
      </c>
      <c r="AW162" s="29">
        <v>2194.94</v>
      </c>
      <c r="AX162" s="31">
        <f t="shared" si="56"/>
        <v>6385.23</v>
      </c>
      <c r="AY162" s="5">
        <f t="shared" si="47"/>
        <v>-98.55</v>
      </c>
      <c r="AZ162" s="5">
        <f t="shared" si="47"/>
        <v>104.11000000000001</v>
      </c>
      <c r="BA162" s="5">
        <f t="shared" si="47"/>
        <v>-56.6</v>
      </c>
      <c r="BB162" s="5">
        <f t="shared" si="47"/>
        <v>-999.08999999999969</v>
      </c>
      <c r="BC162" s="33">
        <f t="shared" si="47"/>
        <v>-636.85000000000014</v>
      </c>
      <c r="BD162" s="34">
        <f t="shared" si="47"/>
        <v>-1686.9799999999996</v>
      </c>
      <c r="BE162" s="7" t="e">
        <f t="shared" si="48"/>
        <v>#DIV/0!</v>
      </c>
      <c r="BF162" s="7">
        <f t="shared" si="48"/>
        <v>0.11702223321268801</v>
      </c>
      <c r="BG162" s="7">
        <f t="shared" si="48"/>
        <v>1.8980549966465459</v>
      </c>
      <c r="BH162" s="7">
        <f t="shared" si="48"/>
        <v>-0.29998648831239016</v>
      </c>
      <c r="BI162" s="36">
        <f t="shared" si="48"/>
        <v>-0.29014460531950764</v>
      </c>
      <c r="BJ162" s="37">
        <f t="shared" si="48"/>
        <v>-0.26420034986993418</v>
      </c>
      <c r="BK162" s="38">
        <f t="shared" si="49"/>
        <v>1</v>
      </c>
      <c r="BL162" s="38">
        <f t="shared" si="49"/>
        <v>0.18161864416072401</v>
      </c>
      <c r="BM162" s="38">
        <f t="shared" si="49"/>
        <v>-0.71634615384615385</v>
      </c>
      <c r="BN162" s="38">
        <f t="shared" si="49"/>
        <v>0.27126879738616849</v>
      </c>
      <c r="BO162" s="39">
        <f t="shared" si="49"/>
        <v>0.2710631568509082</v>
      </c>
      <c r="BP162" s="40">
        <f t="shared" si="49"/>
        <v>0.23685255931333551</v>
      </c>
      <c r="BQ162" s="38">
        <f t="shared" si="50"/>
        <v>0</v>
      </c>
      <c r="BR162" s="38">
        <f t="shared" si="50"/>
        <v>0.22346528684818648</v>
      </c>
      <c r="BS162" s="38">
        <f t="shared" si="50"/>
        <v>-0.60696112354976595</v>
      </c>
      <c r="BT162" s="38">
        <f t="shared" si="50"/>
        <v>0.31391087643762117</v>
      </c>
      <c r="BU162" s="39">
        <f t="shared" si="50"/>
        <v>0.27623832404962612</v>
      </c>
      <c r="BV162" s="40">
        <f t="shared" si="50"/>
        <v>0.28271130968325514</v>
      </c>
      <c r="BW162" s="38">
        <f t="shared" si="51"/>
        <v>1</v>
      </c>
      <c r="BX162" s="38">
        <f t="shared" si="51"/>
        <v>-4.1846642687462465E-2</v>
      </c>
      <c r="BY162" s="38">
        <f t="shared" si="51"/>
        <v>-0.10938503029638791</v>
      </c>
      <c r="BZ162" s="38">
        <f t="shared" si="51"/>
        <v>-4.2642079051452675E-2</v>
      </c>
      <c r="CA162" s="39">
        <f t="shared" si="51"/>
        <v>-5.1751671987179115E-3</v>
      </c>
      <c r="CB162" s="40">
        <f t="shared" si="51"/>
        <v>-4.5858750369919626E-2</v>
      </c>
      <c r="CC162" s="2">
        <f t="shared" si="52"/>
        <v>10000</v>
      </c>
      <c r="CD162" s="2">
        <f t="shared" si="52"/>
        <v>-418.46642687462463</v>
      </c>
      <c r="CE162" s="2">
        <f t="shared" si="52"/>
        <v>-1093.8503029638791</v>
      </c>
      <c r="CF162" s="2">
        <f t="shared" si="52"/>
        <v>-426.42079051452674</v>
      </c>
      <c r="CG162" s="29">
        <f t="shared" si="52"/>
        <v>-51.751671987179115</v>
      </c>
      <c r="CH162" s="31">
        <f t="shared" si="52"/>
        <v>-458.58750369919625</v>
      </c>
      <c r="CI162" s="40">
        <f>IFERROR(M162/'Class Sum-WR'!M162,0)</f>
        <v>0.32679232911557149</v>
      </c>
    </row>
    <row r="163" spans="1:87" x14ac:dyDescent="0.2">
      <c r="A163" t="s">
        <v>46</v>
      </c>
      <c r="B163" t="s">
        <v>46</v>
      </c>
      <c r="C163" t="s">
        <v>78</v>
      </c>
      <c r="D163" t="s">
        <v>78</v>
      </c>
      <c r="E163" t="s">
        <v>77</v>
      </c>
      <c r="F163" s="27">
        <f t="shared" si="57"/>
        <v>46168</v>
      </c>
      <c r="G163" s="60" t="s">
        <v>37</v>
      </c>
      <c r="H163" s="28">
        <v>-87.43</v>
      </c>
      <c r="I163" s="2">
        <v>3140.02</v>
      </c>
      <c r="J163" s="2">
        <v>-263.61</v>
      </c>
      <c r="K163" s="2">
        <v>7166.56</v>
      </c>
      <c r="L163" s="29">
        <v>5581.45</v>
      </c>
      <c r="M163" s="30">
        <f t="shared" si="53"/>
        <v>15536.990000000002</v>
      </c>
      <c r="N163" t="s">
        <v>49</v>
      </c>
      <c r="O163" t="s">
        <v>49</v>
      </c>
      <c r="P163" t="s">
        <v>78</v>
      </c>
      <c r="Q163" t="s">
        <v>78</v>
      </c>
      <c r="R163" t="s">
        <v>77</v>
      </c>
      <c r="S163" s="27">
        <f t="shared" si="58"/>
        <v>45804</v>
      </c>
      <c r="T163" s="60" t="s">
        <v>37</v>
      </c>
      <c r="U163" s="28">
        <v>0</v>
      </c>
      <c r="V163" s="2">
        <v>2993.19</v>
      </c>
      <c r="W163" s="2">
        <v>194.12</v>
      </c>
      <c r="X163" s="2">
        <v>7733.84</v>
      </c>
      <c r="Y163" s="29">
        <v>5735.53</v>
      </c>
      <c r="Z163" s="31">
        <f t="shared" si="54"/>
        <v>16656.68</v>
      </c>
      <c r="AA163" s="32">
        <f t="shared" si="45"/>
        <v>-87.43</v>
      </c>
      <c r="AB163" s="5">
        <f t="shared" si="45"/>
        <v>146.82999999999993</v>
      </c>
      <c r="AC163" s="5">
        <f t="shared" si="45"/>
        <v>-457.73</v>
      </c>
      <c r="AD163" s="5">
        <f t="shared" si="45"/>
        <v>-567.27999999999975</v>
      </c>
      <c r="AE163" s="33">
        <f t="shared" si="45"/>
        <v>-154.07999999999993</v>
      </c>
      <c r="AF163" s="34">
        <f t="shared" si="45"/>
        <v>-1119.6899999999987</v>
      </c>
      <c r="AG163" s="35" t="e">
        <f t="shared" si="46"/>
        <v>#DIV/0!</v>
      </c>
      <c r="AH163" s="7">
        <f t="shared" si="46"/>
        <v>4.9054687473899058E-2</v>
      </c>
      <c r="AI163" s="7">
        <f t="shared" si="46"/>
        <v>-2.3579744487945602</v>
      </c>
      <c r="AJ163" s="7">
        <f t="shared" si="46"/>
        <v>-7.3350366700112718E-2</v>
      </c>
      <c r="AK163" s="36">
        <f t="shared" si="46"/>
        <v>-2.686412589595032E-2</v>
      </c>
      <c r="AL163" s="37">
        <f t="shared" si="46"/>
        <v>-6.7221679230194648E-2</v>
      </c>
      <c r="AM163" s="2">
        <v>-87.43</v>
      </c>
      <c r="AN163" s="2">
        <v>535.87</v>
      </c>
      <c r="AO163" s="2">
        <v>-322.57</v>
      </c>
      <c r="AP163" s="2">
        <v>1735.31</v>
      </c>
      <c r="AQ163" s="29">
        <v>1550.63</v>
      </c>
      <c r="AR163" s="31">
        <f t="shared" si="55"/>
        <v>3411.81</v>
      </c>
      <c r="AS163" s="2">
        <v>0</v>
      </c>
      <c r="AT163" s="2">
        <v>630.67999999999995</v>
      </c>
      <c r="AU163" s="2">
        <v>82.3</v>
      </c>
      <c r="AV163" s="2">
        <v>2377.17</v>
      </c>
      <c r="AW163" s="29">
        <v>1572.14</v>
      </c>
      <c r="AX163" s="31">
        <f t="shared" si="56"/>
        <v>4662.29</v>
      </c>
      <c r="AY163" s="5">
        <f t="shared" si="47"/>
        <v>-87.43</v>
      </c>
      <c r="AZ163" s="5">
        <f t="shared" si="47"/>
        <v>-94.809999999999945</v>
      </c>
      <c r="BA163" s="5">
        <f t="shared" si="47"/>
        <v>-404.87</v>
      </c>
      <c r="BB163" s="5">
        <f t="shared" si="47"/>
        <v>-641.86000000000013</v>
      </c>
      <c r="BC163" s="33">
        <f t="shared" si="47"/>
        <v>-21.509999999999991</v>
      </c>
      <c r="BD163" s="34">
        <f t="shared" si="47"/>
        <v>-1250.48</v>
      </c>
      <c r="BE163" s="7" t="e">
        <f t="shared" si="48"/>
        <v>#DIV/0!</v>
      </c>
      <c r="BF163" s="7">
        <f t="shared" si="48"/>
        <v>-0.15032980275258442</v>
      </c>
      <c r="BG163" s="7">
        <f t="shared" si="48"/>
        <v>-4.9194410692588093</v>
      </c>
      <c r="BH163" s="7">
        <f t="shared" si="48"/>
        <v>-0.27001013810539426</v>
      </c>
      <c r="BI163" s="36">
        <f t="shared" si="48"/>
        <v>-1.368198760924599E-2</v>
      </c>
      <c r="BJ163" s="37">
        <f t="shared" si="48"/>
        <v>-0.26821154411244258</v>
      </c>
      <c r="BK163" s="38">
        <f t="shared" si="49"/>
        <v>1</v>
      </c>
      <c r="BL163" s="38">
        <f t="shared" si="49"/>
        <v>0.17065814867421228</v>
      </c>
      <c r="BM163" s="38">
        <f t="shared" si="49"/>
        <v>1.2236637456849133</v>
      </c>
      <c r="BN163" s="38">
        <f t="shared" si="49"/>
        <v>0.24213988301221226</v>
      </c>
      <c r="BO163" s="39">
        <f t="shared" si="49"/>
        <v>0.27781848802730474</v>
      </c>
      <c r="BP163" s="40">
        <f t="shared" si="49"/>
        <v>0.21959272677655065</v>
      </c>
      <c r="BQ163" s="38">
        <f t="shared" si="50"/>
        <v>0</v>
      </c>
      <c r="BR163" s="38">
        <f t="shared" si="50"/>
        <v>0.21070496694162413</v>
      </c>
      <c r="BS163" s="38">
        <f t="shared" si="50"/>
        <v>0.42396455800535748</v>
      </c>
      <c r="BT163" s="38">
        <f t="shared" si="50"/>
        <v>0.30737253421327571</v>
      </c>
      <c r="BU163" s="39">
        <f t="shared" si="50"/>
        <v>0.2741054444837705</v>
      </c>
      <c r="BV163" s="40">
        <f t="shared" si="50"/>
        <v>0.27990511914739313</v>
      </c>
      <c r="BW163" s="38">
        <f t="shared" si="51"/>
        <v>1</v>
      </c>
      <c r="BX163" s="38">
        <f t="shared" si="51"/>
        <v>-4.0046818267411854E-2</v>
      </c>
      <c r="BY163" s="38">
        <f t="shared" si="51"/>
        <v>0.79969918767955583</v>
      </c>
      <c r="BZ163" s="38">
        <f t="shared" si="51"/>
        <v>-6.5232651201063446E-2</v>
      </c>
      <c r="CA163" s="39">
        <f t="shared" si="51"/>
        <v>3.7130435435342446E-3</v>
      </c>
      <c r="CB163" s="40">
        <f t="shared" si="51"/>
        <v>-6.0312392370842488E-2</v>
      </c>
      <c r="CC163" s="2">
        <f t="shared" si="52"/>
        <v>10000</v>
      </c>
      <c r="CD163" s="2">
        <f t="shared" si="52"/>
        <v>-400.46818267411857</v>
      </c>
      <c r="CE163" s="2">
        <f t="shared" si="52"/>
        <v>7996.9918767955587</v>
      </c>
      <c r="CF163" s="2">
        <f t="shared" si="52"/>
        <v>-652.32651201063447</v>
      </c>
      <c r="CG163" s="29">
        <f t="shared" si="52"/>
        <v>37.130435435342449</v>
      </c>
      <c r="CH163" s="31">
        <f t="shared" si="52"/>
        <v>-603.12392370842485</v>
      </c>
      <c r="CI163" s="40">
        <f>IFERROR(M163/'Class Sum-WR'!M163,0)</f>
        <v>0.23866828021704894</v>
      </c>
    </row>
    <row r="164" spans="1:87" x14ac:dyDescent="0.2">
      <c r="A164" t="s">
        <v>46</v>
      </c>
      <c r="B164" t="s">
        <v>46</v>
      </c>
      <c r="C164" t="s">
        <v>78</v>
      </c>
      <c r="D164" t="s">
        <v>78</v>
      </c>
      <c r="E164" t="s">
        <v>77</v>
      </c>
      <c r="F164" s="27">
        <f t="shared" si="57"/>
        <v>46169</v>
      </c>
      <c r="G164" s="60" t="s">
        <v>38</v>
      </c>
      <c r="H164" s="28">
        <v>-65.84</v>
      </c>
      <c r="I164" s="2">
        <v>3522.46</v>
      </c>
      <c r="J164" s="2">
        <v>381.54</v>
      </c>
      <c r="K164" s="2">
        <v>8663.41</v>
      </c>
      <c r="L164" s="29">
        <v>6056.66</v>
      </c>
      <c r="M164" s="30">
        <f t="shared" si="53"/>
        <v>18558.23</v>
      </c>
      <c r="N164" t="s">
        <v>49</v>
      </c>
      <c r="O164" t="s">
        <v>49</v>
      </c>
      <c r="P164" t="s">
        <v>78</v>
      </c>
      <c r="Q164" t="s">
        <v>78</v>
      </c>
      <c r="R164" t="s">
        <v>77</v>
      </c>
      <c r="S164" s="27">
        <f t="shared" si="58"/>
        <v>45805</v>
      </c>
      <c r="T164" s="60" t="s">
        <v>38</v>
      </c>
      <c r="U164" s="28">
        <v>0</v>
      </c>
      <c r="V164" s="2">
        <v>3560.1</v>
      </c>
      <c r="W164" s="2">
        <v>435.07</v>
      </c>
      <c r="X164" s="2">
        <v>9585.7800000000007</v>
      </c>
      <c r="Y164" s="29">
        <v>6613.16</v>
      </c>
      <c r="Z164" s="31">
        <f t="shared" si="54"/>
        <v>20194.11</v>
      </c>
      <c r="AA164" s="32">
        <f t="shared" si="45"/>
        <v>-65.84</v>
      </c>
      <c r="AB164" s="5">
        <f t="shared" si="45"/>
        <v>-37.639999999999873</v>
      </c>
      <c r="AC164" s="5">
        <f t="shared" si="45"/>
        <v>-53.529999999999973</v>
      </c>
      <c r="AD164" s="5">
        <f t="shared" si="45"/>
        <v>-922.3700000000008</v>
      </c>
      <c r="AE164" s="33">
        <f t="shared" si="45"/>
        <v>-556.5</v>
      </c>
      <c r="AF164" s="34">
        <f t="shared" si="45"/>
        <v>-1635.880000000001</v>
      </c>
      <c r="AG164" s="35" t="e">
        <f t="shared" si="46"/>
        <v>#DIV/0!</v>
      </c>
      <c r="AH164" s="7">
        <f t="shared" si="46"/>
        <v>-1.0572736720878592E-2</v>
      </c>
      <c r="AI164" s="7">
        <f t="shared" si="46"/>
        <v>-0.12303767209874267</v>
      </c>
      <c r="AJ164" s="7">
        <f t="shared" si="46"/>
        <v>-9.6222738264387528E-2</v>
      </c>
      <c r="AK164" s="36">
        <f t="shared" si="46"/>
        <v>-8.4150391038474798E-2</v>
      </c>
      <c r="AL164" s="37">
        <f t="shared" si="46"/>
        <v>-8.1007779000906749E-2</v>
      </c>
      <c r="AM164" s="2">
        <v>-65.84</v>
      </c>
      <c r="AN164" s="2">
        <v>711.8</v>
      </c>
      <c r="AO164" s="2">
        <v>257.14</v>
      </c>
      <c r="AP164" s="2">
        <v>2142.2800000000002</v>
      </c>
      <c r="AQ164" s="29">
        <v>1606.99</v>
      </c>
      <c r="AR164" s="31">
        <f t="shared" si="55"/>
        <v>4652.37</v>
      </c>
      <c r="AS164" s="2">
        <v>0</v>
      </c>
      <c r="AT164" s="2">
        <v>763.44</v>
      </c>
      <c r="AU164" s="2">
        <v>168.98</v>
      </c>
      <c r="AV164" s="2">
        <v>2924.58</v>
      </c>
      <c r="AW164" s="29">
        <v>1846.82</v>
      </c>
      <c r="AX164" s="31">
        <f t="shared" si="56"/>
        <v>5703.82</v>
      </c>
      <c r="AY164" s="5">
        <f t="shared" si="47"/>
        <v>-65.84</v>
      </c>
      <c r="AZ164" s="5">
        <f t="shared" si="47"/>
        <v>-51.6400000000001</v>
      </c>
      <c r="BA164" s="5">
        <f t="shared" si="47"/>
        <v>88.16</v>
      </c>
      <c r="BB164" s="5">
        <f t="shared" si="47"/>
        <v>-782.29999999999973</v>
      </c>
      <c r="BC164" s="33">
        <f t="shared" si="47"/>
        <v>-239.82999999999993</v>
      </c>
      <c r="BD164" s="34">
        <f t="shared" si="47"/>
        <v>-1051.4499999999998</v>
      </c>
      <c r="BE164" s="7" t="e">
        <f t="shared" si="48"/>
        <v>#DIV/0!</v>
      </c>
      <c r="BF164" s="7">
        <f t="shared" si="48"/>
        <v>-6.7641202976003484E-2</v>
      </c>
      <c r="BG164" s="7">
        <f t="shared" si="48"/>
        <v>0.52171854657355898</v>
      </c>
      <c r="BH164" s="7">
        <f t="shared" si="48"/>
        <v>-0.26749140047459796</v>
      </c>
      <c r="BI164" s="36">
        <f t="shared" si="48"/>
        <v>-0.12986105846806939</v>
      </c>
      <c r="BJ164" s="37">
        <f t="shared" si="48"/>
        <v>-0.18434137122139196</v>
      </c>
      <c r="BK164" s="38">
        <f t="shared" si="49"/>
        <v>1</v>
      </c>
      <c r="BL164" s="38">
        <f t="shared" si="49"/>
        <v>0.20207468644072607</v>
      </c>
      <c r="BM164" s="38">
        <f t="shared" si="49"/>
        <v>0.67395292760916281</v>
      </c>
      <c r="BN164" s="38">
        <f t="shared" si="49"/>
        <v>0.24727907371346852</v>
      </c>
      <c r="BO164" s="39">
        <f t="shared" si="49"/>
        <v>0.26532610382620125</v>
      </c>
      <c r="BP164" s="40">
        <f t="shared" si="49"/>
        <v>0.25069039450421726</v>
      </c>
      <c r="BQ164" s="38">
        <f t="shared" si="50"/>
        <v>0</v>
      </c>
      <c r="BR164" s="38">
        <f t="shared" si="50"/>
        <v>0.21444341451082838</v>
      </c>
      <c r="BS164" s="38">
        <f t="shared" si="50"/>
        <v>0.38839726940492331</v>
      </c>
      <c r="BT164" s="38">
        <f t="shared" si="50"/>
        <v>0.30509567296558021</v>
      </c>
      <c r="BU164" s="39">
        <f t="shared" si="50"/>
        <v>0.27926437588081943</v>
      </c>
      <c r="BV164" s="40">
        <f t="shared" si="50"/>
        <v>0.28244968458624814</v>
      </c>
      <c r="BW164" s="38">
        <f t="shared" si="51"/>
        <v>1</v>
      </c>
      <c r="BX164" s="38">
        <f t="shared" si="51"/>
        <v>-1.2368728070102308E-2</v>
      </c>
      <c r="BY164" s="38">
        <f t="shared" si="51"/>
        <v>0.2855556582042395</v>
      </c>
      <c r="BZ164" s="38">
        <f t="shared" si="51"/>
        <v>-5.7816599252111689E-2</v>
      </c>
      <c r="CA164" s="39">
        <f t="shared" si="51"/>
        <v>-1.3938272054618173E-2</v>
      </c>
      <c r="CB164" s="40">
        <f t="shared" si="51"/>
        <v>-3.1759290082030878E-2</v>
      </c>
      <c r="CC164" s="2">
        <f t="shared" si="52"/>
        <v>10000</v>
      </c>
      <c r="CD164" s="2">
        <f t="shared" si="52"/>
        <v>-123.68728070102308</v>
      </c>
      <c r="CE164" s="2">
        <f t="shared" si="52"/>
        <v>2855.5565820423949</v>
      </c>
      <c r="CF164" s="2">
        <f t="shared" si="52"/>
        <v>-578.16599252111689</v>
      </c>
      <c r="CG164" s="29">
        <f t="shared" si="52"/>
        <v>-139.38272054618173</v>
      </c>
      <c r="CH164" s="31">
        <f t="shared" si="52"/>
        <v>-317.59290082030878</v>
      </c>
      <c r="CI164" s="40">
        <f>IFERROR(M164/'Class Sum-WR'!M164,0)</f>
        <v>0.25694883752098813</v>
      </c>
    </row>
    <row r="165" spans="1:87" x14ac:dyDescent="0.2">
      <c r="A165" t="s">
        <v>46</v>
      </c>
      <c r="B165" t="s">
        <v>46</v>
      </c>
      <c r="C165" t="s">
        <v>78</v>
      </c>
      <c r="D165" t="s">
        <v>78</v>
      </c>
      <c r="E165" t="s">
        <v>77</v>
      </c>
      <c r="F165" s="27">
        <f t="shared" si="57"/>
        <v>46170</v>
      </c>
      <c r="G165" s="60" t="s">
        <v>39</v>
      </c>
      <c r="H165" s="28">
        <v>-189.67</v>
      </c>
      <c r="I165" s="2">
        <v>6238.42</v>
      </c>
      <c r="J165" s="2">
        <v>462.8</v>
      </c>
      <c r="K165" s="2">
        <v>13139.19</v>
      </c>
      <c r="L165" s="29">
        <v>7429.21</v>
      </c>
      <c r="M165" s="30">
        <f t="shared" si="53"/>
        <v>27079.95</v>
      </c>
      <c r="N165" t="s">
        <v>49</v>
      </c>
      <c r="O165" t="s">
        <v>49</v>
      </c>
      <c r="P165" t="s">
        <v>78</v>
      </c>
      <c r="Q165" t="s">
        <v>78</v>
      </c>
      <c r="R165" t="s">
        <v>77</v>
      </c>
      <c r="S165" s="27">
        <f t="shared" si="58"/>
        <v>45806</v>
      </c>
      <c r="T165" s="60" t="s">
        <v>39</v>
      </c>
      <c r="U165" s="28">
        <v>0</v>
      </c>
      <c r="V165" s="2">
        <v>5454.41</v>
      </c>
      <c r="W165" s="2">
        <v>257.79000000000002</v>
      </c>
      <c r="X165" s="2">
        <v>12814.21</v>
      </c>
      <c r="Y165" s="29">
        <v>8081.74</v>
      </c>
      <c r="Z165" s="31">
        <f t="shared" si="54"/>
        <v>26608.15</v>
      </c>
      <c r="AA165" s="32">
        <f t="shared" si="45"/>
        <v>-189.67</v>
      </c>
      <c r="AB165" s="5">
        <f t="shared" si="45"/>
        <v>784.01000000000022</v>
      </c>
      <c r="AC165" s="5">
        <f t="shared" si="45"/>
        <v>205.01</v>
      </c>
      <c r="AD165" s="5">
        <f t="shared" si="45"/>
        <v>324.98000000000138</v>
      </c>
      <c r="AE165" s="33">
        <f t="shared" si="45"/>
        <v>-652.52999999999975</v>
      </c>
      <c r="AF165" s="34">
        <f t="shared" si="45"/>
        <v>471.79999999999927</v>
      </c>
      <c r="AG165" s="35" t="e">
        <f t="shared" si="46"/>
        <v>#DIV/0!</v>
      </c>
      <c r="AH165" s="7">
        <f t="shared" si="46"/>
        <v>0.14373873617861516</v>
      </c>
      <c r="AI165" s="7">
        <f t="shared" si="46"/>
        <v>0.79525970751386776</v>
      </c>
      <c r="AJ165" s="7">
        <f t="shared" si="46"/>
        <v>2.5360907929556437E-2</v>
      </c>
      <c r="AK165" s="36">
        <f t="shared" si="46"/>
        <v>-8.0741276012343849E-2</v>
      </c>
      <c r="AL165" s="37">
        <f t="shared" si="46"/>
        <v>1.7731409361417431E-2</v>
      </c>
      <c r="AM165" s="2">
        <v>-189.67</v>
      </c>
      <c r="AN165" s="2">
        <v>1219.01</v>
      </c>
      <c r="AO165" s="2">
        <v>206.11</v>
      </c>
      <c r="AP165" s="2">
        <v>3444.95</v>
      </c>
      <c r="AQ165" s="29">
        <v>1965.16</v>
      </c>
      <c r="AR165" s="31">
        <f t="shared" si="55"/>
        <v>6645.5599999999995</v>
      </c>
      <c r="AS165" s="2">
        <v>0</v>
      </c>
      <c r="AT165" s="2">
        <v>1122.26</v>
      </c>
      <c r="AU165" s="2">
        <v>125.02</v>
      </c>
      <c r="AV165" s="2">
        <v>4111.58</v>
      </c>
      <c r="AW165" s="29">
        <v>2442.17</v>
      </c>
      <c r="AX165" s="31">
        <f t="shared" si="56"/>
        <v>7801.03</v>
      </c>
      <c r="AY165" s="5">
        <f t="shared" si="47"/>
        <v>-189.67</v>
      </c>
      <c r="AZ165" s="5">
        <f t="shared" si="47"/>
        <v>96.75</v>
      </c>
      <c r="BA165" s="5">
        <f t="shared" si="47"/>
        <v>81.090000000000018</v>
      </c>
      <c r="BB165" s="5">
        <f t="shared" si="47"/>
        <v>-666.63000000000011</v>
      </c>
      <c r="BC165" s="33">
        <f t="shared" si="47"/>
        <v>-477.01</v>
      </c>
      <c r="BD165" s="34">
        <f t="shared" si="47"/>
        <v>-1155.4700000000003</v>
      </c>
      <c r="BE165" s="7" t="e">
        <f t="shared" si="48"/>
        <v>#DIV/0!</v>
      </c>
      <c r="BF165" s="7">
        <f t="shared" si="48"/>
        <v>8.6209969169354694E-2</v>
      </c>
      <c r="BG165" s="7">
        <f t="shared" si="48"/>
        <v>0.64861622140457542</v>
      </c>
      <c r="BH165" s="7">
        <f t="shared" si="48"/>
        <v>-0.16213475111757528</v>
      </c>
      <c r="BI165" s="36">
        <f t="shared" si="48"/>
        <v>-0.19532219296772951</v>
      </c>
      <c r="BJ165" s="37">
        <f t="shared" si="48"/>
        <v>-0.14811762036551587</v>
      </c>
      <c r="BK165" s="38">
        <f t="shared" si="49"/>
        <v>1</v>
      </c>
      <c r="BL165" s="38">
        <f t="shared" si="49"/>
        <v>0.19540364387136486</v>
      </c>
      <c r="BM165" s="38">
        <f t="shared" si="49"/>
        <v>0.44535436473638723</v>
      </c>
      <c r="BN165" s="38">
        <f t="shared" si="49"/>
        <v>0.26218891727724464</v>
      </c>
      <c r="BO165" s="39">
        <f t="shared" si="49"/>
        <v>0.2645180308538862</v>
      </c>
      <c r="BP165" s="40">
        <f t="shared" si="49"/>
        <v>0.24540517984708241</v>
      </c>
      <c r="BQ165" s="38">
        <f t="shared" si="50"/>
        <v>0</v>
      </c>
      <c r="BR165" s="38">
        <f t="shared" si="50"/>
        <v>0.20575277619394217</v>
      </c>
      <c r="BS165" s="38">
        <f t="shared" si="50"/>
        <v>0.484968385119671</v>
      </c>
      <c r="BT165" s="38">
        <f t="shared" si="50"/>
        <v>0.32086098167581145</v>
      </c>
      <c r="BU165" s="39">
        <f t="shared" si="50"/>
        <v>0.30218368816616226</v>
      </c>
      <c r="BV165" s="40">
        <f t="shared" si="50"/>
        <v>0.2931819761990217</v>
      </c>
      <c r="BW165" s="38">
        <f t="shared" si="51"/>
        <v>1</v>
      </c>
      <c r="BX165" s="38">
        <f t="shared" si="51"/>
        <v>-1.0349132322577309E-2</v>
      </c>
      <c r="BY165" s="38">
        <f t="shared" si="51"/>
        <v>-3.9614020383283766E-2</v>
      </c>
      <c r="BZ165" s="38">
        <f t="shared" si="51"/>
        <v>-5.8672064398566814E-2</v>
      </c>
      <c r="CA165" s="39">
        <f t="shared" si="51"/>
        <v>-3.7665657312276057E-2</v>
      </c>
      <c r="CB165" s="40">
        <f t="shared" si="51"/>
        <v>-4.7776796351939294E-2</v>
      </c>
      <c r="CC165" s="2">
        <f t="shared" si="52"/>
        <v>10000</v>
      </c>
      <c r="CD165" s="2">
        <f t="shared" si="52"/>
        <v>-103.49132322577309</v>
      </c>
      <c r="CE165" s="2">
        <f t="shared" si="52"/>
        <v>-396.14020383283764</v>
      </c>
      <c r="CF165" s="2">
        <f t="shared" si="52"/>
        <v>-586.72064398566818</v>
      </c>
      <c r="CG165" s="29">
        <f t="shared" si="52"/>
        <v>-376.65657312276056</v>
      </c>
      <c r="CH165" s="31">
        <f t="shared" si="52"/>
        <v>-477.76796351939294</v>
      </c>
      <c r="CI165" s="40">
        <f>IFERROR(M165/'Class Sum-WR'!M165,0)</f>
        <v>0.31015514887131029</v>
      </c>
    </row>
    <row r="166" spans="1:87" x14ac:dyDescent="0.2">
      <c r="A166" t="s">
        <v>46</v>
      </c>
      <c r="B166" t="s">
        <v>46</v>
      </c>
      <c r="C166" t="s">
        <v>78</v>
      </c>
      <c r="D166" t="s">
        <v>78</v>
      </c>
      <c r="E166" t="s">
        <v>77</v>
      </c>
      <c r="F166" s="27">
        <f t="shared" si="57"/>
        <v>46171</v>
      </c>
      <c r="G166" s="60" t="s">
        <v>40</v>
      </c>
      <c r="H166" s="28">
        <v>-267.56</v>
      </c>
      <c r="I166" s="2">
        <v>9902.3799999999992</v>
      </c>
      <c r="J166" s="2">
        <v>75.89</v>
      </c>
      <c r="K166" s="2">
        <v>16422.32</v>
      </c>
      <c r="L166" s="29">
        <v>12249.12</v>
      </c>
      <c r="M166" s="30">
        <f t="shared" si="53"/>
        <v>38382.15</v>
      </c>
      <c r="N166" t="s">
        <v>49</v>
      </c>
      <c r="O166" t="s">
        <v>49</v>
      </c>
      <c r="P166" t="s">
        <v>78</v>
      </c>
      <c r="Q166" t="s">
        <v>78</v>
      </c>
      <c r="R166" t="s">
        <v>77</v>
      </c>
      <c r="S166" s="27">
        <f t="shared" si="58"/>
        <v>45807</v>
      </c>
      <c r="T166" s="60" t="s">
        <v>40</v>
      </c>
      <c r="U166" s="28">
        <v>0</v>
      </c>
      <c r="V166" s="2">
        <v>11624.83</v>
      </c>
      <c r="W166" s="2">
        <v>483.48</v>
      </c>
      <c r="X166" s="2">
        <v>24036.35</v>
      </c>
      <c r="Y166" s="29">
        <v>11027.44</v>
      </c>
      <c r="Z166" s="31">
        <f t="shared" si="54"/>
        <v>47172.1</v>
      </c>
      <c r="AA166" s="32">
        <f t="shared" si="45"/>
        <v>-267.56</v>
      </c>
      <c r="AB166" s="5">
        <f t="shared" si="45"/>
        <v>-1722.4500000000007</v>
      </c>
      <c r="AC166" s="5">
        <f t="shared" si="45"/>
        <v>-407.59000000000003</v>
      </c>
      <c r="AD166" s="5">
        <f t="shared" si="45"/>
        <v>-7614.0299999999988</v>
      </c>
      <c r="AE166" s="33">
        <f t="shared" si="45"/>
        <v>1221.6800000000003</v>
      </c>
      <c r="AF166" s="34">
        <f t="shared" si="45"/>
        <v>-8789.9499999999971</v>
      </c>
      <c r="AG166" s="35" t="e">
        <f t="shared" si="46"/>
        <v>#DIV/0!</v>
      </c>
      <c r="AH166" s="7">
        <f t="shared" si="46"/>
        <v>-0.14816990872124589</v>
      </c>
      <c r="AI166" s="7">
        <f t="shared" si="46"/>
        <v>-0.84303383800777698</v>
      </c>
      <c r="AJ166" s="7">
        <f t="shared" si="46"/>
        <v>-0.31677147320620641</v>
      </c>
      <c r="AK166" s="36">
        <f t="shared" si="46"/>
        <v>0.11078545881909131</v>
      </c>
      <c r="AL166" s="37">
        <f t="shared" si="46"/>
        <v>-0.18633789888514604</v>
      </c>
      <c r="AM166" s="2">
        <v>-267.56</v>
      </c>
      <c r="AN166" s="2">
        <v>1904.78</v>
      </c>
      <c r="AO166" s="2">
        <v>-72.36</v>
      </c>
      <c r="AP166" s="2">
        <v>4199.29</v>
      </c>
      <c r="AQ166" s="29">
        <v>3261.64</v>
      </c>
      <c r="AR166" s="31">
        <f t="shared" si="55"/>
        <v>9025.7899999999991</v>
      </c>
      <c r="AS166" s="2">
        <v>0</v>
      </c>
      <c r="AT166" s="2">
        <v>2382.36</v>
      </c>
      <c r="AU166" s="2">
        <v>206.26</v>
      </c>
      <c r="AV166" s="2">
        <v>7343.26</v>
      </c>
      <c r="AW166" s="29">
        <v>3274.65</v>
      </c>
      <c r="AX166" s="31">
        <f t="shared" si="56"/>
        <v>13206.53</v>
      </c>
      <c r="AY166" s="5">
        <f t="shared" si="47"/>
        <v>-267.56</v>
      </c>
      <c r="AZ166" s="5">
        <f t="shared" si="47"/>
        <v>-477.58000000000015</v>
      </c>
      <c r="BA166" s="5">
        <f t="shared" si="47"/>
        <v>-278.62</v>
      </c>
      <c r="BB166" s="5">
        <f t="shared" si="47"/>
        <v>-3143.9700000000003</v>
      </c>
      <c r="BC166" s="33">
        <f t="shared" si="47"/>
        <v>-13.010000000000218</v>
      </c>
      <c r="BD166" s="34">
        <f t="shared" si="47"/>
        <v>-4180.7400000000016</v>
      </c>
      <c r="BE166" s="7" t="e">
        <f t="shared" si="48"/>
        <v>#DIV/0!</v>
      </c>
      <c r="BF166" s="7">
        <f t="shared" si="48"/>
        <v>-0.20046508504172339</v>
      </c>
      <c r="BG166" s="7">
        <f t="shared" si="48"/>
        <v>-1.350819354213129</v>
      </c>
      <c r="BH166" s="7">
        <f t="shared" si="48"/>
        <v>-0.42814363103035985</v>
      </c>
      <c r="BI166" s="36">
        <f t="shared" si="48"/>
        <v>-3.9729436733697398E-3</v>
      </c>
      <c r="BJ166" s="37">
        <f t="shared" si="48"/>
        <v>-0.31656612297098491</v>
      </c>
      <c r="BK166" s="38">
        <f t="shared" si="49"/>
        <v>1</v>
      </c>
      <c r="BL166" s="38">
        <f t="shared" si="49"/>
        <v>0.19235577709601129</v>
      </c>
      <c r="BM166" s="38">
        <f t="shared" si="49"/>
        <v>-0.95348530768217155</v>
      </c>
      <c r="BN166" s="38">
        <f t="shared" si="49"/>
        <v>0.2557062583118585</v>
      </c>
      <c r="BO166" s="39">
        <f t="shared" si="49"/>
        <v>0.26627545488982063</v>
      </c>
      <c r="BP166" s="40">
        <f t="shared" si="49"/>
        <v>0.23515592534550561</v>
      </c>
      <c r="BQ166" s="38">
        <f t="shared" si="50"/>
        <v>0</v>
      </c>
      <c r="BR166" s="38">
        <f t="shared" si="50"/>
        <v>0.20493719047934467</v>
      </c>
      <c r="BS166" s="38">
        <f t="shared" si="50"/>
        <v>0.42661537188715143</v>
      </c>
      <c r="BT166" s="38">
        <f t="shared" si="50"/>
        <v>0.3055064516867162</v>
      </c>
      <c r="BU166" s="39">
        <f t="shared" si="50"/>
        <v>0.29695468757934751</v>
      </c>
      <c r="BV166" s="40">
        <f t="shared" si="50"/>
        <v>0.27996485210537586</v>
      </c>
      <c r="BW166" s="38">
        <f t="shared" si="51"/>
        <v>1</v>
      </c>
      <c r="BX166" s="38">
        <f t="shared" si="51"/>
        <v>-1.2581413383333379E-2</v>
      </c>
      <c r="BY166" s="38">
        <f t="shared" si="51"/>
        <v>-1.3801006795693229</v>
      </c>
      <c r="BZ166" s="38">
        <f t="shared" si="51"/>
        <v>-4.9800193374857693E-2</v>
      </c>
      <c r="CA166" s="39">
        <f t="shared" si="51"/>
        <v>-3.0679232689526881E-2</v>
      </c>
      <c r="CB166" s="40">
        <f t="shared" si="51"/>
        <v>-4.4808926759870249E-2</v>
      </c>
      <c r="CC166" s="2">
        <f t="shared" si="52"/>
        <v>10000</v>
      </c>
      <c r="CD166" s="2">
        <f t="shared" si="52"/>
        <v>-125.81413383333378</v>
      </c>
      <c r="CE166" s="2">
        <f t="shared" si="52"/>
        <v>-13801.006795693229</v>
      </c>
      <c r="CF166" s="2">
        <f t="shared" si="52"/>
        <v>-498.0019337485769</v>
      </c>
      <c r="CG166" s="29">
        <f t="shared" si="52"/>
        <v>-306.79232689526879</v>
      </c>
      <c r="CH166" s="31">
        <f t="shared" si="52"/>
        <v>-448.08926759870246</v>
      </c>
      <c r="CI166" s="40">
        <f>IFERROR(M166/'Class Sum-WR'!M166,0)</f>
        <v>0.29979358516718801</v>
      </c>
    </row>
    <row r="167" spans="1:87" ht="13.5" thickBot="1" x14ac:dyDescent="0.25">
      <c r="A167" t="s">
        <v>46</v>
      </c>
      <c r="B167" t="s">
        <v>46</v>
      </c>
      <c r="C167" t="s">
        <v>78</v>
      </c>
      <c r="D167" t="s">
        <v>78</v>
      </c>
      <c r="E167" t="s">
        <v>77</v>
      </c>
      <c r="F167" s="41">
        <f t="shared" si="57"/>
        <v>46172</v>
      </c>
      <c r="G167" s="61" t="s">
        <v>41</v>
      </c>
      <c r="H167" s="43">
        <v>-162.97999999999999</v>
      </c>
      <c r="I167" s="44">
        <v>11681.47</v>
      </c>
      <c r="J167" s="44">
        <v>753.33</v>
      </c>
      <c r="K167" s="44">
        <v>22053.919999999998</v>
      </c>
      <c r="L167" s="45">
        <v>6913.69</v>
      </c>
      <c r="M167" s="46">
        <f t="shared" si="53"/>
        <v>41239.43</v>
      </c>
      <c r="N167" t="s">
        <v>49</v>
      </c>
      <c r="O167" t="s">
        <v>49</v>
      </c>
      <c r="P167" t="s">
        <v>78</v>
      </c>
      <c r="Q167" t="s">
        <v>78</v>
      </c>
      <c r="R167" t="s">
        <v>77</v>
      </c>
      <c r="S167" s="41">
        <f t="shared" si="58"/>
        <v>45808</v>
      </c>
      <c r="T167" s="61" t="s">
        <v>41</v>
      </c>
      <c r="U167" s="43">
        <v>0</v>
      </c>
      <c r="V167" s="44">
        <v>10329.6</v>
      </c>
      <c r="W167" s="44">
        <v>1109.2</v>
      </c>
      <c r="X167" s="44">
        <v>21367.040000000001</v>
      </c>
      <c r="Y167" s="45">
        <v>14009.41</v>
      </c>
      <c r="Z167" s="47">
        <f t="shared" si="54"/>
        <v>46815.25</v>
      </c>
      <c r="AA167" s="48">
        <f t="shared" si="45"/>
        <v>-162.97999999999999</v>
      </c>
      <c r="AB167" s="49">
        <f t="shared" si="45"/>
        <v>1351.869999999999</v>
      </c>
      <c r="AC167" s="49">
        <f t="shared" si="45"/>
        <v>-355.87</v>
      </c>
      <c r="AD167" s="49">
        <f t="shared" si="45"/>
        <v>686.87999999999738</v>
      </c>
      <c r="AE167" s="50">
        <f t="shared" si="45"/>
        <v>-7095.72</v>
      </c>
      <c r="AF167" s="51">
        <f t="shared" si="45"/>
        <v>-5575.82</v>
      </c>
      <c r="AG167" s="52" t="e">
        <f t="shared" si="46"/>
        <v>#DIV/0!</v>
      </c>
      <c r="AH167" s="53">
        <f t="shared" si="46"/>
        <v>0.13087341232961575</v>
      </c>
      <c r="AI167" s="53">
        <f t="shared" si="46"/>
        <v>-0.32083483591777856</v>
      </c>
      <c r="AJ167" s="53">
        <f t="shared" si="46"/>
        <v>3.2146708201042228E-2</v>
      </c>
      <c r="AK167" s="54">
        <f t="shared" si="46"/>
        <v>-0.50649670471490238</v>
      </c>
      <c r="AL167" s="55">
        <f t="shared" si="46"/>
        <v>-0.11910264283540085</v>
      </c>
      <c r="AM167" s="44">
        <v>-162.97999999999999</v>
      </c>
      <c r="AN167" s="44">
        <v>2300.4499999999998</v>
      </c>
      <c r="AO167" s="44">
        <v>372.71</v>
      </c>
      <c r="AP167" s="44">
        <v>5705.01</v>
      </c>
      <c r="AQ167" s="45">
        <v>1952.88</v>
      </c>
      <c r="AR167" s="47">
        <f t="shared" si="55"/>
        <v>10168.07</v>
      </c>
      <c r="AS167" s="44">
        <v>0</v>
      </c>
      <c r="AT167" s="44">
        <v>2218.06</v>
      </c>
      <c r="AU167" s="44">
        <v>648.85</v>
      </c>
      <c r="AV167" s="44">
        <v>6537.38</v>
      </c>
      <c r="AW167" s="45">
        <v>4226.3599999999997</v>
      </c>
      <c r="AX167" s="47">
        <f t="shared" si="56"/>
        <v>13630.650000000001</v>
      </c>
      <c r="AY167" s="49">
        <f t="shared" si="47"/>
        <v>-162.97999999999999</v>
      </c>
      <c r="AZ167" s="49">
        <f t="shared" si="47"/>
        <v>82.389999999999873</v>
      </c>
      <c r="BA167" s="49">
        <f t="shared" si="47"/>
        <v>-276.14000000000004</v>
      </c>
      <c r="BB167" s="49">
        <f t="shared" si="47"/>
        <v>-832.36999999999989</v>
      </c>
      <c r="BC167" s="50">
        <f t="shared" si="47"/>
        <v>-2273.4799999999996</v>
      </c>
      <c r="BD167" s="51">
        <f t="shared" si="47"/>
        <v>-3462.5800000000017</v>
      </c>
      <c r="BE167" s="53" t="e">
        <f t="shared" si="48"/>
        <v>#DIV/0!</v>
      </c>
      <c r="BF167" s="53">
        <f t="shared" si="48"/>
        <v>3.7145072721206762E-2</v>
      </c>
      <c r="BG167" s="53">
        <f t="shared" si="48"/>
        <v>-0.42558372505201514</v>
      </c>
      <c r="BH167" s="53">
        <f t="shared" si="48"/>
        <v>-0.12732470806347496</v>
      </c>
      <c r="BI167" s="54">
        <f t="shared" si="48"/>
        <v>-0.53792861942664605</v>
      </c>
      <c r="BJ167" s="55">
        <f t="shared" si="48"/>
        <v>-0.25402897147238035</v>
      </c>
      <c r="BK167" s="56">
        <f t="shared" si="49"/>
        <v>1</v>
      </c>
      <c r="BL167" s="56">
        <f t="shared" si="49"/>
        <v>0.19693155056683789</v>
      </c>
      <c r="BM167" s="56">
        <f t="shared" si="49"/>
        <v>0.49474997676980864</v>
      </c>
      <c r="BN167" s="56">
        <f t="shared" si="49"/>
        <v>0.25868462386732155</v>
      </c>
      <c r="BO167" s="57">
        <f t="shared" si="49"/>
        <v>0.28246565871481077</v>
      </c>
      <c r="BP167" s="58">
        <f t="shared" si="49"/>
        <v>0.24656184627188105</v>
      </c>
      <c r="BQ167" s="56">
        <f t="shared" si="50"/>
        <v>0</v>
      </c>
      <c r="BR167" s="56">
        <f t="shared" si="50"/>
        <v>0.21472854708798017</v>
      </c>
      <c r="BS167" s="56">
        <f t="shared" si="50"/>
        <v>0.58497115037865133</v>
      </c>
      <c r="BT167" s="56">
        <f t="shared" si="50"/>
        <v>0.30595627658299884</v>
      </c>
      <c r="BU167" s="57">
        <f t="shared" si="50"/>
        <v>0.30168008502856292</v>
      </c>
      <c r="BV167" s="58">
        <f t="shared" si="50"/>
        <v>0.29115832981774104</v>
      </c>
      <c r="BW167" s="56">
        <f t="shared" si="51"/>
        <v>1</v>
      </c>
      <c r="BX167" s="56">
        <f t="shared" si="51"/>
        <v>-1.7796996521142278E-2</v>
      </c>
      <c r="BY167" s="56">
        <f t="shared" si="51"/>
        <v>-9.0221173608842686E-2</v>
      </c>
      <c r="BZ167" s="56">
        <f t="shared" si="51"/>
        <v>-4.7271652715677293E-2</v>
      </c>
      <c r="CA167" s="57">
        <f t="shared" si="51"/>
        <v>-1.9214426313752142E-2</v>
      </c>
      <c r="CB167" s="58">
        <f t="shared" si="51"/>
        <v>-4.4596483545859988E-2</v>
      </c>
      <c r="CC167" s="44">
        <f t="shared" si="52"/>
        <v>10000</v>
      </c>
      <c r="CD167" s="44">
        <f t="shared" si="52"/>
        <v>-177.96996521142279</v>
      </c>
      <c r="CE167" s="44">
        <f t="shared" si="52"/>
        <v>-902.21173608842685</v>
      </c>
      <c r="CF167" s="44">
        <f t="shared" si="52"/>
        <v>-472.71652715677294</v>
      </c>
      <c r="CG167" s="45">
        <f t="shared" si="52"/>
        <v>-192.14426313752142</v>
      </c>
      <c r="CH167" s="47">
        <f t="shared" si="52"/>
        <v>-445.96483545859991</v>
      </c>
      <c r="CI167" s="58">
        <f>IFERROR(M167/'Class Sum-WR'!M167,0)</f>
        <v>0.37218848954184625</v>
      </c>
    </row>
    <row r="168" spans="1:87" x14ac:dyDescent="0.2">
      <c r="A168" t="s">
        <v>46</v>
      </c>
      <c r="B168" t="s">
        <v>46</v>
      </c>
      <c r="C168" t="s">
        <v>85</v>
      </c>
      <c r="D168" t="s">
        <v>78</v>
      </c>
      <c r="E168" t="s">
        <v>81</v>
      </c>
      <c r="F168" s="27">
        <f t="shared" si="57"/>
        <v>46173</v>
      </c>
      <c r="G168" s="60" t="s">
        <v>35</v>
      </c>
      <c r="H168" s="28">
        <v>-59.97</v>
      </c>
      <c r="I168" s="2">
        <v>4783.3999999999996</v>
      </c>
      <c r="J168" s="2">
        <v>-456.22</v>
      </c>
      <c r="K168" s="2">
        <v>9226.93</v>
      </c>
      <c r="L168" s="29">
        <v>7496.93</v>
      </c>
      <c r="M168" s="30">
        <f t="shared" si="53"/>
        <v>20991.07</v>
      </c>
      <c r="N168" t="s">
        <v>49</v>
      </c>
      <c r="O168" t="s">
        <v>49</v>
      </c>
      <c r="P168" t="s">
        <v>85</v>
      </c>
      <c r="Q168" t="s">
        <v>85</v>
      </c>
      <c r="R168" t="s">
        <v>81</v>
      </c>
      <c r="S168" s="27">
        <f t="shared" si="58"/>
        <v>45809</v>
      </c>
      <c r="T168" s="60" t="s">
        <v>35</v>
      </c>
      <c r="U168" s="28">
        <v>0</v>
      </c>
      <c r="V168" s="2">
        <v>4564.66</v>
      </c>
      <c r="W168" s="2">
        <v>45.88</v>
      </c>
      <c r="X168" s="2">
        <v>12187.87</v>
      </c>
      <c r="Y168" s="29">
        <v>5821.42</v>
      </c>
      <c r="Z168" s="31">
        <f t="shared" si="54"/>
        <v>22619.83</v>
      </c>
      <c r="AA168" s="32">
        <f t="shared" si="45"/>
        <v>-59.97</v>
      </c>
      <c r="AB168" s="5">
        <f t="shared" si="45"/>
        <v>218.73999999999978</v>
      </c>
      <c r="AC168" s="5">
        <f t="shared" si="45"/>
        <v>-502.1</v>
      </c>
      <c r="AD168" s="5">
        <f t="shared" si="45"/>
        <v>-2960.9400000000005</v>
      </c>
      <c r="AE168" s="33">
        <f t="shared" si="45"/>
        <v>1675.5100000000002</v>
      </c>
      <c r="AF168" s="34">
        <f t="shared" si="45"/>
        <v>-1628.760000000002</v>
      </c>
      <c r="AG168" s="35" t="e">
        <f t="shared" si="46"/>
        <v>#DIV/0!</v>
      </c>
      <c r="AH168" s="7">
        <f t="shared" si="46"/>
        <v>4.7920327034214991E-2</v>
      </c>
      <c r="AI168" s="7">
        <f t="shared" si="46"/>
        <v>-10.943766346992152</v>
      </c>
      <c r="AJ168" s="7">
        <f t="shared" si="46"/>
        <v>-0.24294154762070816</v>
      </c>
      <c r="AK168" s="36">
        <f t="shared" si="46"/>
        <v>0.28781809249289697</v>
      </c>
      <c r="AL168" s="37">
        <f t="shared" si="46"/>
        <v>-7.2005846197783177E-2</v>
      </c>
      <c r="AM168" s="2">
        <v>-59.97</v>
      </c>
      <c r="AN168" s="2">
        <v>1007.5</v>
      </c>
      <c r="AO168" s="2">
        <v>-491.6</v>
      </c>
      <c r="AP168" s="2">
        <v>2424.83</v>
      </c>
      <c r="AQ168" s="29">
        <v>2018.4</v>
      </c>
      <c r="AR168" s="31">
        <f t="shared" si="55"/>
        <v>4899.16</v>
      </c>
      <c r="AS168" s="2">
        <v>0</v>
      </c>
      <c r="AT168" s="2">
        <v>952.33</v>
      </c>
      <c r="AU168" s="2">
        <v>-71.900000000000006</v>
      </c>
      <c r="AV168" s="2">
        <v>3831.93</v>
      </c>
      <c r="AW168" s="29">
        <v>1743.18</v>
      </c>
      <c r="AX168" s="31">
        <f t="shared" si="56"/>
        <v>6455.54</v>
      </c>
      <c r="AY168" s="5">
        <f t="shared" si="47"/>
        <v>-59.97</v>
      </c>
      <c r="AZ168" s="5">
        <f t="shared" si="47"/>
        <v>55.169999999999959</v>
      </c>
      <c r="BA168" s="5">
        <f t="shared" si="47"/>
        <v>-419.70000000000005</v>
      </c>
      <c r="BB168" s="5">
        <f t="shared" si="47"/>
        <v>-1407.1</v>
      </c>
      <c r="BC168" s="33">
        <f t="shared" si="47"/>
        <v>275.22000000000003</v>
      </c>
      <c r="BD168" s="34">
        <f t="shared" si="47"/>
        <v>-1556.38</v>
      </c>
      <c r="BE168" s="7" t="e">
        <f t="shared" si="48"/>
        <v>#DIV/0!</v>
      </c>
      <c r="BF168" s="7">
        <f t="shared" si="48"/>
        <v>5.7931599340564674E-2</v>
      </c>
      <c r="BG168" s="7">
        <f t="shared" si="48"/>
        <v>5.8372739916550769</v>
      </c>
      <c r="BH168" s="7">
        <f t="shared" si="48"/>
        <v>-0.36720399380990781</v>
      </c>
      <c r="BI168" s="36">
        <f t="shared" si="48"/>
        <v>0.15788386741472482</v>
      </c>
      <c r="BJ168" s="37">
        <f t="shared" si="48"/>
        <v>-0.24109214720999331</v>
      </c>
      <c r="BK168" s="38">
        <f t="shared" si="49"/>
        <v>1</v>
      </c>
      <c r="BL168" s="38">
        <f t="shared" si="49"/>
        <v>0.21062424217084083</v>
      </c>
      <c r="BM168" s="38">
        <f t="shared" si="49"/>
        <v>1.0775503046775678</v>
      </c>
      <c r="BN168" s="38">
        <f t="shared" si="49"/>
        <v>0.26279921924193633</v>
      </c>
      <c r="BO168" s="39">
        <f t="shared" si="49"/>
        <v>0.26923020489720462</v>
      </c>
      <c r="BP168" s="40">
        <f t="shared" si="49"/>
        <v>0.23339258074981409</v>
      </c>
      <c r="BQ168" s="38">
        <f t="shared" si="50"/>
        <v>0</v>
      </c>
      <c r="BR168" s="38">
        <f t="shared" si="50"/>
        <v>0.20863109191045995</v>
      </c>
      <c r="BS168" s="38">
        <f t="shared" si="50"/>
        <v>-1.5671316477768091</v>
      </c>
      <c r="BT168" s="38">
        <f t="shared" si="50"/>
        <v>0.31440522421062905</v>
      </c>
      <c r="BU168" s="39">
        <f t="shared" si="50"/>
        <v>0.29944240408697537</v>
      </c>
      <c r="BV168" s="40">
        <f t="shared" si="50"/>
        <v>0.28539294946071653</v>
      </c>
      <c r="BW168" s="38">
        <f t="shared" si="51"/>
        <v>1</v>
      </c>
      <c r="BX168" s="38">
        <f t="shared" si="51"/>
        <v>1.9931502603808826E-3</v>
      </c>
      <c r="BY168" s="38">
        <f t="shared" si="51"/>
        <v>2.644681952454377</v>
      </c>
      <c r="BZ168" s="38">
        <f t="shared" si="51"/>
        <v>-5.160600496869272E-2</v>
      </c>
      <c r="CA168" s="39">
        <f t="shared" si="51"/>
        <v>-3.021219918977075E-2</v>
      </c>
      <c r="CB168" s="40">
        <f t="shared" si="51"/>
        <v>-5.2000368710902439E-2</v>
      </c>
      <c r="CC168" s="2">
        <f t="shared" si="52"/>
        <v>10000</v>
      </c>
      <c r="CD168" s="2">
        <f t="shared" si="52"/>
        <v>19.931502603808827</v>
      </c>
      <c r="CE168" s="2">
        <f t="shared" si="52"/>
        <v>26446.819524543771</v>
      </c>
      <c r="CF168" s="2">
        <f t="shared" si="52"/>
        <v>-516.06004968692719</v>
      </c>
      <c r="CG168" s="29">
        <f t="shared" si="52"/>
        <v>-302.12199189770752</v>
      </c>
      <c r="CH168" s="31">
        <f t="shared" si="52"/>
        <v>-520.00368710902444</v>
      </c>
      <c r="CI168" s="40">
        <f>IFERROR(M168/'Class Sum-WR'!M168,0)</f>
        <v>0.32886013393748187</v>
      </c>
    </row>
    <row r="169" spans="1:87" x14ac:dyDescent="0.2">
      <c r="A169" t="s">
        <v>46</v>
      </c>
      <c r="B169" t="s">
        <v>46</v>
      </c>
      <c r="C169" t="s">
        <v>85</v>
      </c>
      <c r="D169" t="s">
        <v>85</v>
      </c>
      <c r="E169" t="s">
        <v>81</v>
      </c>
      <c r="F169" s="27">
        <f t="shared" si="57"/>
        <v>46174</v>
      </c>
      <c r="G169" s="60" t="s">
        <v>36</v>
      </c>
      <c r="H169" s="28">
        <v>-79</v>
      </c>
      <c r="I169" s="2">
        <v>4338.8</v>
      </c>
      <c r="J169" s="2">
        <v>147.44999999999999</v>
      </c>
      <c r="K169" s="2">
        <v>9100.84</v>
      </c>
      <c r="L169" s="29">
        <v>5857.58</v>
      </c>
      <c r="M169" s="30">
        <f t="shared" si="53"/>
        <v>19365.669999999998</v>
      </c>
      <c r="N169" t="s">
        <v>49</v>
      </c>
      <c r="O169" t="s">
        <v>49</v>
      </c>
      <c r="P169" t="s">
        <v>85</v>
      </c>
      <c r="Q169" t="s">
        <v>85</v>
      </c>
      <c r="R169" t="s">
        <v>81</v>
      </c>
      <c r="S169" s="27">
        <f t="shared" si="58"/>
        <v>45810</v>
      </c>
      <c r="T169" s="60" t="s">
        <v>36</v>
      </c>
      <c r="U169" s="28">
        <v>0</v>
      </c>
      <c r="V169" s="2">
        <v>3315.94</v>
      </c>
      <c r="W169" s="2">
        <v>-177.14</v>
      </c>
      <c r="X169" s="2">
        <v>11201.5</v>
      </c>
      <c r="Y169" s="29">
        <v>5959.41</v>
      </c>
      <c r="Z169" s="31">
        <f t="shared" si="54"/>
        <v>20299.71</v>
      </c>
      <c r="AA169" s="32">
        <f t="shared" si="45"/>
        <v>-79</v>
      </c>
      <c r="AB169" s="5">
        <f t="shared" si="45"/>
        <v>1022.8600000000001</v>
      </c>
      <c r="AC169" s="5">
        <f t="shared" si="45"/>
        <v>324.58999999999997</v>
      </c>
      <c r="AD169" s="5">
        <f t="shared" si="45"/>
        <v>-2100.66</v>
      </c>
      <c r="AE169" s="33">
        <f t="shared" si="45"/>
        <v>-101.82999999999993</v>
      </c>
      <c r="AF169" s="34">
        <f t="shared" si="45"/>
        <v>-934.04000000000087</v>
      </c>
      <c r="AG169" s="35" t="e">
        <f t="shared" si="46"/>
        <v>#DIV/0!</v>
      </c>
      <c r="AH169" s="7">
        <f t="shared" si="46"/>
        <v>0.30846758385254258</v>
      </c>
      <c r="AI169" s="7">
        <f t="shared" si="46"/>
        <v>-1.8323924579428701</v>
      </c>
      <c r="AJ169" s="7">
        <f t="shared" si="46"/>
        <v>-0.18753381243583447</v>
      </c>
      <c r="AK169" s="36">
        <f t="shared" si="46"/>
        <v>-1.7087261994056448E-2</v>
      </c>
      <c r="AL169" s="37">
        <f t="shared" si="46"/>
        <v>-4.601247998124116E-2</v>
      </c>
      <c r="AM169" s="2">
        <v>-79</v>
      </c>
      <c r="AN169" s="2">
        <v>695.47</v>
      </c>
      <c r="AO169" s="2">
        <v>64.180000000000007</v>
      </c>
      <c r="AP169" s="2">
        <v>1946.33</v>
      </c>
      <c r="AQ169" s="29">
        <v>1542.34</v>
      </c>
      <c r="AR169" s="31">
        <f t="shared" si="55"/>
        <v>4169.32</v>
      </c>
      <c r="AS169" s="2">
        <v>0</v>
      </c>
      <c r="AT169" s="2">
        <v>661.45</v>
      </c>
      <c r="AU169" s="2">
        <v>-252.62</v>
      </c>
      <c r="AV169" s="2">
        <v>3302.52</v>
      </c>
      <c r="AW169" s="29">
        <v>1820.82</v>
      </c>
      <c r="AX169" s="31">
        <f t="shared" si="56"/>
        <v>5532.17</v>
      </c>
      <c r="AY169" s="5">
        <f t="shared" si="47"/>
        <v>-79</v>
      </c>
      <c r="AZ169" s="5">
        <f t="shared" si="47"/>
        <v>34.019999999999982</v>
      </c>
      <c r="BA169" s="5">
        <f t="shared" si="47"/>
        <v>316.8</v>
      </c>
      <c r="BB169" s="5">
        <f t="shared" si="47"/>
        <v>-1356.19</v>
      </c>
      <c r="BC169" s="33">
        <f t="shared" si="47"/>
        <v>-278.48</v>
      </c>
      <c r="BD169" s="34">
        <f t="shared" si="47"/>
        <v>-1362.8500000000004</v>
      </c>
      <c r="BE169" s="7" t="e">
        <f t="shared" si="48"/>
        <v>#DIV/0!</v>
      </c>
      <c r="BF169" s="7">
        <f t="shared" si="48"/>
        <v>5.1432458991609309E-2</v>
      </c>
      <c r="BG169" s="7">
        <f t="shared" si="48"/>
        <v>-1.2540574776343916</v>
      </c>
      <c r="BH169" s="7">
        <f t="shared" si="48"/>
        <v>-0.41065307704419657</v>
      </c>
      <c r="BI169" s="36">
        <f t="shared" si="48"/>
        <v>-0.15294208104041038</v>
      </c>
      <c r="BJ169" s="37">
        <f t="shared" si="48"/>
        <v>-0.24634998562950891</v>
      </c>
      <c r="BK169" s="38">
        <f t="shared" si="49"/>
        <v>1</v>
      </c>
      <c r="BL169" s="38">
        <f t="shared" si="49"/>
        <v>0.16029086383331798</v>
      </c>
      <c r="BM169" s="38">
        <f t="shared" si="49"/>
        <v>0.43526619192946769</v>
      </c>
      <c r="BN169" s="38">
        <f t="shared" si="49"/>
        <v>0.21386267641228721</v>
      </c>
      <c r="BO169" s="39">
        <f t="shared" si="49"/>
        <v>0.26330668979339589</v>
      </c>
      <c r="BP169" s="40">
        <f t="shared" si="49"/>
        <v>0.21529438434094975</v>
      </c>
      <c r="BQ169" s="38">
        <f t="shared" si="50"/>
        <v>0</v>
      </c>
      <c r="BR169" s="38">
        <f t="shared" si="50"/>
        <v>0.19947586506390347</v>
      </c>
      <c r="BS169" s="38">
        <f t="shared" si="50"/>
        <v>1.4261036468330135</v>
      </c>
      <c r="BT169" s="38">
        <f t="shared" si="50"/>
        <v>0.29482837120028565</v>
      </c>
      <c r="BU169" s="39">
        <f t="shared" si="50"/>
        <v>0.30553695751760662</v>
      </c>
      <c r="BV169" s="40">
        <f t="shared" si="50"/>
        <v>0.27252458286349907</v>
      </c>
      <c r="BW169" s="38">
        <f t="shared" si="51"/>
        <v>1</v>
      </c>
      <c r="BX169" s="38">
        <f t="shared" si="51"/>
        <v>-3.9185001230585492E-2</v>
      </c>
      <c r="BY169" s="38">
        <f t="shared" si="51"/>
        <v>-0.9908374549035458</v>
      </c>
      <c r="BZ169" s="38">
        <f t="shared" si="51"/>
        <v>-8.0965694787998449E-2</v>
      </c>
      <c r="CA169" s="39">
        <f t="shared" si="51"/>
        <v>-4.2230267724210735E-2</v>
      </c>
      <c r="CB169" s="40">
        <f t="shared" si="51"/>
        <v>-5.7230198522549319E-2</v>
      </c>
      <c r="CC169" s="2">
        <f t="shared" si="52"/>
        <v>10000</v>
      </c>
      <c r="CD169" s="2">
        <f t="shared" si="52"/>
        <v>-391.85001230585493</v>
      </c>
      <c r="CE169" s="2">
        <f t="shared" si="52"/>
        <v>-9908.3745490354577</v>
      </c>
      <c r="CF169" s="2">
        <f t="shared" si="52"/>
        <v>-809.6569478799845</v>
      </c>
      <c r="CG169" s="29">
        <f t="shared" si="52"/>
        <v>-422.30267724210734</v>
      </c>
      <c r="CH169" s="31">
        <f t="shared" si="52"/>
        <v>-572.30198522549324</v>
      </c>
      <c r="CI169" s="40">
        <f>IFERROR(M169/'Class Sum-WR'!M169,0)</f>
        <v>0.29671739109783629</v>
      </c>
    </row>
    <row r="170" spans="1:87" x14ac:dyDescent="0.2">
      <c r="A170" t="s">
        <v>46</v>
      </c>
      <c r="B170" t="s">
        <v>46</v>
      </c>
      <c r="C170" t="s">
        <v>85</v>
      </c>
      <c r="D170" t="s">
        <v>85</v>
      </c>
      <c r="E170" t="s">
        <v>81</v>
      </c>
      <c r="F170" s="27">
        <f t="shared" si="57"/>
        <v>46175</v>
      </c>
      <c r="G170" s="60" t="s">
        <v>37</v>
      </c>
      <c r="H170" s="28">
        <v>-49.5</v>
      </c>
      <c r="I170" s="2">
        <v>4228.83</v>
      </c>
      <c r="J170" s="2">
        <v>206.99</v>
      </c>
      <c r="K170" s="2">
        <v>7363.51</v>
      </c>
      <c r="L170" s="29">
        <v>6855.31</v>
      </c>
      <c r="M170" s="30">
        <f t="shared" si="53"/>
        <v>18605.14</v>
      </c>
      <c r="N170" t="s">
        <v>49</v>
      </c>
      <c r="O170" t="s">
        <v>49</v>
      </c>
      <c r="P170" t="s">
        <v>85</v>
      </c>
      <c r="Q170" t="s">
        <v>85</v>
      </c>
      <c r="R170" t="s">
        <v>81</v>
      </c>
      <c r="S170" s="27">
        <f t="shared" si="58"/>
        <v>45811</v>
      </c>
      <c r="T170" s="60" t="s">
        <v>37</v>
      </c>
      <c r="U170" s="28">
        <v>0</v>
      </c>
      <c r="V170" s="2">
        <v>3460.23</v>
      </c>
      <c r="W170" s="2">
        <v>163.85</v>
      </c>
      <c r="X170" s="2">
        <v>11937.59</v>
      </c>
      <c r="Y170" s="29">
        <v>8508.0300000000007</v>
      </c>
      <c r="Z170" s="31">
        <f t="shared" si="54"/>
        <v>24069.7</v>
      </c>
      <c r="AA170" s="32">
        <f t="shared" si="45"/>
        <v>-49.5</v>
      </c>
      <c r="AB170" s="5">
        <f t="shared" si="45"/>
        <v>768.59999999999991</v>
      </c>
      <c r="AC170" s="5">
        <f t="shared" si="45"/>
        <v>43.140000000000015</v>
      </c>
      <c r="AD170" s="5">
        <f t="shared" si="45"/>
        <v>-4574.08</v>
      </c>
      <c r="AE170" s="33">
        <f t="shared" si="45"/>
        <v>-1652.7200000000003</v>
      </c>
      <c r="AF170" s="34">
        <f t="shared" si="45"/>
        <v>-5464.5600000000013</v>
      </c>
      <c r="AG170" s="35" t="e">
        <f t="shared" si="46"/>
        <v>#DIV/0!</v>
      </c>
      <c r="AH170" s="7">
        <f t="shared" si="46"/>
        <v>0.22212396285796029</v>
      </c>
      <c r="AI170" s="7">
        <f t="shared" si="46"/>
        <v>0.26328959414098269</v>
      </c>
      <c r="AJ170" s="7">
        <f t="shared" si="46"/>
        <v>-0.38316611644393883</v>
      </c>
      <c r="AK170" s="36">
        <f t="shared" si="46"/>
        <v>-0.19425413403572861</v>
      </c>
      <c r="AL170" s="37">
        <f t="shared" si="46"/>
        <v>-0.22703066511007619</v>
      </c>
      <c r="AM170" s="2">
        <v>-49.5</v>
      </c>
      <c r="AN170" s="2">
        <v>821.51</v>
      </c>
      <c r="AO170" s="2">
        <v>111.9</v>
      </c>
      <c r="AP170" s="2">
        <v>1874.07</v>
      </c>
      <c r="AQ170" s="29">
        <v>1753.5</v>
      </c>
      <c r="AR170" s="31">
        <f t="shared" si="55"/>
        <v>4511.4799999999996</v>
      </c>
      <c r="AS170" s="2">
        <v>0</v>
      </c>
      <c r="AT170" s="2">
        <v>680.09</v>
      </c>
      <c r="AU170" s="2">
        <v>32.04</v>
      </c>
      <c r="AV170" s="2">
        <v>3692.31</v>
      </c>
      <c r="AW170" s="29">
        <v>2452.0500000000002</v>
      </c>
      <c r="AX170" s="31">
        <f t="shared" si="56"/>
        <v>6856.49</v>
      </c>
      <c r="AY170" s="5">
        <f t="shared" si="47"/>
        <v>-49.5</v>
      </c>
      <c r="AZ170" s="5">
        <f t="shared" si="47"/>
        <v>141.41999999999996</v>
      </c>
      <c r="BA170" s="5">
        <f t="shared" si="47"/>
        <v>79.860000000000014</v>
      </c>
      <c r="BB170" s="5">
        <f t="shared" si="47"/>
        <v>-1818.24</v>
      </c>
      <c r="BC170" s="33">
        <f t="shared" si="47"/>
        <v>-698.55000000000018</v>
      </c>
      <c r="BD170" s="34">
        <f t="shared" si="47"/>
        <v>-2345.0100000000002</v>
      </c>
      <c r="BE170" s="7" t="e">
        <f t="shared" si="48"/>
        <v>#DIV/0!</v>
      </c>
      <c r="BF170" s="7">
        <f t="shared" si="48"/>
        <v>0.2079430663588642</v>
      </c>
      <c r="BG170" s="7">
        <f t="shared" si="48"/>
        <v>2.4925093632958806</v>
      </c>
      <c r="BH170" s="7">
        <f t="shared" si="48"/>
        <v>-0.49243969222519235</v>
      </c>
      <c r="BI170" s="36">
        <f t="shared" si="48"/>
        <v>-0.28488407658897663</v>
      </c>
      <c r="BJ170" s="37">
        <f t="shared" si="48"/>
        <v>-0.34201318750556048</v>
      </c>
      <c r="BK170" s="38">
        <f t="shared" si="49"/>
        <v>1</v>
      </c>
      <c r="BL170" s="38">
        <f t="shared" si="49"/>
        <v>0.19426413452420646</v>
      </c>
      <c r="BM170" s="38">
        <f t="shared" si="49"/>
        <v>0.54060582636842358</v>
      </c>
      <c r="BN170" s="38">
        <f t="shared" si="49"/>
        <v>0.25450770081116203</v>
      </c>
      <c r="BO170" s="39">
        <f t="shared" si="49"/>
        <v>0.25578711976555396</v>
      </c>
      <c r="BP170" s="40">
        <f t="shared" si="49"/>
        <v>0.24248567868879245</v>
      </c>
      <c r="BQ170" s="38">
        <f t="shared" si="50"/>
        <v>0</v>
      </c>
      <c r="BR170" s="38">
        <f t="shared" si="50"/>
        <v>0.19654473835554284</v>
      </c>
      <c r="BS170" s="38">
        <f t="shared" si="50"/>
        <v>0.19554470552334452</v>
      </c>
      <c r="BT170" s="38">
        <f t="shared" si="50"/>
        <v>0.30930112359362316</v>
      </c>
      <c r="BU170" s="39">
        <f t="shared" si="50"/>
        <v>0.28820420238292532</v>
      </c>
      <c r="BV170" s="40">
        <f t="shared" si="50"/>
        <v>0.28485980298881997</v>
      </c>
      <c r="BW170" s="38">
        <f t="shared" si="51"/>
        <v>1</v>
      </c>
      <c r="BX170" s="38">
        <f t="shared" si="51"/>
        <v>-2.2806038313363808E-3</v>
      </c>
      <c r="BY170" s="38">
        <f t="shared" si="51"/>
        <v>0.34506112084507906</v>
      </c>
      <c r="BZ170" s="38">
        <f t="shared" si="51"/>
        <v>-5.4793422782461132E-2</v>
      </c>
      <c r="CA170" s="39">
        <f t="shared" si="51"/>
        <v>-3.2417082617371362E-2</v>
      </c>
      <c r="CB170" s="40">
        <f t="shared" si="51"/>
        <v>-4.2374124300027516E-2</v>
      </c>
      <c r="CC170" s="2">
        <f t="shared" si="52"/>
        <v>10000</v>
      </c>
      <c r="CD170" s="2">
        <f t="shared" si="52"/>
        <v>-22.806038313363807</v>
      </c>
      <c r="CE170" s="2">
        <f t="shared" si="52"/>
        <v>3450.6112084507904</v>
      </c>
      <c r="CF170" s="2">
        <f t="shared" si="52"/>
        <v>-547.9342278246113</v>
      </c>
      <c r="CG170" s="29">
        <f t="shared" si="52"/>
        <v>-324.17082617371364</v>
      </c>
      <c r="CH170" s="31">
        <f t="shared" si="52"/>
        <v>-423.74124300027518</v>
      </c>
      <c r="CI170" s="40">
        <f>IFERROR(M170/'Class Sum-WR'!M170,0)</f>
        <v>0.26073047426523399</v>
      </c>
    </row>
    <row r="171" spans="1:87" x14ac:dyDescent="0.2">
      <c r="A171" t="s">
        <v>46</v>
      </c>
      <c r="B171" t="s">
        <v>46</v>
      </c>
      <c r="C171" t="s">
        <v>85</v>
      </c>
      <c r="D171" t="s">
        <v>85</v>
      </c>
      <c r="E171" t="s">
        <v>81</v>
      </c>
      <c r="F171" s="27">
        <f t="shared" si="57"/>
        <v>46176</v>
      </c>
      <c r="G171" s="60" t="s">
        <v>38</v>
      </c>
      <c r="H171" s="28">
        <v>-102.99</v>
      </c>
      <c r="I171" s="2">
        <v>3964.6</v>
      </c>
      <c r="J171" s="2">
        <v>336.42</v>
      </c>
      <c r="K171" s="2">
        <v>8141.69</v>
      </c>
      <c r="L171" s="29">
        <v>5669.88</v>
      </c>
      <c r="M171" s="30">
        <f t="shared" si="53"/>
        <v>18009.599999999999</v>
      </c>
      <c r="N171" t="s">
        <v>49</v>
      </c>
      <c r="O171" t="s">
        <v>49</v>
      </c>
      <c r="P171" t="s">
        <v>85</v>
      </c>
      <c r="Q171" t="s">
        <v>85</v>
      </c>
      <c r="R171" t="s">
        <v>81</v>
      </c>
      <c r="S171" s="27">
        <f t="shared" si="58"/>
        <v>45812</v>
      </c>
      <c r="T171" s="60" t="s">
        <v>38</v>
      </c>
      <c r="U171" s="28">
        <v>0</v>
      </c>
      <c r="V171" s="2">
        <v>5669.96</v>
      </c>
      <c r="W171" s="2">
        <v>176.85</v>
      </c>
      <c r="X171" s="2">
        <v>9659.82</v>
      </c>
      <c r="Y171" s="29">
        <v>7582.07</v>
      </c>
      <c r="Z171" s="31">
        <f t="shared" si="54"/>
        <v>23088.7</v>
      </c>
      <c r="AA171" s="32">
        <f t="shared" si="45"/>
        <v>-102.99</v>
      </c>
      <c r="AB171" s="5">
        <f t="shared" si="45"/>
        <v>-1705.3600000000001</v>
      </c>
      <c r="AC171" s="5">
        <f t="shared" si="45"/>
        <v>159.57000000000002</v>
      </c>
      <c r="AD171" s="5">
        <f t="shared" si="45"/>
        <v>-1518.13</v>
      </c>
      <c r="AE171" s="33">
        <f t="shared" si="45"/>
        <v>-1912.1899999999996</v>
      </c>
      <c r="AF171" s="34">
        <f t="shared" si="45"/>
        <v>-5079.1000000000022</v>
      </c>
      <c r="AG171" s="35" t="e">
        <f t="shared" si="46"/>
        <v>#DIV/0!</v>
      </c>
      <c r="AH171" s="7">
        <f t="shared" si="46"/>
        <v>-0.30077108127746938</v>
      </c>
      <c r="AI171" s="7">
        <f t="shared" si="46"/>
        <v>0.90229007633587799</v>
      </c>
      <c r="AJ171" s="7">
        <f t="shared" si="46"/>
        <v>-0.15715924313289484</v>
      </c>
      <c r="AK171" s="36">
        <f t="shared" si="46"/>
        <v>-0.25219893775710323</v>
      </c>
      <c r="AL171" s="37">
        <f t="shared" si="46"/>
        <v>-0.21998206915071017</v>
      </c>
      <c r="AM171" s="2">
        <v>-102.99</v>
      </c>
      <c r="AN171" s="2">
        <v>716.82</v>
      </c>
      <c r="AO171" s="2">
        <v>148.63999999999999</v>
      </c>
      <c r="AP171" s="2">
        <v>1614.49</v>
      </c>
      <c r="AQ171" s="29">
        <v>1415.3</v>
      </c>
      <c r="AR171" s="31">
        <f t="shared" si="55"/>
        <v>3792.26</v>
      </c>
      <c r="AS171" s="2">
        <v>0</v>
      </c>
      <c r="AT171" s="2">
        <v>1021.9</v>
      </c>
      <c r="AU171" s="2">
        <v>66.209999999999994</v>
      </c>
      <c r="AV171" s="2">
        <v>2973.54</v>
      </c>
      <c r="AW171" s="29">
        <v>2143.3200000000002</v>
      </c>
      <c r="AX171" s="31">
        <f t="shared" si="56"/>
        <v>6204.9699999999993</v>
      </c>
      <c r="AY171" s="5">
        <f t="shared" si="47"/>
        <v>-102.99</v>
      </c>
      <c r="AZ171" s="5">
        <f t="shared" si="47"/>
        <v>-305.07999999999993</v>
      </c>
      <c r="BA171" s="5">
        <f t="shared" si="47"/>
        <v>82.429999999999993</v>
      </c>
      <c r="BB171" s="5">
        <f t="shared" si="47"/>
        <v>-1359.05</v>
      </c>
      <c r="BC171" s="33">
        <f t="shared" si="47"/>
        <v>-728.02000000000021</v>
      </c>
      <c r="BD171" s="34">
        <f t="shared" si="47"/>
        <v>-2412.7099999999991</v>
      </c>
      <c r="BE171" s="7" t="e">
        <f t="shared" si="48"/>
        <v>#DIV/0!</v>
      </c>
      <c r="BF171" s="7">
        <f t="shared" si="48"/>
        <v>-0.29854193169586057</v>
      </c>
      <c r="BG171" s="7">
        <f t="shared" si="48"/>
        <v>1.2449780999848965</v>
      </c>
      <c r="BH171" s="7">
        <f t="shared" si="48"/>
        <v>-0.45704782851416154</v>
      </c>
      <c r="BI171" s="36">
        <f t="shared" si="48"/>
        <v>-0.33966929809827751</v>
      </c>
      <c r="BJ171" s="37">
        <f t="shared" si="48"/>
        <v>-0.38883507897701347</v>
      </c>
      <c r="BK171" s="38">
        <f t="shared" si="49"/>
        <v>1</v>
      </c>
      <c r="BL171" s="38">
        <f t="shared" si="49"/>
        <v>0.18080512535943097</v>
      </c>
      <c r="BM171" s="38">
        <f t="shared" si="49"/>
        <v>0.44182866654776759</v>
      </c>
      <c r="BN171" s="38">
        <f t="shared" si="49"/>
        <v>0.19829912462891611</v>
      </c>
      <c r="BO171" s="39">
        <f t="shared" si="49"/>
        <v>0.24961727585063528</v>
      </c>
      <c r="BP171" s="40">
        <f t="shared" si="49"/>
        <v>0.21056880774697942</v>
      </c>
      <c r="BQ171" s="38">
        <f t="shared" si="50"/>
        <v>0</v>
      </c>
      <c r="BR171" s="38">
        <f t="shared" si="50"/>
        <v>0.18023054836365687</v>
      </c>
      <c r="BS171" s="38">
        <f t="shared" si="50"/>
        <v>0.37438507209499572</v>
      </c>
      <c r="BT171" s="38">
        <f t="shared" si="50"/>
        <v>0.30782561165736005</v>
      </c>
      <c r="BU171" s="39">
        <f t="shared" si="50"/>
        <v>0.2826826974691608</v>
      </c>
      <c r="BV171" s="40">
        <f t="shared" si="50"/>
        <v>0.26874488386093626</v>
      </c>
      <c r="BW171" s="38">
        <f t="shared" si="51"/>
        <v>1</v>
      </c>
      <c r="BX171" s="38">
        <f t="shared" si="51"/>
        <v>5.7457699577409538E-4</v>
      </c>
      <c r="BY171" s="38">
        <f t="shared" si="51"/>
        <v>6.7443594452771871E-2</v>
      </c>
      <c r="BZ171" s="38">
        <f t="shared" si="51"/>
        <v>-0.10952648702844395</v>
      </c>
      <c r="CA171" s="39">
        <f t="shared" si="51"/>
        <v>-3.306542161852552E-2</v>
      </c>
      <c r="CB171" s="40">
        <f t="shared" si="51"/>
        <v>-5.8176076113956837E-2</v>
      </c>
      <c r="CC171" s="2">
        <f t="shared" si="52"/>
        <v>10000</v>
      </c>
      <c r="CD171" s="2">
        <f t="shared" si="52"/>
        <v>5.7457699577409542</v>
      </c>
      <c r="CE171" s="2">
        <f t="shared" si="52"/>
        <v>674.43594452771868</v>
      </c>
      <c r="CF171" s="2">
        <f t="shared" si="52"/>
        <v>-1095.2648702844394</v>
      </c>
      <c r="CG171" s="29">
        <f t="shared" si="52"/>
        <v>-330.65421618525522</v>
      </c>
      <c r="CH171" s="31">
        <f t="shared" si="52"/>
        <v>-581.76076113956833</v>
      </c>
      <c r="CI171" s="40">
        <f>IFERROR(M171/'Class Sum-WR'!M171,0)</f>
        <v>0.20431807074077551</v>
      </c>
    </row>
    <row r="172" spans="1:87" x14ac:dyDescent="0.2">
      <c r="A172" t="s">
        <v>46</v>
      </c>
      <c r="B172" t="s">
        <v>46</v>
      </c>
      <c r="C172" t="s">
        <v>85</v>
      </c>
      <c r="D172" t="s">
        <v>85</v>
      </c>
      <c r="E172" t="s">
        <v>81</v>
      </c>
      <c r="F172" s="27">
        <f t="shared" si="57"/>
        <v>46177</v>
      </c>
      <c r="G172" s="60" t="s">
        <v>39</v>
      </c>
      <c r="H172" s="28">
        <v>-148.97999999999999</v>
      </c>
      <c r="I172" s="2">
        <v>5906.91</v>
      </c>
      <c r="J172" s="2">
        <v>259.94</v>
      </c>
      <c r="K172" s="2">
        <v>12153.14</v>
      </c>
      <c r="L172" s="29">
        <v>7817.61</v>
      </c>
      <c r="M172" s="30">
        <f t="shared" si="53"/>
        <v>25988.62</v>
      </c>
      <c r="N172" t="s">
        <v>49</v>
      </c>
      <c r="O172" t="s">
        <v>49</v>
      </c>
      <c r="P172" t="s">
        <v>85</v>
      </c>
      <c r="Q172" t="s">
        <v>85</v>
      </c>
      <c r="R172" t="s">
        <v>81</v>
      </c>
      <c r="S172" s="27">
        <f t="shared" si="58"/>
        <v>45813</v>
      </c>
      <c r="T172" s="60" t="s">
        <v>39</v>
      </c>
      <c r="U172" s="28">
        <v>0</v>
      </c>
      <c r="V172" s="2">
        <v>6081.73</v>
      </c>
      <c r="W172" s="2">
        <v>311.38</v>
      </c>
      <c r="X172" s="2">
        <v>12994.12</v>
      </c>
      <c r="Y172" s="29">
        <v>9167.0499999999993</v>
      </c>
      <c r="Z172" s="31">
        <f t="shared" si="54"/>
        <v>28554.28</v>
      </c>
      <c r="AA172" s="32">
        <f t="shared" si="45"/>
        <v>-148.97999999999999</v>
      </c>
      <c r="AB172" s="5">
        <f t="shared" si="45"/>
        <v>-174.81999999999971</v>
      </c>
      <c r="AC172" s="5">
        <f t="shared" si="45"/>
        <v>-51.44</v>
      </c>
      <c r="AD172" s="5">
        <f t="shared" ref="AD172:AF235" si="59">+K172-X172</f>
        <v>-840.98000000000138</v>
      </c>
      <c r="AE172" s="33">
        <f t="shared" si="59"/>
        <v>-1349.4399999999996</v>
      </c>
      <c r="AF172" s="34">
        <f t="shared" si="59"/>
        <v>-2565.66</v>
      </c>
      <c r="AG172" s="35" t="e">
        <f t="shared" si="46"/>
        <v>#DIV/0!</v>
      </c>
      <c r="AH172" s="7">
        <f t="shared" si="46"/>
        <v>-2.8745110355112725E-2</v>
      </c>
      <c r="AI172" s="7">
        <f t="shared" si="46"/>
        <v>-0.16520007707624124</v>
      </c>
      <c r="AJ172" s="7">
        <f t="shared" ref="AJ172:AL235" si="60">AD172/X172</f>
        <v>-6.4720042603885558E-2</v>
      </c>
      <c r="AK172" s="36">
        <f t="shared" si="60"/>
        <v>-0.14720548049808824</v>
      </c>
      <c r="AL172" s="37">
        <f t="shared" si="60"/>
        <v>-8.9852029187918583E-2</v>
      </c>
      <c r="AM172" s="2">
        <v>-148.97999999999999</v>
      </c>
      <c r="AN172" s="2">
        <v>1158.6300000000001</v>
      </c>
      <c r="AO172" s="2">
        <v>140.05000000000001</v>
      </c>
      <c r="AP172" s="2">
        <v>3074.08</v>
      </c>
      <c r="AQ172" s="29">
        <v>1966.09</v>
      </c>
      <c r="AR172" s="31">
        <f t="shared" si="55"/>
        <v>6189.87</v>
      </c>
      <c r="AS172" s="2">
        <v>0</v>
      </c>
      <c r="AT172" s="2">
        <v>1195.1500000000001</v>
      </c>
      <c r="AU172" s="2">
        <v>158.69999999999999</v>
      </c>
      <c r="AV172" s="2">
        <v>3846.45</v>
      </c>
      <c r="AW172" s="29">
        <v>2728.91</v>
      </c>
      <c r="AX172" s="31">
        <f t="shared" si="56"/>
        <v>7929.21</v>
      </c>
      <c r="AY172" s="5">
        <f t="shared" si="47"/>
        <v>-148.97999999999999</v>
      </c>
      <c r="AZ172" s="5">
        <f t="shared" si="47"/>
        <v>-36.519999999999982</v>
      </c>
      <c r="BA172" s="5">
        <f t="shared" si="47"/>
        <v>-18.649999999999977</v>
      </c>
      <c r="BB172" s="5">
        <f t="shared" ref="BB172:BD235" si="61">+AP172-AV172</f>
        <v>-772.36999999999989</v>
      </c>
      <c r="BC172" s="33">
        <f t="shared" si="61"/>
        <v>-762.81999999999994</v>
      </c>
      <c r="BD172" s="34">
        <f t="shared" si="61"/>
        <v>-1739.3400000000001</v>
      </c>
      <c r="BE172" s="7" t="e">
        <f t="shared" si="48"/>
        <v>#DIV/0!</v>
      </c>
      <c r="BF172" s="7">
        <f t="shared" si="48"/>
        <v>-3.0556833870225477E-2</v>
      </c>
      <c r="BG172" s="7">
        <f t="shared" si="48"/>
        <v>-0.11751732829237542</v>
      </c>
      <c r="BH172" s="7">
        <f t="shared" ref="BH172:BJ235" si="62">BB172/AV172</f>
        <v>-0.20080073834314757</v>
      </c>
      <c r="BI172" s="36">
        <f t="shared" si="62"/>
        <v>-0.27953285377678266</v>
      </c>
      <c r="BJ172" s="37">
        <f t="shared" si="62"/>
        <v>-0.21935854896011081</v>
      </c>
      <c r="BK172" s="38">
        <f t="shared" si="49"/>
        <v>1</v>
      </c>
      <c r="BL172" s="38">
        <f t="shared" si="49"/>
        <v>0.19614823994271119</v>
      </c>
      <c r="BM172" s="38">
        <f t="shared" si="49"/>
        <v>0.53877817957990315</v>
      </c>
      <c r="BN172" s="38">
        <f t="shared" ref="BN172:BP235" si="63">IFERROR(AP172/K172,0)</f>
        <v>0.25294532935521191</v>
      </c>
      <c r="BO172" s="39">
        <f t="shared" si="63"/>
        <v>0.25149502213592134</v>
      </c>
      <c r="BP172" s="40">
        <f t="shared" si="63"/>
        <v>0.23817617095482563</v>
      </c>
      <c r="BQ172" s="38">
        <f t="shared" si="50"/>
        <v>0</v>
      </c>
      <c r="BR172" s="38">
        <f t="shared" si="50"/>
        <v>0.19651480746432351</v>
      </c>
      <c r="BS172" s="38">
        <f t="shared" si="50"/>
        <v>0.50966664525659966</v>
      </c>
      <c r="BT172" s="38">
        <f t="shared" ref="BT172:BV235" si="64">IFERROR(AV172/X172,0)</f>
        <v>0.29601465893804274</v>
      </c>
      <c r="BU172" s="39">
        <f t="shared" si="64"/>
        <v>0.29768682400554158</v>
      </c>
      <c r="BV172" s="40">
        <f t="shared" si="64"/>
        <v>0.27768901894917331</v>
      </c>
      <c r="BW172" s="38">
        <f t="shared" si="51"/>
        <v>1</v>
      </c>
      <c r="BX172" s="38">
        <f t="shared" si="51"/>
        <v>-3.6656752161232098E-4</v>
      </c>
      <c r="BY172" s="38">
        <f t="shared" si="51"/>
        <v>2.911153432330349E-2</v>
      </c>
      <c r="BZ172" s="38">
        <f t="shared" ref="BZ172:CB235" si="65">+BN172-BT172</f>
        <v>-4.3069329582830829E-2</v>
      </c>
      <c r="CA172" s="39">
        <f t="shared" si="65"/>
        <v>-4.6191801869620241E-2</v>
      </c>
      <c r="CB172" s="40">
        <f t="shared" si="65"/>
        <v>-3.9512847994347677E-2</v>
      </c>
      <c r="CC172" s="2">
        <f t="shared" si="52"/>
        <v>10000</v>
      </c>
      <c r="CD172" s="2">
        <f t="shared" si="52"/>
        <v>-3.6656752161232098</v>
      </c>
      <c r="CE172" s="2">
        <f t="shared" si="52"/>
        <v>291.11534323303488</v>
      </c>
      <c r="CF172" s="2">
        <f t="shared" ref="CF172:CH235" si="66">BZ172*10000</f>
        <v>-430.69329582830829</v>
      </c>
      <c r="CG172" s="29">
        <f t="shared" si="66"/>
        <v>-461.91801869620241</v>
      </c>
      <c r="CH172" s="31">
        <f t="shared" si="66"/>
        <v>-395.12847994347675</v>
      </c>
      <c r="CI172" s="40">
        <f>IFERROR(M172/'Class Sum-WR'!M172,0)</f>
        <v>0.2676279265571026</v>
      </c>
    </row>
    <row r="173" spans="1:87" x14ac:dyDescent="0.2">
      <c r="A173" t="s">
        <v>46</v>
      </c>
      <c r="B173" t="s">
        <v>46</v>
      </c>
      <c r="C173" t="s">
        <v>85</v>
      </c>
      <c r="D173" t="s">
        <v>85</v>
      </c>
      <c r="E173" t="s">
        <v>81</v>
      </c>
      <c r="F173" s="27">
        <f t="shared" si="57"/>
        <v>46178</v>
      </c>
      <c r="G173" s="60" t="s">
        <v>40</v>
      </c>
      <c r="H173" s="28">
        <v>-17.489999999999998</v>
      </c>
      <c r="I173" s="2">
        <v>10681.56</v>
      </c>
      <c r="J173" s="2">
        <v>896.17</v>
      </c>
      <c r="K173" s="2">
        <v>16636.7</v>
      </c>
      <c r="L173" s="29">
        <v>10439.18</v>
      </c>
      <c r="M173" s="30">
        <f t="shared" si="53"/>
        <v>38636.120000000003</v>
      </c>
      <c r="N173" t="s">
        <v>49</v>
      </c>
      <c r="O173" t="s">
        <v>49</v>
      </c>
      <c r="P173" t="s">
        <v>85</v>
      </c>
      <c r="Q173" t="s">
        <v>85</v>
      </c>
      <c r="R173" t="s">
        <v>81</v>
      </c>
      <c r="S173" s="27">
        <f t="shared" si="58"/>
        <v>45814</v>
      </c>
      <c r="T173" s="60" t="s">
        <v>40</v>
      </c>
      <c r="U173" s="28">
        <v>4.99</v>
      </c>
      <c r="V173" s="2">
        <v>10609.21</v>
      </c>
      <c r="W173" s="2">
        <v>534.30999999999995</v>
      </c>
      <c r="X173" s="2">
        <v>19278.189999999999</v>
      </c>
      <c r="Y173" s="29">
        <v>11880.1</v>
      </c>
      <c r="Z173" s="31">
        <f t="shared" si="54"/>
        <v>42306.799999999996</v>
      </c>
      <c r="AA173" s="32">
        <f t="shared" ref="AA173:AF236" si="67">+H173-U173</f>
        <v>-22.479999999999997</v>
      </c>
      <c r="AB173" s="5">
        <f t="shared" si="67"/>
        <v>72.350000000000364</v>
      </c>
      <c r="AC173" s="5">
        <f t="shared" si="67"/>
        <v>361.86</v>
      </c>
      <c r="AD173" s="5">
        <f t="shared" si="59"/>
        <v>-2641.489999999998</v>
      </c>
      <c r="AE173" s="33">
        <f t="shared" si="59"/>
        <v>-1440.92</v>
      </c>
      <c r="AF173" s="34">
        <f t="shared" si="59"/>
        <v>-3670.679999999993</v>
      </c>
      <c r="AG173" s="35">
        <f t="shared" ref="AG173:AL236" si="68">AA173/U173</f>
        <v>-4.5050100200400793</v>
      </c>
      <c r="AH173" s="7">
        <f t="shared" si="68"/>
        <v>6.8195464129751759E-3</v>
      </c>
      <c r="AI173" s="7">
        <f t="shared" si="68"/>
        <v>0.67724729089854219</v>
      </c>
      <c r="AJ173" s="7">
        <f t="shared" si="60"/>
        <v>-0.13701960609372552</v>
      </c>
      <c r="AK173" s="36">
        <f t="shared" si="60"/>
        <v>-0.12128854134224459</v>
      </c>
      <c r="AL173" s="37">
        <f t="shared" si="60"/>
        <v>-8.6763357190806051E-2</v>
      </c>
      <c r="AM173" s="2">
        <v>-17.489999999999998</v>
      </c>
      <c r="AN173" s="2">
        <v>2037.97</v>
      </c>
      <c r="AO173" s="2">
        <v>470.8</v>
      </c>
      <c r="AP173" s="2">
        <v>4257.99</v>
      </c>
      <c r="AQ173" s="29">
        <v>2848.21</v>
      </c>
      <c r="AR173" s="31">
        <f t="shared" si="55"/>
        <v>9597.48</v>
      </c>
      <c r="AS173" s="2">
        <v>4.99</v>
      </c>
      <c r="AT173" s="2">
        <v>2149.15</v>
      </c>
      <c r="AU173" s="2">
        <v>253.88</v>
      </c>
      <c r="AV173" s="2">
        <v>6002.45</v>
      </c>
      <c r="AW173" s="29">
        <v>3488.74</v>
      </c>
      <c r="AX173" s="31">
        <f t="shared" si="56"/>
        <v>11899.21</v>
      </c>
      <c r="AY173" s="5">
        <f t="shared" ref="AY173:BD236" si="69">+AM173-AS173</f>
        <v>-22.479999999999997</v>
      </c>
      <c r="AZ173" s="5">
        <f t="shared" si="69"/>
        <v>-111.18000000000006</v>
      </c>
      <c r="BA173" s="5">
        <f t="shared" si="69"/>
        <v>216.92000000000002</v>
      </c>
      <c r="BB173" s="5">
        <f t="shared" si="61"/>
        <v>-1744.46</v>
      </c>
      <c r="BC173" s="33">
        <f t="shared" si="61"/>
        <v>-640.52999999999975</v>
      </c>
      <c r="BD173" s="34">
        <f t="shared" si="61"/>
        <v>-2301.7299999999996</v>
      </c>
      <c r="BE173" s="7">
        <f t="shared" ref="BE173:BJ236" si="70">AY173/AS173</f>
        <v>-4.5050100200400793</v>
      </c>
      <c r="BF173" s="7">
        <f t="shared" si="70"/>
        <v>-5.1732080124700493E-2</v>
      </c>
      <c r="BG173" s="7">
        <f t="shared" si="70"/>
        <v>0.85441941074523409</v>
      </c>
      <c r="BH173" s="7">
        <f t="shared" si="62"/>
        <v>-0.29062466159651479</v>
      </c>
      <c r="BI173" s="36">
        <f t="shared" si="62"/>
        <v>-0.18359923640053422</v>
      </c>
      <c r="BJ173" s="37">
        <f t="shared" si="62"/>
        <v>-0.19343553059404781</v>
      </c>
      <c r="BK173" s="38">
        <f t="shared" ref="BK173:BP236" si="71">IFERROR(AM173/H173,0)</f>
        <v>1</v>
      </c>
      <c r="BL173" s="38">
        <f t="shared" si="71"/>
        <v>0.19079329236553463</v>
      </c>
      <c r="BM173" s="38">
        <f t="shared" si="71"/>
        <v>0.52534675340616177</v>
      </c>
      <c r="BN173" s="38">
        <f t="shared" si="63"/>
        <v>0.25593957936369588</v>
      </c>
      <c r="BO173" s="39">
        <f t="shared" si="63"/>
        <v>0.27283847965070052</v>
      </c>
      <c r="BP173" s="40">
        <f t="shared" si="63"/>
        <v>0.2484069311307657</v>
      </c>
      <c r="BQ173" s="38">
        <f t="shared" ref="BQ173:BV236" si="72">IFERROR(AS173/U173,0)</f>
        <v>1</v>
      </c>
      <c r="BR173" s="38">
        <f t="shared" si="72"/>
        <v>0.202573989957782</v>
      </c>
      <c r="BS173" s="38">
        <f t="shared" si="72"/>
        <v>0.47515487263947898</v>
      </c>
      <c r="BT173" s="38">
        <f t="shared" si="64"/>
        <v>0.31135962452906629</v>
      </c>
      <c r="BU173" s="39">
        <f t="shared" si="64"/>
        <v>0.29366251125832271</v>
      </c>
      <c r="BV173" s="40">
        <f t="shared" si="64"/>
        <v>0.28125998657426232</v>
      </c>
      <c r="BW173" s="38">
        <f t="shared" ref="BW173:CB236" si="73">+BK173-BQ173</f>
        <v>0</v>
      </c>
      <c r="BX173" s="38">
        <f t="shared" si="73"/>
        <v>-1.1780697592247369E-2</v>
      </c>
      <c r="BY173" s="38">
        <f t="shared" si="73"/>
        <v>5.0191880766682795E-2</v>
      </c>
      <c r="BZ173" s="38">
        <f t="shared" si="65"/>
        <v>-5.5420045165370413E-2</v>
      </c>
      <c r="CA173" s="39">
        <f t="shared" si="65"/>
        <v>-2.0824031607622195E-2</v>
      </c>
      <c r="CB173" s="40">
        <f t="shared" si="65"/>
        <v>-3.285305544349662E-2</v>
      </c>
      <c r="CC173" s="2">
        <f t="shared" ref="CC173:CH236" si="74">BW173*10000</f>
        <v>0</v>
      </c>
      <c r="CD173" s="2">
        <f t="shared" si="74"/>
        <v>-117.80697592247368</v>
      </c>
      <c r="CE173" s="2">
        <f t="shared" si="74"/>
        <v>501.91880766682795</v>
      </c>
      <c r="CF173" s="2">
        <f t="shared" si="66"/>
        <v>-554.20045165370414</v>
      </c>
      <c r="CG173" s="29">
        <f t="shared" si="66"/>
        <v>-208.24031607622194</v>
      </c>
      <c r="CH173" s="31">
        <f t="shared" si="66"/>
        <v>-328.53055443496618</v>
      </c>
      <c r="CI173" s="40">
        <f>IFERROR(M173/'Class Sum-WR'!M173,0)</f>
        <v>0.28349708817637526</v>
      </c>
    </row>
    <row r="174" spans="1:87" ht="13.5" thickBot="1" x14ac:dyDescent="0.25">
      <c r="A174" t="s">
        <v>46</v>
      </c>
      <c r="B174" t="s">
        <v>46</v>
      </c>
      <c r="C174" t="s">
        <v>85</v>
      </c>
      <c r="D174" t="s">
        <v>85</v>
      </c>
      <c r="E174" t="s">
        <v>81</v>
      </c>
      <c r="F174" s="41">
        <f t="shared" si="57"/>
        <v>46179</v>
      </c>
      <c r="G174" s="61" t="s">
        <v>41</v>
      </c>
      <c r="H174" s="43">
        <v>-12</v>
      </c>
      <c r="I174" s="44">
        <v>11172.93</v>
      </c>
      <c r="J174" s="44">
        <v>1397.71</v>
      </c>
      <c r="K174" s="44">
        <v>20302.16</v>
      </c>
      <c r="L174" s="45">
        <v>9955.0400000000009</v>
      </c>
      <c r="M174" s="46">
        <f t="shared" si="53"/>
        <v>42815.840000000004</v>
      </c>
      <c r="N174" t="s">
        <v>49</v>
      </c>
      <c r="O174" t="s">
        <v>49</v>
      </c>
      <c r="P174" t="s">
        <v>85</v>
      </c>
      <c r="Q174" t="s">
        <v>85</v>
      </c>
      <c r="R174" t="s">
        <v>81</v>
      </c>
      <c r="S174" s="41">
        <f t="shared" si="58"/>
        <v>45815</v>
      </c>
      <c r="T174" s="61" t="s">
        <v>41</v>
      </c>
      <c r="U174" s="43">
        <v>0</v>
      </c>
      <c r="V174" s="44">
        <v>11737.21</v>
      </c>
      <c r="W174" s="44">
        <v>1082.44</v>
      </c>
      <c r="X174" s="44">
        <v>22546.66</v>
      </c>
      <c r="Y174" s="45">
        <v>11748.22</v>
      </c>
      <c r="Z174" s="47">
        <f t="shared" si="54"/>
        <v>47114.53</v>
      </c>
      <c r="AA174" s="48">
        <f t="shared" si="67"/>
        <v>-12</v>
      </c>
      <c r="AB174" s="49">
        <f t="shared" si="67"/>
        <v>-564.27999999999884</v>
      </c>
      <c r="AC174" s="49">
        <f t="shared" si="67"/>
        <v>315.27</v>
      </c>
      <c r="AD174" s="49">
        <f t="shared" si="59"/>
        <v>-2244.5</v>
      </c>
      <c r="AE174" s="50">
        <f t="shared" si="59"/>
        <v>-1793.1799999999985</v>
      </c>
      <c r="AF174" s="51">
        <f t="shared" si="59"/>
        <v>-4298.6899999999951</v>
      </c>
      <c r="AG174" s="52" t="e">
        <f t="shared" si="68"/>
        <v>#DIV/0!</v>
      </c>
      <c r="AH174" s="53">
        <f t="shared" si="68"/>
        <v>-4.8076161200148834E-2</v>
      </c>
      <c r="AI174" s="53">
        <f t="shared" si="68"/>
        <v>0.29125863789216949</v>
      </c>
      <c r="AJ174" s="53">
        <f t="shared" si="60"/>
        <v>-9.954911281759693E-2</v>
      </c>
      <c r="AK174" s="54">
        <f t="shared" si="60"/>
        <v>-0.15263418628524139</v>
      </c>
      <c r="AL174" s="55">
        <f t="shared" si="60"/>
        <v>-9.1239157007402927E-2</v>
      </c>
      <c r="AM174" s="44">
        <v>-12</v>
      </c>
      <c r="AN174" s="44">
        <v>2367.7600000000002</v>
      </c>
      <c r="AO174" s="44">
        <v>874.41</v>
      </c>
      <c r="AP174" s="44">
        <v>5179.0200000000004</v>
      </c>
      <c r="AQ174" s="45">
        <v>2756.14</v>
      </c>
      <c r="AR174" s="47">
        <f t="shared" si="55"/>
        <v>11165.33</v>
      </c>
      <c r="AS174" s="44">
        <v>0</v>
      </c>
      <c r="AT174" s="44">
        <v>2512.89</v>
      </c>
      <c r="AU174" s="44">
        <v>616.54</v>
      </c>
      <c r="AV174" s="44">
        <v>6850.2</v>
      </c>
      <c r="AW174" s="45">
        <v>3515.65</v>
      </c>
      <c r="AX174" s="47">
        <f t="shared" si="56"/>
        <v>13495.279999999999</v>
      </c>
      <c r="AY174" s="49">
        <f t="shared" si="69"/>
        <v>-12</v>
      </c>
      <c r="AZ174" s="49">
        <f t="shared" si="69"/>
        <v>-145.12999999999965</v>
      </c>
      <c r="BA174" s="49">
        <f t="shared" si="69"/>
        <v>257.87</v>
      </c>
      <c r="BB174" s="49">
        <f t="shared" si="61"/>
        <v>-1671.1799999999994</v>
      </c>
      <c r="BC174" s="50">
        <f t="shared" si="61"/>
        <v>-759.51000000000022</v>
      </c>
      <c r="BD174" s="51">
        <f t="shared" si="61"/>
        <v>-2329.9499999999989</v>
      </c>
      <c r="BE174" s="53" t="e">
        <f t="shared" si="70"/>
        <v>#DIV/0!</v>
      </c>
      <c r="BF174" s="53">
        <f t="shared" si="70"/>
        <v>-5.7754219245569706E-2</v>
      </c>
      <c r="BG174" s="53">
        <f t="shared" si="70"/>
        <v>0.41825347909300292</v>
      </c>
      <c r="BH174" s="53">
        <f t="shared" si="62"/>
        <v>-0.24396076026977306</v>
      </c>
      <c r="BI174" s="54">
        <f t="shared" si="62"/>
        <v>-0.21603686373785791</v>
      </c>
      <c r="BJ174" s="55">
        <f t="shared" si="62"/>
        <v>-0.17264925218298538</v>
      </c>
      <c r="BK174" s="56">
        <f t="shared" si="71"/>
        <v>1</v>
      </c>
      <c r="BL174" s="56">
        <f t="shared" si="71"/>
        <v>0.21191934434387399</v>
      </c>
      <c r="BM174" s="56">
        <f t="shared" si="71"/>
        <v>0.62560187735653316</v>
      </c>
      <c r="BN174" s="56">
        <f t="shared" si="63"/>
        <v>0.25509699460550012</v>
      </c>
      <c r="BO174" s="57">
        <f t="shared" si="63"/>
        <v>0.2768587569713431</v>
      </c>
      <c r="BP174" s="58">
        <f t="shared" si="63"/>
        <v>0.26077568488671482</v>
      </c>
      <c r="BQ174" s="56">
        <f t="shared" si="72"/>
        <v>0</v>
      </c>
      <c r="BR174" s="56">
        <f t="shared" si="72"/>
        <v>0.21409602452371559</v>
      </c>
      <c r="BS174" s="56">
        <f t="shared" si="72"/>
        <v>0.56958353349839241</v>
      </c>
      <c r="BT174" s="56">
        <f t="shared" si="64"/>
        <v>0.30382327138476384</v>
      </c>
      <c r="BU174" s="57">
        <f t="shared" si="64"/>
        <v>0.29924958844829264</v>
      </c>
      <c r="BV174" s="58">
        <f t="shared" si="64"/>
        <v>0.28643562824462004</v>
      </c>
      <c r="BW174" s="56">
        <f t="shared" si="73"/>
        <v>1</v>
      </c>
      <c r="BX174" s="56">
        <f t="shared" si="73"/>
        <v>-2.1766801798416002E-3</v>
      </c>
      <c r="BY174" s="56">
        <f t="shared" si="73"/>
        <v>5.6018343858140751E-2</v>
      </c>
      <c r="BZ174" s="56">
        <f t="shared" si="65"/>
        <v>-4.8726276779263722E-2</v>
      </c>
      <c r="CA174" s="57">
        <f t="shared" si="65"/>
        <v>-2.2390831476949535E-2</v>
      </c>
      <c r="CB174" s="58">
        <f t="shared" si="65"/>
        <v>-2.5659943357905224E-2</v>
      </c>
      <c r="CC174" s="44">
        <f t="shared" si="74"/>
        <v>10000</v>
      </c>
      <c r="CD174" s="44">
        <f t="shared" si="74"/>
        <v>-21.766801798416001</v>
      </c>
      <c r="CE174" s="44">
        <f t="shared" si="74"/>
        <v>560.18343858140747</v>
      </c>
      <c r="CF174" s="44">
        <f t="shared" si="66"/>
        <v>-487.26276779263719</v>
      </c>
      <c r="CG174" s="45">
        <f t="shared" si="66"/>
        <v>-223.90831476949535</v>
      </c>
      <c r="CH174" s="47">
        <f t="shared" si="66"/>
        <v>-256.59943357905223</v>
      </c>
      <c r="CI174" s="58">
        <f>IFERROR(M174/'Class Sum-WR'!M174,0)</f>
        <v>0.3869157361683162</v>
      </c>
    </row>
    <row r="175" spans="1:87" x14ac:dyDescent="0.2">
      <c r="A175" t="s">
        <v>46</v>
      </c>
      <c r="B175" t="s">
        <v>46</v>
      </c>
      <c r="C175" t="s">
        <v>85</v>
      </c>
      <c r="D175" t="s">
        <v>85</v>
      </c>
      <c r="E175" t="s">
        <v>82</v>
      </c>
      <c r="F175" s="27">
        <f t="shared" si="57"/>
        <v>46180</v>
      </c>
      <c r="G175" s="60" t="s">
        <v>35</v>
      </c>
      <c r="H175" s="28">
        <v>0</v>
      </c>
      <c r="I175" s="2">
        <v>4225.2700000000004</v>
      </c>
      <c r="J175" s="2">
        <v>-278.29000000000002</v>
      </c>
      <c r="K175" s="2">
        <v>8009.79</v>
      </c>
      <c r="L175" s="29">
        <v>5649</v>
      </c>
      <c r="M175" s="30">
        <f t="shared" si="53"/>
        <v>17605.77</v>
      </c>
      <c r="N175" t="s">
        <v>49</v>
      </c>
      <c r="O175" t="s">
        <v>49</v>
      </c>
      <c r="P175" t="s">
        <v>85</v>
      </c>
      <c r="Q175" t="s">
        <v>85</v>
      </c>
      <c r="R175" t="s">
        <v>82</v>
      </c>
      <c r="S175" s="27">
        <f t="shared" si="58"/>
        <v>45816</v>
      </c>
      <c r="T175" s="60" t="s">
        <v>35</v>
      </c>
      <c r="U175" s="28">
        <v>0</v>
      </c>
      <c r="V175" s="2">
        <v>4735.1499999999996</v>
      </c>
      <c r="W175" s="2">
        <v>324.52</v>
      </c>
      <c r="X175" s="2">
        <v>10357.6</v>
      </c>
      <c r="Y175" s="29">
        <v>7600.03</v>
      </c>
      <c r="Z175" s="31">
        <f t="shared" si="54"/>
        <v>23017.3</v>
      </c>
      <c r="AA175" s="32">
        <f t="shared" si="67"/>
        <v>0</v>
      </c>
      <c r="AB175" s="5">
        <f t="shared" si="67"/>
        <v>-509.8799999999992</v>
      </c>
      <c r="AC175" s="5">
        <f t="shared" si="67"/>
        <v>-602.80999999999995</v>
      </c>
      <c r="AD175" s="5">
        <f t="shared" si="59"/>
        <v>-2347.8100000000004</v>
      </c>
      <c r="AE175" s="33">
        <f t="shared" si="59"/>
        <v>-1951.0299999999997</v>
      </c>
      <c r="AF175" s="34">
        <f t="shared" si="59"/>
        <v>-5411.5299999999988</v>
      </c>
      <c r="AG175" s="35" t="e">
        <f t="shared" si="68"/>
        <v>#DIV/0!</v>
      </c>
      <c r="AH175" s="7">
        <f t="shared" si="68"/>
        <v>-0.10767979895040268</v>
      </c>
      <c r="AI175" s="7">
        <f t="shared" si="68"/>
        <v>-1.8575434487858991</v>
      </c>
      <c r="AJ175" s="7">
        <f t="shared" si="60"/>
        <v>-0.22667509847841202</v>
      </c>
      <c r="AK175" s="36">
        <f t="shared" si="60"/>
        <v>-0.25671346034160392</v>
      </c>
      <c r="AL175" s="37">
        <f t="shared" si="60"/>
        <v>-0.23510707163742051</v>
      </c>
      <c r="AM175" s="2">
        <v>0</v>
      </c>
      <c r="AN175" s="2">
        <v>830.9</v>
      </c>
      <c r="AO175" s="2">
        <v>-274.27999999999997</v>
      </c>
      <c r="AP175" s="2">
        <v>2030.45</v>
      </c>
      <c r="AQ175" s="29">
        <v>1492.16</v>
      </c>
      <c r="AR175" s="31">
        <f t="shared" si="55"/>
        <v>4079.2300000000005</v>
      </c>
      <c r="AS175" s="2">
        <v>0</v>
      </c>
      <c r="AT175" s="2">
        <v>1016.49</v>
      </c>
      <c r="AU175" s="2">
        <v>141.69</v>
      </c>
      <c r="AV175" s="2">
        <v>3120.95</v>
      </c>
      <c r="AW175" s="29">
        <v>2182.98</v>
      </c>
      <c r="AX175" s="31">
        <f t="shared" si="56"/>
        <v>6462.1100000000006</v>
      </c>
      <c r="AY175" s="5">
        <f t="shared" si="69"/>
        <v>0</v>
      </c>
      <c r="AZ175" s="5">
        <f t="shared" si="69"/>
        <v>-185.59000000000003</v>
      </c>
      <c r="BA175" s="5">
        <f t="shared" si="69"/>
        <v>-415.96999999999997</v>
      </c>
      <c r="BB175" s="5">
        <f t="shared" si="61"/>
        <v>-1090.4999999999998</v>
      </c>
      <c r="BC175" s="33">
        <f t="shared" si="61"/>
        <v>-690.81999999999994</v>
      </c>
      <c r="BD175" s="34">
        <f t="shared" si="61"/>
        <v>-2382.88</v>
      </c>
      <c r="BE175" s="7" t="e">
        <f t="shared" si="70"/>
        <v>#DIV/0!</v>
      </c>
      <c r="BF175" s="7">
        <f t="shared" si="70"/>
        <v>-0.18257926787277792</v>
      </c>
      <c r="BG175" s="7">
        <f t="shared" si="70"/>
        <v>-2.9357752840708589</v>
      </c>
      <c r="BH175" s="7">
        <f t="shared" si="62"/>
        <v>-0.34941283903939502</v>
      </c>
      <c r="BI175" s="36">
        <f t="shared" si="62"/>
        <v>-0.31645731981053421</v>
      </c>
      <c r="BJ175" s="37">
        <f t="shared" si="62"/>
        <v>-0.36874643111924743</v>
      </c>
      <c r="BK175" s="38">
        <f t="shared" si="71"/>
        <v>0</v>
      </c>
      <c r="BL175" s="38">
        <f t="shared" si="71"/>
        <v>0.19665015490134355</v>
      </c>
      <c r="BM175" s="38">
        <f t="shared" si="71"/>
        <v>0.98559057098709957</v>
      </c>
      <c r="BN175" s="38">
        <f t="shared" si="63"/>
        <v>0.25349603422811334</v>
      </c>
      <c r="BO175" s="39">
        <f t="shared" si="63"/>
        <v>0.26414586652504868</v>
      </c>
      <c r="BP175" s="40">
        <f t="shared" si="63"/>
        <v>0.23169847158062387</v>
      </c>
      <c r="BQ175" s="38">
        <f t="shared" si="72"/>
        <v>0</v>
      </c>
      <c r="BR175" s="38">
        <f t="shared" si="72"/>
        <v>0.21466901787694162</v>
      </c>
      <c r="BS175" s="38">
        <f t="shared" si="72"/>
        <v>0.43661407617404169</v>
      </c>
      <c r="BT175" s="38">
        <f t="shared" si="64"/>
        <v>0.30131980381555568</v>
      </c>
      <c r="BU175" s="39">
        <f t="shared" si="64"/>
        <v>0.2872330767115393</v>
      </c>
      <c r="BV175" s="40">
        <f t="shared" si="64"/>
        <v>0.2807501314228863</v>
      </c>
      <c r="BW175" s="38">
        <f t="shared" si="73"/>
        <v>0</v>
      </c>
      <c r="BX175" s="38">
        <f t="shared" si="73"/>
        <v>-1.8018862975598071E-2</v>
      </c>
      <c r="BY175" s="38">
        <f t="shared" si="73"/>
        <v>0.54897649481305788</v>
      </c>
      <c r="BZ175" s="38">
        <f t="shared" si="65"/>
        <v>-4.7823769587442333E-2</v>
      </c>
      <c r="CA175" s="39">
        <f t="shared" si="65"/>
        <v>-2.3087210186490625E-2</v>
      </c>
      <c r="CB175" s="40">
        <f t="shared" si="65"/>
        <v>-4.9051659842262424E-2</v>
      </c>
      <c r="CC175" s="2">
        <f t="shared" si="74"/>
        <v>0</v>
      </c>
      <c r="CD175" s="2">
        <f t="shared" si="74"/>
        <v>-180.18862975598071</v>
      </c>
      <c r="CE175" s="2">
        <f t="shared" si="74"/>
        <v>5489.7649481305789</v>
      </c>
      <c r="CF175" s="2">
        <f t="shared" si="66"/>
        <v>-478.23769587442331</v>
      </c>
      <c r="CG175" s="29">
        <f t="shared" si="66"/>
        <v>-230.87210186490626</v>
      </c>
      <c r="CH175" s="31">
        <f t="shared" si="66"/>
        <v>-490.51659842262421</v>
      </c>
      <c r="CI175" s="40">
        <f>IFERROR(M175/'Class Sum-WR'!M175,0)</f>
        <v>0.28022599823260819</v>
      </c>
    </row>
    <row r="176" spans="1:87" x14ac:dyDescent="0.2">
      <c r="A176" t="s">
        <v>46</v>
      </c>
      <c r="B176" t="s">
        <v>46</v>
      </c>
      <c r="C176" t="s">
        <v>85</v>
      </c>
      <c r="D176" t="s">
        <v>85</v>
      </c>
      <c r="E176" t="s">
        <v>82</v>
      </c>
      <c r="F176" s="27">
        <f t="shared" si="57"/>
        <v>46181</v>
      </c>
      <c r="G176" s="60" t="s">
        <v>36</v>
      </c>
      <c r="H176" s="28">
        <v>0</v>
      </c>
      <c r="I176" s="2">
        <v>2139.42</v>
      </c>
      <c r="J176" s="2">
        <v>125.35</v>
      </c>
      <c r="K176" s="2">
        <v>5599.94</v>
      </c>
      <c r="L176" s="29">
        <v>4416.8999999999996</v>
      </c>
      <c r="M176" s="30">
        <f t="shared" si="53"/>
        <v>12281.609999999999</v>
      </c>
      <c r="N176" t="s">
        <v>49</v>
      </c>
      <c r="O176" t="s">
        <v>49</v>
      </c>
      <c r="P176" t="s">
        <v>85</v>
      </c>
      <c r="Q176" t="s">
        <v>85</v>
      </c>
      <c r="R176" t="s">
        <v>82</v>
      </c>
      <c r="S176" s="27">
        <f t="shared" si="58"/>
        <v>45817</v>
      </c>
      <c r="T176" s="60" t="s">
        <v>36</v>
      </c>
      <c r="U176" s="28">
        <v>4.99</v>
      </c>
      <c r="V176" s="2">
        <v>3359.25</v>
      </c>
      <c r="W176" s="2">
        <v>7.5</v>
      </c>
      <c r="X176" s="2">
        <v>7291.69</v>
      </c>
      <c r="Y176" s="29">
        <v>5335.09</v>
      </c>
      <c r="Z176" s="31">
        <f t="shared" si="54"/>
        <v>15998.52</v>
      </c>
      <c r="AA176" s="32">
        <f t="shared" si="67"/>
        <v>-4.99</v>
      </c>
      <c r="AB176" s="5">
        <f t="shared" si="67"/>
        <v>-1219.83</v>
      </c>
      <c r="AC176" s="5">
        <f t="shared" si="67"/>
        <v>117.85</v>
      </c>
      <c r="AD176" s="5">
        <f t="shared" si="59"/>
        <v>-1691.75</v>
      </c>
      <c r="AE176" s="33">
        <f t="shared" si="59"/>
        <v>-918.19000000000051</v>
      </c>
      <c r="AF176" s="34">
        <f t="shared" si="59"/>
        <v>-3716.9100000000017</v>
      </c>
      <c r="AG176" s="35">
        <f t="shared" si="68"/>
        <v>-1</v>
      </c>
      <c r="AH176" s="7">
        <f t="shared" si="68"/>
        <v>-0.3631256977003795</v>
      </c>
      <c r="AI176" s="7">
        <f t="shared" si="68"/>
        <v>15.713333333333333</v>
      </c>
      <c r="AJ176" s="7">
        <f t="shared" si="60"/>
        <v>-0.23201068613723294</v>
      </c>
      <c r="AK176" s="36">
        <f t="shared" si="60"/>
        <v>-0.17210393826533393</v>
      </c>
      <c r="AL176" s="37">
        <f t="shared" si="60"/>
        <v>-0.23232836537379717</v>
      </c>
      <c r="AM176" s="2">
        <v>0</v>
      </c>
      <c r="AN176" s="2">
        <v>562.46</v>
      </c>
      <c r="AO176" s="2">
        <v>51.49</v>
      </c>
      <c r="AP176" s="2">
        <v>1582.28</v>
      </c>
      <c r="AQ176" s="29">
        <v>1154.28</v>
      </c>
      <c r="AR176" s="31">
        <f t="shared" si="55"/>
        <v>3350.51</v>
      </c>
      <c r="AS176" s="2">
        <v>4.99</v>
      </c>
      <c r="AT176" s="2">
        <v>653.89</v>
      </c>
      <c r="AU176" s="2">
        <v>-79.87</v>
      </c>
      <c r="AV176" s="2">
        <v>2354.56</v>
      </c>
      <c r="AW176" s="29">
        <v>1553.23</v>
      </c>
      <c r="AX176" s="31">
        <f t="shared" si="56"/>
        <v>4486.7999999999993</v>
      </c>
      <c r="AY176" s="5">
        <f t="shared" si="69"/>
        <v>-4.99</v>
      </c>
      <c r="AZ176" s="5">
        <f t="shared" si="69"/>
        <v>-91.42999999999995</v>
      </c>
      <c r="BA176" s="5">
        <f t="shared" si="69"/>
        <v>131.36000000000001</v>
      </c>
      <c r="BB176" s="5">
        <f t="shared" si="61"/>
        <v>-772.28</v>
      </c>
      <c r="BC176" s="33">
        <f t="shared" si="61"/>
        <v>-398.95000000000005</v>
      </c>
      <c r="BD176" s="34">
        <f t="shared" si="61"/>
        <v>-1136.2899999999991</v>
      </c>
      <c r="BE176" s="7">
        <f t="shared" si="70"/>
        <v>-1</v>
      </c>
      <c r="BF176" s="7">
        <f t="shared" si="70"/>
        <v>-0.13982474116441596</v>
      </c>
      <c r="BG176" s="7">
        <f t="shared" si="70"/>
        <v>-1.6446725929635659</v>
      </c>
      <c r="BH176" s="7">
        <f t="shared" si="62"/>
        <v>-0.32799334058167978</v>
      </c>
      <c r="BI176" s="36">
        <f t="shared" si="62"/>
        <v>-0.25685185065959326</v>
      </c>
      <c r="BJ176" s="37">
        <f t="shared" si="62"/>
        <v>-0.25325176072033506</v>
      </c>
      <c r="BK176" s="38">
        <f t="shared" si="71"/>
        <v>0</v>
      </c>
      <c r="BL176" s="38">
        <f t="shared" si="71"/>
        <v>0.26290302979312152</v>
      </c>
      <c r="BM176" s="38">
        <f t="shared" si="71"/>
        <v>0.4107698444355804</v>
      </c>
      <c r="BN176" s="38">
        <f t="shared" si="63"/>
        <v>0.28255302735386451</v>
      </c>
      <c r="BO176" s="39">
        <f t="shared" si="63"/>
        <v>0.26133260884330639</v>
      </c>
      <c r="BP176" s="40">
        <f t="shared" si="63"/>
        <v>0.2728070668259292</v>
      </c>
      <c r="BQ176" s="38">
        <f t="shared" si="72"/>
        <v>1</v>
      </c>
      <c r="BR176" s="38">
        <f t="shared" si="72"/>
        <v>0.19465356850487459</v>
      </c>
      <c r="BS176" s="38">
        <f t="shared" si="72"/>
        <v>-10.649333333333335</v>
      </c>
      <c r="BT176" s="38">
        <f t="shared" si="64"/>
        <v>0.32291005240211806</v>
      </c>
      <c r="BU176" s="39">
        <f t="shared" si="64"/>
        <v>0.29113473249748362</v>
      </c>
      <c r="BV176" s="40">
        <f t="shared" si="64"/>
        <v>0.28045094171210833</v>
      </c>
      <c r="BW176" s="38">
        <f t="shared" si="73"/>
        <v>-1</v>
      </c>
      <c r="BX176" s="38">
        <f t="shared" si="73"/>
        <v>6.8249461288246938E-2</v>
      </c>
      <c r="BY176" s="38">
        <f t="shared" si="73"/>
        <v>11.060103177768916</v>
      </c>
      <c r="BZ176" s="38">
        <f t="shared" si="65"/>
        <v>-4.0357025048253559E-2</v>
      </c>
      <c r="CA176" s="39">
        <f t="shared" si="65"/>
        <v>-2.9802123654177226E-2</v>
      </c>
      <c r="CB176" s="40">
        <f t="shared" si="65"/>
        <v>-7.643874886179125E-3</v>
      </c>
      <c r="CC176" s="2">
        <f t="shared" si="74"/>
        <v>-10000</v>
      </c>
      <c r="CD176" s="2">
        <f t="shared" si="74"/>
        <v>682.49461288246937</v>
      </c>
      <c r="CE176" s="2">
        <f t="shared" si="74"/>
        <v>110601.03177768916</v>
      </c>
      <c r="CF176" s="2">
        <f t="shared" si="66"/>
        <v>-403.57025048253558</v>
      </c>
      <c r="CG176" s="29">
        <f t="shared" si="66"/>
        <v>-298.02123654177228</v>
      </c>
      <c r="CH176" s="31">
        <f t="shared" si="66"/>
        <v>-76.438748861791254</v>
      </c>
      <c r="CI176" s="40">
        <f>IFERROR(M176/'Class Sum-WR'!M176,0)</f>
        <v>0.19867545490795882</v>
      </c>
    </row>
    <row r="177" spans="1:87" x14ac:dyDescent="0.2">
      <c r="A177" t="s">
        <v>46</v>
      </c>
      <c r="B177" t="s">
        <v>46</v>
      </c>
      <c r="C177" t="s">
        <v>85</v>
      </c>
      <c r="D177" t="s">
        <v>85</v>
      </c>
      <c r="E177" t="s">
        <v>82</v>
      </c>
      <c r="F177" s="27">
        <f t="shared" si="57"/>
        <v>46182</v>
      </c>
      <c r="G177" s="60" t="s">
        <v>37</v>
      </c>
      <c r="H177" s="28">
        <v>0</v>
      </c>
      <c r="I177" s="2">
        <v>4896.8100000000004</v>
      </c>
      <c r="J177" s="2">
        <v>172.26</v>
      </c>
      <c r="K177" s="2">
        <v>8675.32</v>
      </c>
      <c r="L177" s="29">
        <v>6747.09</v>
      </c>
      <c r="M177" s="30">
        <f t="shared" si="53"/>
        <v>20491.48</v>
      </c>
      <c r="N177" t="s">
        <v>49</v>
      </c>
      <c r="O177" t="s">
        <v>49</v>
      </c>
      <c r="P177" t="s">
        <v>85</v>
      </c>
      <c r="Q177" t="s">
        <v>85</v>
      </c>
      <c r="R177" t="s">
        <v>82</v>
      </c>
      <c r="S177" s="27">
        <f t="shared" si="58"/>
        <v>45818</v>
      </c>
      <c r="T177" s="60" t="s">
        <v>37</v>
      </c>
      <c r="U177" s="28">
        <v>0</v>
      </c>
      <c r="V177" s="2">
        <v>4644.3999999999996</v>
      </c>
      <c r="W177" s="2">
        <v>313.32</v>
      </c>
      <c r="X177" s="2">
        <v>8920</v>
      </c>
      <c r="Y177" s="29">
        <v>6041.38</v>
      </c>
      <c r="Z177" s="31">
        <f t="shared" si="54"/>
        <v>19919.099999999999</v>
      </c>
      <c r="AA177" s="32">
        <f t="shared" si="67"/>
        <v>0</v>
      </c>
      <c r="AB177" s="5">
        <f t="shared" si="67"/>
        <v>252.41000000000076</v>
      </c>
      <c r="AC177" s="5">
        <f t="shared" si="67"/>
        <v>-141.06</v>
      </c>
      <c r="AD177" s="5">
        <f t="shared" si="59"/>
        <v>-244.68000000000029</v>
      </c>
      <c r="AE177" s="33">
        <f t="shared" si="59"/>
        <v>705.71</v>
      </c>
      <c r="AF177" s="34">
        <f t="shared" si="59"/>
        <v>572.38000000000102</v>
      </c>
      <c r="AG177" s="35" t="e">
        <f t="shared" si="68"/>
        <v>#DIV/0!</v>
      </c>
      <c r="AH177" s="7">
        <f t="shared" si="68"/>
        <v>5.4347170786323486E-2</v>
      </c>
      <c r="AI177" s="7">
        <f t="shared" si="68"/>
        <v>-0.45021064726158561</v>
      </c>
      <c r="AJ177" s="7">
        <f t="shared" si="60"/>
        <v>-2.7430493273542633E-2</v>
      </c>
      <c r="AK177" s="36">
        <f t="shared" si="60"/>
        <v>0.11681271497571748</v>
      </c>
      <c r="AL177" s="37">
        <f t="shared" si="60"/>
        <v>2.8735234021617494E-2</v>
      </c>
      <c r="AM177" s="2">
        <v>0</v>
      </c>
      <c r="AN177" s="2">
        <v>849.72</v>
      </c>
      <c r="AO177" s="2">
        <v>74.8</v>
      </c>
      <c r="AP177" s="2">
        <v>2120.46</v>
      </c>
      <c r="AQ177" s="29">
        <v>1714.83</v>
      </c>
      <c r="AR177" s="31">
        <f t="shared" si="55"/>
        <v>4759.8099999999995</v>
      </c>
      <c r="AS177" s="2">
        <v>0</v>
      </c>
      <c r="AT177" s="2">
        <v>971.82</v>
      </c>
      <c r="AU177" s="2">
        <v>154.02000000000001</v>
      </c>
      <c r="AV177" s="2">
        <v>2777.64</v>
      </c>
      <c r="AW177" s="29">
        <v>1680.62</v>
      </c>
      <c r="AX177" s="31">
        <f t="shared" si="56"/>
        <v>5584.1</v>
      </c>
      <c r="AY177" s="5">
        <f t="shared" si="69"/>
        <v>0</v>
      </c>
      <c r="AZ177" s="5">
        <f t="shared" si="69"/>
        <v>-122.10000000000002</v>
      </c>
      <c r="BA177" s="5">
        <f t="shared" si="69"/>
        <v>-79.220000000000013</v>
      </c>
      <c r="BB177" s="5">
        <f t="shared" si="61"/>
        <v>-657.17999999999984</v>
      </c>
      <c r="BC177" s="33">
        <f t="shared" si="61"/>
        <v>34.210000000000036</v>
      </c>
      <c r="BD177" s="34">
        <f t="shared" si="61"/>
        <v>-824.29000000000087</v>
      </c>
      <c r="BE177" s="7" t="e">
        <f t="shared" si="70"/>
        <v>#DIV/0!</v>
      </c>
      <c r="BF177" s="7">
        <f t="shared" si="70"/>
        <v>-0.12564055071926902</v>
      </c>
      <c r="BG177" s="7">
        <f t="shared" si="70"/>
        <v>-0.51434878587196475</v>
      </c>
      <c r="BH177" s="7">
        <f t="shared" si="62"/>
        <v>-0.23659653518814527</v>
      </c>
      <c r="BI177" s="36">
        <f t="shared" si="62"/>
        <v>2.0355583058633147E-2</v>
      </c>
      <c r="BJ177" s="37">
        <f t="shared" si="62"/>
        <v>-0.14761376049855857</v>
      </c>
      <c r="BK177" s="38">
        <f t="shared" si="71"/>
        <v>0</v>
      </c>
      <c r="BL177" s="38">
        <f t="shared" si="71"/>
        <v>0.17352521335318299</v>
      </c>
      <c r="BM177" s="38">
        <f t="shared" si="71"/>
        <v>0.4342273307790549</v>
      </c>
      <c r="BN177" s="38">
        <f t="shared" si="63"/>
        <v>0.2444244131628574</v>
      </c>
      <c r="BO177" s="39">
        <f t="shared" si="63"/>
        <v>0.25415845942472975</v>
      </c>
      <c r="BP177" s="40">
        <f t="shared" si="63"/>
        <v>0.23228239248702384</v>
      </c>
      <c r="BQ177" s="38">
        <f t="shared" si="72"/>
        <v>0</v>
      </c>
      <c r="BR177" s="38">
        <f t="shared" si="72"/>
        <v>0.20924554301955045</v>
      </c>
      <c r="BS177" s="38">
        <f t="shared" si="72"/>
        <v>0.49157410953657604</v>
      </c>
      <c r="BT177" s="38">
        <f t="shared" si="64"/>
        <v>0.31139461883408071</v>
      </c>
      <c r="BU177" s="39">
        <f t="shared" si="64"/>
        <v>0.2781847855953441</v>
      </c>
      <c r="BV177" s="40">
        <f t="shared" si="64"/>
        <v>0.28033897113825429</v>
      </c>
      <c r="BW177" s="38">
        <f t="shared" si="73"/>
        <v>0</v>
      </c>
      <c r="BX177" s="38">
        <f t="shared" si="73"/>
        <v>-3.5720329666367456E-2</v>
      </c>
      <c r="BY177" s="38">
        <f t="shared" si="73"/>
        <v>-5.7346778757521144E-2</v>
      </c>
      <c r="BZ177" s="38">
        <f t="shared" si="65"/>
        <v>-6.6970205671223304E-2</v>
      </c>
      <c r="CA177" s="39">
        <f t="shared" si="65"/>
        <v>-2.4026326170614343E-2</v>
      </c>
      <c r="CB177" s="40">
        <f t="shared" si="65"/>
        <v>-4.8056578651230447E-2</v>
      </c>
      <c r="CC177" s="2">
        <f t="shared" si="74"/>
        <v>0</v>
      </c>
      <c r="CD177" s="2">
        <f t="shared" si="74"/>
        <v>-357.20329666367456</v>
      </c>
      <c r="CE177" s="2">
        <f t="shared" si="74"/>
        <v>-573.46778757521145</v>
      </c>
      <c r="CF177" s="2">
        <f t="shared" si="66"/>
        <v>-669.702056712233</v>
      </c>
      <c r="CG177" s="29">
        <f t="shared" si="66"/>
        <v>-240.26326170614342</v>
      </c>
      <c r="CH177" s="31">
        <f t="shared" si="66"/>
        <v>-480.5657865123045</v>
      </c>
      <c r="CI177" s="40">
        <f>IFERROR(M177/'Class Sum-WR'!M177,0)</f>
        <v>0.29517198900581759</v>
      </c>
    </row>
    <row r="178" spans="1:87" x14ac:dyDescent="0.2">
      <c r="A178" t="s">
        <v>46</v>
      </c>
      <c r="B178" t="s">
        <v>46</v>
      </c>
      <c r="C178" t="s">
        <v>85</v>
      </c>
      <c r="D178" t="s">
        <v>85</v>
      </c>
      <c r="E178" t="s">
        <v>82</v>
      </c>
      <c r="F178" s="27">
        <f t="shared" si="57"/>
        <v>46183</v>
      </c>
      <c r="G178" s="60" t="s">
        <v>38</v>
      </c>
      <c r="H178" s="28">
        <v>0</v>
      </c>
      <c r="I178" s="2">
        <v>4290.82</v>
      </c>
      <c r="J178" s="2">
        <v>353.41</v>
      </c>
      <c r="K178" s="2">
        <v>10782.35</v>
      </c>
      <c r="L178" s="29">
        <v>6217.03</v>
      </c>
      <c r="M178" s="30">
        <f t="shared" si="53"/>
        <v>21643.61</v>
      </c>
      <c r="N178" t="s">
        <v>49</v>
      </c>
      <c r="O178" t="s">
        <v>49</v>
      </c>
      <c r="P178" t="s">
        <v>85</v>
      </c>
      <c r="Q178" t="s">
        <v>85</v>
      </c>
      <c r="R178" t="s">
        <v>82</v>
      </c>
      <c r="S178" s="27">
        <f t="shared" si="58"/>
        <v>45819</v>
      </c>
      <c r="T178" s="60" t="s">
        <v>38</v>
      </c>
      <c r="U178" s="28">
        <v>0</v>
      </c>
      <c r="V178" s="2">
        <v>4252.25</v>
      </c>
      <c r="W178" s="2">
        <v>252.73</v>
      </c>
      <c r="X178" s="2">
        <v>9194.7000000000007</v>
      </c>
      <c r="Y178" s="29">
        <v>6769.59</v>
      </c>
      <c r="Z178" s="31">
        <f t="shared" si="54"/>
        <v>20469.27</v>
      </c>
      <c r="AA178" s="32">
        <f t="shared" si="67"/>
        <v>0</v>
      </c>
      <c r="AB178" s="5">
        <f t="shared" si="67"/>
        <v>38.569999999999709</v>
      </c>
      <c r="AC178" s="5">
        <f t="shared" si="67"/>
        <v>100.68000000000004</v>
      </c>
      <c r="AD178" s="5">
        <f t="shared" si="59"/>
        <v>1587.6499999999996</v>
      </c>
      <c r="AE178" s="33">
        <f t="shared" si="59"/>
        <v>-552.5600000000004</v>
      </c>
      <c r="AF178" s="34">
        <f t="shared" si="59"/>
        <v>1174.3400000000001</v>
      </c>
      <c r="AG178" s="35" t="e">
        <f t="shared" si="68"/>
        <v>#DIV/0!</v>
      </c>
      <c r="AH178" s="7">
        <f t="shared" si="68"/>
        <v>9.0704920924215907E-3</v>
      </c>
      <c r="AI178" s="7">
        <f t="shared" si="68"/>
        <v>0.3983698017647293</v>
      </c>
      <c r="AJ178" s="7">
        <f t="shared" si="60"/>
        <v>0.17267012518081062</v>
      </c>
      <c r="AK178" s="36">
        <f t="shared" si="60"/>
        <v>-8.1623850188859357E-2</v>
      </c>
      <c r="AL178" s="37">
        <f t="shared" si="60"/>
        <v>5.737087839478399E-2</v>
      </c>
      <c r="AM178" s="2">
        <v>0</v>
      </c>
      <c r="AN178" s="2">
        <v>861.27</v>
      </c>
      <c r="AO178" s="2">
        <v>146.15</v>
      </c>
      <c r="AP178" s="2">
        <v>2674.85</v>
      </c>
      <c r="AQ178" s="29">
        <v>1556.3</v>
      </c>
      <c r="AR178" s="31">
        <f t="shared" si="55"/>
        <v>5238.57</v>
      </c>
      <c r="AS178" s="2">
        <v>0</v>
      </c>
      <c r="AT178" s="2">
        <v>945.06</v>
      </c>
      <c r="AU178" s="2">
        <v>76.489999999999995</v>
      </c>
      <c r="AV178" s="2">
        <v>2803.89</v>
      </c>
      <c r="AW178" s="29">
        <v>2011.77</v>
      </c>
      <c r="AX178" s="31">
        <f t="shared" si="56"/>
        <v>5837.2099999999991</v>
      </c>
      <c r="AY178" s="5">
        <f t="shared" si="69"/>
        <v>0</v>
      </c>
      <c r="AZ178" s="5">
        <f t="shared" si="69"/>
        <v>-83.789999999999964</v>
      </c>
      <c r="BA178" s="5">
        <f t="shared" si="69"/>
        <v>69.660000000000011</v>
      </c>
      <c r="BB178" s="5">
        <f t="shared" si="61"/>
        <v>-129.03999999999996</v>
      </c>
      <c r="BC178" s="33">
        <f t="shared" si="61"/>
        <v>-455.47</v>
      </c>
      <c r="BD178" s="34">
        <f t="shared" si="61"/>
        <v>-598.63999999999942</v>
      </c>
      <c r="BE178" s="7" t="e">
        <f t="shared" si="70"/>
        <v>#DIV/0!</v>
      </c>
      <c r="BF178" s="7">
        <f t="shared" si="70"/>
        <v>-8.8661037394451109E-2</v>
      </c>
      <c r="BG178" s="7">
        <f t="shared" si="70"/>
        <v>0.91070728199764694</v>
      </c>
      <c r="BH178" s="7">
        <f t="shared" si="62"/>
        <v>-4.6021776888536987E-2</v>
      </c>
      <c r="BI178" s="36">
        <f t="shared" si="62"/>
        <v>-0.22640262057789909</v>
      </c>
      <c r="BJ178" s="37">
        <f t="shared" si="62"/>
        <v>-0.10255584431603446</v>
      </c>
      <c r="BK178" s="38">
        <f t="shared" si="71"/>
        <v>0</v>
      </c>
      <c r="BL178" s="38">
        <f t="shared" si="71"/>
        <v>0.20072387096172761</v>
      </c>
      <c r="BM178" s="38">
        <f t="shared" si="71"/>
        <v>0.41354234458560879</v>
      </c>
      <c r="BN178" s="38">
        <f t="shared" si="63"/>
        <v>0.24807671796964481</v>
      </c>
      <c r="BO178" s="39">
        <f t="shared" si="63"/>
        <v>0.25032853307769143</v>
      </c>
      <c r="BP178" s="40">
        <f t="shared" si="63"/>
        <v>0.24203771921597181</v>
      </c>
      <c r="BQ178" s="38">
        <f t="shared" si="72"/>
        <v>0</v>
      </c>
      <c r="BR178" s="38">
        <f t="shared" si="72"/>
        <v>0.22224939737785876</v>
      </c>
      <c r="BS178" s="38">
        <f t="shared" si="72"/>
        <v>0.30265500732006489</v>
      </c>
      <c r="BT178" s="38">
        <f t="shared" si="64"/>
        <v>0.30494632777578384</v>
      </c>
      <c r="BU178" s="39">
        <f t="shared" si="64"/>
        <v>0.29717752478362797</v>
      </c>
      <c r="BV178" s="40">
        <f t="shared" si="64"/>
        <v>0.28516942714615612</v>
      </c>
      <c r="BW178" s="38">
        <f t="shared" si="73"/>
        <v>0</v>
      </c>
      <c r="BX178" s="38">
        <f t="shared" si="73"/>
        <v>-2.1525526416131147E-2</v>
      </c>
      <c r="BY178" s="38">
        <f t="shared" si="73"/>
        <v>0.11088733726554389</v>
      </c>
      <c r="BZ178" s="38">
        <f t="shared" si="65"/>
        <v>-5.6869609806139032E-2</v>
      </c>
      <c r="CA178" s="39">
        <f t="shared" si="65"/>
        <v>-4.6848991705936538E-2</v>
      </c>
      <c r="CB178" s="40">
        <f t="shared" si="65"/>
        <v>-4.313170793018431E-2</v>
      </c>
      <c r="CC178" s="2">
        <f t="shared" si="74"/>
        <v>0</v>
      </c>
      <c r="CD178" s="2">
        <f t="shared" si="74"/>
        <v>-215.25526416131146</v>
      </c>
      <c r="CE178" s="2">
        <f t="shared" si="74"/>
        <v>1108.873372655439</v>
      </c>
      <c r="CF178" s="2">
        <f t="shared" si="66"/>
        <v>-568.69609806139033</v>
      </c>
      <c r="CG178" s="29">
        <f t="shared" si="66"/>
        <v>-468.48991705936538</v>
      </c>
      <c r="CH178" s="31">
        <f t="shared" si="66"/>
        <v>-431.31707930184308</v>
      </c>
      <c r="CI178" s="40">
        <f>IFERROR(M178/'Class Sum-WR'!M178,0)</f>
        <v>0.22800423696897645</v>
      </c>
    </row>
    <row r="179" spans="1:87" x14ac:dyDescent="0.2">
      <c r="A179" t="s">
        <v>46</v>
      </c>
      <c r="B179" t="s">
        <v>46</v>
      </c>
      <c r="C179" t="s">
        <v>85</v>
      </c>
      <c r="D179" t="s">
        <v>85</v>
      </c>
      <c r="E179" t="s">
        <v>82</v>
      </c>
      <c r="F179" s="27">
        <f t="shared" si="57"/>
        <v>46184</v>
      </c>
      <c r="G179" s="60" t="s">
        <v>39</v>
      </c>
      <c r="H179" s="28">
        <v>0</v>
      </c>
      <c r="I179" s="2">
        <v>5793.12</v>
      </c>
      <c r="J179" s="2">
        <v>697.81</v>
      </c>
      <c r="K179" s="2">
        <v>13223.58</v>
      </c>
      <c r="L179" s="29">
        <v>9794.83</v>
      </c>
      <c r="M179" s="30">
        <f t="shared" si="53"/>
        <v>29509.340000000004</v>
      </c>
      <c r="N179" t="s">
        <v>49</v>
      </c>
      <c r="O179" t="s">
        <v>49</v>
      </c>
      <c r="P179" t="s">
        <v>85</v>
      </c>
      <c r="Q179" t="s">
        <v>85</v>
      </c>
      <c r="R179" t="s">
        <v>82</v>
      </c>
      <c r="S179" s="27">
        <f t="shared" si="58"/>
        <v>45820</v>
      </c>
      <c r="T179" s="60" t="s">
        <v>39</v>
      </c>
      <c r="U179" s="28">
        <v>0</v>
      </c>
      <c r="V179" s="2">
        <v>6338.61</v>
      </c>
      <c r="W179" s="2">
        <v>338.6</v>
      </c>
      <c r="X179" s="2">
        <v>14444.89</v>
      </c>
      <c r="Y179" s="29">
        <v>8206.9500000000007</v>
      </c>
      <c r="Z179" s="31">
        <f t="shared" si="54"/>
        <v>29329.05</v>
      </c>
      <c r="AA179" s="32">
        <f t="shared" si="67"/>
        <v>0</v>
      </c>
      <c r="AB179" s="5">
        <f t="shared" si="67"/>
        <v>-545.48999999999978</v>
      </c>
      <c r="AC179" s="5">
        <f t="shared" si="67"/>
        <v>359.20999999999992</v>
      </c>
      <c r="AD179" s="5">
        <f t="shared" si="59"/>
        <v>-1221.3099999999995</v>
      </c>
      <c r="AE179" s="33">
        <f t="shared" si="59"/>
        <v>1587.8799999999992</v>
      </c>
      <c r="AF179" s="34">
        <f t="shared" si="59"/>
        <v>180.29000000000451</v>
      </c>
      <c r="AG179" s="35" t="e">
        <f t="shared" si="68"/>
        <v>#DIV/0!</v>
      </c>
      <c r="AH179" s="7">
        <f t="shared" si="68"/>
        <v>-8.6058299848073921E-2</v>
      </c>
      <c r="AI179" s="7">
        <f t="shared" si="68"/>
        <v>1.0608682811577079</v>
      </c>
      <c r="AJ179" s="7">
        <f t="shared" si="60"/>
        <v>-8.4549622738560107E-2</v>
      </c>
      <c r="AK179" s="36">
        <f t="shared" si="60"/>
        <v>0.19347991641230897</v>
      </c>
      <c r="AL179" s="37">
        <f t="shared" si="60"/>
        <v>6.1471476232610508E-3</v>
      </c>
      <c r="AM179" s="2">
        <v>0</v>
      </c>
      <c r="AN179" s="2">
        <v>1152.3399999999999</v>
      </c>
      <c r="AO179" s="2">
        <v>297.64999999999998</v>
      </c>
      <c r="AP179" s="2">
        <v>3208.98</v>
      </c>
      <c r="AQ179" s="29">
        <v>2507.0300000000002</v>
      </c>
      <c r="AR179" s="31">
        <f t="shared" si="55"/>
        <v>7166</v>
      </c>
      <c r="AS179" s="2">
        <v>0</v>
      </c>
      <c r="AT179" s="2">
        <v>1374.29</v>
      </c>
      <c r="AU179" s="2">
        <v>82.75</v>
      </c>
      <c r="AV179" s="2">
        <v>4362.9399999999996</v>
      </c>
      <c r="AW179" s="29">
        <v>2484.37</v>
      </c>
      <c r="AX179" s="31">
        <f t="shared" si="56"/>
        <v>8304.3499999999985</v>
      </c>
      <c r="AY179" s="5">
        <f t="shared" si="69"/>
        <v>0</v>
      </c>
      <c r="AZ179" s="5">
        <f t="shared" si="69"/>
        <v>-221.95000000000005</v>
      </c>
      <c r="BA179" s="5">
        <f t="shared" si="69"/>
        <v>214.89999999999998</v>
      </c>
      <c r="BB179" s="5">
        <f t="shared" si="61"/>
        <v>-1153.9599999999996</v>
      </c>
      <c r="BC179" s="33">
        <f t="shared" si="61"/>
        <v>22.660000000000309</v>
      </c>
      <c r="BD179" s="34">
        <f t="shared" si="61"/>
        <v>-1138.3499999999985</v>
      </c>
      <c r="BE179" s="7" t="e">
        <f t="shared" si="70"/>
        <v>#DIV/0!</v>
      </c>
      <c r="BF179" s="7">
        <f t="shared" si="70"/>
        <v>-0.16150157535891263</v>
      </c>
      <c r="BG179" s="7">
        <f t="shared" si="70"/>
        <v>2.5969788519637458</v>
      </c>
      <c r="BH179" s="7">
        <f t="shared" si="62"/>
        <v>-0.26449137508194009</v>
      </c>
      <c r="BI179" s="36">
        <f t="shared" si="62"/>
        <v>9.1210246460874632E-3</v>
      </c>
      <c r="BJ179" s="37">
        <f t="shared" si="62"/>
        <v>-0.13707875992702603</v>
      </c>
      <c r="BK179" s="38">
        <f t="shared" si="71"/>
        <v>0</v>
      </c>
      <c r="BL179" s="38">
        <f t="shared" si="71"/>
        <v>0.19891526500400475</v>
      </c>
      <c r="BM179" s="38">
        <f t="shared" si="71"/>
        <v>0.42654877402158181</v>
      </c>
      <c r="BN179" s="38">
        <f t="shared" si="63"/>
        <v>0.24267104672108461</v>
      </c>
      <c r="BO179" s="39">
        <f t="shared" si="63"/>
        <v>0.25595441676884645</v>
      </c>
      <c r="BP179" s="40">
        <f t="shared" si="63"/>
        <v>0.24283836914007562</v>
      </c>
      <c r="BQ179" s="38">
        <f t="shared" si="72"/>
        <v>0</v>
      </c>
      <c r="BR179" s="38">
        <f t="shared" si="72"/>
        <v>0.21681251883299335</v>
      </c>
      <c r="BS179" s="38">
        <f t="shared" si="72"/>
        <v>0.2443886591848789</v>
      </c>
      <c r="BT179" s="38">
        <f t="shared" si="64"/>
        <v>0.30204037552380114</v>
      </c>
      <c r="BU179" s="39">
        <f t="shared" si="64"/>
        <v>0.30271538147545674</v>
      </c>
      <c r="BV179" s="40">
        <f t="shared" si="64"/>
        <v>0.28314418639539973</v>
      </c>
      <c r="BW179" s="38">
        <f t="shared" si="73"/>
        <v>0</v>
      </c>
      <c r="BX179" s="38">
        <f t="shared" si="73"/>
        <v>-1.7897253828988602E-2</v>
      </c>
      <c r="BY179" s="38">
        <f t="shared" si="73"/>
        <v>0.18216011483670291</v>
      </c>
      <c r="BZ179" s="38">
        <f t="shared" si="65"/>
        <v>-5.9369328802716531E-2</v>
      </c>
      <c r="CA179" s="39">
        <f t="shared" si="65"/>
        <v>-4.6760964706610286E-2</v>
      </c>
      <c r="CB179" s="40">
        <f t="shared" si="65"/>
        <v>-4.0305817255324117E-2</v>
      </c>
      <c r="CC179" s="2">
        <f t="shared" si="74"/>
        <v>0</v>
      </c>
      <c r="CD179" s="2">
        <f t="shared" si="74"/>
        <v>-178.97253828988602</v>
      </c>
      <c r="CE179" s="2">
        <f t="shared" si="74"/>
        <v>1821.6011483670291</v>
      </c>
      <c r="CF179" s="2">
        <f t="shared" si="66"/>
        <v>-593.69328802716529</v>
      </c>
      <c r="CG179" s="29">
        <f t="shared" si="66"/>
        <v>-467.60964706610287</v>
      </c>
      <c r="CH179" s="31">
        <f t="shared" si="66"/>
        <v>-403.05817255324115</v>
      </c>
      <c r="CI179" s="40">
        <f>IFERROR(M179/'Class Sum-WR'!M179,0)</f>
        <v>0.27736743001908343</v>
      </c>
    </row>
    <row r="180" spans="1:87" x14ac:dyDescent="0.2">
      <c r="A180" t="s">
        <v>46</v>
      </c>
      <c r="B180" t="s">
        <v>46</v>
      </c>
      <c r="C180" t="s">
        <v>85</v>
      </c>
      <c r="D180" t="s">
        <v>85</v>
      </c>
      <c r="E180" t="s">
        <v>82</v>
      </c>
      <c r="F180" s="27">
        <f t="shared" si="57"/>
        <v>46185</v>
      </c>
      <c r="G180" s="60" t="s">
        <v>40</v>
      </c>
      <c r="H180" s="28">
        <v>-19.010000000000002</v>
      </c>
      <c r="I180" s="2">
        <v>10596.55</v>
      </c>
      <c r="J180" s="2">
        <v>693.07</v>
      </c>
      <c r="K180" s="2">
        <v>20136.13</v>
      </c>
      <c r="L180" s="29">
        <v>11339.99</v>
      </c>
      <c r="M180" s="30">
        <f t="shared" si="53"/>
        <v>42746.729999999996</v>
      </c>
      <c r="N180" t="s">
        <v>49</v>
      </c>
      <c r="O180" t="s">
        <v>49</v>
      </c>
      <c r="P180" t="s">
        <v>85</v>
      </c>
      <c r="Q180" t="s">
        <v>85</v>
      </c>
      <c r="R180" t="s">
        <v>82</v>
      </c>
      <c r="S180" s="27">
        <f t="shared" si="58"/>
        <v>45821</v>
      </c>
      <c r="T180" s="60" t="s">
        <v>40</v>
      </c>
      <c r="U180" s="28">
        <v>0</v>
      </c>
      <c r="V180" s="2">
        <v>11834.52</v>
      </c>
      <c r="W180" s="2">
        <v>711.23</v>
      </c>
      <c r="X180" s="2">
        <v>25620.27</v>
      </c>
      <c r="Y180" s="29">
        <v>11949.46</v>
      </c>
      <c r="Z180" s="31">
        <f t="shared" si="54"/>
        <v>50115.48</v>
      </c>
      <c r="AA180" s="32">
        <f t="shared" si="67"/>
        <v>-19.010000000000002</v>
      </c>
      <c r="AB180" s="5">
        <f t="shared" si="67"/>
        <v>-1237.9700000000012</v>
      </c>
      <c r="AC180" s="5">
        <f t="shared" si="67"/>
        <v>-18.159999999999968</v>
      </c>
      <c r="AD180" s="5">
        <f t="shared" si="59"/>
        <v>-5484.1399999999994</v>
      </c>
      <c r="AE180" s="33">
        <f t="shared" si="59"/>
        <v>-609.46999999999935</v>
      </c>
      <c r="AF180" s="34">
        <f t="shared" si="59"/>
        <v>-7368.7500000000073</v>
      </c>
      <c r="AG180" s="35" t="e">
        <f t="shared" si="68"/>
        <v>#DIV/0!</v>
      </c>
      <c r="AH180" s="7">
        <f t="shared" si="68"/>
        <v>-0.1046066929626213</v>
      </c>
      <c r="AI180" s="7">
        <f t="shared" si="68"/>
        <v>-2.5533231162914904E-2</v>
      </c>
      <c r="AJ180" s="7">
        <f t="shared" si="60"/>
        <v>-0.21405473088300783</v>
      </c>
      <c r="AK180" s="36">
        <f t="shared" si="60"/>
        <v>-5.100397842245586E-2</v>
      </c>
      <c r="AL180" s="37">
        <f t="shared" si="60"/>
        <v>-0.14703540702393764</v>
      </c>
      <c r="AM180" s="2">
        <v>-19.010000000000002</v>
      </c>
      <c r="AN180" s="2">
        <v>2020.01</v>
      </c>
      <c r="AO180" s="2">
        <v>309.88</v>
      </c>
      <c r="AP180" s="2">
        <v>5005.82</v>
      </c>
      <c r="AQ180" s="29">
        <v>2919.66</v>
      </c>
      <c r="AR180" s="31">
        <f t="shared" si="55"/>
        <v>10236.36</v>
      </c>
      <c r="AS180" s="2">
        <v>0</v>
      </c>
      <c r="AT180" s="2">
        <v>2388.71</v>
      </c>
      <c r="AU180" s="2">
        <v>395.71</v>
      </c>
      <c r="AV180" s="2">
        <v>7932.7</v>
      </c>
      <c r="AW180" s="29">
        <v>3400.96</v>
      </c>
      <c r="AX180" s="31">
        <f t="shared" si="56"/>
        <v>14118.079999999998</v>
      </c>
      <c r="AY180" s="5">
        <f t="shared" si="69"/>
        <v>-19.010000000000002</v>
      </c>
      <c r="AZ180" s="5">
        <f t="shared" si="69"/>
        <v>-368.70000000000005</v>
      </c>
      <c r="BA180" s="5">
        <f t="shared" si="69"/>
        <v>-85.829999999999984</v>
      </c>
      <c r="BB180" s="5">
        <f t="shared" si="61"/>
        <v>-2926.88</v>
      </c>
      <c r="BC180" s="33">
        <f t="shared" si="61"/>
        <v>-481.30000000000018</v>
      </c>
      <c r="BD180" s="34">
        <f t="shared" si="61"/>
        <v>-3881.7199999999975</v>
      </c>
      <c r="BE180" s="7" t="e">
        <f t="shared" si="70"/>
        <v>#DIV/0!</v>
      </c>
      <c r="BF180" s="7">
        <f t="shared" si="70"/>
        <v>-0.15435109326791449</v>
      </c>
      <c r="BG180" s="7">
        <f t="shared" si="70"/>
        <v>-0.21690126607869398</v>
      </c>
      <c r="BH180" s="7">
        <f t="shared" si="62"/>
        <v>-0.36896390888348229</v>
      </c>
      <c r="BI180" s="36">
        <f t="shared" si="62"/>
        <v>-0.14151886526157326</v>
      </c>
      <c r="BJ180" s="37">
        <f t="shared" si="62"/>
        <v>-0.27494673496679423</v>
      </c>
      <c r="BK180" s="38">
        <f t="shared" si="71"/>
        <v>1</v>
      </c>
      <c r="BL180" s="38">
        <f t="shared" si="71"/>
        <v>0.19062902548470967</v>
      </c>
      <c r="BM180" s="38">
        <f t="shared" si="71"/>
        <v>0.44711212431644709</v>
      </c>
      <c r="BN180" s="38">
        <f t="shared" si="63"/>
        <v>0.24859891150881522</v>
      </c>
      <c r="BO180" s="39">
        <f t="shared" si="63"/>
        <v>0.25746583550779145</v>
      </c>
      <c r="BP180" s="40">
        <f t="shared" si="63"/>
        <v>0.239465334541379</v>
      </c>
      <c r="BQ180" s="38">
        <f t="shared" si="72"/>
        <v>0</v>
      </c>
      <c r="BR180" s="38">
        <f t="shared" si="72"/>
        <v>0.20184257578676618</v>
      </c>
      <c r="BS180" s="38">
        <f t="shared" si="72"/>
        <v>0.55637416869367151</v>
      </c>
      <c r="BT180" s="38">
        <f t="shared" si="64"/>
        <v>0.30962593290390772</v>
      </c>
      <c r="BU180" s="39">
        <f t="shared" si="64"/>
        <v>0.28461202430904831</v>
      </c>
      <c r="BV180" s="40">
        <f t="shared" si="64"/>
        <v>0.28171096036593879</v>
      </c>
      <c r="BW180" s="38">
        <f t="shared" si="73"/>
        <v>1</v>
      </c>
      <c r="BX180" s="38">
        <f t="shared" si="73"/>
        <v>-1.1213550302056507E-2</v>
      </c>
      <c r="BY180" s="38">
        <f t="shared" si="73"/>
        <v>-0.10926204437722442</v>
      </c>
      <c r="BZ180" s="38">
        <f t="shared" si="65"/>
        <v>-6.1027021395092501E-2</v>
      </c>
      <c r="CA180" s="39">
        <f t="shared" si="65"/>
        <v>-2.7146188801256854E-2</v>
      </c>
      <c r="CB180" s="40">
        <f t="shared" si="65"/>
        <v>-4.224562582455979E-2</v>
      </c>
      <c r="CC180" s="2">
        <f t="shared" si="74"/>
        <v>10000</v>
      </c>
      <c r="CD180" s="2">
        <f t="shared" si="74"/>
        <v>-112.13550302056507</v>
      </c>
      <c r="CE180" s="2">
        <f t="shared" si="74"/>
        <v>-1092.6204437722442</v>
      </c>
      <c r="CF180" s="2">
        <f t="shared" si="66"/>
        <v>-610.27021395092504</v>
      </c>
      <c r="CG180" s="29">
        <f t="shared" si="66"/>
        <v>-271.46188801256852</v>
      </c>
      <c r="CH180" s="31">
        <f t="shared" si="66"/>
        <v>-422.45625824559789</v>
      </c>
      <c r="CI180" s="40">
        <f>IFERROR(M180/'Class Sum-WR'!M180,0)</f>
        <v>0.32408836257124607</v>
      </c>
    </row>
    <row r="181" spans="1:87" ht="13.5" thickBot="1" x14ac:dyDescent="0.25">
      <c r="A181" t="s">
        <v>46</v>
      </c>
      <c r="B181" t="s">
        <v>46</v>
      </c>
      <c r="C181" t="s">
        <v>85</v>
      </c>
      <c r="D181" t="s">
        <v>85</v>
      </c>
      <c r="E181" t="s">
        <v>82</v>
      </c>
      <c r="F181" s="41">
        <f t="shared" si="57"/>
        <v>46186</v>
      </c>
      <c r="G181" s="61" t="s">
        <v>41</v>
      </c>
      <c r="H181" s="43">
        <v>0</v>
      </c>
      <c r="I181" s="44">
        <v>11560.52</v>
      </c>
      <c r="J181" s="44">
        <v>1259.19</v>
      </c>
      <c r="K181" s="44">
        <v>18529.79</v>
      </c>
      <c r="L181" s="45">
        <v>9487.5300000000007</v>
      </c>
      <c r="M181" s="46">
        <f t="shared" si="53"/>
        <v>40837.03</v>
      </c>
      <c r="N181" t="s">
        <v>49</v>
      </c>
      <c r="O181" t="s">
        <v>49</v>
      </c>
      <c r="P181" t="s">
        <v>85</v>
      </c>
      <c r="Q181" t="s">
        <v>85</v>
      </c>
      <c r="R181" t="s">
        <v>82</v>
      </c>
      <c r="S181" s="41">
        <f t="shared" si="58"/>
        <v>45822</v>
      </c>
      <c r="T181" s="61" t="s">
        <v>41</v>
      </c>
      <c r="U181" s="43">
        <v>0</v>
      </c>
      <c r="V181" s="44">
        <v>14183.18</v>
      </c>
      <c r="W181" s="44">
        <v>2323.5100000000002</v>
      </c>
      <c r="X181" s="44">
        <v>34580.089999999997</v>
      </c>
      <c r="Y181" s="45">
        <v>12328.06</v>
      </c>
      <c r="Z181" s="47">
        <f t="shared" si="54"/>
        <v>63414.84</v>
      </c>
      <c r="AA181" s="48">
        <f t="shared" si="67"/>
        <v>0</v>
      </c>
      <c r="AB181" s="49">
        <f t="shared" si="67"/>
        <v>-2622.66</v>
      </c>
      <c r="AC181" s="49">
        <f t="shared" si="67"/>
        <v>-1064.3200000000002</v>
      </c>
      <c r="AD181" s="49">
        <f t="shared" si="59"/>
        <v>-16050.299999999996</v>
      </c>
      <c r="AE181" s="50">
        <f t="shared" si="59"/>
        <v>-2840.5299999999988</v>
      </c>
      <c r="AF181" s="51">
        <f t="shared" si="59"/>
        <v>-22577.809999999998</v>
      </c>
      <c r="AG181" s="52" t="e">
        <f t="shared" si="68"/>
        <v>#DIV/0!</v>
      </c>
      <c r="AH181" s="53">
        <f t="shared" si="68"/>
        <v>-0.18491339741863247</v>
      </c>
      <c r="AI181" s="53">
        <f t="shared" si="68"/>
        <v>-0.45806559902905519</v>
      </c>
      <c r="AJ181" s="53">
        <f t="shared" si="60"/>
        <v>-0.46414858954965116</v>
      </c>
      <c r="AK181" s="54">
        <f t="shared" si="60"/>
        <v>-0.23041175983893644</v>
      </c>
      <c r="AL181" s="55">
        <f t="shared" si="60"/>
        <v>-0.35603354041419955</v>
      </c>
      <c r="AM181" s="44">
        <v>0</v>
      </c>
      <c r="AN181" s="44">
        <v>2049.73</v>
      </c>
      <c r="AO181" s="44">
        <v>698.73</v>
      </c>
      <c r="AP181" s="44">
        <v>4716.8100000000004</v>
      </c>
      <c r="AQ181" s="45">
        <v>2006.86</v>
      </c>
      <c r="AR181" s="47">
        <f t="shared" si="55"/>
        <v>9472.130000000001</v>
      </c>
      <c r="AS181" s="44">
        <v>0</v>
      </c>
      <c r="AT181" s="44">
        <v>2889.41</v>
      </c>
      <c r="AU181" s="44">
        <v>1450.24</v>
      </c>
      <c r="AV181" s="44">
        <v>11201.37</v>
      </c>
      <c r="AW181" s="45">
        <v>3667.07</v>
      </c>
      <c r="AX181" s="47">
        <f t="shared" si="56"/>
        <v>19208.09</v>
      </c>
      <c r="AY181" s="49">
        <f t="shared" si="69"/>
        <v>0</v>
      </c>
      <c r="AZ181" s="49">
        <f t="shared" si="69"/>
        <v>-839.67999999999984</v>
      </c>
      <c r="BA181" s="49">
        <f t="shared" si="69"/>
        <v>-751.51</v>
      </c>
      <c r="BB181" s="49">
        <f t="shared" si="61"/>
        <v>-6484.56</v>
      </c>
      <c r="BC181" s="50">
        <f t="shared" si="61"/>
        <v>-1660.2100000000003</v>
      </c>
      <c r="BD181" s="51">
        <f t="shared" si="61"/>
        <v>-9735.9599999999991</v>
      </c>
      <c r="BE181" s="53" t="e">
        <f t="shared" si="70"/>
        <v>#DIV/0!</v>
      </c>
      <c r="BF181" s="53">
        <f t="shared" si="70"/>
        <v>-0.29060604067958506</v>
      </c>
      <c r="BG181" s="53">
        <f t="shared" si="70"/>
        <v>-0.5181969880847308</v>
      </c>
      <c r="BH181" s="53">
        <f t="shared" si="62"/>
        <v>-0.57890775860452781</v>
      </c>
      <c r="BI181" s="54">
        <f t="shared" si="62"/>
        <v>-0.45273474463263591</v>
      </c>
      <c r="BJ181" s="55">
        <f t="shared" si="62"/>
        <v>-0.50686767919142395</v>
      </c>
      <c r="BK181" s="56">
        <f t="shared" si="71"/>
        <v>0</v>
      </c>
      <c r="BL181" s="56">
        <f t="shared" si="71"/>
        <v>0.17730430811070783</v>
      </c>
      <c r="BM181" s="56">
        <f t="shared" si="71"/>
        <v>0.55490434326829152</v>
      </c>
      <c r="BN181" s="56">
        <f t="shared" si="63"/>
        <v>0.25455280389038409</v>
      </c>
      <c r="BO181" s="57">
        <f t="shared" si="63"/>
        <v>0.21152607686089001</v>
      </c>
      <c r="BP181" s="58">
        <f t="shared" si="63"/>
        <v>0.23194953207909588</v>
      </c>
      <c r="BQ181" s="56">
        <f t="shared" si="72"/>
        <v>0</v>
      </c>
      <c r="BR181" s="56">
        <f t="shared" si="72"/>
        <v>0.20372088628925247</v>
      </c>
      <c r="BS181" s="56">
        <f t="shared" si="72"/>
        <v>0.62415913854470173</v>
      </c>
      <c r="BT181" s="56">
        <f t="shared" si="64"/>
        <v>0.3239254148846924</v>
      </c>
      <c r="BU181" s="57">
        <f t="shared" si="64"/>
        <v>0.29745718304420976</v>
      </c>
      <c r="BV181" s="58">
        <f t="shared" si="64"/>
        <v>0.30289582059972087</v>
      </c>
      <c r="BW181" s="56">
        <f t="shared" si="73"/>
        <v>0</v>
      </c>
      <c r="BX181" s="56">
        <f t="shared" si="73"/>
        <v>-2.6416578178544647E-2</v>
      </c>
      <c r="BY181" s="56">
        <f t="shared" si="73"/>
        <v>-6.9254795276410208E-2</v>
      </c>
      <c r="BZ181" s="56">
        <f t="shared" si="65"/>
        <v>-6.9372610994308304E-2</v>
      </c>
      <c r="CA181" s="57">
        <f t="shared" si="65"/>
        <v>-8.5931106183319755E-2</v>
      </c>
      <c r="CB181" s="58">
        <f t="shared" si="65"/>
        <v>-7.0946288520624984E-2</v>
      </c>
      <c r="CC181" s="44">
        <f t="shared" si="74"/>
        <v>0</v>
      </c>
      <c r="CD181" s="44">
        <f t="shared" si="74"/>
        <v>-264.16578178544648</v>
      </c>
      <c r="CE181" s="44">
        <f t="shared" si="74"/>
        <v>-692.54795276410209</v>
      </c>
      <c r="CF181" s="44">
        <f t="shared" si="66"/>
        <v>-693.72610994308309</v>
      </c>
      <c r="CG181" s="45">
        <f t="shared" si="66"/>
        <v>-859.31106183319753</v>
      </c>
      <c r="CH181" s="47">
        <f t="shared" si="66"/>
        <v>-709.46288520624989</v>
      </c>
      <c r="CI181" s="58">
        <f>IFERROR(M181/'Class Sum-WR'!M181,0)</f>
        <v>0.35948839777731278</v>
      </c>
    </row>
    <row r="182" spans="1:87" x14ac:dyDescent="0.2">
      <c r="A182" t="s">
        <v>46</v>
      </c>
      <c r="B182" t="s">
        <v>46</v>
      </c>
      <c r="C182" t="s">
        <v>85</v>
      </c>
      <c r="D182" t="s">
        <v>85</v>
      </c>
      <c r="E182" t="s">
        <v>83</v>
      </c>
      <c r="F182" s="27">
        <f t="shared" si="57"/>
        <v>46187</v>
      </c>
      <c r="G182" s="60" t="s">
        <v>35</v>
      </c>
      <c r="H182" s="28">
        <v>0</v>
      </c>
      <c r="I182" s="2">
        <v>5075.96</v>
      </c>
      <c r="J182" s="2">
        <v>-66.03</v>
      </c>
      <c r="K182" s="2">
        <v>9206.43</v>
      </c>
      <c r="L182" s="29">
        <v>7186.97</v>
      </c>
      <c r="M182" s="30">
        <f t="shared" si="53"/>
        <v>21403.33</v>
      </c>
      <c r="N182" t="s">
        <v>49</v>
      </c>
      <c r="O182" t="s">
        <v>49</v>
      </c>
      <c r="P182" t="s">
        <v>85</v>
      </c>
      <c r="Q182" t="s">
        <v>85</v>
      </c>
      <c r="R182" t="s">
        <v>83</v>
      </c>
      <c r="S182" s="27">
        <f t="shared" si="58"/>
        <v>45823</v>
      </c>
      <c r="T182" s="60" t="s">
        <v>35</v>
      </c>
      <c r="U182" s="28">
        <v>0</v>
      </c>
      <c r="V182" s="2">
        <v>6305.08</v>
      </c>
      <c r="W182" s="2">
        <v>165.68</v>
      </c>
      <c r="X182" s="2">
        <v>15140.18</v>
      </c>
      <c r="Y182" s="29">
        <v>6993.71</v>
      </c>
      <c r="Z182" s="31">
        <f t="shared" si="54"/>
        <v>28604.65</v>
      </c>
      <c r="AA182" s="32">
        <f t="shared" si="67"/>
        <v>0</v>
      </c>
      <c r="AB182" s="5">
        <f t="shared" si="67"/>
        <v>-1229.1199999999999</v>
      </c>
      <c r="AC182" s="5">
        <f t="shared" si="67"/>
        <v>-231.71</v>
      </c>
      <c r="AD182" s="5">
        <f t="shared" si="59"/>
        <v>-5933.75</v>
      </c>
      <c r="AE182" s="33">
        <f t="shared" si="59"/>
        <v>193.26000000000022</v>
      </c>
      <c r="AF182" s="34">
        <f t="shared" si="59"/>
        <v>-7201.32</v>
      </c>
      <c r="AG182" s="35" t="e">
        <f t="shared" si="68"/>
        <v>#DIV/0!</v>
      </c>
      <c r="AH182" s="7">
        <f t="shared" si="68"/>
        <v>-0.19494122199876923</v>
      </c>
      <c r="AI182" s="7">
        <f t="shared" si="68"/>
        <v>-1.39853935296958</v>
      </c>
      <c r="AJ182" s="7">
        <f t="shared" si="60"/>
        <v>-0.39192070371686466</v>
      </c>
      <c r="AK182" s="36">
        <f t="shared" si="60"/>
        <v>2.7633402014095552E-2</v>
      </c>
      <c r="AL182" s="37">
        <f t="shared" si="60"/>
        <v>-0.25175347364851519</v>
      </c>
      <c r="AM182" s="2">
        <v>0</v>
      </c>
      <c r="AN182" s="2">
        <v>1021.69</v>
      </c>
      <c r="AO182" s="2">
        <v>-203.91</v>
      </c>
      <c r="AP182" s="2">
        <v>2286.66</v>
      </c>
      <c r="AQ182" s="29">
        <v>1879.69</v>
      </c>
      <c r="AR182" s="31">
        <f t="shared" si="55"/>
        <v>4984.13</v>
      </c>
      <c r="AS182" s="2">
        <v>0</v>
      </c>
      <c r="AT182" s="2">
        <v>1356.04</v>
      </c>
      <c r="AU182" s="2">
        <v>41.73</v>
      </c>
      <c r="AV182" s="2">
        <v>4716.28</v>
      </c>
      <c r="AW182" s="29">
        <v>2135.52</v>
      </c>
      <c r="AX182" s="31">
        <f t="shared" si="56"/>
        <v>8249.57</v>
      </c>
      <c r="AY182" s="5">
        <f t="shared" si="69"/>
        <v>0</v>
      </c>
      <c r="AZ182" s="5">
        <f t="shared" si="69"/>
        <v>-334.34999999999991</v>
      </c>
      <c r="BA182" s="5">
        <f t="shared" si="69"/>
        <v>-245.64</v>
      </c>
      <c r="BB182" s="5">
        <f t="shared" si="61"/>
        <v>-2429.62</v>
      </c>
      <c r="BC182" s="33">
        <f t="shared" si="61"/>
        <v>-255.82999999999993</v>
      </c>
      <c r="BD182" s="34">
        <f t="shared" si="61"/>
        <v>-3265.4399999999996</v>
      </c>
      <c r="BE182" s="7" t="e">
        <f t="shared" si="70"/>
        <v>#DIV/0!</v>
      </c>
      <c r="BF182" s="7">
        <f t="shared" si="70"/>
        <v>-0.24656352319990554</v>
      </c>
      <c r="BG182" s="7">
        <f t="shared" si="70"/>
        <v>-5.8864126527677927</v>
      </c>
      <c r="BH182" s="7">
        <f t="shared" si="62"/>
        <v>-0.5151560127897411</v>
      </c>
      <c r="BI182" s="36">
        <f t="shared" si="62"/>
        <v>-0.11979752004195696</v>
      </c>
      <c r="BJ182" s="37">
        <f t="shared" si="62"/>
        <v>-0.39583154031058587</v>
      </c>
      <c r="BK182" s="38">
        <f t="shared" si="71"/>
        <v>0</v>
      </c>
      <c r="BL182" s="38">
        <f t="shared" si="71"/>
        <v>0.20128015193185134</v>
      </c>
      <c r="BM182" s="38">
        <f t="shared" si="71"/>
        <v>3.088141753748296</v>
      </c>
      <c r="BN182" s="38">
        <f t="shared" si="63"/>
        <v>0.24837640648981199</v>
      </c>
      <c r="BO182" s="39">
        <f t="shared" si="63"/>
        <v>0.26154137278992401</v>
      </c>
      <c r="BP182" s="40">
        <f t="shared" si="63"/>
        <v>0.232867035176302</v>
      </c>
      <c r="BQ182" s="38">
        <f t="shared" si="72"/>
        <v>0</v>
      </c>
      <c r="BR182" s="38">
        <f t="shared" si="72"/>
        <v>0.21507102209646825</v>
      </c>
      <c r="BS182" s="38">
        <f t="shared" si="72"/>
        <v>0.25187107677450504</v>
      </c>
      <c r="BT182" s="38">
        <f t="shared" si="64"/>
        <v>0.31150752500961015</v>
      </c>
      <c r="BU182" s="39">
        <f t="shared" si="64"/>
        <v>0.30534866329887855</v>
      </c>
      <c r="BV182" s="40">
        <f t="shared" si="64"/>
        <v>0.28839961334957775</v>
      </c>
      <c r="BW182" s="38">
        <f t="shared" si="73"/>
        <v>0</v>
      </c>
      <c r="BX182" s="38">
        <f t="shared" si="73"/>
        <v>-1.3790870164616914E-2</v>
      </c>
      <c r="BY182" s="38">
        <f t="shared" si="73"/>
        <v>2.8362706769737911</v>
      </c>
      <c r="BZ182" s="38">
        <f t="shared" si="65"/>
        <v>-6.3131118519798163E-2</v>
      </c>
      <c r="CA182" s="39">
        <f t="shared" si="65"/>
        <v>-4.3807290508954544E-2</v>
      </c>
      <c r="CB182" s="40">
        <f t="shared" si="65"/>
        <v>-5.5532578173275754E-2</v>
      </c>
      <c r="CC182" s="2">
        <f t="shared" si="74"/>
        <v>0</v>
      </c>
      <c r="CD182" s="2">
        <f t="shared" si="74"/>
        <v>-137.90870164616913</v>
      </c>
      <c r="CE182" s="2">
        <f t="shared" si="74"/>
        <v>28362.70676973791</v>
      </c>
      <c r="CF182" s="2">
        <f t="shared" si="66"/>
        <v>-631.31118519798167</v>
      </c>
      <c r="CG182" s="29">
        <f t="shared" si="66"/>
        <v>-438.07290508954543</v>
      </c>
      <c r="CH182" s="31">
        <f t="shared" si="66"/>
        <v>-555.32578173275749</v>
      </c>
      <c r="CI182" s="40">
        <f>IFERROR(M182/'Class Sum-WR'!M182,0)</f>
        <v>0.31447825082085895</v>
      </c>
    </row>
    <row r="183" spans="1:87" x14ac:dyDescent="0.2">
      <c r="A183" t="s">
        <v>46</v>
      </c>
      <c r="B183" t="s">
        <v>46</v>
      </c>
      <c r="C183" t="s">
        <v>85</v>
      </c>
      <c r="D183" t="s">
        <v>85</v>
      </c>
      <c r="E183" t="s">
        <v>83</v>
      </c>
      <c r="F183" s="27">
        <f t="shared" si="57"/>
        <v>46188</v>
      </c>
      <c r="G183" s="60" t="s">
        <v>36</v>
      </c>
      <c r="H183" s="28">
        <v>0</v>
      </c>
      <c r="I183" s="2">
        <v>3767.72</v>
      </c>
      <c r="J183" s="2">
        <v>266.98</v>
      </c>
      <c r="K183" s="2">
        <v>9067.34</v>
      </c>
      <c r="L183" s="29">
        <v>3391.06</v>
      </c>
      <c r="M183" s="30">
        <f t="shared" si="53"/>
        <v>16493.100000000002</v>
      </c>
      <c r="N183" t="s">
        <v>49</v>
      </c>
      <c r="O183" t="s">
        <v>49</v>
      </c>
      <c r="P183" t="s">
        <v>85</v>
      </c>
      <c r="Q183" t="s">
        <v>85</v>
      </c>
      <c r="R183" t="s">
        <v>83</v>
      </c>
      <c r="S183" s="27">
        <f t="shared" si="58"/>
        <v>45824</v>
      </c>
      <c r="T183" s="60" t="s">
        <v>36</v>
      </c>
      <c r="U183" s="28">
        <v>355.57</v>
      </c>
      <c r="V183" s="2">
        <v>3543.07</v>
      </c>
      <c r="W183" s="2">
        <v>-157.51</v>
      </c>
      <c r="X183" s="2">
        <v>5140.6400000000003</v>
      </c>
      <c r="Y183" s="29">
        <v>5046.67</v>
      </c>
      <c r="Z183" s="31">
        <f t="shared" si="54"/>
        <v>13928.44</v>
      </c>
      <c r="AA183" s="32">
        <f t="shared" si="67"/>
        <v>-355.57</v>
      </c>
      <c r="AB183" s="5">
        <f t="shared" si="67"/>
        <v>224.64999999999964</v>
      </c>
      <c r="AC183" s="5">
        <f t="shared" si="67"/>
        <v>424.49</v>
      </c>
      <c r="AD183" s="5">
        <f t="shared" si="59"/>
        <v>3926.7</v>
      </c>
      <c r="AE183" s="33">
        <f t="shared" si="59"/>
        <v>-1655.6100000000001</v>
      </c>
      <c r="AF183" s="34">
        <f t="shared" si="59"/>
        <v>2564.6600000000017</v>
      </c>
      <c r="AG183" s="35">
        <f t="shared" si="68"/>
        <v>-1</v>
      </c>
      <c r="AH183" s="7">
        <f t="shared" si="68"/>
        <v>6.3405464752319216E-2</v>
      </c>
      <c r="AI183" s="7">
        <f t="shared" si="68"/>
        <v>-2.695003491841788</v>
      </c>
      <c r="AJ183" s="7">
        <f t="shared" si="60"/>
        <v>0.76385430607862048</v>
      </c>
      <c r="AK183" s="36">
        <f t="shared" si="60"/>
        <v>-0.32805988899611033</v>
      </c>
      <c r="AL183" s="37">
        <f t="shared" si="60"/>
        <v>0.18413117334030241</v>
      </c>
      <c r="AM183" s="2">
        <v>0</v>
      </c>
      <c r="AN183" s="2">
        <v>738.3</v>
      </c>
      <c r="AO183" s="2">
        <v>127.36</v>
      </c>
      <c r="AP183" s="2">
        <v>2217.96</v>
      </c>
      <c r="AQ183" s="29">
        <v>833.91</v>
      </c>
      <c r="AR183" s="31">
        <f t="shared" si="55"/>
        <v>3917.5299999999997</v>
      </c>
      <c r="AS183" s="2">
        <v>355.57</v>
      </c>
      <c r="AT183" s="2">
        <v>594.82000000000005</v>
      </c>
      <c r="AU183" s="2">
        <v>-206.46</v>
      </c>
      <c r="AV183" s="2">
        <v>1647.81</v>
      </c>
      <c r="AW183" s="29">
        <v>1395.94</v>
      </c>
      <c r="AX183" s="31">
        <f t="shared" si="56"/>
        <v>3787.68</v>
      </c>
      <c r="AY183" s="5">
        <f t="shared" si="69"/>
        <v>-355.57</v>
      </c>
      <c r="AZ183" s="5">
        <f t="shared" si="69"/>
        <v>143.4799999999999</v>
      </c>
      <c r="BA183" s="5">
        <f t="shared" si="69"/>
        <v>333.82</v>
      </c>
      <c r="BB183" s="5">
        <f t="shared" si="61"/>
        <v>570.15000000000009</v>
      </c>
      <c r="BC183" s="33">
        <f t="shared" si="61"/>
        <v>-562.03000000000009</v>
      </c>
      <c r="BD183" s="34">
        <f t="shared" si="61"/>
        <v>129.84999999999991</v>
      </c>
      <c r="BE183" s="7">
        <f t="shared" si="70"/>
        <v>-1</v>
      </c>
      <c r="BF183" s="7">
        <f t="shared" si="70"/>
        <v>0.2412158299989911</v>
      </c>
      <c r="BG183" s="7">
        <f t="shared" si="70"/>
        <v>-1.6168749394555846</v>
      </c>
      <c r="BH183" s="7">
        <f t="shared" si="62"/>
        <v>0.34600469714348142</v>
      </c>
      <c r="BI183" s="36">
        <f t="shared" si="62"/>
        <v>-0.40261759101394046</v>
      </c>
      <c r="BJ183" s="37">
        <f t="shared" si="62"/>
        <v>3.4282199129810308E-2</v>
      </c>
      <c r="BK183" s="38">
        <f t="shared" si="71"/>
        <v>0</v>
      </c>
      <c r="BL183" s="38">
        <f t="shared" si="71"/>
        <v>0.19595405178728781</v>
      </c>
      <c r="BM183" s="38">
        <f t="shared" si="71"/>
        <v>0.47703947861263013</v>
      </c>
      <c r="BN183" s="38">
        <f t="shared" si="63"/>
        <v>0.24460977530345174</v>
      </c>
      <c r="BO183" s="39">
        <f t="shared" si="63"/>
        <v>0.24591425689902272</v>
      </c>
      <c r="BP183" s="40">
        <f t="shared" si="63"/>
        <v>0.23752538940526641</v>
      </c>
      <c r="BQ183" s="38">
        <f t="shared" si="72"/>
        <v>1</v>
      </c>
      <c r="BR183" s="38">
        <f t="shared" si="72"/>
        <v>0.16788265543723382</v>
      </c>
      <c r="BS183" s="38">
        <f t="shared" si="72"/>
        <v>1.3107739191162466</v>
      </c>
      <c r="BT183" s="38">
        <f t="shared" si="64"/>
        <v>0.32054569080892648</v>
      </c>
      <c r="BU183" s="39">
        <f t="shared" si="64"/>
        <v>0.27660615812010692</v>
      </c>
      <c r="BV183" s="40">
        <f t="shared" si="64"/>
        <v>0.27193856598441746</v>
      </c>
      <c r="BW183" s="38">
        <f t="shared" si="73"/>
        <v>-1</v>
      </c>
      <c r="BX183" s="38">
        <f t="shared" si="73"/>
        <v>2.8071396350053984E-2</v>
      </c>
      <c r="BY183" s="38">
        <f t="shared" si="73"/>
        <v>-0.83373444050361645</v>
      </c>
      <c r="BZ183" s="38">
        <f t="shared" si="65"/>
        <v>-7.5935915505474738E-2</v>
      </c>
      <c r="CA183" s="39">
        <f t="shared" si="65"/>
        <v>-3.06919012210842E-2</v>
      </c>
      <c r="CB183" s="40">
        <f t="shared" si="65"/>
        <v>-3.441317657915105E-2</v>
      </c>
      <c r="CC183" s="2">
        <f t="shared" si="74"/>
        <v>-10000</v>
      </c>
      <c r="CD183" s="2">
        <f t="shared" si="74"/>
        <v>280.71396350053982</v>
      </c>
      <c r="CE183" s="2">
        <f t="shared" si="74"/>
        <v>-8337.344405036165</v>
      </c>
      <c r="CF183" s="2">
        <f t="shared" si="66"/>
        <v>-759.35915505474736</v>
      </c>
      <c r="CG183" s="29">
        <f t="shared" si="66"/>
        <v>-306.91901221084203</v>
      </c>
      <c r="CH183" s="31">
        <f t="shared" si="66"/>
        <v>-344.13176579151047</v>
      </c>
      <c r="CI183" s="40">
        <f>IFERROR(M183/'Class Sum-WR'!M183,0)</f>
        <v>0.2283328425584476</v>
      </c>
    </row>
    <row r="184" spans="1:87" x14ac:dyDescent="0.2">
      <c r="A184" t="s">
        <v>46</v>
      </c>
      <c r="B184" t="s">
        <v>46</v>
      </c>
      <c r="C184" t="s">
        <v>85</v>
      </c>
      <c r="D184" t="s">
        <v>85</v>
      </c>
      <c r="E184" t="s">
        <v>83</v>
      </c>
      <c r="F184" s="27">
        <f t="shared" si="57"/>
        <v>46189</v>
      </c>
      <c r="G184" s="60" t="s">
        <v>37</v>
      </c>
      <c r="H184" s="28">
        <v>0</v>
      </c>
      <c r="I184" s="2">
        <v>4525.66</v>
      </c>
      <c r="J184" s="2">
        <v>302.43</v>
      </c>
      <c r="K184" s="2">
        <v>12734.11</v>
      </c>
      <c r="L184" s="29">
        <v>6848.61</v>
      </c>
      <c r="M184" s="30">
        <f t="shared" si="53"/>
        <v>24410.81</v>
      </c>
      <c r="N184" t="s">
        <v>49</v>
      </c>
      <c r="O184" t="s">
        <v>49</v>
      </c>
      <c r="P184" t="s">
        <v>85</v>
      </c>
      <c r="Q184" t="s">
        <v>85</v>
      </c>
      <c r="R184" t="s">
        <v>83</v>
      </c>
      <c r="S184" s="27">
        <f t="shared" si="58"/>
        <v>45825</v>
      </c>
      <c r="T184" s="60" t="s">
        <v>37</v>
      </c>
      <c r="U184" s="28">
        <v>0</v>
      </c>
      <c r="V184" s="2">
        <v>3276.58</v>
      </c>
      <c r="W184" s="2">
        <v>143.85</v>
      </c>
      <c r="X184" s="2">
        <v>6124.87</v>
      </c>
      <c r="Y184" s="29">
        <v>4134.26</v>
      </c>
      <c r="Z184" s="31">
        <f t="shared" si="54"/>
        <v>13679.56</v>
      </c>
      <c r="AA184" s="32">
        <f t="shared" si="67"/>
        <v>0</v>
      </c>
      <c r="AB184" s="5">
        <f t="shared" si="67"/>
        <v>1249.08</v>
      </c>
      <c r="AC184" s="5">
        <f t="shared" si="67"/>
        <v>158.58000000000001</v>
      </c>
      <c r="AD184" s="5">
        <f t="shared" si="59"/>
        <v>6609.2400000000007</v>
      </c>
      <c r="AE184" s="33">
        <f t="shared" si="59"/>
        <v>2714.3499999999995</v>
      </c>
      <c r="AF184" s="34">
        <f t="shared" si="59"/>
        <v>10731.250000000002</v>
      </c>
      <c r="AG184" s="35" t="e">
        <f t="shared" si="68"/>
        <v>#DIV/0!</v>
      </c>
      <c r="AH184" s="7">
        <f t="shared" si="68"/>
        <v>0.38121455908294621</v>
      </c>
      <c r="AI184" s="7">
        <f t="shared" si="68"/>
        <v>1.102398331595412</v>
      </c>
      <c r="AJ184" s="7">
        <f t="shared" si="60"/>
        <v>1.0790824948121349</v>
      </c>
      <c r="AK184" s="36">
        <f t="shared" si="60"/>
        <v>0.65655038628436513</v>
      </c>
      <c r="AL184" s="37">
        <f t="shared" si="60"/>
        <v>0.78447333101357075</v>
      </c>
      <c r="AM184" s="2">
        <v>0</v>
      </c>
      <c r="AN184" s="2">
        <v>886.62</v>
      </c>
      <c r="AO184" s="2">
        <v>138.43</v>
      </c>
      <c r="AP184" s="2">
        <v>3026.76</v>
      </c>
      <c r="AQ184" s="29">
        <v>1821.73</v>
      </c>
      <c r="AR184" s="31">
        <f t="shared" si="55"/>
        <v>5873.5400000000009</v>
      </c>
      <c r="AS184" s="2">
        <v>0</v>
      </c>
      <c r="AT184" s="2">
        <v>687.48</v>
      </c>
      <c r="AU184" s="2">
        <v>66.42</v>
      </c>
      <c r="AV184" s="2">
        <v>1861.87</v>
      </c>
      <c r="AW184" s="29">
        <v>1192.23</v>
      </c>
      <c r="AX184" s="31">
        <f t="shared" si="56"/>
        <v>3808</v>
      </c>
      <c r="AY184" s="5">
        <f t="shared" si="69"/>
        <v>0</v>
      </c>
      <c r="AZ184" s="5">
        <f t="shared" si="69"/>
        <v>199.14</v>
      </c>
      <c r="BA184" s="5">
        <f t="shared" si="69"/>
        <v>72.010000000000005</v>
      </c>
      <c r="BB184" s="5">
        <f t="shared" si="61"/>
        <v>1164.8900000000003</v>
      </c>
      <c r="BC184" s="33">
        <f t="shared" si="61"/>
        <v>629.5</v>
      </c>
      <c r="BD184" s="34">
        <f t="shared" si="61"/>
        <v>2065.5400000000009</v>
      </c>
      <c r="BE184" s="7" t="e">
        <f t="shared" si="70"/>
        <v>#DIV/0!</v>
      </c>
      <c r="BF184" s="7">
        <f t="shared" si="70"/>
        <v>0.28966660848315584</v>
      </c>
      <c r="BG184" s="7">
        <f t="shared" si="70"/>
        <v>1.0841613971695272</v>
      </c>
      <c r="BH184" s="7">
        <f t="shared" si="62"/>
        <v>0.62565592656845026</v>
      </c>
      <c r="BI184" s="36">
        <f t="shared" si="62"/>
        <v>0.52800214723669092</v>
      </c>
      <c r="BJ184" s="37">
        <f t="shared" si="62"/>
        <v>0.54242121848739522</v>
      </c>
      <c r="BK184" s="38">
        <f t="shared" si="71"/>
        <v>0</v>
      </c>
      <c r="BL184" s="38">
        <f t="shared" si="71"/>
        <v>0.19590954689481757</v>
      </c>
      <c r="BM184" s="38">
        <f t="shared" si="71"/>
        <v>0.45772575472010052</v>
      </c>
      <c r="BN184" s="38">
        <f t="shared" si="63"/>
        <v>0.23768916712671714</v>
      </c>
      <c r="BO184" s="39">
        <f t="shared" si="63"/>
        <v>0.265999962036092</v>
      </c>
      <c r="BP184" s="40">
        <f t="shared" si="63"/>
        <v>0.24061225334185962</v>
      </c>
      <c r="BQ184" s="38">
        <f t="shared" si="72"/>
        <v>0</v>
      </c>
      <c r="BR184" s="38">
        <f t="shared" si="72"/>
        <v>0.20981633288367751</v>
      </c>
      <c r="BS184" s="38">
        <f t="shared" si="72"/>
        <v>0.46173096976016686</v>
      </c>
      <c r="BT184" s="38">
        <f t="shared" si="64"/>
        <v>0.30398522744156203</v>
      </c>
      <c r="BU184" s="39">
        <f t="shared" si="64"/>
        <v>0.28837808942833781</v>
      </c>
      <c r="BV184" s="40">
        <f t="shared" si="64"/>
        <v>0.27837152656956804</v>
      </c>
      <c r="BW184" s="38">
        <f t="shared" si="73"/>
        <v>0</v>
      </c>
      <c r="BX184" s="38">
        <f t="shared" si="73"/>
        <v>-1.3906785988859943E-2</v>
      </c>
      <c r="BY184" s="38">
        <f t="shared" si="73"/>
        <v>-4.0052150400663455E-3</v>
      </c>
      <c r="BZ184" s="38">
        <f t="shared" si="65"/>
        <v>-6.629606031484489E-2</v>
      </c>
      <c r="CA184" s="39">
        <f t="shared" si="65"/>
        <v>-2.2378127392245817E-2</v>
      </c>
      <c r="CB184" s="40">
        <f t="shared" si="65"/>
        <v>-3.7759273227708418E-2</v>
      </c>
      <c r="CC184" s="2">
        <f t="shared" si="74"/>
        <v>0</v>
      </c>
      <c r="CD184" s="2">
        <f t="shared" si="74"/>
        <v>-139.06785988859943</v>
      </c>
      <c r="CE184" s="2">
        <f t="shared" si="74"/>
        <v>-40.052150400663457</v>
      </c>
      <c r="CF184" s="2">
        <f t="shared" si="66"/>
        <v>-662.96060314844885</v>
      </c>
      <c r="CG184" s="29">
        <f t="shared" si="66"/>
        <v>-223.78127392245815</v>
      </c>
      <c r="CH184" s="31">
        <f t="shared" si="66"/>
        <v>-377.59273227708417</v>
      </c>
      <c r="CI184" s="40">
        <f>IFERROR(M184/'Class Sum-WR'!M184,0)</f>
        <v>0.29410125470203025</v>
      </c>
    </row>
    <row r="185" spans="1:87" x14ac:dyDescent="0.2">
      <c r="A185" t="s">
        <v>46</v>
      </c>
      <c r="B185" t="s">
        <v>46</v>
      </c>
      <c r="C185" t="s">
        <v>85</v>
      </c>
      <c r="D185" t="s">
        <v>85</v>
      </c>
      <c r="E185" t="s">
        <v>83</v>
      </c>
      <c r="F185" s="27">
        <f t="shared" si="57"/>
        <v>46190</v>
      </c>
      <c r="G185" s="60" t="s">
        <v>38</v>
      </c>
      <c r="H185" s="28">
        <v>0</v>
      </c>
      <c r="I185" s="2">
        <v>6348.12</v>
      </c>
      <c r="J185" s="2">
        <v>536.37</v>
      </c>
      <c r="K185" s="2">
        <v>12020.87</v>
      </c>
      <c r="L185" s="29">
        <v>6673.87</v>
      </c>
      <c r="M185" s="30">
        <f t="shared" si="53"/>
        <v>25579.23</v>
      </c>
      <c r="N185" t="s">
        <v>49</v>
      </c>
      <c r="O185" t="s">
        <v>49</v>
      </c>
      <c r="P185" t="s">
        <v>85</v>
      </c>
      <c r="Q185" t="s">
        <v>85</v>
      </c>
      <c r="R185" t="s">
        <v>83</v>
      </c>
      <c r="S185" s="27">
        <f t="shared" si="58"/>
        <v>45826</v>
      </c>
      <c r="T185" s="60" t="s">
        <v>38</v>
      </c>
      <c r="U185" s="28">
        <v>0</v>
      </c>
      <c r="V185" s="2">
        <v>6938.93</v>
      </c>
      <c r="W185" s="2">
        <v>181.75</v>
      </c>
      <c r="X185" s="2">
        <v>11446.7</v>
      </c>
      <c r="Y185" s="29">
        <v>6161.74</v>
      </c>
      <c r="Z185" s="31">
        <f t="shared" si="54"/>
        <v>24729.120000000003</v>
      </c>
      <c r="AA185" s="32">
        <f t="shared" si="67"/>
        <v>0</v>
      </c>
      <c r="AB185" s="5">
        <f t="shared" si="67"/>
        <v>-590.8100000000004</v>
      </c>
      <c r="AC185" s="5">
        <f t="shared" si="67"/>
        <v>354.62</v>
      </c>
      <c r="AD185" s="5">
        <f t="shared" si="59"/>
        <v>574.17000000000007</v>
      </c>
      <c r="AE185" s="33">
        <f t="shared" si="59"/>
        <v>512.13000000000011</v>
      </c>
      <c r="AF185" s="34">
        <f t="shared" si="59"/>
        <v>850.10999999999694</v>
      </c>
      <c r="AG185" s="35" t="e">
        <f t="shared" si="68"/>
        <v>#DIV/0!</v>
      </c>
      <c r="AH185" s="7">
        <f t="shared" si="68"/>
        <v>-8.5144251347109762E-2</v>
      </c>
      <c r="AI185" s="7">
        <f t="shared" si="68"/>
        <v>1.9511416781292985</v>
      </c>
      <c r="AJ185" s="7">
        <f t="shared" si="60"/>
        <v>5.0160308211100145E-2</v>
      </c>
      <c r="AK185" s="36">
        <f t="shared" si="60"/>
        <v>8.3114509862473929E-2</v>
      </c>
      <c r="AL185" s="37">
        <f t="shared" si="60"/>
        <v>3.4376880374230742E-2</v>
      </c>
      <c r="AM185" s="2">
        <v>0</v>
      </c>
      <c r="AN185" s="2">
        <v>1283.45</v>
      </c>
      <c r="AO185" s="2">
        <v>218.69</v>
      </c>
      <c r="AP185" s="2">
        <v>2775.66</v>
      </c>
      <c r="AQ185" s="29">
        <v>1741.56</v>
      </c>
      <c r="AR185" s="31">
        <f t="shared" si="55"/>
        <v>6019.3600000000006</v>
      </c>
      <c r="AS185" s="2">
        <v>0</v>
      </c>
      <c r="AT185" s="2">
        <v>1443.6</v>
      </c>
      <c r="AU185" s="2">
        <v>36.36</v>
      </c>
      <c r="AV185" s="2">
        <v>3338.92</v>
      </c>
      <c r="AW185" s="29">
        <v>1772.03</v>
      </c>
      <c r="AX185" s="31">
        <f t="shared" si="56"/>
        <v>6590.91</v>
      </c>
      <c r="AY185" s="5">
        <f t="shared" si="69"/>
        <v>0</v>
      </c>
      <c r="AZ185" s="5">
        <f t="shared" si="69"/>
        <v>-160.14999999999986</v>
      </c>
      <c r="BA185" s="5">
        <f t="shared" si="69"/>
        <v>182.32999999999998</v>
      </c>
      <c r="BB185" s="5">
        <f t="shared" si="61"/>
        <v>-563.26000000000022</v>
      </c>
      <c r="BC185" s="33">
        <f t="shared" si="61"/>
        <v>-30.470000000000027</v>
      </c>
      <c r="BD185" s="34">
        <f t="shared" si="61"/>
        <v>-571.54999999999927</v>
      </c>
      <c r="BE185" s="7" t="e">
        <f t="shared" si="70"/>
        <v>#DIV/0!</v>
      </c>
      <c r="BF185" s="7">
        <f t="shared" si="70"/>
        <v>-0.11093793294541415</v>
      </c>
      <c r="BG185" s="7">
        <f t="shared" si="70"/>
        <v>5.0145764576457639</v>
      </c>
      <c r="BH185" s="7">
        <f t="shared" si="62"/>
        <v>-0.16869526673295562</v>
      </c>
      <c r="BI185" s="36">
        <f t="shared" si="62"/>
        <v>-1.7194968482474916E-2</v>
      </c>
      <c r="BJ185" s="37">
        <f t="shared" si="62"/>
        <v>-8.6717919073390368E-2</v>
      </c>
      <c r="BK185" s="38">
        <f t="shared" si="71"/>
        <v>0</v>
      </c>
      <c r="BL185" s="38">
        <f t="shared" si="71"/>
        <v>0.20217796765026497</v>
      </c>
      <c r="BM185" s="38">
        <f t="shared" si="71"/>
        <v>0.4077222812610698</v>
      </c>
      <c r="BN185" s="38">
        <f t="shared" si="63"/>
        <v>0.23090342046790288</v>
      </c>
      <c r="BO185" s="39">
        <f t="shared" si="63"/>
        <v>0.26095204131935446</v>
      </c>
      <c r="BP185" s="40">
        <f t="shared" si="63"/>
        <v>0.23532217349779491</v>
      </c>
      <c r="BQ185" s="38">
        <f t="shared" si="72"/>
        <v>0</v>
      </c>
      <c r="BR185" s="38">
        <f t="shared" si="72"/>
        <v>0.20804360326448024</v>
      </c>
      <c r="BS185" s="38">
        <f t="shared" si="72"/>
        <v>0.20005502063273728</v>
      </c>
      <c r="BT185" s="38">
        <f t="shared" si="64"/>
        <v>0.29169280229236372</v>
      </c>
      <c r="BU185" s="39">
        <f t="shared" si="64"/>
        <v>0.28758597409173381</v>
      </c>
      <c r="BV185" s="40">
        <f t="shared" si="64"/>
        <v>0.26652424348298681</v>
      </c>
      <c r="BW185" s="38">
        <f t="shared" si="73"/>
        <v>0</v>
      </c>
      <c r="BX185" s="38">
        <f t="shared" si="73"/>
        <v>-5.8656356142152699E-3</v>
      </c>
      <c r="BY185" s="38">
        <f t="shared" si="73"/>
        <v>0.20766726062833252</v>
      </c>
      <c r="BZ185" s="38">
        <f t="shared" si="65"/>
        <v>-6.0789381824460836E-2</v>
      </c>
      <c r="CA185" s="39">
        <f t="shared" si="65"/>
        <v>-2.6633932772379354E-2</v>
      </c>
      <c r="CB185" s="40">
        <f t="shared" si="65"/>
        <v>-3.1202069985191899E-2</v>
      </c>
      <c r="CC185" s="2">
        <f t="shared" si="74"/>
        <v>0</v>
      </c>
      <c r="CD185" s="2">
        <f t="shared" si="74"/>
        <v>-58.656356142152703</v>
      </c>
      <c r="CE185" s="2">
        <f t="shared" si="74"/>
        <v>2076.672606283325</v>
      </c>
      <c r="CF185" s="2">
        <f t="shared" si="66"/>
        <v>-607.89381824460838</v>
      </c>
      <c r="CG185" s="29">
        <f t="shared" si="66"/>
        <v>-266.33932772379353</v>
      </c>
      <c r="CH185" s="31">
        <f t="shared" si="66"/>
        <v>-312.02069985191901</v>
      </c>
      <c r="CI185" s="40">
        <f>IFERROR(M185/'Class Sum-WR'!M185,0)</f>
        <v>0.23980381245164872</v>
      </c>
    </row>
    <row r="186" spans="1:87" x14ac:dyDescent="0.2">
      <c r="A186" t="s">
        <v>46</v>
      </c>
      <c r="B186" t="s">
        <v>46</v>
      </c>
      <c r="C186" t="s">
        <v>85</v>
      </c>
      <c r="D186" t="s">
        <v>85</v>
      </c>
      <c r="E186" t="s">
        <v>83</v>
      </c>
      <c r="F186" s="27">
        <f t="shared" si="57"/>
        <v>46191</v>
      </c>
      <c r="G186" s="60" t="s">
        <v>39</v>
      </c>
      <c r="H186" s="28">
        <v>0</v>
      </c>
      <c r="I186" s="2">
        <v>9515.01</v>
      </c>
      <c r="J186" s="2">
        <v>98.91</v>
      </c>
      <c r="K186" s="2">
        <v>17256.990000000002</v>
      </c>
      <c r="L186" s="29">
        <v>10251.450000000001</v>
      </c>
      <c r="M186" s="30">
        <f t="shared" si="53"/>
        <v>37122.36</v>
      </c>
      <c r="N186" t="s">
        <v>49</v>
      </c>
      <c r="O186" t="s">
        <v>49</v>
      </c>
      <c r="P186" t="s">
        <v>85</v>
      </c>
      <c r="Q186" t="s">
        <v>85</v>
      </c>
      <c r="R186" t="s">
        <v>83</v>
      </c>
      <c r="S186" s="27">
        <f t="shared" si="58"/>
        <v>45827</v>
      </c>
      <c r="T186" s="60" t="s">
        <v>39</v>
      </c>
      <c r="U186" s="28">
        <v>-1455</v>
      </c>
      <c r="V186" s="2">
        <v>8737.4599999999991</v>
      </c>
      <c r="W186" s="2">
        <v>466.97</v>
      </c>
      <c r="X186" s="2">
        <v>17394.2</v>
      </c>
      <c r="Y186" s="29">
        <v>11547.9</v>
      </c>
      <c r="Z186" s="31">
        <f t="shared" si="54"/>
        <v>36691.53</v>
      </c>
      <c r="AA186" s="32">
        <f t="shared" si="67"/>
        <v>1455</v>
      </c>
      <c r="AB186" s="5">
        <f t="shared" si="67"/>
        <v>777.55000000000109</v>
      </c>
      <c r="AC186" s="5">
        <f t="shared" si="67"/>
        <v>-368.06000000000006</v>
      </c>
      <c r="AD186" s="5">
        <f t="shared" si="59"/>
        <v>-137.20999999999913</v>
      </c>
      <c r="AE186" s="33">
        <f t="shared" si="59"/>
        <v>-1296.4499999999989</v>
      </c>
      <c r="AF186" s="34">
        <f t="shared" si="59"/>
        <v>430.83000000000175</v>
      </c>
      <c r="AG186" s="35">
        <f t="shared" si="68"/>
        <v>-1</v>
      </c>
      <c r="AH186" s="7">
        <f t="shared" si="68"/>
        <v>8.8990393089067213E-2</v>
      </c>
      <c r="AI186" s="7">
        <f t="shared" si="68"/>
        <v>-0.78818767800929401</v>
      </c>
      <c r="AJ186" s="7">
        <f t="shared" si="60"/>
        <v>-7.8882616044428089E-3</v>
      </c>
      <c r="AK186" s="36">
        <f t="shared" si="60"/>
        <v>-0.11226716545865473</v>
      </c>
      <c r="AL186" s="37">
        <f t="shared" si="60"/>
        <v>1.1741946983404665E-2</v>
      </c>
      <c r="AM186" s="2">
        <v>0</v>
      </c>
      <c r="AN186" s="2">
        <v>1816.94</v>
      </c>
      <c r="AO186" s="2">
        <v>70.260000000000005</v>
      </c>
      <c r="AP186" s="2">
        <v>4457.2</v>
      </c>
      <c r="AQ186" s="29">
        <v>2488.9699999999998</v>
      </c>
      <c r="AR186" s="31">
        <f t="shared" si="55"/>
        <v>8833.369999999999</v>
      </c>
      <c r="AS186" s="2">
        <v>-1455</v>
      </c>
      <c r="AT186" s="2">
        <v>1895.6</v>
      </c>
      <c r="AU186" s="2">
        <v>233.75</v>
      </c>
      <c r="AV186" s="2">
        <v>5367.42</v>
      </c>
      <c r="AW186" s="29">
        <v>3423.67</v>
      </c>
      <c r="AX186" s="31">
        <f t="shared" si="56"/>
        <v>9465.44</v>
      </c>
      <c r="AY186" s="5">
        <f t="shared" si="69"/>
        <v>1455</v>
      </c>
      <c r="AZ186" s="5">
        <f t="shared" si="69"/>
        <v>-78.659999999999854</v>
      </c>
      <c r="BA186" s="5">
        <f t="shared" si="69"/>
        <v>-163.49</v>
      </c>
      <c r="BB186" s="5">
        <f t="shared" si="61"/>
        <v>-910.22000000000025</v>
      </c>
      <c r="BC186" s="33">
        <f t="shared" si="61"/>
        <v>-934.70000000000027</v>
      </c>
      <c r="BD186" s="34">
        <f t="shared" si="61"/>
        <v>-632.07000000000153</v>
      </c>
      <c r="BE186" s="7">
        <f t="shared" si="70"/>
        <v>-1</v>
      </c>
      <c r="BF186" s="7">
        <f t="shared" si="70"/>
        <v>-4.1496096222831749E-2</v>
      </c>
      <c r="BG186" s="7">
        <f t="shared" si="70"/>
        <v>-0.69942245989304819</v>
      </c>
      <c r="BH186" s="7">
        <f t="shared" si="62"/>
        <v>-0.16958240644480965</v>
      </c>
      <c r="BI186" s="36">
        <f t="shared" si="62"/>
        <v>-0.27301112548814582</v>
      </c>
      <c r="BJ186" s="37">
        <f t="shared" si="62"/>
        <v>-6.6776610490373561E-2</v>
      </c>
      <c r="BK186" s="38">
        <f t="shared" si="71"/>
        <v>0</v>
      </c>
      <c r="BL186" s="38">
        <f t="shared" si="71"/>
        <v>0.19095513299513087</v>
      </c>
      <c r="BM186" s="38">
        <f t="shared" si="71"/>
        <v>0.71034273582044294</v>
      </c>
      <c r="BN186" s="38">
        <f t="shared" si="63"/>
        <v>0.25828374473184484</v>
      </c>
      <c r="BO186" s="39">
        <f t="shared" si="63"/>
        <v>0.24279199527871664</v>
      </c>
      <c r="BP186" s="40">
        <f t="shared" si="63"/>
        <v>0.2379528133448412</v>
      </c>
      <c r="BQ186" s="38">
        <f t="shared" si="72"/>
        <v>1</v>
      </c>
      <c r="BR186" s="38">
        <f t="shared" si="72"/>
        <v>0.21695092166373295</v>
      </c>
      <c r="BS186" s="38">
        <f t="shared" si="72"/>
        <v>0.50056748827547803</v>
      </c>
      <c r="BT186" s="38">
        <f t="shared" si="64"/>
        <v>0.30857527221717584</v>
      </c>
      <c r="BU186" s="39">
        <f t="shared" si="64"/>
        <v>0.29647554966703904</v>
      </c>
      <c r="BV186" s="40">
        <f t="shared" si="64"/>
        <v>0.25797343419584851</v>
      </c>
      <c r="BW186" s="38">
        <f t="shared" si="73"/>
        <v>-1</v>
      </c>
      <c r="BX186" s="38">
        <f t="shared" si="73"/>
        <v>-2.5995788668602082E-2</v>
      </c>
      <c r="BY186" s="38">
        <f t="shared" si="73"/>
        <v>0.2097752475449649</v>
      </c>
      <c r="BZ186" s="38">
        <f t="shared" si="65"/>
        <v>-5.0291527485331E-2</v>
      </c>
      <c r="CA186" s="39">
        <f t="shared" si="65"/>
        <v>-5.3683554388322396E-2</v>
      </c>
      <c r="CB186" s="40">
        <f t="shared" si="65"/>
        <v>-2.0020620851007309E-2</v>
      </c>
      <c r="CC186" s="2">
        <f t="shared" si="74"/>
        <v>-10000</v>
      </c>
      <c r="CD186" s="2">
        <f t="shared" si="74"/>
        <v>-259.9578866860208</v>
      </c>
      <c r="CE186" s="2">
        <f t="shared" si="74"/>
        <v>2097.752475449649</v>
      </c>
      <c r="CF186" s="2">
        <f t="shared" si="66"/>
        <v>-502.91527485331</v>
      </c>
      <c r="CG186" s="29">
        <f t="shared" si="66"/>
        <v>-536.83554388322398</v>
      </c>
      <c r="CH186" s="31">
        <f t="shared" si="66"/>
        <v>-200.20620851007308</v>
      </c>
      <c r="CI186" s="40">
        <f>IFERROR(M186/'Class Sum-WR'!M186,0)</f>
        <v>0.32843618223581106</v>
      </c>
    </row>
    <row r="187" spans="1:87" x14ac:dyDescent="0.2">
      <c r="A187" t="s">
        <v>46</v>
      </c>
      <c r="B187" t="s">
        <v>46</v>
      </c>
      <c r="C187" t="s">
        <v>85</v>
      </c>
      <c r="D187" t="s">
        <v>85</v>
      </c>
      <c r="E187" t="s">
        <v>83</v>
      </c>
      <c r="F187" s="27">
        <f t="shared" si="57"/>
        <v>46192</v>
      </c>
      <c r="G187" s="60" t="s">
        <v>40</v>
      </c>
      <c r="H187" s="28">
        <v>4.99</v>
      </c>
      <c r="I187" s="2">
        <v>12404.16</v>
      </c>
      <c r="J187" s="2">
        <v>898.53</v>
      </c>
      <c r="K187" s="2">
        <v>25004.32</v>
      </c>
      <c r="L187" s="29">
        <v>11895.8</v>
      </c>
      <c r="M187" s="30">
        <f t="shared" si="53"/>
        <v>50207.8</v>
      </c>
      <c r="N187" t="s">
        <v>49</v>
      </c>
      <c r="O187" t="s">
        <v>49</v>
      </c>
      <c r="P187" t="s">
        <v>85</v>
      </c>
      <c r="Q187" t="s">
        <v>85</v>
      </c>
      <c r="R187" t="s">
        <v>83</v>
      </c>
      <c r="S187" s="27">
        <f t="shared" si="58"/>
        <v>45828</v>
      </c>
      <c r="T187" s="60" t="s">
        <v>40</v>
      </c>
      <c r="U187" s="28">
        <v>-1535.02</v>
      </c>
      <c r="V187" s="2">
        <v>13021.4</v>
      </c>
      <c r="W187" s="2">
        <v>1266.43</v>
      </c>
      <c r="X187" s="2">
        <v>25412.94</v>
      </c>
      <c r="Y187" s="29">
        <v>15225.25</v>
      </c>
      <c r="Z187" s="31">
        <f t="shared" si="54"/>
        <v>53391</v>
      </c>
      <c r="AA187" s="32">
        <f t="shared" si="67"/>
        <v>1540.01</v>
      </c>
      <c r="AB187" s="5">
        <f t="shared" si="67"/>
        <v>-617.23999999999978</v>
      </c>
      <c r="AC187" s="5">
        <f t="shared" si="67"/>
        <v>-367.90000000000009</v>
      </c>
      <c r="AD187" s="5">
        <f t="shared" si="59"/>
        <v>-408.61999999999898</v>
      </c>
      <c r="AE187" s="33">
        <f t="shared" si="59"/>
        <v>-3329.4500000000007</v>
      </c>
      <c r="AF187" s="34">
        <f t="shared" si="59"/>
        <v>-3183.1999999999971</v>
      </c>
      <c r="AG187" s="35">
        <f t="shared" si="68"/>
        <v>-1.0032507719769124</v>
      </c>
      <c r="AH187" s="7">
        <f t="shared" si="68"/>
        <v>-4.740196906630622E-2</v>
      </c>
      <c r="AI187" s="7">
        <f t="shared" si="68"/>
        <v>-0.29050164636024106</v>
      </c>
      <c r="AJ187" s="7">
        <f t="shared" si="60"/>
        <v>-1.6079210040239305E-2</v>
      </c>
      <c r="AK187" s="36">
        <f t="shared" si="60"/>
        <v>-0.21867949623158903</v>
      </c>
      <c r="AL187" s="37">
        <f t="shared" si="60"/>
        <v>-5.9620535296210919E-2</v>
      </c>
      <c r="AM187" s="2">
        <v>4.99</v>
      </c>
      <c r="AN187" s="2">
        <v>2460.58</v>
      </c>
      <c r="AO187" s="2">
        <v>472.84</v>
      </c>
      <c r="AP187" s="2">
        <v>6613.67</v>
      </c>
      <c r="AQ187" s="29">
        <v>3047.7</v>
      </c>
      <c r="AR187" s="31">
        <f t="shared" si="55"/>
        <v>12599.779999999999</v>
      </c>
      <c r="AS187" s="2">
        <v>-1535.02</v>
      </c>
      <c r="AT187" s="2">
        <v>2693.22</v>
      </c>
      <c r="AU187" s="2">
        <v>595.13</v>
      </c>
      <c r="AV187" s="2">
        <v>7745.1</v>
      </c>
      <c r="AW187" s="29">
        <v>4662.04</v>
      </c>
      <c r="AX187" s="31">
        <f t="shared" si="56"/>
        <v>14160.470000000001</v>
      </c>
      <c r="AY187" s="5">
        <f t="shared" si="69"/>
        <v>1540.01</v>
      </c>
      <c r="AZ187" s="5">
        <f t="shared" si="69"/>
        <v>-232.63999999999987</v>
      </c>
      <c r="BA187" s="5">
        <f t="shared" si="69"/>
        <v>-122.29000000000002</v>
      </c>
      <c r="BB187" s="5">
        <f t="shared" si="61"/>
        <v>-1131.4300000000003</v>
      </c>
      <c r="BC187" s="33">
        <f t="shared" si="61"/>
        <v>-1614.3400000000001</v>
      </c>
      <c r="BD187" s="34">
        <f t="shared" si="61"/>
        <v>-1560.6900000000023</v>
      </c>
      <c r="BE187" s="7">
        <f t="shared" si="70"/>
        <v>-1.0032507719769124</v>
      </c>
      <c r="BF187" s="7">
        <f t="shared" si="70"/>
        <v>-8.6379872420374079E-2</v>
      </c>
      <c r="BG187" s="7">
        <f t="shared" si="70"/>
        <v>-0.20548451598810347</v>
      </c>
      <c r="BH187" s="7">
        <f t="shared" si="62"/>
        <v>-0.14608333010548608</v>
      </c>
      <c r="BI187" s="36">
        <f t="shared" si="62"/>
        <v>-0.34627330524834626</v>
      </c>
      <c r="BJ187" s="37">
        <f t="shared" si="62"/>
        <v>-0.11021456208727551</v>
      </c>
      <c r="BK187" s="38">
        <f t="shared" si="71"/>
        <v>1</v>
      </c>
      <c r="BL187" s="38">
        <f t="shared" si="71"/>
        <v>0.19836732193070711</v>
      </c>
      <c r="BM187" s="38">
        <f t="shared" si="71"/>
        <v>0.52623729869898606</v>
      </c>
      <c r="BN187" s="38">
        <f t="shared" si="63"/>
        <v>0.26450109421092038</v>
      </c>
      <c r="BO187" s="39">
        <f t="shared" si="63"/>
        <v>0.25619966710939995</v>
      </c>
      <c r="BP187" s="40">
        <f t="shared" si="63"/>
        <v>0.2509526408247324</v>
      </c>
      <c r="BQ187" s="38">
        <f t="shared" si="72"/>
        <v>1</v>
      </c>
      <c r="BR187" s="38">
        <f t="shared" si="72"/>
        <v>0.20683029474557266</v>
      </c>
      <c r="BS187" s="38">
        <f t="shared" si="72"/>
        <v>0.46992727588575756</v>
      </c>
      <c r="BT187" s="38">
        <f t="shared" si="64"/>
        <v>0.30476993216841503</v>
      </c>
      <c r="BU187" s="39">
        <f t="shared" si="64"/>
        <v>0.30620449582108666</v>
      </c>
      <c r="BV187" s="40">
        <f t="shared" si="64"/>
        <v>0.26522204116798714</v>
      </c>
      <c r="BW187" s="38">
        <f t="shared" si="73"/>
        <v>0</v>
      </c>
      <c r="BX187" s="38">
        <f t="shared" si="73"/>
        <v>-8.4629728148655492E-3</v>
      </c>
      <c r="BY187" s="38">
        <f t="shared" si="73"/>
        <v>5.63100228132285E-2</v>
      </c>
      <c r="BZ187" s="38">
        <f t="shared" si="65"/>
        <v>-4.0268837957494641E-2</v>
      </c>
      <c r="CA187" s="39">
        <f t="shared" si="65"/>
        <v>-5.0004828711686711E-2</v>
      </c>
      <c r="CB187" s="40">
        <f t="shared" si="65"/>
        <v>-1.4269400343254746E-2</v>
      </c>
      <c r="CC187" s="2">
        <f t="shared" si="74"/>
        <v>0</v>
      </c>
      <c r="CD187" s="2">
        <f t="shared" si="74"/>
        <v>-84.629728148655488</v>
      </c>
      <c r="CE187" s="2">
        <f t="shared" si="74"/>
        <v>563.100228132285</v>
      </c>
      <c r="CF187" s="2">
        <f t="shared" si="66"/>
        <v>-402.6883795749464</v>
      </c>
      <c r="CG187" s="29">
        <f t="shared" si="66"/>
        <v>-500.04828711686713</v>
      </c>
      <c r="CH187" s="31">
        <f t="shared" si="66"/>
        <v>-142.69400343254745</v>
      </c>
      <c r="CI187" s="40">
        <f>IFERROR(M187/'Class Sum-WR'!M187,0)</f>
        <v>0.3177095761710288</v>
      </c>
    </row>
    <row r="188" spans="1:87" ht="13.5" thickBot="1" x14ac:dyDescent="0.25">
      <c r="A188" t="s">
        <v>46</v>
      </c>
      <c r="B188" t="s">
        <v>46</v>
      </c>
      <c r="C188" t="s">
        <v>85</v>
      </c>
      <c r="D188" t="s">
        <v>85</v>
      </c>
      <c r="E188" t="s">
        <v>83</v>
      </c>
      <c r="F188" s="41">
        <f t="shared" si="57"/>
        <v>46193</v>
      </c>
      <c r="G188" s="61" t="s">
        <v>41</v>
      </c>
      <c r="H188" s="43">
        <v>0</v>
      </c>
      <c r="I188" s="44">
        <v>10439.98</v>
      </c>
      <c r="J188" s="44">
        <v>1015.25</v>
      </c>
      <c r="K188" s="44">
        <v>26099.32</v>
      </c>
      <c r="L188" s="45">
        <v>12155.39</v>
      </c>
      <c r="M188" s="46">
        <f t="shared" si="53"/>
        <v>49709.94</v>
      </c>
      <c r="N188" t="s">
        <v>49</v>
      </c>
      <c r="O188" t="s">
        <v>49</v>
      </c>
      <c r="P188" t="s">
        <v>85</v>
      </c>
      <c r="Q188" t="s">
        <v>85</v>
      </c>
      <c r="R188" t="s">
        <v>83</v>
      </c>
      <c r="S188" s="41">
        <f t="shared" si="58"/>
        <v>45829</v>
      </c>
      <c r="T188" s="61" t="s">
        <v>41</v>
      </c>
      <c r="U188" s="43">
        <v>-1440</v>
      </c>
      <c r="V188" s="44">
        <v>10658.96</v>
      </c>
      <c r="W188" s="44">
        <v>1020.19</v>
      </c>
      <c r="X188" s="44">
        <v>18909.97</v>
      </c>
      <c r="Y188" s="45">
        <v>10200.69</v>
      </c>
      <c r="Z188" s="47">
        <f t="shared" si="54"/>
        <v>39349.810000000005</v>
      </c>
      <c r="AA188" s="48">
        <f t="shared" si="67"/>
        <v>1440</v>
      </c>
      <c r="AB188" s="49">
        <f t="shared" si="67"/>
        <v>-218.97999999999956</v>
      </c>
      <c r="AC188" s="49">
        <f t="shared" si="67"/>
        <v>-4.9400000000000546</v>
      </c>
      <c r="AD188" s="49">
        <f t="shared" si="59"/>
        <v>7189.3499999999985</v>
      </c>
      <c r="AE188" s="50">
        <f t="shared" si="59"/>
        <v>1954.6999999999989</v>
      </c>
      <c r="AF188" s="51">
        <f t="shared" si="59"/>
        <v>10360.129999999997</v>
      </c>
      <c r="AG188" s="52">
        <f t="shared" si="68"/>
        <v>-1</v>
      </c>
      <c r="AH188" s="53">
        <f t="shared" si="68"/>
        <v>-2.0544218197647762E-2</v>
      </c>
      <c r="AI188" s="53">
        <f t="shared" si="68"/>
        <v>-4.8422352699007583E-3</v>
      </c>
      <c r="AJ188" s="53">
        <f t="shared" si="60"/>
        <v>0.38018833451348671</v>
      </c>
      <c r="AK188" s="54">
        <f t="shared" si="60"/>
        <v>0.19162429208220216</v>
      </c>
      <c r="AL188" s="55">
        <f t="shared" si="60"/>
        <v>0.26328284685491482</v>
      </c>
      <c r="AM188" s="44">
        <v>0</v>
      </c>
      <c r="AN188" s="44">
        <v>2183.13</v>
      </c>
      <c r="AO188" s="44">
        <v>558.17999999999995</v>
      </c>
      <c r="AP188" s="44">
        <v>6507.8</v>
      </c>
      <c r="AQ188" s="45">
        <v>2939.17</v>
      </c>
      <c r="AR188" s="47">
        <f t="shared" si="55"/>
        <v>12188.28</v>
      </c>
      <c r="AS188" s="44">
        <v>-1440</v>
      </c>
      <c r="AT188" s="44">
        <v>2274.9299999999998</v>
      </c>
      <c r="AU188" s="44">
        <v>568.26</v>
      </c>
      <c r="AV188" s="44">
        <v>5800.37</v>
      </c>
      <c r="AW188" s="45">
        <v>3089.59</v>
      </c>
      <c r="AX188" s="47">
        <f t="shared" si="56"/>
        <v>10293.15</v>
      </c>
      <c r="AY188" s="49">
        <f t="shared" si="69"/>
        <v>1440</v>
      </c>
      <c r="AZ188" s="49">
        <f t="shared" si="69"/>
        <v>-91.799999999999727</v>
      </c>
      <c r="BA188" s="49">
        <f t="shared" si="69"/>
        <v>-10.080000000000041</v>
      </c>
      <c r="BB188" s="49">
        <f t="shared" si="61"/>
        <v>707.43000000000029</v>
      </c>
      <c r="BC188" s="50">
        <f t="shared" si="61"/>
        <v>-150.42000000000007</v>
      </c>
      <c r="BD188" s="51">
        <f t="shared" si="61"/>
        <v>1895.130000000001</v>
      </c>
      <c r="BE188" s="53">
        <f t="shared" si="70"/>
        <v>-1</v>
      </c>
      <c r="BF188" s="53">
        <f t="shared" si="70"/>
        <v>-4.0352889979032205E-2</v>
      </c>
      <c r="BG188" s="53">
        <f t="shared" si="70"/>
        <v>-1.7738359201773909E-2</v>
      </c>
      <c r="BH188" s="53">
        <f t="shared" si="62"/>
        <v>0.12196290926268502</v>
      </c>
      <c r="BI188" s="54">
        <f t="shared" si="62"/>
        <v>-4.8686071614680283E-2</v>
      </c>
      <c r="BJ188" s="55">
        <f t="shared" si="62"/>
        <v>0.18411564972821742</v>
      </c>
      <c r="BK188" s="56">
        <f t="shared" si="71"/>
        <v>0</v>
      </c>
      <c r="BL188" s="56">
        <f t="shared" si="71"/>
        <v>0.20911246956411797</v>
      </c>
      <c r="BM188" s="56">
        <f t="shared" si="71"/>
        <v>0.54979561684314204</v>
      </c>
      <c r="BN188" s="56">
        <f t="shared" si="63"/>
        <v>0.2493474925783507</v>
      </c>
      <c r="BO188" s="57">
        <f t="shared" si="63"/>
        <v>0.24179972835096203</v>
      </c>
      <c r="BP188" s="58">
        <f t="shared" si="63"/>
        <v>0.24518798453588961</v>
      </c>
      <c r="BQ188" s="56">
        <f t="shared" si="72"/>
        <v>1</v>
      </c>
      <c r="BR188" s="56">
        <f t="shared" si="72"/>
        <v>0.21342888987293321</v>
      </c>
      <c r="BS188" s="56">
        <f t="shared" si="72"/>
        <v>0.55701388956958997</v>
      </c>
      <c r="BT188" s="56">
        <f t="shared" si="64"/>
        <v>0.30673607626030075</v>
      </c>
      <c r="BU188" s="57">
        <f t="shared" si="64"/>
        <v>0.30288049141773743</v>
      </c>
      <c r="BV188" s="58">
        <f t="shared" si="64"/>
        <v>0.26158067853440709</v>
      </c>
      <c r="BW188" s="56">
        <f t="shared" si="73"/>
        <v>-1</v>
      </c>
      <c r="BX188" s="56">
        <f t="shared" si="73"/>
        <v>-4.3164203088152386E-3</v>
      </c>
      <c r="BY188" s="56">
        <f t="shared" si="73"/>
        <v>-7.2182727264479274E-3</v>
      </c>
      <c r="BZ188" s="56">
        <f t="shared" si="65"/>
        <v>-5.7388583681950045E-2</v>
      </c>
      <c r="CA188" s="57">
        <f t="shared" si="65"/>
        <v>-6.1080763066775401E-2</v>
      </c>
      <c r="CB188" s="58">
        <f t="shared" si="65"/>
        <v>-1.6392693998517477E-2</v>
      </c>
      <c r="CC188" s="44">
        <f t="shared" si="74"/>
        <v>-10000</v>
      </c>
      <c r="CD188" s="44">
        <f t="shared" si="74"/>
        <v>-43.164203088152384</v>
      </c>
      <c r="CE188" s="44">
        <f t="shared" si="74"/>
        <v>-72.182727264479269</v>
      </c>
      <c r="CF188" s="44">
        <f t="shared" si="66"/>
        <v>-573.88583681950047</v>
      </c>
      <c r="CG188" s="45">
        <f t="shared" si="66"/>
        <v>-610.80763066775398</v>
      </c>
      <c r="CH188" s="47">
        <f t="shared" si="66"/>
        <v>-163.92693998517476</v>
      </c>
      <c r="CI188" s="58">
        <f>IFERROR(M188/'Class Sum-WR'!M188,0)</f>
        <v>0.40608041414860702</v>
      </c>
    </row>
    <row r="189" spans="1:87" x14ac:dyDescent="0.2">
      <c r="A189" t="s">
        <v>46</v>
      </c>
      <c r="B189" t="s">
        <v>46</v>
      </c>
      <c r="C189" t="s">
        <v>85</v>
      </c>
      <c r="D189" t="s">
        <v>85</v>
      </c>
      <c r="E189" t="s">
        <v>84</v>
      </c>
      <c r="F189" s="27">
        <f t="shared" si="57"/>
        <v>46194</v>
      </c>
      <c r="G189" s="60" t="s">
        <v>35</v>
      </c>
      <c r="H189" s="28">
        <v>0</v>
      </c>
      <c r="I189" s="2">
        <v>6908.97</v>
      </c>
      <c r="J189" s="2">
        <v>313.83999999999997</v>
      </c>
      <c r="K189" s="2">
        <v>11549.39</v>
      </c>
      <c r="L189" s="29">
        <v>6840.73</v>
      </c>
      <c r="M189" s="30">
        <f t="shared" si="53"/>
        <v>25612.93</v>
      </c>
      <c r="N189" t="s">
        <v>49</v>
      </c>
      <c r="O189" t="s">
        <v>49</v>
      </c>
      <c r="P189" t="s">
        <v>85</v>
      </c>
      <c r="Q189" t="s">
        <v>85</v>
      </c>
      <c r="R189" t="s">
        <v>84</v>
      </c>
      <c r="S189" s="27">
        <f t="shared" si="58"/>
        <v>45830</v>
      </c>
      <c r="T189" s="60" t="s">
        <v>35</v>
      </c>
      <c r="U189" s="28">
        <v>-675</v>
      </c>
      <c r="V189" s="2">
        <v>5313.63</v>
      </c>
      <c r="W189" s="2">
        <v>137.12</v>
      </c>
      <c r="X189" s="2">
        <v>10501.53</v>
      </c>
      <c r="Y189" s="29">
        <v>6546.14</v>
      </c>
      <c r="Z189" s="31">
        <f t="shared" si="54"/>
        <v>21823.420000000002</v>
      </c>
      <c r="AA189" s="32">
        <f t="shared" si="67"/>
        <v>675</v>
      </c>
      <c r="AB189" s="5">
        <f t="shared" si="67"/>
        <v>1595.3400000000001</v>
      </c>
      <c r="AC189" s="5">
        <f t="shared" si="67"/>
        <v>176.71999999999997</v>
      </c>
      <c r="AD189" s="5">
        <f t="shared" si="59"/>
        <v>1047.8599999999988</v>
      </c>
      <c r="AE189" s="33">
        <f t="shared" si="59"/>
        <v>294.58999999999924</v>
      </c>
      <c r="AF189" s="34">
        <f t="shared" si="59"/>
        <v>3789.5099999999984</v>
      </c>
      <c r="AG189" s="35">
        <f t="shared" si="68"/>
        <v>-1</v>
      </c>
      <c r="AH189" s="7">
        <f t="shared" si="68"/>
        <v>0.3002354322751114</v>
      </c>
      <c r="AI189" s="7">
        <f t="shared" si="68"/>
        <v>1.2887981330221701</v>
      </c>
      <c r="AJ189" s="7">
        <f t="shared" si="60"/>
        <v>9.9781650864207289E-2</v>
      </c>
      <c r="AK189" s="36">
        <f t="shared" si="60"/>
        <v>4.5002092836388959E-2</v>
      </c>
      <c r="AL189" s="37">
        <f t="shared" si="60"/>
        <v>0.17364418592502909</v>
      </c>
      <c r="AM189" s="2">
        <v>0</v>
      </c>
      <c r="AN189" s="2">
        <v>1388.77</v>
      </c>
      <c r="AO189" s="2">
        <v>47.36</v>
      </c>
      <c r="AP189" s="2">
        <v>2821.86</v>
      </c>
      <c r="AQ189" s="29">
        <v>1791.54</v>
      </c>
      <c r="AR189" s="31">
        <f t="shared" si="55"/>
        <v>6049.53</v>
      </c>
      <c r="AS189" s="2">
        <v>-675</v>
      </c>
      <c r="AT189" s="2">
        <v>1127.8900000000001</v>
      </c>
      <c r="AU189" s="2">
        <v>1.49</v>
      </c>
      <c r="AV189" s="2">
        <v>3221.09</v>
      </c>
      <c r="AW189" s="29">
        <v>1992.45</v>
      </c>
      <c r="AX189" s="31">
        <f t="shared" si="56"/>
        <v>5667.92</v>
      </c>
      <c r="AY189" s="5">
        <f t="shared" si="69"/>
        <v>675</v>
      </c>
      <c r="AZ189" s="5">
        <f t="shared" si="69"/>
        <v>260.87999999999988</v>
      </c>
      <c r="BA189" s="5">
        <f t="shared" si="69"/>
        <v>45.87</v>
      </c>
      <c r="BB189" s="5">
        <f t="shared" si="61"/>
        <v>-399.23</v>
      </c>
      <c r="BC189" s="33">
        <f t="shared" si="61"/>
        <v>-200.91000000000008</v>
      </c>
      <c r="BD189" s="34">
        <f t="shared" si="61"/>
        <v>381.60999999999967</v>
      </c>
      <c r="BE189" s="7">
        <f t="shared" si="70"/>
        <v>-1</v>
      </c>
      <c r="BF189" s="7">
        <f t="shared" si="70"/>
        <v>0.23129915151300204</v>
      </c>
      <c r="BG189" s="7">
        <f t="shared" si="70"/>
        <v>30.785234899328856</v>
      </c>
      <c r="BH189" s="7">
        <f t="shared" si="62"/>
        <v>-0.12394251635315995</v>
      </c>
      <c r="BI189" s="36">
        <f t="shared" si="62"/>
        <v>-0.10083565459610032</v>
      </c>
      <c r="BJ189" s="37">
        <f t="shared" si="62"/>
        <v>6.732804979604505E-2</v>
      </c>
      <c r="BK189" s="38">
        <f t="shared" si="71"/>
        <v>0</v>
      </c>
      <c r="BL189" s="38">
        <f t="shared" si="71"/>
        <v>0.2010097018803092</v>
      </c>
      <c r="BM189" s="38">
        <f t="shared" si="71"/>
        <v>0.15090491970430794</v>
      </c>
      <c r="BN189" s="38">
        <f t="shared" si="63"/>
        <v>0.24432978711429784</v>
      </c>
      <c r="BO189" s="39">
        <f t="shared" si="63"/>
        <v>0.26189310205197397</v>
      </c>
      <c r="BP189" s="40">
        <f t="shared" si="63"/>
        <v>0.23619047098477214</v>
      </c>
      <c r="BQ189" s="38">
        <f t="shared" si="72"/>
        <v>1</v>
      </c>
      <c r="BR189" s="38">
        <f t="shared" si="72"/>
        <v>0.21226355617534531</v>
      </c>
      <c r="BS189" s="38">
        <f t="shared" si="72"/>
        <v>1.086639439906651E-2</v>
      </c>
      <c r="BT189" s="38">
        <f t="shared" si="64"/>
        <v>0.30672578186226196</v>
      </c>
      <c r="BU189" s="39">
        <f t="shared" si="64"/>
        <v>0.30437020900866768</v>
      </c>
      <c r="BV189" s="40">
        <f t="shared" si="64"/>
        <v>0.25971731286846883</v>
      </c>
      <c r="BW189" s="38">
        <f t="shared" si="73"/>
        <v>-1</v>
      </c>
      <c r="BX189" s="38">
        <f t="shared" si="73"/>
        <v>-1.1253854295036114E-2</v>
      </c>
      <c r="BY189" s="38">
        <f t="shared" si="73"/>
        <v>0.14003852530524144</v>
      </c>
      <c r="BZ189" s="38">
        <f t="shared" si="65"/>
        <v>-6.2395994747964117E-2</v>
      </c>
      <c r="CA189" s="39">
        <f t="shared" si="65"/>
        <v>-4.2477106956693711E-2</v>
      </c>
      <c r="CB189" s="40">
        <f t="shared" si="65"/>
        <v>-2.3526841883696692E-2</v>
      </c>
      <c r="CC189" s="2">
        <f t="shared" si="74"/>
        <v>-10000</v>
      </c>
      <c r="CD189" s="2">
        <f t="shared" si="74"/>
        <v>-112.53854295036115</v>
      </c>
      <c r="CE189" s="2">
        <f t="shared" si="74"/>
        <v>1400.3852530524143</v>
      </c>
      <c r="CF189" s="2">
        <f t="shared" si="66"/>
        <v>-623.95994747964119</v>
      </c>
      <c r="CG189" s="29">
        <f t="shared" si="66"/>
        <v>-424.77106956693711</v>
      </c>
      <c r="CH189" s="31">
        <f t="shared" si="66"/>
        <v>-235.26841883696693</v>
      </c>
      <c r="CI189" s="40">
        <f>IFERROR(M189/'Class Sum-WR'!M189,0)</f>
        <v>0.33183095839852156</v>
      </c>
    </row>
    <row r="190" spans="1:87" x14ac:dyDescent="0.2">
      <c r="A190" t="s">
        <v>46</v>
      </c>
      <c r="B190" t="s">
        <v>46</v>
      </c>
      <c r="C190" t="s">
        <v>85</v>
      </c>
      <c r="D190" t="s">
        <v>85</v>
      </c>
      <c r="E190" t="s">
        <v>84</v>
      </c>
      <c r="F190" s="27">
        <f t="shared" si="57"/>
        <v>46195</v>
      </c>
      <c r="G190" s="60" t="s">
        <v>36</v>
      </c>
      <c r="H190" s="28">
        <v>0</v>
      </c>
      <c r="I190" s="2">
        <v>3694.27</v>
      </c>
      <c r="J190" s="2">
        <v>-107.05</v>
      </c>
      <c r="K190" s="2">
        <v>7366.18</v>
      </c>
      <c r="L190" s="29">
        <v>4473.1499999999996</v>
      </c>
      <c r="M190" s="30">
        <f t="shared" si="53"/>
        <v>15426.55</v>
      </c>
      <c r="N190" t="s">
        <v>49</v>
      </c>
      <c r="O190" t="s">
        <v>49</v>
      </c>
      <c r="P190" t="s">
        <v>85</v>
      </c>
      <c r="Q190" t="s">
        <v>85</v>
      </c>
      <c r="R190" t="s">
        <v>84</v>
      </c>
      <c r="S190" s="27">
        <f t="shared" si="58"/>
        <v>45831</v>
      </c>
      <c r="T190" s="60" t="s">
        <v>36</v>
      </c>
      <c r="U190" s="28">
        <v>-690</v>
      </c>
      <c r="V190" s="2">
        <v>4017.43</v>
      </c>
      <c r="W190" s="2">
        <v>87.42</v>
      </c>
      <c r="X190" s="2">
        <v>9190.42</v>
      </c>
      <c r="Y190" s="29">
        <v>5529.01</v>
      </c>
      <c r="Z190" s="31">
        <f t="shared" si="54"/>
        <v>18134.28</v>
      </c>
      <c r="AA190" s="32">
        <f t="shared" si="67"/>
        <v>690</v>
      </c>
      <c r="AB190" s="5">
        <f t="shared" si="67"/>
        <v>-323.15999999999985</v>
      </c>
      <c r="AC190" s="5">
        <f t="shared" si="67"/>
        <v>-194.47</v>
      </c>
      <c r="AD190" s="5">
        <f t="shared" si="59"/>
        <v>-1824.2399999999998</v>
      </c>
      <c r="AE190" s="33">
        <f t="shared" si="59"/>
        <v>-1055.8600000000006</v>
      </c>
      <c r="AF190" s="34">
        <f t="shared" si="59"/>
        <v>-2707.7299999999996</v>
      </c>
      <c r="AG190" s="35">
        <f t="shared" si="68"/>
        <v>-1</v>
      </c>
      <c r="AH190" s="7">
        <f t="shared" si="68"/>
        <v>-8.0439484944354947E-2</v>
      </c>
      <c r="AI190" s="7">
        <f t="shared" si="68"/>
        <v>-2.2245481583161748</v>
      </c>
      <c r="AJ190" s="7">
        <f t="shared" si="60"/>
        <v>-0.19849364882127257</v>
      </c>
      <c r="AK190" s="36">
        <f t="shared" si="60"/>
        <v>-0.19096727985661097</v>
      </c>
      <c r="AL190" s="37">
        <f t="shared" si="60"/>
        <v>-0.14931555043817563</v>
      </c>
      <c r="AM190" s="2">
        <v>0</v>
      </c>
      <c r="AN190" s="2">
        <v>766.77</v>
      </c>
      <c r="AO190" s="2">
        <v>-114.35</v>
      </c>
      <c r="AP190" s="2">
        <v>1863.02</v>
      </c>
      <c r="AQ190" s="29">
        <v>1161.3599999999999</v>
      </c>
      <c r="AR190" s="31">
        <f t="shared" si="55"/>
        <v>3676.8</v>
      </c>
      <c r="AS190" s="2">
        <v>-690</v>
      </c>
      <c r="AT190" s="2">
        <v>805.44</v>
      </c>
      <c r="AU190" s="2">
        <v>-41.69</v>
      </c>
      <c r="AV190" s="2">
        <v>2818.89</v>
      </c>
      <c r="AW190" s="29">
        <v>1640.96</v>
      </c>
      <c r="AX190" s="31">
        <f t="shared" si="56"/>
        <v>4533.6000000000004</v>
      </c>
      <c r="AY190" s="5">
        <f t="shared" si="69"/>
        <v>690</v>
      </c>
      <c r="AZ190" s="5">
        <f t="shared" si="69"/>
        <v>-38.670000000000073</v>
      </c>
      <c r="BA190" s="5">
        <f t="shared" si="69"/>
        <v>-72.66</v>
      </c>
      <c r="BB190" s="5">
        <f t="shared" si="61"/>
        <v>-955.86999999999989</v>
      </c>
      <c r="BC190" s="33">
        <f t="shared" si="61"/>
        <v>-479.60000000000014</v>
      </c>
      <c r="BD190" s="34">
        <f t="shared" si="61"/>
        <v>-856.80000000000018</v>
      </c>
      <c r="BE190" s="7">
        <f t="shared" si="70"/>
        <v>-1</v>
      </c>
      <c r="BF190" s="7">
        <f t="shared" si="70"/>
        <v>-4.8011025029797462E-2</v>
      </c>
      <c r="BG190" s="7">
        <f t="shared" si="70"/>
        <v>1.7428639961621493</v>
      </c>
      <c r="BH190" s="7">
        <f t="shared" si="62"/>
        <v>-0.33909446626154266</v>
      </c>
      <c r="BI190" s="36">
        <f t="shared" si="62"/>
        <v>-0.29226794071762879</v>
      </c>
      <c r="BJ190" s="37">
        <f t="shared" si="62"/>
        <v>-0.18898888300688196</v>
      </c>
      <c r="BK190" s="38">
        <f t="shared" si="71"/>
        <v>0</v>
      </c>
      <c r="BL190" s="38">
        <f t="shared" si="71"/>
        <v>0.20755656733265299</v>
      </c>
      <c r="BM190" s="38">
        <f t="shared" si="71"/>
        <v>1.0681924334423167</v>
      </c>
      <c r="BN190" s="38">
        <f t="shared" si="63"/>
        <v>0.25291535096888751</v>
      </c>
      <c r="BO190" s="39">
        <f t="shared" si="63"/>
        <v>0.25962912041849701</v>
      </c>
      <c r="BP190" s="40">
        <f t="shared" si="63"/>
        <v>0.23834233837118476</v>
      </c>
      <c r="BQ190" s="38">
        <f t="shared" si="72"/>
        <v>1</v>
      </c>
      <c r="BR190" s="38">
        <f t="shared" si="72"/>
        <v>0.20048638059655055</v>
      </c>
      <c r="BS190" s="38">
        <f t="shared" si="72"/>
        <v>-0.47689315946007776</v>
      </c>
      <c r="BT190" s="38">
        <f t="shared" si="64"/>
        <v>0.30672047632208321</v>
      </c>
      <c r="BU190" s="39">
        <f t="shared" si="64"/>
        <v>0.29679092640454618</v>
      </c>
      <c r="BV190" s="40">
        <f t="shared" si="64"/>
        <v>0.25000165432539923</v>
      </c>
      <c r="BW190" s="38">
        <f t="shared" si="73"/>
        <v>-1</v>
      </c>
      <c r="BX190" s="38">
        <f t="shared" si="73"/>
        <v>7.0701867361024351E-3</v>
      </c>
      <c r="BY190" s="38">
        <f t="shared" si="73"/>
        <v>1.5450855929023946</v>
      </c>
      <c r="BZ190" s="38">
        <f t="shared" si="65"/>
        <v>-5.3805125353195704E-2</v>
      </c>
      <c r="CA190" s="39">
        <f t="shared" si="65"/>
        <v>-3.7161805986049179E-2</v>
      </c>
      <c r="CB190" s="40">
        <f t="shared" si="65"/>
        <v>-1.1659315954214461E-2</v>
      </c>
      <c r="CC190" s="2">
        <f t="shared" si="74"/>
        <v>-10000</v>
      </c>
      <c r="CD190" s="2">
        <f t="shared" si="74"/>
        <v>70.701867361024355</v>
      </c>
      <c r="CE190" s="2">
        <f t="shared" si="74"/>
        <v>15450.855929023946</v>
      </c>
      <c r="CF190" s="2">
        <f t="shared" si="66"/>
        <v>-538.05125353195706</v>
      </c>
      <c r="CG190" s="29">
        <f t="shared" si="66"/>
        <v>-371.61805986049177</v>
      </c>
      <c r="CH190" s="31">
        <f t="shared" si="66"/>
        <v>-116.5931595421446</v>
      </c>
      <c r="CI190" s="40">
        <f>IFERROR(M190/'Class Sum-WR'!M190,0)</f>
        <v>0.23235852971367418</v>
      </c>
    </row>
    <row r="191" spans="1:87" x14ac:dyDescent="0.2">
      <c r="A191" t="s">
        <v>46</v>
      </c>
      <c r="B191" t="s">
        <v>46</v>
      </c>
      <c r="C191" t="s">
        <v>85</v>
      </c>
      <c r="D191" t="s">
        <v>85</v>
      </c>
      <c r="E191" t="s">
        <v>84</v>
      </c>
      <c r="F191" s="27">
        <f t="shared" si="57"/>
        <v>46196</v>
      </c>
      <c r="G191" s="60" t="s">
        <v>37</v>
      </c>
      <c r="H191" s="28">
        <v>0</v>
      </c>
      <c r="I191" s="2">
        <v>4673.58</v>
      </c>
      <c r="J191" s="2">
        <v>171.58</v>
      </c>
      <c r="K191" s="2">
        <v>9517.09</v>
      </c>
      <c r="L191" s="29">
        <v>9356.5</v>
      </c>
      <c r="M191" s="30">
        <f t="shared" si="53"/>
        <v>23718.75</v>
      </c>
      <c r="N191" t="s">
        <v>49</v>
      </c>
      <c r="O191" t="s">
        <v>49</v>
      </c>
      <c r="P191" t="s">
        <v>85</v>
      </c>
      <c r="Q191" t="s">
        <v>85</v>
      </c>
      <c r="R191" t="s">
        <v>84</v>
      </c>
      <c r="S191" s="27">
        <f t="shared" si="58"/>
        <v>45832</v>
      </c>
      <c r="T191" s="60" t="s">
        <v>37</v>
      </c>
      <c r="U191" s="28">
        <v>-915</v>
      </c>
      <c r="V191" s="2">
        <v>4620.25</v>
      </c>
      <c r="W191" s="2">
        <v>138.46</v>
      </c>
      <c r="X191" s="2">
        <v>9552.2999999999993</v>
      </c>
      <c r="Y191" s="29">
        <v>8146.59</v>
      </c>
      <c r="Z191" s="31">
        <f t="shared" si="54"/>
        <v>21542.6</v>
      </c>
      <c r="AA191" s="32">
        <f t="shared" si="67"/>
        <v>915</v>
      </c>
      <c r="AB191" s="5">
        <f t="shared" si="67"/>
        <v>53.329999999999927</v>
      </c>
      <c r="AC191" s="5">
        <f t="shared" si="67"/>
        <v>33.120000000000005</v>
      </c>
      <c r="AD191" s="5">
        <f t="shared" si="59"/>
        <v>-35.209999999999127</v>
      </c>
      <c r="AE191" s="33">
        <f t="shared" si="59"/>
        <v>1209.9099999999999</v>
      </c>
      <c r="AF191" s="34">
        <f t="shared" si="59"/>
        <v>2176.1500000000015</v>
      </c>
      <c r="AG191" s="35">
        <f t="shared" si="68"/>
        <v>-1</v>
      </c>
      <c r="AH191" s="7">
        <f t="shared" si="68"/>
        <v>1.1542665440181793E-2</v>
      </c>
      <c r="AI191" s="7">
        <f t="shared" si="68"/>
        <v>0.23920265780730898</v>
      </c>
      <c r="AJ191" s="7">
        <f t="shared" si="60"/>
        <v>-3.6860232614133906E-3</v>
      </c>
      <c r="AK191" s="36">
        <f t="shared" si="60"/>
        <v>0.14851735511422567</v>
      </c>
      <c r="AL191" s="37">
        <f t="shared" si="60"/>
        <v>0.10101612618718268</v>
      </c>
      <c r="AM191" s="2">
        <v>0</v>
      </c>
      <c r="AN191" s="2">
        <v>880.72</v>
      </c>
      <c r="AO191" s="2">
        <v>81.83</v>
      </c>
      <c r="AP191" s="2">
        <v>2285.2600000000002</v>
      </c>
      <c r="AQ191" s="29">
        <v>2331.79</v>
      </c>
      <c r="AR191" s="31">
        <f t="shared" si="55"/>
        <v>5579.6</v>
      </c>
      <c r="AS191" s="2">
        <v>-915</v>
      </c>
      <c r="AT191" s="2">
        <v>940.01</v>
      </c>
      <c r="AU191" s="2">
        <v>51.87</v>
      </c>
      <c r="AV191" s="2">
        <v>2881.39</v>
      </c>
      <c r="AW191" s="29">
        <v>2160.58</v>
      </c>
      <c r="AX191" s="31">
        <f t="shared" si="56"/>
        <v>5118.8500000000004</v>
      </c>
      <c r="AY191" s="5">
        <f t="shared" si="69"/>
        <v>915</v>
      </c>
      <c r="AZ191" s="5">
        <f t="shared" si="69"/>
        <v>-59.289999999999964</v>
      </c>
      <c r="BA191" s="5">
        <f t="shared" si="69"/>
        <v>29.96</v>
      </c>
      <c r="BB191" s="5">
        <f t="shared" si="61"/>
        <v>-596.12999999999965</v>
      </c>
      <c r="BC191" s="33">
        <f t="shared" si="61"/>
        <v>171.21000000000004</v>
      </c>
      <c r="BD191" s="34">
        <f t="shared" si="61"/>
        <v>460.75</v>
      </c>
      <c r="BE191" s="7">
        <f t="shared" si="70"/>
        <v>-1</v>
      </c>
      <c r="BF191" s="7">
        <f t="shared" si="70"/>
        <v>-6.3073797087264988E-2</v>
      </c>
      <c r="BG191" s="7">
        <f t="shared" si="70"/>
        <v>0.5775978407557355</v>
      </c>
      <c r="BH191" s="7">
        <f t="shared" si="62"/>
        <v>-0.20688973030377689</v>
      </c>
      <c r="BI191" s="36">
        <f t="shared" si="62"/>
        <v>7.9242610780438608E-2</v>
      </c>
      <c r="BJ191" s="37">
        <f t="shared" si="62"/>
        <v>9.0010451566269759E-2</v>
      </c>
      <c r="BK191" s="38">
        <f t="shared" si="71"/>
        <v>0</v>
      </c>
      <c r="BL191" s="38">
        <f t="shared" si="71"/>
        <v>0.18844654419096282</v>
      </c>
      <c r="BM191" s="38">
        <f t="shared" si="71"/>
        <v>0.47692038699149081</v>
      </c>
      <c r="BN191" s="38">
        <f t="shared" si="63"/>
        <v>0.24012171787804887</v>
      </c>
      <c r="BO191" s="39">
        <f t="shared" si="63"/>
        <v>0.24921605301127558</v>
      </c>
      <c r="BP191" s="40">
        <f t="shared" si="63"/>
        <v>0.23524005270092227</v>
      </c>
      <c r="BQ191" s="38">
        <f t="shared" si="72"/>
        <v>1</v>
      </c>
      <c r="BR191" s="38">
        <f t="shared" si="72"/>
        <v>0.20345435853038255</v>
      </c>
      <c r="BS191" s="38">
        <f t="shared" si="72"/>
        <v>0.37462082912032352</v>
      </c>
      <c r="BT191" s="38">
        <f t="shared" si="64"/>
        <v>0.30164358322079499</v>
      </c>
      <c r="BU191" s="39">
        <f t="shared" si="64"/>
        <v>0.26521280683083348</v>
      </c>
      <c r="BV191" s="40">
        <f t="shared" si="64"/>
        <v>0.23761523678664603</v>
      </c>
      <c r="BW191" s="38">
        <f t="shared" si="73"/>
        <v>-1</v>
      </c>
      <c r="BX191" s="38">
        <f t="shared" si="73"/>
        <v>-1.5007814339419723E-2</v>
      </c>
      <c r="BY191" s="38">
        <f t="shared" si="73"/>
        <v>0.10229955787116729</v>
      </c>
      <c r="BZ191" s="38">
        <f t="shared" si="65"/>
        <v>-6.1521865342746118E-2</v>
      </c>
      <c r="CA191" s="39">
        <f t="shared" si="65"/>
        <v>-1.5996753819557896E-2</v>
      </c>
      <c r="CB191" s="40">
        <f t="shared" si="65"/>
        <v>-2.3751840857237638E-3</v>
      </c>
      <c r="CC191" s="2">
        <f t="shared" si="74"/>
        <v>-10000</v>
      </c>
      <c r="CD191" s="2">
        <f t="shared" si="74"/>
        <v>-150.07814339419724</v>
      </c>
      <c r="CE191" s="2">
        <f t="shared" si="74"/>
        <v>1022.9955787116729</v>
      </c>
      <c r="CF191" s="2">
        <f t="shared" si="66"/>
        <v>-615.21865342746116</v>
      </c>
      <c r="CG191" s="29">
        <f t="shared" si="66"/>
        <v>-159.96753819557895</v>
      </c>
      <c r="CH191" s="31">
        <f t="shared" si="66"/>
        <v>-23.751840857237639</v>
      </c>
      <c r="CI191" s="40">
        <f>IFERROR(M191/'Class Sum-WR'!M191,0)</f>
        <v>0.25380179710130663</v>
      </c>
    </row>
    <row r="192" spans="1:87" x14ac:dyDescent="0.2">
      <c r="A192" t="s">
        <v>46</v>
      </c>
      <c r="B192" t="s">
        <v>46</v>
      </c>
      <c r="C192" t="s">
        <v>85</v>
      </c>
      <c r="D192" t="s">
        <v>85</v>
      </c>
      <c r="E192" t="s">
        <v>84</v>
      </c>
      <c r="F192" s="27">
        <f t="shared" si="57"/>
        <v>46197</v>
      </c>
      <c r="G192" s="60" t="s">
        <v>38</v>
      </c>
      <c r="H192" s="28">
        <v>-19.989999999999998</v>
      </c>
      <c r="I192" s="2">
        <v>4710.3100000000004</v>
      </c>
      <c r="J192" s="2">
        <v>248.04</v>
      </c>
      <c r="K192" s="2">
        <v>9478.7000000000007</v>
      </c>
      <c r="L192" s="29">
        <v>7095.48</v>
      </c>
      <c r="M192" s="30">
        <f t="shared" si="53"/>
        <v>21512.54</v>
      </c>
      <c r="N192" t="s">
        <v>49</v>
      </c>
      <c r="O192" t="s">
        <v>49</v>
      </c>
      <c r="P192" t="s">
        <v>85</v>
      </c>
      <c r="Q192" t="s">
        <v>85</v>
      </c>
      <c r="R192" t="s">
        <v>84</v>
      </c>
      <c r="S192" s="27">
        <f t="shared" si="58"/>
        <v>45833</v>
      </c>
      <c r="T192" s="60" t="s">
        <v>38</v>
      </c>
      <c r="U192" s="28">
        <v>-900</v>
      </c>
      <c r="V192" s="2">
        <v>7056.01</v>
      </c>
      <c r="W192" s="2">
        <v>275.10000000000002</v>
      </c>
      <c r="X192" s="2">
        <v>11233.62</v>
      </c>
      <c r="Y192" s="29">
        <v>6539.13</v>
      </c>
      <c r="Z192" s="31">
        <f t="shared" si="54"/>
        <v>24203.860000000004</v>
      </c>
      <c r="AA192" s="32">
        <f t="shared" si="67"/>
        <v>880.01</v>
      </c>
      <c r="AB192" s="5">
        <f t="shared" si="67"/>
        <v>-2345.6999999999998</v>
      </c>
      <c r="AC192" s="5">
        <f t="shared" si="67"/>
        <v>-27.060000000000031</v>
      </c>
      <c r="AD192" s="5">
        <f t="shared" si="59"/>
        <v>-1754.92</v>
      </c>
      <c r="AE192" s="33">
        <f t="shared" si="59"/>
        <v>556.34999999999945</v>
      </c>
      <c r="AF192" s="34">
        <f t="shared" si="59"/>
        <v>-2691.3200000000033</v>
      </c>
      <c r="AG192" s="35">
        <f t="shared" si="68"/>
        <v>-0.97778888888888893</v>
      </c>
      <c r="AH192" s="7">
        <f t="shared" si="68"/>
        <v>-0.33244000504534427</v>
      </c>
      <c r="AI192" s="7">
        <f t="shared" si="68"/>
        <v>-9.8364231188658779E-2</v>
      </c>
      <c r="AJ192" s="7">
        <f t="shared" si="60"/>
        <v>-0.15622034571224591</v>
      </c>
      <c r="AK192" s="36">
        <f t="shared" si="60"/>
        <v>8.5080125337774204E-2</v>
      </c>
      <c r="AL192" s="37">
        <f t="shared" si="60"/>
        <v>-0.11119383437187304</v>
      </c>
      <c r="AM192" s="2">
        <v>-19.989999999999998</v>
      </c>
      <c r="AN192" s="2">
        <v>917.52</v>
      </c>
      <c r="AO192" s="2">
        <v>102.36</v>
      </c>
      <c r="AP192" s="2">
        <v>2193.48</v>
      </c>
      <c r="AQ192" s="29">
        <v>1864.58</v>
      </c>
      <c r="AR192" s="31">
        <f t="shared" si="55"/>
        <v>5057.95</v>
      </c>
      <c r="AS192" s="2">
        <v>-900</v>
      </c>
      <c r="AT192" s="2">
        <v>1384.05</v>
      </c>
      <c r="AU192" s="2">
        <v>116.87</v>
      </c>
      <c r="AV192" s="2">
        <v>3397.86</v>
      </c>
      <c r="AW192" s="29">
        <v>1898.15</v>
      </c>
      <c r="AX192" s="31">
        <f t="shared" si="56"/>
        <v>5896.93</v>
      </c>
      <c r="AY192" s="5">
        <f t="shared" si="69"/>
        <v>880.01</v>
      </c>
      <c r="AZ192" s="5">
        <f t="shared" si="69"/>
        <v>-466.53</v>
      </c>
      <c r="BA192" s="5">
        <f t="shared" si="69"/>
        <v>-14.510000000000005</v>
      </c>
      <c r="BB192" s="5">
        <f t="shared" si="61"/>
        <v>-1204.3800000000001</v>
      </c>
      <c r="BC192" s="33">
        <f t="shared" si="61"/>
        <v>-33.570000000000164</v>
      </c>
      <c r="BD192" s="34">
        <f t="shared" si="61"/>
        <v>-838.98000000000047</v>
      </c>
      <c r="BE192" s="7">
        <f t="shared" si="70"/>
        <v>-0.97778888888888893</v>
      </c>
      <c r="BF192" s="7">
        <f t="shared" si="70"/>
        <v>-0.33707597268884792</v>
      </c>
      <c r="BG192" s="7">
        <f t="shared" si="70"/>
        <v>-0.12415504406605635</v>
      </c>
      <c r="BH192" s="7">
        <f t="shared" si="62"/>
        <v>-0.35445250834348679</v>
      </c>
      <c r="BI192" s="36">
        <f t="shared" si="62"/>
        <v>-1.7685641282301275E-2</v>
      </c>
      <c r="BJ192" s="37">
        <f t="shared" si="62"/>
        <v>-0.14227403072446179</v>
      </c>
      <c r="BK192" s="38">
        <f t="shared" si="71"/>
        <v>1</v>
      </c>
      <c r="BL192" s="38">
        <f t="shared" si="71"/>
        <v>0.19478972721540619</v>
      </c>
      <c r="BM192" s="38">
        <f t="shared" si="71"/>
        <v>0.41267537493952589</v>
      </c>
      <c r="BN192" s="38">
        <f t="shared" si="63"/>
        <v>0.23141148047728063</v>
      </c>
      <c r="BO192" s="39">
        <f t="shared" si="63"/>
        <v>0.26278419500865341</v>
      </c>
      <c r="BP192" s="40">
        <f t="shared" si="63"/>
        <v>0.23511635539085574</v>
      </c>
      <c r="BQ192" s="38">
        <f t="shared" si="72"/>
        <v>1</v>
      </c>
      <c r="BR192" s="38">
        <f t="shared" si="72"/>
        <v>0.19615193289125155</v>
      </c>
      <c r="BS192" s="38">
        <f t="shared" si="72"/>
        <v>0.42482733551435842</v>
      </c>
      <c r="BT192" s="38">
        <f t="shared" si="64"/>
        <v>0.30247239981412938</v>
      </c>
      <c r="BU192" s="39">
        <f t="shared" si="64"/>
        <v>0.29027561770449589</v>
      </c>
      <c r="BV192" s="40">
        <f t="shared" si="64"/>
        <v>0.24363593245044382</v>
      </c>
      <c r="BW192" s="38">
        <f t="shared" si="73"/>
        <v>0</v>
      </c>
      <c r="BX192" s="38">
        <f t="shared" si="73"/>
        <v>-1.3622056758453571E-3</v>
      </c>
      <c r="BY192" s="38">
        <f t="shared" si="73"/>
        <v>-1.2151960574832532E-2</v>
      </c>
      <c r="BZ192" s="38">
        <f t="shared" si="65"/>
        <v>-7.1060919336848744E-2</v>
      </c>
      <c r="CA192" s="39">
        <f t="shared" si="65"/>
        <v>-2.7491422695842482E-2</v>
      </c>
      <c r="CB192" s="40">
        <f t="shared" si="65"/>
        <v>-8.5195770595880849E-3</v>
      </c>
      <c r="CC192" s="2">
        <f t="shared" si="74"/>
        <v>0</v>
      </c>
      <c r="CD192" s="2">
        <f t="shared" si="74"/>
        <v>-13.622056758453571</v>
      </c>
      <c r="CE192" s="2">
        <f t="shared" si="74"/>
        <v>-121.51960574832532</v>
      </c>
      <c r="CF192" s="2">
        <f t="shared" si="66"/>
        <v>-710.60919336848747</v>
      </c>
      <c r="CG192" s="29">
        <f t="shared" si="66"/>
        <v>-274.91422695842482</v>
      </c>
      <c r="CH192" s="31">
        <f t="shared" si="66"/>
        <v>-85.195770595880845</v>
      </c>
      <c r="CI192" s="40">
        <f>IFERROR(M192/'Class Sum-WR'!M192,0)</f>
        <v>0.23341918513880183</v>
      </c>
    </row>
    <row r="193" spans="1:87" x14ac:dyDescent="0.2">
      <c r="A193" t="s">
        <v>46</v>
      </c>
      <c r="B193" t="s">
        <v>46</v>
      </c>
      <c r="C193" t="s">
        <v>85</v>
      </c>
      <c r="D193" t="s">
        <v>85</v>
      </c>
      <c r="E193" t="s">
        <v>84</v>
      </c>
      <c r="F193" s="27">
        <f t="shared" si="57"/>
        <v>46198</v>
      </c>
      <c r="G193" s="60" t="s">
        <v>39</v>
      </c>
      <c r="H193" s="28">
        <v>4.99</v>
      </c>
      <c r="I193" s="2">
        <v>6498.91</v>
      </c>
      <c r="J193" s="2">
        <v>347.77</v>
      </c>
      <c r="K193" s="2">
        <v>12148.33</v>
      </c>
      <c r="L193" s="29">
        <v>6598.61</v>
      </c>
      <c r="M193" s="30">
        <f t="shared" si="53"/>
        <v>25598.61</v>
      </c>
      <c r="N193" t="s">
        <v>49</v>
      </c>
      <c r="O193" t="s">
        <v>49</v>
      </c>
      <c r="P193" t="s">
        <v>85</v>
      </c>
      <c r="Q193" t="s">
        <v>85</v>
      </c>
      <c r="R193" t="s">
        <v>84</v>
      </c>
      <c r="S193" s="27">
        <f t="shared" si="58"/>
        <v>45834</v>
      </c>
      <c r="T193" s="60" t="s">
        <v>39</v>
      </c>
      <c r="U193" s="28">
        <v>-1215</v>
      </c>
      <c r="V193" s="2">
        <v>6774.03</v>
      </c>
      <c r="W193" s="2">
        <v>702.83</v>
      </c>
      <c r="X193" s="2">
        <v>15358.97</v>
      </c>
      <c r="Y193" s="29">
        <v>10678.65</v>
      </c>
      <c r="Z193" s="31">
        <f t="shared" si="54"/>
        <v>32299.479999999996</v>
      </c>
      <c r="AA193" s="32">
        <f t="shared" si="67"/>
        <v>1219.99</v>
      </c>
      <c r="AB193" s="5">
        <f t="shared" si="67"/>
        <v>-275.11999999999989</v>
      </c>
      <c r="AC193" s="5">
        <f t="shared" si="67"/>
        <v>-355.06000000000006</v>
      </c>
      <c r="AD193" s="5">
        <f t="shared" si="59"/>
        <v>-3210.6399999999994</v>
      </c>
      <c r="AE193" s="33">
        <f t="shared" si="59"/>
        <v>-4080.04</v>
      </c>
      <c r="AF193" s="34">
        <f t="shared" si="59"/>
        <v>-6700.8699999999953</v>
      </c>
      <c r="AG193" s="35">
        <f t="shared" si="68"/>
        <v>-1.0041069958847737</v>
      </c>
      <c r="AH193" s="7">
        <f t="shared" si="68"/>
        <v>-4.0613932917332798E-2</v>
      </c>
      <c r="AI193" s="7">
        <f t="shared" si="68"/>
        <v>-0.50518617588890635</v>
      </c>
      <c r="AJ193" s="7">
        <f t="shared" si="60"/>
        <v>-0.20904005932689493</v>
      </c>
      <c r="AK193" s="36">
        <f t="shared" si="60"/>
        <v>-0.38207451316411722</v>
      </c>
      <c r="AL193" s="37">
        <f t="shared" si="60"/>
        <v>-0.20746061546501665</v>
      </c>
      <c r="AM193" s="2">
        <v>4.99</v>
      </c>
      <c r="AN193" s="2">
        <v>1315.52</v>
      </c>
      <c r="AO193" s="2">
        <v>170.28</v>
      </c>
      <c r="AP193" s="2">
        <v>2890.08</v>
      </c>
      <c r="AQ193" s="29">
        <v>1742.13</v>
      </c>
      <c r="AR193" s="31">
        <f t="shared" si="55"/>
        <v>6123</v>
      </c>
      <c r="AS193" s="2">
        <v>-1215</v>
      </c>
      <c r="AT193" s="2">
        <v>1413.84</v>
      </c>
      <c r="AU193" s="2">
        <v>415.73</v>
      </c>
      <c r="AV193" s="2">
        <v>4466.32</v>
      </c>
      <c r="AW193" s="29">
        <v>3144.07</v>
      </c>
      <c r="AX193" s="31">
        <f t="shared" si="56"/>
        <v>8224.9599999999991</v>
      </c>
      <c r="AY193" s="5">
        <f t="shared" si="69"/>
        <v>1219.99</v>
      </c>
      <c r="AZ193" s="5">
        <f t="shared" si="69"/>
        <v>-98.319999999999936</v>
      </c>
      <c r="BA193" s="5">
        <f t="shared" si="69"/>
        <v>-245.45000000000002</v>
      </c>
      <c r="BB193" s="5">
        <f t="shared" si="61"/>
        <v>-1576.2399999999998</v>
      </c>
      <c r="BC193" s="33">
        <f t="shared" si="61"/>
        <v>-1401.94</v>
      </c>
      <c r="BD193" s="34">
        <f t="shared" si="61"/>
        <v>-2101.9599999999991</v>
      </c>
      <c r="BE193" s="7">
        <f t="shared" si="70"/>
        <v>-1.0041069958847737</v>
      </c>
      <c r="BF193" s="7">
        <f t="shared" si="70"/>
        <v>-6.9541107904713365E-2</v>
      </c>
      <c r="BG193" s="7">
        <f t="shared" si="70"/>
        <v>-0.59040723546532603</v>
      </c>
      <c r="BH193" s="7">
        <f t="shared" si="62"/>
        <v>-0.35291694280750147</v>
      </c>
      <c r="BI193" s="36">
        <f t="shared" si="62"/>
        <v>-0.44589974141797095</v>
      </c>
      <c r="BJ193" s="37">
        <f t="shared" si="62"/>
        <v>-0.25555868964712281</v>
      </c>
      <c r="BK193" s="38">
        <f t="shared" si="71"/>
        <v>1</v>
      </c>
      <c r="BL193" s="38">
        <f t="shared" si="71"/>
        <v>0.20242163685910405</v>
      </c>
      <c r="BM193" s="38">
        <f t="shared" si="71"/>
        <v>0.48963395347499789</v>
      </c>
      <c r="BN193" s="38">
        <f t="shared" si="63"/>
        <v>0.23789936559181385</v>
      </c>
      <c r="BO193" s="39">
        <f t="shared" si="63"/>
        <v>0.26401469400373717</v>
      </c>
      <c r="BP193" s="40">
        <f t="shared" si="63"/>
        <v>0.23919267491477075</v>
      </c>
      <c r="BQ193" s="38">
        <f t="shared" si="72"/>
        <v>1</v>
      </c>
      <c r="BR193" s="38">
        <f t="shared" si="72"/>
        <v>0.20871475325618574</v>
      </c>
      <c r="BS193" s="38">
        <f t="shared" si="72"/>
        <v>0.59150861517009801</v>
      </c>
      <c r="BT193" s="38">
        <f t="shared" si="64"/>
        <v>0.29079554162811699</v>
      </c>
      <c r="BU193" s="39">
        <f t="shared" si="64"/>
        <v>0.29442579352258952</v>
      </c>
      <c r="BV193" s="40">
        <f t="shared" si="64"/>
        <v>0.25464682403555722</v>
      </c>
      <c r="BW193" s="38">
        <f t="shared" si="73"/>
        <v>0</v>
      </c>
      <c r="BX193" s="38">
        <f t="shared" si="73"/>
        <v>-6.2931163970816884E-3</v>
      </c>
      <c r="BY193" s="38">
        <f t="shared" si="73"/>
        <v>-0.10187466169510012</v>
      </c>
      <c r="BZ193" s="38">
        <f t="shared" si="65"/>
        <v>-5.2896176036303144E-2</v>
      </c>
      <c r="CA193" s="39">
        <f t="shared" si="65"/>
        <v>-3.0411099518852347E-2</v>
      </c>
      <c r="CB193" s="40">
        <f t="shared" si="65"/>
        <v>-1.5454149120786465E-2</v>
      </c>
      <c r="CC193" s="2">
        <f t="shared" si="74"/>
        <v>0</v>
      </c>
      <c r="CD193" s="2">
        <f t="shared" si="74"/>
        <v>-62.931163970816883</v>
      </c>
      <c r="CE193" s="2">
        <f t="shared" si="74"/>
        <v>-1018.7466169510012</v>
      </c>
      <c r="CF193" s="2">
        <f t="shared" si="66"/>
        <v>-528.96176036303143</v>
      </c>
      <c r="CG193" s="29">
        <f t="shared" si="66"/>
        <v>-304.11099518852348</v>
      </c>
      <c r="CH193" s="31">
        <f t="shared" si="66"/>
        <v>-154.54149120786465</v>
      </c>
      <c r="CI193" s="40">
        <f>IFERROR(M193/'Class Sum-WR'!M193,0)</f>
        <v>0.24944964619590557</v>
      </c>
    </row>
    <row r="194" spans="1:87" x14ac:dyDescent="0.2">
      <c r="A194" t="s">
        <v>46</v>
      </c>
      <c r="B194" t="s">
        <v>46</v>
      </c>
      <c r="C194" t="s">
        <v>85</v>
      </c>
      <c r="D194" t="s">
        <v>85</v>
      </c>
      <c r="E194" t="s">
        <v>84</v>
      </c>
      <c r="F194" s="27">
        <f t="shared" si="57"/>
        <v>46199</v>
      </c>
      <c r="G194" s="60" t="s">
        <v>40</v>
      </c>
      <c r="H194" s="28">
        <v>-29.98</v>
      </c>
      <c r="I194" s="2">
        <v>10774.81</v>
      </c>
      <c r="J194" s="2">
        <v>827.3</v>
      </c>
      <c r="K194" s="2">
        <v>20401.349999999999</v>
      </c>
      <c r="L194" s="29">
        <v>9786.7800000000007</v>
      </c>
      <c r="M194" s="30">
        <f t="shared" si="53"/>
        <v>41760.259999999995</v>
      </c>
      <c r="N194" t="s">
        <v>49</v>
      </c>
      <c r="O194" t="s">
        <v>49</v>
      </c>
      <c r="P194" t="s">
        <v>85</v>
      </c>
      <c r="Q194" t="s">
        <v>85</v>
      </c>
      <c r="R194" t="s">
        <v>84</v>
      </c>
      <c r="S194" s="27">
        <f t="shared" si="58"/>
        <v>45835</v>
      </c>
      <c r="T194" s="60" t="s">
        <v>40</v>
      </c>
      <c r="U194" s="28">
        <v>-1735.01</v>
      </c>
      <c r="V194" s="2">
        <v>12503.39</v>
      </c>
      <c r="W194" s="2">
        <v>801.51</v>
      </c>
      <c r="X194" s="2">
        <v>23724.61</v>
      </c>
      <c r="Y194" s="29">
        <v>15035.44</v>
      </c>
      <c r="Z194" s="31">
        <f t="shared" si="54"/>
        <v>50329.94</v>
      </c>
      <c r="AA194" s="32">
        <f t="shared" si="67"/>
        <v>1705.03</v>
      </c>
      <c r="AB194" s="5">
        <f t="shared" si="67"/>
        <v>-1728.58</v>
      </c>
      <c r="AC194" s="5">
        <f t="shared" si="67"/>
        <v>25.789999999999964</v>
      </c>
      <c r="AD194" s="5">
        <f t="shared" si="59"/>
        <v>-3323.260000000002</v>
      </c>
      <c r="AE194" s="33">
        <f t="shared" si="59"/>
        <v>-5248.66</v>
      </c>
      <c r="AF194" s="34">
        <f t="shared" si="59"/>
        <v>-8569.6800000000076</v>
      </c>
      <c r="AG194" s="35">
        <f t="shared" si="68"/>
        <v>-0.98272056068841096</v>
      </c>
      <c r="AH194" s="7">
        <f t="shared" si="68"/>
        <v>-0.1382489068964497</v>
      </c>
      <c r="AI194" s="7">
        <f t="shared" si="68"/>
        <v>3.2176766353507712E-2</v>
      </c>
      <c r="AJ194" s="7">
        <f t="shared" si="60"/>
        <v>-0.14007648597806252</v>
      </c>
      <c r="AK194" s="36">
        <f t="shared" si="60"/>
        <v>-0.34908589306332238</v>
      </c>
      <c r="AL194" s="37">
        <f t="shared" si="60"/>
        <v>-0.17027002217765425</v>
      </c>
      <c r="AM194" s="2">
        <v>-29.98</v>
      </c>
      <c r="AN194" s="2">
        <v>2240.63</v>
      </c>
      <c r="AO194" s="2">
        <v>490.07</v>
      </c>
      <c r="AP194" s="2">
        <v>4947.97</v>
      </c>
      <c r="AQ194" s="29">
        <v>2556.88</v>
      </c>
      <c r="AR194" s="31">
        <f t="shared" si="55"/>
        <v>10205.57</v>
      </c>
      <c r="AS194" s="2">
        <v>-1735.01</v>
      </c>
      <c r="AT194" s="2">
        <v>2709.67</v>
      </c>
      <c r="AU194" s="2">
        <v>381.94</v>
      </c>
      <c r="AV194" s="2">
        <v>7138.16</v>
      </c>
      <c r="AW194" s="29">
        <v>4488.37</v>
      </c>
      <c r="AX194" s="31">
        <f t="shared" si="56"/>
        <v>12983.130000000001</v>
      </c>
      <c r="AY194" s="5">
        <f t="shared" si="69"/>
        <v>1705.03</v>
      </c>
      <c r="AZ194" s="5">
        <f t="shared" si="69"/>
        <v>-469.03999999999996</v>
      </c>
      <c r="BA194" s="5">
        <f t="shared" si="69"/>
        <v>108.13</v>
      </c>
      <c r="BB194" s="5">
        <f t="shared" si="61"/>
        <v>-2190.1899999999996</v>
      </c>
      <c r="BC194" s="33">
        <f t="shared" si="61"/>
        <v>-1931.4899999999998</v>
      </c>
      <c r="BD194" s="34">
        <f t="shared" si="61"/>
        <v>-2777.5600000000013</v>
      </c>
      <c r="BE194" s="7">
        <f t="shared" si="70"/>
        <v>-0.98272056068841096</v>
      </c>
      <c r="BF194" s="7">
        <f t="shared" si="70"/>
        <v>-0.17309856919846325</v>
      </c>
      <c r="BG194" s="7">
        <f t="shared" si="70"/>
        <v>0.28310729433942505</v>
      </c>
      <c r="BH194" s="7">
        <f t="shared" si="62"/>
        <v>-0.30682837033633314</v>
      </c>
      <c r="BI194" s="36">
        <f t="shared" si="62"/>
        <v>-0.43033216958494952</v>
      </c>
      <c r="BJ194" s="37">
        <f t="shared" si="62"/>
        <v>-0.21393608474997949</v>
      </c>
      <c r="BK194" s="38">
        <f t="shared" si="71"/>
        <v>1</v>
      </c>
      <c r="BL194" s="38">
        <f t="shared" si="71"/>
        <v>0.20795076664924952</v>
      </c>
      <c r="BM194" s="38">
        <f t="shared" si="71"/>
        <v>0.59237277891937634</v>
      </c>
      <c r="BN194" s="38">
        <f t="shared" si="63"/>
        <v>0.24253149914098826</v>
      </c>
      <c r="BO194" s="39">
        <f t="shared" si="63"/>
        <v>0.26125855490774291</v>
      </c>
      <c r="BP194" s="40">
        <f t="shared" si="63"/>
        <v>0.24438473323681417</v>
      </c>
      <c r="BQ194" s="38">
        <f t="shared" si="72"/>
        <v>1</v>
      </c>
      <c r="BR194" s="38">
        <f t="shared" si="72"/>
        <v>0.21671482693893418</v>
      </c>
      <c r="BS194" s="38">
        <f t="shared" si="72"/>
        <v>0.47652555800925755</v>
      </c>
      <c r="BT194" s="38">
        <f t="shared" si="64"/>
        <v>0.30087575728325988</v>
      </c>
      <c r="BU194" s="39">
        <f t="shared" si="64"/>
        <v>0.29851936491383024</v>
      </c>
      <c r="BV194" s="40">
        <f t="shared" si="64"/>
        <v>0.25796037110316444</v>
      </c>
      <c r="BW194" s="38">
        <f t="shared" si="73"/>
        <v>0</v>
      </c>
      <c r="BX194" s="38">
        <f t="shared" si="73"/>
        <v>-8.7640602896846553E-3</v>
      </c>
      <c r="BY194" s="38">
        <f t="shared" si="73"/>
        <v>0.11584722091011879</v>
      </c>
      <c r="BZ194" s="38">
        <f t="shared" si="65"/>
        <v>-5.8344258142271621E-2</v>
      </c>
      <c r="CA194" s="39">
        <f t="shared" si="65"/>
        <v>-3.726081000608733E-2</v>
      </c>
      <c r="CB194" s="40">
        <f t="shared" si="65"/>
        <v>-1.3575637866350271E-2</v>
      </c>
      <c r="CC194" s="2">
        <f t="shared" si="74"/>
        <v>0</v>
      </c>
      <c r="CD194" s="2">
        <f t="shared" si="74"/>
        <v>-87.640602896846559</v>
      </c>
      <c r="CE194" s="2">
        <f t="shared" si="74"/>
        <v>1158.4722091011879</v>
      </c>
      <c r="CF194" s="2">
        <f t="shared" si="66"/>
        <v>-583.44258142271622</v>
      </c>
      <c r="CG194" s="29">
        <f t="shared" si="66"/>
        <v>-372.60810006087331</v>
      </c>
      <c r="CH194" s="31">
        <f t="shared" si="66"/>
        <v>-135.75637866350272</v>
      </c>
      <c r="CI194" s="40">
        <f>IFERROR(M194/'Class Sum-WR'!M194,0)</f>
        <v>0.30040153997991581</v>
      </c>
    </row>
    <row r="195" spans="1:87" ht="13.5" thickBot="1" x14ac:dyDescent="0.25">
      <c r="A195" t="s">
        <v>46</v>
      </c>
      <c r="B195" t="s">
        <v>46</v>
      </c>
      <c r="C195" t="s">
        <v>85</v>
      </c>
      <c r="D195" t="s">
        <v>85</v>
      </c>
      <c r="E195" t="s">
        <v>84</v>
      </c>
      <c r="F195" s="41">
        <f t="shared" si="57"/>
        <v>46200</v>
      </c>
      <c r="G195" s="61" t="s">
        <v>41</v>
      </c>
      <c r="H195" s="43">
        <v>-44.97</v>
      </c>
      <c r="I195" s="44">
        <v>10419.15</v>
      </c>
      <c r="J195" s="44">
        <v>1103.4100000000001</v>
      </c>
      <c r="K195" s="44">
        <v>20774.12</v>
      </c>
      <c r="L195" s="45">
        <v>11971.64</v>
      </c>
      <c r="M195" s="46">
        <f t="shared" si="53"/>
        <v>44223.35</v>
      </c>
      <c r="N195" t="s">
        <v>49</v>
      </c>
      <c r="O195" t="s">
        <v>49</v>
      </c>
      <c r="P195" t="s">
        <v>85</v>
      </c>
      <c r="Q195" t="s">
        <v>85</v>
      </c>
      <c r="R195" t="s">
        <v>84</v>
      </c>
      <c r="S195" s="41">
        <f t="shared" si="58"/>
        <v>45836</v>
      </c>
      <c r="T195" s="61" t="s">
        <v>41</v>
      </c>
      <c r="U195" s="43">
        <v>-1485</v>
      </c>
      <c r="V195" s="44">
        <v>12578.62</v>
      </c>
      <c r="W195" s="44">
        <v>948.79</v>
      </c>
      <c r="X195" s="44">
        <v>22985.78</v>
      </c>
      <c r="Y195" s="45">
        <v>11192.68</v>
      </c>
      <c r="Z195" s="47">
        <f t="shared" si="54"/>
        <v>46220.87</v>
      </c>
      <c r="AA195" s="48">
        <f t="shared" si="67"/>
        <v>1440.03</v>
      </c>
      <c r="AB195" s="49">
        <f t="shared" si="67"/>
        <v>-2159.4700000000012</v>
      </c>
      <c r="AC195" s="49">
        <f t="shared" si="67"/>
        <v>154.62000000000012</v>
      </c>
      <c r="AD195" s="49">
        <f t="shared" si="59"/>
        <v>-2211.66</v>
      </c>
      <c r="AE195" s="50">
        <f t="shared" si="59"/>
        <v>778.95999999999913</v>
      </c>
      <c r="AF195" s="51">
        <f t="shared" si="59"/>
        <v>-1997.5200000000041</v>
      </c>
      <c r="AG195" s="52">
        <f t="shared" si="68"/>
        <v>-0.96971717171717164</v>
      </c>
      <c r="AH195" s="53">
        <f t="shared" si="68"/>
        <v>-0.17167781521343367</v>
      </c>
      <c r="AI195" s="53">
        <f t="shared" si="68"/>
        <v>0.16296546127172518</v>
      </c>
      <c r="AJ195" s="53">
        <f t="shared" si="60"/>
        <v>-9.6218618641612338E-2</v>
      </c>
      <c r="AK195" s="54">
        <f t="shared" si="60"/>
        <v>6.9595485620959338E-2</v>
      </c>
      <c r="AL195" s="55">
        <f t="shared" si="60"/>
        <v>-4.3216841223456072E-2</v>
      </c>
      <c r="AM195" s="44">
        <v>-44.97</v>
      </c>
      <c r="AN195" s="44">
        <v>2147.61</v>
      </c>
      <c r="AO195" s="44">
        <v>482.96</v>
      </c>
      <c r="AP195" s="44">
        <v>5080.37</v>
      </c>
      <c r="AQ195" s="45">
        <v>3263.06</v>
      </c>
      <c r="AR195" s="47">
        <f t="shared" si="55"/>
        <v>10929.03</v>
      </c>
      <c r="AS195" s="44">
        <v>-1485</v>
      </c>
      <c r="AT195" s="44">
        <v>2705.65</v>
      </c>
      <c r="AU195" s="44">
        <v>433.33</v>
      </c>
      <c r="AV195" s="44">
        <v>7032.2</v>
      </c>
      <c r="AW195" s="45">
        <v>3324.99</v>
      </c>
      <c r="AX195" s="47">
        <f t="shared" si="56"/>
        <v>12011.17</v>
      </c>
      <c r="AY195" s="49">
        <f t="shared" si="69"/>
        <v>1440.03</v>
      </c>
      <c r="AZ195" s="49">
        <f t="shared" si="69"/>
        <v>-558.04</v>
      </c>
      <c r="BA195" s="49">
        <f t="shared" si="69"/>
        <v>49.629999999999995</v>
      </c>
      <c r="BB195" s="49">
        <f t="shared" si="61"/>
        <v>-1951.83</v>
      </c>
      <c r="BC195" s="50">
        <f t="shared" si="61"/>
        <v>-61.929999999999836</v>
      </c>
      <c r="BD195" s="51">
        <f t="shared" si="61"/>
        <v>-1082.1399999999994</v>
      </c>
      <c r="BE195" s="53">
        <f t="shared" si="70"/>
        <v>-0.96971717171717164</v>
      </c>
      <c r="BF195" s="53">
        <f t="shared" si="70"/>
        <v>-0.20624988450095169</v>
      </c>
      <c r="BG195" s="53">
        <f t="shared" si="70"/>
        <v>0.1145316502434634</v>
      </c>
      <c r="BH195" s="53">
        <f t="shared" si="62"/>
        <v>-0.2775560990870567</v>
      </c>
      <c r="BI195" s="54">
        <f t="shared" si="62"/>
        <v>-1.8625619926676423E-2</v>
      </c>
      <c r="BJ195" s="55">
        <f t="shared" si="62"/>
        <v>-9.009447039713861E-2</v>
      </c>
      <c r="BK195" s="56">
        <f t="shared" si="71"/>
        <v>1</v>
      </c>
      <c r="BL195" s="56">
        <f t="shared" si="71"/>
        <v>0.20612142065331626</v>
      </c>
      <c r="BM195" s="56">
        <f t="shared" si="71"/>
        <v>0.43769768263836645</v>
      </c>
      <c r="BN195" s="56">
        <f t="shared" si="63"/>
        <v>0.24455283785787316</v>
      </c>
      <c r="BO195" s="57">
        <f t="shared" si="63"/>
        <v>0.27256583057960315</v>
      </c>
      <c r="BP195" s="58">
        <f t="shared" si="63"/>
        <v>0.24713256684534304</v>
      </c>
      <c r="BQ195" s="56">
        <f t="shared" si="72"/>
        <v>1</v>
      </c>
      <c r="BR195" s="56">
        <f t="shared" si="72"/>
        <v>0.21509911262125733</v>
      </c>
      <c r="BS195" s="56">
        <f t="shared" si="72"/>
        <v>0.45671855732037647</v>
      </c>
      <c r="BT195" s="56">
        <f t="shared" si="64"/>
        <v>0.30593697494711947</v>
      </c>
      <c r="BU195" s="57">
        <f t="shared" si="64"/>
        <v>0.29706826247154389</v>
      </c>
      <c r="BV195" s="58">
        <f t="shared" si="64"/>
        <v>0.25986464555946265</v>
      </c>
      <c r="BW195" s="56">
        <f t="shared" si="73"/>
        <v>0</v>
      </c>
      <c r="BX195" s="56">
        <f t="shared" si="73"/>
        <v>-8.9776919679410705E-3</v>
      </c>
      <c r="BY195" s="56">
        <f t="shared" si="73"/>
        <v>-1.9020874682010025E-2</v>
      </c>
      <c r="BZ195" s="56">
        <f t="shared" si="65"/>
        <v>-6.138413708924631E-2</v>
      </c>
      <c r="CA195" s="57">
        <f t="shared" si="65"/>
        <v>-2.4502431891940735E-2</v>
      </c>
      <c r="CB195" s="58">
        <f t="shared" si="65"/>
        <v>-1.2732078714119605E-2</v>
      </c>
      <c r="CC195" s="44">
        <f t="shared" si="74"/>
        <v>0</v>
      </c>
      <c r="CD195" s="44">
        <f t="shared" si="74"/>
        <v>-89.77691967941071</v>
      </c>
      <c r="CE195" s="44">
        <f t="shared" si="74"/>
        <v>-190.20874682010026</v>
      </c>
      <c r="CF195" s="44">
        <f t="shared" si="66"/>
        <v>-613.84137089246315</v>
      </c>
      <c r="CG195" s="45">
        <f t="shared" si="66"/>
        <v>-245.02431891940734</v>
      </c>
      <c r="CH195" s="47">
        <f t="shared" si="66"/>
        <v>-127.32078714119605</v>
      </c>
      <c r="CI195" s="58">
        <f>IFERROR(M195/'Class Sum-WR'!M195,0)</f>
        <v>0.41077034039246868</v>
      </c>
    </row>
    <row r="196" spans="1:87" x14ac:dyDescent="0.2">
      <c r="A196" t="s">
        <v>46</v>
      </c>
      <c r="B196" t="s">
        <v>46</v>
      </c>
      <c r="C196" t="s">
        <v>92</v>
      </c>
      <c r="D196" t="s">
        <v>85</v>
      </c>
      <c r="E196" t="s">
        <v>88</v>
      </c>
      <c r="F196" s="27">
        <f t="shared" si="57"/>
        <v>46201</v>
      </c>
      <c r="G196" s="60" t="s">
        <v>35</v>
      </c>
      <c r="H196" s="28">
        <v>-44.97</v>
      </c>
      <c r="I196" s="2">
        <v>6088.34</v>
      </c>
      <c r="J196" s="2">
        <v>386.86</v>
      </c>
      <c r="K196" s="2">
        <v>9916.61</v>
      </c>
      <c r="L196" s="29">
        <v>6682.93</v>
      </c>
      <c r="M196" s="30">
        <f t="shared" si="53"/>
        <v>23029.77</v>
      </c>
      <c r="N196" t="s">
        <v>49</v>
      </c>
      <c r="O196" t="s">
        <v>49</v>
      </c>
      <c r="P196" t="s">
        <v>92</v>
      </c>
      <c r="Q196" t="s">
        <v>85</v>
      </c>
      <c r="R196" t="s">
        <v>88</v>
      </c>
      <c r="S196" s="27">
        <f t="shared" si="58"/>
        <v>45837</v>
      </c>
      <c r="T196" s="60" t="s">
        <v>35</v>
      </c>
      <c r="U196" s="28">
        <v>-885</v>
      </c>
      <c r="V196" s="2">
        <v>4957.54</v>
      </c>
      <c r="W196" s="2">
        <v>30.54</v>
      </c>
      <c r="X196" s="2">
        <v>11742.17</v>
      </c>
      <c r="Y196" s="29">
        <v>8332.9</v>
      </c>
      <c r="Z196" s="31">
        <f t="shared" si="54"/>
        <v>24178.15</v>
      </c>
      <c r="AA196" s="32">
        <f t="shared" si="67"/>
        <v>840.03</v>
      </c>
      <c r="AB196" s="5">
        <f t="shared" si="67"/>
        <v>1130.8000000000002</v>
      </c>
      <c r="AC196" s="5">
        <f t="shared" si="67"/>
        <v>356.32</v>
      </c>
      <c r="AD196" s="5">
        <f t="shared" si="59"/>
        <v>-1825.5599999999995</v>
      </c>
      <c r="AE196" s="33">
        <f t="shared" si="59"/>
        <v>-1649.9699999999993</v>
      </c>
      <c r="AF196" s="34">
        <f t="shared" si="59"/>
        <v>-1148.380000000001</v>
      </c>
      <c r="AG196" s="35">
        <f t="shared" si="68"/>
        <v>-0.94918644067796609</v>
      </c>
      <c r="AH196" s="7">
        <f t="shared" si="68"/>
        <v>0.22809699972163616</v>
      </c>
      <c r="AI196" s="7">
        <f t="shared" si="68"/>
        <v>11.66732154551408</v>
      </c>
      <c r="AJ196" s="7">
        <f t="shared" si="60"/>
        <v>-0.15547041134645465</v>
      </c>
      <c r="AK196" s="36">
        <f t="shared" si="60"/>
        <v>-0.19800669634821003</v>
      </c>
      <c r="AL196" s="37">
        <f t="shared" si="60"/>
        <v>-4.7496603338137988E-2</v>
      </c>
      <c r="AM196" s="2">
        <v>-44.97</v>
      </c>
      <c r="AN196" s="2">
        <v>1293.78</v>
      </c>
      <c r="AO196" s="2">
        <v>136.79</v>
      </c>
      <c r="AP196" s="2">
        <v>2566.65</v>
      </c>
      <c r="AQ196" s="29">
        <v>1859.34</v>
      </c>
      <c r="AR196" s="31">
        <f t="shared" si="55"/>
        <v>5811.59</v>
      </c>
      <c r="AS196" s="2">
        <v>-885</v>
      </c>
      <c r="AT196" s="2">
        <v>1004.69</v>
      </c>
      <c r="AU196" s="2">
        <v>-119.81</v>
      </c>
      <c r="AV196" s="2">
        <v>3629.14</v>
      </c>
      <c r="AW196" s="29">
        <v>2469.54</v>
      </c>
      <c r="AX196" s="31">
        <f t="shared" si="56"/>
        <v>6098.5599999999995</v>
      </c>
      <c r="AY196" s="5">
        <f t="shared" si="69"/>
        <v>840.03</v>
      </c>
      <c r="AZ196" s="5">
        <f t="shared" si="69"/>
        <v>289.08999999999992</v>
      </c>
      <c r="BA196" s="5">
        <f t="shared" si="69"/>
        <v>256.60000000000002</v>
      </c>
      <c r="BB196" s="5">
        <f t="shared" si="61"/>
        <v>-1062.4899999999998</v>
      </c>
      <c r="BC196" s="33">
        <f t="shared" si="61"/>
        <v>-610.20000000000005</v>
      </c>
      <c r="BD196" s="34">
        <f t="shared" si="61"/>
        <v>-286.96999999999935</v>
      </c>
      <c r="BE196" s="7">
        <f t="shared" si="70"/>
        <v>-0.94918644067796609</v>
      </c>
      <c r="BF196" s="7">
        <f t="shared" si="70"/>
        <v>0.28774049706874749</v>
      </c>
      <c r="BG196" s="7">
        <f t="shared" si="70"/>
        <v>-2.1417243969618562</v>
      </c>
      <c r="BH196" s="7">
        <f t="shared" si="62"/>
        <v>-0.29276633031517102</v>
      </c>
      <c r="BI196" s="36">
        <f t="shared" si="62"/>
        <v>-0.24709055127675603</v>
      </c>
      <c r="BJ196" s="37">
        <f t="shared" si="62"/>
        <v>-4.7055370448105677E-2</v>
      </c>
      <c r="BK196" s="38">
        <f t="shared" si="71"/>
        <v>1</v>
      </c>
      <c r="BL196" s="38">
        <f t="shared" si="71"/>
        <v>0.21250127292496804</v>
      </c>
      <c r="BM196" s="38">
        <f t="shared" si="71"/>
        <v>0.3535904461562322</v>
      </c>
      <c r="BN196" s="38">
        <f t="shared" si="63"/>
        <v>0.25882332772993999</v>
      </c>
      <c r="BO196" s="39">
        <f t="shared" si="63"/>
        <v>0.27822227675585409</v>
      </c>
      <c r="BP196" s="40">
        <f t="shared" si="63"/>
        <v>0.25235119586517801</v>
      </c>
      <c r="BQ196" s="38">
        <f t="shared" si="72"/>
        <v>1</v>
      </c>
      <c r="BR196" s="38">
        <f t="shared" si="72"/>
        <v>0.20265898005865815</v>
      </c>
      <c r="BS196" s="38">
        <f t="shared" si="72"/>
        <v>-3.9230517354289458</v>
      </c>
      <c r="BT196" s="38">
        <f t="shared" si="64"/>
        <v>0.30906893700227467</v>
      </c>
      <c r="BU196" s="39">
        <f t="shared" si="64"/>
        <v>0.29636021073095803</v>
      </c>
      <c r="BV196" s="40">
        <f t="shared" si="64"/>
        <v>0.25223435209062722</v>
      </c>
      <c r="BW196" s="38">
        <f t="shared" si="73"/>
        <v>0</v>
      </c>
      <c r="BX196" s="38">
        <f t="shared" si="73"/>
        <v>9.8422928663098874E-3</v>
      </c>
      <c r="BY196" s="38">
        <f t="shared" si="73"/>
        <v>4.2766421815851778</v>
      </c>
      <c r="BZ196" s="38">
        <f t="shared" si="65"/>
        <v>-5.0245609272334679E-2</v>
      </c>
      <c r="CA196" s="39">
        <f t="shared" si="65"/>
        <v>-1.8137933975103937E-2</v>
      </c>
      <c r="CB196" s="40">
        <f t="shared" si="65"/>
        <v>1.1684377455078998E-4</v>
      </c>
      <c r="CC196" s="2">
        <f t="shared" si="74"/>
        <v>0</v>
      </c>
      <c r="CD196" s="2">
        <f t="shared" si="74"/>
        <v>98.422928663098872</v>
      </c>
      <c r="CE196" s="2">
        <f t="shared" si="74"/>
        <v>42766.421815851776</v>
      </c>
      <c r="CF196" s="2">
        <f t="shared" si="66"/>
        <v>-502.45609272334679</v>
      </c>
      <c r="CG196" s="29">
        <f t="shared" si="66"/>
        <v>-181.37933975103937</v>
      </c>
      <c r="CH196" s="31">
        <f t="shared" si="66"/>
        <v>1.1684377455078998</v>
      </c>
      <c r="CI196" s="40">
        <f>IFERROR(M196/'Class Sum-WR'!M196,0)</f>
        <v>0.30313900082123452</v>
      </c>
    </row>
    <row r="197" spans="1:87" x14ac:dyDescent="0.2">
      <c r="A197" t="s">
        <v>46</v>
      </c>
      <c r="B197" t="s">
        <v>46</v>
      </c>
      <c r="C197" t="s">
        <v>92</v>
      </c>
      <c r="D197" t="s">
        <v>85</v>
      </c>
      <c r="E197" t="s">
        <v>88</v>
      </c>
      <c r="F197" s="27">
        <f t="shared" si="57"/>
        <v>46202</v>
      </c>
      <c r="G197" s="60" t="s">
        <v>36</v>
      </c>
      <c r="H197" s="28">
        <v>0</v>
      </c>
      <c r="I197" s="2">
        <v>4339.6000000000004</v>
      </c>
      <c r="J197" s="2">
        <v>145.82</v>
      </c>
      <c r="K197" s="2">
        <v>8853.27</v>
      </c>
      <c r="L197" s="29">
        <v>5735.8</v>
      </c>
      <c r="M197" s="30">
        <f t="shared" si="53"/>
        <v>19074.490000000002</v>
      </c>
      <c r="N197" t="s">
        <v>49</v>
      </c>
      <c r="O197" t="s">
        <v>49</v>
      </c>
      <c r="P197" t="s">
        <v>92</v>
      </c>
      <c r="Q197" t="s">
        <v>85</v>
      </c>
      <c r="R197" t="s">
        <v>88</v>
      </c>
      <c r="S197" s="27">
        <f t="shared" si="58"/>
        <v>45838</v>
      </c>
      <c r="T197" s="60" t="s">
        <v>36</v>
      </c>
      <c r="U197" s="28">
        <v>-15</v>
      </c>
      <c r="V197" s="2">
        <v>3414.11</v>
      </c>
      <c r="W197" s="2">
        <v>-28.57</v>
      </c>
      <c r="X197" s="2">
        <v>9967.56</v>
      </c>
      <c r="Y197" s="29">
        <v>6327.8</v>
      </c>
      <c r="Z197" s="31">
        <f t="shared" si="54"/>
        <v>19665.899999999998</v>
      </c>
      <c r="AA197" s="32">
        <f t="shared" si="67"/>
        <v>15</v>
      </c>
      <c r="AB197" s="5">
        <f t="shared" si="67"/>
        <v>925.49000000000024</v>
      </c>
      <c r="AC197" s="5">
        <f t="shared" si="67"/>
        <v>174.39</v>
      </c>
      <c r="AD197" s="5">
        <f t="shared" si="59"/>
        <v>-1114.2899999999991</v>
      </c>
      <c r="AE197" s="33">
        <f t="shared" si="59"/>
        <v>-592</v>
      </c>
      <c r="AF197" s="34">
        <f t="shared" si="59"/>
        <v>-591.40999999999622</v>
      </c>
      <c r="AG197" s="35">
        <f t="shared" si="68"/>
        <v>-1</v>
      </c>
      <c r="AH197" s="7">
        <f t="shared" si="68"/>
        <v>0.27107796761088548</v>
      </c>
      <c r="AI197" s="7">
        <f t="shared" si="68"/>
        <v>-6.1039551977598876</v>
      </c>
      <c r="AJ197" s="7">
        <f t="shared" si="60"/>
        <v>-0.11179165211947549</v>
      </c>
      <c r="AK197" s="36">
        <f t="shared" si="60"/>
        <v>-9.355542210562913E-2</v>
      </c>
      <c r="AL197" s="37">
        <f t="shared" si="60"/>
        <v>-3.0072867247367081E-2</v>
      </c>
      <c r="AM197" s="2">
        <v>0</v>
      </c>
      <c r="AN197" s="2">
        <v>781.71</v>
      </c>
      <c r="AO197" s="2">
        <v>-26.94</v>
      </c>
      <c r="AP197" s="2">
        <v>2056.4</v>
      </c>
      <c r="AQ197" s="29">
        <v>1460.45</v>
      </c>
      <c r="AR197" s="31">
        <f t="shared" si="55"/>
        <v>4271.62</v>
      </c>
      <c r="AS197" s="2">
        <v>-15</v>
      </c>
      <c r="AT197" s="2">
        <v>698.61</v>
      </c>
      <c r="AU197" s="2">
        <v>58.13</v>
      </c>
      <c r="AV197" s="2">
        <v>2925.12</v>
      </c>
      <c r="AW197" s="29">
        <v>1913.24</v>
      </c>
      <c r="AX197" s="31">
        <f t="shared" si="56"/>
        <v>5580.0999999999995</v>
      </c>
      <c r="AY197" s="5">
        <f t="shared" si="69"/>
        <v>15</v>
      </c>
      <c r="AZ197" s="5">
        <f t="shared" si="69"/>
        <v>83.100000000000023</v>
      </c>
      <c r="BA197" s="5">
        <f t="shared" si="69"/>
        <v>-85.070000000000007</v>
      </c>
      <c r="BB197" s="5">
        <f t="shared" si="61"/>
        <v>-868.7199999999998</v>
      </c>
      <c r="BC197" s="33">
        <f t="shared" si="61"/>
        <v>-452.78999999999996</v>
      </c>
      <c r="BD197" s="34">
        <f t="shared" si="61"/>
        <v>-1308.4799999999996</v>
      </c>
      <c r="BE197" s="7">
        <f t="shared" si="70"/>
        <v>-1</v>
      </c>
      <c r="BF197" s="7">
        <f t="shared" si="70"/>
        <v>0.11895048739640146</v>
      </c>
      <c r="BG197" s="7">
        <f t="shared" si="70"/>
        <v>-1.46344400481679</v>
      </c>
      <c r="BH197" s="7">
        <f t="shared" si="62"/>
        <v>-0.29698610655289348</v>
      </c>
      <c r="BI197" s="36">
        <f t="shared" si="62"/>
        <v>-0.23666137024105705</v>
      </c>
      <c r="BJ197" s="37">
        <f t="shared" si="62"/>
        <v>-0.23449042131861431</v>
      </c>
      <c r="BK197" s="38">
        <f t="shared" si="71"/>
        <v>0</v>
      </c>
      <c r="BL197" s="38">
        <f t="shared" si="71"/>
        <v>0.18013411374320212</v>
      </c>
      <c r="BM197" s="38">
        <f t="shared" si="71"/>
        <v>-0.18474831984638598</v>
      </c>
      <c r="BN197" s="38">
        <f t="shared" si="63"/>
        <v>0.23227575799676278</v>
      </c>
      <c r="BO197" s="39">
        <f t="shared" si="63"/>
        <v>0.25462010530353218</v>
      </c>
      <c r="BP197" s="40">
        <f t="shared" si="63"/>
        <v>0.22394412642225295</v>
      </c>
      <c r="BQ197" s="38">
        <f t="shared" si="72"/>
        <v>1</v>
      </c>
      <c r="BR197" s="38">
        <f t="shared" si="72"/>
        <v>0.2046243384073741</v>
      </c>
      <c r="BS197" s="38">
        <f t="shared" si="72"/>
        <v>-2.0346517325866293</v>
      </c>
      <c r="BT197" s="38">
        <f t="shared" si="64"/>
        <v>0.29346399720693933</v>
      </c>
      <c r="BU197" s="39">
        <f t="shared" si="64"/>
        <v>0.30235468883340183</v>
      </c>
      <c r="BV197" s="40">
        <f t="shared" si="64"/>
        <v>0.28374495954927059</v>
      </c>
      <c r="BW197" s="38">
        <f t="shared" si="73"/>
        <v>-1</v>
      </c>
      <c r="BX197" s="38">
        <f t="shared" si="73"/>
        <v>-2.4490224664171972E-2</v>
      </c>
      <c r="BY197" s="38">
        <f t="shared" si="73"/>
        <v>1.8499034127402434</v>
      </c>
      <c r="BZ197" s="38">
        <f t="shared" si="65"/>
        <v>-6.1188239210176548E-2</v>
      </c>
      <c r="CA197" s="39">
        <f t="shared" si="65"/>
        <v>-4.7734583529869645E-2</v>
      </c>
      <c r="CB197" s="40">
        <f t="shared" si="65"/>
        <v>-5.9800833127017644E-2</v>
      </c>
      <c r="CC197" s="2">
        <f t="shared" si="74"/>
        <v>-10000</v>
      </c>
      <c r="CD197" s="2">
        <f t="shared" si="74"/>
        <v>-244.90224664171973</v>
      </c>
      <c r="CE197" s="2">
        <f t="shared" si="74"/>
        <v>18499.034127402432</v>
      </c>
      <c r="CF197" s="2">
        <f t="shared" si="66"/>
        <v>-611.8823921017655</v>
      </c>
      <c r="CG197" s="29">
        <f t="shared" si="66"/>
        <v>-477.34583529869644</v>
      </c>
      <c r="CH197" s="31">
        <f t="shared" si="66"/>
        <v>-598.00833127017643</v>
      </c>
      <c r="CI197" s="40">
        <f>IFERROR(M197/'Class Sum-WR'!M197,0)</f>
        <v>0.27601621904538232</v>
      </c>
    </row>
    <row r="198" spans="1:87" x14ac:dyDescent="0.2">
      <c r="A198" t="s">
        <v>46</v>
      </c>
      <c r="B198" t="s">
        <v>46</v>
      </c>
      <c r="C198" t="s">
        <v>92</v>
      </c>
      <c r="D198" t="s">
        <v>85</v>
      </c>
      <c r="E198" t="s">
        <v>88</v>
      </c>
      <c r="F198" s="27">
        <f t="shared" si="57"/>
        <v>46203</v>
      </c>
      <c r="G198" s="60" t="s">
        <v>37</v>
      </c>
      <c r="H198" s="28">
        <v>0</v>
      </c>
      <c r="I198" s="2">
        <v>4987.68</v>
      </c>
      <c r="J198" s="2">
        <v>696.49</v>
      </c>
      <c r="K198" s="2">
        <v>11072.27</v>
      </c>
      <c r="L198" s="29">
        <v>6911.06</v>
      </c>
      <c r="M198" s="30">
        <f t="shared" si="53"/>
        <v>23667.500000000004</v>
      </c>
      <c r="N198" t="s">
        <v>49</v>
      </c>
      <c r="O198" t="s">
        <v>49</v>
      </c>
      <c r="P198" t="s">
        <v>92</v>
      </c>
      <c r="Q198" t="s">
        <v>92</v>
      </c>
      <c r="R198" t="s">
        <v>88</v>
      </c>
      <c r="S198" s="27">
        <f t="shared" si="58"/>
        <v>45839</v>
      </c>
      <c r="T198" s="60" t="s">
        <v>37</v>
      </c>
      <c r="U198" s="28">
        <v>-15</v>
      </c>
      <c r="V198" s="2">
        <v>5930.1</v>
      </c>
      <c r="W198" s="2">
        <v>318.64</v>
      </c>
      <c r="X198" s="2">
        <v>12600.04</v>
      </c>
      <c r="Y198" s="29">
        <v>8908.7999999999993</v>
      </c>
      <c r="Z198" s="31">
        <f t="shared" si="54"/>
        <v>27742.58</v>
      </c>
      <c r="AA198" s="32">
        <f t="shared" si="67"/>
        <v>15</v>
      </c>
      <c r="AB198" s="5">
        <f t="shared" si="67"/>
        <v>-942.42000000000007</v>
      </c>
      <c r="AC198" s="5">
        <f t="shared" si="67"/>
        <v>377.85</v>
      </c>
      <c r="AD198" s="5">
        <f t="shared" si="59"/>
        <v>-1527.7700000000004</v>
      </c>
      <c r="AE198" s="33">
        <f t="shared" si="59"/>
        <v>-1997.7399999999989</v>
      </c>
      <c r="AF198" s="34">
        <f t="shared" si="59"/>
        <v>-4075.0799999999981</v>
      </c>
      <c r="AG198" s="35">
        <f t="shared" si="68"/>
        <v>-1</v>
      </c>
      <c r="AH198" s="7">
        <f t="shared" si="68"/>
        <v>-0.15892143471442302</v>
      </c>
      <c r="AI198" s="7">
        <f t="shared" si="68"/>
        <v>1.1858209892041176</v>
      </c>
      <c r="AJ198" s="7">
        <f t="shared" si="60"/>
        <v>-0.12125120237713534</v>
      </c>
      <c r="AK198" s="36">
        <f t="shared" si="60"/>
        <v>-0.22424344468390794</v>
      </c>
      <c r="AL198" s="37">
        <f t="shared" si="60"/>
        <v>-0.14688900599727919</v>
      </c>
      <c r="AM198" s="2">
        <v>0</v>
      </c>
      <c r="AN198" s="2">
        <v>941.82</v>
      </c>
      <c r="AO198" s="2">
        <v>424.77</v>
      </c>
      <c r="AP198" s="2">
        <v>2662.64</v>
      </c>
      <c r="AQ198" s="29">
        <v>1895.49</v>
      </c>
      <c r="AR198" s="31">
        <f t="shared" si="55"/>
        <v>5924.72</v>
      </c>
      <c r="AS198" s="2">
        <v>-15</v>
      </c>
      <c r="AT198" s="2">
        <v>1217.77</v>
      </c>
      <c r="AU198" s="2">
        <v>129.47999999999999</v>
      </c>
      <c r="AV198" s="2">
        <v>3857.16</v>
      </c>
      <c r="AW198" s="29">
        <v>2551.33</v>
      </c>
      <c r="AX198" s="31">
        <f t="shared" si="56"/>
        <v>7740.74</v>
      </c>
      <c r="AY198" s="5">
        <f t="shared" si="69"/>
        <v>15</v>
      </c>
      <c r="AZ198" s="5">
        <f t="shared" si="69"/>
        <v>-275.94999999999993</v>
      </c>
      <c r="BA198" s="5">
        <f t="shared" si="69"/>
        <v>295.28999999999996</v>
      </c>
      <c r="BB198" s="5">
        <f t="shared" si="61"/>
        <v>-1194.52</v>
      </c>
      <c r="BC198" s="33">
        <f t="shared" si="61"/>
        <v>-655.83999999999992</v>
      </c>
      <c r="BD198" s="34">
        <f t="shared" si="61"/>
        <v>-1816.0199999999995</v>
      </c>
      <c r="BE198" s="7">
        <f t="shared" si="70"/>
        <v>-1</v>
      </c>
      <c r="BF198" s="7">
        <f t="shared" si="70"/>
        <v>-0.22660272465243841</v>
      </c>
      <c r="BG198" s="7">
        <f t="shared" si="70"/>
        <v>2.2805838739573678</v>
      </c>
      <c r="BH198" s="7">
        <f t="shared" si="62"/>
        <v>-0.30968899397484162</v>
      </c>
      <c r="BI198" s="36">
        <f t="shared" si="62"/>
        <v>-0.25705808343099479</v>
      </c>
      <c r="BJ198" s="37">
        <f t="shared" si="62"/>
        <v>-0.23460547699573936</v>
      </c>
      <c r="BK198" s="38">
        <f t="shared" si="71"/>
        <v>0</v>
      </c>
      <c r="BL198" s="38">
        <f t="shared" si="71"/>
        <v>0.18882927533442401</v>
      </c>
      <c r="BM198" s="38">
        <f t="shared" si="71"/>
        <v>0.60987235997645328</v>
      </c>
      <c r="BN198" s="38">
        <f t="shared" si="63"/>
        <v>0.24047823978280874</v>
      </c>
      <c r="BO198" s="39">
        <f t="shared" si="63"/>
        <v>0.27426907015711049</v>
      </c>
      <c r="BP198" s="40">
        <f t="shared" si="63"/>
        <v>0.25033146720185906</v>
      </c>
      <c r="BQ198" s="38">
        <f t="shared" si="72"/>
        <v>1</v>
      </c>
      <c r="BR198" s="38">
        <f t="shared" si="72"/>
        <v>0.2053540412471965</v>
      </c>
      <c r="BS198" s="38">
        <f t="shared" si="72"/>
        <v>0.40635199598292743</v>
      </c>
      <c r="BT198" s="38">
        <f t="shared" si="64"/>
        <v>0.3061228377052771</v>
      </c>
      <c r="BU198" s="39">
        <f t="shared" si="64"/>
        <v>0.28638312679597705</v>
      </c>
      <c r="BV198" s="40">
        <f t="shared" si="64"/>
        <v>0.27902019206577033</v>
      </c>
      <c r="BW198" s="38">
        <f t="shared" si="73"/>
        <v>-1</v>
      </c>
      <c r="BX198" s="38">
        <f t="shared" si="73"/>
        <v>-1.6524765912772493E-2</v>
      </c>
      <c r="BY198" s="38">
        <f t="shared" si="73"/>
        <v>0.20352036399352585</v>
      </c>
      <c r="BZ198" s="38">
        <f t="shared" si="65"/>
        <v>-6.5644597922468351E-2</v>
      </c>
      <c r="CA198" s="39">
        <f t="shared" si="65"/>
        <v>-1.2114056638866555E-2</v>
      </c>
      <c r="CB198" s="40">
        <f t="shared" si="65"/>
        <v>-2.8688724863911275E-2</v>
      </c>
      <c r="CC198" s="2">
        <f t="shared" si="74"/>
        <v>-10000</v>
      </c>
      <c r="CD198" s="2">
        <f t="shared" si="74"/>
        <v>-165.24765912772494</v>
      </c>
      <c r="CE198" s="2">
        <f t="shared" si="74"/>
        <v>2035.2036399352585</v>
      </c>
      <c r="CF198" s="2">
        <f t="shared" si="66"/>
        <v>-656.44597922468347</v>
      </c>
      <c r="CG198" s="29">
        <f t="shared" si="66"/>
        <v>-121.14056638866555</v>
      </c>
      <c r="CH198" s="31">
        <f t="shared" si="66"/>
        <v>-286.88724863911273</v>
      </c>
      <c r="CI198" s="40">
        <f>IFERROR(M198/'Class Sum-WR'!M198,0)</f>
        <v>0.24763067638460784</v>
      </c>
    </row>
    <row r="199" spans="1:87" x14ac:dyDescent="0.2">
      <c r="A199" t="s">
        <v>46</v>
      </c>
      <c r="B199" t="s">
        <v>46</v>
      </c>
      <c r="C199" t="s">
        <v>92</v>
      </c>
      <c r="D199" t="s">
        <v>92</v>
      </c>
      <c r="E199" t="s">
        <v>88</v>
      </c>
      <c r="F199" s="27">
        <f t="shared" si="57"/>
        <v>46204</v>
      </c>
      <c r="G199" s="60" t="s">
        <v>38</v>
      </c>
      <c r="H199" s="28">
        <v>-3.01</v>
      </c>
      <c r="I199" s="2">
        <v>7991.86</v>
      </c>
      <c r="J199" s="2">
        <v>1101.5999999999999</v>
      </c>
      <c r="K199" s="2">
        <v>12706.22</v>
      </c>
      <c r="L199" s="29">
        <v>9361.34</v>
      </c>
      <c r="M199" s="30">
        <f t="shared" ref="M199:M262" si="75">SUM(H199:L199)</f>
        <v>31158.01</v>
      </c>
      <c r="N199" t="s">
        <v>49</v>
      </c>
      <c r="O199" t="s">
        <v>49</v>
      </c>
      <c r="P199" t="s">
        <v>92</v>
      </c>
      <c r="Q199" t="s">
        <v>92</v>
      </c>
      <c r="R199" t="s">
        <v>88</v>
      </c>
      <c r="S199" s="27">
        <f t="shared" si="58"/>
        <v>45840</v>
      </c>
      <c r="T199" s="60" t="s">
        <v>38</v>
      </c>
      <c r="U199" s="28">
        <v>-15</v>
      </c>
      <c r="V199" s="2">
        <v>9781.34</v>
      </c>
      <c r="W199" s="2">
        <v>470.18</v>
      </c>
      <c r="X199" s="2">
        <v>16172.72</v>
      </c>
      <c r="Y199" s="29">
        <v>7495.99</v>
      </c>
      <c r="Z199" s="31">
        <f t="shared" ref="Z199:Z262" si="76">SUM(U199:Y199)</f>
        <v>33905.229999999996</v>
      </c>
      <c r="AA199" s="32">
        <f t="shared" si="67"/>
        <v>11.99</v>
      </c>
      <c r="AB199" s="5">
        <f t="shared" si="67"/>
        <v>-1789.4800000000005</v>
      </c>
      <c r="AC199" s="5">
        <f t="shared" si="67"/>
        <v>631.41999999999985</v>
      </c>
      <c r="AD199" s="5">
        <f t="shared" si="59"/>
        <v>-3466.5</v>
      </c>
      <c r="AE199" s="33">
        <f t="shared" si="59"/>
        <v>1865.3500000000004</v>
      </c>
      <c r="AF199" s="34">
        <f t="shared" si="59"/>
        <v>-2747.2199999999975</v>
      </c>
      <c r="AG199" s="35">
        <f t="shared" si="68"/>
        <v>-0.79933333333333334</v>
      </c>
      <c r="AH199" s="7">
        <f t="shared" si="68"/>
        <v>-0.18294834859027501</v>
      </c>
      <c r="AI199" s="7">
        <f t="shared" si="68"/>
        <v>1.3429324939384912</v>
      </c>
      <c r="AJ199" s="7">
        <f t="shared" si="60"/>
        <v>-0.21434242353790828</v>
      </c>
      <c r="AK199" s="36">
        <f t="shared" si="60"/>
        <v>0.24884638319955074</v>
      </c>
      <c r="AL199" s="37">
        <f t="shared" si="60"/>
        <v>-8.1026437514212346E-2</v>
      </c>
      <c r="AM199" s="2">
        <v>-3.01</v>
      </c>
      <c r="AN199" s="2">
        <v>1560.47</v>
      </c>
      <c r="AO199" s="2">
        <v>449.41</v>
      </c>
      <c r="AP199" s="2">
        <v>3112.04</v>
      </c>
      <c r="AQ199" s="29">
        <v>2508.02</v>
      </c>
      <c r="AR199" s="31">
        <f t="shared" ref="AR199:AR262" si="77">SUM(AM199:AQ199)</f>
        <v>7626.93</v>
      </c>
      <c r="AS199" s="2">
        <v>-15</v>
      </c>
      <c r="AT199" s="2">
        <v>1995.62</v>
      </c>
      <c r="AU199" s="2">
        <v>215.38</v>
      </c>
      <c r="AV199" s="2">
        <v>4761.1400000000003</v>
      </c>
      <c r="AW199" s="29">
        <v>2207.09</v>
      </c>
      <c r="AX199" s="31">
        <f t="shared" ref="AX199:AX262" si="78">SUM(AS199:AW199)</f>
        <v>9164.23</v>
      </c>
      <c r="AY199" s="5">
        <f t="shared" si="69"/>
        <v>11.99</v>
      </c>
      <c r="AZ199" s="5">
        <f t="shared" si="69"/>
        <v>-435.14999999999986</v>
      </c>
      <c r="BA199" s="5">
        <f t="shared" si="69"/>
        <v>234.03000000000003</v>
      </c>
      <c r="BB199" s="5">
        <f t="shared" si="61"/>
        <v>-1649.1000000000004</v>
      </c>
      <c r="BC199" s="33">
        <f t="shared" si="61"/>
        <v>300.92999999999984</v>
      </c>
      <c r="BD199" s="34">
        <f t="shared" si="61"/>
        <v>-1537.2999999999993</v>
      </c>
      <c r="BE199" s="7">
        <f t="shared" si="70"/>
        <v>-0.79933333333333334</v>
      </c>
      <c r="BF199" s="7">
        <f t="shared" si="70"/>
        <v>-0.21805253505176331</v>
      </c>
      <c r="BG199" s="7">
        <f t="shared" si="70"/>
        <v>1.086591141238741</v>
      </c>
      <c r="BH199" s="7">
        <f t="shared" si="62"/>
        <v>-0.34636662648021277</v>
      </c>
      <c r="BI199" s="36">
        <f t="shared" si="62"/>
        <v>0.13634695458726187</v>
      </c>
      <c r="BJ199" s="37">
        <f t="shared" si="62"/>
        <v>-0.16775004555756451</v>
      </c>
      <c r="BK199" s="38">
        <f t="shared" si="71"/>
        <v>1</v>
      </c>
      <c r="BL199" s="38">
        <f t="shared" si="71"/>
        <v>0.19525742442935687</v>
      </c>
      <c r="BM199" s="38">
        <f t="shared" si="71"/>
        <v>0.40796114742193179</v>
      </c>
      <c r="BN199" s="38">
        <f t="shared" si="63"/>
        <v>0.2449225654836765</v>
      </c>
      <c r="BO199" s="39">
        <f t="shared" si="63"/>
        <v>0.26791249970623865</v>
      </c>
      <c r="BP199" s="40">
        <f t="shared" si="63"/>
        <v>0.24478232082215778</v>
      </c>
      <c r="BQ199" s="38">
        <f t="shared" si="72"/>
        <v>1</v>
      </c>
      <c r="BR199" s="38">
        <f t="shared" si="72"/>
        <v>0.20402317064942022</v>
      </c>
      <c r="BS199" s="38">
        <f t="shared" si="72"/>
        <v>0.45807988429962992</v>
      </c>
      <c r="BT199" s="38">
        <f t="shared" si="64"/>
        <v>0.29439327460068565</v>
      </c>
      <c r="BU199" s="39">
        <f t="shared" si="64"/>
        <v>0.29443609183043201</v>
      </c>
      <c r="BV199" s="40">
        <f t="shared" si="64"/>
        <v>0.27028956889541822</v>
      </c>
      <c r="BW199" s="38">
        <f t="shared" si="73"/>
        <v>0</v>
      </c>
      <c r="BX199" s="38">
        <f t="shared" si="73"/>
        <v>-8.7657462200633474E-3</v>
      </c>
      <c r="BY199" s="38">
        <f t="shared" si="73"/>
        <v>-5.0118736877698133E-2</v>
      </c>
      <c r="BZ199" s="38">
        <f t="shared" si="65"/>
        <v>-4.9470709117009154E-2</v>
      </c>
      <c r="CA199" s="39">
        <f t="shared" si="65"/>
        <v>-2.6523592124193363E-2</v>
      </c>
      <c r="CB199" s="40">
        <f t="shared" si="65"/>
        <v>-2.5507248073260436E-2</v>
      </c>
      <c r="CC199" s="2">
        <f t="shared" si="74"/>
        <v>0</v>
      </c>
      <c r="CD199" s="2">
        <f t="shared" si="74"/>
        <v>-87.657462200633475</v>
      </c>
      <c r="CE199" s="2">
        <f t="shared" si="74"/>
        <v>-501.18736877698132</v>
      </c>
      <c r="CF199" s="2">
        <f t="shared" si="66"/>
        <v>-494.70709117009153</v>
      </c>
      <c r="CG199" s="29">
        <f t="shared" si="66"/>
        <v>-265.23592124193362</v>
      </c>
      <c r="CH199" s="31">
        <f t="shared" si="66"/>
        <v>-255.07248073260436</v>
      </c>
      <c r="CI199" s="40">
        <f>IFERROR(M199/'Class Sum-WR'!M199,0)</f>
        <v>0.26036326170100937</v>
      </c>
    </row>
    <row r="200" spans="1:87" x14ac:dyDescent="0.2">
      <c r="A200" t="s">
        <v>46</v>
      </c>
      <c r="B200" t="s">
        <v>46</v>
      </c>
      <c r="C200" t="s">
        <v>92</v>
      </c>
      <c r="D200" t="s">
        <v>92</v>
      </c>
      <c r="E200" t="s">
        <v>88</v>
      </c>
      <c r="F200" s="27">
        <f t="shared" si="57"/>
        <v>46205</v>
      </c>
      <c r="G200" s="60" t="s">
        <v>39</v>
      </c>
      <c r="H200" s="28">
        <v>-4</v>
      </c>
      <c r="I200" s="2">
        <v>14693.42</v>
      </c>
      <c r="J200" s="2">
        <v>1509</v>
      </c>
      <c r="K200" s="2">
        <v>22165.06</v>
      </c>
      <c r="L200" s="29">
        <v>10991.29</v>
      </c>
      <c r="M200" s="30">
        <f t="shared" si="75"/>
        <v>49354.770000000004</v>
      </c>
      <c r="N200" t="s">
        <v>49</v>
      </c>
      <c r="O200" t="s">
        <v>49</v>
      </c>
      <c r="P200" t="s">
        <v>92</v>
      </c>
      <c r="Q200" t="s">
        <v>92</v>
      </c>
      <c r="R200" t="s">
        <v>88</v>
      </c>
      <c r="S200" s="27">
        <f t="shared" si="58"/>
        <v>45841</v>
      </c>
      <c r="T200" s="60" t="s">
        <v>39</v>
      </c>
      <c r="U200" s="28">
        <v>0</v>
      </c>
      <c r="V200" s="2">
        <v>17739.53</v>
      </c>
      <c r="W200" s="2">
        <v>1360.24</v>
      </c>
      <c r="X200" s="2">
        <v>30491.02</v>
      </c>
      <c r="Y200" s="29">
        <v>14615.48</v>
      </c>
      <c r="Z200" s="31">
        <f t="shared" si="76"/>
        <v>64206.270000000004</v>
      </c>
      <c r="AA200" s="32">
        <f t="shared" si="67"/>
        <v>-4</v>
      </c>
      <c r="AB200" s="5">
        <f t="shared" si="67"/>
        <v>-3046.1099999999988</v>
      </c>
      <c r="AC200" s="5">
        <f t="shared" si="67"/>
        <v>148.76</v>
      </c>
      <c r="AD200" s="5">
        <f t="shared" si="59"/>
        <v>-8325.9599999999991</v>
      </c>
      <c r="AE200" s="33">
        <f t="shared" si="59"/>
        <v>-3624.1899999999987</v>
      </c>
      <c r="AF200" s="34">
        <f t="shared" si="59"/>
        <v>-14851.5</v>
      </c>
      <c r="AG200" s="35" t="e">
        <f t="shared" si="68"/>
        <v>#DIV/0!</v>
      </c>
      <c r="AH200" s="7">
        <f t="shared" si="68"/>
        <v>-0.17171311754031809</v>
      </c>
      <c r="AI200" s="7">
        <f t="shared" si="68"/>
        <v>0.10936305357878021</v>
      </c>
      <c r="AJ200" s="7">
        <f t="shared" si="60"/>
        <v>-0.27306269190076288</v>
      </c>
      <c r="AK200" s="36">
        <f t="shared" si="60"/>
        <v>-0.24796927641103808</v>
      </c>
      <c r="AL200" s="37">
        <f t="shared" si="60"/>
        <v>-0.23130918522443367</v>
      </c>
      <c r="AM200" s="2">
        <v>-4</v>
      </c>
      <c r="AN200" s="2">
        <v>2849.07</v>
      </c>
      <c r="AO200" s="2">
        <v>581.23</v>
      </c>
      <c r="AP200" s="2">
        <v>5434.06</v>
      </c>
      <c r="AQ200" s="29">
        <v>2885.17</v>
      </c>
      <c r="AR200" s="31">
        <f t="shared" si="77"/>
        <v>11745.53</v>
      </c>
      <c r="AS200" s="2">
        <v>0</v>
      </c>
      <c r="AT200" s="2">
        <v>3614.64</v>
      </c>
      <c r="AU200" s="2">
        <v>695.71</v>
      </c>
      <c r="AV200" s="2">
        <v>8884.4</v>
      </c>
      <c r="AW200" s="29">
        <v>4408.3999999999996</v>
      </c>
      <c r="AX200" s="31">
        <f t="shared" si="78"/>
        <v>17603.150000000001</v>
      </c>
      <c r="AY200" s="5">
        <f t="shared" si="69"/>
        <v>-4</v>
      </c>
      <c r="AZ200" s="5">
        <f t="shared" si="69"/>
        <v>-765.56999999999971</v>
      </c>
      <c r="BA200" s="5">
        <f t="shared" si="69"/>
        <v>-114.48000000000002</v>
      </c>
      <c r="BB200" s="5">
        <f t="shared" si="61"/>
        <v>-3450.3399999999992</v>
      </c>
      <c r="BC200" s="33">
        <f t="shared" si="61"/>
        <v>-1523.2299999999996</v>
      </c>
      <c r="BD200" s="34">
        <f t="shared" si="61"/>
        <v>-5857.6200000000008</v>
      </c>
      <c r="BE200" s="7" t="e">
        <f t="shared" si="70"/>
        <v>#DIV/0!</v>
      </c>
      <c r="BF200" s="7">
        <f t="shared" si="70"/>
        <v>-0.21179702542991827</v>
      </c>
      <c r="BG200" s="7">
        <f t="shared" si="70"/>
        <v>-0.16455132167138609</v>
      </c>
      <c r="BH200" s="7">
        <f t="shared" si="62"/>
        <v>-0.38835937148259864</v>
      </c>
      <c r="BI200" s="36">
        <f t="shared" si="62"/>
        <v>-0.34552899010979032</v>
      </c>
      <c r="BJ200" s="37">
        <f t="shared" si="62"/>
        <v>-0.3327597617471873</v>
      </c>
      <c r="BK200" s="38">
        <f t="shared" si="71"/>
        <v>1</v>
      </c>
      <c r="BL200" s="38">
        <f t="shared" si="71"/>
        <v>0.19390107953083763</v>
      </c>
      <c r="BM200" s="38">
        <f t="shared" si="71"/>
        <v>0.38517561298873426</v>
      </c>
      <c r="BN200" s="38">
        <f t="shared" si="63"/>
        <v>0.24516333364313023</v>
      </c>
      <c r="BO200" s="39">
        <f t="shared" si="63"/>
        <v>0.26249603094814167</v>
      </c>
      <c r="BP200" s="40">
        <f t="shared" si="63"/>
        <v>0.23798165810518415</v>
      </c>
      <c r="BQ200" s="38">
        <f t="shared" si="72"/>
        <v>0</v>
      </c>
      <c r="BR200" s="38">
        <f t="shared" si="72"/>
        <v>0.20376188095175013</v>
      </c>
      <c r="BS200" s="38">
        <f t="shared" si="72"/>
        <v>0.51146121272716583</v>
      </c>
      <c r="BT200" s="38">
        <f t="shared" si="64"/>
        <v>0.29137759248460693</v>
      </c>
      <c r="BU200" s="39">
        <f t="shared" si="64"/>
        <v>0.30162539991844262</v>
      </c>
      <c r="BV200" s="40">
        <f t="shared" si="64"/>
        <v>0.27416559161589671</v>
      </c>
      <c r="BW200" s="38">
        <f t="shared" si="73"/>
        <v>1</v>
      </c>
      <c r="BX200" s="38">
        <f t="shared" si="73"/>
        <v>-9.8608014209125017E-3</v>
      </c>
      <c r="BY200" s="38">
        <f t="shared" si="73"/>
        <v>-0.12628559973843156</v>
      </c>
      <c r="BZ200" s="38">
        <f t="shared" si="65"/>
        <v>-4.6214258841476702E-2</v>
      </c>
      <c r="CA200" s="39">
        <f t="shared" si="65"/>
        <v>-3.9129368970300948E-2</v>
      </c>
      <c r="CB200" s="40">
        <f t="shared" si="65"/>
        <v>-3.6183933510712557E-2</v>
      </c>
      <c r="CC200" s="2">
        <f t="shared" si="74"/>
        <v>10000</v>
      </c>
      <c r="CD200" s="2">
        <f t="shared" si="74"/>
        <v>-98.608014209125017</v>
      </c>
      <c r="CE200" s="2">
        <f t="shared" si="74"/>
        <v>-1262.8559973843157</v>
      </c>
      <c r="CF200" s="2">
        <f t="shared" si="66"/>
        <v>-462.14258841476703</v>
      </c>
      <c r="CG200" s="29">
        <f t="shared" si="66"/>
        <v>-391.29368970300948</v>
      </c>
      <c r="CH200" s="31">
        <f t="shared" si="66"/>
        <v>-361.83933510712558</v>
      </c>
      <c r="CI200" s="40">
        <f>IFERROR(M200/'Class Sum-WR'!M200,0)</f>
        <v>0.32002260885487982</v>
      </c>
    </row>
    <row r="201" spans="1:87" x14ac:dyDescent="0.2">
      <c r="A201" t="s">
        <v>46</v>
      </c>
      <c r="B201" t="s">
        <v>46</v>
      </c>
      <c r="C201" t="s">
        <v>92</v>
      </c>
      <c r="D201" t="s">
        <v>92</v>
      </c>
      <c r="E201" t="s">
        <v>88</v>
      </c>
      <c r="F201" s="27">
        <f t="shared" si="57"/>
        <v>46206</v>
      </c>
      <c r="G201" s="60" t="s">
        <v>40</v>
      </c>
      <c r="H201" s="28">
        <v>0</v>
      </c>
      <c r="I201" s="2">
        <v>18902.91</v>
      </c>
      <c r="J201" s="2">
        <v>2546.8200000000002</v>
      </c>
      <c r="K201" s="2">
        <v>29912.38</v>
      </c>
      <c r="L201" s="29">
        <v>13075.86</v>
      </c>
      <c r="M201" s="30">
        <f t="shared" si="75"/>
        <v>64437.97</v>
      </c>
      <c r="N201" t="s">
        <v>49</v>
      </c>
      <c r="O201" t="s">
        <v>49</v>
      </c>
      <c r="P201" t="s">
        <v>92</v>
      </c>
      <c r="Q201" t="s">
        <v>92</v>
      </c>
      <c r="R201" t="s">
        <v>88</v>
      </c>
      <c r="S201" s="27">
        <f t="shared" si="58"/>
        <v>45842</v>
      </c>
      <c r="T201" s="60" t="s">
        <v>40</v>
      </c>
      <c r="U201" s="28">
        <v>0</v>
      </c>
      <c r="V201" s="2">
        <v>17749.05</v>
      </c>
      <c r="W201" s="2">
        <v>1822.66</v>
      </c>
      <c r="X201" s="2">
        <v>24824.99</v>
      </c>
      <c r="Y201" s="29">
        <v>11044.5</v>
      </c>
      <c r="Z201" s="31">
        <f t="shared" si="76"/>
        <v>55441.2</v>
      </c>
      <c r="AA201" s="32">
        <f t="shared" si="67"/>
        <v>0</v>
      </c>
      <c r="AB201" s="5">
        <f t="shared" si="67"/>
        <v>1153.8600000000006</v>
      </c>
      <c r="AC201" s="5">
        <f t="shared" si="67"/>
        <v>724.16000000000008</v>
      </c>
      <c r="AD201" s="5">
        <f t="shared" si="59"/>
        <v>5087.3899999999994</v>
      </c>
      <c r="AE201" s="33">
        <f t="shared" si="59"/>
        <v>2031.3600000000006</v>
      </c>
      <c r="AF201" s="34">
        <f t="shared" si="59"/>
        <v>8996.7700000000041</v>
      </c>
      <c r="AG201" s="35" t="e">
        <f t="shared" si="68"/>
        <v>#DIV/0!</v>
      </c>
      <c r="AH201" s="7">
        <f t="shared" si="68"/>
        <v>6.5009676574239214E-2</v>
      </c>
      <c r="AI201" s="7">
        <f t="shared" si="68"/>
        <v>0.39730942688159065</v>
      </c>
      <c r="AJ201" s="7">
        <f t="shared" si="60"/>
        <v>0.20493019332535478</v>
      </c>
      <c r="AK201" s="36">
        <f t="shared" si="60"/>
        <v>0.18392503055819645</v>
      </c>
      <c r="AL201" s="37">
        <f t="shared" si="60"/>
        <v>0.16227588868927809</v>
      </c>
      <c r="AM201" s="2">
        <v>0</v>
      </c>
      <c r="AN201" s="2">
        <v>3794.77</v>
      </c>
      <c r="AO201" s="2">
        <v>1028.25</v>
      </c>
      <c r="AP201" s="2">
        <v>7780.9</v>
      </c>
      <c r="AQ201" s="29">
        <v>3406.89</v>
      </c>
      <c r="AR201" s="31">
        <f t="shared" si="77"/>
        <v>16010.81</v>
      </c>
      <c r="AS201" s="2">
        <v>0</v>
      </c>
      <c r="AT201" s="2">
        <v>3808.49</v>
      </c>
      <c r="AU201" s="2">
        <v>1146.75</v>
      </c>
      <c r="AV201" s="2">
        <v>7476.57</v>
      </c>
      <c r="AW201" s="29">
        <v>3117.56</v>
      </c>
      <c r="AX201" s="31">
        <f t="shared" si="78"/>
        <v>15549.369999999999</v>
      </c>
      <c r="AY201" s="5">
        <f t="shared" si="69"/>
        <v>0</v>
      </c>
      <c r="AZ201" s="5">
        <f t="shared" si="69"/>
        <v>-13.7199999999998</v>
      </c>
      <c r="BA201" s="5">
        <f t="shared" si="69"/>
        <v>-118.5</v>
      </c>
      <c r="BB201" s="5">
        <f t="shared" si="61"/>
        <v>304.32999999999993</v>
      </c>
      <c r="BC201" s="33">
        <f t="shared" si="61"/>
        <v>289.32999999999993</v>
      </c>
      <c r="BD201" s="34">
        <f t="shared" si="61"/>
        <v>461.44000000000051</v>
      </c>
      <c r="BE201" s="7" t="e">
        <f t="shared" si="70"/>
        <v>#DIV/0!</v>
      </c>
      <c r="BF201" s="7">
        <f t="shared" si="70"/>
        <v>-3.6024776223647168E-3</v>
      </c>
      <c r="BG201" s="7">
        <f t="shared" si="70"/>
        <v>-0.10333551340745585</v>
      </c>
      <c r="BH201" s="7">
        <f t="shared" si="62"/>
        <v>4.0704494173130185E-2</v>
      </c>
      <c r="BI201" s="36">
        <f t="shared" si="62"/>
        <v>9.2806553843390316E-2</v>
      </c>
      <c r="BJ201" s="37">
        <f t="shared" si="62"/>
        <v>2.9675800370047183E-2</v>
      </c>
      <c r="BK201" s="38">
        <f t="shared" si="71"/>
        <v>0</v>
      </c>
      <c r="BL201" s="38">
        <f t="shared" si="71"/>
        <v>0.20075057226638651</v>
      </c>
      <c r="BM201" s="38">
        <f t="shared" si="71"/>
        <v>0.40373878012580394</v>
      </c>
      <c r="BN201" s="38">
        <f t="shared" si="63"/>
        <v>0.26012306610172775</v>
      </c>
      <c r="BO201" s="39">
        <f t="shared" si="63"/>
        <v>0.26054806337785813</v>
      </c>
      <c r="BP201" s="40">
        <f t="shared" si="63"/>
        <v>0.24846856597127437</v>
      </c>
      <c r="BQ201" s="38">
        <f t="shared" si="72"/>
        <v>0</v>
      </c>
      <c r="BR201" s="38">
        <f t="shared" si="72"/>
        <v>0.21457430115978038</v>
      </c>
      <c r="BS201" s="38">
        <f t="shared" si="72"/>
        <v>0.62916287184664166</v>
      </c>
      <c r="BT201" s="38">
        <f t="shared" si="64"/>
        <v>0.30117111829652293</v>
      </c>
      <c r="BU201" s="39">
        <f t="shared" si="64"/>
        <v>0.28227262438317713</v>
      </c>
      <c r="BV201" s="40">
        <f t="shared" si="64"/>
        <v>0.28046597115502553</v>
      </c>
      <c r="BW201" s="38">
        <f t="shared" si="73"/>
        <v>0</v>
      </c>
      <c r="BX201" s="38">
        <f t="shared" si="73"/>
        <v>-1.3823728893393866E-2</v>
      </c>
      <c r="BY201" s="38">
        <f t="shared" si="73"/>
        <v>-0.22542409172083772</v>
      </c>
      <c r="BZ201" s="38">
        <f t="shared" si="65"/>
        <v>-4.1048052194795182E-2</v>
      </c>
      <c r="CA201" s="39">
        <f t="shared" si="65"/>
        <v>-2.1724561005318999E-2</v>
      </c>
      <c r="CB201" s="40">
        <f t="shared" si="65"/>
        <v>-3.199740518375116E-2</v>
      </c>
      <c r="CC201" s="2">
        <f t="shared" si="74"/>
        <v>0</v>
      </c>
      <c r="CD201" s="2">
        <f t="shared" si="74"/>
        <v>-138.23728893393866</v>
      </c>
      <c r="CE201" s="2">
        <f t="shared" si="74"/>
        <v>-2254.2409172083771</v>
      </c>
      <c r="CF201" s="2">
        <f t="shared" si="66"/>
        <v>-410.48052194795184</v>
      </c>
      <c r="CG201" s="29">
        <f t="shared" si="66"/>
        <v>-217.24561005318998</v>
      </c>
      <c r="CH201" s="31">
        <f t="shared" si="66"/>
        <v>-319.97405183751158</v>
      </c>
      <c r="CI201" s="40">
        <f>IFERROR(M201/'Class Sum-WR'!M201,0)</f>
        <v>0.39727598437257916</v>
      </c>
    </row>
    <row r="202" spans="1:87" ht="13.5" thickBot="1" x14ac:dyDescent="0.25">
      <c r="A202" t="s">
        <v>46</v>
      </c>
      <c r="B202" t="s">
        <v>46</v>
      </c>
      <c r="C202" t="s">
        <v>92</v>
      </c>
      <c r="D202" t="s">
        <v>92</v>
      </c>
      <c r="E202" t="s">
        <v>88</v>
      </c>
      <c r="F202" s="41">
        <f t="shared" si="57"/>
        <v>46207</v>
      </c>
      <c r="G202" s="61" t="s">
        <v>41</v>
      </c>
      <c r="H202" s="43">
        <v>0</v>
      </c>
      <c r="I202" s="44">
        <v>14214.99</v>
      </c>
      <c r="J202" s="44">
        <v>2741.17</v>
      </c>
      <c r="K202" s="44">
        <v>24629.65</v>
      </c>
      <c r="L202" s="45">
        <v>9173.98</v>
      </c>
      <c r="M202" s="46">
        <f t="shared" si="75"/>
        <v>50759.789999999994</v>
      </c>
      <c r="N202" t="s">
        <v>49</v>
      </c>
      <c r="O202" t="s">
        <v>49</v>
      </c>
      <c r="P202" t="s">
        <v>92</v>
      </c>
      <c r="Q202" t="s">
        <v>92</v>
      </c>
      <c r="R202" t="s">
        <v>88</v>
      </c>
      <c r="S202" s="41">
        <f t="shared" si="58"/>
        <v>45843</v>
      </c>
      <c r="T202" s="61" t="s">
        <v>41</v>
      </c>
      <c r="U202" s="43">
        <v>0</v>
      </c>
      <c r="V202" s="44">
        <v>6050.25</v>
      </c>
      <c r="W202" s="44">
        <v>334.33</v>
      </c>
      <c r="X202" s="44">
        <v>15082.06</v>
      </c>
      <c r="Y202" s="45">
        <v>6310.44</v>
      </c>
      <c r="Z202" s="47">
        <f t="shared" si="76"/>
        <v>27777.079999999998</v>
      </c>
      <c r="AA202" s="48">
        <f t="shared" si="67"/>
        <v>0</v>
      </c>
      <c r="AB202" s="49">
        <f t="shared" si="67"/>
        <v>8164.74</v>
      </c>
      <c r="AC202" s="49">
        <f t="shared" si="67"/>
        <v>2406.84</v>
      </c>
      <c r="AD202" s="49">
        <f t="shared" si="59"/>
        <v>9547.590000000002</v>
      </c>
      <c r="AE202" s="50">
        <f t="shared" si="59"/>
        <v>2863.54</v>
      </c>
      <c r="AF202" s="51">
        <f t="shared" si="59"/>
        <v>22982.709999999995</v>
      </c>
      <c r="AG202" s="52" t="e">
        <f t="shared" si="68"/>
        <v>#DIV/0!</v>
      </c>
      <c r="AH202" s="53">
        <f t="shared" si="68"/>
        <v>1.3494880376843932</v>
      </c>
      <c r="AI202" s="53">
        <f t="shared" si="68"/>
        <v>7.1989950049352442</v>
      </c>
      <c r="AJ202" s="53">
        <f t="shared" si="60"/>
        <v>0.63304283367126257</v>
      </c>
      <c r="AK202" s="54">
        <f t="shared" si="60"/>
        <v>0.45377818345471949</v>
      </c>
      <c r="AL202" s="55">
        <f t="shared" si="60"/>
        <v>0.82739834424640735</v>
      </c>
      <c r="AM202" s="44">
        <v>0</v>
      </c>
      <c r="AN202" s="44">
        <v>2769.74</v>
      </c>
      <c r="AO202" s="44">
        <v>1217.94</v>
      </c>
      <c r="AP202" s="44">
        <v>6373.69</v>
      </c>
      <c r="AQ202" s="45">
        <v>2379.77</v>
      </c>
      <c r="AR202" s="47">
        <f t="shared" si="77"/>
        <v>12741.14</v>
      </c>
      <c r="AS202" s="44">
        <v>0</v>
      </c>
      <c r="AT202" s="44">
        <v>1356.45</v>
      </c>
      <c r="AU202" s="44">
        <v>90.58</v>
      </c>
      <c r="AV202" s="44">
        <v>4679.1099999999997</v>
      </c>
      <c r="AW202" s="45">
        <v>1911.38</v>
      </c>
      <c r="AX202" s="47">
        <f t="shared" si="78"/>
        <v>8037.5199999999995</v>
      </c>
      <c r="AY202" s="49">
        <f t="shared" si="69"/>
        <v>0</v>
      </c>
      <c r="AZ202" s="49">
        <f t="shared" si="69"/>
        <v>1413.2899999999997</v>
      </c>
      <c r="BA202" s="49">
        <f t="shared" si="69"/>
        <v>1127.3600000000001</v>
      </c>
      <c r="BB202" s="49">
        <f t="shared" si="61"/>
        <v>1694.58</v>
      </c>
      <c r="BC202" s="50">
        <f t="shared" si="61"/>
        <v>468.38999999999987</v>
      </c>
      <c r="BD202" s="51">
        <f t="shared" si="61"/>
        <v>4703.62</v>
      </c>
      <c r="BE202" s="53" t="e">
        <f t="shared" si="70"/>
        <v>#DIV/0!</v>
      </c>
      <c r="BF202" s="53">
        <f t="shared" si="70"/>
        <v>1.0419034981016622</v>
      </c>
      <c r="BG202" s="53">
        <f t="shared" si="70"/>
        <v>12.446014572753368</v>
      </c>
      <c r="BH202" s="53">
        <f t="shared" si="62"/>
        <v>0.36215861563416973</v>
      </c>
      <c r="BI202" s="54">
        <f t="shared" si="62"/>
        <v>0.24505331226652985</v>
      </c>
      <c r="BJ202" s="55">
        <f t="shared" si="62"/>
        <v>0.58520787506594074</v>
      </c>
      <c r="BK202" s="56">
        <f t="shared" si="71"/>
        <v>0</v>
      </c>
      <c r="BL202" s="56">
        <f t="shared" si="71"/>
        <v>0.19484642620219922</v>
      </c>
      <c r="BM202" s="56">
        <f t="shared" si="71"/>
        <v>0.44431392434617334</v>
      </c>
      <c r="BN202" s="56">
        <f t="shared" si="63"/>
        <v>0.25878118446668952</v>
      </c>
      <c r="BO202" s="57">
        <f t="shared" si="63"/>
        <v>0.25940431524812568</v>
      </c>
      <c r="BP202" s="58">
        <f t="shared" si="63"/>
        <v>0.25100852466095702</v>
      </c>
      <c r="BQ202" s="56">
        <f t="shared" si="72"/>
        <v>0</v>
      </c>
      <c r="BR202" s="56">
        <f t="shared" si="72"/>
        <v>0.22419734721705714</v>
      </c>
      <c r="BS202" s="56">
        <f t="shared" si="72"/>
        <v>0.27092991954057372</v>
      </c>
      <c r="BT202" s="56">
        <f t="shared" si="64"/>
        <v>0.31024342828499551</v>
      </c>
      <c r="BU202" s="57">
        <f t="shared" si="64"/>
        <v>0.30289171595007641</v>
      </c>
      <c r="BV202" s="58">
        <f t="shared" si="64"/>
        <v>0.28935798867267548</v>
      </c>
      <c r="BW202" s="56">
        <f t="shared" si="73"/>
        <v>0</v>
      </c>
      <c r="BX202" s="56">
        <f t="shared" si="73"/>
        <v>-2.9350921014857922E-2</v>
      </c>
      <c r="BY202" s="56">
        <f t="shared" si="73"/>
        <v>0.17338400480559962</v>
      </c>
      <c r="BZ202" s="56">
        <f t="shared" si="65"/>
        <v>-5.1462243818305997E-2</v>
      </c>
      <c r="CA202" s="57">
        <f t="shared" si="65"/>
        <v>-4.3487400701950729E-2</v>
      </c>
      <c r="CB202" s="58">
        <f t="shared" si="65"/>
        <v>-3.8349464011718459E-2</v>
      </c>
      <c r="CC202" s="44">
        <f t="shared" si="74"/>
        <v>0</v>
      </c>
      <c r="CD202" s="44">
        <f t="shared" si="74"/>
        <v>-293.5092101485792</v>
      </c>
      <c r="CE202" s="44">
        <f t="shared" si="74"/>
        <v>1733.8400480559962</v>
      </c>
      <c r="CF202" s="44">
        <f t="shared" si="66"/>
        <v>-514.62243818306001</v>
      </c>
      <c r="CG202" s="45">
        <f t="shared" si="66"/>
        <v>-434.8740070195073</v>
      </c>
      <c r="CH202" s="47">
        <f t="shared" si="66"/>
        <v>-383.49464011718459</v>
      </c>
      <c r="CI202" s="58">
        <f>IFERROR(M202/'Class Sum-WR'!M202,0)</f>
        <v>0.51116393294540696</v>
      </c>
    </row>
    <row r="203" spans="1:87" x14ac:dyDescent="0.2">
      <c r="A203" t="s">
        <v>46</v>
      </c>
      <c r="B203" t="s">
        <v>46</v>
      </c>
      <c r="C203" t="s">
        <v>92</v>
      </c>
      <c r="D203" t="s">
        <v>92</v>
      </c>
      <c r="E203" t="s">
        <v>89</v>
      </c>
      <c r="F203" s="27">
        <f t="shared" si="57"/>
        <v>46208</v>
      </c>
      <c r="G203" s="60" t="s">
        <v>35</v>
      </c>
      <c r="H203" s="28">
        <v>0</v>
      </c>
      <c r="I203" s="2">
        <v>4101.68</v>
      </c>
      <c r="J203" s="2">
        <v>552.82000000000005</v>
      </c>
      <c r="K203" s="2">
        <v>7441.01</v>
      </c>
      <c r="L203" s="29">
        <v>5713.9</v>
      </c>
      <c r="M203" s="30">
        <f t="shared" si="75"/>
        <v>17809.41</v>
      </c>
      <c r="N203" t="s">
        <v>49</v>
      </c>
      <c r="O203" t="s">
        <v>49</v>
      </c>
      <c r="P203" t="s">
        <v>92</v>
      </c>
      <c r="Q203" t="s">
        <v>92</v>
      </c>
      <c r="R203" t="s">
        <v>89</v>
      </c>
      <c r="S203" s="27">
        <f t="shared" si="58"/>
        <v>45844</v>
      </c>
      <c r="T203" s="60" t="s">
        <v>35</v>
      </c>
      <c r="U203" s="28">
        <v>0</v>
      </c>
      <c r="V203" s="2">
        <v>4342.93</v>
      </c>
      <c r="W203" s="2">
        <v>197.07</v>
      </c>
      <c r="X203" s="2">
        <v>10201.73</v>
      </c>
      <c r="Y203" s="29">
        <v>5425.57</v>
      </c>
      <c r="Z203" s="31">
        <f t="shared" si="76"/>
        <v>20167.3</v>
      </c>
      <c r="AA203" s="32">
        <f t="shared" si="67"/>
        <v>0</v>
      </c>
      <c r="AB203" s="5">
        <f t="shared" si="67"/>
        <v>-241.25</v>
      </c>
      <c r="AC203" s="5">
        <f t="shared" si="67"/>
        <v>355.75000000000006</v>
      </c>
      <c r="AD203" s="5">
        <f t="shared" si="59"/>
        <v>-2760.7199999999993</v>
      </c>
      <c r="AE203" s="33">
        <f t="shared" si="59"/>
        <v>288.32999999999993</v>
      </c>
      <c r="AF203" s="34">
        <f t="shared" si="59"/>
        <v>-2357.8899999999994</v>
      </c>
      <c r="AG203" s="35" t="e">
        <f t="shared" si="68"/>
        <v>#DIV/0!</v>
      </c>
      <c r="AH203" s="7">
        <f t="shared" si="68"/>
        <v>-5.5550054916841854E-2</v>
      </c>
      <c r="AI203" s="7">
        <f t="shared" si="68"/>
        <v>1.8051961232049529</v>
      </c>
      <c r="AJ203" s="7">
        <f t="shared" si="60"/>
        <v>-0.27061292545480026</v>
      </c>
      <c r="AK203" s="36">
        <f t="shared" si="60"/>
        <v>5.3142803428948469E-2</v>
      </c>
      <c r="AL203" s="37">
        <f t="shared" si="60"/>
        <v>-0.11691649353160807</v>
      </c>
      <c r="AM203" s="2">
        <v>0</v>
      </c>
      <c r="AN203" s="2">
        <v>802.63</v>
      </c>
      <c r="AO203" s="2">
        <v>120.67</v>
      </c>
      <c r="AP203" s="2">
        <v>1790.25</v>
      </c>
      <c r="AQ203" s="29">
        <v>1448.59</v>
      </c>
      <c r="AR203" s="31">
        <f t="shared" si="77"/>
        <v>4162.1400000000003</v>
      </c>
      <c r="AS203" s="2">
        <v>0</v>
      </c>
      <c r="AT203" s="2">
        <v>834.28</v>
      </c>
      <c r="AU203" s="2">
        <v>94.82</v>
      </c>
      <c r="AV203" s="2">
        <v>2985.47</v>
      </c>
      <c r="AW203" s="29">
        <v>1570.78</v>
      </c>
      <c r="AX203" s="31">
        <f t="shared" si="78"/>
        <v>5485.3499999999995</v>
      </c>
      <c r="AY203" s="5">
        <f t="shared" si="69"/>
        <v>0</v>
      </c>
      <c r="AZ203" s="5">
        <f t="shared" si="69"/>
        <v>-31.649999999999977</v>
      </c>
      <c r="BA203" s="5">
        <f t="shared" si="69"/>
        <v>25.850000000000009</v>
      </c>
      <c r="BB203" s="5">
        <f t="shared" si="61"/>
        <v>-1195.2199999999998</v>
      </c>
      <c r="BC203" s="33">
        <f t="shared" si="61"/>
        <v>-122.19000000000005</v>
      </c>
      <c r="BD203" s="34">
        <f t="shared" si="61"/>
        <v>-1323.2099999999991</v>
      </c>
      <c r="BE203" s="7" t="e">
        <f t="shared" si="70"/>
        <v>#DIV/0!</v>
      </c>
      <c r="BF203" s="7">
        <f t="shared" si="70"/>
        <v>-3.7936903677422425E-2</v>
      </c>
      <c r="BG203" s="7">
        <f t="shared" si="70"/>
        <v>0.27262180974477968</v>
      </c>
      <c r="BH203" s="7">
        <f t="shared" si="62"/>
        <v>-0.40034567421545014</v>
      </c>
      <c r="BI203" s="36">
        <f t="shared" si="62"/>
        <v>-7.778937852531867E-2</v>
      </c>
      <c r="BJ203" s="37">
        <f t="shared" si="62"/>
        <v>-0.24122617517569511</v>
      </c>
      <c r="BK203" s="38">
        <f t="shared" si="71"/>
        <v>0</v>
      </c>
      <c r="BL203" s="38">
        <f t="shared" si="71"/>
        <v>0.19568323223654696</v>
      </c>
      <c r="BM203" s="38">
        <f t="shared" si="71"/>
        <v>0.21828081473173908</v>
      </c>
      <c r="BN203" s="38">
        <f t="shared" si="63"/>
        <v>0.24059233894323484</v>
      </c>
      <c r="BO203" s="39">
        <f t="shared" si="63"/>
        <v>0.25352036262447714</v>
      </c>
      <c r="BP203" s="40">
        <f t="shared" si="63"/>
        <v>0.23370454158784601</v>
      </c>
      <c r="BQ203" s="38">
        <f t="shared" si="72"/>
        <v>0</v>
      </c>
      <c r="BR203" s="38">
        <f t="shared" si="72"/>
        <v>0.19210072462600133</v>
      </c>
      <c r="BS203" s="38">
        <f t="shared" si="72"/>
        <v>0.48114883036484496</v>
      </c>
      <c r="BT203" s="38">
        <f t="shared" si="64"/>
        <v>0.29264350262161415</v>
      </c>
      <c r="BU203" s="39">
        <f t="shared" si="64"/>
        <v>0.28951428144876945</v>
      </c>
      <c r="BV203" s="40">
        <f t="shared" si="64"/>
        <v>0.27199228453982432</v>
      </c>
      <c r="BW203" s="38">
        <f t="shared" si="73"/>
        <v>0</v>
      </c>
      <c r="BX203" s="38">
        <f t="shared" si="73"/>
        <v>3.5825076105456266E-3</v>
      </c>
      <c r="BY203" s="38">
        <f t="shared" si="73"/>
        <v>-0.26286801563310591</v>
      </c>
      <c r="BZ203" s="38">
        <f t="shared" si="65"/>
        <v>-5.2051163678379309E-2</v>
      </c>
      <c r="CA203" s="39">
        <f t="shared" si="65"/>
        <v>-3.5993918824292315E-2</v>
      </c>
      <c r="CB203" s="40">
        <f t="shared" si="65"/>
        <v>-3.8287742951978315E-2</v>
      </c>
      <c r="CC203" s="2">
        <f t="shared" si="74"/>
        <v>0</v>
      </c>
      <c r="CD203" s="2">
        <f t="shared" si="74"/>
        <v>35.825076105456269</v>
      </c>
      <c r="CE203" s="2">
        <f t="shared" si="74"/>
        <v>-2628.6801563310592</v>
      </c>
      <c r="CF203" s="2">
        <f t="shared" si="66"/>
        <v>-520.51163678379305</v>
      </c>
      <c r="CG203" s="29">
        <f t="shared" si="66"/>
        <v>-359.93918824292314</v>
      </c>
      <c r="CH203" s="31">
        <f t="shared" si="66"/>
        <v>-382.87742951978316</v>
      </c>
      <c r="CI203" s="40">
        <f>IFERROR(M203/'Class Sum-WR'!M203,0)</f>
        <v>0.35776098885922292</v>
      </c>
    </row>
    <row r="204" spans="1:87" x14ac:dyDescent="0.2">
      <c r="A204" t="s">
        <v>46</v>
      </c>
      <c r="B204" t="s">
        <v>46</v>
      </c>
      <c r="C204" t="s">
        <v>92</v>
      </c>
      <c r="D204" t="s">
        <v>92</v>
      </c>
      <c r="E204" t="s">
        <v>89</v>
      </c>
      <c r="F204" s="27">
        <f t="shared" si="57"/>
        <v>46209</v>
      </c>
      <c r="G204" s="60" t="s">
        <v>36</v>
      </c>
      <c r="H204" s="28">
        <v>0</v>
      </c>
      <c r="I204" s="2">
        <v>2934.2</v>
      </c>
      <c r="J204" s="2">
        <v>529.22</v>
      </c>
      <c r="K204" s="2">
        <v>6276.38</v>
      </c>
      <c r="L204" s="29">
        <v>4512.49</v>
      </c>
      <c r="M204" s="30">
        <f t="shared" si="75"/>
        <v>14252.289999999999</v>
      </c>
      <c r="N204" t="s">
        <v>49</v>
      </c>
      <c r="O204" t="s">
        <v>49</v>
      </c>
      <c r="P204" t="s">
        <v>92</v>
      </c>
      <c r="Q204" t="s">
        <v>92</v>
      </c>
      <c r="R204" t="s">
        <v>89</v>
      </c>
      <c r="S204" s="27">
        <f t="shared" si="58"/>
        <v>45845</v>
      </c>
      <c r="T204" s="60" t="s">
        <v>36</v>
      </c>
      <c r="U204" s="28">
        <v>0</v>
      </c>
      <c r="V204" s="2">
        <v>3122.79</v>
      </c>
      <c r="W204" s="2">
        <v>252.02</v>
      </c>
      <c r="X204" s="2">
        <v>8150.66</v>
      </c>
      <c r="Y204" s="29">
        <v>5088.2</v>
      </c>
      <c r="Z204" s="31">
        <f t="shared" si="76"/>
        <v>16613.669999999998</v>
      </c>
      <c r="AA204" s="32">
        <f t="shared" si="67"/>
        <v>0</v>
      </c>
      <c r="AB204" s="5">
        <f t="shared" si="67"/>
        <v>-188.59000000000015</v>
      </c>
      <c r="AC204" s="5">
        <f t="shared" si="67"/>
        <v>277.20000000000005</v>
      </c>
      <c r="AD204" s="5">
        <f t="shared" si="59"/>
        <v>-1874.2799999999997</v>
      </c>
      <c r="AE204" s="33">
        <f t="shared" si="59"/>
        <v>-575.71</v>
      </c>
      <c r="AF204" s="34">
        <f t="shared" si="59"/>
        <v>-2361.3799999999992</v>
      </c>
      <c r="AG204" s="35" t="e">
        <f t="shared" si="68"/>
        <v>#DIV/0!</v>
      </c>
      <c r="AH204" s="7">
        <f t="shared" si="68"/>
        <v>-6.0391508875076501E-2</v>
      </c>
      <c r="AI204" s="7">
        <f t="shared" si="68"/>
        <v>1.0999127053408462</v>
      </c>
      <c r="AJ204" s="7">
        <f t="shared" si="60"/>
        <v>-0.22995438406214955</v>
      </c>
      <c r="AK204" s="36">
        <f t="shared" si="60"/>
        <v>-0.11314610274753352</v>
      </c>
      <c r="AL204" s="37">
        <f t="shared" si="60"/>
        <v>-0.14213476011019838</v>
      </c>
      <c r="AM204" s="2">
        <v>0</v>
      </c>
      <c r="AN204" s="2">
        <v>517</v>
      </c>
      <c r="AO204" s="2">
        <v>190.03</v>
      </c>
      <c r="AP204" s="2">
        <v>1569.67</v>
      </c>
      <c r="AQ204" s="29">
        <v>1095.5</v>
      </c>
      <c r="AR204" s="31">
        <f t="shared" si="77"/>
        <v>3372.2</v>
      </c>
      <c r="AS204" s="2">
        <v>0</v>
      </c>
      <c r="AT204" s="2">
        <v>655.64</v>
      </c>
      <c r="AU204" s="2">
        <v>110.84</v>
      </c>
      <c r="AV204" s="2">
        <v>2438.65</v>
      </c>
      <c r="AW204" s="29">
        <v>1487.35</v>
      </c>
      <c r="AX204" s="31">
        <f t="shared" si="78"/>
        <v>4692.4799999999996</v>
      </c>
      <c r="AY204" s="5">
        <f t="shared" si="69"/>
        <v>0</v>
      </c>
      <c r="AZ204" s="5">
        <f t="shared" si="69"/>
        <v>-138.63999999999999</v>
      </c>
      <c r="BA204" s="5">
        <f t="shared" si="69"/>
        <v>79.19</v>
      </c>
      <c r="BB204" s="5">
        <f t="shared" si="61"/>
        <v>-868.98</v>
      </c>
      <c r="BC204" s="33">
        <f t="shared" si="61"/>
        <v>-391.84999999999991</v>
      </c>
      <c r="BD204" s="34">
        <f t="shared" si="61"/>
        <v>-1320.2799999999997</v>
      </c>
      <c r="BE204" s="7" t="e">
        <f t="shared" si="70"/>
        <v>#DIV/0!</v>
      </c>
      <c r="BF204" s="7">
        <f t="shared" si="70"/>
        <v>-0.21145750716856809</v>
      </c>
      <c r="BG204" s="7">
        <f t="shared" si="70"/>
        <v>0.71445326596896419</v>
      </c>
      <c r="BH204" s="7">
        <f t="shared" si="62"/>
        <v>-0.35633649765238962</v>
      </c>
      <c r="BI204" s="36">
        <f t="shared" si="62"/>
        <v>-0.26345513833327727</v>
      </c>
      <c r="BJ204" s="37">
        <f t="shared" si="62"/>
        <v>-0.28136081560283688</v>
      </c>
      <c r="BK204" s="38">
        <f t="shared" si="71"/>
        <v>0</v>
      </c>
      <c r="BL204" s="38">
        <f t="shared" si="71"/>
        <v>0.17619794151727899</v>
      </c>
      <c r="BM204" s="38">
        <f t="shared" si="71"/>
        <v>0.35907562072484034</v>
      </c>
      <c r="BN204" s="38">
        <f t="shared" si="63"/>
        <v>0.25009161331850527</v>
      </c>
      <c r="BO204" s="39">
        <f t="shared" si="63"/>
        <v>0.24277062109832931</v>
      </c>
      <c r="BP204" s="40">
        <f t="shared" si="63"/>
        <v>0.23660759078014831</v>
      </c>
      <c r="BQ204" s="38">
        <f t="shared" si="72"/>
        <v>0</v>
      </c>
      <c r="BR204" s="38">
        <f t="shared" si="72"/>
        <v>0.20995327895887972</v>
      </c>
      <c r="BS204" s="38">
        <f t="shared" si="72"/>
        <v>0.43980636457424016</v>
      </c>
      <c r="BT204" s="38">
        <f t="shared" si="64"/>
        <v>0.29919662947540449</v>
      </c>
      <c r="BU204" s="39">
        <f t="shared" si="64"/>
        <v>0.29231358830234661</v>
      </c>
      <c r="BV204" s="40">
        <f t="shared" si="64"/>
        <v>0.28244692473126048</v>
      </c>
      <c r="BW204" s="38">
        <f t="shared" si="73"/>
        <v>0</v>
      </c>
      <c r="BX204" s="38">
        <f t="shared" si="73"/>
        <v>-3.3755337441600725E-2</v>
      </c>
      <c r="BY204" s="38">
        <f t="shared" si="73"/>
        <v>-8.0730743849399822E-2</v>
      </c>
      <c r="BZ204" s="38">
        <f t="shared" si="65"/>
        <v>-4.9105016156899217E-2</v>
      </c>
      <c r="CA204" s="39">
        <f t="shared" si="65"/>
        <v>-4.9542967204017296E-2</v>
      </c>
      <c r="CB204" s="40">
        <f t="shared" si="65"/>
        <v>-4.5839333951112171E-2</v>
      </c>
      <c r="CC204" s="2">
        <f t="shared" si="74"/>
        <v>0</v>
      </c>
      <c r="CD204" s="2">
        <f t="shared" si="74"/>
        <v>-337.55337441600727</v>
      </c>
      <c r="CE204" s="2">
        <f t="shared" si="74"/>
        <v>-807.30743849399823</v>
      </c>
      <c r="CF204" s="2">
        <f t="shared" si="66"/>
        <v>-491.05016156899217</v>
      </c>
      <c r="CG204" s="29">
        <f t="shared" si="66"/>
        <v>-495.42967204017299</v>
      </c>
      <c r="CH204" s="31">
        <f t="shared" si="66"/>
        <v>-458.39333951112172</v>
      </c>
      <c r="CI204" s="40">
        <f>IFERROR(M204/'Class Sum-WR'!M204,0)</f>
        <v>0.20416083111191899</v>
      </c>
    </row>
    <row r="205" spans="1:87" x14ac:dyDescent="0.2">
      <c r="A205" t="s">
        <v>46</v>
      </c>
      <c r="B205" t="s">
        <v>46</v>
      </c>
      <c r="C205" t="s">
        <v>92</v>
      </c>
      <c r="D205" t="s">
        <v>92</v>
      </c>
      <c r="E205" t="s">
        <v>89</v>
      </c>
      <c r="F205" s="27">
        <f t="shared" si="57"/>
        <v>46210</v>
      </c>
      <c r="G205" s="60" t="s">
        <v>37</v>
      </c>
      <c r="H205" s="28">
        <v>0</v>
      </c>
      <c r="I205" s="2">
        <v>3253.81</v>
      </c>
      <c r="J205" s="2">
        <v>719.43</v>
      </c>
      <c r="K205" s="2">
        <v>7295.97</v>
      </c>
      <c r="L205" s="29">
        <v>6234.44</v>
      </c>
      <c r="M205" s="30">
        <f t="shared" si="75"/>
        <v>17503.649999999998</v>
      </c>
      <c r="N205" t="s">
        <v>49</v>
      </c>
      <c r="O205" t="s">
        <v>49</v>
      </c>
      <c r="P205" t="s">
        <v>92</v>
      </c>
      <c r="Q205" t="s">
        <v>92</v>
      </c>
      <c r="R205" t="s">
        <v>89</v>
      </c>
      <c r="S205" s="27">
        <f t="shared" si="58"/>
        <v>45846</v>
      </c>
      <c r="T205" s="60" t="s">
        <v>37</v>
      </c>
      <c r="U205" s="28">
        <v>0</v>
      </c>
      <c r="V205" s="2">
        <v>3183.56</v>
      </c>
      <c r="W205" s="2">
        <v>178.52</v>
      </c>
      <c r="X205" s="2">
        <v>10362.9</v>
      </c>
      <c r="Y205" s="29">
        <v>6807.73</v>
      </c>
      <c r="Z205" s="31">
        <f t="shared" si="76"/>
        <v>20532.71</v>
      </c>
      <c r="AA205" s="32">
        <f t="shared" si="67"/>
        <v>0</v>
      </c>
      <c r="AB205" s="5">
        <f t="shared" si="67"/>
        <v>70.25</v>
      </c>
      <c r="AC205" s="5">
        <f t="shared" si="67"/>
        <v>540.91</v>
      </c>
      <c r="AD205" s="5">
        <f t="shared" si="59"/>
        <v>-3066.9299999999994</v>
      </c>
      <c r="AE205" s="33">
        <f t="shared" si="59"/>
        <v>-573.29</v>
      </c>
      <c r="AF205" s="34">
        <f t="shared" si="59"/>
        <v>-3029.0600000000013</v>
      </c>
      <c r="AG205" s="35" t="e">
        <f t="shared" si="68"/>
        <v>#DIV/0!</v>
      </c>
      <c r="AH205" s="7">
        <f t="shared" si="68"/>
        <v>2.2066491600598072E-2</v>
      </c>
      <c r="AI205" s="7">
        <f t="shared" si="68"/>
        <v>3.0299686309657177</v>
      </c>
      <c r="AJ205" s="7">
        <f t="shared" si="60"/>
        <v>-0.29595287033552381</v>
      </c>
      <c r="AK205" s="36">
        <f t="shared" si="60"/>
        <v>-8.4211624139030189E-2</v>
      </c>
      <c r="AL205" s="37">
        <f t="shared" si="60"/>
        <v>-0.14752363424019535</v>
      </c>
      <c r="AM205" s="2">
        <v>0</v>
      </c>
      <c r="AN205" s="2">
        <v>650.83000000000004</v>
      </c>
      <c r="AO205" s="2">
        <v>247.56</v>
      </c>
      <c r="AP205" s="2">
        <v>1779.17</v>
      </c>
      <c r="AQ205" s="29">
        <v>1595.3</v>
      </c>
      <c r="AR205" s="31">
        <f t="shared" si="77"/>
        <v>4272.8600000000006</v>
      </c>
      <c r="AS205" s="2">
        <v>0</v>
      </c>
      <c r="AT205" s="2">
        <v>706.13</v>
      </c>
      <c r="AU205" s="2">
        <v>116.36</v>
      </c>
      <c r="AV205" s="2">
        <v>2872.21</v>
      </c>
      <c r="AW205" s="29">
        <v>2115.85</v>
      </c>
      <c r="AX205" s="31">
        <f t="shared" si="78"/>
        <v>5810.5499999999993</v>
      </c>
      <c r="AY205" s="5">
        <f t="shared" si="69"/>
        <v>0</v>
      </c>
      <c r="AZ205" s="5">
        <f t="shared" si="69"/>
        <v>-55.299999999999955</v>
      </c>
      <c r="BA205" s="5">
        <f t="shared" si="69"/>
        <v>131.19999999999999</v>
      </c>
      <c r="BB205" s="5">
        <f t="shared" si="61"/>
        <v>-1093.04</v>
      </c>
      <c r="BC205" s="33">
        <f t="shared" si="61"/>
        <v>-520.54999999999995</v>
      </c>
      <c r="BD205" s="34">
        <f t="shared" si="61"/>
        <v>-1537.6899999999987</v>
      </c>
      <c r="BE205" s="7" t="e">
        <f t="shared" si="70"/>
        <v>#DIV/0!</v>
      </c>
      <c r="BF205" s="7">
        <f t="shared" si="70"/>
        <v>-7.8314191437837161E-2</v>
      </c>
      <c r="BG205" s="7">
        <f t="shared" si="70"/>
        <v>1.1275352354761086</v>
      </c>
      <c r="BH205" s="7">
        <f t="shared" si="62"/>
        <v>-0.38055713196458474</v>
      </c>
      <c r="BI205" s="36">
        <f t="shared" si="62"/>
        <v>-0.24602405652574613</v>
      </c>
      <c r="BJ205" s="37">
        <f t="shared" si="62"/>
        <v>-0.26463759885036681</v>
      </c>
      <c r="BK205" s="38">
        <f t="shared" si="71"/>
        <v>0</v>
      </c>
      <c r="BL205" s="38">
        <f t="shared" si="71"/>
        <v>0.20002089857736011</v>
      </c>
      <c r="BM205" s="38">
        <f t="shared" si="71"/>
        <v>0.34410575038572205</v>
      </c>
      <c r="BN205" s="38">
        <f t="shared" si="63"/>
        <v>0.2438565399802905</v>
      </c>
      <c r="BO205" s="39">
        <f t="shared" si="63"/>
        <v>0.25588505142402529</v>
      </c>
      <c r="BP205" s="40">
        <f t="shared" si="63"/>
        <v>0.24411251367571912</v>
      </c>
      <c r="BQ205" s="38">
        <f t="shared" si="72"/>
        <v>0</v>
      </c>
      <c r="BR205" s="38">
        <f t="shared" si="72"/>
        <v>0.22180514895274472</v>
      </c>
      <c r="BS205" s="38">
        <f t="shared" si="72"/>
        <v>0.65180371947120763</v>
      </c>
      <c r="BT205" s="38">
        <f t="shared" si="64"/>
        <v>0.27716276331914813</v>
      </c>
      <c r="BU205" s="39">
        <f t="shared" si="64"/>
        <v>0.31080110403908501</v>
      </c>
      <c r="BV205" s="40">
        <f t="shared" si="64"/>
        <v>0.28298992193431843</v>
      </c>
      <c r="BW205" s="38">
        <f t="shared" si="73"/>
        <v>0</v>
      </c>
      <c r="BX205" s="38">
        <f t="shared" si="73"/>
        <v>-2.1784250375384617E-2</v>
      </c>
      <c r="BY205" s="38">
        <f t="shared" si="73"/>
        <v>-0.30769796908548558</v>
      </c>
      <c r="BZ205" s="38">
        <f t="shared" si="65"/>
        <v>-3.3306223338857632E-2</v>
      </c>
      <c r="CA205" s="39">
        <f t="shared" si="65"/>
        <v>-5.4916052615059718E-2</v>
      </c>
      <c r="CB205" s="40">
        <f t="shared" si="65"/>
        <v>-3.8877408258599311E-2</v>
      </c>
      <c r="CC205" s="2">
        <f t="shared" si="74"/>
        <v>0</v>
      </c>
      <c r="CD205" s="2">
        <f t="shared" si="74"/>
        <v>-217.84250375384616</v>
      </c>
      <c r="CE205" s="2">
        <f t="shared" si="74"/>
        <v>-3076.9796908548556</v>
      </c>
      <c r="CF205" s="2">
        <f t="shared" si="66"/>
        <v>-333.06223338857632</v>
      </c>
      <c r="CG205" s="29">
        <f t="shared" si="66"/>
        <v>-549.16052615059721</v>
      </c>
      <c r="CH205" s="31">
        <f t="shared" si="66"/>
        <v>-388.77408258599309</v>
      </c>
      <c r="CI205" s="40">
        <f>IFERROR(M205/'Class Sum-WR'!M205,0)</f>
        <v>0.24469048495089873</v>
      </c>
    </row>
    <row r="206" spans="1:87" x14ac:dyDescent="0.2">
      <c r="A206" t="s">
        <v>46</v>
      </c>
      <c r="B206" t="s">
        <v>46</v>
      </c>
      <c r="C206" t="s">
        <v>92</v>
      </c>
      <c r="D206" t="s">
        <v>92</v>
      </c>
      <c r="E206" t="s">
        <v>89</v>
      </c>
      <c r="F206" s="27">
        <f t="shared" si="57"/>
        <v>46211</v>
      </c>
      <c r="G206" s="60" t="s">
        <v>38</v>
      </c>
      <c r="H206" s="28">
        <v>0</v>
      </c>
      <c r="I206" s="2">
        <v>3905.15</v>
      </c>
      <c r="J206" s="2">
        <v>733.62</v>
      </c>
      <c r="K206" s="2">
        <v>10432.299999999999</v>
      </c>
      <c r="L206" s="29">
        <v>6030.57</v>
      </c>
      <c r="M206" s="30">
        <f t="shared" si="75"/>
        <v>21101.64</v>
      </c>
      <c r="N206" t="s">
        <v>49</v>
      </c>
      <c r="O206" t="s">
        <v>49</v>
      </c>
      <c r="P206" t="s">
        <v>92</v>
      </c>
      <c r="Q206" t="s">
        <v>92</v>
      </c>
      <c r="R206" t="s">
        <v>89</v>
      </c>
      <c r="S206" s="27">
        <f t="shared" si="58"/>
        <v>45847</v>
      </c>
      <c r="T206" s="60" t="s">
        <v>38</v>
      </c>
      <c r="U206" s="28">
        <v>0</v>
      </c>
      <c r="V206" s="2">
        <v>4479.8</v>
      </c>
      <c r="W206" s="2">
        <v>-255.52</v>
      </c>
      <c r="X206" s="2">
        <v>10656.9</v>
      </c>
      <c r="Y206" s="29">
        <v>6246.49</v>
      </c>
      <c r="Z206" s="31">
        <f t="shared" si="76"/>
        <v>21127.67</v>
      </c>
      <c r="AA206" s="32">
        <f t="shared" si="67"/>
        <v>0</v>
      </c>
      <c r="AB206" s="5">
        <f t="shared" si="67"/>
        <v>-574.65000000000009</v>
      </c>
      <c r="AC206" s="5">
        <f t="shared" si="67"/>
        <v>989.14</v>
      </c>
      <c r="AD206" s="5">
        <f t="shared" si="59"/>
        <v>-224.60000000000036</v>
      </c>
      <c r="AE206" s="33">
        <f t="shared" si="59"/>
        <v>-215.92000000000007</v>
      </c>
      <c r="AF206" s="34">
        <f t="shared" si="59"/>
        <v>-26.029999999998836</v>
      </c>
      <c r="AG206" s="35" t="e">
        <f t="shared" si="68"/>
        <v>#DIV/0!</v>
      </c>
      <c r="AH206" s="7">
        <f t="shared" si="68"/>
        <v>-0.12827581588463771</v>
      </c>
      <c r="AI206" s="7">
        <f t="shared" si="68"/>
        <v>-3.8710864120225419</v>
      </c>
      <c r="AJ206" s="7">
        <f t="shared" si="60"/>
        <v>-2.1075547297994761E-2</v>
      </c>
      <c r="AK206" s="36">
        <f t="shared" si="60"/>
        <v>-3.4566612609641591E-2</v>
      </c>
      <c r="AL206" s="37">
        <f t="shared" si="60"/>
        <v>-1.2320336317255447E-3</v>
      </c>
      <c r="AM206" s="2">
        <v>0</v>
      </c>
      <c r="AN206" s="2">
        <v>674.45</v>
      </c>
      <c r="AO206" s="2">
        <v>270.04000000000002</v>
      </c>
      <c r="AP206" s="2">
        <v>2570.11</v>
      </c>
      <c r="AQ206" s="29">
        <v>1696.48</v>
      </c>
      <c r="AR206" s="31">
        <f t="shared" si="77"/>
        <v>5211.08</v>
      </c>
      <c r="AS206" s="2">
        <v>0</v>
      </c>
      <c r="AT206" s="2">
        <v>921.36</v>
      </c>
      <c r="AU206" s="2">
        <v>-179.37</v>
      </c>
      <c r="AV206" s="2">
        <v>3156.92</v>
      </c>
      <c r="AW206" s="29">
        <v>1871.94</v>
      </c>
      <c r="AX206" s="31">
        <f t="shared" si="78"/>
        <v>5770.85</v>
      </c>
      <c r="AY206" s="5">
        <f t="shared" si="69"/>
        <v>0</v>
      </c>
      <c r="AZ206" s="5">
        <f t="shared" si="69"/>
        <v>-246.90999999999997</v>
      </c>
      <c r="BA206" s="5">
        <f t="shared" si="69"/>
        <v>449.41</v>
      </c>
      <c r="BB206" s="5">
        <f t="shared" si="61"/>
        <v>-586.80999999999995</v>
      </c>
      <c r="BC206" s="33">
        <f t="shared" si="61"/>
        <v>-175.46000000000004</v>
      </c>
      <c r="BD206" s="34">
        <f t="shared" si="61"/>
        <v>-559.77000000000044</v>
      </c>
      <c r="BE206" s="7" t="e">
        <f t="shared" si="70"/>
        <v>#DIV/0!</v>
      </c>
      <c r="BF206" s="7">
        <f t="shared" si="70"/>
        <v>-0.26798428410176256</v>
      </c>
      <c r="BG206" s="7">
        <f t="shared" si="70"/>
        <v>-2.5054914422701677</v>
      </c>
      <c r="BH206" s="7">
        <f t="shared" si="62"/>
        <v>-0.18588054179390037</v>
      </c>
      <c r="BI206" s="36">
        <f t="shared" si="62"/>
        <v>-9.3731636697757428E-2</v>
      </c>
      <c r="BJ206" s="37">
        <f t="shared" si="62"/>
        <v>-9.6999575452489731E-2</v>
      </c>
      <c r="BK206" s="38">
        <f t="shared" si="71"/>
        <v>0</v>
      </c>
      <c r="BL206" s="38">
        <f t="shared" si="71"/>
        <v>0.17270783452620259</v>
      </c>
      <c r="BM206" s="38">
        <f t="shared" si="71"/>
        <v>0.36809247294239528</v>
      </c>
      <c r="BN206" s="38">
        <f t="shared" si="63"/>
        <v>0.24636082167882445</v>
      </c>
      <c r="BO206" s="39">
        <f t="shared" si="63"/>
        <v>0.28131337502093501</v>
      </c>
      <c r="BP206" s="40">
        <f t="shared" si="63"/>
        <v>0.24695142178522617</v>
      </c>
      <c r="BQ206" s="38">
        <f t="shared" si="72"/>
        <v>0</v>
      </c>
      <c r="BR206" s="38">
        <f t="shared" si="72"/>
        <v>0.20566989597749899</v>
      </c>
      <c r="BS206" s="38">
        <f t="shared" si="72"/>
        <v>0.70198027551659359</v>
      </c>
      <c r="BT206" s="38">
        <f t="shared" si="64"/>
        <v>0.29623248787170753</v>
      </c>
      <c r="BU206" s="39">
        <f t="shared" si="64"/>
        <v>0.29967869955767162</v>
      </c>
      <c r="BV206" s="40">
        <f t="shared" si="64"/>
        <v>0.27314180882226963</v>
      </c>
      <c r="BW206" s="38">
        <f t="shared" si="73"/>
        <v>0</v>
      </c>
      <c r="BX206" s="38">
        <f t="shared" si="73"/>
        <v>-3.2962061451296404E-2</v>
      </c>
      <c r="BY206" s="38">
        <f t="shared" si="73"/>
        <v>-0.33388780257419831</v>
      </c>
      <c r="BZ206" s="38">
        <f t="shared" si="65"/>
        <v>-4.987166619288308E-2</v>
      </c>
      <c r="CA206" s="39">
        <f t="shared" si="65"/>
        <v>-1.8365324536736616E-2</v>
      </c>
      <c r="CB206" s="40">
        <f t="shared" si="65"/>
        <v>-2.6190387037043461E-2</v>
      </c>
      <c r="CC206" s="2">
        <f t="shared" si="74"/>
        <v>0</v>
      </c>
      <c r="CD206" s="2">
        <f t="shared" si="74"/>
        <v>-329.62061451296404</v>
      </c>
      <c r="CE206" s="2">
        <f t="shared" si="74"/>
        <v>-3338.878025741983</v>
      </c>
      <c r="CF206" s="2">
        <f t="shared" si="66"/>
        <v>-498.71666192883077</v>
      </c>
      <c r="CG206" s="29">
        <f t="shared" si="66"/>
        <v>-183.65324536736617</v>
      </c>
      <c r="CH206" s="31">
        <f t="shared" si="66"/>
        <v>-261.90387037043462</v>
      </c>
      <c r="CI206" s="40">
        <f>IFERROR(M206/'Class Sum-WR'!M206,0)</f>
        <v>0.24143186572854983</v>
      </c>
    </row>
    <row r="207" spans="1:87" x14ac:dyDescent="0.2">
      <c r="A207" t="s">
        <v>46</v>
      </c>
      <c r="B207" t="s">
        <v>46</v>
      </c>
      <c r="C207" t="s">
        <v>92</v>
      </c>
      <c r="D207" t="s">
        <v>92</v>
      </c>
      <c r="E207" t="s">
        <v>89</v>
      </c>
      <c r="F207" s="27">
        <f t="shared" si="57"/>
        <v>46212</v>
      </c>
      <c r="G207" s="60" t="s">
        <v>39</v>
      </c>
      <c r="H207" s="28">
        <v>0</v>
      </c>
      <c r="I207" s="2">
        <v>5241.7</v>
      </c>
      <c r="J207" s="2">
        <v>789.19</v>
      </c>
      <c r="K207" s="2">
        <v>13506.49</v>
      </c>
      <c r="L207" s="29">
        <v>8191.92</v>
      </c>
      <c r="M207" s="30">
        <f t="shared" si="75"/>
        <v>27729.299999999996</v>
      </c>
      <c r="N207" t="s">
        <v>49</v>
      </c>
      <c r="O207" t="s">
        <v>49</v>
      </c>
      <c r="P207" t="s">
        <v>92</v>
      </c>
      <c r="Q207" t="s">
        <v>92</v>
      </c>
      <c r="R207" t="s">
        <v>89</v>
      </c>
      <c r="S207" s="27">
        <f t="shared" si="58"/>
        <v>45848</v>
      </c>
      <c r="T207" s="60" t="s">
        <v>39</v>
      </c>
      <c r="U207" s="28">
        <v>0</v>
      </c>
      <c r="V207" s="2">
        <v>4682</v>
      </c>
      <c r="W207" s="2">
        <v>381.42</v>
      </c>
      <c r="X207" s="2">
        <v>10903.01</v>
      </c>
      <c r="Y207" s="29">
        <v>8810.73</v>
      </c>
      <c r="Z207" s="31">
        <f t="shared" si="76"/>
        <v>24777.16</v>
      </c>
      <c r="AA207" s="32">
        <f t="shared" si="67"/>
        <v>0</v>
      </c>
      <c r="AB207" s="5">
        <f t="shared" si="67"/>
        <v>559.69999999999982</v>
      </c>
      <c r="AC207" s="5">
        <f t="shared" si="67"/>
        <v>407.77000000000004</v>
      </c>
      <c r="AD207" s="5">
        <f t="shared" si="59"/>
        <v>2603.4799999999996</v>
      </c>
      <c r="AE207" s="33">
        <f t="shared" si="59"/>
        <v>-618.80999999999949</v>
      </c>
      <c r="AF207" s="34">
        <f t="shared" si="59"/>
        <v>2952.1399999999958</v>
      </c>
      <c r="AG207" s="35" t="e">
        <f t="shared" si="68"/>
        <v>#DIV/0!</v>
      </c>
      <c r="AH207" s="7">
        <f t="shared" si="68"/>
        <v>0.11954293037163602</v>
      </c>
      <c r="AI207" s="7">
        <f t="shared" si="68"/>
        <v>1.0690839494520477</v>
      </c>
      <c r="AJ207" s="7">
        <f t="shared" si="60"/>
        <v>0.2387854363152927</v>
      </c>
      <c r="AK207" s="36">
        <f t="shared" si="60"/>
        <v>-7.0233680977626084E-2</v>
      </c>
      <c r="AL207" s="37">
        <f t="shared" si="60"/>
        <v>0.11914763435357385</v>
      </c>
      <c r="AM207" s="2">
        <v>0</v>
      </c>
      <c r="AN207" s="2">
        <v>1033.6500000000001</v>
      </c>
      <c r="AO207" s="2">
        <v>229.76</v>
      </c>
      <c r="AP207" s="2">
        <v>3206.6</v>
      </c>
      <c r="AQ207" s="29">
        <v>2130.13</v>
      </c>
      <c r="AR207" s="31">
        <f t="shared" si="77"/>
        <v>6600.14</v>
      </c>
      <c r="AS207" s="2">
        <v>0</v>
      </c>
      <c r="AT207" s="2">
        <v>996.27</v>
      </c>
      <c r="AU207" s="2">
        <v>162.63</v>
      </c>
      <c r="AV207" s="2">
        <v>3347.32</v>
      </c>
      <c r="AW207" s="29">
        <v>2507.35</v>
      </c>
      <c r="AX207" s="31">
        <f t="shared" si="78"/>
        <v>7013.57</v>
      </c>
      <c r="AY207" s="5">
        <f t="shared" si="69"/>
        <v>0</v>
      </c>
      <c r="AZ207" s="5">
        <f t="shared" si="69"/>
        <v>37.380000000000109</v>
      </c>
      <c r="BA207" s="5">
        <f t="shared" si="69"/>
        <v>67.13</v>
      </c>
      <c r="BB207" s="5">
        <f t="shared" si="61"/>
        <v>-140.72000000000025</v>
      </c>
      <c r="BC207" s="33">
        <f t="shared" si="61"/>
        <v>-377.2199999999998</v>
      </c>
      <c r="BD207" s="34">
        <f t="shared" si="61"/>
        <v>-413.42999999999938</v>
      </c>
      <c r="BE207" s="7" t="e">
        <f t="shared" si="70"/>
        <v>#DIV/0!</v>
      </c>
      <c r="BF207" s="7">
        <f t="shared" si="70"/>
        <v>3.7519949411304272E-2</v>
      </c>
      <c r="BG207" s="7">
        <f t="shared" si="70"/>
        <v>0.41277747033142714</v>
      </c>
      <c r="BH207" s="7">
        <f t="shared" si="62"/>
        <v>-4.2039601830718379E-2</v>
      </c>
      <c r="BI207" s="36">
        <f t="shared" si="62"/>
        <v>-0.15044568967236319</v>
      </c>
      <c r="BJ207" s="37">
        <f t="shared" si="62"/>
        <v>-5.8947155300367628E-2</v>
      </c>
      <c r="BK207" s="38">
        <f t="shared" si="71"/>
        <v>0</v>
      </c>
      <c r="BL207" s="38">
        <f t="shared" si="71"/>
        <v>0.19719747410191352</v>
      </c>
      <c r="BM207" s="38">
        <f t="shared" si="71"/>
        <v>0.29113394746512244</v>
      </c>
      <c r="BN207" s="38">
        <f t="shared" si="63"/>
        <v>0.23741179240498456</v>
      </c>
      <c r="BO207" s="39">
        <f t="shared" si="63"/>
        <v>0.26002817410326273</v>
      </c>
      <c r="BP207" s="40">
        <f t="shared" si="63"/>
        <v>0.23802043326012562</v>
      </c>
      <c r="BQ207" s="38">
        <f t="shared" si="72"/>
        <v>0</v>
      </c>
      <c r="BR207" s="38">
        <f t="shared" si="72"/>
        <v>0.21278727039726611</v>
      </c>
      <c r="BS207" s="38">
        <f t="shared" si="72"/>
        <v>0.42638036809815949</v>
      </c>
      <c r="BT207" s="38">
        <f t="shared" si="64"/>
        <v>0.30700879848775708</v>
      </c>
      <c r="BU207" s="39">
        <f t="shared" si="64"/>
        <v>0.28457914383938676</v>
      </c>
      <c r="BV207" s="40">
        <f t="shared" si="64"/>
        <v>0.28306593653187045</v>
      </c>
      <c r="BW207" s="38">
        <f t="shared" si="73"/>
        <v>0</v>
      </c>
      <c r="BX207" s="38">
        <f t="shared" si="73"/>
        <v>-1.5589796295352593E-2</v>
      </c>
      <c r="BY207" s="38">
        <f t="shared" si="73"/>
        <v>-0.13524642063303705</v>
      </c>
      <c r="BZ207" s="38">
        <f t="shared" si="65"/>
        <v>-6.9597006082772528E-2</v>
      </c>
      <c r="CA207" s="39">
        <f t="shared" si="65"/>
        <v>-2.4550969736124029E-2</v>
      </c>
      <c r="CB207" s="40">
        <f t="shared" si="65"/>
        <v>-4.5045503271744836E-2</v>
      </c>
      <c r="CC207" s="2">
        <f t="shared" si="74"/>
        <v>0</v>
      </c>
      <c r="CD207" s="2">
        <f t="shared" si="74"/>
        <v>-155.89796295352593</v>
      </c>
      <c r="CE207" s="2">
        <f t="shared" si="74"/>
        <v>-1352.4642063303704</v>
      </c>
      <c r="CF207" s="2">
        <f t="shared" si="66"/>
        <v>-695.97006082772532</v>
      </c>
      <c r="CG207" s="29">
        <f t="shared" si="66"/>
        <v>-245.50969736124028</v>
      </c>
      <c r="CH207" s="31">
        <f t="shared" si="66"/>
        <v>-450.45503271744838</v>
      </c>
      <c r="CI207" s="40">
        <f>IFERROR(M207/'Class Sum-WR'!M207,0)</f>
        <v>0.28980407370510847</v>
      </c>
    </row>
    <row r="208" spans="1:87" x14ac:dyDescent="0.2">
      <c r="A208" t="s">
        <v>46</v>
      </c>
      <c r="B208" t="s">
        <v>46</v>
      </c>
      <c r="C208" t="s">
        <v>92</v>
      </c>
      <c r="D208" t="s">
        <v>92</v>
      </c>
      <c r="E208" t="s">
        <v>89</v>
      </c>
      <c r="F208" s="27">
        <f t="shared" ref="F208:F271" si="79">+F207+1</f>
        <v>46213</v>
      </c>
      <c r="G208" s="60" t="s">
        <v>40</v>
      </c>
      <c r="H208" s="28">
        <v>0</v>
      </c>
      <c r="I208" s="2">
        <v>8795.1</v>
      </c>
      <c r="J208" s="2">
        <v>1116.26</v>
      </c>
      <c r="K208" s="2">
        <v>18465.57</v>
      </c>
      <c r="L208" s="29">
        <v>12147.67</v>
      </c>
      <c r="M208" s="30">
        <f t="shared" si="75"/>
        <v>40524.6</v>
      </c>
      <c r="N208" t="s">
        <v>49</v>
      </c>
      <c r="O208" t="s">
        <v>49</v>
      </c>
      <c r="P208" t="s">
        <v>92</v>
      </c>
      <c r="Q208" t="s">
        <v>92</v>
      </c>
      <c r="R208" t="s">
        <v>89</v>
      </c>
      <c r="S208" s="27">
        <f t="shared" ref="S208:S271" si="80">+S207+1</f>
        <v>45849</v>
      </c>
      <c r="T208" s="60" t="s">
        <v>40</v>
      </c>
      <c r="U208" s="28">
        <v>0</v>
      </c>
      <c r="V208" s="2">
        <v>8689.36</v>
      </c>
      <c r="W208" s="2">
        <v>648.13</v>
      </c>
      <c r="X208" s="2">
        <v>17973.52</v>
      </c>
      <c r="Y208" s="29">
        <v>10881.34</v>
      </c>
      <c r="Z208" s="31">
        <f t="shared" si="76"/>
        <v>38192.350000000006</v>
      </c>
      <c r="AA208" s="32">
        <f t="shared" si="67"/>
        <v>0</v>
      </c>
      <c r="AB208" s="5">
        <f t="shared" si="67"/>
        <v>105.73999999999978</v>
      </c>
      <c r="AC208" s="5">
        <f t="shared" si="67"/>
        <v>468.13</v>
      </c>
      <c r="AD208" s="5">
        <f t="shared" si="59"/>
        <v>492.04999999999927</v>
      </c>
      <c r="AE208" s="33">
        <f t="shared" si="59"/>
        <v>1266.33</v>
      </c>
      <c r="AF208" s="34">
        <f t="shared" si="59"/>
        <v>2332.2499999999927</v>
      </c>
      <c r="AG208" s="35" t="e">
        <f t="shared" si="68"/>
        <v>#DIV/0!</v>
      </c>
      <c r="AH208" s="7">
        <f t="shared" si="68"/>
        <v>1.2168905419961858E-2</v>
      </c>
      <c r="AI208" s="7">
        <f t="shared" si="68"/>
        <v>0.72227793806798024</v>
      </c>
      <c r="AJ208" s="7">
        <f t="shared" si="60"/>
        <v>2.7376384814994461E-2</v>
      </c>
      <c r="AK208" s="36">
        <f t="shared" si="60"/>
        <v>0.11637629189052083</v>
      </c>
      <c r="AL208" s="37">
        <f t="shared" si="60"/>
        <v>6.1065894086119142E-2</v>
      </c>
      <c r="AM208" s="2">
        <v>0</v>
      </c>
      <c r="AN208" s="2">
        <v>1736.07</v>
      </c>
      <c r="AO208" s="2">
        <v>464.49</v>
      </c>
      <c r="AP208" s="2">
        <v>4259.6499999999996</v>
      </c>
      <c r="AQ208" s="29">
        <v>3009.59</v>
      </c>
      <c r="AR208" s="31">
        <f t="shared" si="77"/>
        <v>9469.7999999999993</v>
      </c>
      <c r="AS208" s="2">
        <v>0</v>
      </c>
      <c r="AT208" s="2">
        <v>1802.02</v>
      </c>
      <c r="AU208" s="2">
        <v>284.14999999999998</v>
      </c>
      <c r="AV208" s="2">
        <v>5387.76</v>
      </c>
      <c r="AW208" s="29">
        <v>3198.21</v>
      </c>
      <c r="AX208" s="31">
        <f t="shared" si="78"/>
        <v>10672.14</v>
      </c>
      <c r="AY208" s="5">
        <f t="shared" si="69"/>
        <v>0</v>
      </c>
      <c r="AZ208" s="5">
        <f t="shared" si="69"/>
        <v>-65.950000000000045</v>
      </c>
      <c r="BA208" s="5">
        <f t="shared" si="69"/>
        <v>180.34000000000003</v>
      </c>
      <c r="BB208" s="5">
        <f t="shared" si="61"/>
        <v>-1128.1100000000006</v>
      </c>
      <c r="BC208" s="33">
        <f t="shared" si="61"/>
        <v>-188.61999999999989</v>
      </c>
      <c r="BD208" s="34">
        <f t="shared" si="61"/>
        <v>-1202.3400000000001</v>
      </c>
      <c r="BE208" s="7" t="e">
        <f t="shared" si="70"/>
        <v>#DIV/0!</v>
      </c>
      <c r="BF208" s="7">
        <f t="shared" si="70"/>
        <v>-3.659781800423971E-2</v>
      </c>
      <c r="BG208" s="7">
        <f t="shared" si="70"/>
        <v>0.63466478972373763</v>
      </c>
      <c r="BH208" s="7">
        <f t="shared" si="62"/>
        <v>-0.20938386268133705</v>
      </c>
      <c r="BI208" s="36">
        <f t="shared" si="62"/>
        <v>-5.8976740114001232E-2</v>
      </c>
      <c r="BJ208" s="37">
        <f t="shared" si="62"/>
        <v>-0.11266156553418528</v>
      </c>
      <c r="BK208" s="38">
        <f t="shared" si="71"/>
        <v>0</v>
      </c>
      <c r="BL208" s="38">
        <f t="shared" si="71"/>
        <v>0.19739059248899954</v>
      </c>
      <c r="BM208" s="38">
        <f t="shared" si="71"/>
        <v>0.4161127335925322</v>
      </c>
      <c r="BN208" s="38">
        <f t="shared" si="63"/>
        <v>0.23068066677605942</v>
      </c>
      <c r="BO208" s="39">
        <f t="shared" si="63"/>
        <v>0.24775039163889043</v>
      </c>
      <c r="BP208" s="40">
        <f t="shared" si="63"/>
        <v>0.23368028308730993</v>
      </c>
      <c r="BQ208" s="38">
        <f t="shared" si="72"/>
        <v>0</v>
      </c>
      <c r="BR208" s="38">
        <f t="shared" si="72"/>
        <v>0.20738236187705422</v>
      </c>
      <c r="BS208" s="38">
        <f t="shared" si="72"/>
        <v>0.43841513276657457</v>
      </c>
      <c r="BT208" s="38">
        <f t="shared" si="64"/>
        <v>0.29976098171087245</v>
      </c>
      <c r="BU208" s="39">
        <f t="shared" si="64"/>
        <v>0.29391692567275723</v>
      </c>
      <c r="BV208" s="40">
        <f t="shared" si="64"/>
        <v>0.27943135209014364</v>
      </c>
      <c r="BW208" s="38">
        <f t="shared" si="73"/>
        <v>0</v>
      </c>
      <c r="BX208" s="38">
        <f t="shared" si="73"/>
        <v>-9.9917693880546832E-3</v>
      </c>
      <c r="BY208" s="38">
        <f t="shared" si="73"/>
        <v>-2.2302399174042364E-2</v>
      </c>
      <c r="BZ208" s="38">
        <f t="shared" si="65"/>
        <v>-6.9080314934813036E-2</v>
      </c>
      <c r="CA208" s="39">
        <f t="shared" si="65"/>
        <v>-4.6166534033866807E-2</v>
      </c>
      <c r="CB208" s="40">
        <f t="shared" si="65"/>
        <v>-4.5751069002833711E-2</v>
      </c>
      <c r="CC208" s="2">
        <f t="shared" si="74"/>
        <v>0</v>
      </c>
      <c r="CD208" s="2">
        <f t="shared" si="74"/>
        <v>-99.917693880546835</v>
      </c>
      <c r="CE208" s="2">
        <f t="shared" si="74"/>
        <v>-223.02399174042364</v>
      </c>
      <c r="CF208" s="2">
        <f t="shared" si="66"/>
        <v>-690.80314934813032</v>
      </c>
      <c r="CG208" s="29">
        <f t="shared" si="66"/>
        <v>-461.66534033866805</v>
      </c>
      <c r="CH208" s="31">
        <f t="shared" si="66"/>
        <v>-457.51069002833708</v>
      </c>
      <c r="CI208" s="40">
        <f>IFERROR(M208/'Class Sum-WR'!M208,0)</f>
        <v>0.30043398590240844</v>
      </c>
    </row>
    <row r="209" spans="1:87" ht="13.5" thickBot="1" x14ac:dyDescent="0.25">
      <c r="A209" t="s">
        <v>46</v>
      </c>
      <c r="B209" t="s">
        <v>46</v>
      </c>
      <c r="C209" t="s">
        <v>92</v>
      </c>
      <c r="D209" t="s">
        <v>92</v>
      </c>
      <c r="E209" t="s">
        <v>89</v>
      </c>
      <c r="F209" s="41">
        <f t="shared" si="79"/>
        <v>46214</v>
      </c>
      <c r="G209" s="61" t="s">
        <v>41</v>
      </c>
      <c r="H209" s="43">
        <v>0</v>
      </c>
      <c r="I209" s="44">
        <v>9920.09</v>
      </c>
      <c r="J209" s="44">
        <v>1844.88</v>
      </c>
      <c r="K209" s="44">
        <v>19294.03</v>
      </c>
      <c r="L209" s="45">
        <v>10566.33</v>
      </c>
      <c r="M209" s="46">
        <f t="shared" si="75"/>
        <v>41625.33</v>
      </c>
      <c r="N209" t="s">
        <v>49</v>
      </c>
      <c r="O209" t="s">
        <v>49</v>
      </c>
      <c r="P209" t="s">
        <v>92</v>
      </c>
      <c r="Q209" t="s">
        <v>92</v>
      </c>
      <c r="R209" t="s">
        <v>89</v>
      </c>
      <c r="S209" s="41">
        <f t="shared" si="80"/>
        <v>45850</v>
      </c>
      <c r="T209" s="61" t="s">
        <v>41</v>
      </c>
      <c r="U209" s="43">
        <v>0</v>
      </c>
      <c r="V209" s="44">
        <v>9806.44</v>
      </c>
      <c r="W209" s="44">
        <v>661.08</v>
      </c>
      <c r="X209" s="44">
        <v>19357.84</v>
      </c>
      <c r="Y209" s="45">
        <v>12610.57</v>
      </c>
      <c r="Z209" s="47">
        <f t="shared" si="76"/>
        <v>42435.93</v>
      </c>
      <c r="AA209" s="48">
        <f t="shared" si="67"/>
        <v>0</v>
      </c>
      <c r="AB209" s="49">
        <f t="shared" si="67"/>
        <v>113.64999999999964</v>
      </c>
      <c r="AC209" s="49">
        <f t="shared" si="67"/>
        <v>1183.8000000000002</v>
      </c>
      <c r="AD209" s="49">
        <f t="shared" si="59"/>
        <v>-63.81000000000131</v>
      </c>
      <c r="AE209" s="50">
        <f t="shared" si="59"/>
        <v>-2044.2399999999998</v>
      </c>
      <c r="AF209" s="51">
        <f t="shared" si="59"/>
        <v>-810.59999999999854</v>
      </c>
      <c r="AG209" s="52" t="e">
        <f t="shared" si="68"/>
        <v>#DIV/0!</v>
      </c>
      <c r="AH209" s="53">
        <f t="shared" si="68"/>
        <v>1.158932293472449E-2</v>
      </c>
      <c r="AI209" s="53">
        <f t="shared" si="68"/>
        <v>1.7907061172626613</v>
      </c>
      <c r="AJ209" s="53">
        <f t="shared" si="60"/>
        <v>-3.2963388477227473E-3</v>
      </c>
      <c r="AK209" s="54">
        <f t="shared" si="60"/>
        <v>-0.16210528152177101</v>
      </c>
      <c r="AL209" s="55">
        <f t="shared" si="60"/>
        <v>-1.910173760773002E-2</v>
      </c>
      <c r="AM209" s="44">
        <v>0</v>
      </c>
      <c r="AN209" s="44">
        <v>1954.17</v>
      </c>
      <c r="AO209" s="44">
        <v>722.61</v>
      </c>
      <c r="AP209" s="44">
        <v>4567.92</v>
      </c>
      <c r="AQ209" s="45">
        <v>2587.04</v>
      </c>
      <c r="AR209" s="47">
        <f t="shared" si="77"/>
        <v>9831.7400000000016</v>
      </c>
      <c r="AS209" s="44">
        <v>0</v>
      </c>
      <c r="AT209" s="44">
        <v>2122.5700000000002</v>
      </c>
      <c r="AU209" s="44">
        <v>296.05</v>
      </c>
      <c r="AV209" s="44">
        <v>5959.26</v>
      </c>
      <c r="AW209" s="45">
        <v>3676.77</v>
      </c>
      <c r="AX209" s="47">
        <f t="shared" si="78"/>
        <v>12054.650000000001</v>
      </c>
      <c r="AY209" s="49">
        <f t="shared" si="69"/>
        <v>0</v>
      </c>
      <c r="AZ209" s="49">
        <f t="shared" si="69"/>
        <v>-168.40000000000009</v>
      </c>
      <c r="BA209" s="49">
        <f t="shared" si="69"/>
        <v>426.56</v>
      </c>
      <c r="BB209" s="49">
        <f t="shared" si="61"/>
        <v>-1391.3400000000001</v>
      </c>
      <c r="BC209" s="50">
        <f t="shared" si="61"/>
        <v>-1089.73</v>
      </c>
      <c r="BD209" s="51">
        <f t="shared" si="61"/>
        <v>-2222.91</v>
      </c>
      <c r="BE209" s="53" t="e">
        <f t="shared" si="70"/>
        <v>#DIV/0!</v>
      </c>
      <c r="BF209" s="53">
        <f t="shared" si="70"/>
        <v>-7.9337783912898086E-2</v>
      </c>
      <c r="BG209" s="53">
        <f t="shared" si="70"/>
        <v>1.4408376963350784</v>
      </c>
      <c r="BH209" s="53">
        <f t="shared" si="62"/>
        <v>-0.23347529726845281</v>
      </c>
      <c r="BI209" s="54">
        <f t="shared" si="62"/>
        <v>-0.29638242261550218</v>
      </c>
      <c r="BJ209" s="55">
        <f t="shared" si="62"/>
        <v>-0.18440269937327086</v>
      </c>
      <c r="BK209" s="56">
        <f t="shared" si="71"/>
        <v>0</v>
      </c>
      <c r="BL209" s="56">
        <f t="shared" si="71"/>
        <v>0.19699115633023492</v>
      </c>
      <c r="BM209" s="56">
        <f t="shared" si="71"/>
        <v>0.39168401196825808</v>
      </c>
      <c r="BN209" s="56">
        <f t="shared" si="63"/>
        <v>0.23675302671344453</v>
      </c>
      <c r="BO209" s="57">
        <f t="shared" si="63"/>
        <v>0.2448380847465487</v>
      </c>
      <c r="BP209" s="58">
        <f t="shared" si="63"/>
        <v>0.23619608541241599</v>
      </c>
      <c r="BQ209" s="56">
        <f t="shared" si="72"/>
        <v>0</v>
      </c>
      <c r="BR209" s="56">
        <f t="shared" si="72"/>
        <v>0.21644653921300697</v>
      </c>
      <c r="BS209" s="56">
        <f t="shared" si="72"/>
        <v>0.44782779693834329</v>
      </c>
      <c r="BT209" s="56">
        <f t="shared" si="64"/>
        <v>0.30784736313555644</v>
      </c>
      <c r="BU209" s="57">
        <f t="shared" si="64"/>
        <v>0.29156255426994976</v>
      </c>
      <c r="BV209" s="58">
        <f t="shared" si="64"/>
        <v>0.28406706298177042</v>
      </c>
      <c r="BW209" s="56">
        <f t="shared" si="73"/>
        <v>0</v>
      </c>
      <c r="BX209" s="56">
        <f t="shared" si="73"/>
        <v>-1.9455382882772043E-2</v>
      </c>
      <c r="BY209" s="56">
        <f t="shared" si="73"/>
        <v>-5.6143784970085209E-2</v>
      </c>
      <c r="BZ209" s="56">
        <f t="shared" si="65"/>
        <v>-7.1094336422111909E-2</v>
      </c>
      <c r="CA209" s="57">
        <f t="shared" si="65"/>
        <v>-4.6724469523401063E-2</v>
      </c>
      <c r="CB209" s="58">
        <f t="shared" si="65"/>
        <v>-4.7870977569354434E-2</v>
      </c>
      <c r="CC209" s="44">
        <f t="shared" si="74"/>
        <v>0</v>
      </c>
      <c r="CD209" s="44">
        <f t="shared" si="74"/>
        <v>-194.55382882772042</v>
      </c>
      <c r="CE209" s="44">
        <f t="shared" si="74"/>
        <v>-561.4378497008521</v>
      </c>
      <c r="CF209" s="44">
        <f t="shared" si="66"/>
        <v>-710.94336422111905</v>
      </c>
      <c r="CG209" s="45">
        <f t="shared" si="66"/>
        <v>-467.24469523401063</v>
      </c>
      <c r="CH209" s="47">
        <f t="shared" si="66"/>
        <v>-478.70977569354432</v>
      </c>
      <c r="CI209" s="58">
        <f>IFERROR(M209/'Class Sum-WR'!M209,0)</f>
        <v>0.39696739342833204</v>
      </c>
    </row>
    <row r="210" spans="1:87" x14ac:dyDescent="0.2">
      <c r="A210" t="s">
        <v>46</v>
      </c>
      <c r="B210" t="s">
        <v>46</v>
      </c>
      <c r="C210" t="s">
        <v>92</v>
      </c>
      <c r="D210" t="s">
        <v>92</v>
      </c>
      <c r="E210" t="s">
        <v>90</v>
      </c>
      <c r="F210" s="27">
        <f t="shared" si="79"/>
        <v>46215</v>
      </c>
      <c r="G210" s="60" t="s">
        <v>35</v>
      </c>
      <c r="H210" s="28">
        <v>0</v>
      </c>
      <c r="I210" s="2">
        <v>4588.5200000000004</v>
      </c>
      <c r="J210" s="2">
        <v>663.23</v>
      </c>
      <c r="K210" s="2">
        <v>8372.73</v>
      </c>
      <c r="L210" s="29">
        <v>5585.64</v>
      </c>
      <c r="M210" s="30">
        <f t="shared" si="75"/>
        <v>19210.12</v>
      </c>
      <c r="N210" t="s">
        <v>49</v>
      </c>
      <c r="O210" t="s">
        <v>49</v>
      </c>
      <c r="P210" t="s">
        <v>92</v>
      </c>
      <c r="Q210" t="s">
        <v>92</v>
      </c>
      <c r="R210" t="s">
        <v>90</v>
      </c>
      <c r="S210" s="27">
        <f t="shared" si="80"/>
        <v>45851</v>
      </c>
      <c r="T210" s="60" t="s">
        <v>35</v>
      </c>
      <c r="U210" s="28">
        <v>0</v>
      </c>
      <c r="V210" s="2">
        <v>4865.57</v>
      </c>
      <c r="W210" s="2">
        <v>196.73</v>
      </c>
      <c r="X210" s="2">
        <v>9708.5</v>
      </c>
      <c r="Y210" s="29">
        <v>6292.65</v>
      </c>
      <c r="Z210" s="31">
        <f t="shared" si="76"/>
        <v>21063.449999999997</v>
      </c>
      <c r="AA210" s="32">
        <f t="shared" si="67"/>
        <v>0</v>
      </c>
      <c r="AB210" s="5">
        <f t="shared" si="67"/>
        <v>-277.04999999999927</v>
      </c>
      <c r="AC210" s="5">
        <f t="shared" si="67"/>
        <v>466.5</v>
      </c>
      <c r="AD210" s="5">
        <f t="shared" si="59"/>
        <v>-1335.7700000000004</v>
      </c>
      <c r="AE210" s="33">
        <f t="shared" si="59"/>
        <v>-707.00999999999931</v>
      </c>
      <c r="AF210" s="34">
        <f t="shared" si="59"/>
        <v>-1853.3299999999981</v>
      </c>
      <c r="AG210" s="35" t="e">
        <f t="shared" si="68"/>
        <v>#DIV/0!</v>
      </c>
      <c r="AH210" s="7">
        <f t="shared" si="68"/>
        <v>-5.6940913397607942E-2</v>
      </c>
      <c r="AI210" s="7">
        <f t="shared" si="68"/>
        <v>2.3712702688964571</v>
      </c>
      <c r="AJ210" s="7">
        <f t="shared" si="60"/>
        <v>-0.13758768089818205</v>
      </c>
      <c r="AK210" s="36">
        <f t="shared" si="60"/>
        <v>-0.11235489022907667</v>
      </c>
      <c r="AL210" s="37">
        <f t="shared" si="60"/>
        <v>-8.7987960186958855E-2</v>
      </c>
      <c r="AM210" s="2">
        <v>0</v>
      </c>
      <c r="AN210" s="2">
        <v>881.58</v>
      </c>
      <c r="AO210" s="2">
        <v>173.11</v>
      </c>
      <c r="AP210" s="2">
        <v>1901.83</v>
      </c>
      <c r="AQ210" s="29">
        <v>1416.19</v>
      </c>
      <c r="AR210" s="31">
        <f t="shared" si="77"/>
        <v>4372.71</v>
      </c>
      <c r="AS210" s="2">
        <v>0</v>
      </c>
      <c r="AT210" s="2">
        <v>1034.44</v>
      </c>
      <c r="AU210" s="2">
        <v>36.36</v>
      </c>
      <c r="AV210" s="2">
        <v>2926.43</v>
      </c>
      <c r="AW210" s="29">
        <v>1891.67</v>
      </c>
      <c r="AX210" s="31">
        <f t="shared" si="78"/>
        <v>5888.9</v>
      </c>
      <c r="AY210" s="5">
        <f t="shared" si="69"/>
        <v>0</v>
      </c>
      <c r="AZ210" s="5">
        <f t="shared" si="69"/>
        <v>-152.86000000000001</v>
      </c>
      <c r="BA210" s="5">
        <f t="shared" si="69"/>
        <v>136.75</v>
      </c>
      <c r="BB210" s="5">
        <f t="shared" si="61"/>
        <v>-1024.5999999999999</v>
      </c>
      <c r="BC210" s="33">
        <f t="shared" si="61"/>
        <v>-475.48</v>
      </c>
      <c r="BD210" s="34">
        <f t="shared" si="61"/>
        <v>-1516.1899999999996</v>
      </c>
      <c r="BE210" s="7" t="e">
        <f t="shared" si="70"/>
        <v>#DIV/0!</v>
      </c>
      <c r="BF210" s="7">
        <f t="shared" si="70"/>
        <v>-0.14777077452534707</v>
      </c>
      <c r="BG210" s="7">
        <f t="shared" si="70"/>
        <v>3.7610011001100112</v>
      </c>
      <c r="BH210" s="7">
        <f t="shared" si="62"/>
        <v>-0.35011942879207769</v>
      </c>
      <c r="BI210" s="36">
        <f t="shared" si="62"/>
        <v>-0.25135462316365964</v>
      </c>
      <c r="BJ210" s="37">
        <f t="shared" si="62"/>
        <v>-0.25746574063067801</v>
      </c>
      <c r="BK210" s="38">
        <f t="shared" si="71"/>
        <v>0</v>
      </c>
      <c r="BL210" s="38">
        <f t="shared" si="71"/>
        <v>0.19212730902338879</v>
      </c>
      <c r="BM210" s="38">
        <f t="shared" si="71"/>
        <v>0.26101050917479607</v>
      </c>
      <c r="BN210" s="38">
        <f t="shared" si="63"/>
        <v>0.22714574577228694</v>
      </c>
      <c r="BO210" s="39">
        <f t="shared" si="63"/>
        <v>0.25354122356614461</v>
      </c>
      <c r="BP210" s="40">
        <f t="shared" si="63"/>
        <v>0.22762533497968782</v>
      </c>
      <c r="BQ210" s="38">
        <f t="shared" si="72"/>
        <v>0</v>
      </c>
      <c r="BR210" s="38">
        <f t="shared" si="72"/>
        <v>0.21260407310962542</v>
      </c>
      <c r="BS210" s="38">
        <f t="shared" si="72"/>
        <v>0.18482183703553093</v>
      </c>
      <c r="BT210" s="38">
        <f t="shared" si="64"/>
        <v>0.30142967502703816</v>
      </c>
      <c r="BU210" s="39">
        <f t="shared" si="64"/>
        <v>0.30061579779584119</v>
      </c>
      <c r="BV210" s="40">
        <f t="shared" si="64"/>
        <v>0.27957908129959719</v>
      </c>
      <c r="BW210" s="38">
        <f t="shared" si="73"/>
        <v>0</v>
      </c>
      <c r="BX210" s="38">
        <f t="shared" si="73"/>
        <v>-2.0476764086236637E-2</v>
      </c>
      <c r="BY210" s="38">
        <f t="shared" si="73"/>
        <v>7.618867213926514E-2</v>
      </c>
      <c r="BZ210" s="38">
        <f t="shared" si="65"/>
        <v>-7.4283929254751219E-2</v>
      </c>
      <c r="CA210" s="39">
        <f t="shared" si="65"/>
        <v>-4.7074574229696575E-2</v>
      </c>
      <c r="CB210" s="40">
        <f t="shared" si="65"/>
        <v>-5.1953746319909372E-2</v>
      </c>
      <c r="CC210" s="2">
        <f t="shared" si="74"/>
        <v>0</v>
      </c>
      <c r="CD210" s="2">
        <f t="shared" si="74"/>
        <v>-204.76764086236636</v>
      </c>
      <c r="CE210" s="2">
        <f t="shared" si="74"/>
        <v>761.88672139265145</v>
      </c>
      <c r="CF210" s="2">
        <f t="shared" si="66"/>
        <v>-742.83929254751217</v>
      </c>
      <c r="CG210" s="29">
        <f t="shared" si="66"/>
        <v>-470.74574229696577</v>
      </c>
      <c r="CH210" s="31">
        <f t="shared" si="66"/>
        <v>-519.53746319909374</v>
      </c>
      <c r="CI210" s="40">
        <f>IFERROR(M210/'Class Sum-WR'!M210,0)</f>
        <v>0.30677031957410772</v>
      </c>
    </row>
    <row r="211" spans="1:87" x14ac:dyDescent="0.2">
      <c r="A211" t="s">
        <v>46</v>
      </c>
      <c r="B211" t="s">
        <v>46</v>
      </c>
      <c r="C211" t="s">
        <v>92</v>
      </c>
      <c r="D211" t="s">
        <v>92</v>
      </c>
      <c r="E211" t="s">
        <v>90</v>
      </c>
      <c r="F211" s="27">
        <f t="shared" si="79"/>
        <v>46216</v>
      </c>
      <c r="G211" s="60" t="s">
        <v>36</v>
      </c>
      <c r="H211" s="28">
        <v>183.11</v>
      </c>
      <c r="I211" s="2">
        <v>3005.18</v>
      </c>
      <c r="J211" s="2">
        <v>869.78</v>
      </c>
      <c r="K211" s="2">
        <v>7765.28</v>
      </c>
      <c r="L211" s="29">
        <v>5289.19</v>
      </c>
      <c r="M211" s="30">
        <f t="shared" si="75"/>
        <v>17112.539999999997</v>
      </c>
      <c r="N211" t="s">
        <v>49</v>
      </c>
      <c r="O211" t="s">
        <v>49</v>
      </c>
      <c r="P211" t="s">
        <v>92</v>
      </c>
      <c r="Q211" t="s">
        <v>92</v>
      </c>
      <c r="R211" t="s">
        <v>90</v>
      </c>
      <c r="S211" s="27">
        <f t="shared" si="80"/>
        <v>45852</v>
      </c>
      <c r="T211" s="60" t="s">
        <v>36</v>
      </c>
      <c r="U211" s="28">
        <v>0</v>
      </c>
      <c r="V211" s="2">
        <v>3629.03</v>
      </c>
      <c r="W211" s="2">
        <v>121.78</v>
      </c>
      <c r="X211" s="2">
        <v>8393.19</v>
      </c>
      <c r="Y211" s="29">
        <v>5562.61</v>
      </c>
      <c r="Z211" s="31">
        <f t="shared" si="76"/>
        <v>17706.61</v>
      </c>
      <c r="AA211" s="32">
        <f t="shared" si="67"/>
        <v>183.11</v>
      </c>
      <c r="AB211" s="5">
        <f t="shared" si="67"/>
        <v>-623.85000000000036</v>
      </c>
      <c r="AC211" s="5">
        <f t="shared" si="67"/>
        <v>748</v>
      </c>
      <c r="AD211" s="5">
        <f t="shared" si="59"/>
        <v>-627.91000000000076</v>
      </c>
      <c r="AE211" s="33">
        <f t="shared" si="59"/>
        <v>-273.42000000000007</v>
      </c>
      <c r="AF211" s="34">
        <f t="shared" si="59"/>
        <v>-594.07000000000335</v>
      </c>
      <c r="AG211" s="35" t="e">
        <f t="shared" si="68"/>
        <v>#DIV/0!</v>
      </c>
      <c r="AH211" s="7">
        <f t="shared" si="68"/>
        <v>-0.1719054402967185</v>
      </c>
      <c r="AI211" s="7">
        <f t="shared" si="68"/>
        <v>6.1422236820495977</v>
      </c>
      <c r="AJ211" s="7">
        <f t="shared" si="60"/>
        <v>-7.4811841504839133E-2</v>
      </c>
      <c r="AK211" s="36">
        <f t="shared" si="60"/>
        <v>-4.915318528532471E-2</v>
      </c>
      <c r="AL211" s="37">
        <f t="shared" si="60"/>
        <v>-3.355074743273858E-2</v>
      </c>
      <c r="AM211" s="2">
        <v>183.11</v>
      </c>
      <c r="AN211" s="2">
        <v>601.98</v>
      </c>
      <c r="AO211" s="2">
        <v>328.41</v>
      </c>
      <c r="AP211" s="2">
        <v>1833.8</v>
      </c>
      <c r="AQ211" s="29">
        <v>1422.87</v>
      </c>
      <c r="AR211" s="31">
        <f t="shared" si="77"/>
        <v>4370.17</v>
      </c>
      <c r="AS211" s="2">
        <v>0</v>
      </c>
      <c r="AT211" s="2">
        <v>734.66</v>
      </c>
      <c r="AU211" s="2">
        <v>53.63</v>
      </c>
      <c r="AV211" s="2">
        <v>2570.7199999999998</v>
      </c>
      <c r="AW211" s="29">
        <v>1649.84</v>
      </c>
      <c r="AX211" s="31">
        <f t="shared" si="78"/>
        <v>5008.8499999999995</v>
      </c>
      <c r="AY211" s="5">
        <f t="shared" si="69"/>
        <v>183.11</v>
      </c>
      <c r="AZ211" s="5">
        <f t="shared" si="69"/>
        <v>-132.67999999999995</v>
      </c>
      <c r="BA211" s="5">
        <f t="shared" si="69"/>
        <v>274.78000000000003</v>
      </c>
      <c r="BB211" s="5">
        <f t="shared" si="61"/>
        <v>-736.91999999999985</v>
      </c>
      <c r="BC211" s="33">
        <f t="shared" si="61"/>
        <v>-226.97000000000003</v>
      </c>
      <c r="BD211" s="34">
        <f t="shared" si="61"/>
        <v>-638.67999999999938</v>
      </c>
      <c r="BE211" s="7" t="e">
        <f t="shared" si="70"/>
        <v>#DIV/0!</v>
      </c>
      <c r="BF211" s="7">
        <f t="shared" si="70"/>
        <v>-0.18060054991424598</v>
      </c>
      <c r="BG211" s="7">
        <f t="shared" si="70"/>
        <v>5.1236248368450497</v>
      </c>
      <c r="BH211" s="7">
        <f t="shared" si="62"/>
        <v>-0.28665899047737597</v>
      </c>
      <c r="BI211" s="36">
        <f t="shared" si="62"/>
        <v>-0.13757091596760901</v>
      </c>
      <c r="BJ211" s="37">
        <f t="shared" si="62"/>
        <v>-0.12751030675703992</v>
      </c>
      <c r="BK211" s="38">
        <f t="shared" si="71"/>
        <v>1</v>
      </c>
      <c r="BL211" s="38">
        <f t="shared" si="71"/>
        <v>0.20031412427874537</v>
      </c>
      <c r="BM211" s="38">
        <f t="shared" si="71"/>
        <v>0.37757823817517078</v>
      </c>
      <c r="BN211" s="38">
        <f t="shared" si="63"/>
        <v>0.23615375105598252</v>
      </c>
      <c r="BO211" s="39">
        <f t="shared" si="63"/>
        <v>0.26901472626243339</v>
      </c>
      <c r="BP211" s="40">
        <f t="shared" si="63"/>
        <v>0.25537821971489916</v>
      </c>
      <c r="BQ211" s="38">
        <f t="shared" si="72"/>
        <v>0</v>
      </c>
      <c r="BR211" s="38">
        <f t="shared" si="72"/>
        <v>0.20243977040696823</v>
      </c>
      <c r="BS211" s="38">
        <f t="shared" si="72"/>
        <v>0.44038429955657743</v>
      </c>
      <c r="BT211" s="38">
        <f t="shared" si="64"/>
        <v>0.30628640600296186</v>
      </c>
      <c r="BU211" s="39">
        <f t="shared" si="64"/>
        <v>0.29659458419698664</v>
      </c>
      <c r="BV211" s="40">
        <f t="shared" si="64"/>
        <v>0.28288023512123434</v>
      </c>
      <c r="BW211" s="38">
        <f t="shared" si="73"/>
        <v>1</v>
      </c>
      <c r="BX211" s="38">
        <f t="shared" si="73"/>
        <v>-2.1256461282228578E-3</v>
      </c>
      <c r="BY211" s="38">
        <f t="shared" si="73"/>
        <v>-6.2806061381406653E-2</v>
      </c>
      <c r="BZ211" s="38">
        <f t="shared" si="65"/>
        <v>-7.0132654946979345E-2</v>
      </c>
      <c r="CA211" s="39">
        <f t="shared" si="65"/>
        <v>-2.7579857934553254E-2</v>
      </c>
      <c r="CB211" s="40">
        <f t="shared" si="65"/>
        <v>-2.7502015406335178E-2</v>
      </c>
      <c r="CC211" s="2">
        <f t="shared" si="74"/>
        <v>10000</v>
      </c>
      <c r="CD211" s="2">
        <f t="shared" si="74"/>
        <v>-21.256461282228578</v>
      </c>
      <c r="CE211" s="2">
        <f t="shared" si="74"/>
        <v>-628.06061381406653</v>
      </c>
      <c r="CF211" s="2">
        <f t="shared" si="66"/>
        <v>-701.32654946979346</v>
      </c>
      <c r="CG211" s="29">
        <f t="shared" si="66"/>
        <v>-275.79857934553252</v>
      </c>
      <c r="CH211" s="31">
        <f t="shared" si="66"/>
        <v>-275.02015406335181</v>
      </c>
      <c r="CI211" s="40">
        <f>IFERROR(M211/'Class Sum-WR'!M211,0)</f>
        <v>0.24405581958922559</v>
      </c>
    </row>
    <row r="212" spans="1:87" x14ac:dyDescent="0.2">
      <c r="A212" t="s">
        <v>46</v>
      </c>
      <c r="B212" t="s">
        <v>46</v>
      </c>
      <c r="C212" t="s">
        <v>92</v>
      </c>
      <c r="D212" t="s">
        <v>92</v>
      </c>
      <c r="E212" t="s">
        <v>90</v>
      </c>
      <c r="F212" s="27">
        <f t="shared" si="79"/>
        <v>46217</v>
      </c>
      <c r="G212" s="60" t="s">
        <v>37</v>
      </c>
      <c r="H212" s="28">
        <v>4.99</v>
      </c>
      <c r="I212" s="2">
        <v>3810.98</v>
      </c>
      <c r="J212" s="2">
        <v>821.02</v>
      </c>
      <c r="K212" s="2">
        <v>8576.6299999999992</v>
      </c>
      <c r="L212" s="29">
        <v>7009.48</v>
      </c>
      <c r="M212" s="30">
        <f t="shared" si="75"/>
        <v>20223.099999999999</v>
      </c>
      <c r="N212" t="s">
        <v>49</v>
      </c>
      <c r="O212" t="s">
        <v>49</v>
      </c>
      <c r="P212" t="s">
        <v>92</v>
      </c>
      <c r="Q212" t="s">
        <v>92</v>
      </c>
      <c r="R212" t="s">
        <v>90</v>
      </c>
      <c r="S212" s="27">
        <f t="shared" si="80"/>
        <v>45853</v>
      </c>
      <c r="T212" s="60" t="s">
        <v>37</v>
      </c>
      <c r="U212" s="28">
        <v>0</v>
      </c>
      <c r="V212" s="2">
        <v>5074.5200000000004</v>
      </c>
      <c r="W212" s="2">
        <v>145.26</v>
      </c>
      <c r="X212" s="2">
        <v>8402.98</v>
      </c>
      <c r="Y212" s="29">
        <v>6970.59</v>
      </c>
      <c r="Z212" s="31">
        <f t="shared" si="76"/>
        <v>20593.349999999999</v>
      </c>
      <c r="AA212" s="32">
        <f t="shared" si="67"/>
        <v>4.99</v>
      </c>
      <c r="AB212" s="5">
        <f t="shared" si="67"/>
        <v>-1263.5400000000004</v>
      </c>
      <c r="AC212" s="5">
        <f t="shared" si="67"/>
        <v>675.76</v>
      </c>
      <c r="AD212" s="5">
        <f t="shared" si="59"/>
        <v>173.64999999999964</v>
      </c>
      <c r="AE212" s="33">
        <f t="shared" si="59"/>
        <v>38.889999999999418</v>
      </c>
      <c r="AF212" s="34">
        <f t="shared" si="59"/>
        <v>-370.25</v>
      </c>
      <c r="AG212" s="35" t="e">
        <f t="shared" si="68"/>
        <v>#DIV/0!</v>
      </c>
      <c r="AH212" s="7">
        <f t="shared" si="68"/>
        <v>-0.24899694946517115</v>
      </c>
      <c r="AI212" s="7">
        <f t="shared" si="68"/>
        <v>4.6520721464959385</v>
      </c>
      <c r="AJ212" s="7">
        <f t="shared" si="60"/>
        <v>2.0665287790759903E-2</v>
      </c>
      <c r="AK212" s="36">
        <f t="shared" si="60"/>
        <v>5.5791547056991469E-3</v>
      </c>
      <c r="AL212" s="37">
        <f t="shared" si="60"/>
        <v>-1.7979104905224259E-2</v>
      </c>
      <c r="AM212" s="2">
        <v>4.99</v>
      </c>
      <c r="AN212" s="2">
        <v>660.48</v>
      </c>
      <c r="AO212" s="2">
        <v>272.85000000000002</v>
      </c>
      <c r="AP212" s="2">
        <v>2153.81</v>
      </c>
      <c r="AQ212" s="29">
        <v>1650.73</v>
      </c>
      <c r="AR212" s="31">
        <f t="shared" si="77"/>
        <v>4742.8600000000006</v>
      </c>
      <c r="AS212" s="2">
        <v>0</v>
      </c>
      <c r="AT212" s="2">
        <v>995.1</v>
      </c>
      <c r="AU212" s="2">
        <v>55.69</v>
      </c>
      <c r="AV212" s="2">
        <v>2549.1799999999998</v>
      </c>
      <c r="AW212" s="29">
        <v>2092.4499999999998</v>
      </c>
      <c r="AX212" s="31">
        <f t="shared" si="78"/>
        <v>5692.42</v>
      </c>
      <c r="AY212" s="5">
        <f t="shared" si="69"/>
        <v>4.99</v>
      </c>
      <c r="AZ212" s="5">
        <f t="shared" si="69"/>
        <v>-334.62</v>
      </c>
      <c r="BA212" s="5">
        <f t="shared" si="69"/>
        <v>217.16000000000003</v>
      </c>
      <c r="BB212" s="5">
        <f t="shared" si="61"/>
        <v>-395.36999999999989</v>
      </c>
      <c r="BC212" s="33">
        <f t="shared" si="61"/>
        <v>-441.7199999999998</v>
      </c>
      <c r="BD212" s="34">
        <f t="shared" si="61"/>
        <v>-949.55999999999949</v>
      </c>
      <c r="BE212" s="7" t="e">
        <f t="shared" si="70"/>
        <v>#DIV/0!</v>
      </c>
      <c r="BF212" s="7">
        <f t="shared" si="70"/>
        <v>-0.33626771178776005</v>
      </c>
      <c r="BG212" s="7">
        <f t="shared" si="70"/>
        <v>3.8994433471000187</v>
      </c>
      <c r="BH212" s="7">
        <f t="shared" si="62"/>
        <v>-0.15509693313143832</v>
      </c>
      <c r="BI212" s="36">
        <f t="shared" si="62"/>
        <v>-0.21110181844249556</v>
      </c>
      <c r="BJ212" s="37">
        <f t="shared" si="62"/>
        <v>-0.16681130345266151</v>
      </c>
      <c r="BK212" s="38">
        <f t="shared" si="71"/>
        <v>1</v>
      </c>
      <c r="BL212" s="38">
        <f t="shared" si="71"/>
        <v>0.17330975234716531</v>
      </c>
      <c r="BM212" s="38">
        <f t="shared" si="71"/>
        <v>0.33233051569998301</v>
      </c>
      <c r="BN212" s="38">
        <f t="shared" si="63"/>
        <v>0.25112544204425286</v>
      </c>
      <c r="BO212" s="39">
        <f t="shared" si="63"/>
        <v>0.23549963763360479</v>
      </c>
      <c r="BP212" s="40">
        <f t="shared" si="63"/>
        <v>0.23452685295528386</v>
      </c>
      <c r="BQ212" s="38">
        <f t="shared" si="72"/>
        <v>0</v>
      </c>
      <c r="BR212" s="38">
        <f t="shared" si="72"/>
        <v>0.1960973648739191</v>
      </c>
      <c r="BS212" s="38">
        <f t="shared" si="72"/>
        <v>0.38338152278672727</v>
      </c>
      <c r="BT212" s="38">
        <f t="shared" si="64"/>
        <v>0.30336618675755506</v>
      </c>
      <c r="BU212" s="39">
        <f t="shared" si="64"/>
        <v>0.30018262442633975</v>
      </c>
      <c r="BV212" s="40">
        <f t="shared" si="64"/>
        <v>0.27642030072814772</v>
      </c>
      <c r="BW212" s="38">
        <f t="shared" si="73"/>
        <v>1</v>
      </c>
      <c r="BX212" s="38">
        <f t="shared" si="73"/>
        <v>-2.2787612526753792E-2</v>
      </c>
      <c r="BY212" s="38">
        <f t="shared" si="73"/>
        <v>-5.105100708674426E-2</v>
      </c>
      <c r="BZ212" s="38">
        <f t="shared" si="65"/>
        <v>-5.2240744713302201E-2</v>
      </c>
      <c r="CA212" s="39">
        <f t="shared" si="65"/>
        <v>-6.4682986792734959E-2</v>
      </c>
      <c r="CB212" s="40">
        <f t="shared" si="65"/>
        <v>-4.1893447772863857E-2</v>
      </c>
      <c r="CC212" s="2">
        <f t="shared" si="74"/>
        <v>10000</v>
      </c>
      <c r="CD212" s="2">
        <f t="shared" si="74"/>
        <v>-227.87612526753793</v>
      </c>
      <c r="CE212" s="2">
        <f t="shared" si="74"/>
        <v>-510.51007086744261</v>
      </c>
      <c r="CF212" s="2">
        <f t="shared" si="66"/>
        <v>-522.40744713302206</v>
      </c>
      <c r="CG212" s="29">
        <f t="shared" si="66"/>
        <v>-646.8298679273496</v>
      </c>
      <c r="CH212" s="31">
        <f t="shared" si="66"/>
        <v>-418.93447772863857</v>
      </c>
      <c r="CI212" s="40">
        <f>IFERROR(M212/'Class Sum-WR'!M212,0)</f>
        <v>0.27059335290708786</v>
      </c>
    </row>
    <row r="213" spans="1:87" x14ac:dyDescent="0.2">
      <c r="A213" t="s">
        <v>46</v>
      </c>
      <c r="B213" t="s">
        <v>46</v>
      </c>
      <c r="C213" t="s">
        <v>92</v>
      </c>
      <c r="D213" t="s">
        <v>92</v>
      </c>
      <c r="E213" t="s">
        <v>90</v>
      </c>
      <c r="F213" s="27">
        <f t="shared" si="79"/>
        <v>46218</v>
      </c>
      <c r="G213" s="60" t="s">
        <v>38</v>
      </c>
      <c r="H213" s="28">
        <v>0</v>
      </c>
      <c r="I213" s="2">
        <v>5528.34</v>
      </c>
      <c r="J213" s="2">
        <v>681.2</v>
      </c>
      <c r="K213" s="2">
        <v>9130.59</v>
      </c>
      <c r="L213" s="29">
        <v>6595.11</v>
      </c>
      <c r="M213" s="30">
        <f t="shared" si="75"/>
        <v>21935.24</v>
      </c>
      <c r="N213" t="s">
        <v>49</v>
      </c>
      <c r="O213" t="s">
        <v>49</v>
      </c>
      <c r="P213" t="s">
        <v>92</v>
      </c>
      <c r="Q213" t="s">
        <v>92</v>
      </c>
      <c r="R213" t="s">
        <v>90</v>
      </c>
      <c r="S213" s="27">
        <f t="shared" si="80"/>
        <v>45854</v>
      </c>
      <c r="T213" s="60" t="s">
        <v>38</v>
      </c>
      <c r="U213" s="28">
        <v>0</v>
      </c>
      <c r="V213" s="2">
        <v>4798.2299999999996</v>
      </c>
      <c r="W213" s="2">
        <v>208.59</v>
      </c>
      <c r="X213" s="2">
        <v>11554.55</v>
      </c>
      <c r="Y213" s="29">
        <v>8227.2099999999991</v>
      </c>
      <c r="Z213" s="31">
        <f t="shared" si="76"/>
        <v>24788.579999999998</v>
      </c>
      <c r="AA213" s="32">
        <f t="shared" si="67"/>
        <v>0</v>
      </c>
      <c r="AB213" s="5">
        <f t="shared" si="67"/>
        <v>730.11000000000058</v>
      </c>
      <c r="AC213" s="5">
        <f t="shared" si="67"/>
        <v>472.61</v>
      </c>
      <c r="AD213" s="5">
        <f t="shared" si="59"/>
        <v>-2423.9599999999991</v>
      </c>
      <c r="AE213" s="33">
        <f t="shared" si="59"/>
        <v>-1632.0999999999995</v>
      </c>
      <c r="AF213" s="34">
        <f t="shared" si="59"/>
        <v>-2853.3399999999965</v>
      </c>
      <c r="AG213" s="35" t="e">
        <f t="shared" si="68"/>
        <v>#DIV/0!</v>
      </c>
      <c r="AH213" s="7">
        <f t="shared" si="68"/>
        <v>0.15216235987020227</v>
      </c>
      <c r="AI213" s="7">
        <f t="shared" si="68"/>
        <v>2.265736612493408</v>
      </c>
      <c r="AJ213" s="7">
        <f t="shared" si="60"/>
        <v>-0.20978402447520667</v>
      </c>
      <c r="AK213" s="36">
        <f t="shared" si="60"/>
        <v>-0.19837830807770795</v>
      </c>
      <c r="AL213" s="37">
        <f t="shared" si="60"/>
        <v>-0.11510703719212624</v>
      </c>
      <c r="AM213" s="2">
        <v>0</v>
      </c>
      <c r="AN213" s="2">
        <v>1035.58</v>
      </c>
      <c r="AO213" s="2">
        <v>240.46</v>
      </c>
      <c r="AP213" s="2">
        <v>2321.83</v>
      </c>
      <c r="AQ213" s="29">
        <v>1733.18</v>
      </c>
      <c r="AR213" s="31">
        <f t="shared" si="77"/>
        <v>5331.05</v>
      </c>
      <c r="AS213" s="2">
        <v>0</v>
      </c>
      <c r="AT213" s="2">
        <v>1031.8800000000001</v>
      </c>
      <c r="AU213" s="2">
        <v>118.93</v>
      </c>
      <c r="AV213" s="2">
        <v>3445.66</v>
      </c>
      <c r="AW213" s="29">
        <v>2374.5</v>
      </c>
      <c r="AX213" s="31">
        <f t="shared" si="78"/>
        <v>6970.97</v>
      </c>
      <c r="AY213" s="5">
        <f t="shared" si="69"/>
        <v>0</v>
      </c>
      <c r="AZ213" s="5">
        <f t="shared" si="69"/>
        <v>3.6999999999998181</v>
      </c>
      <c r="BA213" s="5">
        <f t="shared" si="69"/>
        <v>121.53</v>
      </c>
      <c r="BB213" s="5">
        <f t="shared" si="61"/>
        <v>-1123.83</v>
      </c>
      <c r="BC213" s="33">
        <f t="shared" si="61"/>
        <v>-641.31999999999994</v>
      </c>
      <c r="BD213" s="34">
        <f t="shared" si="61"/>
        <v>-1639.92</v>
      </c>
      <c r="BE213" s="7" t="e">
        <f t="shared" si="70"/>
        <v>#DIV/0!</v>
      </c>
      <c r="BF213" s="7">
        <f t="shared" si="70"/>
        <v>3.5856882583244348E-3</v>
      </c>
      <c r="BG213" s="7">
        <f t="shared" si="70"/>
        <v>1.0218615992600688</v>
      </c>
      <c r="BH213" s="7">
        <f t="shared" si="62"/>
        <v>-0.32615812355252694</v>
      </c>
      <c r="BI213" s="36">
        <f t="shared" si="62"/>
        <v>-0.27008633396504522</v>
      </c>
      <c r="BJ213" s="37">
        <f t="shared" si="62"/>
        <v>-0.23524990065944912</v>
      </c>
      <c r="BK213" s="38">
        <f t="shared" si="71"/>
        <v>0</v>
      </c>
      <c r="BL213" s="38">
        <f t="shared" si="71"/>
        <v>0.18732205327458151</v>
      </c>
      <c r="BM213" s="38">
        <f t="shared" si="71"/>
        <v>0.35299471520845566</v>
      </c>
      <c r="BN213" s="38">
        <f t="shared" si="63"/>
        <v>0.2542913437138235</v>
      </c>
      <c r="BO213" s="39">
        <f t="shared" si="63"/>
        <v>0.26279773953732388</v>
      </c>
      <c r="BP213" s="40">
        <f t="shared" si="63"/>
        <v>0.2430358637516617</v>
      </c>
      <c r="BQ213" s="38">
        <f t="shared" si="72"/>
        <v>0</v>
      </c>
      <c r="BR213" s="38">
        <f t="shared" si="72"/>
        <v>0.21505430127359468</v>
      </c>
      <c r="BS213" s="38">
        <f t="shared" si="72"/>
        <v>0.57016156095690107</v>
      </c>
      <c r="BT213" s="38">
        <f t="shared" si="64"/>
        <v>0.29820806522106008</v>
      </c>
      <c r="BU213" s="39">
        <f t="shared" si="64"/>
        <v>0.28861546016207196</v>
      </c>
      <c r="BV213" s="40">
        <f t="shared" si="64"/>
        <v>0.28121699589084975</v>
      </c>
      <c r="BW213" s="38">
        <f t="shared" si="73"/>
        <v>0</v>
      </c>
      <c r="BX213" s="38">
        <f t="shared" si="73"/>
        <v>-2.7732247999013165E-2</v>
      </c>
      <c r="BY213" s="38">
        <f t="shared" si="73"/>
        <v>-0.21716684574844541</v>
      </c>
      <c r="BZ213" s="38">
        <f t="shared" si="65"/>
        <v>-4.3916721507236578E-2</v>
      </c>
      <c r="CA213" s="39">
        <f t="shared" si="65"/>
        <v>-2.5817720624748075E-2</v>
      </c>
      <c r="CB213" s="40">
        <f t="shared" si="65"/>
        <v>-3.8181132139188056E-2</v>
      </c>
      <c r="CC213" s="2">
        <f t="shared" si="74"/>
        <v>0</v>
      </c>
      <c r="CD213" s="2">
        <f t="shared" si="74"/>
        <v>-277.32247999013163</v>
      </c>
      <c r="CE213" s="2">
        <f t="shared" si="74"/>
        <v>-2171.6684574844539</v>
      </c>
      <c r="CF213" s="2">
        <f t="shared" si="66"/>
        <v>-439.16721507236576</v>
      </c>
      <c r="CG213" s="29">
        <f t="shared" si="66"/>
        <v>-258.17720624748074</v>
      </c>
      <c r="CH213" s="31">
        <f t="shared" si="66"/>
        <v>-381.81132139188054</v>
      </c>
      <c r="CI213" s="40">
        <f>IFERROR(M213/'Class Sum-WR'!M213,0)</f>
        <v>0.25637778790992388</v>
      </c>
    </row>
    <row r="214" spans="1:87" x14ac:dyDescent="0.2">
      <c r="A214" t="s">
        <v>46</v>
      </c>
      <c r="B214" t="s">
        <v>46</v>
      </c>
      <c r="C214" t="s">
        <v>92</v>
      </c>
      <c r="D214" t="s">
        <v>92</v>
      </c>
      <c r="E214" t="s">
        <v>90</v>
      </c>
      <c r="F214" s="27">
        <f t="shared" si="79"/>
        <v>46219</v>
      </c>
      <c r="G214" s="60" t="s">
        <v>39</v>
      </c>
      <c r="H214" s="28">
        <v>67.83</v>
      </c>
      <c r="I214" s="2">
        <v>6268.34</v>
      </c>
      <c r="J214" s="2">
        <v>1037.04</v>
      </c>
      <c r="K214" s="2">
        <v>11197.1</v>
      </c>
      <c r="L214" s="29">
        <v>6770.57</v>
      </c>
      <c r="M214" s="30">
        <f t="shared" si="75"/>
        <v>25340.880000000001</v>
      </c>
      <c r="N214" t="s">
        <v>49</v>
      </c>
      <c r="O214" t="s">
        <v>49</v>
      </c>
      <c r="P214" t="s">
        <v>92</v>
      </c>
      <c r="Q214" t="s">
        <v>92</v>
      </c>
      <c r="R214" t="s">
        <v>90</v>
      </c>
      <c r="S214" s="27">
        <f t="shared" si="80"/>
        <v>45855</v>
      </c>
      <c r="T214" s="60" t="s">
        <v>39</v>
      </c>
      <c r="U214" s="28">
        <v>0</v>
      </c>
      <c r="V214" s="2">
        <v>6909.4</v>
      </c>
      <c r="W214" s="2">
        <v>437.86</v>
      </c>
      <c r="X214" s="2">
        <v>18042.71</v>
      </c>
      <c r="Y214" s="29">
        <v>10401.700000000001</v>
      </c>
      <c r="Z214" s="31">
        <f t="shared" si="76"/>
        <v>35791.67</v>
      </c>
      <c r="AA214" s="32">
        <f t="shared" si="67"/>
        <v>67.83</v>
      </c>
      <c r="AB214" s="5">
        <f t="shared" si="67"/>
        <v>-641.05999999999949</v>
      </c>
      <c r="AC214" s="5">
        <f t="shared" si="67"/>
        <v>599.17999999999995</v>
      </c>
      <c r="AD214" s="5">
        <f t="shared" si="59"/>
        <v>-6845.6099999999988</v>
      </c>
      <c r="AE214" s="33">
        <f t="shared" si="59"/>
        <v>-3631.130000000001</v>
      </c>
      <c r="AF214" s="34">
        <f t="shared" si="59"/>
        <v>-10450.789999999997</v>
      </c>
      <c r="AG214" s="35" t="e">
        <f t="shared" si="68"/>
        <v>#DIV/0!</v>
      </c>
      <c r="AH214" s="7">
        <f t="shared" si="68"/>
        <v>-9.2780849277795396E-2</v>
      </c>
      <c r="AI214" s="7">
        <f t="shared" si="68"/>
        <v>1.3684282647421548</v>
      </c>
      <c r="AJ214" s="7">
        <f t="shared" si="60"/>
        <v>-0.37941140770981735</v>
      </c>
      <c r="AK214" s="36">
        <f t="shared" si="60"/>
        <v>-0.34909005258755788</v>
      </c>
      <c r="AL214" s="37">
        <f t="shared" si="60"/>
        <v>-0.29198944894161122</v>
      </c>
      <c r="AM214" s="2">
        <v>67.83</v>
      </c>
      <c r="AN214" s="2">
        <v>1188.6099999999999</v>
      </c>
      <c r="AO214" s="2">
        <v>398.79</v>
      </c>
      <c r="AP214" s="2">
        <v>2754.89</v>
      </c>
      <c r="AQ214" s="29">
        <v>1596.83</v>
      </c>
      <c r="AR214" s="31">
        <f t="shared" si="77"/>
        <v>6006.95</v>
      </c>
      <c r="AS214" s="2">
        <v>0</v>
      </c>
      <c r="AT214" s="2">
        <v>1435.48</v>
      </c>
      <c r="AU214" s="2">
        <v>259.14</v>
      </c>
      <c r="AV214" s="2">
        <v>5080.05</v>
      </c>
      <c r="AW214" s="29">
        <v>2925.79</v>
      </c>
      <c r="AX214" s="31">
        <f t="shared" si="78"/>
        <v>9700.4599999999991</v>
      </c>
      <c r="AY214" s="5">
        <f t="shared" si="69"/>
        <v>67.83</v>
      </c>
      <c r="AZ214" s="5">
        <f t="shared" si="69"/>
        <v>-246.87000000000012</v>
      </c>
      <c r="BA214" s="5">
        <f t="shared" si="69"/>
        <v>139.65000000000003</v>
      </c>
      <c r="BB214" s="5">
        <f t="shared" si="61"/>
        <v>-2325.1600000000003</v>
      </c>
      <c r="BC214" s="33">
        <f t="shared" si="61"/>
        <v>-1328.96</v>
      </c>
      <c r="BD214" s="34">
        <f t="shared" si="61"/>
        <v>-3693.5099999999993</v>
      </c>
      <c r="BE214" s="7" t="e">
        <f t="shared" si="70"/>
        <v>#DIV/0!</v>
      </c>
      <c r="BF214" s="7">
        <f t="shared" si="70"/>
        <v>-0.17197731769164329</v>
      </c>
      <c r="BG214" s="7">
        <f t="shared" si="70"/>
        <v>0.53889789303079427</v>
      </c>
      <c r="BH214" s="7">
        <f t="shared" si="62"/>
        <v>-0.45770415645515306</v>
      </c>
      <c r="BI214" s="36">
        <f t="shared" si="62"/>
        <v>-0.45422262021539483</v>
      </c>
      <c r="BJ214" s="37">
        <f t="shared" si="62"/>
        <v>-0.38075617032594328</v>
      </c>
      <c r="BK214" s="38">
        <f t="shared" si="71"/>
        <v>1</v>
      </c>
      <c r="BL214" s="38">
        <f t="shared" si="71"/>
        <v>0.18962117562225403</v>
      </c>
      <c r="BM214" s="38">
        <f t="shared" si="71"/>
        <v>0.38454640129599632</v>
      </c>
      <c r="BN214" s="38">
        <f t="shared" si="63"/>
        <v>0.24603602718561055</v>
      </c>
      <c r="BO214" s="39">
        <f t="shared" si="63"/>
        <v>0.2358486803917543</v>
      </c>
      <c r="BP214" s="40">
        <f t="shared" si="63"/>
        <v>0.23704583266248053</v>
      </c>
      <c r="BQ214" s="38">
        <f t="shared" si="72"/>
        <v>0</v>
      </c>
      <c r="BR214" s="38">
        <f t="shared" si="72"/>
        <v>0.20775754768865604</v>
      </c>
      <c r="BS214" s="38">
        <f t="shared" si="72"/>
        <v>0.59183300598364774</v>
      </c>
      <c r="BT214" s="38">
        <f t="shared" si="64"/>
        <v>0.28155692797811416</v>
      </c>
      <c r="BU214" s="39">
        <f t="shared" si="64"/>
        <v>0.28127998307968888</v>
      </c>
      <c r="BV214" s="40">
        <f t="shared" si="64"/>
        <v>0.27102563250052314</v>
      </c>
      <c r="BW214" s="38">
        <f t="shared" si="73"/>
        <v>1</v>
      </c>
      <c r="BX214" s="38">
        <f t="shared" si="73"/>
        <v>-1.8136372066402007E-2</v>
      </c>
      <c r="BY214" s="38">
        <f t="shared" si="73"/>
        <v>-0.20728660468765142</v>
      </c>
      <c r="BZ214" s="38">
        <f t="shared" si="65"/>
        <v>-3.5520900792503612E-2</v>
      </c>
      <c r="CA214" s="39">
        <f t="shared" si="65"/>
        <v>-4.5431302687934577E-2</v>
      </c>
      <c r="CB214" s="40">
        <f t="shared" si="65"/>
        <v>-3.3979799838042613E-2</v>
      </c>
      <c r="CC214" s="2">
        <f t="shared" si="74"/>
        <v>10000</v>
      </c>
      <c r="CD214" s="2">
        <f t="shared" si="74"/>
        <v>-181.36372066402006</v>
      </c>
      <c r="CE214" s="2">
        <f t="shared" si="74"/>
        <v>-2072.8660468765142</v>
      </c>
      <c r="CF214" s="2">
        <f t="shared" si="66"/>
        <v>-355.20900792503613</v>
      </c>
      <c r="CG214" s="29">
        <f t="shared" si="66"/>
        <v>-454.31302687934578</v>
      </c>
      <c r="CH214" s="31">
        <f t="shared" si="66"/>
        <v>-339.79799838042612</v>
      </c>
      <c r="CI214" s="40">
        <f>IFERROR(M214/'Class Sum-WR'!M214,0)</f>
        <v>0.25847823013637261</v>
      </c>
    </row>
    <row r="215" spans="1:87" x14ac:dyDescent="0.2">
      <c r="A215" t="s">
        <v>46</v>
      </c>
      <c r="B215" t="s">
        <v>46</v>
      </c>
      <c r="C215" t="s">
        <v>92</v>
      </c>
      <c r="D215" t="s">
        <v>92</v>
      </c>
      <c r="E215" t="s">
        <v>90</v>
      </c>
      <c r="F215" s="27">
        <f t="shared" si="79"/>
        <v>46220</v>
      </c>
      <c r="G215" s="60" t="s">
        <v>40</v>
      </c>
      <c r="H215" s="28">
        <v>0</v>
      </c>
      <c r="I215" s="2">
        <v>9239.35</v>
      </c>
      <c r="J215" s="2">
        <v>1356.17</v>
      </c>
      <c r="K215" s="2">
        <v>16063.07</v>
      </c>
      <c r="L215" s="29">
        <v>11338.84</v>
      </c>
      <c r="M215" s="30">
        <f t="shared" si="75"/>
        <v>37997.43</v>
      </c>
      <c r="N215" t="s">
        <v>49</v>
      </c>
      <c r="O215" t="s">
        <v>49</v>
      </c>
      <c r="P215" t="s">
        <v>92</v>
      </c>
      <c r="Q215" t="s">
        <v>92</v>
      </c>
      <c r="R215" t="s">
        <v>90</v>
      </c>
      <c r="S215" s="27">
        <f t="shared" si="80"/>
        <v>45856</v>
      </c>
      <c r="T215" s="60" t="s">
        <v>40</v>
      </c>
      <c r="U215" s="28">
        <v>0</v>
      </c>
      <c r="V215" s="2">
        <v>10707.9</v>
      </c>
      <c r="W215" s="2">
        <v>518.29999999999995</v>
      </c>
      <c r="X215" s="2">
        <v>19849.91</v>
      </c>
      <c r="Y215" s="29">
        <v>10266.700000000001</v>
      </c>
      <c r="Z215" s="31">
        <f t="shared" si="76"/>
        <v>41342.81</v>
      </c>
      <c r="AA215" s="32">
        <f t="shared" si="67"/>
        <v>0</v>
      </c>
      <c r="AB215" s="5">
        <f t="shared" si="67"/>
        <v>-1468.5499999999993</v>
      </c>
      <c r="AC215" s="5">
        <f t="shared" si="67"/>
        <v>837.87000000000012</v>
      </c>
      <c r="AD215" s="5">
        <f t="shared" si="59"/>
        <v>-3786.84</v>
      </c>
      <c r="AE215" s="33">
        <f t="shared" si="59"/>
        <v>1072.1399999999994</v>
      </c>
      <c r="AF215" s="34">
        <f t="shared" si="59"/>
        <v>-3345.3799999999974</v>
      </c>
      <c r="AG215" s="35" t="e">
        <f t="shared" si="68"/>
        <v>#DIV/0!</v>
      </c>
      <c r="AH215" s="7">
        <f t="shared" si="68"/>
        <v>-0.13714640592459768</v>
      </c>
      <c r="AI215" s="7">
        <f t="shared" si="68"/>
        <v>1.6165734130812275</v>
      </c>
      <c r="AJ215" s="7">
        <f t="shared" si="60"/>
        <v>-0.19077366093851308</v>
      </c>
      <c r="AK215" s="36">
        <f t="shared" si="60"/>
        <v>0.10442888172440992</v>
      </c>
      <c r="AL215" s="37">
        <f t="shared" si="60"/>
        <v>-8.0918060480165657E-2</v>
      </c>
      <c r="AM215" s="2">
        <v>0</v>
      </c>
      <c r="AN215" s="2">
        <v>1809.84</v>
      </c>
      <c r="AO215" s="2">
        <v>511.87</v>
      </c>
      <c r="AP215" s="2">
        <v>3767.36</v>
      </c>
      <c r="AQ215" s="29">
        <v>3020.4</v>
      </c>
      <c r="AR215" s="31">
        <f t="shared" si="77"/>
        <v>9109.4699999999993</v>
      </c>
      <c r="AS215" s="2">
        <v>0</v>
      </c>
      <c r="AT215" s="2">
        <v>2215.11</v>
      </c>
      <c r="AU215" s="2">
        <v>236.84</v>
      </c>
      <c r="AV215" s="2">
        <v>5878.49</v>
      </c>
      <c r="AW215" s="29">
        <v>3047.19</v>
      </c>
      <c r="AX215" s="31">
        <f t="shared" si="78"/>
        <v>11377.630000000001</v>
      </c>
      <c r="AY215" s="5">
        <f t="shared" si="69"/>
        <v>0</v>
      </c>
      <c r="AZ215" s="5">
        <f t="shared" si="69"/>
        <v>-405.27000000000021</v>
      </c>
      <c r="BA215" s="5">
        <f t="shared" si="69"/>
        <v>275.02999999999997</v>
      </c>
      <c r="BB215" s="5">
        <f t="shared" si="61"/>
        <v>-2111.1299999999997</v>
      </c>
      <c r="BC215" s="33">
        <f t="shared" si="61"/>
        <v>-26.789999999999964</v>
      </c>
      <c r="BD215" s="34">
        <f t="shared" si="61"/>
        <v>-2268.1600000000017</v>
      </c>
      <c r="BE215" s="7" t="e">
        <f t="shared" si="70"/>
        <v>#DIV/0!</v>
      </c>
      <c r="BF215" s="7">
        <f t="shared" si="70"/>
        <v>-0.18295705405149187</v>
      </c>
      <c r="BG215" s="7">
        <f t="shared" si="70"/>
        <v>1.1612480999831107</v>
      </c>
      <c r="BH215" s="7">
        <f t="shared" si="62"/>
        <v>-0.35912793931774994</v>
      </c>
      <c r="BI215" s="36">
        <f t="shared" si="62"/>
        <v>-8.7917064574246969E-3</v>
      </c>
      <c r="BJ215" s="37">
        <f t="shared" si="62"/>
        <v>-0.19935258924749719</v>
      </c>
      <c r="BK215" s="38">
        <f t="shared" si="71"/>
        <v>0</v>
      </c>
      <c r="BL215" s="38">
        <f t="shared" si="71"/>
        <v>0.19588390958238402</v>
      </c>
      <c r="BM215" s="38">
        <f t="shared" si="71"/>
        <v>0.37743793182270657</v>
      </c>
      <c r="BN215" s="38">
        <f t="shared" si="63"/>
        <v>0.2345354904137254</v>
      </c>
      <c r="BO215" s="39">
        <f t="shared" si="63"/>
        <v>0.26637645473434673</v>
      </c>
      <c r="BP215" s="40">
        <f t="shared" si="63"/>
        <v>0.23973910867129697</v>
      </c>
      <c r="BQ215" s="38">
        <f t="shared" si="72"/>
        <v>0</v>
      </c>
      <c r="BR215" s="38">
        <f t="shared" si="72"/>
        <v>0.20686689266803016</v>
      </c>
      <c r="BS215" s="38">
        <f t="shared" si="72"/>
        <v>0.4569554312174417</v>
      </c>
      <c r="BT215" s="38">
        <f t="shared" si="64"/>
        <v>0.29614693467124031</v>
      </c>
      <c r="BU215" s="39">
        <f t="shared" si="64"/>
        <v>0.29680325713228201</v>
      </c>
      <c r="BV215" s="40">
        <f t="shared" si="64"/>
        <v>0.27520214518558372</v>
      </c>
      <c r="BW215" s="38">
        <f t="shared" si="73"/>
        <v>0</v>
      </c>
      <c r="BX215" s="38">
        <f t="shared" si="73"/>
        <v>-1.0982983085646131E-2</v>
      </c>
      <c r="BY215" s="38">
        <f t="shared" si="73"/>
        <v>-7.9517499394735125E-2</v>
      </c>
      <c r="BZ215" s="38">
        <f t="shared" si="65"/>
        <v>-6.1611444257514913E-2</v>
      </c>
      <c r="CA215" s="39">
        <f t="shared" si="65"/>
        <v>-3.0426802397935271E-2</v>
      </c>
      <c r="CB215" s="40">
        <f t="shared" si="65"/>
        <v>-3.5463036514286755E-2</v>
      </c>
      <c r="CC215" s="2">
        <f t="shared" si="74"/>
        <v>0</v>
      </c>
      <c r="CD215" s="2">
        <f t="shared" si="74"/>
        <v>-109.82983085646131</v>
      </c>
      <c r="CE215" s="2">
        <f t="shared" si="74"/>
        <v>-795.17499394735125</v>
      </c>
      <c r="CF215" s="2">
        <f t="shared" si="66"/>
        <v>-616.11444257514916</v>
      </c>
      <c r="CG215" s="29">
        <f t="shared" si="66"/>
        <v>-304.26802397935273</v>
      </c>
      <c r="CH215" s="31">
        <f t="shared" si="66"/>
        <v>-354.63036514286756</v>
      </c>
      <c r="CI215" s="40">
        <f>IFERROR(M215/'Class Sum-WR'!M215,0)</f>
        <v>0.28845189014432143</v>
      </c>
    </row>
    <row r="216" spans="1:87" ht="13.5" thickBot="1" x14ac:dyDescent="0.25">
      <c r="A216" t="s">
        <v>46</v>
      </c>
      <c r="B216" t="s">
        <v>46</v>
      </c>
      <c r="C216" t="s">
        <v>92</v>
      </c>
      <c r="D216" t="s">
        <v>92</v>
      </c>
      <c r="E216" t="s">
        <v>90</v>
      </c>
      <c r="F216" s="41">
        <f t="shared" si="79"/>
        <v>46221</v>
      </c>
      <c r="G216" s="61" t="s">
        <v>41</v>
      </c>
      <c r="H216" s="43">
        <v>-12.5</v>
      </c>
      <c r="I216" s="44">
        <v>10488.82</v>
      </c>
      <c r="J216" s="44">
        <v>2192.2600000000002</v>
      </c>
      <c r="K216" s="44">
        <v>19478.259999999998</v>
      </c>
      <c r="L216" s="45">
        <v>11051.6</v>
      </c>
      <c r="M216" s="46">
        <f t="shared" si="75"/>
        <v>43198.439999999995</v>
      </c>
      <c r="N216" t="s">
        <v>49</v>
      </c>
      <c r="O216" t="s">
        <v>49</v>
      </c>
      <c r="P216" t="s">
        <v>92</v>
      </c>
      <c r="Q216" t="s">
        <v>92</v>
      </c>
      <c r="R216" t="s">
        <v>90</v>
      </c>
      <c r="S216" s="41">
        <f t="shared" si="80"/>
        <v>45857</v>
      </c>
      <c r="T216" s="61" t="s">
        <v>41</v>
      </c>
      <c r="U216" s="43">
        <v>71.25</v>
      </c>
      <c r="V216" s="44">
        <v>10821.6</v>
      </c>
      <c r="W216" s="44">
        <v>729.03</v>
      </c>
      <c r="X216" s="44">
        <v>20362.78</v>
      </c>
      <c r="Y216" s="45">
        <v>11651.56</v>
      </c>
      <c r="Z216" s="47">
        <f t="shared" si="76"/>
        <v>43636.22</v>
      </c>
      <c r="AA216" s="48">
        <f t="shared" si="67"/>
        <v>-83.75</v>
      </c>
      <c r="AB216" s="49">
        <f t="shared" si="67"/>
        <v>-332.78000000000065</v>
      </c>
      <c r="AC216" s="49">
        <f t="shared" si="67"/>
        <v>1463.2300000000002</v>
      </c>
      <c r="AD216" s="49">
        <f t="shared" si="59"/>
        <v>-884.52000000000044</v>
      </c>
      <c r="AE216" s="50">
        <f t="shared" si="59"/>
        <v>-599.95999999999913</v>
      </c>
      <c r="AF216" s="51">
        <f t="shared" si="59"/>
        <v>-437.78000000000611</v>
      </c>
      <c r="AG216" s="52">
        <f t="shared" si="68"/>
        <v>-1.1754385964912282</v>
      </c>
      <c r="AH216" s="53">
        <f t="shared" si="68"/>
        <v>-3.0751460042877269E-2</v>
      </c>
      <c r="AI216" s="53">
        <f t="shared" si="68"/>
        <v>2.0070916148855331</v>
      </c>
      <c r="AJ216" s="53">
        <f t="shared" si="60"/>
        <v>-4.3438076726262355E-2</v>
      </c>
      <c r="AK216" s="54">
        <f t="shared" si="60"/>
        <v>-5.1491817404707964E-2</v>
      </c>
      <c r="AL216" s="55">
        <f t="shared" si="60"/>
        <v>-1.0032491356950857E-2</v>
      </c>
      <c r="AM216" s="44">
        <v>-12.5</v>
      </c>
      <c r="AN216" s="44">
        <v>2068.5500000000002</v>
      </c>
      <c r="AO216" s="44">
        <v>1087.8599999999999</v>
      </c>
      <c r="AP216" s="44">
        <v>4940.33</v>
      </c>
      <c r="AQ216" s="45">
        <v>2938.71</v>
      </c>
      <c r="AR216" s="47">
        <f t="shared" si="77"/>
        <v>11022.95</v>
      </c>
      <c r="AS216" s="44">
        <v>71.25</v>
      </c>
      <c r="AT216" s="44">
        <v>2164.7800000000002</v>
      </c>
      <c r="AU216" s="44">
        <v>370.27</v>
      </c>
      <c r="AV216" s="44">
        <v>5668.79</v>
      </c>
      <c r="AW216" s="45">
        <v>3596.6</v>
      </c>
      <c r="AX216" s="47">
        <f t="shared" si="78"/>
        <v>11871.69</v>
      </c>
      <c r="AY216" s="49">
        <f t="shared" si="69"/>
        <v>-83.75</v>
      </c>
      <c r="AZ216" s="49">
        <f t="shared" si="69"/>
        <v>-96.230000000000018</v>
      </c>
      <c r="BA216" s="49">
        <f t="shared" si="69"/>
        <v>717.58999999999992</v>
      </c>
      <c r="BB216" s="49">
        <f t="shared" si="61"/>
        <v>-728.46</v>
      </c>
      <c r="BC216" s="50">
        <f t="shared" si="61"/>
        <v>-657.88999999999987</v>
      </c>
      <c r="BD216" s="51">
        <f t="shared" si="61"/>
        <v>-848.73999999999978</v>
      </c>
      <c r="BE216" s="53">
        <f t="shared" si="70"/>
        <v>-1.1754385964912282</v>
      </c>
      <c r="BF216" s="53">
        <f t="shared" si="70"/>
        <v>-4.4452554070159557E-2</v>
      </c>
      <c r="BG216" s="53">
        <f t="shared" si="70"/>
        <v>1.9380182029329946</v>
      </c>
      <c r="BH216" s="53">
        <f t="shared" si="62"/>
        <v>-0.12850361364594562</v>
      </c>
      <c r="BI216" s="54">
        <f t="shared" si="62"/>
        <v>-0.18291997998109322</v>
      </c>
      <c r="BJ216" s="55">
        <f t="shared" si="62"/>
        <v>-7.1492769774143344E-2</v>
      </c>
      <c r="BK216" s="56">
        <f t="shared" si="71"/>
        <v>1</v>
      </c>
      <c r="BL216" s="56">
        <f t="shared" si="71"/>
        <v>0.19721474865618824</v>
      </c>
      <c r="BM216" s="56">
        <f t="shared" si="71"/>
        <v>0.49622763723280988</v>
      </c>
      <c r="BN216" s="56">
        <f t="shared" si="63"/>
        <v>0.25363302471576005</v>
      </c>
      <c r="BO216" s="57">
        <f t="shared" si="63"/>
        <v>0.26590810380397406</v>
      </c>
      <c r="BP216" s="58">
        <f t="shared" si="63"/>
        <v>0.25517009410525016</v>
      </c>
      <c r="BQ216" s="56">
        <f t="shared" si="72"/>
        <v>1</v>
      </c>
      <c r="BR216" s="56">
        <f t="shared" si="72"/>
        <v>0.20004250757743772</v>
      </c>
      <c r="BS216" s="56">
        <f t="shared" si="72"/>
        <v>0.50789405099927298</v>
      </c>
      <c r="BT216" s="56">
        <f t="shared" si="64"/>
        <v>0.27838978764196248</v>
      </c>
      <c r="BU216" s="57">
        <f t="shared" si="64"/>
        <v>0.30867969610936219</v>
      </c>
      <c r="BV216" s="58">
        <f t="shared" si="64"/>
        <v>0.27206045803234102</v>
      </c>
      <c r="BW216" s="56">
        <f t="shared" si="73"/>
        <v>0</v>
      </c>
      <c r="BX216" s="56">
        <f t="shared" si="73"/>
        <v>-2.8277589212494791E-3</v>
      </c>
      <c r="BY216" s="56">
        <f t="shared" si="73"/>
        <v>-1.1666413766463102E-2</v>
      </c>
      <c r="BZ216" s="56">
        <f t="shared" si="65"/>
        <v>-2.4756762926202436E-2</v>
      </c>
      <c r="CA216" s="57">
        <f t="shared" si="65"/>
        <v>-4.2771592305388129E-2</v>
      </c>
      <c r="CB216" s="58">
        <f t="shared" si="65"/>
        <v>-1.6890363927090868E-2</v>
      </c>
      <c r="CC216" s="44">
        <f t="shared" si="74"/>
        <v>0</v>
      </c>
      <c r="CD216" s="44">
        <f t="shared" si="74"/>
        <v>-28.277589212494792</v>
      </c>
      <c r="CE216" s="44">
        <f t="shared" si="74"/>
        <v>-116.66413766463101</v>
      </c>
      <c r="CF216" s="44">
        <f t="shared" si="66"/>
        <v>-247.56762926202435</v>
      </c>
      <c r="CG216" s="45">
        <f t="shared" si="66"/>
        <v>-427.71592305388128</v>
      </c>
      <c r="CH216" s="47">
        <f t="shared" si="66"/>
        <v>-168.90363927090868</v>
      </c>
      <c r="CI216" s="58">
        <f>IFERROR(M216/'Class Sum-WR'!M216,0)</f>
        <v>0.40278776495440866</v>
      </c>
    </row>
    <row r="217" spans="1:87" x14ac:dyDescent="0.2">
      <c r="A217" t="s">
        <v>46</v>
      </c>
      <c r="B217" t="s">
        <v>46</v>
      </c>
      <c r="C217" t="s">
        <v>92</v>
      </c>
      <c r="D217" t="s">
        <v>92</v>
      </c>
      <c r="E217" t="s">
        <v>91</v>
      </c>
      <c r="F217" s="27">
        <f t="shared" si="79"/>
        <v>46222</v>
      </c>
      <c r="G217" s="60" t="s">
        <v>35</v>
      </c>
      <c r="H217" s="28">
        <v>0</v>
      </c>
      <c r="I217" s="2">
        <v>5013.04</v>
      </c>
      <c r="J217" s="2">
        <v>468.36</v>
      </c>
      <c r="K217" s="2">
        <v>7192.47</v>
      </c>
      <c r="L217" s="29">
        <v>4354.25</v>
      </c>
      <c r="M217" s="30">
        <f t="shared" si="75"/>
        <v>17028.12</v>
      </c>
      <c r="N217" t="s">
        <v>49</v>
      </c>
      <c r="O217" t="s">
        <v>49</v>
      </c>
      <c r="P217" t="s">
        <v>92</v>
      </c>
      <c r="Q217" t="s">
        <v>92</v>
      </c>
      <c r="R217" t="s">
        <v>91</v>
      </c>
      <c r="S217" s="27">
        <f t="shared" si="80"/>
        <v>45858</v>
      </c>
      <c r="T217" s="60" t="s">
        <v>35</v>
      </c>
      <c r="U217" s="28">
        <v>0</v>
      </c>
      <c r="V217" s="2">
        <v>5445.6</v>
      </c>
      <c r="W217" s="2">
        <v>312.01</v>
      </c>
      <c r="X217" s="2">
        <v>10021.16</v>
      </c>
      <c r="Y217" s="29">
        <v>7906.33</v>
      </c>
      <c r="Z217" s="31">
        <f t="shared" si="76"/>
        <v>23685.1</v>
      </c>
      <c r="AA217" s="32">
        <f t="shared" si="67"/>
        <v>0</v>
      </c>
      <c r="AB217" s="5">
        <f t="shared" si="67"/>
        <v>-432.5600000000004</v>
      </c>
      <c r="AC217" s="5">
        <f t="shared" si="67"/>
        <v>156.35000000000002</v>
      </c>
      <c r="AD217" s="5">
        <f t="shared" si="59"/>
        <v>-2828.6899999999996</v>
      </c>
      <c r="AE217" s="33">
        <f t="shared" si="59"/>
        <v>-3552.08</v>
      </c>
      <c r="AF217" s="34">
        <f t="shared" si="59"/>
        <v>-6656.98</v>
      </c>
      <c r="AG217" s="35" t="e">
        <f t="shared" si="68"/>
        <v>#DIV/0!</v>
      </c>
      <c r="AH217" s="7">
        <f t="shared" si="68"/>
        <v>-7.9432936682826569E-2</v>
      </c>
      <c r="AI217" s="7">
        <f t="shared" si="68"/>
        <v>0.50110573379058376</v>
      </c>
      <c r="AJ217" s="7">
        <f t="shared" si="60"/>
        <v>-0.28227171305517523</v>
      </c>
      <c r="AK217" s="36">
        <f t="shared" si="60"/>
        <v>-0.44927039473434577</v>
      </c>
      <c r="AL217" s="37">
        <f t="shared" si="60"/>
        <v>-0.28106193345183261</v>
      </c>
      <c r="AM217" s="2">
        <v>0</v>
      </c>
      <c r="AN217" s="2">
        <v>976.76</v>
      </c>
      <c r="AO217" s="2">
        <v>209.94</v>
      </c>
      <c r="AP217" s="2">
        <v>1669.37</v>
      </c>
      <c r="AQ217" s="29">
        <v>1112.31</v>
      </c>
      <c r="AR217" s="31">
        <f t="shared" si="77"/>
        <v>3968.3799999999997</v>
      </c>
      <c r="AS217" s="2">
        <v>0</v>
      </c>
      <c r="AT217" s="2">
        <v>1136.8800000000001</v>
      </c>
      <c r="AU217" s="2">
        <v>82.06</v>
      </c>
      <c r="AV217" s="2">
        <v>3106.55</v>
      </c>
      <c r="AW217" s="29">
        <v>2346.67</v>
      </c>
      <c r="AX217" s="31">
        <f t="shared" si="78"/>
        <v>6672.16</v>
      </c>
      <c r="AY217" s="5">
        <f t="shared" si="69"/>
        <v>0</v>
      </c>
      <c r="AZ217" s="5">
        <f t="shared" si="69"/>
        <v>-160.12000000000012</v>
      </c>
      <c r="BA217" s="5">
        <f t="shared" si="69"/>
        <v>127.88</v>
      </c>
      <c r="BB217" s="5">
        <f t="shared" si="61"/>
        <v>-1437.1800000000003</v>
      </c>
      <c r="BC217" s="33">
        <f t="shared" si="61"/>
        <v>-1234.3600000000001</v>
      </c>
      <c r="BD217" s="34">
        <f t="shared" si="61"/>
        <v>-2703.78</v>
      </c>
      <c r="BE217" s="7" t="e">
        <f t="shared" si="70"/>
        <v>#DIV/0!</v>
      </c>
      <c r="BF217" s="7">
        <f t="shared" si="70"/>
        <v>-0.14084160157624384</v>
      </c>
      <c r="BG217" s="7">
        <f t="shared" si="70"/>
        <v>1.5583719229831829</v>
      </c>
      <c r="BH217" s="7">
        <f t="shared" si="62"/>
        <v>-0.462628961388035</v>
      </c>
      <c r="BI217" s="36">
        <f t="shared" si="62"/>
        <v>-0.52600493465208153</v>
      </c>
      <c r="BJ217" s="37">
        <f t="shared" si="62"/>
        <v>-0.40523308793554114</v>
      </c>
      <c r="BK217" s="38">
        <f t="shared" si="71"/>
        <v>0</v>
      </c>
      <c r="BL217" s="38">
        <f t="shared" si="71"/>
        <v>0.19484384724638143</v>
      </c>
      <c r="BM217" s="38">
        <f t="shared" si="71"/>
        <v>0.44824493978990521</v>
      </c>
      <c r="BN217" s="38">
        <f t="shared" si="63"/>
        <v>0.23209968202856596</v>
      </c>
      <c r="BO217" s="39">
        <f t="shared" si="63"/>
        <v>0.25545386691163802</v>
      </c>
      <c r="BP217" s="40">
        <f t="shared" si="63"/>
        <v>0.23304862779919333</v>
      </c>
      <c r="BQ217" s="38">
        <f t="shared" si="72"/>
        <v>0</v>
      </c>
      <c r="BR217" s="38">
        <f t="shared" si="72"/>
        <v>0.20877038342882329</v>
      </c>
      <c r="BS217" s="38">
        <f t="shared" si="72"/>
        <v>0.26300439088490757</v>
      </c>
      <c r="BT217" s="38">
        <f t="shared" si="64"/>
        <v>0.30999904202707074</v>
      </c>
      <c r="BU217" s="39">
        <f t="shared" si="64"/>
        <v>0.29680901252540687</v>
      </c>
      <c r="BV217" s="40">
        <f t="shared" si="64"/>
        <v>0.28170284271546248</v>
      </c>
      <c r="BW217" s="38">
        <f t="shared" si="73"/>
        <v>0</v>
      </c>
      <c r="BX217" s="38">
        <f t="shared" si="73"/>
        <v>-1.3926536182441857E-2</v>
      </c>
      <c r="BY217" s="38">
        <f t="shared" si="73"/>
        <v>0.18524054890499764</v>
      </c>
      <c r="BZ217" s="38">
        <f t="shared" si="65"/>
        <v>-7.789935999850478E-2</v>
      </c>
      <c r="CA217" s="39">
        <f t="shared" si="65"/>
        <v>-4.1355145613768851E-2</v>
      </c>
      <c r="CB217" s="40">
        <f t="shared" si="65"/>
        <v>-4.8654214916269145E-2</v>
      </c>
      <c r="CC217" s="2">
        <f t="shared" si="74"/>
        <v>0</v>
      </c>
      <c r="CD217" s="2">
        <f t="shared" si="74"/>
        <v>-139.26536182441856</v>
      </c>
      <c r="CE217" s="2">
        <f t="shared" si="74"/>
        <v>1852.4054890499763</v>
      </c>
      <c r="CF217" s="2">
        <f t="shared" si="66"/>
        <v>-778.99359998504781</v>
      </c>
      <c r="CG217" s="29">
        <f t="shared" si="66"/>
        <v>-413.55145613768849</v>
      </c>
      <c r="CH217" s="31">
        <f t="shared" si="66"/>
        <v>-486.54214916269143</v>
      </c>
      <c r="CI217" s="40">
        <f>IFERROR(M217/'Class Sum-WR'!M217,0)</f>
        <v>0.26067244689609392</v>
      </c>
    </row>
    <row r="218" spans="1:87" x14ac:dyDescent="0.2">
      <c r="A218" t="s">
        <v>46</v>
      </c>
      <c r="B218" t="s">
        <v>46</v>
      </c>
      <c r="C218" t="s">
        <v>92</v>
      </c>
      <c r="D218" t="s">
        <v>92</v>
      </c>
      <c r="E218" t="s">
        <v>91</v>
      </c>
      <c r="F218" s="27">
        <f t="shared" si="79"/>
        <v>46223</v>
      </c>
      <c r="G218" s="60" t="s">
        <v>36</v>
      </c>
      <c r="H218" s="28">
        <v>-23.14</v>
      </c>
      <c r="I218" s="2">
        <v>3878.62</v>
      </c>
      <c r="J218" s="2">
        <v>595.96</v>
      </c>
      <c r="K218" s="2">
        <v>8121.73</v>
      </c>
      <c r="L218" s="29">
        <v>3793.88</v>
      </c>
      <c r="M218" s="30">
        <f t="shared" si="75"/>
        <v>16367.05</v>
      </c>
      <c r="N218" t="s">
        <v>49</v>
      </c>
      <c r="O218" t="s">
        <v>49</v>
      </c>
      <c r="P218" t="s">
        <v>92</v>
      </c>
      <c r="Q218" t="s">
        <v>92</v>
      </c>
      <c r="R218" t="s">
        <v>91</v>
      </c>
      <c r="S218" s="27">
        <f t="shared" si="80"/>
        <v>45859</v>
      </c>
      <c r="T218" s="60" t="s">
        <v>36</v>
      </c>
      <c r="U218" s="28">
        <v>37.03</v>
      </c>
      <c r="V218" s="2">
        <v>3844.69</v>
      </c>
      <c r="W218" s="2">
        <v>293.27999999999997</v>
      </c>
      <c r="X218" s="2">
        <v>8008.57</v>
      </c>
      <c r="Y218" s="29">
        <v>5698.77</v>
      </c>
      <c r="Z218" s="31">
        <f t="shared" si="76"/>
        <v>17882.34</v>
      </c>
      <c r="AA218" s="32">
        <f t="shared" si="67"/>
        <v>-60.17</v>
      </c>
      <c r="AB218" s="5">
        <f t="shared" si="67"/>
        <v>33.929999999999836</v>
      </c>
      <c r="AC218" s="5">
        <f t="shared" si="67"/>
        <v>302.68000000000006</v>
      </c>
      <c r="AD218" s="5">
        <f t="shared" si="59"/>
        <v>113.15999999999985</v>
      </c>
      <c r="AE218" s="33">
        <f t="shared" si="59"/>
        <v>-1904.8900000000003</v>
      </c>
      <c r="AF218" s="34">
        <f t="shared" si="59"/>
        <v>-1515.2900000000009</v>
      </c>
      <c r="AG218" s="35">
        <f t="shared" si="68"/>
        <v>-1.6248987307588443</v>
      </c>
      <c r="AH218" s="7">
        <f t="shared" si="68"/>
        <v>8.8251588554603463E-3</v>
      </c>
      <c r="AI218" s="7">
        <f t="shared" si="68"/>
        <v>1.0320512820512824</v>
      </c>
      <c r="AJ218" s="7">
        <f t="shared" si="60"/>
        <v>1.4129863383850033E-2</v>
      </c>
      <c r="AK218" s="36">
        <f t="shared" si="60"/>
        <v>-0.33426335858439632</v>
      </c>
      <c r="AL218" s="37">
        <f t="shared" si="60"/>
        <v>-8.473667316469774E-2</v>
      </c>
      <c r="AM218" s="2">
        <v>-23.14</v>
      </c>
      <c r="AN218" s="2">
        <v>735.94</v>
      </c>
      <c r="AO218" s="2">
        <v>264.89999999999998</v>
      </c>
      <c r="AP218" s="2">
        <v>1937.65</v>
      </c>
      <c r="AQ218" s="29">
        <v>1004.46</v>
      </c>
      <c r="AR218" s="31">
        <f t="shared" si="77"/>
        <v>3919.8100000000004</v>
      </c>
      <c r="AS218" s="2">
        <v>37.03</v>
      </c>
      <c r="AT218" s="2">
        <v>821.43</v>
      </c>
      <c r="AU218" s="2">
        <v>126.75</v>
      </c>
      <c r="AV218" s="2">
        <v>2434.96</v>
      </c>
      <c r="AW218" s="29">
        <v>1631.22</v>
      </c>
      <c r="AX218" s="31">
        <f t="shared" si="78"/>
        <v>5051.3900000000003</v>
      </c>
      <c r="AY218" s="5">
        <f t="shared" si="69"/>
        <v>-60.17</v>
      </c>
      <c r="AZ218" s="5">
        <f t="shared" si="69"/>
        <v>-85.489999999999895</v>
      </c>
      <c r="BA218" s="5">
        <f t="shared" si="69"/>
        <v>138.14999999999998</v>
      </c>
      <c r="BB218" s="5">
        <f t="shared" si="61"/>
        <v>-497.30999999999995</v>
      </c>
      <c r="BC218" s="33">
        <f t="shared" si="61"/>
        <v>-626.76</v>
      </c>
      <c r="BD218" s="34">
        <f t="shared" si="61"/>
        <v>-1131.58</v>
      </c>
      <c r="BE218" s="7">
        <f t="shared" si="70"/>
        <v>-1.6248987307588443</v>
      </c>
      <c r="BF218" s="7">
        <f t="shared" si="70"/>
        <v>-0.10407460160938839</v>
      </c>
      <c r="BG218" s="7">
        <f t="shared" si="70"/>
        <v>1.0899408284023666</v>
      </c>
      <c r="BH218" s="7">
        <f t="shared" si="62"/>
        <v>-0.20423744127213586</v>
      </c>
      <c r="BI218" s="36">
        <f t="shared" si="62"/>
        <v>-0.38422775591275243</v>
      </c>
      <c r="BJ218" s="37">
        <f t="shared" si="62"/>
        <v>-0.22401358833905119</v>
      </c>
      <c r="BK218" s="38">
        <f t="shared" si="71"/>
        <v>1</v>
      </c>
      <c r="BL218" s="38">
        <f t="shared" si="71"/>
        <v>0.18974274355311943</v>
      </c>
      <c r="BM218" s="38">
        <f t="shared" si="71"/>
        <v>0.44449291898785148</v>
      </c>
      <c r="BN218" s="38">
        <f t="shared" si="63"/>
        <v>0.23857601767111197</v>
      </c>
      <c r="BO218" s="39">
        <f t="shared" si="63"/>
        <v>0.26475797863928219</v>
      </c>
      <c r="BP218" s="40">
        <f t="shared" si="63"/>
        <v>0.23949398333847582</v>
      </c>
      <c r="BQ218" s="38">
        <f t="shared" si="72"/>
        <v>1</v>
      </c>
      <c r="BR218" s="38">
        <f t="shared" si="72"/>
        <v>0.21365311637609272</v>
      </c>
      <c r="BS218" s="38">
        <f t="shared" si="72"/>
        <v>0.43218085106382981</v>
      </c>
      <c r="BT218" s="38">
        <f t="shared" si="64"/>
        <v>0.30404429255160409</v>
      </c>
      <c r="BU218" s="39">
        <f t="shared" si="64"/>
        <v>0.28624071510167981</v>
      </c>
      <c r="BV218" s="40">
        <f t="shared" si="64"/>
        <v>0.28247925047840494</v>
      </c>
      <c r="BW218" s="38">
        <f t="shared" si="73"/>
        <v>0</v>
      </c>
      <c r="BX218" s="38">
        <f t="shared" si="73"/>
        <v>-2.3910372822973286E-2</v>
      </c>
      <c r="BY218" s="38">
        <f t="shared" si="73"/>
        <v>1.2312067924021675E-2</v>
      </c>
      <c r="BZ218" s="38">
        <f t="shared" si="65"/>
        <v>-6.5468274880492117E-2</v>
      </c>
      <c r="CA218" s="39">
        <f t="shared" si="65"/>
        <v>-2.1482736462397622E-2</v>
      </c>
      <c r="CB218" s="40">
        <f t="shared" si="65"/>
        <v>-4.2985267139929118E-2</v>
      </c>
      <c r="CC218" s="2">
        <f t="shared" si="74"/>
        <v>0</v>
      </c>
      <c r="CD218" s="2">
        <f t="shared" si="74"/>
        <v>-239.10372822973287</v>
      </c>
      <c r="CE218" s="2">
        <f t="shared" si="74"/>
        <v>123.12067924021675</v>
      </c>
      <c r="CF218" s="2">
        <f t="shared" si="66"/>
        <v>-654.68274880492118</v>
      </c>
      <c r="CG218" s="29">
        <f t="shared" si="66"/>
        <v>-214.82736462397622</v>
      </c>
      <c r="CH218" s="31">
        <f t="shared" si="66"/>
        <v>-429.85267139929118</v>
      </c>
      <c r="CI218" s="40">
        <f>IFERROR(M218/'Class Sum-WR'!M218,0)</f>
        <v>0.25154446477074205</v>
      </c>
    </row>
    <row r="219" spans="1:87" x14ac:dyDescent="0.2">
      <c r="A219" t="s">
        <v>46</v>
      </c>
      <c r="B219" t="s">
        <v>46</v>
      </c>
      <c r="C219" t="s">
        <v>92</v>
      </c>
      <c r="D219" t="s">
        <v>92</v>
      </c>
      <c r="E219" t="s">
        <v>91</v>
      </c>
      <c r="F219" s="27">
        <f t="shared" si="79"/>
        <v>46224</v>
      </c>
      <c r="G219" s="60" t="s">
        <v>37</v>
      </c>
      <c r="H219" s="28">
        <v>0</v>
      </c>
      <c r="I219" s="2">
        <v>3664.08</v>
      </c>
      <c r="J219" s="2">
        <v>1007.69</v>
      </c>
      <c r="K219" s="2">
        <v>9246.84</v>
      </c>
      <c r="L219" s="29">
        <v>6234.12</v>
      </c>
      <c r="M219" s="30">
        <f t="shared" si="75"/>
        <v>20152.73</v>
      </c>
      <c r="N219" t="s">
        <v>49</v>
      </c>
      <c r="O219" t="s">
        <v>49</v>
      </c>
      <c r="P219" t="s">
        <v>92</v>
      </c>
      <c r="Q219" t="s">
        <v>92</v>
      </c>
      <c r="R219" t="s">
        <v>91</v>
      </c>
      <c r="S219" s="27">
        <f t="shared" si="80"/>
        <v>45860</v>
      </c>
      <c r="T219" s="60" t="s">
        <v>37</v>
      </c>
      <c r="U219" s="28">
        <v>0</v>
      </c>
      <c r="V219" s="2">
        <v>4910.3599999999997</v>
      </c>
      <c r="W219" s="2">
        <v>241.38</v>
      </c>
      <c r="X219" s="2">
        <v>9304.0400000000009</v>
      </c>
      <c r="Y219" s="29">
        <v>6098.94</v>
      </c>
      <c r="Z219" s="31">
        <f t="shared" si="76"/>
        <v>20554.72</v>
      </c>
      <c r="AA219" s="32">
        <f t="shared" si="67"/>
        <v>0</v>
      </c>
      <c r="AB219" s="5">
        <f t="shared" si="67"/>
        <v>-1246.2799999999997</v>
      </c>
      <c r="AC219" s="5">
        <f t="shared" si="67"/>
        <v>766.31000000000006</v>
      </c>
      <c r="AD219" s="5">
        <f t="shared" si="59"/>
        <v>-57.200000000000728</v>
      </c>
      <c r="AE219" s="33">
        <f t="shared" si="59"/>
        <v>135.18000000000029</v>
      </c>
      <c r="AF219" s="34">
        <f t="shared" si="59"/>
        <v>-401.9900000000016</v>
      </c>
      <c r="AG219" s="35" t="e">
        <f t="shared" si="68"/>
        <v>#DIV/0!</v>
      </c>
      <c r="AH219" s="7">
        <f t="shared" si="68"/>
        <v>-0.25380623823915149</v>
      </c>
      <c r="AI219" s="7">
        <f t="shared" si="68"/>
        <v>3.17470378656061</v>
      </c>
      <c r="AJ219" s="7">
        <f t="shared" si="60"/>
        <v>-6.1478669481215388E-3</v>
      </c>
      <c r="AK219" s="36">
        <f t="shared" si="60"/>
        <v>2.2164507275034728E-2</v>
      </c>
      <c r="AL219" s="37">
        <f t="shared" si="60"/>
        <v>-1.9557065238543829E-2</v>
      </c>
      <c r="AM219" s="2">
        <v>0</v>
      </c>
      <c r="AN219" s="2">
        <v>721.44</v>
      </c>
      <c r="AO219" s="2">
        <v>365.23</v>
      </c>
      <c r="AP219" s="2">
        <v>2185.11</v>
      </c>
      <c r="AQ219" s="29">
        <v>1520.33</v>
      </c>
      <c r="AR219" s="31">
        <f t="shared" si="77"/>
        <v>4792.1100000000006</v>
      </c>
      <c r="AS219" s="2">
        <v>0</v>
      </c>
      <c r="AT219" s="2">
        <v>1035.81</v>
      </c>
      <c r="AU219" s="2">
        <v>88.86</v>
      </c>
      <c r="AV219" s="2">
        <v>2793.25</v>
      </c>
      <c r="AW219" s="29">
        <v>1769.08</v>
      </c>
      <c r="AX219" s="31">
        <f t="shared" si="78"/>
        <v>5687</v>
      </c>
      <c r="AY219" s="5">
        <f t="shared" si="69"/>
        <v>0</v>
      </c>
      <c r="AZ219" s="5">
        <f t="shared" si="69"/>
        <v>-314.36999999999989</v>
      </c>
      <c r="BA219" s="5">
        <f t="shared" si="69"/>
        <v>276.37</v>
      </c>
      <c r="BB219" s="5">
        <f t="shared" si="61"/>
        <v>-608.13999999999987</v>
      </c>
      <c r="BC219" s="33">
        <f t="shared" si="61"/>
        <v>-248.75</v>
      </c>
      <c r="BD219" s="34">
        <f t="shared" si="61"/>
        <v>-894.88999999999942</v>
      </c>
      <c r="BE219" s="7" t="e">
        <f t="shared" si="70"/>
        <v>#DIV/0!</v>
      </c>
      <c r="BF219" s="7">
        <f t="shared" si="70"/>
        <v>-0.30350160743765742</v>
      </c>
      <c r="BG219" s="7">
        <f t="shared" si="70"/>
        <v>3.1101733063245556</v>
      </c>
      <c r="BH219" s="7">
        <f t="shared" si="62"/>
        <v>-0.21771771234225359</v>
      </c>
      <c r="BI219" s="36">
        <f t="shared" si="62"/>
        <v>-0.14060980848802768</v>
      </c>
      <c r="BJ219" s="37">
        <f t="shared" si="62"/>
        <v>-0.15735713029716888</v>
      </c>
      <c r="BK219" s="38">
        <f t="shared" si="71"/>
        <v>0</v>
      </c>
      <c r="BL219" s="38">
        <f t="shared" si="71"/>
        <v>0.19689526429553941</v>
      </c>
      <c r="BM219" s="38">
        <f t="shared" si="71"/>
        <v>0.3624428147545376</v>
      </c>
      <c r="BN219" s="38">
        <f t="shared" si="63"/>
        <v>0.23630883631597391</v>
      </c>
      <c r="BO219" s="39">
        <f t="shared" si="63"/>
        <v>0.24387243107286993</v>
      </c>
      <c r="BP219" s="40">
        <f t="shared" si="63"/>
        <v>0.23778961957015257</v>
      </c>
      <c r="BQ219" s="38">
        <f t="shared" si="72"/>
        <v>0</v>
      </c>
      <c r="BR219" s="38">
        <f t="shared" si="72"/>
        <v>0.21094380045454916</v>
      </c>
      <c r="BS219" s="38">
        <f t="shared" si="72"/>
        <v>0.36813323390504599</v>
      </c>
      <c r="BT219" s="38">
        <f t="shared" si="64"/>
        <v>0.30021904463007465</v>
      </c>
      <c r="BU219" s="39">
        <f t="shared" si="64"/>
        <v>0.29006351923448992</v>
      </c>
      <c r="BV219" s="40">
        <f t="shared" si="64"/>
        <v>0.27667611137490561</v>
      </c>
      <c r="BW219" s="38">
        <f t="shared" si="73"/>
        <v>0</v>
      </c>
      <c r="BX219" s="38">
        <f t="shared" si="73"/>
        <v>-1.404853615900975E-2</v>
      </c>
      <c r="BY219" s="38">
        <f t="shared" si="73"/>
        <v>-5.6904191505083856E-3</v>
      </c>
      <c r="BZ219" s="38">
        <f t="shared" si="65"/>
        <v>-6.3910208314100742E-2</v>
      </c>
      <c r="CA219" s="39">
        <f t="shared" si="65"/>
        <v>-4.6191088161619986E-2</v>
      </c>
      <c r="CB219" s="40">
        <f t="shared" si="65"/>
        <v>-3.8886491804753037E-2</v>
      </c>
      <c r="CC219" s="2">
        <f t="shared" si="74"/>
        <v>0</v>
      </c>
      <c r="CD219" s="2">
        <f t="shared" si="74"/>
        <v>-140.48536159009751</v>
      </c>
      <c r="CE219" s="2">
        <f t="shared" si="74"/>
        <v>-56.904191505083858</v>
      </c>
      <c r="CF219" s="2">
        <f t="shared" si="66"/>
        <v>-639.10208314100737</v>
      </c>
      <c r="CG219" s="29">
        <f t="shared" si="66"/>
        <v>-461.91088161619984</v>
      </c>
      <c r="CH219" s="31">
        <f t="shared" si="66"/>
        <v>-388.86491804753035</v>
      </c>
      <c r="CI219" s="40">
        <f>IFERROR(M219/'Class Sum-WR'!M219,0)</f>
        <v>0.23610463489695052</v>
      </c>
    </row>
    <row r="220" spans="1:87" x14ac:dyDescent="0.2">
      <c r="A220" t="s">
        <v>46</v>
      </c>
      <c r="B220" t="s">
        <v>46</v>
      </c>
      <c r="C220" t="s">
        <v>92</v>
      </c>
      <c r="D220" t="s">
        <v>92</v>
      </c>
      <c r="E220" t="s">
        <v>91</v>
      </c>
      <c r="F220" s="27">
        <f t="shared" si="79"/>
        <v>46225</v>
      </c>
      <c r="G220" s="60" t="s">
        <v>38</v>
      </c>
      <c r="H220" s="28">
        <v>0</v>
      </c>
      <c r="I220" s="2">
        <v>4081.96</v>
      </c>
      <c r="J220" s="2">
        <v>321.3</v>
      </c>
      <c r="K220" s="2">
        <v>9473.82</v>
      </c>
      <c r="L220" s="29">
        <v>6479.27</v>
      </c>
      <c r="M220" s="30">
        <f t="shared" si="75"/>
        <v>20356.349999999999</v>
      </c>
      <c r="N220" t="s">
        <v>49</v>
      </c>
      <c r="O220" t="s">
        <v>49</v>
      </c>
      <c r="P220" t="s">
        <v>92</v>
      </c>
      <c r="Q220" t="s">
        <v>92</v>
      </c>
      <c r="R220" t="s">
        <v>91</v>
      </c>
      <c r="S220" s="27">
        <f t="shared" si="80"/>
        <v>45861</v>
      </c>
      <c r="T220" s="60" t="s">
        <v>38</v>
      </c>
      <c r="U220" s="28">
        <v>0</v>
      </c>
      <c r="V220" s="2">
        <v>5767.01</v>
      </c>
      <c r="W220" s="2">
        <v>185.41</v>
      </c>
      <c r="X220" s="2">
        <v>11809.54</v>
      </c>
      <c r="Y220" s="29">
        <v>7486.87</v>
      </c>
      <c r="Z220" s="31">
        <f t="shared" si="76"/>
        <v>25248.829999999998</v>
      </c>
      <c r="AA220" s="32">
        <f t="shared" si="67"/>
        <v>0</v>
      </c>
      <c r="AB220" s="5">
        <f t="shared" si="67"/>
        <v>-1685.0500000000002</v>
      </c>
      <c r="AC220" s="5">
        <f t="shared" si="67"/>
        <v>135.89000000000001</v>
      </c>
      <c r="AD220" s="5">
        <f t="shared" si="59"/>
        <v>-2335.7200000000012</v>
      </c>
      <c r="AE220" s="33">
        <f t="shared" si="59"/>
        <v>-1007.5999999999995</v>
      </c>
      <c r="AF220" s="34">
        <f t="shared" si="59"/>
        <v>-4892.4799999999996</v>
      </c>
      <c r="AG220" s="35" t="e">
        <f t="shared" si="68"/>
        <v>#DIV/0!</v>
      </c>
      <c r="AH220" s="7">
        <f t="shared" si="68"/>
        <v>-0.29218780615951767</v>
      </c>
      <c r="AI220" s="7">
        <f t="shared" si="68"/>
        <v>0.73291623968502251</v>
      </c>
      <c r="AJ220" s="7">
        <f t="shared" si="60"/>
        <v>-0.1977824707820966</v>
      </c>
      <c r="AK220" s="36">
        <f t="shared" si="60"/>
        <v>-0.13458227537008116</v>
      </c>
      <c r="AL220" s="37">
        <f t="shared" si="60"/>
        <v>-0.19377056283400063</v>
      </c>
      <c r="AM220" s="2">
        <v>0</v>
      </c>
      <c r="AN220" s="2">
        <v>754.33</v>
      </c>
      <c r="AO220" s="2">
        <v>117.64</v>
      </c>
      <c r="AP220" s="2">
        <v>2254.81</v>
      </c>
      <c r="AQ220" s="29">
        <v>1572.13</v>
      </c>
      <c r="AR220" s="31">
        <f t="shared" si="77"/>
        <v>4698.91</v>
      </c>
      <c r="AS220" s="2">
        <v>0</v>
      </c>
      <c r="AT220" s="2">
        <v>1163.6400000000001</v>
      </c>
      <c r="AU220" s="2">
        <v>76.760000000000005</v>
      </c>
      <c r="AV220" s="2">
        <v>3330.63</v>
      </c>
      <c r="AW220" s="29">
        <v>2288.52</v>
      </c>
      <c r="AX220" s="31">
        <f t="shared" si="78"/>
        <v>6859.5500000000011</v>
      </c>
      <c r="AY220" s="5">
        <f t="shared" si="69"/>
        <v>0</v>
      </c>
      <c r="AZ220" s="5">
        <f t="shared" si="69"/>
        <v>-409.31000000000006</v>
      </c>
      <c r="BA220" s="5">
        <f t="shared" si="69"/>
        <v>40.879999999999995</v>
      </c>
      <c r="BB220" s="5">
        <f t="shared" si="61"/>
        <v>-1075.8200000000002</v>
      </c>
      <c r="BC220" s="33">
        <f t="shared" si="61"/>
        <v>-716.38999999999987</v>
      </c>
      <c r="BD220" s="34">
        <f t="shared" si="61"/>
        <v>-2160.6400000000012</v>
      </c>
      <c r="BE220" s="7" t="e">
        <f t="shared" si="70"/>
        <v>#DIV/0!</v>
      </c>
      <c r="BF220" s="7">
        <f t="shared" si="70"/>
        <v>-0.35174968203224366</v>
      </c>
      <c r="BG220" s="7">
        <f t="shared" si="70"/>
        <v>0.53256904637832192</v>
      </c>
      <c r="BH220" s="7">
        <f t="shared" si="62"/>
        <v>-0.32300795945511812</v>
      </c>
      <c r="BI220" s="36">
        <f t="shared" si="62"/>
        <v>-0.31303637285232372</v>
      </c>
      <c r="BJ220" s="37">
        <f t="shared" si="62"/>
        <v>-0.31498276125984953</v>
      </c>
      <c r="BK220" s="38">
        <f t="shared" si="71"/>
        <v>0</v>
      </c>
      <c r="BL220" s="38">
        <f t="shared" si="71"/>
        <v>0.18479602935844547</v>
      </c>
      <c r="BM220" s="38">
        <f t="shared" si="71"/>
        <v>0.36613756613756615</v>
      </c>
      <c r="BN220" s="38">
        <f t="shared" si="63"/>
        <v>0.23800431082710036</v>
      </c>
      <c r="BO220" s="39">
        <f t="shared" si="63"/>
        <v>0.24263998876416634</v>
      </c>
      <c r="BP220" s="40">
        <f t="shared" si="63"/>
        <v>0.23083263944665916</v>
      </c>
      <c r="BQ220" s="38">
        <f t="shared" si="72"/>
        <v>0</v>
      </c>
      <c r="BR220" s="38">
        <f t="shared" si="72"/>
        <v>0.20177527002727585</v>
      </c>
      <c r="BS220" s="38">
        <f t="shared" si="72"/>
        <v>0.41400140229761073</v>
      </c>
      <c r="BT220" s="38">
        <f t="shared" si="64"/>
        <v>0.28202876657346515</v>
      </c>
      <c r="BU220" s="39">
        <f t="shared" si="64"/>
        <v>0.30567112825519877</v>
      </c>
      <c r="BV220" s="40">
        <f t="shared" si="64"/>
        <v>0.27167793517561017</v>
      </c>
      <c r="BW220" s="38">
        <f t="shared" si="73"/>
        <v>0</v>
      </c>
      <c r="BX220" s="38">
        <f t="shared" si="73"/>
        <v>-1.6979240668830387E-2</v>
      </c>
      <c r="BY220" s="38">
        <f t="shared" si="73"/>
        <v>-4.7863836160044582E-2</v>
      </c>
      <c r="BZ220" s="38">
        <f t="shared" si="65"/>
        <v>-4.4024455746364793E-2</v>
      </c>
      <c r="CA220" s="39">
        <f t="shared" si="65"/>
        <v>-6.3031139491032423E-2</v>
      </c>
      <c r="CB220" s="40">
        <f t="shared" si="65"/>
        <v>-4.0845295728951014E-2</v>
      </c>
      <c r="CC220" s="2">
        <f t="shared" si="74"/>
        <v>0</v>
      </c>
      <c r="CD220" s="2">
        <f t="shared" si="74"/>
        <v>-169.79240668830386</v>
      </c>
      <c r="CE220" s="2">
        <f t="shared" si="74"/>
        <v>-478.63836160044582</v>
      </c>
      <c r="CF220" s="2">
        <f t="shared" si="66"/>
        <v>-440.24455746364794</v>
      </c>
      <c r="CG220" s="29">
        <f t="shared" si="66"/>
        <v>-630.31139491032422</v>
      </c>
      <c r="CH220" s="31">
        <f t="shared" si="66"/>
        <v>-408.45295728951015</v>
      </c>
      <c r="CI220" s="40">
        <f>IFERROR(M220/'Class Sum-WR'!M220,0)</f>
        <v>0.265962575648302</v>
      </c>
    </row>
    <row r="221" spans="1:87" x14ac:dyDescent="0.2">
      <c r="A221" t="s">
        <v>46</v>
      </c>
      <c r="B221" t="s">
        <v>46</v>
      </c>
      <c r="C221" t="s">
        <v>92</v>
      </c>
      <c r="D221" t="s">
        <v>92</v>
      </c>
      <c r="E221" t="s">
        <v>91</v>
      </c>
      <c r="F221" s="27">
        <f t="shared" si="79"/>
        <v>46226</v>
      </c>
      <c r="G221" s="60" t="s">
        <v>39</v>
      </c>
      <c r="H221" s="28">
        <v>0</v>
      </c>
      <c r="I221" s="2">
        <v>6230.13</v>
      </c>
      <c r="J221" s="2">
        <v>985.66</v>
      </c>
      <c r="K221" s="2">
        <v>12927.87</v>
      </c>
      <c r="L221" s="29">
        <v>8198.2099999999991</v>
      </c>
      <c r="M221" s="30">
        <f t="shared" si="75"/>
        <v>28341.87</v>
      </c>
      <c r="N221" t="s">
        <v>49</v>
      </c>
      <c r="O221" t="s">
        <v>49</v>
      </c>
      <c r="P221" t="s">
        <v>92</v>
      </c>
      <c r="Q221" t="s">
        <v>92</v>
      </c>
      <c r="R221" t="s">
        <v>91</v>
      </c>
      <c r="S221" s="27">
        <f t="shared" si="80"/>
        <v>45862</v>
      </c>
      <c r="T221" s="60" t="s">
        <v>39</v>
      </c>
      <c r="U221" s="28">
        <v>19.989999999999998</v>
      </c>
      <c r="V221" s="2">
        <v>6057.49</v>
      </c>
      <c r="W221" s="2">
        <v>348.88</v>
      </c>
      <c r="X221" s="2">
        <v>14574.28</v>
      </c>
      <c r="Y221" s="29">
        <v>9003.48</v>
      </c>
      <c r="Z221" s="31">
        <f t="shared" si="76"/>
        <v>30004.12</v>
      </c>
      <c r="AA221" s="32">
        <f t="shared" si="67"/>
        <v>-19.989999999999998</v>
      </c>
      <c r="AB221" s="5">
        <f t="shared" si="67"/>
        <v>172.64000000000033</v>
      </c>
      <c r="AC221" s="5">
        <f t="shared" si="67"/>
        <v>636.78</v>
      </c>
      <c r="AD221" s="5">
        <f t="shared" si="59"/>
        <v>-1646.4099999999999</v>
      </c>
      <c r="AE221" s="33">
        <f t="shared" si="59"/>
        <v>-805.27000000000044</v>
      </c>
      <c r="AF221" s="34">
        <f t="shared" si="59"/>
        <v>-1662.25</v>
      </c>
      <c r="AG221" s="35">
        <f t="shared" si="68"/>
        <v>-1</v>
      </c>
      <c r="AH221" s="7">
        <f t="shared" si="68"/>
        <v>2.8500253405288382E-2</v>
      </c>
      <c r="AI221" s="7">
        <f t="shared" si="68"/>
        <v>1.825212107314836</v>
      </c>
      <c r="AJ221" s="7">
        <f t="shared" si="60"/>
        <v>-0.1129668155133564</v>
      </c>
      <c r="AK221" s="36">
        <f t="shared" si="60"/>
        <v>-8.9439861031512316E-2</v>
      </c>
      <c r="AL221" s="37">
        <f t="shared" si="60"/>
        <v>-5.540072496710452E-2</v>
      </c>
      <c r="AM221" s="2">
        <v>0</v>
      </c>
      <c r="AN221" s="2">
        <v>1107.54</v>
      </c>
      <c r="AO221" s="2">
        <v>372.52</v>
      </c>
      <c r="AP221" s="2">
        <v>2995.79</v>
      </c>
      <c r="AQ221" s="29">
        <v>1985.31</v>
      </c>
      <c r="AR221" s="31">
        <f t="shared" si="77"/>
        <v>6461.16</v>
      </c>
      <c r="AS221" s="2">
        <v>19.989999999999998</v>
      </c>
      <c r="AT221" s="2">
        <v>1239.1199999999999</v>
      </c>
      <c r="AU221" s="2">
        <v>151.07</v>
      </c>
      <c r="AV221" s="2">
        <v>4370.6400000000003</v>
      </c>
      <c r="AW221" s="29">
        <v>2669.83</v>
      </c>
      <c r="AX221" s="31">
        <f t="shared" si="78"/>
        <v>8450.65</v>
      </c>
      <c r="AY221" s="5">
        <f t="shared" si="69"/>
        <v>-19.989999999999998</v>
      </c>
      <c r="AZ221" s="5">
        <f t="shared" si="69"/>
        <v>-131.57999999999993</v>
      </c>
      <c r="BA221" s="5">
        <f t="shared" si="69"/>
        <v>221.45</v>
      </c>
      <c r="BB221" s="5">
        <f t="shared" si="61"/>
        <v>-1374.8500000000004</v>
      </c>
      <c r="BC221" s="33">
        <f t="shared" si="61"/>
        <v>-684.52</v>
      </c>
      <c r="BD221" s="34">
        <f t="shared" si="61"/>
        <v>-1989.4899999999998</v>
      </c>
      <c r="BE221" s="7">
        <f t="shared" si="70"/>
        <v>-1</v>
      </c>
      <c r="BF221" s="7">
        <f t="shared" si="70"/>
        <v>-0.10618826263800112</v>
      </c>
      <c r="BG221" s="7">
        <f t="shared" si="70"/>
        <v>1.4658767458793935</v>
      </c>
      <c r="BH221" s="7">
        <f t="shared" si="62"/>
        <v>-0.31456491497812683</v>
      </c>
      <c r="BI221" s="36">
        <f t="shared" si="62"/>
        <v>-0.25639085634665876</v>
      </c>
      <c r="BJ221" s="37">
        <f t="shared" si="62"/>
        <v>-0.23542449397383633</v>
      </c>
      <c r="BK221" s="38">
        <f t="shared" si="71"/>
        <v>0</v>
      </c>
      <c r="BL221" s="38">
        <f t="shared" si="71"/>
        <v>0.17777157137973043</v>
      </c>
      <c r="BM221" s="38">
        <f t="shared" si="71"/>
        <v>0.37793965464764728</v>
      </c>
      <c r="BN221" s="38">
        <f t="shared" si="63"/>
        <v>0.23173113591024661</v>
      </c>
      <c r="BO221" s="39">
        <f t="shared" si="63"/>
        <v>0.24216383820370546</v>
      </c>
      <c r="BP221" s="40">
        <f t="shared" si="63"/>
        <v>0.22797225447720987</v>
      </c>
      <c r="BQ221" s="38">
        <f t="shared" si="72"/>
        <v>1</v>
      </c>
      <c r="BR221" s="38">
        <f t="shared" si="72"/>
        <v>0.20455997451089478</v>
      </c>
      <c r="BS221" s="38">
        <f t="shared" si="72"/>
        <v>0.43301421692272413</v>
      </c>
      <c r="BT221" s="38">
        <f t="shared" si="64"/>
        <v>0.29988719854428486</v>
      </c>
      <c r="BU221" s="39">
        <f t="shared" si="64"/>
        <v>0.29653311830536638</v>
      </c>
      <c r="BV221" s="40">
        <f t="shared" si="64"/>
        <v>0.28164965344759318</v>
      </c>
      <c r="BW221" s="38">
        <f t="shared" si="73"/>
        <v>-1</v>
      </c>
      <c r="BX221" s="38">
        <f t="shared" si="73"/>
        <v>-2.6788403131164346E-2</v>
      </c>
      <c r="BY221" s="38">
        <f t="shared" si="73"/>
        <v>-5.5074562275076844E-2</v>
      </c>
      <c r="BZ221" s="38">
        <f t="shared" si="65"/>
        <v>-6.8156062634038256E-2</v>
      </c>
      <c r="CA221" s="39">
        <f t="shared" si="65"/>
        <v>-5.4369280101660922E-2</v>
      </c>
      <c r="CB221" s="40">
        <f t="shared" si="65"/>
        <v>-5.3677398970383317E-2</v>
      </c>
      <c r="CC221" s="2">
        <f t="shared" si="74"/>
        <v>-10000</v>
      </c>
      <c r="CD221" s="2">
        <f t="shared" si="74"/>
        <v>-267.88403131164347</v>
      </c>
      <c r="CE221" s="2">
        <f t="shared" si="74"/>
        <v>-550.74562275076846</v>
      </c>
      <c r="CF221" s="2">
        <f t="shared" si="66"/>
        <v>-681.56062634038256</v>
      </c>
      <c r="CG221" s="29">
        <f t="shared" si="66"/>
        <v>-543.69280101660922</v>
      </c>
      <c r="CH221" s="31">
        <f t="shared" si="66"/>
        <v>-536.77398970383319</v>
      </c>
      <c r="CI221" s="40">
        <f>IFERROR(M221/'Class Sum-WR'!M221,0)</f>
        <v>0.25757705058110508</v>
      </c>
    </row>
    <row r="222" spans="1:87" x14ac:dyDescent="0.2">
      <c r="A222" t="s">
        <v>46</v>
      </c>
      <c r="B222" t="s">
        <v>46</v>
      </c>
      <c r="C222" t="s">
        <v>92</v>
      </c>
      <c r="D222" t="s">
        <v>92</v>
      </c>
      <c r="E222" t="s">
        <v>91</v>
      </c>
      <c r="F222" s="27">
        <f t="shared" si="79"/>
        <v>46227</v>
      </c>
      <c r="G222" s="60" t="s">
        <v>40</v>
      </c>
      <c r="H222" s="28">
        <v>0.52</v>
      </c>
      <c r="I222" s="2">
        <v>9624.39</v>
      </c>
      <c r="J222" s="2">
        <v>1777.59</v>
      </c>
      <c r="K222" s="2">
        <v>18017</v>
      </c>
      <c r="L222" s="29">
        <v>11988.2</v>
      </c>
      <c r="M222" s="30">
        <f t="shared" si="75"/>
        <v>41407.699999999997</v>
      </c>
      <c r="N222" t="s">
        <v>49</v>
      </c>
      <c r="O222" t="s">
        <v>49</v>
      </c>
      <c r="P222" t="s">
        <v>92</v>
      </c>
      <c r="Q222" t="s">
        <v>92</v>
      </c>
      <c r="R222" t="s">
        <v>91</v>
      </c>
      <c r="S222" s="27">
        <f t="shared" si="80"/>
        <v>45863</v>
      </c>
      <c r="T222" s="60" t="s">
        <v>40</v>
      </c>
      <c r="U222" s="28">
        <v>0</v>
      </c>
      <c r="V222" s="2">
        <v>12390.14</v>
      </c>
      <c r="W222" s="2">
        <v>1134.0899999999999</v>
      </c>
      <c r="X222" s="2">
        <v>21120.13</v>
      </c>
      <c r="Y222" s="29">
        <v>14030.19</v>
      </c>
      <c r="Z222" s="31">
        <f t="shared" si="76"/>
        <v>48674.55</v>
      </c>
      <c r="AA222" s="32">
        <f t="shared" si="67"/>
        <v>0.52</v>
      </c>
      <c r="AB222" s="5">
        <f t="shared" si="67"/>
        <v>-2765.75</v>
      </c>
      <c r="AC222" s="5">
        <f t="shared" si="67"/>
        <v>643.5</v>
      </c>
      <c r="AD222" s="5">
        <f t="shared" si="59"/>
        <v>-3103.130000000001</v>
      </c>
      <c r="AE222" s="33">
        <f t="shared" si="59"/>
        <v>-2041.9899999999998</v>
      </c>
      <c r="AF222" s="34">
        <f t="shared" si="59"/>
        <v>-7266.8500000000058</v>
      </c>
      <c r="AG222" s="35" t="e">
        <f t="shared" si="68"/>
        <v>#DIV/0!</v>
      </c>
      <c r="AH222" s="7">
        <f t="shared" si="68"/>
        <v>-0.22322185221474497</v>
      </c>
      <c r="AI222" s="7">
        <f t="shared" si="68"/>
        <v>0.56741528450123013</v>
      </c>
      <c r="AJ222" s="7">
        <f t="shared" si="60"/>
        <v>-0.14692759940398098</v>
      </c>
      <c r="AK222" s="36">
        <f t="shared" si="60"/>
        <v>-0.14554257640131743</v>
      </c>
      <c r="AL222" s="37">
        <f t="shared" si="60"/>
        <v>-0.14929465192795835</v>
      </c>
      <c r="AM222" s="2">
        <v>0.52</v>
      </c>
      <c r="AN222" s="2">
        <v>1863.48</v>
      </c>
      <c r="AO222" s="2">
        <v>656.97</v>
      </c>
      <c r="AP222" s="2">
        <v>4190.33</v>
      </c>
      <c r="AQ222" s="29">
        <v>2955.93</v>
      </c>
      <c r="AR222" s="31">
        <f t="shared" si="77"/>
        <v>9667.23</v>
      </c>
      <c r="AS222" s="2">
        <v>0</v>
      </c>
      <c r="AT222" s="2">
        <v>2540.14</v>
      </c>
      <c r="AU222" s="2">
        <v>684.78</v>
      </c>
      <c r="AV222" s="2">
        <v>6236.91</v>
      </c>
      <c r="AW222" s="29">
        <v>4044.36</v>
      </c>
      <c r="AX222" s="31">
        <f t="shared" si="78"/>
        <v>13506.19</v>
      </c>
      <c r="AY222" s="5">
        <f t="shared" si="69"/>
        <v>0.52</v>
      </c>
      <c r="AZ222" s="5">
        <f t="shared" si="69"/>
        <v>-676.65999999999985</v>
      </c>
      <c r="BA222" s="5">
        <f t="shared" si="69"/>
        <v>-27.809999999999945</v>
      </c>
      <c r="BB222" s="5">
        <f t="shared" si="61"/>
        <v>-2046.58</v>
      </c>
      <c r="BC222" s="33">
        <f t="shared" si="61"/>
        <v>-1088.4300000000003</v>
      </c>
      <c r="BD222" s="34">
        <f t="shared" si="61"/>
        <v>-3838.9600000000009</v>
      </c>
      <c r="BE222" s="7" t="e">
        <f t="shared" si="70"/>
        <v>#DIV/0!</v>
      </c>
      <c r="BF222" s="7">
        <f t="shared" si="70"/>
        <v>-0.26638689206106747</v>
      </c>
      <c r="BG222" s="7">
        <f t="shared" si="70"/>
        <v>-4.0611583282221947E-2</v>
      </c>
      <c r="BH222" s="7">
        <f t="shared" si="62"/>
        <v>-0.32814005653440564</v>
      </c>
      <c r="BI222" s="36">
        <f t="shared" si="62"/>
        <v>-0.26912292674242655</v>
      </c>
      <c r="BJ222" s="37">
        <f t="shared" si="62"/>
        <v>-0.28423707944283333</v>
      </c>
      <c r="BK222" s="38">
        <f t="shared" si="71"/>
        <v>1</v>
      </c>
      <c r="BL222" s="38">
        <f t="shared" si="71"/>
        <v>0.1936205827070599</v>
      </c>
      <c r="BM222" s="38">
        <f t="shared" si="71"/>
        <v>0.3695846623799639</v>
      </c>
      <c r="BN222" s="38">
        <f t="shared" si="63"/>
        <v>0.23257645556973969</v>
      </c>
      <c r="BO222" s="39">
        <f t="shared" si="63"/>
        <v>0.24656996046112006</v>
      </c>
      <c r="BP222" s="40">
        <f t="shared" si="63"/>
        <v>0.23346454886410017</v>
      </c>
      <c r="BQ222" s="38">
        <f t="shared" si="72"/>
        <v>0</v>
      </c>
      <c r="BR222" s="38">
        <f t="shared" si="72"/>
        <v>0.2050130184162568</v>
      </c>
      <c r="BS222" s="38">
        <f t="shared" si="72"/>
        <v>0.6038145120757612</v>
      </c>
      <c r="BT222" s="38">
        <f t="shared" si="64"/>
        <v>0.29530642093585596</v>
      </c>
      <c r="BU222" s="39">
        <f t="shared" si="64"/>
        <v>0.28826124236378836</v>
      </c>
      <c r="BV222" s="40">
        <f t="shared" si="64"/>
        <v>0.27747950417620709</v>
      </c>
      <c r="BW222" s="38">
        <f t="shared" si="73"/>
        <v>1</v>
      </c>
      <c r="BX222" s="38">
        <f t="shared" si="73"/>
        <v>-1.1392435709196902E-2</v>
      </c>
      <c r="BY222" s="38">
        <f t="shared" si="73"/>
        <v>-0.2342298496957973</v>
      </c>
      <c r="BZ222" s="38">
        <f t="shared" si="65"/>
        <v>-6.2729965366116275E-2</v>
      </c>
      <c r="CA222" s="39">
        <f t="shared" si="65"/>
        <v>-4.1691281902668298E-2</v>
      </c>
      <c r="CB222" s="40">
        <f t="shared" si="65"/>
        <v>-4.4014955312106918E-2</v>
      </c>
      <c r="CC222" s="2">
        <f t="shared" si="74"/>
        <v>10000</v>
      </c>
      <c r="CD222" s="2">
        <f t="shared" si="74"/>
        <v>-113.92435709196901</v>
      </c>
      <c r="CE222" s="2">
        <f t="shared" si="74"/>
        <v>-2342.2984969579729</v>
      </c>
      <c r="CF222" s="2">
        <f t="shared" si="66"/>
        <v>-627.29965366116278</v>
      </c>
      <c r="CG222" s="29">
        <f t="shared" si="66"/>
        <v>-416.912819026683</v>
      </c>
      <c r="CH222" s="31">
        <f t="shared" si="66"/>
        <v>-440.14955312106918</v>
      </c>
      <c r="CI222" s="40">
        <f>IFERROR(M222/'Class Sum-WR'!M222,0)</f>
        <v>0.31621988040710852</v>
      </c>
    </row>
    <row r="223" spans="1:87" ht="13.5" thickBot="1" x14ac:dyDescent="0.25">
      <c r="A223" t="s">
        <v>46</v>
      </c>
      <c r="B223" t="s">
        <v>46</v>
      </c>
      <c r="C223" t="s">
        <v>92</v>
      </c>
      <c r="D223" t="s">
        <v>92</v>
      </c>
      <c r="E223" t="s">
        <v>91</v>
      </c>
      <c r="F223" s="41">
        <f t="shared" si="79"/>
        <v>46228</v>
      </c>
      <c r="G223" s="61" t="s">
        <v>41</v>
      </c>
      <c r="H223" s="43">
        <v>0</v>
      </c>
      <c r="I223" s="44">
        <v>10004.18</v>
      </c>
      <c r="J223" s="44">
        <v>1846.51</v>
      </c>
      <c r="K223" s="44">
        <v>16567.490000000002</v>
      </c>
      <c r="L223" s="45">
        <v>9435.31</v>
      </c>
      <c r="M223" s="46">
        <f t="shared" si="75"/>
        <v>37853.49</v>
      </c>
      <c r="N223" t="s">
        <v>49</v>
      </c>
      <c r="O223" t="s">
        <v>49</v>
      </c>
      <c r="P223" t="s">
        <v>92</v>
      </c>
      <c r="Q223" t="s">
        <v>92</v>
      </c>
      <c r="R223" t="s">
        <v>91</v>
      </c>
      <c r="S223" s="41">
        <f t="shared" si="80"/>
        <v>45864</v>
      </c>
      <c r="T223" s="61" t="s">
        <v>41</v>
      </c>
      <c r="U223" s="43">
        <v>0</v>
      </c>
      <c r="V223" s="44">
        <v>10301.799999999999</v>
      </c>
      <c r="W223" s="44">
        <v>599.03</v>
      </c>
      <c r="X223" s="44">
        <v>21242.29</v>
      </c>
      <c r="Y223" s="45">
        <v>11087.86</v>
      </c>
      <c r="Z223" s="47">
        <f t="shared" si="76"/>
        <v>43230.98</v>
      </c>
      <c r="AA223" s="48">
        <f t="shared" si="67"/>
        <v>0</v>
      </c>
      <c r="AB223" s="49">
        <f t="shared" si="67"/>
        <v>-297.61999999999898</v>
      </c>
      <c r="AC223" s="49">
        <f t="shared" si="67"/>
        <v>1247.48</v>
      </c>
      <c r="AD223" s="49">
        <f t="shared" si="59"/>
        <v>-4674.7999999999993</v>
      </c>
      <c r="AE223" s="50">
        <f t="shared" si="59"/>
        <v>-1652.5500000000011</v>
      </c>
      <c r="AF223" s="51">
        <f t="shared" si="59"/>
        <v>-5377.4900000000052</v>
      </c>
      <c r="AG223" s="52" t="e">
        <f t="shared" si="68"/>
        <v>#DIV/0!</v>
      </c>
      <c r="AH223" s="53">
        <f t="shared" si="68"/>
        <v>-2.8890096876273953E-2</v>
      </c>
      <c r="AI223" s="53">
        <f t="shared" si="68"/>
        <v>2.0825000417341371</v>
      </c>
      <c r="AJ223" s="53">
        <f t="shared" si="60"/>
        <v>-0.22007043496722806</v>
      </c>
      <c r="AK223" s="54">
        <f t="shared" si="60"/>
        <v>-0.14904138400015882</v>
      </c>
      <c r="AL223" s="55">
        <f t="shared" si="60"/>
        <v>-0.12438973162301675</v>
      </c>
      <c r="AM223" s="44">
        <v>0</v>
      </c>
      <c r="AN223" s="44">
        <v>1818.76</v>
      </c>
      <c r="AO223" s="44">
        <v>704.51</v>
      </c>
      <c r="AP223" s="44">
        <v>3860.67</v>
      </c>
      <c r="AQ223" s="45">
        <v>2411.37</v>
      </c>
      <c r="AR223" s="47">
        <f t="shared" si="77"/>
        <v>8795.3100000000013</v>
      </c>
      <c r="AS223" s="44">
        <v>0</v>
      </c>
      <c r="AT223" s="44">
        <v>2209.2199999999998</v>
      </c>
      <c r="AU223" s="44">
        <v>219.06</v>
      </c>
      <c r="AV223" s="44">
        <v>6334.36</v>
      </c>
      <c r="AW223" s="45">
        <v>3321.87</v>
      </c>
      <c r="AX223" s="47">
        <f t="shared" si="78"/>
        <v>12084.509999999998</v>
      </c>
      <c r="AY223" s="49">
        <f t="shared" si="69"/>
        <v>0</v>
      </c>
      <c r="AZ223" s="49">
        <f t="shared" si="69"/>
        <v>-390.45999999999981</v>
      </c>
      <c r="BA223" s="49">
        <f t="shared" si="69"/>
        <v>485.45</v>
      </c>
      <c r="BB223" s="49">
        <f t="shared" si="61"/>
        <v>-2473.6899999999996</v>
      </c>
      <c r="BC223" s="50">
        <f t="shared" si="61"/>
        <v>-910.5</v>
      </c>
      <c r="BD223" s="51">
        <f t="shared" si="61"/>
        <v>-3289.1999999999971</v>
      </c>
      <c r="BE223" s="53" t="e">
        <f t="shared" si="70"/>
        <v>#DIV/0!</v>
      </c>
      <c r="BF223" s="53">
        <f t="shared" si="70"/>
        <v>-0.17674111224776159</v>
      </c>
      <c r="BG223" s="53">
        <f t="shared" si="70"/>
        <v>2.2160595270702088</v>
      </c>
      <c r="BH223" s="53">
        <f t="shared" si="62"/>
        <v>-0.39051932634078262</v>
      </c>
      <c r="BI223" s="54">
        <f t="shared" si="62"/>
        <v>-0.2740926044667612</v>
      </c>
      <c r="BJ223" s="55">
        <f t="shared" si="62"/>
        <v>-0.27218315016496303</v>
      </c>
      <c r="BK223" s="56">
        <f t="shared" si="71"/>
        <v>0</v>
      </c>
      <c r="BL223" s="56">
        <f t="shared" si="71"/>
        <v>0.18180000759682452</v>
      </c>
      <c r="BM223" s="56">
        <f t="shared" si="71"/>
        <v>0.38153597868411221</v>
      </c>
      <c r="BN223" s="56">
        <f t="shared" si="63"/>
        <v>0.23302684957105751</v>
      </c>
      <c r="BO223" s="57">
        <f t="shared" si="63"/>
        <v>0.25556870945416738</v>
      </c>
      <c r="BP223" s="58">
        <f t="shared" si="63"/>
        <v>0.23235136311077267</v>
      </c>
      <c r="BQ223" s="56">
        <f t="shared" si="72"/>
        <v>0</v>
      </c>
      <c r="BR223" s="56">
        <f t="shared" si="72"/>
        <v>0.21444990195888097</v>
      </c>
      <c r="BS223" s="56">
        <f t="shared" si="72"/>
        <v>0.36569120077458561</v>
      </c>
      <c r="BT223" s="56">
        <f t="shared" si="64"/>
        <v>0.29819572183601672</v>
      </c>
      <c r="BU223" s="57">
        <f t="shared" si="64"/>
        <v>0.29959523298454344</v>
      </c>
      <c r="BV223" s="58">
        <f t="shared" si="64"/>
        <v>0.2795335659751409</v>
      </c>
      <c r="BW223" s="56">
        <f t="shared" si="73"/>
        <v>0</v>
      </c>
      <c r="BX223" s="56">
        <f t="shared" si="73"/>
        <v>-3.2649894362056453E-2</v>
      </c>
      <c r="BY223" s="56">
        <f t="shared" si="73"/>
        <v>1.5844777909526597E-2</v>
      </c>
      <c r="BZ223" s="56">
        <f t="shared" si="65"/>
        <v>-6.516887226495921E-2</v>
      </c>
      <c r="CA223" s="57">
        <f t="shared" si="65"/>
        <v>-4.402652353037606E-2</v>
      </c>
      <c r="CB223" s="58">
        <f t="shared" si="65"/>
        <v>-4.7182202864368222E-2</v>
      </c>
      <c r="CC223" s="44">
        <f t="shared" si="74"/>
        <v>0</v>
      </c>
      <c r="CD223" s="44">
        <f t="shared" si="74"/>
        <v>-326.49894362056455</v>
      </c>
      <c r="CE223" s="44">
        <f t="shared" si="74"/>
        <v>158.44777909526599</v>
      </c>
      <c r="CF223" s="44">
        <f t="shared" si="66"/>
        <v>-651.68872264959214</v>
      </c>
      <c r="CG223" s="45">
        <f t="shared" si="66"/>
        <v>-440.26523530376062</v>
      </c>
      <c r="CH223" s="47">
        <f t="shared" si="66"/>
        <v>-471.82202864368224</v>
      </c>
      <c r="CI223" s="58">
        <f>IFERROR(M223/'Class Sum-WR'!M223,0)</f>
        <v>0.34236552312653562</v>
      </c>
    </row>
    <row r="224" spans="1:87" x14ac:dyDescent="0.2">
      <c r="A224" t="s">
        <v>46</v>
      </c>
      <c r="B224" t="s">
        <v>46</v>
      </c>
      <c r="C224" t="s">
        <v>100</v>
      </c>
      <c r="D224" t="s">
        <v>92</v>
      </c>
      <c r="E224" t="s">
        <v>95</v>
      </c>
      <c r="F224" s="27">
        <f t="shared" si="79"/>
        <v>46229</v>
      </c>
      <c r="G224" s="60" t="s">
        <v>35</v>
      </c>
      <c r="H224" s="28">
        <v>0</v>
      </c>
      <c r="I224" s="2">
        <v>3538.98</v>
      </c>
      <c r="J224" s="2">
        <v>903.23</v>
      </c>
      <c r="K224" s="2">
        <v>8309.44</v>
      </c>
      <c r="L224" s="29">
        <v>7068.49</v>
      </c>
      <c r="M224" s="30">
        <f t="shared" si="75"/>
        <v>19820.14</v>
      </c>
      <c r="N224" t="s">
        <v>49</v>
      </c>
      <c r="O224" t="s">
        <v>49</v>
      </c>
      <c r="P224" t="s">
        <v>100</v>
      </c>
      <c r="Q224" t="s">
        <v>92</v>
      </c>
      <c r="R224" t="s">
        <v>95</v>
      </c>
      <c r="S224" s="27">
        <f t="shared" si="80"/>
        <v>45865</v>
      </c>
      <c r="T224" s="60" t="s">
        <v>35</v>
      </c>
      <c r="U224" s="28">
        <v>0</v>
      </c>
      <c r="V224" s="2">
        <v>4729.59</v>
      </c>
      <c r="W224" s="2">
        <v>221.2</v>
      </c>
      <c r="X224" s="2">
        <v>12380.28</v>
      </c>
      <c r="Y224" s="29">
        <v>6190.77</v>
      </c>
      <c r="Z224" s="31">
        <f t="shared" si="76"/>
        <v>23521.84</v>
      </c>
      <c r="AA224" s="32">
        <f t="shared" si="67"/>
        <v>0</v>
      </c>
      <c r="AB224" s="5">
        <f t="shared" si="67"/>
        <v>-1190.6100000000001</v>
      </c>
      <c r="AC224" s="5">
        <f t="shared" si="67"/>
        <v>682.03</v>
      </c>
      <c r="AD224" s="5">
        <f t="shared" si="59"/>
        <v>-4070.84</v>
      </c>
      <c r="AE224" s="33">
        <f t="shared" si="59"/>
        <v>877.71999999999935</v>
      </c>
      <c r="AF224" s="34">
        <f t="shared" si="59"/>
        <v>-3701.7000000000007</v>
      </c>
      <c r="AG224" s="35" t="e">
        <f t="shared" si="68"/>
        <v>#DIV/0!</v>
      </c>
      <c r="AH224" s="7">
        <f t="shared" si="68"/>
        <v>-0.25173640844132367</v>
      </c>
      <c r="AI224" s="7">
        <f t="shared" si="68"/>
        <v>3.0833182640144665</v>
      </c>
      <c r="AJ224" s="7">
        <f t="shared" si="60"/>
        <v>-0.32881647264843766</v>
      </c>
      <c r="AK224" s="36">
        <f t="shared" si="60"/>
        <v>0.14177880942112198</v>
      </c>
      <c r="AL224" s="37">
        <f t="shared" si="60"/>
        <v>-0.1573728925968377</v>
      </c>
      <c r="AM224" s="2">
        <v>0</v>
      </c>
      <c r="AN224" s="2">
        <v>679.76</v>
      </c>
      <c r="AO224" s="2">
        <v>349.96</v>
      </c>
      <c r="AP224" s="2">
        <v>1964.34</v>
      </c>
      <c r="AQ224" s="29">
        <v>1754.31</v>
      </c>
      <c r="AR224" s="31">
        <f t="shared" si="77"/>
        <v>4748.37</v>
      </c>
      <c r="AS224" s="2">
        <v>0</v>
      </c>
      <c r="AT224" s="2">
        <v>1065.08</v>
      </c>
      <c r="AU224" s="2">
        <v>3.98</v>
      </c>
      <c r="AV224" s="2">
        <v>3466.65</v>
      </c>
      <c r="AW224" s="29">
        <v>1967.19</v>
      </c>
      <c r="AX224" s="31">
        <f t="shared" si="78"/>
        <v>6502.9</v>
      </c>
      <c r="AY224" s="5">
        <f t="shared" si="69"/>
        <v>0</v>
      </c>
      <c r="AZ224" s="5">
        <f t="shared" si="69"/>
        <v>-385.31999999999994</v>
      </c>
      <c r="BA224" s="5">
        <f t="shared" si="69"/>
        <v>345.97999999999996</v>
      </c>
      <c r="BB224" s="5">
        <f t="shared" si="61"/>
        <v>-1502.3100000000002</v>
      </c>
      <c r="BC224" s="33">
        <f t="shared" si="61"/>
        <v>-212.88000000000011</v>
      </c>
      <c r="BD224" s="34">
        <f t="shared" si="61"/>
        <v>-1754.5299999999997</v>
      </c>
      <c r="BE224" s="7" t="e">
        <f t="shared" si="70"/>
        <v>#DIV/0!</v>
      </c>
      <c r="BF224" s="7">
        <f t="shared" si="70"/>
        <v>-0.36177564126638373</v>
      </c>
      <c r="BG224" s="7">
        <f t="shared" si="70"/>
        <v>86.929648241206024</v>
      </c>
      <c r="BH224" s="7">
        <f t="shared" si="62"/>
        <v>-0.43336073731123709</v>
      </c>
      <c r="BI224" s="36">
        <f t="shared" si="62"/>
        <v>-0.10821527152944052</v>
      </c>
      <c r="BJ224" s="37">
        <f t="shared" si="62"/>
        <v>-0.26980731673561026</v>
      </c>
      <c r="BK224" s="38">
        <f t="shared" si="71"/>
        <v>0</v>
      </c>
      <c r="BL224" s="38">
        <f t="shared" si="71"/>
        <v>0.19207794336221171</v>
      </c>
      <c r="BM224" s="38">
        <f t="shared" si="71"/>
        <v>0.38745391539253565</v>
      </c>
      <c r="BN224" s="38">
        <f t="shared" si="63"/>
        <v>0.23639860207186042</v>
      </c>
      <c r="BO224" s="39">
        <f t="shared" si="63"/>
        <v>0.24818737806801736</v>
      </c>
      <c r="BP224" s="40">
        <f t="shared" si="63"/>
        <v>0.23957297980740802</v>
      </c>
      <c r="BQ224" s="38">
        <f t="shared" si="72"/>
        <v>0</v>
      </c>
      <c r="BR224" s="38">
        <f t="shared" si="72"/>
        <v>0.22519499576073188</v>
      </c>
      <c r="BS224" s="38">
        <f t="shared" si="72"/>
        <v>1.7992766726943943E-2</v>
      </c>
      <c r="BT224" s="38">
        <f t="shared" si="64"/>
        <v>0.28001386075274548</v>
      </c>
      <c r="BU224" s="39">
        <f t="shared" si="64"/>
        <v>0.31776176469162964</v>
      </c>
      <c r="BV224" s="40">
        <f t="shared" si="64"/>
        <v>0.27646221554096106</v>
      </c>
      <c r="BW224" s="38">
        <f t="shared" si="73"/>
        <v>0</v>
      </c>
      <c r="BX224" s="38">
        <f t="shared" si="73"/>
        <v>-3.3117052398520169E-2</v>
      </c>
      <c r="BY224" s="38">
        <f t="shared" si="73"/>
        <v>0.36946114866559171</v>
      </c>
      <c r="BZ224" s="38">
        <f t="shared" si="65"/>
        <v>-4.3615258680885061E-2</v>
      </c>
      <c r="CA224" s="39">
        <f t="shared" si="65"/>
        <v>-6.9574386623612289E-2</v>
      </c>
      <c r="CB224" s="40">
        <f t="shared" si="65"/>
        <v>-3.6889235733553044E-2</v>
      </c>
      <c r="CC224" s="2">
        <f t="shared" si="74"/>
        <v>0</v>
      </c>
      <c r="CD224" s="2">
        <f t="shared" si="74"/>
        <v>-331.17052398520167</v>
      </c>
      <c r="CE224" s="2">
        <f t="shared" si="74"/>
        <v>3694.6114866559169</v>
      </c>
      <c r="CF224" s="2">
        <f t="shared" si="66"/>
        <v>-436.15258680885063</v>
      </c>
      <c r="CG224" s="29">
        <f t="shared" si="66"/>
        <v>-695.74386623612293</v>
      </c>
      <c r="CH224" s="31">
        <f t="shared" si="66"/>
        <v>-368.89235733553045</v>
      </c>
      <c r="CI224" s="40">
        <f>IFERROR(M224/'Class Sum-WR'!M224,0)</f>
        <v>0.28641833226228275</v>
      </c>
    </row>
    <row r="225" spans="1:87" x14ac:dyDescent="0.2">
      <c r="A225" t="s">
        <v>46</v>
      </c>
      <c r="B225" t="s">
        <v>46</v>
      </c>
      <c r="C225" t="s">
        <v>100</v>
      </c>
      <c r="D225" t="s">
        <v>92</v>
      </c>
      <c r="E225" t="s">
        <v>95</v>
      </c>
      <c r="F225" s="27">
        <f t="shared" si="79"/>
        <v>46230</v>
      </c>
      <c r="G225" s="60" t="s">
        <v>36</v>
      </c>
      <c r="H225" s="28">
        <v>0</v>
      </c>
      <c r="I225" s="2">
        <v>3357.66</v>
      </c>
      <c r="J225" s="2">
        <v>442.19</v>
      </c>
      <c r="K225" s="2">
        <v>6700.57</v>
      </c>
      <c r="L225" s="29">
        <v>5959.42</v>
      </c>
      <c r="M225" s="30">
        <f t="shared" si="75"/>
        <v>16459.84</v>
      </c>
      <c r="N225" t="s">
        <v>49</v>
      </c>
      <c r="O225" t="s">
        <v>49</v>
      </c>
      <c r="P225" t="s">
        <v>100</v>
      </c>
      <c r="Q225" t="s">
        <v>92</v>
      </c>
      <c r="R225" t="s">
        <v>95</v>
      </c>
      <c r="S225" s="27">
        <f t="shared" si="80"/>
        <v>45866</v>
      </c>
      <c r="T225" s="60" t="s">
        <v>36</v>
      </c>
      <c r="U225" s="28">
        <v>0</v>
      </c>
      <c r="V225" s="2">
        <v>3352.64</v>
      </c>
      <c r="W225" s="2">
        <v>-23.68</v>
      </c>
      <c r="X225" s="2">
        <v>6434.42</v>
      </c>
      <c r="Y225" s="29">
        <v>4933.67</v>
      </c>
      <c r="Z225" s="31">
        <f t="shared" si="76"/>
        <v>14697.050000000001</v>
      </c>
      <c r="AA225" s="32">
        <f t="shared" si="67"/>
        <v>0</v>
      </c>
      <c r="AB225" s="5">
        <f t="shared" si="67"/>
        <v>5.0199999999999818</v>
      </c>
      <c r="AC225" s="5">
        <f t="shared" si="67"/>
        <v>465.87</v>
      </c>
      <c r="AD225" s="5">
        <f t="shared" si="59"/>
        <v>266.14999999999964</v>
      </c>
      <c r="AE225" s="33">
        <f t="shared" si="59"/>
        <v>1025.75</v>
      </c>
      <c r="AF225" s="34">
        <f t="shared" si="59"/>
        <v>1762.7899999999991</v>
      </c>
      <c r="AG225" s="35" t="e">
        <f t="shared" si="68"/>
        <v>#DIV/0!</v>
      </c>
      <c r="AH225" s="7">
        <f t="shared" si="68"/>
        <v>1.4973274792402351E-3</v>
      </c>
      <c r="AI225" s="7">
        <f t="shared" si="68"/>
        <v>-19.673564189189189</v>
      </c>
      <c r="AJ225" s="7">
        <f t="shared" si="60"/>
        <v>4.1363479536617072E-2</v>
      </c>
      <c r="AK225" s="36">
        <f t="shared" si="60"/>
        <v>0.20790810897364437</v>
      </c>
      <c r="AL225" s="37">
        <f t="shared" si="60"/>
        <v>0.1199417570192657</v>
      </c>
      <c r="AM225" s="2">
        <v>0</v>
      </c>
      <c r="AN225" s="2">
        <v>657.11</v>
      </c>
      <c r="AO225" s="2">
        <v>224.63</v>
      </c>
      <c r="AP225" s="2">
        <v>1697.93</v>
      </c>
      <c r="AQ225" s="29">
        <v>1487.11</v>
      </c>
      <c r="AR225" s="31">
        <f t="shared" si="77"/>
        <v>4066.7799999999997</v>
      </c>
      <c r="AS225" s="2">
        <v>0</v>
      </c>
      <c r="AT225" s="2">
        <v>738.96</v>
      </c>
      <c r="AU225" s="2">
        <v>-38.97</v>
      </c>
      <c r="AV225" s="2">
        <v>1981.69</v>
      </c>
      <c r="AW225" s="29">
        <v>1483.89</v>
      </c>
      <c r="AX225" s="31">
        <f t="shared" si="78"/>
        <v>4165.5700000000006</v>
      </c>
      <c r="AY225" s="5">
        <f t="shared" si="69"/>
        <v>0</v>
      </c>
      <c r="AZ225" s="5">
        <f t="shared" si="69"/>
        <v>-81.850000000000023</v>
      </c>
      <c r="BA225" s="5">
        <f t="shared" si="69"/>
        <v>263.60000000000002</v>
      </c>
      <c r="BB225" s="5">
        <f t="shared" si="61"/>
        <v>-283.76</v>
      </c>
      <c r="BC225" s="33">
        <f t="shared" si="61"/>
        <v>3.2199999999997999</v>
      </c>
      <c r="BD225" s="34">
        <f t="shared" si="61"/>
        <v>-98.790000000000873</v>
      </c>
      <c r="BE225" s="7" t="e">
        <f t="shared" si="70"/>
        <v>#DIV/0!</v>
      </c>
      <c r="BF225" s="7">
        <f t="shared" si="70"/>
        <v>-0.11076377611778719</v>
      </c>
      <c r="BG225" s="7">
        <f t="shared" si="70"/>
        <v>-6.7641775724916613</v>
      </c>
      <c r="BH225" s="7">
        <f t="shared" si="62"/>
        <v>-0.14319091280674576</v>
      </c>
      <c r="BI225" s="36">
        <f t="shared" si="62"/>
        <v>2.1699721677481483E-3</v>
      </c>
      <c r="BJ225" s="37">
        <f t="shared" si="62"/>
        <v>-2.3715842009617138E-2</v>
      </c>
      <c r="BK225" s="38">
        <f t="shared" si="71"/>
        <v>0</v>
      </c>
      <c r="BL225" s="38">
        <f t="shared" si="71"/>
        <v>0.19570474675815897</v>
      </c>
      <c r="BM225" s="38">
        <f t="shared" si="71"/>
        <v>0.5079943010922906</v>
      </c>
      <c r="BN225" s="38">
        <f t="shared" si="63"/>
        <v>0.25340083007863512</v>
      </c>
      <c r="BO225" s="39">
        <f t="shared" si="63"/>
        <v>0.24953938470522297</v>
      </c>
      <c r="BP225" s="40">
        <f t="shared" si="63"/>
        <v>0.24707287555650601</v>
      </c>
      <c r="BQ225" s="38">
        <f t="shared" si="72"/>
        <v>0</v>
      </c>
      <c r="BR225" s="38">
        <f t="shared" si="72"/>
        <v>0.220411377302663</v>
      </c>
      <c r="BS225" s="38">
        <f t="shared" si="72"/>
        <v>1.6456925675675675</v>
      </c>
      <c r="BT225" s="38">
        <f t="shared" si="64"/>
        <v>0.30798269307878567</v>
      </c>
      <c r="BU225" s="39">
        <f t="shared" si="64"/>
        <v>0.30076798813053973</v>
      </c>
      <c r="BV225" s="40">
        <f t="shared" si="64"/>
        <v>0.28342898744986239</v>
      </c>
      <c r="BW225" s="38">
        <f t="shared" si="73"/>
        <v>0</v>
      </c>
      <c r="BX225" s="38">
        <f t="shared" si="73"/>
        <v>-2.4706630544504032E-2</v>
      </c>
      <c r="BY225" s="38">
        <f t="shared" si="73"/>
        <v>-1.1376982664752768</v>
      </c>
      <c r="BZ225" s="38">
        <f t="shared" si="65"/>
        <v>-5.4581863000150554E-2</v>
      </c>
      <c r="CA225" s="39">
        <f t="shared" si="65"/>
        <v>-5.1228603425316765E-2</v>
      </c>
      <c r="CB225" s="40">
        <f t="shared" si="65"/>
        <v>-3.6356111893356385E-2</v>
      </c>
      <c r="CC225" s="2">
        <f t="shared" si="74"/>
        <v>0</v>
      </c>
      <c r="CD225" s="2">
        <f t="shared" si="74"/>
        <v>-247.06630544504031</v>
      </c>
      <c r="CE225" s="2">
        <f t="shared" si="74"/>
        <v>-11376.982664752768</v>
      </c>
      <c r="CF225" s="2">
        <f t="shared" si="66"/>
        <v>-545.81863000150554</v>
      </c>
      <c r="CG225" s="29">
        <f t="shared" si="66"/>
        <v>-512.2860342531676</v>
      </c>
      <c r="CH225" s="31">
        <f t="shared" si="66"/>
        <v>-363.56111893356388</v>
      </c>
      <c r="CI225" s="40">
        <f>IFERROR(M225/'Class Sum-WR'!M225,0)</f>
        <v>0.25533046303528201</v>
      </c>
    </row>
    <row r="226" spans="1:87" x14ac:dyDescent="0.2">
      <c r="A226" t="s">
        <v>46</v>
      </c>
      <c r="B226" t="s">
        <v>46</v>
      </c>
      <c r="C226" t="s">
        <v>100</v>
      </c>
      <c r="D226" t="s">
        <v>92</v>
      </c>
      <c r="E226" t="s">
        <v>95</v>
      </c>
      <c r="F226" s="27">
        <f t="shared" si="79"/>
        <v>46231</v>
      </c>
      <c r="G226" s="60" t="s">
        <v>37</v>
      </c>
      <c r="H226" s="28">
        <v>-12.5</v>
      </c>
      <c r="I226" s="2">
        <v>3643.89</v>
      </c>
      <c r="J226" s="2">
        <v>559.02</v>
      </c>
      <c r="K226" s="2">
        <v>7672.82</v>
      </c>
      <c r="L226" s="29">
        <v>6336</v>
      </c>
      <c r="M226" s="30">
        <f t="shared" si="75"/>
        <v>18199.23</v>
      </c>
      <c r="N226" t="s">
        <v>49</v>
      </c>
      <c r="O226" t="s">
        <v>49</v>
      </c>
      <c r="P226" t="s">
        <v>100</v>
      </c>
      <c r="Q226" t="s">
        <v>92</v>
      </c>
      <c r="R226" t="s">
        <v>95</v>
      </c>
      <c r="S226" s="27">
        <f t="shared" si="80"/>
        <v>45867</v>
      </c>
      <c r="T226" s="60" t="s">
        <v>37</v>
      </c>
      <c r="U226" s="28">
        <v>0</v>
      </c>
      <c r="V226" s="2">
        <v>3804.87</v>
      </c>
      <c r="W226" s="2">
        <v>202.83</v>
      </c>
      <c r="X226" s="2">
        <v>8072.52</v>
      </c>
      <c r="Y226" s="29">
        <v>5709.51</v>
      </c>
      <c r="Z226" s="31">
        <f t="shared" si="76"/>
        <v>17789.730000000003</v>
      </c>
      <c r="AA226" s="32">
        <f t="shared" si="67"/>
        <v>-12.5</v>
      </c>
      <c r="AB226" s="5">
        <f t="shared" si="67"/>
        <v>-160.98000000000002</v>
      </c>
      <c r="AC226" s="5">
        <f t="shared" si="67"/>
        <v>356.18999999999994</v>
      </c>
      <c r="AD226" s="5">
        <f t="shared" si="59"/>
        <v>-399.70000000000073</v>
      </c>
      <c r="AE226" s="33">
        <f t="shared" si="59"/>
        <v>626.48999999999978</v>
      </c>
      <c r="AF226" s="34">
        <f t="shared" si="59"/>
        <v>409.49999999999636</v>
      </c>
      <c r="AG226" s="35" t="e">
        <f t="shared" si="68"/>
        <v>#DIV/0!</v>
      </c>
      <c r="AH226" s="7">
        <f t="shared" si="68"/>
        <v>-4.2308935653517732E-2</v>
      </c>
      <c r="AI226" s="7">
        <f t="shared" si="68"/>
        <v>1.7561011684662029</v>
      </c>
      <c r="AJ226" s="7">
        <f t="shared" si="60"/>
        <v>-4.9513658684029363E-2</v>
      </c>
      <c r="AK226" s="36">
        <f t="shared" si="60"/>
        <v>0.10972745472028243</v>
      </c>
      <c r="AL226" s="37">
        <f t="shared" si="60"/>
        <v>2.3018899106394323E-2</v>
      </c>
      <c r="AM226" s="2">
        <v>-12.5</v>
      </c>
      <c r="AN226" s="2">
        <v>761.37</v>
      </c>
      <c r="AO226" s="2">
        <v>215.63</v>
      </c>
      <c r="AP226" s="2">
        <v>1774.34</v>
      </c>
      <c r="AQ226" s="29">
        <v>1594.24</v>
      </c>
      <c r="AR226" s="31">
        <f t="shared" si="77"/>
        <v>4333.08</v>
      </c>
      <c r="AS226" s="2">
        <v>0</v>
      </c>
      <c r="AT226" s="2">
        <v>810.43</v>
      </c>
      <c r="AU226" s="2">
        <v>91.26</v>
      </c>
      <c r="AV226" s="2">
        <v>2376.96</v>
      </c>
      <c r="AW226" s="29">
        <v>1638.83</v>
      </c>
      <c r="AX226" s="31">
        <f t="shared" si="78"/>
        <v>4917.4799999999996</v>
      </c>
      <c r="AY226" s="5">
        <f t="shared" si="69"/>
        <v>-12.5</v>
      </c>
      <c r="AZ226" s="5">
        <f t="shared" si="69"/>
        <v>-49.059999999999945</v>
      </c>
      <c r="BA226" s="5">
        <f t="shared" si="69"/>
        <v>124.36999999999999</v>
      </c>
      <c r="BB226" s="5">
        <f t="shared" si="61"/>
        <v>-602.62000000000012</v>
      </c>
      <c r="BC226" s="33">
        <f t="shared" si="61"/>
        <v>-44.589999999999918</v>
      </c>
      <c r="BD226" s="34">
        <f t="shared" si="61"/>
        <v>-584.39999999999964</v>
      </c>
      <c r="BE226" s="7" t="e">
        <f t="shared" si="70"/>
        <v>#DIV/0!</v>
      </c>
      <c r="BF226" s="7">
        <f t="shared" si="70"/>
        <v>-6.0535764964278156E-2</v>
      </c>
      <c r="BG226" s="7">
        <f t="shared" si="70"/>
        <v>1.3628095551172472</v>
      </c>
      <c r="BH226" s="7">
        <f t="shared" si="62"/>
        <v>-0.25352551157781372</v>
      </c>
      <c r="BI226" s="36">
        <f t="shared" si="62"/>
        <v>-2.7208435286149215E-2</v>
      </c>
      <c r="BJ226" s="37">
        <f t="shared" si="62"/>
        <v>-0.11884135776861313</v>
      </c>
      <c r="BK226" s="38">
        <f t="shared" si="71"/>
        <v>1</v>
      </c>
      <c r="BL226" s="38">
        <f t="shared" si="71"/>
        <v>0.20894428756082101</v>
      </c>
      <c r="BM226" s="38">
        <f t="shared" si="71"/>
        <v>0.38572859647239816</v>
      </c>
      <c r="BN226" s="38">
        <f t="shared" si="63"/>
        <v>0.23125004887381692</v>
      </c>
      <c r="BO226" s="39">
        <f t="shared" si="63"/>
        <v>0.25161616161616163</v>
      </c>
      <c r="BP226" s="40">
        <f t="shared" si="63"/>
        <v>0.23809139177866318</v>
      </c>
      <c r="BQ226" s="38">
        <f t="shared" si="72"/>
        <v>0</v>
      </c>
      <c r="BR226" s="38">
        <f t="shared" si="72"/>
        <v>0.21299807877798715</v>
      </c>
      <c r="BS226" s="38">
        <f t="shared" si="72"/>
        <v>0.44993344179855049</v>
      </c>
      <c r="BT226" s="38">
        <f t="shared" si="64"/>
        <v>0.29445080346657548</v>
      </c>
      <c r="BU226" s="39">
        <f t="shared" si="64"/>
        <v>0.28703513961793564</v>
      </c>
      <c r="BV226" s="40">
        <f t="shared" si="64"/>
        <v>0.27642240775998278</v>
      </c>
      <c r="BW226" s="38">
        <f t="shared" si="73"/>
        <v>1</v>
      </c>
      <c r="BX226" s="38">
        <f t="shared" si="73"/>
        <v>-4.0537912171661472E-3</v>
      </c>
      <c r="BY226" s="38">
        <f t="shared" si="73"/>
        <v>-6.4204845326152338E-2</v>
      </c>
      <c r="BZ226" s="38">
        <f t="shared" si="65"/>
        <v>-6.3200754592758562E-2</v>
      </c>
      <c r="CA226" s="39">
        <f t="shared" si="65"/>
        <v>-3.5418978001774015E-2</v>
      </c>
      <c r="CB226" s="40">
        <f t="shared" si="65"/>
        <v>-3.8331015981319605E-2</v>
      </c>
      <c r="CC226" s="2">
        <f t="shared" si="74"/>
        <v>10000</v>
      </c>
      <c r="CD226" s="2">
        <f t="shared" si="74"/>
        <v>-40.537912171661475</v>
      </c>
      <c r="CE226" s="2">
        <f t="shared" si="74"/>
        <v>-642.04845326152338</v>
      </c>
      <c r="CF226" s="2">
        <f t="shared" si="66"/>
        <v>-632.00754592758562</v>
      </c>
      <c r="CG226" s="29">
        <f t="shared" si="66"/>
        <v>-354.18978001774013</v>
      </c>
      <c r="CH226" s="31">
        <f t="shared" si="66"/>
        <v>-383.31015981319604</v>
      </c>
      <c r="CI226" s="40">
        <f>IFERROR(M226/'Class Sum-WR'!M226,0)</f>
        <v>0.25000690295516537</v>
      </c>
    </row>
    <row r="227" spans="1:87" x14ac:dyDescent="0.2">
      <c r="A227" t="s">
        <v>46</v>
      </c>
      <c r="B227" t="s">
        <v>46</v>
      </c>
      <c r="C227" t="s">
        <v>100</v>
      </c>
      <c r="D227" t="s">
        <v>92</v>
      </c>
      <c r="E227" t="s">
        <v>95</v>
      </c>
      <c r="F227" s="27">
        <f t="shared" si="79"/>
        <v>46232</v>
      </c>
      <c r="G227" s="60" t="s">
        <v>38</v>
      </c>
      <c r="H227" s="28">
        <v>-12.5</v>
      </c>
      <c r="I227" s="2">
        <v>4405.97</v>
      </c>
      <c r="J227" s="2">
        <v>636.6</v>
      </c>
      <c r="K227" s="2">
        <v>9383.81</v>
      </c>
      <c r="L227" s="29">
        <v>6724.92</v>
      </c>
      <c r="M227" s="30">
        <f t="shared" si="75"/>
        <v>21138.800000000003</v>
      </c>
      <c r="N227" t="s">
        <v>49</v>
      </c>
      <c r="O227" t="s">
        <v>49</v>
      </c>
      <c r="P227" t="s">
        <v>100</v>
      </c>
      <c r="Q227" t="s">
        <v>92</v>
      </c>
      <c r="R227" t="s">
        <v>95</v>
      </c>
      <c r="S227" s="27">
        <f t="shared" si="80"/>
        <v>45868</v>
      </c>
      <c r="T227" s="60" t="s">
        <v>38</v>
      </c>
      <c r="U227" s="28">
        <v>0</v>
      </c>
      <c r="V227" s="2">
        <v>5165.6899999999996</v>
      </c>
      <c r="W227" s="2">
        <v>124.25</v>
      </c>
      <c r="X227" s="2">
        <v>10493.02</v>
      </c>
      <c r="Y227" s="29">
        <v>7216.51</v>
      </c>
      <c r="Z227" s="31">
        <f t="shared" si="76"/>
        <v>22999.47</v>
      </c>
      <c r="AA227" s="32">
        <f t="shared" si="67"/>
        <v>-12.5</v>
      </c>
      <c r="AB227" s="5">
        <f t="shared" si="67"/>
        <v>-759.71999999999935</v>
      </c>
      <c r="AC227" s="5">
        <f t="shared" si="67"/>
        <v>512.35</v>
      </c>
      <c r="AD227" s="5">
        <f t="shared" si="59"/>
        <v>-1109.2100000000009</v>
      </c>
      <c r="AE227" s="33">
        <f t="shared" si="59"/>
        <v>-491.59000000000015</v>
      </c>
      <c r="AF227" s="34">
        <f t="shared" si="59"/>
        <v>-1860.6699999999983</v>
      </c>
      <c r="AG227" s="35" t="e">
        <f t="shared" si="68"/>
        <v>#DIV/0!</v>
      </c>
      <c r="AH227" s="7">
        <f t="shared" si="68"/>
        <v>-0.14707038169150674</v>
      </c>
      <c r="AI227" s="7">
        <f t="shared" si="68"/>
        <v>4.1235412474849094</v>
      </c>
      <c r="AJ227" s="7">
        <f t="shared" si="60"/>
        <v>-0.10570931914739522</v>
      </c>
      <c r="AK227" s="36">
        <f t="shared" si="60"/>
        <v>-6.8120185519039006E-2</v>
      </c>
      <c r="AL227" s="37">
        <f t="shared" si="60"/>
        <v>-8.0900559882466777E-2</v>
      </c>
      <c r="AM227" s="2">
        <v>-12.5</v>
      </c>
      <c r="AN227" s="2">
        <v>861.26</v>
      </c>
      <c r="AO227" s="2">
        <v>281.47000000000003</v>
      </c>
      <c r="AP227" s="2">
        <v>2227.0100000000002</v>
      </c>
      <c r="AQ227" s="29">
        <v>1667.63</v>
      </c>
      <c r="AR227" s="31">
        <f t="shared" si="77"/>
        <v>5024.8700000000008</v>
      </c>
      <c r="AS227" s="2">
        <v>0</v>
      </c>
      <c r="AT227" s="2">
        <v>1065.94</v>
      </c>
      <c r="AU227" s="2">
        <v>50.61</v>
      </c>
      <c r="AV227" s="2">
        <v>3189.33</v>
      </c>
      <c r="AW227" s="29">
        <v>2162.4899999999998</v>
      </c>
      <c r="AX227" s="31">
        <f t="shared" si="78"/>
        <v>6468.37</v>
      </c>
      <c r="AY227" s="5">
        <f t="shared" si="69"/>
        <v>-12.5</v>
      </c>
      <c r="AZ227" s="5">
        <f t="shared" si="69"/>
        <v>-204.68000000000006</v>
      </c>
      <c r="BA227" s="5">
        <f t="shared" si="69"/>
        <v>230.86</v>
      </c>
      <c r="BB227" s="5">
        <f t="shared" si="61"/>
        <v>-962.31999999999971</v>
      </c>
      <c r="BC227" s="33">
        <f t="shared" si="61"/>
        <v>-494.85999999999967</v>
      </c>
      <c r="BD227" s="34">
        <f t="shared" si="61"/>
        <v>-1443.4999999999991</v>
      </c>
      <c r="BE227" s="7" t="e">
        <f t="shared" si="70"/>
        <v>#DIV/0!</v>
      </c>
      <c r="BF227" s="7">
        <f t="shared" si="70"/>
        <v>-0.1920183124753739</v>
      </c>
      <c r="BG227" s="7">
        <f t="shared" si="70"/>
        <v>4.5615491009681888</v>
      </c>
      <c r="BH227" s="7">
        <f t="shared" si="62"/>
        <v>-0.30173108458516357</v>
      </c>
      <c r="BI227" s="36">
        <f t="shared" si="62"/>
        <v>-0.22883805243030012</v>
      </c>
      <c r="BJ227" s="37">
        <f t="shared" si="62"/>
        <v>-0.22316286792499487</v>
      </c>
      <c r="BK227" s="38">
        <f t="shared" si="71"/>
        <v>1</v>
      </c>
      <c r="BL227" s="38">
        <f t="shared" si="71"/>
        <v>0.19547568412858007</v>
      </c>
      <c r="BM227" s="38">
        <f t="shared" si="71"/>
        <v>0.44214577442664155</v>
      </c>
      <c r="BN227" s="38">
        <f t="shared" si="63"/>
        <v>0.23732471139121533</v>
      </c>
      <c r="BO227" s="39">
        <f t="shared" si="63"/>
        <v>0.2479776711098422</v>
      </c>
      <c r="BP227" s="40">
        <f t="shared" si="63"/>
        <v>0.23770838458190627</v>
      </c>
      <c r="BQ227" s="38">
        <f t="shared" si="72"/>
        <v>0</v>
      </c>
      <c r="BR227" s="38">
        <f t="shared" si="72"/>
        <v>0.20634997454357504</v>
      </c>
      <c r="BS227" s="38">
        <f t="shared" si="72"/>
        <v>0.40732394366197183</v>
      </c>
      <c r="BT227" s="38">
        <f t="shared" si="64"/>
        <v>0.30394776718237454</v>
      </c>
      <c r="BU227" s="39">
        <f t="shared" si="64"/>
        <v>0.29965869928816002</v>
      </c>
      <c r="BV227" s="40">
        <f t="shared" si="64"/>
        <v>0.28123995900775101</v>
      </c>
      <c r="BW227" s="38">
        <f t="shared" si="73"/>
        <v>1</v>
      </c>
      <c r="BX227" s="38">
        <f t="shared" si="73"/>
        <v>-1.0874290414994964E-2</v>
      </c>
      <c r="BY227" s="38">
        <f t="shared" si="73"/>
        <v>3.4821830764669714E-2</v>
      </c>
      <c r="BZ227" s="38">
        <f t="shared" si="65"/>
        <v>-6.6623055791159208E-2</v>
      </c>
      <c r="CA227" s="39">
        <f t="shared" si="65"/>
        <v>-5.1681028178317823E-2</v>
      </c>
      <c r="CB227" s="40">
        <f t="shared" si="65"/>
        <v>-4.3531574425844738E-2</v>
      </c>
      <c r="CC227" s="2">
        <f t="shared" si="74"/>
        <v>10000</v>
      </c>
      <c r="CD227" s="2">
        <f t="shared" si="74"/>
        <v>-108.74290414994964</v>
      </c>
      <c r="CE227" s="2">
        <f t="shared" si="74"/>
        <v>348.21830764669716</v>
      </c>
      <c r="CF227" s="2">
        <f t="shared" si="66"/>
        <v>-666.23055791159209</v>
      </c>
      <c r="CG227" s="29">
        <f t="shared" si="66"/>
        <v>-516.8102817831782</v>
      </c>
      <c r="CH227" s="31">
        <f t="shared" si="66"/>
        <v>-435.31574425844735</v>
      </c>
      <c r="CI227" s="40">
        <f>IFERROR(M227/'Class Sum-WR'!M227,0)</f>
        <v>0.26525770106646179</v>
      </c>
    </row>
    <row r="228" spans="1:87" x14ac:dyDescent="0.2">
      <c r="A228" t="s">
        <v>46</v>
      </c>
      <c r="B228" t="s">
        <v>46</v>
      </c>
      <c r="C228" t="s">
        <v>100</v>
      </c>
      <c r="D228" t="s">
        <v>92</v>
      </c>
      <c r="E228" t="s">
        <v>95</v>
      </c>
      <c r="F228" s="27">
        <f t="shared" si="79"/>
        <v>46233</v>
      </c>
      <c r="G228" s="60" t="s">
        <v>39</v>
      </c>
      <c r="H228" s="28">
        <v>-12.5</v>
      </c>
      <c r="I228" s="2">
        <v>6376.57</v>
      </c>
      <c r="J228" s="2">
        <v>690.69</v>
      </c>
      <c r="K228" s="2">
        <v>12384.71</v>
      </c>
      <c r="L228" s="29">
        <v>7610.93</v>
      </c>
      <c r="M228" s="30">
        <f t="shared" si="75"/>
        <v>27050.400000000001</v>
      </c>
      <c r="N228" t="s">
        <v>49</v>
      </c>
      <c r="O228" t="s">
        <v>49</v>
      </c>
      <c r="P228" t="s">
        <v>100</v>
      </c>
      <c r="Q228" t="s">
        <v>92</v>
      </c>
      <c r="R228" t="s">
        <v>95</v>
      </c>
      <c r="S228" s="27">
        <f t="shared" si="80"/>
        <v>45869</v>
      </c>
      <c r="T228" s="60" t="s">
        <v>39</v>
      </c>
      <c r="U228" s="28">
        <v>0</v>
      </c>
      <c r="V228" s="2">
        <v>5796.81</v>
      </c>
      <c r="W228" s="2">
        <v>262.04000000000002</v>
      </c>
      <c r="X228" s="2">
        <v>14068.97</v>
      </c>
      <c r="Y228" s="29">
        <v>7415.86</v>
      </c>
      <c r="Z228" s="31">
        <f t="shared" si="76"/>
        <v>27543.68</v>
      </c>
      <c r="AA228" s="32">
        <f t="shared" si="67"/>
        <v>-12.5</v>
      </c>
      <c r="AB228" s="5">
        <f t="shared" si="67"/>
        <v>579.75999999999931</v>
      </c>
      <c r="AC228" s="5">
        <f t="shared" si="67"/>
        <v>428.65000000000003</v>
      </c>
      <c r="AD228" s="5">
        <f t="shared" si="59"/>
        <v>-1684.2600000000002</v>
      </c>
      <c r="AE228" s="33">
        <f t="shared" si="59"/>
        <v>195.07000000000062</v>
      </c>
      <c r="AF228" s="34">
        <f t="shared" si="59"/>
        <v>-493.27999999999884</v>
      </c>
      <c r="AG228" s="35" t="e">
        <f t="shared" si="68"/>
        <v>#DIV/0!</v>
      </c>
      <c r="AH228" s="7">
        <f t="shared" si="68"/>
        <v>0.10001362818515688</v>
      </c>
      <c r="AI228" s="7">
        <f t="shared" si="68"/>
        <v>1.6358189589375667</v>
      </c>
      <c r="AJ228" s="7">
        <f t="shared" si="60"/>
        <v>-0.11971452067919687</v>
      </c>
      <c r="AK228" s="36">
        <f t="shared" si="60"/>
        <v>2.6304434010350874E-2</v>
      </c>
      <c r="AL228" s="37">
        <f t="shared" si="60"/>
        <v>-1.7909008527546021E-2</v>
      </c>
      <c r="AM228" s="2">
        <v>-12.5</v>
      </c>
      <c r="AN228" s="2">
        <v>1235.17</v>
      </c>
      <c r="AO228" s="2">
        <v>318.99</v>
      </c>
      <c r="AP228" s="2">
        <v>2821.02</v>
      </c>
      <c r="AQ228" s="29">
        <v>1863.3</v>
      </c>
      <c r="AR228" s="31">
        <f t="shared" si="77"/>
        <v>6225.9800000000005</v>
      </c>
      <c r="AS228" s="2">
        <v>0</v>
      </c>
      <c r="AT228" s="2">
        <v>1199.5899999999999</v>
      </c>
      <c r="AU228" s="2">
        <v>160.72</v>
      </c>
      <c r="AV228" s="2">
        <v>4084.12</v>
      </c>
      <c r="AW228" s="29">
        <v>2179.02</v>
      </c>
      <c r="AX228" s="31">
        <f t="shared" si="78"/>
        <v>7623.4500000000007</v>
      </c>
      <c r="AY228" s="5">
        <f t="shared" si="69"/>
        <v>-12.5</v>
      </c>
      <c r="AZ228" s="5">
        <f t="shared" si="69"/>
        <v>35.580000000000155</v>
      </c>
      <c r="BA228" s="5">
        <f t="shared" si="69"/>
        <v>158.27000000000001</v>
      </c>
      <c r="BB228" s="5">
        <f t="shared" si="61"/>
        <v>-1263.0999999999999</v>
      </c>
      <c r="BC228" s="33">
        <f t="shared" si="61"/>
        <v>-315.72000000000003</v>
      </c>
      <c r="BD228" s="34">
        <f t="shared" si="61"/>
        <v>-1397.4700000000003</v>
      </c>
      <c r="BE228" s="7" t="e">
        <f t="shared" si="70"/>
        <v>#DIV/0!</v>
      </c>
      <c r="BF228" s="7">
        <f t="shared" si="70"/>
        <v>2.9660133879075481E-2</v>
      </c>
      <c r="BG228" s="7">
        <f t="shared" si="70"/>
        <v>0.98475609756097571</v>
      </c>
      <c r="BH228" s="7">
        <f t="shared" si="62"/>
        <v>-0.30927103023417529</v>
      </c>
      <c r="BI228" s="36">
        <f t="shared" si="62"/>
        <v>-0.1448908224798304</v>
      </c>
      <c r="BJ228" s="37">
        <f t="shared" si="62"/>
        <v>-0.18331201752487392</v>
      </c>
      <c r="BK228" s="38">
        <f t="shared" si="71"/>
        <v>1</v>
      </c>
      <c r="BL228" s="38">
        <f t="shared" si="71"/>
        <v>0.19370445239368503</v>
      </c>
      <c r="BM228" s="38">
        <f t="shared" si="71"/>
        <v>0.46184250532076615</v>
      </c>
      <c r="BN228" s="38">
        <f t="shared" si="63"/>
        <v>0.22778248340090324</v>
      </c>
      <c r="BO228" s="39">
        <f t="shared" si="63"/>
        <v>0.24481896430528199</v>
      </c>
      <c r="BP228" s="40">
        <f t="shared" si="63"/>
        <v>0.23016221571584894</v>
      </c>
      <c r="BQ228" s="38">
        <f t="shared" si="72"/>
        <v>0</v>
      </c>
      <c r="BR228" s="38">
        <f t="shared" si="72"/>
        <v>0.20693967889235629</v>
      </c>
      <c r="BS228" s="38">
        <f t="shared" si="72"/>
        <v>0.61334147458403288</v>
      </c>
      <c r="BT228" s="38">
        <f t="shared" si="64"/>
        <v>0.29029275064201571</v>
      </c>
      <c r="BU228" s="39">
        <f t="shared" si="64"/>
        <v>0.29383240783941444</v>
      </c>
      <c r="BV228" s="40">
        <f t="shared" si="64"/>
        <v>0.27677674152473458</v>
      </c>
      <c r="BW228" s="38">
        <f t="shared" si="73"/>
        <v>1</v>
      </c>
      <c r="BX228" s="38">
        <f t="shared" si="73"/>
        <v>-1.323522649867126E-2</v>
      </c>
      <c r="BY228" s="38">
        <f t="shared" si="73"/>
        <v>-0.15149896926326673</v>
      </c>
      <c r="BZ228" s="38">
        <f t="shared" si="65"/>
        <v>-6.2510267241112472E-2</v>
      </c>
      <c r="CA228" s="39">
        <f t="shared" si="65"/>
        <v>-4.901344353413245E-2</v>
      </c>
      <c r="CB228" s="40">
        <f t="shared" si="65"/>
        <v>-4.6614525808885643E-2</v>
      </c>
      <c r="CC228" s="2">
        <f t="shared" si="74"/>
        <v>10000</v>
      </c>
      <c r="CD228" s="2">
        <f t="shared" si="74"/>
        <v>-132.35226498671261</v>
      </c>
      <c r="CE228" s="2">
        <f t="shared" si="74"/>
        <v>-1514.9896926326674</v>
      </c>
      <c r="CF228" s="2">
        <f t="shared" si="66"/>
        <v>-625.10267241112467</v>
      </c>
      <c r="CG228" s="29">
        <f t="shared" si="66"/>
        <v>-490.13443534132449</v>
      </c>
      <c r="CH228" s="31">
        <f t="shared" si="66"/>
        <v>-466.14525808885645</v>
      </c>
      <c r="CI228" s="40">
        <f>IFERROR(M228/'Class Sum-WR'!M228,0)</f>
        <v>0.23840670878015571</v>
      </c>
    </row>
    <row r="229" spans="1:87" x14ac:dyDescent="0.2">
      <c r="A229" t="s">
        <v>46</v>
      </c>
      <c r="B229" t="s">
        <v>46</v>
      </c>
      <c r="C229" t="s">
        <v>100</v>
      </c>
      <c r="D229" t="s">
        <v>92</v>
      </c>
      <c r="E229" t="s">
        <v>95</v>
      </c>
      <c r="F229" s="27">
        <f t="shared" si="79"/>
        <v>46234</v>
      </c>
      <c r="G229" s="60" t="s">
        <v>40</v>
      </c>
      <c r="H229" s="28">
        <v>-12.24</v>
      </c>
      <c r="I229" s="2">
        <v>9465.58</v>
      </c>
      <c r="J229" s="2">
        <v>1530.17</v>
      </c>
      <c r="K229" s="2">
        <v>17775.27</v>
      </c>
      <c r="L229" s="29">
        <v>13627.49</v>
      </c>
      <c r="M229" s="30">
        <f t="shared" si="75"/>
        <v>42386.27</v>
      </c>
      <c r="N229" t="s">
        <v>49</v>
      </c>
      <c r="O229" t="s">
        <v>49</v>
      </c>
      <c r="P229" t="s">
        <v>100</v>
      </c>
      <c r="Q229" t="s">
        <v>100</v>
      </c>
      <c r="R229" t="s">
        <v>95</v>
      </c>
      <c r="S229" s="27">
        <f t="shared" si="80"/>
        <v>45870</v>
      </c>
      <c r="T229" s="60" t="s">
        <v>40</v>
      </c>
      <c r="U229" s="28">
        <v>19.989999999999998</v>
      </c>
      <c r="V229" s="2">
        <v>10989.23</v>
      </c>
      <c r="W229" s="2">
        <v>995.38</v>
      </c>
      <c r="X229" s="2">
        <v>22425.46</v>
      </c>
      <c r="Y229" s="29">
        <v>10734.89</v>
      </c>
      <c r="Z229" s="31">
        <f t="shared" si="76"/>
        <v>45164.95</v>
      </c>
      <c r="AA229" s="32">
        <f t="shared" si="67"/>
        <v>-32.229999999999997</v>
      </c>
      <c r="AB229" s="5">
        <f t="shared" si="67"/>
        <v>-1523.6499999999996</v>
      </c>
      <c r="AC229" s="5">
        <f t="shared" si="67"/>
        <v>534.79000000000008</v>
      </c>
      <c r="AD229" s="5">
        <f t="shared" si="59"/>
        <v>-4650.1899999999987</v>
      </c>
      <c r="AE229" s="33">
        <f t="shared" si="59"/>
        <v>2892.6000000000004</v>
      </c>
      <c r="AF229" s="34">
        <f t="shared" si="59"/>
        <v>-2778.6800000000003</v>
      </c>
      <c r="AG229" s="35">
        <f t="shared" si="68"/>
        <v>-1.6123061530765381</v>
      </c>
      <c r="AH229" s="7">
        <f t="shared" si="68"/>
        <v>-0.1386493867177227</v>
      </c>
      <c r="AI229" s="7">
        <f t="shared" si="68"/>
        <v>0.53727219755269351</v>
      </c>
      <c r="AJ229" s="7">
        <f t="shared" si="60"/>
        <v>-0.20736207863740583</v>
      </c>
      <c r="AK229" s="36">
        <f t="shared" si="60"/>
        <v>0.26945781465855734</v>
      </c>
      <c r="AL229" s="37">
        <f t="shared" si="60"/>
        <v>-6.1522928731239608E-2</v>
      </c>
      <c r="AM229" s="2">
        <v>-12.24</v>
      </c>
      <c r="AN229" s="2">
        <v>1822.3</v>
      </c>
      <c r="AO229" s="2">
        <v>574.45000000000005</v>
      </c>
      <c r="AP229" s="2">
        <v>4192.71</v>
      </c>
      <c r="AQ229" s="29">
        <v>3494.73</v>
      </c>
      <c r="AR229" s="31">
        <f t="shared" si="77"/>
        <v>10071.950000000001</v>
      </c>
      <c r="AS229" s="2">
        <v>19.989999999999998</v>
      </c>
      <c r="AT229" s="2">
        <v>2225.23</v>
      </c>
      <c r="AU229" s="2">
        <v>510.17</v>
      </c>
      <c r="AV229" s="2">
        <v>6580.11</v>
      </c>
      <c r="AW229" s="29">
        <v>3202.38</v>
      </c>
      <c r="AX229" s="31">
        <f t="shared" si="78"/>
        <v>12537.880000000001</v>
      </c>
      <c r="AY229" s="5">
        <f t="shared" si="69"/>
        <v>-32.229999999999997</v>
      </c>
      <c r="AZ229" s="5">
        <f t="shared" si="69"/>
        <v>-402.93000000000006</v>
      </c>
      <c r="BA229" s="5">
        <f t="shared" si="69"/>
        <v>64.28000000000003</v>
      </c>
      <c r="BB229" s="5">
        <f t="shared" si="61"/>
        <v>-2387.3999999999996</v>
      </c>
      <c r="BC229" s="33">
        <f t="shared" si="61"/>
        <v>292.34999999999991</v>
      </c>
      <c r="BD229" s="34">
        <f t="shared" si="61"/>
        <v>-2465.9300000000003</v>
      </c>
      <c r="BE229" s="7">
        <f t="shared" si="70"/>
        <v>-1.6123061530765381</v>
      </c>
      <c r="BF229" s="7">
        <f t="shared" si="70"/>
        <v>-0.18107341712991468</v>
      </c>
      <c r="BG229" s="7">
        <f t="shared" si="70"/>
        <v>0.12599721661406987</v>
      </c>
      <c r="BH229" s="7">
        <f t="shared" si="62"/>
        <v>-0.36282068232901876</v>
      </c>
      <c r="BI229" s="36">
        <f t="shared" si="62"/>
        <v>9.1291476964007981E-2</v>
      </c>
      <c r="BJ229" s="37">
        <f t="shared" si="62"/>
        <v>-0.19667838581961225</v>
      </c>
      <c r="BK229" s="38">
        <f t="shared" si="71"/>
        <v>1</v>
      </c>
      <c r="BL229" s="38">
        <f t="shared" si="71"/>
        <v>0.19251857783675169</v>
      </c>
      <c r="BM229" s="38">
        <f t="shared" si="71"/>
        <v>0.37541580347281678</v>
      </c>
      <c r="BN229" s="38">
        <f t="shared" si="63"/>
        <v>0.23587321036473707</v>
      </c>
      <c r="BO229" s="39">
        <f t="shared" si="63"/>
        <v>0.25644707866232153</v>
      </c>
      <c r="BP229" s="40">
        <f t="shared" si="63"/>
        <v>0.23762293780509589</v>
      </c>
      <c r="BQ229" s="38">
        <f t="shared" si="72"/>
        <v>1</v>
      </c>
      <c r="BR229" s="38">
        <f t="shared" si="72"/>
        <v>0.20249189433654588</v>
      </c>
      <c r="BS229" s="38">
        <f t="shared" si="72"/>
        <v>0.51253792521449093</v>
      </c>
      <c r="BT229" s="38">
        <f t="shared" si="64"/>
        <v>0.2934214058485311</v>
      </c>
      <c r="BU229" s="39">
        <f t="shared" si="64"/>
        <v>0.29831512013630324</v>
      </c>
      <c r="BV229" s="40">
        <f t="shared" si="64"/>
        <v>0.27760199003873581</v>
      </c>
      <c r="BW229" s="38">
        <f t="shared" si="73"/>
        <v>0</v>
      </c>
      <c r="BX229" s="38">
        <f t="shared" si="73"/>
        <v>-9.9733164997941881E-3</v>
      </c>
      <c r="BY229" s="38">
        <f t="shared" si="73"/>
        <v>-0.13712212174167415</v>
      </c>
      <c r="BZ229" s="38">
        <f t="shared" si="65"/>
        <v>-5.7548195483794029E-2</v>
      </c>
      <c r="CA229" s="39">
        <f t="shared" si="65"/>
        <v>-4.186804147398171E-2</v>
      </c>
      <c r="CB229" s="40">
        <f t="shared" si="65"/>
        <v>-3.9979052233639928E-2</v>
      </c>
      <c r="CC229" s="2">
        <f t="shared" si="74"/>
        <v>0</v>
      </c>
      <c r="CD229" s="2">
        <f t="shared" si="74"/>
        <v>-99.733164997941884</v>
      </c>
      <c r="CE229" s="2">
        <f t="shared" si="74"/>
        <v>-1371.2212174167414</v>
      </c>
      <c r="CF229" s="2">
        <f t="shared" si="66"/>
        <v>-575.48195483794029</v>
      </c>
      <c r="CG229" s="29">
        <f t="shared" si="66"/>
        <v>-418.68041473981708</v>
      </c>
      <c r="CH229" s="31">
        <f t="shared" si="66"/>
        <v>-399.79052233639931</v>
      </c>
      <c r="CI229" s="40">
        <f>IFERROR(M229/'Class Sum-WR'!M229,0)</f>
        <v>0.3000822307579849</v>
      </c>
    </row>
    <row r="230" spans="1:87" ht="13.5" thickBot="1" x14ac:dyDescent="0.25">
      <c r="A230" t="s">
        <v>46</v>
      </c>
      <c r="B230" t="s">
        <v>46</v>
      </c>
      <c r="C230" t="s">
        <v>100</v>
      </c>
      <c r="D230" t="s">
        <v>100</v>
      </c>
      <c r="E230" t="s">
        <v>95</v>
      </c>
      <c r="F230" s="41">
        <f t="shared" si="79"/>
        <v>46235</v>
      </c>
      <c r="G230" s="61" t="s">
        <v>41</v>
      </c>
      <c r="H230" s="43">
        <v>-25</v>
      </c>
      <c r="I230" s="44">
        <v>10148.799999999999</v>
      </c>
      <c r="J230" s="44">
        <v>2079.67</v>
      </c>
      <c r="K230" s="44">
        <v>18046.03</v>
      </c>
      <c r="L230" s="45">
        <v>8666.3799999999992</v>
      </c>
      <c r="M230" s="46">
        <f t="shared" si="75"/>
        <v>38915.879999999997</v>
      </c>
      <c r="N230" t="s">
        <v>49</v>
      </c>
      <c r="O230" t="s">
        <v>49</v>
      </c>
      <c r="P230" t="s">
        <v>100</v>
      </c>
      <c r="Q230" t="s">
        <v>100</v>
      </c>
      <c r="R230" t="s">
        <v>95</v>
      </c>
      <c r="S230" s="41">
        <f t="shared" si="80"/>
        <v>45871</v>
      </c>
      <c r="T230" s="61" t="s">
        <v>41</v>
      </c>
      <c r="U230" s="43">
        <v>0</v>
      </c>
      <c r="V230" s="44">
        <v>11035.7</v>
      </c>
      <c r="W230" s="44">
        <v>624.19000000000005</v>
      </c>
      <c r="X230" s="44">
        <v>20828.990000000002</v>
      </c>
      <c r="Y230" s="45">
        <v>11336.28</v>
      </c>
      <c r="Z230" s="47">
        <f t="shared" si="76"/>
        <v>43825.16</v>
      </c>
      <c r="AA230" s="48">
        <f t="shared" si="67"/>
        <v>-25</v>
      </c>
      <c r="AB230" s="49">
        <f t="shared" si="67"/>
        <v>-886.90000000000146</v>
      </c>
      <c r="AC230" s="49">
        <f t="shared" si="67"/>
        <v>1455.48</v>
      </c>
      <c r="AD230" s="49">
        <f t="shared" si="59"/>
        <v>-2782.9600000000028</v>
      </c>
      <c r="AE230" s="50">
        <f t="shared" si="59"/>
        <v>-2669.9000000000015</v>
      </c>
      <c r="AF230" s="51">
        <f t="shared" si="59"/>
        <v>-4909.2800000000061</v>
      </c>
      <c r="AG230" s="52" t="e">
        <f t="shared" si="68"/>
        <v>#DIV/0!</v>
      </c>
      <c r="AH230" s="53">
        <f t="shared" si="68"/>
        <v>-8.0366447076307024E-2</v>
      </c>
      <c r="AI230" s="53">
        <f t="shared" si="68"/>
        <v>2.3317899998397924</v>
      </c>
      <c r="AJ230" s="53">
        <f t="shared" si="60"/>
        <v>-0.13360993499924875</v>
      </c>
      <c r="AK230" s="54">
        <f t="shared" si="60"/>
        <v>-0.23551817703867595</v>
      </c>
      <c r="AL230" s="55">
        <f t="shared" si="60"/>
        <v>-0.11201967089224558</v>
      </c>
      <c r="AM230" s="44">
        <v>-25</v>
      </c>
      <c r="AN230" s="44">
        <v>2032.93</v>
      </c>
      <c r="AO230" s="44">
        <v>1179.47</v>
      </c>
      <c r="AP230" s="44">
        <v>4493.29</v>
      </c>
      <c r="AQ230" s="45">
        <v>2168.06</v>
      </c>
      <c r="AR230" s="47">
        <f t="shared" si="77"/>
        <v>9848.75</v>
      </c>
      <c r="AS230" s="44">
        <v>0</v>
      </c>
      <c r="AT230" s="44">
        <v>2318.5</v>
      </c>
      <c r="AU230" s="44">
        <v>325.7</v>
      </c>
      <c r="AV230" s="44">
        <v>6375.88</v>
      </c>
      <c r="AW230" s="45">
        <v>3436</v>
      </c>
      <c r="AX230" s="47">
        <f t="shared" si="78"/>
        <v>12456.08</v>
      </c>
      <c r="AY230" s="49">
        <f t="shared" si="69"/>
        <v>-25</v>
      </c>
      <c r="AZ230" s="49">
        <f t="shared" si="69"/>
        <v>-285.56999999999994</v>
      </c>
      <c r="BA230" s="49">
        <f t="shared" si="69"/>
        <v>853.77</v>
      </c>
      <c r="BB230" s="49">
        <f t="shared" si="61"/>
        <v>-1882.5900000000001</v>
      </c>
      <c r="BC230" s="50">
        <f t="shared" si="61"/>
        <v>-1267.94</v>
      </c>
      <c r="BD230" s="51">
        <f t="shared" si="61"/>
        <v>-2607.33</v>
      </c>
      <c r="BE230" s="53" t="e">
        <f t="shared" si="70"/>
        <v>#DIV/0!</v>
      </c>
      <c r="BF230" s="53">
        <f t="shared" si="70"/>
        <v>-0.12317015311623893</v>
      </c>
      <c r="BG230" s="53">
        <f t="shared" si="70"/>
        <v>2.6213386552041755</v>
      </c>
      <c r="BH230" s="53">
        <f t="shared" si="62"/>
        <v>-0.29526747680320209</v>
      </c>
      <c r="BI230" s="54">
        <f t="shared" si="62"/>
        <v>-0.36901629802095459</v>
      </c>
      <c r="BJ230" s="55">
        <f t="shared" si="62"/>
        <v>-0.20932187333414684</v>
      </c>
      <c r="BK230" s="56">
        <f t="shared" si="71"/>
        <v>1</v>
      </c>
      <c r="BL230" s="56">
        <f t="shared" si="71"/>
        <v>0.20031235219927482</v>
      </c>
      <c r="BM230" s="56">
        <f t="shared" si="71"/>
        <v>0.56714286401207881</v>
      </c>
      <c r="BN230" s="56">
        <f t="shared" si="63"/>
        <v>0.24899049818713592</v>
      </c>
      <c r="BO230" s="57">
        <f t="shared" si="63"/>
        <v>0.25016904405299561</v>
      </c>
      <c r="BP230" s="58">
        <f t="shared" si="63"/>
        <v>0.2530779208898784</v>
      </c>
      <c r="BQ230" s="56">
        <f t="shared" si="72"/>
        <v>0</v>
      </c>
      <c r="BR230" s="56">
        <f t="shared" si="72"/>
        <v>0.21009088684904445</v>
      </c>
      <c r="BS230" s="56">
        <f t="shared" si="72"/>
        <v>0.52179624793732671</v>
      </c>
      <c r="BT230" s="56">
        <f t="shared" si="64"/>
        <v>0.30610605699076143</v>
      </c>
      <c r="BU230" s="57">
        <f t="shared" si="64"/>
        <v>0.30309766519528453</v>
      </c>
      <c r="BV230" s="58">
        <f t="shared" si="64"/>
        <v>0.28422212263457791</v>
      </c>
      <c r="BW230" s="56">
        <f t="shared" si="73"/>
        <v>1</v>
      </c>
      <c r="BX230" s="56">
        <f t="shared" si="73"/>
        <v>-9.7785346497696324E-3</v>
      </c>
      <c r="BY230" s="56">
        <f t="shared" si="73"/>
        <v>4.53466160747521E-2</v>
      </c>
      <c r="BZ230" s="56">
        <f t="shared" si="65"/>
        <v>-5.711555880362551E-2</v>
      </c>
      <c r="CA230" s="57">
        <f t="shared" si="65"/>
        <v>-5.2928621142288912E-2</v>
      </c>
      <c r="CB230" s="58">
        <f t="shared" si="65"/>
        <v>-3.1144201744699507E-2</v>
      </c>
      <c r="CC230" s="44">
        <f t="shared" si="74"/>
        <v>10000</v>
      </c>
      <c r="CD230" s="44">
        <f t="shared" si="74"/>
        <v>-97.785346497696324</v>
      </c>
      <c r="CE230" s="44">
        <f t="shared" si="74"/>
        <v>453.46616074752097</v>
      </c>
      <c r="CF230" s="44">
        <f t="shared" si="66"/>
        <v>-571.15558803625515</v>
      </c>
      <c r="CG230" s="45">
        <f t="shared" si="66"/>
        <v>-529.2862114228891</v>
      </c>
      <c r="CH230" s="47">
        <f t="shared" si="66"/>
        <v>-311.44201744699507</v>
      </c>
      <c r="CI230" s="58">
        <f>IFERROR(M230/'Class Sum-WR'!M230,0)</f>
        <v>0.38810114675486368</v>
      </c>
    </row>
    <row r="231" spans="1:87" x14ac:dyDescent="0.2">
      <c r="A231" t="s">
        <v>46</v>
      </c>
      <c r="B231" t="s">
        <v>46</v>
      </c>
      <c r="C231" t="s">
        <v>100</v>
      </c>
      <c r="D231" t="s">
        <v>100</v>
      </c>
      <c r="E231" t="s">
        <v>96</v>
      </c>
      <c r="F231" s="27">
        <f t="shared" si="79"/>
        <v>46236</v>
      </c>
      <c r="G231" s="60" t="s">
        <v>35</v>
      </c>
      <c r="H231" s="28">
        <v>0</v>
      </c>
      <c r="I231" s="2">
        <v>5062.99</v>
      </c>
      <c r="J231" s="2">
        <v>939.13</v>
      </c>
      <c r="K231" s="2">
        <v>9236.19</v>
      </c>
      <c r="L231" s="29">
        <v>7147.34</v>
      </c>
      <c r="M231" s="30">
        <f t="shared" si="75"/>
        <v>22385.65</v>
      </c>
      <c r="N231" t="s">
        <v>49</v>
      </c>
      <c r="O231" t="s">
        <v>49</v>
      </c>
      <c r="P231" t="s">
        <v>100</v>
      </c>
      <c r="Q231" t="s">
        <v>100</v>
      </c>
      <c r="R231" t="s">
        <v>96</v>
      </c>
      <c r="S231" s="27">
        <f t="shared" si="80"/>
        <v>45872</v>
      </c>
      <c r="T231" s="60" t="s">
        <v>35</v>
      </c>
      <c r="U231" s="28">
        <v>0</v>
      </c>
      <c r="V231" s="2">
        <v>5328.19</v>
      </c>
      <c r="W231" s="2">
        <v>30.55</v>
      </c>
      <c r="X231" s="2">
        <v>12164.73</v>
      </c>
      <c r="Y231" s="29">
        <v>8893.76</v>
      </c>
      <c r="Z231" s="31">
        <f t="shared" si="76"/>
        <v>26417.230000000003</v>
      </c>
      <c r="AA231" s="32">
        <f t="shared" si="67"/>
        <v>0</v>
      </c>
      <c r="AB231" s="5">
        <f t="shared" si="67"/>
        <v>-265.19999999999982</v>
      </c>
      <c r="AC231" s="5">
        <f t="shared" si="67"/>
        <v>908.58</v>
      </c>
      <c r="AD231" s="5">
        <f t="shared" si="59"/>
        <v>-2928.5399999999991</v>
      </c>
      <c r="AE231" s="33">
        <f t="shared" si="59"/>
        <v>-1746.42</v>
      </c>
      <c r="AF231" s="34">
        <f t="shared" si="59"/>
        <v>-4031.5800000000017</v>
      </c>
      <c r="AG231" s="35" t="e">
        <f t="shared" si="68"/>
        <v>#DIV/0!</v>
      </c>
      <c r="AH231" s="7">
        <f t="shared" si="68"/>
        <v>-4.9772999836717506E-2</v>
      </c>
      <c r="AI231" s="7">
        <f t="shared" si="68"/>
        <v>29.74075286415712</v>
      </c>
      <c r="AJ231" s="7">
        <f t="shared" si="60"/>
        <v>-0.24074023837767045</v>
      </c>
      <c r="AK231" s="36">
        <f t="shared" si="60"/>
        <v>-0.19636464217608751</v>
      </c>
      <c r="AL231" s="37">
        <f t="shared" si="60"/>
        <v>-0.15261176133909579</v>
      </c>
      <c r="AM231" s="2">
        <v>0</v>
      </c>
      <c r="AN231" s="2">
        <v>942.67</v>
      </c>
      <c r="AO231" s="2">
        <v>395.8</v>
      </c>
      <c r="AP231" s="2">
        <v>2276.71</v>
      </c>
      <c r="AQ231" s="29">
        <v>1769.42</v>
      </c>
      <c r="AR231" s="31">
        <f t="shared" si="77"/>
        <v>5384.6</v>
      </c>
      <c r="AS231" s="2">
        <v>0</v>
      </c>
      <c r="AT231" s="2">
        <v>1149.6600000000001</v>
      </c>
      <c r="AU231" s="2">
        <v>-46.06</v>
      </c>
      <c r="AV231" s="2">
        <v>3738.44</v>
      </c>
      <c r="AW231" s="29">
        <v>2627.03</v>
      </c>
      <c r="AX231" s="31">
        <f t="shared" si="78"/>
        <v>7469.07</v>
      </c>
      <c r="AY231" s="5">
        <f t="shared" si="69"/>
        <v>0</v>
      </c>
      <c r="AZ231" s="5">
        <f t="shared" si="69"/>
        <v>-206.99000000000012</v>
      </c>
      <c r="BA231" s="5">
        <f t="shared" si="69"/>
        <v>441.86</v>
      </c>
      <c r="BB231" s="5">
        <f t="shared" si="61"/>
        <v>-1461.73</v>
      </c>
      <c r="BC231" s="33">
        <f t="shared" si="61"/>
        <v>-857.61000000000013</v>
      </c>
      <c r="BD231" s="34">
        <f t="shared" si="61"/>
        <v>-2084.4699999999993</v>
      </c>
      <c r="BE231" s="7" t="e">
        <f t="shared" si="70"/>
        <v>#DIV/0!</v>
      </c>
      <c r="BF231" s="7">
        <f t="shared" si="70"/>
        <v>-0.1800445349059723</v>
      </c>
      <c r="BG231" s="7">
        <f t="shared" si="70"/>
        <v>-9.5931393834129395</v>
      </c>
      <c r="BH231" s="7">
        <f t="shared" si="62"/>
        <v>-0.3909999893003499</v>
      </c>
      <c r="BI231" s="36">
        <f t="shared" si="62"/>
        <v>-0.3264561120352642</v>
      </c>
      <c r="BJ231" s="37">
        <f t="shared" si="62"/>
        <v>-0.27908026032692146</v>
      </c>
      <c r="BK231" s="38">
        <f t="shared" si="71"/>
        <v>0</v>
      </c>
      <c r="BL231" s="38">
        <f t="shared" si="71"/>
        <v>0.18618839855500405</v>
      </c>
      <c r="BM231" s="38">
        <f t="shared" si="71"/>
        <v>0.42145389882124945</v>
      </c>
      <c r="BN231" s="38">
        <f t="shared" si="63"/>
        <v>0.24649882689723793</v>
      </c>
      <c r="BO231" s="39">
        <f t="shared" si="63"/>
        <v>0.24756342919183921</v>
      </c>
      <c r="BP231" s="40">
        <f t="shared" si="63"/>
        <v>0.24053802324256834</v>
      </c>
      <c r="BQ231" s="38">
        <f t="shared" si="72"/>
        <v>0</v>
      </c>
      <c r="BR231" s="38">
        <f t="shared" si="72"/>
        <v>0.21576933255007802</v>
      </c>
      <c r="BS231" s="38">
        <f t="shared" si="72"/>
        <v>-1.5076923076923077</v>
      </c>
      <c r="BT231" s="38">
        <f t="shared" si="64"/>
        <v>0.30731795937928752</v>
      </c>
      <c r="BU231" s="39">
        <f t="shared" si="64"/>
        <v>0.29537900730399741</v>
      </c>
      <c r="BV231" s="40">
        <f t="shared" si="64"/>
        <v>0.28273479089215631</v>
      </c>
      <c r="BW231" s="38">
        <f t="shared" si="73"/>
        <v>0</v>
      </c>
      <c r="BX231" s="38">
        <f t="shared" si="73"/>
        <v>-2.9580933995073971E-2</v>
      </c>
      <c r="BY231" s="38">
        <f t="shared" si="73"/>
        <v>1.9291462065135572</v>
      </c>
      <c r="BZ231" s="38">
        <f t="shared" si="65"/>
        <v>-6.0819132482049593E-2</v>
      </c>
      <c r="CA231" s="39">
        <f t="shared" si="65"/>
        <v>-4.7815578112158197E-2</v>
      </c>
      <c r="CB231" s="40">
        <f t="shared" si="65"/>
        <v>-4.2196767649587963E-2</v>
      </c>
      <c r="CC231" s="2">
        <f t="shared" si="74"/>
        <v>0</v>
      </c>
      <c r="CD231" s="2">
        <f t="shared" si="74"/>
        <v>-295.80933995073974</v>
      </c>
      <c r="CE231" s="2">
        <f t="shared" si="74"/>
        <v>19291.462065135573</v>
      </c>
      <c r="CF231" s="2">
        <f t="shared" si="66"/>
        <v>-608.19132482049588</v>
      </c>
      <c r="CG231" s="29">
        <f t="shared" si="66"/>
        <v>-478.15578112158198</v>
      </c>
      <c r="CH231" s="31">
        <f t="shared" si="66"/>
        <v>-421.96767649587963</v>
      </c>
      <c r="CI231" s="40">
        <f>IFERROR(M231/'Class Sum-WR'!M231,0)</f>
        <v>0.35939845012814992</v>
      </c>
    </row>
    <row r="232" spans="1:87" x14ac:dyDescent="0.2">
      <c r="A232" t="s">
        <v>46</v>
      </c>
      <c r="B232" t="s">
        <v>46</v>
      </c>
      <c r="C232" t="s">
        <v>100</v>
      </c>
      <c r="D232" t="s">
        <v>100</v>
      </c>
      <c r="E232" t="s">
        <v>96</v>
      </c>
      <c r="F232" s="27">
        <f t="shared" si="79"/>
        <v>46237</v>
      </c>
      <c r="G232" s="60" t="s">
        <v>36</v>
      </c>
      <c r="H232" s="28">
        <v>1.21</v>
      </c>
      <c r="I232" s="2">
        <v>3248.27</v>
      </c>
      <c r="J232" s="2">
        <v>345.65</v>
      </c>
      <c r="K232" s="2">
        <v>7738.47</v>
      </c>
      <c r="L232" s="29">
        <v>3949.32</v>
      </c>
      <c r="M232" s="30">
        <f t="shared" si="75"/>
        <v>15282.92</v>
      </c>
      <c r="N232" t="s">
        <v>49</v>
      </c>
      <c r="O232" t="s">
        <v>49</v>
      </c>
      <c r="P232" t="s">
        <v>100</v>
      </c>
      <c r="Q232" t="s">
        <v>100</v>
      </c>
      <c r="R232" t="s">
        <v>96</v>
      </c>
      <c r="S232" s="27">
        <f t="shared" si="80"/>
        <v>45873</v>
      </c>
      <c r="T232" s="60" t="s">
        <v>36</v>
      </c>
      <c r="U232" s="28">
        <v>0</v>
      </c>
      <c r="V232" s="2">
        <v>2750.39</v>
      </c>
      <c r="W232" s="2">
        <v>93.66</v>
      </c>
      <c r="X232" s="2">
        <v>6856.21</v>
      </c>
      <c r="Y232" s="29">
        <v>4041.67</v>
      </c>
      <c r="Z232" s="31">
        <f t="shared" si="76"/>
        <v>13741.93</v>
      </c>
      <c r="AA232" s="32">
        <f t="shared" si="67"/>
        <v>1.21</v>
      </c>
      <c r="AB232" s="5">
        <f t="shared" si="67"/>
        <v>497.88000000000011</v>
      </c>
      <c r="AC232" s="5">
        <f t="shared" si="67"/>
        <v>251.98999999999998</v>
      </c>
      <c r="AD232" s="5">
        <f t="shared" si="59"/>
        <v>882.26000000000022</v>
      </c>
      <c r="AE232" s="33">
        <f t="shared" si="59"/>
        <v>-92.349999999999909</v>
      </c>
      <c r="AF232" s="34">
        <f t="shared" si="59"/>
        <v>1540.9899999999998</v>
      </c>
      <c r="AG232" s="35" t="e">
        <f t="shared" si="68"/>
        <v>#DIV/0!</v>
      </c>
      <c r="AH232" s="7">
        <f t="shared" si="68"/>
        <v>0.1810216005730097</v>
      </c>
      <c r="AI232" s="7">
        <f t="shared" si="68"/>
        <v>2.6904761904761902</v>
      </c>
      <c r="AJ232" s="7">
        <f t="shared" si="60"/>
        <v>0.12868042256581994</v>
      </c>
      <c r="AK232" s="36">
        <f t="shared" si="60"/>
        <v>-2.2849465691162293E-2</v>
      </c>
      <c r="AL232" s="37">
        <f t="shared" si="60"/>
        <v>0.11213781470288378</v>
      </c>
      <c r="AM232" s="2">
        <v>1.21</v>
      </c>
      <c r="AN232" s="2">
        <v>638.08000000000004</v>
      </c>
      <c r="AO232" s="2">
        <v>137.32</v>
      </c>
      <c r="AP232" s="2">
        <v>1678.12</v>
      </c>
      <c r="AQ232" s="29">
        <v>983.07</v>
      </c>
      <c r="AR232" s="31">
        <f t="shared" si="77"/>
        <v>3437.8</v>
      </c>
      <c r="AS232" s="2">
        <v>0</v>
      </c>
      <c r="AT232" s="2">
        <v>549.16</v>
      </c>
      <c r="AU232" s="2">
        <v>46.73</v>
      </c>
      <c r="AV232" s="2">
        <v>2064.3000000000002</v>
      </c>
      <c r="AW232" s="29">
        <v>1212.8399999999999</v>
      </c>
      <c r="AX232" s="31">
        <f t="shared" si="78"/>
        <v>3873.0299999999997</v>
      </c>
      <c r="AY232" s="5">
        <f t="shared" si="69"/>
        <v>1.21</v>
      </c>
      <c r="AZ232" s="5">
        <f t="shared" si="69"/>
        <v>88.920000000000073</v>
      </c>
      <c r="BA232" s="5">
        <f t="shared" si="69"/>
        <v>90.59</v>
      </c>
      <c r="BB232" s="5">
        <f t="shared" si="61"/>
        <v>-386.18000000000029</v>
      </c>
      <c r="BC232" s="33">
        <f t="shared" si="61"/>
        <v>-229.76999999999987</v>
      </c>
      <c r="BD232" s="34">
        <f t="shared" si="61"/>
        <v>-435.22999999999956</v>
      </c>
      <c r="BE232" s="7" t="e">
        <f t="shared" si="70"/>
        <v>#DIV/0!</v>
      </c>
      <c r="BF232" s="7">
        <f t="shared" si="70"/>
        <v>0.16192002330832558</v>
      </c>
      <c r="BG232" s="7">
        <f t="shared" si="70"/>
        <v>1.9385833511662744</v>
      </c>
      <c r="BH232" s="7">
        <f t="shared" si="62"/>
        <v>-0.18707552196870622</v>
      </c>
      <c r="BI232" s="36">
        <f t="shared" si="62"/>
        <v>-0.1894479073909171</v>
      </c>
      <c r="BJ232" s="37">
        <f t="shared" si="62"/>
        <v>-0.11237454912561989</v>
      </c>
      <c r="BK232" s="38">
        <f t="shared" si="71"/>
        <v>1</v>
      </c>
      <c r="BL232" s="38">
        <f t="shared" si="71"/>
        <v>0.19643687255061926</v>
      </c>
      <c r="BM232" s="38">
        <f t="shared" si="71"/>
        <v>0.39728048604079269</v>
      </c>
      <c r="BN232" s="38">
        <f t="shared" si="63"/>
        <v>0.21685423604407589</v>
      </c>
      <c r="BO232" s="39">
        <f t="shared" si="63"/>
        <v>0.24892133329282004</v>
      </c>
      <c r="BP232" s="40">
        <f t="shared" si="63"/>
        <v>0.22494392432859689</v>
      </c>
      <c r="BQ232" s="38">
        <f t="shared" si="72"/>
        <v>0</v>
      </c>
      <c r="BR232" s="38">
        <f t="shared" si="72"/>
        <v>0.19966622915295648</v>
      </c>
      <c r="BS232" s="38">
        <f t="shared" si="72"/>
        <v>0.49893230834934871</v>
      </c>
      <c r="BT232" s="38">
        <f t="shared" si="64"/>
        <v>0.3010847100657652</v>
      </c>
      <c r="BU232" s="39">
        <f t="shared" si="64"/>
        <v>0.30008387621948351</v>
      </c>
      <c r="BV232" s="40">
        <f t="shared" si="64"/>
        <v>0.28184032373909629</v>
      </c>
      <c r="BW232" s="38">
        <f t="shared" si="73"/>
        <v>1</v>
      </c>
      <c r="BX232" s="38">
        <f t="shared" si="73"/>
        <v>-3.2293566023372244E-3</v>
      </c>
      <c r="BY232" s="38">
        <f t="shared" si="73"/>
        <v>-0.10165182230855602</v>
      </c>
      <c r="BZ232" s="38">
        <f t="shared" si="65"/>
        <v>-8.4230474021689317E-2</v>
      </c>
      <c r="CA232" s="39">
        <f t="shared" si="65"/>
        <v>-5.1162542926663473E-2</v>
      </c>
      <c r="CB232" s="40">
        <f t="shared" si="65"/>
        <v>-5.6896399410499399E-2</v>
      </c>
      <c r="CC232" s="2">
        <f t="shared" si="74"/>
        <v>10000</v>
      </c>
      <c r="CD232" s="2">
        <f t="shared" si="74"/>
        <v>-32.293566023372243</v>
      </c>
      <c r="CE232" s="2">
        <f t="shared" si="74"/>
        <v>-1016.5182230855602</v>
      </c>
      <c r="CF232" s="2">
        <f t="shared" si="66"/>
        <v>-842.30474021689315</v>
      </c>
      <c r="CG232" s="29">
        <f t="shared" si="66"/>
        <v>-511.62542926663474</v>
      </c>
      <c r="CH232" s="31">
        <f t="shared" si="66"/>
        <v>-568.96399410499396</v>
      </c>
      <c r="CI232" s="40">
        <f>IFERROR(M232/'Class Sum-WR'!M232,0)</f>
        <v>0.23599163872136117</v>
      </c>
    </row>
    <row r="233" spans="1:87" x14ac:dyDescent="0.2">
      <c r="A233" t="s">
        <v>46</v>
      </c>
      <c r="B233" t="s">
        <v>46</v>
      </c>
      <c r="C233" t="s">
        <v>100</v>
      </c>
      <c r="D233" t="s">
        <v>100</v>
      </c>
      <c r="E233" t="s">
        <v>96</v>
      </c>
      <c r="F233" s="27">
        <f t="shared" si="79"/>
        <v>46238</v>
      </c>
      <c r="G233" s="60" t="s">
        <v>37</v>
      </c>
      <c r="H233" s="28">
        <v>0</v>
      </c>
      <c r="I233" s="2">
        <v>0</v>
      </c>
      <c r="J233" s="2">
        <v>0</v>
      </c>
      <c r="K233" s="2">
        <v>0</v>
      </c>
      <c r="L233" s="29">
        <v>0</v>
      </c>
      <c r="M233" s="30">
        <f t="shared" si="75"/>
        <v>0</v>
      </c>
      <c r="N233" t="s">
        <v>49</v>
      </c>
      <c r="O233" t="s">
        <v>49</v>
      </c>
      <c r="P233" t="s">
        <v>100</v>
      </c>
      <c r="Q233" t="s">
        <v>100</v>
      </c>
      <c r="R233" t="s">
        <v>96</v>
      </c>
      <c r="S233" s="27">
        <f t="shared" si="80"/>
        <v>45874</v>
      </c>
      <c r="T233" s="60" t="s">
        <v>37</v>
      </c>
      <c r="U233" s="28">
        <v>0</v>
      </c>
      <c r="V233" s="2">
        <v>3852.66</v>
      </c>
      <c r="W233" s="2">
        <v>110.91</v>
      </c>
      <c r="X233" s="2">
        <v>9170.84</v>
      </c>
      <c r="Y233" s="29">
        <v>5746.29</v>
      </c>
      <c r="Z233" s="31">
        <f t="shared" si="76"/>
        <v>18880.7</v>
      </c>
      <c r="AA233" s="32">
        <f t="shared" si="67"/>
        <v>0</v>
      </c>
      <c r="AB233" s="5">
        <f t="shared" si="67"/>
        <v>-3852.66</v>
      </c>
      <c r="AC233" s="5">
        <f t="shared" si="67"/>
        <v>-110.91</v>
      </c>
      <c r="AD233" s="5">
        <f t="shared" si="59"/>
        <v>-9170.84</v>
      </c>
      <c r="AE233" s="33">
        <f t="shared" si="59"/>
        <v>-5746.29</v>
      </c>
      <c r="AF233" s="34">
        <f t="shared" si="59"/>
        <v>-18880.7</v>
      </c>
      <c r="AG233" s="35" t="e">
        <f t="shared" si="68"/>
        <v>#DIV/0!</v>
      </c>
      <c r="AH233" s="7">
        <f t="shared" si="68"/>
        <v>-1</v>
      </c>
      <c r="AI233" s="7">
        <f t="shared" si="68"/>
        <v>-1</v>
      </c>
      <c r="AJ233" s="7">
        <f t="shared" si="60"/>
        <v>-1</v>
      </c>
      <c r="AK233" s="36">
        <f t="shared" si="60"/>
        <v>-1</v>
      </c>
      <c r="AL233" s="37">
        <f t="shared" si="60"/>
        <v>-1</v>
      </c>
      <c r="AM233" s="2">
        <v>0</v>
      </c>
      <c r="AN233" s="2">
        <v>0</v>
      </c>
      <c r="AO233" s="2">
        <v>0</v>
      </c>
      <c r="AP233" s="2">
        <v>0</v>
      </c>
      <c r="AQ233" s="29">
        <v>0</v>
      </c>
      <c r="AR233" s="31">
        <f t="shared" si="77"/>
        <v>0</v>
      </c>
      <c r="AS233" s="2">
        <v>0</v>
      </c>
      <c r="AT233" s="2">
        <v>808.36</v>
      </c>
      <c r="AU233" s="2">
        <v>47.37</v>
      </c>
      <c r="AV233" s="2">
        <v>2825.1</v>
      </c>
      <c r="AW233" s="29">
        <v>1659.06</v>
      </c>
      <c r="AX233" s="31">
        <f t="shared" si="78"/>
        <v>5339.8899999999994</v>
      </c>
      <c r="AY233" s="5">
        <f t="shared" si="69"/>
        <v>0</v>
      </c>
      <c r="AZ233" s="5">
        <f t="shared" si="69"/>
        <v>-808.36</v>
      </c>
      <c r="BA233" s="5">
        <f t="shared" si="69"/>
        <v>-47.37</v>
      </c>
      <c r="BB233" s="5">
        <f t="shared" si="61"/>
        <v>-2825.1</v>
      </c>
      <c r="BC233" s="33">
        <f t="shared" si="61"/>
        <v>-1659.06</v>
      </c>
      <c r="BD233" s="34">
        <f t="shared" si="61"/>
        <v>-5339.8899999999994</v>
      </c>
      <c r="BE233" s="7" t="e">
        <f t="shared" si="70"/>
        <v>#DIV/0!</v>
      </c>
      <c r="BF233" s="7">
        <f t="shared" si="70"/>
        <v>-1</v>
      </c>
      <c r="BG233" s="7">
        <f t="shared" si="70"/>
        <v>-1</v>
      </c>
      <c r="BH233" s="7">
        <f t="shared" si="62"/>
        <v>-1</v>
      </c>
      <c r="BI233" s="36">
        <f t="shared" si="62"/>
        <v>-1</v>
      </c>
      <c r="BJ233" s="37">
        <f t="shared" si="62"/>
        <v>-1</v>
      </c>
      <c r="BK233" s="38">
        <f t="shared" si="71"/>
        <v>0</v>
      </c>
      <c r="BL233" s="38">
        <f t="shared" si="71"/>
        <v>0</v>
      </c>
      <c r="BM233" s="38">
        <f t="shared" si="71"/>
        <v>0</v>
      </c>
      <c r="BN233" s="38">
        <f t="shared" si="63"/>
        <v>0</v>
      </c>
      <c r="BO233" s="39">
        <f t="shared" si="63"/>
        <v>0</v>
      </c>
      <c r="BP233" s="40">
        <f t="shared" si="63"/>
        <v>0</v>
      </c>
      <c r="BQ233" s="38">
        <f t="shared" si="72"/>
        <v>0</v>
      </c>
      <c r="BR233" s="38">
        <f t="shared" si="72"/>
        <v>0.209818670736582</v>
      </c>
      <c r="BS233" s="38">
        <f t="shared" si="72"/>
        <v>0.4271030565323235</v>
      </c>
      <c r="BT233" s="38">
        <f t="shared" si="64"/>
        <v>0.30805247938029667</v>
      </c>
      <c r="BU233" s="39">
        <f t="shared" si="64"/>
        <v>0.28871846008468072</v>
      </c>
      <c r="BV233" s="40">
        <f t="shared" si="64"/>
        <v>0.28282267076962186</v>
      </c>
      <c r="BW233" s="38">
        <f t="shared" si="73"/>
        <v>0</v>
      </c>
      <c r="BX233" s="38">
        <f t="shared" si="73"/>
        <v>-0.209818670736582</v>
      </c>
      <c r="BY233" s="38">
        <f t="shared" si="73"/>
        <v>-0.4271030565323235</v>
      </c>
      <c r="BZ233" s="38">
        <f t="shared" si="65"/>
        <v>-0.30805247938029667</v>
      </c>
      <c r="CA233" s="39">
        <f t="shared" si="65"/>
        <v>-0.28871846008468072</v>
      </c>
      <c r="CB233" s="40">
        <f t="shared" si="65"/>
        <v>-0.28282267076962186</v>
      </c>
      <c r="CC233" s="2">
        <f t="shared" si="74"/>
        <v>0</v>
      </c>
      <c r="CD233" s="2">
        <f t="shared" si="74"/>
        <v>-2098.18670736582</v>
      </c>
      <c r="CE233" s="2">
        <f t="shared" si="74"/>
        <v>-4271.0305653232354</v>
      </c>
      <c r="CF233" s="2">
        <f t="shared" si="66"/>
        <v>-3080.5247938029665</v>
      </c>
      <c r="CG233" s="29">
        <f t="shared" si="66"/>
        <v>-2887.1846008468074</v>
      </c>
      <c r="CH233" s="31">
        <f t="shared" si="66"/>
        <v>-2828.2267076962185</v>
      </c>
      <c r="CI233" s="40">
        <f>IFERROR(M233/'Class Sum-WR'!M233,0)</f>
        <v>0</v>
      </c>
    </row>
    <row r="234" spans="1:87" x14ac:dyDescent="0.2">
      <c r="A234" t="s">
        <v>46</v>
      </c>
      <c r="B234" t="s">
        <v>46</v>
      </c>
      <c r="C234" t="s">
        <v>100</v>
      </c>
      <c r="D234" t="s">
        <v>100</v>
      </c>
      <c r="E234" t="s">
        <v>96</v>
      </c>
      <c r="F234" s="27">
        <f t="shared" si="79"/>
        <v>46239</v>
      </c>
      <c r="G234" s="60" t="s">
        <v>38</v>
      </c>
      <c r="H234" s="28">
        <v>0</v>
      </c>
      <c r="I234" s="2">
        <v>0</v>
      </c>
      <c r="J234" s="2">
        <v>0</v>
      </c>
      <c r="K234" s="2">
        <v>0</v>
      </c>
      <c r="L234" s="29">
        <v>0</v>
      </c>
      <c r="M234" s="30">
        <f t="shared" si="75"/>
        <v>0</v>
      </c>
      <c r="N234" t="s">
        <v>49</v>
      </c>
      <c r="O234" t="s">
        <v>49</v>
      </c>
      <c r="P234" t="s">
        <v>100</v>
      </c>
      <c r="Q234" t="s">
        <v>100</v>
      </c>
      <c r="R234" t="s">
        <v>96</v>
      </c>
      <c r="S234" s="27">
        <f t="shared" si="80"/>
        <v>45875</v>
      </c>
      <c r="T234" s="60" t="s">
        <v>38</v>
      </c>
      <c r="U234" s="28">
        <v>0</v>
      </c>
      <c r="V234" s="2">
        <v>6091.11</v>
      </c>
      <c r="W234" s="2">
        <v>236.86</v>
      </c>
      <c r="X234" s="2">
        <v>11566.24</v>
      </c>
      <c r="Y234" s="29">
        <v>6205.82</v>
      </c>
      <c r="Z234" s="31">
        <f t="shared" si="76"/>
        <v>24100.03</v>
      </c>
      <c r="AA234" s="32">
        <f t="shared" si="67"/>
        <v>0</v>
      </c>
      <c r="AB234" s="5">
        <f t="shared" si="67"/>
        <v>-6091.11</v>
      </c>
      <c r="AC234" s="5">
        <f t="shared" si="67"/>
        <v>-236.86</v>
      </c>
      <c r="AD234" s="5">
        <f t="shared" si="59"/>
        <v>-11566.24</v>
      </c>
      <c r="AE234" s="33">
        <f t="shared" si="59"/>
        <v>-6205.82</v>
      </c>
      <c r="AF234" s="34">
        <f t="shared" si="59"/>
        <v>-24100.03</v>
      </c>
      <c r="AG234" s="35" t="e">
        <f t="shared" si="68"/>
        <v>#DIV/0!</v>
      </c>
      <c r="AH234" s="7">
        <f t="shared" si="68"/>
        <v>-1</v>
      </c>
      <c r="AI234" s="7">
        <f t="shared" si="68"/>
        <v>-1</v>
      </c>
      <c r="AJ234" s="7">
        <f t="shared" si="60"/>
        <v>-1</v>
      </c>
      <c r="AK234" s="36">
        <f t="shared" si="60"/>
        <v>-1</v>
      </c>
      <c r="AL234" s="37">
        <f t="shared" si="60"/>
        <v>-1</v>
      </c>
      <c r="AM234" s="2">
        <v>0</v>
      </c>
      <c r="AN234" s="2">
        <v>0</v>
      </c>
      <c r="AO234" s="2">
        <v>0</v>
      </c>
      <c r="AP234" s="2">
        <v>0</v>
      </c>
      <c r="AQ234" s="29">
        <v>0</v>
      </c>
      <c r="AR234" s="31">
        <f t="shared" si="77"/>
        <v>0</v>
      </c>
      <c r="AS234" s="2">
        <v>0</v>
      </c>
      <c r="AT234" s="2">
        <v>1218.3499999999999</v>
      </c>
      <c r="AU234" s="2">
        <v>109.15</v>
      </c>
      <c r="AV234" s="2">
        <v>3743.17</v>
      </c>
      <c r="AW234" s="29">
        <v>1893.34</v>
      </c>
      <c r="AX234" s="31">
        <f t="shared" si="78"/>
        <v>6964.01</v>
      </c>
      <c r="AY234" s="5">
        <f t="shared" si="69"/>
        <v>0</v>
      </c>
      <c r="AZ234" s="5">
        <f t="shared" si="69"/>
        <v>-1218.3499999999999</v>
      </c>
      <c r="BA234" s="5">
        <f t="shared" si="69"/>
        <v>-109.15</v>
      </c>
      <c r="BB234" s="5">
        <f t="shared" si="61"/>
        <v>-3743.17</v>
      </c>
      <c r="BC234" s="33">
        <f t="shared" si="61"/>
        <v>-1893.34</v>
      </c>
      <c r="BD234" s="34">
        <f t="shared" si="61"/>
        <v>-6964.01</v>
      </c>
      <c r="BE234" s="7" t="e">
        <f t="shared" si="70"/>
        <v>#DIV/0!</v>
      </c>
      <c r="BF234" s="7">
        <f t="shared" si="70"/>
        <v>-1</v>
      </c>
      <c r="BG234" s="7">
        <f t="shared" si="70"/>
        <v>-1</v>
      </c>
      <c r="BH234" s="7">
        <f t="shared" si="62"/>
        <v>-1</v>
      </c>
      <c r="BI234" s="36">
        <f t="shared" si="62"/>
        <v>-1</v>
      </c>
      <c r="BJ234" s="37">
        <f t="shared" si="62"/>
        <v>-1</v>
      </c>
      <c r="BK234" s="38">
        <f t="shared" si="71"/>
        <v>0</v>
      </c>
      <c r="BL234" s="38">
        <f t="shared" si="71"/>
        <v>0</v>
      </c>
      <c r="BM234" s="38">
        <f t="shared" si="71"/>
        <v>0</v>
      </c>
      <c r="BN234" s="38">
        <f t="shared" si="63"/>
        <v>0</v>
      </c>
      <c r="BO234" s="39">
        <f t="shared" si="63"/>
        <v>0</v>
      </c>
      <c r="BP234" s="40">
        <f t="shared" si="63"/>
        <v>0</v>
      </c>
      <c r="BQ234" s="38">
        <f t="shared" si="72"/>
        <v>0</v>
      </c>
      <c r="BR234" s="38">
        <f t="shared" si="72"/>
        <v>0.2000210142322171</v>
      </c>
      <c r="BS234" s="38">
        <f t="shared" si="72"/>
        <v>0.46082073798868528</v>
      </c>
      <c r="BT234" s="38">
        <f t="shared" si="64"/>
        <v>0.32362894077937171</v>
      </c>
      <c r="BU234" s="39">
        <f t="shared" si="64"/>
        <v>0.30509102745487299</v>
      </c>
      <c r="BV234" s="40">
        <f t="shared" si="64"/>
        <v>0.2889627108347998</v>
      </c>
      <c r="BW234" s="38">
        <f t="shared" si="73"/>
        <v>0</v>
      </c>
      <c r="BX234" s="38">
        <f t="shared" si="73"/>
        <v>-0.2000210142322171</v>
      </c>
      <c r="BY234" s="38">
        <f t="shared" si="73"/>
        <v>-0.46082073798868528</v>
      </c>
      <c r="BZ234" s="38">
        <f t="shared" si="65"/>
        <v>-0.32362894077937171</v>
      </c>
      <c r="CA234" s="39">
        <f t="shared" si="65"/>
        <v>-0.30509102745487299</v>
      </c>
      <c r="CB234" s="40">
        <f t="shared" si="65"/>
        <v>-0.2889627108347998</v>
      </c>
      <c r="CC234" s="2">
        <f t="shared" si="74"/>
        <v>0</v>
      </c>
      <c r="CD234" s="2">
        <f t="shared" si="74"/>
        <v>-2000.2101423221711</v>
      </c>
      <c r="CE234" s="2">
        <f t="shared" si="74"/>
        <v>-4608.2073798868532</v>
      </c>
      <c r="CF234" s="2">
        <f t="shared" si="66"/>
        <v>-3236.2894077937171</v>
      </c>
      <c r="CG234" s="29">
        <f t="shared" si="66"/>
        <v>-3050.9102745487298</v>
      </c>
      <c r="CH234" s="31">
        <f t="shared" si="66"/>
        <v>-2889.6271083479978</v>
      </c>
      <c r="CI234" s="40">
        <f>IFERROR(M234/'Class Sum-WR'!M234,0)</f>
        <v>0</v>
      </c>
    </row>
    <row r="235" spans="1:87" x14ac:dyDescent="0.2">
      <c r="A235" t="s">
        <v>46</v>
      </c>
      <c r="B235" t="s">
        <v>46</v>
      </c>
      <c r="C235" t="s">
        <v>100</v>
      </c>
      <c r="D235" t="s">
        <v>100</v>
      </c>
      <c r="E235" t="s">
        <v>96</v>
      </c>
      <c r="F235" s="27">
        <f t="shared" si="79"/>
        <v>46240</v>
      </c>
      <c r="G235" s="60" t="s">
        <v>39</v>
      </c>
      <c r="H235" s="28">
        <v>0</v>
      </c>
      <c r="I235" s="2">
        <v>0</v>
      </c>
      <c r="J235" s="2">
        <v>0</v>
      </c>
      <c r="K235" s="2">
        <v>0</v>
      </c>
      <c r="L235" s="29">
        <v>0</v>
      </c>
      <c r="M235" s="30">
        <f t="shared" si="75"/>
        <v>0</v>
      </c>
      <c r="N235" t="s">
        <v>49</v>
      </c>
      <c r="O235" t="s">
        <v>49</v>
      </c>
      <c r="P235" t="s">
        <v>100</v>
      </c>
      <c r="Q235" t="s">
        <v>100</v>
      </c>
      <c r="R235" t="s">
        <v>96</v>
      </c>
      <c r="S235" s="27">
        <f t="shared" si="80"/>
        <v>45876</v>
      </c>
      <c r="T235" s="60" t="s">
        <v>39</v>
      </c>
      <c r="U235" s="28">
        <v>0</v>
      </c>
      <c r="V235" s="2">
        <v>4757.2700000000004</v>
      </c>
      <c r="W235" s="2">
        <v>263.82</v>
      </c>
      <c r="X235" s="2">
        <v>12500.32</v>
      </c>
      <c r="Y235" s="29">
        <v>6774.49</v>
      </c>
      <c r="Z235" s="31">
        <f t="shared" si="76"/>
        <v>24295.9</v>
      </c>
      <c r="AA235" s="32">
        <f t="shared" si="67"/>
        <v>0</v>
      </c>
      <c r="AB235" s="5">
        <f t="shared" si="67"/>
        <v>-4757.2700000000004</v>
      </c>
      <c r="AC235" s="5">
        <f t="shared" si="67"/>
        <v>-263.82</v>
      </c>
      <c r="AD235" s="5">
        <f t="shared" si="59"/>
        <v>-12500.32</v>
      </c>
      <c r="AE235" s="33">
        <f t="shared" si="59"/>
        <v>-6774.49</v>
      </c>
      <c r="AF235" s="34">
        <f t="shared" si="59"/>
        <v>-24295.9</v>
      </c>
      <c r="AG235" s="35" t="e">
        <f t="shared" si="68"/>
        <v>#DIV/0!</v>
      </c>
      <c r="AH235" s="7">
        <f t="shared" si="68"/>
        <v>-1</v>
      </c>
      <c r="AI235" s="7">
        <f t="shared" si="68"/>
        <v>-1</v>
      </c>
      <c r="AJ235" s="7">
        <f t="shared" si="60"/>
        <v>-1</v>
      </c>
      <c r="AK235" s="36">
        <f t="shared" si="60"/>
        <v>-1</v>
      </c>
      <c r="AL235" s="37">
        <f t="shared" si="60"/>
        <v>-1</v>
      </c>
      <c r="AM235" s="2">
        <v>0</v>
      </c>
      <c r="AN235" s="2">
        <v>0</v>
      </c>
      <c r="AO235" s="2">
        <v>0</v>
      </c>
      <c r="AP235" s="2">
        <v>0</v>
      </c>
      <c r="AQ235" s="29">
        <v>0</v>
      </c>
      <c r="AR235" s="31">
        <f t="shared" si="77"/>
        <v>0</v>
      </c>
      <c r="AS235" s="2">
        <v>0</v>
      </c>
      <c r="AT235" s="2">
        <v>976.87</v>
      </c>
      <c r="AU235" s="2">
        <v>110.29</v>
      </c>
      <c r="AV235" s="2">
        <v>3704.82</v>
      </c>
      <c r="AW235" s="29">
        <v>2030.52</v>
      </c>
      <c r="AX235" s="31">
        <f t="shared" si="78"/>
        <v>6822.5</v>
      </c>
      <c r="AY235" s="5">
        <f t="shared" si="69"/>
        <v>0</v>
      </c>
      <c r="AZ235" s="5">
        <f t="shared" si="69"/>
        <v>-976.87</v>
      </c>
      <c r="BA235" s="5">
        <f t="shared" si="69"/>
        <v>-110.29</v>
      </c>
      <c r="BB235" s="5">
        <f t="shared" si="61"/>
        <v>-3704.82</v>
      </c>
      <c r="BC235" s="33">
        <f t="shared" si="61"/>
        <v>-2030.52</v>
      </c>
      <c r="BD235" s="34">
        <f t="shared" si="61"/>
        <v>-6822.5</v>
      </c>
      <c r="BE235" s="7" t="e">
        <f t="shared" si="70"/>
        <v>#DIV/0!</v>
      </c>
      <c r="BF235" s="7">
        <f t="shared" si="70"/>
        <v>-1</v>
      </c>
      <c r="BG235" s="7">
        <f t="shared" si="70"/>
        <v>-1</v>
      </c>
      <c r="BH235" s="7">
        <f t="shared" si="62"/>
        <v>-1</v>
      </c>
      <c r="BI235" s="36">
        <f t="shared" si="62"/>
        <v>-1</v>
      </c>
      <c r="BJ235" s="37">
        <f t="shared" si="62"/>
        <v>-1</v>
      </c>
      <c r="BK235" s="38">
        <f t="shared" si="71"/>
        <v>0</v>
      </c>
      <c r="BL235" s="38">
        <f t="shared" si="71"/>
        <v>0</v>
      </c>
      <c r="BM235" s="38">
        <f t="shared" si="71"/>
        <v>0</v>
      </c>
      <c r="BN235" s="38">
        <f t="shared" si="63"/>
        <v>0</v>
      </c>
      <c r="BO235" s="39">
        <f t="shared" si="63"/>
        <v>0</v>
      </c>
      <c r="BP235" s="40">
        <f t="shared" si="63"/>
        <v>0</v>
      </c>
      <c r="BQ235" s="38">
        <f t="shared" si="72"/>
        <v>0</v>
      </c>
      <c r="BR235" s="38">
        <f t="shared" si="72"/>
        <v>0.20534255991356384</v>
      </c>
      <c r="BS235" s="38">
        <f t="shared" si="72"/>
        <v>0.41805018573269659</v>
      </c>
      <c r="BT235" s="38">
        <f t="shared" si="64"/>
        <v>0.29637801272287434</v>
      </c>
      <c r="BU235" s="39">
        <f t="shared" si="64"/>
        <v>0.29973031180206922</v>
      </c>
      <c r="BV235" s="40">
        <f t="shared" si="64"/>
        <v>0.28080869611745191</v>
      </c>
      <c r="BW235" s="38">
        <f t="shared" si="73"/>
        <v>0</v>
      </c>
      <c r="BX235" s="38">
        <f t="shared" si="73"/>
        <v>-0.20534255991356384</v>
      </c>
      <c r="BY235" s="38">
        <f t="shared" si="73"/>
        <v>-0.41805018573269659</v>
      </c>
      <c r="BZ235" s="38">
        <f t="shared" si="65"/>
        <v>-0.29637801272287434</v>
      </c>
      <c r="CA235" s="39">
        <f t="shared" si="65"/>
        <v>-0.29973031180206922</v>
      </c>
      <c r="CB235" s="40">
        <f t="shared" si="65"/>
        <v>-0.28080869611745191</v>
      </c>
      <c r="CC235" s="2">
        <f t="shared" si="74"/>
        <v>0</v>
      </c>
      <c r="CD235" s="2">
        <f t="shared" si="74"/>
        <v>-2053.4255991356385</v>
      </c>
      <c r="CE235" s="2">
        <f t="shared" si="74"/>
        <v>-4180.5018573269663</v>
      </c>
      <c r="CF235" s="2">
        <f t="shared" si="66"/>
        <v>-2963.7801272287434</v>
      </c>
      <c r="CG235" s="29">
        <f t="shared" si="66"/>
        <v>-2997.3031180206922</v>
      </c>
      <c r="CH235" s="31">
        <f t="shared" si="66"/>
        <v>-2808.0869611745193</v>
      </c>
      <c r="CI235" s="40">
        <f>IFERROR(M235/'Class Sum-WR'!M235,0)</f>
        <v>0</v>
      </c>
    </row>
    <row r="236" spans="1:87" x14ac:dyDescent="0.2">
      <c r="A236" t="s">
        <v>46</v>
      </c>
      <c r="B236" t="s">
        <v>46</v>
      </c>
      <c r="C236" t="s">
        <v>100</v>
      </c>
      <c r="D236" t="s">
        <v>100</v>
      </c>
      <c r="E236" t="s">
        <v>96</v>
      </c>
      <c r="F236" s="27">
        <f t="shared" si="79"/>
        <v>46241</v>
      </c>
      <c r="G236" s="60" t="s">
        <v>40</v>
      </c>
      <c r="H236" s="28">
        <v>0</v>
      </c>
      <c r="I236" s="2">
        <v>0</v>
      </c>
      <c r="J236" s="2">
        <v>0</v>
      </c>
      <c r="K236" s="2">
        <v>0</v>
      </c>
      <c r="L236" s="29">
        <v>0</v>
      </c>
      <c r="M236" s="30">
        <f t="shared" si="75"/>
        <v>0</v>
      </c>
      <c r="N236" t="s">
        <v>49</v>
      </c>
      <c r="O236" t="s">
        <v>49</v>
      </c>
      <c r="P236" t="s">
        <v>100</v>
      </c>
      <c r="Q236" t="s">
        <v>100</v>
      </c>
      <c r="R236" t="s">
        <v>96</v>
      </c>
      <c r="S236" s="27">
        <f t="shared" si="80"/>
        <v>45877</v>
      </c>
      <c r="T236" s="60" t="s">
        <v>40</v>
      </c>
      <c r="U236" s="28">
        <v>19.989999999999998</v>
      </c>
      <c r="V236" s="2">
        <v>11354.17</v>
      </c>
      <c r="W236" s="2">
        <v>529.19000000000005</v>
      </c>
      <c r="X236" s="2">
        <v>21606.52</v>
      </c>
      <c r="Y236" s="29">
        <v>16287.61</v>
      </c>
      <c r="Z236" s="31">
        <f t="shared" si="76"/>
        <v>49797.48</v>
      </c>
      <c r="AA236" s="32">
        <f t="shared" si="67"/>
        <v>-19.989999999999998</v>
      </c>
      <c r="AB236" s="5">
        <f t="shared" si="67"/>
        <v>-11354.17</v>
      </c>
      <c r="AC236" s="5">
        <f t="shared" si="67"/>
        <v>-529.19000000000005</v>
      </c>
      <c r="AD236" s="5">
        <f t="shared" si="67"/>
        <v>-21606.52</v>
      </c>
      <c r="AE236" s="33">
        <f t="shared" si="67"/>
        <v>-16287.61</v>
      </c>
      <c r="AF236" s="34">
        <f t="shared" si="67"/>
        <v>-49797.48</v>
      </c>
      <c r="AG236" s="35">
        <f t="shared" si="68"/>
        <v>-1</v>
      </c>
      <c r="AH236" s="7">
        <f t="shared" si="68"/>
        <v>-1</v>
      </c>
      <c r="AI236" s="7">
        <f t="shared" si="68"/>
        <v>-1</v>
      </c>
      <c r="AJ236" s="7">
        <f t="shared" si="68"/>
        <v>-1</v>
      </c>
      <c r="AK236" s="36">
        <f t="shared" si="68"/>
        <v>-1</v>
      </c>
      <c r="AL236" s="37">
        <f t="shared" si="68"/>
        <v>-1</v>
      </c>
      <c r="AM236" s="2">
        <v>0</v>
      </c>
      <c r="AN236" s="2">
        <v>0</v>
      </c>
      <c r="AO236" s="2">
        <v>0</v>
      </c>
      <c r="AP236" s="2">
        <v>0</v>
      </c>
      <c r="AQ236" s="29">
        <v>0</v>
      </c>
      <c r="AR236" s="31">
        <f t="shared" si="77"/>
        <v>0</v>
      </c>
      <c r="AS236" s="2">
        <v>19.989999999999998</v>
      </c>
      <c r="AT236" s="2">
        <v>2447.0700000000002</v>
      </c>
      <c r="AU236" s="2">
        <v>175.78</v>
      </c>
      <c r="AV236" s="2">
        <v>6584.26</v>
      </c>
      <c r="AW236" s="29">
        <v>4854.38</v>
      </c>
      <c r="AX236" s="31">
        <f t="shared" si="78"/>
        <v>14081.48</v>
      </c>
      <c r="AY236" s="5">
        <f t="shared" si="69"/>
        <v>-19.989999999999998</v>
      </c>
      <c r="AZ236" s="5">
        <f t="shared" si="69"/>
        <v>-2447.0700000000002</v>
      </c>
      <c r="BA236" s="5">
        <f t="shared" si="69"/>
        <v>-175.78</v>
      </c>
      <c r="BB236" s="5">
        <f t="shared" si="69"/>
        <v>-6584.26</v>
      </c>
      <c r="BC236" s="33">
        <f t="shared" si="69"/>
        <v>-4854.38</v>
      </c>
      <c r="BD236" s="34">
        <f t="shared" si="69"/>
        <v>-14081.48</v>
      </c>
      <c r="BE236" s="7">
        <f t="shared" si="70"/>
        <v>-1</v>
      </c>
      <c r="BF236" s="7">
        <f t="shared" si="70"/>
        <v>-1</v>
      </c>
      <c r="BG236" s="7">
        <f t="shared" si="70"/>
        <v>-1</v>
      </c>
      <c r="BH236" s="7">
        <f t="shared" si="70"/>
        <v>-1</v>
      </c>
      <c r="BI236" s="36">
        <f t="shared" si="70"/>
        <v>-1</v>
      </c>
      <c r="BJ236" s="37">
        <f t="shared" si="70"/>
        <v>-1</v>
      </c>
      <c r="BK236" s="38">
        <f t="shared" si="71"/>
        <v>0</v>
      </c>
      <c r="BL236" s="38">
        <f t="shared" si="71"/>
        <v>0</v>
      </c>
      <c r="BM236" s="38">
        <f t="shared" si="71"/>
        <v>0</v>
      </c>
      <c r="BN236" s="38">
        <f t="shared" si="71"/>
        <v>0</v>
      </c>
      <c r="BO236" s="39">
        <f t="shared" si="71"/>
        <v>0</v>
      </c>
      <c r="BP236" s="40">
        <f t="shared" si="71"/>
        <v>0</v>
      </c>
      <c r="BQ236" s="38">
        <f t="shared" si="72"/>
        <v>1</v>
      </c>
      <c r="BR236" s="38">
        <f t="shared" si="72"/>
        <v>0.21552169819546477</v>
      </c>
      <c r="BS236" s="38">
        <f t="shared" si="72"/>
        <v>0.33216803038606169</v>
      </c>
      <c r="BT236" s="38">
        <f t="shared" si="72"/>
        <v>0.30473486706790359</v>
      </c>
      <c r="BU236" s="39">
        <f t="shared" si="72"/>
        <v>0.29804127186247703</v>
      </c>
      <c r="BV236" s="40">
        <f t="shared" si="72"/>
        <v>0.28277495166422073</v>
      </c>
      <c r="BW236" s="38">
        <f t="shared" si="73"/>
        <v>-1</v>
      </c>
      <c r="BX236" s="38">
        <f t="shared" si="73"/>
        <v>-0.21552169819546477</v>
      </c>
      <c r="BY236" s="38">
        <f t="shared" si="73"/>
        <v>-0.33216803038606169</v>
      </c>
      <c r="BZ236" s="38">
        <f t="shared" si="73"/>
        <v>-0.30473486706790359</v>
      </c>
      <c r="CA236" s="39">
        <f t="shared" si="73"/>
        <v>-0.29804127186247703</v>
      </c>
      <c r="CB236" s="40">
        <f t="shared" si="73"/>
        <v>-0.28277495166422073</v>
      </c>
      <c r="CC236" s="2">
        <f t="shared" si="74"/>
        <v>-10000</v>
      </c>
      <c r="CD236" s="2">
        <f t="shared" si="74"/>
        <v>-2155.2169819546475</v>
      </c>
      <c r="CE236" s="2">
        <f t="shared" si="74"/>
        <v>-3321.6803038606167</v>
      </c>
      <c r="CF236" s="2">
        <f t="shared" si="74"/>
        <v>-3047.3486706790359</v>
      </c>
      <c r="CG236" s="29">
        <f t="shared" si="74"/>
        <v>-2980.4127186247702</v>
      </c>
      <c r="CH236" s="31">
        <f t="shared" si="74"/>
        <v>-2827.7495166422073</v>
      </c>
      <c r="CI236" s="40">
        <f>IFERROR(M236/'Class Sum-WR'!M236,0)</f>
        <v>0</v>
      </c>
    </row>
    <row r="237" spans="1:87" ht="13.5" thickBot="1" x14ac:dyDescent="0.25">
      <c r="A237" t="s">
        <v>46</v>
      </c>
      <c r="B237" t="s">
        <v>46</v>
      </c>
      <c r="C237" t="s">
        <v>100</v>
      </c>
      <c r="D237" t="s">
        <v>100</v>
      </c>
      <c r="E237" t="s">
        <v>96</v>
      </c>
      <c r="F237" s="41">
        <f t="shared" si="79"/>
        <v>46242</v>
      </c>
      <c r="G237" s="61" t="s">
        <v>41</v>
      </c>
      <c r="H237" s="43">
        <v>0</v>
      </c>
      <c r="I237" s="44">
        <v>0</v>
      </c>
      <c r="J237" s="44">
        <v>0</v>
      </c>
      <c r="K237" s="44">
        <v>0</v>
      </c>
      <c r="L237" s="45">
        <v>0</v>
      </c>
      <c r="M237" s="46">
        <f t="shared" si="75"/>
        <v>0</v>
      </c>
      <c r="N237" t="s">
        <v>49</v>
      </c>
      <c r="O237" t="s">
        <v>49</v>
      </c>
      <c r="P237" t="s">
        <v>100</v>
      </c>
      <c r="Q237" t="s">
        <v>100</v>
      </c>
      <c r="R237" t="s">
        <v>96</v>
      </c>
      <c r="S237" s="41">
        <f t="shared" si="80"/>
        <v>45878</v>
      </c>
      <c r="T237" s="61" t="s">
        <v>41</v>
      </c>
      <c r="U237" s="43">
        <v>0</v>
      </c>
      <c r="V237" s="44">
        <v>11346.01</v>
      </c>
      <c r="W237" s="44">
        <v>737.29</v>
      </c>
      <c r="X237" s="44">
        <v>19602.849999999999</v>
      </c>
      <c r="Y237" s="45">
        <v>10237.14</v>
      </c>
      <c r="Z237" s="47">
        <f t="shared" si="76"/>
        <v>41923.289999999994</v>
      </c>
      <c r="AA237" s="48">
        <f t="shared" ref="AA237:AF279" si="81">+H237-U237</f>
        <v>0</v>
      </c>
      <c r="AB237" s="49">
        <f t="shared" si="81"/>
        <v>-11346.01</v>
      </c>
      <c r="AC237" s="49">
        <f t="shared" si="81"/>
        <v>-737.29</v>
      </c>
      <c r="AD237" s="49">
        <f t="shared" si="81"/>
        <v>-19602.849999999999</v>
      </c>
      <c r="AE237" s="50">
        <f t="shared" si="81"/>
        <v>-10237.14</v>
      </c>
      <c r="AF237" s="51">
        <f t="shared" si="81"/>
        <v>-41923.289999999994</v>
      </c>
      <c r="AG237" s="52" t="e">
        <f t="shared" ref="AG237:AL279" si="82">AA237/U237</f>
        <v>#DIV/0!</v>
      </c>
      <c r="AH237" s="53">
        <f t="shared" si="82"/>
        <v>-1</v>
      </c>
      <c r="AI237" s="53">
        <f t="shared" si="82"/>
        <v>-1</v>
      </c>
      <c r="AJ237" s="53">
        <f t="shared" si="82"/>
        <v>-1</v>
      </c>
      <c r="AK237" s="54">
        <f t="shared" si="82"/>
        <v>-1</v>
      </c>
      <c r="AL237" s="55">
        <f t="shared" si="82"/>
        <v>-1</v>
      </c>
      <c r="AM237" s="44">
        <v>0</v>
      </c>
      <c r="AN237" s="44">
        <v>0</v>
      </c>
      <c r="AO237" s="44">
        <v>0</v>
      </c>
      <c r="AP237" s="44">
        <v>0</v>
      </c>
      <c r="AQ237" s="45">
        <v>0</v>
      </c>
      <c r="AR237" s="47">
        <f t="shared" si="77"/>
        <v>0</v>
      </c>
      <c r="AS237" s="44">
        <v>0</v>
      </c>
      <c r="AT237" s="44">
        <v>2420.88</v>
      </c>
      <c r="AU237" s="44">
        <v>416.28</v>
      </c>
      <c r="AV237" s="44">
        <v>5957.4</v>
      </c>
      <c r="AW237" s="45">
        <v>3090.16</v>
      </c>
      <c r="AX237" s="47">
        <f t="shared" si="78"/>
        <v>11884.72</v>
      </c>
      <c r="AY237" s="49">
        <f t="shared" ref="AY237:BD279" si="83">+AM237-AS237</f>
        <v>0</v>
      </c>
      <c r="AZ237" s="49">
        <f t="shared" si="83"/>
        <v>-2420.88</v>
      </c>
      <c r="BA237" s="49">
        <f t="shared" si="83"/>
        <v>-416.28</v>
      </c>
      <c r="BB237" s="49">
        <f t="shared" si="83"/>
        <v>-5957.4</v>
      </c>
      <c r="BC237" s="50">
        <f t="shared" si="83"/>
        <v>-3090.16</v>
      </c>
      <c r="BD237" s="51">
        <f t="shared" si="83"/>
        <v>-11884.72</v>
      </c>
      <c r="BE237" s="53" t="e">
        <f t="shared" ref="BE237:BJ279" si="84">AY237/AS237</f>
        <v>#DIV/0!</v>
      </c>
      <c r="BF237" s="53">
        <f t="shared" si="84"/>
        <v>-1</v>
      </c>
      <c r="BG237" s="53">
        <f t="shared" si="84"/>
        <v>-1</v>
      </c>
      <c r="BH237" s="53">
        <f t="shared" si="84"/>
        <v>-1</v>
      </c>
      <c r="BI237" s="54">
        <f t="shared" si="84"/>
        <v>-1</v>
      </c>
      <c r="BJ237" s="55">
        <f t="shared" si="84"/>
        <v>-1</v>
      </c>
      <c r="BK237" s="56">
        <f t="shared" ref="BK237:BP279" si="85">IFERROR(AM237/H237,0)</f>
        <v>0</v>
      </c>
      <c r="BL237" s="56">
        <f t="shared" si="85"/>
        <v>0</v>
      </c>
      <c r="BM237" s="56">
        <f t="shared" si="85"/>
        <v>0</v>
      </c>
      <c r="BN237" s="56">
        <f t="shared" si="85"/>
        <v>0</v>
      </c>
      <c r="BO237" s="57">
        <f t="shared" si="85"/>
        <v>0</v>
      </c>
      <c r="BP237" s="58">
        <f t="shared" si="85"/>
        <v>0</v>
      </c>
      <c r="BQ237" s="56">
        <f t="shared" ref="BQ237:BV279" si="86">IFERROR(AS237/U237,0)</f>
        <v>0</v>
      </c>
      <c r="BR237" s="56">
        <f t="shared" si="86"/>
        <v>0.21336839999259652</v>
      </c>
      <c r="BS237" s="56">
        <f t="shared" si="86"/>
        <v>0.56460822742747085</v>
      </c>
      <c r="BT237" s="56">
        <f t="shared" si="86"/>
        <v>0.30390478935460913</v>
      </c>
      <c r="BU237" s="57">
        <f t="shared" si="86"/>
        <v>0.30185774542499177</v>
      </c>
      <c r="BV237" s="58">
        <f t="shared" si="86"/>
        <v>0.28348729310128096</v>
      </c>
      <c r="BW237" s="56">
        <f t="shared" ref="BW237:CB279" si="87">+BK237-BQ237</f>
        <v>0</v>
      </c>
      <c r="BX237" s="56">
        <f t="shared" si="87"/>
        <v>-0.21336839999259652</v>
      </c>
      <c r="BY237" s="56">
        <f t="shared" si="87"/>
        <v>-0.56460822742747085</v>
      </c>
      <c r="BZ237" s="56">
        <f t="shared" si="87"/>
        <v>-0.30390478935460913</v>
      </c>
      <c r="CA237" s="57">
        <f t="shared" si="87"/>
        <v>-0.30185774542499177</v>
      </c>
      <c r="CB237" s="58">
        <f t="shared" si="87"/>
        <v>-0.28348729310128096</v>
      </c>
      <c r="CC237" s="44">
        <f t="shared" ref="CC237:CH279" si="88">BW237*10000</f>
        <v>0</v>
      </c>
      <c r="CD237" s="44">
        <f t="shared" si="88"/>
        <v>-2133.6839999259651</v>
      </c>
      <c r="CE237" s="44">
        <f t="shared" si="88"/>
        <v>-5646.0822742747087</v>
      </c>
      <c r="CF237" s="44">
        <f t="shared" si="88"/>
        <v>-3039.0478935460915</v>
      </c>
      <c r="CG237" s="45">
        <f t="shared" si="88"/>
        <v>-3018.5774542499175</v>
      </c>
      <c r="CH237" s="47">
        <f t="shared" si="88"/>
        <v>-2834.8729310128097</v>
      </c>
      <c r="CI237" s="58">
        <f>IFERROR(M237/'Class Sum-WR'!M237,0)</f>
        <v>0</v>
      </c>
    </row>
    <row r="238" spans="1:87" hidden="1" outlineLevel="1" x14ac:dyDescent="0.2">
      <c r="A238" t="s">
        <v>46</v>
      </c>
      <c r="B238" t="s">
        <v>46</v>
      </c>
      <c r="C238" t="s">
        <v>100</v>
      </c>
      <c r="D238" t="s">
        <v>100</v>
      </c>
      <c r="E238" t="s">
        <v>97</v>
      </c>
      <c r="F238" s="27">
        <f t="shared" si="79"/>
        <v>46243</v>
      </c>
      <c r="G238" s="60" t="s">
        <v>35</v>
      </c>
      <c r="H238" s="28">
        <v>0</v>
      </c>
      <c r="I238" s="2">
        <v>0</v>
      </c>
      <c r="J238" s="2">
        <v>0</v>
      </c>
      <c r="K238" s="2">
        <v>0</v>
      </c>
      <c r="L238" s="29">
        <v>0</v>
      </c>
      <c r="M238" s="30">
        <f t="shared" si="75"/>
        <v>0</v>
      </c>
      <c r="N238" t="s">
        <v>49</v>
      </c>
      <c r="O238" t="s">
        <v>49</v>
      </c>
      <c r="P238" t="s">
        <v>100</v>
      </c>
      <c r="Q238" t="s">
        <v>100</v>
      </c>
      <c r="R238" t="s">
        <v>97</v>
      </c>
      <c r="S238" s="27">
        <f t="shared" si="80"/>
        <v>45879</v>
      </c>
      <c r="T238" s="60" t="s">
        <v>35</v>
      </c>
      <c r="U238" s="28">
        <v>-19.989999999999998</v>
      </c>
      <c r="V238" s="2">
        <v>4033.62</v>
      </c>
      <c r="W238" s="2">
        <v>172.42</v>
      </c>
      <c r="X238" s="2">
        <v>9992.86</v>
      </c>
      <c r="Y238" s="29">
        <v>5633.31</v>
      </c>
      <c r="Z238" s="31">
        <f t="shared" si="76"/>
        <v>19812.22</v>
      </c>
      <c r="AA238" s="32">
        <f t="shared" si="81"/>
        <v>19.989999999999998</v>
      </c>
      <c r="AB238" s="5">
        <f t="shared" si="81"/>
        <v>-4033.62</v>
      </c>
      <c r="AC238" s="5">
        <f t="shared" si="81"/>
        <v>-172.42</v>
      </c>
      <c r="AD238" s="5">
        <f t="shared" si="81"/>
        <v>-9992.86</v>
      </c>
      <c r="AE238" s="33">
        <f t="shared" si="81"/>
        <v>-5633.31</v>
      </c>
      <c r="AF238" s="34">
        <f t="shared" si="81"/>
        <v>-19812.22</v>
      </c>
      <c r="AG238" s="35">
        <f t="shared" si="82"/>
        <v>-1</v>
      </c>
      <c r="AH238" s="7">
        <f t="shared" si="82"/>
        <v>-1</v>
      </c>
      <c r="AI238" s="7">
        <f t="shared" si="82"/>
        <v>-1</v>
      </c>
      <c r="AJ238" s="7">
        <f t="shared" si="82"/>
        <v>-1</v>
      </c>
      <c r="AK238" s="36">
        <f t="shared" si="82"/>
        <v>-1</v>
      </c>
      <c r="AL238" s="37">
        <f t="shared" si="82"/>
        <v>-1</v>
      </c>
      <c r="AM238" s="2">
        <v>0</v>
      </c>
      <c r="AN238" s="2">
        <v>0</v>
      </c>
      <c r="AO238" s="2">
        <v>0</v>
      </c>
      <c r="AP238" s="2">
        <v>0</v>
      </c>
      <c r="AQ238" s="29">
        <v>0</v>
      </c>
      <c r="AR238" s="31">
        <f t="shared" si="77"/>
        <v>0</v>
      </c>
      <c r="AS238" s="2">
        <v>-19.989999999999998</v>
      </c>
      <c r="AT238" s="2">
        <v>843.39</v>
      </c>
      <c r="AU238" s="2">
        <v>90.15</v>
      </c>
      <c r="AV238" s="2">
        <v>3010.76</v>
      </c>
      <c r="AW238" s="29">
        <v>1709.38</v>
      </c>
      <c r="AX238" s="31">
        <f t="shared" si="78"/>
        <v>5633.6900000000005</v>
      </c>
      <c r="AY238" s="5">
        <f t="shared" si="83"/>
        <v>19.989999999999998</v>
      </c>
      <c r="AZ238" s="5">
        <f t="shared" si="83"/>
        <v>-843.39</v>
      </c>
      <c r="BA238" s="5">
        <f t="shared" si="83"/>
        <v>-90.15</v>
      </c>
      <c r="BB238" s="5">
        <f t="shared" si="83"/>
        <v>-3010.76</v>
      </c>
      <c r="BC238" s="33">
        <f t="shared" si="83"/>
        <v>-1709.38</v>
      </c>
      <c r="BD238" s="34">
        <f t="shared" si="83"/>
        <v>-5633.6900000000005</v>
      </c>
      <c r="BE238" s="7">
        <f t="shared" si="84"/>
        <v>-1</v>
      </c>
      <c r="BF238" s="7">
        <f t="shared" si="84"/>
        <v>-1</v>
      </c>
      <c r="BG238" s="7">
        <f t="shared" si="84"/>
        <v>-1</v>
      </c>
      <c r="BH238" s="7">
        <f t="shared" si="84"/>
        <v>-1</v>
      </c>
      <c r="BI238" s="36">
        <f t="shared" si="84"/>
        <v>-1</v>
      </c>
      <c r="BJ238" s="37">
        <f t="shared" si="84"/>
        <v>-1</v>
      </c>
      <c r="BK238" s="38">
        <f t="shared" si="85"/>
        <v>0</v>
      </c>
      <c r="BL238" s="38">
        <f t="shared" si="85"/>
        <v>0</v>
      </c>
      <c r="BM238" s="38">
        <f t="shared" si="85"/>
        <v>0</v>
      </c>
      <c r="BN238" s="38">
        <f t="shared" si="85"/>
        <v>0</v>
      </c>
      <c r="BO238" s="39">
        <f t="shared" si="85"/>
        <v>0</v>
      </c>
      <c r="BP238" s="40">
        <f t="shared" si="85"/>
        <v>0</v>
      </c>
      <c r="BQ238" s="38">
        <f t="shared" si="86"/>
        <v>1</v>
      </c>
      <c r="BR238" s="38">
        <f t="shared" si="86"/>
        <v>0.20909009772859119</v>
      </c>
      <c r="BS238" s="38">
        <f t="shared" si="86"/>
        <v>0.52285117735761522</v>
      </c>
      <c r="BT238" s="38">
        <f t="shared" si="86"/>
        <v>0.30129112186100876</v>
      </c>
      <c r="BU238" s="39">
        <f t="shared" si="86"/>
        <v>0.30344149354464783</v>
      </c>
      <c r="BV238" s="40">
        <f t="shared" si="86"/>
        <v>0.28435430254661015</v>
      </c>
      <c r="BW238" s="38">
        <f t="shared" si="87"/>
        <v>-1</v>
      </c>
      <c r="BX238" s="38">
        <f t="shared" si="87"/>
        <v>-0.20909009772859119</v>
      </c>
      <c r="BY238" s="38">
        <f t="shared" si="87"/>
        <v>-0.52285117735761522</v>
      </c>
      <c r="BZ238" s="38">
        <f t="shared" si="87"/>
        <v>-0.30129112186100876</v>
      </c>
      <c r="CA238" s="39">
        <f t="shared" si="87"/>
        <v>-0.30344149354464783</v>
      </c>
      <c r="CB238" s="40">
        <f t="shared" si="87"/>
        <v>-0.28435430254661015</v>
      </c>
      <c r="CC238" s="2">
        <f t="shared" si="88"/>
        <v>-10000</v>
      </c>
      <c r="CD238" s="2">
        <f t="shared" si="88"/>
        <v>-2090.9009772859117</v>
      </c>
      <c r="CE238" s="2">
        <f t="shared" si="88"/>
        <v>-5228.5117735761523</v>
      </c>
      <c r="CF238" s="2">
        <f t="shared" si="88"/>
        <v>-3012.9112186100874</v>
      </c>
      <c r="CG238" s="29">
        <f t="shared" si="88"/>
        <v>-3034.4149354464785</v>
      </c>
      <c r="CH238" s="31">
        <f t="shared" si="88"/>
        <v>-2843.5430254661014</v>
      </c>
      <c r="CI238" s="40">
        <f>IFERROR(M238/'Class Sum-WR'!M238,0)</f>
        <v>0</v>
      </c>
    </row>
    <row r="239" spans="1:87" hidden="1" outlineLevel="1" x14ac:dyDescent="0.2">
      <c r="A239" t="s">
        <v>46</v>
      </c>
      <c r="B239" t="s">
        <v>46</v>
      </c>
      <c r="C239" t="s">
        <v>100</v>
      </c>
      <c r="D239" t="s">
        <v>100</v>
      </c>
      <c r="E239" t="s">
        <v>97</v>
      </c>
      <c r="F239" s="27">
        <f t="shared" si="79"/>
        <v>46244</v>
      </c>
      <c r="G239" s="60" t="s">
        <v>36</v>
      </c>
      <c r="H239" s="28">
        <v>0</v>
      </c>
      <c r="I239" s="2">
        <v>0</v>
      </c>
      <c r="J239" s="2">
        <v>0</v>
      </c>
      <c r="K239" s="2">
        <v>0</v>
      </c>
      <c r="L239" s="29">
        <v>0</v>
      </c>
      <c r="M239" s="30">
        <f t="shared" si="75"/>
        <v>0</v>
      </c>
      <c r="N239" t="s">
        <v>49</v>
      </c>
      <c r="O239" t="s">
        <v>49</v>
      </c>
      <c r="P239" t="s">
        <v>100</v>
      </c>
      <c r="Q239" t="s">
        <v>100</v>
      </c>
      <c r="R239" t="s">
        <v>97</v>
      </c>
      <c r="S239" s="27">
        <f t="shared" si="80"/>
        <v>45880</v>
      </c>
      <c r="T239" s="60" t="s">
        <v>36</v>
      </c>
      <c r="U239" s="28">
        <v>0</v>
      </c>
      <c r="V239" s="2">
        <v>3415.88</v>
      </c>
      <c r="W239" s="2">
        <v>84.07</v>
      </c>
      <c r="X239" s="2">
        <v>8583.41</v>
      </c>
      <c r="Y239" s="29">
        <v>5472.83</v>
      </c>
      <c r="Z239" s="31">
        <f t="shared" si="76"/>
        <v>17556.190000000002</v>
      </c>
      <c r="AA239" s="32">
        <f t="shared" si="81"/>
        <v>0</v>
      </c>
      <c r="AB239" s="5">
        <f t="shared" si="81"/>
        <v>-3415.88</v>
      </c>
      <c r="AC239" s="5">
        <f t="shared" si="81"/>
        <v>-84.07</v>
      </c>
      <c r="AD239" s="5">
        <f t="shared" si="81"/>
        <v>-8583.41</v>
      </c>
      <c r="AE239" s="33">
        <f t="shared" si="81"/>
        <v>-5472.83</v>
      </c>
      <c r="AF239" s="34">
        <f t="shared" si="81"/>
        <v>-17556.190000000002</v>
      </c>
      <c r="AG239" s="35" t="e">
        <f t="shared" si="82"/>
        <v>#DIV/0!</v>
      </c>
      <c r="AH239" s="7">
        <f t="shared" si="82"/>
        <v>-1</v>
      </c>
      <c r="AI239" s="7">
        <f t="shared" si="82"/>
        <v>-1</v>
      </c>
      <c r="AJ239" s="7">
        <f t="shared" si="82"/>
        <v>-1</v>
      </c>
      <c r="AK239" s="36">
        <f t="shared" si="82"/>
        <v>-1</v>
      </c>
      <c r="AL239" s="37">
        <f t="shared" si="82"/>
        <v>-1</v>
      </c>
      <c r="AM239" s="2">
        <v>0</v>
      </c>
      <c r="AN239" s="2">
        <v>0</v>
      </c>
      <c r="AO239" s="2">
        <v>0</v>
      </c>
      <c r="AP239" s="2">
        <v>0</v>
      </c>
      <c r="AQ239" s="29">
        <v>0</v>
      </c>
      <c r="AR239" s="31">
        <f t="shared" si="77"/>
        <v>0</v>
      </c>
      <c r="AS239" s="2">
        <v>0</v>
      </c>
      <c r="AT239" s="2">
        <v>739.75</v>
      </c>
      <c r="AU239" s="2">
        <v>38.61</v>
      </c>
      <c r="AV239" s="2">
        <v>2531.8000000000002</v>
      </c>
      <c r="AW239" s="29">
        <v>1619.93</v>
      </c>
      <c r="AX239" s="31">
        <f t="shared" si="78"/>
        <v>4930.09</v>
      </c>
      <c r="AY239" s="5">
        <f t="shared" si="83"/>
        <v>0</v>
      </c>
      <c r="AZ239" s="5">
        <f t="shared" si="83"/>
        <v>-739.75</v>
      </c>
      <c r="BA239" s="5">
        <f t="shared" si="83"/>
        <v>-38.61</v>
      </c>
      <c r="BB239" s="5">
        <f t="shared" si="83"/>
        <v>-2531.8000000000002</v>
      </c>
      <c r="BC239" s="33">
        <f t="shared" si="83"/>
        <v>-1619.93</v>
      </c>
      <c r="BD239" s="34">
        <f t="shared" si="83"/>
        <v>-4930.09</v>
      </c>
      <c r="BE239" s="7" t="e">
        <f t="shared" si="84"/>
        <v>#DIV/0!</v>
      </c>
      <c r="BF239" s="7">
        <f t="shared" si="84"/>
        <v>-1</v>
      </c>
      <c r="BG239" s="7">
        <f t="shared" si="84"/>
        <v>-1</v>
      </c>
      <c r="BH239" s="7">
        <f t="shared" si="84"/>
        <v>-1</v>
      </c>
      <c r="BI239" s="36">
        <f t="shared" si="84"/>
        <v>-1</v>
      </c>
      <c r="BJ239" s="37">
        <f t="shared" si="84"/>
        <v>-1</v>
      </c>
      <c r="BK239" s="38">
        <f t="shared" si="85"/>
        <v>0</v>
      </c>
      <c r="BL239" s="38">
        <f t="shared" si="85"/>
        <v>0</v>
      </c>
      <c r="BM239" s="38">
        <f t="shared" si="85"/>
        <v>0</v>
      </c>
      <c r="BN239" s="38">
        <f t="shared" si="85"/>
        <v>0</v>
      </c>
      <c r="BO239" s="39">
        <f t="shared" si="85"/>
        <v>0</v>
      </c>
      <c r="BP239" s="40">
        <f t="shared" si="85"/>
        <v>0</v>
      </c>
      <c r="BQ239" s="38">
        <f t="shared" si="86"/>
        <v>0</v>
      </c>
      <c r="BR239" s="38">
        <f t="shared" si="86"/>
        <v>0.21656205721512464</v>
      </c>
      <c r="BS239" s="38">
        <f t="shared" si="86"/>
        <v>0.45926014035922447</v>
      </c>
      <c r="BT239" s="38">
        <f t="shared" si="86"/>
        <v>0.29496435565818252</v>
      </c>
      <c r="BU239" s="39">
        <f t="shared" si="86"/>
        <v>0.29599494228762818</v>
      </c>
      <c r="BV239" s="40">
        <f t="shared" si="86"/>
        <v>0.28081776285173488</v>
      </c>
      <c r="BW239" s="38">
        <f t="shared" si="87"/>
        <v>0</v>
      </c>
      <c r="BX239" s="38">
        <f t="shared" si="87"/>
        <v>-0.21656205721512464</v>
      </c>
      <c r="BY239" s="38">
        <f t="shared" si="87"/>
        <v>-0.45926014035922447</v>
      </c>
      <c r="BZ239" s="38">
        <f t="shared" si="87"/>
        <v>-0.29496435565818252</v>
      </c>
      <c r="CA239" s="39">
        <f t="shared" si="87"/>
        <v>-0.29599494228762818</v>
      </c>
      <c r="CB239" s="40">
        <f t="shared" si="87"/>
        <v>-0.28081776285173488</v>
      </c>
      <c r="CC239" s="2">
        <f t="shared" si="88"/>
        <v>0</v>
      </c>
      <c r="CD239" s="2">
        <f t="shared" si="88"/>
        <v>-2165.6205721512465</v>
      </c>
      <c r="CE239" s="2">
        <f t="shared" si="88"/>
        <v>-4592.6014035922444</v>
      </c>
      <c r="CF239" s="2">
        <f t="shared" si="88"/>
        <v>-2949.6435565818251</v>
      </c>
      <c r="CG239" s="29">
        <f t="shared" si="88"/>
        <v>-2959.9494228762819</v>
      </c>
      <c r="CH239" s="31">
        <f t="shared" si="88"/>
        <v>-2808.1776285173487</v>
      </c>
      <c r="CI239" s="40">
        <f>IFERROR(M239/'Class Sum-WR'!M239,0)</f>
        <v>0</v>
      </c>
    </row>
    <row r="240" spans="1:87" hidden="1" outlineLevel="1" x14ac:dyDescent="0.2">
      <c r="A240" t="s">
        <v>46</v>
      </c>
      <c r="B240" t="s">
        <v>46</v>
      </c>
      <c r="C240" t="s">
        <v>100</v>
      </c>
      <c r="D240" t="s">
        <v>100</v>
      </c>
      <c r="E240" t="s">
        <v>97</v>
      </c>
      <c r="F240" s="27">
        <f t="shared" si="79"/>
        <v>46245</v>
      </c>
      <c r="G240" s="60" t="s">
        <v>37</v>
      </c>
      <c r="H240" s="28">
        <v>0</v>
      </c>
      <c r="I240" s="2">
        <v>0</v>
      </c>
      <c r="J240" s="2">
        <v>0</v>
      </c>
      <c r="K240" s="2">
        <v>0</v>
      </c>
      <c r="L240" s="29">
        <v>0</v>
      </c>
      <c r="M240" s="30">
        <f t="shared" si="75"/>
        <v>0</v>
      </c>
      <c r="N240" t="s">
        <v>49</v>
      </c>
      <c r="O240" t="s">
        <v>49</v>
      </c>
      <c r="P240" t="s">
        <v>100</v>
      </c>
      <c r="Q240" t="s">
        <v>100</v>
      </c>
      <c r="R240" t="s">
        <v>97</v>
      </c>
      <c r="S240" s="27">
        <f t="shared" si="80"/>
        <v>45881</v>
      </c>
      <c r="T240" s="60" t="s">
        <v>37</v>
      </c>
      <c r="U240" s="28">
        <v>0</v>
      </c>
      <c r="V240" s="2">
        <v>4514.78</v>
      </c>
      <c r="W240" s="2">
        <v>190.2</v>
      </c>
      <c r="X240" s="2">
        <v>8592.02</v>
      </c>
      <c r="Y240" s="29">
        <v>5902.55</v>
      </c>
      <c r="Z240" s="31">
        <f t="shared" si="76"/>
        <v>19199.55</v>
      </c>
      <c r="AA240" s="32">
        <f t="shared" si="81"/>
        <v>0</v>
      </c>
      <c r="AB240" s="5">
        <f t="shared" si="81"/>
        <v>-4514.78</v>
      </c>
      <c r="AC240" s="5">
        <f t="shared" si="81"/>
        <v>-190.2</v>
      </c>
      <c r="AD240" s="5">
        <f t="shared" si="81"/>
        <v>-8592.02</v>
      </c>
      <c r="AE240" s="33">
        <f t="shared" si="81"/>
        <v>-5902.55</v>
      </c>
      <c r="AF240" s="34">
        <f t="shared" si="81"/>
        <v>-19199.55</v>
      </c>
      <c r="AG240" s="35" t="e">
        <f t="shared" si="82"/>
        <v>#DIV/0!</v>
      </c>
      <c r="AH240" s="7">
        <f t="shared" si="82"/>
        <v>-1</v>
      </c>
      <c r="AI240" s="7">
        <f t="shared" si="82"/>
        <v>-1</v>
      </c>
      <c r="AJ240" s="7">
        <f t="shared" si="82"/>
        <v>-1</v>
      </c>
      <c r="AK240" s="36">
        <f t="shared" si="82"/>
        <v>-1</v>
      </c>
      <c r="AL240" s="37">
        <f t="shared" si="82"/>
        <v>-1</v>
      </c>
      <c r="AM240" s="2">
        <v>0</v>
      </c>
      <c r="AN240" s="2">
        <v>0</v>
      </c>
      <c r="AO240" s="2">
        <v>0</v>
      </c>
      <c r="AP240" s="2">
        <v>0</v>
      </c>
      <c r="AQ240" s="29">
        <v>0</v>
      </c>
      <c r="AR240" s="31">
        <f t="shared" si="77"/>
        <v>0</v>
      </c>
      <c r="AS240" s="2">
        <v>0</v>
      </c>
      <c r="AT240" s="2">
        <v>896.12</v>
      </c>
      <c r="AU240" s="2">
        <v>90.86</v>
      </c>
      <c r="AV240" s="2">
        <v>2527.16</v>
      </c>
      <c r="AW240" s="29">
        <v>1747.09</v>
      </c>
      <c r="AX240" s="31">
        <f t="shared" si="78"/>
        <v>5261.23</v>
      </c>
      <c r="AY240" s="5">
        <f t="shared" si="83"/>
        <v>0</v>
      </c>
      <c r="AZ240" s="5">
        <f t="shared" si="83"/>
        <v>-896.12</v>
      </c>
      <c r="BA240" s="5">
        <f t="shared" si="83"/>
        <v>-90.86</v>
      </c>
      <c r="BB240" s="5">
        <f t="shared" si="83"/>
        <v>-2527.16</v>
      </c>
      <c r="BC240" s="33">
        <f t="shared" si="83"/>
        <v>-1747.09</v>
      </c>
      <c r="BD240" s="34">
        <f t="shared" si="83"/>
        <v>-5261.23</v>
      </c>
      <c r="BE240" s="7" t="e">
        <f t="shared" si="84"/>
        <v>#DIV/0!</v>
      </c>
      <c r="BF240" s="7">
        <f t="shared" si="84"/>
        <v>-1</v>
      </c>
      <c r="BG240" s="7">
        <f t="shared" si="84"/>
        <v>-1</v>
      </c>
      <c r="BH240" s="7">
        <f t="shared" si="84"/>
        <v>-1</v>
      </c>
      <c r="BI240" s="36">
        <f t="shared" si="84"/>
        <v>-1</v>
      </c>
      <c r="BJ240" s="37">
        <f t="shared" si="84"/>
        <v>-1</v>
      </c>
      <c r="BK240" s="38">
        <f t="shared" si="85"/>
        <v>0</v>
      </c>
      <c r="BL240" s="38">
        <f t="shared" si="85"/>
        <v>0</v>
      </c>
      <c r="BM240" s="38">
        <f t="shared" si="85"/>
        <v>0</v>
      </c>
      <c r="BN240" s="38">
        <f t="shared" si="85"/>
        <v>0</v>
      </c>
      <c r="BO240" s="39">
        <f t="shared" si="85"/>
        <v>0</v>
      </c>
      <c r="BP240" s="40">
        <f t="shared" si="85"/>
        <v>0</v>
      </c>
      <c r="BQ240" s="38">
        <f t="shared" si="86"/>
        <v>0</v>
      </c>
      <c r="BR240" s="38">
        <f t="shared" si="86"/>
        <v>0.1984858619910605</v>
      </c>
      <c r="BS240" s="38">
        <f t="shared" si="86"/>
        <v>0.47770767613038911</v>
      </c>
      <c r="BT240" s="38">
        <f t="shared" si="86"/>
        <v>0.29412873806159667</v>
      </c>
      <c r="BU240" s="39">
        <f t="shared" si="86"/>
        <v>0.29598902169401359</v>
      </c>
      <c r="BV240" s="40">
        <f t="shared" si="86"/>
        <v>0.27402881838376419</v>
      </c>
      <c r="BW240" s="38">
        <f t="shared" si="87"/>
        <v>0</v>
      </c>
      <c r="BX240" s="38">
        <f t="shared" si="87"/>
        <v>-0.1984858619910605</v>
      </c>
      <c r="BY240" s="38">
        <f t="shared" si="87"/>
        <v>-0.47770767613038911</v>
      </c>
      <c r="BZ240" s="38">
        <f t="shared" si="87"/>
        <v>-0.29412873806159667</v>
      </c>
      <c r="CA240" s="39">
        <f t="shared" si="87"/>
        <v>-0.29598902169401359</v>
      </c>
      <c r="CB240" s="40">
        <f t="shared" si="87"/>
        <v>-0.27402881838376419</v>
      </c>
      <c r="CC240" s="2">
        <f t="shared" si="88"/>
        <v>0</v>
      </c>
      <c r="CD240" s="2">
        <f t="shared" si="88"/>
        <v>-1984.8586199106051</v>
      </c>
      <c r="CE240" s="2">
        <f t="shared" si="88"/>
        <v>-4777.0767613038915</v>
      </c>
      <c r="CF240" s="2">
        <f t="shared" si="88"/>
        <v>-2941.2873806159669</v>
      </c>
      <c r="CG240" s="29">
        <f t="shared" si="88"/>
        <v>-2959.8902169401358</v>
      </c>
      <c r="CH240" s="31">
        <f t="shared" si="88"/>
        <v>-2740.288183837642</v>
      </c>
      <c r="CI240" s="40">
        <f>IFERROR(M240/'Class Sum-WR'!M240,0)</f>
        <v>0</v>
      </c>
    </row>
    <row r="241" spans="1:87" hidden="1" outlineLevel="1" x14ac:dyDescent="0.2">
      <c r="A241" t="s">
        <v>46</v>
      </c>
      <c r="B241" t="s">
        <v>46</v>
      </c>
      <c r="C241" t="s">
        <v>100</v>
      </c>
      <c r="D241" t="s">
        <v>100</v>
      </c>
      <c r="E241" t="s">
        <v>97</v>
      </c>
      <c r="F241" s="27">
        <f t="shared" si="79"/>
        <v>46246</v>
      </c>
      <c r="G241" s="60" t="s">
        <v>38</v>
      </c>
      <c r="H241" s="28">
        <v>0</v>
      </c>
      <c r="I241" s="2">
        <v>0</v>
      </c>
      <c r="J241" s="2">
        <v>0</v>
      </c>
      <c r="K241" s="2">
        <v>0</v>
      </c>
      <c r="L241" s="29">
        <v>0</v>
      </c>
      <c r="M241" s="30">
        <f t="shared" si="75"/>
        <v>0</v>
      </c>
      <c r="N241" t="s">
        <v>49</v>
      </c>
      <c r="O241" t="s">
        <v>49</v>
      </c>
      <c r="P241" t="s">
        <v>100</v>
      </c>
      <c r="Q241" t="s">
        <v>100</v>
      </c>
      <c r="R241" t="s">
        <v>97</v>
      </c>
      <c r="S241" s="27">
        <f t="shared" si="80"/>
        <v>45882</v>
      </c>
      <c r="T241" s="60" t="s">
        <v>38</v>
      </c>
      <c r="U241" s="28">
        <v>0</v>
      </c>
      <c r="V241" s="2">
        <v>4072.69</v>
      </c>
      <c r="W241" s="2">
        <v>-24.14</v>
      </c>
      <c r="X241" s="2">
        <v>7943.33</v>
      </c>
      <c r="Y241" s="29">
        <v>5166.1899999999996</v>
      </c>
      <c r="Z241" s="31">
        <f t="shared" si="76"/>
        <v>17158.07</v>
      </c>
      <c r="AA241" s="32">
        <f t="shared" si="81"/>
        <v>0</v>
      </c>
      <c r="AB241" s="5">
        <f t="shared" si="81"/>
        <v>-4072.69</v>
      </c>
      <c r="AC241" s="5">
        <f t="shared" si="81"/>
        <v>24.14</v>
      </c>
      <c r="AD241" s="5">
        <f t="shared" si="81"/>
        <v>-7943.33</v>
      </c>
      <c r="AE241" s="33">
        <f t="shared" si="81"/>
        <v>-5166.1899999999996</v>
      </c>
      <c r="AF241" s="34">
        <f t="shared" si="81"/>
        <v>-17158.07</v>
      </c>
      <c r="AG241" s="35" t="e">
        <f t="shared" si="82"/>
        <v>#DIV/0!</v>
      </c>
      <c r="AH241" s="7">
        <f t="shared" si="82"/>
        <v>-1</v>
      </c>
      <c r="AI241" s="7">
        <f t="shared" si="82"/>
        <v>-1</v>
      </c>
      <c r="AJ241" s="7">
        <f t="shared" si="82"/>
        <v>-1</v>
      </c>
      <c r="AK241" s="36">
        <f t="shared" si="82"/>
        <v>-1</v>
      </c>
      <c r="AL241" s="37">
        <f t="shared" si="82"/>
        <v>-1</v>
      </c>
      <c r="AM241" s="2">
        <v>0</v>
      </c>
      <c r="AN241" s="2">
        <v>0</v>
      </c>
      <c r="AO241" s="2">
        <v>0</v>
      </c>
      <c r="AP241" s="2">
        <v>0</v>
      </c>
      <c r="AQ241" s="29">
        <v>0</v>
      </c>
      <c r="AR241" s="31">
        <f t="shared" si="77"/>
        <v>0</v>
      </c>
      <c r="AS241" s="2">
        <v>0</v>
      </c>
      <c r="AT241" s="2">
        <v>901.15</v>
      </c>
      <c r="AU241" s="2">
        <v>-79.38</v>
      </c>
      <c r="AV241" s="2">
        <v>2334.48</v>
      </c>
      <c r="AW241" s="29">
        <v>1572.5</v>
      </c>
      <c r="AX241" s="31">
        <f t="shared" si="78"/>
        <v>4728.75</v>
      </c>
      <c r="AY241" s="5">
        <f t="shared" si="83"/>
        <v>0</v>
      </c>
      <c r="AZ241" s="5">
        <f t="shared" si="83"/>
        <v>-901.15</v>
      </c>
      <c r="BA241" s="5">
        <f t="shared" si="83"/>
        <v>79.38</v>
      </c>
      <c r="BB241" s="5">
        <f t="shared" si="83"/>
        <v>-2334.48</v>
      </c>
      <c r="BC241" s="33">
        <f t="shared" si="83"/>
        <v>-1572.5</v>
      </c>
      <c r="BD241" s="34">
        <f t="shared" si="83"/>
        <v>-4728.75</v>
      </c>
      <c r="BE241" s="7" t="e">
        <f t="shared" si="84"/>
        <v>#DIV/0!</v>
      </c>
      <c r="BF241" s="7">
        <f t="shared" si="84"/>
        <v>-1</v>
      </c>
      <c r="BG241" s="7">
        <f t="shared" si="84"/>
        <v>-1</v>
      </c>
      <c r="BH241" s="7">
        <f t="shared" si="84"/>
        <v>-1</v>
      </c>
      <c r="BI241" s="36">
        <f t="shared" si="84"/>
        <v>-1</v>
      </c>
      <c r="BJ241" s="37">
        <f t="shared" si="84"/>
        <v>-1</v>
      </c>
      <c r="BK241" s="38">
        <f t="shared" si="85"/>
        <v>0</v>
      </c>
      <c r="BL241" s="38">
        <f t="shared" si="85"/>
        <v>0</v>
      </c>
      <c r="BM241" s="38">
        <f t="shared" si="85"/>
        <v>0</v>
      </c>
      <c r="BN241" s="38">
        <f t="shared" si="85"/>
        <v>0</v>
      </c>
      <c r="BO241" s="39">
        <f t="shared" si="85"/>
        <v>0</v>
      </c>
      <c r="BP241" s="40">
        <f t="shared" si="85"/>
        <v>0</v>
      </c>
      <c r="BQ241" s="38">
        <f t="shared" si="86"/>
        <v>0</v>
      </c>
      <c r="BR241" s="38">
        <f t="shared" si="86"/>
        <v>0.22126653391247553</v>
      </c>
      <c r="BS241" s="38">
        <f t="shared" si="86"/>
        <v>3.2883181441590716</v>
      </c>
      <c r="BT241" s="38">
        <f t="shared" si="86"/>
        <v>0.293891856438043</v>
      </c>
      <c r="BU241" s="39">
        <f t="shared" si="86"/>
        <v>0.30438292048879351</v>
      </c>
      <c r="BV241" s="40">
        <f t="shared" si="86"/>
        <v>0.27559917869550599</v>
      </c>
      <c r="BW241" s="38">
        <f t="shared" si="87"/>
        <v>0</v>
      </c>
      <c r="BX241" s="38">
        <f t="shared" si="87"/>
        <v>-0.22126653391247553</v>
      </c>
      <c r="BY241" s="38">
        <f t="shared" si="87"/>
        <v>-3.2883181441590716</v>
      </c>
      <c r="BZ241" s="38">
        <f t="shared" si="87"/>
        <v>-0.293891856438043</v>
      </c>
      <c r="CA241" s="39">
        <f t="shared" si="87"/>
        <v>-0.30438292048879351</v>
      </c>
      <c r="CB241" s="40">
        <f t="shared" si="87"/>
        <v>-0.27559917869550599</v>
      </c>
      <c r="CC241" s="2">
        <f t="shared" si="88"/>
        <v>0</v>
      </c>
      <c r="CD241" s="2">
        <f t="shared" si="88"/>
        <v>-2212.6653391247551</v>
      </c>
      <c r="CE241" s="2">
        <f t="shared" si="88"/>
        <v>-32883.181441590714</v>
      </c>
      <c r="CF241" s="2">
        <f t="shared" si="88"/>
        <v>-2938.9185643804299</v>
      </c>
      <c r="CG241" s="29">
        <f t="shared" si="88"/>
        <v>-3043.8292048879352</v>
      </c>
      <c r="CH241" s="31">
        <f t="shared" si="88"/>
        <v>-2755.99178695506</v>
      </c>
      <c r="CI241" s="40">
        <f>IFERROR(M241/'Class Sum-WR'!M241,0)</f>
        <v>0</v>
      </c>
    </row>
    <row r="242" spans="1:87" hidden="1" outlineLevel="1" x14ac:dyDescent="0.2">
      <c r="A242" t="s">
        <v>46</v>
      </c>
      <c r="B242" t="s">
        <v>46</v>
      </c>
      <c r="C242" t="s">
        <v>100</v>
      </c>
      <c r="D242" t="s">
        <v>100</v>
      </c>
      <c r="E242" t="s">
        <v>97</v>
      </c>
      <c r="F242" s="27">
        <f t="shared" si="79"/>
        <v>46247</v>
      </c>
      <c r="G242" s="60" t="s">
        <v>39</v>
      </c>
      <c r="H242" s="28">
        <v>0</v>
      </c>
      <c r="I242" s="2">
        <v>0</v>
      </c>
      <c r="J242" s="2">
        <v>0</v>
      </c>
      <c r="K242" s="2">
        <v>0</v>
      </c>
      <c r="L242" s="29">
        <v>0</v>
      </c>
      <c r="M242" s="30">
        <f t="shared" si="75"/>
        <v>0</v>
      </c>
      <c r="N242" t="s">
        <v>49</v>
      </c>
      <c r="O242" t="s">
        <v>49</v>
      </c>
      <c r="P242" t="s">
        <v>100</v>
      </c>
      <c r="Q242" t="s">
        <v>100</v>
      </c>
      <c r="R242" t="s">
        <v>97</v>
      </c>
      <c r="S242" s="27">
        <f t="shared" si="80"/>
        <v>45883</v>
      </c>
      <c r="T242" s="60" t="s">
        <v>39</v>
      </c>
      <c r="U242" s="28">
        <v>0</v>
      </c>
      <c r="V242" s="2">
        <v>6327.23</v>
      </c>
      <c r="W242" s="2">
        <v>267.70999999999998</v>
      </c>
      <c r="X242" s="2">
        <v>11633.49</v>
      </c>
      <c r="Y242" s="29">
        <v>8779.08</v>
      </c>
      <c r="Z242" s="31">
        <f t="shared" si="76"/>
        <v>27007.510000000002</v>
      </c>
      <c r="AA242" s="32">
        <f t="shared" si="81"/>
        <v>0</v>
      </c>
      <c r="AB242" s="5">
        <f t="shared" si="81"/>
        <v>-6327.23</v>
      </c>
      <c r="AC242" s="5">
        <f t="shared" si="81"/>
        <v>-267.70999999999998</v>
      </c>
      <c r="AD242" s="5">
        <f t="shared" si="81"/>
        <v>-11633.49</v>
      </c>
      <c r="AE242" s="33">
        <f t="shared" si="81"/>
        <v>-8779.08</v>
      </c>
      <c r="AF242" s="34">
        <f t="shared" si="81"/>
        <v>-27007.510000000002</v>
      </c>
      <c r="AG242" s="35" t="e">
        <f t="shared" si="82"/>
        <v>#DIV/0!</v>
      </c>
      <c r="AH242" s="7">
        <f t="shared" si="82"/>
        <v>-1</v>
      </c>
      <c r="AI242" s="7">
        <f t="shared" si="82"/>
        <v>-1</v>
      </c>
      <c r="AJ242" s="7">
        <f t="shared" si="82"/>
        <v>-1</v>
      </c>
      <c r="AK242" s="36">
        <f t="shared" si="82"/>
        <v>-1</v>
      </c>
      <c r="AL242" s="37">
        <f t="shared" si="82"/>
        <v>-1</v>
      </c>
      <c r="AM242" s="2">
        <v>0</v>
      </c>
      <c r="AN242" s="2">
        <v>0</v>
      </c>
      <c r="AO242" s="2">
        <v>0</v>
      </c>
      <c r="AP242" s="2">
        <v>0</v>
      </c>
      <c r="AQ242" s="29">
        <v>0</v>
      </c>
      <c r="AR242" s="31">
        <f t="shared" si="77"/>
        <v>0</v>
      </c>
      <c r="AS242" s="2">
        <v>0</v>
      </c>
      <c r="AT242" s="2">
        <v>1190.54</v>
      </c>
      <c r="AU242" s="2">
        <v>113.9</v>
      </c>
      <c r="AV242" s="2">
        <v>3489.04</v>
      </c>
      <c r="AW242" s="29">
        <v>2671.06</v>
      </c>
      <c r="AX242" s="31">
        <f t="shared" si="78"/>
        <v>7464.5399999999991</v>
      </c>
      <c r="AY242" s="5">
        <f t="shared" si="83"/>
        <v>0</v>
      </c>
      <c r="AZ242" s="5">
        <f t="shared" si="83"/>
        <v>-1190.54</v>
      </c>
      <c r="BA242" s="5">
        <f t="shared" si="83"/>
        <v>-113.9</v>
      </c>
      <c r="BB242" s="5">
        <f t="shared" si="83"/>
        <v>-3489.04</v>
      </c>
      <c r="BC242" s="33">
        <f t="shared" si="83"/>
        <v>-2671.06</v>
      </c>
      <c r="BD242" s="34">
        <f t="shared" si="83"/>
        <v>-7464.5399999999991</v>
      </c>
      <c r="BE242" s="7" t="e">
        <f t="shared" si="84"/>
        <v>#DIV/0!</v>
      </c>
      <c r="BF242" s="7">
        <f t="shared" si="84"/>
        <v>-1</v>
      </c>
      <c r="BG242" s="7">
        <f t="shared" si="84"/>
        <v>-1</v>
      </c>
      <c r="BH242" s="7">
        <f t="shared" si="84"/>
        <v>-1</v>
      </c>
      <c r="BI242" s="36">
        <f t="shared" si="84"/>
        <v>-1</v>
      </c>
      <c r="BJ242" s="37">
        <f t="shared" si="84"/>
        <v>-1</v>
      </c>
      <c r="BK242" s="38">
        <f t="shared" si="85"/>
        <v>0</v>
      </c>
      <c r="BL242" s="38">
        <f t="shared" si="85"/>
        <v>0</v>
      </c>
      <c r="BM242" s="38">
        <f t="shared" si="85"/>
        <v>0</v>
      </c>
      <c r="BN242" s="38">
        <f t="shared" si="85"/>
        <v>0</v>
      </c>
      <c r="BO242" s="39">
        <f t="shared" si="85"/>
        <v>0</v>
      </c>
      <c r="BP242" s="40">
        <f t="shared" si="85"/>
        <v>0</v>
      </c>
      <c r="BQ242" s="38">
        <f t="shared" si="86"/>
        <v>0</v>
      </c>
      <c r="BR242" s="38">
        <f t="shared" si="86"/>
        <v>0.18816132810092254</v>
      </c>
      <c r="BS242" s="38">
        <f t="shared" si="86"/>
        <v>0.42546038623884058</v>
      </c>
      <c r="BT242" s="38">
        <f t="shared" si="86"/>
        <v>0.29991343956112915</v>
      </c>
      <c r="BU242" s="39">
        <f t="shared" si="86"/>
        <v>0.30425283742715636</v>
      </c>
      <c r="BV242" s="40">
        <f t="shared" si="86"/>
        <v>0.27638756775430234</v>
      </c>
      <c r="BW242" s="38">
        <f t="shared" si="87"/>
        <v>0</v>
      </c>
      <c r="BX242" s="38">
        <f t="shared" si="87"/>
        <v>-0.18816132810092254</v>
      </c>
      <c r="BY242" s="38">
        <f t="shared" si="87"/>
        <v>-0.42546038623884058</v>
      </c>
      <c r="BZ242" s="38">
        <f t="shared" si="87"/>
        <v>-0.29991343956112915</v>
      </c>
      <c r="CA242" s="39">
        <f t="shared" si="87"/>
        <v>-0.30425283742715636</v>
      </c>
      <c r="CB242" s="40">
        <f t="shared" si="87"/>
        <v>-0.27638756775430234</v>
      </c>
      <c r="CC242" s="2">
        <f t="shared" si="88"/>
        <v>0</v>
      </c>
      <c r="CD242" s="2">
        <f t="shared" si="88"/>
        <v>-1881.6132810092254</v>
      </c>
      <c r="CE242" s="2">
        <f t="shared" si="88"/>
        <v>-4254.603862388406</v>
      </c>
      <c r="CF242" s="2">
        <f t="shared" si="88"/>
        <v>-2999.1343956112914</v>
      </c>
      <c r="CG242" s="29">
        <f t="shared" si="88"/>
        <v>-3042.5283742715637</v>
      </c>
      <c r="CH242" s="31">
        <f t="shared" si="88"/>
        <v>-2763.8756775430234</v>
      </c>
      <c r="CI242" s="40">
        <f>IFERROR(M242/'Class Sum-WR'!M242,0)</f>
        <v>0</v>
      </c>
    </row>
    <row r="243" spans="1:87" hidden="1" outlineLevel="1" x14ac:dyDescent="0.2">
      <c r="A243" t="s">
        <v>46</v>
      </c>
      <c r="B243" t="s">
        <v>46</v>
      </c>
      <c r="C243" t="s">
        <v>100</v>
      </c>
      <c r="D243" t="s">
        <v>100</v>
      </c>
      <c r="E243" t="s">
        <v>97</v>
      </c>
      <c r="F243" s="27">
        <f t="shared" si="79"/>
        <v>46248</v>
      </c>
      <c r="G243" s="60" t="s">
        <v>40</v>
      </c>
      <c r="H243" s="28">
        <v>0</v>
      </c>
      <c r="I243" s="2">
        <v>0</v>
      </c>
      <c r="J243" s="2">
        <v>0</v>
      </c>
      <c r="K243" s="2">
        <v>0</v>
      </c>
      <c r="L243" s="29">
        <v>0</v>
      </c>
      <c r="M243" s="30">
        <f t="shared" si="75"/>
        <v>0</v>
      </c>
      <c r="N243" t="s">
        <v>49</v>
      </c>
      <c r="O243" t="s">
        <v>49</v>
      </c>
      <c r="P243" t="s">
        <v>100</v>
      </c>
      <c r="Q243" t="s">
        <v>100</v>
      </c>
      <c r="R243" t="s">
        <v>97</v>
      </c>
      <c r="S243" s="27">
        <f t="shared" si="80"/>
        <v>45884</v>
      </c>
      <c r="T243" s="60" t="s">
        <v>40</v>
      </c>
      <c r="U243" s="28">
        <v>0</v>
      </c>
      <c r="V243" s="2">
        <v>10723.62</v>
      </c>
      <c r="W243" s="2">
        <v>733.83</v>
      </c>
      <c r="X243" s="2">
        <v>22181.54</v>
      </c>
      <c r="Y243" s="29">
        <v>13005.56</v>
      </c>
      <c r="Z243" s="31">
        <f t="shared" si="76"/>
        <v>46644.55</v>
      </c>
      <c r="AA243" s="32">
        <f t="shared" si="81"/>
        <v>0</v>
      </c>
      <c r="AB243" s="5">
        <f t="shared" si="81"/>
        <v>-10723.62</v>
      </c>
      <c r="AC243" s="5">
        <f t="shared" si="81"/>
        <v>-733.83</v>
      </c>
      <c r="AD243" s="5">
        <f t="shared" si="81"/>
        <v>-22181.54</v>
      </c>
      <c r="AE243" s="33">
        <f t="shared" si="81"/>
        <v>-13005.56</v>
      </c>
      <c r="AF243" s="34">
        <f t="shared" si="81"/>
        <v>-46644.55</v>
      </c>
      <c r="AG243" s="35" t="e">
        <f t="shared" si="82"/>
        <v>#DIV/0!</v>
      </c>
      <c r="AH243" s="7">
        <f t="shared" si="82"/>
        <v>-1</v>
      </c>
      <c r="AI243" s="7">
        <f t="shared" si="82"/>
        <v>-1</v>
      </c>
      <c r="AJ243" s="7">
        <f t="shared" si="82"/>
        <v>-1</v>
      </c>
      <c r="AK243" s="36">
        <f t="shared" si="82"/>
        <v>-1</v>
      </c>
      <c r="AL243" s="37">
        <f t="shared" si="82"/>
        <v>-1</v>
      </c>
      <c r="AM243" s="2">
        <v>0</v>
      </c>
      <c r="AN243" s="2">
        <v>0</v>
      </c>
      <c r="AO243" s="2">
        <v>0</v>
      </c>
      <c r="AP243" s="2">
        <v>0</v>
      </c>
      <c r="AQ243" s="29">
        <v>0</v>
      </c>
      <c r="AR243" s="31">
        <f t="shared" si="77"/>
        <v>0</v>
      </c>
      <c r="AS243" s="2">
        <v>0</v>
      </c>
      <c r="AT243" s="2">
        <v>2270.4899999999998</v>
      </c>
      <c r="AU243" s="2">
        <v>351.35</v>
      </c>
      <c r="AV243" s="2">
        <v>6544.57</v>
      </c>
      <c r="AW243" s="29">
        <v>3909.97</v>
      </c>
      <c r="AX243" s="31">
        <f t="shared" si="78"/>
        <v>13076.38</v>
      </c>
      <c r="AY243" s="5">
        <f t="shared" si="83"/>
        <v>0</v>
      </c>
      <c r="AZ243" s="5">
        <f t="shared" si="83"/>
        <v>-2270.4899999999998</v>
      </c>
      <c r="BA243" s="5">
        <f t="shared" si="83"/>
        <v>-351.35</v>
      </c>
      <c r="BB243" s="5">
        <f t="shared" si="83"/>
        <v>-6544.57</v>
      </c>
      <c r="BC243" s="33">
        <f t="shared" si="83"/>
        <v>-3909.97</v>
      </c>
      <c r="BD243" s="34">
        <f t="shared" si="83"/>
        <v>-13076.38</v>
      </c>
      <c r="BE243" s="7" t="e">
        <f t="shared" si="84"/>
        <v>#DIV/0!</v>
      </c>
      <c r="BF243" s="7">
        <f t="shared" si="84"/>
        <v>-1</v>
      </c>
      <c r="BG243" s="7">
        <f t="shared" si="84"/>
        <v>-1</v>
      </c>
      <c r="BH243" s="7">
        <f t="shared" si="84"/>
        <v>-1</v>
      </c>
      <c r="BI243" s="36">
        <f t="shared" si="84"/>
        <v>-1</v>
      </c>
      <c r="BJ243" s="37">
        <f t="shared" si="84"/>
        <v>-1</v>
      </c>
      <c r="BK243" s="38">
        <f t="shared" si="85"/>
        <v>0</v>
      </c>
      <c r="BL243" s="38">
        <f t="shared" si="85"/>
        <v>0</v>
      </c>
      <c r="BM243" s="38">
        <f t="shared" si="85"/>
        <v>0</v>
      </c>
      <c r="BN243" s="38">
        <f t="shared" si="85"/>
        <v>0</v>
      </c>
      <c r="BO243" s="39">
        <f t="shared" si="85"/>
        <v>0</v>
      </c>
      <c r="BP243" s="40">
        <f t="shared" si="85"/>
        <v>0</v>
      </c>
      <c r="BQ243" s="38">
        <f t="shared" si="86"/>
        <v>0</v>
      </c>
      <c r="BR243" s="38">
        <f t="shared" si="86"/>
        <v>0.21172794261639255</v>
      </c>
      <c r="BS243" s="38">
        <f t="shared" si="86"/>
        <v>0.47878936538435335</v>
      </c>
      <c r="BT243" s="38">
        <f t="shared" si="86"/>
        <v>0.2950457903283541</v>
      </c>
      <c r="BU243" s="39">
        <f t="shared" si="86"/>
        <v>0.30063834237049386</v>
      </c>
      <c r="BV243" s="40">
        <f t="shared" si="86"/>
        <v>0.28034100446890364</v>
      </c>
      <c r="BW243" s="38">
        <f t="shared" si="87"/>
        <v>0</v>
      </c>
      <c r="BX243" s="38">
        <f t="shared" si="87"/>
        <v>-0.21172794261639255</v>
      </c>
      <c r="BY243" s="38">
        <f t="shared" si="87"/>
        <v>-0.47878936538435335</v>
      </c>
      <c r="BZ243" s="38">
        <f t="shared" si="87"/>
        <v>-0.2950457903283541</v>
      </c>
      <c r="CA243" s="39">
        <f t="shared" si="87"/>
        <v>-0.30063834237049386</v>
      </c>
      <c r="CB243" s="40">
        <f t="shared" si="87"/>
        <v>-0.28034100446890364</v>
      </c>
      <c r="CC243" s="2">
        <f t="shared" si="88"/>
        <v>0</v>
      </c>
      <c r="CD243" s="2">
        <f t="shared" si="88"/>
        <v>-2117.2794261639256</v>
      </c>
      <c r="CE243" s="2">
        <f t="shared" si="88"/>
        <v>-4787.8936538435337</v>
      </c>
      <c r="CF243" s="2">
        <f t="shared" si="88"/>
        <v>-2950.4579032835409</v>
      </c>
      <c r="CG243" s="29">
        <f t="shared" si="88"/>
        <v>-3006.3834237049387</v>
      </c>
      <c r="CH243" s="31">
        <f t="shared" si="88"/>
        <v>-2803.4100446890366</v>
      </c>
      <c r="CI243" s="40">
        <f>IFERROR(M243/'Class Sum-WR'!M243,0)</f>
        <v>0</v>
      </c>
    </row>
    <row r="244" spans="1:87" ht="13.5" hidden="1" outlineLevel="1" thickBot="1" x14ac:dyDescent="0.25">
      <c r="A244" t="s">
        <v>46</v>
      </c>
      <c r="B244" t="s">
        <v>46</v>
      </c>
      <c r="C244" t="s">
        <v>100</v>
      </c>
      <c r="D244" t="s">
        <v>100</v>
      </c>
      <c r="E244" t="s">
        <v>97</v>
      </c>
      <c r="F244" s="41">
        <f t="shared" si="79"/>
        <v>46249</v>
      </c>
      <c r="G244" s="61" t="s">
        <v>41</v>
      </c>
      <c r="H244" s="43">
        <v>0</v>
      </c>
      <c r="I244" s="44">
        <v>0</v>
      </c>
      <c r="J244" s="44">
        <v>0</v>
      </c>
      <c r="K244" s="44">
        <v>0</v>
      </c>
      <c r="L244" s="45">
        <v>0</v>
      </c>
      <c r="M244" s="46">
        <f t="shared" si="75"/>
        <v>0</v>
      </c>
      <c r="N244" t="s">
        <v>49</v>
      </c>
      <c r="O244" t="s">
        <v>49</v>
      </c>
      <c r="P244" t="s">
        <v>100</v>
      </c>
      <c r="Q244" t="s">
        <v>100</v>
      </c>
      <c r="R244" t="s">
        <v>97</v>
      </c>
      <c r="S244" s="41">
        <f t="shared" si="80"/>
        <v>45885</v>
      </c>
      <c r="T244" s="61" t="s">
        <v>41</v>
      </c>
      <c r="U244" s="43">
        <v>0</v>
      </c>
      <c r="V244" s="44">
        <v>10574.65</v>
      </c>
      <c r="W244" s="44">
        <v>1474.9</v>
      </c>
      <c r="X244" s="44">
        <v>21730.53</v>
      </c>
      <c r="Y244" s="45">
        <v>9985.7999999999993</v>
      </c>
      <c r="Z244" s="47">
        <f t="shared" si="76"/>
        <v>43765.880000000005</v>
      </c>
      <c r="AA244" s="48">
        <f t="shared" si="81"/>
        <v>0</v>
      </c>
      <c r="AB244" s="49">
        <f t="shared" si="81"/>
        <v>-10574.65</v>
      </c>
      <c r="AC244" s="49">
        <f t="shared" si="81"/>
        <v>-1474.9</v>
      </c>
      <c r="AD244" s="49">
        <f t="shared" si="81"/>
        <v>-21730.53</v>
      </c>
      <c r="AE244" s="50">
        <f t="shared" si="81"/>
        <v>-9985.7999999999993</v>
      </c>
      <c r="AF244" s="51">
        <f t="shared" si="81"/>
        <v>-43765.880000000005</v>
      </c>
      <c r="AG244" s="52" t="e">
        <f t="shared" si="82"/>
        <v>#DIV/0!</v>
      </c>
      <c r="AH244" s="53">
        <f t="shared" si="82"/>
        <v>-1</v>
      </c>
      <c r="AI244" s="53">
        <f t="shared" si="82"/>
        <v>-1</v>
      </c>
      <c r="AJ244" s="53">
        <f t="shared" si="82"/>
        <v>-1</v>
      </c>
      <c r="AK244" s="54">
        <f t="shared" si="82"/>
        <v>-1</v>
      </c>
      <c r="AL244" s="55">
        <f t="shared" si="82"/>
        <v>-1</v>
      </c>
      <c r="AM244" s="44">
        <v>0</v>
      </c>
      <c r="AN244" s="44">
        <v>0</v>
      </c>
      <c r="AO244" s="44">
        <v>0</v>
      </c>
      <c r="AP244" s="44">
        <v>0</v>
      </c>
      <c r="AQ244" s="45">
        <v>0</v>
      </c>
      <c r="AR244" s="47">
        <f t="shared" si="77"/>
        <v>0</v>
      </c>
      <c r="AS244" s="44">
        <v>0</v>
      </c>
      <c r="AT244" s="44">
        <v>2268.06</v>
      </c>
      <c r="AU244" s="44">
        <v>916</v>
      </c>
      <c r="AV244" s="44">
        <v>6704.94</v>
      </c>
      <c r="AW244" s="45">
        <v>3040.86</v>
      </c>
      <c r="AX244" s="47">
        <f t="shared" si="78"/>
        <v>12929.86</v>
      </c>
      <c r="AY244" s="49">
        <f t="shared" si="83"/>
        <v>0</v>
      </c>
      <c r="AZ244" s="49">
        <f t="shared" si="83"/>
        <v>-2268.06</v>
      </c>
      <c r="BA244" s="49">
        <f t="shared" si="83"/>
        <v>-916</v>
      </c>
      <c r="BB244" s="49">
        <f t="shared" si="83"/>
        <v>-6704.94</v>
      </c>
      <c r="BC244" s="50">
        <f t="shared" si="83"/>
        <v>-3040.86</v>
      </c>
      <c r="BD244" s="51">
        <f t="shared" si="83"/>
        <v>-12929.86</v>
      </c>
      <c r="BE244" s="53" t="e">
        <f t="shared" si="84"/>
        <v>#DIV/0!</v>
      </c>
      <c r="BF244" s="53">
        <f t="shared" si="84"/>
        <v>-1</v>
      </c>
      <c r="BG244" s="53">
        <f t="shared" si="84"/>
        <v>-1</v>
      </c>
      <c r="BH244" s="53">
        <f t="shared" si="84"/>
        <v>-1</v>
      </c>
      <c r="BI244" s="54">
        <f t="shared" si="84"/>
        <v>-1</v>
      </c>
      <c r="BJ244" s="55">
        <f t="shared" si="84"/>
        <v>-1</v>
      </c>
      <c r="BK244" s="56">
        <f t="shared" si="85"/>
        <v>0</v>
      </c>
      <c r="BL244" s="56">
        <f t="shared" si="85"/>
        <v>0</v>
      </c>
      <c r="BM244" s="56">
        <f t="shared" si="85"/>
        <v>0</v>
      </c>
      <c r="BN244" s="56">
        <f t="shared" si="85"/>
        <v>0</v>
      </c>
      <c r="BO244" s="57">
        <f t="shared" si="85"/>
        <v>0</v>
      </c>
      <c r="BP244" s="58">
        <f t="shared" si="85"/>
        <v>0</v>
      </c>
      <c r="BQ244" s="56">
        <f t="shared" si="86"/>
        <v>0</v>
      </c>
      <c r="BR244" s="56">
        <f t="shared" si="86"/>
        <v>0.2144808575224712</v>
      </c>
      <c r="BS244" s="56">
        <f t="shared" si="86"/>
        <v>0.6210590548511763</v>
      </c>
      <c r="BT244" s="56">
        <f t="shared" si="86"/>
        <v>0.30854930827734067</v>
      </c>
      <c r="BU244" s="57">
        <f t="shared" si="86"/>
        <v>0.30451841615093433</v>
      </c>
      <c r="BV244" s="58">
        <f t="shared" si="86"/>
        <v>0.29543242361401162</v>
      </c>
      <c r="BW244" s="56">
        <f t="shared" si="87"/>
        <v>0</v>
      </c>
      <c r="BX244" s="56">
        <f t="shared" si="87"/>
        <v>-0.2144808575224712</v>
      </c>
      <c r="BY244" s="56">
        <f t="shared" si="87"/>
        <v>-0.6210590548511763</v>
      </c>
      <c r="BZ244" s="56">
        <f t="shared" si="87"/>
        <v>-0.30854930827734067</v>
      </c>
      <c r="CA244" s="57">
        <f t="shared" si="87"/>
        <v>-0.30451841615093433</v>
      </c>
      <c r="CB244" s="58">
        <f t="shared" si="87"/>
        <v>-0.29543242361401162</v>
      </c>
      <c r="CC244" s="44">
        <f t="shared" si="88"/>
        <v>0</v>
      </c>
      <c r="CD244" s="44">
        <f t="shared" si="88"/>
        <v>-2144.8085752247121</v>
      </c>
      <c r="CE244" s="44">
        <f t="shared" si="88"/>
        <v>-6210.5905485117628</v>
      </c>
      <c r="CF244" s="44">
        <f t="shared" si="88"/>
        <v>-3085.4930827734065</v>
      </c>
      <c r="CG244" s="45">
        <f t="shared" si="88"/>
        <v>-3045.1841615093435</v>
      </c>
      <c r="CH244" s="47">
        <f t="shared" si="88"/>
        <v>-2954.3242361401162</v>
      </c>
      <c r="CI244" s="58">
        <f>IFERROR(M244/'Class Sum-WR'!M244,0)</f>
        <v>0</v>
      </c>
    </row>
    <row r="245" spans="1:87" hidden="1" outlineLevel="1" x14ac:dyDescent="0.2">
      <c r="A245" t="s">
        <v>46</v>
      </c>
      <c r="B245" t="s">
        <v>46</v>
      </c>
      <c r="C245" t="s">
        <v>100</v>
      </c>
      <c r="D245" t="s">
        <v>100</v>
      </c>
      <c r="E245" t="s">
        <v>98</v>
      </c>
      <c r="F245" s="27">
        <f t="shared" si="79"/>
        <v>46250</v>
      </c>
      <c r="G245" s="60" t="s">
        <v>35</v>
      </c>
      <c r="H245" s="28">
        <v>0</v>
      </c>
      <c r="I245" s="2">
        <v>0</v>
      </c>
      <c r="J245" s="2">
        <v>0</v>
      </c>
      <c r="K245" s="2">
        <v>0</v>
      </c>
      <c r="L245" s="29">
        <v>0</v>
      </c>
      <c r="M245" s="30">
        <f t="shared" si="75"/>
        <v>0</v>
      </c>
      <c r="N245" t="s">
        <v>49</v>
      </c>
      <c r="O245" t="s">
        <v>49</v>
      </c>
      <c r="P245" t="s">
        <v>100</v>
      </c>
      <c r="Q245" t="s">
        <v>100</v>
      </c>
      <c r="R245" t="s">
        <v>98</v>
      </c>
      <c r="S245" s="27">
        <f t="shared" si="80"/>
        <v>45886</v>
      </c>
      <c r="T245" s="60" t="s">
        <v>35</v>
      </c>
      <c r="U245" s="28">
        <v>0</v>
      </c>
      <c r="V245" s="2">
        <v>4843.3999999999996</v>
      </c>
      <c r="W245" s="2">
        <v>229.07</v>
      </c>
      <c r="X245" s="2">
        <v>10137.65</v>
      </c>
      <c r="Y245" s="29">
        <v>5387.15</v>
      </c>
      <c r="Z245" s="31">
        <f t="shared" si="76"/>
        <v>20597.269999999997</v>
      </c>
      <c r="AA245" s="32">
        <f t="shared" si="81"/>
        <v>0</v>
      </c>
      <c r="AB245" s="5">
        <f t="shared" si="81"/>
        <v>-4843.3999999999996</v>
      </c>
      <c r="AC245" s="5">
        <f t="shared" si="81"/>
        <v>-229.07</v>
      </c>
      <c r="AD245" s="5">
        <f t="shared" si="81"/>
        <v>-10137.65</v>
      </c>
      <c r="AE245" s="33">
        <f t="shared" si="81"/>
        <v>-5387.15</v>
      </c>
      <c r="AF245" s="34">
        <f t="shared" si="81"/>
        <v>-20597.269999999997</v>
      </c>
      <c r="AG245" s="35" t="e">
        <f t="shared" si="82"/>
        <v>#DIV/0!</v>
      </c>
      <c r="AH245" s="7">
        <f t="shared" si="82"/>
        <v>-1</v>
      </c>
      <c r="AI245" s="7">
        <f t="shared" si="82"/>
        <v>-1</v>
      </c>
      <c r="AJ245" s="7">
        <f t="shared" si="82"/>
        <v>-1</v>
      </c>
      <c r="AK245" s="36">
        <f t="shared" si="82"/>
        <v>-1</v>
      </c>
      <c r="AL245" s="37">
        <f t="shared" si="82"/>
        <v>-1</v>
      </c>
      <c r="AM245" s="2">
        <v>0</v>
      </c>
      <c r="AN245" s="2">
        <v>0</v>
      </c>
      <c r="AO245" s="2">
        <v>0</v>
      </c>
      <c r="AP245" s="2">
        <v>0</v>
      </c>
      <c r="AQ245" s="29">
        <v>0</v>
      </c>
      <c r="AR245" s="31">
        <f t="shared" si="77"/>
        <v>0</v>
      </c>
      <c r="AS245" s="2">
        <v>0</v>
      </c>
      <c r="AT245" s="2">
        <v>973.94</v>
      </c>
      <c r="AU245" s="2">
        <v>121.74</v>
      </c>
      <c r="AV245" s="2">
        <v>3195.48</v>
      </c>
      <c r="AW245" s="29">
        <v>1553.24</v>
      </c>
      <c r="AX245" s="31">
        <f t="shared" si="78"/>
        <v>5844.4</v>
      </c>
      <c r="AY245" s="5">
        <f t="shared" si="83"/>
        <v>0</v>
      </c>
      <c r="AZ245" s="5">
        <f t="shared" si="83"/>
        <v>-973.94</v>
      </c>
      <c r="BA245" s="5">
        <f t="shared" si="83"/>
        <v>-121.74</v>
      </c>
      <c r="BB245" s="5">
        <f t="shared" si="83"/>
        <v>-3195.48</v>
      </c>
      <c r="BC245" s="33">
        <f t="shared" si="83"/>
        <v>-1553.24</v>
      </c>
      <c r="BD245" s="34">
        <f t="shared" si="83"/>
        <v>-5844.4</v>
      </c>
      <c r="BE245" s="7" t="e">
        <f t="shared" si="84"/>
        <v>#DIV/0!</v>
      </c>
      <c r="BF245" s="7">
        <f t="shared" si="84"/>
        <v>-1</v>
      </c>
      <c r="BG245" s="7">
        <f t="shared" si="84"/>
        <v>-1</v>
      </c>
      <c r="BH245" s="7">
        <f t="shared" si="84"/>
        <v>-1</v>
      </c>
      <c r="BI245" s="36">
        <f t="shared" si="84"/>
        <v>-1</v>
      </c>
      <c r="BJ245" s="37">
        <f t="shared" si="84"/>
        <v>-1</v>
      </c>
      <c r="BK245" s="38">
        <f t="shared" si="85"/>
        <v>0</v>
      </c>
      <c r="BL245" s="38">
        <f t="shared" si="85"/>
        <v>0</v>
      </c>
      <c r="BM245" s="38">
        <f t="shared" si="85"/>
        <v>0</v>
      </c>
      <c r="BN245" s="38">
        <f t="shared" si="85"/>
        <v>0</v>
      </c>
      <c r="BO245" s="39">
        <f t="shared" si="85"/>
        <v>0</v>
      </c>
      <c r="BP245" s="40">
        <f t="shared" si="85"/>
        <v>0</v>
      </c>
      <c r="BQ245" s="38">
        <f t="shared" si="86"/>
        <v>0</v>
      </c>
      <c r="BR245" s="38">
        <f t="shared" si="86"/>
        <v>0.20108601395713757</v>
      </c>
      <c r="BS245" s="38">
        <f t="shared" si="86"/>
        <v>0.53145326756013445</v>
      </c>
      <c r="BT245" s="38">
        <f t="shared" si="86"/>
        <v>0.31520914610388012</v>
      </c>
      <c r="BU245" s="39">
        <f t="shared" si="86"/>
        <v>0.28832313932227616</v>
      </c>
      <c r="BV245" s="40">
        <f t="shared" si="86"/>
        <v>0.28374634114132602</v>
      </c>
      <c r="BW245" s="38">
        <f t="shared" si="87"/>
        <v>0</v>
      </c>
      <c r="BX245" s="38">
        <f t="shared" si="87"/>
        <v>-0.20108601395713757</v>
      </c>
      <c r="BY245" s="38">
        <f t="shared" si="87"/>
        <v>-0.53145326756013445</v>
      </c>
      <c r="BZ245" s="38">
        <f t="shared" si="87"/>
        <v>-0.31520914610388012</v>
      </c>
      <c r="CA245" s="39">
        <f t="shared" si="87"/>
        <v>-0.28832313932227616</v>
      </c>
      <c r="CB245" s="40">
        <f t="shared" si="87"/>
        <v>-0.28374634114132602</v>
      </c>
      <c r="CC245" s="2">
        <f t="shared" si="88"/>
        <v>0</v>
      </c>
      <c r="CD245" s="2">
        <f t="shared" si="88"/>
        <v>-2010.8601395713756</v>
      </c>
      <c r="CE245" s="2">
        <f t="shared" si="88"/>
        <v>-5314.5326756013446</v>
      </c>
      <c r="CF245" s="2">
        <f t="shared" si="88"/>
        <v>-3152.0914610388013</v>
      </c>
      <c r="CG245" s="29">
        <f t="shared" si="88"/>
        <v>-2883.2313932227617</v>
      </c>
      <c r="CH245" s="31">
        <f t="shared" si="88"/>
        <v>-2837.46341141326</v>
      </c>
      <c r="CI245" s="40">
        <f>IFERROR(M245/'Class Sum-WR'!M245,0)</f>
        <v>0</v>
      </c>
    </row>
    <row r="246" spans="1:87" hidden="1" outlineLevel="1" x14ac:dyDescent="0.2">
      <c r="A246" t="s">
        <v>46</v>
      </c>
      <c r="B246" t="s">
        <v>46</v>
      </c>
      <c r="C246" t="s">
        <v>100</v>
      </c>
      <c r="D246" t="s">
        <v>100</v>
      </c>
      <c r="E246" t="s">
        <v>98</v>
      </c>
      <c r="F246" s="27">
        <f t="shared" si="79"/>
        <v>46251</v>
      </c>
      <c r="G246" s="60" t="s">
        <v>36</v>
      </c>
      <c r="H246" s="28">
        <v>0</v>
      </c>
      <c r="I246" s="2">
        <v>0</v>
      </c>
      <c r="J246" s="2">
        <v>0</v>
      </c>
      <c r="K246" s="2">
        <v>0</v>
      </c>
      <c r="L246" s="29">
        <v>0</v>
      </c>
      <c r="M246" s="30">
        <f t="shared" si="75"/>
        <v>0</v>
      </c>
      <c r="N246" t="s">
        <v>49</v>
      </c>
      <c r="O246" t="s">
        <v>49</v>
      </c>
      <c r="P246" t="s">
        <v>100</v>
      </c>
      <c r="Q246" t="s">
        <v>100</v>
      </c>
      <c r="R246" t="s">
        <v>98</v>
      </c>
      <c r="S246" s="27">
        <f t="shared" si="80"/>
        <v>45887</v>
      </c>
      <c r="T246" s="60" t="s">
        <v>36</v>
      </c>
      <c r="U246" s="28">
        <v>0</v>
      </c>
      <c r="V246" s="2">
        <v>3087.43</v>
      </c>
      <c r="W246" s="2">
        <v>363.22</v>
      </c>
      <c r="X246" s="2">
        <v>8375.59</v>
      </c>
      <c r="Y246" s="29">
        <v>4520.2</v>
      </c>
      <c r="Z246" s="31">
        <f t="shared" si="76"/>
        <v>16346.439999999999</v>
      </c>
      <c r="AA246" s="32">
        <f t="shared" si="81"/>
        <v>0</v>
      </c>
      <c r="AB246" s="5">
        <f t="shared" si="81"/>
        <v>-3087.43</v>
      </c>
      <c r="AC246" s="5">
        <f t="shared" si="81"/>
        <v>-363.22</v>
      </c>
      <c r="AD246" s="5">
        <f t="shared" si="81"/>
        <v>-8375.59</v>
      </c>
      <c r="AE246" s="33">
        <f t="shared" si="81"/>
        <v>-4520.2</v>
      </c>
      <c r="AF246" s="34">
        <f t="shared" si="81"/>
        <v>-16346.439999999999</v>
      </c>
      <c r="AG246" s="35" t="e">
        <f t="shared" si="82"/>
        <v>#DIV/0!</v>
      </c>
      <c r="AH246" s="7">
        <f t="shared" si="82"/>
        <v>-1</v>
      </c>
      <c r="AI246" s="7">
        <f t="shared" si="82"/>
        <v>-1</v>
      </c>
      <c r="AJ246" s="7">
        <f t="shared" si="82"/>
        <v>-1</v>
      </c>
      <c r="AK246" s="36">
        <f t="shared" si="82"/>
        <v>-1</v>
      </c>
      <c r="AL246" s="37">
        <f t="shared" si="82"/>
        <v>-1</v>
      </c>
      <c r="AM246" s="2">
        <v>0</v>
      </c>
      <c r="AN246" s="2">
        <v>0</v>
      </c>
      <c r="AO246" s="2">
        <v>0</v>
      </c>
      <c r="AP246" s="2">
        <v>0</v>
      </c>
      <c r="AQ246" s="29">
        <v>0</v>
      </c>
      <c r="AR246" s="31">
        <f t="shared" si="77"/>
        <v>0</v>
      </c>
      <c r="AS246" s="2">
        <v>0</v>
      </c>
      <c r="AT246" s="2">
        <v>603.09</v>
      </c>
      <c r="AU246" s="2">
        <v>141.61000000000001</v>
      </c>
      <c r="AV246" s="2">
        <v>2281.08</v>
      </c>
      <c r="AW246" s="29">
        <v>1425.19</v>
      </c>
      <c r="AX246" s="31">
        <f t="shared" si="78"/>
        <v>4450.9699999999993</v>
      </c>
      <c r="AY246" s="5">
        <f t="shared" si="83"/>
        <v>0</v>
      </c>
      <c r="AZ246" s="5">
        <f t="shared" si="83"/>
        <v>-603.09</v>
      </c>
      <c r="BA246" s="5">
        <f t="shared" si="83"/>
        <v>-141.61000000000001</v>
      </c>
      <c r="BB246" s="5">
        <f t="shared" si="83"/>
        <v>-2281.08</v>
      </c>
      <c r="BC246" s="33">
        <f t="shared" si="83"/>
        <v>-1425.19</v>
      </c>
      <c r="BD246" s="34">
        <f t="shared" si="83"/>
        <v>-4450.9699999999993</v>
      </c>
      <c r="BE246" s="7" t="e">
        <f t="shared" si="84"/>
        <v>#DIV/0!</v>
      </c>
      <c r="BF246" s="7">
        <f t="shared" si="84"/>
        <v>-1</v>
      </c>
      <c r="BG246" s="7">
        <f t="shared" si="84"/>
        <v>-1</v>
      </c>
      <c r="BH246" s="7">
        <f t="shared" si="84"/>
        <v>-1</v>
      </c>
      <c r="BI246" s="36">
        <f t="shared" si="84"/>
        <v>-1</v>
      </c>
      <c r="BJ246" s="37">
        <f t="shared" si="84"/>
        <v>-1</v>
      </c>
      <c r="BK246" s="38">
        <f t="shared" si="85"/>
        <v>0</v>
      </c>
      <c r="BL246" s="38">
        <f t="shared" si="85"/>
        <v>0</v>
      </c>
      <c r="BM246" s="38">
        <f t="shared" si="85"/>
        <v>0</v>
      </c>
      <c r="BN246" s="38">
        <f t="shared" si="85"/>
        <v>0</v>
      </c>
      <c r="BO246" s="39">
        <f t="shared" si="85"/>
        <v>0</v>
      </c>
      <c r="BP246" s="40">
        <f t="shared" si="85"/>
        <v>0</v>
      </c>
      <c r="BQ246" s="38">
        <f t="shared" si="86"/>
        <v>0</v>
      </c>
      <c r="BR246" s="38">
        <f t="shared" si="86"/>
        <v>0.19533722222042282</v>
      </c>
      <c r="BS246" s="38">
        <f t="shared" si="86"/>
        <v>0.38987390562193713</v>
      </c>
      <c r="BT246" s="38">
        <f t="shared" si="86"/>
        <v>0.27234857484666752</v>
      </c>
      <c r="BU246" s="39">
        <f t="shared" si="86"/>
        <v>0.31529357108092565</v>
      </c>
      <c r="BV246" s="40">
        <f t="shared" si="86"/>
        <v>0.27228986861971166</v>
      </c>
      <c r="BW246" s="38">
        <f t="shared" si="87"/>
        <v>0</v>
      </c>
      <c r="BX246" s="38">
        <f t="shared" si="87"/>
        <v>-0.19533722222042282</v>
      </c>
      <c r="BY246" s="38">
        <f t="shared" si="87"/>
        <v>-0.38987390562193713</v>
      </c>
      <c r="BZ246" s="38">
        <f t="shared" si="87"/>
        <v>-0.27234857484666752</v>
      </c>
      <c r="CA246" s="39">
        <f t="shared" si="87"/>
        <v>-0.31529357108092565</v>
      </c>
      <c r="CB246" s="40">
        <f t="shared" si="87"/>
        <v>-0.27228986861971166</v>
      </c>
      <c r="CC246" s="2">
        <f t="shared" si="88"/>
        <v>0</v>
      </c>
      <c r="CD246" s="2">
        <f t="shared" si="88"/>
        <v>-1953.3722222042281</v>
      </c>
      <c r="CE246" s="2">
        <f t="shared" si="88"/>
        <v>-3898.7390562193714</v>
      </c>
      <c r="CF246" s="2">
        <f t="shared" si="88"/>
        <v>-2723.4857484666754</v>
      </c>
      <c r="CG246" s="29">
        <f t="shared" si="88"/>
        <v>-3152.9357108092563</v>
      </c>
      <c r="CH246" s="31">
        <f t="shared" si="88"/>
        <v>-2722.8986861971166</v>
      </c>
      <c r="CI246" s="40">
        <f>IFERROR(M246/'Class Sum-WR'!M246,0)</f>
        <v>0</v>
      </c>
    </row>
    <row r="247" spans="1:87" hidden="1" outlineLevel="1" x14ac:dyDescent="0.2">
      <c r="A247" t="s">
        <v>46</v>
      </c>
      <c r="B247" t="s">
        <v>46</v>
      </c>
      <c r="C247" t="s">
        <v>100</v>
      </c>
      <c r="D247" t="s">
        <v>100</v>
      </c>
      <c r="E247" t="s">
        <v>98</v>
      </c>
      <c r="F247" s="27">
        <f t="shared" si="79"/>
        <v>46252</v>
      </c>
      <c r="G247" s="60" t="s">
        <v>37</v>
      </c>
      <c r="H247" s="28">
        <v>0</v>
      </c>
      <c r="I247" s="2">
        <v>0</v>
      </c>
      <c r="J247" s="2">
        <v>0</v>
      </c>
      <c r="K247" s="2">
        <v>0</v>
      </c>
      <c r="L247" s="29">
        <v>0</v>
      </c>
      <c r="M247" s="30">
        <f t="shared" si="75"/>
        <v>0</v>
      </c>
      <c r="N247" t="s">
        <v>49</v>
      </c>
      <c r="O247" t="s">
        <v>49</v>
      </c>
      <c r="P247" t="s">
        <v>100</v>
      </c>
      <c r="Q247" t="s">
        <v>100</v>
      </c>
      <c r="R247" t="s">
        <v>98</v>
      </c>
      <c r="S247" s="27">
        <f t="shared" si="80"/>
        <v>45888</v>
      </c>
      <c r="T247" s="60" t="s">
        <v>37</v>
      </c>
      <c r="U247" s="28">
        <v>4.99</v>
      </c>
      <c r="V247" s="2">
        <v>3564.38</v>
      </c>
      <c r="W247" s="2">
        <v>111.5</v>
      </c>
      <c r="X247" s="2">
        <v>8574.02</v>
      </c>
      <c r="Y247" s="29">
        <v>5967.52</v>
      </c>
      <c r="Z247" s="31">
        <f t="shared" si="76"/>
        <v>18222.41</v>
      </c>
      <c r="AA247" s="32">
        <f t="shared" si="81"/>
        <v>-4.99</v>
      </c>
      <c r="AB247" s="5">
        <f t="shared" si="81"/>
        <v>-3564.38</v>
      </c>
      <c r="AC247" s="5">
        <f t="shared" si="81"/>
        <v>-111.5</v>
      </c>
      <c r="AD247" s="5">
        <f t="shared" si="81"/>
        <v>-8574.02</v>
      </c>
      <c r="AE247" s="33">
        <f t="shared" si="81"/>
        <v>-5967.52</v>
      </c>
      <c r="AF247" s="34">
        <f t="shared" si="81"/>
        <v>-18222.41</v>
      </c>
      <c r="AG247" s="35">
        <f t="shared" si="82"/>
        <v>-1</v>
      </c>
      <c r="AH247" s="7">
        <f t="shared" si="82"/>
        <v>-1</v>
      </c>
      <c r="AI247" s="7">
        <f t="shared" si="82"/>
        <v>-1</v>
      </c>
      <c r="AJ247" s="7">
        <f t="shared" si="82"/>
        <v>-1</v>
      </c>
      <c r="AK247" s="36">
        <f t="shared" si="82"/>
        <v>-1</v>
      </c>
      <c r="AL247" s="37">
        <f t="shared" si="82"/>
        <v>-1</v>
      </c>
      <c r="AM247" s="2">
        <v>0</v>
      </c>
      <c r="AN247" s="2">
        <v>0</v>
      </c>
      <c r="AO247" s="2">
        <v>0</v>
      </c>
      <c r="AP247" s="2">
        <v>0</v>
      </c>
      <c r="AQ247" s="29">
        <v>0</v>
      </c>
      <c r="AR247" s="31">
        <f t="shared" si="77"/>
        <v>0</v>
      </c>
      <c r="AS247" s="2">
        <v>4.99</v>
      </c>
      <c r="AT247" s="2">
        <v>780.72</v>
      </c>
      <c r="AU247" s="2">
        <v>51.6</v>
      </c>
      <c r="AV247" s="2">
        <v>2641.86</v>
      </c>
      <c r="AW247" s="29">
        <v>1845.43</v>
      </c>
      <c r="AX247" s="31">
        <f t="shared" si="78"/>
        <v>5324.6</v>
      </c>
      <c r="AY247" s="5">
        <f t="shared" si="83"/>
        <v>-4.99</v>
      </c>
      <c r="AZ247" s="5">
        <f t="shared" si="83"/>
        <v>-780.72</v>
      </c>
      <c r="BA247" s="5">
        <f t="shared" si="83"/>
        <v>-51.6</v>
      </c>
      <c r="BB247" s="5">
        <f t="shared" si="83"/>
        <v>-2641.86</v>
      </c>
      <c r="BC247" s="33">
        <f t="shared" si="83"/>
        <v>-1845.43</v>
      </c>
      <c r="BD247" s="34">
        <f t="shared" si="83"/>
        <v>-5324.6</v>
      </c>
      <c r="BE247" s="7">
        <f t="shared" si="84"/>
        <v>-1</v>
      </c>
      <c r="BF247" s="7">
        <f t="shared" si="84"/>
        <v>-1</v>
      </c>
      <c r="BG247" s="7">
        <f t="shared" si="84"/>
        <v>-1</v>
      </c>
      <c r="BH247" s="7">
        <f t="shared" si="84"/>
        <v>-1</v>
      </c>
      <c r="BI247" s="36">
        <f t="shared" si="84"/>
        <v>-1</v>
      </c>
      <c r="BJ247" s="37">
        <f t="shared" si="84"/>
        <v>-1</v>
      </c>
      <c r="BK247" s="38">
        <f t="shared" si="85"/>
        <v>0</v>
      </c>
      <c r="BL247" s="38">
        <f t="shared" si="85"/>
        <v>0</v>
      </c>
      <c r="BM247" s="38">
        <f t="shared" si="85"/>
        <v>0</v>
      </c>
      <c r="BN247" s="38">
        <f t="shared" si="85"/>
        <v>0</v>
      </c>
      <c r="BO247" s="39">
        <f t="shared" si="85"/>
        <v>0</v>
      </c>
      <c r="BP247" s="40">
        <f t="shared" si="85"/>
        <v>0</v>
      </c>
      <c r="BQ247" s="38">
        <f t="shared" si="86"/>
        <v>1</v>
      </c>
      <c r="BR247" s="38">
        <f t="shared" si="86"/>
        <v>0.21903388527598067</v>
      </c>
      <c r="BS247" s="38">
        <f t="shared" si="86"/>
        <v>0.462780269058296</v>
      </c>
      <c r="BT247" s="38">
        <f t="shared" si="86"/>
        <v>0.3081238438911969</v>
      </c>
      <c r="BU247" s="39">
        <f t="shared" si="86"/>
        <v>0.30924571681368473</v>
      </c>
      <c r="BV247" s="40">
        <f t="shared" si="86"/>
        <v>0.29220064744454771</v>
      </c>
      <c r="BW247" s="38">
        <f t="shared" si="87"/>
        <v>-1</v>
      </c>
      <c r="BX247" s="38">
        <f t="shared" si="87"/>
        <v>-0.21903388527598067</v>
      </c>
      <c r="BY247" s="38">
        <f t="shared" si="87"/>
        <v>-0.462780269058296</v>
      </c>
      <c r="BZ247" s="38">
        <f t="shared" si="87"/>
        <v>-0.3081238438911969</v>
      </c>
      <c r="CA247" s="39">
        <f t="shared" si="87"/>
        <v>-0.30924571681368473</v>
      </c>
      <c r="CB247" s="40">
        <f t="shared" si="87"/>
        <v>-0.29220064744454771</v>
      </c>
      <c r="CC247" s="2">
        <f t="shared" si="88"/>
        <v>-10000</v>
      </c>
      <c r="CD247" s="2">
        <f t="shared" si="88"/>
        <v>-2190.3388527598067</v>
      </c>
      <c r="CE247" s="2">
        <f t="shared" si="88"/>
        <v>-4627.8026905829602</v>
      </c>
      <c r="CF247" s="2">
        <f t="shared" si="88"/>
        <v>-3081.2384389119688</v>
      </c>
      <c r="CG247" s="29">
        <f t="shared" si="88"/>
        <v>-3092.4571681368475</v>
      </c>
      <c r="CH247" s="31">
        <f t="shared" si="88"/>
        <v>-2922.0064744454771</v>
      </c>
      <c r="CI247" s="40">
        <f>IFERROR(M247/'Class Sum-WR'!M247,0)</f>
        <v>0</v>
      </c>
    </row>
    <row r="248" spans="1:87" hidden="1" outlineLevel="1" x14ac:dyDescent="0.2">
      <c r="A248" t="s">
        <v>46</v>
      </c>
      <c r="B248" t="s">
        <v>46</v>
      </c>
      <c r="C248" t="s">
        <v>100</v>
      </c>
      <c r="D248" t="s">
        <v>100</v>
      </c>
      <c r="E248" t="s">
        <v>98</v>
      </c>
      <c r="F248" s="27">
        <f t="shared" si="79"/>
        <v>46253</v>
      </c>
      <c r="G248" s="60" t="s">
        <v>38</v>
      </c>
      <c r="H248" s="28">
        <v>0</v>
      </c>
      <c r="I248" s="2">
        <v>0</v>
      </c>
      <c r="J248" s="2">
        <v>0</v>
      </c>
      <c r="K248" s="2">
        <v>0</v>
      </c>
      <c r="L248" s="29">
        <v>0</v>
      </c>
      <c r="M248" s="30">
        <f t="shared" si="75"/>
        <v>0</v>
      </c>
      <c r="N248" t="s">
        <v>49</v>
      </c>
      <c r="O248" t="s">
        <v>49</v>
      </c>
      <c r="P248" t="s">
        <v>100</v>
      </c>
      <c r="Q248" t="s">
        <v>100</v>
      </c>
      <c r="R248" t="s">
        <v>98</v>
      </c>
      <c r="S248" s="27">
        <f t="shared" si="80"/>
        <v>45889</v>
      </c>
      <c r="T248" s="60" t="s">
        <v>38</v>
      </c>
      <c r="U248" s="28">
        <v>0</v>
      </c>
      <c r="V248" s="2">
        <v>4985.74</v>
      </c>
      <c r="W248" s="2">
        <v>-136.29</v>
      </c>
      <c r="X248" s="2">
        <v>9690.98</v>
      </c>
      <c r="Y248" s="29">
        <v>6341.5</v>
      </c>
      <c r="Z248" s="31">
        <f t="shared" si="76"/>
        <v>20881.93</v>
      </c>
      <c r="AA248" s="32">
        <f t="shared" si="81"/>
        <v>0</v>
      </c>
      <c r="AB248" s="5">
        <f t="shared" si="81"/>
        <v>-4985.74</v>
      </c>
      <c r="AC248" s="5">
        <f t="shared" si="81"/>
        <v>136.29</v>
      </c>
      <c r="AD248" s="5">
        <f t="shared" si="81"/>
        <v>-9690.98</v>
      </c>
      <c r="AE248" s="33">
        <f t="shared" si="81"/>
        <v>-6341.5</v>
      </c>
      <c r="AF248" s="34">
        <f t="shared" si="81"/>
        <v>-20881.93</v>
      </c>
      <c r="AG248" s="35" t="e">
        <f t="shared" si="82"/>
        <v>#DIV/0!</v>
      </c>
      <c r="AH248" s="7">
        <f t="shared" si="82"/>
        <v>-1</v>
      </c>
      <c r="AI248" s="7">
        <f t="shared" si="82"/>
        <v>-1</v>
      </c>
      <c r="AJ248" s="7">
        <f t="shared" si="82"/>
        <v>-1</v>
      </c>
      <c r="AK248" s="36">
        <f t="shared" si="82"/>
        <v>-1</v>
      </c>
      <c r="AL248" s="37">
        <f t="shared" si="82"/>
        <v>-1</v>
      </c>
      <c r="AM248" s="2">
        <v>0</v>
      </c>
      <c r="AN248" s="2">
        <v>0</v>
      </c>
      <c r="AO248" s="2">
        <v>0</v>
      </c>
      <c r="AP248" s="2">
        <v>0</v>
      </c>
      <c r="AQ248" s="29">
        <v>0</v>
      </c>
      <c r="AR248" s="31">
        <f t="shared" si="77"/>
        <v>0</v>
      </c>
      <c r="AS248" s="2">
        <v>0</v>
      </c>
      <c r="AT248" s="2">
        <v>1004.31</v>
      </c>
      <c r="AU248" s="2">
        <v>-189.2</v>
      </c>
      <c r="AV248" s="2">
        <v>2952.53</v>
      </c>
      <c r="AW248" s="29">
        <v>1934.19</v>
      </c>
      <c r="AX248" s="31">
        <f t="shared" si="78"/>
        <v>5701.83</v>
      </c>
      <c r="AY248" s="5">
        <f t="shared" si="83"/>
        <v>0</v>
      </c>
      <c r="AZ248" s="5">
        <f t="shared" si="83"/>
        <v>-1004.31</v>
      </c>
      <c r="BA248" s="5">
        <f t="shared" si="83"/>
        <v>189.2</v>
      </c>
      <c r="BB248" s="5">
        <f t="shared" si="83"/>
        <v>-2952.53</v>
      </c>
      <c r="BC248" s="33">
        <f t="shared" si="83"/>
        <v>-1934.19</v>
      </c>
      <c r="BD248" s="34">
        <f t="shared" si="83"/>
        <v>-5701.83</v>
      </c>
      <c r="BE248" s="7" t="e">
        <f t="shared" si="84"/>
        <v>#DIV/0!</v>
      </c>
      <c r="BF248" s="7">
        <f t="shared" si="84"/>
        <v>-1</v>
      </c>
      <c r="BG248" s="7">
        <f t="shared" si="84"/>
        <v>-1</v>
      </c>
      <c r="BH248" s="7">
        <f t="shared" si="84"/>
        <v>-1</v>
      </c>
      <c r="BI248" s="36">
        <f t="shared" si="84"/>
        <v>-1</v>
      </c>
      <c r="BJ248" s="37">
        <f t="shared" si="84"/>
        <v>-1</v>
      </c>
      <c r="BK248" s="38">
        <f t="shared" si="85"/>
        <v>0</v>
      </c>
      <c r="BL248" s="38">
        <f t="shared" si="85"/>
        <v>0</v>
      </c>
      <c r="BM248" s="38">
        <f t="shared" si="85"/>
        <v>0</v>
      </c>
      <c r="BN248" s="38">
        <f t="shared" si="85"/>
        <v>0</v>
      </c>
      <c r="BO248" s="39">
        <f t="shared" si="85"/>
        <v>0</v>
      </c>
      <c r="BP248" s="40">
        <f t="shared" si="85"/>
        <v>0</v>
      </c>
      <c r="BQ248" s="38">
        <f t="shared" si="86"/>
        <v>0</v>
      </c>
      <c r="BR248" s="38">
        <f t="shared" si="86"/>
        <v>0.20143649688912779</v>
      </c>
      <c r="BS248" s="38">
        <f t="shared" si="86"/>
        <v>1.3882163034705408</v>
      </c>
      <c r="BT248" s="38">
        <f t="shared" si="86"/>
        <v>0.30466784576998407</v>
      </c>
      <c r="BU248" s="39">
        <f t="shared" si="86"/>
        <v>0.30500512497043286</v>
      </c>
      <c r="BV248" s="40">
        <f t="shared" si="86"/>
        <v>0.2730509105240751</v>
      </c>
      <c r="BW248" s="38">
        <f t="shared" si="87"/>
        <v>0</v>
      </c>
      <c r="BX248" s="38">
        <f t="shared" si="87"/>
        <v>-0.20143649688912779</v>
      </c>
      <c r="BY248" s="38">
        <f t="shared" si="87"/>
        <v>-1.3882163034705408</v>
      </c>
      <c r="BZ248" s="38">
        <f t="shared" si="87"/>
        <v>-0.30466784576998407</v>
      </c>
      <c r="CA248" s="39">
        <f t="shared" si="87"/>
        <v>-0.30500512497043286</v>
      </c>
      <c r="CB248" s="40">
        <f t="shared" si="87"/>
        <v>-0.2730509105240751</v>
      </c>
      <c r="CC248" s="2">
        <f t="shared" si="88"/>
        <v>0</v>
      </c>
      <c r="CD248" s="2">
        <f t="shared" si="88"/>
        <v>-2014.3649688912778</v>
      </c>
      <c r="CE248" s="2">
        <f t="shared" si="88"/>
        <v>-13882.163034705409</v>
      </c>
      <c r="CF248" s="2">
        <f t="shared" si="88"/>
        <v>-3046.6784576998407</v>
      </c>
      <c r="CG248" s="29">
        <f t="shared" si="88"/>
        <v>-3050.0512497043287</v>
      </c>
      <c r="CH248" s="31">
        <f t="shared" si="88"/>
        <v>-2730.5091052407511</v>
      </c>
      <c r="CI248" s="40">
        <f>IFERROR(M248/'Class Sum-WR'!M248,0)</f>
        <v>0</v>
      </c>
    </row>
    <row r="249" spans="1:87" hidden="1" outlineLevel="1" x14ac:dyDescent="0.2">
      <c r="A249" t="s">
        <v>46</v>
      </c>
      <c r="B249" t="s">
        <v>46</v>
      </c>
      <c r="C249" t="s">
        <v>100</v>
      </c>
      <c r="D249" t="s">
        <v>100</v>
      </c>
      <c r="E249" t="s">
        <v>98</v>
      </c>
      <c r="F249" s="27">
        <f t="shared" si="79"/>
        <v>46254</v>
      </c>
      <c r="G249" s="60" t="s">
        <v>39</v>
      </c>
      <c r="H249" s="28">
        <v>0</v>
      </c>
      <c r="I249" s="2">
        <v>0</v>
      </c>
      <c r="J249" s="2">
        <v>0</v>
      </c>
      <c r="K249" s="2">
        <v>0</v>
      </c>
      <c r="L249" s="29">
        <v>0</v>
      </c>
      <c r="M249" s="30">
        <f t="shared" si="75"/>
        <v>0</v>
      </c>
      <c r="N249" t="s">
        <v>49</v>
      </c>
      <c r="O249" t="s">
        <v>49</v>
      </c>
      <c r="P249" t="s">
        <v>100</v>
      </c>
      <c r="Q249" t="s">
        <v>100</v>
      </c>
      <c r="R249" t="s">
        <v>98</v>
      </c>
      <c r="S249" s="27">
        <f t="shared" si="80"/>
        <v>45890</v>
      </c>
      <c r="T249" s="60" t="s">
        <v>39</v>
      </c>
      <c r="U249" s="28">
        <v>19.989999999999998</v>
      </c>
      <c r="V249" s="2">
        <v>7359.28</v>
      </c>
      <c r="W249" s="2">
        <v>148.1</v>
      </c>
      <c r="X249" s="2">
        <v>17308.23</v>
      </c>
      <c r="Y249" s="29">
        <v>11495.63</v>
      </c>
      <c r="Z249" s="31">
        <f t="shared" si="76"/>
        <v>36331.229999999996</v>
      </c>
      <c r="AA249" s="32">
        <f t="shared" si="81"/>
        <v>-19.989999999999998</v>
      </c>
      <c r="AB249" s="5">
        <f t="shared" si="81"/>
        <v>-7359.28</v>
      </c>
      <c r="AC249" s="5">
        <f t="shared" si="81"/>
        <v>-148.1</v>
      </c>
      <c r="AD249" s="5">
        <f t="shared" si="81"/>
        <v>-17308.23</v>
      </c>
      <c r="AE249" s="33">
        <f t="shared" si="81"/>
        <v>-11495.63</v>
      </c>
      <c r="AF249" s="34">
        <f t="shared" si="81"/>
        <v>-36331.229999999996</v>
      </c>
      <c r="AG249" s="35">
        <f t="shared" si="82"/>
        <v>-1</v>
      </c>
      <c r="AH249" s="7">
        <f t="shared" si="82"/>
        <v>-1</v>
      </c>
      <c r="AI249" s="7">
        <f t="shared" si="82"/>
        <v>-1</v>
      </c>
      <c r="AJ249" s="7">
        <f t="shared" si="82"/>
        <v>-1</v>
      </c>
      <c r="AK249" s="36">
        <f t="shared" si="82"/>
        <v>-1</v>
      </c>
      <c r="AL249" s="37">
        <f t="shared" si="82"/>
        <v>-1</v>
      </c>
      <c r="AM249" s="2">
        <v>0</v>
      </c>
      <c r="AN249" s="2">
        <v>0</v>
      </c>
      <c r="AO249" s="2">
        <v>0</v>
      </c>
      <c r="AP249" s="2">
        <v>0</v>
      </c>
      <c r="AQ249" s="29">
        <v>0</v>
      </c>
      <c r="AR249" s="31">
        <f t="shared" si="77"/>
        <v>0</v>
      </c>
      <c r="AS249" s="2">
        <v>19.989999999999998</v>
      </c>
      <c r="AT249" s="2">
        <v>1516.71</v>
      </c>
      <c r="AU249" s="2">
        <v>-56.57</v>
      </c>
      <c r="AV249" s="2">
        <v>5288.92</v>
      </c>
      <c r="AW249" s="29">
        <v>3388.91</v>
      </c>
      <c r="AX249" s="31">
        <f t="shared" si="78"/>
        <v>10157.959999999999</v>
      </c>
      <c r="AY249" s="5">
        <f t="shared" si="83"/>
        <v>-19.989999999999998</v>
      </c>
      <c r="AZ249" s="5">
        <f t="shared" si="83"/>
        <v>-1516.71</v>
      </c>
      <c r="BA249" s="5">
        <f t="shared" si="83"/>
        <v>56.57</v>
      </c>
      <c r="BB249" s="5">
        <f t="shared" si="83"/>
        <v>-5288.92</v>
      </c>
      <c r="BC249" s="33">
        <f t="shared" si="83"/>
        <v>-3388.91</v>
      </c>
      <c r="BD249" s="34">
        <f t="shared" si="83"/>
        <v>-10157.959999999999</v>
      </c>
      <c r="BE249" s="7">
        <f t="shared" si="84"/>
        <v>-1</v>
      </c>
      <c r="BF249" s="7">
        <f t="shared" si="84"/>
        <v>-1</v>
      </c>
      <c r="BG249" s="7">
        <f t="shared" si="84"/>
        <v>-1</v>
      </c>
      <c r="BH249" s="7">
        <f t="shared" si="84"/>
        <v>-1</v>
      </c>
      <c r="BI249" s="36">
        <f t="shared" si="84"/>
        <v>-1</v>
      </c>
      <c r="BJ249" s="37">
        <f t="shared" si="84"/>
        <v>-1</v>
      </c>
      <c r="BK249" s="38">
        <f t="shared" si="85"/>
        <v>0</v>
      </c>
      <c r="BL249" s="38">
        <f t="shared" si="85"/>
        <v>0</v>
      </c>
      <c r="BM249" s="38">
        <f t="shared" si="85"/>
        <v>0</v>
      </c>
      <c r="BN249" s="38">
        <f t="shared" si="85"/>
        <v>0</v>
      </c>
      <c r="BO249" s="39">
        <f t="shared" si="85"/>
        <v>0</v>
      </c>
      <c r="BP249" s="40">
        <f t="shared" si="85"/>
        <v>0</v>
      </c>
      <c r="BQ249" s="38">
        <f t="shared" si="86"/>
        <v>1</v>
      </c>
      <c r="BR249" s="38">
        <f t="shared" si="86"/>
        <v>0.20609488971747236</v>
      </c>
      <c r="BS249" s="38">
        <f t="shared" si="86"/>
        <v>-0.38197164078325457</v>
      </c>
      <c r="BT249" s="38">
        <f t="shared" si="86"/>
        <v>0.30557255132384997</v>
      </c>
      <c r="BU249" s="39">
        <f t="shared" si="86"/>
        <v>0.29479985002996789</v>
      </c>
      <c r="BV249" s="40">
        <f t="shared" si="86"/>
        <v>0.27959306635090525</v>
      </c>
      <c r="BW249" s="38">
        <f t="shared" si="87"/>
        <v>-1</v>
      </c>
      <c r="BX249" s="38">
        <f t="shared" si="87"/>
        <v>-0.20609488971747236</v>
      </c>
      <c r="BY249" s="38">
        <f t="shared" si="87"/>
        <v>0.38197164078325457</v>
      </c>
      <c r="BZ249" s="38">
        <f t="shared" si="87"/>
        <v>-0.30557255132384997</v>
      </c>
      <c r="CA249" s="39">
        <f t="shared" si="87"/>
        <v>-0.29479985002996789</v>
      </c>
      <c r="CB249" s="40">
        <f t="shared" si="87"/>
        <v>-0.27959306635090525</v>
      </c>
      <c r="CC249" s="2">
        <f t="shared" si="88"/>
        <v>-10000</v>
      </c>
      <c r="CD249" s="2">
        <f t="shared" si="88"/>
        <v>-2060.9488971747237</v>
      </c>
      <c r="CE249" s="2">
        <f t="shared" si="88"/>
        <v>3819.7164078325459</v>
      </c>
      <c r="CF249" s="2">
        <f t="shared" si="88"/>
        <v>-3055.7255132384998</v>
      </c>
      <c r="CG249" s="29">
        <f t="shared" si="88"/>
        <v>-2947.9985002996791</v>
      </c>
      <c r="CH249" s="31">
        <f t="shared" si="88"/>
        <v>-2795.9306635090525</v>
      </c>
      <c r="CI249" s="40">
        <f>IFERROR(M249/'Class Sum-WR'!M249,0)</f>
        <v>0</v>
      </c>
    </row>
    <row r="250" spans="1:87" hidden="1" outlineLevel="1" x14ac:dyDescent="0.2">
      <c r="A250" t="s">
        <v>46</v>
      </c>
      <c r="B250" t="s">
        <v>46</v>
      </c>
      <c r="C250" t="s">
        <v>100</v>
      </c>
      <c r="D250" t="s">
        <v>100</v>
      </c>
      <c r="E250" t="s">
        <v>98</v>
      </c>
      <c r="F250" s="27">
        <f t="shared" si="79"/>
        <v>46255</v>
      </c>
      <c r="G250" s="60" t="s">
        <v>40</v>
      </c>
      <c r="H250" s="28">
        <v>0</v>
      </c>
      <c r="I250" s="2">
        <v>0</v>
      </c>
      <c r="J250" s="2">
        <v>0</v>
      </c>
      <c r="K250" s="2">
        <v>0</v>
      </c>
      <c r="L250" s="29">
        <v>0</v>
      </c>
      <c r="M250" s="30">
        <f t="shared" si="75"/>
        <v>0</v>
      </c>
      <c r="N250" t="s">
        <v>49</v>
      </c>
      <c r="O250" t="s">
        <v>49</v>
      </c>
      <c r="P250" t="s">
        <v>100</v>
      </c>
      <c r="Q250" t="s">
        <v>100</v>
      </c>
      <c r="R250" t="s">
        <v>98</v>
      </c>
      <c r="S250" s="27">
        <f t="shared" si="80"/>
        <v>45891</v>
      </c>
      <c r="T250" s="60" t="s">
        <v>40</v>
      </c>
      <c r="U250" s="28">
        <v>0</v>
      </c>
      <c r="V250" s="2">
        <v>10641.73</v>
      </c>
      <c r="W250" s="2">
        <v>538.71</v>
      </c>
      <c r="X250" s="2">
        <v>19221.330000000002</v>
      </c>
      <c r="Y250" s="29">
        <v>10305.6</v>
      </c>
      <c r="Z250" s="31">
        <f t="shared" si="76"/>
        <v>40707.370000000003</v>
      </c>
      <c r="AA250" s="32">
        <f t="shared" si="81"/>
        <v>0</v>
      </c>
      <c r="AB250" s="5">
        <f t="shared" si="81"/>
        <v>-10641.73</v>
      </c>
      <c r="AC250" s="5">
        <f t="shared" si="81"/>
        <v>-538.71</v>
      </c>
      <c r="AD250" s="5">
        <f t="shared" si="81"/>
        <v>-19221.330000000002</v>
      </c>
      <c r="AE250" s="33">
        <f t="shared" si="81"/>
        <v>-10305.6</v>
      </c>
      <c r="AF250" s="34">
        <f t="shared" si="81"/>
        <v>-40707.370000000003</v>
      </c>
      <c r="AG250" s="35" t="e">
        <f t="shared" si="82"/>
        <v>#DIV/0!</v>
      </c>
      <c r="AH250" s="7">
        <f t="shared" si="82"/>
        <v>-1</v>
      </c>
      <c r="AI250" s="7">
        <f t="shared" si="82"/>
        <v>-1</v>
      </c>
      <c r="AJ250" s="7">
        <f t="shared" si="82"/>
        <v>-1</v>
      </c>
      <c r="AK250" s="36">
        <f t="shared" si="82"/>
        <v>-1</v>
      </c>
      <c r="AL250" s="37">
        <f t="shared" si="82"/>
        <v>-1</v>
      </c>
      <c r="AM250" s="2">
        <v>0</v>
      </c>
      <c r="AN250" s="2">
        <v>0</v>
      </c>
      <c r="AO250" s="2">
        <v>0</v>
      </c>
      <c r="AP250" s="2">
        <v>0</v>
      </c>
      <c r="AQ250" s="29">
        <v>0</v>
      </c>
      <c r="AR250" s="31">
        <f t="shared" si="77"/>
        <v>0</v>
      </c>
      <c r="AS250" s="2">
        <v>0</v>
      </c>
      <c r="AT250" s="2">
        <v>2182.34</v>
      </c>
      <c r="AU250" s="2">
        <v>289.45999999999998</v>
      </c>
      <c r="AV250" s="2">
        <v>5890.57</v>
      </c>
      <c r="AW250" s="29">
        <v>3087.17</v>
      </c>
      <c r="AX250" s="31">
        <f t="shared" si="78"/>
        <v>11449.539999999999</v>
      </c>
      <c r="AY250" s="5">
        <f t="shared" si="83"/>
        <v>0</v>
      </c>
      <c r="AZ250" s="5">
        <f t="shared" si="83"/>
        <v>-2182.34</v>
      </c>
      <c r="BA250" s="5">
        <f t="shared" si="83"/>
        <v>-289.45999999999998</v>
      </c>
      <c r="BB250" s="5">
        <f t="shared" si="83"/>
        <v>-5890.57</v>
      </c>
      <c r="BC250" s="33">
        <f t="shared" si="83"/>
        <v>-3087.17</v>
      </c>
      <c r="BD250" s="34">
        <f t="shared" si="83"/>
        <v>-11449.539999999999</v>
      </c>
      <c r="BE250" s="7" t="e">
        <f t="shared" si="84"/>
        <v>#DIV/0!</v>
      </c>
      <c r="BF250" s="7">
        <f t="shared" si="84"/>
        <v>-1</v>
      </c>
      <c r="BG250" s="7">
        <f t="shared" si="84"/>
        <v>-1</v>
      </c>
      <c r="BH250" s="7">
        <f t="shared" si="84"/>
        <v>-1</v>
      </c>
      <c r="BI250" s="36">
        <f t="shared" si="84"/>
        <v>-1</v>
      </c>
      <c r="BJ250" s="37">
        <f t="shared" si="84"/>
        <v>-1</v>
      </c>
      <c r="BK250" s="38">
        <f t="shared" si="85"/>
        <v>0</v>
      </c>
      <c r="BL250" s="38">
        <f t="shared" si="85"/>
        <v>0</v>
      </c>
      <c r="BM250" s="38">
        <f t="shared" si="85"/>
        <v>0</v>
      </c>
      <c r="BN250" s="38">
        <f t="shared" si="85"/>
        <v>0</v>
      </c>
      <c r="BO250" s="39">
        <f t="shared" si="85"/>
        <v>0</v>
      </c>
      <c r="BP250" s="40">
        <f t="shared" si="85"/>
        <v>0</v>
      </c>
      <c r="BQ250" s="38">
        <f t="shared" si="86"/>
        <v>0</v>
      </c>
      <c r="BR250" s="38">
        <f t="shared" si="86"/>
        <v>0.20507379909093731</v>
      </c>
      <c r="BS250" s="38">
        <f t="shared" si="86"/>
        <v>0.5373206363349482</v>
      </c>
      <c r="BT250" s="38">
        <f t="shared" si="86"/>
        <v>0.3064600628572528</v>
      </c>
      <c r="BU250" s="39">
        <f t="shared" si="86"/>
        <v>0.29956237385499146</v>
      </c>
      <c r="BV250" s="40">
        <f t="shared" si="86"/>
        <v>0.28126454742716117</v>
      </c>
      <c r="BW250" s="38">
        <f t="shared" si="87"/>
        <v>0</v>
      </c>
      <c r="BX250" s="38">
        <f t="shared" si="87"/>
        <v>-0.20507379909093731</v>
      </c>
      <c r="BY250" s="38">
        <f t="shared" si="87"/>
        <v>-0.5373206363349482</v>
      </c>
      <c r="BZ250" s="38">
        <f t="shared" si="87"/>
        <v>-0.3064600628572528</v>
      </c>
      <c r="CA250" s="39">
        <f t="shared" si="87"/>
        <v>-0.29956237385499146</v>
      </c>
      <c r="CB250" s="40">
        <f t="shared" si="87"/>
        <v>-0.28126454742716117</v>
      </c>
      <c r="CC250" s="2">
        <f t="shared" si="88"/>
        <v>0</v>
      </c>
      <c r="CD250" s="2">
        <f t="shared" si="88"/>
        <v>-2050.7379909093734</v>
      </c>
      <c r="CE250" s="2">
        <f t="shared" si="88"/>
        <v>-5373.2063633494818</v>
      </c>
      <c r="CF250" s="2">
        <f t="shared" si="88"/>
        <v>-3064.600628572528</v>
      </c>
      <c r="CG250" s="29">
        <f t="shared" si="88"/>
        <v>-2995.6237385499144</v>
      </c>
      <c r="CH250" s="31">
        <f t="shared" si="88"/>
        <v>-2812.6454742716119</v>
      </c>
      <c r="CI250" s="40">
        <f>IFERROR(M250/'Class Sum-WR'!M250,0)</f>
        <v>0</v>
      </c>
    </row>
    <row r="251" spans="1:87" ht="13.5" hidden="1" outlineLevel="1" thickBot="1" x14ac:dyDescent="0.25">
      <c r="A251" t="s">
        <v>46</v>
      </c>
      <c r="B251" t="s">
        <v>46</v>
      </c>
      <c r="C251" t="s">
        <v>100</v>
      </c>
      <c r="D251" t="s">
        <v>100</v>
      </c>
      <c r="E251" t="s">
        <v>98</v>
      </c>
      <c r="F251" s="41">
        <f t="shared" si="79"/>
        <v>46256</v>
      </c>
      <c r="G251" s="61" t="s">
        <v>41</v>
      </c>
      <c r="H251" s="43">
        <v>0</v>
      </c>
      <c r="I251" s="44">
        <v>0</v>
      </c>
      <c r="J251" s="44">
        <v>0</v>
      </c>
      <c r="K251" s="44">
        <v>0</v>
      </c>
      <c r="L251" s="45">
        <v>0</v>
      </c>
      <c r="M251" s="46">
        <f t="shared" si="75"/>
        <v>0</v>
      </c>
      <c r="N251" t="s">
        <v>49</v>
      </c>
      <c r="O251" t="s">
        <v>49</v>
      </c>
      <c r="P251" t="s">
        <v>100</v>
      </c>
      <c r="Q251" t="s">
        <v>100</v>
      </c>
      <c r="R251" t="s">
        <v>98</v>
      </c>
      <c r="S251" s="41">
        <f t="shared" si="80"/>
        <v>45892</v>
      </c>
      <c r="T251" s="61" t="s">
        <v>41</v>
      </c>
      <c r="U251" s="43">
        <v>0</v>
      </c>
      <c r="V251" s="44">
        <v>10489.37</v>
      </c>
      <c r="W251" s="44">
        <v>879.12</v>
      </c>
      <c r="X251" s="44">
        <v>22387.81</v>
      </c>
      <c r="Y251" s="45">
        <v>9202.02</v>
      </c>
      <c r="Z251" s="47">
        <f t="shared" si="76"/>
        <v>42958.320000000007</v>
      </c>
      <c r="AA251" s="48">
        <f t="shared" si="81"/>
        <v>0</v>
      </c>
      <c r="AB251" s="49">
        <f t="shared" si="81"/>
        <v>-10489.37</v>
      </c>
      <c r="AC251" s="49">
        <f t="shared" si="81"/>
        <v>-879.12</v>
      </c>
      <c r="AD251" s="49">
        <f t="shared" si="81"/>
        <v>-22387.81</v>
      </c>
      <c r="AE251" s="50">
        <f t="shared" si="81"/>
        <v>-9202.02</v>
      </c>
      <c r="AF251" s="51">
        <f t="shared" si="81"/>
        <v>-42958.320000000007</v>
      </c>
      <c r="AG251" s="52" t="e">
        <f t="shared" si="82"/>
        <v>#DIV/0!</v>
      </c>
      <c r="AH251" s="53">
        <f t="shared" si="82"/>
        <v>-1</v>
      </c>
      <c r="AI251" s="53">
        <f t="shared" si="82"/>
        <v>-1</v>
      </c>
      <c r="AJ251" s="53">
        <f t="shared" si="82"/>
        <v>-1</v>
      </c>
      <c r="AK251" s="54">
        <f t="shared" si="82"/>
        <v>-1</v>
      </c>
      <c r="AL251" s="55">
        <f t="shared" si="82"/>
        <v>-1</v>
      </c>
      <c r="AM251" s="44">
        <v>0</v>
      </c>
      <c r="AN251" s="44">
        <v>0</v>
      </c>
      <c r="AO251" s="44">
        <v>0</v>
      </c>
      <c r="AP251" s="44">
        <v>0</v>
      </c>
      <c r="AQ251" s="45">
        <v>0</v>
      </c>
      <c r="AR251" s="47">
        <f t="shared" si="77"/>
        <v>0</v>
      </c>
      <c r="AS251" s="44">
        <v>0</v>
      </c>
      <c r="AT251" s="44">
        <v>2218.2199999999998</v>
      </c>
      <c r="AU251" s="44">
        <v>477.57</v>
      </c>
      <c r="AV251" s="44">
        <v>7008.86</v>
      </c>
      <c r="AW251" s="45">
        <v>2838.13</v>
      </c>
      <c r="AX251" s="47">
        <f t="shared" si="78"/>
        <v>12542.779999999999</v>
      </c>
      <c r="AY251" s="49">
        <f t="shared" si="83"/>
        <v>0</v>
      </c>
      <c r="AZ251" s="49">
        <f t="shared" si="83"/>
        <v>-2218.2199999999998</v>
      </c>
      <c r="BA251" s="49">
        <f t="shared" si="83"/>
        <v>-477.57</v>
      </c>
      <c r="BB251" s="49">
        <f t="shared" si="83"/>
        <v>-7008.86</v>
      </c>
      <c r="BC251" s="50">
        <f t="shared" si="83"/>
        <v>-2838.13</v>
      </c>
      <c r="BD251" s="51">
        <f t="shared" si="83"/>
        <v>-12542.779999999999</v>
      </c>
      <c r="BE251" s="53" t="e">
        <f t="shared" si="84"/>
        <v>#DIV/0!</v>
      </c>
      <c r="BF251" s="53">
        <f t="shared" si="84"/>
        <v>-1</v>
      </c>
      <c r="BG251" s="53">
        <f t="shared" si="84"/>
        <v>-1</v>
      </c>
      <c r="BH251" s="53">
        <f t="shared" si="84"/>
        <v>-1</v>
      </c>
      <c r="BI251" s="54">
        <f t="shared" si="84"/>
        <v>-1</v>
      </c>
      <c r="BJ251" s="55">
        <f t="shared" si="84"/>
        <v>-1</v>
      </c>
      <c r="BK251" s="56">
        <f t="shared" si="85"/>
        <v>0</v>
      </c>
      <c r="BL251" s="56">
        <f t="shared" si="85"/>
        <v>0</v>
      </c>
      <c r="BM251" s="56">
        <f t="shared" si="85"/>
        <v>0</v>
      </c>
      <c r="BN251" s="56">
        <f t="shared" si="85"/>
        <v>0</v>
      </c>
      <c r="BO251" s="57">
        <f t="shared" si="85"/>
        <v>0</v>
      </c>
      <c r="BP251" s="58">
        <f t="shared" si="85"/>
        <v>0</v>
      </c>
      <c r="BQ251" s="56">
        <f t="shared" si="86"/>
        <v>0</v>
      </c>
      <c r="BR251" s="56">
        <f t="shared" si="86"/>
        <v>0.21147313899690826</v>
      </c>
      <c r="BS251" s="56">
        <f t="shared" si="86"/>
        <v>0.54323641823641822</v>
      </c>
      <c r="BT251" s="56">
        <f t="shared" si="86"/>
        <v>0.31306590506172777</v>
      </c>
      <c r="BU251" s="57">
        <f t="shared" si="86"/>
        <v>0.30842467197419698</v>
      </c>
      <c r="BV251" s="58">
        <f t="shared" si="86"/>
        <v>0.29197557073926533</v>
      </c>
      <c r="BW251" s="56">
        <f t="shared" si="87"/>
        <v>0</v>
      </c>
      <c r="BX251" s="56">
        <f t="shared" si="87"/>
        <v>-0.21147313899690826</v>
      </c>
      <c r="BY251" s="56">
        <f t="shared" si="87"/>
        <v>-0.54323641823641822</v>
      </c>
      <c r="BZ251" s="56">
        <f t="shared" si="87"/>
        <v>-0.31306590506172777</v>
      </c>
      <c r="CA251" s="57">
        <f t="shared" si="87"/>
        <v>-0.30842467197419698</v>
      </c>
      <c r="CB251" s="58">
        <f t="shared" si="87"/>
        <v>-0.29197557073926533</v>
      </c>
      <c r="CC251" s="44">
        <f t="shared" si="88"/>
        <v>0</v>
      </c>
      <c r="CD251" s="44">
        <f t="shared" si="88"/>
        <v>-2114.7313899690826</v>
      </c>
      <c r="CE251" s="44">
        <f t="shared" si="88"/>
        <v>-5432.3641823641819</v>
      </c>
      <c r="CF251" s="44">
        <f t="shared" si="88"/>
        <v>-3130.6590506172779</v>
      </c>
      <c r="CG251" s="45">
        <f t="shared" si="88"/>
        <v>-3084.2467197419696</v>
      </c>
      <c r="CH251" s="47">
        <f t="shared" si="88"/>
        <v>-2919.7557073926532</v>
      </c>
      <c r="CI251" s="58">
        <f>IFERROR(M251/'Class Sum-WR'!M251,0)</f>
        <v>0</v>
      </c>
    </row>
    <row r="252" spans="1:87" hidden="1" outlineLevel="1" x14ac:dyDescent="0.2">
      <c r="A252" t="s">
        <v>46</v>
      </c>
      <c r="B252" t="s">
        <v>46</v>
      </c>
      <c r="C252" t="s">
        <v>100</v>
      </c>
      <c r="D252" t="s">
        <v>100</v>
      </c>
      <c r="E252" t="s">
        <v>99</v>
      </c>
      <c r="F252" s="27">
        <f t="shared" si="79"/>
        <v>46257</v>
      </c>
      <c r="G252" s="60" t="s">
        <v>35</v>
      </c>
      <c r="H252" s="28">
        <v>0</v>
      </c>
      <c r="I252" s="2">
        <v>0</v>
      </c>
      <c r="J252" s="2">
        <v>0</v>
      </c>
      <c r="K252" s="2">
        <v>0</v>
      </c>
      <c r="L252" s="29">
        <v>0</v>
      </c>
      <c r="M252" s="30">
        <f t="shared" si="75"/>
        <v>0</v>
      </c>
      <c r="N252" t="s">
        <v>49</v>
      </c>
      <c r="O252" t="s">
        <v>49</v>
      </c>
      <c r="P252" t="s">
        <v>100</v>
      </c>
      <c r="Q252" t="s">
        <v>100</v>
      </c>
      <c r="R252" t="s">
        <v>99</v>
      </c>
      <c r="S252" s="27">
        <f t="shared" si="80"/>
        <v>45893</v>
      </c>
      <c r="T252" s="60" t="s">
        <v>35</v>
      </c>
      <c r="U252" s="28">
        <v>0</v>
      </c>
      <c r="V252" s="2">
        <v>4291.75</v>
      </c>
      <c r="W252" s="2">
        <v>47.94</v>
      </c>
      <c r="X252" s="2">
        <v>7821.33</v>
      </c>
      <c r="Y252" s="29">
        <v>6227.71</v>
      </c>
      <c r="Z252" s="31">
        <f t="shared" si="76"/>
        <v>18388.73</v>
      </c>
      <c r="AA252" s="32">
        <f t="shared" si="81"/>
        <v>0</v>
      </c>
      <c r="AB252" s="5">
        <f t="shared" si="81"/>
        <v>-4291.75</v>
      </c>
      <c r="AC252" s="5">
        <f t="shared" si="81"/>
        <v>-47.94</v>
      </c>
      <c r="AD252" s="5">
        <f t="shared" si="81"/>
        <v>-7821.33</v>
      </c>
      <c r="AE252" s="33">
        <f t="shared" si="81"/>
        <v>-6227.71</v>
      </c>
      <c r="AF252" s="34">
        <f t="shared" si="81"/>
        <v>-18388.73</v>
      </c>
      <c r="AG252" s="35" t="e">
        <f t="shared" si="82"/>
        <v>#DIV/0!</v>
      </c>
      <c r="AH252" s="7">
        <f t="shared" si="82"/>
        <v>-1</v>
      </c>
      <c r="AI252" s="7">
        <f t="shared" si="82"/>
        <v>-1</v>
      </c>
      <c r="AJ252" s="7">
        <f t="shared" si="82"/>
        <v>-1</v>
      </c>
      <c r="AK252" s="36">
        <f t="shared" si="82"/>
        <v>-1</v>
      </c>
      <c r="AL252" s="37">
        <f t="shared" si="82"/>
        <v>-1</v>
      </c>
      <c r="AM252" s="2">
        <v>0</v>
      </c>
      <c r="AN252" s="2">
        <v>0</v>
      </c>
      <c r="AO252" s="2">
        <v>0</v>
      </c>
      <c r="AP252" s="2">
        <v>0</v>
      </c>
      <c r="AQ252" s="29">
        <v>0</v>
      </c>
      <c r="AR252" s="31">
        <f t="shared" si="77"/>
        <v>0</v>
      </c>
      <c r="AS252" s="2">
        <v>0</v>
      </c>
      <c r="AT252" s="2">
        <v>878.54</v>
      </c>
      <c r="AU252" s="2">
        <v>-41.76</v>
      </c>
      <c r="AV252" s="2">
        <v>2338.02</v>
      </c>
      <c r="AW252" s="29">
        <v>1889.91</v>
      </c>
      <c r="AX252" s="31">
        <f t="shared" si="78"/>
        <v>5064.71</v>
      </c>
      <c r="AY252" s="5">
        <f t="shared" si="83"/>
        <v>0</v>
      </c>
      <c r="AZ252" s="5">
        <f t="shared" si="83"/>
        <v>-878.54</v>
      </c>
      <c r="BA252" s="5">
        <f t="shared" si="83"/>
        <v>41.76</v>
      </c>
      <c r="BB252" s="5">
        <f t="shared" si="83"/>
        <v>-2338.02</v>
      </c>
      <c r="BC252" s="33">
        <f t="shared" si="83"/>
        <v>-1889.91</v>
      </c>
      <c r="BD252" s="34">
        <f t="shared" si="83"/>
        <v>-5064.71</v>
      </c>
      <c r="BE252" s="7" t="e">
        <f t="shared" si="84"/>
        <v>#DIV/0!</v>
      </c>
      <c r="BF252" s="7">
        <f t="shared" si="84"/>
        <v>-1</v>
      </c>
      <c r="BG252" s="7">
        <f t="shared" si="84"/>
        <v>-1</v>
      </c>
      <c r="BH252" s="7">
        <f t="shared" si="84"/>
        <v>-1</v>
      </c>
      <c r="BI252" s="36">
        <f t="shared" si="84"/>
        <v>-1</v>
      </c>
      <c r="BJ252" s="37">
        <f t="shared" si="84"/>
        <v>-1</v>
      </c>
      <c r="BK252" s="38">
        <f t="shared" si="85"/>
        <v>0</v>
      </c>
      <c r="BL252" s="38">
        <f t="shared" si="85"/>
        <v>0</v>
      </c>
      <c r="BM252" s="38">
        <f t="shared" si="85"/>
        <v>0</v>
      </c>
      <c r="BN252" s="38">
        <f t="shared" si="85"/>
        <v>0</v>
      </c>
      <c r="BO252" s="39">
        <f t="shared" si="85"/>
        <v>0</v>
      </c>
      <c r="BP252" s="40">
        <f t="shared" si="85"/>
        <v>0</v>
      </c>
      <c r="BQ252" s="38">
        <f t="shared" si="86"/>
        <v>0</v>
      </c>
      <c r="BR252" s="38">
        <f t="shared" si="86"/>
        <v>0.20470437467233646</v>
      </c>
      <c r="BS252" s="38">
        <f t="shared" si="86"/>
        <v>-0.87108886107634542</v>
      </c>
      <c r="BT252" s="38">
        <f t="shared" si="86"/>
        <v>0.29892869882743728</v>
      </c>
      <c r="BU252" s="39">
        <f t="shared" si="86"/>
        <v>0.30346788787531853</v>
      </c>
      <c r="BV252" s="40">
        <f t="shared" si="86"/>
        <v>0.27542467587484293</v>
      </c>
      <c r="BW252" s="38">
        <f t="shared" si="87"/>
        <v>0</v>
      </c>
      <c r="BX252" s="38">
        <f t="shared" si="87"/>
        <v>-0.20470437467233646</v>
      </c>
      <c r="BY252" s="38">
        <f t="shared" si="87"/>
        <v>0.87108886107634542</v>
      </c>
      <c r="BZ252" s="38">
        <f t="shared" si="87"/>
        <v>-0.29892869882743728</v>
      </c>
      <c r="CA252" s="39">
        <f t="shared" si="87"/>
        <v>-0.30346788787531853</v>
      </c>
      <c r="CB252" s="40">
        <f t="shared" si="87"/>
        <v>-0.27542467587484293</v>
      </c>
      <c r="CC252" s="2">
        <f t="shared" si="88"/>
        <v>0</v>
      </c>
      <c r="CD252" s="2">
        <f t="shared" si="88"/>
        <v>-2047.0437467233646</v>
      </c>
      <c r="CE252" s="2">
        <f t="shared" si="88"/>
        <v>8710.8886107634535</v>
      </c>
      <c r="CF252" s="2">
        <f t="shared" si="88"/>
        <v>-2989.2869882743726</v>
      </c>
      <c r="CG252" s="29">
        <f t="shared" si="88"/>
        <v>-3034.6788787531855</v>
      </c>
      <c r="CH252" s="31">
        <f t="shared" si="88"/>
        <v>-2754.2467587484293</v>
      </c>
      <c r="CI252" s="40">
        <f>IFERROR(M252/'Class Sum-WR'!M252,0)</f>
        <v>0</v>
      </c>
    </row>
    <row r="253" spans="1:87" hidden="1" outlineLevel="1" x14ac:dyDescent="0.2">
      <c r="A253" t="s">
        <v>46</v>
      </c>
      <c r="B253" t="s">
        <v>46</v>
      </c>
      <c r="C253" t="s">
        <v>100</v>
      </c>
      <c r="D253" t="s">
        <v>100</v>
      </c>
      <c r="E253" t="s">
        <v>99</v>
      </c>
      <c r="F253" s="27">
        <f t="shared" si="79"/>
        <v>46258</v>
      </c>
      <c r="G253" s="60" t="s">
        <v>36</v>
      </c>
      <c r="H253" s="28">
        <v>0</v>
      </c>
      <c r="I253" s="2">
        <v>0</v>
      </c>
      <c r="J253" s="2">
        <v>0</v>
      </c>
      <c r="K253" s="2">
        <v>0</v>
      </c>
      <c r="L253" s="29">
        <v>0</v>
      </c>
      <c r="M253" s="30">
        <f t="shared" si="75"/>
        <v>0</v>
      </c>
      <c r="N253" t="s">
        <v>49</v>
      </c>
      <c r="O253" t="s">
        <v>49</v>
      </c>
      <c r="P253" t="s">
        <v>100</v>
      </c>
      <c r="Q253" t="s">
        <v>100</v>
      </c>
      <c r="R253" t="s">
        <v>99</v>
      </c>
      <c r="S253" s="27">
        <f t="shared" si="80"/>
        <v>45894</v>
      </c>
      <c r="T253" s="60" t="s">
        <v>36</v>
      </c>
      <c r="U253" s="28">
        <v>0</v>
      </c>
      <c r="V253" s="2">
        <v>2887.42</v>
      </c>
      <c r="W253" s="2">
        <v>109.13</v>
      </c>
      <c r="X253" s="2">
        <v>5483.7</v>
      </c>
      <c r="Y253" s="29">
        <v>5279.78</v>
      </c>
      <c r="Z253" s="31">
        <f t="shared" si="76"/>
        <v>13760.029999999999</v>
      </c>
      <c r="AA253" s="32">
        <f t="shared" si="81"/>
        <v>0</v>
      </c>
      <c r="AB253" s="5">
        <f t="shared" si="81"/>
        <v>-2887.42</v>
      </c>
      <c r="AC253" s="5">
        <f t="shared" si="81"/>
        <v>-109.13</v>
      </c>
      <c r="AD253" s="5">
        <f t="shared" si="81"/>
        <v>-5483.7</v>
      </c>
      <c r="AE253" s="33">
        <f t="shared" si="81"/>
        <v>-5279.78</v>
      </c>
      <c r="AF253" s="34">
        <f t="shared" si="81"/>
        <v>-13760.029999999999</v>
      </c>
      <c r="AG253" s="35" t="e">
        <f t="shared" si="82"/>
        <v>#DIV/0!</v>
      </c>
      <c r="AH253" s="7">
        <f t="shared" si="82"/>
        <v>-1</v>
      </c>
      <c r="AI253" s="7">
        <f t="shared" si="82"/>
        <v>-1</v>
      </c>
      <c r="AJ253" s="7">
        <f t="shared" si="82"/>
        <v>-1</v>
      </c>
      <c r="AK253" s="36">
        <f t="shared" si="82"/>
        <v>-1</v>
      </c>
      <c r="AL253" s="37">
        <f t="shared" si="82"/>
        <v>-1</v>
      </c>
      <c r="AM253" s="2">
        <v>0</v>
      </c>
      <c r="AN253" s="2">
        <v>0</v>
      </c>
      <c r="AO253" s="2">
        <v>0</v>
      </c>
      <c r="AP253" s="2">
        <v>0</v>
      </c>
      <c r="AQ253" s="29">
        <v>0</v>
      </c>
      <c r="AR253" s="31">
        <f t="shared" si="77"/>
        <v>0</v>
      </c>
      <c r="AS253" s="2">
        <v>0</v>
      </c>
      <c r="AT253" s="2">
        <v>552.74</v>
      </c>
      <c r="AU253" s="2">
        <v>40.76</v>
      </c>
      <c r="AV253" s="2">
        <v>1520.36</v>
      </c>
      <c r="AW253" s="29">
        <v>1495.39</v>
      </c>
      <c r="AX253" s="31">
        <f t="shared" si="78"/>
        <v>3609.25</v>
      </c>
      <c r="AY253" s="5">
        <f t="shared" si="83"/>
        <v>0</v>
      </c>
      <c r="AZ253" s="5">
        <f t="shared" si="83"/>
        <v>-552.74</v>
      </c>
      <c r="BA253" s="5">
        <f t="shared" si="83"/>
        <v>-40.76</v>
      </c>
      <c r="BB253" s="5">
        <f t="shared" si="83"/>
        <v>-1520.36</v>
      </c>
      <c r="BC253" s="33">
        <f t="shared" si="83"/>
        <v>-1495.39</v>
      </c>
      <c r="BD253" s="34">
        <f t="shared" si="83"/>
        <v>-3609.25</v>
      </c>
      <c r="BE253" s="7" t="e">
        <f t="shared" si="84"/>
        <v>#DIV/0!</v>
      </c>
      <c r="BF253" s="7">
        <f t="shared" si="84"/>
        <v>-1</v>
      </c>
      <c r="BG253" s="7">
        <f t="shared" si="84"/>
        <v>-1</v>
      </c>
      <c r="BH253" s="7">
        <f t="shared" si="84"/>
        <v>-1</v>
      </c>
      <c r="BI253" s="36">
        <f t="shared" si="84"/>
        <v>-1</v>
      </c>
      <c r="BJ253" s="37">
        <f t="shared" si="84"/>
        <v>-1</v>
      </c>
      <c r="BK253" s="38">
        <f t="shared" si="85"/>
        <v>0</v>
      </c>
      <c r="BL253" s="38">
        <f t="shared" si="85"/>
        <v>0</v>
      </c>
      <c r="BM253" s="38">
        <f t="shared" si="85"/>
        <v>0</v>
      </c>
      <c r="BN253" s="38">
        <f t="shared" si="85"/>
        <v>0</v>
      </c>
      <c r="BO253" s="39">
        <f t="shared" si="85"/>
        <v>0</v>
      </c>
      <c r="BP253" s="40">
        <f t="shared" si="85"/>
        <v>0</v>
      </c>
      <c r="BQ253" s="38">
        <f t="shared" si="86"/>
        <v>0</v>
      </c>
      <c r="BR253" s="38">
        <f t="shared" si="86"/>
        <v>0.19143041192483254</v>
      </c>
      <c r="BS253" s="38">
        <f t="shared" si="86"/>
        <v>0.37349949601392834</v>
      </c>
      <c r="BT253" s="38">
        <f t="shared" si="86"/>
        <v>0.27725076134726551</v>
      </c>
      <c r="BU253" s="39">
        <f t="shared" si="86"/>
        <v>0.28322960426381405</v>
      </c>
      <c r="BV253" s="40">
        <f t="shared" si="86"/>
        <v>0.26229957347476718</v>
      </c>
      <c r="BW253" s="38">
        <f t="shared" si="87"/>
        <v>0</v>
      </c>
      <c r="BX253" s="38">
        <f t="shared" si="87"/>
        <v>-0.19143041192483254</v>
      </c>
      <c r="BY253" s="38">
        <f t="shared" si="87"/>
        <v>-0.37349949601392834</v>
      </c>
      <c r="BZ253" s="38">
        <f t="shared" si="87"/>
        <v>-0.27725076134726551</v>
      </c>
      <c r="CA253" s="39">
        <f t="shared" si="87"/>
        <v>-0.28322960426381405</v>
      </c>
      <c r="CB253" s="40">
        <f t="shared" si="87"/>
        <v>-0.26229957347476718</v>
      </c>
      <c r="CC253" s="2">
        <f t="shared" si="88"/>
        <v>0</v>
      </c>
      <c r="CD253" s="2">
        <f t="shared" si="88"/>
        <v>-1914.3041192483254</v>
      </c>
      <c r="CE253" s="2">
        <f t="shared" si="88"/>
        <v>-3734.9949601392836</v>
      </c>
      <c r="CF253" s="2">
        <f t="shared" si="88"/>
        <v>-2772.5076134726551</v>
      </c>
      <c r="CG253" s="29">
        <f t="shared" si="88"/>
        <v>-2832.2960426381405</v>
      </c>
      <c r="CH253" s="31">
        <f t="shared" si="88"/>
        <v>-2622.9957347476716</v>
      </c>
      <c r="CI253" s="40">
        <f>IFERROR(M253/'Class Sum-WR'!M253,0)</f>
        <v>0</v>
      </c>
    </row>
    <row r="254" spans="1:87" hidden="1" outlineLevel="1" x14ac:dyDescent="0.2">
      <c r="A254" t="s">
        <v>46</v>
      </c>
      <c r="B254" t="s">
        <v>46</v>
      </c>
      <c r="C254" t="s">
        <v>100</v>
      </c>
      <c r="D254" t="s">
        <v>100</v>
      </c>
      <c r="E254" t="s">
        <v>99</v>
      </c>
      <c r="F254" s="27">
        <f t="shared" si="79"/>
        <v>46259</v>
      </c>
      <c r="G254" s="60" t="s">
        <v>37</v>
      </c>
      <c r="H254" s="28">
        <v>0</v>
      </c>
      <c r="I254" s="2">
        <v>0</v>
      </c>
      <c r="J254" s="2">
        <v>0</v>
      </c>
      <c r="K254" s="2">
        <v>0</v>
      </c>
      <c r="L254" s="29">
        <v>0</v>
      </c>
      <c r="M254" s="30">
        <f t="shared" si="75"/>
        <v>0</v>
      </c>
      <c r="N254" t="s">
        <v>49</v>
      </c>
      <c r="O254" t="s">
        <v>49</v>
      </c>
      <c r="P254" t="s">
        <v>100</v>
      </c>
      <c r="Q254" t="s">
        <v>100</v>
      </c>
      <c r="R254" t="s">
        <v>99</v>
      </c>
      <c r="S254" s="27">
        <f t="shared" si="80"/>
        <v>45895</v>
      </c>
      <c r="T254" s="60" t="s">
        <v>37</v>
      </c>
      <c r="U254" s="28">
        <v>0</v>
      </c>
      <c r="V254" s="2">
        <v>3615.98</v>
      </c>
      <c r="W254" s="2">
        <v>583.46</v>
      </c>
      <c r="X254" s="2">
        <v>8057.8</v>
      </c>
      <c r="Y254" s="29">
        <v>6665.9</v>
      </c>
      <c r="Z254" s="31">
        <f t="shared" si="76"/>
        <v>18923.14</v>
      </c>
      <c r="AA254" s="32">
        <f t="shared" si="81"/>
        <v>0</v>
      </c>
      <c r="AB254" s="5">
        <f t="shared" si="81"/>
        <v>-3615.98</v>
      </c>
      <c r="AC254" s="5">
        <f t="shared" si="81"/>
        <v>-583.46</v>
      </c>
      <c r="AD254" s="5">
        <f t="shared" si="81"/>
        <v>-8057.8</v>
      </c>
      <c r="AE254" s="33">
        <f t="shared" si="81"/>
        <v>-6665.9</v>
      </c>
      <c r="AF254" s="34">
        <f t="shared" si="81"/>
        <v>-18923.14</v>
      </c>
      <c r="AG254" s="35" t="e">
        <f t="shared" si="82"/>
        <v>#DIV/0!</v>
      </c>
      <c r="AH254" s="7">
        <f t="shared" si="82"/>
        <v>-1</v>
      </c>
      <c r="AI254" s="7">
        <f t="shared" si="82"/>
        <v>-1</v>
      </c>
      <c r="AJ254" s="7">
        <f t="shared" si="82"/>
        <v>-1</v>
      </c>
      <c r="AK254" s="36">
        <f t="shared" si="82"/>
        <v>-1</v>
      </c>
      <c r="AL254" s="37">
        <f t="shared" si="82"/>
        <v>-1</v>
      </c>
      <c r="AM254" s="2">
        <v>0</v>
      </c>
      <c r="AN254" s="2">
        <v>0</v>
      </c>
      <c r="AO254" s="2">
        <v>0</v>
      </c>
      <c r="AP254" s="2">
        <v>0</v>
      </c>
      <c r="AQ254" s="29">
        <v>0</v>
      </c>
      <c r="AR254" s="31">
        <f t="shared" si="77"/>
        <v>0</v>
      </c>
      <c r="AS254" s="2">
        <v>0</v>
      </c>
      <c r="AT254" s="2">
        <v>725.43</v>
      </c>
      <c r="AU254" s="2">
        <v>452.88</v>
      </c>
      <c r="AV254" s="2">
        <v>2429.46</v>
      </c>
      <c r="AW254" s="29">
        <v>1839.71</v>
      </c>
      <c r="AX254" s="31">
        <f t="shared" si="78"/>
        <v>5447.48</v>
      </c>
      <c r="AY254" s="5">
        <f t="shared" si="83"/>
        <v>0</v>
      </c>
      <c r="AZ254" s="5">
        <f t="shared" si="83"/>
        <v>-725.43</v>
      </c>
      <c r="BA254" s="5">
        <f t="shared" si="83"/>
        <v>-452.88</v>
      </c>
      <c r="BB254" s="5">
        <f t="shared" si="83"/>
        <v>-2429.46</v>
      </c>
      <c r="BC254" s="33">
        <f t="shared" si="83"/>
        <v>-1839.71</v>
      </c>
      <c r="BD254" s="34">
        <f t="shared" si="83"/>
        <v>-5447.48</v>
      </c>
      <c r="BE254" s="7" t="e">
        <f t="shared" si="84"/>
        <v>#DIV/0!</v>
      </c>
      <c r="BF254" s="7">
        <f t="shared" si="84"/>
        <v>-1</v>
      </c>
      <c r="BG254" s="7">
        <f t="shared" si="84"/>
        <v>-1</v>
      </c>
      <c r="BH254" s="7">
        <f t="shared" si="84"/>
        <v>-1</v>
      </c>
      <c r="BI254" s="36">
        <f t="shared" si="84"/>
        <v>-1</v>
      </c>
      <c r="BJ254" s="37">
        <f t="shared" si="84"/>
        <v>-1</v>
      </c>
      <c r="BK254" s="38">
        <f t="shared" si="85"/>
        <v>0</v>
      </c>
      <c r="BL254" s="38">
        <f t="shared" si="85"/>
        <v>0</v>
      </c>
      <c r="BM254" s="38">
        <f t="shared" si="85"/>
        <v>0</v>
      </c>
      <c r="BN254" s="38">
        <f t="shared" si="85"/>
        <v>0</v>
      </c>
      <c r="BO254" s="39">
        <f t="shared" si="85"/>
        <v>0</v>
      </c>
      <c r="BP254" s="40">
        <f t="shared" si="85"/>
        <v>0</v>
      </c>
      <c r="BQ254" s="38">
        <f t="shared" si="86"/>
        <v>0</v>
      </c>
      <c r="BR254" s="38">
        <f t="shared" si="86"/>
        <v>0.20061781315162139</v>
      </c>
      <c r="BS254" s="38">
        <f t="shared" si="86"/>
        <v>0.77619716861481503</v>
      </c>
      <c r="BT254" s="38">
        <f t="shared" si="86"/>
        <v>0.30150413264166398</v>
      </c>
      <c r="BU254" s="39">
        <f t="shared" si="86"/>
        <v>0.27598823864744448</v>
      </c>
      <c r="BV254" s="40">
        <f t="shared" si="86"/>
        <v>0.28787399976959427</v>
      </c>
      <c r="BW254" s="38">
        <f t="shared" si="87"/>
        <v>0</v>
      </c>
      <c r="BX254" s="38">
        <f t="shared" si="87"/>
        <v>-0.20061781315162139</v>
      </c>
      <c r="BY254" s="38">
        <f t="shared" si="87"/>
        <v>-0.77619716861481503</v>
      </c>
      <c r="BZ254" s="38">
        <f t="shared" si="87"/>
        <v>-0.30150413264166398</v>
      </c>
      <c r="CA254" s="39">
        <f t="shared" si="87"/>
        <v>-0.27598823864744448</v>
      </c>
      <c r="CB254" s="40">
        <f t="shared" si="87"/>
        <v>-0.28787399976959427</v>
      </c>
      <c r="CC254" s="2">
        <f t="shared" si="88"/>
        <v>0</v>
      </c>
      <c r="CD254" s="2">
        <f t="shared" si="88"/>
        <v>-2006.1781315162139</v>
      </c>
      <c r="CE254" s="2">
        <f t="shared" si="88"/>
        <v>-7761.9716861481502</v>
      </c>
      <c r="CF254" s="2">
        <f t="shared" si="88"/>
        <v>-3015.04132641664</v>
      </c>
      <c r="CG254" s="29">
        <f t="shared" si="88"/>
        <v>-2759.882386474445</v>
      </c>
      <c r="CH254" s="31">
        <f t="shared" si="88"/>
        <v>-2878.7399976959427</v>
      </c>
      <c r="CI254" s="40">
        <f>IFERROR(M254/'Class Sum-WR'!M254,0)</f>
        <v>0</v>
      </c>
    </row>
    <row r="255" spans="1:87" hidden="1" outlineLevel="1" x14ac:dyDescent="0.2">
      <c r="A255" t="s">
        <v>46</v>
      </c>
      <c r="B255" t="s">
        <v>46</v>
      </c>
      <c r="C255" t="s">
        <v>100</v>
      </c>
      <c r="D255" t="s">
        <v>100</v>
      </c>
      <c r="E255" t="s">
        <v>99</v>
      </c>
      <c r="F255" s="27">
        <f t="shared" si="79"/>
        <v>46260</v>
      </c>
      <c r="G255" s="60" t="s">
        <v>38</v>
      </c>
      <c r="H255" s="28">
        <v>0</v>
      </c>
      <c r="I255" s="2">
        <v>0</v>
      </c>
      <c r="J255" s="2">
        <v>0</v>
      </c>
      <c r="K255" s="2">
        <v>0</v>
      </c>
      <c r="L255" s="29">
        <v>0</v>
      </c>
      <c r="M255" s="30">
        <f t="shared" si="75"/>
        <v>0</v>
      </c>
      <c r="N255" t="s">
        <v>49</v>
      </c>
      <c r="O255" t="s">
        <v>49</v>
      </c>
      <c r="P255" t="s">
        <v>100</v>
      </c>
      <c r="Q255" t="s">
        <v>100</v>
      </c>
      <c r="R255" t="s">
        <v>99</v>
      </c>
      <c r="S255" s="27">
        <f t="shared" si="80"/>
        <v>45896</v>
      </c>
      <c r="T255" s="60" t="s">
        <v>38</v>
      </c>
      <c r="U255" s="28">
        <v>0</v>
      </c>
      <c r="V255" s="2">
        <v>5206.7700000000004</v>
      </c>
      <c r="W255" s="2">
        <v>-70.040000000000006</v>
      </c>
      <c r="X255" s="2">
        <v>9382.27</v>
      </c>
      <c r="Y255" s="29">
        <v>6595.18</v>
      </c>
      <c r="Z255" s="31">
        <f t="shared" si="76"/>
        <v>21114.18</v>
      </c>
      <c r="AA255" s="32">
        <f t="shared" si="81"/>
        <v>0</v>
      </c>
      <c r="AB255" s="5">
        <f t="shared" si="81"/>
        <v>-5206.7700000000004</v>
      </c>
      <c r="AC255" s="5">
        <f t="shared" si="81"/>
        <v>70.040000000000006</v>
      </c>
      <c r="AD255" s="5">
        <f t="shared" si="81"/>
        <v>-9382.27</v>
      </c>
      <c r="AE255" s="33">
        <f t="shared" si="81"/>
        <v>-6595.18</v>
      </c>
      <c r="AF255" s="34">
        <f t="shared" si="81"/>
        <v>-21114.18</v>
      </c>
      <c r="AG255" s="35" t="e">
        <f t="shared" si="82"/>
        <v>#DIV/0!</v>
      </c>
      <c r="AH255" s="7">
        <f t="shared" si="82"/>
        <v>-1</v>
      </c>
      <c r="AI255" s="7">
        <f t="shared" si="82"/>
        <v>-1</v>
      </c>
      <c r="AJ255" s="7">
        <f t="shared" si="82"/>
        <v>-1</v>
      </c>
      <c r="AK255" s="36">
        <f t="shared" si="82"/>
        <v>-1</v>
      </c>
      <c r="AL255" s="37">
        <f t="shared" si="82"/>
        <v>-1</v>
      </c>
      <c r="AM255" s="2">
        <v>0</v>
      </c>
      <c r="AN255" s="2">
        <v>0</v>
      </c>
      <c r="AO255" s="2">
        <v>0</v>
      </c>
      <c r="AP255" s="2">
        <v>0</v>
      </c>
      <c r="AQ255" s="29">
        <v>0</v>
      </c>
      <c r="AR255" s="31">
        <f t="shared" si="77"/>
        <v>0</v>
      </c>
      <c r="AS255" s="2">
        <v>0</v>
      </c>
      <c r="AT255" s="2">
        <v>1070.49</v>
      </c>
      <c r="AU255" s="2">
        <v>-72.180000000000007</v>
      </c>
      <c r="AV255" s="2">
        <v>2839.87</v>
      </c>
      <c r="AW255" s="29">
        <v>1937.76</v>
      </c>
      <c r="AX255" s="31">
        <f t="shared" si="78"/>
        <v>5775.94</v>
      </c>
      <c r="AY255" s="5">
        <f t="shared" si="83"/>
        <v>0</v>
      </c>
      <c r="AZ255" s="5">
        <f t="shared" si="83"/>
        <v>-1070.49</v>
      </c>
      <c r="BA255" s="5">
        <f t="shared" si="83"/>
        <v>72.180000000000007</v>
      </c>
      <c r="BB255" s="5">
        <f t="shared" si="83"/>
        <v>-2839.87</v>
      </c>
      <c r="BC255" s="33">
        <f t="shared" si="83"/>
        <v>-1937.76</v>
      </c>
      <c r="BD255" s="34">
        <f t="shared" si="83"/>
        <v>-5775.94</v>
      </c>
      <c r="BE255" s="7" t="e">
        <f t="shared" si="84"/>
        <v>#DIV/0!</v>
      </c>
      <c r="BF255" s="7">
        <f t="shared" si="84"/>
        <v>-1</v>
      </c>
      <c r="BG255" s="7">
        <f t="shared" si="84"/>
        <v>-1</v>
      </c>
      <c r="BH255" s="7">
        <f t="shared" si="84"/>
        <v>-1</v>
      </c>
      <c r="BI255" s="36">
        <f t="shared" si="84"/>
        <v>-1</v>
      </c>
      <c r="BJ255" s="37">
        <f t="shared" si="84"/>
        <v>-1</v>
      </c>
      <c r="BK255" s="38">
        <f t="shared" si="85"/>
        <v>0</v>
      </c>
      <c r="BL255" s="38">
        <f t="shared" si="85"/>
        <v>0</v>
      </c>
      <c r="BM255" s="38">
        <f t="shared" si="85"/>
        <v>0</v>
      </c>
      <c r="BN255" s="38">
        <f t="shared" si="85"/>
        <v>0</v>
      </c>
      <c r="BO255" s="39">
        <f t="shared" si="85"/>
        <v>0</v>
      </c>
      <c r="BP255" s="40">
        <f t="shared" si="85"/>
        <v>0</v>
      </c>
      <c r="BQ255" s="38">
        <f t="shared" si="86"/>
        <v>0</v>
      </c>
      <c r="BR255" s="38">
        <f t="shared" si="86"/>
        <v>0.20559579163281649</v>
      </c>
      <c r="BS255" s="38">
        <f t="shared" si="86"/>
        <v>1.0305539691604797</v>
      </c>
      <c r="BT255" s="38">
        <f t="shared" si="86"/>
        <v>0.30268474473661489</v>
      </c>
      <c r="BU255" s="39">
        <f t="shared" si="86"/>
        <v>0.29381457367350095</v>
      </c>
      <c r="BV255" s="40">
        <f t="shared" si="86"/>
        <v>0.27355739128869788</v>
      </c>
      <c r="BW255" s="38">
        <f t="shared" si="87"/>
        <v>0</v>
      </c>
      <c r="BX255" s="38">
        <f t="shared" si="87"/>
        <v>-0.20559579163281649</v>
      </c>
      <c r="BY255" s="38">
        <f t="shared" si="87"/>
        <v>-1.0305539691604797</v>
      </c>
      <c r="BZ255" s="38">
        <f t="shared" si="87"/>
        <v>-0.30268474473661489</v>
      </c>
      <c r="CA255" s="39">
        <f t="shared" si="87"/>
        <v>-0.29381457367350095</v>
      </c>
      <c r="CB255" s="40">
        <f t="shared" si="87"/>
        <v>-0.27355739128869788</v>
      </c>
      <c r="CC255" s="2">
        <f t="shared" si="88"/>
        <v>0</v>
      </c>
      <c r="CD255" s="2">
        <f t="shared" si="88"/>
        <v>-2055.9579163281651</v>
      </c>
      <c r="CE255" s="2">
        <f t="shared" si="88"/>
        <v>-10305.539691604798</v>
      </c>
      <c r="CF255" s="2">
        <f t="shared" si="88"/>
        <v>-3026.847447366149</v>
      </c>
      <c r="CG255" s="29">
        <f t="shared" si="88"/>
        <v>-2938.1457367350095</v>
      </c>
      <c r="CH255" s="31">
        <f t="shared" si="88"/>
        <v>-2735.5739128869786</v>
      </c>
      <c r="CI255" s="40">
        <f>IFERROR(M255/'Class Sum-WR'!M255,0)</f>
        <v>0</v>
      </c>
    </row>
    <row r="256" spans="1:87" hidden="1" outlineLevel="1" x14ac:dyDescent="0.2">
      <c r="A256" t="s">
        <v>46</v>
      </c>
      <c r="B256" t="s">
        <v>46</v>
      </c>
      <c r="C256" t="s">
        <v>100</v>
      </c>
      <c r="D256" t="s">
        <v>100</v>
      </c>
      <c r="E256" t="s">
        <v>99</v>
      </c>
      <c r="F256" s="27">
        <f t="shared" si="79"/>
        <v>46261</v>
      </c>
      <c r="G256" s="60" t="s">
        <v>39</v>
      </c>
      <c r="H256" s="28">
        <v>0</v>
      </c>
      <c r="I256" s="2">
        <v>0</v>
      </c>
      <c r="J256" s="2">
        <v>0</v>
      </c>
      <c r="K256" s="2">
        <v>0</v>
      </c>
      <c r="L256" s="29">
        <v>0</v>
      </c>
      <c r="M256" s="30">
        <f t="shared" si="75"/>
        <v>0</v>
      </c>
      <c r="N256" t="s">
        <v>49</v>
      </c>
      <c r="O256" t="s">
        <v>49</v>
      </c>
      <c r="P256" t="s">
        <v>100</v>
      </c>
      <c r="Q256" t="s">
        <v>100</v>
      </c>
      <c r="R256" t="s">
        <v>99</v>
      </c>
      <c r="S256" s="27">
        <f t="shared" si="80"/>
        <v>45897</v>
      </c>
      <c r="T256" s="60" t="s">
        <v>39</v>
      </c>
      <c r="U256" s="28">
        <v>-1365</v>
      </c>
      <c r="V256" s="2">
        <v>9062.02</v>
      </c>
      <c r="W256" s="2">
        <v>402.21</v>
      </c>
      <c r="X256" s="2">
        <v>17028.72</v>
      </c>
      <c r="Y256" s="29">
        <v>10806.4</v>
      </c>
      <c r="Z256" s="31">
        <f t="shared" si="76"/>
        <v>35934.35</v>
      </c>
      <c r="AA256" s="32">
        <f t="shared" si="81"/>
        <v>1365</v>
      </c>
      <c r="AB256" s="5">
        <f t="shared" si="81"/>
        <v>-9062.02</v>
      </c>
      <c r="AC256" s="5">
        <f t="shared" si="81"/>
        <v>-402.21</v>
      </c>
      <c r="AD256" s="5">
        <f t="shared" si="81"/>
        <v>-17028.72</v>
      </c>
      <c r="AE256" s="33">
        <f t="shared" si="81"/>
        <v>-10806.4</v>
      </c>
      <c r="AF256" s="34">
        <f t="shared" si="81"/>
        <v>-35934.35</v>
      </c>
      <c r="AG256" s="35">
        <f t="shared" si="82"/>
        <v>-1</v>
      </c>
      <c r="AH256" s="7">
        <f t="shared" si="82"/>
        <v>-1</v>
      </c>
      <c r="AI256" s="7">
        <f t="shared" si="82"/>
        <v>-1</v>
      </c>
      <c r="AJ256" s="7">
        <f t="shared" si="82"/>
        <v>-1</v>
      </c>
      <c r="AK256" s="36">
        <f t="shared" si="82"/>
        <v>-1</v>
      </c>
      <c r="AL256" s="37">
        <f t="shared" si="82"/>
        <v>-1</v>
      </c>
      <c r="AM256" s="2">
        <v>0</v>
      </c>
      <c r="AN256" s="2">
        <v>0</v>
      </c>
      <c r="AO256" s="2">
        <v>0</v>
      </c>
      <c r="AP256" s="2">
        <v>0</v>
      </c>
      <c r="AQ256" s="29">
        <v>0</v>
      </c>
      <c r="AR256" s="31">
        <f t="shared" si="77"/>
        <v>0</v>
      </c>
      <c r="AS256" s="2">
        <v>-1365</v>
      </c>
      <c r="AT256" s="2">
        <v>1843.2</v>
      </c>
      <c r="AU256" s="2">
        <v>156.32</v>
      </c>
      <c r="AV256" s="2">
        <v>5177.72</v>
      </c>
      <c r="AW256" s="29">
        <v>3220.22</v>
      </c>
      <c r="AX256" s="31">
        <f t="shared" si="78"/>
        <v>9032.4599999999991</v>
      </c>
      <c r="AY256" s="5">
        <f t="shared" si="83"/>
        <v>1365</v>
      </c>
      <c r="AZ256" s="5">
        <f t="shared" si="83"/>
        <v>-1843.2</v>
      </c>
      <c r="BA256" s="5">
        <f t="shared" si="83"/>
        <v>-156.32</v>
      </c>
      <c r="BB256" s="5">
        <f t="shared" si="83"/>
        <v>-5177.72</v>
      </c>
      <c r="BC256" s="33">
        <f t="shared" si="83"/>
        <v>-3220.22</v>
      </c>
      <c r="BD256" s="34">
        <f t="shared" si="83"/>
        <v>-9032.4599999999991</v>
      </c>
      <c r="BE256" s="7">
        <f t="shared" si="84"/>
        <v>-1</v>
      </c>
      <c r="BF256" s="7">
        <f t="shared" si="84"/>
        <v>-1</v>
      </c>
      <c r="BG256" s="7">
        <f t="shared" si="84"/>
        <v>-1</v>
      </c>
      <c r="BH256" s="7">
        <f t="shared" si="84"/>
        <v>-1</v>
      </c>
      <c r="BI256" s="36">
        <f t="shared" si="84"/>
        <v>-1</v>
      </c>
      <c r="BJ256" s="37">
        <f t="shared" si="84"/>
        <v>-1</v>
      </c>
      <c r="BK256" s="38">
        <f t="shared" si="85"/>
        <v>0</v>
      </c>
      <c r="BL256" s="38">
        <f t="shared" si="85"/>
        <v>0</v>
      </c>
      <c r="BM256" s="38">
        <f t="shared" si="85"/>
        <v>0</v>
      </c>
      <c r="BN256" s="38">
        <f t="shared" si="85"/>
        <v>0</v>
      </c>
      <c r="BO256" s="39">
        <f t="shared" si="85"/>
        <v>0</v>
      </c>
      <c r="BP256" s="40">
        <f t="shared" si="85"/>
        <v>0</v>
      </c>
      <c r="BQ256" s="38">
        <f t="shared" si="86"/>
        <v>1</v>
      </c>
      <c r="BR256" s="38">
        <f t="shared" si="86"/>
        <v>0.20339835930620326</v>
      </c>
      <c r="BS256" s="38">
        <f t="shared" si="86"/>
        <v>0.38865269386638823</v>
      </c>
      <c r="BT256" s="38">
        <f t="shared" si="86"/>
        <v>0.30405808539925488</v>
      </c>
      <c r="BU256" s="39">
        <f t="shared" si="86"/>
        <v>0.29799193070772872</v>
      </c>
      <c r="BV256" s="40">
        <f t="shared" si="86"/>
        <v>0.25136004964609071</v>
      </c>
      <c r="BW256" s="38">
        <f t="shared" si="87"/>
        <v>-1</v>
      </c>
      <c r="BX256" s="38">
        <f t="shared" si="87"/>
        <v>-0.20339835930620326</v>
      </c>
      <c r="BY256" s="38">
        <f t="shared" si="87"/>
        <v>-0.38865269386638823</v>
      </c>
      <c r="BZ256" s="38">
        <f t="shared" si="87"/>
        <v>-0.30405808539925488</v>
      </c>
      <c r="CA256" s="39">
        <f t="shared" si="87"/>
        <v>-0.29799193070772872</v>
      </c>
      <c r="CB256" s="40">
        <f t="shared" si="87"/>
        <v>-0.25136004964609071</v>
      </c>
      <c r="CC256" s="2">
        <f t="shared" si="88"/>
        <v>-10000</v>
      </c>
      <c r="CD256" s="2">
        <f t="shared" si="88"/>
        <v>-2033.9835930620325</v>
      </c>
      <c r="CE256" s="2">
        <f t="shared" si="88"/>
        <v>-3886.5269386638824</v>
      </c>
      <c r="CF256" s="2">
        <f t="shared" si="88"/>
        <v>-3040.5808539925488</v>
      </c>
      <c r="CG256" s="29">
        <f t="shared" si="88"/>
        <v>-2979.9193070772872</v>
      </c>
      <c r="CH256" s="31">
        <f t="shared" si="88"/>
        <v>-2513.6004964609069</v>
      </c>
      <c r="CI256" s="40">
        <f>IFERROR(M256/'Class Sum-WR'!M256,0)</f>
        <v>0</v>
      </c>
    </row>
    <row r="257" spans="1:87" hidden="1" outlineLevel="1" x14ac:dyDescent="0.2">
      <c r="A257" t="s">
        <v>46</v>
      </c>
      <c r="B257" t="s">
        <v>46</v>
      </c>
      <c r="C257" t="s">
        <v>100</v>
      </c>
      <c r="D257" t="s">
        <v>100</v>
      </c>
      <c r="E257" t="s">
        <v>99</v>
      </c>
      <c r="F257" s="27">
        <f t="shared" si="79"/>
        <v>46262</v>
      </c>
      <c r="G257" s="60" t="s">
        <v>40</v>
      </c>
      <c r="H257" s="28">
        <v>0</v>
      </c>
      <c r="I257" s="2">
        <v>0</v>
      </c>
      <c r="J257" s="2">
        <v>0</v>
      </c>
      <c r="K257" s="2">
        <v>0</v>
      </c>
      <c r="L257" s="29">
        <v>0</v>
      </c>
      <c r="M257" s="30">
        <f t="shared" si="75"/>
        <v>0</v>
      </c>
      <c r="N257" t="s">
        <v>49</v>
      </c>
      <c r="O257" t="s">
        <v>49</v>
      </c>
      <c r="P257" t="s">
        <v>100</v>
      </c>
      <c r="Q257" t="s">
        <v>100</v>
      </c>
      <c r="R257" t="s">
        <v>99</v>
      </c>
      <c r="S257" s="27">
        <f t="shared" si="80"/>
        <v>45898</v>
      </c>
      <c r="T257" s="60" t="s">
        <v>40</v>
      </c>
      <c r="U257" s="28">
        <v>-1009.41</v>
      </c>
      <c r="V257" s="2">
        <v>14690.76</v>
      </c>
      <c r="W257" s="2">
        <v>973.26</v>
      </c>
      <c r="X257" s="2">
        <v>27024.04</v>
      </c>
      <c r="Y257" s="29">
        <v>14638.45</v>
      </c>
      <c r="Z257" s="31">
        <f t="shared" si="76"/>
        <v>56317.100000000006</v>
      </c>
      <c r="AA257" s="32">
        <f t="shared" si="81"/>
        <v>1009.41</v>
      </c>
      <c r="AB257" s="5">
        <f t="shared" si="81"/>
        <v>-14690.76</v>
      </c>
      <c r="AC257" s="5">
        <f t="shared" si="81"/>
        <v>-973.26</v>
      </c>
      <c r="AD257" s="5">
        <f t="shared" si="81"/>
        <v>-27024.04</v>
      </c>
      <c r="AE257" s="33">
        <f t="shared" si="81"/>
        <v>-14638.45</v>
      </c>
      <c r="AF257" s="34">
        <f t="shared" si="81"/>
        <v>-56317.100000000006</v>
      </c>
      <c r="AG257" s="35">
        <f t="shared" si="82"/>
        <v>-1</v>
      </c>
      <c r="AH257" s="7">
        <f t="shared" si="82"/>
        <v>-1</v>
      </c>
      <c r="AI257" s="7">
        <f t="shared" si="82"/>
        <v>-1</v>
      </c>
      <c r="AJ257" s="7">
        <f t="shared" si="82"/>
        <v>-1</v>
      </c>
      <c r="AK257" s="36">
        <f t="shared" si="82"/>
        <v>-1</v>
      </c>
      <c r="AL257" s="37">
        <f t="shared" si="82"/>
        <v>-1</v>
      </c>
      <c r="AM257" s="2">
        <v>0</v>
      </c>
      <c r="AN257" s="2">
        <v>0</v>
      </c>
      <c r="AO257" s="2">
        <v>0</v>
      </c>
      <c r="AP257" s="2">
        <v>0</v>
      </c>
      <c r="AQ257" s="29">
        <v>0</v>
      </c>
      <c r="AR257" s="31">
        <f t="shared" si="77"/>
        <v>0</v>
      </c>
      <c r="AS257" s="2">
        <v>-1009.41</v>
      </c>
      <c r="AT257" s="2">
        <v>2969.98</v>
      </c>
      <c r="AU257" s="2">
        <v>444.01</v>
      </c>
      <c r="AV257" s="2">
        <v>8159.81</v>
      </c>
      <c r="AW257" s="29">
        <v>4436.99</v>
      </c>
      <c r="AX257" s="31">
        <f t="shared" si="78"/>
        <v>15001.38</v>
      </c>
      <c r="AY257" s="5">
        <f t="shared" si="83"/>
        <v>1009.41</v>
      </c>
      <c r="AZ257" s="5">
        <f t="shared" si="83"/>
        <v>-2969.98</v>
      </c>
      <c r="BA257" s="5">
        <f t="shared" si="83"/>
        <v>-444.01</v>
      </c>
      <c r="BB257" s="5">
        <f t="shared" si="83"/>
        <v>-8159.81</v>
      </c>
      <c r="BC257" s="33">
        <f t="shared" si="83"/>
        <v>-4436.99</v>
      </c>
      <c r="BD257" s="34">
        <f t="shared" si="83"/>
        <v>-15001.38</v>
      </c>
      <c r="BE257" s="7">
        <f t="shared" si="84"/>
        <v>-1</v>
      </c>
      <c r="BF257" s="7">
        <f t="shared" si="84"/>
        <v>-1</v>
      </c>
      <c r="BG257" s="7">
        <f t="shared" si="84"/>
        <v>-1</v>
      </c>
      <c r="BH257" s="7">
        <f t="shared" si="84"/>
        <v>-1</v>
      </c>
      <c r="BI257" s="36">
        <f t="shared" si="84"/>
        <v>-1</v>
      </c>
      <c r="BJ257" s="37">
        <f t="shared" si="84"/>
        <v>-1</v>
      </c>
      <c r="BK257" s="38">
        <f t="shared" si="85"/>
        <v>0</v>
      </c>
      <c r="BL257" s="38">
        <f t="shared" si="85"/>
        <v>0</v>
      </c>
      <c r="BM257" s="38">
        <f t="shared" si="85"/>
        <v>0</v>
      </c>
      <c r="BN257" s="38">
        <f t="shared" si="85"/>
        <v>0</v>
      </c>
      <c r="BO257" s="39">
        <f t="shared" si="85"/>
        <v>0</v>
      </c>
      <c r="BP257" s="40">
        <f t="shared" si="85"/>
        <v>0</v>
      </c>
      <c r="BQ257" s="38">
        <f t="shared" si="86"/>
        <v>1</v>
      </c>
      <c r="BR257" s="38">
        <f t="shared" si="86"/>
        <v>0.20216653188807113</v>
      </c>
      <c r="BS257" s="38">
        <f t="shared" si="86"/>
        <v>0.45620902944742414</v>
      </c>
      <c r="BT257" s="38">
        <f t="shared" si="86"/>
        <v>0.30194634110961943</v>
      </c>
      <c r="BU257" s="39">
        <f t="shared" si="86"/>
        <v>0.30310517848542706</v>
      </c>
      <c r="BV257" s="40">
        <f t="shared" si="86"/>
        <v>0.26637344607588098</v>
      </c>
      <c r="BW257" s="38">
        <f t="shared" si="87"/>
        <v>-1</v>
      </c>
      <c r="BX257" s="38">
        <f t="shared" si="87"/>
        <v>-0.20216653188807113</v>
      </c>
      <c r="BY257" s="38">
        <f t="shared" si="87"/>
        <v>-0.45620902944742414</v>
      </c>
      <c r="BZ257" s="38">
        <f t="shared" si="87"/>
        <v>-0.30194634110961943</v>
      </c>
      <c r="CA257" s="39">
        <f t="shared" si="87"/>
        <v>-0.30310517848542706</v>
      </c>
      <c r="CB257" s="40">
        <f t="shared" si="87"/>
        <v>-0.26637344607588098</v>
      </c>
      <c r="CC257" s="2">
        <f t="shared" si="88"/>
        <v>-10000</v>
      </c>
      <c r="CD257" s="2">
        <f t="shared" si="88"/>
        <v>-2021.6653188807113</v>
      </c>
      <c r="CE257" s="2">
        <f t="shared" si="88"/>
        <v>-4562.0902944742411</v>
      </c>
      <c r="CF257" s="2">
        <f t="shared" si="88"/>
        <v>-3019.4634110961942</v>
      </c>
      <c r="CG257" s="29">
        <f t="shared" si="88"/>
        <v>-3031.0517848542704</v>
      </c>
      <c r="CH257" s="31">
        <f t="shared" si="88"/>
        <v>-2663.7344607588097</v>
      </c>
      <c r="CI257" s="40">
        <f>IFERROR(M257/'Class Sum-WR'!M257,0)</f>
        <v>0</v>
      </c>
    </row>
    <row r="258" spans="1:87" ht="13.5" hidden="1" outlineLevel="1" thickBot="1" x14ac:dyDescent="0.25">
      <c r="A258" t="s">
        <v>46</v>
      </c>
      <c r="B258" t="s">
        <v>46</v>
      </c>
      <c r="C258" t="s">
        <v>100</v>
      </c>
      <c r="D258" t="s">
        <v>100</v>
      </c>
      <c r="E258" t="s">
        <v>99</v>
      </c>
      <c r="F258" s="41">
        <f t="shared" si="79"/>
        <v>46263</v>
      </c>
      <c r="G258" s="61" t="s">
        <v>41</v>
      </c>
      <c r="H258" s="43">
        <v>0</v>
      </c>
      <c r="I258" s="44">
        <v>0</v>
      </c>
      <c r="J258" s="44">
        <v>0</v>
      </c>
      <c r="K258" s="44">
        <v>0</v>
      </c>
      <c r="L258" s="45">
        <v>0</v>
      </c>
      <c r="M258" s="46">
        <f t="shared" si="75"/>
        <v>0</v>
      </c>
      <c r="N258" t="s">
        <v>49</v>
      </c>
      <c r="O258" t="s">
        <v>49</v>
      </c>
      <c r="P258" t="s">
        <v>100</v>
      </c>
      <c r="Q258" t="s">
        <v>100</v>
      </c>
      <c r="R258" t="s">
        <v>99</v>
      </c>
      <c r="S258" s="41">
        <f t="shared" si="80"/>
        <v>45899</v>
      </c>
      <c r="T258" s="61" t="s">
        <v>41</v>
      </c>
      <c r="U258" s="43">
        <v>-780</v>
      </c>
      <c r="V258" s="44">
        <v>11647.41</v>
      </c>
      <c r="W258" s="44">
        <v>858.94</v>
      </c>
      <c r="X258" s="44">
        <v>22255.13</v>
      </c>
      <c r="Y258" s="45">
        <v>12461.36</v>
      </c>
      <c r="Z258" s="47">
        <f t="shared" si="76"/>
        <v>46442.840000000004</v>
      </c>
      <c r="AA258" s="48">
        <f t="shared" si="81"/>
        <v>780</v>
      </c>
      <c r="AB258" s="49">
        <f t="shared" si="81"/>
        <v>-11647.41</v>
      </c>
      <c r="AC258" s="49">
        <f t="shared" si="81"/>
        <v>-858.94</v>
      </c>
      <c r="AD258" s="49">
        <f t="shared" si="81"/>
        <v>-22255.13</v>
      </c>
      <c r="AE258" s="50">
        <f t="shared" si="81"/>
        <v>-12461.36</v>
      </c>
      <c r="AF258" s="51">
        <f t="shared" si="81"/>
        <v>-46442.840000000004</v>
      </c>
      <c r="AG258" s="52">
        <f t="shared" si="82"/>
        <v>-1</v>
      </c>
      <c r="AH258" s="53">
        <f t="shared" si="82"/>
        <v>-1</v>
      </c>
      <c r="AI258" s="53">
        <f t="shared" si="82"/>
        <v>-1</v>
      </c>
      <c r="AJ258" s="53">
        <f t="shared" si="82"/>
        <v>-1</v>
      </c>
      <c r="AK258" s="54">
        <f t="shared" si="82"/>
        <v>-1</v>
      </c>
      <c r="AL258" s="55">
        <f t="shared" si="82"/>
        <v>-1</v>
      </c>
      <c r="AM258" s="44">
        <v>0</v>
      </c>
      <c r="AN258" s="44">
        <v>0</v>
      </c>
      <c r="AO258" s="44">
        <v>0</v>
      </c>
      <c r="AP258" s="44">
        <v>0</v>
      </c>
      <c r="AQ258" s="45">
        <v>0</v>
      </c>
      <c r="AR258" s="47">
        <f t="shared" si="77"/>
        <v>0</v>
      </c>
      <c r="AS258" s="44">
        <v>-780</v>
      </c>
      <c r="AT258" s="44">
        <v>2400.13</v>
      </c>
      <c r="AU258" s="44">
        <v>412.27</v>
      </c>
      <c r="AV258" s="44">
        <v>6860.93</v>
      </c>
      <c r="AW258" s="45">
        <v>3788.06</v>
      </c>
      <c r="AX258" s="47">
        <f t="shared" si="78"/>
        <v>12681.39</v>
      </c>
      <c r="AY258" s="49">
        <f t="shared" si="83"/>
        <v>780</v>
      </c>
      <c r="AZ258" s="49">
        <f t="shared" si="83"/>
        <v>-2400.13</v>
      </c>
      <c r="BA258" s="49">
        <f t="shared" si="83"/>
        <v>-412.27</v>
      </c>
      <c r="BB258" s="49">
        <f t="shared" si="83"/>
        <v>-6860.93</v>
      </c>
      <c r="BC258" s="50">
        <f t="shared" si="83"/>
        <v>-3788.06</v>
      </c>
      <c r="BD258" s="51">
        <f t="shared" si="83"/>
        <v>-12681.39</v>
      </c>
      <c r="BE258" s="53">
        <f t="shared" si="84"/>
        <v>-1</v>
      </c>
      <c r="BF258" s="53">
        <f t="shared" si="84"/>
        <v>-1</v>
      </c>
      <c r="BG258" s="53">
        <f t="shared" si="84"/>
        <v>-1</v>
      </c>
      <c r="BH258" s="53">
        <f t="shared" si="84"/>
        <v>-1</v>
      </c>
      <c r="BI258" s="54">
        <f t="shared" si="84"/>
        <v>-1</v>
      </c>
      <c r="BJ258" s="55">
        <f t="shared" si="84"/>
        <v>-1</v>
      </c>
      <c r="BK258" s="56">
        <f t="shared" si="85"/>
        <v>0</v>
      </c>
      <c r="BL258" s="56">
        <f t="shared" si="85"/>
        <v>0</v>
      </c>
      <c r="BM258" s="56">
        <f t="shared" si="85"/>
        <v>0</v>
      </c>
      <c r="BN258" s="56">
        <f t="shared" si="85"/>
        <v>0</v>
      </c>
      <c r="BO258" s="57">
        <f t="shared" si="85"/>
        <v>0</v>
      </c>
      <c r="BP258" s="58">
        <f t="shared" si="85"/>
        <v>0</v>
      </c>
      <c r="BQ258" s="56">
        <f t="shared" si="86"/>
        <v>1</v>
      </c>
      <c r="BR258" s="56">
        <f t="shared" si="86"/>
        <v>0.20606555448807934</v>
      </c>
      <c r="BS258" s="56">
        <f t="shared" si="86"/>
        <v>0.47997531841572166</v>
      </c>
      <c r="BT258" s="56">
        <f t="shared" si="86"/>
        <v>0.30828532567547345</v>
      </c>
      <c r="BU258" s="57">
        <f t="shared" si="86"/>
        <v>0.30398447681472968</v>
      </c>
      <c r="BV258" s="58">
        <f t="shared" si="86"/>
        <v>0.27305371506135279</v>
      </c>
      <c r="BW258" s="56">
        <f t="shared" si="87"/>
        <v>-1</v>
      </c>
      <c r="BX258" s="56">
        <f t="shared" si="87"/>
        <v>-0.20606555448807934</v>
      </c>
      <c r="BY258" s="56">
        <f t="shared" si="87"/>
        <v>-0.47997531841572166</v>
      </c>
      <c r="BZ258" s="56">
        <f t="shared" si="87"/>
        <v>-0.30828532567547345</v>
      </c>
      <c r="CA258" s="57">
        <f t="shared" si="87"/>
        <v>-0.30398447681472968</v>
      </c>
      <c r="CB258" s="58">
        <f t="shared" si="87"/>
        <v>-0.27305371506135279</v>
      </c>
      <c r="CC258" s="44">
        <f t="shared" si="88"/>
        <v>-10000</v>
      </c>
      <c r="CD258" s="44">
        <f t="shared" si="88"/>
        <v>-2060.6555448807935</v>
      </c>
      <c r="CE258" s="44">
        <f t="shared" si="88"/>
        <v>-4799.7531841572163</v>
      </c>
      <c r="CF258" s="44">
        <f t="shared" si="88"/>
        <v>-3082.8532567547345</v>
      </c>
      <c r="CG258" s="45">
        <f t="shared" si="88"/>
        <v>-3039.8447681472967</v>
      </c>
      <c r="CH258" s="47">
        <f t="shared" si="88"/>
        <v>-2730.537150613528</v>
      </c>
      <c r="CI258" s="58">
        <f>IFERROR(M258/'Class Sum-WR'!M258,0)</f>
        <v>0</v>
      </c>
    </row>
    <row r="259" spans="1:87" hidden="1" outlineLevel="1" x14ac:dyDescent="0.2">
      <c r="A259" t="s">
        <v>46</v>
      </c>
      <c r="B259" t="s">
        <v>46</v>
      </c>
      <c r="C259" t="s">
        <v>107</v>
      </c>
      <c r="D259" t="s">
        <v>100</v>
      </c>
      <c r="E259" t="s">
        <v>103</v>
      </c>
      <c r="F259" s="27">
        <f t="shared" si="79"/>
        <v>46264</v>
      </c>
      <c r="G259" s="60" t="s">
        <v>35</v>
      </c>
      <c r="H259" s="28">
        <v>0</v>
      </c>
      <c r="I259" s="2">
        <v>0</v>
      </c>
      <c r="J259" s="2">
        <v>0</v>
      </c>
      <c r="K259" s="2">
        <v>0</v>
      </c>
      <c r="L259" s="29">
        <v>0</v>
      </c>
      <c r="M259" s="30">
        <f t="shared" si="75"/>
        <v>0</v>
      </c>
      <c r="N259" t="s">
        <v>49</v>
      </c>
      <c r="O259" t="s">
        <v>49</v>
      </c>
      <c r="P259" t="s">
        <v>107</v>
      </c>
      <c r="Q259" t="s">
        <v>100</v>
      </c>
      <c r="R259" t="s">
        <v>103</v>
      </c>
      <c r="S259" s="27">
        <f t="shared" si="80"/>
        <v>45900</v>
      </c>
      <c r="T259" s="60" t="s">
        <v>35</v>
      </c>
      <c r="U259" s="28">
        <v>-1151.8399999999999</v>
      </c>
      <c r="V259" s="2">
        <v>8258.15</v>
      </c>
      <c r="W259" s="2">
        <v>491.24</v>
      </c>
      <c r="X259" s="2">
        <v>15610.81</v>
      </c>
      <c r="Y259" s="29">
        <v>11437.77</v>
      </c>
      <c r="Z259" s="31">
        <f t="shared" si="76"/>
        <v>34646.130000000005</v>
      </c>
      <c r="AA259" s="32">
        <f t="shared" si="81"/>
        <v>1151.8399999999999</v>
      </c>
      <c r="AB259" s="5">
        <f t="shared" si="81"/>
        <v>-8258.15</v>
      </c>
      <c r="AC259" s="5">
        <f t="shared" si="81"/>
        <v>-491.24</v>
      </c>
      <c r="AD259" s="5">
        <f t="shared" si="81"/>
        <v>-15610.81</v>
      </c>
      <c r="AE259" s="33">
        <f t="shared" si="81"/>
        <v>-11437.77</v>
      </c>
      <c r="AF259" s="34">
        <f t="shared" si="81"/>
        <v>-34646.130000000005</v>
      </c>
      <c r="AG259" s="35">
        <f t="shared" si="82"/>
        <v>-1</v>
      </c>
      <c r="AH259" s="7">
        <f t="shared" si="82"/>
        <v>-1</v>
      </c>
      <c r="AI259" s="7">
        <f t="shared" si="82"/>
        <v>-1</v>
      </c>
      <c r="AJ259" s="7">
        <f t="shared" si="82"/>
        <v>-1</v>
      </c>
      <c r="AK259" s="36">
        <f t="shared" si="82"/>
        <v>-1</v>
      </c>
      <c r="AL259" s="37">
        <f t="shared" si="82"/>
        <v>-1</v>
      </c>
      <c r="AM259" s="2">
        <v>0</v>
      </c>
      <c r="AN259" s="2">
        <v>0</v>
      </c>
      <c r="AO259" s="2">
        <v>0</v>
      </c>
      <c r="AP259" s="2">
        <v>0</v>
      </c>
      <c r="AQ259" s="29">
        <v>0</v>
      </c>
      <c r="AR259" s="31">
        <f t="shared" si="77"/>
        <v>0</v>
      </c>
      <c r="AS259" s="2">
        <v>-1151.8399999999999</v>
      </c>
      <c r="AT259" s="2">
        <v>1632.55</v>
      </c>
      <c r="AU259" s="2">
        <v>246.18</v>
      </c>
      <c r="AV259" s="2">
        <v>4847.41</v>
      </c>
      <c r="AW259" s="29">
        <v>3558.34</v>
      </c>
      <c r="AX259" s="31">
        <f t="shared" si="78"/>
        <v>9132.64</v>
      </c>
      <c r="AY259" s="5">
        <f t="shared" si="83"/>
        <v>1151.8399999999999</v>
      </c>
      <c r="AZ259" s="5">
        <f t="shared" si="83"/>
        <v>-1632.55</v>
      </c>
      <c r="BA259" s="5">
        <f t="shared" si="83"/>
        <v>-246.18</v>
      </c>
      <c r="BB259" s="5">
        <f t="shared" si="83"/>
        <v>-4847.41</v>
      </c>
      <c r="BC259" s="33">
        <f t="shared" si="83"/>
        <v>-3558.34</v>
      </c>
      <c r="BD259" s="34">
        <f t="shared" si="83"/>
        <v>-9132.64</v>
      </c>
      <c r="BE259" s="7">
        <f t="shared" si="84"/>
        <v>-1</v>
      </c>
      <c r="BF259" s="7">
        <f t="shared" si="84"/>
        <v>-1</v>
      </c>
      <c r="BG259" s="7">
        <f t="shared" si="84"/>
        <v>-1</v>
      </c>
      <c r="BH259" s="7">
        <f t="shared" si="84"/>
        <v>-1</v>
      </c>
      <c r="BI259" s="36">
        <f t="shared" si="84"/>
        <v>-1</v>
      </c>
      <c r="BJ259" s="37">
        <f t="shared" si="84"/>
        <v>-1</v>
      </c>
      <c r="BK259" s="38">
        <f t="shared" si="85"/>
        <v>0</v>
      </c>
      <c r="BL259" s="38">
        <f t="shared" si="85"/>
        <v>0</v>
      </c>
      <c r="BM259" s="38">
        <f t="shared" si="85"/>
        <v>0</v>
      </c>
      <c r="BN259" s="38">
        <f t="shared" si="85"/>
        <v>0</v>
      </c>
      <c r="BO259" s="39">
        <f t="shared" si="85"/>
        <v>0</v>
      </c>
      <c r="BP259" s="40">
        <f t="shared" si="85"/>
        <v>0</v>
      </c>
      <c r="BQ259" s="38">
        <f t="shared" si="86"/>
        <v>1</v>
      </c>
      <c r="BR259" s="38">
        <f t="shared" si="86"/>
        <v>0.1976895551667141</v>
      </c>
      <c r="BS259" s="38">
        <f t="shared" si="86"/>
        <v>0.5011399723149581</v>
      </c>
      <c r="BT259" s="38">
        <f t="shared" si="86"/>
        <v>0.31051623842708997</v>
      </c>
      <c r="BU259" s="39">
        <f t="shared" si="86"/>
        <v>0.31110434988638519</v>
      </c>
      <c r="BV259" s="40">
        <f t="shared" si="86"/>
        <v>0.26359769474974543</v>
      </c>
      <c r="BW259" s="38">
        <f t="shared" si="87"/>
        <v>-1</v>
      </c>
      <c r="BX259" s="38">
        <f t="shared" si="87"/>
        <v>-0.1976895551667141</v>
      </c>
      <c r="BY259" s="38">
        <f t="shared" si="87"/>
        <v>-0.5011399723149581</v>
      </c>
      <c r="BZ259" s="38">
        <f t="shared" si="87"/>
        <v>-0.31051623842708997</v>
      </c>
      <c r="CA259" s="39">
        <f t="shared" si="87"/>
        <v>-0.31110434988638519</v>
      </c>
      <c r="CB259" s="40">
        <f t="shared" si="87"/>
        <v>-0.26359769474974543</v>
      </c>
      <c r="CC259" s="2">
        <f t="shared" si="88"/>
        <v>-10000</v>
      </c>
      <c r="CD259" s="2">
        <f t="shared" si="88"/>
        <v>-1976.895551667141</v>
      </c>
      <c r="CE259" s="2">
        <f t="shared" si="88"/>
        <v>-5011.3997231495814</v>
      </c>
      <c r="CF259" s="2">
        <f t="shared" si="88"/>
        <v>-3105.1623842708996</v>
      </c>
      <c r="CG259" s="29">
        <f t="shared" si="88"/>
        <v>-3111.0434988638517</v>
      </c>
      <c r="CH259" s="31">
        <f t="shared" si="88"/>
        <v>-2635.9769474974541</v>
      </c>
      <c r="CI259" s="40">
        <f>IFERROR(M259/'Class Sum-WR'!M259,0)</f>
        <v>0</v>
      </c>
    </row>
    <row r="260" spans="1:87" hidden="1" outlineLevel="1" x14ac:dyDescent="0.2">
      <c r="A260" t="s">
        <v>46</v>
      </c>
      <c r="B260" t="s">
        <v>46</v>
      </c>
      <c r="C260" t="s">
        <v>107</v>
      </c>
      <c r="D260" t="s">
        <v>100</v>
      </c>
      <c r="E260" t="s">
        <v>103</v>
      </c>
      <c r="F260" s="27">
        <f t="shared" si="79"/>
        <v>46265</v>
      </c>
      <c r="G260" s="60" t="s">
        <v>36</v>
      </c>
      <c r="H260" s="28">
        <v>0</v>
      </c>
      <c r="I260" s="2">
        <v>0</v>
      </c>
      <c r="J260" s="2">
        <v>0</v>
      </c>
      <c r="K260" s="2">
        <v>0</v>
      </c>
      <c r="L260" s="29">
        <v>0</v>
      </c>
      <c r="M260" s="30">
        <f t="shared" si="75"/>
        <v>0</v>
      </c>
      <c r="N260" t="s">
        <v>49</v>
      </c>
      <c r="O260" t="s">
        <v>49</v>
      </c>
      <c r="P260" t="s">
        <v>107</v>
      </c>
      <c r="Q260" t="s">
        <v>107</v>
      </c>
      <c r="R260" t="s">
        <v>103</v>
      </c>
      <c r="S260" s="27">
        <f t="shared" si="80"/>
        <v>45901</v>
      </c>
      <c r="T260" s="60" t="s">
        <v>36</v>
      </c>
      <c r="U260" s="28">
        <v>-630</v>
      </c>
      <c r="V260" s="2">
        <v>5519.57</v>
      </c>
      <c r="W260" s="2">
        <v>25.02</v>
      </c>
      <c r="X260" s="2">
        <v>8515.58</v>
      </c>
      <c r="Y260" s="29">
        <v>5787.83</v>
      </c>
      <c r="Z260" s="31">
        <f t="shared" si="76"/>
        <v>19218</v>
      </c>
      <c r="AA260" s="32">
        <f t="shared" si="81"/>
        <v>630</v>
      </c>
      <c r="AB260" s="5">
        <f t="shared" si="81"/>
        <v>-5519.57</v>
      </c>
      <c r="AC260" s="5">
        <f t="shared" si="81"/>
        <v>-25.02</v>
      </c>
      <c r="AD260" s="5">
        <f t="shared" si="81"/>
        <v>-8515.58</v>
      </c>
      <c r="AE260" s="33">
        <f t="shared" si="81"/>
        <v>-5787.83</v>
      </c>
      <c r="AF260" s="34">
        <f t="shared" si="81"/>
        <v>-19218</v>
      </c>
      <c r="AG260" s="35">
        <f t="shared" si="82"/>
        <v>-1</v>
      </c>
      <c r="AH260" s="7">
        <f t="shared" si="82"/>
        <v>-1</v>
      </c>
      <c r="AI260" s="7">
        <f t="shared" si="82"/>
        <v>-1</v>
      </c>
      <c r="AJ260" s="7">
        <f t="shared" si="82"/>
        <v>-1</v>
      </c>
      <c r="AK260" s="36">
        <f t="shared" si="82"/>
        <v>-1</v>
      </c>
      <c r="AL260" s="37">
        <f t="shared" si="82"/>
        <v>-1</v>
      </c>
      <c r="AM260" s="2">
        <v>0</v>
      </c>
      <c r="AN260" s="2">
        <v>0</v>
      </c>
      <c r="AO260" s="2">
        <v>0</v>
      </c>
      <c r="AP260" s="2">
        <v>0</v>
      </c>
      <c r="AQ260" s="29">
        <v>0</v>
      </c>
      <c r="AR260" s="31">
        <f t="shared" si="77"/>
        <v>0</v>
      </c>
      <c r="AS260" s="2">
        <v>-630</v>
      </c>
      <c r="AT260" s="2">
        <v>1135.6199999999999</v>
      </c>
      <c r="AU260" s="2">
        <v>-95.11</v>
      </c>
      <c r="AV260" s="2">
        <v>2445.42</v>
      </c>
      <c r="AW260" s="29">
        <v>1775.25</v>
      </c>
      <c r="AX260" s="31">
        <f t="shared" si="78"/>
        <v>4631.18</v>
      </c>
      <c r="AY260" s="5">
        <f t="shared" si="83"/>
        <v>630</v>
      </c>
      <c r="AZ260" s="5">
        <f t="shared" si="83"/>
        <v>-1135.6199999999999</v>
      </c>
      <c r="BA260" s="5">
        <f t="shared" si="83"/>
        <v>95.11</v>
      </c>
      <c r="BB260" s="5">
        <f t="shared" si="83"/>
        <v>-2445.42</v>
      </c>
      <c r="BC260" s="33">
        <f t="shared" si="83"/>
        <v>-1775.25</v>
      </c>
      <c r="BD260" s="34">
        <f t="shared" si="83"/>
        <v>-4631.18</v>
      </c>
      <c r="BE260" s="7">
        <f t="shared" si="84"/>
        <v>-1</v>
      </c>
      <c r="BF260" s="7">
        <f t="shared" si="84"/>
        <v>-1</v>
      </c>
      <c r="BG260" s="7">
        <f t="shared" si="84"/>
        <v>-1</v>
      </c>
      <c r="BH260" s="7">
        <f t="shared" si="84"/>
        <v>-1</v>
      </c>
      <c r="BI260" s="36">
        <f t="shared" si="84"/>
        <v>-1</v>
      </c>
      <c r="BJ260" s="37">
        <f t="shared" si="84"/>
        <v>-1</v>
      </c>
      <c r="BK260" s="38">
        <f t="shared" si="85"/>
        <v>0</v>
      </c>
      <c r="BL260" s="38">
        <f t="shared" si="85"/>
        <v>0</v>
      </c>
      <c r="BM260" s="38">
        <f t="shared" si="85"/>
        <v>0</v>
      </c>
      <c r="BN260" s="38">
        <f t="shared" si="85"/>
        <v>0</v>
      </c>
      <c r="BO260" s="39">
        <f t="shared" si="85"/>
        <v>0</v>
      </c>
      <c r="BP260" s="40">
        <f t="shared" si="85"/>
        <v>0</v>
      </c>
      <c r="BQ260" s="38">
        <f t="shared" si="86"/>
        <v>1</v>
      </c>
      <c r="BR260" s="38">
        <f t="shared" si="86"/>
        <v>0.20574428805142428</v>
      </c>
      <c r="BS260" s="38">
        <f t="shared" si="86"/>
        <v>-3.8013589128697043</v>
      </c>
      <c r="BT260" s="38">
        <f t="shared" si="86"/>
        <v>0.28717010467871834</v>
      </c>
      <c r="BU260" s="39">
        <f t="shared" si="86"/>
        <v>0.30672117183815006</v>
      </c>
      <c r="BV260" s="40">
        <f t="shared" si="86"/>
        <v>0.24098137163076283</v>
      </c>
      <c r="BW260" s="38">
        <f t="shared" si="87"/>
        <v>-1</v>
      </c>
      <c r="BX260" s="38">
        <f t="shared" si="87"/>
        <v>-0.20574428805142428</v>
      </c>
      <c r="BY260" s="38">
        <f t="shared" si="87"/>
        <v>3.8013589128697043</v>
      </c>
      <c r="BZ260" s="38">
        <f t="shared" si="87"/>
        <v>-0.28717010467871834</v>
      </c>
      <c r="CA260" s="39">
        <f t="shared" si="87"/>
        <v>-0.30672117183815006</v>
      </c>
      <c r="CB260" s="40">
        <f t="shared" si="87"/>
        <v>-0.24098137163076283</v>
      </c>
      <c r="CC260" s="2">
        <f t="shared" si="88"/>
        <v>-10000</v>
      </c>
      <c r="CD260" s="2">
        <f t="shared" si="88"/>
        <v>-2057.4428805142429</v>
      </c>
      <c r="CE260" s="2">
        <f t="shared" si="88"/>
        <v>38013.589128697044</v>
      </c>
      <c r="CF260" s="2">
        <f t="shared" si="88"/>
        <v>-2871.7010467871833</v>
      </c>
      <c r="CG260" s="29">
        <f t="shared" si="88"/>
        <v>-3067.2117183815008</v>
      </c>
      <c r="CH260" s="31">
        <f t="shared" si="88"/>
        <v>-2409.8137163076285</v>
      </c>
      <c r="CI260" s="40">
        <f>IFERROR(M260/'Class Sum-WR'!M260,0)</f>
        <v>0</v>
      </c>
    </row>
    <row r="261" spans="1:87" hidden="1" outlineLevel="1" x14ac:dyDescent="0.2">
      <c r="A261" t="s">
        <v>46</v>
      </c>
      <c r="B261" t="s">
        <v>46</v>
      </c>
      <c r="C261" t="s">
        <v>107</v>
      </c>
      <c r="D261" t="s">
        <v>107</v>
      </c>
      <c r="E261" t="s">
        <v>103</v>
      </c>
      <c r="F261" s="27">
        <f t="shared" si="79"/>
        <v>46266</v>
      </c>
      <c r="G261" s="60" t="s">
        <v>37</v>
      </c>
      <c r="H261" s="28">
        <v>0</v>
      </c>
      <c r="I261" s="2">
        <v>0</v>
      </c>
      <c r="J261" s="2">
        <v>0</v>
      </c>
      <c r="K261" s="2">
        <v>0</v>
      </c>
      <c r="L261" s="29">
        <v>0</v>
      </c>
      <c r="M261" s="30">
        <f t="shared" si="75"/>
        <v>0</v>
      </c>
      <c r="N261" t="s">
        <v>49</v>
      </c>
      <c r="O261" t="s">
        <v>49</v>
      </c>
      <c r="P261" t="s">
        <v>107</v>
      </c>
      <c r="Q261" t="s">
        <v>107</v>
      </c>
      <c r="R261" t="s">
        <v>103</v>
      </c>
      <c r="S261" s="27">
        <f t="shared" si="80"/>
        <v>45902</v>
      </c>
      <c r="T261" s="60" t="s">
        <v>37</v>
      </c>
      <c r="U261" s="28">
        <v>-660</v>
      </c>
      <c r="V261" s="2">
        <v>3802.63</v>
      </c>
      <c r="W261" s="2">
        <v>115.12</v>
      </c>
      <c r="X261" s="2">
        <v>7933.71</v>
      </c>
      <c r="Y261" s="29">
        <v>6388.93</v>
      </c>
      <c r="Z261" s="31">
        <f t="shared" si="76"/>
        <v>17580.39</v>
      </c>
      <c r="AA261" s="32">
        <f t="shared" si="81"/>
        <v>660</v>
      </c>
      <c r="AB261" s="5">
        <f t="shared" si="81"/>
        <v>-3802.63</v>
      </c>
      <c r="AC261" s="5">
        <f t="shared" si="81"/>
        <v>-115.12</v>
      </c>
      <c r="AD261" s="5">
        <f t="shared" si="81"/>
        <v>-7933.71</v>
      </c>
      <c r="AE261" s="33">
        <f t="shared" si="81"/>
        <v>-6388.93</v>
      </c>
      <c r="AF261" s="34">
        <f t="shared" si="81"/>
        <v>-17580.39</v>
      </c>
      <c r="AG261" s="35">
        <f t="shared" si="82"/>
        <v>-1</v>
      </c>
      <c r="AH261" s="7">
        <f t="shared" si="82"/>
        <v>-1</v>
      </c>
      <c r="AI261" s="7">
        <f t="shared" si="82"/>
        <v>-1</v>
      </c>
      <c r="AJ261" s="7">
        <f t="shared" si="82"/>
        <v>-1</v>
      </c>
      <c r="AK261" s="36">
        <f t="shared" si="82"/>
        <v>-1</v>
      </c>
      <c r="AL261" s="37">
        <f t="shared" si="82"/>
        <v>-1</v>
      </c>
      <c r="AM261" s="2">
        <v>0</v>
      </c>
      <c r="AN261" s="2">
        <v>0</v>
      </c>
      <c r="AO261" s="2">
        <v>0</v>
      </c>
      <c r="AP261" s="2">
        <v>0</v>
      </c>
      <c r="AQ261" s="29">
        <v>0</v>
      </c>
      <c r="AR261" s="31">
        <f t="shared" si="77"/>
        <v>0</v>
      </c>
      <c r="AS261" s="2">
        <v>-660</v>
      </c>
      <c r="AT261" s="2">
        <v>764.05</v>
      </c>
      <c r="AU261" s="2">
        <v>104.8</v>
      </c>
      <c r="AV261" s="2">
        <v>2323.48</v>
      </c>
      <c r="AW261" s="29">
        <v>1825.28</v>
      </c>
      <c r="AX261" s="31">
        <f t="shared" si="78"/>
        <v>4357.6099999999997</v>
      </c>
      <c r="AY261" s="5">
        <f t="shared" si="83"/>
        <v>660</v>
      </c>
      <c r="AZ261" s="5">
        <f t="shared" si="83"/>
        <v>-764.05</v>
      </c>
      <c r="BA261" s="5">
        <f t="shared" si="83"/>
        <v>-104.8</v>
      </c>
      <c r="BB261" s="5">
        <f t="shared" si="83"/>
        <v>-2323.48</v>
      </c>
      <c r="BC261" s="33">
        <f t="shared" si="83"/>
        <v>-1825.28</v>
      </c>
      <c r="BD261" s="34">
        <f t="shared" si="83"/>
        <v>-4357.6099999999997</v>
      </c>
      <c r="BE261" s="7">
        <f t="shared" si="84"/>
        <v>-1</v>
      </c>
      <c r="BF261" s="7">
        <f t="shared" si="84"/>
        <v>-1</v>
      </c>
      <c r="BG261" s="7">
        <f t="shared" si="84"/>
        <v>-1</v>
      </c>
      <c r="BH261" s="7">
        <f t="shared" si="84"/>
        <v>-1</v>
      </c>
      <c r="BI261" s="36">
        <f t="shared" si="84"/>
        <v>-1</v>
      </c>
      <c r="BJ261" s="37">
        <f t="shared" si="84"/>
        <v>-1</v>
      </c>
      <c r="BK261" s="38">
        <f t="shared" si="85"/>
        <v>0</v>
      </c>
      <c r="BL261" s="38">
        <f t="shared" si="85"/>
        <v>0</v>
      </c>
      <c r="BM261" s="38">
        <f t="shared" si="85"/>
        <v>0</v>
      </c>
      <c r="BN261" s="38">
        <f t="shared" si="85"/>
        <v>0</v>
      </c>
      <c r="BO261" s="39">
        <f t="shared" si="85"/>
        <v>0</v>
      </c>
      <c r="BP261" s="40">
        <f t="shared" si="85"/>
        <v>0</v>
      </c>
      <c r="BQ261" s="38">
        <f t="shared" si="86"/>
        <v>1</v>
      </c>
      <c r="BR261" s="38">
        <f t="shared" si="86"/>
        <v>0.20092672702839875</v>
      </c>
      <c r="BS261" s="38">
        <f t="shared" si="86"/>
        <v>0.9103544127866573</v>
      </c>
      <c r="BT261" s="38">
        <f t="shared" si="86"/>
        <v>0.29286172547269812</v>
      </c>
      <c r="BU261" s="39">
        <f t="shared" si="86"/>
        <v>0.28569416162017736</v>
      </c>
      <c r="BV261" s="40">
        <f t="shared" si="86"/>
        <v>0.24786765253785609</v>
      </c>
      <c r="BW261" s="38">
        <f t="shared" si="87"/>
        <v>-1</v>
      </c>
      <c r="BX261" s="38">
        <f t="shared" si="87"/>
        <v>-0.20092672702839875</v>
      </c>
      <c r="BY261" s="38">
        <f t="shared" si="87"/>
        <v>-0.9103544127866573</v>
      </c>
      <c r="BZ261" s="38">
        <f t="shared" si="87"/>
        <v>-0.29286172547269812</v>
      </c>
      <c r="CA261" s="39">
        <f t="shared" si="87"/>
        <v>-0.28569416162017736</v>
      </c>
      <c r="CB261" s="40">
        <f t="shared" si="87"/>
        <v>-0.24786765253785609</v>
      </c>
      <c r="CC261" s="2">
        <f t="shared" si="88"/>
        <v>-10000</v>
      </c>
      <c r="CD261" s="2">
        <f t="shared" si="88"/>
        <v>-2009.2672702839875</v>
      </c>
      <c r="CE261" s="2">
        <f t="shared" si="88"/>
        <v>-9103.544127866573</v>
      </c>
      <c r="CF261" s="2">
        <f t="shared" si="88"/>
        <v>-2928.6172547269812</v>
      </c>
      <c r="CG261" s="29">
        <f t="shared" si="88"/>
        <v>-2856.9416162017737</v>
      </c>
      <c r="CH261" s="31">
        <f t="shared" si="88"/>
        <v>-2478.6765253785607</v>
      </c>
      <c r="CI261" s="40">
        <f>IFERROR(M261/'Class Sum-WR'!M261,0)</f>
        <v>0</v>
      </c>
    </row>
    <row r="262" spans="1:87" hidden="1" outlineLevel="1" x14ac:dyDescent="0.2">
      <c r="A262" t="s">
        <v>46</v>
      </c>
      <c r="B262" t="s">
        <v>46</v>
      </c>
      <c r="C262" t="s">
        <v>107</v>
      </c>
      <c r="D262" t="s">
        <v>107</v>
      </c>
      <c r="E262" t="s">
        <v>103</v>
      </c>
      <c r="F262" s="27">
        <f t="shared" si="79"/>
        <v>46267</v>
      </c>
      <c r="G262" s="60" t="s">
        <v>38</v>
      </c>
      <c r="H262" s="28">
        <v>0</v>
      </c>
      <c r="I262" s="2">
        <v>0</v>
      </c>
      <c r="J262" s="2">
        <v>0</v>
      </c>
      <c r="K262" s="2">
        <v>0</v>
      </c>
      <c r="L262" s="29">
        <v>0</v>
      </c>
      <c r="M262" s="30">
        <f t="shared" si="75"/>
        <v>0</v>
      </c>
      <c r="N262" t="s">
        <v>49</v>
      </c>
      <c r="O262" t="s">
        <v>49</v>
      </c>
      <c r="P262" t="s">
        <v>107</v>
      </c>
      <c r="Q262" t="s">
        <v>107</v>
      </c>
      <c r="R262" t="s">
        <v>103</v>
      </c>
      <c r="S262" s="27">
        <f t="shared" si="80"/>
        <v>45903</v>
      </c>
      <c r="T262" s="60" t="s">
        <v>38</v>
      </c>
      <c r="U262" s="28">
        <v>-540</v>
      </c>
      <c r="V262" s="2">
        <v>3474.42</v>
      </c>
      <c r="W262" s="2">
        <v>243.19</v>
      </c>
      <c r="X262" s="2">
        <v>8722.76</v>
      </c>
      <c r="Y262" s="29">
        <v>5098.7</v>
      </c>
      <c r="Z262" s="31">
        <f t="shared" si="76"/>
        <v>16999.07</v>
      </c>
      <c r="AA262" s="32">
        <f t="shared" si="81"/>
        <v>540</v>
      </c>
      <c r="AB262" s="5">
        <f t="shared" si="81"/>
        <v>-3474.42</v>
      </c>
      <c r="AC262" s="5">
        <f t="shared" si="81"/>
        <v>-243.19</v>
      </c>
      <c r="AD262" s="5">
        <f t="shared" si="81"/>
        <v>-8722.76</v>
      </c>
      <c r="AE262" s="33">
        <f t="shared" si="81"/>
        <v>-5098.7</v>
      </c>
      <c r="AF262" s="34">
        <f t="shared" si="81"/>
        <v>-16999.07</v>
      </c>
      <c r="AG262" s="35">
        <f t="shared" si="82"/>
        <v>-1</v>
      </c>
      <c r="AH262" s="7">
        <f t="shared" si="82"/>
        <v>-1</v>
      </c>
      <c r="AI262" s="7">
        <f t="shared" si="82"/>
        <v>-1</v>
      </c>
      <c r="AJ262" s="7">
        <f t="shared" si="82"/>
        <v>-1</v>
      </c>
      <c r="AK262" s="36">
        <f t="shared" si="82"/>
        <v>-1</v>
      </c>
      <c r="AL262" s="37">
        <f t="shared" si="82"/>
        <v>-1</v>
      </c>
      <c r="AM262" s="2">
        <v>0</v>
      </c>
      <c r="AN262" s="2">
        <v>0</v>
      </c>
      <c r="AO262" s="2">
        <v>0</v>
      </c>
      <c r="AP262" s="2">
        <v>0</v>
      </c>
      <c r="AQ262" s="29">
        <v>0</v>
      </c>
      <c r="AR262" s="31">
        <f t="shared" si="77"/>
        <v>0</v>
      </c>
      <c r="AS262" s="2">
        <v>-540</v>
      </c>
      <c r="AT262" s="2">
        <v>708.56</v>
      </c>
      <c r="AU262" s="2">
        <v>163.52000000000001</v>
      </c>
      <c r="AV262" s="2">
        <v>2703.76</v>
      </c>
      <c r="AW262" s="29">
        <v>1518.84</v>
      </c>
      <c r="AX262" s="31">
        <f t="shared" si="78"/>
        <v>4554.68</v>
      </c>
      <c r="AY262" s="5">
        <f t="shared" si="83"/>
        <v>540</v>
      </c>
      <c r="AZ262" s="5">
        <f t="shared" si="83"/>
        <v>-708.56</v>
      </c>
      <c r="BA262" s="5">
        <f t="shared" si="83"/>
        <v>-163.52000000000001</v>
      </c>
      <c r="BB262" s="5">
        <f t="shared" si="83"/>
        <v>-2703.76</v>
      </c>
      <c r="BC262" s="33">
        <f t="shared" si="83"/>
        <v>-1518.84</v>
      </c>
      <c r="BD262" s="34">
        <f t="shared" si="83"/>
        <v>-4554.68</v>
      </c>
      <c r="BE262" s="7">
        <f t="shared" si="84"/>
        <v>-1</v>
      </c>
      <c r="BF262" s="7">
        <f t="shared" si="84"/>
        <v>-1</v>
      </c>
      <c r="BG262" s="7">
        <f t="shared" si="84"/>
        <v>-1</v>
      </c>
      <c r="BH262" s="7">
        <f t="shared" si="84"/>
        <v>-1</v>
      </c>
      <c r="BI262" s="36">
        <f t="shared" si="84"/>
        <v>-1</v>
      </c>
      <c r="BJ262" s="37">
        <f t="shared" si="84"/>
        <v>-1</v>
      </c>
      <c r="BK262" s="38">
        <f t="shared" si="85"/>
        <v>0</v>
      </c>
      <c r="BL262" s="38">
        <f t="shared" si="85"/>
        <v>0</v>
      </c>
      <c r="BM262" s="38">
        <f t="shared" si="85"/>
        <v>0</v>
      </c>
      <c r="BN262" s="38">
        <f t="shared" si="85"/>
        <v>0</v>
      </c>
      <c r="BO262" s="39">
        <f t="shared" si="85"/>
        <v>0</v>
      </c>
      <c r="BP262" s="40">
        <f t="shared" si="85"/>
        <v>0</v>
      </c>
      <c r="BQ262" s="38">
        <f t="shared" si="86"/>
        <v>1</v>
      </c>
      <c r="BR262" s="38">
        <f t="shared" si="86"/>
        <v>0.20393619654503484</v>
      </c>
      <c r="BS262" s="38">
        <f t="shared" si="86"/>
        <v>0.67239606891730752</v>
      </c>
      <c r="BT262" s="38">
        <f t="shared" si="86"/>
        <v>0.30996611164356236</v>
      </c>
      <c r="BU262" s="39">
        <f t="shared" si="86"/>
        <v>0.29788769686390648</v>
      </c>
      <c r="BV262" s="40">
        <f t="shared" si="86"/>
        <v>0.26793701067176029</v>
      </c>
      <c r="BW262" s="38">
        <f t="shared" si="87"/>
        <v>-1</v>
      </c>
      <c r="BX262" s="38">
        <f t="shared" si="87"/>
        <v>-0.20393619654503484</v>
      </c>
      <c r="BY262" s="38">
        <f t="shared" si="87"/>
        <v>-0.67239606891730752</v>
      </c>
      <c r="BZ262" s="38">
        <f t="shared" si="87"/>
        <v>-0.30996611164356236</v>
      </c>
      <c r="CA262" s="39">
        <f t="shared" si="87"/>
        <v>-0.29788769686390648</v>
      </c>
      <c r="CB262" s="40">
        <f t="shared" si="87"/>
        <v>-0.26793701067176029</v>
      </c>
      <c r="CC262" s="2">
        <f t="shared" si="88"/>
        <v>-10000</v>
      </c>
      <c r="CD262" s="2">
        <f t="shared" si="88"/>
        <v>-2039.3619654503484</v>
      </c>
      <c r="CE262" s="2">
        <f t="shared" si="88"/>
        <v>-6723.9606891730755</v>
      </c>
      <c r="CF262" s="2">
        <f t="shared" si="88"/>
        <v>-3099.6611164356236</v>
      </c>
      <c r="CG262" s="29">
        <f t="shared" si="88"/>
        <v>-2978.8769686390647</v>
      </c>
      <c r="CH262" s="31">
        <f t="shared" si="88"/>
        <v>-2679.370106717603</v>
      </c>
      <c r="CI262" s="40">
        <f>IFERROR(M262/'Class Sum-WR'!M262,0)</f>
        <v>0</v>
      </c>
    </row>
    <row r="263" spans="1:87" hidden="1" outlineLevel="1" x14ac:dyDescent="0.2">
      <c r="A263" t="s">
        <v>46</v>
      </c>
      <c r="B263" t="s">
        <v>46</v>
      </c>
      <c r="C263" t="s">
        <v>107</v>
      </c>
      <c r="D263" t="s">
        <v>107</v>
      </c>
      <c r="E263" t="s">
        <v>103</v>
      </c>
      <c r="F263" s="27">
        <f t="shared" si="79"/>
        <v>46268</v>
      </c>
      <c r="G263" s="60" t="s">
        <v>39</v>
      </c>
      <c r="H263" s="28">
        <v>0</v>
      </c>
      <c r="I263" s="2">
        <v>0</v>
      </c>
      <c r="J263" s="2">
        <v>0</v>
      </c>
      <c r="K263" s="2">
        <v>0</v>
      </c>
      <c r="L263" s="29">
        <v>0</v>
      </c>
      <c r="M263" s="30">
        <f t="shared" ref="M263:M326" si="89">SUM(H263:L263)</f>
        <v>0</v>
      </c>
      <c r="N263" t="s">
        <v>49</v>
      </c>
      <c r="O263" t="s">
        <v>49</v>
      </c>
      <c r="P263" t="s">
        <v>107</v>
      </c>
      <c r="Q263" t="s">
        <v>107</v>
      </c>
      <c r="R263" t="s">
        <v>103</v>
      </c>
      <c r="S263" s="27">
        <f t="shared" si="80"/>
        <v>45904</v>
      </c>
      <c r="T263" s="60" t="s">
        <v>39</v>
      </c>
      <c r="U263" s="28">
        <v>-795</v>
      </c>
      <c r="V263" s="2">
        <v>5281.78</v>
      </c>
      <c r="W263" s="2">
        <v>273.92</v>
      </c>
      <c r="X263" s="2">
        <v>9676.64</v>
      </c>
      <c r="Y263" s="29">
        <v>7673.98</v>
      </c>
      <c r="Z263" s="31">
        <f t="shared" ref="Z263:Z326" si="90">SUM(U263:Y263)</f>
        <v>22111.32</v>
      </c>
      <c r="AA263" s="32">
        <f t="shared" si="81"/>
        <v>795</v>
      </c>
      <c r="AB263" s="5">
        <f t="shared" si="81"/>
        <v>-5281.78</v>
      </c>
      <c r="AC263" s="5">
        <f t="shared" si="81"/>
        <v>-273.92</v>
      </c>
      <c r="AD263" s="5">
        <f t="shared" si="81"/>
        <v>-9676.64</v>
      </c>
      <c r="AE263" s="33">
        <f t="shared" si="81"/>
        <v>-7673.98</v>
      </c>
      <c r="AF263" s="34">
        <f t="shared" si="81"/>
        <v>-22111.32</v>
      </c>
      <c r="AG263" s="35">
        <f t="shared" si="82"/>
        <v>-1</v>
      </c>
      <c r="AH263" s="7">
        <f t="shared" si="82"/>
        <v>-1</v>
      </c>
      <c r="AI263" s="7">
        <f t="shared" si="82"/>
        <v>-1</v>
      </c>
      <c r="AJ263" s="7">
        <f t="shared" si="82"/>
        <v>-1</v>
      </c>
      <c r="AK263" s="36">
        <f t="shared" si="82"/>
        <v>-1</v>
      </c>
      <c r="AL263" s="37">
        <f t="shared" si="82"/>
        <v>-1</v>
      </c>
      <c r="AM263" s="2">
        <v>0</v>
      </c>
      <c r="AN263" s="2">
        <v>0</v>
      </c>
      <c r="AO263" s="2">
        <v>0</v>
      </c>
      <c r="AP263" s="2">
        <v>0</v>
      </c>
      <c r="AQ263" s="29">
        <v>0</v>
      </c>
      <c r="AR263" s="31">
        <f t="shared" ref="AR263:AR326" si="91">SUM(AM263:AQ263)</f>
        <v>0</v>
      </c>
      <c r="AS263" s="2">
        <v>-795</v>
      </c>
      <c r="AT263" s="2">
        <v>1117.94</v>
      </c>
      <c r="AU263" s="2">
        <v>129.58000000000001</v>
      </c>
      <c r="AV263" s="2">
        <v>3005.84</v>
      </c>
      <c r="AW263" s="29">
        <v>2261.89</v>
      </c>
      <c r="AX263" s="31">
        <f t="shared" ref="AX263:AX326" si="92">SUM(AS263:AW263)</f>
        <v>5720.25</v>
      </c>
      <c r="AY263" s="5">
        <f t="shared" si="83"/>
        <v>795</v>
      </c>
      <c r="AZ263" s="5">
        <f t="shared" si="83"/>
        <v>-1117.94</v>
      </c>
      <c r="BA263" s="5">
        <f t="shared" si="83"/>
        <v>-129.58000000000001</v>
      </c>
      <c r="BB263" s="5">
        <f t="shared" si="83"/>
        <v>-3005.84</v>
      </c>
      <c r="BC263" s="33">
        <f t="shared" si="83"/>
        <v>-2261.89</v>
      </c>
      <c r="BD263" s="34">
        <f t="shared" si="83"/>
        <v>-5720.25</v>
      </c>
      <c r="BE263" s="7">
        <f t="shared" si="84"/>
        <v>-1</v>
      </c>
      <c r="BF263" s="7">
        <f t="shared" si="84"/>
        <v>-1</v>
      </c>
      <c r="BG263" s="7">
        <f t="shared" si="84"/>
        <v>-1</v>
      </c>
      <c r="BH263" s="7">
        <f t="shared" si="84"/>
        <v>-1</v>
      </c>
      <c r="BI263" s="36">
        <f t="shared" si="84"/>
        <v>-1</v>
      </c>
      <c r="BJ263" s="37">
        <f t="shared" si="84"/>
        <v>-1</v>
      </c>
      <c r="BK263" s="38">
        <f t="shared" si="85"/>
        <v>0</v>
      </c>
      <c r="BL263" s="38">
        <f t="shared" si="85"/>
        <v>0</v>
      </c>
      <c r="BM263" s="38">
        <f t="shared" si="85"/>
        <v>0</v>
      </c>
      <c r="BN263" s="38">
        <f t="shared" si="85"/>
        <v>0</v>
      </c>
      <c r="BO263" s="39">
        <f t="shared" si="85"/>
        <v>0</v>
      </c>
      <c r="BP263" s="40">
        <f t="shared" si="85"/>
        <v>0</v>
      </c>
      <c r="BQ263" s="38">
        <f t="shared" si="86"/>
        <v>1</v>
      </c>
      <c r="BR263" s="38">
        <f t="shared" si="86"/>
        <v>0.21165970562954159</v>
      </c>
      <c r="BS263" s="38">
        <f t="shared" si="86"/>
        <v>0.47305782710280375</v>
      </c>
      <c r="BT263" s="38">
        <f t="shared" si="86"/>
        <v>0.31062848261379988</v>
      </c>
      <c r="BU263" s="39">
        <f t="shared" si="86"/>
        <v>0.2947479665049948</v>
      </c>
      <c r="BV263" s="40">
        <f t="shared" si="86"/>
        <v>0.2587023298473361</v>
      </c>
      <c r="BW263" s="38">
        <f t="shared" si="87"/>
        <v>-1</v>
      </c>
      <c r="BX263" s="38">
        <f t="shared" si="87"/>
        <v>-0.21165970562954159</v>
      </c>
      <c r="BY263" s="38">
        <f t="shared" si="87"/>
        <v>-0.47305782710280375</v>
      </c>
      <c r="BZ263" s="38">
        <f t="shared" si="87"/>
        <v>-0.31062848261379988</v>
      </c>
      <c r="CA263" s="39">
        <f t="shared" si="87"/>
        <v>-0.2947479665049948</v>
      </c>
      <c r="CB263" s="40">
        <f t="shared" si="87"/>
        <v>-0.2587023298473361</v>
      </c>
      <c r="CC263" s="2">
        <f t="shared" si="88"/>
        <v>-10000</v>
      </c>
      <c r="CD263" s="2">
        <f t="shared" si="88"/>
        <v>-2116.5970562954158</v>
      </c>
      <c r="CE263" s="2">
        <f t="shared" si="88"/>
        <v>-4730.5782710280373</v>
      </c>
      <c r="CF263" s="2">
        <f t="shared" si="88"/>
        <v>-3106.2848261379986</v>
      </c>
      <c r="CG263" s="29">
        <f t="shared" si="88"/>
        <v>-2947.4796650499479</v>
      </c>
      <c r="CH263" s="31">
        <f t="shared" si="88"/>
        <v>-2587.0232984733611</v>
      </c>
      <c r="CI263" s="40">
        <f>IFERROR(M263/'Class Sum-WR'!M263,0)</f>
        <v>0</v>
      </c>
    </row>
    <row r="264" spans="1:87" hidden="1" outlineLevel="1" x14ac:dyDescent="0.2">
      <c r="A264" t="s">
        <v>46</v>
      </c>
      <c r="B264" t="s">
        <v>46</v>
      </c>
      <c r="C264" t="s">
        <v>107</v>
      </c>
      <c r="D264" t="s">
        <v>107</v>
      </c>
      <c r="E264" t="s">
        <v>103</v>
      </c>
      <c r="F264" s="27">
        <f t="shared" si="79"/>
        <v>46269</v>
      </c>
      <c r="G264" s="60" t="s">
        <v>40</v>
      </c>
      <c r="H264" s="28">
        <v>0</v>
      </c>
      <c r="I264" s="2">
        <v>0</v>
      </c>
      <c r="J264" s="2">
        <v>0</v>
      </c>
      <c r="K264" s="2">
        <v>0</v>
      </c>
      <c r="L264" s="29">
        <v>0</v>
      </c>
      <c r="M264" s="30">
        <f t="shared" si="89"/>
        <v>0</v>
      </c>
      <c r="N264" t="s">
        <v>49</v>
      </c>
      <c r="O264" t="s">
        <v>49</v>
      </c>
      <c r="P264" t="s">
        <v>107</v>
      </c>
      <c r="Q264" t="s">
        <v>107</v>
      </c>
      <c r="R264" t="s">
        <v>103</v>
      </c>
      <c r="S264" s="27">
        <f t="shared" si="80"/>
        <v>45905</v>
      </c>
      <c r="T264" s="60" t="s">
        <v>40</v>
      </c>
      <c r="U264" s="28">
        <v>-1380</v>
      </c>
      <c r="V264" s="2">
        <v>10025.57</v>
      </c>
      <c r="W264" s="2">
        <v>531.9</v>
      </c>
      <c r="X264" s="2">
        <v>22263.62</v>
      </c>
      <c r="Y264" s="29">
        <v>11653.49</v>
      </c>
      <c r="Z264" s="31">
        <f t="shared" si="90"/>
        <v>43094.579999999994</v>
      </c>
      <c r="AA264" s="32">
        <f t="shared" si="81"/>
        <v>1380</v>
      </c>
      <c r="AB264" s="5">
        <f t="shared" si="81"/>
        <v>-10025.57</v>
      </c>
      <c r="AC264" s="5">
        <f t="shared" si="81"/>
        <v>-531.9</v>
      </c>
      <c r="AD264" s="5">
        <f t="shared" si="81"/>
        <v>-22263.62</v>
      </c>
      <c r="AE264" s="33">
        <f t="shared" si="81"/>
        <v>-11653.49</v>
      </c>
      <c r="AF264" s="34">
        <f t="shared" si="81"/>
        <v>-43094.579999999994</v>
      </c>
      <c r="AG264" s="35">
        <f t="shared" si="82"/>
        <v>-1</v>
      </c>
      <c r="AH264" s="7">
        <f t="shared" si="82"/>
        <v>-1</v>
      </c>
      <c r="AI264" s="7">
        <f t="shared" si="82"/>
        <v>-1</v>
      </c>
      <c r="AJ264" s="7">
        <f t="shared" si="82"/>
        <v>-1</v>
      </c>
      <c r="AK264" s="36">
        <f t="shared" si="82"/>
        <v>-1</v>
      </c>
      <c r="AL264" s="37">
        <f t="shared" si="82"/>
        <v>-1</v>
      </c>
      <c r="AM264" s="2">
        <v>0</v>
      </c>
      <c r="AN264" s="2">
        <v>0</v>
      </c>
      <c r="AO264" s="2">
        <v>0</v>
      </c>
      <c r="AP264" s="2">
        <v>0</v>
      </c>
      <c r="AQ264" s="29">
        <v>0</v>
      </c>
      <c r="AR264" s="31">
        <f t="shared" si="91"/>
        <v>0</v>
      </c>
      <c r="AS264" s="2">
        <v>-1380</v>
      </c>
      <c r="AT264" s="2">
        <v>2011.81</v>
      </c>
      <c r="AU264" s="2">
        <v>255.69</v>
      </c>
      <c r="AV264" s="2">
        <v>6808.53</v>
      </c>
      <c r="AW264" s="29">
        <v>3502.82</v>
      </c>
      <c r="AX264" s="31">
        <f t="shared" si="92"/>
        <v>11198.85</v>
      </c>
      <c r="AY264" s="5">
        <f t="shared" si="83"/>
        <v>1380</v>
      </c>
      <c r="AZ264" s="5">
        <f t="shared" si="83"/>
        <v>-2011.81</v>
      </c>
      <c r="BA264" s="5">
        <f t="shared" si="83"/>
        <v>-255.69</v>
      </c>
      <c r="BB264" s="5">
        <f t="shared" si="83"/>
        <v>-6808.53</v>
      </c>
      <c r="BC264" s="33">
        <f t="shared" si="83"/>
        <v>-3502.82</v>
      </c>
      <c r="BD264" s="34">
        <f t="shared" si="83"/>
        <v>-11198.85</v>
      </c>
      <c r="BE264" s="7">
        <f t="shared" si="84"/>
        <v>-1</v>
      </c>
      <c r="BF264" s="7">
        <f t="shared" si="84"/>
        <v>-1</v>
      </c>
      <c r="BG264" s="7">
        <f t="shared" si="84"/>
        <v>-1</v>
      </c>
      <c r="BH264" s="7">
        <f t="shared" si="84"/>
        <v>-1</v>
      </c>
      <c r="BI264" s="36">
        <f t="shared" si="84"/>
        <v>-1</v>
      </c>
      <c r="BJ264" s="37">
        <f t="shared" si="84"/>
        <v>-1</v>
      </c>
      <c r="BK264" s="38">
        <f t="shared" si="85"/>
        <v>0</v>
      </c>
      <c r="BL264" s="38">
        <f t="shared" si="85"/>
        <v>0</v>
      </c>
      <c r="BM264" s="38">
        <f t="shared" si="85"/>
        <v>0</v>
      </c>
      <c r="BN264" s="38">
        <f t="shared" si="85"/>
        <v>0</v>
      </c>
      <c r="BO264" s="39">
        <f t="shared" si="85"/>
        <v>0</v>
      </c>
      <c r="BP264" s="40">
        <f t="shared" si="85"/>
        <v>0</v>
      </c>
      <c r="BQ264" s="38">
        <f t="shared" si="86"/>
        <v>1</v>
      </c>
      <c r="BR264" s="38">
        <f t="shared" si="86"/>
        <v>0.20066789219964551</v>
      </c>
      <c r="BS264" s="38">
        <f t="shared" si="86"/>
        <v>0.48071065989847717</v>
      </c>
      <c r="BT264" s="38">
        <f t="shared" si="86"/>
        <v>0.30581414882215918</v>
      </c>
      <c r="BU264" s="39">
        <f t="shared" si="86"/>
        <v>0.30058119928021565</v>
      </c>
      <c r="BV264" s="40">
        <f t="shared" si="86"/>
        <v>0.2598667860320254</v>
      </c>
      <c r="BW264" s="38">
        <f t="shared" si="87"/>
        <v>-1</v>
      </c>
      <c r="BX264" s="38">
        <f t="shared" si="87"/>
        <v>-0.20066789219964551</v>
      </c>
      <c r="BY264" s="38">
        <f t="shared" si="87"/>
        <v>-0.48071065989847717</v>
      </c>
      <c r="BZ264" s="38">
        <f t="shared" si="87"/>
        <v>-0.30581414882215918</v>
      </c>
      <c r="CA264" s="39">
        <f t="shared" si="87"/>
        <v>-0.30058119928021565</v>
      </c>
      <c r="CB264" s="40">
        <f t="shared" si="87"/>
        <v>-0.2598667860320254</v>
      </c>
      <c r="CC264" s="2">
        <f t="shared" si="88"/>
        <v>-10000</v>
      </c>
      <c r="CD264" s="2">
        <f t="shared" si="88"/>
        <v>-2006.6789219964551</v>
      </c>
      <c r="CE264" s="2">
        <f t="shared" si="88"/>
        <v>-4807.1065989847721</v>
      </c>
      <c r="CF264" s="2">
        <f t="shared" si="88"/>
        <v>-3058.1414882215918</v>
      </c>
      <c r="CG264" s="29">
        <f t="shared" si="88"/>
        <v>-3005.8119928021565</v>
      </c>
      <c r="CH264" s="31">
        <f t="shared" si="88"/>
        <v>-2598.667860320254</v>
      </c>
      <c r="CI264" s="40">
        <f>IFERROR(M264/'Class Sum-WR'!M264,0)</f>
        <v>0</v>
      </c>
    </row>
    <row r="265" spans="1:87" ht="13.5" hidden="1" outlineLevel="1" thickBot="1" x14ac:dyDescent="0.25">
      <c r="A265" t="s">
        <v>46</v>
      </c>
      <c r="B265" t="s">
        <v>46</v>
      </c>
      <c r="C265" t="s">
        <v>107</v>
      </c>
      <c r="D265" t="s">
        <v>107</v>
      </c>
      <c r="E265" t="s">
        <v>103</v>
      </c>
      <c r="F265" s="41">
        <f t="shared" si="79"/>
        <v>46270</v>
      </c>
      <c r="G265" s="61" t="s">
        <v>41</v>
      </c>
      <c r="H265" s="43">
        <v>0</v>
      </c>
      <c r="I265" s="44">
        <v>0</v>
      </c>
      <c r="J265" s="44">
        <v>0</v>
      </c>
      <c r="K265" s="44">
        <v>0</v>
      </c>
      <c r="L265" s="45">
        <v>0</v>
      </c>
      <c r="M265" s="46">
        <f t="shared" si="89"/>
        <v>0</v>
      </c>
      <c r="N265" t="s">
        <v>49</v>
      </c>
      <c r="O265" t="s">
        <v>49</v>
      </c>
      <c r="P265" t="s">
        <v>107</v>
      </c>
      <c r="Q265" t="s">
        <v>107</v>
      </c>
      <c r="R265" t="s">
        <v>103</v>
      </c>
      <c r="S265" s="41">
        <f t="shared" si="80"/>
        <v>45906</v>
      </c>
      <c r="T265" s="61" t="s">
        <v>41</v>
      </c>
      <c r="U265" s="43">
        <v>-975</v>
      </c>
      <c r="V265" s="44">
        <v>11281.93</v>
      </c>
      <c r="W265" s="44">
        <v>883.8</v>
      </c>
      <c r="X265" s="44">
        <v>18715.689999999999</v>
      </c>
      <c r="Y265" s="45">
        <v>13197.23</v>
      </c>
      <c r="Z265" s="47">
        <f t="shared" si="90"/>
        <v>43103.649999999994</v>
      </c>
      <c r="AA265" s="48">
        <f t="shared" si="81"/>
        <v>975</v>
      </c>
      <c r="AB265" s="49">
        <f t="shared" si="81"/>
        <v>-11281.93</v>
      </c>
      <c r="AC265" s="49">
        <f t="shared" si="81"/>
        <v>-883.8</v>
      </c>
      <c r="AD265" s="49">
        <f t="shared" si="81"/>
        <v>-18715.689999999999</v>
      </c>
      <c r="AE265" s="50">
        <f t="shared" si="81"/>
        <v>-13197.23</v>
      </c>
      <c r="AF265" s="51">
        <f t="shared" si="81"/>
        <v>-43103.649999999994</v>
      </c>
      <c r="AG265" s="52">
        <f t="shared" si="82"/>
        <v>-1</v>
      </c>
      <c r="AH265" s="53">
        <f t="shared" si="82"/>
        <v>-1</v>
      </c>
      <c r="AI265" s="53">
        <f t="shared" si="82"/>
        <v>-1</v>
      </c>
      <c r="AJ265" s="53">
        <f t="shared" si="82"/>
        <v>-1</v>
      </c>
      <c r="AK265" s="54">
        <f t="shared" si="82"/>
        <v>-1</v>
      </c>
      <c r="AL265" s="55">
        <f t="shared" si="82"/>
        <v>-1</v>
      </c>
      <c r="AM265" s="44">
        <v>0</v>
      </c>
      <c r="AN265" s="44">
        <v>0</v>
      </c>
      <c r="AO265" s="44">
        <v>0</v>
      </c>
      <c r="AP265" s="44">
        <v>0</v>
      </c>
      <c r="AQ265" s="45">
        <v>0</v>
      </c>
      <c r="AR265" s="47">
        <f t="shared" si="91"/>
        <v>0</v>
      </c>
      <c r="AS265" s="44">
        <v>-975</v>
      </c>
      <c r="AT265" s="44">
        <v>2363.6999999999998</v>
      </c>
      <c r="AU265" s="44">
        <v>515.73</v>
      </c>
      <c r="AV265" s="44">
        <v>5850.38</v>
      </c>
      <c r="AW265" s="45">
        <v>3896.92</v>
      </c>
      <c r="AX265" s="47">
        <f t="shared" si="92"/>
        <v>11651.73</v>
      </c>
      <c r="AY265" s="49">
        <f t="shared" si="83"/>
        <v>975</v>
      </c>
      <c r="AZ265" s="49">
        <f t="shared" si="83"/>
        <v>-2363.6999999999998</v>
      </c>
      <c r="BA265" s="49">
        <f t="shared" si="83"/>
        <v>-515.73</v>
      </c>
      <c r="BB265" s="49">
        <f t="shared" si="83"/>
        <v>-5850.38</v>
      </c>
      <c r="BC265" s="50">
        <f t="shared" si="83"/>
        <v>-3896.92</v>
      </c>
      <c r="BD265" s="51">
        <f t="shared" si="83"/>
        <v>-11651.73</v>
      </c>
      <c r="BE265" s="53">
        <f t="shared" si="84"/>
        <v>-1</v>
      </c>
      <c r="BF265" s="53">
        <f t="shared" si="84"/>
        <v>-1</v>
      </c>
      <c r="BG265" s="53">
        <f t="shared" si="84"/>
        <v>-1</v>
      </c>
      <c r="BH265" s="53">
        <f t="shared" si="84"/>
        <v>-1</v>
      </c>
      <c r="BI265" s="54">
        <f t="shared" si="84"/>
        <v>-1</v>
      </c>
      <c r="BJ265" s="55">
        <f t="shared" si="84"/>
        <v>-1</v>
      </c>
      <c r="BK265" s="56">
        <f t="shared" si="85"/>
        <v>0</v>
      </c>
      <c r="BL265" s="56">
        <f t="shared" si="85"/>
        <v>0</v>
      </c>
      <c r="BM265" s="56">
        <f t="shared" si="85"/>
        <v>0</v>
      </c>
      <c r="BN265" s="56">
        <f t="shared" si="85"/>
        <v>0</v>
      </c>
      <c r="BO265" s="57">
        <f t="shared" si="85"/>
        <v>0</v>
      </c>
      <c r="BP265" s="58">
        <f t="shared" si="85"/>
        <v>0</v>
      </c>
      <c r="BQ265" s="56">
        <f t="shared" si="86"/>
        <v>1</v>
      </c>
      <c r="BR265" s="56">
        <f t="shared" si="86"/>
        <v>0.20951202498154126</v>
      </c>
      <c r="BS265" s="56">
        <f t="shared" si="86"/>
        <v>0.58353699932111347</v>
      </c>
      <c r="BT265" s="56">
        <f t="shared" si="86"/>
        <v>0.31259226883967411</v>
      </c>
      <c r="BU265" s="57">
        <f t="shared" si="86"/>
        <v>0.29528317684847505</v>
      </c>
      <c r="BV265" s="58">
        <f t="shared" si="86"/>
        <v>0.27031887090768419</v>
      </c>
      <c r="BW265" s="56">
        <f t="shared" si="87"/>
        <v>-1</v>
      </c>
      <c r="BX265" s="56">
        <f t="shared" si="87"/>
        <v>-0.20951202498154126</v>
      </c>
      <c r="BY265" s="56">
        <f t="shared" si="87"/>
        <v>-0.58353699932111347</v>
      </c>
      <c r="BZ265" s="56">
        <f t="shared" si="87"/>
        <v>-0.31259226883967411</v>
      </c>
      <c r="CA265" s="57">
        <f t="shared" si="87"/>
        <v>-0.29528317684847505</v>
      </c>
      <c r="CB265" s="58">
        <f t="shared" si="87"/>
        <v>-0.27031887090768419</v>
      </c>
      <c r="CC265" s="44">
        <f t="shared" si="88"/>
        <v>-10000</v>
      </c>
      <c r="CD265" s="44">
        <f t="shared" si="88"/>
        <v>-2095.1202498154125</v>
      </c>
      <c r="CE265" s="44">
        <f t="shared" si="88"/>
        <v>-5835.3699932111349</v>
      </c>
      <c r="CF265" s="44">
        <f t="shared" si="88"/>
        <v>-3125.9226883967413</v>
      </c>
      <c r="CG265" s="45">
        <f t="shared" si="88"/>
        <v>-2952.8317684847507</v>
      </c>
      <c r="CH265" s="47">
        <f t="shared" si="88"/>
        <v>-2703.1887090768419</v>
      </c>
      <c r="CI265" s="58">
        <f>IFERROR(M265/'Class Sum-WR'!M265,0)</f>
        <v>0</v>
      </c>
    </row>
    <row r="266" spans="1:87" hidden="1" outlineLevel="1" x14ac:dyDescent="0.2">
      <c r="A266" t="s">
        <v>46</v>
      </c>
      <c r="B266" t="s">
        <v>46</v>
      </c>
      <c r="C266" t="s">
        <v>107</v>
      </c>
      <c r="D266" t="s">
        <v>107</v>
      </c>
      <c r="E266" t="s">
        <v>104</v>
      </c>
      <c r="F266" s="27">
        <f t="shared" si="79"/>
        <v>46271</v>
      </c>
      <c r="G266" s="60" t="s">
        <v>35</v>
      </c>
      <c r="H266" s="28">
        <v>0</v>
      </c>
      <c r="I266" s="2">
        <v>0</v>
      </c>
      <c r="J266" s="2">
        <v>0</v>
      </c>
      <c r="K266" s="2">
        <v>0</v>
      </c>
      <c r="L266" s="29">
        <v>0</v>
      </c>
      <c r="M266" s="30">
        <f t="shared" si="89"/>
        <v>0</v>
      </c>
      <c r="N266" t="s">
        <v>49</v>
      </c>
      <c r="O266" t="s">
        <v>49</v>
      </c>
      <c r="P266" t="s">
        <v>107</v>
      </c>
      <c r="Q266" t="s">
        <v>107</v>
      </c>
      <c r="R266" t="s">
        <v>104</v>
      </c>
      <c r="S266" s="27">
        <f t="shared" si="80"/>
        <v>45907</v>
      </c>
      <c r="T266" s="60" t="s">
        <v>35</v>
      </c>
      <c r="U266" s="28">
        <v>-780</v>
      </c>
      <c r="V266" s="2">
        <v>4103.82</v>
      </c>
      <c r="W266" s="2">
        <v>102.33</v>
      </c>
      <c r="X266" s="2">
        <v>9895.7199999999993</v>
      </c>
      <c r="Y266" s="29">
        <v>5697.64</v>
      </c>
      <c r="Z266" s="31">
        <f t="shared" si="90"/>
        <v>19019.509999999998</v>
      </c>
      <c r="AA266" s="32">
        <f t="shared" si="81"/>
        <v>780</v>
      </c>
      <c r="AB266" s="5">
        <f t="shared" si="81"/>
        <v>-4103.82</v>
      </c>
      <c r="AC266" s="5">
        <f t="shared" si="81"/>
        <v>-102.33</v>
      </c>
      <c r="AD266" s="5">
        <f t="shared" si="81"/>
        <v>-9895.7199999999993</v>
      </c>
      <c r="AE266" s="33">
        <f t="shared" si="81"/>
        <v>-5697.64</v>
      </c>
      <c r="AF266" s="34">
        <f t="shared" si="81"/>
        <v>-19019.509999999998</v>
      </c>
      <c r="AG266" s="35">
        <f t="shared" si="82"/>
        <v>-1</v>
      </c>
      <c r="AH266" s="7">
        <f t="shared" si="82"/>
        <v>-1</v>
      </c>
      <c r="AI266" s="7">
        <f t="shared" si="82"/>
        <v>-1</v>
      </c>
      <c r="AJ266" s="7">
        <f t="shared" si="82"/>
        <v>-1</v>
      </c>
      <c r="AK266" s="36">
        <f t="shared" si="82"/>
        <v>-1</v>
      </c>
      <c r="AL266" s="37">
        <f t="shared" si="82"/>
        <v>-1</v>
      </c>
      <c r="AM266" s="2">
        <v>0</v>
      </c>
      <c r="AN266" s="2">
        <v>0</v>
      </c>
      <c r="AO266" s="2">
        <v>0</v>
      </c>
      <c r="AP266" s="2">
        <v>0</v>
      </c>
      <c r="AQ266" s="29">
        <v>0</v>
      </c>
      <c r="AR266" s="31">
        <f t="shared" si="91"/>
        <v>0</v>
      </c>
      <c r="AS266" s="2">
        <v>-780</v>
      </c>
      <c r="AT266" s="2">
        <v>834.47</v>
      </c>
      <c r="AU266" s="2">
        <v>-41.06</v>
      </c>
      <c r="AV266" s="2">
        <v>3068.47</v>
      </c>
      <c r="AW266" s="29">
        <v>1753.17</v>
      </c>
      <c r="AX266" s="31">
        <f t="shared" si="92"/>
        <v>4835.0499999999993</v>
      </c>
      <c r="AY266" s="5">
        <f t="shared" si="83"/>
        <v>780</v>
      </c>
      <c r="AZ266" s="5">
        <f t="shared" si="83"/>
        <v>-834.47</v>
      </c>
      <c r="BA266" s="5">
        <f t="shared" si="83"/>
        <v>41.06</v>
      </c>
      <c r="BB266" s="5">
        <f t="shared" si="83"/>
        <v>-3068.47</v>
      </c>
      <c r="BC266" s="33">
        <f t="shared" si="83"/>
        <v>-1753.17</v>
      </c>
      <c r="BD266" s="34">
        <f t="shared" si="83"/>
        <v>-4835.0499999999993</v>
      </c>
      <c r="BE266" s="7">
        <f t="shared" si="84"/>
        <v>-1</v>
      </c>
      <c r="BF266" s="7">
        <f t="shared" si="84"/>
        <v>-1</v>
      </c>
      <c r="BG266" s="7">
        <f t="shared" si="84"/>
        <v>-1</v>
      </c>
      <c r="BH266" s="7">
        <f t="shared" si="84"/>
        <v>-1</v>
      </c>
      <c r="BI266" s="36">
        <f t="shared" si="84"/>
        <v>-1</v>
      </c>
      <c r="BJ266" s="37">
        <f t="shared" si="84"/>
        <v>-1</v>
      </c>
      <c r="BK266" s="38">
        <f t="shared" si="85"/>
        <v>0</v>
      </c>
      <c r="BL266" s="38">
        <f t="shared" si="85"/>
        <v>0</v>
      </c>
      <c r="BM266" s="38">
        <f t="shared" si="85"/>
        <v>0</v>
      </c>
      <c r="BN266" s="38">
        <f t="shared" si="85"/>
        <v>0</v>
      </c>
      <c r="BO266" s="39">
        <f t="shared" si="85"/>
        <v>0</v>
      </c>
      <c r="BP266" s="40">
        <f t="shared" si="85"/>
        <v>0</v>
      </c>
      <c r="BQ266" s="38">
        <f t="shared" si="86"/>
        <v>1</v>
      </c>
      <c r="BR266" s="38">
        <f t="shared" si="86"/>
        <v>0.20333981509910282</v>
      </c>
      <c r="BS266" s="38">
        <f t="shared" si="86"/>
        <v>-0.4012508550767126</v>
      </c>
      <c r="BT266" s="38">
        <f t="shared" si="86"/>
        <v>0.31008051965900407</v>
      </c>
      <c r="BU266" s="39">
        <f t="shared" si="86"/>
        <v>0.30770108325552331</v>
      </c>
      <c r="BV266" s="40">
        <f t="shared" si="86"/>
        <v>0.25421527683941381</v>
      </c>
      <c r="BW266" s="38">
        <f t="shared" si="87"/>
        <v>-1</v>
      </c>
      <c r="BX266" s="38">
        <f t="shared" si="87"/>
        <v>-0.20333981509910282</v>
      </c>
      <c r="BY266" s="38">
        <f t="shared" si="87"/>
        <v>0.4012508550767126</v>
      </c>
      <c r="BZ266" s="38">
        <f t="shared" si="87"/>
        <v>-0.31008051965900407</v>
      </c>
      <c r="CA266" s="39">
        <f t="shared" si="87"/>
        <v>-0.30770108325552331</v>
      </c>
      <c r="CB266" s="40">
        <f t="shared" si="87"/>
        <v>-0.25421527683941381</v>
      </c>
      <c r="CC266" s="2">
        <f t="shared" si="88"/>
        <v>-10000</v>
      </c>
      <c r="CD266" s="2">
        <f t="shared" si="88"/>
        <v>-2033.3981509910282</v>
      </c>
      <c r="CE266" s="2">
        <f t="shared" si="88"/>
        <v>4012.5085507671261</v>
      </c>
      <c r="CF266" s="2">
        <f t="shared" si="88"/>
        <v>-3100.8051965900409</v>
      </c>
      <c r="CG266" s="29">
        <f t="shared" si="88"/>
        <v>-3077.0108325552333</v>
      </c>
      <c r="CH266" s="31">
        <f t="shared" si="88"/>
        <v>-2542.1527683941381</v>
      </c>
      <c r="CI266" s="40">
        <f>IFERROR(M266/'Class Sum-WR'!M266,0)</f>
        <v>0</v>
      </c>
    </row>
    <row r="267" spans="1:87" hidden="1" outlineLevel="1" x14ac:dyDescent="0.2">
      <c r="A267" t="s">
        <v>46</v>
      </c>
      <c r="B267" t="s">
        <v>46</v>
      </c>
      <c r="C267" t="s">
        <v>107</v>
      </c>
      <c r="D267" t="s">
        <v>107</v>
      </c>
      <c r="E267" t="s">
        <v>104</v>
      </c>
      <c r="F267" s="27">
        <f t="shared" si="79"/>
        <v>46272</v>
      </c>
      <c r="G267" s="60" t="s">
        <v>36</v>
      </c>
      <c r="H267" s="28">
        <v>0</v>
      </c>
      <c r="I267" s="2">
        <v>0</v>
      </c>
      <c r="J267" s="2">
        <v>0</v>
      </c>
      <c r="K267" s="2">
        <v>0</v>
      </c>
      <c r="L267" s="29">
        <v>0</v>
      </c>
      <c r="M267" s="30">
        <f t="shared" si="89"/>
        <v>0</v>
      </c>
      <c r="N267" t="s">
        <v>49</v>
      </c>
      <c r="O267" t="s">
        <v>49</v>
      </c>
      <c r="P267" t="s">
        <v>107</v>
      </c>
      <c r="Q267" t="s">
        <v>107</v>
      </c>
      <c r="R267" t="s">
        <v>104</v>
      </c>
      <c r="S267" s="27">
        <f t="shared" si="80"/>
        <v>45908</v>
      </c>
      <c r="T267" s="60" t="s">
        <v>36</v>
      </c>
      <c r="U267" s="28">
        <v>-34.99</v>
      </c>
      <c r="V267" s="2">
        <v>3220.44</v>
      </c>
      <c r="W267" s="2">
        <v>288.87</v>
      </c>
      <c r="X267" s="2">
        <v>8059.69</v>
      </c>
      <c r="Y267" s="29">
        <v>3538.49</v>
      </c>
      <c r="Z267" s="31">
        <f t="shared" si="90"/>
        <v>15072.5</v>
      </c>
      <c r="AA267" s="32">
        <f t="shared" si="81"/>
        <v>34.99</v>
      </c>
      <c r="AB267" s="5">
        <f t="shared" si="81"/>
        <v>-3220.44</v>
      </c>
      <c r="AC267" s="5">
        <f t="shared" si="81"/>
        <v>-288.87</v>
      </c>
      <c r="AD267" s="5">
        <f t="shared" si="81"/>
        <v>-8059.69</v>
      </c>
      <c r="AE267" s="33">
        <f t="shared" si="81"/>
        <v>-3538.49</v>
      </c>
      <c r="AF267" s="34">
        <f t="shared" si="81"/>
        <v>-15072.5</v>
      </c>
      <c r="AG267" s="35">
        <f t="shared" si="82"/>
        <v>-1</v>
      </c>
      <c r="AH267" s="7">
        <f t="shared" si="82"/>
        <v>-1</v>
      </c>
      <c r="AI267" s="7">
        <f t="shared" si="82"/>
        <v>-1</v>
      </c>
      <c r="AJ267" s="7">
        <f t="shared" si="82"/>
        <v>-1</v>
      </c>
      <c r="AK267" s="36">
        <f t="shared" si="82"/>
        <v>-1</v>
      </c>
      <c r="AL267" s="37">
        <f t="shared" si="82"/>
        <v>-1</v>
      </c>
      <c r="AM267" s="2">
        <v>0</v>
      </c>
      <c r="AN267" s="2">
        <v>0</v>
      </c>
      <c r="AO267" s="2">
        <v>0</v>
      </c>
      <c r="AP267" s="2">
        <v>0</v>
      </c>
      <c r="AQ267" s="29">
        <v>0</v>
      </c>
      <c r="AR267" s="31">
        <f t="shared" si="91"/>
        <v>0</v>
      </c>
      <c r="AS267" s="2">
        <v>-34.99</v>
      </c>
      <c r="AT267" s="2">
        <v>669.09</v>
      </c>
      <c r="AU267" s="2">
        <v>186.39</v>
      </c>
      <c r="AV267" s="2">
        <v>2464.0300000000002</v>
      </c>
      <c r="AW267" s="29">
        <v>1036.3900000000001</v>
      </c>
      <c r="AX267" s="31">
        <f t="shared" si="92"/>
        <v>4320.9100000000008</v>
      </c>
      <c r="AY267" s="5">
        <f t="shared" si="83"/>
        <v>34.99</v>
      </c>
      <c r="AZ267" s="5">
        <f t="shared" si="83"/>
        <v>-669.09</v>
      </c>
      <c r="BA267" s="5">
        <f t="shared" si="83"/>
        <v>-186.39</v>
      </c>
      <c r="BB267" s="5">
        <f t="shared" si="83"/>
        <v>-2464.0300000000002</v>
      </c>
      <c r="BC267" s="33">
        <f t="shared" si="83"/>
        <v>-1036.3900000000001</v>
      </c>
      <c r="BD267" s="34">
        <f t="shared" si="83"/>
        <v>-4320.9100000000008</v>
      </c>
      <c r="BE267" s="7">
        <f t="shared" si="84"/>
        <v>-1</v>
      </c>
      <c r="BF267" s="7">
        <f t="shared" si="84"/>
        <v>-1</v>
      </c>
      <c r="BG267" s="7">
        <f t="shared" si="84"/>
        <v>-1</v>
      </c>
      <c r="BH267" s="7">
        <f t="shared" si="84"/>
        <v>-1</v>
      </c>
      <c r="BI267" s="36">
        <f t="shared" si="84"/>
        <v>-1</v>
      </c>
      <c r="BJ267" s="37">
        <f t="shared" si="84"/>
        <v>-1</v>
      </c>
      <c r="BK267" s="38">
        <f t="shared" si="85"/>
        <v>0</v>
      </c>
      <c r="BL267" s="38">
        <f t="shared" si="85"/>
        <v>0</v>
      </c>
      <c r="BM267" s="38">
        <f t="shared" si="85"/>
        <v>0</v>
      </c>
      <c r="BN267" s="38">
        <f t="shared" si="85"/>
        <v>0</v>
      </c>
      <c r="BO267" s="39">
        <f t="shared" si="85"/>
        <v>0</v>
      </c>
      <c r="BP267" s="40">
        <f t="shared" si="85"/>
        <v>0</v>
      </c>
      <c r="BQ267" s="38">
        <f t="shared" si="86"/>
        <v>1</v>
      </c>
      <c r="BR267" s="38">
        <f t="shared" si="86"/>
        <v>0.2077635354175206</v>
      </c>
      <c r="BS267" s="38">
        <f t="shared" si="86"/>
        <v>0.64523834250701007</v>
      </c>
      <c r="BT267" s="38">
        <f t="shared" si="86"/>
        <v>0.30572267667863162</v>
      </c>
      <c r="BU267" s="39">
        <f t="shared" si="86"/>
        <v>0.29289047022882647</v>
      </c>
      <c r="BV267" s="40">
        <f t="shared" si="86"/>
        <v>0.28667507049261903</v>
      </c>
      <c r="BW267" s="38">
        <f t="shared" si="87"/>
        <v>-1</v>
      </c>
      <c r="BX267" s="38">
        <f t="shared" si="87"/>
        <v>-0.2077635354175206</v>
      </c>
      <c r="BY267" s="38">
        <f t="shared" si="87"/>
        <v>-0.64523834250701007</v>
      </c>
      <c r="BZ267" s="38">
        <f t="shared" si="87"/>
        <v>-0.30572267667863162</v>
      </c>
      <c r="CA267" s="39">
        <f t="shared" si="87"/>
        <v>-0.29289047022882647</v>
      </c>
      <c r="CB267" s="40">
        <f t="shared" si="87"/>
        <v>-0.28667507049261903</v>
      </c>
      <c r="CC267" s="2">
        <f t="shared" si="88"/>
        <v>-10000</v>
      </c>
      <c r="CD267" s="2">
        <f t="shared" si="88"/>
        <v>-2077.635354175206</v>
      </c>
      <c r="CE267" s="2">
        <f t="shared" si="88"/>
        <v>-6452.3834250701002</v>
      </c>
      <c r="CF267" s="2">
        <f t="shared" si="88"/>
        <v>-3057.2267667863161</v>
      </c>
      <c r="CG267" s="29">
        <f t="shared" si="88"/>
        <v>-2928.9047022882646</v>
      </c>
      <c r="CH267" s="31">
        <f t="shared" si="88"/>
        <v>-2866.7507049261903</v>
      </c>
      <c r="CI267" s="40">
        <f>IFERROR(M267/'Class Sum-WR'!M267,0)</f>
        <v>0</v>
      </c>
    </row>
    <row r="268" spans="1:87" hidden="1" outlineLevel="1" x14ac:dyDescent="0.2">
      <c r="A268" t="s">
        <v>46</v>
      </c>
      <c r="B268" t="s">
        <v>46</v>
      </c>
      <c r="C268" t="s">
        <v>107</v>
      </c>
      <c r="D268" t="s">
        <v>107</v>
      </c>
      <c r="E268" t="s">
        <v>104</v>
      </c>
      <c r="F268" s="27">
        <f t="shared" si="79"/>
        <v>46273</v>
      </c>
      <c r="G268" s="60" t="s">
        <v>37</v>
      </c>
      <c r="H268" s="28">
        <v>0</v>
      </c>
      <c r="I268" s="2">
        <v>0</v>
      </c>
      <c r="J268" s="2">
        <v>0</v>
      </c>
      <c r="K268" s="2">
        <v>0</v>
      </c>
      <c r="L268" s="29">
        <v>0</v>
      </c>
      <c r="M268" s="30">
        <f t="shared" si="89"/>
        <v>0</v>
      </c>
      <c r="N268" t="s">
        <v>49</v>
      </c>
      <c r="O268" t="s">
        <v>49</v>
      </c>
      <c r="P268" t="s">
        <v>107</v>
      </c>
      <c r="Q268" t="s">
        <v>107</v>
      </c>
      <c r="R268" t="s">
        <v>104</v>
      </c>
      <c r="S268" s="27">
        <f t="shared" si="80"/>
        <v>45909</v>
      </c>
      <c r="T268" s="60" t="s">
        <v>37</v>
      </c>
      <c r="U268" s="28">
        <v>-30</v>
      </c>
      <c r="V268" s="2">
        <v>4735.93</v>
      </c>
      <c r="W268" s="2">
        <v>142.81</v>
      </c>
      <c r="X268" s="2">
        <v>6935.45</v>
      </c>
      <c r="Y268" s="29">
        <v>7397.19</v>
      </c>
      <c r="Z268" s="31">
        <f t="shared" si="90"/>
        <v>19181.38</v>
      </c>
      <c r="AA268" s="32">
        <f t="shared" si="81"/>
        <v>30</v>
      </c>
      <c r="AB268" s="5">
        <f t="shared" si="81"/>
        <v>-4735.93</v>
      </c>
      <c r="AC268" s="5">
        <f t="shared" si="81"/>
        <v>-142.81</v>
      </c>
      <c r="AD268" s="5">
        <f t="shared" si="81"/>
        <v>-6935.45</v>
      </c>
      <c r="AE268" s="33">
        <f t="shared" si="81"/>
        <v>-7397.19</v>
      </c>
      <c r="AF268" s="34">
        <f t="shared" si="81"/>
        <v>-19181.38</v>
      </c>
      <c r="AG268" s="35">
        <f t="shared" si="82"/>
        <v>-1</v>
      </c>
      <c r="AH268" s="7">
        <f t="shared" si="82"/>
        <v>-1</v>
      </c>
      <c r="AI268" s="7">
        <f t="shared" si="82"/>
        <v>-1</v>
      </c>
      <c r="AJ268" s="7">
        <f t="shared" si="82"/>
        <v>-1</v>
      </c>
      <c r="AK268" s="36">
        <f t="shared" si="82"/>
        <v>-1</v>
      </c>
      <c r="AL268" s="37">
        <f t="shared" si="82"/>
        <v>-1</v>
      </c>
      <c r="AM268" s="2">
        <v>0</v>
      </c>
      <c r="AN268" s="2">
        <v>0</v>
      </c>
      <c r="AO268" s="2">
        <v>0</v>
      </c>
      <c r="AP268" s="2">
        <v>0</v>
      </c>
      <c r="AQ268" s="29">
        <v>0</v>
      </c>
      <c r="AR268" s="31">
        <f t="shared" si="91"/>
        <v>0</v>
      </c>
      <c r="AS268" s="2">
        <v>-30</v>
      </c>
      <c r="AT268" s="2">
        <v>921.41</v>
      </c>
      <c r="AU268" s="2">
        <v>57.61</v>
      </c>
      <c r="AV268" s="2">
        <v>2067.04</v>
      </c>
      <c r="AW268" s="29">
        <v>2217.77</v>
      </c>
      <c r="AX268" s="31">
        <f t="shared" si="92"/>
        <v>5233.83</v>
      </c>
      <c r="AY268" s="5">
        <f t="shared" si="83"/>
        <v>30</v>
      </c>
      <c r="AZ268" s="5">
        <f t="shared" si="83"/>
        <v>-921.41</v>
      </c>
      <c r="BA268" s="5">
        <f t="shared" si="83"/>
        <v>-57.61</v>
      </c>
      <c r="BB268" s="5">
        <f t="shared" si="83"/>
        <v>-2067.04</v>
      </c>
      <c r="BC268" s="33">
        <f t="shared" si="83"/>
        <v>-2217.77</v>
      </c>
      <c r="BD268" s="34">
        <f t="shared" si="83"/>
        <v>-5233.83</v>
      </c>
      <c r="BE268" s="7">
        <f t="shared" si="84"/>
        <v>-1</v>
      </c>
      <c r="BF268" s="7">
        <f t="shared" si="84"/>
        <v>-1</v>
      </c>
      <c r="BG268" s="7">
        <f t="shared" si="84"/>
        <v>-1</v>
      </c>
      <c r="BH268" s="7">
        <f t="shared" si="84"/>
        <v>-1</v>
      </c>
      <c r="BI268" s="36">
        <f t="shared" si="84"/>
        <v>-1</v>
      </c>
      <c r="BJ268" s="37">
        <f t="shared" si="84"/>
        <v>-1</v>
      </c>
      <c r="BK268" s="38">
        <f t="shared" si="85"/>
        <v>0</v>
      </c>
      <c r="BL268" s="38">
        <f t="shared" si="85"/>
        <v>0</v>
      </c>
      <c r="BM268" s="38">
        <f t="shared" si="85"/>
        <v>0</v>
      </c>
      <c r="BN268" s="38">
        <f t="shared" si="85"/>
        <v>0</v>
      </c>
      <c r="BO268" s="39">
        <f t="shared" si="85"/>
        <v>0</v>
      </c>
      <c r="BP268" s="40">
        <f t="shared" si="85"/>
        <v>0</v>
      </c>
      <c r="BQ268" s="38">
        <f t="shared" si="86"/>
        <v>1</v>
      </c>
      <c r="BR268" s="38">
        <f t="shared" si="86"/>
        <v>0.19455735198788832</v>
      </c>
      <c r="BS268" s="38">
        <f t="shared" si="86"/>
        <v>0.40340312303060011</v>
      </c>
      <c r="BT268" s="38">
        <f t="shared" si="86"/>
        <v>0.29803978112451246</v>
      </c>
      <c r="BU268" s="39">
        <f t="shared" si="86"/>
        <v>0.29981249636686363</v>
      </c>
      <c r="BV268" s="40">
        <f t="shared" si="86"/>
        <v>0.27285992978607376</v>
      </c>
      <c r="BW268" s="38">
        <f t="shared" si="87"/>
        <v>-1</v>
      </c>
      <c r="BX268" s="38">
        <f t="shared" si="87"/>
        <v>-0.19455735198788832</v>
      </c>
      <c r="BY268" s="38">
        <f t="shared" si="87"/>
        <v>-0.40340312303060011</v>
      </c>
      <c r="BZ268" s="38">
        <f t="shared" si="87"/>
        <v>-0.29803978112451246</v>
      </c>
      <c r="CA268" s="39">
        <f t="shared" si="87"/>
        <v>-0.29981249636686363</v>
      </c>
      <c r="CB268" s="40">
        <f t="shared" si="87"/>
        <v>-0.27285992978607376</v>
      </c>
      <c r="CC268" s="2">
        <f t="shared" si="88"/>
        <v>-10000</v>
      </c>
      <c r="CD268" s="2">
        <f t="shared" si="88"/>
        <v>-1945.5735198788832</v>
      </c>
      <c r="CE268" s="2">
        <f t="shared" si="88"/>
        <v>-4034.0312303060009</v>
      </c>
      <c r="CF268" s="2">
        <f t="shared" si="88"/>
        <v>-2980.3978112451246</v>
      </c>
      <c r="CG268" s="29">
        <f t="shared" si="88"/>
        <v>-2998.1249636686362</v>
      </c>
      <c r="CH268" s="31">
        <f t="shared" si="88"/>
        <v>-2728.5992978607378</v>
      </c>
      <c r="CI268" s="40">
        <f>IFERROR(M268/'Class Sum-WR'!M268,0)</f>
        <v>0</v>
      </c>
    </row>
    <row r="269" spans="1:87" hidden="1" outlineLevel="1" x14ac:dyDescent="0.2">
      <c r="A269" t="s">
        <v>46</v>
      </c>
      <c r="B269" t="s">
        <v>46</v>
      </c>
      <c r="C269" t="s">
        <v>107</v>
      </c>
      <c r="D269" t="s">
        <v>107</v>
      </c>
      <c r="E269" t="s">
        <v>104</v>
      </c>
      <c r="F269" s="27">
        <f t="shared" si="79"/>
        <v>46274</v>
      </c>
      <c r="G269" s="60" t="s">
        <v>38</v>
      </c>
      <c r="H269" s="28">
        <v>0</v>
      </c>
      <c r="I269" s="2">
        <v>0</v>
      </c>
      <c r="J269" s="2">
        <v>0</v>
      </c>
      <c r="K269" s="2">
        <v>0</v>
      </c>
      <c r="L269" s="29">
        <v>0</v>
      </c>
      <c r="M269" s="30">
        <f t="shared" si="89"/>
        <v>0</v>
      </c>
      <c r="N269" t="s">
        <v>49</v>
      </c>
      <c r="O269" t="s">
        <v>49</v>
      </c>
      <c r="P269" t="s">
        <v>107</v>
      </c>
      <c r="Q269" t="s">
        <v>107</v>
      </c>
      <c r="R269" t="s">
        <v>104</v>
      </c>
      <c r="S269" s="27">
        <f t="shared" si="80"/>
        <v>45910</v>
      </c>
      <c r="T269" s="60" t="s">
        <v>38</v>
      </c>
      <c r="U269" s="28">
        <v>4.99</v>
      </c>
      <c r="V269" s="2">
        <v>4153.87</v>
      </c>
      <c r="W269" s="2">
        <v>143.69999999999999</v>
      </c>
      <c r="X269" s="2">
        <v>7032.24</v>
      </c>
      <c r="Y269" s="29">
        <v>4781.3599999999997</v>
      </c>
      <c r="Z269" s="31">
        <f t="shared" si="90"/>
        <v>16116.16</v>
      </c>
      <c r="AA269" s="32">
        <f t="shared" si="81"/>
        <v>-4.99</v>
      </c>
      <c r="AB269" s="5">
        <f t="shared" si="81"/>
        <v>-4153.87</v>
      </c>
      <c r="AC269" s="5">
        <f t="shared" si="81"/>
        <v>-143.69999999999999</v>
      </c>
      <c r="AD269" s="5">
        <f t="shared" si="81"/>
        <v>-7032.24</v>
      </c>
      <c r="AE269" s="33">
        <f t="shared" si="81"/>
        <v>-4781.3599999999997</v>
      </c>
      <c r="AF269" s="34">
        <f t="shared" si="81"/>
        <v>-16116.16</v>
      </c>
      <c r="AG269" s="35">
        <f t="shared" si="82"/>
        <v>-1</v>
      </c>
      <c r="AH269" s="7">
        <f t="shared" si="82"/>
        <v>-1</v>
      </c>
      <c r="AI269" s="7">
        <f t="shared" si="82"/>
        <v>-1</v>
      </c>
      <c r="AJ269" s="7">
        <f t="shared" si="82"/>
        <v>-1</v>
      </c>
      <c r="AK269" s="36">
        <f t="shared" si="82"/>
        <v>-1</v>
      </c>
      <c r="AL269" s="37">
        <f t="shared" si="82"/>
        <v>-1</v>
      </c>
      <c r="AM269" s="2">
        <v>0</v>
      </c>
      <c r="AN269" s="2">
        <v>0</v>
      </c>
      <c r="AO269" s="2">
        <v>0</v>
      </c>
      <c r="AP269" s="2">
        <v>0</v>
      </c>
      <c r="AQ269" s="29">
        <v>0</v>
      </c>
      <c r="AR269" s="31">
        <f t="shared" si="91"/>
        <v>0</v>
      </c>
      <c r="AS269" s="2">
        <v>4.99</v>
      </c>
      <c r="AT269" s="2">
        <v>833.89</v>
      </c>
      <c r="AU269" s="2">
        <v>57.98</v>
      </c>
      <c r="AV269" s="2">
        <v>2236.44</v>
      </c>
      <c r="AW269" s="29">
        <v>1443.42</v>
      </c>
      <c r="AX269" s="31">
        <f t="shared" si="92"/>
        <v>4576.72</v>
      </c>
      <c r="AY269" s="5">
        <f t="shared" si="83"/>
        <v>-4.99</v>
      </c>
      <c r="AZ269" s="5">
        <f t="shared" si="83"/>
        <v>-833.89</v>
      </c>
      <c r="BA269" s="5">
        <f t="shared" si="83"/>
        <v>-57.98</v>
      </c>
      <c r="BB269" s="5">
        <f t="shared" si="83"/>
        <v>-2236.44</v>
      </c>
      <c r="BC269" s="33">
        <f t="shared" si="83"/>
        <v>-1443.42</v>
      </c>
      <c r="BD269" s="34">
        <f t="shared" si="83"/>
        <v>-4576.72</v>
      </c>
      <c r="BE269" s="7">
        <f t="shared" si="84"/>
        <v>-1</v>
      </c>
      <c r="BF269" s="7">
        <f t="shared" si="84"/>
        <v>-1</v>
      </c>
      <c r="BG269" s="7">
        <f t="shared" si="84"/>
        <v>-1</v>
      </c>
      <c r="BH269" s="7">
        <f t="shared" si="84"/>
        <v>-1</v>
      </c>
      <c r="BI269" s="36">
        <f t="shared" si="84"/>
        <v>-1</v>
      </c>
      <c r="BJ269" s="37">
        <f t="shared" si="84"/>
        <v>-1</v>
      </c>
      <c r="BK269" s="38">
        <f t="shared" si="85"/>
        <v>0</v>
      </c>
      <c r="BL269" s="38">
        <f t="shared" si="85"/>
        <v>0</v>
      </c>
      <c r="BM269" s="38">
        <f t="shared" si="85"/>
        <v>0</v>
      </c>
      <c r="BN269" s="38">
        <f t="shared" si="85"/>
        <v>0</v>
      </c>
      <c r="BO269" s="39">
        <f t="shared" si="85"/>
        <v>0</v>
      </c>
      <c r="BP269" s="40">
        <f t="shared" si="85"/>
        <v>0</v>
      </c>
      <c r="BQ269" s="38">
        <f t="shared" si="86"/>
        <v>1</v>
      </c>
      <c r="BR269" s="38">
        <f t="shared" si="86"/>
        <v>0.20075014384176684</v>
      </c>
      <c r="BS269" s="38">
        <f t="shared" si="86"/>
        <v>0.40347947112038973</v>
      </c>
      <c r="BT269" s="38">
        <f t="shared" si="86"/>
        <v>0.31802668850892463</v>
      </c>
      <c r="BU269" s="39">
        <f t="shared" si="86"/>
        <v>0.30188481938193323</v>
      </c>
      <c r="BV269" s="40">
        <f t="shared" si="86"/>
        <v>0.28398328137720152</v>
      </c>
      <c r="BW269" s="38">
        <f t="shared" si="87"/>
        <v>-1</v>
      </c>
      <c r="BX269" s="38">
        <f t="shared" si="87"/>
        <v>-0.20075014384176684</v>
      </c>
      <c r="BY269" s="38">
        <f t="shared" si="87"/>
        <v>-0.40347947112038973</v>
      </c>
      <c r="BZ269" s="38">
        <f t="shared" si="87"/>
        <v>-0.31802668850892463</v>
      </c>
      <c r="CA269" s="39">
        <f t="shared" si="87"/>
        <v>-0.30188481938193323</v>
      </c>
      <c r="CB269" s="40">
        <f t="shared" si="87"/>
        <v>-0.28398328137720152</v>
      </c>
      <c r="CC269" s="2">
        <f t="shared" si="88"/>
        <v>-10000</v>
      </c>
      <c r="CD269" s="2">
        <f t="shared" si="88"/>
        <v>-2007.5014384176684</v>
      </c>
      <c r="CE269" s="2">
        <f t="shared" si="88"/>
        <v>-4034.7947112038974</v>
      </c>
      <c r="CF269" s="2">
        <f t="shared" si="88"/>
        <v>-3180.2668850892464</v>
      </c>
      <c r="CG269" s="29">
        <f t="shared" si="88"/>
        <v>-3018.8481938193322</v>
      </c>
      <c r="CH269" s="31">
        <f t="shared" si="88"/>
        <v>-2839.832813772015</v>
      </c>
      <c r="CI269" s="40">
        <f>IFERROR(M269/'Class Sum-WR'!M269,0)</f>
        <v>0</v>
      </c>
    </row>
    <row r="270" spans="1:87" hidden="1" outlineLevel="1" x14ac:dyDescent="0.2">
      <c r="A270" t="s">
        <v>46</v>
      </c>
      <c r="B270" t="s">
        <v>46</v>
      </c>
      <c r="C270" t="s">
        <v>107</v>
      </c>
      <c r="D270" t="s">
        <v>107</v>
      </c>
      <c r="E270" t="s">
        <v>104</v>
      </c>
      <c r="F270" s="27">
        <f t="shared" si="79"/>
        <v>46275</v>
      </c>
      <c r="G270" s="60" t="s">
        <v>39</v>
      </c>
      <c r="H270" s="28">
        <v>0</v>
      </c>
      <c r="I270" s="2">
        <v>0</v>
      </c>
      <c r="J270" s="2">
        <v>0</v>
      </c>
      <c r="K270" s="2">
        <v>0</v>
      </c>
      <c r="L270" s="29">
        <v>0</v>
      </c>
      <c r="M270" s="30">
        <f t="shared" si="89"/>
        <v>0</v>
      </c>
      <c r="N270" t="s">
        <v>49</v>
      </c>
      <c r="O270" t="s">
        <v>49</v>
      </c>
      <c r="P270" t="s">
        <v>107</v>
      </c>
      <c r="Q270" t="s">
        <v>107</v>
      </c>
      <c r="R270" t="s">
        <v>104</v>
      </c>
      <c r="S270" s="27">
        <f t="shared" si="80"/>
        <v>45911</v>
      </c>
      <c r="T270" s="60" t="s">
        <v>39</v>
      </c>
      <c r="U270" s="28">
        <v>-5.0199999999999996</v>
      </c>
      <c r="V270" s="2">
        <v>5003.34</v>
      </c>
      <c r="W270" s="2">
        <v>330.32</v>
      </c>
      <c r="X270" s="2">
        <v>10171.56</v>
      </c>
      <c r="Y270" s="29">
        <v>7451.18</v>
      </c>
      <c r="Z270" s="31">
        <f t="shared" si="90"/>
        <v>22951.379999999997</v>
      </c>
      <c r="AA270" s="32">
        <f t="shared" si="81"/>
        <v>5.0199999999999996</v>
      </c>
      <c r="AB270" s="5">
        <f t="shared" si="81"/>
        <v>-5003.34</v>
      </c>
      <c r="AC270" s="5">
        <f t="shared" si="81"/>
        <v>-330.32</v>
      </c>
      <c r="AD270" s="5">
        <f t="shared" si="81"/>
        <v>-10171.56</v>
      </c>
      <c r="AE270" s="33">
        <f t="shared" si="81"/>
        <v>-7451.18</v>
      </c>
      <c r="AF270" s="34">
        <f t="shared" si="81"/>
        <v>-22951.379999999997</v>
      </c>
      <c r="AG270" s="35">
        <f t="shared" si="82"/>
        <v>-1</v>
      </c>
      <c r="AH270" s="7">
        <f t="shared" si="82"/>
        <v>-1</v>
      </c>
      <c r="AI270" s="7">
        <f t="shared" si="82"/>
        <v>-1</v>
      </c>
      <c r="AJ270" s="7">
        <f t="shared" si="82"/>
        <v>-1</v>
      </c>
      <c r="AK270" s="36">
        <f t="shared" si="82"/>
        <v>-1</v>
      </c>
      <c r="AL270" s="37">
        <f t="shared" si="82"/>
        <v>-1</v>
      </c>
      <c r="AM270" s="2">
        <v>0</v>
      </c>
      <c r="AN270" s="2">
        <v>0</v>
      </c>
      <c r="AO270" s="2">
        <v>0</v>
      </c>
      <c r="AP270" s="2">
        <v>0</v>
      </c>
      <c r="AQ270" s="29">
        <v>0</v>
      </c>
      <c r="AR270" s="31">
        <f t="shared" si="91"/>
        <v>0</v>
      </c>
      <c r="AS270" s="2">
        <v>-5.0199999999999996</v>
      </c>
      <c r="AT270" s="2">
        <v>1073.3399999999999</v>
      </c>
      <c r="AU270" s="2">
        <v>131.9</v>
      </c>
      <c r="AV270" s="2">
        <v>3078.76</v>
      </c>
      <c r="AW270" s="29">
        <v>2253.7199999999998</v>
      </c>
      <c r="AX270" s="31">
        <f t="shared" si="92"/>
        <v>6532.7000000000007</v>
      </c>
      <c r="AY270" s="5">
        <f t="shared" si="83"/>
        <v>5.0199999999999996</v>
      </c>
      <c r="AZ270" s="5">
        <f t="shared" si="83"/>
        <v>-1073.3399999999999</v>
      </c>
      <c r="BA270" s="5">
        <f t="shared" si="83"/>
        <v>-131.9</v>
      </c>
      <c r="BB270" s="5">
        <f t="shared" si="83"/>
        <v>-3078.76</v>
      </c>
      <c r="BC270" s="33">
        <f t="shared" si="83"/>
        <v>-2253.7199999999998</v>
      </c>
      <c r="BD270" s="34">
        <f t="shared" si="83"/>
        <v>-6532.7000000000007</v>
      </c>
      <c r="BE270" s="7">
        <f t="shared" si="84"/>
        <v>-1</v>
      </c>
      <c r="BF270" s="7">
        <f t="shared" si="84"/>
        <v>-1</v>
      </c>
      <c r="BG270" s="7">
        <f t="shared" si="84"/>
        <v>-1</v>
      </c>
      <c r="BH270" s="7">
        <f t="shared" si="84"/>
        <v>-1</v>
      </c>
      <c r="BI270" s="36">
        <f t="shared" si="84"/>
        <v>-1</v>
      </c>
      <c r="BJ270" s="37">
        <f t="shared" si="84"/>
        <v>-1</v>
      </c>
      <c r="BK270" s="38">
        <f t="shared" si="85"/>
        <v>0</v>
      </c>
      <c r="BL270" s="38">
        <f t="shared" si="85"/>
        <v>0</v>
      </c>
      <c r="BM270" s="38">
        <f t="shared" si="85"/>
        <v>0</v>
      </c>
      <c r="BN270" s="38">
        <f t="shared" si="85"/>
        <v>0</v>
      </c>
      <c r="BO270" s="39">
        <f t="shared" si="85"/>
        <v>0</v>
      </c>
      <c r="BP270" s="40">
        <f t="shared" si="85"/>
        <v>0</v>
      </c>
      <c r="BQ270" s="38">
        <f t="shared" si="86"/>
        <v>1</v>
      </c>
      <c r="BR270" s="38">
        <f t="shared" si="86"/>
        <v>0.2145246975020686</v>
      </c>
      <c r="BS270" s="38">
        <f t="shared" si="86"/>
        <v>0.39930976023250186</v>
      </c>
      <c r="BT270" s="38">
        <f t="shared" si="86"/>
        <v>0.30268316757704822</v>
      </c>
      <c r="BU270" s="39">
        <f t="shared" si="86"/>
        <v>0.30246484449442901</v>
      </c>
      <c r="BV270" s="40">
        <f t="shared" si="86"/>
        <v>0.28463212233861324</v>
      </c>
      <c r="BW270" s="38">
        <f t="shared" si="87"/>
        <v>-1</v>
      </c>
      <c r="BX270" s="38">
        <f t="shared" si="87"/>
        <v>-0.2145246975020686</v>
      </c>
      <c r="BY270" s="38">
        <f t="shared" si="87"/>
        <v>-0.39930976023250186</v>
      </c>
      <c r="BZ270" s="38">
        <f t="shared" si="87"/>
        <v>-0.30268316757704822</v>
      </c>
      <c r="CA270" s="39">
        <f t="shared" si="87"/>
        <v>-0.30246484449442901</v>
      </c>
      <c r="CB270" s="40">
        <f t="shared" si="87"/>
        <v>-0.28463212233861324</v>
      </c>
      <c r="CC270" s="2">
        <f t="shared" si="88"/>
        <v>-10000</v>
      </c>
      <c r="CD270" s="2">
        <f t="shared" si="88"/>
        <v>-2145.246975020686</v>
      </c>
      <c r="CE270" s="2">
        <f t="shared" si="88"/>
        <v>-3993.0976023250187</v>
      </c>
      <c r="CF270" s="2">
        <f t="shared" si="88"/>
        <v>-3026.831675770482</v>
      </c>
      <c r="CG270" s="29">
        <f t="shared" si="88"/>
        <v>-3024.6484449442901</v>
      </c>
      <c r="CH270" s="31">
        <f t="shared" si="88"/>
        <v>-2846.3212233861323</v>
      </c>
      <c r="CI270" s="40">
        <f>IFERROR(M270/'Class Sum-WR'!M270,0)</f>
        <v>0</v>
      </c>
    </row>
    <row r="271" spans="1:87" hidden="1" outlineLevel="1" x14ac:dyDescent="0.2">
      <c r="A271" t="s">
        <v>46</v>
      </c>
      <c r="B271" t="s">
        <v>46</v>
      </c>
      <c r="C271" t="s">
        <v>107</v>
      </c>
      <c r="D271" t="s">
        <v>107</v>
      </c>
      <c r="E271" t="s">
        <v>104</v>
      </c>
      <c r="F271" s="27">
        <f t="shared" si="79"/>
        <v>46276</v>
      </c>
      <c r="G271" s="60" t="s">
        <v>40</v>
      </c>
      <c r="H271" s="28">
        <v>0</v>
      </c>
      <c r="I271" s="2">
        <v>0</v>
      </c>
      <c r="J271" s="2">
        <v>0</v>
      </c>
      <c r="K271" s="2">
        <v>0</v>
      </c>
      <c r="L271" s="29">
        <v>0</v>
      </c>
      <c r="M271" s="30">
        <f t="shared" si="89"/>
        <v>0</v>
      </c>
      <c r="N271" t="s">
        <v>49</v>
      </c>
      <c r="O271" t="s">
        <v>49</v>
      </c>
      <c r="P271" t="s">
        <v>107</v>
      </c>
      <c r="Q271" t="s">
        <v>107</v>
      </c>
      <c r="R271" t="s">
        <v>104</v>
      </c>
      <c r="S271" s="27">
        <f t="shared" si="80"/>
        <v>45912</v>
      </c>
      <c r="T271" s="60" t="s">
        <v>40</v>
      </c>
      <c r="U271" s="28">
        <v>0</v>
      </c>
      <c r="V271" s="2">
        <v>8604.15</v>
      </c>
      <c r="W271" s="2">
        <v>484.08</v>
      </c>
      <c r="X271" s="2">
        <v>18388.990000000002</v>
      </c>
      <c r="Y271" s="29">
        <v>10521.32</v>
      </c>
      <c r="Z271" s="31">
        <f t="shared" si="90"/>
        <v>37998.54</v>
      </c>
      <c r="AA271" s="32">
        <f t="shared" si="81"/>
        <v>0</v>
      </c>
      <c r="AB271" s="5">
        <f t="shared" si="81"/>
        <v>-8604.15</v>
      </c>
      <c r="AC271" s="5">
        <f t="shared" si="81"/>
        <v>-484.08</v>
      </c>
      <c r="AD271" s="5">
        <f t="shared" si="81"/>
        <v>-18388.990000000002</v>
      </c>
      <c r="AE271" s="33">
        <f t="shared" si="81"/>
        <v>-10521.32</v>
      </c>
      <c r="AF271" s="34">
        <f t="shared" si="81"/>
        <v>-37998.54</v>
      </c>
      <c r="AG271" s="35" t="e">
        <f t="shared" si="82"/>
        <v>#DIV/0!</v>
      </c>
      <c r="AH271" s="7">
        <f t="shared" si="82"/>
        <v>-1</v>
      </c>
      <c r="AI271" s="7">
        <f t="shared" si="82"/>
        <v>-1</v>
      </c>
      <c r="AJ271" s="7">
        <f t="shared" si="82"/>
        <v>-1</v>
      </c>
      <c r="AK271" s="36">
        <f t="shared" si="82"/>
        <v>-1</v>
      </c>
      <c r="AL271" s="37">
        <f t="shared" si="82"/>
        <v>-1</v>
      </c>
      <c r="AM271" s="2">
        <v>0</v>
      </c>
      <c r="AN271" s="2">
        <v>0</v>
      </c>
      <c r="AO271" s="2">
        <v>0</v>
      </c>
      <c r="AP271" s="2">
        <v>0</v>
      </c>
      <c r="AQ271" s="29">
        <v>0</v>
      </c>
      <c r="AR271" s="31">
        <f t="shared" si="91"/>
        <v>0</v>
      </c>
      <c r="AS271" s="2">
        <v>0</v>
      </c>
      <c r="AT271" s="2">
        <v>1870.7</v>
      </c>
      <c r="AU271" s="2">
        <v>229.77</v>
      </c>
      <c r="AV271" s="2">
        <v>5773.27</v>
      </c>
      <c r="AW271" s="29">
        <v>3261.19</v>
      </c>
      <c r="AX271" s="31">
        <f t="shared" si="92"/>
        <v>11134.93</v>
      </c>
      <c r="AY271" s="5">
        <f t="shared" si="83"/>
        <v>0</v>
      </c>
      <c r="AZ271" s="5">
        <f t="shared" si="83"/>
        <v>-1870.7</v>
      </c>
      <c r="BA271" s="5">
        <f t="shared" si="83"/>
        <v>-229.77</v>
      </c>
      <c r="BB271" s="5">
        <f t="shared" si="83"/>
        <v>-5773.27</v>
      </c>
      <c r="BC271" s="33">
        <f t="shared" si="83"/>
        <v>-3261.19</v>
      </c>
      <c r="BD271" s="34">
        <f t="shared" si="83"/>
        <v>-11134.93</v>
      </c>
      <c r="BE271" s="7" t="e">
        <f t="shared" si="84"/>
        <v>#DIV/0!</v>
      </c>
      <c r="BF271" s="7">
        <f t="shared" si="84"/>
        <v>-1</v>
      </c>
      <c r="BG271" s="7">
        <f t="shared" si="84"/>
        <v>-1</v>
      </c>
      <c r="BH271" s="7">
        <f t="shared" si="84"/>
        <v>-1</v>
      </c>
      <c r="BI271" s="36">
        <f t="shared" si="84"/>
        <v>-1</v>
      </c>
      <c r="BJ271" s="37">
        <f t="shared" si="84"/>
        <v>-1</v>
      </c>
      <c r="BK271" s="38">
        <f t="shared" si="85"/>
        <v>0</v>
      </c>
      <c r="BL271" s="38">
        <f t="shared" si="85"/>
        <v>0</v>
      </c>
      <c r="BM271" s="38">
        <f t="shared" si="85"/>
        <v>0</v>
      </c>
      <c r="BN271" s="38">
        <f t="shared" si="85"/>
        <v>0</v>
      </c>
      <c r="BO271" s="39">
        <f t="shared" si="85"/>
        <v>0</v>
      </c>
      <c r="BP271" s="40">
        <f t="shared" si="85"/>
        <v>0</v>
      </c>
      <c r="BQ271" s="38">
        <f t="shared" si="86"/>
        <v>0</v>
      </c>
      <c r="BR271" s="38">
        <f t="shared" si="86"/>
        <v>0.21741833882486941</v>
      </c>
      <c r="BS271" s="38">
        <f t="shared" si="86"/>
        <v>0.47465294992563217</v>
      </c>
      <c r="BT271" s="38">
        <f t="shared" si="86"/>
        <v>0.31395253355404512</v>
      </c>
      <c r="BU271" s="39">
        <f t="shared" si="86"/>
        <v>0.30996015709055519</v>
      </c>
      <c r="BV271" s="40">
        <f t="shared" si="86"/>
        <v>0.29303573242550895</v>
      </c>
      <c r="BW271" s="38">
        <f t="shared" si="87"/>
        <v>0</v>
      </c>
      <c r="BX271" s="38">
        <f t="shared" si="87"/>
        <v>-0.21741833882486941</v>
      </c>
      <c r="BY271" s="38">
        <f t="shared" si="87"/>
        <v>-0.47465294992563217</v>
      </c>
      <c r="BZ271" s="38">
        <f t="shared" si="87"/>
        <v>-0.31395253355404512</v>
      </c>
      <c r="CA271" s="39">
        <f t="shared" si="87"/>
        <v>-0.30996015709055519</v>
      </c>
      <c r="CB271" s="40">
        <f t="shared" si="87"/>
        <v>-0.29303573242550895</v>
      </c>
      <c r="CC271" s="2">
        <f t="shared" si="88"/>
        <v>0</v>
      </c>
      <c r="CD271" s="2">
        <f t="shared" si="88"/>
        <v>-2174.183388248694</v>
      </c>
      <c r="CE271" s="2">
        <f t="shared" si="88"/>
        <v>-4746.5294992563213</v>
      </c>
      <c r="CF271" s="2">
        <f t="shared" si="88"/>
        <v>-3139.5253355404511</v>
      </c>
      <c r="CG271" s="29">
        <f t="shared" si="88"/>
        <v>-3099.6015709055519</v>
      </c>
      <c r="CH271" s="31">
        <f t="shared" si="88"/>
        <v>-2930.3573242550897</v>
      </c>
      <c r="CI271" s="40">
        <f>IFERROR(M271/'Class Sum-WR'!M271,0)</f>
        <v>0</v>
      </c>
    </row>
    <row r="272" spans="1:87" ht="13.5" hidden="1" outlineLevel="1" thickBot="1" x14ac:dyDescent="0.25">
      <c r="A272" t="s">
        <v>46</v>
      </c>
      <c r="B272" t="s">
        <v>46</v>
      </c>
      <c r="C272" t="s">
        <v>107</v>
      </c>
      <c r="D272" t="s">
        <v>107</v>
      </c>
      <c r="E272" t="s">
        <v>104</v>
      </c>
      <c r="F272" s="41">
        <f t="shared" ref="F272:F335" si="93">+F271+1</f>
        <v>46277</v>
      </c>
      <c r="G272" s="61" t="s">
        <v>41</v>
      </c>
      <c r="H272" s="43">
        <v>0</v>
      </c>
      <c r="I272" s="44">
        <v>0</v>
      </c>
      <c r="J272" s="44">
        <v>0</v>
      </c>
      <c r="K272" s="44">
        <v>0</v>
      </c>
      <c r="L272" s="45">
        <v>0</v>
      </c>
      <c r="M272" s="46">
        <f t="shared" si="89"/>
        <v>0</v>
      </c>
      <c r="N272" t="s">
        <v>49</v>
      </c>
      <c r="O272" t="s">
        <v>49</v>
      </c>
      <c r="P272" t="s">
        <v>107</v>
      </c>
      <c r="Q272" t="s">
        <v>107</v>
      </c>
      <c r="R272" t="s">
        <v>104</v>
      </c>
      <c r="S272" s="41">
        <f t="shared" ref="S272:S335" si="94">+S271+1</f>
        <v>45913</v>
      </c>
      <c r="T272" s="61" t="s">
        <v>41</v>
      </c>
      <c r="U272" s="43">
        <v>0</v>
      </c>
      <c r="V272" s="44">
        <v>9529.1</v>
      </c>
      <c r="W272" s="44">
        <v>575.42999999999995</v>
      </c>
      <c r="X272" s="44">
        <v>22233.85</v>
      </c>
      <c r="Y272" s="45">
        <v>11448.8</v>
      </c>
      <c r="Z272" s="47">
        <f t="shared" si="90"/>
        <v>43787.179999999993</v>
      </c>
      <c r="AA272" s="48">
        <f t="shared" si="81"/>
        <v>0</v>
      </c>
      <c r="AB272" s="49">
        <f t="shared" si="81"/>
        <v>-9529.1</v>
      </c>
      <c r="AC272" s="49">
        <f t="shared" si="81"/>
        <v>-575.42999999999995</v>
      </c>
      <c r="AD272" s="49">
        <f t="shared" si="81"/>
        <v>-22233.85</v>
      </c>
      <c r="AE272" s="50">
        <f t="shared" si="81"/>
        <v>-11448.8</v>
      </c>
      <c r="AF272" s="51">
        <f t="shared" si="81"/>
        <v>-43787.179999999993</v>
      </c>
      <c r="AG272" s="52" t="e">
        <f t="shared" si="82"/>
        <v>#DIV/0!</v>
      </c>
      <c r="AH272" s="53">
        <f t="shared" si="82"/>
        <v>-1</v>
      </c>
      <c r="AI272" s="53">
        <f t="shared" si="82"/>
        <v>-1</v>
      </c>
      <c r="AJ272" s="53">
        <f t="shared" si="82"/>
        <v>-1</v>
      </c>
      <c r="AK272" s="54">
        <f t="shared" si="82"/>
        <v>-1</v>
      </c>
      <c r="AL272" s="55">
        <f t="shared" si="82"/>
        <v>-1</v>
      </c>
      <c r="AM272" s="44">
        <v>0</v>
      </c>
      <c r="AN272" s="44">
        <v>0</v>
      </c>
      <c r="AO272" s="44">
        <v>0</v>
      </c>
      <c r="AP272" s="44">
        <v>0</v>
      </c>
      <c r="AQ272" s="45">
        <v>0</v>
      </c>
      <c r="AR272" s="47">
        <f t="shared" si="91"/>
        <v>0</v>
      </c>
      <c r="AS272" s="44">
        <v>0</v>
      </c>
      <c r="AT272" s="44">
        <v>1989.56</v>
      </c>
      <c r="AU272" s="44">
        <v>285.86</v>
      </c>
      <c r="AV272" s="44">
        <v>6944.71</v>
      </c>
      <c r="AW272" s="45">
        <v>3515.84</v>
      </c>
      <c r="AX272" s="47">
        <f t="shared" si="92"/>
        <v>12735.970000000001</v>
      </c>
      <c r="AY272" s="49">
        <f t="shared" si="83"/>
        <v>0</v>
      </c>
      <c r="AZ272" s="49">
        <f t="shared" si="83"/>
        <v>-1989.56</v>
      </c>
      <c r="BA272" s="49">
        <f t="shared" si="83"/>
        <v>-285.86</v>
      </c>
      <c r="BB272" s="49">
        <f t="shared" si="83"/>
        <v>-6944.71</v>
      </c>
      <c r="BC272" s="50">
        <f t="shared" si="83"/>
        <v>-3515.84</v>
      </c>
      <c r="BD272" s="51">
        <f t="shared" si="83"/>
        <v>-12735.970000000001</v>
      </c>
      <c r="BE272" s="53" t="e">
        <f t="shared" si="84"/>
        <v>#DIV/0!</v>
      </c>
      <c r="BF272" s="53">
        <f t="shared" si="84"/>
        <v>-1</v>
      </c>
      <c r="BG272" s="53">
        <f t="shared" si="84"/>
        <v>-1</v>
      </c>
      <c r="BH272" s="53">
        <f t="shared" si="84"/>
        <v>-1</v>
      </c>
      <c r="BI272" s="54">
        <f t="shared" si="84"/>
        <v>-1</v>
      </c>
      <c r="BJ272" s="55">
        <f t="shared" si="84"/>
        <v>-1</v>
      </c>
      <c r="BK272" s="56">
        <f t="shared" si="85"/>
        <v>0</v>
      </c>
      <c r="BL272" s="56">
        <f t="shared" si="85"/>
        <v>0</v>
      </c>
      <c r="BM272" s="56">
        <f t="shared" si="85"/>
        <v>0</v>
      </c>
      <c r="BN272" s="56">
        <f t="shared" si="85"/>
        <v>0</v>
      </c>
      <c r="BO272" s="57">
        <f t="shared" si="85"/>
        <v>0</v>
      </c>
      <c r="BP272" s="58">
        <f t="shared" si="85"/>
        <v>0</v>
      </c>
      <c r="BQ272" s="56">
        <f t="shared" si="86"/>
        <v>0</v>
      </c>
      <c r="BR272" s="56">
        <f t="shared" si="86"/>
        <v>0.20878781836689717</v>
      </c>
      <c r="BS272" s="56">
        <f t="shared" si="86"/>
        <v>0.49677632379264208</v>
      </c>
      <c r="BT272" s="56">
        <f t="shared" si="86"/>
        <v>0.31234851364023775</v>
      </c>
      <c r="BU272" s="57">
        <f t="shared" si="86"/>
        <v>0.30709244636992528</v>
      </c>
      <c r="BV272" s="58">
        <f t="shared" si="86"/>
        <v>0.29086070397773967</v>
      </c>
      <c r="BW272" s="56">
        <f t="shared" si="87"/>
        <v>0</v>
      </c>
      <c r="BX272" s="56">
        <f t="shared" si="87"/>
        <v>-0.20878781836689717</v>
      </c>
      <c r="BY272" s="56">
        <f t="shared" si="87"/>
        <v>-0.49677632379264208</v>
      </c>
      <c r="BZ272" s="56">
        <f t="shared" si="87"/>
        <v>-0.31234851364023775</v>
      </c>
      <c r="CA272" s="57">
        <f t="shared" si="87"/>
        <v>-0.30709244636992528</v>
      </c>
      <c r="CB272" s="58">
        <f t="shared" si="87"/>
        <v>-0.29086070397773967</v>
      </c>
      <c r="CC272" s="44">
        <f t="shared" si="88"/>
        <v>0</v>
      </c>
      <c r="CD272" s="44">
        <f t="shared" si="88"/>
        <v>-2087.8781836689718</v>
      </c>
      <c r="CE272" s="44">
        <f t="shared" si="88"/>
        <v>-4967.7632379264205</v>
      </c>
      <c r="CF272" s="44">
        <f t="shared" si="88"/>
        <v>-3123.4851364023775</v>
      </c>
      <c r="CG272" s="45">
        <f t="shared" si="88"/>
        <v>-3070.9244636992526</v>
      </c>
      <c r="CH272" s="47">
        <f t="shared" si="88"/>
        <v>-2908.6070397773965</v>
      </c>
      <c r="CI272" s="58">
        <f>IFERROR(M272/'Class Sum-WR'!M272,0)</f>
        <v>0</v>
      </c>
    </row>
    <row r="273" spans="1:87" hidden="1" outlineLevel="1" x14ac:dyDescent="0.2">
      <c r="A273" t="s">
        <v>46</v>
      </c>
      <c r="B273" t="s">
        <v>46</v>
      </c>
      <c r="C273" t="s">
        <v>107</v>
      </c>
      <c r="D273" t="s">
        <v>107</v>
      </c>
      <c r="E273" t="s">
        <v>105</v>
      </c>
      <c r="F273" s="27">
        <f t="shared" si="93"/>
        <v>46278</v>
      </c>
      <c r="G273" s="60" t="s">
        <v>35</v>
      </c>
      <c r="H273" s="28">
        <v>0</v>
      </c>
      <c r="I273" s="2">
        <v>0</v>
      </c>
      <c r="J273" s="2">
        <v>0</v>
      </c>
      <c r="K273" s="2">
        <v>0</v>
      </c>
      <c r="L273" s="29">
        <v>0</v>
      </c>
      <c r="M273" s="30">
        <f t="shared" si="89"/>
        <v>0</v>
      </c>
      <c r="N273" t="s">
        <v>49</v>
      </c>
      <c r="O273" t="s">
        <v>49</v>
      </c>
      <c r="P273" t="s">
        <v>107</v>
      </c>
      <c r="Q273" t="s">
        <v>107</v>
      </c>
      <c r="R273" t="s">
        <v>105</v>
      </c>
      <c r="S273" s="27">
        <f t="shared" si="94"/>
        <v>45914</v>
      </c>
      <c r="T273" s="60" t="s">
        <v>35</v>
      </c>
      <c r="U273" s="28">
        <v>0</v>
      </c>
      <c r="V273" s="2">
        <v>4278.22</v>
      </c>
      <c r="W273" s="2">
        <v>304.16000000000003</v>
      </c>
      <c r="X273" s="2">
        <v>7916.78</v>
      </c>
      <c r="Y273" s="29">
        <v>5609.94</v>
      </c>
      <c r="Z273" s="31">
        <f t="shared" si="90"/>
        <v>18109.099999999999</v>
      </c>
      <c r="AA273" s="32">
        <f t="shared" si="81"/>
        <v>0</v>
      </c>
      <c r="AB273" s="5">
        <f t="shared" si="81"/>
        <v>-4278.22</v>
      </c>
      <c r="AC273" s="5">
        <f t="shared" si="81"/>
        <v>-304.16000000000003</v>
      </c>
      <c r="AD273" s="5">
        <f t="shared" si="81"/>
        <v>-7916.78</v>
      </c>
      <c r="AE273" s="33">
        <f t="shared" si="81"/>
        <v>-5609.94</v>
      </c>
      <c r="AF273" s="34">
        <f t="shared" si="81"/>
        <v>-18109.099999999999</v>
      </c>
      <c r="AG273" s="35" t="e">
        <f t="shared" si="82"/>
        <v>#DIV/0!</v>
      </c>
      <c r="AH273" s="7">
        <f t="shared" si="82"/>
        <v>-1</v>
      </c>
      <c r="AI273" s="7">
        <f t="shared" si="82"/>
        <v>-1</v>
      </c>
      <c r="AJ273" s="7">
        <f t="shared" si="82"/>
        <v>-1</v>
      </c>
      <c r="AK273" s="36">
        <f t="shared" si="82"/>
        <v>-1</v>
      </c>
      <c r="AL273" s="37">
        <f t="shared" si="82"/>
        <v>-1</v>
      </c>
      <c r="AM273" s="2">
        <v>0</v>
      </c>
      <c r="AN273" s="2">
        <v>0</v>
      </c>
      <c r="AO273" s="2">
        <v>0</v>
      </c>
      <c r="AP273" s="2">
        <v>0</v>
      </c>
      <c r="AQ273" s="29">
        <v>0</v>
      </c>
      <c r="AR273" s="31">
        <f t="shared" si="91"/>
        <v>0</v>
      </c>
      <c r="AS273" s="2">
        <v>0</v>
      </c>
      <c r="AT273" s="2">
        <v>897.12</v>
      </c>
      <c r="AU273" s="2">
        <v>149.22</v>
      </c>
      <c r="AV273" s="2">
        <v>2453.85</v>
      </c>
      <c r="AW273" s="29">
        <v>1661.53</v>
      </c>
      <c r="AX273" s="31">
        <f t="shared" si="92"/>
        <v>5161.7199999999993</v>
      </c>
      <c r="AY273" s="5">
        <f t="shared" si="83"/>
        <v>0</v>
      </c>
      <c r="AZ273" s="5">
        <f t="shared" si="83"/>
        <v>-897.12</v>
      </c>
      <c r="BA273" s="5">
        <f t="shared" si="83"/>
        <v>-149.22</v>
      </c>
      <c r="BB273" s="5">
        <f t="shared" si="83"/>
        <v>-2453.85</v>
      </c>
      <c r="BC273" s="33">
        <f t="shared" si="83"/>
        <v>-1661.53</v>
      </c>
      <c r="BD273" s="34">
        <f t="shared" si="83"/>
        <v>-5161.7199999999993</v>
      </c>
      <c r="BE273" s="7" t="e">
        <f t="shared" si="84"/>
        <v>#DIV/0!</v>
      </c>
      <c r="BF273" s="7">
        <f t="shared" si="84"/>
        <v>-1</v>
      </c>
      <c r="BG273" s="7">
        <f t="shared" si="84"/>
        <v>-1</v>
      </c>
      <c r="BH273" s="7">
        <f t="shared" si="84"/>
        <v>-1</v>
      </c>
      <c r="BI273" s="36">
        <f t="shared" si="84"/>
        <v>-1</v>
      </c>
      <c r="BJ273" s="37">
        <f t="shared" si="84"/>
        <v>-1</v>
      </c>
      <c r="BK273" s="38">
        <f t="shared" si="85"/>
        <v>0</v>
      </c>
      <c r="BL273" s="38">
        <f t="shared" si="85"/>
        <v>0</v>
      </c>
      <c r="BM273" s="38">
        <f t="shared" si="85"/>
        <v>0</v>
      </c>
      <c r="BN273" s="38">
        <f t="shared" si="85"/>
        <v>0</v>
      </c>
      <c r="BO273" s="39">
        <f t="shared" si="85"/>
        <v>0</v>
      </c>
      <c r="BP273" s="40">
        <f t="shared" si="85"/>
        <v>0</v>
      </c>
      <c r="BQ273" s="38">
        <f t="shared" si="86"/>
        <v>0</v>
      </c>
      <c r="BR273" s="38">
        <f t="shared" si="86"/>
        <v>0.20969468610777378</v>
      </c>
      <c r="BS273" s="38">
        <f t="shared" si="86"/>
        <v>0.49059705418200944</v>
      </c>
      <c r="BT273" s="38">
        <f t="shared" si="86"/>
        <v>0.30995556274141761</v>
      </c>
      <c r="BU273" s="39">
        <f t="shared" si="86"/>
        <v>0.29617607318438344</v>
      </c>
      <c r="BV273" s="40">
        <f t="shared" si="86"/>
        <v>0.2850345958661667</v>
      </c>
      <c r="BW273" s="38">
        <f t="shared" si="87"/>
        <v>0</v>
      </c>
      <c r="BX273" s="38">
        <f t="shared" si="87"/>
        <v>-0.20969468610777378</v>
      </c>
      <c r="BY273" s="38">
        <f t="shared" si="87"/>
        <v>-0.49059705418200944</v>
      </c>
      <c r="BZ273" s="38">
        <f t="shared" si="87"/>
        <v>-0.30995556274141761</v>
      </c>
      <c r="CA273" s="39">
        <f t="shared" si="87"/>
        <v>-0.29617607318438344</v>
      </c>
      <c r="CB273" s="40">
        <f t="shared" si="87"/>
        <v>-0.2850345958661667</v>
      </c>
      <c r="CC273" s="2">
        <f t="shared" si="88"/>
        <v>0</v>
      </c>
      <c r="CD273" s="2">
        <f t="shared" si="88"/>
        <v>-2096.9468610777376</v>
      </c>
      <c r="CE273" s="2">
        <f t="shared" si="88"/>
        <v>-4905.9705418200947</v>
      </c>
      <c r="CF273" s="2">
        <f t="shared" si="88"/>
        <v>-3099.5556274141763</v>
      </c>
      <c r="CG273" s="29">
        <f t="shared" si="88"/>
        <v>-2961.7607318438345</v>
      </c>
      <c r="CH273" s="31">
        <f t="shared" si="88"/>
        <v>-2850.3459586616668</v>
      </c>
      <c r="CI273" s="40">
        <f>IFERROR(M273/'Class Sum-WR'!M273,0)</f>
        <v>0</v>
      </c>
    </row>
    <row r="274" spans="1:87" hidden="1" outlineLevel="1" x14ac:dyDescent="0.2">
      <c r="A274" t="s">
        <v>46</v>
      </c>
      <c r="B274" t="s">
        <v>46</v>
      </c>
      <c r="C274" t="s">
        <v>107</v>
      </c>
      <c r="D274" t="s">
        <v>107</v>
      </c>
      <c r="E274" t="s">
        <v>105</v>
      </c>
      <c r="F274" s="27">
        <f t="shared" si="93"/>
        <v>46279</v>
      </c>
      <c r="G274" s="60" t="s">
        <v>36</v>
      </c>
      <c r="H274" s="28">
        <v>0</v>
      </c>
      <c r="I274" s="2">
        <v>0</v>
      </c>
      <c r="J274" s="2">
        <v>0</v>
      </c>
      <c r="K274" s="2">
        <v>0</v>
      </c>
      <c r="L274" s="29">
        <v>0</v>
      </c>
      <c r="M274" s="30">
        <f t="shared" si="89"/>
        <v>0</v>
      </c>
      <c r="N274" t="s">
        <v>49</v>
      </c>
      <c r="O274" t="s">
        <v>49</v>
      </c>
      <c r="P274" t="s">
        <v>107</v>
      </c>
      <c r="Q274" t="s">
        <v>107</v>
      </c>
      <c r="R274" t="s">
        <v>105</v>
      </c>
      <c r="S274" s="27">
        <f t="shared" si="94"/>
        <v>45915</v>
      </c>
      <c r="T274" s="60" t="s">
        <v>36</v>
      </c>
      <c r="U274" s="28">
        <v>81.260000000000005</v>
      </c>
      <c r="V274" s="2">
        <v>4245.72</v>
      </c>
      <c r="W274" s="2">
        <v>257.08</v>
      </c>
      <c r="X274" s="2">
        <v>8679.89</v>
      </c>
      <c r="Y274" s="29">
        <v>6866.59</v>
      </c>
      <c r="Z274" s="31">
        <f t="shared" si="90"/>
        <v>20130.54</v>
      </c>
      <c r="AA274" s="32">
        <f t="shared" si="81"/>
        <v>-81.260000000000005</v>
      </c>
      <c r="AB274" s="5">
        <f t="shared" si="81"/>
        <v>-4245.72</v>
      </c>
      <c r="AC274" s="5">
        <f t="shared" si="81"/>
        <v>-257.08</v>
      </c>
      <c r="AD274" s="5">
        <f t="shared" si="81"/>
        <v>-8679.89</v>
      </c>
      <c r="AE274" s="33">
        <f t="shared" si="81"/>
        <v>-6866.59</v>
      </c>
      <c r="AF274" s="34">
        <f t="shared" si="81"/>
        <v>-20130.54</v>
      </c>
      <c r="AG274" s="35">
        <f t="shared" si="82"/>
        <v>-1</v>
      </c>
      <c r="AH274" s="7">
        <f t="shared" si="82"/>
        <v>-1</v>
      </c>
      <c r="AI274" s="7">
        <f t="shared" si="82"/>
        <v>-1</v>
      </c>
      <c r="AJ274" s="7">
        <f t="shared" si="82"/>
        <v>-1</v>
      </c>
      <c r="AK274" s="36">
        <f t="shared" si="82"/>
        <v>-1</v>
      </c>
      <c r="AL274" s="37">
        <f t="shared" si="82"/>
        <v>-1</v>
      </c>
      <c r="AM274" s="2">
        <v>0</v>
      </c>
      <c r="AN274" s="2">
        <v>0</v>
      </c>
      <c r="AO274" s="2">
        <v>0</v>
      </c>
      <c r="AP274" s="2">
        <v>0</v>
      </c>
      <c r="AQ274" s="29">
        <v>0</v>
      </c>
      <c r="AR274" s="31">
        <f t="shared" si="91"/>
        <v>0</v>
      </c>
      <c r="AS274" s="2">
        <v>81.260000000000005</v>
      </c>
      <c r="AT274" s="2">
        <v>855.78</v>
      </c>
      <c r="AU274" s="2">
        <v>112.5</v>
      </c>
      <c r="AV274" s="2">
        <v>2654.25</v>
      </c>
      <c r="AW274" s="29">
        <v>1752.38</v>
      </c>
      <c r="AX274" s="31">
        <f t="shared" si="92"/>
        <v>5456.17</v>
      </c>
      <c r="AY274" s="5">
        <f t="shared" si="83"/>
        <v>-81.260000000000005</v>
      </c>
      <c r="AZ274" s="5">
        <f t="shared" si="83"/>
        <v>-855.78</v>
      </c>
      <c r="BA274" s="5">
        <f t="shared" si="83"/>
        <v>-112.5</v>
      </c>
      <c r="BB274" s="5">
        <f t="shared" si="83"/>
        <v>-2654.25</v>
      </c>
      <c r="BC274" s="33">
        <f t="shared" si="83"/>
        <v>-1752.38</v>
      </c>
      <c r="BD274" s="34">
        <f t="shared" si="83"/>
        <v>-5456.17</v>
      </c>
      <c r="BE274" s="7">
        <f t="shared" si="84"/>
        <v>-1</v>
      </c>
      <c r="BF274" s="7">
        <f t="shared" si="84"/>
        <v>-1</v>
      </c>
      <c r="BG274" s="7">
        <f t="shared" si="84"/>
        <v>-1</v>
      </c>
      <c r="BH274" s="7">
        <f t="shared" si="84"/>
        <v>-1</v>
      </c>
      <c r="BI274" s="36">
        <f t="shared" si="84"/>
        <v>-1</v>
      </c>
      <c r="BJ274" s="37">
        <f t="shared" si="84"/>
        <v>-1</v>
      </c>
      <c r="BK274" s="38">
        <f t="shared" si="85"/>
        <v>0</v>
      </c>
      <c r="BL274" s="38">
        <f t="shared" si="85"/>
        <v>0</v>
      </c>
      <c r="BM274" s="38">
        <f t="shared" si="85"/>
        <v>0</v>
      </c>
      <c r="BN274" s="38">
        <f t="shared" si="85"/>
        <v>0</v>
      </c>
      <c r="BO274" s="39">
        <f t="shared" si="85"/>
        <v>0</v>
      </c>
      <c r="BP274" s="40">
        <f t="shared" si="85"/>
        <v>0</v>
      </c>
      <c r="BQ274" s="38">
        <f t="shared" si="86"/>
        <v>1</v>
      </c>
      <c r="BR274" s="38">
        <f t="shared" si="86"/>
        <v>0.20156298578333001</v>
      </c>
      <c r="BS274" s="38">
        <f t="shared" si="86"/>
        <v>0.43760697059281162</v>
      </c>
      <c r="BT274" s="38">
        <f t="shared" si="86"/>
        <v>0.30579304576440486</v>
      </c>
      <c r="BU274" s="39">
        <f t="shared" si="86"/>
        <v>0.25520382023682792</v>
      </c>
      <c r="BV274" s="40">
        <f t="shared" si="86"/>
        <v>0.27103942566866063</v>
      </c>
      <c r="BW274" s="38">
        <f t="shared" si="87"/>
        <v>-1</v>
      </c>
      <c r="BX274" s="38">
        <f t="shared" si="87"/>
        <v>-0.20156298578333001</v>
      </c>
      <c r="BY274" s="38">
        <f t="shared" si="87"/>
        <v>-0.43760697059281162</v>
      </c>
      <c r="BZ274" s="38">
        <f t="shared" si="87"/>
        <v>-0.30579304576440486</v>
      </c>
      <c r="CA274" s="39">
        <f t="shared" si="87"/>
        <v>-0.25520382023682792</v>
      </c>
      <c r="CB274" s="40">
        <f t="shared" si="87"/>
        <v>-0.27103942566866063</v>
      </c>
      <c r="CC274" s="2">
        <f t="shared" si="88"/>
        <v>-10000</v>
      </c>
      <c r="CD274" s="2">
        <f t="shared" si="88"/>
        <v>-2015.6298578333001</v>
      </c>
      <c r="CE274" s="2">
        <f t="shared" si="88"/>
        <v>-4376.0697059281165</v>
      </c>
      <c r="CF274" s="2">
        <f t="shared" si="88"/>
        <v>-3057.9304576440486</v>
      </c>
      <c r="CG274" s="29">
        <f t="shared" si="88"/>
        <v>-2552.0382023682791</v>
      </c>
      <c r="CH274" s="31">
        <f t="shared" si="88"/>
        <v>-2710.3942566866062</v>
      </c>
      <c r="CI274" s="40">
        <f>IFERROR(M274/'Class Sum-WR'!M274,0)</f>
        <v>0</v>
      </c>
    </row>
    <row r="275" spans="1:87" hidden="1" outlineLevel="1" x14ac:dyDescent="0.2">
      <c r="A275" t="s">
        <v>46</v>
      </c>
      <c r="B275" t="s">
        <v>46</v>
      </c>
      <c r="C275" t="s">
        <v>107</v>
      </c>
      <c r="D275" t="s">
        <v>107</v>
      </c>
      <c r="E275" t="s">
        <v>105</v>
      </c>
      <c r="F275" s="27">
        <f t="shared" si="93"/>
        <v>46280</v>
      </c>
      <c r="G275" s="60" t="s">
        <v>37</v>
      </c>
      <c r="H275" s="28">
        <v>0</v>
      </c>
      <c r="I275" s="2">
        <v>0</v>
      </c>
      <c r="J275" s="2">
        <v>0</v>
      </c>
      <c r="K275" s="2">
        <v>0</v>
      </c>
      <c r="L275" s="29">
        <v>0</v>
      </c>
      <c r="M275" s="30">
        <f t="shared" si="89"/>
        <v>0</v>
      </c>
      <c r="N275" t="s">
        <v>49</v>
      </c>
      <c r="O275" t="s">
        <v>49</v>
      </c>
      <c r="P275" t="s">
        <v>107</v>
      </c>
      <c r="Q275" t="s">
        <v>107</v>
      </c>
      <c r="R275" t="s">
        <v>105</v>
      </c>
      <c r="S275" s="27">
        <f t="shared" si="94"/>
        <v>45916</v>
      </c>
      <c r="T275" s="60" t="s">
        <v>37</v>
      </c>
      <c r="U275" s="28">
        <v>0</v>
      </c>
      <c r="V275" s="2">
        <v>4539.47</v>
      </c>
      <c r="W275" s="2">
        <v>132.96</v>
      </c>
      <c r="X275" s="2">
        <v>11841.83</v>
      </c>
      <c r="Y275" s="29">
        <v>5916.24</v>
      </c>
      <c r="Z275" s="31">
        <f t="shared" si="90"/>
        <v>22430.5</v>
      </c>
      <c r="AA275" s="32">
        <f t="shared" si="81"/>
        <v>0</v>
      </c>
      <c r="AB275" s="5">
        <f t="shared" si="81"/>
        <v>-4539.47</v>
      </c>
      <c r="AC275" s="5">
        <f t="shared" si="81"/>
        <v>-132.96</v>
      </c>
      <c r="AD275" s="5">
        <f t="shared" si="81"/>
        <v>-11841.83</v>
      </c>
      <c r="AE275" s="33">
        <f t="shared" si="81"/>
        <v>-5916.24</v>
      </c>
      <c r="AF275" s="34">
        <f t="shared" si="81"/>
        <v>-22430.5</v>
      </c>
      <c r="AG275" s="35" t="e">
        <f t="shared" si="82"/>
        <v>#DIV/0!</v>
      </c>
      <c r="AH275" s="7">
        <f t="shared" si="82"/>
        <v>-1</v>
      </c>
      <c r="AI275" s="7">
        <f t="shared" si="82"/>
        <v>-1</v>
      </c>
      <c r="AJ275" s="7">
        <f t="shared" si="82"/>
        <v>-1</v>
      </c>
      <c r="AK275" s="36">
        <f t="shared" si="82"/>
        <v>-1</v>
      </c>
      <c r="AL275" s="37">
        <f t="shared" si="82"/>
        <v>-1</v>
      </c>
      <c r="AM275" s="2">
        <v>0</v>
      </c>
      <c r="AN275" s="2">
        <v>0</v>
      </c>
      <c r="AO275" s="2">
        <v>0</v>
      </c>
      <c r="AP275" s="2">
        <v>0</v>
      </c>
      <c r="AQ275" s="29">
        <v>0</v>
      </c>
      <c r="AR275" s="31">
        <f t="shared" si="91"/>
        <v>0</v>
      </c>
      <c r="AS275" s="2">
        <v>0</v>
      </c>
      <c r="AT275" s="2">
        <v>873.25</v>
      </c>
      <c r="AU275" s="2">
        <v>55.91</v>
      </c>
      <c r="AV275" s="2">
        <v>3775.66</v>
      </c>
      <c r="AW275" s="29">
        <v>1798.76</v>
      </c>
      <c r="AX275" s="31">
        <f t="shared" si="92"/>
        <v>6503.58</v>
      </c>
      <c r="AY275" s="5">
        <f t="shared" si="83"/>
        <v>0</v>
      </c>
      <c r="AZ275" s="5">
        <f t="shared" si="83"/>
        <v>-873.25</v>
      </c>
      <c r="BA275" s="5">
        <f t="shared" si="83"/>
        <v>-55.91</v>
      </c>
      <c r="BB275" s="5">
        <f t="shared" si="83"/>
        <v>-3775.66</v>
      </c>
      <c r="BC275" s="33">
        <f t="shared" si="83"/>
        <v>-1798.76</v>
      </c>
      <c r="BD275" s="34">
        <f t="shared" si="83"/>
        <v>-6503.58</v>
      </c>
      <c r="BE275" s="7" t="e">
        <f t="shared" si="84"/>
        <v>#DIV/0!</v>
      </c>
      <c r="BF275" s="7">
        <f t="shared" si="84"/>
        <v>-1</v>
      </c>
      <c r="BG275" s="7">
        <f t="shared" si="84"/>
        <v>-1</v>
      </c>
      <c r="BH275" s="7">
        <f t="shared" si="84"/>
        <v>-1</v>
      </c>
      <c r="BI275" s="36">
        <f t="shared" si="84"/>
        <v>-1</v>
      </c>
      <c r="BJ275" s="37">
        <f t="shared" si="84"/>
        <v>-1</v>
      </c>
      <c r="BK275" s="38">
        <f t="shared" si="85"/>
        <v>0</v>
      </c>
      <c r="BL275" s="38">
        <f t="shared" si="85"/>
        <v>0</v>
      </c>
      <c r="BM275" s="38">
        <f t="shared" si="85"/>
        <v>0</v>
      </c>
      <c r="BN275" s="38">
        <f t="shared" si="85"/>
        <v>0</v>
      </c>
      <c r="BO275" s="39">
        <f t="shared" si="85"/>
        <v>0</v>
      </c>
      <c r="BP275" s="40">
        <f t="shared" si="85"/>
        <v>0</v>
      </c>
      <c r="BQ275" s="38">
        <f t="shared" si="86"/>
        <v>0</v>
      </c>
      <c r="BR275" s="38">
        <f t="shared" si="86"/>
        <v>0.19236827206700341</v>
      </c>
      <c r="BS275" s="38">
        <f t="shared" si="86"/>
        <v>0.42050240673886879</v>
      </c>
      <c r="BT275" s="38">
        <f t="shared" si="86"/>
        <v>0.31884092239121825</v>
      </c>
      <c r="BU275" s="39">
        <f t="shared" si="86"/>
        <v>0.30403769962002897</v>
      </c>
      <c r="BV275" s="40">
        <f t="shared" si="86"/>
        <v>0.28994360357548871</v>
      </c>
      <c r="BW275" s="38">
        <f t="shared" si="87"/>
        <v>0</v>
      </c>
      <c r="BX275" s="38">
        <f t="shared" si="87"/>
        <v>-0.19236827206700341</v>
      </c>
      <c r="BY275" s="38">
        <f t="shared" si="87"/>
        <v>-0.42050240673886879</v>
      </c>
      <c r="BZ275" s="38">
        <f t="shared" si="87"/>
        <v>-0.31884092239121825</v>
      </c>
      <c r="CA275" s="39">
        <f t="shared" si="87"/>
        <v>-0.30403769962002897</v>
      </c>
      <c r="CB275" s="40">
        <f t="shared" si="87"/>
        <v>-0.28994360357548871</v>
      </c>
      <c r="CC275" s="2">
        <f t="shared" si="88"/>
        <v>0</v>
      </c>
      <c r="CD275" s="2">
        <f t="shared" si="88"/>
        <v>-1923.6827206700341</v>
      </c>
      <c r="CE275" s="2">
        <f t="shared" si="88"/>
        <v>-4205.0240673886883</v>
      </c>
      <c r="CF275" s="2">
        <f t="shared" si="88"/>
        <v>-3188.4092239121824</v>
      </c>
      <c r="CG275" s="29">
        <f t="shared" si="88"/>
        <v>-3040.3769962002898</v>
      </c>
      <c r="CH275" s="31">
        <f t="shared" si="88"/>
        <v>-2899.4360357548871</v>
      </c>
      <c r="CI275" s="40">
        <f>IFERROR(M275/'Class Sum-WR'!M275,0)</f>
        <v>0</v>
      </c>
    </row>
    <row r="276" spans="1:87" hidden="1" outlineLevel="1" x14ac:dyDescent="0.2">
      <c r="A276" t="s">
        <v>46</v>
      </c>
      <c r="B276" t="s">
        <v>46</v>
      </c>
      <c r="C276" t="s">
        <v>107</v>
      </c>
      <c r="D276" t="s">
        <v>107</v>
      </c>
      <c r="E276" t="s">
        <v>105</v>
      </c>
      <c r="F276" s="27">
        <f t="shared" si="93"/>
        <v>46281</v>
      </c>
      <c r="G276" s="60" t="s">
        <v>38</v>
      </c>
      <c r="H276" s="28">
        <v>0</v>
      </c>
      <c r="I276" s="2">
        <v>0</v>
      </c>
      <c r="J276" s="2">
        <v>0</v>
      </c>
      <c r="K276" s="2">
        <v>0</v>
      </c>
      <c r="L276" s="29">
        <v>0</v>
      </c>
      <c r="M276" s="30">
        <f t="shared" si="89"/>
        <v>0</v>
      </c>
      <c r="N276" t="s">
        <v>49</v>
      </c>
      <c r="O276" t="s">
        <v>49</v>
      </c>
      <c r="P276" t="s">
        <v>107</v>
      </c>
      <c r="Q276" t="s">
        <v>107</v>
      </c>
      <c r="R276" t="s">
        <v>105</v>
      </c>
      <c r="S276" s="27">
        <f t="shared" si="94"/>
        <v>45917</v>
      </c>
      <c r="T276" s="60" t="s">
        <v>38</v>
      </c>
      <c r="U276" s="28">
        <v>0</v>
      </c>
      <c r="V276" s="2">
        <v>5310.69</v>
      </c>
      <c r="W276" s="2">
        <v>294.06</v>
      </c>
      <c r="X276" s="2">
        <v>10161.27</v>
      </c>
      <c r="Y276" s="29">
        <v>7921.64</v>
      </c>
      <c r="Z276" s="31">
        <f t="shared" si="90"/>
        <v>23687.66</v>
      </c>
      <c r="AA276" s="32">
        <f t="shared" si="81"/>
        <v>0</v>
      </c>
      <c r="AB276" s="5">
        <f t="shared" si="81"/>
        <v>-5310.69</v>
      </c>
      <c r="AC276" s="5">
        <f t="shared" si="81"/>
        <v>-294.06</v>
      </c>
      <c r="AD276" s="5">
        <f t="shared" si="81"/>
        <v>-10161.27</v>
      </c>
      <c r="AE276" s="33">
        <f t="shared" si="81"/>
        <v>-7921.64</v>
      </c>
      <c r="AF276" s="34">
        <f t="shared" si="81"/>
        <v>-23687.66</v>
      </c>
      <c r="AG276" s="35" t="e">
        <f t="shared" si="82"/>
        <v>#DIV/0!</v>
      </c>
      <c r="AH276" s="7">
        <f t="shared" si="82"/>
        <v>-1</v>
      </c>
      <c r="AI276" s="7">
        <f t="shared" si="82"/>
        <v>-1</v>
      </c>
      <c r="AJ276" s="7">
        <f t="shared" si="82"/>
        <v>-1</v>
      </c>
      <c r="AK276" s="36">
        <f t="shared" si="82"/>
        <v>-1</v>
      </c>
      <c r="AL276" s="37">
        <f t="shared" si="82"/>
        <v>-1</v>
      </c>
      <c r="AM276" s="2">
        <v>0</v>
      </c>
      <c r="AN276" s="2">
        <v>0</v>
      </c>
      <c r="AO276" s="2">
        <v>0</v>
      </c>
      <c r="AP276" s="2">
        <v>0</v>
      </c>
      <c r="AQ276" s="29">
        <v>0</v>
      </c>
      <c r="AR276" s="31">
        <f t="shared" si="91"/>
        <v>0</v>
      </c>
      <c r="AS276" s="2">
        <v>0</v>
      </c>
      <c r="AT276" s="2">
        <v>1109.78</v>
      </c>
      <c r="AU276" s="2">
        <v>137.38999999999999</v>
      </c>
      <c r="AV276" s="2">
        <v>3099.16</v>
      </c>
      <c r="AW276" s="29">
        <v>2328.84</v>
      </c>
      <c r="AX276" s="31">
        <f t="shared" si="92"/>
        <v>6675.17</v>
      </c>
      <c r="AY276" s="5">
        <f t="shared" si="83"/>
        <v>0</v>
      </c>
      <c r="AZ276" s="5">
        <f t="shared" si="83"/>
        <v>-1109.78</v>
      </c>
      <c r="BA276" s="5">
        <f t="shared" si="83"/>
        <v>-137.38999999999999</v>
      </c>
      <c r="BB276" s="5">
        <f t="shared" si="83"/>
        <v>-3099.16</v>
      </c>
      <c r="BC276" s="33">
        <f t="shared" si="83"/>
        <v>-2328.84</v>
      </c>
      <c r="BD276" s="34">
        <f t="shared" si="83"/>
        <v>-6675.17</v>
      </c>
      <c r="BE276" s="7" t="e">
        <f t="shared" si="84"/>
        <v>#DIV/0!</v>
      </c>
      <c r="BF276" s="7">
        <f t="shared" si="84"/>
        <v>-1</v>
      </c>
      <c r="BG276" s="7">
        <f t="shared" si="84"/>
        <v>-1</v>
      </c>
      <c r="BH276" s="7">
        <f t="shared" si="84"/>
        <v>-1</v>
      </c>
      <c r="BI276" s="36">
        <f t="shared" si="84"/>
        <v>-1</v>
      </c>
      <c r="BJ276" s="37">
        <f t="shared" si="84"/>
        <v>-1</v>
      </c>
      <c r="BK276" s="38">
        <f t="shared" si="85"/>
        <v>0</v>
      </c>
      <c r="BL276" s="38">
        <f t="shared" si="85"/>
        <v>0</v>
      </c>
      <c r="BM276" s="38">
        <f t="shared" si="85"/>
        <v>0</v>
      </c>
      <c r="BN276" s="38">
        <f t="shared" si="85"/>
        <v>0</v>
      </c>
      <c r="BO276" s="39">
        <f t="shared" si="85"/>
        <v>0</v>
      </c>
      <c r="BP276" s="40">
        <f t="shared" si="85"/>
        <v>0</v>
      </c>
      <c r="BQ276" s="38">
        <f t="shared" si="86"/>
        <v>0</v>
      </c>
      <c r="BR276" s="38">
        <f t="shared" si="86"/>
        <v>0.20897096234199325</v>
      </c>
      <c r="BS276" s="38">
        <f t="shared" si="86"/>
        <v>0.46721757464463032</v>
      </c>
      <c r="BT276" s="38">
        <f t="shared" si="86"/>
        <v>0.3049973084073152</v>
      </c>
      <c r="BU276" s="39">
        <f t="shared" si="86"/>
        <v>0.29398457895082331</v>
      </c>
      <c r="BV276" s="40">
        <f t="shared" si="86"/>
        <v>0.28179946858406446</v>
      </c>
      <c r="BW276" s="38">
        <f t="shared" si="87"/>
        <v>0</v>
      </c>
      <c r="BX276" s="38">
        <f t="shared" si="87"/>
        <v>-0.20897096234199325</v>
      </c>
      <c r="BY276" s="38">
        <f t="shared" si="87"/>
        <v>-0.46721757464463032</v>
      </c>
      <c r="BZ276" s="38">
        <f t="shared" si="87"/>
        <v>-0.3049973084073152</v>
      </c>
      <c r="CA276" s="39">
        <f t="shared" si="87"/>
        <v>-0.29398457895082331</v>
      </c>
      <c r="CB276" s="40">
        <f t="shared" si="87"/>
        <v>-0.28179946858406446</v>
      </c>
      <c r="CC276" s="2">
        <f t="shared" si="88"/>
        <v>0</v>
      </c>
      <c r="CD276" s="2">
        <f t="shared" si="88"/>
        <v>-2089.7096234199325</v>
      </c>
      <c r="CE276" s="2">
        <f t="shared" si="88"/>
        <v>-4672.1757464463035</v>
      </c>
      <c r="CF276" s="2">
        <f t="shared" si="88"/>
        <v>-3049.9730840731522</v>
      </c>
      <c r="CG276" s="29">
        <f t="shared" si="88"/>
        <v>-2939.8457895082329</v>
      </c>
      <c r="CH276" s="31">
        <f t="shared" si="88"/>
        <v>-2817.9946858406447</v>
      </c>
      <c r="CI276" s="40">
        <f>IFERROR(M276/'Class Sum-WR'!M276,0)</f>
        <v>0</v>
      </c>
    </row>
    <row r="277" spans="1:87" hidden="1" outlineLevel="1" x14ac:dyDescent="0.2">
      <c r="A277" t="s">
        <v>46</v>
      </c>
      <c r="B277" t="s">
        <v>46</v>
      </c>
      <c r="C277" t="s">
        <v>107</v>
      </c>
      <c r="D277" t="s">
        <v>107</v>
      </c>
      <c r="E277" t="s">
        <v>105</v>
      </c>
      <c r="F277" s="27">
        <f t="shared" si="93"/>
        <v>46282</v>
      </c>
      <c r="G277" s="60" t="s">
        <v>39</v>
      </c>
      <c r="H277" s="28">
        <v>0</v>
      </c>
      <c r="I277" s="2">
        <v>0</v>
      </c>
      <c r="J277" s="2">
        <v>0</v>
      </c>
      <c r="K277" s="2">
        <v>0</v>
      </c>
      <c r="L277" s="29">
        <v>0</v>
      </c>
      <c r="M277" s="30">
        <f t="shared" si="89"/>
        <v>0</v>
      </c>
      <c r="N277" t="s">
        <v>49</v>
      </c>
      <c r="O277" t="s">
        <v>49</v>
      </c>
      <c r="P277" t="s">
        <v>107</v>
      </c>
      <c r="Q277" t="s">
        <v>107</v>
      </c>
      <c r="R277" t="s">
        <v>105</v>
      </c>
      <c r="S277" s="27">
        <f t="shared" si="94"/>
        <v>45918</v>
      </c>
      <c r="T277" s="60" t="s">
        <v>39</v>
      </c>
      <c r="U277" s="28">
        <v>4.99</v>
      </c>
      <c r="V277" s="2">
        <v>5171.8100000000004</v>
      </c>
      <c r="W277" s="2">
        <v>270.63</v>
      </c>
      <c r="X277" s="2">
        <v>12118.89</v>
      </c>
      <c r="Y277" s="29">
        <v>7838.17</v>
      </c>
      <c r="Z277" s="31">
        <f t="shared" si="90"/>
        <v>25404.489999999998</v>
      </c>
      <c r="AA277" s="32">
        <f t="shared" si="81"/>
        <v>-4.99</v>
      </c>
      <c r="AB277" s="5">
        <f t="shared" si="81"/>
        <v>-5171.8100000000004</v>
      </c>
      <c r="AC277" s="5">
        <f t="shared" si="81"/>
        <v>-270.63</v>
      </c>
      <c r="AD277" s="5">
        <f t="shared" si="81"/>
        <v>-12118.89</v>
      </c>
      <c r="AE277" s="33">
        <f t="shared" si="81"/>
        <v>-7838.17</v>
      </c>
      <c r="AF277" s="34">
        <f t="shared" si="81"/>
        <v>-25404.489999999998</v>
      </c>
      <c r="AG277" s="35">
        <f t="shared" si="82"/>
        <v>-1</v>
      </c>
      <c r="AH277" s="7">
        <f t="shared" si="82"/>
        <v>-1</v>
      </c>
      <c r="AI277" s="7">
        <f t="shared" si="82"/>
        <v>-1</v>
      </c>
      <c r="AJ277" s="7">
        <f t="shared" si="82"/>
        <v>-1</v>
      </c>
      <c r="AK277" s="36">
        <f t="shared" si="82"/>
        <v>-1</v>
      </c>
      <c r="AL277" s="37">
        <f t="shared" si="82"/>
        <v>-1</v>
      </c>
      <c r="AM277" s="2">
        <v>0</v>
      </c>
      <c r="AN277" s="2">
        <v>0</v>
      </c>
      <c r="AO277" s="2">
        <v>0</v>
      </c>
      <c r="AP277" s="2">
        <v>0</v>
      </c>
      <c r="AQ277" s="29">
        <v>0</v>
      </c>
      <c r="AR277" s="31">
        <f t="shared" si="91"/>
        <v>0</v>
      </c>
      <c r="AS277" s="2">
        <v>4.99</v>
      </c>
      <c r="AT277" s="2">
        <v>1077.3599999999999</v>
      </c>
      <c r="AU277" s="2">
        <v>112.21</v>
      </c>
      <c r="AV277" s="2">
        <v>3607.26</v>
      </c>
      <c r="AW277" s="29">
        <v>2322.3000000000002</v>
      </c>
      <c r="AX277" s="31">
        <f t="shared" si="92"/>
        <v>7124.12</v>
      </c>
      <c r="AY277" s="5">
        <f t="shared" si="83"/>
        <v>-4.99</v>
      </c>
      <c r="AZ277" s="5">
        <f t="shared" si="83"/>
        <v>-1077.3599999999999</v>
      </c>
      <c r="BA277" s="5">
        <f t="shared" si="83"/>
        <v>-112.21</v>
      </c>
      <c r="BB277" s="5">
        <f t="shared" si="83"/>
        <v>-3607.26</v>
      </c>
      <c r="BC277" s="33">
        <f t="shared" si="83"/>
        <v>-2322.3000000000002</v>
      </c>
      <c r="BD277" s="34">
        <f t="shared" si="83"/>
        <v>-7124.12</v>
      </c>
      <c r="BE277" s="7">
        <f t="shared" si="84"/>
        <v>-1</v>
      </c>
      <c r="BF277" s="7">
        <f t="shared" si="84"/>
        <v>-1</v>
      </c>
      <c r="BG277" s="7">
        <f t="shared" si="84"/>
        <v>-1</v>
      </c>
      <c r="BH277" s="7">
        <f t="shared" si="84"/>
        <v>-1</v>
      </c>
      <c r="BI277" s="36">
        <f t="shared" si="84"/>
        <v>-1</v>
      </c>
      <c r="BJ277" s="37">
        <f t="shared" si="84"/>
        <v>-1</v>
      </c>
      <c r="BK277" s="38">
        <f t="shared" si="85"/>
        <v>0</v>
      </c>
      <c r="BL277" s="38">
        <f t="shared" si="85"/>
        <v>0</v>
      </c>
      <c r="BM277" s="38">
        <f t="shared" si="85"/>
        <v>0</v>
      </c>
      <c r="BN277" s="38">
        <f t="shared" si="85"/>
        <v>0</v>
      </c>
      <c r="BO277" s="39">
        <f t="shared" si="85"/>
        <v>0</v>
      </c>
      <c r="BP277" s="40">
        <f t="shared" si="85"/>
        <v>0</v>
      </c>
      <c r="BQ277" s="38">
        <f t="shared" si="86"/>
        <v>1</v>
      </c>
      <c r="BR277" s="38">
        <f t="shared" si="86"/>
        <v>0.20831391717793188</v>
      </c>
      <c r="BS277" s="38">
        <f t="shared" si="86"/>
        <v>0.41462513394671691</v>
      </c>
      <c r="BT277" s="38">
        <f t="shared" si="86"/>
        <v>0.2976559734431124</v>
      </c>
      <c r="BU277" s="39">
        <f t="shared" si="86"/>
        <v>0.29628089209598674</v>
      </c>
      <c r="BV277" s="40">
        <f t="shared" si="86"/>
        <v>0.28042759370489234</v>
      </c>
      <c r="BW277" s="38">
        <f t="shared" si="87"/>
        <v>-1</v>
      </c>
      <c r="BX277" s="38">
        <f t="shared" si="87"/>
        <v>-0.20831391717793188</v>
      </c>
      <c r="BY277" s="38">
        <f t="shared" si="87"/>
        <v>-0.41462513394671691</v>
      </c>
      <c r="BZ277" s="38">
        <f t="shared" si="87"/>
        <v>-0.2976559734431124</v>
      </c>
      <c r="CA277" s="39">
        <f t="shared" si="87"/>
        <v>-0.29628089209598674</v>
      </c>
      <c r="CB277" s="40">
        <f t="shared" si="87"/>
        <v>-0.28042759370489234</v>
      </c>
      <c r="CC277" s="2">
        <f t="shared" si="88"/>
        <v>-10000</v>
      </c>
      <c r="CD277" s="2">
        <f t="shared" si="88"/>
        <v>-2083.139171779319</v>
      </c>
      <c r="CE277" s="2">
        <f t="shared" si="88"/>
        <v>-4146.2513394671687</v>
      </c>
      <c r="CF277" s="2">
        <f t="shared" si="88"/>
        <v>-2976.5597344311241</v>
      </c>
      <c r="CG277" s="29">
        <f t="shared" si="88"/>
        <v>-2962.8089209598675</v>
      </c>
      <c r="CH277" s="31">
        <f t="shared" si="88"/>
        <v>-2804.2759370489234</v>
      </c>
      <c r="CI277" s="40">
        <f>IFERROR(M277/'Class Sum-WR'!M277,0)</f>
        <v>0</v>
      </c>
    </row>
    <row r="278" spans="1:87" hidden="1" outlineLevel="1" x14ac:dyDescent="0.2">
      <c r="A278" t="s">
        <v>46</v>
      </c>
      <c r="B278" t="s">
        <v>46</v>
      </c>
      <c r="C278" t="s">
        <v>107</v>
      </c>
      <c r="D278" t="s">
        <v>107</v>
      </c>
      <c r="E278" t="s">
        <v>105</v>
      </c>
      <c r="F278" s="27">
        <f t="shared" si="93"/>
        <v>46283</v>
      </c>
      <c r="G278" s="60" t="s">
        <v>40</v>
      </c>
      <c r="H278" s="28">
        <v>0</v>
      </c>
      <c r="I278" s="2">
        <v>0</v>
      </c>
      <c r="J278" s="2">
        <v>0</v>
      </c>
      <c r="K278" s="2">
        <v>0</v>
      </c>
      <c r="L278" s="29">
        <v>0</v>
      </c>
      <c r="M278" s="30">
        <f t="shared" si="89"/>
        <v>0</v>
      </c>
      <c r="N278" t="s">
        <v>49</v>
      </c>
      <c r="O278" t="s">
        <v>49</v>
      </c>
      <c r="P278" t="s">
        <v>107</v>
      </c>
      <c r="Q278" t="s">
        <v>107</v>
      </c>
      <c r="R278" t="s">
        <v>105</v>
      </c>
      <c r="S278" s="27">
        <f t="shared" si="94"/>
        <v>45919</v>
      </c>
      <c r="T278" s="60" t="s">
        <v>40</v>
      </c>
      <c r="U278" s="28">
        <v>0</v>
      </c>
      <c r="V278" s="2">
        <v>9774.48</v>
      </c>
      <c r="W278" s="2">
        <v>415.58</v>
      </c>
      <c r="X278" s="2">
        <v>18924.14</v>
      </c>
      <c r="Y278" s="29">
        <v>11174.34</v>
      </c>
      <c r="Z278" s="31">
        <f t="shared" si="90"/>
        <v>40288.539999999994</v>
      </c>
      <c r="AA278" s="32">
        <f t="shared" si="81"/>
        <v>0</v>
      </c>
      <c r="AB278" s="5">
        <f t="shared" si="81"/>
        <v>-9774.48</v>
      </c>
      <c r="AC278" s="5">
        <f t="shared" si="81"/>
        <v>-415.58</v>
      </c>
      <c r="AD278" s="5">
        <f t="shared" si="81"/>
        <v>-18924.14</v>
      </c>
      <c r="AE278" s="33">
        <f t="shared" si="81"/>
        <v>-11174.34</v>
      </c>
      <c r="AF278" s="34">
        <f t="shared" si="81"/>
        <v>-40288.539999999994</v>
      </c>
      <c r="AG278" s="35" t="e">
        <f t="shared" si="82"/>
        <v>#DIV/0!</v>
      </c>
      <c r="AH278" s="7">
        <f t="shared" si="82"/>
        <v>-1</v>
      </c>
      <c r="AI278" s="7">
        <f t="shared" si="82"/>
        <v>-1</v>
      </c>
      <c r="AJ278" s="7">
        <f t="shared" si="82"/>
        <v>-1</v>
      </c>
      <c r="AK278" s="36">
        <f t="shared" si="82"/>
        <v>-1</v>
      </c>
      <c r="AL278" s="37">
        <f t="shared" si="82"/>
        <v>-1</v>
      </c>
      <c r="AM278" s="2">
        <v>0</v>
      </c>
      <c r="AN278" s="2">
        <v>0</v>
      </c>
      <c r="AO278" s="2">
        <v>0</v>
      </c>
      <c r="AP278" s="2">
        <v>0</v>
      </c>
      <c r="AQ278" s="29">
        <v>0</v>
      </c>
      <c r="AR278" s="31">
        <f t="shared" si="91"/>
        <v>0</v>
      </c>
      <c r="AS278" s="2">
        <v>0</v>
      </c>
      <c r="AT278" s="2">
        <v>2114.7600000000002</v>
      </c>
      <c r="AU278" s="2">
        <v>204.8</v>
      </c>
      <c r="AV278" s="2">
        <v>5677.72</v>
      </c>
      <c r="AW278" s="29">
        <v>3368.53</v>
      </c>
      <c r="AX278" s="31">
        <f t="shared" si="92"/>
        <v>11365.810000000001</v>
      </c>
      <c r="AY278" s="5">
        <f t="shared" si="83"/>
        <v>0</v>
      </c>
      <c r="AZ278" s="5">
        <f t="shared" si="83"/>
        <v>-2114.7600000000002</v>
      </c>
      <c r="BA278" s="5">
        <f t="shared" si="83"/>
        <v>-204.8</v>
      </c>
      <c r="BB278" s="5">
        <f t="shared" si="83"/>
        <v>-5677.72</v>
      </c>
      <c r="BC278" s="33">
        <f t="shared" si="83"/>
        <v>-3368.53</v>
      </c>
      <c r="BD278" s="34">
        <f t="shared" si="83"/>
        <v>-11365.810000000001</v>
      </c>
      <c r="BE278" s="7" t="e">
        <f t="shared" si="84"/>
        <v>#DIV/0!</v>
      </c>
      <c r="BF278" s="7">
        <f t="shared" si="84"/>
        <v>-1</v>
      </c>
      <c r="BG278" s="7">
        <f t="shared" si="84"/>
        <v>-1</v>
      </c>
      <c r="BH278" s="7">
        <f t="shared" si="84"/>
        <v>-1</v>
      </c>
      <c r="BI278" s="36">
        <f t="shared" si="84"/>
        <v>-1</v>
      </c>
      <c r="BJ278" s="37">
        <f t="shared" si="84"/>
        <v>-1</v>
      </c>
      <c r="BK278" s="38">
        <f t="shared" si="85"/>
        <v>0</v>
      </c>
      <c r="BL278" s="38">
        <f t="shared" si="85"/>
        <v>0</v>
      </c>
      <c r="BM278" s="38">
        <f t="shared" si="85"/>
        <v>0</v>
      </c>
      <c r="BN278" s="38">
        <f t="shared" si="85"/>
        <v>0</v>
      </c>
      <c r="BO278" s="39">
        <f t="shared" si="85"/>
        <v>0</v>
      </c>
      <c r="BP278" s="40">
        <f t="shared" si="85"/>
        <v>0</v>
      </c>
      <c r="BQ278" s="38">
        <f t="shared" si="86"/>
        <v>0</v>
      </c>
      <c r="BR278" s="38">
        <f t="shared" si="86"/>
        <v>0.216355243450291</v>
      </c>
      <c r="BS278" s="38">
        <f t="shared" si="86"/>
        <v>0.49280523605563314</v>
      </c>
      <c r="BT278" s="38">
        <f t="shared" si="86"/>
        <v>0.3000252587435942</v>
      </c>
      <c r="BU278" s="39">
        <f t="shared" si="86"/>
        <v>0.3014522557931833</v>
      </c>
      <c r="BV278" s="40">
        <f t="shared" si="86"/>
        <v>0.28211024772801407</v>
      </c>
      <c r="BW278" s="38">
        <f t="shared" si="87"/>
        <v>0</v>
      </c>
      <c r="BX278" s="38">
        <f t="shared" si="87"/>
        <v>-0.216355243450291</v>
      </c>
      <c r="BY278" s="38">
        <f t="shared" si="87"/>
        <v>-0.49280523605563314</v>
      </c>
      <c r="BZ278" s="38">
        <f t="shared" si="87"/>
        <v>-0.3000252587435942</v>
      </c>
      <c r="CA278" s="39">
        <f t="shared" si="87"/>
        <v>-0.3014522557931833</v>
      </c>
      <c r="CB278" s="40">
        <f t="shared" si="87"/>
        <v>-0.28211024772801407</v>
      </c>
      <c r="CC278" s="2">
        <f t="shared" si="88"/>
        <v>0</v>
      </c>
      <c r="CD278" s="2">
        <f t="shared" si="88"/>
        <v>-2163.5524345029098</v>
      </c>
      <c r="CE278" s="2">
        <f t="shared" si="88"/>
        <v>-4928.0523605563312</v>
      </c>
      <c r="CF278" s="2">
        <f t="shared" si="88"/>
        <v>-3000.2525874359421</v>
      </c>
      <c r="CG278" s="29">
        <f t="shared" si="88"/>
        <v>-3014.522557931833</v>
      </c>
      <c r="CH278" s="31">
        <f t="shared" si="88"/>
        <v>-2821.1024772801406</v>
      </c>
      <c r="CI278" s="40">
        <f>IFERROR(M278/'Class Sum-WR'!M278,0)</f>
        <v>0</v>
      </c>
    </row>
    <row r="279" spans="1:87" ht="13.5" hidden="1" outlineLevel="1" thickBot="1" x14ac:dyDescent="0.25">
      <c r="A279" t="s">
        <v>46</v>
      </c>
      <c r="B279" t="s">
        <v>46</v>
      </c>
      <c r="C279" t="s">
        <v>107</v>
      </c>
      <c r="D279" t="s">
        <v>107</v>
      </c>
      <c r="E279" t="s">
        <v>105</v>
      </c>
      <c r="F279" s="41">
        <f t="shared" si="93"/>
        <v>46284</v>
      </c>
      <c r="G279" s="61" t="s">
        <v>41</v>
      </c>
      <c r="H279" s="43">
        <v>0</v>
      </c>
      <c r="I279" s="44">
        <v>0</v>
      </c>
      <c r="J279" s="44">
        <v>0</v>
      </c>
      <c r="K279" s="44">
        <v>0</v>
      </c>
      <c r="L279" s="45">
        <v>0</v>
      </c>
      <c r="M279" s="46">
        <f t="shared" si="89"/>
        <v>0</v>
      </c>
      <c r="N279" t="s">
        <v>49</v>
      </c>
      <c r="O279" t="s">
        <v>49</v>
      </c>
      <c r="P279" t="s">
        <v>107</v>
      </c>
      <c r="Q279" t="s">
        <v>107</v>
      </c>
      <c r="R279" t="s">
        <v>105</v>
      </c>
      <c r="S279" s="41">
        <f t="shared" si="94"/>
        <v>45920</v>
      </c>
      <c r="T279" s="61" t="s">
        <v>41</v>
      </c>
      <c r="U279" s="43">
        <v>0</v>
      </c>
      <c r="V279" s="44">
        <v>10977.41</v>
      </c>
      <c r="W279" s="44">
        <v>871.9</v>
      </c>
      <c r="X279" s="44">
        <v>20070.66</v>
      </c>
      <c r="Y279" s="45">
        <v>11853.52</v>
      </c>
      <c r="Z279" s="47">
        <f t="shared" si="90"/>
        <v>43773.490000000005</v>
      </c>
      <c r="AA279" s="48">
        <f t="shared" si="81"/>
        <v>0</v>
      </c>
      <c r="AB279" s="49">
        <f t="shared" si="81"/>
        <v>-10977.41</v>
      </c>
      <c r="AC279" s="49">
        <f t="shared" si="81"/>
        <v>-871.9</v>
      </c>
      <c r="AD279" s="49">
        <f t="shared" ref="AD279:AF342" si="95">+K279-X279</f>
        <v>-20070.66</v>
      </c>
      <c r="AE279" s="50">
        <f t="shared" si="95"/>
        <v>-11853.52</v>
      </c>
      <c r="AF279" s="51">
        <f t="shared" si="95"/>
        <v>-43773.490000000005</v>
      </c>
      <c r="AG279" s="52" t="e">
        <f t="shared" si="82"/>
        <v>#DIV/0!</v>
      </c>
      <c r="AH279" s="53">
        <f t="shared" si="82"/>
        <v>-1</v>
      </c>
      <c r="AI279" s="53">
        <f t="shared" si="82"/>
        <v>-1</v>
      </c>
      <c r="AJ279" s="53">
        <f t="shared" ref="AJ279:AL342" si="96">AD279/X279</f>
        <v>-1</v>
      </c>
      <c r="AK279" s="54">
        <f t="shared" si="96"/>
        <v>-1</v>
      </c>
      <c r="AL279" s="55">
        <f t="shared" si="96"/>
        <v>-1</v>
      </c>
      <c r="AM279" s="44">
        <v>0</v>
      </c>
      <c r="AN279" s="44">
        <v>0</v>
      </c>
      <c r="AO279" s="44">
        <v>0</v>
      </c>
      <c r="AP279" s="44">
        <v>0</v>
      </c>
      <c r="AQ279" s="45">
        <v>0</v>
      </c>
      <c r="AR279" s="47">
        <f t="shared" si="91"/>
        <v>0</v>
      </c>
      <c r="AS279" s="44">
        <v>0</v>
      </c>
      <c r="AT279" s="44">
        <v>2337.4899999999998</v>
      </c>
      <c r="AU279" s="44">
        <v>494.34</v>
      </c>
      <c r="AV279" s="44">
        <v>6323.35</v>
      </c>
      <c r="AW279" s="45">
        <v>3537.72</v>
      </c>
      <c r="AX279" s="47">
        <f t="shared" si="92"/>
        <v>12692.9</v>
      </c>
      <c r="AY279" s="49">
        <f t="shared" si="83"/>
        <v>0</v>
      </c>
      <c r="AZ279" s="49">
        <f t="shared" si="83"/>
        <v>-2337.4899999999998</v>
      </c>
      <c r="BA279" s="49">
        <f t="shared" si="83"/>
        <v>-494.34</v>
      </c>
      <c r="BB279" s="49">
        <f t="shared" ref="BB279:BD342" si="97">+AP279-AV279</f>
        <v>-6323.35</v>
      </c>
      <c r="BC279" s="50">
        <f t="shared" si="97"/>
        <v>-3537.72</v>
      </c>
      <c r="BD279" s="51">
        <f t="shared" si="97"/>
        <v>-12692.9</v>
      </c>
      <c r="BE279" s="53" t="e">
        <f t="shared" si="84"/>
        <v>#DIV/0!</v>
      </c>
      <c r="BF279" s="53">
        <f t="shared" si="84"/>
        <v>-1</v>
      </c>
      <c r="BG279" s="53">
        <f t="shared" si="84"/>
        <v>-1</v>
      </c>
      <c r="BH279" s="53">
        <f t="shared" ref="BH279:BJ342" si="98">BB279/AV279</f>
        <v>-1</v>
      </c>
      <c r="BI279" s="54">
        <f t="shared" si="98"/>
        <v>-1</v>
      </c>
      <c r="BJ279" s="55">
        <f t="shared" si="98"/>
        <v>-1</v>
      </c>
      <c r="BK279" s="56">
        <f t="shared" si="85"/>
        <v>0</v>
      </c>
      <c r="BL279" s="56">
        <f t="shared" si="85"/>
        <v>0</v>
      </c>
      <c r="BM279" s="56">
        <f t="shared" si="85"/>
        <v>0</v>
      </c>
      <c r="BN279" s="56">
        <f t="shared" ref="BN279:BP342" si="99">IFERROR(AP279/K279,0)</f>
        <v>0</v>
      </c>
      <c r="BO279" s="57">
        <f t="shared" si="99"/>
        <v>0</v>
      </c>
      <c r="BP279" s="58">
        <f t="shared" si="99"/>
        <v>0</v>
      </c>
      <c r="BQ279" s="56">
        <f t="shared" si="86"/>
        <v>0</v>
      </c>
      <c r="BR279" s="56">
        <f t="shared" si="86"/>
        <v>0.21293638481208224</v>
      </c>
      <c r="BS279" s="56">
        <f t="shared" si="86"/>
        <v>0.56696868906984743</v>
      </c>
      <c r="BT279" s="56">
        <f t="shared" ref="BT279:BV342" si="100">IFERROR(AV279/X279,0)</f>
        <v>0.3150544127597199</v>
      </c>
      <c r="BU279" s="57">
        <f t="shared" si="100"/>
        <v>0.29845311772368038</v>
      </c>
      <c r="BV279" s="58">
        <f t="shared" si="100"/>
        <v>0.28996774074902409</v>
      </c>
      <c r="BW279" s="56">
        <f t="shared" si="87"/>
        <v>0</v>
      </c>
      <c r="BX279" s="56">
        <f t="shared" si="87"/>
        <v>-0.21293638481208224</v>
      </c>
      <c r="BY279" s="56">
        <f t="shared" si="87"/>
        <v>-0.56696868906984743</v>
      </c>
      <c r="BZ279" s="56">
        <f t="shared" ref="BZ279:CB342" si="101">+BN279-BT279</f>
        <v>-0.3150544127597199</v>
      </c>
      <c r="CA279" s="57">
        <f t="shared" si="101"/>
        <v>-0.29845311772368038</v>
      </c>
      <c r="CB279" s="58">
        <f t="shared" si="101"/>
        <v>-0.28996774074902409</v>
      </c>
      <c r="CC279" s="44">
        <f t="shared" si="88"/>
        <v>0</v>
      </c>
      <c r="CD279" s="44">
        <f t="shared" si="88"/>
        <v>-2129.3638481208222</v>
      </c>
      <c r="CE279" s="44">
        <f t="shared" si="88"/>
        <v>-5669.6868906984746</v>
      </c>
      <c r="CF279" s="44">
        <f t="shared" ref="CF279:CH342" si="102">BZ279*10000</f>
        <v>-3150.5441275971989</v>
      </c>
      <c r="CG279" s="45">
        <f t="shared" si="102"/>
        <v>-2984.5311772368036</v>
      </c>
      <c r="CH279" s="47">
        <f t="shared" si="102"/>
        <v>-2899.677407490241</v>
      </c>
      <c r="CI279" s="58">
        <f>IFERROR(M279/'Class Sum-WR'!M279,0)</f>
        <v>0</v>
      </c>
    </row>
    <row r="280" spans="1:87" hidden="1" outlineLevel="1" x14ac:dyDescent="0.2">
      <c r="A280" t="s">
        <v>46</v>
      </c>
      <c r="B280" t="s">
        <v>46</v>
      </c>
      <c r="C280" t="s">
        <v>107</v>
      </c>
      <c r="D280" t="s">
        <v>107</v>
      </c>
      <c r="E280" t="s">
        <v>106</v>
      </c>
      <c r="F280" s="27">
        <f t="shared" si="93"/>
        <v>46285</v>
      </c>
      <c r="G280" s="60" t="s">
        <v>35</v>
      </c>
      <c r="H280" s="28">
        <v>0</v>
      </c>
      <c r="I280" s="2">
        <v>0</v>
      </c>
      <c r="J280" s="2">
        <v>0</v>
      </c>
      <c r="K280" s="2">
        <v>0</v>
      </c>
      <c r="L280" s="29">
        <v>0</v>
      </c>
      <c r="M280" s="30">
        <f t="shared" si="89"/>
        <v>0</v>
      </c>
      <c r="N280" t="s">
        <v>49</v>
      </c>
      <c r="O280" t="s">
        <v>49</v>
      </c>
      <c r="P280" t="s">
        <v>107</v>
      </c>
      <c r="Q280" t="s">
        <v>107</v>
      </c>
      <c r="R280" t="s">
        <v>106</v>
      </c>
      <c r="S280" s="27">
        <f t="shared" si="94"/>
        <v>45921</v>
      </c>
      <c r="T280" s="60" t="s">
        <v>35</v>
      </c>
      <c r="U280" s="28">
        <v>0</v>
      </c>
      <c r="V280" s="2">
        <v>5398.58</v>
      </c>
      <c r="W280" s="2">
        <v>359.17</v>
      </c>
      <c r="X280" s="2">
        <v>8994.27</v>
      </c>
      <c r="Y280" s="29">
        <v>5646.14</v>
      </c>
      <c r="Z280" s="31">
        <f t="shared" si="90"/>
        <v>20398.16</v>
      </c>
      <c r="AA280" s="32">
        <f t="shared" ref="AA280:AF343" si="103">+H280-U280</f>
        <v>0</v>
      </c>
      <c r="AB280" s="5">
        <f t="shared" si="103"/>
        <v>-5398.58</v>
      </c>
      <c r="AC280" s="5">
        <f t="shared" si="103"/>
        <v>-359.17</v>
      </c>
      <c r="AD280" s="5">
        <f t="shared" si="95"/>
        <v>-8994.27</v>
      </c>
      <c r="AE280" s="33">
        <f t="shared" si="95"/>
        <v>-5646.14</v>
      </c>
      <c r="AF280" s="34">
        <f t="shared" si="95"/>
        <v>-20398.16</v>
      </c>
      <c r="AG280" s="35" t="e">
        <f t="shared" ref="AG280:AL343" si="104">AA280/U280</f>
        <v>#DIV/0!</v>
      </c>
      <c r="AH280" s="7">
        <f t="shared" si="104"/>
        <v>-1</v>
      </c>
      <c r="AI280" s="7">
        <f t="shared" si="104"/>
        <v>-1</v>
      </c>
      <c r="AJ280" s="7">
        <f t="shared" si="96"/>
        <v>-1</v>
      </c>
      <c r="AK280" s="36">
        <f t="shared" si="96"/>
        <v>-1</v>
      </c>
      <c r="AL280" s="37">
        <f t="shared" si="96"/>
        <v>-1</v>
      </c>
      <c r="AM280" s="2">
        <v>0</v>
      </c>
      <c r="AN280" s="2">
        <v>0</v>
      </c>
      <c r="AO280" s="2">
        <v>0</v>
      </c>
      <c r="AP280" s="2">
        <v>0</v>
      </c>
      <c r="AQ280" s="29">
        <v>0</v>
      </c>
      <c r="AR280" s="31">
        <f t="shared" si="91"/>
        <v>0</v>
      </c>
      <c r="AS280" s="2">
        <v>0</v>
      </c>
      <c r="AT280" s="2">
        <v>1133.49</v>
      </c>
      <c r="AU280" s="2">
        <v>89.45</v>
      </c>
      <c r="AV280" s="2">
        <v>2699.1</v>
      </c>
      <c r="AW280" s="29">
        <v>1695.2</v>
      </c>
      <c r="AX280" s="31">
        <f t="shared" si="92"/>
        <v>5617.24</v>
      </c>
      <c r="AY280" s="5">
        <f t="shared" ref="AY280:BD343" si="105">+AM280-AS280</f>
        <v>0</v>
      </c>
      <c r="AZ280" s="5">
        <f t="shared" si="105"/>
        <v>-1133.49</v>
      </c>
      <c r="BA280" s="5">
        <f t="shared" si="105"/>
        <v>-89.45</v>
      </c>
      <c r="BB280" s="5">
        <f t="shared" si="97"/>
        <v>-2699.1</v>
      </c>
      <c r="BC280" s="33">
        <f t="shared" si="97"/>
        <v>-1695.2</v>
      </c>
      <c r="BD280" s="34">
        <f t="shared" si="97"/>
        <v>-5617.24</v>
      </c>
      <c r="BE280" s="7" t="e">
        <f t="shared" ref="BE280:BJ343" si="106">AY280/AS280</f>
        <v>#DIV/0!</v>
      </c>
      <c r="BF280" s="7">
        <f t="shared" si="106"/>
        <v>-1</v>
      </c>
      <c r="BG280" s="7">
        <f t="shared" si="106"/>
        <v>-1</v>
      </c>
      <c r="BH280" s="7">
        <f t="shared" si="98"/>
        <v>-1</v>
      </c>
      <c r="BI280" s="36">
        <f t="shared" si="98"/>
        <v>-1</v>
      </c>
      <c r="BJ280" s="37">
        <f t="shared" si="98"/>
        <v>-1</v>
      </c>
      <c r="BK280" s="38">
        <f t="shared" ref="BK280:BP343" si="107">IFERROR(AM280/H280,0)</f>
        <v>0</v>
      </c>
      <c r="BL280" s="38">
        <f t="shared" si="107"/>
        <v>0</v>
      </c>
      <c r="BM280" s="38">
        <f t="shared" si="107"/>
        <v>0</v>
      </c>
      <c r="BN280" s="38">
        <f t="shared" si="99"/>
        <v>0</v>
      </c>
      <c r="BO280" s="39">
        <f t="shared" si="99"/>
        <v>0</v>
      </c>
      <c r="BP280" s="40">
        <f t="shared" si="99"/>
        <v>0</v>
      </c>
      <c r="BQ280" s="38">
        <f t="shared" ref="BQ280:BV343" si="108">IFERROR(AS280/U280,0)</f>
        <v>0</v>
      </c>
      <c r="BR280" s="38">
        <f t="shared" si="108"/>
        <v>0.20996076746107309</v>
      </c>
      <c r="BS280" s="38">
        <f t="shared" si="108"/>
        <v>0.2490464125622964</v>
      </c>
      <c r="BT280" s="38">
        <f t="shared" si="100"/>
        <v>0.30009105797357649</v>
      </c>
      <c r="BU280" s="39">
        <f t="shared" si="100"/>
        <v>0.30024051830099857</v>
      </c>
      <c r="BV280" s="40">
        <f t="shared" si="100"/>
        <v>0.27537974013342381</v>
      </c>
      <c r="BW280" s="38">
        <f t="shared" ref="BW280:CB343" si="109">+BK280-BQ280</f>
        <v>0</v>
      </c>
      <c r="BX280" s="38">
        <f t="shared" si="109"/>
        <v>-0.20996076746107309</v>
      </c>
      <c r="BY280" s="38">
        <f t="shared" si="109"/>
        <v>-0.2490464125622964</v>
      </c>
      <c r="BZ280" s="38">
        <f t="shared" si="101"/>
        <v>-0.30009105797357649</v>
      </c>
      <c r="CA280" s="39">
        <f t="shared" si="101"/>
        <v>-0.30024051830099857</v>
      </c>
      <c r="CB280" s="40">
        <f t="shared" si="101"/>
        <v>-0.27537974013342381</v>
      </c>
      <c r="CC280" s="2">
        <f t="shared" ref="CC280:CH343" si="110">BW280*10000</f>
        <v>0</v>
      </c>
      <c r="CD280" s="2">
        <f t="shared" si="110"/>
        <v>-2099.607674610731</v>
      </c>
      <c r="CE280" s="2">
        <f t="shared" si="110"/>
        <v>-2490.4641256229638</v>
      </c>
      <c r="CF280" s="2">
        <f t="shared" si="102"/>
        <v>-3000.9105797357647</v>
      </c>
      <c r="CG280" s="29">
        <f t="shared" si="102"/>
        <v>-3002.4051830099856</v>
      </c>
      <c r="CH280" s="31">
        <f t="shared" si="102"/>
        <v>-2753.7974013342382</v>
      </c>
      <c r="CI280" s="40">
        <f>IFERROR(M280/'Class Sum-WR'!M280,0)</f>
        <v>0</v>
      </c>
    </row>
    <row r="281" spans="1:87" hidden="1" outlineLevel="1" x14ac:dyDescent="0.2">
      <c r="A281" t="s">
        <v>46</v>
      </c>
      <c r="B281" t="s">
        <v>46</v>
      </c>
      <c r="C281" t="s">
        <v>107</v>
      </c>
      <c r="D281" t="s">
        <v>107</v>
      </c>
      <c r="E281" t="s">
        <v>106</v>
      </c>
      <c r="F281" s="27">
        <f t="shared" si="93"/>
        <v>46286</v>
      </c>
      <c r="G281" s="60" t="s">
        <v>36</v>
      </c>
      <c r="H281" s="28">
        <v>0</v>
      </c>
      <c r="I281" s="2">
        <v>0</v>
      </c>
      <c r="J281" s="2">
        <v>0</v>
      </c>
      <c r="K281" s="2">
        <v>0</v>
      </c>
      <c r="L281" s="29">
        <v>0</v>
      </c>
      <c r="M281" s="30">
        <f t="shared" si="89"/>
        <v>0</v>
      </c>
      <c r="N281" t="s">
        <v>49</v>
      </c>
      <c r="O281" t="s">
        <v>49</v>
      </c>
      <c r="P281" t="s">
        <v>107</v>
      </c>
      <c r="Q281" t="s">
        <v>107</v>
      </c>
      <c r="R281" t="s">
        <v>106</v>
      </c>
      <c r="S281" s="27">
        <f t="shared" si="94"/>
        <v>45922</v>
      </c>
      <c r="T281" s="60" t="s">
        <v>36</v>
      </c>
      <c r="U281" s="28">
        <v>131.91999999999999</v>
      </c>
      <c r="V281" s="2">
        <v>2409.27</v>
      </c>
      <c r="W281" s="2">
        <v>90.64</v>
      </c>
      <c r="X281" s="2">
        <v>7529.46</v>
      </c>
      <c r="Y281" s="29">
        <v>4376.37</v>
      </c>
      <c r="Z281" s="31">
        <f t="shared" si="90"/>
        <v>14537.66</v>
      </c>
      <c r="AA281" s="32">
        <f t="shared" si="103"/>
        <v>-131.91999999999999</v>
      </c>
      <c r="AB281" s="5">
        <f t="shared" si="103"/>
        <v>-2409.27</v>
      </c>
      <c r="AC281" s="5">
        <f t="shared" si="103"/>
        <v>-90.64</v>
      </c>
      <c r="AD281" s="5">
        <f t="shared" si="95"/>
        <v>-7529.46</v>
      </c>
      <c r="AE281" s="33">
        <f t="shared" si="95"/>
        <v>-4376.37</v>
      </c>
      <c r="AF281" s="34">
        <f t="shared" si="95"/>
        <v>-14537.66</v>
      </c>
      <c r="AG281" s="35">
        <f t="shared" si="104"/>
        <v>-1</v>
      </c>
      <c r="AH281" s="7">
        <f t="shared" si="104"/>
        <v>-1</v>
      </c>
      <c r="AI281" s="7">
        <f t="shared" si="104"/>
        <v>-1</v>
      </c>
      <c r="AJ281" s="7">
        <f t="shared" si="96"/>
        <v>-1</v>
      </c>
      <c r="AK281" s="36">
        <f t="shared" si="96"/>
        <v>-1</v>
      </c>
      <c r="AL281" s="37">
        <f t="shared" si="96"/>
        <v>-1</v>
      </c>
      <c r="AM281" s="2">
        <v>0</v>
      </c>
      <c r="AN281" s="2">
        <v>0</v>
      </c>
      <c r="AO281" s="2">
        <v>0</v>
      </c>
      <c r="AP281" s="2">
        <v>0</v>
      </c>
      <c r="AQ281" s="29">
        <v>0</v>
      </c>
      <c r="AR281" s="31">
        <f t="shared" si="91"/>
        <v>0</v>
      </c>
      <c r="AS281" s="2">
        <v>131.91999999999999</v>
      </c>
      <c r="AT281" s="2">
        <v>497.2</v>
      </c>
      <c r="AU281" s="2">
        <v>57.78</v>
      </c>
      <c r="AV281" s="2">
        <v>2223.5100000000002</v>
      </c>
      <c r="AW281" s="29">
        <v>1282.01</v>
      </c>
      <c r="AX281" s="31">
        <f t="shared" si="92"/>
        <v>4192.42</v>
      </c>
      <c r="AY281" s="5">
        <f t="shared" si="105"/>
        <v>-131.91999999999999</v>
      </c>
      <c r="AZ281" s="5">
        <f t="shared" si="105"/>
        <v>-497.2</v>
      </c>
      <c r="BA281" s="5">
        <f t="shared" si="105"/>
        <v>-57.78</v>
      </c>
      <c r="BB281" s="5">
        <f t="shared" si="97"/>
        <v>-2223.5100000000002</v>
      </c>
      <c r="BC281" s="33">
        <f t="shared" si="97"/>
        <v>-1282.01</v>
      </c>
      <c r="BD281" s="34">
        <f t="shared" si="97"/>
        <v>-4192.42</v>
      </c>
      <c r="BE281" s="7">
        <f t="shared" si="106"/>
        <v>-1</v>
      </c>
      <c r="BF281" s="7">
        <f t="shared" si="106"/>
        <v>-1</v>
      </c>
      <c r="BG281" s="7">
        <f t="shared" si="106"/>
        <v>-1</v>
      </c>
      <c r="BH281" s="7">
        <f t="shared" si="98"/>
        <v>-1</v>
      </c>
      <c r="BI281" s="36">
        <f t="shared" si="98"/>
        <v>-1</v>
      </c>
      <c r="BJ281" s="37">
        <f t="shared" si="98"/>
        <v>-1</v>
      </c>
      <c r="BK281" s="38">
        <f t="shared" si="107"/>
        <v>0</v>
      </c>
      <c r="BL281" s="38">
        <f t="shared" si="107"/>
        <v>0</v>
      </c>
      <c r="BM281" s="38">
        <f t="shared" si="107"/>
        <v>0</v>
      </c>
      <c r="BN281" s="38">
        <f t="shared" si="99"/>
        <v>0</v>
      </c>
      <c r="BO281" s="39">
        <f t="shared" si="99"/>
        <v>0</v>
      </c>
      <c r="BP281" s="40">
        <f t="shared" si="99"/>
        <v>0</v>
      </c>
      <c r="BQ281" s="38">
        <f t="shared" si="108"/>
        <v>1</v>
      </c>
      <c r="BR281" s="38">
        <f t="shared" si="108"/>
        <v>0.2063695642248482</v>
      </c>
      <c r="BS281" s="38">
        <f t="shared" si="108"/>
        <v>0.63746690203000889</v>
      </c>
      <c r="BT281" s="38">
        <f t="shared" si="100"/>
        <v>0.29530803005793249</v>
      </c>
      <c r="BU281" s="39">
        <f t="shared" si="100"/>
        <v>0.29293912534817668</v>
      </c>
      <c r="BV281" s="40">
        <f t="shared" si="100"/>
        <v>0.28838341246115262</v>
      </c>
      <c r="BW281" s="38">
        <f t="shared" si="109"/>
        <v>-1</v>
      </c>
      <c r="BX281" s="38">
        <f t="shared" si="109"/>
        <v>-0.2063695642248482</v>
      </c>
      <c r="BY281" s="38">
        <f t="shared" si="109"/>
        <v>-0.63746690203000889</v>
      </c>
      <c r="BZ281" s="38">
        <f t="shared" si="101"/>
        <v>-0.29530803005793249</v>
      </c>
      <c r="CA281" s="39">
        <f t="shared" si="101"/>
        <v>-0.29293912534817668</v>
      </c>
      <c r="CB281" s="40">
        <f t="shared" si="101"/>
        <v>-0.28838341246115262</v>
      </c>
      <c r="CC281" s="2">
        <f t="shared" si="110"/>
        <v>-10000</v>
      </c>
      <c r="CD281" s="2">
        <f t="shared" si="110"/>
        <v>-2063.6956422484818</v>
      </c>
      <c r="CE281" s="2">
        <f t="shared" si="110"/>
        <v>-6374.669020300089</v>
      </c>
      <c r="CF281" s="2">
        <f t="shared" si="102"/>
        <v>-2953.080300579325</v>
      </c>
      <c r="CG281" s="29">
        <f t="shared" si="102"/>
        <v>-2929.3912534817669</v>
      </c>
      <c r="CH281" s="31">
        <f t="shared" si="102"/>
        <v>-2883.834124611526</v>
      </c>
      <c r="CI281" s="40">
        <f>IFERROR(M281/'Class Sum-WR'!M281,0)</f>
        <v>0</v>
      </c>
    </row>
    <row r="282" spans="1:87" hidden="1" outlineLevel="1" x14ac:dyDescent="0.2">
      <c r="A282" t="s">
        <v>46</v>
      </c>
      <c r="B282" t="s">
        <v>46</v>
      </c>
      <c r="C282" t="s">
        <v>107</v>
      </c>
      <c r="D282" t="s">
        <v>107</v>
      </c>
      <c r="E282" t="s">
        <v>106</v>
      </c>
      <c r="F282" s="27">
        <f t="shared" si="93"/>
        <v>46287</v>
      </c>
      <c r="G282" s="60" t="s">
        <v>37</v>
      </c>
      <c r="H282" s="28">
        <v>0</v>
      </c>
      <c r="I282" s="2">
        <v>0</v>
      </c>
      <c r="J282" s="2">
        <v>0</v>
      </c>
      <c r="K282" s="2">
        <v>0</v>
      </c>
      <c r="L282" s="29">
        <v>0</v>
      </c>
      <c r="M282" s="30">
        <f t="shared" si="89"/>
        <v>0</v>
      </c>
      <c r="N282" t="s">
        <v>49</v>
      </c>
      <c r="O282" t="s">
        <v>49</v>
      </c>
      <c r="P282" t="s">
        <v>107</v>
      </c>
      <c r="Q282" t="s">
        <v>107</v>
      </c>
      <c r="R282" t="s">
        <v>106</v>
      </c>
      <c r="S282" s="27">
        <f t="shared" si="94"/>
        <v>45923</v>
      </c>
      <c r="T282" s="60" t="s">
        <v>37</v>
      </c>
      <c r="U282" s="28">
        <v>0</v>
      </c>
      <c r="V282" s="2">
        <v>2774.97</v>
      </c>
      <c r="W282" s="2">
        <v>48.42</v>
      </c>
      <c r="X282" s="2">
        <v>7962.6</v>
      </c>
      <c r="Y282" s="29">
        <v>5171.4399999999996</v>
      </c>
      <c r="Z282" s="31">
        <f t="shared" si="90"/>
        <v>15957.43</v>
      </c>
      <c r="AA282" s="32">
        <f t="shared" si="103"/>
        <v>0</v>
      </c>
      <c r="AB282" s="5">
        <f t="shared" si="103"/>
        <v>-2774.97</v>
      </c>
      <c r="AC282" s="5">
        <f t="shared" si="103"/>
        <v>-48.42</v>
      </c>
      <c r="AD282" s="5">
        <f t="shared" si="95"/>
        <v>-7962.6</v>
      </c>
      <c r="AE282" s="33">
        <f t="shared" si="95"/>
        <v>-5171.4399999999996</v>
      </c>
      <c r="AF282" s="34">
        <f t="shared" si="95"/>
        <v>-15957.43</v>
      </c>
      <c r="AG282" s="35" t="e">
        <f t="shared" si="104"/>
        <v>#DIV/0!</v>
      </c>
      <c r="AH282" s="7">
        <f t="shared" si="104"/>
        <v>-1</v>
      </c>
      <c r="AI282" s="7">
        <f t="shared" si="104"/>
        <v>-1</v>
      </c>
      <c r="AJ282" s="7">
        <f t="shared" si="96"/>
        <v>-1</v>
      </c>
      <c r="AK282" s="36">
        <f t="shared" si="96"/>
        <v>-1</v>
      </c>
      <c r="AL282" s="37">
        <f t="shared" si="96"/>
        <v>-1</v>
      </c>
      <c r="AM282" s="2">
        <v>0</v>
      </c>
      <c r="AN282" s="2">
        <v>0</v>
      </c>
      <c r="AO282" s="2">
        <v>0</v>
      </c>
      <c r="AP282" s="2">
        <v>0</v>
      </c>
      <c r="AQ282" s="29">
        <v>0</v>
      </c>
      <c r="AR282" s="31">
        <f t="shared" si="91"/>
        <v>0</v>
      </c>
      <c r="AS282" s="2">
        <v>0</v>
      </c>
      <c r="AT282" s="2">
        <v>550.5</v>
      </c>
      <c r="AU282" s="2">
        <v>37.08</v>
      </c>
      <c r="AV282" s="2">
        <v>2453.4899999999998</v>
      </c>
      <c r="AW282" s="29">
        <v>1299.01</v>
      </c>
      <c r="AX282" s="31">
        <f t="shared" si="92"/>
        <v>4340.08</v>
      </c>
      <c r="AY282" s="5">
        <f t="shared" si="105"/>
        <v>0</v>
      </c>
      <c r="AZ282" s="5">
        <f t="shared" si="105"/>
        <v>-550.5</v>
      </c>
      <c r="BA282" s="5">
        <f t="shared" si="105"/>
        <v>-37.08</v>
      </c>
      <c r="BB282" s="5">
        <f t="shared" si="97"/>
        <v>-2453.4899999999998</v>
      </c>
      <c r="BC282" s="33">
        <f t="shared" si="97"/>
        <v>-1299.01</v>
      </c>
      <c r="BD282" s="34">
        <f t="shared" si="97"/>
        <v>-4340.08</v>
      </c>
      <c r="BE282" s="7" t="e">
        <f t="shared" si="106"/>
        <v>#DIV/0!</v>
      </c>
      <c r="BF282" s="7">
        <f t="shared" si="106"/>
        <v>-1</v>
      </c>
      <c r="BG282" s="7">
        <f t="shared" si="106"/>
        <v>-1</v>
      </c>
      <c r="BH282" s="7">
        <f t="shared" si="98"/>
        <v>-1</v>
      </c>
      <c r="BI282" s="36">
        <f t="shared" si="98"/>
        <v>-1</v>
      </c>
      <c r="BJ282" s="37">
        <f t="shared" si="98"/>
        <v>-1</v>
      </c>
      <c r="BK282" s="38">
        <f t="shared" si="107"/>
        <v>0</v>
      </c>
      <c r="BL282" s="38">
        <f t="shared" si="107"/>
        <v>0</v>
      </c>
      <c r="BM282" s="38">
        <f t="shared" si="107"/>
        <v>0</v>
      </c>
      <c r="BN282" s="38">
        <f t="shared" si="99"/>
        <v>0</v>
      </c>
      <c r="BO282" s="39">
        <f t="shared" si="99"/>
        <v>0</v>
      </c>
      <c r="BP282" s="40">
        <f t="shared" si="99"/>
        <v>0</v>
      </c>
      <c r="BQ282" s="38">
        <f t="shared" si="108"/>
        <v>0</v>
      </c>
      <c r="BR282" s="38">
        <f t="shared" si="108"/>
        <v>0.19838052303268144</v>
      </c>
      <c r="BS282" s="38">
        <f t="shared" si="108"/>
        <v>0.76579925650557612</v>
      </c>
      <c r="BT282" s="38">
        <f t="shared" si="100"/>
        <v>0.30812674252128697</v>
      </c>
      <c r="BU282" s="39">
        <f t="shared" si="100"/>
        <v>0.25118922389121795</v>
      </c>
      <c r="BV282" s="40">
        <f t="shared" si="100"/>
        <v>0.27197863315082693</v>
      </c>
      <c r="BW282" s="38">
        <f t="shared" si="109"/>
        <v>0</v>
      </c>
      <c r="BX282" s="38">
        <f t="shared" si="109"/>
        <v>-0.19838052303268144</v>
      </c>
      <c r="BY282" s="38">
        <f t="shared" si="109"/>
        <v>-0.76579925650557612</v>
      </c>
      <c r="BZ282" s="38">
        <f t="shared" si="101"/>
        <v>-0.30812674252128697</v>
      </c>
      <c r="CA282" s="39">
        <f t="shared" si="101"/>
        <v>-0.25118922389121795</v>
      </c>
      <c r="CB282" s="40">
        <f t="shared" si="101"/>
        <v>-0.27197863315082693</v>
      </c>
      <c r="CC282" s="2">
        <f t="shared" si="110"/>
        <v>0</v>
      </c>
      <c r="CD282" s="2">
        <f t="shared" si="110"/>
        <v>-1983.8052303268144</v>
      </c>
      <c r="CE282" s="2">
        <f t="shared" si="110"/>
        <v>-7657.9925650557616</v>
      </c>
      <c r="CF282" s="2">
        <f t="shared" si="102"/>
        <v>-3081.2674252128695</v>
      </c>
      <c r="CG282" s="29">
        <f t="shared" si="102"/>
        <v>-2511.8922389121794</v>
      </c>
      <c r="CH282" s="31">
        <f t="shared" si="102"/>
        <v>-2719.7863315082695</v>
      </c>
      <c r="CI282" s="40">
        <f>IFERROR(M282/'Class Sum-WR'!M282,0)</f>
        <v>0</v>
      </c>
    </row>
    <row r="283" spans="1:87" hidden="1" outlineLevel="1" x14ac:dyDescent="0.2">
      <c r="A283" t="s">
        <v>46</v>
      </c>
      <c r="B283" t="s">
        <v>46</v>
      </c>
      <c r="C283" t="s">
        <v>107</v>
      </c>
      <c r="D283" t="s">
        <v>107</v>
      </c>
      <c r="E283" t="s">
        <v>106</v>
      </c>
      <c r="F283" s="27">
        <f t="shared" si="93"/>
        <v>46288</v>
      </c>
      <c r="G283" s="60" t="s">
        <v>38</v>
      </c>
      <c r="H283" s="28">
        <v>0</v>
      </c>
      <c r="I283" s="2">
        <v>0</v>
      </c>
      <c r="J283" s="2">
        <v>0</v>
      </c>
      <c r="K283" s="2">
        <v>0</v>
      </c>
      <c r="L283" s="29">
        <v>0</v>
      </c>
      <c r="M283" s="30">
        <f t="shared" si="89"/>
        <v>0</v>
      </c>
      <c r="N283" t="s">
        <v>49</v>
      </c>
      <c r="O283" t="s">
        <v>49</v>
      </c>
      <c r="P283" t="s">
        <v>107</v>
      </c>
      <c r="Q283" t="s">
        <v>107</v>
      </c>
      <c r="R283" t="s">
        <v>106</v>
      </c>
      <c r="S283" s="27">
        <f t="shared" si="94"/>
        <v>45924</v>
      </c>
      <c r="T283" s="60" t="s">
        <v>38</v>
      </c>
      <c r="U283" s="28">
        <v>0</v>
      </c>
      <c r="V283" s="2">
        <v>4430.72</v>
      </c>
      <c r="W283" s="2">
        <v>184.85</v>
      </c>
      <c r="X283" s="2">
        <v>10576.35</v>
      </c>
      <c r="Y283" s="29">
        <v>7834.99</v>
      </c>
      <c r="Z283" s="31">
        <f t="shared" si="90"/>
        <v>23026.910000000003</v>
      </c>
      <c r="AA283" s="32">
        <f t="shared" si="103"/>
        <v>0</v>
      </c>
      <c r="AB283" s="5">
        <f t="shared" si="103"/>
        <v>-4430.72</v>
      </c>
      <c r="AC283" s="5">
        <f t="shared" si="103"/>
        <v>-184.85</v>
      </c>
      <c r="AD283" s="5">
        <f t="shared" si="95"/>
        <v>-10576.35</v>
      </c>
      <c r="AE283" s="33">
        <f t="shared" si="95"/>
        <v>-7834.99</v>
      </c>
      <c r="AF283" s="34">
        <f t="shared" si="95"/>
        <v>-23026.910000000003</v>
      </c>
      <c r="AG283" s="35" t="e">
        <f t="shared" si="104"/>
        <v>#DIV/0!</v>
      </c>
      <c r="AH283" s="7">
        <f t="shared" si="104"/>
        <v>-1</v>
      </c>
      <c r="AI283" s="7">
        <f t="shared" si="104"/>
        <v>-1</v>
      </c>
      <c r="AJ283" s="7">
        <f t="shared" si="96"/>
        <v>-1</v>
      </c>
      <c r="AK283" s="36">
        <f t="shared" si="96"/>
        <v>-1</v>
      </c>
      <c r="AL283" s="37">
        <f t="shared" si="96"/>
        <v>-1</v>
      </c>
      <c r="AM283" s="2">
        <v>0</v>
      </c>
      <c r="AN283" s="2">
        <v>0</v>
      </c>
      <c r="AO283" s="2">
        <v>0</v>
      </c>
      <c r="AP283" s="2">
        <v>0</v>
      </c>
      <c r="AQ283" s="29">
        <v>0</v>
      </c>
      <c r="AR283" s="31">
        <f t="shared" si="91"/>
        <v>0</v>
      </c>
      <c r="AS283" s="2">
        <v>0</v>
      </c>
      <c r="AT283" s="2">
        <v>922.4</v>
      </c>
      <c r="AU283" s="2">
        <v>38.950000000000003</v>
      </c>
      <c r="AV283" s="2">
        <v>3155.41</v>
      </c>
      <c r="AW283" s="29">
        <v>2408.67</v>
      </c>
      <c r="AX283" s="31">
        <f t="shared" si="92"/>
        <v>6525.43</v>
      </c>
      <c r="AY283" s="5">
        <f t="shared" si="105"/>
        <v>0</v>
      </c>
      <c r="AZ283" s="5">
        <f t="shared" si="105"/>
        <v>-922.4</v>
      </c>
      <c r="BA283" s="5">
        <f t="shared" si="105"/>
        <v>-38.950000000000003</v>
      </c>
      <c r="BB283" s="5">
        <f t="shared" si="97"/>
        <v>-3155.41</v>
      </c>
      <c r="BC283" s="33">
        <f t="shared" si="97"/>
        <v>-2408.67</v>
      </c>
      <c r="BD283" s="34">
        <f t="shared" si="97"/>
        <v>-6525.43</v>
      </c>
      <c r="BE283" s="7" t="e">
        <f t="shared" si="106"/>
        <v>#DIV/0!</v>
      </c>
      <c r="BF283" s="7">
        <f t="shared" si="106"/>
        <v>-1</v>
      </c>
      <c r="BG283" s="7">
        <f t="shared" si="106"/>
        <v>-1</v>
      </c>
      <c r="BH283" s="7">
        <f t="shared" si="98"/>
        <v>-1</v>
      </c>
      <c r="BI283" s="36">
        <f t="shared" si="98"/>
        <v>-1</v>
      </c>
      <c r="BJ283" s="37">
        <f t="shared" si="98"/>
        <v>-1</v>
      </c>
      <c r="BK283" s="38">
        <f t="shared" si="107"/>
        <v>0</v>
      </c>
      <c r="BL283" s="38">
        <f t="shared" si="107"/>
        <v>0</v>
      </c>
      <c r="BM283" s="38">
        <f t="shared" si="107"/>
        <v>0</v>
      </c>
      <c r="BN283" s="38">
        <f t="shared" si="99"/>
        <v>0</v>
      </c>
      <c r="BO283" s="39">
        <f t="shared" si="99"/>
        <v>0</v>
      </c>
      <c r="BP283" s="40">
        <f t="shared" si="99"/>
        <v>0</v>
      </c>
      <c r="BQ283" s="38">
        <f t="shared" si="108"/>
        <v>0</v>
      </c>
      <c r="BR283" s="38">
        <f t="shared" si="108"/>
        <v>0.20818286869854108</v>
      </c>
      <c r="BS283" s="38">
        <f t="shared" si="108"/>
        <v>0.21071138761157698</v>
      </c>
      <c r="BT283" s="38">
        <f t="shared" si="100"/>
        <v>0.2983458376472034</v>
      </c>
      <c r="BU283" s="39">
        <f t="shared" si="100"/>
        <v>0.3074247701656288</v>
      </c>
      <c r="BV283" s="40">
        <f t="shared" si="100"/>
        <v>0.28338278996183158</v>
      </c>
      <c r="BW283" s="38">
        <f t="shared" si="109"/>
        <v>0</v>
      </c>
      <c r="BX283" s="38">
        <f t="shared" si="109"/>
        <v>-0.20818286869854108</v>
      </c>
      <c r="BY283" s="38">
        <f t="shared" si="109"/>
        <v>-0.21071138761157698</v>
      </c>
      <c r="BZ283" s="38">
        <f t="shared" si="101"/>
        <v>-0.2983458376472034</v>
      </c>
      <c r="CA283" s="39">
        <f t="shared" si="101"/>
        <v>-0.3074247701656288</v>
      </c>
      <c r="CB283" s="40">
        <f t="shared" si="101"/>
        <v>-0.28338278996183158</v>
      </c>
      <c r="CC283" s="2">
        <f t="shared" si="110"/>
        <v>0</v>
      </c>
      <c r="CD283" s="2">
        <f t="shared" si="110"/>
        <v>-2081.828686985411</v>
      </c>
      <c r="CE283" s="2">
        <f t="shared" si="110"/>
        <v>-2107.1138761157699</v>
      </c>
      <c r="CF283" s="2">
        <f t="shared" si="102"/>
        <v>-2983.4583764720342</v>
      </c>
      <c r="CG283" s="29">
        <f t="shared" si="102"/>
        <v>-3074.247701656288</v>
      </c>
      <c r="CH283" s="31">
        <f t="shared" si="102"/>
        <v>-2833.8278996183158</v>
      </c>
      <c r="CI283" s="40">
        <f>IFERROR(M283/'Class Sum-WR'!M283,0)</f>
        <v>0</v>
      </c>
    </row>
    <row r="284" spans="1:87" hidden="1" outlineLevel="1" x14ac:dyDescent="0.2">
      <c r="A284" t="s">
        <v>46</v>
      </c>
      <c r="B284" t="s">
        <v>46</v>
      </c>
      <c r="C284" t="s">
        <v>107</v>
      </c>
      <c r="D284" t="s">
        <v>107</v>
      </c>
      <c r="E284" t="s">
        <v>106</v>
      </c>
      <c r="F284" s="27">
        <f t="shared" si="93"/>
        <v>46289</v>
      </c>
      <c r="G284" s="60" t="s">
        <v>39</v>
      </c>
      <c r="H284" s="28">
        <v>0</v>
      </c>
      <c r="I284" s="2">
        <v>0</v>
      </c>
      <c r="J284" s="2">
        <v>0</v>
      </c>
      <c r="K284" s="2">
        <v>0</v>
      </c>
      <c r="L284" s="29">
        <v>0</v>
      </c>
      <c r="M284" s="30">
        <f t="shared" si="89"/>
        <v>0</v>
      </c>
      <c r="N284" t="s">
        <v>49</v>
      </c>
      <c r="O284" t="s">
        <v>49</v>
      </c>
      <c r="P284" t="s">
        <v>107</v>
      </c>
      <c r="Q284" t="s">
        <v>107</v>
      </c>
      <c r="R284" t="s">
        <v>106</v>
      </c>
      <c r="S284" s="27">
        <f t="shared" si="94"/>
        <v>45925</v>
      </c>
      <c r="T284" s="60" t="s">
        <v>39</v>
      </c>
      <c r="U284" s="28">
        <v>0</v>
      </c>
      <c r="V284" s="2">
        <v>5751.03</v>
      </c>
      <c r="W284" s="2">
        <v>196.72</v>
      </c>
      <c r="X284" s="2">
        <v>12592.31</v>
      </c>
      <c r="Y284" s="29">
        <v>10143.59</v>
      </c>
      <c r="Z284" s="31">
        <f t="shared" si="90"/>
        <v>28683.649999999998</v>
      </c>
      <c r="AA284" s="32">
        <f t="shared" si="103"/>
        <v>0</v>
      </c>
      <c r="AB284" s="5">
        <f t="shared" si="103"/>
        <v>-5751.03</v>
      </c>
      <c r="AC284" s="5">
        <f t="shared" si="103"/>
        <v>-196.72</v>
      </c>
      <c r="AD284" s="5">
        <f t="shared" si="95"/>
        <v>-12592.31</v>
      </c>
      <c r="AE284" s="33">
        <f t="shared" si="95"/>
        <v>-10143.59</v>
      </c>
      <c r="AF284" s="34">
        <f t="shared" si="95"/>
        <v>-28683.649999999998</v>
      </c>
      <c r="AG284" s="35" t="e">
        <f t="shared" si="104"/>
        <v>#DIV/0!</v>
      </c>
      <c r="AH284" s="7">
        <f t="shared" si="104"/>
        <v>-1</v>
      </c>
      <c r="AI284" s="7">
        <f t="shared" si="104"/>
        <v>-1</v>
      </c>
      <c r="AJ284" s="7">
        <f t="shared" si="96"/>
        <v>-1</v>
      </c>
      <c r="AK284" s="36">
        <f t="shared" si="96"/>
        <v>-1</v>
      </c>
      <c r="AL284" s="37">
        <f t="shared" si="96"/>
        <v>-1</v>
      </c>
      <c r="AM284" s="2">
        <v>0</v>
      </c>
      <c r="AN284" s="2">
        <v>0</v>
      </c>
      <c r="AO284" s="2">
        <v>0</v>
      </c>
      <c r="AP284" s="2">
        <v>0</v>
      </c>
      <c r="AQ284" s="29">
        <v>0</v>
      </c>
      <c r="AR284" s="31">
        <f t="shared" si="91"/>
        <v>0</v>
      </c>
      <c r="AS284" s="2">
        <v>0</v>
      </c>
      <c r="AT284" s="2">
        <v>1168.28</v>
      </c>
      <c r="AU284" s="2">
        <v>95.53</v>
      </c>
      <c r="AV284" s="2">
        <v>3942.19</v>
      </c>
      <c r="AW284" s="29">
        <v>3054.17</v>
      </c>
      <c r="AX284" s="31">
        <f t="shared" si="92"/>
        <v>8260.17</v>
      </c>
      <c r="AY284" s="5">
        <f t="shared" si="105"/>
        <v>0</v>
      </c>
      <c r="AZ284" s="5">
        <f t="shared" si="105"/>
        <v>-1168.28</v>
      </c>
      <c r="BA284" s="5">
        <f t="shared" si="105"/>
        <v>-95.53</v>
      </c>
      <c r="BB284" s="5">
        <f t="shared" si="97"/>
        <v>-3942.19</v>
      </c>
      <c r="BC284" s="33">
        <f t="shared" si="97"/>
        <v>-3054.17</v>
      </c>
      <c r="BD284" s="34">
        <f t="shared" si="97"/>
        <v>-8260.17</v>
      </c>
      <c r="BE284" s="7" t="e">
        <f t="shared" si="106"/>
        <v>#DIV/0!</v>
      </c>
      <c r="BF284" s="7">
        <f t="shared" si="106"/>
        <v>-1</v>
      </c>
      <c r="BG284" s="7">
        <f t="shared" si="106"/>
        <v>-1</v>
      </c>
      <c r="BH284" s="7">
        <f t="shared" si="98"/>
        <v>-1</v>
      </c>
      <c r="BI284" s="36">
        <f t="shared" si="98"/>
        <v>-1</v>
      </c>
      <c r="BJ284" s="37">
        <f t="shared" si="98"/>
        <v>-1</v>
      </c>
      <c r="BK284" s="38">
        <f t="shared" si="107"/>
        <v>0</v>
      </c>
      <c r="BL284" s="38">
        <f t="shared" si="107"/>
        <v>0</v>
      </c>
      <c r="BM284" s="38">
        <f t="shared" si="107"/>
        <v>0</v>
      </c>
      <c r="BN284" s="38">
        <f t="shared" si="99"/>
        <v>0</v>
      </c>
      <c r="BO284" s="39">
        <f t="shared" si="99"/>
        <v>0</v>
      </c>
      <c r="BP284" s="40">
        <f t="shared" si="99"/>
        <v>0</v>
      </c>
      <c r="BQ284" s="38">
        <f t="shared" si="108"/>
        <v>0</v>
      </c>
      <c r="BR284" s="38">
        <f t="shared" si="108"/>
        <v>0.20314274138719499</v>
      </c>
      <c r="BS284" s="38">
        <f t="shared" si="108"/>
        <v>0.48561407076047175</v>
      </c>
      <c r="BT284" s="38">
        <f t="shared" si="100"/>
        <v>0.31306329021442453</v>
      </c>
      <c r="BU284" s="39">
        <f t="shared" si="100"/>
        <v>0.30109359704010119</v>
      </c>
      <c r="BV284" s="40">
        <f t="shared" si="100"/>
        <v>0.28797485675637519</v>
      </c>
      <c r="BW284" s="38">
        <f t="shared" si="109"/>
        <v>0</v>
      </c>
      <c r="BX284" s="38">
        <f t="shared" si="109"/>
        <v>-0.20314274138719499</v>
      </c>
      <c r="BY284" s="38">
        <f t="shared" si="109"/>
        <v>-0.48561407076047175</v>
      </c>
      <c r="BZ284" s="38">
        <f t="shared" si="101"/>
        <v>-0.31306329021442453</v>
      </c>
      <c r="CA284" s="39">
        <f t="shared" si="101"/>
        <v>-0.30109359704010119</v>
      </c>
      <c r="CB284" s="40">
        <f t="shared" si="101"/>
        <v>-0.28797485675637519</v>
      </c>
      <c r="CC284" s="2">
        <f t="shared" si="110"/>
        <v>0</v>
      </c>
      <c r="CD284" s="2">
        <f t="shared" si="110"/>
        <v>-2031.42741387195</v>
      </c>
      <c r="CE284" s="2">
        <f t="shared" si="110"/>
        <v>-4856.1407076047171</v>
      </c>
      <c r="CF284" s="2">
        <f t="shared" si="102"/>
        <v>-3130.6329021442452</v>
      </c>
      <c r="CG284" s="29">
        <f t="shared" si="102"/>
        <v>-3010.9359704010121</v>
      </c>
      <c r="CH284" s="31">
        <f t="shared" si="102"/>
        <v>-2879.7485675637517</v>
      </c>
      <c r="CI284" s="40">
        <f>IFERROR(M284/'Class Sum-WR'!M284,0)</f>
        <v>0</v>
      </c>
    </row>
    <row r="285" spans="1:87" hidden="1" outlineLevel="1" x14ac:dyDescent="0.2">
      <c r="A285" t="s">
        <v>46</v>
      </c>
      <c r="B285" t="s">
        <v>46</v>
      </c>
      <c r="C285" t="s">
        <v>107</v>
      </c>
      <c r="D285" t="s">
        <v>107</v>
      </c>
      <c r="E285" t="s">
        <v>106</v>
      </c>
      <c r="F285" s="27">
        <f t="shared" si="93"/>
        <v>46290</v>
      </c>
      <c r="G285" s="60" t="s">
        <v>40</v>
      </c>
      <c r="H285" s="28">
        <v>0</v>
      </c>
      <c r="I285" s="2">
        <v>0</v>
      </c>
      <c r="J285" s="2">
        <v>0</v>
      </c>
      <c r="K285" s="2">
        <v>0</v>
      </c>
      <c r="L285" s="29">
        <v>0</v>
      </c>
      <c r="M285" s="30">
        <f t="shared" si="89"/>
        <v>0</v>
      </c>
      <c r="N285" t="s">
        <v>49</v>
      </c>
      <c r="O285" t="s">
        <v>49</v>
      </c>
      <c r="P285" t="s">
        <v>107</v>
      </c>
      <c r="Q285" t="s">
        <v>107</v>
      </c>
      <c r="R285" t="s">
        <v>106</v>
      </c>
      <c r="S285" s="27">
        <f t="shared" si="94"/>
        <v>45926</v>
      </c>
      <c r="T285" s="60" t="s">
        <v>40</v>
      </c>
      <c r="U285" s="28">
        <v>0</v>
      </c>
      <c r="V285" s="2">
        <v>11420.65</v>
      </c>
      <c r="W285" s="2">
        <v>704.84</v>
      </c>
      <c r="X285" s="2">
        <v>20119.599999999999</v>
      </c>
      <c r="Y285" s="29">
        <v>10265.18</v>
      </c>
      <c r="Z285" s="31">
        <f t="shared" si="90"/>
        <v>42510.27</v>
      </c>
      <c r="AA285" s="32">
        <f t="shared" si="103"/>
        <v>0</v>
      </c>
      <c r="AB285" s="5">
        <f t="shared" si="103"/>
        <v>-11420.65</v>
      </c>
      <c r="AC285" s="5">
        <f t="shared" si="103"/>
        <v>-704.84</v>
      </c>
      <c r="AD285" s="5">
        <f t="shared" si="95"/>
        <v>-20119.599999999999</v>
      </c>
      <c r="AE285" s="33">
        <f t="shared" si="95"/>
        <v>-10265.18</v>
      </c>
      <c r="AF285" s="34">
        <f t="shared" si="95"/>
        <v>-42510.27</v>
      </c>
      <c r="AG285" s="35" t="e">
        <f t="shared" si="104"/>
        <v>#DIV/0!</v>
      </c>
      <c r="AH285" s="7">
        <f t="shared" si="104"/>
        <v>-1</v>
      </c>
      <c r="AI285" s="7">
        <f t="shared" si="104"/>
        <v>-1</v>
      </c>
      <c r="AJ285" s="7">
        <f t="shared" si="96"/>
        <v>-1</v>
      </c>
      <c r="AK285" s="36">
        <f t="shared" si="96"/>
        <v>-1</v>
      </c>
      <c r="AL285" s="37">
        <f t="shared" si="96"/>
        <v>-1</v>
      </c>
      <c r="AM285" s="2">
        <v>0</v>
      </c>
      <c r="AN285" s="2">
        <v>0</v>
      </c>
      <c r="AO285" s="2">
        <v>0</v>
      </c>
      <c r="AP285" s="2">
        <v>0</v>
      </c>
      <c r="AQ285" s="29">
        <v>0</v>
      </c>
      <c r="AR285" s="31">
        <f t="shared" si="91"/>
        <v>0</v>
      </c>
      <c r="AS285" s="2">
        <v>0</v>
      </c>
      <c r="AT285" s="2">
        <v>2361.3200000000002</v>
      </c>
      <c r="AU285" s="2">
        <v>462.52</v>
      </c>
      <c r="AV285" s="2">
        <v>6176.52</v>
      </c>
      <c r="AW285" s="29">
        <v>3097.13</v>
      </c>
      <c r="AX285" s="31">
        <f t="shared" si="92"/>
        <v>12097.490000000002</v>
      </c>
      <c r="AY285" s="5">
        <f t="shared" si="105"/>
        <v>0</v>
      </c>
      <c r="AZ285" s="5">
        <f t="shared" si="105"/>
        <v>-2361.3200000000002</v>
      </c>
      <c r="BA285" s="5">
        <f t="shared" si="105"/>
        <v>-462.52</v>
      </c>
      <c r="BB285" s="5">
        <f t="shared" si="97"/>
        <v>-6176.52</v>
      </c>
      <c r="BC285" s="33">
        <f t="shared" si="97"/>
        <v>-3097.13</v>
      </c>
      <c r="BD285" s="34">
        <f t="shared" si="97"/>
        <v>-12097.490000000002</v>
      </c>
      <c r="BE285" s="7" t="e">
        <f t="shared" si="106"/>
        <v>#DIV/0!</v>
      </c>
      <c r="BF285" s="7">
        <f t="shared" si="106"/>
        <v>-1</v>
      </c>
      <c r="BG285" s="7">
        <f t="shared" si="106"/>
        <v>-1</v>
      </c>
      <c r="BH285" s="7">
        <f t="shared" si="98"/>
        <v>-1</v>
      </c>
      <c r="BI285" s="36">
        <f t="shared" si="98"/>
        <v>-1</v>
      </c>
      <c r="BJ285" s="37">
        <f t="shared" si="98"/>
        <v>-1</v>
      </c>
      <c r="BK285" s="38">
        <f t="shared" si="107"/>
        <v>0</v>
      </c>
      <c r="BL285" s="38">
        <f t="shared" si="107"/>
        <v>0</v>
      </c>
      <c r="BM285" s="38">
        <f t="shared" si="107"/>
        <v>0</v>
      </c>
      <c r="BN285" s="38">
        <f t="shared" si="99"/>
        <v>0</v>
      </c>
      <c r="BO285" s="39">
        <f t="shared" si="99"/>
        <v>0</v>
      </c>
      <c r="BP285" s="40">
        <f t="shared" si="99"/>
        <v>0</v>
      </c>
      <c r="BQ285" s="38">
        <f t="shared" si="108"/>
        <v>0</v>
      </c>
      <c r="BR285" s="38">
        <f t="shared" si="108"/>
        <v>0.20675880969997332</v>
      </c>
      <c r="BS285" s="38">
        <f t="shared" si="108"/>
        <v>0.65620566369672539</v>
      </c>
      <c r="BT285" s="38">
        <f t="shared" si="100"/>
        <v>0.30699019861229848</v>
      </c>
      <c r="BU285" s="39">
        <f t="shared" si="100"/>
        <v>0.30171219598682147</v>
      </c>
      <c r="BV285" s="40">
        <f t="shared" si="100"/>
        <v>0.2845780560791546</v>
      </c>
      <c r="BW285" s="38">
        <f t="shared" si="109"/>
        <v>0</v>
      </c>
      <c r="BX285" s="38">
        <f t="shared" si="109"/>
        <v>-0.20675880969997332</v>
      </c>
      <c r="BY285" s="38">
        <f t="shared" si="109"/>
        <v>-0.65620566369672539</v>
      </c>
      <c r="BZ285" s="38">
        <f t="shared" si="101"/>
        <v>-0.30699019861229848</v>
      </c>
      <c r="CA285" s="39">
        <f t="shared" si="101"/>
        <v>-0.30171219598682147</v>
      </c>
      <c r="CB285" s="40">
        <f t="shared" si="101"/>
        <v>-0.2845780560791546</v>
      </c>
      <c r="CC285" s="2">
        <f t="shared" si="110"/>
        <v>0</v>
      </c>
      <c r="CD285" s="2">
        <f t="shared" si="110"/>
        <v>-2067.5880969997334</v>
      </c>
      <c r="CE285" s="2">
        <f t="shared" si="110"/>
        <v>-6562.0566369672542</v>
      </c>
      <c r="CF285" s="2">
        <f t="shared" si="102"/>
        <v>-3069.9019861229849</v>
      </c>
      <c r="CG285" s="29">
        <f t="shared" si="102"/>
        <v>-3017.1219598682146</v>
      </c>
      <c r="CH285" s="31">
        <f t="shared" si="102"/>
        <v>-2845.7805607915461</v>
      </c>
      <c r="CI285" s="40">
        <f>IFERROR(M285/'Class Sum-WR'!M285,0)</f>
        <v>0</v>
      </c>
    </row>
    <row r="286" spans="1:87" ht="13.5" hidden="1" outlineLevel="1" thickBot="1" x14ac:dyDescent="0.25">
      <c r="A286" t="s">
        <v>46</v>
      </c>
      <c r="B286" t="s">
        <v>46</v>
      </c>
      <c r="C286" t="s">
        <v>107</v>
      </c>
      <c r="D286" t="s">
        <v>107</v>
      </c>
      <c r="E286" t="s">
        <v>106</v>
      </c>
      <c r="F286" s="41">
        <f t="shared" si="93"/>
        <v>46291</v>
      </c>
      <c r="G286" s="61" t="s">
        <v>41</v>
      </c>
      <c r="H286" s="43">
        <v>0</v>
      </c>
      <c r="I286" s="44">
        <v>0</v>
      </c>
      <c r="J286" s="44">
        <v>0</v>
      </c>
      <c r="K286" s="44">
        <v>0</v>
      </c>
      <c r="L286" s="45">
        <v>0</v>
      </c>
      <c r="M286" s="46">
        <f t="shared" si="89"/>
        <v>0</v>
      </c>
      <c r="N286" t="s">
        <v>49</v>
      </c>
      <c r="O286" t="s">
        <v>49</v>
      </c>
      <c r="P286" t="s">
        <v>107</v>
      </c>
      <c r="Q286" t="s">
        <v>107</v>
      </c>
      <c r="R286" t="s">
        <v>106</v>
      </c>
      <c r="S286" s="41">
        <f t="shared" si="94"/>
        <v>45927</v>
      </c>
      <c r="T286" s="61" t="s">
        <v>41</v>
      </c>
      <c r="U286" s="43">
        <v>21.4</v>
      </c>
      <c r="V286" s="44">
        <v>8826.26</v>
      </c>
      <c r="W286" s="44">
        <v>1126.18</v>
      </c>
      <c r="X286" s="44">
        <v>21781.67</v>
      </c>
      <c r="Y286" s="45">
        <v>9543.67</v>
      </c>
      <c r="Z286" s="47">
        <f t="shared" si="90"/>
        <v>41299.18</v>
      </c>
      <c r="AA286" s="48">
        <f t="shared" si="103"/>
        <v>-21.4</v>
      </c>
      <c r="AB286" s="49">
        <f t="shared" si="103"/>
        <v>-8826.26</v>
      </c>
      <c r="AC286" s="49">
        <f t="shared" si="103"/>
        <v>-1126.18</v>
      </c>
      <c r="AD286" s="49">
        <f t="shared" si="95"/>
        <v>-21781.67</v>
      </c>
      <c r="AE286" s="50">
        <f t="shared" si="95"/>
        <v>-9543.67</v>
      </c>
      <c r="AF286" s="51">
        <f t="shared" si="95"/>
        <v>-41299.18</v>
      </c>
      <c r="AG286" s="52">
        <f t="shared" si="104"/>
        <v>-1</v>
      </c>
      <c r="AH286" s="53">
        <f t="shared" si="104"/>
        <v>-1</v>
      </c>
      <c r="AI286" s="53">
        <f t="shared" si="104"/>
        <v>-1</v>
      </c>
      <c r="AJ286" s="53">
        <f t="shared" si="96"/>
        <v>-1</v>
      </c>
      <c r="AK286" s="54">
        <f t="shared" si="96"/>
        <v>-1</v>
      </c>
      <c r="AL286" s="55">
        <f t="shared" si="96"/>
        <v>-1</v>
      </c>
      <c r="AM286" s="44">
        <v>0</v>
      </c>
      <c r="AN286" s="44">
        <v>0</v>
      </c>
      <c r="AO286" s="44">
        <v>0</v>
      </c>
      <c r="AP286" s="44">
        <v>0</v>
      </c>
      <c r="AQ286" s="45">
        <v>0</v>
      </c>
      <c r="AR286" s="47">
        <f t="shared" si="91"/>
        <v>0</v>
      </c>
      <c r="AS286" s="44">
        <v>21.4</v>
      </c>
      <c r="AT286" s="44">
        <v>1893.19</v>
      </c>
      <c r="AU286" s="44">
        <v>808.21</v>
      </c>
      <c r="AV286" s="44">
        <v>6632.97</v>
      </c>
      <c r="AW286" s="45">
        <v>2841.81</v>
      </c>
      <c r="AX286" s="47">
        <f t="shared" si="92"/>
        <v>12197.58</v>
      </c>
      <c r="AY286" s="49">
        <f t="shared" si="105"/>
        <v>-21.4</v>
      </c>
      <c r="AZ286" s="49">
        <f t="shared" si="105"/>
        <v>-1893.19</v>
      </c>
      <c r="BA286" s="49">
        <f t="shared" si="105"/>
        <v>-808.21</v>
      </c>
      <c r="BB286" s="49">
        <f t="shared" si="97"/>
        <v>-6632.97</v>
      </c>
      <c r="BC286" s="50">
        <f t="shared" si="97"/>
        <v>-2841.81</v>
      </c>
      <c r="BD286" s="51">
        <f t="shared" si="97"/>
        <v>-12197.58</v>
      </c>
      <c r="BE286" s="53">
        <f t="shared" si="106"/>
        <v>-1</v>
      </c>
      <c r="BF286" s="53">
        <f t="shared" si="106"/>
        <v>-1</v>
      </c>
      <c r="BG286" s="53">
        <f t="shared" si="106"/>
        <v>-1</v>
      </c>
      <c r="BH286" s="53">
        <f t="shared" si="98"/>
        <v>-1</v>
      </c>
      <c r="BI286" s="54">
        <f t="shared" si="98"/>
        <v>-1</v>
      </c>
      <c r="BJ286" s="55">
        <f t="shared" si="98"/>
        <v>-1</v>
      </c>
      <c r="BK286" s="56">
        <f t="shared" si="107"/>
        <v>0</v>
      </c>
      <c r="BL286" s="56">
        <f t="shared" si="107"/>
        <v>0</v>
      </c>
      <c r="BM286" s="56">
        <f t="shared" si="107"/>
        <v>0</v>
      </c>
      <c r="BN286" s="56">
        <f t="shared" si="99"/>
        <v>0</v>
      </c>
      <c r="BO286" s="57">
        <f t="shared" si="99"/>
        <v>0</v>
      </c>
      <c r="BP286" s="58">
        <f t="shared" si="99"/>
        <v>0</v>
      </c>
      <c r="BQ286" s="56">
        <f t="shared" si="108"/>
        <v>1</v>
      </c>
      <c r="BR286" s="56">
        <f t="shared" si="108"/>
        <v>0.21449515423293672</v>
      </c>
      <c r="BS286" s="56">
        <f t="shared" si="108"/>
        <v>0.71765614732991168</v>
      </c>
      <c r="BT286" s="56">
        <f t="shared" si="100"/>
        <v>0.30452072774952521</v>
      </c>
      <c r="BU286" s="57">
        <f t="shared" si="100"/>
        <v>0.29776909721312661</v>
      </c>
      <c r="BV286" s="58">
        <f t="shared" si="100"/>
        <v>0.2953467841250117</v>
      </c>
      <c r="BW286" s="56">
        <f t="shared" si="109"/>
        <v>-1</v>
      </c>
      <c r="BX286" s="56">
        <f t="shared" si="109"/>
        <v>-0.21449515423293672</v>
      </c>
      <c r="BY286" s="56">
        <f t="shared" si="109"/>
        <v>-0.71765614732991168</v>
      </c>
      <c r="BZ286" s="56">
        <f t="shared" si="101"/>
        <v>-0.30452072774952521</v>
      </c>
      <c r="CA286" s="57">
        <f t="shared" si="101"/>
        <v>-0.29776909721312661</v>
      </c>
      <c r="CB286" s="58">
        <f t="shared" si="101"/>
        <v>-0.2953467841250117</v>
      </c>
      <c r="CC286" s="44">
        <f t="shared" si="110"/>
        <v>-10000</v>
      </c>
      <c r="CD286" s="44">
        <f t="shared" si="110"/>
        <v>-2144.9515423293674</v>
      </c>
      <c r="CE286" s="44">
        <f t="shared" si="110"/>
        <v>-7176.5614732991171</v>
      </c>
      <c r="CF286" s="44">
        <f t="shared" si="102"/>
        <v>-3045.2072774952521</v>
      </c>
      <c r="CG286" s="45">
        <f t="shared" si="102"/>
        <v>-2977.6909721312659</v>
      </c>
      <c r="CH286" s="47">
        <f t="shared" si="102"/>
        <v>-2953.4678412501171</v>
      </c>
      <c r="CI286" s="58">
        <f>IFERROR(M286/'Class Sum-WR'!M286,0)</f>
        <v>0</v>
      </c>
    </row>
    <row r="287" spans="1:87" hidden="1" outlineLevel="1" x14ac:dyDescent="0.2">
      <c r="A287" t="s">
        <v>46</v>
      </c>
      <c r="B287" t="s">
        <v>46</v>
      </c>
      <c r="C287" t="s">
        <v>114</v>
      </c>
      <c r="D287" t="s">
        <v>107</v>
      </c>
      <c r="E287" t="s">
        <v>110</v>
      </c>
      <c r="F287" s="27">
        <f t="shared" si="93"/>
        <v>46292</v>
      </c>
      <c r="G287" s="60" t="s">
        <v>35</v>
      </c>
      <c r="H287" s="28">
        <v>0</v>
      </c>
      <c r="I287" s="2">
        <v>0</v>
      </c>
      <c r="J287" s="2">
        <v>0</v>
      </c>
      <c r="K287" s="2">
        <v>0</v>
      </c>
      <c r="L287" s="29">
        <v>0</v>
      </c>
      <c r="M287" s="30">
        <f t="shared" si="89"/>
        <v>0</v>
      </c>
      <c r="N287" t="s">
        <v>49</v>
      </c>
      <c r="O287" t="s">
        <v>49</v>
      </c>
      <c r="P287" t="s">
        <v>114</v>
      </c>
      <c r="Q287" t="s">
        <v>107</v>
      </c>
      <c r="R287" t="s">
        <v>110</v>
      </c>
      <c r="S287" s="27">
        <f t="shared" si="94"/>
        <v>45928</v>
      </c>
      <c r="T287" s="60" t="s">
        <v>35</v>
      </c>
      <c r="U287" s="28">
        <v>0</v>
      </c>
      <c r="V287" s="2">
        <v>4552.42</v>
      </c>
      <c r="W287" s="2">
        <v>339.49</v>
      </c>
      <c r="X287" s="2">
        <v>8426.06</v>
      </c>
      <c r="Y287" s="29">
        <v>4347.0600000000004</v>
      </c>
      <c r="Z287" s="31">
        <f t="shared" si="90"/>
        <v>17665.03</v>
      </c>
      <c r="AA287" s="32">
        <f t="shared" si="103"/>
        <v>0</v>
      </c>
      <c r="AB287" s="5">
        <f t="shared" si="103"/>
        <v>-4552.42</v>
      </c>
      <c r="AC287" s="5">
        <f t="shared" si="103"/>
        <v>-339.49</v>
      </c>
      <c r="AD287" s="5">
        <f t="shared" si="95"/>
        <v>-8426.06</v>
      </c>
      <c r="AE287" s="33">
        <f t="shared" si="95"/>
        <v>-4347.0600000000004</v>
      </c>
      <c r="AF287" s="34">
        <f t="shared" si="95"/>
        <v>-17665.03</v>
      </c>
      <c r="AG287" s="35" t="e">
        <f t="shared" si="104"/>
        <v>#DIV/0!</v>
      </c>
      <c r="AH287" s="7">
        <f t="shared" si="104"/>
        <v>-1</v>
      </c>
      <c r="AI287" s="7">
        <f t="shared" si="104"/>
        <v>-1</v>
      </c>
      <c r="AJ287" s="7">
        <f t="shared" si="96"/>
        <v>-1</v>
      </c>
      <c r="AK287" s="36">
        <f t="shared" si="96"/>
        <v>-1</v>
      </c>
      <c r="AL287" s="37">
        <f t="shared" si="96"/>
        <v>-1</v>
      </c>
      <c r="AM287" s="2">
        <v>0</v>
      </c>
      <c r="AN287" s="2">
        <v>0</v>
      </c>
      <c r="AO287" s="2">
        <v>0</v>
      </c>
      <c r="AP287" s="2">
        <v>0</v>
      </c>
      <c r="AQ287" s="29">
        <v>0</v>
      </c>
      <c r="AR287" s="31">
        <f t="shared" si="91"/>
        <v>0</v>
      </c>
      <c r="AS287" s="2">
        <v>0</v>
      </c>
      <c r="AT287" s="2">
        <v>976.63</v>
      </c>
      <c r="AU287" s="2">
        <v>153.96</v>
      </c>
      <c r="AV287" s="2">
        <v>2471.54</v>
      </c>
      <c r="AW287" s="29">
        <v>1272.5899999999999</v>
      </c>
      <c r="AX287" s="31">
        <f t="shared" si="92"/>
        <v>4874.72</v>
      </c>
      <c r="AY287" s="5">
        <f t="shared" si="105"/>
        <v>0</v>
      </c>
      <c r="AZ287" s="5">
        <f t="shared" si="105"/>
        <v>-976.63</v>
      </c>
      <c r="BA287" s="5">
        <f t="shared" si="105"/>
        <v>-153.96</v>
      </c>
      <c r="BB287" s="5">
        <f t="shared" si="97"/>
        <v>-2471.54</v>
      </c>
      <c r="BC287" s="33">
        <f t="shared" si="97"/>
        <v>-1272.5899999999999</v>
      </c>
      <c r="BD287" s="34">
        <f t="shared" si="97"/>
        <v>-4874.72</v>
      </c>
      <c r="BE287" s="7" t="e">
        <f t="shared" si="106"/>
        <v>#DIV/0!</v>
      </c>
      <c r="BF287" s="7">
        <f t="shared" si="106"/>
        <v>-1</v>
      </c>
      <c r="BG287" s="7">
        <f t="shared" si="106"/>
        <v>-1</v>
      </c>
      <c r="BH287" s="7">
        <f t="shared" si="98"/>
        <v>-1</v>
      </c>
      <c r="BI287" s="36">
        <f t="shared" si="98"/>
        <v>-1</v>
      </c>
      <c r="BJ287" s="37">
        <f t="shared" si="98"/>
        <v>-1</v>
      </c>
      <c r="BK287" s="38">
        <f t="shared" si="107"/>
        <v>0</v>
      </c>
      <c r="BL287" s="38">
        <f t="shared" si="107"/>
        <v>0</v>
      </c>
      <c r="BM287" s="38">
        <f t="shared" si="107"/>
        <v>0</v>
      </c>
      <c r="BN287" s="38">
        <f t="shared" si="99"/>
        <v>0</v>
      </c>
      <c r="BO287" s="39">
        <f t="shared" si="99"/>
        <v>0</v>
      </c>
      <c r="BP287" s="40">
        <f t="shared" si="99"/>
        <v>0</v>
      </c>
      <c r="BQ287" s="38">
        <f t="shared" si="108"/>
        <v>0</v>
      </c>
      <c r="BR287" s="38">
        <f t="shared" si="108"/>
        <v>0.21452985445103923</v>
      </c>
      <c r="BS287" s="38">
        <f t="shared" si="108"/>
        <v>0.45350378508939881</v>
      </c>
      <c r="BT287" s="38">
        <f t="shared" si="100"/>
        <v>0.29332095902473992</v>
      </c>
      <c r="BU287" s="39">
        <f t="shared" si="100"/>
        <v>0.2927472820711009</v>
      </c>
      <c r="BV287" s="40">
        <f t="shared" si="100"/>
        <v>0.27595311188262917</v>
      </c>
      <c r="BW287" s="38">
        <f t="shared" si="109"/>
        <v>0</v>
      </c>
      <c r="BX287" s="38">
        <f t="shared" si="109"/>
        <v>-0.21452985445103923</v>
      </c>
      <c r="BY287" s="38">
        <f t="shared" si="109"/>
        <v>-0.45350378508939881</v>
      </c>
      <c r="BZ287" s="38">
        <f t="shared" si="101"/>
        <v>-0.29332095902473992</v>
      </c>
      <c r="CA287" s="39">
        <f t="shared" si="101"/>
        <v>-0.2927472820711009</v>
      </c>
      <c r="CB287" s="40">
        <f t="shared" si="101"/>
        <v>-0.27595311188262917</v>
      </c>
      <c r="CC287" s="2">
        <f t="shared" si="110"/>
        <v>0</v>
      </c>
      <c r="CD287" s="2">
        <f t="shared" si="110"/>
        <v>-2145.2985445103923</v>
      </c>
      <c r="CE287" s="2">
        <f t="shared" si="110"/>
        <v>-4535.0378508939884</v>
      </c>
      <c r="CF287" s="2">
        <f t="shared" si="102"/>
        <v>-2933.2095902473993</v>
      </c>
      <c r="CG287" s="29">
        <f t="shared" si="102"/>
        <v>-2927.4728207110088</v>
      </c>
      <c r="CH287" s="31">
        <f t="shared" si="102"/>
        <v>-2759.5311188262917</v>
      </c>
      <c r="CI287" s="40">
        <f>IFERROR(M287/'Class Sum-WR'!M287,0)</f>
        <v>0</v>
      </c>
    </row>
    <row r="288" spans="1:87" hidden="1" outlineLevel="1" x14ac:dyDescent="0.2">
      <c r="A288" t="s">
        <v>46</v>
      </c>
      <c r="B288" t="s">
        <v>46</v>
      </c>
      <c r="C288" t="s">
        <v>114</v>
      </c>
      <c r="D288" t="s">
        <v>107</v>
      </c>
      <c r="E288" t="s">
        <v>110</v>
      </c>
      <c r="F288" s="27">
        <f t="shared" si="93"/>
        <v>46293</v>
      </c>
      <c r="G288" s="60" t="s">
        <v>36</v>
      </c>
      <c r="H288" s="28">
        <v>0</v>
      </c>
      <c r="I288" s="2">
        <v>0</v>
      </c>
      <c r="J288" s="2">
        <v>0</v>
      </c>
      <c r="K288" s="2">
        <v>0</v>
      </c>
      <c r="L288" s="29">
        <v>0</v>
      </c>
      <c r="M288" s="30">
        <f t="shared" si="89"/>
        <v>0</v>
      </c>
      <c r="N288" t="s">
        <v>49</v>
      </c>
      <c r="O288" t="s">
        <v>49</v>
      </c>
      <c r="P288" t="s">
        <v>114</v>
      </c>
      <c r="Q288" t="s">
        <v>107</v>
      </c>
      <c r="R288" t="s">
        <v>110</v>
      </c>
      <c r="S288" s="27">
        <f t="shared" si="94"/>
        <v>45929</v>
      </c>
      <c r="T288" s="60" t="s">
        <v>36</v>
      </c>
      <c r="U288" s="28">
        <v>0</v>
      </c>
      <c r="V288" s="2">
        <v>4067.99</v>
      </c>
      <c r="W288" s="2">
        <v>-278.58999999999997</v>
      </c>
      <c r="X288" s="2">
        <v>8268.84</v>
      </c>
      <c r="Y288" s="29">
        <v>5862.77</v>
      </c>
      <c r="Z288" s="31">
        <f t="shared" si="90"/>
        <v>17921.010000000002</v>
      </c>
      <c r="AA288" s="32">
        <f t="shared" si="103"/>
        <v>0</v>
      </c>
      <c r="AB288" s="5">
        <f t="shared" si="103"/>
        <v>-4067.99</v>
      </c>
      <c r="AC288" s="5">
        <f t="shared" si="103"/>
        <v>278.58999999999997</v>
      </c>
      <c r="AD288" s="5">
        <f t="shared" si="95"/>
        <v>-8268.84</v>
      </c>
      <c r="AE288" s="33">
        <f t="shared" si="95"/>
        <v>-5862.77</v>
      </c>
      <c r="AF288" s="34">
        <f t="shared" si="95"/>
        <v>-17921.010000000002</v>
      </c>
      <c r="AG288" s="35" t="e">
        <f t="shared" si="104"/>
        <v>#DIV/0!</v>
      </c>
      <c r="AH288" s="7">
        <f t="shared" si="104"/>
        <v>-1</v>
      </c>
      <c r="AI288" s="7">
        <f t="shared" si="104"/>
        <v>-1</v>
      </c>
      <c r="AJ288" s="7">
        <f t="shared" si="96"/>
        <v>-1</v>
      </c>
      <c r="AK288" s="36">
        <f t="shared" si="96"/>
        <v>-1</v>
      </c>
      <c r="AL288" s="37">
        <f t="shared" si="96"/>
        <v>-1</v>
      </c>
      <c r="AM288" s="2">
        <v>0</v>
      </c>
      <c r="AN288" s="2">
        <v>0</v>
      </c>
      <c r="AO288" s="2">
        <v>0</v>
      </c>
      <c r="AP288" s="2">
        <v>0</v>
      </c>
      <c r="AQ288" s="29">
        <v>0</v>
      </c>
      <c r="AR288" s="31">
        <f t="shared" si="91"/>
        <v>0</v>
      </c>
      <c r="AS288" s="2">
        <v>0</v>
      </c>
      <c r="AT288" s="2">
        <v>795.23</v>
      </c>
      <c r="AU288" s="2">
        <v>-312.77999999999997</v>
      </c>
      <c r="AV288" s="2">
        <v>2547.94</v>
      </c>
      <c r="AW288" s="29">
        <v>1670.1</v>
      </c>
      <c r="AX288" s="31">
        <f t="shared" si="92"/>
        <v>4700.49</v>
      </c>
      <c r="AY288" s="5">
        <f t="shared" si="105"/>
        <v>0</v>
      </c>
      <c r="AZ288" s="5">
        <f t="shared" si="105"/>
        <v>-795.23</v>
      </c>
      <c r="BA288" s="5">
        <f t="shared" si="105"/>
        <v>312.77999999999997</v>
      </c>
      <c r="BB288" s="5">
        <f t="shared" si="97"/>
        <v>-2547.94</v>
      </c>
      <c r="BC288" s="33">
        <f t="shared" si="97"/>
        <v>-1670.1</v>
      </c>
      <c r="BD288" s="34">
        <f t="shared" si="97"/>
        <v>-4700.49</v>
      </c>
      <c r="BE288" s="7" t="e">
        <f t="shared" si="106"/>
        <v>#DIV/0!</v>
      </c>
      <c r="BF288" s="7">
        <f t="shared" si="106"/>
        <v>-1</v>
      </c>
      <c r="BG288" s="7">
        <f t="shared" si="106"/>
        <v>-1</v>
      </c>
      <c r="BH288" s="7">
        <f t="shared" si="98"/>
        <v>-1</v>
      </c>
      <c r="BI288" s="36">
        <f t="shared" si="98"/>
        <v>-1</v>
      </c>
      <c r="BJ288" s="37">
        <f t="shared" si="98"/>
        <v>-1</v>
      </c>
      <c r="BK288" s="38">
        <f t="shared" si="107"/>
        <v>0</v>
      </c>
      <c r="BL288" s="38">
        <f t="shared" si="107"/>
        <v>0</v>
      </c>
      <c r="BM288" s="38">
        <f t="shared" si="107"/>
        <v>0</v>
      </c>
      <c r="BN288" s="38">
        <f t="shared" si="99"/>
        <v>0</v>
      </c>
      <c r="BO288" s="39">
        <f t="shared" si="99"/>
        <v>0</v>
      </c>
      <c r="BP288" s="40">
        <f t="shared" si="99"/>
        <v>0</v>
      </c>
      <c r="BQ288" s="38">
        <f t="shared" si="108"/>
        <v>0</v>
      </c>
      <c r="BR288" s="38">
        <f t="shared" si="108"/>
        <v>0.19548474799593904</v>
      </c>
      <c r="BS288" s="38">
        <f t="shared" si="108"/>
        <v>1.1227251516565562</v>
      </c>
      <c r="BT288" s="38">
        <f t="shared" si="100"/>
        <v>0.30813753803435551</v>
      </c>
      <c r="BU288" s="39">
        <f t="shared" si="100"/>
        <v>0.28486534522077445</v>
      </c>
      <c r="BV288" s="40">
        <f t="shared" si="100"/>
        <v>0.26228934641518525</v>
      </c>
      <c r="BW288" s="38">
        <f t="shared" si="109"/>
        <v>0</v>
      </c>
      <c r="BX288" s="38">
        <f t="shared" si="109"/>
        <v>-0.19548474799593904</v>
      </c>
      <c r="BY288" s="38">
        <f t="shared" si="109"/>
        <v>-1.1227251516565562</v>
      </c>
      <c r="BZ288" s="38">
        <f t="shared" si="101"/>
        <v>-0.30813753803435551</v>
      </c>
      <c r="CA288" s="39">
        <f t="shared" si="101"/>
        <v>-0.28486534522077445</v>
      </c>
      <c r="CB288" s="40">
        <f t="shared" si="101"/>
        <v>-0.26228934641518525</v>
      </c>
      <c r="CC288" s="2">
        <f t="shared" si="110"/>
        <v>0</v>
      </c>
      <c r="CD288" s="2">
        <f t="shared" si="110"/>
        <v>-1954.8474799593905</v>
      </c>
      <c r="CE288" s="2">
        <f t="shared" si="110"/>
        <v>-11227.251516565562</v>
      </c>
      <c r="CF288" s="2">
        <f t="shared" si="102"/>
        <v>-3081.3753803435552</v>
      </c>
      <c r="CG288" s="29">
        <f t="shared" si="102"/>
        <v>-2848.6534522077445</v>
      </c>
      <c r="CH288" s="31">
        <f t="shared" si="102"/>
        <v>-2622.8934641518526</v>
      </c>
      <c r="CI288" s="40">
        <f>IFERROR(M288/'Class Sum-WR'!M288,0)</f>
        <v>0</v>
      </c>
    </row>
    <row r="289" spans="1:87" hidden="1" outlineLevel="1" x14ac:dyDescent="0.2">
      <c r="A289" t="s">
        <v>46</v>
      </c>
      <c r="B289" t="s">
        <v>46</v>
      </c>
      <c r="C289" t="s">
        <v>114</v>
      </c>
      <c r="D289" t="s">
        <v>107</v>
      </c>
      <c r="E289" t="s">
        <v>110</v>
      </c>
      <c r="F289" s="27">
        <f t="shared" si="93"/>
        <v>46294</v>
      </c>
      <c r="G289" s="60" t="s">
        <v>37</v>
      </c>
      <c r="H289" s="28">
        <v>0</v>
      </c>
      <c r="I289" s="2">
        <v>0</v>
      </c>
      <c r="J289" s="2">
        <v>0</v>
      </c>
      <c r="K289" s="2">
        <v>0</v>
      </c>
      <c r="L289" s="29">
        <v>0</v>
      </c>
      <c r="M289" s="30">
        <f t="shared" si="89"/>
        <v>0</v>
      </c>
      <c r="N289" t="s">
        <v>49</v>
      </c>
      <c r="O289" t="s">
        <v>49</v>
      </c>
      <c r="P289" t="s">
        <v>114</v>
      </c>
      <c r="Q289" t="s">
        <v>107</v>
      </c>
      <c r="R289" t="s">
        <v>110</v>
      </c>
      <c r="S289" s="27">
        <f t="shared" si="94"/>
        <v>45930</v>
      </c>
      <c r="T289" s="60" t="s">
        <v>37</v>
      </c>
      <c r="U289" s="28">
        <v>0</v>
      </c>
      <c r="V289" s="2">
        <v>3276.68</v>
      </c>
      <c r="W289" s="2">
        <v>77.53</v>
      </c>
      <c r="X289" s="2">
        <v>9565.6200000000008</v>
      </c>
      <c r="Y289" s="29">
        <v>6559.42</v>
      </c>
      <c r="Z289" s="31">
        <f t="shared" si="90"/>
        <v>19479.25</v>
      </c>
      <c r="AA289" s="32">
        <f t="shared" si="103"/>
        <v>0</v>
      </c>
      <c r="AB289" s="5">
        <f t="shared" si="103"/>
        <v>-3276.68</v>
      </c>
      <c r="AC289" s="5">
        <f t="shared" si="103"/>
        <v>-77.53</v>
      </c>
      <c r="AD289" s="5">
        <f t="shared" si="95"/>
        <v>-9565.6200000000008</v>
      </c>
      <c r="AE289" s="33">
        <f t="shared" si="95"/>
        <v>-6559.42</v>
      </c>
      <c r="AF289" s="34">
        <f t="shared" si="95"/>
        <v>-19479.25</v>
      </c>
      <c r="AG289" s="35" t="e">
        <f t="shared" si="104"/>
        <v>#DIV/0!</v>
      </c>
      <c r="AH289" s="7">
        <f t="shared" si="104"/>
        <v>-1</v>
      </c>
      <c r="AI289" s="7">
        <f t="shared" si="104"/>
        <v>-1</v>
      </c>
      <c r="AJ289" s="7">
        <f t="shared" si="96"/>
        <v>-1</v>
      </c>
      <c r="AK289" s="36">
        <f t="shared" si="96"/>
        <v>-1</v>
      </c>
      <c r="AL289" s="37">
        <f t="shared" si="96"/>
        <v>-1</v>
      </c>
      <c r="AM289" s="2">
        <v>0</v>
      </c>
      <c r="AN289" s="2">
        <v>0</v>
      </c>
      <c r="AO289" s="2">
        <v>0</v>
      </c>
      <c r="AP289" s="2">
        <v>0</v>
      </c>
      <c r="AQ289" s="29">
        <v>0</v>
      </c>
      <c r="AR289" s="31">
        <f t="shared" si="91"/>
        <v>0</v>
      </c>
      <c r="AS289" s="2">
        <v>0</v>
      </c>
      <c r="AT289" s="2">
        <v>672.32</v>
      </c>
      <c r="AU289" s="2">
        <v>33.29</v>
      </c>
      <c r="AV289" s="2">
        <v>2887.94</v>
      </c>
      <c r="AW289" s="29">
        <v>1987.82</v>
      </c>
      <c r="AX289" s="31">
        <f t="shared" si="92"/>
        <v>5581.37</v>
      </c>
      <c r="AY289" s="5">
        <f t="shared" si="105"/>
        <v>0</v>
      </c>
      <c r="AZ289" s="5">
        <f t="shared" si="105"/>
        <v>-672.32</v>
      </c>
      <c r="BA289" s="5">
        <f t="shared" si="105"/>
        <v>-33.29</v>
      </c>
      <c r="BB289" s="5">
        <f t="shared" si="97"/>
        <v>-2887.94</v>
      </c>
      <c r="BC289" s="33">
        <f t="shared" si="97"/>
        <v>-1987.82</v>
      </c>
      <c r="BD289" s="34">
        <f t="shared" si="97"/>
        <v>-5581.37</v>
      </c>
      <c r="BE289" s="7" t="e">
        <f t="shared" si="106"/>
        <v>#DIV/0!</v>
      </c>
      <c r="BF289" s="7">
        <f t="shared" si="106"/>
        <v>-1</v>
      </c>
      <c r="BG289" s="7">
        <f t="shared" si="106"/>
        <v>-1</v>
      </c>
      <c r="BH289" s="7">
        <f t="shared" si="98"/>
        <v>-1</v>
      </c>
      <c r="BI289" s="36">
        <f t="shared" si="98"/>
        <v>-1</v>
      </c>
      <c r="BJ289" s="37">
        <f t="shared" si="98"/>
        <v>-1</v>
      </c>
      <c r="BK289" s="38">
        <f t="shared" si="107"/>
        <v>0</v>
      </c>
      <c r="BL289" s="38">
        <f t="shared" si="107"/>
        <v>0</v>
      </c>
      <c r="BM289" s="38">
        <f t="shared" si="107"/>
        <v>0</v>
      </c>
      <c r="BN289" s="38">
        <f t="shared" si="99"/>
        <v>0</v>
      </c>
      <c r="BO289" s="39">
        <f t="shared" si="99"/>
        <v>0</v>
      </c>
      <c r="BP289" s="40">
        <f t="shared" si="99"/>
        <v>0</v>
      </c>
      <c r="BQ289" s="38">
        <f t="shared" si="108"/>
        <v>0</v>
      </c>
      <c r="BR289" s="38">
        <f t="shared" si="108"/>
        <v>0.20518329528669266</v>
      </c>
      <c r="BS289" s="38">
        <f t="shared" si="108"/>
        <v>0.42938217464207401</v>
      </c>
      <c r="BT289" s="38">
        <f t="shared" si="100"/>
        <v>0.30190829240551054</v>
      </c>
      <c r="BU289" s="39">
        <f t="shared" si="100"/>
        <v>0.30304813535343061</v>
      </c>
      <c r="BV289" s="40">
        <f t="shared" si="100"/>
        <v>0.28652899880642219</v>
      </c>
      <c r="BW289" s="38">
        <f t="shared" si="109"/>
        <v>0</v>
      </c>
      <c r="BX289" s="38">
        <f t="shared" si="109"/>
        <v>-0.20518329528669266</v>
      </c>
      <c r="BY289" s="38">
        <f t="shared" si="109"/>
        <v>-0.42938217464207401</v>
      </c>
      <c r="BZ289" s="38">
        <f t="shared" si="101"/>
        <v>-0.30190829240551054</v>
      </c>
      <c r="CA289" s="39">
        <f t="shared" si="101"/>
        <v>-0.30304813535343061</v>
      </c>
      <c r="CB289" s="40">
        <f t="shared" si="101"/>
        <v>-0.28652899880642219</v>
      </c>
      <c r="CC289" s="2">
        <f t="shared" si="110"/>
        <v>0</v>
      </c>
      <c r="CD289" s="2">
        <f t="shared" si="110"/>
        <v>-2051.8329528669265</v>
      </c>
      <c r="CE289" s="2">
        <f t="shared" si="110"/>
        <v>-4293.8217464207401</v>
      </c>
      <c r="CF289" s="2">
        <f t="shared" si="102"/>
        <v>-3019.0829240551052</v>
      </c>
      <c r="CG289" s="29">
        <f t="shared" si="102"/>
        <v>-3030.481353534306</v>
      </c>
      <c r="CH289" s="31">
        <f t="shared" si="102"/>
        <v>-2865.2899880642217</v>
      </c>
      <c r="CI289" s="40">
        <f>IFERROR(M289/'Class Sum-WR'!M289,0)</f>
        <v>0</v>
      </c>
    </row>
    <row r="290" spans="1:87" hidden="1" outlineLevel="1" x14ac:dyDescent="0.2">
      <c r="A290" t="s">
        <v>46</v>
      </c>
      <c r="B290" t="s">
        <v>46</v>
      </c>
      <c r="C290" t="s">
        <v>114</v>
      </c>
      <c r="D290" t="s">
        <v>107</v>
      </c>
      <c r="E290" t="s">
        <v>110</v>
      </c>
      <c r="F290" s="27">
        <f t="shared" si="93"/>
        <v>46295</v>
      </c>
      <c r="G290" s="60" t="s">
        <v>38</v>
      </c>
      <c r="H290" s="28">
        <v>0</v>
      </c>
      <c r="I290" s="2">
        <v>0</v>
      </c>
      <c r="J290" s="2">
        <v>0</v>
      </c>
      <c r="K290" s="2">
        <v>0</v>
      </c>
      <c r="L290" s="29">
        <v>0</v>
      </c>
      <c r="M290" s="30">
        <f t="shared" si="89"/>
        <v>0</v>
      </c>
      <c r="N290" t="s">
        <v>49</v>
      </c>
      <c r="O290" t="s">
        <v>49</v>
      </c>
      <c r="P290" t="s">
        <v>114</v>
      </c>
      <c r="Q290" t="s">
        <v>114</v>
      </c>
      <c r="R290" t="s">
        <v>110</v>
      </c>
      <c r="S290" s="27">
        <f t="shared" si="94"/>
        <v>45931</v>
      </c>
      <c r="T290" s="60" t="s">
        <v>38</v>
      </c>
      <c r="U290" s="28">
        <v>0</v>
      </c>
      <c r="V290" s="2">
        <v>3895.54</v>
      </c>
      <c r="W290" s="2">
        <v>217.46</v>
      </c>
      <c r="X290" s="2">
        <v>9947.4500000000007</v>
      </c>
      <c r="Y290" s="29">
        <v>6374.48</v>
      </c>
      <c r="Z290" s="31">
        <f t="shared" si="90"/>
        <v>20434.93</v>
      </c>
      <c r="AA290" s="32">
        <f t="shared" si="103"/>
        <v>0</v>
      </c>
      <c r="AB290" s="5">
        <f t="shared" si="103"/>
        <v>-3895.54</v>
      </c>
      <c r="AC290" s="5">
        <f t="shared" si="103"/>
        <v>-217.46</v>
      </c>
      <c r="AD290" s="5">
        <f t="shared" si="95"/>
        <v>-9947.4500000000007</v>
      </c>
      <c r="AE290" s="33">
        <f t="shared" si="95"/>
        <v>-6374.48</v>
      </c>
      <c r="AF290" s="34">
        <f t="shared" si="95"/>
        <v>-20434.93</v>
      </c>
      <c r="AG290" s="35" t="e">
        <f t="shared" si="104"/>
        <v>#DIV/0!</v>
      </c>
      <c r="AH290" s="7">
        <f t="shared" si="104"/>
        <v>-1</v>
      </c>
      <c r="AI290" s="7">
        <f t="shared" si="104"/>
        <v>-1</v>
      </c>
      <c r="AJ290" s="7">
        <f t="shared" si="96"/>
        <v>-1</v>
      </c>
      <c r="AK290" s="36">
        <f t="shared" si="96"/>
        <v>-1</v>
      </c>
      <c r="AL290" s="37">
        <f t="shared" si="96"/>
        <v>-1</v>
      </c>
      <c r="AM290" s="2">
        <v>0</v>
      </c>
      <c r="AN290" s="2">
        <v>0</v>
      </c>
      <c r="AO290" s="2">
        <v>0</v>
      </c>
      <c r="AP290" s="2">
        <v>0</v>
      </c>
      <c r="AQ290" s="29">
        <v>0</v>
      </c>
      <c r="AR290" s="31">
        <f t="shared" si="91"/>
        <v>0</v>
      </c>
      <c r="AS290" s="2">
        <v>0</v>
      </c>
      <c r="AT290" s="2">
        <v>845.78</v>
      </c>
      <c r="AU290" s="2">
        <v>-15.69</v>
      </c>
      <c r="AV290" s="2">
        <v>2964.44</v>
      </c>
      <c r="AW290" s="29">
        <v>1788.61</v>
      </c>
      <c r="AX290" s="31">
        <f t="shared" si="92"/>
        <v>5583.1399999999994</v>
      </c>
      <c r="AY290" s="5">
        <f t="shared" si="105"/>
        <v>0</v>
      </c>
      <c r="AZ290" s="5">
        <f t="shared" si="105"/>
        <v>-845.78</v>
      </c>
      <c r="BA290" s="5">
        <f t="shared" si="105"/>
        <v>15.69</v>
      </c>
      <c r="BB290" s="5">
        <f t="shared" si="97"/>
        <v>-2964.44</v>
      </c>
      <c r="BC290" s="33">
        <f t="shared" si="97"/>
        <v>-1788.61</v>
      </c>
      <c r="BD290" s="34">
        <f t="shared" si="97"/>
        <v>-5583.1399999999994</v>
      </c>
      <c r="BE290" s="7" t="e">
        <f t="shared" si="106"/>
        <v>#DIV/0!</v>
      </c>
      <c r="BF290" s="7">
        <f t="shared" si="106"/>
        <v>-1</v>
      </c>
      <c r="BG290" s="7">
        <f t="shared" si="106"/>
        <v>-1</v>
      </c>
      <c r="BH290" s="7">
        <f t="shared" si="98"/>
        <v>-1</v>
      </c>
      <c r="BI290" s="36">
        <f t="shared" si="98"/>
        <v>-1</v>
      </c>
      <c r="BJ290" s="37">
        <f t="shared" si="98"/>
        <v>-1</v>
      </c>
      <c r="BK290" s="38">
        <f t="shared" si="107"/>
        <v>0</v>
      </c>
      <c r="BL290" s="38">
        <f t="shared" si="107"/>
        <v>0</v>
      </c>
      <c r="BM290" s="38">
        <f t="shared" si="107"/>
        <v>0</v>
      </c>
      <c r="BN290" s="38">
        <f t="shared" si="99"/>
        <v>0</v>
      </c>
      <c r="BO290" s="39">
        <f t="shared" si="99"/>
        <v>0</v>
      </c>
      <c r="BP290" s="40">
        <f t="shared" si="99"/>
        <v>0</v>
      </c>
      <c r="BQ290" s="38">
        <f t="shared" si="108"/>
        <v>0</v>
      </c>
      <c r="BR290" s="38">
        <f t="shared" si="108"/>
        <v>0.21711495710479162</v>
      </c>
      <c r="BS290" s="38">
        <f t="shared" si="108"/>
        <v>-7.2151200220730238E-2</v>
      </c>
      <c r="BT290" s="38">
        <f t="shared" si="100"/>
        <v>0.29801004277478144</v>
      </c>
      <c r="BU290" s="39">
        <f t="shared" si="100"/>
        <v>0.28058916178260818</v>
      </c>
      <c r="BV290" s="40">
        <f t="shared" si="100"/>
        <v>0.27321551872210958</v>
      </c>
      <c r="BW290" s="38">
        <f t="shared" si="109"/>
        <v>0</v>
      </c>
      <c r="BX290" s="38">
        <f t="shared" si="109"/>
        <v>-0.21711495710479162</v>
      </c>
      <c r="BY290" s="38">
        <f t="shared" si="109"/>
        <v>7.2151200220730238E-2</v>
      </c>
      <c r="BZ290" s="38">
        <f t="shared" si="101"/>
        <v>-0.29801004277478144</v>
      </c>
      <c r="CA290" s="39">
        <f t="shared" si="101"/>
        <v>-0.28058916178260818</v>
      </c>
      <c r="CB290" s="40">
        <f t="shared" si="101"/>
        <v>-0.27321551872210958</v>
      </c>
      <c r="CC290" s="2">
        <f t="shared" si="110"/>
        <v>0</v>
      </c>
      <c r="CD290" s="2">
        <f t="shared" si="110"/>
        <v>-2171.1495710479162</v>
      </c>
      <c r="CE290" s="2">
        <f t="shared" si="110"/>
        <v>721.51200220730243</v>
      </c>
      <c r="CF290" s="2">
        <f t="shared" si="102"/>
        <v>-2980.1004277478141</v>
      </c>
      <c r="CG290" s="29">
        <f t="shared" si="102"/>
        <v>-2805.891617826082</v>
      </c>
      <c r="CH290" s="31">
        <f t="shared" si="102"/>
        <v>-2732.1551872210957</v>
      </c>
      <c r="CI290" s="40">
        <f>IFERROR(M290/'Class Sum-WR'!M290,0)</f>
        <v>0</v>
      </c>
    </row>
    <row r="291" spans="1:87" hidden="1" outlineLevel="1" x14ac:dyDescent="0.2">
      <c r="A291" t="s">
        <v>46</v>
      </c>
      <c r="B291" t="s">
        <v>46</v>
      </c>
      <c r="C291" t="s">
        <v>114</v>
      </c>
      <c r="D291" t="s">
        <v>114</v>
      </c>
      <c r="E291" t="s">
        <v>110</v>
      </c>
      <c r="F291" s="27">
        <f t="shared" si="93"/>
        <v>46296</v>
      </c>
      <c r="G291" s="60" t="s">
        <v>39</v>
      </c>
      <c r="H291" s="28">
        <v>0</v>
      </c>
      <c r="I291" s="2">
        <v>0</v>
      </c>
      <c r="J291" s="2">
        <v>0</v>
      </c>
      <c r="K291" s="2">
        <v>0</v>
      </c>
      <c r="L291" s="29">
        <v>0</v>
      </c>
      <c r="M291" s="30">
        <f t="shared" si="89"/>
        <v>0</v>
      </c>
      <c r="N291" t="s">
        <v>49</v>
      </c>
      <c r="O291" t="s">
        <v>49</v>
      </c>
      <c r="P291" t="s">
        <v>114</v>
      </c>
      <c r="Q291" t="s">
        <v>114</v>
      </c>
      <c r="R291" t="s">
        <v>110</v>
      </c>
      <c r="S291" s="27">
        <f t="shared" si="94"/>
        <v>45932</v>
      </c>
      <c r="T291" s="60" t="s">
        <v>39</v>
      </c>
      <c r="U291" s="28">
        <v>4.99</v>
      </c>
      <c r="V291" s="2">
        <v>5342.83</v>
      </c>
      <c r="W291" s="2">
        <v>209.08</v>
      </c>
      <c r="X291" s="2">
        <v>13535.4</v>
      </c>
      <c r="Y291" s="29">
        <v>6614.14</v>
      </c>
      <c r="Z291" s="31">
        <f t="shared" si="90"/>
        <v>25706.44</v>
      </c>
      <c r="AA291" s="32">
        <f t="shared" si="103"/>
        <v>-4.99</v>
      </c>
      <c r="AB291" s="5">
        <f t="shared" si="103"/>
        <v>-5342.83</v>
      </c>
      <c r="AC291" s="5">
        <f t="shared" si="103"/>
        <v>-209.08</v>
      </c>
      <c r="AD291" s="5">
        <f t="shared" si="95"/>
        <v>-13535.4</v>
      </c>
      <c r="AE291" s="33">
        <f t="shared" si="95"/>
        <v>-6614.14</v>
      </c>
      <c r="AF291" s="34">
        <f t="shared" si="95"/>
        <v>-25706.44</v>
      </c>
      <c r="AG291" s="35">
        <f t="shared" si="104"/>
        <v>-1</v>
      </c>
      <c r="AH291" s="7">
        <f t="shared" si="104"/>
        <v>-1</v>
      </c>
      <c r="AI291" s="7">
        <f t="shared" si="104"/>
        <v>-1</v>
      </c>
      <c r="AJ291" s="7">
        <f t="shared" si="96"/>
        <v>-1</v>
      </c>
      <c r="AK291" s="36">
        <f t="shared" si="96"/>
        <v>-1</v>
      </c>
      <c r="AL291" s="37">
        <f t="shared" si="96"/>
        <v>-1</v>
      </c>
      <c r="AM291" s="2">
        <v>0</v>
      </c>
      <c r="AN291" s="2">
        <v>0</v>
      </c>
      <c r="AO291" s="2">
        <v>0</v>
      </c>
      <c r="AP291" s="2">
        <v>0</v>
      </c>
      <c r="AQ291" s="29">
        <v>0</v>
      </c>
      <c r="AR291" s="31">
        <f t="shared" si="91"/>
        <v>0</v>
      </c>
      <c r="AS291" s="2">
        <v>4.99</v>
      </c>
      <c r="AT291" s="2">
        <v>1085.8599999999999</v>
      </c>
      <c r="AU291" s="2">
        <v>79.53</v>
      </c>
      <c r="AV291" s="2">
        <v>4082.78</v>
      </c>
      <c r="AW291" s="29">
        <v>1994.53</v>
      </c>
      <c r="AX291" s="31">
        <f t="shared" si="92"/>
        <v>7247.69</v>
      </c>
      <c r="AY291" s="5">
        <f t="shared" si="105"/>
        <v>-4.99</v>
      </c>
      <c r="AZ291" s="5">
        <f t="shared" si="105"/>
        <v>-1085.8599999999999</v>
      </c>
      <c r="BA291" s="5">
        <f t="shared" si="105"/>
        <v>-79.53</v>
      </c>
      <c r="BB291" s="5">
        <f t="shared" si="97"/>
        <v>-4082.78</v>
      </c>
      <c r="BC291" s="33">
        <f t="shared" si="97"/>
        <v>-1994.53</v>
      </c>
      <c r="BD291" s="34">
        <f t="shared" si="97"/>
        <v>-7247.69</v>
      </c>
      <c r="BE291" s="7">
        <f t="shared" si="106"/>
        <v>-1</v>
      </c>
      <c r="BF291" s="7">
        <f t="shared" si="106"/>
        <v>-1</v>
      </c>
      <c r="BG291" s="7">
        <f t="shared" si="106"/>
        <v>-1</v>
      </c>
      <c r="BH291" s="7">
        <f t="shared" si="98"/>
        <v>-1</v>
      </c>
      <c r="BI291" s="36">
        <f t="shared" si="98"/>
        <v>-1</v>
      </c>
      <c r="BJ291" s="37">
        <f t="shared" si="98"/>
        <v>-1</v>
      </c>
      <c r="BK291" s="38">
        <f t="shared" si="107"/>
        <v>0</v>
      </c>
      <c r="BL291" s="38">
        <f t="shared" si="107"/>
        <v>0</v>
      </c>
      <c r="BM291" s="38">
        <f t="shared" si="107"/>
        <v>0</v>
      </c>
      <c r="BN291" s="38">
        <f t="shared" si="99"/>
        <v>0</v>
      </c>
      <c r="BO291" s="39">
        <f t="shared" si="99"/>
        <v>0</v>
      </c>
      <c r="BP291" s="40">
        <f t="shared" si="99"/>
        <v>0</v>
      </c>
      <c r="BQ291" s="38">
        <f t="shared" si="108"/>
        <v>1</v>
      </c>
      <c r="BR291" s="38">
        <f t="shared" si="108"/>
        <v>0.20323686136373417</v>
      </c>
      <c r="BS291" s="38">
        <f t="shared" si="108"/>
        <v>0.3803807155155921</v>
      </c>
      <c r="BT291" s="38">
        <f t="shared" si="100"/>
        <v>0.30163718840965176</v>
      </c>
      <c r="BU291" s="39">
        <f t="shared" si="100"/>
        <v>0.30155545543335943</v>
      </c>
      <c r="BV291" s="40">
        <f t="shared" si="100"/>
        <v>0.28194063433131933</v>
      </c>
      <c r="BW291" s="38">
        <f t="shared" si="109"/>
        <v>-1</v>
      </c>
      <c r="BX291" s="38">
        <f t="shared" si="109"/>
        <v>-0.20323686136373417</v>
      </c>
      <c r="BY291" s="38">
        <f t="shared" si="109"/>
        <v>-0.3803807155155921</v>
      </c>
      <c r="BZ291" s="38">
        <f t="shared" si="101"/>
        <v>-0.30163718840965176</v>
      </c>
      <c r="CA291" s="39">
        <f t="shared" si="101"/>
        <v>-0.30155545543335943</v>
      </c>
      <c r="CB291" s="40">
        <f t="shared" si="101"/>
        <v>-0.28194063433131933</v>
      </c>
      <c r="CC291" s="2">
        <f t="shared" si="110"/>
        <v>-10000</v>
      </c>
      <c r="CD291" s="2">
        <f t="shared" si="110"/>
        <v>-2032.3686136373417</v>
      </c>
      <c r="CE291" s="2">
        <f t="shared" si="110"/>
        <v>-3803.807155155921</v>
      </c>
      <c r="CF291" s="2">
        <f t="shared" si="102"/>
        <v>-3016.3718840965175</v>
      </c>
      <c r="CG291" s="29">
        <f t="shared" si="102"/>
        <v>-3015.5545543335943</v>
      </c>
      <c r="CH291" s="31">
        <f t="shared" si="102"/>
        <v>-2819.4063433131932</v>
      </c>
      <c r="CI291" s="40">
        <f>IFERROR(M291/'Class Sum-WR'!M291,0)</f>
        <v>0</v>
      </c>
    </row>
    <row r="292" spans="1:87" hidden="1" outlineLevel="1" x14ac:dyDescent="0.2">
      <c r="A292" t="s">
        <v>46</v>
      </c>
      <c r="B292" t="s">
        <v>46</v>
      </c>
      <c r="C292" t="s">
        <v>114</v>
      </c>
      <c r="D292" t="s">
        <v>114</v>
      </c>
      <c r="E292" t="s">
        <v>110</v>
      </c>
      <c r="F292" s="27">
        <f t="shared" si="93"/>
        <v>46297</v>
      </c>
      <c r="G292" s="60" t="s">
        <v>40</v>
      </c>
      <c r="H292" s="28">
        <v>0</v>
      </c>
      <c r="I292" s="2">
        <v>0</v>
      </c>
      <c r="J292" s="2">
        <v>0</v>
      </c>
      <c r="K292" s="2">
        <v>0</v>
      </c>
      <c r="L292" s="29">
        <v>0</v>
      </c>
      <c r="M292" s="30">
        <f t="shared" si="89"/>
        <v>0</v>
      </c>
      <c r="N292" t="s">
        <v>49</v>
      </c>
      <c r="O292" t="s">
        <v>49</v>
      </c>
      <c r="P292" t="s">
        <v>114</v>
      </c>
      <c r="Q292" t="s">
        <v>114</v>
      </c>
      <c r="R292" t="s">
        <v>110</v>
      </c>
      <c r="S292" s="27">
        <f t="shared" si="94"/>
        <v>45933</v>
      </c>
      <c r="T292" s="60" t="s">
        <v>40</v>
      </c>
      <c r="U292" s="28">
        <v>133.88</v>
      </c>
      <c r="V292" s="2">
        <v>9692.2199999999993</v>
      </c>
      <c r="W292" s="2">
        <v>510.51</v>
      </c>
      <c r="X292" s="2">
        <v>19452.509999999998</v>
      </c>
      <c r="Y292" s="29">
        <v>9630.9699999999993</v>
      </c>
      <c r="Z292" s="31">
        <f t="shared" si="90"/>
        <v>39420.089999999997</v>
      </c>
      <c r="AA292" s="32">
        <f t="shared" si="103"/>
        <v>-133.88</v>
      </c>
      <c r="AB292" s="5">
        <f t="shared" si="103"/>
        <v>-9692.2199999999993</v>
      </c>
      <c r="AC292" s="5">
        <f t="shared" si="103"/>
        <v>-510.51</v>
      </c>
      <c r="AD292" s="5">
        <f t="shared" si="95"/>
        <v>-19452.509999999998</v>
      </c>
      <c r="AE292" s="33">
        <f t="shared" si="95"/>
        <v>-9630.9699999999993</v>
      </c>
      <c r="AF292" s="34">
        <f t="shared" si="95"/>
        <v>-39420.089999999997</v>
      </c>
      <c r="AG292" s="35">
        <f t="shared" si="104"/>
        <v>-1</v>
      </c>
      <c r="AH292" s="7">
        <f t="shared" si="104"/>
        <v>-1</v>
      </c>
      <c r="AI292" s="7">
        <f t="shared" si="104"/>
        <v>-1</v>
      </c>
      <c r="AJ292" s="7">
        <f t="shared" si="96"/>
        <v>-1</v>
      </c>
      <c r="AK292" s="36">
        <f t="shared" si="96"/>
        <v>-1</v>
      </c>
      <c r="AL292" s="37">
        <f t="shared" si="96"/>
        <v>-1</v>
      </c>
      <c r="AM292" s="2">
        <v>0</v>
      </c>
      <c r="AN292" s="2">
        <v>0</v>
      </c>
      <c r="AO292" s="2">
        <v>0</v>
      </c>
      <c r="AP292" s="2">
        <v>0</v>
      </c>
      <c r="AQ292" s="29">
        <v>0</v>
      </c>
      <c r="AR292" s="31">
        <f t="shared" si="91"/>
        <v>0</v>
      </c>
      <c r="AS292" s="2">
        <v>133.88</v>
      </c>
      <c r="AT292" s="2">
        <v>1993.53</v>
      </c>
      <c r="AU292" s="2">
        <v>217.8</v>
      </c>
      <c r="AV292" s="2">
        <v>5786.82</v>
      </c>
      <c r="AW292" s="29">
        <v>2899.7</v>
      </c>
      <c r="AX292" s="31">
        <f t="shared" si="92"/>
        <v>11031.73</v>
      </c>
      <c r="AY292" s="5">
        <f t="shared" si="105"/>
        <v>-133.88</v>
      </c>
      <c r="AZ292" s="5">
        <f t="shared" si="105"/>
        <v>-1993.53</v>
      </c>
      <c r="BA292" s="5">
        <f t="shared" si="105"/>
        <v>-217.8</v>
      </c>
      <c r="BB292" s="5">
        <f t="shared" si="97"/>
        <v>-5786.82</v>
      </c>
      <c r="BC292" s="33">
        <f t="shared" si="97"/>
        <v>-2899.7</v>
      </c>
      <c r="BD292" s="34">
        <f t="shared" si="97"/>
        <v>-11031.73</v>
      </c>
      <c r="BE292" s="7">
        <f t="shared" si="106"/>
        <v>-1</v>
      </c>
      <c r="BF292" s="7">
        <f t="shared" si="106"/>
        <v>-1</v>
      </c>
      <c r="BG292" s="7">
        <f t="shared" si="106"/>
        <v>-1</v>
      </c>
      <c r="BH292" s="7">
        <f t="shared" si="98"/>
        <v>-1</v>
      </c>
      <c r="BI292" s="36">
        <f t="shared" si="98"/>
        <v>-1</v>
      </c>
      <c r="BJ292" s="37">
        <f t="shared" si="98"/>
        <v>-1</v>
      </c>
      <c r="BK292" s="38">
        <f t="shared" si="107"/>
        <v>0</v>
      </c>
      <c r="BL292" s="38">
        <f t="shared" si="107"/>
        <v>0</v>
      </c>
      <c r="BM292" s="38">
        <f t="shared" si="107"/>
        <v>0</v>
      </c>
      <c r="BN292" s="38">
        <f t="shared" si="99"/>
        <v>0</v>
      </c>
      <c r="BO292" s="39">
        <f t="shared" si="99"/>
        <v>0</v>
      </c>
      <c r="BP292" s="40">
        <f t="shared" si="99"/>
        <v>0</v>
      </c>
      <c r="BQ292" s="38">
        <f t="shared" si="108"/>
        <v>1</v>
      </c>
      <c r="BR292" s="38">
        <f t="shared" si="108"/>
        <v>0.2056835276128689</v>
      </c>
      <c r="BS292" s="38">
        <f t="shared" si="108"/>
        <v>0.42663219133807373</v>
      </c>
      <c r="BT292" s="38">
        <f t="shared" si="100"/>
        <v>0.29748448914818704</v>
      </c>
      <c r="BU292" s="39">
        <f t="shared" si="100"/>
        <v>0.30108078417854067</v>
      </c>
      <c r="BV292" s="40">
        <f t="shared" si="100"/>
        <v>0.27985045188887192</v>
      </c>
      <c r="BW292" s="38">
        <f t="shared" si="109"/>
        <v>-1</v>
      </c>
      <c r="BX292" s="38">
        <f t="shared" si="109"/>
        <v>-0.2056835276128689</v>
      </c>
      <c r="BY292" s="38">
        <f t="shared" si="109"/>
        <v>-0.42663219133807373</v>
      </c>
      <c r="BZ292" s="38">
        <f t="shared" si="101"/>
        <v>-0.29748448914818704</v>
      </c>
      <c r="CA292" s="39">
        <f t="shared" si="101"/>
        <v>-0.30108078417854067</v>
      </c>
      <c r="CB292" s="40">
        <f t="shared" si="101"/>
        <v>-0.27985045188887192</v>
      </c>
      <c r="CC292" s="2">
        <f t="shared" si="110"/>
        <v>-10000</v>
      </c>
      <c r="CD292" s="2">
        <f t="shared" si="110"/>
        <v>-2056.8352761286892</v>
      </c>
      <c r="CE292" s="2">
        <f t="shared" si="110"/>
        <v>-4266.321913380737</v>
      </c>
      <c r="CF292" s="2">
        <f t="shared" si="102"/>
        <v>-2974.8448914818705</v>
      </c>
      <c r="CG292" s="29">
        <f t="shared" si="102"/>
        <v>-3010.8078417854067</v>
      </c>
      <c r="CH292" s="31">
        <f t="shared" si="102"/>
        <v>-2798.5045188887193</v>
      </c>
      <c r="CI292" s="40">
        <f>IFERROR(M292/'Class Sum-WR'!M292,0)</f>
        <v>0</v>
      </c>
    </row>
    <row r="293" spans="1:87" ht="13.5" hidden="1" outlineLevel="1" thickBot="1" x14ac:dyDescent="0.25">
      <c r="A293" t="s">
        <v>46</v>
      </c>
      <c r="B293" t="s">
        <v>46</v>
      </c>
      <c r="C293" t="s">
        <v>114</v>
      </c>
      <c r="D293" t="s">
        <v>114</v>
      </c>
      <c r="E293" t="s">
        <v>110</v>
      </c>
      <c r="F293" s="41">
        <f t="shared" si="93"/>
        <v>46298</v>
      </c>
      <c r="G293" s="61" t="s">
        <v>41</v>
      </c>
      <c r="H293" s="43">
        <v>0</v>
      </c>
      <c r="I293" s="44">
        <v>0</v>
      </c>
      <c r="J293" s="44">
        <v>0</v>
      </c>
      <c r="K293" s="44">
        <v>0</v>
      </c>
      <c r="L293" s="45">
        <v>0</v>
      </c>
      <c r="M293" s="46">
        <f t="shared" si="89"/>
        <v>0</v>
      </c>
      <c r="N293" t="s">
        <v>49</v>
      </c>
      <c r="O293" t="s">
        <v>49</v>
      </c>
      <c r="P293" t="s">
        <v>114</v>
      </c>
      <c r="Q293" t="s">
        <v>114</v>
      </c>
      <c r="R293" t="s">
        <v>110</v>
      </c>
      <c r="S293" s="41">
        <f t="shared" si="94"/>
        <v>45934</v>
      </c>
      <c r="T293" s="61" t="s">
        <v>41</v>
      </c>
      <c r="U293" s="43">
        <v>0</v>
      </c>
      <c r="V293" s="44">
        <v>9825.67</v>
      </c>
      <c r="W293" s="44">
        <v>1092.68</v>
      </c>
      <c r="X293" s="44">
        <v>19027.689999999999</v>
      </c>
      <c r="Y293" s="45">
        <v>12226.53</v>
      </c>
      <c r="Z293" s="47">
        <f t="shared" si="90"/>
        <v>42172.57</v>
      </c>
      <c r="AA293" s="48">
        <f t="shared" si="103"/>
        <v>0</v>
      </c>
      <c r="AB293" s="49">
        <f t="shared" si="103"/>
        <v>-9825.67</v>
      </c>
      <c r="AC293" s="49">
        <f t="shared" si="103"/>
        <v>-1092.68</v>
      </c>
      <c r="AD293" s="49">
        <f t="shared" si="95"/>
        <v>-19027.689999999999</v>
      </c>
      <c r="AE293" s="50">
        <f t="shared" si="95"/>
        <v>-12226.53</v>
      </c>
      <c r="AF293" s="51">
        <f t="shared" si="95"/>
        <v>-42172.57</v>
      </c>
      <c r="AG293" s="52" t="e">
        <f t="shared" si="104"/>
        <v>#DIV/0!</v>
      </c>
      <c r="AH293" s="53">
        <f t="shared" si="104"/>
        <v>-1</v>
      </c>
      <c r="AI293" s="53">
        <f t="shared" si="104"/>
        <v>-1</v>
      </c>
      <c r="AJ293" s="53">
        <f t="shared" si="96"/>
        <v>-1</v>
      </c>
      <c r="AK293" s="54">
        <f t="shared" si="96"/>
        <v>-1</v>
      </c>
      <c r="AL293" s="55">
        <f t="shared" si="96"/>
        <v>-1</v>
      </c>
      <c r="AM293" s="44">
        <v>0</v>
      </c>
      <c r="AN293" s="44">
        <v>0</v>
      </c>
      <c r="AO293" s="44">
        <v>0</v>
      </c>
      <c r="AP293" s="44">
        <v>0</v>
      </c>
      <c r="AQ293" s="45">
        <v>0</v>
      </c>
      <c r="AR293" s="47">
        <f t="shared" si="91"/>
        <v>0</v>
      </c>
      <c r="AS293" s="44">
        <v>0</v>
      </c>
      <c r="AT293" s="44">
        <v>2054.5</v>
      </c>
      <c r="AU293" s="44">
        <v>822.01</v>
      </c>
      <c r="AV293" s="44">
        <v>5893.8</v>
      </c>
      <c r="AW293" s="45">
        <v>3854.99</v>
      </c>
      <c r="AX293" s="47">
        <f t="shared" si="92"/>
        <v>12625.300000000001</v>
      </c>
      <c r="AY293" s="49">
        <f t="shared" si="105"/>
        <v>0</v>
      </c>
      <c r="AZ293" s="49">
        <f t="shared" si="105"/>
        <v>-2054.5</v>
      </c>
      <c r="BA293" s="49">
        <f t="shared" si="105"/>
        <v>-822.01</v>
      </c>
      <c r="BB293" s="49">
        <f t="shared" si="97"/>
        <v>-5893.8</v>
      </c>
      <c r="BC293" s="50">
        <f t="shared" si="97"/>
        <v>-3854.99</v>
      </c>
      <c r="BD293" s="51">
        <f t="shared" si="97"/>
        <v>-12625.300000000001</v>
      </c>
      <c r="BE293" s="53" t="e">
        <f t="shared" si="106"/>
        <v>#DIV/0!</v>
      </c>
      <c r="BF293" s="53">
        <f t="shared" si="106"/>
        <v>-1</v>
      </c>
      <c r="BG293" s="53">
        <f t="shared" si="106"/>
        <v>-1</v>
      </c>
      <c r="BH293" s="53">
        <f t="shared" si="98"/>
        <v>-1</v>
      </c>
      <c r="BI293" s="54">
        <f t="shared" si="98"/>
        <v>-1</v>
      </c>
      <c r="BJ293" s="55">
        <f t="shared" si="98"/>
        <v>-1</v>
      </c>
      <c r="BK293" s="56">
        <f t="shared" si="107"/>
        <v>0</v>
      </c>
      <c r="BL293" s="56">
        <f t="shared" si="107"/>
        <v>0</v>
      </c>
      <c r="BM293" s="56">
        <f t="shared" si="107"/>
        <v>0</v>
      </c>
      <c r="BN293" s="56">
        <f t="shared" si="99"/>
        <v>0</v>
      </c>
      <c r="BO293" s="57">
        <f t="shared" si="99"/>
        <v>0</v>
      </c>
      <c r="BP293" s="58">
        <f t="shared" si="99"/>
        <v>0</v>
      </c>
      <c r="BQ293" s="56">
        <f t="shared" si="108"/>
        <v>0</v>
      </c>
      <c r="BR293" s="56">
        <f t="shared" si="108"/>
        <v>0.20909515585196733</v>
      </c>
      <c r="BS293" s="56">
        <f t="shared" si="108"/>
        <v>0.75228795255701575</v>
      </c>
      <c r="BT293" s="56">
        <f t="shared" si="100"/>
        <v>0.30974858219783907</v>
      </c>
      <c r="BU293" s="57">
        <f t="shared" si="100"/>
        <v>0.31529714481541365</v>
      </c>
      <c r="BV293" s="58">
        <f t="shared" si="100"/>
        <v>0.29937231712461443</v>
      </c>
      <c r="BW293" s="56">
        <f t="shared" si="109"/>
        <v>0</v>
      </c>
      <c r="BX293" s="56">
        <f t="shared" si="109"/>
        <v>-0.20909515585196733</v>
      </c>
      <c r="BY293" s="56">
        <f t="shared" si="109"/>
        <v>-0.75228795255701575</v>
      </c>
      <c r="BZ293" s="56">
        <f t="shared" si="101"/>
        <v>-0.30974858219783907</v>
      </c>
      <c r="CA293" s="57">
        <f t="shared" si="101"/>
        <v>-0.31529714481541365</v>
      </c>
      <c r="CB293" s="58">
        <f t="shared" si="101"/>
        <v>-0.29937231712461443</v>
      </c>
      <c r="CC293" s="44">
        <f t="shared" si="110"/>
        <v>0</v>
      </c>
      <c r="CD293" s="44">
        <f t="shared" si="110"/>
        <v>-2090.9515585196732</v>
      </c>
      <c r="CE293" s="44">
        <f t="shared" si="110"/>
        <v>-7522.8795255701571</v>
      </c>
      <c r="CF293" s="44">
        <f t="shared" si="102"/>
        <v>-3097.4858219783905</v>
      </c>
      <c r="CG293" s="45">
        <f t="shared" si="102"/>
        <v>-3152.9714481541364</v>
      </c>
      <c r="CH293" s="47">
        <f t="shared" si="102"/>
        <v>-2993.7231712461444</v>
      </c>
      <c r="CI293" s="58">
        <f>IFERROR(M293/'Class Sum-WR'!M293,0)</f>
        <v>0</v>
      </c>
    </row>
    <row r="294" spans="1:87" hidden="1" outlineLevel="1" x14ac:dyDescent="0.2">
      <c r="A294" t="s">
        <v>46</v>
      </c>
      <c r="B294" t="s">
        <v>46</v>
      </c>
      <c r="C294" t="s">
        <v>114</v>
      </c>
      <c r="D294" t="s">
        <v>114</v>
      </c>
      <c r="E294" t="s">
        <v>111</v>
      </c>
      <c r="F294" s="27">
        <f t="shared" si="93"/>
        <v>46299</v>
      </c>
      <c r="G294" s="60" t="s">
        <v>35</v>
      </c>
      <c r="H294" s="28">
        <v>0</v>
      </c>
      <c r="I294" s="2">
        <v>0</v>
      </c>
      <c r="J294" s="2">
        <v>0</v>
      </c>
      <c r="K294" s="2">
        <v>0</v>
      </c>
      <c r="L294" s="29">
        <v>0</v>
      </c>
      <c r="M294" s="30">
        <f t="shared" si="89"/>
        <v>0</v>
      </c>
      <c r="N294" t="s">
        <v>49</v>
      </c>
      <c r="O294" t="s">
        <v>49</v>
      </c>
      <c r="P294" t="s">
        <v>114</v>
      </c>
      <c r="Q294" t="s">
        <v>114</v>
      </c>
      <c r="R294" t="s">
        <v>111</v>
      </c>
      <c r="S294" s="27">
        <f t="shared" si="94"/>
        <v>45935</v>
      </c>
      <c r="T294" s="60" t="s">
        <v>35</v>
      </c>
      <c r="U294" s="28">
        <v>0</v>
      </c>
      <c r="V294" s="2">
        <v>3821.34</v>
      </c>
      <c r="W294" s="2">
        <v>220.65</v>
      </c>
      <c r="X294" s="2">
        <v>7112.02</v>
      </c>
      <c r="Y294" s="29">
        <v>4032.67</v>
      </c>
      <c r="Z294" s="31">
        <f t="shared" si="90"/>
        <v>15186.68</v>
      </c>
      <c r="AA294" s="32">
        <f t="shared" si="103"/>
        <v>0</v>
      </c>
      <c r="AB294" s="5">
        <f t="shared" si="103"/>
        <v>-3821.34</v>
      </c>
      <c r="AC294" s="5">
        <f t="shared" si="103"/>
        <v>-220.65</v>
      </c>
      <c r="AD294" s="5">
        <f t="shared" si="95"/>
        <v>-7112.02</v>
      </c>
      <c r="AE294" s="33">
        <f t="shared" si="95"/>
        <v>-4032.67</v>
      </c>
      <c r="AF294" s="34">
        <f t="shared" si="95"/>
        <v>-15186.68</v>
      </c>
      <c r="AG294" s="35" t="e">
        <f t="shared" si="104"/>
        <v>#DIV/0!</v>
      </c>
      <c r="AH294" s="7">
        <f t="shared" si="104"/>
        <v>-1</v>
      </c>
      <c r="AI294" s="7">
        <f t="shared" si="104"/>
        <v>-1</v>
      </c>
      <c r="AJ294" s="7">
        <f t="shared" si="96"/>
        <v>-1</v>
      </c>
      <c r="AK294" s="36">
        <f t="shared" si="96"/>
        <v>-1</v>
      </c>
      <c r="AL294" s="37">
        <f t="shared" si="96"/>
        <v>-1</v>
      </c>
      <c r="AM294" s="2">
        <v>0</v>
      </c>
      <c r="AN294" s="2">
        <v>0</v>
      </c>
      <c r="AO294" s="2">
        <v>0</v>
      </c>
      <c r="AP294" s="2">
        <v>0</v>
      </c>
      <c r="AQ294" s="29">
        <v>0</v>
      </c>
      <c r="AR294" s="31">
        <f t="shared" si="91"/>
        <v>0</v>
      </c>
      <c r="AS294" s="2">
        <v>0</v>
      </c>
      <c r="AT294" s="2">
        <v>746.73</v>
      </c>
      <c r="AU294" s="2">
        <v>93.78</v>
      </c>
      <c r="AV294" s="2">
        <v>2184.2199999999998</v>
      </c>
      <c r="AW294" s="29">
        <v>1152.67</v>
      </c>
      <c r="AX294" s="31">
        <f t="shared" si="92"/>
        <v>4177.3999999999996</v>
      </c>
      <c r="AY294" s="5">
        <f t="shared" si="105"/>
        <v>0</v>
      </c>
      <c r="AZ294" s="5">
        <f t="shared" si="105"/>
        <v>-746.73</v>
      </c>
      <c r="BA294" s="5">
        <f t="shared" si="105"/>
        <v>-93.78</v>
      </c>
      <c r="BB294" s="5">
        <f t="shared" si="97"/>
        <v>-2184.2199999999998</v>
      </c>
      <c r="BC294" s="33">
        <f t="shared" si="97"/>
        <v>-1152.67</v>
      </c>
      <c r="BD294" s="34">
        <f t="shared" si="97"/>
        <v>-4177.3999999999996</v>
      </c>
      <c r="BE294" s="7" t="e">
        <f t="shared" si="106"/>
        <v>#DIV/0!</v>
      </c>
      <c r="BF294" s="7">
        <f t="shared" si="106"/>
        <v>-1</v>
      </c>
      <c r="BG294" s="7">
        <f t="shared" si="106"/>
        <v>-1</v>
      </c>
      <c r="BH294" s="7">
        <f t="shared" si="98"/>
        <v>-1</v>
      </c>
      <c r="BI294" s="36">
        <f t="shared" si="98"/>
        <v>-1</v>
      </c>
      <c r="BJ294" s="37">
        <f t="shared" si="98"/>
        <v>-1</v>
      </c>
      <c r="BK294" s="38">
        <f t="shared" si="107"/>
        <v>0</v>
      </c>
      <c r="BL294" s="38">
        <f t="shared" si="107"/>
        <v>0</v>
      </c>
      <c r="BM294" s="38">
        <f t="shared" si="107"/>
        <v>0</v>
      </c>
      <c r="BN294" s="38">
        <f t="shared" si="99"/>
        <v>0</v>
      </c>
      <c r="BO294" s="39">
        <f t="shared" si="99"/>
        <v>0</v>
      </c>
      <c r="BP294" s="40">
        <f t="shared" si="99"/>
        <v>0</v>
      </c>
      <c r="BQ294" s="38">
        <f t="shared" si="108"/>
        <v>0</v>
      </c>
      <c r="BR294" s="38">
        <f t="shared" si="108"/>
        <v>0.19541051044921415</v>
      </c>
      <c r="BS294" s="38">
        <f t="shared" si="108"/>
        <v>0.42501699524133241</v>
      </c>
      <c r="BT294" s="38">
        <f t="shared" si="100"/>
        <v>0.30711668414880716</v>
      </c>
      <c r="BU294" s="39">
        <f t="shared" si="100"/>
        <v>0.28583295930487745</v>
      </c>
      <c r="BV294" s="40">
        <f t="shared" si="100"/>
        <v>0.27506999554873085</v>
      </c>
      <c r="BW294" s="38">
        <f t="shared" si="109"/>
        <v>0</v>
      </c>
      <c r="BX294" s="38">
        <f t="shared" si="109"/>
        <v>-0.19541051044921415</v>
      </c>
      <c r="BY294" s="38">
        <f t="shared" si="109"/>
        <v>-0.42501699524133241</v>
      </c>
      <c r="BZ294" s="38">
        <f t="shared" si="101"/>
        <v>-0.30711668414880716</v>
      </c>
      <c r="CA294" s="39">
        <f t="shared" si="101"/>
        <v>-0.28583295930487745</v>
      </c>
      <c r="CB294" s="40">
        <f t="shared" si="101"/>
        <v>-0.27506999554873085</v>
      </c>
      <c r="CC294" s="2">
        <f t="shared" si="110"/>
        <v>0</v>
      </c>
      <c r="CD294" s="2">
        <f t="shared" si="110"/>
        <v>-1954.1051044921414</v>
      </c>
      <c r="CE294" s="2">
        <f t="shared" si="110"/>
        <v>-4250.1699524133237</v>
      </c>
      <c r="CF294" s="2">
        <f t="shared" si="102"/>
        <v>-3071.1668414880714</v>
      </c>
      <c r="CG294" s="29">
        <f t="shared" si="102"/>
        <v>-2858.3295930487748</v>
      </c>
      <c r="CH294" s="31">
        <f t="shared" si="102"/>
        <v>-2750.6999554873087</v>
      </c>
      <c r="CI294" s="40">
        <f>IFERROR(M294/'Class Sum-WR'!M294,0)</f>
        <v>0</v>
      </c>
    </row>
    <row r="295" spans="1:87" hidden="1" outlineLevel="1" x14ac:dyDescent="0.2">
      <c r="A295" t="s">
        <v>46</v>
      </c>
      <c r="B295" t="s">
        <v>46</v>
      </c>
      <c r="C295" t="s">
        <v>114</v>
      </c>
      <c r="D295" t="s">
        <v>114</v>
      </c>
      <c r="E295" t="s">
        <v>111</v>
      </c>
      <c r="F295" s="27">
        <f t="shared" si="93"/>
        <v>46300</v>
      </c>
      <c r="G295" s="60" t="s">
        <v>36</v>
      </c>
      <c r="H295" s="28">
        <v>0</v>
      </c>
      <c r="I295" s="2">
        <v>0</v>
      </c>
      <c r="J295" s="2">
        <v>0</v>
      </c>
      <c r="K295" s="2">
        <v>0</v>
      </c>
      <c r="L295" s="29">
        <v>0</v>
      </c>
      <c r="M295" s="30">
        <f t="shared" si="89"/>
        <v>0</v>
      </c>
      <c r="N295" t="s">
        <v>49</v>
      </c>
      <c r="O295" t="s">
        <v>49</v>
      </c>
      <c r="P295" t="s">
        <v>114</v>
      </c>
      <c r="Q295" t="s">
        <v>114</v>
      </c>
      <c r="R295" t="s">
        <v>111</v>
      </c>
      <c r="S295" s="27">
        <f t="shared" si="94"/>
        <v>45936</v>
      </c>
      <c r="T295" s="60" t="s">
        <v>36</v>
      </c>
      <c r="U295" s="28">
        <v>0</v>
      </c>
      <c r="V295" s="2">
        <v>2441.19</v>
      </c>
      <c r="W295" s="2">
        <v>-65.209999999999994</v>
      </c>
      <c r="X295" s="2">
        <v>7973.91</v>
      </c>
      <c r="Y295" s="29">
        <v>6219.75</v>
      </c>
      <c r="Z295" s="31">
        <f t="shared" si="90"/>
        <v>16569.64</v>
      </c>
      <c r="AA295" s="32">
        <f t="shared" si="103"/>
        <v>0</v>
      </c>
      <c r="AB295" s="5">
        <f t="shared" si="103"/>
        <v>-2441.19</v>
      </c>
      <c r="AC295" s="5">
        <f t="shared" si="103"/>
        <v>65.209999999999994</v>
      </c>
      <c r="AD295" s="5">
        <f t="shared" si="95"/>
        <v>-7973.91</v>
      </c>
      <c r="AE295" s="33">
        <f t="shared" si="95"/>
        <v>-6219.75</v>
      </c>
      <c r="AF295" s="34">
        <f t="shared" si="95"/>
        <v>-16569.64</v>
      </c>
      <c r="AG295" s="35" t="e">
        <f t="shared" si="104"/>
        <v>#DIV/0!</v>
      </c>
      <c r="AH295" s="7">
        <f t="shared" si="104"/>
        <v>-1</v>
      </c>
      <c r="AI295" s="7">
        <f t="shared" si="104"/>
        <v>-1</v>
      </c>
      <c r="AJ295" s="7">
        <f t="shared" si="96"/>
        <v>-1</v>
      </c>
      <c r="AK295" s="36">
        <f t="shared" si="96"/>
        <v>-1</v>
      </c>
      <c r="AL295" s="37">
        <f t="shared" si="96"/>
        <v>-1</v>
      </c>
      <c r="AM295" s="2">
        <v>0</v>
      </c>
      <c r="AN295" s="2">
        <v>0</v>
      </c>
      <c r="AO295" s="2">
        <v>0</v>
      </c>
      <c r="AP295" s="2">
        <v>0</v>
      </c>
      <c r="AQ295" s="29">
        <v>0</v>
      </c>
      <c r="AR295" s="31">
        <f t="shared" si="91"/>
        <v>0</v>
      </c>
      <c r="AS295" s="2">
        <v>0</v>
      </c>
      <c r="AT295" s="2">
        <v>470.8</v>
      </c>
      <c r="AU295" s="2">
        <v>-117.14</v>
      </c>
      <c r="AV295" s="2">
        <v>2498.36</v>
      </c>
      <c r="AW295" s="29">
        <v>1800.47</v>
      </c>
      <c r="AX295" s="31">
        <f t="shared" si="92"/>
        <v>4652.49</v>
      </c>
      <c r="AY295" s="5">
        <f t="shared" si="105"/>
        <v>0</v>
      </c>
      <c r="AZ295" s="5">
        <f t="shared" si="105"/>
        <v>-470.8</v>
      </c>
      <c r="BA295" s="5">
        <f t="shared" si="105"/>
        <v>117.14</v>
      </c>
      <c r="BB295" s="5">
        <f t="shared" si="97"/>
        <v>-2498.36</v>
      </c>
      <c r="BC295" s="33">
        <f t="shared" si="97"/>
        <v>-1800.47</v>
      </c>
      <c r="BD295" s="34">
        <f t="shared" si="97"/>
        <v>-4652.49</v>
      </c>
      <c r="BE295" s="7" t="e">
        <f t="shared" si="106"/>
        <v>#DIV/0!</v>
      </c>
      <c r="BF295" s="7">
        <f t="shared" si="106"/>
        <v>-1</v>
      </c>
      <c r="BG295" s="7">
        <f t="shared" si="106"/>
        <v>-1</v>
      </c>
      <c r="BH295" s="7">
        <f t="shared" si="98"/>
        <v>-1</v>
      </c>
      <c r="BI295" s="36">
        <f t="shared" si="98"/>
        <v>-1</v>
      </c>
      <c r="BJ295" s="37">
        <f t="shared" si="98"/>
        <v>-1</v>
      </c>
      <c r="BK295" s="38">
        <f t="shared" si="107"/>
        <v>0</v>
      </c>
      <c r="BL295" s="38">
        <f t="shared" si="107"/>
        <v>0</v>
      </c>
      <c r="BM295" s="38">
        <f t="shared" si="107"/>
        <v>0</v>
      </c>
      <c r="BN295" s="38">
        <f t="shared" si="99"/>
        <v>0</v>
      </c>
      <c r="BO295" s="39">
        <f t="shared" si="99"/>
        <v>0</v>
      </c>
      <c r="BP295" s="40">
        <f t="shared" si="99"/>
        <v>0</v>
      </c>
      <c r="BQ295" s="38">
        <f t="shared" si="108"/>
        <v>0</v>
      </c>
      <c r="BR295" s="38">
        <f t="shared" si="108"/>
        <v>0.19285676248059347</v>
      </c>
      <c r="BS295" s="38">
        <f t="shared" si="108"/>
        <v>1.7963502530286768</v>
      </c>
      <c r="BT295" s="38">
        <f t="shared" si="100"/>
        <v>0.31331680442844229</v>
      </c>
      <c r="BU295" s="39">
        <f t="shared" si="100"/>
        <v>0.2894762651231963</v>
      </c>
      <c r="BV295" s="40">
        <f t="shared" si="100"/>
        <v>0.28078401220545529</v>
      </c>
      <c r="BW295" s="38">
        <f t="shared" si="109"/>
        <v>0</v>
      </c>
      <c r="BX295" s="38">
        <f t="shared" si="109"/>
        <v>-0.19285676248059347</v>
      </c>
      <c r="BY295" s="38">
        <f t="shared" si="109"/>
        <v>-1.7963502530286768</v>
      </c>
      <c r="BZ295" s="38">
        <f t="shared" si="101"/>
        <v>-0.31331680442844229</v>
      </c>
      <c r="CA295" s="39">
        <f t="shared" si="101"/>
        <v>-0.2894762651231963</v>
      </c>
      <c r="CB295" s="40">
        <f t="shared" si="101"/>
        <v>-0.28078401220545529</v>
      </c>
      <c r="CC295" s="2">
        <f t="shared" si="110"/>
        <v>0</v>
      </c>
      <c r="CD295" s="2">
        <f t="shared" si="110"/>
        <v>-1928.5676248059347</v>
      </c>
      <c r="CE295" s="2">
        <f t="shared" si="110"/>
        <v>-17963.502530286769</v>
      </c>
      <c r="CF295" s="2">
        <f t="shared" si="102"/>
        <v>-3133.1680442844226</v>
      </c>
      <c r="CG295" s="29">
        <f t="shared" si="102"/>
        <v>-2894.762651231963</v>
      </c>
      <c r="CH295" s="31">
        <f t="shared" si="102"/>
        <v>-2807.8401220545529</v>
      </c>
      <c r="CI295" s="40">
        <f>IFERROR(M295/'Class Sum-WR'!M295,0)</f>
        <v>0</v>
      </c>
    </row>
    <row r="296" spans="1:87" hidden="1" outlineLevel="1" x14ac:dyDescent="0.2">
      <c r="A296" t="s">
        <v>46</v>
      </c>
      <c r="B296" t="s">
        <v>46</v>
      </c>
      <c r="C296" t="s">
        <v>114</v>
      </c>
      <c r="D296" t="s">
        <v>114</v>
      </c>
      <c r="E296" t="s">
        <v>111</v>
      </c>
      <c r="F296" s="27">
        <f t="shared" si="93"/>
        <v>46301</v>
      </c>
      <c r="G296" s="60" t="s">
        <v>37</v>
      </c>
      <c r="H296" s="28">
        <v>0</v>
      </c>
      <c r="I296" s="2">
        <v>0</v>
      </c>
      <c r="J296" s="2">
        <v>0</v>
      </c>
      <c r="K296" s="2">
        <v>0</v>
      </c>
      <c r="L296" s="29">
        <v>0</v>
      </c>
      <c r="M296" s="30">
        <f t="shared" si="89"/>
        <v>0</v>
      </c>
      <c r="N296" t="s">
        <v>49</v>
      </c>
      <c r="O296" t="s">
        <v>49</v>
      </c>
      <c r="P296" t="s">
        <v>114</v>
      </c>
      <c r="Q296" t="s">
        <v>114</v>
      </c>
      <c r="R296" t="s">
        <v>111</v>
      </c>
      <c r="S296" s="27">
        <f t="shared" si="94"/>
        <v>45937</v>
      </c>
      <c r="T296" s="60" t="s">
        <v>37</v>
      </c>
      <c r="U296" s="28">
        <v>0</v>
      </c>
      <c r="V296" s="2">
        <v>3564.03</v>
      </c>
      <c r="W296" s="2">
        <v>114.96</v>
      </c>
      <c r="X296" s="2">
        <v>8739.1200000000008</v>
      </c>
      <c r="Y296" s="29">
        <v>8465.56</v>
      </c>
      <c r="Z296" s="31">
        <f t="shared" si="90"/>
        <v>20883.669999999998</v>
      </c>
      <c r="AA296" s="32">
        <f t="shared" si="103"/>
        <v>0</v>
      </c>
      <c r="AB296" s="5">
        <f t="shared" si="103"/>
        <v>-3564.03</v>
      </c>
      <c r="AC296" s="5">
        <f t="shared" si="103"/>
        <v>-114.96</v>
      </c>
      <c r="AD296" s="5">
        <f t="shared" si="95"/>
        <v>-8739.1200000000008</v>
      </c>
      <c r="AE296" s="33">
        <f t="shared" si="95"/>
        <v>-8465.56</v>
      </c>
      <c r="AF296" s="34">
        <f t="shared" si="95"/>
        <v>-20883.669999999998</v>
      </c>
      <c r="AG296" s="35" t="e">
        <f t="shared" si="104"/>
        <v>#DIV/0!</v>
      </c>
      <c r="AH296" s="7">
        <f t="shared" si="104"/>
        <v>-1</v>
      </c>
      <c r="AI296" s="7">
        <f t="shared" si="104"/>
        <v>-1</v>
      </c>
      <c r="AJ296" s="7">
        <f t="shared" si="96"/>
        <v>-1</v>
      </c>
      <c r="AK296" s="36">
        <f t="shared" si="96"/>
        <v>-1</v>
      </c>
      <c r="AL296" s="37">
        <f t="shared" si="96"/>
        <v>-1</v>
      </c>
      <c r="AM296" s="2">
        <v>0</v>
      </c>
      <c r="AN296" s="2">
        <v>0</v>
      </c>
      <c r="AO296" s="2">
        <v>0</v>
      </c>
      <c r="AP296" s="2">
        <v>0</v>
      </c>
      <c r="AQ296" s="29">
        <v>0</v>
      </c>
      <c r="AR296" s="31">
        <f t="shared" si="91"/>
        <v>0</v>
      </c>
      <c r="AS296" s="2">
        <v>0</v>
      </c>
      <c r="AT296" s="2">
        <v>702.68</v>
      </c>
      <c r="AU296" s="2">
        <v>44.84</v>
      </c>
      <c r="AV296" s="2">
        <v>2703.57</v>
      </c>
      <c r="AW296" s="29">
        <v>2393.15</v>
      </c>
      <c r="AX296" s="31">
        <f t="shared" si="92"/>
        <v>5844.24</v>
      </c>
      <c r="AY296" s="5">
        <f t="shared" si="105"/>
        <v>0</v>
      </c>
      <c r="AZ296" s="5">
        <f t="shared" si="105"/>
        <v>-702.68</v>
      </c>
      <c r="BA296" s="5">
        <f t="shared" si="105"/>
        <v>-44.84</v>
      </c>
      <c r="BB296" s="5">
        <f t="shared" si="97"/>
        <v>-2703.57</v>
      </c>
      <c r="BC296" s="33">
        <f t="shared" si="97"/>
        <v>-2393.15</v>
      </c>
      <c r="BD296" s="34">
        <f t="shared" si="97"/>
        <v>-5844.24</v>
      </c>
      <c r="BE296" s="7" t="e">
        <f t="shared" si="106"/>
        <v>#DIV/0!</v>
      </c>
      <c r="BF296" s="7">
        <f t="shared" si="106"/>
        <v>-1</v>
      </c>
      <c r="BG296" s="7">
        <f t="shared" si="106"/>
        <v>-1</v>
      </c>
      <c r="BH296" s="7">
        <f t="shared" si="98"/>
        <v>-1</v>
      </c>
      <c r="BI296" s="36">
        <f t="shared" si="98"/>
        <v>-1</v>
      </c>
      <c r="BJ296" s="37">
        <f t="shared" si="98"/>
        <v>-1</v>
      </c>
      <c r="BK296" s="38">
        <f t="shared" si="107"/>
        <v>0</v>
      </c>
      <c r="BL296" s="38">
        <f t="shared" si="107"/>
        <v>0</v>
      </c>
      <c r="BM296" s="38">
        <f t="shared" si="107"/>
        <v>0</v>
      </c>
      <c r="BN296" s="38">
        <f t="shared" si="99"/>
        <v>0</v>
      </c>
      <c r="BO296" s="39">
        <f t="shared" si="99"/>
        <v>0</v>
      </c>
      <c r="BP296" s="40">
        <f t="shared" si="99"/>
        <v>0</v>
      </c>
      <c r="BQ296" s="38">
        <f t="shared" si="108"/>
        <v>0</v>
      </c>
      <c r="BR296" s="38">
        <f t="shared" si="108"/>
        <v>0.19715883424101366</v>
      </c>
      <c r="BS296" s="38">
        <f t="shared" si="108"/>
        <v>0.39004871259568552</v>
      </c>
      <c r="BT296" s="38">
        <f t="shared" si="100"/>
        <v>0.3093641007332546</v>
      </c>
      <c r="BU296" s="39">
        <f t="shared" si="100"/>
        <v>0.2826924621643459</v>
      </c>
      <c r="BV296" s="40">
        <f t="shared" si="100"/>
        <v>0.27984736399301463</v>
      </c>
      <c r="BW296" s="38">
        <f t="shared" si="109"/>
        <v>0</v>
      </c>
      <c r="BX296" s="38">
        <f t="shared" si="109"/>
        <v>-0.19715883424101366</v>
      </c>
      <c r="BY296" s="38">
        <f t="shared" si="109"/>
        <v>-0.39004871259568552</v>
      </c>
      <c r="BZ296" s="38">
        <f t="shared" si="101"/>
        <v>-0.3093641007332546</v>
      </c>
      <c r="CA296" s="39">
        <f t="shared" si="101"/>
        <v>-0.2826924621643459</v>
      </c>
      <c r="CB296" s="40">
        <f t="shared" si="101"/>
        <v>-0.27984736399301463</v>
      </c>
      <c r="CC296" s="2">
        <f t="shared" si="110"/>
        <v>0</v>
      </c>
      <c r="CD296" s="2">
        <f t="shared" si="110"/>
        <v>-1971.5883424101366</v>
      </c>
      <c r="CE296" s="2">
        <f t="shared" si="110"/>
        <v>-3900.4871259568554</v>
      </c>
      <c r="CF296" s="2">
        <f t="shared" si="102"/>
        <v>-3093.641007332546</v>
      </c>
      <c r="CG296" s="29">
        <f t="shared" si="102"/>
        <v>-2826.924621643459</v>
      </c>
      <c r="CH296" s="31">
        <f t="shared" si="102"/>
        <v>-2798.4736399301464</v>
      </c>
      <c r="CI296" s="40">
        <f>IFERROR(M296/'Class Sum-WR'!M296,0)</f>
        <v>0</v>
      </c>
    </row>
    <row r="297" spans="1:87" hidden="1" outlineLevel="1" x14ac:dyDescent="0.2">
      <c r="A297" t="s">
        <v>46</v>
      </c>
      <c r="B297" t="s">
        <v>46</v>
      </c>
      <c r="C297" t="s">
        <v>114</v>
      </c>
      <c r="D297" t="s">
        <v>114</v>
      </c>
      <c r="E297" t="s">
        <v>111</v>
      </c>
      <c r="F297" s="27">
        <f t="shared" si="93"/>
        <v>46302</v>
      </c>
      <c r="G297" s="60" t="s">
        <v>38</v>
      </c>
      <c r="H297" s="28">
        <v>0</v>
      </c>
      <c r="I297" s="2">
        <v>0</v>
      </c>
      <c r="J297" s="2">
        <v>0</v>
      </c>
      <c r="K297" s="2">
        <v>0</v>
      </c>
      <c r="L297" s="29">
        <v>0</v>
      </c>
      <c r="M297" s="30">
        <f t="shared" si="89"/>
        <v>0</v>
      </c>
      <c r="N297" t="s">
        <v>49</v>
      </c>
      <c r="O297" t="s">
        <v>49</v>
      </c>
      <c r="P297" t="s">
        <v>114</v>
      </c>
      <c r="Q297" t="s">
        <v>114</v>
      </c>
      <c r="R297" t="s">
        <v>111</v>
      </c>
      <c r="S297" s="27">
        <f t="shared" si="94"/>
        <v>45938</v>
      </c>
      <c r="T297" s="60" t="s">
        <v>38</v>
      </c>
      <c r="U297" s="28">
        <v>0</v>
      </c>
      <c r="V297" s="2">
        <v>3861.55</v>
      </c>
      <c r="W297" s="2">
        <v>90.15</v>
      </c>
      <c r="X297" s="2">
        <v>7665.23</v>
      </c>
      <c r="Y297" s="29">
        <v>7510.34</v>
      </c>
      <c r="Z297" s="31">
        <f t="shared" si="90"/>
        <v>19127.27</v>
      </c>
      <c r="AA297" s="32">
        <f t="shared" si="103"/>
        <v>0</v>
      </c>
      <c r="AB297" s="5">
        <f t="shared" si="103"/>
        <v>-3861.55</v>
      </c>
      <c r="AC297" s="5">
        <f t="shared" si="103"/>
        <v>-90.15</v>
      </c>
      <c r="AD297" s="5">
        <f t="shared" si="95"/>
        <v>-7665.23</v>
      </c>
      <c r="AE297" s="33">
        <f t="shared" si="95"/>
        <v>-7510.34</v>
      </c>
      <c r="AF297" s="34">
        <f t="shared" si="95"/>
        <v>-19127.27</v>
      </c>
      <c r="AG297" s="35" t="e">
        <f t="shared" si="104"/>
        <v>#DIV/0!</v>
      </c>
      <c r="AH297" s="7">
        <f t="shared" si="104"/>
        <v>-1</v>
      </c>
      <c r="AI297" s="7">
        <f t="shared" si="104"/>
        <v>-1</v>
      </c>
      <c r="AJ297" s="7">
        <f t="shared" si="96"/>
        <v>-1</v>
      </c>
      <c r="AK297" s="36">
        <f t="shared" si="96"/>
        <v>-1</v>
      </c>
      <c r="AL297" s="37">
        <f t="shared" si="96"/>
        <v>-1</v>
      </c>
      <c r="AM297" s="2">
        <v>0</v>
      </c>
      <c r="AN297" s="2">
        <v>0</v>
      </c>
      <c r="AO297" s="2">
        <v>0</v>
      </c>
      <c r="AP297" s="2">
        <v>0</v>
      </c>
      <c r="AQ297" s="29">
        <v>0</v>
      </c>
      <c r="AR297" s="31">
        <f t="shared" si="91"/>
        <v>0</v>
      </c>
      <c r="AS297" s="2">
        <v>0</v>
      </c>
      <c r="AT297" s="2">
        <v>694.31</v>
      </c>
      <c r="AU297" s="2">
        <v>51.39</v>
      </c>
      <c r="AV297" s="2">
        <v>2437.4499999999998</v>
      </c>
      <c r="AW297" s="29">
        <v>1957.84</v>
      </c>
      <c r="AX297" s="31">
        <f t="shared" si="92"/>
        <v>5140.99</v>
      </c>
      <c r="AY297" s="5">
        <f t="shared" si="105"/>
        <v>0</v>
      </c>
      <c r="AZ297" s="5">
        <f t="shared" si="105"/>
        <v>-694.31</v>
      </c>
      <c r="BA297" s="5">
        <f t="shared" si="105"/>
        <v>-51.39</v>
      </c>
      <c r="BB297" s="5">
        <f t="shared" si="97"/>
        <v>-2437.4499999999998</v>
      </c>
      <c r="BC297" s="33">
        <f t="shared" si="97"/>
        <v>-1957.84</v>
      </c>
      <c r="BD297" s="34">
        <f t="shared" si="97"/>
        <v>-5140.99</v>
      </c>
      <c r="BE297" s="7" t="e">
        <f t="shared" si="106"/>
        <v>#DIV/0!</v>
      </c>
      <c r="BF297" s="7">
        <f t="shared" si="106"/>
        <v>-1</v>
      </c>
      <c r="BG297" s="7">
        <f t="shared" si="106"/>
        <v>-1</v>
      </c>
      <c r="BH297" s="7">
        <f t="shared" si="98"/>
        <v>-1</v>
      </c>
      <c r="BI297" s="36">
        <f t="shared" si="98"/>
        <v>-1</v>
      </c>
      <c r="BJ297" s="37">
        <f t="shared" si="98"/>
        <v>-1</v>
      </c>
      <c r="BK297" s="38">
        <f t="shared" si="107"/>
        <v>0</v>
      </c>
      <c r="BL297" s="38">
        <f t="shared" si="107"/>
        <v>0</v>
      </c>
      <c r="BM297" s="38">
        <f t="shared" si="107"/>
        <v>0</v>
      </c>
      <c r="BN297" s="38">
        <f t="shared" si="99"/>
        <v>0</v>
      </c>
      <c r="BO297" s="39">
        <f t="shared" si="99"/>
        <v>0</v>
      </c>
      <c r="BP297" s="40">
        <f t="shared" si="99"/>
        <v>0</v>
      </c>
      <c r="BQ297" s="38">
        <f t="shared" si="108"/>
        <v>0</v>
      </c>
      <c r="BR297" s="38">
        <f t="shared" si="108"/>
        <v>0.17980085716875346</v>
      </c>
      <c r="BS297" s="38">
        <f t="shared" si="108"/>
        <v>0.57004991680532446</v>
      </c>
      <c r="BT297" s="38">
        <f t="shared" si="100"/>
        <v>0.31798784902736121</v>
      </c>
      <c r="BU297" s="39">
        <f t="shared" si="100"/>
        <v>0.26068593432521031</v>
      </c>
      <c r="BV297" s="40">
        <f t="shared" si="100"/>
        <v>0.26877803262044192</v>
      </c>
      <c r="BW297" s="38">
        <f t="shared" si="109"/>
        <v>0</v>
      </c>
      <c r="BX297" s="38">
        <f t="shared" si="109"/>
        <v>-0.17980085716875346</v>
      </c>
      <c r="BY297" s="38">
        <f t="shared" si="109"/>
        <v>-0.57004991680532446</v>
      </c>
      <c r="BZ297" s="38">
        <f t="shared" si="101"/>
        <v>-0.31798784902736121</v>
      </c>
      <c r="CA297" s="39">
        <f t="shared" si="101"/>
        <v>-0.26068593432521031</v>
      </c>
      <c r="CB297" s="40">
        <f t="shared" si="101"/>
        <v>-0.26877803262044192</v>
      </c>
      <c r="CC297" s="2">
        <f t="shared" si="110"/>
        <v>0</v>
      </c>
      <c r="CD297" s="2">
        <f t="shared" si="110"/>
        <v>-1798.0085716875346</v>
      </c>
      <c r="CE297" s="2">
        <f t="shared" si="110"/>
        <v>-5700.4991680532448</v>
      </c>
      <c r="CF297" s="2">
        <f t="shared" si="102"/>
        <v>-3179.878490273612</v>
      </c>
      <c r="CG297" s="29">
        <f t="shared" si="102"/>
        <v>-2606.8593432521029</v>
      </c>
      <c r="CH297" s="31">
        <f t="shared" si="102"/>
        <v>-2687.780326204419</v>
      </c>
      <c r="CI297" s="40">
        <f>IFERROR(M297/'Class Sum-WR'!M297,0)</f>
        <v>0</v>
      </c>
    </row>
    <row r="298" spans="1:87" hidden="1" outlineLevel="1" x14ac:dyDescent="0.2">
      <c r="A298" t="s">
        <v>46</v>
      </c>
      <c r="B298" t="s">
        <v>46</v>
      </c>
      <c r="C298" t="s">
        <v>114</v>
      </c>
      <c r="D298" t="s">
        <v>114</v>
      </c>
      <c r="E298" t="s">
        <v>111</v>
      </c>
      <c r="F298" s="27">
        <f t="shared" si="93"/>
        <v>46303</v>
      </c>
      <c r="G298" s="60" t="s">
        <v>39</v>
      </c>
      <c r="H298" s="28">
        <v>0</v>
      </c>
      <c r="I298" s="2">
        <v>0</v>
      </c>
      <c r="J298" s="2">
        <v>0</v>
      </c>
      <c r="K298" s="2">
        <v>0</v>
      </c>
      <c r="L298" s="29">
        <v>0</v>
      </c>
      <c r="M298" s="30">
        <f t="shared" si="89"/>
        <v>0</v>
      </c>
      <c r="N298" t="s">
        <v>49</v>
      </c>
      <c r="O298" t="s">
        <v>49</v>
      </c>
      <c r="P298" t="s">
        <v>114</v>
      </c>
      <c r="Q298" t="s">
        <v>114</v>
      </c>
      <c r="R298" t="s">
        <v>111</v>
      </c>
      <c r="S298" s="27">
        <f t="shared" si="94"/>
        <v>45939</v>
      </c>
      <c r="T298" s="60" t="s">
        <v>39</v>
      </c>
      <c r="U298" s="28">
        <v>0</v>
      </c>
      <c r="V298" s="2">
        <v>6975.99</v>
      </c>
      <c r="W298" s="2">
        <v>118.32</v>
      </c>
      <c r="X298" s="2">
        <v>10599.68</v>
      </c>
      <c r="Y298" s="29">
        <v>8027.67</v>
      </c>
      <c r="Z298" s="31">
        <f t="shared" si="90"/>
        <v>25721.659999999996</v>
      </c>
      <c r="AA298" s="32">
        <f t="shared" si="103"/>
        <v>0</v>
      </c>
      <c r="AB298" s="5">
        <f t="shared" si="103"/>
        <v>-6975.99</v>
      </c>
      <c r="AC298" s="5">
        <f t="shared" si="103"/>
        <v>-118.32</v>
      </c>
      <c r="AD298" s="5">
        <f t="shared" si="95"/>
        <v>-10599.68</v>
      </c>
      <c r="AE298" s="33">
        <f t="shared" si="95"/>
        <v>-8027.67</v>
      </c>
      <c r="AF298" s="34">
        <f t="shared" si="95"/>
        <v>-25721.659999999996</v>
      </c>
      <c r="AG298" s="35" t="e">
        <f t="shared" si="104"/>
        <v>#DIV/0!</v>
      </c>
      <c r="AH298" s="7">
        <f t="shared" si="104"/>
        <v>-1</v>
      </c>
      <c r="AI298" s="7">
        <f t="shared" si="104"/>
        <v>-1</v>
      </c>
      <c r="AJ298" s="7">
        <f t="shared" si="96"/>
        <v>-1</v>
      </c>
      <c r="AK298" s="36">
        <f t="shared" si="96"/>
        <v>-1</v>
      </c>
      <c r="AL298" s="37">
        <f t="shared" si="96"/>
        <v>-1</v>
      </c>
      <c r="AM298" s="2">
        <v>0</v>
      </c>
      <c r="AN298" s="2">
        <v>0</v>
      </c>
      <c r="AO298" s="2">
        <v>0</v>
      </c>
      <c r="AP298" s="2">
        <v>0</v>
      </c>
      <c r="AQ298" s="29">
        <v>0</v>
      </c>
      <c r="AR298" s="31">
        <f t="shared" si="91"/>
        <v>0</v>
      </c>
      <c r="AS298" s="2">
        <v>0</v>
      </c>
      <c r="AT298" s="2">
        <v>1444.17</v>
      </c>
      <c r="AU298" s="2">
        <v>60.1</v>
      </c>
      <c r="AV298" s="2">
        <v>3231.79</v>
      </c>
      <c r="AW298" s="29">
        <v>2453.7199999999998</v>
      </c>
      <c r="AX298" s="31">
        <f t="shared" si="92"/>
        <v>7189.7799999999988</v>
      </c>
      <c r="AY298" s="5">
        <f t="shared" si="105"/>
        <v>0</v>
      </c>
      <c r="AZ298" s="5">
        <f t="shared" si="105"/>
        <v>-1444.17</v>
      </c>
      <c r="BA298" s="5">
        <f t="shared" si="105"/>
        <v>-60.1</v>
      </c>
      <c r="BB298" s="5">
        <f t="shared" si="97"/>
        <v>-3231.79</v>
      </c>
      <c r="BC298" s="33">
        <f t="shared" si="97"/>
        <v>-2453.7199999999998</v>
      </c>
      <c r="BD298" s="34">
        <f t="shared" si="97"/>
        <v>-7189.7799999999988</v>
      </c>
      <c r="BE298" s="7" t="e">
        <f t="shared" si="106"/>
        <v>#DIV/0!</v>
      </c>
      <c r="BF298" s="7">
        <f t="shared" si="106"/>
        <v>-1</v>
      </c>
      <c r="BG298" s="7">
        <f t="shared" si="106"/>
        <v>-1</v>
      </c>
      <c r="BH298" s="7">
        <f t="shared" si="98"/>
        <v>-1</v>
      </c>
      <c r="BI298" s="36">
        <f t="shared" si="98"/>
        <v>-1</v>
      </c>
      <c r="BJ298" s="37">
        <f t="shared" si="98"/>
        <v>-1</v>
      </c>
      <c r="BK298" s="38">
        <f t="shared" si="107"/>
        <v>0</v>
      </c>
      <c r="BL298" s="38">
        <f t="shared" si="107"/>
        <v>0</v>
      </c>
      <c r="BM298" s="38">
        <f t="shared" si="107"/>
        <v>0</v>
      </c>
      <c r="BN298" s="38">
        <f t="shared" si="99"/>
        <v>0</v>
      </c>
      <c r="BO298" s="39">
        <f t="shared" si="99"/>
        <v>0</v>
      </c>
      <c r="BP298" s="40">
        <f t="shared" si="99"/>
        <v>0</v>
      </c>
      <c r="BQ298" s="38">
        <f t="shared" si="108"/>
        <v>0</v>
      </c>
      <c r="BR298" s="38">
        <f t="shared" si="108"/>
        <v>0.20702007887052593</v>
      </c>
      <c r="BS298" s="38">
        <f t="shared" si="108"/>
        <v>0.50794455713319819</v>
      </c>
      <c r="BT298" s="38">
        <f t="shared" si="100"/>
        <v>0.30489505343557538</v>
      </c>
      <c r="BU298" s="39">
        <f t="shared" si="100"/>
        <v>0.30565780606327858</v>
      </c>
      <c r="BV298" s="40">
        <f t="shared" si="100"/>
        <v>0.27952239474435164</v>
      </c>
      <c r="BW298" s="38">
        <f t="shared" si="109"/>
        <v>0</v>
      </c>
      <c r="BX298" s="38">
        <f t="shared" si="109"/>
        <v>-0.20702007887052593</v>
      </c>
      <c r="BY298" s="38">
        <f t="shared" si="109"/>
        <v>-0.50794455713319819</v>
      </c>
      <c r="BZ298" s="38">
        <f t="shared" si="101"/>
        <v>-0.30489505343557538</v>
      </c>
      <c r="CA298" s="39">
        <f t="shared" si="101"/>
        <v>-0.30565780606327858</v>
      </c>
      <c r="CB298" s="40">
        <f t="shared" si="101"/>
        <v>-0.27952239474435164</v>
      </c>
      <c r="CC298" s="2">
        <f t="shared" si="110"/>
        <v>0</v>
      </c>
      <c r="CD298" s="2">
        <f t="shared" si="110"/>
        <v>-2070.2007887052591</v>
      </c>
      <c r="CE298" s="2">
        <f t="shared" si="110"/>
        <v>-5079.4455713319821</v>
      </c>
      <c r="CF298" s="2">
        <f t="shared" si="102"/>
        <v>-3048.9505343557539</v>
      </c>
      <c r="CG298" s="29">
        <f t="shared" si="102"/>
        <v>-3056.5780606327858</v>
      </c>
      <c r="CH298" s="31">
        <f t="shared" si="102"/>
        <v>-2795.2239474435164</v>
      </c>
      <c r="CI298" s="40">
        <f>IFERROR(M298/'Class Sum-WR'!M298,0)</f>
        <v>0</v>
      </c>
    </row>
    <row r="299" spans="1:87" hidden="1" outlineLevel="1" x14ac:dyDescent="0.2">
      <c r="A299" t="s">
        <v>46</v>
      </c>
      <c r="B299" t="s">
        <v>46</v>
      </c>
      <c r="C299" t="s">
        <v>114</v>
      </c>
      <c r="D299" t="s">
        <v>114</v>
      </c>
      <c r="E299" t="s">
        <v>111</v>
      </c>
      <c r="F299" s="27">
        <f t="shared" si="93"/>
        <v>46304</v>
      </c>
      <c r="G299" s="60" t="s">
        <v>40</v>
      </c>
      <c r="H299" s="28">
        <v>0</v>
      </c>
      <c r="I299" s="2">
        <v>0</v>
      </c>
      <c r="J299" s="2">
        <v>0</v>
      </c>
      <c r="K299" s="2">
        <v>0</v>
      </c>
      <c r="L299" s="29">
        <v>0</v>
      </c>
      <c r="M299" s="30">
        <f t="shared" si="89"/>
        <v>0</v>
      </c>
      <c r="N299" t="s">
        <v>49</v>
      </c>
      <c r="O299" t="s">
        <v>49</v>
      </c>
      <c r="P299" t="s">
        <v>114</v>
      </c>
      <c r="Q299" t="s">
        <v>114</v>
      </c>
      <c r="R299" t="s">
        <v>111</v>
      </c>
      <c r="S299" s="27">
        <f t="shared" si="94"/>
        <v>45940</v>
      </c>
      <c r="T299" s="60" t="s">
        <v>40</v>
      </c>
      <c r="U299" s="28">
        <v>19.989999999999998</v>
      </c>
      <c r="V299" s="2">
        <v>10483.92</v>
      </c>
      <c r="W299" s="2">
        <v>664.2</v>
      </c>
      <c r="X299" s="2">
        <v>20552.8</v>
      </c>
      <c r="Y299" s="29">
        <v>11900.77</v>
      </c>
      <c r="Z299" s="31">
        <f t="shared" si="90"/>
        <v>43621.68</v>
      </c>
      <c r="AA299" s="32">
        <f t="shared" si="103"/>
        <v>-19.989999999999998</v>
      </c>
      <c r="AB299" s="5">
        <f t="shared" si="103"/>
        <v>-10483.92</v>
      </c>
      <c r="AC299" s="5">
        <f t="shared" si="103"/>
        <v>-664.2</v>
      </c>
      <c r="AD299" s="5">
        <f t="shared" si="95"/>
        <v>-20552.8</v>
      </c>
      <c r="AE299" s="33">
        <f t="shared" si="95"/>
        <v>-11900.77</v>
      </c>
      <c r="AF299" s="34">
        <f t="shared" si="95"/>
        <v>-43621.68</v>
      </c>
      <c r="AG299" s="35">
        <f t="shared" si="104"/>
        <v>-1</v>
      </c>
      <c r="AH299" s="7">
        <f t="shared" si="104"/>
        <v>-1</v>
      </c>
      <c r="AI299" s="7">
        <f t="shared" si="104"/>
        <v>-1</v>
      </c>
      <c r="AJ299" s="7">
        <f t="shared" si="96"/>
        <v>-1</v>
      </c>
      <c r="AK299" s="36">
        <f t="shared" si="96"/>
        <v>-1</v>
      </c>
      <c r="AL299" s="37">
        <f t="shared" si="96"/>
        <v>-1</v>
      </c>
      <c r="AM299" s="2">
        <v>0</v>
      </c>
      <c r="AN299" s="2">
        <v>0</v>
      </c>
      <c r="AO299" s="2">
        <v>0</v>
      </c>
      <c r="AP299" s="2">
        <v>0</v>
      </c>
      <c r="AQ299" s="29">
        <v>0</v>
      </c>
      <c r="AR299" s="31">
        <f t="shared" si="91"/>
        <v>0</v>
      </c>
      <c r="AS299" s="2">
        <v>19.989999999999998</v>
      </c>
      <c r="AT299" s="2">
        <v>2128.3200000000002</v>
      </c>
      <c r="AU299" s="2">
        <v>315.26</v>
      </c>
      <c r="AV299" s="2">
        <v>6374.25</v>
      </c>
      <c r="AW299" s="29">
        <v>3526.4</v>
      </c>
      <c r="AX299" s="31">
        <f t="shared" si="92"/>
        <v>12364.22</v>
      </c>
      <c r="AY299" s="5">
        <f t="shared" si="105"/>
        <v>-19.989999999999998</v>
      </c>
      <c r="AZ299" s="5">
        <f t="shared" si="105"/>
        <v>-2128.3200000000002</v>
      </c>
      <c r="BA299" s="5">
        <f t="shared" si="105"/>
        <v>-315.26</v>
      </c>
      <c r="BB299" s="5">
        <f t="shared" si="97"/>
        <v>-6374.25</v>
      </c>
      <c r="BC299" s="33">
        <f t="shared" si="97"/>
        <v>-3526.4</v>
      </c>
      <c r="BD299" s="34">
        <f t="shared" si="97"/>
        <v>-12364.22</v>
      </c>
      <c r="BE299" s="7">
        <f t="shared" si="106"/>
        <v>-1</v>
      </c>
      <c r="BF299" s="7">
        <f t="shared" si="106"/>
        <v>-1</v>
      </c>
      <c r="BG299" s="7">
        <f t="shared" si="106"/>
        <v>-1</v>
      </c>
      <c r="BH299" s="7">
        <f t="shared" si="98"/>
        <v>-1</v>
      </c>
      <c r="BI299" s="36">
        <f t="shared" si="98"/>
        <v>-1</v>
      </c>
      <c r="BJ299" s="37">
        <f t="shared" si="98"/>
        <v>-1</v>
      </c>
      <c r="BK299" s="38">
        <f t="shared" si="107"/>
        <v>0</v>
      </c>
      <c r="BL299" s="38">
        <f t="shared" si="107"/>
        <v>0</v>
      </c>
      <c r="BM299" s="38">
        <f t="shared" si="107"/>
        <v>0</v>
      </c>
      <c r="BN299" s="38">
        <f t="shared" si="99"/>
        <v>0</v>
      </c>
      <c r="BO299" s="39">
        <f t="shared" si="99"/>
        <v>0</v>
      </c>
      <c r="BP299" s="40">
        <f t="shared" si="99"/>
        <v>0</v>
      </c>
      <c r="BQ299" s="38">
        <f t="shared" si="108"/>
        <v>1</v>
      </c>
      <c r="BR299" s="38">
        <f t="shared" si="108"/>
        <v>0.20300803516242016</v>
      </c>
      <c r="BS299" s="38">
        <f t="shared" si="108"/>
        <v>0.47464619090635346</v>
      </c>
      <c r="BT299" s="38">
        <f t="shared" si="100"/>
        <v>0.31014022420302834</v>
      </c>
      <c r="BU299" s="39">
        <f t="shared" si="100"/>
        <v>0.29631696100336363</v>
      </c>
      <c r="BV299" s="40">
        <f t="shared" si="100"/>
        <v>0.28344208659547271</v>
      </c>
      <c r="BW299" s="38">
        <f t="shared" si="109"/>
        <v>-1</v>
      </c>
      <c r="BX299" s="38">
        <f t="shared" si="109"/>
        <v>-0.20300803516242016</v>
      </c>
      <c r="BY299" s="38">
        <f t="shared" si="109"/>
        <v>-0.47464619090635346</v>
      </c>
      <c r="BZ299" s="38">
        <f t="shared" si="101"/>
        <v>-0.31014022420302834</v>
      </c>
      <c r="CA299" s="39">
        <f t="shared" si="101"/>
        <v>-0.29631696100336363</v>
      </c>
      <c r="CB299" s="40">
        <f t="shared" si="101"/>
        <v>-0.28344208659547271</v>
      </c>
      <c r="CC299" s="2">
        <f t="shared" si="110"/>
        <v>-10000</v>
      </c>
      <c r="CD299" s="2">
        <f t="shared" si="110"/>
        <v>-2030.0803516242017</v>
      </c>
      <c r="CE299" s="2">
        <f t="shared" si="110"/>
        <v>-4746.4619090635342</v>
      </c>
      <c r="CF299" s="2">
        <f t="shared" si="102"/>
        <v>-3101.4022420302836</v>
      </c>
      <c r="CG299" s="29">
        <f t="shared" si="102"/>
        <v>-2963.1696100336362</v>
      </c>
      <c r="CH299" s="31">
        <f t="shared" si="102"/>
        <v>-2834.4208659547271</v>
      </c>
      <c r="CI299" s="40">
        <f>IFERROR(M299/'Class Sum-WR'!M299,0)</f>
        <v>0</v>
      </c>
    </row>
    <row r="300" spans="1:87" ht="13.5" hidden="1" outlineLevel="1" thickBot="1" x14ac:dyDescent="0.25">
      <c r="A300" t="s">
        <v>46</v>
      </c>
      <c r="B300" t="s">
        <v>46</v>
      </c>
      <c r="C300" t="s">
        <v>114</v>
      </c>
      <c r="D300" t="s">
        <v>114</v>
      </c>
      <c r="E300" t="s">
        <v>111</v>
      </c>
      <c r="F300" s="41">
        <f t="shared" si="93"/>
        <v>46305</v>
      </c>
      <c r="G300" s="61" t="s">
        <v>41</v>
      </c>
      <c r="H300" s="43">
        <v>0</v>
      </c>
      <c r="I300" s="44">
        <v>0</v>
      </c>
      <c r="J300" s="44">
        <v>0</v>
      </c>
      <c r="K300" s="44">
        <v>0</v>
      </c>
      <c r="L300" s="45">
        <v>0</v>
      </c>
      <c r="M300" s="46">
        <f t="shared" si="89"/>
        <v>0</v>
      </c>
      <c r="N300" t="s">
        <v>49</v>
      </c>
      <c r="O300" t="s">
        <v>49</v>
      </c>
      <c r="P300" t="s">
        <v>114</v>
      </c>
      <c r="Q300" t="s">
        <v>114</v>
      </c>
      <c r="R300" t="s">
        <v>111</v>
      </c>
      <c r="S300" s="41">
        <f t="shared" si="94"/>
        <v>45941</v>
      </c>
      <c r="T300" s="61" t="s">
        <v>41</v>
      </c>
      <c r="U300" s="43">
        <v>59.62</v>
      </c>
      <c r="V300" s="44">
        <v>9162.9500000000007</v>
      </c>
      <c r="W300" s="44">
        <v>776.17</v>
      </c>
      <c r="X300" s="44">
        <v>20525.55</v>
      </c>
      <c r="Y300" s="45">
        <v>11973.63</v>
      </c>
      <c r="Z300" s="47">
        <f t="shared" si="90"/>
        <v>42497.919999999998</v>
      </c>
      <c r="AA300" s="48">
        <f t="shared" si="103"/>
        <v>-59.62</v>
      </c>
      <c r="AB300" s="49">
        <f t="shared" si="103"/>
        <v>-9162.9500000000007</v>
      </c>
      <c r="AC300" s="49">
        <f t="shared" si="103"/>
        <v>-776.17</v>
      </c>
      <c r="AD300" s="49">
        <f t="shared" si="95"/>
        <v>-20525.55</v>
      </c>
      <c r="AE300" s="50">
        <f t="shared" si="95"/>
        <v>-11973.63</v>
      </c>
      <c r="AF300" s="51">
        <f t="shared" si="95"/>
        <v>-42497.919999999998</v>
      </c>
      <c r="AG300" s="52">
        <f t="shared" si="104"/>
        <v>-1</v>
      </c>
      <c r="AH300" s="53">
        <f t="shared" si="104"/>
        <v>-1</v>
      </c>
      <c r="AI300" s="53">
        <f t="shared" si="104"/>
        <v>-1</v>
      </c>
      <c r="AJ300" s="53">
        <f t="shared" si="96"/>
        <v>-1</v>
      </c>
      <c r="AK300" s="54">
        <f t="shared" si="96"/>
        <v>-1</v>
      </c>
      <c r="AL300" s="55">
        <f t="shared" si="96"/>
        <v>-1</v>
      </c>
      <c r="AM300" s="44">
        <v>0</v>
      </c>
      <c r="AN300" s="44">
        <v>0</v>
      </c>
      <c r="AO300" s="44">
        <v>0</v>
      </c>
      <c r="AP300" s="44">
        <v>0</v>
      </c>
      <c r="AQ300" s="45">
        <v>0</v>
      </c>
      <c r="AR300" s="47">
        <f t="shared" si="91"/>
        <v>0</v>
      </c>
      <c r="AS300" s="44">
        <v>59.62</v>
      </c>
      <c r="AT300" s="44">
        <v>1857.71</v>
      </c>
      <c r="AU300" s="44">
        <v>387.46</v>
      </c>
      <c r="AV300" s="44">
        <v>6445.1</v>
      </c>
      <c r="AW300" s="45">
        <v>3478.33</v>
      </c>
      <c r="AX300" s="47">
        <f t="shared" si="92"/>
        <v>12228.22</v>
      </c>
      <c r="AY300" s="49">
        <f t="shared" si="105"/>
        <v>-59.62</v>
      </c>
      <c r="AZ300" s="49">
        <f t="shared" si="105"/>
        <v>-1857.71</v>
      </c>
      <c r="BA300" s="49">
        <f t="shared" si="105"/>
        <v>-387.46</v>
      </c>
      <c r="BB300" s="49">
        <f t="shared" si="97"/>
        <v>-6445.1</v>
      </c>
      <c r="BC300" s="50">
        <f t="shared" si="97"/>
        <v>-3478.33</v>
      </c>
      <c r="BD300" s="51">
        <f t="shared" si="97"/>
        <v>-12228.22</v>
      </c>
      <c r="BE300" s="53">
        <f t="shared" si="106"/>
        <v>-1</v>
      </c>
      <c r="BF300" s="53">
        <f t="shared" si="106"/>
        <v>-1</v>
      </c>
      <c r="BG300" s="53">
        <f t="shared" si="106"/>
        <v>-1</v>
      </c>
      <c r="BH300" s="53">
        <f t="shared" si="98"/>
        <v>-1</v>
      </c>
      <c r="BI300" s="54">
        <f t="shared" si="98"/>
        <v>-1</v>
      </c>
      <c r="BJ300" s="55">
        <f t="shared" si="98"/>
        <v>-1</v>
      </c>
      <c r="BK300" s="56">
        <f t="shared" si="107"/>
        <v>0</v>
      </c>
      <c r="BL300" s="56">
        <f t="shared" si="107"/>
        <v>0</v>
      </c>
      <c r="BM300" s="56">
        <f t="shared" si="107"/>
        <v>0</v>
      </c>
      <c r="BN300" s="56">
        <f t="shared" si="99"/>
        <v>0</v>
      </c>
      <c r="BO300" s="57">
        <f t="shared" si="99"/>
        <v>0</v>
      </c>
      <c r="BP300" s="58">
        <f t="shared" si="99"/>
        <v>0</v>
      </c>
      <c r="BQ300" s="56">
        <f t="shared" si="108"/>
        <v>1</v>
      </c>
      <c r="BR300" s="56">
        <f t="shared" si="108"/>
        <v>0.20274147517993657</v>
      </c>
      <c r="BS300" s="56">
        <f t="shared" si="108"/>
        <v>0.49919476403365243</v>
      </c>
      <c r="BT300" s="56">
        <f t="shared" si="100"/>
        <v>0.31400376603793811</v>
      </c>
      <c r="BU300" s="57">
        <f t="shared" si="100"/>
        <v>0.29049920533706153</v>
      </c>
      <c r="BV300" s="58">
        <f t="shared" si="100"/>
        <v>0.28773690571209132</v>
      </c>
      <c r="BW300" s="56">
        <f t="shared" si="109"/>
        <v>-1</v>
      </c>
      <c r="BX300" s="56">
        <f t="shared" si="109"/>
        <v>-0.20274147517993657</v>
      </c>
      <c r="BY300" s="56">
        <f t="shared" si="109"/>
        <v>-0.49919476403365243</v>
      </c>
      <c r="BZ300" s="56">
        <f t="shared" si="101"/>
        <v>-0.31400376603793811</v>
      </c>
      <c r="CA300" s="57">
        <f t="shared" si="101"/>
        <v>-0.29049920533706153</v>
      </c>
      <c r="CB300" s="58">
        <f t="shared" si="101"/>
        <v>-0.28773690571209132</v>
      </c>
      <c r="CC300" s="44">
        <f t="shared" si="110"/>
        <v>-10000</v>
      </c>
      <c r="CD300" s="44">
        <f t="shared" si="110"/>
        <v>-2027.4147517993656</v>
      </c>
      <c r="CE300" s="44">
        <f t="shared" si="110"/>
        <v>-4991.9476403365243</v>
      </c>
      <c r="CF300" s="44">
        <f t="shared" si="102"/>
        <v>-3140.0376603793811</v>
      </c>
      <c r="CG300" s="45">
        <f t="shared" si="102"/>
        <v>-2904.9920533706154</v>
      </c>
      <c r="CH300" s="47">
        <f t="shared" si="102"/>
        <v>-2877.3690571209131</v>
      </c>
      <c r="CI300" s="58">
        <f>IFERROR(M300/'Class Sum-WR'!M300,0)</f>
        <v>0</v>
      </c>
    </row>
    <row r="301" spans="1:87" hidden="1" outlineLevel="1" x14ac:dyDescent="0.2">
      <c r="A301" t="s">
        <v>46</v>
      </c>
      <c r="B301" t="s">
        <v>46</v>
      </c>
      <c r="C301" t="s">
        <v>114</v>
      </c>
      <c r="D301" t="s">
        <v>114</v>
      </c>
      <c r="E301" t="s">
        <v>112</v>
      </c>
      <c r="F301" s="27">
        <f t="shared" si="93"/>
        <v>46306</v>
      </c>
      <c r="G301" s="60" t="s">
        <v>35</v>
      </c>
      <c r="H301" s="28">
        <v>0</v>
      </c>
      <c r="I301" s="2">
        <v>0</v>
      </c>
      <c r="J301" s="2">
        <v>0</v>
      </c>
      <c r="K301" s="2">
        <v>0</v>
      </c>
      <c r="L301" s="29">
        <v>0</v>
      </c>
      <c r="M301" s="30">
        <f t="shared" si="89"/>
        <v>0</v>
      </c>
      <c r="N301" t="s">
        <v>49</v>
      </c>
      <c r="O301" t="s">
        <v>49</v>
      </c>
      <c r="P301" t="s">
        <v>114</v>
      </c>
      <c r="Q301" t="s">
        <v>114</v>
      </c>
      <c r="R301" t="s">
        <v>112</v>
      </c>
      <c r="S301" s="27">
        <f t="shared" si="94"/>
        <v>45942</v>
      </c>
      <c r="T301" s="60" t="s">
        <v>35</v>
      </c>
      <c r="U301" s="28">
        <v>9.99</v>
      </c>
      <c r="V301" s="2">
        <v>4054.6</v>
      </c>
      <c r="W301" s="2">
        <v>125.84</v>
      </c>
      <c r="X301" s="2">
        <v>7709.2</v>
      </c>
      <c r="Y301" s="29">
        <v>7019.53</v>
      </c>
      <c r="Z301" s="31">
        <f t="shared" si="90"/>
        <v>18919.16</v>
      </c>
      <c r="AA301" s="32">
        <f t="shared" si="103"/>
        <v>-9.99</v>
      </c>
      <c r="AB301" s="5">
        <f t="shared" si="103"/>
        <v>-4054.6</v>
      </c>
      <c r="AC301" s="5">
        <f t="shared" si="103"/>
        <v>-125.84</v>
      </c>
      <c r="AD301" s="5">
        <f t="shared" si="95"/>
        <v>-7709.2</v>
      </c>
      <c r="AE301" s="33">
        <f t="shared" si="95"/>
        <v>-7019.53</v>
      </c>
      <c r="AF301" s="34">
        <f t="shared" si="95"/>
        <v>-18919.16</v>
      </c>
      <c r="AG301" s="35">
        <f t="shared" si="104"/>
        <v>-1</v>
      </c>
      <c r="AH301" s="7">
        <f t="shared" si="104"/>
        <v>-1</v>
      </c>
      <c r="AI301" s="7">
        <f t="shared" si="104"/>
        <v>-1</v>
      </c>
      <c r="AJ301" s="7">
        <f t="shared" si="96"/>
        <v>-1</v>
      </c>
      <c r="AK301" s="36">
        <f t="shared" si="96"/>
        <v>-1</v>
      </c>
      <c r="AL301" s="37">
        <f t="shared" si="96"/>
        <v>-1</v>
      </c>
      <c r="AM301" s="2">
        <v>0</v>
      </c>
      <c r="AN301" s="2">
        <v>0</v>
      </c>
      <c r="AO301" s="2">
        <v>0</v>
      </c>
      <c r="AP301" s="2">
        <v>0</v>
      </c>
      <c r="AQ301" s="29">
        <v>0</v>
      </c>
      <c r="AR301" s="31">
        <f t="shared" si="91"/>
        <v>0</v>
      </c>
      <c r="AS301" s="2">
        <v>9.99</v>
      </c>
      <c r="AT301" s="2">
        <v>890.24</v>
      </c>
      <c r="AU301" s="2">
        <v>54.9</v>
      </c>
      <c r="AV301" s="2">
        <v>2386.5</v>
      </c>
      <c r="AW301" s="29">
        <v>2037.87</v>
      </c>
      <c r="AX301" s="31">
        <f t="shared" si="92"/>
        <v>5379.5</v>
      </c>
      <c r="AY301" s="5">
        <f t="shared" si="105"/>
        <v>-9.99</v>
      </c>
      <c r="AZ301" s="5">
        <f t="shared" si="105"/>
        <v>-890.24</v>
      </c>
      <c r="BA301" s="5">
        <f t="shared" si="105"/>
        <v>-54.9</v>
      </c>
      <c r="BB301" s="5">
        <f t="shared" si="97"/>
        <v>-2386.5</v>
      </c>
      <c r="BC301" s="33">
        <f t="shared" si="97"/>
        <v>-2037.87</v>
      </c>
      <c r="BD301" s="34">
        <f t="shared" si="97"/>
        <v>-5379.5</v>
      </c>
      <c r="BE301" s="7">
        <f t="shared" si="106"/>
        <v>-1</v>
      </c>
      <c r="BF301" s="7">
        <f t="shared" si="106"/>
        <v>-1</v>
      </c>
      <c r="BG301" s="7">
        <f t="shared" si="106"/>
        <v>-1</v>
      </c>
      <c r="BH301" s="7">
        <f t="shared" si="98"/>
        <v>-1</v>
      </c>
      <c r="BI301" s="36">
        <f t="shared" si="98"/>
        <v>-1</v>
      </c>
      <c r="BJ301" s="37">
        <f t="shared" si="98"/>
        <v>-1</v>
      </c>
      <c r="BK301" s="38">
        <f t="shared" si="107"/>
        <v>0</v>
      </c>
      <c r="BL301" s="38">
        <f t="shared" si="107"/>
        <v>0</v>
      </c>
      <c r="BM301" s="38">
        <f t="shared" si="107"/>
        <v>0</v>
      </c>
      <c r="BN301" s="38">
        <f t="shared" si="99"/>
        <v>0</v>
      </c>
      <c r="BO301" s="39">
        <f t="shared" si="99"/>
        <v>0</v>
      </c>
      <c r="BP301" s="40">
        <f t="shared" si="99"/>
        <v>0</v>
      </c>
      <c r="BQ301" s="38">
        <f t="shared" si="108"/>
        <v>1</v>
      </c>
      <c r="BR301" s="38">
        <f t="shared" si="108"/>
        <v>0.21956296552064322</v>
      </c>
      <c r="BS301" s="38">
        <f t="shared" si="108"/>
        <v>0.43626827717736805</v>
      </c>
      <c r="BT301" s="38">
        <f t="shared" si="100"/>
        <v>0.30956519483214862</v>
      </c>
      <c r="BU301" s="39">
        <f t="shared" si="100"/>
        <v>0.29031430879275394</v>
      </c>
      <c r="BV301" s="40">
        <f t="shared" si="100"/>
        <v>0.28434137667845716</v>
      </c>
      <c r="BW301" s="38">
        <f t="shared" si="109"/>
        <v>-1</v>
      </c>
      <c r="BX301" s="38">
        <f t="shared" si="109"/>
        <v>-0.21956296552064322</v>
      </c>
      <c r="BY301" s="38">
        <f t="shared" si="109"/>
        <v>-0.43626827717736805</v>
      </c>
      <c r="BZ301" s="38">
        <f t="shared" si="101"/>
        <v>-0.30956519483214862</v>
      </c>
      <c r="CA301" s="39">
        <f t="shared" si="101"/>
        <v>-0.29031430879275394</v>
      </c>
      <c r="CB301" s="40">
        <f t="shared" si="101"/>
        <v>-0.28434137667845716</v>
      </c>
      <c r="CC301" s="2">
        <f t="shared" si="110"/>
        <v>-10000</v>
      </c>
      <c r="CD301" s="2">
        <f t="shared" si="110"/>
        <v>-2195.6296552064323</v>
      </c>
      <c r="CE301" s="2">
        <f t="shared" si="110"/>
        <v>-4362.6827717736805</v>
      </c>
      <c r="CF301" s="2">
        <f t="shared" si="102"/>
        <v>-3095.6519483214861</v>
      </c>
      <c r="CG301" s="29">
        <f t="shared" si="102"/>
        <v>-2903.1430879275395</v>
      </c>
      <c r="CH301" s="31">
        <f t="shared" si="102"/>
        <v>-2843.4137667845716</v>
      </c>
      <c r="CI301" s="40">
        <f>IFERROR(M301/'Class Sum-WR'!M301,0)</f>
        <v>0</v>
      </c>
    </row>
    <row r="302" spans="1:87" hidden="1" outlineLevel="1" x14ac:dyDescent="0.2">
      <c r="A302" t="s">
        <v>46</v>
      </c>
      <c r="B302" t="s">
        <v>46</v>
      </c>
      <c r="C302" t="s">
        <v>114</v>
      </c>
      <c r="D302" t="s">
        <v>114</v>
      </c>
      <c r="E302" t="s">
        <v>112</v>
      </c>
      <c r="F302" s="27">
        <f t="shared" si="93"/>
        <v>46307</v>
      </c>
      <c r="G302" s="60" t="s">
        <v>36</v>
      </c>
      <c r="H302" s="28">
        <v>0</v>
      </c>
      <c r="I302" s="2">
        <v>0</v>
      </c>
      <c r="J302" s="2">
        <v>0</v>
      </c>
      <c r="K302" s="2">
        <v>0</v>
      </c>
      <c r="L302" s="29">
        <v>0</v>
      </c>
      <c r="M302" s="30">
        <f t="shared" si="89"/>
        <v>0</v>
      </c>
      <c r="N302" t="s">
        <v>49</v>
      </c>
      <c r="O302" t="s">
        <v>49</v>
      </c>
      <c r="P302" t="s">
        <v>114</v>
      </c>
      <c r="Q302" t="s">
        <v>114</v>
      </c>
      <c r="R302" t="s">
        <v>112</v>
      </c>
      <c r="S302" s="27">
        <f t="shared" si="94"/>
        <v>45943</v>
      </c>
      <c r="T302" s="60" t="s">
        <v>36</v>
      </c>
      <c r="U302" s="28">
        <v>-19.989999999999998</v>
      </c>
      <c r="V302" s="2">
        <v>3274.92</v>
      </c>
      <c r="W302" s="2">
        <v>-778.2</v>
      </c>
      <c r="X302" s="2">
        <v>9623.44</v>
      </c>
      <c r="Y302" s="29">
        <v>5175.79</v>
      </c>
      <c r="Z302" s="31">
        <f t="shared" si="90"/>
        <v>17275.960000000003</v>
      </c>
      <c r="AA302" s="32">
        <f t="shared" si="103"/>
        <v>19.989999999999998</v>
      </c>
      <c r="AB302" s="5">
        <f t="shared" si="103"/>
        <v>-3274.92</v>
      </c>
      <c r="AC302" s="5">
        <f t="shared" si="103"/>
        <v>778.2</v>
      </c>
      <c r="AD302" s="5">
        <f t="shared" si="95"/>
        <v>-9623.44</v>
      </c>
      <c r="AE302" s="33">
        <f t="shared" si="95"/>
        <v>-5175.79</v>
      </c>
      <c r="AF302" s="34">
        <f t="shared" si="95"/>
        <v>-17275.960000000003</v>
      </c>
      <c r="AG302" s="35">
        <f t="shared" si="104"/>
        <v>-1</v>
      </c>
      <c r="AH302" s="7">
        <f t="shared" si="104"/>
        <v>-1</v>
      </c>
      <c r="AI302" s="7">
        <f t="shared" si="104"/>
        <v>-1</v>
      </c>
      <c r="AJ302" s="7">
        <f t="shared" si="96"/>
        <v>-1</v>
      </c>
      <c r="AK302" s="36">
        <f t="shared" si="96"/>
        <v>-1</v>
      </c>
      <c r="AL302" s="37">
        <f t="shared" si="96"/>
        <v>-1</v>
      </c>
      <c r="AM302" s="2">
        <v>0</v>
      </c>
      <c r="AN302" s="2">
        <v>0</v>
      </c>
      <c r="AO302" s="2">
        <v>0</v>
      </c>
      <c r="AP302" s="2">
        <v>0</v>
      </c>
      <c r="AQ302" s="29">
        <v>0</v>
      </c>
      <c r="AR302" s="31">
        <f t="shared" si="91"/>
        <v>0</v>
      </c>
      <c r="AS302" s="2">
        <v>-19.989999999999998</v>
      </c>
      <c r="AT302" s="2">
        <v>664.16</v>
      </c>
      <c r="AU302" s="2">
        <v>-497.85</v>
      </c>
      <c r="AV302" s="2">
        <v>2932.26</v>
      </c>
      <c r="AW302" s="29">
        <v>1485.97</v>
      </c>
      <c r="AX302" s="31">
        <f t="shared" si="92"/>
        <v>4564.55</v>
      </c>
      <c r="AY302" s="5">
        <f t="shared" si="105"/>
        <v>19.989999999999998</v>
      </c>
      <c r="AZ302" s="5">
        <f t="shared" si="105"/>
        <v>-664.16</v>
      </c>
      <c r="BA302" s="5">
        <f t="shared" si="105"/>
        <v>497.85</v>
      </c>
      <c r="BB302" s="5">
        <f t="shared" si="97"/>
        <v>-2932.26</v>
      </c>
      <c r="BC302" s="33">
        <f t="shared" si="97"/>
        <v>-1485.97</v>
      </c>
      <c r="BD302" s="34">
        <f t="shared" si="97"/>
        <v>-4564.55</v>
      </c>
      <c r="BE302" s="7">
        <f t="shared" si="106"/>
        <v>-1</v>
      </c>
      <c r="BF302" s="7">
        <f t="shared" si="106"/>
        <v>-1</v>
      </c>
      <c r="BG302" s="7">
        <f t="shared" si="106"/>
        <v>-1</v>
      </c>
      <c r="BH302" s="7">
        <f t="shared" si="98"/>
        <v>-1</v>
      </c>
      <c r="BI302" s="36">
        <f t="shared" si="98"/>
        <v>-1</v>
      </c>
      <c r="BJ302" s="37">
        <f t="shared" si="98"/>
        <v>-1</v>
      </c>
      <c r="BK302" s="38">
        <f t="shared" si="107"/>
        <v>0</v>
      </c>
      <c r="BL302" s="38">
        <f t="shared" si="107"/>
        <v>0</v>
      </c>
      <c r="BM302" s="38">
        <f t="shared" si="107"/>
        <v>0</v>
      </c>
      <c r="BN302" s="38">
        <f t="shared" si="99"/>
        <v>0</v>
      </c>
      <c r="BO302" s="39">
        <f t="shared" si="99"/>
        <v>0</v>
      </c>
      <c r="BP302" s="40">
        <f t="shared" si="99"/>
        <v>0</v>
      </c>
      <c r="BQ302" s="38">
        <f t="shared" si="108"/>
        <v>1</v>
      </c>
      <c r="BR302" s="38">
        <f t="shared" si="108"/>
        <v>0.2028019005044398</v>
      </c>
      <c r="BS302" s="38">
        <f t="shared" si="108"/>
        <v>0.63974556669236704</v>
      </c>
      <c r="BT302" s="38">
        <f t="shared" si="100"/>
        <v>0.30469977471673332</v>
      </c>
      <c r="BU302" s="39">
        <f t="shared" si="100"/>
        <v>0.2871001335061894</v>
      </c>
      <c r="BV302" s="40">
        <f t="shared" si="100"/>
        <v>0.26421397132199886</v>
      </c>
      <c r="BW302" s="38">
        <f t="shared" si="109"/>
        <v>-1</v>
      </c>
      <c r="BX302" s="38">
        <f t="shared" si="109"/>
        <v>-0.2028019005044398</v>
      </c>
      <c r="BY302" s="38">
        <f t="shared" si="109"/>
        <v>-0.63974556669236704</v>
      </c>
      <c r="BZ302" s="38">
        <f t="shared" si="101"/>
        <v>-0.30469977471673332</v>
      </c>
      <c r="CA302" s="39">
        <f t="shared" si="101"/>
        <v>-0.2871001335061894</v>
      </c>
      <c r="CB302" s="40">
        <f t="shared" si="101"/>
        <v>-0.26421397132199886</v>
      </c>
      <c r="CC302" s="2">
        <f t="shared" si="110"/>
        <v>-10000</v>
      </c>
      <c r="CD302" s="2">
        <f t="shared" si="110"/>
        <v>-2028.019005044398</v>
      </c>
      <c r="CE302" s="2">
        <f t="shared" si="110"/>
        <v>-6397.4556669236708</v>
      </c>
      <c r="CF302" s="2">
        <f t="shared" si="102"/>
        <v>-3046.9977471673333</v>
      </c>
      <c r="CG302" s="29">
        <f t="shared" si="102"/>
        <v>-2871.0013350618942</v>
      </c>
      <c r="CH302" s="31">
        <f t="shared" si="102"/>
        <v>-2642.1397132199886</v>
      </c>
      <c r="CI302" s="40">
        <f>IFERROR(M302/'Class Sum-WR'!M302,0)</f>
        <v>0</v>
      </c>
    </row>
    <row r="303" spans="1:87" hidden="1" outlineLevel="1" x14ac:dyDescent="0.2">
      <c r="A303" t="s">
        <v>46</v>
      </c>
      <c r="B303" t="s">
        <v>46</v>
      </c>
      <c r="C303" t="s">
        <v>114</v>
      </c>
      <c r="D303" t="s">
        <v>114</v>
      </c>
      <c r="E303" t="s">
        <v>112</v>
      </c>
      <c r="F303" s="27">
        <f t="shared" si="93"/>
        <v>46308</v>
      </c>
      <c r="G303" s="60" t="s">
        <v>37</v>
      </c>
      <c r="H303" s="28">
        <v>0</v>
      </c>
      <c r="I303" s="2">
        <v>0</v>
      </c>
      <c r="J303" s="2">
        <v>0</v>
      </c>
      <c r="K303" s="2">
        <v>0</v>
      </c>
      <c r="L303" s="29">
        <v>0</v>
      </c>
      <c r="M303" s="30">
        <f t="shared" si="89"/>
        <v>0</v>
      </c>
      <c r="N303" t="s">
        <v>49</v>
      </c>
      <c r="O303" t="s">
        <v>49</v>
      </c>
      <c r="P303" t="s">
        <v>114</v>
      </c>
      <c r="Q303" t="s">
        <v>114</v>
      </c>
      <c r="R303" t="s">
        <v>112</v>
      </c>
      <c r="S303" s="27">
        <f t="shared" si="94"/>
        <v>45944</v>
      </c>
      <c r="T303" s="60" t="s">
        <v>37</v>
      </c>
      <c r="U303" s="28">
        <v>0</v>
      </c>
      <c r="V303" s="2">
        <v>3662.55</v>
      </c>
      <c r="W303" s="2">
        <v>161.49</v>
      </c>
      <c r="X303" s="2">
        <v>8590.81</v>
      </c>
      <c r="Y303" s="29">
        <v>4703.2</v>
      </c>
      <c r="Z303" s="31">
        <f t="shared" si="90"/>
        <v>17118.05</v>
      </c>
      <c r="AA303" s="32">
        <f t="shared" si="103"/>
        <v>0</v>
      </c>
      <c r="AB303" s="5">
        <f t="shared" si="103"/>
        <v>-3662.55</v>
      </c>
      <c r="AC303" s="5">
        <f t="shared" si="103"/>
        <v>-161.49</v>
      </c>
      <c r="AD303" s="5">
        <f t="shared" si="95"/>
        <v>-8590.81</v>
      </c>
      <c r="AE303" s="33">
        <f t="shared" si="95"/>
        <v>-4703.2</v>
      </c>
      <c r="AF303" s="34">
        <f t="shared" si="95"/>
        <v>-17118.05</v>
      </c>
      <c r="AG303" s="35" t="e">
        <f t="shared" si="104"/>
        <v>#DIV/0!</v>
      </c>
      <c r="AH303" s="7">
        <f t="shared" si="104"/>
        <v>-1</v>
      </c>
      <c r="AI303" s="7">
        <f t="shared" si="104"/>
        <v>-1</v>
      </c>
      <c r="AJ303" s="7">
        <f t="shared" si="96"/>
        <v>-1</v>
      </c>
      <c r="AK303" s="36">
        <f t="shared" si="96"/>
        <v>-1</v>
      </c>
      <c r="AL303" s="37">
        <f t="shared" si="96"/>
        <v>-1</v>
      </c>
      <c r="AM303" s="2">
        <v>0</v>
      </c>
      <c r="AN303" s="2">
        <v>0</v>
      </c>
      <c r="AO303" s="2">
        <v>0</v>
      </c>
      <c r="AP303" s="2">
        <v>0</v>
      </c>
      <c r="AQ303" s="29">
        <v>0</v>
      </c>
      <c r="AR303" s="31">
        <f t="shared" si="91"/>
        <v>0</v>
      </c>
      <c r="AS303" s="2">
        <v>0</v>
      </c>
      <c r="AT303" s="2">
        <v>665.63</v>
      </c>
      <c r="AU303" s="2">
        <v>65.23</v>
      </c>
      <c r="AV303" s="2">
        <v>2699.79</v>
      </c>
      <c r="AW303" s="29">
        <v>1279.9100000000001</v>
      </c>
      <c r="AX303" s="31">
        <f t="shared" si="92"/>
        <v>4710.5600000000004</v>
      </c>
      <c r="AY303" s="5">
        <f t="shared" si="105"/>
        <v>0</v>
      </c>
      <c r="AZ303" s="5">
        <f t="shared" si="105"/>
        <v>-665.63</v>
      </c>
      <c r="BA303" s="5">
        <f t="shared" si="105"/>
        <v>-65.23</v>
      </c>
      <c r="BB303" s="5">
        <f t="shared" si="97"/>
        <v>-2699.79</v>
      </c>
      <c r="BC303" s="33">
        <f t="shared" si="97"/>
        <v>-1279.9100000000001</v>
      </c>
      <c r="BD303" s="34">
        <f t="shared" si="97"/>
        <v>-4710.5600000000004</v>
      </c>
      <c r="BE303" s="7" t="e">
        <f t="shared" si="106"/>
        <v>#DIV/0!</v>
      </c>
      <c r="BF303" s="7">
        <f t="shared" si="106"/>
        <v>-1</v>
      </c>
      <c r="BG303" s="7">
        <f t="shared" si="106"/>
        <v>-1</v>
      </c>
      <c r="BH303" s="7">
        <f t="shared" si="98"/>
        <v>-1</v>
      </c>
      <c r="BI303" s="36">
        <f t="shared" si="98"/>
        <v>-1</v>
      </c>
      <c r="BJ303" s="37">
        <f t="shared" si="98"/>
        <v>-1</v>
      </c>
      <c r="BK303" s="38">
        <f t="shared" si="107"/>
        <v>0</v>
      </c>
      <c r="BL303" s="38">
        <f t="shared" si="107"/>
        <v>0</v>
      </c>
      <c r="BM303" s="38">
        <f t="shared" si="107"/>
        <v>0</v>
      </c>
      <c r="BN303" s="38">
        <f t="shared" si="99"/>
        <v>0</v>
      </c>
      <c r="BO303" s="39">
        <f t="shared" si="99"/>
        <v>0</v>
      </c>
      <c r="BP303" s="40">
        <f t="shared" si="99"/>
        <v>0</v>
      </c>
      <c r="BQ303" s="38">
        <f t="shared" si="108"/>
        <v>0</v>
      </c>
      <c r="BR303" s="38">
        <f t="shared" si="108"/>
        <v>0.18173949843688139</v>
      </c>
      <c r="BS303" s="38">
        <f t="shared" si="108"/>
        <v>0.4039259396866679</v>
      </c>
      <c r="BT303" s="38">
        <f t="shared" si="100"/>
        <v>0.31426489469561081</v>
      </c>
      <c r="BU303" s="39">
        <f t="shared" si="100"/>
        <v>0.272135992515734</v>
      </c>
      <c r="BV303" s="40">
        <f t="shared" si="100"/>
        <v>0.27518087632645077</v>
      </c>
      <c r="BW303" s="38">
        <f t="shared" si="109"/>
        <v>0</v>
      </c>
      <c r="BX303" s="38">
        <f t="shared" si="109"/>
        <v>-0.18173949843688139</v>
      </c>
      <c r="BY303" s="38">
        <f t="shared" si="109"/>
        <v>-0.4039259396866679</v>
      </c>
      <c r="BZ303" s="38">
        <f t="shared" si="101"/>
        <v>-0.31426489469561081</v>
      </c>
      <c r="CA303" s="39">
        <f t="shared" si="101"/>
        <v>-0.272135992515734</v>
      </c>
      <c r="CB303" s="40">
        <f t="shared" si="101"/>
        <v>-0.27518087632645077</v>
      </c>
      <c r="CC303" s="2">
        <f t="shared" si="110"/>
        <v>0</v>
      </c>
      <c r="CD303" s="2">
        <f t="shared" si="110"/>
        <v>-1817.394984368814</v>
      </c>
      <c r="CE303" s="2">
        <f t="shared" si="110"/>
        <v>-4039.2593968666788</v>
      </c>
      <c r="CF303" s="2">
        <f t="shared" si="102"/>
        <v>-3142.6489469561079</v>
      </c>
      <c r="CG303" s="29">
        <f t="shared" si="102"/>
        <v>-2721.3599251573401</v>
      </c>
      <c r="CH303" s="31">
        <f t="shared" si="102"/>
        <v>-2751.8087632645079</v>
      </c>
      <c r="CI303" s="40">
        <f>IFERROR(M303/'Class Sum-WR'!M303,0)</f>
        <v>0</v>
      </c>
    </row>
    <row r="304" spans="1:87" hidden="1" outlineLevel="1" x14ac:dyDescent="0.2">
      <c r="A304" t="s">
        <v>46</v>
      </c>
      <c r="B304" t="s">
        <v>46</v>
      </c>
      <c r="C304" t="s">
        <v>114</v>
      </c>
      <c r="D304" t="s">
        <v>114</v>
      </c>
      <c r="E304" t="s">
        <v>112</v>
      </c>
      <c r="F304" s="27">
        <f t="shared" si="93"/>
        <v>46309</v>
      </c>
      <c r="G304" s="60" t="s">
        <v>38</v>
      </c>
      <c r="H304" s="28">
        <v>0</v>
      </c>
      <c r="I304" s="2">
        <v>0</v>
      </c>
      <c r="J304" s="2">
        <v>0</v>
      </c>
      <c r="K304" s="2">
        <v>0</v>
      </c>
      <c r="L304" s="29">
        <v>0</v>
      </c>
      <c r="M304" s="30">
        <f t="shared" si="89"/>
        <v>0</v>
      </c>
      <c r="N304" t="s">
        <v>49</v>
      </c>
      <c r="O304" t="s">
        <v>49</v>
      </c>
      <c r="P304" t="s">
        <v>114</v>
      </c>
      <c r="Q304" t="s">
        <v>114</v>
      </c>
      <c r="R304" t="s">
        <v>112</v>
      </c>
      <c r="S304" s="27">
        <f t="shared" si="94"/>
        <v>45945</v>
      </c>
      <c r="T304" s="60" t="s">
        <v>38</v>
      </c>
      <c r="U304" s="28">
        <v>0</v>
      </c>
      <c r="V304" s="2">
        <v>3756.76</v>
      </c>
      <c r="W304" s="2">
        <v>346.77</v>
      </c>
      <c r="X304" s="2">
        <v>8395.02</v>
      </c>
      <c r="Y304" s="29">
        <v>9616.0400000000009</v>
      </c>
      <c r="Z304" s="31">
        <f t="shared" si="90"/>
        <v>22114.590000000004</v>
      </c>
      <c r="AA304" s="32">
        <f t="shared" si="103"/>
        <v>0</v>
      </c>
      <c r="AB304" s="5">
        <f t="shared" si="103"/>
        <v>-3756.76</v>
      </c>
      <c r="AC304" s="5">
        <f t="shared" si="103"/>
        <v>-346.77</v>
      </c>
      <c r="AD304" s="5">
        <f t="shared" si="95"/>
        <v>-8395.02</v>
      </c>
      <c r="AE304" s="33">
        <f t="shared" si="95"/>
        <v>-9616.0400000000009</v>
      </c>
      <c r="AF304" s="34">
        <f t="shared" si="95"/>
        <v>-22114.590000000004</v>
      </c>
      <c r="AG304" s="35" t="e">
        <f t="shared" si="104"/>
        <v>#DIV/0!</v>
      </c>
      <c r="AH304" s="7">
        <f t="shared" si="104"/>
        <v>-1</v>
      </c>
      <c r="AI304" s="7">
        <f t="shared" si="104"/>
        <v>-1</v>
      </c>
      <c r="AJ304" s="7">
        <f t="shared" si="96"/>
        <v>-1</v>
      </c>
      <c r="AK304" s="36">
        <f t="shared" si="96"/>
        <v>-1</v>
      </c>
      <c r="AL304" s="37">
        <f t="shared" si="96"/>
        <v>-1</v>
      </c>
      <c r="AM304" s="2">
        <v>0</v>
      </c>
      <c r="AN304" s="2">
        <v>0</v>
      </c>
      <c r="AO304" s="2">
        <v>0</v>
      </c>
      <c r="AP304" s="2">
        <v>0</v>
      </c>
      <c r="AQ304" s="29">
        <v>0</v>
      </c>
      <c r="AR304" s="31">
        <f t="shared" si="91"/>
        <v>0</v>
      </c>
      <c r="AS304" s="2">
        <v>0</v>
      </c>
      <c r="AT304" s="2">
        <v>716.81</v>
      </c>
      <c r="AU304" s="2">
        <v>231.49</v>
      </c>
      <c r="AV304" s="2">
        <v>2669.72</v>
      </c>
      <c r="AW304" s="29">
        <v>2906.42</v>
      </c>
      <c r="AX304" s="31">
        <f t="shared" si="92"/>
        <v>6524.44</v>
      </c>
      <c r="AY304" s="5">
        <f t="shared" si="105"/>
        <v>0</v>
      </c>
      <c r="AZ304" s="5">
        <f t="shared" si="105"/>
        <v>-716.81</v>
      </c>
      <c r="BA304" s="5">
        <f t="shared" si="105"/>
        <v>-231.49</v>
      </c>
      <c r="BB304" s="5">
        <f t="shared" si="97"/>
        <v>-2669.72</v>
      </c>
      <c r="BC304" s="33">
        <f t="shared" si="97"/>
        <v>-2906.42</v>
      </c>
      <c r="BD304" s="34">
        <f t="shared" si="97"/>
        <v>-6524.44</v>
      </c>
      <c r="BE304" s="7" t="e">
        <f t="shared" si="106"/>
        <v>#DIV/0!</v>
      </c>
      <c r="BF304" s="7">
        <f t="shared" si="106"/>
        <v>-1</v>
      </c>
      <c r="BG304" s="7">
        <f t="shared" si="106"/>
        <v>-1</v>
      </c>
      <c r="BH304" s="7">
        <f t="shared" si="98"/>
        <v>-1</v>
      </c>
      <c r="BI304" s="36">
        <f t="shared" si="98"/>
        <v>-1</v>
      </c>
      <c r="BJ304" s="37">
        <f t="shared" si="98"/>
        <v>-1</v>
      </c>
      <c r="BK304" s="38">
        <f t="shared" si="107"/>
        <v>0</v>
      </c>
      <c r="BL304" s="38">
        <f t="shared" si="107"/>
        <v>0</v>
      </c>
      <c r="BM304" s="38">
        <f t="shared" si="107"/>
        <v>0</v>
      </c>
      <c r="BN304" s="38">
        <f t="shared" si="99"/>
        <v>0</v>
      </c>
      <c r="BO304" s="39">
        <f t="shared" si="99"/>
        <v>0</v>
      </c>
      <c r="BP304" s="40">
        <f t="shared" si="99"/>
        <v>0</v>
      </c>
      <c r="BQ304" s="38">
        <f t="shared" si="108"/>
        <v>0</v>
      </c>
      <c r="BR304" s="38">
        <f t="shared" si="108"/>
        <v>0.19080537484428067</v>
      </c>
      <c r="BS304" s="38">
        <f t="shared" si="108"/>
        <v>0.6675606309657699</v>
      </c>
      <c r="BT304" s="38">
        <f t="shared" si="100"/>
        <v>0.31801234541430512</v>
      </c>
      <c r="BU304" s="39">
        <f t="shared" si="100"/>
        <v>0.30224707883910629</v>
      </c>
      <c r="BV304" s="40">
        <f t="shared" si="100"/>
        <v>0.29502875703325265</v>
      </c>
      <c r="BW304" s="38">
        <f t="shared" si="109"/>
        <v>0</v>
      </c>
      <c r="BX304" s="38">
        <f t="shared" si="109"/>
        <v>-0.19080537484428067</v>
      </c>
      <c r="BY304" s="38">
        <f t="shared" si="109"/>
        <v>-0.6675606309657699</v>
      </c>
      <c r="BZ304" s="38">
        <f t="shared" si="101"/>
        <v>-0.31801234541430512</v>
      </c>
      <c r="CA304" s="39">
        <f t="shared" si="101"/>
        <v>-0.30224707883910629</v>
      </c>
      <c r="CB304" s="40">
        <f t="shared" si="101"/>
        <v>-0.29502875703325265</v>
      </c>
      <c r="CC304" s="2">
        <f t="shared" si="110"/>
        <v>0</v>
      </c>
      <c r="CD304" s="2">
        <f t="shared" si="110"/>
        <v>-1908.0537484428066</v>
      </c>
      <c r="CE304" s="2">
        <f t="shared" si="110"/>
        <v>-6675.6063096576991</v>
      </c>
      <c r="CF304" s="2">
        <f t="shared" si="102"/>
        <v>-3180.1234541430513</v>
      </c>
      <c r="CG304" s="29">
        <f t="shared" si="102"/>
        <v>-3022.4707883910628</v>
      </c>
      <c r="CH304" s="31">
        <f t="shared" si="102"/>
        <v>-2950.2875703325267</v>
      </c>
      <c r="CI304" s="40">
        <f>IFERROR(M304/'Class Sum-WR'!M304,0)</f>
        <v>0</v>
      </c>
    </row>
    <row r="305" spans="1:87" hidden="1" outlineLevel="1" x14ac:dyDescent="0.2">
      <c r="A305" t="s">
        <v>46</v>
      </c>
      <c r="B305" t="s">
        <v>46</v>
      </c>
      <c r="C305" t="s">
        <v>114</v>
      </c>
      <c r="D305" t="s">
        <v>114</v>
      </c>
      <c r="E305" t="s">
        <v>112</v>
      </c>
      <c r="F305" s="27">
        <f t="shared" si="93"/>
        <v>46310</v>
      </c>
      <c r="G305" s="60" t="s">
        <v>39</v>
      </c>
      <c r="H305" s="28">
        <v>0</v>
      </c>
      <c r="I305" s="2">
        <v>0</v>
      </c>
      <c r="J305" s="2">
        <v>0</v>
      </c>
      <c r="K305" s="2">
        <v>0</v>
      </c>
      <c r="L305" s="29">
        <v>0</v>
      </c>
      <c r="M305" s="30">
        <f t="shared" si="89"/>
        <v>0</v>
      </c>
      <c r="N305" t="s">
        <v>49</v>
      </c>
      <c r="O305" t="s">
        <v>49</v>
      </c>
      <c r="P305" t="s">
        <v>114</v>
      </c>
      <c r="Q305" t="s">
        <v>114</v>
      </c>
      <c r="R305" t="s">
        <v>112</v>
      </c>
      <c r="S305" s="27">
        <f t="shared" si="94"/>
        <v>45946</v>
      </c>
      <c r="T305" s="60" t="s">
        <v>39</v>
      </c>
      <c r="U305" s="28">
        <v>0</v>
      </c>
      <c r="V305" s="2">
        <v>4571.24</v>
      </c>
      <c r="W305" s="2">
        <v>169.04</v>
      </c>
      <c r="X305" s="2">
        <v>10264.32</v>
      </c>
      <c r="Y305" s="29">
        <v>7175.88</v>
      </c>
      <c r="Z305" s="31">
        <f t="shared" si="90"/>
        <v>22180.48</v>
      </c>
      <c r="AA305" s="32">
        <f t="shared" si="103"/>
        <v>0</v>
      </c>
      <c r="AB305" s="5">
        <f t="shared" si="103"/>
        <v>-4571.24</v>
      </c>
      <c r="AC305" s="5">
        <f t="shared" si="103"/>
        <v>-169.04</v>
      </c>
      <c r="AD305" s="5">
        <f t="shared" si="95"/>
        <v>-10264.32</v>
      </c>
      <c r="AE305" s="33">
        <f t="shared" si="95"/>
        <v>-7175.88</v>
      </c>
      <c r="AF305" s="34">
        <f t="shared" si="95"/>
        <v>-22180.48</v>
      </c>
      <c r="AG305" s="35" t="e">
        <f t="shared" si="104"/>
        <v>#DIV/0!</v>
      </c>
      <c r="AH305" s="7">
        <f t="shared" si="104"/>
        <v>-1</v>
      </c>
      <c r="AI305" s="7">
        <f t="shared" si="104"/>
        <v>-1</v>
      </c>
      <c r="AJ305" s="7">
        <f t="shared" si="96"/>
        <v>-1</v>
      </c>
      <c r="AK305" s="36">
        <f t="shared" si="96"/>
        <v>-1</v>
      </c>
      <c r="AL305" s="37">
        <f t="shared" si="96"/>
        <v>-1</v>
      </c>
      <c r="AM305" s="2">
        <v>0</v>
      </c>
      <c r="AN305" s="2">
        <v>0</v>
      </c>
      <c r="AO305" s="2">
        <v>0</v>
      </c>
      <c r="AP305" s="2">
        <v>0</v>
      </c>
      <c r="AQ305" s="29">
        <v>0</v>
      </c>
      <c r="AR305" s="31">
        <f t="shared" si="91"/>
        <v>0</v>
      </c>
      <c r="AS305" s="2">
        <v>0</v>
      </c>
      <c r="AT305" s="2">
        <v>959.59</v>
      </c>
      <c r="AU305" s="2">
        <v>74.61</v>
      </c>
      <c r="AV305" s="2">
        <v>3133.92</v>
      </c>
      <c r="AW305" s="29">
        <v>2118.89</v>
      </c>
      <c r="AX305" s="31">
        <f t="shared" si="92"/>
        <v>6287.01</v>
      </c>
      <c r="AY305" s="5">
        <f t="shared" si="105"/>
        <v>0</v>
      </c>
      <c r="AZ305" s="5">
        <f t="shared" si="105"/>
        <v>-959.59</v>
      </c>
      <c r="BA305" s="5">
        <f t="shared" si="105"/>
        <v>-74.61</v>
      </c>
      <c r="BB305" s="5">
        <f t="shared" si="97"/>
        <v>-3133.92</v>
      </c>
      <c r="BC305" s="33">
        <f t="shared" si="97"/>
        <v>-2118.89</v>
      </c>
      <c r="BD305" s="34">
        <f t="shared" si="97"/>
        <v>-6287.01</v>
      </c>
      <c r="BE305" s="7" t="e">
        <f t="shared" si="106"/>
        <v>#DIV/0!</v>
      </c>
      <c r="BF305" s="7">
        <f t="shared" si="106"/>
        <v>-1</v>
      </c>
      <c r="BG305" s="7">
        <f t="shared" si="106"/>
        <v>-1</v>
      </c>
      <c r="BH305" s="7">
        <f t="shared" si="98"/>
        <v>-1</v>
      </c>
      <c r="BI305" s="36">
        <f t="shared" si="98"/>
        <v>-1</v>
      </c>
      <c r="BJ305" s="37">
        <f t="shared" si="98"/>
        <v>-1</v>
      </c>
      <c r="BK305" s="38">
        <f t="shared" si="107"/>
        <v>0</v>
      </c>
      <c r="BL305" s="38">
        <f t="shared" si="107"/>
        <v>0</v>
      </c>
      <c r="BM305" s="38">
        <f t="shared" si="107"/>
        <v>0</v>
      </c>
      <c r="BN305" s="38">
        <f t="shared" si="99"/>
        <v>0</v>
      </c>
      <c r="BO305" s="39">
        <f t="shared" si="99"/>
        <v>0</v>
      </c>
      <c r="BP305" s="40">
        <f t="shared" si="99"/>
        <v>0</v>
      </c>
      <c r="BQ305" s="38">
        <f t="shared" si="108"/>
        <v>0</v>
      </c>
      <c r="BR305" s="38">
        <f t="shared" si="108"/>
        <v>0.20991897165758089</v>
      </c>
      <c r="BS305" s="38">
        <f t="shared" si="108"/>
        <v>0.4413748225272125</v>
      </c>
      <c r="BT305" s="38">
        <f t="shared" si="100"/>
        <v>0.30532173587729144</v>
      </c>
      <c r="BU305" s="39">
        <f t="shared" si="100"/>
        <v>0.29527946398211785</v>
      </c>
      <c r="BV305" s="40">
        <f t="shared" si="100"/>
        <v>0.28344787849496494</v>
      </c>
      <c r="BW305" s="38">
        <f t="shared" si="109"/>
        <v>0</v>
      </c>
      <c r="BX305" s="38">
        <f t="shared" si="109"/>
        <v>-0.20991897165758089</v>
      </c>
      <c r="BY305" s="38">
        <f t="shared" si="109"/>
        <v>-0.4413748225272125</v>
      </c>
      <c r="BZ305" s="38">
        <f t="shared" si="101"/>
        <v>-0.30532173587729144</v>
      </c>
      <c r="CA305" s="39">
        <f t="shared" si="101"/>
        <v>-0.29527946398211785</v>
      </c>
      <c r="CB305" s="40">
        <f t="shared" si="101"/>
        <v>-0.28344787849496494</v>
      </c>
      <c r="CC305" s="2">
        <f t="shared" si="110"/>
        <v>0</v>
      </c>
      <c r="CD305" s="2">
        <f t="shared" si="110"/>
        <v>-2099.1897165758087</v>
      </c>
      <c r="CE305" s="2">
        <f t="shared" si="110"/>
        <v>-4413.7482252721247</v>
      </c>
      <c r="CF305" s="2">
        <f t="shared" si="102"/>
        <v>-3053.2173587729144</v>
      </c>
      <c r="CG305" s="29">
        <f t="shared" si="102"/>
        <v>-2952.7946398211784</v>
      </c>
      <c r="CH305" s="31">
        <f t="shared" si="102"/>
        <v>-2834.4787849496493</v>
      </c>
      <c r="CI305" s="40">
        <f>IFERROR(M305/'Class Sum-WR'!M305,0)</f>
        <v>0</v>
      </c>
    </row>
    <row r="306" spans="1:87" hidden="1" outlineLevel="1" x14ac:dyDescent="0.2">
      <c r="A306" t="s">
        <v>46</v>
      </c>
      <c r="B306" t="s">
        <v>46</v>
      </c>
      <c r="C306" t="s">
        <v>114</v>
      </c>
      <c r="D306" t="s">
        <v>114</v>
      </c>
      <c r="E306" t="s">
        <v>112</v>
      </c>
      <c r="F306" s="27">
        <f t="shared" si="93"/>
        <v>46311</v>
      </c>
      <c r="G306" s="60" t="s">
        <v>40</v>
      </c>
      <c r="H306" s="28">
        <v>0</v>
      </c>
      <c r="I306" s="2">
        <v>0</v>
      </c>
      <c r="J306" s="2">
        <v>0</v>
      </c>
      <c r="K306" s="2">
        <v>0</v>
      </c>
      <c r="L306" s="29">
        <v>0</v>
      </c>
      <c r="M306" s="30">
        <f t="shared" si="89"/>
        <v>0</v>
      </c>
      <c r="N306" t="s">
        <v>49</v>
      </c>
      <c r="O306" t="s">
        <v>49</v>
      </c>
      <c r="P306" t="s">
        <v>114</v>
      </c>
      <c r="Q306" t="s">
        <v>114</v>
      </c>
      <c r="R306" t="s">
        <v>112</v>
      </c>
      <c r="S306" s="27">
        <f t="shared" si="94"/>
        <v>45947</v>
      </c>
      <c r="T306" s="60" t="s">
        <v>40</v>
      </c>
      <c r="U306" s="28">
        <v>0</v>
      </c>
      <c r="V306" s="2">
        <v>10056.23</v>
      </c>
      <c r="W306" s="2">
        <v>367.27</v>
      </c>
      <c r="X306" s="2">
        <v>19616.759999999998</v>
      </c>
      <c r="Y306" s="29">
        <v>12102.67</v>
      </c>
      <c r="Z306" s="31">
        <f t="shared" si="90"/>
        <v>42142.93</v>
      </c>
      <c r="AA306" s="32">
        <f t="shared" si="103"/>
        <v>0</v>
      </c>
      <c r="AB306" s="5">
        <f t="shared" si="103"/>
        <v>-10056.23</v>
      </c>
      <c r="AC306" s="5">
        <f t="shared" si="103"/>
        <v>-367.27</v>
      </c>
      <c r="AD306" s="5">
        <f t="shared" si="95"/>
        <v>-19616.759999999998</v>
      </c>
      <c r="AE306" s="33">
        <f t="shared" si="95"/>
        <v>-12102.67</v>
      </c>
      <c r="AF306" s="34">
        <f t="shared" si="95"/>
        <v>-42142.93</v>
      </c>
      <c r="AG306" s="35" t="e">
        <f t="shared" si="104"/>
        <v>#DIV/0!</v>
      </c>
      <c r="AH306" s="7">
        <f t="shared" si="104"/>
        <v>-1</v>
      </c>
      <c r="AI306" s="7">
        <f t="shared" si="104"/>
        <v>-1</v>
      </c>
      <c r="AJ306" s="7">
        <f t="shared" si="96"/>
        <v>-1</v>
      </c>
      <c r="AK306" s="36">
        <f t="shared" si="96"/>
        <v>-1</v>
      </c>
      <c r="AL306" s="37">
        <f t="shared" si="96"/>
        <v>-1</v>
      </c>
      <c r="AM306" s="2">
        <v>0</v>
      </c>
      <c r="AN306" s="2">
        <v>0</v>
      </c>
      <c r="AO306" s="2">
        <v>0</v>
      </c>
      <c r="AP306" s="2">
        <v>0</v>
      </c>
      <c r="AQ306" s="29">
        <v>0</v>
      </c>
      <c r="AR306" s="31">
        <f t="shared" si="91"/>
        <v>0</v>
      </c>
      <c r="AS306" s="2">
        <v>0</v>
      </c>
      <c r="AT306" s="2">
        <v>2082.42</v>
      </c>
      <c r="AU306" s="2">
        <v>101.4</v>
      </c>
      <c r="AV306" s="2">
        <v>6012.28</v>
      </c>
      <c r="AW306" s="29">
        <v>3603.57</v>
      </c>
      <c r="AX306" s="31">
        <f t="shared" si="92"/>
        <v>11799.67</v>
      </c>
      <c r="AY306" s="5">
        <f t="shared" si="105"/>
        <v>0</v>
      </c>
      <c r="AZ306" s="5">
        <f t="shared" si="105"/>
        <v>-2082.42</v>
      </c>
      <c r="BA306" s="5">
        <f t="shared" si="105"/>
        <v>-101.4</v>
      </c>
      <c r="BB306" s="5">
        <f t="shared" si="97"/>
        <v>-6012.28</v>
      </c>
      <c r="BC306" s="33">
        <f t="shared" si="97"/>
        <v>-3603.57</v>
      </c>
      <c r="BD306" s="34">
        <f t="shared" si="97"/>
        <v>-11799.67</v>
      </c>
      <c r="BE306" s="7" t="e">
        <f t="shared" si="106"/>
        <v>#DIV/0!</v>
      </c>
      <c r="BF306" s="7">
        <f t="shared" si="106"/>
        <v>-1</v>
      </c>
      <c r="BG306" s="7">
        <f t="shared" si="106"/>
        <v>-1</v>
      </c>
      <c r="BH306" s="7">
        <f t="shared" si="98"/>
        <v>-1</v>
      </c>
      <c r="BI306" s="36">
        <f t="shared" si="98"/>
        <v>-1</v>
      </c>
      <c r="BJ306" s="37">
        <f t="shared" si="98"/>
        <v>-1</v>
      </c>
      <c r="BK306" s="38">
        <f t="shared" si="107"/>
        <v>0</v>
      </c>
      <c r="BL306" s="38">
        <f t="shared" si="107"/>
        <v>0</v>
      </c>
      <c r="BM306" s="38">
        <f t="shared" si="107"/>
        <v>0</v>
      </c>
      <c r="BN306" s="38">
        <f t="shared" si="99"/>
        <v>0</v>
      </c>
      <c r="BO306" s="39">
        <f t="shared" si="99"/>
        <v>0</v>
      </c>
      <c r="BP306" s="40">
        <f t="shared" si="99"/>
        <v>0</v>
      </c>
      <c r="BQ306" s="38">
        <f t="shared" si="108"/>
        <v>0</v>
      </c>
      <c r="BR306" s="38">
        <f t="shared" si="108"/>
        <v>0.2070776026403533</v>
      </c>
      <c r="BS306" s="38">
        <f t="shared" si="108"/>
        <v>0.27609115909276555</v>
      </c>
      <c r="BT306" s="38">
        <f t="shared" si="100"/>
        <v>0.30648690201643902</v>
      </c>
      <c r="BU306" s="39">
        <f t="shared" si="100"/>
        <v>0.29775000061969797</v>
      </c>
      <c r="BV306" s="40">
        <f t="shared" si="100"/>
        <v>0.27999168543810316</v>
      </c>
      <c r="BW306" s="38">
        <f t="shared" si="109"/>
        <v>0</v>
      </c>
      <c r="BX306" s="38">
        <f t="shared" si="109"/>
        <v>-0.2070776026403533</v>
      </c>
      <c r="BY306" s="38">
        <f t="shared" si="109"/>
        <v>-0.27609115909276555</v>
      </c>
      <c r="BZ306" s="38">
        <f t="shared" si="101"/>
        <v>-0.30648690201643902</v>
      </c>
      <c r="CA306" s="39">
        <f t="shared" si="101"/>
        <v>-0.29775000061969797</v>
      </c>
      <c r="CB306" s="40">
        <f t="shared" si="101"/>
        <v>-0.27999168543810316</v>
      </c>
      <c r="CC306" s="2">
        <f t="shared" si="110"/>
        <v>0</v>
      </c>
      <c r="CD306" s="2">
        <f t="shared" si="110"/>
        <v>-2070.7760264035328</v>
      </c>
      <c r="CE306" s="2">
        <f t="shared" si="110"/>
        <v>-2760.9115909276557</v>
      </c>
      <c r="CF306" s="2">
        <f t="shared" si="102"/>
        <v>-3064.8690201643903</v>
      </c>
      <c r="CG306" s="29">
        <f t="shared" si="102"/>
        <v>-2977.5000061969799</v>
      </c>
      <c r="CH306" s="31">
        <f t="shared" si="102"/>
        <v>-2799.9168543810315</v>
      </c>
      <c r="CI306" s="40">
        <f>IFERROR(M306/'Class Sum-WR'!M306,0)</f>
        <v>0</v>
      </c>
    </row>
    <row r="307" spans="1:87" ht="13.5" hidden="1" outlineLevel="1" thickBot="1" x14ac:dyDescent="0.25">
      <c r="A307" t="s">
        <v>46</v>
      </c>
      <c r="B307" t="s">
        <v>46</v>
      </c>
      <c r="C307" t="s">
        <v>114</v>
      </c>
      <c r="D307" t="s">
        <v>114</v>
      </c>
      <c r="E307" t="s">
        <v>112</v>
      </c>
      <c r="F307" s="41">
        <f t="shared" si="93"/>
        <v>46312</v>
      </c>
      <c r="G307" s="61" t="s">
        <v>41</v>
      </c>
      <c r="H307" s="43">
        <v>0</v>
      </c>
      <c r="I307" s="44">
        <v>0</v>
      </c>
      <c r="J307" s="44">
        <v>0</v>
      </c>
      <c r="K307" s="44">
        <v>0</v>
      </c>
      <c r="L307" s="45">
        <v>0</v>
      </c>
      <c r="M307" s="46">
        <f t="shared" si="89"/>
        <v>0</v>
      </c>
      <c r="N307" t="s">
        <v>49</v>
      </c>
      <c r="O307" t="s">
        <v>49</v>
      </c>
      <c r="P307" t="s">
        <v>114</v>
      </c>
      <c r="Q307" t="s">
        <v>114</v>
      </c>
      <c r="R307" t="s">
        <v>112</v>
      </c>
      <c r="S307" s="41">
        <f t="shared" si="94"/>
        <v>45948</v>
      </c>
      <c r="T307" s="61" t="s">
        <v>41</v>
      </c>
      <c r="U307" s="43">
        <v>19.989999999999998</v>
      </c>
      <c r="V307" s="44">
        <v>10990.29</v>
      </c>
      <c r="W307" s="44">
        <v>778.46</v>
      </c>
      <c r="X307" s="44">
        <v>21140.880000000001</v>
      </c>
      <c r="Y307" s="45">
        <v>10989.68</v>
      </c>
      <c r="Z307" s="47">
        <f t="shared" si="90"/>
        <v>43919.3</v>
      </c>
      <c r="AA307" s="48">
        <f t="shared" si="103"/>
        <v>-19.989999999999998</v>
      </c>
      <c r="AB307" s="49">
        <f t="shared" si="103"/>
        <v>-10990.29</v>
      </c>
      <c r="AC307" s="49">
        <f t="shared" si="103"/>
        <v>-778.46</v>
      </c>
      <c r="AD307" s="49">
        <f t="shared" si="95"/>
        <v>-21140.880000000001</v>
      </c>
      <c r="AE307" s="50">
        <f t="shared" si="95"/>
        <v>-10989.68</v>
      </c>
      <c r="AF307" s="51">
        <f t="shared" si="95"/>
        <v>-43919.3</v>
      </c>
      <c r="AG307" s="52">
        <f t="shared" si="104"/>
        <v>-1</v>
      </c>
      <c r="AH307" s="53">
        <f t="shared" si="104"/>
        <v>-1</v>
      </c>
      <c r="AI307" s="53">
        <f t="shared" si="104"/>
        <v>-1</v>
      </c>
      <c r="AJ307" s="53">
        <f t="shared" si="96"/>
        <v>-1</v>
      </c>
      <c r="AK307" s="54">
        <f t="shared" si="96"/>
        <v>-1</v>
      </c>
      <c r="AL307" s="55">
        <f t="shared" si="96"/>
        <v>-1</v>
      </c>
      <c r="AM307" s="44">
        <v>0</v>
      </c>
      <c r="AN307" s="44">
        <v>0</v>
      </c>
      <c r="AO307" s="44">
        <v>0</v>
      </c>
      <c r="AP307" s="44">
        <v>0</v>
      </c>
      <c r="AQ307" s="45">
        <v>0</v>
      </c>
      <c r="AR307" s="47">
        <f t="shared" si="91"/>
        <v>0</v>
      </c>
      <c r="AS307" s="44">
        <v>19.989999999999998</v>
      </c>
      <c r="AT307" s="44">
        <v>2256.31</v>
      </c>
      <c r="AU307" s="44">
        <v>405.44</v>
      </c>
      <c r="AV307" s="44">
        <v>6546.81</v>
      </c>
      <c r="AW307" s="45">
        <v>3217.57</v>
      </c>
      <c r="AX307" s="47">
        <f t="shared" si="92"/>
        <v>12446.119999999999</v>
      </c>
      <c r="AY307" s="49">
        <f t="shared" si="105"/>
        <v>-19.989999999999998</v>
      </c>
      <c r="AZ307" s="49">
        <f t="shared" si="105"/>
        <v>-2256.31</v>
      </c>
      <c r="BA307" s="49">
        <f t="shared" si="105"/>
        <v>-405.44</v>
      </c>
      <c r="BB307" s="49">
        <f t="shared" si="97"/>
        <v>-6546.81</v>
      </c>
      <c r="BC307" s="50">
        <f t="shared" si="97"/>
        <v>-3217.57</v>
      </c>
      <c r="BD307" s="51">
        <f t="shared" si="97"/>
        <v>-12446.119999999999</v>
      </c>
      <c r="BE307" s="53">
        <f t="shared" si="106"/>
        <v>-1</v>
      </c>
      <c r="BF307" s="53">
        <f t="shared" si="106"/>
        <v>-1</v>
      </c>
      <c r="BG307" s="53">
        <f t="shared" si="106"/>
        <v>-1</v>
      </c>
      <c r="BH307" s="53">
        <f t="shared" si="98"/>
        <v>-1</v>
      </c>
      <c r="BI307" s="54">
        <f t="shared" si="98"/>
        <v>-1</v>
      </c>
      <c r="BJ307" s="55">
        <f t="shared" si="98"/>
        <v>-1</v>
      </c>
      <c r="BK307" s="56">
        <f t="shared" si="107"/>
        <v>0</v>
      </c>
      <c r="BL307" s="56">
        <f t="shared" si="107"/>
        <v>0</v>
      </c>
      <c r="BM307" s="56">
        <f t="shared" si="107"/>
        <v>0</v>
      </c>
      <c r="BN307" s="56">
        <f t="shared" si="99"/>
        <v>0</v>
      </c>
      <c r="BO307" s="57">
        <f t="shared" si="99"/>
        <v>0</v>
      </c>
      <c r="BP307" s="58">
        <f t="shared" si="99"/>
        <v>0</v>
      </c>
      <c r="BQ307" s="56">
        <f t="shared" si="108"/>
        <v>1</v>
      </c>
      <c r="BR307" s="56">
        <f t="shared" si="108"/>
        <v>0.20530031509632593</v>
      </c>
      <c r="BS307" s="56">
        <f t="shared" si="108"/>
        <v>0.52082316368214165</v>
      </c>
      <c r="BT307" s="56">
        <f t="shared" si="100"/>
        <v>0.30967537775154108</v>
      </c>
      <c r="BU307" s="57">
        <f t="shared" si="100"/>
        <v>0.2927810454899506</v>
      </c>
      <c r="BV307" s="58">
        <f t="shared" si="100"/>
        <v>0.28338611954197807</v>
      </c>
      <c r="BW307" s="56">
        <f t="shared" si="109"/>
        <v>-1</v>
      </c>
      <c r="BX307" s="56">
        <f t="shared" si="109"/>
        <v>-0.20530031509632593</v>
      </c>
      <c r="BY307" s="56">
        <f t="shared" si="109"/>
        <v>-0.52082316368214165</v>
      </c>
      <c r="BZ307" s="56">
        <f t="shared" si="101"/>
        <v>-0.30967537775154108</v>
      </c>
      <c r="CA307" s="57">
        <f t="shared" si="101"/>
        <v>-0.2927810454899506</v>
      </c>
      <c r="CB307" s="58">
        <f t="shared" si="101"/>
        <v>-0.28338611954197807</v>
      </c>
      <c r="CC307" s="44">
        <f t="shared" si="110"/>
        <v>-10000</v>
      </c>
      <c r="CD307" s="44">
        <f t="shared" si="110"/>
        <v>-2053.0031509632595</v>
      </c>
      <c r="CE307" s="44">
        <f t="shared" si="110"/>
        <v>-5208.2316368214169</v>
      </c>
      <c r="CF307" s="44">
        <f t="shared" si="102"/>
        <v>-3096.753777515411</v>
      </c>
      <c r="CG307" s="45">
        <f t="shared" si="102"/>
        <v>-2927.8104548995061</v>
      </c>
      <c r="CH307" s="47">
        <f t="shared" si="102"/>
        <v>-2833.8611954197809</v>
      </c>
      <c r="CI307" s="58">
        <f>IFERROR(M307/'Class Sum-WR'!M307,0)</f>
        <v>0</v>
      </c>
    </row>
    <row r="308" spans="1:87" hidden="1" outlineLevel="1" x14ac:dyDescent="0.2">
      <c r="A308" t="s">
        <v>46</v>
      </c>
      <c r="B308" t="s">
        <v>46</v>
      </c>
      <c r="C308" t="s">
        <v>114</v>
      </c>
      <c r="D308" t="s">
        <v>114</v>
      </c>
      <c r="E308" t="s">
        <v>113</v>
      </c>
      <c r="F308" s="27">
        <f t="shared" si="93"/>
        <v>46313</v>
      </c>
      <c r="G308" s="60" t="s">
        <v>35</v>
      </c>
      <c r="H308" s="28">
        <v>0</v>
      </c>
      <c r="I308" s="2">
        <v>0</v>
      </c>
      <c r="J308" s="2">
        <v>0</v>
      </c>
      <c r="K308" s="2">
        <v>0</v>
      </c>
      <c r="L308" s="29">
        <v>0</v>
      </c>
      <c r="M308" s="30">
        <f t="shared" si="89"/>
        <v>0</v>
      </c>
      <c r="N308" t="s">
        <v>49</v>
      </c>
      <c r="O308" t="s">
        <v>49</v>
      </c>
      <c r="P308" t="s">
        <v>114</v>
      </c>
      <c r="Q308" t="s">
        <v>114</v>
      </c>
      <c r="R308" t="s">
        <v>113</v>
      </c>
      <c r="S308" s="27">
        <f t="shared" si="94"/>
        <v>45949</v>
      </c>
      <c r="T308" s="60" t="s">
        <v>35</v>
      </c>
      <c r="U308" s="28">
        <v>0</v>
      </c>
      <c r="V308" s="2">
        <v>4472.8100000000004</v>
      </c>
      <c r="W308" s="2">
        <v>221.23</v>
      </c>
      <c r="X308" s="2">
        <v>7672.79</v>
      </c>
      <c r="Y308" s="29">
        <v>6154.44</v>
      </c>
      <c r="Z308" s="31">
        <f t="shared" si="90"/>
        <v>18521.27</v>
      </c>
      <c r="AA308" s="32">
        <f t="shared" si="103"/>
        <v>0</v>
      </c>
      <c r="AB308" s="5">
        <f t="shared" si="103"/>
        <v>-4472.8100000000004</v>
      </c>
      <c r="AC308" s="5">
        <f t="shared" si="103"/>
        <v>-221.23</v>
      </c>
      <c r="AD308" s="5">
        <f t="shared" si="95"/>
        <v>-7672.79</v>
      </c>
      <c r="AE308" s="33">
        <f t="shared" si="95"/>
        <v>-6154.44</v>
      </c>
      <c r="AF308" s="34">
        <f t="shared" si="95"/>
        <v>-18521.27</v>
      </c>
      <c r="AG308" s="35" t="e">
        <f t="shared" si="104"/>
        <v>#DIV/0!</v>
      </c>
      <c r="AH308" s="7">
        <f t="shared" si="104"/>
        <v>-1</v>
      </c>
      <c r="AI308" s="7">
        <f t="shared" si="104"/>
        <v>-1</v>
      </c>
      <c r="AJ308" s="7">
        <f t="shared" si="96"/>
        <v>-1</v>
      </c>
      <c r="AK308" s="36">
        <f t="shared" si="96"/>
        <v>-1</v>
      </c>
      <c r="AL308" s="37">
        <f t="shared" si="96"/>
        <v>-1</v>
      </c>
      <c r="AM308" s="2">
        <v>0</v>
      </c>
      <c r="AN308" s="2">
        <v>0</v>
      </c>
      <c r="AO308" s="2">
        <v>0</v>
      </c>
      <c r="AP308" s="2">
        <v>0</v>
      </c>
      <c r="AQ308" s="29">
        <v>0</v>
      </c>
      <c r="AR308" s="31">
        <f t="shared" si="91"/>
        <v>0</v>
      </c>
      <c r="AS308" s="2">
        <v>0</v>
      </c>
      <c r="AT308" s="2">
        <v>946.25</v>
      </c>
      <c r="AU308" s="2">
        <v>82.05</v>
      </c>
      <c r="AV308" s="2">
        <v>2468.17</v>
      </c>
      <c r="AW308" s="29">
        <v>1716.86</v>
      </c>
      <c r="AX308" s="31">
        <f t="shared" si="92"/>
        <v>5213.33</v>
      </c>
      <c r="AY308" s="5">
        <f t="shared" si="105"/>
        <v>0</v>
      </c>
      <c r="AZ308" s="5">
        <f t="shared" si="105"/>
        <v>-946.25</v>
      </c>
      <c r="BA308" s="5">
        <f t="shared" si="105"/>
        <v>-82.05</v>
      </c>
      <c r="BB308" s="5">
        <f t="shared" si="97"/>
        <v>-2468.17</v>
      </c>
      <c r="BC308" s="33">
        <f t="shared" si="97"/>
        <v>-1716.86</v>
      </c>
      <c r="BD308" s="34">
        <f t="shared" si="97"/>
        <v>-5213.33</v>
      </c>
      <c r="BE308" s="7" t="e">
        <f t="shared" si="106"/>
        <v>#DIV/0!</v>
      </c>
      <c r="BF308" s="7">
        <f t="shared" si="106"/>
        <v>-1</v>
      </c>
      <c r="BG308" s="7">
        <f t="shared" si="106"/>
        <v>-1</v>
      </c>
      <c r="BH308" s="7">
        <f t="shared" si="98"/>
        <v>-1</v>
      </c>
      <c r="BI308" s="36">
        <f t="shared" si="98"/>
        <v>-1</v>
      </c>
      <c r="BJ308" s="37">
        <f t="shared" si="98"/>
        <v>-1</v>
      </c>
      <c r="BK308" s="38">
        <f t="shared" si="107"/>
        <v>0</v>
      </c>
      <c r="BL308" s="38">
        <f t="shared" si="107"/>
        <v>0</v>
      </c>
      <c r="BM308" s="38">
        <f t="shared" si="107"/>
        <v>0</v>
      </c>
      <c r="BN308" s="38">
        <f t="shared" si="99"/>
        <v>0</v>
      </c>
      <c r="BO308" s="39">
        <f t="shared" si="99"/>
        <v>0</v>
      </c>
      <c r="BP308" s="40">
        <f t="shared" si="99"/>
        <v>0</v>
      </c>
      <c r="BQ308" s="38">
        <f t="shared" si="108"/>
        <v>0</v>
      </c>
      <c r="BR308" s="38">
        <f t="shared" si="108"/>
        <v>0.21155604642271858</v>
      </c>
      <c r="BS308" s="38">
        <f t="shared" si="108"/>
        <v>0.3708809835917371</v>
      </c>
      <c r="BT308" s="38">
        <f t="shared" si="100"/>
        <v>0.32167829433621931</v>
      </c>
      <c r="BU308" s="39">
        <f t="shared" si="100"/>
        <v>0.2789628300868966</v>
      </c>
      <c r="BV308" s="40">
        <f t="shared" si="100"/>
        <v>0.28147799799905732</v>
      </c>
      <c r="BW308" s="38">
        <f t="shared" si="109"/>
        <v>0</v>
      </c>
      <c r="BX308" s="38">
        <f t="shared" si="109"/>
        <v>-0.21155604642271858</v>
      </c>
      <c r="BY308" s="38">
        <f t="shared" si="109"/>
        <v>-0.3708809835917371</v>
      </c>
      <c r="BZ308" s="38">
        <f t="shared" si="101"/>
        <v>-0.32167829433621931</v>
      </c>
      <c r="CA308" s="39">
        <f t="shared" si="101"/>
        <v>-0.2789628300868966</v>
      </c>
      <c r="CB308" s="40">
        <f t="shared" si="101"/>
        <v>-0.28147799799905732</v>
      </c>
      <c r="CC308" s="2">
        <f t="shared" si="110"/>
        <v>0</v>
      </c>
      <c r="CD308" s="2">
        <f t="shared" si="110"/>
        <v>-2115.560464227186</v>
      </c>
      <c r="CE308" s="2">
        <f t="shared" si="110"/>
        <v>-3708.8098359173709</v>
      </c>
      <c r="CF308" s="2">
        <f t="shared" si="102"/>
        <v>-3216.7829433621932</v>
      </c>
      <c r="CG308" s="29">
        <f t="shared" si="102"/>
        <v>-2789.6283008689661</v>
      </c>
      <c r="CH308" s="31">
        <f t="shared" si="102"/>
        <v>-2814.7799799905733</v>
      </c>
      <c r="CI308" s="40">
        <f>IFERROR(M308/'Class Sum-WR'!M308,0)</f>
        <v>0</v>
      </c>
    </row>
    <row r="309" spans="1:87" hidden="1" outlineLevel="1" x14ac:dyDescent="0.2">
      <c r="A309" t="s">
        <v>46</v>
      </c>
      <c r="B309" t="s">
        <v>46</v>
      </c>
      <c r="C309" t="s">
        <v>114</v>
      </c>
      <c r="D309" t="s">
        <v>114</v>
      </c>
      <c r="E309" t="s">
        <v>113</v>
      </c>
      <c r="F309" s="27">
        <f t="shared" si="93"/>
        <v>46314</v>
      </c>
      <c r="G309" s="60" t="s">
        <v>36</v>
      </c>
      <c r="H309" s="28">
        <v>0</v>
      </c>
      <c r="I309" s="2">
        <v>0</v>
      </c>
      <c r="J309" s="2">
        <v>0</v>
      </c>
      <c r="K309" s="2">
        <v>0</v>
      </c>
      <c r="L309" s="29">
        <v>0</v>
      </c>
      <c r="M309" s="30">
        <f t="shared" si="89"/>
        <v>0</v>
      </c>
      <c r="N309" t="s">
        <v>49</v>
      </c>
      <c r="O309" t="s">
        <v>49</v>
      </c>
      <c r="P309" t="s">
        <v>114</v>
      </c>
      <c r="Q309" t="s">
        <v>114</v>
      </c>
      <c r="R309" t="s">
        <v>113</v>
      </c>
      <c r="S309" s="27">
        <f t="shared" si="94"/>
        <v>45950</v>
      </c>
      <c r="T309" s="60" t="s">
        <v>36</v>
      </c>
      <c r="U309" s="28">
        <v>0</v>
      </c>
      <c r="V309" s="2">
        <v>2782.36</v>
      </c>
      <c r="W309" s="2">
        <v>-76.319999999999993</v>
      </c>
      <c r="X309" s="2">
        <v>9285.2900000000009</v>
      </c>
      <c r="Y309" s="29">
        <v>4705.2700000000004</v>
      </c>
      <c r="Z309" s="31">
        <f t="shared" si="90"/>
        <v>16696.600000000002</v>
      </c>
      <c r="AA309" s="32">
        <f t="shared" si="103"/>
        <v>0</v>
      </c>
      <c r="AB309" s="5">
        <f t="shared" si="103"/>
        <v>-2782.36</v>
      </c>
      <c r="AC309" s="5">
        <f t="shared" si="103"/>
        <v>76.319999999999993</v>
      </c>
      <c r="AD309" s="5">
        <f t="shared" si="95"/>
        <v>-9285.2900000000009</v>
      </c>
      <c r="AE309" s="33">
        <f t="shared" si="95"/>
        <v>-4705.2700000000004</v>
      </c>
      <c r="AF309" s="34">
        <f t="shared" si="95"/>
        <v>-16696.600000000002</v>
      </c>
      <c r="AG309" s="35" t="e">
        <f t="shared" si="104"/>
        <v>#DIV/0!</v>
      </c>
      <c r="AH309" s="7">
        <f t="shared" si="104"/>
        <v>-1</v>
      </c>
      <c r="AI309" s="7">
        <f t="shared" si="104"/>
        <v>-1</v>
      </c>
      <c r="AJ309" s="7">
        <f t="shared" si="96"/>
        <v>-1</v>
      </c>
      <c r="AK309" s="36">
        <f t="shared" si="96"/>
        <v>-1</v>
      </c>
      <c r="AL309" s="37">
        <f t="shared" si="96"/>
        <v>-1</v>
      </c>
      <c r="AM309" s="2">
        <v>0</v>
      </c>
      <c r="AN309" s="2">
        <v>0</v>
      </c>
      <c r="AO309" s="2">
        <v>0</v>
      </c>
      <c r="AP309" s="2">
        <v>0</v>
      </c>
      <c r="AQ309" s="29">
        <v>0</v>
      </c>
      <c r="AR309" s="31">
        <f t="shared" si="91"/>
        <v>0</v>
      </c>
      <c r="AS309" s="2">
        <v>0</v>
      </c>
      <c r="AT309" s="2">
        <v>519.23</v>
      </c>
      <c r="AU309" s="2">
        <v>-106.9</v>
      </c>
      <c r="AV309" s="2">
        <v>2938.61</v>
      </c>
      <c r="AW309" s="29">
        <v>1339.27</v>
      </c>
      <c r="AX309" s="31">
        <f t="shared" si="92"/>
        <v>4690.21</v>
      </c>
      <c r="AY309" s="5">
        <f t="shared" si="105"/>
        <v>0</v>
      </c>
      <c r="AZ309" s="5">
        <f t="shared" si="105"/>
        <v>-519.23</v>
      </c>
      <c r="BA309" s="5">
        <f t="shared" si="105"/>
        <v>106.9</v>
      </c>
      <c r="BB309" s="5">
        <f t="shared" si="97"/>
        <v>-2938.61</v>
      </c>
      <c r="BC309" s="33">
        <f t="shared" si="97"/>
        <v>-1339.27</v>
      </c>
      <c r="BD309" s="34">
        <f t="shared" si="97"/>
        <v>-4690.21</v>
      </c>
      <c r="BE309" s="7" t="e">
        <f t="shared" si="106"/>
        <v>#DIV/0!</v>
      </c>
      <c r="BF309" s="7">
        <f t="shared" si="106"/>
        <v>-1</v>
      </c>
      <c r="BG309" s="7">
        <f t="shared" si="106"/>
        <v>-1</v>
      </c>
      <c r="BH309" s="7">
        <f t="shared" si="98"/>
        <v>-1</v>
      </c>
      <c r="BI309" s="36">
        <f t="shared" si="98"/>
        <v>-1</v>
      </c>
      <c r="BJ309" s="37">
        <f t="shared" si="98"/>
        <v>-1</v>
      </c>
      <c r="BK309" s="38">
        <f t="shared" si="107"/>
        <v>0</v>
      </c>
      <c r="BL309" s="38">
        <f t="shared" si="107"/>
        <v>0</v>
      </c>
      <c r="BM309" s="38">
        <f t="shared" si="107"/>
        <v>0</v>
      </c>
      <c r="BN309" s="38">
        <f t="shared" si="99"/>
        <v>0</v>
      </c>
      <c r="BO309" s="39">
        <f t="shared" si="99"/>
        <v>0</v>
      </c>
      <c r="BP309" s="40">
        <f t="shared" si="99"/>
        <v>0</v>
      </c>
      <c r="BQ309" s="38">
        <f t="shared" si="108"/>
        <v>0</v>
      </c>
      <c r="BR309" s="38">
        <f t="shared" si="108"/>
        <v>0.18661495996204661</v>
      </c>
      <c r="BS309" s="38">
        <f t="shared" si="108"/>
        <v>1.4006813417190778</v>
      </c>
      <c r="BT309" s="38">
        <f t="shared" si="100"/>
        <v>0.3164801530162224</v>
      </c>
      <c r="BU309" s="39">
        <f t="shared" si="100"/>
        <v>0.28463191272764365</v>
      </c>
      <c r="BV309" s="40">
        <f t="shared" si="100"/>
        <v>0.28090808907202658</v>
      </c>
      <c r="BW309" s="38">
        <f t="shared" si="109"/>
        <v>0</v>
      </c>
      <c r="BX309" s="38">
        <f t="shared" si="109"/>
        <v>-0.18661495996204661</v>
      </c>
      <c r="BY309" s="38">
        <f t="shared" si="109"/>
        <v>-1.4006813417190778</v>
      </c>
      <c r="BZ309" s="38">
        <f t="shared" si="101"/>
        <v>-0.3164801530162224</v>
      </c>
      <c r="CA309" s="39">
        <f t="shared" si="101"/>
        <v>-0.28463191272764365</v>
      </c>
      <c r="CB309" s="40">
        <f t="shared" si="101"/>
        <v>-0.28090808907202658</v>
      </c>
      <c r="CC309" s="2">
        <f t="shared" si="110"/>
        <v>0</v>
      </c>
      <c r="CD309" s="2">
        <f t="shared" si="110"/>
        <v>-1866.149599620466</v>
      </c>
      <c r="CE309" s="2">
        <f t="shared" si="110"/>
        <v>-14006.813417190777</v>
      </c>
      <c r="CF309" s="2">
        <f t="shared" si="102"/>
        <v>-3164.801530162224</v>
      </c>
      <c r="CG309" s="29">
        <f t="shared" si="102"/>
        <v>-2846.3191272764366</v>
      </c>
      <c r="CH309" s="31">
        <f t="shared" si="102"/>
        <v>-2809.0808907202659</v>
      </c>
      <c r="CI309" s="40">
        <f>IFERROR(M309/'Class Sum-WR'!M309,0)</f>
        <v>0</v>
      </c>
    </row>
    <row r="310" spans="1:87" hidden="1" outlineLevel="1" x14ac:dyDescent="0.2">
      <c r="A310" t="s">
        <v>46</v>
      </c>
      <c r="B310" t="s">
        <v>46</v>
      </c>
      <c r="C310" t="s">
        <v>114</v>
      </c>
      <c r="D310" t="s">
        <v>114</v>
      </c>
      <c r="E310" t="s">
        <v>113</v>
      </c>
      <c r="F310" s="27">
        <f t="shared" si="93"/>
        <v>46315</v>
      </c>
      <c r="G310" s="60" t="s">
        <v>37</v>
      </c>
      <c r="H310" s="28">
        <v>0</v>
      </c>
      <c r="I310" s="2">
        <v>0</v>
      </c>
      <c r="J310" s="2">
        <v>0</v>
      </c>
      <c r="K310" s="2">
        <v>0</v>
      </c>
      <c r="L310" s="29">
        <v>0</v>
      </c>
      <c r="M310" s="30">
        <f t="shared" si="89"/>
        <v>0</v>
      </c>
      <c r="N310" t="s">
        <v>49</v>
      </c>
      <c r="O310" t="s">
        <v>49</v>
      </c>
      <c r="P310" t="s">
        <v>114</v>
      </c>
      <c r="Q310" t="s">
        <v>114</v>
      </c>
      <c r="R310" t="s">
        <v>113</v>
      </c>
      <c r="S310" s="27">
        <f t="shared" si="94"/>
        <v>45951</v>
      </c>
      <c r="T310" s="60" t="s">
        <v>37</v>
      </c>
      <c r="U310" s="28">
        <v>18.829999999999998</v>
      </c>
      <c r="V310" s="2">
        <v>4075.34</v>
      </c>
      <c r="W310" s="2">
        <v>88.81</v>
      </c>
      <c r="X310" s="2">
        <v>8705.99</v>
      </c>
      <c r="Y310" s="29">
        <v>6301.2</v>
      </c>
      <c r="Z310" s="31">
        <f t="shared" si="90"/>
        <v>19190.170000000002</v>
      </c>
      <c r="AA310" s="32">
        <f t="shared" si="103"/>
        <v>-18.829999999999998</v>
      </c>
      <c r="AB310" s="5">
        <f t="shared" si="103"/>
        <v>-4075.34</v>
      </c>
      <c r="AC310" s="5">
        <f t="shared" si="103"/>
        <v>-88.81</v>
      </c>
      <c r="AD310" s="5">
        <f t="shared" si="95"/>
        <v>-8705.99</v>
      </c>
      <c r="AE310" s="33">
        <f t="shared" si="95"/>
        <v>-6301.2</v>
      </c>
      <c r="AF310" s="34">
        <f t="shared" si="95"/>
        <v>-19190.170000000002</v>
      </c>
      <c r="AG310" s="35">
        <f t="shared" si="104"/>
        <v>-1</v>
      </c>
      <c r="AH310" s="7">
        <f t="shared" si="104"/>
        <v>-1</v>
      </c>
      <c r="AI310" s="7">
        <f t="shared" si="104"/>
        <v>-1</v>
      </c>
      <c r="AJ310" s="7">
        <f t="shared" si="96"/>
        <v>-1</v>
      </c>
      <c r="AK310" s="36">
        <f t="shared" si="96"/>
        <v>-1</v>
      </c>
      <c r="AL310" s="37">
        <f t="shared" si="96"/>
        <v>-1</v>
      </c>
      <c r="AM310" s="2">
        <v>0</v>
      </c>
      <c r="AN310" s="2">
        <v>0</v>
      </c>
      <c r="AO310" s="2">
        <v>0</v>
      </c>
      <c r="AP310" s="2">
        <v>0</v>
      </c>
      <c r="AQ310" s="29">
        <v>0</v>
      </c>
      <c r="AR310" s="31">
        <f t="shared" si="91"/>
        <v>0</v>
      </c>
      <c r="AS310" s="2">
        <v>18.829999999999998</v>
      </c>
      <c r="AT310" s="2">
        <v>775.83</v>
      </c>
      <c r="AU310" s="2">
        <v>35.119999999999997</v>
      </c>
      <c r="AV310" s="2">
        <v>2672.8</v>
      </c>
      <c r="AW310" s="29">
        <v>1801.69</v>
      </c>
      <c r="AX310" s="31">
        <f t="shared" si="92"/>
        <v>5304.27</v>
      </c>
      <c r="AY310" s="5">
        <f t="shared" si="105"/>
        <v>-18.829999999999998</v>
      </c>
      <c r="AZ310" s="5">
        <f t="shared" si="105"/>
        <v>-775.83</v>
      </c>
      <c r="BA310" s="5">
        <f t="shared" si="105"/>
        <v>-35.119999999999997</v>
      </c>
      <c r="BB310" s="5">
        <f t="shared" si="97"/>
        <v>-2672.8</v>
      </c>
      <c r="BC310" s="33">
        <f t="shared" si="97"/>
        <v>-1801.69</v>
      </c>
      <c r="BD310" s="34">
        <f t="shared" si="97"/>
        <v>-5304.27</v>
      </c>
      <c r="BE310" s="7">
        <f t="shared" si="106"/>
        <v>-1</v>
      </c>
      <c r="BF310" s="7">
        <f t="shared" si="106"/>
        <v>-1</v>
      </c>
      <c r="BG310" s="7">
        <f t="shared" si="106"/>
        <v>-1</v>
      </c>
      <c r="BH310" s="7">
        <f t="shared" si="98"/>
        <v>-1</v>
      </c>
      <c r="BI310" s="36">
        <f t="shared" si="98"/>
        <v>-1</v>
      </c>
      <c r="BJ310" s="37">
        <f t="shared" si="98"/>
        <v>-1</v>
      </c>
      <c r="BK310" s="38">
        <f t="shared" si="107"/>
        <v>0</v>
      </c>
      <c r="BL310" s="38">
        <f t="shared" si="107"/>
        <v>0</v>
      </c>
      <c r="BM310" s="38">
        <f t="shared" si="107"/>
        <v>0</v>
      </c>
      <c r="BN310" s="38">
        <f t="shared" si="99"/>
        <v>0</v>
      </c>
      <c r="BO310" s="39">
        <f t="shared" si="99"/>
        <v>0</v>
      </c>
      <c r="BP310" s="40">
        <f t="shared" si="99"/>
        <v>0</v>
      </c>
      <c r="BQ310" s="38">
        <f t="shared" si="108"/>
        <v>1</v>
      </c>
      <c r="BR310" s="38">
        <f t="shared" si="108"/>
        <v>0.1903718462754028</v>
      </c>
      <c r="BS310" s="38">
        <f t="shared" si="108"/>
        <v>0.39545096272942232</v>
      </c>
      <c r="BT310" s="38">
        <f t="shared" si="100"/>
        <v>0.30700701471056135</v>
      </c>
      <c r="BU310" s="39">
        <f t="shared" si="100"/>
        <v>0.28592807719164604</v>
      </c>
      <c r="BV310" s="40">
        <f t="shared" si="100"/>
        <v>0.27640557639666558</v>
      </c>
      <c r="BW310" s="38">
        <f t="shared" si="109"/>
        <v>-1</v>
      </c>
      <c r="BX310" s="38">
        <f t="shared" si="109"/>
        <v>-0.1903718462754028</v>
      </c>
      <c r="BY310" s="38">
        <f t="shared" si="109"/>
        <v>-0.39545096272942232</v>
      </c>
      <c r="BZ310" s="38">
        <f t="shared" si="101"/>
        <v>-0.30700701471056135</v>
      </c>
      <c r="CA310" s="39">
        <f t="shared" si="101"/>
        <v>-0.28592807719164604</v>
      </c>
      <c r="CB310" s="40">
        <f t="shared" si="101"/>
        <v>-0.27640557639666558</v>
      </c>
      <c r="CC310" s="2">
        <f t="shared" si="110"/>
        <v>-10000</v>
      </c>
      <c r="CD310" s="2">
        <f t="shared" si="110"/>
        <v>-1903.718462754028</v>
      </c>
      <c r="CE310" s="2">
        <f t="shared" si="110"/>
        <v>-3954.5096272942233</v>
      </c>
      <c r="CF310" s="2">
        <f t="shared" si="102"/>
        <v>-3070.0701471056136</v>
      </c>
      <c r="CG310" s="29">
        <f t="shared" si="102"/>
        <v>-2859.2807719164603</v>
      </c>
      <c r="CH310" s="31">
        <f t="shared" si="102"/>
        <v>-2764.0557639666558</v>
      </c>
      <c r="CI310" s="40">
        <f>IFERROR(M310/'Class Sum-WR'!M310,0)</f>
        <v>0</v>
      </c>
    </row>
    <row r="311" spans="1:87" hidden="1" outlineLevel="1" x14ac:dyDescent="0.2">
      <c r="A311" t="s">
        <v>46</v>
      </c>
      <c r="B311" t="s">
        <v>46</v>
      </c>
      <c r="C311" t="s">
        <v>114</v>
      </c>
      <c r="D311" t="s">
        <v>114</v>
      </c>
      <c r="E311" t="s">
        <v>113</v>
      </c>
      <c r="F311" s="27">
        <f t="shared" si="93"/>
        <v>46316</v>
      </c>
      <c r="G311" s="60" t="s">
        <v>38</v>
      </c>
      <c r="H311" s="28">
        <v>0</v>
      </c>
      <c r="I311" s="2">
        <v>0</v>
      </c>
      <c r="J311" s="2">
        <v>0</v>
      </c>
      <c r="K311" s="2">
        <v>0</v>
      </c>
      <c r="L311" s="29">
        <v>0</v>
      </c>
      <c r="M311" s="30">
        <f t="shared" si="89"/>
        <v>0</v>
      </c>
      <c r="N311" t="s">
        <v>49</v>
      </c>
      <c r="O311" t="s">
        <v>49</v>
      </c>
      <c r="P311" t="s">
        <v>114</v>
      </c>
      <c r="Q311" t="s">
        <v>114</v>
      </c>
      <c r="R311" t="s">
        <v>113</v>
      </c>
      <c r="S311" s="27">
        <f t="shared" si="94"/>
        <v>45952</v>
      </c>
      <c r="T311" s="60" t="s">
        <v>38</v>
      </c>
      <c r="U311" s="28">
        <v>4.99</v>
      </c>
      <c r="V311" s="2">
        <v>3276.3</v>
      </c>
      <c r="W311" s="2">
        <v>224.22</v>
      </c>
      <c r="X311" s="2">
        <v>8238.5300000000007</v>
      </c>
      <c r="Y311" s="29">
        <v>7389.41</v>
      </c>
      <c r="Z311" s="31">
        <f t="shared" si="90"/>
        <v>19133.45</v>
      </c>
      <c r="AA311" s="32">
        <f t="shared" si="103"/>
        <v>-4.99</v>
      </c>
      <c r="AB311" s="5">
        <f t="shared" si="103"/>
        <v>-3276.3</v>
      </c>
      <c r="AC311" s="5">
        <f t="shared" si="103"/>
        <v>-224.22</v>
      </c>
      <c r="AD311" s="5">
        <f t="shared" si="95"/>
        <v>-8238.5300000000007</v>
      </c>
      <c r="AE311" s="33">
        <f t="shared" si="95"/>
        <v>-7389.41</v>
      </c>
      <c r="AF311" s="34">
        <f t="shared" si="95"/>
        <v>-19133.45</v>
      </c>
      <c r="AG311" s="35">
        <f t="shared" si="104"/>
        <v>-1</v>
      </c>
      <c r="AH311" s="7">
        <f t="shared" si="104"/>
        <v>-1</v>
      </c>
      <c r="AI311" s="7">
        <f t="shared" si="104"/>
        <v>-1</v>
      </c>
      <c r="AJ311" s="7">
        <f t="shared" si="96"/>
        <v>-1</v>
      </c>
      <c r="AK311" s="36">
        <f t="shared" si="96"/>
        <v>-1</v>
      </c>
      <c r="AL311" s="37">
        <f t="shared" si="96"/>
        <v>-1</v>
      </c>
      <c r="AM311" s="2">
        <v>0</v>
      </c>
      <c r="AN311" s="2">
        <v>0</v>
      </c>
      <c r="AO311" s="2">
        <v>0</v>
      </c>
      <c r="AP311" s="2">
        <v>0</v>
      </c>
      <c r="AQ311" s="29">
        <v>0</v>
      </c>
      <c r="AR311" s="31">
        <f t="shared" si="91"/>
        <v>0</v>
      </c>
      <c r="AS311" s="2">
        <v>4.99</v>
      </c>
      <c r="AT311" s="2">
        <v>696.87</v>
      </c>
      <c r="AU311" s="2">
        <v>98.77</v>
      </c>
      <c r="AV311" s="2">
        <v>2433.58</v>
      </c>
      <c r="AW311" s="29">
        <v>2114.11</v>
      </c>
      <c r="AX311" s="31">
        <f t="shared" si="92"/>
        <v>5348.32</v>
      </c>
      <c r="AY311" s="5">
        <f t="shared" si="105"/>
        <v>-4.99</v>
      </c>
      <c r="AZ311" s="5">
        <f t="shared" si="105"/>
        <v>-696.87</v>
      </c>
      <c r="BA311" s="5">
        <f t="shared" si="105"/>
        <v>-98.77</v>
      </c>
      <c r="BB311" s="5">
        <f t="shared" si="97"/>
        <v>-2433.58</v>
      </c>
      <c r="BC311" s="33">
        <f t="shared" si="97"/>
        <v>-2114.11</v>
      </c>
      <c r="BD311" s="34">
        <f t="shared" si="97"/>
        <v>-5348.32</v>
      </c>
      <c r="BE311" s="7">
        <f t="shared" si="106"/>
        <v>-1</v>
      </c>
      <c r="BF311" s="7">
        <f t="shared" si="106"/>
        <v>-1</v>
      </c>
      <c r="BG311" s="7">
        <f t="shared" si="106"/>
        <v>-1</v>
      </c>
      <c r="BH311" s="7">
        <f t="shared" si="98"/>
        <v>-1</v>
      </c>
      <c r="BI311" s="36">
        <f t="shared" si="98"/>
        <v>-1</v>
      </c>
      <c r="BJ311" s="37">
        <f t="shared" si="98"/>
        <v>-1</v>
      </c>
      <c r="BK311" s="38">
        <f t="shared" si="107"/>
        <v>0</v>
      </c>
      <c r="BL311" s="38">
        <f t="shared" si="107"/>
        <v>0</v>
      </c>
      <c r="BM311" s="38">
        <f t="shared" si="107"/>
        <v>0</v>
      </c>
      <c r="BN311" s="38">
        <f t="shared" si="99"/>
        <v>0</v>
      </c>
      <c r="BO311" s="39">
        <f t="shared" si="99"/>
        <v>0</v>
      </c>
      <c r="BP311" s="40">
        <f t="shared" si="99"/>
        <v>0</v>
      </c>
      <c r="BQ311" s="38">
        <f t="shared" si="108"/>
        <v>1</v>
      </c>
      <c r="BR311" s="38">
        <f t="shared" si="108"/>
        <v>0.21270030217013092</v>
      </c>
      <c r="BS311" s="38">
        <f t="shared" si="108"/>
        <v>0.4405048612969405</v>
      </c>
      <c r="BT311" s="38">
        <f t="shared" si="100"/>
        <v>0.29539007565670083</v>
      </c>
      <c r="BU311" s="39">
        <f t="shared" si="100"/>
        <v>0.28609997279891092</v>
      </c>
      <c r="BV311" s="40">
        <f t="shared" si="100"/>
        <v>0.27952721542638675</v>
      </c>
      <c r="BW311" s="38">
        <f t="shared" si="109"/>
        <v>-1</v>
      </c>
      <c r="BX311" s="38">
        <f t="shared" si="109"/>
        <v>-0.21270030217013092</v>
      </c>
      <c r="BY311" s="38">
        <f t="shared" si="109"/>
        <v>-0.4405048612969405</v>
      </c>
      <c r="BZ311" s="38">
        <f t="shared" si="101"/>
        <v>-0.29539007565670083</v>
      </c>
      <c r="CA311" s="39">
        <f t="shared" si="101"/>
        <v>-0.28609997279891092</v>
      </c>
      <c r="CB311" s="40">
        <f t="shared" si="101"/>
        <v>-0.27952721542638675</v>
      </c>
      <c r="CC311" s="2">
        <f t="shared" si="110"/>
        <v>-10000</v>
      </c>
      <c r="CD311" s="2">
        <f t="shared" si="110"/>
        <v>-2127.0030217013091</v>
      </c>
      <c r="CE311" s="2">
        <f t="shared" si="110"/>
        <v>-4405.0486129694045</v>
      </c>
      <c r="CF311" s="2">
        <f t="shared" si="102"/>
        <v>-2953.9007565670086</v>
      </c>
      <c r="CG311" s="29">
        <f t="shared" si="102"/>
        <v>-2860.999727989109</v>
      </c>
      <c r="CH311" s="31">
        <f t="shared" si="102"/>
        <v>-2795.2721542638674</v>
      </c>
      <c r="CI311" s="40">
        <f>IFERROR(M311/'Class Sum-WR'!M311,0)</f>
        <v>0</v>
      </c>
    </row>
    <row r="312" spans="1:87" hidden="1" outlineLevel="1" x14ac:dyDescent="0.2">
      <c r="A312" t="s">
        <v>46</v>
      </c>
      <c r="B312" t="s">
        <v>46</v>
      </c>
      <c r="C312" t="s">
        <v>114</v>
      </c>
      <c r="D312" t="s">
        <v>114</v>
      </c>
      <c r="E312" t="s">
        <v>113</v>
      </c>
      <c r="F312" s="27">
        <f t="shared" si="93"/>
        <v>46317</v>
      </c>
      <c r="G312" s="60" t="s">
        <v>39</v>
      </c>
      <c r="H312" s="28">
        <v>0</v>
      </c>
      <c r="I312" s="2">
        <v>0</v>
      </c>
      <c r="J312" s="2">
        <v>0</v>
      </c>
      <c r="K312" s="2">
        <v>0</v>
      </c>
      <c r="L312" s="29">
        <v>0</v>
      </c>
      <c r="M312" s="30">
        <f t="shared" si="89"/>
        <v>0</v>
      </c>
      <c r="N312" t="s">
        <v>49</v>
      </c>
      <c r="O312" t="s">
        <v>49</v>
      </c>
      <c r="P312" t="s">
        <v>114</v>
      </c>
      <c r="Q312" t="s">
        <v>114</v>
      </c>
      <c r="R312" t="s">
        <v>113</v>
      </c>
      <c r="S312" s="27">
        <f t="shared" si="94"/>
        <v>45953</v>
      </c>
      <c r="T312" s="60" t="s">
        <v>39</v>
      </c>
      <c r="U312" s="28">
        <v>0</v>
      </c>
      <c r="V312" s="2">
        <v>5328.43</v>
      </c>
      <c r="W312" s="2">
        <v>387.69</v>
      </c>
      <c r="X312" s="2">
        <v>11676.83</v>
      </c>
      <c r="Y312" s="29">
        <v>7236.27</v>
      </c>
      <c r="Z312" s="31">
        <f t="shared" si="90"/>
        <v>24629.22</v>
      </c>
      <c r="AA312" s="32">
        <f t="shared" si="103"/>
        <v>0</v>
      </c>
      <c r="AB312" s="5">
        <f t="shared" si="103"/>
        <v>-5328.43</v>
      </c>
      <c r="AC312" s="5">
        <f t="shared" si="103"/>
        <v>-387.69</v>
      </c>
      <c r="AD312" s="5">
        <f t="shared" si="95"/>
        <v>-11676.83</v>
      </c>
      <c r="AE312" s="33">
        <f t="shared" si="95"/>
        <v>-7236.27</v>
      </c>
      <c r="AF312" s="34">
        <f t="shared" si="95"/>
        <v>-24629.22</v>
      </c>
      <c r="AG312" s="35" t="e">
        <f t="shared" si="104"/>
        <v>#DIV/0!</v>
      </c>
      <c r="AH312" s="7">
        <f t="shared" si="104"/>
        <v>-1</v>
      </c>
      <c r="AI312" s="7">
        <f t="shared" si="104"/>
        <v>-1</v>
      </c>
      <c r="AJ312" s="7">
        <f t="shared" si="96"/>
        <v>-1</v>
      </c>
      <c r="AK312" s="36">
        <f t="shared" si="96"/>
        <v>-1</v>
      </c>
      <c r="AL312" s="37">
        <f t="shared" si="96"/>
        <v>-1</v>
      </c>
      <c r="AM312" s="2">
        <v>0</v>
      </c>
      <c r="AN312" s="2">
        <v>0</v>
      </c>
      <c r="AO312" s="2">
        <v>0</v>
      </c>
      <c r="AP312" s="2">
        <v>0</v>
      </c>
      <c r="AQ312" s="29">
        <v>0</v>
      </c>
      <c r="AR312" s="31">
        <f t="shared" si="91"/>
        <v>0</v>
      </c>
      <c r="AS312" s="2">
        <v>0</v>
      </c>
      <c r="AT312" s="2">
        <v>1085.6199999999999</v>
      </c>
      <c r="AU312" s="2">
        <v>310.39999999999998</v>
      </c>
      <c r="AV312" s="2">
        <v>3588.41</v>
      </c>
      <c r="AW312" s="29">
        <v>1984.38</v>
      </c>
      <c r="AX312" s="31">
        <f t="shared" si="92"/>
        <v>6968.81</v>
      </c>
      <c r="AY312" s="5">
        <f t="shared" si="105"/>
        <v>0</v>
      </c>
      <c r="AZ312" s="5">
        <f t="shared" si="105"/>
        <v>-1085.6199999999999</v>
      </c>
      <c r="BA312" s="5">
        <f t="shared" si="105"/>
        <v>-310.39999999999998</v>
      </c>
      <c r="BB312" s="5">
        <f t="shared" si="97"/>
        <v>-3588.41</v>
      </c>
      <c r="BC312" s="33">
        <f t="shared" si="97"/>
        <v>-1984.38</v>
      </c>
      <c r="BD312" s="34">
        <f t="shared" si="97"/>
        <v>-6968.81</v>
      </c>
      <c r="BE312" s="7" t="e">
        <f t="shared" si="106"/>
        <v>#DIV/0!</v>
      </c>
      <c r="BF312" s="7">
        <f t="shared" si="106"/>
        <v>-1</v>
      </c>
      <c r="BG312" s="7">
        <f t="shared" si="106"/>
        <v>-1</v>
      </c>
      <c r="BH312" s="7">
        <f t="shared" si="98"/>
        <v>-1</v>
      </c>
      <c r="BI312" s="36">
        <f t="shared" si="98"/>
        <v>-1</v>
      </c>
      <c r="BJ312" s="37">
        <f t="shared" si="98"/>
        <v>-1</v>
      </c>
      <c r="BK312" s="38">
        <f t="shared" si="107"/>
        <v>0</v>
      </c>
      <c r="BL312" s="38">
        <f t="shared" si="107"/>
        <v>0</v>
      </c>
      <c r="BM312" s="38">
        <f t="shared" si="107"/>
        <v>0</v>
      </c>
      <c r="BN312" s="38">
        <f t="shared" si="99"/>
        <v>0</v>
      </c>
      <c r="BO312" s="39">
        <f t="shared" si="99"/>
        <v>0</v>
      </c>
      <c r="BP312" s="40">
        <f t="shared" si="99"/>
        <v>0</v>
      </c>
      <c r="BQ312" s="38">
        <f t="shared" si="108"/>
        <v>0</v>
      </c>
      <c r="BR312" s="38">
        <f t="shared" si="108"/>
        <v>0.20374106444112053</v>
      </c>
      <c r="BS312" s="38">
        <f t="shared" si="108"/>
        <v>0.80063968634733929</v>
      </c>
      <c r="BT312" s="38">
        <f t="shared" si="100"/>
        <v>0.30731028883695316</v>
      </c>
      <c r="BU312" s="39">
        <f t="shared" si="100"/>
        <v>0.27422691524777265</v>
      </c>
      <c r="BV312" s="40">
        <f t="shared" si="100"/>
        <v>0.28294887130002494</v>
      </c>
      <c r="BW312" s="38">
        <f t="shared" si="109"/>
        <v>0</v>
      </c>
      <c r="BX312" s="38">
        <f t="shared" si="109"/>
        <v>-0.20374106444112053</v>
      </c>
      <c r="BY312" s="38">
        <f t="shared" si="109"/>
        <v>-0.80063968634733929</v>
      </c>
      <c r="BZ312" s="38">
        <f t="shared" si="101"/>
        <v>-0.30731028883695316</v>
      </c>
      <c r="CA312" s="39">
        <f t="shared" si="101"/>
        <v>-0.27422691524777265</v>
      </c>
      <c r="CB312" s="40">
        <f t="shared" si="101"/>
        <v>-0.28294887130002494</v>
      </c>
      <c r="CC312" s="2">
        <f t="shared" si="110"/>
        <v>0</v>
      </c>
      <c r="CD312" s="2">
        <f t="shared" si="110"/>
        <v>-2037.4106444112053</v>
      </c>
      <c r="CE312" s="2">
        <f t="shared" si="110"/>
        <v>-8006.3968634733928</v>
      </c>
      <c r="CF312" s="2">
        <f t="shared" si="102"/>
        <v>-3073.1028883695317</v>
      </c>
      <c r="CG312" s="29">
        <f t="shared" si="102"/>
        <v>-2742.2691524777265</v>
      </c>
      <c r="CH312" s="31">
        <f t="shared" si="102"/>
        <v>-2829.4887130002494</v>
      </c>
      <c r="CI312" s="40">
        <f>IFERROR(M312/'Class Sum-WR'!M312,0)</f>
        <v>0</v>
      </c>
    </row>
    <row r="313" spans="1:87" hidden="1" outlineLevel="1" x14ac:dyDescent="0.2">
      <c r="A313" t="s">
        <v>46</v>
      </c>
      <c r="B313" t="s">
        <v>46</v>
      </c>
      <c r="C313" t="s">
        <v>114</v>
      </c>
      <c r="D313" t="s">
        <v>114</v>
      </c>
      <c r="E313" t="s">
        <v>113</v>
      </c>
      <c r="F313" s="27">
        <f t="shared" si="93"/>
        <v>46318</v>
      </c>
      <c r="G313" s="60" t="s">
        <v>40</v>
      </c>
      <c r="H313" s="28">
        <v>0</v>
      </c>
      <c r="I313" s="2">
        <v>0</v>
      </c>
      <c r="J313" s="2">
        <v>0</v>
      </c>
      <c r="K313" s="2">
        <v>0</v>
      </c>
      <c r="L313" s="29">
        <v>0</v>
      </c>
      <c r="M313" s="30">
        <f t="shared" si="89"/>
        <v>0</v>
      </c>
      <c r="N313" t="s">
        <v>49</v>
      </c>
      <c r="O313" t="s">
        <v>49</v>
      </c>
      <c r="P313" t="s">
        <v>114</v>
      </c>
      <c r="Q313" t="s">
        <v>114</v>
      </c>
      <c r="R313" t="s">
        <v>113</v>
      </c>
      <c r="S313" s="27">
        <f t="shared" si="94"/>
        <v>45954</v>
      </c>
      <c r="T313" s="60" t="s">
        <v>40</v>
      </c>
      <c r="U313" s="28">
        <v>0</v>
      </c>
      <c r="V313" s="2">
        <v>10370.98</v>
      </c>
      <c r="W313" s="2">
        <v>309.93</v>
      </c>
      <c r="X313" s="2">
        <v>21833.98</v>
      </c>
      <c r="Y313" s="29">
        <v>10373.65</v>
      </c>
      <c r="Z313" s="31">
        <f t="shared" si="90"/>
        <v>42888.54</v>
      </c>
      <c r="AA313" s="32">
        <f t="shared" si="103"/>
        <v>0</v>
      </c>
      <c r="AB313" s="5">
        <f t="shared" si="103"/>
        <v>-10370.98</v>
      </c>
      <c r="AC313" s="5">
        <f t="shared" si="103"/>
        <v>-309.93</v>
      </c>
      <c r="AD313" s="5">
        <f t="shared" si="95"/>
        <v>-21833.98</v>
      </c>
      <c r="AE313" s="33">
        <f t="shared" si="95"/>
        <v>-10373.65</v>
      </c>
      <c r="AF313" s="34">
        <f t="shared" si="95"/>
        <v>-42888.54</v>
      </c>
      <c r="AG313" s="35" t="e">
        <f t="shared" si="104"/>
        <v>#DIV/0!</v>
      </c>
      <c r="AH313" s="7">
        <f t="shared" si="104"/>
        <v>-1</v>
      </c>
      <c r="AI313" s="7">
        <f t="shared" si="104"/>
        <v>-1</v>
      </c>
      <c r="AJ313" s="7">
        <f t="shared" si="96"/>
        <v>-1</v>
      </c>
      <c r="AK313" s="36">
        <f t="shared" si="96"/>
        <v>-1</v>
      </c>
      <c r="AL313" s="37">
        <f t="shared" si="96"/>
        <v>-1</v>
      </c>
      <c r="AM313" s="2">
        <v>0</v>
      </c>
      <c r="AN313" s="2">
        <v>0</v>
      </c>
      <c r="AO313" s="2">
        <v>0</v>
      </c>
      <c r="AP313" s="2">
        <v>0</v>
      </c>
      <c r="AQ313" s="29">
        <v>0</v>
      </c>
      <c r="AR313" s="31">
        <f t="shared" si="91"/>
        <v>0</v>
      </c>
      <c r="AS313" s="2">
        <v>0</v>
      </c>
      <c r="AT313" s="2">
        <v>2092.88</v>
      </c>
      <c r="AU313" s="2">
        <v>140.56</v>
      </c>
      <c r="AV313" s="2">
        <v>6793.78</v>
      </c>
      <c r="AW313" s="29">
        <v>2980.76</v>
      </c>
      <c r="AX313" s="31">
        <f t="shared" si="92"/>
        <v>12007.98</v>
      </c>
      <c r="AY313" s="5">
        <f t="shared" si="105"/>
        <v>0</v>
      </c>
      <c r="AZ313" s="5">
        <f t="shared" si="105"/>
        <v>-2092.88</v>
      </c>
      <c r="BA313" s="5">
        <f t="shared" si="105"/>
        <v>-140.56</v>
      </c>
      <c r="BB313" s="5">
        <f t="shared" si="97"/>
        <v>-6793.78</v>
      </c>
      <c r="BC313" s="33">
        <f t="shared" si="97"/>
        <v>-2980.76</v>
      </c>
      <c r="BD313" s="34">
        <f t="shared" si="97"/>
        <v>-12007.98</v>
      </c>
      <c r="BE313" s="7" t="e">
        <f t="shared" si="106"/>
        <v>#DIV/0!</v>
      </c>
      <c r="BF313" s="7">
        <f t="shared" si="106"/>
        <v>-1</v>
      </c>
      <c r="BG313" s="7">
        <f t="shared" si="106"/>
        <v>-1</v>
      </c>
      <c r="BH313" s="7">
        <f t="shared" si="98"/>
        <v>-1</v>
      </c>
      <c r="BI313" s="36">
        <f t="shared" si="98"/>
        <v>-1</v>
      </c>
      <c r="BJ313" s="37">
        <f t="shared" si="98"/>
        <v>-1</v>
      </c>
      <c r="BK313" s="38">
        <f t="shared" si="107"/>
        <v>0</v>
      </c>
      <c r="BL313" s="38">
        <f t="shared" si="107"/>
        <v>0</v>
      </c>
      <c r="BM313" s="38">
        <f t="shared" si="107"/>
        <v>0</v>
      </c>
      <c r="BN313" s="38">
        <f t="shared" si="99"/>
        <v>0</v>
      </c>
      <c r="BO313" s="39">
        <f t="shared" si="99"/>
        <v>0</v>
      </c>
      <c r="BP313" s="40">
        <f t="shared" si="99"/>
        <v>0</v>
      </c>
      <c r="BQ313" s="38">
        <f t="shared" si="108"/>
        <v>0</v>
      </c>
      <c r="BR313" s="38">
        <f t="shared" si="108"/>
        <v>0.20180156552225539</v>
      </c>
      <c r="BS313" s="38">
        <f t="shared" si="108"/>
        <v>0.45352176297873714</v>
      </c>
      <c r="BT313" s="38">
        <f t="shared" si="100"/>
        <v>0.31115628025673742</v>
      </c>
      <c r="BU313" s="39">
        <f t="shared" si="100"/>
        <v>0.28733955743638934</v>
      </c>
      <c r="BV313" s="40">
        <f t="shared" si="100"/>
        <v>0.2799810858565015</v>
      </c>
      <c r="BW313" s="38">
        <f t="shared" si="109"/>
        <v>0</v>
      </c>
      <c r="BX313" s="38">
        <f t="shared" si="109"/>
        <v>-0.20180156552225539</v>
      </c>
      <c r="BY313" s="38">
        <f t="shared" si="109"/>
        <v>-0.45352176297873714</v>
      </c>
      <c r="BZ313" s="38">
        <f t="shared" si="101"/>
        <v>-0.31115628025673742</v>
      </c>
      <c r="CA313" s="39">
        <f t="shared" si="101"/>
        <v>-0.28733955743638934</v>
      </c>
      <c r="CB313" s="40">
        <f t="shared" si="101"/>
        <v>-0.2799810858565015</v>
      </c>
      <c r="CC313" s="2">
        <f t="shared" si="110"/>
        <v>0</v>
      </c>
      <c r="CD313" s="2">
        <f t="shared" si="110"/>
        <v>-2018.015655222554</v>
      </c>
      <c r="CE313" s="2">
        <f t="shared" si="110"/>
        <v>-4535.2176297873712</v>
      </c>
      <c r="CF313" s="2">
        <f t="shared" si="102"/>
        <v>-3111.5628025673741</v>
      </c>
      <c r="CG313" s="29">
        <f t="shared" si="102"/>
        <v>-2873.3955743638935</v>
      </c>
      <c r="CH313" s="31">
        <f t="shared" si="102"/>
        <v>-2799.8108585650148</v>
      </c>
      <c r="CI313" s="40">
        <f>IFERROR(M313/'Class Sum-WR'!M313,0)</f>
        <v>0</v>
      </c>
    </row>
    <row r="314" spans="1:87" ht="13.5" hidden="1" outlineLevel="1" thickBot="1" x14ac:dyDescent="0.25">
      <c r="A314" t="s">
        <v>46</v>
      </c>
      <c r="B314" t="s">
        <v>46</v>
      </c>
      <c r="C314" t="s">
        <v>114</v>
      </c>
      <c r="D314" t="s">
        <v>114</v>
      </c>
      <c r="E314" t="s">
        <v>113</v>
      </c>
      <c r="F314" s="41">
        <f t="shared" si="93"/>
        <v>46319</v>
      </c>
      <c r="G314" s="61" t="s">
        <v>41</v>
      </c>
      <c r="H314" s="43">
        <v>0</v>
      </c>
      <c r="I314" s="44">
        <v>0</v>
      </c>
      <c r="J314" s="44">
        <v>0</v>
      </c>
      <c r="K314" s="44">
        <v>0</v>
      </c>
      <c r="L314" s="45">
        <v>0</v>
      </c>
      <c r="M314" s="46">
        <f t="shared" si="89"/>
        <v>0</v>
      </c>
      <c r="N314" t="s">
        <v>49</v>
      </c>
      <c r="O314" t="s">
        <v>49</v>
      </c>
      <c r="P314" t="s">
        <v>114</v>
      </c>
      <c r="Q314" t="s">
        <v>114</v>
      </c>
      <c r="R314" t="s">
        <v>113</v>
      </c>
      <c r="S314" s="41">
        <f t="shared" si="94"/>
        <v>45955</v>
      </c>
      <c r="T314" s="61" t="s">
        <v>41</v>
      </c>
      <c r="U314" s="43">
        <v>0</v>
      </c>
      <c r="V314" s="44">
        <v>10265.370000000001</v>
      </c>
      <c r="W314" s="44">
        <v>1183.6199999999999</v>
      </c>
      <c r="X314" s="44">
        <v>25110.53</v>
      </c>
      <c r="Y314" s="45">
        <v>9653.25</v>
      </c>
      <c r="Z314" s="47">
        <f t="shared" si="90"/>
        <v>46212.770000000004</v>
      </c>
      <c r="AA314" s="48">
        <f t="shared" si="103"/>
        <v>0</v>
      </c>
      <c r="AB314" s="49">
        <f t="shared" si="103"/>
        <v>-10265.370000000001</v>
      </c>
      <c r="AC314" s="49">
        <f t="shared" si="103"/>
        <v>-1183.6199999999999</v>
      </c>
      <c r="AD314" s="49">
        <f t="shared" si="95"/>
        <v>-25110.53</v>
      </c>
      <c r="AE314" s="50">
        <f t="shared" si="95"/>
        <v>-9653.25</v>
      </c>
      <c r="AF314" s="51">
        <f t="shared" si="95"/>
        <v>-46212.770000000004</v>
      </c>
      <c r="AG314" s="52" t="e">
        <f t="shared" si="104"/>
        <v>#DIV/0!</v>
      </c>
      <c r="AH314" s="53">
        <f t="shared" si="104"/>
        <v>-1</v>
      </c>
      <c r="AI314" s="53">
        <f t="shared" si="104"/>
        <v>-1</v>
      </c>
      <c r="AJ314" s="53">
        <f t="shared" si="96"/>
        <v>-1</v>
      </c>
      <c r="AK314" s="54">
        <f t="shared" si="96"/>
        <v>-1</v>
      </c>
      <c r="AL314" s="55">
        <f t="shared" si="96"/>
        <v>-1</v>
      </c>
      <c r="AM314" s="44">
        <v>0</v>
      </c>
      <c r="AN314" s="44">
        <v>0</v>
      </c>
      <c r="AO314" s="44">
        <v>0</v>
      </c>
      <c r="AP314" s="44">
        <v>0</v>
      </c>
      <c r="AQ314" s="45">
        <v>0</v>
      </c>
      <c r="AR314" s="47">
        <f t="shared" si="91"/>
        <v>0</v>
      </c>
      <c r="AS314" s="44">
        <v>0</v>
      </c>
      <c r="AT314" s="44">
        <v>2132.34</v>
      </c>
      <c r="AU314" s="44">
        <v>694.4</v>
      </c>
      <c r="AV314" s="44">
        <v>7834.96</v>
      </c>
      <c r="AW314" s="45">
        <v>2969.12</v>
      </c>
      <c r="AX314" s="47">
        <f t="shared" si="92"/>
        <v>13630.82</v>
      </c>
      <c r="AY314" s="49">
        <f t="shared" si="105"/>
        <v>0</v>
      </c>
      <c r="AZ314" s="49">
        <f t="shared" si="105"/>
        <v>-2132.34</v>
      </c>
      <c r="BA314" s="49">
        <f t="shared" si="105"/>
        <v>-694.4</v>
      </c>
      <c r="BB314" s="49">
        <f t="shared" si="97"/>
        <v>-7834.96</v>
      </c>
      <c r="BC314" s="50">
        <f t="shared" si="97"/>
        <v>-2969.12</v>
      </c>
      <c r="BD314" s="51">
        <f t="shared" si="97"/>
        <v>-13630.82</v>
      </c>
      <c r="BE314" s="53" t="e">
        <f t="shared" si="106"/>
        <v>#DIV/0!</v>
      </c>
      <c r="BF314" s="53">
        <f t="shared" si="106"/>
        <v>-1</v>
      </c>
      <c r="BG314" s="53">
        <f t="shared" si="106"/>
        <v>-1</v>
      </c>
      <c r="BH314" s="53">
        <f t="shared" si="98"/>
        <v>-1</v>
      </c>
      <c r="BI314" s="54">
        <f t="shared" si="98"/>
        <v>-1</v>
      </c>
      <c r="BJ314" s="55">
        <f t="shared" si="98"/>
        <v>-1</v>
      </c>
      <c r="BK314" s="56">
        <f t="shared" si="107"/>
        <v>0</v>
      </c>
      <c r="BL314" s="56">
        <f t="shared" si="107"/>
        <v>0</v>
      </c>
      <c r="BM314" s="56">
        <f t="shared" si="107"/>
        <v>0</v>
      </c>
      <c r="BN314" s="56">
        <f t="shared" si="99"/>
        <v>0</v>
      </c>
      <c r="BO314" s="57">
        <f t="shared" si="99"/>
        <v>0</v>
      </c>
      <c r="BP314" s="58">
        <f t="shared" si="99"/>
        <v>0</v>
      </c>
      <c r="BQ314" s="56">
        <f t="shared" si="108"/>
        <v>0</v>
      </c>
      <c r="BR314" s="56">
        <f t="shared" si="108"/>
        <v>0.20772168952507314</v>
      </c>
      <c r="BS314" s="56">
        <f t="shared" si="108"/>
        <v>0.58667477737787466</v>
      </c>
      <c r="BT314" s="56">
        <f t="shared" si="100"/>
        <v>0.31201890203034344</v>
      </c>
      <c r="BU314" s="57">
        <f t="shared" si="100"/>
        <v>0.30757724082562865</v>
      </c>
      <c r="BV314" s="58">
        <f t="shared" si="100"/>
        <v>0.29495786554235981</v>
      </c>
      <c r="BW314" s="56">
        <f t="shared" si="109"/>
        <v>0</v>
      </c>
      <c r="BX314" s="56">
        <f t="shared" si="109"/>
        <v>-0.20772168952507314</v>
      </c>
      <c r="BY314" s="56">
        <f t="shared" si="109"/>
        <v>-0.58667477737787466</v>
      </c>
      <c r="BZ314" s="56">
        <f t="shared" si="101"/>
        <v>-0.31201890203034344</v>
      </c>
      <c r="CA314" s="57">
        <f t="shared" si="101"/>
        <v>-0.30757724082562865</v>
      </c>
      <c r="CB314" s="58">
        <f t="shared" si="101"/>
        <v>-0.29495786554235981</v>
      </c>
      <c r="CC314" s="44">
        <f t="shared" si="110"/>
        <v>0</v>
      </c>
      <c r="CD314" s="44">
        <f t="shared" si="110"/>
        <v>-2077.2168952507313</v>
      </c>
      <c r="CE314" s="44">
        <f t="shared" si="110"/>
        <v>-5866.7477737787467</v>
      </c>
      <c r="CF314" s="44">
        <f t="shared" si="102"/>
        <v>-3120.1890203034345</v>
      </c>
      <c r="CG314" s="45">
        <f t="shared" si="102"/>
        <v>-3075.7724082562863</v>
      </c>
      <c r="CH314" s="47">
        <f t="shared" si="102"/>
        <v>-2949.5786554235983</v>
      </c>
      <c r="CI314" s="58">
        <f>IFERROR(M314/'Class Sum-WR'!M314,0)</f>
        <v>0</v>
      </c>
    </row>
    <row r="315" spans="1:87" hidden="1" outlineLevel="1" x14ac:dyDescent="0.2">
      <c r="A315" t="s">
        <v>46</v>
      </c>
      <c r="B315" t="s">
        <v>46</v>
      </c>
      <c r="C315" t="s">
        <v>122</v>
      </c>
      <c r="D315" t="s">
        <v>114</v>
      </c>
      <c r="E315" t="s">
        <v>117</v>
      </c>
      <c r="F315" s="27">
        <f t="shared" si="93"/>
        <v>46320</v>
      </c>
      <c r="G315" s="60" t="s">
        <v>35</v>
      </c>
      <c r="H315" s="28">
        <v>0</v>
      </c>
      <c r="I315" s="2">
        <v>0</v>
      </c>
      <c r="J315" s="2">
        <v>0</v>
      </c>
      <c r="K315" s="2">
        <v>0</v>
      </c>
      <c r="L315" s="29">
        <v>0</v>
      </c>
      <c r="M315" s="30">
        <f t="shared" si="89"/>
        <v>0</v>
      </c>
      <c r="N315" t="s">
        <v>49</v>
      </c>
      <c r="O315" t="s">
        <v>49</v>
      </c>
      <c r="P315" t="s">
        <v>122</v>
      </c>
      <c r="Q315" t="s">
        <v>114</v>
      </c>
      <c r="R315" t="s">
        <v>117</v>
      </c>
      <c r="S315" s="27">
        <f t="shared" si="94"/>
        <v>45956</v>
      </c>
      <c r="T315" s="60" t="s">
        <v>35</v>
      </c>
      <c r="U315" s="28">
        <v>0</v>
      </c>
      <c r="V315" s="2">
        <v>4159.46</v>
      </c>
      <c r="W315" s="2">
        <v>-184.09</v>
      </c>
      <c r="X315" s="2">
        <v>8492.19</v>
      </c>
      <c r="Y315" s="29">
        <v>6518.24</v>
      </c>
      <c r="Z315" s="31">
        <f t="shared" si="90"/>
        <v>18985.800000000003</v>
      </c>
      <c r="AA315" s="32">
        <f t="shared" si="103"/>
        <v>0</v>
      </c>
      <c r="AB315" s="5">
        <f t="shared" si="103"/>
        <v>-4159.46</v>
      </c>
      <c r="AC315" s="5">
        <f t="shared" si="103"/>
        <v>184.09</v>
      </c>
      <c r="AD315" s="5">
        <f t="shared" si="95"/>
        <v>-8492.19</v>
      </c>
      <c r="AE315" s="33">
        <f t="shared" si="95"/>
        <v>-6518.24</v>
      </c>
      <c r="AF315" s="34">
        <f t="shared" si="95"/>
        <v>-18985.800000000003</v>
      </c>
      <c r="AG315" s="35" t="e">
        <f t="shared" si="104"/>
        <v>#DIV/0!</v>
      </c>
      <c r="AH315" s="7">
        <f t="shared" si="104"/>
        <v>-1</v>
      </c>
      <c r="AI315" s="7">
        <f t="shared" si="104"/>
        <v>-1</v>
      </c>
      <c r="AJ315" s="7">
        <f t="shared" si="96"/>
        <v>-1</v>
      </c>
      <c r="AK315" s="36">
        <f t="shared" si="96"/>
        <v>-1</v>
      </c>
      <c r="AL315" s="37">
        <f t="shared" si="96"/>
        <v>-1</v>
      </c>
      <c r="AM315" s="2">
        <v>0</v>
      </c>
      <c r="AN315" s="2">
        <v>0</v>
      </c>
      <c r="AO315" s="2">
        <v>0</v>
      </c>
      <c r="AP315" s="2">
        <v>0</v>
      </c>
      <c r="AQ315" s="29">
        <v>0</v>
      </c>
      <c r="AR315" s="31">
        <f t="shared" si="91"/>
        <v>0</v>
      </c>
      <c r="AS315" s="2">
        <v>0</v>
      </c>
      <c r="AT315" s="2">
        <v>909.05</v>
      </c>
      <c r="AU315" s="2">
        <v>-289</v>
      </c>
      <c r="AV315" s="2">
        <v>2630.37</v>
      </c>
      <c r="AW315" s="29">
        <v>1955.06</v>
      </c>
      <c r="AX315" s="31">
        <f t="shared" si="92"/>
        <v>5205.4799999999996</v>
      </c>
      <c r="AY315" s="5">
        <f t="shared" si="105"/>
        <v>0</v>
      </c>
      <c r="AZ315" s="5">
        <f t="shared" si="105"/>
        <v>-909.05</v>
      </c>
      <c r="BA315" s="5">
        <f t="shared" si="105"/>
        <v>289</v>
      </c>
      <c r="BB315" s="5">
        <f t="shared" si="97"/>
        <v>-2630.37</v>
      </c>
      <c r="BC315" s="33">
        <f t="shared" si="97"/>
        <v>-1955.06</v>
      </c>
      <c r="BD315" s="34">
        <f t="shared" si="97"/>
        <v>-5205.4799999999996</v>
      </c>
      <c r="BE315" s="7" t="e">
        <f t="shared" si="106"/>
        <v>#DIV/0!</v>
      </c>
      <c r="BF315" s="7">
        <f t="shared" si="106"/>
        <v>-1</v>
      </c>
      <c r="BG315" s="7">
        <f t="shared" si="106"/>
        <v>-1</v>
      </c>
      <c r="BH315" s="7">
        <f t="shared" si="98"/>
        <v>-1</v>
      </c>
      <c r="BI315" s="36">
        <f t="shared" si="98"/>
        <v>-1</v>
      </c>
      <c r="BJ315" s="37">
        <f t="shared" si="98"/>
        <v>-1</v>
      </c>
      <c r="BK315" s="38">
        <f t="shared" si="107"/>
        <v>0</v>
      </c>
      <c r="BL315" s="38">
        <f t="shared" si="107"/>
        <v>0</v>
      </c>
      <c r="BM315" s="38">
        <f t="shared" si="107"/>
        <v>0</v>
      </c>
      <c r="BN315" s="38">
        <f t="shared" si="99"/>
        <v>0</v>
      </c>
      <c r="BO315" s="39">
        <f t="shared" si="99"/>
        <v>0</v>
      </c>
      <c r="BP315" s="40">
        <f t="shared" si="99"/>
        <v>0</v>
      </c>
      <c r="BQ315" s="38">
        <f t="shared" si="108"/>
        <v>0</v>
      </c>
      <c r="BR315" s="38">
        <f t="shared" si="108"/>
        <v>0.21855000408706898</v>
      </c>
      <c r="BS315" s="38">
        <f t="shared" si="108"/>
        <v>1.5698842957249171</v>
      </c>
      <c r="BT315" s="38">
        <f t="shared" si="100"/>
        <v>0.30973989041695954</v>
      </c>
      <c r="BU315" s="39">
        <f t="shared" si="100"/>
        <v>0.29993679275387219</v>
      </c>
      <c r="BV315" s="40">
        <f t="shared" si="100"/>
        <v>0.27417754321650911</v>
      </c>
      <c r="BW315" s="38">
        <f t="shared" si="109"/>
        <v>0</v>
      </c>
      <c r="BX315" s="38">
        <f t="shared" si="109"/>
        <v>-0.21855000408706898</v>
      </c>
      <c r="BY315" s="38">
        <f t="shared" si="109"/>
        <v>-1.5698842957249171</v>
      </c>
      <c r="BZ315" s="38">
        <f t="shared" si="101"/>
        <v>-0.30973989041695954</v>
      </c>
      <c r="CA315" s="39">
        <f t="shared" si="101"/>
        <v>-0.29993679275387219</v>
      </c>
      <c r="CB315" s="40">
        <f t="shared" si="101"/>
        <v>-0.27417754321650911</v>
      </c>
      <c r="CC315" s="2">
        <f t="shared" si="110"/>
        <v>0</v>
      </c>
      <c r="CD315" s="2">
        <f t="shared" si="110"/>
        <v>-2185.5000408706896</v>
      </c>
      <c r="CE315" s="2">
        <f t="shared" si="110"/>
        <v>-15698.842957249171</v>
      </c>
      <c r="CF315" s="2">
        <f t="shared" si="102"/>
        <v>-3097.3989041695954</v>
      </c>
      <c r="CG315" s="29">
        <f t="shared" si="102"/>
        <v>-2999.3679275387221</v>
      </c>
      <c r="CH315" s="31">
        <f t="shared" si="102"/>
        <v>-2741.7754321650909</v>
      </c>
      <c r="CI315" s="40">
        <f>IFERROR(M315/'Class Sum-WR'!M315,0)</f>
        <v>0</v>
      </c>
    </row>
    <row r="316" spans="1:87" hidden="1" outlineLevel="1" x14ac:dyDescent="0.2">
      <c r="A316" t="s">
        <v>46</v>
      </c>
      <c r="B316" t="s">
        <v>46</v>
      </c>
      <c r="C316" t="s">
        <v>122</v>
      </c>
      <c r="D316" t="s">
        <v>114</v>
      </c>
      <c r="E316" t="s">
        <v>117</v>
      </c>
      <c r="F316" s="27">
        <f t="shared" si="93"/>
        <v>46321</v>
      </c>
      <c r="G316" s="60" t="s">
        <v>36</v>
      </c>
      <c r="H316" s="28">
        <v>0</v>
      </c>
      <c r="I316" s="2">
        <v>0</v>
      </c>
      <c r="J316" s="2">
        <v>0</v>
      </c>
      <c r="K316" s="2">
        <v>0</v>
      </c>
      <c r="L316" s="29">
        <v>0</v>
      </c>
      <c r="M316" s="30">
        <f t="shared" si="89"/>
        <v>0</v>
      </c>
      <c r="N316" t="s">
        <v>49</v>
      </c>
      <c r="O316" t="s">
        <v>49</v>
      </c>
      <c r="P316" t="s">
        <v>122</v>
      </c>
      <c r="Q316" t="s">
        <v>114</v>
      </c>
      <c r="R316" t="s">
        <v>117</v>
      </c>
      <c r="S316" s="27">
        <f t="shared" si="94"/>
        <v>45957</v>
      </c>
      <c r="T316" s="60" t="s">
        <v>36</v>
      </c>
      <c r="U316" s="28">
        <v>0</v>
      </c>
      <c r="V316" s="2">
        <v>2769.58</v>
      </c>
      <c r="W316" s="2">
        <v>100.91</v>
      </c>
      <c r="X316" s="2">
        <v>6763.4</v>
      </c>
      <c r="Y316" s="29">
        <v>4997.71</v>
      </c>
      <c r="Z316" s="31">
        <f t="shared" si="90"/>
        <v>14631.599999999999</v>
      </c>
      <c r="AA316" s="32">
        <f t="shared" si="103"/>
        <v>0</v>
      </c>
      <c r="AB316" s="5">
        <f t="shared" si="103"/>
        <v>-2769.58</v>
      </c>
      <c r="AC316" s="5">
        <f t="shared" si="103"/>
        <v>-100.91</v>
      </c>
      <c r="AD316" s="5">
        <f t="shared" si="95"/>
        <v>-6763.4</v>
      </c>
      <c r="AE316" s="33">
        <f t="shared" si="95"/>
        <v>-4997.71</v>
      </c>
      <c r="AF316" s="34">
        <f t="shared" si="95"/>
        <v>-14631.599999999999</v>
      </c>
      <c r="AG316" s="35" t="e">
        <f t="shared" si="104"/>
        <v>#DIV/0!</v>
      </c>
      <c r="AH316" s="7">
        <f t="shared" si="104"/>
        <v>-1</v>
      </c>
      <c r="AI316" s="7">
        <f t="shared" si="104"/>
        <v>-1</v>
      </c>
      <c r="AJ316" s="7">
        <f t="shared" si="96"/>
        <v>-1</v>
      </c>
      <c r="AK316" s="36">
        <f t="shared" si="96"/>
        <v>-1</v>
      </c>
      <c r="AL316" s="37">
        <f t="shared" si="96"/>
        <v>-1</v>
      </c>
      <c r="AM316" s="2">
        <v>0</v>
      </c>
      <c r="AN316" s="2">
        <v>0</v>
      </c>
      <c r="AO316" s="2">
        <v>0</v>
      </c>
      <c r="AP316" s="2">
        <v>0</v>
      </c>
      <c r="AQ316" s="29">
        <v>0</v>
      </c>
      <c r="AR316" s="31">
        <f t="shared" si="91"/>
        <v>0</v>
      </c>
      <c r="AS316" s="2">
        <v>0</v>
      </c>
      <c r="AT316" s="2">
        <v>550.34</v>
      </c>
      <c r="AU316" s="2">
        <v>41.22</v>
      </c>
      <c r="AV316" s="2">
        <v>2020.83</v>
      </c>
      <c r="AW316" s="29">
        <v>1489.88</v>
      </c>
      <c r="AX316" s="31">
        <f t="shared" si="92"/>
        <v>4102.2700000000004</v>
      </c>
      <c r="AY316" s="5">
        <f t="shared" si="105"/>
        <v>0</v>
      </c>
      <c r="AZ316" s="5">
        <f t="shared" si="105"/>
        <v>-550.34</v>
      </c>
      <c r="BA316" s="5">
        <f t="shared" si="105"/>
        <v>-41.22</v>
      </c>
      <c r="BB316" s="5">
        <f t="shared" si="97"/>
        <v>-2020.83</v>
      </c>
      <c r="BC316" s="33">
        <f t="shared" si="97"/>
        <v>-1489.88</v>
      </c>
      <c r="BD316" s="34">
        <f t="shared" si="97"/>
        <v>-4102.2700000000004</v>
      </c>
      <c r="BE316" s="7" t="e">
        <f t="shared" si="106"/>
        <v>#DIV/0!</v>
      </c>
      <c r="BF316" s="7">
        <f t="shared" si="106"/>
        <v>-1</v>
      </c>
      <c r="BG316" s="7">
        <f t="shared" si="106"/>
        <v>-1</v>
      </c>
      <c r="BH316" s="7">
        <f t="shared" si="98"/>
        <v>-1</v>
      </c>
      <c r="BI316" s="36">
        <f t="shared" si="98"/>
        <v>-1</v>
      </c>
      <c r="BJ316" s="37">
        <f t="shared" si="98"/>
        <v>-1</v>
      </c>
      <c r="BK316" s="38">
        <f t="shared" si="107"/>
        <v>0</v>
      </c>
      <c r="BL316" s="38">
        <f t="shared" si="107"/>
        <v>0</v>
      </c>
      <c r="BM316" s="38">
        <f t="shared" si="107"/>
        <v>0</v>
      </c>
      <c r="BN316" s="38">
        <f t="shared" si="99"/>
        <v>0</v>
      </c>
      <c r="BO316" s="39">
        <f t="shared" si="99"/>
        <v>0</v>
      </c>
      <c r="BP316" s="40">
        <f t="shared" si="99"/>
        <v>0</v>
      </c>
      <c r="BQ316" s="38">
        <f t="shared" si="108"/>
        <v>0</v>
      </c>
      <c r="BR316" s="38">
        <f t="shared" si="108"/>
        <v>0.19870882949761337</v>
      </c>
      <c r="BS316" s="38">
        <f t="shared" si="108"/>
        <v>0.40848280646120305</v>
      </c>
      <c r="BT316" s="38">
        <f t="shared" si="100"/>
        <v>0.29878907058580007</v>
      </c>
      <c r="BU316" s="39">
        <f t="shared" si="100"/>
        <v>0.29811253554127792</v>
      </c>
      <c r="BV316" s="40">
        <f t="shared" si="100"/>
        <v>0.28037056781213271</v>
      </c>
      <c r="BW316" s="38">
        <f t="shared" si="109"/>
        <v>0</v>
      </c>
      <c r="BX316" s="38">
        <f t="shared" si="109"/>
        <v>-0.19870882949761337</v>
      </c>
      <c r="BY316" s="38">
        <f t="shared" si="109"/>
        <v>-0.40848280646120305</v>
      </c>
      <c r="BZ316" s="38">
        <f t="shared" si="101"/>
        <v>-0.29878907058580007</v>
      </c>
      <c r="CA316" s="39">
        <f t="shared" si="101"/>
        <v>-0.29811253554127792</v>
      </c>
      <c r="CB316" s="40">
        <f t="shared" si="101"/>
        <v>-0.28037056781213271</v>
      </c>
      <c r="CC316" s="2">
        <f t="shared" si="110"/>
        <v>0</v>
      </c>
      <c r="CD316" s="2">
        <f t="shared" si="110"/>
        <v>-1987.0882949761337</v>
      </c>
      <c r="CE316" s="2">
        <f t="shared" si="110"/>
        <v>-4084.8280646120306</v>
      </c>
      <c r="CF316" s="2">
        <f t="shared" si="102"/>
        <v>-2987.8907058580007</v>
      </c>
      <c r="CG316" s="29">
        <f t="shared" si="102"/>
        <v>-2981.1253554127793</v>
      </c>
      <c r="CH316" s="31">
        <f t="shared" si="102"/>
        <v>-2803.7056781213273</v>
      </c>
      <c r="CI316" s="40">
        <f>IFERROR(M316/'Class Sum-WR'!M316,0)</f>
        <v>0</v>
      </c>
    </row>
    <row r="317" spans="1:87" hidden="1" outlineLevel="1" x14ac:dyDescent="0.2">
      <c r="A317" t="s">
        <v>46</v>
      </c>
      <c r="B317" t="s">
        <v>46</v>
      </c>
      <c r="C317" t="s">
        <v>122</v>
      </c>
      <c r="D317" t="s">
        <v>114</v>
      </c>
      <c r="E317" t="s">
        <v>117</v>
      </c>
      <c r="F317" s="27">
        <f t="shared" si="93"/>
        <v>46322</v>
      </c>
      <c r="G317" s="60" t="s">
        <v>37</v>
      </c>
      <c r="H317" s="28">
        <v>0</v>
      </c>
      <c r="I317" s="2">
        <v>0</v>
      </c>
      <c r="J317" s="2">
        <v>0</v>
      </c>
      <c r="K317" s="2">
        <v>0</v>
      </c>
      <c r="L317" s="29">
        <v>0</v>
      </c>
      <c r="M317" s="30">
        <f t="shared" si="89"/>
        <v>0</v>
      </c>
      <c r="N317" t="s">
        <v>49</v>
      </c>
      <c r="O317" t="s">
        <v>49</v>
      </c>
      <c r="P317" t="s">
        <v>122</v>
      </c>
      <c r="Q317" t="s">
        <v>114</v>
      </c>
      <c r="R317" t="s">
        <v>117</v>
      </c>
      <c r="S317" s="27">
        <f t="shared" si="94"/>
        <v>45958</v>
      </c>
      <c r="T317" s="60" t="s">
        <v>37</v>
      </c>
      <c r="U317" s="28">
        <v>0</v>
      </c>
      <c r="V317" s="2">
        <v>3597.67</v>
      </c>
      <c r="W317" s="2">
        <v>114.84</v>
      </c>
      <c r="X317" s="2">
        <v>10005.77</v>
      </c>
      <c r="Y317" s="29">
        <v>5971.12</v>
      </c>
      <c r="Z317" s="31">
        <f t="shared" si="90"/>
        <v>19689.400000000001</v>
      </c>
      <c r="AA317" s="32">
        <f t="shared" si="103"/>
        <v>0</v>
      </c>
      <c r="AB317" s="5">
        <f t="shared" si="103"/>
        <v>-3597.67</v>
      </c>
      <c r="AC317" s="5">
        <f t="shared" si="103"/>
        <v>-114.84</v>
      </c>
      <c r="AD317" s="5">
        <f t="shared" si="95"/>
        <v>-10005.77</v>
      </c>
      <c r="AE317" s="33">
        <f t="shared" si="95"/>
        <v>-5971.12</v>
      </c>
      <c r="AF317" s="34">
        <f t="shared" si="95"/>
        <v>-19689.400000000001</v>
      </c>
      <c r="AG317" s="35" t="e">
        <f t="shared" si="104"/>
        <v>#DIV/0!</v>
      </c>
      <c r="AH317" s="7">
        <f t="shared" si="104"/>
        <v>-1</v>
      </c>
      <c r="AI317" s="7">
        <f t="shared" si="104"/>
        <v>-1</v>
      </c>
      <c r="AJ317" s="7">
        <f t="shared" si="96"/>
        <v>-1</v>
      </c>
      <c r="AK317" s="36">
        <f t="shared" si="96"/>
        <v>-1</v>
      </c>
      <c r="AL317" s="37">
        <f t="shared" si="96"/>
        <v>-1</v>
      </c>
      <c r="AM317" s="2">
        <v>0</v>
      </c>
      <c r="AN317" s="2">
        <v>0</v>
      </c>
      <c r="AO317" s="2">
        <v>0</v>
      </c>
      <c r="AP317" s="2">
        <v>0</v>
      </c>
      <c r="AQ317" s="29">
        <v>0</v>
      </c>
      <c r="AR317" s="31">
        <f t="shared" si="91"/>
        <v>0</v>
      </c>
      <c r="AS317" s="2">
        <v>0</v>
      </c>
      <c r="AT317" s="2">
        <v>739.29</v>
      </c>
      <c r="AU317" s="2">
        <v>55.55</v>
      </c>
      <c r="AV317" s="2">
        <v>3023.52</v>
      </c>
      <c r="AW317" s="29">
        <v>1744.37</v>
      </c>
      <c r="AX317" s="31">
        <f t="shared" si="92"/>
        <v>5562.73</v>
      </c>
      <c r="AY317" s="5">
        <f t="shared" si="105"/>
        <v>0</v>
      </c>
      <c r="AZ317" s="5">
        <f t="shared" si="105"/>
        <v>-739.29</v>
      </c>
      <c r="BA317" s="5">
        <f t="shared" si="105"/>
        <v>-55.55</v>
      </c>
      <c r="BB317" s="5">
        <f t="shared" si="97"/>
        <v>-3023.52</v>
      </c>
      <c r="BC317" s="33">
        <f t="shared" si="97"/>
        <v>-1744.37</v>
      </c>
      <c r="BD317" s="34">
        <f t="shared" si="97"/>
        <v>-5562.73</v>
      </c>
      <c r="BE317" s="7" t="e">
        <f t="shared" si="106"/>
        <v>#DIV/0!</v>
      </c>
      <c r="BF317" s="7">
        <f t="shared" si="106"/>
        <v>-1</v>
      </c>
      <c r="BG317" s="7">
        <f t="shared" si="106"/>
        <v>-1</v>
      </c>
      <c r="BH317" s="7">
        <f t="shared" si="98"/>
        <v>-1</v>
      </c>
      <c r="BI317" s="36">
        <f t="shared" si="98"/>
        <v>-1</v>
      </c>
      <c r="BJ317" s="37">
        <f t="shared" si="98"/>
        <v>-1</v>
      </c>
      <c r="BK317" s="38">
        <f t="shared" si="107"/>
        <v>0</v>
      </c>
      <c r="BL317" s="38">
        <f t="shared" si="107"/>
        <v>0</v>
      </c>
      <c r="BM317" s="38">
        <f t="shared" si="107"/>
        <v>0</v>
      </c>
      <c r="BN317" s="38">
        <f t="shared" si="99"/>
        <v>0</v>
      </c>
      <c r="BO317" s="39">
        <f t="shared" si="99"/>
        <v>0</v>
      </c>
      <c r="BP317" s="40">
        <f t="shared" si="99"/>
        <v>0</v>
      </c>
      <c r="BQ317" s="38">
        <f t="shared" si="108"/>
        <v>0</v>
      </c>
      <c r="BR317" s="38">
        <f t="shared" si="108"/>
        <v>0.20549133188980645</v>
      </c>
      <c r="BS317" s="38">
        <f t="shared" si="108"/>
        <v>0.48371647509578541</v>
      </c>
      <c r="BT317" s="38">
        <f t="shared" si="100"/>
        <v>0.30217764349970067</v>
      </c>
      <c r="BU317" s="39">
        <f t="shared" si="100"/>
        <v>0.29213447393453823</v>
      </c>
      <c r="BV317" s="40">
        <f t="shared" si="100"/>
        <v>0.28252409926153155</v>
      </c>
      <c r="BW317" s="38">
        <f t="shared" si="109"/>
        <v>0</v>
      </c>
      <c r="BX317" s="38">
        <f t="shared" si="109"/>
        <v>-0.20549133188980645</v>
      </c>
      <c r="BY317" s="38">
        <f t="shared" si="109"/>
        <v>-0.48371647509578541</v>
      </c>
      <c r="BZ317" s="38">
        <f t="shared" si="101"/>
        <v>-0.30217764349970067</v>
      </c>
      <c r="CA317" s="39">
        <f t="shared" si="101"/>
        <v>-0.29213447393453823</v>
      </c>
      <c r="CB317" s="40">
        <f t="shared" si="101"/>
        <v>-0.28252409926153155</v>
      </c>
      <c r="CC317" s="2">
        <f t="shared" si="110"/>
        <v>0</v>
      </c>
      <c r="CD317" s="2">
        <f t="shared" si="110"/>
        <v>-2054.9133188980645</v>
      </c>
      <c r="CE317" s="2">
        <f t="shared" si="110"/>
        <v>-4837.1647509578543</v>
      </c>
      <c r="CF317" s="2">
        <f t="shared" si="102"/>
        <v>-3021.7764349970066</v>
      </c>
      <c r="CG317" s="29">
        <f t="shared" si="102"/>
        <v>-2921.3447393453821</v>
      </c>
      <c r="CH317" s="31">
        <f t="shared" si="102"/>
        <v>-2825.2409926153155</v>
      </c>
      <c r="CI317" s="40">
        <f>IFERROR(M317/'Class Sum-WR'!M317,0)</f>
        <v>0</v>
      </c>
    </row>
    <row r="318" spans="1:87" hidden="1" outlineLevel="1" x14ac:dyDescent="0.2">
      <c r="A318" t="s">
        <v>46</v>
      </c>
      <c r="B318" t="s">
        <v>46</v>
      </c>
      <c r="C318" t="s">
        <v>122</v>
      </c>
      <c r="D318" t="s">
        <v>114</v>
      </c>
      <c r="E318" t="s">
        <v>117</v>
      </c>
      <c r="F318" s="27">
        <f t="shared" si="93"/>
        <v>46323</v>
      </c>
      <c r="G318" s="60" t="s">
        <v>38</v>
      </c>
      <c r="H318" s="28">
        <v>0</v>
      </c>
      <c r="I318" s="2">
        <v>0</v>
      </c>
      <c r="J318" s="2">
        <v>0</v>
      </c>
      <c r="K318" s="2">
        <v>0</v>
      </c>
      <c r="L318" s="29">
        <v>0</v>
      </c>
      <c r="M318" s="30">
        <f t="shared" si="89"/>
        <v>0</v>
      </c>
      <c r="N318" t="s">
        <v>49</v>
      </c>
      <c r="O318" t="s">
        <v>49</v>
      </c>
      <c r="P318" t="s">
        <v>122</v>
      </c>
      <c r="Q318" t="s">
        <v>114</v>
      </c>
      <c r="R318" t="s">
        <v>117</v>
      </c>
      <c r="S318" s="27">
        <f t="shared" si="94"/>
        <v>45959</v>
      </c>
      <c r="T318" s="60" t="s">
        <v>38</v>
      </c>
      <c r="U318" s="28">
        <v>0</v>
      </c>
      <c r="V318" s="2">
        <v>4552.12</v>
      </c>
      <c r="W318" s="2">
        <v>122.2</v>
      </c>
      <c r="X318" s="2">
        <v>10622.48</v>
      </c>
      <c r="Y318" s="29">
        <v>5876.21</v>
      </c>
      <c r="Z318" s="31">
        <f t="shared" si="90"/>
        <v>21173.01</v>
      </c>
      <c r="AA318" s="32">
        <f t="shared" si="103"/>
        <v>0</v>
      </c>
      <c r="AB318" s="5">
        <f t="shared" si="103"/>
        <v>-4552.12</v>
      </c>
      <c r="AC318" s="5">
        <f t="shared" si="103"/>
        <v>-122.2</v>
      </c>
      <c r="AD318" s="5">
        <f t="shared" si="95"/>
        <v>-10622.48</v>
      </c>
      <c r="AE318" s="33">
        <f t="shared" si="95"/>
        <v>-5876.21</v>
      </c>
      <c r="AF318" s="34">
        <f t="shared" si="95"/>
        <v>-21173.01</v>
      </c>
      <c r="AG318" s="35" t="e">
        <f t="shared" si="104"/>
        <v>#DIV/0!</v>
      </c>
      <c r="AH318" s="7">
        <f t="shared" si="104"/>
        <v>-1</v>
      </c>
      <c r="AI318" s="7">
        <f t="shared" si="104"/>
        <v>-1</v>
      </c>
      <c r="AJ318" s="7">
        <f t="shared" si="96"/>
        <v>-1</v>
      </c>
      <c r="AK318" s="36">
        <f t="shared" si="96"/>
        <v>-1</v>
      </c>
      <c r="AL318" s="37">
        <f t="shared" si="96"/>
        <v>-1</v>
      </c>
      <c r="AM318" s="2">
        <v>0</v>
      </c>
      <c r="AN318" s="2">
        <v>0</v>
      </c>
      <c r="AO318" s="2">
        <v>0</v>
      </c>
      <c r="AP318" s="2">
        <v>0</v>
      </c>
      <c r="AQ318" s="29">
        <v>0</v>
      </c>
      <c r="AR318" s="31">
        <f t="shared" si="91"/>
        <v>0</v>
      </c>
      <c r="AS318" s="2">
        <v>0</v>
      </c>
      <c r="AT318" s="2">
        <v>949.3</v>
      </c>
      <c r="AU318" s="2">
        <v>52.89</v>
      </c>
      <c r="AV318" s="2">
        <v>3420.04</v>
      </c>
      <c r="AW318" s="29">
        <v>1687.06</v>
      </c>
      <c r="AX318" s="31">
        <f t="shared" si="92"/>
        <v>6109.2899999999991</v>
      </c>
      <c r="AY318" s="5">
        <f t="shared" si="105"/>
        <v>0</v>
      </c>
      <c r="AZ318" s="5">
        <f t="shared" si="105"/>
        <v>-949.3</v>
      </c>
      <c r="BA318" s="5">
        <f t="shared" si="105"/>
        <v>-52.89</v>
      </c>
      <c r="BB318" s="5">
        <f t="shared" si="97"/>
        <v>-3420.04</v>
      </c>
      <c r="BC318" s="33">
        <f t="shared" si="97"/>
        <v>-1687.06</v>
      </c>
      <c r="BD318" s="34">
        <f t="shared" si="97"/>
        <v>-6109.2899999999991</v>
      </c>
      <c r="BE318" s="7" t="e">
        <f t="shared" si="106"/>
        <v>#DIV/0!</v>
      </c>
      <c r="BF318" s="7">
        <f t="shared" si="106"/>
        <v>-1</v>
      </c>
      <c r="BG318" s="7">
        <f t="shared" si="106"/>
        <v>-1</v>
      </c>
      <c r="BH318" s="7">
        <f t="shared" si="98"/>
        <v>-1</v>
      </c>
      <c r="BI318" s="36">
        <f t="shared" si="98"/>
        <v>-1</v>
      </c>
      <c r="BJ318" s="37">
        <f t="shared" si="98"/>
        <v>-1</v>
      </c>
      <c r="BK318" s="38">
        <f t="shared" si="107"/>
        <v>0</v>
      </c>
      <c r="BL318" s="38">
        <f t="shared" si="107"/>
        <v>0</v>
      </c>
      <c r="BM318" s="38">
        <f t="shared" si="107"/>
        <v>0</v>
      </c>
      <c r="BN318" s="38">
        <f t="shared" si="99"/>
        <v>0</v>
      </c>
      <c r="BO318" s="39">
        <f t="shared" si="99"/>
        <v>0</v>
      </c>
      <c r="BP318" s="40">
        <f t="shared" si="99"/>
        <v>0</v>
      </c>
      <c r="BQ318" s="38">
        <f t="shared" si="108"/>
        <v>0</v>
      </c>
      <c r="BR318" s="38">
        <f t="shared" si="108"/>
        <v>0.20854019665562418</v>
      </c>
      <c r="BS318" s="38">
        <f t="shared" si="108"/>
        <v>0.4328150572831424</v>
      </c>
      <c r="BT318" s="38">
        <f t="shared" si="100"/>
        <v>0.32196247957162549</v>
      </c>
      <c r="BU318" s="39">
        <f t="shared" si="100"/>
        <v>0.28710001854937112</v>
      </c>
      <c r="BV318" s="40">
        <f t="shared" si="100"/>
        <v>0.28854140247418764</v>
      </c>
      <c r="BW318" s="38">
        <f t="shared" si="109"/>
        <v>0</v>
      </c>
      <c r="BX318" s="38">
        <f t="shared" si="109"/>
        <v>-0.20854019665562418</v>
      </c>
      <c r="BY318" s="38">
        <f t="shared" si="109"/>
        <v>-0.4328150572831424</v>
      </c>
      <c r="BZ318" s="38">
        <f t="shared" si="101"/>
        <v>-0.32196247957162549</v>
      </c>
      <c r="CA318" s="39">
        <f t="shared" si="101"/>
        <v>-0.28710001854937112</v>
      </c>
      <c r="CB318" s="40">
        <f t="shared" si="101"/>
        <v>-0.28854140247418764</v>
      </c>
      <c r="CC318" s="2">
        <f t="shared" si="110"/>
        <v>0</v>
      </c>
      <c r="CD318" s="2">
        <f t="shared" si="110"/>
        <v>-2085.4019665562419</v>
      </c>
      <c r="CE318" s="2">
        <f t="shared" si="110"/>
        <v>-4328.1505728314241</v>
      </c>
      <c r="CF318" s="2">
        <f t="shared" si="102"/>
        <v>-3219.624795716255</v>
      </c>
      <c r="CG318" s="29">
        <f t="shared" si="102"/>
        <v>-2871.0001854937113</v>
      </c>
      <c r="CH318" s="31">
        <f t="shared" si="102"/>
        <v>-2885.4140247418763</v>
      </c>
      <c r="CI318" s="40">
        <f>IFERROR(M318/'Class Sum-WR'!M318,0)</f>
        <v>0</v>
      </c>
    </row>
    <row r="319" spans="1:87" hidden="1" outlineLevel="1" x14ac:dyDescent="0.2">
      <c r="A319" t="s">
        <v>46</v>
      </c>
      <c r="B319" t="s">
        <v>46</v>
      </c>
      <c r="C319" t="s">
        <v>122</v>
      </c>
      <c r="D319" t="s">
        <v>114</v>
      </c>
      <c r="E319" t="s">
        <v>117</v>
      </c>
      <c r="F319" s="27">
        <f t="shared" si="93"/>
        <v>46324</v>
      </c>
      <c r="G319" s="60" t="s">
        <v>39</v>
      </c>
      <c r="H319" s="28">
        <v>0</v>
      </c>
      <c r="I319" s="2">
        <v>0</v>
      </c>
      <c r="J319" s="2">
        <v>0</v>
      </c>
      <c r="K319" s="2">
        <v>0</v>
      </c>
      <c r="L319" s="29">
        <v>0</v>
      </c>
      <c r="M319" s="30">
        <f t="shared" si="89"/>
        <v>0</v>
      </c>
      <c r="N319" t="s">
        <v>49</v>
      </c>
      <c r="O319" t="s">
        <v>49</v>
      </c>
      <c r="P319" t="s">
        <v>122</v>
      </c>
      <c r="Q319" t="s">
        <v>114</v>
      </c>
      <c r="R319" t="s">
        <v>117</v>
      </c>
      <c r="S319" s="27">
        <f t="shared" si="94"/>
        <v>45960</v>
      </c>
      <c r="T319" s="60" t="s">
        <v>39</v>
      </c>
      <c r="U319" s="28">
        <v>0</v>
      </c>
      <c r="V319" s="2">
        <v>6858.72</v>
      </c>
      <c r="W319" s="2">
        <v>462.8</v>
      </c>
      <c r="X319" s="2">
        <v>16924.400000000001</v>
      </c>
      <c r="Y319" s="29">
        <v>10096.030000000001</v>
      </c>
      <c r="Z319" s="31">
        <f t="shared" si="90"/>
        <v>34341.950000000004</v>
      </c>
      <c r="AA319" s="32">
        <f t="shared" si="103"/>
        <v>0</v>
      </c>
      <c r="AB319" s="5">
        <f t="shared" si="103"/>
        <v>-6858.72</v>
      </c>
      <c r="AC319" s="5">
        <f t="shared" si="103"/>
        <v>-462.8</v>
      </c>
      <c r="AD319" s="5">
        <f t="shared" si="95"/>
        <v>-16924.400000000001</v>
      </c>
      <c r="AE319" s="33">
        <f t="shared" si="95"/>
        <v>-10096.030000000001</v>
      </c>
      <c r="AF319" s="34">
        <f t="shared" si="95"/>
        <v>-34341.950000000004</v>
      </c>
      <c r="AG319" s="35" t="e">
        <f t="shared" si="104"/>
        <v>#DIV/0!</v>
      </c>
      <c r="AH319" s="7">
        <f t="shared" si="104"/>
        <v>-1</v>
      </c>
      <c r="AI319" s="7">
        <f t="shared" si="104"/>
        <v>-1</v>
      </c>
      <c r="AJ319" s="7">
        <f t="shared" si="96"/>
        <v>-1</v>
      </c>
      <c r="AK319" s="36">
        <f t="shared" si="96"/>
        <v>-1</v>
      </c>
      <c r="AL319" s="37">
        <f t="shared" si="96"/>
        <v>-1</v>
      </c>
      <c r="AM319" s="2">
        <v>0</v>
      </c>
      <c r="AN319" s="2">
        <v>0</v>
      </c>
      <c r="AO319" s="2">
        <v>0</v>
      </c>
      <c r="AP319" s="2">
        <v>0</v>
      </c>
      <c r="AQ319" s="29">
        <v>0</v>
      </c>
      <c r="AR319" s="31">
        <f t="shared" si="91"/>
        <v>0</v>
      </c>
      <c r="AS319" s="2">
        <v>0</v>
      </c>
      <c r="AT319" s="2">
        <v>1442.99</v>
      </c>
      <c r="AU319" s="2">
        <v>304.60000000000002</v>
      </c>
      <c r="AV319" s="2">
        <v>5434.44</v>
      </c>
      <c r="AW319" s="29">
        <v>2936.54</v>
      </c>
      <c r="AX319" s="31">
        <f t="shared" si="92"/>
        <v>10118.57</v>
      </c>
      <c r="AY319" s="5">
        <f t="shared" si="105"/>
        <v>0</v>
      </c>
      <c r="AZ319" s="5">
        <f t="shared" si="105"/>
        <v>-1442.99</v>
      </c>
      <c r="BA319" s="5">
        <f t="shared" si="105"/>
        <v>-304.60000000000002</v>
      </c>
      <c r="BB319" s="5">
        <f t="shared" si="97"/>
        <v>-5434.44</v>
      </c>
      <c r="BC319" s="33">
        <f t="shared" si="97"/>
        <v>-2936.54</v>
      </c>
      <c r="BD319" s="34">
        <f t="shared" si="97"/>
        <v>-10118.57</v>
      </c>
      <c r="BE319" s="7" t="e">
        <f t="shared" si="106"/>
        <v>#DIV/0!</v>
      </c>
      <c r="BF319" s="7">
        <f t="shared" si="106"/>
        <v>-1</v>
      </c>
      <c r="BG319" s="7">
        <f t="shared" si="106"/>
        <v>-1</v>
      </c>
      <c r="BH319" s="7">
        <f t="shared" si="98"/>
        <v>-1</v>
      </c>
      <c r="BI319" s="36">
        <f t="shared" si="98"/>
        <v>-1</v>
      </c>
      <c r="BJ319" s="37">
        <f t="shared" si="98"/>
        <v>-1</v>
      </c>
      <c r="BK319" s="38">
        <f t="shared" si="107"/>
        <v>0</v>
      </c>
      <c r="BL319" s="38">
        <f t="shared" si="107"/>
        <v>0</v>
      </c>
      <c r="BM319" s="38">
        <f t="shared" si="107"/>
        <v>0</v>
      </c>
      <c r="BN319" s="38">
        <f t="shared" si="99"/>
        <v>0</v>
      </c>
      <c r="BO319" s="39">
        <f t="shared" si="99"/>
        <v>0</v>
      </c>
      <c r="BP319" s="40">
        <f t="shared" si="99"/>
        <v>0</v>
      </c>
      <c r="BQ319" s="38">
        <f t="shared" si="108"/>
        <v>0</v>
      </c>
      <c r="BR319" s="38">
        <f t="shared" si="108"/>
        <v>0.21038765250659014</v>
      </c>
      <c r="BS319" s="38">
        <f t="shared" si="108"/>
        <v>0.65816767502160767</v>
      </c>
      <c r="BT319" s="38">
        <f t="shared" si="100"/>
        <v>0.32110089574815054</v>
      </c>
      <c r="BU319" s="39">
        <f t="shared" si="100"/>
        <v>0.29086086313134962</v>
      </c>
      <c r="BV319" s="40">
        <f t="shared" si="100"/>
        <v>0.29464168458692647</v>
      </c>
      <c r="BW319" s="38">
        <f t="shared" si="109"/>
        <v>0</v>
      </c>
      <c r="BX319" s="38">
        <f t="shared" si="109"/>
        <v>-0.21038765250659014</v>
      </c>
      <c r="BY319" s="38">
        <f t="shared" si="109"/>
        <v>-0.65816767502160767</v>
      </c>
      <c r="BZ319" s="38">
        <f t="shared" si="101"/>
        <v>-0.32110089574815054</v>
      </c>
      <c r="CA319" s="39">
        <f t="shared" si="101"/>
        <v>-0.29086086313134962</v>
      </c>
      <c r="CB319" s="40">
        <f t="shared" si="101"/>
        <v>-0.29464168458692647</v>
      </c>
      <c r="CC319" s="2">
        <f t="shared" si="110"/>
        <v>0</v>
      </c>
      <c r="CD319" s="2">
        <f t="shared" si="110"/>
        <v>-2103.8765250659012</v>
      </c>
      <c r="CE319" s="2">
        <f t="shared" si="110"/>
        <v>-6581.6767502160765</v>
      </c>
      <c r="CF319" s="2">
        <f t="shared" si="102"/>
        <v>-3211.0089574815056</v>
      </c>
      <c r="CG319" s="29">
        <f t="shared" si="102"/>
        <v>-2908.6086313134961</v>
      </c>
      <c r="CH319" s="31">
        <f t="shared" si="102"/>
        <v>-2946.4168458692648</v>
      </c>
      <c r="CI319" s="40">
        <f>IFERROR(M319/'Class Sum-WR'!M319,0)</f>
        <v>0</v>
      </c>
    </row>
    <row r="320" spans="1:87" hidden="1" outlineLevel="1" x14ac:dyDescent="0.2">
      <c r="A320" t="s">
        <v>46</v>
      </c>
      <c r="B320" t="s">
        <v>46</v>
      </c>
      <c r="C320" t="s">
        <v>122</v>
      </c>
      <c r="D320" t="s">
        <v>114</v>
      </c>
      <c r="E320" t="s">
        <v>117</v>
      </c>
      <c r="F320" s="27">
        <f t="shared" si="93"/>
        <v>46325</v>
      </c>
      <c r="G320" s="60" t="s">
        <v>40</v>
      </c>
      <c r="H320" s="28">
        <v>0</v>
      </c>
      <c r="I320" s="2">
        <v>0</v>
      </c>
      <c r="J320" s="2">
        <v>0</v>
      </c>
      <c r="K320" s="2">
        <v>0</v>
      </c>
      <c r="L320" s="29">
        <v>0</v>
      </c>
      <c r="M320" s="30">
        <f t="shared" si="89"/>
        <v>0</v>
      </c>
      <c r="N320" t="s">
        <v>49</v>
      </c>
      <c r="O320" t="s">
        <v>49</v>
      </c>
      <c r="P320" t="s">
        <v>122</v>
      </c>
      <c r="Q320" t="s">
        <v>114</v>
      </c>
      <c r="R320" t="s">
        <v>117</v>
      </c>
      <c r="S320" s="27">
        <f t="shared" si="94"/>
        <v>45961</v>
      </c>
      <c r="T320" s="60" t="s">
        <v>40</v>
      </c>
      <c r="U320" s="28">
        <v>0</v>
      </c>
      <c r="V320" s="2">
        <v>14476.33</v>
      </c>
      <c r="W320" s="2">
        <v>1240.98</v>
      </c>
      <c r="X320" s="2">
        <v>31329.29</v>
      </c>
      <c r="Y320" s="29">
        <v>15701.98</v>
      </c>
      <c r="Z320" s="31">
        <f t="shared" si="90"/>
        <v>62748.58</v>
      </c>
      <c r="AA320" s="32">
        <f t="shared" si="103"/>
        <v>0</v>
      </c>
      <c r="AB320" s="5">
        <f t="shared" si="103"/>
        <v>-14476.33</v>
      </c>
      <c r="AC320" s="5">
        <f t="shared" si="103"/>
        <v>-1240.98</v>
      </c>
      <c r="AD320" s="5">
        <f t="shared" si="95"/>
        <v>-31329.29</v>
      </c>
      <c r="AE320" s="33">
        <f t="shared" si="95"/>
        <v>-15701.98</v>
      </c>
      <c r="AF320" s="34">
        <f t="shared" si="95"/>
        <v>-62748.58</v>
      </c>
      <c r="AG320" s="35" t="e">
        <f t="shared" si="104"/>
        <v>#DIV/0!</v>
      </c>
      <c r="AH320" s="7">
        <f t="shared" si="104"/>
        <v>-1</v>
      </c>
      <c r="AI320" s="7">
        <f t="shared" si="104"/>
        <v>-1</v>
      </c>
      <c r="AJ320" s="7">
        <f t="shared" si="96"/>
        <v>-1</v>
      </c>
      <c r="AK320" s="36">
        <f t="shared" si="96"/>
        <v>-1</v>
      </c>
      <c r="AL320" s="37">
        <f t="shared" si="96"/>
        <v>-1</v>
      </c>
      <c r="AM320" s="2">
        <v>0</v>
      </c>
      <c r="AN320" s="2">
        <v>0</v>
      </c>
      <c r="AO320" s="2">
        <v>0</v>
      </c>
      <c r="AP320" s="2">
        <v>0</v>
      </c>
      <c r="AQ320" s="29">
        <v>0</v>
      </c>
      <c r="AR320" s="31">
        <f t="shared" si="91"/>
        <v>0</v>
      </c>
      <c r="AS320" s="2">
        <v>0</v>
      </c>
      <c r="AT320" s="2">
        <v>3069.33</v>
      </c>
      <c r="AU320" s="2">
        <v>809.49</v>
      </c>
      <c r="AV320" s="2">
        <v>9685.08</v>
      </c>
      <c r="AW320" s="29">
        <v>4630.22</v>
      </c>
      <c r="AX320" s="31">
        <f t="shared" si="92"/>
        <v>18194.12</v>
      </c>
      <c r="AY320" s="5">
        <f t="shared" si="105"/>
        <v>0</v>
      </c>
      <c r="AZ320" s="5">
        <f t="shared" si="105"/>
        <v>-3069.33</v>
      </c>
      <c r="BA320" s="5">
        <f t="shared" si="105"/>
        <v>-809.49</v>
      </c>
      <c r="BB320" s="5">
        <f t="shared" si="97"/>
        <v>-9685.08</v>
      </c>
      <c r="BC320" s="33">
        <f t="shared" si="97"/>
        <v>-4630.22</v>
      </c>
      <c r="BD320" s="34">
        <f t="shared" si="97"/>
        <v>-18194.12</v>
      </c>
      <c r="BE320" s="7" t="e">
        <f t="shared" si="106"/>
        <v>#DIV/0!</v>
      </c>
      <c r="BF320" s="7">
        <f t="shared" si="106"/>
        <v>-1</v>
      </c>
      <c r="BG320" s="7">
        <f t="shared" si="106"/>
        <v>-1</v>
      </c>
      <c r="BH320" s="7">
        <f t="shared" si="98"/>
        <v>-1</v>
      </c>
      <c r="BI320" s="36">
        <f t="shared" si="98"/>
        <v>-1</v>
      </c>
      <c r="BJ320" s="37">
        <f t="shared" si="98"/>
        <v>-1</v>
      </c>
      <c r="BK320" s="38">
        <f t="shared" si="107"/>
        <v>0</v>
      </c>
      <c r="BL320" s="38">
        <f t="shared" si="107"/>
        <v>0</v>
      </c>
      <c r="BM320" s="38">
        <f t="shared" si="107"/>
        <v>0</v>
      </c>
      <c r="BN320" s="38">
        <f t="shared" si="99"/>
        <v>0</v>
      </c>
      <c r="BO320" s="39">
        <f t="shared" si="99"/>
        <v>0</v>
      </c>
      <c r="BP320" s="40">
        <f t="shared" si="99"/>
        <v>0</v>
      </c>
      <c r="BQ320" s="38">
        <f t="shared" si="108"/>
        <v>0</v>
      </c>
      <c r="BR320" s="38">
        <f t="shared" si="108"/>
        <v>0.21202404200512145</v>
      </c>
      <c r="BS320" s="38">
        <f t="shared" si="108"/>
        <v>0.65229898950829179</v>
      </c>
      <c r="BT320" s="38">
        <f t="shared" si="100"/>
        <v>0.3091381898536481</v>
      </c>
      <c r="BU320" s="39">
        <f t="shared" si="100"/>
        <v>0.29488128248794104</v>
      </c>
      <c r="BV320" s="40">
        <f t="shared" si="100"/>
        <v>0.28995269693752429</v>
      </c>
      <c r="BW320" s="38">
        <f t="shared" si="109"/>
        <v>0</v>
      </c>
      <c r="BX320" s="38">
        <f t="shared" si="109"/>
        <v>-0.21202404200512145</v>
      </c>
      <c r="BY320" s="38">
        <f t="shared" si="109"/>
        <v>-0.65229898950829179</v>
      </c>
      <c r="BZ320" s="38">
        <f t="shared" si="101"/>
        <v>-0.3091381898536481</v>
      </c>
      <c r="CA320" s="39">
        <f t="shared" si="101"/>
        <v>-0.29488128248794104</v>
      </c>
      <c r="CB320" s="40">
        <f t="shared" si="101"/>
        <v>-0.28995269693752429</v>
      </c>
      <c r="CC320" s="2">
        <f t="shared" si="110"/>
        <v>0</v>
      </c>
      <c r="CD320" s="2">
        <f t="shared" si="110"/>
        <v>-2120.2404200512146</v>
      </c>
      <c r="CE320" s="2">
        <f t="shared" si="110"/>
        <v>-6522.9898950829183</v>
      </c>
      <c r="CF320" s="2">
        <f t="shared" si="102"/>
        <v>-3091.381898536481</v>
      </c>
      <c r="CG320" s="29">
        <f t="shared" si="102"/>
        <v>-2948.8128248794105</v>
      </c>
      <c r="CH320" s="31">
        <f t="shared" si="102"/>
        <v>-2899.526969375243</v>
      </c>
      <c r="CI320" s="40">
        <f>IFERROR(M320/'Class Sum-WR'!M320,0)</f>
        <v>0</v>
      </c>
    </row>
    <row r="321" spans="1:87" ht="13.5" hidden="1" outlineLevel="1" thickBot="1" x14ac:dyDescent="0.25">
      <c r="A321" t="s">
        <v>46</v>
      </c>
      <c r="B321" t="s">
        <v>46</v>
      </c>
      <c r="C321" t="s">
        <v>122</v>
      </c>
      <c r="D321" t="s">
        <v>114</v>
      </c>
      <c r="E321" t="s">
        <v>117</v>
      </c>
      <c r="F321" s="41">
        <f t="shared" si="93"/>
        <v>46326</v>
      </c>
      <c r="G321" s="61" t="s">
        <v>41</v>
      </c>
      <c r="H321" s="43">
        <v>0</v>
      </c>
      <c r="I321" s="44">
        <v>0</v>
      </c>
      <c r="J321" s="44">
        <v>0</v>
      </c>
      <c r="K321" s="44">
        <v>0</v>
      </c>
      <c r="L321" s="45">
        <v>0</v>
      </c>
      <c r="M321" s="46">
        <f t="shared" si="89"/>
        <v>0</v>
      </c>
      <c r="N321" t="s">
        <v>49</v>
      </c>
      <c r="O321" t="s">
        <v>49</v>
      </c>
      <c r="P321" t="s">
        <v>122</v>
      </c>
      <c r="Q321" t="s">
        <v>122</v>
      </c>
      <c r="R321" t="s">
        <v>117</v>
      </c>
      <c r="S321" s="41">
        <f t="shared" si="94"/>
        <v>45962</v>
      </c>
      <c r="T321" s="61" t="s">
        <v>41</v>
      </c>
      <c r="U321" s="43">
        <v>0</v>
      </c>
      <c r="V321" s="44">
        <v>9558.43</v>
      </c>
      <c r="W321" s="44">
        <v>709.83</v>
      </c>
      <c r="X321" s="44">
        <v>19575.59</v>
      </c>
      <c r="Y321" s="45">
        <v>11916.43</v>
      </c>
      <c r="Z321" s="47">
        <f t="shared" si="90"/>
        <v>41760.28</v>
      </c>
      <c r="AA321" s="48">
        <f t="shared" si="103"/>
        <v>0</v>
      </c>
      <c r="AB321" s="49">
        <f t="shared" si="103"/>
        <v>-9558.43</v>
      </c>
      <c r="AC321" s="49">
        <f t="shared" si="103"/>
        <v>-709.83</v>
      </c>
      <c r="AD321" s="49">
        <f t="shared" si="95"/>
        <v>-19575.59</v>
      </c>
      <c r="AE321" s="50">
        <f t="shared" si="95"/>
        <v>-11916.43</v>
      </c>
      <c r="AF321" s="51">
        <f t="shared" si="95"/>
        <v>-41760.28</v>
      </c>
      <c r="AG321" s="52" t="e">
        <f t="shared" si="104"/>
        <v>#DIV/0!</v>
      </c>
      <c r="AH321" s="53">
        <f t="shared" si="104"/>
        <v>-1</v>
      </c>
      <c r="AI321" s="53">
        <f t="shared" si="104"/>
        <v>-1</v>
      </c>
      <c r="AJ321" s="53">
        <f t="shared" si="96"/>
        <v>-1</v>
      </c>
      <c r="AK321" s="54">
        <f t="shared" si="96"/>
        <v>-1</v>
      </c>
      <c r="AL321" s="55">
        <f t="shared" si="96"/>
        <v>-1</v>
      </c>
      <c r="AM321" s="44">
        <v>0</v>
      </c>
      <c r="AN321" s="44">
        <v>0</v>
      </c>
      <c r="AO321" s="44">
        <v>0</v>
      </c>
      <c r="AP321" s="44">
        <v>0</v>
      </c>
      <c r="AQ321" s="45">
        <v>0</v>
      </c>
      <c r="AR321" s="47">
        <f t="shared" si="91"/>
        <v>0</v>
      </c>
      <c r="AS321" s="44">
        <v>0</v>
      </c>
      <c r="AT321" s="44">
        <v>2014.95</v>
      </c>
      <c r="AU321" s="44">
        <v>410.63</v>
      </c>
      <c r="AV321" s="44">
        <v>6212.79</v>
      </c>
      <c r="AW321" s="45">
        <v>3603.46</v>
      </c>
      <c r="AX321" s="47">
        <f t="shared" si="92"/>
        <v>12241.829999999998</v>
      </c>
      <c r="AY321" s="49">
        <f t="shared" si="105"/>
        <v>0</v>
      </c>
      <c r="AZ321" s="49">
        <f t="shared" si="105"/>
        <v>-2014.95</v>
      </c>
      <c r="BA321" s="49">
        <f t="shared" si="105"/>
        <v>-410.63</v>
      </c>
      <c r="BB321" s="49">
        <f t="shared" si="97"/>
        <v>-6212.79</v>
      </c>
      <c r="BC321" s="50">
        <f t="shared" si="97"/>
        <v>-3603.46</v>
      </c>
      <c r="BD321" s="51">
        <f t="shared" si="97"/>
        <v>-12241.829999999998</v>
      </c>
      <c r="BE321" s="53" t="e">
        <f t="shared" si="106"/>
        <v>#DIV/0!</v>
      </c>
      <c r="BF321" s="53">
        <f t="shared" si="106"/>
        <v>-1</v>
      </c>
      <c r="BG321" s="53">
        <f t="shared" si="106"/>
        <v>-1</v>
      </c>
      <c r="BH321" s="53">
        <f t="shared" si="98"/>
        <v>-1</v>
      </c>
      <c r="BI321" s="54">
        <f t="shared" si="98"/>
        <v>-1</v>
      </c>
      <c r="BJ321" s="55">
        <f t="shared" si="98"/>
        <v>-1</v>
      </c>
      <c r="BK321" s="56">
        <f t="shared" si="107"/>
        <v>0</v>
      </c>
      <c r="BL321" s="56">
        <f t="shared" si="107"/>
        <v>0</v>
      </c>
      <c r="BM321" s="56">
        <f t="shared" si="107"/>
        <v>0</v>
      </c>
      <c r="BN321" s="56">
        <f t="shared" si="99"/>
        <v>0</v>
      </c>
      <c r="BO321" s="57">
        <f t="shared" si="99"/>
        <v>0</v>
      </c>
      <c r="BP321" s="58">
        <f t="shared" si="99"/>
        <v>0</v>
      </c>
      <c r="BQ321" s="56">
        <f t="shared" si="108"/>
        <v>0</v>
      </c>
      <c r="BR321" s="56">
        <f t="shared" si="108"/>
        <v>0.21080344784656058</v>
      </c>
      <c r="BS321" s="56">
        <f t="shared" si="108"/>
        <v>0.57849062451572908</v>
      </c>
      <c r="BT321" s="56">
        <f t="shared" si="100"/>
        <v>0.31737434222927635</v>
      </c>
      <c r="BU321" s="57">
        <f t="shared" si="100"/>
        <v>0.30239425734049541</v>
      </c>
      <c r="BV321" s="58">
        <f t="shared" si="100"/>
        <v>0.29314530458129107</v>
      </c>
      <c r="BW321" s="56">
        <f t="shared" si="109"/>
        <v>0</v>
      </c>
      <c r="BX321" s="56">
        <f t="shared" si="109"/>
        <v>-0.21080344784656058</v>
      </c>
      <c r="BY321" s="56">
        <f t="shared" si="109"/>
        <v>-0.57849062451572908</v>
      </c>
      <c r="BZ321" s="56">
        <f t="shared" si="101"/>
        <v>-0.31737434222927635</v>
      </c>
      <c r="CA321" s="57">
        <f t="shared" si="101"/>
        <v>-0.30239425734049541</v>
      </c>
      <c r="CB321" s="58">
        <f t="shared" si="101"/>
        <v>-0.29314530458129107</v>
      </c>
      <c r="CC321" s="44">
        <f t="shared" si="110"/>
        <v>0</v>
      </c>
      <c r="CD321" s="44">
        <f t="shared" si="110"/>
        <v>-2108.0344784656058</v>
      </c>
      <c r="CE321" s="44">
        <f t="shared" si="110"/>
        <v>-5784.9062451572909</v>
      </c>
      <c r="CF321" s="44">
        <f t="shared" si="102"/>
        <v>-3173.7434222927636</v>
      </c>
      <c r="CG321" s="45">
        <f t="shared" si="102"/>
        <v>-3023.9425734049541</v>
      </c>
      <c r="CH321" s="47">
        <f t="shared" si="102"/>
        <v>-2931.4530458129107</v>
      </c>
      <c r="CI321" s="58">
        <f>IFERROR(M321/'Class Sum-WR'!M321,0)</f>
        <v>0</v>
      </c>
    </row>
    <row r="322" spans="1:87" hidden="1" outlineLevel="1" x14ac:dyDescent="0.2">
      <c r="A322" t="s">
        <v>46</v>
      </c>
      <c r="B322" t="s">
        <v>46</v>
      </c>
      <c r="C322" t="s">
        <v>122</v>
      </c>
      <c r="D322" t="s">
        <v>122</v>
      </c>
      <c r="E322" t="s">
        <v>118</v>
      </c>
      <c r="F322" s="27">
        <f t="shared" si="93"/>
        <v>46327</v>
      </c>
      <c r="G322" s="60" t="s">
        <v>35</v>
      </c>
      <c r="H322" s="28">
        <v>0</v>
      </c>
      <c r="I322" s="2">
        <v>0</v>
      </c>
      <c r="J322" s="2">
        <v>0</v>
      </c>
      <c r="K322" s="2">
        <v>0</v>
      </c>
      <c r="L322" s="29">
        <v>0</v>
      </c>
      <c r="M322" s="30">
        <f t="shared" si="89"/>
        <v>0</v>
      </c>
      <c r="N322" t="s">
        <v>49</v>
      </c>
      <c r="O322" t="s">
        <v>49</v>
      </c>
      <c r="P322" t="s">
        <v>122</v>
      </c>
      <c r="Q322" t="s">
        <v>122</v>
      </c>
      <c r="R322" t="s">
        <v>118</v>
      </c>
      <c r="S322" s="27">
        <f t="shared" si="94"/>
        <v>45963</v>
      </c>
      <c r="T322" s="60" t="s">
        <v>35</v>
      </c>
      <c r="U322" s="28">
        <v>0</v>
      </c>
      <c r="V322" s="2">
        <v>3150.32</v>
      </c>
      <c r="W322" s="2">
        <v>231.85</v>
      </c>
      <c r="X322" s="2">
        <v>9751.94</v>
      </c>
      <c r="Y322" s="29">
        <v>5275.34</v>
      </c>
      <c r="Z322" s="31">
        <f t="shared" si="90"/>
        <v>18409.45</v>
      </c>
      <c r="AA322" s="32">
        <f t="shared" si="103"/>
        <v>0</v>
      </c>
      <c r="AB322" s="5">
        <f t="shared" si="103"/>
        <v>-3150.32</v>
      </c>
      <c r="AC322" s="5">
        <f t="shared" si="103"/>
        <v>-231.85</v>
      </c>
      <c r="AD322" s="5">
        <f t="shared" si="95"/>
        <v>-9751.94</v>
      </c>
      <c r="AE322" s="33">
        <f t="shared" si="95"/>
        <v>-5275.34</v>
      </c>
      <c r="AF322" s="34">
        <f t="shared" si="95"/>
        <v>-18409.45</v>
      </c>
      <c r="AG322" s="35" t="e">
        <f t="shared" si="104"/>
        <v>#DIV/0!</v>
      </c>
      <c r="AH322" s="7">
        <f t="shared" si="104"/>
        <v>-1</v>
      </c>
      <c r="AI322" s="7">
        <f t="shared" si="104"/>
        <v>-1</v>
      </c>
      <c r="AJ322" s="7">
        <f t="shared" si="96"/>
        <v>-1</v>
      </c>
      <c r="AK322" s="36">
        <f t="shared" si="96"/>
        <v>-1</v>
      </c>
      <c r="AL322" s="37">
        <f t="shared" si="96"/>
        <v>-1</v>
      </c>
      <c r="AM322" s="2">
        <v>0</v>
      </c>
      <c r="AN322" s="2">
        <v>0</v>
      </c>
      <c r="AO322" s="2">
        <v>0</v>
      </c>
      <c r="AP322" s="2">
        <v>0</v>
      </c>
      <c r="AQ322" s="29">
        <v>0</v>
      </c>
      <c r="AR322" s="31">
        <f t="shared" si="91"/>
        <v>0</v>
      </c>
      <c r="AS322" s="2">
        <v>0</v>
      </c>
      <c r="AT322" s="2">
        <v>658.72</v>
      </c>
      <c r="AU322" s="2">
        <v>108.35</v>
      </c>
      <c r="AV322" s="2">
        <v>2845.54</v>
      </c>
      <c r="AW322" s="29">
        <v>1636.01</v>
      </c>
      <c r="AX322" s="31">
        <f t="shared" si="92"/>
        <v>5248.62</v>
      </c>
      <c r="AY322" s="5">
        <f t="shared" si="105"/>
        <v>0</v>
      </c>
      <c r="AZ322" s="5">
        <f t="shared" si="105"/>
        <v>-658.72</v>
      </c>
      <c r="BA322" s="5">
        <f t="shared" si="105"/>
        <v>-108.35</v>
      </c>
      <c r="BB322" s="5">
        <f t="shared" si="97"/>
        <v>-2845.54</v>
      </c>
      <c r="BC322" s="33">
        <f t="shared" si="97"/>
        <v>-1636.01</v>
      </c>
      <c r="BD322" s="34">
        <f t="shared" si="97"/>
        <v>-5248.62</v>
      </c>
      <c r="BE322" s="7" t="e">
        <f t="shared" si="106"/>
        <v>#DIV/0!</v>
      </c>
      <c r="BF322" s="7">
        <f t="shared" si="106"/>
        <v>-1</v>
      </c>
      <c r="BG322" s="7">
        <f t="shared" si="106"/>
        <v>-1</v>
      </c>
      <c r="BH322" s="7">
        <f t="shared" si="98"/>
        <v>-1</v>
      </c>
      <c r="BI322" s="36">
        <f t="shared" si="98"/>
        <v>-1</v>
      </c>
      <c r="BJ322" s="37">
        <f t="shared" si="98"/>
        <v>-1</v>
      </c>
      <c r="BK322" s="38">
        <f t="shared" si="107"/>
        <v>0</v>
      </c>
      <c r="BL322" s="38">
        <f t="shared" si="107"/>
        <v>0</v>
      </c>
      <c r="BM322" s="38">
        <f t="shared" si="107"/>
        <v>0</v>
      </c>
      <c r="BN322" s="38">
        <f t="shared" si="99"/>
        <v>0</v>
      </c>
      <c r="BO322" s="39">
        <f t="shared" si="99"/>
        <v>0</v>
      </c>
      <c r="BP322" s="40">
        <f t="shared" si="99"/>
        <v>0</v>
      </c>
      <c r="BQ322" s="38">
        <f t="shared" si="108"/>
        <v>0</v>
      </c>
      <c r="BR322" s="38">
        <f t="shared" si="108"/>
        <v>0.20909621879682064</v>
      </c>
      <c r="BS322" s="38">
        <f t="shared" si="108"/>
        <v>0.46732801380202715</v>
      </c>
      <c r="BT322" s="38">
        <f t="shared" si="100"/>
        <v>0.29179219724485589</v>
      </c>
      <c r="BU322" s="39">
        <f t="shared" si="100"/>
        <v>0.31012408678871883</v>
      </c>
      <c r="BV322" s="40">
        <f t="shared" si="100"/>
        <v>0.28510466092142894</v>
      </c>
      <c r="BW322" s="38">
        <f t="shared" si="109"/>
        <v>0</v>
      </c>
      <c r="BX322" s="38">
        <f t="shared" si="109"/>
        <v>-0.20909621879682064</v>
      </c>
      <c r="BY322" s="38">
        <f t="shared" si="109"/>
        <v>-0.46732801380202715</v>
      </c>
      <c r="BZ322" s="38">
        <f t="shared" si="101"/>
        <v>-0.29179219724485589</v>
      </c>
      <c r="CA322" s="39">
        <f t="shared" si="101"/>
        <v>-0.31012408678871883</v>
      </c>
      <c r="CB322" s="40">
        <f t="shared" si="101"/>
        <v>-0.28510466092142894</v>
      </c>
      <c r="CC322" s="2">
        <f t="shared" si="110"/>
        <v>0</v>
      </c>
      <c r="CD322" s="2">
        <f t="shared" si="110"/>
        <v>-2090.9621879682063</v>
      </c>
      <c r="CE322" s="2">
        <f t="shared" si="110"/>
        <v>-4673.2801380202718</v>
      </c>
      <c r="CF322" s="2">
        <f t="shared" si="102"/>
        <v>-2917.9219724485588</v>
      </c>
      <c r="CG322" s="29">
        <f t="shared" si="102"/>
        <v>-3101.2408678871884</v>
      </c>
      <c r="CH322" s="31">
        <f t="shared" si="102"/>
        <v>-2851.0466092142892</v>
      </c>
      <c r="CI322" s="40">
        <f>IFERROR(M322/'Class Sum-WR'!M322,0)</f>
        <v>0</v>
      </c>
    </row>
    <row r="323" spans="1:87" hidden="1" outlineLevel="1" x14ac:dyDescent="0.2">
      <c r="A323" t="s">
        <v>46</v>
      </c>
      <c r="B323" t="s">
        <v>46</v>
      </c>
      <c r="C323" t="s">
        <v>122</v>
      </c>
      <c r="D323" t="s">
        <v>122</v>
      </c>
      <c r="E323" t="s">
        <v>118</v>
      </c>
      <c r="F323" s="27">
        <f t="shared" si="93"/>
        <v>46328</v>
      </c>
      <c r="G323" s="60" t="s">
        <v>36</v>
      </c>
      <c r="H323" s="28">
        <v>0</v>
      </c>
      <c r="I323" s="2">
        <v>0</v>
      </c>
      <c r="J323" s="2">
        <v>0</v>
      </c>
      <c r="K323" s="2">
        <v>0</v>
      </c>
      <c r="L323" s="29">
        <v>0</v>
      </c>
      <c r="M323" s="30">
        <f t="shared" si="89"/>
        <v>0</v>
      </c>
      <c r="N323" t="s">
        <v>49</v>
      </c>
      <c r="O323" t="s">
        <v>49</v>
      </c>
      <c r="P323" t="s">
        <v>122</v>
      </c>
      <c r="Q323" t="s">
        <v>122</v>
      </c>
      <c r="R323" t="s">
        <v>118</v>
      </c>
      <c r="S323" s="27">
        <f t="shared" si="94"/>
        <v>45964</v>
      </c>
      <c r="T323" s="60" t="s">
        <v>36</v>
      </c>
      <c r="U323" s="28">
        <v>0</v>
      </c>
      <c r="V323" s="2">
        <v>2514.56</v>
      </c>
      <c r="W323" s="2">
        <v>-248.35</v>
      </c>
      <c r="X323" s="2">
        <v>6035.87</v>
      </c>
      <c r="Y323" s="29">
        <v>3545.77</v>
      </c>
      <c r="Z323" s="31">
        <f t="shared" si="90"/>
        <v>11847.85</v>
      </c>
      <c r="AA323" s="32">
        <f t="shared" si="103"/>
        <v>0</v>
      </c>
      <c r="AB323" s="5">
        <f t="shared" si="103"/>
        <v>-2514.56</v>
      </c>
      <c r="AC323" s="5">
        <f t="shared" si="103"/>
        <v>248.35</v>
      </c>
      <c r="AD323" s="5">
        <f t="shared" si="95"/>
        <v>-6035.87</v>
      </c>
      <c r="AE323" s="33">
        <f t="shared" si="95"/>
        <v>-3545.77</v>
      </c>
      <c r="AF323" s="34">
        <f t="shared" si="95"/>
        <v>-11847.85</v>
      </c>
      <c r="AG323" s="35" t="e">
        <f t="shared" si="104"/>
        <v>#DIV/0!</v>
      </c>
      <c r="AH323" s="7">
        <f t="shared" si="104"/>
        <v>-1</v>
      </c>
      <c r="AI323" s="7">
        <f t="shared" si="104"/>
        <v>-1</v>
      </c>
      <c r="AJ323" s="7">
        <f t="shared" si="96"/>
        <v>-1</v>
      </c>
      <c r="AK323" s="36">
        <f t="shared" si="96"/>
        <v>-1</v>
      </c>
      <c r="AL323" s="37">
        <f t="shared" si="96"/>
        <v>-1</v>
      </c>
      <c r="AM323" s="2">
        <v>0</v>
      </c>
      <c r="AN323" s="2">
        <v>0</v>
      </c>
      <c r="AO323" s="2">
        <v>0</v>
      </c>
      <c r="AP323" s="2">
        <v>0</v>
      </c>
      <c r="AQ323" s="29">
        <v>0</v>
      </c>
      <c r="AR323" s="31">
        <f t="shared" si="91"/>
        <v>0</v>
      </c>
      <c r="AS323" s="2">
        <v>0</v>
      </c>
      <c r="AT323" s="2">
        <v>531.33000000000004</v>
      </c>
      <c r="AU323" s="2">
        <v>-279.29000000000002</v>
      </c>
      <c r="AV323" s="2">
        <v>1921.42</v>
      </c>
      <c r="AW323" s="29">
        <v>1068.6500000000001</v>
      </c>
      <c r="AX323" s="31">
        <f t="shared" si="92"/>
        <v>3242.11</v>
      </c>
      <c r="AY323" s="5">
        <f t="shared" si="105"/>
        <v>0</v>
      </c>
      <c r="AZ323" s="5">
        <f t="shared" si="105"/>
        <v>-531.33000000000004</v>
      </c>
      <c r="BA323" s="5">
        <f t="shared" si="105"/>
        <v>279.29000000000002</v>
      </c>
      <c r="BB323" s="5">
        <f t="shared" si="97"/>
        <v>-1921.42</v>
      </c>
      <c r="BC323" s="33">
        <f t="shared" si="97"/>
        <v>-1068.6500000000001</v>
      </c>
      <c r="BD323" s="34">
        <f t="shared" si="97"/>
        <v>-3242.11</v>
      </c>
      <c r="BE323" s="7" t="e">
        <f t="shared" si="106"/>
        <v>#DIV/0!</v>
      </c>
      <c r="BF323" s="7">
        <f t="shared" si="106"/>
        <v>-1</v>
      </c>
      <c r="BG323" s="7">
        <f t="shared" si="106"/>
        <v>-1</v>
      </c>
      <c r="BH323" s="7">
        <f t="shared" si="98"/>
        <v>-1</v>
      </c>
      <c r="BI323" s="36">
        <f t="shared" si="98"/>
        <v>-1</v>
      </c>
      <c r="BJ323" s="37">
        <f t="shared" si="98"/>
        <v>-1</v>
      </c>
      <c r="BK323" s="38">
        <f t="shared" si="107"/>
        <v>0</v>
      </c>
      <c r="BL323" s="38">
        <f t="shared" si="107"/>
        <v>0</v>
      </c>
      <c r="BM323" s="38">
        <f t="shared" si="107"/>
        <v>0</v>
      </c>
      <c r="BN323" s="38">
        <f t="shared" si="99"/>
        <v>0</v>
      </c>
      <c r="BO323" s="39">
        <f t="shared" si="99"/>
        <v>0</v>
      </c>
      <c r="BP323" s="40">
        <f t="shared" si="99"/>
        <v>0</v>
      </c>
      <c r="BQ323" s="38">
        <f t="shared" si="108"/>
        <v>0</v>
      </c>
      <c r="BR323" s="38">
        <f t="shared" si="108"/>
        <v>0.21130138075846272</v>
      </c>
      <c r="BS323" s="38">
        <f t="shared" si="108"/>
        <v>1.1245822428024965</v>
      </c>
      <c r="BT323" s="38">
        <f t="shared" si="100"/>
        <v>0.31833356251874212</v>
      </c>
      <c r="BU323" s="39">
        <f t="shared" si="100"/>
        <v>0.30138728682345445</v>
      </c>
      <c r="BV323" s="40">
        <f t="shared" si="100"/>
        <v>0.27364542933950042</v>
      </c>
      <c r="BW323" s="38">
        <f t="shared" si="109"/>
        <v>0</v>
      </c>
      <c r="BX323" s="38">
        <f t="shared" si="109"/>
        <v>-0.21130138075846272</v>
      </c>
      <c r="BY323" s="38">
        <f t="shared" si="109"/>
        <v>-1.1245822428024965</v>
      </c>
      <c r="BZ323" s="38">
        <f t="shared" si="101"/>
        <v>-0.31833356251874212</v>
      </c>
      <c r="CA323" s="39">
        <f t="shared" si="101"/>
        <v>-0.30138728682345445</v>
      </c>
      <c r="CB323" s="40">
        <f t="shared" si="101"/>
        <v>-0.27364542933950042</v>
      </c>
      <c r="CC323" s="2">
        <f t="shared" si="110"/>
        <v>0</v>
      </c>
      <c r="CD323" s="2">
        <f t="shared" si="110"/>
        <v>-2113.0138075846271</v>
      </c>
      <c r="CE323" s="2">
        <f t="shared" si="110"/>
        <v>-11245.822428024965</v>
      </c>
      <c r="CF323" s="2">
        <f t="shared" si="102"/>
        <v>-3183.3356251874211</v>
      </c>
      <c r="CG323" s="29">
        <f t="shared" si="102"/>
        <v>-3013.8728682345445</v>
      </c>
      <c r="CH323" s="31">
        <f t="shared" si="102"/>
        <v>-2736.4542933950042</v>
      </c>
      <c r="CI323" s="40">
        <f>IFERROR(M323/'Class Sum-WR'!M323,0)</f>
        <v>0</v>
      </c>
    </row>
    <row r="324" spans="1:87" hidden="1" outlineLevel="1" x14ac:dyDescent="0.2">
      <c r="A324" t="s">
        <v>46</v>
      </c>
      <c r="B324" t="s">
        <v>46</v>
      </c>
      <c r="C324" t="s">
        <v>122</v>
      </c>
      <c r="D324" t="s">
        <v>122</v>
      </c>
      <c r="E324" t="s">
        <v>118</v>
      </c>
      <c r="F324" s="27">
        <f t="shared" si="93"/>
        <v>46329</v>
      </c>
      <c r="G324" s="60" t="s">
        <v>37</v>
      </c>
      <c r="H324" s="28">
        <v>0</v>
      </c>
      <c r="I324" s="2">
        <v>0</v>
      </c>
      <c r="J324" s="2">
        <v>0</v>
      </c>
      <c r="K324" s="2">
        <v>0</v>
      </c>
      <c r="L324" s="29">
        <v>0</v>
      </c>
      <c r="M324" s="30">
        <f t="shared" si="89"/>
        <v>0</v>
      </c>
      <c r="N324" t="s">
        <v>49</v>
      </c>
      <c r="O324" t="s">
        <v>49</v>
      </c>
      <c r="P324" t="s">
        <v>122</v>
      </c>
      <c r="Q324" t="s">
        <v>122</v>
      </c>
      <c r="R324" t="s">
        <v>118</v>
      </c>
      <c r="S324" s="27">
        <f t="shared" si="94"/>
        <v>45965</v>
      </c>
      <c r="T324" s="60" t="s">
        <v>37</v>
      </c>
      <c r="U324" s="28">
        <v>0</v>
      </c>
      <c r="V324" s="2">
        <v>4005.57</v>
      </c>
      <c r="W324" s="2">
        <v>-10.61</v>
      </c>
      <c r="X324" s="2">
        <v>10058.52</v>
      </c>
      <c r="Y324" s="29">
        <v>7232.33</v>
      </c>
      <c r="Z324" s="31">
        <f t="shared" si="90"/>
        <v>21285.809999999998</v>
      </c>
      <c r="AA324" s="32">
        <f t="shared" si="103"/>
        <v>0</v>
      </c>
      <c r="AB324" s="5">
        <f t="shared" si="103"/>
        <v>-4005.57</v>
      </c>
      <c r="AC324" s="5">
        <f t="shared" si="103"/>
        <v>10.61</v>
      </c>
      <c r="AD324" s="5">
        <f t="shared" si="95"/>
        <v>-10058.52</v>
      </c>
      <c r="AE324" s="33">
        <f t="shared" si="95"/>
        <v>-7232.33</v>
      </c>
      <c r="AF324" s="34">
        <f t="shared" si="95"/>
        <v>-21285.809999999998</v>
      </c>
      <c r="AG324" s="35" t="e">
        <f t="shared" si="104"/>
        <v>#DIV/0!</v>
      </c>
      <c r="AH324" s="7">
        <f t="shared" si="104"/>
        <v>-1</v>
      </c>
      <c r="AI324" s="7">
        <f t="shared" si="104"/>
        <v>-1</v>
      </c>
      <c r="AJ324" s="7">
        <f t="shared" si="96"/>
        <v>-1</v>
      </c>
      <c r="AK324" s="36">
        <f t="shared" si="96"/>
        <v>-1</v>
      </c>
      <c r="AL324" s="37">
        <f t="shared" si="96"/>
        <v>-1</v>
      </c>
      <c r="AM324" s="2">
        <v>0</v>
      </c>
      <c r="AN324" s="2">
        <v>0</v>
      </c>
      <c r="AO324" s="2">
        <v>0</v>
      </c>
      <c r="AP324" s="2">
        <v>0</v>
      </c>
      <c r="AQ324" s="29">
        <v>0</v>
      </c>
      <c r="AR324" s="31">
        <f t="shared" si="91"/>
        <v>0</v>
      </c>
      <c r="AS324" s="2">
        <v>0</v>
      </c>
      <c r="AT324" s="2">
        <v>815.74</v>
      </c>
      <c r="AU324" s="2">
        <v>-129.76</v>
      </c>
      <c r="AV324" s="2">
        <v>3194.65</v>
      </c>
      <c r="AW324" s="29">
        <v>2125.5100000000002</v>
      </c>
      <c r="AX324" s="31">
        <f t="shared" si="92"/>
        <v>6006.14</v>
      </c>
      <c r="AY324" s="5">
        <f t="shared" si="105"/>
        <v>0</v>
      </c>
      <c r="AZ324" s="5">
        <f t="shared" si="105"/>
        <v>-815.74</v>
      </c>
      <c r="BA324" s="5">
        <f t="shared" si="105"/>
        <v>129.76</v>
      </c>
      <c r="BB324" s="5">
        <f t="shared" si="97"/>
        <v>-3194.65</v>
      </c>
      <c r="BC324" s="33">
        <f t="shared" si="97"/>
        <v>-2125.5100000000002</v>
      </c>
      <c r="BD324" s="34">
        <f t="shared" si="97"/>
        <v>-6006.14</v>
      </c>
      <c r="BE324" s="7" t="e">
        <f t="shared" si="106"/>
        <v>#DIV/0!</v>
      </c>
      <c r="BF324" s="7">
        <f t="shared" si="106"/>
        <v>-1</v>
      </c>
      <c r="BG324" s="7">
        <f t="shared" si="106"/>
        <v>-1</v>
      </c>
      <c r="BH324" s="7">
        <f t="shared" si="98"/>
        <v>-1</v>
      </c>
      <c r="BI324" s="36">
        <f t="shared" si="98"/>
        <v>-1</v>
      </c>
      <c r="BJ324" s="37">
        <f t="shared" si="98"/>
        <v>-1</v>
      </c>
      <c r="BK324" s="38">
        <f t="shared" si="107"/>
        <v>0</v>
      </c>
      <c r="BL324" s="38">
        <f t="shared" si="107"/>
        <v>0</v>
      </c>
      <c r="BM324" s="38">
        <f t="shared" si="107"/>
        <v>0</v>
      </c>
      <c r="BN324" s="38">
        <f t="shared" si="99"/>
        <v>0</v>
      </c>
      <c r="BO324" s="39">
        <f t="shared" si="99"/>
        <v>0</v>
      </c>
      <c r="BP324" s="40">
        <f t="shared" si="99"/>
        <v>0</v>
      </c>
      <c r="BQ324" s="38">
        <f t="shared" si="108"/>
        <v>0</v>
      </c>
      <c r="BR324" s="38">
        <f t="shared" si="108"/>
        <v>0.20365141540404985</v>
      </c>
      <c r="BS324" s="38">
        <f t="shared" si="108"/>
        <v>12.229971724787935</v>
      </c>
      <c r="BT324" s="38">
        <f t="shared" si="100"/>
        <v>0.31760636753717247</v>
      </c>
      <c r="BU324" s="39">
        <f t="shared" si="100"/>
        <v>0.29389007415314294</v>
      </c>
      <c r="BV324" s="40">
        <f t="shared" si="100"/>
        <v>0.28216638220485857</v>
      </c>
      <c r="BW324" s="38">
        <f t="shared" si="109"/>
        <v>0</v>
      </c>
      <c r="BX324" s="38">
        <f t="shared" si="109"/>
        <v>-0.20365141540404985</v>
      </c>
      <c r="BY324" s="38">
        <f t="shared" si="109"/>
        <v>-12.229971724787935</v>
      </c>
      <c r="BZ324" s="38">
        <f t="shared" si="101"/>
        <v>-0.31760636753717247</v>
      </c>
      <c r="CA324" s="39">
        <f t="shared" si="101"/>
        <v>-0.29389007415314294</v>
      </c>
      <c r="CB324" s="40">
        <f t="shared" si="101"/>
        <v>-0.28216638220485857</v>
      </c>
      <c r="CC324" s="2">
        <f t="shared" si="110"/>
        <v>0</v>
      </c>
      <c r="CD324" s="2">
        <f t="shared" si="110"/>
        <v>-2036.5141540404986</v>
      </c>
      <c r="CE324" s="2">
        <f t="shared" si="110"/>
        <v>-122299.71724787935</v>
      </c>
      <c r="CF324" s="2">
        <f t="shared" si="102"/>
        <v>-3176.0636753717249</v>
      </c>
      <c r="CG324" s="29">
        <f t="shared" si="102"/>
        <v>-2938.9007415314295</v>
      </c>
      <c r="CH324" s="31">
        <f t="shared" si="102"/>
        <v>-2821.6638220485856</v>
      </c>
      <c r="CI324" s="40">
        <f>IFERROR(M324/'Class Sum-WR'!M324,0)</f>
        <v>0</v>
      </c>
    </row>
    <row r="325" spans="1:87" hidden="1" outlineLevel="1" x14ac:dyDescent="0.2">
      <c r="A325" t="s">
        <v>46</v>
      </c>
      <c r="B325" t="s">
        <v>46</v>
      </c>
      <c r="C325" t="s">
        <v>122</v>
      </c>
      <c r="D325" t="s">
        <v>122</v>
      </c>
      <c r="E325" t="s">
        <v>118</v>
      </c>
      <c r="F325" s="27">
        <f t="shared" si="93"/>
        <v>46330</v>
      </c>
      <c r="G325" s="60" t="s">
        <v>38</v>
      </c>
      <c r="H325" s="28">
        <v>0</v>
      </c>
      <c r="I325" s="2">
        <v>0</v>
      </c>
      <c r="J325" s="2">
        <v>0</v>
      </c>
      <c r="K325" s="2">
        <v>0</v>
      </c>
      <c r="L325" s="29">
        <v>0</v>
      </c>
      <c r="M325" s="30">
        <f t="shared" si="89"/>
        <v>0</v>
      </c>
      <c r="N325" t="s">
        <v>49</v>
      </c>
      <c r="O325" t="s">
        <v>49</v>
      </c>
      <c r="P325" t="s">
        <v>122</v>
      </c>
      <c r="Q325" t="s">
        <v>122</v>
      </c>
      <c r="R325" t="s">
        <v>118</v>
      </c>
      <c r="S325" s="27">
        <f t="shared" si="94"/>
        <v>45966</v>
      </c>
      <c r="T325" s="60" t="s">
        <v>38</v>
      </c>
      <c r="U325" s="28">
        <v>4.99</v>
      </c>
      <c r="V325" s="2">
        <v>3692.56</v>
      </c>
      <c r="W325" s="2">
        <v>91.37</v>
      </c>
      <c r="X325" s="2">
        <v>8924.56</v>
      </c>
      <c r="Y325" s="29">
        <v>6657.34</v>
      </c>
      <c r="Z325" s="31">
        <f t="shared" si="90"/>
        <v>19370.82</v>
      </c>
      <c r="AA325" s="32">
        <f t="shared" si="103"/>
        <v>-4.99</v>
      </c>
      <c r="AB325" s="5">
        <f t="shared" si="103"/>
        <v>-3692.56</v>
      </c>
      <c r="AC325" s="5">
        <f t="shared" si="103"/>
        <v>-91.37</v>
      </c>
      <c r="AD325" s="5">
        <f t="shared" si="95"/>
        <v>-8924.56</v>
      </c>
      <c r="AE325" s="33">
        <f t="shared" si="95"/>
        <v>-6657.34</v>
      </c>
      <c r="AF325" s="34">
        <f t="shared" si="95"/>
        <v>-19370.82</v>
      </c>
      <c r="AG325" s="35">
        <f t="shared" si="104"/>
        <v>-1</v>
      </c>
      <c r="AH325" s="7">
        <f t="shared" si="104"/>
        <v>-1</v>
      </c>
      <c r="AI325" s="7">
        <f t="shared" si="104"/>
        <v>-1</v>
      </c>
      <c r="AJ325" s="7">
        <f t="shared" si="96"/>
        <v>-1</v>
      </c>
      <c r="AK325" s="36">
        <f t="shared" si="96"/>
        <v>-1</v>
      </c>
      <c r="AL325" s="37">
        <f t="shared" si="96"/>
        <v>-1</v>
      </c>
      <c r="AM325" s="2">
        <v>0</v>
      </c>
      <c r="AN325" s="2">
        <v>0</v>
      </c>
      <c r="AO325" s="2">
        <v>0</v>
      </c>
      <c r="AP325" s="2">
        <v>0</v>
      </c>
      <c r="AQ325" s="29">
        <v>0</v>
      </c>
      <c r="AR325" s="31">
        <f t="shared" si="91"/>
        <v>0</v>
      </c>
      <c r="AS325" s="2">
        <v>4.99</v>
      </c>
      <c r="AT325" s="2">
        <v>776.26</v>
      </c>
      <c r="AU325" s="2">
        <v>34.28</v>
      </c>
      <c r="AV325" s="2">
        <v>2822.3</v>
      </c>
      <c r="AW325" s="29">
        <v>1982.47</v>
      </c>
      <c r="AX325" s="31">
        <f t="shared" si="92"/>
        <v>5620.3</v>
      </c>
      <c r="AY325" s="5">
        <f t="shared" si="105"/>
        <v>-4.99</v>
      </c>
      <c r="AZ325" s="5">
        <f t="shared" si="105"/>
        <v>-776.26</v>
      </c>
      <c r="BA325" s="5">
        <f t="shared" si="105"/>
        <v>-34.28</v>
      </c>
      <c r="BB325" s="5">
        <f t="shared" si="97"/>
        <v>-2822.3</v>
      </c>
      <c r="BC325" s="33">
        <f t="shared" si="97"/>
        <v>-1982.47</v>
      </c>
      <c r="BD325" s="34">
        <f t="shared" si="97"/>
        <v>-5620.3</v>
      </c>
      <c r="BE325" s="7">
        <f t="shared" si="106"/>
        <v>-1</v>
      </c>
      <c r="BF325" s="7">
        <f t="shared" si="106"/>
        <v>-1</v>
      </c>
      <c r="BG325" s="7">
        <f t="shared" si="106"/>
        <v>-1</v>
      </c>
      <c r="BH325" s="7">
        <f t="shared" si="98"/>
        <v>-1</v>
      </c>
      <c r="BI325" s="36">
        <f t="shared" si="98"/>
        <v>-1</v>
      </c>
      <c r="BJ325" s="37">
        <f t="shared" si="98"/>
        <v>-1</v>
      </c>
      <c r="BK325" s="38">
        <f t="shared" si="107"/>
        <v>0</v>
      </c>
      <c r="BL325" s="38">
        <f t="shared" si="107"/>
        <v>0</v>
      </c>
      <c r="BM325" s="38">
        <f t="shared" si="107"/>
        <v>0</v>
      </c>
      <c r="BN325" s="38">
        <f t="shared" si="99"/>
        <v>0</v>
      </c>
      <c r="BO325" s="39">
        <f t="shared" si="99"/>
        <v>0</v>
      </c>
      <c r="BP325" s="40">
        <f t="shared" si="99"/>
        <v>0</v>
      </c>
      <c r="BQ325" s="38">
        <f t="shared" si="108"/>
        <v>1</v>
      </c>
      <c r="BR325" s="38">
        <f t="shared" si="108"/>
        <v>0.21022271811426219</v>
      </c>
      <c r="BS325" s="38">
        <f t="shared" si="108"/>
        <v>0.37517784830907297</v>
      </c>
      <c r="BT325" s="38">
        <f t="shared" si="100"/>
        <v>0.3162396801635039</v>
      </c>
      <c r="BU325" s="39">
        <f t="shared" si="100"/>
        <v>0.29778710415871806</v>
      </c>
      <c r="BV325" s="40">
        <f t="shared" si="100"/>
        <v>0.29014259592521124</v>
      </c>
      <c r="BW325" s="38">
        <f t="shared" si="109"/>
        <v>-1</v>
      </c>
      <c r="BX325" s="38">
        <f t="shared" si="109"/>
        <v>-0.21022271811426219</v>
      </c>
      <c r="BY325" s="38">
        <f t="shared" si="109"/>
        <v>-0.37517784830907297</v>
      </c>
      <c r="BZ325" s="38">
        <f t="shared" si="101"/>
        <v>-0.3162396801635039</v>
      </c>
      <c r="CA325" s="39">
        <f t="shared" si="101"/>
        <v>-0.29778710415871806</v>
      </c>
      <c r="CB325" s="40">
        <f t="shared" si="101"/>
        <v>-0.29014259592521124</v>
      </c>
      <c r="CC325" s="2">
        <f t="shared" si="110"/>
        <v>-10000</v>
      </c>
      <c r="CD325" s="2">
        <f t="shared" si="110"/>
        <v>-2102.2271811426217</v>
      </c>
      <c r="CE325" s="2">
        <f t="shared" si="110"/>
        <v>-3751.7784830907299</v>
      </c>
      <c r="CF325" s="2">
        <f t="shared" si="102"/>
        <v>-3162.3968016350391</v>
      </c>
      <c r="CG325" s="29">
        <f t="shared" si="102"/>
        <v>-2977.8710415871806</v>
      </c>
      <c r="CH325" s="31">
        <f t="shared" si="102"/>
        <v>-2901.4259592521125</v>
      </c>
      <c r="CI325" s="40">
        <f>IFERROR(M325/'Class Sum-WR'!M325,0)</f>
        <v>0</v>
      </c>
    </row>
    <row r="326" spans="1:87" hidden="1" outlineLevel="1" x14ac:dyDescent="0.2">
      <c r="A326" t="s">
        <v>46</v>
      </c>
      <c r="B326" t="s">
        <v>46</v>
      </c>
      <c r="C326" t="s">
        <v>122</v>
      </c>
      <c r="D326" t="s">
        <v>122</v>
      </c>
      <c r="E326" t="s">
        <v>118</v>
      </c>
      <c r="F326" s="27">
        <f t="shared" si="93"/>
        <v>46331</v>
      </c>
      <c r="G326" s="60" t="s">
        <v>39</v>
      </c>
      <c r="H326" s="28">
        <v>0</v>
      </c>
      <c r="I326" s="2">
        <v>0</v>
      </c>
      <c r="J326" s="2">
        <v>0</v>
      </c>
      <c r="K326" s="2">
        <v>0</v>
      </c>
      <c r="L326" s="29">
        <v>0</v>
      </c>
      <c r="M326" s="30">
        <f t="shared" si="89"/>
        <v>0</v>
      </c>
      <c r="N326" t="s">
        <v>49</v>
      </c>
      <c r="O326" t="s">
        <v>49</v>
      </c>
      <c r="P326" t="s">
        <v>122</v>
      </c>
      <c r="Q326" t="s">
        <v>122</v>
      </c>
      <c r="R326" t="s">
        <v>118</v>
      </c>
      <c r="S326" s="27">
        <f t="shared" si="94"/>
        <v>45967</v>
      </c>
      <c r="T326" s="60" t="s">
        <v>39</v>
      </c>
      <c r="U326" s="28">
        <v>0</v>
      </c>
      <c r="V326" s="2">
        <v>5317.5</v>
      </c>
      <c r="W326" s="2">
        <v>85.2</v>
      </c>
      <c r="X326" s="2">
        <v>10110.299999999999</v>
      </c>
      <c r="Y326" s="29">
        <v>7436.8</v>
      </c>
      <c r="Z326" s="31">
        <f t="shared" si="90"/>
        <v>22949.8</v>
      </c>
      <c r="AA326" s="32">
        <f t="shared" si="103"/>
        <v>0</v>
      </c>
      <c r="AB326" s="5">
        <f t="shared" si="103"/>
        <v>-5317.5</v>
      </c>
      <c r="AC326" s="5">
        <f t="shared" si="103"/>
        <v>-85.2</v>
      </c>
      <c r="AD326" s="5">
        <f t="shared" si="95"/>
        <v>-10110.299999999999</v>
      </c>
      <c r="AE326" s="33">
        <f t="shared" si="95"/>
        <v>-7436.8</v>
      </c>
      <c r="AF326" s="34">
        <f t="shared" si="95"/>
        <v>-22949.8</v>
      </c>
      <c r="AG326" s="35" t="e">
        <f t="shared" si="104"/>
        <v>#DIV/0!</v>
      </c>
      <c r="AH326" s="7">
        <f t="shared" si="104"/>
        <v>-1</v>
      </c>
      <c r="AI326" s="7">
        <f t="shared" si="104"/>
        <v>-1</v>
      </c>
      <c r="AJ326" s="7">
        <f t="shared" si="96"/>
        <v>-1</v>
      </c>
      <c r="AK326" s="36">
        <f t="shared" si="96"/>
        <v>-1</v>
      </c>
      <c r="AL326" s="37">
        <f t="shared" si="96"/>
        <v>-1</v>
      </c>
      <c r="AM326" s="2">
        <v>0</v>
      </c>
      <c r="AN326" s="2">
        <v>0</v>
      </c>
      <c r="AO326" s="2">
        <v>0</v>
      </c>
      <c r="AP326" s="2">
        <v>0</v>
      </c>
      <c r="AQ326" s="29">
        <v>0</v>
      </c>
      <c r="AR326" s="31">
        <f t="shared" si="91"/>
        <v>0</v>
      </c>
      <c r="AS326" s="2">
        <v>0</v>
      </c>
      <c r="AT326" s="2">
        <v>999.46</v>
      </c>
      <c r="AU326" s="2">
        <v>-60.27</v>
      </c>
      <c r="AV326" s="2">
        <v>2877.65</v>
      </c>
      <c r="AW326" s="29">
        <v>2228.1</v>
      </c>
      <c r="AX326" s="31">
        <f t="shared" si="92"/>
        <v>6044.9400000000005</v>
      </c>
      <c r="AY326" s="5">
        <f t="shared" si="105"/>
        <v>0</v>
      </c>
      <c r="AZ326" s="5">
        <f t="shared" si="105"/>
        <v>-999.46</v>
      </c>
      <c r="BA326" s="5">
        <f t="shared" si="105"/>
        <v>60.27</v>
      </c>
      <c r="BB326" s="5">
        <f t="shared" si="97"/>
        <v>-2877.65</v>
      </c>
      <c r="BC326" s="33">
        <f t="shared" si="97"/>
        <v>-2228.1</v>
      </c>
      <c r="BD326" s="34">
        <f t="shared" si="97"/>
        <v>-6044.9400000000005</v>
      </c>
      <c r="BE326" s="7" t="e">
        <f t="shared" si="106"/>
        <v>#DIV/0!</v>
      </c>
      <c r="BF326" s="7">
        <f t="shared" si="106"/>
        <v>-1</v>
      </c>
      <c r="BG326" s="7">
        <f t="shared" si="106"/>
        <v>-1</v>
      </c>
      <c r="BH326" s="7">
        <f t="shared" si="98"/>
        <v>-1</v>
      </c>
      <c r="BI326" s="36">
        <f t="shared" si="98"/>
        <v>-1</v>
      </c>
      <c r="BJ326" s="37">
        <f t="shared" si="98"/>
        <v>-1</v>
      </c>
      <c r="BK326" s="38">
        <f t="shared" si="107"/>
        <v>0</v>
      </c>
      <c r="BL326" s="38">
        <f t="shared" si="107"/>
        <v>0</v>
      </c>
      <c r="BM326" s="38">
        <f t="shared" si="107"/>
        <v>0</v>
      </c>
      <c r="BN326" s="38">
        <f t="shared" si="99"/>
        <v>0</v>
      </c>
      <c r="BO326" s="39">
        <f t="shared" si="99"/>
        <v>0</v>
      </c>
      <c r="BP326" s="40">
        <f t="shared" si="99"/>
        <v>0</v>
      </c>
      <c r="BQ326" s="38">
        <f t="shared" si="108"/>
        <v>0</v>
      </c>
      <c r="BR326" s="38">
        <f t="shared" si="108"/>
        <v>0.18795674659144335</v>
      </c>
      <c r="BS326" s="38">
        <f t="shared" si="108"/>
        <v>-0.7073943661971831</v>
      </c>
      <c r="BT326" s="38">
        <f t="shared" si="100"/>
        <v>0.28462557985420811</v>
      </c>
      <c r="BU326" s="39">
        <f t="shared" si="100"/>
        <v>0.29960466867469876</v>
      </c>
      <c r="BV326" s="40">
        <f t="shared" si="100"/>
        <v>0.26339837384203785</v>
      </c>
      <c r="BW326" s="38">
        <f t="shared" si="109"/>
        <v>0</v>
      </c>
      <c r="BX326" s="38">
        <f t="shared" si="109"/>
        <v>-0.18795674659144335</v>
      </c>
      <c r="BY326" s="38">
        <f t="shared" si="109"/>
        <v>0.7073943661971831</v>
      </c>
      <c r="BZ326" s="38">
        <f t="shared" si="101"/>
        <v>-0.28462557985420811</v>
      </c>
      <c r="CA326" s="39">
        <f t="shared" si="101"/>
        <v>-0.29960466867469876</v>
      </c>
      <c r="CB326" s="40">
        <f t="shared" si="101"/>
        <v>-0.26339837384203785</v>
      </c>
      <c r="CC326" s="2">
        <f t="shared" si="110"/>
        <v>0</v>
      </c>
      <c r="CD326" s="2">
        <f t="shared" si="110"/>
        <v>-1879.5674659144336</v>
      </c>
      <c r="CE326" s="2">
        <f t="shared" si="110"/>
        <v>7073.9436619718308</v>
      </c>
      <c r="CF326" s="2">
        <f t="shared" si="102"/>
        <v>-2846.2557985420813</v>
      </c>
      <c r="CG326" s="29">
        <f t="shared" si="102"/>
        <v>-2996.0466867469877</v>
      </c>
      <c r="CH326" s="31">
        <f t="shared" si="102"/>
        <v>-2633.9837384203784</v>
      </c>
      <c r="CI326" s="40">
        <f>IFERROR(M326/'Class Sum-WR'!M326,0)</f>
        <v>0</v>
      </c>
    </row>
    <row r="327" spans="1:87" hidden="1" outlineLevel="1" x14ac:dyDescent="0.2">
      <c r="A327" t="s">
        <v>46</v>
      </c>
      <c r="B327" t="s">
        <v>46</v>
      </c>
      <c r="C327" t="s">
        <v>122</v>
      </c>
      <c r="D327" t="s">
        <v>122</v>
      </c>
      <c r="E327" t="s">
        <v>118</v>
      </c>
      <c r="F327" s="27">
        <f t="shared" si="93"/>
        <v>46332</v>
      </c>
      <c r="G327" s="60" t="s">
        <v>40</v>
      </c>
      <c r="H327" s="28">
        <v>0</v>
      </c>
      <c r="I327" s="2">
        <v>0</v>
      </c>
      <c r="J327" s="2">
        <v>0</v>
      </c>
      <c r="K327" s="2">
        <v>0</v>
      </c>
      <c r="L327" s="29">
        <v>0</v>
      </c>
      <c r="M327" s="30">
        <f t="shared" ref="M327:M377" si="111">SUM(H327:L327)</f>
        <v>0</v>
      </c>
      <c r="N327" t="s">
        <v>49</v>
      </c>
      <c r="O327" t="s">
        <v>49</v>
      </c>
      <c r="P327" t="s">
        <v>122</v>
      </c>
      <c r="Q327" t="s">
        <v>122</v>
      </c>
      <c r="R327" t="s">
        <v>118</v>
      </c>
      <c r="S327" s="27">
        <f t="shared" si="94"/>
        <v>45968</v>
      </c>
      <c r="T327" s="60" t="s">
        <v>40</v>
      </c>
      <c r="U327" s="28">
        <v>0</v>
      </c>
      <c r="V327" s="2">
        <v>7496.22</v>
      </c>
      <c r="W327" s="2">
        <v>445.92</v>
      </c>
      <c r="X327" s="2">
        <v>18480.439999999999</v>
      </c>
      <c r="Y327" s="29">
        <v>11079.24</v>
      </c>
      <c r="Z327" s="31">
        <f t="shared" ref="Z327:Z377" si="112">SUM(U327:Y327)</f>
        <v>37501.82</v>
      </c>
      <c r="AA327" s="32">
        <f t="shared" si="103"/>
        <v>0</v>
      </c>
      <c r="AB327" s="5">
        <f t="shared" si="103"/>
        <v>-7496.22</v>
      </c>
      <c r="AC327" s="5">
        <f t="shared" si="103"/>
        <v>-445.92</v>
      </c>
      <c r="AD327" s="5">
        <f t="shared" si="95"/>
        <v>-18480.439999999999</v>
      </c>
      <c r="AE327" s="33">
        <f t="shared" si="95"/>
        <v>-11079.24</v>
      </c>
      <c r="AF327" s="34">
        <f t="shared" si="95"/>
        <v>-37501.82</v>
      </c>
      <c r="AG327" s="35" t="e">
        <f t="shared" si="104"/>
        <v>#DIV/0!</v>
      </c>
      <c r="AH327" s="7">
        <f t="shared" si="104"/>
        <v>-1</v>
      </c>
      <c r="AI327" s="7">
        <f t="shared" si="104"/>
        <v>-1</v>
      </c>
      <c r="AJ327" s="7">
        <f t="shared" si="96"/>
        <v>-1</v>
      </c>
      <c r="AK327" s="36">
        <f t="shared" si="96"/>
        <v>-1</v>
      </c>
      <c r="AL327" s="37">
        <f t="shared" si="96"/>
        <v>-1</v>
      </c>
      <c r="AM327" s="2">
        <v>0</v>
      </c>
      <c r="AN327" s="2">
        <v>0</v>
      </c>
      <c r="AO327" s="2">
        <v>0</v>
      </c>
      <c r="AP327" s="2">
        <v>0</v>
      </c>
      <c r="AQ327" s="29">
        <v>0</v>
      </c>
      <c r="AR327" s="31">
        <f t="shared" ref="AR327:AR377" si="113">SUM(AM327:AQ327)</f>
        <v>0</v>
      </c>
      <c r="AS327" s="2">
        <v>0</v>
      </c>
      <c r="AT327" s="2">
        <v>1528.72</v>
      </c>
      <c r="AU327" s="2">
        <v>197.38</v>
      </c>
      <c r="AV327" s="2">
        <v>5785.4</v>
      </c>
      <c r="AW327" s="29">
        <v>3401.48</v>
      </c>
      <c r="AX327" s="31">
        <f t="shared" ref="AX327:AX377" si="114">SUM(AS327:AW327)</f>
        <v>10912.98</v>
      </c>
      <c r="AY327" s="5">
        <f t="shared" si="105"/>
        <v>0</v>
      </c>
      <c r="AZ327" s="5">
        <f t="shared" si="105"/>
        <v>-1528.72</v>
      </c>
      <c r="BA327" s="5">
        <f t="shared" si="105"/>
        <v>-197.38</v>
      </c>
      <c r="BB327" s="5">
        <f t="shared" si="97"/>
        <v>-5785.4</v>
      </c>
      <c r="BC327" s="33">
        <f t="shared" si="97"/>
        <v>-3401.48</v>
      </c>
      <c r="BD327" s="34">
        <f t="shared" si="97"/>
        <v>-10912.98</v>
      </c>
      <c r="BE327" s="7" t="e">
        <f t="shared" si="106"/>
        <v>#DIV/0!</v>
      </c>
      <c r="BF327" s="7">
        <f t="shared" si="106"/>
        <v>-1</v>
      </c>
      <c r="BG327" s="7">
        <f t="shared" si="106"/>
        <v>-1</v>
      </c>
      <c r="BH327" s="7">
        <f t="shared" si="98"/>
        <v>-1</v>
      </c>
      <c r="BI327" s="36">
        <f t="shared" si="98"/>
        <v>-1</v>
      </c>
      <c r="BJ327" s="37">
        <f t="shared" si="98"/>
        <v>-1</v>
      </c>
      <c r="BK327" s="38">
        <f t="shared" si="107"/>
        <v>0</v>
      </c>
      <c r="BL327" s="38">
        <f t="shared" si="107"/>
        <v>0</v>
      </c>
      <c r="BM327" s="38">
        <f t="shared" si="107"/>
        <v>0</v>
      </c>
      <c r="BN327" s="38">
        <f t="shared" si="99"/>
        <v>0</v>
      </c>
      <c r="BO327" s="39">
        <f t="shared" si="99"/>
        <v>0</v>
      </c>
      <c r="BP327" s="40">
        <f t="shared" si="99"/>
        <v>0</v>
      </c>
      <c r="BQ327" s="38">
        <f t="shared" si="108"/>
        <v>0</v>
      </c>
      <c r="BR327" s="38">
        <f t="shared" si="108"/>
        <v>0.2039321151193535</v>
      </c>
      <c r="BS327" s="38">
        <f t="shared" si="108"/>
        <v>0.44263545030498741</v>
      </c>
      <c r="BT327" s="38">
        <f t="shared" si="100"/>
        <v>0.31305531686474997</v>
      </c>
      <c r="BU327" s="39">
        <f t="shared" si="100"/>
        <v>0.30701383849433717</v>
      </c>
      <c r="BV327" s="40">
        <f t="shared" si="100"/>
        <v>0.29099867686421615</v>
      </c>
      <c r="BW327" s="38">
        <f t="shared" si="109"/>
        <v>0</v>
      </c>
      <c r="BX327" s="38">
        <f t="shared" si="109"/>
        <v>-0.2039321151193535</v>
      </c>
      <c r="BY327" s="38">
        <f t="shared" si="109"/>
        <v>-0.44263545030498741</v>
      </c>
      <c r="BZ327" s="38">
        <f t="shared" si="101"/>
        <v>-0.31305531686474997</v>
      </c>
      <c r="CA327" s="39">
        <f t="shared" si="101"/>
        <v>-0.30701383849433717</v>
      </c>
      <c r="CB327" s="40">
        <f t="shared" si="101"/>
        <v>-0.29099867686421615</v>
      </c>
      <c r="CC327" s="2">
        <f t="shared" si="110"/>
        <v>0</v>
      </c>
      <c r="CD327" s="2">
        <f t="shared" si="110"/>
        <v>-2039.3211511935349</v>
      </c>
      <c r="CE327" s="2">
        <f t="shared" si="110"/>
        <v>-4426.3545030498744</v>
      </c>
      <c r="CF327" s="2">
        <f t="shared" si="102"/>
        <v>-3130.5531686474997</v>
      </c>
      <c r="CG327" s="29">
        <f t="shared" si="102"/>
        <v>-3070.1383849433719</v>
      </c>
      <c r="CH327" s="31">
        <f t="shared" si="102"/>
        <v>-2909.9867686421617</v>
      </c>
      <c r="CI327" s="40">
        <f>IFERROR(M327/'Class Sum-WR'!M327,0)</f>
        <v>0</v>
      </c>
    </row>
    <row r="328" spans="1:87" ht="13.5" hidden="1" outlineLevel="1" thickBot="1" x14ac:dyDescent="0.25">
      <c r="A328" t="s">
        <v>46</v>
      </c>
      <c r="B328" t="s">
        <v>46</v>
      </c>
      <c r="C328" t="s">
        <v>122</v>
      </c>
      <c r="D328" t="s">
        <v>122</v>
      </c>
      <c r="E328" t="s">
        <v>118</v>
      </c>
      <c r="F328" s="41">
        <f t="shared" si="93"/>
        <v>46333</v>
      </c>
      <c r="G328" s="61" t="s">
        <v>41</v>
      </c>
      <c r="H328" s="43">
        <v>0</v>
      </c>
      <c r="I328" s="44">
        <v>0</v>
      </c>
      <c r="J328" s="44">
        <v>0</v>
      </c>
      <c r="K328" s="44">
        <v>0</v>
      </c>
      <c r="L328" s="45">
        <v>0</v>
      </c>
      <c r="M328" s="46">
        <f t="shared" si="111"/>
        <v>0</v>
      </c>
      <c r="N328" t="s">
        <v>49</v>
      </c>
      <c r="O328" t="s">
        <v>49</v>
      </c>
      <c r="P328" t="s">
        <v>122</v>
      </c>
      <c r="Q328" t="s">
        <v>122</v>
      </c>
      <c r="R328" t="s">
        <v>118</v>
      </c>
      <c r="S328" s="41">
        <f t="shared" si="94"/>
        <v>45969</v>
      </c>
      <c r="T328" s="61" t="s">
        <v>41</v>
      </c>
      <c r="U328" s="43">
        <v>0</v>
      </c>
      <c r="V328" s="44">
        <v>8408.26</v>
      </c>
      <c r="W328" s="44">
        <v>259.74</v>
      </c>
      <c r="X328" s="44">
        <v>21174.22</v>
      </c>
      <c r="Y328" s="45">
        <v>12561.38</v>
      </c>
      <c r="Z328" s="47">
        <f t="shared" si="112"/>
        <v>42403.6</v>
      </c>
      <c r="AA328" s="48">
        <f t="shared" si="103"/>
        <v>0</v>
      </c>
      <c r="AB328" s="49">
        <f t="shared" si="103"/>
        <v>-8408.26</v>
      </c>
      <c r="AC328" s="49">
        <f t="shared" si="103"/>
        <v>-259.74</v>
      </c>
      <c r="AD328" s="49">
        <f t="shared" si="95"/>
        <v>-21174.22</v>
      </c>
      <c r="AE328" s="50">
        <f t="shared" si="95"/>
        <v>-12561.38</v>
      </c>
      <c r="AF328" s="51">
        <f t="shared" si="95"/>
        <v>-42403.6</v>
      </c>
      <c r="AG328" s="52" t="e">
        <f t="shared" si="104"/>
        <v>#DIV/0!</v>
      </c>
      <c r="AH328" s="53">
        <f t="shared" si="104"/>
        <v>-1</v>
      </c>
      <c r="AI328" s="53">
        <f t="shared" si="104"/>
        <v>-1</v>
      </c>
      <c r="AJ328" s="53">
        <f t="shared" si="96"/>
        <v>-1</v>
      </c>
      <c r="AK328" s="54">
        <f t="shared" si="96"/>
        <v>-1</v>
      </c>
      <c r="AL328" s="55">
        <f t="shared" si="96"/>
        <v>-1</v>
      </c>
      <c r="AM328" s="44">
        <v>0</v>
      </c>
      <c r="AN328" s="44">
        <v>0</v>
      </c>
      <c r="AO328" s="44">
        <v>0</v>
      </c>
      <c r="AP328" s="44">
        <v>0</v>
      </c>
      <c r="AQ328" s="45">
        <v>0</v>
      </c>
      <c r="AR328" s="47">
        <f t="shared" si="113"/>
        <v>0</v>
      </c>
      <c r="AS328" s="44">
        <v>0</v>
      </c>
      <c r="AT328" s="44">
        <v>1819.97</v>
      </c>
      <c r="AU328" s="44">
        <v>72.819999999999993</v>
      </c>
      <c r="AV328" s="44">
        <v>6598.09</v>
      </c>
      <c r="AW328" s="45">
        <v>3931.32</v>
      </c>
      <c r="AX328" s="47">
        <f t="shared" si="114"/>
        <v>12422.2</v>
      </c>
      <c r="AY328" s="49">
        <f t="shared" si="105"/>
        <v>0</v>
      </c>
      <c r="AZ328" s="49">
        <f t="shared" si="105"/>
        <v>-1819.97</v>
      </c>
      <c r="BA328" s="49">
        <f t="shared" si="105"/>
        <v>-72.819999999999993</v>
      </c>
      <c r="BB328" s="49">
        <f t="shared" si="97"/>
        <v>-6598.09</v>
      </c>
      <c r="BC328" s="50">
        <f t="shared" si="97"/>
        <v>-3931.32</v>
      </c>
      <c r="BD328" s="51">
        <f t="shared" si="97"/>
        <v>-12422.2</v>
      </c>
      <c r="BE328" s="53" t="e">
        <f t="shared" si="106"/>
        <v>#DIV/0!</v>
      </c>
      <c r="BF328" s="53">
        <f t="shared" si="106"/>
        <v>-1</v>
      </c>
      <c r="BG328" s="53">
        <f t="shared" si="106"/>
        <v>-1</v>
      </c>
      <c r="BH328" s="53">
        <f t="shared" si="98"/>
        <v>-1</v>
      </c>
      <c r="BI328" s="54">
        <f t="shared" si="98"/>
        <v>-1</v>
      </c>
      <c r="BJ328" s="55">
        <f t="shared" si="98"/>
        <v>-1</v>
      </c>
      <c r="BK328" s="56">
        <f t="shared" si="107"/>
        <v>0</v>
      </c>
      <c r="BL328" s="56">
        <f t="shared" si="107"/>
        <v>0</v>
      </c>
      <c r="BM328" s="56">
        <f t="shared" si="107"/>
        <v>0</v>
      </c>
      <c r="BN328" s="56">
        <f t="shared" si="99"/>
        <v>0</v>
      </c>
      <c r="BO328" s="57">
        <f t="shared" si="99"/>
        <v>0</v>
      </c>
      <c r="BP328" s="58">
        <f t="shared" si="99"/>
        <v>0</v>
      </c>
      <c r="BQ328" s="56">
        <f t="shared" si="108"/>
        <v>0</v>
      </c>
      <c r="BR328" s="56">
        <f t="shared" si="108"/>
        <v>0.21645025248981359</v>
      </c>
      <c r="BS328" s="56">
        <f t="shared" si="108"/>
        <v>0.2803572803572803</v>
      </c>
      <c r="BT328" s="56">
        <f t="shared" si="100"/>
        <v>0.31160958939691757</v>
      </c>
      <c r="BU328" s="57">
        <f t="shared" si="100"/>
        <v>0.31296879801423094</v>
      </c>
      <c r="BV328" s="58">
        <f t="shared" si="100"/>
        <v>0.29295154185022027</v>
      </c>
      <c r="BW328" s="56">
        <f t="shared" si="109"/>
        <v>0</v>
      </c>
      <c r="BX328" s="56">
        <f t="shared" si="109"/>
        <v>-0.21645025248981359</v>
      </c>
      <c r="BY328" s="56">
        <f t="shared" si="109"/>
        <v>-0.2803572803572803</v>
      </c>
      <c r="BZ328" s="56">
        <f t="shared" si="101"/>
        <v>-0.31160958939691757</v>
      </c>
      <c r="CA328" s="57">
        <f t="shared" si="101"/>
        <v>-0.31296879801423094</v>
      </c>
      <c r="CB328" s="58">
        <f t="shared" si="101"/>
        <v>-0.29295154185022027</v>
      </c>
      <c r="CC328" s="44">
        <f t="shared" si="110"/>
        <v>0</v>
      </c>
      <c r="CD328" s="44">
        <f t="shared" si="110"/>
        <v>-2164.502524898136</v>
      </c>
      <c r="CE328" s="44">
        <f t="shared" si="110"/>
        <v>-2803.572803572803</v>
      </c>
      <c r="CF328" s="44">
        <f t="shared" si="102"/>
        <v>-3116.0958939691759</v>
      </c>
      <c r="CG328" s="45">
        <f t="shared" si="102"/>
        <v>-3129.6879801423092</v>
      </c>
      <c r="CH328" s="47">
        <f t="shared" si="102"/>
        <v>-2929.5154185022025</v>
      </c>
      <c r="CI328" s="58">
        <f>IFERROR(M328/'Class Sum-WR'!M328,0)</f>
        <v>0</v>
      </c>
    </row>
    <row r="329" spans="1:87" hidden="1" outlineLevel="1" x14ac:dyDescent="0.2">
      <c r="A329" t="s">
        <v>46</v>
      </c>
      <c r="B329" t="s">
        <v>46</v>
      </c>
      <c r="C329" t="s">
        <v>122</v>
      </c>
      <c r="D329" t="s">
        <v>122</v>
      </c>
      <c r="E329" t="s">
        <v>119</v>
      </c>
      <c r="F329" s="27">
        <f t="shared" si="93"/>
        <v>46334</v>
      </c>
      <c r="G329" s="60" t="s">
        <v>35</v>
      </c>
      <c r="H329" s="28">
        <v>0</v>
      </c>
      <c r="I329" s="2">
        <v>0</v>
      </c>
      <c r="J329" s="2">
        <v>0</v>
      </c>
      <c r="K329" s="2">
        <v>0</v>
      </c>
      <c r="L329" s="29">
        <v>0</v>
      </c>
      <c r="M329" s="30">
        <f t="shared" si="111"/>
        <v>0</v>
      </c>
      <c r="N329" t="s">
        <v>49</v>
      </c>
      <c r="O329" t="s">
        <v>49</v>
      </c>
      <c r="P329" t="s">
        <v>122</v>
      </c>
      <c r="Q329" t="s">
        <v>122</v>
      </c>
      <c r="R329" t="s">
        <v>119</v>
      </c>
      <c r="S329" s="27">
        <f t="shared" si="94"/>
        <v>45970</v>
      </c>
      <c r="T329" s="60" t="s">
        <v>35</v>
      </c>
      <c r="U329" s="28">
        <v>0</v>
      </c>
      <c r="V329" s="2">
        <v>3669.81</v>
      </c>
      <c r="W329" s="2">
        <v>266.64</v>
      </c>
      <c r="X329" s="2">
        <v>9072.74</v>
      </c>
      <c r="Y329" s="29">
        <v>5251.74</v>
      </c>
      <c r="Z329" s="31">
        <f t="shared" si="112"/>
        <v>18260.93</v>
      </c>
      <c r="AA329" s="32">
        <f t="shared" si="103"/>
        <v>0</v>
      </c>
      <c r="AB329" s="5">
        <f t="shared" si="103"/>
        <v>-3669.81</v>
      </c>
      <c r="AC329" s="5">
        <f t="shared" si="103"/>
        <v>-266.64</v>
      </c>
      <c r="AD329" s="5">
        <f t="shared" si="95"/>
        <v>-9072.74</v>
      </c>
      <c r="AE329" s="33">
        <f t="shared" si="95"/>
        <v>-5251.74</v>
      </c>
      <c r="AF329" s="34">
        <f t="shared" si="95"/>
        <v>-18260.93</v>
      </c>
      <c r="AG329" s="35" t="e">
        <f t="shared" si="104"/>
        <v>#DIV/0!</v>
      </c>
      <c r="AH329" s="7">
        <f t="shared" si="104"/>
        <v>-1</v>
      </c>
      <c r="AI329" s="7">
        <f t="shared" si="104"/>
        <v>-1</v>
      </c>
      <c r="AJ329" s="7">
        <f t="shared" si="96"/>
        <v>-1</v>
      </c>
      <c r="AK329" s="36">
        <f t="shared" si="96"/>
        <v>-1</v>
      </c>
      <c r="AL329" s="37">
        <f t="shared" si="96"/>
        <v>-1</v>
      </c>
      <c r="AM329" s="2">
        <v>0</v>
      </c>
      <c r="AN329" s="2">
        <v>0</v>
      </c>
      <c r="AO329" s="2">
        <v>0</v>
      </c>
      <c r="AP329" s="2">
        <v>0</v>
      </c>
      <c r="AQ329" s="29">
        <v>0</v>
      </c>
      <c r="AR329" s="31">
        <f t="shared" si="113"/>
        <v>0</v>
      </c>
      <c r="AS329" s="2">
        <v>0</v>
      </c>
      <c r="AT329" s="2">
        <v>799.48</v>
      </c>
      <c r="AU329" s="2">
        <v>124.34</v>
      </c>
      <c r="AV329" s="2">
        <v>2835.74</v>
      </c>
      <c r="AW329" s="29">
        <v>1616.07</v>
      </c>
      <c r="AX329" s="31">
        <f t="shared" si="114"/>
        <v>5375.63</v>
      </c>
      <c r="AY329" s="5">
        <f t="shared" si="105"/>
        <v>0</v>
      </c>
      <c r="AZ329" s="5">
        <f t="shared" si="105"/>
        <v>-799.48</v>
      </c>
      <c r="BA329" s="5">
        <f t="shared" si="105"/>
        <v>-124.34</v>
      </c>
      <c r="BB329" s="5">
        <f t="shared" si="97"/>
        <v>-2835.74</v>
      </c>
      <c r="BC329" s="33">
        <f t="shared" si="97"/>
        <v>-1616.07</v>
      </c>
      <c r="BD329" s="34">
        <f t="shared" si="97"/>
        <v>-5375.63</v>
      </c>
      <c r="BE329" s="7" t="e">
        <f t="shared" si="106"/>
        <v>#DIV/0!</v>
      </c>
      <c r="BF329" s="7">
        <f t="shared" si="106"/>
        <v>-1</v>
      </c>
      <c r="BG329" s="7">
        <f t="shared" si="106"/>
        <v>-1</v>
      </c>
      <c r="BH329" s="7">
        <f t="shared" si="98"/>
        <v>-1</v>
      </c>
      <c r="BI329" s="36">
        <f t="shared" si="98"/>
        <v>-1</v>
      </c>
      <c r="BJ329" s="37">
        <f t="shared" si="98"/>
        <v>-1</v>
      </c>
      <c r="BK329" s="38">
        <f t="shared" si="107"/>
        <v>0</v>
      </c>
      <c r="BL329" s="38">
        <f t="shared" si="107"/>
        <v>0</v>
      </c>
      <c r="BM329" s="38">
        <f t="shared" si="107"/>
        <v>0</v>
      </c>
      <c r="BN329" s="38">
        <f t="shared" si="99"/>
        <v>0</v>
      </c>
      <c r="BO329" s="39">
        <f t="shared" si="99"/>
        <v>0</v>
      </c>
      <c r="BP329" s="40">
        <f t="shared" si="99"/>
        <v>0</v>
      </c>
      <c r="BQ329" s="38">
        <f t="shared" si="108"/>
        <v>0</v>
      </c>
      <c r="BR329" s="38">
        <f t="shared" si="108"/>
        <v>0.21785324035849268</v>
      </c>
      <c r="BS329" s="38">
        <f t="shared" si="108"/>
        <v>0.46632163216321637</v>
      </c>
      <c r="BT329" s="38">
        <f t="shared" si="100"/>
        <v>0.31255607457063683</v>
      </c>
      <c r="BU329" s="39">
        <f t="shared" si="100"/>
        <v>0.30772086965462875</v>
      </c>
      <c r="BV329" s="40">
        <f t="shared" si="100"/>
        <v>0.29437876384171013</v>
      </c>
      <c r="BW329" s="38">
        <f t="shared" si="109"/>
        <v>0</v>
      </c>
      <c r="BX329" s="38">
        <f t="shared" si="109"/>
        <v>-0.21785324035849268</v>
      </c>
      <c r="BY329" s="38">
        <f t="shared" si="109"/>
        <v>-0.46632163216321637</v>
      </c>
      <c r="BZ329" s="38">
        <f t="shared" si="101"/>
        <v>-0.31255607457063683</v>
      </c>
      <c r="CA329" s="39">
        <f t="shared" si="101"/>
        <v>-0.30772086965462875</v>
      </c>
      <c r="CB329" s="40">
        <f t="shared" si="101"/>
        <v>-0.29437876384171013</v>
      </c>
      <c r="CC329" s="2">
        <f t="shared" si="110"/>
        <v>0</v>
      </c>
      <c r="CD329" s="2">
        <f t="shared" si="110"/>
        <v>-2178.5324035849267</v>
      </c>
      <c r="CE329" s="2">
        <f t="shared" si="110"/>
        <v>-4663.2163216321633</v>
      </c>
      <c r="CF329" s="2">
        <f t="shared" si="102"/>
        <v>-3125.5607457063684</v>
      </c>
      <c r="CG329" s="29">
        <f t="shared" si="102"/>
        <v>-3077.2086965462877</v>
      </c>
      <c r="CH329" s="31">
        <f t="shared" si="102"/>
        <v>-2943.7876384171013</v>
      </c>
      <c r="CI329" s="40">
        <f>IFERROR(M329/'Class Sum-WR'!M329,0)</f>
        <v>0</v>
      </c>
    </row>
    <row r="330" spans="1:87" hidden="1" outlineLevel="1" x14ac:dyDescent="0.2">
      <c r="A330" t="s">
        <v>46</v>
      </c>
      <c r="B330" t="s">
        <v>46</v>
      </c>
      <c r="C330" t="s">
        <v>122</v>
      </c>
      <c r="D330" t="s">
        <v>122</v>
      </c>
      <c r="E330" t="s">
        <v>119</v>
      </c>
      <c r="F330" s="27">
        <f t="shared" si="93"/>
        <v>46335</v>
      </c>
      <c r="G330" s="60" t="s">
        <v>36</v>
      </c>
      <c r="H330" s="28">
        <v>0</v>
      </c>
      <c r="I330" s="2">
        <v>0</v>
      </c>
      <c r="J330" s="2">
        <v>0</v>
      </c>
      <c r="K330" s="2">
        <v>0</v>
      </c>
      <c r="L330" s="29">
        <v>0</v>
      </c>
      <c r="M330" s="30">
        <f t="shared" si="111"/>
        <v>0</v>
      </c>
      <c r="N330" t="s">
        <v>49</v>
      </c>
      <c r="O330" t="s">
        <v>49</v>
      </c>
      <c r="P330" t="s">
        <v>122</v>
      </c>
      <c r="Q330" t="s">
        <v>122</v>
      </c>
      <c r="R330" t="s">
        <v>119</v>
      </c>
      <c r="S330" s="27">
        <f t="shared" si="94"/>
        <v>45971</v>
      </c>
      <c r="T330" s="60" t="s">
        <v>36</v>
      </c>
      <c r="U330" s="28">
        <v>0</v>
      </c>
      <c r="V330" s="2">
        <v>1881.38</v>
      </c>
      <c r="W330" s="2">
        <v>153.63999999999999</v>
      </c>
      <c r="X330" s="2">
        <v>6245.61</v>
      </c>
      <c r="Y330" s="29">
        <v>7552.07</v>
      </c>
      <c r="Z330" s="31">
        <f t="shared" si="112"/>
        <v>15832.699999999999</v>
      </c>
      <c r="AA330" s="32">
        <f t="shared" si="103"/>
        <v>0</v>
      </c>
      <c r="AB330" s="5">
        <f t="shared" si="103"/>
        <v>-1881.38</v>
      </c>
      <c r="AC330" s="5">
        <f t="shared" si="103"/>
        <v>-153.63999999999999</v>
      </c>
      <c r="AD330" s="5">
        <f t="shared" si="95"/>
        <v>-6245.61</v>
      </c>
      <c r="AE330" s="33">
        <f t="shared" si="95"/>
        <v>-7552.07</v>
      </c>
      <c r="AF330" s="34">
        <f t="shared" si="95"/>
        <v>-15832.699999999999</v>
      </c>
      <c r="AG330" s="35" t="e">
        <f t="shared" si="104"/>
        <v>#DIV/0!</v>
      </c>
      <c r="AH330" s="7">
        <f t="shared" si="104"/>
        <v>-1</v>
      </c>
      <c r="AI330" s="7">
        <f t="shared" si="104"/>
        <v>-1</v>
      </c>
      <c r="AJ330" s="7">
        <f t="shared" si="96"/>
        <v>-1</v>
      </c>
      <c r="AK330" s="36">
        <f t="shared" si="96"/>
        <v>-1</v>
      </c>
      <c r="AL330" s="37">
        <f t="shared" si="96"/>
        <v>-1</v>
      </c>
      <c r="AM330" s="2">
        <v>0</v>
      </c>
      <c r="AN330" s="2">
        <v>0</v>
      </c>
      <c r="AO330" s="2">
        <v>0</v>
      </c>
      <c r="AP330" s="2">
        <v>0</v>
      </c>
      <c r="AQ330" s="29">
        <v>0</v>
      </c>
      <c r="AR330" s="31">
        <f t="shared" si="113"/>
        <v>0</v>
      </c>
      <c r="AS330" s="2">
        <v>0</v>
      </c>
      <c r="AT330" s="2">
        <v>397.72</v>
      </c>
      <c r="AU330" s="2">
        <v>67.02</v>
      </c>
      <c r="AV330" s="2">
        <v>1957.1</v>
      </c>
      <c r="AW330" s="29">
        <v>2236.16</v>
      </c>
      <c r="AX330" s="31">
        <f t="shared" si="114"/>
        <v>4658</v>
      </c>
      <c r="AY330" s="5">
        <f t="shared" si="105"/>
        <v>0</v>
      </c>
      <c r="AZ330" s="5">
        <f t="shared" si="105"/>
        <v>-397.72</v>
      </c>
      <c r="BA330" s="5">
        <f t="shared" si="105"/>
        <v>-67.02</v>
      </c>
      <c r="BB330" s="5">
        <f t="shared" si="97"/>
        <v>-1957.1</v>
      </c>
      <c r="BC330" s="33">
        <f t="shared" si="97"/>
        <v>-2236.16</v>
      </c>
      <c r="BD330" s="34">
        <f t="shared" si="97"/>
        <v>-4658</v>
      </c>
      <c r="BE330" s="7" t="e">
        <f t="shared" si="106"/>
        <v>#DIV/0!</v>
      </c>
      <c r="BF330" s="7">
        <f t="shared" si="106"/>
        <v>-1</v>
      </c>
      <c r="BG330" s="7">
        <f t="shared" si="106"/>
        <v>-1</v>
      </c>
      <c r="BH330" s="7">
        <f t="shared" si="98"/>
        <v>-1</v>
      </c>
      <c r="BI330" s="36">
        <f t="shared" si="98"/>
        <v>-1</v>
      </c>
      <c r="BJ330" s="37">
        <f t="shared" si="98"/>
        <v>-1</v>
      </c>
      <c r="BK330" s="38">
        <f t="shared" si="107"/>
        <v>0</v>
      </c>
      <c r="BL330" s="38">
        <f t="shared" si="107"/>
        <v>0</v>
      </c>
      <c r="BM330" s="38">
        <f t="shared" si="107"/>
        <v>0</v>
      </c>
      <c r="BN330" s="38">
        <f t="shared" si="99"/>
        <v>0</v>
      </c>
      <c r="BO330" s="39">
        <f t="shared" si="99"/>
        <v>0</v>
      </c>
      <c r="BP330" s="40">
        <f t="shared" si="99"/>
        <v>0</v>
      </c>
      <c r="BQ330" s="38">
        <f t="shared" si="108"/>
        <v>0</v>
      </c>
      <c r="BR330" s="38">
        <f t="shared" si="108"/>
        <v>0.21139801634970076</v>
      </c>
      <c r="BS330" s="38">
        <f t="shared" si="108"/>
        <v>0.43621452746680556</v>
      </c>
      <c r="BT330" s="38">
        <f t="shared" si="100"/>
        <v>0.31335610132557107</v>
      </c>
      <c r="BU330" s="39">
        <f t="shared" si="100"/>
        <v>0.29609895035400891</v>
      </c>
      <c r="BV330" s="40">
        <f t="shared" si="100"/>
        <v>0.2942012417338799</v>
      </c>
      <c r="BW330" s="38">
        <f t="shared" si="109"/>
        <v>0</v>
      </c>
      <c r="BX330" s="38">
        <f t="shared" si="109"/>
        <v>-0.21139801634970076</v>
      </c>
      <c r="BY330" s="38">
        <f t="shared" si="109"/>
        <v>-0.43621452746680556</v>
      </c>
      <c r="BZ330" s="38">
        <f t="shared" si="101"/>
        <v>-0.31335610132557107</v>
      </c>
      <c r="CA330" s="39">
        <f t="shared" si="101"/>
        <v>-0.29609895035400891</v>
      </c>
      <c r="CB330" s="40">
        <f t="shared" si="101"/>
        <v>-0.2942012417338799</v>
      </c>
      <c r="CC330" s="2">
        <f t="shared" si="110"/>
        <v>0</v>
      </c>
      <c r="CD330" s="2">
        <f t="shared" si="110"/>
        <v>-2113.9801634970077</v>
      </c>
      <c r="CE330" s="2">
        <f t="shared" si="110"/>
        <v>-4362.1452746680552</v>
      </c>
      <c r="CF330" s="2">
        <f t="shared" si="102"/>
        <v>-3133.5610132557108</v>
      </c>
      <c r="CG330" s="29">
        <f t="shared" si="102"/>
        <v>-2960.9895035400891</v>
      </c>
      <c r="CH330" s="31">
        <f t="shared" si="102"/>
        <v>-2942.012417338799</v>
      </c>
      <c r="CI330" s="40">
        <f>IFERROR(M330/'Class Sum-WR'!M330,0)</f>
        <v>0</v>
      </c>
    </row>
    <row r="331" spans="1:87" hidden="1" outlineLevel="1" x14ac:dyDescent="0.2">
      <c r="A331" t="s">
        <v>46</v>
      </c>
      <c r="B331" t="s">
        <v>46</v>
      </c>
      <c r="C331" t="s">
        <v>122</v>
      </c>
      <c r="D331" t="s">
        <v>122</v>
      </c>
      <c r="E331" t="s">
        <v>119</v>
      </c>
      <c r="F331" s="27">
        <f t="shared" si="93"/>
        <v>46336</v>
      </c>
      <c r="G331" s="60" t="s">
        <v>37</v>
      </c>
      <c r="H331" s="28">
        <v>0</v>
      </c>
      <c r="I331" s="2">
        <v>0</v>
      </c>
      <c r="J331" s="2">
        <v>0</v>
      </c>
      <c r="K331" s="2">
        <v>0</v>
      </c>
      <c r="L331" s="29">
        <v>0</v>
      </c>
      <c r="M331" s="30">
        <f t="shared" si="111"/>
        <v>0</v>
      </c>
      <c r="N331" t="s">
        <v>49</v>
      </c>
      <c r="O331" t="s">
        <v>49</v>
      </c>
      <c r="P331" t="s">
        <v>122</v>
      </c>
      <c r="Q331" t="s">
        <v>122</v>
      </c>
      <c r="R331" t="s">
        <v>119</v>
      </c>
      <c r="S331" s="27">
        <f t="shared" si="94"/>
        <v>45972</v>
      </c>
      <c r="T331" s="60" t="s">
        <v>37</v>
      </c>
      <c r="U331" s="28">
        <v>4.99</v>
      </c>
      <c r="V331" s="2">
        <v>3419.77</v>
      </c>
      <c r="W331" s="2">
        <v>216.54</v>
      </c>
      <c r="X331" s="2">
        <v>9279.5400000000009</v>
      </c>
      <c r="Y331" s="29">
        <v>6193.01</v>
      </c>
      <c r="Z331" s="31">
        <f t="shared" si="112"/>
        <v>19113.849999999999</v>
      </c>
      <c r="AA331" s="32">
        <f t="shared" si="103"/>
        <v>-4.99</v>
      </c>
      <c r="AB331" s="5">
        <f t="shared" si="103"/>
        <v>-3419.77</v>
      </c>
      <c r="AC331" s="5">
        <f t="shared" si="103"/>
        <v>-216.54</v>
      </c>
      <c r="AD331" s="5">
        <f t="shared" si="95"/>
        <v>-9279.5400000000009</v>
      </c>
      <c r="AE331" s="33">
        <f t="shared" si="95"/>
        <v>-6193.01</v>
      </c>
      <c r="AF331" s="34">
        <f t="shared" si="95"/>
        <v>-19113.849999999999</v>
      </c>
      <c r="AG331" s="35">
        <f t="shared" si="104"/>
        <v>-1</v>
      </c>
      <c r="AH331" s="7">
        <f t="shared" si="104"/>
        <v>-1</v>
      </c>
      <c r="AI331" s="7">
        <f t="shared" si="104"/>
        <v>-1</v>
      </c>
      <c r="AJ331" s="7">
        <f t="shared" si="96"/>
        <v>-1</v>
      </c>
      <c r="AK331" s="36">
        <f t="shared" si="96"/>
        <v>-1</v>
      </c>
      <c r="AL331" s="37">
        <f t="shared" si="96"/>
        <v>-1</v>
      </c>
      <c r="AM331" s="2">
        <v>0</v>
      </c>
      <c r="AN331" s="2">
        <v>0</v>
      </c>
      <c r="AO331" s="2">
        <v>0</v>
      </c>
      <c r="AP331" s="2">
        <v>0</v>
      </c>
      <c r="AQ331" s="29">
        <v>0</v>
      </c>
      <c r="AR331" s="31">
        <f t="shared" si="113"/>
        <v>0</v>
      </c>
      <c r="AS331" s="2">
        <v>4.99</v>
      </c>
      <c r="AT331" s="2">
        <v>691.17</v>
      </c>
      <c r="AU331" s="2">
        <v>86.98</v>
      </c>
      <c r="AV331" s="2">
        <v>2888.75</v>
      </c>
      <c r="AW331" s="29">
        <v>1826.26</v>
      </c>
      <c r="AX331" s="31">
        <f t="shared" si="114"/>
        <v>5498.15</v>
      </c>
      <c r="AY331" s="5">
        <f t="shared" si="105"/>
        <v>-4.99</v>
      </c>
      <c r="AZ331" s="5">
        <f t="shared" si="105"/>
        <v>-691.17</v>
      </c>
      <c r="BA331" s="5">
        <f t="shared" si="105"/>
        <v>-86.98</v>
      </c>
      <c r="BB331" s="5">
        <f t="shared" si="97"/>
        <v>-2888.75</v>
      </c>
      <c r="BC331" s="33">
        <f t="shared" si="97"/>
        <v>-1826.26</v>
      </c>
      <c r="BD331" s="34">
        <f t="shared" si="97"/>
        <v>-5498.15</v>
      </c>
      <c r="BE331" s="7">
        <f t="shared" si="106"/>
        <v>-1</v>
      </c>
      <c r="BF331" s="7">
        <f t="shared" si="106"/>
        <v>-1</v>
      </c>
      <c r="BG331" s="7">
        <f t="shared" si="106"/>
        <v>-1</v>
      </c>
      <c r="BH331" s="7">
        <f t="shared" si="98"/>
        <v>-1</v>
      </c>
      <c r="BI331" s="36">
        <f t="shared" si="98"/>
        <v>-1</v>
      </c>
      <c r="BJ331" s="37">
        <f t="shared" si="98"/>
        <v>-1</v>
      </c>
      <c r="BK331" s="38">
        <f t="shared" si="107"/>
        <v>0</v>
      </c>
      <c r="BL331" s="38">
        <f t="shared" si="107"/>
        <v>0</v>
      </c>
      <c r="BM331" s="38">
        <f t="shared" si="107"/>
        <v>0</v>
      </c>
      <c r="BN331" s="38">
        <f t="shared" si="99"/>
        <v>0</v>
      </c>
      <c r="BO331" s="39">
        <f t="shared" si="99"/>
        <v>0</v>
      </c>
      <c r="BP331" s="40">
        <f t="shared" si="99"/>
        <v>0</v>
      </c>
      <c r="BQ331" s="38">
        <f t="shared" si="108"/>
        <v>1</v>
      </c>
      <c r="BR331" s="38">
        <f t="shared" si="108"/>
        <v>0.20211008342666317</v>
      </c>
      <c r="BS331" s="38">
        <f t="shared" si="108"/>
        <v>0.40168098272836433</v>
      </c>
      <c r="BT331" s="38">
        <f t="shared" si="100"/>
        <v>0.31130314649217522</v>
      </c>
      <c r="BU331" s="39">
        <f t="shared" si="100"/>
        <v>0.29489052980699204</v>
      </c>
      <c r="BV331" s="40">
        <f t="shared" si="100"/>
        <v>0.28765267070736666</v>
      </c>
      <c r="BW331" s="38">
        <f t="shared" si="109"/>
        <v>-1</v>
      </c>
      <c r="BX331" s="38">
        <f t="shared" si="109"/>
        <v>-0.20211008342666317</v>
      </c>
      <c r="BY331" s="38">
        <f t="shared" si="109"/>
        <v>-0.40168098272836433</v>
      </c>
      <c r="BZ331" s="38">
        <f t="shared" si="101"/>
        <v>-0.31130314649217522</v>
      </c>
      <c r="CA331" s="39">
        <f t="shared" si="101"/>
        <v>-0.29489052980699204</v>
      </c>
      <c r="CB331" s="40">
        <f t="shared" si="101"/>
        <v>-0.28765267070736666</v>
      </c>
      <c r="CC331" s="2">
        <f t="shared" si="110"/>
        <v>-10000</v>
      </c>
      <c r="CD331" s="2">
        <f t="shared" si="110"/>
        <v>-2021.1008342666316</v>
      </c>
      <c r="CE331" s="2">
        <f t="shared" si="110"/>
        <v>-4016.8098272836432</v>
      </c>
      <c r="CF331" s="2">
        <f t="shared" si="102"/>
        <v>-3113.0314649217521</v>
      </c>
      <c r="CG331" s="29">
        <f t="shared" si="102"/>
        <v>-2948.9052980699203</v>
      </c>
      <c r="CH331" s="31">
        <f t="shared" si="102"/>
        <v>-2876.5267070736668</v>
      </c>
      <c r="CI331" s="40">
        <f>IFERROR(M331/'Class Sum-WR'!M331,0)</f>
        <v>0</v>
      </c>
    </row>
    <row r="332" spans="1:87" hidden="1" outlineLevel="1" x14ac:dyDescent="0.2">
      <c r="A332" t="s">
        <v>46</v>
      </c>
      <c r="B332" t="s">
        <v>46</v>
      </c>
      <c r="C332" t="s">
        <v>122</v>
      </c>
      <c r="D332" t="s">
        <v>122</v>
      </c>
      <c r="E332" t="s">
        <v>119</v>
      </c>
      <c r="F332" s="27">
        <f t="shared" si="93"/>
        <v>46337</v>
      </c>
      <c r="G332" s="60" t="s">
        <v>38</v>
      </c>
      <c r="H332" s="28">
        <v>0</v>
      </c>
      <c r="I332" s="2">
        <v>0</v>
      </c>
      <c r="J332" s="2">
        <v>0</v>
      </c>
      <c r="K332" s="2">
        <v>0</v>
      </c>
      <c r="L332" s="29">
        <v>0</v>
      </c>
      <c r="M332" s="30">
        <f t="shared" si="111"/>
        <v>0</v>
      </c>
      <c r="N332" t="s">
        <v>49</v>
      </c>
      <c r="O332" t="s">
        <v>49</v>
      </c>
      <c r="P332" t="s">
        <v>122</v>
      </c>
      <c r="Q332" t="s">
        <v>122</v>
      </c>
      <c r="R332" t="s">
        <v>119</v>
      </c>
      <c r="S332" s="27">
        <f t="shared" si="94"/>
        <v>45973</v>
      </c>
      <c r="T332" s="60" t="s">
        <v>38</v>
      </c>
      <c r="U332" s="28">
        <v>0</v>
      </c>
      <c r="V332" s="2">
        <v>3359.42</v>
      </c>
      <c r="W332" s="2">
        <v>119.44</v>
      </c>
      <c r="X332" s="2">
        <v>8914.2000000000007</v>
      </c>
      <c r="Y332" s="29">
        <v>5823.12</v>
      </c>
      <c r="Z332" s="31">
        <f t="shared" si="112"/>
        <v>18216.18</v>
      </c>
      <c r="AA332" s="32">
        <f t="shared" si="103"/>
        <v>0</v>
      </c>
      <c r="AB332" s="5">
        <f t="shared" si="103"/>
        <v>-3359.42</v>
      </c>
      <c r="AC332" s="5">
        <f t="shared" si="103"/>
        <v>-119.44</v>
      </c>
      <c r="AD332" s="5">
        <f t="shared" si="95"/>
        <v>-8914.2000000000007</v>
      </c>
      <c r="AE332" s="33">
        <f t="shared" si="95"/>
        <v>-5823.12</v>
      </c>
      <c r="AF332" s="34">
        <f t="shared" si="95"/>
        <v>-18216.18</v>
      </c>
      <c r="AG332" s="35" t="e">
        <f t="shared" si="104"/>
        <v>#DIV/0!</v>
      </c>
      <c r="AH332" s="7">
        <f t="shared" si="104"/>
        <v>-1</v>
      </c>
      <c r="AI332" s="7">
        <f t="shared" si="104"/>
        <v>-1</v>
      </c>
      <c r="AJ332" s="7">
        <f t="shared" si="96"/>
        <v>-1</v>
      </c>
      <c r="AK332" s="36">
        <f t="shared" si="96"/>
        <v>-1</v>
      </c>
      <c r="AL332" s="37">
        <f t="shared" si="96"/>
        <v>-1</v>
      </c>
      <c r="AM332" s="2">
        <v>0</v>
      </c>
      <c r="AN332" s="2">
        <v>0</v>
      </c>
      <c r="AO332" s="2">
        <v>0</v>
      </c>
      <c r="AP332" s="2">
        <v>0</v>
      </c>
      <c r="AQ332" s="29">
        <v>0</v>
      </c>
      <c r="AR332" s="31">
        <f t="shared" si="113"/>
        <v>0</v>
      </c>
      <c r="AS332" s="2">
        <v>0</v>
      </c>
      <c r="AT332" s="2">
        <v>667.94</v>
      </c>
      <c r="AU332" s="2">
        <v>46.61</v>
      </c>
      <c r="AV332" s="2">
        <v>2759.3</v>
      </c>
      <c r="AW332" s="29">
        <v>1737.4</v>
      </c>
      <c r="AX332" s="31">
        <f t="shared" si="114"/>
        <v>5211.25</v>
      </c>
      <c r="AY332" s="5">
        <f t="shared" si="105"/>
        <v>0</v>
      </c>
      <c r="AZ332" s="5">
        <f t="shared" si="105"/>
        <v>-667.94</v>
      </c>
      <c r="BA332" s="5">
        <f t="shared" si="105"/>
        <v>-46.61</v>
      </c>
      <c r="BB332" s="5">
        <f t="shared" si="97"/>
        <v>-2759.3</v>
      </c>
      <c r="BC332" s="33">
        <f t="shared" si="97"/>
        <v>-1737.4</v>
      </c>
      <c r="BD332" s="34">
        <f t="shared" si="97"/>
        <v>-5211.25</v>
      </c>
      <c r="BE332" s="7" t="e">
        <f t="shared" si="106"/>
        <v>#DIV/0!</v>
      </c>
      <c r="BF332" s="7">
        <f t="shared" si="106"/>
        <v>-1</v>
      </c>
      <c r="BG332" s="7">
        <f t="shared" si="106"/>
        <v>-1</v>
      </c>
      <c r="BH332" s="7">
        <f t="shared" si="98"/>
        <v>-1</v>
      </c>
      <c r="BI332" s="36">
        <f t="shared" si="98"/>
        <v>-1</v>
      </c>
      <c r="BJ332" s="37">
        <f t="shared" si="98"/>
        <v>-1</v>
      </c>
      <c r="BK332" s="38">
        <f t="shared" si="107"/>
        <v>0</v>
      </c>
      <c r="BL332" s="38">
        <f t="shared" si="107"/>
        <v>0</v>
      </c>
      <c r="BM332" s="38">
        <f t="shared" si="107"/>
        <v>0</v>
      </c>
      <c r="BN332" s="38">
        <f t="shared" si="99"/>
        <v>0</v>
      </c>
      <c r="BO332" s="39">
        <f t="shared" si="99"/>
        <v>0</v>
      </c>
      <c r="BP332" s="40">
        <f t="shared" si="99"/>
        <v>0</v>
      </c>
      <c r="BQ332" s="38">
        <f t="shared" si="108"/>
        <v>0</v>
      </c>
      <c r="BR332" s="38">
        <f t="shared" si="108"/>
        <v>0.19882598781932598</v>
      </c>
      <c r="BS332" s="38">
        <f t="shared" si="108"/>
        <v>0.3902377762893503</v>
      </c>
      <c r="BT332" s="38">
        <f t="shared" si="100"/>
        <v>0.30953983531892937</v>
      </c>
      <c r="BU332" s="39">
        <f t="shared" si="100"/>
        <v>0.29836238992155412</v>
      </c>
      <c r="BV332" s="40">
        <f t="shared" si="100"/>
        <v>0.28607809101578924</v>
      </c>
      <c r="BW332" s="38">
        <f t="shared" si="109"/>
        <v>0</v>
      </c>
      <c r="BX332" s="38">
        <f t="shared" si="109"/>
        <v>-0.19882598781932598</v>
      </c>
      <c r="BY332" s="38">
        <f t="shared" si="109"/>
        <v>-0.3902377762893503</v>
      </c>
      <c r="BZ332" s="38">
        <f t="shared" si="101"/>
        <v>-0.30953983531892937</v>
      </c>
      <c r="CA332" s="39">
        <f t="shared" si="101"/>
        <v>-0.29836238992155412</v>
      </c>
      <c r="CB332" s="40">
        <f t="shared" si="101"/>
        <v>-0.28607809101578924</v>
      </c>
      <c r="CC332" s="2">
        <f t="shared" si="110"/>
        <v>0</v>
      </c>
      <c r="CD332" s="2">
        <f t="shared" si="110"/>
        <v>-1988.2598781932597</v>
      </c>
      <c r="CE332" s="2">
        <f t="shared" si="110"/>
        <v>-3902.3777628935031</v>
      </c>
      <c r="CF332" s="2">
        <f t="shared" si="102"/>
        <v>-3095.3983531892936</v>
      </c>
      <c r="CG332" s="29">
        <f t="shared" si="102"/>
        <v>-2983.6238992155413</v>
      </c>
      <c r="CH332" s="31">
        <f t="shared" si="102"/>
        <v>-2860.7809101578923</v>
      </c>
      <c r="CI332" s="40">
        <f>IFERROR(M332/'Class Sum-WR'!M332,0)</f>
        <v>0</v>
      </c>
    </row>
    <row r="333" spans="1:87" hidden="1" outlineLevel="1" x14ac:dyDescent="0.2">
      <c r="A333" t="s">
        <v>46</v>
      </c>
      <c r="B333" t="s">
        <v>46</v>
      </c>
      <c r="C333" t="s">
        <v>122</v>
      </c>
      <c r="D333" t="s">
        <v>122</v>
      </c>
      <c r="E333" t="s">
        <v>119</v>
      </c>
      <c r="F333" s="27">
        <f t="shared" si="93"/>
        <v>46338</v>
      </c>
      <c r="G333" s="60" t="s">
        <v>39</v>
      </c>
      <c r="H333" s="28">
        <v>0</v>
      </c>
      <c r="I333" s="2">
        <v>0</v>
      </c>
      <c r="J333" s="2">
        <v>0</v>
      </c>
      <c r="K333" s="2">
        <v>0</v>
      </c>
      <c r="L333" s="29">
        <v>0</v>
      </c>
      <c r="M333" s="30">
        <f t="shared" si="111"/>
        <v>0</v>
      </c>
      <c r="N333" t="s">
        <v>49</v>
      </c>
      <c r="O333" t="s">
        <v>49</v>
      </c>
      <c r="P333" t="s">
        <v>122</v>
      </c>
      <c r="Q333" t="s">
        <v>122</v>
      </c>
      <c r="R333" t="s">
        <v>119</v>
      </c>
      <c r="S333" s="27">
        <f t="shared" si="94"/>
        <v>45974</v>
      </c>
      <c r="T333" s="60" t="s">
        <v>39</v>
      </c>
      <c r="U333" s="28">
        <v>0</v>
      </c>
      <c r="V333" s="2">
        <v>4290.24</v>
      </c>
      <c r="W333" s="2">
        <v>441.99</v>
      </c>
      <c r="X333" s="2">
        <v>10578.56</v>
      </c>
      <c r="Y333" s="29">
        <v>8220.64</v>
      </c>
      <c r="Z333" s="31">
        <f t="shared" si="112"/>
        <v>23531.43</v>
      </c>
      <c r="AA333" s="32">
        <f t="shared" si="103"/>
        <v>0</v>
      </c>
      <c r="AB333" s="5">
        <f t="shared" si="103"/>
        <v>-4290.24</v>
      </c>
      <c r="AC333" s="5">
        <f t="shared" si="103"/>
        <v>-441.99</v>
      </c>
      <c r="AD333" s="5">
        <f t="shared" si="95"/>
        <v>-10578.56</v>
      </c>
      <c r="AE333" s="33">
        <f t="shared" si="95"/>
        <v>-8220.64</v>
      </c>
      <c r="AF333" s="34">
        <f t="shared" si="95"/>
        <v>-23531.43</v>
      </c>
      <c r="AG333" s="35" t="e">
        <f t="shared" si="104"/>
        <v>#DIV/0!</v>
      </c>
      <c r="AH333" s="7">
        <f t="shared" si="104"/>
        <v>-1</v>
      </c>
      <c r="AI333" s="7">
        <f t="shared" si="104"/>
        <v>-1</v>
      </c>
      <c r="AJ333" s="7">
        <f t="shared" si="96"/>
        <v>-1</v>
      </c>
      <c r="AK333" s="36">
        <f t="shared" si="96"/>
        <v>-1</v>
      </c>
      <c r="AL333" s="37">
        <f t="shared" si="96"/>
        <v>-1</v>
      </c>
      <c r="AM333" s="2">
        <v>0</v>
      </c>
      <c r="AN333" s="2">
        <v>0</v>
      </c>
      <c r="AO333" s="2">
        <v>0</v>
      </c>
      <c r="AP333" s="2">
        <v>0</v>
      </c>
      <c r="AQ333" s="29">
        <v>0</v>
      </c>
      <c r="AR333" s="31">
        <f t="shared" si="113"/>
        <v>0</v>
      </c>
      <c r="AS333" s="2">
        <v>0</v>
      </c>
      <c r="AT333" s="2">
        <v>848.71</v>
      </c>
      <c r="AU333" s="2">
        <v>201.31</v>
      </c>
      <c r="AV333" s="2">
        <v>3358.84</v>
      </c>
      <c r="AW333" s="29">
        <v>1954.58</v>
      </c>
      <c r="AX333" s="31">
        <f t="shared" si="114"/>
        <v>6363.4400000000005</v>
      </c>
      <c r="AY333" s="5">
        <f t="shared" si="105"/>
        <v>0</v>
      </c>
      <c r="AZ333" s="5">
        <f t="shared" si="105"/>
        <v>-848.71</v>
      </c>
      <c r="BA333" s="5">
        <f t="shared" si="105"/>
        <v>-201.31</v>
      </c>
      <c r="BB333" s="5">
        <f t="shared" si="97"/>
        <v>-3358.84</v>
      </c>
      <c r="BC333" s="33">
        <f t="shared" si="97"/>
        <v>-1954.58</v>
      </c>
      <c r="BD333" s="34">
        <f t="shared" si="97"/>
        <v>-6363.4400000000005</v>
      </c>
      <c r="BE333" s="7" t="e">
        <f t="shared" si="106"/>
        <v>#DIV/0!</v>
      </c>
      <c r="BF333" s="7">
        <f t="shared" si="106"/>
        <v>-1</v>
      </c>
      <c r="BG333" s="7">
        <f t="shared" si="106"/>
        <v>-1</v>
      </c>
      <c r="BH333" s="7">
        <f t="shared" si="98"/>
        <v>-1</v>
      </c>
      <c r="BI333" s="36">
        <f t="shared" si="98"/>
        <v>-1</v>
      </c>
      <c r="BJ333" s="37">
        <f t="shared" si="98"/>
        <v>-1</v>
      </c>
      <c r="BK333" s="38">
        <f t="shared" si="107"/>
        <v>0</v>
      </c>
      <c r="BL333" s="38">
        <f t="shared" si="107"/>
        <v>0</v>
      </c>
      <c r="BM333" s="38">
        <f t="shared" si="107"/>
        <v>0</v>
      </c>
      <c r="BN333" s="38">
        <f t="shared" si="99"/>
        <v>0</v>
      </c>
      <c r="BO333" s="39">
        <f t="shared" si="99"/>
        <v>0</v>
      </c>
      <c r="BP333" s="40">
        <f t="shared" si="99"/>
        <v>0</v>
      </c>
      <c r="BQ333" s="38">
        <f t="shared" si="108"/>
        <v>0</v>
      </c>
      <c r="BR333" s="38">
        <f t="shared" si="108"/>
        <v>0.19782343178936379</v>
      </c>
      <c r="BS333" s="38">
        <f t="shared" si="108"/>
        <v>0.45546279327586597</v>
      </c>
      <c r="BT333" s="38">
        <f t="shared" si="100"/>
        <v>0.31751391493738279</v>
      </c>
      <c r="BU333" s="39">
        <f t="shared" si="100"/>
        <v>0.23776494287549388</v>
      </c>
      <c r="BV333" s="40">
        <f t="shared" si="100"/>
        <v>0.27042300446679191</v>
      </c>
      <c r="BW333" s="38">
        <f t="shared" si="109"/>
        <v>0</v>
      </c>
      <c r="BX333" s="38">
        <f t="shared" si="109"/>
        <v>-0.19782343178936379</v>
      </c>
      <c r="BY333" s="38">
        <f t="shared" si="109"/>
        <v>-0.45546279327586597</v>
      </c>
      <c r="BZ333" s="38">
        <f t="shared" si="101"/>
        <v>-0.31751391493738279</v>
      </c>
      <c r="CA333" s="39">
        <f t="shared" si="101"/>
        <v>-0.23776494287549388</v>
      </c>
      <c r="CB333" s="40">
        <f t="shared" si="101"/>
        <v>-0.27042300446679191</v>
      </c>
      <c r="CC333" s="2">
        <f t="shared" si="110"/>
        <v>0</v>
      </c>
      <c r="CD333" s="2">
        <f t="shared" si="110"/>
        <v>-1978.2343178936378</v>
      </c>
      <c r="CE333" s="2">
        <f t="shared" si="110"/>
        <v>-4554.6279327586599</v>
      </c>
      <c r="CF333" s="2">
        <f t="shared" si="102"/>
        <v>-3175.1391493738279</v>
      </c>
      <c r="CG333" s="29">
        <f t="shared" si="102"/>
        <v>-2377.649428754939</v>
      </c>
      <c r="CH333" s="31">
        <f t="shared" si="102"/>
        <v>-2704.2300446679192</v>
      </c>
      <c r="CI333" s="40">
        <f>IFERROR(M333/'Class Sum-WR'!M333,0)</f>
        <v>0</v>
      </c>
    </row>
    <row r="334" spans="1:87" hidden="1" outlineLevel="1" x14ac:dyDescent="0.2">
      <c r="A334" t="s">
        <v>46</v>
      </c>
      <c r="B334" t="s">
        <v>46</v>
      </c>
      <c r="C334" t="s">
        <v>122</v>
      </c>
      <c r="D334" t="s">
        <v>122</v>
      </c>
      <c r="E334" t="s">
        <v>119</v>
      </c>
      <c r="F334" s="27">
        <f t="shared" si="93"/>
        <v>46339</v>
      </c>
      <c r="G334" s="60" t="s">
        <v>40</v>
      </c>
      <c r="H334" s="28">
        <v>0</v>
      </c>
      <c r="I334" s="2">
        <v>0</v>
      </c>
      <c r="J334" s="2">
        <v>0</v>
      </c>
      <c r="K334" s="2">
        <v>0</v>
      </c>
      <c r="L334" s="29">
        <v>0</v>
      </c>
      <c r="M334" s="30">
        <f t="shared" si="111"/>
        <v>0</v>
      </c>
      <c r="N334" t="s">
        <v>49</v>
      </c>
      <c r="O334" t="s">
        <v>49</v>
      </c>
      <c r="P334" t="s">
        <v>122</v>
      </c>
      <c r="Q334" t="s">
        <v>122</v>
      </c>
      <c r="R334" t="s">
        <v>119</v>
      </c>
      <c r="S334" s="27">
        <f t="shared" si="94"/>
        <v>45975</v>
      </c>
      <c r="T334" s="60" t="s">
        <v>40</v>
      </c>
      <c r="U334" s="28">
        <v>0</v>
      </c>
      <c r="V334" s="2">
        <v>8872.07</v>
      </c>
      <c r="W334" s="2">
        <v>171.87</v>
      </c>
      <c r="X334" s="2">
        <v>19975.349999999999</v>
      </c>
      <c r="Y334" s="29">
        <v>14049.09</v>
      </c>
      <c r="Z334" s="31">
        <f t="shared" si="112"/>
        <v>43068.380000000005</v>
      </c>
      <c r="AA334" s="32">
        <f t="shared" si="103"/>
        <v>0</v>
      </c>
      <c r="AB334" s="5">
        <f t="shared" si="103"/>
        <v>-8872.07</v>
      </c>
      <c r="AC334" s="5">
        <f t="shared" si="103"/>
        <v>-171.87</v>
      </c>
      <c r="AD334" s="5">
        <f t="shared" si="95"/>
        <v>-19975.349999999999</v>
      </c>
      <c r="AE334" s="33">
        <f t="shared" si="95"/>
        <v>-14049.09</v>
      </c>
      <c r="AF334" s="34">
        <f t="shared" si="95"/>
        <v>-43068.380000000005</v>
      </c>
      <c r="AG334" s="35" t="e">
        <f t="shared" si="104"/>
        <v>#DIV/0!</v>
      </c>
      <c r="AH334" s="7">
        <f t="shared" si="104"/>
        <v>-1</v>
      </c>
      <c r="AI334" s="7">
        <f t="shared" si="104"/>
        <v>-1</v>
      </c>
      <c r="AJ334" s="7">
        <f t="shared" si="96"/>
        <v>-1</v>
      </c>
      <c r="AK334" s="36">
        <f t="shared" si="96"/>
        <v>-1</v>
      </c>
      <c r="AL334" s="37">
        <f t="shared" si="96"/>
        <v>-1</v>
      </c>
      <c r="AM334" s="2">
        <v>0</v>
      </c>
      <c r="AN334" s="2">
        <v>0</v>
      </c>
      <c r="AO334" s="2">
        <v>0</v>
      </c>
      <c r="AP334" s="2">
        <v>0</v>
      </c>
      <c r="AQ334" s="29">
        <v>0</v>
      </c>
      <c r="AR334" s="31">
        <f t="shared" si="113"/>
        <v>0</v>
      </c>
      <c r="AS334" s="2">
        <v>0</v>
      </c>
      <c r="AT334" s="2">
        <v>1976.9</v>
      </c>
      <c r="AU334" s="2">
        <v>-90.06</v>
      </c>
      <c r="AV334" s="2">
        <v>6151.42</v>
      </c>
      <c r="AW334" s="29">
        <v>4273.12</v>
      </c>
      <c r="AX334" s="31">
        <f t="shared" si="114"/>
        <v>12311.380000000001</v>
      </c>
      <c r="AY334" s="5">
        <f t="shared" si="105"/>
        <v>0</v>
      </c>
      <c r="AZ334" s="5">
        <f t="shared" si="105"/>
        <v>-1976.9</v>
      </c>
      <c r="BA334" s="5">
        <f t="shared" si="105"/>
        <v>90.06</v>
      </c>
      <c r="BB334" s="5">
        <f t="shared" si="97"/>
        <v>-6151.42</v>
      </c>
      <c r="BC334" s="33">
        <f t="shared" si="97"/>
        <v>-4273.12</v>
      </c>
      <c r="BD334" s="34">
        <f t="shared" si="97"/>
        <v>-12311.380000000001</v>
      </c>
      <c r="BE334" s="7" t="e">
        <f t="shared" si="106"/>
        <v>#DIV/0!</v>
      </c>
      <c r="BF334" s="7">
        <f t="shared" si="106"/>
        <v>-1</v>
      </c>
      <c r="BG334" s="7">
        <f t="shared" si="106"/>
        <v>-1</v>
      </c>
      <c r="BH334" s="7">
        <f t="shared" si="98"/>
        <v>-1</v>
      </c>
      <c r="BI334" s="36">
        <f t="shared" si="98"/>
        <v>-1</v>
      </c>
      <c r="BJ334" s="37">
        <f t="shared" si="98"/>
        <v>-1</v>
      </c>
      <c r="BK334" s="38">
        <f t="shared" si="107"/>
        <v>0</v>
      </c>
      <c r="BL334" s="38">
        <f t="shared" si="107"/>
        <v>0</v>
      </c>
      <c r="BM334" s="38">
        <f t="shared" si="107"/>
        <v>0</v>
      </c>
      <c r="BN334" s="38">
        <f t="shared" si="99"/>
        <v>0</v>
      </c>
      <c r="BO334" s="39">
        <f t="shared" si="99"/>
        <v>0</v>
      </c>
      <c r="BP334" s="40">
        <f t="shared" si="99"/>
        <v>0</v>
      </c>
      <c r="BQ334" s="38">
        <f t="shared" si="108"/>
        <v>0</v>
      </c>
      <c r="BR334" s="38">
        <f t="shared" si="108"/>
        <v>0.22282285870152063</v>
      </c>
      <c r="BS334" s="38">
        <f t="shared" si="108"/>
        <v>-0.52400069820212947</v>
      </c>
      <c r="BT334" s="38">
        <f t="shared" si="100"/>
        <v>0.30795054905170627</v>
      </c>
      <c r="BU334" s="39">
        <f t="shared" si="100"/>
        <v>0.30415635461086804</v>
      </c>
      <c r="BV334" s="40">
        <f t="shared" si="100"/>
        <v>0.28585658434331634</v>
      </c>
      <c r="BW334" s="38">
        <f t="shared" si="109"/>
        <v>0</v>
      </c>
      <c r="BX334" s="38">
        <f t="shared" si="109"/>
        <v>-0.22282285870152063</v>
      </c>
      <c r="BY334" s="38">
        <f t="shared" si="109"/>
        <v>0.52400069820212947</v>
      </c>
      <c r="BZ334" s="38">
        <f t="shared" si="101"/>
        <v>-0.30795054905170627</v>
      </c>
      <c r="CA334" s="39">
        <f t="shared" si="101"/>
        <v>-0.30415635461086804</v>
      </c>
      <c r="CB334" s="40">
        <f t="shared" si="101"/>
        <v>-0.28585658434331634</v>
      </c>
      <c r="CC334" s="2">
        <f t="shared" si="110"/>
        <v>0</v>
      </c>
      <c r="CD334" s="2">
        <f t="shared" si="110"/>
        <v>-2228.2285870152064</v>
      </c>
      <c r="CE334" s="2">
        <f t="shared" si="110"/>
        <v>5240.0069820212948</v>
      </c>
      <c r="CF334" s="2">
        <f t="shared" si="102"/>
        <v>-3079.5054905170628</v>
      </c>
      <c r="CG334" s="29">
        <f t="shared" si="102"/>
        <v>-3041.5635461086804</v>
      </c>
      <c r="CH334" s="31">
        <f t="shared" si="102"/>
        <v>-2858.5658434331635</v>
      </c>
      <c r="CI334" s="40">
        <f>IFERROR(M334/'Class Sum-WR'!M334,0)</f>
        <v>0</v>
      </c>
    </row>
    <row r="335" spans="1:87" ht="13.5" hidden="1" outlineLevel="1" thickBot="1" x14ac:dyDescent="0.25">
      <c r="A335" t="s">
        <v>46</v>
      </c>
      <c r="B335" t="s">
        <v>46</v>
      </c>
      <c r="C335" t="s">
        <v>122</v>
      </c>
      <c r="D335" t="s">
        <v>122</v>
      </c>
      <c r="E335" t="s">
        <v>119</v>
      </c>
      <c r="F335" s="41">
        <f t="shared" si="93"/>
        <v>46340</v>
      </c>
      <c r="G335" s="61" t="s">
        <v>41</v>
      </c>
      <c r="H335" s="43">
        <v>0</v>
      </c>
      <c r="I335" s="44">
        <v>0</v>
      </c>
      <c r="J335" s="44">
        <v>0</v>
      </c>
      <c r="K335" s="44">
        <v>0</v>
      </c>
      <c r="L335" s="45">
        <v>0</v>
      </c>
      <c r="M335" s="46">
        <f t="shared" si="111"/>
        <v>0</v>
      </c>
      <c r="N335" t="s">
        <v>49</v>
      </c>
      <c r="O335" t="s">
        <v>49</v>
      </c>
      <c r="P335" t="s">
        <v>122</v>
      </c>
      <c r="Q335" t="s">
        <v>122</v>
      </c>
      <c r="R335" t="s">
        <v>119</v>
      </c>
      <c r="S335" s="41">
        <f t="shared" si="94"/>
        <v>45976</v>
      </c>
      <c r="T335" s="61" t="s">
        <v>41</v>
      </c>
      <c r="U335" s="43">
        <v>0</v>
      </c>
      <c r="V335" s="44">
        <v>9991.74</v>
      </c>
      <c r="W335" s="44">
        <v>678.4</v>
      </c>
      <c r="X335" s="44">
        <v>21225.27</v>
      </c>
      <c r="Y335" s="45">
        <v>13444.96</v>
      </c>
      <c r="Z335" s="47">
        <f t="shared" si="112"/>
        <v>45340.369999999995</v>
      </c>
      <c r="AA335" s="48">
        <f t="shared" si="103"/>
        <v>0</v>
      </c>
      <c r="AB335" s="49">
        <f t="shared" si="103"/>
        <v>-9991.74</v>
      </c>
      <c r="AC335" s="49">
        <f t="shared" si="103"/>
        <v>-678.4</v>
      </c>
      <c r="AD335" s="49">
        <f t="shared" si="95"/>
        <v>-21225.27</v>
      </c>
      <c r="AE335" s="50">
        <f t="shared" si="95"/>
        <v>-13444.96</v>
      </c>
      <c r="AF335" s="51">
        <f t="shared" si="95"/>
        <v>-45340.369999999995</v>
      </c>
      <c r="AG335" s="52" t="e">
        <f t="shared" si="104"/>
        <v>#DIV/0!</v>
      </c>
      <c r="AH335" s="53">
        <f t="shared" si="104"/>
        <v>-1</v>
      </c>
      <c r="AI335" s="53">
        <f t="shared" si="104"/>
        <v>-1</v>
      </c>
      <c r="AJ335" s="53">
        <f t="shared" si="96"/>
        <v>-1</v>
      </c>
      <c r="AK335" s="54">
        <f t="shared" si="96"/>
        <v>-1</v>
      </c>
      <c r="AL335" s="55">
        <f t="shared" si="96"/>
        <v>-1</v>
      </c>
      <c r="AM335" s="44">
        <v>0</v>
      </c>
      <c r="AN335" s="44">
        <v>0</v>
      </c>
      <c r="AO335" s="44">
        <v>0</v>
      </c>
      <c r="AP335" s="44">
        <v>0</v>
      </c>
      <c r="AQ335" s="45">
        <v>0</v>
      </c>
      <c r="AR335" s="47">
        <f t="shared" si="113"/>
        <v>0</v>
      </c>
      <c r="AS335" s="44">
        <v>0</v>
      </c>
      <c r="AT335" s="44">
        <v>2172.58</v>
      </c>
      <c r="AU335" s="44">
        <v>319.49</v>
      </c>
      <c r="AV335" s="44">
        <v>6645.38</v>
      </c>
      <c r="AW335" s="45">
        <v>4088.16</v>
      </c>
      <c r="AX335" s="47">
        <f t="shared" si="114"/>
        <v>13225.61</v>
      </c>
      <c r="AY335" s="49">
        <f t="shared" si="105"/>
        <v>0</v>
      </c>
      <c r="AZ335" s="49">
        <f t="shared" si="105"/>
        <v>-2172.58</v>
      </c>
      <c r="BA335" s="49">
        <f t="shared" si="105"/>
        <v>-319.49</v>
      </c>
      <c r="BB335" s="49">
        <f t="shared" si="97"/>
        <v>-6645.38</v>
      </c>
      <c r="BC335" s="50">
        <f t="shared" si="97"/>
        <v>-4088.16</v>
      </c>
      <c r="BD335" s="51">
        <f t="shared" si="97"/>
        <v>-13225.61</v>
      </c>
      <c r="BE335" s="53" t="e">
        <f t="shared" si="106"/>
        <v>#DIV/0!</v>
      </c>
      <c r="BF335" s="53">
        <f t="shared" si="106"/>
        <v>-1</v>
      </c>
      <c r="BG335" s="53">
        <f t="shared" si="106"/>
        <v>-1</v>
      </c>
      <c r="BH335" s="53">
        <f t="shared" si="98"/>
        <v>-1</v>
      </c>
      <c r="BI335" s="54">
        <f t="shared" si="98"/>
        <v>-1</v>
      </c>
      <c r="BJ335" s="55">
        <f t="shared" si="98"/>
        <v>-1</v>
      </c>
      <c r="BK335" s="56">
        <f t="shared" si="107"/>
        <v>0</v>
      </c>
      <c r="BL335" s="56">
        <f t="shared" si="107"/>
        <v>0</v>
      </c>
      <c r="BM335" s="56">
        <f t="shared" si="107"/>
        <v>0</v>
      </c>
      <c r="BN335" s="56">
        <f t="shared" si="99"/>
        <v>0</v>
      </c>
      <c r="BO335" s="57">
        <f t="shared" si="99"/>
        <v>0</v>
      </c>
      <c r="BP335" s="58">
        <f t="shared" si="99"/>
        <v>0</v>
      </c>
      <c r="BQ335" s="56">
        <f t="shared" si="108"/>
        <v>0</v>
      </c>
      <c r="BR335" s="56">
        <f t="shared" si="108"/>
        <v>0.21743760346045835</v>
      </c>
      <c r="BS335" s="56">
        <f t="shared" si="108"/>
        <v>0.47094634433962268</v>
      </c>
      <c r="BT335" s="56">
        <f t="shared" si="100"/>
        <v>0.31308812561630545</v>
      </c>
      <c r="BU335" s="57">
        <f t="shared" si="100"/>
        <v>0.30406635646368602</v>
      </c>
      <c r="BV335" s="58">
        <f t="shared" si="100"/>
        <v>0.29169611981551985</v>
      </c>
      <c r="BW335" s="56">
        <f t="shared" si="109"/>
        <v>0</v>
      </c>
      <c r="BX335" s="56">
        <f t="shared" si="109"/>
        <v>-0.21743760346045835</v>
      </c>
      <c r="BY335" s="56">
        <f t="shared" si="109"/>
        <v>-0.47094634433962268</v>
      </c>
      <c r="BZ335" s="56">
        <f t="shared" si="101"/>
        <v>-0.31308812561630545</v>
      </c>
      <c r="CA335" s="57">
        <f t="shared" si="101"/>
        <v>-0.30406635646368602</v>
      </c>
      <c r="CB335" s="58">
        <f t="shared" si="101"/>
        <v>-0.29169611981551985</v>
      </c>
      <c r="CC335" s="44">
        <f t="shared" si="110"/>
        <v>0</v>
      </c>
      <c r="CD335" s="44">
        <f t="shared" si="110"/>
        <v>-2174.3760346045833</v>
      </c>
      <c r="CE335" s="44">
        <f t="shared" si="110"/>
        <v>-4709.4634433962265</v>
      </c>
      <c r="CF335" s="44">
        <f t="shared" si="102"/>
        <v>-3130.8812561630543</v>
      </c>
      <c r="CG335" s="45">
        <f t="shared" si="102"/>
        <v>-3040.66356463686</v>
      </c>
      <c r="CH335" s="47">
        <f t="shared" si="102"/>
        <v>-2916.9611981551984</v>
      </c>
      <c r="CI335" s="58">
        <f>IFERROR(M335/'Class Sum-WR'!M335,0)</f>
        <v>0</v>
      </c>
    </row>
    <row r="336" spans="1:87" hidden="1" outlineLevel="1" x14ac:dyDescent="0.2">
      <c r="A336" t="s">
        <v>46</v>
      </c>
      <c r="B336" t="s">
        <v>46</v>
      </c>
      <c r="C336" t="s">
        <v>122</v>
      </c>
      <c r="D336" t="s">
        <v>122</v>
      </c>
      <c r="E336" t="s">
        <v>120</v>
      </c>
      <c r="F336" s="27">
        <f t="shared" ref="F336:F377" si="115">+F335+1</f>
        <v>46341</v>
      </c>
      <c r="G336" s="60" t="s">
        <v>35</v>
      </c>
      <c r="H336" s="28">
        <v>0</v>
      </c>
      <c r="I336" s="2">
        <v>0</v>
      </c>
      <c r="J336" s="2">
        <v>0</v>
      </c>
      <c r="K336" s="2">
        <v>0</v>
      </c>
      <c r="L336" s="29">
        <v>0</v>
      </c>
      <c r="M336" s="30">
        <f t="shared" si="111"/>
        <v>0</v>
      </c>
      <c r="N336" t="s">
        <v>49</v>
      </c>
      <c r="O336" t="s">
        <v>49</v>
      </c>
      <c r="P336" t="s">
        <v>122</v>
      </c>
      <c r="Q336" t="s">
        <v>122</v>
      </c>
      <c r="R336" t="s">
        <v>120</v>
      </c>
      <c r="S336" s="27">
        <f t="shared" ref="S336:S377" si="116">+S335+1</f>
        <v>45977</v>
      </c>
      <c r="T336" s="60" t="s">
        <v>35</v>
      </c>
      <c r="U336" s="28">
        <v>0</v>
      </c>
      <c r="V336" s="2">
        <v>5675.75</v>
      </c>
      <c r="W336" s="2">
        <v>593.52</v>
      </c>
      <c r="X336" s="2">
        <v>8325.59</v>
      </c>
      <c r="Y336" s="29">
        <v>7024.46</v>
      </c>
      <c r="Z336" s="31">
        <f t="shared" si="112"/>
        <v>21619.32</v>
      </c>
      <c r="AA336" s="32">
        <f t="shared" si="103"/>
        <v>0</v>
      </c>
      <c r="AB336" s="5">
        <f t="shared" si="103"/>
        <v>-5675.75</v>
      </c>
      <c r="AC336" s="5">
        <f t="shared" si="103"/>
        <v>-593.52</v>
      </c>
      <c r="AD336" s="5">
        <f t="shared" si="95"/>
        <v>-8325.59</v>
      </c>
      <c r="AE336" s="33">
        <f t="shared" si="95"/>
        <v>-7024.46</v>
      </c>
      <c r="AF336" s="34">
        <f t="shared" si="95"/>
        <v>-21619.32</v>
      </c>
      <c r="AG336" s="35" t="e">
        <f t="shared" si="104"/>
        <v>#DIV/0!</v>
      </c>
      <c r="AH336" s="7">
        <f t="shared" si="104"/>
        <v>-1</v>
      </c>
      <c r="AI336" s="7">
        <f t="shared" si="104"/>
        <v>-1</v>
      </c>
      <c r="AJ336" s="7">
        <f t="shared" si="96"/>
        <v>-1</v>
      </c>
      <c r="AK336" s="36">
        <f t="shared" si="96"/>
        <v>-1</v>
      </c>
      <c r="AL336" s="37">
        <f t="shared" si="96"/>
        <v>-1</v>
      </c>
      <c r="AM336" s="2">
        <v>0</v>
      </c>
      <c r="AN336" s="2">
        <v>0</v>
      </c>
      <c r="AO336" s="2">
        <v>0</v>
      </c>
      <c r="AP336" s="2">
        <v>0</v>
      </c>
      <c r="AQ336" s="29">
        <v>0</v>
      </c>
      <c r="AR336" s="31">
        <f t="shared" si="113"/>
        <v>0</v>
      </c>
      <c r="AS336" s="2">
        <v>0</v>
      </c>
      <c r="AT336" s="2">
        <v>1163.17</v>
      </c>
      <c r="AU336" s="2">
        <v>242.03</v>
      </c>
      <c r="AV336" s="2">
        <v>2639.37</v>
      </c>
      <c r="AW336" s="29">
        <v>2014.11</v>
      </c>
      <c r="AX336" s="31">
        <f t="shared" si="114"/>
        <v>6058.6799999999994</v>
      </c>
      <c r="AY336" s="5">
        <f t="shared" si="105"/>
        <v>0</v>
      </c>
      <c r="AZ336" s="5">
        <f t="shared" si="105"/>
        <v>-1163.17</v>
      </c>
      <c r="BA336" s="5">
        <f t="shared" si="105"/>
        <v>-242.03</v>
      </c>
      <c r="BB336" s="5">
        <f t="shared" si="97"/>
        <v>-2639.37</v>
      </c>
      <c r="BC336" s="33">
        <f t="shared" si="97"/>
        <v>-2014.11</v>
      </c>
      <c r="BD336" s="34">
        <f t="shared" si="97"/>
        <v>-6058.6799999999994</v>
      </c>
      <c r="BE336" s="7" t="e">
        <f t="shared" si="106"/>
        <v>#DIV/0!</v>
      </c>
      <c r="BF336" s="7">
        <f t="shared" si="106"/>
        <v>-1</v>
      </c>
      <c r="BG336" s="7">
        <f t="shared" si="106"/>
        <v>-1</v>
      </c>
      <c r="BH336" s="7">
        <f t="shared" si="98"/>
        <v>-1</v>
      </c>
      <c r="BI336" s="36">
        <f t="shared" si="98"/>
        <v>-1</v>
      </c>
      <c r="BJ336" s="37">
        <f t="shared" si="98"/>
        <v>-1</v>
      </c>
      <c r="BK336" s="38">
        <f t="shared" si="107"/>
        <v>0</v>
      </c>
      <c r="BL336" s="38">
        <f t="shared" si="107"/>
        <v>0</v>
      </c>
      <c r="BM336" s="38">
        <f t="shared" si="107"/>
        <v>0</v>
      </c>
      <c r="BN336" s="38">
        <f t="shared" si="99"/>
        <v>0</v>
      </c>
      <c r="BO336" s="39">
        <f t="shared" si="99"/>
        <v>0</v>
      </c>
      <c r="BP336" s="40">
        <f t="shared" si="99"/>
        <v>0</v>
      </c>
      <c r="BQ336" s="38">
        <f t="shared" si="108"/>
        <v>0</v>
      </c>
      <c r="BR336" s="38">
        <f t="shared" si="108"/>
        <v>0.20493679249438401</v>
      </c>
      <c r="BS336" s="38">
        <f t="shared" si="108"/>
        <v>0.40778743766006204</v>
      </c>
      <c r="BT336" s="38">
        <f t="shared" si="100"/>
        <v>0.31701897403066925</v>
      </c>
      <c r="BU336" s="39">
        <f t="shared" si="100"/>
        <v>0.28672809013077161</v>
      </c>
      <c r="BV336" s="40">
        <f t="shared" si="100"/>
        <v>0.28024378195058863</v>
      </c>
      <c r="BW336" s="38">
        <f t="shared" si="109"/>
        <v>0</v>
      </c>
      <c r="BX336" s="38">
        <f t="shared" si="109"/>
        <v>-0.20493679249438401</v>
      </c>
      <c r="BY336" s="38">
        <f t="shared" si="109"/>
        <v>-0.40778743766006204</v>
      </c>
      <c r="BZ336" s="38">
        <f t="shared" si="101"/>
        <v>-0.31701897403066925</v>
      </c>
      <c r="CA336" s="39">
        <f t="shared" si="101"/>
        <v>-0.28672809013077161</v>
      </c>
      <c r="CB336" s="40">
        <f t="shared" si="101"/>
        <v>-0.28024378195058863</v>
      </c>
      <c r="CC336" s="2">
        <f t="shared" si="110"/>
        <v>0</v>
      </c>
      <c r="CD336" s="2">
        <f t="shared" si="110"/>
        <v>-2049.3679249438401</v>
      </c>
      <c r="CE336" s="2">
        <f t="shared" si="110"/>
        <v>-4077.8743766006205</v>
      </c>
      <c r="CF336" s="2">
        <f t="shared" si="102"/>
        <v>-3170.1897403066923</v>
      </c>
      <c r="CG336" s="29">
        <f t="shared" si="102"/>
        <v>-2867.2809013077162</v>
      </c>
      <c r="CH336" s="31">
        <f t="shared" si="102"/>
        <v>-2802.4378195058862</v>
      </c>
      <c r="CI336" s="40">
        <f>IFERROR(M336/'Class Sum-WR'!M336,0)</f>
        <v>0</v>
      </c>
    </row>
    <row r="337" spans="1:87" hidden="1" outlineLevel="1" x14ac:dyDescent="0.2">
      <c r="A337" t="s">
        <v>46</v>
      </c>
      <c r="B337" t="s">
        <v>46</v>
      </c>
      <c r="C337" t="s">
        <v>122</v>
      </c>
      <c r="D337" t="s">
        <v>122</v>
      </c>
      <c r="E337" t="s">
        <v>120</v>
      </c>
      <c r="F337" s="27">
        <f t="shared" si="115"/>
        <v>46342</v>
      </c>
      <c r="G337" s="60" t="s">
        <v>36</v>
      </c>
      <c r="H337" s="28">
        <v>0</v>
      </c>
      <c r="I337" s="2">
        <v>0</v>
      </c>
      <c r="J337" s="2">
        <v>0</v>
      </c>
      <c r="K337" s="2">
        <v>0</v>
      </c>
      <c r="L337" s="29">
        <v>0</v>
      </c>
      <c r="M337" s="30">
        <f t="shared" si="111"/>
        <v>0</v>
      </c>
      <c r="N337" t="s">
        <v>49</v>
      </c>
      <c r="O337" t="s">
        <v>49</v>
      </c>
      <c r="P337" t="s">
        <v>122</v>
      </c>
      <c r="Q337" t="s">
        <v>122</v>
      </c>
      <c r="R337" t="s">
        <v>120</v>
      </c>
      <c r="S337" s="27">
        <f t="shared" si="116"/>
        <v>45978</v>
      </c>
      <c r="T337" s="60" t="s">
        <v>36</v>
      </c>
      <c r="U337" s="28">
        <v>0</v>
      </c>
      <c r="V337" s="2">
        <v>2864.63</v>
      </c>
      <c r="W337" s="2">
        <v>187.08</v>
      </c>
      <c r="X337" s="2">
        <v>8700.77</v>
      </c>
      <c r="Y337" s="29">
        <v>6829.23</v>
      </c>
      <c r="Z337" s="31">
        <f t="shared" si="112"/>
        <v>18581.71</v>
      </c>
      <c r="AA337" s="32">
        <f t="shared" si="103"/>
        <v>0</v>
      </c>
      <c r="AB337" s="5">
        <f t="shared" si="103"/>
        <v>-2864.63</v>
      </c>
      <c r="AC337" s="5">
        <f t="shared" si="103"/>
        <v>-187.08</v>
      </c>
      <c r="AD337" s="5">
        <f t="shared" si="95"/>
        <v>-8700.77</v>
      </c>
      <c r="AE337" s="33">
        <f t="shared" si="95"/>
        <v>-6829.23</v>
      </c>
      <c r="AF337" s="34">
        <f t="shared" si="95"/>
        <v>-18581.71</v>
      </c>
      <c r="AG337" s="35" t="e">
        <f t="shared" si="104"/>
        <v>#DIV/0!</v>
      </c>
      <c r="AH337" s="7">
        <f t="shared" si="104"/>
        <v>-1</v>
      </c>
      <c r="AI337" s="7">
        <f t="shared" si="104"/>
        <v>-1</v>
      </c>
      <c r="AJ337" s="7">
        <f t="shared" si="96"/>
        <v>-1</v>
      </c>
      <c r="AK337" s="36">
        <f t="shared" si="96"/>
        <v>-1</v>
      </c>
      <c r="AL337" s="37">
        <f t="shared" si="96"/>
        <v>-1</v>
      </c>
      <c r="AM337" s="2">
        <v>0</v>
      </c>
      <c r="AN337" s="2">
        <v>0</v>
      </c>
      <c r="AO337" s="2">
        <v>0</v>
      </c>
      <c r="AP337" s="2">
        <v>0</v>
      </c>
      <c r="AQ337" s="29">
        <v>0</v>
      </c>
      <c r="AR337" s="31">
        <f t="shared" si="113"/>
        <v>0</v>
      </c>
      <c r="AS337" s="2">
        <v>0</v>
      </c>
      <c r="AT337" s="2">
        <v>592.27</v>
      </c>
      <c r="AU337" s="2">
        <v>77.11</v>
      </c>
      <c r="AV337" s="2">
        <v>2594.61</v>
      </c>
      <c r="AW337" s="29">
        <v>2019.5</v>
      </c>
      <c r="AX337" s="31">
        <f t="shared" si="114"/>
        <v>5283.49</v>
      </c>
      <c r="AY337" s="5">
        <f t="shared" si="105"/>
        <v>0</v>
      </c>
      <c r="AZ337" s="5">
        <f t="shared" si="105"/>
        <v>-592.27</v>
      </c>
      <c r="BA337" s="5">
        <f t="shared" si="105"/>
        <v>-77.11</v>
      </c>
      <c r="BB337" s="5">
        <f t="shared" si="97"/>
        <v>-2594.61</v>
      </c>
      <c r="BC337" s="33">
        <f t="shared" si="97"/>
        <v>-2019.5</v>
      </c>
      <c r="BD337" s="34">
        <f t="shared" si="97"/>
        <v>-5283.49</v>
      </c>
      <c r="BE337" s="7" t="e">
        <f t="shared" si="106"/>
        <v>#DIV/0!</v>
      </c>
      <c r="BF337" s="7">
        <f t="shared" si="106"/>
        <v>-1</v>
      </c>
      <c r="BG337" s="7">
        <f t="shared" si="106"/>
        <v>-1</v>
      </c>
      <c r="BH337" s="7">
        <f t="shared" si="98"/>
        <v>-1</v>
      </c>
      <c r="BI337" s="36">
        <f t="shared" si="98"/>
        <v>-1</v>
      </c>
      <c r="BJ337" s="37">
        <f t="shared" si="98"/>
        <v>-1</v>
      </c>
      <c r="BK337" s="38">
        <f t="shared" si="107"/>
        <v>0</v>
      </c>
      <c r="BL337" s="38">
        <f t="shared" si="107"/>
        <v>0</v>
      </c>
      <c r="BM337" s="38">
        <f t="shared" si="107"/>
        <v>0</v>
      </c>
      <c r="BN337" s="38">
        <f t="shared" si="99"/>
        <v>0</v>
      </c>
      <c r="BO337" s="39">
        <f t="shared" si="99"/>
        <v>0</v>
      </c>
      <c r="BP337" s="40">
        <f t="shared" si="99"/>
        <v>0</v>
      </c>
      <c r="BQ337" s="38">
        <f t="shared" si="108"/>
        <v>0</v>
      </c>
      <c r="BR337" s="38">
        <f t="shared" si="108"/>
        <v>0.20675270453775879</v>
      </c>
      <c r="BS337" s="38">
        <f t="shared" si="108"/>
        <v>0.41217660893735297</v>
      </c>
      <c r="BT337" s="38">
        <f t="shared" si="100"/>
        <v>0.29820464165815208</v>
      </c>
      <c r="BU337" s="39">
        <f t="shared" si="100"/>
        <v>0.29571415811152946</v>
      </c>
      <c r="BV337" s="40">
        <f t="shared" si="100"/>
        <v>0.28433820138189653</v>
      </c>
      <c r="BW337" s="38">
        <f t="shared" si="109"/>
        <v>0</v>
      </c>
      <c r="BX337" s="38">
        <f t="shared" si="109"/>
        <v>-0.20675270453775879</v>
      </c>
      <c r="BY337" s="38">
        <f t="shared" si="109"/>
        <v>-0.41217660893735297</v>
      </c>
      <c r="BZ337" s="38">
        <f t="shared" si="101"/>
        <v>-0.29820464165815208</v>
      </c>
      <c r="CA337" s="39">
        <f t="shared" si="101"/>
        <v>-0.29571415811152946</v>
      </c>
      <c r="CB337" s="40">
        <f t="shared" si="101"/>
        <v>-0.28433820138189653</v>
      </c>
      <c r="CC337" s="2">
        <f t="shared" si="110"/>
        <v>0</v>
      </c>
      <c r="CD337" s="2">
        <f t="shared" si="110"/>
        <v>-2067.5270453775879</v>
      </c>
      <c r="CE337" s="2">
        <f t="shared" si="110"/>
        <v>-4121.7660893735301</v>
      </c>
      <c r="CF337" s="2">
        <f t="shared" si="102"/>
        <v>-2982.0464165815206</v>
      </c>
      <c r="CG337" s="29">
        <f t="shared" si="102"/>
        <v>-2957.1415811152947</v>
      </c>
      <c r="CH337" s="31">
        <f t="shared" si="102"/>
        <v>-2843.3820138189653</v>
      </c>
      <c r="CI337" s="40">
        <f>IFERROR(M337/'Class Sum-WR'!M337,0)</f>
        <v>0</v>
      </c>
    </row>
    <row r="338" spans="1:87" hidden="1" outlineLevel="1" x14ac:dyDescent="0.2">
      <c r="A338" t="s">
        <v>46</v>
      </c>
      <c r="B338" t="s">
        <v>46</v>
      </c>
      <c r="C338" t="s">
        <v>122</v>
      </c>
      <c r="D338" t="s">
        <v>122</v>
      </c>
      <c r="E338" t="s">
        <v>120</v>
      </c>
      <c r="F338" s="27">
        <f t="shared" si="115"/>
        <v>46343</v>
      </c>
      <c r="G338" s="60" t="s">
        <v>37</v>
      </c>
      <c r="H338" s="28">
        <v>0</v>
      </c>
      <c r="I338" s="2">
        <v>0</v>
      </c>
      <c r="J338" s="2">
        <v>0</v>
      </c>
      <c r="K338" s="2">
        <v>0</v>
      </c>
      <c r="L338" s="29">
        <v>0</v>
      </c>
      <c r="M338" s="30">
        <f t="shared" si="111"/>
        <v>0</v>
      </c>
      <c r="N338" t="s">
        <v>49</v>
      </c>
      <c r="O338" t="s">
        <v>49</v>
      </c>
      <c r="P338" t="s">
        <v>122</v>
      </c>
      <c r="Q338" t="s">
        <v>122</v>
      </c>
      <c r="R338" t="s">
        <v>120</v>
      </c>
      <c r="S338" s="27">
        <f t="shared" si="116"/>
        <v>45979</v>
      </c>
      <c r="T338" s="60" t="s">
        <v>37</v>
      </c>
      <c r="U338" s="28">
        <v>0</v>
      </c>
      <c r="V338" s="2">
        <v>3125.62</v>
      </c>
      <c r="W338" s="2">
        <v>261.05</v>
      </c>
      <c r="X338" s="2">
        <v>11535.7</v>
      </c>
      <c r="Y338" s="29">
        <v>6308.53</v>
      </c>
      <c r="Z338" s="31">
        <f t="shared" si="112"/>
        <v>21230.9</v>
      </c>
      <c r="AA338" s="32">
        <f t="shared" si="103"/>
        <v>0</v>
      </c>
      <c r="AB338" s="5">
        <f t="shared" si="103"/>
        <v>-3125.62</v>
      </c>
      <c r="AC338" s="5">
        <f t="shared" si="103"/>
        <v>-261.05</v>
      </c>
      <c r="AD338" s="5">
        <f t="shared" si="95"/>
        <v>-11535.7</v>
      </c>
      <c r="AE338" s="33">
        <f t="shared" si="95"/>
        <v>-6308.53</v>
      </c>
      <c r="AF338" s="34">
        <f t="shared" si="95"/>
        <v>-21230.9</v>
      </c>
      <c r="AG338" s="35" t="e">
        <f t="shared" si="104"/>
        <v>#DIV/0!</v>
      </c>
      <c r="AH338" s="7">
        <f t="shared" si="104"/>
        <v>-1</v>
      </c>
      <c r="AI338" s="7">
        <f t="shared" si="104"/>
        <v>-1</v>
      </c>
      <c r="AJ338" s="7">
        <f t="shared" si="96"/>
        <v>-1</v>
      </c>
      <c r="AK338" s="36">
        <f t="shared" si="96"/>
        <v>-1</v>
      </c>
      <c r="AL338" s="37">
        <f t="shared" si="96"/>
        <v>-1</v>
      </c>
      <c r="AM338" s="2">
        <v>0</v>
      </c>
      <c r="AN338" s="2">
        <v>0</v>
      </c>
      <c r="AO338" s="2">
        <v>0</v>
      </c>
      <c r="AP338" s="2">
        <v>0</v>
      </c>
      <c r="AQ338" s="29">
        <v>0</v>
      </c>
      <c r="AR338" s="31">
        <f t="shared" si="113"/>
        <v>0</v>
      </c>
      <c r="AS338" s="2">
        <v>0</v>
      </c>
      <c r="AT338" s="2">
        <v>597.64</v>
      </c>
      <c r="AU338" s="2">
        <v>106.88</v>
      </c>
      <c r="AV338" s="2">
        <v>3378.38</v>
      </c>
      <c r="AW338" s="29">
        <v>1725.72</v>
      </c>
      <c r="AX338" s="31">
        <f t="shared" si="114"/>
        <v>5808.62</v>
      </c>
      <c r="AY338" s="5">
        <f t="shared" si="105"/>
        <v>0</v>
      </c>
      <c r="AZ338" s="5">
        <f t="shared" si="105"/>
        <v>-597.64</v>
      </c>
      <c r="BA338" s="5">
        <f t="shared" si="105"/>
        <v>-106.88</v>
      </c>
      <c r="BB338" s="5">
        <f t="shared" si="97"/>
        <v>-3378.38</v>
      </c>
      <c r="BC338" s="33">
        <f t="shared" si="97"/>
        <v>-1725.72</v>
      </c>
      <c r="BD338" s="34">
        <f t="shared" si="97"/>
        <v>-5808.62</v>
      </c>
      <c r="BE338" s="7" t="e">
        <f t="shared" si="106"/>
        <v>#DIV/0!</v>
      </c>
      <c r="BF338" s="7">
        <f t="shared" si="106"/>
        <v>-1</v>
      </c>
      <c r="BG338" s="7">
        <f t="shared" si="106"/>
        <v>-1</v>
      </c>
      <c r="BH338" s="7">
        <f t="shared" si="98"/>
        <v>-1</v>
      </c>
      <c r="BI338" s="36">
        <f t="shared" si="98"/>
        <v>-1</v>
      </c>
      <c r="BJ338" s="37">
        <f t="shared" si="98"/>
        <v>-1</v>
      </c>
      <c r="BK338" s="38">
        <f t="shared" si="107"/>
        <v>0</v>
      </c>
      <c r="BL338" s="38">
        <f t="shared" si="107"/>
        <v>0</v>
      </c>
      <c r="BM338" s="38">
        <f t="shared" si="107"/>
        <v>0</v>
      </c>
      <c r="BN338" s="38">
        <f t="shared" si="99"/>
        <v>0</v>
      </c>
      <c r="BO338" s="39">
        <f t="shared" si="99"/>
        <v>0</v>
      </c>
      <c r="BP338" s="40">
        <f t="shared" si="99"/>
        <v>0</v>
      </c>
      <c r="BQ338" s="38">
        <f t="shared" si="108"/>
        <v>0</v>
      </c>
      <c r="BR338" s="38">
        <f t="shared" si="108"/>
        <v>0.19120686455807168</v>
      </c>
      <c r="BS338" s="38">
        <f t="shared" si="108"/>
        <v>0.40942348209155333</v>
      </c>
      <c r="BT338" s="38">
        <f t="shared" si="100"/>
        <v>0.29286302521736868</v>
      </c>
      <c r="BU338" s="39">
        <f t="shared" si="100"/>
        <v>0.27355342686806594</v>
      </c>
      <c r="BV338" s="40">
        <f t="shared" si="100"/>
        <v>0.27359273511721122</v>
      </c>
      <c r="BW338" s="38">
        <f t="shared" si="109"/>
        <v>0</v>
      </c>
      <c r="BX338" s="38">
        <f t="shared" si="109"/>
        <v>-0.19120686455807168</v>
      </c>
      <c r="BY338" s="38">
        <f t="shared" si="109"/>
        <v>-0.40942348209155333</v>
      </c>
      <c r="BZ338" s="38">
        <f t="shared" si="101"/>
        <v>-0.29286302521736868</v>
      </c>
      <c r="CA338" s="39">
        <f t="shared" si="101"/>
        <v>-0.27355342686806594</v>
      </c>
      <c r="CB338" s="40">
        <f t="shared" si="101"/>
        <v>-0.27359273511721122</v>
      </c>
      <c r="CC338" s="2">
        <f t="shared" si="110"/>
        <v>0</v>
      </c>
      <c r="CD338" s="2">
        <f t="shared" si="110"/>
        <v>-1912.0686455807167</v>
      </c>
      <c r="CE338" s="2">
        <f t="shared" si="110"/>
        <v>-4094.2348209155334</v>
      </c>
      <c r="CF338" s="2">
        <f t="shared" si="102"/>
        <v>-2928.6302521736866</v>
      </c>
      <c r="CG338" s="29">
        <f t="shared" si="102"/>
        <v>-2735.5342686806594</v>
      </c>
      <c r="CH338" s="31">
        <f t="shared" si="102"/>
        <v>-2735.9273511721121</v>
      </c>
      <c r="CI338" s="40">
        <f>IFERROR(M338/'Class Sum-WR'!M338,0)</f>
        <v>0</v>
      </c>
    </row>
    <row r="339" spans="1:87" hidden="1" outlineLevel="1" x14ac:dyDescent="0.2">
      <c r="A339" t="s">
        <v>46</v>
      </c>
      <c r="B339" t="s">
        <v>46</v>
      </c>
      <c r="C339" t="s">
        <v>122</v>
      </c>
      <c r="D339" t="s">
        <v>122</v>
      </c>
      <c r="E339" t="s">
        <v>120</v>
      </c>
      <c r="F339" s="27">
        <f t="shared" si="115"/>
        <v>46344</v>
      </c>
      <c r="G339" s="60" t="s">
        <v>38</v>
      </c>
      <c r="H339" s="28">
        <v>0</v>
      </c>
      <c r="I339" s="2">
        <v>0</v>
      </c>
      <c r="J339" s="2">
        <v>0</v>
      </c>
      <c r="K339" s="2">
        <v>0</v>
      </c>
      <c r="L339" s="29">
        <v>0</v>
      </c>
      <c r="M339" s="30">
        <f t="shared" si="111"/>
        <v>0</v>
      </c>
      <c r="N339" t="s">
        <v>49</v>
      </c>
      <c r="O339" t="s">
        <v>49</v>
      </c>
      <c r="P339" t="s">
        <v>122</v>
      </c>
      <c r="Q339" t="s">
        <v>122</v>
      </c>
      <c r="R339" t="s">
        <v>120</v>
      </c>
      <c r="S339" s="27">
        <f t="shared" si="116"/>
        <v>45980</v>
      </c>
      <c r="T339" s="60" t="s">
        <v>38</v>
      </c>
      <c r="U339" s="28">
        <v>0</v>
      </c>
      <c r="V339" s="2">
        <v>3400.72</v>
      </c>
      <c r="W339" s="2">
        <v>148.35</v>
      </c>
      <c r="X339" s="2">
        <v>11600.51</v>
      </c>
      <c r="Y339" s="29">
        <v>19525.77</v>
      </c>
      <c r="Z339" s="31">
        <f t="shared" si="112"/>
        <v>34675.35</v>
      </c>
      <c r="AA339" s="32">
        <f t="shared" si="103"/>
        <v>0</v>
      </c>
      <c r="AB339" s="5">
        <f t="shared" si="103"/>
        <v>-3400.72</v>
      </c>
      <c r="AC339" s="5">
        <f t="shared" si="103"/>
        <v>-148.35</v>
      </c>
      <c r="AD339" s="5">
        <f t="shared" si="95"/>
        <v>-11600.51</v>
      </c>
      <c r="AE339" s="33">
        <f t="shared" si="95"/>
        <v>-19525.77</v>
      </c>
      <c r="AF339" s="34">
        <f t="shared" si="95"/>
        <v>-34675.35</v>
      </c>
      <c r="AG339" s="35" t="e">
        <f t="shared" si="104"/>
        <v>#DIV/0!</v>
      </c>
      <c r="AH339" s="7">
        <f t="shared" si="104"/>
        <v>-1</v>
      </c>
      <c r="AI339" s="7">
        <f t="shared" si="104"/>
        <v>-1</v>
      </c>
      <c r="AJ339" s="7">
        <f t="shared" si="96"/>
        <v>-1</v>
      </c>
      <c r="AK339" s="36">
        <f t="shared" si="96"/>
        <v>-1</v>
      </c>
      <c r="AL339" s="37">
        <f t="shared" si="96"/>
        <v>-1</v>
      </c>
      <c r="AM339" s="2">
        <v>0</v>
      </c>
      <c r="AN339" s="2">
        <v>0</v>
      </c>
      <c r="AO339" s="2">
        <v>0</v>
      </c>
      <c r="AP339" s="2">
        <v>0</v>
      </c>
      <c r="AQ339" s="29">
        <v>0</v>
      </c>
      <c r="AR339" s="31">
        <f t="shared" si="113"/>
        <v>0</v>
      </c>
      <c r="AS339" s="2">
        <v>0</v>
      </c>
      <c r="AT339" s="2">
        <v>735.22</v>
      </c>
      <c r="AU339" s="2">
        <v>5.91</v>
      </c>
      <c r="AV339" s="2">
        <v>3369.55</v>
      </c>
      <c r="AW339" s="29">
        <v>2926.59</v>
      </c>
      <c r="AX339" s="31">
        <f t="shared" si="114"/>
        <v>7037.27</v>
      </c>
      <c r="AY339" s="5">
        <f t="shared" si="105"/>
        <v>0</v>
      </c>
      <c r="AZ339" s="5">
        <f t="shared" si="105"/>
        <v>-735.22</v>
      </c>
      <c r="BA339" s="5">
        <f t="shared" si="105"/>
        <v>-5.91</v>
      </c>
      <c r="BB339" s="5">
        <f t="shared" si="97"/>
        <v>-3369.55</v>
      </c>
      <c r="BC339" s="33">
        <f t="shared" si="97"/>
        <v>-2926.59</v>
      </c>
      <c r="BD339" s="34">
        <f t="shared" si="97"/>
        <v>-7037.27</v>
      </c>
      <c r="BE339" s="7" t="e">
        <f t="shared" si="106"/>
        <v>#DIV/0!</v>
      </c>
      <c r="BF339" s="7">
        <f t="shared" si="106"/>
        <v>-1</v>
      </c>
      <c r="BG339" s="7">
        <f t="shared" si="106"/>
        <v>-1</v>
      </c>
      <c r="BH339" s="7">
        <f t="shared" si="98"/>
        <v>-1</v>
      </c>
      <c r="BI339" s="36">
        <f t="shared" si="98"/>
        <v>-1</v>
      </c>
      <c r="BJ339" s="37">
        <f t="shared" si="98"/>
        <v>-1</v>
      </c>
      <c r="BK339" s="38">
        <f t="shared" si="107"/>
        <v>0</v>
      </c>
      <c r="BL339" s="38">
        <f t="shared" si="107"/>
        <v>0</v>
      </c>
      <c r="BM339" s="38">
        <f t="shared" si="107"/>
        <v>0</v>
      </c>
      <c r="BN339" s="38">
        <f t="shared" si="99"/>
        <v>0</v>
      </c>
      <c r="BO339" s="39">
        <f t="shared" si="99"/>
        <v>0</v>
      </c>
      <c r="BP339" s="40">
        <f t="shared" si="99"/>
        <v>0</v>
      </c>
      <c r="BQ339" s="38">
        <f t="shared" si="108"/>
        <v>0</v>
      </c>
      <c r="BR339" s="38">
        <f t="shared" si="108"/>
        <v>0.21619539391658238</v>
      </c>
      <c r="BS339" s="38">
        <f t="shared" si="108"/>
        <v>3.9838220424671389E-2</v>
      </c>
      <c r="BT339" s="38">
        <f t="shared" si="100"/>
        <v>0.29046567780209664</v>
      </c>
      <c r="BU339" s="39">
        <f t="shared" si="100"/>
        <v>0.14988346170215056</v>
      </c>
      <c r="BV339" s="40">
        <f t="shared" si="100"/>
        <v>0.20294733867141934</v>
      </c>
      <c r="BW339" s="38">
        <f t="shared" si="109"/>
        <v>0</v>
      </c>
      <c r="BX339" s="38">
        <f t="shared" si="109"/>
        <v>-0.21619539391658238</v>
      </c>
      <c r="BY339" s="38">
        <f t="shared" si="109"/>
        <v>-3.9838220424671389E-2</v>
      </c>
      <c r="BZ339" s="38">
        <f t="shared" si="101"/>
        <v>-0.29046567780209664</v>
      </c>
      <c r="CA339" s="39">
        <f t="shared" si="101"/>
        <v>-0.14988346170215056</v>
      </c>
      <c r="CB339" s="40">
        <f t="shared" si="101"/>
        <v>-0.20294733867141934</v>
      </c>
      <c r="CC339" s="2">
        <f t="shared" si="110"/>
        <v>0</v>
      </c>
      <c r="CD339" s="2">
        <f t="shared" si="110"/>
        <v>-2161.9539391658236</v>
      </c>
      <c r="CE339" s="2">
        <f t="shared" si="110"/>
        <v>-398.38220424671391</v>
      </c>
      <c r="CF339" s="2">
        <f t="shared" si="102"/>
        <v>-2904.6567780209666</v>
      </c>
      <c r="CG339" s="29">
        <f t="shared" si="102"/>
        <v>-1498.8346170215057</v>
      </c>
      <c r="CH339" s="31">
        <f t="shared" si="102"/>
        <v>-2029.4733867141933</v>
      </c>
      <c r="CI339" s="40">
        <f>IFERROR(M339/'Class Sum-WR'!M339,0)</f>
        <v>0</v>
      </c>
    </row>
    <row r="340" spans="1:87" hidden="1" outlineLevel="1" x14ac:dyDescent="0.2">
      <c r="A340" t="s">
        <v>46</v>
      </c>
      <c r="B340" t="s">
        <v>46</v>
      </c>
      <c r="C340" t="s">
        <v>122</v>
      </c>
      <c r="D340" t="s">
        <v>122</v>
      </c>
      <c r="E340" t="s">
        <v>120</v>
      </c>
      <c r="F340" s="27">
        <f t="shared" si="115"/>
        <v>46345</v>
      </c>
      <c r="G340" s="60" t="s">
        <v>39</v>
      </c>
      <c r="H340" s="28">
        <v>0</v>
      </c>
      <c r="I340" s="2">
        <v>0</v>
      </c>
      <c r="J340" s="2">
        <v>0</v>
      </c>
      <c r="K340" s="2">
        <v>0</v>
      </c>
      <c r="L340" s="29">
        <v>0</v>
      </c>
      <c r="M340" s="30">
        <f t="shared" si="111"/>
        <v>0</v>
      </c>
      <c r="N340" t="s">
        <v>49</v>
      </c>
      <c r="O340" t="s">
        <v>49</v>
      </c>
      <c r="P340" t="s">
        <v>122</v>
      </c>
      <c r="Q340" t="s">
        <v>122</v>
      </c>
      <c r="R340" t="s">
        <v>120</v>
      </c>
      <c r="S340" s="27">
        <f t="shared" si="116"/>
        <v>45981</v>
      </c>
      <c r="T340" s="60" t="s">
        <v>39</v>
      </c>
      <c r="U340" s="28">
        <v>0</v>
      </c>
      <c r="V340" s="2">
        <v>3583.22</v>
      </c>
      <c r="W340" s="2">
        <v>479.12</v>
      </c>
      <c r="X340" s="2">
        <v>15735.9</v>
      </c>
      <c r="Y340" s="29">
        <v>18903.38</v>
      </c>
      <c r="Z340" s="31">
        <f t="shared" si="112"/>
        <v>38701.619999999995</v>
      </c>
      <c r="AA340" s="32">
        <f t="shared" si="103"/>
        <v>0</v>
      </c>
      <c r="AB340" s="5">
        <f t="shared" si="103"/>
        <v>-3583.22</v>
      </c>
      <c r="AC340" s="5">
        <f t="shared" si="103"/>
        <v>-479.12</v>
      </c>
      <c r="AD340" s="5">
        <f t="shared" si="95"/>
        <v>-15735.9</v>
      </c>
      <c r="AE340" s="33">
        <f t="shared" si="95"/>
        <v>-18903.38</v>
      </c>
      <c r="AF340" s="34">
        <f t="shared" si="95"/>
        <v>-38701.619999999995</v>
      </c>
      <c r="AG340" s="35" t="e">
        <f t="shared" si="104"/>
        <v>#DIV/0!</v>
      </c>
      <c r="AH340" s="7">
        <f t="shared" si="104"/>
        <v>-1</v>
      </c>
      <c r="AI340" s="7">
        <f t="shared" si="104"/>
        <v>-1</v>
      </c>
      <c r="AJ340" s="7">
        <f t="shared" si="96"/>
        <v>-1</v>
      </c>
      <c r="AK340" s="36">
        <f t="shared" si="96"/>
        <v>-1</v>
      </c>
      <c r="AL340" s="37">
        <f t="shared" si="96"/>
        <v>-1</v>
      </c>
      <c r="AM340" s="2">
        <v>0</v>
      </c>
      <c r="AN340" s="2">
        <v>0</v>
      </c>
      <c r="AO340" s="2">
        <v>0</v>
      </c>
      <c r="AP340" s="2">
        <v>0</v>
      </c>
      <c r="AQ340" s="29">
        <v>0</v>
      </c>
      <c r="AR340" s="31">
        <f t="shared" si="113"/>
        <v>0</v>
      </c>
      <c r="AS340" s="2">
        <v>0</v>
      </c>
      <c r="AT340" s="2">
        <v>707.08</v>
      </c>
      <c r="AU340" s="2">
        <v>209.72</v>
      </c>
      <c r="AV340" s="2">
        <v>5342.82</v>
      </c>
      <c r="AW340" s="29">
        <v>4159.3500000000004</v>
      </c>
      <c r="AX340" s="31">
        <f t="shared" si="114"/>
        <v>10418.970000000001</v>
      </c>
      <c r="AY340" s="5">
        <f t="shared" si="105"/>
        <v>0</v>
      </c>
      <c r="AZ340" s="5">
        <f t="shared" si="105"/>
        <v>-707.08</v>
      </c>
      <c r="BA340" s="5">
        <f t="shared" si="105"/>
        <v>-209.72</v>
      </c>
      <c r="BB340" s="5">
        <f t="shared" si="97"/>
        <v>-5342.82</v>
      </c>
      <c r="BC340" s="33">
        <f t="shared" si="97"/>
        <v>-4159.3500000000004</v>
      </c>
      <c r="BD340" s="34">
        <f t="shared" si="97"/>
        <v>-10418.970000000001</v>
      </c>
      <c r="BE340" s="7" t="e">
        <f t="shared" si="106"/>
        <v>#DIV/0!</v>
      </c>
      <c r="BF340" s="7">
        <f t="shared" si="106"/>
        <v>-1</v>
      </c>
      <c r="BG340" s="7">
        <f t="shared" si="106"/>
        <v>-1</v>
      </c>
      <c r="BH340" s="7">
        <f t="shared" si="98"/>
        <v>-1</v>
      </c>
      <c r="BI340" s="36">
        <f t="shared" si="98"/>
        <v>-1</v>
      </c>
      <c r="BJ340" s="37">
        <f t="shared" si="98"/>
        <v>-1</v>
      </c>
      <c r="BK340" s="38">
        <f t="shared" si="107"/>
        <v>0</v>
      </c>
      <c r="BL340" s="38">
        <f t="shared" si="107"/>
        <v>0</v>
      </c>
      <c r="BM340" s="38">
        <f t="shared" si="107"/>
        <v>0</v>
      </c>
      <c r="BN340" s="38">
        <f t="shared" si="99"/>
        <v>0</v>
      </c>
      <c r="BO340" s="39">
        <f t="shared" si="99"/>
        <v>0</v>
      </c>
      <c r="BP340" s="40">
        <f t="shared" si="99"/>
        <v>0</v>
      </c>
      <c r="BQ340" s="38">
        <f t="shared" si="108"/>
        <v>0</v>
      </c>
      <c r="BR340" s="38">
        <f t="shared" si="108"/>
        <v>0.19733089232589685</v>
      </c>
      <c r="BS340" s="38">
        <f t="shared" si="108"/>
        <v>0.43771915177826015</v>
      </c>
      <c r="BT340" s="38">
        <f t="shared" si="100"/>
        <v>0.33953062741883211</v>
      </c>
      <c r="BU340" s="39">
        <f t="shared" si="100"/>
        <v>0.22003207891921975</v>
      </c>
      <c r="BV340" s="40">
        <f t="shared" si="100"/>
        <v>0.26921276163633467</v>
      </c>
      <c r="BW340" s="38">
        <f t="shared" si="109"/>
        <v>0</v>
      </c>
      <c r="BX340" s="38">
        <f t="shared" si="109"/>
        <v>-0.19733089232589685</v>
      </c>
      <c r="BY340" s="38">
        <f t="shared" si="109"/>
        <v>-0.43771915177826015</v>
      </c>
      <c r="BZ340" s="38">
        <f t="shared" si="101"/>
        <v>-0.33953062741883211</v>
      </c>
      <c r="CA340" s="39">
        <f t="shared" si="101"/>
        <v>-0.22003207891921975</v>
      </c>
      <c r="CB340" s="40">
        <f t="shared" si="101"/>
        <v>-0.26921276163633467</v>
      </c>
      <c r="CC340" s="2">
        <f t="shared" si="110"/>
        <v>0</v>
      </c>
      <c r="CD340" s="2">
        <f t="shared" si="110"/>
        <v>-1973.3089232589684</v>
      </c>
      <c r="CE340" s="2">
        <f t="shared" si="110"/>
        <v>-4377.1915177826013</v>
      </c>
      <c r="CF340" s="2">
        <f t="shared" si="102"/>
        <v>-3395.3062741883209</v>
      </c>
      <c r="CG340" s="29">
        <f t="shared" si="102"/>
        <v>-2200.3207891921975</v>
      </c>
      <c r="CH340" s="31">
        <f t="shared" si="102"/>
        <v>-2692.1276163633465</v>
      </c>
      <c r="CI340" s="40">
        <f>IFERROR(M340/'Class Sum-WR'!M340,0)</f>
        <v>0</v>
      </c>
    </row>
    <row r="341" spans="1:87" hidden="1" outlineLevel="1" x14ac:dyDescent="0.2">
      <c r="A341" t="s">
        <v>46</v>
      </c>
      <c r="B341" t="s">
        <v>46</v>
      </c>
      <c r="C341" t="s">
        <v>122</v>
      </c>
      <c r="D341" t="s">
        <v>122</v>
      </c>
      <c r="E341" t="s">
        <v>120</v>
      </c>
      <c r="F341" s="27">
        <f t="shared" si="115"/>
        <v>46346</v>
      </c>
      <c r="G341" s="60" t="s">
        <v>40</v>
      </c>
      <c r="H341" s="28">
        <v>0</v>
      </c>
      <c r="I341" s="2">
        <v>0</v>
      </c>
      <c r="J341" s="2">
        <v>0</v>
      </c>
      <c r="K341" s="2">
        <v>0</v>
      </c>
      <c r="L341" s="29">
        <v>0</v>
      </c>
      <c r="M341" s="30">
        <f t="shared" si="111"/>
        <v>0</v>
      </c>
      <c r="N341" t="s">
        <v>49</v>
      </c>
      <c r="O341" t="s">
        <v>49</v>
      </c>
      <c r="P341" t="s">
        <v>122</v>
      </c>
      <c r="Q341" t="s">
        <v>122</v>
      </c>
      <c r="R341" t="s">
        <v>120</v>
      </c>
      <c r="S341" s="27">
        <f t="shared" si="116"/>
        <v>45982</v>
      </c>
      <c r="T341" s="60" t="s">
        <v>40</v>
      </c>
      <c r="U341" s="28">
        <v>0</v>
      </c>
      <c r="V341" s="2">
        <v>9653.2099999999991</v>
      </c>
      <c r="W341" s="2">
        <v>890.28</v>
      </c>
      <c r="X341" s="2">
        <v>26157.25</v>
      </c>
      <c r="Y341" s="29">
        <v>24401.62</v>
      </c>
      <c r="Z341" s="31">
        <f t="shared" si="112"/>
        <v>61102.36</v>
      </c>
      <c r="AA341" s="32">
        <f t="shared" si="103"/>
        <v>0</v>
      </c>
      <c r="AB341" s="5">
        <f t="shared" si="103"/>
        <v>-9653.2099999999991</v>
      </c>
      <c r="AC341" s="5">
        <f t="shared" si="103"/>
        <v>-890.28</v>
      </c>
      <c r="AD341" s="5">
        <f t="shared" si="95"/>
        <v>-26157.25</v>
      </c>
      <c r="AE341" s="33">
        <f t="shared" si="95"/>
        <v>-24401.62</v>
      </c>
      <c r="AF341" s="34">
        <f t="shared" si="95"/>
        <v>-61102.36</v>
      </c>
      <c r="AG341" s="35" t="e">
        <f t="shared" si="104"/>
        <v>#DIV/0!</v>
      </c>
      <c r="AH341" s="7">
        <f t="shared" si="104"/>
        <v>-1</v>
      </c>
      <c r="AI341" s="7">
        <f t="shared" si="104"/>
        <v>-1</v>
      </c>
      <c r="AJ341" s="7">
        <f t="shared" si="96"/>
        <v>-1</v>
      </c>
      <c r="AK341" s="36">
        <f t="shared" si="96"/>
        <v>-1</v>
      </c>
      <c r="AL341" s="37">
        <f t="shared" si="96"/>
        <v>-1</v>
      </c>
      <c r="AM341" s="2">
        <v>0</v>
      </c>
      <c r="AN341" s="2">
        <v>0</v>
      </c>
      <c r="AO341" s="2">
        <v>0</v>
      </c>
      <c r="AP341" s="2">
        <v>0</v>
      </c>
      <c r="AQ341" s="29">
        <v>0</v>
      </c>
      <c r="AR341" s="31">
        <f t="shared" si="113"/>
        <v>0</v>
      </c>
      <c r="AS341" s="2">
        <v>0</v>
      </c>
      <c r="AT341" s="2">
        <v>2017.06</v>
      </c>
      <c r="AU341" s="2">
        <v>334.04</v>
      </c>
      <c r="AV341" s="2">
        <v>8385.81</v>
      </c>
      <c r="AW341" s="29">
        <v>6787.87</v>
      </c>
      <c r="AX341" s="31">
        <f t="shared" si="114"/>
        <v>17524.78</v>
      </c>
      <c r="AY341" s="5">
        <f t="shared" si="105"/>
        <v>0</v>
      </c>
      <c r="AZ341" s="5">
        <f t="shared" si="105"/>
        <v>-2017.06</v>
      </c>
      <c r="BA341" s="5">
        <f t="shared" si="105"/>
        <v>-334.04</v>
      </c>
      <c r="BB341" s="5">
        <f t="shared" si="97"/>
        <v>-8385.81</v>
      </c>
      <c r="BC341" s="33">
        <f t="shared" si="97"/>
        <v>-6787.87</v>
      </c>
      <c r="BD341" s="34">
        <f t="shared" si="97"/>
        <v>-17524.78</v>
      </c>
      <c r="BE341" s="7" t="e">
        <f t="shared" si="106"/>
        <v>#DIV/0!</v>
      </c>
      <c r="BF341" s="7">
        <f t="shared" si="106"/>
        <v>-1</v>
      </c>
      <c r="BG341" s="7">
        <f t="shared" si="106"/>
        <v>-1</v>
      </c>
      <c r="BH341" s="7">
        <f t="shared" si="98"/>
        <v>-1</v>
      </c>
      <c r="BI341" s="36">
        <f t="shared" si="98"/>
        <v>-1</v>
      </c>
      <c r="BJ341" s="37">
        <f t="shared" si="98"/>
        <v>-1</v>
      </c>
      <c r="BK341" s="38">
        <f t="shared" si="107"/>
        <v>0</v>
      </c>
      <c r="BL341" s="38">
        <f t="shared" si="107"/>
        <v>0</v>
      </c>
      <c r="BM341" s="38">
        <f t="shared" si="107"/>
        <v>0</v>
      </c>
      <c r="BN341" s="38">
        <f t="shared" si="99"/>
        <v>0</v>
      </c>
      <c r="BO341" s="39">
        <f t="shared" si="99"/>
        <v>0</v>
      </c>
      <c r="BP341" s="40">
        <f t="shared" si="99"/>
        <v>0</v>
      </c>
      <c r="BQ341" s="38">
        <f t="shared" si="108"/>
        <v>0</v>
      </c>
      <c r="BR341" s="38">
        <f t="shared" si="108"/>
        <v>0.20895225526016736</v>
      </c>
      <c r="BS341" s="38">
        <f t="shared" si="108"/>
        <v>0.37520779979332347</v>
      </c>
      <c r="BT341" s="38">
        <f t="shared" si="100"/>
        <v>0.32059218763440345</v>
      </c>
      <c r="BU341" s="39">
        <f t="shared" si="100"/>
        <v>0.27817292458451531</v>
      </c>
      <c r="BV341" s="40">
        <f t="shared" si="100"/>
        <v>0.28681019849315148</v>
      </c>
      <c r="BW341" s="38">
        <f t="shared" si="109"/>
        <v>0</v>
      </c>
      <c r="BX341" s="38">
        <f t="shared" si="109"/>
        <v>-0.20895225526016736</v>
      </c>
      <c r="BY341" s="38">
        <f t="shared" si="109"/>
        <v>-0.37520779979332347</v>
      </c>
      <c r="BZ341" s="38">
        <f t="shared" si="101"/>
        <v>-0.32059218763440345</v>
      </c>
      <c r="CA341" s="39">
        <f t="shared" si="101"/>
        <v>-0.27817292458451531</v>
      </c>
      <c r="CB341" s="40">
        <f t="shared" si="101"/>
        <v>-0.28681019849315148</v>
      </c>
      <c r="CC341" s="2">
        <f t="shared" si="110"/>
        <v>0</v>
      </c>
      <c r="CD341" s="2">
        <f t="shared" si="110"/>
        <v>-2089.5225526016739</v>
      </c>
      <c r="CE341" s="2">
        <f t="shared" si="110"/>
        <v>-3752.0779979332347</v>
      </c>
      <c r="CF341" s="2">
        <f t="shared" si="102"/>
        <v>-3205.9218763440344</v>
      </c>
      <c r="CG341" s="29">
        <f t="shared" si="102"/>
        <v>-2781.7292458451529</v>
      </c>
      <c r="CH341" s="31">
        <f t="shared" si="102"/>
        <v>-2868.1019849315148</v>
      </c>
      <c r="CI341" s="40">
        <f>IFERROR(M341/'Class Sum-WR'!M341,0)</f>
        <v>0</v>
      </c>
    </row>
    <row r="342" spans="1:87" ht="13.5" hidden="1" outlineLevel="1" thickBot="1" x14ac:dyDescent="0.25">
      <c r="A342" t="s">
        <v>46</v>
      </c>
      <c r="B342" t="s">
        <v>46</v>
      </c>
      <c r="C342" t="s">
        <v>122</v>
      </c>
      <c r="D342" t="s">
        <v>122</v>
      </c>
      <c r="E342" t="s">
        <v>120</v>
      </c>
      <c r="F342" s="41">
        <f t="shared" si="115"/>
        <v>46347</v>
      </c>
      <c r="G342" s="61" t="s">
        <v>41</v>
      </c>
      <c r="H342" s="43">
        <v>0</v>
      </c>
      <c r="I342" s="44">
        <v>0</v>
      </c>
      <c r="J342" s="44">
        <v>0</v>
      </c>
      <c r="K342" s="44">
        <v>0</v>
      </c>
      <c r="L342" s="45">
        <v>0</v>
      </c>
      <c r="M342" s="46">
        <f t="shared" si="111"/>
        <v>0</v>
      </c>
      <c r="N342" t="s">
        <v>49</v>
      </c>
      <c r="O342" t="s">
        <v>49</v>
      </c>
      <c r="P342" t="s">
        <v>122</v>
      </c>
      <c r="Q342" t="s">
        <v>122</v>
      </c>
      <c r="R342" t="s">
        <v>120</v>
      </c>
      <c r="S342" s="41">
        <f t="shared" si="116"/>
        <v>45983</v>
      </c>
      <c r="T342" s="61" t="s">
        <v>41</v>
      </c>
      <c r="U342" s="43">
        <v>0</v>
      </c>
      <c r="V342" s="44">
        <v>10790.39</v>
      </c>
      <c r="W342" s="44">
        <v>717.52</v>
      </c>
      <c r="X342" s="44">
        <v>28426.69</v>
      </c>
      <c r="Y342" s="45">
        <v>20598.38</v>
      </c>
      <c r="Z342" s="47">
        <f t="shared" si="112"/>
        <v>60532.979999999996</v>
      </c>
      <c r="AA342" s="48">
        <f t="shared" si="103"/>
        <v>0</v>
      </c>
      <c r="AB342" s="49">
        <f t="shared" si="103"/>
        <v>-10790.39</v>
      </c>
      <c r="AC342" s="49">
        <f t="shared" si="103"/>
        <v>-717.52</v>
      </c>
      <c r="AD342" s="49">
        <f t="shared" si="95"/>
        <v>-28426.69</v>
      </c>
      <c r="AE342" s="50">
        <f t="shared" si="95"/>
        <v>-20598.38</v>
      </c>
      <c r="AF342" s="51">
        <f t="shared" si="95"/>
        <v>-60532.979999999996</v>
      </c>
      <c r="AG342" s="52" t="e">
        <f t="shared" si="104"/>
        <v>#DIV/0!</v>
      </c>
      <c r="AH342" s="53">
        <f t="shared" si="104"/>
        <v>-1</v>
      </c>
      <c r="AI342" s="53">
        <f t="shared" si="104"/>
        <v>-1</v>
      </c>
      <c r="AJ342" s="53">
        <f t="shared" si="96"/>
        <v>-1</v>
      </c>
      <c r="AK342" s="54">
        <f t="shared" si="96"/>
        <v>-1</v>
      </c>
      <c r="AL342" s="55">
        <f t="shared" si="96"/>
        <v>-1</v>
      </c>
      <c r="AM342" s="44">
        <v>0</v>
      </c>
      <c r="AN342" s="44">
        <v>0</v>
      </c>
      <c r="AO342" s="44">
        <v>0</v>
      </c>
      <c r="AP342" s="44">
        <v>0</v>
      </c>
      <c r="AQ342" s="45">
        <v>0</v>
      </c>
      <c r="AR342" s="47">
        <f t="shared" si="113"/>
        <v>0</v>
      </c>
      <c r="AS342" s="44">
        <v>0</v>
      </c>
      <c r="AT342" s="44">
        <v>2331.94</v>
      </c>
      <c r="AU342" s="44">
        <v>328.58</v>
      </c>
      <c r="AV342" s="44">
        <v>9030.5499999999993</v>
      </c>
      <c r="AW342" s="45">
        <v>5903.74</v>
      </c>
      <c r="AX342" s="47">
        <f t="shared" si="114"/>
        <v>17594.809999999998</v>
      </c>
      <c r="AY342" s="49">
        <f t="shared" si="105"/>
        <v>0</v>
      </c>
      <c r="AZ342" s="49">
        <f t="shared" si="105"/>
        <v>-2331.94</v>
      </c>
      <c r="BA342" s="49">
        <f t="shared" si="105"/>
        <v>-328.58</v>
      </c>
      <c r="BB342" s="49">
        <f t="shared" si="97"/>
        <v>-9030.5499999999993</v>
      </c>
      <c r="BC342" s="50">
        <f t="shared" si="97"/>
        <v>-5903.74</v>
      </c>
      <c r="BD342" s="51">
        <f t="shared" si="97"/>
        <v>-17594.809999999998</v>
      </c>
      <c r="BE342" s="53" t="e">
        <f t="shared" si="106"/>
        <v>#DIV/0!</v>
      </c>
      <c r="BF342" s="53">
        <f t="shared" si="106"/>
        <v>-1</v>
      </c>
      <c r="BG342" s="53">
        <f t="shared" si="106"/>
        <v>-1</v>
      </c>
      <c r="BH342" s="53">
        <f t="shared" si="98"/>
        <v>-1</v>
      </c>
      <c r="BI342" s="54">
        <f t="shared" si="98"/>
        <v>-1</v>
      </c>
      <c r="BJ342" s="55">
        <f t="shared" si="98"/>
        <v>-1</v>
      </c>
      <c r="BK342" s="56">
        <f t="shared" si="107"/>
        <v>0</v>
      </c>
      <c r="BL342" s="56">
        <f t="shared" si="107"/>
        <v>0</v>
      </c>
      <c r="BM342" s="56">
        <f t="shared" si="107"/>
        <v>0</v>
      </c>
      <c r="BN342" s="56">
        <f t="shared" si="99"/>
        <v>0</v>
      </c>
      <c r="BO342" s="57">
        <f t="shared" si="99"/>
        <v>0</v>
      </c>
      <c r="BP342" s="58">
        <f t="shared" si="99"/>
        <v>0</v>
      </c>
      <c r="BQ342" s="56">
        <f t="shared" si="108"/>
        <v>0</v>
      </c>
      <c r="BR342" s="56">
        <f t="shared" si="108"/>
        <v>0.21611267062636291</v>
      </c>
      <c r="BS342" s="56">
        <f t="shared" si="108"/>
        <v>0.45793845467722155</v>
      </c>
      <c r="BT342" s="56">
        <f t="shared" si="100"/>
        <v>0.31767856194301902</v>
      </c>
      <c r="BU342" s="57">
        <f t="shared" si="100"/>
        <v>0.28661185976761278</v>
      </c>
      <c r="BV342" s="58">
        <f t="shared" si="100"/>
        <v>0.29066485740500464</v>
      </c>
      <c r="BW342" s="56">
        <f t="shared" si="109"/>
        <v>0</v>
      </c>
      <c r="BX342" s="56">
        <f t="shared" si="109"/>
        <v>-0.21611267062636291</v>
      </c>
      <c r="BY342" s="56">
        <f t="shared" si="109"/>
        <v>-0.45793845467722155</v>
      </c>
      <c r="BZ342" s="56">
        <f t="shared" si="101"/>
        <v>-0.31767856194301902</v>
      </c>
      <c r="CA342" s="57">
        <f t="shared" si="101"/>
        <v>-0.28661185976761278</v>
      </c>
      <c r="CB342" s="58">
        <f t="shared" si="101"/>
        <v>-0.29066485740500464</v>
      </c>
      <c r="CC342" s="44">
        <f t="shared" si="110"/>
        <v>0</v>
      </c>
      <c r="CD342" s="44">
        <f t="shared" si="110"/>
        <v>-2161.1267062636293</v>
      </c>
      <c r="CE342" s="44">
        <f t="shared" si="110"/>
        <v>-4579.3845467722158</v>
      </c>
      <c r="CF342" s="44">
        <f t="shared" si="102"/>
        <v>-3176.7856194301903</v>
      </c>
      <c r="CG342" s="45">
        <f t="shared" si="102"/>
        <v>-2866.1185976761276</v>
      </c>
      <c r="CH342" s="47">
        <f t="shared" si="102"/>
        <v>-2906.6485740500466</v>
      </c>
      <c r="CI342" s="58">
        <f>IFERROR(M342/'Class Sum-WR'!M342,0)</f>
        <v>0</v>
      </c>
    </row>
    <row r="343" spans="1:87" hidden="1" outlineLevel="1" x14ac:dyDescent="0.2">
      <c r="A343" t="s">
        <v>46</v>
      </c>
      <c r="B343" t="s">
        <v>46</v>
      </c>
      <c r="C343" t="s">
        <v>122</v>
      </c>
      <c r="D343" t="s">
        <v>122</v>
      </c>
      <c r="E343" t="s">
        <v>121</v>
      </c>
      <c r="F343" s="27">
        <f t="shared" si="115"/>
        <v>46348</v>
      </c>
      <c r="G343" s="60" t="s">
        <v>35</v>
      </c>
      <c r="H343" s="28">
        <v>0</v>
      </c>
      <c r="I343" s="2">
        <v>0</v>
      </c>
      <c r="J343" s="2">
        <v>0</v>
      </c>
      <c r="K343" s="2">
        <v>0</v>
      </c>
      <c r="L343" s="29">
        <v>0</v>
      </c>
      <c r="M343" s="30">
        <f t="shared" si="111"/>
        <v>0</v>
      </c>
      <c r="N343" t="s">
        <v>49</v>
      </c>
      <c r="O343" t="s">
        <v>49</v>
      </c>
      <c r="P343" t="s">
        <v>122</v>
      </c>
      <c r="Q343" t="s">
        <v>122</v>
      </c>
      <c r="R343" t="s">
        <v>121</v>
      </c>
      <c r="S343" s="27">
        <f t="shared" si="116"/>
        <v>45984</v>
      </c>
      <c r="T343" s="60" t="s">
        <v>35</v>
      </c>
      <c r="U343" s="28">
        <v>0</v>
      </c>
      <c r="V343" s="2">
        <v>6182.63</v>
      </c>
      <c r="W343" s="2">
        <v>286.17</v>
      </c>
      <c r="X343" s="2">
        <v>16178.07</v>
      </c>
      <c r="Y343" s="29">
        <v>14474.47</v>
      </c>
      <c r="Z343" s="31">
        <f t="shared" si="112"/>
        <v>37121.339999999997</v>
      </c>
      <c r="AA343" s="32">
        <f t="shared" si="103"/>
        <v>0</v>
      </c>
      <c r="AB343" s="5">
        <f t="shared" si="103"/>
        <v>-6182.63</v>
      </c>
      <c r="AC343" s="5">
        <f t="shared" si="103"/>
        <v>-286.17</v>
      </c>
      <c r="AD343" s="5">
        <f t="shared" si="103"/>
        <v>-16178.07</v>
      </c>
      <c r="AE343" s="33">
        <f t="shared" si="103"/>
        <v>-14474.47</v>
      </c>
      <c r="AF343" s="34">
        <f t="shared" si="103"/>
        <v>-37121.339999999997</v>
      </c>
      <c r="AG343" s="35" t="e">
        <f t="shared" si="104"/>
        <v>#DIV/0!</v>
      </c>
      <c r="AH343" s="7">
        <f t="shared" si="104"/>
        <v>-1</v>
      </c>
      <c r="AI343" s="7">
        <f t="shared" si="104"/>
        <v>-1</v>
      </c>
      <c r="AJ343" s="7">
        <f t="shared" si="104"/>
        <v>-1</v>
      </c>
      <c r="AK343" s="36">
        <f t="shared" si="104"/>
        <v>-1</v>
      </c>
      <c r="AL343" s="37">
        <f t="shared" si="104"/>
        <v>-1</v>
      </c>
      <c r="AM343" s="2">
        <v>0</v>
      </c>
      <c r="AN343" s="2">
        <v>0</v>
      </c>
      <c r="AO343" s="2">
        <v>0</v>
      </c>
      <c r="AP343" s="2">
        <v>0</v>
      </c>
      <c r="AQ343" s="29">
        <v>0</v>
      </c>
      <c r="AR343" s="31">
        <f t="shared" si="113"/>
        <v>0</v>
      </c>
      <c r="AS343" s="2">
        <v>0</v>
      </c>
      <c r="AT343" s="2">
        <v>1341.76</v>
      </c>
      <c r="AU343" s="2">
        <v>143.03</v>
      </c>
      <c r="AV343" s="2">
        <v>5132.54</v>
      </c>
      <c r="AW343" s="29">
        <v>4019.42</v>
      </c>
      <c r="AX343" s="31">
        <f t="shared" si="114"/>
        <v>10636.75</v>
      </c>
      <c r="AY343" s="5">
        <f t="shared" si="105"/>
        <v>0</v>
      </c>
      <c r="AZ343" s="5">
        <f t="shared" si="105"/>
        <v>-1341.76</v>
      </c>
      <c r="BA343" s="5">
        <f t="shared" si="105"/>
        <v>-143.03</v>
      </c>
      <c r="BB343" s="5">
        <f t="shared" si="105"/>
        <v>-5132.54</v>
      </c>
      <c r="BC343" s="33">
        <f t="shared" si="105"/>
        <v>-4019.42</v>
      </c>
      <c r="BD343" s="34">
        <f t="shared" si="105"/>
        <v>-10636.75</v>
      </c>
      <c r="BE343" s="7" t="e">
        <f t="shared" si="106"/>
        <v>#DIV/0!</v>
      </c>
      <c r="BF343" s="7">
        <f t="shared" si="106"/>
        <v>-1</v>
      </c>
      <c r="BG343" s="7">
        <f t="shared" si="106"/>
        <v>-1</v>
      </c>
      <c r="BH343" s="7">
        <f t="shared" si="106"/>
        <v>-1</v>
      </c>
      <c r="BI343" s="36">
        <f t="shared" si="106"/>
        <v>-1</v>
      </c>
      <c r="BJ343" s="37">
        <f t="shared" si="106"/>
        <v>-1</v>
      </c>
      <c r="BK343" s="38">
        <f t="shared" si="107"/>
        <v>0</v>
      </c>
      <c r="BL343" s="38">
        <f t="shared" si="107"/>
        <v>0</v>
      </c>
      <c r="BM343" s="38">
        <f t="shared" si="107"/>
        <v>0</v>
      </c>
      <c r="BN343" s="38">
        <f t="shared" si="107"/>
        <v>0</v>
      </c>
      <c r="BO343" s="39">
        <f t="shared" si="107"/>
        <v>0</v>
      </c>
      <c r="BP343" s="40">
        <f t="shared" si="107"/>
        <v>0</v>
      </c>
      <c r="BQ343" s="38">
        <f t="shared" si="108"/>
        <v>0</v>
      </c>
      <c r="BR343" s="38">
        <f t="shared" si="108"/>
        <v>0.21702091181261049</v>
      </c>
      <c r="BS343" s="38">
        <f t="shared" si="108"/>
        <v>0.49980780654855506</v>
      </c>
      <c r="BT343" s="38">
        <f t="shared" si="108"/>
        <v>0.31725292324733423</v>
      </c>
      <c r="BU343" s="39">
        <f t="shared" si="108"/>
        <v>0.27769030575903647</v>
      </c>
      <c r="BV343" s="40">
        <f t="shared" si="108"/>
        <v>0.28654003330698735</v>
      </c>
      <c r="BW343" s="38">
        <f t="shared" si="109"/>
        <v>0</v>
      </c>
      <c r="BX343" s="38">
        <f t="shared" si="109"/>
        <v>-0.21702091181261049</v>
      </c>
      <c r="BY343" s="38">
        <f t="shared" si="109"/>
        <v>-0.49980780654855506</v>
      </c>
      <c r="BZ343" s="38">
        <f t="shared" si="109"/>
        <v>-0.31725292324733423</v>
      </c>
      <c r="CA343" s="39">
        <f t="shared" si="109"/>
        <v>-0.27769030575903647</v>
      </c>
      <c r="CB343" s="40">
        <f t="shared" si="109"/>
        <v>-0.28654003330698735</v>
      </c>
      <c r="CC343" s="2">
        <f t="shared" si="110"/>
        <v>0</v>
      </c>
      <c r="CD343" s="2">
        <f t="shared" si="110"/>
        <v>-2170.2091181261048</v>
      </c>
      <c r="CE343" s="2">
        <f t="shared" si="110"/>
        <v>-4998.0780654855507</v>
      </c>
      <c r="CF343" s="2">
        <f t="shared" si="110"/>
        <v>-3172.5292324733423</v>
      </c>
      <c r="CG343" s="29">
        <f t="shared" si="110"/>
        <v>-2776.9030575903648</v>
      </c>
      <c r="CH343" s="31">
        <f t="shared" si="110"/>
        <v>-2865.4003330698733</v>
      </c>
      <c r="CI343" s="40">
        <f>IFERROR(M343/'Class Sum-WR'!M343,0)</f>
        <v>0</v>
      </c>
    </row>
    <row r="344" spans="1:87" hidden="1" outlineLevel="1" x14ac:dyDescent="0.2">
      <c r="A344" t="s">
        <v>46</v>
      </c>
      <c r="B344" t="s">
        <v>46</v>
      </c>
      <c r="C344" t="s">
        <v>122</v>
      </c>
      <c r="D344" t="s">
        <v>122</v>
      </c>
      <c r="E344" t="s">
        <v>121</v>
      </c>
      <c r="F344" s="27">
        <f t="shared" si="115"/>
        <v>46349</v>
      </c>
      <c r="G344" s="60" t="s">
        <v>36</v>
      </c>
      <c r="H344" s="28">
        <v>0</v>
      </c>
      <c r="I344" s="2">
        <v>0</v>
      </c>
      <c r="J344" s="2">
        <v>0</v>
      </c>
      <c r="K344" s="2">
        <v>0</v>
      </c>
      <c r="L344" s="29">
        <v>0</v>
      </c>
      <c r="M344" s="30">
        <f t="shared" si="111"/>
        <v>0</v>
      </c>
      <c r="N344" t="s">
        <v>49</v>
      </c>
      <c r="O344" t="s">
        <v>49</v>
      </c>
      <c r="P344" t="s">
        <v>122</v>
      </c>
      <c r="Q344" t="s">
        <v>122</v>
      </c>
      <c r="R344" t="s">
        <v>121</v>
      </c>
      <c r="S344" s="27">
        <f t="shared" si="116"/>
        <v>45985</v>
      </c>
      <c r="T344" s="60" t="s">
        <v>36</v>
      </c>
      <c r="U344" s="28">
        <v>0</v>
      </c>
      <c r="V344" s="2">
        <v>5578.73</v>
      </c>
      <c r="W344" s="2">
        <v>240.44</v>
      </c>
      <c r="X344" s="2">
        <v>17602.88</v>
      </c>
      <c r="Y344" s="29">
        <v>15314.96</v>
      </c>
      <c r="Z344" s="31">
        <f t="shared" si="112"/>
        <v>38737.009999999995</v>
      </c>
      <c r="AA344" s="32">
        <f t="shared" ref="AA344:AF377" si="117">+H344-U344</f>
        <v>0</v>
      </c>
      <c r="AB344" s="5">
        <f t="shared" si="117"/>
        <v>-5578.73</v>
      </c>
      <c r="AC344" s="5">
        <f t="shared" si="117"/>
        <v>-240.44</v>
      </c>
      <c r="AD344" s="5">
        <f t="shared" si="117"/>
        <v>-17602.88</v>
      </c>
      <c r="AE344" s="33">
        <f t="shared" si="117"/>
        <v>-15314.96</v>
      </c>
      <c r="AF344" s="34">
        <f t="shared" si="117"/>
        <v>-38737.009999999995</v>
      </c>
      <c r="AG344" s="35" t="e">
        <f t="shared" ref="AG344:AL377" si="118">AA344/U344</f>
        <v>#DIV/0!</v>
      </c>
      <c r="AH344" s="7">
        <f t="shared" si="118"/>
        <v>-1</v>
      </c>
      <c r="AI344" s="7">
        <f t="shared" si="118"/>
        <v>-1</v>
      </c>
      <c r="AJ344" s="7">
        <f t="shared" si="118"/>
        <v>-1</v>
      </c>
      <c r="AK344" s="36">
        <f t="shared" si="118"/>
        <v>-1</v>
      </c>
      <c r="AL344" s="37">
        <f t="shared" si="118"/>
        <v>-1</v>
      </c>
      <c r="AM344" s="2">
        <v>0</v>
      </c>
      <c r="AN344" s="2">
        <v>0</v>
      </c>
      <c r="AO344" s="2">
        <v>0</v>
      </c>
      <c r="AP344" s="2">
        <v>0</v>
      </c>
      <c r="AQ344" s="29">
        <v>0</v>
      </c>
      <c r="AR344" s="31">
        <f t="shared" si="113"/>
        <v>0</v>
      </c>
      <c r="AS344" s="2">
        <v>0</v>
      </c>
      <c r="AT344" s="2">
        <v>1162.0899999999999</v>
      </c>
      <c r="AU344" s="2">
        <v>88.91</v>
      </c>
      <c r="AV344" s="2">
        <v>5984.91</v>
      </c>
      <c r="AW344" s="29">
        <v>4336.6899999999996</v>
      </c>
      <c r="AX344" s="31">
        <f t="shared" si="114"/>
        <v>11572.599999999999</v>
      </c>
      <c r="AY344" s="5">
        <f t="shared" ref="AY344:BD377" si="119">+AM344-AS344</f>
        <v>0</v>
      </c>
      <c r="AZ344" s="5">
        <f t="shared" si="119"/>
        <v>-1162.0899999999999</v>
      </c>
      <c r="BA344" s="5">
        <f t="shared" si="119"/>
        <v>-88.91</v>
      </c>
      <c r="BB344" s="5">
        <f t="shared" si="119"/>
        <v>-5984.91</v>
      </c>
      <c r="BC344" s="33">
        <f t="shared" si="119"/>
        <v>-4336.6899999999996</v>
      </c>
      <c r="BD344" s="34">
        <f t="shared" si="119"/>
        <v>-11572.599999999999</v>
      </c>
      <c r="BE344" s="7" t="e">
        <f t="shared" ref="BE344:BJ377" si="120">AY344/AS344</f>
        <v>#DIV/0!</v>
      </c>
      <c r="BF344" s="7">
        <f t="shared" si="120"/>
        <v>-1</v>
      </c>
      <c r="BG344" s="7">
        <f t="shared" si="120"/>
        <v>-1</v>
      </c>
      <c r="BH344" s="7">
        <f t="shared" si="120"/>
        <v>-1</v>
      </c>
      <c r="BI344" s="36">
        <f t="shared" si="120"/>
        <v>-1</v>
      </c>
      <c r="BJ344" s="37">
        <f t="shared" si="120"/>
        <v>-1</v>
      </c>
      <c r="BK344" s="38">
        <f t="shared" ref="BK344:BP377" si="121">IFERROR(AM344/H344,0)</f>
        <v>0</v>
      </c>
      <c r="BL344" s="38">
        <f t="shared" si="121"/>
        <v>0</v>
      </c>
      <c r="BM344" s="38">
        <f t="shared" si="121"/>
        <v>0</v>
      </c>
      <c r="BN344" s="38">
        <f t="shared" si="121"/>
        <v>0</v>
      </c>
      <c r="BO344" s="39">
        <f t="shared" si="121"/>
        <v>0</v>
      </c>
      <c r="BP344" s="40">
        <f t="shared" si="121"/>
        <v>0</v>
      </c>
      <c r="BQ344" s="38">
        <f t="shared" ref="BQ344:BV377" si="122">IFERROR(AS344/U344,0)</f>
        <v>0</v>
      </c>
      <c r="BR344" s="38">
        <f t="shared" si="122"/>
        <v>0.20830726706616023</v>
      </c>
      <c r="BS344" s="38">
        <f t="shared" si="122"/>
        <v>0.36978040259524203</v>
      </c>
      <c r="BT344" s="38">
        <f t="shared" si="122"/>
        <v>0.33999606882510131</v>
      </c>
      <c r="BU344" s="39">
        <f t="shared" si="122"/>
        <v>0.28316691653128706</v>
      </c>
      <c r="BV344" s="40">
        <f t="shared" si="122"/>
        <v>0.29874788993781398</v>
      </c>
      <c r="BW344" s="38">
        <f t="shared" ref="BW344:CB377" si="123">+BK344-BQ344</f>
        <v>0</v>
      </c>
      <c r="BX344" s="38">
        <f t="shared" si="123"/>
        <v>-0.20830726706616023</v>
      </c>
      <c r="BY344" s="38">
        <f t="shared" si="123"/>
        <v>-0.36978040259524203</v>
      </c>
      <c r="BZ344" s="38">
        <f t="shared" si="123"/>
        <v>-0.33999606882510131</v>
      </c>
      <c r="CA344" s="39">
        <f t="shared" si="123"/>
        <v>-0.28316691653128706</v>
      </c>
      <c r="CB344" s="40">
        <f t="shared" si="123"/>
        <v>-0.29874788993781398</v>
      </c>
      <c r="CC344" s="2">
        <f t="shared" ref="CC344:CH377" si="124">BW344*10000</f>
        <v>0</v>
      </c>
      <c r="CD344" s="2">
        <f t="shared" si="124"/>
        <v>-2083.0726706616024</v>
      </c>
      <c r="CE344" s="2">
        <f t="shared" si="124"/>
        <v>-3697.8040259524205</v>
      </c>
      <c r="CF344" s="2">
        <f t="shared" si="124"/>
        <v>-3399.9606882510129</v>
      </c>
      <c r="CG344" s="29">
        <f t="shared" si="124"/>
        <v>-2831.6691653128705</v>
      </c>
      <c r="CH344" s="31">
        <f t="shared" si="124"/>
        <v>-2987.4788993781399</v>
      </c>
      <c r="CI344" s="40">
        <f>IFERROR(M344/'Class Sum-WR'!M344,0)</f>
        <v>0</v>
      </c>
    </row>
    <row r="345" spans="1:87" hidden="1" outlineLevel="1" x14ac:dyDescent="0.2">
      <c r="A345" t="s">
        <v>46</v>
      </c>
      <c r="B345" t="s">
        <v>46</v>
      </c>
      <c r="C345" t="s">
        <v>122</v>
      </c>
      <c r="D345" t="s">
        <v>122</v>
      </c>
      <c r="E345" t="s">
        <v>121</v>
      </c>
      <c r="F345" s="27">
        <f t="shared" si="115"/>
        <v>46350</v>
      </c>
      <c r="G345" s="60" t="s">
        <v>37</v>
      </c>
      <c r="H345" s="28">
        <v>0</v>
      </c>
      <c r="I345" s="2">
        <v>0</v>
      </c>
      <c r="J345" s="2">
        <v>0</v>
      </c>
      <c r="K345" s="2">
        <v>0</v>
      </c>
      <c r="L345" s="29">
        <v>0</v>
      </c>
      <c r="M345" s="30">
        <f t="shared" si="111"/>
        <v>0</v>
      </c>
      <c r="N345" t="s">
        <v>49</v>
      </c>
      <c r="O345" t="s">
        <v>49</v>
      </c>
      <c r="P345" t="s">
        <v>122</v>
      </c>
      <c r="Q345" t="s">
        <v>122</v>
      </c>
      <c r="R345" t="s">
        <v>121</v>
      </c>
      <c r="S345" s="27">
        <f t="shared" si="116"/>
        <v>45986</v>
      </c>
      <c r="T345" s="60" t="s">
        <v>37</v>
      </c>
      <c r="U345" s="28">
        <v>0</v>
      </c>
      <c r="V345" s="2">
        <v>8367.76</v>
      </c>
      <c r="W345" s="2">
        <v>572.94000000000005</v>
      </c>
      <c r="X345" s="2">
        <v>26352.98</v>
      </c>
      <c r="Y345" s="29">
        <v>22049.41</v>
      </c>
      <c r="Z345" s="31">
        <f t="shared" si="112"/>
        <v>57343.09</v>
      </c>
      <c r="AA345" s="32">
        <f t="shared" si="117"/>
        <v>0</v>
      </c>
      <c r="AB345" s="5">
        <f t="shared" si="117"/>
        <v>-8367.76</v>
      </c>
      <c r="AC345" s="5">
        <f t="shared" si="117"/>
        <v>-572.94000000000005</v>
      </c>
      <c r="AD345" s="5">
        <f t="shared" si="117"/>
        <v>-26352.98</v>
      </c>
      <c r="AE345" s="33">
        <f t="shared" si="117"/>
        <v>-22049.41</v>
      </c>
      <c r="AF345" s="34">
        <f t="shared" si="117"/>
        <v>-57343.09</v>
      </c>
      <c r="AG345" s="35" t="e">
        <f t="shared" si="118"/>
        <v>#DIV/0!</v>
      </c>
      <c r="AH345" s="7">
        <f t="shared" si="118"/>
        <v>-1</v>
      </c>
      <c r="AI345" s="7">
        <f t="shared" si="118"/>
        <v>-1</v>
      </c>
      <c r="AJ345" s="7">
        <f t="shared" si="118"/>
        <v>-1</v>
      </c>
      <c r="AK345" s="36">
        <f t="shared" si="118"/>
        <v>-1</v>
      </c>
      <c r="AL345" s="37">
        <f t="shared" si="118"/>
        <v>-1</v>
      </c>
      <c r="AM345" s="2">
        <v>0</v>
      </c>
      <c r="AN345" s="2">
        <v>0</v>
      </c>
      <c r="AO345" s="2">
        <v>0</v>
      </c>
      <c r="AP345" s="2">
        <v>0</v>
      </c>
      <c r="AQ345" s="29">
        <v>0</v>
      </c>
      <c r="AR345" s="31">
        <f t="shared" si="113"/>
        <v>0</v>
      </c>
      <c r="AS345" s="2">
        <v>0</v>
      </c>
      <c r="AT345" s="2">
        <v>1837.97</v>
      </c>
      <c r="AU345" s="2">
        <v>223.11</v>
      </c>
      <c r="AV345" s="2">
        <v>8407.19</v>
      </c>
      <c r="AW345" s="29">
        <v>6260.67</v>
      </c>
      <c r="AX345" s="31">
        <f t="shared" si="114"/>
        <v>16728.940000000002</v>
      </c>
      <c r="AY345" s="5">
        <f t="shared" si="119"/>
        <v>0</v>
      </c>
      <c r="AZ345" s="5">
        <f t="shared" si="119"/>
        <v>-1837.97</v>
      </c>
      <c r="BA345" s="5">
        <f t="shared" si="119"/>
        <v>-223.11</v>
      </c>
      <c r="BB345" s="5">
        <f t="shared" si="119"/>
        <v>-8407.19</v>
      </c>
      <c r="BC345" s="33">
        <f t="shared" si="119"/>
        <v>-6260.67</v>
      </c>
      <c r="BD345" s="34">
        <f t="shared" si="119"/>
        <v>-16728.940000000002</v>
      </c>
      <c r="BE345" s="7" t="e">
        <f t="shared" si="120"/>
        <v>#DIV/0!</v>
      </c>
      <c r="BF345" s="7">
        <f t="shared" si="120"/>
        <v>-1</v>
      </c>
      <c r="BG345" s="7">
        <f t="shared" si="120"/>
        <v>-1</v>
      </c>
      <c r="BH345" s="7">
        <f t="shared" si="120"/>
        <v>-1</v>
      </c>
      <c r="BI345" s="36">
        <f t="shared" si="120"/>
        <v>-1</v>
      </c>
      <c r="BJ345" s="37">
        <f t="shared" si="120"/>
        <v>-1</v>
      </c>
      <c r="BK345" s="38">
        <f t="shared" si="121"/>
        <v>0</v>
      </c>
      <c r="BL345" s="38">
        <f t="shared" si="121"/>
        <v>0</v>
      </c>
      <c r="BM345" s="38">
        <f t="shared" si="121"/>
        <v>0</v>
      </c>
      <c r="BN345" s="38">
        <f t="shared" si="121"/>
        <v>0</v>
      </c>
      <c r="BO345" s="39">
        <f t="shared" si="121"/>
        <v>0</v>
      </c>
      <c r="BP345" s="40">
        <f t="shared" si="121"/>
        <v>0</v>
      </c>
      <c r="BQ345" s="38">
        <f t="shared" si="122"/>
        <v>0</v>
      </c>
      <c r="BR345" s="38">
        <f t="shared" si="122"/>
        <v>0.21964898610858818</v>
      </c>
      <c r="BS345" s="38">
        <f t="shared" si="122"/>
        <v>0.3894125039271128</v>
      </c>
      <c r="BT345" s="38">
        <f t="shared" si="122"/>
        <v>0.31902236483312324</v>
      </c>
      <c r="BU345" s="39">
        <f t="shared" si="122"/>
        <v>0.28393820968452216</v>
      </c>
      <c r="BV345" s="40">
        <f t="shared" si="122"/>
        <v>0.29173419151287461</v>
      </c>
      <c r="BW345" s="38">
        <f t="shared" si="123"/>
        <v>0</v>
      </c>
      <c r="BX345" s="38">
        <f t="shared" si="123"/>
        <v>-0.21964898610858818</v>
      </c>
      <c r="BY345" s="38">
        <f t="shared" si="123"/>
        <v>-0.3894125039271128</v>
      </c>
      <c r="BZ345" s="38">
        <f t="shared" si="123"/>
        <v>-0.31902236483312324</v>
      </c>
      <c r="CA345" s="39">
        <f t="shared" si="123"/>
        <v>-0.28393820968452216</v>
      </c>
      <c r="CB345" s="40">
        <f t="shared" si="123"/>
        <v>-0.29173419151287461</v>
      </c>
      <c r="CC345" s="2">
        <f t="shared" si="124"/>
        <v>0</v>
      </c>
      <c r="CD345" s="2">
        <f t="shared" si="124"/>
        <v>-2196.4898610858818</v>
      </c>
      <c r="CE345" s="2">
        <f t="shared" si="124"/>
        <v>-3894.1250392711281</v>
      </c>
      <c r="CF345" s="2">
        <f t="shared" si="124"/>
        <v>-3190.2236483312322</v>
      </c>
      <c r="CG345" s="29">
        <f t="shared" si="124"/>
        <v>-2839.3820968452214</v>
      </c>
      <c r="CH345" s="31">
        <f t="shared" si="124"/>
        <v>-2917.3419151287462</v>
      </c>
      <c r="CI345" s="40">
        <f>IFERROR(M345/'Class Sum-WR'!M345,0)</f>
        <v>0</v>
      </c>
    </row>
    <row r="346" spans="1:87" hidden="1" outlineLevel="1" x14ac:dyDescent="0.2">
      <c r="A346" t="s">
        <v>46</v>
      </c>
      <c r="B346" t="s">
        <v>46</v>
      </c>
      <c r="C346" t="s">
        <v>122</v>
      </c>
      <c r="D346" t="s">
        <v>122</v>
      </c>
      <c r="E346" t="s">
        <v>121</v>
      </c>
      <c r="F346" s="27">
        <f t="shared" si="115"/>
        <v>46351</v>
      </c>
      <c r="G346" s="60" t="s">
        <v>38</v>
      </c>
      <c r="H346" s="28">
        <v>0</v>
      </c>
      <c r="I346" s="2">
        <v>0</v>
      </c>
      <c r="J346" s="2">
        <v>0</v>
      </c>
      <c r="K346" s="2">
        <v>0</v>
      </c>
      <c r="L346" s="29">
        <v>0</v>
      </c>
      <c r="M346" s="30">
        <f t="shared" si="111"/>
        <v>0</v>
      </c>
      <c r="N346" t="s">
        <v>49</v>
      </c>
      <c r="O346" t="s">
        <v>49</v>
      </c>
      <c r="P346" t="s">
        <v>122</v>
      </c>
      <c r="Q346" t="s">
        <v>122</v>
      </c>
      <c r="R346" t="s">
        <v>121</v>
      </c>
      <c r="S346" s="27">
        <f t="shared" si="116"/>
        <v>45987</v>
      </c>
      <c r="T346" s="60" t="s">
        <v>38</v>
      </c>
      <c r="U346" s="28">
        <v>0</v>
      </c>
      <c r="V346" s="2">
        <v>20156.36</v>
      </c>
      <c r="W346" s="2">
        <v>1176.3599999999999</v>
      </c>
      <c r="X346" s="2">
        <v>51023.97</v>
      </c>
      <c r="Y346" s="29">
        <v>43007.8</v>
      </c>
      <c r="Z346" s="31">
        <f t="shared" si="112"/>
        <v>115364.49</v>
      </c>
      <c r="AA346" s="32">
        <f t="shared" si="117"/>
        <v>0</v>
      </c>
      <c r="AB346" s="5">
        <f t="shared" si="117"/>
        <v>-20156.36</v>
      </c>
      <c r="AC346" s="5">
        <f t="shared" si="117"/>
        <v>-1176.3599999999999</v>
      </c>
      <c r="AD346" s="5">
        <f t="shared" si="117"/>
        <v>-51023.97</v>
      </c>
      <c r="AE346" s="33">
        <f t="shared" si="117"/>
        <v>-43007.8</v>
      </c>
      <c r="AF346" s="34">
        <f t="shared" si="117"/>
        <v>-115364.49</v>
      </c>
      <c r="AG346" s="35" t="e">
        <f t="shared" si="118"/>
        <v>#DIV/0!</v>
      </c>
      <c r="AH346" s="7">
        <f t="shared" si="118"/>
        <v>-1</v>
      </c>
      <c r="AI346" s="7">
        <f t="shared" si="118"/>
        <v>-1</v>
      </c>
      <c r="AJ346" s="7">
        <f t="shared" si="118"/>
        <v>-1</v>
      </c>
      <c r="AK346" s="36">
        <f t="shared" si="118"/>
        <v>-1</v>
      </c>
      <c r="AL346" s="37">
        <f t="shared" si="118"/>
        <v>-1</v>
      </c>
      <c r="AM346" s="2">
        <v>0</v>
      </c>
      <c r="AN346" s="2">
        <v>0</v>
      </c>
      <c r="AO346" s="2">
        <v>0</v>
      </c>
      <c r="AP346" s="2">
        <v>0</v>
      </c>
      <c r="AQ346" s="29">
        <v>0</v>
      </c>
      <c r="AR346" s="31">
        <f t="shared" si="113"/>
        <v>0</v>
      </c>
      <c r="AS346" s="2">
        <v>0</v>
      </c>
      <c r="AT346" s="2">
        <v>4286.47</v>
      </c>
      <c r="AU346" s="2">
        <v>499.59</v>
      </c>
      <c r="AV346" s="2">
        <v>16198.7</v>
      </c>
      <c r="AW346" s="29">
        <v>12873.11</v>
      </c>
      <c r="AX346" s="31">
        <f t="shared" si="114"/>
        <v>33857.870000000003</v>
      </c>
      <c r="AY346" s="5">
        <f t="shared" si="119"/>
        <v>0</v>
      </c>
      <c r="AZ346" s="5">
        <f t="shared" si="119"/>
        <v>-4286.47</v>
      </c>
      <c r="BA346" s="5">
        <f t="shared" si="119"/>
        <v>-499.59</v>
      </c>
      <c r="BB346" s="5">
        <f t="shared" si="119"/>
        <v>-16198.7</v>
      </c>
      <c r="BC346" s="33">
        <f t="shared" si="119"/>
        <v>-12873.11</v>
      </c>
      <c r="BD346" s="34">
        <f t="shared" si="119"/>
        <v>-33857.870000000003</v>
      </c>
      <c r="BE346" s="7" t="e">
        <f t="shared" si="120"/>
        <v>#DIV/0!</v>
      </c>
      <c r="BF346" s="7">
        <f t="shared" si="120"/>
        <v>-1</v>
      </c>
      <c r="BG346" s="7">
        <f t="shared" si="120"/>
        <v>-1</v>
      </c>
      <c r="BH346" s="7">
        <f t="shared" si="120"/>
        <v>-1</v>
      </c>
      <c r="BI346" s="36">
        <f t="shared" si="120"/>
        <v>-1</v>
      </c>
      <c r="BJ346" s="37">
        <f t="shared" si="120"/>
        <v>-1</v>
      </c>
      <c r="BK346" s="38">
        <f t="shared" si="121"/>
        <v>0</v>
      </c>
      <c r="BL346" s="38">
        <f t="shared" si="121"/>
        <v>0</v>
      </c>
      <c r="BM346" s="38">
        <f t="shared" si="121"/>
        <v>0</v>
      </c>
      <c r="BN346" s="38">
        <f t="shared" si="121"/>
        <v>0</v>
      </c>
      <c r="BO346" s="39">
        <f t="shared" si="121"/>
        <v>0</v>
      </c>
      <c r="BP346" s="40">
        <f t="shared" si="121"/>
        <v>0</v>
      </c>
      <c r="BQ346" s="38">
        <f t="shared" si="122"/>
        <v>0</v>
      </c>
      <c r="BR346" s="38">
        <f t="shared" si="122"/>
        <v>0.21266091695127493</v>
      </c>
      <c r="BS346" s="38">
        <f t="shared" si="122"/>
        <v>0.42469142099357343</v>
      </c>
      <c r="BT346" s="38">
        <f t="shared" si="122"/>
        <v>0.31747235661983964</v>
      </c>
      <c r="BU346" s="39">
        <f t="shared" si="122"/>
        <v>0.29932035584242855</v>
      </c>
      <c r="BV346" s="40">
        <f t="shared" si="122"/>
        <v>0.29348606317247189</v>
      </c>
      <c r="BW346" s="38">
        <f t="shared" si="123"/>
        <v>0</v>
      </c>
      <c r="BX346" s="38">
        <f t="shared" si="123"/>
        <v>-0.21266091695127493</v>
      </c>
      <c r="BY346" s="38">
        <f t="shared" si="123"/>
        <v>-0.42469142099357343</v>
      </c>
      <c r="BZ346" s="38">
        <f t="shared" si="123"/>
        <v>-0.31747235661983964</v>
      </c>
      <c r="CA346" s="39">
        <f t="shared" si="123"/>
        <v>-0.29932035584242855</v>
      </c>
      <c r="CB346" s="40">
        <f t="shared" si="123"/>
        <v>-0.29348606317247189</v>
      </c>
      <c r="CC346" s="2">
        <f t="shared" si="124"/>
        <v>0</v>
      </c>
      <c r="CD346" s="2">
        <f t="shared" si="124"/>
        <v>-2126.6091695127493</v>
      </c>
      <c r="CE346" s="2">
        <f t="shared" si="124"/>
        <v>-4246.9142099357341</v>
      </c>
      <c r="CF346" s="2">
        <f t="shared" si="124"/>
        <v>-3174.7235661983964</v>
      </c>
      <c r="CG346" s="29">
        <f t="shared" si="124"/>
        <v>-2993.2035584242853</v>
      </c>
      <c r="CH346" s="31">
        <f t="shared" si="124"/>
        <v>-2934.860631724719</v>
      </c>
      <c r="CI346" s="40">
        <f>IFERROR(M346/'Class Sum-WR'!M346,0)</f>
        <v>0</v>
      </c>
    </row>
    <row r="347" spans="1:87" hidden="1" outlineLevel="1" x14ac:dyDescent="0.2">
      <c r="A347" t="s">
        <v>46</v>
      </c>
      <c r="B347" t="s">
        <v>46</v>
      </c>
      <c r="C347" t="s">
        <v>122</v>
      </c>
      <c r="D347" t="s">
        <v>122</v>
      </c>
      <c r="E347" t="s">
        <v>121</v>
      </c>
      <c r="F347" s="27">
        <f t="shared" si="115"/>
        <v>46352</v>
      </c>
      <c r="G347" s="60" t="s">
        <v>39</v>
      </c>
      <c r="H347" s="28">
        <v>0</v>
      </c>
      <c r="I347" s="2">
        <v>0</v>
      </c>
      <c r="J347" s="2">
        <v>0</v>
      </c>
      <c r="K347" s="2">
        <v>0</v>
      </c>
      <c r="L347" s="29">
        <v>0</v>
      </c>
      <c r="M347" s="30">
        <f t="shared" si="111"/>
        <v>0</v>
      </c>
      <c r="N347" t="s">
        <v>49</v>
      </c>
      <c r="O347" t="s">
        <v>49</v>
      </c>
      <c r="P347" t="s">
        <v>122</v>
      </c>
      <c r="Q347" t="s">
        <v>122</v>
      </c>
      <c r="R347" t="s">
        <v>121</v>
      </c>
      <c r="S347" s="27">
        <f t="shared" si="116"/>
        <v>45988</v>
      </c>
      <c r="T347" s="60" t="s">
        <v>39</v>
      </c>
      <c r="U347" s="28">
        <v>0</v>
      </c>
      <c r="V347" s="2">
        <v>5847.37</v>
      </c>
      <c r="W347" s="2">
        <v>669.1</v>
      </c>
      <c r="X347" s="2">
        <v>12013.38</v>
      </c>
      <c r="Y347" s="29">
        <v>9596.17</v>
      </c>
      <c r="Z347" s="31">
        <f t="shared" si="112"/>
        <v>28126.019999999997</v>
      </c>
      <c r="AA347" s="32">
        <f t="shared" si="117"/>
        <v>0</v>
      </c>
      <c r="AB347" s="5">
        <f t="shared" si="117"/>
        <v>-5847.37</v>
      </c>
      <c r="AC347" s="5">
        <f t="shared" si="117"/>
        <v>-669.1</v>
      </c>
      <c r="AD347" s="5">
        <f t="shared" si="117"/>
        <v>-12013.38</v>
      </c>
      <c r="AE347" s="33">
        <f t="shared" si="117"/>
        <v>-9596.17</v>
      </c>
      <c r="AF347" s="34">
        <f t="shared" si="117"/>
        <v>-28126.019999999997</v>
      </c>
      <c r="AG347" s="35" t="e">
        <f t="shared" si="118"/>
        <v>#DIV/0!</v>
      </c>
      <c r="AH347" s="7">
        <f t="shared" si="118"/>
        <v>-1</v>
      </c>
      <c r="AI347" s="7">
        <f t="shared" si="118"/>
        <v>-1</v>
      </c>
      <c r="AJ347" s="7">
        <f t="shared" si="118"/>
        <v>-1</v>
      </c>
      <c r="AK347" s="36">
        <f t="shared" si="118"/>
        <v>-1</v>
      </c>
      <c r="AL347" s="37">
        <f t="shared" si="118"/>
        <v>-1</v>
      </c>
      <c r="AM347" s="2">
        <v>0</v>
      </c>
      <c r="AN347" s="2">
        <v>0</v>
      </c>
      <c r="AO347" s="2">
        <v>0</v>
      </c>
      <c r="AP347" s="2">
        <v>0</v>
      </c>
      <c r="AQ347" s="29">
        <v>0</v>
      </c>
      <c r="AR347" s="31">
        <f t="shared" si="113"/>
        <v>0</v>
      </c>
      <c r="AS347" s="2">
        <v>0</v>
      </c>
      <c r="AT347" s="2">
        <v>1254.8599999999999</v>
      </c>
      <c r="AU347" s="2">
        <v>285.95999999999998</v>
      </c>
      <c r="AV347" s="2">
        <v>3718.69</v>
      </c>
      <c r="AW347" s="29">
        <v>2822.62</v>
      </c>
      <c r="AX347" s="31">
        <f t="shared" si="114"/>
        <v>8082.13</v>
      </c>
      <c r="AY347" s="5">
        <f t="shared" si="119"/>
        <v>0</v>
      </c>
      <c r="AZ347" s="5">
        <f t="shared" si="119"/>
        <v>-1254.8599999999999</v>
      </c>
      <c r="BA347" s="5">
        <f t="shared" si="119"/>
        <v>-285.95999999999998</v>
      </c>
      <c r="BB347" s="5">
        <f t="shared" si="119"/>
        <v>-3718.69</v>
      </c>
      <c r="BC347" s="33">
        <f t="shared" si="119"/>
        <v>-2822.62</v>
      </c>
      <c r="BD347" s="34">
        <f t="shared" si="119"/>
        <v>-8082.13</v>
      </c>
      <c r="BE347" s="7" t="e">
        <f t="shared" si="120"/>
        <v>#DIV/0!</v>
      </c>
      <c r="BF347" s="7">
        <f t="shared" si="120"/>
        <v>-1</v>
      </c>
      <c r="BG347" s="7">
        <f t="shared" si="120"/>
        <v>-1</v>
      </c>
      <c r="BH347" s="7">
        <f t="shared" si="120"/>
        <v>-1</v>
      </c>
      <c r="BI347" s="36">
        <f t="shared" si="120"/>
        <v>-1</v>
      </c>
      <c r="BJ347" s="37">
        <f t="shared" si="120"/>
        <v>-1</v>
      </c>
      <c r="BK347" s="38">
        <f t="shared" si="121"/>
        <v>0</v>
      </c>
      <c r="BL347" s="38">
        <f t="shared" si="121"/>
        <v>0</v>
      </c>
      <c r="BM347" s="38">
        <f t="shared" si="121"/>
        <v>0</v>
      </c>
      <c r="BN347" s="38">
        <f t="shared" si="121"/>
        <v>0</v>
      </c>
      <c r="BO347" s="39">
        <f t="shared" si="121"/>
        <v>0</v>
      </c>
      <c r="BP347" s="40">
        <f t="shared" si="121"/>
        <v>0</v>
      </c>
      <c r="BQ347" s="38">
        <f t="shared" si="122"/>
        <v>0</v>
      </c>
      <c r="BR347" s="38">
        <f t="shared" si="122"/>
        <v>0.21460246230356553</v>
      </c>
      <c r="BS347" s="38">
        <f t="shared" si="122"/>
        <v>0.42738006277088619</v>
      </c>
      <c r="BT347" s="38">
        <f t="shared" si="122"/>
        <v>0.30954568988910702</v>
      </c>
      <c r="BU347" s="39">
        <f t="shared" si="122"/>
        <v>0.29414026637710666</v>
      </c>
      <c r="BV347" s="40">
        <f t="shared" si="122"/>
        <v>0.28735420084320501</v>
      </c>
      <c r="BW347" s="38">
        <f t="shared" si="123"/>
        <v>0</v>
      </c>
      <c r="BX347" s="38">
        <f t="shared" si="123"/>
        <v>-0.21460246230356553</v>
      </c>
      <c r="BY347" s="38">
        <f t="shared" si="123"/>
        <v>-0.42738006277088619</v>
      </c>
      <c r="BZ347" s="38">
        <f t="shared" si="123"/>
        <v>-0.30954568988910702</v>
      </c>
      <c r="CA347" s="39">
        <f t="shared" si="123"/>
        <v>-0.29414026637710666</v>
      </c>
      <c r="CB347" s="40">
        <f t="shared" si="123"/>
        <v>-0.28735420084320501</v>
      </c>
      <c r="CC347" s="2">
        <f t="shared" si="124"/>
        <v>0</v>
      </c>
      <c r="CD347" s="2">
        <f t="shared" si="124"/>
        <v>-2146.0246230356552</v>
      </c>
      <c r="CE347" s="2">
        <f t="shared" si="124"/>
        <v>-4273.8006277088616</v>
      </c>
      <c r="CF347" s="2">
        <f t="shared" si="124"/>
        <v>-3095.4568988910701</v>
      </c>
      <c r="CG347" s="29">
        <f t="shared" si="124"/>
        <v>-2941.4026637710667</v>
      </c>
      <c r="CH347" s="31">
        <f t="shared" si="124"/>
        <v>-2873.5420084320499</v>
      </c>
      <c r="CI347" s="40">
        <f>IFERROR(M347/'Class Sum-WR'!M347,0)</f>
        <v>0</v>
      </c>
    </row>
    <row r="348" spans="1:87" hidden="1" outlineLevel="1" x14ac:dyDescent="0.2">
      <c r="A348" t="s">
        <v>46</v>
      </c>
      <c r="B348" t="s">
        <v>46</v>
      </c>
      <c r="C348" t="s">
        <v>122</v>
      </c>
      <c r="D348" t="s">
        <v>122</v>
      </c>
      <c r="E348" t="s">
        <v>121</v>
      </c>
      <c r="F348" s="27">
        <f t="shared" si="115"/>
        <v>46353</v>
      </c>
      <c r="G348" s="60" t="s">
        <v>40</v>
      </c>
      <c r="H348" s="28">
        <v>0</v>
      </c>
      <c r="I348" s="2">
        <v>0</v>
      </c>
      <c r="J348" s="2">
        <v>0</v>
      </c>
      <c r="K348" s="2">
        <v>0</v>
      </c>
      <c r="L348" s="29">
        <v>0</v>
      </c>
      <c r="M348" s="30">
        <f t="shared" si="111"/>
        <v>0</v>
      </c>
      <c r="N348" t="s">
        <v>49</v>
      </c>
      <c r="O348" t="s">
        <v>49</v>
      </c>
      <c r="P348" t="s">
        <v>122</v>
      </c>
      <c r="Q348" t="s">
        <v>122</v>
      </c>
      <c r="R348" t="s">
        <v>121</v>
      </c>
      <c r="S348" s="27">
        <f t="shared" si="116"/>
        <v>45989</v>
      </c>
      <c r="T348" s="60" t="s">
        <v>40</v>
      </c>
      <c r="U348" s="28">
        <v>0</v>
      </c>
      <c r="V348" s="2">
        <v>8881.51</v>
      </c>
      <c r="W348" s="2">
        <v>362.05</v>
      </c>
      <c r="X348" s="2">
        <v>14732.46</v>
      </c>
      <c r="Y348" s="29">
        <v>5899.27</v>
      </c>
      <c r="Z348" s="31">
        <f t="shared" si="112"/>
        <v>29875.289999999997</v>
      </c>
      <c r="AA348" s="32">
        <f t="shared" si="117"/>
        <v>0</v>
      </c>
      <c r="AB348" s="5">
        <f t="shared" si="117"/>
        <v>-8881.51</v>
      </c>
      <c r="AC348" s="5">
        <f t="shared" si="117"/>
        <v>-362.05</v>
      </c>
      <c r="AD348" s="5">
        <f t="shared" si="117"/>
        <v>-14732.46</v>
      </c>
      <c r="AE348" s="33">
        <f t="shared" si="117"/>
        <v>-5899.27</v>
      </c>
      <c r="AF348" s="34">
        <f t="shared" si="117"/>
        <v>-29875.289999999997</v>
      </c>
      <c r="AG348" s="35" t="e">
        <f t="shared" si="118"/>
        <v>#DIV/0!</v>
      </c>
      <c r="AH348" s="7">
        <f t="shared" si="118"/>
        <v>-1</v>
      </c>
      <c r="AI348" s="7">
        <f t="shared" si="118"/>
        <v>-1</v>
      </c>
      <c r="AJ348" s="7">
        <f t="shared" si="118"/>
        <v>-1</v>
      </c>
      <c r="AK348" s="36">
        <f t="shared" si="118"/>
        <v>-1</v>
      </c>
      <c r="AL348" s="37">
        <f t="shared" si="118"/>
        <v>-1</v>
      </c>
      <c r="AM348" s="2">
        <v>0</v>
      </c>
      <c r="AN348" s="2">
        <v>0</v>
      </c>
      <c r="AO348" s="2">
        <v>0</v>
      </c>
      <c r="AP348" s="2">
        <v>0</v>
      </c>
      <c r="AQ348" s="29">
        <v>0</v>
      </c>
      <c r="AR348" s="31">
        <f t="shared" si="113"/>
        <v>0</v>
      </c>
      <c r="AS348" s="2">
        <v>0</v>
      </c>
      <c r="AT348" s="2">
        <v>2160.23</v>
      </c>
      <c r="AU348" s="2">
        <v>148.49</v>
      </c>
      <c r="AV348" s="2">
        <v>4677.28</v>
      </c>
      <c r="AW348" s="29">
        <v>1629.51</v>
      </c>
      <c r="AX348" s="31">
        <f t="shared" si="114"/>
        <v>8615.51</v>
      </c>
      <c r="AY348" s="5">
        <f t="shared" si="119"/>
        <v>0</v>
      </c>
      <c r="AZ348" s="5">
        <f t="shared" si="119"/>
        <v>-2160.23</v>
      </c>
      <c r="BA348" s="5">
        <f t="shared" si="119"/>
        <v>-148.49</v>
      </c>
      <c r="BB348" s="5">
        <f t="shared" si="119"/>
        <v>-4677.28</v>
      </c>
      <c r="BC348" s="33">
        <f t="shared" si="119"/>
        <v>-1629.51</v>
      </c>
      <c r="BD348" s="34">
        <f t="shared" si="119"/>
        <v>-8615.51</v>
      </c>
      <c r="BE348" s="7" t="e">
        <f t="shared" si="120"/>
        <v>#DIV/0!</v>
      </c>
      <c r="BF348" s="7">
        <f t="shared" si="120"/>
        <v>-1</v>
      </c>
      <c r="BG348" s="7">
        <f t="shared" si="120"/>
        <v>-1</v>
      </c>
      <c r="BH348" s="7">
        <f t="shared" si="120"/>
        <v>-1</v>
      </c>
      <c r="BI348" s="36">
        <f t="shared" si="120"/>
        <v>-1</v>
      </c>
      <c r="BJ348" s="37">
        <f t="shared" si="120"/>
        <v>-1</v>
      </c>
      <c r="BK348" s="38">
        <f t="shared" si="121"/>
        <v>0</v>
      </c>
      <c r="BL348" s="38">
        <f t="shared" si="121"/>
        <v>0</v>
      </c>
      <c r="BM348" s="38">
        <f t="shared" si="121"/>
        <v>0</v>
      </c>
      <c r="BN348" s="38">
        <f t="shared" si="121"/>
        <v>0</v>
      </c>
      <c r="BO348" s="39">
        <f t="shared" si="121"/>
        <v>0</v>
      </c>
      <c r="BP348" s="40">
        <f t="shared" si="121"/>
        <v>0</v>
      </c>
      <c r="BQ348" s="38">
        <f t="shared" si="122"/>
        <v>0</v>
      </c>
      <c r="BR348" s="38">
        <f t="shared" si="122"/>
        <v>0.24322778446457866</v>
      </c>
      <c r="BS348" s="38">
        <f t="shared" si="122"/>
        <v>0.41013672144731395</v>
      </c>
      <c r="BT348" s="38">
        <f t="shared" si="122"/>
        <v>0.31748126246397412</v>
      </c>
      <c r="BU348" s="39">
        <f t="shared" si="122"/>
        <v>0.2762223122521939</v>
      </c>
      <c r="BV348" s="40">
        <f t="shared" si="122"/>
        <v>0.28838247260528688</v>
      </c>
      <c r="BW348" s="38">
        <f t="shared" si="123"/>
        <v>0</v>
      </c>
      <c r="BX348" s="38">
        <f t="shared" si="123"/>
        <v>-0.24322778446457866</v>
      </c>
      <c r="BY348" s="38">
        <f t="shared" si="123"/>
        <v>-0.41013672144731395</v>
      </c>
      <c r="BZ348" s="38">
        <f t="shared" si="123"/>
        <v>-0.31748126246397412</v>
      </c>
      <c r="CA348" s="39">
        <f t="shared" si="123"/>
        <v>-0.2762223122521939</v>
      </c>
      <c r="CB348" s="40">
        <f t="shared" si="123"/>
        <v>-0.28838247260528688</v>
      </c>
      <c r="CC348" s="2">
        <f t="shared" si="124"/>
        <v>0</v>
      </c>
      <c r="CD348" s="2">
        <f t="shared" si="124"/>
        <v>-2432.2778446457864</v>
      </c>
      <c r="CE348" s="2">
        <f t="shared" si="124"/>
        <v>-4101.367214473139</v>
      </c>
      <c r="CF348" s="2">
        <f t="shared" si="124"/>
        <v>-3174.8126246397414</v>
      </c>
      <c r="CG348" s="29">
        <f t="shared" si="124"/>
        <v>-2762.2231225219389</v>
      </c>
      <c r="CH348" s="31">
        <f t="shared" si="124"/>
        <v>-2883.8247260528688</v>
      </c>
      <c r="CI348" s="40">
        <f>IFERROR(M348/'Class Sum-WR'!M348,0)</f>
        <v>0</v>
      </c>
    </row>
    <row r="349" spans="1:87" ht="13.5" hidden="1" outlineLevel="1" thickBot="1" x14ac:dyDescent="0.25">
      <c r="A349" t="s">
        <v>46</v>
      </c>
      <c r="B349" t="s">
        <v>46</v>
      </c>
      <c r="C349" t="s">
        <v>122</v>
      </c>
      <c r="D349" t="s">
        <v>122</v>
      </c>
      <c r="E349" t="s">
        <v>121</v>
      </c>
      <c r="F349" s="41">
        <f t="shared" si="115"/>
        <v>46354</v>
      </c>
      <c r="G349" s="61" t="s">
        <v>41</v>
      </c>
      <c r="H349" s="43">
        <v>0</v>
      </c>
      <c r="I349" s="44">
        <v>0</v>
      </c>
      <c r="J349" s="44">
        <v>0</v>
      </c>
      <c r="K349" s="44">
        <v>0</v>
      </c>
      <c r="L349" s="45">
        <v>0</v>
      </c>
      <c r="M349" s="46">
        <f t="shared" si="111"/>
        <v>0</v>
      </c>
      <c r="N349" t="s">
        <v>49</v>
      </c>
      <c r="O349" t="s">
        <v>49</v>
      </c>
      <c r="P349" t="s">
        <v>122</v>
      </c>
      <c r="Q349" t="s">
        <v>122</v>
      </c>
      <c r="R349" t="s">
        <v>121</v>
      </c>
      <c r="S349" s="41">
        <f t="shared" si="116"/>
        <v>45990</v>
      </c>
      <c r="T349" s="61" t="s">
        <v>41</v>
      </c>
      <c r="U349" s="43">
        <v>0</v>
      </c>
      <c r="V349" s="44">
        <v>6443.77</v>
      </c>
      <c r="W349" s="44">
        <v>518.15</v>
      </c>
      <c r="X349" s="44">
        <v>18970.400000000001</v>
      </c>
      <c r="Y349" s="45">
        <v>8248.4699999999993</v>
      </c>
      <c r="Z349" s="47">
        <f t="shared" si="112"/>
        <v>34180.79</v>
      </c>
      <c r="AA349" s="48">
        <f t="shared" si="117"/>
        <v>0</v>
      </c>
      <c r="AB349" s="49">
        <f t="shared" si="117"/>
        <v>-6443.77</v>
      </c>
      <c r="AC349" s="49">
        <f t="shared" si="117"/>
        <v>-518.15</v>
      </c>
      <c r="AD349" s="49">
        <f t="shared" si="117"/>
        <v>-18970.400000000001</v>
      </c>
      <c r="AE349" s="50">
        <f t="shared" si="117"/>
        <v>-8248.4699999999993</v>
      </c>
      <c r="AF349" s="51">
        <f t="shared" si="117"/>
        <v>-34180.79</v>
      </c>
      <c r="AG349" s="52" t="e">
        <f t="shared" si="118"/>
        <v>#DIV/0!</v>
      </c>
      <c r="AH349" s="53">
        <f t="shared" si="118"/>
        <v>-1</v>
      </c>
      <c r="AI349" s="53">
        <f t="shared" si="118"/>
        <v>-1</v>
      </c>
      <c r="AJ349" s="53">
        <f t="shared" si="118"/>
        <v>-1</v>
      </c>
      <c r="AK349" s="54">
        <f t="shared" si="118"/>
        <v>-1</v>
      </c>
      <c r="AL349" s="55">
        <f t="shared" si="118"/>
        <v>-1</v>
      </c>
      <c r="AM349" s="44">
        <v>0</v>
      </c>
      <c r="AN349" s="44">
        <v>0</v>
      </c>
      <c r="AO349" s="44">
        <v>0</v>
      </c>
      <c r="AP349" s="44">
        <v>0</v>
      </c>
      <c r="AQ349" s="45">
        <v>0</v>
      </c>
      <c r="AR349" s="47">
        <f t="shared" si="113"/>
        <v>0</v>
      </c>
      <c r="AS349" s="44">
        <v>0</v>
      </c>
      <c r="AT349" s="44">
        <v>1405.47</v>
      </c>
      <c r="AU349" s="44">
        <v>222.39</v>
      </c>
      <c r="AV349" s="44">
        <v>5871.11</v>
      </c>
      <c r="AW349" s="45">
        <v>2380.5</v>
      </c>
      <c r="AX349" s="47">
        <f t="shared" si="114"/>
        <v>9879.4699999999993</v>
      </c>
      <c r="AY349" s="49">
        <f t="shared" si="119"/>
        <v>0</v>
      </c>
      <c r="AZ349" s="49">
        <f t="shared" si="119"/>
        <v>-1405.47</v>
      </c>
      <c r="BA349" s="49">
        <f t="shared" si="119"/>
        <v>-222.39</v>
      </c>
      <c r="BB349" s="49">
        <f t="shared" si="119"/>
        <v>-5871.11</v>
      </c>
      <c r="BC349" s="50">
        <f t="shared" si="119"/>
        <v>-2380.5</v>
      </c>
      <c r="BD349" s="51">
        <f t="shared" si="119"/>
        <v>-9879.4699999999993</v>
      </c>
      <c r="BE349" s="53" t="e">
        <f t="shared" si="120"/>
        <v>#DIV/0!</v>
      </c>
      <c r="BF349" s="53">
        <f t="shared" si="120"/>
        <v>-1</v>
      </c>
      <c r="BG349" s="53">
        <f t="shared" si="120"/>
        <v>-1</v>
      </c>
      <c r="BH349" s="53">
        <f t="shared" si="120"/>
        <v>-1</v>
      </c>
      <c r="BI349" s="54">
        <f t="shared" si="120"/>
        <v>-1</v>
      </c>
      <c r="BJ349" s="55">
        <f t="shared" si="120"/>
        <v>-1</v>
      </c>
      <c r="BK349" s="56">
        <f t="shared" si="121"/>
        <v>0</v>
      </c>
      <c r="BL349" s="56">
        <f t="shared" si="121"/>
        <v>0</v>
      </c>
      <c r="BM349" s="56">
        <f t="shared" si="121"/>
        <v>0</v>
      </c>
      <c r="BN349" s="56">
        <f t="shared" si="121"/>
        <v>0</v>
      </c>
      <c r="BO349" s="57">
        <f t="shared" si="121"/>
        <v>0</v>
      </c>
      <c r="BP349" s="58">
        <f t="shared" si="121"/>
        <v>0</v>
      </c>
      <c r="BQ349" s="56">
        <f t="shared" si="122"/>
        <v>0</v>
      </c>
      <c r="BR349" s="56">
        <f t="shared" si="122"/>
        <v>0.21811299906731618</v>
      </c>
      <c r="BS349" s="56">
        <f t="shared" si="122"/>
        <v>0.4292000385988613</v>
      </c>
      <c r="BT349" s="56">
        <f t="shared" si="122"/>
        <v>0.30948793910513217</v>
      </c>
      <c r="BU349" s="57">
        <f t="shared" si="122"/>
        <v>0.28859897653746697</v>
      </c>
      <c r="BV349" s="58">
        <f t="shared" si="122"/>
        <v>0.28903574200596299</v>
      </c>
      <c r="BW349" s="56">
        <f t="shared" si="123"/>
        <v>0</v>
      </c>
      <c r="BX349" s="56">
        <f t="shared" si="123"/>
        <v>-0.21811299906731618</v>
      </c>
      <c r="BY349" s="56">
        <f t="shared" si="123"/>
        <v>-0.4292000385988613</v>
      </c>
      <c r="BZ349" s="56">
        <f t="shared" si="123"/>
        <v>-0.30948793910513217</v>
      </c>
      <c r="CA349" s="57">
        <f t="shared" si="123"/>
        <v>-0.28859897653746697</v>
      </c>
      <c r="CB349" s="58">
        <f t="shared" si="123"/>
        <v>-0.28903574200596299</v>
      </c>
      <c r="CC349" s="44">
        <f t="shared" si="124"/>
        <v>0</v>
      </c>
      <c r="CD349" s="44">
        <f t="shared" si="124"/>
        <v>-2181.129990673162</v>
      </c>
      <c r="CE349" s="44">
        <f t="shared" si="124"/>
        <v>-4292.0003859886128</v>
      </c>
      <c r="CF349" s="44">
        <f t="shared" si="124"/>
        <v>-3094.8793910513218</v>
      </c>
      <c r="CG349" s="45">
        <f t="shared" si="124"/>
        <v>-2885.9897653746698</v>
      </c>
      <c r="CH349" s="47">
        <f t="shared" si="124"/>
        <v>-2890.3574200596299</v>
      </c>
      <c r="CI349" s="58">
        <f>IFERROR(M349/'Class Sum-WR'!M349,0)</f>
        <v>0</v>
      </c>
    </row>
    <row r="350" spans="1:87" hidden="1" outlineLevel="1" x14ac:dyDescent="0.2">
      <c r="A350" t="s">
        <v>46</v>
      </c>
      <c r="B350" t="s">
        <v>46</v>
      </c>
      <c r="C350" t="s">
        <v>129</v>
      </c>
      <c r="D350" t="s">
        <v>122</v>
      </c>
      <c r="E350" t="s">
        <v>125</v>
      </c>
      <c r="F350" s="27">
        <f t="shared" si="115"/>
        <v>46355</v>
      </c>
      <c r="G350" s="60" t="s">
        <v>35</v>
      </c>
      <c r="H350" s="28">
        <v>0</v>
      </c>
      <c r="I350" s="2">
        <v>0</v>
      </c>
      <c r="J350" s="2">
        <v>0</v>
      </c>
      <c r="K350" s="2">
        <v>0</v>
      </c>
      <c r="L350" s="29">
        <v>0</v>
      </c>
      <c r="M350" s="30">
        <f t="shared" si="111"/>
        <v>0</v>
      </c>
      <c r="N350" t="s">
        <v>49</v>
      </c>
      <c r="O350" t="s">
        <v>49</v>
      </c>
      <c r="P350" t="s">
        <v>129</v>
      </c>
      <c r="Q350" t="s">
        <v>122</v>
      </c>
      <c r="R350" t="s">
        <v>125</v>
      </c>
      <c r="S350" s="27">
        <f t="shared" si="116"/>
        <v>45991</v>
      </c>
      <c r="T350" s="60" t="s">
        <v>35</v>
      </c>
      <c r="U350" s="28">
        <v>0</v>
      </c>
      <c r="V350" s="2">
        <v>3125.39</v>
      </c>
      <c r="W350" s="2">
        <v>145.33000000000001</v>
      </c>
      <c r="X350" s="2">
        <v>7921.16</v>
      </c>
      <c r="Y350" s="29">
        <v>7827.23</v>
      </c>
      <c r="Z350" s="31">
        <f t="shared" si="112"/>
        <v>19019.11</v>
      </c>
      <c r="AA350" s="32">
        <f t="shared" si="117"/>
        <v>0</v>
      </c>
      <c r="AB350" s="5">
        <f t="shared" si="117"/>
        <v>-3125.39</v>
      </c>
      <c r="AC350" s="5">
        <f t="shared" si="117"/>
        <v>-145.33000000000001</v>
      </c>
      <c r="AD350" s="5">
        <f t="shared" si="117"/>
        <v>-7921.16</v>
      </c>
      <c r="AE350" s="33">
        <f t="shared" si="117"/>
        <v>-7827.23</v>
      </c>
      <c r="AF350" s="34">
        <f t="shared" si="117"/>
        <v>-19019.11</v>
      </c>
      <c r="AG350" s="35" t="e">
        <f t="shared" si="118"/>
        <v>#DIV/0!</v>
      </c>
      <c r="AH350" s="7">
        <f t="shared" si="118"/>
        <v>-1</v>
      </c>
      <c r="AI350" s="7">
        <f t="shared" si="118"/>
        <v>-1</v>
      </c>
      <c r="AJ350" s="7">
        <f t="shared" si="118"/>
        <v>-1</v>
      </c>
      <c r="AK350" s="36">
        <f t="shared" si="118"/>
        <v>-1</v>
      </c>
      <c r="AL350" s="37">
        <f t="shared" si="118"/>
        <v>-1</v>
      </c>
      <c r="AM350" s="2">
        <v>0</v>
      </c>
      <c r="AN350" s="2">
        <v>0</v>
      </c>
      <c r="AO350" s="2">
        <v>0</v>
      </c>
      <c r="AP350" s="2">
        <v>0</v>
      </c>
      <c r="AQ350" s="29">
        <v>0</v>
      </c>
      <c r="AR350" s="31">
        <f t="shared" si="113"/>
        <v>0</v>
      </c>
      <c r="AS350" s="2">
        <v>0</v>
      </c>
      <c r="AT350" s="2">
        <v>714.42</v>
      </c>
      <c r="AU350" s="2">
        <v>52.52</v>
      </c>
      <c r="AV350" s="2">
        <v>2440.58</v>
      </c>
      <c r="AW350" s="29">
        <v>2026.28</v>
      </c>
      <c r="AX350" s="31">
        <f t="shared" si="114"/>
        <v>5233.8</v>
      </c>
      <c r="AY350" s="5">
        <f t="shared" si="119"/>
        <v>0</v>
      </c>
      <c r="AZ350" s="5">
        <f t="shared" si="119"/>
        <v>-714.42</v>
      </c>
      <c r="BA350" s="5">
        <f t="shared" si="119"/>
        <v>-52.52</v>
      </c>
      <c r="BB350" s="5">
        <f t="shared" si="119"/>
        <v>-2440.58</v>
      </c>
      <c r="BC350" s="33">
        <f t="shared" si="119"/>
        <v>-2026.28</v>
      </c>
      <c r="BD350" s="34">
        <f t="shared" si="119"/>
        <v>-5233.8</v>
      </c>
      <c r="BE350" s="7" t="e">
        <f t="shared" si="120"/>
        <v>#DIV/0!</v>
      </c>
      <c r="BF350" s="7">
        <f t="shared" si="120"/>
        <v>-1</v>
      </c>
      <c r="BG350" s="7">
        <f t="shared" si="120"/>
        <v>-1</v>
      </c>
      <c r="BH350" s="7">
        <f t="shared" si="120"/>
        <v>-1</v>
      </c>
      <c r="BI350" s="36">
        <f t="shared" si="120"/>
        <v>-1</v>
      </c>
      <c r="BJ350" s="37">
        <f t="shared" si="120"/>
        <v>-1</v>
      </c>
      <c r="BK350" s="38">
        <f t="shared" si="121"/>
        <v>0</v>
      </c>
      <c r="BL350" s="38">
        <f t="shared" si="121"/>
        <v>0</v>
      </c>
      <c r="BM350" s="38">
        <f t="shared" si="121"/>
        <v>0</v>
      </c>
      <c r="BN350" s="38">
        <f t="shared" si="121"/>
        <v>0</v>
      </c>
      <c r="BO350" s="39">
        <f t="shared" si="121"/>
        <v>0</v>
      </c>
      <c r="BP350" s="40">
        <f t="shared" si="121"/>
        <v>0</v>
      </c>
      <c r="BQ350" s="38">
        <f t="shared" si="122"/>
        <v>0</v>
      </c>
      <c r="BR350" s="38">
        <f t="shared" si="122"/>
        <v>0.2285858724831141</v>
      </c>
      <c r="BS350" s="38">
        <f t="shared" si="122"/>
        <v>0.36138443542283077</v>
      </c>
      <c r="BT350" s="38">
        <f t="shared" si="122"/>
        <v>0.30810891334097529</v>
      </c>
      <c r="BU350" s="39">
        <f t="shared" si="122"/>
        <v>0.25887574531475377</v>
      </c>
      <c r="BV350" s="40">
        <f t="shared" si="122"/>
        <v>0.27518637833210913</v>
      </c>
      <c r="BW350" s="38">
        <f t="shared" si="123"/>
        <v>0</v>
      </c>
      <c r="BX350" s="38">
        <f t="shared" si="123"/>
        <v>-0.2285858724831141</v>
      </c>
      <c r="BY350" s="38">
        <f t="shared" si="123"/>
        <v>-0.36138443542283077</v>
      </c>
      <c r="BZ350" s="38">
        <f t="shared" si="123"/>
        <v>-0.30810891334097529</v>
      </c>
      <c r="CA350" s="39">
        <f t="shared" si="123"/>
        <v>-0.25887574531475377</v>
      </c>
      <c r="CB350" s="40">
        <f t="shared" si="123"/>
        <v>-0.27518637833210913</v>
      </c>
      <c r="CC350" s="2">
        <f t="shared" si="124"/>
        <v>0</v>
      </c>
      <c r="CD350" s="2">
        <f t="shared" si="124"/>
        <v>-2285.858724831141</v>
      </c>
      <c r="CE350" s="2">
        <f t="shared" si="124"/>
        <v>-3613.8443542283076</v>
      </c>
      <c r="CF350" s="2">
        <f t="shared" si="124"/>
        <v>-3081.0891334097528</v>
      </c>
      <c r="CG350" s="29">
        <f t="shared" si="124"/>
        <v>-2588.7574531475375</v>
      </c>
      <c r="CH350" s="31">
        <f t="shared" si="124"/>
        <v>-2751.8637833210914</v>
      </c>
      <c r="CI350" s="40">
        <f>IFERROR(M350/'Class Sum-WR'!M350,0)</f>
        <v>0</v>
      </c>
    </row>
    <row r="351" spans="1:87" hidden="1" outlineLevel="1" x14ac:dyDescent="0.2">
      <c r="A351" t="s">
        <v>46</v>
      </c>
      <c r="B351" t="s">
        <v>46</v>
      </c>
      <c r="C351" t="s">
        <v>129</v>
      </c>
      <c r="D351" t="s">
        <v>122</v>
      </c>
      <c r="E351" t="s">
        <v>125</v>
      </c>
      <c r="F351" s="27">
        <f t="shared" si="115"/>
        <v>46356</v>
      </c>
      <c r="G351" s="60" t="s">
        <v>36</v>
      </c>
      <c r="H351" s="28">
        <v>0</v>
      </c>
      <c r="I351" s="2">
        <v>0</v>
      </c>
      <c r="J351" s="2">
        <v>0</v>
      </c>
      <c r="K351" s="2">
        <v>0</v>
      </c>
      <c r="L351" s="29">
        <v>0</v>
      </c>
      <c r="M351" s="30">
        <f t="shared" si="111"/>
        <v>0</v>
      </c>
      <c r="N351" t="s">
        <v>49</v>
      </c>
      <c r="O351" t="s">
        <v>49</v>
      </c>
      <c r="P351" t="s">
        <v>129</v>
      </c>
      <c r="Q351" t="s">
        <v>129</v>
      </c>
      <c r="R351" t="s">
        <v>125</v>
      </c>
      <c r="S351" s="27">
        <f t="shared" si="116"/>
        <v>45992</v>
      </c>
      <c r="T351" s="60" t="s">
        <v>36</v>
      </c>
      <c r="U351" s="28">
        <v>0</v>
      </c>
      <c r="V351" s="2">
        <v>2811.7</v>
      </c>
      <c r="W351" s="2">
        <v>117.79</v>
      </c>
      <c r="X351" s="2">
        <v>7443.94</v>
      </c>
      <c r="Y351" s="29">
        <v>6696.85</v>
      </c>
      <c r="Z351" s="31">
        <f t="shared" si="112"/>
        <v>17070.28</v>
      </c>
      <c r="AA351" s="32">
        <f t="shared" si="117"/>
        <v>0</v>
      </c>
      <c r="AB351" s="5">
        <f t="shared" si="117"/>
        <v>-2811.7</v>
      </c>
      <c r="AC351" s="5">
        <f t="shared" si="117"/>
        <v>-117.79</v>
      </c>
      <c r="AD351" s="5">
        <f t="shared" si="117"/>
        <v>-7443.94</v>
      </c>
      <c r="AE351" s="33">
        <f t="shared" si="117"/>
        <v>-6696.85</v>
      </c>
      <c r="AF351" s="34">
        <f t="shared" si="117"/>
        <v>-17070.28</v>
      </c>
      <c r="AG351" s="35" t="e">
        <f t="shared" si="118"/>
        <v>#DIV/0!</v>
      </c>
      <c r="AH351" s="7">
        <f t="shared" si="118"/>
        <v>-1</v>
      </c>
      <c r="AI351" s="7">
        <f t="shared" si="118"/>
        <v>-1</v>
      </c>
      <c r="AJ351" s="7">
        <f t="shared" si="118"/>
        <v>-1</v>
      </c>
      <c r="AK351" s="36">
        <f t="shared" si="118"/>
        <v>-1</v>
      </c>
      <c r="AL351" s="37">
        <f t="shared" si="118"/>
        <v>-1</v>
      </c>
      <c r="AM351" s="2">
        <v>0</v>
      </c>
      <c r="AN351" s="2">
        <v>0</v>
      </c>
      <c r="AO351" s="2">
        <v>0</v>
      </c>
      <c r="AP351" s="2">
        <v>0</v>
      </c>
      <c r="AQ351" s="29">
        <v>0</v>
      </c>
      <c r="AR351" s="31">
        <f t="shared" si="113"/>
        <v>0</v>
      </c>
      <c r="AS351" s="2">
        <v>0</v>
      </c>
      <c r="AT351" s="2">
        <v>561.11</v>
      </c>
      <c r="AU351" s="2">
        <v>49.03</v>
      </c>
      <c r="AV351" s="2">
        <v>2358.9899999999998</v>
      </c>
      <c r="AW351" s="29">
        <v>1704.98</v>
      </c>
      <c r="AX351" s="31">
        <f t="shared" si="114"/>
        <v>4674.1099999999997</v>
      </c>
      <c r="AY351" s="5">
        <f t="shared" si="119"/>
        <v>0</v>
      </c>
      <c r="AZ351" s="5">
        <f t="shared" si="119"/>
        <v>-561.11</v>
      </c>
      <c r="BA351" s="5">
        <f t="shared" si="119"/>
        <v>-49.03</v>
      </c>
      <c r="BB351" s="5">
        <f t="shared" si="119"/>
        <v>-2358.9899999999998</v>
      </c>
      <c r="BC351" s="33">
        <f t="shared" si="119"/>
        <v>-1704.98</v>
      </c>
      <c r="BD351" s="34">
        <f t="shared" si="119"/>
        <v>-4674.1099999999997</v>
      </c>
      <c r="BE351" s="7" t="e">
        <f t="shared" si="120"/>
        <v>#DIV/0!</v>
      </c>
      <c r="BF351" s="7">
        <f t="shared" si="120"/>
        <v>-1</v>
      </c>
      <c r="BG351" s="7">
        <f t="shared" si="120"/>
        <v>-1</v>
      </c>
      <c r="BH351" s="7">
        <f t="shared" si="120"/>
        <v>-1</v>
      </c>
      <c r="BI351" s="36">
        <f t="shared" si="120"/>
        <v>-1</v>
      </c>
      <c r="BJ351" s="37">
        <f t="shared" si="120"/>
        <v>-1</v>
      </c>
      <c r="BK351" s="38">
        <f t="shared" si="121"/>
        <v>0</v>
      </c>
      <c r="BL351" s="38">
        <f t="shared" si="121"/>
        <v>0</v>
      </c>
      <c r="BM351" s="38">
        <f t="shared" si="121"/>
        <v>0</v>
      </c>
      <c r="BN351" s="38">
        <f t="shared" si="121"/>
        <v>0</v>
      </c>
      <c r="BO351" s="39">
        <f t="shared" si="121"/>
        <v>0</v>
      </c>
      <c r="BP351" s="40">
        <f t="shared" si="121"/>
        <v>0</v>
      </c>
      <c r="BQ351" s="38">
        <f t="shared" si="122"/>
        <v>0</v>
      </c>
      <c r="BR351" s="38">
        <f t="shared" si="122"/>
        <v>0.19956254223423553</v>
      </c>
      <c r="BS351" s="38">
        <f t="shared" si="122"/>
        <v>0.41624925715255962</v>
      </c>
      <c r="BT351" s="38">
        <f t="shared" si="122"/>
        <v>0.31690072730301427</v>
      </c>
      <c r="BU351" s="39">
        <f t="shared" si="122"/>
        <v>0.25459432419719719</v>
      </c>
      <c r="BV351" s="40">
        <f t="shared" si="122"/>
        <v>0.27381566090304316</v>
      </c>
      <c r="BW351" s="38">
        <f t="shared" si="123"/>
        <v>0</v>
      </c>
      <c r="BX351" s="38">
        <f t="shared" si="123"/>
        <v>-0.19956254223423553</v>
      </c>
      <c r="BY351" s="38">
        <f t="shared" si="123"/>
        <v>-0.41624925715255962</v>
      </c>
      <c r="BZ351" s="38">
        <f t="shared" si="123"/>
        <v>-0.31690072730301427</v>
      </c>
      <c r="CA351" s="39">
        <f t="shared" si="123"/>
        <v>-0.25459432419719719</v>
      </c>
      <c r="CB351" s="40">
        <f t="shared" si="123"/>
        <v>-0.27381566090304316</v>
      </c>
      <c r="CC351" s="2">
        <f t="shared" si="124"/>
        <v>0</v>
      </c>
      <c r="CD351" s="2">
        <f t="shared" si="124"/>
        <v>-1995.6254223423553</v>
      </c>
      <c r="CE351" s="2">
        <f t="shared" si="124"/>
        <v>-4162.4925715255958</v>
      </c>
      <c r="CF351" s="2">
        <f t="shared" si="124"/>
        <v>-3169.0072730301426</v>
      </c>
      <c r="CG351" s="29">
        <f t="shared" si="124"/>
        <v>-2545.9432419719719</v>
      </c>
      <c r="CH351" s="31">
        <f t="shared" si="124"/>
        <v>-2738.1566090304314</v>
      </c>
      <c r="CI351" s="40">
        <f>IFERROR(M351/'Class Sum-WR'!M351,0)</f>
        <v>0</v>
      </c>
    </row>
    <row r="352" spans="1:87" hidden="1" outlineLevel="1" x14ac:dyDescent="0.2">
      <c r="A352" t="s">
        <v>46</v>
      </c>
      <c r="B352" t="s">
        <v>46</v>
      </c>
      <c r="C352" t="s">
        <v>129</v>
      </c>
      <c r="D352" t="s">
        <v>129</v>
      </c>
      <c r="E352" t="s">
        <v>125</v>
      </c>
      <c r="F352" s="27">
        <f t="shared" si="115"/>
        <v>46357</v>
      </c>
      <c r="G352" s="60" t="s">
        <v>37</v>
      </c>
      <c r="H352" s="28">
        <v>0</v>
      </c>
      <c r="I352" s="2">
        <v>0</v>
      </c>
      <c r="J352" s="2">
        <v>0</v>
      </c>
      <c r="K352" s="2">
        <v>0</v>
      </c>
      <c r="L352" s="29">
        <v>0</v>
      </c>
      <c r="M352" s="30">
        <f t="shared" si="111"/>
        <v>0</v>
      </c>
      <c r="N352" t="s">
        <v>49</v>
      </c>
      <c r="O352" t="s">
        <v>49</v>
      </c>
      <c r="P352" t="s">
        <v>129</v>
      </c>
      <c r="Q352" t="s">
        <v>129</v>
      </c>
      <c r="R352" t="s">
        <v>125</v>
      </c>
      <c r="S352" s="27">
        <f t="shared" si="116"/>
        <v>45993</v>
      </c>
      <c r="T352" s="60" t="s">
        <v>37</v>
      </c>
      <c r="U352" s="28">
        <v>0</v>
      </c>
      <c r="V352" s="2">
        <v>2883.24</v>
      </c>
      <c r="W352" s="2">
        <v>241.99</v>
      </c>
      <c r="X352" s="2">
        <v>9744.4</v>
      </c>
      <c r="Y352" s="29">
        <v>7162.99</v>
      </c>
      <c r="Z352" s="31">
        <f t="shared" si="112"/>
        <v>20032.62</v>
      </c>
      <c r="AA352" s="32">
        <f t="shared" si="117"/>
        <v>0</v>
      </c>
      <c r="AB352" s="5">
        <f t="shared" si="117"/>
        <v>-2883.24</v>
      </c>
      <c r="AC352" s="5">
        <f t="shared" si="117"/>
        <v>-241.99</v>
      </c>
      <c r="AD352" s="5">
        <f t="shared" si="117"/>
        <v>-9744.4</v>
      </c>
      <c r="AE352" s="33">
        <f t="shared" si="117"/>
        <v>-7162.99</v>
      </c>
      <c r="AF352" s="34">
        <f t="shared" si="117"/>
        <v>-20032.62</v>
      </c>
      <c r="AG352" s="35" t="e">
        <f t="shared" si="118"/>
        <v>#DIV/0!</v>
      </c>
      <c r="AH352" s="7">
        <f t="shared" si="118"/>
        <v>-1</v>
      </c>
      <c r="AI352" s="7">
        <f t="shared" si="118"/>
        <v>-1</v>
      </c>
      <c r="AJ352" s="7">
        <f t="shared" si="118"/>
        <v>-1</v>
      </c>
      <c r="AK352" s="36">
        <f t="shared" si="118"/>
        <v>-1</v>
      </c>
      <c r="AL352" s="37">
        <f t="shared" si="118"/>
        <v>-1</v>
      </c>
      <c r="AM352" s="2">
        <v>0</v>
      </c>
      <c r="AN352" s="2">
        <v>0</v>
      </c>
      <c r="AO352" s="2">
        <v>0</v>
      </c>
      <c r="AP352" s="2">
        <v>0</v>
      </c>
      <c r="AQ352" s="29">
        <v>0</v>
      </c>
      <c r="AR352" s="31">
        <f t="shared" si="113"/>
        <v>0</v>
      </c>
      <c r="AS352" s="2">
        <v>0</v>
      </c>
      <c r="AT352" s="2">
        <v>621.47</v>
      </c>
      <c r="AU352" s="2">
        <v>97.07</v>
      </c>
      <c r="AV352" s="2">
        <v>2712.27</v>
      </c>
      <c r="AW352" s="29">
        <v>1994.47</v>
      </c>
      <c r="AX352" s="31">
        <f t="shared" si="114"/>
        <v>5425.28</v>
      </c>
      <c r="AY352" s="5">
        <f t="shared" si="119"/>
        <v>0</v>
      </c>
      <c r="AZ352" s="5">
        <f t="shared" si="119"/>
        <v>-621.47</v>
      </c>
      <c r="BA352" s="5">
        <f t="shared" si="119"/>
        <v>-97.07</v>
      </c>
      <c r="BB352" s="5">
        <f t="shared" si="119"/>
        <v>-2712.27</v>
      </c>
      <c r="BC352" s="33">
        <f t="shared" si="119"/>
        <v>-1994.47</v>
      </c>
      <c r="BD352" s="34">
        <f t="shared" si="119"/>
        <v>-5425.28</v>
      </c>
      <c r="BE352" s="7" t="e">
        <f t="shared" si="120"/>
        <v>#DIV/0!</v>
      </c>
      <c r="BF352" s="7">
        <f t="shared" si="120"/>
        <v>-1</v>
      </c>
      <c r="BG352" s="7">
        <f t="shared" si="120"/>
        <v>-1</v>
      </c>
      <c r="BH352" s="7">
        <f t="shared" si="120"/>
        <v>-1</v>
      </c>
      <c r="BI352" s="36">
        <f t="shared" si="120"/>
        <v>-1</v>
      </c>
      <c r="BJ352" s="37">
        <f t="shared" si="120"/>
        <v>-1</v>
      </c>
      <c r="BK352" s="38">
        <f t="shared" si="121"/>
        <v>0</v>
      </c>
      <c r="BL352" s="38">
        <f t="shared" si="121"/>
        <v>0</v>
      </c>
      <c r="BM352" s="38">
        <f t="shared" si="121"/>
        <v>0</v>
      </c>
      <c r="BN352" s="38">
        <f t="shared" si="121"/>
        <v>0</v>
      </c>
      <c r="BO352" s="39">
        <f t="shared" si="121"/>
        <v>0</v>
      </c>
      <c r="BP352" s="40">
        <f t="shared" si="121"/>
        <v>0</v>
      </c>
      <c r="BQ352" s="38">
        <f t="shared" si="122"/>
        <v>0</v>
      </c>
      <c r="BR352" s="38">
        <f t="shared" si="122"/>
        <v>0.21554570552572802</v>
      </c>
      <c r="BS352" s="38">
        <f t="shared" si="122"/>
        <v>0.40113227819331371</v>
      </c>
      <c r="BT352" s="38">
        <f t="shared" si="122"/>
        <v>0.27834140634620913</v>
      </c>
      <c r="BU352" s="39">
        <f t="shared" si="122"/>
        <v>0.27844098623619468</v>
      </c>
      <c r="BV352" s="40">
        <f t="shared" si="122"/>
        <v>0.27082228884689075</v>
      </c>
      <c r="BW352" s="38">
        <f t="shared" si="123"/>
        <v>0</v>
      </c>
      <c r="BX352" s="38">
        <f t="shared" si="123"/>
        <v>-0.21554570552572802</v>
      </c>
      <c r="BY352" s="38">
        <f t="shared" si="123"/>
        <v>-0.40113227819331371</v>
      </c>
      <c r="BZ352" s="38">
        <f t="shared" si="123"/>
        <v>-0.27834140634620913</v>
      </c>
      <c r="CA352" s="39">
        <f t="shared" si="123"/>
        <v>-0.27844098623619468</v>
      </c>
      <c r="CB352" s="40">
        <f t="shared" si="123"/>
        <v>-0.27082228884689075</v>
      </c>
      <c r="CC352" s="2">
        <f t="shared" si="124"/>
        <v>0</v>
      </c>
      <c r="CD352" s="2">
        <f t="shared" si="124"/>
        <v>-2155.45705525728</v>
      </c>
      <c r="CE352" s="2">
        <f t="shared" si="124"/>
        <v>-4011.3227819331369</v>
      </c>
      <c r="CF352" s="2">
        <f t="shared" si="124"/>
        <v>-2783.4140634620912</v>
      </c>
      <c r="CG352" s="29">
        <f t="shared" si="124"/>
        <v>-2784.4098623619466</v>
      </c>
      <c r="CH352" s="31">
        <f t="shared" si="124"/>
        <v>-2708.2228884689075</v>
      </c>
      <c r="CI352" s="40">
        <f>IFERROR(M352/'Class Sum-WR'!M352,0)</f>
        <v>0</v>
      </c>
    </row>
    <row r="353" spans="1:87" hidden="1" outlineLevel="1" x14ac:dyDescent="0.2">
      <c r="A353" t="s">
        <v>46</v>
      </c>
      <c r="B353" t="s">
        <v>46</v>
      </c>
      <c r="C353" t="s">
        <v>129</v>
      </c>
      <c r="D353" t="s">
        <v>129</v>
      </c>
      <c r="E353" t="s">
        <v>125</v>
      </c>
      <c r="F353" s="27">
        <f t="shared" si="115"/>
        <v>46358</v>
      </c>
      <c r="G353" s="60" t="s">
        <v>38</v>
      </c>
      <c r="H353" s="28">
        <v>0</v>
      </c>
      <c r="I353" s="2">
        <v>0</v>
      </c>
      <c r="J353" s="2">
        <v>0</v>
      </c>
      <c r="K353" s="2">
        <v>0</v>
      </c>
      <c r="L353" s="29">
        <v>0</v>
      </c>
      <c r="M353" s="30">
        <f t="shared" si="111"/>
        <v>0</v>
      </c>
      <c r="N353" t="s">
        <v>49</v>
      </c>
      <c r="O353" t="s">
        <v>49</v>
      </c>
      <c r="P353" t="s">
        <v>129</v>
      </c>
      <c r="Q353" t="s">
        <v>129</v>
      </c>
      <c r="R353" t="s">
        <v>125</v>
      </c>
      <c r="S353" s="27">
        <f t="shared" si="116"/>
        <v>45994</v>
      </c>
      <c r="T353" s="60" t="s">
        <v>38</v>
      </c>
      <c r="U353" s="28">
        <v>0</v>
      </c>
      <c r="V353" s="2">
        <v>1974.15</v>
      </c>
      <c r="W353" s="2">
        <v>205.19</v>
      </c>
      <c r="X353" s="2">
        <v>5730.43</v>
      </c>
      <c r="Y353" s="29">
        <v>3101.47</v>
      </c>
      <c r="Z353" s="31">
        <f t="shared" si="112"/>
        <v>11011.24</v>
      </c>
      <c r="AA353" s="32">
        <f t="shared" si="117"/>
        <v>0</v>
      </c>
      <c r="AB353" s="5">
        <f t="shared" si="117"/>
        <v>-1974.15</v>
      </c>
      <c r="AC353" s="5">
        <f t="shared" si="117"/>
        <v>-205.19</v>
      </c>
      <c r="AD353" s="5">
        <f t="shared" si="117"/>
        <v>-5730.43</v>
      </c>
      <c r="AE353" s="33">
        <f t="shared" si="117"/>
        <v>-3101.47</v>
      </c>
      <c r="AF353" s="34">
        <f t="shared" si="117"/>
        <v>-11011.24</v>
      </c>
      <c r="AG353" s="35" t="e">
        <f t="shared" si="118"/>
        <v>#DIV/0!</v>
      </c>
      <c r="AH353" s="7">
        <f t="shared" si="118"/>
        <v>-1</v>
      </c>
      <c r="AI353" s="7">
        <f t="shared" si="118"/>
        <v>-1</v>
      </c>
      <c r="AJ353" s="7">
        <f t="shared" si="118"/>
        <v>-1</v>
      </c>
      <c r="AK353" s="36">
        <f t="shared" si="118"/>
        <v>-1</v>
      </c>
      <c r="AL353" s="37">
        <f t="shared" si="118"/>
        <v>-1</v>
      </c>
      <c r="AM353" s="2">
        <v>0</v>
      </c>
      <c r="AN353" s="2">
        <v>0</v>
      </c>
      <c r="AO353" s="2">
        <v>0</v>
      </c>
      <c r="AP353" s="2">
        <v>0</v>
      </c>
      <c r="AQ353" s="29">
        <v>0</v>
      </c>
      <c r="AR353" s="31">
        <f t="shared" si="113"/>
        <v>0</v>
      </c>
      <c r="AS353" s="2">
        <v>0</v>
      </c>
      <c r="AT353" s="2">
        <v>430.4</v>
      </c>
      <c r="AU353" s="2">
        <v>79.83</v>
      </c>
      <c r="AV353" s="2">
        <v>1784.53</v>
      </c>
      <c r="AW353" s="29">
        <v>900.32</v>
      </c>
      <c r="AX353" s="31">
        <f t="shared" si="114"/>
        <v>3195.08</v>
      </c>
      <c r="AY353" s="5">
        <f t="shared" si="119"/>
        <v>0</v>
      </c>
      <c r="AZ353" s="5">
        <f t="shared" si="119"/>
        <v>-430.4</v>
      </c>
      <c r="BA353" s="5">
        <f t="shared" si="119"/>
        <v>-79.83</v>
      </c>
      <c r="BB353" s="5">
        <f t="shared" si="119"/>
        <v>-1784.53</v>
      </c>
      <c r="BC353" s="33">
        <f t="shared" si="119"/>
        <v>-900.32</v>
      </c>
      <c r="BD353" s="34">
        <f t="shared" si="119"/>
        <v>-3195.08</v>
      </c>
      <c r="BE353" s="7" t="e">
        <f t="shared" si="120"/>
        <v>#DIV/0!</v>
      </c>
      <c r="BF353" s="7">
        <f t="shared" si="120"/>
        <v>-1</v>
      </c>
      <c r="BG353" s="7">
        <f t="shared" si="120"/>
        <v>-1</v>
      </c>
      <c r="BH353" s="7">
        <f t="shared" si="120"/>
        <v>-1</v>
      </c>
      <c r="BI353" s="36">
        <f t="shared" si="120"/>
        <v>-1</v>
      </c>
      <c r="BJ353" s="37">
        <f t="shared" si="120"/>
        <v>-1</v>
      </c>
      <c r="BK353" s="38">
        <f t="shared" si="121"/>
        <v>0</v>
      </c>
      <c r="BL353" s="38">
        <f t="shared" si="121"/>
        <v>0</v>
      </c>
      <c r="BM353" s="38">
        <f t="shared" si="121"/>
        <v>0</v>
      </c>
      <c r="BN353" s="38">
        <f t="shared" si="121"/>
        <v>0</v>
      </c>
      <c r="BO353" s="39">
        <f t="shared" si="121"/>
        <v>0</v>
      </c>
      <c r="BP353" s="40">
        <f t="shared" si="121"/>
        <v>0</v>
      </c>
      <c r="BQ353" s="38">
        <f t="shared" si="122"/>
        <v>0</v>
      </c>
      <c r="BR353" s="38">
        <f t="shared" si="122"/>
        <v>0.21801788111339054</v>
      </c>
      <c r="BS353" s="38">
        <f t="shared" si="122"/>
        <v>0.38905404746820021</v>
      </c>
      <c r="BT353" s="38">
        <f t="shared" si="122"/>
        <v>0.31141293061777214</v>
      </c>
      <c r="BU353" s="39">
        <f t="shared" si="122"/>
        <v>0.29028815368196376</v>
      </c>
      <c r="BV353" s="40">
        <f t="shared" si="122"/>
        <v>0.29016532198008582</v>
      </c>
      <c r="BW353" s="38">
        <f t="shared" si="123"/>
        <v>0</v>
      </c>
      <c r="BX353" s="38">
        <f t="shared" si="123"/>
        <v>-0.21801788111339054</v>
      </c>
      <c r="BY353" s="38">
        <f t="shared" si="123"/>
        <v>-0.38905404746820021</v>
      </c>
      <c r="BZ353" s="38">
        <f t="shared" si="123"/>
        <v>-0.31141293061777214</v>
      </c>
      <c r="CA353" s="39">
        <f t="shared" si="123"/>
        <v>-0.29028815368196376</v>
      </c>
      <c r="CB353" s="40">
        <f t="shared" si="123"/>
        <v>-0.29016532198008582</v>
      </c>
      <c r="CC353" s="2">
        <f t="shared" si="124"/>
        <v>0</v>
      </c>
      <c r="CD353" s="2">
        <f t="shared" si="124"/>
        <v>-2180.1788111339056</v>
      </c>
      <c r="CE353" s="2">
        <f t="shared" si="124"/>
        <v>-3890.5404746820022</v>
      </c>
      <c r="CF353" s="2">
        <f t="shared" si="124"/>
        <v>-3114.1293061777214</v>
      </c>
      <c r="CG353" s="29">
        <f t="shared" si="124"/>
        <v>-2902.8815368196374</v>
      </c>
      <c r="CH353" s="31">
        <f t="shared" si="124"/>
        <v>-2901.6532198008581</v>
      </c>
      <c r="CI353" s="40">
        <f>IFERROR(M353/'Class Sum-WR'!M353,0)</f>
        <v>0</v>
      </c>
    </row>
    <row r="354" spans="1:87" hidden="1" outlineLevel="1" x14ac:dyDescent="0.2">
      <c r="A354" t="s">
        <v>46</v>
      </c>
      <c r="B354" t="s">
        <v>46</v>
      </c>
      <c r="C354" t="s">
        <v>129</v>
      </c>
      <c r="D354" t="s">
        <v>129</v>
      </c>
      <c r="E354" t="s">
        <v>125</v>
      </c>
      <c r="F354" s="27">
        <f t="shared" si="115"/>
        <v>46359</v>
      </c>
      <c r="G354" s="60" t="s">
        <v>39</v>
      </c>
      <c r="H354" s="28">
        <v>0</v>
      </c>
      <c r="I354" s="2">
        <v>0</v>
      </c>
      <c r="J354" s="2">
        <v>0</v>
      </c>
      <c r="K354" s="2">
        <v>0</v>
      </c>
      <c r="L354" s="29">
        <v>0</v>
      </c>
      <c r="M354" s="30">
        <f t="shared" si="111"/>
        <v>0</v>
      </c>
      <c r="N354" t="s">
        <v>49</v>
      </c>
      <c r="O354" t="s">
        <v>49</v>
      </c>
      <c r="P354" t="s">
        <v>129</v>
      </c>
      <c r="Q354" t="s">
        <v>129</v>
      </c>
      <c r="R354" t="s">
        <v>125</v>
      </c>
      <c r="S354" s="27">
        <f t="shared" si="116"/>
        <v>45995</v>
      </c>
      <c r="T354" s="60" t="s">
        <v>39</v>
      </c>
      <c r="U354" s="28">
        <v>0</v>
      </c>
      <c r="V354" s="2">
        <v>4293.18</v>
      </c>
      <c r="W354" s="2">
        <v>326.95</v>
      </c>
      <c r="X354" s="2">
        <v>17396.91</v>
      </c>
      <c r="Y354" s="29">
        <v>10226.209999999999</v>
      </c>
      <c r="Z354" s="31">
        <f t="shared" si="112"/>
        <v>32243.25</v>
      </c>
      <c r="AA354" s="32">
        <f t="shared" si="117"/>
        <v>0</v>
      </c>
      <c r="AB354" s="5">
        <f t="shared" si="117"/>
        <v>-4293.18</v>
      </c>
      <c r="AC354" s="5">
        <f t="shared" si="117"/>
        <v>-326.95</v>
      </c>
      <c r="AD354" s="5">
        <f t="shared" si="117"/>
        <v>-17396.91</v>
      </c>
      <c r="AE354" s="33">
        <f t="shared" si="117"/>
        <v>-10226.209999999999</v>
      </c>
      <c r="AF354" s="34">
        <f t="shared" si="117"/>
        <v>-32243.25</v>
      </c>
      <c r="AG354" s="35" t="e">
        <f t="shared" si="118"/>
        <v>#DIV/0!</v>
      </c>
      <c r="AH354" s="7">
        <f t="shared" si="118"/>
        <v>-1</v>
      </c>
      <c r="AI354" s="7">
        <f t="shared" si="118"/>
        <v>-1</v>
      </c>
      <c r="AJ354" s="7">
        <f t="shared" si="118"/>
        <v>-1</v>
      </c>
      <c r="AK354" s="36">
        <f t="shared" si="118"/>
        <v>-1</v>
      </c>
      <c r="AL354" s="37">
        <f t="shared" si="118"/>
        <v>-1</v>
      </c>
      <c r="AM354" s="2">
        <v>0</v>
      </c>
      <c r="AN354" s="2">
        <v>0</v>
      </c>
      <c r="AO354" s="2">
        <v>0</v>
      </c>
      <c r="AP354" s="2">
        <v>0</v>
      </c>
      <c r="AQ354" s="29">
        <v>0</v>
      </c>
      <c r="AR354" s="31">
        <f t="shared" si="113"/>
        <v>0</v>
      </c>
      <c r="AS354" s="2">
        <v>0</v>
      </c>
      <c r="AT354" s="2">
        <v>923.17</v>
      </c>
      <c r="AU354" s="2">
        <v>148.72</v>
      </c>
      <c r="AV354" s="2">
        <v>5110.29</v>
      </c>
      <c r="AW354" s="29">
        <v>2861.28</v>
      </c>
      <c r="AX354" s="31">
        <f t="shared" si="114"/>
        <v>9043.4600000000009</v>
      </c>
      <c r="AY354" s="5">
        <f t="shared" si="119"/>
        <v>0</v>
      </c>
      <c r="AZ354" s="5">
        <f t="shared" si="119"/>
        <v>-923.17</v>
      </c>
      <c r="BA354" s="5">
        <f t="shared" si="119"/>
        <v>-148.72</v>
      </c>
      <c r="BB354" s="5">
        <f t="shared" si="119"/>
        <v>-5110.29</v>
      </c>
      <c r="BC354" s="33">
        <f t="shared" si="119"/>
        <v>-2861.28</v>
      </c>
      <c r="BD354" s="34">
        <f t="shared" si="119"/>
        <v>-9043.4600000000009</v>
      </c>
      <c r="BE354" s="7" t="e">
        <f t="shared" si="120"/>
        <v>#DIV/0!</v>
      </c>
      <c r="BF354" s="7">
        <f t="shared" si="120"/>
        <v>-1</v>
      </c>
      <c r="BG354" s="7">
        <f t="shared" si="120"/>
        <v>-1</v>
      </c>
      <c r="BH354" s="7">
        <f t="shared" si="120"/>
        <v>-1</v>
      </c>
      <c r="BI354" s="36">
        <f t="shared" si="120"/>
        <v>-1</v>
      </c>
      <c r="BJ354" s="37">
        <f t="shared" si="120"/>
        <v>-1</v>
      </c>
      <c r="BK354" s="38">
        <f t="shared" si="121"/>
        <v>0</v>
      </c>
      <c r="BL354" s="38">
        <f t="shared" si="121"/>
        <v>0</v>
      </c>
      <c r="BM354" s="38">
        <f t="shared" si="121"/>
        <v>0</v>
      </c>
      <c r="BN354" s="38">
        <f t="shared" si="121"/>
        <v>0</v>
      </c>
      <c r="BO354" s="39">
        <f t="shared" si="121"/>
        <v>0</v>
      </c>
      <c r="BP354" s="40">
        <f t="shared" si="121"/>
        <v>0</v>
      </c>
      <c r="BQ354" s="38">
        <f t="shared" si="122"/>
        <v>0</v>
      </c>
      <c r="BR354" s="38">
        <f t="shared" si="122"/>
        <v>0.21503174802826808</v>
      </c>
      <c r="BS354" s="38">
        <f t="shared" si="122"/>
        <v>0.45487077534791254</v>
      </c>
      <c r="BT354" s="38">
        <f t="shared" si="122"/>
        <v>0.29374699300048113</v>
      </c>
      <c r="BU354" s="39">
        <f t="shared" si="122"/>
        <v>0.27979867419112264</v>
      </c>
      <c r="BV354" s="40">
        <f t="shared" si="122"/>
        <v>0.28047606863452046</v>
      </c>
      <c r="BW354" s="38">
        <f t="shared" si="123"/>
        <v>0</v>
      </c>
      <c r="BX354" s="38">
        <f t="shared" si="123"/>
        <v>-0.21503174802826808</v>
      </c>
      <c r="BY354" s="38">
        <f t="shared" si="123"/>
        <v>-0.45487077534791254</v>
      </c>
      <c r="BZ354" s="38">
        <f t="shared" si="123"/>
        <v>-0.29374699300048113</v>
      </c>
      <c r="CA354" s="39">
        <f t="shared" si="123"/>
        <v>-0.27979867419112264</v>
      </c>
      <c r="CB354" s="40">
        <f t="shared" si="123"/>
        <v>-0.28047606863452046</v>
      </c>
      <c r="CC354" s="2">
        <f t="shared" si="124"/>
        <v>0</v>
      </c>
      <c r="CD354" s="2">
        <f t="shared" si="124"/>
        <v>-2150.3174802826807</v>
      </c>
      <c r="CE354" s="2">
        <f t="shared" si="124"/>
        <v>-4548.7077534791251</v>
      </c>
      <c r="CF354" s="2">
        <f t="shared" si="124"/>
        <v>-2937.4699300048114</v>
      </c>
      <c r="CG354" s="29">
        <f t="shared" si="124"/>
        <v>-2797.9867419112265</v>
      </c>
      <c r="CH354" s="31">
        <f t="shared" si="124"/>
        <v>-2804.7606863452047</v>
      </c>
      <c r="CI354" s="40">
        <f>IFERROR(M354/'Class Sum-WR'!M354,0)</f>
        <v>0</v>
      </c>
    </row>
    <row r="355" spans="1:87" hidden="1" outlineLevel="1" x14ac:dyDescent="0.2">
      <c r="A355" t="s">
        <v>46</v>
      </c>
      <c r="B355" t="s">
        <v>46</v>
      </c>
      <c r="C355" t="s">
        <v>129</v>
      </c>
      <c r="D355" t="s">
        <v>129</v>
      </c>
      <c r="E355" t="s">
        <v>125</v>
      </c>
      <c r="F355" s="27">
        <f t="shared" si="115"/>
        <v>46360</v>
      </c>
      <c r="G355" s="60" t="s">
        <v>40</v>
      </c>
      <c r="H355" s="28">
        <v>0</v>
      </c>
      <c r="I355" s="2">
        <v>0</v>
      </c>
      <c r="J355" s="2">
        <v>0</v>
      </c>
      <c r="K355" s="2">
        <v>0</v>
      </c>
      <c r="L355" s="29">
        <v>0</v>
      </c>
      <c r="M355" s="30">
        <f t="shared" si="111"/>
        <v>0</v>
      </c>
      <c r="N355" t="s">
        <v>49</v>
      </c>
      <c r="O355" t="s">
        <v>49</v>
      </c>
      <c r="P355" t="s">
        <v>129</v>
      </c>
      <c r="Q355" t="s">
        <v>129</v>
      </c>
      <c r="R355" t="s">
        <v>125</v>
      </c>
      <c r="S355" s="27">
        <f t="shared" si="116"/>
        <v>45996</v>
      </c>
      <c r="T355" s="60" t="s">
        <v>40</v>
      </c>
      <c r="U355" s="28">
        <v>0</v>
      </c>
      <c r="V355" s="2">
        <v>10210.26</v>
      </c>
      <c r="W355" s="2">
        <v>703.5</v>
      </c>
      <c r="X355" s="2">
        <v>33217.42</v>
      </c>
      <c r="Y355" s="29">
        <v>16668.84</v>
      </c>
      <c r="Z355" s="31">
        <f t="shared" si="112"/>
        <v>60800.020000000004</v>
      </c>
      <c r="AA355" s="32">
        <f t="shared" si="117"/>
        <v>0</v>
      </c>
      <c r="AB355" s="5">
        <f t="shared" si="117"/>
        <v>-10210.26</v>
      </c>
      <c r="AC355" s="5">
        <f t="shared" si="117"/>
        <v>-703.5</v>
      </c>
      <c r="AD355" s="5">
        <f t="shared" si="117"/>
        <v>-33217.42</v>
      </c>
      <c r="AE355" s="33">
        <f t="shared" si="117"/>
        <v>-16668.84</v>
      </c>
      <c r="AF355" s="34">
        <f t="shared" si="117"/>
        <v>-60800.020000000004</v>
      </c>
      <c r="AG355" s="35" t="e">
        <f t="shared" si="118"/>
        <v>#DIV/0!</v>
      </c>
      <c r="AH355" s="7">
        <f t="shared" si="118"/>
        <v>-1</v>
      </c>
      <c r="AI355" s="7">
        <f t="shared" si="118"/>
        <v>-1</v>
      </c>
      <c r="AJ355" s="7">
        <f t="shared" si="118"/>
        <v>-1</v>
      </c>
      <c r="AK355" s="36">
        <f t="shared" si="118"/>
        <v>-1</v>
      </c>
      <c r="AL355" s="37">
        <f t="shared" si="118"/>
        <v>-1</v>
      </c>
      <c r="AM355" s="2">
        <v>0</v>
      </c>
      <c r="AN355" s="2">
        <v>0</v>
      </c>
      <c r="AO355" s="2">
        <v>0</v>
      </c>
      <c r="AP355" s="2">
        <v>0</v>
      </c>
      <c r="AQ355" s="29">
        <v>0</v>
      </c>
      <c r="AR355" s="31">
        <f t="shared" si="113"/>
        <v>0</v>
      </c>
      <c r="AS355" s="2">
        <v>0</v>
      </c>
      <c r="AT355" s="2">
        <v>2085.3200000000002</v>
      </c>
      <c r="AU355" s="2">
        <v>274.33</v>
      </c>
      <c r="AV355" s="2">
        <v>12053.89</v>
      </c>
      <c r="AW355" s="29">
        <v>4739.8</v>
      </c>
      <c r="AX355" s="31">
        <f t="shared" si="114"/>
        <v>19153.34</v>
      </c>
      <c r="AY355" s="5">
        <f t="shared" si="119"/>
        <v>0</v>
      </c>
      <c r="AZ355" s="5">
        <f t="shared" si="119"/>
        <v>-2085.3200000000002</v>
      </c>
      <c r="BA355" s="5">
        <f t="shared" si="119"/>
        <v>-274.33</v>
      </c>
      <c r="BB355" s="5">
        <f t="shared" si="119"/>
        <v>-12053.89</v>
      </c>
      <c r="BC355" s="33">
        <f t="shared" si="119"/>
        <v>-4739.8</v>
      </c>
      <c r="BD355" s="34">
        <f t="shared" si="119"/>
        <v>-19153.34</v>
      </c>
      <c r="BE355" s="7" t="e">
        <f t="shared" si="120"/>
        <v>#DIV/0!</v>
      </c>
      <c r="BF355" s="7">
        <f t="shared" si="120"/>
        <v>-1</v>
      </c>
      <c r="BG355" s="7">
        <f t="shared" si="120"/>
        <v>-1</v>
      </c>
      <c r="BH355" s="7">
        <f t="shared" si="120"/>
        <v>-1</v>
      </c>
      <c r="BI355" s="36">
        <f t="shared" si="120"/>
        <v>-1</v>
      </c>
      <c r="BJ355" s="37">
        <f t="shared" si="120"/>
        <v>-1</v>
      </c>
      <c r="BK355" s="38">
        <f t="shared" si="121"/>
        <v>0</v>
      </c>
      <c r="BL355" s="38">
        <f t="shared" si="121"/>
        <v>0</v>
      </c>
      <c r="BM355" s="38">
        <f t="shared" si="121"/>
        <v>0</v>
      </c>
      <c r="BN355" s="38">
        <f t="shared" si="121"/>
        <v>0</v>
      </c>
      <c r="BO355" s="39">
        <f t="shared" si="121"/>
        <v>0</v>
      </c>
      <c r="BP355" s="40">
        <f t="shared" si="121"/>
        <v>0</v>
      </c>
      <c r="BQ355" s="38">
        <f t="shared" si="122"/>
        <v>0</v>
      </c>
      <c r="BR355" s="38">
        <f t="shared" si="122"/>
        <v>0.204237698158519</v>
      </c>
      <c r="BS355" s="38">
        <f t="shared" si="122"/>
        <v>0.38995024875621886</v>
      </c>
      <c r="BT355" s="38">
        <f t="shared" si="122"/>
        <v>0.36287857395306439</v>
      </c>
      <c r="BU355" s="39">
        <f t="shared" si="122"/>
        <v>0.28435092063994855</v>
      </c>
      <c r="BV355" s="40">
        <f t="shared" si="122"/>
        <v>0.31502193584804739</v>
      </c>
      <c r="BW355" s="38">
        <f t="shared" si="123"/>
        <v>0</v>
      </c>
      <c r="BX355" s="38">
        <f t="shared" si="123"/>
        <v>-0.204237698158519</v>
      </c>
      <c r="BY355" s="38">
        <f t="shared" si="123"/>
        <v>-0.38995024875621886</v>
      </c>
      <c r="BZ355" s="38">
        <f t="shared" si="123"/>
        <v>-0.36287857395306439</v>
      </c>
      <c r="CA355" s="39">
        <f t="shared" si="123"/>
        <v>-0.28435092063994855</v>
      </c>
      <c r="CB355" s="40">
        <f t="shared" si="123"/>
        <v>-0.31502193584804739</v>
      </c>
      <c r="CC355" s="2">
        <f t="shared" si="124"/>
        <v>0</v>
      </c>
      <c r="CD355" s="2">
        <f t="shared" si="124"/>
        <v>-2042.3769815851899</v>
      </c>
      <c r="CE355" s="2">
        <f t="shared" si="124"/>
        <v>-3899.5024875621884</v>
      </c>
      <c r="CF355" s="2">
        <f t="shared" si="124"/>
        <v>-3628.7857395306437</v>
      </c>
      <c r="CG355" s="29">
        <f t="shared" si="124"/>
        <v>-2843.5092063994853</v>
      </c>
      <c r="CH355" s="31">
        <f t="shared" si="124"/>
        <v>-3150.2193584804741</v>
      </c>
      <c r="CI355" s="40">
        <f>IFERROR(M355/'Class Sum-WR'!M355,0)</f>
        <v>0</v>
      </c>
    </row>
    <row r="356" spans="1:87" ht="13.5" hidden="1" outlineLevel="1" thickBot="1" x14ac:dyDescent="0.25">
      <c r="A356" t="s">
        <v>46</v>
      </c>
      <c r="B356" t="s">
        <v>46</v>
      </c>
      <c r="C356" t="s">
        <v>129</v>
      </c>
      <c r="D356" t="s">
        <v>129</v>
      </c>
      <c r="E356" t="s">
        <v>125</v>
      </c>
      <c r="F356" s="41">
        <f t="shared" si="115"/>
        <v>46361</v>
      </c>
      <c r="G356" s="61" t="s">
        <v>41</v>
      </c>
      <c r="H356" s="43">
        <v>0</v>
      </c>
      <c r="I356" s="44">
        <v>0</v>
      </c>
      <c r="J356" s="44">
        <v>0</v>
      </c>
      <c r="K356" s="44">
        <v>0</v>
      </c>
      <c r="L356" s="45">
        <v>0</v>
      </c>
      <c r="M356" s="46">
        <f t="shared" si="111"/>
        <v>0</v>
      </c>
      <c r="N356" t="s">
        <v>49</v>
      </c>
      <c r="O356" t="s">
        <v>49</v>
      </c>
      <c r="P356" t="s">
        <v>129</v>
      </c>
      <c r="Q356" t="s">
        <v>129</v>
      </c>
      <c r="R356" t="s">
        <v>125</v>
      </c>
      <c r="S356" s="41">
        <f t="shared" si="116"/>
        <v>45997</v>
      </c>
      <c r="T356" s="61" t="s">
        <v>41</v>
      </c>
      <c r="U356" s="43">
        <v>0</v>
      </c>
      <c r="V356" s="44">
        <v>8828.93</v>
      </c>
      <c r="W356" s="44">
        <v>876.56</v>
      </c>
      <c r="X356" s="44">
        <v>31910.880000000001</v>
      </c>
      <c r="Y356" s="45">
        <v>13831.58</v>
      </c>
      <c r="Z356" s="47">
        <f t="shared" si="112"/>
        <v>55447.950000000004</v>
      </c>
      <c r="AA356" s="48">
        <f t="shared" si="117"/>
        <v>0</v>
      </c>
      <c r="AB356" s="49">
        <f t="shared" si="117"/>
        <v>-8828.93</v>
      </c>
      <c r="AC356" s="49">
        <f t="shared" si="117"/>
        <v>-876.56</v>
      </c>
      <c r="AD356" s="49">
        <f t="shared" si="117"/>
        <v>-31910.880000000001</v>
      </c>
      <c r="AE356" s="50">
        <f t="shared" si="117"/>
        <v>-13831.58</v>
      </c>
      <c r="AF356" s="51">
        <f t="shared" si="117"/>
        <v>-55447.950000000004</v>
      </c>
      <c r="AG356" s="52" t="e">
        <f t="shared" si="118"/>
        <v>#DIV/0!</v>
      </c>
      <c r="AH356" s="53">
        <f t="shared" si="118"/>
        <v>-1</v>
      </c>
      <c r="AI356" s="53">
        <f t="shared" si="118"/>
        <v>-1</v>
      </c>
      <c r="AJ356" s="53">
        <f t="shared" si="118"/>
        <v>-1</v>
      </c>
      <c r="AK356" s="54">
        <f t="shared" si="118"/>
        <v>-1</v>
      </c>
      <c r="AL356" s="55">
        <f t="shared" si="118"/>
        <v>-1</v>
      </c>
      <c r="AM356" s="44">
        <v>0</v>
      </c>
      <c r="AN356" s="44">
        <v>0</v>
      </c>
      <c r="AO356" s="44">
        <v>0</v>
      </c>
      <c r="AP356" s="44">
        <v>0</v>
      </c>
      <c r="AQ356" s="45">
        <v>0</v>
      </c>
      <c r="AR356" s="47">
        <f t="shared" si="113"/>
        <v>0</v>
      </c>
      <c r="AS356" s="44">
        <v>0</v>
      </c>
      <c r="AT356" s="44">
        <v>1971.28</v>
      </c>
      <c r="AU356" s="44">
        <v>405.52</v>
      </c>
      <c r="AV356" s="44">
        <v>10292.209999999999</v>
      </c>
      <c r="AW356" s="45">
        <v>4090.97</v>
      </c>
      <c r="AX356" s="47">
        <f t="shared" si="114"/>
        <v>16759.98</v>
      </c>
      <c r="AY356" s="49">
        <f t="shared" si="119"/>
        <v>0</v>
      </c>
      <c r="AZ356" s="49">
        <f t="shared" si="119"/>
        <v>-1971.28</v>
      </c>
      <c r="BA356" s="49">
        <f t="shared" si="119"/>
        <v>-405.52</v>
      </c>
      <c r="BB356" s="49">
        <f t="shared" si="119"/>
        <v>-10292.209999999999</v>
      </c>
      <c r="BC356" s="50">
        <f t="shared" si="119"/>
        <v>-4090.97</v>
      </c>
      <c r="BD356" s="51">
        <f t="shared" si="119"/>
        <v>-16759.98</v>
      </c>
      <c r="BE356" s="53" t="e">
        <f t="shared" si="120"/>
        <v>#DIV/0!</v>
      </c>
      <c r="BF356" s="53">
        <f t="shared" si="120"/>
        <v>-1</v>
      </c>
      <c r="BG356" s="53">
        <f t="shared" si="120"/>
        <v>-1</v>
      </c>
      <c r="BH356" s="53">
        <f t="shared" si="120"/>
        <v>-1</v>
      </c>
      <c r="BI356" s="54">
        <f t="shared" si="120"/>
        <v>-1</v>
      </c>
      <c r="BJ356" s="55">
        <f t="shared" si="120"/>
        <v>-1</v>
      </c>
      <c r="BK356" s="56">
        <f t="shared" si="121"/>
        <v>0</v>
      </c>
      <c r="BL356" s="56">
        <f t="shared" si="121"/>
        <v>0</v>
      </c>
      <c r="BM356" s="56">
        <f t="shared" si="121"/>
        <v>0</v>
      </c>
      <c r="BN356" s="56">
        <f t="shared" si="121"/>
        <v>0</v>
      </c>
      <c r="BO356" s="57">
        <f t="shared" si="121"/>
        <v>0</v>
      </c>
      <c r="BP356" s="58">
        <f t="shared" si="121"/>
        <v>0</v>
      </c>
      <c r="BQ356" s="56">
        <f t="shared" si="122"/>
        <v>0</v>
      </c>
      <c r="BR356" s="56">
        <f t="shared" si="122"/>
        <v>0.22327507410297737</v>
      </c>
      <c r="BS356" s="56">
        <f t="shared" si="122"/>
        <v>0.46262663137720178</v>
      </c>
      <c r="BT356" s="56">
        <f t="shared" si="122"/>
        <v>0.32252980801532266</v>
      </c>
      <c r="BU356" s="57">
        <f t="shared" si="122"/>
        <v>0.29577025907380067</v>
      </c>
      <c r="BV356" s="58">
        <f t="shared" si="122"/>
        <v>0.30226509726689621</v>
      </c>
      <c r="BW356" s="56">
        <f t="shared" si="123"/>
        <v>0</v>
      </c>
      <c r="BX356" s="56">
        <f t="shared" si="123"/>
        <v>-0.22327507410297737</v>
      </c>
      <c r="BY356" s="56">
        <f t="shared" si="123"/>
        <v>-0.46262663137720178</v>
      </c>
      <c r="BZ356" s="56">
        <f t="shared" si="123"/>
        <v>-0.32252980801532266</v>
      </c>
      <c r="CA356" s="57">
        <f t="shared" si="123"/>
        <v>-0.29577025907380067</v>
      </c>
      <c r="CB356" s="58">
        <f t="shared" si="123"/>
        <v>-0.30226509726689621</v>
      </c>
      <c r="CC356" s="44">
        <f t="shared" si="124"/>
        <v>0</v>
      </c>
      <c r="CD356" s="44">
        <f t="shared" si="124"/>
        <v>-2232.7507410297735</v>
      </c>
      <c r="CE356" s="44">
        <f t="shared" si="124"/>
        <v>-4626.2663137720174</v>
      </c>
      <c r="CF356" s="44">
        <f t="shared" si="124"/>
        <v>-3225.2980801532267</v>
      </c>
      <c r="CG356" s="45">
        <f t="shared" si="124"/>
        <v>-2957.7025907380066</v>
      </c>
      <c r="CH356" s="47">
        <f t="shared" si="124"/>
        <v>-3022.6509726689619</v>
      </c>
      <c r="CI356" s="58">
        <f>IFERROR(M356/'Class Sum-WR'!M356,0)</f>
        <v>0</v>
      </c>
    </row>
    <row r="357" spans="1:87" hidden="1" outlineLevel="1" x14ac:dyDescent="0.2">
      <c r="A357" t="s">
        <v>46</v>
      </c>
      <c r="B357" t="s">
        <v>46</v>
      </c>
      <c r="C357" t="s">
        <v>129</v>
      </c>
      <c r="D357" t="s">
        <v>129</v>
      </c>
      <c r="E357" t="s">
        <v>126</v>
      </c>
      <c r="F357" s="27">
        <f t="shared" si="115"/>
        <v>46362</v>
      </c>
      <c r="G357" s="60" t="s">
        <v>35</v>
      </c>
      <c r="H357" s="28">
        <v>0</v>
      </c>
      <c r="I357" s="2">
        <v>0</v>
      </c>
      <c r="J357" s="2">
        <v>0</v>
      </c>
      <c r="K357" s="2">
        <v>0</v>
      </c>
      <c r="L357" s="29">
        <v>0</v>
      </c>
      <c r="M357" s="30">
        <f t="shared" si="111"/>
        <v>0</v>
      </c>
      <c r="N357" t="s">
        <v>49</v>
      </c>
      <c r="O357" t="s">
        <v>49</v>
      </c>
      <c r="P357" t="s">
        <v>129</v>
      </c>
      <c r="Q357" t="s">
        <v>129</v>
      </c>
      <c r="R357" t="s">
        <v>126</v>
      </c>
      <c r="S357" s="27">
        <f t="shared" si="116"/>
        <v>45998</v>
      </c>
      <c r="T357" s="60" t="s">
        <v>35</v>
      </c>
      <c r="U357" s="28">
        <v>0</v>
      </c>
      <c r="V357" s="2">
        <v>3588.87</v>
      </c>
      <c r="W357" s="2">
        <v>484.94</v>
      </c>
      <c r="X357" s="2">
        <v>13583.05</v>
      </c>
      <c r="Y357" s="29">
        <v>6927.78</v>
      </c>
      <c r="Z357" s="31">
        <f t="shared" si="112"/>
        <v>24584.639999999999</v>
      </c>
      <c r="AA357" s="32">
        <f t="shared" si="117"/>
        <v>0</v>
      </c>
      <c r="AB357" s="5">
        <f t="shared" si="117"/>
        <v>-3588.87</v>
      </c>
      <c r="AC357" s="5">
        <f t="shared" si="117"/>
        <v>-484.94</v>
      </c>
      <c r="AD357" s="5">
        <f t="shared" si="117"/>
        <v>-13583.05</v>
      </c>
      <c r="AE357" s="33">
        <f t="shared" si="117"/>
        <v>-6927.78</v>
      </c>
      <c r="AF357" s="34">
        <f t="shared" si="117"/>
        <v>-24584.639999999999</v>
      </c>
      <c r="AG357" s="35" t="e">
        <f t="shared" si="118"/>
        <v>#DIV/0!</v>
      </c>
      <c r="AH357" s="7">
        <f t="shared" si="118"/>
        <v>-1</v>
      </c>
      <c r="AI357" s="7">
        <f t="shared" si="118"/>
        <v>-1</v>
      </c>
      <c r="AJ357" s="7">
        <f t="shared" si="118"/>
        <v>-1</v>
      </c>
      <c r="AK357" s="36">
        <f t="shared" si="118"/>
        <v>-1</v>
      </c>
      <c r="AL357" s="37">
        <f t="shared" si="118"/>
        <v>-1</v>
      </c>
      <c r="AM357" s="2">
        <v>0</v>
      </c>
      <c r="AN357" s="2">
        <v>0</v>
      </c>
      <c r="AO357" s="2">
        <v>0</v>
      </c>
      <c r="AP357" s="2">
        <v>0</v>
      </c>
      <c r="AQ357" s="29">
        <v>0</v>
      </c>
      <c r="AR357" s="31">
        <f t="shared" si="113"/>
        <v>0</v>
      </c>
      <c r="AS357" s="2">
        <v>0</v>
      </c>
      <c r="AT357" s="2">
        <v>792.18</v>
      </c>
      <c r="AU357" s="2">
        <v>206.08</v>
      </c>
      <c r="AV357" s="2">
        <v>5056.03</v>
      </c>
      <c r="AW357" s="29">
        <v>1927.53</v>
      </c>
      <c r="AX357" s="31">
        <f t="shared" si="114"/>
        <v>7981.82</v>
      </c>
      <c r="AY357" s="5">
        <f t="shared" si="119"/>
        <v>0</v>
      </c>
      <c r="AZ357" s="5">
        <f t="shared" si="119"/>
        <v>-792.18</v>
      </c>
      <c r="BA357" s="5">
        <f t="shared" si="119"/>
        <v>-206.08</v>
      </c>
      <c r="BB357" s="5">
        <f t="shared" si="119"/>
        <v>-5056.03</v>
      </c>
      <c r="BC357" s="33">
        <f t="shared" si="119"/>
        <v>-1927.53</v>
      </c>
      <c r="BD357" s="34">
        <f t="shared" si="119"/>
        <v>-7981.82</v>
      </c>
      <c r="BE357" s="7" t="e">
        <f t="shared" si="120"/>
        <v>#DIV/0!</v>
      </c>
      <c r="BF357" s="7">
        <f t="shared" si="120"/>
        <v>-1</v>
      </c>
      <c r="BG357" s="7">
        <f t="shared" si="120"/>
        <v>-1</v>
      </c>
      <c r="BH357" s="7">
        <f t="shared" si="120"/>
        <v>-1</v>
      </c>
      <c r="BI357" s="36">
        <f t="shared" si="120"/>
        <v>-1</v>
      </c>
      <c r="BJ357" s="37">
        <f t="shared" si="120"/>
        <v>-1</v>
      </c>
      <c r="BK357" s="38">
        <f t="shared" si="121"/>
        <v>0</v>
      </c>
      <c r="BL357" s="38">
        <f t="shared" si="121"/>
        <v>0</v>
      </c>
      <c r="BM357" s="38">
        <f t="shared" si="121"/>
        <v>0</v>
      </c>
      <c r="BN357" s="38">
        <f t="shared" si="121"/>
        <v>0</v>
      </c>
      <c r="BO357" s="39">
        <f t="shared" si="121"/>
        <v>0</v>
      </c>
      <c r="BP357" s="40">
        <f t="shared" si="121"/>
        <v>0</v>
      </c>
      <c r="BQ357" s="38">
        <f t="shared" si="122"/>
        <v>0</v>
      </c>
      <c r="BR357" s="38">
        <f t="shared" si="122"/>
        <v>0.22073243109948257</v>
      </c>
      <c r="BS357" s="38">
        <f t="shared" si="122"/>
        <v>0.42495978883985652</v>
      </c>
      <c r="BT357" s="38">
        <f t="shared" si="122"/>
        <v>0.37223083180876165</v>
      </c>
      <c r="BU357" s="39">
        <f t="shared" si="122"/>
        <v>0.27823198773633112</v>
      </c>
      <c r="BV357" s="40">
        <f t="shared" si="122"/>
        <v>0.32466694651619871</v>
      </c>
      <c r="BW357" s="38">
        <f t="shared" si="123"/>
        <v>0</v>
      </c>
      <c r="BX357" s="38">
        <f t="shared" si="123"/>
        <v>-0.22073243109948257</v>
      </c>
      <c r="BY357" s="38">
        <f t="shared" si="123"/>
        <v>-0.42495978883985652</v>
      </c>
      <c r="BZ357" s="38">
        <f t="shared" si="123"/>
        <v>-0.37223083180876165</v>
      </c>
      <c r="CA357" s="39">
        <f t="shared" si="123"/>
        <v>-0.27823198773633112</v>
      </c>
      <c r="CB357" s="40">
        <f t="shared" si="123"/>
        <v>-0.32466694651619871</v>
      </c>
      <c r="CC357" s="2">
        <f t="shared" si="124"/>
        <v>0</v>
      </c>
      <c r="CD357" s="2">
        <f t="shared" si="124"/>
        <v>-2207.3243109948257</v>
      </c>
      <c r="CE357" s="2">
        <f t="shared" si="124"/>
        <v>-4249.5978883985654</v>
      </c>
      <c r="CF357" s="2">
        <f t="shared" si="124"/>
        <v>-3722.3083180876165</v>
      </c>
      <c r="CG357" s="29">
        <f t="shared" si="124"/>
        <v>-2782.3198773633112</v>
      </c>
      <c r="CH357" s="31">
        <f t="shared" si="124"/>
        <v>-3246.6694651619869</v>
      </c>
      <c r="CI357" s="40">
        <f>IFERROR(M357/'Class Sum-WR'!M357,0)</f>
        <v>0</v>
      </c>
    </row>
    <row r="358" spans="1:87" hidden="1" outlineLevel="1" x14ac:dyDescent="0.2">
      <c r="A358" t="s">
        <v>46</v>
      </c>
      <c r="B358" t="s">
        <v>46</v>
      </c>
      <c r="C358" t="s">
        <v>129</v>
      </c>
      <c r="D358" t="s">
        <v>129</v>
      </c>
      <c r="E358" t="s">
        <v>126</v>
      </c>
      <c r="F358" s="27">
        <f t="shared" si="115"/>
        <v>46363</v>
      </c>
      <c r="G358" s="60" t="s">
        <v>36</v>
      </c>
      <c r="H358" s="28">
        <v>0</v>
      </c>
      <c r="I358" s="2">
        <v>0</v>
      </c>
      <c r="J358" s="2">
        <v>0</v>
      </c>
      <c r="K358" s="2">
        <v>0</v>
      </c>
      <c r="L358" s="29">
        <v>0</v>
      </c>
      <c r="M358" s="30">
        <f t="shared" si="111"/>
        <v>0</v>
      </c>
      <c r="N358" t="s">
        <v>49</v>
      </c>
      <c r="O358" t="s">
        <v>49</v>
      </c>
      <c r="P358" t="s">
        <v>129</v>
      </c>
      <c r="Q358" t="s">
        <v>129</v>
      </c>
      <c r="R358" t="s">
        <v>126</v>
      </c>
      <c r="S358" s="27">
        <f t="shared" si="116"/>
        <v>45999</v>
      </c>
      <c r="T358" s="60" t="s">
        <v>36</v>
      </c>
      <c r="U358" s="28">
        <v>0</v>
      </c>
      <c r="V358" s="2">
        <v>2422.63</v>
      </c>
      <c r="W358" s="2">
        <v>484.68</v>
      </c>
      <c r="X358" s="2">
        <v>13254.66</v>
      </c>
      <c r="Y358" s="29">
        <v>5786.26</v>
      </c>
      <c r="Z358" s="31">
        <f t="shared" si="112"/>
        <v>21948.23</v>
      </c>
      <c r="AA358" s="32">
        <f t="shared" si="117"/>
        <v>0</v>
      </c>
      <c r="AB358" s="5">
        <f t="shared" si="117"/>
        <v>-2422.63</v>
      </c>
      <c r="AC358" s="5">
        <f t="shared" si="117"/>
        <v>-484.68</v>
      </c>
      <c r="AD358" s="5">
        <f t="shared" si="117"/>
        <v>-13254.66</v>
      </c>
      <c r="AE358" s="33">
        <f t="shared" si="117"/>
        <v>-5786.26</v>
      </c>
      <c r="AF358" s="34">
        <f t="shared" si="117"/>
        <v>-21948.23</v>
      </c>
      <c r="AG358" s="35" t="e">
        <f t="shared" si="118"/>
        <v>#DIV/0!</v>
      </c>
      <c r="AH358" s="7">
        <f t="shared" si="118"/>
        <v>-1</v>
      </c>
      <c r="AI358" s="7">
        <f t="shared" si="118"/>
        <v>-1</v>
      </c>
      <c r="AJ358" s="7">
        <f t="shared" si="118"/>
        <v>-1</v>
      </c>
      <c r="AK358" s="36">
        <f t="shared" si="118"/>
        <v>-1</v>
      </c>
      <c r="AL358" s="37">
        <f t="shared" si="118"/>
        <v>-1</v>
      </c>
      <c r="AM358" s="2">
        <v>0</v>
      </c>
      <c r="AN358" s="2">
        <v>0</v>
      </c>
      <c r="AO358" s="2">
        <v>0</v>
      </c>
      <c r="AP358" s="2">
        <v>0</v>
      </c>
      <c r="AQ358" s="29">
        <v>0</v>
      </c>
      <c r="AR358" s="31">
        <f t="shared" si="113"/>
        <v>0</v>
      </c>
      <c r="AS358" s="2">
        <v>0</v>
      </c>
      <c r="AT358" s="2">
        <v>579.79</v>
      </c>
      <c r="AU358" s="2">
        <v>159.15</v>
      </c>
      <c r="AV358" s="2">
        <v>4486.04</v>
      </c>
      <c r="AW358" s="29">
        <v>1574.58</v>
      </c>
      <c r="AX358" s="31">
        <f t="shared" si="114"/>
        <v>6799.5599999999995</v>
      </c>
      <c r="AY358" s="5">
        <f t="shared" si="119"/>
        <v>0</v>
      </c>
      <c r="AZ358" s="5">
        <f t="shared" si="119"/>
        <v>-579.79</v>
      </c>
      <c r="BA358" s="5">
        <f t="shared" si="119"/>
        <v>-159.15</v>
      </c>
      <c r="BB358" s="5">
        <f t="shared" si="119"/>
        <v>-4486.04</v>
      </c>
      <c r="BC358" s="33">
        <f t="shared" si="119"/>
        <v>-1574.58</v>
      </c>
      <c r="BD358" s="34">
        <f t="shared" si="119"/>
        <v>-6799.5599999999995</v>
      </c>
      <c r="BE358" s="7" t="e">
        <f t="shared" si="120"/>
        <v>#DIV/0!</v>
      </c>
      <c r="BF358" s="7">
        <f t="shared" si="120"/>
        <v>-1</v>
      </c>
      <c r="BG358" s="7">
        <f t="shared" si="120"/>
        <v>-1</v>
      </c>
      <c r="BH358" s="7">
        <f t="shared" si="120"/>
        <v>-1</v>
      </c>
      <c r="BI358" s="36">
        <f t="shared" si="120"/>
        <v>-1</v>
      </c>
      <c r="BJ358" s="37">
        <f t="shared" si="120"/>
        <v>-1</v>
      </c>
      <c r="BK358" s="38">
        <f t="shared" si="121"/>
        <v>0</v>
      </c>
      <c r="BL358" s="38">
        <f t="shared" si="121"/>
        <v>0</v>
      </c>
      <c r="BM358" s="38">
        <f t="shared" si="121"/>
        <v>0</v>
      </c>
      <c r="BN358" s="38">
        <f t="shared" si="121"/>
        <v>0</v>
      </c>
      <c r="BO358" s="39">
        <f t="shared" si="121"/>
        <v>0</v>
      </c>
      <c r="BP358" s="40">
        <f t="shared" si="121"/>
        <v>0</v>
      </c>
      <c r="BQ358" s="38">
        <f t="shared" si="122"/>
        <v>0</v>
      </c>
      <c r="BR358" s="38">
        <f t="shared" si="122"/>
        <v>0.2393225544140046</v>
      </c>
      <c r="BS358" s="38">
        <f t="shared" si="122"/>
        <v>0.32836098044070317</v>
      </c>
      <c r="BT358" s="38">
        <f t="shared" si="122"/>
        <v>0.33845002436878802</v>
      </c>
      <c r="BU358" s="39">
        <f t="shared" si="122"/>
        <v>0.27212396262871008</v>
      </c>
      <c r="BV358" s="40">
        <f t="shared" si="122"/>
        <v>0.30979992464084799</v>
      </c>
      <c r="BW358" s="38">
        <f t="shared" si="123"/>
        <v>0</v>
      </c>
      <c r="BX358" s="38">
        <f t="shared" si="123"/>
        <v>-0.2393225544140046</v>
      </c>
      <c r="BY358" s="38">
        <f t="shared" si="123"/>
        <v>-0.32836098044070317</v>
      </c>
      <c r="BZ358" s="38">
        <f t="shared" si="123"/>
        <v>-0.33845002436878802</v>
      </c>
      <c r="CA358" s="39">
        <f t="shared" si="123"/>
        <v>-0.27212396262871008</v>
      </c>
      <c r="CB358" s="40">
        <f t="shared" si="123"/>
        <v>-0.30979992464084799</v>
      </c>
      <c r="CC358" s="2">
        <f t="shared" si="124"/>
        <v>0</v>
      </c>
      <c r="CD358" s="2">
        <f t="shared" si="124"/>
        <v>-2393.2255441400462</v>
      </c>
      <c r="CE358" s="2">
        <f t="shared" si="124"/>
        <v>-3283.6098044070318</v>
      </c>
      <c r="CF358" s="2">
        <f t="shared" si="124"/>
        <v>-3384.5002436878804</v>
      </c>
      <c r="CG358" s="29">
        <f t="shared" si="124"/>
        <v>-2721.2396262871007</v>
      </c>
      <c r="CH358" s="31">
        <f t="shared" si="124"/>
        <v>-3097.9992464084798</v>
      </c>
      <c r="CI358" s="40">
        <f>IFERROR(M358/'Class Sum-WR'!M358,0)</f>
        <v>0</v>
      </c>
    </row>
    <row r="359" spans="1:87" hidden="1" outlineLevel="1" x14ac:dyDescent="0.2">
      <c r="A359" t="s">
        <v>46</v>
      </c>
      <c r="B359" t="s">
        <v>46</v>
      </c>
      <c r="C359" t="s">
        <v>129</v>
      </c>
      <c r="D359" t="s">
        <v>129</v>
      </c>
      <c r="E359" t="s">
        <v>126</v>
      </c>
      <c r="F359" s="27">
        <f t="shared" si="115"/>
        <v>46364</v>
      </c>
      <c r="G359" s="60" t="s">
        <v>37</v>
      </c>
      <c r="H359" s="28">
        <v>0</v>
      </c>
      <c r="I359" s="2">
        <v>0</v>
      </c>
      <c r="J359" s="2">
        <v>0</v>
      </c>
      <c r="K359" s="2">
        <v>0</v>
      </c>
      <c r="L359" s="29">
        <v>0</v>
      </c>
      <c r="M359" s="30">
        <f t="shared" si="111"/>
        <v>0</v>
      </c>
      <c r="N359" t="s">
        <v>49</v>
      </c>
      <c r="O359" t="s">
        <v>49</v>
      </c>
      <c r="P359" t="s">
        <v>129</v>
      </c>
      <c r="Q359" t="s">
        <v>129</v>
      </c>
      <c r="R359" t="s">
        <v>126</v>
      </c>
      <c r="S359" s="27">
        <f t="shared" si="116"/>
        <v>46000</v>
      </c>
      <c r="T359" s="60" t="s">
        <v>37</v>
      </c>
      <c r="U359" s="28">
        <v>0</v>
      </c>
      <c r="V359" s="2">
        <v>4695.66</v>
      </c>
      <c r="W359" s="2">
        <v>543.41</v>
      </c>
      <c r="X359" s="2">
        <v>17053.22</v>
      </c>
      <c r="Y359" s="29">
        <v>7709.87</v>
      </c>
      <c r="Z359" s="31">
        <f t="shared" si="112"/>
        <v>30002.16</v>
      </c>
      <c r="AA359" s="32">
        <f t="shared" si="117"/>
        <v>0</v>
      </c>
      <c r="AB359" s="5">
        <f t="shared" si="117"/>
        <v>-4695.66</v>
      </c>
      <c r="AC359" s="5">
        <f t="shared" si="117"/>
        <v>-543.41</v>
      </c>
      <c r="AD359" s="5">
        <f t="shared" si="117"/>
        <v>-17053.22</v>
      </c>
      <c r="AE359" s="33">
        <f t="shared" si="117"/>
        <v>-7709.87</v>
      </c>
      <c r="AF359" s="34">
        <f t="shared" si="117"/>
        <v>-30002.16</v>
      </c>
      <c r="AG359" s="35" t="e">
        <f t="shared" si="118"/>
        <v>#DIV/0!</v>
      </c>
      <c r="AH359" s="7">
        <f t="shared" si="118"/>
        <v>-1</v>
      </c>
      <c r="AI359" s="7">
        <f t="shared" si="118"/>
        <v>-1</v>
      </c>
      <c r="AJ359" s="7">
        <f t="shared" si="118"/>
        <v>-1</v>
      </c>
      <c r="AK359" s="36">
        <f t="shared" si="118"/>
        <v>-1</v>
      </c>
      <c r="AL359" s="37">
        <f t="shared" si="118"/>
        <v>-1</v>
      </c>
      <c r="AM359" s="2">
        <v>0</v>
      </c>
      <c r="AN359" s="2">
        <v>0</v>
      </c>
      <c r="AO359" s="2">
        <v>0</v>
      </c>
      <c r="AP359" s="2">
        <v>0</v>
      </c>
      <c r="AQ359" s="29">
        <v>0</v>
      </c>
      <c r="AR359" s="31">
        <f t="shared" si="113"/>
        <v>0</v>
      </c>
      <c r="AS359" s="2">
        <v>0</v>
      </c>
      <c r="AT359" s="2">
        <v>952.39</v>
      </c>
      <c r="AU359" s="2">
        <v>354.16</v>
      </c>
      <c r="AV359" s="2">
        <v>5179.37</v>
      </c>
      <c r="AW359" s="29">
        <v>2269.5100000000002</v>
      </c>
      <c r="AX359" s="31">
        <f t="shared" si="114"/>
        <v>8755.43</v>
      </c>
      <c r="AY359" s="5">
        <f t="shared" si="119"/>
        <v>0</v>
      </c>
      <c r="AZ359" s="5">
        <f t="shared" si="119"/>
        <v>-952.39</v>
      </c>
      <c r="BA359" s="5">
        <f t="shared" si="119"/>
        <v>-354.16</v>
      </c>
      <c r="BB359" s="5">
        <f t="shared" si="119"/>
        <v>-5179.37</v>
      </c>
      <c r="BC359" s="33">
        <f t="shared" si="119"/>
        <v>-2269.5100000000002</v>
      </c>
      <c r="BD359" s="34">
        <f t="shared" si="119"/>
        <v>-8755.43</v>
      </c>
      <c r="BE359" s="7" t="e">
        <f t="shared" si="120"/>
        <v>#DIV/0!</v>
      </c>
      <c r="BF359" s="7">
        <f t="shared" si="120"/>
        <v>-1</v>
      </c>
      <c r="BG359" s="7">
        <f t="shared" si="120"/>
        <v>-1</v>
      </c>
      <c r="BH359" s="7">
        <f t="shared" si="120"/>
        <v>-1</v>
      </c>
      <c r="BI359" s="36">
        <f t="shared" si="120"/>
        <v>-1</v>
      </c>
      <c r="BJ359" s="37">
        <f t="shared" si="120"/>
        <v>-1</v>
      </c>
      <c r="BK359" s="38">
        <f t="shared" si="121"/>
        <v>0</v>
      </c>
      <c r="BL359" s="38">
        <f t="shared" si="121"/>
        <v>0</v>
      </c>
      <c r="BM359" s="38">
        <f t="shared" si="121"/>
        <v>0</v>
      </c>
      <c r="BN359" s="38">
        <f t="shared" si="121"/>
        <v>0</v>
      </c>
      <c r="BO359" s="39">
        <f t="shared" si="121"/>
        <v>0</v>
      </c>
      <c r="BP359" s="40">
        <f t="shared" si="121"/>
        <v>0</v>
      </c>
      <c r="BQ359" s="38">
        <f t="shared" si="122"/>
        <v>0</v>
      </c>
      <c r="BR359" s="38">
        <f t="shared" si="122"/>
        <v>0.20282345825719919</v>
      </c>
      <c r="BS359" s="38">
        <f t="shared" si="122"/>
        <v>0.65173625807401414</v>
      </c>
      <c r="BT359" s="38">
        <f t="shared" si="122"/>
        <v>0.30371800750825939</v>
      </c>
      <c r="BU359" s="39">
        <f t="shared" si="122"/>
        <v>0.29436423701048142</v>
      </c>
      <c r="BV359" s="40">
        <f t="shared" si="122"/>
        <v>0.29182665514749606</v>
      </c>
      <c r="BW359" s="38">
        <f t="shared" si="123"/>
        <v>0</v>
      </c>
      <c r="BX359" s="38">
        <f t="shared" si="123"/>
        <v>-0.20282345825719919</v>
      </c>
      <c r="BY359" s="38">
        <f t="shared" si="123"/>
        <v>-0.65173625807401414</v>
      </c>
      <c r="BZ359" s="38">
        <f t="shared" si="123"/>
        <v>-0.30371800750825939</v>
      </c>
      <c r="CA359" s="39">
        <f t="shared" si="123"/>
        <v>-0.29436423701048142</v>
      </c>
      <c r="CB359" s="40">
        <f t="shared" si="123"/>
        <v>-0.29182665514749606</v>
      </c>
      <c r="CC359" s="2">
        <f t="shared" si="124"/>
        <v>0</v>
      </c>
      <c r="CD359" s="2">
        <f t="shared" si="124"/>
        <v>-2028.234582571992</v>
      </c>
      <c r="CE359" s="2">
        <f t="shared" si="124"/>
        <v>-6517.3625807401413</v>
      </c>
      <c r="CF359" s="2">
        <f t="shared" si="124"/>
        <v>-3037.1800750825937</v>
      </c>
      <c r="CG359" s="29">
        <f t="shared" si="124"/>
        <v>-2943.6423701048143</v>
      </c>
      <c r="CH359" s="31">
        <f t="shared" si="124"/>
        <v>-2918.2665514749606</v>
      </c>
      <c r="CI359" s="40">
        <f>IFERROR(M359/'Class Sum-WR'!M359,0)</f>
        <v>0</v>
      </c>
    </row>
    <row r="360" spans="1:87" hidden="1" outlineLevel="1" x14ac:dyDescent="0.2">
      <c r="A360" t="s">
        <v>46</v>
      </c>
      <c r="B360" t="s">
        <v>46</v>
      </c>
      <c r="C360" t="s">
        <v>129</v>
      </c>
      <c r="D360" t="s">
        <v>129</v>
      </c>
      <c r="E360" t="s">
        <v>126</v>
      </c>
      <c r="F360" s="27">
        <f t="shared" si="115"/>
        <v>46365</v>
      </c>
      <c r="G360" s="60" t="s">
        <v>38</v>
      </c>
      <c r="H360" s="28">
        <v>0</v>
      </c>
      <c r="I360" s="2">
        <v>0</v>
      </c>
      <c r="J360" s="2">
        <v>0</v>
      </c>
      <c r="K360" s="2">
        <v>0</v>
      </c>
      <c r="L360" s="29">
        <v>0</v>
      </c>
      <c r="M360" s="30">
        <f t="shared" si="111"/>
        <v>0</v>
      </c>
      <c r="N360" t="s">
        <v>49</v>
      </c>
      <c r="O360" t="s">
        <v>49</v>
      </c>
      <c r="P360" t="s">
        <v>129</v>
      </c>
      <c r="Q360" t="s">
        <v>129</v>
      </c>
      <c r="R360" t="s">
        <v>126</v>
      </c>
      <c r="S360" s="27">
        <f t="shared" si="116"/>
        <v>46001</v>
      </c>
      <c r="T360" s="60" t="s">
        <v>38</v>
      </c>
      <c r="U360" s="28">
        <v>0</v>
      </c>
      <c r="V360" s="2">
        <v>4840.1000000000004</v>
      </c>
      <c r="W360" s="2">
        <v>364.29</v>
      </c>
      <c r="X360" s="2">
        <v>18831.939999999999</v>
      </c>
      <c r="Y360" s="29">
        <v>11136.28</v>
      </c>
      <c r="Z360" s="31">
        <f t="shared" si="112"/>
        <v>35172.61</v>
      </c>
      <c r="AA360" s="32">
        <f t="shared" si="117"/>
        <v>0</v>
      </c>
      <c r="AB360" s="5">
        <f t="shared" si="117"/>
        <v>-4840.1000000000004</v>
      </c>
      <c r="AC360" s="5">
        <f t="shared" si="117"/>
        <v>-364.29</v>
      </c>
      <c r="AD360" s="5">
        <f t="shared" si="117"/>
        <v>-18831.939999999999</v>
      </c>
      <c r="AE360" s="33">
        <f t="shared" si="117"/>
        <v>-11136.28</v>
      </c>
      <c r="AF360" s="34">
        <f t="shared" si="117"/>
        <v>-35172.61</v>
      </c>
      <c r="AG360" s="35" t="e">
        <f t="shared" si="118"/>
        <v>#DIV/0!</v>
      </c>
      <c r="AH360" s="7">
        <f t="shared" si="118"/>
        <v>-1</v>
      </c>
      <c r="AI360" s="7">
        <f t="shared" si="118"/>
        <v>-1</v>
      </c>
      <c r="AJ360" s="7">
        <f t="shared" si="118"/>
        <v>-1</v>
      </c>
      <c r="AK360" s="36">
        <f t="shared" si="118"/>
        <v>-1</v>
      </c>
      <c r="AL360" s="37">
        <f t="shared" si="118"/>
        <v>-1</v>
      </c>
      <c r="AM360" s="2">
        <v>0</v>
      </c>
      <c r="AN360" s="2">
        <v>0</v>
      </c>
      <c r="AO360" s="2">
        <v>0</v>
      </c>
      <c r="AP360" s="2">
        <v>0</v>
      </c>
      <c r="AQ360" s="29">
        <v>0</v>
      </c>
      <c r="AR360" s="31">
        <f t="shared" si="113"/>
        <v>0</v>
      </c>
      <c r="AS360" s="2">
        <v>0</v>
      </c>
      <c r="AT360" s="2">
        <v>1025.3699999999999</v>
      </c>
      <c r="AU360" s="2">
        <v>162.54</v>
      </c>
      <c r="AV360" s="2">
        <v>6226.66</v>
      </c>
      <c r="AW360" s="29">
        <v>2957.66</v>
      </c>
      <c r="AX360" s="31">
        <f t="shared" si="114"/>
        <v>10372.23</v>
      </c>
      <c r="AY360" s="5">
        <f t="shared" si="119"/>
        <v>0</v>
      </c>
      <c r="AZ360" s="5">
        <f t="shared" si="119"/>
        <v>-1025.3699999999999</v>
      </c>
      <c r="BA360" s="5">
        <f t="shared" si="119"/>
        <v>-162.54</v>
      </c>
      <c r="BB360" s="5">
        <f t="shared" si="119"/>
        <v>-6226.66</v>
      </c>
      <c r="BC360" s="33">
        <f t="shared" si="119"/>
        <v>-2957.66</v>
      </c>
      <c r="BD360" s="34">
        <f t="shared" si="119"/>
        <v>-10372.23</v>
      </c>
      <c r="BE360" s="7" t="e">
        <f t="shared" si="120"/>
        <v>#DIV/0!</v>
      </c>
      <c r="BF360" s="7">
        <f t="shared" si="120"/>
        <v>-1</v>
      </c>
      <c r="BG360" s="7">
        <f t="shared" si="120"/>
        <v>-1</v>
      </c>
      <c r="BH360" s="7">
        <f t="shared" si="120"/>
        <v>-1</v>
      </c>
      <c r="BI360" s="36">
        <f t="shared" si="120"/>
        <v>-1</v>
      </c>
      <c r="BJ360" s="37">
        <f t="shared" si="120"/>
        <v>-1</v>
      </c>
      <c r="BK360" s="38">
        <f t="shared" si="121"/>
        <v>0</v>
      </c>
      <c r="BL360" s="38">
        <f t="shared" si="121"/>
        <v>0</v>
      </c>
      <c r="BM360" s="38">
        <f t="shared" si="121"/>
        <v>0</v>
      </c>
      <c r="BN360" s="38">
        <f t="shared" si="121"/>
        <v>0</v>
      </c>
      <c r="BO360" s="39">
        <f t="shared" si="121"/>
        <v>0</v>
      </c>
      <c r="BP360" s="40">
        <f t="shared" si="121"/>
        <v>0</v>
      </c>
      <c r="BQ360" s="38">
        <f t="shared" si="122"/>
        <v>0</v>
      </c>
      <c r="BR360" s="38">
        <f t="shared" si="122"/>
        <v>0.21184892874114167</v>
      </c>
      <c r="BS360" s="38">
        <f t="shared" si="122"/>
        <v>0.44618298608251661</v>
      </c>
      <c r="BT360" s="38">
        <f t="shared" si="122"/>
        <v>0.33064357681683354</v>
      </c>
      <c r="BU360" s="39">
        <f t="shared" si="122"/>
        <v>0.26558779053687587</v>
      </c>
      <c r="BV360" s="40">
        <f t="shared" si="122"/>
        <v>0.29489509024209459</v>
      </c>
      <c r="BW360" s="38">
        <f t="shared" si="123"/>
        <v>0</v>
      </c>
      <c r="BX360" s="38">
        <f t="shared" si="123"/>
        <v>-0.21184892874114167</v>
      </c>
      <c r="BY360" s="38">
        <f t="shared" si="123"/>
        <v>-0.44618298608251661</v>
      </c>
      <c r="BZ360" s="38">
        <f t="shared" si="123"/>
        <v>-0.33064357681683354</v>
      </c>
      <c r="CA360" s="39">
        <f t="shared" si="123"/>
        <v>-0.26558779053687587</v>
      </c>
      <c r="CB360" s="40">
        <f t="shared" si="123"/>
        <v>-0.29489509024209459</v>
      </c>
      <c r="CC360" s="2">
        <f t="shared" si="124"/>
        <v>0</v>
      </c>
      <c r="CD360" s="2">
        <f t="shared" si="124"/>
        <v>-2118.4892874114166</v>
      </c>
      <c r="CE360" s="2">
        <f t="shared" si="124"/>
        <v>-4461.8298608251662</v>
      </c>
      <c r="CF360" s="2">
        <f t="shared" si="124"/>
        <v>-3306.4357681683355</v>
      </c>
      <c r="CG360" s="29">
        <f t="shared" si="124"/>
        <v>-2655.8779053687585</v>
      </c>
      <c r="CH360" s="31">
        <f t="shared" si="124"/>
        <v>-2948.950902420946</v>
      </c>
      <c r="CI360" s="40">
        <f>IFERROR(M360/'Class Sum-WR'!M360,0)</f>
        <v>0</v>
      </c>
    </row>
    <row r="361" spans="1:87" hidden="1" outlineLevel="1" x14ac:dyDescent="0.2">
      <c r="A361" t="s">
        <v>46</v>
      </c>
      <c r="B361" t="s">
        <v>46</v>
      </c>
      <c r="C361" t="s">
        <v>129</v>
      </c>
      <c r="D361" t="s">
        <v>129</v>
      </c>
      <c r="E361" t="s">
        <v>126</v>
      </c>
      <c r="F361" s="27">
        <f t="shared" si="115"/>
        <v>46366</v>
      </c>
      <c r="G361" s="60" t="s">
        <v>39</v>
      </c>
      <c r="H361" s="28">
        <v>0</v>
      </c>
      <c r="I361" s="2">
        <v>0</v>
      </c>
      <c r="J361" s="2">
        <v>0</v>
      </c>
      <c r="K361" s="2">
        <v>0</v>
      </c>
      <c r="L361" s="29">
        <v>0</v>
      </c>
      <c r="M361" s="30">
        <f t="shared" si="111"/>
        <v>0</v>
      </c>
      <c r="N361" t="s">
        <v>49</v>
      </c>
      <c r="O361" t="s">
        <v>49</v>
      </c>
      <c r="P361" t="s">
        <v>129</v>
      </c>
      <c r="Q361" t="s">
        <v>129</v>
      </c>
      <c r="R361" t="s">
        <v>126</v>
      </c>
      <c r="S361" s="27">
        <f t="shared" si="116"/>
        <v>46002</v>
      </c>
      <c r="T361" s="60" t="s">
        <v>39</v>
      </c>
      <c r="U361" s="28">
        <v>-1360.01</v>
      </c>
      <c r="V361" s="2">
        <v>5285.43</v>
      </c>
      <c r="W361" s="2">
        <v>507.03</v>
      </c>
      <c r="X361" s="2">
        <v>20595.740000000002</v>
      </c>
      <c r="Y361" s="29">
        <v>17333.900000000001</v>
      </c>
      <c r="Z361" s="31">
        <f t="shared" si="112"/>
        <v>42362.090000000004</v>
      </c>
      <c r="AA361" s="32">
        <f t="shared" si="117"/>
        <v>1360.01</v>
      </c>
      <c r="AB361" s="5">
        <f t="shared" si="117"/>
        <v>-5285.43</v>
      </c>
      <c r="AC361" s="5">
        <f t="shared" si="117"/>
        <v>-507.03</v>
      </c>
      <c r="AD361" s="5">
        <f t="shared" si="117"/>
        <v>-20595.740000000002</v>
      </c>
      <c r="AE361" s="33">
        <f t="shared" si="117"/>
        <v>-17333.900000000001</v>
      </c>
      <c r="AF361" s="34">
        <f t="shared" si="117"/>
        <v>-42362.090000000004</v>
      </c>
      <c r="AG361" s="35">
        <f t="shared" si="118"/>
        <v>-1</v>
      </c>
      <c r="AH361" s="7">
        <f t="shared" si="118"/>
        <v>-1</v>
      </c>
      <c r="AI361" s="7">
        <f t="shared" si="118"/>
        <v>-1</v>
      </c>
      <c r="AJ361" s="7">
        <f t="shared" si="118"/>
        <v>-1</v>
      </c>
      <c r="AK361" s="36">
        <f t="shared" si="118"/>
        <v>-1</v>
      </c>
      <c r="AL361" s="37">
        <f t="shared" si="118"/>
        <v>-1</v>
      </c>
      <c r="AM361" s="2">
        <v>0</v>
      </c>
      <c r="AN361" s="2">
        <v>0</v>
      </c>
      <c r="AO361" s="2">
        <v>0</v>
      </c>
      <c r="AP361" s="2">
        <v>0</v>
      </c>
      <c r="AQ361" s="29">
        <v>0</v>
      </c>
      <c r="AR361" s="31">
        <f t="shared" si="113"/>
        <v>0</v>
      </c>
      <c r="AS361" s="2">
        <v>-1360.01</v>
      </c>
      <c r="AT361" s="2">
        <v>1111.08</v>
      </c>
      <c r="AU361" s="2">
        <v>243.12</v>
      </c>
      <c r="AV361" s="2">
        <v>6681.3</v>
      </c>
      <c r="AW361" s="29">
        <v>3881.01</v>
      </c>
      <c r="AX361" s="31">
        <f t="shared" si="114"/>
        <v>10556.5</v>
      </c>
      <c r="AY361" s="5">
        <f t="shared" si="119"/>
        <v>1360.01</v>
      </c>
      <c r="AZ361" s="5">
        <f t="shared" si="119"/>
        <v>-1111.08</v>
      </c>
      <c r="BA361" s="5">
        <f t="shared" si="119"/>
        <v>-243.12</v>
      </c>
      <c r="BB361" s="5">
        <f t="shared" si="119"/>
        <v>-6681.3</v>
      </c>
      <c r="BC361" s="33">
        <f t="shared" si="119"/>
        <v>-3881.01</v>
      </c>
      <c r="BD361" s="34">
        <f t="shared" si="119"/>
        <v>-10556.5</v>
      </c>
      <c r="BE361" s="7">
        <f t="shared" si="120"/>
        <v>-1</v>
      </c>
      <c r="BF361" s="7">
        <f t="shared" si="120"/>
        <v>-1</v>
      </c>
      <c r="BG361" s="7">
        <f t="shared" si="120"/>
        <v>-1</v>
      </c>
      <c r="BH361" s="7">
        <f t="shared" si="120"/>
        <v>-1</v>
      </c>
      <c r="BI361" s="36">
        <f t="shared" si="120"/>
        <v>-1</v>
      </c>
      <c r="BJ361" s="37">
        <f t="shared" si="120"/>
        <v>-1</v>
      </c>
      <c r="BK361" s="38">
        <f t="shared" si="121"/>
        <v>0</v>
      </c>
      <c r="BL361" s="38">
        <f t="shared" si="121"/>
        <v>0</v>
      </c>
      <c r="BM361" s="38">
        <f t="shared" si="121"/>
        <v>0</v>
      </c>
      <c r="BN361" s="38">
        <f t="shared" si="121"/>
        <v>0</v>
      </c>
      <c r="BO361" s="39">
        <f t="shared" si="121"/>
        <v>0</v>
      </c>
      <c r="BP361" s="40">
        <f t="shared" si="121"/>
        <v>0</v>
      </c>
      <c r="BQ361" s="38">
        <f t="shared" si="122"/>
        <v>1</v>
      </c>
      <c r="BR361" s="38">
        <f t="shared" si="122"/>
        <v>0.21021563051634395</v>
      </c>
      <c r="BS361" s="38">
        <f t="shared" si="122"/>
        <v>0.47949825454115147</v>
      </c>
      <c r="BT361" s="38">
        <f t="shared" si="122"/>
        <v>0.32440203653765293</v>
      </c>
      <c r="BU361" s="39">
        <f t="shared" si="122"/>
        <v>0.22389710336392848</v>
      </c>
      <c r="BV361" s="40">
        <f t="shared" si="122"/>
        <v>0.24919686446065337</v>
      </c>
      <c r="BW361" s="38">
        <f t="shared" si="123"/>
        <v>-1</v>
      </c>
      <c r="BX361" s="38">
        <f t="shared" si="123"/>
        <v>-0.21021563051634395</v>
      </c>
      <c r="BY361" s="38">
        <f t="shared" si="123"/>
        <v>-0.47949825454115147</v>
      </c>
      <c r="BZ361" s="38">
        <f t="shared" si="123"/>
        <v>-0.32440203653765293</v>
      </c>
      <c r="CA361" s="39">
        <f t="shared" si="123"/>
        <v>-0.22389710336392848</v>
      </c>
      <c r="CB361" s="40">
        <f t="shared" si="123"/>
        <v>-0.24919686446065337</v>
      </c>
      <c r="CC361" s="2">
        <f t="shared" si="124"/>
        <v>-10000</v>
      </c>
      <c r="CD361" s="2">
        <f t="shared" si="124"/>
        <v>-2102.1563051634394</v>
      </c>
      <c r="CE361" s="2">
        <f t="shared" si="124"/>
        <v>-4794.9825454115144</v>
      </c>
      <c r="CF361" s="2">
        <f t="shared" si="124"/>
        <v>-3244.0203653765293</v>
      </c>
      <c r="CG361" s="29">
        <f t="shared" si="124"/>
        <v>-2238.971033639285</v>
      </c>
      <c r="CH361" s="31">
        <f t="shared" si="124"/>
        <v>-2491.9686446065339</v>
      </c>
      <c r="CI361" s="40">
        <f>IFERROR(M361/'Class Sum-WR'!M361,0)</f>
        <v>0</v>
      </c>
    </row>
    <row r="362" spans="1:87" hidden="1" outlineLevel="1" x14ac:dyDescent="0.2">
      <c r="A362" t="s">
        <v>46</v>
      </c>
      <c r="B362" t="s">
        <v>46</v>
      </c>
      <c r="C362" t="s">
        <v>129</v>
      </c>
      <c r="D362" t="s">
        <v>129</v>
      </c>
      <c r="E362" t="s">
        <v>126</v>
      </c>
      <c r="F362" s="27">
        <f t="shared" si="115"/>
        <v>46367</v>
      </c>
      <c r="G362" s="60" t="s">
        <v>40</v>
      </c>
      <c r="H362" s="28">
        <v>0</v>
      </c>
      <c r="I362" s="2">
        <v>0</v>
      </c>
      <c r="J362" s="2">
        <v>0</v>
      </c>
      <c r="K362" s="2">
        <v>0</v>
      </c>
      <c r="L362" s="29">
        <v>0</v>
      </c>
      <c r="M362" s="30">
        <f t="shared" si="111"/>
        <v>0</v>
      </c>
      <c r="N362" t="s">
        <v>49</v>
      </c>
      <c r="O362" t="s">
        <v>49</v>
      </c>
      <c r="P362" t="s">
        <v>129</v>
      </c>
      <c r="Q362" t="s">
        <v>129</v>
      </c>
      <c r="R362" t="s">
        <v>126</v>
      </c>
      <c r="S362" s="27">
        <f t="shared" si="116"/>
        <v>46003</v>
      </c>
      <c r="T362" s="60" t="s">
        <v>40</v>
      </c>
      <c r="U362" s="28">
        <v>-2610</v>
      </c>
      <c r="V362" s="2">
        <v>10921.89</v>
      </c>
      <c r="W362" s="2">
        <v>879.02</v>
      </c>
      <c r="X362" s="2">
        <v>35741</v>
      </c>
      <c r="Y362" s="29">
        <v>20861.22</v>
      </c>
      <c r="Z362" s="31">
        <f t="shared" si="112"/>
        <v>65793.13</v>
      </c>
      <c r="AA362" s="32">
        <f t="shared" si="117"/>
        <v>2610</v>
      </c>
      <c r="AB362" s="5">
        <f t="shared" si="117"/>
        <v>-10921.89</v>
      </c>
      <c r="AC362" s="5">
        <f t="shared" si="117"/>
        <v>-879.02</v>
      </c>
      <c r="AD362" s="5">
        <f t="shared" si="117"/>
        <v>-35741</v>
      </c>
      <c r="AE362" s="33">
        <f t="shared" si="117"/>
        <v>-20861.22</v>
      </c>
      <c r="AF362" s="34">
        <f t="shared" si="117"/>
        <v>-65793.13</v>
      </c>
      <c r="AG362" s="35">
        <f t="shared" si="118"/>
        <v>-1</v>
      </c>
      <c r="AH362" s="7">
        <f t="shared" si="118"/>
        <v>-1</v>
      </c>
      <c r="AI362" s="7">
        <f t="shared" si="118"/>
        <v>-1</v>
      </c>
      <c r="AJ362" s="7">
        <f t="shared" si="118"/>
        <v>-1</v>
      </c>
      <c r="AK362" s="36">
        <f t="shared" si="118"/>
        <v>-1</v>
      </c>
      <c r="AL362" s="37">
        <f t="shared" si="118"/>
        <v>-1</v>
      </c>
      <c r="AM362" s="2">
        <v>0</v>
      </c>
      <c r="AN362" s="2">
        <v>0</v>
      </c>
      <c r="AO362" s="2">
        <v>0</v>
      </c>
      <c r="AP362" s="2">
        <v>0</v>
      </c>
      <c r="AQ362" s="29">
        <v>0</v>
      </c>
      <c r="AR362" s="31">
        <f t="shared" si="113"/>
        <v>0</v>
      </c>
      <c r="AS362" s="2">
        <v>-2610</v>
      </c>
      <c r="AT362" s="2">
        <v>2198.6</v>
      </c>
      <c r="AU362" s="2">
        <v>415.52</v>
      </c>
      <c r="AV362" s="2">
        <v>11778.89</v>
      </c>
      <c r="AW362" s="29">
        <v>5853.71</v>
      </c>
      <c r="AX362" s="31">
        <f t="shared" si="114"/>
        <v>17636.719999999998</v>
      </c>
      <c r="AY362" s="5">
        <f t="shared" si="119"/>
        <v>2610</v>
      </c>
      <c r="AZ362" s="5">
        <f t="shared" si="119"/>
        <v>-2198.6</v>
      </c>
      <c r="BA362" s="5">
        <f t="shared" si="119"/>
        <v>-415.52</v>
      </c>
      <c r="BB362" s="5">
        <f t="shared" si="119"/>
        <v>-11778.89</v>
      </c>
      <c r="BC362" s="33">
        <f t="shared" si="119"/>
        <v>-5853.71</v>
      </c>
      <c r="BD362" s="34">
        <f t="shared" si="119"/>
        <v>-17636.719999999998</v>
      </c>
      <c r="BE362" s="7">
        <f t="shared" si="120"/>
        <v>-1</v>
      </c>
      <c r="BF362" s="7">
        <f t="shared" si="120"/>
        <v>-1</v>
      </c>
      <c r="BG362" s="7">
        <f t="shared" si="120"/>
        <v>-1</v>
      </c>
      <c r="BH362" s="7">
        <f t="shared" si="120"/>
        <v>-1</v>
      </c>
      <c r="BI362" s="36">
        <f t="shared" si="120"/>
        <v>-1</v>
      </c>
      <c r="BJ362" s="37">
        <f t="shared" si="120"/>
        <v>-1</v>
      </c>
      <c r="BK362" s="38">
        <f t="shared" si="121"/>
        <v>0</v>
      </c>
      <c r="BL362" s="38">
        <f t="shared" si="121"/>
        <v>0</v>
      </c>
      <c r="BM362" s="38">
        <f t="shared" si="121"/>
        <v>0</v>
      </c>
      <c r="BN362" s="38">
        <f t="shared" si="121"/>
        <v>0</v>
      </c>
      <c r="BO362" s="39">
        <f t="shared" si="121"/>
        <v>0</v>
      </c>
      <c r="BP362" s="40">
        <f t="shared" si="121"/>
        <v>0</v>
      </c>
      <c r="BQ362" s="38">
        <f t="shared" si="122"/>
        <v>1</v>
      </c>
      <c r="BR362" s="38">
        <f t="shared" si="122"/>
        <v>0.20130215557929992</v>
      </c>
      <c r="BS362" s="38">
        <f t="shared" si="122"/>
        <v>0.47270824327091532</v>
      </c>
      <c r="BT362" s="38">
        <f t="shared" si="122"/>
        <v>0.32956240731932512</v>
      </c>
      <c r="BU362" s="39">
        <f t="shared" si="122"/>
        <v>0.28060247674872324</v>
      </c>
      <c r="BV362" s="40">
        <f t="shared" si="122"/>
        <v>0.26806324611703375</v>
      </c>
      <c r="BW362" s="38">
        <f t="shared" si="123"/>
        <v>-1</v>
      </c>
      <c r="BX362" s="38">
        <f t="shared" si="123"/>
        <v>-0.20130215557929992</v>
      </c>
      <c r="BY362" s="38">
        <f t="shared" si="123"/>
        <v>-0.47270824327091532</v>
      </c>
      <c r="BZ362" s="38">
        <f t="shared" si="123"/>
        <v>-0.32956240731932512</v>
      </c>
      <c r="CA362" s="39">
        <f t="shared" si="123"/>
        <v>-0.28060247674872324</v>
      </c>
      <c r="CB362" s="40">
        <f t="shared" si="123"/>
        <v>-0.26806324611703375</v>
      </c>
      <c r="CC362" s="2">
        <f t="shared" si="124"/>
        <v>-10000</v>
      </c>
      <c r="CD362" s="2">
        <f t="shared" si="124"/>
        <v>-2013.0215557929992</v>
      </c>
      <c r="CE362" s="2">
        <f t="shared" si="124"/>
        <v>-4727.0824327091532</v>
      </c>
      <c r="CF362" s="2">
        <f t="shared" si="124"/>
        <v>-3295.6240731932512</v>
      </c>
      <c r="CG362" s="29">
        <f t="shared" si="124"/>
        <v>-2806.0247674872326</v>
      </c>
      <c r="CH362" s="31">
        <f t="shared" si="124"/>
        <v>-2680.6324611703376</v>
      </c>
      <c r="CI362" s="40">
        <f>IFERROR(M362/'Class Sum-WR'!M362,0)</f>
        <v>0</v>
      </c>
    </row>
    <row r="363" spans="1:87" ht="13.5" hidden="1" outlineLevel="1" thickBot="1" x14ac:dyDescent="0.25">
      <c r="A363" t="s">
        <v>46</v>
      </c>
      <c r="B363" t="s">
        <v>46</v>
      </c>
      <c r="C363" t="s">
        <v>129</v>
      </c>
      <c r="D363" t="s">
        <v>129</v>
      </c>
      <c r="E363" t="s">
        <v>126</v>
      </c>
      <c r="F363" s="41">
        <f t="shared" si="115"/>
        <v>46368</v>
      </c>
      <c r="G363" s="61" t="s">
        <v>41</v>
      </c>
      <c r="H363" s="43">
        <v>0</v>
      </c>
      <c r="I363" s="44">
        <v>0</v>
      </c>
      <c r="J363" s="44">
        <v>0</v>
      </c>
      <c r="K363" s="44">
        <v>0</v>
      </c>
      <c r="L363" s="45">
        <v>0</v>
      </c>
      <c r="M363" s="46">
        <f t="shared" si="111"/>
        <v>0</v>
      </c>
      <c r="N363" t="s">
        <v>49</v>
      </c>
      <c r="O363" t="s">
        <v>49</v>
      </c>
      <c r="P363" t="s">
        <v>129</v>
      </c>
      <c r="Q363" t="s">
        <v>129</v>
      </c>
      <c r="R363" t="s">
        <v>126</v>
      </c>
      <c r="S363" s="41">
        <f t="shared" si="116"/>
        <v>46004</v>
      </c>
      <c r="T363" s="61" t="s">
        <v>41</v>
      </c>
      <c r="U363" s="43">
        <v>-2580</v>
      </c>
      <c r="V363" s="44">
        <v>11029.91</v>
      </c>
      <c r="W363" s="44">
        <v>1766.45</v>
      </c>
      <c r="X363" s="44">
        <v>41162.68</v>
      </c>
      <c r="Y363" s="45">
        <v>22547.67</v>
      </c>
      <c r="Z363" s="47">
        <f t="shared" si="112"/>
        <v>73926.709999999992</v>
      </c>
      <c r="AA363" s="48">
        <f t="shared" si="117"/>
        <v>2580</v>
      </c>
      <c r="AB363" s="49">
        <f t="shared" si="117"/>
        <v>-11029.91</v>
      </c>
      <c r="AC363" s="49">
        <f t="shared" si="117"/>
        <v>-1766.45</v>
      </c>
      <c r="AD363" s="49">
        <f t="shared" si="117"/>
        <v>-41162.68</v>
      </c>
      <c r="AE363" s="50">
        <f t="shared" si="117"/>
        <v>-22547.67</v>
      </c>
      <c r="AF363" s="51">
        <f t="shared" si="117"/>
        <v>-73926.709999999992</v>
      </c>
      <c r="AG363" s="52">
        <f t="shared" si="118"/>
        <v>-1</v>
      </c>
      <c r="AH363" s="53">
        <f t="shared" si="118"/>
        <v>-1</v>
      </c>
      <c r="AI363" s="53">
        <f t="shared" si="118"/>
        <v>-1</v>
      </c>
      <c r="AJ363" s="53">
        <f t="shared" si="118"/>
        <v>-1</v>
      </c>
      <c r="AK363" s="54">
        <f t="shared" si="118"/>
        <v>-1</v>
      </c>
      <c r="AL363" s="55">
        <f t="shared" si="118"/>
        <v>-1</v>
      </c>
      <c r="AM363" s="44">
        <v>0</v>
      </c>
      <c r="AN363" s="44">
        <v>0</v>
      </c>
      <c r="AO363" s="44">
        <v>0</v>
      </c>
      <c r="AP363" s="44">
        <v>0</v>
      </c>
      <c r="AQ363" s="45">
        <v>0</v>
      </c>
      <c r="AR363" s="47">
        <f t="shared" si="113"/>
        <v>0</v>
      </c>
      <c r="AS363" s="44">
        <v>-2580</v>
      </c>
      <c r="AT363" s="44">
        <v>2380.08</v>
      </c>
      <c r="AU363" s="44">
        <v>983.87</v>
      </c>
      <c r="AV363" s="44">
        <v>13034.14</v>
      </c>
      <c r="AW363" s="45">
        <v>6700.64</v>
      </c>
      <c r="AX363" s="47">
        <f t="shared" si="114"/>
        <v>20518.73</v>
      </c>
      <c r="AY363" s="49">
        <f t="shared" si="119"/>
        <v>2580</v>
      </c>
      <c r="AZ363" s="49">
        <f t="shared" si="119"/>
        <v>-2380.08</v>
      </c>
      <c r="BA363" s="49">
        <f t="shared" si="119"/>
        <v>-983.87</v>
      </c>
      <c r="BB363" s="49">
        <f t="shared" si="119"/>
        <v>-13034.14</v>
      </c>
      <c r="BC363" s="50">
        <f t="shared" si="119"/>
        <v>-6700.64</v>
      </c>
      <c r="BD363" s="51">
        <f t="shared" si="119"/>
        <v>-20518.73</v>
      </c>
      <c r="BE363" s="53">
        <f t="shared" si="120"/>
        <v>-1</v>
      </c>
      <c r="BF363" s="53">
        <f t="shared" si="120"/>
        <v>-1</v>
      </c>
      <c r="BG363" s="53">
        <f t="shared" si="120"/>
        <v>-1</v>
      </c>
      <c r="BH363" s="53">
        <f t="shared" si="120"/>
        <v>-1</v>
      </c>
      <c r="BI363" s="54">
        <f t="shared" si="120"/>
        <v>-1</v>
      </c>
      <c r="BJ363" s="55">
        <f t="shared" si="120"/>
        <v>-1</v>
      </c>
      <c r="BK363" s="56">
        <f t="shared" si="121"/>
        <v>0</v>
      </c>
      <c r="BL363" s="56">
        <f t="shared" si="121"/>
        <v>0</v>
      </c>
      <c r="BM363" s="56">
        <f t="shared" si="121"/>
        <v>0</v>
      </c>
      <c r="BN363" s="56">
        <f t="shared" si="121"/>
        <v>0</v>
      </c>
      <c r="BO363" s="57">
        <f t="shared" si="121"/>
        <v>0</v>
      </c>
      <c r="BP363" s="58">
        <f t="shared" si="121"/>
        <v>0</v>
      </c>
      <c r="BQ363" s="56">
        <f t="shared" si="122"/>
        <v>1</v>
      </c>
      <c r="BR363" s="56">
        <f t="shared" si="122"/>
        <v>0.21578417230965619</v>
      </c>
      <c r="BS363" s="56">
        <f t="shared" si="122"/>
        <v>0.55697585552945172</v>
      </c>
      <c r="BT363" s="56">
        <f t="shared" si="122"/>
        <v>0.3166494504245107</v>
      </c>
      <c r="BU363" s="57">
        <f t="shared" si="122"/>
        <v>0.29717660405709329</v>
      </c>
      <c r="BV363" s="58">
        <f t="shared" si="122"/>
        <v>0.27755502713430641</v>
      </c>
      <c r="BW363" s="56">
        <f t="shared" si="123"/>
        <v>-1</v>
      </c>
      <c r="BX363" s="56">
        <f t="shared" si="123"/>
        <v>-0.21578417230965619</v>
      </c>
      <c r="BY363" s="56">
        <f t="shared" si="123"/>
        <v>-0.55697585552945172</v>
      </c>
      <c r="BZ363" s="56">
        <f t="shared" si="123"/>
        <v>-0.3166494504245107</v>
      </c>
      <c r="CA363" s="57">
        <f t="shared" si="123"/>
        <v>-0.29717660405709329</v>
      </c>
      <c r="CB363" s="58">
        <f t="shared" si="123"/>
        <v>-0.27755502713430641</v>
      </c>
      <c r="CC363" s="44">
        <f t="shared" si="124"/>
        <v>-10000</v>
      </c>
      <c r="CD363" s="44">
        <f t="shared" si="124"/>
        <v>-2157.841723096562</v>
      </c>
      <c r="CE363" s="44">
        <f t="shared" si="124"/>
        <v>-5569.7585552945175</v>
      </c>
      <c r="CF363" s="44">
        <f t="shared" si="124"/>
        <v>-3166.4945042451072</v>
      </c>
      <c r="CG363" s="45">
        <f t="shared" si="124"/>
        <v>-2971.766040570933</v>
      </c>
      <c r="CH363" s="47">
        <f t="shared" si="124"/>
        <v>-2775.5502713430642</v>
      </c>
      <c r="CI363" s="58">
        <f>IFERROR(M363/'Class Sum-WR'!M363,0)</f>
        <v>0</v>
      </c>
    </row>
    <row r="364" spans="1:87" hidden="1" outlineLevel="1" x14ac:dyDescent="0.2">
      <c r="A364" t="s">
        <v>46</v>
      </c>
      <c r="B364" t="s">
        <v>46</v>
      </c>
      <c r="C364" t="s">
        <v>129</v>
      </c>
      <c r="D364" t="s">
        <v>129</v>
      </c>
      <c r="E364" t="s">
        <v>127</v>
      </c>
      <c r="F364" s="27">
        <f t="shared" si="115"/>
        <v>46369</v>
      </c>
      <c r="G364" s="60" t="s">
        <v>35</v>
      </c>
      <c r="H364" s="28">
        <v>0</v>
      </c>
      <c r="I364" s="2">
        <v>0</v>
      </c>
      <c r="J364" s="2">
        <v>0</v>
      </c>
      <c r="K364" s="2">
        <v>0</v>
      </c>
      <c r="L364" s="29">
        <v>0</v>
      </c>
      <c r="M364" s="30">
        <f t="shared" si="111"/>
        <v>0</v>
      </c>
      <c r="N364" t="s">
        <v>49</v>
      </c>
      <c r="O364" t="s">
        <v>49</v>
      </c>
      <c r="P364" t="s">
        <v>129</v>
      </c>
      <c r="Q364" t="s">
        <v>129</v>
      </c>
      <c r="R364" t="s">
        <v>127</v>
      </c>
      <c r="S364" s="27">
        <f t="shared" si="116"/>
        <v>46005</v>
      </c>
      <c r="T364" s="60" t="s">
        <v>35</v>
      </c>
      <c r="U364" s="28">
        <v>-1305</v>
      </c>
      <c r="V364" s="2">
        <v>4842.7299999999996</v>
      </c>
      <c r="W364" s="2">
        <v>513.58000000000004</v>
      </c>
      <c r="X364" s="2">
        <v>18334.439999999999</v>
      </c>
      <c r="Y364" s="29">
        <v>13031.56</v>
      </c>
      <c r="Z364" s="31">
        <f t="shared" si="112"/>
        <v>35417.31</v>
      </c>
      <c r="AA364" s="32">
        <f t="shared" si="117"/>
        <v>1305</v>
      </c>
      <c r="AB364" s="5">
        <f t="shared" si="117"/>
        <v>-4842.7299999999996</v>
      </c>
      <c r="AC364" s="5">
        <f t="shared" si="117"/>
        <v>-513.58000000000004</v>
      </c>
      <c r="AD364" s="5">
        <f t="shared" si="117"/>
        <v>-18334.439999999999</v>
      </c>
      <c r="AE364" s="33">
        <f t="shared" si="117"/>
        <v>-13031.56</v>
      </c>
      <c r="AF364" s="34">
        <f t="shared" si="117"/>
        <v>-35417.31</v>
      </c>
      <c r="AG364" s="35">
        <f t="shared" si="118"/>
        <v>-1</v>
      </c>
      <c r="AH364" s="7">
        <f t="shared" si="118"/>
        <v>-1</v>
      </c>
      <c r="AI364" s="7">
        <f t="shared" si="118"/>
        <v>-1</v>
      </c>
      <c r="AJ364" s="7">
        <f t="shared" si="118"/>
        <v>-1</v>
      </c>
      <c r="AK364" s="36">
        <f t="shared" si="118"/>
        <v>-1</v>
      </c>
      <c r="AL364" s="37">
        <f t="shared" si="118"/>
        <v>-1</v>
      </c>
      <c r="AM364" s="2">
        <v>0</v>
      </c>
      <c r="AN364" s="2">
        <v>0</v>
      </c>
      <c r="AO364" s="2">
        <v>0</v>
      </c>
      <c r="AP364" s="2">
        <v>0</v>
      </c>
      <c r="AQ364" s="29">
        <v>0</v>
      </c>
      <c r="AR364" s="31">
        <f t="shared" si="113"/>
        <v>0</v>
      </c>
      <c r="AS364" s="2">
        <v>-1305</v>
      </c>
      <c r="AT364" s="2">
        <v>1064.81</v>
      </c>
      <c r="AU364" s="2">
        <v>222</v>
      </c>
      <c r="AV364" s="2">
        <v>6138.96</v>
      </c>
      <c r="AW364" s="29">
        <v>3855.47</v>
      </c>
      <c r="AX364" s="31">
        <f t="shared" si="114"/>
        <v>9976.24</v>
      </c>
      <c r="AY364" s="5">
        <f t="shared" si="119"/>
        <v>1305</v>
      </c>
      <c r="AZ364" s="5">
        <f t="shared" si="119"/>
        <v>-1064.81</v>
      </c>
      <c r="BA364" s="5">
        <f t="shared" si="119"/>
        <v>-222</v>
      </c>
      <c r="BB364" s="5">
        <f t="shared" si="119"/>
        <v>-6138.96</v>
      </c>
      <c r="BC364" s="33">
        <f t="shared" si="119"/>
        <v>-3855.47</v>
      </c>
      <c r="BD364" s="34">
        <f t="shared" si="119"/>
        <v>-9976.24</v>
      </c>
      <c r="BE364" s="7">
        <f t="shared" si="120"/>
        <v>-1</v>
      </c>
      <c r="BF364" s="7">
        <f t="shared" si="120"/>
        <v>-1</v>
      </c>
      <c r="BG364" s="7">
        <f t="shared" si="120"/>
        <v>-1</v>
      </c>
      <c r="BH364" s="7">
        <f t="shared" si="120"/>
        <v>-1</v>
      </c>
      <c r="BI364" s="36">
        <f t="shared" si="120"/>
        <v>-1</v>
      </c>
      <c r="BJ364" s="37">
        <f t="shared" si="120"/>
        <v>-1</v>
      </c>
      <c r="BK364" s="38">
        <f t="shared" si="121"/>
        <v>0</v>
      </c>
      <c r="BL364" s="38">
        <f t="shared" si="121"/>
        <v>0</v>
      </c>
      <c r="BM364" s="38">
        <f t="shared" si="121"/>
        <v>0</v>
      </c>
      <c r="BN364" s="38">
        <f t="shared" si="121"/>
        <v>0</v>
      </c>
      <c r="BO364" s="39">
        <f t="shared" si="121"/>
        <v>0</v>
      </c>
      <c r="BP364" s="40">
        <f t="shared" si="121"/>
        <v>0</v>
      </c>
      <c r="BQ364" s="38">
        <f t="shared" si="122"/>
        <v>1</v>
      </c>
      <c r="BR364" s="38">
        <f t="shared" si="122"/>
        <v>0.21987804399584532</v>
      </c>
      <c r="BS364" s="38">
        <f t="shared" si="122"/>
        <v>0.43225982320183803</v>
      </c>
      <c r="BT364" s="38">
        <f t="shared" si="122"/>
        <v>0.33483215195010047</v>
      </c>
      <c r="BU364" s="39">
        <f t="shared" si="122"/>
        <v>0.29585636715788438</v>
      </c>
      <c r="BV364" s="40">
        <f t="shared" si="122"/>
        <v>0.28167695400921189</v>
      </c>
      <c r="BW364" s="38">
        <f t="shared" si="123"/>
        <v>-1</v>
      </c>
      <c r="BX364" s="38">
        <f t="shared" si="123"/>
        <v>-0.21987804399584532</v>
      </c>
      <c r="BY364" s="38">
        <f t="shared" si="123"/>
        <v>-0.43225982320183803</v>
      </c>
      <c r="BZ364" s="38">
        <f t="shared" si="123"/>
        <v>-0.33483215195010047</v>
      </c>
      <c r="CA364" s="39">
        <f t="shared" si="123"/>
        <v>-0.29585636715788438</v>
      </c>
      <c r="CB364" s="40">
        <f t="shared" si="123"/>
        <v>-0.28167695400921189</v>
      </c>
      <c r="CC364" s="2">
        <f t="shared" si="124"/>
        <v>-10000</v>
      </c>
      <c r="CD364" s="2">
        <f t="shared" si="124"/>
        <v>-2198.7804399584534</v>
      </c>
      <c r="CE364" s="2">
        <f t="shared" si="124"/>
        <v>-4322.5982320183803</v>
      </c>
      <c r="CF364" s="2">
        <f t="shared" si="124"/>
        <v>-3348.3215195010048</v>
      </c>
      <c r="CG364" s="29">
        <f t="shared" si="124"/>
        <v>-2958.5636715788437</v>
      </c>
      <c r="CH364" s="31">
        <f t="shared" si="124"/>
        <v>-2816.7695400921189</v>
      </c>
      <c r="CI364" s="40">
        <f>IFERROR(M364/'Class Sum-WR'!M364,0)</f>
        <v>0</v>
      </c>
    </row>
    <row r="365" spans="1:87" hidden="1" outlineLevel="1" x14ac:dyDescent="0.2">
      <c r="A365" t="s">
        <v>46</v>
      </c>
      <c r="B365" t="s">
        <v>46</v>
      </c>
      <c r="C365" t="s">
        <v>129</v>
      </c>
      <c r="D365" t="s">
        <v>129</v>
      </c>
      <c r="E365" t="s">
        <v>127</v>
      </c>
      <c r="F365" s="27">
        <f t="shared" si="115"/>
        <v>46370</v>
      </c>
      <c r="G365" s="60" t="s">
        <v>36</v>
      </c>
      <c r="H365" s="28">
        <v>0</v>
      </c>
      <c r="I365" s="2">
        <v>0</v>
      </c>
      <c r="J365" s="2">
        <v>0</v>
      </c>
      <c r="K365" s="2">
        <v>0</v>
      </c>
      <c r="L365" s="29">
        <v>0</v>
      </c>
      <c r="M365" s="30">
        <f t="shared" si="111"/>
        <v>0</v>
      </c>
      <c r="N365" t="s">
        <v>49</v>
      </c>
      <c r="O365" t="s">
        <v>49</v>
      </c>
      <c r="P365" t="s">
        <v>129</v>
      </c>
      <c r="Q365" t="s">
        <v>129</v>
      </c>
      <c r="R365" t="s">
        <v>127</v>
      </c>
      <c r="S365" s="27">
        <f t="shared" si="116"/>
        <v>46006</v>
      </c>
      <c r="T365" s="60" t="s">
        <v>36</v>
      </c>
      <c r="U365" s="28">
        <v>-1245</v>
      </c>
      <c r="V365" s="2">
        <v>3404.5</v>
      </c>
      <c r="W365" s="2">
        <v>387.48</v>
      </c>
      <c r="X365" s="2">
        <v>18673.41</v>
      </c>
      <c r="Y365" s="29">
        <v>11166.03</v>
      </c>
      <c r="Z365" s="31">
        <f t="shared" si="112"/>
        <v>32386.42</v>
      </c>
      <c r="AA365" s="32">
        <f t="shared" si="117"/>
        <v>1245</v>
      </c>
      <c r="AB365" s="5">
        <f t="shared" si="117"/>
        <v>-3404.5</v>
      </c>
      <c r="AC365" s="5">
        <f t="shared" si="117"/>
        <v>-387.48</v>
      </c>
      <c r="AD365" s="5">
        <f t="shared" si="117"/>
        <v>-18673.41</v>
      </c>
      <c r="AE365" s="33">
        <f t="shared" si="117"/>
        <v>-11166.03</v>
      </c>
      <c r="AF365" s="34">
        <f t="shared" si="117"/>
        <v>-32386.42</v>
      </c>
      <c r="AG365" s="35">
        <f t="shared" si="118"/>
        <v>-1</v>
      </c>
      <c r="AH365" s="7">
        <f t="shared" si="118"/>
        <v>-1</v>
      </c>
      <c r="AI365" s="7">
        <f t="shared" si="118"/>
        <v>-1</v>
      </c>
      <c r="AJ365" s="7">
        <f t="shared" si="118"/>
        <v>-1</v>
      </c>
      <c r="AK365" s="36">
        <f t="shared" si="118"/>
        <v>-1</v>
      </c>
      <c r="AL365" s="37">
        <f t="shared" si="118"/>
        <v>-1</v>
      </c>
      <c r="AM365" s="2">
        <v>0</v>
      </c>
      <c r="AN365" s="2">
        <v>0</v>
      </c>
      <c r="AO365" s="2">
        <v>0</v>
      </c>
      <c r="AP365" s="2">
        <v>0</v>
      </c>
      <c r="AQ365" s="29">
        <v>0</v>
      </c>
      <c r="AR365" s="31">
        <f t="shared" si="113"/>
        <v>0</v>
      </c>
      <c r="AS365" s="2">
        <v>-1245</v>
      </c>
      <c r="AT365" s="2">
        <v>782.96</v>
      </c>
      <c r="AU365" s="2">
        <v>90.87</v>
      </c>
      <c r="AV365" s="2">
        <v>6271.76</v>
      </c>
      <c r="AW365" s="29">
        <v>3211.41</v>
      </c>
      <c r="AX365" s="31">
        <f t="shared" si="114"/>
        <v>9112</v>
      </c>
      <c r="AY365" s="5">
        <f t="shared" si="119"/>
        <v>1245</v>
      </c>
      <c r="AZ365" s="5">
        <f t="shared" si="119"/>
        <v>-782.96</v>
      </c>
      <c r="BA365" s="5">
        <f t="shared" si="119"/>
        <v>-90.87</v>
      </c>
      <c r="BB365" s="5">
        <f t="shared" si="119"/>
        <v>-6271.76</v>
      </c>
      <c r="BC365" s="33">
        <f t="shared" si="119"/>
        <v>-3211.41</v>
      </c>
      <c r="BD365" s="34">
        <f t="shared" si="119"/>
        <v>-9112</v>
      </c>
      <c r="BE365" s="7">
        <f t="shared" si="120"/>
        <v>-1</v>
      </c>
      <c r="BF365" s="7">
        <f t="shared" si="120"/>
        <v>-1</v>
      </c>
      <c r="BG365" s="7">
        <f t="shared" si="120"/>
        <v>-1</v>
      </c>
      <c r="BH365" s="7">
        <f t="shared" si="120"/>
        <v>-1</v>
      </c>
      <c r="BI365" s="36">
        <f t="shared" si="120"/>
        <v>-1</v>
      </c>
      <c r="BJ365" s="37">
        <f t="shared" si="120"/>
        <v>-1</v>
      </c>
      <c r="BK365" s="38">
        <f t="shared" si="121"/>
        <v>0</v>
      </c>
      <c r="BL365" s="38">
        <f t="shared" si="121"/>
        <v>0</v>
      </c>
      <c r="BM365" s="38">
        <f t="shared" si="121"/>
        <v>0</v>
      </c>
      <c r="BN365" s="38">
        <f t="shared" si="121"/>
        <v>0</v>
      </c>
      <c r="BO365" s="39">
        <f t="shared" si="121"/>
        <v>0</v>
      </c>
      <c r="BP365" s="40">
        <f t="shared" si="121"/>
        <v>0</v>
      </c>
      <c r="BQ365" s="38">
        <f t="shared" si="122"/>
        <v>1</v>
      </c>
      <c r="BR365" s="38">
        <f t="shared" si="122"/>
        <v>0.2299779703333823</v>
      </c>
      <c r="BS365" s="38">
        <f t="shared" si="122"/>
        <v>0.23451532982347476</v>
      </c>
      <c r="BT365" s="38">
        <f t="shared" si="122"/>
        <v>0.33586581133279891</v>
      </c>
      <c r="BU365" s="39">
        <f t="shared" si="122"/>
        <v>0.28760535302161999</v>
      </c>
      <c r="BV365" s="40">
        <f t="shared" si="122"/>
        <v>0.2813524928040827</v>
      </c>
      <c r="BW365" s="38">
        <f t="shared" si="123"/>
        <v>-1</v>
      </c>
      <c r="BX365" s="38">
        <f t="shared" si="123"/>
        <v>-0.2299779703333823</v>
      </c>
      <c r="BY365" s="38">
        <f t="shared" si="123"/>
        <v>-0.23451532982347476</v>
      </c>
      <c r="BZ365" s="38">
        <f t="shared" si="123"/>
        <v>-0.33586581133279891</v>
      </c>
      <c r="CA365" s="39">
        <f t="shared" si="123"/>
        <v>-0.28760535302161999</v>
      </c>
      <c r="CB365" s="40">
        <f t="shared" si="123"/>
        <v>-0.2813524928040827</v>
      </c>
      <c r="CC365" s="2">
        <f t="shared" si="124"/>
        <v>-10000</v>
      </c>
      <c r="CD365" s="2">
        <f t="shared" si="124"/>
        <v>-2299.7797033338229</v>
      </c>
      <c r="CE365" s="2">
        <f t="shared" si="124"/>
        <v>-2345.1532982347476</v>
      </c>
      <c r="CF365" s="2">
        <f t="shared" si="124"/>
        <v>-3358.6581133279892</v>
      </c>
      <c r="CG365" s="29">
        <f t="shared" si="124"/>
        <v>-2876.0535302161998</v>
      </c>
      <c r="CH365" s="31">
        <f t="shared" si="124"/>
        <v>-2813.524928040827</v>
      </c>
      <c r="CI365" s="40">
        <f>IFERROR(M365/'Class Sum-WR'!M365,0)</f>
        <v>0</v>
      </c>
    </row>
    <row r="366" spans="1:87" hidden="1" outlineLevel="1" x14ac:dyDescent="0.2">
      <c r="A366" t="s">
        <v>46</v>
      </c>
      <c r="B366" t="s">
        <v>46</v>
      </c>
      <c r="C366" t="s">
        <v>129</v>
      </c>
      <c r="D366" t="s">
        <v>129</v>
      </c>
      <c r="E366" t="s">
        <v>127</v>
      </c>
      <c r="F366" s="27">
        <f t="shared" si="115"/>
        <v>46371</v>
      </c>
      <c r="G366" s="60" t="s">
        <v>37</v>
      </c>
      <c r="H366" s="28">
        <v>0</v>
      </c>
      <c r="I366" s="2">
        <v>0</v>
      </c>
      <c r="J366" s="2">
        <v>0</v>
      </c>
      <c r="K366" s="2">
        <v>0</v>
      </c>
      <c r="L366" s="29">
        <v>0</v>
      </c>
      <c r="M366" s="30">
        <f t="shared" si="111"/>
        <v>0</v>
      </c>
      <c r="N366" t="s">
        <v>49</v>
      </c>
      <c r="O366" t="s">
        <v>49</v>
      </c>
      <c r="P366" t="s">
        <v>129</v>
      </c>
      <c r="Q366" t="s">
        <v>129</v>
      </c>
      <c r="R366" t="s">
        <v>127</v>
      </c>
      <c r="S366" s="27">
        <f t="shared" si="116"/>
        <v>46007</v>
      </c>
      <c r="T366" s="60" t="s">
        <v>37</v>
      </c>
      <c r="U366" s="28">
        <v>-2085</v>
      </c>
      <c r="V366" s="2">
        <v>5577.69</v>
      </c>
      <c r="W366" s="2">
        <v>368.86</v>
      </c>
      <c r="X366" s="2">
        <v>23439.57</v>
      </c>
      <c r="Y366" s="29">
        <v>21042.47</v>
      </c>
      <c r="Z366" s="31">
        <f t="shared" si="112"/>
        <v>48343.59</v>
      </c>
      <c r="AA366" s="32">
        <f t="shared" si="117"/>
        <v>2085</v>
      </c>
      <c r="AB366" s="5">
        <f t="shared" si="117"/>
        <v>-5577.69</v>
      </c>
      <c r="AC366" s="5">
        <f t="shared" si="117"/>
        <v>-368.86</v>
      </c>
      <c r="AD366" s="5">
        <f t="shared" si="117"/>
        <v>-23439.57</v>
      </c>
      <c r="AE366" s="33">
        <f t="shared" si="117"/>
        <v>-21042.47</v>
      </c>
      <c r="AF366" s="34">
        <f t="shared" si="117"/>
        <v>-48343.59</v>
      </c>
      <c r="AG366" s="35">
        <f t="shared" si="118"/>
        <v>-1</v>
      </c>
      <c r="AH366" s="7">
        <f t="shared" si="118"/>
        <v>-1</v>
      </c>
      <c r="AI366" s="7">
        <f t="shared" si="118"/>
        <v>-1</v>
      </c>
      <c r="AJ366" s="7">
        <f t="shared" si="118"/>
        <v>-1</v>
      </c>
      <c r="AK366" s="36">
        <f t="shared" si="118"/>
        <v>-1</v>
      </c>
      <c r="AL366" s="37">
        <f t="shared" si="118"/>
        <v>-1</v>
      </c>
      <c r="AM366" s="2">
        <v>0</v>
      </c>
      <c r="AN366" s="2">
        <v>0</v>
      </c>
      <c r="AO366" s="2">
        <v>0</v>
      </c>
      <c r="AP366" s="2">
        <v>0</v>
      </c>
      <c r="AQ366" s="29">
        <v>0</v>
      </c>
      <c r="AR366" s="31">
        <f t="shared" si="113"/>
        <v>0</v>
      </c>
      <c r="AS366" s="2">
        <v>-2085</v>
      </c>
      <c r="AT366" s="2">
        <v>1162.68</v>
      </c>
      <c r="AU366" s="2">
        <v>45.25</v>
      </c>
      <c r="AV366" s="2">
        <v>7339.83</v>
      </c>
      <c r="AW366" s="29">
        <v>6416.26</v>
      </c>
      <c r="AX366" s="31">
        <f t="shared" si="114"/>
        <v>12879.02</v>
      </c>
      <c r="AY366" s="5">
        <f t="shared" si="119"/>
        <v>2085</v>
      </c>
      <c r="AZ366" s="5">
        <f t="shared" si="119"/>
        <v>-1162.68</v>
      </c>
      <c r="BA366" s="5">
        <f t="shared" si="119"/>
        <v>-45.25</v>
      </c>
      <c r="BB366" s="5">
        <f t="shared" si="119"/>
        <v>-7339.83</v>
      </c>
      <c r="BC366" s="33">
        <f t="shared" si="119"/>
        <v>-6416.26</v>
      </c>
      <c r="BD366" s="34">
        <f t="shared" si="119"/>
        <v>-12879.02</v>
      </c>
      <c r="BE366" s="7">
        <f t="shared" si="120"/>
        <v>-1</v>
      </c>
      <c r="BF366" s="7">
        <f t="shared" si="120"/>
        <v>-1</v>
      </c>
      <c r="BG366" s="7">
        <f t="shared" si="120"/>
        <v>-1</v>
      </c>
      <c r="BH366" s="7">
        <f t="shared" si="120"/>
        <v>-1</v>
      </c>
      <c r="BI366" s="36">
        <f t="shared" si="120"/>
        <v>-1</v>
      </c>
      <c r="BJ366" s="37">
        <f t="shared" si="120"/>
        <v>-1</v>
      </c>
      <c r="BK366" s="38">
        <f t="shared" si="121"/>
        <v>0</v>
      </c>
      <c r="BL366" s="38">
        <f t="shared" si="121"/>
        <v>0</v>
      </c>
      <c r="BM366" s="38">
        <f t="shared" si="121"/>
        <v>0</v>
      </c>
      <c r="BN366" s="38">
        <f t="shared" si="121"/>
        <v>0</v>
      </c>
      <c r="BO366" s="39">
        <f t="shared" si="121"/>
        <v>0</v>
      </c>
      <c r="BP366" s="40">
        <f t="shared" si="121"/>
        <v>0</v>
      </c>
      <c r="BQ366" s="38">
        <f t="shared" si="122"/>
        <v>1</v>
      </c>
      <c r="BR366" s="38">
        <f t="shared" si="122"/>
        <v>0.20845188599581549</v>
      </c>
      <c r="BS366" s="38">
        <f t="shared" si="122"/>
        <v>0.12267526975004066</v>
      </c>
      <c r="BT366" s="38">
        <f t="shared" si="122"/>
        <v>0.3131384236144264</v>
      </c>
      <c r="BU366" s="39">
        <f t="shared" si="122"/>
        <v>0.30491952703271052</v>
      </c>
      <c r="BV366" s="40">
        <f t="shared" si="122"/>
        <v>0.26640594957883768</v>
      </c>
      <c r="BW366" s="38">
        <f t="shared" si="123"/>
        <v>-1</v>
      </c>
      <c r="BX366" s="38">
        <f t="shared" si="123"/>
        <v>-0.20845188599581549</v>
      </c>
      <c r="BY366" s="38">
        <f t="shared" si="123"/>
        <v>-0.12267526975004066</v>
      </c>
      <c r="BZ366" s="38">
        <f t="shared" si="123"/>
        <v>-0.3131384236144264</v>
      </c>
      <c r="CA366" s="39">
        <f t="shared" si="123"/>
        <v>-0.30491952703271052</v>
      </c>
      <c r="CB366" s="40">
        <f t="shared" si="123"/>
        <v>-0.26640594957883768</v>
      </c>
      <c r="CC366" s="2">
        <f t="shared" si="124"/>
        <v>-10000</v>
      </c>
      <c r="CD366" s="2">
        <f t="shared" si="124"/>
        <v>-2084.5188599581547</v>
      </c>
      <c r="CE366" s="2">
        <f t="shared" si="124"/>
        <v>-1226.7526975004066</v>
      </c>
      <c r="CF366" s="2">
        <f t="shared" si="124"/>
        <v>-3131.3842361442639</v>
      </c>
      <c r="CG366" s="29">
        <f t="shared" si="124"/>
        <v>-3049.1952703271054</v>
      </c>
      <c r="CH366" s="31">
        <f t="shared" si="124"/>
        <v>-2664.0594957883768</v>
      </c>
      <c r="CI366" s="40">
        <f>IFERROR(M366/'Class Sum-WR'!M366,0)</f>
        <v>0</v>
      </c>
    </row>
    <row r="367" spans="1:87" hidden="1" outlineLevel="1" x14ac:dyDescent="0.2">
      <c r="A367" t="s">
        <v>46</v>
      </c>
      <c r="B367" t="s">
        <v>46</v>
      </c>
      <c r="C367" t="s">
        <v>129</v>
      </c>
      <c r="D367" t="s">
        <v>129</v>
      </c>
      <c r="E367" t="s">
        <v>127</v>
      </c>
      <c r="F367" s="27">
        <f t="shared" si="115"/>
        <v>46372</v>
      </c>
      <c r="G367" s="60" t="s">
        <v>38</v>
      </c>
      <c r="H367" s="28">
        <v>0</v>
      </c>
      <c r="I367" s="2">
        <v>0</v>
      </c>
      <c r="J367" s="2">
        <v>0</v>
      </c>
      <c r="K367" s="2">
        <v>0</v>
      </c>
      <c r="L367" s="29">
        <v>0</v>
      </c>
      <c r="M367" s="30">
        <f t="shared" si="111"/>
        <v>0</v>
      </c>
      <c r="N367" t="s">
        <v>49</v>
      </c>
      <c r="O367" t="s">
        <v>49</v>
      </c>
      <c r="P367" t="s">
        <v>129</v>
      </c>
      <c r="Q367" t="s">
        <v>129</v>
      </c>
      <c r="R367" t="s">
        <v>127</v>
      </c>
      <c r="S367" s="27">
        <f t="shared" si="116"/>
        <v>46008</v>
      </c>
      <c r="T367" s="60" t="s">
        <v>38</v>
      </c>
      <c r="U367" s="28">
        <v>-2145</v>
      </c>
      <c r="V367" s="2">
        <v>6665.08</v>
      </c>
      <c r="W367" s="2">
        <v>799.53</v>
      </c>
      <c r="X367" s="2">
        <v>27849.82</v>
      </c>
      <c r="Y367" s="29">
        <v>16227.62</v>
      </c>
      <c r="Z367" s="31">
        <f t="shared" si="112"/>
        <v>49397.05</v>
      </c>
      <c r="AA367" s="32">
        <f t="shared" si="117"/>
        <v>2145</v>
      </c>
      <c r="AB367" s="5">
        <f t="shared" si="117"/>
        <v>-6665.08</v>
      </c>
      <c r="AC367" s="5">
        <f t="shared" si="117"/>
        <v>-799.53</v>
      </c>
      <c r="AD367" s="5">
        <f t="shared" si="117"/>
        <v>-27849.82</v>
      </c>
      <c r="AE367" s="33">
        <f t="shared" si="117"/>
        <v>-16227.62</v>
      </c>
      <c r="AF367" s="34">
        <f t="shared" si="117"/>
        <v>-49397.05</v>
      </c>
      <c r="AG367" s="35">
        <f t="shared" si="118"/>
        <v>-1</v>
      </c>
      <c r="AH367" s="7">
        <f t="shared" si="118"/>
        <v>-1</v>
      </c>
      <c r="AI367" s="7">
        <f t="shared" si="118"/>
        <v>-1</v>
      </c>
      <c r="AJ367" s="7">
        <f t="shared" si="118"/>
        <v>-1</v>
      </c>
      <c r="AK367" s="36">
        <f t="shared" si="118"/>
        <v>-1</v>
      </c>
      <c r="AL367" s="37">
        <f t="shared" si="118"/>
        <v>-1</v>
      </c>
      <c r="AM367" s="2">
        <v>0</v>
      </c>
      <c r="AN367" s="2">
        <v>0</v>
      </c>
      <c r="AO367" s="2">
        <v>0</v>
      </c>
      <c r="AP367" s="2">
        <v>0</v>
      </c>
      <c r="AQ367" s="29">
        <v>0</v>
      </c>
      <c r="AR367" s="31">
        <f t="shared" si="113"/>
        <v>0</v>
      </c>
      <c r="AS367" s="2">
        <v>-2145</v>
      </c>
      <c r="AT367" s="2">
        <v>1226.45</v>
      </c>
      <c r="AU367" s="2">
        <v>380.3</v>
      </c>
      <c r="AV367" s="2">
        <v>8943.9</v>
      </c>
      <c r="AW367" s="29">
        <v>4994.8100000000004</v>
      </c>
      <c r="AX367" s="31">
        <f t="shared" si="114"/>
        <v>13400.46</v>
      </c>
      <c r="AY367" s="5">
        <f t="shared" si="119"/>
        <v>2145</v>
      </c>
      <c r="AZ367" s="5">
        <f t="shared" si="119"/>
        <v>-1226.45</v>
      </c>
      <c r="BA367" s="5">
        <f t="shared" si="119"/>
        <v>-380.3</v>
      </c>
      <c r="BB367" s="5">
        <f t="shared" si="119"/>
        <v>-8943.9</v>
      </c>
      <c r="BC367" s="33">
        <f t="shared" si="119"/>
        <v>-4994.8100000000004</v>
      </c>
      <c r="BD367" s="34">
        <f t="shared" si="119"/>
        <v>-13400.46</v>
      </c>
      <c r="BE367" s="7">
        <f t="shared" si="120"/>
        <v>-1</v>
      </c>
      <c r="BF367" s="7">
        <f t="shared" si="120"/>
        <v>-1</v>
      </c>
      <c r="BG367" s="7">
        <f t="shared" si="120"/>
        <v>-1</v>
      </c>
      <c r="BH367" s="7">
        <f t="shared" si="120"/>
        <v>-1</v>
      </c>
      <c r="BI367" s="36">
        <f t="shared" si="120"/>
        <v>-1</v>
      </c>
      <c r="BJ367" s="37">
        <f t="shared" si="120"/>
        <v>-1</v>
      </c>
      <c r="BK367" s="38">
        <f t="shared" si="121"/>
        <v>0</v>
      </c>
      <c r="BL367" s="38">
        <f t="shared" si="121"/>
        <v>0</v>
      </c>
      <c r="BM367" s="38">
        <f t="shared" si="121"/>
        <v>0</v>
      </c>
      <c r="BN367" s="38">
        <f t="shared" si="121"/>
        <v>0</v>
      </c>
      <c r="BO367" s="39">
        <f t="shared" si="121"/>
        <v>0</v>
      </c>
      <c r="BP367" s="40">
        <f t="shared" si="121"/>
        <v>0</v>
      </c>
      <c r="BQ367" s="38">
        <f t="shared" si="122"/>
        <v>1</v>
      </c>
      <c r="BR367" s="38">
        <f t="shared" si="122"/>
        <v>0.18401129468813579</v>
      </c>
      <c r="BS367" s="38">
        <f t="shared" si="122"/>
        <v>0.47565444698760523</v>
      </c>
      <c r="BT367" s="38">
        <f t="shared" si="122"/>
        <v>0.32114749754217442</v>
      </c>
      <c r="BU367" s="39">
        <f t="shared" si="122"/>
        <v>0.30779683034234229</v>
      </c>
      <c r="BV367" s="40">
        <f t="shared" si="122"/>
        <v>0.27128057242284709</v>
      </c>
      <c r="BW367" s="38">
        <f t="shared" si="123"/>
        <v>-1</v>
      </c>
      <c r="BX367" s="38">
        <f t="shared" si="123"/>
        <v>-0.18401129468813579</v>
      </c>
      <c r="BY367" s="38">
        <f t="shared" si="123"/>
        <v>-0.47565444698760523</v>
      </c>
      <c r="BZ367" s="38">
        <f t="shared" si="123"/>
        <v>-0.32114749754217442</v>
      </c>
      <c r="CA367" s="39">
        <f t="shared" si="123"/>
        <v>-0.30779683034234229</v>
      </c>
      <c r="CB367" s="40">
        <f t="shared" si="123"/>
        <v>-0.27128057242284709</v>
      </c>
      <c r="CC367" s="2">
        <f t="shared" si="124"/>
        <v>-10000</v>
      </c>
      <c r="CD367" s="2">
        <f t="shared" si="124"/>
        <v>-1840.1129468813579</v>
      </c>
      <c r="CE367" s="2">
        <f t="shared" si="124"/>
        <v>-4756.5444698760521</v>
      </c>
      <c r="CF367" s="2">
        <f t="shared" si="124"/>
        <v>-3211.4749754217441</v>
      </c>
      <c r="CG367" s="29">
        <f t="shared" si="124"/>
        <v>-3077.9683034234231</v>
      </c>
      <c r="CH367" s="31">
        <f t="shared" si="124"/>
        <v>-2712.8057242284708</v>
      </c>
      <c r="CI367" s="40">
        <f>IFERROR(M367/'Class Sum-WR'!M367,0)</f>
        <v>0</v>
      </c>
    </row>
    <row r="368" spans="1:87" hidden="1" outlineLevel="1" x14ac:dyDescent="0.2">
      <c r="A368" t="s">
        <v>46</v>
      </c>
      <c r="B368" t="s">
        <v>46</v>
      </c>
      <c r="C368" t="s">
        <v>129</v>
      </c>
      <c r="D368" t="s">
        <v>129</v>
      </c>
      <c r="E368" t="s">
        <v>127</v>
      </c>
      <c r="F368" s="27">
        <f t="shared" si="115"/>
        <v>46373</v>
      </c>
      <c r="G368" s="60" t="s">
        <v>39</v>
      </c>
      <c r="H368" s="28">
        <v>0</v>
      </c>
      <c r="I368" s="2">
        <v>0</v>
      </c>
      <c r="J368" s="2">
        <v>0</v>
      </c>
      <c r="K368" s="2">
        <v>0</v>
      </c>
      <c r="L368" s="29">
        <v>0</v>
      </c>
      <c r="M368" s="30">
        <f t="shared" si="111"/>
        <v>0</v>
      </c>
      <c r="N368" t="s">
        <v>49</v>
      </c>
      <c r="O368" t="s">
        <v>49</v>
      </c>
      <c r="P368" t="s">
        <v>129</v>
      </c>
      <c r="Q368" t="s">
        <v>129</v>
      </c>
      <c r="R368" t="s">
        <v>127</v>
      </c>
      <c r="S368" s="27">
        <f t="shared" si="116"/>
        <v>46009</v>
      </c>
      <c r="T368" s="60" t="s">
        <v>39</v>
      </c>
      <c r="U368" s="28">
        <v>-2755.04</v>
      </c>
      <c r="V368" s="2">
        <v>7246.12</v>
      </c>
      <c r="W368" s="2">
        <v>1281.1600000000001</v>
      </c>
      <c r="X368" s="2">
        <v>37031.39</v>
      </c>
      <c r="Y368" s="29">
        <v>23138.34</v>
      </c>
      <c r="Z368" s="31">
        <f t="shared" si="112"/>
        <v>65941.97</v>
      </c>
      <c r="AA368" s="32">
        <f t="shared" si="117"/>
        <v>2755.04</v>
      </c>
      <c r="AB368" s="5">
        <f t="shared" si="117"/>
        <v>-7246.12</v>
      </c>
      <c r="AC368" s="5">
        <f t="shared" si="117"/>
        <v>-1281.1600000000001</v>
      </c>
      <c r="AD368" s="5">
        <f t="shared" si="117"/>
        <v>-37031.39</v>
      </c>
      <c r="AE368" s="33">
        <f t="shared" si="117"/>
        <v>-23138.34</v>
      </c>
      <c r="AF368" s="34">
        <f t="shared" si="117"/>
        <v>-65941.97</v>
      </c>
      <c r="AG368" s="35">
        <f t="shared" si="118"/>
        <v>-1</v>
      </c>
      <c r="AH368" s="7">
        <f t="shared" si="118"/>
        <v>-1</v>
      </c>
      <c r="AI368" s="7">
        <f t="shared" si="118"/>
        <v>-1</v>
      </c>
      <c r="AJ368" s="7">
        <f t="shared" si="118"/>
        <v>-1</v>
      </c>
      <c r="AK368" s="36">
        <f t="shared" si="118"/>
        <v>-1</v>
      </c>
      <c r="AL368" s="37">
        <f t="shared" si="118"/>
        <v>-1</v>
      </c>
      <c r="AM368" s="2">
        <v>0</v>
      </c>
      <c r="AN368" s="2">
        <v>0</v>
      </c>
      <c r="AO368" s="2">
        <v>0</v>
      </c>
      <c r="AP368" s="2">
        <v>0</v>
      </c>
      <c r="AQ368" s="29">
        <v>0</v>
      </c>
      <c r="AR368" s="31">
        <f t="shared" si="113"/>
        <v>0</v>
      </c>
      <c r="AS368" s="2">
        <v>-2755.04</v>
      </c>
      <c r="AT368" s="2">
        <v>1517.34</v>
      </c>
      <c r="AU368" s="2">
        <v>556.41999999999996</v>
      </c>
      <c r="AV368" s="2">
        <v>13130.73</v>
      </c>
      <c r="AW368" s="29">
        <v>6941.05</v>
      </c>
      <c r="AX368" s="31">
        <f t="shared" si="114"/>
        <v>19390.5</v>
      </c>
      <c r="AY368" s="5">
        <f t="shared" si="119"/>
        <v>2755.04</v>
      </c>
      <c r="AZ368" s="5">
        <f t="shared" si="119"/>
        <v>-1517.34</v>
      </c>
      <c r="BA368" s="5">
        <f t="shared" si="119"/>
        <v>-556.41999999999996</v>
      </c>
      <c r="BB368" s="5">
        <f t="shared" si="119"/>
        <v>-13130.73</v>
      </c>
      <c r="BC368" s="33">
        <f t="shared" si="119"/>
        <v>-6941.05</v>
      </c>
      <c r="BD368" s="34">
        <f t="shared" si="119"/>
        <v>-19390.5</v>
      </c>
      <c r="BE368" s="7">
        <f t="shared" si="120"/>
        <v>-1</v>
      </c>
      <c r="BF368" s="7">
        <f t="shared" si="120"/>
        <v>-1</v>
      </c>
      <c r="BG368" s="7">
        <f t="shared" si="120"/>
        <v>-1</v>
      </c>
      <c r="BH368" s="7">
        <f t="shared" si="120"/>
        <v>-1</v>
      </c>
      <c r="BI368" s="36">
        <f t="shared" si="120"/>
        <v>-1</v>
      </c>
      <c r="BJ368" s="37">
        <f t="shared" si="120"/>
        <v>-1</v>
      </c>
      <c r="BK368" s="38">
        <f t="shared" si="121"/>
        <v>0</v>
      </c>
      <c r="BL368" s="38">
        <f t="shared" si="121"/>
        <v>0</v>
      </c>
      <c r="BM368" s="38">
        <f t="shared" si="121"/>
        <v>0</v>
      </c>
      <c r="BN368" s="38">
        <f t="shared" si="121"/>
        <v>0</v>
      </c>
      <c r="BO368" s="39">
        <f t="shared" si="121"/>
        <v>0</v>
      </c>
      <c r="BP368" s="40">
        <f t="shared" si="121"/>
        <v>0</v>
      </c>
      <c r="BQ368" s="38">
        <f t="shared" si="122"/>
        <v>1</v>
      </c>
      <c r="BR368" s="38">
        <f t="shared" si="122"/>
        <v>0.20940034114809028</v>
      </c>
      <c r="BS368" s="38">
        <f t="shared" si="122"/>
        <v>0.43430953198663708</v>
      </c>
      <c r="BT368" s="38">
        <f t="shared" si="122"/>
        <v>0.35458377338792846</v>
      </c>
      <c r="BU368" s="39">
        <f t="shared" si="122"/>
        <v>0.29998046532292288</v>
      </c>
      <c r="BV368" s="40">
        <f t="shared" si="122"/>
        <v>0.29405399929665432</v>
      </c>
      <c r="BW368" s="38">
        <f t="shared" si="123"/>
        <v>-1</v>
      </c>
      <c r="BX368" s="38">
        <f t="shared" si="123"/>
        <v>-0.20940034114809028</v>
      </c>
      <c r="BY368" s="38">
        <f t="shared" si="123"/>
        <v>-0.43430953198663708</v>
      </c>
      <c r="BZ368" s="38">
        <f t="shared" si="123"/>
        <v>-0.35458377338792846</v>
      </c>
      <c r="CA368" s="39">
        <f t="shared" si="123"/>
        <v>-0.29998046532292288</v>
      </c>
      <c r="CB368" s="40">
        <f t="shared" si="123"/>
        <v>-0.29405399929665432</v>
      </c>
      <c r="CC368" s="2">
        <f t="shared" si="124"/>
        <v>-10000</v>
      </c>
      <c r="CD368" s="2">
        <f t="shared" si="124"/>
        <v>-2094.0034114809027</v>
      </c>
      <c r="CE368" s="2">
        <f t="shared" si="124"/>
        <v>-4343.095319866371</v>
      </c>
      <c r="CF368" s="2">
        <f t="shared" si="124"/>
        <v>-3545.8377338792848</v>
      </c>
      <c r="CG368" s="29">
        <f t="shared" si="124"/>
        <v>-2999.8046532292287</v>
      </c>
      <c r="CH368" s="31">
        <f t="shared" si="124"/>
        <v>-2940.5399929665432</v>
      </c>
      <c r="CI368" s="40">
        <f>IFERROR(M368/'Class Sum-WR'!M368,0)</f>
        <v>0</v>
      </c>
    </row>
    <row r="369" spans="1:87" ht="13.9" hidden="1" customHeight="1" outlineLevel="1" x14ac:dyDescent="0.2">
      <c r="A369" t="s">
        <v>46</v>
      </c>
      <c r="B369" t="s">
        <v>46</v>
      </c>
      <c r="C369" t="s">
        <v>129</v>
      </c>
      <c r="D369" t="s">
        <v>129</v>
      </c>
      <c r="E369" t="s">
        <v>127</v>
      </c>
      <c r="F369" s="27">
        <f t="shared" si="115"/>
        <v>46374</v>
      </c>
      <c r="G369" s="60" t="s">
        <v>40</v>
      </c>
      <c r="H369" s="28">
        <v>0</v>
      </c>
      <c r="I369" s="2">
        <v>0</v>
      </c>
      <c r="J369" s="2">
        <v>0</v>
      </c>
      <c r="K369" s="2">
        <v>0</v>
      </c>
      <c r="L369" s="29">
        <v>0</v>
      </c>
      <c r="M369" s="30">
        <f t="shared" si="111"/>
        <v>0</v>
      </c>
      <c r="N369" t="s">
        <v>49</v>
      </c>
      <c r="O369" t="s">
        <v>49</v>
      </c>
      <c r="P369" t="s">
        <v>129</v>
      </c>
      <c r="Q369" t="s">
        <v>129</v>
      </c>
      <c r="R369" t="s">
        <v>127</v>
      </c>
      <c r="S369" s="27">
        <f t="shared" si="116"/>
        <v>46010</v>
      </c>
      <c r="T369" s="60" t="s">
        <v>40</v>
      </c>
      <c r="U369" s="28">
        <v>-2400.02</v>
      </c>
      <c r="V369" s="2">
        <v>10411.39</v>
      </c>
      <c r="W369" s="2">
        <v>1661.06</v>
      </c>
      <c r="X369" s="2">
        <v>54867.42</v>
      </c>
      <c r="Y369" s="29">
        <v>24448.85</v>
      </c>
      <c r="Z369" s="31">
        <f t="shared" si="112"/>
        <v>88988.7</v>
      </c>
      <c r="AA369" s="32">
        <f t="shared" si="117"/>
        <v>2400.02</v>
      </c>
      <c r="AB369" s="5">
        <f t="shared" si="117"/>
        <v>-10411.39</v>
      </c>
      <c r="AC369" s="5">
        <f t="shared" si="117"/>
        <v>-1661.06</v>
      </c>
      <c r="AD369" s="5">
        <f t="shared" si="117"/>
        <v>-54867.42</v>
      </c>
      <c r="AE369" s="33">
        <f t="shared" si="117"/>
        <v>-24448.85</v>
      </c>
      <c r="AF369" s="34">
        <f t="shared" si="117"/>
        <v>-88988.7</v>
      </c>
      <c r="AG369" s="35">
        <f t="shared" si="118"/>
        <v>-1</v>
      </c>
      <c r="AH369" s="7">
        <f t="shared" si="118"/>
        <v>-1</v>
      </c>
      <c r="AI369" s="7">
        <f t="shared" si="118"/>
        <v>-1</v>
      </c>
      <c r="AJ369" s="7">
        <f t="shared" si="118"/>
        <v>-1</v>
      </c>
      <c r="AK369" s="36">
        <f t="shared" si="118"/>
        <v>-1</v>
      </c>
      <c r="AL369" s="37">
        <f t="shared" si="118"/>
        <v>-1</v>
      </c>
      <c r="AM369" s="2">
        <v>0</v>
      </c>
      <c r="AN369" s="2">
        <v>0</v>
      </c>
      <c r="AO369" s="2">
        <v>0</v>
      </c>
      <c r="AP369" s="2">
        <v>0</v>
      </c>
      <c r="AQ369" s="29">
        <v>0</v>
      </c>
      <c r="AR369" s="31">
        <f t="shared" si="113"/>
        <v>0</v>
      </c>
      <c r="AS369" s="2">
        <v>-2400.02</v>
      </c>
      <c r="AT369" s="2">
        <v>2213.9</v>
      </c>
      <c r="AU369" s="2">
        <v>858.85</v>
      </c>
      <c r="AV369" s="2">
        <v>20028.830000000002</v>
      </c>
      <c r="AW369" s="29">
        <v>7289.38</v>
      </c>
      <c r="AX369" s="31">
        <f t="shared" si="114"/>
        <v>27990.940000000002</v>
      </c>
      <c r="AY369" s="5">
        <f t="shared" si="119"/>
        <v>2400.02</v>
      </c>
      <c r="AZ369" s="5">
        <f t="shared" si="119"/>
        <v>-2213.9</v>
      </c>
      <c r="BA369" s="5">
        <f t="shared" si="119"/>
        <v>-858.85</v>
      </c>
      <c r="BB369" s="5">
        <f t="shared" si="119"/>
        <v>-20028.830000000002</v>
      </c>
      <c r="BC369" s="33">
        <f t="shared" si="119"/>
        <v>-7289.38</v>
      </c>
      <c r="BD369" s="34">
        <f t="shared" si="119"/>
        <v>-27990.940000000002</v>
      </c>
      <c r="BE369" s="7">
        <f t="shared" si="120"/>
        <v>-1</v>
      </c>
      <c r="BF369" s="7">
        <f t="shared" si="120"/>
        <v>-1</v>
      </c>
      <c r="BG369" s="7">
        <f t="shared" si="120"/>
        <v>-1</v>
      </c>
      <c r="BH369" s="7">
        <f t="shared" si="120"/>
        <v>-1</v>
      </c>
      <c r="BI369" s="36">
        <f t="shared" si="120"/>
        <v>-1</v>
      </c>
      <c r="BJ369" s="37">
        <f t="shared" si="120"/>
        <v>-1</v>
      </c>
      <c r="BK369" s="38">
        <f t="shared" si="121"/>
        <v>0</v>
      </c>
      <c r="BL369" s="38">
        <f t="shared" si="121"/>
        <v>0</v>
      </c>
      <c r="BM369" s="38">
        <f t="shared" si="121"/>
        <v>0</v>
      </c>
      <c r="BN369" s="38">
        <f t="shared" si="121"/>
        <v>0</v>
      </c>
      <c r="BO369" s="39">
        <f t="shared" si="121"/>
        <v>0</v>
      </c>
      <c r="BP369" s="40">
        <f t="shared" si="121"/>
        <v>0</v>
      </c>
      <c r="BQ369" s="38">
        <f t="shared" si="122"/>
        <v>1</v>
      </c>
      <c r="BR369" s="38">
        <f t="shared" si="122"/>
        <v>0.21264211599027605</v>
      </c>
      <c r="BS369" s="38">
        <f t="shared" si="122"/>
        <v>0.51704935402694663</v>
      </c>
      <c r="BT369" s="38">
        <f t="shared" si="122"/>
        <v>0.36504049215363149</v>
      </c>
      <c r="BU369" s="39">
        <f t="shared" si="122"/>
        <v>0.29814817465852178</v>
      </c>
      <c r="BV369" s="40">
        <f t="shared" si="122"/>
        <v>0.31454488041740136</v>
      </c>
      <c r="BW369" s="38">
        <f t="shared" si="123"/>
        <v>-1</v>
      </c>
      <c r="BX369" s="38">
        <f t="shared" si="123"/>
        <v>-0.21264211599027605</v>
      </c>
      <c r="BY369" s="38">
        <f t="shared" si="123"/>
        <v>-0.51704935402694663</v>
      </c>
      <c r="BZ369" s="38">
        <f t="shared" si="123"/>
        <v>-0.36504049215363149</v>
      </c>
      <c r="CA369" s="39">
        <f t="shared" si="123"/>
        <v>-0.29814817465852178</v>
      </c>
      <c r="CB369" s="40">
        <f t="shared" si="123"/>
        <v>-0.31454488041740136</v>
      </c>
      <c r="CC369" s="2">
        <f t="shared" si="124"/>
        <v>-10000</v>
      </c>
      <c r="CD369" s="2">
        <f t="shared" si="124"/>
        <v>-2126.4211599027603</v>
      </c>
      <c r="CE369" s="2">
        <f t="shared" si="124"/>
        <v>-5170.4935402694664</v>
      </c>
      <c r="CF369" s="2">
        <f t="shared" si="124"/>
        <v>-3650.4049215363148</v>
      </c>
      <c r="CG369" s="29">
        <f t="shared" si="124"/>
        <v>-2981.4817465852179</v>
      </c>
      <c r="CH369" s="31">
        <f t="shared" si="124"/>
        <v>-3145.4488041740137</v>
      </c>
      <c r="CI369" s="40">
        <f>IFERROR(M369/'Class Sum-WR'!M369,0)</f>
        <v>0</v>
      </c>
    </row>
    <row r="370" spans="1:87" ht="13.5" hidden="1" outlineLevel="1" thickBot="1" x14ac:dyDescent="0.25">
      <c r="A370" t="s">
        <v>46</v>
      </c>
      <c r="B370" t="s">
        <v>46</v>
      </c>
      <c r="C370" t="s">
        <v>129</v>
      </c>
      <c r="D370" t="s">
        <v>129</v>
      </c>
      <c r="E370" t="s">
        <v>127</v>
      </c>
      <c r="F370" s="41">
        <f t="shared" si="115"/>
        <v>46375</v>
      </c>
      <c r="G370" s="61" t="s">
        <v>41</v>
      </c>
      <c r="H370" s="43">
        <v>0</v>
      </c>
      <c r="I370" s="44">
        <v>0</v>
      </c>
      <c r="J370" s="44">
        <v>0</v>
      </c>
      <c r="K370" s="44">
        <v>0</v>
      </c>
      <c r="L370" s="45">
        <v>0</v>
      </c>
      <c r="M370" s="46">
        <f t="shared" si="111"/>
        <v>0</v>
      </c>
      <c r="N370" t="s">
        <v>49</v>
      </c>
      <c r="O370" t="s">
        <v>49</v>
      </c>
      <c r="P370" t="s">
        <v>129</v>
      </c>
      <c r="Q370" t="s">
        <v>129</v>
      </c>
      <c r="R370" t="s">
        <v>127</v>
      </c>
      <c r="S370" s="41">
        <f t="shared" si="116"/>
        <v>46011</v>
      </c>
      <c r="T370" s="61" t="s">
        <v>41</v>
      </c>
      <c r="U370" s="43">
        <v>-3320.02</v>
      </c>
      <c r="V370" s="44">
        <v>14015.39</v>
      </c>
      <c r="W370" s="44">
        <v>2245.81</v>
      </c>
      <c r="X370" s="44">
        <v>65518.879999999997</v>
      </c>
      <c r="Y370" s="45">
        <v>30468.91</v>
      </c>
      <c r="Z370" s="47">
        <f t="shared" si="112"/>
        <v>108928.97</v>
      </c>
      <c r="AA370" s="48">
        <f t="shared" si="117"/>
        <v>3320.02</v>
      </c>
      <c r="AB370" s="49">
        <f t="shared" si="117"/>
        <v>-14015.39</v>
      </c>
      <c r="AC370" s="49">
        <f t="shared" si="117"/>
        <v>-2245.81</v>
      </c>
      <c r="AD370" s="49">
        <f t="shared" si="117"/>
        <v>-65518.879999999997</v>
      </c>
      <c r="AE370" s="50">
        <f t="shared" si="117"/>
        <v>-30468.91</v>
      </c>
      <c r="AF370" s="51">
        <f t="shared" si="117"/>
        <v>-108928.97</v>
      </c>
      <c r="AG370" s="52">
        <f t="shared" si="118"/>
        <v>-1</v>
      </c>
      <c r="AH370" s="53">
        <f t="shared" si="118"/>
        <v>-1</v>
      </c>
      <c r="AI370" s="53">
        <f t="shared" si="118"/>
        <v>-1</v>
      </c>
      <c r="AJ370" s="53">
        <f t="shared" si="118"/>
        <v>-1</v>
      </c>
      <c r="AK370" s="54">
        <f t="shared" si="118"/>
        <v>-1</v>
      </c>
      <c r="AL370" s="55">
        <f t="shared" si="118"/>
        <v>-1</v>
      </c>
      <c r="AM370" s="44">
        <v>0</v>
      </c>
      <c r="AN370" s="44">
        <v>0</v>
      </c>
      <c r="AO370" s="44">
        <v>0</v>
      </c>
      <c r="AP370" s="44">
        <v>0</v>
      </c>
      <c r="AQ370" s="45">
        <v>0</v>
      </c>
      <c r="AR370" s="47">
        <f t="shared" si="113"/>
        <v>0</v>
      </c>
      <c r="AS370" s="44">
        <v>-3320.02</v>
      </c>
      <c r="AT370" s="44">
        <v>3047.18</v>
      </c>
      <c r="AU370" s="44">
        <v>986.31</v>
      </c>
      <c r="AV370" s="44">
        <v>25640.240000000002</v>
      </c>
      <c r="AW370" s="45">
        <v>8993.2199999999993</v>
      </c>
      <c r="AX370" s="47">
        <f t="shared" si="114"/>
        <v>35346.93</v>
      </c>
      <c r="AY370" s="49">
        <f t="shared" si="119"/>
        <v>3320.02</v>
      </c>
      <c r="AZ370" s="49">
        <f t="shared" si="119"/>
        <v>-3047.18</v>
      </c>
      <c r="BA370" s="49">
        <f t="shared" si="119"/>
        <v>-986.31</v>
      </c>
      <c r="BB370" s="49">
        <f t="shared" si="119"/>
        <v>-25640.240000000002</v>
      </c>
      <c r="BC370" s="50">
        <f t="shared" si="119"/>
        <v>-8993.2199999999993</v>
      </c>
      <c r="BD370" s="51">
        <f t="shared" si="119"/>
        <v>-35346.93</v>
      </c>
      <c r="BE370" s="53">
        <f t="shared" si="120"/>
        <v>-1</v>
      </c>
      <c r="BF370" s="53">
        <f t="shared" si="120"/>
        <v>-1</v>
      </c>
      <c r="BG370" s="53">
        <f t="shared" si="120"/>
        <v>-1</v>
      </c>
      <c r="BH370" s="53">
        <f t="shared" si="120"/>
        <v>-1</v>
      </c>
      <c r="BI370" s="54">
        <f t="shared" si="120"/>
        <v>-1</v>
      </c>
      <c r="BJ370" s="55">
        <f t="shared" si="120"/>
        <v>-1</v>
      </c>
      <c r="BK370" s="56">
        <f t="shared" si="121"/>
        <v>0</v>
      </c>
      <c r="BL370" s="56">
        <f t="shared" si="121"/>
        <v>0</v>
      </c>
      <c r="BM370" s="56">
        <f t="shared" si="121"/>
        <v>0</v>
      </c>
      <c r="BN370" s="56">
        <f t="shared" si="121"/>
        <v>0</v>
      </c>
      <c r="BO370" s="57">
        <f t="shared" si="121"/>
        <v>0</v>
      </c>
      <c r="BP370" s="58">
        <f t="shared" si="121"/>
        <v>0</v>
      </c>
      <c r="BQ370" s="56">
        <f t="shared" si="122"/>
        <v>1</v>
      </c>
      <c r="BR370" s="56">
        <f t="shared" si="122"/>
        <v>0.217416711201044</v>
      </c>
      <c r="BS370" s="56">
        <f t="shared" si="122"/>
        <v>0.43917784674571758</v>
      </c>
      <c r="BT370" s="56">
        <f t="shared" si="122"/>
        <v>0.3913412439284677</v>
      </c>
      <c r="BU370" s="57">
        <f t="shared" si="122"/>
        <v>0.29516054233643407</v>
      </c>
      <c r="BV370" s="58">
        <f t="shared" si="122"/>
        <v>0.32449521922405034</v>
      </c>
      <c r="BW370" s="56">
        <f t="shared" si="123"/>
        <v>-1</v>
      </c>
      <c r="BX370" s="56">
        <f t="shared" si="123"/>
        <v>-0.217416711201044</v>
      </c>
      <c r="BY370" s="56">
        <f t="shared" si="123"/>
        <v>-0.43917784674571758</v>
      </c>
      <c r="BZ370" s="56">
        <f t="shared" si="123"/>
        <v>-0.3913412439284677</v>
      </c>
      <c r="CA370" s="57">
        <f t="shared" si="123"/>
        <v>-0.29516054233643407</v>
      </c>
      <c r="CB370" s="58">
        <f t="shared" si="123"/>
        <v>-0.32449521922405034</v>
      </c>
      <c r="CC370" s="44">
        <f t="shared" si="124"/>
        <v>-10000</v>
      </c>
      <c r="CD370" s="44">
        <f t="shared" si="124"/>
        <v>-2174.1671120104402</v>
      </c>
      <c r="CE370" s="44">
        <f t="shared" si="124"/>
        <v>-4391.7784674571758</v>
      </c>
      <c r="CF370" s="44">
        <f t="shared" si="124"/>
        <v>-3913.412439284677</v>
      </c>
      <c r="CG370" s="45">
        <f t="shared" si="124"/>
        <v>-2951.6054233643408</v>
      </c>
      <c r="CH370" s="47">
        <f t="shared" si="124"/>
        <v>-3244.9521922405033</v>
      </c>
      <c r="CI370" s="58">
        <f>IFERROR(M370/'Class Sum-WR'!M370,0)</f>
        <v>0</v>
      </c>
    </row>
    <row r="371" spans="1:87" hidden="1" outlineLevel="7" x14ac:dyDescent="0.2">
      <c r="A371" t="s">
        <v>46</v>
      </c>
      <c r="B371" t="s">
        <v>46</v>
      </c>
      <c r="C371" t="s">
        <v>129</v>
      </c>
      <c r="D371" t="s">
        <v>129</v>
      </c>
      <c r="E371" t="s">
        <v>128</v>
      </c>
      <c r="F371" s="27">
        <f t="shared" si="115"/>
        <v>46376</v>
      </c>
      <c r="G371" s="60" t="s">
        <v>35</v>
      </c>
      <c r="H371" s="28">
        <v>0</v>
      </c>
      <c r="I371" s="2">
        <v>0</v>
      </c>
      <c r="J371" s="2">
        <v>0</v>
      </c>
      <c r="K371" s="2">
        <v>0</v>
      </c>
      <c r="L371" s="29">
        <v>0</v>
      </c>
      <c r="M371" s="30">
        <f t="shared" si="111"/>
        <v>0</v>
      </c>
      <c r="N371" t="s">
        <v>49</v>
      </c>
      <c r="O371" t="s">
        <v>49</v>
      </c>
      <c r="P371" t="s">
        <v>129</v>
      </c>
      <c r="Q371" t="s">
        <v>129</v>
      </c>
      <c r="R371" t="s">
        <v>128</v>
      </c>
      <c r="S371" s="27">
        <f t="shared" si="116"/>
        <v>46012</v>
      </c>
      <c r="T371" s="60" t="s">
        <v>35</v>
      </c>
      <c r="U371" s="28">
        <v>-2025</v>
      </c>
      <c r="V371" s="2">
        <v>7116.41</v>
      </c>
      <c r="W371" s="2">
        <v>1422.22</v>
      </c>
      <c r="X371" s="2">
        <v>33323.19</v>
      </c>
      <c r="Y371" s="29">
        <v>20790.400000000001</v>
      </c>
      <c r="Z371" s="31">
        <f t="shared" si="112"/>
        <v>60627.22</v>
      </c>
      <c r="AA371" s="32">
        <f t="shared" si="117"/>
        <v>2025</v>
      </c>
      <c r="AB371" s="5">
        <f t="shared" si="117"/>
        <v>-7116.41</v>
      </c>
      <c r="AC371" s="5">
        <f t="shared" si="117"/>
        <v>-1422.22</v>
      </c>
      <c r="AD371" s="5">
        <f t="shared" si="117"/>
        <v>-33323.19</v>
      </c>
      <c r="AE371" s="33">
        <f t="shared" si="117"/>
        <v>-20790.400000000001</v>
      </c>
      <c r="AF371" s="34">
        <f t="shared" si="117"/>
        <v>-60627.22</v>
      </c>
      <c r="AG371" s="35">
        <f t="shared" si="118"/>
        <v>-1</v>
      </c>
      <c r="AH371" s="7">
        <f t="shared" si="118"/>
        <v>-1</v>
      </c>
      <c r="AI371" s="7">
        <f t="shared" si="118"/>
        <v>-1</v>
      </c>
      <c r="AJ371" s="7">
        <f t="shared" si="118"/>
        <v>-1</v>
      </c>
      <c r="AK371" s="36">
        <f t="shared" si="118"/>
        <v>-1</v>
      </c>
      <c r="AL371" s="37">
        <f t="shared" si="118"/>
        <v>-1</v>
      </c>
      <c r="AM371" s="2">
        <v>0</v>
      </c>
      <c r="AN371" s="2">
        <v>0</v>
      </c>
      <c r="AO371" s="2">
        <v>0</v>
      </c>
      <c r="AP371" s="2">
        <v>0</v>
      </c>
      <c r="AQ371" s="29">
        <v>0</v>
      </c>
      <c r="AR371" s="31">
        <f t="shared" si="113"/>
        <v>0</v>
      </c>
      <c r="AS371" s="2">
        <v>-2025</v>
      </c>
      <c r="AT371" s="2">
        <v>1480.65</v>
      </c>
      <c r="AU371" s="2">
        <v>607.84</v>
      </c>
      <c r="AV371" s="2">
        <v>12321.11</v>
      </c>
      <c r="AW371" s="29">
        <v>5924.6</v>
      </c>
      <c r="AX371" s="31">
        <f t="shared" si="114"/>
        <v>18309.2</v>
      </c>
      <c r="AY371" s="5">
        <f t="shared" si="119"/>
        <v>2025</v>
      </c>
      <c r="AZ371" s="5">
        <f t="shared" si="119"/>
        <v>-1480.65</v>
      </c>
      <c r="BA371" s="5">
        <f t="shared" si="119"/>
        <v>-607.84</v>
      </c>
      <c r="BB371" s="5">
        <f t="shared" si="119"/>
        <v>-12321.11</v>
      </c>
      <c r="BC371" s="33">
        <f t="shared" si="119"/>
        <v>-5924.6</v>
      </c>
      <c r="BD371" s="34">
        <f t="shared" si="119"/>
        <v>-18309.2</v>
      </c>
      <c r="BE371" s="7">
        <f t="shared" si="120"/>
        <v>-1</v>
      </c>
      <c r="BF371" s="7">
        <f t="shared" si="120"/>
        <v>-1</v>
      </c>
      <c r="BG371" s="7">
        <f t="shared" si="120"/>
        <v>-1</v>
      </c>
      <c r="BH371" s="7">
        <f t="shared" si="120"/>
        <v>-1</v>
      </c>
      <c r="BI371" s="36">
        <f t="shared" si="120"/>
        <v>-1</v>
      </c>
      <c r="BJ371" s="37">
        <f t="shared" si="120"/>
        <v>-1</v>
      </c>
      <c r="BK371" s="38">
        <f t="shared" si="121"/>
        <v>0</v>
      </c>
      <c r="BL371" s="38">
        <f t="shared" si="121"/>
        <v>0</v>
      </c>
      <c r="BM371" s="38">
        <f t="shared" si="121"/>
        <v>0</v>
      </c>
      <c r="BN371" s="38">
        <f t="shared" si="121"/>
        <v>0</v>
      </c>
      <c r="BO371" s="39">
        <f t="shared" si="121"/>
        <v>0</v>
      </c>
      <c r="BP371" s="40">
        <f t="shared" si="121"/>
        <v>0</v>
      </c>
      <c r="BQ371" s="38">
        <f t="shared" si="122"/>
        <v>1</v>
      </c>
      <c r="BR371" s="38">
        <f t="shared" si="122"/>
        <v>0.20806136802123545</v>
      </c>
      <c r="BS371" s="38">
        <f t="shared" si="122"/>
        <v>0.42738816779401217</v>
      </c>
      <c r="BT371" s="38">
        <f t="shared" si="122"/>
        <v>0.36974581365109405</v>
      </c>
      <c r="BU371" s="39">
        <f t="shared" si="122"/>
        <v>0.28496806218254578</v>
      </c>
      <c r="BV371" s="40">
        <f t="shared" si="122"/>
        <v>0.30199636400943342</v>
      </c>
      <c r="BW371" s="38">
        <f t="shared" si="123"/>
        <v>-1</v>
      </c>
      <c r="BX371" s="38">
        <f t="shared" si="123"/>
        <v>-0.20806136802123545</v>
      </c>
      <c r="BY371" s="38">
        <f t="shared" si="123"/>
        <v>-0.42738816779401217</v>
      </c>
      <c r="BZ371" s="38">
        <f t="shared" si="123"/>
        <v>-0.36974581365109405</v>
      </c>
      <c r="CA371" s="39">
        <f t="shared" si="123"/>
        <v>-0.28496806218254578</v>
      </c>
      <c r="CB371" s="40">
        <f t="shared" si="123"/>
        <v>-0.30199636400943342</v>
      </c>
      <c r="CC371" s="2">
        <f t="shared" si="124"/>
        <v>-10000</v>
      </c>
      <c r="CD371" s="2">
        <f t="shared" si="124"/>
        <v>-2080.6136802123547</v>
      </c>
      <c r="CE371" s="2">
        <f t="shared" si="124"/>
        <v>-4273.8816779401213</v>
      </c>
      <c r="CF371" s="2">
        <f t="shared" si="124"/>
        <v>-3697.4581365109407</v>
      </c>
      <c r="CG371" s="29">
        <f t="shared" si="124"/>
        <v>-2849.6806218254578</v>
      </c>
      <c r="CH371" s="31">
        <f t="shared" si="124"/>
        <v>-3019.9636400943341</v>
      </c>
      <c r="CI371" s="40">
        <f>IFERROR(M371/'Class Sum-WR'!M371,0)</f>
        <v>0</v>
      </c>
    </row>
    <row r="372" spans="1:87" hidden="1" outlineLevel="7" x14ac:dyDescent="0.2">
      <c r="A372" t="s">
        <v>46</v>
      </c>
      <c r="B372" t="s">
        <v>46</v>
      </c>
      <c r="C372" t="s">
        <v>129</v>
      </c>
      <c r="D372" t="s">
        <v>129</v>
      </c>
      <c r="E372" t="s">
        <v>128</v>
      </c>
      <c r="F372" s="27">
        <f t="shared" si="115"/>
        <v>46377</v>
      </c>
      <c r="G372" s="60" t="s">
        <v>36</v>
      </c>
      <c r="H372" s="28">
        <v>0</v>
      </c>
      <c r="I372" s="2">
        <v>0</v>
      </c>
      <c r="J372" s="2">
        <v>0</v>
      </c>
      <c r="K372" s="2">
        <v>0</v>
      </c>
      <c r="L372" s="29">
        <v>0</v>
      </c>
      <c r="M372" s="30">
        <f t="shared" si="111"/>
        <v>0</v>
      </c>
      <c r="N372" t="s">
        <v>49</v>
      </c>
      <c r="O372" t="s">
        <v>49</v>
      </c>
      <c r="P372" t="s">
        <v>129</v>
      </c>
      <c r="Q372" t="s">
        <v>129</v>
      </c>
      <c r="R372" t="s">
        <v>128</v>
      </c>
      <c r="S372" s="27">
        <f t="shared" si="116"/>
        <v>46013</v>
      </c>
      <c r="T372" s="60" t="s">
        <v>36</v>
      </c>
      <c r="U372" s="28">
        <v>-2342.75</v>
      </c>
      <c r="V372" s="2">
        <v>8274.15</v>
      </c>
      <c r="W372" s="2">
        <v>858.4</v>
      </c>
      <c r="X372" s="2">
        <v>46393.74</v>
      </c>
      <c r="Y372" s="29">
        <v>29522.11</v>
      </c>
      <c r="Z372" s="31">
        <f t="shared" si="112"/>
        <v>82705.649999999994</v>
      </c>
      <c r="AA372" s="32">
        <f t="shared" si="117"/>
        <v>2342.75</v>
      </c>
      <c r="AB372" s="5">
        <f t="shared" si="117"/>
        <v>-8274.15</v>
      </c>
      <c r="AC372" s="5">
        <f t="shared" si="117"/>
        <v>-858.4</v>
      </c>
      <c r="AD372" s="5">
        <f t="shared" si="117"/>
        <v>-46393.74</v>
      </c>
      <c r="AE372" s="33">
        <f t="shared" si="117"/>
        <v>-29522.11</v>
      </c>
      <c r="AF372" s="34">
        <f t="shared" si="117"/>
        <v>-82705.649999999994</v>
      </c>
      <c r="AG372" s="35">
        <f t="shared" si="118"/>
        <v>-1</v>
      </c>
      <c r="AH372" s="7">
        <f t="shared" si="118"/>
        <v>-1</v>
      </c>
      <c r="AI372" s="7">
        <f t="shared" si="118"/>
        <v>-1</v>
      </c>
      <c r="AJ372" s="7">
        <f t="shared" si="118"/>
        <v>-1</v>
      </c>
      <c r="AK372" s="36">
        <f t="shared" si="118"/>
        <v>-1</v>
      </c>
      <c r="AL372" s="37">
        <f t="shared" si="118"/>
        <v>-1</v>
      </c>
      <c r="AM372" s="2">
        <v>0</v>
      </c>
      <c r="AN372" s="2">
        <v>0</v>
      </c>
      <c r="AO372" s="2">
        <v>0</v>
      </c>
      <c r="AP372" s="2">
        <v>0</v>
      </c>
      <c r="AQ372" s="29">
        <v>0</v>
      </c>
      <c r="AR372" s="31">
        <f t="shared" si="113"/>
        <v>0</v>
      </c>
      <c r="AS372" s="2">
        <v>-2342.75</v>
      </c>
      <c r="AT372" s="2">
        <v>1763.38</v>
      </c>
      <c r="AU372" s="2">
        <v>385.23</v>
      </c>
      <c r="AV372" s="2">
        <v>17368.240000000002</v>
      </c>
      <c r="AW372" s="29">
        <v>8680.14</v>
      </c>
      <c r="AX372" s="31">
        <f t="shared" si="114"/>
        <v>25854.240000000002</v>
      </c>
      <c r="AY372" s="5">
        <f t="shared" si="119"/>
        <v>2342.75</v>
      </c>
      <c r="AZ372" s="5">
        <f t="shared" si="119"/>
        <v>-1763.38</v>
      </c>
      <c r="BA372" s="5">
        <f t="shared" si="119"/>
        <v>-385.23</v>
      </c>
      <c r="BB372" s="5">
        <f t="shared" si="119"/>
        <v>-17368.240000000002</v>
      </c>
      <c r="BC372" s="33">
        <f t="shared" si="119"/>
        <v>-8680.14</v>
      </c>
      <c r="BD372" s="34">
        <f t="shared" si="119"/>
        <v>-25854.240000000002</v>
      </c>
      <c r="BE372" s="7">
        <f t="shared" si="120"/>
        <v>-1</v>
      </c>
      <c r="BF372" s="7">
        <f t="shared" si="120"/>
        <v>-1</v>
      </c>
      <c r="BG372" s="7">
        <f t="shared" si="120"/>
        <v>-1</v>
      </c>
      <c r="BH372" s="7">
        <f t="shared" si="120"/>
        <v>-1</v>
      </c>
      <c r="BI372" s="36">
        <f t="shared" si="120"/>
        <v>-1</v>
      </c>
      <c r="BJ372" s="37">
        <f t="shared" si="120"/>
        <v>-1</v>
      </c>
      <c r="BK372" s="38">
        <f t="shared" si="121"/>
        <v>0</v>
      </c>
      <c r="BL372" s="38">
        <f t="shared" si="121"/>
        <v>0</v>
      </c>
      <c r="BM372" s="38">
        <f t="shared" si="121"/>
        <v>0</v>
      </c>
      <c r="BN372" s="38">
        <f t="shared" si="121"/>
        <v>0</v>
      </c>
      <c r="BO372" s="39">
        <f t="shared" si="121"/>
        <v>0</v>
      </c>
      <c r="BP372" s="40">
        <f t="shared" si="121"/>
        <v>0</v>
      </c>
      <c r="BQ372" s="38">
        <f t="shared" si="122"/>
        <v>1</v>
      </c>
      <c r="BR372" s="38">
        <f t="shared" si="122"/>
        <v>0.21311917236211578</v>
      </c>
      <c r="BS372" s="38">
        <f t="shared" si="122"/>
        <v>0.44877679403541476</v>
      </c>
      <c r="BT372" s="38">
        <f t="shared" si="122"/>
        <v>0.37436602438173777</v>
      </c>
      <c r="BU372" s="39">
        <f t="shared" si="122"/>
        <v>0.29402166715048483</v>
      </c>
      <c r="BV372" s="40">
        <f t="shared" si="122"/>
        <v>0.31260548704955471</v>
      </c>
      <c r="BW372" s="38">
        <f t="shared" si="123"/>
        <v>-1</v>
      </c>
      <c r="BX372" s="38">
        <f t="shared" si="123"/>
        <v>-0.21311917236211578</v>
      </c>
      <c r="BY372" s="38">
        <f t="shared" si="123"/>
        <v>-0.44877679403541476</v>
      </c>
      <c r="BZ372" s="38">
        <f t="shared" si="123"/>
        <v>-0.37436602438173777</v>
      </c>
      <c r="CA372" s="39">
        <f t="shared" si="123"/>
        <v>-0.29402166715048483</v>
      </c>
      <c r="CB372" s="40">
        <f t="shared" si="123"/>
        <v>-0.31260548704955471</v>
      </c>
      <c r="CC372" s="2">
        <f t="shared" si="124"/>
        <v>-10000</v>
      </c>
      <c r="CD372" s="2">
        <f t="shared" si="124"/>
        <v>-2131.191723621158</v>
      </c>
      <c r="CE372" s="2">
        <f t="shared" si="124"/>
        <v>-4487.7679403541479</v>
      </c>
      <c r="CF372" s="2">
        <f t="shared" si="124"/>
        <v>-3743.6602438173777</v>
      </c>
      <c r="CG372" s="29">
        <f t="shared" si="124"/>
        <v>-2940.2166715048484</v>
      </c>
      <c r="CH372" s="31">
        <f t="shared" si="124"/>
        <v>-3126.0548704955472</v>
      </c>
      <c r="CI372" s="40">
        <f>IFERROR(M372/'Class Sum-WR'!M372,0)</f>
        <v>0</v>
      </c>
    </row>
    <row r="373" spans="1:87" hidden="1" outlineLevel="7" x14ac:dyDescent="0.2">
      <c r="A373" t="s">
        <v>46</v>
      </c>
      <c r="B373" t="s">
        <v>46</v>
      </c>
      <c r="C373" t="s">
        <v>129</v>
      </c>
      <c r="D373" t="s">
        <v>129</v>
      </c>
      <c r="E373" t="s">
        <v>128</v>
      </c>
      <c r="F373" s="27">
        <f t="shared" si="115"/>
        <v>46378</v>
      </c>
      <c r="G373" s="60" t="s">
        <v>37</v>
      </c>
      <c r="H373" s="28">
        <v>0</v>
      </c>
      <c r="I373" s="2">
        <v>0</v>
      </c>
      <c r="J373" s="2">
        <v>0</v>
      </c>
      <c r="K373" s="2">
        <v>0</v>
      </c>
      <c r="L373" s="29">
        <v>0</v>
      </c>
      <c r="M373" s="30">
        <f t="shared" si="111"/>
        <v>0</v>
      </c>
      <c r="N373" t="s">
        <v>49</v>
      </c>
      <c r="O373" t="s">
        <v>49</v>
      </c>
      <c r="P373" t="s">
        <v>129</v>
      </c>
      <c r="Q373" t="s">
        <v>129</v>
      </c>
      <c r="R373" t="s">
        <v>128</v>
      </c>
      <c r="S373" s="27">
        <f t="shared" si="116"/>
        <v>46014</v>
      </c>
      <c r="T373" s="60" t="s">
        <v>37</v>
      </c>
      <c r="U373" s="28">
        <v>-3095.02</v>
      </c>
      <c r="V373" s="2">
        <v>14488.93</v>
      </c>
      <c r="W373" s="2">
        <v>1658.9</v>
      </c>
      <c r="X373" s="2">
        <v>63212.04</v>
      </c>
      <c r="Y373" s="29">
        <v>40535.49</v>
      </c>
      <c r="Z373" s="31">
        <f t="shared" si="112"/>
        <v>116800.34</v>
      </c>
      <c r="AA373" s="32">
        <f t="shared" si="117"/>
        <v>3095.02</v>
      </c>
      <c r="AB373" s="5">
        <f t="shared" si="117"/>
        <v>-14488.93</v>
      </c>
      <c r="AC373" s="5">
        <f t="shared" si="117"/>
        <v>-1658.9</v>
      </c>
      <c r="AD373" s="5">
        <f t="shared" si="117"/>
        <v>-63212.04</v>
      </c>
      <c r="AE373" s="33">
        <f t="shared" si="117"/>
        <v>-40535.49</v>
      </c>
      <c r="AF373" s="34">
        <f t="shared" si="117"/>
        <v>-116800.34</v>
      </c>
      <c r="AG373" s="35">
        <f t="shared" si="118"/>
        <v>-1</v>
      </c>
      <c r="AH373" s="7">
        <f t="shared" si="118"/>
        <v>-1</v>
      </c>
      <c r="AI373" s="7">
        <f t="shared" si="118"/>
        <v>-1</v>
      </c>
      <c r="AJ373" s="7">
        <f t="shared" si="118"/>
        <v>-1</v>
      </c>
      <c r="AK373" s="36">
        <f t="shared" si="118"/>
        <v>-1</v>
      </c>
      <c r="AL373" s="37">
        <f t="shared" si="118"/>
        <v>-1</v>
      </c>
      <c r="AM373" s="2">
        <v>0</v>
      </c>
      <c r="AN373" s="2">
        <v>0</v>
      </c>
      <c r="AO373" s="2">
        <v>0</v>
      </c>
      <c r="AP373" s="2">
        <v>0</v>
      </c>
      <c r="AQ373" s="29">
        <v>0</v>
      </c>
      <c r="AR373" s="31">
        <f t="shared" si="113"/>
        <v>0</v>
      </c>
      <c r="AS373" s="2">
        <v>-3095.02</v>
      </c>
      <c r="AT373" s="2">
        <v>3039.94</v>
      </c>
      <c r="AU373" s="2">
        <v>687.04</v>
      </c>
      <c r="AV373" s="2">
        <v>23639.14</v>
      </c>
      <c r="AW373" s="29">
        <v>11733.09</v>
      </c>
      <c r="AX373" s="31">
        <f t="shared" si="114"/>
        <v>36004.19</v>
      </c>
      <c r="AY373" s="5">
        <f t="shared" si="119"/>
        <v>3095.02</v>
      </c>
      <c r="AZ373" s="5">
        <f t="shared" si="119"/>
        <v>-3039.94</v>
      </c>
      <c r="BA373" s="5">
        <f t="shared" si="119"/>
        <v>-687.04</v>
      </c>
      <c r="BB373" s="5">
        <f t="shared" si="119"/>
        <v>-23639.14</v>
      </c>
      <c r="BC373" s="33">
        <f t="shared" si="119"/>
        <v>-11733.09</v>
      </c>
      <c r="BD373" s="34">
        <f t="shared" si="119"/>
        <v>-36004.19</v>
      </c>
      <c r="BE373" s="7">
        <f t="shared" si="120"/>
        <v>-1</v>
      </c>
      <c r="BF373" s="7">
        <f t="shared" si="120"/>
        <v>-1</v>
      </c>
      <c r="BG373" s="7">
        <f t="shared" si="120"/>
        <v>-1</v>
      </c>
      <c r="BH373" s="7">
        <f t="shared" si="120"/>
        <v>-1</v>
      </c>
      <c r="BI373" s="36">
        <f t="shared" si="120"/>
        <v>-1</v>
      </c>
      <c r="BJ373" s="37">
        <f t="shared" si="120"/>
        <v>-1</v>
      </c>
      <c r="BK373" s="38">
        <f t="shared" si="121"/>
        <v>0</v>
      </c>
      <c r="BL373" s="38">
        <f t="shared" si="121"/>
        <v>0</v>
      </c>
      <c r="BM373" s="38">
        <f t="shared" si="121"/>
        <v>0</v>
      </c>
      <c r="BN373" s="38">
        <f t="shared" si="121"/>
        <v>0</v>
      </c>
      <c r="BO373" s="39">
        <f t="shared" si="121"/>
        <v>0</v>
      </c>
      <c r="BP373" s="40">
        <f t="shared" si="121"/>
        <v>0</v>
      </c>
      <c r="BQ373" s="38">
        <f t="shared" si="122"/>
        <v>1</v>
      </c>
      <c r="BR373" s="38">
        <f t="shared" si="122"/>
        <v>0.20981121449271961</v>
      </c>
      <c r="BS373" s="38">
        <f t="shared" si="122"/>
        <v>0.41415395744167816</v>
      </c>
      <c r="BT373" s="38">
        <f t="shared" si="122"/>
        <v>0.37396578246802348</v>
      </c>
      <c r="BU373" s="39">
        <f t="shared" si="122"/>
        <v>0.28945227996503808</v>
      </c>
      <c r="BV373" s="40">
        <f t="shared" si="122"/>
        <v>0.30825415405468859</v>
      </c>
      <c r="BW373" s="38">
        <f t="shared" si="123"/>
        <v>-1</v>
      </c>
      <c r="BX373" s="38">
        <f t="shared" si="123"/>
        <v>-0.20981121449271961</v>
      </c>
      <c r="BY373" s="38">
        <f t="shared" si="123"/>
        <v>-0.41415395744167816</v>
      </c>
      <c r="BZ373" s="38">
        <f t="shared" si="123"/>
        <v>-0.37396578246802348</v>
      </c>
      <c r="CA373" s="39">
        <f t="shared" si="123"/>
        <v>-0.28945227996503808</v>
      </c>
      <c r="CB373" s="40">
        <f t="shared" si="123"/>
        <v>-0.30825415405468859</v>
      </c>
      <c r="CC373" s="2">
        <f t="shared" si="124"/>
        <v>-10000</v>
      </c>
      <c r="CD373" s="2">
        <f t="shared" si="124"/>
        <v>-2098.1121449271959</v>
      </c>
      <c r="CE373" s="2">
        <f t="shared" si="124"/>
        <v>-4141.5395744167818</v>
      </c>
      <c r="CF373" s="2">
        <f t="shared" si="124"/>
        <v>-3739.6578246802346</v>
      </c>
      <c r="CG373" s="29">
        <f t="shared" si="124"/>
        <v>-2894.5227996503809</v>
      </c>
      <c r="CH373" s="31">
        <f t="shared" si="124"/>
        <v>-3082.5415405468857</v>
      </c>
      <c r="CI373" s="40">
        <f>IFERROR(M373/'Class Sum-WR'!M373,0)</f>
        <v>0</v>
      </c>
    </row>
    <row r="374" spans="1:87" hidden="1" outlineLevel="7" x14ac:dyDescent="0.2">
      <c r="A374" t="s">
        <v>46</v>
      </c>
      <c r="B374" t="s">
        <v>46</v>
      </c>
      <c r="C374" t="s">
        <v>129</v>
      </c>
      <c r="D374" t="s">
        <v>129</v>
      </c>
      <c r="E374" t="s">
        <v>128</v>
      </c>
      <c r="F374" s="27">
        <f t="shared" si="115"/>
        <v>46379</v>
      </c>
      <c r="G374" s="60" t="s">
        <v>38</v>
      </c>
      <c r="H374" s="28">
        <v>0</v>
      </c>
      <c r="I374" s="2">
        <v>0</v>
      </c>
      <c r="J374" s="2">
        <v>0</v>
      </c>
      <c r="K374" s="2">
        <v>0</v>
      </c>
      <c r="L374" s="29">
        <v>0</v>
      </c>
      <c r="M374" s="30">
        <f t="shared" si="111"/>
        <v>0</v>
      </c>
      <c r="N374" t="s">
        <v>49</v>
      </c>
      <c r="O374" t="s">
        <v>49</v>
      </c>
      <c r="P374" t="s">
        <v>129</v>
      </c>
      <c r="Q374" t="s">
        <v>129</v>
      </c>
      <c r="R374" t="s">
        <v>128</v>
      </c>
      <c r="S374" s="27">
        <f t="shared" si="116"/>
        <v>46015</v>
      </c>
      <c r="T374" s="60" t="s">
        <v>38</v>
      </c>
      <c r="U374" s="28">
        <v>-4054.99</v>
      </c>
      <c r="V374" s="2">
        <v>18548.650000000001</v>
      </c>
      <c r="W374" s="2">
        <v>1766.69</v>
      </c>
      <c r="X374" s="2">
        <v>68980.53</v>
      </c>
      <c r="Y374" s="29">
        <v>40585.269999999997</v>
      </c>
      <c r="Z374" s="31">
        <f t="shared" si="112"/>
        <v>125826.15</v>
      </c>
      <c r="AA374" s="32">
        <f t="shared" si="117"/>
        <v>4054.99</v>
      </c>
      <c r="AB374" s="5">
        <f t="shared" si="117"/>
        <v>-18548.650000000001</v>
      </c>
      <c r="AC374" s="5">
        <f t="shared" si="117"/>
        <v>-1766.69</v>
      </c>
      <c r="AD374" s="5">
        <f t="shared" si="117"/>
        <v>-68980.53</v>
      </c>
      <c r="AE374" s="33">
        <f t="shared" si="117"/>
        <v>-40585.269999999997</v>
      </c>
      <c r="AF374" s="34">
        <f t="shared" si="117"/>
        <v>-125826.15</v>
      </c>
      <c r="AG374" s="35">
        <f t="shared" si="118"/>
        <v>-1</v>
      </c>
      <c r="AH374" s="7">
        <f t="shared" si="118"/>
        <v>-1</v>
      </c>
      <c r="AI374" s="7">
        <f t="shared" si="118"/>
        <v>-1</v>
      </c>
      <c r="AJ374" s="7">
        <f t="shared" si="118"/>
        <v>-1</v>
      </c>
      <c r="AK374" s="36">
        <f t="shared" si="118"/>
        <v>-1</v>
      </c>
      <c r="AL374" s="37">
        <f t="shared" si="118"/>
        <v>-1</v>
      </c>
      <c r="AM374" s="2">
        <v>0</v>
      </c>
      <c r="AN374" s="2">
        <v>0</v>
      </c>
      <c r="AO374" s="2">
        <v>0</v>
      </c>
      <c r="AP374" s="2">
        <v>0</v>
      </c>
      <c r="AQ374" s="29">
        <v>0</v>
      </c>
      <c r="AR374" s="31">
        <f t="shared" si="113"/>
        <v>0</v>
      </c>
      <c r="AS374" s="2">
        <v>-4054.99</v>
      </c>
      <c r="AT374" s="2">
        <v>3825.43</v>
      </c>
      <c r="AU374" s="2">
        <v>846.8</v>
      </c>
      <c r="AV374" s="2">
        <v>25777.56</v>
      </c>
      <c r="AW374" s="29">
        <v>11848.21</v>
      </c>
      <c r="AX374" s="31">
        <f t="shared" si="114"/>
        <v>38243.01</v>
      </c>
      <c r="AY374" s="5">
        <f t="shared" si="119"/>
        <v>4054.99</v>
      </c>
      <c r="AZ374" s="5">
        <f t="shared" si="119"/>
        <v>-3825.43</v>
      </c>
      <c r="BA374" s="5">
        <f t="shared" si="119"/>
        <v>-846.8</v>
      </c>
      <c r="BB374" s="5">
        <f t="shared" si="119"/>
        <v>-25777.56</v>
      </c>
      <c r="BC374" s="33">
        <f t="shared" si="119"/>
        <v>-11848.21</v>
      </c>
      <c r="BD374" s="34">
        <f t="shared" si="119"/>
        <v>-38243.01</v>
      </c>
      <c r="BE374" s="7">
        <f t="shared" si="120"/>
        <v>-1</v>
      </c>
      <c r="BF374" s="7">
        <f t="shared" si="120"/>
        <v>-1</v>
      </c>
      <c r="BG374" s="7">
        <f t="shared" si="120"/>
        <v>-1</v>
      </c>
      <c r="BH374" s="7">
        <f t="shared" si="120"/>
        <v>-1</v>
      </c>
      <c r="BI374" s="36">
        <f t="shared" si="120"/>
        <v>-1</v>
      </c>
      <c r="BJ374" s="37">
        <f t="shared" si="120"/>
        <v>-1</v>
      </c>
      <c r="BK374" s="38">
        <f t="shared" si="121"/>
        <v>0</v>
      </c>
      <c r="BL374" s="38">
        <f t="shared" si="121"/>
        <v>0</v>
      </c>
      <c r="BM374" s="38">
        <f t="shared" si="121"/>
        <v>0</v>
      </c>
      <c r="BN374" s="38">
        <f t="shared" si="121"/>
        <v>0</v>
      </c>
      <c r="BO374" s="39">
        <f t="shared" si="121"/>
        <v>0</v>
      </c>
      <c r="BP374" s="40">
        <f t="shared" si="121"/>
        <v>0</v>
      </c>
      <c r="BQ374" s="38">
        <f t="shared" si="122"/>
        <v>1</v>
      </c>
      <c r="BR374" s="38">
        <f t="shared" si="122"/>
        <v>0.20623765071851588</v>
      </c>
      <c r="BS374" s="38">
        <f t="shared" si="122"/>
        <v>0.47931442414911496</v>
      </c>
      <c r="BT374" s="38">
        <f t="shared" si="122"/>
        <v>0.37369327257995844</v>
      </c>
      <c r="BU374" s="39">
        <f t="shared" si="122"/>
        <v>0.29193374837718217</v>
      </c>
      <c r="BV374" s="40">
        <f t="shared" si="122"/>
        <v>0.30393531074422925</v>
      </c>
      <c r="BW374" s="38">
        <f t="shared" si="123"/>
        <v>-1</v>
      </c>
      <c r="BX374" s="38">
        <f t="shared" si="123"/>
        <v>-0.20623765071851588</v>
      </c>
      <c r="BY374" s="38">
        <f t="shared" si="123"/>
        <v>-0.47931442414911496</v>
      </c>
      <c r="BZ374" s="38">
        <f t="shared" si="123"/>
        <v>-0.37369327257995844</v>
      </c>
      <c r="CA374" s="39">
        <f t="shared" si="123"/>
        <v>-0.29193374837718217</v>
      </c>
      <c r="CB374" s="40">
        <f t="shared" si="123"/>
        <v>-0.30393531074422925</v>
      </c>
      <c r="CC374" s="2">
        <f t="shared" si="124"/>
        <v>-10000</v>
      </c>
      <c r="CD374" s="2">
        <f t="shared" si="124"/>
        <v>-2062.376507185159</v>
      </c>
      <c r="CE374" s="2">
        <f t="shared" si="124"/>
        <v>-4793.1442414911498</v>
      </c>
      <c r="CF374" s="2">
        <f t="shared" si="124"/>
        <v>-3736.9327257995842</v>
      </c>
      <c r="CG374" s="29">
        <f t="shared" si="124"/>
        <v>-2919.3374837718216</v>
      </c>
      <c r="CH374" s="31">
        <f t="shared" si="124"/>
        <v>-3039.3531074422926</v>
      </c>
      <c r="CI374" s="40">
        <f>IFERROR(M374/'Class Sum-WR'!M374,0)</f>
        <v>0</v>
      </c>
    </row>
    <row r="375" spans="1:87" hidden="1" outlineLevel="7" x14ac:dyDescent="0.2">
      <c r="A375" t="s">
        <v>46</v>
      </c>
      <c r="B375" t="s">
        <v>46</v>
      </c>
      <c r="C375" t="s">
        <v>129</v>
      </c>
      <c r="D375" t="s">
        <v>129</v>
      </c>
      <c r="E375" t="s">
        <v>128</v>
      </c>
      <c r="F375" s="27">
        <f t="shared" si="115"/>
        <v>46380</v>
      </c>
      <c r="G375" s="60" t="s">
        <v>39</v>
      </c>
      <c r="H375" s="28">
        <v>0</v>
      </c>
      <c r="I375" s="2">
        <v>0</v>
      </c>
      <c r="J375" s="2">
        <v>0</v>
      </c>
      <c r="K375" s="2">
        <v>0</v>
      </c>
      <c r="L375" s="29">
        <v>0</v>
      </c>
      <c r="M375" s="30">
        <f t="shared" si="111"/>
        <v>0</v>
      </c>
      <c r="N375" t="s">
        <v>49</v>
      </c>
      <c r="O375" t="s">
        <v>49</v>
      </c>
      <c r="P375" t="s">
        <v>129</v>
      </c>
      <c r="Q375" t="s">
        <v>129</v>
      </c>
      <c r="R375" t="s">
        <v>128</v>
      </c>
      <c r="S375" s="27">
        <f t="shared" si="116"/>
        <v>46016</v>
      </c>
      <c r="T375" s="60" t="s">
        <v>39</v>
      </c>
      <c r="U375" s="28">
        <v>0</v>
      </c>
      <c r="V375" s="2">
        <v>0</v>
      </c>
      <c r="W375" s="2">
        <v>0</v>
      </c>
      <c r="X375" s="2">
        <v>0</v>
      </c>
      <c r="Y375" s="29">
        <v>0</v>
      </c>
      <c r="Z375" s="31">
        <f t="shared" si="112"/>
        <v>0</v>
      </c>
      <c r="AA375" s="32">
        <f t="shared" si="117"/>
        <v>0</v>
      </c>
      <c r="AB375" s="5">
        <f t="shared" si="117"/>
        <v>0</v>
      </c>
      <c r="AC375" s="5">
        <f t="shared" si="117"/>
        <v>0</v>
      </c>
      <c r="AD375" s="5">
        <f t="shared" si="117"/>
        <v>0</v>
      </c>
      <c r="AE375" s="33">
        <f t="shared" si="117"/>
        <v>0</v>
      </c>
      <c r="AF375" s="34">
        <f t="shared" si="117"/>
        <v>0</v>
      </c>
      <c r="AG375" s="35" t="e">
        <f t="shared" si="118"/>
        <v>#DIV/0!</v>
      </c>
      <c r="AH375" s="7" t="e">
        <f t="shared" si="118"/>
        <v>#DIV/0!</v>
      </c>
      <c r="AI375" s="7" t="e">
        <f t="shared" si="118"/>
        <v>#DIV/0!</v>
      </c>
      <c r="AJ375" s="7" t="e">
        <f t="shared" si="118"/>
        <v>#DIV/0!</v>
      </c>
      <c r="AK375" s="36" t="e">
        <f t="shared" si="118"/>
        <v>#DIV/0!</v>
      </c>
      <c r="AL375" s="37" t="e">
        <f t="shared" si="118"/>
        <v>#DIV/0!</v>
      </c>
      <c r="AM375" s="2">
        <v>0</v>
      </c>
      <c r="AN375" s="2">
        <v>0</v>
      </c>
      <c r="AO375" s="2">
        <v>0</v>
      </c>
      <c r="AP375" s="2">
        <v>0</v>
      </c>
      <c r="AQ375" s="29">
        <v>0</v>
      </c>
      <c r="AR375" s="31">
        <f t="shared" si="113"/>
        <v>0</v>
      </c>
      <c r="AS375" s="2">
        <v>0</v>
      </c>
      <c r="AT375" s="2">
        <v>0</v>
      </c>
      <c r="AU375" s="2">
        <v>0</v>
      </c>
      <c r="AV375" s="2">
        <v>0</v>
      </c>
      <c r="AW375" s="29">
        <v>0</v>
      </c>
      <c r="AX375" s="31">
        <f t="shared" si="114"/>
        <v>0</v>
      </c>
      <c r="AY375" s="5">
        <f t="shared" si="119"/>
        <v>0</v>
      </c>
      <c r="AZ375" s="5">
        <f t="shared" si="119"/>
        <v>0</v>
      </c>
      <c r="BA375" s="5">
        <f t="shared" si="119"/>
        <v>0</v>
      </c>
      <c r="BB375" s="5">
        <f t="shared" si="119"/>
        <v>0</v>
      </c>
      <c r="BC375" s="33">
        <f t="shared" si="119"/>
        <v>0</v>
      </c>
      <c r="BD375" s="34">
        <f t="shared" si="119"/>
        <v>0</v>
      </c>
      <c r="BE375" s="7" t="e">
        <f t="shared" si="120"/>
        <v>#DIV/0!</v>
      </c>
      <c r="BF375" s="7" t="e">
        <f t="shared" si="120"/>
        <v>#DIV/0!</v>
      </c>
      <c r="BG375" s="7" t="e">
        <f t="shared" si="120"/>
        <v>#DIV/0!</v>
      </c>
      <c r="BH375" s="7" t="e">
        <f t="shared" si="120"/>
        <v>#DIV/0!</v>
      </c>
      <c r="BI375" s="36" t="e">
        <f t="shared" si="120"/>
        <v>#DIV/0!</v>
      </c>
      <c r="BJ375" s="37" t="e">
        <f t="shared" si="120"/>
        <v>#DIV/0!</v>
      </c>
      <c r="BK375" s="38">
        <f t="shared" si="121"/>
        <v>0</v>
      </c>
      <c r="BL375" s="38">
        <f t="shared" si="121"/>
        <v>0</v>
      </c>
      <c r="BM375" s="38">
        <f t="shared" si="121"/>
        <v>0</v>
      </c>
      <c r="BN375" s="38">
        <f t="shared" si="121"/>
        <v>0</v>
      </c>
      <c r="BO375" s="39">
        <f t="shared" si="121"/>
        <v>0</v>
      </c>
      <c r="BP375" s="40">
        <f t="shared" si="121"/>
        <v>0</v>
      </c>
      <c r="BQ375" s="38">
        <f t="shared" si="122"/>
        <v>0</v>
      </c>
      <c r="BR375" s="38">
        <f t="shared" si="122"/>
        <v>0</v>
      </c>
      <c r="BS375" s="38">
        <f t="shared" si="122"/>
        <v>0</v>
      </c>
      <c r="BT375" s="38">
        <f t="shared" si="122"/>
        <v>0</v>
      </c>
      <c r="BU375" s="39">
        <f t="shared" si="122"/>
        <v>0</v>
      </c>
      <c r="BV375" s="40">
        <f t="shared" si="122"/>
        <v>0</v>
      </c>
      <c r="BW375" s="38">
        <f t="shared" si="123"/>
        <v>0</v>
      </c>
      <c r="BX375" s="38">
        <f t="shared" si="123"/>
        <v>0</v>
      </c>
      <c r="BY375" s="38">
        <f t="shared" si="123"/>
        <v>0</v>
      </c>
      <c r="BZ375" s="38">
        <f t="shared" si="123"/>
        <v>0</v>
      </c>
      <c r="CA375" s="39">
        <f t="shared" si="123"/>
        <v>0</v>
      </c>
      <c r="CB375" s="40">
        <f t="shared" si="123"/>
        <v>0</v>
      </c>
      <c r="CC375" s="2">
        <f t="shared" si="124"/>
        <v>0</v>
      </c>
      <c r="CD375" s="2">
        <f t="shared" si="124"/>
        <v>0</v>
      </c>
      <c r="CE375" s="2">
        <f t="shared" si="124"/>
        <v>0</v>
      </c>
      <c r="CF375" s="2">
        <f t="shared" si="124"/>
        <v>0</v>
      </c>
      <c r="CG375" s="29">
        <f t="shared" si="124"/>
        <v>0</v>
      </c>
      <c r="CH375" s="31">
        <f t="shared" si="124"/>
        <v>0</v>
      </c>
      <c r="CI375" s="40">
        <f>IFERROR(M375/'Class Sum-WR'!M375,0)</f>
        <v>0</v>
      </c>
    </row>
    <row r="376" spans="1:87" hidden="1" outlineLevel="7" x14ac:dyDescent="0.2">
      <c r="A376" t="s">
        <v>46</v>
      </c>
      <c r="B376" t="s">
        <v>46</v>
      </c>
      <c r="C376" t="s">
        <v>129</v>
      </c>
      <c r="D376" t="s">
        <v>129</v>
      </c>
      <c r="E376" t="s">
        <v>128</v>
      </c>
      <c r="F376" s="27">
        <f t="shared" si="115"/>
        <v>46381</v>
      </c>
      <c r="G376" s="60" t="s">
        <v>40</v>
      </c>
      <c r="H376" s="28">
        <v>0</v>
      </c>
      <c r="I376" s="2">
        <v>0</v>
      </c>
      <c r="J376" s="2">
        <v>0</v>
      </c>
      <c r="K376" s="2">
        <v>0</v>
      </c>
      <c r="L376" s="29">
        <v>0</v>
      </c>
      <c r="M376" s="30">
        <f t="shared" si="111"/>
        <v>0</v>
      </c>
      <c r="N376" t="s">
        <v>49</v>
      </c>
      <c r="O376" t="s">
        <v>49</v>
      </c>
      <c r="P376" t="s">
        <v>129</v>
      </c>
      <c r="Q376" t="s">
        <v>129</v>
      </c>
      <c r="R376" t="s">
        <v>128</v>
      </c>
      <c r="S376" s="27">
        <f t="shared" si="116"/>
        <v>46017</v>
      </c>
      <c r="T376" s="60" t="s">
        <v>40</v>
      </c>
      <c r="U376" s="28">
        <v>0</v>
      </c>
      <c r="V376" s="2">
        <v>4566.55</v>
      </c>
      <c r="W376" s="2">
        <v>441.51</v>
      </c>
      <c r="X376" s="2">
        <v>18417.77</v>
      </c>
      <c r="Y376" s="29">
        <v>7522.49</v>
      </c>
      <c r="Z376" s="31">
        <f t="shared" si="112"/>
        <v>30948.32</v>
      </c>
      <c r="AA376" s="32">
        <f t="shared" si="117"/>
        <v>0</v>
      </c>
      <c r="AB376" s="5">
        <f t="shared" si="117"/>
        <v>-4566.55</v>
      </c>
      <c r="AC376" s="5">
        <f t="shared" si="117"/>
        <v>-441.51</v>
      </c>
      <c r="AD376" s="5">
        <f t="shared" si="117"/>
        <v>-18417.77</v>
      </c>
      <c r="AE376" s="33">
        <f t="shared" si="117"/>
        <v>-7522.49</v>
      </c>
      <c r="AF376" s="34">
        <f t="shared" si="117"/>
        <v>-30948.32</v>
      </c>
      <c r="AG376" s="35" t="e">
        <f t="shared" si="118"/>
        <v>#DIV/0!</v>
      </c>
      <c r="AH376" s="7">
        <f t="shared" si="118"/>
        <v>-1</v>
      </c>
      <c r="AI376" s="7">
        <f t="shared" si="118"/>
        <v>-1</v>
      </c>
      <c r="AJ376" s="7">
        <f t="shared" si="118"/>
        <v>-1</v>
      </c>
      <c r="AK376" s="36">
        <f t="shared" si="118"/>
        <v>-1</v>
      </c>
      <c r="AL376" s="37">
        <f t="shared" si="118"/>
        <v>-1</v>
      </c>
      <c r="AM376" s="2">
        <v>0</v>
      </c>
      <c r="AN376" s="2">
        <v>0</v>
      </c>
      <c r="AO376" s="2">
        <v>0</v>
      </c>
      <c r="AP376" s="2">
        <v>0</v>
      </c>
      <c r="AQ376" s="29">
        <v>0</v>
      </c>
      <c r="AR376" s="31">
        <f t="shared" si="113"/>
        <v>0</v>
      </c>
      <c r="AS376" s="2">
        <v>0</v>
      </c>
      <c r="AT376" s="2">
        <v>928.95</v>
      </c>
      <c r="AU376" s="2">
        <v>29.4</v>
      </c>
      <c r="AV376" s="2">
        <v>6776.05</v>
      </c>
      <c r="AW376" s="29">
        <v>2144.7600000000002</v>
      </c>
      <c r="AX376" s="31">
        <f t="shared" si="114"/>
        <v>9879.16</v>
      </c>
      <c r="AY376" s="5">
        <f t="shared" si="119"/>
        <v>0</v>
      </c>
      <c r="AZ376" s="5">
        <f t="shared" si="119"/>
        <v>-928.95</v>
      </c>
      <c r="BA376" s="5">
        <f t="shared" si="119"/>
        <v>-29.4</v>
      </c>
      <c r="BB376" s="5">
        <f t="shared" si="119"/>
        <v>-6776.05</v>
      </c>
      <c r="BC376" s="33">
        <f t="shared" si="119"/>
        <v>-2144.7600000000002</v>
      </c>
      <c r="BD376" s="34">
        <f t="shared" si="119"/>
        <v>-9879.16</v>
      </c>
      <c r="BE376" s="7" t="e">
        <f t="shared" si="120"/>
        <v>#DIV/0!</v>
      </c>
      <c r="BF376" s="7">
        <f t="shared" si="120"/>
        <v>-1</v>
      </c>
      <c r="BG376" s="7">
        <f t="shared" si="120"/>
        <v>-1</v>
      </c>
      <c r="BH376" s="7">
        <f t="shared" si="120"/>
        <v>-1</v>
      </c>
      <c r="BI376" s="36">
        <f t="shared" si="120"/>
        <v>-1</v>
      </c>
      <c r="BJ376" s="37">
        <f t="shared" si="120"/>
        <v>-1</v>
      </c>
      <c r="BK376" s="38">
        <f t="shared" si="121"/>
        <v>0</v>
      </c>
      <c r="BL376" s="38">
        <f t="shared" si="121"/>
        <v>0</v>
      </c>
      <c r="BM376" s="38">
        <f t="shared" si="121"/>
        <v>0</v>
      </c>
      <c r="BN376" s="38">
        <f t="shared" si="121"/>
        <v>0</v>
      </c>
      <c r="BO376" s="39">
        <f t="shared" si="121"/>
        <v>0</v>
      </c>
      <c r="BP376" s="40">
        <f t="shared" si="121"/>
        <v>0</v>
      </c>
      <c r="BQ376" s="38">
        <f t="shared" si="122"/>
        <v>0</v>
      </c>
      <c r="BR376" s="38">
        <f t="shared" si="122"/>
        <v>0.20342490501582158</v>
      </c>
      <c r="BS376" s="38">
        <f t="shared" si="122"/>
        <v>6.6589658218386902E-2</v>
      </c>
      <c r="BT376" s="38">
        <f t="shared" si="122"/>
        <v>0.36790827554041561</v>
      </c>
      <c r="BU376" s="39">
        <f t="shared" si="122"/>
        <v>0.28511304102763851</v>
      </c>
      <c r="BV376" s="40">
        <f t="shared" si="122"/>
        <v>0.31921474251267917</v>
      </c>
      <c r="BW376" s="38">
        <f t="shared" si="123"/>
        <v>0</v>
      </c>
      <c r="BX376" s="38">
        <f t="shared" si="123"/>
        <v>-0.20342490501582158</v>
      </c>
      <c r="BY376" s="38">
        <f t="shared" si="123"/>
        <v>-6.6589658218386902E-2</v>
      </c>
      <c r="BZ376" s="38">
        <f t="shared" si="123"/>
        <v>-0.36790827554041561</v>
      </c>
      <c r="CA376" s="39">
        <f t="shared" si="123"/>
        <v>-0.28511304102763851</v>
      </c>
      <c r="CB376" s="40">
        <f t="shared" si="123"/>
        <v>-0.31921474251267917</v>
      </c>
      <c r="CC376" s="2">
        <f t="shared" si="124"/>
        <v>0</v>
      </c>
      <c r="CD376" s="2">
        <f t="shared" si="124"/>
        <v>-2034.2490501582158</v>
      </c>
      <c r="CE376" s="2">
        <f t="shared" si="124"/>
        <v>-665.89658218386899</v>
      </c>
      <c r="CF376" s="2">
        <f t="shared" si="124"/>
        <v>-3679.0827554041562</v>
      </c>
      <c r="CG376" s="29">
        <f t="shared" si="124"/>
        <v>-2851.1304102763852</v>
      </c>
      <c r="CH376" s="31">
        <f t="shared" si="124"/>
        <v>-3192.1474251267919</v>
      </c>
      <c r="CI376" s="40">
        <f>IFERROR(M376/'Class Sum-WR'!M376,0)</f>
        <v>0</v>
      </c>
    </row>
    <row r="377" spans="1:87" ht="13.5" hidden="1" outlineLevel="7" thickBot="1" x14ac:dyDescent="0.25">
      <c r="A377" t="s">
        <v>46</v>
      </c>
      <c r="B377" t="s">
        <v>46</v>
      </c>
      <c r="C377" t="s">
        <v>129</v>
      </c>
      <c r="D377" t="s">
        <v>129</v>
      </c>
      <c r="E377" t="s">
        <v>128</v>
      </c>
      <c r="F377" s="41">
        <f t="shared" si="115"/>
        <v>46382</v>
      </c>
      <c r="G377" s="61" t="s">
        <v>41</v>
      </c>
      <c r="H377" s="43">
        <v>0</v>
      </c>
      <c r="I377" s="44">
        <v>0</v>
      </c>
      <c r="J377" s="44">
        <v>0</v>
      </c>
      <c r="K377" s="44">
        <v>0</v>
      </c>
      <c r="L377" s="45">
        <v>0</v>
      </c>
      <c r="M377" s="46">
        <f t="shared" si="111"/>
        <v>0</v>
      </c>
      <c r="N377" t="s">
        <v>49</v>
      </c>
      <c r="O377" t="s">
        <v>49</v>
      </c>
      <c r="P377" t="s">
        <v>129</v>
      </c>
      <c r="Q377" t="s">
        <v>129</v>
      </c>
      <c r="R377" t="s">
        <v>128</v>
      </c>
      <c r="S377" s="41">
        <f t="shared" si="116"/>
        <v>46018</v>
      </c>
      <c r="T377" s="61" t="s">
        <v>41</v>
      </c>
      <c r="U377" s="43">
        <v>0</v>
      </c>
      <c r="V377" s="44">
        <v>6098.28</v>
      </c>
      <c r="W377" s="44">
        <v>608.26</v>
      </c>
      <c r="X377" s="44">
        <v>16429.64</v>
      </c>
      <c r="Y377" s="45">
        <v>9874.11</v>
      </c>
      <c r="Z377" s="47">
        <f t="shared" si="112"/>
        <v>33010.29</v>
      </c>
      <c r="AA377" s="48">
        <f t="shared" si="117"/>
        <v>0</v>
      </c>
      <c r="AB377" s="49">
        <f t="shared" si="117"/>
        <v>-6098.28</v>
      </c>
      <c r="AC377" s="49">
        <f t="shared" si="117"/>
        <v>-608.26</v>
      </c>
      <c r="AD377" s="49">
        <f t="shared" si="117"/>
        <v>-16429.64</v>
      </c>
      <c r="AE377" s="50">
        <f t="shared" si="117"/>
        <v>-9874.11</v>
      </c>
      <c r="AF377" s="51">
        <f t="shared" si="117"/>
        <v>-33010.29</v>
      </c>
      <c r="AG377" s="52" t="e">
        <f t="shared" si="118"/>
        <v>#DIV/0!</v>
      </c>
      <c r="AH377" s="53">
        <f t="shared" si="118"/>
        <v>-1</v>
      </c>
      <c r="AI377" s="53">
        <f t="shared" si="118"/>
        <v>-1</v>
      </c>
      <c r="AJ377" s="53">
        <f t="shared" si="118"/>
        <v>-1</v>
      </c>
      <c r="AK377" s="54">
        <f t="shared" si="118"/>
        <v>-1</v>
      </c>
      <c r="AL377" s="55">
        <f t="shared" si="118"/>
        <v>-1</v>
      </c>
      <c r="AM377" s="44">
        <v>0</v>
      </c>
      <c r="AN377" s="44">
        <v>0</v>
      </c>
      <c r="AO377" s="44">
        <v>0</v>
      </c>
      <c r="AP377" s="44">
        <v>0</v>
      </c>
      <c r="AQ377" s="45">
        <v>0</v>
      </c>
      <c r="AR377" s="47">
        <f t="shared" si="113"/>
        <v>0</v>
      </c>
      <c r="AS377" s="44">
        <v>0</v>
      </c>
      <c r="AT377" s="44">
        <v>1322.88</v>
      </c>
      <c r="AU377" s="44">
        <v>277.01</v>
      </c>
      <c r="AV377" s="44">
        <v>5087.97</v>
      </c>
      <c r="AW377" s="45">
        <v>3101.86</v>
      </c>
      <c r="AX377" s="47">
        <f t="shared" si="114"/>
        <v>9789.7200000000012</v>
      </c>
      <c r="AY377" s="49">
        <f t="shared" si="119"/>
        <v>0</v>
      </c>
      <c r="AZ377" s="49">
        <f t="shared" si="119"/>
        <v>-1322.88</v>
      </c>
      <c r="BA377" s="49">
        <f t="shared" si="119"/>
        <v>-277.01</v>
      </c>
      <c r="BB377" s="49">
        <f t="shared" si="119"/>
        <v>-5087.97</v>
      </c>
      <c r="BC377" s="50">
        <f t="shared" si="119"/>
        <v>-3101.86</v>
      </c>
      <c r="BD377" s="51">
        <f t="shared" si="119"/>
        <v>-9789.7200000000012</v>
      </c>
      <c r="BE377" s="53" t="e">
        <f t="shared" si="120"/>
        <v>#DIV/0!</v>
      </c>
      <c r="BF377" s="53">
        <f t="shared" si="120"/>
        <v>-1</v>
      </c>
      <c r="BG377" s="53">
        <f t="shared" si="120"/>
        <v>-1</v>
      </c>
      <c r="BH377" s="53">
        <f t="shared" si="120"/>
        <v>-1</v>
      </c>
      <c r="BI377" s="54">
        <f t="shared" si="120"/>
        <v>-1</v>
      </c>
      <c r="BJ377" s="55">
        <f t="shared" si="120"/>
        <v>-1</v>
      </c>
      <c r="BK377" s="56">
        <f t="shared" si="121"/>
        <v>0</v>
      </c>
      <c r="BL377" s="56">
        <f t="shared" si="121"/>
        <v>0</v>
      </c>
      <c r="BM377" s="56">
        <f t="shared" si="121"/>
        <v>0</v>
      </c>
      <c r="BN377" s="56">
        <f t="shared" si="121"/>
        <v>0</v>
      </c>
      <c r="BO377" s="57">
        <f t="shared" si="121"/>
        <v>0</v>
      </c>
      <c r="BP377" s="58">
        <f t="shared" si="121"/>
        <v>0</v>
      </c>
      <c r="BQ377" s="56">
        <f t="shared" si="122"/>
        <v>0</v>
      </c>
      <c r="BR377" s="56">
        <f t="shared" si="122"/>
        <v>0.21692673999881937</v>
      </c>
      <c r="BS377" s="56">
        <f t="shared" si="122"/>
        <v>0.45541380330779602</v>
      </c>
      <c r="BT377" s="56">
        <f t="shared" si="122"/>
        <v>0.30968237892004941</v>
      </c>
      <c r="BU377" s="57">
        <f t="shared" si="122"/>
        <v>0.31414071749251327</v>
      </c>
      <c r="BV377" s="58">
        <f t="shared" si="122"/>
        <v>0.29656570723856107</v>
      </c>
      <c r="BW377" s="56">
        <f t="shared" si="123"/>
        <v>0</v>
      </c>
      <c r="BX377" s="56">
        <f t="shared" si="123"/>
        <v>-0.21692673999881937</v>
      </c>
      <c r="BY377" s="56">
        <f t="shared" si="123"/>
        <v>-0.45541380330779602</v>
      </c>
      <c r="BZ377" s="56">
        <f t="shared" si="123"/>
        <v>-0.30968237892004941</v>
      </c>
      <c r="CA377" s="57">
        <f t="shared" si="123"/>
        <v>-0.31414071749251327</v>
      </c>
      <c r="CB377" s="58">
        <f t="shared" si="123"/>
        <v>-0.29656570723856107</v>
      </c>
      <c r="CC377" s="44">
        <f t="shared" si="124"/>
        <v>0</v>
      </c>
      <c r="CD377" s="44">
        <f t="shared" si="124"/>
        <v>-2169.2673999881936</v>
      </c>
      <c r="CE377" s="44">
        <f t="shared" si="124"/>
        <v>-4554.1380330779602</v>
      </c>
      <c r="CF377" s="44">
        <f t="shared" si="124"/>
        <v>-3096.823789200494</v>
      </c>
      <c r="CG377" s="45">
        <f t="shared" si="124"/>
        <v>-3141.4071749251325</v>
      </c>
      <c r="CH377" s="47">
        <f t="shared" si="124"/>
        <v>-2965.6570723856107</v>
      </c>
      <c r="CI377" s="58">
        <f>IFERROR(M377/'Class Sum-WR'!M377,0)</f>
        <v>0</v>
      </c>
    </row>
    <row r="378" spans="1:87" ht="13.5" collapsed="1" thickBot="1" x14ac:dyDescent="0.25">
      <c r="AA378" s="2"/>
      <c r="AB378" s="2"/>
      <c r="AC378" s="2"/>
      <c r="AD378" s="2"/>
      <c r="AE378" s="2"/>
    </row>
    <row r="379" spans="1:87" x14ac:dyDescent="0.2">
      <c r="F379" s="62" t="s">
        <v>42</v>
      </c>
      <c r="G379" s="63"/>
      <c r="H379" s="64">
        <f t="shared" ref="H379:L382" si="125">SUMIF($E$14:$E$377,$F379,H$14:H$377)</f>
        <v>-5.25</v>
      </c>
      <c r="I379" s="65">
        <f t="shared" si="125"/>
        <v>40945.43</v>
      </c>
      <c r="J379" s="65">
        <f t="shared" si="125"/>
        <v>3270.8699999999994</v>
      </c>
      <c r="K379" s="65">
        <f t="shared" si="125"/>
        <v>107563.26</v>
      </c>
      <c r="L379" s="65">
        <f t="shared" si="125"/>
        <v>84256.930000000008</v>
      </c>
      <c r="M379" s="66">
        <f t="shared" ref="M379:M384" si="126">SUM(H379:L379)</f>
        <v>236031.24</v>
      </c>
      <c r="O379" s="67"/>
      <c r="P379" s="67"/>
      <c r="Q379" s="67"/>
      <c r="R379" s="67"/>
      <c r="S379" s="67"/>
      <c r="T379" s="68" t="s">
        <v>42</v>
      </c>
      <c r="U379" s="65">
        <f>SUMIF($M$14:$M$20,"&lt;&gt;0",U$14:U$20)</f>
        <v>0</v>
      </c>
      <c r="V379" s="65">
        <f>SUMIF($M$14:$M$20,"&lt;&gt;0",V$14:V$20)</f>
        <v>41910.060000000005</v>
      </c>
      <c r="W379" s="65">
        <f>SUMIF($M$14:$M$20,"&lt;&gt;0",W$14:W$20)</f>
        <v>3664.1800000000007</v>
      </c>
      <c r="X379" s="65">
        <f>SUMIF($M$14:$M$20,"&lt;&gt;0",X$14:X$20)</f>
        <v>113694.87000000002</v>
      </c>
      <c r="Y379" s="65">
        <f>SUMIF($M$14:$M$20,"&lt;&gt;0",Y$14:Y$20)</f>
        <v>88238.64</v>
      </c>
      <c r="Z379" s="66">
        <f t="shared" ref="Z379:Z384" si="127">SUM(U379:Y379)</f>
        <v>247507.75000000006</v>
      </c>
      <c r="AA379" s="65">
        <f t="shared" ref="AA379:AF384" si="128">+H379-U379</f>
        <v>-5.25</v>
      </c>
      <c r="AB379" s="65">
        <f t="shared" si="128"/>
        <v>-964.63000000000466</v>
      </c>
      <c r="AC379" s="65">
        <f t="shared" si="128"/>
        <v>-393.31000000000131</v>
      </c>
      <c r="AD379" s="65">
        <f t="shared" si="128"/>
        <v>-6131.6100000000297</v>
      </c>
      <c r="AE379" s="65">
        <f t="shared" si="128"/>
        <v>-3981.7099999999919</v>
      </c>
      <c r="AF379" s="69">
        <f t="shared" si="128"/>
        <v>-11476.510000000068</v>
      </c>
      <c r="AG379" s="70" t="str">
        <f t="shared" ref="AG379:AL384" si="129">IFERROR(AA379/U379,"")</f>
        <v/>
      </c>
      <c r="AH379" s="70">
        <f t="shared" si="129"/>
        <v>-2.3016669506080511E-2</v>
      </c>
      <c r="AI379" s="70">
        <f t="shared" si="129"/>
        <v>-0.10733915910244618</v>
      </c>
      <c r="AJ379" s="70">
        <f t="shared" si="129"/>
        <v>-5.3930401609149373E-2</v>
      </c>
      <c r="AK379" s="70">
        <f t="shared" si="129"/>
        <v>-4.5124335551862446E-2</v>
      </c>
      <c r="AL379" s="71">
        <f t="shared" si="129"/>
        <v>-4.6368285437526968E-2</v>
      </c>
      <c r="AM379" s="64">
        <f t="shared" ref="AM379:AQ382" si="130">SUMIF($E$14:$E$377,$F379,AM$14:AM$377)</f>
        <v>-5.25</v>
      </c>
      <c r="AN379" s="65">
        <f t="shared" si="130"/>
        <v>8414.2800000000007</v>
      </c>
      <c r="AO379" s="65">
        <f t="shared" si="130"/>
        <v>1100.97</v>
      </c>
      <c r="AP379" s="65">
        <f t="shared" si="130"/>
        <v>34103.79</v>
      </c>
      <c r="AQ379" s="65">
        <f t="shared" si="130"/>
        <v>23547.429999999997</v>
      </c>
      <c r="AR379" s="66">
        <f t="shared" ref="AR379:AR384" si="131">SUM(AM379:AQ379)</f>
        <v>67161.22</v>
      </c>
      <c r="AS379" s="64">
        <f>SUMIF($M$14:$M$20,"&lt;&gt;0",AS$14:AS$20)</f>
        <v>0</v>
      </c>
      <c r="AT379" s="65">
        <f>SUMIF($M$14:$M$20,"&lt;&gt;0",AT$14:AT$20)</f>
        <v>8584.89</v>
      </c>
      <c r="AU379" s="65">
        <f>SUMIF($M$14:$M$20,"&lt;&gt;0",AU$14:AU$20)</f>
        <v>1324.31</v>
      </c>
      <c r="AV379" s="65">
        <f>SUMIF($M$14:$M$20,"&lt;&gt;0",AV$14:AV$20)</f>
        <v>34126.729999999996</v>
      </c>
      <c r="AW379" s="65">
        <f>SUMIF($M$14:$M$20,"&lt;&gt;0",AW$14:AW$20)</f>
        <v>23363.4</v>
      </c>
      <c r="AX379" s="66">
        <f t="shared" ref="AX379:AX384" si="132">SUM(AS379:AW379)</f>
        <v>67399.329999999987</v>
      </c>
      <c r="AY379" s="64">
        <f t="shared" ref="AY379:BD384" si="133">+AM379-AS379</f>
        <v>-5.25</v>
      </c>
      <c r="AZ379" s="65">
        <f t="shared" si="133"/>
        <v>-170.60999999999876</v>
      </c>
      <c r="BA379" s="65">
        <f t="shared" si="133"/>
        <v>-223.33999999999992</v>
      </c>
      <c r="BB379" s="65">
        <f t="shared" si="133"/>
        <v>-22.939999999995052</v>
      </c>
      <c r="BC379" s="65">
        <f t="shared" si="133"/>
        <v>184.0299999999952</v>
      </c>
      <c r="BD379" s="66">
        <f t="shared" si="133"/>
        <v>-238.10999999998603</v>
      </c>
      <c r="BE379" s="72" t="e">
        <f t="shared" ref="BE379:BJ384" si="134">AY379/AS379</f>
        <v>#DIV/0!</v>
      </c>
      <c r="BF379" s="70">
        <f t="shared" si="134"/>
        <v>-1.9873288999625944E-2</v>
      </c>
      <c r="BG379" s="70">
        <f t="shared" si="134"/>
        <v>-0.16864631392951795</v>
      </c>
      <c r="BH379" s="70">
        <f t="shared" si="134"/>
        <v>-6.7220035438481963E-4</v>
      </c>
      <c r="BI379" s="70">
        <f t="shared" si="134"/>
        <v>7.876850115993185E-3</v>
      </c>
      <c r="BJ379" s="71">
        <f t="shared" si="134"/>
        <v>-3.5328244360884014E-3</v>
      </c>
      <c r="BK379" s="72">
        <f t="shared" ref="BK379:BP427" si="135">IFERROR(AM379/H379,0)</f>
        <v>1</v>
      </c>
      <c r="BL379" s="70">
        <f t="shared" si="135"/>
        <v>0.20549985676057134</v>
      </c>
      <c r="BM379" s="70">
        <f t="shared" si="135"/>
        <v>0.33659851965990706</v>
      </c>
      <c r="BN379" s="70">
        <f t="shared" si="135"/>
        <v>0.31705798057812679</v>
      </c>
      <c r="BO379" s="70">
        <f t="shared" si="135"/>
        <v>0.27947173009982673</v>
      </c>
      <c r="BP379" s="71">
        <f t="shared" si="135"/>
        <v>0.28454377479862414</v>
      </c>
      <c r="BQ379" s="72">
        <f t="shared" ref="BQ379:BV427" si="136">IFERROR(AS379/U379,0)</f>
        <v>0</v>
      </c>
      <c r="BR379" s="70">
        <f t="shared" si="136"/>
        <v>0.20484079478769532</v>
      </c>
      <c r="BS379" s="70">
        <f t="shared" si="136"/>
        <v>0.36142056340026957</v>
      </c>
      <c r="BT379" s="70">
        <f t="shared" si="136"/>
        <v>0.3001606844706361</v>
      </c>
      <c r="BU379" s="70">
        <f t="shared" si="136"/>
        <v>0.26477515972594323</v>
      </c>
      <c r="BV379" s="71">
        <f t="shared" si="136"/>
        <v>0.27231199831116387</v>
      </c>
      <c r="BW379" s="72">
        <f t="shared" ref="BW379:CB427" si="137">+BK379-BQ379</f>
        <v>1</v>
      </c>
      <c r="BX379" s="70">
        <f t="shared" si="137"/>
        <v>6.5906197287601831E-4</v>
      </c>
      <c r="BY379" s="70">
        <f t="shared" si="137"/>
        <v>-2.4822043740362509E-2</v>
      </c>
      <c r="BZ379" s="70">
        <f t="shared" si="137"/>
        <v>1.6897296107490689E-2</v>
      </c>
      <c r="CA379" s="70">
        <f t="shared" si="137"/>
        <v>1.46965703738835E-2</v>
      </c>
      <c r="CB379" s="71">
        <f t="shared" si="137"/>
        <v>1.2231776487460266E-2</v>
      </c>
      <c r="CC379" s="64">
        <f t="shared" ref="CC379:CH427" si="138">BW379*10000</f>
        <v>10000</v>
      </c>
      <c r="CD379" s="65">
        <f t="shared" si="138"/>
        <v>6.5906197287601831</v>
      </c>
      <c r="CE379" s="65">
        <f t="shared" si="138"/>
        <v>-248.22043740362508</v>
      </c>
      <c r="CF379" s="65">
        <f t="shared" si="138"/>
        <v>168.97296107490689</v>
      </c>
      <c r="CG379" s="65">
        <f t="shared" si="138"/>
        <v>146.965703738835</v>
      </c>
      <c r="CH379" s="69">
        <f t="shared" si="138"/>
        <v>122.31776487460266</v>
      </c>
      <c r="CI379" s="71">
        <f>IFERROR(M379/'Class Sum-WR'!M379,0)</f>
        <v>0.30742766233718188</v>
      </c>
    </row>
    <row r="380" spans="1:87" x14ac:dyDescent="0.2">
      <c r="F380" s="73" t="s">
        <v>43</v>
      </c>
      <c r="G380" s="60"/>
      <c r="H380" s="28">
        <f t="shared" si="125"/>
        <v>13.99</v>
      </c>
      <c r="I380" s="2">
        <f t="shared" si="125"/>
        <v>26156.18</v>
      </c>
      <c r="J380" s="2">
        <f t="shared" si="125"/>
        <v>1461.4700000000003</v>
      </c>
      <c r="K380" s="2">
        <f t="shared" si="125"/>
        <v>63495.259999999995</v>
      </c>
      <c r="L380" s="2">
        <f t="shared" si="125"/>
        <v>45397.439999999995</v>
      </c>
      <c r="M380" s="74">
        <f t="shared" si="126"/>
        <v>136524.34</v>
      </c>
      <c r="O380"/>
      <c r="P380"/>
      <c r="Q380"/>
      <c r="R380"/>
      <c r="T380" s="75" t="s">
        <v>43</v>
      </c>
      <c r="U380" s="2">
        <f>SUMIF($M$21:$M$27,"&lt;&gt;0",U$21:U$27)</f>
        <v>0</v>
      </c>
      <c r="V380" s="2">
        <f>SUMIF($M$21:$M$27,"&lt;&gt;0",V$21:V$27)</f>
        <v>29620.18</v>
      </c>
      <c r="W380" s="2">
        <f>SUMIF($M$21:$M$27,"&lt;&gt;0",W$21:W$27)</f>
        <v>1729.2300000000002</v>
      </c>
      <c r="X380" s="2">
        <f>SUMIF($M$21:$M$27,"&lt;&gt;0",X$21:X$27)</f>
        <v>77809.429999999993</v>
      </c>
      <c r="Y380" s="2">
        <f>SUMIF($M$21:$M$27,"&lt;&gt;0",Y$21:Y$27)</f>
        <v>53129.710000000006</v>
      </c>
      <c r="Z380" s="74">
        <f t="shared" si="127"/>
        <v>162288.54999999999</v>
      </c>
      <c r="AA380" s="2">
        <f t="shared" si="128"/>
        <v>13.99</v>
      </c>
      <c r="AB380" s="2">
        <f t="shared" si="128"/>
        <v>-3464</v>
      </c>
      <c r="AC380" s="2">
        <f t="shared" si="128"/>
        <v>-267.76</v>
      </c>
      <c r="AD380" s="2">
        <f t="shared" si="128"/>
        <v>-14314.169999999998</v>
      </c>
      <c r="AE380" s="2">
        <f t="shared" si="128"/>
        <v>-7732.2700000000114</v>
      </c>
      <c r="AF380" s="30">
        <f t="shared" si="128"/>
        <v>-25764.209999999992</v>
      </c>
      <c r="AG380" s="38" t="str">
        <f t="shared" si="129"/>
        <v/>
      </c>
      <c r="AH380" s="38">
        <f t="shared" si="129"/>
        <v>-0.11694729741682866</v>
      </c>
      <c r="AI380" s="38">
        <f t="shared" si="129"/>
        <v>-0.15484348525066066</v>
      </c>
      <c r="AJ380" s="38">
        <f t="shared" si="129"/>
        <v>-0.1839644629192117</v>
      </c>
      <c r="AK380" s="38">
        <f t="shared" si="129"/>
        <v>-0.14553570873998767</v>
      </c>
      <c r="AL380" s="76">
        <f t="shared" si="129"/>
        <v>-0.15875556223775486</v>
      </c>
      <c r="AM380" s="28">
        <f t="shared" si="130"/>
        <v>13.99</v>
      </c>
      <c r="AN380" s="2">
        <f t="shared" si="130"/>
        <v>5372.08</v>
      </c>
      <c r="AO380" s="2">
        <f t="shared" si="130"/>
        <v>537.38</v>
      </c>
      <c r="AP380" s="2">
        <f t="shared" si="130"/>
        <v>21645.010000000002</v>
      </c>
      <c r="AQ380" s="2">
        <f t="shared" si="130"/>
        <v>13514.35</v>
      </c>
      <c r="AR380" s="74">
        <f t="shared" si="131"/>
        <v>41082.810000000005</v>
      </c>
      <c r="AS380" s="28">
        <f>SUMIF($M$21:$M$27,"&lt;&gt;0",AS$21:AS$27)</f>
        <v>0</v>
      </c>
      <c r="AT380" s="2">
        <f>SUMIF($M$21:$M$27,"&lt;&gt;0",AT$21:AT$27)</f>
        <v>6115.2</v>
      </c>
      <c r="AU380" s="2">
        <f>SUMIF($M$21:$M$27,"&lt;&gt;0",AU$21:AU$27)</f>
        <v>385.9</v>
      </c>
      <c r="AV380" s="2">
        <f>SUMIF($M$21:$M$27,"&lt;&gt;0",AV$21:AV$27)</f>
        <v>24679.360000000001</v>
      </c>
      <c r="AW380" s="2">
        <f>SUMIF($M$21:$M$27,"&lt;&gt;0",AW$21:AW$27)</f>
        <v>14381.619999999999</v>
      </c>
      <c r="AX380" s="74">
        <f t="shared" si="132"/>
        <v>45562.080000000002</v>
      </c>
      <c r="AY380" s="28">
        <f t="shared" si="133"/>
        <v>13.99</v>
      </c>
      <c r="AZ380" s="2">
        <f t="shared" si="133"/>
        <v>-743.11999999999989</v>
      </c>
      <c r="BA380" s="2">
        <f t="shared" si="133"/>
        <v>151.48000000000002</v>
      </c>
      <c r="BB380" s="2">
        <f t="shared" si="133"/>
        <v>-3034.3499999999985</v>
      </c>
      <c r="BC380" s="2">
        <f t="shared" si="133"/>
        <v>-867.26999999999862</v>
      </c>
      <c r="BD380" s="74">
        <f t="shared" si="133"/>
        <v>-4479.2699999999968</v>
      </c>
      <c r="BE380" s="77" t="e">
        <f t="shared" si="134"/>
        <v>#DIV/0!</v>
      </c>
      <c r="BF380" s="38">
        <f t="shared" si="134"/>
        <v>-0.1215201465201465</v>
      </c>
      <c r="BG380" s="38">
        <f t="shared" si="134"/>
        <v>0.39253692666493917</v>
      </c>
      <c r="BH380" s="38">
        <f t="shared" si="134"/>
        <v>-0.12295091931071139</v>
      </c>
      <c r="BI380" s="38">
        <f t="shared" si="134"/>
        <v>-6.0304054758782297E-2</v>
      </c>
      <c r="BJ380" s="76">
        <f t="shared" si="134"/>
        <v>-9.8311358919522474E-2</v>
      </c>
      <c r="BK380" s="77">
        <f t="shared" si="135"/>
        <v>1</v>
      </c>
      <c r="BL380" s="38">
        <f t="shared" si="135"/>
        <v>0.20538473125662846</v>
      </c>
      <c r="BM380" s="38">
        <f t="shared" si="135"/>
        <v>0.36769827639294678</v>
      </c>
      <c r="BN380" s="38">
        <f t="shared" si="135"/>
        <v>0.34089174530508265</v>
      </c>
      <c r="BO380" s="38">
        <f t="shared" si="135"/>
        <v>0.29768969351575775</v>
      </c>
      <c r="BP380" s="76">
        <f t="shared" si="135"/>
        <v>0.30091930860094257</v>
      </c>
      <c r="BQ380" s="77">
        <f t="shared" si="136"/>
        <v>0</v>
      </c>
      <c r="BR380" s="38">
        <f t="shared" si="136"/>
        <v>0.20645384329197189</v>
      </c>
      <c r="BS380" s="38">
        <f t="shared" si="136"/>
        <v>0.22316291065965771</v>
      </c>
      <c r="BT380" s="38">
        <f t="shared" si="136"/>
        <v>0.3171769797054162</v>
      </c>
      <c r="BU380" s="38">
        <f t="shared" si="136"/>
        <v>0.27068884810400806</v>
      </c>
      <c r="BV380" s="76">
        <f t="shared" si="136"/>
        <v>0.28074734785664179</v>
      </c>
      <c r="BW380" s="77">
        <f t="shared" si="137"/>
        <v>1</v>
      </c>
      <c r="BX380" s="38">
        <f t="shared" si="137"/>
        <v>-1.0691120353434336E-3</v>
      </c>
      <c r="BY380" s="38">
        <f t="shared" si="137"/>
        <v>0.14453536573328907</v>
      </c>
      <c r="BZ380" s="38">
        <f t="shared" si="137"/>
        <v>2.3714765599666454E-2</v>
      </c>
      <c r="CA380" s="38">
        <f t="shared" si="137"/>
        <v>2.7000845411749685E-2</v>
      </c>
      <c r="CB380" s="76">
        <f t="shared" si="137"/>
        <v>2.0171960744300776E-2</v>
      </c>
      <c r="CC380" s="28">
        <f t="shared" si="138"/>
        <v>10000</v>
      </c>
      <c r="CD380" s="2">
        <f t="shared" si="138"/>
        <v>-10.691120353434336</v>
      </c>
      <c r="CE380" s="2">
        <f t="shared" si="138"/>
        <v>1445.3536573328906</v>
      </c>
      <c r="CF380" s="2">
        <f t="shared" si="138"/>
        <v>237.14765599666455</v>
      </c>
      <c r="CG380" s="2">
        <f t="shared" si="138"/>
        <v>270.00845411749685</v>
      </c>
      <c r="CH380" s="30">
        <f t="shared" si="138"/>
        <v>201.71960744300776</v>
      </c>
      <c r="CI380" s="76">
        <f>IFERROR(M380/'Class Sum-WR'!M380,0)</f>
        <v>0.24367247220067834</v>
      </c>
    </row>
    <row r="381" spans="1:87" x14ac:dyDescent="0.2">
      <c r="F381" s="73" t="s">
        <v>44</v>
      </c>
      <c r="G381" s="60"/>
      <c r="H381" s="28">
        <f t="shared" si="125"/>
        <v>7.5799999999999983</v>
      </c>
      <c r="I381" s="2">
        <f t="shared" si="125"/>
        <v>31028.44</v>
      </c>
      <c r="J381" s="2">
        <f t="shared" si="125"/>
        <v>1690.74</v>
      </c>
      <c r="K381" s="2">
        <f t="shared" si="125"/>
        <v>77590.929999999993</v>
      </c>
      <c r="L381" s="2">
        <f t="shared" si="125"/>
        <v>47785.68</v>
      </c>
      <c r="M381" s="74">
        <f t="shared" si="126"/>
        <v>158103.37</v>
      </c>
      <c r="O381"/>
      <c r="P381"/>
      <c r="Q381"/>
      <c r="R381"/>
      <c r="T381" s="75" t="s">
        <v>44</v>
      </c>
      <c r="U381" s="2">
        <f>SUMIF($M$28:$M$34,"&lt;&gt;0",U$28:U$34)</f>
        <v>15.99</v>
      </c>
      <c r="V381" s="2">
        <f>SUMIF($M$28:$M$34,"&lt;&gt;0",V$28:V$34)</f>
        <v>31823.439999999999</v>
      </c>
      <c r="W381" s="2">
        <f>SUMIF($M$28:$M$34,"&lt;&gt;0",W$28:W$34)</f>
        <v>1722.1599999999999</v>
      </c>
      <c r="X381" s="2">
        <f>SUMIF($M$28:$M$34,"&lt;&gt;0",X$28:X$34)</f>
        <v>80329.27</v>
      </c>
      <c r="Y381" s="2">
        <f>SUMIF($M$28:$M$34,"&lt;&gt;0",Y$28:Y$34)</f>
        <v>56424.600000000006</v>
      </c>
      <c r="Z381" s="74">
        <f t="shared" si="127"/>
        <v>170315.46000000002</v>
      </c>
      <c r="AA381" s="2">
        <f t="shared" si="128"/>
        <v>-8.4100000000000019</v>
      </c>
      <c r="AB381" s="2">
        <f t="shared" si="128"/>
        <v>-795</v>
      </c>
      <c r="AC381" s="2">
        <f t="shared" si="128"/>
        <v>-31.419999999999845</v>
      </c>
      <c r="AD381" s="2">
        <f t="shared" si="128"/>
        <v>-2738.3400000000111</v>
      </c>
      <c r="AE381" s="2">
        <f t="shared" si="128"/>
        <v>-8638.9200000000055</v>
      </c>
      <c r="AF381" s="30">
        <f t="shared" si="128"/>
        <v>-12212.090000000026</v>
      </c>
      <c r="AG381" s="38">
        <f t="shared" si="129"/>
        <v>-0.5259537210756724</v>
      </c>
      <c r="AH381" s="38">
        <f t="shared" si="129"/>
        <v>-2.498158590020438E-2</v>
      </c>
      <c r="AI381" s="38">
        <f t="shared" si="129"/>
        <v>-1.8244530124959264E-2</v>
      </c>
      <c r="AJ381" s="38">
        <f t="shared" si="129"/>
        <v>-3.4088944166927086E-2</v>
      </c>
      <c r="AK381" s="38">
        <f t="shared" si="129"/>
        <v>-0.15310556034070255</v>
      </c>
      <c r="AL381" s="76">
        <f t="shared" si="129"/>
        <v>-7.1702768497939204E-2</v>
      </c>
      <c r="AM381" s="28">
        <f t="shared" si="130"/>
        <v>7.5799999999999983</v>
      </c>
      <c r="AN381" s="2">
        <f t="shared" si="130"/>
        <v>6535.84</v>
      </c>
      <c r="AO381" s="2">
        <f t="shared" si="130"/>
        <v>586.67999999999995</v>
      </c>
      <c r="AP381" s="2">
        <f t="shared" si="130"/>
        <v>28188.460000000003</v>
      </c>
      <c r="AQ381" s="2">
        <f t="shared" si="130"/>
        <v>14088.52</v>
      </c>
      <c r="AR381" s="74">
        <f t="shared" si="131"/>
        <v>49407.08</v>
      </c>
      <c r="AS381" s="28">
        <f>SUMIF($M$28:$M$34,"&lt;&gt;0",AS$28:AS$34)</f>
        <v>15.99</v>
      </c>
      <c r="AT381" s="2">
        <f>SUMIF($M$28:$M$34,"&lt;&gt;0",AT$28:AT$34)</f>
        <v>6408.22</v>
      </c>
      <c r="AU381" s="2">
        <f>SUMIF($M$28:$M$34,"&lt;&gt;0",AU$28:AU$34)</f>
        <v>395.08000000000004</v>
      </c>
      <c r="AV381" s="2">
        <f>SUMIF($M$28:$M$34,"&lt;&gt;0",AV$28:AV$34)</f>
        <v>24282.54</v>
      </c>
      <c r="AW381" s="2">
        <f>SUMIF($M$28:$M$34,"&lt;&gt;0",AW$28:AW$34)</f>
        <v>15513.76</v>
      </c>
      <c r="AX381" s="74">
        <f t="shared" si="132"/>
        <v>46615.590000000004</v>
      </c>
      <c r="AY381" s="28">
        <f t="shared" si="133"/>
        <v>-8.4100000000000019</v>
      </c>
      <c r="AZ381" s="2">
        <f t="shared" si="133"/>
        <v>127.61999999999989</v>
      </c>
      <c r="BA381" s="2">
        <f t="shared" si="133"/>
        <v>191.59999999999991</v>
      </c>
      <c r="BB381" s="2">
        <f t="shared" si="133"/>
        <v>3905.9200000000019</v>
      </c>
      <c r="BC381" s="2">
        <f t="shared" si="133"/>
        <v>-1425.2399999999998</v>
      </c>
      <c r="BD381" s="74">
        <f t="shared" si="133"/>
        <v>2791.489999999998</v>
      </c>
      <c r="BE381" s="77">
        <f t="shared" si="134"/>
        <v>-0.5259537210756724</v>
      </c>
      <c r="BF381" s="38">
        <f t="shared" si="134"/>
        <v>1.9915046612007686E-2</v>
      </c>
      <c r="BG381" s="38">
        <f t="shared" si="134"/>
        <v>0.4849650703654953</v>
      </c>
      <c r="BH381" s="38">
        <f t="shared" si="134"/>
        <v>0.16085302443648819</v>
      </c>
      <c r="BI381" s="38">
        <f t="shared" si="134"/>
        <v>-9.1869411412836069E-2</v>
      </c>
      <c r="BJ381" s="76">
        <f t="shared" si="134"/>
        <v>5.9883185003128732E-2</v>
      </c>
      <c r="BK381" s="77">
        <f t="shared" si="135"/>
        <v>1</v>
      </c>
      <c r="BL381" s="38">
        <f t="shared" si="135"/>
        <v>0.21064030289631061</v>
      </c>
      <c r="BM381" s="38">
        <f t="shared" si="135"/>
        <v>0.34699598992157277</v>
      </c>
      <c r="BN381" s="38">
        <f t="shared" si="135"/>
        <v>0.36329581305443825</v>
      </c>
      <c r="BO381" s="38">
        <f t="shared" si="135"/>
        <v>0.29482723694629859</v>
      </c>
      <c r="BP381" s="76">
        <f t="shared" si="135"/>
        <v>0.31249858873975933</v>
      </c>
      <c r="BQ381" s="77">
        <f t="shared" si="136"/>
        <v>1</v>
      </c>
      <c r="BR381" s="38">
        <f t="shared" si="136"/>
        <v>0.20136792251246252</v>
      </c>
      <c r="BS381" s="38">
        <f t="shared" si="136"/>
        <v>0.22940957866864872</v>
      </c>
      <c r="BT381" s="38">
        <f t="shared" si="136"/>
        <v>0.3022875721390223</v>
      </c>
      <c r="BU381" s="38">
        <f t="shared" si="136"/>
        <v>0.27494674308723499</v>
      </c>
      <c r="BV381" s="76">
        <f t="shared" si="136"/>
        <v>0.2737014596326135</v>
      </c>
      <c r="BW381" s="77">
        <f t="shared" si="137"/>
        <v>0</v>
      </c>
      <c r="BX381" s="38">
        <f t="shared" si="137"/>
        <v>9.2723803838480889E-3</v>
      </c>
      <c r="BY381" s="38">
        <f t="shared" si="137"/>
        <v>0.11758641125292404</v>
      </c>
      <c r="BZ381" s="38">
        <f t="shared" si="137"/>
        <v>6.1008240915415957E-2</v>
      </c>
      <c r="CA381" s="38">
        <f t="shared" si="137"/>
        <v>1.9880493859063597E-2</v>
      </c>
      <c r="CB381" s="76">
        <f t="shared" si="137"/>
        <v>3.8797129107145834E-2</v>
      </c>
      <c r="CC381" s="28">
        <f t="shared" si="138"/>
        <v>0</v>
      </c>
      <c r="CD381" s="2">
        <f t="shared" si="138"/>
        <v>92.72380383848089</v>
      </c>
      <c r="CE381" s="2">
        <f t="shared" si="138"/>
        <v>1175.8641125292404</v>
      </c>
      <c r="CF381" s="2">
        <f t="shared" si="138"/>
        <v>610.08240915415956</v>
      </c>
      <c r="CG381" s="2">
        <f t="shared" si="138"/>
        <v>198.80493859063597</v>
      </c>
      <c r="CH381" s="30">
        <f t="shared" si="138"/>
        <v>387.97129107145832</v>
      </c>
      <c r="CI381" s="76">
        <f>IFERROR(M381/'Class Sum-WR'!M381,0)</f>
        <v>0.25407331834005947</v>
      </c>
    </row>
    <row r="382" spans="1:87" ht="13.5" thickBot="1" x14ac:dyDescent="0.25">
      <c r="F382" s="78" t="s">
        <v>45</v>
      </c>
      <c r="G382" s="61"/>
      <c r="H382" s="43">
        <f t="shared" si="125"/>
        <v>0</v>
      </c>
      <c r="I382" s="44">
        <f t="shared" si="125"/>
        <v>27067.85</v>
      </c>
      <c r="J382" s="44">
        <f t="shared" si="125"/>
        <v>1648.6599999999999</v>
      </c>
      <c r="K382" s="44">
        <f t="shared" si="125"/>
        <v>82118.59</v>
      </c>
      <c r="L382" s="44">
        <f t="shared" si="125"/>
        <v>51749.409999999996</v>
      </c>
      <c r="M382" s="79">
        <f t="shared" si="126"/>
        <v>162584.50999999998</v>
      </c>
      <c r="O382" s="42"/>
      <c r="P382" s="42"/>
      <c r="Q382" s="42"/>
      <c r="R382" s="42"/>
      <c r="S382" s="42"/>
      <c r="T382" s="80" t="s">
        <v>45</v>
      </c>
      <c r="U382" s="44">
        <f>SUMIF($M$35:$M$41,"&lt;&gt;0",U$35:U$41)</f>
        <v>0</v>
      </c>
      <c r="V382" s="44">
        <f>SUMIF($M$35:$M$41,"&lt;&gt;0",V$35:V$41)</f>
        <v>29213.85</v>
      </c>
      <c r="W382" s="44">
        <f>SUMIF($M$35:$M$41,"&lt;&gt;0",W$35:W$41)</f>
        <v>1480.22</v>
      </c>
      <c r="X382" s="44">
        <f>SUMIF($M$35:$M$41,"&lt;&gt;0",X$35:X$41)</f>
        <v>73698.349999999991</v>
      </c>
      <c r="Y382" s="44">
        <f>SUMIF($M$35:$M$41,"&lt;&gt;0",Y$35:Y$41)</f>
        <v>56489.58</v>
      </c>
      <c r="Z382" s="79">
        <f t="shared" si="127"/>
        <v>160882</v>
      </c>
      <c r="AA382" s="44">
        <f t="shared" si="128"/>
        <v>0</v>
      </c>
      <c r="AB382" s="44">
        <f t="shared" si="128"/>
        <v>-2146</v>
      </c>
      <c r="AC382" s="44">
        <f t="shared" si="128"/>
        <v>168.43999999999983</v>
      </c>
      <c r="AD382" s="44">
        <f t="shared" si="128"/>
        <v>8420.2400000000052</v>
      </c>
      <c r="AE382" s="44">
        <f t="shared" si="128"/>
        <v>-4740.1700000000055</v>
      </c>
      <c r="AF382" s="46">
        <f t="shared" si="128"/>
        <v>1702.5099999999802</v>
      </c>
      <c r="AG382" s="56" t="str">
        <f t="shared" si="129"/>
        <v/>
      </c>
      <c r="AH382" s="56">
        <f t="shared" si="129"/>
        <v>-7.3458308302397662E-2</v>
      </c>
      <c r="AI382" s="56">
        <f t="shared" si="129"/>
        <v>0.11379389550201985</v>
      </c>
      <c r="AJ382" s="56">
        <f t="shared" si="129"/>
        <v>0.11425276142545941</v>
      </c>
      <c r="AK382" s="56">
        <f t="shared" si="129"/>
        <v>-8.3912289664748882E-2</v>
      </c>
      <c r="AL382" s="81">
        <f t="shared" si="129"/>
        <v>1.0582352283039621E-2</v>
      </c>
      <c r="AM382" s="43">
        <f t="shared" si="130"/>
        <v>0</v>
      </c>
      <c r="AN382" s="44">
        <f t="shared" si="130"/>
        <v>5701.13</v>
      </c>
      <c r="AO382" s="44">
        <f t="shared" si="130"/>
        <v>649.07000000000016</v>
      </c>
      <c r="AP382" s="44">
        <f t="shared" si="130"/>
        <v>28859.48</v>
      </c>
      <c r="AQ382" s="44">
        <f t="shared" si="130"/>
        <v>15951.11</v>
      </c>
      <c r="AR382" s="79">
        <f t="shared" si="131"/>
        <v>51160.79</v>
      </c>
      <c r="AS382" s="43">
        <f>SUMIF($M$35:$M$41,"&lt;&gt;0",AS$35:AS$41)</f>
        <v>0</v>
      </c>
      <c r="AT382" s="44">
        <f>SUMIF($M$35:$M$41,"&lt;&gt;0",AT$35:AT$41)</f>
        <v>6026.2699999999995</v>
      </c>
      <c r="AU382" s="44">
        <f>SUMIF($M$35:$M$41,"&lt;&gt;0",AU$35:AU$41)</f>
        <v>470.21999999999997</v>
      </c>
      <c r="AV382" s="44">
        <f>SUMIF($M$35:$M$41,"&lt;&gt;0",AV$35:AV$41)</f>
        <v>22501.84</v>
      </c>
      <c r="AW382" s="44">
        <f>SUMIF($M$35:$M$41,"&lt;&gt;0",AW$35:AW$41)</f>
        <v>15344.25</v>
      </c>
      <c r="AX382" s="79">
        <f t="shared" si="132"/>
        <v>44342.58</v>
      </c>
      <c r="AY382" s="43">
        <f t="shared" si="133"/>
        <v>0</v>
      </c>
      <c r="AZ382" s="44">
        <f t="shared" si="133"/>
        <v>-325.13999999999942</v>
      </c>
      <c r="BA382" s="44">
        <f t="shared" si="133"/>
        <v>178.85000000000019</v>
      </c>
      <c r="BB382" s="44">
        <f t="shared" si="133"/>
        <v>6357.6399999999994</v>
      </c>
      <c r="BC382" s="44">
        <f t="shared" si="133"/>
        <v>606.86000000000058</v>
      </c>
      <c r="BD382" s="79">
        <f t="shared" si="133"/>
        <v>6818.2099999999991</v>
      </c>
      <c r="BE382" s="82" t="e">
        <f t="shared" si="134"/>
        <v>#DIV/0!</v>
      </c>
      <c r="BF382" s="56">
        <f t="shared" si="134"/>
        <v>-5.3953772399842594E-2</v>
      </c>
      <c r="BG382" s="56">
        <f t="shared" si="134"/>
        <v>0.3803538769086815</v>
      </c>
      <c r="BH382" s="56">
        <f t="shared" si="134"/>
        <v>0.28253867239301317</v>
      </c>
      <c r="BI382" s="56">
        <f t="shared" si="134"/>
        <v>3.954966844257625E-2</v>
      </c>
      <c r="BJ382" s="81">
        <f t="shared" si="134"/>
        <v>0.15376214013708717</v>
      </c>
      <c r="BK382" s="82">
        <f t="shared" si="135"/>
        <v>0</v>
      </c>
      <c r="BL382" s="56">
        <f t="shared" si="135"/>
        <v>0.21062367347240363</v>
      </c>
      <c r="BM382" s="56">
        <f t="shared" si="135"/>
        <v>0.3936954860310799</v>
      </c>
      <c r="BN382" s="56">
        <f t="shared" si="135"/>
        <v>0.35143662354650756</v>
      </c>
      <c r="BO382" s="56">
        <f t="shared" si="135"/>
        <v>0.30823752386742193</v>
      </c>
      <c r="BP382" s="81">
        <f t="shared" si="135"/>
        <v>0.31467198197417456</v>
      </c>
      <c r="BQ382" s="82">
        <f t="shared" si="136"/>
        <v>0</v>
      </c>
      <c r="BR382" s="56">
        <f t="shared" si="136"/>
        <v>0.2062812672756244</v>
      </c>
      <c r="BS382" s="56">
        <f t="shared" si="136"/>
        <v>0.31766899514936964</v>
      </c>
      <c r="BT382" s="56">
        <f t="shared" si="136"/>
        <v>0.30532352488217174</v>
      </c>
      <c r="BU382" s="56">
        <f t="shared" si="136"/>
        <v>0.27162974127263823</v>
      </c>
      <c r="BV382" s="81">
        <f t="shared" si="136"/>
        <v>0.27562176004773686</v>
      </c>
      <c r="BW382" s="82">
        <f t="shared" si="137"/>
        <v>0</v>
      </c>
      <c r="BX382" s="56">
        <f t="shared" si="137"/>
        <v>4.3424061967792249E-3</v>
      </c>
      <c r="BY382" s="56">
        <f t="shared" si="137"/>
        <v>7.6026490881710262E-2</v>
      </c>
      <c r="BZ382" s="56">
        <f t="shared" si="137"/>
        <v>4.6113098664335828E-2</v>
      </c>
      <c r="CA382" s="56">
        <f t="shared" si="137"/>
        <v>3.66077825947837E-2</v>
      </c>
      <c r="CB382" s="81">
        <f t="shared" si="137"/>
        <v>3.90502219264377E-2</v>
      </c>
      <c r="CC382" s="43">
        <f t="shared" si="138"/>
        <v>0</v>
      </c>
      <c r="CD382" s="44">
        <f t="shared" si="138"/>
        <v>43.424061967792248</v>
      </c>
      <c r="CE382" s="44">
        <f t="shared" si="138"/>
        <v>760.26490881710265</v>
      </c>
      <c r="CF382" s="44">
        <f t="shared" si="138"/>
        <v>461.13098664335826</v>
      </c>
      <c r="CG382" s="44">
        <f t="shared" si="138"/>
        <v>366.07782594783703</v>
      </c>
      <c r="CH382" s="46">
        <f t="shared" si="138"/>
        <v>390.502219264377</v>
      </c>
      <c r="CI382" s="81">
        <f>IFERROR(M382/'Class Sum-WR'!M382,0)</f>
        <v>0.26458938568696733</v>
      </c>
    </row>
    <row r="383" spans="1:87" x14ac:dyDescent="0.2">
      <c r="A383" t="s">
        <v>46</v>
      </c>
      <c r="B383" t="s">
        <v>46</v>
      </c>
      <c r="C383" t="s">
        <v>47</v>
      </c>
      <c r="D383" t="s">
        <v>47</v>
      </c>
      <c r="F383" s="83" t="s">
        <v>48</v>
      </c>
      <c r="G383" s="60"/>
      <c r="H383" s="32">
        <f>SUM(H379:H382)</f>
        <v>16.32</v>
      </c>
      <c r="I383" s="5">
        <f>SUM(I379:I382)</f>
        <v>125197.9</v>
      </c>
      <c r="J383" s="5">
        <f>SUM(J379:J382)</f>
        <v>8071.74</v>
      </c>
      <c r="K383" s="5">
        <f>SUM(K379:K382)</f>
        <v>330768.03999999998</v>
      </c>
      <c r="L383" s="5">
        <f>SUM(L379:L382)</f>
        <v>229189.46</v>
      </c>
      <c r="M383" s="74">
        <f t="shared" si="126"/>
        <v>693243.46</v>
      </c>
      <c r="N383" s="3" t="s">
        <v>49</v>
      </c>
      <c r="O383" t="s">
        <v>49</v>
      </c>
      <c r="P383" t="s">
        <v>47</v>
      </c>
      <c r="Q383" t="s">
        <v>47</v>
      </c>
      <c r="R383"/>
      <c r="T383" s="84" t="s">
        <v>48</v>
      </c>
      <c r="U383" s="5">
        <f>SUM(U379:U382)</f>
        <v>15.99</v>
      </c>
      <c r="V383" s="5">
        <f>SUM(V379:V382)</f>
        <v>132567.53</v>
      </c>
      <c r="W383" s="5">
        <f>SUM(W379:W382)</f>
        <v>8595.7900000000009</v>
      </c>
      <c r="X383" s="5">
        <f>SUM(X379:X382)</f>
        <v>345531.92</v>
      </c>
      <c r="Y383" s="5">
        <f>SUM(Y379:Y382)</f>
        <v>254282.53000000003</v>
      </c>
      <c r="Z383" s="74">
        <f t="shared" si="127"/>
        <v>740993.76</v>
      </c>
      <c r="AA383" s="2">
        <f t="shared" si="128"/>
        <v>0.33000000000000007</v>
      </c>
      <c r="AB383" s="2">
        <f t="shared" si="128"/>
        <v>-7369.6300000000047</v>
      </c>
      <c r="AC383" s="2">
        <f t="shared" si="128"/>
        <v>-524.05000000000109</v>
      </c>
      <c r="AD383" s="2">
        <f t="shared" si="128"/>
        <v>-14763.880000000005</v>
      </c>
      <c r="AE383" s="2">
        <f t="shared" si="128"/>
        <v>-25093.070000000036</v>
      </c>
      <c r="AF383" s="30">
        <f t="shared" si="128"/>
        <v>-47750.300000000047</v>
      </c>
      <c r="AG383" s="38">
        <f t="shared" si="129"/>
        <v>2.0637898686679177E-2</v>
      </c>
      <c r="AH383" s="38">
        <f t="shared" si="129"/>
        <v>-5.5591516263447049E-2</v>
      </c>
      <c r="AI383" s="38">
        <f t="shared" si="129"/>
        <v>-6.0965891442206134E-2</v>
      </c>
      <c r="AJ383" s="38">
        <f t="shared" si="129"/>
        <v>-4.2727977201064395E-2</v>
      </c>
      <c r="AK383" s="38">
        <f t="shared" si="129"/>
        <v>-9.868184810022157E-2</v>
      </c>
      <c r="AL383" s="76">
        <f t="shared" si="129"/>
        <v>-6.444089353734915E-2</v>
      </c>
      <c r="AM383" s="32">
        <f>SUM(AM379:AM382)</f>
        <v>16.32</v>
      </c>
      <c r="AN383" s="5">
        <f>SUM(AN379:AN382)</f>
        <v>26023.33</v>
      </c>
      <c r="AO383" s="5">
        <f>SUM(AO379:AO382)</f>
        <v>2874.1</v>
      </c>
      <c r="AP383" s="5">
        <f>SUM(AP379:AP382)</f>
        <v>112796.74</v>
      </c>
      <c r="AQ383" s="5">
        <f>SUM(AQ379:AQ382)</f>
        <v>67101.41</v>
      </c>
      <c r="AR383" s="74">
        <f t="shared" si="131"/>
        <v>208811.9</v>
      </c>
      <c r="AS383" s="32">
        <f>SUM(AS379:AS382)</f>
        <v>15.99</v>
      </c>
      <c r="AT383" s="5">
        <f>SUM(AT379:AT382)</f>
        <v>27134.58</v>
      </c>
      <c r="AU383" s="5">
        <f>SUM(AU379:AU382)</f>
        <v>2575.5099999999998</v>
      </c>
      <c r="AV383" s="5">
        <f>SUM(AV379:AV382)</f>
        <v>105590.47</v>
      </c>
      <c r="AW383" s="5">
        <f>SUM(AW379:AW382)</f>
        <v>68603.03</v>
      </c>
      <c r="AX383" s="74">
        <f t="shared" si="132"/>
        <v>203919.58</v>
      </c>
      <c r="AY383" s="32">
        <f t="shared" si="133"/>
        <v>0.33000000000000007</v>
      </c>
      <c r="AZ383" s="5">
        <f t="shared" si="133"/>
        <v>-1111.25</v>
      </c>
      <c r="BA383" s="5">
        <f t="shared" si="133"/>
        <v>298.59000000000015</v>
      </c>
      <c r="BB383" s="5">
        <f t="shared" si="133"/>
        <v>7206.2700000000041</v>
      </c>
      <c r="BC383" s="5">
        <f t="shared" si="133"/>
        <v>-1501.6199999999953</v>
      </c>
      <c r="BD383" s="74">
        <f t="shared" si="133"/>
        <v>4892.320000000007</v>
      </c>
      <c r="BE383" s="77">
        <f t="shared" si="134"/>
        <v>2.0637898686679177E-2</v>
      </c>
      <c r="BF383" s="38">
        <f t="shared" si="134"/>
        <v>-4.0953278068059276E-2</v>
      </c>
      <c r="BG383" s="38">
        <f t="shared" si="134"/>
        <v>0.11593431980462129</v>
      </c>
      <c r="BH383" s="38">
        <f t="shared" si="134"/>
        <v>6.8247352246845805E-2</v>
      </c>
      <c r="BI383" s="38">
        <f t="shared" si="134"/>
        <v>-2.1888537576255675E-2</v>
      </c>
      <c r="BJ383" s="76">
        <f t="shared" si="134"/>
        <v>2.3991418577853127E-2</v>
      </c>
      <c r="BK383" s="77">
        <f t="shared" si="135"/>
        <v>1</v>
      </c>
      <c r="BL383" s="38">
        <f t="shared" si="135"/>
        <v>0.20785755991114868</v>
      </c>
      <c r="BM383" s="38">
        <f t="shared" si="135"/>
        <v>0.3560694472319475</v>
      </c>
      <c r="BN383" s="38">
        <f t="shared" si="135"/>
        <v>0.34101462765265961</v>
      </c>
      <c r="BO383" s="38">
        <f t="shared" si="135"/>
        <v>0.29277703259128934</v>
      </c>
      <c r="BP383" s="76">
        <f t="shared" si="135"/>
        <v>0.30121005396863032</v>
      </c>
      <c r="BQ383" s="77">
        <f t="shared" si="136"/>
        <v>1</v>
      </c>
      <c r="BR383" s="38">
        <f t="shared" si="136"/>
        <v>0.20468496320328214</v>
      </c>
      <c r="BS383" s="38">
        <f t="shared" si="136"/>
        <v>0.29962458366246725</v>
      </c>
      <c r="BT383" s="38">
        <f t="shared" si="136"/>
        <v>0.30558817836569196</v>
      </c>
      <c r="BU383" s="38">
        <f t="shared" si="136"/>
        <v>0.26979057507411142</v>
      </c>
      <c r="BV383" s="76">
        <f t="shared" si="136"/>
        <v>0.27519743216191184</v>
      </c>
      <c r="BW383" s="77">
        <f t="shared" si="137"/>
        <v>0</v>
      </c>
      <c r="BX383" s="38">
        <f t="shared" si="137"/>
        <v>3.1725967078665429E-3</v>
      </c>
      <c r="BY383" s="38">
        <f t="shared" si="137"/>
        <v>5.6444863569480253E-2</v>
      </c>
      <c r="BZ383" s="38">
        <f t="shared" si="137"/>
        <v>3.5426449286967643E-2</v>
      </c>
      <c r="CA383" s="38">
        <f t="shared" si="137"/>
        <v>2.2986457517177927E-2</v>
      </c>
      <c r="CB383" s="76">
        <f t="shared" si="137"/>
        <v>2.6012621806718483E-2</v>
      </c>
      <c r="CC383" s="28">
        <f t="shared" si="138"/>
        <v>0</v>
      </c>
      <c r="CD383" s="2">
        <f t="shared" si="138"/>
        <v>31.72596707866543</v>
      </c>
      <c r="CE383" s="2">
        <f t="shared" si="138"/>
        <v>564.44863569480253</v>
      </c>
      <c r="CF383" s="2">
        <f t="shared" si="138"/>
        <v>354.26449286967642</v>
      </c>
      <c r="CG383" s="2">
        <f t="shared" si="138"/>
        <v>229.86457517177928</v>
      </c>
      <c r="CH383" s="30">
        <f t="shared" si="138"/>
        <v>260.12621806718482</v>
      </c>
      <c r="CI383" s="76">
        <f>IFERROR(M383/'Class Sum-WR'!M383,0)</f>
        <v>0.27029215623555691</v>
      </c>
    </row>
    <row r="384" spans="1:87" ht="13.5" thickBot="1" x14ac:dyDescent="0.25">
      <c r="A384" t="s">
        <v>46</v>
      </c>
      <c r="B384" t="s">
        <v>46</v>
      </c>
      <c r="C384" t="s">
        <v>47</v>
      </c>
      <c r="D384" t="s">
        <v>47</v>
      </c>
      <c r="F384" s="78" t="s">
        <v>50</v>
      </c>
      <c r="G384" s="61"/>
      <c r="H384" s="48">
        <f>SUMIFS(H$7:H$377,$B$7:$B$377,$B384,$D$7:$D$377,$D384)</f>
        <v>11.559999999999999</v>
      </c>
      <c r="I384" s="49">
        <f>SUMIFS(I$7:I$377,$B$7:$B$377,$B384,$D$7:$D$377,$D384)</f>
        <v>124163.15000000001</v>
      </c>
      <c r="J384" s="49">
        <f>SUMIFS(J$7:J$377,$B$7:$B$377,$B384,$D$7:$D$377,$D384)</f>
        <v>6660.72</v>
      </c>
      <c r="K384" s="49">
        <f>SUMIFS(K$7:K$377,$B$7:$B$377,$B384,$D$7:$D$377,$D384)</f>
        <v>335605.45999999996</v>
      </c>
      <c r="L384" s="49">
        <f>SUMIFS(L$7:L$377,$B$7:$B$377,$B384,$D$7:$D$377,$D384)</f>
        <v>217823.46999999997</v>
      </c>
      <c r="M384" s="79">
        <f t="shared" si="126"/>
        <v>684264.35999999987</v>
      </c>
      <c r="N384" s="3" t="s">
        <v>49</v>
      </c>
      <c r="O384" s="42" t="s">
        <v>49</v>
      </c>
      <c r="P384" s="42" t="s">
        <v>47</v>
      </c>
      <c r="Q384" s="42" t="s">
        <v>47</v>
      </c>
      <c r="R384" s="42"/>
      <c r="S384" s="42"/>
      <c r="T384" s="80" t="s">
        <v>50</v>
      </c>
      <c r="U384" s="49">
        <f>SUMIFS(U$7:U$377,$M$7:$M$377,"&lt;&gt;0",$O$7:$O$377,$O384,$Q$7:$Q$377,$Q384)</f>
        <v>15.99</v>
      </c>
      <c r="V384" s="49">
        <f>SUMIFS(V$7:V$377,$M$7:$M$377,"&lt;&gt;0",$O$7:$O$377,$O384,$Q$7:$Q$377,$Q384)</f>
        <v>128129.21000000004</v>
      </c>
      <c r="W384" s="49">
        <f>SUMIFS(W$7:W$377,$M$7:$M$377,"&lt;&gt;0",$O$7:$O$377,$O384,$Q$7:$Q$377,$Q384)</f>
        <v>6921.9900000000016</v>
      </c>
      <c r="X384" s="49">
        <f>SUMIFS(X$7:X$377,$M$7:$M$377,"&lt;&gt;0",$O$7:$O$377,$O384,$Q$7:$Q$377,$Q384)</f>
        <v>332506.88999999996</v>
      </c>
      <c r="Y384" s="49">
        <f>SUMIFS(Y$7:Y$377,$M$7:$M$377,"&lt;&gt;0",$O$7:$O$377,$O384,$Q$7:$Q$377,$Q384)</f>
        <v>243433.11999999997</v>
      </c>
      <c r="Z384" s="79">
        <f t="shared" si="127"/>
        <v>711007.2</v>
      </c>
      <c r="AA384" s="44">
        <f t="shared" si="128"/>
        <v>-4.4300000000000015</v>
      </c>
      <c r="AB384" s="44">
        <f t="shared" si="128"/>
        <v>-3966.0600000000268</v>
      </c>
      <c r="AC384" s="44">
        <f t="shared" si="128"/>
        <v>-261.27000000000135</v>
      </c>
      <c r="AD384" s="44">
        <f t="shared" si="128"/>
        <v>3098.570000000007</v>
      </c>
      <c r="AE384" s="44">
        <f t="shared" si="128"/>
        <v>-25609.649999999994</v>
      </c>
      <c r="AF384" s="46">
        <f t="shared" si="128"/>
        <v>-26742.840000000084</v>
      </c>
      <c r="AG384" s="56">
        <f t="shared" si="129"/>
        <v>-0.2770481550969357</v>
      </c>
      <c r="AH384" s="56">
        <f t="shared" si="129"/>
        <v>-3.0953597544229185E-2</v>
      </c>
      <c r="AI384" s="56">
        <f t="shared" si="129"/>
        <v>-3.7744925953374864E-2</v>
      </c>
      <c r="AJ384" s="56">
        <f t="shared" si="129"/>
        <v>9.3188144161464072E-3</v>
      </c>
      <c r="AK384" s="56">
        <f t="shared" si="129"/>
        <v>-0.10520199552139822</v>
      </c>
      <c r="AL384" s="81">
        <f t="shared" si="129"/>
        <v>-3.7612614893351409E-2</v>
      </c>
      <c r="AM384" s="48">
        <f>SUMIFS(AM$7:AM$377,$B$7:$B$377,$B384,$D$7:$D$377,$D384)</f>
        <v>11.559999999999999</v>
      </c>
      <c r="AN384" s="49">
        <f>SUMIFS(AN$7:AN$377,$B$7:$B$377,$B384,$D$7:$D$377,$D384)</f>
        <v>25832.54</v>
      </c>
      <c r="AO384" s="49">
        <f>SUMIFS(AO$7:AO$377,$B$7:$B$377,$B384,$D$7:$D$377,$D384)</f>
        <v>2536.38</v>
      </c>
      <c r="AP384" s="49">
        <f>SUMIFS(AP$7:AP$377,$B$7:$B$377,$B384,$D$7:$D$377,$D384)</f>
        <v>116963.98999999999</v>
      </c>
      <c r="AQ384" s="49">
        <f>SUMIFS(AQ$7:AQ$377,$B$7:$B$377,$B384,$D$7:$D$377,$D384)</f>
        <v>65134.279999999984</v>
      </c>
      <c r="AR384" s="79">
        <f t="shared" si="131"/>
        <v>210478.75</v>
      </c>
      <c r="AS384" s="48">
        <f>SUMIFS(AS$7:AS$377,$M$7:$M$377,"&lt;&gt;0",$O$7:$O$377,$O384,$Q$7:$Q$377,$Q384)</f>
        <v>15.99</v>
      </c>
      <c r="AT384" s="49">
        <f>SUMIFS(AT$7:AT$377,$M$7:$M$377,"&lt;&gt;0",$O$7:$O$377,$O384,$Q$7:$Q$377,$Q384)</f>
        <v>26245.980000000003</v>
      </c>
      <c r="AU384" s="49">
        <f>SUMIFS(AU$7:AU$377,$M$7:$M$377,"&lt;&gt;0",$O$7:$O$377,$O384,$Q$7:$Q$377,$Q384)</f>
        <v>1706.59</v>
      </c>
      <c r="AV384" s="49">
        <f>SUMIFS(AV$7:AV$377,$M$7:$M$377,"&lt;&gt;0",$O$7:$O$377,$O384,$Q$7:$Q$377,$Q384)</f>
        <v>101618.10999999997</v>
      </c>
      <c r="AW384" s="49">
        <f>SUMIFS(AW$7:AW$377,$M$7:$M$377,"&lt;&gt;0",$O$7:$O$377,$O384,$Q$7:$Q$377,$Q384)</f>
        <v>66211.179999999993</v>
      </c>
      <c r="AX384" s="79">
        <f t="shared" si="132"/>
        <v>195797.84999999998</v>
      </c>
      <c r="AY384" s="48">
        <f t="shared" si="133"/>
        <v>-4.4300000000000015</v>
      </c>
      <c r="AZ384" s="49">
        <f t="shared" si="133"/>
        <v>-413.44000000000233</v>
      </c>
      <c r="BA384" s="49">
        <f t="shared" si="133"/>
        <v>829.79000000000019</v>
      </c>
      <c r="BB384" s="49">
        <f t="shared" si="133"/>
        <v>15345.880000000019</v>
      </c>
      <c r="BC384" s="49">
        <f t="shared" si="133"/>
        <v>-1076.9000000000087</v>
      </c>
      <c r="BD384" s="79">
        <f t="shared" si="133"/>
        <v>14680.900000000023</v>
      </c>
      <c r="BE384" s="82">
        <f t="shared" si="134"/>
        <v>-0.2770481550969357</v>
      </c>
      <c r="BF384" s="56">
        <f t="shared" si="134"/>
        <v>-1.575250762211974E-2</v>
      </c>
      <c r="BG384" s="56">
        <f t="shared" si="134"/>
        <v>0.48622692034993775</v>
      </c>
      <c r="BH384" s="56">
        <f t="shared" si="134"/>
        <v>0.15101520782073219</v>
      </c>
      <c r="BI384" s="56">
        <f t="shared" si="134"/>
        <v>-1.62646247959938E-2</v>
      </c>
      <c r="BJ384" s="81">
        <f t="shared" si="134"/>
        <v>7.4979883589120236E-2</v>
      </c>
      <c r="BK384" s="82">
        <f t="shared" si="135"/>
        <v>1</v>
      </c>
      <c r="BL384" s="56">
        <f t="shared" si="135"/>
        <v>0.20805319452671747</v>
      </c>
      <c r="BM384" s="56">
        <f t="shared" si="135"/>
        <v>0.38079667063020212</v>
      </c>
      <c r="BN384" s="56">
        <f t="shared" si="135"/>
        <v>0.34851635012135979</v>
      </c>
      <c r="BO384" s="56">
        <f t="shared" si="135"/>
        <v>0.29902324115945811</v>
      </c>
      <c r="BP384" s="81">
        <f t="shared" si="135"/>
        <v>0.30759858660474448</v>
      </c>
      <c r="BQ384" s="82">
        <f t="shared" si="136"/>
        <v>1</v>
      </c>
      <c r="BR384" s="56">
        <f t="shared" si="136"/>
        <v>0.20483994242998921</v>
      </c>
      <c r="BS384" s="56">
        <f t="shared" si="136"/>
        <v>0.24654615219033826</v>
      </c>
      <c r="BT384" s="56">
        <f t="shared" si="136"/>
        <v>0.30561204310683604</v>
      </c>
      <c r="BU384" s="56">
        <f t="shared" si="136"/>
        <v>0.27198920179801334</v>
      </c>
      <c r="BV384" s="81">
        <f t="shared" si="136"/>
        <v>0.27538096660624534</v>
      </c>
      <c r="BW384" s="82">
        <f t="shared" si="137"/>
        <v>0</v>
      </c>
      <c r="BX384" s="56">
        <f t="shared" si="137"/>
        <v>3.2132520967282641E-3</v>
      </c>
      <c r="BY384" s="56">
        <f t="shared" si="137"/>
        <v>0.13425051843986385</v>
      </c>
      <c r="BZ384" s="56">
        <f t="shared" si="137"/>
        <v>4.2904307014523746E-2</v>
      </c>
      <c r="CA384" s="56">
        <f t="shared" si="137"/>
        <v>2.7034039361444773E-2</v>
      </c>
      <c r="CB384" s="81">
        <f t="shared" si="137"/>
        <v>3.2217619998499147E-2</v>
      </c>
      <c r="CC384" s="43">
        <f t="shared" si="138"/>
        <v>0</v>
      </c>
      <c r="CD384" s="44">
        <f t="shared" si="138"/>
        <v>32.132520967282638</v>
      </c>
      <c r="CE384" s="44">
        <f t="shared" si="138"/>
        <v>1342.5051843986384</v>
      </c>
      <c r="CF384" s="44">
        <f t="shared" si="138"/>
        <v>429.04307014523744</v>
      </c>
      <c r="CG384" s="44">
        <f t="shared" si="138"/>
        <v>270.34039361444775</v>
      </c>
      <c r="CH384" s="46">
        <f t="shared" si="138"/>
        <v>322.17619998499146</v>
      </c>
      <c r="CI384" s="81">
        <f>IFERROR(M384/'Class Sum-WR'!M384,0)</f>
        <v>0.26464960085856903</v>
      </c>
    </row>
    <row r="385" spans="1:87" ht="13.5" thickBot="1" x14ac:dyDescent="0.25">
      <c r="F385"/>
      <c r="H385"/>
      <c r="I385"/>
      <c r="J385"/>
      <c r="K385"/>
      <c r="L385"/>
      <c r="M385"/>
      <c r="O385"/>
      <c r="P385"/>
      <c r="Q385"/>
      <c r="R385"/>
      <c r="U385"/>
      <c r="V385"/>
      <c r="W385"/>
      <c r="X385"/>
      <c r="Y385"/>
      <c r="Z385"/>
      <c r="AA385" s="2"/>
      <c r="AB385" s="2"/>
      <c r="AC385" s="2"/>
      <c r="AD385" s="2"/>
      <c r="AE385" s="2"/>
      <c r="AF385" s="3"/>
      <c r="AG385" s="38"/>
      <c r="AH385" s="38"/>
      <c r="AI385" s="38"/>
      <c r="AJ385" s="38"/>
      <c r="AK385" s="38"/>
      <c r="AL385" s="85"/>
      <c r="BE385" s="38"/>
      <c r="BF385" s="38"/>
      <c r="BG385" s="38"/>
      <c r="BH385" s="38"/>
      <c r="BI385" s="38"/>
      <c r="BJ385" s="38"/>
      <c r="BK385" s="38"/>
      <c r="BL385" s="38"/>
      <c r="BM385" s="38"/>
      <c r="BN385" s="38"/>
      <c r="BO385" s="38"/>
      <c r="BP385" s="38"/>
      <c r="BQ385" s="38"/>
      <c r="BR385" s="38"/>
      <c r="BS385" s="38"/>
      <c r="BT385" s="38"/>
      <c r="BU385" s="38"/>
      <c r="BV385" s="38"/>
      <c r="BW385" s="38"/>
      <c r="BX385" s="38"/>
      <c r="BY385" s="38"/>
      <c r="BZ385" s="38"/>
      <c r="CA385" s="38"/>
      <c r="CB385" s="38"/>
      <c r="CC385" s="2"/>
      <c r="CD385" s="2"/>
      <c r="CE385" s="2"/>
      <c r="CF385" s="2"/>
      <c r="CG385" s="2"/>
      <c r="CH385" s="2"/>
    </row>
    <row r="386" spans="1:87" x14ac:dyDescent="0.2">
      <c r="F386" s="62" t="s">
        <v>51</v>
      </c>
      <c r="G386" s="63"/>
      <c r="H386" s="64">
        <f t="shared" ref="H386:L390" si="139">SUMIF($E$14:$E$377,$F386,H$14:H$377)</f>
        <v>0</v>
      </c>
      <c r="I386" s="65">
        <f t="shared" si="139"/>
        <v>28592.649999999998</v>
      </c>
      <c r="J386" s="65">
        <f t="shared" si="139"/>
        <v>1326.76</v>
      </c>
      <c r="K386" s="65">
        <f t="shared" si="139"/>
        <v>87193.700000000012</v>
      </c>
      <c r="L386" s="65">
        <f t="shared" si="139"/>
        <v>56130.81</v>
      </c>
      <c r="M386" s="66">
        <f t="shared" ref="M386:M392" si="140">SUM(H386:L386)</f>
        <v>173243.92</v>
      </c>
      <c r="O386" s="67"/>
      <c r="P386" s="67"/>
      <c r="Q386" s="67"/>
      <c r="R386" s="67"/>
      <c r="S386" s="67"/>
      <c r="T386" s="68" t="s">
        <v>51</v>
      </c>
      <c r="U386" s="65">
        <f>SUMIF($M$42:$M$48,"&lt;&gt;0",U$42:U$48)</f>
        <v>0</v>
      </c>
      <c r="V386" s="65">
        <f>SUMIF($M$42:$M$48,"&lt;&gt;0",V$42:V$48)</f>
        <v>30955.460000000003</v>
      </c>
      <c r="W386" s="65">
        <f>SUMIF($M$42:$M$48,"&lt;&gt;0",W$42:W$48)</f>
        <v>2166.7200000000003</v>
      </c>
      <c r="X386" s="65">
        <f>SUMIF($M$42:$M$48,"&lt;&gt;0",X$42:X$48)</f>
        <v>82743.109999999986</v>
      </c>
      <c r="Y386" s="65">
        <f>SUMIF($M$42:$M$48,"&lt;&gt;0",Y$42:Y$48)</f>
        <v>65690.709999999992</v>
      </c>
      <c r="Z386" s="66">
        <f t="shared" ref="Z386:Z392" si="141">SUM(U386:Y386)</f>
        <v>181555.99999999997</v>
      </c>
      <c r="AA386" s="64">
        <f t="shared" ref="AA386:AF392" si="142">+H386-U386</f>
        <v>0</v>
      </c>
      <c r="AB386" s="65">
        <f t="shared" si="142"/>
        <v>-2362.8100000000049</v>
      </c>
      <c r="AC386" s="65">
        <f t="shared" si="142"/>
        <v>-839.96000000000026</v>
      </c>
      <c r="AD386" s="65">
        <f t="shared" si="142"/>
        <v>4450.5900000000256</v>
      </c>
      <c r="AE386" s="86">
        <f t="shared" si="142"/>
        <v>-9559.8999999999942</v>
      </c>
      <c r="AF386" s="87">
        <f t="shared" si="142"/>
        <v>-8312.0799999999581</v>
      </c>
      <c r="AG386" s="70" t="str">
        <f t="shared" ref="AG386:AL392" si="143">IFERROR(AA386/U386,"")</f>
        <v/>
      </c>
      <c r="AH386" s="70">
        <f t="shared" si="143"/>
        <v>-7.6329345453112457E-2</v>
      </c>
      <c r="AI386" s="70">
        <f t="shared" si="143"/>
        <v>-0.38766430364791027</v>
      </c>
      <c r="AJ386" s="70">
        <f t="shared" si="143"/>
        <v>5.3788043499936447E-2</v>
      </c>
      <c r="AK386" s="70">
        <f t="shared" si="143"/>
        <v>-0.14552894922280479</v>
      </c>
      <c r="AL386" s="71">
        <f t="shared" si="143"/>
        <v>-4.5782458304875408E-2</v>
      </c>
      <c r="AM386" s="64">
        <f t="shared" ref="AM386:AQ390" si="144">SUMIF($E$14:$E$377,$F386,AM$14:AM$377)</f>
        <v>0</v>
      </c>
      <c r="AN386" s="65">
        <f t="shared" si="144"/>
        <v>5868.13</v>
      </c>
      <c r="AO386" s="65">
        <f t="shared" si="144"/>
        <v>683.55</v>
      </c>
      <c r="AP386" s="65">
        <f t="shared" si="144"/>
        <v>30154.489999999998</v>
      </c>
      <c r="AQ386" s="65">
        <f t="shared" si="144"/>
        <v>16810.900000000001</v>
      </c>
      <c r="AR386" s="66">
        <f t="shared" ref="AR386:AR392" si="145">SUM(AM386:AQ386)</f>
        <v>53517.07</v>
      </c>
      <c r="AS386" s="64">
        <f>SUMIF($M$42:$M$48,"&lt;&gt;0",AS$42:AS$48)</f>
        <v>0</v>
      </c>
      <c r="AT386" s="65">
        <f>SUMIF($M$42:$M$48,"&lt;&gt;0",AT$42:AT$48)</f>
        <v>6359.670000000001</v>
      </c>
      <c r="AU386" s="65">
        <f>SUMIF($M$42:$M$48,"&lt;&gt;0",AU$42:AU$48)</f>
        <v>787.75</v>
      </c>
      <c r="AV386" s="65">
        <f>SUMIF($M$42:$M$48,"&lt;&gt;0",AV$42:AV$48)</f>
        <v>25154.39</v>
      </c>
      <c r="AW386" s="65">
        <f>SUMIF($M$42:$M$48,"&lt;&gt;0",AW$42:AW$48)</f>
        <v>17945.390000000003</v>
      </c>
      <c r="AX386" s="66">
        <f t="shared" ref="AX386:AX392" si="146">SUM(AS386:AW386)</f>
        <v>50247.200000000004</v>
      </c>
      <c r="AY386" s="64">
        <f t="shared" ref="AY386:BD392" si="147">+AM386-AS386</f>
        <v>0</v>
      </c>
      <c r="AZ386" s="65">
        <f t="shared" si="147"/>
        <v>-491.54000000000087</v>
      </c>
      <c r="BA386" s="65">
        <f t="shared" si="147"/>
        <v>-104.20000000000005</v>
      </c>
      <c r="BB386" s="65">
        <f t="shared" si="147"/>
        <v>5000.0999999999985</v>
      </c>
      <c r="BC386" s="65">
        <f t="shared" si="147"/>
        <v>-1134.4900000000016</v>
      </c>
      <c r="BD386" s="66">
        <f t="shared" si="147"/>
        <v>3269.8699999999953</v>
      </c>
      <c r="BE386" s="72" t="e">
        <f t="shared" ref="BE386:BJ392" si="148">AY386/AS386</f>
        <v>#DIV/0!</v>
      </c>
      <c r="BF386" s="70">
        <f t="shared" si="148"/>
        <v>-7.7290173861222486E-2</v>
      </c>
      <c r="BG386" s="70">
        <f t="shared" si="148"/>
        <v>-0.13227546810536345</v>
      </c>
      <c r="BH386" s="70">
        <f t="shared" si="148"/>
        <v>0.19877643624035402</v>
      </c>
      <c r="BI386" s="70">
        <f t="shared" si="148"/>
        <v>-6.321902170975395E-2</v>
      </c>
      <c r="BJ386" s="71">
        <f t="shared" si="148"/>
        <v>6.5075665907751976E-2</v>
      </c>
      <c r="BK386" s="72">
        <f t="shared" si="135"/>
        <v>0</v>
      </c>
      <c r="BL386" s="70">
        <f t="shared" si="135"/>
        <v>0.20523211384743983</v>
      </c>
      <c r="BM386" s="70">
        <f t="shared" si="135"/>
        <v>0.51520244806898008</v>
      </c>
      <c r="BN386" s="70">
        <f t="shared" si="135"/>
        <v>0.34583335722649677</v>
      </c>
      <c r="BO386" s="70">
        <f t="shared" si="135"/>
        <v>0.29949505449859004</v>
      </c>
      <c r="BP386" s="71">
        <f t="shared" si="135"/>
        <v>0.30891167782396056</v>
      </c>
      <c r="BQ386" s="72">
        <f t="shared" si="136"/>
        <v>0</v>
      </c>
      <c r="BR386" s="70">
        <f t="shared" si="136"/>
        <v>0.20544582441998924</v>
      </c>
      <c r="BS386" s="70">
        <f t="shared" si="136"/>
        <v>0.3635679737114163</v>
      </c>
      <c r="BT386" s="70">
        <f t="shared" si="136"/>
        <v>0.30400585619757348</v>
      </c>
      <c r="BU386" s="70">
        <f t="shared" si="136"/>
        <v>0.27318002804353925</v>
      </c>
      <c r="BV386" s="71">
        <f t="shared" si="136"/>
        <v>0.2767586860252485</v>
      </c>
      <c r="BW386" s="72">
        <f t="shared" si="137"/>
        <v>0</v>
      </c>
      <c r="BX386" s="70">
        <f t="shared" si="137"/>
        <v>-2.1371057254940262E-4</v>
      </c>
      <c r="BY386" s="70">
        <f t="shared" si="137"/>
        <v>0.15163447435756378</v>
      </c>
      <c r="BZ386" s="70">
        <f t="shared" si="137"/>
        <v>4.1827501028923297E-2</v>
      </c>
      <c r="CA386" s="70">
        <f t="shared" si="137"/>
        <v>2.6315026455050794E-2</v>
      </c>
      <c r="CB386" s="71">
        <f t="shared" si="137"/>
        <v>3.2152991798712061E-2</v>
      </c>
      <c r="CC386" s="64">
        <f t="shared" si="138"/>
        <v>0</v>
      </c>
      <c r="CD386" s="65">
        <f t="shared" si="138"/>
        <v>-2.1371057254940262</v>
      </c>
      <c r="CE386" s="65">
        <f t="shared" si="138"/>
        <v>1516.3447435756377</v>
      </c>
      <c r="CF386" s="65">
        <f t="shared" si="138"/>
        <v>418.27501028923297</v>
      </c>
      <c r="CG386" s="65">
        <f t="shared" si="138"/>
        <v>263.15026455050793</v>
      </c>
      <c r="CH386" s="69">
        <f t="shared" si="138"/>
        <v>321.5299179871206</v>
      </c>
      <c r="CI386" s="71">
        <f>IFERROR(M386/'Class Sum-WR'!M386,0)</f>
        <v>0.29509653120888624</v>
      </c>
    </row>
    <row r="387" spans="1:87" x14ac:dyDescent="0.2">
      <c r="F387" s="73" t="s">
        <v>52</v>
      </c>
      <c r="G387" s="60"/>
      <c r="H387" s="28">
        <f t="shared" si="139"/>
        <v>-15</v>
      </c>
      <c r="I387" s="2">
        <f t="shared" si="139"/>
        <v>35284.720000000001</v>
      </c>
      <c r="J387" s="2">
        <f t="shared" si="139"/>
        <v>1628.93</v>
      </c>
      <c r="K387" s="2">
        <f t="shared" si="139"/>
        <v>82306.239999999991</v>
      </c>
      <c r="L387" s="2">
        <f t="shared" si="139"/>
        <v>49304.090000000004</v>
      </c>
      <c r="M387" s="74">
        <f t="shared" si="140"/>
        <v>168508.97999999998</v>
      </c>
      <c r="O387"/>
      <c r="P387"/>
      <c r="Q387"/>
      <c r="R387"/>
      <c r="T387" s="75" t="s">
        <v>52</v>
      </c>
      <c r="U387" s="2">
        <f>SUMIF($M$49:$M$55,"&lt;&gt;0",U$49:U$55)</f>
        <v>0</v>
      </c>
      <c r="V387" s="2">
        <f>SUMIF($M$49:$M$55,"&lt;&gt;0",V$49:V$55)</f>
        <v>38984.39</v>
      </c>
      <c r="W387" s="2">
        <f>SUMIF($M$49:$M$55,"&lt;&gt;0",W$49:W$55)</f>
        <v>1518.2499999999998</v>
      </c>
      <c r="X387" s="2">
        <f>SUMIF($M$49:$M$55,"&lt;&gt;0",X$49:X$55)</f>
        <v>95428.11</v>
      </c>
      <c r="Y387" s="2">
        <f>SUMIF($M$49:$M$55,"&lt;&gt;0",Y$49:Y$55)</f>
        <v>65111.21</v>
      </c>
      <c r="Z387" s="74">
        <f t="shared" si="141"/>
        <v>201041.96</v>
      </c>
      <c r="AA387" s="28">
        <f t="shared" si="142"/>
        <v>-15</v>
      </c>
      <c r="AB387" s="2">
        <f t="shared" si="142"/>
        <v>-3699.6699999999983</v>
      </c>
      <c r="AC387" s="2">
        <f t="shared" si="142"/>
        <v>110.68000000000029</v>
      </c>
      <c r="AD387" s="2">
        <f t="shared" si="142"/>
        <v>-13121.87000000001</v>
      </c>
      <c r="AE387" s="29">
        <f t="shared" si="142"/>
        <v>-15807.119999999995</v>
      </c>
      <c r="AF387" s="31">
        <f t="shared" si="142"/>
        <v>-32532.98000000001</v>
      </c>
      <c r="AG387" s="38" t="str">
        <f t="shared" si="143"/>
        <v/>
      </c>
      <c r="AH387" s="38">
        <f t="shared" si="143"/>
        <v>-9.4901318194282339E-2</v>
      </c>
      <c r="AI387" s="38">
        <f t="shared" si="143"/>
        <v>7.2899720072452032E-2</v>
      </c>
      <c r="AJ387" s="38">
        <f t="shared" si="143"/>
        <v>-0.13750529063186948</v>
      </c>
      <c r="AK387" s="38">
        <f t="shared" si="143"/>
        <v>-0.24277109886300677</v>
      </c>
      <c r="AL387" s="76">
        <f t="shared" si="143"/>
        <v>-0.16182184057497256</v>
      </c>
      <c r="AM387" s="28">
        <f t="shared" si="144"/>
        <v>-15</v>
      </c>
      <c r="AN387" s="2">
        <f t="shared" si="144"/>
        <v>7259.130000000001</v>
      </c>
      <c r="AO387" s="2">
        <f t="shared" si="144"/>
        <v>677.36</v>
      </c>
      <c r="AP387" s="2">
        <f t="shared" si="144"/>
        <v>25177.309999999998</v>
      </c>
      <c r="AQ387" s="2">
        <f t="shared" si="144"/>
        <v>14666.19</v>
      </c>
      <c r="AR387" s="74">
        <f t="shared" si="145"/>
        <v>47764.99</v>
      </c>
      <c r="AS387" s="28">
        <f>SUMIF($M$49:$M$55,"&lt;&gt;0",AS$49:AS$55)</f>
        <v>0</v>
      </c>
      <c r="AT387" s="2">
        <f>SUMIF($M$49:$M$55,"&lt;&gt;0",AT$49:AT$55)</f>
        <v>7835.07</v>
      </c>
      <c r="AU387" s="2">
        <f>SUMIF($M$49:$M$55,"&lt;&gt;0",AU$49:AU$55)</f>
        <v>592.44999999999993</v>
      </c>
      <c r="AV387" s="2">
        <f>SUMIF($M$49:$M$55,"&lt;&gt;0",AV$49:AV$55)</f>
        <v>28944.629999999997</v>
      </c>
      <c r="AW387" s="2">
        <f>SUMIF($M$49:$M$55,"&lt;&gt;0",AW$49:AW$55)</f>
        <v>17572.189999999999</v>
      </c>
      <c r="AX387" s="74">
        <f t="shared" si="146"/>
        <v>54944.34</v>
      </c>
      <c r="AY387" s="28">
        <f t="shared" si="147"/>
        <v>-15</v>
      </c>
      <c r="AZ387" s="2">
        <f t="shared" si="147"/>
        <v>-575.93999999999869</v>
      </c>
      <c r="BA387" s="2">
        <f t="shared" si="147"/>
        <v>84.910000000000082</v>
      </c>
      <c r="BB387" s="2">
        <f t="shared" si="147"/>
        <v>-3767.3199999999997</v>
      </c>
      <c r="BC387" s="2">
        <f t="shared" si="147"/>
        <v>-2905.9999999999982</v>
      </c>
      <c r="BD387" s="74">
        <f t="shared" si="147"/>
        <v>-7179.3499999999985</v>
      </c>
      <c r="BE387" s="77" t="e">
        <f t="shared" si="148"/>
        <v>#DIV/0!</v>
      </c>
      <c r="BF387" s="38">
        <f t="shared" si="148"/>
        <v>-7.3507958448360861E-2</v>
      </c>
      <c r="BG387" s="38">
        <f t="shared" si="148"/>
        <v>0.14332011140180623</v>
      </c>
      <c r="BH387" s="38">
        <f t="shared" si="148"/>
        <v>-0.13015609458472954</v>
      </c>
      <c r="BI387" s="38">
        <f t="shared" si="148"/>
        <v>-0.16537494757340995</v>
      </c>
      <c r="BJ387" s="76">
        <f t="shared" si="148"/>
        <v>-0.13066587022430334</v>
      </c>
      <c r="BK387" s="77">
        <f t="shared" si="135"/>
        <v>1</v>
      </c>
      <c r="BL387" s="38">
        <f t="shared" si="135"/>
        <v>0.2057301290757019</v>
      </c>
      <c r="BM387" s="38">
        <f t="shared" si="135"/>
        <v>0.41583125118943109</v>
      </c>
      <c r="BN387" s="38">
        <f t="shared" si="135"/>
        <v>0.30589794892829514</v>
      </c>
      <c r="BO387" s="38">
        <f t="shared" si="135"/>
        <v>0.29746396292883609</v>
      </c>
      <c r="BP387" s="76">
        <f t="shared" si="135"/>
        <v>0.28345664426904726</v>
      </c>
      <c r="BQ387" s="77">
        <f t="shared" si="136"/>
        <v>0</v>
      </c>
      <c r="BR387" s="38">
        <f t="shared" si="136"/>
        <v>0.2009796741721494</v>
      </c>
      <c r="BS387" s="38">
        <f t="shared" si="136"/>
        <v>0.39021900214062244</v>
      </c>
      <c r="BT387" s="38">
        <f t="shared" si="136"/>
        <v>0.30331345763842538</v>
      </c>
      <c r="BU387" s="38">
        <f t="shared" si="136"/>
        <v>0.26987964130907716</v>
      </c>
      <c r="BV387" s="76">
        <f t="shared" si="136"/>
        <v>0.27329787274258566</v>
      </c>
      <c r="BW387" s="77">
        <f t="shared" si="137"/>
        <v>1</v>
      </c>
      <c r="BX387" s="38">
        <f t="shared" si="137"/>
        <v>4.7504549035524979E-3</v>
      </c>
      <c r="BY387" s="38">
        <f t="shared" si="137"/>
        <v>2.5612249048808655E-2</v>
      </c>
      <c r="BZ387" s="38">
        <f t="shared" si="137"/>
        <v>2.5844912898697614E-3</v>
      </c>
      <c r="CA387" s="38">
        <f t="shared" si="137"/>
        <v>2.7584321619758934E-2</v>
      </c>
      <c r="CB387" s="76">
        <f t="shared" si="137"/>
        <v>1.0158771526461607E-2</v>
      </c>
      <c r="CC387" s="28">
        <f t="shared" si="138"/>
        <v>10000</v>
      </c>
      <c r="CD387" s="2">
        <f t="shared" si="138"/>
        <v>47.504549035524981</v>
      </c>
      <c r="CE387" s="2">
        <f t="shared" si="138"/>
        <v>256.12249048808656</v>
      </c>
      <c r="CF387" s="2">
        <f t="shared" si="138"/>
        <v>25.844912898697615</v>
      </c>
      <c r="CG387" s="2">
        <f t="shared" si="138"/>
        <v>275.84321619758936</v>
      </c>
      <c r="CH387" s="30">
        <f t="shared" si="138"/>
        <v>101.58771526461608</v>
      </c>
      <c r="CI387" s="76">
        <f>IFERROR(M387/'Class Sum-WR'!M387,0)</f>
        <v>0.25535667319476085</v>
      </c>
    </row>
    <row r="388" spans="1:87" x14ac:dyDescent="0.2">
      <c r="F388" s="73" t="s">
        <v>53</v>
      </c>
      <c r="G388" s="60"/>
      <c r="H388" s="28">
        <f t="shared" si="139"/>
        <v>0</v>
      </c>
      <c r="I388" s="2">
        <f t="shared" si="139"/>
        <v>32561.45</v>
      </c>
      <c r="J388" s="2">
        <f t="shared" si="139"/>
        <v>1572.3100000000004</v>
      </c>
      <c r="K388" s="2">
        <f t="shared" si="139"/>
        <v>83532.649999999994</v>
      </c>
      <c r="L388" s="2">
        <f t="shared" si="139"/>
        <v>55428.19</v>
      </c>
      <c r="M388" s="74">
        <f t="shared" si="140"/>
        <v>173094.6</v>
      </c>
      <c r="O388"/>
      <c r="P388"/>
      <c r="Q388"/>
      <c r="R388"/>
      <c r="T388" s="75" t="s">
        <v>53</v>
      </c>
      <c r="U388" s="2">
        <f>SUMIF($M$56:$M$62,"&lt;&gt;0",U$56:U$62)</f>
        <v>0</v>
      </c>
      <c r="V388" s="2">
        <f>SUMIF($M$56:$M$62,"&lt;&gt;0",V$56:V$62)</f>
        <v>33989.800000000003</v>
      </c>
      <c r="W388" s="2">
        <f>SUMIF($M$56:$M$62,"&lt;&gt;0",W$56:W$62)</f>
        <v>1984.29</v>
      </c>
      <c r="X388" s="2">
        <f>SUMIF($M$56:$M$62,"&lt;&gt;0",X$56:X$62)</f>
        <v>90085.18</v>
      </c>
      <c r="Y388" s="2">
        <f>SUMIF($M$56:$M$62,"&lt;&gt;0",Y$56:Y$62)</f>
        <v>61610.559999999998</v>
      </c>
      <c r="Z388" s="74">
        <f t="shared" si="141"/>
        <v>187669.83</v>
      </c>
      <c r="AA388" s="28">
        <f t="shared" si="142"/>
        <v>0</v>
      </c>
      <c r="AB388" s="2">
        <f t="shared" si="142"/>
        <v>-1428.3500000000022</v>
      </c>
      <c r="AC388" s="2">
        <f t="shared" si="142"/>
        <v>-411.97999999999956</v>
      </c>
      <c r="AD388" s="2">
        <f t="shared" si="142"/>
        <v>-6552.5299999999988</v>
      </c>
      <c r="AE388" s="29">
        <f t="shared" si="142"/>
        <v>-6182.3699999999953</v>
      </c>
      <c r="AF388" s="31">
        <f t="shared" si="142"/>
        <v>-14575.229999999981</v>
      </c>
      <c r="AG388" s="38" t="str">
        <f t="shared" si="143"/>
        <v/>
      </c>
      <c r="AH388" s="38">
        <f t="shared" si="143"/>
        <v>-4.20229009879435E-2</v>
      </c>
      <c r="AI388" s="38">
        <f t="shared" si="143"/>
        <v>-0.20762086186998854</v>
      </c>
      <c r="AJ388" s="38">
        <f t="shared" si="143"/>
        <v>-7.273704731455273E-2</v>
      </c>
      <c r="AK388" s="38">
        <f t="shared" si="143"/>
        <v>-0.10034594718827415</v>
      </c>
      <c r="AL388" s="76">
        <f t="shared" si="143"/>
        <v>-7.7664214860747635E-2</v>
      </c>
      <c r="AM388" s="28">
        <f t="shared" si="144"/>
        <v>0</v>
      </c>
      <c r="AN388" s="2">
        <f t="shared" si="144"/>
        <v>6577.4</v>
      </c>
      <c r="AO388" s="2">
        <f t="shared" si="144"/>
        <v>376.44000000000005</v>
      </c>
      <c r="AP388" s="2">
        <f t="shared" si="144"/>
        <v>26470.81</v>
      </c>
      <c r="AQ388" s="2">
        <f t="shared" si="144"/>
        <v>16462.190000000002</v>
      </c>
      <c r="AR388" s="74">
        <f t="shared" si="145"/>
        <v>49886.840000000004</v>
      </c>
      <c r="AS388" s="28">
        <f>SUMIF($M$56:$M$62,"&lt;&gt;0",AS$56:AS$62)</f>
        <v>0</v>
      </c>
      <c r="AT388" s="2">
        <f>SUMIF($M$56:$M$62,"&lt;&gt;0",AT$56:AT$62)</f>
        <v>6998.01</v>
      </c>
      <c r="AU388" s="2">
        <f>SUMIF($M$56:$M$62,"&lt;&gt;0",AU$56:AU$62)</f>
        <v>981.51</v>
      </c>
      <c r="AV388" s="2">
        <f>SUMIF($M$56:$M$62,"&lt;&gt;0",AV$56:AV$62)</f>
        <v>27806.67</v>
      </c>
      <c r="AW388" s="2">
        <f>SUMIF($M$56:$M$62,"&lt;&gt;0",AW$56:AW$62)</f>
        <v>16948.86</v>
      </c>
      <c r="AX388" s="74">
        <f t="shared" si="146"/>
        <v>52735.05</v>
      </c>
      <c r="AY388" s="28">
        <f t="shared" si="147"/>
        <v>0</v>
      </c>
      <c r="AZ388" s="2">
        <f t="shared" si="147"/>
        <v>-420.61000000000058</v>
      </c>
      <c r="BA388" s="2">
        <f t="shared" si="147"/>
        <v>-605.06999999999994</v>
      </c>
      <c r="BB388" s="2">
        <f t="shared" si="147"/>
        <v>-1335.8599999999969</v>
      </c>
      <c r="BC388" s="2">
        <f t="shared" si="147"/>
        <v>-486.66999999999825</v>
      </c>
      <c r="BD388" s="74">
        <f t="shared" si="147"/>
        <v>-2848.2099999999991</v>
      </c>
      <c r="BE388" s="77" t="e">
        <f t="shared" si="148"/>
        <v>#DIV/0!</v>
      </c>
      <c r="BF388" s="38">
        <f t="shared" si="148"/>
        <v>-6.0104229630995182E-2</v>
      </c>
      <c r="BG388" s="38">
        <f t="shared" si="148"/>
        <v>-0.6164685026133202</v>
      </c>
      <c r="BH388" s="38">
        <f t="shared" si="148"/>
        <v>-4.8040991603812935E-2</v>
      </c>
      <c r="BI388" s="38">
        <f t="shared" si="148"/>
        <v>-2.8714025604081823E-2</v>
      </c>
      <c r="BJ388" s="76">
        <f t="shared" si="148"/>
        <v>-5.4009809415180209E-2</v>
      </c>
      <c r="BK388" s="77">
        <f t="shared" si="135"/>
        <v>0</v>
      </c>
      <c r="BL388" s="38">
        <f t="shared" si="135"/>
        <v>0.20199960382599669</v>
      </c>
      <c r="BM388" s="38">
        <f t="shared" si="135"/>
        <v>0.23941843529583859</v>
      </c>
      <c r="BN388" s="38">
        <f t="shared" si="135"/>
        <v>0.31689177824479414</v>
      </c>
      <c r="BO388" s="38">
        <f t="shared" si="135"/>
        <v>0.29700031698671742</v>
      </c>
      <c r="BP388" s="76">
        <f t="shared" si="135"/>
        <v>0.28820564015284128</v>
      </c>
      <c r="BQ388" s="77">
        <f t="shared" si="136"/>
        <v>0</v>
      </c>
      <c r="BR388" s="38">
        <f t="shared" si="136"/>
        <v>0.20588558920617361</v>
      </c>
      <c r="BS388" s="38">
        <f t="shared" si="136"/>
        <v>0.49464040034470769</v>
      </c>
      <c r="BT388" s="38">
        <f t="shared" si="136"/>
        <v>0.30867086017922152</v>
      </c>
      <c r="BU388" s="38">
        <f t="shared" si="136"/>
        <v>0.27509667173939018</v>
      </c>
      <c r="BV388" s="76">
        <f t="shared" si="136"/>
        <v>0.28099908227124204</v>
      </c>
      <c r="BW388" s="77">
        <f t="shared" si="137"/>
        <v>0</v>
      </c>
      <c r="BX388" s="38">
        <f t="shared" si="137"/>
        <v>-3.8859853801769262E-3</v>
      </c>
      <c r="BY388" s="38">
        <f t="shared" si="137"/>
        <v>-0.25522196504886907</v>
      </c>
      <c r="BZ388" s="38">
        <f t="shared" si="137"/>
        <v>8.2209180655726244E-3</v>
      </c>
      <c r="CA388" s="38">
        <f t="shared" si="137"/>
        <v>2.1903645247327241E-2</v>
      </c>
      <c r="CB388" s="76">
        <f t="shared" si="137"/>
        <v>7.2065578815992404E-3</v>
      </c>
      <c r="CC388" s="28">
        <f t="shared" si="138"/>
        <v>0</v>
      </c>
      <c r="CD388" s="2">
        <f t="shared" si="138"/>
        <v>-38.859853801769262</v>
      </c>
      <c r="CE388" s="2">
        <f t="shared" si="138"/>
        <v>-2552.2196504886906</v>
      </c>
      <c r="CF388" s="2">
        <f t="shared" si="138"/>
        <v>82.209180655726243</v>
      </c>
      <c r="CG388" s="2">
        <f t="shared" si="138"/>
        <v>219.03645247327242</v>
      </c>
      <c r="CH388" s="30">
        <f t="shared" si="138"/>
        <v>72.06557881599241</v>
      </c>
      <c r="CI388" s="76">
        <f>IFERROR(M388/'Class Sum-WR'!M388,0)</f>
        <v>0.27627621607504332</v>
      </c>
    </row>
    <row r="389" spans="1:87" x14ac:dyDescent="0.2">
      <c r="F389" s="73" t="s">
        <v>54</v>
      </c>
      <c r="G389" s="60"/>
      <c r="H389" s="28">
        <f t="shared" si="139"/>
        <v>18.990000000000002</v>
      </c>
      <c r="I389" s="2">
        <f t="shared" si="139"/>
        <v>30120.989999999998</v>
      </c>
      <c r="J389" s="2">
        <f t="shared" si="139"/>
        <v>1703.29</v>
      </c>
      <c r="K389" s="2">
        <f t="shared" si="139"/>
        <v>82716.63</v>
      </c>
      <c r="L389" s="2">
        <f t="shared" si="139"/>
        <v>54016.62</v>
      </c>
      <c r="M389" s="74">
        <f t="shared" si="140"/>
        <v>168576.52000000002</v>
      </c>
      <c r="O389"/>
      <c r="P389"/>
      <c r="Q389"/>
      <c r="R389"/>
      <c r="T389" s="75" t="s">
        <v>54</v>
      </c>
      <c r="U389" s="2">
        <f>SUMIF($M$63:$M$69,"&lt;&gt;0",U$63:U$69)</f>
        <v>34.97</v>
      </c>
      <c r="V389" s="2">
        <f>SUMIF($M$63:$M$69,"&lt;&gt;0",V$63:V$69)</f>
        <v>32905.17</v>
      </c>
      <c r="W389" s="2">
        <f>SUMIF($M$63:$M$69,"&lt;&gt;0",W$63:W$69)</f>
        <v>1831.26</v>
      </c>
      <c r="X389" s="2">
        <f>SUMIF($M$63:$M$69,"&lt;&gt;0",X$63:X$69)</f>
        <v>89694.170000000013</v>
      </c>
      <c r="Y389" s="2">
        <f>SUMIF($M$63:$M$69,"&lt;&gt;0",Y$63:Y$69)</f>
        <v>58470.770000000004</v>
      </c>
      <c r="Z389" s="74">
        <f t="shared" si="141"/>
        <v>182936.34000000003</v>
      </c>
      <c r="AA389" s="28">
        <f t="shared" si="142"/>
        <v>-15.979999999999997</v>
      </c>
      <c r="AB389" s="2">
        <f t="shared" si="142"/>
        <v>-2784.1800000000003</v>
      </c>
      <c r="AC389" s="2">
        <f t="shared" si="142"/>
        <v>-127.97000000000003</v>
      </c>
      <c r="AD389" s="2">
        <f t="shared" si="142"/>
        <v>-6977.5400000000081</v>
      </c>
      <c r="AE389" s="29">
        <f t="shared" si="142"/>
        <v>-4454.1500000000015</v>
      </c>
      <c r="AF389" s="31">
        <f t="shared" si="142"/>
        <v>-14359.820000000007</v>
      </c>
      <c r="AG389" s="38">
        <f t="shared" si="143"/>
        <v>-0.4569631112382041</v>
      </c>
      <c r="AH389" s="38">
        <f t="shared" si="143"/>
        <v>-8.4612235706425482E-2</v>
      </c>
      <c r="AI389" s="38">
        <f t="shared" si="143"/>
        <v>-6.9880847067046753E-2</v>
      </c>
      <c r="AJ389" s="38">
        <f t="shared" si="143"/>
        <v>-7.7792570018764953E-2</v>
      </c>
      <c r="AK389" s="38">
        <f t="shared" si="143"/>
        <v>-7.6177378885210534E-2</v>
      </c>
      <c r="AL389" s="76">
        <f t="shared" si="143"/>
        <v>-7.8496268155359428E-2</v>
      </c>
      <c r="AM389" s="28">
        <f t="shared" si="144"/>
        <v>18.990000000000002</v>
      </c>
      <c r="AN389" s="2">
        <f t="shared" si="144"/>
        <v>6241.91</v>
      </c>
      <c r="AO389" s="2">
        <f t="shared" si="144"/>
        <v>785.07</v>
      </c>
      <c r="AP389" s="2">
        <f t="shared" si="144"/>
        <v>26540.59</v>
      </c>
      <c r="AQ389" s="2">
        <f t="shared" si="144"/>
        <v>16277.869999999999</v>
      </c>
      <c r="AR389" s="74">
        <f t="shared" si="145"/>
        <v>49864.429999999993</v>
      </c>
      <c r="AS389" s="28">
        <f>SUMIF($M$63:$M$69,"&lt;&gt;0",AS$63:AS$69)</f>
        <v>34.97</v>
      </c>
      <c r="AT389" s="2">
        <f>SUMIF($M$63:$M$69,"&lt;&gt;0",AT$63:AT$69)</f>
        <v>6773.42</v>
      </c>
      <c r="AU389" s="2">
        <f>SUMIF($M$63:$M$69,"&lt;&gt;0",AU$63:AU$69)</f>
        <v>1049.76</v>
      </c>
      <c r="AV389" s="2">
        <f>SUMIF($M$63:$M$69,"&lt;&gt;0",AV$63:AV$69)</f>
        <v>27402.41</v>
      </c>
      <c r="AW389" s="2">
        <f>SUMIF($M$63:$M$69,"&lt;&gt;0",AW$63:AW$69)</f>
        <v>16318.47</v>
      </c>
      <c r="AX389" s="74">
        <f t="shared" si="146"/>
        <v>51579.03</v>
      </c>
      <c r="AY389" s="28">
        <f t="shared" si="147"/>
        <v>-15.979999999999997</v>
      </c>
      <c r="AZ389" s="2">
        <f t="shared" si="147"/>
        <v>-531.51000000000022</v>
      </c>
      <c r="BA389" s="2">
        <f t="shared" si="147"/>
        <v>-264.68999999999994</v>
      </c>
      <c r="BB389" s="2">
        <f t="shared" si="147"/>
        <v>-861.81999999999971</v>
      </c>
      <c r="BC389" s="2">
        <f t="shared" si="147"/>
        <v>-40.600000000000364</v>
      </c>
      <c r="BD389" s="74">
        <f t="shared" si="147"/>
        <v>-1714.6000000000058</v>
      </c>
      <c r="BE389" s="77">
        <f t="shared" si="148"/>
        <v>-0.4569631112382041</v>
      </c>
      <c r="BF389" s="38">
        <f t="shared" si="148"/>
        <v>-7.846996052215871E-2</v>
      </c>
      <c r="BG389" s="38">
        <f t="shared" si="148"/>
        <v>-0.25214334705075442</v>
      </c>
      <c r="BH389" s="38">
        <f t="shared" si="148"/>
        <v>-3.1450518403308314E-2</v>
      </c>
      <c r="BI389" s="38">
        <f t="shared" si="148"/>
        <v>-2.4879783460091762E-3</v>
      </c>
      <c r="BJ389" s="76">
        <f t="shared" si="148"/>
        <v>-3.3242191642611461E-2</v>
      </c>
      <c r="BK389" s="77">
        <f t="shared" si="135"/>
        <v>1</v>
      </c>
      <c r="BL389" s="38">
        <f t="shared" si="135"/>
        <v>0.20722791647950484</v>
      </c>
      <c r="BM389" s="38">
        <f t="shared" si="135"/>
        <v>0.46091387843526355</v>
      </c>
      <c r="BN389" s="38">
        <f t="shared" si="135"/>
        <v>0.32086159699687955</v>
      </c>
      <c r="BO389" s="38">
        <f t="shared" si="135"/>
        <v>0.30134928842271136</v>
      </c>
      <c r="BP389" s="76">
        <f t="shared" si="135"/>
        <v>0.29579700660566483</v>
      </c>
      <c r="BQ389" s="77">
        <f t="shared" si="136"/>
        <v>1</v>
      </c>
      <c r="BR389" s="38">
        <f t="shared" si="136"/>
        <v>0.20584668002019138</v>
      </c>
      <c r="BS389" s="38">
        <f t="shared" si="136"/>
        <v>0.57324465122374757</v>
      </c>
      <c r="BT389" s="38">
        <f t="shared" si="136"/>
        <v>0.3055093770308594</v>
      </c>
      <c r="BU389" s="38">
        <f t="shared" si="136"/>
        <v>0.27908765354039289</v>
      </c>
      <c r="BV389" s="76">
        <f t="shared" si="136"/>
        <v>0.28195070481895501</v>
      </c>
      <c r="BW389" s="77">
        <f t="shared" si="137"/>
        <v>0</v>
      </c>
      <c r="BX389" s="38">
        <f t="shared" si="137"/>
        <v>1.3812364593134563E-3</v>
      </c>
      <c r="BY389" s="38">
        <f t="shared" si="137"/>
        <v>-0.11233077278848402</v>
      </c>
      <c r="BZ389" s="38">
        <f t="shared" si="137"/>
        <v>1.5352219966020153E-2</v>
      </c>
      <c r="CA389" s="38">
        <f t="shared" si="137"/>
        <v>2.2261634882318471E-2</v>
      </c>
      <c r="CB389" s="76">
        <f t="shared" si="137"/>
        <v>1.3846301786709814E-2</v>
      </c>
      <c r="CC389" s="28">
        <f t="shared" si="138"/>
        <v>0</v>
      </c>
      <c r="CD389" s="2">
        <f t="shared" si="138"/>
        <v>13.812364593134562</v>
      </c>
      <c r="CE389" s="2">
        <f t="shared" si="138"/>
        <v>-1123.3077278848402</v>
      </c>
      <c r="CF389" s="2">
        <f t="shared" si="138"/>
        <v>153.52219966020152</v>
      </c>
      <c r="CG389" s="2">
        <f t="shared" si="138"/>
        <v>222.61634882318469</v>
      </c>
      <c r="CH389" s="30">
        <f t="shared" si="138"/>
        <v>138.46301786709813</v>
      </c>
      <c r="CI389" s="76">
        <f>IFERROR(M389/'Class Sum-WR'!M389,0)</f>
        <v>0.28926183772913278</v>
      </c>
    </row>
    <row r="390" spans="1:87" ht="13.5" thickBot="1" x14ac:dyDescent="0.25">
      <c r="F390" s="78" t="s">
        <v>55</v>
      </c>
      <c r="G390" s="61"/>
      <c r="H390" s="43">
        <f t="shared" si="139"/>
        <v>6.97</v>
      </c>
      <c r="I390" s="44">
        <f t="shared" si="139"/>
        <v>31027.020000000004</v>
      </c>
      <c r="J390" s="44">
        <f t="shared" si="139"/>
        <v>1567.1599999999999</v>
      </c>
      <c r="K390" s="44">
        <f t="shared" si="139"/>
        <v>83817.899999999994</v>
      </c>
      <c r="L390" s="44">
        <f t="shared" si="139"/>
        <v>51717.060000000005</v>
      </c>
      <c r="M390" s="79">
        <f t="shared" si="140"/>
        <v>168136.11000000002</v>
      </c>
      <c r="O390" s="42"/>
      <c r="P390" s="42"/>
      <c r="Q390" s="42"/>
      <c r="R390" s="42"/>
      <c r="S390" s="42"/>
      <c r="T390" s="80" t="s">
        <v>55</v>
      </c>
      <c r="U390" s="44">
        <f>SUMIF($M$70:$M$76,"&lt;&gt;0",U$70:U$76)</f>
        <v>-4350</v>
      </c>
      <c r="V390" s="44">
        <f>SUMIF($M$70:$M$76,"&lt;&gt;0",V$70:V$76)</f>
        <v>36459.979999999996</v>
      </c>
      <c r="W390" s="44">
        <f>SUMIF($M$70:$M$76,"&lt;&gt;0",W$70:W$76)</f>
        <v>1655.7199999999998</v>
      </c>
      <c r="X390" s="44">
        <f>SUMIF($M$70:$M$76,"&lt;&gt;0",X$70:X$76)</f>
        <v>91331.76999999999</v>
      </c>
      <c r="Y390" s="44">
        <f>SUMIF($M$70:$M$76,"&lt;&gt;0",Y$70:Y$76)</f>
        <v>64239.179999999993</v>
      </c>
      <c r="Z390" s="79">
        <f t="shared" si="141"/>
        <v>189336.64999999997</v>
      </c>
      <c r="AA390" s="43">
        <f t="shared" si="142"/>
        <v>4356.97</v>
      </c>
      <c r="AB390" s="44">
        <f t="shared" si="142"/>
        <v>-5432.9599999999919</v>
      </c>
      <c r="AC390" s="44">
        <f t="shared" si="142"/>
        <v>-88.559999999999945</v>
      </c>
      <c r="AD390" s="44">
        <f t="shared" si="142"/>
        <v>-7513.8699999999953</v>
      </c>
      <c r="AE390" s="45">
        <f t="shared" si="142"/>
        <v>-12522.119999999988</v>
      </c>
      <c r="AF390" s="47">
        <f t="shared" si="142"/>
        <v>-21200.53999999995</v>
      </c>
      <c r="AG390" s="56">
        <f t="shared" si="143"/>
        <v>-1.0016022988505748</v>
      </c>
      <c r="AH390" s="56">
        <f t="shared" si="143"/>
        <v>-0.14901160121316556</v>
      </c>
      <c r="AI390" s="56">
        <f t="shared" si="143"/>
        <v>-5.348730461672261E-2</v>
      </c>
      <c r="AJ390" s="56">
        <f t="shared" si="143"/>
        <v>-8.2270057834201576E-2</v>
      </c>
      <c r="AK390" s="56">
        <f t="shared" si="143"/>
        <v>-0.1949296363994682</v>
      </c>
      <c r="AL390" s="81">
        <f t="shared" si="143"/>
        <v>-0.1119727216046125</v>
      </c>
      <c r="AM390" s="43">
        <f t="shared" si="144"/>
        <v>6.97</v>
      </c>
      <c r="AN390" s="44">
        <f t="shared" si="144"/>
        <v>6279.77</v>
      </c>
      <c r="AO390" s="44">
        <f t="shared" si="144"/>
        <v>627.79</v>
      </c>
      <c r="AP390" s="44">
        <f t="shared" si="144"/>
        <v>27204.370000000003</v>
      </c>
      <c r="AQ390" s="44">
        <f t="shared" si="144"/>
        <v>15582.740000000002</v>
      </c>
      <c r="AR390" s="79">
        <f t="shared" si="145"/>
        <v>49701.64</v>
      </c>
      <c r="AS390" s="43">
        <f>SUMIF($M$70:$M$76,"&lt;&gt;0",AS$70:AS$76)</f>
        <v>-4350</v>
      </c>
      <c r="AT390" s="44">
        <f>SUMIF($M$70:$M$76,"&lt;&gt;0",AT$70:AT$76)</f>
        <v>7441.34</v>
      </c>
      <c r="AU390" s="44">
        <f>SUMIF($M$70:$M$76,"&lt;&gt;0",AU$70:AU$76)</f>
        <v>688.06</v>
      </c>
      <c r="AV390" s="44">
        <f>SUMIF($M$70:$M$76,"&lt;&gt;0",AV$70:AV$76)</f>
        <v>27436.21</v>
      </c>
      <c r="AW390" s="44">
        <f>SUMIF($M$70:$M$76,"&lt;&gt;0",AW$70:AW$76)</f>
        <v>17407.849999999999</v>
      </c>
      <c r="AX390" s="79">
        <f t="shared" si="146"/>
        <v>48623.46</v>
      </c>
      <c r="AY390" s="43">
        <f t="shared" si="147"/>
        <v>4356.97</v>
      </c>
      <c r="AZ390" s="44">
        <f t="shared" si="147"/>
        <v>-1161.5699999999997</v>
      </c>
      <c r="BA390" s="44">
        <f t="shared" si="147"/>
        <v>-60.269999999999982</v>
      </c>
      <c r="BB390" s="44">
        <f t="shared" si="147"/>
        <v>-231.83999999999651</v>
      </c>
      <c r="BC390" s="44">
        <f t="shared" si="147"/>
        <v>-1825.1099999999969</v>
      </c>
      <c r="BD390" s="79">
        <f t="shared" si="147"/>
        <v>1078.1800000000003</v>
      </c>
      <c r="BE390" s="82">
        <f t="shared" si="148"/>
        <v>-1.0016022988505748</v>
      </c>
      <c r="BF390" s="56">
        <f t="shared" si="148"/>
        <v>-0.15609688577594891</v>
      </c>
      <c r="BG390" s="56">
        <f t="shared" si="148"/>
        <v>-8.7594105165247196E-2</v>
      </c>
      <c r="BH390" s="56">
        <f t="shared" si="148"/>
        <v>-8.4501467221601134E-3</v>
      </c>
      <c r="BI390" s="56">
        <f t="shared" si="148"/>
        <v>-0.1048440789643751</v>
      </c>
      <c r="BJ390" s="81">
        <f t="shared" si="148"/>
        <v>2.2174069883138723E-2</v>
      </c>
      <c r="BK390" s="82">
        <f t="shared" si="135"/>
        <v>1</v>
      </c>
      <c r="BL390" s="56">
        <f t="shared" si="135"/>
        <v>0.20239681413168262</v>
      </c>
      <c r="BM390" s="56">
        <f t="shared" si="135"/>
        <v>0.40059087776615027</v>
      </c>
      <c r="BN390" s="56">
        <f t="shared" si="135"/>
        <v>0.32456515851625972</v>
      </c>
      <c r="BO390" s="56">
        <f t="shared" si="135"/>
        <v>0.30130753759011047</v>
      </c>
      <c r="BP390" s="81">
        <f t="shared" si="135"/>
        <v>0.29560360353287579</v>
      </c>
      <c r="BQ390" s="82">
        <f t="shared" si="136"/>
        <v>1</v>
      </c>
      <c r="BR390" s="56">
        <f t="shared" si="136"/>
        <v>0.2040961075678045</v>
      </c>
      <c r="BS390" s="56">
        <f t="shared" si="136"/>
        <v>0.4155654337689948</v>
      </c>
      <c r="BT390" s="56">
        <f t="shared" si="136"/>
        <v>0.30040160176464337</v>
      </c>
      <c r="BU390" s="56">
        <f t="shared" si="136"/>
        <v>0.27098493473920432</v>
      </c>
      <c r="BV390" s="81">
        <f t="shared" si="136"/>
        <v>0.25680955060734417</v>
      </c>
      <c r="BW390" s="82">
        <f t="shared" si="137"/>
        <v>0</v>
      </c>
      <c r="BX390" s="56">
        <f t="shared" si="137"/>
        <v>-1.6992934361218792E-3</v>
      </c>
      <c r="BY390" s="56">
        <f t="shared" si="137"/>
        <v>-1.497455600284453E-2</v>
      </c>
      <c r="BZ390" s="56">
        <f t="shared" si="137"/>
        <v>2.4163556751616355E-2</v>
      </c>
      <c r="CA390" s="56">
        <f t="shared" si="137"/>
        <v>3.0322602850906155E-2</v>
      </c>
      <c r="CB390" s="81">
        <f t="shared" si="137"/>
        <v>3.8794052925531619E-2</v>
      </c>
      <c r="CC390" s="43">
        <f t="shared" si="138"/>
        <v>0</v>
      </c>
      <c r="CD390" s="44">
        <f t="shared" si="138"/>
        <v>-16.992934361218794</v>
      </c>
      <c r="CE390" s="44">
        <f t="shared" si="138"/>
        <v>-149.74556002844531</v>
      </c>
      <c r="CF390" s="44">
        <f t="shared" si="138"/>
        <v>241.63556751616355</v>
      </c>
      <c r="CG390" s="44">
        <f t="shared" si="138"/>
        <v>303.22602850906156</v>
      </c>
      <c r="CH390" s="46">
        <f t="shared" si="138"/>
        <v>387.94052925531616</v>
      </c>
      <c r="CI390" s="81">
        <f>IFERROR(M390/'Class Sum-WR'!M390,0)</f>
        <v>0.27333056495877012</v>
      </c>
    </row>
    <row r="391" spans="1:87" x14ac:dyDescent="0.2">
      <c r="A391" t="s">
        <v>46</v>
      </c>
      <c r="B391" t="s">
        <v>46</v>
      </c>
      <c r="C391" s="88" t="s">
        <v>56</v>
      </c>
      <c r="D391" t="s">
        <v>56</v>
      </c>
      <c r="F391" s="83" t="s">
        <v>57</v>
      </c>
      <c r="G391" s="60"/>
      <c r="H391" s="32">
        <f>SUM(H386:H390)</f>
        <v>10.96</v>
      </c>
      <c r="I391" s="5">
        <f>SUM(I386:I390)</f>
        <v>157586.83000000002</v>
      </c>
      <c r="J391" s="5">
        <f>SUM(J386:J390)</f>
        <v>7798.45</v>
      </c>
      <c r="K391" s="5">
        <f>SUM(K386:K390)</f>
        <v>419567.12</v>
      </c>
      <c r="L391" s="5">
        <f>SUM(L386:L390)</f>
        <v>266596.77</v>
      </c>
      <c r="M391" s="74">
        <f t="shared" si="140"/>
        <v>851560.13</v>
      </c>
      <c r="N391" s="3" t="s">
        <v>49</v>
      </c>
      <c r="O391" t="s">
        <v>49</v>
      </c>
      <c r="P391" t="s">
        <v>56</v>
      </c>
      <c r="Q391" t="s">
        <v>56</v>
      </c>
      <c r="R391"/>
      <c r="T391" s="84" t="s">
        <v>57</v>
      </c>
      <c r="U391" s="5">
        <f>SUM(U386:U390)</f>
        <v>-4315.03</v>
      </c>
      <c r="V391" s="5">
        <f>SUM(V386:V390)</f>
        <v>173294.8</v>
      </c>
      <c r="W391" s="5">
        <f>SUM(W386:W390)</f>
        <v>9156.24</v>
      </c>
      <c r="X391" s="5">
        <f>SUM(X386:X390)</f>
        <v>449282.33999999997</v>
      </c>
      <c r="Y391" s="5">
        <f>SUM(Y386:Y390)</f>
        <v>315122.43</v>
      </c>
      <c r="Z391" s="74">
        <f t="shared" si="141"/>
        <v>942540.78</v>
      </c>
      <c r="AA391" s="28">
        <f t="shared" si="142"/>
        <v>4325.99</v>
      </c>
      <c r="AB391" s="2">
        <f t="shared" si="142"/>
        <v>-15707.969999999972</v>
      </c>
      <c r="AC391" s="2">
        <f t="shared" si="142"/>
        <v>-1357.79</v>
      </c>
      <c r="AD391" s="2">
        <f t="shared" si="142"/>
        <v>-29715.219999999972</v>
      </c>
      <c r="AE391" s="29">
        <f t="shared" si="142"/>
        <v>-48525.659999999974</v>
      </c>
      <c r="AF391" s="31">
        <f t="shared" si="142"/>
        <v>-90980.650000000023</v>
      </c>
      <c r="AG391" s="38">
        <f t="shared" si="143"/>
        <v>-1.0025399591659849</v>
      </c>
      <c r="AH391" s="38">
        <f t="shared" si="143"/>
        <v>-9.064305449442206E-2</v>
      </c>
      <c r="AI391" s="38">
        <f t="shared" si="143"/>
        <v>-0.14829121997675901</v>
      </c>
      <c r="AJ391" s="38">
        <f t="shared" si="143"/>
        <v>-6.613930117974362E-2</v>
      </c>
      <c r="AK391" s="38">
        <f t="shared" si="143"/>
        <v>-0.15398986355874439</v>
      </c>
      <c r="AL391" s="76">
        <f t="shared" si="143"/>
        <v>-9.6527017112193303E-2</v>
      </c>
      <c r="AM391" s="32">
        <f>SUM(AM386:AM390)</f>
        <v>10.96</v>
      </c>
      <c r="AN391" s="5">
        <f>SUM(AN386:AN390)</f>
        <v>32226.340000000004</v>
      </c>
      <c r="AO391" s="5">
        <f>SUM(AO386:AO390)</f>
        <v>3150.21</v>
      </c>
      <c r="AP391" s="5">
        <f>SUM(AP386:AP390)</f>
        <v>135547.57</v>
      </c>
      <c r="AQ391" s="5">
        <f>SUM(AQ386:AQ390)</f>
        <v>79799.890000000014</v>
      </c>
      <c r="AR391" s="74">
        <f t="shared" si="145"/>
        <v>250734.97000000003</v>
      </c>
      <c r="AS391" s="32">
        <f>SUM(AS386:AS390)</f>
        <v>-4315.03</v>
      </c>
      <c r="AT391" s="5">
        <f>SUM(AT386:AT390)</f>
        <v>35407.509999999995</v>
      </c>
      <c r="AU391" s="5">
        <f>SUM(AU386:AU390)</f>
        <v>4099.5300000000007</v>
      </c>
      <c r="AV391" s="5">
        <f>SUM(AV386:AV390)</f>
        <v>136744.31</v>
      </c>
      <c r="AW391" s="5">
        <f>SUM(AW386:AW390)</f>
        <v>86192.760000000009</v>
      </c>
      <c r="AX391" s="74">
        <f t="shared" si="146"/>
        <v>258129.08000000002</v>
      </c>
      <c r="AY391" s="32">
        <f t="shared" si="147"/>
        <v>4325.99</v>
      </c>
      <c r="AZ391" s="5">
        <f t="shared" si="147"/>
        <v>-3181.169999999991</v>
      </c>
      <c r="BA391" s="5">
        <f t="shared" si="147"/>
        <v>-949.32000000000062</v>
      </c>
      <c r="BB391" s="5">
        <f t="shared" si="147"/>
        <v>-1196.7399999999907</v>
      </c>
      <c r="BC391" s="5">
        <f t="shared" si="147"/>
        <v>-6392.8699999999953</v>
      </c>
      <c r="BD391" s="74">
        <f t="shared" si="147"/>
        <v>-7394.109999999986</v>
      </c>
      <c r="BE391" s="77">
        <f t="shared" si="148"/>
        <v>-1.0025399591659849</v>
      </c>
      <c r="BF391" s="38">
        <f t="shared" si="148"/>
        <v>-8.9844499090729377E-2</v>
      </c>
      <c r="BG391" s="38">
        <f t="shared" si="148"/>
        <v>-0.23156800901566776</v>
      </c>
      <c r="BH391" s="38">
        <f t="shared" si="148"/>
        <v>-8.7516621349728613E-3</v>
      </c>
      <c r="BI391" s="38">
        <f t="shared" si="148"/>
        <v>-7.4169454603843693E-2</v>
      </c>
      <c r="BJ391" s="76">
        <f t="shared" si="148"/>
        <v>-2.8645009698248586E-2</v>
      </c>
      <c r="BK391" s="77">
        <f t="shared" si="135"/>
        <v>1</v>
      </c>
      <c r="BL391" s="38">
        <f t="shared" si="135"/>
        <v>0.20449894194838492</v>
      </c>
      <c r="BM391" s="38">
        <f t="shared" si="135"/>
        <v>0.4039533497041079</v>
      </c>
      <c r="BN391" s="38">
        <f t="shared" si="135"/>
        <v>0.32306528214126984</v>
      </c>
      <c r="BO391" s="38">
        <f t="shared" si="135"/>
        <v>0.2993280451222271</v>
      </c>
      <c r="BP391" s="76">
        <f t="shared" si="135"/>
        <v>0.29444188515495673</v>
      </c>
      <c r="BQ391" s="77">
        <f t="shared" si="136"/>
        <v>1</v>
      </c>
      <c r="BR391" s="38">
        <f t="shared" si="136"/>
        <v>0.204319517954376</v>
      </c>
      <c r="BS391" s="38">
        <f t="shared" si="136"/>
        <v>0.44773072789704077</v>
      </c>
      <c r="BT391" s="38">
        <f t="shared" si="136"/>
        <v>0.30436164038853608</v>
      </c>
      <c r="BU391" s="38">
        <f t="shared" si="136"/>
        <v>0.27352150083381882</v>
      </c>
      <c r="BV391" s="76">
        <f t="shared" si="136"/>
        <v>0.2738651583860382</v>
      </c>
      <c r="BW391" s="77">
        <f t="shared" si="137"/>
        <v>0</v>
      </c>
      <c r="BX391" s="38">
        <f t="shared" si="137"/>
        <v>1.7942399400891484E-4</v>
      </c>
      <c r="BY391" s="38">
        <f t="shared" si="137"/>
        <v>-4.377737819293287E-2</v>
      </c>
      <c r="BZ391" s="38">
        <f t="shared" si="137"/>
        <v>1.8703641752733757E-2</v>
      </c>
      <c r="CA391" s="38">
        <f t="shared" si="137"/>
        <v>2.5806544288408284E-2</v>
      </c>
      <c r="CB391" s="76">
        <f t="shared" si="137"/>
        <v>2.057672676891853E-2</v>
      </c>
      <c r="CC391" s="28">
        <f t="shared" si="138"/>
        <v>0</v>
      </c>
      <c r="CD391" s="2">
        <f t="shared" si="138"/>
        <v>1.7942399400891484</v>
      </c>
      <c r="CE391" s="2">
        <f t="shared" si="138"/>
        <v>-437.77378192932872</v>
      </c>
      <c r="CF391" s="2">
        <f t="shared" si="138"/>
        <v>187.03641752733756</v>
      </c>
      <c r="CG391" s="2">
        <f t="shared" si="138"/>
        <v>258.06544288408281</v>
      </c>
      <c r="CH391" s="30">
        <f t="shared" si="138"/>
        <v>205.7672676891853</v>
      </c>
      <c r="CI391" s="76">
        <f>IFERROR(M391/'Class Sum-WR'!M391,0)</f>
        <v>0.27725296684982809</v>
      </c>
    </row>
    <row r="392" spans="1:87" ht="13.5" thickBot="1" x14ac:dyDescent="0.25">
      <c r="A392" t="s">
        <v>46</v>
      </c>
      <c r="B392" t="s">
        <v>46</v>
      </c>
      <c r="C392" s="88" t="s">
        <v>56</v>
      </c>
      <c r="D392" t="s">
        <v>56</v>
      </c>
      <c r="F392" s="78" t="s">
        <v>58</v>
      </c>
      <c r="G392" s="61"/>
      <c r="H392" s="48">
        <f>SUMIFS(H$7:H$377,$B$7:$B$377,$B392,$D$7:$D$377,$D392)</f>
        <v>10.96</v>
      </c>
      <c r="I392" s="49">
        <f>SUMIFS(I$7:I$377,$B$7:$B$377,$B392,$D$7:$D$377,$D392)</f>
        <v>128994.18000000001</v>
      </c>
      <c r="J392" s="49">
        <f>SUMIFS(J$7:J$377,$B$7:$B$377,$B392,$D$7:$D$377,$D392)</f>
        <v>6471.6900000000005</v>
      </c>
      <c r="K392" s="49">
        <f>SUMIFS(K$7:K$377,$B$7:$B$377,$B392,$D$7:$D$377,$D392)</f>
        <v>332373.42</v>
      </c>
      <c r="L392" s="49">
        <f>SUMIFS(L$7:L$377,$B$7:$B$377,$B392,$D$7:$D$377,$D392)</f>
        <v>210465.96000000002</v>
      </c>
      <c r="M392" s="79">
        <f t="shared" si="140"/>
        <v>678316.21</v>
      </c>
      <c r="N392" s="3" t="s">
        <v>49</v>
      </c>
      <c r="O392" s="42" t="s">
        <v>49</v>
      </c>
      <c r="P392" s="42" t="s">
        <v>56</v>
      </c>
      <c r="Q392" s="42" t="s">
        <v>56</v>
      </c>
      <c r="R392" s="42"/>
      <c r="S392" s="42"/>
      <c r="T392" s="80" t="s">
        <v>58</v>
      </c>
      <c r="U392" s="49">
        <f>SUMIFS(U$7:U$377,$M$7:$M$377,"&lt;&gt;0",$O$7:$O$377,$O392,$Q$7:$Q$377,$Q392)</f>
        <v>-2455.0299999999997</v>
      </c>
      <c r="V392" s="49">
        <f>SUMIFS(V$7:V$377,$M$7:$M$377,"&lt;&gt;0",$O$7:$O$377,$O392,$Q$7:$Q$377,$Q392)</f>
        <v>140177.72</v>
      </c>
      <c r="W392" s="49">
        <f>SUMIFS(W$7:W$377,$M$7:$M$377,"&lt;&gt;0",$O$7:$O$377,$O392,$Q$7:$Q$377,$Q392)</f>
        <v>7408.3</v>
      </c>
      <c r="X392" s="49">
        <f>SUMIFS(X$7:X$377,$M$7:$M$377,"&lt;&gt;0",$O$7:$O$377,$O392,$Q$7:$Q$377,$Q392)</f>
        <v>364403.87000000005</v>
      </c>
      <c r="Y392" s="49">
        <f>SUMIFS(Y$7:Y$377,$M$7:$M$377,"&lt;&gt;0",$O$7:$O$377,$O392,$Q$7:$Q$377,$Q392)</f>
        <v>247384.09</v>
      </c>
      <c r="Z392" s="79">
        <f t="shared" si="141"/>
        <v>756918.95000000007</v>
      </c>
      <c r="AA392" s="43">
        <f t="shared" si="142"/>
        <v>2465.9899999999998</v>
      </c>
      <c r="AB392" s="44">
        <f t="shared" si="142"/>
        <v>-11183.539999999994</v>
      </c>
      <c r="AC392" s="44">
        <f t="shared" si="142"/>
        <v>-936.60999999999967</v>
      </c>
      <c r="AD392" s="44">
        <f t="shared" si="142"/>
        <v>-32030.45000000007</v>
      </c>
      <c r="AE392" s="45">
        <f t="shared" si="142"/>
        <v>-36918.129999999976</v>
      </c>
      <c r="AF392" s="47">
        <f t="shared" si="142"/>
        <v>-78602.740000000107</v>
      </c>
      <c r="AG392" s="56">
        <f t="shared" si="143"/>
        <v>-1.0044643038985268</v>
      </c>
      <c r="AH392" s="56">
        <f t="shared" si="143"/>
        <v>-7.9781152097494479E-2</v>
      </c>
      <c r="AI392" s="56">
        <f t="shared" si="143"/>
        <v>-0.12642711553257827</v>
      </c>
      <c r="AJ392" s="56">
        <f t="shared" si="143"/>
        <v>-8.7898215790079462E-2</v>
      </c>
      <c r="AK392" s="56">
        <f t="shared" si="143"/>
        <v>-0.14923405138948093</v>
      </c>
      <c r="AL392" s="81">
        <f t="shared" si="143"/>
        <v>-0.1038456495242986</v>
      </c>
      <c r="AM392" s="48">
        <f>SUMIFS(AM$7:AM$377,$B$7:$B$377,$B392,$D$7:$D$377,$D392)</f>
        <v>10.96</v>
      </c>
      <c r="AN392" s="49">
        <f>SUMIFS(AN$7:AN$377,$B$7:$B$377,$B392,$D$7:$D$377,$D392)</f>
        <v>26358.209999999992</v>
      </c>
      <c r="AO392" s="49">
        <f>SUMIFS(AO$7:AO$377,$B$7:$B$377,$B392,$D$7:$D$377,$D392)</f>
        <v>2466.66</v>
      </c>
      <c r="AP392" s="49">
        <f>SUMIFS(AP$7:AP$377,$B$7:$B$377,$B392,$D$7:$D$377,$D392)</f>
        <v>105393.07999999999</v>
      </c>
      <c r="AQ392" s="49">
        <f>SUMIFS(AQ$7:AQ$377,$B$7:$B$377,$B392,$D$7:$D$377,$D392)</f>
        <v>62988.99</v>
      </c>
      <c r="AR392" s="79">
        <f t="shared" si="145"/>
        <v>197217.89999999997</v>
      </c>
      <c r="AS392" s="48">
        <f>SUMIFS(AS$7:AS$377,$M$7:$M$377,"&lt;&gt;0",$O$7:$O$377,$O392,$Q$7:$Q$377,$Q392)</f>
        <v>-2455.0299999999997</v>
      </c>
      <c r="AT392" s="49">
        <f>SUMIFS(AT$7:AT$377,$M$7:$M$377,"&lt;&gt;0",$O$7:$O$377,$O392,$Q$7:$Q$377,$Q392)</f>
        <v>28645.019999999997</v>
      </c>
      <c r="AU392" s="49">
        <f>SUMIFS(AU$7:AU$377,$M$7:$M$377,"&lt;&gt;0",$O$7:$O$377,$O392,$Q$7:$Q$377,$Q392)</f>
        <v>3432.059999999999</v>
      </c>
      <c r="AV392" s="49">
        <f>SUMIFS(AV$7:AV$377,$M$7:$M$377,"&lt;&gt;0",$O$7:$O$377,$O392,$Q$7:$Q$377,$Q392)</f>
        <v>111012.84999999999</v>
      </c>
      <c r="AW392" s="49">
        <f>SUMIFS(AW$7:AW$377,$M$7:$M$377,"&lt;&gt;0",$O$7:$O$377,$O392,$Q$7:$Q$377,$Q392)</f>
        <v>67894.98</v>
      </c>
      <c r="AX392" s="79">
        <f t="shared" si="146"/>
        <v>208529.88</v>
      </c>
      <c r="AY392" s="48">
        <f t="shared" si="147"/>
        <v>2465.9899999999998</v>
      </c>
      <c r="AZ392" s="49">
        <f t="shared" si="147"/>
        <v>-2286.8100000000049</v>
      </c>
      <c r="BA392" s="49">
        <f t="shared" si="147"/>
        <v>-965.39999999999918</v>
      </c>
      <c r="BB392" s="49">
        <f t="shared" si="147"/>
        <v>-5619.7700000000041</v>
      </c>
      <c r="BC392" s="49">
        <f t="shared" si="147"/>
        <v>-4905.989999999998</v>
      </c>
      <c r="BD392" s="79">
        <f t="shared" si="147"/>
        <v>-11311.98000000004</v>
      </c>
      <c r="BE392" s="82">
        <f t="shared" si="148"/>
        <v>-1.0044643038985268</v>
      </c>
      <c r="BF392" s="56">
        <f t="shared" si="148"/>
        <v>-7.9832724850602485E-2</v>
      </c>
      <c r="BG392" s="56">
        <f t="shared" si="148"/>
        <v>-0.28128878865754081</v>
      </c>
      <c r="BH392" s="56">
        <f t="shared" si="148"/>
        <v>-5.0622698183138297E-2</v>
      </c>
      <c r="BI392" s="56">
        <f t="shared" si="148"/>
        <v>-7.2258508655573622E-2</v>
      </c>
      <c r="BJ392" s="81">
        <f t="shared" si="148"/>
        <v>-5.4246326713466866E-2</v>
      </c>
      <c r="BK392" s="82">
        <f t="shared" si="135"/>
        <v>1</v>
      </c>
      <c r="BL392" s="56">
        <f t="shared" si="135"/>
        <v>0.20433642820164438</v>
      </c>
      <c r="BM392" s="56">
        <f t="shared" si="135"/>
        <v>0.38114619210747108</v>
      </c>
      <c r="BN392" s="56">
        <f t="shared" si="135"/>
        <v>0.31709238362080816</v>
      </c>
      <c r="BO392" s="56">
        <f t="shared" si="135"/>
        <v>0.29928350408778687</v>
      </c>
      <c r="BP392" s="81">
        <f t="shared" si="135"/>
        <v>0.29074625829743916</v>
      </c>
      <c r="BQ392" s="82">
        <f t="shared" si="136"/>
        <v>1</v>
      </c>
      <c r="BR392" s="56">
        <f t="shared" si="136"/>
        <v>0.20434788067604465</v>
      </c>
      <c r="BS392" s="56">
        <f t="shared" si="136"/>
        <v>0.46327227569077911</v>
      </c>
      <c r="BT392" s="56">
        <f t="shared" si="136"/>
        <v>0.30464234641635385</v>
      </c>
      <c r="BU392" s="56">
        <f t="shared" si="136"/>
        <v>0.27445168361473848</v>
      </c>
      <c r="BV392" s="81">
        <f t="shared" si="136"/>
        <v>0.27549829476458476</v>
      </c>
      <c r="BW392" s="82">
        <f t="shared" si="137"/>
        <v>0</v>
      </c>
      <c r="BX392" s="56">
        <f t="shared" si="137"/>
        <v>-1.1452474400264201E-5</v>
      </c>
      <c r="BY392" s="56">
        <f t="shared" si="137"/>
        <v>-8.2126083583308029E-2</v>
      </c>
      <c r="BZ392" s="56">
        <f t="shared" si="137"/>
        <v>1.2450037204454312E-2</v>
      </c>
      <c r="CA392" s="56">
        <f t="shared" si="137"/>
        <v>2.4831820473048383E-2</v>
      </c>
      <c r="CB392" s="81">
        <f t="shared" si="137"/>
        <v>1.5247963532854403E-2</v>
      </c>
      <c r="CC392" s="43">
        <f t="shared" si="138"/>
        <v>0</v>
      </c>
      <c r="CD392" s="44">
        <f t="shared" si="138"/>
        <v>-0.11452474400264201</v>
      </c>
      <c r="CE392" s="44">
        <f t="shared" si="138"/>
        <v>-821.26083583308025</v>
      </c>
      <c r="CF392" s="44">
        <f t="shared" si="138"/>
        <v>124.50037204454311</v>
      </c>
      <c r="CG392" s="44">
        <f t="shared" si="138"/>
        <v>248.31820473048381</v>
      </c>
      <c r="CH392" s="46">
        <f t="shared" si="138"/>
        <v>152.47963532854402</v>
      </c>
      <c r="CI392" s="81">
        <f>IFERROR(M392/'Class Sum-WR'!M392,0)</f>
        <v>0.27303635341248284</v>
      </c>
    </row>
    <row r="393" spans="1:87" ht="13.5" thickBot="1" x14ac:dyDescent="0.25">
      <c r="F393"/>
      <c r="H393"/>
      <c r="I393"/>
      <c r="J393"/>
      <c r="K393"/>
      <c r="L393"/>
      <c r="M393"/>
      <c r="O393"/>
      <c r="P393"/>
      <c r="Q393"/>
      <c r="R393"/>
      <c r="U393"/>
      <c r="V393"/>
      <c r="W393"/>
      <c r="X393"/>
      <c r="Y393"/>
      <c r="Z393"/>
      <c r="AA393" s="2"/>
      <c r="AB393" s="2"/>
      <c r="AC393" s="2"/>
      <c r="AD393" s="2"/>
      <c r="AE393" s="2"/>
      <c r="AF393" s="3"/>
      <c r="AG393" s="38"/>
      <c r="AH393" s="38"/>
      <c r="AI393" s="38"/>
      <c r="AJ393" s="38"/>
      <c r="AK393" s="38"/>
      <c r="AL393" s="85"/>
      <c r="BE393" s="38"/>
      <c r="BF393" s="38"/>
      <c r="BG393" s="38"/>
      <c r="BH393" s="38"/>
      <c r="BI393" s="38"/>
      <c r="BJ393" s="38"/>
      <c r="BK393" s="38"/>
      <c r="BL393" s="38"/>
      <c r="BM393" s="38"/>
      <c r="BN393" s="38"/>
      <c r="BO393" s="38"/>
      <c r="BP393" s="38"/>
      <c r="BQ393" s="38"/>
      <c r="BR393" s="38"/>
      <c r="BS393" s="38"/>
      <c r="BT393" s="38"/>
      <c r="BU393" s="38"/>
      <c r="BV393" s="38"/>
      <c r="BW393" s="38"/>
      <c r="BX393" s="38"/>
      <c r="BY393" s="38"/>
      <c r="BZ393" s="38"/>
      <c r="CA393" s="38"/>
      <c r="CB393" s="38"/>
      <c r="CC393" s="2"/>
      <c r="CD393" s="2"/>
      <c r="CE393" s="2"/>
      <c r="CF393" s="2"/>
      <c r="CG393" s="2"/>
      <c r="CH393" s="2"/>
    </row>
    <row r="394" spans="1:87" x14ac:dyDescent="0.2">
      <c r="F394" s="62" t="s">
        <v>59</v>
      </c>
      <c r="G394" s="63"/>
      <c r="H394" s="64">
        <f t="shared" ref="H394:L397" si="149">SUMIF($E$14:$E$377,$F394,H$14:H$377)</f>
        <v>-15</v>
      </c>
      <c r="I394" s="65">
        <f t="shared" si="149"/>
        <v>31036.340000000004</v>
      </c>
      <c r="J394" s="65">
        <f t="shared" si="149"/>
        <v>1434.39</v>
      </c>
      <c r="K394" s="65">
        <f t="shared" si="149"/>
        <v>71703.199999999997</v>
      </c>
      <c r="L394" s="65">
        <f t="shared" si="149"/>
        <v>43999.01</v>
      </c>
      <c r="M394" s="66">
        <f t="shared" ref="M394:M399" si="150">SUM(H394:L394)</f>
        <v>148157.94</v>
      </c>
      <c r="O394" s="67"/>
      <c r="P394" s="67"/>
      <c r="Q394" s="67"/>
      <c r="R394" s="67"/>
      <c r="S394" s="67"/>
      <c r="T394" s="68" t="s">
        <v>59</v>
      </c>
      <c r="U394" s="65">
        <f>SUMIF($M$77:$M$83,"&lt;&gt;0",U$77:U$83)</f>
        <v>-8250</v>
      </c>
      <c r="V394" s="65">
        <f>SUMIF($M$77:$M$83,"&lt;&gt;0",V$77:V$83)</f>
        <v>37513.629999999997</v>
      </c>
      <c r="W394" s="65">
        <f>SUMIF($M$77:$M$83,"&lt;&gt;0",W$77:W$83)</f>
        <v>1937.13</v>
      </c>
      <c r="X394" s="65">
        <f>SUMIF($M$77:$M$83,"&lt;&gt;0",X$77:X$83)</f>
        <v>95225.06</v>
      </c>
      <c r="Y394" s="65">
        <f>SUMIF($M$77:$M$83,"&lt;&gt;0",Y$77:Y$83)</f>
        <v>65957.03</v>
      </c>
      <c r="Z394" s="66">
        <f t="shared" ref="Z394:Z399" si="151">SUM(U394:Y394)</f>
        <v>192382.84999999998</v>
      </c>
      <c r="AA394" s="64">
        <f t="shared" ref="AA394:AF399" si="152">+H394-U394</f>
        <v>8235</v>
      </c>
      <c r="AB394" s="65">
        <f t="shared" si="152"/>
        <v>-6477.2899999999936</v>
      </c>
      <c r="AC394" s="65">
        <f t="shared" si="152"/>
        <v>-502.74</v>
      </c>
      <c r="AD394" s="65">
        <f t="shared" si="152"/>
        <v>-23521.86</v>
      </c>
      <c r="AE394" s="86">
        <f t="shared" si="152"/>
        <v>-21958.019999999997</v>
      </c>
      <c r="AF394" s="87">
        <f t="shared" si="152"/>
        <v>-44224.909999999974</v>
      </c>
      <c r="AG394" s="72">
        <f t="shared" ref="AG394:AL399" si="153">IFERROR(AA394/U394,"")</f>
        <v>-0.99818181818181817</v>
      </c>
      <c r="AH394" s="70">
        <f t="shared" si="153"/>
        <v>-0.17266497537028525</v>
      </c>
      <c r="AI394" s="70">
        <f t="shared" si="153"/>
        <v>-0.25952827120533983</v>
      </c>
      <c r="AJ394" s="70">
        <f t="shared" si="153"/>
        <v>-0.24701333871567002</v>
      </c>
      <c r="AK394" s="89">
        <f t="shared" si="153"/>
        <v>-0.33291401993085495</v>
      </c>
      <c r="AL394" s="90">
        <f t="shared" si="153"/>
        <v>-0.22987969041939019</v>
      </c>
      <c r="AM394" s="64">
        <f t="shared" ref="AM394:AQ397" si="154">SUMIF($E$14:$E$377,$F394,AM$14:AM$377)</f>
        <v>-15</v>
      </c>
      <c r="AN394" s="65">
        <f t="shared" si="154"/>
        <v>6235.62</v>
      </c>
      <c r="AO394" s="65">
        <f t="shared" si="154"/>
        <v>457.56</v>
      </c>
      <c r="AP394" s="65">
        <f t="shared" si="154"/>
        <v>21392.73</v>
      </c>
      <c r="AQ394" s="65">
        <f t="shared" si="154"/>
        <v>12941.689999999999</v>
      </c>
      <c r="AR394" s="66">
        <f t="shared" ref="AR394:AR399" si="155">SUM(AM394:AQ394)</f>
        <v>41012.6</v>
      </c>
      <c r="AS394" s="64">
        <f>SUMIF($M$77:$M$83,"&lt;&gt;0",AS$77:AS$83)</f>
        <v>-8250</v>
      </c>
      <c r="AT394" s="65">
        <f>SUMIF($M$77:$M$83,"&lt;&gt;0",AT$77:AT$83)</f>
        <v>7358.33</v>
      </c>
      <c r="AU394" s="65">
        <f>SUMIF($M$77:$M$83,"&lt;&gt;0",AU$77:AU$83)</f>
        <v>745.32</v>
      </c>
      <c r="AV394" s="65">
        <f>SUMIF($M$77:$M$83,"&lt;&gt;0",AV$77:AV$83)</f>
        <v>28744.57</v>
      </c>
      <c r="AW394" s="65">
        <f>SUMIF($M$77:$M$83,"&lt;&gt;0",AW$77:AW$83)</f>
        <v>17958.97</v>
      </c>
      <c r="AX394" s="66">
        <f t="shared" ref="AX394:AX399" si="156">SUM(AS394:AW394)</f>
        <v>46557.19</v>
      </c>
      <c r="AY394" s="64">
        <f t="shared" ref="AY394:BD399" si="157">+AM394-AS394</f>
        <v>8235</v>
      </c>
      <c r="AZ394" s="65">
        <f t="shared" si="157"/>
        <v>-1122.71</v>
      </c>
      <c r="BA394" s="65">
        <f t="shared" si="157"/>
        <v>-287.76000000000005</v>
      </c>
      <c r="BB394" s="65">
        <f t="shared" si="157"/>
        <v>-7351.84</v>
      </c>
      <c r="BC394" s="65">
        <f t="shared" si="157"/>
        <v>-5017.2800000000025</v>
      </c>
      <c r="BD394" s="66">
        <f t="shared" si="157"/>
        <v>-5544.5900000000038</v>
      </c>
      <c r="BE394" s="72">
        <f>IFERROR(AY394/AS394,0)</f>
        <v>-0.99818181818181817</v>
      </c>
      <c r="BF394" s="70">
        <f t="shared" ref="BF394:BI397" si="158">IFERROR(AZ394/AT394,0)</f>
        <v>-0.15257673955911191</v>
      </c>
      <c r="BG394" s="70">
        <f t="shared" si="158"/>
        <v>-0.38608919658670104</v>
      </c>
      <c r="BH394" s="70">
        <f t="shared" si="158"/>
        <v>-0.25576448003918656</v>
      </c>
      <c r="BI394" s="70">
        <f t="shared" si="158"/>
        <v>-0.27937459665003073</v>
      </c>
      <c r="BJ394" s="71">
        <f t="shared" ref="BJ394:BJ399" si="159">BD394/AX394</f>
        <v>-0.11909202423943549</v>
      </c>
      <c r="BK394" s="72">
        <f t="shared" si="135"/>
        <v>1</v>
      </c>
      <c r="BL394" s="70">
        <f t="shared" si="135"/>
        <v>0.20091350977595937</v>
      </c>
      <c r="BM394" s="70">
        <f t="shared" si="135"/>
        <v>0.3189927425595549</v>
      </c>
      <c r="BN394" s="70">
        <f t="shared" si="135"/>
        <v>0.29835111961530308</v>
      </c>
      <c r="BO394" s="70">
        <f t="shared" si="135"/>
        <v>0.29413593624038353</v>
      </c>
      <c r="BP394" s="71">
        <f t="shared" si="135"/>
        <v>0.27681675379665782</v>
      </c>
      <c r="BQ394" s="72">
        <f t="shared" si="136"/>
        <v>1</v>
      </c>
      <c r="BR394" s="70">
        <f t="shared" si="136"/>
        <v>0.196150839041703</v>
      </c>
      <c r="BS394" s="70">
        <f t="shared" si="136"/>
        <v>0.38475476607145626</v>
      </c>
      <c r="BT394" s="70">
        <f t="shared" si="136"/>
        <v>0.30185930048245702</v>
      </c>
      <c r="BU394" s="70">
        <f t="shared" si="136"/>
        <v>0.27228287871664325</v>
      </c>
      <c r="BV394" s="71">
        <f t="shared" si="136"/>
        <v>0.24200280846239677</v>
      </c>
      <c r="BW394" s="72">
        <f t="shared" si="137"/>
        <v>0</v>
      </c>
      <c r="BX394" s="70">
        <f t="shared" si="137"/>
        <v>4.7626707342563745E-3</v>
      </c>
      <c r="BY394" s="70">
        <f t="shared" si="137"/>
        <v>-6.5762023511901357E-2</v>
      </c>
      <c r="BZ394" s="70">
        <f t="shared" si="137"/>
        <v>-3.5081808671539316E-3</v>
      </c>
      <c r="CA394" s="70">
        <f t="shared" si="137"/>
        <v>2.1853057523740282E-2</v>
      </c>
      <c r="CB394" s="71">
        <f t="shared" si="137"/>
        <v>3.4813945334261048E-2</v>
      </c>
      <c r="CC394" s="64">
        <f t="shared" si="138"/>
        <v>0</v>
      </c>
      <c r="CD394" s="65">
        <f t="shared" si="138"/>
        <v>47.626707342563748</v>
      </c>
      <c r="CE394" s="65">
        <f t="shared" si="138"/>
        <v>-657.62023511901361</v>
      </c>
      <c r="CF394" s="65">
        <f t="shared" si="138"/>
        <v>-35.081808671539314</v>
      </c>
      <c r="CG394" s="65">
        <f t="shared" si="138"/>
        <v>218.53057523740281</v>
      </c>
      <c r="CH394" s="69">
        <f t="shared" si="138"/>
        <v>348.13945334261047</v>
      </c>
      <c r="CI394" s="71">
        <f>IFERROR(M394/'Class Sum-WR'!M394,0)</f>
        <v>0.26921080960389487</v>
      </c>
    </row>
    <row r="395" spans="1:87" x14ac:dyDescent="0.2">
      <c r="F395" s="73" t="s">
        <v>60</v>
      </c>
      <c r="G395" s="60"/>
      <c r="H395" s="28">
        <f t="shared" si="149"/>
        <v>-30</v>
      </c>
      <c r="I395" s="2">
        <f t="shared" si="149"/>
        <v>38040.32</v>
      </c>
      <c r="J395" s="2">
        <f t="shared" si="149"/>
        <v>2510.1</v>
      </c>
      <c r="K395" s="2">
        <f t="shared" si="149"/>
        <v>84817.73</v>
      </c>
      <c r="L395" s="2">
        <f t="shared" si="149"/>
        <v>56672.37</v>
      </c>
      <c r="M395" s="74">
        <f t="shared" si="150"/>
        <v>182010.52</v>
      </c>
      <c r="O395"/>
      <c r="P395"/>
      <c r="Q395"/>
      <c r="R395"/>
      <c r="T395" s="75" t="s">
        <v>60</v>
      </c>
      <c r="U395" s="91">
        <f>SUMIF($M$84:$M$90,"&lt;&gt;0",U$84:U$90)</f>
        <v>-1150.01</v>
      </c>
      <c r="V395" s="91">
        <f>SUMIF($M$84:$M$90,"&lt;&gt;0",V$84:V$90)</f>
        <v>40506.119999999995</v>
      </c>
      <c r="W395" s="91">
        <f>SUMIF($M$84:$M$90,"&lt;&gt;0",W$84:W$90)</f>
        <v>2206.21</v>
      </c>
      <c r="X395" s="91">
        <f>SUMIF($M$84:$M$90,"&lt;&gt;0",X$84:X$90)</f>
        <v>101358.99999999999</v>
      </c>
      <c r="Y395" s="91">
        <f>SUMIF($M$84:$M$90,"&lt;&gt;0",Y$84:Y$90)</f>
        <v>63643.43</v>
      </c>
      <c r="Z395" s="74">
        <f t="shared" si="151"/>
        <v>206564.74999999997</v>
      </c>
      <c r="AA395" s="28">
        <f t="shared" si="152"/>
        <v>1120.01</v>
      </c>
      <c r="AB395" s="2">
        <f t="shared" si="152"/>
        <v>-2465.7999999999956</v>
      </c>
      <c r="AC395" s="2">
        <f t="shared" si="152"/>
        <v>303.88999999999987</v>
      </c>
      <c r="AD395" s="2">
        <f t="shared" si="152"/>
        <v>-16541.26999999999</v>
      </c>
      <c r="AE395" s="29">
        <f t="shared" si="152"/>
        <v>-6971.0599999999977</v>
      </c>
      <c r="AF395" s="31">
        <f t="shared" si="152"/>
        <v>-24554.229999999981</v>
      </c>
      <c r="AG395" s="77">
        <f t="shared" si="153"/>
        <v>-0.97391327031938857</v>
      </c>
      <c r="AH395" s="38">
        <f t="shared" si="153"/>
        <v>-6.0874751765905892E-2</v>
      </c>
      <c r="AI395" s="38">
        <f t="shared" si="153"/>
        <v>0.13774300723865809</v>
      </c>
      <c r="AJ395" s="38">
        <f t="shared" si="153"/>
        <v>-0.16319488155960488</v>
      </c>
      <c r="AK395" s="39">
        <f t="shared" si="153"/>
        <v>-0.10953306570686083</v>
      </c>
      <c r="AL395" s="40">
        <f t="shared" si="153"/>
        <v>-0.11886941019704468</v>
      </c>
      <c r="AM395" s="28">
        <f t="shared" si="154"/>
        <v>-30</v>
      </c>
      <c r="AN395" s="2">
        <f t="shared" si="154"/>
        <v>7734.94</v>
      </c>
      <c r="AO395" s="2">
        <f t="shared" si="154"/>
        <v>1169.1399999999999</v>
      </c>
      <c r="AP395" s="2">
        <f t="shared" si="154"/>
        <v>25462.99</v>
      </c>
      <c r="AQ395" s="2">
        <f t="shared" si="154"/>
        <v>16874.02</v>
      </c>
      <c r="AR395" s="74">
        <f t="shared" si="155"/>
        <v>51211.09</v>
      </c>
      <c r="AS395" s="28">
        <f>SUMIF($M$84:$M$90,"&lt;&gt;0",AS$84:AS$90)</f>
        <v>-1150.01</v>
      </c>
      <c r="AT395" s="2">
        <f>SUMIF($M$84:$M$90,"&lt;&gt;0",AT$84:AT$90)</f>
        <v>8443.11</v>
      </c>
      <c r="AU395" s="2">
        <f>SUMIF($M$84:$M$90,"&lt;&gt;0",AU$84:AU$90)</f>
        <v>1083.26</v>
      </c>
      <c r="AV395" s="2">
        <f>SUMIF($M$84:$M$90,"&lt;&gt;0",AV$84:AV$90)</f>
        <v>31853.670000000002</v>
      </c>
      <c r="AW395" s="2">
        <f>SUMIF($M$84:$M$90,"&lt;&gt;0",AW$84:AW$90)</f>
        <v>18355.770000000004</v>
      </c>
      <c r="AX395" s="74">
        <f t="shared" si="156"/>
        <v>58585.8</v>
      </c>
      <c r="AY395" s="28">
        <f t="shared" si="157"/>
        <v>1120.01</v>
      </c>
      <c r="AZ395" s="2">
        <f t="shared" si="157"/>
        <v>-708.17000000000098</v>
      </c>
      <c r="BA395" s="2">
        <f t="shared" si="157"/>
        <v>85.879999999999882</v>
      </c>
      <c r="BB395" s="2">
        <f t="shared" si="157"/>
        <v>-6390.68</v>
      </c>
      <c r="BC395" s="2">
        <f t="shared" si="157"/>
        <v>-1481.7500000000036</v>
      </c>
      <c r="BD395" s="74">
        <f t="shared" si="157"/>
        <v>-7374.7100000000064</v>
      </c>
      <c r="BE395" s="77">
        <f>IFERROR(AY395/AS395,0)</f>
        <v>-0.97391327031938857</v>
      </c>
      <c r="BF395" s="38">
        <f t="shared" si="158"/>
        <v>-8.3875491376992711E-2</v>
      </c>
      <c r="BG395" s="38">
        <f t="shared" si="158"/>
        <v>7.9279212746708905E-2</v>
      </c>
      <c r="BH395" s="38">
        <f t="shared" si="158"/>
        <v>-0.20062617588491372</v>
      </c>
      <c r="BI395" s="38">
        <f t="shared" si="158"/>
        <v>-8.0723935852323458E-2</v>
      </c>
      <c r="BJ395" s="76">
        <f t="shared" si="159"/>
        <v>-0.12587879656845186</v>
      </c>
      <c r="BK395" s="77">
        <f t="shared" si="135"/>
        <v>1</v>
      </c>
      <c r="BL395" s="38">
        <f t="shared" si="135"/>
        <v>0.20333530317305426</v>
      </c>
      <c r="BM395" s="38">
        <f t="shared" si="135"/>
        <v>0.4657742719413569</v>
      </c>
      <c r="BN395" s="38">
        <f t="shared" si="135"/>
        <v>0.30020834087401305</v>
      </c>
      <c r="BO395" s="38">
        <f t="shared" si="135"/>
        <v>0.29774685618406288</v>
      </c>
      <c r="BP395" s="76">
        <f t="shared" si="135"/>
        <v>0.28136335196449086</v>
      </c>
      <c r="BQ395" s="77">
        <f t="shared" si="136"/>
        <v>1</v>
      </c>
      <c r="BR395" s="38">
        <f t="shared" si="136"/>
        <v>0.2084403541983286</v>
      </c>
      <c r="BS395" s="38">
        <f t="shared" si="136"/>
        <v>0.49100493606682954</v>
      </c>
      <c r="BT395" s="38">
        <f t="shared" si="136"/>
        <v>0.31426582740555853</v>
      </c>
      <c r="BU395" s="38">
        <f t="shared" si="136"/>
        <v>0.28841578777259497</v>
      </c>
      <c r="BV395" s="76">
        <f t="shared" si="136"/>
        <v>0.28361954302464487</v>
      </c>
      <c r="BW395" s="77">
        <f t="shared" si="137"/>
        <v>0</v>
      </c>
      <c r="BX395" s="38">
        <f t="shared" si="137"/>
        <v>-5.1050510252743375E-3</v>
      </c>
      <c r="BY395" s="38">
        <f t="shared" si="137"/>
        <v>-2.5230664125472646E-2</v>
      </c>
      <c r="BZ395" s="38">
        <f t="shared" si="137"/>
        <v>-1.4057486531545482E-2</v>
      </c>
      <c r="CA395" s="38">
        <f t="shared" si="137"/>
        <v>9.3310684114679132E-3</v>
      </c>
      <c r="CB395" s="76">
        <f t="shared" si="137"/>
        <v>-2.2561910601540114E-3</v>
      </c>
      <c r="CC395" s="28">
        <f t="shared" si="138"/>
        <v>0</v>
      </c>
      <c r="CD395" s="2">
        <f t="shared" si="138"/>
        <v>-51.050510252743372</v>
      </c>
      <c r="CE395" s="2">
        <f t="shared" si="138"/>
        <v>-252.30664125472646</v>
      </c>
      <c r="CF395" s="2">
        <f t="shared" si="138"/>
        <v>-140.57486531545482</v>
      </c>
      <c r="CG395" s="2">
        <f t="shared" si="138"/>
        <v>93.310684114679134</v>
      </c>
      <c r="CH395" s="30">
        <f t="shared" si="138"/>
        <v>-22.561910601540113</v>
      </c>
      <c r="CI395" s="76">
        <f>IFERROR(M395/'Class Sum-WR'!M395,0)</f>
        <v>0.29980643013032016</v>
      </c>
    </row>
    <row r="396" spans="1:87" x14ac:dyDescent="0.2">
      <c r="F396" s="73" t="s">
        <v>61</v>
      </c>
      <c r="G396" s="60"/>
      <c r="H396" s="28">
        <f t="shared" si="149"/>
        <v>0</v>
      </c>
      <c r="I396" s="2">
        <f t="shared" si="149"/>
        <v>39946.269999999997</v>
      </c>
      <c r="J396" s="2">
        <f t="shared" si="149"/>
        <v>2475.36</v>
      </c>
      <c r="K396" s="2">
        <f t="shared" si="149"/>
        <v>83573.16</v>
      </c>
      <c r="L396" s="2">
        <f t="shared" si="149"/>
        <v>53157.32</v>
      </c>
      <c r="M396" s="74">
        <f t="shared" si="150"/>
        <v>179152.11000000002</v>
      </c>
      <c r="O396"/>
      <c r="P396"/>
      <c r="Q396"/>
      <c r="R396"/>
      <c r="T396" s="75" t="s">
        <v>61</v>
      </c>
      <c r="U396" s="2">
        <f>SUMIF($M$91:$M$97,"&lt;&gt;0",U$91:U$97)</f>
        <v>0</v>
      </c>
      <c r="V396" s="2">
        <f>SUMIF($M$91:$M$97,"&lt;&gt;0",V$91:V$97)</f>
        <v>38726.049999999996</v>
      </c>
      <c r="W396" s="2">
        <f>SUMIF($M$91:$M$97,"&lt;&gt;0",W$91:W$97)</f>
        <v>1667.56</v>
      </c>
      <c r="X396" s="2">
        <f>SUMIF($M$91:$M$97,"&lt;&gt;0",X$91:X$97)</f>
        <v>86739.26999999999</v>
      </c>
      <c r="Y396" s="2">
        <f>SUMIF($M$91:$M$97,"&lt;&gt;0",Y$91:Y$97)</f>
        <v>61463.040000000001</v>
      </c>
      <c r="Z396" s="74">
        <f t="shared" si="151"/>
        <v>188595.91999999998</v>
      </c>
      <c r="AA396" s="28">
        <f t="shared" si="152"/>
        <v>0</v>
      </c>
      <c r="AB396" s="2">
        <f t="shared" si="152"/>
        <v>1220.2200000000012</v>
      </c>
      <c r="AC396" s="2">
        <f t="shared" si="152"/>
        <v>807.80000000000018</v>
      </c>
      <c r="AD396" s="2">
        <f t="shared" si="152"/>
        <v>-3166.109999999986</v>
      </c>
      <c r="AE396" s="29">
        <f t="shared" si="152"/>
        <v>-8305.7200000000012</v>
      </c>
      <c r="AF396" s="31">
        <f t="shared" si="152"/>
        <v>-9443.8099999999686</v>
      </c>
      <c r="AG396" s="77" t="str">
        <f t="shared" si="153"/>
        <v/>
      </c>
      <c r="AH396" s="38">
        <f t="shared" si="153"/>
        <v>3.150902299614862E-2</v>
      </c>
      <c r="AI396" s="38">
        <f t="shared" si="153"/>
        <v>0.48442035069202921</v>
      </c>
      <c r="AJ396" s="38">
        <f t="shared" si="153"/>
        <v>-3.6501460065319735E-2</v>
      </c>
      <c r="AK396" s="39">
        <f t="shared" si="153"/>
        <v>-0.13513356970302806</v>
      </c>
      <c r="AL396" s="40">
        <f t="shared" si="153"/>
        <v>-5.0074307015761363E-2</v>
      </c>
      <c r="AM396" s="28">
        <f t="shared" si="154"/>
        <v>0</v>
      </c>
      <c r="AN396" s="2">
        <f t="shared" si="154"/>
        <v>7822.33</v>
      </c>
      <c r="AO396" s="2">
        <f t="shared" si="154"/>
        <v>924.1</v>
      </c>
      <c r="AP396" s="2">
        <f t="shared" si="154"/>
        <v>25270.639999999999</v>
      </c>
      <c r="AQ396" s="2">
        <f t="shared" si="154"/>
        <v>15364.86</v>
      </c>
      <c r="AR396" s="74">
        <f t="shared" si="155"/>
        <v>49381.93</v>
      </c>
      <c r="AS396" s="28">
        <f>SUMIF($M$91:$M$97,"&lt;&gt;0",AS$91:AS$97)</f>
        <v>0</v>
      </c>
      <c r="AT396" s="2">
        <f>SUMIF($M$91:$M$97,"&lt;&gt;0",AT$91:AT$97)</f>
        <v>8276.09</v>
      </c>
      <c r="AU396" s="2">
        <f>SUMIF($M$91:$M$97,"&lt;&gt;0",AU$91:AU$97)</f>
        <v>603.26</v>
      </c>
      <c r="AV396" s="2">
        <f>SUMIF($M$91:$M$97,"&lt;&gt;0",AV$91:AV$97)</f>
        <v>26766.37</v>
      </c>
      <c r="AW396" s="2">
        <f>SUMIF($M$91:$M$97,"&lt;&gt;0",AW$91:AW$97)</f>
        <v>17954.37</v>
      </c>
      <c r="AX396" s="74">
        <f t="shared" si="156"/>
        <v>53600.09</v>
      </c>
      <c r="AY396" s="28">
        <f t="shared" si="157"/>
        <v>0</v>
      </c>
      <c r="AZ396" s="2">
        <f t="shared" si="157"/>
        <v>-453.76000000000022</v>
      </c>
      <c r="BA396" s="2">
        <f t="shared" si="157"/>
        <v>320.84000000000003</v>
      </c>
      <c r="BB396" s="2">
        <f t="shared" si="157"/>
        <v>-1495.7299999999996</v>
      </c>
      <c r="BC396" s="2">
        <f t="shared" si="157"/>
        <v>-2589.5099999999984</v>
      </c>
      <c r="BD396" s="74">
        <f t="shared" si="157"/>
        <v>-4218.1599999999962</v>
      </c>
      <c r="BE396" s="77">
        <f>IFERROR(AY396/AS396,0)</f>
        <v>0</v>
      </c>
      <c r="BF396" s="38">
        <f t="shared" si="158"/>
        <v>-5.4827823283700422E-2</v>
      </c>
      <c r="BG396" s="38">
        <f t="shared" si="158"/>
        <v>0.53184364950435969</v>
      </c>
      <c r="BH396" s="38">
        <f t="shared" si="158"/>
        <v>-5.5880943138722196E-2</v>
      </c>
      <c r="BI396" s="38">
        <f t="shared" si="158"/>
        <v>-0.14422728282863717</v>
      </c>
      <c r="BJ396" s="76">
        <f t="shared" si="159"/>
        <v>-7.8696882785084812E-2</v>
      </c>
      <c r="BK396" s="77">
        <f t="shared" si="135"/>
        <v>0</v>
      </c>
      <c r="BL396" s="38">
        <f t="shared" si="135"/>
        <v>0.19582128694368711</v>
      </c>
      <c r="BM396" s="38">
        <f t="shared" si="135"/>
        <v>0.37331943636481157</v>
      </c>
      <c r="BN396" s="38">
        <f t="shared" si="135"/>
        <v>0.30237746185497832</v>
      </c>
      <c r="BO396" s="38">
        <f t="shared" si="135"/>
        <v>0.28904504591277363</v>
      </c>
      <c r="BP396" s="76">
        <f t="shared" si="135"/>
        <v>0.27564246940770049</v>
      </c>
      <c r="BQ396" s="77">
        <f t="shared" si="136"/>
        <v>0</v>
      </c>
      <c r="BR396" s="38">
        <f t="shared" si="136"/>
        <v>0.21370860183261658</v>
      </c>
      <c r="BS396" s="38">
        <f t="shared" si="136"/>
        <v>0.361762095516803</v>
      </c>
      <c r="BT396" s="38">
        <f t="shared" si="136"/>
        <v>0.30858422027300902</v>
      </c>
      <c r="BU396" s="38">
        <f t="shared" si="136"/>
        <v>0.29211653051980507</v>
      </c>
      <c r="BV396" s="76">
        <f t="shared" si="136"/>
        <v>0.28420598918576817</v>
      </c>
      <c r="BW396" s="77">
        <f t="shared" si="137"/>
        <v>0</v>
      </c>
      <c r="BX396" s="38">
        <f t="shared" si="137"/>
        <v>-1.7887314888929473E-2</v>
      </c>
      <c r="BY396" s="38">
        <f t="shared" si="137"/>
        <v>1.1557340848008579E-2</v>
      </c>
      <c r="BZ396" s="38">
        <f t="shared" si="137"/>
        <v>-6.2067584180307001E-3</v>
      </c>
      <c r="CA396" s="38">
        <f t="shared" si="137"/>
        <v>-3.0714846070314383E-3</v>
      </c>
      <c r="CB396" s="76">
        <f t="shared" si="137"/>
        <v>-8.5635197780676853E-3</v>
      </c>
      <c r="CC396" s="28">
        <f t="shared" si="138"/>
        <v>0</v>
      </c>
      <c r="CD396" s="2">
        <f t="shared" si="138"/>
        <v>-178.87314888929473</v>
      </c>
      <c r="CE396" s="2">
        <f t="shared" si="138"/>
        <v>115.57340848008579</v>
      </c>
      <c r="CF396" s="2">
        <f t="shared" si="138"/>
        <v>-62.067584180307001</v>
      </c>
      <c r="CG396" s="2">
        <f t="shared" si="138"/>
        <v>-30.714846070314383</v>
      </c>
      <c r="CH396" s="30">
        <f t="shared" si="138"/>
        <v>-85.635197780676847</v>
      </c>
      <c r="CI396" s="76">
        <f>IFERROR(M396/'Class Sum-WR'!M396,0)</f>
        <v>0.3046930251800351</v>
      </c>
    </row>
    <row r="397" spans="1:87" ht="13.5" thickBot="1" x14ac:dyDescent="0.25">
      <c r="F397" s="78" t="s">
        <v>62</v>
      </c>
      <c r="G397" s="61"/>
      <c r="H397" s="43">
        <f t="shared" si="149"/>
        <v>24.629999999999995</v>
      </c>
      <c r="I397" s="44">
        <f t="shared" si="149"/>
        <v>35977.850000000006</v>
      </c>
      <c r="J397" s="44">
        <f t="shared" si="149"/>
        <v>1757.1999999999998</v>
      </c>
      <c r="K397" s="44">
        <f t="shared" si="149"/>
        <v>82504.44</v>
      </c>
      <c r="L397" s="44">
        <f t="shared" si="149"/>
        <v>54184.520000000004</v>
      </c>
      <c r="M397" s="79">
        <f t="shared" si="150"/>
        <v>174448.64000000001</v>
      </c>
      <c r="O397" s="42"/>
      <c r="P397" s="42"/>
      <c r="Q397" s="42"/>
      <c r="R397" s="42"/>
      <c r="S397" s="42"/>
      <c r="T397" s="80" t="s">
        <v>62</v>
      </c>
      <c r="U397" s="44">
        <f>SUMIF($M$98:$M$104,"&lt;&gt;0",U$98:U$104)</f>
        <v>0</v>
      </c>
      <c r="V397" s="44">
        <f>SUMIF($M$98:$M$104,"&lt;&gt;0",V$98:V$104)</f>
        <v>36684.97</v>
      </c>
      <c r="W397" s="44">
        <f>SUMIF($M$98:$M$104,"&lt;&gt;0",W$98:W$104)</f>
        <v>2176.58</v>
      </c>
      <c r="X397" s="44">
        <f>SUMIF($M$98:$M$104,"&lt;&gt;0",X$98:X$104)</f>
        <v>82739.759999999995</v>
      </c>
      <c r="Y397" s="44">
        <f>SUMIF($M$98:$M$104,"&lt;&gt;0",Y$98:Y$104)</f>
        <v>53103.200000000004</v>
      </c>
      <c r="Z397" s="79">
        <f t="shared" si="151"/>
        <v>174704.51</v>
      </c>
      <c r="AA397" s="43">
        <f t="shared" si="152"/>
        <v>24.629999999999995</v>
      </c>
      <c r="AB397" s="44">
        <f t="shared" si="152"/>
        <v>-707.11999999999534</v>
      </c>
      <c r="AC397" s="44">
        <f t="shared" si="152"/>
        <v>-419.38000000000011</v>
      </c>
      <c r="AD397" s="44">
        <f t="shared" si="152"/>
        <v>-235.31999999999243</v>
      </c>
      <c r="AE397" s="45">
        <f t="shared" si="152"/>
        <v>1081.3199999999997</v>
      </c>
      <c r="AF397" s="47">
        <f t="shared" si="152"/>
        <v>-255.86999999999534</v>
      </c>
      <c r="AG397" s="82" t="str">
        <f t="shared" si="153"/>
        <v/>
      </c>
      <c r="AH397" s="56">
        <f t="shared" si="153"/>
        <v>-1.9275468945456283E-2</v>
      </c>
      <c r="AI397" s="56">
        <f t="shared" si="153"/>
        <v>-0.19267842211175334</v>
      </c>
      <c r="AJ397" s="56">
        <f t="shared" si="153"/>
        <v>-2.8440981699728455E-3</v>
      </c>
      <c r="AK397" s="57">
        <f t="shared" si="153"/>
        <v>2.0362614682354351E-2</v>
      </c>
      <c r="AL397" s="58">
        <f t="shared" si="153"/>
        <v>-1.4645872622292082E-3</v>
      </c>
      <c r="AM397" s="43">
        <f t="shared" si="154"/>
        <v>24.629999999999995</v>
      </c>
      <c r="AN397" s="44">
        <f t="shared" si="154"/>
        <v>7211.3799999999992</v>
      </c>
      <c r="AO397" s="44">
        <f t="shared" si="154"/>
        <v>714.46</v>
      </c>
      <c r="AP397" s="44">
        <f t="shared" si="154"/>
        <v>24490.639999999999</v>
      </c>
      <c r="AQ397" s="44">
        <f t="shared" si="154"/>
        <v>15312.939999999999</v>
      </c>
      <c r="AR397" s="79">
        <f t="shared" si="155"/>
        <v>47754.05</v>
      </c>
      <c r="AS397" s="43">
        <f>SUMIF($M$98:$M$104,"&lt;&gt;0",AS$98:AS$104)</f>
        <v>0</v>
      </c>
      <c r="AT397" s="44">
        <f>SUMIF($M$98:$M$104,"&lt;&gt;0",AT$98:AT$104)</f>
        <v>7646.14</v>
      </c>
      <c r="AU397" s="44">
        <f>SUMIF($M$98:$M$104,"&lt;&gt;0",AU$98:AU$104)</f>
        <v>1075.83</v>
      </c>
      <c r="AV397" s="44">
        <f>SUMIF($M$98:$M$104,"&lt;&gt;0",AV$98:AV$104)</f>
        <v>25595.379999999997</v>
      </c>
      <c r="AW397" s="44">
        <f>SUMIF($M$98:$M$104,"&lt;&gt;0",AW$98:AW$104)</f>
        <v>15687.050000000001</v>
      </c>
      <c r="AX397" s="79">
        <f t="shared" si="156"/>
        <v>50004.4</v>
      </c>
      <c r="AY397" s="43">
        <f t="shared" si="157"/>
        <v>24.629999999999995</v>
      </c>
      <c r="AZ397" s="44">
        <f t="shared" si="157"/>
        <v>-434.76000000000113</v>
      </c>
      <c r="BA397" s="44">
        <f t="shared" si="157"/>
        <v>-361.36999999999989</v>
      </c>
      <c r="BB397" s="44">
        <f t="shared" si="157"/>
        <v>-1104.739999999998</v>
      </c>
      <c r="BC397" s="44">
        <f t="shared" si="157"/>
        <v>-374.1100000000024</v>
      </c>
      <c r="BD397" s="79">
        <f t="shared" si="157"/>
        <v>-2250.3499999999985</v>
      </c>
      <c r="BE397" s="82">
        <f>IFERROR(AY397/AS397,0)</f>
        <v>0</v>
      </c>
      <c r="BF397" s="56">
        <f t="shared" si="158"/>
        <v>-5.6860062724459808E-2</v>
      </c>
      <c r="BG397" s="56">
        <f t="shared" si="158"/>
        <v>-0.33589879441919257</v>
      </c>
      <c r="BH397" s="56">
        <f t="shared" si="158"/>
        <v>-4.3161695587250436E-2</v>
      </c>
      <c r="BI397" s="56">
        <f t="shared" si="158"/>
        <v>-2.3848333498012842E-2</v>
      </c>
      <c r="BJ397" s="81">
        <f t="shared" si="159"/>
        <v>-4.5003039732503511E-2</v>
      </c>
      <c r="BK397" s="82">
        <f t="shared" si="135"/>
        <v>1</v>
      </c>
      <c r="BL397" s="56">
        <f t="shared" si="135"/>
        <v>0.2004394370425136</v>
      </c>
      <c r="BM397" s="56">
        <f t="shared" si="135"/>
        <v>0.40659002959253365</v>
      </c>
      <c r="BN397" s="56">
        <f t="shared" si="135"/>
        <v>0.29684026702078092</v>
      </c>
      <c r="BO397" s="56">
        <f t="shared" si="135"/>
        <v>0.28260728340861924</v>
      </c>
      <c r="BP397" s="81">
        <f t="shared" si="135"/>
        <v>0.27374274743557758</v>
      </c>
      <c r="BQ397" s="82">
        <f t="shared" si="136"/>
        <v>0</v>
      </c>
      <c r="BR397" s="56">
        <f t="shared" si="136"/>
        <v>0.20842704791635375</v>
      </c>
      <c r="BS397" s="56">
        <f t="shared" si="136"/>
        <v>0.49427542291117255</v>
      </c>
      <c r="BT397" s="56">
        <f t="shared" si="136"/>
        <v>0.30934800874452623</v>
      </c>
      <c r="BU397" s="56">
        <f t="shared" si="136"/>
        <v>0.29540686813600686</v>
      </c>
      <c r="BV397" s="81">
        <f t="shared" si="136"/>
        <v>0.28622271972257612</v>
      </c>
      <c r="BW397" s="82">
        <f t="shared" si="137"/>
        <v>1</v>
      </c>
      <c r="BX397" s="56">
        <f t="shared" si="137"/>
        <v>-7.9876108738401452E-3</v>
      </c>
      <c r="BY397" s="56">
        <f t="shared" si="137"/>
        <v>-8.7685393318638893E-2</v>
      </c>
      <c r="BZ397" s="56">
        <f t="shared" si="137"/>
        <v>-1.2507741723745303E-2</v>
      </c>
      <c r="CA397" s="56">
        <f t="shared" si="137"/>
        <v>-1.2799584727387625E-2</v>
      </c>
      <c r="CB397" s="81">
        <f t="shared" si="137"/>
        <v>-1.2479972286998542E-2</v>
      </c>
      <c r="CC397" s="43">
        <f t="shared" si="138"/>
        <v>10000</v>
      </c>
      <c r="CD397" s="44">
        <f t="shared" si="138"/>
        <v>-79.876108738401456</v>
      </c>
      <c r="CE397" s="44">
        <f t="shared" si="138"/>
        <v>-876.85393318638899</v>
      </c>
      <c r="CF397" s="44">
        <f t="shared" si="138"/>
        <v>-125.07741723745302</v>
      </c>
      <c r="CG397" s="44">
        <f t="shared" si="138"/>
        <v>-127.99584727387625</v>
      </c>
      <c r="CH397" s="46">
        <f t="shared" si="138"/>
        <v>-124.79972286998542</v>
      </c>
      <c r="CI397" s="81">
        <f>IFERROR(M397/'Class Sum-WR'!M397,0)</f>
        <v>0.32841824164161532</v>
      </c>
    </row>
    <row r="398" spans="1:87" x14ac:dyDescent="0.2">
      <c r="A398" t="s">
        <v>46</v>
      </c>
      <c r="B398" t="s">
        <v>46</v>
      </c>
      <c r="C398" t="s">
        <v>63</v>
      </c>
      <c r="D398" t="s">
        <v>63</v>
      </c>
      <c r="F398" s="83" t="s">
        <v>64</v>
      </c>
      <c r="G398" s="60"/>
      <c r="H398" s="32">
        <f>SUM(H394:H397)</f>
        <v>-20.370000000000005</v>
      </c>
      <c r="I398" s="5">
        <f>SUM(I394:I397)</f>
        <v>145000.78</v>
      </c>
      <c r="J398" s="5">
        <f>SUM(J394:J397)</f>
        <v>8177.05</v>
      </c>
      <c r="K398" s="5">
        <f>SUM(K394:K397)</f>
        <v>322598.53000000003</v>
      </c>
      <c r="L398" s="5">
        <f>SUM(L394:L397)</f>
        <v>208013.22000000003</v>
      </c>
      <c r="M398" s="74">
        <f t="shared" si="150"/>
        <v>683769.21</v>
      </c>
      <c r="N398" s="3" t="s">
        <v>49</v>
      </c>
      <c r="O398" t="s">
        <v>49</v>
      </c>
      <c r="P398" t="s">
        <v>63</v>
      </c>
      <c r="Q398" t="s">
        <v>63</v>
      </c>
      <c r="R398"/>
      <c r="T398" s="84" t="s">
        <v>64</v>
      </c>
      <c r="U398" s="5">
        <f>SUM(U394:U397)</f>
        <v>-9400.01</v>
      </c>
      <c r="V398" s="5">
        <f>SUM(V394:V397)</f>
        <v>153430.76999999999</v>
      </c>
      <c r="W398" s="5">
        <f>SUM(W394:W397)</f>
        <v>7987.48</v>
      </c>
      <c r="X398" s="5">
        <f>SUM(X394:X397)</f>
        <v>366063.08999999997</v>
      </c>
      <c r="Y398" s="5">
        <f>SUM(Y394:Y397)</f>
        <v>244166.7</v>
      </c>
      <c r="Z398" s="74">
        <f t="shared" si="151"/>
        <v>762248.03</v>
      </c>
      <c r="AA398" s="28">
        <f t="shared" si="152"/>
        <v>9379.64</v>
      </c>
      <c r="AB398" s="2">
        <f t="shared" si="152"/>
        <v>-8429.9899999999907</v>
      </c>
      <c r="AC398" s="2">
        <f t="shared" si="152"/>
        <v>189.57000000000062</v>
      </c>
      <c r="AD398" s="2">
        <f t="shared" si="152"/>
        <v>-43464.559999999939</v>
      </c>
      <c r="AE398" s="29">
        <f t="shared" si="152"/>
        <v>-36153.479999999981</v>
      </c>
      <c r="AF398" s="31">
        <f t="shared" si="152"/>
        <v>-78478.820000000065</v>
      </c>
      <c r="AG398" s="77">
        <f t="shared" si="153"/>
        <v>-0.99783298102874352</v>
      </c>
      <c r="AH398" s="38">
        <f t="shared" si="153"/>
        <v>-5.4943281585564559E-2</v>
      </c>
      <c r="AI398" s="38">
        <f t="shared" si="153"/>
        <v>2.3733392759668962E-2</v>
      </c>
      <c r="AJ398" s="38">
        <f t="shared" si="153"/>
        <v>-0.11873516119857903</v>
      </c>
      <c r="AK398" s="39">
        <f t="shared" si="153"/>
        <v>-0.1480688398540832</v>
      </c>
      <c r="AL398" s="40">
        <f t="shared" si="153"/>
        <v>-0.1029570650382659</v>
      </c>
      <c r="AM398" s="32">
        <f>SUM(AM394:AM397)</f>
        <v>-20.370000000000005</v>
      </c>
      <c r="AN398" s="5">
        <f>SUM(AN394:AN397)</f>
        <v>29004.269999999997</v>
      </c>
      <c r="AO398" s="5">
        <f>SUM(AO394:AO397)</f>
        <v>3265.2599999999998</v>
      </c>
      <c r="AP398" s="5">
        <f>SUM(AP394:AP397)</f>
        <v>96617</v>
      </c>
      <c r="AQ398" s="5">
        <f>SUM(AQ394:AQ397)</f>
        <v>60493.509999999995</v>
      </c>
      <c r="AR398" s="74">
        <f t="shared" si="155"/>
        <v>189359.66999999998</v>
      </c>
      <c r="AS398" s="32">
        <f>SUM(AS394:AS397)</f>
        <v>-9400.01</v>
      </c>
      <c r="AT398" s="5">
        <f>SUM(AT394:AT397)</f>
        <v>31723.67</v>
      </c>
      <c r="AU398" s="5">
        <f>SUM(AU394:AU397)</f>
        <v>3507.67</v>
      </c>
      <c r="AV398" s="5">
        <f>SUM(AV394:AV397)</f>
        <v>112959.98999999999</v>
      </c>
      <c r="AW398" s="5">
        <f>SUM(AW394:AW397)</f>
        <v>69956.160000000003</v>
      </c>
      <c r="AX398" s="74">
        <f t="shared" si="156"/>
        <v>208747.47999999998</v>
      </c>
      <c r="AY398" s="32">
        <f t="shared" si="157"/>
        <v>9379.64</v>
      </c>
      <c r="AZ398" s="5">
        <f t="shared" si="157"/>
        <v>-2719.4000000000015</v>
      </c>
      <c r="BA398" s="5">
        <f t="shared" si="157"/>
        <v>-242.41000000000031</v>
      </c>
      <c r="BB398" s="5">
        <f t="shared" si="157"/>
        <v>-16342.989999999991</v>
      </c>
      <c r="BC398" s="5">
        <f t="shared" si="157"/>
        <v>-9462.6500000000087</v>
      </c>
      <c r="BD398" s="74">
        <f t="shared" si="157"/>
        <v>-19387.809999999998</v>
      </c>
      <c r="BE398" s="77">
        <f t="shared" ref="BE398:BI399" si="160">AY398/AS398</f>
        <v>-0.99783298102874352</v>
      </c>
      <c r="BF398" s="38">
        <f t="shared" si="160"/>
        <v>-8.5721481783160705E-2</v>
      </c>
      <c r="BG398" s="38">
        <f t="shared" si="160"/>
        <v>-6.9108553541239709E-2</v>
      </c>
      <c r="BH398" s="38">
        <f t="shared" si="160"/>
        <v>-0.14467945685901701</v>
      </c>
      <c r="BI398" s="38">
        <f t="shared" si="160"/>
        <v>-0.1352654290915912</v>
      </c>
      <c r="BJ398" s="76">
        <f t="shared" si="159"/>
        <v>-9.2876857723024966E-2</v>
      </c>
      <c r="BK398" s="77">
        <f t="shared" si="135"/>
        <v>1</v>
      </c>
      <c r="BL398" s="38">
        <f t="shared" si="135"/>
        <v>0.20002837226116987</v>
      </c>
      <c r="BM398" s="38">
        <f t="shared" si="135"/>
        <v>0.39932004818363587</v>
      </c>
      <c r="BN398" s="38">
        <f t="shared" si="135"/>
        <v>0.29949609503800279</v>
      </c>
      <c r="BO398" s="38">
        <f t="shared" si="135"/>
        <v>0.29081569911758487</v>
      </c>
      <c r="BP398" s="76">
        <f t="shared" si="135"/>
        <v>0.27693506409860136</v>
      </c>
      <c r="BQ398" s="77">
        <f t="shared" si="136"/>
        <v>1</v>
      </c>
      <c r="BR398" s="38">
        <f t="shared" si="136"/>
        <v>0.20676211166769221</v>
      </c>
      <c r="BS398" s="38">
        <f t="shared" si="136"/>
        <v>0.43914601351114496</v>
      </c>
      <c r="BT398" s="38">
        <f t="shared" si="136"/>
        <v>0.3085806602353709</v>
      </c>
      <c r="BU398" s="38">
        <f t="shared" si="136"/>
        <v>0.28650983119319712</v>
      </c>
      <c r="BV398" s="76">
        <f t="shared" si="136"/>
        <v>0.27385768383028813</v>
      </c>
      <c r="BW398" s="77">
        <f t="shared" si="137"/>
        <v>0</v>
      </c>
      <c r="BX398" s="38">
        <f t="shared" si="137"/>
        <v>-6.7337394065223322E-3</v>
      </c>
      <c r="BY398" s="38">
        <f t="shared" si="137"/>
        <v>-3.9825965327509094E-2</v>
      </c>
      <c r="BZ398" s="38">
        <f t="shared" si="137"/>
        <v>-9.0845651973681107E-3</v>
      </c>
      <c r="CA398" s="38">
        <f t="shared" si="137"/>
        <v>4.3058679243877518E-3</v>
      </c>
      <c r="CB398" s="76">
        <f t="shared" si="137"/>
        <v>3.0773802683132234E-3</v>
      </c>
      <c r="CC398" s="28">
        <f t="shared" si="138"/>
        <v>0</v>
      </c>
      <c r="CD398" s="2">
        <f t="shared" si="138"/>
        <v>-67.337394065223322</v>
      </c>
      <c r="CE398" s="2">
        <f t="shared" si="138"/>
        <v>-398.25965327509095</v>
      </c>
      <c r="CF398" s="2">
        <f t="shared" si="138"/>
        <v>-90.8456519736811</v>
      </c>
      <c r="CG398" s="2">
        <f t="shared" si="138"/>
        <v>43.058679243877521</v>
      </c>
      <c r="CH398" s="30">
        <f t="shared" si="138"/>
        <v>30.773802683132235</v>
      </c>
      <c r="CI398" s="76">
        <f>IFERROR(M398/'Class Sum-WR'!M398,0)</f>
        <v>0.3003480851953963</v>
      </c>
    </row>
    <row r="399" spans="1:87" ht="13.5" thickBot="1" x14ac:dyDescent="0.25">
      <c r="A399" t="s">
        <v>46</v>
      </c>
      <c r="B399" t="s">
        <v>46</v>
      </c>
      <c r="C399" t="s">
        <v>63</v>
      </c>
      <c r="D399" t="s">
        <v>63</v>
      </c>
      <c r="F399" s="78" t="s">
        <v>65</v>
      </c>
      <c r="G399" s="61"/>
      <c r="H399" s="48">
        <f>SUMIFS(H$7:H$377,$B$7:$B$377,$B399,$D$7:$D$377,$D399)</f>
        <v>-20.369999999999997</v>
      </c>
      <c r="I399" s="49">
        <f>SUMIFS(I$7:I$377,$B$7:$B$377,$B399,$D$7:$D$377,$D399)</f>
        <v>153788.5</v>
      </c>
      <c r="J399" s="49">
        <f>SUMIFS(J$7:J$377,$B$7:$B$377,$B399,$D$7:$D$377,$D399)</f>
        <v>8768.6500000000015</v>
      </c>
      <c r="K399" s="49">
        <f>SUMIFS(K$7:K$377,$B$7:$B$377,$B399,$D$7:$D$377,$D399)</f>
        <v>344459.3</v>
      </c>
      <c r="L399" s="49">
        <f>SUMIFS(L$7:L$377,$B$7:$B$377,$B399,$D$7:$D$377,$D399)</f>
        <v>223692.48999999996</v>
      </c>
      <c r="M399" s="79">
        <f t="shared" si="150"/>
        <v>730688.57</v>
      </c>
      <c r="N399" s="3" t="s">
        <v>49</v>
      </c>
      <c r="O399" s="42" t="s">
        <v>49</v>
      </c>
      <c r="P399" s="42" t="s">
        <v>63</v>
      </c>
      <c r="Q399" s="42" t="s">
        <v>63</v>
      </c>
      <c r="R399" s="42"/>
      <c r="S399" s="42"/>
      <c r="T399" s="80" t="s">
        <v>65</v>
      </c>
      <c r="U399" s="49">
        <f>SUMIFS(U$7:U$377,$M$7:$M$377,"&lt;&gt;0",$O$7:$O$377,$O399,$Q$7:$Q$377,$Q399)</f>
        <v>-11260.01</v>
      </c>
      <c r="V399" s="49">
        <f>SUMIFS(V$7:V$377,$M$7:$M$377,"&lt;&gt;0",$O$7:$O$377,$O399,$Q$7:$Q$377,$Q399)</f>
        <v>170112.69</v>
      </c>
      <c r="W399" s="49">
        <f>SUMIFS(W$7:W$377,$M$7:$M$377,"&lt;&gt;0",$O$7:$O$377,$O399,$Q$7:$Q$377,$Q399)</f>
        <v>9037.76</v>
      </c>
      <c r="X399" s="49">
        <f>SUMIFS(X$7:X$377,$M$7:$M$377,"&lt;&gt;0",$O$7:$O$377,$O399,$Q$7:$Q$377,$Q399)</f>
        <v>407240.1</v>
      </c>
      <c r="Y399" s="49">
        <f>SUMIFS(Y$7:Y$377,$M$7:$M$377,"&lt;&gt;0",$O$7:$O$377,$O399,$Q$7:$Q$377,$Q399)</f>
        <v>274403.43</v>
      </c>
      <c r="Z399" s="79">
        <f t="shared" si="151"/>
        <v>849533.97</v>
      </c>
      <c r="AA399" s="43">
        <f t="shared" si="152"/>
        <v>11239.64</v>
      </c>
      <c r="AB399" s="44">
        <f t="shared" si="152"/>
        <v>-16324.190000000002</v>
      </c>
      <c r="AC399" s="44">
        <f t="shared" si="152"/>
        <v>-269.10999999999876</v>
      </c>
      <c r="AD399" s="44">
        <f t="shared" si="152"/>
        <v>-62780.799999999988</v>
      </c>
      <c r="AE399" s="45">
        <f t="shared" si="152"/>
        <v>-50710.940000000031</v>
      </c>
      <c r="AF399" s="47">
        <f t="shared" si="152"/>
        <v>-118845.40000000002</v>
      </c>
      <c r="AG399" s="82">
        <f t="shared" si="153"/>
        <v>-0.99819094299205768</v>
      </c>
      <c r="AH399" s="56">
        <f t="shared" si="153"/>
        <v>-9.5961036181368961E-2</v>
      </c>
      <c r="AI399" s="56">
        <f t="shared" si="153"/>
        <v>-2.9776183479092028E-2</v>
      </c>
      <c r="AJ399" s="56">
        <f t="shared" si="153"/>
        <v>-0.15416163585069348</v>
      </c>
      <c r="AK399" s="57">
        <f t="shared" si="153"/>
        <v>-0.18480432259902885</v>
      </c>
      <c r="AL399" s="58">
        <f t="shared" si="153"/>
        <v>-0.13989481786113867</v>
      </c>
      <c r="AM399" s="48">
        <f>SUMIFS(AM$7:AM$377,$B$7:$B$377,$B399,$D$7:$D$377,$D399)</f>
        <v>-20.369999999999997</v>
      </c>
      <c r="AN399" s="49">
        <f>SUMIFS(AN$7:AN$377,$B$7:$B$377,$B399,$D$7:$D$377,$D399)</f>
        <v>30697.429999999993</v>
      </c>
      <c r="AO399" s="49">
        <f>SUMIFS(AO$7:AO$377,$B$7:$B$377,$B399,$D$7:$D$377,$D399)</f>
        <v>3571.67</v>
      </c>
      <c r="AP399" s="49">
        <f>SUMIFS(AP$7:AP$377,$B$7:$B$377,$B399,$D$7:$D$377,$D399)</f>
        <v>102896.81</v>
      </c>
      <c r="AQ399" s="49">
        <f>SUMIFS(AQ$7:AQ$377,$B$7:$B$377,$B399,$D$7:$D$377,$D399)</f>
        <v>65034.619999999988</v>
      </c>
      <c r="AR399" s="79">
        <f t="shared" si="155"/>
        <v>202180.15999999997</v>
      </c>
      <c r="AS399" s="48">
        <f>SUMIFS(AS$7:AS$377,$M$7:$M$377,"&lt;&gt;0",$O$7:$O$377,$O399,$Q$7:$Q$377,$Q399)</f>
        <v>-11260.01</v>
      </c>
      <c r="AT399" s="49">
        <f>SUMIFS(AT$7:AT$377,$M$7:$M$377,"&lt;&gt;0",$O$7:$O$377,$O399,$Q$7:$Q$377,$Q399)</f>
        <v>35236.770000000004</v>
      </c>
      <c r="AU399" s="49">
        <f>SUMIFS(AU$7:AU$377,$M$7:$M$377,"&lt;&gt;0",$O$7:$O$377,$O399,$Q$7:$Q$377,$Q399)</f>
        <v>3929.42</v>
      </c>
      <c r="AV399" s="49">
        <f>SUMIFS(AV$7:AV$377,$M$7:$M$377,"&lt;&gt;0",$O$7:$O$377,$O399,$Q$7:$Q$377,$Q399)</f>
        <v>125306.69000000002</v>
      </c>
      <c r="AW399" s="49">
        <f>SUMIFS(AW$7:AW$377,$M$7:$M$377,"&lt;&gt;0",$O$7:$O$377,$O399,$Q$7:$Q$377,$Q399)</f>
        <v>78504.08</v>
      </c>
      <c r="AX399" s="79">
        <f t="shared" si="156"/>
        <v>231716.95</v>
      </c>
      <c r="AY399" s="48">
        <f t="shared" si="157"/>
        <v>11239.64</v>
      </c>
      <c r="AZ399" s="49">
        <f t="shared" si="157"/>
        <v>-4539.3400000000111</v>
      </c>
      <c r="BA399" s="49">
        <f t="shared" si="157"/>
        <v>-357.75</v>
      </c>
      <c r="BB399" s="49">
        <f t="shared" si="157"/>
        <v>-22409.880000000019</v>
      </c>
      <c r="BC399" s="49">
        <f t="shared" si="157"/>
        <v>-13469.460000000014</v>
      </c>
      <c r="BD399" s="79">
        <f t="shared" si="157"/>
        <v>-29536.790000000037</v>
      </c>
      <c r="BE399" s="82">
        <f t="shared" si="160"/>
        <v>-0.99819094299205768</v>
      </c>
      <c r="BF399" s="56">
        <f t="shared" si="160"/>
        <v>-0.12882395293325724</v>
      </c>
      <c r="BG399" s="56">
        <f t="shared" si="160"/>
        <v>-9.1043970865929316E-2</v>
      </c>
      <c r="BH399" s="56">
        <f t="shared" si="160"/>
        <v>-0.17884025186524372</v>
      </c>
      <c r="BI399" s="56">
        <f t="shared" si="160"/>
        <v>-0.1715765600972588</v>
      </c>
      <c r="BJ399" s="81">
        <f t="shared" si="159"/>
        <v>-0.12746926800132677</v>
      </c>
      <c r="BK399" s="82">
        <f t="shared" si="135"/>
        <v>1</v>
      </c>
      <c r="BL399" s="56">
        <f t="shared" si="135"/>
        <v>0.19960809813477595</v>
      </c>
      <c r="BM399" s="56">
        <f t="shared" si="135"/>
        <v>0.40732267794928517</v>
      </c>
      <c r="BN399" s="56">
        <f t="shared" si="135"/>
        <v>0.29871979069805926</v>
      </c>
      <c r="BO399" s="56">
        <f t="shared" si="135"/>
        <v>0.29073224586127144</v>
      </c>
      <c r="BP399" s="81">
        <f t="shared" si="135"/>
        <v>0.27669812872534738</v>
      </c>
      <c r="BQ399" s="82">
        <f t="shared" si="136"/>
        <v>1</v>
      </c>
      <c r="BR399" s="56">
        <f t="shared" si="136"/>
        <v>0.20713780964841602</v>
      </c>
      <c r="BS399" s="56">
        <f t="shared" si="136"/>
        <v>0.43477808660553058</v>
      </c>
      <c r="BT399" s="56">
        <f t="shared" si="136"/>
        <v>0.30769732646662257</v>
      </c>
      <c r="BU399" s="56">
        <f t="shared" si="136"/>
        <v>0.28609000988070743</v>
      </c>
      <c r="BV399" s="81">
        <f t="shared" si="136"/>
        <v>0.27275772150700461</v>
      </c>
      <c r="BW399" s="82">
        <f t="shared" si="137"/>
        <v>0</v>
      </c>
      <c r="BX399" s="56">
        <f t="shared" si="137"/>
        <v>-7.5297115136400694E-3</v>
      </c>
      <c r="BY399" s="56">
        <f t="shared" si="137"/>
        <v>-2.7455408656245406E-2</v>
      </c>
      <c r="BZ399" s="56">
        <f t="shared" si="137"/>
        <v>-8.977535768563305E-3</v>
      </c>
      <c r="CA399" s="56">
        <f t="shared" si="137"/>
        <v>4.6422359805640134E-3</v>
      </c>
      <c r="CB399" s="81">
        <f t="shared" si="137"/>
        <v>3.9404072183427674E-3</v>
      </c>
      <c r="CC399" s="43">
        <f t="shared" si="138"/>
        <v>0</v>
      </c>
      <c r="CD399" s="44">
        <f t="shared" si="138"/>
        <v>-75.297115136400691</v>
      </c>
      <c r="CE399" s="44">
        <f t="shared" si="138"/>
        <v>-274.55408656245407</v>
      </c>
      <c r="CF399" s="44">
        <f t="shared" si="138"/>
        <v>-89.775357685633054</v>
      </c>
      <c r="CG399" s="44">
        <f t="shared" si="138"/>
        <v>46.422359805640134</v>
      </c>
      <c r="CH399" s="46">
        <f t="shared" si="138"/>
        <v>39.404072183427672</v>
      </c>
      <c r="CI399" s="81">
        <f>IFERROR(M399/'Class Sum-WR'!M399,0)</f>
        <v>0.29784563581346724</v>
      </c>
    </row>
    <row r="400" spans="1:87" ht="13.5" thickBot="1" x14ac:dyDescent="0.25">
      <c r="F400"/>
      <c r="H400"/>
      <c r="I400"/>
      <c r="J400"/>
      <c r="K400"/>
      <c r="L400"/>
      <c r="M400"/>
      <c r="O400"/>
      <c r="P400"/>
      <c r="Q400"/>
      <c r="R400"/>
      <c r="U400"/>
      <c r="V400"/>
      <c r="W400"/>
      <c r="X400"/>
      <c r="Y400"/>
      <c r="Z400"/>
      <c r="AF400"/>
      <c r="BE400" s="38"/>
      <c r="BF400" s="38"/>
      <c r="BG400" s="38"/>
      <c r="BH400" s="38"/>
      <c r="BI400" s="38"/>
      <c r="BJ400" s="38"/>
      <c r="BK400" s="38"/>
      <c r="BL400" s="38"/>
      <c r="BM400" s="38"/>
      <c r="BN400" s="38"/>
      <c r="BO400" s="38"/>
      <c r="BP400" s="38"/>
      <c r="BQ400" s="38"/>
      <c r="BR400" s="38"/>
      <c r="BS400" s="38"/>
      <c r="BT400" s="38"/>
      <c r="BU400" s="38"/>
      <c r="BV400" s="38"/>
      <c r="BW400" s="38"/>
      <c r="BX400" s="38"/>
      <c r="BY400" s="38"/>
      <c r="BZ400" s="38"/>
      <c r="CA400" s="38"/>
      <c r="CB400" s="38"/>
      <c r="CC400" s="2"/>
      <c r="CD400" s="2"/>
      <c r="CE400" s="2"/>
      <c r="CF400" s="2"/>
      <c r="CG400" s="2"/>
      <c r="CH400" s="2"/>
    </row>
    <row r="401" spans="1:87" x14ac:dyDescent="0.2">
      <c r="F401" s="62" t="s">
        <v>66</v>
      </c>
      <c r="G401" s="63"/>
      <c r="H401" s="64">
        <f t="shared" ref="H401:L404" si="161">SUMIF($E$14:$E$377,$F401,H$14:H$377)</f>
        <v>4.99</v>
      </c>
      <c r="I401" s="65">
        <f t="shared" si="161"/>
        <v>37219.17</v>
      </c>
      <c r="J401" s="65">
        <f t="shared" si="161"/>
        <v>2350.2600000000002</v>
      </c>
      <c r="K401" s="65">
        <f t="shared" si="161"/>
        <v>82067.960000000006</v>
      </c>
      <c r="L401" s="65">
        <f t="shared" si="161"/>
        <v>60589.62</v>
      </c>
      <c r="M401" s="66">
        <f t="shared" ref="M401:M406" si="162">SUM(H401:L401)</f>
        <v>182232</v>
      </c>
      <c r="O401" s="67"/>
      <c r="P401" s="67"/>
      <c r="Q401" s="67"/>
      <c r="R401" s="67"/>
      <c r="S401" s="67"/>
      <c r="T401" s="68" t="s">
        <v>66</v>
      </c>
      <c r="U401" s="65">
        <f>SUMIF($M$105:$M$111,"&lt;&gt;0",U$105:U$111)</f>
        <v>0</v>
      </c>
      <c r="V401" s="65">
        <f>SUMIF($M$105:$M$111,"&lt;&gt;0",V$105:V$111)</f>
        <v>34752.870000000003</v>
      </c>
      <c r="W401" s="65">
        <f>SUMIF($M$105:$M$111,"&lt;&gt;0",W$105:W$111)</f>
        <v>1816.65</v>
      </c>
      <c r="X401" s="65">
        <f>SUMIF($M$105:$M$111,"&lt;&gt;0",X$105:X$111)</f>
        <v>82718.55</v>
      </c>
      <c r="Y401" s="65">
        <f>SUMIF($M$105:$M$111,"&lt;&gt;0",Y$105:Y$111)</f>
        <v>66654.100000000006</v>
      </c>
      <c r="Z401" s="66">
        <f t="shared" ref="Z401:Z406" si="163">SUM(U401:Y401)</f>
        <v>185942.17</v>
      </c>
      <c r="AA401" s="65">
        <f t="shared" ref="AA401:AF406" si="164">+H401-U401</f>
        <v>4.99</v>
      </c>
      <c r="AB401" s="65">
        <f t="shared" si="164"/>
        <v>2466.2999999999956</v>
      </c>
      <c r="AC401" s="65">
        <f t="shared" si="164"/>
        <v>533.61000000000013</v>
      </c>
      <c r="AD401" s="65">
        <f t="shared" si="164"/>
        <v>-650.58999999999651</v>
      </c>
      <c r="AE401" s="65">
        <f t="shared" si="164"/>
        <v>-6064.4800000000032</v>
      </c>
      <c r="AF401" s="69">
        <f t="shared" si="164"/>
        <v>-3710.1700000000128</v>
      </c>
      <c r="AG401" s="72" t="str">
        <f t="shared" ref="AG401:AL449" si="165">IFERROR(AA401/U401,"")</f>
        <v/>
      </c>
      <c r="AH401" s="70">
        <f t="shared" si="165"/>
        <v>7.0966800727536902E-2</v>
      </c>
      <c r="AI401" s="70">
        <f t="shared" si="165"/>
        <v>0.29373297002724802</v>
      </c>
      <c r="AJ401" s="70">
        <f t="shared" si="165"/>
        <v>-7.8651040183851922E-3</v>
      </c>
      <c r="AK401" s="89">
        <f t="shared" si="165"/>
        <v>-9.0984350550078724E-2</v>
      </c>
      <c r="AL401" s="71">
        <f t="shared" si="165"/>
        <v>-1.9953354314408683E-2</v>
      </c>
      <c r="AM401" s="64">
        <f t="shared" ref="AM401:AQ404" si="166">SUMIF($E$14:$E$377,$F401,AM$14:AM$377)</f>
        <v>4.99</v>
      </c>
      <c r="AN401" s="65">
        <f t="shared" si="166"/>
        <v>7349.2699999999995</v>
      </c>
      <c r="AO401" s="65">
        <f t="shared" si="166"/>
        <v>1034.44</v>
      </c>
      <c r="AP401" s="65">
        <f t="shared" si="166"/>
        <v>24086.48</v>
      </c>
      <c r="AQ401" s="65">
        <f t="shared" si="166"/>
        <v>17448.86</v>
      </c>
      <c r="AR401" s="66">
        <f t="shared" ref="AR401:AR406" si="167">SUM(AM401:AQ401)</f>
        <v>49924.04</v>
      </c>
      <c r="AS401" s="64">
        <f>SUMIF($M$105:$M$111,"&lt;&gt;0",AS$105:AS$111)</f>
        <v>0</v>
      </c>
      <c r="AT401" s="65">
        <f>SUMIF($M$105:$M$111,"&lt;&gt;0",AT$105:AT$111)</f>
        <v>7447.6299999999992</v>
      </c>
      <c r="AU401" s="65">
        <f>SUMIF($M$105:$M$111,"&lt;&gt;0",AU$105:AU$111)</f>
        <v>498.78000000000009</v>
      </c>
      <c r="AV401" s="65">
        <f>SUMIF($M$105:$M$111,"&lt;&gt;0",AV$105:AV$111)</f>
        <v>25231.3</v>
      </c>
      <c r="AW401" s="65">
        <f>SUMIF($M$105:$M$111,"&lt;&gt;0",AW$105:AW$111)</f>
        <v>19897.760000000002</v>
      </c>
      <c r="AX401" s="66">
        <f t="shared" ref="AX401:AX406" si="168">SUM(AS401:AW401)</f>
        <v>53075.47</v>
      </c>
      <c r="AY401" s="64">
        <f t="shared" ref="AY401:BD406" si="169">+AM401-AS401</f>
        <v>4.99</v>
      </c>
      <c r="AZ401" s="65">
        <f t="shared" si="169"/>
        <v>-98.359999999999673</v>
      </c>
      <c r="BA401" s="65">
        <f t="shared" si="169"/>
        <v>535.66</v>
      </c>
      <c r="BB401" s="65">
        <f t="shared" si="169"/>
        <v>-1144.8199999999997</v>
      </c>
      <c r="BC401" s="65">
        <f t="shared" si="169"/>
        <v>-2448.9000000000015</v>
      </c>
      <c r="BD401" s="66">
        <f t="shared" si="169"/>
        <v>-3151.4300000000003</v>
      </c>
      <c r="BE401" s="72" t="e">
        <f t="shared" ref="BE401:BJ406" si="170">AY401/AS401</f>
        <v>#DIV/0!</v>
      </c>
      <c r="BF401" s="70">
        <f t="shared" si="170"/>
        <v>-1.3206885948952847E-2</v>
      </c>
      <c r="BG401" s="70">
        <f t="shared" si="170"/>
        <v>1.0739404146116522</v>
      </c>
      <c r="BH401" s="70">
        <f t="shared" si="170"/>
        <v>-4.5373008921458652E-2</v>
      </c>
      <c r="BI401" s="70">
        <f t="shared" si="170"/>
        <v>-0.12307415508077298</v>
      </c>
      <c r="BJ401" s="71">
        <f t="shared" si="170"/>
        <v>-5.9376393652284198E-2</v>
      </c>
      <c r="BK401" s="72">
        <f t="shared" si="135"/>
        <v>1</v>
      </c>
      <c r="BL401" s="70">
        <f t="shared" si="135"/>
        <v>0.19745926628670118</v>
      </c>
      <c r="BM401" s="70">
        <f t="shared" si="135"/>
        <v>0.4401385378638959</v>
      </c>
      <c r="BN401" s="70">
        <f t="shared" si="135"/>
        <v>0.29349431861106329</v>
      </c>
      <c r="BO401" s="70">
        <f t="shared" si="135"/>
        <v>0.28798431150418174</v>
      </c>
      <c r="BP401" s="71">
        <f t="shared" si="135"/>
        <v>0.27395869002151102</v>
      </c>
      <c r="BQ401" s="72">
        <f t="shared" si="136"/>
        <v>0</v>
      </c>
      <c r="BR401" s="70">
        <f t="shared" si="136"/>
        <v>0.21430258853441453</v>
      </c>
      <c r="BS401" s="70">
        <f t="shared" si="136"/>
        <v>0.27456031706712908</v>
      </c>
      <c r="BT401" s="70">
        <f t="shared" si="136"/>
        <v>0.30502589806035041</v>
      </c>
      <c r="BU401" s="70">
        <f t="shared" si="136"/>
        <v>0.29852267152358219</v>
      </c>
      <c r="BV401" s="71">
        <f t="shared" si="136"/>
        <v>0.28544073676240306</v>
      </c>
      <c r="BW401" s="72">
        <f t="shared" si="137"/>
        <v>1</v>
      </c>
      <c r="BX401" s="70">
        <f t="shared" si="137"/>
        <v>-1.6843322247713344E-2</v>
      </c>
      <c r="BY401" s="70">
        <f t="shared" si="137"/>
        <v>0.16557822079676682</v>
      </c>
      <c r="BZ401" s="70">
        <f t="shared" si="137"/>
        <v>-1.1531579449287122E-2</v>
      </c>
      <c r="CA401" s="70">
        <f t="shared" si="137"/>
        <v>-1.053836001940045E-2</v>
      </c>
      <c r="CB401" s="71">
        <f t="shared" si="137"/>
        <v>-1.1482046740892038E-2</v>
      </c>
      <c r="CC401" s="64">
        <f t="shared" si="138"/>
        <v>10000</v>
      </c>
      <c r="CD401" s="65">
        <f t="shared" si="138"/>
        <v>-168.43322247713343</v>
      </c>
      <c r="CE401" s="65">
        <f t="shared" si="138"/>
        <v>1655.7822079676682</v>
      </c>
      <c r="CF401" s="65">
        <f t="shared" si="138"/>
        <v>-115.31579449287122</v>
      </c>
      <c r="CG401" s="65">
        <f t="shared" si="138"/>
        <v>-105.3836001940045</v>
      </c>
      <c r="CH401" s="69">
        <f t="shared" si="138"/>
        <v>-114.82046740892038</v>
      </c>
      <c r="CI401" s="71">
        <f>IFERROR(M401/'Class Sum-WR'!M401,0)</f>
        <v>0.29010228910688129</v>
      </c>
    </row>
    <row r="402" spans="1:87" x14ac:dyDescent="0.2">
      <c r="F402" s="73" t="s">
        <v>67</v>
      </c>
      <c r="G402" s="60"/>
      <c r="H402" s="28">
        <f t="shared" si="161"/>
        <v>0</v>
      </c>
      <c r="I402" s="2">
        <f t="shared" si="161"/>
        <v>35734.67</v>
      </c>
      <c r="J402" s="2">
        <f t="shared" si="161"/>
        <v>2542.2600000000002</v>
      </c>
      <c r="K402" s="2">
        <f t="shared" si="161"/>
        <v>79772.959999999992</v>
      </c>
      <c r="L402" s="2">
        <f t="shared" si="161"/>
        <v>52476.72</v>
      </c>
      <c r="M402" s="74">
        <f t="shared" si="162"/>
        <v>170526.61</v>
      </c>
      <c r="O402"/>
      <c r="P402"/>
      <c r="Q402"/>
      <c r="R402"/>
      <c r="T402" s="75" t="s">
        <v>67</v>
      </c>
      <c r="U402" s="2">
        <f>SUMIF($M112:$M$118,"&lt;&gt;0",U112:U$118)</f>
        <v>0</v>
      </c>
      <c r="V402" s="2">
        <f>SUMIF($M112:$M$118,"&lt;&gt;0",V112:V$118)</f>
        <v>42538.75</v>
      </c>
      <c r="W402" s="2">
        <f>SUMIF($M112:$M$118,"&lt;&gt;0",W112:W$118)</f>
        <v>2082.7599999999998</v>
      </c>
      <c r="X402" s="2">
        <f>SUMIF($M112:$M$118,"&lt;&gt;0",X112:X$118)</f>
        <v>89635.160000000018</v>
      </c>
      <c r="Y402" s="2">
        <f>SUMIF($M112:$M$118,"&lt;&gt;0",Y112:Y$118)</f>
        <v>59667.360000000001</v>
      </c>
      <c r="Z402" s="74">
        <f t="shared" si="163"/>
        <v>193924.03000000003</v>
      </c>
      <c r="AA402" s="2">
        <f t="shared" si="164"/>
        <v>0</v>
      </c>
      <c r="AB402" s="2">
        <f t="shared" si="164"/>
        <v>-6804.0800000000017</v>
      </c>
      <c r="AC402" s="2">
        <f t="shared" si="164"/>
        <v>459.50000000000045</v>
      </c>
      <c r="AD402" s="2">
        <f t="shared" si="164"/>
        <v>-9862.2000000000262</v>
      </c>
      <c r="AE402" s="2">
        <f t="shared" si="164"/>
        <v>-7190.6399999999994</v>
      </c>
      <c r="AF402" s="30">
        <f t="shared" si="164"/>
        <v>-23397.420000000042</v>
      </c>
      <c r="AG402" s="77" t="str">
        <f t="shared" si="165"/>
        <v/>
      </c>
      <c r="AH402" s="38">
        <f t="shared" si="165"/>
        <v>-0.15995016308659757</v>
      </c>
      <c r="AI402" s="38">
        <f t="shared" si="165"/>
        <v>0.22062071482071891</v>
      </c>
      <c r="AJ402" s="38">
        <f t="shared" si="165"/>
        <v>-0.11002602103906574</v>
      </c>
      <c r="AK402" s="39">
        <f t="shared" si="165"/>
        <v>-0.1205121191887826</v>
      </c>
      <c r="AL402" s="76">
        <f t="shared" si="165"/>
        <v>-0.12065250500415053</v>
      </c>
      <c r="AM402" s="28">
        <f t="shared" si="166"/>
        <v>0</v>
      </c>
      <c r="AN402" s="2">
        <f t="shared" si="166"/>
        <v>6999.2699999999995</v>
      </c>
      <c r="AO402" s="2">
        <f t="shared" si="166"/>
        <v>1331.94</v>
      </c>
      <c r="AP402" s="2">
        <f t="shared" si="166"/>
        <v>23328.829999999998</v>
      </c>
      <c r="AQ402" s="2">
        <f t="shared" si="166"/>
        <v>15129.42</v>
      </c>
      <c r="AR402" s="74">
        <f t="shared" si="167"/>
        <v>46789.46</v>
      </c>
      <c r="AS402" s="28">
        <f>SUMIF($M112:$M$118,"&lt;&gt;0",AS112:AS$118)</f>
        <v>0</v>
      </c>
      <c r="AT402" s="2">
        <f>SUMIF($M112:$M$118,"&lt;&gt;0",AT112:AT$118)</f>
        <v>8919.16</v>
      </c>
      <c r="AU402" s="2">
        <f>SUMIF($M112:$M$118,"&lt;&gt;0",AU112:AU$118)</f>
        <v>1058.32</v>
      </c>
      <c r="AV402" s="2">
        <f>SUMIF($M112:$M$118,"&lt;&gt;0",AV112:AV$118)</f>
        <v>27293.1</v>
      </c>
      <c r="AW402" s="2">
        <f>SUMIF($M112:$M$118,"&lt;&gt;0",AW112:AW$118)</f>
        <v>18152.600000000002</v>
      </c>
      <c r="AX402" s="74">
        <f t="shared" si="168"/>
        <v>55423.180000000008</v>
      </c>
      <c r="AY402" s="28">
        <f t="shared" si="169"/>
        <v>0</v>
      </c>
      <c r="AZ402" s="2">
        <f t="shared" si="169"/>
        <v>-1919.8900000000003</v>
      </c>
      <c r="BA402" s="2">
        <f t="shared" si="169"/>
        <v>273.62000000000012</v>
      </c>
      <c r="BB402" s="2">
        <f t="shared" si="169"/>
        <v>-3964.2700000000004</v>
      </c>
      <c r="BC402" s="2">
        <f t="shared" si="169"/>
        <v>-3023.1800000000021</v>
      </c>
      <c r="BD402" s="74">
        <f t="shared" si="169"/>
        <v>-8633.7200000000084</v>
      </c>
      <c r="BE402" s="77" t="e">
        <f t="shared" si="170"/>
        <v>#DIV/0!</v>
      </c>
      <c r="BF402" s="38">
        <f t="shared" si="170"/>
        <v>-0.21525457554298838</v>
      </c>
      <c r="BG402" s="38">
        <f t="shared" si="170"/>
        <v>0.2585418398971957</v>
      </c>
      <c r="BH402" s="38">
        <f t="shared" si="170"/>
        <v>-0.14524806636109494</v>
      </c>
      <c r="BI402" s="38">
        <f t="shared" si="170"/>
        <v>-0.1665425338519001</v>
      </c>
      <c r="BJ402" s="76">
        <f t="shared" si="170"/>
        <v>-0.15577814192545442</v>
      </c>
      <c r="BK402" s="77">
        <f t="shared" si="135"/>
        <v>0</v>
      </c>
      <c r="BL402" s="38">
        <f t="shared" si="135"/>
        <v>0.1958677665135847</v>
      </c>
      <c r="BM402" s="38">
        <f t="shared" si="135"/>
        <v>0.52391966203299423</v>
      </c>
      <c r="BN402" s="38">
        <f t="shared" si="135"/>
        <v>0.29244032062994779</v>
      </c>
      <c r="BO402" s="38">
        <f t="shared" si="135"/>
        <v>0.28830727225329633</v>
      </c>
      <c r="BP402" s="76">
        <f t="shared" si="135"/>
        <v>0.27438216240855312</v>
      </c>
      <c r="BQ402" s="77">
        <f t="shared" si="136"/>
        <v>0</v>
      </c>
      <c r="BR402" s="38">
        <f t="shared" si="136"/>
        <v>0.20967141723722488</v>
      </c>
      <c r="BS402" s="38">
        <f t="shared" si="136"/>
        <v>0.50813343832222635</v>
      </c>
      <c r="BT402" s="38">
        <f t="shared" si="136"/>
        <v>0.3044910055384516</v>
      </c>
      <c r="BU402" s="38">
        <f t="shared" si="136"/>
        <v>0.30422998436666215</v>
      </c>
      <c r="BV402" s="76">
        <f t="shared" si="136"/>
        <v>0.28579841291458308</v>
      </c>
      <c r="BW402" s="77">
        <f t="shared" si="137"/>
        <v>0</v>
      </c>
      <c r="BX402" s="38">
        <f t="shared" si="137"/>
        <v>-1.3803650723640176E-2</v>
      </c>
      <c r="BY402" s="38">
        <f t="shared" si="137"/>
        <v>1.5786223710767877E-2</v>
      </c>
      <c r="BZ402" s="38">
        <f t="shared" si="137"/>
        <v>-1.2050684908503806E-2</v>
      </c>
      <c r="CA402" s="38">
        <f t="shared" si="137"/>
        <v>-1.5922712113365822E-2</v>
      </c>
      <c r="CB402" s="76">
        <f t="shared" si="137"/>
        <v>-1.1416250506029957E-2</v>
      </c>
      <c r="CC402" s="28">
        <f t="shared" si="138"/>
        <v>0</v>
      </c>
      <c r="CD402" s="2">
        <f t="shared" si="138"/>
        <v>-138.03650723640177</v>
      </c>
      <c r="CE402" s="2">
        <f t="shared" si="138"/>
        <v>157.86223710767877</v>
      </c>
      <c r="CF402" s="2">
        <f t="shared" si="138"/>
        <v>-120.50684908503806</v>
      </c>
      <c r="CG402" s="2">
        <f t="shared" si="138"/>
        <v>-159.22712113365822</v>
      </c>
      <c r="CH402" s="30">
        <f t="shared" si="138"/>
        <v>-114.16250506029957</v>
      </c>
      <c r="CI402" s="76">
        <f>IFERROR(M402/'Class Sum-WR'!M402,0)</f>
        <v>0.32030222269705955</v>
      </c>
    </row>
    <row r="403" spans="1:87" x14ac:dyDescent="0.2">
      <c r="F403" s="73" t="s">
        <v>68</v>
      </c>
      <c r="G403" s="60"/>
      <c r="H403" s="28">
        <f t="shared" si="161"/>
        <v>0</v>
      </c>
      <c r="I403" s="2">
        <f t="shared" si="161"/>
        <v>36078.06</v>
      </c>
      <c r="J403" s="2">
        <f t="shared" si="161"/>
        <v>2219.9299999999998</v>
      </c>
      <c r="K403" s="2">
        <f t="shared" si="161"/>
        <v>81445.040000000008</v>
      </c>
      <c r="L403" s="2">
        <f t="shared" si="161"/>
        <v>48336.990000000005</v>
      </c>
      <c r="M403" s="74">
        <f t="shared" si="162"/>
        <v>168080.02000000002</v>
      </c>
      <c r="O403"/>
      <c r="P403"/>
      <c r="Q403"/>
      <c r="R403"/>
      <c r="T403" s="75" t="s">
        <v>68</v>
      </c>
      <c r="U403" s="2">
        <f>SUMIF($M$119:$M$125,"&lt;&gt;0",U$119:U$125)</f>
        <v>82.97</v>
      </c>
      <c r="V403" s="2">
        <f>SUMIF($M$119:$M$125,"&lt;&gt;0",V$119:V$125)</f>
        <v>42234.01</v>
      </c>
      <c r="W403" s="2">
        <f>SUMIF($M$119:$M$125,"&lt;&gt;0",W$119:W$125)</f>
        <v>2329.92</v>
      </c>
      <c r="X403" s="2">
        <f>SUMIF($M$119:$M$125,"&lt;&gt;0",X$119:X$125)</f>
        <v>98271.95</v>
      </c>
      <c r="Y403" s="2">
        <f>SUMIF($M$119:$M$125,"&lt;&gt;0",Y$119:Y$125)</f>
        <v>71120.84</v>
      </c>
      <c r="Z403" s="74">
        <f t="shared" si="163"/>
        <v>214039.69</v>
      </c>
      <c r="AA403" s="2">
        <f t="shared" si="164"/>
        <v>-82.97</v>
      </c>
      <c r="AB403" s="2">
        <f t="shared" si="164"/>
        <v>-6155.9500000000044</v>
      </c>
      <c r="AC403" s="2">
        <f t="shared" si="164"/>
        <v>-109.99000000000024</v>
      </c>
      <c r="AD403" s="2">
        <f t="shared" si="164"/>
        <v>-16826.909999999989</v>
      </c>
      <c r="AE403" s="2">
        <f t="shared" si="164"/>
        <v>-22783.849999999991</v>
      </c>
      <c r="AF403" s="30">
        <f t="shared" si="164"/>
        <v>-45959.669999999984</v>
      </c>
      <c r="AG403" s="77">
        <f t="shared" si="165"/>
        <v>-1</v>
      </c>
      <c r="AH403" s="38">
        <f t="shared" si="165"/>
        <v>-0.14575812242313727</v>
      </c>
      <c r="AI403" s="38">
        <f t="shared" si="165"/>
        <v>-4.7207629446504702E-2</v>
      </c>
      <c r="AJ403" s="38">
        <f t="shared" si="165"/>
        <v>-0.17122800554990503</v>
      </c>
      <c r="AK403" s="39">
        <f t="shared" si="165"/>
        <v>-0.32035406218486723</v>
      </c>
      <c r="AL403" s="76">
        <f t="shared" si="165"/>
        <v>-0.21472498862243719</v>
      </c>
      <c r="AM403" s="28">
        <f t="shared" si="166"/>
        <v>0</v>
      </c>
      <c r="AN403" s="2">
        <f t="shared" si="166"/>
        <v>7046.0700000000006</v>
      </c>
      <c r="AO403" s="2">
        <f t="shared" si="166"/>
        <v>1059.3799999999999</v>
      </c>
      <c r="AP403" s="2">
        <f t="shared" si="166"/>
        <v>23445.14</v>
      </c>
      <c r="AQ403" s="2">
        <f t="shared" si="166"/>
        <v>13871.710000000001</v>
      </c>
      <c r="AR403" s="74">
        <f t="shared" si="167"/>
        <v>45422.3</v>
      </c>
      <c r="AS403" s="28">
        <f>SUMIF($M$119:$M$125,"&lt;&gt;0",AS$119:AS$125)</f>
        <v>82.97</v>
      </c>
      <c r="AT403" s="2">
        <f>SUMIF($M$119:$M$125,"&lt;&gt;0",AT$119:AT$125)</f>
        <v>9014.08</v>
      </c>
      <c r="AU403" s="2">
        <f>SUMIF($M$119:$M$125,"&lt;&gt;0",AU$119:AU$125)</f>
        <v>1113.5300000000002</v>
      </c>
      <c r="AV403" s="2">
        <f>SUMIF($M$119:$M$125,"&lt;&gt;0",AV$119:AV$125)</f>
        <v>30153.91</v>
      </c>
      <c r="AW403" s="2">
        <f>SUMIF($M$119:$M$125,"&lt;&gt;0",AW$119:AW$125)</f>
        <v>20965.47</v>
      </c>
      <c r="AX403" s="74">
        <f t="shared" si="168"/>
        <v>61329.96</v>
      </c>
      <c r="AY403" s="28">
        <f t="shared" si="169"/>
        <v>-82.97</v>
      </c>
      <c r="AZ403" s="2">
        <f t="shared" si="169"/>
        <v>-1968.0099999999993</v>
      </c>
      <c r="BA403" s="2">
        <f t="shared" si="169"/>
        <v>-54.150000000000318</v>
      </c>
      <c r="BB403" s="2">
        <f t="shared" si="169"/>
        <v>-6708.77</v>
      </c>
      <c r="BC403" s="2">
        <f t="shared" si="169"/>
        <v>-7093.76</v>
      </c>
      <c r="BD403" s="74">
        <f t="shared" si="169"/>
        <v>-15907.659999999996</v>
      </c>
      <c r="BE403" s="77">
        <f t="shared" si="170"/>
        <v>-1</v>
      </c>
      <c r="BF403" s="38">
        <f t="shared" si="170"/>
        <v>-0.21832621853810918</v>
      </c>
      <c r="BG403" s="38">
        <f t="shared" si="170"/>
        <v>-4.8629134374467066E-2</v>
      </c>
      <c r="BH403" s="38">
        <f t="shared" si="170"/>
        <v>-0.22248424831141303</v>
      </c>
      <c r="BI403" s="38">
        <f t="shared" si="170"/>
        <v>-0.33835444662103925</v>
      </c>
      <c r="BJ403" s="76">
        <f t="shared" si="170"/>
        <v>-0.25937828754494535</v>
      </c>
      <c r="BK403" s="77">
        <f t="shared" si="135"/>
        <v>0</v>
      </c>
      <c r="BL403" s="38">
        <f t="shared" si="135"/>
        <v>0.19530068967122957</v>
      </c>
      <c r="BM403" s="38">
        <f t="shared" si="135"/>
        <v>0.47721324546269472</v>
      </c>
      <c r="BN403" s="38">
        <f t="shared" si="135"/>
        <v>0.28786455258662769</v>
      </c>
      <c r="BO403" s="38">
        <f t="shared" si="135"/>
        <v>0.28697918509199682</v>
      </c>
      <c r="BP403" s="76">
        <f t="shared" si="135"/>
        <v>0.2702421144404909</v>
      </c>
      <c r="BQ403" s="77">
        <f t="shared" si="136"/>
        <v>1</v>
      </c>
      <c r="BR403" s="38">
        <f t="shared" si="136"/>
        <v>0.21343178163759491</v>
      </c>
      <c r="BS403" s="38">
        <f t="shared" si="136"/>
        <v>0.47792628073066895</v>
      </c>
      <c r="BT403" s="38">
        <f t="shared" si="136"/>
        <v>0.30684147409306523</v>
      </c>
      <c r="BU403" s="38">
        <f t="shared" si="136"/>
        <v>0.29478659138446622</v>
      </c>
      <c r="BV403" s="76">
        <f t="shared" si="136"/>
        <v>0.28653545517656093</v>
      </c>
      <c r="BW403" s="77">
        <f t="shared" si="137"/>
        <v>-1</v>
      </c>
      <c r="BX403" s="38">
        <f t="shared" si="137"/>
        <v>-1.8131091966365337E-2</v>
      </c>
      <c r="BY403" s="38">
        <f t="shared" si="137"/>
        <v>-7.1303526797422689E-4</v>
      </c>
      <c r="BZ403" s="38">
        <f t="shared" si="137"/>
        <v>-1.8976921506437539E-2</v>
      </c>
      <c r="CA403" s="38">
        <f t="shared" si="137"/>
        <v>-7.8074062924693988E-3</v>
      </c>
      <c r="CB403" s="76">
        <f t="shared" si="137"/>
        <v>-1.6293340736070028E-2</v>
      </c>
      <c r="CC403" s="28">
        <f t="shared" si="138"/>
        <v>-10000</v>
      </c>
      <c r="CD403" s="2">
        <f t="shared" si="138"/>
        <v>-181.31091966365338</v>
      </c>
      <c r="CE403" s="2">
        <f t="shared" si="138"/>
        <v>-7.1303526797422689</v>
      </c>
      <c r="CF403" s="2">
        <f t="shared" si="138"/>
        <v>-189.76921506437537</v>
      </c>
      <c r="CG403" s="2">
        <f t="shared" si="138"/>
        <v>-78.07406292469399</v>
      </c>
      <c r="CH403" s="30">
        <f t="shared" si="138"/>
        <v>-162.93340736070027</v>
      </c>
      <c r="CI403" s="76">
        <f>IFERROR(M403/'Class Sum-WR'!M403,0)</f>
        <v>0.29427168921103619</v>
      </c>
    </row>
    <row r="404" spans="1:87" ht="13.5" thickBot="1" x14ac:dyDescent="0.25">
      <c r="F404" s="78" t="s">
        <v>69</v>
      </c>
      <c r="G404" s="61"/>
      <c r="H404" s="43">
        <f t="shared" si="161"/>
        <v>0</v>
      </c>
      <c r="I404" s="44">
        <f t="shared" si="161"/>
        <v>40717.490000000005</v>
      </c>
      <c r="J404" s="44">
        <f t="shared" si="161"/>
        <v>1940.8799999999999</v>
      </c>
      <c r="K404" s="44">
        <f t="shared" si="161"/>
        <v>77979.17</v>
      </c>
      <c r="L404" s="44">
        <f t="shared" si="161"/>
        <v>55515.7</v>
      </c>
      <c r="M404" s="79">
        <f t="shared" si="162"/>
        <v>176153.24</v>
      </c>
      <c r="O404" s="42"/>
      <c r="P404" s="42"/>
      <c r="Q404" s="42"/>
      <c r="R404" s="42"/>
      <c r="S404" s="42"/>
      <c r="T404" s="80" t="s">
        <v>69</v>
      </c>
      <c r="U404" s="44">
        <f>SUMIF($M$126:$M$132,"&lt;&gt;0",U$126:U$132)</f>
        <v>-960</v>
      </c>
      <c r="V404" s="44">
        <f>SUMIF($M$126:$M$132,"&lt;&gt;0",V$126:V$132)</f>
        <v>39762.47</v>
      </c>
      <c r="W404" s="44">
        <f>SUMIF($M$126:$M$132,"&lt;&gt;0",W$126:W$132)</f>
        <v>2008.95</v>
      </c>
      <c r="X404" s="44">
        <f>SUMIF($M$126:$M$132,"&lt;&gt;0",X$126:X$132)</f>
        <v>88566.14</v>
      </c>
      <c r="Y404" s="44">
        <f>SUMIF($M$126:$M$132,"&lt;&gt;0",Y$126:Y$132)</f>
        <v>56554.970000000008</v>
      </c>
      <c r="Z404" s="79">
        <f t="shared" si="163"/>
        <v>185932.53</v>
      </c>
      <c r="AA404" s="44">
        <f t="shared" si="164"/>
        <v>960</v>
      </c>
      <c r="AB404" s="44">
        <f t="shared" si="164"/>
        <v>955.02000000000407</v>
      </c>
      <c r="AC404" s="44">
        <f t="shared" si="164"/>
        <v>-68.070000000000164</v>
      </c>
      <c r="AD404" s="44">
        <f t="shared" si="164"/>
        <v>-10586.970000000001</v>
      </c>
      <c r="AE404" s="44">
        <f t="shared" si="164"/>
        <v>-1039.2700000000114</v>
      </c>
      <c r="AF404" s="46">
        <f t="shared" si="164"/>
        <v>-9779.2900000000081</v>
      </c>
      <c r="AG404" s="82">
        <f t="shared" si="165"/>
        <v>-1</v>
      </c>
      <c r="AH404" s="56">
        <f t="shared" si="165"/>
        <v>2.4018125634549463E-2</v>
      </c>
      <c r="AI404" s="56">
        <f t="shared" si="165"/>
        <v>-3.3883371910699699E-2</v>
      </c>
      <c r="AJ404" s="56">
        <f t="shared" si="165"/>
        <v>-0.11953744399383333</v>
      </c>
      <c r="AK404" s="57">
        <f t="shared" si="165"/>
        <v>-1.8376280634575727E-2</v>
      </c>
      <c r="AL404" s="81">
        <f t="shared" si="165"/>
        <v>-5.2595906697983447E-2</v>
      </c>
      <c r="AM404" s="43">
        <f t="shared" si="166"/>
        <v>0</v>
      </c>
      <c r="AN404" s="44">
        <f t="shared" si="166"/>
        <v>8198.49</v>
      </c>
      <c r="AO404" s="44">
        <f t="shared" si="166"/>
        <v>727.46</v>
      </c>
      <c r="AP404" s="44">
        <f t="shared" si="166"/>
        <v>22216.16</v>
      </c>
      <c r="AQ404" s="44">
        <f t="shared" si="166"/>
        <v>15899.38</v>
      </c>
      <c r="AR404" s="79">
        <f t="shared" si="167"/>
        <v>47041.49</v>
      </c>
      <c r="AS404" s="43">
        <f>SUMIF($M$126:$M$132,"&lt;&gt;0",AS$126:AS$132)</f>
        <v>-960</v>
      </c>
      <c r="AT404" s="44">
        <f>SUMIF($M$126:$M$132,"&lt;&gt;0",AT$126:AT$132)</f>
        <v>8463.9599999999991</v>
      </c>
      <c r="AU404" s="44">
        <f>SUMIF($M$126:$M$132,"&lt;&gt;0",AU$126:AU$132)</f>
        <v>826.67</v>
      </c>
      <c r="AV404" s="44">
        <f>SUMIF($M$126:$M$132,"&lt;&gt;0",AV$126:AV$132)</f>
        <v>26713.58</v>
      </c>
      <c r="AW404" s="44">
        <f>SUMIF($M$126:$M$132,"&lt;&gt;0",AW$126:AW$132)</f>
        <v>16568.41</v>
      </c>
      <c r="AX404" s="79">
        <f t="shared" si="168"/>
        <v>51612.619999999995</v>
      </c>
      <c r="AY404" s="43">
        <f t="shared" si="169"/>
        <v>960</v>
      </c>
      <c r="AZ404" s="44">
        <f t="shared" si="169"/>
        <v>-265.46999999999935</v>
      </c>
      <c r="BA404" s="44">
        <f t="shared" si="169"/>
        <v>-99.209999999999923</v>
      </c>
      <c r="BB404" s="44">
        <f t="shared" si="169"/>
        <v>-4497.4200000000019</v>
      </c>
      <c r="BC404" s="44">
        <f t="shared" si="169"/>
        <v>-669.03000000000065</v>
      </c>
      <c r="BD404" s="79">
        <f t="shared" si="169"/>
        <v>-4571.1299999999974</v>
      </c>
      <c r="BE404" s="82">
        <f t="shared" si="170"/>
        <v>-1</v>
      </c>
      <c r="BF404" s="56">
        <f t="shared" si="170"/>
        <v>-3.136475125118731E-2</v>
      </c>
      <c r="BG404" s="56">
        <f t="shared" si="170"/>
        <v>-0.12001161285639969</v>
      </c>
      <c r="BH404" s="56">
        <f t="shared" si="170"/>
        <v>-0.16835706782842291</v>
      </c>
      <c r="BI404" s="56">
        <f t="shared" si="170"/>
        <v>-4.0379855399522387E-2</v>
      </c>
      <c r="BJ404" s="81">
        <f t="shared" si="170"/>
        <v>-8.8566129756636996E-2</v>
      </c>
      <c r="BK404" s="82">
        <f t="shared" si="135"/>
        <v>0</v>
      </c>
      <c r="BL404" s="56">
        <f t="shared" si="135"/>
        <v>0.20135057440917892</v>
      </c>
      <c r="BM404" s="56">
        <f t="shared" si="135"/>
        <v>0.37480936482420352</v>
      </c>
      <c r="BN404" s="56">
        <f t="shared" si="135"/>
        <v>0.28489864665140702</v>
      </c>
      <c r="BO404" s="56">
        <f t="shared" si="135"/>
        <v>0.28639429927029653</v>
      </c>
      <c r="BP404" s="81">
        <f t="shared" si="135"/>
        <v>0.26704867875265875</v>
      </c>
      <c r="BQ404" s="82">
        <f t="shared" si="136"/>
        <v>1</v>
      </c>
      <c r="BR404" s="56">
        <f t="shared" si="136"/>
        <v>0.21286303391112268</v>
      </c>
      <c r="BS404" s="56">
        <f t="shared" si="136"/>
        <v>0.41149356629084843</v>
      </c>
      <c r="BT404" s="56">
        <f t="shared" si="136"/>
        <v>0.30162294529263667</v>
      </c>
      <c r="BU404" s="56">
        <f t="shared" si="136"/>
        <v>0.29296116680815137</v>
      </c>
      <c r="BV404" s="81">
        <f t="shared" si="136"/>
        <v>0.27758789707212611</v>
      </c>
      <c r="BW404" s="82">
        <f t="shared" si="137"/>
        <v>-1</v>
      </c>
      <c r="BX404" s="56">
        <f t="shared" si="137"/>
        <v>-1.1512459501943767E-2</v>
      </c>
      <c r="BY404" s="56">
        <f t="shared" si="137"/>
        <v>-3.6684201466644917E-2</v>
      </c>
      <c r="BZ404" s="56">
        <f t="shared" si="137"/>
        <v>-1.6724298641229651E-2</v>
      </c>
      <c r="CA404" s="56">
        <f t="shared" si="137"/>
        <v>-6.566867537854848E-3</v>
      </c>
      <c r="CB404" s="81">
        <f t="shared" si="137"/>
        <v>-1.0539218319467358E-2</v>
      </c>
      <c r="CC404" s="43">
        <f t="shared" si="138"/>
        <v>-10000</v>
      </c>
      <c r="CD404" s="44">
        <f t="shared" si="138"/>
        <v>-115.12459501943766</v>
      </c>
      <c r="CE404" s="44">
        <f t="shared" si="138"/>
        <v>-366.84201466644919</v>
      </c>
      <c r="CF404" s="44">
        <f t="shared" si="138"/>
        <v>-167.24298641229652</v>
      </c>
      <c r="CG404" s="44">
        <f t="shared" si="138"/>
        <v>-65.668675378548485</v>
      </c>
      <c r="CH404" s="46">
        <f t="shared" si="138"/>
        <v>-105.39218319467358</v>
      </c>
      <c r="CI404" s="81">
        <f>IFERROR(M404/'Class Sum-WR'!M404,0)</f>
        <v>0.3179445812301967</v>
      </c>
    </row>
    <row r="405" spans="1:87" x14ac:dyDescent="0.2">
      <c r="A405" t="s">
        <v>46</v>
      </c>
      <c r="B405" t="s">
        <v>46</v>
      </c>
      <c r="C405" t="s">
        <v>70</v>
      </c>
      <c r="D405" t="s">
        <v>70</v>
      </c>
      <c r="F405" s="83" t="s">
        <v>71</v>
      </c>
      <c r="G405" s="60"/>
      <c r="H405" s="32">
        <f>SUM(H401:H404)</f>
        <v>4.99</v>
      </c>
      <c r="I405" s="5">
        <f>SUM(I401:I404)</f>
        <v>149749.39000000001</v>
      </c>
      <c r="J405" s="5">
        <f>SUM(J401:J404)</f>
        <v>9053.33</v>
      </c>
      <c r="K405" s="5">
        <f>SUM(K401:K404)</f>
        <v>321265.13</v>
      </c>
      <c r="L405" s="5">
        <f>SUM(L401:L404)</f>
        <v>216919.03000000003</v>
      </c>
      <c r="M405" s="74">
        <f t="shared" si="162"/>
        <v>696991.87</v>
      </c>
      <c r="N405" s="3" t="s">
        <v>49</v>
      </c>
      <c r="O405" t="s">
        <v>49</v>
      </c>
      <c r="P405" t="s">
        <v>70</v>
      </c>
      <c r="Q405" t="s">
        <v>70</v>
      </c>
      <c r="R405"/>
      <c r="T405" s="84" t="s">
        <v>71</v>
      </c>
      <c r="U405" s="5">
        <f>SUM(U401:U404)</f>
        <v>-877.03</v>
      </c>
      <c r="V405" s="5">
        <f>SUM(V401:V404)</f>
        <v>159288.1</v>
      </c>
      <c r="W405" s="5">
        <f>SUM(W401:W404)</f>
        <v>8238.2800000000007</v>
      </c>
      <c r="X405" s="5">
        <f>SUM(X401:X404)</f>
        <v>359191.80000000005</v>
      </c>
      <c r="Y405" s="5">
        <f>SUM(Y401:Y404)</f>
        <v>253997.27</v>
      </c>
      <c r="Z405" s="74">
        <f t="shared" si="163"/>
        <v>779838.42</v>
      </c>
      <c r="AA405" s="2">
        <f t="shared" si="164"/>
        <v>882.02</v>
      </c>
      <c r="AB405" s="2">
        <f t="shared" si="164"/>
        <v>-9538.7099999999919</v>
      </c>
      <c r="AC405" s="2">
        <f t="shared" si="164"/>
        <v>815.04999999999927</v>
      </c>
      <c r="AD405" s="2">
        <f t="shared" si="164"/>
        <v>-37926.670000000042</v>
      </c>
      <c r="AE405" s="2">
        <f t="shared" si="164"/>
        <v>-37078.239999999962</v>
      </c>
      <c r="AF405" s="30">
        <f t="shared" si="164"/>
        <v>-82846.550000000047</v>
      </c>
      <c r="AG405" s="77">
        <f t="shared" si="165"/>
        <v>-1.0056896571382963</v>
      </c>
      <c r="AH405" s="38">
        <f t="shared" si="165"/>
        <v>-5.9883381118865701E-2</v>
      </c>
      <c r="AI405" s="38">
        <f t="shared" si="165"/>
        <v>9.8934486324815274E-2</v>
      </c>
      <c r="AJ405" s="38">
        <f t="shared" si="165"/>
        <v>-0.10558890821004276</v>
      </c>
      <c r="AK405" s="39">
        <f t="shared" si="165"/>
        <v>-0.14597889182037257</v>
      </c>
      <c r="AL405" s="76">
        <f t="shared" si="165"/>
        <v>-0.10623553274023104</v>
      </c>
      <c r="AM405" s="32">
        <f>SUM(AM401:AM404)</f>
        <v>4.99</v>
      </c>
      <c r="AN405" s="5">
        <f>SUM(AN401:AN404)</f>
        <v>29593.1</v>
      </c>
      <c r="AO405" s="5">
        <f>SUM(AO401:AO404)</f>
        <v>4153.22</v>
      </c>
      <c r="AP405" s="5">
        <f>SUM(AP401:AP404)</f>
        <v>93076.61</v>
      </c>
      <c r="AQ405" s="5">
        <f>SUM(AQ401:AQ404)</f>
        <v>62349.369999999995</v>
      </c>
      <c r="AR405" s="74">
        <f t="shared" si="167"/>
        <v>189177.28999999998</v>
      </c>
      <c r="AS405" s="32">
        <f>SUM(AS401:AS404)</f>
        <v>-877.03</v>
      </c>
      <c r="AT405" s="5">
        <f>SUM(AT401:AT404)</f>
        <v>33844.83</v>
      </c>
      <c r="AU405" s="5">
        <f>SUM(AU401:AU404)</f>
        <v>3497.3</v>
      </c>
      <c r="AV405" s="5">
        <f>SUM(AV401:AV404)</f>
        <v>109391.89</v>
      </c>
      <c r="AW405" s="5">
        <f>SUM(AW401:AW404)</f>
        <v>75584.240000000005</v>
      </c>
      <c r="AX405" s="74">
        <f t="shared" si="168"/>
        <v>221441.22999999998</v>
      </c>
      <c r="AY405" s="32">
        <f t="shared" si="169"/>
        <v>882.02</v>
      </c>
      <c r="AZ405" s="5">
        <f t="shared" si="169"/>
        <v>-4251.7300000000032</v>
      </c>
      <c r="BA405" s="5">
        <f t="shared" si="169"/>
        <v>655.92000000000007</v>
      </c>
      <c r="BB405" s="5">
        <f t="shared" si="169"/>
        <v>-16315.279999999999</v>
      </c>
      <c r="BC405" s="5">
        <f t="shared" si="169"/>
        <v>-13234.87000000001</v>
      </c>
      <c r="BD405" s="74">
        <f t="shared" si="169"/>
        <v>-32263.940000000002</v>
      </c>
      <c r="BE405" s="77">
        <f t="shared" si="170"/>
        <v>-1.0056896571382963</v>
      </c>
      <c r="BF405" s="38">
        <f t="shared" si="170"/>
        <v>-0.12562420907417773</v>
      </c>
      <c r="BG405" s="38">
        <f t="shared" si="170"/>
        <v>0.18755039601978671</v>
      </c>
      <c r="BH405" s="38">
        <f t="shared" si="170"/>
        <v>-0.14914524285118394</v>
      </c>
      <c r="BI405" s="38">
        <f t="shared" si="170"/>
        <v>-0.17510092050935497</v>
      </c>
      <c r="BJ405" s="76">
        <f t="shared" si="170"/>
        <v>-0.14569978680122037</v>
      </c>
      <c r="BK405" s="77">
        <f t="shared" si="135"/>
        <v>1</v>
      </c>
      <c r="BL405" s="38">
        <f t="shared" si="135"/>
        <v>0.19761749947695945</v>
      </c>
      <c r="BM405" s="38">
        <f t="shared" si="135"/>
        <v>0.45875053709519042</v>
      </c>
      <c r="BN405" s="38">
        <f t="shared" si="135"/>
        <v>0.28971899315683591</v>
      </c>
      <c r="BO405" s="38">
        <f t="shared" si="135"/>
        <v>0.28743153608975658</v>
      </c>
      <c r="BP405" s="76">
        <f t="shared" si="135"/>
        <v>0.27141965084901204</v>
      </c>
      <c r="BQ405" s="77">
        <f t="shared" si="136"/>
        <v>1</v>
      </c>
      <c r="BR405" s="38">
        <f t="shared" si="136"/>
        <v>0.21247557099369005</v>
      </c>
      <c r="BS405" s="38">
        <f t="shared" si="136"/>
        <v>0.42451822467796674</v>
      </c>
      <c r="BT405" s="38">
        <f t="shared" si="136"/>
        <v>0.30455007603180245</v>
      </c>
      <c r="BU405" s="38">
        <f t="shared" si="136"/>
        <v>0.29757894641938476</v>
      </c>
      <c r="BV405" s="76">
        <f t="shared" si="136"/>
        <v>0.28395783577833977</v>
      </c>
      <c r="BW405" s="77">
        <f t="shared" si="137"/>
        <v>0</v>
      </c>
      <c r="BX405" s="38">
        <f t="shared" si="137"/>
        <v>-1.4858071516730603E-2</v>
      </c>
      <c r="BY405" s="38">
        <f t="shared" si="137"/>
        <v>3.4232312417223687E-2</v>
      </c>
      <c r="BZ405" s="38">
        <f t="shared" si="137"/>
        <v>-1.4831082874966539E-2</v>
      </c>
      <c r="CA405" s="38">
        <f t="shared" si="137"/>
        <v>-1.0147410329628181E-2</v>
      </c>
      <c r="CB405" s="76">
        <f t="shared" si="137"/>
        <v>-1.2538184929327734E-2</v>
      </c>
      <c r="CC405" s="28">
        <f t="shared" si="138"/>
        <v>0</v>
      </c>
      <c r="CD405" s="2">
        <f t="shared" si="138"/>
        <v>-148.58071516730604</v>
      </c>
      <c r="CE405" s="2">
        <f t="shared" si="138"/>
        <v>342.32312417223687</v>
      </c>
      <c r="CF405" s="2">
        <f t="shared" si="138"/>
        <v>-148.3108287496654</v>
      </c>
      <c r="CG405" s="2">
        <f t="shared" si="138"/>
        <v>-101.47410329628181</v>
      </c>
      <c r="CH405" s="30">
        <f t="shared" si="138"/>
        <v>-125.38184929327734</v>
      </c>
      <c r="CI405" s="76">
        <f>IFERROR(M405/'Class Sum-WR'!M405,0)</f>
        <v>0.30492678268182566</v>
      </c>
    </row>
    <row r="406" spans="1:87" ht="13.5" thickBot="1" x14ac:dyDescent="0.25">
      <c r="A406" t="s">
        <v>46</v>
      </c>
      <c r="B406" t="s">
        <v>46</v>
      </c>
      <c r="C406" t="s">
        <v>70</v>
      </c>
      <c r="D406" t="s">
        <v>70</v>
      </c>
      <c r="F406" s="78" t="s">
        <v>72</v>
      </c>
      <c r="G406" s="61"/>
      <c r="H406" s="48">
        <f>SUMIFS(H$7:H$377,$B$7:$B$377,$B406,$D$7:$D$377,$D406)</f>
        <v>9.98</v>
      </c>
      <c r="I406" s="49">
        <f>SUMIFS(I$7:I$377,$B$7:$B$377,$B406,$D$7:$D$377,$D406)</f>
        <v>160208.99</v>
      </c>
      <c r="J406" s="49">
        <f>SUMIFS(J$7:J$377,$B$7:$B$377,$B406,$D$7:$D$377,$D406)</f>
        <v>9143.0199999999986</v>
      </c>
      <c r="K406" s="49">
        <f>SUMIFS(K$7:K$377,$B$7:$B$377,$B406,$D$7:$D$377,$D406)</f>
        <v>346137.32999999996</v>
      </c>
      <c r="L406" s="49">
        <f>SUMIFS(L$7:L$377,$B$7:$B$377,$B406,$D$7:$D$377,$D406)</f>
        <v>230311.68999999994</v>
      </c>
      <c r="M406" s="79">
        <f t="shared" si="162"/>
        <v>745811.00999999989</v>
      </c>
      <c r="N406" s="3" t="s">
        <v>49</v>
      </c>
      <c r="O406" s="42" t="s">
        <v>49</v>
      </c>
      <c r="P406" s="42" t="s">
        <v>70</v>
      </c>
      <c r="Q406" s="42" t="s">
        <v>70</v>
      </c>
      <c r="R406" s="42"/>
      <c r="S406" s="42"/>
      <c r="T406" s="80" t="s">
        <v>72</v>
      </c>
      <c r="U406" s="49">
        <f>SUMIFS(U$7:U$377,$M$7:$M$377,"&lt;&gt;0",$O$7:$O$377,$O406,$Q$7:$Q$377,$Q406)</f>
        <v>-1552.03</v>
      </c>
      <c r="V406" s="49">
        <f>SUMIFS(V$7:V$377,$M$7:$M$377,"&lt;&gt;0",$O$7:$O$377,$O406,$Q$7:$Q$377,$Q406)</f>
        <v>167916.02</v>
      </c>
      <c r="W406" s="49">
        <f>SUMIFS(W$7:W$377,$M$7:$M$377,"&lt;&gt;0",$O$7:$O$377,$O406,$Q$7:$Q$377,$Q406)</f>
        <v>8450.7299999999977</v>
      </c>
      <c r="X406" s="49">
        <f>SUMIFS(X$7:X$377,$M$7:$M$377,"&lt;&gt;0",$O$7:$O$377,$O406,$Q$7:$Q$377,$Q406)</f>
        <v>372643.23000000004</v>
      </c>
      <c r="Y406" s="49">
        <f>SUMIFS(Y$7:Y$377,$M$7:$M$377,"&lt;&gt;0",$O$7:$O$377,$O406,$Q$7:$Q$377,$Q406)</f>
        <v>262537.08999999997</v>
      </c>
      <c r="Z406" s="79">
        <f t="shared" si="163"/>
        <v>809995.04</v>
      </c>
      <c r="AA406" s="44">
        <f t="shared" si="164"/>
        <v>1562.01</v>
      </c>
      <c r="AB406" s="44">
        <f t="shared" si="164"/>
        <v>-7707.0299999999988</v>
      </c>
      <c r="AC406" s="44">
        <f t="shared" si="164"/>
        <v>692.29000000000087</v>
      </c>
      <c r="AD406" s="44">
        <f t="shared" si="164"/>
        <v>-26505.900000000081</v>
      </c>
      <c r="AE406" s="44">
        <f t="shared" si="164"/>
        <v>-32225.400000000023</v>
      </c>
      <c r="AF406" s="46">
        <f t="shared" si="164"/>
        <v>-64184.030000000144</v>
      </c>
      <c r="AG406" s="82">
        <f t="shared" si="165"/>
        <v>-1.0064302880743285</v>
      </c>
      <c r="AH406" s="56">
        <f t="shared" si="165"/>
        <v>-4.5898122168450628E-2</v>
      </c>
      <c r="AI406" s="56">
        <f t="shared" si="165"/>
        <v>8.1920733475096361E-2</v>
      </c>
      <c r="AJ406" s="56">
        <f t="shared" si="165"/>
        <v>-7.1129428542147613E-2</v>
      </c>
      <c r="AK406" s="57">
        <f t="shared" si="165"/>
        <v>-0.1227460851341044</v>
      </c>
      <c r="AL406" s="81">
        <f t="shared" si="165"/>
        <v>-7.9240028432766868E-2</v>
      </c>
      <c r="AM406" s="48">
        <f>SUMIFS(AM$7:AM$377,$B$7:$B$377,$B406,$D$7:$D$377,$D406)</f>
        <v>9.98</v>
      </c>
      <c r="AN406" s="49">
        <f>SUMIFS(AN$7:AN$377,$B$7:$B$377,$B406,$D$7:$D$377,$D406)</f>
        <v>31598.63</v>
      </c>
      <c r="AO406" s="49">
        <f>SUMIFS(AO$7:AO$377,$B$7:$B$377,$B406,$D$7:$D$377,$D406)</f>
        <v>4105.8900000000003</v>
      </c>
      <c r="AP406" s="49">
        <f>SUMIFS(AP$7:AP$377,$B$7:$B$377,$B406,$D$7:$D$377,$D406)</f>
        <v>99838.870000000054</v>
      </c>
      <c r="AQ406" s="49">
        <f>SUMIFS(AQ$7:AQ$377,$B$7:$B$377,$B406,$D$7:$D$377,$D406)</f>
        <v>66044.490000000005</v>
      </c>
      <c r="AR406" s="79">
        <f t="shared" si="167"/>
        <v>201597.86000000004</v>
      </c>
      <c r="AS406" s="48">
        <f>SUMIFS(AS$7:AS$377,$M$7:$M$377,"&lt;&gt;0",$O$7:$O$377,$O406,$Q$7:$Q$377,$Q406)</f>
        <v>-1552.03</v>
      </c>
      <c r="AT406" s="49">
        <f>SUMIFS(AT$7:AT$377,$M$7:$M$377,"&lt;&gt;0",$O$7:$O$377,$O406,$Q$7:$Q$377,$Q406)</f>
        <v>35468.97</v>
      </c>
      <c r="AU406" s="49">
        <f>SUMIFS(AU$7:AU$377,$M$7:$M$377,"&lt;&gt;0",$O$7:$O$377,$O406,$Q$7:$Q$377,$Q406)</f>
        <v>3586.51</v>
      </c>
      <c r="AV406" s="49">
        <f>SUMIFS(AV$7:AV$377,$M$7:$M$377,"&lt;&gt;0",$O$7:$O$377,$O406,$Q$7:$Q$377,$Q406)</f>
        <v>113879.86</v>
      </c>
      <c r="AW406" s="49">
        <f>SUMIFS(AW$7:AW$377,$M$7:$M$377,"&lt;&gt;0",$O$7:$O$377,$O406,$Q$7:$Q$377,$Q406)</f>
        <v>77963.360000000001</v>
      </c>
      <c r="AX406" s="79">
        <f t="shared" si="168"/>
        <v>229346.66999999998</v>
      </c>
      <c r="AY406" s="48">
        <f t="shared" si="169"/>
        <v>1562.01</v>
      </c>
      <c r="AZ406" s="49">
        <f t="shared" si="169"/>
        <v>-3870.34</v>
      </c>
      <c r="BA406" s="49">
        <f t="shared" si="169"/>
        <v>519.38000000000011</v>
      </c>
      <c r="BB406" s="49">
        <f t="shared" si="169"/>
        <v>-14040.989999999947</v>
      </c>
      <c r="BC406" s="49">
        <f t="shared" si="169"/>
        <v>-11918.869999999995</v>
      </c>
      <c r="BD406" s="79">
        <f t="shared" si="169"/>
        <v>-27748.809999999939</v>
      </c>
      <c r="BE406" s="82">
        <f t="shared" si="170"/>
        <v>-1.0064302880743285</v>
      </c>
      <c r="BF406" s="56">
        <f t="shared" si="170"/>
        <v>-0.10911904123519797</v>
      </c>
      <c r="BG406" s="56">
        <f t="shared" si="170"/>
        <v>0.14481487574271368</v>
      </c>
      <c r="BH406" s="56">
        <f t="shared" si="170"/>
        <v>-0.12329651617063761</v>
      </c>
      <c r="BI406" s="56">
        <f t="shared" si="170"/>
        <v>-0.15287783902592186</v>
      </c>
      <c r="BJ406" s="81">
        <f t="shared" si="170"/>
        <v>-0.12099068192269781</v>
      </c>
      <c r="BK406" s="82">
        <f t="shared" si="135"/>
        <v>1</v>
      </c>
      <c r="BL406" s="56">
        <f t="shared" si="135"/>
        <v>0.19723381315867483</v>
      </c>
      <c r="BM406" s="56">
        <f t="shared" si="135"/>
        <v>0.44907371962436932</v>
      </c>
      <c r="BN406" s="56">
        <f t="shared" si="135"/>
        <v>0.28843716452079893</v>
      </c>
      <c r="BO406" s="56">
        <f t="shared" si="135"/>
        <v>0.28676134502768846</v>
      </c>
      <c r="BP406" s="81">
        <f t="shared" si="135"/>
        <v>0.27030689718565576</v>
      </c>
      <c r="BQ406" s="82">
        <f t="shared" si="136"/>
        <v>1</v>
      </c>
      <c r="BR406" s="56">
        <f t="shared" si="136"/>
        <v>0.2112304114878378</v>
      </c>
      <c r="BS406" s="56">
        <f t="shared" si="136"/>
        <v>0.42440238890604731</v>
      </c>
      <c r="BT406" s="56">
        <f t="shared" si="136"/>
        <v>0.30560023859818947</v>
      </c>
      <c r="BU406" s="56">
        <f t="shared" si="136"/>
        <v>0.29696131697048983</v>
      </c>
      <c r="BV406" s="81">
        <f t="shared" si="136"/>
        <v>0.28314577086793025</v>
      </c>
      <c r="BW406" s="82">
        <f t="shared" si="137"/>
        <v>0</v>
      </c>
      <c r="BX406" s="56">
        <f t="shared" si="137"/>
        <v>-1.3996598329162974E-2</v>
      </c>
      <c r="BY406" s="56">
        <f t="shared" si="137"/>
        <v>2.4671330718322004E-2</v>
      </c>
      <c r="BZ406" s="56">
        <f t="shared" si="137"/>
        <v>-1.7163074077390539E-2</v>
      </c>
      <c r="CA406" s="56">
        <f t="shared" si="137"/>
        <v>-1.0199971942801367E-2</v>
      </c>
      <c r="CB406" s="81">
        <f t="shared" si="137"/>
        <v>-1.2838873682274488E-2</v>
      </c>
      <c r="CC406" s="43">
        <f t="shared" si="138"/>
        <v>0</v>
      </c>
      <c r="CD406" s="44">
        <f t="shared" si="138"/>
        <v>-139.96598329162973</v>
      </c>
      <c r="CE406" s="44">
        <f t="shared" si="138"/>
        <v>246.71330718322005</v>
      </c>
      <c r="CF406" s="44">
        <f t="shared" si="138"/>
        <v>-171.63074077390539</v>
      </c>
      <c r="CG406" s="44">
        <f t="shared" si="138"/>
        <v>-101.99971942801366</v>
      </c>
      <c r="CH406" s="46">
        <f t="shared" si="138"/>
        <v>-128.38873682274487</v>
      </c>
      <c r="CI406" s="81">
        <f>IFERROR(M406/'Class Sum-WR'!M406,0)</f>
        <v>0.30045544069877894</v>
      </c>
    </row>
    <row r="407" spans="1:87" ht="13.5" thickBot="1" x14ac:dyDescent="0.25">
      <c r="F407"/>
      <c r="H407"/>
      <c r="I407"/>
      <c r="J407"/>
      <c r="K407"/>
      <c r="L407"/>
      <c r="M407"/>
      <c r="O407"/>
      <c r="P407"/>
      <c r="Q407"/>
      <c r="R407"/>
      <c r="U407"/>
      <c r="V407"/>
      <c r="W407"/>
      <c r="X407"/>
      <c r="Y407"/>
      <c r="Z407"/>
      <c r="AA407" s="2"/>
      <c r="AB407" s="2"/>
      <c r="AC407" s="2"/>
      <c r="AD407" s="2"/>
      <c r="AE407" s="2"/>
      <c r="AF407" s="3"/>
      <c r="AG407" s="38"/>
      <c r="AH407" s="38"/>
      <c r="AI407" s="38"/>
      <c r="AJ407" s="38"/>
      <c r="AK407" s="38"/>
      <c r="AL407" s="85"/>
      <c r="BE407" s="38"/>
      <c r="BF407" s="38"/>
      <c r="BG407" s="38"/>
      <c r="BH407" s="38"/>
      <c r="BI407" s="38"/>
      <c r="BJ407" s="38"/>
      <c r="BK407" s="38"/>
      <c r="BL407" s="38"/>
      <c r="BM407" s="38"/>
      <c r="BN407" s="38"/>
      <c r="BO407" s="38"/>
      <c r="BP407" s="38"/>
      <c r="BQ407" s="38"/>
      <c r="BR407" s="38"/>
      <c r="BS407" s="38"/>
      <c r="BT407" s="38"/>
      <c r="BU407" s="38"/>
      <c r="BV407" s="38"/>
      <c r="BW407" s="38"/>
      <c r="BX407" s="38"/>
      <c r="BY407" s="38"/>
      <c r="BZ407" s="38"/>
      <c r="CA407" s="38"/>
      <c r="CB407" s="38"/>
      <c r="CC407" s="2"/>
      <c r="CD407" s="2"/>
      <c r="CE407" s="2"/>
      <c r="CF407" s="2"/>
      <c r="CG407" s="2"/>
      <c r="CH407" s="2"/>
    </row>
    <row r="408" spans="1:87" x14ac:dyDescent="0.2">
      <c r="F408" s="62" t="s">
        <v>73</v>
      </c>
      <c r="G408" s="63"/>
      <c r="H408" s="64">
        <f t="shared" ref="H408:L412" si="171">SUMIF($E$14:$E$377,$F408,H$14:H$377)</f>
        <v>4.99</v>
      </c>
      <c r="I408" s="65">
        <f t="shared" si="171"/>
        <v>40180.31</v>
      </c>
      <c r="J408" s="65">
        <f t="shared" si="171"/>
        <v>2561.48</v>
      </c>
      <c r="K408" s="65">
        <f t="shared" si="171"/>
        <v>91091.33</v>
      </c>
      <c r="L408" s="65">
        <f t="shared" si="171"/>
        <v>51477.03</v>
      </c>
      <c r="M408" s="66">
        <f t="shared" ref="M408:M414" si="172">SUM(H408:L408)</f>
        <v>185315.13999999998</v>
      </c>
      <c r="O408" s="67"/>
      <c r="P408" s="67"/>
      <c r="Q408" s="67"/>
      <c r="R408" s="67"/>
      <c r="S408" s="67"/>
      <c r="T408" s="68" t="s">
        <v>73</v>
      </c>
      <c r="U408" s="65">
        <f>SUMIF($M$133:$M$139,"&lt;&gt;0",U$133:U$139)</f>
        <v>-2495.02</v>
      </c>
      <c r="V408" s="65">
        <f>SUMIF($M$133:$M$139,"&lt;&gt;0",V$133:V$139)</f>
        <v>43692.81</v>
      </c>
      <c r="W408" s="65">
        <f>SUMIF($M$133:$M$139,"&lt;&gt;0",W$133:W$139)</f>
        <v>3152.35</v>
      </c>
      <c r="X408" s="65">
        <f>SUMIF($M$133:$M$139,"&lt;&gt;0",X$133:X$139)</f>
        <v>95046.32</v>
      </c>
      <c r="Y408" s="65">
        <f>SUMIF($M$133:$M$139,"&lt;&gt;0",Y$133:Y$139)</f>
        <v>60962.32</v>
      </c>
      <c r="Z408" s="66">
        <f t="shared" ref="Z408:Z414" si="173">SUM(U408:Y408)</f>
        <v>200358.78000000003</v>
      </c>
      <c r="AA408" s="64">
        <f t="shared" ref="AA408:AF414" si="174">+H408-U408</f>
        <v>2500.0099999999998</v>
      </c>
      <c r="AB408" s="65">
        <f t="shared" si="174"/>
        <v>-3512.5</v>
      </c>
      <c r="AC408" s="65">
        <f t="shared" si="174"/>
        <v>-590.86999999999989</v>
      </c>
      <c r="AD408" s="65">
        <f t="shared" si="174"/>
        <v>-3954.9900000000052</v>
      </c>
      <c r="AE408" s="86">
        <f t="shared" si="174"/>
        <v>-9485.2900000000009</v>
      </c>
      <c r="AF408" s="87">
        <f t="shared" si="174"/>
        <v>-15043.640000000043</v>
      </c>
      <c r="AG408" s="72">
        <f t="shared" si="165"/>
        <v>-1.0019999839680642</v>
      </c>
      <c r="AH408" s="70">
        <f t="shared" si="165"/>
        <v>-8.0390801140965765E-2</v>
      </c>
      <c r="AI408" s="70">
        <f t="shared" si="165"/>
        <v>-0.18743794312179798</v>
      </c>
      <c r="AJ408" s="70">
        <f t="shared" si="165"/>
        <v>-4.1611184946455632E-2</v>
      </c>
      <c r="AK408" s="89">
        <f t="shared" si="165"/>
        <v>-0.15559266773311778</v>
      </c>
      <c r="AL408" s="71">
        <f t="shared" si="165"/>
        <v>-7.5083507695545171E-2</v>
      </c>
      <c r="AM408" s="64">
        <f t="shared" ref="AM408:AQ412" si="175">SUMIF($E$14:$E$377,$F408,AM$14:AM$377)</f>
        <v>728.99</v>
      </c>
      <c r="AN408" s="65">
        <f t="shared" si="175"/>
        <v>7801.92</v>
      </c>
      <c r="AO408" s="65">
        <f t="shared" si="175"/>
        <v>1245.73</v>
      </c>
      <c r="AP408" s="65">
        <f t="shared" si="175"/>
        <v>25417.809999999998</v>
      </c>
      <c r="AQ408" s="65">
        <f t="shared" si="175"/>
        <v>14921.21</v>
      </c>
      <c r="AR408" s="66">
        <f t="shared" ref="AR408:AR414" si="176">SUM(AM408:AQ408)</f>
        <v>50115.659999999996</v>
      </c>
      <c r="AS408" s="64">
        <f>SUMIF($M$133:$M$139,"&lt;&gt;0",AS$133:AS$139)</f>
        <v>-2495.02</v>
      </c>
      <c r="AT408" s="65">
        <f>SUMIF($M$133:$M$139,"&lt;&gt;0",AT$133:AT$139)</f>
        <v>8869.130000000001</v>
      </c>
      <c r="AU408" s="65">
        <f>SUMIF($M$133:$M$139,"&lt;&gt;0",AU$133:AU$139)</f>
        <v>1573.4099999999999</v>
      </c>
      <c r="AV408" s="65">
        <f>SUMIF($M$133:$M$139,"&lt;&gt;0",AV$133:AV$139)</f>
        <v>29431.71</v>
      </c>
      <c r="AW408" s="65">
        <f>SUMIF($M$133:$M$139,"&lt;&gt;0",AW$133:AW$139)</f>
        <v>18171.059999999998</v>
      </c>
      <c r="AX408" s="66">
        <f t="shared" ref="AX408:AX414" si="177">SUM(AS408:AW408)</f>
        <v>55550.289999999994</v>
      </c>
      <c r="AY408" s="64">
        <f t="shared" ref="AY408:BD414" si="178">+AM408-AS408</f>
        <v>3224.01</v>
      </c>
      <c r="AZ408" s="65">
        <f t="shared" si="178"/>
        <v>-1067.2100000000009</v>
      </c>
      <c r="BA408" s="65">
        <f t="shared" si="178"/>
        <v>-327.67999999999984</v>
      </c>
      <c r="BB408" s="65">
        <f t="shared" si="178"/>
        <v>-4013.9000000000015</v>
      </c>
      <c r="BC408" s="65">
        <f t="shared" si="178"/>
        <v>-3249.8499999999985</v>
      </c>
      <c r="BD408" s="66">
        <f t="shared" si="178"/>
        <v>-5434.6299999999974</v>
      </c>
      <c r="BE408" s="72">
        <f t="shared" ref="BE408:BJ414" si="179">AY408/AS408</f>
        <v>-1.2921780186130774</v>
      </c>
      <c r="BF408" s="70">
        <f t="shared" si="179"/>
        <v>-0.12032860043769804</v>
      </c>
      <c r="BG408" s="70">
        <f t="shared" si="179"/>
        <v>-0.20826103812737931</v>
      </c>
      <c r="BH408" s="70">
        <f t="shared" si="179"/>
        <v>-0.13638011518868601</v>
      </c>
      <c r="BI408" s="70">
        <f t="shared" si="179"/>
        <v>-0.17884757410960059</v>
      </c>
      <c r="BJ408" s="71">
        <f t="shared" si="179"/>
        <v>-9.7832612575019823E-2</v>
      </c>
      <c r="BK408" s="72">
        <f t="shared" si="135"/>
        <v>146.09018036072143</v>
      </c>
      <c r="BL408" s="70">
        <f t="shared" si="135"/>
        <v>0.1941727179307477</v>
      </c>
      <c r="BM408" s="70">
        <f t="shared" si="135"/>
        <v>0.48633212049284008</v>
      </c>
      <c r="BN408" s="70">
        <f t="shared" si="135"/>
        <v>0.27903654497085506</v>
      </c>
      <c r="BO408" s="70">
        <f t="shared" si="135"/>
        <v>0.28986151687461376</v>
      </c>
      <c r="BP408" s="71">
        <f t="shared" si="135"/>
        <v>0.27043478476718091</v>
      </c>
      <c r="BQ408" s="72">
        <f t="shared" si="136"/>
        <v>1</v>
      </c>
      <c r="BR408" s="70">
        <f t="shared" si="136"/>
        <v>0.20298831775754411</v>
      </c>
      <c r="BS408" s="70">
        <f t="shared" si="136"/>
        <v>0.49912287658413562</v>
      </c>
      <c r="BT408" s="70">
        <f t="shared" si="136"/>
        <v>0.30965649169794263</v>
      </c>
      <c r="BU408" s="70">
        <f t="shared" si="136"/>
        <v>0.29807034902871149</v>
      </c>
      <c r="BV408" s="71">
        <f t="shared" si="136"/>
        <v>0.27725408389889372</v>
      </c>
      <c r="BW408" s="72">
        <f t="shared" si="137"/>
        <v>145.09018036072143</v>
      </c>
      <c r="BX408" s="70">
        <f t="shared" si="137"/>
        <v>-8.8155998267964164E-3</v>
      </c>
      <c r="BY408" s="70">
        <f t="shared" si="137"/>
        <v>-1.2790756091295541E-2</v>
      </c>
      <c r="BZ408" s="70">
        <f t="shared" si="137"/>
        <v>-3.0619946727087566E-2</v>
      </c>
      <c r="CA408" s="70">
        <f t="shared" si="137"/>
        <v>-8.2088321540977338E-3</v>
      </c>
      <c r="CB408" s="71">
        <f t="shared" si="137"/>
        <v>-6.8192991317128082E-3</v>
      </c>
      <c r="CC408" s="64">
        <f t="shared" si="138"/>
        <v>1450901.8036072142</v>
      </c>
      <c r="CD408" s="65">
        <f t="shared" si="138"/>
        <v>-88.155998267964165</v>
      </c>
      <c r="CE408" s="65">
        <f t="shared" si="138"/>
        <v>-127.9075609129554</v>
      </c>
      <c r="CF408" s="65">
        <f t="shared" si="138"/>
        <v>-306.19946727087563</v>
      </c>
      <c r="CG408" s="65">
        <f t="shared" si="138"/>
        <v>-82.088321540977333</v>
      </c>
      <c r="CH408" s="69">
        <f t="shared" si="138"/>
        <v>-68.192991317128076</v>
      </c>
      <c r="CI408" s="71">
        <f>IFERROR(M408/'Class Sum-WR'!M408,0)</f>
        <v>0.30429032199216804</v>
      </c>
    </row>
    <row r="409" spans="1:87" x14ac:dyDescent="0.2">
      <c r="F409" s="73" t="s">
        <v>74</v>
      </c>
      <c r="G409" s="60"/>
      <c r="H409" s="28">
        <f t="shared" si="171"/>
        <v>-340.54999999999995</v>
      </c>
      <c r="I409" s="2">
        <f t="shared" si="171"/>
        <v>39196.53</v>
      </c>
      <c r="J409" s="2">
        <f t="shared" si="171"/>
        <v>2886.1400000000003</v>
      </c>
      <c r="K409" s="2">
        <f t="shared" si="171"/>
        <v>84833.19</v>
      </c>
      <c r="L409" s="2">
        <f t="shared" si="171"/>
        <v>57913.179999999993</v>
      </c>
      <c r="M409" s="74">
        <f t="shared" si="172"/>
        <v>184488.49</v>
      </c>
      <c r="O409"/>
      <c r="P409"/>
      <c r="Q409"/>
      <c r="R409"/>
      <c r="T409" s="75" t="s">
        <v>74</v>
      </c>
      <c r="U409" s="2">
        <f>SUMIF($M$140:$M$146,"&lt;&gt;0",U$140:U$146)</f>
        <v>-430.01</v>
      </c>
      <c r="V409" s="2">
        <f>SUMIF($M$140:$M$146,"&lt;&gt;0",V$140:V$146)</f>
        <v>43525.070000000007</v>
      </c>
      <c r="W409" s="2">
        <f>SUMIF($M$140:$M$146,"&lt;&gt;0",W$140:W$146)</f>
        <v>3589.3199999999997</v>
      </c>
      <c r="X409" s="2">
        <f>SUMIF($M$140:$M$146,"&lt;&gt;0",X$140:X$146)</f>
        <v>96218.6</v>
      </c>
      <c r="Y409" s="2">
        <f>SUMIF($M$140:$M$146,"&lt;&gt;0",Y$140:Y$146)</f>
        <v>59181.09</v>
      </c>
      <c r="Z409" s="74">
        <f t="shared" si="173"/>
        <v>202084.07</v>
      </c>
      <c r="AA409" s="28">
        <f t="shared" si="174"/>
        <v>89.460000000000036</v>
      </c>
      <c r="AB409" s="2">
        <f t="shared" si="174"/>
        <v>-4328.5400000000081</v>
      </c>
      <c r="AC409" s="2">
        <f t="shared" si="174"/>
        <v>-703.17999999999938</v>
      </c>
      <c r="AD409" s="2">
        <f t="shared" si="174"/>
        <v>-11385.410000000003</v>
      </c>
      <c r="AE409" s="29">
        <f t="shared" si="174"/>
        <v>-1267.9100000000035</v>
      </c>
      <c r="AF409" s="31">
        <f t="shared" si="174"/>
        <v>-17595.580000000016</v>
      </c>
      <c r="AG409" s="77">
        <f t="shared" si="165"/>
        <v>-0.20804167344945476</v>
      </c>
      <c r="AH409" s="38">
        <f t="shared" si="165"/>
        <v>-9.9449351833322902E-2</v>
      </c>
      <c r="AI409" s="38">
        <f t="shared" si="165"/>
        <v>-0.19590897440183641</v>
      </c>
      <c r="AJ409" s="38">
        <f t="shared" si="165"/>
        <v>-0.11832857680323766</v>
      </c>
      <c r="AK409" s="39">
        <f t="shared" si="165"/>
        <v>-2.1424242101657869E-2</v>
      </c>
      <c r="AL409" s="76">
        <f t="shared" si="165"/>
        <v>-8.7070593936474136E-2</v>
      </c>
      <c r="AM409" s="28">
        <f t="shared" si="175"/>
        <v>-340.54999999999995</v>
      </c>
      <c r="AN409" s="2">
        <f t="shared" si="175"/>
        <v>7793.5499999999993</v>
      </c>
      <c r="AO409" s="2">
        <f t="shared" si="175"/>
        <v>1530.12</v>
      </c>
      <c r="AP409" s="2">
        <f t="shared" si="175"/>
        <v>22787.81</v>
      </c>
      <c r="AQ409" s="2">
        <f t="shared" si="175"/>
        <v>16057.220000000001</v>
      </c>
      <c r="AR409" s="74">
        <f t="shared" si="176"/>
        <v>47828.15</v>
      </c>
      <c r="AS409" s="28">
        <f>SUMIF($M$140:$M$146,"&lt;&gt;0",AS$140:AS$146)</f>
        <v>-430.01</v>
      </c>
      <c r="AT409" s="2">
        <f>SUMIF($M$140:$M$146,"&lt;&gt;0",AT$140:AT$146)</f>
        <v>9133.15</v>
      </c>
      <c r="AU409" s="2">
        <f>SUMIF($M$140:$M$146,"&lt;&gt;0",AU$140:AU$146)</f>
        <v>1993.9899999999998</v>
      </c>
      <c r="AV409" s="2">
        <f>SUMIF($M$140:$M$146,"&lt;&gt;0",AV$140:AV$146)</f>
        <v>29347.350000000002</v>
      </c>
      <c r="AW409" s="2">
        <f>SUMIF($M$140:$M$146,"&lt;&gt;0",AW$140:AW$146)</f>
        <v>17839.05</v>
      </c>
      <c r="AX409" s="74">
        <f t="shared" si="177"/>
        <v>57883.53</v>
      </c>
      <c r="AY409" s="28">
        <f t="shared" si="178"/>
        <v>89.460000000000036</v>
      </c>
      <c r="AZ409" s="2">
        <f t="shared" si="178"/>
        <v>-1339.6000000000004</v>
      </c>
      <c r="BA409" s="2">
        <f t="shared" si="178"/>
        <v>-463.86999999999989</v>
      </c>
      <c r="BB409" s="2">
        <f t="shared" si="178"/>
        <v>-6559.5400000000009</v>
      </c>
      <c r="BC409" s="2">
        <f t="shared" si="178"/>
        <v>-1781.8299999999981</v>
      </c>
      <c r="BD409" s="74">
        <f t="shared" si="178"/>
        <v>-10055.379999999997</v>
      </c>
      <c r="BE409" s="77">
        <f t="shared" si="179"/>
        <v>-0.20804167344945476</v>
      </c>
      <c r="BF409" s="38">
        <f t="shared" si="179"/>
        <v>-0.14667447704242242</v>
      </c>
      <c r="BG409" s="38">
        <f t="shared" si="179"/>
        <v>-0.23263406536642608</v>
      </c>
      <c r="BH409" s="38">
        <f t="shared" si="179"/>
        <v>-0.22351387774364637</v>
      </c>
      <c r="BI409" s="38">
        <f t="shared" si="179"/>
        <v>-9.9883682146750988E-2</v>
      </c>
      <c r="BJ409" s="76">
        <f t="shared" si="179"/>
        <v>-0.17371746332678739</v>
      </c>
      <c r="BK409" s="77">
        <f t="shared" si="135"/>
        <v>1</v>
      </c>
      <c r="BL409" s="38">
        <f t="shared" si="135"/>
        <v>0.19883265176789883</v>
      </c>
      <c r="BM409" s="38">
        <f t="shared" si="135"/>
        <v>0.53016139203226442</v>
      </c>
      <c r="BN409" s="38">
        <f t="shared" si="135"/>
        <v>0.2686190393170409</v>
      </c>
      <c r="BO409" s="38">
        <f t="shared" si="135"/>
        <v>0.27726365569979067</v>
      </c>
      <c r="BP409" s="76">
        <f t="shared" si="135"/>
        <v>0.25924733841119302</v>
      </c>
      <c r="BQ409" s="77">
        <f t="shared" si="136"/>
        <v>1</v>
      </c>
      <c r="BR409" s="38">
        <f t="shared" si="136"/>
        <v>0.20983653788494763</v>
      </c>
      <c r="BS409" s="38">
        <f t="shared" si="136"/>
        <v>0.55553419589225816</v>
      </c>
      <c r="BT409" s="38">
        <f t="shared" si="136"/>
        <v>0.30500703606163465</v>
      </c>
      <c r="BU409" s="38">
        <f t="shared" si="136"/>
        <v>0.30143158904305412</v>
      </c>
      <c r="BV409" s="76">
        <f t="shared" si="136"/>
        <v>0.28643291873525706</v>
      </c>
      <c r="BW409" s="77">
        <f t="shared" si="137"/>
        <v>0</v>
      </c>
      <c r="BX409" s="38">
        <f t="shared" si="137"/>
        <v>-1.1003886117048806E-2</v>
      </c>
      <c r="BY409" s="38">
        <f t="shared" si="137"/>
        <v>-2.5372803859993742E-2</v>
      </c>
      <c r="BZ409" s="38">
        <f t="shared" si="137"/>
        <v>-3.6387996744593754E-2</v>
      </c>
      <c r="CA409" s="38">
        <f t="shared" si="137"/>
        <v>-2.4167933343263448E-2</v>
      </c>
      <c r="CB409" s="76">
        <f t="shared" si="137"/>
        <v>-2.718558032406404E-2</v>
      </c>
      <c r="CC409" s="28">
        <f t="shared" si="138"/>
        <v>0</v>
      </c>
      <c r="CD409" s="2">
        <f t="shared" si="138"/>
        <v>-110.03886117048806</v>
      </c>
      <c r="CE409" s="2">
        <f t="shared" si="138"/>
        <v>-253.72803859993743</v>
      </c>
      <c r="CF409" s="2">
        <f t="shared" si="138"/>
        <v>-363.87996744593755</v>
      </c>
      <c r="CG409" s="2">
        <f t="shared" si="138"/>
        <v>-241.67933343263448</v>
      </c>
      <c r="CH409" s="30">
        <f t="shared" si="138"/>
        <v>-271.8558032406404</v>
      </c>
      <c r="CI409" s="76">
        <f>IFERROR(M409/'Class Sum-WR'!M409,0)</f>
        <v>0.31139943602972103</v>
      </c>
    </row>
    <row r="410" spans="1:87" x14ac:dyDescent="0.2">
      <c r="F410" s="73" t="s">
        <v>75</v>
      </c>
      <c r="G410" s="60"/>
      <c r="H410" s="28">
        <f t="shared" si="171"/>
        <v>-726.69999999999993</v>
      </c>
      <c r="I410" s="2">
        <f t="shared" si="171"/>
        <v>47311.520000000004</v>
      </c>
      <c r="J410" s="2">
        <f t="shared" si="171"/>
        <v>3664.92</v>
      </c>
      <c r="K410" s="2">
        <f t="shared" si="171"/>
        <v>85529.52</v>
      </c>
      <c r="L410" s="2">
        <f t="shared" si="171"/>
        <v>57824.85</v>
      </c>
      <c r="M410" s="74">
        <f t="shared" si="172"/>
        <v>193604.11000000002</v>
      </c>
      <c r="O410"/>
      <c r="P410"/>
      <c r="Q410"/>
      <c r="R410"/>
      <c r="T410" s="75" t="s">
        <v>75</v>
      </c>
      <c r="U410" s="2">
        <f>SUMIF($M$147:$M$153,"&lt;&gt;0",U$147:U$153)</f>
        <v>4.99</v>
      </c>
      <c r="V410" s="2">
        <f>SUMIF($M$147:$M$153,"&lt;&gt;0",V$147:V$153)</f>
        <v>44821.49</v>
      </c>
      <c r="W410" s="2">
        <f>SUMIF($M$147:$M$153,"&lt;&gt;0",W$147:W$153)</f>
        <v>2694.67</v>
      </c>
      <c r="X410" s="2">
        <f>SUMIF($M$147:$M$153,"&lt;&gt;0",X$147:X$153)</f>
        <v>92380.469999999987</v>
      </c>
      <c r="Y410" s="2">
        <f>SUMIF($M$147:$M$153,"&lt;&gt;0",Y$147:Y$153)</f>
        <v>62519.13</v>
      </c>
      <c r="Z410" s="74">
        <f t="shared" si="173"/>
        <v>202420.75</v>
      </c>
      <c r="AA410" s="28">
        <f t="shared" si="174"/>
        <v>-731.68999999999994</v>
      </c>
      <c r="AB410" s="2">
        <f t="shared" si="174"/>
        <v>2490.0300000000061</v>
      </c>
      <c r="AC410" s="2">
        <f t="shared" si="174"/>
        <v>970.25</v>
      </c>
      <c r="AD410" s="2">
        <f t="shared" si="174"/>
        <v>-6850.9499999999825</v>
      </c>
      <c r="AE410" s="29">
        <f t="shared" si="174"/>
        <v>-4694.2799999999988</v>
      </c>
      <c r="AF410" s="31">
        <f t="shared" si="174"/>
        <v>-8816.6399999999849</v>
      </c>
      <c r="AG410" s="77">
        <f t="shared" si="165"/>
        <v>-146.63126252505009</v>
      </c>
      <c r="AH410" s="38">
        <f t="shared" si="165"/>
        <v>5.5554378044995967E-2</v>
      </c>
      <c r="AI410" s="38">
        <f t="shared" si="165"/>
        <v>0.36006264217881967</v>
      </c>
      <c r="AJ410" s="38">
        <f t="shared" si="165"/>
        <v>-7.4160155279573522E-2</v>
      </c>
      <c r="AK410" s="39">
        <f t="shared" si="165"/>
        <v>-7.5085497830823925E-2</v>
      </c>
      <c r="AL410" s="76">
        <f t="shared" si="165"/>
        <v>-4.3556008956591577E-2</v>
      </c>
      <c r="AM410" s="28">
        <f t="shared" si="175"/>
        <v>-726.69999999999993</v>
      </c>
      <c r="AN410" s="2">
        <f t="shared" si="175"/>
        <v>9334.57</v>
      </c>
      <c r="AO410" s="2">
        <f t="shared" si="175"/>
        <v>2098.7399999999998</v>
      </c>
      <c r="AP410" s="2">
        <f t="shared" si="175"/>
        <v>23735.33</v>
      </c>
      <c r="AQ410" s="2">
        <f t="shared" si="175"/>
        <v>15574.41</v>
      </c>
      <c r="AR410" s="74">
        <f t="shared" si="176"/>
        <v>50016.350000000006</v>
      </c>
      <c r="AS410" s="28">
        <f>SUMIF($M$147:$M$153,"&lt;&gt;0",AS$147:AS$153)</f>
        <v>4.99</v>
      </c>
      <c r="AT410" s="2">
        <f>SUMIF($M$147:$M$153,"&lt;&gt;0",AT$147:AT$153)</f>
        <v>9332.0300000000007</v>
      </c>
      <c r="AU410" s="2">
        <f>SUMIF($M$147:$M$153,"&lt;&gt;0",AU$147:AU$153)</f>
        <v>1301.43</v>
      </c>
      <c r="AV410" s="2">
        <f>SUMIF($M$147:$M$153,"&lt;&gt;0",AV$147:AV$153)</f>
        <v>27937.8</v>
      </c>
      <c r="AW410" s="2">
        <f>SUMIF($M$147:$M$153,"&lt;&gt;0",AW$147:AW$153)</f>
        <v>18207.52</v>
      </c>
      <c r="AX410" s="74">
        <f t="shared" si="177"/>
        <v>56783.770000000004</v>
      </c>
      <c r="AY410" s="28">
        <f t="shared" si="178"/>
        <v>-731.68999999999994</v>
      </c>
      <c r="AZ410" s="2">
        <f t="shared" si="178"/>
        <v>2.5399999999990541</v>
      </c>
      <c r="BA410" s="2">
        <f t="shared" si="178"/>
        <v>797.30999999999972</v>
      </c>
      <c r="BB410" s="2">
        <f t="shared" si="178"/>
        <v>-4202.4699999999975</v>
      </c>
      <c r="BC410" s="2">
        <f t="shared" si="178"/>
        <v>-2633.1100000000006</v>
      </c>
      <c r="BD410" s="74">
        <f t="shared" si="178"/>
        <v>-6767.4199999999983</v>
      </c>
      <c r="BE410" s="77">
        <f t="shared" si="179"/>
        <v>-146.63126252505009</v>
      </c>
      <c r="BF410" s="38">
        <f t="shared" si="179"/>
        <v>2.7218086525643981E-4</v>
      </c>
      <c r="BG410" s="38">
        <f t="shared" si="179"/>
        <v>0.61264147898849697</v>
      </c>
      <c r="BH410" s="38">
        <f t="shared" si="179"/>
        <v>-0.15042236682917043</v>
      </c>
      <c r="BI410" s="38">
        <f t="shared" si="179"/>
        <v>-0.1446166199460443</v>
      </c>
      <c r="BJ410" s="76">
        <f t="shared" si="179"/>
        <v>-0.11917877238513748</v>
      </c>
      <c r="BK410" s="77">
        <f t="shared" si="135"/>
        <v>1</v>
      </c>
      <c r="BL410" s="38">
        <f t="shared" si="135"/>
        <v>0.19730015015370461</v>
      </c>
      <c r="BM410" s="38">
        <f t="shared" si="135"/>
        <v>0.57265642906257153</v>
      </c>
      <c r="BN410" s="38">
        <f t="shared" si="135"/>
        <v>0.27751038471863282</v>
      </c>
      <c r="BO410" s="38">
        <f t="shared" si="135"/>
        <v>0.269337663651527</v>
      </c>
      <c r="BP410" s="76">
        <f t="shared" si="135"/>
        <v>0.25834343082902528</v>
      </c>
      <c r="BQ410" s="77">
        <f t="shared" si="136"/>
        <v>1</v>
      </c>
      <c r="BR410" s="38">
        <f t="shared" si="136"/>
        <v>0.20820436803863507</v>
      </c>
      <c r="BS410" s="38">
        <f t="shared" si="136"/>
        <v>0.48296451884646358</v>
      </c>
      <c r="BT410" s="38">
        <f t="shared" si="136"/>
        <v>0.30242106367287375</v>
      </c>
      <c r="BU410" s="38">
        <f t="shared" si="136"/>
        <v>0.29123117996043774</v>
      </c>
      <c r="BV410" s="76">
        <f t="shared" si="136"/>
        <v>0.28052346412114371</v>
      </c>
      <c r="BW410" s="77">
        <f t="shared" si="137"/>
        <v>0</v>
      </c>
      <c r="BX410" s="38">
        <f t="shared" si="137"/>
        <v>-1.0904217884930456E-2</v>
      </c>
      <c r="BY410" s="38">
        <f t="shared" si="137"/>
        <v>8.9691910216107951E-2</v>
      </c>
      <c r="BZ410" s="38">
        <f t="shared" si="137"/>
        <v>-2.4910678954240928E-2</v>
      </c>
      <c r="CA410" s="38">
        <f t="shared" si="137"/>
        <v>-2.1893516308910732E-2</v>
      </c>
      <c r="CB410" s="76">
        <f t="shared" si="137"/>
        <v>-2.2180033292118428E-2</v>
      </c>
      <c r="CC410" s="28">
        <f t="shared" si="138"/>
        <v>0</v>
      </c>
      <c r="CD410" s="2">
        <f t="shared" si="138"/>
        <v>-109.04217884930456</v>
      </c>
      <c r="CE410" s="2">
        <f t="shared" si="138"/>
        <v>896.91910216107954</v>
      </c>
      <c r="CF410" s="2">
        <f t="shared" si="138"/>
        <v>-249.10678954240927</v>
      </c>
      <c r="CG410" s="2">
        <f t="shared" si="138"/>
        <v>-218.93516308910733</v>
      </c>
      <c r="CH410" s="30">
        <f t="shared" si="138"/>
        <v>-221.80033292118429</v>
      </c>
      <c r="CI410" s="76">
        <f>IFERROR(M410/'Class Sum-WR'!M410,0)</f>
        <v>0.32376840427941839</v>
      </c>
    </row>
    <row r="411" spans="1:87" x14ac:dyDescent="0.2">
      <c r="F411" s="73" t="s">
        <v>76</v>
      </c>
      <c r="G411" s="60"/>
      <c r="H411" s="28">
        <f t="shared" si="171"/>
        <v>-1013.23</v>
      </c>
      <c r="I411" s="2">
        <f t="shared" si="171"/>
        <v>48224.59</v>
      </c>
      <c r="J411" s="2">
        <f t="shared" si="171"/>
        <v>2837.71</v>
      </c>
      <c r="K411" s="2">
        <f t="shared" si="171"/>
        <v>90343.47</v>
      </c>
      <c r="L411" s="2">
        <f t="shared" si="171"/>
        <v>60630.11</v>
      </c>
      <c r="M411" s="74">
        <f t="shared" si="172"/>
        <v>201022.64999999997</v>
      </c>
      <c r="O411"/>
      <c r="P411"/>
      <c r="Q411"/>
      <c r="R411"/>
      <c r="T411" s="75" t="s">
        <v>76</v>
      </c>
      <c r="U411" s="2">
        <f>SUMIF($M$154:$M$160,"&lt;&gt;0",U$154:U$160)</f>
        <v>65.98</v>
      </c>
      <c r="V411" s="2">
        <f>SUMIF($M$154:$M$160,"&lt;&gt;0",V$154:V$160)</f>
        <v>48946.409999999996</v>
      </c>
      <c r="W411" s="2">
        <f>SUMIF($M$154:$M$160,"&lt;&gt;0",W$154:W$160)</f>
        <v>3474.71</v>
      </c>
      <c r="X411" s="2">
        <f>SUMIF($M$154:$M$160,"&lt;&gt;0",X$154:X$160)</f>
        <v>95544.290000000008</v>
      </c>
      <c r="Y411" s="2">
        <f>SUMIF($M$154:$M$160,"&lt;&gt;0",Y$154:Y$160)</f>
        <v>62858.080000000002</v>
      </c>
      <c r="Z411" s="74">
        <f t="shared" si="173"/>
        <v>210889.47000000003</v>
      </c>
      <c r="AA411" s="28">
        <f t="shared" si="174"/>
        <v>-1079.21</v>
      </c>
      <c r="AB411" s="2">
        <f t="shared" si="174"/>
        <v>-721.81999999999971</v>
      </c>
      <c r="AC411" s="2">
        <f t="shared" si="174"/>
        <v>-637</v>
      </c>
      <c r="AD411" s="2">
        <f t="shared" si="174"/>
        <v>-5200.820000000007</v>
      </c>
      <c r="AE411" s="29">
        <f t="shared" si="174"/>
        <v>-2227.9700000000012</v>
      </c>
      <c r="AF411" s="31">
        <f t="shared" si="174"/>
        <v>-9866.8200000000652</v>
      </c>
      <c r="AG411" s="77">
        <f t="shared" si="165"/>
        <v>-16.356623219157321</v>
      </c>
      <c r="AH411" s="38">
        <f t="shared" si="165"/>
        <v>-1.4747148973744954E-2</v>
      </c>
      <c r="AI411" s="38">
        <f t="shared" si="165"/>
        <v>-0.18332465155365485</v>
      </c>
      <c r="AJ411" s="38">
        <f t="shared" si="165"/>
        <v>-5.4433603515186585E-2</v>
      </c>
      <c r="AK411" s="39">
        <f t="shared" si="165"/>
        <v>-3.5444448828217491E-2</v>
      </c>
      <c r="AL411" s="76">
        <f t="shared" si="165"/>
        <v>-4.6786688780620783E-2</v>
      </c>
      <c r="AM411" s="28">
        <f t="shared" si="175"/>
        <v>-1013.23</v>
      </c>
      <c r="AN411" s="2">
        <f t="shared" si="175"/>
        <v>9521.130000000001</v>
      </c>
      <c r="AO411" s="2">
        <f t="shared" si="175"/>
        <v>1154.99</v>
      </c>
      <c r="AP411" s="2">
        <f t="shared" si="175"/>
        <v>23978.409999999996</v>
      </c>
      <c r="AQ411" s="2">
        <f t="shared" si="175"/>
        <v>16013.27</v>
      </c>
      <c r="AR411" s="74">
        <f t="shared" si="176"/>
        <v>49654.569999999992</v>
      </c>
      <c r="AS411" s="28">
        <f>SUMIF($M$154:$M$160,"&lt;&gt;0",AS$154:AS$160)</f>
        <v>65.98</v>
      </c>
      <c r="AT411" s="2">
        <f>SUMIF($M$154:$M$160,"&lt;&gt;0",AT$154:AT$160)</f>
        <v>10126.529999999999</v>
      </c>
      <c r="AU411" s="2">
        <f>SUMIF($M$154:$M$160,"&lt;&gt;0",AU$154:AU$160)</f>
        <v>1947.0300000000002</v>
      </c>
      <c r="AV411" s="2">
        <f>SUMIF($M$154:$M$160,"&lt;&gt;0",AV$154:AV$160)</f>
        <v>28950.639999999999</v>
      </c>
      <c r="AW411" s="2">
        <f>SUMIF($M$154:$M$160,"&lt;&gt;0",AW$154:AW$160)</f>
        <v>18165.149999999998</v>
      </c>
      <c r="AX411" s="74">
        <f t="shared" si="177"/>
        <v>59255.33</v>
      </c>
      <c r="AY411" s="28">
        <f t="shared" si="178"/>
        <v>-1079.21</v>
      </c>
      <c r="AZ411" s="2">
        <f t="shared" si="178"/>
        <v>-605.39999999999782</v>
      </c>
      <c r="BA411" s="2">
        <f t="shared" si="178"/>
        <v>-792.04000000000019</v>
      </c>
      <c r="BB411" s="2">
        <f t="shared" si="178"/>
        <v>-4972.2300000000032</v>
      </c>
      <c r="BC411" s="2">
        <f t="shared" si="178"/>
        <v>-2151.8799999999974</v>
      </c>
      <c r="BD411" s="74">
        <f t="shared" si="178"/>
        <v>-9600.7600000000093</v>
      </c>
      <c r="BE411" s="77">
        <f t="shared" si="179"/>
        <v>-16.356623219157321</v>
      </c>
      <c r="BF411" s="38">
        <f t="shared" si="179"/>
        <v>-5.9783558632621234E-2</v>
      </c>
      <c r="BG411" s="38">
        <f t="shared" si="179"/>
        <v>-0.4067939374329107</v>
      </c>
      <c r="BH411" s="38">
        <f t="shared" si="179"/>
        <v>-0.17174853474741847</v>
      </c>
      <c r="BI411" s="38">
        <f t="shared" si="179"/>
        <v>-0.1184620000385352</v>
      </c>
      <c r="BJ411" s="76">
        <f t="shared" si="179"/>
        <v>-0.16202356817521746</v>
      </c>
      <c r="BK411" s="77">
        <f t="shared" si="135"/>
        <v>1</v>
      </c>
      <c r="BL411" s="38">
        <f t="shared" si="135"/>
        <v>0.1974330937805796</v>
      </c>
      <c r="BM411" s="38">
        <f t="shared" si="135"/>
        <v>0.40701481123863958</v>
      </c>
      <c r="BN411" s="38">
        <f t="shared" si="135"/>
        <v>0.26541386997864924</v>
      </c>
      <c r="BO411" s="38">
        <f t="shared" si="135"/>
        <v>0.26411415054335213</v>
      </c>
      <c r="BP411" s="76">
        <f t="shared" si="135"/>
        <v>0.2470098270020816</v>
      </c>
      <c r="BQ411" s="77">
        <f t="shared" si="136"/>
        <v>1</v>
      </c>
      <c r="BR411" s="38">
        <f t="shared" si="136"/>
        <v>0.20689014781676532</v>
      </c>
      <c r="BS411" s="38">
        <f t="shared" si="136"/>
        <v>0.56034316532890516</v>
      </c>
      <c r="BT411" s="38">
        <f t="shared" si="136"/>
        <v>0.30300753713277889</v>
      </c>
      <c r="BU411" s="38">
        <f t="shared" si="136"/>
        <v>0.2889867141980792</v>
      </c>
      <c r="BV411" s="76">
        <f t="shared" si="136"/>
        <v>0.28097813513401115</v>
      </c>
      <c r="BW411" s="77">
        <f t="shared" si="137"/>
        <v>0</v>
      </c>
      <c r="BX411" s="38">
        <f t="shared" si="137"/>
        <v>-9.4570540361857136E-3</v>
      </c>
      <c r="BY411" s="38">
        <f t="shared" si="137"/>
        <v>-0.15332835409026557</v>
      </c>
      <c r="BZ411" s="38">
        <f t="shared" si="137"/>
        <v>-3.7593667154129651E-2</v>
      </c>
      <c r="CA411" s="38">
        <f t="shared" si="137"/>
        <v>-2.4872563654727065E-2</v>
      </c>
      <c r="CB411" s="76">
        <f t="shared" si="137"/>
        <v>-3.3968308131929553E-2</v>
      </c>
      <c r="CC411" s="28">
        <f t="shared" si="138"/>
        <v>0</v>
      </c>
      <c r="CD411" s="2">
        <f t="shared" si="138"/>
        <v>-94.570540361857141</v>
      </c>
      <c r="CE411" s="2">
        <f t="shared" si="138"/>
        <v>-1533.2835409026557</v>
      </c>
      <c r="CF411" s="2">
        <f t="shared" si="138"/>
        <v>-375.9366715412965</v>
      </c>
      <c r="CG411" s="2">
        <f t="shared" si="138"/>
        <v>-248.72563654727065</v>
      </c>
      <c r="CH411" s="30">
        <f t="shared" si="138"/>
        <v>-339.68308131929552</v>
      </c>
      <c r="CI411" s="76">
        <f>IFERROR(M411/'Class Sum-WR'!M411,0)</f>
        <v>0.30720375358854929</v>
      </c>
    </row>
    <row r="412" spans="1:87" ht="13.5" thickBot="1" x14ac:dyDescent="0.25">
      <c r="F412" s="78" t="s">
        <v>77</v>
      </c>
      <c r="G412" s="61"/>
      <c r="H412" s="43">
        <f t="shared" si="171"/>
        <v>-955.81999999999994</v>
      </c>
      <c r="I412" s="44">
        <f t="shared" si="171"/>
        <v>48086.399999999994</v>
      </c>
      <c r="J412" s="44">
        <f t="shared" si="171"/>
        <v>2225.56</v>
      </c>
      <c r="K412" s="44">
        <f t="shared" si="171"/>
        <v>89276</v>
      </c>
      <c r="L412" s="44">
        <f t="shared" si="171"/>
        <v>51486.28</v>
      </c>
      <c r="M412" s="79">
        <f t="shared" si="172"/>
        <v>190118.41999999998</v>
      </c>
      <c r="O412" s="42"/>
      <c r="P412" s="42"/>
      <c r="Q412" s="42"/>
      <c r="R412" s="42"/>
      <c r="S412" s="42"/>
      <c r="T412" s="80" t="s">
        <v>77</v>
      </c>
      <c r="U412" s="44">
        <f>SUMIF($M$161:$M$167,"&lt;&gt;0",U$161:U$167)</f>
        <v>0</v>
      </c>
      <c r="V412" s="44">
        <f>SUMIF($M$161:$M$167,"&lt;&gt;0",V$161:V$167)</f>
        <v>43667.67</v>
      </c>
      <c r="W412" s="44">
        <f>SUMIF($M$161:$M$167,"&lt;&gt;0",W$161:W$167)</f>
        <v>2699.19</v>
      </c>
      <c r="X412" s="44">
        <f>SUMIF($M$161:$M$167,"&lt;&gt;0",X$161:X$167)</f>
        <v>99249.07</v>
      </c>
      <c r="Y412" s="44">
        <f>SUMIF($M$161:$M$167,"&lt;&gt;0",Y$161:Y$167)</f>
        <v>60363.61</v>
      </c>
      <c r="Z412" s="79">
        <f t="shared" si="173"/>
        <v>205979.53999999998</v>
      </c>
      <c r="AA412" s="43">
        <f t="shared" si="174"/>
        <v>-955.81999999999994</v>
      </c>
      <c r="AB412" s="44">
        <f t="shared" si="174"/>
        <v>4418.7299999999959</v>
      </c>
      <c r="AC412" s="44">
        <f t="shared" si="174"/>
        <v>-473.63000000000011</v>
      </c>
      <c r="AD412" s="44">
        <f t="shared" si="174"/>
        <v>-9973.070000000007</v>
      </c>
      <c r="AE412" s="45">
        <f t="shared" si="174"/>
        <v>-8877.3300000000017</v>
      </c>
      <c r="AF412" s="47">
        <f t="shared" si="174"/>
        <v>-15861.119999999995</v>
      </c>
      <c r="AG412" s="82" t="str">
        <f t="shared" si="165"/>
        <v/>
      </c>
      <c r="AH412" s="56">
        <f t="shared" si="165"/>
        <v>0.10118996502446767</v>
      </c>
      <c r="AI412" s="56">
        <f t="shared" si="165"/>
        <v>-0.17547115986647849</v>
      </c>
      <c r="AJ412" s="56">
        <f t="shared" si="165"/>
        <v>-0.10048527406856313</v>
      </c>
      <c r="AK412" s="57">
        <f t="shared" si="165"/>
        <v>-0.14706426603710418</v>
      </c>
      <c r="AL412" s="81">
        <f t="shared" si="165"/>
        <v>-7.7003376160564282E-2</v>
      </c>
      <c r="AM412" s="43">
        <f t="shared" si="175"/>
        <v>-955.81999999999994</v>
      </c>
      <c r="AN412" s="44">
        <f t="shared" si="175"/>
        <v>9363.25</v>
      </c>
      <c r="AO412" s="44">
        <f t="shared" si="175"/>
        <v>805.22</v>
      </c>
      <c r="AP412" s="44">
        <f t="shared" si="175"/>
        <v>23182.440000000002</v>
      </c>
      <c r="AQ412" s="44">
        <f t="shared" si="175"/>
        <v>13905.649999999998</v>
      </c>
      <c r="AR412" s="79">
        <f t="shared" si="176"/>
        <v>46300.740000000005</v>
      </c>
      <c r="AS412" s="43">
        <f>SUMIF($M$161:$M$167,"&lt;&gt;0",AS$161:AS$167)</f>
        <v>0</v>
      </c>
      <c r="AT412" s="44">
        <f>SUMIF($M$161:$M$167,"&lt;&gt;0",AT$161:AT$167)</f>
        <v>9306.4499999999989</v>
      </c>
      <c r="AU412" s="44">
        <f>SUMIF($M$161:$M$167,"&lt;&gt;0",AU$161:AU$167)</f>
        <v>1125.0899999999999</v>
      </c>
      <c r="AV412" s="44">
        <f>SUMIF($M$161:$M$167,"&lt;&gt;0",AV$161:AV$167)</f>
        <v>30672.750000000004</v>
      </c>
      <c r="AW412" s="44">
        <f>SUMIF($M$161:$M$167,"&lt;&gt;0",AW$161:AW$167)</f>
        <v>17683.84</v>
      </c>
      <c r="AX412" s="79">
        <f t="shared" si="177"/>
        <v>58788.130000000005</v>
      </c>
      <c r="AY412" s="43">
        <f t="shared" si="178"/>
        <v>-955.81999999999994</v>
      </c>
      <c r="AZ412" s="44">
        <f t="shared" si="178"/>
        <v>56.800000000001091</v>
      </c>
      <c r="BA412" s="44">
        <f t="shared" si="178"/>
        <v>-319.86999999999989</v>
      </c>
      <c r="BB412" s="44">
        <f t="shared" si="178"/>
        <v>-7490.3100000000013</v>
      </c>
      <c r="BC412" s="44">
        <f t="shared" si="178"/>
        <v>-3778.1900000000023</v>
      </c>
      <c r="BD412" s="79">
        <f t="shared" si="178"/>
        <v>-12487.39</v>
      </c>
      <c r="BE412" s="82" t="e">
        <f t="shared" si="179"/>
        <v>#DIV/0!</v>
      </c>
      <c r="BF412" s="56">
        <f t="shared" si="179"/>
        <v>6.1032939520441302E-3</v>
      </c>
      <c r="BG412" s="56">
        <f t="shared" si="179"/>
        <v>-0.28430614439733704</v>
      </c>
      <c r="BH412" s="56">
        <f t="shared" si="179"/>
        <v>-0.24420079712448348</v>
      </c>
      <c r="BI412" s="56">
        <f t="shared" si="179"/>
        <v>-0.21365212533024514</v>
      </c>
      <c r="BJ412" s="81">
        <f t="shared" si="179"/>
        <v>-0.21241345829506736</v>
      </c>
      <c r="BK412" s="82">
        <f t="shared" si="135"/>
        <v>1</v>
      </c>
      <c r="BL412" s="56">
        <f t="shared" si="135"/>
        <v>0.19471721734211755</v>
      </c>
      <c r="BM412" s="56">
        <f t="shared" si="135"/>
        <v>0.36180556803680874</v>
      </c>
      <c r="BN412" s="56">
        <f t="shared" si="135"/>
        <v>0.25967158026793319</v>
      </c>
      <c r="BO412" s="56">
        <f t="shared" si="135"/>
        <v>0.27008457398747782</v>
      </c>
      <c r="BP412" s="81">
        <f t="shared" si="135"/>
        <v>0.24353631804850898</v>
      </c>
      <c r="BQ412" s="82">
        <f t="shared" si="136"/>
        <v>0</v>
      </c>
      <c r="BR412" s="56">
        <f t="shared" si="136"/>
        <v>0.21311991228293151</v>
      </c>
      <c r="BS412" s="56">
        <f t="shared" si="136"/>
        <v>0.41682504751425425</v>
      </c>
      <c r="BT412" s="56">
        <f t="shared" si="136"/>
        <v>0.30904823591797892</v>
      </c>
      <c r="BU412" s="56">
        <f t="shared" si="136"/>
        <v>0.29295530867024022</v>
      </c>
      <c r="BV412" s="81">
        <f t="shared" si="136"/>
        <v>0.28540761864018149</v>
      </c>
      <c r="BW412" s="82">
        <f t="shared" si="137"/>
        <v>1</v>
      </c>
      <c r="BX412" s="56">
        <f t="shared" si="137"/>
        <v>-1.8402694940813952E-2</v>
      </c>
      <c r="BY412" s="56">
        <f t="shared" si="137"/>
        <v>-5.501947947744551E-2</v>
      </c>
      <c r="BZ412" s="56">
        <f t="shared" si="137"/>
        <v>-4.9376655650045731E-2</v>
      </c>
      <c r="CA412" s="56">
        <f t="shared" si="137"/>
        <v>-2.2870734682762406E-2</v>
      </c>
      <c r="CB412" s="81">
        <f t="shared" si="137"/>
        <v>-4.1871300591672517E-2</v>
      </c>
      <c r="CC412" s="43">
        <f t="shared" si="138"/>
        <v>10000</v>
      </c>
      <c r="CD412" s="44">
        <f t="shared" si="138"/>
        <v>-184.02694940813953</v>
      </c>
      <c r="CE412" s="44">
        <f t="shared" si="138"/>
        <v>-550.19479477445509</v>
      </c>
      <c r="CF412" s="44">
        <f t="shared" si="138"/>
        <v>-493.76655650045728</v>
      </c>
      <c r="CG412" s="44">
        <f t="shared" si="138"/>
        <v>-228.70734682762406</v>
      </c>
      <c r="CH412" s="46">
        <f t="shared" si="138"/>
        <v>-418.71300591672519</v>
      </c>
      <c r="CI412" s="81">
        <f>IFERROR(M412/'Class Sum-WR'!M412,0)</f>
        <v>0.31269841617067534</v>
      </c>
    </row>
    <row r="413" spans="1:87" x14ac:dyDescent="0.2">
      <c r="A413" t="s">
        <v>46</v>
      </c>
      <c r="B413" t="s">
        <v>46</v>
      </c>
      <c r="C413" t="s">
        <v>78</v>
      </c>
      <c r="D413" t="s">
        <v>78</v>
      </c>
      <c r="F413" s="83" t="s">
        <v>79</v>
      </c>
      <c r="G413" s="60"/>
      <c r="H413" s="32">
        <f>SUM(H408:H412)</f>
        <v>-3031.3099999999995</v>
      </c>
      <c r="I413" s="5">
        <f>SUM(I408:I412)</f>
        <v>222999.35</v>
      </c>
      <c r="J413" s="5">
        <f>SUM(J408:J412)</f>
        <v>14175.81</v>
      </c>
      <c r="K413" s="5">
        <f>SUM(K408:K412)</f>
        <v>441073.51</v>
      </c>
      <c r="L413" s="5">
        <f>SUM(L408:L412)</f>
        <v>279331.44999999995</v>
      </c>
      <c r="M413" s="74">
        <f t="shared" si="172"/>
        <v>954548.80999999994</v>
      </c>
      <c r="N413" s="3" t="s">
        <v>49</v>
      </c>
      <c r="O413" t="s">
        <v>49</v>
      </c>
      <c r="P413" t="s">
        <v>78</v>
      </c>
      <c r="Q413" t="s">
        <v>78</v>
      </c>
      <c r="R413"/>
      <c r="T413" s="84" t="s">
        <v>79</v>
      </c>
      <c r="U413" s="5">
        <f>SUM(U408:U412)</f>
        <v>-2854.06</v>
      </c>
      <c r="V413" s="5">
        <f>SUM(V408:V412)</f>
        <v>224653.45</v>
      </c>
      <c r="W413" s="5">
        <f>SUM(W408:W412)</f>
        <v>15610.24</v>
      </c>
      <c r="X413" s="5">
        <f>SUM(X408:X412)</f>
        <v>478438.75000000006</v>
      </c>
      <c r="Y413" s="5">
        <f>SUM(Y408:Y412)</f>
        <v>305884.23</v>
      </c>
      <c r="Z413" s="74">
        <f t="shared" si="173"/>
        <v>1021732.6100000001</v>
      </c>
      <c r="AA413" s="28">
        <f t="shared" si="174"/>
        <v>-177.24999999999955</v>
      </c>
      <c r="AB413" s="2">
        <f t="shared" si="174"/>
        <v>-1654.1000000000058</v>
      </c>
      <c r="AC413" s="2">
        <f t="shared" si="174"/>
        <v>-1434.4300000000003</v>
      </c>
      <c r="AD413" s="2">
        <f t="shared" si="174"/>
        <v>-37365.240000000049</v>
      </c>
      <c r="AE413" s="29">
        <f t="shared" si="174"/>
        <v>-26552.780000000028</v>
      </c>
      <c r="AF413" s="31">
        <f t="shared" si="174"/>
        <v>-67183.800000000163</v>
      </c>
      <c r="AG413" s="77">
        <f t="shared" si="165"/>
        <v>6.2104510767117559E-2</v>
      </c>
      <c r="AH413" s="38">
        <f t="shared" si="165"/>
        <v>-7.3628960516742819E-3</v>
      </c>
      <c r="AI413" s="38">
        <f t="shared" si="165"/>
        <v>-9.1890323274978494E-2</v>
      </c>
      <c r="AJ413" s="38">
        <f t="shared" si="165"/>
        <v>-7.8098272767412852E-2</v>
      </c>
      <c r="AK413" s="39">
        <f t="shared" si="165"/>
        <v>-8.6806632692375249E-2</v>
      </c>
      <c r="AL413" s="76">
        <f t="shared" si="165"/>
        <v>-6.5754777074209417E-2</v>
      </c>
      <c r="AM413" s="32">
        <f>SUM(AM408:AM412)</f>
        <v>-2307.3099999999995</v>
      </c>
      <c r="AN413" s="5">
        <f>SUM(AN408:AN412)</f>
        <v>43814.42</v>
      </c>
      <c r="AO413" s="5">
        <f>SUM(AO408:AO412)</f>
        <v>6834.8</v>
      </c>
      <c r="AP413" s="5">
        <f>SUM(AP408:AP412)</f>
        <v>119101.79999999999</v>
      </c>
      <c r="AQ413" s="5">
        <f>SUM(AQ408:AQ412)</f>
        <v>76471.759999999995</v>
      </c>
      <c r="AR413" s="74">
        <f t="shared" si="176"/>
        <v>243915.46999999997</v>
      </c>
      <c r="AS413" s="32">
        <f>SUM(AS408:AS412)</f>
        <v>-2854.06</v>
      </c>
      <c r="AT413" s="5">
        <f>SUM(AT408:AT412)</f>
        <v>46767.289999999994</v>
      </c>
      <c r="AU413" s="5">
        <f>SUM(AU408:AU412)</f>
        <v>7940.9500000000007</v>
      </c>
      <c r="AV413" s="5">
        <f>SUM(AV408:AV412)</f>
        <v>146340.25</v>
      </c>
      <c r="AW413" s="5">
        <f>SUM(AW408:AW412)</f>
        <v>90066.62</v>
      </c>
      <c r="AX413" s="74">
        <f t="shared" si="177"/>
        <v>288261.05</v>
      </c>
      <c r="AY413" s="32">
        <f t="shared" si="178"/>
        <v>546.75000000000045</v>
      </c>
      <c r="AZ413" s="5">
        <f t="shared" si="178"/>
        <v>-2952.8699999999953</v>
      </c>
      <c r="BA413" s="5">
        <f t="shared" si="178"/>
        <v>-1106.1500000000005</v>
      </c>
      <c r="BB413" s="5">
        <f t="shared" si="178"/>
        <v>-27238.450000000012</v>
      </c>
      <c r="BC413" s="5">
        <f t="shared" si="178"/>
        <v>-13594.86</v>
      </c>
      <c r="BD413" s="74">
        <f t="shared" si="178"/>
        <v>-44345.580000000016</v>
      </c>
      <c r="BE413" s="77">
        <f t="shared" si="179"/>
        <v>-0.19156920317022083</v>
      </c>
      <c r="BF413" s="38">
        <f t="shared" si="179"/>
        <v>-6.3139643113808722E-2</v>
      </c>
      <c r="BG413" s="38">
        <f t="shared" si="179"/>
        <v>-0.13929693550519778</v>
      </c>
      <c r="BH413" s="38">
        <f t="shared" si="179"/>
        <v>-0.18613095166914101</v>
      </c>
      <c r="BI413" s="38">
        <f t="shared" si="179"/>
        <v>-0.15094226917808176</v>
      </c>
      <c r="BJ413" s="76">
        <f t="shared" si="179"/>
        <v>-0.15383826569701323</v>
      </c>
      <c r="BK413" s="77">
        <f t="shared" si="135"/>
        <v>0.76115936674243145</v>
      </c>
      <c r="BL413" s="38">
        <f t="shared" si="135"/>
        <v>0.19647779242405863</v>
      </c>
      <c r="BM413" s="38">
        <f t="shared" si="135"/>
        <v>0.48214528834683879</v>
      </c>
      <c r="BN413" s="38">
        <f t="shared" si="135"/>
        <v>0.27002709820410659</v>
      </c>
      <c r="BO413" s="38">
        <f t="shared" si="135"/>
        <v>0.27376709640106767</v>
      </c>
      <c r="BP413" s="76">
        <f t="shared" si="135"/>
        <v>0.25552959413358861</v>
      </c>
      <c r="BQ413" s="77">
        <f t="shared" si="136"/>
        <v>1</v>
      </c>
      <c r="BR413" s="38">
        <f t="shared" si="136"/>
        <v>0.20817525838129791</v>
      </c>
      <c r="BS413" s="38">
        <f t="shared" si="136"/>
        <v>0.50870133963347142</v>
      </c>
      <c r="BT413" s="38">
        <f t="shared" si="136"/>
        <v>0.30587039615833789</v>
      </c>
      <c r="BU413" s="38">
        <f t="shared" si="136"/>
        <v>0.29444675850075697</v>
      </c>
      <c r="BV413" s="76">
        <f t="shared" si="136"/>
        <v>0.28212963663751511</v>
      </c>
      <c r="BW413" s="77">
        <f t="shared" si="137"/>
        <v>-0.23884063325756855</v>
      </c>
      <c r="BX413" s="38">
        <f t="shared" si="137"/>
        <v>-1.1697465957239278E-2</v>
      </c>
      <c r="BY413" s="38">
        <f t="shared" si="137"/>
        <v>-2.6556051286632631E-2</v>
      </c>
      <c r="BZ413" s="38">
        <f t="shared" si="137"/>
        <v>-3.5843297954231301E-2</v>
      </c>
      <c r="CA413" s="38">
        <f t="shared" si="137"/>
        <v>-2.06796620996893E-2</v>
      </c>
      <c r="CB413" s="76">
        <f t="shared" si="137"/>
        <v>-2.6600042503926502E-2</v>
      </c>
      <c r="CC413" s="28">
        <f t="shared" si="138"/>
        <v>-2388.4063325756856</v>
      </c>
      <c r="CD413" s="2">
        <f t="shared" si="138"/>
        <v>-116.97465957239278</v>
      </c>
      <c r="CE413" s="2">
        <f t="shared" si="138"/>
        <v>-265.56051286632629</v>
      </c>
      <c r="CF413" s="2">
        <f t="shared" si="138"/>
        <v>-358.43297954231303</v>
      </c>
      <c r="CG413" s="2">
        <f t="shared" si="138"/>
        <v>-206.79662099689301</v>
      </c>
      <c r="CH413" s="30">
        <f t="shared" si="138"/>
        <v>-266.000425039265</v>
      </c>
      <c r="CI413" s="76">
        <f>IFERROR(M413/'Class Sum-WR'!M413,0)</f>
        <v>0.31176231340930427</v>
      </c>
    </row>
    <row r="414" spans="1:87" ht="13.5" thickBot="1" x14ac:dyDescent="0.25">
      <c r="A414" t="s">
        <v>46</v>
      </c>
      <c r="B414" t="s">
        <v>46</v>
      </c>
      <c r="C414" t="s">
        <v>78</v>
      </c>
      <c r="D414" t="s">
        <v>78</v>
      </c>
      <c r="F414" s="78" t="s">
        <v>80</v>
      </c>
      <c r="G414" s="61"/>
      <c r="H414" s="48">
        <f>SUMIFS(H$7:H$377,$B$7:$B$377,$B414,$D$7:$D$377,$D414)</f>
        <v>-3096.2699999999995</v>
      </c>
      <c r="I414" s="49">
        <f>SUMIFS(I$7:I$377,$B$7:$B$377,$B414,$D$7:$D$377,$D414)</f>
        <v>208535.43</v>
      </c>
      <c r="J414" s="49">
        <f>SUMIFS(J$7:J$377,$B$7:$B$377,$B414,$D$7:$D$377,$D414)</f>
        <v>13038.299999999997</v>
      </c>
      <c r="K414" s="49">
        <f>SUMIFS(K$7:K$377,$B$7:$B$377,$B414,$D$7:$D$377,$D414)</f>
        <v>403567.47000000003</v>
      </c>
      <c r="L414" s="49">
        <f>SUMIFS(L$7:L$377,$B$7:$B$377,$B414,$D$7:$D$377,$D414)</f>
        <v>257756.44999999998</v>
      </c>
      <c r="M414" s="79">
        <f t="shared" si="172"/>
        <v>879801.38</v>
      </c>
      <c r="N414" s="3" t="s">
        <v>49</v>
      </c>
      <c r="O414" s="42" t="s">
        <v>49</v>
      </c>
      <c r="P414" s="42" t="s">
        <v>78</v>
      </c>
      <c r="Q414" s="42" t="s">
        <v>78</v>
      </c>
      <c r="R414" s="42"/>
      <c r="S414" s="42"/>
      <c r="T414" s="80" t="s">
        <v>80</v>
      </c>
      <c r="U414" s="49">
        <f>SUMIFS(U$7:U$377,$M$7:$M$377,"&lt;&gt;0",$O$7:$O$377,$O414,$Q$7:$Q$377,$Q414)</f>
        <v>-2179.0600000000004</v>
      </c>
      <c r="V414" s="49">
        <f>SUMIFS(V$7:V$377,$M$7:$M$377,"&lt;&gt;0",$O$7:$O$377,$O414,$Q$7:$Q$377,$Q414)</f>
        <v>209437.77</v>
      </c>
      <c r="W414" s="49">
        <f>SUMIFS(W$7:W$377,$M$7:$M$377,"&lt;&gt;0",$O$7:$O$377,$O414,$Q$7:$Q$377,$Q414)</f>
        <v>14892.689999999997</v>
      </c>
      <c r="X414" s="49">
        <f>SUMIFS(X$7:X$377,$M$7:$M$377,"&lt;&gt;0",$O$7:$O$377,$O414,$Q$7:$Q$377,$Q414)</f>
        <v>448287.52000000008</v>
      </c>
      <c r="Y414" s="49">
        <f>SUMIFS(Y$7:Y$377,$M$7:$M$377,"&lt;&gt;0",$O$7:$O$377,$O414,$Q$7:$Q$377,$Q414)</f>
        <v>283088.95999999996</v>
      </c>
      <c r="Z414" s="79">
        <f t="shared" si="173"/>
        <v>953527.88</v>
      </c>
      <c r="AA414" s="43">
        <f t="shared" si="174"/>
        <v>-917.20999999999913</v>
      </c>
      <c r="AB414" s="44">
        <f t="shared" si="174"/>
        <v>-902.33999999999651</v>
      </c>
      <c r="AC414" s="44">
        <f t="shared" si="174"/>
        <v>-1854.3899999999994</v>
      </c>
      <c r="AD414" s="44">
        <f t="shared" si="174"/>
        <v>-44720.050000000047</v>
      </c>
      <c r="AE414" s="45">
        <f t="shared" si="174"/>
        <v>-25332.50999999998</v>
      </c>
      <c r="AF414" s="47">
        <f t="shared" si="174"/>
        <v>-73726.5</v>
      </c>
      <c r="AG414" s="82">
        <f t="shared" si="165"/>
        <v>0.42092002973759279</v>
      </c>
      <c r="AH414" s="56">
        <f t="shared" si="165"/>
        <v>-4.3083919390470805E-3</v>
      </c>
      <c r="AI414" s="56">
        <f t="shared" si="165"/>
        <v>-0.12451679313811002</v>
      </c>
      <c r="AJ414" s="56">
        <f t="shared" si="165"/>
        <v>-9.9757517229121254E-2</v>
      </c>
      <c r="AK414" s="57">
        <f t="shared" si="165"/>
        <v>-8.9486040006646617E-2</v>
      </c>
      <c r="AL414" s="81">
        <f t="shared" si="165"/>
        <v>-7.7319710882496687E-2</v>
      </c>
      <c r="AM414" s="48">
        <f>SUMIFS(AM$7:AM$377,$B$7:$B$377,$B414,$D$7:$D$377,$D414)</f>
        <v>-2372.27</v>
      </c>
      <c r="AN414" s="49">
        <f>SUMIFS(AN$7:AN$377,$B$7:$B$377,$B414,$D$7:$D$377,$D414)</f>
        <v>41123.229999999996</v>
      </c>
      <c r="AO414" s="49">
        <f>SUMIFS(AO$7:AO$377,$B$7:$B$377,$B414,$D$7:$D$377,$D414)</f>
        <v>6084.119999999999</v>
      </c>
      <c r="AP414" s="49">
        <f>SUMIFS(AP$7:AP$377,$B$7:$B$377,$B414,$D$7:$D$377,$D414)</f>
        <v>108484.56</v>
      </c>
      <c r="AQ414" s="49">
        <f>SUMIFS(AQ$7:AQ$377,$B$7:$B$377,$B414,$D$7:$D$377,$D414)</f>
        <v>70253.930000000008</v>
      </c>
      <c r="AR414" s="79">
        <f t="shared" si="176"/>
        <v>223573.57</v>
      </c>
      <c r="AS414" s="48">
        <f>SUMIFS(AS$7:AS$377,$M$7:$M$377,"&lt;&gt;0",$O$7:$O$377,$O414,$Q$7:$Q$377,$Q414)</f>
        <v>-2179.0600000000004</v>
      </c>
      <c r="AT414" s="49">
        <f>SUMIFS(AT$7:AT$377,$M$7:$M$377,"&lt;&gt;0",$O$7:$O$377,$O414,$Q$7:$Q$377,$Q414)</f>
        <v>43752.500000000007</v>
      </c>
      <c r="AU414" s="49">
        <f>SUMIFS(AU$7:AU$377,$M$7:$M$377,"&lt;&gt;0",$O$7:$O$377,$O414,$Q$7:$Q$377,$Q414)</f>
        <v>7663.2800000000007</v>
      </c>
      <c r="AV414" s="49">
        <f>SUMIFS(AV$7:AV$377,$M$7:$M$377,"&lt;&gt;0",$O$7:$O$377,$O414,$Q$7:$Q$377,$Q414)</f>
        <v>136961.91</v>
      </c>
      <c r="AW414" s="49">
        <f>SUMIFS(AW$7:AW$377,$M$7:$M$377,"&lt;&gt;0",$O$7:$O$377,$O414,$Q$7:$Q$377,$Q414)</f>
        <v>83427.259999999995</v>
      </c>
      <c r="AX414" s="79">
        <f t="shared" si="177"/>
        <v>269625.89</v>
      </c>
      <c r="AY414" s="48">
        <f t="shared" si="178"/>
        <v>-193.20999999999958</v>
      </c>
      <c r="AZ414" s="49">
        <f t="shared" si="178"/>
        <v>-2629.2700000000114</v>
      </c>
      <c r="BA414" s="49">
        <f t="shared" si="178"/>
        <v>-1579.1600000000017</v>
      </c>
      <c r="BB414" s="49">
        <f t="shared" si="178"/>
        <v>-28477.350000000006</v>
      </c>
      <c r="BC414" s="49">
        <f t="shared" si="178"/>
        <v>-13173.329999999987</v>
      </c>
      <c r="BD414" s="79">
        <f t="shared" si="178"/>
        <v>-46052.320000000007</v>
      </c>
      <c r="BE414" s="82">
        <f t="shared" si="179"/>
        <v>8.866667278551281E-2</v>
      </c>
      <c r="BF414" s="56">
        <f t="shared" si="179"/>
        <v>-6.0094166047654669E-2</v>
      </c>
      <c r="BG414" s="56">
        <f t="shared" si="179"/>
        <v>-0.20606841978891566</v>
      </c>
      <c r="BH414" s="56">
        <f t="shared" si="179"/>
        <v>-0.20792167691002561</v>
      </c>
      <c r="BI414" s="56">
        <f t="shared" si="179"/>
        <v>-0.15790198551408721</v>
      </c>
      <c r="BJ414" s="81">
        <f t="shared" si="179"/>
        <v>-0.17080080848319129</v>
      </c>
      <c r="BK414" s="82">
        <f t="shared" si="135"/>
        <v>0.7661702629292666</v>
      </c>
      <c r="BL414" s="56">
        <f t="shared" si="135"/>
        <v>0.19720020717822384</v>
      </c>
      <c r="BM414" s="56">
        <f t="shared" si="135"/>
        <v>0.46663445387818964</v>
      </c>
      <c r="BN414" s="56">
        <f t="shared" si="135"/>
        <v>0.26881393587050012</v>
      </c>
      <c r="BO414" s="56">
        <f t="shared" si="135"/>
        <v>0.27255934817538036</v>
      </c>
      <c r="BP414" s="81">
        <f t="shared" si="135"/>
        <v>0.25411823063973826</v>
      </c>
      <c r="BQ414" s="82">
        <f t="shared" si="136"/>
        <v>1</v>
      </c>
      <c r="BR414" s="56">
        <f t="shared" si="136"/>
        <v>0.20890453522304028</v>
      </c>
      <c r="BS414" s="56">
        <f t="shared" si="136"/>
        <v>0.5145665423775021</v>
      </c>
      <c r="BT414" s="56">
        <f t="shared" si="136"/>
        <v>0.30552246915104836</v>
      </c>
      <c r="BU414" s="56">
        <f t="shared" si="136"/>
        <v>0.29470333283219524</v>
      </c>
      <c r="BV414" s="81">
        <f t="shared" si="136"/>
        <v>0.28276665596815065</v>
      </c>
      <c r="BW414" s="82">
        <f t="shared" si="137"/>
        <v>-0.2338297370707334</v>
      </c>
      <c r="BX414" s="56">
        <f t="shared" si="137"/>
        <v>-1.1704328044816442E-2</v>
      </c>
      <c r="BY414" s="56">
        <f t="shared" si="137"/>
        <v>-4.7932088499312464E-2</v>
      </c>
      <c r="BZ414" s="56">
        <f t="shared" si="137"/>
        <v>-3.6708533280548239E-2</v>
      </c>
      <c r="CA414" s="56">
        <f t="shared" si="137"/>
        <v>-2.2143984656814886E-2</v>
      </c>
      <c r="CB414" s="81">
        <f t="shared" si="137"/>
        <v>-2.8648425328412386E-2</v>
      </c>
      <c r="CC414" s="43">
        <f t="shared" si="138"/>
        <v>-2338.2973707073338</v>
      </c>
      <c r="CD414" s="44">
        <f t="shared" si="138"/>
        <v>-117.04328044816442</v>
      </c>
      <c r="CE414" s="44">
        <f t="shared" si="138"/>
        <v>-479.32088499312465</v>
      </c>
      <c r="CF414" s="44">
        <f t="shared" si="138"/>
        <v>-367.08533280548238</v>
      </c>
      <c r="CG414" s="44">
        <f t="shared" si="138"/>
        <v>-221.43984656814885</v>
      </c>
      <c r="CH414" s="46">
        <f t="shared" si="138"/>
        <v>-286.48425328412384</v>
      </c>
      <c r="CI414" s="81">
        <f>IFERROR(M414/'Class Sum-WR'!M414,0)</f>
        <v>0.31964222942439435</v>
      </c>
    </row>
    <row r="415" spans="1:87" ht="13.5" thickBot="1" x14ac:dyDescent="0.25">
      <c r="F415"/>
      <c r="H415"/>
      <c r="I415"/>
      <c r="J415"/>
      <c r="K415"/>
      <c r="L415"/>
      <c r="M415"/>
      <c r="O415"/>
      <c r="P415"/>
      <c r="Q415"/>
      <c r="R415"/>
      <c r="U415"/>
      <c r="V415"/>
      <c r="W415"/>
      <c r="X415"/>
      <c r="Y415"/>
      <c r="Z415"/>
      <c r="AA415" s="2"/>
      <c r="AB415" s="2"/>
      <c r="AC415" s="2"/>
      <c r="AD415" s="2"/>
      <c r="AE415" s="2"/>
      <c r="AF415" s="3"/>
      <c r="AG415" s="38"/>
      <c r="AH415" s="38"/>
      <c r="AI415" s="38"/>
      <c r="AJ415" s="38"/>
      <c r="AK415" s="38"/>
      <c r="AL415" s="85"/>
      <c r="BE415" s="38"/>
      <c r="BF415" s="38"/>
      <c r="BG415" s="38"/>
      <c r="BH415" s="38"/>
      <c r="BI415" s="38"/>
      <c r="BJ415" s="38"/>
      <c r="BK415" s="38"/>
      <c r="BL415" s="38"/>
      <c r="BM415" s="38"/>
      <c r="BN415" s="38"/>
      <c r="BO415" s="38"/>
      <c r="BP415" s="38"/>
      <c r="BQ415" s="38"/>
      <c r="BR415" s="38"/>
      <c r="BS415" s="38"/>
      <c r="BT415" s="38"/>
      <c r="BU415" s="38"/>
      <c r="BV415" s="38"/>
      <c r="BW415" s="38"/>
      <c r="BX415" s="38"/>
      <c r="BY415" s="38"/>
      <c r="BZ415" s="38"/>
      <c r="CA415" s="38"/>
      <c r="CB415" s="38"/>
      <c r="CC415" s="2"/>
      <c r="CD415" s="2"/>
      <c r="CE415" s="2"/>
      <c r="CF415" s="2"/>
      <c r="CG415" s="2"/>
      <c r="CH415" s="2"/>
    </row>
    <row r="416" spans="1:87" x14ac:dyDescent="0.2">
      <c r="F416" s="62" t="s">
        <v>81</v>
      </c>
      <c r="G416" s="63"/>
      <c r="H416" s="64">
        <f t="shared" ref="H416:L419" si="180">SUMIF($E$14:$E$377,$F416,H$14:H$377)</f>
        <v>-469.92999999999995</v>
      </c>
      <c r="I416" s="65">
        <f t="shared" si="180"/>
        <v>45077.03</v>
      </c>
      <c r="J416" s="65">
        <f t="shared" si="180"/>
        <v>2788.46</v>
      </c>
      <c r="K416" s="65">
        <f t="shared" si="180"/>
        <v>82924.97</v>
      </c>
      <c r="L416" s="65">
        <f t="shared" si="180"/>
        <v>54091.53</v>
      </c>
      <c r="M416" s="66">
        <f t="shared" ref="M416:M421" si="181">SUM(H416:L416)</f>
        <v>184412.06</v>
      </c>
      <c r="O416" s="67"/>
      <c r="P416" s="67"/>
      <c r="Q416" s="67"/>
      <c r="R416" s="67"/>
      <c r="S416" s="67"/>
      <c r="T416" s="68" t="s">
        <v>81</v>
      </c>
      <c r="U416" s="65">
        <f>SUMIF($M$168:$M$174,"&lt;&gt;0",U$168:U$174)</f>
        <v>4.99</v>
      </c>
      <c r="V416" s="65">
        <f>SUMIF($M$168:$M$174,"&lt;&gt;0",V$168:V$174)</f>
        <v>45438.939999999995</v>
      </c>
      <c r="W416" s="65">
        <f>SUMIF($M$168:$M$174,"&lt;&gt;0",W$168:W$174)</f>
        <v>2137.5699999999997</v>
      </c>
      <c r="X416" s="65">
        <f>SUMIF($M$168:$M$174,"&lt;&gt;0",X$168:X$174)</f>
        <v>99805.750000000015</v>
      </c>
      <c r="Y416" s="65">
        <f>SUMIF($M$168:$M$174,"&lt;&gt;0",Y$168:Y$174)</f>
        <v>60666.299999999996</v>
      </c>
      <c r="Z416" s="66">
        <f t="shared" ref="Z416:Z421" si="182">SUM(U416:Y416)</f>
        <v>208053.55</v>
      </c>
      <c r="AA416" s="65">
        <f t="shared" ref="AA416:AF421" si="183">+H416-U416</f>
        <v>-474.91999999999996</v>
      </c>
      <c r="AB416" s="65">
        <f t="shared" si="183"/>
        <v>-361.90999999999622</v>
      </c>
      <c r="AC416" s="65">
        <f t="shared" si="183"/>
        <v>650.89000000000033</v>
      </c>
      <c r="AD416" s="65">
        <f t="shared" si="183"/>
        <v>-16880.780000000013</v>
      </c>
      <c r="AE416" s="65">
        <f t="shared" si="183"/>
        <v>-6574.7699999999968</v>
      </c>
      <c r="AF416" s="69">
        <f t="shared" si="183"/>
        <v>-23641.489999999991</v>
      </c>
      <c r="AG416" s="72">
        <f t="shared" si="165"/>
        <v>-95.174348697394777</v>
      </c>
      <c r="AH416" s="70">
        <f t="shared" si="165"/>
        <v>-7.9647544595009539E-3</v>
      </c>
      <c r="AI416" s="70">
        <f t="shared" si="165"/>
        <v>0.30449996959163927</v>
      </c>
      <c r="AJ416" s="70">
        <f t="shared" si="165"/>
        <v>-0.16913634735473668</v>
      </c>
      <c r="AK416" s="89">
        <f t="shared" si="165"/>
        <v>-0.10837598469001732</v>
      </c>
      <c r="AL416" s="90">
        <f t="shared" si="165"/>
        <v>-0.11363175490156256</v>
      </c>
      <c r="AM416" s="64">
        <f t="shared" ref="AM416:AQ419" si="184">SUMIF($E$14:$E$377,$F416,AM$14:AM$377)</f>
        <v>-469.92999999999995</v>
      </c>
      <c r="AN416" s="65">
        <f t="shared" si="184"/>
        <v>8805.66</v>
      </c>
      <c r="AO416" s="65">
        <f t="shared" si="184"/>
        <v>1318.38</v>
      </c>
      <c r="AP416" s="65">
        <f t="shared" si="184"/>
        <v>20370.809999999998</v>
      </c>
      <c r="AQ416" s="65">
        <f t="shared" si="184"/>
        <v>14299.98</v>
      </c>
      <c r="AR416" s="66">
        <f t="shared" ref="AR416:AR421" si="185">SUM(AM416:AQ416)</f>
        <v>44324.899999999994</v>
      </c>
      <c r="AS416" s="64">
        <f>SUMIF($M$168:$M$174,"&lt;&gt;0",AS$168:AS$174)</f>
        <v>4.99</v>
      </c>
      <c r="AT416" s="65">
        <f>SUMIF($M$168:$M$174,"&lt;&gt;0",AT$168:AT$174)</f>
        <v>9172.9599999999991</v>
      </c>
      <c r="AU416" s="65">
        <f>SUMIF($M$168:$M$174,"&lt;&gt;0",AU$168:AU$174)</f>
        <v>802.84999999999991</v>
      </c>
      <c r="AV416" s="65">
        <f>SUMIF($M$168:$M$174,"&lt;&gt;0",AV$168:AV$174)</f>
        <v>30499.4</v>
      </c>
      <c r="AW416" s="65">
        <f>SUMIF($M$168:$M$174,"&lt;&gt;0",AW$168:AW$174)</f>
        <v>17892.670000000002</v>
      </c>
      <c r="AX416" s="66">
        <f t="shared" ref="AX416:AX421" si="186">SUM(AS416:AW416)</f>
        <v>58372.869999999995</v>
      </c>
      <c r="AY416" s="64">
        <f t="shared" ref="AY416:BD421" si="187">+AM416-AS416</f>
        <v>-474.91999999999996</v>
      </c>
      <c r="AZ416" s="65">
        <f t="shared" si="187"/>
        <v>-367.29999999999927</v>
      </c>
      <c r="BA416" s="65">
        <f t="shared" si="187"/>
        <v>515.5300000000002</v>
      </c>
      <c r="BB416" s="65">
        <f t="shared" si="187"/>
        <v>-10128.590000000004</v>
      </c>
      <c r="BC416" s="65">
        <f t="shared" si="187"/>
        <v>-3592.6900000000023</v>
      </c>
      <c r="BD416" s="66">
        <f t="shared" si="187"/>
        <v>-14047.970000000001</v>
      </c>
      <c r="BE416" s="72">
        <f t="shared" ref="BE416:BJ421" si="188">AY416/AS416</f>
        <v>-95.174348697394777</v>
      </c>
      <c r="BF416" s="70">
        <f t="shared" si="188"/>
        <v>-4.004160053025406E-2</v>
      </c>
      <c r="BG416" s="70">
        <f t="shared" si="188"/>
        <v>0.64212492993709935</v>
      </c>
      <c r="BH416" s="70">
        <f t="shared" si="188"/>
        <v>-0.33209145097936366</v>
      </c>
      <c r="BI416" s="70">
        <f t="shared" si="188"/>
        <v>-0.20079116196744265</v>
      </c>
      <c r="BJ416" s="71">
        <f t="shared" si="188"/>
        <v>-0.24065923090641256</v>
      </c>
      <c r="BK416" s="72">
        <f t="shared" si="135"/>
        <v>1</v>
      </c>
      <c r="BL416" s="70">
        <f t="shared" si="135"/>
        <v>0.1953469427777296</v>
      </c>
      <c r="BM416" s="70">
        <f t="shared" si="135"/>
        <v>0.47279860568198939</v>
      </c>
      <c r="BN416" s="70">
        <f t="shared" si="135"/>
        <v>0.245653510637387</v>
      </c>
      <c r="BO416" s="70">
        <f t="shared" si="135"/>
        <v>0.2643663434922251</v>
      </c>
      <c r="BP416" s="71">
        <f t="shared" si="135"/>
        <v>0.24035792453053231</v>
      </c>
      <c r="BQ416" s="72">
        <f t="shared" si="136"/>
        <v>1</v>
      </c>
      <c r="BR416" s="70">
        <f t="shared" si="136"/>
        <v>0.20187442752845908</v>
      </c>
      <c r="BS416" s="70">
        <f t="shared" si="136"/>
        <v>0.37559003915661243</v>
      </c>
      <c r="BT416" s="70">
        <f t="shared" si="136"/>
        <v>0.30558760392061579</v>
      </c>
      <c r="BU416" s="70">
        <f t="shared" si="136"/>
        <v>0.2949359034587572</v>
      </c>
      <c r="BV416" s="71">
        <f t="shared" si="136"/>
        <v>0.28056656567503896</v>
      </c>
      <c r="BW416" s="72">
        <f t="shared" si="137"/>
        <v>0</v>
      </c>
      <c r="BX416" s="70">
        <f t="shared" si="137"/>
        <v>-6.5274847507294786E-3</v>
      </c>
      <c r="BY416" s="70">
        <f t="shared" si="137"/>
        <v>9.720856652537696E-2</v>
      </c>
      <c r="BZ416" s="70">
        <f t="shared" si="137"/>
        <v>-5.9934093283228795E-2</v>
      </c>
      <c r="CA416" s="70">
        <f t="shared" si="137"/>
        <v>-3.0569559966532101E-2</v>
      </c>
      <c r="CB416" s="71">
        <f t="shared" si="137"/>
        <v>-4.0208641144506646E-2</v>
      </c>
      <c r="CC416" s="64">
        <f t="shared" si="138"/>
        <v>0</v>
      </c>
      <c r="CD416" s="65">
        <f t="shared" si="138"/>
        <v>-65.27484750729478</v>
      </c>
      <c r="CE416" s="65">
        <f t="shared" si="138"/>
        <v>972.08566525376955</v>
      </c>
      <c r="CF416" s="65">
        <f t="shared" si="138"/>
        <v>-599.34093283228799</v>
      </c>
      <c r="CG416" s="65">
        <f t="shared" si="138"/>
        <v>-305.69559966532103</v>
      </c>
      <c r="CH416" s="69">
        <f t="shared" si="138"/>
        <v>-402.08641144506646</v>
      </c>
      <c r="CI416" s="71">
        <f>IFERROR(M416/'Class Sum-WR'!M416,0)</f>
        <v>0.2914916895685013</v>
      </c>
    </row>
    <row r="417" spans="1:87" x14ac:dyDescent="0.2">
      <c r="F417" s="73" t="s">
        <v>82</v>
      </c>
      <c r="G417" s="60"/>
      <c r="H417" s="28">
        <f t="shared" si="180"/>
        <v>-19.010000000000002</v>
      </c>
      <c r="I417" s="2">
        <f t="shared" si="180"/>
        <v>43502.509999999995</v>
      </c>
      <c r="J417" s="2">
        <f t="shared" si="180"/>
        <v>3022.8</v>
      </c>
      <c r="K417" s="2">
        <f t="shared" si="180"/>
        <v>84956.9</v>
      </c>
      <c r="L417" s="2">
        <f t="shared" si="180"/>
        <v>53652.369999999995</v>
      </c>
      <c r="M417" s="74">
        <f t="shared" si="181"/>
        <v>185115.56999999998</v>
      </c>
      <c r="O417"/>
      <c r="P417"/>
      <c r="Q417"/>
      <c r="R417"/>
      <c r="T417" s="75" t="s">
        <v>82</v>
      </c>
      <c r="U417" s="2">
        <f>SUMIF($M$175:$M$181,"&lt;&gt;0",U$175:U$181)</f>
        <v>4.99</v>
      </c>
      <c r="V417" s="2">
        <f>SUMIF($M$175:$M$181,"&lt;&gt;0",V$175:V$181)</f>
        <v>49347.360000000001</v>
      </c>
      <c r="W417" s="2">
        <f>SUMIF($M$175:$M$181,"&lt;&gt;0",W$175:W$181)</f>
        <v>4271.41</v>
      </c>
      <c r="X417" s="2">
        <f>SUMIF($M$175:$M$181,"&lt;&gt;0",X$175:X$181)</f>
        <v>110409.24</v>
      </c>
      <c r="Y417" s="2">
        <f>SUMIF($M$175:$M$181,"&lt;&gt;0",Y$175:Y$181)</f>
        <v>58230.559999999998</v>
      </c>
      <c r="Z417" s="74">
        <f t="shared" si="182"/>
        <v>222263.56</v>
      </c>
      <c r="AA417" s="2">
        <f t="shared" si="183"/>
        <v>-24</v>
      </c>
      <c r="AB417" s="2">
        <f t="shared" si="183"/>
        <v>-5844.8500000000058</v>
      </c>
      <c r="AC417" s="2">
        <f t="shared" si="183"/>
        <v>-1248.6099999999997</v>
      </c>
      <c r="AD417" s="2">
        <f t="shared" si="183"/>
        <v>-25452.340000000011</v>
      </c>
      <c r="AE417" s="2">
        <f t="shared" si="183"/>
        <v>-4578.1900000000023</v>
      </c>
      <c r="AF417" s="30">
        <f t="shared" si="183"/>
        <v>-37147.99000000002</v>
      </c>
      <c r="AG417" s="77">
        <f t="shared" si="165"/>
        <v>-4.8096192384769534</v>
      </c>
      <c r="AH417" s="38">
        <f t="shared" si="165"/>
        <v>-0.11844301295955864</v>
      </c>
      <c r="AI417" s="38">
        <f t="shared" si="165"/>
        <v>-0.29231799335582387</v>
      </c>
      <c r="AJ417" s="38">
        <f t="shared" si="165"/>
        <v>-0.23052726384132352</v>
      </c>
      <c r="AK417" s="39">
        <f t="shared" si="165"/>
        <v>-7.8621775232798771E-2</v>
      </c>
      <c r="AL417" s="40">
        <f t="shared" si="165"/>
        <v>-0.16713486457249233</v>
      </c>
      <c r="AM417" s="28">
        <f t="shared" si="184"/>
        <v>-19.010000000000002</v>
      </c>
      <c r="AN417" s="2">
        <f t="shared" si="184"/>
        <v>8326.43</v>
      </c>
      <c r="AO417" s="2">
        <f t="shared" si="184"/>
        <v>1304.42</v>
      </c>
      <c r="AP417" s="2">
        <f t="shared" si="184"/>
        <v>21339.65</v>
      </c>
      <c r="AQ417" s="2">
        <f t="shared" si="184"/>
        <v>13351.12</v>
      </c>
      <c r="AR417" s="74">
        <f t="shared" si="185"/>
        <v>44302.61</v>
      </c>
      <c r="AS417" s="28">
        <f>SUMIF($M$175:$M$181,"&lt;&gt;0",AS$175:AS$181)</f>
        <v>4.99</v>
      </c>
      <c r="AT417" s="2">
        <f>SUMIF($M$175:$M$181,"&lt;&gt;0",AT$175:AT$181)</f>
        <v>10239.67</v>
      </c>
      <c r="AU417" s="2">
        <f>SUMIF($M$175:$M$181,"&lt;&gt;0",AU$175:AU$181)</f>
        <v>2221.0299999999997</v>
      </c>
      <c r="AV417" s="2">
        <f>SUMIF($M$175:$M$181,"&lt;&gt;0",AV$175:AV$181)</f>
        <v>34554.050000000003</v>
      </c>
      <c r="AW417" s="2">
        <f>SUMIF($M$175:$M$181,"&lt;&gt;0",AW$175:AW$181)</f>
        <v>16981</v>
      </c>
      <c r="AX417" s="74">
        <f t="shared" si="186"/>
        <v>64000.740000000005</v>
      </c>
      <c r="AY417" s="28">
        <f t="shared" si="187"/>
        <v>-24</v>
      </c>
      <c r="AZ417" s="2">
        <f t="shared" si="187"/>
        <v>-1913.2399999999998</v>
      </c>
      <c r="BA417" s="2">
        <f t="shared" si="187"/>
        <v>-916.60999999999967</v>
      </c>
      <c r="BB417" s="2">
        <f t="shared" si="187"/>
        <v>-13214.400000000001</v>
      </c>
      <c r="BC417" s="2">
        <f t="shared" si="187"/>
        <v>-3629.8799999999992</v>
      </c>
      <c r="BD417" s="74">
        <f t="shared" si="187"/>
        <v>-19698.130000000005</v>
      </c>
      <c r="BE417" s="77">
        <f t="shared" si="188"/>
        <v>-4.8096192384769534</v>
      </c>
      <c r="BF417" s="38">
        <f t="shared" si="188"/>
        <v>-0.18684586514995111</v>
      </c>
      <c r="BG417" s="38">
        <f t="shared" si="188"/>
        <v>-0.41269591135644262</v>
      </c>
      <c r="BH417" s="38">
        <f t="shared" si="188"/>
        <v>-0.38242695139932947</v>
      </c>
      <c r="BI417" s="38">
        <f t="shared" si="188"/>
        <v>-0.21376126258759787</v>
      </c>
      <c r="BJ417" s="76">
        <f t="shared" si="188"/>
        <v>-0.30777972254695812</v>
      </c>
      <c r="BK417" s="77">
        <f t="shared" si="135"/>
        <v>1</v>
      </c>
      <c r="BL417" s="38">
        <f t="shared" si="135"/>
        <v>0.1914011398422758</v>
      </c>
      <c r="BM417" s="38">
        <f t="shared" si="135"/>
        <v>0.43152706100304355</v>
      </c>
      <c r="BN417" s="38">
        <f t="shared" si="135"/>
        <v>0.25118206996724224</v>
      </c>
      <c r="BO417" s="38">
        <f t="shared" si="135"/>
        <v>0.24884492521020043</v>
      </c>
      <c r="BP417" s="76">
        <f t="shared" si="135"/>
        <v>0.23932406117972685</v>
      </c>
      <c r="BQ417" s="77">
        <f t="shared" si="136"/>
        <v>1</v>
      </c>
      <c r="BR417" s="38">
        <f t="shared" si="136"/>
        <v>0.20750188054639598</v>
      </c>
      <c r="BS417" s="38">
        <f t="shared" si="136"/>
        <v>0.5199758393598366</v>
      </c>
      <c r="BT417" s="38">
        <f t="shared" si="136"/>
        <v>0.31296338965832932</v>
      </c>
      <c r="BU417" s="38">
        <f t="shared" si="136"/>
        <v>0.29161663566347296</v>
      </c>
      <c r="BV417" s="76">
        <f t="shared" si="136"/>
        <v>0.287949765584606</v>
      </c>
      <c r="BW417" s="77">
        <f t="shared" si="137"/>
        <v>0</v>
      </c>
      <c r="BX417" s="38">
        <f t="shared" si="137"/>
        <v>-1.6100740704120181E-2</v>
      </c>
      <c r="BY417" s="38">
        <f t="shared" si="137"/>
        <v>-8.8448778356793045E-2</v>
      </c>
      <c r="BZ417" s="38">
        <f t="shared" si="137"/>
        <v>-6.1781319691087078E-2</v>
      </c>
      <c r="CA417" s="38">
        <f t="shared" si="137"/>
        <v>-4.2771710453272521E-2</v>
      </c>
      <c r="CB417" s="76">
        <f t="shared" si="137"/>
        <v>-4.862570440487915E-2</v>
      </c>
      <c r="CC417" s="28">
        <f t="shared" si="138"/>
        <v>0</v>
      </c>
      <c r="CD417" s="2">
        <f t="shared" si="138"/>
        <v>-161.00740704120182</v>
      </c>
      <c r="CE417" s="2">
        <f t="shared" si="138"/>
        <v>-884.48778356793048</v>
      </c>
      <c r="CF417" s="2">
        <f t="shared" si="138"/>
        <v>-617.81319691087083</v>
      </c>
      <c r="CG417" s="2">
        <f t="shared" si="138"/>
        <v>-427.71710453272522</v>
      </c>
      <c r="CH417" s="30">
        <f t="shared" si="138"/>
        <v>-486.2570440487915</v>
      </c>
      <c r="CI417" s="76">
        <f>IFERROR(M417/'Class Sum-WR'!M417,0)</f>
        <v>0.28884600062529658</v>
      </c>
    </row>
    <row r="418" spans="1:87" x14ac:dyDescent="0.2">
      <c r="F418" s="73" t="s">
        <v>83</v>
      </c>
      <c r="G418" s="60"/>
      <c r="H418" s="28">
        <f t="shared" si="180"/>
        <v>4.99</v>
      </c>
      <c r="I418" s="2">
        <f t="shared" si="180"/>
        <v>52076.61</v>
      </c>
      <c r="J418" s="2">
        <f t="shared" si="180"/>
        <v>3052.44</v>
      </c>
      <c r="K418" s="2">
        <f t="shared" si="180"/>
        <v>111389.38</v>
      </c>
      <c r="L418" s="2">
        <f t="shared" si="180"/>
        <v>58403.149999999994</v>
      </c>
      <c r="M418" s="74">
        <f t="shared" si="181"/>
        <v>224926.57</v>
      </c>
      <c r="O418"/>
      <c r="P418"/>
      <c r="Q418"/>
      <c r="R418"/>
      <c r="T418" s="75" t="s">
        <v>83</v>
      </c>
      <c r="U418" s="2">
        <f>SUMIF($M$182:$M$188,"&lt;&gt;0",U$182:U$188)</f>
        <v>-4074.45</v>
      </c>
      <c r="V418" s="2">
        <f>SUMIF($M$182:$M$188,"&lt;&gt;0",V$182:V$188)</f>
        <v>52481.479999999996</v>
      </c>
      <c r="W418" s="2">
        <f>SUMIF($M$182:$M$188,"&lt;&gt;0",W$182:W$188)</f>
        <v>3087.36</v>
      </c>
      <c r="X418" s="2">
        <f>SUMIF($M$182:$M$188,"&lt;&gt;0",X$182:X$188)</f>
        <v>99569.5</v>
      </c>
      <c r="Y418" s="2">
        <f>SUMIF($M$182:$M$188,"&lt;&gt;0",Y$182:Y$188)</f>
        <v>59310.22</v>
      </c>
      <c r="Z418" s="74">
        <f t="shared" si="182"/>
        <v>210374.11000000002</v>
      </c>
      <c r="AA418" s="2">
        <f t="shared" si="183"/>
        <v>4079.4399999999996</v>
      </c>
      <c r="AB418" s="2">
        <f t="shared" si="183"/>
        <v>-404.86999999999534</v>
      </c>
      <c r="AC418" s="2">
        <f t="shared" si="183"/>
        <v>-34.920000000000073</v>
      </c>
      <c r="AD418" s="2">
        <f t="shared" si="183"/>
        <v>11819.880000000005</v>
      </c>
      <c r="AE418" s="2">
        <f t="shared" si="183"/>
        <v>-907.07000000000698</v>
      </c>
      <c r="AF418" s="30">
        <f t="shared" si="183"/>
        <v>14552.459999999992</v>
      </c>
      <c r="AG418" s="77">
        <f t="shared" si="165"/>
        <v>-1.0012247051749315</v>
      </c>
      <c r="AH418" s="38">
        <f t="shared" si="165"/>
        <v>-7.7145309164298598E-3</v>
      </c>
      <c r="AI418" s="38">
        <f t="shared" si="165"/>
        <v>-1.1310634328358231E-2</v>
      </c>
      <c r="AJ418" s="38">
        <f t="shared" si="165"/>
        <v>0.11870984588654161</v>
      </c>
      <c r="AK418" s="39">
        <f t="shared" si="165"/>
        <v>-1.5293654280830639E-2</v>
      </c>
      <c r="AL418" s="40">
        <f t="shared" si="165"/>
        <v>6.9174196387568748E-2</v>
      </c>
      <c r="AM418" s="28">
        <f t="shared" si="184"/>
        <v>4.99</v>
      </c>
      <c r="AN418" s="2">
        <f t="shared" si="184"/>
        <v>10390.709999999999</v>
      </c>
      <c r="AO418" s="2">
        <f t="shared" si="184"/>
        <v>1381.85</v>
      </c>
      <c r="AP418" s="2">
        <f t="shared" si="184"/>
        <v>27885.710000000003</v>
      </c>
      <c r="AQ418" s="2">
        <f t="shared" si="184"/>
        <v>14752.729999999998</v>
      </c>
      <c r="AR418" s="74">
        <f t="shared" si="185"/>
        <v>54415.99</v>
      </c>
      <c r="AS418" s="28">
        <f>SUMIF($M$182:$M$188,"&lt;&gt;0",AS$182:AS$188)</f>
        <v>-4074.45</v>
      </c>
      <c r="AT418" s="2">
        <f>SUMIF($M$182:$M$188,"&lt;&gt;0",AT$182:AT$188)</f>
        <v>10945.69</v>
      </c>
      <c r="AU418" s="2">
        <f>SUMIF($M$182:$M$188,"&lt;&gt;0",AU$182:AU$188)</f>
        <v>1335.19</v>
      </c>
      <c r="AV418" s="2">
        <f>SUMIF($M$182:$M$188,"&lt;&gt;0",AV$182:AV$188)</f>
        <v>30477.77</v>
      </c>
      <c r="AW418" s="2">
        <f>SUMIF($M$182:$M$188,"&lt;&gt;0",AW$182:AW$188)</f>
        <v>17671.02</v>
      </c>
      <c r="AX418" s="74">
        <f t="shared" si="186"/>
        <v>56355.22</v>
      </c>
      <c r="AY418" s="28">
        <f t="shared" si="187"/>
        <v>4079.4399999999996</v>
      </c>
      <c r="AZ418" s="2">
        <f t="shared" si="187"/>
        <v>-554.98000000000138</v>
      </c>
      <c r="BA418" s="2">
        <f t="shared" si="187"/>
        <v>46.659999999999854</v>
      </c>
      <c r="BB418" s="2">
        <f t="shared" si="187"/>
        <v>-2592.0599999999977</v>
      </c>
      <c r="BC418" s="2">
        <f t="shared" si="187"/>
        <v>-2918.2900000000027</v>
      </c>
      <c r="BD418" s="74">
        <f t="shared" si="187"/>
        <v>-1939.2300000000032</v>
      </c>
      <c r="BE418" s="77">
        <f t="shared" si="188"/>
        <v>-1.0012247051749315</v>
      </c>
      <c r="BF418" s="38">
        <f t="shared" si="188"/>
        <v>-5.0703062118514351E-2</v>
      </c>
      <c r="BG418" s="38">
        <f t="shared" si="188"/>
        <v>3.4946337225413501E-2</v>
      </c>
      <c r="BH418" s="38">
        <f t="shared" si="188"/>
        <v>-8.5047560894382937E-2</v>
      </c>
      <c r="BI418" s="38">
        <f t="shared" si="188"/>
        <v>-0.16514553206323135</v>
      </c>
      <c r="BJ418" s="76">
        <f t="shared" si="188"/>
        <v>-3.4410831862603027E-2</v>
      </c>
      <c r="BK418" s="77">
        <f t="shared" si="135"/>
        <v>1</v>
      </c>
      <c r="BL418" s="38">
        <f t="shared" si="135"/>
        <v>0.19952738859153848</v>
      </c>
      <c r="BM418" s="38">
        <f t="shared" si="135"/>
        <v>0.45270341104165845</v>
      </c>
      <c r="BN418" s="38">
        <f t="shared" si="135"/>
        <v>0.25034442242159893</v>
      </c>
      <c r="BO418" s="38">
        <f t="shared" si="135"/>
        <v>0.25260161481016008</v>
      </c>
      <c r="BP418" s="76">
        <f t="shared" si="135"/>
        <v>0.24192779892566715</v>
      </c>
      <c r="BQ418" s="77">
        <f t="shared" si="136"/>
        <v>1</v>
      </c>
      <c r="BR418" s="38">
        <f t="shared" si="136"/>
        <v>0.20856290638145117</v>
      </c>
      <c r="BS418" s="38">
        <f t="shared" si="136"/>
        <v>0.43246981239635157</v>
      </c>
      <c r="BT418" s="38">
        <f t="shared" si="136"/>
        <v>0.30609544087295809</v>
      </c>
      <c r="BU418" s="38">
        <f t="shared" si="136"/>
        <v>0.29794224334355868</v>
      </c>
      <c r="BV418" s="76">
        <f t="shared" si="136"/>
        <v>0.26788096691175545</v>
      </c>
      <c r="BW418" s="77">
        <f t="shared" si="137"/>
        <v>0</v>
      </c>
      <c r="BX418" s="38">
        <f t="shared" si="137"/>
        <v>-9.0355177899126837E-3</v>
      </c>
      <c r="BY418" s="38">
        <f t="shared" si="137"/>
        <v>2.0233598645306883E-2</v>
      </c>
      <c r="BZ418" s="38">
        <f t="shared" si="137"/>
        <v>-5.5751018451359158E-2</v>
      </c>
      <c r="CA418" s="38">
        <f t="shared" si="137"/>
        <v>-4.5340628533398597E-2</v>
      </c>
      <c r="CB418" s="76">
        <f t="shared" si="137"/>
        <v>-2.5953167986088294E-2</v>
      </c>
      <c r="CC418" s="28">
        <f t="shared" si="138"/>
        <v>0</v>
      </c>
      <c r="CD418" s="2">
        <f t="shared" si="138"/>
        <v>-90.355177899126843</v>
      </c>
      <c r="CE418" s="2">
        <f t="shared" si="138"/>
        <v>202.33598645306884</v>
      </c>
      <c r="CF418" s="2">
        <f t="shared" si="138"/>
        <v>-557.51018451359153</v>
      </c>
      <c r="CG418" s="2">
        <f t="shared" si="138"/>
        <v>-453.40628533398598</v>
      </c>
      <c r="CH418" s="30">
        <f t="shared" si="138"/>
        <v>-259.53167986088295</v>
      </c>
      <c r="CI418" s="76">
        <f>IFERROR(M418/'Class Sum-WR'!M418,0)</f>
        <v>0.3109153965473751</v>
      </c>
    </row>
    <row r="419" spans="1:87" ht="13.5" thickBot="1" x14ac:dyDescent="0.25">
      <c r="F419" s="78" t="s">
        <v>84</v>
      </c>
      <c r="G419" s="61"/>
      <c r="H419" s="43">
        <f t="shared" si="180"/>
        <v>-89.949999999999989</v>
      </c>
      <c r="I419" s="44">
        <f t="shared" si="180"/>
        <v>47680</v>
      </c>
      <c r="J419" s="44">
        <f t="shared" si="180"/>
        <v>2904.8900000000003</v>
      </c>
      <c r="K419" s="44">
        <f t="shared" si="180"/>
        <v>91235.16</v>
      </c>
      <c r="L419" s="44">
        <f t="shared" si="180"/>
        <v>56122.889999999992</v>
      </c>
      <c r="M419" s="79">
        <f t="shared" si="181"/>
        <v>197852.99</v>
      </c>
      <c r="O419" s="42"/>
      <c r="P419" s="42"/>
      <c r="Q419" s="42"/>
      <c r="R419" s="42"/>
      <c r="S419" s="42"/>
      <c r="T419" s="80" t="s">
        <v>84</v>
      </c>
      <c r="U419" s="44">
        <f>SUMIF($M$189:$M$195,"&lt;&gt;0",U$189:U$195)</f>
        <v>-7615.01</v>
      </c>
      <c r="V419" s="44">
        <f>SUMIF($M$189:$M$195,"&lt;&gt;0",V$189:V$195)</f>
        <v>52863.360000000001</v>
      </c>
      <c r="W419" s="44">
        <f>SUMIF($M$189:$M$195,"&lt;&gt;0",W$189:W$195)</f>
        <v>3091.23</v>
      </c>
      <c r="X419" s="44">
        <f>SUMIF($M$189:$M$195,"&lt;&gt;0",X$189:X$195)</f>
        <v>102547.23000000001</v>
      </c>
      <c r="Y419" s="44">
        <f>SUMIF($M$189:$M$195,"&lt;&gt;0",Y$189:Y$195)</f>
        <v>63667.640000000007</v>
      </c>
      <c r="Z419" s="79">
        <f t="shared" si="182"/>
        <v>214554.45</v>
      </c>
      <c r="AA419" s="44">
        <f t="shared" si="183"/>
        <v>7525.06</v>
      </c>
      <c r="AB419" s="44">
        <f t="shared" si="183"/>
        <v>-5183.3600000000006</v>
      </c>
      <c r="AC419" s="44">
        <f t="shared" si="183"/>
        <v>-186.33999999999969</v>
      </c>
      <c r="AD419" s="44">
        <f t="shared" si="183"/>
        <v>-11312.070000000007</v>
      </c>
      <c r="AE419" s="44">
        <f t="shared" si="183"/>
        <v>-7544.7500000000146</v>
      </c>
      <c r="AF419" s="46">
        <f t="shared" si="183"/>
        <v>-16701.460000000021</v>
      </c>
      <c r="AG419" s="82">
        <f t="shared" si="165"/>
        <v>-0.98818780277373242</v>
      </c>
      <c r="AH419" s="56">
        <f t="shared" si="165"/>
        <v>-9.8052034528263068E-2</v>
      </c>
      <c r="AI419" s="56">
        <f t="shared" si="165"/>
        <v>-6.0280212083862958E-2</v>
      </c>
      <c r="AJ419" s="56">
        <f t="shared" si="165"/>
        <v>-0.11031082945877725</v>
      </c>
      <c r="AK419" s="57">
        <f t="shared" si="165"/>
        <v>-0.11850211504619951</v>
      </c>
      <c r="AL419" s="58">
        <f t="shared" si="165"/>
        <v>-7.7842524356870807E-2</v>
      </c>
      <c r="AM419" s="43">
        <f t="shared" si="184"/>
        <v>-89.949999999999989</v>
      </c>
      <c r="AN419" s="44">
        <f t="shared" si="184"/>
        <v>9657.5400000000009</v>
      </c>
      <c r="AO419" s="44">
        <f t="shared" si="184"/>
        <v>1260.51</v>
      </c>
      <c r="AP419" s="44">
        <f t="shared" si="184"/>
        <v>22082.04</v>
      </c>
      <c r="AQ419" s="44">
        <f t="shared" si="184"/>
        <v>14711.339999999998</v>
      </c>
      <c r="AR419" s="79">
        <f t="shared" si="185"/>
        <v>47621.479999999996</v>
      </c>
      <c r="AS419" s="43">
        <f>SUMIF($M$189:$M$195,"&lt;&gt;0",AS$189:AS$195)</f>
        <v>-7615.01</v>
      </c>
      <c r="AT419" s="44">
        <f>SUMIF($M$189:$M$195,"&lt;&gt;0",AT$189:AT$195)</f>
        <v>11086.550000000001</v>
      </c>
      <c r="AU419" s="44">
        <f>SUMIF($M$189:$M$195,"&lt;&gt;0",AU$189:AU$195)</f>
        <v>1359.54</v>
      </c>
      <c r="AV419" s="44">
        <f>SUMIF($M$189:$M$195,"&lt;&gt;0",AV$189:AV$195)</f>
        <v>30955.91</v>
      </c>
      <c r="AW419" s="44">
        <f>SUMIF($M$189:$M$195,"&lt;&gt;0",AW$189:AW$195)</f>
        <v>18649.57</v>
      </c>
      <c r="AX419" s="79">
        <f t="shared" si="186"/>
        <v>54436.56</v>
      </c>
      <c r="AY419" s="43">
        <f t="shared" si="187"/>
        <v>7525.06</v>
      </c>
      <c r="AZ419" s="44">
        <f t="shared" si="187"/>
        <v>-1429.0100000000002</v>
      </c>
      <c r="BA419" s="44">
        <f t="shared" si="187"/>
        <v>-99.029999999999973</v>
      </c>
      <c r="BB419" s="44">
        <f t="shared" si="187"/>
        <v>-8873.869999999999</v>
      </c>
      <c r="BC419" s="44">
        <f t="shared" si="187"/>
        <v>-3938.2300000000014</v>
      </c>
      <c r="BD419" s="79">
        <f t="shared" si="187"/>
        <v>-6815.0800000000017</v>
      </c>
      <c r="BE419" s="82">
        <f t="shared" si="188"/>
        <v>-0.98818780277373242</v>
      </c>
      <c r="BF419" s="56">
        <f t="shared" si="188"/>
        <v>-0.12889582421943707</v>
      </c>
      <c r="BG419" s="56">
        <f t="shared" si="188"/>
        <v>-7.2840813804669211E-2</v>
      </c>
      <c r="BH419" s="56">
        <f t="shared" si="188"/>
        <v>-0.28666157770842465</v>
      </c>
      <c r="BI419" s="56">
        <f t="shared" si="188"/>
        <v>-0.21117001625238552</v>
      </c>
      <c r="BJ419" s="81">
        <f t="shared" si="188"/>
        <v>-0.12519306877583744</v>
      </c>
      <c r="BK419" s="82">
        <f t="shared" si="135"/>
        <v>1</v>
      </c>
      <c r="BL419" s="56">
        <f t="shared" si="135"/>
        <v>0.20254907718120807</v>
      </c>
      <c r="BM419" s="56">
        <f t="shared" si="135"/>
        <v>0.43392693010750832</v>
      </c>
      <c r="BN419" s="56">
        <f t="shared" si="135"/>
        <v>0.24203432097888578</v>
      </c>
      <c r="BO419" s="56">
        <f t="shared" si="135"/>
        <v>0.2621272710653354</v>
      </c>
      <c r="BP419" s="81">
        <f t="shared" si="135"/>
        <v>0.24069123241453161</v>
      </c>
      <c r="BQ419" s="82">
        <f t="shared" si="136"/>
        <v>1</v>
      </c>
      <c r="BR419" s="56">
        <f t="shared" si="136"/>
        <v>0.20972087283139024</v>
      </c>
      <c r="BS419" s="56">
        <f t="shared" si="136"/>
        <v>0.43980551430983783</v>
      </c>
      <c r="BT419" s="56">
        <f t="shared" si="136"/>
        <v>0.30186978234321882</v>
      </c>
      <c r="BU419" s="56">
        <f t="shared" si="136"/>
        <v>0.29292070508660284</v>
      </c>
      <c r="BV419" s="81">
        <f t="shared" si="136"/>
        <v>0.25371909088811717</v>
      </c>
      <c r="BW419" s="82">
        <f t="shared" si="137"/>
        <v>0</v>
      </c>
      <c r="BX419" s="56">
        <f t="shared" si="137"/>
        <v>-7.1717956501821667E-3</v>
      </c>
      <c r="BY419" s="56">
        <f t="shared" si="137"/>
        <v>-5.8785842023295065E-3</v>
      </c>
      <c r="BZ419" s="56">
        <f t="shared" si="137"/>
        <v>-5.9835461364333042E-2</v>
      </c>
      <c r="CA419" s="56">
        <f t="shared" si="137"/>
        <v>-3.0793434021267441E-2</v>
      </c>
      <c r="CB419" s="81">
        <f t="shared" si="137"/>
        <v>-1.3027858473585563E-2</v>
      </c>
      <c r="CC419" s="43">
        <f t="shared" si="138"/>
        <v>0</v>
      </c>
      <c r="CD419" s="44">
        <f t="shared" si="138"/>
        <v>-71.717956501821661</v>
      </c>
      <c r="CE419" s="44">
        <f t="shared" si="138"/>
        <v>-58.785842023295068</v>
      </c>
      <c r="CF419" s="44">
        <f t="shared" si="138"/>
        <v>-598.35461364333037</v>
      </c>
      <c r="CG419" s="44">
        <f t="shared" si="138"/>
        <v>-307.93434021267439</v>
      </c>
      <c r="CH419" s="46">
        <f t="shared" si="138"/>
        <v>-130.27858473585562</v>
      </c>
      <c r="CI419" s="81">
        <f>IFERROR(M419/'Class Sum-WR'!M419,0)</f>
        <v>0.29160822860737395</v>
      </c>
    </row>
    <row r="420" spans="1:87" x14ac:dyDescent="0.2">
      <c r="A420" t="s">
        <v>46</v>
      </c>
      <c r="B420" t="s">
        <v>46</v>
      </c>
      <c r="C420" t="s">
        <v>85</v>
      </c>
      <c r="D420" t="s">
        <v>85</v>
      </c>
      <c r="F420" s="83" t="s">
        <v>86</v>
      </c>
      <c r="G420" s="60"/>
      <c r="H420" s="32">
        <f>SUM(H416:H419)</f>
        <v>-573.89999999999986</v>
      </c>
      <c r="I420" s="5">
        <f>SUM(I416:I419)</f>
        <v>188336.15</v>
      </c>
      <c r="J420" s="5">
        <f>SUM(J416:J419)</f>
        <v>11768.59</v>
      </c>
      <c r="K420" s="5">
        <f>SUM(K416:K419)</f>
        <v>370506.41000000003</v>
      </c>
      <c r="L420" s="5">
        <f>SUM(L416:L419)</f>
        <v>222269.93999999997</v>
      </c>
      <c r="M420" s="74">
        <f t="shared" si="181"/>
        <v>792307.19</v>
      </c>
      <c r="N420" s="3" t="s">
        <v>49</v>
      </c>
      <c r="O420" t="s">
        <v>49</v>
      </c>
      <c r="P420" t="s">
        <v>85</v>
      </c>
      <c r="Q420" t="s">
        <v>85</v>
      </c>
      <c r="R420"/>
      <c r="T420" s="84" t="s">
        <v>86</v>
      </c>
      <c r="U420" s="5">
        <f>SUM(U416:U419)</f>
        <v>-11679.48</v>
      </c>
      <c r="V420" s="5">
        <f>SUM(V416:V419)</f>
        <v>200131.13999999996</v>
      </c>
      <c r="W420" s="5">
        <f>SUM(W416:W419)</f>
        <v>12587.57</v>
      </c>
      <c r="X420" s="5">
        <f>SUM(X416:X419)</f>
        <v>412331.72</v>
      </c>
      <c r="Y420" s="5">
        <f>SUM(Y416:Y419)</f>
        <v>241874.72</v>
      </c>
      <c r="Z420" s="74">
        <f t="shared" si="182"/>
        <v>855245.66999999993</v>
      </c>
      <c r="AA420" s="2">
        <f t="shared" si="183"/>
        <v>11105.58</v>
      </c>
      <c r="AB420" s="2">
        <f t="shared" si="183"/>
        <v>-11794.989999999962</v>
      </c>
      <c r="AC420" s="2">
        <f t="shared" si="183"/>
        <v>-818.97999999999956</v>
      </c>
      <c r="AD420" s="2">
        <f t="shared" si="183"/>
        <v>-41825.309999999939</v>
      </c>
      <c r="AE420" s="2">
        <f t="shared" si="183"/>
        <v>-19604.780000000028</v>
      </c>
      <c r="AF420" s="30">
        <f t="shared" si="183"/>
        <v>-62938.479999999981</v>
      </c>
      <c r="AG420" s="77">
        <f t="shared" si="165"/>
        <v>-0.95086253840068224</v>
      </c>
      <c r="AH420" s="38">
        <f t="shared" si="165"/>
        <v>-5.8936305464506747E-2</v>
      </c>
      <c r="AI420" s="38">
        <f t="shared" si="165"/>
        <v>-6.5062597467183861E-2</v>
      </c>
      <c r="AJ420" s="38">
        <f t="shared" si="165"/>
        <v>-0.10143607190831679</v>
      </c>
      <c r="AK420" s="39">
        <f t="shared" si="165"/>
        <v>-8.1053447834482359E-2</v>
      </c>
      <c r="AL420" s="40">
        <f t="shared" si="165"/>
        <v>-7.359111213038938E-2</v>
      </c>
      <c r="AM420" s="32">
        <f>SUM(AM416:AM419)</f>
        <v>-573.89999999999986</v>
      </c>
      <c r="AN420" s="5">
        <f>SUM(AN416:AN419)</f>
        <v>37180.339999999997</v>
      </c>
      <c r="AO420" s="5">
        <f>SUM(AO416:AO419)</f>
        <v>5265.16</v>
      </c>
      <c r="AP420" s="5">
        <f>SUM(AP416:AP419)</f>
        <v>91678.209999999992</v>
      </c>
      <c r="AQ420" s="5">
        <f>SUM(AQ416:AQ419)</f>
        <v>57115.169999999991</v>
      </c>
      <c r="AR420" s="74">
        <f t="shared" si="185"/>
        <v>190664.97999999998</v>
      </c>
      <c r="AS420" s="32">
        <f>SUM(AS416:AS419)</f>
        <v>-11679.48</v>
      </c>
      <c r="AT420" s="5">
        <f>SUM(AT416:AT419)</f>
        <v>41444.870000000003</v>
      </c>
      <c r="AU420" s="5">
        <f>SUM(AU416:AU419)</f>
        <v>5718.61</v>
      </c>
      <c r="AV420" s="5">
        <f>SUM(AV416:AV419)</f>
        <v>126487.13</v>
      </c>
      <c r="AW420" s="5">
        <f>SUM(AW416:AW419)</f>
        <v>71194.260000000009</v>
      </c>
      <c r="AX420" s="74">
        <f t="shared" si="186"/>
        <v>233165.39</v>
      </c>
      <c r="AY420" s="32">
        <f t="shared" si="187"/>
        <v>11105.58</v>
      </c>
      <c r="AZ420" s="5">
        <f t="shared" si="187"/>
        <v>-4264.5300000000061</v>
      </c>
      <c r="BA420" s="5">
        <f t="shared" si="187"/>
        <v>-453.44999999999982</v>
      </c>
      <c r="BB420" s="5">
        <f t="shared" si="187"/>
        <v>-34808.920000000013</v>
      </c>
      <c r="BC420" s="5">
        <f t="shared" si="187"/>
        <v>-14079.090000000018</v>
      </c>
      <c r="BD420" s="74">
        <f t="shared" si="187"/>
        <v>-42500.410000000033</v>
      </c>
      <c r="BE420" s="77">
        <f t="shared" si="188"/>
        <v>-0.95086253840068224</v>
      </c>
      <c r="BF420" s="38">
        <f t="shared" si="188"/>
        <v>-0.10289645015173182</v>
      </c>
      <c r="BG420" s="38">
        <f t="shared" si="188"/>
        <v>-7.9293744458880711E-2</v>
      </c>
      <c r="BH420" s="38">
        <f t="shared" si="188"/>
        <v>-0.27519732639992711</v>
      </c>
      <c r="BI420" s="38">
        <f t="shared" si="188"/>
        <v>-0.19775597077629595</v>
      </c>
      <c r="BJ420" s="76">
        <f t="shared" si="188"/>
        <v>-0.18227580860092499</v>
      </c>
      <c r="BK420" s="77">
        <f t="shared" si="135"/>
        <v>1</v>
      </c>
      <c r="BL420" s="38">
        <f t="shared" si="135"/>
        <v>0.19741478202671128</v>
      </c>
      <c r="BM420" s="38">
        <f t="shared" si="135"/>
        <v>0.44739089389638009</v>
      </c>
      <c r="BN420" s="38">
        <f t="shared" si="135"/>
        <v>0.24744028045290764</v>
      </c>
      <c r="BO420" s="38">
        <f t="shared" si="135"/>
        <v>0.25696308731626055</v>
      </c>
      <c r="BP420" s="76">
        <f t="shared" si="135"/>
        <v>0.24064527295277985</v>
      </c>
      <c r="BQ420" s="77">
        <f t="shared" si="136"/>
        <v>1</v>
      </c>
      <c r="BR420" s="38">
        <f t="shared" si="136"/>
        <v>0.20708856202987708</v>
      </c>
      <c r="BS420" s="38">
        <f t="shared" si="136"/>
        <v>0.4543061130941079</v>
      </c>
      <c r="BT420" s="38">
        <f t="shared" si="136"/>
        <v>0.30676061012235489</v>
      </c>
      <c r="BU420" s="38">
        <f t="shared" si="136"/>
        <v>0.29434353453721829</v>
      </c>
      <c r="BV420" s="76">
        <f t="shared" si="136"/>
        <v>0.27262972287249349</v>
      </c>
      <c r="BW420" s="77">
        <f t="shared" si="137"/>
        <v>0</v>
      </c>
      <c r="BX420" s="38">
        <f t="shared" si="137"/>
        <v>-9.6737800031657939E-3</v>
      </c>
      <c r="BY420" s="38">
        <f t="shared" si="137"/>
        <v>-6.9152191977278066E-3</v>
      </c>
      <c r="BZ420" s="38">
        <f t="shared" si="137"/>
        <v>-5.9320329669447253E-2</v>
      </c>
      <c r="CA420" s="38">
        <f t="shared" si="137"/>
        <v>-3.7380447220957735E-2</v>
      </c>
      <c r="CB420" s="76">
        <f t="shared" si="137"/>
        <v>-3.1984449919713637E-2</v>
      </c>
      <c r="CC420" s="28">
        <f t="shared" si="138"/>
        <v>0</v>
      </c>
      <c r="CD420" s="2">
        <f t="shared" si="138"/>
        <v>-96.73780003165794</v>
      </c>
      <c r="CE420" s="2">
        <f t="shared" si="138"/>
        <v>-69.152191977278065</v>
      </c>
      <c r="CF420" s="2">
        <f t="shared" si="138"/>
        <v>-593.20329669447256</v>
      </c>
      <c r="CG420" s="2">
        <f t="shared" si="138"/>
        <v>-373.80447220957734</v>
      </c>
      <c r="CH420" s="30">
        <f t="shared" si="138"/>
        <v>-319.84449919713637</v>
      </c>
      <c r="CI420" s="76">
        <f>IFERROR(M420/'Class Sum-WR'!M420,0)</f>
        <v>0.29613959987496385</v>
      </c>
    </row>
    <row r="421" spans="1:87" ht="13.5" thickBot="1" x14ac:dyDescent="0.25">
      <c r="A421" t="s">
        <v>46</v>
      </c>
      <c r="B421" t="s">
        <v>46</v>
      </c>
      <c r="C421" t="s">
        <v>85</v>
      </c>
      <c r="D421" t="s">
        <v>85</v>
      </c>
      <c r="F421" s="78" t="s">
        <v>87</v>
      </c>
      <c r="G421" s="61"/>
      <c r="H421" s="48">
        <f>SUMIFS(H$7:H$377,$B$7:$B$377,$B421,$D$7:$D$377,$D421)</f>
        <v>-558.90000000000009</v>
      </c>
      <c r="I421" s="49">
        <f>SUMIFS(I$7:I$377,$B$7:$B$377,$B421,$D$7:$D$377,$D421)</f>
        <v>198968.36999999997</v>
      </c>
      <c r="J421" s="49">
        <f>SUMIFS(J$7:J$377,$B$7:$B$377,$B421,$D$7:$D$377,$D421)</f>
        <v>13453.980000000001</v>
      </c>
      <c r="K421" s="49">
        <f>SUMIFS(K$7:K$377,$B$7:$B$377,$B421,$D$7:$D$377,$D421)</f>
        <v>391121.63000000006</v>
      </c>
      <c r="L421" s="49">
        <f>SUMIFS(L$7:L$377,$B$7:$B$377,$B421,$D$7:$D$377,$D421)</f>
        <v>234102.8</v>
      </c>
      <c r="M421" s="79">
        <f t="shared" si="181"/>
        <v>837087.88000000012</v>
      </c>
      <c r="N421" s="3" t="s">
        <v>49</v>
      </c>
      <c r="O421" s="42" t="s">
        <v>49</v>
      </c>
      <c r="P421" s="42" t="s">
        <v>85</v>
      </c>
      <c r="Q421" s="42" t="s">
        <v>85</v>
      </c>
      <c r="R421" s="42"/>
      <c r="S421" s="42"/>
      <c r="T421" s="80" t="s">
        <v>87</v>
      </c>
      <c r="U421" s="49">
        <f>SUMIFS(U$7:U$377,$M$7:$M$377,"&lt;&gt;0",$O$7:$O$377,$O421,$Q$7:$Q$377,$Q421)</f>
        <v>-12579.480000000001</v>
      </c>
      <c r="V421" s="49">
        <f>SUMIFS(V$7:V$377,$M$7:$M$377,"&lt;&gt;0",$O$7:$O$377,$O421,$Q$7:$Q$377,$Q421)</f>
        <v>208502.78999999995</v>
      </c>
      <c r="W421" s="49">
        <f>SUMIFS(W$7:W$377,$M$7:$M$377,"&lt;&gt;0",$O$7:$O$377,$O421,$Q$7:$Q$377,$Q421)</f>
        <v>12589.54</v>
      </c>
      <c r="X421" s="49">
        <f>SUMIFS(X$7:X$377,$M$7:$M$377,"&lt;&gt;0",$O$7:$O$377,$O421,$Q$7:$Q$377,$Q421)</f>
        <v>434041.44999999995</v>
      </c>
      <c r="Y421" s="49">
        <f>SUMIFS(Y$7:Y$377,$M$7:$M$377,"&lt;&gt;0",$O$7:$O$377,$O421,$Q$7:$Q$377,$Q421)</f>
        <v>256535.41999999998</v>
      </c>
      <c r="Z421" s="79">
        <f t="shared" si="182"/>
        <v>899089.72</v>
      </c>
      <c r="AA421" s="44">
        <f t="shared" si="183"/>
        <v>12020.580000000002</v>
      </c>
      <c r="AB421" s="44">
        <f t="shared" si="183"/>
        <v>-9534.4199999999837</v>
      </c>
      <c r="AC421" s="44">
        <f t="shared" si="183"/>
        <v>864.44000000000051</v>
      </c>
      <c r="AD421" s="44">
        <f t="shared" si="183"/>
        <v>-42919.819999999891</v>
      </c>
      <c r="AE421" s="44">
        <f t="shared" si="183"/>
        <v>-22432.619999999995</v>
      </c>
      <c r="AF421" s="46">
        <f t="shared" si="183"/>
        <v>-62001.839999999851</v>
      </c>
      <c r="AG421" s="82">
        <f t="shared" si="165"/>
        <v>-0.95557050052943371</v>
      </c>
      <c r="AH421" s="56">
        <f t="shared" si="165"/>
        <v>-4.5728021193385406E-2</v>
      </c>
      <c r="AI421" s="56">
        <f t="shared" si="165"/>
        <v>6.8663350686363478E-2</v>
      </c>
      <c r="AJ421" s="56">
        <f t="shared" si="165"/>
        <v>-9.8884150350156408E-2</v>
      </c>
      <c r="AK421" s="57">
        <f t="shared" si="165"/>
        <v>-8.7444533000550162E-2</v>
      </c>
      <c r="AL421" s="58">
        <f t="shared" si="165"/>
        <v>-6.8960681699263393E-2</v>
      </c>
      <c r="AM421" s="48">
        <f>SUMIFS(AM$7:AM$377,$B$7:$B$377,$B421,$D$7:$D$377,$D421)</f>
        <v>-558.90000000000009</v>
      </c>
      <c r="AN421" s="49">
        <f>SUMIFS(AN$7:AN$377,$B$7:$B$377,$B421,$D$7:$D$377,$D421)</f>
        <v>39190.15</v>
      </c>
      <c r="AO421" s="49">
        <f>SUMIFS(AO$7:AO$377,$B$7:$B$377,$B421,$D$7:$D$377,$D421)</f>
        <v>6291.3799999999992</v>
      </c>
      <c r="AP421" s="49">
        <f>SUMIFS(AP$7:AP$377,$B$7:$B$377,$B421,$D$7:$D$377,$D421)</f>
        <v>96539.069999999978</v>
      </c>
      <c r="AQ421" s="49">
        <f>SUMIFS(AQ$7:AQ$377,$B$7:$B$377,$B421,$D$7:$D$377,$D421)</f>
        <v>60312.049999999981</v>
      </c>
      <c r="AR421" s="79">
        <f t="shared" si="185"/>
        <v>201773.74999999997</v>
      </c>
      <c r="AS421" s="48">
        <f>SUMIFS(AS$7:AS$377,$M$7:$M$377,"&lt;&gt;0",$O$7:$O$377,$O421,$Q$7:$Q$377,$Q421)</f>
        <v>-12579.480000000001</v>
      </c>
      <c r="AT421" s="49">
        <f>SUMIFS(AT$7:AT$377,$M$7:$M$377,"&lt;&gt;0",$O$7:$O$377,$O421,$Q$7:$Q$377,$Q421)</f>
        <v>43148.17</v>
      </c>
      <c r="AU421" s="49">
        <f>SUMIFS(AU$7:AU$377,$M$7:$M$377,"&lt;&gt;0",$O$7:$O$377,$O421,$Q$7:$Q$377,$Q421)</f>
        <v>5656.9299999999994</v>
      </c>
      <c r="AV421" s="49">
        <f>SUMIFS(AV$7:AV$377,$M$7:$M$377,"&lt;&gt;0",$O$7:$O$377,$O421,$Q$7:$Q$377,$Q421)</f>
        <v>133041.38999999998</v>
      </c>
      <c r="AW421" s="49">
        <f>SUMIFS(AW$7:AW$377,$M$7:$M$377,"&lt;&gt;0",$O$7:$O$377,$O421,$Q$7:$Q$377,$Q421)</f>
        <v>75577.040000000008</v>
      </c>
      <c r="AX421" s="79">
        <f t="shared" si="186"/>
        <v>244844.05</v>
      </c>
      <c r="AY421" s="48">
        <f t="shared" si="187"/>
        <v>12020.580000000002</v>
      </c>
      <c r="AZ421" s="49">
        <f t="shared" si="187"/>
        <v>-3958.0199999999968</v>
      </c>
      <c r="BA421" s="49">
        <f t="shared" si="187"/>
        <v>634.44999999999982</v>
      </c>
      <c r="BB421" s="49">
        <f t="shared" si="187"/>
        <v>-36502.320000000007</v>
      </c>
      <c r="BC421" s="49">
        <f t="shared" si="187"/>
        <v>-15264.990000000027</v>
      </c>
      <c r="BD421" s="79">
        <f t="shared" si="187"/>
        <v>-43070.300000000017</v>
      </c>
      <c r="BE421" s="82">
        <f t="shared" si="188"/>
        <v>-0.95557050052943371</v>
      </c>
      <c r="BF421" s="56">
        <f t="shared" si="188"/>
        <v>-9.1730889166330737E-2</v>
      </c>
      <c r="BG421" s="56">
        <f t="shared" si="188"/>
        <v>0.11215447247888871</v>
      </c>
      <c r="BH421" s="56">
        <f t="shared" si="188"/>
        <v>-0.27436814964125084</v>
      </c>
      <c r="BI421" s="56">
        <f t="shared" si="188"/>
        <v>-0.20197919897365688</v>
      </c>
      <c r="BJ421" s="81">
        <f t="shared" si="188"/>
        <v>-0.17590911439342724</v>
      </c>
      <c r="BK421" s="82">
        <f t="shared" si="135"/>
        <v>1</v>
      </c>
      <c r="BL421" s="56">
        <f t="shared" si="135"/>
        <v>0.19696673395876946</v>
      </c>
      <c r="BM421" s="56">
        <f t="shared" si="135"/>
        <v>0.4676222203392601</v>
      </c>
      <c r="BN421" s="56">
        <f t="shared" si="135"/>
        <v>0.24682621106891983</v>
      </c>
      <c r="BO421" s="56">
        <f t="shared" si="135"/>
        <v>0.25763062210276844</v>
      </c>
      <c r="BP421" s="81">
        <f t="shared" si="135"/>
        <v>0.2410424936507263</v>
      </c>
      <c r="BQ421" s="82">
        <f t="shared" si="136"/>
        <v>1</v>
      </c>
      <c r="BR421" s="56">
        <f t="shared" si="136"/>
        <v>0.20694289030856616</v>
      </c>
      <c r="BS421" s="56">
        <f t="shared" si="136"/>
        <v>0.44933571838208536</v>
      </c>
      <c r="BT421" s="56">
        <f t="shared" si="136"/>
        <v>0.30651770700701514</v>
      </c>
      <c r="BU421" s="56">
        <f t="shared" si="136"/>
        <v>0.29460664730040015</v>
      </c>
      <c r="BV421" s="81">
        <f t="shared" si="136"/>
        <v>0.27232437937339554</v>
      </c>
      <c r="BW421" s="82">
        <f t="shared" si="137"/>
        <v>0</v>
      </c>
      <c r="BX421" s="56">
        <f t="shared" si="137"/>
        <v>-9.9761563497967054E-3</v>
      </c>
      <c r="BY421" s="56">
        <f t="shared" si="137"/>
        <v>1.8286501957174739E-2</v>
      </c>
      <c r="BZ421" s="56">
        <f t="shared" si="137"/>
        <v>-5.9691495938095307E-2</v>
      </c>
      <c r="CA421" s="56">
        <f t="shared" si="137"/>
        <v>-3.6976025197631712E-2</v>
      </c>
      <c r="CB421" s="81">
        <f t="shared" si="137"/>
        <v>-3.1281885722669239E-2</v>
      </c>
      <c r="CC421" s="43">
        <f t="shared" si="138"/>
        <v>0</v>
      </c>
      <c r="CD421" s="44">
        <f t="shared" si="138"/>
        <v>-99.76156349796706</v>
      </c>
      <c r="CE421" s="44">
        <f t="shared" si="138"/>
        <v>182.86501957174738</v>
      </c>
      <c r="CF421" s="44">
        <f t="shared" si="138"/>
        <v>-596.91495938095306</v>
      </c>
      <c r="CG421" s="44">
        <f t="shared" si="138"/>
        <v>-369.76025197631714</v>
      </c>
      <c r="CH421" s="46">
        <f t="shared" si="138"/>
        <v>-312.81885722669239</v>
      </c>
      <c r="CI421" s="81">
        <f>IFERROR(M421/'Class Sum-WR'!M421,0)</f>
        <v>0.29348076558253444</v>
      </c>
    </row>
    <row r="422" spans="1:87" ht="13.5" thickBot="1" x14ac:dyDescent="0.25">
      <c r="F422"/>
      <c r="H422"/>
      <c r="I422"/>
      <c r="J422"/>
      <c r="K422"/>
      <c r="L422"/>
      <c r="M422"/>
      <c r="O422"/>
      <c r="P422"/>
      <c r="Q422"/>
      <c r="R422"/>
      <c r="U422"/>
      <c r="V422"/>
      <c r="W422"/>
      <c r="X422"/>
      <c r="Y422"/>
      <c r="Z422"/>
      <c r="AF422"/>
      <c r="BE422" s="38"/>
      <c r="BF422" s="38"/>
      <c r="BG422" s="38"/>
      <c r="BH422" s="38"/>
      <c r="BI422" s="38"/>
      <c r="BJ422" s="38"/>
      <c r="BK422" s="38"/>
      <c r="BL422" s="38"/>
      <c r="BM422" s="38"/>
      <c r="BN422" s="38"/>
      <c r="BO422" s="38"/>
      <c r="BP422" s="38"/>
      <c r="BQ422" s="38"/>
      <c r="BR422" s="38"/>
      <c r="BS422" s="38"/>
      <c r="BT422" s="38"/>
      <c r="BU422" s="38"/>
      <c r="BV422" s="38"/>
      <c r="BW422" s="38"/>
      <c r="BX422" s="38"/>
      <c r="BY422" s="38"/>
      <c r="BZ422" s="38"/>
      <c r="CA422" s="38"/>
      <c r="CB422" s="38"/>
      <c r="CC422" s="2"/>
      <c r="CD422" s="2"/>
      <c r="CE422" s="2"/>
      <c r="CF422" s="2"/>
      <c r="CG422" s="2"/>
      <c r="CH422" s="2"/>
    </row>
    <row r="423" spans="1:87" x14ac:dyDescent="0.2">
      <c r="F423" s="62" t="s">
        <v>88</v>
      </c>
      <c r="G423" s="63"/>
      <c r="H423" s="64">
        <f t="shared" ref="H423:L426" si="189">SUMIF($E$14:$E$377,$F423,H$14:H$377)</f>
        <v>-51.98</v>
      </c>
      <c r="I423" s="65">
        <f t="shared" si="189"/>
        <v>71218.8</v>
      </c>
      <c r="J423" s="65">
        <f t="shared" si="189"/>
        <v>9127.76</v>
      </c>
      <c r="K423" s="65">
        <f t="shared" si="189"/>
        <v>119255.46000000002</v>
      </c>
      <c r="L423" s="65">
        <f t="shared" si="189"/>
        <v>61932.259999999995</v>
      </c>
      <c r="M423" s="66">
        <f t="shared" ref="M423:M428" si="190">SUM(H423:L423)</f>
        <v>261482.30000000005</v>
      </c>
      <c r="O423" s="67"/>
      <c r="P423" s="67"/>
      <c r="Q423" s="67"/>
      <c r="R423" s="67"/>
      <c r="S423" s="67"/>
      <c r="T423" s="68" t="s">
        <v>88</v>
      </c>
      <c r="U423" s="65">
        <f>SUMIF($M$196:$M$202,"&lt;&gt;0",U$196:U$202)</f>
        <v>-930</v>
      </c>
      <c r="V423" s="65">
        <f>SUMIF($M$196:$M$202,"&lt;&gt;0",V$196:V$202)</f>
        <v>65621.919999999998</v>
      </c>
      <c r="W423" s="65">
        <f>SUMIF($M$196:$M$202,"&lt;&gt;0",W$196:W$202)</f>
        <v>4308.0199999999995</v>
      </c>
      <c r="X423" s="65">
        <f>SUMIF($M$196:$M$202,"&lt;&gt;0",X$196:X$202)</f>
        <v>120880.56000000001</v>
      </c>
      <c r="Y423" s="65">
        <f>SUMIF($M$196:$M$202,"&lt;&gt;0",Y$196:Y$202)</f>
        <v>63035.91</v>
      </c>
      <c r="Z423" s="66">
        <f t="shared" ref="Z423:Z428" si="191">SUM(U423:Y423)</f>
        <v>252916.41</v>
      </c>
      <c r="AA423" s="65">
        <f t="shared" ref="AA423:AF428" si="192">+H423-U423</f>
        <v>878.02</v>
      </c>
      <c r="AB423" s="65">
        <f t="shared" si="192"/>
        <v>5596.8800000000047</v>
      </c>
      <c r="AC423" s="65">
        <f t="shared" si="192"/>
        <v>4819.7400000000007</v>
      </c>
      <c r="AD423" s="65">
        <f t="shared" si="192"/>
        <v>-1625.0999999999913</v>
      </c>
      <c r="AE423" s="65">
        <f t="shared" si="192"/>
        <v>-1103.6500000000087</v>
      </c>
      <c r="AF423" s="69">
        <f t="shared" si="192"/>
        <v>8565.8900000000431</v>
      </c>
      <c r="AG423" s="70">
        <f t="shared" si="165"/>
        <v>-0.94410752688172039</v>
      </c>
      <c r="AH423" s="70">
        <f t="shared" si="165"/>
        <v>8.5289793410494613E-2</v>
      </c>
      <c r="AI423" s="70">
        <f t="shared" si="165"/>
        <v>1.1187831068565144</v>
      </c>
      <c r="AJ423" s="70">
        <f t="shared" si="165"/>
        <v>-1.3443849035775406E-2</v>
      </c>
      <c r="AK423" s="70">
        <f t="shared" si="165"/>
        <v>-1.7508274251930505E-2</v>
      </c>
      <c r="AL423" s="71">
        <f t="shared" si="165"/>
        <v>3.3868462706710262E-2</v>
      </c>
      <c r="AM423" s="64">
        <f t="shared" ref="AM423:AQ426" si="193">SUMIF($E$14:$E$377,$F423,AM$14:AM$377)</f>
        <v>-51.98</v>
      </c>
      <c r="AN423" s="65">
        <f t="shared" si="193"/>
        <v>13991.36</v>
      </c>
      <c r="AO423" s="65">
        <f t="shared" si="193"/>
        <v>3811.4500000000003</v>
      </c>
      <c r="AP423" s="65">
        <f t="shared" si="193"/>
        <v>29986.38</v>
      </c>
      <c r="AQ423" s="65">
        <f t="shared" si="193"/>
        <v>16395.129999999997</v>
      </c>
      <c r="AR423" s="66">
        <f t="shared" ref="AR423:AR428" si="194">SUM(AM423:AQ423)</f>
        <v>64132.340000000004</v>
      </c>
      <c r="AS423" s="64">
        <f>SUMIF($M$196:$M$202,"&lt;&gt;0",AS$196:AS$202)</f>
        <v>-930</v>
      </c>
      <c r="AT423" s="65">
        <f>SUMIF($M$196:$M$202,"&lt;&gt;0",AT$196:AT$202)</f>
        <v>13696.27</v>
      </c>
      <c r="AU423" s="65">
        <f>SUMIF($M$196:$M$202,"&lt;&gt;0",AU$196:AU$202)</f>
        <v>2216.2199999999998</v>
      </c>
      <c r="AV423" s="65">
        <f>SUMIF($M$196:$M$202,"&lt;&gt;0",AV$196:AV$202)</f>
        <v>36212.639999999999</v>
      </c>
      <c r="AW423" s="65">
        <f>SUMIF($M$196:$M$202,"&lt;&gt;0",AW$196:AW$202)</f>
        <v>18578.54</v>
      </c>
      <c r="AX423" s="66">
        <f t="shared" ref="AX423:AX428" si="195">SUM(AS423:AW423)</f>
        <v>69773.67</v>
      </c>
      <c r="AY423" s="64">
        <f t="shared" ref="AY423:BD428" si="196">+AM423-AS423</f>
        <v>878.02</v>
      </c>
      <c r="AZ423" s="65">
        <f t="shared" si="196"/>
        <v>295.09000000000015</v>
      </c>
      <c r="BA423" s="65">
        <f t="shared" si="196"/>
        <v>1595.2300000000005</v>
      </c>
      <c r="BB423" s="65">
        <f t="shared" si="196"/>
        <v>-6226.2599999999984</v>
      </c>
      <c r="BC423" s="65">
        <f t="shared" si="196"/>
        <v>-2183.4100000000035</v>
      </c>
      <c r="BD423" s="66">
        <f t="shared" si="196"/>
        <v>-5641.3299999999945</v>
      </c>
      <c r="BE423" s="72">
        <f t="shared" ref="BE423:BJ428" si="197">AY423/AS423</f>
        <v>-0.94410752688172039</v>
      </c>
      <c r="BF423" s="70">
        <f t="shared" si="197"/>
        <v>2.1545282036642101E-2</v>
      </c>
      <c r="BG423" s="70">
        <f t="shared" si="197"/>
        <v>0.71979767351616741</v>
      </c>
      <c r="BH423" s="70">
        <f t="shared" si="197"/>
        <v>-0.17193609745105573</v>
      </c>
      <c r="BI423" s="70">
        <f t="shared" si="197"/>
        <v>-0.11752322841299712</v>
      </c>
      <c r="BJ423" s="71">
        <f t="shared" si="197"/>
        <v>-8.0851845689068599E-2</v>
      </c>
      <c r="BK423" s="72">
        <f t="shared" si="135"/>
        <v>1</v>
      </c>
      <c r="BL423" s="70">
        <f t="shared" si="135"/>
        <v>0.19645599195717986</v>
      </c>
      <c r="BM423" s="70">
        <f t="shared" si="135"/>
        <v>0.41756685101273477</v>
      </c>
      <c r="BN423" s="70">
        <f t="shared" si="135"/>
        <v>0.25144660043238271</v>
      </c>
      <c r="BO423" s="70">
        <f t="shared" si="135"/>
        <v>0.26472681604062243</v>
      </c>
      <c r="BP423" s="71">
        <f t="shared" si="135"/>
        <v>0.2452645551916898</v>
      </c>
      <c r="BQ423" s="72">
        <f t="shared" si="136"/>
        <v>1</v>
      </c>
      <c r="BR423" s="70">
        <f t="shared" si="136"/>
        <v>0.20871486235087303</v>
      </c>
      <c r="BS423" s="70">
        <f t="shared" si="136"/>
        <v>0.51444050863273616</v>
      </c>
      <c r="BT423" s="70">
        <f t="shared" si="136"/>
        <v>0.29957372798405296</v>
      </c>
      <c r="BU423" s="70">
        <f t="shared" si="136"/>
        <v>0.29472946452268239</v>
      </c>
      <c r="BV423" s="71">
        <f t="shared" si="136"/>
        <v>0.27587640517276041</v>
      </c>
      <c r="BW423" s="72">
        <f t="shared" si="137"/>
        <v>0</v>
      </c>
      <c r="BX423" s="70">
        <f t="shared" si="137"/>
        <v>-1.2258870393693166E-2</v>
      </c>
      <c r="BY423" s="70">
        <f t="shared" si="137"/>
        <v>-9.6873657620001385E-2</v>
      </c>
      <c r="BZ423" s="70">
        <f t="shared" si="137"/>
        <v>-4.8127127551670257E-2</v>
      </c>
      <c r="CA423" s="70">
        <f t="shared" si="137"/>
        <v>-3.0002648482059968E-2</v>
      </c>
      <c r="CB423" s="71">
        <f t="shared" si="137"/>
        <v>-3.061184998107061E-2</v>
      </c>
      <c r="CC423" s="64">
        <f t="shared" si="138"/>
        <v>0</v>
      </c>
      <c r="CD423" s="65">
        <f t="shared" si="138"/>
        <v>-122.58870393693167</v>
      </c>
      <c r="CE423" s="65">
        <f t="shared" si="138"/>
        <v>-968.73657620001381</v>
      </c>
      <c r="CF423" s="65">
        <f t="shared" si="138"/>
        <v>-481.27127551670259</v>
      </c>
      <c r="CG423" s="65">
        <f t="shared" si="138"/>
        <v>-300.02648482059971</v>
      </c>
      <c r="CH423" s="69">
        <f t="shared" si="138"/>
        <v>-306.11849981070611</v>
      </c>
      <c r="CI423" s="71">
        <f>IFERROR(M423/'Class Sum-WR'!M423,0)</f>
        <v>0.33694039014075838</v>
      </c>
    </row>
    <row r="424" spans="1:87" x14ac:dyDescent="0.2">
      <c r="F424" s="73" t="s">
        <v>89</v>
      </c>
      <c r="G424" s="60"/>
      <c r="H424" s="28">
        <f t="shared" si="189"/>
        <v>0</v>
      </c>
      <c r="I424" s="2">
        <f t="shared" si="189"/>
        <v>38151.729999999996</v>
      </c>
      <c r="J424" s="2">
        <f t="shared" si="189"/>
        <v>6285.42</v>
      </c>
      <c r="K424" s="2">
        <f t="shared" si="189"/>
        <v>82711.75</v>
      </c>
      <c r="L424" s="2">
        <f t="shared" si="189"/>
        <v>53397.32</v>
      </c>
      <c r="M424" s="74">
        <f t="shared" si="190"/>
        <v>180546.22</v>
      </c>
      <c r="O424"/>
      <c r="P424"/>
      <c r="Q424"/>
      <c r="R424"/>
      <c r="T424" s="75" t="s">
        <v>89</v>
      </c>
      <c r="U424" s="2">
        <f>SUMIF($M$203:$M$209,"&lt;&gt;0",U$203:U$209)</f>
        <v>0</v>
      </c>
      <c r="V424" s="2">
        <f>SUMIF($M$203:$M$209,"&lt;&gt;0",V$203:V$209)</f>
        <v>38306.880000000005</v>
      </c>
      <c r="W424" s="2">
        <f>SUMIF($M$203:$M$209,"&lt;&gt;0",W$203:W$209)</f>
        <v>2062.7199999999998</v>
      </c>
      <c r="X424" s="2">
        <f>SUMIF($M$203:$M$209,"&lt;&gt;0",X$203:X$209)</f>
        <v>87606.56</v>
      </c>
      <c r="Y424" s="2">
        <f>SUMIF($M$203:$M$209,"&lt;&gt;0",Y$203:Y$209)</f>
        <v>55870.63</v>
      </c>
      <c r="Z424" s="74">
        <f t="shared" si="191"/>
        <v>183846.79</v>
      </c>
      <c r="AA424" s="2">
        <f t="shared" si="192"/>
        <v>0</v>
      </c>
      <c r="AB424" s="2">
        <f t="shared" si="192"/>
        <v>-155.15000000000873</v>
      </c>
      <c r="AC424" s="2">
        <f t="shared" si="192"/>
        <v>4222.7000000000007</v>
      </c>
      <c r="AD424" s="2">
        <f t="shared" si="192"/>
        <v>-4894.8099999999977</v>
      </c>
      <c r="AE424" s="2">
        <f t="shared" si="192"/>
        <v>-2473.3099999999977</v>
      </c>
      <c r="AF424" s="30">
        <f t="shared" si="192"/>
        <v>-3300.570000000007</v>
      </c>
      <c r="AG424" s="38" t="str">
        <f t="shared" si="165"/>
        <v/>
      </c>
      <c r="AH424" s="38">
        <f t="shared" si="165"/>
        <v>-4.0501862850748664E-3</v>
      </c>
      <c r="AI424" s="38">
        <f t="shared" si="165"/>
        <v>2.0471513341607204</v>
      </c>
      <c r="AJ424" s="38">
        <f t="shared" si="165"/>
        <v>-5.5872642413992715E-2</v>
      </c>
      <c r="AK424" s="38">
        <f t="shared" si="165"/>
        <v>-4.4268518182093125E-2</v>
      </c>
      <c r="AL424" s="76">
        <f t="shared" si="165"/>
        <v>-1.7952829092093513E-2</v>
      </c>
      <c r="AM424" s="28">
        <f t="shared" si="193"/>
        <v>0</v>
      </c>
      <c r="AN424" s="2">
        <f t="shared" si="193"/>
        <v>7368.8</v>
      </c>
      <c r="AO424" s="2">
        <f t="shared" si="193"/>
        <v>2245.16</v>
      </c>
      <c r="AP424" s="2">
        <f t="shared" si="193"/>
        <v>19743.370000000003</v>
      </c>
      <c r="AQ424" s="2">
        <f t="shared" si="193"/>
        <v>13562.630000000001</v>
      </c>
      <c r="AR424" s="74">
        <f t="shared" si="194"/>
        <v>42919.960000000006</v>
      </c>
      <c r="AS424" s="28">
        <f>SUMIF($M$203:$M$209,"&lt;&gt;0",AS$203:AS$209)</f>
        <v>0</v>
      </c>
      <c r="AT424" s="2">
        <f>SUMIF($M$203:$M$209,"&lt;&gt;0",AT$203:AT$209)</f>
        <v>8038.27</v>
      </c>
      <c r="AU424" s="2">
        <f>SUMIF($M$203:$M$209,"&lt;&gt;0",AU$203:AU$209)</f>
        <v>885.48</v>
      </c>
      <c r="AV424" s="2">
        <f>SUMIF($M$203:$M$209,"&lt;&gt;0",AV$203:AV$209)</f>
        <v>26147.590000000004</v>
      </c>
      <c r="AW424" s="2">
        <f>SUMIF($M$203:$M$209,"&lt;&gt;0",AW$203:AW$209)</f>
        <v>16428.25</v>
      </c>
      <c r="AX424" s="74">
        <f t="shared" si="195"/>
        <v>51499.590000000004</v>
      </c>
      <c r="AY424" s="28">
        <f t="shared" si="196"/>
        <v>0</v>
      </c>
      <c r="AZ424" s="2">
        <f t="shared" si="196"/>
        <v>-669.47000000000025</v>
      </c>
      <c r="BA424" s="2">
        <f t="shared" si="196"/>
        <v>1359.6799999999998</v>
      </c>
      <c r="BB424" s="2">
        <f t="shared" si="196"/>
        <v>-6404.2200000000012</v>
      </c>
      <c r="BC424" s="2">
        <f t="shared" si="196"/>
        <v>-2865.619999999999</v>
      </c>
      <c r="BD424" s="74">
        <f t="shared" si="196"/>
        <v>-8579.6299999999974</v>
      </c>
      <c r="BE424" s="77" t="e">
        <f t="shared" si="197"/>
        <v>#DIV/0!</v>
      </c>
      <c r="BF424" s="38">
        <f t="shared" si="197"/>
        <v>-8.3285333784508392E-2</v>
      </c>
      <c r="BG424" s="38">
        <f t="shared" si="197"/>
        <v>1.5355287527668606</v>
      </c>
      <c r="BH424" s="38">
        <f t="shared" si="197"/>
        <v>-0.24492582299171742</v>
      </c>
      <c r="BI424" s="38">
        <f t="shared" si="197"/>
        <v>-0.17443245628718818</v>
      </c>
      <c r="BJ424" s="76">
        <f t="shared" si="197"/>
        <v>-0.16659608358047115</v>
      </c>
      <c r="BK424" s="77">
        <f t="shared" si="135"/>
        <v>0</v>
      </c>
      <c r="BL424" s="38">
        <f t="shared" si="135"/>
        <v>0.19314458348284602</v>
      </c>
      <c r="BM424" s="38">
        <f t="shared" si="135"/>
        <v>0.35720126896850168</v>
      </c>
      <c r="BN424" s="38">
        <f t="shared" si="135"/>
        <v>0.23870091008834904</v>
      </c>
      <c r="BO424" s="38">
        <f t="shared" si="135"/>
        <v>0.25399458249964607</v>
      </c>
      <c r="BP424" s="76">
        <f t="shared" si="135"/>
        <v>0.23772283906026948</v>
      </c>
      <c r="BQ424" s="77">
        <f t="shared" si="136"/>
        <v>0</v>
      </c>
      <c r="BR424" s="38">
        <f t="shared" si="136"/>
        <v>0.20983880702369911</v>
      </c>
      <c r="BS424" s="38">
        <f t="shared" si="136"/>
        <v>0.42927784672665226</v>
      </c>
      <c r="BT424" s="38">
        <f t="shared" si="136"/>
        <v>0.29846611943215218</v>
      </c>
      <c r="BU424" s="38">
        <f t="shared" si="136"/>
        <v>0.29404089411556661</v>
      </c>
      <c r="BV424" s="76">
        <f t="shared" si="136"/>
        <v>0.28012232359346606</v>
      </c>
      <c r="BW424" s="77">
        <f t="shared" si="137"/>
        <v>0</v>
      </c>
      <c r="BX424" s="38">
        <f t="shared" si="137"/>
        <v>-1.6694223540853093E-2</v>
      </c>
      <c r="BY424" s="38">
        <f t="shared" si="137"/>
        <v>-7.2076577758150573E-2</v>
      </c>
      <c r="BZ424" s="38">
        <f t="shared" si="137"/>
        <v>-5.9765209343803138E-2</v>
      </c>
      <c r="CA424" s="38">
        <f t="shared" si="137"/>
        <v>-4.0046311615920538E-2</v>
      </c>
      <c r="CB424" s="76">
        <f t="shared" si="137"/>
        <v>-4.2399484533196585E-2</v>
      </c>
      <c r="CC424" s="28">
        <f t="shared" si="138"/>
        <v>0</v>
      </c>
      <c r="CD424" s="2">
        <f t="shared" si="138"/>
        <v>-166.94223540853093</v>
      </c>
      <c r="CE424" s="2">
        <f t="shared" si="138"/>
        <v>-720.76577758150574</v>
      </c>
      <c r="CF424" s="2">
        <f t="shared" si="138"/>
        <v>-597.65209343803133</v>
      </c>
      <c r="CG424" s="2">
        <f t="shared" si="138"/>
        <v>-400.46311615920536</v>
      </c>
      <c r="CH424" s="30">
        <f t="shared" si="138"/>
        <v>-423.99484533196585</v>
      </c>
      <c r="CI424" s="76">
        <f>IFERROR(M424/'Class Sum-WR'!M424,0)</f>
        <v>0.29407158013367501</v>
      </c>
    </row>
    <row r="425" spans="1:87" x14ac:dyDescent="0.2">
      <c r="F425" s="73" t="s">
        <v>90</v>
      </c>
      <c r="G425" s="60"/>
      <c r="H425" s="28">
        <f t="shared" si="189"/>
        <v>243.43</v>
      </c>
      <c r="I425" s="2">
        <f t="shared" si="189"/>
        <v>42929.53</v>
      </c>
      <c r="J425" s="2">
        <f t="shared" si="189"/>
        <v>7620.7</v>
      </c>
      <c r="K425" s="2">
        <f t="shared" si="189"/>
        <v>80583.659999999989</v>
      </c>
      <c r="L425" s="2">
        <f t="shared" si="189"/>
        <v>53640.43</v>
      </c>
      <c r="M425" s="74">
        <f t="shared" si="190"/>
        <v>185017.74999999997</v>
      </c>
      <c r="O425"/>
      <c r="P425"/>
      <c r="Q425"/>
      <c r="R425"/>
      <c r="T425" s="75" t="s">
        <v>90</v>
      </c>
      <c r="U425" s="2">
        <f>SUMIF($M$210:$M$216,"&lt;&gt;0",U$210:U$216)</f>
        <v>71.25</v>
      </c>
      <c r="V425" s="2">
        <f>SUMIF($M$210:$M$216,"&lt;&gt;0",V$210:V$216)</f>
        <v>46806.25</v>
      </c>
      <c r="W425" s="2">
        <f>SUMIF($M$210:$M$216,"&lt;&gt;0",W$210:W$216)</f>
        <v>2357.5500000000002</v>
      </c>
      <c r="X425" s="2">
        <f>SUMIF($M$210:$M$216,"&lt;&gt;0",X$210:X$216)</f>
        <v>96314.62</v>
      </c>
      <c r="Y425" s="2">
        <f>SUMIF($M$210:$M$216,"&lt;&gt;0",Y$210:Y$216)</f>
        <v>59373.01999999999</v>
      </c>
      <c r="Z425" s="74">
        <f t="shared" si="191"/>
        <v>204922.68999999997</v>
      </c>
      <c r="AA425" s="2">
        <f t="shared" si="192"/>
        <v>172.18</v>
      </c>
      <c r="AB425" s="2">
        <f t="shared" si="192"/>
        <v>-3876.7200000000012</v>
      </c>
      <c r="AC425" s="2">
        <f t="shared" si="192"/>
        <v>5263.15</v>
      </c>
      <c r="AD425" s="2">
        <f t="shared" si="192"/>
        <v>-15730.960000000006</v>
      </c>
      <c r="AE425" s="2">
        <f t="shared" si="192"/>
        <v>-5732.5899999999892</v>
      </c>
      <c r="AF425" s="30">
        <f t="shared" si="192"/>
        <v>-19904.940000000002</v>
      </c>
      <c r="AG425" s="38">
        <f t="shared" si="165"/>
        <v>2.4165614035087719</v>
      </c>
      <c r="AH425" s="38">
        <f t="shared" si="165"/>
        <v>-8.2824836426759266E-2</v>
      </c>
      <c r="AI425" s="38">
        <f t="shared" si="165"/>
        <v>2.2324659074038724</v>
      </c>
      <c r="AJ425" s="38">
        <f t="shared" si="165"/>
        <v>-0.16332889025570579</v>
      </c>
      <c r="AK425" s="38">
        <f t="shared" si="165"/>
        <v>-9.6552103969109043E-2</v>
      </c>
      <c r="AL425" s="76">
        <f t="shared" si="165"/>
        <v>-9.7133899618436617E-2</v>
      </c>
      <c r="AM425" s="28">
        <f t="shared" si="193"/>
        <v>243.43</v>
      </c>
      <c r="AN425" s="2">
        <f t="shared" si="193"/>
        <v>8246.619999999999</v>
      </c>
      <c r="AO425" s="2">
        <f t="shared" si="193"/>
        <v>3013.3500000000004</v>
      </c>
      <c r="AP425" s="2">
        <f t="shared" si="193"/>
        <v>19673.849999999999</v>
      </c>
      <c r="AQ425" s="2">
        <f t="shared" si="193"/>
        <v>13778.91</v>
      </c>
      <c r="AR425" s="74">
        <f t="shared" si="194"/>
        <v>44956.160000000003</v>
      </c>
      <c r="AS425" s="28">
        <f>SUMIF($M$210:$M$216,"&lt;&gt;0",AS$210:AS$216)</f>
        <v>71.25</v>
      </c>
      <c r="AT425" s="2">
        <f>SUMIF($M$210:$M$216,"&lt;&gt;0",AT$210:AT$216)</f>
        <v>9611.4500000000007</v>
      </c>
      <c r="AU425" s="2">
        <f>SUMIF($M$210:$M$216,"&lt;&gt;0",AU$210:AU$216)</f>
        <v>1130.8600000000001</v>
      </c>
      <c r="AV425" s="2">
        <f>SUMIF($M$210:$M$216,"&lt;&gt;0",AV$210:AV$216)</f>
        <v>28119.32</v>
      </c>
      <c r="AW425" s="2">
        <f>SUMIF($M$210:$M$216,"&lt;&gt;0",AW$210:AW$216)</f>
        <v>17578.04</v>
      </c>
      <c r="AX425" s="74">
        <f t="shared" si="195"/>
        <v>56510.920000000006</v>
      </c>
      <c r="AY425" s="28">
        <f t="shared" si="196"/>
        <v>172.18</v>
      </c>
      <c r="AZ425" s="2">
        <f t="shared" si="196"/>
        <v>-1364.8300000000017</v>
      </c>
      <c r="BA425" s="2">
        <f t="shared" si="196"/>
        <v>1882.4900000000002</v>
      </c>
      <c r="BB425" s="2">
        <f t="shared" si="196"/>
        <v>-8445.4700000000012</v>
      </c>
      <c r="BC425" s="2">
        <f t="shared" si="196"/>
        <v>-3799.130000000001</v>
      </c>
      <c r="BD425" s="74">
        <f t="shared" si="196"/>
        <v>-11554.760000000002</v>
      </c>
      <c r="BE425" s="77">
        <f t="shared" si="197"/>
        <v>2.4165614035087719</v>
      </c>
      <c r="BF425" s="38">
        <f t="shared" si="197"/>
        <v>-0.14200042657455447</v>
      </c>
      <c r="BG425" s="38">
        <f t="shared" si="197"/>
        <v>1.66465344958704</v>
      </c>
      <c r="BH425" s="38">
        <f t="shared" si="197"/>
        <v>-0.30034403392400671</v>
      </c>
      <c r="BI425" s="38">
        <f t="shared" si="197"/>
        <v>-0.21612932954982472</v>
      </c>
      <c r="BJ425" s="76">
        <f t="shared" si="197"/>
        <v>-0.20446950784025461</v>
      </c>
      <c r="BK425" s="77">
        <f t="shared" si="135"/>
        <v>1</v>
      </c>
      <c r="BL425" s="38">
        <f t="shared" si="135"/>
        <v>0.19209667564494648</v>
      </c>
      <c r="BM425" s="38">
        <f t="shared" si="135"/>
        <v>0.39541643156140516</v>
      </c>
      <c r="BN425" s="38">
        <f t="shared" si="135"/>
        <v>0.24414192653944983</v>
      </c>
      <c r="BO425" s="38">
        <f t="shared" si="135"/>
        <v>0.25687545756064967</v>
      </c>
      <c r="BP425" s="76">
        <f t="shared" si="135"/>
        <v>0.24298295704060832</v>
      </c>
      <c r="BQ425" s="77">
        <f t="shared" si="136"/>
        <v>1</v>
      </c>
      <c r="BR425" s="38">
        <f t="shared" si="136"/>
        <v>0.20534543997863536</v>
      </c>
      <c r="BS425" s="38">
        <f t="shared" si="136"/>
        <v>0.47967593476278342</v>
      </c>
      <c r="BT425" s="38">
        <f t="shared" si="136"/>
        <v>0.29195276895657174</v>
      </c>
      <c r="BU425" s="38">
        <f t="shared" si="136"/>
        <v>0.2960610728576718</v>
      </c>
      <c r="BV425" s="76">
        <f t="shared" si="136"/>
        <v>0.27576702218773341</v>
      </c>
      <c r="BW425" s="77">
        <f t="shared" si="137"/>
        <v>0</v>
      </c>
      <c r="BX425" s="38">
        <f t="shared" si="137"/>
        <v>-1.3248764333688878E-2</v>
      </c>
      <c r="BY425" s="38">
        <f t="shared" si="137"/>
        <v>-8.4259503201378261E-2</v>
      </c>
      <c r="BZ425" s="38">
        <f t="shared" si="137"/>
        <v>-4.7810842417121913E-2</v>
      </c>
      <c r="CA425" s="38">
        <f t="shared" si="137"/>
        <v>-3.9185615297022136E-2</v>
      </c>
      <c r="CB425" s="76">
        <f t="shared" si="137"/>
        <v>-3.2784065147125091E-2</v>
      </c>
      <c r="CC425" s="28">
        <f t="shared" si="138"/>
        <v>0</v>
      </c>
      <c r="CD425" s="2">
        <f t="shared" si="138"/>
        <v>-132.48764333688879</v>
      </c>
      <c r="CE425" s="2">
        <f t="shared" si="138"/>
        <v>-842.59503201378266</v>
      </c>
      <c r="CF425" s="2">
        <f t="shared" si="138"/>
        <v>-478.1084241712191</v>
      </c>
      <c r="CG425" s="2">
        <f t="shared" si="138"/>
        <v>-391.85615297022139</v>
      </c>
      <c r="CH425" s="30">
        <f t="shared" si="138"/>
        <v>-327.84065147125091</v>
      </c>
      <c r="CI425" s="76">
        <f>IFERROR(M425/'Class Sum-WR'!M425,0)</f>
        <v>0.2936563800187687</v>
      </c>
    </row>
    <row r="426" spans="1:87" ht="13.5" thickBot="1" x14ac:dyDescent="0.25">
      <c r="F426" s="78" t="s">
        <v>91</v>
      </c>
      <c r="G426" s="61"/>
      <c r="H426" s="43">
        <f t="shared" si="189"/>
        <v>-22.62</v>
      </c>
      <c r="I426" s="44">
        <f t="shared" si="189"/>
        <v>42496.4</v>
      </c>
      <c r="J426" s="44">
        <f t="shared" si="189"/>
        <v>7003.0700000000006</v>
      </c>
      <c r="K426" s="44">
        <f t="shared" si="189"/>
        <v>81547.22</v>
      </c>
      <c r="L426" s="44">
        <f t="shared" si="189"/>
        <v>50483.24</v>
      </c>
      <c r="M426" s="79">
        <f t="shared" si="190"/>
        <v>181507.31</v>
      </c>
      <c r="O426" s="42"/>
      <c r="P426" s="42"/>
      <c r="Q426" s="42"/>
      <c r="R426" s="42"/>
      <c r="S426" s="42"/>
      <c r="T426" s="80" t="s">
        <v>91</v>
      </c>
      <c r="U426" s="44">
        <f>SUMIF($M$217:$M$223,"&lt;&gt;0",U$217:U$223)</f>
        <v>57.019999999999996</v>
      </c>
      <c r="V426" s="44">
        <f>SUMIF($M$217:$M$223,"&lt;&gt;0",V$217:V$223)</f>
        <v>48717.09</v>
      </c>
      <c r="W426" s="44">
        <f>SUMIF($M$217:$M$223,"&lt;&gt;0",W$217:W$223)</f>
        <v>3114.08</v>
      </c>
      <c r="X426" s="44">
        <f>SUMIF($M$217:$M$223,"&lt;&gt;0",X$217:X$223)</f>
        <v>96080.010000000009</v>
      </c>
      <c r="Y426" s="44">
        <f>SUMIF($M$217:$M$223,"&lt;&gt;0",Y$217:Y$223)</f>
        <v>61312.44</v>
      </c>
      <c r="Z426" s="79">
        <f t="shared" si="191"/>
        <v>209280.64000000001</v>
      </c>
      <c r="AA426" s="44">
        <f t="shared" si="192"/>
        <v>-79.64</v>
      </c>
      <c r="AB426" s="44">
        <f t="shared" si="192"/>
        <v>-6220.6899999999951</v>
      </c>
      <c r="AC426" s="44">
        <f t="shared" si="192"/>
        <v>3888.9900000000007</v>
      </c>
      <c r="AD426" s="44">
        <f t="shared" si="192"/>
        <v>-14532.790000000008</v>
      </c>
      <c r="AE426" s="44">
        <f t="shared" si="192"/>
        <v>-10829.200000000004</v>
      </c>
      <c r="AF426" s="46">
        <f t="shared" si="192"/>
        <v>-27773.330000000016</v>
      </c>
      <c r="AG426" s="56">
        <f t="shared" si="165"/>
        <v>-1.3967029112592073</v>
      </c>
      <c r="AH426" s="56">
        <f t="shared" si="165"/>
        <v>-0.12769009807441281</v>
      </c>
      <c r="AI426" s="56">
        <f t="shared" si="165"/>
        <v>1.2488407491137032</v>
      </c>
      <c r="AJ426" s="56">
        <f t="shared" si="165"/>
        <v>-0.15125716577256818</v>
      </c>
      <c r="AK426" s="56">
        <f t="shared" si="165"/>
        <v>-0.17662321055890132</v>
      </c>
      <c r="AL426" s="81">
        <f t="shared" si="165"/>
        <v>-0.13270854867416315</v>
      </c>
      <c r="AM426" s="43">
        <f t="shared" si="193"/>
        <v>-22.62</v>
      </c>
      <c r="AN426" s="44">
        <f t="shared" si="193"/>
        <v>7978.25</v>
      </c>
      <c r="AO426" s="44">
        <f t="shared" si="193"/>
        <v>2691.71</v>
      </c>
      <c r="AP426" s="44">
        <f t="shared" si="193"/>
        <v>19093.73</v>
      </c>
      <c r="AQ426" s="44">
        <f t="shared" si="193"/>
        <v>12561.84</v>
      </c>
      <c r="AR426" s="79">
        <f t="shared" si="194"/>
        <v>42302.91</v>
      </c>
      <c r="AS426" s="43">
        <f>SUMIF($M$217:$M$223,"&lt;&gt;0",AS$217:AS$223)</f>
        <v>57.019999999999996</v>
      </c>
      <c r="AT426" s="44">
        <f>SUMIF($M$217:$M$223,"&lt;&gt;0",AT$217:AT$223)</f>
        <v>10146.24</v>
      </c>
      <c r="AU426" s="44">
        <f>SUMIF($M$217:$M$223,"&lt;&gt;0",AU$217:AU$223)</f>
        <v>1429.34</v>
      </c>
      <c r="AV426" s="44">
        <f>SUMIF($M$217:$M$223,"&lt;&gt;0",AV$217:AV$223)</f>
        <v>28607.3</v>
      </c>
      <c r="AW426" s="44">
        <f>SUMIF($M$217:$M$223,"&lt;&gt;0",AW$217:AW$223)</f>
        <v>18071.55</v>
      </c>
      <c r="AX426" s="79">
        <f t="shared" si="195"/>
        <v>58311.45</v>
      </c>
      <c r="AY426" s="43">
        <f t="shared" si="196"/>
        <v>-79.64</v>
      </c>
      <c r="AZ426" s="44">
        <f t="shared" si="196"/>
        <v>-2167.9899999999998</v>
      </c>
      <c r="BA426" s="44">
        <f t="shared" si="196"/>
        <v>1262.3700000000001</v>
      </c>
      <c r="BB426" s="44">
        <f t="shared" si="196"/>
        <v>-9513.57</v>
      </c>
      <c r="BC426" s="44">
        <f t="shared" si="196"/>
        <v>-5509.7099999999991</v>
      </c>
      <c r="BD426" s="79">
        <f t="shared" si="196"/>
        <v>-16008.539999999994</v>
      </c>
      <c r="BE426" s="82">
        <f t="shared" si="197"/>
        <v>-1.3967029112592073</v>
      </c>
      <c r="BF426" s="56">
        <f t="shared" si="197"/>
        <v>-0.21367422808843473</v>
      </c>
      <c r="BG426" s="56">
        <f t="shared" si="197"/>
        <v>0.88318384709026554</v>
      </c>
      <c r="BH426" s="56">
        <f t="shared" si="197"/>
        <v>-0.33255742415397466</v>
      </c>
      <c r="BI426" s="56">
        <f t="shared" si="197"/>
        <v>-0.30488308971836947</v>
      </c>
      <c r="BJ426" s="81">
        <f t="shared" si="197"/>
        <v>-0.27453510416907817</v>
      </c>
      <c r="BK426" s="82">
        <f t="shared" si="135"/>
        <v>1</v>
      </c>
      <c r="BL426" s="56">
        <f t="shared" si="135"/>
        <v>0.1877394320460086</v>
      </c>
      <c r="BM426" s="56">
        <f t="shared" si="135"/>
        <v>0.38436143005853146</v>
      </c>
      <c r="BN426" s="56">
        <f t="shared" si="135"/>
        <v>0.2341432362746394</v>
      </c>
      <c r="BO426" s="56">
        <f t="shared" si="135"/>
        <v>0.24883188955384006</v>
      </c>
      <c r="BP426" s="81">
        <f t="shared" si="135"/>
        <v>0.23306449751252445</v>
      </c>
      <c r="BQ426" s="82">
        <f t="shared" si="136"/>
        <v>1</v>
      </c>
      <c r="BR426" s="56">
        <f t="shared" si="136"/>
        <v>0.20826859732385494</v>
      </c>
      <c r="BS426" s="56">
        <f t="shared" si="136"/>
        <v>0.4589927041052253</v>
      </c>
      <c r="BT426" s="56">
        <f t="shared" si="136"/>
        <v>0.29774455685423012</v>
      </c>
      <c r="BU426" s="56">
        <f t="shared" si="136"/>
        <v>0.29474524256415174</v>
      </c>
      <c r="BV426" s="81">
        <f t="shared" si="136"/>
        <v>0.27862801833939344</v>
      </c>
      <c r="BW426" s="82">
        <f t="shared" si="137"/>
        <v>0</v>
      </c>
      <c r="BX426" s="56">
        <f t="shared" si="137"/>
        <v>-2.0529165277846345E-2</v>
      </c>
      <c r="BY426" s="56">
        <f t="shared" si="137"/>
        <v>-7.4631274046693841E-2</v>
      </c>
      <c r="BZ426" s="56">
        <f t="shared" si="137"/>
        <v>-6.3601320579590725E-2</v>
      </c>
      <c r="CA426" s="56">
        <f t="shared" si="137"/>
        <v>-4.5913353010311686E-2</v>
      </c>
      <c r="CB426" s="81">
        <f t="shared" si="137"/>
        <v>-4.5563520826868986E-2</v>
      </c>
      <c r="CC426" s="43">
        <f t="shared" si="138"/>
        <v>0</v>
      </c>
      <c r="CD426" s="44">
        <f t="shared" si="138"/>
        <v>-205.29165277846346</v>
      </c>
      <c r="CE426" s="44">
        <f t="shared" si="138"/>
        <v>-746.31274046693841</v>
      </c>
      <c r="CF426" s="44">
        <f t="shared" si="138"/>
        <v>-636.01320579590731</v>
      </c>
      <c r="CG426" s="44">
        <f t="shared" si="138"/>
        <v>-459.13353010311687</v>
      </c>
      <c r="CH426" s="46">
        <f t="shared" si="138"/>
        <v>-455.63520826868984</v>
      </c>
      <c r="CI426" s="81">
        <f>IFERROR(M426/'Class Sum-WR'!M426,0)</f>
        <v>0.28191956598001899</v>
      </c>
    </row>
    <row r="427" spans="1:87" x14ac:dyDescent="0.2">
      <c r="A427" t="s">
        <v>46</v>
      </c>
      <c r="B427" t="s">
        <v>46</v>
      </c>
      <c r="C427" t="s">
        <v>92</v>
      </c>
      <c r="D427" t="s">
        <v>92</v>
      </c>
      <c r="F427" s="83" t="s">
        <v>93</v>
      </c>
      <c r="G427" s="60"/>
      <c r="H427" s="32">
        <f>SUM(H423:H426)</f>
        <v>168.83</v>
      </c>
      <c r="I427" s="5">
        <f>SUM(I423:I426)</f>
        <v>194796.46</v>
      </c>
      <c r="J427" s="5">
        <f>SUM(J423:J426)</f>
        <v>30036.95</v>
      </c>
      <c r="K427" s="5">
        <f>SUM(K423:K426)</f>
        <v>364098.08999999997</v>
      </c>
      <c r="L427" s="5">
        <f>SUM(L423:L426)</f>
        <v>219453.24999999997</v>
      </c>
      <c r="M427" s="74">
        <f t="shared" si="190"/>
        <v>808553.58</v>
      </c>
      <c r="N427" s="3" t="s">
        <v>49</v>
      </c>
      <c r="O427" t="s">
        <v>49</v>
      </c>
      <c r="P427" t="s">
        <v>92</v>
      </c>
      <c r="Q427" t="s">
        <v>92</v>
      </c>
      <c r="R427"/>
      <c r="T427" s="84" t="s">
        <v>93</v>
      </c>
      <c r="U427" s="5">
        <f>SUM(U423:U426)</f>
        <v>-801.73</v>
      </c>
      <c r="V427" s="5">
        <f>SUM(V423:V426)</f>
        <v>199452.13999999998</v>
      </c>
      <c r="W427" s="5">
        <f>SUM(W423:W426)</f>
        <v>11842.37</v>
      </c>
      <c r="X427" s="5">
        <f>SUM(X423:X426)</f>
        <v>400881.75</v>
      </c>
      <c r="Y427" s="5">
        <f>SUM(Y423:Y426)</f>
        <v>239592</v>
      </c>
      <c r="Z427" s="74">
        <f t="shared" si="191"/>
        <v>850966.53</v>
      </c>
      <c r="AA427" s="2">
        <f t="shared" si="192"/>
        <v>970.56000000000006</v>
      </c>
      <c r="AB427" s="2">
        <f t="shared" si="192"/>
        <v>-4655.679999999993</v>
      </c>
      <c r="AC427" s="2">
        <f t="shared" si="192"/>
        <v>18194.580000000002</v>
      </c>
      <c r="AD427" s="2">
        <f t="shared" si="192"/>
        <v>-36783.660000000033</v>
      </c>
      <c r="AE427" s="2">
        <f t="shared" si="192"/>
        <v>-20138.750000000029</v>
      </c>
      <c r="AF427" s="30">
        <f t="shared" si="192"/>
        <v>-42412.95000000007</v>
      </c>
      <c r="AG427" s="38">
        <f t="shared" si="165"/>
        <v>-1.2105821161737742</v>
      </c>
      <c r="AH427" s="38">
        <f t="shared" si="165"/>
        <v>-2.3342341676554551E-2</v>
      </c>
      <c r="AI427" s="38">
        <f t="shared" si="165"/>
        <v>1.5363968529947976</v>
      </c>
      <c r="AJ427" s="38">
        <f t="shared" si="165"/>
        <v>-9.1756883420110874E-2</v>
      </c>
      <c r="AK427" s="38">
        <f t="shared" si="165"/>
        <v>-8.4054350729573735E-2</v>
      </c>
      <c r="AL427" s="76">
        <f t="shared" si="165"/>
        <v>-4.984091442468374E-2</v>
      </c>
      <c r="AM427" s="32">
        <f>SUM(AM423:AM426)</f>
        <v>168.83</v>
      </c>
      <c r="AN427" s="5">
        <f>SUM(AN423:AN426)</f>
        <v>37585.03</v>
      </c>
      <c r="AO427" s="5">
        <f>SUM(AO423:AO426)</f>
        <v>11761.670000000002</v>
      </c>
      <c r="AP427" s="5">
        <f>SUM(AP423:AP426)</f>
        <v>88497.33</v>
      </c>
      <c r="AQ427" s="5">
        <f>SUM(AQ423:AQ426)</f>
        <v>56298.509999999995</v>
      </c>
      <c r="AR427" s="74">
        <f t="shared" si="194"/>
        <v>194311.37</v>
      </c>
      <c r="AS427" s="32">
        <f>SUM(AS423:AS426)</f>
        <v>-801.73</v>
      </c>
      <c r="AT427" s="5">
        <f>SUM(AT423:AT426)</f>
        <v>41492.230000000003</v>
      </c>
      <c r="AU427" s="5">
        <f>SUM(AU423:AU426)</f>
        <v>5661.9</v>
      </c>
      <c r="AV427" s="5">
        <f>SUM(AV423:AV426)</f>
        <v>119086.85</v>
      </c>
      <c r="AW427" s="5">
        <f>SUM(AW423:AW426)</f>
        <v>70656.38</v>
      </c>
      <c r="AX427" s="74">
        <f t="shared" si="195"/>
        <v>236095.63</v>
      </c>
      <c r="AY427" s="32">
        <f t="shared" si="196"/>
        <v>970.56000000000006</v>
      </c>
      <c r="AZ427" s="5">
        <f t="shared" si="196"/>
        <v>-3907.2000000000044</v>
      </c>
      <c r="BA427" s="5">
        <f t="shared" si="196"/>
        <v>6099.7700000000023</v>
      </c>
      <c r="BB427" s="5">
        <f t="shared" si="196"/>
        <v>-30589.520000000004</v>
      </c>
      <c r="BC427" s="5">
        <f t="shared" si="196"/>
        <v>-14357.87000000001</v>
      </c>
      <c r="BD427" s="74">
        <f t="shared" si="196"/>
        <v>-41784.260000000009</v>
      </c>
      <c r="BE427" s="77">
        <f t="shared" si="197"/>
        <v>-1.2105821161737742</v>
      </c>
      <c r="BF427" s="38">
        <f t="shared" si="197"/>
        <v>-9.4167028380976486E-2</v>
      </c>
      <c r="BG427" s="38">
        <f t="shared" si="197"/>
        <v>1.077336229887494</v>
      </c>
      <c r="BH427" s="38">
        <f t="shared" si="197"/>
        <v>-0.25686731994338585</v>
      </c>
      <c r="BI427" s="38">
        <f t="shared" si="197"/>
        <v>-0.20320698569612552</v>
      </c>
      <c r="BJ427" s="76">
        <f t="shared" si="197"/>
        <v>-0.17698023466169199</v>
      </c>
      <c r="BK427" s="77">
        <f t="shared" si="135"/>
        <v>1</v>
      </c>
      <c r="BL427" s="38">
        <f t="shared" si="135"/>
        <v>0.19294513873609409</v>
      </c>
      <c r="BM427" s="38">
        <f t="shared" si="135"/>
        <v>0.39157337878845894</v>
      </c>
      <c r="BN427" s="38">
        <f t="shared" ref="BN427:BP465" si="198">IFERROR(AP427/K427,0)</f>
        <v>0.2430590338993539</v>
      </c>
      <c r="BO427" s="38">
        <f t="shared" si="198"/>
        <v>0.25653987808337314</v>
      </c>
      <c r="BP427" s="76">
        <f t="shared" si="198"/>
        <v>0.24031972006109972</v>
      </c>
      <c r="BQ427" s="77">
        <f t="shared" si="136"/>
        <v>1</v>
      </c>
      <c r="BR427" s="38">
        <f t="shared" si="136"/>
        <v>0.20803100934389576</v>
      </c>
      <c r="BS427" s="38">
        <f t="shared" si="136"/>
        <v>0.47810531169014303</v>
      </c>
      <c r="BT427" s="38">
        <f t="shared" ref="BT427:BV465" si="199">IFERROR(AV427/X427,0)</f>
        <v>0.29706228831818859</v>
      </c>
      <c r="BU427" s="38">
        <f t="shared" si="199"/>
        <v>0.29490291829443388</v>
      </c>
      <c r="BV427" s="76">
        <f t="shared" si="199"/>
        <v>0.27744408466922899</v>
      </c>
      <c r="BW427" s="77">
        <f t="shared" si="137"/>
        <v>0</v>
      </c>
      <c r="BX427" s="38">
        <f t="shared" si="137"/>
        <v>-1.5085870607801671E-2</v>
      </c>
      <c r="BY427" s="38">
        <f t="shared" si="137"/>
        <v>-8.6531932901684094E-2</v>
      </c>
      <c r="BZ427" s="38">
        <f t="shared" ref="BZ427:CB465" si="200">+BN427-BT427</f>
        <v>-5.400325441883469E-2</v>
      </c>
      <c r="CA427" s="38">
        <f t="shared" si="200"/>
        <v>-3.8363040211060739E-2</v>
      </c>
      <c r="CB427" s="76">
        <f t="shared" si="200"/>
        <v>-3.7124364608129262E-2</v>
      </c>
      <c r="CC427" s="28">
        <f t="shared" si="138"/>
        <v>0</v>
      </c>
      <c r="CD427" s="2">
        <f t="shared" si="138"/>
        <v>-150.85870607801672</v>
      </c>
      <c r="CE427" s="2">
        <f t="shared" si="138"/>
        <v>-865.31932901684092</v>
      </c>
      <c r="CF427" s="2">
        <f t="shared" ref="CF427:CH465" si="201">BZ427*10000</f>
        <v>-540.03254418834695</v>
      </c>
      <c r="CG427" s="2">
        <f t="shared" si="201"/>
        <v>-383.63040211060741</v>
      </c>
      <c r="CH427" s="30">
        <f t="shared" si="201"/>
        <v>-371.24364608129264</v>
      </c>
      <c r="CI427" s="76">
        <f>IFERROR(M427/'Class Sum-WR'!M427,0)</f>
        <v>0.30352506188263179</v>
      </c>
    </row>
    <row r="428" spans="1:87" ht="13.5" thickBot="1" x14ac:dyDescent="0.25">
      <c r="A428" t="s">
        <v>46</v>
      </c>
      <c r="B428" t="s">
        <v>46</v>
      </c>
      <c r="C428" t="s">
        <v>92</v>
      </c>
      <c r="D428" t="s">
        <v>92</v>
      </c>
      <c r="F428" s="78" t="s">
        <v>94</v>
      </c>
      <c r="G428" s="61"/>
      <c r="H428" s="48">
        <f>SUMIFS(H$7:H$377,$B$7:$B$377,$B428,$D$7:$D$377,$D428)</f>
        <v>164.06000000000003</v>
      </c>
      <c r="I428" s="49">
        <f>SUMIFS(I$7:I$377,$B$7:$B$377,$B428,$D$7:$D$377,$D428)</f>
        <v>210169.49</v>
      </c>
      <c r="J428" s="49">
        <f>SUMIFS(J$7:J$377,$B$7:$B$377,$B428,$D$7:$D$377,$D428)</f>
        <v>33569.68</v>
      </c>
      <c r="K428" s="49">
        <f>SUMIFS(K$7:K$377,$B$7:$B$377,$B428,$D$7:$D$377,$D428)</f>
        <v>396482.56000000011</v>
      </c>
      <c r="L428" s="49">
        <f>SUMIFS(L$7:L$377,$B$7:$B$377,$B428,$D$7:$D$377,$D428)</f>
        <v>247450.71</v>
      </c>
      <c r="M428" s="79">
        <f t="shared" si="190"/>
        <v>887836.5</v>
      </c>
      <c r="N428" s="3" t="s">
        <v>49</v>
      </c>
      <c r="O428" s="42" t="s">
        <v>49</v>
      </c>
      <c r="P428" s="42" t="s">
        <v>92</v>
      </c>
      <c r="Q428" s="42" t="s">
        <v>92</v>
      </c>
      <c r="R428" s="42"/>
      <c r="S428" s="42"/>
      <c r="T428" s="80" t="s">
        <v>94</v>
      </c>
      <c r="U428" s="49">
        <f>SUMIFS(U$7:U$377,$M$7:$M$377,"&lt;&gt;0",$O$7:$O$377,$O428,$Q$7:$Q$377,$Q428)</f>
        <v>98.27</v>
      </c>
      <c r="V428" s="49">
        <f>SUMIFS(V$7:V$377,$M$7:$M$377,"&lt;&gt;0",$O$7:$O$377,$O428,$Q$7:$Q$377,$Q428)</f>
        <v>213930.09</v>
      </c>
      <c r="W428" s="49">
        <f>SUMIFS(W$7:W$377,$M$7:$M$377,"&lt;&gt;0",$O$7:$O$377,$O428,$Q$7:$Q$377,$Q428)</f>
        <v>12627.04</v>
      </c>
      <c r="X428" s="49">
        <f>SUMIFS(X$7:X$377,$M$7:$M$377,"&lt;&gt;0",$O$7:$O$377,$O428,$Q$7:$Q$377,$Q428)</f>
        <v>430621.23</v>
      </c>
      <c r="Y428" s="49">
        <f>SUMIFS(Y$7:Y$377,$M$7:$M$377,"&lt;&gt;0",$O$7:$O$377,$O428,$Q$7:$Q$377,$Q428)</f>
        <v>256397.62</v>
      </c>
      <c r="Z428" s="79">
        <f t="shared" si="191"/>
        <v>913674.25</v>
      </c>
      <c r="AA428" s="44">
        <f t="shared" si="192"/>
        <v>65.790000000000035</v>
      </c>
      <c r="AB428" s="44">
        <f t="shared" si="192"/>
        <v>-3760.6000000000058</v>
      </c>
      <c r="AC428" s="44">
        <f t="shared" si="192"/>
        <v>20942.64</v>
      </c>
      <c r="AD428" s="44">
        <f t="shared" si="192"/>
        <v>-34138.669999999867</v>
      </c>
      <c r="AE428" s="44">
        <f t="shared" si="192"/>
        <v>-8946.9100000000035</v>
      </c>
      <c r="AF428" s="46">
        <f t="shared" si="192"/>
        <v>-25837.75</v>
      </c>
      <c r="AG428" s="56">
        <f t="shared" si="165"/>
        <v>0.66948203927953631</v>
      </c>
      <c r="AH428" s="56">
        <f t="shared" si="165"/>
        <v>-1.7578639825748709E-2</v>
      </c>
      <c r="AI428" s="56">
        <f t="shared" si="165"/>
        <v>1.6585549740873553</v>
      </c>
      <c r="AJ428" s="56">
        <f t="shared" si="165"/>
        <v>-7.9277721630212863E-2</v>
      </c>
      <c r="AK428" s="56">
        <f t="shared" si="165"/>
        <v>-3.4894668679061859E-2</v>
      </c>
      <c r="AL428" s="81">
        <f t="shared" si="165"/>
        <v>-2.8278951716106698E-2</v>
      </c>
      <c r="AM428" s="48">
        <f>SUMIFS(AM$7:AM$377,$B$7:$B$377,$B428,$D$7:$D$377,$D428)</f>
        <v>164.06000000000003</v>
      </c>
      <c r="AN428" s="49">
        <f>SUMIFS(AN$7:AN$377,$B$7:$B$377,$B428,$D$7:$D$377,$D428)</f>
        <v>40584.69000000001</v>
      </c>
      <c r="AO428" s="49">
        <f>SUMIFS(AO$7:AO$377,$B$7:$B$377,$B428,$D$7:$D$377,$D428)</f>
        <v>13192.179999999997</v>
      </c>
      <c r="AP428" s="49">
        <f>SUMIFS(AP$7:AP$377,$B$7:$B$377,$B428,$D$7:$D$377,$D428)</f>
        <v>95888.989999999991</v>
      </c>
      <c r="AQ428" s="49">
        <f>SUMIFS(AQ$7:AQ$377,$B$7:$B$377,$B428,$D$7:$D$377,$D428)</f>
        <v>62944.549999999996</v>
      </c>
      <c r="AR428" s="79">
        <f t="shared" si="194"/>
        <v>212774.46999999997</v>
      </c>
      <c r="AS428" s="48">
        <f>SUMIFS(AS$7:AS$377,$M$7:$M$377,"&lt;&gt;0",$O$7:$O$377,$O428,$Q$7:$Q$377,$Q428)</f>
        <v>98.27</v>
      </c>
      <c r="AT428" s="49">
        <f>SUMIFS(AT$7:AT$377,$M$7:$M$377,"&lt;&gt;0",$O$7:$O$377,$O428,$Q$7:$Q$377,$Q428)</f>
        <v>44668.930000000008</v>
      </c>
      <c r="AU428" s="49">
        <f>SUMIFS(AU$7:AU$377,$M$7:$M$377,"&lt;&gt;0",$O$7:$O$377,$O428,$Q$7:$Q$377,$Q428)</f>
        <v>5991.1800000000012</v>
      </c>
      <c r="AV428" s="49">
        <f>SUMIFS(AV$7:AV$377,$M$7:$M$377,"&lt;&gt;0",$O$7:$O$377,$O428,$Q$7:$Q$377,$Q428)</f>
        <v>127631.34000000003</v>
      </c>
      <c r="AW428" s="49">
        <f>SUMIFS(AW$7:AW$377,$M$7:$M$377,"&lt;&gt;0",$O$7:$O$377,$O428,$Q$7:$Q$377,$Q428)</f>
        <v>75705.02</v>
      </c>
      <c r="AX428" s="79">
        <f t="shared" si="195"/>
        <v>254094.74000000005</v>
      </c>
      <c r="AY428" s="48">
        <f t="shared" si="196"/>
        <v>65.790000000000035</v>
      </c>
      <c r="AZ428" s="49">
        <f t="shared" si="196"/>
        <v>-4084.239999999998</v>
      </c>
      <c r="BA428" s="49">
        <f t="shared" si="196"/>
        <v>7200.9999999999955</v>
      </c>
      <c r="BB428" s="49">
        <f t="shared" si="196"/>
        <v>-31742.350000000035</v>
      </c>
      <c r="BC428" s="49">
        <f t="shared" si="196"/>
        <v>-12760.470000000008</v>
      </c>
      <c r="BD428" s="79">
        <f t="shared" si="196"/>
        <v>-41320.270000000077</v>
      </c>
      <c r="BE428" s="82">
        <f t="shared" si="197"/>
        <v>0.66948203927953631</v>
      </c>
      <c r="BF428" s="56">
        <f t="shared" si="197"/>
        <v>-9.1433575865819877E-2</v>
      </c>
      <c r="BG428" s="56">
        <f t="shared" si="197"/>
        <v>1.2019335089247851</v>
      </c>
      <c r="BH428" s="56">
        <f t="shared" si="197"/>
        <v>-0.24870341406742286</v>
      </c>
      <c r="BI428" s="56">
        <f t="shared" si="197"/>
        <v>-0.16855513676635986</v>
      </c>
      <c r="BJ428" s="81">
        <f t="shared" si="197"/>
        <v>-0.16261757327207982</v>
      </c>
      <c r="BK428" s="82">
        <f t="shared" ref="BK428:BM465" si="202">IFERROR(AM428/H428,0)</f>
        <v>1</v>
      </c>
      <c r="BL428" s="56">
        <f t="shared" si="202"/>
        <v>0.1931045747886623</v>
      </c>
      <c r="BM428" s="56">
        <f t="shared" si="202"/>
        <v>0.39297902154563275</v>
      </c>
      <c r="BN428" s="56">
        <f t="shared" si="198"/>
        <v>0.24184920012622993</v>
      </c>
      <c r="BO428" s="56">
        <f t="shared" si="198"/>
        <v>0.25437207272510959</v>
      </c>
      <c r="BP428" s="81">
        <f t="shared" si="198"/>
        <v>0.23965501530968819</v>
      </c>
      <c r="BQ428" s="82">
        <f t="shared" ref="BQ428:BS465" si="203">IFERROR(AS428/U428,0)</f>
        <v>1</v>
      </c>
      <c r="BR428" s="56">
        <f t="shared" si="203"/>
        <v>0.20880152950900926</v>
      </c>
      <c r="BS428" s="56">
        <f t="shared" si="203"/>
        <v>0.47447224369290036</v>
      </c>
      <c r="BT428" s="56">
        <f t="shared" si="199"/>
        <v>0.29638887056265206</v>
      </c>
      <c r="BU428" s="56">
        <f t="shared" si="199"/>
        <v>0.29526412920681561</v>
      </c>
      <c r="BV428" s="81">
        <f t="shared" si="199"/>
        <v>0.27810211352678488</v>
      </c>
      <c r="BW428" s="82">
        <f t="shared" ref="BW428:BY465" si="204">+BK428-BQ428</f>
        <v>0</v>
      </c>
      <c r="BX428" s="56">
        <f t="shared" si="204"/>
        <v>-1.5696954720346962E-2</v>
      </c>
      <c r="BY428" s="56">
        <f t="shared" si="204"/>
        <v>-8.1493222147267619E-2</v>
      </c>
      <c r="BZ428" s="56">
        <f t="shared" si="200"/>
        <v>-5.4539670436422133E-2</v>
      </c>
      <c r="CA428" s="56">
        <f t="shared" si="200"/>
        <v>-4.0892056481706018E-2</v>
      </c>
      <c r="CB428" s="81">
        <f t="shared" si="200"/>
        <v>-3.8447098217096687E-2</v>
      </c>
      <c r="CC428" s="43">
        <f t="shared" ref="CC428:CE465" si="205">BW428*10000</f>
        <v>0</v>
      </c>
      <c r="CD428" s="44">
        <f t="shared" si="205"/>
        <v>-156.96954720346963</v>
      </c>
      <c r="CE428" s="44">
        <f t="shared" si="205"/>
        <v>-814.93222147267613</v>
      </c>
      <c r="CF428" s="44">
        <f t="shared" si="201"/>
        <v>-545.39670436422136</v>
      </c>
      <c r="CG428" s="44">
        <f t="shared" si="201"/>
        <v>-408.92056481706021</v>
      </c>
      <c r="CH428" s="46">
        <f t="shared" si="201"/>
        <v>-384.47098217096686</v>
      </c>
      <c r="CI428" s="81">
        <f>IFERROR(M428/'Class Sum-WR'!M428,0)</f>
        <v>0.29953111913342589</v>
      </c>
    </row>
    <row r="429" spans="1:87" ht="13.5" thickBot="1" x14ac:dyDescent="0.25">
      <c r="F429"/>
      <c r="H429"/>
      <c r="I429"/>
      <c r="J429"/>
      <c r="K429"/>
      <c r="L429"/>
      <c r="M429"/>
      <c r="O429"/>
      <c r="P429"/>
      <c r="Q429"/>
      <c r="R429"/>
      <c r="U429"/>
      <c r="V429"/>
      <c r="W429"/>
      <c r="X429"/>
      <c r="Y429"/>
      <c r="Z429"/>
      <c r="AA429" s="2"/>
      <c r="AB429" s="2"/>
      <c r="AC429" s="2"/>
      <c r="AD429" s="2"/>
      <c r="AE429" s="2"/>
      <c r="AF429" s="3"/>
      <c r="AG429" s="38"/>
      <c r="AH429" s="38"/>
      <c r="AI429" s="38"/>
      <c r="AJ429" s="38"/>
      <c r="AK429" s="38"/>
      <c r="AL429" s="85"/>
      <c r="BE429" s="38"/>
      <c r="BF429" s="38"/>
      <c r="BG429" s="38"/>
      <c r="BH429" s="38"/>
      <c r="BI429" s="38"/>
      <c r="BJ429" s="38"/>
      <c r="BK429" s="38"/>
      <c r="BL429" s="38"/>
      <c r="BM429" s="38"/>
      <c r="BN429" s="38"/>
      <c r="BO429" s="38"/>
      <c r="BP429" s="38"/>
      <c r="BQ429" s="38"/>
      <c r="BR429" s="38"/>
      <c r="BS429" s="38"/>
      <c r="BT429" s="38"/>
      <c r="BU429" s="38"/>
      <c r="BV429" s="38"/>
      <c r="BW429" s="38"/>
      <c r="BX429" s="38"/>
      <c r="BY429" s="38"/>
      <c r="BZ429" s="38"/>
      <c r="CA429" s="38"/>
      <c r="CB429" s="38"/>
      <c r="CC429" s="2"/>
      <c r="CD429" s="2"/>
      <c r="CE429" s="2"/>
      <c r="CF429" s="2"/>
      <c r="CG429" s="2"/>
      <c r="CH429" s="2"/>
    </row>
    <row r="430" spans="1:87" x14ac:dyDescent="0.2">
      <c r="F430" s="62" t="s">
        <v>95</v>
      </c>
      <c r="G430" s="63"/>
      <c r="H430" s="64">
        <f t="shared" ref="H430:L434" si="206">SUMIF($E$14:$E$377,$F430,H$14:H$377)</f>
        <v>-74.740000000000009</v>
      </c>
      <c r="I430" s="65">
        <f t="shared" si="206"/>
        <v>40937.449999999997</v>
      </c>
      <c r="J430" s="65">
        <f t="shared" si="206"/>
        <v>6841.57</v>
      </c>
      <c r="K430" s="65">
        <f t="shared" si="206"/>
        <v>80272.649999999994</v>
      </c>
      <c r="L430" s="65">
        <f t="shared" si="206"/>
        <v>55993.63</v>
      </c>
      <c r="M430" s="66">
        <f t="shared" ref="M430:M436" si="207">SUM(H430:L430)</f>
        <v>183970.56</v>
      </c>
      <c r="O430" s="67"/>
      <c r="P430" s="67"/>
      <c r="Q430" s="67"/>
      <c r="R430" s="67"/>
      <c r="S430" s="67"/>
      <c r="T430" s="68" t="s">
        <v>95</v>
      </c>
      <c r="U430" s="65">
        <f>SUMIF($M$224:$M$230,"&lt;&gt;0",U$224:U$230)</f>
        <v>19.989999999999998</v>
      </c>
      <c r="V430" s="65">
        <f>SUMIF($M$224:$M$230,"&lt;&gt;0",V$224:V$230)</f>
        <v>44874.53</v>
      </c>
      <c r="W430" s="65">
        <f>SUMIF($M$224:$M$230,"&lt;&gt;0",W$224:W$230)</f>
        <v>2406.21</v>
      </c>
      <c r="X430" s="65">
        <f>SUMIF($M$224:$M$230,"&lt;&gt;0",X$224:X$230)</f>
        <v>94703.660000000018</v>
      </c>
      <c r="Y430" s="65">
        <f>SUMIF($M$224:$M$230,"&lt;&gt;0",Y$224:Y$230)</f>
        <v>53537.49</v>
      </c>
      <c r="Z430" s="66">
        <f t="shared" ref="Z430:Z436" si="208">SUM(U430:Y430)</f>
        <v>195541.88</v>
      </c>
      <c r="AA430" s="64">
        <f t="shared" ref="AA430:AF436" si="209">+H430-U430</f>
        <v>-94.73</v>
      </c>
      <c r="AB430" s="65">
        <f t="shared" si="209"/>
        <v>-3937.0800000000017</v>
      </c>
      <c r="AC430" s="65">
        <f t="shared" si="209"/>
        <v>4435.3599999999997</v>
      </c>
      <c r="AD430" s="65">
        <f t="shared" si="209"/>
        <v>-14431.010000000024</v>
      </c>
      <c r="AE430" s="86">
        <f t="shared" si="209"/>
        <v>2456.1399999999994</v>
      </c>
      <c r="AF430" s="87">
        <f t="shared" si="209"/>
        <v>-11571.320000000007</v>
      </c>
      <c r="AG430" s="70">
        <f t="shared" si="165"/>
        <v>-4.7388694347173592</v>
      </c>
      <c r="AH430" s="70">
        <f t="shared" si="165"/>
        <v>-8.7735292157934616E-2</v>
      </c>
      <c r="AI430" s="70">
        <f t="shared" si="165"/>
        <v>1.8432971353290026</v>
      </c>
      <c r="AJ430" s="70">
        <f t="shared" si="165"/>
        <v>-0.15238069996450002</v>
      </c>
      <c r="AK430" s="70">
        <f t="shared" si="165"/>
        <v>4.5877010670466609E-2</v>
      </c>
      <c r="AL430" s="71">
        <f t="shared" si="165"/>
        <v>-5.9175660988837822E-2</v>
      </c>
      <c r="AM430" s="64">
        <f t="shared" ref="AM430:AQ434" si="210">SUMIF($E$14:$E$377,$F430,AM$14:AM$377)</f>
        <v>-74.740000000000009</v>
      </c>
      <c r="AN430" s="65">
        <f t="shared" si="210"/>
        <v>8049.9000000000005</v>
      </c>
      <c r="AO430" s="65">
        <f t="shared" si="210"/>
        <v>3144.6000000000004</v>
      </c>
      <c r="AP430" s="65">
        <f t="shared" si="210"/>
        <v>19170.64</v>
      </c>
      <c r="AQ430" s="65">
        <f t="shared" si="210"/>
        <v>14029.38</v>
      </c>
      <c r="AR430" s="66">
        <f t="shared" ref="AR430:AR436" si="211">SUM(AM430:AQ430)</f>
        <v>44319.78</v>
      </c>
      <c r="AS430" s="64">
        <f>SUMIF($M$224:$M$230,"&lt;&gt;0",AS$224:AS$230)</f>
        <v>19.989999999999998</v>
      </c>
      <c r="AT430" s="65">
        <f>SUMIF($M$224:$M$230,"&lt;&gt;0",AT$224:AT$230)</f>
        <v>9423.73</v>
      </c>
      <c r="AU430" s="65">
        <f>SUMIF($M$224:$M$230,"&lt;&gt;0",AU$224:AU$230)</f>
        <v>1103.47</v>
      </c>
      <c r="AV430" s="65">
        <f>SUMIF($M$224:$M$230,"&lt;&gt;0",AV$224:AV$230)</f>
        <v>28054.74</v>
      </c>
      <c r="AW430" s="65">
        <f>SUMIF($M$224:$M$230,"&lt;&gt;0",AW$224:AW$230)</f>
        <v>16069.8</v>
      </c>
      <c r="AX430" s="66">
        <f t="shared" ref="AX430:AX436" si="212">SUM(AS430:AW430)</f>
        <v>54671.729999999996</v>
      </c>
      <c r="AY430" s="64">
        <f t="shared" ref="AY430:BD436" si="213">+AM430-AS430</f>
        <v>-94.73</v>
      </c>
      <c r="AZ430" s="65">
        <f t="shared" si="213"/>
        <v>-1373.829999999999</v>
      </c>
      <c r="BA430" s="65">
        <f t="shared" si="213"/>
        <v>2041.1300000000003</v>
      </c>
      <c r="BB430" s="65">
        <f t="shared" si="213"/>
        <v>-8884.1000000000022</v>
      </c>
      <c r="BC430" s="65">
        <f t="shared" si="213"/>
        <v>-2040.42</v>
      </c>
      <c r="BD430" s="66">
        <f t="shared" si="213"/>
        <v>-10351.949999999997</v>
      </c>
      <c r="BE430" s="72">
        <f t="shared" ref="BE430:BJ436" si="214">AY430/AS430</f>
        <v>-4.7388694347173592</v>
      </c>
      <c r="BF430" s="70">
        <f t="shared" si="214"/>
        <v>-0.14578410035092251</v>
      </c>
      <c r="BG430" s="70">
        <f t="shared" si="214"/>
        <v>1.8497376457900987</v>
      </c>
      <c r="BH430" s="70">
        <f t="shared" si="214"/>
        <v>-0.31667019548211822</v>
      </c>
      <c r="BI430" s="70">
        <f t="shared" si="214"/>
        <v>-0.12697233319643059</v>
      </c>
      <c r="BJ430" s="71">
        <f t="shared" si="214"/>
        <v>-0.18934740129862357</v>
      </c>
      <c r="BK430" s="72">
        <f t="shared" si="202"/>
        <v>1</v>
      </c>
      <c r="BL430" s="70">
        <f t="shared" si="202"/>
        <v>0.19663901879574819</v>
      </c>
      <c r="BM430" s="70">
        <f t="shared" si="202"/>
        <v>0.45963134192882638</v>
      </c>
      <c r="BN430" s="70">
        <f t="shared" si="198"/>
        <v>0.2388190747408987</v>
      </c>
      <c r="BO430" s="70">
        <f t="shared" si="198"/>
        <v>0.25055314327719064</v>
      </c>
      <c r="BP430" s="71">
        <f t="shared" si="198"/>
        <v>0.24090691467156483</v>
      </c>
      <c r="BQ430" s="72">
        <f t="shared" si="203"/>
        <v>1</v>
      </c>
      <c r="BR430" s="70">
        <f t="shared" si="203"/>
        <v>0.21000175377881394</v>
      </c>
      <c r="BS430" s="70">
        <f t="shared" si="203"/>
        <v>0.4585925584217504</v>
      </c>
      <c r="BT430" s="70">
        <f t="shared" si="199"/>
        <v>0.29623712536558772</v>
      </c>
      <c r="BU430" s="70">
        <f t="shared" si="199"/>
        <v>0.30015975720938731</v>
      </c>
      <c r="BV430" s="71">
        <f t="shared" si="199"/>
        <v>0.27959089889081556</v>
      </c>
      <c r="BW430" s="72">
        <f t="shared" si="204"/>
        <v>0</v>
      </c>
      <c r="BX430" s="70">
        <f t="shared" si="204"/>
        <v>-1.3362734983065755E-2</v>
      </c>
      <c r="BY430" s="70">
        <f t="shared" si="204"/>
        <v>1.0387835070759799E-3</v>
      </c>
      <c r="BZ430" s="70">
        <f t="shared" si="200"/>
        <v>-5.7418050624689021E-2</v>
      </c>
      <c r="CA430" s="70">
        <f t="shared" si="200"/>
        <v>-4.9606613932196675E-2</v>
      </c>
      <c r="CB430" s="71">
        <f t="shared" si="200"/>
        <v>-3.8683984219250733E-2</v>
      </c>
      <c r="CC430" s="64">
        <f t="shared" si="205"/>
        <v>0</v>
      </c>
      <c r="CD430" s="65">
        <f t="shared" si="205"/>
        <v>-133.62734983065755</v>
      </c>
      <c r="CE430" s="65">
        <f t="shared" si="205"/>
        <v>10.387835070759799</v>
      </c>
      <c r="CF430" s="65">
        <f t="shared" si="201"/>
        <v>-574.18050624689022</v>
      </c>
      <c r="CG430" s="65">
        <f t="shared" si="201"/>
        <v>-496.06613932196677</v>
      </c>
      <c r="CH430" s="69">
        <f t="shared" si="201"/>
        <v>-386.83984219250732</v>
      </c>
      <c r="CI430" s="71">
        <f>IFERROR(M430/'Class Sum-WR'!M430,0)</f>
        <v>0.28694471348516415</v>
      </c>
    </row>
    <row r="431" spans="1:87" x14ac:dyDescent="0.2">
      <c r="F431" s="73" t="s">
        <v>96</v>
      </c>
      <c r="G431" s="60"/>
      <c r="H431" s="28">
        <f t="shared" si="206"/>
        <v>1.21</v>
      </c>
      <c r="I431" s="2">
        <f t="shared" si="206"/>
        <v>8311.26</v>
      </c>
      <c r="J431" s="2">
        <f t="shared" si="206"/>
        <v>1284.78</v>
      </c>
      <c r="K431" s="2">
        <f t="shared" si="206"/>
        <v>16974.66</v>
      </c>
      <c r="L431" s="2">
        <f t="shared" si="206"/>
        <v>11096.66</v>
      </c>
      <c r="M431" s="74">
        <f t="shared" si="207"/>
        <v>37668.57</v>
      </c>
      <c r="O431"/>
      <c r="P431"/>
      <c r="Q431"/>
      <c r="R431"/>
      <c r="T431" s="75" t="s">
        <v>96</v>
      </c>
      <c r="U431" s="2">
        <f>SUMIF($M$231:$M$237,"&lt;&gt;0",U$231:U$237)</f>
        <v>0</v>
      </c>
      <c r="V431" s="2">
        <f>SUMIF($M$231:$M$237,"&lt;&gt;0",V$231:V$237)</f>
        <v>8078.58</v>
      </c>
      <c r="W431" s="2">
        <f>SUMIF($M$231:$M$237,"&lt;&gt;0",W$231:W$237)</f>
        <v>124.21</v>
      </c>
      <c r="X431" s="2">
        <f>SUMIF($M$231:$M$237,"&lt;&gt;0",X$231:X$237)</f>
        <v>19020.939999999999</v>
      </c>
      <c r="Y431" s="2">
        <f>SUMIF($M$231:$M$237,"&lt;&gt;0",Y$231:Y$237)</f>
        <v>12935.43</v>
      </c>
      <c r="Z431" s="74">
        <f t="shared" si="208"/>
        <v>40159.159999999996</v>
      </c>
      <c r="AA431" s="28">
        <f t="shared" si="209"/>
        <v>1.21</v>
      </c>
      <c r="AB431" s="2">
        <f t="shared" si="209"/>
        <v>232.68000000000029</v>
      </c>
      <c r="AC431" s="2">
        <f t="shared" si="209"/>
        <v>1160.57</v>
      </c>
      <c r="AD431" s="2">
        <f t="shared" si="209"/>
        <v>-2046.2799999999988</v>
      </c>
      <c r="AE431" s="29">
        <f t="shared" si="209"/>
        <v>-1838.7700000000004</v>
      </c>
      <c r="AF431" s="31">
        <f t="shared" si="209"/>
        <v>-2490.5899999999965</v>
      </c>
      <c r="AG431" s="38" t="str">
        <f t="shared" si="165"/>
        <v/>
      </c>
      <c r="AH431" s="38">
        <f t="shared" si="165"/>
        <v>2.8802091456666925E-2</v>
      </c>
      <c r="AI431" s="38">
        <f t="shared" si="165"/>
        <v>9.34361162547299</v>
      </c>
      <c r="AJ431" s="38">
        <f t="shared" si="165"/>
        <v>-0.10758038246269633</v>
      </c>
      <c r="AK431" s="38">
        <f t="shared" si="165"/>
        <v>-0.14214989374145276</v>
      </c>
      <c r="AL431" s="76">
        <f t="shared" si="165"/>
        <v>-6.2017980455766425E-2</v>
      </c>
      <c r="AM431" s="28">
        <f t="shared" si="210"/>
        <v>1.21</v>
      </c>
      <c r="AN431" s="2">
        <f t="shared" si="210"/>
        <v>1580.75</v>
      </c>
      <c r="AO431" s="2">
        <f t="shared" si="210"/>
        <v>533.12</v>
      </c>
      <c r="AP431" s="2">
        <f t="shared" si="210"/>
        <v>3954.83</v>
      </c>
      <c r="AQ431" s="2">
        <f t="shared" si="210"/>
        <v>2752.4900000000002</v>
      </c>
      <c r="AR431" s="74">
        <f t="shared" si="211"/>
        <v>8822.4</v>
      </c>
      <c r="AS431" s="28">
        <f>SUMIF($M$231:$M$237,"&lt;&gt;0",AS$231:AS$237)</f>
        <v>0</v>
      </c>
      <c r="AT431" s="2">
        <f>SUMIF($M$231:$M$237,"&lt;&gt;0",AT$231:AT$237)</f>
        <v>1698.8200000000002</v>
      </c>
      <c r="AU431" s="2">
        <f>SUMIF($M$231:$M$237,"&lt;&gt;0",AU$231:AU$237)</f>
        <v>0.6699999999999946</v>
      </c>
      <c r="AV431" s="2">
        <f>SUMIF($M$231:$M$237,"&lt;&gt;0",AV$231:AV$237)</f>
        <v>5802.74</v>
      </c>
      <c r="AW431" s="2">
        <f>SUMIF($M$231:$M$237,"&lt;&gt;0",AW$231:AW$237)</f>
        <v>3839.87</v>
      </c>
      <c r="AX431" s="74">
        <f t="shared" si="212"/>
        <v>11342.099999999999</v>
      </c>
      <c r="AY431" s="28">
        <f t="shared" si="213"/>
        <v>1.21</v>
      </c>
      <c r="AZ431" s="2">
        <f t="shared" si="213"/>
        <v>-118.07000000000016</v>
      </c>
      <c r="BA431" s="2">
        <f t="shared" si="213"/>
        <v>532.45000000000005</v>
      </c>
      <c r="BB431" s="2">
        <f t="shared" si="213"/>
        <v>-1847.9099999999999</v>
      </c>
      <c r="BC431" s="2">
        <f t="shared" si="213"/>
        <v>-1087.3799999999997</v>
      </c>
      <c r="BD431" s="74">
        <f t="shared" si="213"/>
        <v>-2519.6999999999989</v>
      </c>
      <c r="BE431" s="77" t="e">
        <f t="shared" si="214"/>
        <v>#DIV/0!</v>
      </c>
      <c r="BF431" s="38">
        <f t="shared" si="214"/>
        <v>-6.9501183174203354E-2</v>
      </c>
      <c r="BG431" s="38">
        <f t="shared" si="214"/>
        <v>794.70149253731995</v>
      </c>
      <c r="BH431" s="38">
        <f t="shared" si="214"/>
        <v>-0.31845473000685881</v>
      </c>
      <c r="BI431" s="38">
        <f t="shared" si="214"/>
        <v>-0.28318146187240706</v>
      </c>
      <c r="BJ431" s="76">
        <f t="shared" si="214"/>
        <v>-0.22215462744994308</v>
      </c>
      <c r="BK431" s="77">
        <f t="shared" si="202"/>
        <v>1</v>
      </c>
      <c r="BL431" s="38">
        <f t="shared" si="202"/>
        <v>0.19019378529849865</v>
      </c>
      <c r="BM431" s="38">
        <f t="shared" si="202"/>
        <v>0.41495041952707856</v>
      </c>
      <c r="BN431" s="38">
        <f t="shared" si="198"/>
        <v>0.23298434254353254</v>
      </c>
      <c r="BO431" s="38">
        <f t="shared" si="198"/>
        <v>0.24804670955044134</v>
      </c>
      <c r="BP431" s="76">
        <f t="shared" si="198"/>
        <v>0.23421117393094559</v>
      </c>
      <c r="BQ431" s="77">
        <f t="shared" si="203"/>
        <v>0</v>
      </c>
      <c r="BR431" s="38">
        <f t="shared" si="203"/>
        <v>0.21028695637104544</v>
      </c>
      <c r="BS431" s="38">
        <f t="shared" si="203"/>
        <v>5.3940906529264523E-3</v>
      </c>
      <c r="BT431" s="38">
        <f t="shared" si="199"/>
        <v>0.3050711479033108</v>
      </c>
      <c r="BU431" s="38">
        <f t="shared" si="199"/>
        <v>0.29684904174039828</v>
      </c>
      <c r="BV431" s="76">
        <f t="shared" si="199"/>
        <v>0.28242871613848497</v>
      </c>
      <c r="BW431" s="77">
        <f t="shared" si="204"/>
        <v>1</v>
      </c>
      <c r="BX431" s="38">
        <f t="shared" si="204"/>
        <v>-2.0093171072546795E-2</v>
      </c>
      <c r="BY431" s="38">
        <f t="shared" si="204"/>
        <v>0.40955632887415211</v>
      </c>
      <c r="BZ431" s="38">
        <f t="shared" si="200"/>
        <v>-7.2086805359778267E-2</v>
      </c>
      <c r="CA431" s="38">
        <f t="shared" si="200"/>
        <v>-4.8802332189956943E-2</v>
      </c>
      <c r="CB431" s="76">
        <f t="shared" si="200"/>
        <v>-4.8217542207539377E-2</v>
      </c>
      <c r="CC431" s="28">
        <f t="shared" si="205"/>
        <v>10000</v>
      </c>
      <c r="CD431" s="2">
        <f t="shared" si="205"/>
        <v>-200.93171072546795</v>
      </c>
      <c r="CE431" s="2">
        <f t="shared" si="205"/>
        <v>4095.5632887415209</v>
      </c>
      <c r="CF431" s="2">
        <f t="shared" si="201"/>
        <v>-720.8680535977827</v>
      </c>
      <c r="CG431" s="2">
        <f t="shared" si="201"/>
        <v>-488.02332189956945</v>
      </c>
      <c r="CH431" s="30">
        <f t="shared" si="201"/>
        <v>-482.17542207539378</v>
      </c>
      <c r="CI431" s="76">
        <f>IFERROR(M431/'Class Sum-WR'!M431,0)</f>
        <v>0.29649349094550698</v>
      </c>
    </row>
    <row r="432" spans="1:87" x14ac:dyDescent="0.2">
      <c r="F432" s="73" t="s">
        <v>97</v>
      </c>
      <c r="G432" s="60"/>
      <c r="H432" s="28">
        <f t="shared" si="206"/>
        <v>0</v>
      </c>
      <c r="I432" s="2">
        <f t="shared" si="206"/>
        <v>0</v>
      </c>
      <c r="J432" s="2">
        <f t="shared" si="206"/>
        <v>0</v>
      </c>
      <c r="K432" s="2">
        <f t="shared" si="206"/>
        <v>0</v>
      </c>
      <c r="L432" s="2">
        <f t="shared" si="206"/>
        <v>0</v>
      </c>
      <c r="M432" s="74">
        <f t="shared" si="207"/>
        <v>0</v>
      </c>
      <c r="O432"/>
      <c r="P432"/>
      <c r="Q432"/>
      <c r="R432"/>
      <c r="T432" s="75" t="s">
        <v>97</v>
      </c>
      <c r="U432" s="2">
        <f>SUMIF($M$238:$M$244,"&lt;&gt;0",U$238:U$244)</f>
        <v>0</v>
      </c>
      <c r="V432" s="2">
        <f>SUMIF($M$238:$M$244,"&lt;&gt;0",V$238:V$244)</f>
        <v>0</v>
      </c>
      <c r="W432" s="2">
        <f>SUMIF($M$238:$M$244,"&lt;&gt;0",W$238:W$244)</f>
        <v>0</v>
      </c>
      <c r="X432" s="2">
        <f>SUMIF($M$238:$M$244,"&lt;&gt;0",X$238:X$244)</f>
        <v>0</v>
      </c>
      <c r="Y432" s="2">
        <f>SUMIF($M$238:$M$244,"&lt;&gt;0",Y$238:Y$244)</f>
        <v>0</v>
      </c>
      <c r="Z432" s="74">
        <f t="shared" si="208"/>
        <v>0</v>
      </c>
      <c r="AA432" s="28">
        <f t="shared" si="209"/>
        <v>0</v>
      </c>
      <c r="AB432" s="2">
        <f t="shared" si="209"/>
        <v>0</v>
      </c>
      <c r="AC432" s="2">
        <f t="shared" si="209"/>
        <v>0</v>
      </c>
      <c r="AD432" s="2">
        <f t="shared" si="209"/>
        <v>0</v>
      </c>
      <c r="AE432" s="29">
        <f t="shared" si="209"/>
        <v>0</v>
      </c>
      <c r="AF432" s="31">
        <f t="shared" si="209"/>
        <v>0</v>
      </c>
      <c r="AG432" s="38" t="str">
        <f t="shared" si="165"/>
        <v/>
      </c>
      <c r="AH432" s="38" t="str">
        <f t="shared" si="165"/>
        <v/>
      </c>
      <c r="AI432" s="38" t="str">
        <f t="shared" si="165"/>
        <v/>
      </c>
      <c r="AJ432" s="38" t="str">
        <f t="shared" si="165"/>
        <v/>
      </c>
      <c r="AK432" s="38" t="str">
        <f t="shared" si="165"/>
        <v/>
      </c>
      <c r="AL432" s="76" t="str">
        <f t="shared" si="165"/>
        <v/>
      </c>
      <c r="AM432" s="28">
        <f t="shared" si="210"/>
        <v>0</v>
      </c>
      <c r="AN432" s="2">
        <f t="shared" si="210"/>
        <v>0</v>
      </c>
      <c r="AO432" s="2">
        <f t="shared" si="210"/>
        <v>0</v>
      </c>
      <c r="AP432" s="2">
        <f t="shared" si="210"/>
        <v>0</v>
      </c>
      <c r="AQ432" s="2">
        <f t="shared" si="210"/>
        <v>0</v>
      </c>
      <c r="AR432" s="74">
        <f t="shared" si="211"/>
        <v>0</v>
      </c>
      <c r="AS432" s="28">
        <f>SUMIF($M$238:$M$244,"&lt;&gt;0",AS$238:AS$244)</f>
        <v>0</v>
      </c>
      <c r="AT432" s="2">
        <f>SUMIF($M$238:$M$244,"&lt;&gt;0",AT$238:AT$244)</f>
        <v>0</v>
      </c>
      <c r="AU432" s="2">
        <f>SUMIF($M$238:$M$244,"&lt;&gt;0",AU$238:AU$244)</f>
        <v>0</v>
      </c>
      <c r="AV432" s="2">
        <f>SUMIF($M$238:$M$244,"&lt;&gt;0",AV$238:AV$244)</f>
        <v>0</v>
      </c>
      <c r="AW432" s="2">
        <f>SUMIF($M$238:$M$244,"&lt;&gt;0",AW$238:AW$244)</f>
        <v>0</v>
      </c>
      <c r="AX432" s="74">
        <f t="shared" si="212"/>
        <v>0</v>
      </c>
      <c r="AY432" s="28">
        <f t="shared" si="213"/>
        <v>0</v>
      </c>
      <c r="AZ432" s="2">
        <f t="shared" si="213"/>
        <v>0</v>
      </c>
      <c r="BA432" s="2">
        <f t="shared" si="213"/>
        <v>0</v>
      </c>
      <c r="BB432" s="2">
        <f t="shared" si="213"/>
        <v>0</v>
      </c>
      <c r="BC432" s="2">
        <f t="shared" si="213"/>
        <v>0</v>
      </c>
      <c r="BD432" s="74">
        <f t="shared" si="213"/>
        <v>0</v>
      </c>
      <c r="BE432" s="77" t="e">
        <f t="shared" si="214"/>
        <v>#DIV/0!</v>
      </c>
      <c r="BF432" s="38" t="e">
        <f t="shared" si="214"/>
        <v>#DIV/0!</v>
      </c>
      <c r="BG432" s="38" t="e">
        <f t="shared" si="214"/>
        <v>#DIV/0!</v>
      </c>
      <c r="BH432" s="38" t="e">
        <f t="shared" si="214"/>
        <v>#DIV/0!</v>
      </c>
      <c r="BI432" s="38" t="e">
        <f t="shared" si="214"/>
        <v>#DIV/0!</v>
      </c>
      <c r="BJ432" s="76" t="e">
        <f t="shared" si="214"/>
        <v>#DIV/0!</v>
      </c>
      <c r="BK432" s="77">
        <f t="shared" si="202"/>
        <v>0</v>
      </c>
      <c r="BL432" s="38">
        <f t="shared" si="202"/>
        <v>0</v>
      </c>
      <c r="BM432" s="38">
        <f t="shared" si="202"/>
        <v>0</v>
      </c>
      <c r="BN432" s="38">
        <f t="shared" si="198"/>
        <v>0</v>
      </c>
      <c r="BO432" s="38">
        <f t="shared" si="198"/>
        <v>0</v>
      </c>
      <c r="BP432" s="76">
        <f t="shared" si="198"/>
        <v>0</v>
      </c>
      <c r="BQ432" s="77">
        <f t="shared" si="203"/>
        <v>0</v>
      </c>
      <c r="BR432" s="38">
        <f t="shared" si="203"/>
        <v>0</v>
      </c>
      <c r="BS432" s="38">
        <f t="shared" si="203"/>
        <v>0</v>
      </c>
      <c r="BT432" s="38">
        <f t="shared" si="199"/>
        <v>0</v>
      </c>
      <c r="BU432" s="38">
        <f t="shared" si="199"/>
        <v>0</v>
      </c>
      <c r="BV432" s="76">
        <f t="shared" si="199"/>
        <v>0</v>
      </c>
      <c r="BW432" s="77">
        <f t="shared" si="204"/>
        <v>0</v>
      </c>
      <c r="BX432" s="38">
        <f t="shared" si="204"/>
        <v>0</v>
      </c>
      <c r="BY432" s="38">
        <f t="shared" si="204"/>
        <v>0</v>
      </c>
      <c r="BZ432" s="38">
        <f t="shared" si="200"/>
        <v>0</v>
      </c>
      <c r="CA432" s="38">
        <f t="shared" si="200"/>
        <v>0</v>
      </c>
      <c r="CB432" s="76">
        <f t="shared" si="200"/>
        <v>0</v>
      </c>
      <c r="CC432" s="28">
        <f t="shared" si="205"/>
        <v>0</v>
      </c>
      <c r="CD432" s="2">
        <f t="shared" si="205"/>
        <v>0</v>
      </c>
      <c r="CE432" s="2">
        <f t="shared" si="205"/>
        <v>0</v>
      </c>
      <c r="CF432" s="2">
        <f t="shared" si="201"/>
        <v>0</v>
      </c>
      <c r="CG432" s="2">
        <f t="shared" si="201"/>
        <v>0</v>
      </c>
      <c r="CH432" s="30">
        <f t="shared" si="201"/>
        <v>0</v>
      </c>
      <c r="CI432" s="76">
        <f>IFERROR(M432/'Class Sum-WR'!M432,0)</f>
        <v>0</v>
      </c>
    </row>
    <row r="433" spans="1:88" x14ac:dyDescent="0.2">
      <c r="F433" s="73" t="s">
        <v>98</v>
      </c>
      <c r="G433" s="60"/>
      <c r="H433" s="28">
        <f t="shared" si="206"/>
        <v>0</v>
      </c>
      <c r="I433" s="2">
        <f t="shared" si="206"/>
        <v>0</v>
      </c>
      <c r="J433" s="2">
        <f t="shared" si="206"/>
        <v>0</v>
      </c>
      <c r="K433" s="2">
        <f t="shared" si="206"/>
        <v>0</v>
      </c>
      <c r="L433" s="2">
        <f t="shared" si="206"/>
        <v>0</v>
      </c>
      <c r="M433" s="74">
        <f t="shared" si="207"/>
        <v>0</v>
      </c>
      <c r="O433"/>
      <c r="P433"/>
      <c r="Q433"/>
      <c r="R433"/>
      <c r="T433" s="75" t="s">
        <v>98</v>
      </c>
      <c r="U433" s="2">
        <f>SUMIF($M$245:$M$251,"&lt;&gt;0",U$245:U$251)</f>
        <v>0</v>
      </c>
      <c r="V433" s="2">
        <f>SUMIF($M$245:$M$251,"&lt;&gt;0",V$245:V$251)</f>
        <v>0</v>
      </c>
      <c r="W433" s="2">
        <f>SUMIF($M$245:$M$251,"&lt;&gt;0",W$245:W$251)</f>
        <v>0</v>
      </c>
      <c r="X433" s="2">
        <f>SUMIF($M$245:$M$251,"&lt;&gt;0",X$245:X$251)</f>
        <v>0</v>
      </c>
      <c r="Y433" s="2">
        <f>SUMIF($M$245:$M$251,"&lt;&gt;0",Y$245:Y$251)</f>
        <v>0</v>
      </c>
      <c r="Z433" s="74">
        <f t="shared" si="208"/>
        <v>0</v>
      </c>
      <c r="AA433" s="28">
        <f t="shared" si="209"/>
        <v>0</v>
      </c>
      <c r="AB433" s="2">
        <f t="shared" si="209"/>
        <v>0</v>
      </c>
      <c r="AC433" s="2">
        <f t="shared" si="209"/>
        <v>0</v>
      </c>
      <c r="AD433" s="2">
        <f t="shared" si="209"/>
        <v>0</v>
      </c>
      <c r="AE433" s="29">
        <f t="shared" si="209"/>
        <v>0</v>
      </c>
      <c r="AF433" s="31">
        <f t="shared" si="209"/>
        <v>0</v>
      </c>
      <c r="AG433" s="38" t="str">
        <f t="shared" si="165"/>
        <v/>
      </c>
      <c r="AH433" s="38" t="str">
        <f t="shared" si="165"/>
        <v/>
      </c>
      <c r="AI433" s="38" t="str">
        <f t="shared" si="165"/>
        <v/>
      </c>
      <c r="AJ433" s="38" t="str">
        <f t="shared" si="165"/>
        <v/>
      </c>
      <c r="AK433" s="38" t="str">
        <f t="shared" si="165"/>
        <v/>
      </c>
      <c r="AL433" s="76" t="str">
        <f t="shared" si="165"/>
        <v/>
      </c>
      <c r="AM433" s="28">
        <f t="shared" si="210"/>
        <v>0</v>
      </c>
      <c r="AN433" s="2">
        <f t="shared" si="210"/>
        <v>0</v>
      </c>
      <c r="AO433" s="2">
        <f t="shared" si="210"/>
        <v>0</v>
      </c>
      <c r="AP433" s="2">
        <f t="shared" si="210"/>
        <v>0</v>
      </c>
      <c r="AQ433" s="2">
        <f t="shared" si="210"/>
        <v>0</v>
      </c>
      <c r="AR433" s="74">
        <f t="shared" si="211"/>
        <v>0</v>
      </c>
      <c r="AS433" s="28">
        <f>SUMIF($M$245:$M$251,"&lt;&gt;0",AS$245:AS$251)</f>
        <v>0</v>
      </c>
      <c r="AT433" s="2">
        <f>SUMIF($M$245:$M$251,"&lt;&gt;0",AT$245:AT$251)</f>
        <v>0</v>
      </c>
      <c r="AU433" s="2">
        <f>SUMIF($M$245:$M$251,"&lt;&gt;0",AU$245:AU$251)</f>
        <v>0</v>
      </c>
      <c r="AV433" s="2">
        <f>SUMIF($M$245:$M$251,"&lt;&gt;0",AV$245:AV$251)</f>
        <v>0</v>
      </c>
      <c r="AW433" s="2">
        <f>SUMIF($M$245:$M$251,"&lt;&gt;0",AW$245:AW$251)</f>
        <v>0</v>
      </c>
      <c r="AX433" s="74">
        <f t="shared" si="212"/>
        <v>0</v>
      </c>
      <c r="AY433" s="28">
        <f t="shared" si="213"/>
        <v>0</v>
      </c>
      <c r="AZ433" s="2">
        <f t="shared" si="213"/>
        <v>0</v>
      </c>
      <c r="BA433" s="2">
        <f t="shared" si="213"/>
        <v>0</v>
      </c>
      <c r="BB433" s="2">
        <f t="shared" si="213"/>
        <v>0</v>
      </c>
      <c r="BC433" s="2">
        <f t="shared" si="213"/>
        <v>0</v>
      </c>
      <c r="BD433" s="74">
        <f t="shared" si="213"/>
        <v>0</v>
      </c>
      <c r="BE433" s="77" t="e">
        <f t="shared" si="214"/>
        <v>#DIV/0!</v>
      </c>
      <c r="BF433" s="38" t="e">
        <f t="shared" si="214"/>
        <v>#DIV/0!</v>
      </c>
      <c r="BG433" s="38" t="e">
        <f t="shared" si="214"/>
        <v>#DIV/0!</v>
      </c>
      <c r="BH433" s="38" t="e">
        <f t="shared" si="214"/>
        <v>#DIV/0!</v>
      </c>
      <c r="BI433" s="38" t="e">
        <f t="shared" si="214"/>
        <v>#DIV/0!</v>
      </c>
      <c r="BJ433" s="76" t="e">
        <f t="shared" si="214"/>
        <v>#DIV/0!</v>
      </c>
      <c r="BK433" s="77">
        <f t="shared" si="202"/>
        <v>0</v>
      </c>
      <c r="BL433" s="38">
        <f t="shared" si="202"/>
        <v>0</v>
      </c>
      <c r="BM433" s="38">
        <f t="shared" si="202"/>
        <v>0</v>
      </c>
      <c r="BN433" s="38">
        <f t="shared" si="198"/>
        <v>0</v>
      </c>
      <c r="BO433" s="38">
        <f t="shared" si="198"/>
        <v>0</v>
      </c>
      <c r="BP433" s="76">
        <f t="shared" si="198"/>
        <v>0</v>
      </c>
      <c r="BQ433" s="77">
        <f t="shared" si="203"/>
        <v>0</v>
      </c>
      <c r="BR433" s="38">
        <f t="shared" si="203"/>
        <v>0</v>
      </c>
      <c r="BS433" s="38">
        <f t="shared" si="203"/>
        <v>0</v>
      </c>
      <c r="BT433" s="38">
        <f t="shared" si="199"/>
        <v>0</v>
      </c>
      <c r="BU433" s="38">
        <f t="shared" si="199"/>
        <v>0</v>
      </c>
      <c r="BV433" s="76">
        <f t="shared" si="199"/>
        <v>0</v>
      </c>
      <c r="BW433" s="77">
        <f t="shared" si="204"/>
        <v>0</v>
      </c>
      <c r="BX433" s="38">
        <f t="shared" si="204"/>
        <v>0</v>
      </c>
      <c r="BY433" s="38">
        <f t="shared" si="204"/>
        <v>0</v>
      </c>
      <c r="BZ433" s="38">
        <f t="shared" si="200"/>
        <v>0</v>
      </c>
      <c r="CA433" s="38">
        <f t="shared" si="200"/>
        <v>0</v>
      </c>
      <c r="CB433" s="76">
        <f t="shared" si="200"/>
        <v>0</v>
      </c>
      <c r="CC433" s="28">
        <f t="shared" si="205"/>
        <v>0</v>
      </c>
      <c r="CD433" s="2">
        <f t="shared" si="205"/>
        <v>0</v>
      </c>
      <c r="CE433" s="2">
        <f t="shared" si="205"/>
        <v>0</v>
      </c>
      <c r="CF433" s="2">
        <f t="shared" si="201"/>
        <v>0</v>
      </c>
      <c r="CG433" s="2">
        <f t="shared" si="201"/>
        <v>0</v>
      </c>
      <c r="CH433" s="30">
        <f t="shared" si="201"/>
        <v>0</v>
      </c>
      <c r="CI433" s="76">
        <f>IFERROR(M433/'Class Sum-WR'!M433,0)</f>
        <v>0</v>
      </c>
    </row>
    <row r="434" spans="1:88" ht="13.5" thickBot="1" x14ac:dyDescent="0.25">
      <c r="F434" s="78" t="s">
        <v>99</v>
      </c>
      <c r="G434" s="61"/>
      <c r="H434" s="43">
        <f t="shared" si="206"/>
        <v>0</v>
      </c>
      <c r="I434" s="44">
        <f t="shared" si="206"/>
        <v>0</v>
      </c>
      <c r="J434" s="44">
        <f t="shared" si="206"/>
        <v>0</v>
      </c>
      <c r="K434" s="44">
        <f t="shared" si="206"/>
        <v>0</v>
      </c>
      <c r="L434" s="44">
        <f t="shared" si="206"/>
        <v>0</v>
      </c>
      <c r="M434" s="79">
        <f t="shared" si="207"/>
        <v>0</v>
      </c>
      <c r="O434" s="42"/>
      <c r="P434" s="42"/>
      <c r="Q434" s="42"/>
      <c r="R434" s="42"/>
      <c r="S434" s="42"/>
      <c r="T434" s="80" t="s">
        <v>99</v>
      </c>
      <c r="U434" s="44">
        <f>SUMIF($M$252:$M$258,"&lt;&gt;0",U$252:U$258)</f>
        <v>0</v>
      </c>
      <c r="V434" s="44">
        <f>SUMIF($M$252:$M$258,"&lt;&gt;0",V$252:V$258)</f>
        <v>0</v>
      </c>
      <c r="W434" s="44">
        <f>SUMIF($M$252:$M$258,"&lt;&gt;0",W$252:W$258)</f>
        <v>0</v>
      </c>
      <c r="X434" s="44">
        <f>SUMIF($M$252:$M$258,"&lt;&gt;0",X$252:X$258)</f>
        <v>0</v>
      </c>
      <c r="Y434" s="44">
        <f>SUMIF($M$252:$M$258,"&lt;&gt;0",Y$252:Y$258)</f>
        <v>0</v>
      </c>
      <c r="Z434" s="79">
        <f t="shared" si="208"/>
        <v>0</v>
      </c>
      <c r="AA434" s="43">
        <f t="shared" si="209"/>
        <v>0</v>
      </c>
      <c r="AB434" s="44">
        <f t="shared" si="209"/>
        <v>0</v>
      </c>
      <c r="AC434" s="44">
        <f t="shared" si="209"/>
        <v>0</v>
      </c>
      <c r="AD434" s="44">
        <f t="shared" si="209"/>
        <v>0</v>
      </c>
      <c r="AE434" s="45">
        <f t="shared" si="209"/>
        <v>0</v>
      </c>
      <c r="AF434" s="47">
        <f t="shared" si="209"/>
        <v>0</v>
      </c>
      <c r="AG434" s="56" t="str">
        <f t="shared" si="165"/>
        <v/>
      </c>
      <c r="AH434" s="56" t="str">
        <f t="shared" si="165"/>
        <v/>
      </c>
      <c r="AI434" s="56" t="str">
        <f t="shared" si="165"/>
        <v/>
      </c>
      <c r="AJ434" s="56" t="str">
        <f t="shared" si="165"/>
        <v/>
      </c>
      <c r="AK434" s="56" t="str">
        <f t="shared" si="165"/>
        <v/>
      </c>
      <c r="AL434" s="81" t="str">
        <f t="shared" si="165"/>
        <v/>
      </c>
      <c r="AM434" s="43">
        <f t="shared" si="210"/>
        <v>0</v>
      </c>
      <c r="AN434" s="44">
        <f t="shared" si="210"/>
        <v>0</v>
      </c>
      <c r="AO434" s="44">
        <f t="shared" si="210"/>
        <v>0</v>
      </c>
      <c r="AP434" s="44">
        <f t="shared" si="210"/>
        <v>0</v>
      </c>
      <c r="AQ434" s="44">
        <f t="shared" si="210"/>
        <v>0</v>
      </c>
      <c r="AR434" s="79">
        <f t="shared" si="211"/>
        <v>0</v>
      </c>
      <c r="AS434" s="43">
        <f>SUMIF($M$252:$M$258,"&lt;&gt;0",AS$252:AS$258)</f>
        <v>0</v>
      </c>
      <c r="AT434" s="44">
        <f>SUMIF($M$252:$M$258,"&lt;&gt;0",AT$252:AT$258)</f>
        <v>0</v>
      </c>
      <c r="AU434" s="44">
        <f>SUMIF($M$252:$M$258,"&lt;&gt;0",AU$252:AU$258)</f>
        <v>0</v>
      </c>
      <c r="AV434" s="44">
        <f>SUMIF($M$252:$M$258,"&lt;&gt;0",AV$252:AV$258)</f>
        <v>0</v>
      </c>
      <c r="AW434" s="44">
        <f>SUMIF($M$252:$M$258,"&lt;&gt;0",AW$252:AW$258)</f>
        <v>0</v>
      </c>
      <c r="AX434" s="79">
        <f t="shared" si="212"/>
        <v>0</v>
      </c>
      <c r="AY434" s="43">
        <f t="shared" si="213"/>
        <v>0</v>
      </c>
      <c r="AZ434" s="44">
        <f t="shared" si="213"/>
        <v>0</v>
      </c>
      <c r="BA434" s="44">
        <f t="shared" si="213"/>
        <v>0</v>
      </c>
      <c r="BB434" s="44">
        <f t="shared" si="213"/>
        <v>0</v>
      </c>
      <c r="BC434" s="44">
        <f t="shared" si="213"/>
        <v>0</v>
      </c>
      <c r="BD434" s="79">
        <f t="shared" si="213"/>
        <v>0</v>
      </c>
      <c r="BE434" s="82" t="e">
        <f t="shared" si="214"/>
        <v>#DIV/0!</v>
      </c>
      <c r="BF434" s="56" t="e">
        <f t="shared" si="214"/>
        <v>#DIV/0!</v>
      </c>
      <c r="BG434" s="56" t="e">
        <f t="shared" si="214"/>
        <v>#DIV/0!</v>
      </c>
      <c r="BH434" s="56" t="e">
        <f t="shared" si="214"/>
        <v>#DIV/0!</v>
      </c>
      <c r="BI434" s="56" t="e">
        <f t="shared" si="214"/>
        <v>#DIV/0!</v>
      </c>
      <c r="BJ434" s="81" t="e">
        <f t="shared" si="214"/>
        <v>#DIV/0!</v>
      </c>
      <c r="BK434" s="82">
        <f t="shared" si="202"/>
        <v>0</v>
      </c>
      <c r="BL434" s="56">
        <f t="shared" si="202"/>
        <v>0</v>
      </c>
      <c r="BM434" s="56">
        <f t="shared" si="202"/>
        <v>0</v>
      </c>
      <c r="BN434" s="56">
        <f t="shared" si="198"/>
        <v>0</v>
      </c>
      <c r="BO434" s="56">
        <f t="shared" si="198"/>
        <v>0</v>
      </c>
      <c r="BP434" s="81">
        <f t="shared" si="198"/>
        <v>0</v>
      </c>
      <c r="BQ434" s="82">
        <f t="shared" si="203"/>
        <v>0</v>
      </c>
      <c r="BR434" s="56">
        <f t="shared" si="203"/>
        <v>0</v>
      </c>
      <c r="BS434" s="56">
        <f t="shared" si="203"/>
        <v>0</v>
      </c>
      <c r="BT434" s="56">
        <f t="shared" si="199"/>
        <v>0</v>
      </c>
      <c r="BU434" s="56">
        <f t="shared" si="199"/>
        <v>0</v>
      </c>
      <c r="BV434" s="81">
        <f t="shared" si="199"/>
        <v>0</v>
      </c>
      <c r="BW434" s="82">
        <f t="shared" si="204"/>
        <v>0</v>
      </c>
      <c r="BX434" s="56">
        <f t="shared" si="204"/>
        <v>0</v>
      </c>
      <c r="BY434" s="56">
        <f t="shared" si="204"/>
        <v>0</v>
      </c>
      <c r="BZ434" s="56">
        <f t="shared" si="200"/>
        <v>0</v>
      </c>
      <c r="CA434" s="56">
        <f t="shared" si="200"/>
        <v>0</v>
      </c>
      <c r="CB434" s="81">
        <f t="shared" si="200"/>
        <v>0</v>
      </c>
      <c r="CC434" s="43">
        <f t="shared" si="205"/>
        <v>0</v>
      </c>
      <c r="CD434" s="44">
        <f t="shared" si="205"/>
        <v>0</v>
      </c>
      <c r="CE434" s="44">
        <f t="shared" si="205"/>
        <v>0</v>
      </c>
      <c r="CF434" s="44">
        <f t="shared" si="201"/>
        <v>0</v>
      </c>
      <c r="CG434" s="44">
        <f t="shared" si="201"/>
        <v>0</v>
      </c>
      <c r="CH434" s="46">
        <f t="shared" si="201"/>
        <v>0</v>
      </c>
      <c r="CI434" s="81">
        <f>IFERROR(M434/'Class Sum-WR'!M434,0)</f>
        <v>0</v>
      </c>
    </row>
    <row r="435" spans="1:88" x14ac:dyDescent="0.2">
      <c r="A435" t="s">
        <v>46</v>
      </c>
      <c r="B435" t="s">
        <v>46</v>
      </c>
      <c r="C435" t="s">
        <v>100</v>
      </c>
      <c r="D435" t="s">
        <v>100</v>
      </c>
      <c r="F435" s="83" t="s">
        <v>101</v>
      </c>
      <c r="G435" s="60"/>
      <c r="H435" s="32">
        <f>SUM(H430:H434)</f>
        <v>-73.530000000000015</v>
      </c>
      <c r="I435" s="5">
        <f>SUM(I430:I434)</f>
        <v>49248.71</v>
      </c>
      <c r="J435" s="5">
        <f>SUM(J430:J434)</f>
        <v>8126.3499999999995</v>
      </c>
      <c r="K435" s="5">
        <f>SUM(K430:K434)</f>
        <v>97247.31</v>
      </c>
      <c r="L435" s="5">
        <f>SUM(L430:L434)</f>
        <v>67090.289999999994</v>
      </c>
      <c r="M435" s="74">
        <f t="shared" si="207"/>
        <v>221639.13</v>
      </c>
      <c r="N435" s="3" t="s">
        <v>49</v>
      </c>
      <c r="O435" t="s">
        <v>49</v>
      </c>
      <c r="P435" t="s">
        <v>100</v>
      </c>
      <c r="Q435" t="s">
        <v>100</v>
      </c>
      <c r="R435"/>
      <c r="T435" s="84" t="s">
        <v>101</v>
      </c>
      <c r="U435" s="5">
        <f>SUM(U430:U434)</f>
        <v>19.989999999999998</v>
      </c>
      <c r="V435" s="5">
        <f>SUM(V430:V434)</f>
        <v>52953.11</v>
      </c>
      <c r="W435" s="5">
        <f>SUM(W430:W434)</f>
        <v>2530.42</v>
      </c>
      <c r="X435" s="5">
        <f>SUM(X430:X434)</f>
        <v>113724.60000000002</v>
      </c>
      <c r="Y435" s="5">
        <f>SUM(Y430:Y434)</f>
        <v>66472.92</v>
      </c>
      <c r="Z435" s="74">
        <f t="shared" si="208"/>
        <v>235701.04000000004</v>
      </c>
      <c r="AA435" s="28">
        <f t="shared" si="209"/>
        <v>-93.52000000000001</v>
      </c>
      <c r="AB435" s="2">
        <f t="shared" si="209"/>
        <v>-3704.4000000000015</v>
      </c>
      <c r="AC435" s="2">
        <f t="shared" si="209"/>
        <v>5595.9299999999994</v>
      </c>
      <c r="AD435" s="2">
        <f t="shared" si="209"/>
        <v>-16477.290000000023</v>
      </c>
      <c r="AE435" s="29">
        <f t="shared" si="209"/>
        <v>617.36999999999534</v>
      </c>
      <c r="AF435" s="31">
        <f t="shared" si="209"/>
        <v>-14061.910000000033</v>
      </c>
      <c r="AG435" s="38">
        <f t="shared" si="165"/>
        <v>-4.6783391695847936</v>
      </c>
      <c r="AH435" s="38">
        <f t="shared" si="165"/>
        <v>-6.9956231088221285E-2</v>
      </c>
      <c r="AI435" s="38">
        <f t="shared" si="165"/>
        <v>2.2114629191991839</v>
      </c>
      <c r="AJ435" s="38">
        <f t="shared" si="165"/>
        <v>-0.1448876496378094</v>
      </c>
      <c r="AK435" s="38">
        <f t="shared" si="165"/>
        <v>9.2875414529705533E-3</v>
      </c>
      <c r="AL435" s="76">
        <f t="shared" si="165"/>
        <v>-5.9659940405863421E-2</v>
      </c>
      <c r="AM435" s="32">
        <f>SUM(AM430:AM434)</f>
        <v>-73.530000000000015</v>
      </c>
      <c r="AN435" s="5">
        <f>SUM(AN430:AN434)</f>
        <v>9630.6500000000015</v>
      </c>
      <c r="AO435" s="5">
        <f>SUM(AO430:AO434)</f>
        <v>3677.7200000000003</v>
      </c>
      <c r="AP435" s="5">
        <f>SUM(AP430:AP434)</f>
        <v>23125.47</v>
      </c>
      <c r="AQ435" s="5">
        <f>SUM(AQ430:AQ434)</f>
        <v>16781.87</v>
      </c>
      <c r="AR435" s="74">
        <f t="shared" si="211"/>
        <v>53142.179999999993</v>
      </c>
      <c r="AS435" s="32">
        <f>SUM(AS430:AS434)</f>
        <v>19.989999999999998</v>
      </c>
      <c r="AT435" s="5">
        <f>SUM(AT430:AT434)</f>
        <v>11122.55</v>
      </c>
      <c r="AU435" s="5">
        <f>SUM(AU430:AU434)</f>
        <v>1104.1400000000001</v>
      </c>
      <c r="AV435" s="5">
        <f>SUM(AV430:AV434)</f>
        <v>33857.480000000003</v>
      </c>
      <c r="AW435" s="5">
        <f>SUM(AW430:AW434)</f>
        <v>19909.669999999998</v>
      </c>
      <c r="AX435" s="74">
        <f t="shared" si="212"/>
        <v>66013.83</v>
      </c>
      <c r="AY435" s="32">
        <f t="shared" si="213"/>
        <v>-93.52000000000001</v>
      </c>
      <c r="AZ435" s="5">
        <f t="shared" si="213"/>
        <v>-1491.8999999999978</v>
      </c>
      <c r="BA435" s="5">
        <f t="shared" si="213"/>
        <v>2573.58</v>
      </c>
      <c r="BB435" s="5">
        <f t="shared" si="213"/>
        <v>-10732.010000000002</v>
      </c>
      <c r="BC435" s="5">
        <f t="shared" si="213"/>
        <v>-3127.7999999999993</v>
      </c>
      <c r="BD435" s="74">
        <f t="shared" si="213"/>
        <v>-12871.650000000009</v>
      </c>
      <c r="BE435" s="77">
        <f t="shared" si="214"/>
        <v>-4.6783391695847936</v>
      </c>
      <c r="BF435" s="38">
        <f t="shared" si="214"/>
        <v>-0.13413291016898085</v>
      </c>
      <c r="BG435" s="38">
        <f t="shared" si="214"/>
        <v>2.3308457260854598</v>
      </c>
      <c r="BH435" s="38">
        <f t="shared" si="214"/>
        <v>-0.31697604192633361</v>
      </c>
      <c r="BI435" s="38">
        <f t="shared" si="214"/>
        <v>-0.15709954007273849</v>
      </c>
      <c r="BJ435" s="76">
        <f t="shared" si="214"/>
        <v>-0.1949841419593441</v>
      </c>
      <c r="BK435" s="77">
        <f t="shared" si="202"/>
        <v>1</v>
      </c>
      <c r="BL435" s="38">
        <f t="shared" si="202"/>
        <v>0.19555131494814793</v>
      </c>
      <c r="BM435" s="38">
        <f t="shared" si="202"/>
        <v>0.45256726574661449</v>
      </c>
      <c r="BN435" s="38">
        <f t="shared" si="198"/>
        <v>0.23780061371363384</v>
      </c>
      <c r="BO435" s="38">
        <f t="shared" si="198"/>
        <v>0.25013858190209048</v>
      </c>
      <c r="BP435" s="76">
        <f t="shared" si="198"/>
        <v>0.23976894332692963</v>
      </c>
      <c r="BQ435" s="77">
        <f t="shared" si="203"/>
        <v>1</v>
      </c>
      <c r="BR435" s="38">
        <f t="shared" si="203"/>
        <v>0.21004526457463971</v>
      </c>
      <c r="BS435" s="38">
        <f t="shared" si="203"/>
        <v>0.43634653535776674</v>
      </c>
      <c r="BT435" s="38">
        <f t="shared" si="199"/>
        <v>0.29771465452505436</v>
      </c>
      <c r="BU435" s="38">
        <f t="shared" si="199"/>
        <v>0.29951550195177223</v>
      </c>
      <c r="BV435" s="76">
        <f t="shared" si="199"/>
        <v>0.28007441121176213</v>
      </c>
      <c r="BW435" s="77">
        <f t="shared" si="204"/>
        <v>0</v>
      </c>
      <c r="BX435" s="38">
        <f t="shared" si="204"/>
        <v>-1.4493949626491781E-2</v>
      </c>
      <c r="BY435" s="38">
        <f t="shared" si="204"/>
        <v>1.6220730388847748E-2</v>
      </c>
      <c r="BZ435" s="38">
        <f t="shared" si="200"/>
        <v>-5.9914040811420516E-2</v>
      </c>
      <c r="CA435" s="38">
        <f t="shared" si="200"/>
        <v>-4.937692004968175E-2</v>
      </c>
      <c r="CB435" s="76">
        <f t="shared" si="200"/>
        <v>-4.0305467884832497E-2</v>
      </c>
      <c r="CC435" s="28">
        <f t="shared" si="205"/>
        <v>0</v>
      </c>
      <c r="CD435" s="2">
        <f t="shared" si="205"/>
        <v>-144.93949626491781</v>
      </c>
      <c r="CE435" s="2">
        <f t="shared" si="205"/>
        <v>162.2073038884775</v>
      </c>
      <c r="CF435" s="2">
        <f t="shared" si="201"/>
        <v>-599.14040811420512</v>
      </c>
      <c r="CG435" s="2">
        <f t="shared" si="201"/>
        <v>-493.76920049681752</v>
      </c>
      <c r="CH435" s="30">
        <f t="shared" si="201"/>
        <v>-403.05467884832495</v>
      </c>
      <c r="CI435" s="76">
        <f>IFERROR(M435/'Class Sum-WR'!M435,0)</f>
        <v>0.28852394999013126</v>
      </c>
    </row>
    <row r="436" spans="1:88" ht="13.5" thickBot="1" x14ac:dyDescent="0.25">
      <c r="A436" t="s">
        <v>46</v>
      </c>
      <c r="B436" t="s">
        <v>46</v>
      </c>
      <c r="C436" t="s">
        <v>100</v>
      </c>
      <c r="D436" t="s">
        <v>100</v>
      </c>
      <c r="F436" s="78" t="s">
        <v>102</v>
      </c>
      <c r="G436" s="61"/>
      <c r="H436" s="48">
        <f>SUMIFS(H$7:H$377,$B$7:$B$377,$B436,$D$7:$D$377,$D436)</f>
        <v>-23.79</v>
      </c>
      <c r="I436" s="49">
        <f>SUMIFS(I$7:I$377,$B$7:$B$377,$B436,$D$7:$D$377,$D436)</f>
        <v>18460.059999999998</v>
      </c>
      <c r="J436" s="49">
        <f>SUMIFS(J$7:J$377,$B$7:$B$377,$B436,$D$7:$D$377,$D436)</f>
        <v>3364.4500000000003</v>
      </c>
      <c r="K436" s="49">
        <f>SUMIFS(K$7:K$377,$B$7:$B$377,$B436,$D$7:$D$377,$D436)</f>
        <v>35020.69</v>
      </c>
      <c r="L436" s="49">
        <f>SUMIFS(L$7:L$377,$B$7:$B$377,$B436,$D$7:$D$377,$D436)</f>
        <v>19763.04</v>
      </c>
      <c r="M436" s="79">
        <f t="shared" si="207"/>
        <v>76584.450000000012</v>
      </c>
      <c r="N436" s="3" t="s">
        <v>49</v>
      </c>
      <c r="O436" s="42" t="s">
        <v>49</v>
      </c>
      <c r="P436" s="42" t="s">
        <v>100</v>
      </c>
      <c r="Q436" s="42" t="s">
        <v>100</v>
      </c>
      <c r="R436" s="42"/>
      <c r="S436" s="42"/>
      <c r="T436" s="80" t="s">
        <v>102</v>
      </c>
      <c r="U436" s="49">
        <f>SUMIFS(U$7:U$377,$M$7:$M$377,"&lt;&gt;0",$O$7:$O$377,$O436,$Q$7:$Q$377,$Q436)</f>
        <v>19.989999999999998</v>
      </c>
      <c r="V436" s="49">
        <f>SUMIFS(V$7:V$377,$M$7:$M$377,"&lt;&gt;0",$O$7:$O$377,$O436,$Q$7:$Q$377,$Q436)</f>
        <v>30103.51</v>
      </c>
      <c r="W436" s="49">
        <f>SUMIFS(W$7:W$377,$M$7:$M$377,"&lt;&gt;0",$O$7:$O$377,$O436,$Q$7:$Q$377,$Q436)</f>
        <v>1743.7800000000002</v>
      </c>
      <c r="X436" s="49">
        <f>SUMIFS(X$7:X$377,$M$7:$M$377,"&lt;&gt;0",$O$7:$O$377,$O436,$Q$7:$Q$377,$Q436)</f>
        <v>62275.389999999992</v>
      </c>
      <c r="Y436" s="49">
        <f>SUMIFS(Y$7:Y$377,$M$7:$M$377,"&lt;&gt;0",$O$7:$O$377,$O436,$Q$7:$Q$377,$Q436)</f>
        <v>35006.6</v>
      </c>
      <c r="Z436" s="79">
        <f t="shared" si="208"/>
        <v>129149.26999999999</v>
      </c>
      <c r="AA436" s="43">
        <f t="shared" si="209"/>
        <v>-43.78</v>
      </c>
      <c r="AB436" s="44">
        <f t="shared" si="209"/>
        <v>-11643.45</v>
      </c>
      <c r="AC436" s="44">
        <f t="shared" si="209"/>
        <v>1620.67</v>
      </c>
      <c r="AD436" s="44">
        <f t="shared" si="209"/>
        <v>-27254.69999999999</v>
      </c>
      <c r="AE436" s="45">
        <f t="shared" si="209"/>
        <v>-15243.559999999998</v>
      </c>
      <c r="AF436" s="47">
        <f t="shared" si="209"/>
        <v>-52564.819999999978</v>
      </c>
      <c r="AG436" s="56">
        <f t="shared" si="165"/>
        <v>-2.1900950475237622</v>
      </c>
      <c r="AH436" s="56">
        <f t="shared" si="165"/>
        <v>-0.38678047842261587</v>
      </c>
      <c r="AI436" s="56">
        <f t="shared" si="165"/>
        <v>0.92940049776921396</v>
      </c>
      <c r="AJ436" s="56">
        <f t="shared" si="165"/>
        <v>-0.43764800188324782</v>
      </c>
      <c r="AK436" s="56">
        <f t="shared" si="165"/>
        <v>-0.43544817263030394</v>
      </c>
      <c r="AL436" s="81">
        <f t="shared" si="165"/>
        <v>-0.40700826260961431</v>
      </c>
      <c r="AM436" s="48">
        <f>SUMIFS(AM$7:AM$377,$B$7:$B$377,$B436,$D$7:$D$377,$D436)</f>
        <v>-23.79</v>
      </c>
      <c r="AN436" s="49">
        <f>SUMIFS(AN$7:AN$377,$B$7:$B$377,$B436,$D$7:$D$377,$D436)</f>
        <v>3613.68</v>
      </c>
      <c r="AO436" s="49">
        <f>SUMIFS(AO$7:AO$377,$B$7:$B$377,$B436,$D$7:$D$377,$D436)</f>
        <v>1712.59</v>
      </c>
      <c r="AP436" s="49">
        <f>SUMIFS(AP$7:AP$377,$B$7:$B$377,$B436,$D$7:$D$377,$D436)</f>
        <v>8448.119999999999</v>
      </c>
      <c r="AQ436" s="49">
        <f>SUMIFS(AQ$7:AQ$377,$B$7:$B$377,$B436,$D$7:$D$377,$D436)</f>
        <v>4920.55</v>
      </c>
      <c r="AR436" s="79">
        <f t="shared" si="211"/>
        <v>18671.149999999998</v>
      </c>
      <c r="AS436" s="48">
        <f>SUMIFS(AS$7:AS$377,$M$7:$M$377,"&lt;&gt;0",$O$7:$O$377,$O436,$Q$7:$Q$377,$Q436)</f>
        <v>19.989999999999998</v>
      </c>
      <c r="AT436" s="49">
        <f>SUMIFS(AT$7:AT$377,$M$7:$M$377,"&lt;&gt;0",$O$7:$O$377,$O436,$Q$7:$Q$377,$Q436)</f>
        <v>6242.5499999999993</v>
      </c>
      <c r="AU436" s="49">
        <f>SUMIFS(AU$7:AU$377,$M$7:$M$377,"&lt;&gt;0",$O$7:$O$377,$O436,$Q$7:$Q$377,$Q436)</f>
        <v>836.54</v>
      </c>
      <c r="AV436" s="49">
        <f>SUMIFS(AV$7:AV$377,$M$7:$M$377,"&lt;&gt;0",$O$7:$O$377,$O436,$Q$7:$Q$377,$Q436)</f>
        <v>18758.73</v>
      </c>
      <c r="AW436" s="49">
        <f>SUMIFS(AW$7:AW$377,$M$7:$M$377,"&lt;&gt;0",$O$7:$O$377,$O436,$Q$7:$Q$377,$Q436)</f>
        <v>10478.25</v>
      </c>
      <c r="AX436" s="79">
        <f t="shared" si="212"/>
        <v>36336.06</v>
      </c>
      <c r="AY436" s="48">
        <f t="shared" si="213"/>
        <v>-43.78</v>
      </c>
      <c r="AZ436" s="49">
        <f t="shared" si="213"/>
        <v>-2628.8699999999994</v>
      </c>
      <c r="BA436" s="49">
        <f t="shared" si="213"/>
        <v>876.05</v>
      </c>
      <c r="BB436" s="49">
        <f t="shared" si="213"/>
        <v>-10310.61</v>
      </c>
      <c r="BC436" s="49">
        <f t="shared" si="213"/>
        <v>-5557.7</v>
      </c>
      <c r="BD436" s="79">
        <f t="shared" si="213"/>
        <v>-17664.91</v>
      </c>
      <c r="BE436" s="82">
        <f t="shared" si="214"/>
        <v>-2.1900950475237622</v>
      </c>
      <c r="BF436" s="56">
        <f t="shared" si="214"/>
        <v>-0.42112117644231922</v>
      </c>
      <c r="BG436" s="56">
        <f t="shared" si="214"/>
        <v>1.0472302579673416</v>
      </c>
      <c r="BH436" s="56">
        <f t="shared" si="214"/>
        <v>-0.54964328608599844</v>
      </c>
      <c r="BI436" s="56">
        <f t="shared" si="214"/>
        <v>-0.53040345477536799</v>
      </c>
      <c r="BJ436" s="81">
        <f t="shared" si="214"/>
        <v>-0.48615369965813576</v>
      </c>
      <c r="BK436" s="82">
        <f t="shared" si="202"/>
        <v>1</v>
      </c>
      <c r="BL436" s="56">
        <f t="shared" si="202"/>
        <v>0.19575667684720419</v>
      </c>
      <c r="BM436" s="56">
        <f t="shared" si="202"/>
        <v>0.5090252492978049</v>
      </c>
      <c r="BN436" s="56">
        <f t="shared" si="198"/>
        <v>0.24123225441874499</v>
      </c>
      <c r="BO436" s="56">
        <f t="shared" si="198"/>
        <v>0.24897738404617914</v>
      </c>
      <c r="BP436" s="81">
        <f t="shared" si="198"/>
        <v>0.24379818618531562</v>
      </c>
      <c r="BQ436" s="82">
        <f t="shared" si="203"/>
        <v>1</v>
      </c>
      <c r="BR436" s="56">
        <f t="shared" si="203"/>
        <v>0.20736950608085236</v>
      </c>
      <c r="BS436" s="56">
        <f t="shared" si="203"/>
        <v>0.47972794733280566</v>
      </c>
      <c r="BT436" s="56">
        <f t="shared" si="199"/>
        <v>0.30122220029453051</v>
      </c>
      <c r="BU436" s="56">
        <f t="shared" si="199"/>
        <v>0.29932212782732398</v>
      </c>
      <c r="BV436" s="81">
        <f t="shared" si="199"/>
        <v>0.28134932547431357</v>
      </c>
      <c r="BW436" s="82">
        <f t="shared" si="204"/>
        <v>0</v>
      </c>
      <c r="BX436" s="56">
        <f t="shared" si="204"/>
        <v>-1.1612829233648175E-2</v>
      </c>
      <c r="BY436" s="56">
        <f t="shared" si="204"/>
        <v>2.9297301964999245E-2</v>
      </c>
      <c r="BZ436" s="56">
        <f t="shared" si="200"/>
        <v>-5.9989945875785516E-2</v>
      </c>
      <c r="CA436" s="56">
        <f t="shared" si="200"/>
        <v>-5.0344743781144841E-2</v>
      </c>
      <c r="CB436" s="81">
        <f t="shared" si="200"/>
        <v>-3.7551139288997948E-2</v>
      </c>
      <c r="CC436" s="43">
        <f t="shared" si="205"/>
        <v>0</v>
      </c>
      <c r="CD436" s="44">
        <f t="shared" si="205"/>
        <v>-116.12829233648175</v>
      </c>
      <c r="CE436" s="44">
        <f t="shared" si="205"/>
        <v>292.97301964999247</v>
      </c>
      <c r="CF436" s="44">
        <f t="shared" si="201"/>
        <v>-599.8994587578552</v>
      </c>
      <c r="CG436" s="44">
        <f t="shared" si="201"/>
        <v>-503.44743781144842</v>
      </c>
      <c r="CH436" s="46">
        <f t="shared" si="201"/>
        <v>-375.5113928899795</v>
      </c>
      <c r="CI436" s="81">
        <f>IFERROR(M436/'Class Sum-WR'!M436,0)</f>
        <v>0.33690240854508718</v>
      </c>
    </row>
    <row r="437" spans="1:88" hidden="1" outlineLevel="1" x14ac:dyDescent="0.2">
      <c r="F437"/>
      <c r="H437"/>
      <c r="I437"/>
      <c r="J437"/>
      <c r="K437"/>
      <c r="L437"/>
      <c r="M437"/>
      <c r="O437"/>
      <c r="P437"/>
      <c r="Q437"/>
      <c r="R437"/>
      <c r="U437"/>
      <c r="V437"/>
      <c r="W437"/>
      <c r="X437"/>
      <c r="Y437"/>
      <c r="Z437"/>
      <c r="AA437" s="2"/>
      <c r="AB437" s="2"/>
      <c r="AC437" s="2"/>
      <c r="AD437" s="2"/>
      <c r="AE437" s="2"/>
      <c r="AF437" s="3"/>
      <c r="AG437" s="38"/>
      <c r="AH437" s="38"/>
      <c r="AI437" s="38"/>
      <c r="AJ437" s="38"/>
      <c r="AK437" s="38"/>
      <c r="AL437" s="85"/>
      <c r="BE437" s="38"/>
      <c r="BF437" s="38"/>
      <c r="BG437" s="38"/>
      <c r="BH437" s="38"/>
      <c r="BI437" s="38"/>
      <c r="BJ437" s="38"/>
      <c r="BK437" s="38"/>
      <c r="BL437" s="38"/>
      <c r="BM437" s="38"/>
      <c r="BN437" s="38"/>
      <c r="BO437" s="38"/>
      <c r="BP437" s="38"/>
      <c r="BQ437" s="38"/>
      <c r="BR437" s="38"/>
      <c r="BS437" s="38"/>
      <c r="BT437" s="38"/>
      <c r="BU437" s="38"/>
      <c r="BV437" s="38"/>
      <c r="BW437" s="38"/>
      <c r="BX437" s="38"/>
      <c r="BY437" s="38"/>
      <c r="BZ437" s="38"/>
      <c r="CA437" s="38"/>
      <c r="CB437" s="38"/>
      <c r="CC437" s="2"/>
      <c r="CD437" s="2"/>
      <c r="CE437" s="2"/>
      <c r="CF437" s="2"/>
      <c r="CG437" s="2"/>
      <c r="CH437" s="2"/>
    </row>
    <row r="438" spans="1:88" hidden="1" outlineLevel="1" x14ac:dyDescent="0.2">
      <c r="F438" s="62" t="s">
        <v>103</v>
      </c>
      <c r="G438" s="63"/>
      <c r="H438" s="64">
        <f t="shared" ref="H438:L441" si="215">SUMIF($E$14:$E$377,$F438,H$14:H$377)</f>
        <v>0</v>
      </c>
      <c r="I438" s="65">
        <f t="shared" si="215"/>
        <v>0</v>
      </c>
      <c r="J438" s="65">
        <f t="shared" si="215"/>
        <v>0</v>
      </c>
      <c r="K438" s="65">
        <f t="shared" si="215"/>
        <v>0</v>
      </c>
      <c r="L438" s="65">
        <f t="shared" si="215"/>
        <v>0</v>
      </c>
      <c r="M438" s="66">
        <f t="shared" ref="M438:M443" si="216">SUM(H438:L438)</f>
        <v>0</v>
      </c>
      <c r="O438" s="67"/>
      <c r="P438" s="67"/>
      <c r="Q438" s="67"/>
      <c r="R438" s="67"/>
      <c r="S438" s="67"/>
      <c r="T438" s="68" t="s">
        <v>103</v>
      </c>
      <c r="U438" s="65">
        <f>SUMIF($M$259:$M$265,"&lt;&gt;0",U$259:U$265)</f>
        <v>0</v>
      </c>
      <c r="V438" s="65">
        <f>SUMIF($M$259:$M$265,"&lt;&gt;0",V$259:V$265)</f>
        <v>0</v>
      </c>
      <c r="W438" s="65">
        <f>SUMIF($M$259:$M$265,"&lt;&gt;0",W$259:W$265)</f>
        <v>0</v>
      </c>
      <c r="X438" s="65">
        <f>SUMIF($M$259:$M$265,"&lt;&gt;0",X$259:X$265)</f>
        <v>0</v>
      </c>
      <c r="Y438" s="65">
        <f>SUMIF($M$259:$M$265,"&lt;&gt;0",Y$259:Y$265)</f>
        <v>0</v>
      </c>
      <c r="Z438" s="66">
        <f t="shared" ref="Z438:Z443" si="217">SUM(U438:Y438)</f>
        <v>0</v>
      </c>
      <c r="AA438" s="64">
        <f t="shared" ref="AA438:AF443" si="218">+H438-U438</f>
        <v>0</v>
      </c>
      <c r="AB438" s="65">
        <f t="shared" si="218"/>
        <v>0</v>
      </c>
      <c r="AC438" s="65">
        <f t="shared" si="218"/>
        <v>0</v>
      </c>
      <c r="AD438" s="65">
        <f t="shared" si="218"/>
        <v>0</v>
      </c>
      <c r="AE438" s="86">
        <f t="shared" si="218"/>
        <v>0</v>
      </c>
      <c r="AF438" s="87">
        <f t="shared" si="218"/>
        <v>0</v>
      </c>
      <c r="AG438" s="72" t="str">
        <f t="shared" si="165"/>
        <v/>
      </c>
      <c r="AH438" s="70" t="str">
        <f t="shared" si="165"/>
        <v/>
      </c>
      <c r="AI438" s="70" t="str">
        <f t="shared" si="165"/>
        <v/>
      </c>
      <c r="AJ438" s="70" t="str">
        <f t="shared" si="165"/>
        <v/>
      </c>
      <c r="AK438" s="89" t="str">
        <f t="shared" si="165"/>
        <v/>
      </c>
      <c r="AL438" s="90" t="str">
        <f t="shared" si="165"/>
        <v/>
      </c>
      <c r="AM438" s="64">
        <f t="shared" ref="AM438:AQ441" si="219">SUMIF($E$14:$E$377,$F438,AM$14:AM$377)</f>
        <v>0</v>
      </c>
      <c r="AN438" s="65">
        <f t="shared" si="219"/>
        <v>0</v>
      </c>
      <c r="AO438" s="65">
        <f t="shared" si="219"/>
        <v>0</v>
      </c>
      <c r="AP438" s="65">
        <f t="shared" si="219"/>
        <v>0</v>
      </c>
      <c r="AQ438" s="65">
        <f t="shared" si="219"/>
        <v>0</v>
      </c>
      <c r="AR438" s="66">
        <f t="shared" ref="AR438:AR443" si="220">SUM(AM438:AQ438)</f>
        <v>0</v>
      </c>
      <c r="AS438" s="64">
        <f>SUMIF($M$259:$M$265,"&lt;&gt;0",AS$259:AS$265)</f>
        <v>0</v>
      </c>
      <c r="AT438" s="65">
        <f>SUMIF($M$259:$M$265,"&lt;&gt;0",AT$259:AT$265)</f>
        <v>0</v>
      </c>
      <c r="AU438" s="65">
        <f>SUMIF($M$259:$M$265,"&lt;&gt;0",AU$259:AU$265)</f>
        <v>0</v>
      </c>
      <c r="AV438" s="65">
        <f>SUMIF($M$259:$M$265,"&lt;&gt;0",AV$259:AV$265)</f>
        <v>0</v>
      </c>
      <c r="AW438" s="65">
        <f>SUMIF($M$259:$M$265,"&lt;&gt;0",AW$259:AW$265)</f>
        <v>0</v>
      </c>
      <c r="AX438" s="66">
        <f t="shared" ref="AX438:AX443" si="221">SUM(AS438:AW438)</f>
        <v>0</v>
      </c>
      <c r="AY438" s="64">
        <f t="shared" ref="AY438:BD443" si="222">+AM438-AS438</f>
        <v>0</v>
      </c>
      <c r="AZ438" s="65">
        <f t="shared" si="222"/>
        <v>0</v>
      </c>
      <c r="BA438" s="65">
        <f t="shared" si="222"/>
        <v>0</v>
      </c>
      <c r="BB438" s="65">
        <f t="shared" si="222"/>
        <v>0</v>
      </c>
      <c r="BC438" s="65">
        <f t="shared" si="222"/>
        <v>0</v>
      </c>
      <c r="BD438" s="66">
        <f t="shared" si="222"/>
        <v>0</v>
      </c>
      <c r="BE438" s="72" t="e">
        <f t="shared" ref="BE438:BJ443" si="223">AY438/AS438</f>
        <v>#DIV/0!</v>
      </c>
      <c r="BF438" s="70" t="e">
        <f t="shared" si="223"/>
        <v>#DIV/0!</v>
      </c>
      <c r="BG438" s="70" t="e">
        <f t="shared" si="223"/>
        <v>#DIV/0!</v>
      </c>
      <c r="BH438" s="70" t="e">
        <f t="shared" si="223"/>
        <v>#DIV/0!</v>
      </c>
      <c r="BI438" s="70" t="e">
        <f t="shared" si="223"/>
        <v>#DIV/0!</v>
      </c>
      <c r="BJ438" s="71" t="e">
        <f t="shared" si="223"/>
        <v>#DIV/0!</v>
      </c>
      <c r="BK438" s="72">
        <f t="shared" si="202"/>
        <v>0</v>
      </c>
      <c r="BL438" s="70">
        <f t="shared" si="202"/>
        <v>0</v>
      </c>
      <c r="BM438" s="70">
        <f t="shared" si="202"/>
        <v>0</v>
      </c>
      <c r="BN438" s="70">
        <f t="shared" si="198"/>
        <v>0</v>
      </c>
      <c r="BO438" s="70">
        <f t="shared" si="198"/>
        <v>0</v>
      </c>
      <c r="BP438" s="71">
        <f t="shared" si="198"/>
        <v>0</v>
      </c>
      <c r="BQ438" s="72">
        <f t="shared" si="203"/>
        <v>0</v>
      </c>
      <c r="BR438" s="70">
        <f t="shared" si="203"/>
        <v>0</v>
      </c>
      <c r="BS438" s="70">
        <f t="shared" si="203"/>
        <v>0</v>
      </c>
      <c r="BT438" s="70">
        <f t="shared" si="199"/>
        <v>0</v>
      </c>
      <c r="BU438" s="70">
        <f t="shared" si="199"/>
        <v>0</v>
      </c>
      <c r="BV438" s="71">
        <f t="shared" si="199"/>
        <v>0</v>
      </c>
      <c r="BW438" s="72">
        <f t="shared" si="204"/>
        <v>0</v>
      </c>
      <c r="BX438" s="70">
        <f t="shared" si="204"/>
        <v>0</v>
      </c>
      <c r="BY438" s="70">
        <f t="shared" si="204"/>
        <v>0</v>
      </c>
      <c r="BZ438" s="70">
        <f t="shared" si="200"/>
        <v>0</v>
      </c>
      <c r="CA438" s="70">
        <f t="shared" si="200"/>
        <v>0</v>
      </c>
      <c r="CB438" s="71">
        <f t="shared" si="200"/>
        <v>0</v>
      </c>
      <c r="CC438" s="64">
        <f t="shared" si="205"/>
        <v>0</v>
      </c>
      <c r="CD438" s="65">
        <f t="shared" si="205"/>
        <v>0</v>
      </c>
      <c r="CE438" s="65">
        <f t="shared" si="205"/>
        <v>0</v>
      </c>
      <c r="CF438" s="65">
        <f t="shared" si="201"/>
        <v>0</v>
      </c>
      <c r="CG438" s="65">
        <f t="shared" si="201"/>
        <v>0</v>
      </c>
      <c r="CH438" s="69">
        <f t="shared" si="201"/>
        <v>0</v>
      </c>
      <c r="CI438" s="71">
        <f>IFERROR(M438/'Class Sum-WR'!M438,0)</f>
        <v>0</v>
      </c>
    </row>
    <row r="439" spans="1:88" hidden="1" outlineLevel="1" x14ac:dyDescent="0.2">
      <c r="F439" s="73" t="s">
        <v>104</v>
      </c>
      <c r="G439" s="60"/>
      <c r="H439" s="28">
        <f t="shared" si="215"/>
        <v>0</v>
      </c>
      <c r="I439" s="2">
        <f t="shared" si="215"/>
        <v>0</v>
      </c>
      <c r="J439" s="2">
        <f t="shared" si="215"/>
        <v>0</v>
      </c>
      <c r="K439" s="2">
        <f t="shared" si="215"/>
        <v>0</v>
      </c>
      <c r="L439" s="2">
        <f t="shared" si="215"/>
        <v>0</v>
      </c>
      <c r="M439" s="74">
        <f t="shared" si="216"/>
        <v>0</v>
      </c>
      <c r="O439"/>
      <c r="P439"/>
      <c r="Q439"/>
      <c r="R439"/>
      <c r="T439" s="75" t="s">
        <v>104</v>
      </c>
      <c r="U439" s="2">
        <f>SUMIF($M$266:$M$272,"&lt;&gt;0",U$266:U$272)</f>
        <v>0</v>
      </c>
      <c r="V439" s="2">
        <f>SUMIF($M$266:$M$272,"&lt;&gt;0",V$266:V$272)</f>
        <v>0</v>
      </c>
      <c r="W439" s="2">
        <f>SUMIF($M$266:$M$272,"&lt;&gt;0",W$266:W$272)</f>
        <v>0</v>
      </c>
      <c r="X439" s="2">
        <f>SUMIF($M$266:$M$272,"&lt;&gt;0",X$266:X$272)</f>
        <v>0</v>
      </c>
      <c r="Y439" s="2">
        <f>SUMIF($M$266:$M$272,"&lt;&gt;0",Y$266:Y$272)</f>
        <v>0</v>
      </c>
      <c r="Z439" s="74">
        <f t="shared" si="217"/>
        <v>0</v>
      </c>
      <c r="AA439" s="28">
        <f t="shared" si="218"/>
        <v>0</v>
      </c>
      <c r="AB439" s="2">
        <f t="shared" si="218"/>
        <v>0</v>
      </c>
      <c r="AC439" s="2">
        <f t="shared" si="218"/>
        <v>0</v>
      </c>
      <c r="AD439" s="2">
        <f t="shared" si="218"/>
        <v>0</v>
      </c>
      <c r="AE439" s="29">
        <f t="shared" si="218"/>
        <v>0</v>
      </c>
      <c r="AF439" s="31">
        <f t="shared" si="218"/>
        <v>0</v>
      </c>
      <c r="AG439" s="77" t="str">
        <f t="shared" si="165"/>
        <v/>
      </c>
      <c r="AH439" s="38" t="str">
        <f t="shared" si="165"/>
        <v/>
      </c>
      <c r="AI439" s="38" t="str">
        <f t="shared" si="165"/>
        <v/>
      </c>
      <c r="AJ439" s="38" t="str">
        <f t="shared" si="165"/>
        <v/>
      </c>
      <c r="AK439" s="39" t="str">
        <f t="shared" si="165"/>
        <v/>
      </c>
      <c r="AL439" s="40" t="str">
        <f t="shared" si="165"/>
        <v/>
      </c>
      <c r="AM439" s="28">
        <f t="shared" si="219"/>
        <v>0</v>
      </c>
      <c r="AN439" s="2">
        <f t="shared" si="219"/>
        <v>0</v>
      </c>
      <c r="AO439" s="2">
        <f t="shared" si="219"/>
        <v>0</v>
      </c>
      <c r="AP439" s="2">
        <f t="shared" si="219"/>
        <v>0</v>
      </c>
      <c r="AQ439" s="2">
        <f t="shared" si="219"/>
        <v>0</v>
      </c>
      <c r="AR439" s="74">
        <f t="shared" si="220"/>
        <v>0</v>
      </c>
      <c r="AS439" s="28">
        <f>SUMIF($M$266:$M$272,"&lt;&gt;0",AS$266:AS$272)</f>
        <v>0</v>
      </c>
      <c r="AT439" s="2">
        <f>SUMIF($M$266:$M$272,"&lt;&gt;0",AT$266:AT$272)</f>
        <v>0</v>
      </c>
      <c r="AU439" s="2">
        <f>SUMIF($M$266:$M$272,"&lt;&gt;0",AU$266:AU$272)</f>
        <v>0</v>
      </c>
      <c r="AV439" s="2">
        <f>SUMIF($M$266:$M$272,"&lt;&gt;0",AV$266:AV$272)</f>
        <v>0</v>
      </c>
      <c r="AW439" s="2">
        <f>SUMIF($M$266:$M$272,"&lt;&gt;0",AW$266:AW$272)</f>
        <v>0</v>
      </c>
      <c r="AX439" s="74">
        <f t="shared" si="221"/>
        <v>0</v>
      </c>
      <c r="AY439" s="28">
        <f t="shared" si="222"/>
        <v>0</v>
      </c>
      <c r="AZ439" s="2">
        <f t="shared" si="222"/>
        <v>0</v>
      </c>
      <c r="BA439" s="2">
        <f t="shared" si="222"/>
        <v>0</v>
      </c>
      <c r="BB439" s="2">
        <f t="shared" si="222"/>
        <v>0</v>
      </c>
      <c r="BC439" s="2">
        <f t="shared" si="222"/>
        <v>0</v>
      </c>
      <c r="BD439" s="74">
        <f t="shared" si="222"/>
        <v>0</v>
      </c>
      <c r="BE439" s="77" t="e">
        <f t="shared" si="223"/>
        <v>#DIV/0!</v>
      </c>
      <c r="BF439" s="38" t="e">
        <f t="shared" si="223"/>
        <v>#DIV/0!</v>
      </c>
      <c r="BG439" s="38" t="e">
        <f t="shared" si="223"/>
        <v>#DIV/0!</v>
      </c>
      <c r="BH439" s="38" t="e">
        <f t="shared" si="223"/>
        <v>#DIV/0!</v>
      </c>
      <c r="BI439" s="38" t="e">
        <f t="shared" si="223"/>
        <v>#DIV/0!</v>
      </c>
      <c r="BJ439" s="76" t="e">
        <f t="shared" si="223"/>
        <v>#DIV/0!</v>
      </c>
      <c r="BK439" s="77">
        <f t="shared" si="202"/>
        <v>0</v>
      </c>
      <c r="BL439" s="38">
        <f t="shared" si="202"/>
        <v>0</v>
      </c>
      <c r="BM439" s="38">
        <f t="shared" si="202"/>
        <v>0</v>
      </c>
      <c r="BN439" s="38">
        <f t="shared" si="198"/>
        <v>0</v>
      </c>
      <c r="BO439" s="38">
        <f t="shared" si="198"/>
        <v>0</v>
      </c>
      <c r="BP439" s="76">
        <f t="shared" si="198"/>
        <v>0</v>
      </c>
      <c r="BQ439" s="77">
        <f t="shared" si="203"/>
        <v>0</v>
      </c>
      <c r="BR439" s="38">
        <f t="shared" si="203"/>
        <v>0</v>
      </c>
      <c r="BS439" s="38">
        <f t="shared" si="203"/>
        <v>0</v>
      </c>
      <c r="BT439" s="38">
        <f t="shared" si="199"/>
        <v>0</v>
      </c>
      <c r="BU439" s="38">
        <f t="shared" si="199"/>
        <v>0</v>
      </c>
      <c r="BV439" s="76">
        <f t="shared" si="199"/>
        <v>0</v>
      </c>
      <c r="BW439" s="77">
        <f t="shared" si="204"/>
        <v>0</v>
      </c>
      <c r="BX439" s="38">
        <f t="shared" si="204"/>
        <v>0</v>
      </c>
      <c r="BY439" s="38">
        <f t="shared" si="204"/>
        <v>0</v>
      </c>
      <c r="BZ439" s="38">
        <f t="shared" si="200"/>
        <v>0</v>
      </c>
      <c r="CA439" s="38">
        <f t="shared" si="200"/>
        <v>0</v>
      </c>
      <c r="CB439" s="76">
        <f t="shared" si="200"/>
        <v>0</v>
      </c>
      <c r="CC439" s="28">
        <f t="shared" si="205"/>
        <v>0</v>
      </c>
      <c r="CD439" s="2">
        <f t="shared" si="205"/>
        <v>0</v>
      </c>
      <c r="CE439" s="2">
        <f t="shared" si="205"/>
        <v>0</v>
      </c>
      <c r="CF439" s="2">
        <f t="shared" si="201"/>
        <v>0</v>
      </c>
      <c r="CG439" s="2">
        <f t="shared" si="201"/>
        <v>0</v>
      </c>
      <c r="CH439" s="30">
        <f t="shared" si="201"/>
        <v>0</v>
      </c>
      <c r="CI439" s="76">
        <f>IFERROR(M439/'Class Sum-WR'!M439,0)</f>
        <v>0</v>
      </c>
    </row>
    <row r="440" spans="1:88" hidden="1" outlineLevel="1" x14ac:dyDescent="0.2">
      <c r="F440" s="73" t="s">
        <v>105</v>
      </c>
      <c r="G440" s="60"/>
      <c r="H440" s="28">
        <f t="shared" si="215"/>
        <v>0</v>
      </c>
      <c r="I440" s="2">
        <f t="shared" si="215"/>
        <v>0</v>
      </c>
      <c r="J440" s="2">
        <f t="shared" si="215"/>
        <v>0</v>
      </c>
      <c r="K440" s="2">
        <f t="shared" si="215"/>
        <v>0</v>
      </c>
      <c r="L440" s="2">
        <f t="shared" si="215"/>
        <v>0</v>
      </c>
      <c r="M440" s="74">
        <f t="shared" si="216"/>
        <v>0</v>
      </c>
      <c r="O440"/>
      <c r="P440"/>
      <c r="Q440"/>
      <c r="R440"/>
      <c r="T440" s="75" t="s">
        <v>105</v>
      </c>
      <c r="U440" s="2">
        <f>SUMIF($M$273:$M$279,"&lt;&gt;0",U$273:U$279)</f>
        <v>0</v>
      </c>
      <c r="V440" s="2">
        <f>SUMIF($M$273:$M$279,"&lt;&gt;0",V$273:V$279)</f>
        <v>0</v>
      </c>
      <c r="W440" s="2">
        <f>SUMIF($M$273:$M$279,"&lt;&gt;0",W$273:W$279)</f>
        <v>0</v>
      </c>
      <c r="X440" s="2">
        <f>SUMIF($M$273:$M$279,"&lt;&gt;0",X$273:X$279)</f>
        <v>0</v>
      </c>
      <c r="Y440" s="2">
        <f>SUMIF($M$273:$M$279,"&lt;&gt;0",Y$273:Y$279)</f>
        <v>0</v>
      </c>
      <c r="Z440" s="74">
        <f t="shared" si="217"/>
        <v>0</v>
      </c>
      <c r="AA440" s="28">
        <f t="shared" si="218"/>
        <v>0</v>
      </c>
      <c r="AB440" s="2">
        <f t="shared" si="218"/>
        <v>0</v>
      </c>
      <c r="AC440" s="2">
        <f t="shared" si="218"/>
        <v>0</v>
      </c>
      <c r="AD440" s="2">
        <f t="shared" si="218"/>
        <v>0</v>
      </c>
      <c r="AE440" s="29">
        <f t="shared" si="218"/>
        <v>0</v>
      </c>
      <c r="AF440" s="31">
        <f t="shared" si="218"/>
        <v>0</v>
      </c>
      <c r="AG440" s="77" t="str">
        <f t="shared" si="165"/>
        <v/>
      </c>
      <c r="AH440" s="38" t="str">
        <f t="shared" si="165"/>
        <v/>
      </c>
      <c r="AI440" s="38" t="str">
        <f t="shared" si="165"/>
        <v/>
      </c>
      <c r="AJ440" s="38" t="str">
        <f t="shared" si="165"/>
        <v/>
      </c>
      <c r="AK440" s="39" t="str">
        <f t="shared" si="165"/>
        <v/>
      </c>
      <c r="AL440" s="40" t="str">
        <f t="shared" si="165"/>
        <v/>
      </c>
      <c r="AM440" s="28">
        <f t="shared" si="219"/>
        <v>0</v>
      </c>
      <c r="AN440" s="2">
        <f t="shared" si="219"/>
        <v>0</v>
      </c>
      <c r="AO440" s="2">
        <f t="shared" si="219"/>
        <v>0</v>
      </c>
      <c r="AP440" s="2">
        <f t="shared" si="219"/>
        <v>0</v>
      </c>
      <c r="AQ440" s="2">
        <f t="shared" si="219"/>
        <v>0</v>
      </c>
      <c r="AR440" s="74">
        <f t="shared" si="220"/>
        <v>0</v>
      </c>
      <c r="AS440" s="28">
        <f>SUMIF($M$273:$M$279,"&lt;&gt;0",AS$273:AS$279)</f>
        <v>0</v>
      </c>
      <c r="AT440" s="2">
        <f>SUMIF($M$273:$M$279,"&lt;&gt;0",AT$273:AT$279)</f>
        <v>0</v>
      </c>
      <c r="AU440" s="2">
        <f>SUMIF($M$273:$M$279,"&lt;&gt;0",AU$273:AU$279)</f>
        <v>0</v>
      </c>
      <c r="AV440" s="2">
        <f>SUMIF($M$273:$M$279,"&lt;&gt;0",AV$273:AV$279)</f>
        <v>0</v>
      </c>
      <c r="AW440" s="2">
        <f>SUMIF($M$273:$M$279,"&lt;&gt;0",AW$273:AW$279)</f>
        <v>0</v>
      </c>
      <c r="AX440" s="74">
        <f t="shared" si="221"/>
        <v>0</v>
      </c>
      <c r="AY440" s="28">
        <f t="shared" si="222"/>
        <v>0</v>
      </c>
      <c r="AZ440" s="2">
        <f t="shared" si="222"/>
        <v>0</v>
      </c>
      <c r="BA440" s="2">
        <f t="shared" si="222"/>
        <v>0</v>
      </c>
      <c r="BB440" s="2">
        <f t="shared" si="222"/>
        <v>0</v>
      </c>
      <c r="BC440" s="2">
        <f t="shared" si="222"/>
        <v>0</v>
      </c>
      <c r="BD440" s="74">
        <f t="shared" si="222"/>
        <v>0</v>
      </c>
      <c r="BE440" s="77" t="e">
        <f t="shared" si="223"/>
        <v>#DIV/0!</v>
      </c>
      <c r="BF440" s="38" t="e">
        <f t="shared" si="223"/>
        <v>#DIV/0!</v>
      </c>
      <c r="BG440" s="38" t="e">
        <f t="shared" si="223"/>
        <v>#DIV/0!</v>
      </c>
      <c r="BH440" s="38" t="e">
        <f t="shared" si="223"/>
        <v>#DIV/0!</v>
      </c>
      <c r="BI440" s="38" t="e">
        <f t="shared" si="223"/>
        <v>#DIV/0!</v>
      </c>
      <c r="BJ440" s="76" t="e">
        <f t="shared" si="223"/>
        <v>#DIV/0!</v>
      </c>
      <c r="BK440" s="77">
        <f t="shared" si="202"/>
        <v>0</v>
      </c>
      <c r="BL440" s="38">
        <f t="shared" si="202"/>
        <v>0</v>
      </c>
      <c r="BM440" s="38">
        <f t="shared" si="202"/>
        <v>0</v>
      </c>
      <c r="BN440" s="38">
        <f t="shared" si="198"/>
        <v>0</v>
      </c>
      <c r="BO440" s="38">
        <f t="shared" si="198"/>
        <v>0</v>
      </c>
      <c r="BP440" s="76">
        <f t="shared" si="198"/>
        <v>0</v>
      </c>
      <c r="BQ440" s="77">
        <f t="shared" si="203"/>
        <v>0</v>
      </c>
      <c r="BR440" s="38">
        <f t="shared" si="203"/>
        <v>0</v>
      </c>
      <c r="BS440" s="38">
        <f t="shared" si="203"/>
        <v>0</v>
      </c>
      <c r="BT440" s="38">
        <f t="shared" si="199"/>
        <v>0</v>
      </c>
      <c r="BU440" s="38">
        <f t="shared" si="199"/>
        <v>0</v>
      </c>
      <c r="BV440" s="76">
        <f t="shared" si="199"/>
        <v>0</v>
      </c>
      <c r="BW440" s="77">
        <f t="shared" si="204"/>
        <v>0</v>
      </c>
      <c r="BX440" s="38">
        <f t="shared" si="204"/>
        <v>0</v>
      </c>
      <c r="BY440" s="38">
        <f t="shared" si="204"/>
        <v>0</v>
      </c>
      <c r="BZ440" s="38">
        <f t="shared" si="200"/>
        <v>0</v>
      </c>
      <c r="CA440" s="38">
        <f t="shared" si="200"/>
        <v>0</v>
      </c>
      <c r="CB440" s="76">
        <f t="shared" si="200"/>
        <v>0</v>
      </c>
      <c r="CC440" s="28">
        <f t="shared" si="205"/>
        <v>0</v>
      </c>
      <c r="CD440" s="2">
        <f t="shared" si="205"/>
        <v>0</v>
      </c>
      <c r="CE440" s="2">
        <f t="shared" si="205"/>
        <v>0</v>
      </c>
      <c r="CF440" s="2">
        <f t="shared" si="201"/>
        <v>0</v>
      </c>
      <c r="CG440" s="2">
        <f t="shared" si="201"/>
        <v>0</v>
      </c>
      <c r="CH440" s="30">
        <f t="shared" si="201"/>
        <v>0</v>
      </c>
      <c r="CI440" s="76">
        <f>IFERROR(M440/'Class Sum-WR'!M440,0)</f>
        <v>0</v>
      </c>
    </row>
    <row r="441" spans="1:88" ht="13.5" hidden="1" outlineLevel="1" thickBot="1" x14ac:dyDescent="0.25">
      <c r="F441" s="78" t="s">
        <v>106</v>
      </c>
      <c r="G441" s="61"/>
      <c r="H441" s="43">
        <f t="shared" si="215"/>
        <v>0</v>
      </c>
      <c r="I441" s="44">
        <f t="shared" si="215"/>
        <v>0</v>
      </c>
      <c r="J441" s="44">
        <f t="shared" si="215"/>
        <v>0</v>
      </c>
      <c r="K441" s="44">
        <f t="shared" si="215"/>
        <v>0</v>
      </c>
      <c r="L441" s="44">
        <f t="shared" si="215"/>
        <v>0</v>
      </c>
      <c r="M441" s="79">
        <f t="shared" si="216"/>
        <v>0</v>
      </c>
      <c r="O441" s="42"/>
      <c r="P441" s="42"/>
      <c r="Q441" s="42"/>
      <c r="R441" s="42"/>
      <c r="S441" s="42"/>
      <c r="T441" s="80" t="s">
        <v>106</v>
      </c>
      <c r="U441" s="44">
        <f>SUMIF($M$280:$M$286,"&lt;&gt;0",U$280:U$286)</f>
        <v>0</v>
      </c>
      <c r="V441" s="44">
        <f>SUMIF($M$280:$M$286,"&lt;&gt;0",V$280:V$286)</f>
        <v>0</v>
      </c>
      <c r="W441" s="44">
        <f>SUMIF($M$280:$M$286,"&lt;&gt;0",W$280:W$286)</f>
        <v>0</v>
      </c>
      <c r="X441" s="44">
        <f>SUMIF($M$280:$M$286,"&lt;&gt;0",X$280:X$286)</f>
        <v>0</v>
      </c>
      <c r="Y441" s="44">
        <f>SUMIF($M$280:$M$286,"&lt;&gt;0",Y$280:Y$286)</f>
        <v>0</v>
      </c>
      <c r="Z441" s="79">
        <f t="shared" si="217"/>
        <v>0</v>
      </c>
      <c r="AA441" s="43">
        <f t="shared" si="218"/>
        <v>0</v>
      </c>
      <c r="AB441" s="44">
        <f t="shared" si="218"/>
        <v>0</v>
      </c>
      <c r="AC441" s="44">
        <f t="shared" si="218"/>
        <v>0</v>
      </c>
      <c r="AD441" s="44">
        <f t="shared" si="218"/>
        <v>0</v>
      </c>
      <c r="AE441" s="45">
        <f t="shared" si="218"/>
        <v>0</v>
      </c>
      <c r="AF441" s="47">
        <f t="shared" si="218"/>
        <v>0</v>
      </c>
      <c r="AG441" s="82" t="str">
        <f t="shared" si="165"/>
        <v/>
      </c>
      <c r="AH441" s="56" t="str">
        <f t="shared" si="165"/>
        <v/>
      </c>
      <c r="AI441" s="56" t="str">
        <f t="shared" si="165"/>
        <v/>
      </c>
      <c r="AJ441" s="56" t="str">
        <f t="shared" si="165"/>
        <v/>
      </c>
      <c r="AK441" s="57" t="str">
        <f t="shared" si="165"/>
        <v/>
      </c>
      <c r="AL441" s="58" t="str">
        <f t="shared" si="165"/>
        <v/>
      </c>
      <c r="AM441" s="43">
        <f t="shared" si="219"/>
        <v>0</v>
      </c>
      <c r="AN441" s="44">
        <f t="shared" si="219"/>
        <v>0</v>
      </c>
      <c r="AO441" s="44">
        <f t="shared" si="219"/>
        <v>0</v>
      </c>
      <c r="AP441" s="44">
        <f t="shared" si="219"/>
        <v>0</v>
      </c>
      <c r="AQ441" s="44">
        <f t="shared" si="219"/>
        <v>0</v>
      </c>
      <c r="AR441" s="79">
        <f t="shared" si="220"/>
        <v>0</v>
      </c>
      <c r="AS441" s="43">
        <f>SUMIF($M$280:$M$286,"&lt;&gt;0",AS$280:AS$286)</f>
        <v>0</v>
      </c>
      <c r="AT441" s="44">
        <f>SUMIF($M$280:$M$286,"&lt;&gt;0",AT$280:AT$286)</f>
        <v>0</v>
      </c>
      <c r="AU441" s="44">
        <f>SUMIF($M$280:$M$286,"&lt;&gt;0",AU$280:AU$286)</f>
        <v>0</v>
      </c>
      <c r="AV441" s="44">
        <f>SUMIF($M$280:$M$286,"&lt;&gt;0",AV$280:AV$286)</f>
        <v>0</v>
      </c>
      <c r="AW441" s="44">
        <f>SUMIF($M$280:$M$286,"&lt;&gt;0",AW$280:AW$286)</f>
        <v>0</v>
      </c>
      <c r="AX441" s="79">
        <f t="shared" si="221"/>
        <v>0</v>
      </c>
      <c r="AY441" s="43">
        <f t="shared" si="222"/>
        <v>0</v>
      </c>
      <c r="AZ441" s="44">
        <f t="shared" si="222"/>
        <v>0</v>
      </c>
      <c r="BA441" s="44">
        <f t="shared" si="222"/>
        <v>0</v>
      </c>
      <c r="BB441" s="44">
        <f t="shared" si="222"/>
        <v>0</v>
      </c>
      <c r="BC441" s="44">
        <f t="shared" si="222"/>
        <v>0</v>
      </c>
      <c r="BD441" s="79">
        <f t="shared" si="222"/>
        <v>0</v>
      </c>
      <c r="BE441" s="82" t="e">
        <f t="shared" si="223"/>
        <v>#DIV/0!</v>
      </c>
      <c r="BF441" s="56" t="e">
        <f t="shared" si="223"/>
        <v>#DIV/0!</v>
      </c>
      <c r="BG441" s="56" t="e">
        <f t="shared" si="223"/>
        <v>#DIV/0!</v>
      </c>
      <c r="BH441" s="56" t="e">
        <f t="shared" si="223"/>
        <v>#DIV/0!</v>
      </c>
      <c r="BI441" s="56" t="e">
        <f t="shared" si="223"/>
        <v>#DIV/0!</v>
      </c>
      <c r="BJ441" s="81" t="e">
        <f t="shared" si="223"/>
        <v>#DIV/0!</v>
      </c>
      <c r="BK441" s="82">
        <f t="shared" si="202"/>
        <v>0</v>
      </c>
      <c r="BL441" s="56">
        <f t="shared" si="202"/>
        <v>0</v>
      </c>
      <c r="BM441" s="56">
        <f t="shared" si="202"/>
        <v>0</v>
      </c>
      <c r="BN441" s="56">
        <f t="shared" si="198"/>
        <v>0</v>
      </c>
      <c r="BO441" s="56">
        <f t="shared" si="198"/>
        <v>0</v>
      </c>
      <c r="BP441" s="81">
        <f t="shared" si="198"/>
        <v>0</v>
      </c>
      <c r="BQ441" s="82">
        <f t="shared" si="203"/>
        <v>0</v>
      </c>
      <c r="BR441" s="56">
        <f t="shared" si="203"/>
        <v>0</v>
      </c>
      <c r="BS441" s="56">
        <f t="shared" si="203"/>
        <v>0</v>
      </c>
      <c r="BT441" s="56">
        <f t="shared" si="199"/>
        <v>0</v>
      </c>
      <c r="BU441" s="56">
        <f t="shared" si="199"/>
        <v>0</v>
      </c>
      <c r="BV441" s="81">
        <f t="shared" si="199"/>
        <v>0</v>
      </c>
      <c r="BW441" s="82">
        <f t="shared" si="204"/>
        <v>0</v>
      </c>
      <c r="BX441" s="56">
        <f t="shared" si="204"/>
        <v>0</v>
      </c>
      <c r="BY441" s="56">
        <f t="shared" si="204"/>
        <v>0</v>
      </c>
      <c r="BZ441" s="56">
        <f t="shared" si="200"/>
        <v>0</v>
      </c>
      <c r="CA441" s="56">
        <f t="shared" si="200"/>
        <v>0</v>
      </c>
      <c r="CB441" s="81">
        <f t="shared" si="200"/>
        <v>0</v>
      </c>
      <c r="CC441" s="43">
        <f t="shared" si="205"/>
        <v>0</v>
      </c>
      <c r="CD441" s="44">
        <f t="shared" si="205"/>
        <v>0</v>
      </c>
      <c r="CE441" s="44">
        <f t="shared" si="205"/>
        <v>0</v>
      </c>
      <c r="CF441" s="44">
        <f t="shared" si="201"/>
        <v>0</v>
      </c>
      <c r="CG441" s="44">
        <f t="shared" si="201"/>
        <v>0</v>
      </c>
      <c r="CH441" s="46">
        <f t="shared" si="201"/>
        <v>0</v>
      </c>
      <c r="CI441" s="81">
        <f>IFERROR(M441/'Class Sum-WR'!M441,0)</f>
        <v>0</v>
      </c>
    </row>
    <row r="442" spans="1:88" hidden="1" outlineLevel="1" x14ac:dyDescent="0.2">
      <c r="A442" t="s">
        <v>46</v>
      </c>
      <c r="B442" t="s">
        <v>46</v>
      </c>
      <c r="C442" t="s">
        <v>107</v>
      </c>
      <c r="D442" t="s">
        <v>107</v>
      </c>
      <c r="F442" s="83" t="s">
        <v>108</v>
      </c>
      <c r="G442" s="60"/>
      <c r="H442" s="32">
        <f>SUM(H438:H441)</f>
        <v>0</v>
      </c>
      <c r="I442" s="5">
        <f>SUM(I438:I441)</f>
        <v>0</v>
      </c>
      <c r="J442" s="5">
        <f>SUM(J438:J441)</f>
        <v>0</v>
      </c>
      <c r="K442" s="5">
        <f>SUM(K438:K441)</f>
        <v>0</v>
      </c>
      <c r="L442" s="5">
        <f>SUM(L438:L441)</f>
        <v>0</v>
      </c>
      <c r="M442" s="74">
        <f t="shared" si="216"/>
        <v>0</v>
      </c>
      <c r="N442" s="3" t="s">
        <v>49</v>
      </c>
      <c r="O442" t="s">
        <v>49</v>
      </c>
      <c r="P442" t="s">
        <v>107</v>
      </c>
      <c r="Q442" t="s">
        <v>107</v>
      </c>
      <c r="R442"/>
      <c r="T442" s="84" t="s">
        <v>108</v>
      </c>
      <c r="U442" s="5">
        <f>SUM(U438:U441)</f>
        <v>0</v>
      </c>
      <c r="V442" s="5">
        <f>SUM(V438:V441)</f>
        <v>0</v>
      </c>
      <c r="W442" s="5">
        <f>SUM(W438:W441)</f>
        <v>0</v>
      </c>
      <c r="X442" s="5">
        <f>SUM(X438:X441)</f>
        <v>0</v>
      </c>
      <c r="Y442" s="5">
        <f>SUM(Y438:Y441)</f>
        <v>0</v>
      </c>
      <c r="Z442" s="74">
        <f t="shared" si="217"/>
        <v>0</v>
      </c>
      <c r="AA442" s="28">
        <f t="shared" si="218"/>
        <v>0</v>
      </c>
      <c r="AB442" s="2">
        <f t="shared" si="218"/>
        <v>0</v>
      </c>
      <c r="AC442" s="2">
        <f t="shared" si="218"/>
        <v>0</v>
      </c>
      <c r="AD442" s="2">
        <f t="shared" si="218"/>
        <v>0</v>
      </c>
      <c r="AE442" s="29">
        <f t="shared" si="218"/>
        <v>0</v>
      </c>
      <c r="AF442" s="31">
        <f t="shared" si="218"/>
        <v>0</v>
      </c>
      <c r="AG442" s="77" t="str">
        <f t="shared" si="165"/>
        <v/>
      </c>
      <c r="AH442" s="38" t="str">
        <f t="shared" si="165"/>
        <v/>
      </c>
      <c r="AI442" s="38" t="str">
        <f t="shared" si="165"/>
        <v/>
      </c>
      <c r="AJ442" s="38" t="str">
        <f t="shared" si="165"/>
        <v/>
      </c>
      <c r="AK442" s="39" t="str">
        <f t="shared" si="165"/>
        <v/>
      </c>
      <c r="AL442" s="40" t="str">
        <f t="shared" si="165"/>
        <v/>
      </c>
      <c r="AM442" s="32">
        <f>SUM(AM438:AM441)</f>
        <v>0</v>
      </c>
      <c r="AN442" s="5">
        <f>SUM(AN438:AN441)</f>
        <v>0</v>
      </c>
      <c r="AO442" s="5">
        <f>SUM(AO438:AO441)</f>
        <v>0</v>
      </c>
      <c r="AP442" s="5">
        <f>SUM(AP438:AP441)</f>
        <v>0</v>
      </c>
      <c r="AQ442" s="5">
        <f>SUM(AQ438:AQ441)</f>
        <v>0</v>
      </c>
      <c r="AR442" s="74">
        <f t="shared" si="220"/>
        <v>0</v>
      </c>
      <c r="AS442" s="32">
        <f>SUM(AS438:AS441)</f>
        <v>0</v>
      </c>
      <c r="AT442" s="5">
        <f>SUM(AT438:AT441)</f>
        <v>0</v>
      </c>
      <c r="AU442" s="5">
        <f>SUM(AU438:AU441)</f>
        <v>0</v>
      </c>
      <c r="AV442" s="5">
        <f>SUM(AV438:AV441)</f>
        <v>0</v>
      </c>
      <c r="AW442" s="5">
        <f>SUM(AW438:AW441)</f>
        <v>0</v>
      </c>
      <c r="AX442" s="74">
        <f t="shared" si="221"/>
        <v>0</v>
      </c>
      <c r="AY442" s="32">
        <f t="shared" si="222"/>
        <v>0</v>
      </c>
      <c r="AZ442" s="5">
        <f t="shared" si="222"/>
        <v>0</v>
      </c>
      <c r="BA442" s="5">
        <f t="shared" si="222"/>
        <v>0</v>
      </c>
      <c r="BB442" s="5">
        <f t="shared" si="222"/>
        <v>0</v>
      </c>
      <c r="BC442" s="5">
        <f t="shared" si="222"/>
        <v>0</v>
      </c>
      <c r="BD442" s="74">
        <f t="shared" si="222"/>
        <v>0</v>
      </c>
      <c r="BE442" s="77" t="e">
        <f t="shared" si="223"/>
        <v>#DIV/0!</v>
      </c>
      <c r="BF442" s="38" t="e">
        <f t="shared" si="223"/>
        <v>#DIV/0!</v>
      </c>
      <c r="BG442" s="38" t="e">
        <f t="shared" si="223"/>
        <v>#DIV/0!</v>
      </c>
      <c r="BH442" s="38" t="e">
        <f t="shared" si="223"/>
        <v>#DIV/0!</v>
      </c>
      <c r="BI442" s="38" t="e">
        <f t="shared" si="223"/>
        <v>#DIV/0!</v>
      </c>
      <c r="BJ442" s="76" t="e">
        <f t="shared" si="223"/>
        <v>#DIV/0!</v>
      </c>
      <c r="BK442" s="77">
        <f t="shared" si="202"/>
        <v>0</v>
      </c>
      <c r="BL442" s="38">
        <f t="shared" si="202"/>
        <v>0</v>
      </c>
      <c r="BM442" s="38">
        <f t="shared" si="202"/>
        <v>0</v>
      </c>
      <c r="BN442" s="38">
        <f t="shared" si="198"/>
        <v>0</v>
      </c>
      <c r="BO442" s="38">
        <f t="shared" si="198"/>
        <v>0</v>
      </c>
      <c r="BP442" s="76">
        <f t="shared" si="198"/>
        <v>0</v>
      </c>
      <c r="BQ442" s="77">
        <f t="shared" si="203"/>
        <v>0</v>
      </c>
      <c r="BR442" s="38">
        <f t="shared" si="203"/>
        <v>0</v>
      </c>
      <c r="BS442" s="38">
        <f t="shared" si="203"/>
        <v>0</v>
      </c>
      <c r="BT442" s="38">
        <f t="shared" si="199"/>
        <v>0</v>
      </c>
      <c r="BU442" s="38">
        <f t="shared" si="199"/>
        <v>0</v>
      </c>
      <c r="BV442" s="76">
        <f t="shared" si="199"/>
        <v>0</v>
      </c>
      <c r="BW442" s="77">
        <f t="shared" si="204"/>
        <v>0</v>
      </c>
      <c r="BX442" s="38">
        <f t="shared" si="204"/>
        <v>0</v>
      </c>
      <c r="BY442" s="38">
        <f t="shared" si="204"/>
        <v>0</v>
      </c>
      <c r="BZ442" s="38">
        <f t="shared" si="200"/>
        <v>0</v>
      </c>
      <c r="CA442" s="38">
        <f t="shared" si="200"/>
        <v>0</v>
      </c>
      <c r="CB442" s="76">
        <f t="shared" si="200"/>
        <v>0</v>
      </c>
      <c r="CC442" s="28">
        <f t="shared" si="205"/>
        <v>0</v>
      </c>
      <c r="CD442" s="2">
        <f t="shared" si="205"/>
        <v>0</v>
      </c>
      <c r="CE442" s="2">
        <f t="shared" si="205"/>
        <v>0</v>
      </c>
      <c r="CF442" s="2">
        <f t="shared" si="201"/>
        <v>0</v>
      </c>
      <c r="CG442" s="2">
        <f t="shared" si="201"/>
        <v>0</v>
      </c>
      <c r="CH442" s="30">
        <f t="shared" si="201"/>
        <v>0</v>
      </c>
      <c r="CI442" s="76">
        <f>IFERROR(M442/'Class Sum-WR'!M442,0)</f>
        <v>0</v>
      </c>
    </row>
    <row r="443" spans="1:88" ht="13.5" hidden="1" outlineLevel="1" thickBot="1" x14ac:dyDescent="0.25">
      <c r="A443" t="s">
        <v>46</v>
      </c>
      <c r="B443" t="s">
        <v>46</v>
      </c>
      <c r="C443" t="s">
        <v>107</v>
      </c>
      <c r="D443" t="s">
        <v>107</v>
      </c>
      <c r="F443" s="78" t="s">
        <v>109</v>
      </c>
      <c r="G443" s="61"/>
      <c r="H443" s="48">
        <f>SUMIFS(H$7:H$377,$B$7:$B$377,$B443,$D$7:$D$377,$D443)</f>
        <v>0</v>
      </c>
      <c r="I443" s="49">
        <f>SUMIFS(I$7:I$377,$B$7:$B$377,$B443,$D$7:$D$377,$D443)</f>
        <v>0</v>
      </c>
      <c r="J443" s="49">
        <f>SUMIFS(J$7:J$377,$B$7:$B$377,$B443,$D$7:$D$377,$D443)</f>
        <v>0</v>
      </c>
      <c r="K443" s="49">
        <f>SUMIFS(K$7:K$377,$B$7:$B$377,$B443,$D$7:$D$377,$D443)</f>
        <v>0</v>
      </c>
      <c r="L443" s="49">
        <f>SUMIFS(L$7:L$377,$B$7:$B$377,$B443,$D$7:$D$377,$D443)</f>
        <v>0</v>
      </c>
      <c r="M443" s="79">
        <f t="shared" si="216"/>
        <v>0</v>
      </c>
      <c r="N443" s="3" t="s">
        <v>49</v>
      </c>
      <c r="O443" s="42" t="s">
        <v>49</v>
      </c>
      <c r="P443" s="42" t="s">
        <v>107</v>
      </c>
      <c r="Q443" s="42" t="s">
        <v>107</v>
      </c>
      <c r="R443" s="42"/>
      <c r="S443" s="42"/>
      <c r="T443" s="80" t="s">
        <v>109</v>
      </c>
      <c r="U443" s="49">
        <f>SUMIFS(U$7:U$377,$M$7:$M$377,"&lt;&gt;0",$O$7:$O$377,$O443,$Q$7:$Q$377,$Q443)</f>
        <v>0</v>
      </c>
      <c r="V443" s="49">
        <f>SUMIFS(V$7:V$377,$M$7:$M$377,"&lt;&gt;0",$O$7:$O$377,$O443,$Q$7:$Q$377,$Q443)</f>
        <v>0</v>
      </c>
      <c r="W443" s="49">
        <f>SUMIFS(W$7:W$377,$M$7:$M$377,"&lt;&gt;0",$O$7:$O$377,$O443,$Q$7:$Q$377,$Q443)</f>
        <v>0</v>
      </c>
      <c r="X443" s="49">
        <f>SUMIFS(X$7:X$377,$M$7:$M$377,"&lt;&gt;0",$O$7:$O$377,$O443,$Q$7:$Q$377,$Q443)</f>
        <v>0</v>
      </c>
      <c r="Y443" s="49">
        <f>SUMIFS(Y$7:Y$377,$M$7:$M$377,"&lt;&gt;0",$O$7:$O$377,$O443,$Q$7:$Q$377,$Q443)</f>
        <v>0</v>
      </c>
      <c r="Z443" s="79">
        <f t="shared" si="217"/>
        <v>0</v>
      </c>
      <c r="AA443" s="43">
        <f t="shared" si="218"/>
        <v>0</v>
      </c>
      <c r="AB443" s="44">
        <f t="shared" si="218"/>
        <v>0</v>
      </c>
      <c r="AC443" s="44">
        <f t="shared" si="218"/>
        <v>0</v>
      </c>
      <c r="AD443" s="44">
        <f t="shared" si="218"/>
        <v>0</v>
      </c>
      <c r="AE443" s="45">
        <f t="shared" si="218"/>
        <v>0</v>
      </c>
      <c r="AF443" s="47">
        <f t="shared" si="218"/>
        <v>0</v>
      </c>
      <c r="AG443" s="82" t="str">
        <f t="shared" si="165"/>
        <v/>
      </c>
      <c r="AH443" s="56" t="str">
        <f t="shared" si="165"/>
        <v/>
      </c>
      <c r="AI443" s="56" t="str">
        <f t="shared" si="165"/>
        <v/>
      </c>
      <c r="AJ443" s="56" t="str">
        <f t="shared" si="165"/>
        <v/>
      </c>
      <c r="AK443" s="57" t="str">
        <f t="shared" si="165"/>
        <v/>
      </c>
      <c r="AL443" s="58" t="str">
        <f t="shared" si="165"/>
        <v/>
      </c>
      <c r="AM443" s="48">
        <f>SUMIFS(AM$7:AM$377,$B$7:$B$377,$B443,$D$7:$D$377,$D443)</f>
        <v>0</v>
      </c>
      <c r="AN443" s="49">
        <f>SUMIFS(AN$7:AN$377,$B$7:$B$377,$B443,$D$7:$D$377,$D443)</f>
        <v>0</v>
      </c>
      <c r="AO443" s="49">
        <f>SUMIFS(AO$7:AO$377,$B$7:$B$377,$B443,$D$7:$D$377,$D443)</f>
        <v>0</v>
      </c>
      <c r="AP443" s="49">
        <f>SUMIFS(AP$7:AP$377,$B$7:$B$377,$B443,$D$7:$D$377,$D443)</f>
        <v>0</v>
      </c>
      <c r="AQ443" s="49">
        <f>SUMIFS(AQ$7:AQ$377,$B$7:$B$377,$B443,$D$7:$D$377,$D443)</f>
        <v>0</v>
      </c>
      <c r="AR443" s="79">
        <f t="shared" si="220"/>
        <v>0</v>
      </c>
      <c r="AS443" s="48">
        <f>SUMIFS(AS$7:AS$377,$M$7:$M$377,"&lt;&gt;0",$O$7:$O$377,$O443,$Q$7:$Q$377,$Q443)</f>
        <v>0</v>
      </c>
      <c r="AT443" s="49">
        <f>SUMIFS(AT$7:AT$377,$M$7:$M$377,"&lt;&gt;0",$O$7:$O$377,$O443,$Q$7:$Q$377,$Q443)</f>
        <v>0</v>
      </c>
      <c r="AU443" s="49">
        <f>SUMIFS(AU$7:AU$377,$M$7:$M$377,"&lt;&gt;0",$O$7:$O$377,$O443,$Q$7:$Q$377,$Q443)</f>
        <v>0</v>
      </c>
      <c r="AV443" s="49">
        <f>SUMIFS(AV$7:AV$377,$M$7:$M$377,"&lt;&gt;0",$O$7:$O$377,$O443,$Q$7:$Q$377,$Q443)</f>
        <v>0</v>
      </c>
      <c r="AW443" s="49">
        <f>SUMIFS(AW$7:AW$377,$M$7:$M$377,"&lt;&gt;0",$O$7:$O$377,$O443,$Q$7:$Q$377,$Q443)</f>
        <v>0</v>
      </c>
      <c r="AX443" s="79">
        <f t="shared" si="221"/>
        <v>0</v>
      </c>
      <c r="AY443" s="48">
        <f t="shared" si="222"/>
        <v>0</v>
      </c>
      <c r="AZ443" s="49">
        <f t="shared" si="222"/>
        <v>0</v>
      </c>
      <c r="BA443" s="49">
        <f t="shared" si="222"/>
        <v>0</v>
      </c>
      <c r="BB443" s="49">
        <f t="shared" si="222"/>
        <v>0</v>
      </c>
      <c r="BC443" s="49">
        <f t="shared" si="222"/>
        <v>0</v>
      </c>
      <c r="BD443" s="79">
        <f t="shared" si="222"/>
        <v>0</v>
      </c>
      <c r="BE443" s="82" t="e">
        <f t="shared" si="223"/>
        <v>#DIV/0!</v>
      </c>
      <c r="BF443" s="56" t="e">
        <f t="shared" si="223"/>
        <v>#DIV/0!</v>
      </c>
      <c r="BG443" s="56" t="e">
        <f t="shared" si="223"/>
        <v>#DIV/0!</v>
      </c>
      <c r="BH443" s="56" t="e">
        <f t="shared" si="223"/>
        <v>#DIV/0!</v>
      </c>
      <c r="BI443" s="56" t="e">
        <f t="shared" si="223"/>
        <v>#DIV/0!</v>
      </c>
      <c r="BJ443" s="81" t="e">
        <f t="shared" si="223"/>
        <v>#DIV/0!</v>
      </c>
      <c r="BK443" s="82">
        <f t="shared" si="202"/>
        <v>0</v>
      </c>
      <c r="BL443" s="56">
        <f t="shared" si="202"/>
        <v>0</v>
      </c>
      <c r="BM443" s="56">
        <f t="shared" si="202"/>
        <v>0</v>
      </c>
      <c r="BN443" s="56">
        <f t="shared" si="198"/>
        <v>0</v>
      </c>
      <c r="BO443" s="56">
        <f t="shared" si="198"/>
        <v>0</v>
      </c>
      <c r="BP443" s="81">
        <f t="shared" si="198"/>
        <v>0</v>
      </c>
      <c r="BQ443" s="82">
        <f t="shared" si="203"/>
        <v>0</v>
      </c>
      <c r="BR443" s="56">
        <f t="shared" si="203"/>
        <v>0</v>
      </c>
      <c r="BS443" s="56">
        <f t="shared" si="203"/>
        <v>0</v>
      </c>
      <c r="BT443" s="56">
        <f t="shared" si="199"/>
        <v>0</v>
      </c>
      <c r="BU443" s="56">
        <f t="shared" si="199"/>
        <v>0</v>
      </c>
      <c r="BV443" s="81">
        <f t="shared" si="199"/>
        <v>0</v>
      </c>
      <c r="BW443" s="82">
        <f t="shared" si="204"/>
        <v>0</v>
      </c>
      <c r="BX443" s="56">
        <f t="shared" si="204"/>
        <v>0</v>
      </c>
      <c r="BY443" s="56">
        <f t="shared" si="204"/>
        <v>0</v>
      </c>
      <c r="BZ443" s="56">
        <f t="shared" si="200"/>
        <v>0</v>
      </c>
      <c r="CA443" s="56">
        <f t="shared" si="200"/>
        <v>0</v>
      </c>
      <c r="CB443" s="81">
        <f t="shared" si="200"/>
        <v>0</v>
      </c>
      <c r="CC443" s="43">
        <f t="shared" si="205"/>
        <v>0</v>
      </c>
      <c r="CD443" s="44">
        <f t="shared" si="205"/>
        <v>0</v>
      </c>
      <c r="CE443" s="44">
        <f t="shared" si="205"/>
        <v>0</v>
      </c>
      <c r="CF443" s="44">
        <f t="shared" si="201"/>
        <v>0</v>
      </c>
      <c r="CG443" s="44">
        <f t="shared" si="201"/>
        <v>0</v>
      </c>
      <c r="CH443" s="46">
        <f t="shared" si="201"/>
        <v>0</v>
      </c>
      <c r="CI443" s="81">
        <f>IFERROR(M443/'Class Sum-WR'!M443,0)</f>
        <v>0</v>
      </c>
      <c r="CJ443" s="96"/>
    </row>
    <row r="444" spans="1:88" hidden="1" outlineLevel="1" x14ac:dyDescent="0.2">
      <c r="F444"/>
      <c r="H444"/>
      <c r="I444"/>
      <c r="J444"/>
      <c r="K444"/>
      <c r="L444"/>
      <c r="M444"/>
      <c r="O444"/>
      <c r="P444"/>
      <c r="Q444"/>
      <c r="R444"/>
      <c r="U444"/>
      <c r="V444"/>
      <c r="W444"/>
      <c r="X444"/>
      <c r="Y444"/>
      <c r="Z444"/>
      <c r="AF444"/>
      <c r="BE444" s="38"/>
      <c r="BF444" s="38"/>
      <c r="BG444" s="38"/>
      <c r="BH444" s="38"/>
      <c r="BI444" s="38"/>
      <c r="BJ444" s="38"/>
      <c r="BK444" s="38"/>
      <c r="BL444" s="38"/>
      <c r="BM444" s="38"/>
      <c r="BN444" s="38"/>
      <c r="BO444" s="38"/>
      <c r="BP444" s="38"/>
      <c r="BQ444" s="38"/>
      <c r="BR444" s="38"/>
      <c r="BS444" s="38"/>
      <c r="BT444" s="38"/>
      <c r="BU444" s="38"/>
      <c r="BV444" s="38"/>
      <c r="BW444" s="38"/>
      <c r="BX444" s="38"/>
      <c r="BY444" s="38"/>
      <c r="BZ444" s="38"/>
      <c r="CA444" s="38"/>
      <c r="CB444" s="38"/>
      <c r="CC444" s="2"/>
      <c r="CD444" s="2"/>
      <c r="CE444" s="2"/>
      <c r="CF444" s="2"/>
      <c r="CG444" s="2"/>
      <c r="CH444" s="2"/>
    </row>
    <row r="445" spans="1:88" hidden="1" outlineLevel="1" x14ac:dyDescent="0.2">
      <c r="F445" s="62" t="s">
        <v>110</v>
      </c>
      <c r="G445" s="63"/>
      <c r="H445" s="64">
        <f t="shared" ref="H445:L448" si="224">SUMIF($E$14:$E$377,$F445,H$14:H$377)</f>
        <v>0</v>
      </c>
      <c r="I445" s="65">
        <f t="shared" si="224"/>
        <v>0</v>
      </c>
      <c r="J445" s="65">
        <f t="shared" si="224"/>
        <v>0</v>
      </c>
      <c r="K445" s="65">
        <f t="shared" si="224"/>
        <v>0</v>
      </c>
      <c r="L445" s="65">
        <f t="shared" si="224"/>
        <v>0</v>
      </c>
      <c r="M445" s="66">
        <f t="shared" ref="M445:M450" si="225">SUM(H445:L445)</f>
        <v>0</v>
      </c>
      <c r="O445" s="67"/>
      <c r="P445" s="67"/>
      <c r="Q445" s="67"/>
      <c r="R445" s="67"/>
      <c r="S445" s="67"/>
      <c r="T445" s="68" t="s">
        <v>110</v>
      </c>
      <c r="U445" s="65">
        <f>SUMIF($M$287:$M$293,"&lt;&gt;0",U$287:U$293)</f>
        <v>0</v>
      </c>
      <c r="V445" s="65">
        <f>SUMIF($M$287:$M$293,"&lt;&gt;0",V$287:V$293)</f>
        <v>0</v>
      </c>
      <c r="W445" s="65">
        <f>SUMIF($M$287:$M$293,"&lt;&gt;0",W$287:W$293)</f>
        <v>0</v>
      </c>
      <c r="X445" s="65">
        <f>SUMIF($M$287:$M$293,"&lt;&gt;0",X$287:X$293)</f>
        <v>0</v>
      </c>
      <c r="Y445" s="65">
        <f>SUMIF($M$287:$M$293,"&lt;&gt;0",Y$287:Y$293)</f>
        <v>0</v>
      </c>
      <c r="Z445" s="66">
        <f t="shared" ref="Z445:Z450" si="226">SUM(U445:Y445)</f>
        <v>0</v>
      </c>
      <c r="AA445" s="65">
        <f t="shared" ref="AA445:AF450" si="227">+H445-U445</f>
        <v>0</v>
      </c>
      <c r="AB445" s="65">
        <f t="shared" si="227"/>
        <v>0</v>
      </c>
      <c r="AC445" s="65">
        <f t="shared" si="227"/>
        <v>0</v>
      </c>
      <c r="AD445" s="65">
        <f t="shared" si="227"/>
        <v>0</v>
      </c>
      <c r="AE445" s="65">
        <f t="shared" si="227"/>
        <v>0</v>
      </c>
      <c r="AF445" s="69">
        <f t="shared" si="227"/>
        <v>0</v>
      </c>
      <c r="AG445" s="72" t="str">
        <f t="shared" si="165"/>
        <v/>
      </c>
      <c r="AH445" s="70" t="str">
        <f t="shared" si="165"/>
        <v/>
      </c>
      <c r="AI445" s="70" t="str">
        <f t="shared" si="165"/>
        <v/>
      </c>
      <c r="AJ445" s="70" t="str">
        <f t="shared" si="165"/>
        <v/>
      </c>
      <c r="AK445" s="89" t="str">
        <f t="shared" si="165"/>
        <v/>
      </c>
      <c r="AL445" s="71" t="str">
        <f t="shared" si="165"/>
        <v/>
      </c>
      <c r="AM445" s="64">
        <f t="shared" ref="AM445:AQ448" si="228">SUMIF($E$14:$E$377,$F445,AM$14:AM$377)</f>
        <v>0</v>
      </c>
      <c r="AN445" s="65">
        <f t="shared" si="228"/>
        <v>0</v>
      </c>
      <c r="AO445" s="65">
        <f t="shared" si="228"/>
        <v>0</v>
      </c>
      <c r="AP445" s="65">
        <f t="shared" si="228"/>
        <v>0</v>
      </c>
      <c r="AQ445" s="65">
        <f t="shared" si="228"/>
        <v>0</v>
      </c>
      <c r="AR445" s="66">
        <f t="shared" ref="AR445:AR450" si="229">SUM(AM445:AQ445)</f>
        <v>0</v>
      </c>
      <c r="AS445" s="64">
        <f>SUMIF($M$287:$M$293,"&lt;&gt;0",AS$287:AS$293)</f>
        <v>0</v>
      </c>
      <c r="AT445" s="65">
        <f>SUMIF($M$287:$M$293,"&lt;&gt;0",AT$287:AT$293)</f>
        <v>0</v>
      </c>
      <c r="AU445" s="65">
        <f>SUMIF($M$287:$M$293,"&lt;&gt;0",AU$287:AU$293)</f>
        <v>0</v>
      </c>
      <c r="AV445" s="65">
        <f>SUMIF($M$287:$M$293,"&lt;&gt;0",AV$287:AV$293)</f>
        <v>0</v>
      </c>
      <c r="AW445" s="65">
        <f>SUMIF($M$287:$M$293,"&lt;&gt;0",AW$287:AW$293)</f>
        <v>0</v>
      </c>
      <c r="AX445" s="66">
        <f t="shared" ref="AX445:AX450" si="230">SUM(AS445:AW445)</f>
        <v>0</v>
      </c>
      <c r="AY445" s="64">
        <f t="shared" ref="AY445:BD450" si="231">+AM445-AS445</f>
        <v>0</v>
      </c>
      <c r="AZ445" s="65">
        <f t="shared" si="231"/>
        <v>0</v>
      </c>
      <c r="BA445" s="65">
        <f t="shared" si="231"/>
        <v>0</v>
      </c>
      <c r="BB445" s="65">
        <f t="shared" si="231"/>
        <v>0</v>
      </c>
      <c r="BC445" s="65">
        <f t="shared" si="231"/>
        <v>0</v>
      </c>
      <c r="BD445" s="66">
        <f t="shared" si="231"/>
        <v>0</v>
      </c>
      <c r="BE445" s="72" t="e">
        <f t="shared" ref="BE445:BJ450" si="232">AY445/AS445</f>
        <v>#DIV/0!</v>
      </c>
      <c r="BF445" s="70" t="e">
        <f t="shared" si="232"/>
        <v>#DIV/0!</v>
      </c>
      <c r="BG445" s="70" t="e">
        <f t="shared" si="232"/>
        <v>#DIV/0!</v>
      </c>
      <c r="BH445" s="70" t="e">
        <f t="shared" si="232"/>
        <v>#DIV/0!</v>
      </c>
      <c r="BI445" s="70" t="e">
        <f t="shared" si="232"/>
        <v>#DIV/0!</v>
      </c>
      <c r="BJ445" s="71" t="e">
        <f t="shared" si="232"/>
        <v>#DIV/0!</v>
      </c>
      <c r="BK445" s="72">
        <f t="shared" si="202"/>
        <v>0</v>
      </c>
      <c r="BL445" s="70">
        <f t="shared" si="202"/>
        <v>0</v>
      </c>
      <c r="BM445" s="70">
        <f t="shared" si="202"/>
        <v>0</v>
      </c>
      <c r="BN445" s="70">
        <f t="shared" si="198"/>
        <v>0</v>
      </c>
      <c r="BO445" s="70">
        <f t="shared" si="198"/>
        <v>0</v>
      </c>
      <c r="BP445" s="71">
        <f t="shared" si="198"/>
        <v>0</v>
      </c>
      <c r="BQ445" s="72">
        <f t="shared" si="203"/>
        <v>0</v>
      </c>
      <c r="BR445" s="70">
        <f t="shared" si="203"/>
        <v>0</v>
      </c>
      <c r="BS445" s="70">
        <f t="shared" si="203"/>
        <v>0</v>
      </c>
      <c r="BT445" s="70">
        <f t="shared" si="199"/>
        <v>0</v>
      </c>
      <c r="BU445" s="70">
        <f t="shared" si="199"/>
        <v>0</v>
      </c>
      <c r="BV445" s="71">
        <f t="shared" si="199"/>
        <v>0</v>
      </c>
      <c r="BW445" s="72">
        <f t="shared" si="204"/>
        <v>0</v>
      </c>
      <c r="BX445" s="70">
        <f t="shared" si="204"/>
        <v>0</v>
      </c>
      <c r="BY445" s="70">
        <f t="shared" si="204"/>
        <v>0</v>
      </c>
      <c r="BZ445" s="70">
        <f t="shared" si="200"/>
        <v>0</v>
      </c>
      <c r="CA445" s="70">
        <f t="shared" si="200"/>
        <v>0</v>
      </c>
      <c r="CB445" s="71">
        <f t="shared" si="200"/>
        <v>0</v>
      </c>
      <c r="CC445" s="64">
        <f t="shared" si="205"/>
        <v>0</v>
      </c>
      <c r="CD445" s="65">
        <f t="shared" si="205"/>
        <v>0</v>
      </c>
      <c r="CE445" s="65">
        <f t="shared" si="205"/>
        <v>0</v>
      </c>
      <c r="CF445" s="65">
        <f t="shared" si="201"/>
        <v>0</v>
      </c>
      <c r="CG445" s="65">
        <f t="shared" si="201"/>
        <v>0</v>
      </c>
      <c r="CH445" s="69">
        <f t="shared" si="201"/>
        <v>0</v>
      </c>
      <c r="CI445" s="71">
        <f>IFERROR(M445/'Class Sum-WR'!M445,0)</f>
        <v>0</v>
      </c>
    </row>
    <row r="446" spans="1:88" hidden="1" outlineLevel="1" x14ac:dyDescent="0.2">
      <c r="F446" s="73" t="s">
        <v>111</v>
      </c>
      <c r="G446" s="60"/>
      <c r="H446" s="28">
        <f t="shared" si="224"/>
        <v>0</v>
      </c>
      <c r="I446" s="2">
        <f t="shared" si="224"/>
        <v>0</v>
      </c>
      <c r="J446" s="2">
        <f t="shared" si="224"/>
        <v>0</v>
      </c>
      <c r="K446" s="2">
        <f t="shared" si="224"/>
        <v>0</v>
      </c>
      <c r="L446" s="2">
        <f t="shared" si="224"/>
        <v>0</v>
      </c>
      <c r="M446" s="74">
        <f t="shared" si="225"/>
        <v>0</v>
      </c>
      <c r="O446"/>
      <c r="P446"/>
      <c r="Q446"/>
      <c r="R446"/>
      <c r="T446" s="75" t="s">
        <v>111</v>
      </c>
      <c r="U446" s="2">
        <f>SUMIF($M$294:$M$300,"&lt;&gt;0",U$294:U$300)</f>
        <v>0</v>
      </c>
      <c r="V446" s="2">
        <f>SUMIF($M$294:$M$300,"&lt;&gt;0",V$294:V$300)</f>
        <v>0</v>
      </c>
      <c r="W446" s="2">
        <f>SUMIF($M$294:$M$300,"&lt;&gt;0",W$294:W$300)</f>
        <v>0</v>
      </c>
      <c r="X446" s="2">
        <f>SUMIF($M$294:$M$300,"&lt;&gt;0",X$294:X$300)</f>
        <v>0</v>
      </c>
      <c r="Y446" s="2">
        <f>SUMIF($M$294:$M$300,"&lt;&gt;0",Y$294:Y$300)</f>
        <v>0</v>
      </c>
      <c r="Z446" s="74">
        <f t="shared" si="226"/>
        <v>0</v>
      </c>
      <c r="AA446" s="2">
        <f t="shared" si="227"/>
        <v>0</v>
      </c>
      <c r="AB446" s="2">
        <f t="shared" si="227"/>
        <v>0</v>
      </c>
      <c r="AC446" s="2">
        <f t="shared" si="227"/>
        <v>0</v>
      </c>
      <c r="AD446" s="2">
        <f t="shared" si="227"/>
        <v>0</v>
      </c>
      <c r="AE446" s="2">
        <f t="shared" si="227"/>
        <v>0</v>
      </c>
      <c r="AF446" s="30">
        <f t="shared" si="227"/>
        <v>0</v>
      </c>
      <c r="AG446" s="77" t="str">
        <f t="shared" si="165"/>
        <v/>
      </c>
      <c r="AH446" s="38" t="str">
        <f t="shared" si="165"/>
        <v/>
      </c>
      <c r="AI446" s="38" t="str">
        <f t="shared" si="165"/>
        <v/>
      </c>
      <c r="AJ446" s="38" t="str">
        <f t="shared" si="165"/>
        <v/>
      </c>
      <c r="AK446" s="39" t="str">
        <f t="shared" si="165"/>
        <v/>
      </c>
      <c r="AL446" s="76" t="str">
        <f t="shared" si="165"/>
        <v/>
      </c>
      <c r="AM446" s="28">
        <f t="shared" si="228"/>
        <v>0</v>
      </c>
      <c r="AN446" s="2">
        <f t="shared" si="228"/>
        <v>0</v>
      </c>
      <c r="AO446" s="2">
        <f t="shared" si="228"/>
        <v>0</v>
      </c>
      <c r="AP446" s="2">
        <f t="shared" si="228"/>
        <v>0</v>
      </c>
      <c r="AQ446" s="2">
        <f t="shared" si="228"/>
        <v>0</v>
      </c>
      <c r="AR446" s="74">
        <f t="shared" si="229"/>
        <v>0</v>
      </c>
      <c r="AS446" s="28">
        <f>SUMIF($M$294:$M$300,"&lt;&gt;0",AS$294:AS$300)</f>
        <v>0</v>
      </c>
      <c r="AT446" s="2">
        <f>SUMIF($M$294:$M$300,"&lt;&gt;0",AT$294:AT$300)</f>
        <v>0</v>
      </c>
      <c r="AU446" s="2">
        <f>SUMIF($M$294:$M$300,"&lt;&gt;0",AU$294:AU$300)</f>
        <v>0</v>
      </c>
      <c r="AV446" s="2">
        <f>SUMIF($M$294:$M$300,"&lt;&gt;0",AV$294:AV$300)</f>
        <v>0</v>
      </c>
      <c r="AW446" s="2">
        <f>SUMIF($M$294:$M$300,"&lt;&gt;0",AW$294:AW$300)</f>
        <v>0</v>
      </c>
      <c r="AX446" s="74">
        <f t="shared" si="230"/>
        <v>0</v>
      </c>
      <c r="AY446" s="28">
        <f t="shared" si="231"/>
        <v>0</v>
      </c>
      <c r="AZ446" s="2">
        <f t="shared" si="231"/>
        <v>0</v>
      </c>
      <c r="BA446" s="2">
        <f t="shared" si="231"/>
        <v>0</v>
      </c>
      <c r="BB446" s="2">
        <f t="shared" si="231"/>
        <v>0</v>
      </c>
      <c r="BC446" s="2">
        <f t="shared" si="231"/>
        <v>0</v>
      </c>
      <c r="BD446" s="74">
        <f t="shared" si="231"/>
        <v>0</v>
      </c>
      <c r="BE446" s="77" t="e">
        <f t="shared" si="232"/>
        <v>#DIV/0!</v>
      </c>
      <c r="BF446" s="38" t="e">
        <f t="shared" si="232"/>
        <v>#DIV/0!</v>
      </c>
      <c r="BG446" s="38" t="e">
        <f t="shared" si="232"/>
        <v>#DIV/0!</v>
      </c>
      <c r="BH446" s="38" t="e">
        <f t="shared" si="232"/>
        <v>#DIV/0!</v>
      </c>
      <c r="BI446" s="38" t="e">
        <f t="shared" si="232"/>
        <v>#DIV/0!</v>
      </c>
      <c r="BJ446" s="76" t="e">
        <f t="shared" si="232"/>
        <v>#DIV/0!</v>
      </c>
      <c r="BK446" s="77">
        <f t="shared" si="202"/>
        <v>0</v>
      </c>
      <c r="BL446" s="38">
        <f t="shared" si="202"/>
        <v>0</v>
      </c>
      <c r="BM446" s="38">
        <f t="shared" si="202"/>
        <v>0</v>
      </c>
      <c r="BN446" s="38">
        <f t="shared" si="198"/>
        <v>0</v>
      </c>
      <c r="BO446" s="38">
        <f t="shared" si="198"/>
        <v>0</v>
      </c>
      <c r="BP446" s="76">
        <f t="shared" si="198"/>
        <v>0</v>
      </c>
      <c r="BQ446" s="77">
        <f t="shared" si="203"/>
        <v>0</v>
      </c>
      <c r="BR446" s="38">
        <f t="shared" si="203"/>
        <v>0</v>
      </c>
      <c r="BS446" s="38">
        <f t="shared" si="203"/>
        <v>0</v>
      </c>
      <c r="BT446" s="38">
        <f t="shared" si="199"/>
        <v>0</v>
      </c>
      <c r="BU446" s="38">
        <f t="shared" si="199"/>
        <v>0</v>
      </c>
      <c r="BV446" s="76">
        <f t="shared" si="199"/>
        <v>0</v>
      </c>
      <c r="BW446" s="77">
        <f t="shared" si="204"/>
        <v>0</v>
      </c>
      <c r="BX446" s="38">
        <f t="shared" si="204"/>
        <v>0</v>
      </c>
      <c r="BY446" s="38">
        <f t="shared" si="204"/>
        <v>0</v>
      </c>
      <c r="BZ446" s="38">
        <f t="shared" si="200"/>
        <v>0</v>
      </c>
      <c r="CA446" s="38">
        <f t="shared" si="200"/>
        <v>0</v>
      </c>
      <c r="CB446" s="76">
        <f t="shared" si="200"/>
        <v>0</v>
      </c>
      <c r="CC446" s="28">
        <f t="shared" si="205"/>
        <v>0</v>
      </c>
      <c r="CD446" s="2">
        <f t="shared" si="205"/>
        <v>0</v>
      </c>
      <c r="CE446" s="2">
        <f t="shared" si="205"/>
        <v>0</v>
      </c>
      <c r="CF446" s="2">
        <f t="shared" si="201"/>
        <v>0</v>
      </c>
      <c r="CG446" s="2">
        <f t="shared" si="201"/>
        <v>0</v>
      </c>
      <c r="CH446" s="30">
        <f t="shared" si="201"/>
        <v>0</v>
      </c>
      <c r="CI446" s="76">
        <f>IFERROR(M446/'Class Sum-WR'!M446,0)</f>
        <v>0</v>
      </c>
    </row>
    <row r="447" spans="1:88" hidden="1" outlineLevel="1" x14ac:dyDescent="0.2">
      <c r="F447" s="73" t="s">
        <v>112</v>
      </c>
      <c r="G447" s="60"/>
      <c r="H447" s="28">
        <f t="shared" si="224"/>
        <v>0</v>
      </c>
      <c r="I447" s="2">
        <f t="shared" si="224"/>
        <v>0</v>
      </c>
      <c r="J447" s="2">
        <f t="shared" si="224"/>
        <v>0</v>
      </c>
      <c r="K447" s="2">
        <f t="shared" si="224"/>
        <v>0</v>
      </c>
      <c r="L447" s="2">
        <f t="shared" si="224"/>
        <v>0</v>
      </c>
      <c r="M447" s="74">
        <f t="shared" si="225"/>
        <v>0</v>
      </c>
      <c r="O447"/>
      <c r="P447"/>
      <c r="Q447"/>
      <c r="R447"/>
      <c r="T447" s="75" t="s">
        <v>112</v>
      </c>
      <c r="U447" s="2">
        <f>SUMIF($M$301:$M$307,"&lt;&gt;0",U$301:U$307)</f>
        <v>0</v>
      </c>
      <c r="V447" s="2">
        <f>SUMIF($M$301:$M$307,"&lt;&gt;0",V$301:V$307)</f>
        <v>0</v>
      </c>
      <c r="W447" s="2">
        <f>SUMIF($M$301:$M$307,"&lt;&gt;0",W$301:W$307)</f>
        <v>0</v>
      </c>
      <c r="X447" s="2">
        <f>SUMIF($M$301:$M$307,"&lt;&gt;0",X$301:X$307)</f>
        <v>0</v>
      </c>
      <c r="Y447" s="2">
        <f>SUMIF($M$301:$M$307,"&lt;&gt;0",Y$301:Y$307)</f>
        <v>0</v>
      </c>
      <c r="Z447" s="74">
        <f t="shared" si="226"/>
        <v>0</v>
      </c>
      <c r="AA447" s="2">
        <f t="shared" si="227"/>
        <v>0</v>
      </c>
      <c r="AB447" s="2">
        <f t="shared" si="227"/>
        <v>0</v>
      </c>
      <c r="AC447" s="2">
        <f t="shared" si="227"/>
        <v>0</v>
      </c>
      <c r="AD447" s="2">
        <f t="shared" si="227"/>
        <v>0</v>
      </c>
      <c r="AE447" s="2">
        <f t="shared" si="227"/>
        <v>0</v>
      </c>
      <c r="AF447" s="30">
        <f t="shared" si="227"/>
        <v>0</v>
      </c>
      <c r="AG447" s="77" t="str">
        <f t="shared" si="165"/>
        <v/>
      </c>
      <c r="AH447" s="38" t="str">
        <f t="shared" si="165"/>
        <v/>
      </c>
      <c r="AI447" s="38" t="str">
        <f t="shared" si="165"/>
        <v/>
      </c>
      <c r="AJ447" s="38" t="str">
        <f t="shared" si="165"/>
        <v/>
      </c>
      <c r="AK447" s="39" t="str">
        <f t="shared" si="165"/>
        <v/>
      </c>
      <c r="AL447" s="76" t="str">
        <f t="shared" si="165"/>
        <v/>
      </c>
      <c r="AM447" s="28">
        <f t="shared" si="228"/>
        <v>0</v>
      </c>
      <c r="AN447" s="2">
        <f t="shared" si="228"/>
        <v>0</v>
      </c>
      <c r="AO447" s="2">
        <f t="shared" si="228"/>
        <v>0</v>
      </c>
      <c r="AP447" s="2">
        <f t="shared" si="228"/>
        <v>0</v>
      </c>
      <c r="AQ447" s="2">
        <f t="shared" si="228"/>
        <v>0</v>
      </c>
      <c r="AR447" s="74">
        <f t="shared" si="229"/>
        <v>0</v>
      </c>
      <c r="AS447" s="28">
        <f>SUMIF($M$301:$M$307,"&lt;&gt;0",AS$301:AS$307)</f>
        <v>0</v>
      </c>
      <c r="AT447" s="2">
        <f>SUMIF($M$301:$M$307,"&lt;&gt;0",AT$301:AT$307)</f>
        <v>0</v>
      </c>
      <c r="AU447" s="2">
        <f>SUMIF($M$301:$M$307,"&lt;&gt;0",AU$301:AU$307)</f>
        <v>0</v>
      </c>
      <c r="AV447" s="2">
        <f>SUMIF($M$301:$M$307,"&lt;&gt;0",AV$301:AV$307)</f>
        <v>0</v>
      </c>
      <c r="AW447" s="2">
        <f>SUMIF($M$301:$M$307,"&lt;&gt;0",AW$301:AW$307)</f>
        <v>0</v>
      </c>
      <c r="AX447" s="74">
        <f t="shared" si="230"/>
        <v>0</v>
      </c>
      <c r="AY447" s="28">
        <f t="shared" si="231"/>
        <v>0</v>
      </c>
      <c r="AZ447" s="2">
        <f t="shared" si="231"/>
        <v>0</v>
      </c>
      <c r="BA447" s="2">
        <f t="shared" si="231"/>
        <v>0</v>
      </c>
      <c r="BB447" s="2">
        <f t="shared" si="231"/>
        <v>0</v>
      </c>
      <c r="BC447" s="2">
        <f t="shared" si="231"/>
        <v>0</v>
      </c>
      <c r="BD447" s="74">
        <f t="shared" si="231"/>
        <v>0</v>
      </c>
      <c r="BE447" s="77" t="e">
        <f t="shared" si="232"/>
        <v>#DIV/0!</v>
      </c>
      <c r="BF447" s="38" t="e">
        <f t="shared" si="232"/>
        <v>#DIV/0!</v>
      </c>
      <c r="BG447" s="38" t="e">
        <f t="shared" si="232"/>
        <v>#DIV/0!</v>
      </c>
      <c r="BH447" s="38" t="e">
        <f t="shared" si="232"/>
        <v>#DIV/0!</v>
      </c>
      <c r="BI447" s="38" t="e">
        <f t="shared" si="232"/>
        <v>#DIV/0!</v>
      </c>
      <c r="BJ447" s="76" t="e">
        <f t="shared" si="232"/>
        <v>#DIV/0!</v>
      </c>
      <c r="BK447" s="77">
        <f t="shared" si="202"/>
        <v>0</v>
      </c>
      <c r="BL447" s="38">
        <f t="shared" si="202"/>
        <v>0</v>
      </c>
      <c r="BM447" s="38">
        <f t="shared" si="202"/>
        <v>0</v>
      </c>
      <c r="BN447" s="38">
        <f t="shared" si="198"/>
        <v>0</v>
      </c>
      <c r="BO447" s="38">
        <f t="shared" si="198"/>
        <v>0</v>
      </c>
      <c r="BP447" s="76">
        <f t="shared" si="198"/>
        <v>0</v>
      </c>
      <c r="BQ447" s="77">
        <f t="shared" si="203"/>
        <v>0</v>
      </c>
      <c r="BR447" s="38">
        <f t="shared" si="203"/>
        <v>0</v>
      </c>
      <c r="BS447" s="38">
        <f t="shared" si="203"/>
        <v>0</v>
      </c>
      <c r="BT447" s="38">
        <f t="shared" si="199"/>
        <v>0</v>
      </c>
      <c r="BU447" s="38">
        <f t="shared" si="199"/>
        <v>0</v>
      </c>
      <c r="BV447" s="76">
        <f t="shared" si="199"/>
        <v>0</v>
      </c>
      <c r="BW447" s="77">
        <f t="shared" si="204"/>
        <v>0</v>
      </c>
      <c r="BX447" s="38">
        <f t="shared" si="204"/>
        <v>0</v>
      </c>
      <c r="BY447" s="38">
        <f t="shared" si="204"/>
        <v>0</v>
      </c>
      <c r="BZ447" s="38">
        <f t="shared" si="200"/>
        <v>0</v>
      </c>
      <c r="CA447" s="38">
        <f t="shared" si="200"/>
        <v>0</v>
      </c>
      <c r="CB447" s="76">
        <f t="shared" si="200"/>
        <v>0</v>
      </c>
      <c r="CC447" s="28">
        <f t="shared" si="205"/>
        <v>0</v>
      </c>
      <c r="CD447" s="2">
        <f t="shared" si="205"/>
        <v>0</v>
      </c>
      <c r="CE447" s="2">
        <f t="shared" si="205"/>
        <v>0</v>
      </c>
      <c r="CF447" s="2">
        <f t="shared" si="201"/>
        <v>0</v>
      </c>
      <c r="CG447" s="2">
        <f t="shared" si="201"/>
        <v>0</v>
      </c>
      <c r="CH447" s="30">
        <f t="shared" si="201"/>
        <v>0</v>
      </c>
      <c r="CI447" s="76">
        <f>IFERROR(M447/'Class Sum-WR'!M447,0)</f>
        <v>0</v>
      </c>
    </row>
    <row r="448" spans="1:88" ht="13.5" hidden="1" outlineLevel="1" thickBot="1" x14ac:dyDescent="0.25">
      <c r="F448" s="78" t="s">
        <v>113</v>
      </c>
      <c r="G448" s="61"/>
      <c r="H448" s="43">
        <f t="shared" si="224"/>
        <v>0</v>
      </c>
      <c r="I448" s="44">
        <f t="shared" si="224"/>
        <v>0</v>
      </c>
      <c r="J448" s="44">
        <f t="shared" si="224"/>
        <v>0</v>
      </c>
      <c r="K448" s="44">
        <f t="shared" si="224"/>
        <v>0</v>
      </c>
      <c r="L448" s="44">
        <f t="shared" si="224"/>
        <v>0</v>
      </c>
      <c r="M448" s="79">
        <f t="shared" si="225"/>
        <v>0</v>
      </c>
      <c r="O448" s="42"/>
      <c r="P448" s="42"/>
      <c r="Q448" s="42"/>
      <c r="R448" s="42"/>
      <c r="S448" s="42"/>
      <c r="T448" s="80" t="s">
        <v>113</v>
      </c>
      <c r="U448" s="44">
        <f>SUMIF($M$308:$M$314,"&lt;&gt;0",U$308:U$314)</f>
        <v>0</v>
      </c>
      <c r="V448" s="44">
        <f>SUMIF($M$308:$M$314,"&lt;&gt;0",V$308:V$314)</f>
        <v>0</v>
      </c>
      <c r="W448" s="44">
        <f>SUMIF($M$308:$M$314,"&lt;&gt;0",W$308:W$314)</f>
        <v>0</v>
      </c>
      <c r="X448" s="44">
        <f>SUMIF($M$308:$M$314,"&lt;&gt;0",X$308:X$314)</f>
        <v>0</v>
      </c>
      <c r="Y448" s="44">
        <f>SUMIF($M$308:$M$314,"&lt;&gt;0",Y$308:Y$314)</f>
        <v>0</v>
      </c>
      <c r="Z448" s="79">
        <f t="shared" si="226"/>
        <v>0</v>
      </c>
      <c r="AA448" s="44">
        <f t="shared" si="227"/>
        <v>0</v>
      </c>
      <c r="AB448" s="44">
        <f t="shared" si="227"/>
        <v>0</v>
      </c>
      <c r="AC448" s="44">
        <f t="shared" si="227"/>
        <v>0</v>
      </c>
      <c r="AD448" s="44">
        <f t="shared" si="227"/>
        <v>0</v>
      </c>
      <c r="AE448" s="44">
        <f t="shared" si="227"/>
        <v>0</v>
      </c>
      <c r="AF448" s="46">
        <f t="shared" si="227"/>
        <v>0</v>
      </c>
      <c r="AG448" s="82" t="str">
        <f t="shared" si="165"/>
        <v/>
      </c>
      <c r="AH448" s="56" t="str">
        <f t="shared" si="165"/>
        <v/>
      </c>
      <c r="AI448" s="56" t="str">
        <f t="shared" si="165"/>
        <v/>
      </c>
      <c r="AJ448" s="56" t="str">
        <f t="shared" si="165"/>
        <v/>
      </c>
      <c r="AK448" s="57" t="str">
        <f t="shared" si="165"/>
        <v/>
      </c>
      <c r="AL448" s="81" t="str">
        <f t="shared" si="165"/>
        <v/>
      </c>
      <c r="AM448" s="43">
        <f t="shared" si="228"/>
        <v>0</v>
      </c>
      <c r="AN448" s="44">
        <f t="shared" si="228"/>
        <v>0</v>
      </c>
      <c r="AO448" s="44">
        <f t="shared" si="228"/>
        <v>0</v>
      </c>
      <c r="AP448" s="44">
        <f t="shared" si="228"/>
        <v>0</v>
      </c>
      <c r="AQ448" s="44">
        <f t="shared" si="228"/>
        <v>0</v>
      </c>
      <c r="AR448" s="79">
        <f t="shared" si="229"/>
        <v>0</v>
      </c>
      <c r="AS448" s="43">
        <f>SUMIF($M$308:$M$314,"&lt;&gt;0",AS$308:AS$314)</f>
        <v>0</v>
      </c>
      <c r="AT448" s="44">
        <f>SUMIF($M$308:$M$314,"&lt;&gt;0",AT$308:AT$314)</f>
        <v>0</v>
      </c>
      <c r="AU448" s="44">
        <f>SUMIF($M$308:$M$314,"&lt;&gt;0",AU$308:AU$314)</f>
        <v>0</v>
      </c>
      <c r="AV448" s="44">
        <f>SUMIF($M$308:$M$314,"&lt;&gt;0",AV$308:AV$314)</f>
        <v>0</v>
      </c>
      <c r="AW448" s="44">
        <f>SUMIF($M$308:$M$314,"&lt;&gt;0",AW$308:AW$314)</f>
        <v>0</v>
      </c>
      <c r="AX448" s="79">
        <f t="shared" si="230"/>
        <v>0</v>
      </c>
      <c r="AY448" s="43">
        <f t="shared" si="231"/>
        <v>0</v>
      </c>
      <c r="AZ448" s="44">
        <f t="shared" si="231"/>
        <v>0</v>
      </c>
      <c r="BA448" s="44">
        <f t="shared" si="231"/>
        <v>0</v>
      </c>
      <c r="BB448" s="44">
        <f t="shared" si="231"/>
        <v>0</v>
      </c>
      <c r="BC448" s="44">
        <f t="shared" si="231"/>
        <v>0</v>
      </c>
      <c r="BD448" s="79">
        <f t="shared" si="231"/>
        <v>0</v>
      </c>
      <c r="BE448" s="82" t="e">
        <f t="shared" si="232"/>
        <v>#DIV/0!</v>
      </c>
      <c r="BF448" s="56" t="e">
        <f t="shared" si="232"/>
        <v>#DIV/0!</v>
      </c>
      <c r="BG448" s="56" t="e">
        <f t="shared" si="232"/>
        <v>#DIV/0!</v>
      </c>
      <c r="BH448" s="56" t="e">
        <f t="shared" si="232"/>
        <v>#DIV/0!</v>
      </c>
      <c r="BI448" s="56" t="e">
        <f t="shared" si="232"/>
        <v>#DIV/0!</v>
      </c>
      <c r="BJ448" s="81" t="e">
        <f t="shared" si="232"/>
        <v>#DIV/0!</v>
      </c>
      <c r="BK448" s="82">
        <f t="shared" si="202"/>
        <v>0</v>
      </c>
      <c r="BL448" s="56">
        <f t="shared" si="202"/>
        <v>0</v>
      </c>
      <c r="BM448" s="56">
        <f t="shared" si="202"/>
        <v>0</v>
      </c>
      <c r="BN448" s="56">
        <f t="shared" si="198"/>
        <v>0</v>
      </c>
      <c r="BO448" s="56">
        <f t="shared" si="198"/>
        <v>0</v>
      </c>
      <c r="BP448" s="81">
        <f t="shared" si="198"/>
        <v>0</v>
      </c>
      <c r="BQ448" s="82">
        <f t="shared" si="203"/>
        <v>0</v>
      </c>
      <c r="BR448" s="56">
        <f t="shared" si="203"/>
        <v>0</v>
      </c>
      <c r="BS448" s="56">
        <f t="shared" si="203"/>
        <v>0</v>
      </c>
      <c r="BT448" s="56">
        <f t="shared" si="199"/>
        <v>0</v>
      </c>
      <c r="BU448" s="56">
        <f t="shared" si="199"/>
        <v>0</v>
      </c>
      <c r="BV448" s="81">
        <f t="shared" si="199"/>
        <v>0</v>
      </c>
      <c r="BW448" s="82">
        <f t="shared" si="204"/>
        <v>0</v>
      </c>
      <c r="BX448" s="56">
        <f t="shared" si="204"/>
        <v>0</v>
      </c>
      <c r="BY448" s="56">
        <f t="shared" si="204"/>
        <v>0</v>
      </c>
      <c r="BZ448" s="56">
        <f t="shared" si="200"/>
        <v>0</v>
      </c>
      <c r="CA448" s="56">
        <f t="shared" si="200"/>
        <v>0</v>
      </c>
      <c r="CB448" s="81">
        <f t="shared" si="200"/>
        <v>0</v>
      </c>
      <c r="CC448" s="43">
        <f t="shared" si="205"/>
        <v>0</v>
      </c>
      <c r="CD448" s="44">
        <f t="shared" si="205"/>
        <v>0</v>
      </c>
      <c r="CE448" s="44">
        <f t="shared" si="205"/>
        <v>0</v>
      </c>
      <c r="CF448" s="44">
        <f t="shared" si="201"/>
        <v>0</v>
      </c>
      <c r="CG448" s="44">
        <f t="shared" si="201"/>
        <v>0</v>
      </c>
      <c r="CH448" s="46">
        <f t="shared" si="201"/>
        <v>0</v>
      </c>
      <c r="CI448" s="81">
        <f>IFERROR(M448/'Class Sum-WR'!M448,0)</f>
        <v>0</v>
      </c>
    </row>
    <row r="449" spans="1:89" hidden="1" outlineLevel="1" x14ac:dyDescent="0.2">
      <c r="A449" t="s">
        <v>46</v>
      </c>
      <c r="B449" t="s">
        <v>46</v>
      </c>
      <c r="C449" t="s">
        <v>114</v>
      </c>
      <c r="D449" t="s">
        <v>114</v>
      </c>
      <c r="F449" s="83" t="s">
        <v>115</v>
      </c>
      <c r="G449" s="60"/>
      <c r="H449" s="32">
        <f>SUM(H445:H448)</f>
        <v>0</v>
      </c>
      <c r="I449" s="5">
        <f>SUM(I445:I448)</f>
        <v>0</v>
      </c>
      <c r="J449" s="5">
        <f>SUM(J445:J448)</f>
        <v>0</v>
      </c>
      <c r="K449" s="5">
        <f>SUM(K445:K448)</f>
        <v>0</v>
      </c>
      <c r="L449" s="5">
        <f>SUM(L445:L448)</f>
        <v>0</v>
      </c>
      <c r="M449" s="74">
        <f t="shared" si="225"/>
        <v>0</v>
      </c>
      <c r="N449" s="3" t="s">
        <v>49</v>
      </c>
      <c r="O449" t="s">
        <v>49</v>
      </c>
      <c r="P449" t="s">
        <v>114</v>
      </c>
      <c r="Q449" t="s">
        <v>114</v>
      </c>
      <c r="R449"/>
      <c r="T449" s="84" t="s">
        <v>115</v>
      </c>
      <c r="U449" s="5">
        <f>SUM(U445:U448)</f>
        <v>0</v>
      </c>
      <c r="V449" s="5">
        <f>SUM(V445:V448)</f>
        <v>0</v>
      </c>
      <c r="W449" s="5">
        <f>SUM(W445:W448)</f>
        <v>0</v>
      </c>
      <c r="X449" s="5">
        <f>SUM(X445:X448)</f>
        <v>0</v>
      </c>
      <c r="Y449" s="5">
        <f>SUM(Y445:Y448)</f>
        <v>0</v>
      </c>
      <c r="Z449" s="74">
        <f t="shared" si="226"/>
        <v>0</v>
      </c>
      <c r="AA449" s="2">
        <f t="shared" si="227"/>
        <v>0</v>
      </c>
      <c r="AB449" s="2">
        <f t="shared" si="227"/>
        <v>0</v>
      </c>
      <c r="AC449" s="2">
        <f t="shared" si="227"/>
        <v>0</v>
      </c>
      <c r="AD449" s="2">
        <f t="shared" si="227"/>
        <v>0</v>
      </c>
      <c r="AE449" s="2">
        <f t="shared" si="227"/>
        <v>0</v>
      </c>
      <c r="AF449" s="30">
        <f t="shared" si="227"/>
        <v>0</v>
      </c>
      <c r="AG449" s="77" t="str">
        <f t="shared" si="165"/>
        <v/>
      </c>
      <c r="AH449" s="38" t="str">
        <f t="shared" si="165"/>
        <v/>
      </c>
      <c r="AI449" s="38" t="str">
        <f t="shared" si="165"/>
        <v/>
      </c>
      <c r="AJ449" s="38" t="str">
        <f t="shared" ref="AJ449:AL464" si="233">IFERROR(AD449/X449,"")</f>
        <v/>
      </c>
      <c r="AK449" s="39" t="str">
        <f t="shared" si="233"/>
        <v/>
      </c>
      <c r="AL449" s="76" t="str">
        <f t="shared" si="233"/>
        <v/>
      </c>
      <c r="AM449" s="32">
        <f>SUM(AM445:AM448)</f>
        <v>0</v>
      </c>
      <c r="AN449" s="5">
        <f>SUM(AN445:AN448)</f>
        <v>0</v>
      </c>
      <c r="AO449" s="5">
        <f>SUM(AO445:AO448)</f>
        <v>0</v>
      </c>
      <c r="AP449" s="5">
        <f>SUM(AP445:AP448)</f>
        <v>0</v>
      </c>
      <c r="AQ449" s="5">
        <f>SUM(AQ445:AQ448)</f>
        <v>0</v>
      </c>
      <c r="AR449" s="74">
        <f t="shared" si="229"/>
        <v>0</v>
      </c>
      <c r="AS449" s="32">
        <f>SUM(AS445:AS448)</f>
        <v>0</v>
      </c>
      <c r="AT449" s="5">
        <f>SUM(AT445:AT448)</f>
        <v>0</v>
      </c>
      <c r="AU449" s="5">
        <f>SUM(AU445:AU448)</f>
        <v>0</v>
      </c>
      <c r="AV449" s="5">
        <f>SUM(AV445:AV448)</f>
        <v>0</v>
      </c>
      <c r="AW449" s="5">
        <f>SUM(AW445:AW448)</f>
        <v>0</v>
      </c>
      <c r="AX449" s="74">
        <f t="shared" si="230"/>
        <v>0</v>
      </c>
      <c r="AY449" s="32">
        <f t="shared" si="231"/>
        <v>0</v>
      </c>
      <c r="AZ449" s="5">
        <f t="shared" si="231"/>
        <v>0</v>
      </c>
      <c r="BA449" s="5">
        <f t="shared" si="231"/>
        <v>0</v>
      </c>
      <c r="BB449" s="5">
        <f t="shared" si="231"/>
        <v>0</v>
      </c>
      <c r="BC449" s="5">
        <f t="shared" si="231"/>
        <v>0</v>
      </c>
      <c r="BD449" s="74">
        <f t="shared" si="231"/>
        <v>0</v>
      </c>
      <c r="BE449" s="77" t="e">
        <f t="shared" si="232"/>
        <v>#DIV/0!</v>
      </c>
      <c r="BF449" s="38" t="e">
        <f t="shared" si="232"/>
        <v>#DIV/0!</v>
      </c>
      <c r="BG449" s="38" t="e">
        <f t="shared" si="232"/>
        <v>#DIV/0!</v>
      </c>
      <c r="BH449" s="38" t="e">
        <f t="shared" si="232"/>
        <v>#DIV/0!</v>
      </c>
      <c r="BI449" s="38" t="e">
        <f t="shared" si="232"/>
        <v>#DIV/0!</v>
      </c>
      <c r="BJ449" s="76" t="e">
        <f t="shared" si="232"/>
        <v>#DIV/0!</v>
      </c>
      <c r="BK449" s="77">
        <f t="shared" si="202"/>
        <v>0</v>
      </c>
      <c r="BL449" s="38">
        <f t="shared" si="202"/>
        <v>0</v>
      </c>
      <c r="BM449" s="38">
        <f t="shared" si="202"/>
        <v>0</v>
      </c>
      <c r="BN449" s="38">
        <f t="shared" si="198"/>
        <v>0</v>
      </c>
      <c r="BO449" s="38">
        <f t="shared" si="198"/>
        <v>0</v>
      </c>
      <c r="BP449" s="76">
        <f t="shared" si="198"/>
        <v>0</v>
      </c>
      <c r="BQ449" s="77">
        <f t="shared" si="203"/>
        <v>0</v>
      </c>
      <c r="BR449" s="38">
        <f t="shared" si="203"/>
        <v>0</v>
      </c>
      <c r="BS449" s="38">
        <f t="shared" si="203"/>
        <v>0</v>
      </c>
      <c r="BT449" s="38">
        <f t="shared" si="199"/>
        <v>0</v>
      </c>
      <c r="BU449" s="38">
        <f t="shared" si="199"/>
        <v>0</v>
      </c>
      <c r="BV449" s="76">
        <f t="shared" si="199"/>
        <v>0</v>
      </c>
      <c r="BW449" s="77">
        <f t="shared" si="204"/>
        <v>0</v>
      </c>
      <c r="BX449" s="38">
        <f t="shared" si="204"/>
        <v>0</v>
      </c>
      <c r="BY449" s="38">
        <f t="shared" si="204"/>
        <v>0</v>
      </c>
      <c r="BZ449" s="38">
        <f t="shared" si="200"/>
        <v>0</v>
      </c>
      <c r="CA449" s="38">
        <f t="shared" si="200"/>
        <v>0</v>
      </c>
      <c r="CB449" s="76">
        <f t="shared" si="200"/>
        <v>0</v>
      </c>
      <c r="CC449" s="28">
        <f t="shared" si="205"/>
        <v>0</v>
      </c>
      <c r="CD449" s="2">
        <f t="shared" si="205"/>
        <v>0</v>
      </c>
      <c r="CE449" s="2">
        <f t="shared" si="205"/>
        <v>0</v>
      </c>
      <c r="CF449" s="2">
        <f t="shared" si="201"/>
        <v>0</v>
      </c>
      <c r="CG449" s="2">
        <f t="shared" si="201"/>
        <v>0</v>
      </c>
      <c r="CH449" s="30">
        <f t="shared" si="201"/>
        <v>0</v>
      </c>
      <c r="CI449" s="76">
        <f>IFERROR(M449/'Class Sum-WR'!M449,0)</f>
        <v>0</v>
      </c>
    </row>
    <row r="450" spans="1:89" ht="13.5" hidden="1" outlineLevel="1" thickBot="1" x14ac:dyDescent="0.25">
      <c r="A450" t="s">
        <v>46</v>
      </c>
      <c r="B450" t="s">
        <v>46</v>
      </c>
      <c r="C450" t="s">
        <v>114</v>
      </c>
      <c r="D450" t="s">
        <v>114</v>
      </c>
      <c r="F450" s="78" t="s">
        <v>116</v>
      </c>
      <c r="G450" s="61"/>
      <c r="H450" s="48">
        <f>SUMIFS(H$7:H$377,$B$7:$B$377,$B450,$D$7:$D$377,$D450)</f>
        <v>0</v>
      </c>
      <c r="I450" s="49">
        <f>SUMIFS(I$7:I$377,$B$7:$B$377,$B450,$D$7:$D$377,$D450)</f>
        <v>0</v>
      </c>
      <c r="J450" s="49">
        <f>SUMIFS(J$7:J$377,$B$7:$B$377,$B450,$D$7:$D$377,$D450)</f>
        <v>0</v>
      </c>
      <c r="K450" s="49">
        <f>SUMIFS(K$7:K$377,$B$7:$B$377,$B450,$D$7:$D$377,$D450)</f>
        <v>0</v>
      </c>
      <c r="L450" s="49">
        <f>SUMIFS(L$7:L$377,$B$7:$B$377,$B450,$D$7:$D$377,$D450)</f>
        <v>0</v>
      </c>
      <c r="M450" s="79">
        <f t="shared" si="225"/>
        <v>0</v>
      </c>
      <c r="N450" s="3" t="s">
        <v>49</v>
      </c>
      <c r="O450" s="42" t="s">
        <v>49</v>
      </c>
      <c r="P450" s="42" t="s">
        <v>114</v>
      </c>
      <c r="Q450" s="42" t="s">
        <v>114</v>
      </c>
      <c r="R450" s="42"/>
      <c r="S450" s="42"/>
      <c r="T450" s="80" t="s">
        <v>116</v>
      </c>
      <c r="U450" s="49">
        <f>SUMIFS(U$7:U$377,$M$7:$M$377,"&lt;&gt;0",$O$7:$O$377,$O450,$Q$7:$Q$377,$Q450)</f>
        <v>0</v>
      </c>
      <c r="V450" s="49">
        <f>SUMIFS(V$7:V$377,$M$7:$M$377,"&lt;&gt;0",$O$7:$O$377,$O450,$Q$7:$Q$377,$Q450)</f>
        <v>0</v>
      </c>
      <c r="W450" s="49">
        <f>SUMIFS(W$7:W$377,$M$7:$M$377,"&lt;&gt;0",$O$7:$O$377,$O450,$Q$7:$Q$377,$Q450)</f>
        <v>0</v>
      </c>
      <c r="X450" s="49">
        <f>SUMIFS(X$7:X$377,$M$7:$M$377,"&lt;&gt;0",$O$7:$O$377,$O450,$Q$7:$Q$377,$Q450)</f>
        <v>0</v>
      </c>
      <c r="Y450" s="49">
        <f>SUMIFS(Y$7:Y$377,$M$7:$M$377,"&lt;&gt;0",$O$7:$O$377,$O450,$Q$7:$Q$377,$Q450)</f>
        <v>0</v>
      </c>
      <c r="Z450" s="79">
        <f t="shared" si="226"/>
        <v>0</v>
      </c>
      <c r="AA450" s="44">
        <f t="shared" si="227"/>
        <v>0</v>
      </c>
      <c r="AB450" s="44">
        <f t="shared" si="227"/>
        <v>0</v>
      </c>
      <c r="AC450" s="44">
        <f t="shared" si="227"/>
        <v>0</v>
      </c>
      <c r="AD450" s="44">
        <f t="shared" si="227"/>
        <v>0</v>
      </c>
      <c r="AE450" s="44">
        <f t="shared" si="227"/>
        <v>0</v>
      </c>
      <c r="AF450" s="46">
        <f t="shared" si="227"/>
        <v>0</v>
      </c>
      <c r="AG450" s="82" t="str">
        <f>IFERROR(AA450/U450,"")</f>
        <v/>
      </c>
      <c r="AH450" s="56" t="str">
        <f>IFERROR(AB450/V450,"")</f>
        <v/>
      </c>
      <c r="AI450" s="56" t="str">
        <f>IFERROR(AC450/W450,"")</f>
        <v/>
      </c>
      <c r="AJ450" s="56" t="str">
        <f t="shared" si="233"/>
        <v/>
      </c>
      <c r="AK450" s="57" t="str">
        <f t="shared" si="233"/>
        <v/>
      </c>
      <c r="AL450" s="81" t="str">
        <f t="shared" si="233"/>
        <v/>
      </c>
      <c r="AM450" s="48">
        <f>SUMIFS(AM$7:AM$377,$B$7:$B$377,$B450,$D$7:$D$377,$D450)</f>
        <v>0</v>
      </c>
      <c r="AN450" s="49">
        <f>SUMIFS(AN$7:AN$377,$B$7:$B$377,$B450,$D$7:$D$377,$D450)</f>
        <v>0</v>
      </c>
      <c r="AO450" s="49">
        <f>SUMIFS(AO$7:AO$377,$B$7:$B$377,$B450,$D$7:$D$377,$D450)</f>
        <v>0</v>
      </c>
      <c r="AP450" s="49">
        <f>SUMIFS(AP$7:AP$377,$B$7:$B$377,$B450,$D$7:$D$377,$D450)</f>
        <v>0</v>
      </c>
      <c r="AQ450" s="49">
        <f>SUMIFS(AQ$7:AQ$377,$B$7:$B$377,$B450,$D$7:$D$377,$D450)</f>
        <v>0</v>
      </c>
      <c r="AR450" s="79">
        <f t="shared" si="229"/>
        <v>0</v>
      </c>
      <c r="AS450" s="48">
        <f>SUMIFS(AS$7:AS$377,$M$7:$M$377,"&lt;&gt;0",$O$7:$O$377,$O450,$Q$7:$Q$377,$Q450)</f>
        <v>0</v>
      </c>
      <c r="AT450" s="49">
        <f>SUMIFS(AT$7:AT$377,$M$7:$M$377,"&lt;&gt;0",$O$7:$O$377,$O450,$Q$7:$Q$377,$Q450)</f>
        <v>0</v>
      </c>
      <c r="AU450" s="49">
        <f>SUMIFS(AU$7:AU$377,$M$7:$M$377,"&lt;&gt;0",$O$7:$O$377,$O450,$Q$7:$Q$377,$Q450)</f>
        <v>0</v>
      </c>
      <c r="AV450" s="49">
        <f>SUMIFS(AV$7:AV$377,$M$7:$M$377,"&lt;&gt;0",$O$7:$O$377,$O450,$Q$7:$Q$377,$Q450)</f>
        <v>0</v>
      </c>
      <c r="AW450" s="49">
        <f>SUMIFS(AW$7:AW$377,$M$7:$M$377,"&lt;&gt;0",$O$7:$O$377,$O450,$Q$7:$Q$377,$Q450)</f>
        <v>0</v>
      </c>
      <c r="AX450" s="79">
        <f t="shared" si="230"/>
        <v>0</v>
      </c>
      <c r="AY450" s="48">
        <f t="shared" si="231"/>
        <v>0</v>
      </c>
      <c r="AZ450" s="49">
        <f t="shared" si="231"/>
        <v>0</v>
      </c>
      <c r="BA450" s="49">
        <f t="shared" si="231"/>
        <v>0</v>
      </c>
      <c r="BB450" s="49">
        <f t="shared" si="231"/>
        <v>0</v>
      </c>
      <c r="BC450" s="49">
        <f t="shared" si="231"/>
        <v>0</v>
      </c>
      <c r="BD450" s="79">
        <f t="shared" si="231"/>
        <v>0</v>
      </c>
      <c r="BE450" s="82" t="e">
        <f t="shared" si="232"/>
        <v>#DIV/0!</v>
      </c>
      <c r="BF450" s="56" t="e">
        <f t="shared" si="232"/>
        <v>#DIV/0!</v>
      </c>
      <c r="BG450" s="56" t="e">
        <f t="shared" si="232"/>
        <v>#DIV/0!</v>
      </c>
      <c r="BH450" s="56" t="e">
        <f t="shared" si="232"/>
        <v>#DIV/0!</v>
      </c>
      <c r="BI450" s="56" t="e">
        <f t="shared" si="232"/>
        <v>#DIV/0!</v>
      </c>
      <c r="BJ450" s="81" t="e">
        <f t="shared" si="232"/>
        <v>#DIV/0!</v>
      </c>
      <c r="BK450" s="82">
        <f t="shared" si="202"/>
        <v>0</v>
      </c>
      <c r="BL450" s="56">
        <f t="shared" si="202"/>
        <v>0</v>
      </c>
      <c r="BM450" s="56">
        <f t="shared" si="202"/>
        <v>0</v>
      </c>
      <c r="BN450" s="56">
        <f t="shared" si="198"/>
        <v>0</v>
      </c>
      <c r="BO450" s="56">
        <f t="shared" si="198"/>
        <v>0</v>
      </c>
      <c r="BP450" s="81">
        <f t="shared" si="198"/>
        <v>0</v>
      </c>
      <c r="BQ450" s="82">
        <f t="shared" si="203"/>
        <v>0</v>
      </c>
      <c r="BR450" s="56">
        <f t="shared" si="203"/>
        <v>0</v>
      </c>
      <c r="BS450" s="56">
        <f t="shared" si="203"/>
        <v>0</v>
      </c>
      <c r="BT450" s="56">
        <f t="shared" si="199"/>
        <v>0</v>
      </c>
      <c r="BU450" s="56">
        <f t="shared" si="199"/>
        <v>0</v>
      </c>
      <c r="BV450" s="81">
        <f t="shared" si="199"/>
        <v>0</v>
      </c>
      <c r="BW450" s="82">
        <f t="shared" si="204"/>
        <v>0</v>
      </c>
      <c r="BX450" s="56">
        <f t="shared" si="204"/>
        <v>0</v>
      </c>
      <c r="BY450" s="56">
        <f t="shared" si="204"/>
        <v>0</v>
      </c>
      <c r="BZ450" s="56">
        <f t="shared" si="200"/>
        <v>0</v>
      </c>
      <c r="CA450" s="56">
        <f t="shared" si="200"/>
        <v>0</v>
      </c>
      <c r="CB450" s="81">
        <f t="shared" si="200"/>
        <v>0</v>
      </c>
      <c r="CC450" s="43">
        <f t="shared" si="205"/>
        <v>0</v>
      </c>
      <c r="CD450" s="44">
        <f t="shared" si="205"/>
        <v>0</v>
      </c>
      <c r="CE450" s="44">
        <f t="shared" si="205"/>
        <v>0</v>
      </c>
      <c r="CF450" s="44">
        <f t="shared" si="201"/>
        <v>0</v>
      </c>
      <c r="CG450" s="44">
        <f t="shared" si="201"/>
        <v>0</v>
      </c>
      <c r="CH450" s="46">
        <f t="shared" si="201"/>
        <v>0</v>
      </c>
      <c r="CI450" s="81">
        <f>IFERROR(M450/'Class Sum-WR'!M450,0)</f>
        <v>0</v>
      </c>
      <c r="CJ450" s="96"/>
      <c r="CK450" s="96"/>
    </row>
    <row r="451" spans="1:89" hidden="1" outlineLevel="1" x14ac:dyDescent="0.2">
      <c r="F451"/>
      <c r="H451"/>
      <c r="I451"/>
      <c r="J451"/>
      <c r="K451"/>
      <c r="L451"/>
      <c r="M451"/>
      <c r="O451"/>
      <c r="P451"/>
      <c r="Q451"/>
      <c r="R451"/>
      <c r="U451"/>
      <c r="V451"/>
      <c r="W451"/>
      <c r="X451"/>
      <c r="Y451"/>
      <c r="Z451"/>
      <c r="AA451" s="2"/>
      <c r="AB451" s="2"/>
      <c r="AC451" s="2"/>
      <c r="AD451" s="2"/>
      <c r="AE451" s="2"/>
      <c r="AF451" s="3"/>
      <c r="AG451" s="38"/>
      <c r="AH451" s="38"/>
      <c r="AI451" s="38"/>
      <c r="AJ451" s="38"/>
      <c r="AK451" s="38"/>
      <c r="AL451" s="85"/>
      <c r="BE451" s="38"/>
      <c r="BF451" s="38"/>
      <c r="BG451" s="38"/>
      <c r="BH451" s="38"/>
      <c r="BI451" s="38"/>
      <c r="BJ451" s="38"/>
      <c r="BK451" s="38"/>
      <c r="BL451" s="38"/>
      <c r="BM451" s="38"/>
      <c r="BN451" s="38"/>
      <c r="BO451" s="38"/>
      <c r="BP451" s="38"/>
      <c r="BQ451" s="38"/>
      <c r="BR451" s="38"/>
      <c r="BS451" s="38"/>
      <c r="BT451" s="38"/>
      <c r="BU451" s="38"/>
      <c r="BV451" s="38"/>
      <c r="BW451" s="38"/>
      <c r="BX451" s="38"/>
      <c r="BY451" s="38"/>
      <c r="BZ451" s="38"/>
      <c r="CA451" s="38"/>
      <c r="CB451" s="38"/>
      <c r="CC451" s="2"/>
      <c r="CD451" s="2"/>
      <c r="CE451" s="2"/>
      <c r="CF451" s="2"/>
      <c r="CG451" s="2"/>
      <c r="CH451" s="2"/>
    </row>
    <row r="452" spans="1:89" hidden="1" outlineLevel="1" x14ac:dyDescent="0.2">
      <c r="F452" s="62" t="s">
        <v>117</v>
      </c>
      <c r="G452" s="63"/>
      <c r="H452" s="64">
        <f t="shared" ref="H452:L456" si="234">SUMIF($E$14:$E$377,$F452,H$14:H$377)</f>
        <v>0</v>
      </c>
      <c r="I452" s="65">
        <f t="shared" si="234"/>
        <v>0</v>
      </c>
      <c r="J452" s="65">
        <f t="shared" si="234"/>
        <v>0</v>
      </c>
      <c r="K452" s="65">
        <f t="shared" si="234"/>
        <v>0</v>
      </c>
      <c r="L452" s="65">
        <f t="shared" si="234"/>
        <v>0</v>
      </c>
      <c r="M452" s="66">
        <f t="shared" ref="M452:M458" si="235">SUM(H452:L452)</f>
        <v>0</v>
      </c>
      <c r="O452" s="67"/>
      <c r="P452" s="67"/>
      <c r="Q452" s="67"/>
      <c r="R452" s="67"/>
      <c r="S452" s="67"/>
      <c r="T452" s="68" t="s">
        <v>117</v>
      </c>
      <c r="U452" s="65">
        <f>SUMIF($M$315:$M$321,"&lt;&gt;0",U$315:U$321)</f>
        <v>0</v>
      </c>
      <c r="V452" s="65">
        <f>SUMIF($M$315:$M$321,"&lt;&gt;0",V$315:V$321)</f>
        <v>0</v>
      </c>
      <c r="W452" s="65">
        <f>SUMIF($M$315:$M$321,"&lt;&gt;0",W$315:W$321)</f>
        <v>0</v>
      </c>
      <c r="X452" s="65">
        <f>SUMIF($M$315:$M$321,"&lt;&gt;0",X$315:X$321)</f>
        <v>0</v>
      </c>
      <c r="Y452" s="65">
        <f>SUMIF($M$315:$M$321,"&lt;&gt;0",Y$315:Y$321)</f>
        <v>0</v>
      </c>
      <c r="Z452" s="66">
        <f t="shared" ref="Z452:Z458" si="236">SUM(U452:Y452)</f>
        <v>0</v>
      </c>
      <c r="AA452" s="64">
        <f t="shared" ref="AA452:AF458" si="237">+H452-U452</f>
        <v>0</v>
      </c>
      <c r="AB452" s="65">
        <f t="shared" si="237"/>
        <v>0</v>
      </c>
      <c r="AC452" s="65">
        <f t="shared" si="237"/>
        <v>0</v>
      </c>
      <c r="AD452" s="65">
        <f t="shared" si="237"/>
        <v>0</v>
      </c>
      <c r="AE452" s="86">
        <f t="shared" si="237"/>
        <v>0</v>
      </c>
      <c r="AF452" s="87">
        <f t="shared" si="237"/>
        <v>0</v>
      </c>
      <c r="AG452" s="72" t="str">
        <f t="shared" ref="AG452:AI458" si="238">IFERROR(AA452/U452,"")</f>
        <v/>
      </c>
      <c r="AH452" s="70" t="str">
        <f t="shared" si="238"/>
        <v/>
      </c>
      <c r="AI452" s="70" t="str">
        <f t="shared" si="238"/>
        <v/>
      </c>
      <c r="AJ452" s="70" t="str">
        <f t="shared" si="233"/>
        <v/>
      </c>
      <c r="AK452" s="89" t="str">
        <f t="shared" si="233"/>
        <v/>
      </c>
      <c r="AL452" s="71" t="str">
        <f t="shared" si="233"/>
        <v/>
      </c>
      <c r="AM452" s="64">
        <f t="shared" ref="AM452:AQ456" si="239">SUMIF($E$14:$E$377,$F452,AM$14:AM$377)</f>
        <v>0</v>
      </c>
      <c r="AN452" s="65">
        <f t="shared" si="239"/>
        <v>0</v>
      </c>
      <c r="AO452" s="65">
        <f t="shared" si="239"/>
        <v>0</v>
      </c>
      <c r="AP452" s="65">
        <f t="shared" si="239"/>
        <v>0</v>
      </c>
      <c r="AQ452" s="65">
        <f t="shared" si="239"/>
        <v>0</v>
      </c>
      <c r="AR452" s="66">
        <f t="shared" ref="AR452:AR458" si="240">SUM(AM452:AQ452)</f>
        <v>0</v>
      </c>
      <c r="AS452" s="64">
        <f>SUMIF($M$315:$M$321,"&lt;&gt;0",AS$315:AS$321)</f>
        <v>0</v>
      </c>
      <c r="AT452" s="65">
        <f>SUMIF($M$315:$M$321,"&lt;&gt;0",AT$315:AT$321)</f>
        <v>0</v>
      </c>
      <c r="AU452" s="65">
        <f>SUMIF($M$315:$M$321,"&lt;&gt;0",AU$315:AU$321)</f>
        <v>0</v>
      </c>
      <c r="AV452" s="65">
        <f>SUMIF($M$315:$M$321,"&lt;&gt;0",AV$315:AV$321)</f>
        <v>0</v>
      </c>
      <c r="AW452" s="65">
        <f>SUMIF($M$315:$M$321,"&lt;&gt;0",AW$315:AW$321)</f>
        <v>0</v>
      </c>
      <c r="AX452" s="66">
        <f t="shared" ref="AX452:AX458" si="241">SUM(AS452:AW452)</f>
        <v>0</v>
      </c>
      <c r="AY452" s="64">
        <f t="shared" ref="AY452:BD458" si="242">+AM452-AS452</f>
        <v>0</v>
      </c>
      <c r="AZ452" s="65">
        <f t="shared" si="242"/>
        <v>0</v>
      </c>
      <c r="BA452" s="65">
        <f t="shared" si="242"/>
        <v>0</v>
      </c>
      <c r="BB452" s="65">
        <f t="shared" si="242"/>
        <v>0</v>
      </c>
      <c r="BC452" s="65">
        <f t="shared" si="242"/>
        <v>0</v>
      </c>
      <c r="BD452" s="66">
        <f t="shared" si="242"/>
        <v>0</v>
      </c>
      <c r="BE452" s="72" t="e">
        <f t="shared" ref="BE452:BJ458" si="243">AY452/AS452</f>
        <v>#DIV/0!</v>
      </c>
      <c r="BF452" s="70" t="e">
        <f t="shared" si="243"/>
        <v>#DIV/0!</v>
      </c>
      <c r="BG452" s="70" t="e">
        <f t="shared" si="243"/>
        <v>#DIV/0!</v>
      </c>
      <c r="BH452" s="70" t="e">
        <f t="shared" si="243"/>
        <v>#DIV/0!</v>
      </c>
      <c r="BI452" s="70" t="e">
        <f t="shared" si="243"/>
        <v>#DIV/0!</v>
      </c>
      <c r="BJ452" s="71" t="e">
        <f t="shared" si="243"/>
        <v>#DIV/0!</v>
      </c>
      <c r="BK452" s="72">
        <f t="shared" si="202"/>
        <v>0</v>
      </c>
      <c r="BL452" s="70">
        <f t="shared" si="202"/>
        <v>0</v>
      </c>
      <c r="BM452" s="70">
        <f t="shared" si="202"/>
        <v>0</v>
      </c>
      <c r="BN452" s="70">
        <f t="shared" si="198"/>
        <v>0</v>
      </c>
      <c r="BO452" s="70">
        <f t="shared" si="198"/>
        <v>0</v>
      </c>
      <c r="BP452" s="71">
        <f t="shared" si="198"/>
        <v>0</v>
      </c>
      <c r="BQ452" s="72">
        <f t="shared" si="203"/>
        <v>0</v>
      </c>
      <c r="BR452" s="70">
        <f t="shared" si="203"/>
        <v>0</v>
      </c>
      <c r="BS452" s="70">
        <f t="shared" si="203"/>
        <v>0</v>
      </c>
      <c r="BT452" s="70">
        <f t="shared" si="199"/>
        <v>0</v>
      </c>
      <c r="BU452" s="70">
        <f t="shared" si="199"/>
        <v>0</v>
      </c>
      <c r="BV452" s="71">
        <f t="shared" si="199"/>
        <v>0</v>
      </c>
      <c r="BW452" s="72">
        <f t="shared" si="204"/>
        <v>0</v>
      </c>
      <c r="BX452" s="70">
        <f t="shared" si="204"/>
        <v>0</v>
      </c>
      <c r="BY452" s="70">
        <f t="shared" si="204"/>
        <v>0</v>
      </c>
      <c r="BZ452" s="70">
        <f t="shared" si="200"/>
        <v>0</v>
      </c>
      <c r="CA452" s="70">
        <f t="shared" si="200"/>
        <v>0</v>
      </c>
      <c r="CB452" s="71">
        <f t="shared" si="200"/>
        <v>0</v>
      </c>
      <c r="CC452" s="64">
        <f t="shared" si="205"/>
        <v>0</v>
      </c>
      <c r="CD452" s="65">
        <f t="shared" si="205"/>
        <v>0</v>
      </c>
      <c r="CE452" s="65">
        <f t="shared" si="205"/>
        <v>0</v>
      </c>
      <c r="CF452" s="65">
        <f t="shared" si="201"/>
        <v>0</v>
      </c>
      <c r="CG452" s="65">
        <f t="shared" si="201"/>
        <v>0</v>
      </c>
      <c r="CH452" s="69">
        <f t="shared" si="201"/>
        <v>0</v>
      </c>
      <c r="CI452" s="71">
        <f>IFERROR(M452/'Class Sum-WR'!M452,0)</f>
        <v>0</v>
      </c>
    </row>
    <row r="453" spans="1:89" hidden="1" outlineLevel="1" x14ac:dyDescent="0.2">
      <c r="F453" s="73" t="s">
        <v>118</v>
      </c>
      <c r="G453" s="60"/>
      <c r="H453" s="28">
        <f t="shared" si="234"/>
        <v>0</v>
      </c>
      <c r="I453" s="2">
        <f t="shared" si="234"/>
        <v>0</v>
      </c>
      <c r="J453" s="2">
        <f t="shared" si="234"/>
        <v>0</v>
      </c>
      <c r="K453" s="2">
        <f t="shared" si="234"/>
        <v>0</v>
      </c>
      <c r="L453" s="2">
        <f t="shared" si="234"/>
        <v>0</v>
      </c>
      <c r="M453" s="74">
        <f t="shared" si="235"/>
        <v>0</v>
      </c>
      <c r="O453"/>
      <c r="P453"/>
      <c r="Q453"/>
      <c r="R453"/>
      <c r="T453" s="75" t="s">
        <v>118</v>
      </c>
      <c r="U453" s="2">
        <f>SUMIF($M$322:$M$328,"&lt;&gt;0",U$322:U$328)</f>
        <v>0</v>
      </c>
      <c r="V453" s="2">
        <f>SUMIF($M$322:$M$328,"&lt;&gt;0",V$322:V$328)</f>
        <v>0</v>
      </c>
      <c r="W453" s="2">
        <f>SUMIF($M$322:$M$328,"&lt;&gt;0",W$322:W$328)</f>
        <v>0</v>
      </c>
      <c r="X453" s="2">
        <f>SUMIF($M$322:$M$328,"&lt;&gt;0",X$322:X$328)</f>
        <v>0</v>
      </c>
      <c r="Y453" s="2">
        <f>SUMIF($M$322:$M$328,"&lt;&gt;0",Y$322:Y$328)</f>
        <v>0</v>
      </c>
      <c r="Z453" s="74">
        <f t="shared" si="236"/>
        <v>0</v>
      </c>
      <c r="AA453" s="28">
        <f t="shared" si="237"/>
        <v>0</v>
      </c>
      <c r="AB453" s="2">
        <f t="shared" si="237"/>
        <v>0</v>
      </c>
      <c r="AC453" s="2">
        <f t="shared" si="237"/>
        <v>0</v>
      </c>
      <c r="AD453" s="2">
        <f t="shared" si="237"/>
        <v>0</v>
      </c>
      <c r="AE453" s="29">
        <f t="shared" si="237"/>
        <v>0</v>
      </c>
      <c r="AF453" s="31">
        <f t="shared" si="237"/>
        <v>0</v>
      </c>
      <c r="AG453" s="77" t="str">
        <f t="shared" si="238"/>
        <v/>
      </c>
      <c r="AH453" s="38" t="str">
        <f t="shared" si="238"/>
        <v/>
      </c>
      <c r="AI453" s="38" t="str">
        <f t="shared" si="238"/>
        <v/>
      </c>
      <c r="AJ453" s="38" t="str">
        <f t="shared" si="233"/>
        <v/>
      </c>
      <c r="AK453" s="39" t="str">
        <f t="shared" si="233"/>
        <v/>
      </c>
      <c r="AL453" s="76" t="str">
        <f t="shared" si="233"/>
        <v/>
      </c>
      <c r="AM453" s="28">
        <f t="shared" si="239"/>
        <v>0</v>
      </c>
      <c r="AN453" s="2">
        <f t="shared" si="239"/>
        <v>0</v>
      </c>
      <c r="AO453" s="2">
        <f t="shared" si="239"/>
        <v>0</v>
      </c>
      <c r="AP453" s="2">
        <f t="shared" si="239"/>
        <v>0</v>
      </c>
      <c r="AQ453" s="2">
        <f t="shared" si="239"/>
        <v>0</v>
      </c>
      <c r="AR453" s="74">
        <f t="shared" si="240"/>
        <v>0</v>
      </c>
      <c r="AS453" s="28">
        <f>SUMIF($M$322:$M$328,"&lt;&gt;0",AS$322:AS$328)</f>
        <v>0</v>
      </c>
      <c r="AT453" s="2">
        <f>SUMIF($M$322:$M$328,"&lt;&gt;0",AT$322:AT$328)</f>
        <v>0</v>
      </c>
      <c r="AU453" s="2">
        <f>SUMIF($M$322:$M$328,"&lt;&gt;0",AU$322:AU$328)</f>
        <v>0</v>
      </c>
      <c r="AV453" s="2">
        <f>SUMIF($M$322:$M$328,"&lt;&gt;0",AV$322:AV$328)</f>
        <v>0</v>
      </c>
      <c r="AW453" s="2">
        <f>SUMIF($M$322:$M$328,"&lt;&gt;0",AW$322:AW$328)</f>
        <v>0</v>
      </c>
      <c r="AX453" s="74">
        <f t="shared" si="241"/>
        <v>0</v>
      </c>
      <c r="AY453" s="28">
        <f t="shared" si="242"/>
        <v>0</v>
      </c>
      <c r="AZ453" s="2">
        <f t="shared" si="242"/>
        <v>0</v>
      </c>
      <c r="BA453" s="2">
        <f t="shared" si="242"/>
        <v>0</v>
      </c>
      <c r="BB453" s="2">
        <f t="shared" si="242"/>
        <v>0</v>
      </c>
      <c r="BC453" s="2">
        <f t="shared" si="242"/>
        <v>0</v>
      </c>
      <c r="BD453" s="74">
        <f t="shared" si="242"/>
        <v>0</v>
      </c>
      <c r="BE453" s="77" t="e">
        <f t="shared" si="243"/>
        <v>#DIV/0!</v>
      </c>
      <c r="BF453" s="38" t="e">
        <f t="shared" si="243"/>
        <v>#DIV/0!</v>
      </c>
      <c r="BG453" s="38" t="e">
        <f t="shared" si="243"/>
        <v>#DIV/0!</v>
      </c>
      <c r="BH453" s="38" t="e">
        <f t="shared" si="243"/>
        <v>#DIV/0!</v>
      </c>
      <c r="BI453" s="38" t="e">
        <f t="shared" si="243"/>
        <v>#DIV/0!</v>
      </c>
      <c r="BJ453" s="76" t="e">
        <f t="shared" si="243"/>
        <v>#DIV/0!</v>
      </c>
      <c r="BK453" s="77">
        <f t="shared" si="202"/>
        <v>0</v>
      </c>
      <c r="BL453" s="38">
        <f t="shared" si="202"/>
        <v>0</v>
      </c>
      <c r="BM453" s="38">
        <f t="shared" si="202"/>
        <v>0</v>
      </c>
      <c r="BN453" s="38">
        <f t="shared" si="198"/>
        <v>0</v>
      </c>
      <c r="BO453" s="38">
        <f t="shared" si="198"/>
        <v>0</v>
      </c>
      <c r="BP453" s="76">
        <f t="shared" si="198"/>
        <v>0</v>
      </c>
      <c r="BQ453" s="77">
        <f t="shared" si="203"/>
        <v>0</v>
      </c>
      <c r="BR453" s="38">
        <f t="shared" si="203"/>
        <v>0</v>
      </c>
      <c r="BS453" s="38">
        <f t="shared" si="203"/>
        <v>0</v>
      </c>
      <c r="BT453" s="38">
        <f t="shared" si="199"/>
        <v>0</v>
      </c>
      <c r="BU453" s="38">
        <f t="shared" si="199"/>
        <v>0</v>
      </c>
      <c r="BV453" s="76">
        <f t="shared" si="199"/>
        <v>0</v>
      </c>
      <c r="BW453" s="77">
        <f t="shared" si="204"/>
        <v>0</v>
      </c>
      <c r="BX453" s="38">
        <f t="shared" si="204"/>
        <v>0</v>
      </c>
      <c r="BY453" s="38">
        <f t="shared" si="204"/>
        <v>0</v>
      </c>
      <c r="BZ453" s="38">
        <f t="shared" si="200"/>
        <v>0</v>
      </c>
      <c r="CA453" s="38">
        <f t="shared" si="200"/>
        <v>0</v>
      </c>
      <c r="CB453" s="76">
        <f t="shared" si="200"/>
        <v>0</v>
      </c>
      <c r="CC453" s="28">
        <f t="shared" si="205"/>
        <v>0</v>
      </c>
      <c r="CD453" s="2">
        <f t="shared" si="205"/>
        <v>0</v>
      </c>
      <c r="CE453" s="2">
        <f t="shared" si="205"/>
        <v>0</v>
      </c>
      <c r="CF453" s="2">
        <f t="shared" si="201"/>
        <v>0</v>
      </c>
      <c r="CG453" s="2">
        <f t="shared" si="201"/>
        <v>0</v>
      </c>
      <c r="CH453" s="30">
        <f t="shared" si="201"/>
        <v>0</v>
      </c>
      <c r="CI453" s="76">
        <f>IFERROR(M453/'Class Sum-WR'!M453,0)</f>
        <v>0</v>
      </c>
    </row>
    <row r="454" spans="1:89" hidden="1" outlineLevel="1" x14ac:dyDescent="0.2">
      <c r="F454" s="73" t="s">
        <v>119</v>
      </c>
      <c r="G454" s="60"/>
      <c r="H454" s="28">
        <f t="shared" si="234"/>
        <v>0</v>
      </c>
      <c r="I454" s="2">
        <f t="shared" si="234"/>
        <v>0</v>
      </c>
      <c r="J454" s="2">
        <f t="shared" si="234"/>
        <v>0</v>
      </c>
      <c r="K454" s="2">
        <f t="shared" si="234"/>
        <v>0</v>
      </c>
      <c r="L454" s="2">
        <f t="shared" si="234"/>
        <v>0</v>
      </c>
      <c r="M454" s="74">
        <f t="shared" si="235"/>
        <v>0</v>
      </c>
      <c r="O454"/>
      <c r="P454"/>
      <c r="Q454"/>
      <c r="R454"/>
      <c r="T454" s="75" t="s">
        <v>119</v>
      </c>
      <c r="U454" s="2">
        <f>SUMIF($M$329:$M$335,"&lt;&gt;0",U$329:U$335)</f>
        <v>0</v>
      </c>
      <c r="V454" s="2">
        <f>SUMIF($M$329:$M$335,"&lt;&gt;0",V$329:V$335)</f>
        <v>0</v>
      </c>
      <c r="W454" s="2">
        <f>SUMIF($M$329:$M$335,"&lt;&gt;0",W$329:W$335)</f>
        <v>0</v>
      </c>
      <c r="X454" s="2">
        <f>SUMIF($M$329:$M$335,"&lt;&gt;0",X$329:X$335)</f>
        <v>0</v>
      </c>
      <c r="Y454" s="2">
        <f>SUMIF($M$329:$M$335,"&lt;&gt;0",Y$329:Y$335)</f>
        <v>0</v>
      </c>
      <c r="Z454" s="74">
        <f t="shared" si="236"/>
        <v>0</v>
      </c>
      <c r="AA454" s="28">
        <f t="shared" si="237"/>
        <v>0</v>
      </c>
      <c r="AB454" s="2">
        <f t="shared" si="237"/>
        <v>0</v>
      </c>
      <c r="AC454" s="2">
        <f t="shared" si="237"/>
        <v>0</v>
      </c>
      <c r="AD454" s="2">
        <f t="shared" si="237"/>
        <v>0</v>
      </c>
      <c r="AE454" s="29">
        <f t="shared" si="237"/>
        <v>0</v>
      </c>
      <c r="AF454" s="31">
        <f t="shared" si="237"/>
        <v>0</v>
      </c>
      <c r="AG454" s="77" t="str">
        <f t="shared" si="238"/>
        <v/>
      </c>
      <c r="AH454" s="38" t="str">
        <f t="shared" si="238"/>
        <v/>
      </c>
      <c r="AI454" s="38" t="str">
        <f t="shared" si="238"/>
        <v/>
      </c>
      <c r="AJ454" s="38" t="str">
        <f t="shared" si="233"/>
        <v/>
      </c>
      <c r="AK454" s="39" t="str">
        <f t="shared" si="233"/>
        <v/>
      </c>
      <c r="AL454" s="76" t="str">
        <f t="shared" si="233"/>
        <v/>
      </c>
      <c r="AM454" s="28">
        <f t="shared" si="239"/>
        <v>0</v>
      </c>
      <c r="AN454" s="2">
        <f t="shared" si="239"/>
        <v>0</v>
      </c>
      <c r="AO454" s="2">
        <f t="shared" si="239"/>
        <v>0</v>
      </c>
      <c r="AP454" s="2">
        <f t="shared" si="239"/>
        <v>0</v>
      </c>
      <c r="AQ454" s="2">
        <f t="shared" si="239"/>
        <v>0</v>
      </c>
      <c r="AR454" s="74">
        <f t="shared" si="240"/>
        <v>0</v>
      </c>
      <c r="AS454" s="28">
        <f>SUMIF($M$329:$M$335,"&lt;&gt;0",AS$329:AS$335)</f>
        <v>0</v>
      </c>
      <c r="AT454" s="2">
        <f>SUMIF($M$329:$M$335,"&lt;&gt;0",AT$329:AT$335)</f>
        <v>0</v>
      </c>
      <c r="AU454" s="2">
        <f>SUMIF($M$329:$M$335,"&lt;&gt;0",AU$329:AU$335)</f>
        <v>0</v>
      </c>
      <c r="AV454" s="2">
        <f>SUMIF($M$329:$M$335,"&lt;&gt;0",AV$329:AV$335)</f>
        <v>0</v>
      </c>
      <c r="AW454" s="2">
        <f>SUMIF($M$329:$M$335,"&lt;&gt;0",AW$329:AW$335)</f>
        <v>0</v>
      </c>
      <c r="AX454" s="74">
        <f t="shared" si="241"/>
        <v>0</v>
      </c>
      <c r="AY454" s="28">
        <f t="shared" si="242"/>
        <v>0</v>
      </c>
      <c r="AZ454" s="2">
        <f t="shared" si="242"/>
        <v>0</v>
      </c>
      <c r="BA454" s="2">
        <f t="shared" si="242"/>
        <v>0</v>
      </c>
      <c r="BB454" s="2">
        <f t="shared" si="242"/>
        <v>0</v>
      </c>
      <c r="BC454" s="2">
        <f t="shared" si="242"/>
        <v>0</v>
      </c>
      <c r="BD454" s="74">
        <f t="shared" si="242"/>
        <v>0</v>
      </c>
      <c r="BE454" s="77" t="e">
        <f t="shared" si="243"/>
        <v>#DIV/0!</v>
      </c>
      <c r="BF454" s="38" t="e">
        <f t="shared" si="243"/>
        <v>#DIV/0!</v>
      </c>
      <c r="BG454" s="38" t="e">
        <f t="shared" si="243"/>
        <v>#DIV/0!</v>
      </c>
      <c r="BH454" s="38" t="e">
        <f t="shared" si="243"/>
        <v>#DIV/0!</v>
      </c>
      <c r="BI454" s="38" t="e">
        <f t="shared" si="243"/>
        <v>#DIV/0!</v>
      </c>
      <c r="BJ454" s="76" t="e">
        <f t="shared" si="243"/>
        <v>#DIV/0!</v>
      </c>
      <c r="BK454" s="77">
        <f t="shared" si="202"/>
        <v>0</v>
      </c>
      <c r="BL454" s="38">
        <f t="shared" si="202"/>
        <v>0</v>
      </c>
      <c r="BM454" s="38">
        <f t="shared" si="202"/>
        <v>0</v>
      </c>
      <c r="BN454" s="38">
        <f t="shared" si="198"/>
        <v>0</v>
      </c>
      <c r="BO454" s="38">
        <f t="shared" si="198"/>
        <v>0</v>
      </c>
      <c r="BP454" s="76">
        <f t="shared" si="198"/>
        <v>0</v>
      </c>
      <c r="BQ454" s="77">
        <f t="shared" si="203"/>
        <v>0</v>
      </c>
      <c r="BR454" s="38">
        <f t="shared" si="203"/>
        <v>0</v>
      </c>
      <c r="BS454" s="38">
        <f t="shared" si="203"/>
        <v>0</v>
      </c>
      <c r="BT454" s="38">
        <f t="shared" si="199"/>
        <v>0</v>
      </c>
      <c r="BU454" s="38">
        <f t="shared" si="199"/>
        <v>0</v>
      </c>
      <c r="BV454" s="76">
        <f t="shared" si="199"/>
        <v>0</v>
      </c>
      <c r="BW454" s="77">
        <f t="shared" si="204"/>
        <v>0</v>
      </c>
      <c r="BX454" s="38">
        <f t="shared" si="204"/>
        <v>0</v>
      </c>
      <c r="BY454" s="38">
        <f t="shared" si="204"/>
        <v>0</v>
      </c>
      <c r="BZ454" s="38">
        <f t="shared" si="200"/>
        <v>0</v>
      </c>
      <c r="CA454" s="38">
        <f t="shared" si="200"/>
        <v>0</v>
      </c>
      <c r="CB454" s="76">
        <f t="shared" si="200"/>
        <v>0</v>
      </c>
      <c r="CC454" s="28">
        <f t="shared" si="205"/>
        <v>0</v>
      </c>
      <c r="CD454" s="2">
        <f t="shared" si="205"/>
        <v>0</v>
      </c>
      <c r="CE454" s="2">
        <f t="shared" si="205"/>
        <v>0</v>
      </c>
      <c r="CF454" s="2">
        <f t="shared" si="201"/>
        <v>0</v>
      </c>
      <c r="CG454" s="2">
        <f t="shared" si="201"/>
        <v>0</v>
      </c>
      <c r="CH454" s="30">
        <f t="shared" si="201"/>
        <v>0</v>
      </c>
      <c r="CI454" s="76">
        <f>IFERROR(M454/'Class Sum-WR'!M454,0)</f>
        <v>0</v>
      </c>
    </row>
    <row r="455" spans="1:89" hidden="1" outlineLevel="1" x14ac:dyDescent="0.2">
      <c r="F455" s="73" t="s">
        <v>120</v>
      </c>
      <c r="G455" s="60"/>
      <c r="H455" s="28">
        <f t="shared" si="234"/>
        <v>0</v>
      </c>
      <c r="I455" s="2">
        <f t="shared" si="234"/>
        <v>0</v>
      </c>
      <c r="J455" s="2">
        <f t="shared" si="234"/>
        <v>0</v>
      </c>
      <c r="K455" s="2">
        <f t="shared" si="234"/>
        <v>0</v>
      </c>
      <c r="L455" s="2">
        <f t="shared" si="234"/>
        <v>0</v>
      </c>
      <c r="M455" s="74">
        <f t="shared" si="235"/>
        <v>0</v>
      </c>
      <c r="O455"/>
      <c r="P455"/>
      <c r="Q455"/>
      <c r="R455"/>
      <c r="T455" s="75" t="s">
        <v>120</v>
      </c>
      <c r="U455" s="2">
        <f>SUMIF($M$336:$M$342,"&lt;&gt;0",U$336:U$342)</f>
        <v>0</v>
      </c>
      <c r="V455" s="2">
        <f>SUMIF($M$336:$M$342,"&lt;&gt;0",V$336:V$342)</f>
        <v>0</v>
      </c>
      <c r="W455" s="2">
        <f>SUMIF($M$336:$M$342,"&lt;&gt;0",W$336:W$342)</f>
        <v>0</v>
      </c>
      <c r="X455" s="2">
        <f>SUMIF($M$336:$M$342,"&lt;&gt;0",X$336:X$342)</f>
        <v>0</v>
      </c>
      <c r="Y455" s="2">
        <f>SUMIF($M$336:$M$342,"&lt;&gt;0",Y$336:Y$342)</f>
        <v>0</v>
      </c>
      <c r="Z455" s="74">
        <f t="shared" si="236"/>
        <v>0</v>
      </c>
      <c r="AA455" s="28">
        <f t="shared" si="237"/>
        <v>0</v>
      </c>
      <c r="AB455" s="2">
        <f t="shared" si="237"/>
        <v>0</v>
      </c>
      <c r="AC455" s="2">
        <f t="shared" si="237"/>
        <v>0</v>
      </c>
      <c r="AD455" s="2">
        <f t="shared" si="237"/>
        <v>0</v>
      </c>
      <c r="AE455" s="29">
        <f t="shared" si="237"/>
        <v>0</v>
      </c>
      <c r="AF455" s="31">
        <f t="shared" si="237"/>
        <v>0</v>
      </c>
      <c r="AG455" s="77" t="str">
        <f t="shared" si="238"/>
        <v/>
      </c>
      <c r="AH455" s="38" t="str">
        <f t="shared" si="238"/>
        <v/>
      </c>
      <c r="AI455" s="38" t="str">
        <f t="shared" si="238"/>
        <v/>
      </c>
      <c r="AJ455" s="38" t="str">
        <f t="shared" si="233"/>
        <v/>
      </c>
      <c r="AK455" s="39" t="str">
        <f t="shared" si="233"/>
        <v/>
      </c>
      <c r="AL455" s="76" t="str">
        <f t="shared" si="233"/>
        <v/>
      </c>
      <c r="AM455" s="28">
        <f t="shared" si="239"/>
        <v>0</v>
      </c>
      <c r="AN455" s="2">
        <f t="shared" si="239"/>
        <v>0</v>
      </c>
      <c r="AO455" s="2">
        <f t="shared" si="239"/>
        <v>0</v>
      </c>
      <c r="AP455" s="2">
        <f t="shared" si="239"/>
        <v>0</v>
      </c>
      <c r="AQ455" s="2">
        <f t="shared" si="239"/>
        <v>0</v>
      </c>
      <c r="AR455" s="74">
        <f t="shared" si="240"/>
        <v>0</v>
      </c>
      <c r="AS455" s="28">
        <f>SUMIF($M$336:$M$342,"&lt;&gt;0",AS$336:AS$342)</f>
        <v>0</v>
      </c>
      <c r="AT455" s="2">
        <f>SUMIF($M$336:$M$342,"&lt;&gt;0",AT$336:AT$342)</f>
        <v>0</v>
      </c>
      <c r="AU455" s="2">
        <f>SUMIF($M$336:$M$342,"&lt;&gt;0",AU$336:AU$342)</f>
        <v>0</v>
      </c>
      <c r="AV455" s="2">
        <f>SUMIF($M$336:$M$342,"&lt;&gt;0",AV$336:AV$342)</f>
        <v>0</v>
      </c>
      <c r="AW455" s="2">
        <f>SUMIF($M$336:$M$342,"&lt;&gt;0",AW$336:AW$342)</f>
        <v>0</v>
      </c>
      <c r="AX455" s="74">
        <f t="shared" si="241"/>
        <v>0</v>
      </c>
      <c r="AY455" s="28">
        <f t="shared" si="242"/>
        <v>0</v>
      </c>
      <c r="AZ455" s="2">
        <f t="shared" si="242"/>
        <v>0</v>
      </c>
      <c r="BA455" s="2">
        <f t="shared" si="242"/>
        <v>0</v>
      </c>
      <c r="BB455" s="2">
        <f t="shared" si="242"/>
        <v>0</v>
      </c>
      <c r="BC455" s="2">
        <f t="shared" si="242"/>
        <v>0</v>
      </c>
      <c r="BD455" s="74">
        <f t="shared" si="242"/>
        <v>0</v>
      </c>
      <c r="BE455" s="77" t="e">
        <f t="shared" si="243"/>
        <v>#DIV/0!</v>
      </c>
      <c r="BF455" s="38" t="e">
        <f t="shared" si="243"/>
        <v>#DIV/0!</v>
      </c>
      <c r="BG455" s="38" t="e">
        <f t="shared" si="243"/>
        <v>#DIV/0!</v>
      </c>
      <c r="BH455" s="38" t="e">
        <f t="shared" si="243"/>
        <v>#DIV/0!</v>
      </c>
      <c r="BI455" s="38" t="e">
        <f t="shared" si="243"/>
        <v>#DIV/0!</v>
      </c>
      <c r="BJ455" s="76" t="e">
        <f t="shared" si="243"/>
        <v>#DIV/0!</v>
      </c>
      <c r="BK455" s="77">
        <f t="shared" si="202"/>
        <v>0</v>
      </c>
      <c r="BL455" s="38">
        <f t="shared" si="202"/>
        <v>0</v>
      </c>
      <c r="BM455" s="38">
        <f t="shared" si="202"/>
        <v>0</v>
      </c>
      <c r="BN455" s="38">
        <f t="shared" si="198"/>
        <v>0</v>
      </c>
      <c r="BO455" s="38">
        <f t="shared" si="198"/>
        <v>0</v>
      </c>
      <c r="BP455" s="76">
        <f t="shared" si="198"/>
        <v>0</v>
      </c>
      <c r="BQ455" s="77">
        <f t="shared" si="203"/>
        <v>0</v>
      </c>
      <c r="BR455" s="38">
        <f t="shared" si="203"/>
        <v>0</v>
      </c>
      <c r="BS455" s="38">
        <f t="shared" si="203"/>
        <v>0</v>
      </c>
      <c r="BT455" s="38">
        <f t="shared" si="199"/>
        <v>0</v>
      </c>
      <c r="BU455" s="38">
        <f t="shared" si="199"/>
        <v>0</v>
      </c>
      <c r="BV455" s="76">
        <f t="shared" si="199"/>
        <v>0</v>
      </c>
      <c r="BW455" s="77">
        <f t="shared" si="204"/>
        <v>0</v>
      </c>
      <c r="BX455" s="38">
        <f t="shared" si="204"/>
        <v>0</v>
      </c>
      <c r="BY455" s="38">
        <f t="shared" si="204"/>
        <v>0</v>
      </c>
      <c r="BZ455" s="38">
        <f t="shared" si="200"/>
        <v>0</v>
      </c>
      <c r="CA455" s="38">
        <f t="shared" si="200"/>
        <v>0</v>
      </c>
      <c r="CB455" s="76">
        <f t="shared" si="200"/>
        <v>0</v>
      </c>
      <c r="CC455" s="28">
        <f t="shared" si="205"/>
        <v>0</v>
      </c>
      <c r="CD455" s="2">
        <f t="shared" si="205"/>
        <v>0</v>
      </c>
      <c r="CE455" s="2">
        <f t="shared" si="205"/>
        <v>0</v>
      </c>
      <c r="CF455" s="2">
        <f t="shared" si="201"/>
        <v>0</v>
      </c>
      <c r="CG455" s="2">
        <f t="shared" si="201"/>
        <v>0</v>
      </c>
      <c r="CH455" s="30">
        <f t="shared" si="201"/>
        <v>0</v>
      </c>
      <c r="CI455" s="76">
        <f>IFERROR(M455/'Class Sum-WR'!M455,0)</f>
        <v>0</v>
      </c>
    </row>
    <row r="456" spans="1:89" ht="13.5" hidden="1" outlineLevel="1" thickBot="1" x14ac:dyDescent="0.25">
      <c r="F456" s="78" t="s">
        <v>121</v>
      </c>
      <c r="G456" s="61"/>
      <c r="H456" s="43">
        <f t="shared" si="234"/>
        <v>0</v>
      </c>
      <c r="I456" s="44">
        <f t="shared" si="234"/>
        <v>0</v>
      </c>
      <c r="J456" s="44">
        <f t="shared" si="234"/>
        <v>0</v>
      </c>
      <c r="K456" s="44">
        <f t="shared" si="234"/>
        <v>0</v>
      </c>
      <c r="L456" s="44">
        <f t="shared" si="234"/>
        <v>0</v>
      </c>
      <c r="M456" s="79">
        <f t="shared" si="235"/>
        <v>0</v>
      </c>
      <c r="O456" s="42"/>
      <c r="P456" s="42"/>
      <c r="Q456" s="42"/>
      <c r="R456" s="42"/>
      <c r="S456" s="42"/>
      <c r="T456" s="80" t="s">
        <v>121</v>
      </c>
      <c r="U456" s="44">
        <f>SUMIF($M$343:$M$349,"&lt;&gt;0",U$343:U$349)</f>
        <v>0</v>
      </c>
      <c r="V456" s="44">
        <f>SUMIF($M$343:$M$349,"&lt;&gt;0",V$343:V$349)</f>
        <v>0</v>
      </c>
      <c r="W456" s="44">
        <f>SUMIF($M$343:$M$349,"&lt;&gt;0",W$343:W$349)</f>
        <v>0</v>
      </c>
      <c r="X456" s="44">
        <f>SUMIF($M$343:$M$349,"&lt;&gt;0",X$343:X$349)</f>
        <v>0</v>
      </c>
      <c r="Y456" s="44">
        <f>SUMIF($M$343:$M$349,"&lt;&gt;0",Y$343:Y$349)</f>
        <v>0</v>
      </c>
      <c r="Z456" s="79">
        <f t="shared" si="236"/>
        <v>0</v>
      </c>
      <c r="AA456" s="43">
        <f t="shared" si="237"/>
        <v>0</v>
      </c>
      <c r="AB456" s="44">
        <f t="shared" si="237"/>
        <v>0</v>
      </c>
      <c r="AC456" s="44">
        <f t="shared" si="237"/>
        <v>0</v>
      </c>
      <c r="AD456" s="44">
        <f t="shared" si="237"/>
        <v>0</v>
      </c>
      <c r="AE456" s="45">
        <f t="shared" si="237"/>
        <v>0</v>
      </c>
      <c r="AF456" s="47">
        <f t="shared" si="237"/>
        <v>0</v>
      </c>
      <c r="AG456" s="82" t="str">
        <f t="shared" si="238"/>
        <v/>
      </c>
      <c r="AH456" s="56" t="str">
        <f t="shared" si="238"/>
        <v/>
      </c>
      <c r="AI456" s="56" t="str">
        <f t="shared" si="238"/>
        <v/>
      </c>
      <c r="AJ456" s="56" t="str">
        <f t="shared" si="233"/>
        <v/>
      </c>
      <c r="AK456" s="57" t="str">
        <f t="shared" si="233"/>
        <v/>
      </c>
      <c r="AL456" s="81" t="str">
        <f t="shared" si="233"/>
        <v/>
      </c>
      <c r="AM456" s="43">
        <f t="shared" si="239"/>
        <v>0</v>
      </c>
      <c r="AN456" s="44">
        <f t="shared" si="239"/>
        <v>0</v>
      </c>
      <c r="AO456" s="44">
        <f t="shared" si="239"/>
        <v>0</v>
      </c>
      <c r="AP456" s="44">
        <f t="shared" si="239"/>
        <v>0</v>
      </c>
      <c r="AQ456" s="44">
        <f t="shared" si="239"/>
        <v>0</v>
      </c>
      <c r="AR456" s="79">
        <f t="shared" si="240"/>
        <v>0</v>
      </c>
      <c r="AS456" s="43">
        <f>SUMIF($M$343:$M$349,"&lt;&gt;0",AS$343:AS$349)</f>
        <v>0</v>
      </c>
      <c r="AT456" s="44">
        <f>SUMIF($M$343:$M$349,"&lt;&gt;0",AT$343:AT$349)</f>
        <v>0</v>
      </c>
      <c r="AU456" s="44">
        <f>SUMIF($M$343:$M$349,"&lt;&gt;0",AU$343:AU$349)</f>
        <v>0</v>
      </c>
      <c r="AV456" s="44">
        <f>SUMIF($M$343:$M$349,"&lt;&gt;0",AV$343:AV$349)</f>
        <v>0</v>
      </c>
      <c r="AW456" s="44">
        <f>SUMIF($M$343:$M$349,"&lt;&gt;0",AW$343:AW$349)</f>
        <v>0</v>
      </c>
      <c r="AX456" s="79">
        <f t="shared" si="241"/>
        <v>0</v>
      </c>
      <c r="AY456" s="43">
        <f t="shared" si="242"/>
        <v>0</v>
      </c>
      <c r="AZ456" s="44">
        <f t="shared" si="242"/>
        <v>0</v>
      </c>
      <c r="BA456" s="44">
        <f t="shared" si="242"/>
        <v>0</v>
      </c>
      <c r="BB456" s="44">
        <f t="shared" si="242"/>
        <v>0</v>
      </c>
      <c r="BC456" s="44">
        <f t="shared" si="242"/>
        <v>0</v>
      </c>
      <c r="BD456" s="79">
        <f t="shared" si="242"/>
        <v>0</v>
      </c>
      <c r="BE456" s="82" t="e">
        <f t="shared" si="243"/>
        <v>#DIV/0!</v>
      </c>
      <c r="BF456" s="56" t="e">
        <f t="shared" si="243"/>
        <v>#DIV/0!</v>
      </c>
      <c r="BG456" s="56" t="e">
        <f t="shared" si="243"/>
        <v>#DIV/0!</v>
      </c>
      <c r="BH456" s="56" t="e">
        <f t="shared" si="243"/>
        <v>#DIV/0!</v>
      </c>
      <c r="BI456" s="56" t="e">
        <f t="shared" si="243"/>
        <v>#DIV/0!</v>
      </c>
      <c r="BJ456" s="81" t="e">
        <f t="shared" si="243"/>
        <v>#DIV/0!</v>
      </c>
      <c r="BK456" s="82">
        <f t="shared" si="202"/>
        <v>0</v>
      </c>
      <c r="BL456" s="56">
        <f t="shared" si="202"/>
        <v>0</v>
      </c>
      <c r="BM456" s="56">
        <f t="shared" si="202"/>
        <v>0</v>
      </c>
      <c r="BN456" s="56">
        <f t="shared" si="198"/>
        <v>0</v>
      </c>
      <c r="BO456" s="56">
        <f t="shared" si="198"/>
        <v>0</v>
      </c>
      <c r="BP456" s="81">
        <f t="shared" si="198"/>
        <v>0</v>
      </c>
      <c r="BQ456" s="82">
        <f t="shared" si="203"/>
        <v>0</v>
      </c>
      <c r="BR456" s="56">
        <f t="shared" si="203"/>
        <v>0</v>
      </c>
      <c r="BS456" s="56">
        <f t="shared" si="203"/>
        <v>0</v>
      </c>
      <c r="BT456" s="56">
        <f t="shared" si="199"/>
        <v>0</v>
      </c>
      <c r="BU456" s="56">
        <f t="shared" si="199"/>
        <v>0</v>
      </c>
      <c r="BV456" s="81">
        <f t="shared" si="199"/>
        <v>0</v>
      </c>
      <c r="BW456" s="82">
        <f t="shared" si="204"/>
        <v>0</v>
      </c>
      <c r="BX456" s="56">
        <f t="shared" si="204"/>
        <v>0</v>
      </c>
      <c r="BY456" s="56">
        <f t="shared" si="204"/>
        <v>0</v>
      </c>
      <c r="BZ456" s="56">
        <f t="shared" si="200"/>
        <v>0</v>
      </c>
      <c r="CA456" s="56">
        <f t="shared" si="200"/>
        <v>0</v>
      </c>
      <c r="CB456" s="81">
        <f t="shared" si="200"/>
        <v>0</v>
      </c>
      <c r="CC456" s="43">
        <f t="shared" si="205"/>
        <v>0</v>
      </c>
      <c r="CD456" s="44">
        <f t="shared" si="205"/>
        <v>0</v>
      </c>
      <c r="CE456" s="44">
        <f t="shared" si="205"/>
        <v>0</v>
      </c>
      <c r="CF456" s="44">
        <f t="shared" si="201"/>
        <v>0</v>
      </c>
      <c r="CG456" s="44">
        <f t="shared" si="201"/>
        <v>0</v>
      </c>
      <c r="CH456" s="46">
        <f t="shared" si="201"/>
        <v>0</v>
      </c>
      <c r="CI456" s="81">
        <f>IFERROR(M456/'Class Sum-WR'!M456,0)</f>
        <v>0</v>
      </c>
    </row>
    <row r="457" spans="1:89" hidden="1" outlineLevel="1" x14ac:dyDescent="0.2">
      <c r="A457" t="s">
        <v>46</v>
      </c>
      <c r="B457" t="s">
        <v>46</v>
      </c>
      <c r="C457" t="s">
        <v>122</v>
      </c>
      <c r="D457" t="s">
        <v>122</v>
      </c>
      <c r="F457" s="83" t="s">
        <v>123</v>
      </c>
      <c r="G457" s="60"/>
      <c r="H457" s="32">
        <f>SUM(H452:H456)</f>
        <v>0</v>
      </c>
      <c r="I457" s="5">
        <f>SUM(I452:I456)</f>
        <v>0</v>
      </c>
      <c r="J457" s="5">
        <f>SUM(J452:J456)</f>
        <v>0</v>
      </c>
      <c r="K457" s="5">
        <f>SUM(K452:K456)</f>
        <v>0</v>
      </c>
      <c r="L457" s="5">
        <f>SUM(L452:L456)</f>
        <v>0</v>
      </c>
      <c r="M457" s="74">
        <f t="shared" si="235"/>
        <v>0</v>
      </c>
      <c r="N457" s="3" t="s">
        <v>49</v>
      </c>
      <c r="O457" t="s">
        <v>49</v>
      </c>
      <c r="P457" t="s">
        <v>122</v>
      </c>
      <c r="Q457" t="s">
        <v>122</v>
      </c>
      <c r="R457"/>
      <c r="T457" s="84" t="s">
        <v>123</v>
      </c>
      <c r="U457" s="5">
        <f>SUM(U452:U456)</f>
        <v>0</v>
      </c>
      <c r="V457" s="5">
        <f>SUM(V452:V456)</f>
        <v>0</v>
      </c>
      <c r="W457" s="5">
        <f>SUM(W452:W456)</f>
        <v>0</v>
      </c>
      <c r="X457" s="5">
        <f>SUM(X452:X456)</f>
        <v>0</v>
      </c>
      <c r="Y457" s="5">
        <f>SUM(Y452:Y456)</f>
        <v>0</v>
      </c>
      <c r="Z457" s="74">
        <f t="shared" si="236"/>
        <v>0</v>
      </c>
      <c r="AA457" s="28">
        <f t="shared" si="237"/>
        <v>0</v>
      </c>
      <c r="AB457" s="2">
        <f t="shared" si="237"/>
        <v>0</v>
      </c>
      <c r="AC457" s="2">
        <f t="shared" si="237"/>
        <v>0</v>
      </c>
      <c r="AD457" s="2">
        <f t="shared" si="237"/>
        <v>0</v>
      </c>
      <c r="AE457" s="29">
        <f t="shared" si="237"/>
        <v>0</v>
      </c>
      <c r="AF457" s="31">
        <f t="shared" si="237"/>
        <v>0</v>
      </c>
      <c r="AG457" s="77" t="str">
        <f t="shared" si="238"/>
        <v/>
      </c>
      <c r="AH457" s="38" t="str">
        <f t="shared" si="238"/>
        <v/>
      </c>
      <c r="AI457" s="38" t="str">
        <f t="shared" si="238"/>
        <v/>
      </c>
      <c r="AJ457" s="38" t="str">
        <f t="shared" si="233"/>
        <v/>
      </c>
      <c r="AK457" s="39" t="str">
        <f t="shared" si="233"/>
        <v/>
      </c>
      <c r="AL457" s="76" t="str">
        <f t="shared" si="233"/>
        <v/>
      </c>
      <c r="AM457" s="32">
        <f>SUM(AM452:AM456)</f>
        <v>0</v>
      </c>
      <c r="AN457" s="5">
        <f>SUM(AN452:AN456)</f>
        <v>0</v>
      </c>
      <c r="AO457" s="5">
        <f>SUM(AO452:AO456)</f>
        <v>0</v>
      </c>
      <c r="AP457" s="5">
        <f>SUM(AP452:AP456)</f>
        <v>0</v>
      </c>
      <c r="AQ457" s="5">
        <f>SUM(AQ452:AQ456)</f>
        <v>0</v>
      </c>
      <c r="AR457" s="74">
        <f t="shared" si="240"/>
        <v>0</v>
      </c>
      <c r="AS457" s="32">
        <f>SUM(AS452:AS456)</f>
        <v>0</v>
      </c>
      <c r="AT457" s="5">
        <f>SUM(AT452:AT456)</f>
        <v>0</v>
      </c>
      <c r="AU457" s="5">
        <f>SUM(AU452:AU456)</f>
        <v>0</v>
      </c>
      <c r="AV457" s="5">
        <f>SUM(AV452:AV456)</f>
        <v>0</v>
      </c>
      <c r="AW457" s="5">
        <f>SUM(AW452:AW456)</f>
        <v>0</v>
      </c>
      <c r="AX457" s="74">
        <f t="shared" si="241"/>
        <v>0</v>
      </c>
      <c r="AY457" s="32">
        <f t="shared" si="242"/>
        <v>0</v>
      </c>
      <c r="AZ457" s="5">
        <f t="shared" si="242"/>
        <v>0</v>
      </c>
      <c r="BA457" s="5">
        <f t="shared" si="242"/>
        <v>0</v>
      </c>
      <c r="BB457" s="5">
        <f t="shared" si="242"/>
        <v>0</v>
      </c>
      <c r="BC457" s="5">
        <f t="shared" si="242"/>
        <v>0</v>
      </c>
      <c r="BD457" s="74">
        <f t="shared" si="242"/>
        <v>0</v>
      </c>
      <c r="BE457" s="77" t="e">
        <f t="shared" si="243"/>
        <v>#DIV/0!</v>
      </c>
      <c r="BF457" s="38" t="e">
        <f t="shared" si="243"/>
        <v>#DIV/0!</v>
      </c>
      <c r="BG457" s="38" t="e">
        <f t="shared" si="243"/>
        <v>#DIV/0!</v>
      </c>
      <c r="BH457" s="38" t="e">
        <f t="shared" si="243"/>
        <v>#DIV/0!</v>
      </c>
      <c r="BI457" s="38" t="e">
        <f t="shared" si="243"/>
        <v>#DIV/0!</v>
      </c>
      <c r="BJ457" s="76" t="e">
        <f t="shared" si="243"/>
        <v>#DIV/0!</v>
      </c>
      <c r="BK457" s="77">
        <f t="shared" si="202"/>
        <v>0</v>
      </c>
      <c r="BL457" s="38">
        <f t="shared" si="202"/>
        <v>0</v>
      </c>
      <c r="BM457" s="38">
        <f t="shared" si="202"/>
        <v>0</v>
      </c>
      <c r="BN457" s="38">
        <f t="shared" si="198"/>
        <v>0</v>
      </c>
      <c r="BO457" s="38">
        <f t="shared" si="198"/>
        <v>0</v>
      </c>
      <c r="BP457" s="76">
        <f t="shared" si="198"/>
        <v>0</v>
      </c>
      <c r="BQ457" s="77">
        <f t="shared" si="203"/>
        <v>0</v>
      </c>
      <c r="BR457" s="38">
        <f t="shared" si="203"/>
        <v>0</v>
      </c>
      <c r="BS457" s="38">
        <f t="shared" si="203"/>
        <v>0</v>
      </c>
      <c r="BT457" s="38">
        <f t="shared" si="199"/>
        <v>0</v>
      </c>
      <c r="BU457" s="38">
        <f t="shared" si="199"/>
        <v>0</v>
      </c>
      <c r="BV457" s="76">
        <f t="shared" si="199"/>
        <v>0</v>
      </c>
      <c r="BW457" s="77">
        <f t="shared" si="204"/>
        <v>0</v>
      </c>
      <c r="BX457" s="38">
        <f t="shared" si="204"/>
        <v>0</v>
      </c>
      <c r="BY457" s="38">
        <f t="shared" si="204"/>
        <v>0</v>
      </c>
      <c r="BZ457" s="38">
        <f t="shared" si="200"/>
        <v>0</v>
      </c>
      <c r="CA457" s="38">
        <f t="shared" si="200"/>
        <v>0</v>
      </c>
      <c r="CB457" s="76">
        <f t="shared" si="200"/>
        <v>0</v>
      </c>
      <c r="CC457" s="28">
        <f t="shared" si="205"/>
        <v>0</v>
      </c>
      <c r="CD457" s="2">
        <f t="shared" si="205"/>
        <v>0</v>
      </c>
      <c r="CE457" s="2">
        <f t="shared" si="205"/>
        <v>0</v>
      </c>
      <c r="CF457" s="2">
        <f t="shared" si="201"/>
        <v>0</v>
      </c>
      <c r="CG457" s="2">
        <f t="shared" si="201"/>
        <v>0</v>
      </c>
      <c r="CH457" s="30">
        <f t="shared" si="201"/>
        <v>0</v>
      </c>
      <c r="CI457" s="76">
        <f>IFERROR(M457/'Class Sum-WR'!M457,0)</f>
        <v>0</v>
      </c>
    </row>
    <row r="458" spans="1:89" ht="13.5" hidden="1" outlineLevel="1" thickBot="1" x14ac:dyDescent="0.25">
      <c r="A458" t="s">
        <v>46</v>
      </c>
      <c r="B458" t="s">
        <v>46</v>
      </c>
      <c r="C458" t="s">
        <v>122</v>
      </c>
      <c r="D458" t="s">
        <v>122</v>
      </c>
      <c r="F458" s="78" t="s">
        <v>124</v>
      </c>
      <c r="G458" s="61"/>
      <c r="H458" s="48">
        <f>SUMIFS(H$7:H$377,$B$7:$B$377,$B458,$D$7:$D$377,$D458)</f>
        <v>0</v>
      </c>
      <c r="I458" s="49">
        <f>SUMIFS(I$7:I$377,$B$7:$B$377,$B458,$D$7:$D$377,$D458)</f>
        <v>0</v>
      </c>
      <c r="J458" s="49">
        <f>SUMIFS(J$7:J$377,$B$7:$B$377,$B458,$D$7:$D$377,$D458)</f>
        <v>0</v>
      </c>
      <c r="K458" s="49">
        <f>SUMIFS(K$7:K$377,$B$7:$B$377,$B458,$D$7:$D$377,$D458)</f>
        <v>0</v>
      </c>
      <c r="L458" s="49">
        <f>SUMIFS(L$7:L$377,$B$7:$B$377,$B458,$D$7:$D$377,$D458)</f>
        <v>0</v>
      </c>
      <c r="M458" s="79">
        <f t="shared" si="235"/>
        <v>0</v>
      </c>
      <c r="N458" s="3" t="s">
        <v>49</v>
      </c>
      <c r="O458" s="42" t="s">
        <v>49</v>
      </c>
      <c r="P458" s="42" t="s">
        <v>122</v>
      </c>
      <c r="Q458" s="42" t="s">
        <v>122</v>
      </c>
      <c r="R458" s="42"/>
      <c r="S458" s="42"/>
      <c r="T458" s="80" t="s">
        <v>124</v>
      </c>
      <c r="U458" s="49">
        <f>SUMIFS(U$7:U$377,$M$7:$M$377,"&lt;&gt;0",$O$7:$O$377,$O458,$Q$7:$Q$377,$Q458)</f>
        <v>0</v>
      </c>
      <c r="V458" s="49">
        <f>SUMIFS(V$7:V$377,$M$7:$M$377,"&lt;&gt;0",$O$7:$O$377,$O458,$Q$7:$Q$377,$Q458)</f>
        <v>0</v>
      </c>
      <c r="W458" s="49">
        <f>SUMIFS(W$7:W$377,$M$7:$M$377,"&lt;&gt;0",$O$7:$O$377,$O458,$Q$7:$Q$377,$Q458)</f>
        <v>0</v>
      </c>
      <c r="X458" s="49">
        <f>SUMIFS(X$7:X$377,$M$7:$M$377,"&lt;&gt;0",$O$7:$O$377,$O458,$Q$7:$Q$377,$Q458)</f>
        <v>0</v>
      </c>
      <c r="Y458" s="49">
        <f>SUMIFS(Y$7:Y$377,$M$7:$M$377,"&lt;&gt;0",$O$7:$O$377,$O458,$Q$7:$Q$377,$Q458)</f>
        <v>0</v>
      </c>
      <c r="Z458" s="79">
        <f t="shared" si="236"/>
        <v>0</v>
      </c>
      <c r="AA458" s="43">
        <f t="shared" si="237"/>
        <v>0</v>
      </c>
      <c r="AB458" s="44">
        <f t="shared" si="237"/>
        <v>0</v>
      </c>
      <c r="AC458" s="44">
        <f t="shared" si="237"/>
        <v>0</v>
      </c>
      <c r="AD458" s="44">
        <f t="shared" si="237"/>
        <v>0</v>
      </c>
      <c r="AE458" s="45">
        <f t="shared" si="237"/>
        <v>0</v>
      </c>
      <c r="AF458" s="47">
        <f t="shared" si="237"/>
        <v>0</v>
      </c>
      <c r="AG458" s="82" t="str">
        <f t="shared" si="238"/>
        <v/>
      </c>
      <c r="AH458" s="56" t="str">
        <f t="shared" si="238"/>
        <v/>
      </c>
      <c r="AI458" s="56" t="str">
        <f t="shared" si="238"/>
        <v/>
      </c>
      <c r="AJ458" s="56" t="str">
        <f t="shared" si="233"/>
        <v/>
      </c>
      <c r="AK458" s="57" t="str">
        <f t="shared" si="233"/>
        <v/>
      </c>
      <c r="AL458" s="81" t="str">
        <f t="shared" si="233"/>
        <v/>
      </c>
      <c r="AM458" s="48">
        <f>SUMIFS(AM$7:AM$377,$B$7:$B$377,$B458,$D$7:$D$377,$D458)</f>
        <v>0</v>
      </c>
      <c r="AN458" s="49">
        <f>SUMIFS(AN$7:AN$377,$B$7:$B$377,$B458,$D$7:$D$377,$D458)</f>
        <v>0</v>
      </c>
      <c r="AO458" s="49">
        <f>SUMIFS(AO$7:AO$377,$B$7:$B$377,$B458,$D$7:$D$377,$D458)</f>
        <v>0</v>
      </c>
      <c r="AP458" s="49">
        <f>SUMIFS(AP$7:AP$377,$B$7:$B$377,$B458,$D$7:$D$377,$D458)</f>
        <v>0</v>
      </c>
      <c r="AQ458" s="49">
        <f>SUMIFS(AQ$7:AQ$377,$B$7:$B$377,$B458,$D$7:$D$377,$D458)</f>
        <v>0</v>
      </c>
      <c r="AR458" s="79">
        <f t="shared" si="240"/>
        <v>0</v>
      </c>
      <c r="AS458" s="48">
        <f>SUMIFS(AS$7:AS$377,$M$7:$M$377,"&lt;&gt;0",$O$7:$O$377,$O458,$Q$7:$Q$377,$Q458)</f>
        <v>0</v>
      </c>
      <c r="AT458" s="49">
        <f>SUMIFS(AT$7:AT$377,$M$7:$M$377,"&lt;&gt;0",$O$7:$O$377,$O458,$Q$7:$Q$377,$Q458)</f>
        <v>0</v>
      </c>
      <c r="AU458" s="49">
        <f>SUMIFS(AU$7:AU$377,$M$7:$M$377,"&lt;&gt;0",$O$7:$O$377,$O458,$Q$7:$Q$377,$Q458)</f>
        <v>0</v>
      </c>
      <c r="AV458" s="49">
        <f>SUMIFS(AV$7:AV$377,$M$7:$M$377,"&lt;&gt;0",$O$7:$O$377,$O458,$Q$7:$Q$377,$Q458)</f>
        <v>0</v>
      </c>
      <c r="AW458" s="49">
        <f>SUMIFS(AW$7:AW$377,$M$7:$M$377,"&lt;&gt;0",$O$7:$O$377,$O458,$Q$7:$Q$377,$Q458)</f>
        <v>0</v>
      </c>
      <c r="AX458" s="79">
        <f t="shared" si="241"/>
        <v>0</v>
      </c>
      <c r="AY458" s="48">
        <f t="shared" si="242"/>
        <v>0</v>
      </c>
      <c r="AZ458" s="49">
        <f t="shared" si="242"/>
        <v>0</v>
      </c>
      <c r="BA458" s="49">
        <f t="shared" si="242"/>
        <v>0</v>
      </c>
      <c r="BB458" s="49">
        <f t="shared" si="242"/>
        <v>0</v>
      </c>
      <c r="BC458" s="49">
        <f t="shared" si="242"/>
        <v>0</v>
      </c>
      <c r="BD458" s="79">
        <f t="shared" si="242"/>
        <v>0</v>
      </c>
      <c r="BE458" s="82" t="e">
        <f t="shared" si="243"/>
        <v>#DIV/0!</v>
      </c>
      <c r="BF458" s="56" t="e">
        <f t="shared" si="243"/>
        <v>#DIV/0!</v>
      </c>
      <c r="BG458" s="56" t="e">
        <f t="shared" si="243"/>
        <v>#DIV/0!</v>
      </c>
      <c r="BH458" s="56" t="e">
        <f t="shared" si="243"/>
        <v>#DIV/0!</v>
      </c>
      <c r="BI458" s="56" t="e">
        <f t="shared" si="243"/>
        <v>#DIV/0!</v>
      </c>
      <c r="BJ458" s="81" t="e">
        <f t="shared" si="243"/>
        <v>#DIV/0!</v>
      </c>
      <c r="BK458" s="82">
        <f t="shared" si="202"/>
        <v>0</v>
      </c>
      <c r="BL458" s="56">
        <f t="shared" si="202"/>
        <v>0</v>
      </c>
      <c r="BM458" s="56">
        <f t="shared" si="202"/>
        <v>0</v>
      </c>
      <c r="BN458" s="56">
        <f t="shared" si="198"/>
        <v>0</v>
      </c>
      <c r="BO458" s="56">
        <f t="shared" si="198"/>
        <v>0</v>
      </c>
      <c r="BP458" s="81">
        <f t="shared" si="198"/>
        <v>0</v>
      </c>
      <c r="BQ458" s="82">
        <f t="shared" si="203"/>
        <v>0</v>
      </c>
      <c r="BR458" s="56">
        <f t="shared" si="203"/>
        <v>0</v>
      </c>
      <c r="BS458" s="56">
        <f t="shared" si="203"/>
        <v>0</v>
      </c>
      <c r="BT458" s="56">
        <f t="shared" si="199"/>
        <v>0</v>
      </c>
      <c r="BU458" s="56">
        <f t="shared" si="199"/>
        <v>0</v>
      </c>
      <c r="BV458" s="81">
        <f t="shared" si="199"/>
        <v>0</v>
      </c>
      <c r="BW458" s="82">
        <f t="shared" si="204"/>
        <v>0</v>
      </c>
      <c r="BX458" s="56">
        <f t="shared" si="204"/>
        <v>0</v>
      </c>
      <c r="BY458" s="56">
        <f t="shared" si="204"/>
        <v>0</v>
      </c>
      <c r="BZ458" s="56">
        <f t="shared" si="200"/>
        <v>0</v>
      </c>
      <c r="CA458" s="56">
        <f t="shared" si="200"/>
        <v>0</v>
      </c>
      <c r="CB458" s="81">
        <f t="shared" si="200"/>
        <v>0</v>
      </c>
      <c r="CC458" s="43">
        <f t="shared" si="205"/>
        <v>0</v>
      </c>
      <c r="CD458" s="44">
        <f t="shared" si="205"/>
        <v>0</v>
      </c>
      <c r="CE458" s="44">
        <f t="shared" si="205"/>
        <v>0</v>
      </c>
      <c r="CF458" s="44">
        <f t="shared" si="201"/>
        <v>0</v>
      </c>
      <c r="CG458" s="44">
        <f t="shared" si="201"/>
        <v>0</v>
      </c>
      <c r="CH458" s="46">
        <f t="shared" si="201"/>
        <v>0</v>
      </c>
      <c r="CI458" s="81">
        <f>IFERROR(M458/'Class Sum-WR'!M458,0)</f>
        <v>0</v>
      </c>
    </row>
    <row r="459" spans="1:89" hidden="1" outlineLevel="6" x14ac:dyDescent="0.2">
      <c r="F459"/>
      <c r="H459"/>
      <c r="I459"/>
      <c r="J459"/>
      <c r="K459"/>
      <c r="L459"/>
      <c r="M459"/>
      <c r="O459"/>
      <c r="P459"/>
      <c r="Q459"/>
      <c r="R459"/>
      <c r="U459"/>
      <c r="V459"/>
      <c r="W459"/>
      <c r="X459"/>
      <c r="Y459"/>
      <c r="Z459"/>
      <c r="AA459" s="2"/>
      <c r="AB459" s="2"/>
      <c r="AC459" s="2"/>
      <c r="AD459" s="2"/>
      <c r="AE459" s="2"/>
      <c r="AF459" s="3"/>
      <c r="AG459" s="38"/>
      <c r="AH459" s="38"/>
      <c r="AI459" s="38"/>
      <c r="AJ459" s="38"/>
      <c r="AK459" s="38"/>
      <c r="AL459" s="85"/>
      <c r="BE459" s="38"/>
      <c r="BF459" s="38"/>
      <c r="BG459" s="38"/>
      <c r="BH459" s="38"/>
      <c r="BI459" s="38"/>
      <c r="BJ459" s="38"/>
      <c r="BK459" s="38"/>
      <c r="BL459" s="38"/>
      <c r="BM459" s="38"/>
      <c r="BN459" s="38"/>
      <c r="BO459" s="38"/>
      <c r="BP459" s="38"/>
      <c r="BQ459" s="38"/>
      <c r="BR459" s="38"/>
      <c r="BS459" s="38"/>
      <c r="BT459" s="38"/>
      <c r="BU459" s="38"/>
      <c r="BV459" s="38"/>
      <c r="BW459" s="38"/>
      <c r="BX459" s="38"/>
      <c r="BY459" s="38"/>
      <c r="BZ459" s="38"/>
      <c r="CA459" s="38"/>
      <c r="CB459" s="38"/>
      <c r="CC459" s="2"/>
      <c r="CD459" s="2"/>
      <c r="CE459" s="2"/>
      <c r="CF459" s="2"/>
      <c r="CG459" s="2"/>
      <c r="CH459" s="2"/>
    </row>
    <row r="460" spans="1:89" hidden="1" outlineLevel="7" x14ac:dyDescent="0.2">
      <c r="F460" s="62" t="s">
        <v>125</v>
      </c>
      <c r="G460" s="63"/>
      <c r="H460" s="64">
        <f t="shared" ref="H460:L463" si="244">SUMIF($E$14:$E$377,$F460,H$14:H$377)</f>
        <v>0</v>
      </c>
      <c r="I460" s="65">
        <f t="shared" si="244"/>
        <v>0</v>
      </c>
      <c r="J460" s="65">
        <f t="shared" si="244"/>
        <v>0</v>
      </c>
      <c r="K460" s="65">
        <f t="shared" si="244"/>
        <v>0</v>
      </c>
      <c r="L460" s="65">
        <f t="shared" si="244"/>
        <v>0</v>
      </c>
      <c r="M460" s="66">
        <f t="shared" ref="M460:M465" si="245">SUM(H460:L460)</f>
        <v>0</v>
      </c>
      <c r="O460" s="67"/>
      <c r="P460" s="67"/>
      <c r="Q460" s="67"/>
      <c r="R460" s="67"/>
      <c r="S460" s="67"/>
      <c r="T460" s="68" t="s">
        <v>125</v>
      </c>
      <c r="U460" s="65">
        <f>SUMIF($M$350:$M$356,"&lt;&gt;0",U$350:U$356)</f>
        <v>0</v>
      </c>
      <c r="V460" s="65">
        <f>SUMIF($M$350:$M$356,"&lt;&gt;0",V$350:V$356)</f>
        <v>0</v>
      </c>
      <c r="W460" s="65">
        <f>SUMIF($M$350:$M$356,"&lt;&gt;0",W$350:W$356)</f>
        <v>0</v>
      </c>
      <c r="X460" s="65">
        <f>SUMIF($M$350:$M$356,"&lt;&gt;0",X$350:X$356)</f>
        <v>0</v>
      </c>
      <c r="Y460" s="65">
        <f>SUMIF($M$350:$M$356,"&lt;&gt;0",Y$350:Y$356)</f>
        <v>0</v>
      </c>
      <c r="Z460" s="66">
        <f t="shared" ref="Z460:Z465" si="246">SUM(U460:Y460)</f>
        <v>0</v>
      </c>
      <c r="AA460" s="64">
        <f t="shared" ref="AA460:AF465" si="247">+H460-U460</f>
        <v>0</v>
      </c>
      <c r="AB460" s="65">
        <f t="shared" si="247"/>
        <v>0</v>
      </c>
      <c r="AC460" s="65">
        <f t="shared" si="247"/>
        <v>0</v>
      </c>
      <c r="AD460" s="65">
        <f t="shared" si="247"/>
        <v>0</v>
      </c>
      <c r="AE460" s="86">
        <f t="shared" si="247"/>
        <v>0</v>
      </c>
      <c r="AF460" s="87">
        <f t="shared" si="247"/>
        <v>0</v>
      </c>
      <c r="AG460" s="72" t="str">
        <f t="shared" ref="AG460:AI465" si="248">IFERROR(AA460/U460,"")</f>
        <v/>
      </c>
      <c r="AH460" s="70" t="str">
        <f t="shared" si="248"/>
        <v/>
      </c>
      <c r="AI460" s="70" t="str">
        <f t="shared" si="248"/>
        <v/>
      </c>
      <c r="AJ460" s="70" t="str">
        <f t="shared" si="233"/>
        <v/>
      </c>
      <c r="AK460" s="89" t="str">
        <f t="shared" si="233"/>
        <v/>
      </c>
      <c r="AL460" s="90" t="str">
        <f t="shared" si="233"/>
        <v/>
      </c>
      <c r="AM460" s="64">
        <f t="shared" ref="AM460:AQ463" si="249">SUMIF($E$14:$E$377,$F460,AM$14:AM$377)</f>
        <v>0</v>
      </c>
      <c r="AN460" s="65">
        <f t="shared" si="249"/>
        <v>0</v>
      </c>
      <c r="AO460" s="65">
        <f t="shared" si="249"/>
        <v>0</v>
      </c>
      <c r="AP460" s="65">
        <f t="shared" si="249"/>
        <v>0</v>
      </c>
      <c r="AQ460" s="65">
        <f t="shared" si="249"/>
        <v>0</v>
      </c>
      <c r="AR460" s="66">
        <f t="shared" ref="AR460:AR465" si="250">SUM(AM460:AQ460)</f>
        <v>0</v>
      </c>
      <c r="AS460" s="64">
        <f>SUMIF($M$350:$M$356,"&lt;&gt;0",AS$350:AS$356)</f>
        <v>0</v>
      </c>
      <c r="AT460" s="65">
        <f>SUMIF($M$350:$M$356,"&lt;&gt;0",AT$350:AT$356)</f>
        <v>0</v>
      </c>
      <c r="AU460" s="65">
        <f>SUMIF($M$350:$M$356,"&lt;&gt;0",AU$350:AU$356)</f>
        <v>0</v>
      </c>
      <c r="AV460" s="65">
        <f>SUMIF($M$350:$M$356,"&lt;&gt;0",AV$350:AV$356)</f>
        <v>0</v>
      </c>
      <c r="AW460" s="65">
        <f>SUMIF($M$350:$M$356,"&lt;&gt;0",AW$350:AW$356)</f>
        <v>0</v>
      </c>
      <c r="AX460" s="66">
        <f t="shared" ref="AX460:AX465" si="251">SUM(AS460:AW460)</f>
        <v>0</v>
      </c>
      <c r="AY460" s="64">
        <f t="shared" ref="AY460:BD465" si="252">+AM460-AS460</f>
        <v>0</v>
      </c>
      <c r="AZ460" s="65">
        <f t="shared" si="252"/>
        <v>0</v>
      </c>
      <c r="BA460" s="65">
        <f t="shared" si="252"/>
        <v>0</v>
      </c>
      <c r="BB460" s="65">
        <f t="shared" si="252"/>
        <v>0</v>
      </c>
      <c r="BC460" s="65">
        <f t="shared" si="252"/>
        <v>0</v>
      </c>
      <c r="BD460" s="66">
        <f t="shared" si="252"/>
        <v>0</v>
      </c>
      <c r="BE460" s="72" t="e">
        <f t="shared" ref="BE460:BJ465" si="253">AY460/AS460</f>
        <v>#DIV/0!</v>
      </c>
      <c r="BF460" s="70" t="e">
        <f t="shared" si="253"/>
        <v>#DIV/0!</v>
      </c>
      <c r="BG460" s="70" t="e">
        <f t="shared" si="253"/>
        <v>#DIV/0!</v>
      </c>
      <c r="BH460" s="70" t="e">
        <f t="shared" si="253"/>
        <v>#DIV/0!</v>
      </c>
      <c r="BI460" s="70" t="e">
        <f t="shared" si="253"/>
        <v>#DIV/0!</v>
      </c>
      <c r="BJ460" s="71" t="e">
        <f t="shared" si="253"/>
        <v>#DIV/0!</v>
      </c>
      <c r="BK460" s="72">
        <f t="shared" si="202"/>
        <v>0</v>
      </c>
      <c r="BL460" s="70">
        <f t="shared" si="202"/>
        <v>0</v>
      </c>
      <c r="BM460" s="70">
        <f t="shared" si="202"/>
        <v>0</v>
      </c>
      <c r="BN460" s="70">
        <f t="shared" si="198"/>
        <v>0</v>
      </c>
      <c r="BO460" s="70">
        <f t="shared" si="198"/>
        <v>0</v>
      </c>
      <c r="BP460" s="71">
        <f t="shared" si="198"/>
        <v>0</v>
      </c>
      <c r="BQ460" s="72">
        <f t="shared" si="203"/>
        <v>0</v>
      </c>
      <c r="BR460" s="70">
        <f t="shared" si="203"/>
        <v>0</v>
      </c>
      <c r="BS460" s="70">
        <f t="shared" si="203"/>
        <v>0</v>
      </c>
      <c r="BT460" s="70">
        <f t="shared" si="199"/>
        <v>0</v>
      </c>
      <c r="BU460" s="70">
        <f t="shared" si="199"/>
        <v>0</v>
      </c>
      <c r="BV460" s="71">
        <f t="shared" si="199"/>
        <v>0</v>
      </c>
      <c r="BW460" s="72">
        <f t="shared" si="204"/>
        <v>0</v>
      </c>
      <c r="BX460" s="70">
        <f t="shared" si="204"/>
        <v>0</v>
      </c>
      <c r="BY460" s="70">
        <f t="shared" si="204"/>
        <v>0</v>
      </c>
      <c r="BZ460" s="70">
        <f t="shared" si="200"/>
        <v>0</v>
      </c>
      <c r="CA460" s="70">
        <f t="shared" si="200"/>
        <v>0</v>
      </c>
      <c r="CB460" s="71">
        <f t="shared" si="200"/>
        <v>0</v>
      </c>
      <c r="CC460" s="64">
        <f t="shared" si="205"/>
        <v>0</v>
      </c>
      <c r="CD460" s="65">
        <f t="shared" si="205"/>
        <v>0</v>
      </c>
      <c r="CE460" s="65">
        <f t="shared" si="205"/>
        <v>0</v>
      </c>
      <c r="CF460" s="65">
        <f t="shared" si="201"/>
        <v>0</v>
      </c>
      <c r="CG460" s="65">
        <f t="shared" si="201"/>
        <v>0</v>
      </c>
      <c r="CH460" s="69">
        <f t="shared" si="201"/>
        <v>0</v>
      </c>
      <c r="CI460" s="71">
        <f>IFERROR(M460/'Class Sum-WR'!M460,0)</f>
        <v>0</v>
      </c>
    </row>
    <row r="461" spans="1:89" hidden="1" outlineLevel="7" x14ac:dyDescent="0.2">
      <c r="F461" s="73" t="s">
        <v>126</v>
      </c>
      <c r="G461" s="60"/>
      <c r="H461" s="28">
        <f t="shared" si="244"/>
        <v>0</v>
      </c>
      <c r="I461" s="2">
        <f t="shared" si="244"/>
        <v>0</v>
      </c>
      <c r="J461" s="2">
        <f t="shared" si="244"/>
        <v>0</v>
      </c>
      <c r="K461" s="2">
        <f t="shared" si="244"/>
        <v>0</v>
      </c>
      <c r="L461" s="2">
        <f t="shared" si="244"/>
        <v>0</v>
      </c>
      <c r="M461" s="74">
        <f t="shared" si="245"/>
        <v>0</v>
      </c>
      <c r="O461"/>
      <c r="P461"/>
      <c r="Q461"/>
      <c r="R461"/>
      <c r="T461" s="75" t="s">
        <v>126</v>
      </c>
      <c r="U461" s="2">
        <f>SUMIF($M$357:$M$363,"&lt;&gt;0",U$357:U$363)</f>
        <v>0</v>
      </c>
      <c r="V461" s="2">
        <f>SUMIF($M$357:$M$363,"&lt;&gt;0",V$357:V$363)</f>
        <v>0</v>
      </c>
      <c r="W461" s="2">
        <f>SUMIF($M$357:$M$363,"&lt;&gt;0",W$357:W$363)</f>
        <v>0</v>
      </c>
      <c r="X461" s="2">
        <f>SUMIF($M$357:$M$363,"&lt;&gt;0",X$357:X$363)</f>
        <v>0</v>
      </c>
      <c r="Y461" s="2">
        <f>SUMIF($M$357:$M$363,"&lt;&gt;0",Y$357:Y$363)</f>
        <v>0</v>
      </c>
      <c r="Z461" s="74">
        <f t="shared" si="246"/>
        <v>0</v>
      </c>
      <c r="AA461" s="28">
        <f t="shared" si="247"/>
        <v>0</v>
      </c>
      <c r="AB461" s="2">
        <f t="shared" si="247"/>
        <v>0</v>
      </c>
      <c r="AC461" s="2">
        <f t="shared" si="247"/>
        <v>0</v>
      </c>
      <c r="AD461" s="2">
        <f t="shared" si="247"/>
        <v>0</v>
      </c>
      <c r="AE461" s="29">
        <f t="shared" si="247"/>
        <v>0</v>
      </c>
      <c r="AF461" s="31">
        <f t="shared" si="247"/>
        <v>0</v>
      </c>
      <c r="AG461" s="77" t="str">
        <f t="shared" si="248"/>
        <v/>
      </c>
      <c r="AH461" s="38" t="str">
        <f t="shared" si="248"/>
        <v/>
      </c>
      <c r="AI461" s="38" t="str">
        <f t="shared" si="248"/>
        <v/>
      </c>
      <c r="AJ461" s="38" t="str">
        <f t="shared" si="233"/>
        <v/>
      </c>
      <c r="AK461" s="39" t="str">
        <f t="shared" si="233"/>
        <v/>
      </c>
      <c r="AL461" s="40" t="str">
        <f t="shared" si="233"/>
        <v/>
      </c>
      <c r="AM461" s="28">
        <f t="shared" si="249"/>
        <v>0</v>
      </c>
      <c r="AN461" s="2">
        <f t="shared" si="249"/>
        <v>0</v>
      </c>
      <c r="AO461" s="2">
        <f t="shared" si="249"/>
        <v>0</v>
      </c>
      <c r="AP461" s="2">
        <f t="shared" si="249"/>
        <v>0</v>
      </c>
      <c r="AQ461" s="2">
        <f t="shared" si="249"/>
        <v>0</v>
      </c>
      <c r="AR461" s="74">
        <f t="shared" si="250"/>
        <v>0</v>
      </c>
      <c r="AS461" s="28">
        <f>SUMIF($M$357:$M$363,"&lt;&gt;0",AS$357:AS$363)</f>
        <v>0</v>
      </c>
      <c r="AT461" s="2">
        <f>SUMIF($M$357:$M$363,"&lt;&gt;0",AT$357:AT$363)</f>
        <v>0</v>
      </c>
      <c r="AU461" s="2">
        <f>SUMIF($M$357:$M$363,"&lt;&gt;0",AU$357:AU$363)</f>
        <v>0</v>
      </c>
      <c r="AV461" s="2">
        <f>SUMIF($M$357:$M$363,"&lt;&gt;0",AV$357:AV$363)</f>
        <v>0</v>
      </c>
      <c r="AW461" s="2">
        <f>SUMIF($M$357:$M$363,"&lt;&gt;0",AW$357:AW$363)</f>
        <v>0</v>
      </c>
      <c r="AX461" s="74">
        <f t="shared" si="251"/>
        <v>0</v>
      </c>
      <c r="AY461" s="28">
        <f t="shared" si="252"/>
        <v>0</v>
      </c>
      <c r="AZ461" s="2">
        <f t="shared" si="252"/>
        <v>0</v>
      </c>
      <c r="BA461" s="2">
        <f t="shared" si="252"/>
        <v>0</v>
      </c>
      <c r="BB461" s="2">
        <f t="shared" si="252"/>
        <v>0</v>
      </c>
      <c r="BC461" s="2">
        <f t="shared" si="252"/>
        <v>0</v>
      </c>
      <c r="BD461" s="74">
        <f t="shared" si="252"/>
        <v>0</v>
      </c>
      <c r="BE461" s="77" t="e">
        <f t="shared" si="253"/>
        <v>#DIV/0!</v>
      </c>
      <c r="BF461" s="38" t="e">
        <f t="shared" si="253"/>
        <v>#DIV/0!</v>
      </c>
      <c r="BG461" s="38" t="e">
        <f t="shared" si="253"/>
        <v>#DIV/0!</v>
      </c>
      <c r="BH461" s="38" t="e">
        <f t="shared" si="253"/>
        <v>#DIV/0!</v>
      </c>
      <c r="BI461" s="38" t="e">
        <f t="shared" si="253"/>
        <v>#DIV/0!</v>
      </c>
      <c r="BJ461" s="76" t="e">
        <f t="shared" si="253"/>
        <v>#DIV/0!</v>
      </c>
      <c r="BK461" s="77">
        <f t="shared" si="202"/>
        <v>0</v>
      </c>
      <c r="BL461" s="38">
        <f t="shared" si="202"/>
        <v>0</v>
      </c>
      <c r="BM461" s="38">
        <f t="shared" si="202"/>
        <v>0</v>
      </c>
      <c r="BN461" s="38">
        <f t="shared" si="198"/>
        <v>0</v>
      </c>
      <c r="BO461" s="38">
        <f t="shared" si="198"/>
        <v>0</v>
      </c>
      <c r="BP461" s="76">
        <f t="shared" si="198"/>
        <v>0</v>
      </c>
      <c r="BQ461" s="77">
        <f t="shared" si="203"/>
        <v>0</v>
      </c>
      <c r="BR461" s="38">
        <f t="shared" si="203"/>
        <v>0</v>
      </c>
      <c r="BS461" s="38">
        <f t="shared" si="203"/>
        <v>0</v>
      </c>
      <c r="BT461" s="38">
        <f t="shared" si="199"/>
        <v>0</v>
      </c>
      <c r="BU461" s="38">
        <f t="shared" si="199"/>
        <v>0</v>
      </c>
      <c r="BV461" s="76">
        <f t="shared" si="199"/>
        <v>0</v>
      </c>
      <c r="BW461" s="77">
        <f t="shared" si="204"/>
        <v>0</v>
      </c>
      <c r="BX461" s="38">
        <f t="shared" si="204"/>
        <v>0</v>
      </c>
      <c r="BY461" s="38">
        <f t="shared" si="204"/>
        <v>0</v>
      </c>
      <c r="BZ461" s="38">
        <f t="shared" si="200"/>
        <v>0</v>
      </c>
      <c r="CA461" s="38">
        <f t="shared" si="200"/>
        <v>0</v>
      </c>
      <c r="CB461" s="76">
        <f t="shared" si="200"/>
        <v>0</v>
      </c>
      <c r="CC461" s="28">
        <f t="shared" si="205"/>
        <v>0</v>
      </c>
      <c r="CD461" s="2">
        <f t="shared" si="205"/>
        <v>0</v>
      </c>
      <c r="CE461" s="2">
        <f t="shared" si="205"/>
        <v>0</v>
      </c>
      <c r="CF461" s="2">
        <f t="shared" si="201"/>
        <v>0</v>
      </c>
      <c r="CG461" s="2">
        <f t="shared" si="201"/>
        <v>0</v>
      </c>
      <c r="CH461" s="30">
        <f t="shared" si="201"/>
        <v>0</v>
      </c>
      <c r="CI461" s="76">
        <f>IFERROR(M461/'Class Sum-WR'!M461,0)</f>
        <v>0</v>
      </c>
    </row>
    <row r="462" spans="1:89" hidden="1" outlineLevel="7" x14ac:dyDescent="0.2">
      <c r="F462" s="73" t="s">
        <v>127</v>
      </c>
      <c r="G462" s="60"/>
      <c r="H462" s="28">
        <f t="shared" si="244"/>
        <v>0</v>
      </c>
      <c r="I462" s="2">
        <f t="shared" si="244"/>
        <v>0</v>
      </c>
      <c r="J462" s="2">
        <f t="shared" si="244"/>
        <v>0</v>
      </c>
      <c r="K462" s="2">
        <f t="shared" si="244"/>
        <v>0</v>
      </c>
      <c r="L462" s="2">
        <f t="shared" si="244"/>
        <v>0</v>
      </c>
      <c r="M462" s="74">
        <f t="shared" si="245"/>
        <v>0</v>
      </c>
      <c r="O462"/>
      <c r="P462"/>
      <c r="Q462"/>
      <c r="R462"/>
      <c r="T462" s="75" t="s">
        <v>127</v>
      </c>
      <c r="U462" s="2">
        <f>SUMIF($M$364:$M$370,"&lt;&gt;0",U$364:U$370)</f>
        <v>0</v>
      </c>
      <c r="V462" s="2">
        <f>SUMIF($M$364:$M$370,"&lt;&gt;0",V$364:V$370)</f>
        <v>0</v>
      </c>
      <c r="W462" s="2">
        <f>SUMIF($M$364:$M$370,"&lt;&gt;0",W$364:W$370)</f>
        <v>0</v>
      </c>
      <c r="X462" s="2">
        <f>SUMIF($M$364:$M$370,"&lt;&gt;0",X$364:X$370)</f>
        <v>0</v>
      </c>
      <c r="Y462" s="2">
        <f>SUMIF($M$364:$M$370,"&lt;&gt;0",Y$364:Y$370)</f>
        <v>0</v>
      </c>
      <c r="Z462" s="74">
        <f t="shared" si="246"/>
        <v>0</v>
      </c>
      <c r="AA462" s="28">
        <f t="shared" si="247"/>
        <v>0</v>
      </c>
      <c r="AB462" s="2">
        <f t="shared" si="247"/>
        <v>0</v>
      </c>
      <c r="AC462" s="2">
        <f t="shared" si="247"/>
        <v>0</v>
      </c>
      <c r="AD462" s="2">
        <f t="shared" si="247"/>
        <v>0</v>
      </c>
      <c r="AE462" s="29">
        <f t="shared" si="247"/>
        <v>0</v>
      </c>
      <c r="AF462" s="31">
        <f t="shared" si="247"/>
        <v>0</v>
      </c>
      <c r="AG462" s="77" t="str">
        <f t="shared" si="248"/>
        <v/>
      </c>
      <c r="AH462" s="38" t="str">
        <f t="shared" si="248"/>
        <v/>
      </c>
      <c r="AI462" s="38" t="str">
        <f t="shared" si="248"/>
        <v/>
      </c>
      <c r="AJ462" s="38" t="str">
        <f t="shared" si="233"/>
        <v/>
      </c>
      <c r="AK462" s="39" t="str">
        <f t="shared" si="233"/>
        <v/>
      </c>
      <c r="AL462" s="40" t="str">
        <f t="shared" si="233"/>
        <v/>
      </c>
      <c r="AM462" s="28">
        <f t="shared" si="249"/>
        <v>0</v>
      </c>
      <c r="AN462" s="2">
        <f t="shared" si="249"/>
        <v>0</v>
      </c>
      <c r="AO462" s="2">
        <f t="shared" si="249"/>
        <v>0</v>
      </c>
      <c r="AP462" s="2">
        <f t="shared" si="249"/>
        <v>0</v>
      </c>
      <c r="AQ462" s="2">
        <f t="shared" si="249"/>
        <v>0</v>
      </c>
      <c r="AR462" s="74">
        <f t="shared" si="250"/>
        <v>0</v>
      </c>
      <c r="AS462" s="28">
        <f>SUMIF($M$364:$M$370,"&lt;&gt;0",AS$364:AS$370)</f>
        <v>0</v>
      </c>
      <c r="AT462" s="2">
        <f>SUMIF($M$364:$M$370,"&lt;&gt;0",AT$364:AT$370)</f>
        <v>0</v>
      </c>
      <c r="AU462" s="2">
        <f>SUMIF($M$364:$M$370,"&lt;&gt;0",AU$364:AU$370)</f>
        <v>0</v>
      </c>
      <c r="AV462" s="2">
        <f>SUMIF($M$364:$M$370,"&lt;&gt;0",AV$364:AV$370)</f>
        <v>0</v>
      </c>
      <c r="AW462" s="2">
        <f>SUMIF($M$364:$M$370,"&lt;&gt;0",AW$364:AW$370)</f>
        <v>0</v>
      </c>
      <c r="AX462" s="74">
        <f t="shared" si="251"/>
        <v>0</v>
      </c>
      <c r="AY462" s="28">
        <f t="shared" si="252"/>
        <v>0</v>
      </c>
      <c r="AZ462" s="2">
        <f t="shared" si="252"/>
        <v>0</v>
      </c>
      <c r="BA462" s="2">
        <f t="shared" si="252"/>
        <v>0</v>
      </c>
      <c r="BB462" s="2">
        <f t="shared" si="252"/>
        <v>0</v>
      </c>
      <c r="BC462" s="2">
        <f t="shared" si="252"/>
        <v>0</v>
      </c>
      <c r="BD462" s="74">
        <f t="shared" si="252"/>
        <v>0</v>
      </c>
      <c r="BE462" s="77" t="e">
        <f t="shared" si="253"/>
        <v>#DIV/0!</v>
      </c>
      <c r="BF462" s="38" t="e">
        <f t="shared" si="253"/>
        <v>#DIV/0!</v>
      </c>
      <c r="BG462" s="38" t="e">
        <f t="shared" si="253"/>
        <v>#DIV/0!</v>
      </c>
      <c r="BH462" s="38" t="e">
        <f t="shared" si="253"/>
        <v>#DIV/0!</v>
      </c>
      <c r="BI462" s="38" t="e">
        <f t="shared" si="253"/>
        <v>#DIV/0!</v>
      </c>
      <c r="BJ462" s="76" t="e">
        <f t="shared" si="253"/>
        <v>#DIV/0!</v>
      </c>
      <c r="BK462" s="77">
        <f t="shared" si="202"/>
        <v>0</v>
      </c>
      <c r="BL462" s="38">
        <f t="shared" si="202"/>
        <v>0</v>
      </c>
      <c r="BM462" s="38">
        <f t="shared" si="202"/>
        <v>0</v>
      </c>
      <c r="BN462" s="38">
        <f t="shared" si="198"/>
        <v>0</v>
      </c>
      <c r="BO462" s="38">
        <f t="shared" si="198"/>
        <v>0</v>
      </c>
      <c r="BP462" s="76">
        <f t="shared" si="198"/>
        <v>0</v>
      </c>
      <c r="BQ462" s="77">
        <f t="shared" si="203"/>
        <v>0</v>
      </c>
      <c r="BR462" s="38">
        <f t="shared" si="203"/>
        <v>0</v>
      </c>
      <c r="BS462" s="38">
        <f t="shared" si="203"/>
        <v>0</v>
      </c>
      <c r="BT462" s="38">
        <f t="shared" si="199"/>
        <v>0</v>
      </c>
      <c r="BU462" s="38">
        <f t="shared" si="199"/>
        <v>0</v>
      </c>
      <c r="BV462" s="76">
        <f t="shared" si="199"/>
        <v>0</v>
      </c>
      <c r="BW462" s="77">
        <f t="shared" si="204"/>
        <v>0</v>
      </c>
      <c r="BX462" s="38">
        <f t="shared" si="204"/>
        <v>0</v>
      </c>
      <c r="BY462" s="38">
        <f t="shared" si="204"/>
        <v>0</v>
      </c>
      <c r="BZ462" s="38">
        <f t="shared" si="200"/>
        <v>0</v>
      </c>
      <c r="CA462" s="38">
        <f t="shared" si="200"/>
        <v>0</v>
      </c>
      <c r="CB462" s="76">
        <f t="shared" si="200"/>
        <v>0</v>
      </c>
      <c r="CC462" s="28">
        <f t="shared" si="205"/>
        <v>0</v>
      </c>
      <c r="CD462" s="2">
        <f t="shared" si="205"/>
        <v>0</v>
      </c>
      <c r="CE462" s="2">
        <f t="shared" si="205"/>
        <v>0</v>
      </c>
      <c r="CF462" s="2">
        <f t="shared" si="201"/>
        <v>0</v>
      </c>
      <c r="CG462" s="2">
        <f t="shared" si="201"/>
        <v>0</v>
      </c>
      <c r="CH462" s="30">
        <f t="shared" si="201"/>
        <v>0</v>
      </c>
      <c r="CI462" s="76">
        <f>IFERROR(M462/'Class Sum-WR'!M462,0)</f>
        <v>0</v>
      </c>
    </row>
    <row r="463" spans="1:89" ht="13.5" hidden="1" outlineLevel="7" thickBot="1" x14ac:dyDescent="0.25">
      <c r="F463" s="78" t="s">
        <v>128</v>
      </c>
      <c r="G463" s="61"/>
      <c r="H463" s="43">
        <f t="shared" si="244"/>
        <v>0</v>
      </c>
      <c r="I463" s="44">
        <f t="shared" si="244"/>
        <v>0</v>
      </c>
      <c r="J463" s="44">
        <f t="shared" si="244"/>
        <v>0</v>
      </c>
      <c r="K463" s="44">
        <f t="shared" si="244"/>
        <v>0</v>
      </c>
      <c r="L463" s="44">
        <f t="shared" si="244"/>
        <v>0</v>
      </c>
      <c r="M463" s="79">
        <f t="shared" si="245"/>
        <v>0</v>
      </c>
      <c r="O463" s="42"/>
      <c r="P463" s="42"/>
      <c r="Q463" s="42"/>
      <c r="R463" s="42"/>
      <c r="S463" s="42"/>
      <c r="T463" s="80" t="s">
        <v>128</v>
      </c>
      <c r="U463" s="44">
        <f>SUMIF($M$371:$M$377,"&lt;&gt;0",U$371:U$377)</f>
        <v>0</v>
      </c>
      <c r="V463" s="44">
        <f>SUMIF($M$371:$M$377,"&lt;&gt;0",V$371:V$377)</f>
        <v>0</v>
      </c>
      <c r="W463" s="44">
        <f>SUMIF($M$371:$M$377,"&lt;&gt;0",W$371:W$377)</f>
        <v>0</v>
      </c>
      <c r="X463" s="44">
        <f>SUMIF($M$371:$M$377,"&lt;&gt;0",X$371:X$377)</f>
        <v>0</v>
      </c>
      <c r="Y463" s="44">
        <f>SUMIF($M$371:$M$377,"&lt;&gt;0",Y$371:Y$377)</f>
        <v>0</v>
      </c>
      <c r="Z463" s="79">
        <f t="shared" si="246"/>
        <v>0</v>
      </c>
      <c r="AA463" s="43">
        <f t="shared" si="247"/>
        <v>0</v>
      </c>
      <c r="AB463" s="44">
        <f t="shared" si="247"/>
        <v>0</v>
      </c>
      <c r="AC463" s="44">
        <f t="shared" si="247"/>
        <v>0</v>
      </c>
      <c r="AD463" s="44">
        <f t="shared" si="247"/>
        <v>0</v>
      </c>
      <c r="AE463" s="45">
        <f t="shared" si="247"/>
        <v>0</v>
      </c>
      <c r="AF463" s="47">
        <f t="shared" si="247"/>
        <v>0</v>
      </c>
      <c r="AG463" s="82" t="str">
        <f t="shared" si="248"/>
        <v/>
      </c>
      <c r="AH463" s="56" t="str">
        <f t="shared" si="248"/>
        <v/>
      </c>
      <c r="AI463" s="56" t="str">
        <f t="shared" si="248"/>
        <v/>
      </c>
      <c r="AJ463" s="56" t="str">
        <f t="shared" si="233"/>
        <v/>
      </c>
      <c r="AK463" s="57" t="str">
        <f t="shared" si="233"/>
        <v/>
      </c>
      <c r="AL463" s="58" t="str">
        <f t="shared" si="233"/>
        <v/>
      </c>
      <c r="AM463" s="43">
        <f t="shared" si="249"/>
        <v>0</v>
      </c>
      <c r="AN463" s="44">
        <f t="shared" si="249"/>
        <v>0</v>
      </c>
      <c r="AO463" s="44">
        <f t="shared" si="249"/>
        <v>0</v>
      </c>
      <c r="AP463" s="44">
        <f t="shared" si="249"/>
        <v>0</v>
      </c>
      <c r="AQ463" s="44">
        <f t="shared" si="249"/>
        <v>0</v>
      </c>
      <c r="AR463" s="79">
        <f t="shared" si="250"/>
        <v>0</v>
      </c>
      <c r="AS463" s="43">
        <f>SUMIF($M$371:$M$377,"&lt;&gt;0",AS$371:AS$377)</f>
        <v>0</v>
      </c>
      <c r="AT463" s="44">
        <f>SUMIF($M$371:$M$377,"&lt;&gt;0",AT$371:AT$377)</f>
        <v>0</v>
      </c>
      <c r="AU463" s="44">
        <f>SUMIF($M$371:$M$377,"&lt;&gt;0",AU$371:AU$377)</f>
        <v>0</v>
      </c>
      <c r="AV463" s="44">
        <f>SUMIF($M$371:$M$377,"&lt;&gt;0",AV$371:AV$377)</f>
        <v>0</v>
      </c>
      <c r="AW463" s="44">
        <f>SUMIF($M$371:$M$377,"&lt;&gt;0",AW$371:AW$377)</f>
        <v>0</v>
      </c>
      <c r="AX463" s="79">
        <f t="shared" si="251"/>
        <v>0</v>
      </c>
      <c r="AY463" s="43">
        <f t="shared" si="252"/>
        <v>0</v>
      </c>
      <c r="AZ463" s="44">
        <f t="shared" si="252"/>
        <v>0</v>
      </c>
      <c r="BA463" s="44">
        <f t="shared" si="252"/>
        <v>0</v>
      </c>
      <c r="BB463" s="44">
        <f t="shared" si="252"/>
        <v>0</v>
      </c>
      <c r="BC463" s="44">
        <f t="shared" si="252"/>
        <v>0</v>
      </c>
      <c r="BD463" s="79">
        <f t="shared" si="252"/>
        <v>0</v>
      </c>
      <c r="BE463" s="82" t="e">
        <f t="shared" si="253"/>
        <v>#DIV/0!</v>
      </c>
      <c r="BF463" s="56" t="e">
        <f t="shared" si="253"/>
        <v>#DIV/0!</v>
      </c>
      <c r="BG463" s="56" t="e">
        <f t="shared" si="253"/>
        <v>#DIV/0!</v>
      </c>
      <c r="BH463" s="56" t="e">
        <f t="shared" si="253"/>
        <v>#DIV/0!</v>
      </c>
      <c r="BI463" s="56" t="e">
        <f t="shared" si="253"/>
        <v>#DIV/0!</v>
      </c>
      <c r="BJ463" s="81" t="e">
        <f t="shared" si="253"/>
        <v>#DIV/0!</v>
      </c>
      <c r="BK463" s="82">
        <f t="shared" si="202"/>
        <v>0</v>
      </c>
      <c r="BL463" s="56">
        <f t="shared" si="202"/>
        <v>0</v>
      </c>
      <c r="BM463" s="56">
        <f t="shared" si="202"/>
        <v>0</v>
      </c>
      <c r="BN463" s="56">
        <f t="shared" si="198"/>
        <v>0</v>
      </c>
      <c r="BO463" s="56">
        <f t="shared" si="198"/>
        <v>0</v>
      </c>
      <c r="BP463" s="81">
        <f t="shared" si="198"/>
        <v>0</v>
      </c>
      <c r="BQ463" s="82">
        <f t="shared" si="203"/>
        <v>0</v>
      </c>
      <c r="BR463" s="56">
        <f t="shared" si="203"/>
        <v>0</v>
      </c>
      <c r="BS463" s="56">
        <f t="shared" si="203"/>
        <v>0</v>
      </c>
      <c r="BT463" s="56">
        <f t="shared" si="199"/>
        <v>0</v>
      </c>
      <c r="BU463" s="56">
        <f t="shared" si="199"/>
        <v>0</v>
      </c>
      <c r="BV463" s="81">
        <f t="shared" si="199"/>
        <v>0</v>
      </c>
      <c r="BW463" s="82">
        <f t="shared" si="204"/>
        <v>0</v>
      </c>
      <c r="BX463" s="56">
        <f t="shared" si="204"/>
        <v>0</v>
      </c>
      <c r="BY463" s="56">
        <f t="shared" si="204"/>
        <v>0</v>
      </c>
      <c r="BZ463" s="56">
        <f t="shared" si="200"/>
        <v>0</v>
      </c>
      <c r="CA463" s="56">
        <f t="shared" si="200"/>
        <v>0</v>
      </c>
      <c r="CB463" s="81">
        <f t="shared" si="200"/>
        <v>0</v>
      </c>
      <c r="CC463" s="43">
        <f t="shared" si="205"/>
        <v>0</v>
      </c>
      <c r="CD463" s="44">
        <f t="shared" si="205"/>
        <v>0</v>
      </c>
      <c r="CE463" s="44">
        <f t="shared" si="205"/>
        <v>0</v>
      </c>
      <c r="CF463" s="44">
        <f t="shared" si="201"/>
        <v>0</v>
      </c>
      <c r="CG463" s="44">
        <f t="shared" si="201"/>
        <v>0</v>
      </c>
      <c r="CH463" s="46">
        <f t="shared" si="201"/>
        <v>0</v>
      </c>
      <c r="CI463" s="81">
        <f>IFERROR(M463/'Class Sum-WR'!M463,0)</f>
        <v>0</v>
      </c>
    </row>
    <row r="464" spans="1:89" hidden="1" outlineLevel="7" x14ac:dyDescent="0.2">
      <c r="A464" t="s">
        <v>46</v>
      </c>
      <c r="B464" t="s">
        <v>46</v>
      </c>
      <c r="C464" t="s">
        <v>129</v>
      </c>
      <c r="D464" t="s">
        <v>129</v>
      </c>
      <c r="F464" s="83" t="s">
        <v>130</v>
      </c>
      <c r="G464" s="60"/>
      <c r="H464" s="32">
        <f>SUM(H460:H463)</f>
        <v>0</v>
      </c>
      <c r="I464" s="5">
        <f>SUM(I460:I463)</f>
        <v>0</v>
      </c>
      <c r="J464" s="5">
        <f>SUM(J460:J463)</f>
        <v>0</v>
      </c>
      <c r="K464" s="5">
        <f>SUM(K460:K463)</f>
        <v>0</v>
      </c>
      <c r="L464" s="5">
        <f>SUM(L460:L463)</f>
        <v>0</v>
      </c>
      <c r="M464" s="74">
        <f t="shared" si="245"/>
        <v>0</v>
      </c>
      <c r="N464" s="3" t="s">
        <v>49</v>
      </c>
      <c r="O464" t="s">
        <v>49</v>
      </c>
      <c r="P464" t="s">
        <v>129</v>
      </c>
      <c r="Q464" t="s">
        <v>129</v>
      </c>
      <c r="R464"/>
      <c r="T464" s="84" t="s">
        <v>130</v>
      </c>
      <c r="U464" s="5">
        <f>SUM(U460:U463)</f>
        <v>0</v>
      </c>
      <c r="V464" s="5">
        <f>SUM(V460:V463)</f>
        <v>0</v>
      </c>
      <c r="W464" s="5">
        <f>SUM(W460:W463)</f>
        <v>0</v>
      </c>
      <c r="X464" s="5">
        <f>SUM(X460:X463)</f>
        <v>0</v>
      </c>
      <c r="Y464" s="5">
        <f>SUM(Y460:Y463)</f>
        <v>0</v>
      </c>
      <c r="Z464" s="74">
        <f t="shared" si="246"/>
        <v>0</v>
      </c>
      <c r="AA464" s="28">
        <f t="shared" si="247"/>
        <v>0</v>
      </c>
      <c r="AB464" s="2">
        <f t="shared" si="247"/>
        <v>0</v>
      </c>
      <c r="AC464" s="2">
        <f t="shared" si="247"/>
        <v>0</v>
      </c>
      <c r="AD464" s="2">
        <f t="shared" si="247"/>
        <v>0</v>
      </c>
      <c r="AE464" s="29">
        <f t="shared" si="247"/>
        <v>0</v>
      </c>
      <c r="AF464" s="31">
        <f t="shared" si="247"/>
        <v>0</v>
      </c>
      <c r="AG464" s="77" t="str">
        <f t="shared" si="248"/>
        <v/>
      </c>
      <c r="AH464" s="38" t="str">
        <f t="shared" si="248"/>
        <v/>
      </c>
      <c r="AI464" s="38" t="str">
        <f t="shared" si="248"/>
        <v/>
      </c>
      <c r="AJ464" s="38" t="str">
        <f t="shared" si="233"/>
        <v/>
      </c>
      <c r="AK464" s="39" t="str">
        <f t="shared" si="233"/>
        <v/>
      </c>
      <c r="AL464" s="40" t="str">
        <f t="shared" si="233"/>
        <v/>
      </c>
      <c r="AM464" s="32">
        <f>SUM(AM460:AM463)</f>
        <v>0</v>
      </c>
      <c r="AN464" s="5">
        <f>SUM(AN460:AN463)</f>
        <v>0</v>
      </c>
      <c r="AO464" s="5">
        <f>SUM(AO460:AO463)</f>
        <v>0</v>
      </c>
      <c r="AP464" s="5">
        <f>SUM(AP460:AP463)</f>
        <v>0</v>
      </c>
      <c r="AQ464" s="5">
        <f>SUM(AQ460:AQ463)</f>
        <v>0</v>
      </c>
      <c r="AR464" s="74">
        <f t="shared" si="250"/>
        <v>0</v>
      </c>
      <c r="AS464" s="32">
        <f>SUM(AS460:AS463)</f>
        <v>0</v>
      </c>
      <c r="AT464" s="5">
        <f>SUM(AT460:AT463)</f>
        <v>0</v>
      </c>
      <c r="AU464" s="5">
        <f>SUM(AU460:AU463)</f>
        <v>0</v>
      </c>
      <c r="AV464" s="5">
        <f>SUM(AV460:AV463)</f>
        <v>0</v>
      </c>
      <c r="AW464" s="5">
        <f>SUM(AW460:AW463)</f>
        <v>0</v>
      </c>
      <c r="AX464" s="74">
        <f t="shared" si="251"/>
        <v>0</v>
      </c>
      <c r="AY464" s="32">
        <f t="shared" si="252"/>
        <v>0</v>
      </c>
      <c r="AZ464" s="5">
        <f t="shared" si="252"/>
        <v>0</v>
      </c>
      <c r="BA464" s="5">
        <f t="shared" si="252"/>
        <v>0</v>
      </c>
      <c r="BB464" s="5">
        <f t="shared" si="252"/>
        <v>0</v>
      </c>
      <c r="BC464" s="5">
        <f t="shared" si="252"/>
        <v>0</v>
      </c>
      <c r="BD464" s="74">
        <f t="shared" si="252"/>
        <v>0</v>
      </c>
      <c r="BE464" s="77" t="e">
        <f t="shared" si="253"/>
        <v>#DIV/0!</v>
      </c>
      <c r="BF464" s="38" t="e">
        <f t="shared" si="253"/>
        <v>#DIV/0!</v>
      </c>
      <c r="BG464" s="38" t="e">
        <f t="shared" si="253"/>
        <v>#DIV/0!</v>
      </c>
      <c r="BH464" s="38" t="e">
        <f t="shared" si="253"/>
        <v>#DIV/0!</v>
      </c>
      <c r="BI464" s="38" t="e">
        <f t="shared" si="253"/>
        <v>#DIV/0!</v>
      </c>
      <c r="BJ464" s="76" t="e">
        <f t="shared" si="253"/>
        <v>#DIV/0!</v>
      </c>
      <c r="BK464" s="77">
        <f t="shared" si="202"/>
        <v>0</v>
      </c>
      <c r="BL464" s="38">
        <f t="shared" si="202"/>
        <v>0</v>
      </c>
      <c r="BM464" s="38">
        <f t="shared" si="202"/>
        <v>0</v>
      </c>
      <c r="BN464" s="38">
        <f t="shared" si="198"/>
        <v>0</v>
      </c>
      <c r="BO464" s="38">
        <f t="shared" si="198"/>
        <v>0</v>
      </c>
      <c r="BP464" s="76">
        <f t="shared" si="198"/>
        <v>0</v>
      </c>
      <c r="BQ464" s="77">
        <f t="shared" si="203"/>
        <v>0</v>
      </c>
      <c r="BR464" s="38">
        <f t="shared" si="203"/>
        <v>0</v>
      </c>
      <c r="BS464" s="38">
        <f t="shared" si="203"/>
        <v>0</v>
      </c>
      <c r="BT464" s="38">
        <f t="shared" si="199"/>
        <v>0</v>
      </c>
      <c r="BU464" s="38">
        <f t="shared" si="199"/>
        <v>0</v>
      </c>
      <c r="BV464" s="76">
        <f t="shared" si="199"/>
        <v>0</v>
      </c>
      <c r="BW464" s="77">
        <f t="shared" si="204"/>
        <v>0</v>
      </c>
      <c r="BX464" s="38">
        <f t="shared" si="204"/>
        <v>0</v>
      </c>
      <c r="BY464" s="38">
        <f t="shared" si="204"/>
        <v>0</v>
      </c>
      <c r="BZ464" s="38">
        <f t="shared" si="200"/>
        <v>0</v>
      </c>
      <c r="CA464" s="38">
        <f t="shared" si="200"/>
        <v>0</v>
      </c>
      <c r="CB464" s="76">
        <f t="shared" si="200"/>
        <v>0</v>
      </c>
      <c r="CC464" s="28">
        <f t="shared" si="205"/>
        <v>0</v>
      </c>
      <c r="CD464" s="2">
        <f t="shared" si="205"/>
        <v>0</v>
      </c>
      <c r="CE464" s="2">
        <f t="shared" si="205"/>
        <v>0</v>
      </c>
      <c r="CF464" s="2">
        <f t="shared" si="201"/>
        <v>0</v>
      </c>
      <c r="CG464" s="2">
        <f t="shared" si="201"/>
        <v>0</v>
      </c>
      <c r="CH464" s="30">
        <f t="shared" si="201"/>
        <v>0</v>
      </c>
      <c r="CI464" s="76">
        <f>IFERROR(M464/'Class Sum-WR'!M464,0)</f>
        <v>0</v>
      </c>
    </row>
    <row r="465" spans="1:87" ht="13.5" hidden="1" outlineLevel="7" thickBot="1" x14ac:dyDescent="0.25">
      <c r="A465" t="s">
        <v>46</v>
      </c>
      <c r="B465" t="s">
        <v>46</v>
      </c>
      <c r="C465" t="s">
        <v>129</v>
      </c>
      <c r="D465" t="s">
        <v>129</v>
      </c>
      <c r="F465" s="78" t="s">
        <v>131</v>
      </c>
      <c r="G465" s="61"/>
      <c r="H465" s="48">
        <f>SUMIFS(H$7:H$377,$B$7:$B$377,$B465,$D$7:$D$377,$D465)</f>
        <v>0</v>
      </c>
      <c r="I465" s="49">
        <f>SUMIFS(I$7:I$377,$B$7:$B$377,$B465,$D$7:$D$377,$D465)</f>
        <v>0</v>
      </c>
      <c r="J465" s="49">
        <f>SUMIFS(J$7:J$377,$B$7:$B$377,$B465,$D$7:$D$377,$D465)</f>
        <v>0</v>
      </c>
      <c r="K465" s="49">
        <f>SUMIFS(K$7:K$377,$B$7:$B$377,$B465,$D$7:$D$377,$D465)</f>
        <v>0</v>
      </c>
      <c r="L465" s="49">
        <f>SUMIFS(L$7:L$377,$B$7:$B$377,$B465,$D$7:$D$377,$D465)</f>
        <v>0</v>
      </c>
      <c r="M465" s="79">
        <f t="shared" si="245"/>
        <v>0</v>
      </c>
      <c r="N465" s="3" t="s">
        <v>49</v>
      </c>
      <c r="O465" s="42" t="s">
        <v>49</v>
      </c>
      <c r="P465" s="42" t="s">
        <v>129</v>
      </c>
      <c r="Q465" s="42" t="s">
        <v>129</v>
      </c>
      <c r="R465" s="42"/>
      <c r="S465" s="42"/>
      <c r="T465" s="80" t="s">
        <v>131</v>
      </c>
      <c r="U465" s="49">
        <f>SUMIFS(U$7:U$377,$M$7:$M$377,"&lt;&gt;0",$O$7:$O$377,$O465,$Q$7:$Q$377,$Q465)</f>
        <v>0</v>
      </c>
      <c r="V465" s="49">
        <f>SUMIFS(V$7:V$377,$M$7:$M$377,"&lt;&gt;0",$O$7:$O$377,$O465,$Q$7:$Q$377,$Q465)</f>
        <v>0</v>
      </c>
      <c r="W465" s="49">
        <f>SUMIFS(W$7:W$377,$M$7:$M$377,"&lt;&gt;0",$O$7:$O$377,$O465,$Q$7:$Q$377,$Q465)</f>
        <v>0</v>
      </c>
      <c r="X465" s="49">
        <f>SUMIFS(X$7:X$377,$M$7:$M$377,"&lt;&gt;0",$O$7:$O$377,$O465,$Q$7:$Q$377,$Q465)</f>
        <v>0</v>
      </c>
      <c r="Y465" s="49">
        <f>SUMIFS(Y$7:Y$377,$M$7:$M$377,"&lt;&gt;0",$O$7:$O$377,$O465,$Q$7:$Q$377,$Q465)</f>
        <v>0</v>
      </c>
      <c r="Z465" s="79">
        <f t="shared" si="246"/>
        <v>0</v>
      </c>
      <c r="AA465" s="43">
        <f t="shared" si="247"/>
        <v>0</v>
      </c>
      <c r="AB465" s="44">
        <f t="shared" si="247"/>
        <v>0</v>
      </c>
      <c r="AC465" s="44">
        <f t="shared" si="247"/>
        <v>0</v>
      </c>
      <c r="AD465" s="44">
        <f t="shared" si="247"/>
        <v>0</v>
      </c>
      <c r="AE465" s="45">
        <f t="shared" si="247"/>
        <v>0</v>
      </c>
      <c r="AF465" s="47">
        <f t="shared" si="247"/>
        <v>0</v>
      </c>
      <c r="AG465" s="82" t="str">
        <f t="shared" si="248"/>
        <v/>
      </c>
      <c r="AH465" s="56" t="str">
        <f t="shared" si="248"/>
        <v/>
      </c>
      <c r="AI465" s="56" t="str">
        <f t="shared" si="248"/>
        <v/>
      </c>
      <c r="AJ465" s="56" t="str">
        <f>IFERROR(AD465/X465,"")</f>
        <v/>
      </c>
      <c r="AK465" s="57" t="str">
        <f>IFERROR(AE465/Y465,"")</f>
        <v/>
      </c>
      <c r="AL465" s="58" t="str">
        <f>IFERROR(AF465/Z465,"")</f>
        <v/>
      </c>
      <c r="AM465" s="48">
        <f>SUMIFS(AM$7:AM$377,$B$7:$B$377,$B465,$D$7:$D$377,$D465)</f>
        <v>0</v>
      </c>
      <c r="AN465" s="49">
        <f>SUMIFS(AN$7:AN$377,$B$7:$B$377,$B465,$D$7:$D$377,$D465)</f>
        <v>0</v>
      </c>
      <c r="AO465" s="49">
        <f>SUMIFS(AO$7:AO$377,$B$7:$B$377,$B465,$D$7:$D$377,$D465)</f>
        <v>0</v>
      </c>
      <c r="AP465" s="49">
        <f>SUMIFS(AP$7:AP$377,$B$7:$B$377,$B465,$D$7:$D$377,$D465)</f>
        <v>0</v>
      </c>
      <c r="AQ465" s="49">
        <f>SUMIFS(AQ$7:AQ$377,$B$7:$B$377,$B465,$D$7:$D$377,$D465)</f>
        <v>0</v>
      </c>
      <c r="AR465" s="79">
        <f t="shared" si="250"/>
        <v>0</v>
      </c>
      <c r="AS465" s="48">
        <f>SUMIFS(AS$7:AS$377,$M$7:$M$377,"&lt;&gt;0",$O$7:$O$377,$O465,$Q$7:$Q$377,$Q465)</f>
        <v>0</v>
      </c>
      <c r="AT465" s="49">
        <f>SUMIFS(AT$7:AT$377,$M$7:$M$377,"&lt;&gt;0",$O$7:$O$377,$O465,$Q$7:$Q$377,$Q465)</f>
        <v>0</v>
      </c>
      <c r="AU465" s="49">
        <f>SUMIFS(AU$7:AU$377,$M$7:$M$377,"&lt;&gt;0",$O$7:$O$377,$O465,$Q$7:$Q$377,$Q465)</f>
        <v>0</v>
      </c>
      <c r="AV465" s="49">
        <f>SUMIFS(AV$7:AV$377,$M$7:$M$377,"&lt;&gt;0",$O$7:$O$377,$O465,$Q$7:$Q$377,$Q465)</f>
        <v>0</v>
      </c>
      <c r="AW465" s="49">
        <f>SUMIFS(AW$7:AW$377,$M$7:$M$377,"&lt;&gt;0",$O$7:$O$377,$O465,$Q$7:$Q$377,$Q465)</f>
        <v>0</v>
      </c>
      <c r="AX465" s="79">
        <f t="shared" si="251"/>
        <v>0</v>
      </c>
      <c r="AY465" s="48">
        <f t="shared" si="252"/>
        <v>0</v>
      </c>
      <c r="AZ465" s="49">
        <f t="shared" si="252"/>
        <v>0</v>
      </c>
      <c r="BA465" s="49">
        <f t="shared" si="252"/>
        <v>0</v>
      </c>
      <c r="BB465" s="49">
        <f t="shared" si="252"/>
        <v>0</v>
      </c>
      <c r="BC465" s="49">
        <f t="shared" si="252"/>
        <v>0</v>
      </c>
      <c r="BD465" s="79">
        <f t="shared" si="252"/>
        <v>0</v>
      </c>
      <c r="BE465" s="82" t="e">
        <f t="shared" si="253"/>
        <v>#DIV/0!</v>
      </c>
      <c r="BF465" s="56" t="e">
        <f t="shared" si="253"/>
        <v>#DIV/0!</v>
      </c>
      <c r="BG465" s="56" t="e">
        <f t="shared" si="253"/>
        <v>#DIV/0!</v>
      </c>
      <c r="BH465" s="56" t="e">
        <f t="shared" si="253"/>
        <v>#DIV/0!</v>
      </c>
      <c r="BI465" s="56" t="e">
        <f t="shared" si="253"/>
        <v>#DIV/0!</v>
      </c>
      <c r="BJ465" s="81" t="e">
        <f t="shared" si="253"/>
        <v>#DIV/0!</v>
      </c>
      <c r="BK465" s="82">
        <f t="shared" si="202"/>
        <v>0</v>
      </c>
      <c r="BL465" s="56">
        <f t="shared" si="202"/>
        <v>0</v>
      </c>
      <c r="BM465" s="56">
        <f t="shared" si="202"/>
        <v>0</v>
      </c>
      <c r="BN465" s="56">
        <f t="shared" si="198"/>
        <v>0</v>
      </c>
      <c r="BO465" s="56">
        <f t="shared" si="198"/>
        <v>0</v>
      </c>
      <c r="BP465" s="81">
        <f t="shared" si="198"/>
        <v>0</v>
      </c>
      <c r="BQ465" s="82">
        <f t="shared" si="203"/>
        <v>0</v>
      </c>
      <c r="BR465" s="56">
        <f t="shared" si="203"/>
        <v>0</v>
      </c>
      <c r="BS465" s="56">
        <f t="shared" si="203"/>
        <v>0</v>
      </c>
      <c r="BT465" s="56">
        <f t="shared" si="199"/>
        <v>0</v>
      </c>
      <c r="BU465" s="56">
        <f t="shared" si="199"/>
        <v>0</v>
      </c>
      <c r="BV465" s="81">
        <f t="shared" si="199"/>
        <v>0</v>
      </c>
      <c r="BW465" s="82">
        <f t="shared" si="204"/>
        <v>0</v>
      </c>
      <c r="BX465" s="56">
        <f t="shared" si="204"/>
        <v>0</v>
      </c>
      <c r="BY465" s="56">
        <f t="shared" si="204"/>
        <v>0</v>
      </c>
      <c r="BZ465" s="56">
        <f t="shared" si="200"/>
        <v>0</v>
      </c>
      <c r="CA465" s="56">
        <f t="shared" si="200"/>
        <v>0</v>
      </c>
      <c r="CB465" s="81">
        <f t="shared" si="200"/>
        <v>0</v>
      </c>
      <c r="CC465" s="43">
        <f t="shared" si="205"/>
        <v>0</v>
      </c>
      <c r="CD465" s="44">
        <f t="shared" si="205"/>
        <v>0</v>
      </c>
      <c r="CE465" s="44">
        <f t="shared" si="205"/>
        <v>0</v>
      </c>
      <c r="CF465" s="44">
        <f t="shared" si="201"/>
        <v>0</v>
      </c>
      <c r="CG465" s="44">
        <f t="shared" si="201"/>
        <v>0</v>
      </c>
      <c r="CH465" s="46">
        <f t="shared" si="201"/>
        <v>0</v>
      </c>
      <c r="CI465" s="81">
        <f>IFERROR(M465/'Class Sum-WR'!M465,0)</f>
        <v>0</v>
      </c>
    </row>
    <row r="466" spans="1:87" ht="13.5" collapsed="1" thickBot="1" x14ac:dyDescent="0.25">
      <c r="F466"/>
      <c r="H466"/>
      <c r="I466"/>
      <c r="J466"/>
      <c r="K466"/>
      <c r="L466"/>
      <c r="M466"/>
      <c r="O466"/>
      <c r="P466"/>
      <c r="Q466"/>
      <c r="R466"/>
      <c r="U466"/>
      <c r="V466"/>
      <c r="W466"/>
      <c r="X466"/>
      <c r="Y466"/>
      <c r="Z466"/>
      <c r="AF466"/>
      <c r="BE466" s="38"/>
      <c r="BF466" s="38"/>
      <c r="BG466" s="38"/>
      <c r="BH466" s="38"/>
      <c r="BI466" s="38"/>
      <c r="BJ466" s="38"/>
      <c r="BK466" s="38"/>
      <c r="BL466" s="38"/>
      <c r="BM466" s="38"/>
      <c r="BN466" s="38"/>
      <c r="BO466" s="38"/>
      <c r="BP466" s="38"/>
      <c r="BQ466" s="38"/>
      <c r="BR466" s="38"/>
      <c r="BS466" s="38"/>
      <c r="BT466" s="38"/>
      <c r="BU466" s="38"/>
      <c r="BV466" s="38"/>
      <c r="BW466" s="38"/>
      <c r="BX466" s="38"/>
      <c r="BY466" s="38"/>
      <c r="BZ466" s="38"/>
      <c r="CA466" s="38"/>
      <c r="CB466" s="38"/>
      <c r="CC466" s="2"/>
      <c r="CD466" s="2"/>
      <c r="CE466" s="2"/>
      <c r="CF466" s="2"/>
      <c r="CG466" s="2"/>
      <c r="CH466" s="2"/>
    </row>
    <row r="467" spans="1:87" x14ac:dyDescent="0.2">
      <c r="A467" t="s">
        <v>46</v>
      </c>
      <c r="B467" t="s">
        <v>46</v>
      </c>
      <c r="F467" s="62" t="s">
        <v>132</v>
      </c>
      <c r="G467" s="63"/>
      <c r="H467" s="92">
        <f>+H383+H391+H398+H405+H413+H420+H427+H435+H442+H449+H457+H464</f>
        <v>-3498.0099999999998</v>
      </c>
      <c r="I467" s="93">
        <f t="shared" ref="I467:L468" si="254">+I383+I391+I398+I405+I413+I420+I427+I435+I442+I449+I457+I464</f>
        <v>1232915.57</v>
      </c>
      <c r="J467" s="93">
        <f t="shared" si="254"/>
        <v>97208.27</v>
      </c>
      <c r="K467" s="93">
        <f t="shared" si="254"/>
        <v>2667124.1399999997</v>
      </c>
      <c r="L467" s="94">
        <f>+L383+L391+L398+L405+L413+L420+L427+L435+L442+L449+L457+L464</f>
        <v>1708863.41</v>
      </c>
      <c r="M467" s="95">
        <f>SUM(H467:L467)</f>
        <v>5702613.3799999999</v>
      </c>
      <c r="N467" s="3" t="s">
        <v>49</v>
      </c>
      <c r="O467" t="s">
        <v>49</v>
      </c>
      <c r="P467"/>
      <c r="Q467"/>
      <c r="R467"/>
      <c r="S467" s="62" t="s">
        <v>132</v>
      </c>
      <c r="T467" s="63"/>
      <c r="U467" s="92">
        <f t="shared" ref="U467:Y468" si="255">+U383+U391+U398+U405+U413+U420+U427+U435+U442+U449+U457+U464</f>
        <v>-29891.359999999997</v>
      </c>
      <c r="V467" s="93">
        <f t="shared" si="255"/>
        <v>1295771.0399999998</v>
      </c>
      <c r="W467" s="93">
        <f t="shared" si="255"/>
        <v>76548.39</v>
      </c>
      <c r="X467" s="93">
        <f t="shared" si="255"/>
        <v>2925445.97</v>
      </c>
      <c r="Y467" s="94">
        <f t="shared" si="255"/>
        <v>1921392.7999999998</v>
      </c>
      <c r="Z467" s="95">
        <f>SUM(U467:Y467)</f>
        <v>6189266.8399999999</v>
      </c>
      <c r="AA467" s="64">
        <f t="shared" ref="AA467:AF468" si="256">+H467-U467</f>
        <v>26393.35</v>
      </c>
      <c r="AB467" s="65">
        <f t="shared" si="256"/>
        <v>-62855.469999999739</v>
      </c>
      <c r="AC467" s="65">
        <f t="shared" si="256"/>
        <v>20659.880000000005</v>
      </c>
      <c r="AD467" s="65">
        <f t="shared" si="256"/>
        <v>-258321.83000000054</v>
      </c>
      <c r="AE467" s="86">
        <f t="shared" si="256"/>
        <v>-212529.3899999999</v>
      </c>
      <c r="AF467" s="87">
        <f t="shared" si="256"/>
        <v>-486653.45999999996</v>
      </c>
      <c r="AG467" s="72">
        <f t="shared" ref="AG467:AL468" si="257">IFERROR(AA467/U467,"")</f>
        <v>-0.88297588333217358</v>
      </c>
      <c r="AH467" s="70">
        <f t="shared" si="257"/>
        <v>-4.8508160824461508E-2</v>
      </c>
      <c r="AI467" s="70">
        <f t="shared" si="257"/>
        <v>0.269893070252686</v>
      </c>
      <c r="AJ467" s="70">
        <f t="shared" si="257"/>
        <v>-8.8301692339920579E-2</v>
      </c>
      <c r="AK467" s="89">
        <f t="shared" si="257"/>
        <v>-0.11061215072732651</v>
      </c>
      <c r="AL467" s="90">
        <f t="shared" si="257"/>
        <v>-7.8628611850252689E-2</v>
      </c>
      <c r="AM467" s="92">
        <f t="shared" ref="AM467:AQ468" si="258">+AM383+AM391+AM398+AM405+AM413+AM420+AM427+AM435+AM442+AM449+AM457+AM464</f>
        <v>-2774.0099999999998</v>
      </c>
      <c r="AN467" s="93">
        <f t="shared" si="258"/>
        <v>245057.48</v>
      </c>
      <c r="AO467" s="93">
        <f t="shared" si="258"/>
        <v>40982.14</v>
      </c>
      <c r="AP467" s="93">
        <f t="shared" si="258"/>
        <v>760440.72999999986</v>
      </c>
      <c r="AQ467" s="94">
        <f t="shared" si="258"/>
        <v>476411.49</v>
      </c>
      <c r="AR467" s="95">
        <f>SUM(AM467:AQ467)</f>
        <v>1520117.8299999998</v>
      </c>
      <c r="AS467" s="92">
        <f t="shared" ref="AS467:AW468" si="259">+AS383+AS391+AS398+AS405+AS413+AS420+AS427+AS435+AS442+AS449+AS457+AS464</f>
        <v>-29891.359999999997</v>
      </c>
      <c r="AT467" s="93">
        <f t="shared" si="259"/>
        <v>268937.53000000003</v>
      </c>
      <c r="AU467" s="93">
        <f t="shared" si="259"/>
        <v>34105.61</v>
      </c>
      <c r="AV467" s="93">
        <f t="shared" si="259"/>
        <v>890458.37</v>
      </c>
      <c r="AW467" s="94">
        <f t="shared" si="259"/>
        <v>552163.12</v>
      </c>
      <c r="AX467" s="95">
        <f>SUM(AS467:AW467)</f>
        <v>1715773.27</v>
      </c>
      <c r="AY467" s="92">
        <f t="shared" ref="AY467:BD468" si="260">+AM467-AS467</f>
        <v>27117.35</v>
      </c>
      <c r="AZ467" s="93">
        <f t="shared" si="260"/>
        <v>-23880.050000000017</v>
      </c>
      <c r="BA467" s="93">
        <f t="shared" si="260"/>
        <v>6876.5299999999988</v>
      </c>
      <c r="BB467" s="93">
        <f t="shared" si="260"/>
        <v>-130017.64000000013</v>
      </c>
      <c r="BC467" s="94">
        <f t="shared" si="260"/>
        <v>-75751.63</v>
      </c>
      <c r="BD467" s="95">
        <f t="shared" si="260"/>
        <v>-195655.44000000018</v>
      </c>
      <c r="BE467" s="72">
        <f t="shared" ref="BE467:BJ468" si="261">AY467/AS467</f>
        <v>-0.90719692914608108</v>
      </c>
      <c r="BF467" s="70">
        <f t="shared" si="261"/>
        <v>-8.879404075734619E-2</v>
      </c>
      <c r="BG467" s="70">
        <f t="shared" si="261"/>
        <v>0.20162460076216196</v>
      </c>
      <c r="BH467" s="70">
        <f t="shared" si="261"/>
        <v>-0.1460120364751023</v>
      </c>
      <c r="BI467" s="89">
        <f t="shared" si="261"/>
        <v>-0.13719067293012979</v>
      </c>
      <c r="BJ467" s="90">
        <f t="shared" si="261"/>
        <v>-0.11403338857237248</v>
      </c>
      <c r="BK467" s="72">
        <f t="shared" ref="BK467:BP468" si="262">IFERROR(AM467/H467,0)</f>
        <v>0.79302517717216359</v>
      </c>
      <c r="BL467" s="70">
        <f t="shared" si="262"/>
        <v>0.19876258031196734</v>
      </c>
      <c r="BM467" s="70">
        <f t="shared" si="262"/>
        <v>0.4215910847914483</v>
      </c>
      <c r="BN467" s="70">
        <f t="shared" si="262"/>
        <v>0.28511636132542373</v>
      </c>
      <c r="BO467" s="89">
        <f t="shared" si="262"/>
        <v>0.27878851358868995</v>
      </c>
      <c r="BP467" s="90">
        <f t="shared" si="262"/>
        <v>0.26656512176177022</v>
      </c>
      <c r="BQ467" s="72">
        <f t="shared" ref="BQ467:BV468" si="263">IFERROR(AS467/U467,0)</f>
        <v>1</v>
      </c>
      <c r="BR467" s="70">
        <f t="shared" si="263"/>
        <v>0.2075501934354082</v>
      </c>
      <c r="BS467" s="70">
        <f t="shared" si="263"/>
        <v>0.44554313944421303</v>
      </c>
      <c r="BT467" s="70">
        <f t="shared" si="263"/>
        <v>0.30438380306165763</v>
      </c>
      <c r="BU467" s="89">
        <f t="shared" si="263"/>
        <v>0.28737649063741683</v>
      </c>
      <c r="BV467" s="90">
        <f t="shared" si="263"/>
        <v>0.27721753066313104</v>
      </c>
      <c r="BW467" s="72">
        <f t="shared" ref="BW467:CB468" si="264">+BK467-BQ467</f>
        <v>-0.20697482282783641</v>
      </c>
      <c r="BX467" s="70">
        <f t="shared" si="264"/>
        <v>-8.7876131234408683E-3</v>
      </c>
      <c r="BY467" s="70">
        <f t="shared" si="264"/>
        <v>-2.3952054652764732E-2</v>
      </c>
      <c r="BZ467" s="70">
        <f t="shared" si="264"/>
        <v>-1.9267441736233903E-2</v>
      </c>
      <c r="CA467" s="89">
        <f t="shared" si="264"/>
        <v>-8.5879770487268803E-3</v>
      </c>
      <c r="CB467" s="90">
        <f t="shared" si="264"/>
        <v>-1.0652408901360821E-2</v>
      </c>
      <c r="CC467" s="64">
        <f t="shared" ref="CC467:CH468" si="265">BW467*10000</f>
        <v>-2069.748228278364</v>
      </c>
      <c r="CD467" s="65">
        <f t="shared" si="265"/>
        <v>-87.876131234408689</v>
      </c>
      <c r="CE467" s="65">
        <f t="shared" si="265"/>
        <v>-239.52054652764733</v>
      </c>
      <c r="CF467" s="65">
        <f t="shared" si="265"/>
        <v>-192.67441736233903</v>
      </c>
      <c r="CG467" s="86">
        <f t="shared" si="265"/>
        <v>-85.8797704872688</v>
      </c>
      <c r="CH467" s="87">
        <f t="shared" si="265"/>
        <v>-106.52408901360822</v>
      </c>
      <c r="CI467" s="90">
        <f>IFERROR(M467/'Class Sum-WR'!M467,0)</f>
        <v>0.29443685487979809</v>
      </c>
    </row>
    <row r="468" spans="1:87" ht="13.5" thickBot="1" x14ac:dyDescent="0.25">
      <c r="A468" t="s">
        <v>46</v>
      </c>
      <c r="B468" t="s">
        <v>46</v>
      </c>
      <c r="F468" s="78" t="s">
        <v>133</v>
      </c>
      <c r="G468" s="61"/>
      <c r="H468" s="48">
        <f>+H384+H392+H399+H406+H414+H421+H428+H436+H443+H450+H458+H465</f>
        <v>-3502.7699999999995</v>
      </c>
      <c r="I468" s="49">
        <f t="shared" si="254"/>
        <v>1203288.17</v>
      </c>
      <c r="J468" s="49">
        <f t="shared" si="254"/>
        <v>94470.49</v>
      </c>
      <c r="K468" s="49">
        <f t="shared" si="254"/>
        <v>2584767.86</v>
      </c>
      <c r="L468" s="50">
        <f t="shared" si="254"/>
        <v>1641366.6099999999</v>
      </c>
      <c r="M468" s="51">
        <f>SUM(H468:L468)</f>
        <v>5520390.3599999994</v>
      </c>
      <c r="N468" s="3" t="s">
        <v>49</v>
      </c>
      <c r="O468" t="s">
        <v>49</v>
      </c>
      <c r="P468"/>
      <c r="Q468"/>
      <c r="R468"/>
      <c r="S468" s="78" t="s">
        <v>133</v>
      </c>
      <c r="T468" s="61"/>
      <c r="U468" s="48">
        <f t="shared" si="255"/>
        <v>-29891.360000000001</v>
      </c>
      <c r="V468" s="49">
        <f t="shared" si="255"/>
        <v>1268309.8</v>
      </c>
      <c r="W468" s="49">
        <f t="shared" si="255"/>
        <v>73671.829999999987</v>
      </c>
      <c r="X468" s="49">
        <f t="shared" si="255"/>
        <v>2852019.6799999997</v>
      </c>
      <c r="Y468" s="50">
        <f t="shared" si="255"/>
        <v>1858786.33</v>
      </c>
      <c r="Z468" s="51">
        <f>SUM(U468:Y468)</f>
        <v>6022896.2799999993</v>
      </c>
      <c r="AA468" s="43">
        <f t="shared" si="256"/>
        <v>26388.59</v>
      </c>
      <c r="AB468" s="44">
        <f t="shared" si="256"/>
        <v>-65021.630000000121</v>
      </c>
      <c r="AC468" s="44">
        <f t="shared" si="256"/>
        <v>20798.660000000018</v>
      </c>
      <c r="AD468" s="44">
        <f t="shared" si="256"/>
        <v>-267251.81999999983</v>
      </c>
      <c r="AE468" s="45">
        <f t="shared" si="256"/>
        <v>-217419.7200000002</v>
      </c>
      <c r="AF468" s="47">
        <f t="shared" si="256"/>
        <v>-502505.91999999993</v>
      </c>
      <c r="AG468" s="82">
        <f t="shared" si="257"/>
        <v>-0.8828166399922921</v>
      </c>
      <c r="AH468" s="56">
        <f t="shared" si="257"/>
        <v>-5.1266362524361259E-2</v>
      </c>
      <c r="AI468" s="56">
        <f t="shared" si="257"/>
        <v>0.28231496353490909</v>
      </c>
      <c r="AJ468" s="56">
        <f t="shared" si="257"/>
        <v>-9.370616264471214E-2</v>
      </c>
      <c r="AK468" s="57">
        <f t="shared" si="257"/>
        <v>-0.11696864587980922</v>
      </c>
      <c r="AL468" s="58">
        <f t="shared" si="257"/>
        <v>-8.3432603956447346E-2</v>
      </c>
      <c r="AM468" s="48">
        <f t="shared" si="258"/>
        <v>-2778.77</v>
      </c>
      <c r="AN468" s="49">
        <f t="shared" si="258"/>
        <v>238998.55999999997</v>
      </c>
      <c r="AO468" s="49">
        <f t="shared" si="258"/>
        <v>39960.869999999995</v>
      </c>
      <c r="AP468" s="49">
        <f t="shared" si="258"/>
        <v>734453.49</v>
      </c>
      <c r="AQ468" s="50">
        <f t="shared" si="258"/>
        <v>457633.45999999996</v>
      </c>
      <c r="AR468" s="51">
        <f>SUM(AM468:AQ468)</f>
        <v>1468267.6099999999</v>
      </c>
      <c r="AS468" s="48">
        <f t="shared" si="259"/>
        <v>-29891.360000000001</v>
      </c>
      <c r="AT468" s="49">
        <f t="shared" si="259"/>
        <v>263408.89</v>
      </c>
      <c r="AU468" s="49">
        <f t="shared" si="259"/>
        <v>32802.51</v>
      </c>
      <c r="AV468" s="49">
        <f t="shared" si="259"/>
        <v>868210.87999999989</v>
      </c>
      <c r="AW468" s="50">
        <f t="shared" si="259"/>
        <v>535761.17000000004</v>
      </c>
      <c r="AX468" s="51">
        <f>SUM(AS468:AW468)</f>
        <v>1670292.0899999999</v>
      </c>
      <c r="AY468" s="48">
        <f t="shared" si="260"/>
        <v>27112.59</v>
      </c>
      <c r="AZ468" s="49">
        <f t="shared" si="260"/>
        <v>-24410.330000000045</v>
      </c>
      <c r="BA468" s="49">
        <f t="shared" si="260"/>
        <v>7158.3599999999933</v>
      </c>
      <c r="BB468" s="49">
        <f t="shared" si="260"/>
        <v>-133757.3899999999</v>
      </c>
      <c r="BC468" s="50">
        <f t="shared" si="260"/>
        <v>-78127.710000000079</v>
      </c>
      <c r="BD468" s="51">
        <f t="shared" si="260"/>
        <v>-202024.47999999998</v>
      </c>
      <c r="BE468" s="82">
        <f t="shared" si="261"/>
        <v>-0.90703768580619948</v>
      </c>
      <c r="BF468" s="56">
        <f t="shared" si="261"/>
        <v>-9.2670866195898108E-2</v>
      </c>
      <c r="BG468" s="56">
        <f t="shared" si="261"/>
        <v>0.21822598331652038</v>
      </c>
      <c r="BH468" s="56">
        <f t="shared" si="261"/>
        <v>-0.15406094657555996</v>
      </c>
      <c r="BI468" s="57">
        <f t="shared" si="261"/>
        <v>-0.14582562972975455</v>
      </c>
      <c r="BJ468" s="58">
        <f t="shared" si="261"/>
        <v>-0.12095158757532043</v>
      </c>
      <c r="BK468" s="82">
        <f>IFERROR(AM468/H468,0)</f>
        <v>0.79330644033150921</v>
      </c>
      <c r="BL468" s="56">
        <f t="shared" si="262"/>
        <v>0.19862121639573668</v>
      </c>
      <c r="BM468" s="56">
        <f t="shared" si="262"/>
        <v>0.42299844110049595</v>
      </c>
      <c r="BN468" s="56">
        <f t="shared" si="262"/>
        <v>0.28414678987845354</v>
      </c>
      <c r="BO468" s="57">
        <f t="shared" si="262"/>
        <v>0.27881245860118964</v>
      </c>
      <c r="BP468" s="58">
        <f t="shared" si="262"/>
        <v>0.26597170023316974</v>
      </c>
      <c r="BQ468" s="82">
        <f t="shared" si="263"/>
        <v>1</v>
      </c>
      <c r="BR468" s="56">
        <f t="shared" si="263"/>
        <v>0.20768497570546249</v>
      </c>
      <c r="BS468" s="56">
        <f t="shared" si="263"/>
        <v>0.44525173326086792</v>
      </c>
      <c r="BT468" s="56">
        <f t="shared" si="263"/>
        <v>0.30441966655713959</v>
      </c>
      <c r="BU468" s="57">
        <f t="shared" si="263"/>
        <v>0.28823171407764764</v>
      </c>
      <c r="BV468" s="58">
        <f t="shared" si="263"/>
        <v>0.27732373468666144</v>
      </c>
      <c r="BW468" s="82">
        <f t="shared" si="264"/>
        <v>-0.20669355966849079</v>
      </c>
      <c r="BX468" s="56">
        <f t="shared" si="264"/>
        <v>-9.0637593097258051E-3</v>
      </c>
      <c r="BY468" s="56">
        <f t="shared" si="264"/>
        <v>-2.2253292160371974E-2</v>
      </c>
      <c r="BZ468" s="56">
        <f t="shared" si="264"/>
        <v>-2.0272876678686047E-2</v>
      </c>
      <c r="CA468" s="57">
        <f t="shared" si="264"/>
        <v>-9.4192554764579994E-3</v>
      </c>
      <c r="CB468" s="58">
        <f t="shared" si="264"/>
        <v>-1.1352034453491699E-2</v>
      </c>
      <c r="CC468" s="43">
        <f t="shared" si="265"/>
        <v>-2066.935596684908</v>
      </c>
      <c r="CD468" s="44">
        <f t="shared" si="265"/>
        <v>-90.637593097258048</v>
      </c>
      <c r="CE468" s="44">
        <f t="shared" si="265"/>
        <v>-222.53292160371973</v>
      </c>
      <c r="CF468" s="44">
        <f t="shared" si="265"/>
        <v>-202.72876678686046</v>
      </c>
      <c r="CG468" s="45">
        <f t="shared" si="265"/>
        <v>-94.192554764579995</v>
      </c>
      <c r="CH468" s="47">
        <f t="shared" si="265"/>
        <v>-113.520344534917</v>
      </c>
      <c r="CI468" s="58">
        <f>IFERROR(M468/'Class Sum-WR'!M468,0)</f>
        <v>0.29361365068900619</v>
      </c>
    </row>
    <row r="469" spans="1:87" x14ac:dyDescent="0.2">
      <c r="I469" s="7">
        <f>I468/(M468-H468)</f>
        <v>0.21783335442624688</v>
      </c>
      <c r="K469" s="7">
        <f>K468/(M468-H468)</f>
        <v>0.46792503025850546</v>
      </c>
      <c r="L469" s="7">
        <f>L468/(M468-H468)</f>
        <v>0.29713945787361751</v>
      </c>
      <c r="V469" s="7">
        <f>V468/Z468</f>
        <v>0.21058137829994314</v>
      </c>
      <c r="X469" s="7">
        <f>X468/Z468</f>
        <v>0.47352960227301144</v>
      </c>
      <c r="Y469" s="7">
        <f>Y468/Z468</f>
        <v>0.30862001329367078</v>
      </c>
    </row>
    <row r="470" spans="1:87" x14ac:dyDescent="0.2">
      <c r="M470" s="2"/>
      <c r="N470" s="2"/>
      <c r="O470" s="2"/>
      <c r="P470" s="2"/>
      <c r="Q470" s="2"/>
      <c r="R470" s="2"/>
      <c r="S470" s="2"/>
      <c r="T470" s="2"/>
      <c r="Z470" s="2"/>
      <c r="AA470" s="2"/>
      <c r="AB470" s="2"/>
      <c r="AC470" s="2"/>
      <c r="AD470" s="2"/>
      <c r="AE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</row>
    <row r="471" spans="1:87" x14ac:dyDescent="0.2">
      <c r="M471" s="2"/>
      <c r="N471" s="2"/>
      <c r="O471" s="2"/>
      <c r="P471" s="2"/>
      <c r="Q471" s="2"/>
      <c r="R471" s="2"/>
      <c r="S471" s="2"/>
      <c r="T471" s="2"/>
      <c r="AB471" s="2"/>
      <c r="AC471" s="2"/>
      <c r="AD471" s="2"/>
      <c r="AE471" s="2"/>
      <c r="AF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</row>
    <row r="472" spans="1:87" x14ac:dyDescent="0.2">
      <c r="AD472" s="2"/>
      <c r="AE472" s="3"/>
      <c r="AF472" s="2"/>
    </row>
    <row r="473" spans="1:87" x14ac:dyDescent="0.2">
      <c r="AD473" s="2"/>
      <c r="AE473" s="3"/>
      <c r="AF473"/>
    </row>
    <row r="474" spans="1:87" x14ac:dyDescent="0.2">
      <c r="AD474" s="5"/>
    </row>
    <row r="475" spans="1:87" x14ac:dyDescent="0.2">
      <c r="AD475" s="5"/>
    </row>
    <row r="476" spans="1:87" x14ac:dyDescent="0.2">
      <c r="AD476" s="5"/>
    </row>
    <row r="477" spans="1:87" x14ac:dyDescent="0.2">
      <c r="AD477" s="5"/>
      <c r="AE477" s="96"/>
    </row>
    <row r="484" spans="30:33" x14ac:dyDescent="0.2">
      <c r="AE484" s="1"/>
    </row>
    <row r="485" spans="30:33" x14ac:dyDescent="0.2">
      <c r="AD485" s="2"/>
      <c r="AE485" s="2"/>
      <c r="AF485" s="3"/>
    </row>
    <row r="486" spans="30:33" x14ac:dyDescent="0.2">
      <c r="AD486" s="2"/>
      <c r="AE486" s="2"/>
      <c r="AF486" s="3"/>
    </row>
    <row r="487" spans="30:33" x14ac:dyDescent="0.2">
      <c r="AD487" s="2"/>
      <c r="AE487" s="2"/>
      <c r="AF487" s="3"/>
    </row>
    <row r="488" spans="30:33" x14ac:dyDescent="0.2">
      <c r="AD488" s="2"/>
      <c r="AE488" s="2"/>
      <c r="AF488" s="3"/>
      <c r="AG488" s="5"/>
    </row>
    <row r="489" spans="30:33" x14ac:dyDescent="0.2">
      <c r="AD489" s="2"/>
      <c r="AE489" s="2"/>
      <c r="AF489" s="3"/>
    </row>
    <row r="490" spans="30:33" x14ac:dyDescent="0.2">
      <c r="AD490" s="2"/>
      <c r="AE490" s="2"/>
      <c r="AF490" s="97"/>
    </row>
    <row r="491" spans="30:33" x14ac:dyDescent="0.2">
      <c r="AD491" s="2"/>
      <c r="AE491" s="2"/>
      <c r="AF491" s="3"/>
    </row>
    <row r="492" spans="30:33" x14ac:dyDescent="0.2">
      <c r="AD492" s="2"/>
      <c r="AE492" s="2"/>
      <c r="AF492" s="3"/>
    </row>
    <row r="493" spans="30:33" x14ac:dyDescent="0.2">
      <c r="AD493" s="2"/>
      <c r="AE493" s="2"/>
      <c r="AF493" s="3"/>
    </row>
    <row r="494" spans="30:33" x14ac:dyDescent="0.2">
      <c r="AD494" s="2"/>
      <c r="AE494" s="2"/>
      <c r="AF494" s="3"/>
    </row>
    <row r="495" spans="30:33" x14ac:dyDescent="0.2">
      <c r="AD495" s="2"/>
      <c r="AE495" s="2"/>
      <c r="AF495" s="3"/>
    </row>
    <row r="496" spans="30:33" x14ac:dyDescent="0.2">
      <c r="AD496" s="2"/>
      <c r="AE496" s="2"/>
      <c r="AF496" s="3"/>
    </row>
    <row r="497" spans="30:32" x14ac:dyDescent="0.2">
      <c r="AD497" s="2"/>
      <c r="AE497" s="2"/>
      <c r="AF497" s="3"/>
    </row>
    <row r="498" spans="30:32" x14ac:dyDescent="0.2">
      <c r="AD498" s="2"/>
      <c r="AE498" s="2"/>
      <c r="AF498" s="3"/>
    </row>
    <row r="499" spans="30:32" x14ac:dyDescent="0.2">
      <c r="AD499" s="2"/>
      <c r="AE499" s="2"/>
      <c r="AF499" s="3"/>
    </row>
    <row r="500" spans="30:32" x14ac:dyDescent="0.2">
      <c r="AD500" s="2"/>
      <c r="AE500" s="2"/>
      <c r="AF500" s="3"/>
    </row>
    <row r="501" spans="30:32" x14ac:dyDescent="0.2">
      <c r="AD501" s="2"/>
      <c r="AE501" s="2"/>
      <c r="AF501" s="3"/>
    </row>
    <row r="502" spans="30:32" x14ac:dyDescent="0.2">
      <c r="AD502" s="2"/>
      <c r="AE502" s="2"/>
      <c r="AF502" s="3"/>
    </row>
    <row r="503" spans="30:32" x14ac:dyDescent="0.2">
      <c r="AD503" s="2"/>
      <c r="AE503" s="2"/>
      <c r="AF503" s="3"/>
    </row>
    <row r="504" spans="30:32" x14ac:dyDescent="0.2">
      <c r="AD504" s="2"/>
      <c r="AE504" s="2"/>
      <c r="AF504" s="3"/>
    </row>
    <row r="505" spans="30:32" x14ac:dyDescent="0.2">
      <c r="AD505" s="2"/>
      <c r="AE505" s="2"/>
      <c r="AF505" s="3"/>
    </row>
    <row r="506" spans="30:32" x14ac:dyDescent="0.2">
      <c r="AD506" s="2"/>
      <c r="AE506" s="2"/>
      <c r="AF506" s="3"/>
    </row>
    <row r="507" spans="30:32" x14ac:dyDescent="0.2">
      <c r="AD507" s="2"/>
      <c r="AE507" s="2"/>
      <c r="AF507" s="3"/>
    </row>
    <row r="508" spans="30:32" x14ac:dyDescent="0.2">
      <c r="AD508" s="2"/>
      <c r="AE508" s="2"/>
      <c r="AF508" s="3"/>
    </row>
    <row r="509" spans="30:32" x14ac:dyDescent="0.2">
      <c r="AD509" s="2"/>
      <c r="AE509" s="2"/>
      <c r="AF509" s="3"/>
    </row>
    <row r="510" spans="30:32" x14ac:dyDescent="0.2">
      <c r="AD510" s="2"/>
      <c r="AE510" s="2"/>
      <c r="AF510" s="3"/>
    </row>
    <row r="511" spans="30:32" x14ac:dyDescent="0.2">
      <c r="AD511" s="2"/>
      <c r="AE511" s="2"/>
      <c r="AF511" s="3"/>
    </row>
    <row r="512" spans="30:32" x14ac:dyDescent="0.2">
      <c r="AD512" s="2"/>
      <c r="AE512" s="2"/>
      <c r="AF512" s="3"/>
    </row>
    <row r="513" spans="30:32" x14ac:dyDescent="0.2">
      <c r="AD513" s="2"/>
      <c r="AE513" s="2"/>
      <c r="AF513" s="3"/>
    </row>
    <row r="514" spans="30:32" x14ac:dyDescent="0.2">
      <c r="AD514" s="2"/>
      <c r="AE514" s="2"/>
      <c r="AF514" s="3"/>
    </row>
    <row r="515" spans="30:32" x14ac:dyDescent="0.2">
      <c r="AD515" s="2"/>
      <c r="AE515" s="2"/>
      <c r="AF515" s="3"/>
    </row>
    <row r="516" spans="30:32" x14ac:dyDescent="0.2">
      <c r="AD516" s="2"/>
      <c r="AE516" s="2"/>
      <c r="AF516" s="3"/>
    </row>
    <row r="517" spans="30:32" x14ac:dyDescent="0.2">
      <c r="AD517" s="2"/>
      <c r="AE517" s="2"/>
      <c r="AF517" s="3"/>
    </row>
    <row r="518" spans="30:32" x14ac:dyDescent="0.2">
      <c r="AD518" s="2"/>
      <c r="AE518" s="2"/>
      <c r="AF518" s="3"/>
    </row>
    <row r="519" spans="30:32" x14ac:dyDescent="0.2">
      <c r="AD519" s="2"/>
      <c r="AE519" s="2"/>
      <c r="AF519" s="3"/>
    </row>
    <row r="520" spans="30:32" x14ac:dyDescent="0.2">
      <c r="AD520" s="2"/>
      <c r="AE520" s="2"/>
      <c r="AF520" s="3"/>
    </row>
    <row r="521" spans="30:32" x14ac:dyDescent="0.2">
      <c r="AD521" s="2"/>
      <c r="AE521" s="2"/>
      <c r="AF521" s="3"/>
    </row>
    <row r="522" spans="30:32" x14ac:dyDescent="0.2">
      <c r="AD522" s="2"/>
      <c r="AE522" s="2"/>
      <c r="AF522" s="3"/>
    </row>
    <row r="523" spans="30:32" x14ac:dyDescent="0.2">
      <c r="AD523" s="2"/>
      <c r="AE523" s="2"/>
      <c r="AF523" s="3"/>
    </row>
    <row r="524" spans="30:32" x14ac:dyDescent="0.2">
      <c r="AD524" s="2"/>
      <c r="AE524" s="2"/>
      <c r="AF524" s="3"/>
    </row>
    <row r="525" spans="30:32" x14ac:dyDescent="0.2">
      <c r="AD525" s="2"/>
      <c r="AE525" s="2"/>
      <c r="AF525" s="3"/>
    </row>
    <row r="526" spans="30:32" x14ac:dyDescent="0.2">
      <c r="AD526" s="2"/>
      <c r="AE526" s="2"/>
      <c r="AF526" s="3"/>
    </row>
    <row r="527" spans="30:32" x14ac:dyDescent="0.2">
      <c r="AD527" s="2"/>
      <c r="AE527" s="2"/>
      <c r="AF527" s="3"/>
    </row>
    <row r="528" spans="30:32" x14ac:dyDescent="0.2">
      <c r="AD528" s="2"/>
      <c r="AE528" s="2"/>
      <c r="AF528" s="3"/>
    </row>
  </sheetData>
  <mergeCells count="12">
    <mergeCell ref="AY5:BD5"/>
    <mergeCell ref="BE5:BJ5"/>
    <mergeCell ref="BK5:BP5"/>
    <mergeCell ref="BQ5:BV5"/>
    <mergeCell ref="BW5:CB5"/>
    <mergeCell ref="CC5:CH5"/>
    <mergeCell ref="H5:M5"/>
    <mergeCell ref="U5:Z5"/>
    <mergeCell ref="AA5:AF5"/>
    <mergeCell ref="AG5:AL5"/>
    <mergeCell ref="AM5:AR5"/>
    <mergeCell ref="AS5:AX5"/>
  </mergeCells>
  <pageMargins left="0.7" right="0.7" top="0.75" bottom="0.75" header="0.3" footer="0.3"/>
  <pageSetup scale="11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33FAD-4AB6-4C4E-9141-F93346CE3F38}">
  <sheetPr>
    <tabColor theme="8" tint="0.39997558519241921"/>
    <pageSetUpPr fitToPage="1"/>
  </sheetPr>
  <dimension ref="A1:CK528"/>
  <sheetViews>
    <sheetView showGridLines="0" zoomScale="80" zoomScaleNormal="80" workbookViewId="0">
      <pane xSplit="7" ySplit="6" topLeftCell="H220" activePane="bottomRight" state="frozen"/>
      <selection activeCell="F377" sqref="F377"/>
      <selection pane="topRight" activeCell="F377" sqref="F377"/>
      <selection pane="bottomLeft" activeCell="F377" sqref="F377"/>
      <selection pane="bottomRight" activeCell="F377" sqref="F377"/>
    </sheetView>
  </sheetViews>
  <sheetFormatPr defaultRowHeight="12.75" outlineLevelRow="7" outlineLevelCol="4" x14ac:dyDescent="0.2"/>
  <cols>
    <col min="1" max="4" width="9.28515625" hidden="1" customWidth="1" outlineLevel="2"/>
    <col min="5" max="5" width="9.28515625" hidden="1" customWidth="1" outlineLevel="1"/>
    <col min="6" max="6" width="10.5703125" style="4" bestFit="1" customWidth="1" collapsed="1"/>
    <col min="7" max="7" width="10.28515625" bestFit="1" customWidth="1"/>
    <col min="8" max="8" width="11.28515625" style="2" customWidth="1" outlineLevel="1"/>
    <col min="9" max="9" width="12" style="2" customWidth="1" outlineLevel="1"/>
    <col min="10" max="10" width="9.28515625" style="2" customWidth="1" outlineLevel="1"/>
    <col min="11" max="11" width="13.42578125" style="2" customWidth="1" outlineLevel="1"/>
    <col min="12" max="12" width="12.28515625" style="2" customWidth="1" outlineLevel="1"/>
    <col min="13" max="13" width="13.28515625" style="3" customWidth="1"/>
    <col min="14" max="18" width="13.28515625" style="3" hidden="1" customWidth="1" outlineLevel="4"/>
    <col min="19" max="19" width="10.5703125" hidden="1" customWidth="1" outlineLevel="4" collapsed="1"/>
    <col min="20" max="20" width="7.7109375" hidden="1" customWidth="1" outlineLevel="4"/>
    <col min="21" max="21" width="11.5703125" style="2" customWidth="1" outlineLevel="3" collapsed="1"/>
    <col min="22" max="22" width="11.28515625" style="2" customWidth="1" outlineLevel="3"/>
    <col min="23" max="23" width="9.5703125" style="2" customWidth="1" outlineLevel="3"/>
    <col min="24" max="25" width="12.28515625" style="2" customWidth="1" outlineLevel="3"/>
    <col min="26" max="26" width="12.7109375" style="3" customWidth="1" outlineLevel="2"/>
    <col min="27" max="27" width="9.7109375" customWidth="1" outlineLevel="3"/>
    <col min="28" max="28" width="11.7109375" customWidth="1" outlineLevel="3"/>
    <col min="29" max="29" width="11.28515625" customWidth="1" outlineLevel="3"/>
    <col min="30" max="30" width="11" customWidth="1" outlineLevel="3"/>
    <col min="31" max="31" width="12.5703125" customWidth="1" outlineLevel="3"/>
    <col min="32" max="32" width="12" style="1" customWidth="1" outlineLevel="2"/>
    <col min="33" max="33" width="12.28515625" customWidth="1" outlineLevel="3"/>
    <col min="34" max="34" width="8.28515625" customWidth="1" outlineLevel="3"/>
    <col min="35" max="35" width="8.5703125" customWidth="1" outlineLevel="3"/>
    <col min="36" max="36" width="8.28515625" customWidth="1" outlineLevel="3"/>
    <col min="37" max="37" width="8.7109375" customWidth="1" outlineLevel="3"/>
    <col min="38" max="38" width="8.7109375" customWidth="1" outlineLevel="2"/>
    <col min="39" max="39" width="9.7109375" customWidth="1" outlineLevel="1"/>
    <col min="40" max="40" width="11.28515625" customWidth="1" outlineLevel="1"/>
    <col min="41" max="41" width="9.5703125" customWidth="1" outlineLevel="1"/>
    <col min="42" max="43" width="11.28515625" customWidth="1" outlineLevel="1"/>
    <col min="44" max="44" width="12.28515625" bestFit="1" customWidth="1"/>
    <col min="45" max="45" width="9.28515625" customWidth="1" outlineLevel="3"/>
    <col min="46" max="46" width="11.28515625" customWidth="1" outlineLevel="3"/>
    <col min="47" max="47" width="9.5703125" customWidth="1" outlineLevel="3"/>
    <col min="48" max="49" width="11.28515625" customWidth="1" outlineLevel="3"/>
    <col min="50" max="50" width="12.28515625" customWidth="1" outlineLevel="2"/>
    <col min="51" max="51" width="9.7109375" customWidth="1" outlineLevel="3"/>
    <col min="52" max="53" width="9.28515625" customWidth="1" outlineLevel="3"/>
    <col min="54" max="55" width="9.5703125" customWidth="1" outlineLevel="3"/>
    <col min="56" max="56" width="10.28515625" customWidth="1" outlineLevel="2"/>
    <col min="57" max="57" width="10.28515625" customWidth="1" outlineLevel="3"/>
    <col min="58" max="61" width="9" customWidth="1" outlineLevel="3"/>
    <col min="62" max="62" width="9" customWidth="1" outlineLevel="2"/>
    <col min="63" max="63" width="12.42578125" bestFit="1" customWidth="1" outlineLevel="1"/>
    <col min="64" max="67" width="9.5703125" customWidth="1" outlineLevel="1"/>
    <col min="68" max="68" width="9.5703125" customWidth="1"/>
    <col min="69" max="69" width="12.7109375" customWidth="1" outlineLevel="2"/>
    <col min="70" max="70" width="9.5703125" customWidth="1" outlineLevel="2"/>
    <col min="71" max="71" width="10.5703125" customWidth="1" outlineLevel="2"/>
    <col min="72" max="73" width="9.5703125" customWidth="1" outlineLevel="2"/>
    <col min="74" max="74" width="9.5703125" customWidth="1" outlineLevel="1"/>
    <col min="75" max="75" width="10.7109375" customWidth="1" outlineLevel="2"/>
    <col min="76" max="76" width="9.5703125" customWidth="1" outlineLevel="2"/>
    <col min="77" max="77" width="10.5703125" customWidth="1" outlineLevel="2"/>
    <col min="78" max="79" width="9.5703125" customWidth="1" outlineLevel="2"/>
    <col min="80" max="80" width="9.5703125" customWidth="1" outlineLevel="1"/>
    <col min="81" max="81" width="13" customWidth="1" outlineLevel="2"/>
    <col min="82" max="82" width="8.28515625" customWidth="1" outlineLevel="2"/>
    <col min="83" max="83" width="10.28515625" customWidth="1" outlineLevel="2"/>
    <col min="84" max="85" width="8.28515625" customWidth="1" outlineLevel="2"/>
    <col min="86" max="86" width="8.5703125" customWidth="1" outlineLevel="1"/>
  </cols>
  <sheetData>
    <row r="1" spans="1:88" x14ac:dyDescent="0.2">
      <c r="F1" s="1" t="s">
        <v>0</v>
      </c>
    </row>
    <row r="2" spans="1:88" x14ac:dyDescent="0.2">
      <c r="F2" t="s">
        <v>1</v>
      </c>
    </row>
    <row r="3" spans="1:88" x14ac:dyDescent="0.2">
      <c r="F3" t="s">
        <v>136</v>
      </c>
    </row>
    <row r="4" spans="1:88" ht="13.5" thickBot="1" x14ac:dyDescent="0.25">
      <c r="AA4" s="5"/>
      <c r="AB4" s="5"/>
      <c r="AC4" s="5"/>
      <c r="AD4" s="5"/>
      <c r="AE4" s="5"/>
      <c r="AF4" s="6"/>
      <c r="AG4" s="7"/>
      <c r="AH4" s="7"/>
      <c r="AI4" s="7"/>
      <c r="AJ4" s="7"/>
      <c r="AK4" s="7"/>
      <c r="AL4" s="8"/>
    </row>
    <row r="5" spans="1:88" ht="13.5" thickBot="1" x14ac:dyDescent="0.25">
      <c r="F5" s="9"/>
      <c r="H5" s="10" t="s">
        <v>3</v>
      </c>
      <c r="I5" s="11"/>
      <c r="J5" s="11"/>
      <c r="K5" s="11"/>
      <c r="L5" s="11"/>
      <c r="M5" s="12"/>
      <c r="N5" s="13" t="s">
        <v>4</v>
      </c>
      <c r="O5" s="13"/>
      <c r="P5" s="13"/>
      <c r="Q5" s="13"/>
      <c r="R5" s="13"/>
      <c r="S5" s="14" t="s">
        <v>5</v>
      </c>
      <c r="T5" s="15"/>
      <c r="U5" s="10" t="s">
        <v>6</v>
      </c>
      <c r="V5" s="11"/>
      <c r="W5" s="11"/>
      <c r="X5" s="11"/>
      <c r="Y5" s="11"/>
      <c r="Z5" s="12"/>
      <c r="AA5" s="10" t="s">
        <v>7</v>
      </c>
      <c r="AB5" s="11"/>
      <c r="AC5" s="11"/>
      <c r="AD5" s="11"/>
      <c r="AE5" s="11"/>
      <c r="AF5" s="12"/>
      <c r="AG5" s="10" t="s">
        <v>8</v>
      </c>
      <c r="AH5" s="11"/>
      <c r="AI5" s="11"/>
      <c r="AJ5" s="11"/>
      <c r="AK5" s="11"/>
      <c r="AL5" s="12"/>
      <c r="AM5" s="10" t="s">
        <v>9</v>
      </c>
      <c r="AN5" s="11"/>
      <c r="AO5" s="11"/>
      <c r="AP5" s="11"/>
      <c r="AQ5" s="11"/>
      <c r="AR5" s="12"/>
      <c r="AS5" s="10" t="s">
        <v>10</v>
      </c>
      <c r="AT5" s="11"/>
      <c r="AU5" s="11"/>
      <c r="AV5" s="11"/>
      <c r="AW5" s="11"/>
      <c r="AX5" s="12"/>
      <c r="AY5" s="10" t="s">
        <v>11</v>
      </c>
      <c r="AZ5" s="11"/>
      <c r="BA5" s="11"/>
      <c r="BB5" s="11"/>
      <c r="BC5" s="11"/>
      <c r="BD5" s="12"/>
      <c r="BE5" s="10" t="s">
        <v>12</v>
      </c>
      <c r="BF5" s="11"/>
      <c r="BG5" s="11"/>
      <c r="BH5" s="11"/>
      <c r="BI5" s="11"/>
      <c r="BJ5" s="12"/>
      <c r="BK5" s="10" t="s">
        <v>13</v>
      </c>
      <c r="BL5" s="11"/>
      <c r="BM5" s="11"/>
      <c r="BN5" s="11"/>
      <c r="BO5" s="11"/>
      <c r="BP5" s="12"/>
      <c r="BQ5" s="10" t="s">
        <v>14</v>
      </c>
      <c r="BR5" s="11"/>
      <c r="BS5" s="11"/>
      <c r="BT5" s="11"/>
      <c r="BU5" s="11"/>
      <c r="BV5" s="12"/>
      <c r="BW5" s="10" t="s">
        <v>15</v>
      </c>
      <c r="BX5" s="11"/>
      <c r="BY5" s="11"/>
      <c r="BZ5" s="11"/>
      <c r="CA5" s="11"/>
      <c r="CB5" s="12"/>
      <c r="CC5" s="10" t="s">
        <v>16</v>
      </c>
      <c r="CD5" s="11"/>
      <c r="CE5" s="11"/>
      <c r="CF5" s="11"/>
      <c r="CG5" s="11"/>
      <c r="CH5" s="12"/>
    </row>
    <row r="6" spans="1:88" s="16" customFormat="1" ht="51.75" thickBot="1" x14ac:dyDescent="0.25">
      <c r="A6" s="16" t="s">
        <v>17</v>
      </c>
      <c r="B6" s="16" t="s">
        <v>18</v>
      </c>
      <c r="C6" s="16" t="s">
        <v>19</v>
      </c>
      <c r="D6" s="16" t="s">
        <v>20</v>
      </c>
      <c r="E6" s="16" t="s">
        <v>21</v>
      </c>
      <c r="F6" s="17" t="s">
        <v>22</v>
      </c>
      <c r="G6" s="18" t="s">
        <v>23</v>
      </c>
      <c r="H6" s="19" t="s">
        <v>24</v>
      </c>
      <c r="I6" s="20" t="s">
        <v>25</v>
      </c>
      <c r="J6" s="20" t="s">
        <v>26</v>
      </c>
      <c r="K6" s="20" t="s">
        <v>27</v>
      </c>
      <c r="L6" s="21" t="s">
        <v>28</v>
      </c>
      <c r="M6" s="22" t="s">
        <v>29</v>
      </c>
      <c r="N6" s="23" t="s">
        <v>17</v>
      </c>
      <c r="O6" s="23" t="s">
        <v>18</v>
      </c>
      <c r="P6" s="23" t="s">
        <v>19</v>
      </c>
      <c r="Q6" s="23" t="s">
        <v>20</v>
      </c>
      <c r="R6" s="23" t="s">
        <v>21</v>
      </c>
      <c r="S6" s="24" t="s">
        <v>22</v>
      </c>
      <c r="T6" s="25" t="s">
        <v>23</v>
      </c>
      <c r="U6" s="19" t="s">
        <v>24</v>
      </c>
      <c r="V6" s="20" t="s">
        <v>25</v>
      </c>
      <c r="W6" s="20" t="s">
        <v>26</v>
      </c>
      <c r="X6" s="20" t="s">
        <v>27</v>
      </c>
      <c r="Y6" s="21" t="s">
        <v>28</v>
      </c>
      <c r="Z6" s="26" t="s">
        <v>30</v>
      </c>
      <c r="AA6" s="19" t="s">
        <v>24</v>
      </c>
      <c r="AB6" s="20" t="s">
        <v>25</v>
      </c>
      <c r="AC6" s="20" t="s">
        <v>26</v>
      </c>
      <c r="AD6" s="20" t="s">
        <v>27</v>
      </c>
      <c r="AE6" s="21" t="s">
        <v>28</v>
      </c>
      <c r="AF6" s="26" t="s">
        <v>31</v>
      </c>
      <c r="AG6" s="19" t="s">
        <v>24</v>
      </c>
      <c r="AH6" s="20" t="s">
        <v>25</v>
      </c>
      <c r="AI6" s="20" t="s">
        <v>26</v>
      </c>
      <c r="AJ6" s="20" t="s">
        <v>27</v>
      </c>
      <c r="AK6" s="21" t="s">
        <v>28</v>
      </c>
      <c r="AL6" s="26" t="s">
        <v>31</v>
      </c>
      <c r="AM6" s="20" t="s">
        <v>24</v>
      </c>
      <c r="AN6" s="20" t="s">
        <v>25</v>
      </c>
      <c r="AO6" s="20" t="s">
        <v>26</v>
      </c>
      <c r="AP6" s="20" t="s">
        <v>27</v>
      </c>
      <c r="AQ6" s="21" t="s">
        <v>28</v>
      </c>
      <c r="AR6" s="26" t="s">
        <v>32</v>
      </c>
      <c r="AS6" s="20" t="s">
        <v>24</v>
      </c>
      <c r="AT6" s="20" t="s">
        <v>25</v>
      </c>
      <c r="AU6" s="20" t="s">
        <v>26</v>
      </c>
      <c r="AV6" s="20" t="s">
        <v>27</v>
      </c>
      <c r="AW6" s="21" t="s">
        <v>28</v>
      </c>
      <c r="AX6" s="26" t="s">
        <v>33</v>
      </c>
      <c r="AY6" s="20" t="s">
        <v>24</v>
      </c>
      <c r="AZ6" s="20" t="s">
        <v>25</v>
      </c>
      <c r="BA6" s="20" t="s">
        <v>26</v>
      </c>
      <c r="BB6" s="20" t="s">
        <v>27</v>
      </c>
      <c r="BC6" s="21" t="s">
        <v>28</v>
      </c>
      <c r="BD6" s="26" t="s">
        <v>31</v>
      </c>
      <c r="BE6" s="20" t="s">
        <v>24</v>
      </c>
      <c r="BF6" s="20" t="s">
        <v>25</v>
      </c>
      <c r="BG6" s="20" t="s">
        <v>26</v>
      </c>
      <c r="BH6" s="20" t="s">
        <v>27</v>
      </c>
      <c r="BI6" s="21" t="s">
        <v>28</v>
      </c>
      <c r="BJ6" s="26" t="s">
        <v>31</v>
      </c>
      <c r="BK6" s="20" t="s">
        <v>24</v>
      </c>
      <c r="BL6" s="20" t="s">
        <v>25</v>
      </c>
      <c r="BM6" s="20" t="s">
        <v>26</v>
      </c>
      <c r="BN6" s="20" t="s">
        <v>27</v>
      </c>
      <c r="BO6" s="21" t="s">
        <v>28</v>
      </c>
      <c r="BP6" s="26" t="s">
        <v>34</v>
      </c>
      <c r="BQ6" s="20" t="s">
        <v>24</v>
      </c>
      <c r="BR6" s="20" t="s">
        <v>25</v>
      </c>
      <c r="BS6" s="20" t="s">
        <v>26</v>
      </c>
      <c r="BT6" s="20" t="s">
        <v>27</v>
      </c>
      <c r="BU6" s="21" t="s">
        <v>28</v>
      </c>
      <c r="BV6" s="26" t="s">
        <v>33</v>
      </c>
      <c r="BW6" s="20" t="s">
        <v>24</v>
      </c>
      <c r="BX6" s="20" t="s">
        <v>25</v>
      </c>
      <c r="BY6" s="20" t="s">
        <v>26</v>
      </c>
      <c r="BZ6" s="20" t="s">
        <v>27</v>
      </c>
      <c r="CA6" s="21" t="s">
        <v>28</v>
      </c>
      <c r="CB6" s="26" t="s">
        <v>31</v>
      </c>
      <c r="CC6" s="20" t="s">
        <v>24</v>
      </c>
      <c r="CD6" s="20" t="s">
        <v>25</v>
      </c>
      <c r="CE6" s="20" t="s">
        <v>26</v>
      </c>
      <c r="CF6" s="20" t="s">
        <v>27</v>
      </c>
      <c r="CG6" s="21" t="s">
        <v>28</v>
      </c>
      <c r="CH6" s="26" t="s">
        <v>31</v>
      </c>
      <c r="CI6" s="26" t="s">
        <v>135</v>
      </c>
      <c r="CJ6" s="26" t="s">
        <v>137</v>
      </c>
    </row>
    <row r="7" spans="1:88" hidden="1" outlineLevel="2" x14ac:dyDescent="0.2">
      <c r="A7">
        <v>0</v>
      </c>
      <c r="B7" t="s">
        <v>46</v>
      </c>
      <c r="C7">
        <v>0</v>
      </c>
      <c r="D7" t="s">
        <v>129</v>
      </c>
      <c r="E7">
        <v>0</v>
      </c>
      <c r="F7" s="27">
        <v>46383</v>
      </c>
      <c r="G7" t="s">
        <v>35</v>
      </c>
      <c r="H7" s="28">
        <v>0</v>
      </c>
      <c r="I7" s="2">
        <v>0</v>
      </c>
      <c r="J7" s="2">
        <v>0</v>
      </c>
      <c r="K7" s="2">
        <v>0</v>
      </c>
      <c r="L7" s="29">
        <v>0</v>
      </c>
      <c r="M7" s="30">
        <f t="shared" ref="M7:M70" si="0">SUM(H7:L7)</f>
        <v>0</v>
      </c>
      <c r="N7">
        <v>0</v>
      </c>
      <c r="O7" t="s">
        <v>49</v>
      </c>
      <c r="P7">
        <v>0</v>
      </c>
      <c r="Q7" t="s">
        <v>129</v>
      </c>
      <c r="R7" t="s">
        <v>182</v>
      </c>
      <c r="S7" s="27">
        <v>46019</v>
      </c>
      <c r="T7" t="s">
        <v>35</v>
      </c>
      <c r="U7" s="28">
        <v>0</v>
      </c>
      <c r="V7" s="2">
        <v>2239.13</v>
      </c>
      <c r="W7" s="2">
        <v>185.66</v>
      </c>
      <c r="X7" s="2">
        <v>6390.88</v>
      </c>
      <c r="Y7" s="29">
        <v>2428.7399999999998</v>
      </c>
      <c r="Z7" s="31">
        <f t="shared" ref="Z7:Z70" si="1">SUM(U7:Y7)</f>
        <v>11244.41</v>
      </c>
      <c r="AA7" s="32">
        <f t="shared" ref="AA7:AF22" si="2">+H7-U7</f>
        <v>0</v>
      </c>
      <c r="AB7" s="5">
        <f t="shared" si="2"/>
        <v>-2239.13</v>
      </c>
      <c r="AC7" s="5">
        <f t="shared" si="2"/>
        <v>-185.66</v>
      </c>
      <c r="AD7" s="5">
        <f t="shared" si="2"/>
        <v>-6390.88</v>
      </c>
      <c r="AE7" s="33">
        <f t="shared" si="2"/>
        <v>-2428.7399999999998</v>
      </c>
      <c r="AF7" s="34">
        <f t="shared" si="2"/>
        <v>-11244.41</v>
      </c>
      <c r="AG7" s="35" t="e">
        <f t="shared" ref="AG7:AL22" si="3">AA7/U7</f>
        <v>#DIV/0!</v>
      </c>
      <c r="AH7" s="7">
        <f t="shared" si="3"/>
        <v>-1</v>
      </c>
      <c r="AI7" s="7">
        <f t="shared" si="3"/>
        <v>-1</v>
      </c>
      <c r="AJ7" s="7">
        <f t="shared" si="3"/>
        <v>-1</v>
      </c>
      <c r="AK7" s="36">
        <f t="shared" si="3"/>
        <v>-1</v>
      </c>
      <c r="AL7" s="37">
        <f t="shared" si="3"/>
        <v>-1</v>
      </c>
      <c r="AM7" s="2">
        <v>0</v>
      </c>
      <c r="AN7" s="2">
        <v>0</v>
      </c>
      <c r="AO7" s="2">
        <v>0</v>
      </c>
      <c r="AP7" s="2">
        <v>0</v>
      </c>
      <c r="AQ7" s="29">
        <v>0</v>
      </c>
      <c r="AR7" s="31">
        <f t="shared" ref="AR7:AR70" si="4">SUM(AM7:AQ7)</f>
        <v>0</v>
      </c>
      <c r="AS7" s="2">
        <v>0</v>
      </c>
      <c r="AT7" s="2">
        <v>488.92</v>
      </c>
      <c r="AU7" s="2">
        <v>71.62</v>
      </c>
      <c r="AV7" s="2">
        <v>1937.18</v>
      </c>
      <c r="AW7" s="29">
        <v>709.5</v>
      </c>
      <c r="AX7" s="31">
        <f t="shared" ref="AX7:AX70" si="5">SUM(AS7:AW7)</f>
        <v>3207.2200000000003</v>
      </c>
      <c r="AY7" s="5">
        <f t="shared" ref="AY7:BD22" si="6">+AM7-AS7</f>
        <v>0</v>
      </c>
      <c r="AZ7" s="5">
        <f t="shared" si="6"/>
        <v>-488.92</v>
      </c>
      <c r="BA7" s="5">
        <f t="shared" si="6"/>
        <v>-71.62</v>
      </c>
      <c r="BB7" s="5">
        <f t="shared" si="6"/>
        <v>-1937.18</v>
      </c>
      <c r="BC7" s="33">
        <f t="shared" si="6"/>
        <v>-709.5</v>
      </c>
      <c r="BD7" s="34">
        <f t="shared" si="6"/>
        <v>-3207.2200000000003</v>
      </c>
      <c r="BE7" s="7" t="e">
        <f t="shared" ref="BE7:BJ22" si="7">AY7/AS7</f>
        <v>#DIV/0!</v>
      </c>
      <c r="BF7" s="7">
        <f t="shared" si="7"/>
        <v>-1</v>
      </c>
      <c r="BG7" s="7">
        <f t="shared" si="7"/>
        <v>-1</v>
      </c>
      <c r="BH7" s="7">
        <f t="shared" si="7"/>
        <v>-1</v>
      </c>
      <c r="BI7" s="36">
        <f t="shared" si="7"/>
        <v>-1</v>
      </c>
      <c r="BJ7" s="37">
        <f t="shared" si="7"/>
        <v>-1</v>
      </c>
      <c r="BK7" s="38">
        <f t="shared" ref="BK7:BP22" si="8">IFERROR(AM7/H7,0)</f>
        <v>0</v>
      </c>
      <c r="BL7" s="38">
        <f t="shared" si="8"/>
        <v>0</v>
      </c>
      <c r="BM7" s="38">
        <f t="shared" si="8"/>
        <v>0</v>
      </c>
      <c r="BN7" s="38">
        <f t="shared" si="8"/>
        <v>0</v>
      </c>
      <c r="BO7" s="39">
        <f t="shared" si="8"/>
        <v>0</v>
      </c>
      <c r="BP7" s="40">
        <f t="shared" si="8"/>
        <v>0</v>
      </c>
      <c r="BQ7" s="38">
        <f t="shared" ref="BQ7:BV22" si="9">IFERROR(AS7/U7,0)</f>
        <v>0</v>
      </c>
      <c r="BR7" s="38">
        <f t="shared" si="9"/>
        <v>0.21835266375779877</v>
      </c>
      <c r="BS7" s="38">
        <f t="shared" si="9"/>
        <v>0.38575891414413449</v>
      </c>
      <c r="BT7" s="38">
        <f t="shared" si="9"/>
        <v>0.30311631574994369</v>
      </c>
      <c r="BU7" s="39">
        <f t="shared" si="9"/>
        <v>0.29212678178808765</v>
      </c>
      <c r="BV7" s="40">
        <f t="shared" si="9"/>
        <v>0.28522794882079189</v>
      </c>
      <c r="BW7" s="38">
        <f t="shared" ref="BW7:CB22" si="10">+BK7-BQ7</f>
        <v>0</v>
      </c>
      <c r="BX7" s="38">
        <f t="shared" si="10"/>
        <v>-0.21835266375779877</v>
      </c>
      <c r="BY7" s="38">
        <f t="shared" si="10"/>
        <v>-0.38575891414413449</v>
      </c>
      <c r="BZ7" s="38">
        <f t="shared" si="10"/>
        <v>-0.30311631574994369</v>
      </c>
      <c r="CA7" s="39">
        <f t="shared" si="10"/>
        <v>-0.29212678178808765</v>
      </c>
      <c r="CB7" s="40">
        <f t="shared" si="10"/>
        <v>-0.28522794882079189</v>
      </c>
      <c r="CC7" s="2">
        <f t="shared" ref="CC7:CH22" si="11">BW7*10000</f>
        <v>0</v>
      </c>
      <c r="CD7" s="2">
        <f t="shared" si="11"/>
        <v>-2183.5266375779879</v>
      </c>
      <c r="CE7" s="2">
        <f t="shared" si="11"/>
        <v>-3857.589141441345</v>
      </c>
      <c r="CF7" s="2">
        <f t="shared" si="11"/>
        <v>-3031.1631574994367</v>
      </c>
      <c r="CG7" s="29">
        <f t="shared" si="11"/>
        <v>-2921.2678178808765</v>
      </c>
      <c r="CH7" s="31">
        <f t="shared" si="11"/>
        <v>-2852.2794882079188</v>
      </c>
      <c r="CI7" s="40">
        <f>IFERROR(M7/'Class Sum-WR'!M7,0)</f>
        <v>0</v>
      </c>
      <c r="CJ7" s="40"/>
    </row>
    <row r="8" spans="1:88" hidden="1" outlineLevel="2" x14ac:dyDescent="0.2">
      <c r="A8">
        <v>0</v>
      </c>
      <c r="B8" t="s">
        <v>46</v>
      </c>
      <c r="C8">
        <v>0</v>
      </c>
      <c r="D8" t="s">
        <v>129</v>
      </c>
      <c r="E8">
        <v>0</v>
      </c>
      <c r="F8" s="27">
        <f>+F7+1</f>
        <v>46384</v>
      </c>
      <c r="G8" t="s">
        <v>36</v>
      </c>
      <c r="H8" s="28">
        <v>0</v>
      </c>
      <c r="I8" s="2">
        <v>0</v>
      </c>
      <c r="J8" s="2">
        <v>0</v>
      </c>
      <c r="K8" s="2">
        <v>0</v>
      </c>
      <c r="L8" s="29">
        <v>0</v>
      </c>
      <c r="M8" s="30">
        <f t="shared" si="0"/>
        <v>0</v>
      </c>
      <c r="N8">
        <v>0</v>
      </c>
      <c r="O8" t="s">
        <v>49</v>
      </c>
      <c r="P8">
        <v>0</v>
      </c>
      <c r="Q8" t="s">
        <v>129</v>
      </c>
      <c r="R8" t="s">
        <v>182</v>
      </c>
      <c r="S8" s="27">
        <f>+S7+1</f>
        <v>46020</v>
      </c>
      <c r="T8" t="s">
        <v>36</v>
      </c>
      <c r="U8" s="28">
        <v>-458.45</v>
      </c>
      <c r="V8" s="2">
        <v>2246.67</v>
      </c>
      <c r="W8" s="2">
        <v>111.1</v>
      </c>
      <c r="X8" s="2">
        <v>9243.09</v>
      </c>
      <c r="Y8" s="29">
        <v>7847.67</v>
      </c>
      <c r="Z8" s="31">
        <f t="shared" si="1"/>
        <v>18990.080000000002</v>
      </c>
      <c r="AA8" s="32">
        <f t="shared" si="2"/>
        <v>458.45</v>
      </c>
      <c r="AB8" s="5">
        <f t="shared" si="2"/>
        <v>-2246.67</v>
      </c>
      <c r="AC8" s="5">
        <f t="shared" si="2"/>
        <v>-111.1</v>
      </c>
      <c r="AD8" s="5">
        <f t="shared" si="2"/>
        <v>-9243.09</v>
      </c>
      <c r="AE8" s="33">
        <f t="shared" si="2"/>
        <v>-7847.67</v>
      </c>
      <c r="AF8" s="34">
        <f t="shared" si="2"/>
        <v>-18990.080000000002</v>
      </c>
      <c r="AG8" s="35">
        <f t="shared" si="3"/>
        <v>-1</v>
      </c>
      <c r="AH8" s="7">
        <f t="shared" si="3"/>
        <v>-1</v>
      </c>
      <c r="AI8" s="7">
        <f t="shared" si="3"/>
        <v>-1</v>
      </c>
      <c r="AJ8" s="7">
        <f t="shared" si="3"/>
        <v>-1</v>
      </c>
      <c r="AK8" s="36">
        <f t="shared" si="3"/>
        <v>-1</v>
      </c>
      <c r="AL8" s="37">
        <f t="shared" si="3"/>
        <v>-1</v>
      </c>
      <c r="AM8" s="2">
        <v>0</v>
      </c>
      <c r="AN8" s="2">
        <v>0</v>
      </c>
      <c r="AO8" s="2">
        <v>0</v>
      </c>
      <c r="AP8" s="2">
        <v>0</v>
      </c>
      <c r="AQ8" s="29">
        <v>0</v>
      </c>
      <c r="AR8" s="31">
        <f t="shared" si="4"/>
        <v>0</v>
      </c>
      <c r="AS8" s="2">
        <v>-458.45</v>
      </c>
      <c r="AT8" s="2">
        <v>482.57</v>
      </c>
      <c r="AU8" s="2">
        <v>36.409999999999997</v>
      </c>
      <c r="AV8" s="2">
        <v>3114.79</v>
      </c>
      <c r="AW8" s="29">
        <v>2316.54</v>
      </c>
      <c r="AX8" s="31">
        <f t="shared" si="5"/>
        <v>5491.8600000000006</v>
      </c>
      <c r="AY8" s="5">
        <f t="shared" si="6"/>
        <v>458.45</v>
      </c>
      <c r="AZ8" s="5">
        <f t="shared" si="6"/>
        <v>-482.57</v>
      </c>
      <c r="BA8" s="5">
        <f t="shared" si="6"/>
        <v>-36.409999999999997</v>
      </c>
      <c r="BB8" s="5">
        <f t="shared" si="6"/>
        <v>-3114.79</v>
      </c>
      <c r="BC8" s="33">
        <f t="shared" si="6"/>
        <v>-2316.54</v>
      </c>
      <c r="BD8" s="34">
        <f t="shared" si="6"/>
        <v>-5491.8600000000006</v>
      </c>
      <c r="BE8" s="7">
        <f t="shared" si="7"/>
        <v>-1</v>
      </c>
      <c r="BF8" s="7">
        <f t="shared" si="7"/>
        <v>-1</v>
      </c>
      <c r="BG8" s="7">
        <f t="shared" si="7"/>
        <v>-1</v>
      </c>
      <c r="BH8" s="7">
        <f t="shared" si="7"/>
        <v>-1</v>
      </c>
      <c r="BI8" s="36">
        <f t="shared" si="7"/>
        <v>-1</v>
      </c>
      <c r="BJ8" s="37">
        <f t="shared" si="7"/>
        <v>-1</v>
      </c>
      <c r="BK8" s="38">
        <f t="shared" si="8"/>
        <v>0</v>
      </c>
      <c r="BL8" s="38">
        <f t="shared" si="8"/>
        <v>0</v>
      </c>
      <c r="BM8" s="38">
        <f t="shared" si="8"/>
        <v>0</v>
      </c>
      <c r="BN8" s="38">
        <f t="shared" si="8"/>
        <v>0</v>
      </c>
      <c r="BO8" s="39">
        <f t="shared" si="8"/>
        <v>0</v>
      </c>
      <c r="BP8" s="40">
        <f t="shared" si="8"/>
        <v>0</v>
      </c>
      <c r="BQ8" s="38">
        <f t="shared" si="9"/>
        <v>1</v>
      </c>
      <c r="BR8" s="38">
        <f t="shared" si="9"/>
        <v>0.21479344986135035</v>
      </c>
      <c r="BS8" s="38">
        <f t="shared" si="9"/>
        <v>0.32772277227722774</v>
      </c>
      <c r="BT8" s="38">
        <f t="shared" si="9"/>
        <v>0.33698579154806452</v>
      </c>
      <c r="BU8" s="39">
        <f t="shared" si="9"/>
        <v>0.29518825332869503</v>
      </c>
      <c r="BV8" s="40">
        <f t="shared" si="9"/>
        <v>0.28919625404421678</v>
      </c>
      <c r="BW8" s="38">
        <f t="shared" si="10"/>
        <v>-1</v>
      </c>
      <c r="BX8" s="38">
        <f t="shared" si="10"/>
        <v>-0.21479344986135035</v>
      </c>
      <c r="BY8" s="38">
        <f t="shared" si="10"/>
        <v>-0.32772277227722774</v>
      </c>
      <c r="BZ8" s="38">
        <f t="shared" si="10"/>
        <v>-0.33698579154806452</v>
      </c>
      <c r="CA8" s="39">
        <f t="shared" si="10"/>
        <v>-0.29518825332869503</v>
      </c>
      <c r="CB8" s="40">
        <f t="shared" si="10"/>
        <v>-0.28919625404421678</v>
      </c>
      <c r="CC8" s="2">
        <f t="shared" si="11"/>
        <v>-10000</v>
      </c>
      <c r="CD8" s="2">
        <f t="shared" si="11"/>
        <v>-2147.9344986135034</v>
      </c>
      <c r="CE8" s="2">
        <f t="shared" si="11"/>
        <v>-3277.2277227722775</v>
      </c>
      <c r="CF8" s="2">
        <f t="shared" si="11"/>
        <v>-3369.8579154806453</v>
      </c>
      <c r="CG8" s="29">
        <f t="shared" si="11"/>
        <v>-2951.8825332869501</v>
      </c>
      <c r="CH8" s="31">
        <f t="shared" si="11"/>
        <v>-2891.9625404421677</v>
      </c>
      <c r="CI8" s="40">
        <f>IFERROR(M8/'Class Sum-WR'!M8,0)</f>
        <v>0</v>
      </c>
      <c r="CJ8" s="40"/>
    </row>
    <row r="9" spans="1:88" hidden="1" outlineLevel="2" x14ac:dyDescent="0.2">
      <c r="A9">
        <v>0</v>
      </c>
      <c r="B9" t="s">
        <v>46</v>
      </c>
      <c r="C9">
        <v>0</v>
      </c>
      <c r="D9" t="s">
        <v>129</v>
      </c>
      <c r="E9">
        <v>0</v>
      </c>
      <c r="F9" s="27">
        <f>+F8+1</f>
        <v>46385</v>
      </c>
      <c r="G9" t="s">
        <v>37</v>
      </c>
      <c r="H9" s="28">
        <v>0</v>
      </c>
      <c r="I9" s="2">
        <v>0</v>
      </c>
      <c r="J9" s="2">
        <v>0</v>
      </c>
      <c r="K9" s="2">
        <v>0</v>
      </c>
      <c r="L9" s="29">
        <v>0</v>
      </c>
      <c r="M9" s="30">
        <f t="shared" si="0"/>
        <v>0</v>
      </c>
      <c r="N9">
        <v>0</v>
      </c>
      <c r="O9" t="s">
        <v>49</v>
      </c>
      <c r="P9">
        <v>0</v>
      </c>
      <c r="Q9" t="s">
        <v>129</v>
      </c>
      <c r="R9" t="s">
        <v>182</v>
      </c>
      <c r="S9" s="27">
        <f>+S8+1</f>
        <v>46021</v>
      </c>
      <c r="T9" t="s">
        <v>37</v>
      </c>
      <c r="U9" s="28">
        <v>-20.94</v>
      </c>
      <c r="V9" s="2">
        <v>3752.37</v>
      </c>
      <c r="W9" s="2">
        <v>391.09</v>
      </c>
      <c r="X9" s="2">
        <v>13546.91</v>
      </c>
      <c r="Y9" s="29">
        <v>8941.68</v>
      </c>
      <c r="Z9" s="31">
        <f t="shared" si="1"/>
        <v>26611.11</v>
      </c>
      <c r="AA9" s="32">
        <f t="shared" si="2"/>
        <v>20.94</v>
      </c>
      <c r="AB9" s="5">
        <f t="shared" si="2"/>
        <v>-3752.37</v>
      </c>
      <c r="AC9" s="5">
        <f t="shared" si="2"/>
        <v>-391.09</v>
      </c>
      <c r="AD9" s="5">
        <f t="shared" si="2"/>
        <v>-13546.91</v>
      </c>
      <c r="AE9" s="33">
        <f t="shared" si="2"/>
        <v>-8941.68</v>
      </c>
      <c r="AF9" s="34">
        <f t="shared" si="2"/>
        <v>-26611.11</v>
      </c>
      <c r="AG9" s="35">
        <f t="shared" si="3"/>
        <v>-1</v>
      </c>
      <c r="AH9" s="7">
        <f t="shared" si="3"/>
        <v>-1</v>
      </c>
      <c r="AI9" s="7">
        <f t="shared" si="3"/>
        <v>-1</v>
      </c>
      <c r="AJ9" s="7">
        <f t="shared" si="3"/>
        <v>-1</v>
      </c>
      <c r="AK9" s="36">
        <f t="shared" si="3"/>
        <v>-1</v>
      </c>
      <c r="AL9" s="37">
        <f t="shared" si="3"/>
        <v>-1</v>
      </c>
      <c r="AM9" s="2">
        <v>0</v>
      </c>
      <c r="AN9" s="2">
        <v>0</v>
      </c>
      <c r="AO9" s="2">
        <v>0</v>
      </c>
      <c r="AP9" s="2">
        <v>0</v>
      </c>
      <c r="AQ9" s="29">
        <v>0</v>
      </c>
      <c r="AR9" s="31">
        <f t="shared" si="4"/>
        <v>0</v>
      </c>
      <c r="AS9" s="2">
        <v>-20.94</v>
      </c>
      <c r="AT9" s="2">
        <v>845.07</v>
      </c>
      <c r="AU9" s="2">
        <v>63.5</v>
      </c>
      <c r="AV9" s="2">
        <v>4771.82</v>
      </c>
      <c r="AW9" s="29">
        <v>2228.7600000000002</v>
      </c>
      <c r="AX9" s="31">
        <f t="shared" si="5"/>
        <v>7888.21</v>
      </c>
      <c r="AY9" s="5">
        <f t="shared" si="6"/>
        <v>20.94</v>
      </c>
      <c r="AZ9" s="5">
        <f t="shared" si="6"/>
        <v>-845.07</v>
      </c>
      <c r="BA9" s="5">
        <f t="shared" si="6"/>
        <v>-63.5</v>
      </c>
      <c r="BB9" s="5">
        <f t="shared" si="6"/>
        <v>-4771.82</v>
      </c>
      <c r="BC9" s="33">
        <f t="shared" si="6"/>
        <v>-2228.7600000000002</v>
      </c>
      <c r="BD9" s="34">
        <f t="shared" si="6"/>
        <v>-7888.21</v>
      </c>
      <c r="BE9" s="7">
        <f t="shared" si="7"/>
        <v>-1</v>
      </c>
      <c r="BF9" s="7">
        <f t="shared" si="7"/>
        <v>-1</v>
      </c>
      <c r="BG9" s="7">
        <f t="shared" si="7"/>
        <v>-1</v>
      </c>
      <c r="BH9" s="7">
        <f t="shared" si="7"/>
        <v>-1</v>
      </c>
      <c r="BI9" s="36">
        <f t="shared" si="7"/>
        <v>-1</v>
      </c>
      <c r="BJ9" s="37">
        <f t="shared" si="7"/>
        <v>-1</v>
      </c>
      <c r="BK9" s="38">
        <f t="shared" si="8"/>
        <v>0</v>
      </c>
      <c r="BL9" s="38">
        <f t="shared" si="8"/>
        <v>0</v>
      </c>
      <c r="BM9" s="38">
        <f t="shared" si="8"/>
        <v>0</v>
      </c>
      <c r="BN9" s="38">
        <f t="shared" si="8"/>
        <v>0</v>
      </c>
      <c r="BO9" s="39">
        <f t="shared" si="8"/>
        <v>0</v>
      </c>
      <c r="BP9" s="40">
        <f t="shared" si="8"/>
        <v>0</v>
      </c>
      <c r="BQ9" s="38">
        <f t="shared" si="9"/>
        <v>1</v>
      </c>
      <c r="BR9" s="38">
        <f t="shared" si="9"/>
        <v>0.22520966749014626</v>
      </c>
      <c r="BS9" s="38">
        <f t="shared" si="9"/>
        <v>0.16236671865810939</v>
      </c>
      <c r="BT9" s="38">
        <f t="shared" si="9"/>
        <v>0.35224416490550242</v>
      </c>
      <c r="BU9" s="39">
        <f t="shared" si="9"/>
        <v>0.24925517352443838</v>
      </c>
      <c r="BV9" s="40">
        <f t="shared" si="9"/>
        <v>0.29642544035179291</v>
      </c>
      <c r="BW9" s="38">
        <f t="shared" si="10"/>
        <v>-1</v>
      </c>
      <c r="BX9" s="38">
        <f t="shared" si="10"/>
        <v>-0.22520966749014626</v>
      </c>
      <c r="BY9" s="38">
        <f t="shared" si="10"/>
        <v>-0.16236671865810939</v>
      </c>
      <c r="BZ9" s="38">
        <f t="shared" si="10"/>
        <v>-0.35224416490550242</v>
      </c>
      <c r="CA9" s="39">
        <f t="shared" si="10"/>
        <v>-0.24925517352443838</v>
      </c>
      <c r="CB9" s="40">
        <f t="shared" si="10"/>
        <v>-0.29642544035179291</v>
      </c>
      <c r="CC9" s="2">
        <f t="shared" si="11"/>
        <v>-10000</v>
      </c>
      <c r="CD9" s="2">
        <f t="shared" si="11"/>
        <v>-2252.0966749014624</v>
      </c>
      <c r="CE9" s="2">
        <f t="shared" si="11"/>
        <v>-1623.667186581094</v>
      </c>
      <c r="CF9" s="2">
        <f t="shared" si="11"/>
        <v>-3522.4416490550243</v>
      </c>
      <c r="CG9" s="29">
        <f t="shared" si="11"/>
        <v>-2492.551735244384</v>
      </c>
      <c r="CH9" s="31">
        <f t="shared" si="11"/>
        <v>-2964.2544035179289</v>
      </c>
      <c r="CI9" s="40">
        <f>IFERROR(M9/'Class Sum-WR'!M9,0)</f>
        <v>0</v>
      </c>
      <c r="CJ9" s="40"/>
    </row>
    <row r="10" spans="1:88" hidden="1" outlineLevel="2" x14ac:dyDescent="0.2">
      <c r="A10">
        <v>0</v>
      </c>
      <c r="B10" t="s">
        <v>46</v>
      </c>
      <c r="C10">
        <v>0</v>
      </c>
      <c r="D10" t="s">
        <v>129</v>
      </c>
      <c r="E10">
        <v>0</v>
      </c>
      <c r="F10" s="27">
        <f>+F9+1</f>
        <v>46386</v>
      </c>
      <c r="G10" t="s">
        <v>38</v>
      </c>
      <c r="H10" s="28">
        <v>0</v>
      </c>
      <c r="I10" s="2">
        <v>0</v>
      </c>
      <c r="J10" s="2">
        <v>0</v>
      </c>
      <c r="K10" s="2">
        <v>0</v>
      </c>
      <c r="L10" s="29">
        <v>0</v>
      </c>
      <c r="M10" s="30">
        <f t="shared" si="0"/>
        <v>0</v>
      </c>
      <c r="N10">
        <v>0</v>
      </c>
      <c r="O10" t="s">
        <v>49</v>
      </c>
      <c r="P10">
        <v>0</v>
      </c>
      <c r="Q10" t="s">
        <v>129</v>
      </c>
      <c r="R10">
        <v>0</v>
      </c>
      <c r="S10" s="27">
        <f>+S9+1</f>
        <v>46022</v>
      </c>
      <c r="T10" t="s">
        <v>38</v>
      </c>
      <c r="U10" s="28">
        <v>-8.2899999999999991</v>
      </c>
      <c r="V10" s="2">
        <v>9168.2900000000009</v>
      </c>
      <c r="W10" s="2">
        <v>1453.97</v>
      </c>
      <c r="X10" s="2">
        <v>30683.65</v>
      </c>
      <c r="Y10" s="29">
        <v>15980.74</v>
      </c>
      <c r="Z10" s="31">
        <f t="shared" si="1"/>
        <v>57278.36</v>
      </c>
      <c r="AA10" s="32">
        <f t="shared" si="2"/>
        <v>8.2899999999999991</v>
      </c>
      <c r="AB10" s="5">
        <f t="shared" si="2"/>
        <v>-9168.2900000000009</v>
      </c>
      <c r="AC10" s="5">
        <f t="shared" si="2"/>
        <v>-1453.97</v>
      </c>
      <c r="AD10" s="5">
        <f t="shared" si="2"/>
        <v>-30683.65</v>
      </c>
      <c r="AE10" s="33">
        <f t="shared" si="2"/>
        <v>-15980.74</v>
      </c>
      <c r="AF10" s="34">
        <f t="shared" si="2"/>
        <v>-57278.36</v>
      </c>
      <c r="AG10" s="35">
        <f t="shared" si="3"/>
        <v>-1</v>
      </c>
      <c r="AH10" s="7">
        <f t="shared" si="3"/>
        <v>-1</v>
      </c>
      <c r="AI10" s="7">
        <f t="shared" si="3"/>
        <v>-1</v>
      </c>
      <c r="AJ10" s="7">
        <f t="shared" si="3"/>
        <v>-1</v>
      </c>
      <c r="AK10" s="36">
        <f t="shared" si="3"/>
        <v>-1</v>
      </c>
      <c r="AL10" s="37">
        <f t="shared" si="3"/>
        <v>-1</v>
      </c>
      <c r="AM10" s="2">
        <v>0</v>
      </c>
      <c r="AN10" s="2">
        <v>0</v>
      </c>
      <c r="AO10" s="2">
        <v>0</v>
      </c>
      <c r="AP10" s="2">
        <v>0</v>
      </c>
      <c r="AQ10" s="29">
        <v>0</v>
      </c>
      <c r="AR10" s="31">
        <f t="shared" si="4"/>
        <v>0</v>
      </c>
      <c r="AS10" s="2">
        <v>-8.2899999999999991</v>
      </c>
      <c r="AT10" s="2">
        <v>2134.66</v>
      </c>
      <c r="AU10" s="2">
        <v>700.15</v>
      </c>
      <c r="AV10" s="2">
        <v>12250.86</v>
      </c>
      <c r="AW10" s="29">
        <v>4442.0200000000004</v>
      </c>
      <c r="AX10" s="31">
        <f t="shared" si="5"/>
        <v>19519.400000000001</v>
      </c>
      <c r="AY10" s="5">
        <f t="shared" si="6"/>
        <v>8.2899999999999991</v>
      </c>
      <c r="AZ10" s="5">
        <f t="shared" si="6"/>
        <v>-2134.66</v>
      </c>
      <c r="BA10" s="5">
        <f t="shared" si="6"/>
        <v>-700.15</v>
      </c>
      <c r="BB10" s="5">
        <f t="shared" si="6"/>
        <v>-12250.86</v>
      </c>
      <c r="BC10" s="33">
        <f t="shared" si="6"/>
        <v>-4442.0200000000004</v>
      </c>
      <c r="BD10" s="34">
        <f t="shared" si="6"/>
        <v>-19519.400000000001</v>
      </c>
      <c r="BE10" s="7">
        <f t="shared" si="7"/>
        <v>-1</v>
      </c>
      <c r="BF10" s="7">
        <f t="shared" si="7"/>
        <v>-1</v>
      </c>
      <c r="BG10" s="7">
        <f t="shared" si="7"/>
        <v>-1</v>
      </c>
      <c r="BH10" s="7">
        <f t="shared" si="7"/>
        <v>-1</v>
      </c>
      <c r="BI10" s="36">
        <f t="shared" si="7"/>
        <v>-1</v>
      </c>
      <c r="BJ10" s="37">
        <f t="shared" si="7"/>
        <v>-1</v>
      </c>
      <c r="BK10" s="38">
        <f t="shared" si="8"/>
        <v>0</v>
      </c>
      <c r="BL10" s="38">
        <f t="shared" si="8"/>
        <v>0</v>
      </c>
      <c r="BM10" s="38">
        <f t="shared" si="8"/>
        <v>0</v>
      </c>
      <c r="BN10" s="38">
        <f t="shared" si="8"/>
        <v>0</v>
      </c>
      <c r="BO10" s="39">
        <f t="shared" si="8"/>
        <v>0</v>
      </c>
      <c r="BP10" s="40">
        <f t="shared" si="8"/>
        <v>0</v>
      </c>
      <c r="BQ10" s="38">
        <f t="shared" si="9"/>
        <v>1</v>
      </c>
      <c r="BR10" s="38">
        <f t="shared" si="9"/>
        <v>0.23283076778766812</v>
      </c>
      <c r="BS10" s="38">
        <f t="shared" si="9"/>
        <v>0.48154363570087411</v>
      </c>
      <c r="BT10" s="38">
        <f t="shared" si="9"/>
        <v>0.39926345138208785</v>
      </c>
      <c r="BU10" s="39">
        <f t="shared" si="9"/>
        <v>0.27796084536761129</v>
      </c>
      <c r="BV10" s="40">
        <f t="shared" si="9"/>
        <v>0.34078140505419502</v>
      </c>
      <c r="BW10" s="38">
        <f t="shared" si="10"/>
        <v>-1</v>
      </c>
      <c r="BX10" s="38">
        <f t="shared" si="10"/>
        <v>-0.23283076778766812</v>
      </c>
      <c r="BY10" s="38">
        <f t="shared" si="10"/>
        <v>-0.48154363570087411</v>
      </c>
      <c r="BZ10" s="38">
        <f t="shared" si="10"/>
        <v>-0.39926345138208785</v>
      </c>
      <c r="CA10" s="39">
        <f t="shared" si="10"/>
        <v>-0.27796084536761129</v>
      </c>
      <c r="CB10" s="40">
        <f t="shared" si="10"/>
        <v>-0.34078140505419502</v>
      </c>
      <c r="CC10" s="2">
        <f t="shared" si="11"/>
        <v>-10000</v>
      </c>
      <c r="CD10" s="2">
        <f t="shared" si="11"/>
        <v>-2328.3076778766813</v>
      </c>
      <c r="CE10" s="2">
        <f t="shared" si="11"/>
        <v>-4815.4363570087407</v>
      </c>
      <c r="CF10" s="2">
        <f t="shared" si="11"/>
        <v>-3992.6345138208785</v>
      </c>
      <c r="CG10" s="29">
        <f t="shared" si="11"/>
        <v>-2779.6084536761127</v>
      </c>
      <c r="CH10" s="31">
        <f t="shared" si="11"/>
        <v>-3407.8140505419501</v>
      </c>
      <c r="CI10" s="40">
        <f>IFERROR(M10/'Class Sum-WR'!M10,0)</f>
        <v>0</v>
      </c>
      <c r="CJ10" s="40"/>
    </row>
    <row r="11" spans="1:88" hidden="1" outlineLevel="2" x14ac:dyDescent="0.2">
      <c r="A11">
        <v>0</v>
      </c>
      <c r="B11" t="s">
        <v>46</v>
      </c>
      <c r="C11">
        <v>0</v>
      </c>
      <c r="D11" t="s">
        <v>129</v>
      </c>
      <c r="E11">
        <v>0</v>
      </c>
      <c r="F11" s="27">
        <f>+F10+1</f>
        <v>46387</v>
      </c>
      <c r="G11" t="s">
        <v>39</v>
      </c>
      <c r="H11" s="28">
        <v>0</v>
      </c>
      <c r="I11" s="2">
        <v>0</v>
      </c>
      <c r="J11" s="2">
        <v>0</v>
      </c>
      <c r="K11" s="2">
        <v>0</v>
      </c>
      <c r="L11" s="29">
        <v>0</v>
      </c>
      <c r="M11" s="30">
        <f t="shared" si="0"/>
        <v>0</v>
      </c>
      <c r="N11" t="e">
        <v>#N/A</v>
      </c>
      <c r="O11" t="e">
        <v>#N/A</v>
      </c>
      <c r="P11" t="e">
        <v>#N/A</v>
      </c>
      <c r="Q11" t="e">
        <v>#N/A</v>
      </c>
      <c r="R11" t="e">
        <v>#N/A</v>
      </c>
      <c r="S11" s="27">
        <f t="shared" ref="S11" si="12">+S12-1</f>
        <v>45652</v>
      </c>
      <c r="T11" t="s">
        <v>39</v>
      </c>
      <c r="U11" s="28">
        <v>0</v>
      </c>
      <c r="V11" s="2">
        <v>0</v>
      </c>
      <c r="W11" s="2">
        <v>0</v>
      </c>
      <c r="X11" s="2">
        <v>0</v>
      </c>
      <c r="Y11" s="29">
        <v>0</v>
      </c>
      <c r="Z11" s="31">
        <f t="shared" si="1"/>
        <v>0</v>
      </c>
      <c r="AA11" s="32">
        <f t="shared" si="2"/>
        <v>0</v>
      </c>
      <c r="AB11" s="5">
        <f t="shared" si="2"/>
        <v>0</v>
      </c>
      <c r="AC11" s="5">
        <f t="shared" si="2"/>
        <v>0</v>
      </c>
      <c r="AD11" s="5">
        <f t="shared" si="2"/>
        <v>0</v>
      </c>
      <c r="AE11" s="33">
        <f t="shared" si="2"/>
        <v>0</v>
      </c>
      <c r="AF11" s="34">
        <f t="shared" si="2"/>
        <v>0</v>
      </c>
      <c r="AG11" s="35" t="e">
        <f t="shared" si="3"/>
        <v>#DIV/0!</v>
      </c>
      <c r="AH11" s="7" t="e">
        <f t="shared" si="3"/>
        <v>#DIV/0!</v>
      </c>
      <c r="AI11" s="7" t="e">
        <f t="shared" si="3"/>
        <v>#DIV/0!</v>
      </c>
      <c r="AJ11" s="7" t="e">
        <f t="shared" si="3"/>
        <v>#DIV/0!</v>
      </c>
      <c r="AK11" s="36" t="e">
        <f t="shared" si="3"/>
        <v>#DIV/0!</v>
      </c>
      <c r="AL11" s="37" t="e">
        <f t="shared" si="3"/>
        <v>#DIV/0!</v>
      </c>
      <c r="AM11" s="2">
        <v>0</v>
      </c>
      <c r="AN11" s="2">
        <v>0</v>
      </c>
      <c r="AO11" s="2">
        <v>0</v>
      </c>
      <c r="AP11" s="2">
        <v>0</v>
      </c>
      <c r="AQ11" s="29">
        <v>0</v>
      </c>
      <c r="AR11" s="31">
        <f t="shared" si="4"/>
        <v>0</v>
      </c>
      <c r="AS11" s="2">
        <v>0</v>
      </c>
      <c r="AT11" s="2">
        <v>0</v>
      </c>
      <c r="AU11" s="2">
        <v>0</v>
      </c>
      <c r="AV11" s="2">
        <v>0</v>
      </c>
      <c r="AW11" s="29">
        <v>0</v>
      </c>
      <c r="AX11" s="31">
        <f t="shared" si="5"/>
        <v>0</v>
      </c>
      <c r="AY11" s="5">
        <f t="shared" si="6"/>
        <v>0</v>
      </c>
      <c r="AZ11" s="5">
        <f t="shared" si="6"/>
        <v>0</v>
      </c>
      <c r="BA11" s="5">
        <f t="shared" si="6"/>
        <v>0</v>
      </c>
      <c r="BB11" s="5">
        <f t="shared" si="6"/>
        <v>0</v>
      </c>
      <c r="BC11" s="33">
        <f t="shared" si="6"/>
        <v>0</v>
      </c>
      <c r="BD11" s="34">
        <f t="shared" si="6"/>
        <v>0</v>
      </c>
      <c r="BE11" s="7" t="e">
        <f t="shared" si="7"/>
        <v>#DIV/0!</v>
      </c>
      <c r="BF11" s="7" t="e">
        <f t="shared" si="7"/>
        <v>#DIV/0!</v>
      </c>
      <c r="BG11" s="7" t="e">
        <f t="shared" si="7"/>
        <v>#DIV/0!</v>
      </c>
      <c r="BH11" s="7" t="e">
        <f t="shared" si="7"/>
        <v>#DIV/0!</v>
      </c>
      <c r="BI11" s="36" t="e">
        <f t="shared" si="7"/>
        <v>#DIV/0!</v>
      </c>
      <c r="BJ11" s="37" t="e">
        <f t="shared" si="7"/>
        <v>#DIV/0!</v>
      </c>
      <c r="BK11" s="38">
        <f t="shared" si="8"/>
        <v>0</v>
      </c>
      <c r="BL11" s="38">
        <f t="shared" si="8"/>
        <v>0</v>
      </c>
      <c r="BM11" s="38">
        <f t="shared" si="8"/>
        <v>0</v>
      </c>
      <c r="BN11" s="38">
        <f t="shared" si="8"/>
        <v>0</v>
      </c>
      <c r="BO11" s="39">
        <f t="shared" si="8"/>
        <v>0</v>
      </c>
      <c r="BP11" s="40">
        <f t="shared" si="8"/>
        <v>0</v>
      </c>
      <c r="BQ11" s="38">
        <f t="shared" si="9"/>
        <v>0</v>
      </c>
      <c r="BR11" s="38">
        <f t="shared" si="9"/>
        <v>0</v>
      </c>
      <c r="BS11" s="38">
        <f t="shared" si="9"/>
        <v>0</v>
      </c>
      <c r="BT11" s="38">
        <f t="shared" si="9"/>
        <v>0</v>
      </c>
      <c r="BU11" s="39">
        <f t="shared" si="9"/>
        <v>0</v>
      </c>
      <c r="BV11" s="40">
        <f t="shared" si="9"/>
        <v>0</v>
      </c>
      <c r="BW11" s="38">
        <f t="shared" si="10"/>
        <v>0</v>
      </c>
      <c r="BX11" s="38">
        <f t="shared" si="10"/>
        <v>0</v>
      </c>
      <c r="BY11" s="38">
        <f t="shared" si="10"/>
        <v>0</v>
      </c>
      <c r="BZ11" s="38">
        <f t="shared" si="10"/>
        <v>0</v>
      </c>
      <c r="CA11" s="39">
        <f t="shared" si="10"/>
        <v>0</v>
      </c>
      <c r="CB11" s="40">
        <f t="shared" si="10"/>
        <v>0</v>
      </c>
      <c r="CC11" s="2">
        <f t="shared" si="11"/>
        <v>0</v>
      </c>
      <c r="CD11" s="2">
        <f t="shared" si="11"/>
        <v>0</v>
      </c>
      <c r="CE11" s="2">
        <f t="shared" si="11"/>
        <v>0</v>
      </c>
      <c r="CF11" s="2">
        <f t="shared" si="11"/>
        <v>0</v>
      </c>
      <c r="CG11" s="29">
        <f t="shared" si="11"/>
        <v>0</v>
      </c>
      <c r="CH11" s="31">
        <f t="shared" si="11"/>
        <v>0</v>
      </c>
      <c r="CI11" s="40">
        <f>IFERROR(M11/'Class Sum-WR'!M11,0)</f>
        <v>0</v>
      </c>
      <c r="CJ11" s="40"/>
    </row>
    <row r="12" spans="1:88" hidden="1" outlineLevel="2" x14ac:dyDescent="0.2">
      <c r="A12" t="e">
        <v>#N/A</v>
      </c>
      <c r="B12" t="e">
        <v>#N/A</v>
      </c>
      <c r="C12" t="e">
        <v>#N/A</v>
      </c>
      <c r="D12" t="e">
        <v>#N/A</v>
      </c>
      <c r="E12" t="e">
        <v>#N/A</v>
      </c>
      <c r="F12" s="27">
        <f>+F13-1</f>
        <v>46017</v>
      </c>
      <c r="G12" t="s">
        <v>40</v>
      </c>
      <c r="H12" s="28">
        <v>-18.739999999999998</v>
      </c>
      <c r="I12" s="2">
        <v>3555.39</v>
      </c>
      <c r="J12" s="2">
        <v>225.41</v>
      </c>
      <c r="K12" s="2">
        <v>11456.8</v>
      </c>
      <c r="L12" s="29">
        <v>5014.7299999999996</v>
      </c>
      <c r="M12" s="30">
        <f t="shared" si="0"/>
        <v>20233.589999999997</v>
      </c>
      <c r="N12" t="e">
        <v>#N/A</v>
      </c>
      <c r="O12" t="e">
        <v>#N/A</v>
      </c>
      <c r="P12" t="e">
        <v>#N/A</v>
      </c>
      <c r="Q12" t="e">
        <v>#N/A</v>
      </c>
      <c r="R12" t="e">
        <v>#N/A</v>
      </c>
      <c r="S12" s="27">
        <f>+S13-1</f>
        <v>45653</v>
      </c>
      <c r="T12" t="s">
        <v>40</v>
      </c>
      <c r="U12" s="28">
        <v>0</v>
      </c>
      <c r="V12" s="2">
        <v>0</v>
      </c>
      <c r="W12" s="2">
        <v>0</v>
      </c>
      <c r="X12" s="2">
        <v>0</v>
      </c>
      <c r="Y12" s="29">
        <v>0</v>
      </c>
      <c r="Z12" s="31">
        <f t="shared" si="1"/>
        <v>0</v>
      </c>
      <c r="AA12" s="32">
        <f t="shared" si="2"/>
        <v>-18.739999999999998</v>
      </c>
      <c r="AB12" s="5">
        <f t="shared" si="2"/>
        <v>3555.39</v>
      </c>
      <c r="AC12" s="5">
        <f t="shared" si="2"/>
        <v>225.41</v>
      </c>
      <c r="AD12" s="5">
        <f t="shared" si="2"/>
        <v>11456.8</v>
      </c>
      <c r="AE12" s="33">
        <f t="shared" si="2"/>
        <v>5014.7299999999996</v>
      </c>
      <c r="AF12" s="34">
        <f t="shared" si="2"/>
        <v>20233.589999999997</v>
      </c>
      <c r="AG12" s="35" t="e">
        <f t="shared" si="3"/>
        <v>#DIV/0!</v>
      </c>
      <c r="AH12" s="7" t="e">
        <f t="shared" si="3"/>
        <v>#DIV/0!</v>
      </c>
      <c r="AI12" s="7" t="e">
        <f t="shared" si="3"/>
        <v>#DIV/0!</v>
      </c>
      <c r="AJ12" s="7" t="e">
        <f t="shared" si="3"/>
        <v>#DIV/0!</v>
      </c>
      <c r="AK12" s="36" t="e">
        <f t="shared" si="3"/>
        <v>#DIV/0!</v>
      </c>
      <c r="AL12" s="37" t="e">
        <f t="shared" si="3"/>
        <v>#DIV/0!</v>
      </c>
      <c r="AM12" s="2">
        <v>-18.739999999999998</v>
      </c>
      <c r="AN12" s="2">
        <v>776.88</v>
      </c>
      <c r="AO12" s="2">
        <v>93.05</v>
      </c>
      <c r="AP12" s="2">
        <v>3976.77</v>
      </c>
      <c r="AQ12" s="29">
        <v>1203.07</v>
      </c>
      <c r="AR12" s="31">
        <f t="shared" si="4"/>
        <v>6031.03</v>
      </c>
      <c r="AS12" s="2">
        <v>0</v>
      </c>
      <c r="AT12" s="2">
        <v>0</v>
      </c>
      <c r="AU12" s="2">
        <v>0</v>
      </c>
      <c r="AV12" s="2">
        <v>0</v>
      </c>
      <c r="AW12" s="29">
        <v>0</v>
      </c>
      <c r="AX12" s="31">
        <f t="shared" si="5"/>
        <v>0</v>
      </c>
      <c r="AY12" s="5">
        <f t="shared" si="6"/>
        <v>-18.739999999999998</v>
      </c>
      <c r="AZ12" s="5">
        <f t="shared" si="6"/>
        <v>776.88</v>
      </c>
      <c r="BA12" s="5">
        <f t="shared" si="6"/>
        <v>93.05</v>
      </c>
      <c r="BB12" s="5">
        <f t="shared" si="6"/>
        <v>3976.77</v>
      </c>
      <c r="BC12" s="33">
        <f t="shared" si="6"/>
        <v>1203.07</v>
      </c>
      <c r="BD12" s="34">
        <f t="shared" si="6"/>
        <v>6031.03</v>
      </c>
      <c r="BE12" s="7" t="e">
        <f t="shared" si="7"/>
        <v>#DIV/0!</v>
      </c>
      <c r="BF12" s="7" t="e">
        <f t="shared" si="7"/>
        <v>#DIV/0!</v>
      </c>
      <c r="BG12" s="7" t="e">
        <f t="shared" si="7"/>
        <v>#DIV/0!</v>
      </c>
      <c r="BH12" s="7" t="e">
        <f t="shared" si="7"/>
        <v>#DIV/0!</v>
      </c>
      <c r="BI12" s="36" t="e">
        <f t="shared" si="7"/>
        <v>#DIV/0!</v>
      </c>
      <c r="BJ12" s="37" t="e">
        <f t="shared" si="7"/>
        <v>#DIV/0!</v>
      </c>
      <c r="BK12" s="38">
        <f t="shared" si="8"/>
        <v>1</v>
      </c>
      <c r="BL12" s="38">
        <f t="shared" si="8"/>
        <v>0.21850767426358292</v>
      </c>
      <c r="BM12" s="38">
        <f t="shared" si="8"/>
        <v>0.41280333614302828</v>
      </c>
      <c r="BN12" s="38">
        <f t="shared" si="8"/>
        <v>0.34711001326722996</v>
      </c>
      <c r="BO12" s="39">
        <f t="shared" si="8"/>
        <v>0.23990723329072552</v>
      </c>
      <c r="BP12" s="40">
        <f t="shared" si="8"/>
        <v>0.29807018922494727</v>
      </c>
      <c r="BQ12" s="38">
        <f t="shared" si="9"/>
        <v>0</v>
      </c>
      <c r="BR12" s="38">
        <f t="shared" si="9"/>
        <v>0</v>
      </c>
      <c r="BS12" s="38">
        <f t="shared" si="9"/>
        <v>0</v>
      </c>
      <c r="BT12" s="38">
        <f t="shared" si="9"/>
        <v>0</v>
      </c>
      <c r="BU12" s="39">
        <f t="shared" si="9"/>
        <v>0</v>
      </c>
      <c r="BV12" s="40">
        <f t="shared" si="9"/>
        <v>0</v>
      </c>
      <c r="BW12" s="38">
        <f t="shared" si="10"/>
        <v>1</v>
      </c>
      <c r="BX12" s="38">
        <f t="shared" si="10"/>
        <v>0.21850767426358292</v>
      </c>
      <c r="BY12" s="38">
        <f t="shared" si="10"/>
        <v>0.41280333614302828</v>
      </c>
      <c r="BZ12" s="38">
        <f t="shared" si="10"/>
        <v>0.34711001326722996</v>
      </c>
      <c r="CA12" s="39">
        <f t="shared" si="10"/>
        <v>0.23990723329072552</v>
      </c>
      <c r="CB12" s="40">
        <f t="shared" si="10"/>
        <v>0.29807018922494727</v>
      </c>
      <c r="CC12" s="2">
        <f t="shared" si="11"/>
        <v>10000</v>
      </c>
      <c r="CD12" s="2">
        <f t="shared" si="11"/>
        <v>2185.0767426358293</v>
      </c>
      <c r="CE12" s="2">
        <f t="shared" si="11"/>
        <v>4128.0333614302826</v>
      </c>
      <c r="CF12" s="2">
        <f t="shared" si="11"/>
        <v>3471.1001326722994</v>
      </c>
      <c r="CG12" s="29">
        <f t="shared" si="11"/>
        <v>2399.0723329072553</v>
      </c>
      <c r="CH12" s="31">
        <f t="shared" si="11"/>
        <v>2980.7018922494726</v>
      </c>
      <c r="CI12" s="40">
        <f>IFERROR(M12/'Class Sum-WR'!M12,0)</f>
        <v>0.2045153794962152</v>
      </c>
      <c r="CJ12" s="40"/>
    </row>
    <row r="13" spans="1:88" ht="13.5" hidden="1" outlineLevel="2" thickBot="1" x14ac:dyDescent="0.25">
      <c r="A13" t="e">
        <v>#N/A</v>
      </c>
      <c r="B13" t="e">
        <v>#N/A</v>
      </c>
      <c r="C13" t="e">
        <v>#N/A</v>
      </c>
      <c r="D13" t="e">
        <v>#N/A</v>
      </c>
      <c r="E13" t="e">
        <v>#N/A</v>
      </c>
      <c r="F13" s="41">
        <f>+F14-1</f>
        <v>46018</v>
      </c>
      <c r="G13" s="42" t="s">
        <v>41</v>
      </c>
      <c r="H13" s="43">
        <v>0</v>
      </c>
      <c r="I13" s="44">
        <v>3357.6</v>
      </c>
      <c r="J13" s="44">
        <v>358.69</v>
      </c>
      <c r="K13" s="44">
        <v>11203.09</v>
      </c>
      <c r="L13" s="45">
        <v>3913.03</v>
      </c>
      <c r="M13" s="46">
        <f t="shared" si="0"/>
        <v>18832.41</v>
      </c>
      <c r="N13" t="e">
        <v>#N/A</v>
      </c>
      <c r="O13" t="e">
        <v>#N/A</v>
      </c>
      <c r="P13" t="e">
        <v>#N/A</v>
      </c>
      <c r="Q13" t="e">
        <v>#N/A</v>
      </c>
      <c r="R13" t="e">
        <v>#N/A</v>
      </c>
      <c r="S13" s="41">
        <f>+S14-1</f>
        <v>45654</v>
      </c>
      <c r="T13" s="42" t="s">
        <v>41</v>
      </c>
      <c r="U13" s="43">
        <v>0</v>
      </c>
      <c r="V13" s="44">
        <v>0</v>
      </c>
      <c r="W13" s="44">
        <v>0</v>
      </c>
      <c r="X13" s="44">
        <v>0</v>
      </c>
      <c r="Y13" s="45">
        <v>0</v>
      </c>
      <c r="Z13" s="47">
        <f t="shared" si="1"/>
        <v>0</v>
      </c>
      <c r="AA13" s="48">
        <f t="shared" si="2"/>
        <v>0</v>
      </c>
      <c r="AB13" s="49">
        <f t="shared" si="2"/>
        <v>3357.6</v>
      </c>
      <c r="AC13" s="49">
        <f t="shared" si="2"/>
        <v>358.69</v>
      </c>
      <c r="AD13" s="49">
        <f t="shared" si="2"/>
        <v>11203.09</v>
      </c>
      <c r="AE13" s="50">
        <f t="shared" si="2"/>
        <v>3913.03</v>
      </c>
      <c r="AF13" s="51">
        <f t="shared" si="2"/>
        <v>18832.41</v>
      </c>
      <c r="AG13" s="52" t="e">
        <f t="shared" si="3"/>
        <v>#DIV/0!</v>
      </c>
      <c r="AH13" s="53" t="e">
        <f t="shared" si="3"/>
        <v>#DIV/0!</v>
      </c>
      <c r="AI13" s="53" t="e">
        <f t="shared" si="3"/>
        <v>#DIV/0!</v>
      </c>
      <c r="AJ13" s="53" t="e">
        <f t="shared" si="3"/>
        <v>#DIV/0!</v>
      </c>
      <c r="AK13" s="54" t="e">
        <f t="shared" si="3"/>
        <v>#DIV/0!</v>
      </c>
      <c r="AL13" s="55" t="e">
        <f t="shared" si="3"/>
        <v>#DIV/0!</v>
      </c>
      <c r="AM13" s="44">
        <v>0</v>
      </c>
      <c r="AN13" s="44">
        <v>735.11</v>
      </c>
      <c r="AO13" s="44">
        <v>158.41</v>
      </c>
      <c r="AP13" s="44">
        <v>3534.72</v>
      </c>
      <c r="AQ13" s="45">
        <v>1205.23</v>
      </c>
      <c r="AR13" s="47">
        <f t="shared" si="4"/>
        <v>5633.4699999999993</v>
      </c>
      <c r="AS13" s="44">
        <v>0</v>
      </c>
      <c r="AT13" s="44">
        <v>0</v>
      </c>
      <c r="AU13" s="44">
        <v>0</v>
      </c>
      <c r="AV13" s="44">
        <v>0</v>
      </c>
      <c r="AW13" s="45">
        <v>0</v>
      </c>
      <c r="AX13" s="47">
        <f t="shared" si="5"/>
        <v>0</v>
      </c>
      <c r="AY13" s="49">
        <f t="shared" si="6"/>
        <v>0</v>
      </c>
      <c r="AZ13" s="49">
        <f t="shared" si="6"/>
        <v>735.11</v>
      </c>
      <c r="BA13" s="49">
        <f t="shared" si="6"/>
        <v>158.41</v>
      </c>
      <c r="BB13" s="49">
        <f t="shared" si="6"/>
        <v>3534.72</v>
      </c>
      <c r="BC13" s="50">
        <f t="shared" si="6"/>
        <v>1205.23</v>
      </c>
      <c r="BD13" s="51">
        <f t="shared" si="6"/>
        <v>5633.4699999999993</v>
      </c>
      <c r="BE13" s="53" t="e">
        <f t="shared" si="7"/>
        <v>#DIV/0!</v>
      </c>
      <c r="BF13" s="53" t="e">
        <f t="shared" si="7"/>
        <v>#DIV/0!</v>
      </c>
      <c r="BG13" s="53" t="e">
        <f t="shared" si="7"/>
        <v>#DIV/0!</v>
      </c>
      <c r="BH13" s="53" t="e">
        <f t="shared" si="7"/>
        <v>#DIV/0!</v>
      </c>
      <c r="BI13" s="54" t="e">
        <f t="shared" si="7"/>
        <v>#DIV/0!</v>
      </c>
      <c r="BJ13" s="55" t="e">
        <f t="shared" si="7"/>
        <v>#DIV/0!</v>
      </c>
      <c r="BK13" s="56">
        <f t="shared" si="8"/>
        <v>0</v>
      </c>
      <c r="BL13" s="56">
        <f t="shared" si="8"/>
        <v>0.21893912318322611</v>
      </c>
      <c r="BM13" s="56">
        <f t="shared" si="8"/>
        <v>0.44163483788229391</v>
      </c>
      <c r="BN13" s="56">
        <f t="shared" si="8"/>
        <v>0.31551295223014364</v>
      </c>
      <c r="BO13" s="57">
        <f t="shared" si="8"/>
        <v>0.30800428312586409</v>
      </c>
      <c r="BP13" s="58">
        <f t="shared" si="8"/>
        <v>0.29913696653800548</v>
      </c>
      <c r="BQ13" s="56">
        <f t="shared" si="9"/>
        <v>0</v>
      </c>
      <c r="BR13" s="56">
        <f t="shared" si="9"/>
        <v>0</v>
      </c>
      <c r="BS13" s="56">
        <f t="shared" si="9"/>
        <v>0</v>
      </c>
      <c r="BT13" s="56">
        <f t="shared" si="9"/>
        <v>0</v>
      </c>
      <c r="BU13" s="57">
        <f t="shared" si="9"/>
        <v>0</v>
      </c>
      <c r="BV13" s="58">
        <f t="shared" si="9"/>
        <v>0</v>
      </c>
      <c r="BW13" s="56">
        <f t="shared" si="10"/>
        <v>0</v>
      </c>
      <c r="BX13" s="56">
        <f t="shared" si="10"/>
        <v>0.21893912318322611</v>
      </c>
      <c r="BY13" s="56">
        <f t="shared" si="10"/>
        <v>0.44163483788229391</v>
      </c>
      <c r="BZ13" s="56">
        <f t="shared" si="10"/>
        <v>0.31551295223014364</v>
      </c>
      <c r="CA13" s="57">
        <f t="shared" si="10"/>
        <v>0.30800428312586409</v>
      </c>
      <c r="CB13" s="58">
        <f t="shared" si="10"/>
        <v>0.29913696653800548</v>
      </c>
      <c r="CC13" s="44">
        <f t="shared" si="11"/>
        <v>0</v>
      </c>
      <c r="CD13" s="44">
        <f t="shared" si="11"/>
        <v>2189.3912318322609</v>
      </c>
      <c r="CE13" s="44">
        <f t="shared" si="11"/>
        <v>4416.3483788229387</v>
      </c>
      <c r="CF13" s="44">
        <f t="shared" si="11"/>
        <v>3155.1295223014363</v>
      </c>
      <c r="CG13" s="45">
        <f t="shared" si="11"/>
        <v>3080.0428312586409</v>
      </c>
      <c r="CH13" s="47">
        <f t="shared" si="11"/>
        <v>2991.3696653800548</v>
      </c>
      <c r="CI13" s="58">
        <f>IFERROR(M13/'Class Sum-WR'!M13,0)</f>
        <v>0.16942179503845689</v>
      </c>
      <c r="CJ13" s="58"/>
    </row>
    <row r="14" spans="1:88" collapsed="1" x14ac:dyDescent="0.2">
      <c r="A14" t="s">
        <v>46</v>
      </c>
      <c r="B14" t="s">
        <v>49</v>
      </c>
      <c r="C14" t="s">
        <v>47</v>
      </c>
      <c r="D14">
        <v>0</v>
      </c>
      <c r="E14" t="s">
        <v>42</v>
      </c>
      <c r="F14" s="27">
        <v>46019</v>
      </c>
      <c r="G14" t="s">
        <v>35</v>
      </c>
      <c r="H14" s="28">
        <v>0</v>
      </c>
      <c r="I14" s="2">
        <v>2239.13</v>
      </c>
      <c r="J14" s="2">
        <v>185.66</v>
      </c>
      <c r="K14" s="2">
        <v>6390.88</v>
      </c>
      <c r="L14" s="29">
        <v>2428.7399999999998</v>
      </c>
      <c r="M14" s="30">
        <f t="shared" si="0"/>
        <v>11244.41</v>
      </c>
      <c r="N14" t="s">
        <v>49</v>
      </c>
      <c r="O14" t="s">
        <v>183</v>
      </c>
      <c r="P14" t="s">
        <v>47</v>
      </c>
      <c r="Q14">
        <v>0</v>
      </c>
      <c r="R14" t="s">
        <v>42</v>
      </c>
      <c r="S14" s="27">
        <v>45655</v>
      </c>
      <c r="T14" t="s">
        <v>35</v>
      </c>
      <c r="U14" s="28">
        <v>-7.22</v>
      </c>
      <c r="V14" s="2">
        <v>3536.79</v>
      </c>
      <c r="W14" s="2">
        <v>442.06</v>
      </c>
      <c r="X14" s="2">
        <v>9807.94</v>
      </c>
      <c r="Y14" s="29">
        <v>4991.07</v>
      </c>
      <c r="Z14" s="31">
        <f t="shared" si="1"/>
        <v>18770.64</v>
      </c>
      <c r="AA14" s="32">
        <f t="shared" si="2"/>
        <v>7.22</v>
      </c>
      <c r="AB14" s="5">
        <f t="shared" si="2"/>
        <v>-1297.6599999999999</v>
      </c>
      <c r="AC14" s="5">
        <f t="shared" si="2"/>
        <v>-256.39999999999998</v>
      </c>
      <c r="AD14" s="5">
        <f t="shared" si="2"/>
        <v>-3417.0600000000004</v>
      </c>
      <c r="AE14" s="33">
        <f t="shared" si="2"/>
        <v>-2562.33</v>
      </c>
      <c r="AF14" s="34">
        <f t="shared" si="2"/>
        <v>-7526.23</v>
      </c>
      <c r="AG14" s="35">
        <f t="shared" si="3"/>
        <v>-1</v>
      </c>
      <c r="AH14" s="7">
        <f t="shared" si="3"/>
        <v>-0.36690332193882019</v>
      </c>
      <c r="AI14" s="7">
        <f t="shared" si="3"/>
        <v>-0.5800117631090802</v>
      </c>
      <c r="AJ14" s="7">
        <f t="shared" si="3"/>
        <v>-0.34839731890692643</v>
      </c>
      <c r="AK14" s="36">
        <f t="shared" si="3"/>
        <v>-0.51338290186272684</v>
      </c>
      <c r="AL14" s="37">
        <f t="shared" si="3"/>
        <v>-0.40095755925210858</v>
      </c>
      <c r="AM14" s="2">
        <v>0</v>
      </c>
      <c r="AN14" s="2">
        <v>488.92</v>
      </c>
      <c r="AO14" s="2">
        <v>71.62</v>
      </c>
      <c r="AP14" s="2">
        <v>1937.18</v>
      </c>
      <c r="AQ14" s="29">
        <v>709.5</v>
      </c>
      <c r="AR14" s="31">
        <f t="shared" si="4"/>
        <v>3207.2200000000003</v>
      </c>
      <c r="AS14" s="2">
        <v>-7.22</v>
      </c>
      <c r="AT14" s="2">
        <v>785.1</v>
      </c>
      <c r="AU14" s="2">
        <v>104.54</v>
      </c>
      <c r="AV14" s="2">
        <v>2959.78</v>
      </c>
      <c r="AW14" s="29">
        <v>1320.07</v>
      </c>
      <c r="AX14" s="31">
        <f t="shared" si="5"/>
        <v>5162.2700000000004</v>
      </c>
      <c r="AY14" s="5">
        <f t="shared" si="6"/>
        <v>7.22</v>
      </c>
      <c r="AZ14" s="5">
        <f t="shared" si="6"/>
        <v>-296.18</v>
      </c>
      <c r="BA14" s="5">
        <f t="shared" si="6"/>
        <v>-32.92</v>
      </c>
      <c r="BB14" s="5">
        <f t="shared" si="6"/>
        <v>-1022.6000000000001</v>
      </c>
      <c r="BC14" s="33">
        <f t="shared" si="6"/>
        <v>-610.56999999999994</v>
      </c>
      <c r="BD14" s="34">
        <f t="shared" si="6"/>
        <v>-1955.0500000000002</v>
      </c>
      <c r="BE14" s="7">
        <f t="shared" si="7"/>
        <v>-1</v>
      </c>
      <c r="BF14" s="7">
        <f t="shared" si="7"/>
        <v>-0.37725130556616993</v>
      </c>
      <c r="BG14" s="7">
        <f t="shared" si="7"/>
        <v>-0.31490338626363112</v>
      </c>
      <c r="BH14" s="7">
        <f t="shared" si="7"/>
        <v>-0.34549865192683243</v>
      </c>
      <c r="BI14" s="36">
        <f t="shared" si="7"/>
        <v>-0.46252850227639442</v>
      </c>
      <c r="BJ14" s="37">
        <f t="shared" si="7"/>
        <v>-0.37871905188996313</v>
      </c>
      <c r="BK14" s="38">
        <f t="shared" si="8"/>
        <v>0</v>
      </c>
      <c r="BL14" s="38">
        <f t="shared" si="8"/>
        <v>0.21835266375779877</v>
      </c>
      <c r="BM14" s="38">
        <f t="shared" si="8"/>
        <v>0.38575891414413449</v>
      </c>
      <c r="BN14" s="38">
        <f t="shared" si="8"/>
        <v>0.30311631574994369</v>
      </c>
      <c r="BO14" s="39">
        <f t="shared" si="8"/>
        <v>0.29212678178808765</v>
      </c>
      <c r="BP14" s="40">
        <f t="shared" si="8"/>
        <v>0.28522794882079189</v>
      </c>
      <c r="BQ14" s="38">
        <f t="shared" si="9"/>
        <v>1</v>
      </c>
      <c r="BR14" s="38">
        <f t="shared" si="9"/>
        <v>0.22198094882647826</v>
      </c>
      <c r="BS14" s="38">
        <f t="shared" si="9"/>
        <v>0.23648373523956026</v>
      </c>
      <c r="BT14" s="38">
        <f t="shared" si="9"/>
        <v>0.30177386892660435</v>
      </c>
      <c r="BU14" s="39">
        <f t="shared" si="9"/>
        <v>0.2644863726615736</v>
      </c>
      <c r="BV14" s="40">
        <f t="shared" si="9"/>
        <v>0.27501832649286334</v>
      </c>
      <c r="BW14" s="38">
        <f t="shared" si="10"/>
        <v>-1</v>
      </c>
      <c r="BX14" s="38">
        <f t="shared" si="10"/>
        <v>-3.6282850686794876E-3</v>
      </c>
      <c r="BY14" s="38">
        <f t="shared" si="10"/>
        <v>0.14927517890457423</v>
      </c>
      <c r="BZ14" s="38">
        <f t="shared" si="10"/>
        <v>1.3424468233393383E-3</v>
      </c>
      <c r="CA14" s="39">
        <f t="shared" si="10"/>
        <v>2.7640409126514054E-2</v>
      </c>
      <c r="CB14" s="40">
        <f t="shared" si="10"/>
        <v>1.0209622327928547E-2</v>
      </c>
      <c r="CC14" s="2">
        <f t="shared" si="11"/>
        <v>-10000</v>
      </c>
      <c r="CD14" s="2">
        <f t="shared" si="11"/>
        <v>-36.282850686794873</v>
      </c>
      <c r="CE14" s="2">
        <f t="shared" si="11"/>
        <v>1492.7517890457423</v>
      </c>
      <c r="CF14" s="2">
        <f t="shared" si="11"/>
        <v>13.424468233393384</v>
      </c>
      <c r="CG14" s="29">
        <f t="shared" si="11"/>
        <v>276.40409126514055</v>
      </c>
      <c r="CH14" s="31">
        <f t="shared" si="11"/>
        <v>102.09622327928547</v>
      </c>
      <c r="CI14" s="40">
        <f>IFERROR(M14/'Class Sum-WR'!M14,0)</f>
        <v>0.16458019164316148</v>
      </c>
      <c r="CJ14" s="40">
        <f>IFERROR(M14/'Class Sum-TH'!M14,0)</f>
        <v>0.51160277704095625</v>
      </c>
    </row>
    <row r="15" spans="1:88" x14ac:dyDescent="0.2">
      <c r="A15" t="s">
        <v>46</v>
      </c>
      <c r="B15" t="s">
        <v>49</v>
      </c>
      <c r="C15" t="s">
        <v>47</v>
      </c>
      <c r="D15">
        <v>0</v>
      </c>
      <c r="E15" t="s">
        <v>42</v>
      </c>
      <c r="F15" s="4">
        <f>+F14+1</f>
        <v>46020</v>
      </c>
      <c r="G15" t="s">
        <v>36</v>
      </c>
      <c r="H15" s="28">
        <v>-458.45</v>
      </c>
      <c r="I15" s="2">
        <v>2246.67</v>
      </c>
      <c r="J15" s="2">
        <v>111.1</v>
      </c>
      <c r="K15" s="2">
        <v>9243.09</v>
      </c>
      <c r="L15" s="29">
        <v>7847.67</v>
      </c>
      <c r="M15" s="30">
        <f t="shared" si="0"/>
        <v>18990.080000000002</v>
      </c>
      <c r="N15" t="s">
        <v>49</v>
      </c>
      <c r="O15" t="s">
        <v>183</v>
      </c>
      <c r="P15" t="s">
        <v>47</v>
      </c>
      <c r="Q15">
        <v>0</v>
      </c>
      <c r="R15" t="s">
        <v>42</v>
      </c>
      <c r="S15" s="4">
        <f>+S14+1</f>
        <v>45656</v>
      </c>
      <c r="T15" t="s">
        <v>36</v>
      </c>
      <c r="U15" s="28">
        <v>-583.89</v>
      </c>
      <c r="V15" s="2">
        <v>4414.3900000000003</v>
      </c>
      <c r="W15" s="2">
        <v>458.51</v>
      </c>
      <c r="X15" s="2">
        <v>14024.99</v>
      </c>
      <c r="Y15" s="29">
        <v>8343.27</v>
      </c>
      <c r="Z15" s="31">
        <f t="shared" si="1"/>
        <v>26657.27</v>
      </c>
      <c r="AA15" s="32">
        <f t="shared" si="2"/>
        <v>125.44</v>
      </c>
      <c r="AB15" s="5">
        <f t="shared" si="2"/>
        <v>-2167.7200000000003</v>
      </c>
      <c r="AC15" s="5">
        <f t="shared" si="2"/>
        <v>-347.40999999999997</v>
      </c>
      <c r="AD15" s="5">
        <f t="shared" si="2"/>
        <v>-4781.8999999999996</v>
      </c>
      <c r="AE15" s="33">
        <f t="shared" si="2"/>
        <v>-495.60000000000036</v>
      </c>
      <c r="AF15" s="34">
        <f t="shared" si="2"/>
        <v>-7667.1899999999987</v>
      </c>
      <c r="AG15" s="35">
        <f t="shared" si="3"/>
        <v>-0.21483498604189144</v>
      </c>
      <c r="AH15" s="7">
        <f t="shared" si="3"/>
        <v>-0.49105765462498785</v>
      </c>
      <c r="AI15" s="7">
        <f t="shared" si="3"/>
        <v>-0.75769339818106474</v>
      </c>
      <c r="AJ15" s="7">
        <f t="shared" si="3"/>
        <v>-0.34095567982579666</v>
      </c>
      <c r="AK15" s="36">
        <f t="shared" si="3"/>
        <v>-5.9401170044838573E-2</v>
      </c>
      <c r="AL15" s="37">
        <f t="shared" si="3"/>
        <v>-0.28762097544122106</v>
      </c>
      <c r="AM15" s="2">
        <v>-458.45</v>
      </c>
      <c r="AN15" s="2">
        <v>482.57</v>
      </c>
      <c r="AO15" s="2">
        <v>36.409999999999997</v>
      </c>
      <c r="AP15" s="2">
        <v>3114.79</v>
      </c>
      <c r="AQ15" s="29">
        <v>2316.54</v>
      </c>
      <c r="AR15" s="31">
        <f t="shared" si="4"/>
        <v>5491.8600000000006</v>
      </c>
      <c r="AS15" s="2">
        <v>-583.89</v>
      </c>
      <c r="AT15" s="2">
        <v>956.7</v>
      </c>
      <c r="AU15" s="2">
        <v>279.63</v>
      </c>
      <c r="AV15" s="2">
        <v>4236.12</v>
      </c>
      <c r="AW15" s="29">
        <v>2216.33</v>
      </c>
      <c r="AX15" s="31">
        <f t="shared" si="5"/>
        <v>7104.8899999999994</v>
      </c>
      <c r="AY15" s="5">
        <f t="shared" si="6"/>
        <v>125.44</v>
      </c>
      <c r="AZ15" s="5">
        <f t="shared" si="6"/>
        <v>-474.13000000000005</v>
      </c>
      <c r="BA15" s="5">
        <f t="shared" si="6"/>
        <v>-243.22</v>
      </c>
      <c r="BB15" s="5">
        <f t="shared" si="6"/>
        <v>-1121.33</v>
      </c>
      <c r="BC15" s="33">
        <f t="shared" si="6"/>
        <v>100.21000000000004</v>
      </c>
      <c r="BD15" s="34">
        <f t="shared" si="6"/>
        <v>-1613.0299999999988</v>
      </c>
      <c r="BE15" s="7">
        <f t="shared" si="7"/>
        <v>-0.21483498604189144</v>
      </c>
      <c r="BF15" s="7">
        <f t="shared" si="7"/>
        <v>-0.49558900386746108</v>
      </c>
      <c r="BG15" s="7">
        <f t="shared" si="7"/>
        <v>-0.86979222544076107</v>
      </c>
      <c r="BH15" s="7">
        <f t="shared" si="7"/>
        <v>-0.26470685438561703</v>
      </c>
      <c r="BI15" s="36">
        <f t="shared" si="7"/>
        <v>4.5214385944331414E-2</v>
      </c>
      <c r="BJ15" s="37">
        <f t="shared" si="7"/>
        <v>-0.22703096036673318</v>
      </c>
      <c r="BK15" s="38">
        <f t="shared" si="8"/>
        <v>1</v>
      </c>
      <c r="BL15" s="38">
        <f t="shared" si="8"/>
        <v>0.21479344986135035</v>
      </c>
      <c r="BM15" s="38">
        <f t="shared" si="8"/>
        <v>0.32772277227722774</v>
      </c>
      <c r="BN15" s="38">
        <f t="shared" si="8"/>
        <v>0.33698579154806452</v>
      </c>
      <c r="BO15" s="39">
        <f t="shared" si="8"/>
        <v>0.29518825332869503</v>
      </c>
      <c r="BP15" s="40">
        <f t="shared" si="8"/>
        <v>0.28919625404421678</v>
      </c>
      <c r="BQ15" s="38">
        <f t="shared" si="9"/>
        <v>1</v>
      </c>
      <c r="BR15" s="38">
        <f t="shared" si="9"/>
        <v>0.2167230353457669</v>
      </c>
      <c r="BS15" s="38">
        <f t="shared" si="9"/>
        <v>0.60986674227388715</v>
      </c>
      <c r="BT15" s="38">
        <f t="shared" si="9"/>
        <v>0.30204085707012984</v>
      </c>
      <c r="BU15" s="39">
        <f t="shared" si="9"/>
        <v>0.26564284746867833</v>
      </c>
      <c r="BV15" s="40">
        <f t="shared" si="9"/>
        <v>0.26652729255471397</v>
      </c>
      <c r="BW15" s="38">
        <f t="shared" si="10"/>
        <v>0</v>
      </c>
      <c r="BX15" s="38">
        <f t="shared" si="10"/>
        <v>-1.9295854844165461E-3</v>
      </c>
      <c r="BY15" s="38">
        <f t="shared" si="10"/>
        <v>-0.28214396999665942</v>
      </c>
      <c r="BZ15" s="38">
        <f t="shared" si="10"/>
        <v>3.4944934477934675E-2</v>
      </c>
      <c r="CA15" s="39">
        <f t="shared" si="10"/>
        <v>2.9545405860016694E-2</v>
      </c>
      <c r="CB15" s="40">
        <f t="shared" si="10"/>
        <v>2.2668961489502815E-2</v>
      </c>
      <c r="CC15" s="2">
        <f t="shared" si="11"/>
        <v>0</v>
      </c>
      <c r="CD15" s="2">
        <f t="shared" si="11"/>
        <v>-19.295854844165461</v>
      </c>
      <c r="CE15" s="2">
        <f t="shared" si="11"/>
        <v>-2821.4396999665942</v>
      </c>
      <c r="CF15" s="2">
        <f t="shared" si="11"/>
        <v>349.44934477934675</v>
      </c>
      <c r="CG15" s="29">
        <f t="shared" si="11"/>
        <v>295.45405860016695</v>
      </c>
      <c r="CH15" s="31">
        <f t="shared" si="11"/>
        <v>226.68961489502814</v>
      </c>
      <c r="CI15" s="40">
        <f>IFERROR(M15/'Class Sum-WR'!M15,0)</f>
        <v>0.17456267591780605</v>
      </c>
      <c r="CJ15" s="40">
        <f>IFERROR(M15/'Class Sum-TH'!M15,0)</f>
        <v>0.69534090601183585</v>
      </c>
    </row>
    <row r="16" spans="1:88" x14ac:dyDescent="0.2">
      <c r="A16" t="s">
        <v>46</v>
      </c>
      <c r="B16" t="s">
        <v>49</v>
      </c>
      <c r="C16" t="s">
        <v>47</v>
      </c>
      <c r="D16">
        <v>0</v>
      </c>
      <c r="E16" t="s">
        <v>42</v>
      </c>
      <c r="F16" s="4">
        <f t="shared" ref="F16:F79" si="13">+F15+1</f>
        <v>46021</v>
      </c>
      <c r="G16" t="s">
        <v>37</v>
      </c>
      <c r="H16" s="28">
        <v>-20.94</v>
      </c>
      <c r="I16" s="2">
        <v>3752.37</v>
      </c>
      <c r="J16" s="2">
        <v>391.09</v>
      </c>
      <c r="K16" s="2">
        <v>13546.91</v>
      </c>
      <c r="L16" s="29">
        <v>8941.68</v>
      </c>
      <c r="M16" s="30">
        <f t="shared" si="0"/>
        <v>26611.11</v>
      </c>
      <c r="N16" t="s">
        <v>49</v>
      </c>
      <c r="O16" t="s">
        <v>183</v>
      </c>
      <c r="P16" t="s">
        <v>47</v>
      </c>
      <c r="Q16">
        <v>0</v>
      </c>
      <c r="R16" t="s">
        <v>42</v>
      </c>
      <c r="S16" s="4">
        <f t="shared" ref="S16:S79" si="14">+S15+1</f>
        <v>45657</v>
      </c>
      <c r="T16" t="s">
        <v>37</v>
      </c>
      <c r="U16" s="28">
        <v>-28.72</v>
      </c>
      <c r="V16" s="2">
        <v>8628.0499999999993</v>
      </c>
      <c r="W16" s="2">
        <v>729.53</v>
      </c>
      <c r="X16" s="2">
        <v>27510.560000000001</v>
      </c>
      <c r="Y16" s="29">
        <v>15267.28</v>
      </c>
      <c r="Z16" s="31">
        <f t="shared" si="1"/>
        <v>52106.7</v>
      </c>
      <c r="AA16" s="32">
        <f t="shared" si="2"/>
        <v>7.7799999999999976</v>
      </c>
      <c r="AB16" s="5">
        <f t="shared" si="2"/>
        <v>-4875.6799999999994</v>
      </c>
      <c r="AC16" s="5">
        <f t="shared" si="2"/>
        <v>-338.44</v>
      </c>
      <c r="AD16" s="5">
        <f t="shared" si="2"/>
        <v>-13963.650000000001</v>
      </c>
      <c r="AE16" s="33">
        <f t="shared" si="2"/>
        <v>-6325.6</v>
      </c>
      <c r="AF16" s="34">
        <f t="shared" si="2"/>
        <v>-25495.589999999997</v>
      </c>
      <c r="AG16" s="35">
        <f t="shared" si="3"/>
        <v>-0.27089136490250687</v>
      </c>
      <c r="AH16" s="7">
        <f t="shared" si="3"/>
        <v>-0.5650964006930882</v>
      </c>
      <c r="AI16" s="7">
        <f t="shared" si="3"/>
        <v>-0.46391512343563668</v>
      </c>
      <c r="AJ16" s="7">
        <f t="shared" si="3"/>
        <v>-0.50757418242304053</v>
      </c>
      <c r="AK16" s="36">
        <f t="shared" si="3"/>
        <v>-0.4143239660240724</v>
      </c>
      <c r="AL16" s="37">
        <f t="shared" si="3"/>
        <v>-0.48929581032765457</v>
      </c>
      <c r="AM16" s="2">
        <v>-20.94</v>
      </c>
      <c r="AN16" s="2">
        <v>845.07</v>
      </c>
      <c r="AO16" s="2">
        <v>63.5</v>
      </c>
      <c r="AP16" s="2">
        <v>4771.82</v>
      </c>
      <c r="AQ16" s="29">
        <v>2228.7600000000002</v>
      </c>
      <c r="AR16" s="31">
        <f t="shared" si="4"/>
        <v>7888.21</v>
      </c>
      <c r="AS16" s="2">
        <v>-28.72</v>
      </c>
      <c r="AT16" s="2">
        <v>1878.6</v>
      </c>
      <c r="AU16" s="2">
        <v>216.9</v>
      </c>
      <c r="AV16" s="2">
        <v>8484.66</v>
      </c>
      <c r="AW16" s="29">
        <v>3946.04</v>
      </c>
      <c r="AX16" s="31">
        <f t="shared" si="5"/>
        <v>14497.48</v>
      </c>
      <c r="AY16" s="5">
        <f t="shared" si="6"/>
        <v>7.7799999999999976</v>
      </c>
      <c r="AZ16" s="5">
        <f t="shared" si="6"/>
        <v>-1033.5299999999997</v>
      </c>
      <c r="BA16" s="5">
        <f t="shared" si="6"/>
        <v>-153.4</v>
      </c>
      <c r="BB16" s="5">
        <f t="shared" si="6"/>
        <v>-3712.84</v>
      </c>
      <c r="BC16" s="33">
        <f t="shared" si="6"/>
        <v>-1717.2799999999997</v>
      </c>
      <c r="BD16" s="34">
        <f t="shared" si="6"/>
        <v>-6609.2699999999995</v>
      </c>
      <c r="BE16" s="7">
        <f t="shared" si="7"/>
        <v>-0.27089136490250687</v>
      </c>
      <c r="BF16" s="7">
        <f t="shared" si="7"/>
        <v>-0.55015969338869364</v>
      </c>
      <c r="BG16" s="7">
        <f t="shared" si="7"/>
        <v>-0.70723835869064089</v>
      </c>
      <c r="BH16" s="7">
        <f t="shared" si="7"/>
        <v>-0.43759443513352336</v>
      </c>
      <c r="BI16" s="36">
        <f t="shared" si="7"/>
        <v>-0.43519072285126348</v>
      </c>
      <c r="BJ16" s="37">
        <f t="shared" si="7"/>
        <v>-0.45589095484180697</v>
      </c>
      <c r="BK16" s="38">
        <f t="shared" si="8"/>
        <v>1</v>
      </c>
      <c r="BL16" s="38">
        <f t="shared" si="8"/>
        <v>0.22520966749014626</v>
      </c>
      <c r="BM16" s="38">
        <f t="shared" si="8"/>
        <v>0.16236671865810939</v>
      </c>
      <c r="BN16" s="38">
        <f t="shared" si="8"/>
        <v>0.35224416490550242</v>
      </c>
      <c r="BO16" s="39">
        <f t="shared" si="8"/>
        <v>0.24925517352443838</v>
      </c>
      <c r="BP16" s="40">
        <f t="shared" si="8"/>
        <v>0.29642544035179291</v>
      </c>
      <c r="BQ16" s="38">
        <f t="shared" si="9"/>
        <v>1</v>
      </c>
      <c r="BR16" s="38">
        <f t="shared" si="9"/>
        <v>0.21773170067396458</v>
      </c>
      <c r="BS16" s="38">
        <f t="shared" si="9"/>
        <v>0.297314709470481</v>
      </c>
      <c r="BT16" s="38">
        <f t="shared" si="9"/>
        <v>0.30841465967977383</v>
      </c>
      <c r="BU16" s="39">
        <f t="shared" si="9"/>
        <v>0.25846385210725159</v>
      </c>
      <c r="BV16" s="40">
        <f t="shared" si="9"/>
        <v>0.27822679233188824</v>
      </c>
      <c r="BW16" s="38">
        <f t="shared" si="10"/>
        <v>0</v>
      </c>
      <c r="BX16" s="38">
        <f t="shared" si="10"/>
        <v>7.4779668161816804E-3</v>
      </c>
      <c r="BY16" s="38">
        <f t="shared" si="10"/>
        <v>-0.1349479908123716</v>
      </c>
      <c r="BZ16" s="38">
        <f t="shared" si="10"/>
        <v>4.3829505225728593E-2</v>
      </c>
      <c r="CA16" s="39">
        <f t="shared" si="10"/>
        <v>-9.2086785828132123E-3</v>
      </c>
      <c r="CB16" s="40">
        <f t="shared" si="10"/>
        <v>1.8198648019904673E-2</v>
      </c>
      <c r="CC16" s="2">
        <f t="shared" si="11"/>
        <v>0</v>
      </c>
      <c r="CD16" s="2">
        <f t="shared" si="11"/>
        <v>74.779668161816801</v>
      </c>
      <c r="CE16" s="2">
        <f t="shared" si="11"/>
        <v>-1349.4799081237161</v>
      </c>
      <c r="CF16" s="2">
        <f t="shared" si="11"/>
        <v>438.29505225728593</v>
      </c>
      <c r="CG16" s="29">
        <f t="shared" si="11"/>
        <v>-92.086785828132122</v>
      </c>
      <c r="CH16" s="31">
        <f t="shared" si="11"/>
        <v>181.98648019904672</v>
      </c>
      <c r="CI16" s="40">
        <f>IFERROR(M16/'Class Sum-WR'!M16,0)</f>
        <v>0.16388757128750397</v>
      </c>
      <c r="CJ16" s="40">
        <f>IFERROR(M16/'Class Sum-TH'!M16,0)</f>
        <v>0.63562519884851776</v>
      </c>
    </row>
    <row r="17" spans="1:88" x14ac:dyDescent="0.2">
      <c r="A17" t="s">
        <v>46</v>
      </c>
      <c r="B17" t="s">
        <v>49</v>
      </c>
      <c r="C17" t="s">
        <v>47</v>
      </c>
      <c r="D17">
        <v>0</v>
      </c>
      <c r="E17" t="s">
        <v>42</v>
      </c>
      <c r="F17" s="4">
        <f t="shared" si="13"/>
        <v>46022</v>
      </c>
      <c r="G17" t="s">
        <v>38</v>
      </c>
      <c r="H17" s="28">
        <v>-8.2899999999999991</v>
      </c>
      <c r="I17" s="2">
        <v>9168.2900000000009</v>
      </c>
      <c r="J17" s="2">
        <v>1453.97</v>
      </c>
      <c r="K17" s="2">
        <v>30683.65</v>
      </c>
      <c r="L17" s="29">
        <v>15980.74</v>
      </c>
      <c r="M17" s="30">
        <f t="shared" si="0"/>
        <v>57278.36</v>
      </c>
      <c r="N17" t="s">
        <v>49</v>
      </c>
      <c r="O17" t="s">
        <v>49</v>
      </c>
      <c r="P17" t="s">
        <v>47</v>
      </c>
      <c r="Q17" t="s">
        <v>47</v>
      </c>
      <c r="R17" t="s">
        <v>42</v>
      </c>
      <c r="S17" s="4">
        <f t="shared" si="14"/>
        <v>45658</v>
      </c>
      <c r="T17" t="s">
        <v>38</v>
      </c>
      <c r="U17" s="28">
        <v>0</v>
      </c>
      <c r="V17" s="2">
        <v>798.42</v>
      </c>
      <c r="W17" s="2">
        <v>154.08000000000001</v>
      </c>
      <c r="X17" s="2">
        <v>2111.85</v>
      </c>
      <c r="Y17" s="29">
        <v>1639.6</v>
      </c>
      <c r="Z17" s="31">
        <f t="shared" si="1"/>
        <v>4703.95</v>
      </c>
      <c r="AA17" s="32">
        <f t="shared" si="2"/>
        <v>-8.2899999999999991</v>
      </c>
      <c r="AB17" s="5">
        <f t="shared" si="2"/>
        <v>8369.8700000000008</v>
      </c>
      <c r="AC17" s="5">
        <f t="shared" si="2"/>
        <v>1299.8900000000001</v>
      </c>
      <c r="AD17" s="5">
        <f t="shared" si="2"/>
        <v>28571.800000000003</v>
      </c>
      <c r="AE17" s="33">
        <f t="shared" si="2"/>
        <v>14341.14</v>
      </c>
      <c r="AF17" s="34">
        <f t="shared" si="2"/>
        <v>52574.41</v>
      </c>
      <c r="AG17" s="35" t="e">
        <f t="shared" si="3"/>
        <v>#DIV/0!</v>
      </c>
      <c r="AH17" s="7">
        <f t="shared" si="3"/>
        <v>10.48304150697628</v>
      </c>
      <c r="AI17" s="7">
        <f t="shared" si="3"/>
        <v>8.4364615784008308</v>
      </c>
      <c r="AJ17" s="7">
        <f t="shared" si="3"/>
        <v>13.529275279967802</v>
      </c>
      <c r="AK17" s="36">
        <f t="shared" si="3"/>
        <v>8.7467309099780444</v>
      </c>
      <c r="AL17" s="37">
        <f t="shared" si="3"/>
        <v>11.176651537537603</v>
      </c>
      <c r="AM17" s="2">
        <v>-8.2899999999999991</v>
      </c>
      <c r="AN17" s="2">
        <v>2134.66</v>
      </c>
      <c r="AO17" s="2">
        <v>700.15</v>
      </c>
      <c r="AP17" s="2">
        <v>12250.86</v>
      </c>
      <c r="AQ17" s="29">
        <v>4442.0200000000004</v>
      </c>
      <c r="AR17" s="31">
        <f t="shared" si="4"/>
        <v>19519.400000000001</v>
      </c>
      <c r="AS17" s="2">
        <v>0</v>
      </c>
      <c r="AT17" s="2">
        <v>179.05</v>
      </c>
      <c r="AU17" s="2">
        <v>44.5</v>
      </c>
      <c r="AV17" s="2">
        <v>629.12</v>
      </c>
      <c r="AW17" s="29">
        <v>451.36</v>
      </c>
      <c r="AX17" s="31">
        <f t="shared" si="5"/>
        <v>1304.0300000000002</v>
      </c>
      <c r="AY17" s="5">
        <f t="shared" si="6"/>
        <v>-8.2899999999999991</v>
      </c>
      <c r="AZ17" s="5">
        <f t="shared" si="6"/>
        <v>1955.61</v>
      </c>
      <c r="BA17" s="5">
        <f t="shared" si="6"/>
        <v>655.65</v>
      </c>
      <c r="BB17" s="5">
        <f t="shared" si="6"/>
        <v>11621.74</v>
      </c>
      <c r="BC17" s="33">
        <f t="shared" si="6"/>
        <v>3990.6600000000003</v>
      </c>
      <c r="BD17" s="34">
        <f t="shared" si="6"/>
        <v>18215.370000000003</v>
      </c>
      <c r="BE17" s="7" t="e">
        <f t="shared" si="7"/>
        <v>#DIV/0!</v>
      </c>
      <c r="BF17" s="7">
        <f t="shared" si="7"/>
        <v>10.922144652331749</v>
      </c>
      <c r="BG17" s="7">
        <f t="shared" si="7"/>
        <v>14.733707865168538</v>
      </c>
      <c r="BH17" s="7">
        <f t="shared" si="7"/>
        <v>18.47300991861648</v>
      </c>
      <c r="BI17" s="36">
        <f t="shared" si="7"/>
        <v>8.841412619638426</v>
      </c>
      <c r="BJ17" s="37">
        <f t="shared" si="7"/>
        <v>13.968520662868185</v>
      </c>
      <c r="BK17" s="38">
        <f t="shared" si="8"/>
        <v>1</v>
      </c>
      <c r="BL17" s="38">
        <f t="shared" si="8"/>
        <v>0.23283076778766812</v>
      </c>
      <c r="BM17" s="38">
        <f t="shared" si="8"/>
        <v>0.48154363570087411</v>
      </c>
      <c r="BN17" s="38">
        <f t="shared" si="8"/>
        <v>0.39926345138208785</v>
      </c>
      <c r="BO17" s="39">
        <f t="shared" si="8"/>
        <v>0.27796084536761129</v>
      </c>
      <c r="BP17" s="40">
        <f t="shared" si="8"/>
        <v>0.34078140505419502</v>
      </c>
      <c r="BQ17" s="38">
        <f t="shared" si="9"/>
        <v>0</v>
      </c>
      <c r="BR17" s="38">
        <f t="shared" si="9"/>
        <v>0.2242554044237369</v>
      </c>
      <c r="BS17" s="38">
        <f t="shared" si="9"/>
        <v>0.28881100726895115</v>
      </c>
      <c r="BT17" s="38">
        <f t="shared" si="9"/>
        <v>0.29789994554537491</v>
      </c>
      <c r="BU17" s="39">
        <f t="shared" si="9"/>
        <v>0.27528665528177609</v>
      </c>
      <c r="BV17" s="40">
        <f t="shared" si="9"/>
        <v>0.27722020854813512</v>
      </c>
      <c r="BW17" s="38">
        <f t="shared" si="10"/>
        <v>1</v>
      </c>
      <c r="BX17" s="38">
        <f t="shared" si="10"/>
        <v>8.575363363931221E-3</v>
      </c>
      <c r="BY17" s="38">
        <f t="shared" si="10"/>
        <v>0.19273262843192296</v>
      </c>
      <c r="BZ17" s="38">
        <f t="shared" si="10"/>
        <v>0.10136350583671294</v>
      </c>
      <c r="CA17" s="39">
        <f t="shared" si="10"/>
        <v>2.674190085835193E-3</v>
      </c>
      <c r="CB17" s="40">
        <f t="shared" si="10"/>
        <v>6.3561196506059903E-2</v>
      </c>
      <c r="CC17" s="2">
        <f t="shared" si="11"/>
        <v>10000</v>
      </c>
      <c r="CD17" s="2">
        <f t="shared" si="11"/>
        <v>85.753633639312213</v>
      </c>
      <c r="CE17" s="2">
        <f t="shared" si="11"/>
        <v>1927.3262843192297</v>
      </c>
      <c r="CF17" s="2">
        <f t="shared" si="11"/>
        <v>1013.6350583671294</v>
      </c>
      <c r="CG17" s="29">
        <f t="shared" si="11"/>
        <v>26.741900858351929</v>
      </c>
      <c r="CH17" s="31">
        <f t="shared" si="11"/>
        <v>635.611965060599</v>
      </c>
      <c r="CI17" s="40">
        <f>IFERROR(M17/'Class Sum-WR'!M17,0)</f>
        <v>0.25250828180784002</v>
      </c>
      <c r="CJ17" s="40">
        <f>IFERROR(M17/'Class Sum-TH'!M17,0)</f>
        <v>0.62896439825611117</v>
      </c>
    </row>
    <row r="18" spans="1:88" x14ac:dyDescent="0.2">
      <c r="A18" t="s">
        <v>46</v>
      </c>
      <c r="B18" t="s">
        <v>46</v>
      </c>
      <c r="C18" t="s">
        <v>47</v>
      </c>
      <c r="D18" t="s">
        <v>47</v>
      </c>
      <c r="E18" t="s">
        <v>42</v>
      </c>
      <c r="F18" s="4">
        <f t="shared" si="13"/>
        <v>46023</v>
      </c>
      <c r="G18" t="s">
        <v>39</v>
      </c>
      <c r="H18" s="28">
        <v>4.99</v>
      </c>
      <c r="I18" s="2">
        <v>870.68</v>
      </c>
      <c r="J18" s="2">
        <v>127.11</v>
      </c>
      <c r="K18" s="2">
        <v>3891.82</v>
      </c>
      <c r="L18" s="29">
        <v>1261.54</v>
      </c>
      <c r="M18" s="30">
        <f t="shared" si="0"/>
        <v>6156.14</v>
      </c>
      <c r="N18" t="s">
        <v>49</v>
      </c>
      <c r="O18" t="s">
        <v>49</v>
      </c>
      <c r="P18" t="s">
        <v>47</v>
      </c>
      <c r="Q18" t="s">
        <v>47</v>
      </c>
      <c r="R18" t="s">
        <v>42</v>
      </c>
      <c r="S18" s="4">
        <f t="shared" si="14"/>
        <v>45659</v>
      </c>
      <c r="T18" t="s">
        <v>39</v>
      </c>
      <c r="U18" s="28">
        <v>0</v>
      </c>
      <c r="V18" s="2">
        <v>1405.61</v>
      </c>
      <c r="W18" s="2">
        <v>65.72</v>
      </c>
      <c r="X18" s="2">
        <v>5582.42</v>
      </c>
      <c r="Y18" s="29">
        <v>3111.18</v>
      </c>
      <c r="Z18" s="31">
        <f t="shared" si="1"/>
        <v>10164.93</v>
      </c>
      <c r="AA18" s="32">
        <f t="shared" si="2"/>
        <v>4.99</v>
      </c>
      <c r="AB18" s="5">
        <f t="shared" si="2"/>
        <v>-534.92999999999995</v>
      </c>
      <c r="AC18" s="5">
        <f t="shared" si="2"/>
        <v>61.39</v>
      </c>
      <c r="AD18" s="5">
        <f t="shared" si="2"/>
        <v>-1690.6</v>
      </c>
      <c r="AE18" s="33">
        <f t="shared" si="2"/>
        <v>-1849.6399999999999</v>
      </c>
      <c r="AF18" s="34">
        <f t="shared" si="2"/>
        <v>-4008.79</v>
      </c>
      <c r="AG18" s="35" t="e">
        <f t="shared" si="3"/>
        <v>#DIV/0!</v>
      </c>
      <c r="AH18" s="7">
        <f t="shared" si="3"/>
        <v>-0.38056786733162112</v>
      </c>
      <c r="AI18" s="7">
        <f t="shared" si="3"/>
        <v>0.9341144248326233</v>
      </c>
      <c r="AJ18" s="7">
        <f t="shared" si="3"/>
        <v>-0.30284356963467457</v>
      </c>
      <c r="AK18" s="36">
        <f t="shared" si="3"/>
        <v>-0.59451397861904487</v>
      </c>
      <c r="AL18" s="37">
        <f t="shared" si="3"/>
        <v>-0.39437458005121528</v>
      </c>
      <c r="AM18" s="2">
        <v>4.99</v>
      </c>
      <c r="AN18" s="2">
        <v>211.4</v>
      </c>
      <c r="AO18" s="2">
        <v>0.06</v>
      </c>
      <c r="AP18" s="2">
        <v>1209.8599999999999</v>
      </c>
      <c r="AQ18" s="29">
        <v>391.9</v>
      </c>
      <c r="AR18" s="31">
        <f t="shared" si="4"/>
        <v>1818.21</v>
      </c>
      <c r="AS18" s="2">
        <v>0</v>
      </c>
      <c r="AT18" s="2">
        <v>321.04000000000002</v>
      </c>
      <c r="AU18" s="2">
        <v>28.6</v>
      </c>
      <c r="AV18" s="2">
        <v>1696.99</v>
      </c>
      <c r="AW18" s="29">
        <v>836.89</v>
      </c>
      <c r="AX18" s="31">
        <f t="shared" si="5"/>
        <v>2883.52</v>
      </c>
      <c r="AY18" s="5">
        <f t="shared" si="6"/>
        <v>4.99</v>
      </c>
      <c r="AZ18" s="5">
        <f t="shared" si="6"/>
        <v>-109.64000000000001</v>
      </c>
      <c r="BA18" s="5">
        <f t="shared" si="6"/>
        <v>-28.540000000000003</v>
      </c>
      <c r="BB18" s="5">
        <f t="shared" si="6"/>
        <v>-487.13000000000011</v>
      </c>
      <c r="BC18" s="33">
        <f t="shared" si="6"/>
        <v>-444.99</v>
      </c>
      <c r="BD18" s="34">
        <f t="shared" si="6"/>
        <v>-1065.31</v>
      </c>
      <c r="BE18" s="7" t="e">
        <f t="shared" si="7"/>
        <v>#DIV/0!</v>
      </c>
      <c r="BF18" s="7">
        <f t="shared" si="7"/>
        <v>-0.3415150760029903</v>
      </c>
      <c r="BG18" s="7">
        <f t="shared" si="7"/>
        <v>-0.99790209790209794</v>
      </c>
      <c r="BH18" s="7">
        <f t="shared" si="7"/>
        <v>-0.28705531558818859</v>
      </c>
      <c r="BI18" s="36">
        <f t="shared" si="7"/>
        <v>-0.53171862490888888</v>
      </c>
      <c r="BJ18" s="37">
        <f t="shared" si="7"/>
        <v>-0.36944775829541671</v>
      </c>
      <c r="BK18" s="38">
        <f t="shared" si="8"/>
        <v>1</v>
      </c>
      <c r="BL18" s="38">
        <f t="shared" si="8"/>
        <v>0.24279873202554328</v>
      </c>
      <c r="BM18" s="38">
        <f t="shared" si="8"/>
        <v>4.720320981826764E-4</v>
      </c>
      <c r="BN18" s="38">
        <f t="shared" si="8"/>
        <v>0.3108725480623461</v>
      </c>
      <c r="BO18" s="39">
        <f t="shared" si="8"/>
        <v>0.31065206018041441</v>
      </c>
      <c r="BP18" s="40">
        <f t="shared" si="8"/>
        <v>0.29534903364770781</v>
      </c>
      <c r="BQ18" s="38">
        <f t="shared" si="9"/>
        <v>0</v>
      </c>
      <c r="BR18" s="38">
        <f t="shared" si="9"/>
        <v>0.22839905806020167</v>
      </c>
      <c r="BS18" s="38">
        <f t="shared" si="9"/>
        <v>0.43517954960438227</v>
      </c>
      <c r="BT18" s="38">
        <f t="shared" si="9"/>
        <v>0.30398823449328427</v>
      </c>
      <c r="BU18" s="39">
        <f t="shared" si="9"/>
        <v>0.26899440083826714</v>
      </c>
      <c r="BV18" s="40">
        <f t="shared" si="9"/>
        <v>0.28367337502570111</v>
      </c>
      <c r="BW18" s="38">
        <f t="shared" si="10"/>
        <v>1</v>
      </c>
      <c r="BX18" s="38">
        <f t="shared" si="10"/>
        <v>1.4399673965341614E-2</v>
      </c>
      <c r="BY18" s="38">
        <f t="shared" si="10"/>
        <v>-0.43470751750619957</v>
      </c>
      <c r="BZ18" s="38">
        <f t="shared" si="10"/>
        <v>6.8843135690618285E-3</v>
      </c>
      <c r="CA18" s="39">
        <f t="shared" si="10"/>
        <v>4.1657659342147269E-2</v>
      </c>
      <c r="CB18" s="40">
        <f t="shared" si="10"/>
        <v>1.1675658622006702E-2</v>
      </c>
      <c r="CC18" s="2">
        <f t="shared" si="11"/>
        <v>10000</v>
      </c>
      <c r="CD18" s="2">
        <f t="shared" si="11"/>
        <v>143.99673965341614</v>
      </c>
      <c r="CE18" s="2">
        <f t="shared" si="11"/>
        <v>-4347.0751750619957</v>
      </c>
      <c r="CF18" s="2">
        <f t="shared" si="11"/>
        <v>68.843135690618283</v>
      </c>
      <c r="CG18" s="29">
        <f t="shared" si="11"/>
        <v>416.57659342147269</v>
      </c>
      <c r="CH18" s="31">
        <f t="shared" si="11"/>
        <v>116.75658622006702</v>
      </c>
      <c r="CI18" s="40">
        <f>IFERROR(M18/'Class Sum-WR'!M18,0)</f>
        <v>0.16819714574076919</v>
      </c>
      <c r="CJ18" s="40">
        <f>IFERROR(M18/'Class Sum-TH'!M18,0)</f>
        <v>0.74071658729452072</v>
      </c>
    </row>
    <row r="19" spans="1:88" x14ac:dyDescent="0.2">
      <c r="A19" t="s">
        <v>46</v>
      </c>
      <c r="B19" t="s">
        <v>46</v>
      </c>
      <c r="C19" t="s">
        <v>47</v>
      </c>
      <c r="D19" t="s">
        <v>47</v>
      </c>
      <c r="E19" t="s">
        <v>42</v>
      </c>
      <c r="F19" s="4">
        <f t="shared" si="13"/>
        <v>46024</v>
      </c>
      <c r="G19" t="s">
        <v>40</v>
      </c>
      <c r="H19" s="28">
        <v>0</v>
      </c>
      <c r="I19" s="2">
        <v>2770.73</v>
      </c>
      <c r="J19" s="2">
        <v>200.39</v>
      </c>
      <c r="K19" s="2">
        <v>9081.08</v>
      </c>
      <c r="L19" s="29">
        <v>2724.03</v>
      </c>
      <c r="M19" s="30">
        <f t="shared" si="0"/>
        <v>14776.230000000001</v>
      </c>
      <c r="N19" t="s">
        <v>49</v>
      </c>
      <c r="O19" t="s">
        <v>49</v>
      </c>
      <c r="P19" t="s">
        <v>47</v>
      </c>
      <c r="Q19" t="s">
        <v>47</v>
      </c>
      <c r="R19" t="s">
        <v>42</v>
      </c>
      <c r="S19" s="4">
        <f t="shared" si="14"/>
        <v>45660</v>
      </c>
      <c r="T19" t="s">
        <v>40</v>
      </c>
      <c r="U19" s="28">
        <v>0</v>
      </c>
      <c r="V19" s="2">
        <v>2940.06</v>
      </c>
      <c r="W19" s="2">
        <v>344.11</v>
      </c>
      <c r="X19" s="2">
        <v>8993.49</v>
      </c>
      <c r="Y19" s="29">
        <v>3448.86</v>
      </c>
      <c r="Z19" s="31">
        <f t="shared" si="1"/>
        <v>15726.52</v>
      </c>
      <c r="AA19" s="32">
        <f t="shared" si="2"/>
        <v>0</v>
      </c>
      <c r="AB19" s="5">
        <f t="shared" si="2"/>
        <v>-169.32999999999993</v>
      </c>
      <c r="AC19" s="5">
        <f t="shared" si="2"/>
        <v>-143.72000000000003</v>
      </c>
      <c r="AD19" s="5">
        <f t="shared" si="2"/>
        <v>87.590000000000146</v>
      </c>
      <c r="AE19" s="33">
        <f t="shared" si="2"/>
        <v>-724.82999999999993</v>
      </c>
      <c r="AF19" s="34">
        <f t="shared" si="2"/>
        <v>-950.28999999999905</v>
      </c>
      <c r="AG19" s="35" t="e">
        <f t="shared" si="3"/>
        <v>#DIV/0!</v>
      </c>
      <c r="AH19" s="7">
        <f t="shared" si="3"/>
        <v>-5.759406270620325E-2</v>
      </c>
      <c r="AI19" s="7">
        <f t="shared" si="3"/>
        <v>-0.4176571445177415</v>
      </c>
      <c r="AJ19" s="7">
        <f t="shared" si="3"/>
        <v>9.7392669586556669E-3</v>
      </c>
      <c r="AK19" s="36">
        <f t="shared" si="3"/>
        <v>-0.21016509803239328</v>
      </c>
      <c r="AL19" s="37">
        <f t="shared" si="3"/>
        <v>-6.0425955646894486E-2</v>
      </c>
      <c r="AM19" s="2">
        <v>0</v>
      </c>
      <c r="AN19" s="2">
        <v>604.39</v>
      </c>
      <c r="AO19" s="2">
        <v>-13.1</v>
      </c>
      <c r="AP19" s="2">
        <v>2877.67</v>
      </c>
      <c r="AQ19" s="29">
        <v>879.86</v>
      </c>
      <c r="AR19" s="31">
        <f t="shared" si="4"/>
        <v>4348.82</v>
      </c>
      <c r="AS19" s="2">
        <v>0</v>
      </c>
      <c r="AT19" s="2">
        <v>683.84</v>
      </c>
      <c r="AU19" s="2">
        <v>144.66</v>
      </c>
      <c r="AV19" s="2">
        <v>2723.03</v>
      </c>
      <c r="AW19" s="29">
        <v>910.77</v>
      </c>
      <c r="AX19" s="31">
        <f t="shared" si="5"/>
        <v>4462.3</v>
      </c>
      <c r="AY19" s="5">
        <f t="shared" si="6"/>
        <v>0</v>
      </c>
      <c r="AZ19" s="5">
        <f t="shared" si="6"/>
        <v>-79.450000000000045</v>
      </c>
      <c r="BA19" s="5">
        <f t="shared" si="6"/>
        <v>-157.76</v>
      </c>
      <c r="BB19" s="5">
        <f t="shared" si="6"/>
        <v>154.63999999999987</v>
      </c>
      <c r="BC19" s="33">
        <f t="shared" si="6"/>
        <v>-30.909999999999968</v>
      </c>
      <c r="BD19" s="34">
        <f t="shared" si="6"/>
        <v>-113.48000000000047</v>
      </c>
      <c r="BE19" s="7" t="e">
        <f t="shared" si="7"/>
        <v>#DIV/0!</v>
      </c>
      <c r="BF19" s="7">
        <f t="shared" si="7"/>
        <v>-0.11618214787084705</v>
      </c>
      <c r="BG19" s="7">
        <f t="shared" si="7"/>
        <v>-1.0905571685331121</v>
      </c>
      <c r="BH19" s="7">
        <f t="shared" si="7"/>
        <v>5.6789679144188594E-2</v>
      </c>
      <c r="BI19" s="36">
        <f t="shared" si="7"/>
        <v>-3.3938315930476373E-2</v>
      </c>
      <c r="BJ19" s="37">
        <f t="shared" si="7"/>
        <v>-2.5430831633910869E-2</v>
      </c>
      <c r="BK19" s="38">
        <f t="shared" si="8"/>
        <v>0</v>
      </c>
      <c r="BL19" s="38">
        <f t="shared" si="8"/>
        <v>0.21813384920219581</v>
      </c>
      <c r="BM19" s="38">
        <f t="shared" si="8"/>
        <v>-6.5372523579020916E-2</v>
      </c>
      <c r="BN19" s="38">
        <f t="shared" si="8"/>
        <v>0.3168863174864664</v>
      </c>
      <c r="BO19" s="39">
        <f t="shared" si="8"/>
        <v>0.32299937959567254</v>
      </c>
      <c r="BP19" s="40">
        <f t="shared" si="8"/>
        <v>0.29431187792826718</v>
      </c>
      <c r="BQ19" s="38">
        <f t="shared" si="9"/>
        <v>0</v>
      </c>
      <c r="BR19" s="38">
        <f t="shared" si="9"/>
        <v>0.23259389264164679</v>
      </c>
      <c r="BS19" s="38">
        <f t="shared" si="9"/>
        <v>0.42038882915346837</v>
      </c>
      <c r="BT19" s="38">
        <f t="shared" si="9"/>
        <v>0.30277789823527912</v>
      </c>
      <c r="BU19" s="39">
        <f t="shared" si="9"/>
        <v>0.26407856509107358</v>
      </c>
      <c r="BV19" s="40">
        <f t="shared" si="9"/>
        <v>0.2837436381348194</v>
      </c>
      <c r="BW19" s="38">
        <f t="shared" si="10"/>
        <v>0</v>
      </c>
      <c r="BX19" s="38">
        <f t="shared" si="10"/>
        <v>-1.4460043439450981E-2</v>
      </c>
      <c r="BY19" s="38">
        <f t="shared" si="10"/>
        <v>-0.48576135273248927</v>
      </c>
      <c r="BZ19" s="38">
        <f t="shared" si="10"/>
        <v>1.4108419251187276E-2</v>
      </c>
      <c r="CA19" s="39">
        <f t="shared" si="10"/>
        <v>5.8920814504598962E-2</v>
      </c>
      <c r="CB19" s="40">
        <f t="shared" si="10"/>
        <v>1.0568239793447787E-2</v>
      </c>
      <c r="CC19" s="2">
        <f t="shared" si="11"/>
        <v>0</v>
      </c>
      <c r="CD19" s="2">
        <f t="shared" si="11"/>
        <v>-144.60043439450982</v>
      </c>
      <c r="CE19" s="2">
        <f t="shared" si="11"/>
        <v>-4857.6135273248929</v>
      </c>
      <c r="CF19" s="2">
        <f t="shared" si="11"/>
        <v>141.08419251187277</v>
      </c>
      <c r="CG19" s="29">
        <f t="shared" si="11"/>
        <v>589.20814504598957</v>
      </c>
      <c r="CH19" s="31">
        <f t="shared" si="11"/>
        <v>105.68239793447786</v>
      </c>
      <c r="CI19" s="40">
        <f>IFERROR(M19/'Class Sum-WR'!M19,0)</f>
        <v>0.16236742882717622</v>
      </c>
      <c r="CJ19" s="40">
        <f>IFERROR(M19/'Class Sum-TH'!M19,0)</f>
        <v>0.64609183053733321</v>
      </c>
    </row>
    <row r="20" spans="1:88" ht="13.5" thickBot="1" x14ac:dyDescent="0.25">
      <c r="A20" t="s">
        <v>46</v>
      </c>
      <c r="B20" t="s">
        <v>46</v>
      </c>
      <c r="C20" t="s">
        <v>47</v>
      </c>
      <c r="D20" t="s">
        <v>47</v>
      </c>
      <c r="E20" t="s">
        <v>42</v>
      </c>
      <c r="F20" s="59">
        <f t="shared" si="13"/>
        <v>46025</v>
      </c>
      <c r="G20" s="42" t="s">
        <v>41</v>
      </c>
      <c r="H20" s="43">
        <v>-21.32</v>
      </c>
      <c r="I20" s="44">
        <v>3143.64</v>
      </c>
      <c r="J20" s="44">
        <v>228.81</v>
      </c>
      <c r="K20" s="44">
        <v>11485.34</v>
      </c>
      <c r="L20" s="45">
        <v>3305.15</v>
      </c>
      <c r="M20" s="46">
        <f t="shared" si="0"/>
        <v>18141.62</v>
      </c>
      <c r="N20" t="s">
        <v>49</v>
      </c>
      <c r="O20" t="s">
        <v>49</v>
      </c>
      <c r="P20" t="s">
        <v>47</v>
      </c>
      <c r="Q20" t="s">
        <v>47</v>
      </c>
      <c r="R20" t="s">
        <v>42</v>
      </c>
      <c r="S20" s="59">
        <f t="shared" si="14"/>
        <v>45661</v>
      </c>
      <c r="T20" s="42" t="s">
        <v>41</v>
      </c>
      <c r="U20" s="43">
        <v>0</v>
      </c>
      <c r="V20" s="44">
        <v>3561.81</v>
      </c>
      <c r="W20" s="44">
        <v>183.29</v>
      </c>
      <c r="X20" s="44">
        <v>11053.08</v>
      </c>
      <c r="Y20" s="45">
        <v>0</v>
      </c>
      <c r="Z20" s="47">
        <f t="shared" si="1"/>
        <v>14798.18</v>
      </c>
      <c r="AA20" s="48">
        <f t="shared" si="2"/>
        <v>-21.32</v>
      </c>
      <c r="AB20" s="49">
        <f t="shared" si="2"/>
        <v>-418.17000000000007</v>
      </c>
      <c r="AC20" s="49">
        <f t="shared" si="2"/>
        <v>45.52000000000001</v>
      </c>
      <c r="AD20" s="49">
        <f t="shared" si="2"/>
        <v>432.26000000000022</v>
      </c>
      <c r="AE20" s="50">
        <f t="shared" si="2"/>
        <v>3305.15</v>
      </c>
      <c r="AF20" s="51">
        <f t="shared" si="2"/>
        <v>3343.4399999999987</v>
      </c>
      <c r="AG20" s="52" t="e">
        <f t="shared" si="3"/>
        <v>#DIV/0!</v>
      </c>
      <c r="AH20" s="53">
        <f t="shared" si="3"/>
        <v>-0.11740379189232443</v>
      </c>
      <c r="AI20" s="53">
        <f t="shared" si="3"/>
        <v>0.24834960990779645</v>
      </c>
      <c r="AJ20" s="53">
        <f t="shared" si="3"/>
        <v>3.9107651441951038E-2</v>
      </c>
      <c r="AK20" s="54" t="e">
        <f t="shared" si="3"/>
        <v>#DIV/0!</v>
      </c>
      <c r="AL20" s="55">
        <f t="shared" si="3"/>
        <v>0.22593589211646287</v>
      </c>
      <c r="AM20" s="44">
        <v>-21.32</v>
      </c>
      <c r="AN20" s="44">
        <v>663.8</v>
      </c>
      <c r="AO20" s="44">
        <v>21.6</v>
      </c>
      <c r="AP20" s="44">
        <v>4648.3900000000003</v>
      </c>
      <c r="AQ20" s="45">
        <v>927</v>
      </c>
      <c r="AR20" s="47">
        <f t="shared" si="4"/>
        <v>6239.47</v>
      </c>
      <c r="AS20" s="44">
        <v>0</v>
      </c>
      <c r="AT20" s="44">
        <v>813.33</v>
      </c>
      <c r="AU20" s="44">
        <v>76.55</v>
      </c>
      <c r="AV20" s="44">
        <v>3445.44</v>
      </c>
      <c r="AW20" s="45">
        <v>0</v>
      </c>
      <c r="AX20" s="47">
        <f t="shared" si="5"/>
        <v>4335.32</v>
      </c>
      <c r="AY20" s="49">
        <f t="shared" si="6"/>
        <v>-21.32</v>
      </c>
      <c r="AZ20" s="49">
        <f t="shared" si="6"/>
        <v>-149.53000000000009</v>
      </c>
      <c r="BA20" s="49">
        <f t="shared" si="6"/>
        <v>-54.949999999999996</v>
      </c>
      <c r="BB20" s="49">
        <f t="shared" si="6"/>
        <v>1202.9500000000003</v>
      </c>
      <c r="BC20" s="50">
        <f t="shared" si="6"/>
        <v>927</v>
      </c>
      <c r="BD20" s="51">
        <f t="shared" si="6"/>
        <v>1904.1500000000005</v>
      </c>
      <c r="BE20" s="53" t="e">
        <f t="shared" si="7"/>
        <v>#DIV/0!</v>
      </c>
      <c r="BF20" s="53">
        <f t="shared" si="7"/>
        <v>-0.18384911413571378</v>
      </c>
      <c r="BG20" s="53">
        <f t="shared" si="7"/>
        <v>-0.71783148269105157</v>
      </c>
      <c r="BH20" s="53">
        <f t="shared" si="7"/>
        <v>0.34914263490294428</v>
      </c>
      <c r="BI20" s="54" t="e">
        <f t="shared" si="7"/>
        <v>#DIV/0!</v>
      </c>
      <c r="BJ20" s="55">
        <f t="shared" si="7"/>
        <v>0.43921786627054071</v>
      </c>
      <c r="BK20" s="56">
        <f t="shared" si="8"/>
        <v>1</v>
      </c>
      <c r="BL20" s="56">
        <f t="shared" si="8"/>
        <v>0.21115649374610324</v>
      </c>
      <c r="BM20" s="56">
        <f t="shared" si="8"/>
        <v>9.4401468467287281E-2</v>
      </c>
      <c r="BN20" s="56">
        <f t="shared" si="8"/>
        <v>0.40472376089867607</v>
      </c>
      <c r="BO20" s="57">
        <f t="shared" si="8"/>
        <v>0.28047138556495166</v>
      </c>
      <c r="BP20" s="58">
        <f t="shared" si="8"/>
        <v>0.34393124759530852</v>
      </c>
      <c r="BQ20" s="56">
        <f t="shared" si="9"/>
        <v>0</v>
      </c>
      <c r="BR20" s="56">
        <f t="shared" si="9"/>
        <v>0.22834738517776076</v>
      </c>
      <c r="BS20" s="56">
        <f t="shared" si="9"/>
        <v>0.4176441704402859</v>
      </c>
      <c r="BT20" s="56">
        <f t="shared" si="9"/>
        <v>0.31171763888436527</v>
      </c>
      <c r="BU20" s="57">
        <f t="shared" si="9"/>
        <v>0</v>
      </c>
      <c r="BV20" s="58">
        <f t="shared" si="9"/>
        <v>0.2929630535646951</v>
      </c>
      <c r="BW20" s="56">
        <f t="shared" si="10"/>
        <v>1</v>
      </c>
      <c r="BX20" s="56">
        <f t="shared" si="10"/>
        <v>-1.7190891431657529E-2</v>
      </c>
      <c r="BY20" s="56">
        <f t="shared" si="10"/>
        <v>-0.32324270197299865</v>
      </c>
      <c r="BZ20" s="56">
        <f t="shared" si="10"/>
        <v>9.3006122014310799E-2</v>
      </c>
      <c r="CA20" s="57">
        <f t="shared" si="10"/>
        <v>0.28047138556495166</v>
      </c>
      <c r="CB20" s="58">
        <f t="shared" si="10"/>
        <v>5.0968194030613423E-2</v>
      </c>
      <c r="CC20" s="44">
        <f t="shared" si="11"/>
        <v>10000</v>
      </c>
      <c r="CD20" s="44">
        <f t="shared" si="11"/>
        <v>-171.90891431657528</v>
      </c>
      <c r="CE20" s="44">
        <f t="shared" si="11"/>
        <v>-3232.4270197299866</v>
      </c>
      <c r="CF20" s="44">
        <f t="shared" si="11"/>
        <v>930.06122014310802</v>
      </c>
      <c r="CG20" s="45">
        <f t="shared" si="11"/>
        <v>2804.7138556495165</v>
      </c>
      <c r="CH20" s="47">
        <f t="shared" si="11"/>
        <v>509.68194030613421</v>
      </c>
      <c r="CI20" s="58">
        <f>IFERROR(M20/'Class Sum-WR'!M20,0)</f>
        <v>0.24570105564821568</v>
      </c>
      <c r="CJ20" s="58">
        <f>IFERROR(M20/'Class Sum-TH'!M20,0)</f>
        <v>0.8017690377730311</v>
      </c>
    </row>
    <row r="21" spans="1:88" x14ac:dyDescent="0.2">
      <c r="A21" t="s">
        <v>46</v>
      </c>
      <c r="B21" t="s">
        <v>46</v>
      </c>
      <c r="C21" t="s">
        <v>47</v>
      </c>
      <c r="D21" t="s">
        <v>47</v>
      </c>
      <c r="E21" t="s">
        <v>43</v>
      </c>
      <c r="F21" s="4">
        <f t="shared" si="13"/>
        <v>46026</v>
      </c>
      <c r="G21" t="s">
        <v>35</v>
      </c>
      <c r="H21" s="28">
        <v>-90.47</v>
      </c>
      <c r="I21" s="2">
        <v>1570.8</v>
      </c>
      <c r="J21" s="2">
        <v>46.7</v>
      </c>
      <c r="K21" s="2">
        <v>6219.05</v>
      </c>
      <c r="L21" s="29">
        <v>1480.25</v>
      </c>
      <c r="M21" s="30">
        <f t="shared" si="0"/>
        <v>9226.33</v>
      </c>
      <c r="N21" t="s">
        <v>49</v>
      </c>
      <c r="O21" t="s">
        <v>49</v>
      </c>
      <c r="P21" t="s">
        <v>47</v>
      </c>
      <c r="Q21" t="s">
        <v>47</v>
      </c>
      <c r="R21" t="s">
        <v>43</v>
      </c>
      <c r="S21" s="4">
        <f t="shared" si="14"/>
        <v>45662</v>
      </c>
      <c r="T21" t="s">
        <v>35</v>
      </c>
      <c r="U21" s="28">
        <v>0</v>
      </c>
      <c r="V21" s="2">
        <v>2091.2600000000002</v>
      </c>
      <c r="W21" s="2">
        <v>43.75</v>
      </c>
      <c r="X21" s="2">
        <v>4236.8900000000003</v>
      </c>
      <c r="Y21" s="29">
        <v>1818.72</v>
      </c>
      <c r="Z21" s="31">
        <f t="shared" si="1"/>
        <v>8190.6200000000008</v>
      </c>
      <c r="AA21" s="32">
        <f t="shared" si="2"/>
        <v>-90.47</v>
      </c>
      <c r="AB21" s="5">
        <f t="shared" si="2"/>
        <v>-520.46000000000026</v>
      </c>
      <c r="AC21" s="5">
        <f t="shared" si="2"/>
        <v>2.9500000000000028</v>
      </c>
      <c r="AD21" s="5">
        <f t="shared" si="2"/>
        <v>1982.1599999999999</v>
      </c>
      <c r="AE21" s="33">
        <f t="shared" si="2"/>
        <v>-338.47</v>
      </c>
      <c r="AF21" s="34">
        <f t="shared" si="2"/>
        <v>1035.7099999999991</v>
      </c>
      <c r="AG21" s="35" t="e">
        <f t="shared" si="3"/>
        <v>#DIV/0!</v>
      </c>
      <c r="AH21" s="7">
        <f t="shared" si="3"/>
        <v>-0.24887388464370772</v>
      </c>
      <c r="AI21" s="7">
        <f t="shared" si="3"/>
        <v>6.742857142857149E-2</v>
      </c>
      <c r="AJ21" s="7">
        <f t="shared" si="3"/>
        <v>0.46783371765611087</v>
      </c>
      <c r="AK21" s="36">
        <f t="shared" si="3"/>
        <v>-0.18610341338963668</v>
      </c>
      <c r="AL21" s="37">
        <f t="shared" si="3"/>
        <v>0.12645074487645613</v>
      </c>
      <c r="AM21" s="2">
        <v>-90.47</v>
      </c>
      <c r="AN21" s="2">
        <v>334.82</v>
      </c>
      <c r="AO21" s="2">
        <v>19.98</v>
      </c>
      <c r="AP21" s="2">
        <v>3023.89</v>
      </c>
      <c r="AQ21" s="29">
        <v>438.48</v>
      </c>
      <c r="AR21" s="31">
        <f t="shared" si="4"/>
        <v>3726.7</v>
      </c>
      <c r="AS21" s="2">
        <v>0</v>
      </c>
      <c r="AT21" s="2">
        <v>453.43</v>
      </c>
      <c r="AU21" s="2">
        <v>24.94</v>
      </c>
      <c r="AV21" s="2">
        <v>1156.77</v>
      </c>
      <c r="AW21" s="29">
        <v>489.36</v>
      </c>
      <c r="AX21" s="31">
        <f t="shared" si="5"/>
        <v>2124.5</v>
      </c>
      <c r="AY21" s="5">
        <f t="shared" si="6"/>
        <v>-90.47</v>
      </c>
      <c r="AZ21" s="5">
        <f t="shared" si="6"/>
        <v>-118.61000000000001</v>
      </c>
      <c r="BA21" s="5">
        <f t="shared" si="6"/>
        <v>-4.9600000000000009</v>
      </c>
      <c r="BB21" s="5">
        <f t="shared" si="6"/>
        <v>1867.12</v>
      </c>
      <c r="BC21" s="33">
        <f t="shared" si="6"/>
        <v>-50.879999999999995</v>
      </c>
      <c r="BD21" s="34">
        <f t="shared" si="6"/>
        <v>1602.1999999999998</v>
      </c>
      <c r="BE21" s="7" t="e">
        <f t="shared" si="7"/>
        <v>#DIV/0!</v>
      </c>
      <c r="BF21" s="7">
        <f t="shared" si="7"/>
        <v>-0.26158392695675192</v>
      </c>
      <c r="BG21" s="7">
        <f t="shared" si="7"/>
        <v>-0.1988773055332799</v>
      </c>
      <c r="BH21" s="7">
        <f t="shared" si="7"/>
        <v>1.6140805864605754</v>
      </c>
      <c r="BI21" s="36">
        <f t="shared" si="7"/>
        <v>-0.1039725355566454</v>
      </c>
      <c r="BJ21" s="37">
        <f t="shared" si="7"/>
        <v>0.75415391856907499</v>
      </c>
      <c r="BK21" s="38">
        <f t="shared" si="8"/>
        <v>1</v>
      </c>
      <c r="BL21" s="38">
        <f t="shared" si="8"/>
        <v>0.21315253374076903</v>
      </c>
      <c r="BM21" s="38">
        <f t="shared" si="8"/>
        <v>0.42783725910064241</v>
      </c>
      <c r="BN21" s="38">
        <f t="shared" si="8"/>
        <v>0.48623021200987288</v>
      </c>
      <c r="BO21" s="39">
        <f t="shared" si="8"/>
        <v>0.2962202330687384</v>
      </c>
      <c r="BP21" s="40">
        <f t="shared" si="8"/>
        <v>0.40392008523432393</v>
      </c>
      <c r="BQ21" s="38">
        <f t="shared" si="9"/>
        <v>0</v>
      </c>
      <c r="BR21" s="38">
        <f t="shared" si="9"/>
        <v>0.21682143779348334</v>
      </c>
      <c r="BS21" s="38">
        <f t="shared" si="9"/>
        <v>0.57005714285714293</v>
      </c>
      <c r="BT21" s="38">
        <f t="shared" si="9"/>
        <v>0.273023373276153</v>
      </c>
      <c r="BU21" s="39">
        <f t="shared" si="9"/>
        <v>0.26906835576669308</v>
      </c>
      <c r="BV21" s="40">
        <f t="shared" si="9"/>
        <v>0.25938207364033489</v>
      </c>
      <c r="BW21" s="38">
        <f t="shared" si="10"/>
        <v>1</v>
      </c>
      <c r="BX21" s="38">
        <f t="shared" si="10"/>
        <v>-3.6689040527143058E-3</v>
      </c>
      <c r="BY21" s="38">
        <f t="shared" si="10"/>
        <v>-0.14221988375650052</v>
      </c>
      <c r="BZ21" s="38">
        <f t="shared" si="10"/>
        <v>0.21320683873371987</v>
      </c>
      <c r="CA21" s="39">
        <f t="shared" si="10"/>
        <v>2.7151877302045324E-2</v>
      </c>
      <c r="CB21" s="40">
        <f t="shared" si="10"/>
        <v>0.14453801159398905</v>
      </c>
      <c r="CC21" s="2">
        <f t="shared" si="11"/>
        <v>10000</v>
      </c>
      <c r="CD21" s="2">
        <f t="shared" si="11"/>
        <v>-36.689040527143057</v>
      </c>
      <c r="CE21" s="2">
        <f t="shared" si="11"/>
        <v>-1422.1988375650053</v>
      </c>
      <c r="CF21" s="2">
        <f t="shared" si="11"/>
        <v>2132.0683873371986</v>
      </c>
      <c r="CG21" s="29">
        <f t="shared" si="11"/>
        <v>271.51877302045324</v>
      </c>
      <c r="CH21" s="31">
        <f t="shared" si="11"/>
        <v>1445.3801159398904</v>
      </c>
      <c r="CI21" s="40">
        <f>IFERROR(M21/'Class Sum-WR'!M21,0)</f>
        <v>0.20749580457859798</v>
      </c>
      <c r="CJ21" s="40">
        <f>IFERROR(M21/'Class Sum-TH'!M21,0)</f>
        <v>0.65103536746971802</v>
      </c>
    </row>
    <row r="22" spans="1:88" x14ac:dyDescent="0.2">
      <c r="A22" t="s">
        <v>46</v>
      </c>
      <c r="B22" t="s">
        <v>46</v>
      </c>
      <c r="C22" t="s">
        <v>47</v>
      </c>
      <c r="D22" t="s">
        <v>47</v>
      </c>
      <c r="E22" t="s">
        <v>43</v>
      </c>
      <c r="F22" s="27">
        <f t="shared" si="13"/>
        <v>46027</v>
      </c>
      <c r="G22" s="60" t="s">
        <v>36</v>
      </c>
      <c r="H22" s="28">
        <v>-143.5</v>
      </c>
      <c r="I22" s="2">
        <v>1454.42</v>
      </c>
      <c r="J22" s="2">
        <v>83.53</v>
      </c>
      <c r="K22" s="2">
        <v>4243.25</v>
      </c>
      <c r="L22" s="29">
        <v>3109.44</v>
      </c>
      <c r="M22" s="30">
        <f t="shared" si="0"/>
        <v>8747.14</v>
      </c>
      <c r="N22" t="s">
        <v>49</v>
      </c>
      <c r="O22" t="s">
        <v>49</v>
      </c>
      <c r="P22" t="s">
        <v>47</v>
      </c>
      <c r="Q22" t="s">
        <v>47</v>
      </c>
      <c r="R22" t="s">
        <v>43</v>
      </c>
      <c r="S22" s="27">
        <f t="shared" si="14"/>
        <v>45663</v>
      </c>
      <c r="T22" s="60" t="s">
        <v>36</v>
      </c>
      <c r="U22" s="28">
        <v>-214.16</v>
      </c>
      <c r="V22" s="2">
        <v>1740.74</v>
      </c>
      <c r="W22" s="2">
        <v>55.31</v>
      </c>
      <c r="X22" s="2">
        <v>5189.03</v>
      </c>
      <c r="Y22" s="29">
        <v>3122.16</v>
      </c>
      <c r="Z22" s="31">
        <f t="shared" si="1"/>
        <v>9893.08</v>
      </c>
      <c r="AA22" s="32">
        <f t="shared" si="2"/>
        <v>70.66</v>
      </c>
      <c r="AB22" s="5">
        <f t="shared" si="2"/>
        <v>-286.31999999999994</v>
      </c>
      <c r="AC22" s="5">
        <f t="shared" si="2"/>
        <v>28.22</v>
      </c>
      <c r="AD22" s="5">
        <f t="shared" si="2"/>
        <v>-945.77999999999975</v>
      </c>
      <c r="AE22" s="33">
        <f t="shared" si="2"/>
        <v>-12.7199999999998</v>
      </c>
      <c r="AF22" s="34">
        <f t="shared" si="2"/>
        <v>-1145.9400000000005</v>
      </c>
      <c r="AG22" s="35">
        <f t="shared" si="3"/>
        <v>-0.32994023160254016</v>
      </c>
      <c r="AH22" s="7">
        <f t="shared" si="3"/>
        <v>-0.164481772119903</v>
      </c>
      <c r="AI22" s="7">
        <f t="shared" si="3"/>
        <v>0.51021515096727532</v>
      </c>
      <c r="AJ22" s="7">
        <f t="shared" si="3"/>
        <v>-0.18226527886714855</v>
      </c>
      <c r="AK22" s="36">
        <f t="shared" si="3"/>
        <v>-4.07410254439228E-3</v>
      </c>
      <c r="AL22" s="37">
        <f t="shared" si="3"/>
        <v>-0.1158324808856292</v>
      </c>
      <c r="AM22" s="2">
        <v>-143.5</v>
      </c>
      <c r="AN22" s="2">
        <v>316.19</v>
      </c>
      <c r="AO22" s="2">
        <v>-17.45</v>
      </c>
      <c r="AP22" s="2">
        <v>1330.95</v>
      </c>
      <c r="AQ22" s="29">
        <v>865.24</v>
      </c>
      <c r="AR22" s="31">
        <f t="shared" si="4"/>
        <v>2351.4300000000003</v>
      </c>
      <c r="AS22" s="2">
        <v>-214.16</v>
      </c>
      <c r="AT22" s="2">
        <v>441.5</v>
      </c>
      <c r="AU22" s="2">
        <v>25.55</v>
      </c>
      <c r="AV22" s="2">
        <v>1377.66</v>
      </c>
      <c r="AW22" s="29">
        <v>854.83</v>
      </c>
      <c r="AX22" s="31">
        <f t="shared" si="5"/>
        <v>2485.38</v>
      </c>
      <c r="AY22" s="5">
        <f t="shared" si="6"/>
        <v>70.66</v>
      </c>
      <c r="AZ22" s="5">
        <f t="shared" si="6"/>
        <v>-125.31</v>
      </c>
      <c r="BA22" s="5">
        <f t="shared" si="6"/>
        <v>-43</v>
      </c>
      <c r="BB22" s="5">
        <f t="shared" si="6"/>
        <v>-46.710000000000036</v>
      </c>
      <c r="BC22" s="33">
        <f t="shared" si="6"/>
        <v>10.409999999999968</v>
      </c>
      <c r="BD22" s="34">
        <f t="shared" si="6"/>
        <v>-133.94999999999982</v>
      </c>
      <c r="BE22" s="7">
        <f t="shared" si="7"/>
        <v>-0.32994023160254016</v>
      </c>
      <c r="BF22" s="7">
        <f t="shared" si="7"/>
        <v>-0.28382785956964895</v>
      </c>
      <c r="BG22" s="7">
        <f t="shared" si="7"/>
        <v>-1.6829745596868884</v>
      </c>
      <c r="BH22" s="7">
        <f t="shared" si="7"/>
        <v>-3.3905317712643199E-2</v>
      </c>
      <c r="BI22" s="36">
        <f t="shared" si="7"/>
        <v>1.217785992536524E-2</v>
      </c>
      <c r="BJ22" s="37">
        <f t="shared" si="7"/>
        <v>-5.3895179006831877E-2</v>
      </c>
      <c r="BK22" s="38">
        <f t="shared" si="8"/>
        <v>1</v>
      </c>
      <c r="BL22" s="38">
        <f t="shared" si="8"/>
        <v>0.21739937569615378</v>
      </c>
      <c r="BM22" s="38">
        <f t="shared" si="8"/>
        <v>-0.20890697952831316</v>
      </c>
      <c r="BN22" s="38">
        <f t="shared" si="8"/>
        <v>0.3136628763329995</v>
      </c>
      <c r="BO22" s="39">
        <f t="shared" si="8"/>
        <v>0.27826232376247811</v>
      </c>
      <c r="BP22" s="40">
        <f t="shared" si="8"/>
        <v>0.26882272377028382</v>
      </c>
      <c r="BQ22" s="38">
        <f t="shared" si="9"/>
        <v>1</v>
      </c>
      <c r="BR22" s="38">
        <f t="shared" si="9"/>
        <v>0.25362776750117766</v>
      </c>
      <c r="BS22" s="38">
        <f t="shared" si="9"/>
        <v>0.46194178267944314</v>
      </c>
      <c r="BT22" s="38">
        <f t="shared" si="9"/>
        <v>0.2654947071032544</v>
      </c>
      <c r="BU22" s="39">
        <f t="shared" si="9"/>
        <v>0.2737944243728701</v>
      </c>
      <c r="BV22" s="40">
        <f t="shared" si="9"/>
        <v>0.25122408794834372</v>
      </c>
      <c r="BW22" s="38">
        <f t="shared" si="10"/>
        <v>0</v>
      </c>
      <c r="BX22" s="38">
        <f t="shared" si="10"/>
        <v>-3.622839180502388E-2</v>
      </c>
      <c r="BY22" s="38">
        <f t="shared" si="10"/>
        <v>-0.67084876220775636</v>
      </c>
      <c r="BZ22" s="38">
        <f t="shared" si="10"/>
        <v>4.8168169229745095E-2</v>
      </c>
      <c r="CA22" s="39">
        <f t="shared" si="10"/>
        <v>4.4678993896080099E-3</v>
      </c>
      <c r="CB22" s="40">
        <f t="shared" si="10"/>
        <v>1.7598635821940101E-2</v>
      </c>
      <c r="CC22" s="2">
        <f t="shared" si="11"/>
        <v>0</v>
      </c>
      <c r="CD22" s="2">
        <f t="shared" si="11"/>
        <v>-362.28391805023881</v>
      </c>
      <c r="CE22" s="2">
        <f t="shared" si="11"/>
        <v>-6708.4876220775632</v>
      </c>
      <c r="CF22" s="2">
        <f t="shared" si="11"/>
        <v>481.68169229745092</v>
      </c>
      <c r="CG22" s="29">
        <f t="shared" si="11"/>
        <v>44.678993896080101</v>
      </c>
      <c r="CH22" s="31">
        <f t="shared" si="11"/>
        <v>175.98635821940101</v>
      </c>
      <c r="CI22" s="40">
        <f>IFERROR(M22/'Class Sum-WR'!M22,0)</f>
        <v>0.15857187168193171</v>
      </c>
      <c r="CJ22" s="40">
        <f>IFERROR(M22/'Class Sum-TH'!M22,0)</f>
        <v>0.90316645276134033</v>
      </c>
    </row>
    <row r="23" spans="1:88" x14ac:dyDescent="0.2">
      <c r="A23" t="s">
        <v>46</v>
      </c>
      <c r="B23" t="s">
        <v>46</v>
      </c>
      <c r="C23" t="s">
        <v>47</v>
      </c>
      <c r="D23" t="s">
        <v>47</v>
      </c>
      <c r="E23" t="s">
        <v>43</v>
      </c>
      <c r="F23" s="27">
        <f t="shared" si="13"/>
        <v>46028</v>
      </c>
      <c r="G23" s="60" t="s">
        <v>37</v>
      </c>
      <c r="H23" s="28">
        <v>4.99</v>
      </c>
      <c r="I23" s="2">
        <v>962.28</v>
      </c>
      <c r="J23" s="2">
        <v>56.48</v>
      </c>
      <c r="K23" s="2">
        <v>4083.02</v>
      </c>
      <c r="L23" s="29">
        <v>2852.64</v>
      </c>
      <c r="M23" s="30">
        <f t="shared" si="0"/>
        <v>7959.41</v>
      </c>
      <c r="N23" t="s">
        <v>49</v>
      </c>
      <c r="O23" t="s">
        <v>49</v>
      </c>
      <c r="P23" t="s">
        <v>47</v>
      </c>
      <c r="Q23" t="s">
        <v>47</v>
      </c>
      <c r="R23" t="s">
        <v>43</v>
      </c>
      <c r="S23" s="27">
        <f t="shared" si="14"/>
        <v>45664</v>
      </c>
      <c r="T23" s="60" t="s">
        <v>37</v>
      </c>
      <c r="U23" s="28">
        <v>-6.44</v>
      </c>
      <c r="V23" s="2">
        <v>923.84</v>
      </c>
      <c r="W23" s="2">
        <v>59.93</v>
      </c>
      <c r="X23" s="2">
        <v>3771.45</v>
      </c>
      <c r="Y23" s="29">
        <v>863.82</v>
      </c>
      <c r="Z23" s="31">
        <f t="shared" si="1"/>
        <v>5612.5999999999995</v>
      </c>
      <c r="AA23" s="32">
        <f t="shared" ref="AA23:AF65" si="15">+H23-U23</f>
        <v>11.43</v>
      </c>
      <c r="AB23" s="5">
        <f t="shared" si="15"/>
        <v>38.439999999999941</v>
      </c>
      <c r="AC23" s="5">
        <f t="shared" si="15"/>
        <v>-3.4500000000000028</v>
      </c>
      <c r="AD23" s="5">
        <f t="shared" si="15"/>
        <v>311.57000000000016</v>
      </c>
      <c r="AE23" s="33">
        <f t="shared" si="15"/>
        <v>1988.8199999999997</v>
      </c>
      <c r="AF23" s="34">
        <f t="shared" si="15"/>
        <v>2346.8100000000004</v>
      </c>
      <c r="AG23" s="35">
        <f t="shared" ref="AG23:AL65" si="16">AA23/U23</f>
        <v>-1.7748447204968942</v>
      </c>
      <c r="AH23" s="7">
        <f t="shared" si="16"/>
        <v>4.1608936612400352E-2</v>
      </c>
      <c r="AI23" s="7">
        <f t="shared" si="16"/>
        <v>-5.7567161688636792E-2</v>
      </c>
      <c r="AJ23" s="7">
        <f t="shared" si="16"/>
        <v>8.2612788184915659E-2</v>
      </c>
      <c r="AK23" s="36">
        <f t="shared" si="16"/>
        <v>2.3023546572202536</v>
      </c>
      <c r="AL23" s="37">
        <f t="shared" si="16"/>
        <v>0.41813241634892928</v>
      </c>
      <c r="AM23" s="2">
        <v>4.99</v>
      </c>
      <c r="AN23" s="2">
        <v>215.54</v>
      </c>
      <c r="AO23" s="2">
        <v>7.54</v>
      </c>
      <c r="AP23" s="2">
        <v>1189.53</v>
      </c>
      <c r="AQ23" s="29">
        <v>781.28</v>
      </c>
      <c r="AR23" s="31">
        <f t="shared" si="4"/>
        <v>2198.88</v>
      </c>
      <c r="AS23" s="2">
        <v>-6.44</v>
      </c>
      <c r="AT23" s="2">
        <v>193.98</v>
      </c>
      <c r="AU23" s="2">
        <v>25.2</v>
      </c>
      <c r="AV23" s="2">
        <v>1208.47</v>
      </c>
      <c r="AW23" s="29">
        <v>256.69</v>
      </c>
      <c r="AX23" s="31">
        <f t="shared" si="5"/>
        <v>1677.9</v>
      </c>
      <c r="AY23" s="5">
        <f t="shared" ref="AY23:BD65" si="17">+AM23-AS23</f>
        <v>11.43</v>
      </c>
      <c r="AZ23" s="5">
        <f t="shared" si="17"/>
        <v>21.560000000000002</v>
      </c>
      <c r="BA23" s="5">
        <f t="shared" si="17"/>
        <v>-17.66</v>
      </c>
      <c r="BB23" s="5">
        <f t="shared" si="17"/>
        <v>-18.940000000000055</v>
      </c>
      <c r="BC23" s="33">
        <f t="shared" si="17"/>
        <v>524.58999999999992</v>
      </c>
      <c r="BD23" s="34">
        <f t="shared" si="17"/>
        <v>520.98</v>
      </c>
      <c r="BE23" s="7">
        <f t="shared" ref="BE23:BJ65" si="18">AY23/AS23</f>
        <v>-1.7748447204968942</v>
      </c>
      <c r="BF23" s="7">
        <f t="shared" si="18"/>
        <v>0.11114547891535212</v>
      </c>
      <c r="BG23" s="7">
        <f t="shared" si="18"/>
        <v>-0.70079365079365086</v>
      </c>
      <c r="BH23" s="7">
        <f t="shared" si="18"/>
        <v>-1.5672710121062215E-2</v>
      </c>
      <c r="BI23" s="36">
        <f t="shared" si="18"/>
        <v>2.0436713545521834</v>
      </c>
      <c r="BJ23" s="37">
        <f t="shared" si="18"/>
        <v>0.31049526193456106</v>
      </c>
      <c r="BK23" s="38">
        <f t="shared" ref="BK23:BP65" si="19">IFERROR(AM23/H23,0)</f>
        <v>1</v>
      </c>
      <c r="BL23" s="38">
        <f t="shared" si="19"/>
        <v>0.22398885979132893</v>
      </c>
      <c r="BM23" s="38">
        <f t="shared" si="19"/>
        <v>0.13349858356940511</v>
      </c>
      <c r="BN23" s="38">
        <f t="shared" si="19"/>
        <v>0.29133582495309845</v>
      </c>
      <c r="BO23" s="39">
        <f t="shared" si="19"/>
        <v>0.27387963430366258</v>
      </c>
      <c r="BP23" s="40">
        <f t="shared" si="19"/>
        <v>0.27626168271266338</v>
      </c>
      <c r="BQ23" s="38">
        <f t="shared" ref="BQ23:BV65" si="20">IFERROR(AS23/U23,0)</f>
        <v>1</v>
      </c>
      <c r="BR23" s="38">
        <f t="shared" si="20"/>
        <v>0.2099714236231382</v>
      </c>
      <c r="BS23" s="38">
        <f t="shared" si="20"/>
        <v>0.42049057233439013</v>
      </c>
      <c r="BT23" s="38">
        <f t="shared" si="20"/>
        <v>0.32042583091383953</v>
      </c>
      <c r="BU23" s="39">
        <f t="shared" si="20"/>
        <v>0.29715681507721514</v>
      </c>
      <c r="BV23" s="40">
        <f t="shared" si="20"/>
        <v>0.29895235719630836</v>
      </c>
      <c r="BW23" s="38">
        <f t="shared" ref="BW23:CB65" si="21">+BK23-BQ23</f>
        <v>0</v>
      </c>
      <c r="BX23" s="38">
        <f t="shared" si="21"/>
        <v>1.4017436168190733E-2</v>
      </c>
      <c r="BY23" s="38">
        <f t="shared" si="21"/>
        <v>-0.286991988764985</v>
      </c>
      <c r="BZ23" s="38">
        <f t="shared" si="21"/>
        <v>-2.9090005960741072E-2</v>
      </c>
      <c r="CA23" s="39">
        <f t="shared" si="21"/>
        <v>-2.3277180773552564E-2</v>
      </c>
      <c r="CB23" s="40">
        <f t="shared" si="21"/>
        <v>-2.2690674483644979E-2</v>
      </c>
      <c r="CC23" s="2">
        <f t="shared" ref="CC23:CH65" si="22">BW23*10000</f>
        <v>0</v>
      </c>
      <c r="CD23" s="2">
        <f t="shared" si="22"/>
        <v>140.17436168190733</v>
      </c>
      <c r="CE23" s="2">
        <f t="shared" si="22"/>
        <v>-2869.9198876498499</v>
      </c>
      <c r="CF23" s="2">
        <f t="shared" si="22"/>
        <v>-290.9000596074107</v>
      </c>
      <c r="CG23" s="29">
        <f t="shared" si="22"/>
        <v>-232.77180773552564</v>
      </c>
      <c r="CH23" s="31">
        <f t="shared" si="22"/>
        <v>-226.9067448364498</v>
      </c>
      <c r="CI23" s="40">
        <f>IFERROR(M23/'Class Sum-WR'!M23,0)</f>
        <v>0.13391106670258082</v>
      </c>
      <c r="CJ23" s="40">
        <f>IFERROR(M23/'Class Sum-TH'!M23,0)</f>
        <v>0.58046827425512604</v>
      </c>
    </row>
    <row r="24" spans="1:88" x14ac:dyDescent="0.2">
      <c r="A24" t="s">
        <v>46</v>
      </c>
      <c r="B24" t="s">
        <v>46</v>
      </c>
      <c r="C24" t="s">
        <v>47</v>
      </c>
      <c r="D24" t="s">
        <v>47</v>
      </c>
      <c r="E24" t="s">
        <v>43</v>
      </c>
      <c r="F24" s="27">
        <f t="shared" si="13"/>
        <v>46029</v>
      </c>
      <c r="G24" s="60" t="s">
        <v>38</v>
      </c>
      <c r="H24" s="28">
        <v>0</v>
      </c>
      <c r="I24" s="2">
        <v>1069.96</v>
      </c>
      <c r="J24" s="2">
        <v>39.6</v>
      </c>
      <c r="K24" s="2">
        <v>4651.3599999999997</v>
      </c>
      <c r="L24" s="29">
        <v>2495.62</v>
      </c>
      <c r="M24" s="30">
        <f t="shared" si="0"/>
        <v>8256.5400000000009</v>
      </c>
      <c r="N24" t="s">
        <v>49</v>
      </c>
      <c r="O24" t="s">
        <v>49</v>
      </c>
      <c r="P24" t="s">
        <v>47</v>
      </c>
      <c r="Q24" t="s">
        <v>47</v>
      </c>
      <c r="R24" t="s">
        <v>43</v>
      </c>
      <c r="S24" s="27">
        <f t="shared" si="14"/>
        <v>45665</v>
      </c>
      <c r="T24" s="60" t="s">
        <v>38</v>
      </c>
      <c r="U24" s="28">
        <v>-9.68</v>
      </c>
      <c r="V24" s="2">
        <v>1110.0899999999999</v>
      </c>
      <c r="W24" s="2">
        <v>51.79</v>
      </c>
      <c r="X24" s="2">
        <v>5807.05</v>
      </c>
      <c r="Y24" s="29">
        <v>2848.43</v>
      </c>
      <c r="Z24" s="31">
        <f t="shared" si="1"/>
        <v>9807.68</v>
      </c>
      <c r="AA24" s="32">
        <f t="shared" si="15"/>
        <v>9.68</v>
      </c>
      <c r="AB24" s="5">
        <f t="shared" si="15"/>
        <v>-40.129999999999882</v>
      </c>
      <c r="AC24" s="5">
        <f t="shared" si="15"/>
        <v>-12.189999999999998</v>
      </c>
      <c r="AD24" s="5">
        <f t="shared" si="15"/>
        <v>-1155.6900000000005</v>
      </c>
      <c r="AE24" s="33">
        <f t="shared" si="15"/>
        <v>-352.80999999999995</v>
      </c>
      <c r="AF24" s="34">
        <f t="shared" si="15"/>
        <v>-1551.1399999999994</v>
      </c>
      <c r="AG24" s="35">
        <f t="shared" si="16"/>
        <v>-1</v>
      </c>
      <c r="AH24" s="7">
        <f t="shared" si="16"/>
        <v>-3.6150222054067586E-2</v>
      </c>
      <c r="AI24" s="7">
        <f t="shared" si="16"/>
        <v>-0.23537362425178601</v>
      </c>
      <c r="AJ24" s="7">
        <f t="shared" si="16"/>
        <v>-0.19901499039960058</v>
      </c>
      <c r="AK24" s="36">
        <f t="shared" si="16"/>
        <v>-0.12386121477445469</v>
      </c>
      <c r="AL24" s="37">
        <f t="shared" si="16"/>
        <v>-0.1581556494502267</v>
      </c>
      <c r="AM24" s="2">
        <v>0</v>
      </c>
      <c r="AN24" s="2">
        <v>215.31</v>
      </c>
      <c r="AO24" s="2">
        <v>20.68</v>
      </c>
      <c r="AP24" s="2">
        <v>1428.65</v>
      </c>
      <c r="AQ24" s="29">
        <v>771.53</v>
      </c>
      <c r="AR24" s="31">
        <f t="shared" si="4"/>
        <v>2436.17</v>
      </c>
      <c r="AS24" s="2">
        <v>-9.68</v>
      </c>
      <c r="AT24" s="2">
        <v>235.9</v>
      </c>
      <c r="AU24" s="2">
        <v>-8.3000000000000007</v>
      </c>
      <c r="AV24" s="2">
        <v>1761.11</v>
      </c>
      <c r="AW24" s="29">
        <v>776.82</v>
      </c>
      <c r="AX24" s="31">
        <f t="shared" si="5"/>
        <v>2755.85</v>
      </c>
      <c r="AY24" s="5">
        <f t="shared" si="17"/>
        <v>9.68</v>
      </c>
      <c r="AZ24" s="5">
        <f t="shared" si="17"/>
        <v>-20.590000000000003</v>
      </c>
      <c r="BA24" s="5">
        <f t="shared" si="17"/>
        <v>28.98</v>
      </c>
      <c r="BB24" s="5">
        <f t="shared" si="17"/>
        <v>-332.45999999999981</v>
      </c>
      <c r="BC24" s="33">
        <f t="shared" si="17"/>
        <v>-5.2900000000000773</v>
      </c>
      <c r="BD24" s="34">
        <f t="shared" si="17"/>
        <v>-319.67999999999984</v>
      </c>
      <c r="BE24" s="7">
        <f t="shared" si="18"/>
        <v>-1</v>
      </c>
      <c r="BF24" s="7">
        <f t="shared" si="18"/>
        <v>-8.7282746926663851E-2</v>
      </c>
      <c r="BG24" s="7">
        <f t="shared" si="18"/>
        <v>-3.4915662650602406</v>
      </c>
      <c r="BH24" s="7">
        <f t="shared" si="18"/>
        <v>-0.18877866799915952</v>
      </c>
      <c r="BI24" s="36">
        <f t="shared" si="18"/>
        <v>-6.809814371411752E-3</v>
      </c>
      <c r="BJ24" s="37">
        <f t="shared" si="18"/>
        <v>-0.11600050801023272</v>
      </c>
      <c r="BK24" s="38">
        <f t="shared" si="19"/>
        <v>0</v>
      </c>
      <c r="BL24" s="38">
        <f t="shared" si="19"/>
        <v>0.20123182175034579</v>
      </c>
      <c r="BM24" s="38">
        <f t="shared" si="19"/>
        <v>0.52222222222222214</v>
      </c>
      <c r="BN24" s="38">
        <f t="shared" si="19"/>
        <v>0.30714672697877615</v>
      </c>
      <c r="BO24" s="39">
        <f t="shared" si="19"/>
        <v>0.30915363717232591</v>
      </c>
      <c r="BP24" s="40">
        <f t="shared" si="19"/>
        <v>0.29505943167476933</v>
      </c>
      <c r="BQ24" s="38">
        <f t="shared" si="20"/>
        <v>1</v>
      </c>
      <c r="BR24" s="38">
        <f t="shared" si="20"/>
        <v>0.21250529236368224</v>
      </c>
      <c r="BS24" s="38">
        <f t="shared" si="20"/>
        <v>-0.1602625989573277</v>
      </c>
      <c r="BT24" s="38">
        <f t="shared" si="20"/>
        <v>0.30327102401391409</v>
      </c>
      <c r="BU24" s="39">
        <f t="shared" si="20"/>
        <v>0.27271865554006947</v>
      </c>
      <c r="BV24" s="40">
        <f t="shared" si="20"/>
        <v>0.28098898006460243</v>
      </c>
      <c r="BW24" s="38">
        <f t="shared" si="21"/>
        <v>-1</v>
      </c>
      <c r="BX24" s="38">
        <f t="shared" si="21"/>
        <v>-1.1273470613336445E-2</v>
      </c>
      <c r="BY24" s="38">
        <f t="shared" si="21"/>
        <v>0.68248482117954978</v>
      </c>
      <c r="BZ24" s="38">
        <f t="shared" si="21"/>
        <v>3.87570296486206E-3</v>
      </c>
      <c r="CA24" s="39">
        <f t="shared" si="21"/>
        <v>3.6434981632256447E-2</v>
      </c>
      <c r="CB24" s="40">
        <f t="shared" si="21"/>
        <v>1.4070451610166901E-2</v>
      </c>
      <c r="CC24" s="2">
        <f t="shared" si="22"/>
        <v>-10000</v>
      </c>
      <c r="CD24" s="2">
        <f t="shared" si="22"/>
        <v>-112.73470613336445</v>
      </c>
      <c r="CE24" s="2">
        <f t="shared" si="22"/>
        <v>6824.8482117954982</v>
      </c>
      <c r="CF24" s="2">
        <f t="shared" si="22"/>
        <v>38.757029648620602</v>
      </c>
      <c r="CG24" s="29">
        <f t="shared" si="22"/>
        <v>364.34981632256449</v>
      </c>
      <c r="CH24" s="31">
        <f t="shared" si="22"/>
        <v>140.70451610166901</v>
      </c>
      <c r="CI24" s="40">
        <f>IFERROR(M24/'Class Sum-WR'!M24,0)</f>
        <v>7.1654199454679171E-2</v>
      </c>
      <c r="CJ24" s="40">
        <f>IFERROR(M24/'Class Sum-TH'!M24,0)</f>
        <v>0.50808257524896328</v>
      </c>
    </row>
    <row r="25" spans="1:88" x14ac:dyDescent="0.2">
      <c r="A25" t="s">
        <v>46</v>
      </c>
      <c r="B25" t="s">
        <v>46</v>
      </c>
      <c r="C25" t="s">
        <v>47</v>
      </c>
      <c r="D25" t="s">
        <v>47</v>
      </c>
      <c r="E25" t="s">
        <v>43</v>
      </c>
      <c r="F25" s="27">
        <f t="shared" si="13"/>
        <v>46030</v>
      </c>
      <c r="G25" s="60" t="s">
        <v>39</v>
      </c>
      <c r="H25" s="28">
        <v>4.99</v>
      </c>
      <c r="I25" s="2">
        <v>1348.44</v>
      </c>
      <c r="J25" s="2">
        <v>-369.38</v>
      </c>
      <c r="K25" s="2">
        <v>4752.67</v>
      </c>
      <c r="L25" s="29">
        <v>2793.53</v>
      </c>
      <c r="M25" s="30">
        <f t="shared" si="0"/>
        <v>8530.25</v>
      </c>
      <c r="N25" t="s">
        <v>49</v>
      </c>
      <c r="O25" t="s">
        <v>49</v>
      </c>
      <c r="P25" t="s">
        <v>47</v>
      </c>
      <c r="Q25" t="s">
        <v>47</v>
      </c>
      <c r="R25" t="s">
        <v>43</v>
      </c>
      <c r="S25" s="27">
        <f t="shared" si="14"/>
        <v>45666</v>
      </c>
      <c r="T25" s="60" t="s">
        <v>39</v>
      </c>
      <c r="U25" s="28">
        <v>0</v>
      </c>
      <c r="V25" s="2">
        <v>1969.45</v>
      </c>
      <c r="W25" s="2">
        <v>72.8</v>
      </c>
      <c r="X25" s="2">
        <v>5642.23</v>
      </c>
      <c r="Y25" s="29">
        <v>1390.11</v>
      </c>
      <c r="Z25" s="31">
        <f t="shared" si="1"/>
        <v>9074.59</v>
      </c>
      <c r="AA25" s="32">
        <f t="shared" si="15"/>
        <v>4.99</v>
      </c>
      <c r="AB25" s="5">
        <f t="shared" si="15"/>
        <v>-621.01</v>
      </c>
      <c r="AC25" s="5">
        <f t="shared" si="15"/>
        <v>-442.18</v>
      </c>
      <c r="AD25" s="5">
        <f t="shared" si="15"/>
        <v>-889.55999999999949</v>
      </c>
      <c r="AE25" s="33">
        <f t="shared" si="15"/>
        <v>1403.4200000000003</v>
      </c>
      <c r="AF25" s="34">
        <f t="shared" si="15"/>
        <v>-544.34000000000015</v>
      </c>
      <c r="AG25" s="35" t="e">
        <f t="shared" si="16"/>
        <v>#DIV/0!</v>
      </c>
      <c r="AH25" s="7">
        <f t="shared" si="16"/>
        <v>-0.31532153646957273</v>
      </c>
      <c r="AI25" s="7">
        <f t="shared" si="16"/>
        <v>-6.0739010989010991</v>
      </c>
      <c r="AJ25" s="7">
        <f t="shared" si="16"/>
        <v>-0.15766106663500062</v>
      </c>
      <c r="AK25" s="36">
        <f t="shared" si="16"/>
        <v>1.0095747818517962</v>
      </c>
      <c r="AL25" s="37">
        <f t="shared" si="16"/>
        <v>-5.9985079215700121E-2</v>
      </c>
      <c r="AM25" s="2">
        <v>4.99</v>
      </c>
      <c r="AN25" s="2">
        <v>296.10000000000002</v>
      </c>
      <c r="AO25" s="2">
        <v>-342.76</v>
      </c>
      <c r="AP25" s="2">
        <v>1541.21</v>
      </c>
      <c r="AQ25" s="29">
        <v>891.72</v>
      </c>
      <c r="AR25" s="31">
        <f t="shared" si="4"/>
        <v>2391.2600000000002</v>
      </c>
      <c r="AS25" s="2">
        <v>0</v>
      </c>
      <c r="AT25" s="2">
        <v>430.11</v>
      </c>
      <c r="AU25" s="2">
        <v>45.91</v>
      </c>
      <c r="AV25" s="2">
        <v>1641.65</v>
      </c>
      <c r="AW25" s="29">
        <v>387.73</v>
      </c>
      <c r="AX25" s="31">
        <f t="shared" si="5"/>
        <v>2505.4</v>
      </c>
      <c r="AY25" s="5">
        <f t="shared" si="17"/>
        <v>4.99</v>
      </c>
      <c r="AZ25" s="5">
        <f t="shared" si="17"/>
        <v>-134.01</v>
      </c>
      <c r="BA25" s="5">
        <f t="shared" si="17"/>
        <v>-388.66999999999996</v>
      </c>
      <c r="BB25" s="5">
        <f t="shared" si="17"/>
        <v>-100.44000000000005</v>
      </c>
      <c r="BC25" s="33">
        <f t="shared" si="17"/>
        <v>503.99</v>
      </c>
      <c r="BD25" s="34">
        <f t="shared" si="17"/>
        <v>-114.13999999999987</v>
      </c>
      <c r="BE25" s="7" t="e">
        <f t="shared" si="18"/>
        <v>#DIV/0!</v>
      </c>
      <c r="BF25" s="7">
        <f t="shared" si="18"/>
        <v>-0.31157145846411383</v>
      </c>
      <c r="BG25" s="7">
        <f t="shared" si="18"/>
        <v>-8.4659115661076019</v>
      </c>
      <c r="BH25" s="7">
        <f t="shared" si="18"/>
        <v>-6.1182347028903877E-2</v>
      </c>
      <c r="BI25" s="36">
        <f t="shared" si="18"/>
        <v>1.2998478322544038</v>
      </c>
      <c r="BJ25" s="37">
        <f t="shared" si="18"/>
        <v>-4.5557595593517949E-2</v>
      </c>
      <c r="BK25" s="38">
        <f t="shared" si="19"/>
        <v>1</v>
      </c>
      <c r="BL25" s="38">
        <f t="shared" si="19"/>
        <v>0.21958707840170866</v>
      </c>
      <c r="BM25" s="38">
        <f t="shared" si="19"/>
        <v>0.92793329362715904</v>
      </c>
      <c r="BN25" s="38">
        <f t="shared" si="19"/>
        <v>0.32428298198696731</v>
      </c>
      <c r="BO25" s="39">
        <f t="shared" si="19"/>
        <v>0.31920902943587504</v>
      </c>
      <c r="BP25" s="40">
        <f t="shared" si="19"/>
        <v>0.2803270713050614</v>
      </c>
      <c r="BQ25" s="38">
        <f t="shared" si="20"/>
        <v>0</v>
      </c>
      <c r="BR25" s="38">
        <f t="shared" si="20"/>
        <v>0.21839092132321206</v>
      </c>
      <c r="BS25" s="38">
        <f t="shared" si="20"/>
        <v>0.63063186813186811</v>
      </c>
      <c r="BT25" s="38">
        <f t="shared" si="20"/>
        <v>0.29095765326829998</v>
      </c>
      <c r="BU25" s="39">
        <f t="shared" si="20"/>
        <v>0.27892037320787566</v>
      </c>
      <c r="BV25" s="40">
        <f t="shared" si="20"/>
        <v>0.27608960845613961</v>
      </c>
      <c r="BW25" s="38">
        <f t="shared" si="21"/>
        <v>1</v>
      </c>
      <c r="BX25" s="38">
        <f t="shared" si="21"/>
        <v>1.1961570784966014E-3</v>
      </c>
      <c r="BY25" s="38">
        <f t="shared" si="21"/>
        <v>0.29730142549529093</v>
      </c>
      <c r="BZ25" s="38">
        <f t="shared" si="21"/>
        <v>3.3325328718667335E-2</v>
      </c>
      <c r="CA25" s="39">
        <f t="shared" si="21"/>
        <v>4.0288656227999375E-2</v>
      </c>
      <c r="CB25" s="40">
        <f t="shared" si="21"/>
        <v>4.2374628489217914E-3</v>
      </c>
      <c r="CC25" s="2">
        <f t="shared" si="22"/>
        <v>10000</v>
      </c>
      <c r="CD25" s="2">
        <f t="shared" si="22"/>
        <v>11.961570784966014</v>
      </c>
      <c r="CE25" s="2">
        <f t="shared" si="22"/>
        <v>2973.0142549529091</v>
      </c>
      <c r="CF25" s="2">
        <f t="shared" si="22"/>
        <v>333.25328718667333</v>
      </c>
      <c r="CG25" s="29">
        <f t="shared" si="22"/>
        <v>402.88656227999377</v>
      </c>
      <c r="CH25" s="31">
        <f t="shared" si="22"/>
        <v>42.374628489217912</v>
      </c>
      <c r="CI25" s="40">
        <f>IFERROR(M25/'Class Sum-WR'!M25,0)</f>
        <v>9.7654718376282021E-2</v>
      </c>
      <c r="CJ25" s="40">
        <f>IFERROR(M25/'Class Sum-TH'!M25,0)</f>
        <v>0.501455825270399</v>
      </c>
    </row>
    <row r="26" spans="1:88" x14ac:dyDescent="0.2">
      <c r="A26" t="s">
        <v>46</v>
      </c>
      <c r="B26" t="s">
        <v>46</v>
      </c>
      <c r="C26" t="s">
        <v>47</v>
      </c>
      <c r="D26" t="s">
        <v>47</v>
      </c>
      <c r="E26" t="s">
        <v>43</v>
      </c>
      <c r="F26" s="27">
        <f t="shared" si="13"/>
        <v>46031</v>
      </c>
      <c r="G26" s="60" t="s">
        <v>40</v>
      </c>
      <c r="H26" s="28">
        <v>4.99</v>
      </c>
      <c r="I26" s="2">
        <v>1893.33</v>
      </c>
      <c r="J26" s="2">
        <v>52.16</v>
      </c>
      <c r="K26" s="2">
        <v>4608.12</v>
      </c>
      <c r="L26" s="29">
        <v>1846.75</v>
      </c>
      <c r="M26" s="30">
        <f t="shared" si="0"/>
        <v>8405.35</v>
      </c>
      <c r="N26" t="s">
        <v>49</v>
      </c>
      <c r="O26" t="s">
        <v>49</v>
      </c>
      <c r="P26" t="s">
        <v>47</v>
      </c>
      <c r="Q26" t="s">
        <v>47</v>
      </c>
      <c r="R26" t="s">
        <v>43</v>
      </c>
      <c r="S26" s="27">
        <f t="shared" si="14"/>
        <v>45667</v>
      </c>
      <c r="T26" s="60" t="s">
        <v>40</v>
      </c>
      <c r="U26" s="28">
        <v>0</v>
      </c>
      <c r="V26" s="2">
        <v>4410.4399999999996</v>
      </c>
      <c r="W26" s="2">
        <v>360.9</v>
      </c>
      <c r="X26" s="2">
        <v>10996.86</v>
      </c>
      <c r="Y26" s="29">
        <v>5417.17</v>
      </c>
      <c r="Z26" s="31">
        <f t="shared" si="1"/>
        <v>21185.370000000003</v>
      </c>
      <c r="AA26" s="32">
        <f t="shared" si="15"/>
        <v>4.99</v>
      </c>
      <c r="AB26" s="5">
        <f t="shared" si="15"/>
        <v>-2517.1099999999997</v>
      </c>
      <c r="AC26" s="5">
        <f t="shared" si="15"/>
        <v>-308.74</v>
      </c>
      <c r="AD26" s="5">
        <f t="shared" si="15"/>
        <v>-6388.7400000000007</v>
      </c>
      <c r="AE26" s="33">
        <f t="shared" si="15"/>
        <v>-3570.42</v>
      </c>
      <c r="AF26" s="34">
        <f t="shared" si="15"/>
        <v>-12780.020000000002</v>
      </c>
      <c r="AG26" s="35" t="e">
        <f t="shared" si="16"/>
        <v>#DIV/0!</v>
      </c>
      <c r="AH26" s="7">
        <f t="shared" si="16"/>
        <v>-0.57071630041447108</v>
      </c>
      <c r="AI26" s="7">
        <f t="shared" si="16"/>
        <v>-0.85547243003602114</v>
      </c>
      <c r="AJ26" s="7">
        <f t="shared" si="16"/>
        <v>-0.58096038323666943</v>
      </c>
      <c r="AK26" s="36">
        <f t="shared" si="16"/>
        <v>-0.65909321656879882</v>
      </c>
      <c r="AL26" s="37">
        <f t="shared" si="16"/>
        <v>-0.60324742971210799</v>
      </c>
      <c r="AM26" s="2">
        <v>4.99</v>
      </c>
      <c r="AN26" s="2">
        <v>389.97</v>
      </c>
      <c r="AO26" s="2">
        <v>16.010000000000002</v>
      </c>
      <c r="AP26" s="2">
        <v>1548.47</v>
      </c>
      <c r="AQ26" s="29">
        <v>568.15</v>
      </c>
      <c r="AR26" s="31">
        <f t="shared" si="4"/>
        <v>2527.59</v>
      </c>
      <c r="AS26" s="2">
        <v>0</v>
      </c>
      <c r="AT26" s="2">
        <v>943.24</v>
      </c>
      <c r="AU26" s="2">
        <v>145.27000000000001</v>
      </c>
      <c r="AV26" s="2">
        <v>3117.93</v>
      </c>
      <c r="AW26" s="29">
        <v>1551.07</v>
      </c>
      <c r="AX26" s="31">
        <f t="shared" si="5"/>
        <v>5757.5099999999993</v>
      </c>
      <c r="AY26" s="5">
        <f t="shared" si="17"/>
        <v>4.99</v>
      </c>
      <c r="AZ26" s="5">
        <f t="shared" si="17"/>
        <v>-553.27</v>
      </c>
      <c r="BA26" s="5">
        <f t="shared" si="17"/>
        <v>-129.26000000000002</v>
      </c>
      <c r="BB26" s="5">
        <f t="shared" si="17"/>
        <v>-1569.4599999999998</v>
      </c>
      <c r="BC26" s="33">
        <f t="shared" si="17"/>
        <v>-982.92</v>
      </c>
      <c r="BD26" s="34">
        <f t="shared" si="17"/>
        <v>-3229.9199999999992</v>
      </c>
      <c r="BE26" s="7" t="e">
        <f t="shared" si="18"/>
        <v>#DIV/0!</v>
      </c>
      <c r="BF26" s="7">
        <f t="shared" si="18"/>
        <v>-0.58656333488825751</v>
      </c>
      <c r="BG26" s="7">
        <f t="shared" si="18"/>
        <v>-0.88979142286776358</v>
      </c>
      <c r="BH26" s="7">
        <f t="shared" si="18"/>
        <v>-0.50336601527295355</v>
      </c>
      <c r="BI26" s="36">
        <f t="shared" si="18"/>
        <v>-0.63370447497533955</v>
      </c>
      <c r="BJ26" s="37">
        <f t="shared" si="18"/>
        <v>-0.56099251238816772</v>
      </c>
      <c r="BK26" s="38">
        <f t="shared" si="19"/>
        <v>1</v>
      </c>
      <c r="BL26" s="38">
        <f t="shared" si="19"/>
        <v>0.20597043304653709</v>
      </c>
      <c r="BM26" s="38">
        <f t="shared" si="19"/>
        <v>0.3069401840490798</v>
      </c>
      <c r="BN26" s="38">
        <f t="shared" si="19"/>
        <v>0.33603074572710784</v>
      </c>
      <c r="BO26" s="39">
        <f t="shared" si="19"/>
        <v>0.30764857181535127</v>
      </c>
      <c r="BP26" s="40">
        <f t="shared" si="19"/>
        <v>0.30071204649419714</v>
      </c>
      <c r="BQ26" s="38">
        <f t="shared" si="20"/>
        <v>0</v>
      </c>
      <c r="BR26" s="38">
        <f t="shared" si="20"/>
        <v>0.21386528328239363</v>
      </c>
      <c r="BS26" s="38">
        <f t="shared" si="20"/>
        <v>0.40252147409254646</v>
      </c>
      <c r="BT26" s="38">
        <f t="shared" si="20"/>
        <v>0.28352911649325352</v>
      </c>
      <c r="BU26" s="39">
        <f t="shared" si="20"/>
        <v>0.28632477843597304</v>
      </c>
      <c r="BV26" s="40">
        <f t="shared" si="20"/>
        <v>0.27176820607806229</v>
      </c>
      <c r="BW26" s="38">
        <f t="shared" si="21"/>
        <v>1</v>
      </c>
      <c r="BX26" s="38">
        <f t="shared" si="21"/>
        <v>-7.8948502358565376E-3</v>
      </c>
      <c r="BY26" s="38">
        <f t="shared" si="21"/>
        <v>-9.558129004346666E-2</v>
      </c>
      <c r="BZ26" s="38">
        <f t="shared" si="21"/>
        <v>5.2501629233854319E-2</v>
      </c>
      <c r="CA26" s="39">
        <f t="shared" si="21"/>
        <v>2.1323793379378231E-2</v>
      </c>
      <c r="CB26" s="40">
        <f t="shared" si="21"/>
        <v>2.8943840416134847E-2</v>
      </c>
      <c r="CC26" s="2">
        <f t="shared" si="22"/>
        <v>10000</v>
      </c>
      <c r="CD26" s="2">
        <f t="shared" si="22"/>
        <v>-78.948502358565378</v>
      </c>
      <c r="CE26" s="2">
        <f t="shared" si="22"/>
        <v>-955.81290043466663</v>
      </c>
      <c r="CF26" s="2">
        <f t="shared" si="22"/>
        <v>525.01629233854317</v>
      </c>
      <c r="CG26" s="29">
        <f t="shared" si="22"/>
        <v>213.2379337937823</v>
      </c>
      <c r="CH26" s="31">
        <f t="shared" si="22"/>
        <v>289.43840416134844</v>
      </c>
      <c r="CI26" s="40">
        <f>IFERROR(M26/'Class Sum-WR'!M26,0)</f>
        <v>8.5180324964862678E-2</v>
      </c>
      <c r="CJ26" s="40">
        <f>IFERROR(M26/'Class Sum-TH'!M26,0)</f>
        <v>0.2616031982421495</v>
      </c>
    </row>
    <row r="27" spans="1:88" ht="13.5" thickBot="1" x14ac:dyDescent="0.25">
      <c r="A27" t="s">
        <v>46</v>
      </c>
      <c r="B27" t="s">
        <v>46</v>
      </c>
      <c r="C27" t="s">
        <v>47</v>
      </c>
      <c r="D27" t="s">
        <v>47</v>
      </c>
      <c r="E27" t="s">
        <v>43</v>
      </c>
      <c r="F27" s="41">
        <f t="shared" si="13"/>
        <v>46032</v>
      </c>
      <c r="G27" s="61" t="s">
        <v>41</v>
      </c>
      <c r="H27" s="43">
        <v>-7.61</v>
      </c>
      <c r="I27" s="44">
        <v>4231.79</v>
      </c>
      <c r="J27" s="44">
        <v>205.86</v>
      </c>
      <c r="K27" s="44">
        <v>12036.08</v>
      </c>
      <c r="L27" s="45">
        <v>4031.05</v>
      </c>
      <c r="M27" s="46">
        <f t="shared" si="0"/>
        <v>20497.169999999998</v>
      </c>
      <c r="N27" t="s">
        <v>49</v>
      </c>
      <c r="O27" t="s">
        <v>49</v>
      </c>
      <c r="P27" t="s">
        <v>47</v>
      </c>
      <c r="Q27" t="s">
        <v>47</v>
      </c>
      <c r="R27" t="s">
        <v>43</v>
      </c>
      <c r="S27" s="41">
        <f t="shared" si="14"/>
        <v>45668</v>
      </c>
      <c r="T27" s="61" t="s">
        <v>41</v>
      </c>
      <c r="U27" s="43">
        <v>0</v>
      </c>
      <c r="V27" s="44">
        <v>4576.04</v>
      </c>
      <c r="W27" s="44">
        <v>307.23</v>
      </c>
      <c r="X27" s="44">
        <v>12485.58</v>
      </c>
      <c r="Y27" s="45">
        <v>4343.3</v>
      </c>
      <c r="Z27" s="47">
        <f t="shared" si="1"/>
        <v>21712.149999999998</v>
      </c>
      <c r="AA27" s="48">
        <f t="shared" si="15"/>
        <v>-7.61</v>
      </c>
      <c r="AB27" s="49">
        <f t="shared" si="15"/>
        <v>-344.25</v>
      </c>
      <c r="AC27" s="49">
        <f t="shared" si="15"/>
        <v>-101.37</v>
      </c>
      <c r="AD27" s="49">
        <f t="shared" si="15"/>
        <v>-449.5</v>
      </c>
      <c r="AE27" s="50">
        <f t="shared" si="15"/>
        <v>-312.25</v>
      </c>
      <c r="AF27" s="51">
        <f t="shared" si="15"/>
        <v>-1214.9799999999996</v>
      </c>
      <c r="AG27" s="52" t="e">
        <f t="shared" si="16"/>
        <v>#DIV/0!</v>
      </c>
      <c r="AH27" s="53">
        <f t="shared" si="16"/>
        <v>-7.5228800447548538E-2</v>
      </c>
      <c r="AI27" s="53">
        <f t="shared" si="16"/>
        <v>-0.32994824724148031</v>
      </c>
      <c r="AJ27" s="53">
        <f t="shared" si="16"/>
        <v>-3.6001531366584495E-2</v>
      </c>
      <c r="AK27" s="54">
        <f t="shared" si="16"/>
        <v>-7.1892339925862817E-2</v>
      </c>
      <c r="AL27" s="55">
        <f t="shared" si="16"/>
        <v>-5.5958530131746495E-2</v>
      </c>
      <c r="AM27" s="44">
        <v>-7.61</v>
      </c>
      <c r="AN27" s="44">
        <v>980.87</v>
      </c>
      <c r="AO27" s="44">
        <v>34.700000000000003</v>
      </c>
      <c r="AP27" s="44">
        <v>3698</v>
      </c>
      <c r="AQ27" s="45">
        <v>1224.31</v>
      </c>
      <c r="AR27" s="47">
        <f t="shared" si="4"/>
        <v>5930.27</v>
      </c>
      <c r="AS27" s="44">
        <v>0</v>
      </c>
      <c r="AT27" s="44">
        <v>1025.99</v>
      </c>
      <c r="AU27" s="44">
        <v>130.94</v>
      </c>
      <c r="AV27" s="44">
        <v>3595.71</v>
      </c>
      <c r="AW27" s="45">
        <v>1182.92</v>
      </c>
      <c r="AX27" s="47">
        <f t="shared" si="5"/>
        <v>5935.56</v>
      </c>
      <c r="AY27" s="49">
        <f t="shared" si="17"/>
        <v>-7.61</v>
      </c>
      <c r="AZ27" s="49">
        <f t="shared" si="17"/>
        <v>-45.120000000000005</v>
      </c>
      <c r="BA27" s="49">
        <f t="shared" si="17"/>
        <v>-96.24</v>
      </c>
      <c r="BB27" s="49">
        <f t="shared" si="17"/>
        <v>102.28999999999996</v>
      </c>
      <c r="BC27" s="50">
        <f t="shared" si="17"/>
        <v>41.389999999999873</v>
      </c>
      <c r="BD27" s="51">
        <f t="shared" si="17"/>
        <v>-5.2899999999999636</v>
      </c>
      <c r="BE27" s="53" t="e">
        <f t="shared" si="18"/>
        <v>#DIV/0!</v>
      </c>
      <c r="BF27" s="53">
        <f t="shared" si="18"/>
        <v>-4.3977036813224304E-2</v>
      </c>
      <c r="BG27" s="53">
        <f t="shared" si="18"/>
        <v>-0.73499312662288063</v>
      </c>
      <c r="BH27" s="53">
        <f t="shared" si="18"/>
        <v>2.8447789170984301E-2</v>
      </c>
      <c r="BI27" s="54">
        <f t="shared" si="18"/>
        <v>3.4989686538396403E-2</v>
      </c>
      <c r="BJ27" s="55">
        <f t="shared" si="18"/>
        <v>-8.9123856889661008E-4</v>
      </c>
      <c r="BK27" s="56">
        <f t="shared" si="19"/>
        <v>1</v>
      </c>
      <c r="BL27" s="56">
        <f t="shared" si="19"/>
        <v>0.23178607634121731</v>
      </c>
      <c r="BM27" s="56">
        <f t="shared" si="19"/>
        <v>0.16856115806859032</v>
      </c>
      <c r="BN27" s="56">
        <f t="shared" si="19"/>
        <v>0.30724288971160046</v>
      </c>
      <c r="BO27" s="57">
        <f t="shared" si="19"/>
        <v>0.30371987447439253</v>
      </c>
      <c r="BP27" s="58">
        <f t="shared" si="19"/>
        <v>0.28932140388160904</v>
      </c>
      <c r="BQ27" s="56">
        <f t="shared" si="20"/>
        <v>0</v>
      </c>
      <c r="BR27" s="56">
        <f t="shared" si="20"/>
        <v>0.22420914152848315</v>
      </c>
      <c r="BS27" s="56">
        <f t="shared" si="20"/>
        <v>0.42619535852618556</v>
      </c>
      <c r="BT27" s="56">
        <f t="shared" si="20"/>
        <v>0.2879890241382459</v>
      </c>
      <c r="BU27" s="57">
        <f t="shared" si="20"/>
        <v>0.27235512168167064</v>
      </c>
      <c r="BV27" s="58">
        <f t="shared" si="20"/>
        <v>0.27337504576930433</v>
      </c>
      <c r="BW27" s="56">
        <f t="shared" si="21"/>
        <v>1</v>
      </c>
      <c r="BX27" s="56">
        <f t="shared" si="21"/>
        <v>7.5769348127341651E-3</v>
      </c>
      <c r="BY27" s="56">
        <f t="shared" si="21"/>
        <v>-0.25763420045759522</v>
      </c>
      <c r="BZ27" s="56">
        <f t="shared" si="21"/>
        <v>1.9253865573354567E-2</v>
      </c>
      <c r="CA27" s="57">
        <f t="shared" si="21"/>
        <v>3.1364752792721884E-2</v>
      </c>
      <c r="CB27" s="58">
        <f t="shared" si="21"/>
        <v>1.5946358112304715E-2</v>
      </c>
      <c r="CC27" s="44">
        <f t="shared" si="22"/>
        <v>10000</v>
      </c>
      <c r="CD27" s="44">
        <f t="shared" si="22"/>
        <v>75.769348127341658</v>
      </c>
      <c r="CE27" s="44">
        <f t="shared" si="22"/>
        <v>-2576.3420045759522</v>
      </c>
      <c r="CF27" s="44">
        <f t="shared" si="22"/>
        <v>192.53865573354568</v>
      </c>
      <c r="CG27" s="45">
        <f t="shared" si="22"/>
        <v>313.64752792721885</v>
      </c>
      <c r="CH27" s="47">
        <f t="shared" si="22"/>
        <v>159.46358112304716</v>
      </c>
      <c r="CI27" s="58">
        <f>IFERROR(M27/'Class Sum-WR'!M27,0)</f>
        <v>0.20505975265779125</v>
      </c>
      <c r="CJ27" s="58">
        <f>IFERROR(M27/'Class Sum-TH'!M27,0)</f>
        <v>0.61068858536951609</v>
      </c>
    </row>
    <row r="28" spans="1:88" x14ac:dyDescent="0.2">
      <c r="A28" t="s">
        <v>46</v>
      </c>
      <c r="B28" t="s">
        <v>46</v>
      </c>
      <c r="C28" t="s">
        <v>47</v>
      </c>
      <c r="D28" t="s">
        <v>47</v>
      </c>
      <c r="E28" t="s">
        <v>44</v>
      </c>
      <c r="F28" s="27">
        <f t="shared" si="13"/>
        <v>46033</v>
      </c>
      <c r="G28" s="60" t="s">
        <v>35</v>
      </c>
      <c r="H28" s="28">
        <v>0</v>
      </c>
      <c r="I28" s="2">
        <v>1660.78</v>
      </c>
      <c r="J28" s="2">
        <v>135.93</v>
      </c>
      <c r="K28" s="2">
        <v>5813.64</v>
      </c>
      <c r="L28" s="29">
        <v>2922.46</v>
      </c>
      <c r="M28" s="30">
        <f t="shared" si="0"/>
        <v>10532.810000000001</v>
      </c>
      <c r="N28" t="s">
        <v>49</v>
      </c>
      <c r="O28" t="s">
        <v>49</v>
      </c>
      <c r="P28" t="s">
        <v>47</v>
      </c>
      <c r="Q28" t="s">
        <v>47</v>
      </c>
      <c r="R28" t="s">
        <v>44</v>
      </c>
      <c r="S28" s="27">
        <f t="shared" si="14"/>
        <v>45669</v>
      </c>
      <c r="T28" s="60" t="s">
        <v>35</v>
      </c>
      <c r="U28" s="28">
        <v>0</v>
      </c>
      <c r="V28" s="2">
        <v>1732.96</v>
      </c>
      <c r="W28" s="2">
        <v>48.4</v>
      </c>
      <c r="X28" s="2">
        <v>5072.58</v>
      </c>
      <c r="Y28" s="29">
        <v>1680.63</v>
      </c>
      <c r="Z28" s="31">
        <f t="shared" si="1"/>
        <v>8534.57</v>
      </c>
      <c r="AA28" s="32">
        <f t="shared" si="15"/>
        <v>0</v>
      </c>
      <c r="AB28" s="5">
        <f t="shared" si="15"/>
        <v>-72.180000000000064</v>
      </c>
      <c r="AC28" s="5">
        <f t="shared" si="15"/>
        <v>87.53</v>
      </c>
      <c r="AD28" s="5">
        <f t="shared" si="15"/>
        <v>741.0600000000004</v>
      </c>
      <c r="AE28" s="33">
        <f t="shared" si="15"/>
        <v>1241.83</v>
      </c>
      <c r="AF28" s="34">
        <f t="shared" si="15"/>
        <v>1998.2400000000016</v>
      </c>
      <c r="AG28" s="35" t="e">
        <f t="shared" si="16"/>
        <v>#DIV/0!</v>
      </c>
      <c r="AH28" s="7">
        <f t="shared" si="16"/>
        <v>-4.1651278736958765E-2</v>
      </c>
      <c r="AI28" s="7">
        <f t="shared" si="16"/>
        <v>1.8084710743801653</v>
      </c>
      <c r="AJ28" s="7">
        <f t="shared" si="16"/>
        <v>0.14609133813562336</v>
      </c>
      <c r="AK28" s="36">
        <f t="shared" si="16"/>
        <v>0.73890743352195298</v>
      </c>
      <c r="AL28" s="37">
        <f t="shared" si="16"/>
        <v>0.23413481874306516</v>
      </c>
      <c r="AM28" s="2">
        <v>0</v>
      </c>
      <c r="AN28" s="2">
        <v>374.58</v>
      </c>
      <c r="AO28" s="2">
        <v>39.6</v>
      </c>
      <c r="AP28" s="2">
        <v>1739.04</v>
      </c>
      <c r="AQ28" s="29">
        <v>794.25</v>
      </c>
      <c r="AR28" s="31">
        <f t="shared" si="4"/>
        <v>2947.47</v>
      </c>
      <c r="AS28" s="2">
        <v>0</v>
      </c>
      <c r="AT28" s="2">
        <v>395.65</v>
      </c>
      <c r="AU28" s="2">
        <v>18.239999999999998</v>
      </c>
      <c r="AV28" s="2">
        <v>1436.82</v>
      </c>
      <c r="AW28" s="29">
        <v>449.26</v>
      </c>
      <c r="AX28" s="31">
        <f t="shared" si="5"/>
        <v>2299.9700000000003</v>
      </c>
      <c r="AY28" s="5">
        <f t="shared" si="17"/>
        <v>0</v>
      </c>
      <c r="AZ28" s="5">
        <f t="shared" si="17"/>
        <v>-21.069999999999993</v>
      </c>
      <c r="BA28" s="5">
        <f t="shared" si="17"/>
        <v>21.360000000000003</v>
      </c>
      <c r="BB28" s="5">
        <f t="shared" si="17"/>
        <v>302.22000000000003</v>
      </c>
      <c r="BC28" s="33">
        <f t="shared" si="17"/>
        <v>344.99</v>
      </c>
      <c r="BD28" s="34">
        <f t="shared" si="17"/>
        <v>647.49999999999955</v>
      </c>
      <c r="BE28" s="7" t="e">
        <f t="shared" si="18"/>
        <v>#DIV/0!</v>
      </c>
      <c r="BF28" s="7">
        <f t="shared" si="18"/>
        <v>-5.3254138759004158E-2</v>
      </c>
      <c r="BG28" s="7">
        <f t="shared" si="18"/>
        <v>1.1710526315789476</v>
      </c>
      <c r="BH28" s="7">
        <f t="shared" si="18"/>
        <v>0.21033949972856728</v>
      </c>
      <c r="BI28" s="36">
        <f t="shared" si="18"/>
        <v>0.76790722521479771</v>
      </c>
      <c r="BJ28" s="37">
        <f t="shared" si="18"/>
        <v>0.28152541120101543</v>
      </c>
      <c r="BK28" s="38">
        <f t="shared" si="19"/>
        <v>0</v>
      </c>
      <c r="BL28" s="38">
        <f t="shared" si="19"/>
        <v>0.2255446236105926</v>
      </c>
      <c r="BM28" s="38">
        <f t="shared" si="19"/>
        <v>0.29132641800926945</v>
      </c>
      <c r="BN28" s="38">
        <f t="shared" si="19"/>
        <v>0.29913100914401303</v>
      </c>
      <c r="BO28" s="39">
        <f t="shared" si="19"/>
        <v>0.27177446397897659</v>
      </c>
      <c r="BP28" s="40">
        <f t="shared" si="19"/>
        <v>0.27983700456003663</v>
      </c>
      <c r="BQ28" s="38">
        <f t="shared" si="20"/>
        <v>0</v>
      </c>
      <c r="BR28" s="38">
        <f t="shared" si="20"/>
        <v>0.22830878958544915</v>
      </c>
      <c r="BS28" s="38">
        <f t="shared" si="20"/>
        <v>0.3768595041322314</v>
      </c>
      <c r="BT28" s="38">
        <f t="shared" si="20"/>
        <v>0.28325230947565144</v>
      </c>
      <c r="BU28" s="39">
        <f t="shared" si="20"/>
        <v>0.26731642300803865</v>
      </c>
      <c r="BV28" s="40">
        <f t="shared" si="20"/>
        <v>0.26948867957026545</v>
      </c>
      <c r="BW28" s="38">
        <f t="shared" si="21"/>
        <v>0</v>
      </c>
      <c r="BX28" s="38">
        <f t="shared" si="21"/>
        <v>-2.7641659748565417E-3</v>
      </c>
      <c r="BY28" s="38">
        <f t="shared" si="21"/>
        <v>-8.5533086122961954E-2</v>
      </c>
      <c r="BZ28" s="38">
        <f t="shared" si="21"/>
        <v>1.5878699668361584E-2</v>
      </c>
      <c r="CA28" s="39">
        <f t="shared" si="21"/>
        <v>4.4580409709379376E-3</v>
      </c>
      <c r="CB28" s="40">
        <f t="shared" si="21"/>
        <v>1.0348324989771174E-2</v>
      </c>
      <c r="CC28" s="2">
        <f t="shared" si="22"/>
        <v>0</v>
      </c>
      <c r="CD28" s="2">
        <f t="shared" si="22"/>
        <v>-27.641659748565417</v>
      </c>
      <c r="CE28" s="2">
        <f t="shared" si="22"/>
        <v>-855.33086122961959</v>
      </c>
      <c r="CF28" s="2">
        <f t="shared" si="22"/>
        <v>158.78699668361585</v>
      </c>
      <c r="CG28" s="29">
        <f t="shared" si="22"/>
        <v>44.580409709379374</v>
      </c>
      <c r="CH28" s="31">
        <f t="shared" si="22"/>
        <v>103.48324989771174</v>
      </c>
      <c r="CI28" s="40">
        <f>IFERROR(M28/'Class Sum-WR'!M28,0)</f>
        <v>0.18557535652940871</v>
      </c>
      <c r="CJ28" s="40">
        <f>IFERROR(M28/'Class Sum-TH'!M28,0)</f>
        <v>0.64711722599009258</v>
      </c>
    </row>
    <row r="29" spans="1:88" x14ac:dyDescent="0.2">
      <c r="A29" t="s">
        <v>46</v>
      </c>
      <c r="B29" t="s">
        <v>46</v>
      </c>
      <c r="C29" t="s">
        <v>47</v>
      </c>
      <c r="D29" t="s">
        <v>47</v>
      </c>
      <c r="E29" t="s">
        <v>44</v>
      </c>
      <c r="F29" s="27">
        <f t="shared" si="13"/>
        <v>46034</v>
      </c>
      <c r="G29" s="60" t="s">
        <v>36</v>
      </c>
      <c r="H29" s="28">
        <v>-187.13</v>
      </c>
      <c r="I29" s="2">
        <v>1399.72</v>
      </c>
      <c r="J29" s="2">
        <v>123.28</v>
      </c>
      <c r="K29" s="2">
        <v>4938.01</v>
      </c>
      <c r="L29" s="29">
        <v>3283.46</v>
      </c>
      <c r="M29" s="30">
        <f t="shared" si="0"/>
        <v>9557.34</v>
      </c>
      <c r="N29" t="s">
        <v>49</v>
      </c>
      <c r="O29" t="s">
        <v>49</v>
      </c>
      <c r="P29" t="s">
        <v>47</v>
      </c>
      <c r="Q29" t="s">
        <v>47</v>
      </c>
      <c r="R29" t="s">
        <v>44</v>
      </c>
      <c r="S29" s="27">
        <f t="shared" si="14"/>
        <v>45670</v>
      </c>
      <c r="T29" s="60" t="s">
        <v>36</v>
      </c>
      <c r="U29" s="28">
        <v>-268.57</v>
      </c>
      <c r="V29" s="2">
        <v>1524.29</v>
      </c>
      <c r="W29" s="2">
        <v>53.37</v>
      </c>
      <c r="X29" s="2">
        <v>5780.34</v>
      </c>
      <c r="Y29" s="29">
        <v>3767.65</v>
      </c>
      <c r="Z29" s="31">
        <f t="shared" si="1"/>
        <v>10857.08</v>
      </c>
      <c r="AA29" s="32">
        <f t="shared" si="15"/>
        <v>81.44</v>
      </c>
      <c r="AB29" s="5">
        <f t="shared" si="15"/>
        <v>-124.56999999999994</v>
      </c>
      <c r="AC29" s="5">
        <f t="shared" si="15"/>
        <v>69.91</v>
      </c>
      <c r="AD29" s="5">
        <f t="shared" si="15"/>
        <v>-842.32999999999993</v>
      </c>
      <c r="AE29" s="33">
        <f t="shared" si="15"/>
        <v>-484.19000000000005</v>
      </c>
      <c r="AF29" s="34">
        <f t="shared" si="15"/>
        <v>-1299.7399999999998</v>
      </c>
      <c r="AG29" s="35">
        <f t="shared" si="16"/>
        <v>-0.30323565550880588</v>
      </c>
      <c r="AH29" s="7">
        <f t="shared" si="16"/>
        <v>-8.1723294123821538E-2</v>
      </c>
      <c r="AI29" s="7">
        <f t="shared" si="16"/>
        <v>1.3099119355443132</v>
      </c>
      <c r="AJ29" s="7">
        <f t="shared" si="16"/>
        <v>-0.14572326195344909</v>
      </c>
      <c r="AK29" s="36">
        <f t="shared" si="16"/>
        <v>-0.12851246798402188</v>
      </c>
      <c r="AL29" s="37">
        <f t="shared" si="16"/>
        <v>-0.11971358781550838</v>
      </c>
      <c r="AM29" s="2">
        <v>-187.13</v>
      </c>
      <c r="AN29" s="2">
        <v>295.42</v>
      </c>
      <c r="AO29" s="2">
        <v>16.420000000000002</v>
      </c>
      <c r="AP29" s="2">
        <v>1495.07</v>
      </c>
      <c r="AQ29" s="29">
        <v>930.66</v>
      </c>
      <c r="AR29" s="31">
        <f t="shared" si="4"/>
        <v>2550.44</v>
      </c>
      <c r="AS29" s="2">
        <v>-268.57</v>
      </c>
      <c r="AT29" s="2">
        <v>337.91</v>
      </c>
      <c r="AU29" s="2">
        <v>21.34</v>
      </c>
      <c r="AV29" s="2">
        <v>1540.72</v>
      </c>
      <c r="AW29" s="29">
        <v>1046.71</v>
      </c>
      <c r="AX29" s="31">
        <f t="shared" si="5"/>
        <v>2678.11</v>
      </c>
      <c r="AY29" s="5">
        <f t="shared" si="17"/>
        <v>81.44</v>
      </c>
      <c r="AZ29" s="5">
        <f t="shared" si="17"/>
        <v>-42.490000000000009</v>
      </c>
      <c r="BA29" s="5">
        <f t="shared" si="17"/>
        <v>-4.9199999999999982</v>
      </c>
      <c r="BB29" s="5">
        <f t="shared" si="17"/>
        <v>-45.650000000000091</v>
      </c>
      <c r="BC29" s="33">
        <f t="shared" si="17"/>
        <v>-116.05000000000007</v>
      </c>
      <c r="BD29" s="34">
        <f t="shared" si="17"/>
        <v>-127.67000000000007</v>
      </c>
      <c r="BE29" s="7">
        <f t="shared" si="18"/>
        <v>-0.30323565550880588</v>
      </c>
      <c r="BF29" s="7">
        <f t="shared" si="18"/>
        <v>-0.12574354117960407</v>
      </c>
      <c r="BG29" s="7">
        <f t="shared" si="18"/>
        <v>-0.23055295220243666</v>
      </c>
      <c r="BH29" s="7">
        <f t="shared" si="18"/>
        <v>-2.9629004621216114E-2</v>
      </c>
      <c r="BI29" s="36">
        <f t="shared" si="18"/>
        <v>-0.11087120596917968</v>
      </c>
      <c r="BJ29" s="37">
        <f t="shared" si="18"/>
        <v>-4.767167890788656E-2</v>
      </c>
      <c r="BK29" s="38">
        <f t="shared" si="19"/>
        <v>1</v>
      </c>
      <c r="BL29" s="38">
        <f t="shared" si="19"/>
        <v>0.21105649701368845</v>
      </c>
      <c r="BM29" s="38">
        <f t="shared" si="19"/>
        <v>0.13319273199221285</v>
      </c>
      <c r="BN29" s="38">
        <f t="shared" si="19"/>
        <v>0.30276771411965547</v>
      </c>
      <c r="BO29" s="39">
        <f t="shared" si="19"/>
        <v>0.28343881149762751</v>
      </c>
      <c r="BP29" s="40">
        <f t="shared" si="19"/>
        <v>0.26685667769483978</v>
      </c>
      <c r="BQ29" s="38">
        <f t="shared" si="20"/>
        <v>1</v>
      </c>
      <c r="BR29" s="38">
        <f t="shared" si="20"/>
        <v>0.22168353790945294</v>
      </c>
      <c r="BS29" s="38">
        <f t="shared" si="20"/>
        <v>0.39985010305415031</v>
      </c>
      <c r="BT29" s="38">
        <f t="shared" si="20"/>
        <v>0.26654487452295195</v>
      </c>
      <c r="BU29" s="39">
        <f t="shared" si="20"/>
        <v>0.27781508367284646</v>
      </c>
      <c r="BV29" s="40">
        <f t="shared" si="20"/>
        <v>0.24666945440210444</v>
      </c>
      <c r="BW29" s="38">
        <f t="shared" si="21"/>
        <v>0</v>
      </c>
      <c r="BX29" s="38">
        <f t="shared" si="21"/>
        <v>-1.0627040895764495E-2</v>
      </c>
      <c r="BY29" s="38">
        <f t="shared" si="21"/>
        <v>-0.26665737106193743</v>
      </c>
      <c r="BZ29" s="38">
        <f t="shared" si="21"/>
        <v>3.6222839596703527E-2</v>
      </c>
      <c r="CA29" s="39">
        <f t="shared" si="21"/>
        <v>5.623727824781044E-3</v>
      </c>
      <c r="CB29" s="40">
        <f t="shared" si="21"/>
        <v>2.018722329273534E-2</v>
      </c>
      <c r="CC29" s="2">
        <f t="shared" si="22"/>
        <v>0</v>
      </c>
      <c r="CD29" s="2">
        <f t="shared" si="22"/>
        <v>-106.27040895764495</v>
      </c>
      <c r="CE29" s="2">
        <f t="shared" si="22"/>
        <v>-2666.5737106193742</v>
      </c>
      <c r="CF29" s="2">
        <f t="shared" si="22"/>
        <v>362.22839596703528</v>
      </c>
      <c r="CG29" s="29">
        <f t="shared" si="22"/>
        <v>56.237278247810437</v>
      </c>
      <c r="CH29" s="31">
        <f t="shared" si="22"/>
        <v>201.87223292735339</v>
      </c>
      <c r="CI29" s="40">
        <f>IFERROR(M29/'Class Sum-WR'!M29,0)</f>
        <v>0.14091589270367094</v>
      </c>
      <c r="CJ29" s="40">
        <f>IFERROR(M29/'Class Sum-TH'!M29,0)</f>
        <v>0.74783860656731826</v>
      </c>
    </row>
    <row r="30" spans="1:88" x14ac:dyDescent="0.2">
      <c r="A30" t="s">
        <v>46</v>
      </c>
      <c r="B30" t="s">
        <v>46</v>
      </c>
      <c r="C30" t="s">
        <v>47</v>
      </c>
      <c r="D30" t="s">
        <v>47</v>
      </c>
      <c r="E30" t="s">
        <v>44</v>
      </c>
      <c r="F30" s="27">
        <f t="shared" si="13"/>
        <v>46035</v>
      </c>
      <c r="G30" s="60" t="s">
        <v>37</v>
      </c>
      <c r="H30" s="28">
        <v>0</v>
      </c>
      <c r="I30" s="2">
        <v>1779.56</v>
      </c>
      <c r="J30" s="2">
        <v>106.83</v>
      </c>
      <c r="K30" s="2">
        <v>5131.88</v>
      </c>
      <c r="L30" s="29">
        <v>3929.18</v>
      </c>
      <c r="M30" s="30">
        <f t="shared" si="0"/>
        <v>10947.45</v>
      </c>
      <c r="N30" t="s">
        <v>49</v>
      </c>
      <c r="O30" t="s">
        <v>49</v>
      </c>
      <c r="P30" t="s">
        <v>47</v>
      </c>
      <c r="Q30" t="s">
        <v>47</v>
      </c>
      <c r="R30" t="s">
        <v>44</v>
      </c>
      <c r="S30" s="27">
        <f t="shared" si="14"/>
        <v>45671</v>
      </c>
      <c r="T30" s="60" t="s">
        <v>37</v>
      </c>
      <c r="U30" s="28">
        <v>0</v>
      </c>
      <c r="V30" s="2">
        <v>1138.69</v>
      </c>
      <c r="W30" s="2">
        <v>62.95</v>
      </c>
      <c r="X30" s="2">
        <v>5328.94</v>
      </c>
      <c r="Y30" s="29">
        <v>4603.38</v>
      </c>
      <c r="Z30" s="31">
        <f t="shared" si="1"/>
        <v>11133.96</v>
      </c>
      <c r="AA30" s="32">
        <f t="shared" si="15"/>
        <v>0</v>
      </c>
      <c r="AB30" s="5">
        <f t="shared" si="15"/>
        <v>640.86999999999989</v>
      </c>
      <c r="AC30" s="5">
        <f t="shared" si="15"/>
        <v>43.879999999999995</v>
      </c>
      <c r="AD30" s="5">
        <f t="shared" si="15"/>
        <v>-197.05999999999949</v>
      </c>
      <c r="AE30" s="33">
        <f t="shared" si="15"/>
        <v>-674.20000000000027</v>
      </c>
      <c r="AF30" s="34">
        <f t="shared" si="15"/>
        <v>-186.5099999999984</v>
      </c>
      <c r="AG30" s="35" t="e">
        <f t="shared" si="16"/>
        <v>#DIV/0!</v>
      </c>
      <c r="AH30" s="7">
        <f t="shared" si="16"/>
        <v>0.56281340839034322</v>
      </c>
      <c r="AI30" s="7">
        <f t="shared" si="16"/>
        <v>0.69706115965051618</v>
      </c>
      <c r="AJ30" s="7">
        <f t="shared" si="16"/>
        <v>-3.6979211625576477E-2</v>
      </c>
      <c r="AK30" s="36">
        <f t="shared" si="16"/>
        <v>-0.14645760289178827</v>
      </c>
      <c r="AL30" s="37">
        <f t="shared" si="16"/>
        <v>-1.6751452313462454E-2</v>
      </c>
      <c r="AM30" s="2">
        <v>0</v>
      </c>
      <c r="AN30" s="2">
        <v>381.75</v>
      </c>
      <c r="AO30" s="2">
        <v>-4.3899999999999997</v>
      </c>
      <c r="AP30" s="2">
        <v>1689.39</v>
      </c>
      <c r="AQ30" s="29">
        <v>1135.6199999999999</v>
      </c>
      <c r="AR30" s="31">
        <f t="shared" si="4"/>
        <v>3202.37</v>
      </c>
      <c r="AS30" s="2">
        <v>0</v>
      </c>
      <c r="AT30" s="2">
        <v>256.89</v>
      </c>
      <c r="AU30" s="2">
        <v>26.92</v>
      </c>
      <c r="AV30" s="2">
        <v>1542.23</v>
      </c>
      <c r="AW30" s="29">
        <v>1230.98</v>
      </c>
      <c r="AX30" s="31">
        <f t="shared" si="5"/>
        <v>3057.02</v>
      </c>
      <c r="AY30" s="5">
        <f t="shared" si="17"/>
        <v>0</v>
      </c>
      <c r="AZ30" s="5">
        <f t="shared" si="17"/>
        <v>124.86000000000001</v>
      </c>
      <c r="BA30" s="5">
        <f t="shared" si="17"/>
        <v>-31.310000000000002</v>
      </c>
      <c r="BB30" s="5">
        <f t="shared" si="17"/>
        <v>147.16000000000008</v>
      </c>
      <c r="BC30" s="33">
        <f t="shared" si="17"/>
        <v>-95.360000000000127</v>
      </c>
      <c r="BD30" s="34">
        <f t="shared" si="17"/>
        <v>145.34999999999991</v>
      </c>
      <c r="BE30" s="7" t="e">
        <f t="shared" si="18"/>
        <v>#DIV/0!</v>
      </c>
      <c r="BF30" s="7">
        <f t="shared" si="18"/>
        <v>0.48604461053369152</v>
      </c>
      <c r="BG30" s="7">
        <f t="shared" si="18"/>
        <v>-1.1630757800891531</v>
      </c>
      <c r="BH30" s="7">
        <f t="shared" si="18"/>
        <v>9.5420268053403243E-2</v>
      </c>
      <c r="BI30" s="36">
        <f t="shared" si="18"/>
        <v>-7.7466733821833111E-2</v>
      </c>
      <c r="BJ30" s="37">
        <f t="shared" si="18"/>
        <v>4.7546303262654452E-2</v>
      </c>
      <c r="BK30" s="38">
        <f t="shared" si="19"/>
        <v>0</v>
      </c>
      <c r="BL30" s="38">
        <f t="shared" si="19"/>
        <v>0.21451931938231922</v>
      </c>
      <c r="BM30" s="38">
        <f t="shared" si="19"/>
        <v>-4.1093325844800146E-2</v>
      </c>
      <c r="BN30" s="38">
        <f t="shared" si="19"/>
        <v>0.32919514875640116</v>
      </c>
      <c r="BO30" s="39">
        <f t="shared" si="19"/>
        <v>0.28902213693442397</v>
      </c>
      <c r="BP30" s="40">
        <f t="shared" si="19"/>
        <v>0.29252200284084418</v>
      </c>
      <c r="BQ30" s="38">
        <f t="shared" si="20"/>
        <v>0</v>
      </c>
      <c r="BR30" s="38">
        <f t="shared" si="20"/>
        <v>0.22560134891849404</v>
      </c>
      <c r="BS30" s="38">
        <f t="shared" si="20"/>
        <v>0.42764098490865765</v>
      </c>
      <c r="BT30" s="38">
        <f t="shared" si="20"/>
        <v>0.28940652362383518</v>
      </c>
      <c r="BU30" s="39">
        <f t="shared" si="20"/>
        <v>0.26740786118026322</v>
      </c>
      <c r="BV30" s="40">
        <f t="shared" si="20"/>
        <v>0.27456718005094327</v>
      </c>
      <c r="BW30" s="38">
        <f t="shared" si="21"/>
        <v>0</v>
      </c>
      <c r="BX30" s="38">
        <f t="shared" si="21"/>
        <v>-1.108202953617482E-2</v>
      </c>
      <c r="BY30" s="38">
        <f t="shared" si="21"/>
        <v>-0.46873431075345778</v>
      </c>
      <c r="BZ30" s="38">
        <f t="shared" si="21"/>
        <v>3.978862513256598E-2</v>
      </c>
      <c r="CA30" s="39">
        <f t="shared" si="21"/>
        <v>2.161427575416075E-2</v>
      </c>
      <c r="CB30" s="40">
        <f t="shared" si="21"/>
        <v>1.7954822789900904E-2</v>
      </c>
      <c r="CC30" s="2">
        <f t="shared" si="22"/>
        <v>0</v>
      </c>
      <c r="CD30" s="2">
        <f t="shared" si="22"/>
        <v>-110.82029536174819</v>
      </c>
      <c r="CE30" s="2">
        <f t="shared" si="22"/>
        <v>-4687.3431075345779</v>
      </c>
      <c r="CF30" s="2">
        <f t="shared" si="22"/>
        <v>397.88625132565983</v>
      </c>
      <c r="CG30" s="29">
        <f t="shared" si="22"/>
        <v>216.14275754160749</v>
      </c>
      <c r="CH30" s="31">
        <f t="shared" si="22"/>
        <v>179.54822789900905</v>
      </c>
      <c r="CI30" s="40">
        <f>IFERROR(M30/'Class Sum-WR'!M30,0)</f>
        <v>0.13752512930687397</v>
      </c>
      <c r="CJ30" s="40">
        <f>IFERROR(M30/'Class Sum-TH'!M30,0)</f>
        <v>0.66074712598584406</v>
      </c>
    </row>
    <row r="31" spans="1:88" x14ac:dyDescent="0.2">
      <c r="A31" t="s">
        <v>46</v>
      </c>
      <c r="B31" t="s">
        <v>46</v>
      </c>
      <c r="C31" t="s">
        <v>47</v>
      </c>
      <c r="D31" t="s">
        <v>47</v>
      </c>
      <c r="E31" t="s">
        <v>44</v>
      </c>
      <c r="F31" s="27">
        <f t="shared" si="13"/>
        <v>46036</v>
      </c>
      <c r="G31" s="60" t="s">
        <v>38</v>
      </c>
      <c r="H31" s="28">
        <v>0</v>
      </c>
      <c r="I31" s="2">
        <v>1558.59</v>
      </c>
      <c r="J31" s="2">
        <v>118.53</v>
      </c>
      <c r="K31" s="2">
        <v>5396.87</v>
      </c>
      <c r="L31" s="29">
        <v>2442.19</v>
      </c>
      <c r="M31" s="30">
        <f t="shared" si="0"/>
        <v>9516.18</v>
      </c>
      <c r="N31" t="s">
        <v>49</v>
      </c>
      <c r="O31" t="s">
        <v>49</v>
      </c>
      <c r="P31" t="s">
        <v>47</v>
      </c>
      <c r="Q31" t="s">
        <v>47</v>
      </c>
      <c r="R31" t="s">
        <v>44</v>
      </c>
      <c r="S31" s="27">
        <f t="shared" si="14"/>
        <v>45672</v>
      </c>
      <c r="T31" s="60" t="s">
        <v>38</v>
      </c>
      <c r="U31" s="28">
        <v>4.99</v>
      </c>
      <c r="V31" s="2">
        <v>1475.86</v>
      </c>
      <c r="W31" s="2">
        <v>14.85</v>
      </c>
      <c r="X31" s="2">
        <v>4853.83</v>
      </c>
      <c r="Y31" s="29">
        <v>3080.31</v>
      </c>
      <c r="Z31" s="31">
        <f t="shared" si="1"/>
        <v>9429.84</v>
      </c>
      <c r="AA31" s="32">
        <f t="shared" si="15"/>
        <v>-4.99</v>
      </c>
      <c r="AB31" s="5">
        <f t="shared" si="15"/>
        <v>82.730000000000018</v>
      </c>
      <c r="AC31" s="5">
        <f t="shared" si="15"/>
        <v>103.68</v>
      </c>
      <c r="AD31" s="5">
        <f t="shared" si="15"/>
        <v>543.04</v>
      </c>
      <c r="AE31" s="33">
        <f t="shared" si="15"/>
        <v>-638.11999999999989</v>
      </c>
      <c r="AF31" s="34">
        <f t="shared" si="15"/>
        <v>86.340000000000146</v>
      </c>
      <c r="AG31" s="35">
        <f t="shared" si="16"/>
        <v>-1</v>
      </c>
      <c r="AH31" s="7">
        <f t="shared" si="16"/>
        <v>5.6055452414185643E-2</v>
      </c>
      <c r="AI31" s="7">
        <f t="shared" si="16"/>
        <v>6.9818181818181824</v>
      </c>
      <c r="AJ31" s="7">
        <f t="shared" si="16"/>
        <v>0.11187866076891856</v>
      </c>
      <c r="AK31" s="36">
        <f t="shared" si="16"/>
        <v>-0.20716096756495284</v>
      </c>
      <c r="AL31" s="37">
        <f t="shared" si="16"/>
        <v>9.1560408235982944E-3</v>
      </c>
      <c r="AM31" s="2">
        <v>0</v>
      </c>
      <c r="AN31" s="2">
        <v>339.67</v>
      </c>
      <c r="AO31" s="2">
        <v>12.13</v>
      </c>
      <c r="AP31" s="2">
        <v>1603.97</v>
      </c>
      <c r="AQ31" s="29">
        <v>648.28</v>
      </c>
      <c r="AR31" s="31">
        <f t="shared" si="4"/>
        <v>2604.0500000000002</v>
      </c>
      <c r="AS31" s="2">
        <v>4.99</v>
      </c>
      <c r="AT31" s="2">
        <v>339.47</v>
      </c>
      <c r="AU31" s="2">
        <v>9.4600000000000009</v>
      </c>
      <c r="AV31" s="2">
        <v>1377</v>
      </c>
      <c r="AW31" s="29">
        <v>886.18</v>
      </c>
      <c r="AX31" s="31">
        <f t="shared" si="5"/>
        <v>2617.1</v>
      </c>
      <c r="AY31" s="5">
        <f t="shared" si="17"/>
        <v>-4.99</v>
      </c>
      <c r="AZ31" s="5">
        <f t="shared" si="17"/>
        <v>0.19999999999998863</v>
      </c>
      <c r="BA31" s="5">
        <f t="shared" si="17"/>
        <v>2.67</v>
      </c>
      <c r="BB31" s="5">
        <f t="shared" si="17"/>
        <v>226.97000000000003</v>
      </c>
      <c r="BC31" s="33">
        <f t="shared" si="17"/>
        <v>-237.89999999999998</v>
      </c>
      <c r="BD31" s="34">
        <f t="shared" si="17"/>
        <v>-13.049999999999727</v>
      </c>
      <c r="BE31" s="7">
        <f t="shared" si="18"/>
        <v>-1</v>
      </c>
      <c r="BF31" s="7">
        <f t="shared" si="18"/>
        <v>5.8915368073758688E-4</v>
      </c>
      <c r="BG31" s="7">
        <f t="shared" si="18"/>
        <v>0.28224101479915431</v>
      </c>
      <c r="BH31" s="7">
        <f t="shared" si="18"/>
        <v>0.16482933914306466</v>
      </c>
      <c r="BI31" s="36">
        <f t="shared" si="18"/>
        <v>-0.26845561849737071</v>
      </c>
      <c r="BJ31" s="37">
        <f t="shared" si="18"/>
        <v>-4.9864353673912832E-3</v>
      </c>
      <c r="BK31" s="38">
        <f t="shared" si="19"/>
        <v>0</v>
      </c>
      <c r="BL31" s="38">
        <f t="shared" si="19"/>
        <v>0.21793415843807545</v>
      </c>
      <c r="BM31" s="38">
        <f t="shared" si="19"/>
        <v>0.10233696110689278</v>
      </c>
      <c r="BN31" s="38">
        <f t="shared" si="19"/>
        <v>0.29720374958077556</v>
      </c>
      <c r="BO31" s="39">
        <f t="shared" si="19"/>
        <v>0.26545027209185196</v>
      </c>
      <c r="BP31" s="40">
        <f t="shared" si="19"/>
        <v>0.273644466582179</v>
      </c>
      <c r="BQ31" s="38">
        <f t="shared" si="20"/>
        <v>1</v>
      </c>
      <c r="BR31" s="38">
        <f t="shared" si="20"/>
        <v>0.23001504207716184</v>
      </c>
      <c r="BS31" s="38">
        <f t="shared" si="20"/>
        <v>0.63703703703703707</v>
      </c>
      <c r="BT31" s="38">
        <f t="shared" si="20"/>
        <v>0.28369349565188728</v>
      </c>
      <c r="BU31" s="39">
        <f t="shared" si="20"/>
        <v>0.28769182322558445</v>
      </c>
      <c r="BV31" s="40">
        <f t="shared" si="20"/>
        <v>0.27753387120035972</v>
      </c>
      <c r="BW31" s="38">
        <f t="shared" si="21"/>
        <v>-1</v>
      </c>
      <c r="BX31" s="38">
        <f t="shared" si="21"/>
        <v>-1.2080883639086382E-2</v>
      </c>
      <c r="BY31" s="38">
        <f t="shared" si="21"/>
        <v>-0.53470007593014435</v>
      </c>
      <c r="BZ31" s="38">
        <f t="shared" si="21"/>
        <v>1.3510253928888272E-2</v>
      </c>
      <c r="CA31" s="39">
        <f t="shared" si="21"/>
        <v>-2.2241551133732496E-2</v>
      </c>
      <c r="CB31" s="40">
        <f t="shared" si="21"/>
        <v>-3.889404618180714E-3</v>
      </c>
      <c r="CC31" s="2">
        <f t="shared" si="22"/>
        <v>-10000</v>
      </c>
      <c r="CD31" s="2">
        <f t="shared" si="22"/>
        <v>-120.80883639086382</v>
      </c>
      <c r="CE31" s="2">
        <f t="shared" si="22"/>
        <v>-5347.0007593014434</v>
      </c>
      <c r="CF31" s="2">
        <f t="shared" si="22"/>
        <v>135.10253928888272</v>
      </c>
      <c r="CG31" s="29">
        <f t="shared" si="22"/>
        <v>-222.41551133732494</v>
      </c>
      <c r="CH31" s="31">
        <f t="shared" si="22"/>
        <v>-38.894046181807141</v>
      </c>
      <c r="CI31" s="40">
        <f>IFERROR(M31/'Class Sum-WR'!M31,0)</f>
        <v>0.12319700272902868</v>
      </c>
      <c r="CJ31" s="40">
        <f>IFERROR(M31/'Class Sum-TH'!M31,0)</f>
        <v>0.62477423268657695</v>
      </c>
    </row>
    <row r="32" spans="1:88" x14ac:dyDescent="0.2">
      <c r="A32" t="s">
        <v>46</v>
      </c>
      <c r="B32" t="s">
        <v>46</v>
      </c>
      <c r="C32" t="s">
        <v>47</v>
      </c>
      <c r="D32" t="s">
        <v>47</v>
      </c>
      <c r="E32" t="s">
        <v>44</v>
      </c>
      <c r="F32" s="27">
        <f t="shared" si="13"/>
        <v>46037</v>
      </c>
      <c r="G32" s="60" t="s">
        <v>39</v>
      </c>
      <c r="H32" s="28">
        <v>-10.28</v>
      </c>
      <c r="I32" s="2">
        <v>1918.26</v>
      </c>
      <c r="J32" s="2">
        <v>147.63</v>
      </c>
      <c r="K32" s="2">
        <v>6722.73</v>
      </c>
      <c r="L32" s="29">
        <v>3239.64</v>
      </c>
      <c r="M32" s="30">
        <f t="shared" si="0"/>
        <v>12017.98</v>
      </c>
      <c r="N32" t="s">
        <v>49</v>
      </c>
      <c r="O32" t="s">
        <v>49</v>
      </c>
      <c r="P32" t="s">
        <v>47</v>
      </c>
      <c r="Q32" t="s">
        <v>47</v>
      </c>
      <c r="R32" t="s">
        <v>44</v>
      </c>
      <c r="S32" s="27">
        <f t="shared" si="14"/>
        <v>45673</v>
      </c>
      <c r="T32" s="60" t="s">
        <v>39</v>
      </c>
      <c r="U32" s="28">
        <v>-5.61</v>
      </c>
      <c r="V32" s="2">
        <v>2247.37</v>
      </c>
      <c r="W32" s="2">
        <v>146.41999999999999</v>
      </c>
      <c r="X32" s="2">
        <v>7728.85</v>
      </c>
      <c r="Y32" s="29">
        <v>6345.13</v>
      </c>
      <c r="Z32" s="31">
        <f t="shared" si="1"/>
        <v>16462.16</v>
      </c>
      <c r="AA32" s="32">
        <f t="shared" si="15"/>
        <v>-4.669999999999999</v>
      </c>
      <c r="AB32" s="5">
        <f t="shared" si="15"/>
        <v>-329.1099999999999</v>
      </c>
      <c r="AC32" s="5">
        <f t="shared" si="15"/>
        <v>1.210000000000008</v>
      </c>
      <c r="AD32" s="5">
        <f t="shared" si="15"/>
        <v>-1006.1200000000008</v>
      </c>
      <c r="AE32" s="33">
        <f t="shared" si="15"/>
        <v>-3105.4900000000002</v>
      </c>
      <c r="AF32" s="34">
        <f t="shared" si="15"/>
        <v>-4444.18</v>
      </c>
      <c r="AG32" s="35">
        <f t="shared" si="16"/>
        <v>0.83244206773618512</v>
      </c>
      <c r="AH32" s="7">
        <f t="shared" si="16"/>
        <v>-0.14644228587193026</v>
      </c>
      <c r="AI32" s="7">
        <f t="shared" si="16"/>
        <v>8.263898374539053E-3</v>
      </c>
      <c r="AJ32" s="7">
        <f t="shared" si="16"/>
        <v>-0.13017719324349686</v>
      </c>
      <c r="AK32" s="36">
        <f t="shared" si="16"/>
        <v>-0.48942890058990124</v>
      </c>
      <c r="AL32" s="37">
        <f t="shared" si="16"/>
        <v>-0.26996335839282332</v>
      </c>
      <c r="AM32" s="2">
        <v>-10.28</v>
      </c>
      <c r="AN32" s="2">
        <v>425.24</v>
      </c>
      <c r="AO32" s="2">
        <v>17.72</v>
      </c>
      <c r="AP32" s="2">
        <v>2014.17</v>
      </c>
      <c r="AQ32" s="29">
        <v>963.68</v>
      </c>
      <c r="AR32" s="31">
        <f t="shared" si="4"/>
        <v>3410.53</v>
      </c>
      <c r="AS32" s="2">
        <v>-5.61</v>
      </c>
      <c r="AT32" s="2">
        <v>491.74</v>
      </c>
      <c r="AU32" s="2">
        <v>60.39</v>
      </c>
      <c r="AV32" s="2">
        <v>2339.41</v>
      </c>
      <c r="AW32" s="29">
        <v>1648.18</v>
      </c>
      <c r="AX32" s="31">
        <f t="shared" si="5"/>
        <v>4534.1099999999997</v>
      </c>
      <c r="AY32" s="5">
        <f t="shared" si="17"/>
        <v>-4.669999999999999</v>
      </c>
      <c r="AZ32" s="5">
        <f t="shared" si="17"/>
        <v>-66.5</v>
      </c>
      <c r="BA32" s="5">
        <f t="shared" si="17"/>
        <v>-42.67</v>
      </c>
      <c r="BB32" s="5">
        <f t="shared" si="17"/>
        <v>-325.23999999999978</v>
      </c>
      <c r="BC32" s="33">
        <f t="shared" si="17"/>
        <v>-684.50000000000011</v>
      </c>
      <c r="BD32" s="34">
        <f t="shared" si="17"/>
        <v>-1123.5799999999995</v>
      </c>
      <c r="BE32" s="7">
        <f t="shared" si="18"/>
        <v>0.83244206773618512</v>
      </c>
      <c r="BF32" s="7">
        <f t="shared" si="18"/>
        <v>-0.13523406678325944</v>
      </c>
      <c r="BG32" s="7">
        <f t="shared" si="18"/>
        <v>-0.70657393608213281</v>
      </c>
      <c r="BH32" s="7">
        <f t="shared" si="18"/>
        <v>-0.13902650668330896</v>
      </c>
      <c r="BI32" s="36">
        <f t="shared" si="18"/>
        <v>-0.41530658059192571</v>
      </c>
      <c r="BJ32" s="37">
        <f t="shared" si="18"/>
        <v>-0.24780607440048863</v>
      </c>
      <c r="BK32" s="38">
        <f t="shared" si="19"/>
        <v>1</v>
      </c>
      <c r="BL32" s="38">
        <f t="shared" si="19"/>
        <v>0.22168006422487047</v>
      </c>
      <c r="BM32" s="38">
        <f t="shared" si="19"/>
        <v>0.12002980424033055</v>
      </c>
      <c r="BN32" s="38">
        <f t="shared" si="19"/>
        <v>0.29960596364869629</v>
      </c>
      <c r="BO32" s="39">
        <f t="shared" si="19"/>
        <v>0.29746515044881527</v>
      </c>
      <c r="BP32" s="40">
        <f t="shared" si="19"/>
        <v>0.28378562786757844</v>
      </c>
      <c r="BQ32" s="38">
        <f t="shared" si="20"/>
        <v>1</v>
      </c>
      <c r="BR32" s="38">
        <f t="shared" si="20"/>
        <v>0.21880687203264262</v>
      </c>
      <c r="BS32" s="38">
        <f t="shared" si="20"/>
        <v>0.41244365523835547</v>
      </c>
      <c r="BT32" s="38">
        <f t="shared" si="20"/>
        <v>0.30268539304036174</v>
      </c>
      <c r="BU32" s="39">
        <f t="shared" si="20"/>
        <v>0.25975511928045603</v>
      </c>
      <c r="BV32" s="40">
        <f t="shared" si="20"/>
        <v>0.27542618951583508</v>
      </c>
      <c r="BW32" s="38">
        <f t="shared" si="21"/>
        <v>0</v>
      </c>
      <c r="BX32" s="38">
        <f t="shared" si="21"/>
        <v>2.8731921922278414E-3</v>
      </c>
      <c r="BY32" s="38">
        <f t="shared" si="21"/>
        <v>-0.29241385099802492</v>
      </c>
      <c r="BZ32" s="38">
        <f t="shared" si="21"/>
        <v>-3.0794293916654447E-3</v>
      </c>
      <c r="CA32" s="39">
        <f t="shared" si="21"/>
        <v>3.7710031168359248E-2</v>
      </c>
      <c r="CB32" s="40">
        <f t="shared" si="21"/>
        <v>8.3594383517433535E-3</v>
      </c>
      <c r="CC32" s="2">
        <f t="shared" si="22"/>
        <v>0</v>
      </c>
      <c r="CD32" s="2">
        <f t="shared" si="22"/>
        <v>28.731921922278413</v>
      </c>
      <c r="CE32" s="2">
        <f t="shared" si="22"/>
        <v>-2924.1385099802492</v>
      </c>
      <c r="CF32" s="2">
        <f t="shared" si="22"/>
        <v>-30.794293916654446</v>
      </c>
      <c r="CG32" s="29">
        <f t="shared" si="22"/>
        <v>377.10031168359251</v>
      </c>
      <c r="CH32" s="31">
        <f t="shared" si="22"/>
        <v>83.594383517433528</v>
      </c>
      <c r="CI32" s="40">
        <f>IFERROR(M32/'Class Sum-WR'!M32,0)</f>
        <v>0.13171546693747768</v>
      </c>
      <c r="CJ32" s="40">
        <f>IFERROR(M32/'Class Sum-TH'!M32,0)</f>
        <v>0.53753275721486182</v>
      </c>
    </row>
    <row r="33" spans="1:88" x14ac:dyDescent="0.2">
      <c r="A33" t="s">
        <v>46</v>
      </c>
      <c r="B33" t="s">
        <v>46</v>
      </c>
      <c r="C33" t="s">
        <v>47</v>
      </c>
      <c r="D33" t="s">
        <v>47</v>
      </c>
      <c r="E33" t="s">
        <v>44</v>
      </c>
      <c r="F33" s="27">
        <f t="shared" si="13"/>
        <v>46038</v>
      </c>
      <c r="G33" s="60" t="s">
        <v>40</v>
      </c>
      <c r="H33" s="28">
        <v>-0.25</v>
      </c>
      <c r="I33" s="2">
        <v>3849.27</v>
      </c>
      <c r="J33" s="2">
        <v>289.89</v>
      </c>
      <c r="K33" s="2">
        <v>14455.56</v>
      </c>
      <c r="L33" s="29">
        <v>4831.72</v>
      </c>
      <c r="M33" s="30">
        <f t="shared" si="0"/>
        <v>23426.190000000002</v>
      </c>
      <c r="N33" t="s">
        <v>49</v>
      </c>
      <c r="O33" t="s">
        <v>49</v>
      </c>
      <c r="P33" t="s">
        <v>47</v>
      </c>
      <c r="Q33" t="s">
        <v>47</v>
      </c>
      <c r="R33" t="s">
        <v>44</v>
      </c>
      <c r="S33" s="27">
        <f t="shared" si="14"/>
        <v>45674</v>
      </c>
      <c r="T33" s="60" t="s">
        <v>40</v>
      </c>
      <c r="U33" s="28">
        <v>-1.71</v>
      </c>
      <c r="V33" s="2">
        <v>6728.82</v>
      </c>
      <c r="W33" s="2">
        <v>32.909999999999997</v>
      </c>
      <c r="X33" s="2">
        <v>17074.419999999998</v>
      </c>
      <c r="Y33" s="29">
        <v>9119.01</v>
      </c>
      <c r="Z33" s="31">
        <f t="shared" si="1"/>
        <v>32953.449999999997</v>
      </c>
      <c r="AA33" s="32">
        <f t="shared" si="15"/>
        <v>1.46</v>
      </c>
      <c r="AB33" s="5">
        <f t="shared" si="15"/>
        <v>-2879.5499999999997</v>
      </c>
      <c r="AC33" s="5">
        <f t="shared" si="15"/>
        <v>256.98</v>
      </c>
      <c r="AD33" s="5">
        <f t="shared" si="15"/>
        <v>-2618.8599999999988</v>
      </c>
      <c r="AE33" s="33">
        <f t="shared" si="15"/>
        <v>-4287.29</v>
      </c>
      <c r="AF33" s="34">
        <f t="shared" si="15"/>
        <v>-9527.2599999999948</v>
      </c>
      <c r="AG33" s="35">
        <f t="shared" si="16"/>
        <v>-0.85380116959064323</v>
      </c>
      <c r="AH33" s="7">
        <f t="shared" si="16"/>
        <v>-0.42794278937466002</v>
      </c>
      <c r="AI33" s="7">
        <f t="shared" si="16"/>
        <v>7.8085688240656346</v>
      </c>
      <c r="AJ33" s="7">
        <f t="shared" si="16"/>
        <v>-0.15337914845716569</v>
      </c>
      <c r="AK33" s="36">
        <f t="shared" si="16"/>
        <v>-0.47014862358962212</v>
      </c>
      <c r="AL33" s="37">
        <f t="shared" si="16"/>
        <v>-0.28911267257297779</v>
      </c>
      <c r="AM33" s="2">
        <v>-0.25</v>
      </c>
      <c r="AN33" s="2">
        <v>824.53</v>
      </c>
      <c r="AO33" s="2">
        <v>15.14</v>
      </c>
      <c r="AP33" s="2">
        <v>4591.84</v>
      </c>
      <c r="AQ33" s="29">
        <v>1545.53</v>
      </c>
      <c r="AR33" s="31">
        <f t="shared" si="4"/>
        <v>6976.79</v>
      </c>
      <c r="AS33" s="2">
        <v>-1.71</v>
      </c>
      <c r="AT33" s="2">
        <v>1477.14</v>
      </c>
      <c r="AU33" s="2">
        <v>-61.64</v>
      </c>
      <c r="AV33" s="2">
        <v>4961.2700000000004</v>
      </c>
      <c r="AW33" s="29">
        <v>2524.17</v>
      </c>
      <c r="AX33" s="31">
        <f t="shared" si="5"/>
        <v>8899.23</v>
      </c>
      <c r="AY33" s="5">
        <f t="shared" si="17"/>
        <v>1.46</v>
      </c>
      <c r="AZ33" s="5">
        <f t="shared" si="17"/>
        <v>-652.61000000000013</v>
      </c>
      <c r="BA33" s="5">
        <f t="shared" si="17"/>
        <v>76.78</v>
      </c>
      <c r="BB33" s="5">
        <f t="shared" si="17"/>
        <v>-369.43000000000029</v>
      </c>
      <c r="BC33" s="33">
        <f t="shared" si="17"/>
        <v>-978.6400000000001</v>
      </c>
      <c r="BD33" s="34">
        <f t="shared" si="17"/>
        <v>-1922.4399999999996</v>
      </c>
      <c r="BE33" s="7">
        <f t="shared" si="18"/>
        <v>-0.85380116959064323</v>
      </c>
      <c r="BF33" s="7">
        <f t="shared" si="18"/>
        <v>-0.44180646384228989</v>
      </c>
      <c r="BG33" s="7">
        <f t="shared" si="18"/>
        <v>-1.2456197274497081</v>
      </c>
      <c r="BH33" s="7">
        <f t="shared" si="18"/>
        <v>-7.4462788761748555E-2</v>
      </c>
      <c r="BI33" s="36">
        <f t="shared" si="18"/>
        <v>-0.38770764251219214</v>
      </c>
      <c r="BJ33" s="37">
        <f t="shared" si="18"/>
        <v>-0.21602318402828105</v>
      </c>
      <c r="BK33" s="38">
        <f t="shared" si="19"/>
        <v>1</v>
      </c>
      <c r="BL33" s="38">
        <f t="shared" si="19"/>
        <v>0.21420425171526028</v>
      </c>
      <c r="BM33" s="38">
        <f t="shared" si="19"/>
        <v>5.2226706681844842E-2</v>
      </c>
      <c r="BN33" s="38">
        <f t="shared" si="19"/>
        <v>0.31765216982254579</v>
      </c>
      <c r="BO33" s="39">
        <f t="shared" si="19"/>
        <v>0.31987159851978175</v>
      </c>
      <c r="BP33" s="40">
        <f t="shared" si="19"/>
        <v>0.29782008939567206</v>
      </c>
      <c r="BQ33" s="38">
        <f t="shared" si="20"/>
        <v>1</v>
      </c>
      <c r="BR33" s="38">
        <f t="shared" si="20"/>
        <v>0.21952437425878538</v>
      </c>
      <c r="BS33" s="38">
        <f t="shared" si="20"/>
        <v>-1.8729869340625951</v>
      </c>
      <c r="BT33" s="38">
        <f t="shared" si="20"/>
        <v>0.29056741019607113</v>
      </c>
      <c r="BU33" s="39">
        <f t="shared" si="20"/>
        <v>0.27680307401790327</v>
      </c>
      <c r="BV33" s="40">
        <f t="shared" si="20"/>
        <v>0.2700545769866281</v>
      </c>
      <c r="BW33" s="38">
        <f t="shared" si="21"/>
        <v>0</v>
      </c>
      <c r="BX33" s="38">
        <f t="shared" si="21"/>
        <v>-5.3201225435250965E-3</v>
      </c>
      <c r="BY33" s="38">
        <f t="shared" si="21"/>
        <v>1.92521364074444</v>
      </c>
      <c r="BZ33" s="38">
        <f t="shared" si="21"/>
        <v>2.7084759626474664E-2</v>
      </c>
      <c r="CA33" s="39">
        <f t="shared" si="21"/>
        <v>4.306852450187848E-2</v>
      </c>
      <c r="CB33" s="40">
        <f t="shared" si="21"/>
        <v>2.7765512409043958E-2</v>
      </c>
      <c r="CC33" s="2">
        <f t="shared" si="22"/>
        <v>0</v>
      </c>
      <c r="CD33" s="2">
        <f t="shared" si="22"/>
        <v>-53.201225435250961</v>
      </c>
      <c r="CE33" s="2">
        <f t="shared" si="22"/>
        <v>19252.136407444399</v>
      </c>
      <c r="CF33" s="2">
        <f t="shared" si="22"/>
        <v>270.84759626474664</v>
      </c>
      <c r="CG33" s="29">
        <f t="shared" si="22"/>
        <v>430.68524501878483</v>
      </c>
      <c r="CH33" s="31">
        <f t="shared" si="22"/>
        <v>277.65512409043959</v>
      </c>
      <c r="CI33" s="40">
        <f>IFERROR(M33/'Class Sum-WR'!M33,0)</f>
        <v>0.15944206754922871</v>
      </c>
      <c r="CJ33" s="40">
        <f>IFERROR(M33/'Class Sum-TH'!M33,0)</f>
        <v>0.54318526673505318</v>
      </c>
    </row>
    <row r="34" spans="1:88" ht="13.5" thickBot="1" x14ac:dyDescent="0.25">
      <c r="A34" t="s">
        <v>46</v>
      </c>
      <c r="B34" t="s">
        <v>46</v>
      </c>
      <c r="C34" t="s">
        <v>47</v>
      </c>
      <c r="D34" t="s">
        <v>47</v>
      </c>
      <c r="E34" t="s">
        <v>44</v>
      </c>
      <c r="F34" s="41">
        <f t="shared" si="13"/>
        <v>46039</v>
      </c>
      <c r="G34" s="61" t="s">
        <v>41</v>
      </c>
      <c r="H34" s="43">
        <v>4.99</v>
      </c>
      <c r="I34" s="44">
        <v>4693.7</v>
      </c>
      <c r="J34" s="44">
        <v>267.87</v>
      </c>
      <c r="K34" s="44">
        <v>12112.45</v>
      </c>
      <c r="L34" s="45">
        <v>3504.77</v>
      </c>
      <c r="M34" s="46">
        <f t="shared" si="0"/>
        <v>20583.780000000002</v>
      </c>
      <c r="N34" t="s">
        <v>49</v>
      </c>
      <c r="O34" t="s">
        <v>49</v>
      </c>
      <c r="P34" t="s">
        <v>47</v>
      </c>
      <c r="Q34" t="s">
        <v>47</v>
      </c>
      <c r="R34" t="s">
        <v>44</v>
      </c>
      <c r="S34" s="41">
        <f t="shared" si="14"/>
        <v>45675</v>
      </c>
      <c r="T34" s="61" t="s">
        <v>41</v>
      </c>
      <c r="U34" s="43">
        <v>-1.36</v>
      </c>
      <c r="V34" s="44">
        <v>2403.63</v>
      </c>
      <c r="W34" s="44">
        <v>91.09</v>
      </c>
      <c r="X34" s="44">
        <v>6523.9</v>
      </c>
      <c r="Y34" s="45">
        <v>1623.18</v>
      </c>
      <c r="Z34" s="47">
        <f t="shared" si="1"/>
        <v>10640.44</v>
      </c>
      <c r="AA34" s="48">
        <f t="shared" si="15"/>
        <v>6.3500000000000005</v>
      </c>
      <c r="AB34" s="49">
        <f t="shared" si="15"/>
        <v>2290.0699999999997</v>
      </c>
      <c r="AC34" s="49">
        <f t="shared" si="15"/>
        <v>176.78</v>
      </c>
      <c r="AD34" s="49">
        <f t="shared" si="15"/>
        <v>5588.5500000000011</v>
      </c>
      <c r="AE34" s="50">
        <f t="shared" si="15"/>
        <v>1881.59</v>
      </c>
      <c r="AF34" s="51">
        <f t="shared" si="15"/>
        <v>9943.340000000002</v>
      </c>
      <c r="AG34" s="52">
        <f t="shared" si="16"/>
        <v>-4.6691176470588234</v>
      </c>
      <c r="AH34" s="53">
        <f t="shared" si="16"/>
        <v>0.95275479171087052</v>
      </c>
      <c r="AI34" s="53">
        <f t="shared" si="16"/>
        <v>1.9407179712372378</v>
      </c>
      <c r="AJ34" s="53">
        <f t="shared" si="16"/>
        <v>0.85662717086405393</v>
      </c>
      <c r="AK34" s="54">
        <f t="shared" si="16"/>
        <v>1.1591998422848975</v>
      </c>
      <c r="AL34" s="55">
        <f t="shared" si="16"/>
        <v>0.93448579194093495</v>
      </c>
      <c r="AM34" s="44">
        <v>4.99</v>
      </c>
      <c r="AN34" s="44">
        <v>1047.44</v>
      </c>
      <c r="AO34" s="44">
        <v>80.88</v>
      </c>
      <c r="AP34" s="44">
        <v>3951.13</v>
      </c>
      <c r="AQ34" s="45">
        <v>1120.72</v>
      </c>
      <c r="AR34" s="47">
        <f t="shared" si="4"/>
        <v>6205.1600000000008</v>
      </c>
      <c r="AS34" s="44">
        <v>-1.36</v>
      </c>
      <c r="AT34" s="44">
        <v>571.54</v>
      </c>
      <c r="AU34" s="44">
        <v>40.909999999999997</v>
      </c>
      <c r="AV34" s="44">
        <v>1921.02</v>
      </c>
      <c r="AW34" s="45">
        <v>457.34</v>
      </c>
      <c r="AX34" s="47">
        <f t="shared" si="5"/>
        <v>2989.45</v>
      </c>
      <c r="AY34" s="49">
        <f t="shared" si="17"/>
        <v>6.3500000000000005</v>
      </c>
      <c r="AZ34" s="49">
        <f t="shared" si="17"/>
        <v>475.90000000000009</v>
      </c>
      <c r="BA34" s="49">
        <f t="shared" si="17"/>
        <v>39.97</v>
      </c>
      <c r="BB34" s="49">
        <f t="shared" si="17"/>
        <v>2030.1100000000001</v>
      </c>
      <c r="BC34" s="50">
        <f t="shared" si="17"/>
        <v>663.38000000000011</v>
      </c>
      <c r="BD34" s="51">
        <f t="shared" si="17"/>
        <v>3215.7100000000009</v>
      </c>
      <c r="BE34" s="53">
        <f t="shared" si="18"/>
        <v>-4.6691176470588234</v>
      </c>
      <c r="BF34" s="53">
        <f t="shared" si="18"/>
        <v>0.83266263078699676</v>
      </c>
      <c r="BG34" s="53">
        <f t="shared" si="18"/>
        <v>0.97702273282815943</v>
      </c>
      <c r="BH34" s="53">
        <f t="shared" si="18"/>
        <v>1.0567875399527336</v>
      </c>
      <c r="BI34" s="54">
        <f t="shared" si="18"/>
        <v>1.4505182140202042</v>
      </c>
      <c r="BJ34" s="55">
        <f t="shared" si="18"/>
        <v>1.0756861630065735</v>
      </c>
      <c r="BK34" s="56">
        <f t="shared" si="19"/>
        <v>1</v>
      </c>
      <c r="BL34" s="56">
        <f t="shared" si="19"/>
        <v>0.2231587020900356</v>
      </c>
      <c r="BM34" s="56">
        <f t="shared" si="19"/>
        <v>0.30193750699966398</v>
      </c>
      <c r="BN34" s="56">
        <f t="shared" si="19"/>
        <v>0.32620402973799684</v>
      </c>
      <c r="BO34" s="57">
        <f t="shared" si="19"/>
        <v>0.3197699135749279</v>
      </c>
      <c r="BP34" s="58">
        <f t="shared" si="19"/>
        <v>0.30145872138159269</v>
      </c>
      <c r="BQ34" s="56">
        <f t="shared" si="20"/>
        <v>1</v>
      </c>
      <c r="BR34" s="56">
        <f t="shared" si="20"/>
        <v>0.23778202135936061</v>
      </c>
      <c r="BS34" s="56">
        <f t="shared" si="20"/>
        <v>0.44911625864529581</v>
      </c>
      <c r="BT34" s="56">
        <f t="shared" si="20"/>
        <v>0.29445883597234784</v>
      </c>
      <c r="BU34" s="57">
        <f t="shared" si="20"/>
        <v>0.28175556623418224</v>
      </c>
      <c r="BV34" s="58">
        <f t="shared" si="20"/>
        <v>0.28095172756013848</v>
      </c>
      <c r="BW34" s="56">
        <f t="shared" si="21"/>
        <v>0</v>
      </c>
      <c r="BX34" s="56">
        <f t="shared" si="21"/>
        <v>-1.4623319269325002E-2</v>
      </c>
      <c r="BY34" s="56">
        <f t="shared" si="21"/>
        <v>-0.14717875164563182</v>
      </c>
      <c r="BZ34" s="56">
        <f t="shared" si="21"/>
        <v>3.1745193765648994E-2</v>
      </c>
      <c r="CA34" s="57">
        <f t="shared" si="21"/>
        <v>3.8014347340745658E-2</v>
      </c>
      <c r="CB34" s="58">
        <f t="shared" si="21"/>
        <v>2.0506993821454211E-2</v>
      </c>
      <c r="CC34" s="44">
        <f t="shared" si="22"/>
        <v>0</v>
      </c>
      <c r="CD34" s="44">
        <f t="shared" si="22"/>
        <v>-146.23319269325003</v>
      </c>
      <c r="CE34" s="44">
        <f t="shared" si="22"/>
        <v>-1471.7875164563181</v>
      </c>
      <c r="CF34" s="44">
        <f t="shared" si="22"/>
        <v>317.45193765648992</v>
      </c>
      <c r="CG34" s="45">
        <f t="shared" si="22"/>
        <v>380.14347340745655</v>
      </c>
      <c r="CH34" s="47">
        <f t="shared" si="22"/>
        <v>205.06993821454211</v>
      </c>
      <c r="CI34" s="58">
        <f>IFERROR(M34/'Class Sum-WR'!M34,0)</f>
        <v>0.2004670667675246</v>
      </c>
      <c r="CJ34" s="58">
        <f>IFERROR(M34/'Class Sum-TH'!M34,0)</f>
        <v>0.64806064582590839</v>
      </c>
    </row>
    <row r="35" spans="1:88" x14ac:dyDescent="0.2">
      <c r="A35" t="s">
        <v>46</v>
      </c>
      <c r="B35" t="s">
        <v>46</v>
      </c>
      <c r="C35" t="s">
        <v>47</v>
      </c>
      <c r="D35" t="s">
        <v>47</v>
      </c>
      <c r="E35" t="s">
        <v>45</v>
      </c>
      <c r="F35" s="27">
        <f t="shared" si="13"/>
        <v>46040</v>
      </c>
      <c r="G35" s="60" t="s">
        <v>35</v>
      </c>
      <c r="H35" s="28">
        <v>0</v>
      </c>
      <c r="I35" s="2">
        <v>2469.65</v>
      </c>
      <c r="J35" s="2">
        <v>63.45</v>
      </c>
      <c r="K35" s="2">
        <v>5578.18</v>
      </c>
      <c r="L35" s="29">
        <v>3336.78</v>
      </c>
      <c r="M35" s="30">
        <f t="shared" si="0"/>
        <v>11448.060000000001</v>
      </c>
      <c r="N35" t="s">
        <v>49</v>
      </c>
      <c r="O35" t="s">
        <v>49</v>
      </c>
      <c r="P35" t="s">
        <v>47</v>
      </c>
      <c r="Q35" t="s">
        <v>47</v>
      </c>
      <c r="R35" t="s">
        <v>45</v>
      </c>
      <c r="S35" s="27">
        <f t="shared" si="14"/>
        <v>45676</v>
      </c>
      <c r="T35" s="60" t="s">
        <v>35</v>
      </c>
      <c r="U35" s="28">
        <v>0</v>
      </c>
      <c r="V35" s="2">
        <v>2162.79</v>
      </c>
      <c r="W35" s="2">
        <v>26.1</v>
      </c>
      <c r="X35" s="2">
        <v>6104.19</v>
      </c>
      <c r="Y35" s="29">
        <v>2570.31</v>
      </c>
      <c r="Z35" s="31">
        <f t="shared" si="1"/>
        <v>10863.39</v>
      </c>
      <c r="AA35" s="32">
        <f t="shared" si="15"/>
        <v>0</v>
      </c>
      <c r="AB35" s="5">
        <f t="shared" si="15"/>
        <v>306.86000000000013</v>
      </c>
      <c r="AC35" s="5">
        <f t="shared" si="15"/>
        <v>37.35</v>
      </c>
      <c r="AD35" s="5">
        <f t="shared" si="15"/>
        <v>-526.00999999999931</v>
      </c>
      <c r="AE35" s="33">
        <f t="shared" si="15"/>
        <v>766.47000000000025</v>
      </c>
      <c r="AF35" s="34">
        <f t="shared" si="15"/>
        <v>584.67000000000189</v>
      </c>
      <c r="AG35" s="35" t="e">
        <f t="shared" si="16"/>
        <v>#DIV/0!</v>
      </c>
      <c r="AH35" s="7">
        <f t="shared" si="16"/>
        <v>0.14188155114458645</v>
      </c>
      <c r="AI35" s="7">
        <f t="shared" si="16"/>
        <v>1.4310344827586208</v>
      </c>
      <c r="AJ35" s="7">
        <f t="shared" si="16"/>
        <v>-8.6171957294907162E-2</v>
      </c>
      <c r="AK35" s="36">
        <f t="shared" si="16"/>
        <v>0.2982013842688237</v>
      </c>
      <c r="AL35" s="37">
        <f t="shared" si="16"/>
        <v>5.3820216341308E-2</v>
      </c>
      <c r="AM35" s="2">
        <v>0</v>
      </c>
      <c r="AN35" s="2">
        <v>579.57000000000005</v>
      </c>
      <c r="AO35" s="2">
        <v>0.92</v>
      </c>
      <c r="AP35" s="2">
        <v>2013.36</v>
      </c>
      <c r="AQ35" s="29">
        <v>1028.68</v>
      </c>
      <c r="AR35" s="31">
        <f t="shared" si="4"/>
        <v>3622.5299999999997</v>
      </c>
      <c r="AS35" s="2">
        <v>0</v>
      </c>
      <c r="AT35" s="2">
        <v>475.13</v>
      </c>
      <c r="AU35" s="2">
        <v>-37.56</v>
      </c>
      <c r="AV35" s="2">
        <v>1764.83</v>
      </c>
      <c r="AW35" s="29">
        <v>756.67</v>
      </c>
      <c r="AX35" s="31">
        <f t="shared" si="5"/>
        <v>2959.07</v>
      </c>
      <c r="AY35" s="5">
        <f t="shared" si="17"/>
        <v>0</v>
      </c>
      <c r="AZ35" s="5">
        <f t="shared" si="17"/>
        <v>104.44000000000005</v>
      </c>
      <c r="BA35" s="5">
        <f t="shared" si="17"/>
        <v>38.480000000000004</v>
      </c>
      <c r="BB35" s="5">
        <f t="shared" si="17"/>
        <v>248.52999999999997</v>
      </c>
      <c r="BC35" s="33">
        <f t="shared" si="17"/>
        <v>272.0100000000001</v>
      </c>
      <c r="BD35" s="34">
        <f t="shared" si="17"/>
        <v>663.45999999999958</v>
      </c>
      <c r="BE35" s="7" t="e">
        <f t="shared" si="18"/>
        <v>#DIV/0!</v>
      </c>
      <c r="BF35" s="7">
        <f t="shared" si="18"/>
        <v>0.21981352471955057</v>
      </c>
      <c r="BG35" s="7">
        <f t="shared" si="18"/>
        <v>-1.0244941427050054</v>
      </c>
      <c r="BH35" s="7">
        <f t="shared" si="18"/>
        <v>0.14082376206206829</v>
      </c>
      <c r="BI35" s="36">
        <f t="shared" si="18"/>
        <v>0.35948299787225624</v>
      </c>
      <c r="BJ35" s="37">
        <f t="shared" si="18"/>
        <v>0.22421233698425502</v>
      </c>
      <c r="BK35" s="38">
        <f t="shared" si="19"/>
        <v>0</v>
      </c>
      <c r="BL35" s="38">
        <f t="shared" si="19"/>
        <v>0.23467697851922339</v>
      </c>
      <c r="BM35" s="38">
        <f t="shared" si="19"/>
        <v>1.4499605988967691E-2</v>
      </c>
      <c r="BN35" s="38">
        <f t="shared" si="19"/>
        <v>0.36093492859678244</v>
      </c>
      <c r="BO35" s="39">
        <f t="shared" si="19"/>
        <v>0.30828523306900663</v>
      </c>
      <c r="BP35" s="40">
        <f t="shared" si="19"/>
        <v>0.31643177970765346</v>
      </c>
      <c r="BQ35" s="38">
        <f t="shared" si="20"/>
        <v>0</v>
      </c>
      <c r="BR35" s="38">
        <f t="shared" si="20"/>
        <v>0.21968383430661323</v>
      </c>
      <c r="BS35" s="38">
        <f t="shared" si="20"/>
        <v>-1.439080459770115</v>
      </c>
      <c r="BT35" s="38">
        <f t="shared" si="20"/>
        <v>0.28911780268962795</v>
      </c>
      <c r="BU35" s="39">
        <f t="shared" si="20"/>
        <v>0.29438861460290783</v>
      </c>
      <c r="BV35" s="40">
        <f t="shared" si="20"/>
        <v>0.2723891897464788</v>
      </c>
      <c r="BW35" s="38">
        <f t="shared" si="21"/>
        <v>0</v>
      </c>
      <c r="BX35" s="38">
        <f t="shared" si="21"/>
        <v>1.4993144212610165E-2</v>
      </c>
      <c r="BY35" s="38">
        <f t="shared" si="21"/>
        <v>1.4535800657590827</v>
      </c>
      <c r="BZ35" s="38">
        <f t="shared" si="21"/>
        <v>7.18171259071545E-2</v>
      </c>
      <c r="CA35" s="39">
        <f t="shared" si="21"/>
        <v>1.3896618466098798E-2</v>
      </c>
      <c r="CB35" s="40">
        <f t="shared" si="21"/>
        <v>4.4042589961174661E-2</v>
      </c>
      <c r="CC35" s="2">
        <f t="shared" si="22"/>
        <v>0</v>
      </c>
      <c r="CD35" s="2">
        <f t="shared" si="22"/>
        <v>149.93144212610164</v>
      </c>
      <c r="CE35" s="2">
        <f t="shared" si="22"/>
        <v>14535.800657590828</v>
      </c>
      <c r="CF35" s="2">
        <f t="shared" si="22"/>
        <v>718.17125907154502</v>
      </c>
      <c r="CG35" s="29">
        <f t="shared" si="22"/>
        <v>138.96618466098798</v>
      </c>
      <c r="CH35" s="31">
        <f t="shared" si="22"/>
        <v>440.42589961174662</v>
      </c>
      <c r="CI35" s="40">
        <f>IFERROR(M35/'Class Sum-WR'!M35,0)</f>
        <v>0.20543701794872715</v>
      </c>
      <c r="CJ35" s="40">
        <f>IFERROR(M35/'Class Sum-TH'!M35,0)</f>
        <v>0.66824348264636579</v>
      </c>
    </row>
    <row r="36" spans="1:88" x14ac:dyDescent="0.2">
      <c r="A36" t="s">
        <v>46</v>
      </c>
      <c r="B36" t="s">
        <v>46</v>
      </c>
      <c r="C36" t="s">
        <v>47</v>
      </c>
      <c r="D36" t="s">
        <v>47</v>
      </c>
      <c r="E36" t="s">
        <v>45</v>
      </c>
      <c r="F36" s="27">
        <f t="shared" si="13"/>
        <v>46041</v>
      </c>
      <c r="G36" s="60" t="s">
        <v>36</v>
      </c>
      <c r="H36" s="28">
        <v>-250.66</v>
      </c>
      <c r="I36" s="2">
        <v>1375.87</v>
      </c>
      <c r="J36" s="2">
        <v>117.7</v>
      </c>
      <c r="K36" s="2">
        <v>7075.15</v>
      </c>
      <c r="L36" s="29">
        <v>2709.39</v>
      </c>
      <c r="M36" s="30">
        <f t="shared" si="0"/>
        <v>11027.449999999999</v>
      </c>
      <c r="N36" t="s">
        <v>49</v>
      </c>
      <c r="O36" t="s">
        <v>49</v>
      </c>
      <c r="P36" t="s">
        <v>47</v>
      </c>
      <c r="Q36" t="s">
        <v>47</v>
      </c>
      <c r="R36" t="s">
        <v>45</v>
      </c>
      <c r="S36" s="27">
        <f t="shared" si="14"/>
        <v>45677</v>
      </c>
      <c r="T36" s="60" t="s">
        <v>36</v>
      </c>
      <c r="U36" s="28">
        <v>-174.58</v>
      </c>
      <c r="V36" s="2">
        <v>1141.28</v>
      </c>
      <c r="W36" s="2">
        <v>31.01</v>
      </c>
      <c r="X36" s="2">
        <v>3883.65</v>
      </c>
      <c r="Y36" s="29">
        <v>1755.97</v>
      </c>
      <c r="Z36" s="31">
        <f t="shared" si="1"/>
        <v>6637.33</v>
      </c>
      <c r="AA36" s="32">
        <f t="shared" si="15"/>
        <v>-76.079999999999984</v>
      </c>
      <c r="AB36" s="5">
        <f t="shared" si="15"/>
        <v>234.58999999999992</v>
      </c>
      <c r="AC36" s="5">
        <f t="shared" si="15"/>
        <v>86.69</v>
      </c>
      <c r="AD36" s="5">
        <f t="shared" si="15"/>
        <v>3191.4999999999995</v>
      </c>
      <c r="AE36" s="33">
        <f t="shared" si="15"/>
        <v>953.41999999999985</v>
      </c>
      <c r="AF36" s="34">
        <f t="shared" si="15"/>
        <v>4390.119999999999</v>
      </c>
      <c r="AG36" s="35">
        <f t="shared" si="16"/>
        <v>0.43578875014320068</v>
      </c>
      <c r="AH36" s="7">
        <f t="shared" si="16"/>
        <v>0.2055499088742464</v>
      </c>
      <c r="AI36" s="7">
        <f t="shared" si="16"/>
        <v>2.7955498226378586</v>
      </c>
      <c r="AJ36" s="7">
        <f t="shared" si="16"/>
        <v>0.82177848158304678</v>
      </c>
      <c r="AK36" s="36">
        <f t="shared" si="16"/>
        <v>0.54295916217247442</v>
      </c>
      <c r="AL36" s="37">
        <f t="shared" si="16"/>
        <v>0.66142861662746899</v>
      </c>
      <c r="AM36" s="2">
        <v>-250.66</v>
      </c>
      <c r="AN36" s="2">
        <v>303.5</v>
      </c>
      <c r="AO36" s="2">
        <v>3.58</v>
      </c>
      <c r="AP36" s="2">
        <v>2104.42</v>
      </c>
      <c r="AQ36" s="29">
        <v>719.11</v>
      </c>
      <c r="AR36" s="31">
        <f t="shared" si="4"/>
        <v>2879.9500000000003</v>
      </c>
      <c r="AS36" s="2">
        <v>-174.58</v>
      </c>
      <c r="AT36" s="2">
        <v>267.44</v>
      </c>
      <c r="AU36" s="2">
        <v>12.42</v>
      </c>
      <c r="AV36" s="2">
        <v>1106.04</v>
      </c>
      <c r="AW36" s="29">
        <v>469.59</v>
      </c>
      <c r="AX36" s="31">
        <f t="shared" si="5"/>
        <v>1680.9099999999999</v>
      </c>
      <c r="AY36" s="5">
        <f t="shared" si="17"/>
        <v>-76.079999999999984</v>
      </c>
      <c r="AZ36" s="5">
        <f t="shared" si="17"/>
        <v>36.06</v>
      </c>
      <c r="BA36" s="5">
        <f t="shared" si="17"/>
        <v>-8.84</v>
      </c>
      <c r="BB36" s="5">
        <f t="shared" si="17"/>
        <v>998.38000000000011</v>
      </c>
      <c r="BC36" s="33">
        <f t="shared" si="17"/>
        <v>249.52000000000004</v>
      </c>
      <c r="BD36" s="34">
        <f t="shared" si="17"/>
        <v>1199.0400000000004</v>
      </c>
      <c r="BE36" s="7">
        <f t="shared" si="18"/>
        <v>0.43578875014320068</v>
      </c>
      <c r="BF36" s="7">
        <f t="shared" si="18"/>
        <v>0.13483398145378403</v>
      </c>
      <c r="BG36" s="7">
        <f t="shared" si="18"/>
        <v>-0.71175523349436387</v>
      </c>
      <c r="BH36" s="7">
        <f t="shared" si="18"/>
        <v>0.90266174821887102</v>
      </c>
      <c r="BI36" s="36">
        <f t="shared" si="18"/>
        <v>0.53135714133605927</v>
      </c>
      <c r="BJ36" s="37">
        <f t="shared" si="18"/>
        <v>0.71332789976857802</v>
      </c>
      <c r="BK36" s="38">
        <f t="shared" si="19"/>
        <v>1</v>
      </c>
      <c r="BL36" s="38">
        <f t="shared" si="19"/>
        <v>0.22058770087290225</v>
      </c>
      <c r="BM36" s="38">
        <f t="shared" si="19"/>
        <v>3.0416312659303314E-2</v>
      </c>
      <c r="BN36" s="38">
        <f t="shared" si="19"/>
        <v>0.29743821685759314</v>
      </c>
      <c r="BO36" s="39">
        <f t="shared" si="19"/>
        <v>0.26541398617400969</v>
      </c>
      <c r="BP36" s="40">
        <f t="shared" si="19"/>
        <v>0.26116191866660021</v>
      </c>
      <c r="BQ36" s="38">
        <f t="shared" si="20"/>
        <v>1</v>
      </c>
      <c r="BR36" s="38">
        <f t="shared" si="20"/>
        <v>0.23433338006448901</v>
      </c>
      <c r="BS36" s="38">
        <f t="shared" si="20"/>
        <v>0.40051596259271199</v>
      </c>
      <c r="BT36" s="38">
        <f t="shared" si="20"/>
        <v>0.28479394384148932</v>
      </c>
      <c r="BU36" s="39">
        <f t="shared" si="20"/>
        <v>0.26742484211005879</v>
      </c>
      <c r="BV36" s="40">
        <f t="shared" si="20"/>
        <v>0.25325093072063615</v>
      </c>
      <c r="BW36" s="38">
        <f t="shared" si="21"/>
        <v>0</v>
      </c>
      <c r="BX36" s="38">
        <f t="shared" si="21"/>
        <v>-1.3745679191586757E-2</v>
      </c>
      <c r="BY36" s="38">
        <f t="shared" si="21"/>
        <v>-0.37009964993340866</v>
      </c>
      <c r="BZ36" s="38">
        <f t="shared" si="21"/>
        <v>1.2644273016103824E-2</v>
      </c>
      <c r="CA36" s="39">
        <f t="shared" si="21"/>
        <v>-2.0108559360491052E-3</v>
      </c>
      <c r="CB36" s="40">
        <f t="shared" si="21"/>
        <v>7.9109879459640653E-3</v>
      </c>
      <c r="CC36" s="2">
        <f t="shared" si="22"/>
        <v>0</v>
      </c>
      <c r="CD36" s="2">
        <f t="shared" si="22"/>
        <v>-137.45679191586757</v>
      </c>
      <c r="CE36" s="2">
        <f t="shared" si="22"/>
        <v>-3700.9964993340864</v>
      </c>
      <c r="CF36" s="2">
        <f t="shared" si="22"/>
        <v>126.44273016103824</v>
      </c>
      <c r="CG36" s="29">
        <f t="shared" si="22"/>
        <v>-20.10855936049105</v>
      </c>
      <c r="CH36" s="31">
        <f t="shared" si="22"/>
        <v>79.109879459640652</v>
      </c>
      <c r="CI36" s="40">
        <f>IFERROR(M36/'Class Sum-WR'!M36,0)</f>
        <v>0.17847998296036471</v>
      </c>
      <c r="CJ36" s="40">
        <f>IFERROR(M36/'Class Sum-TH'!M36,0)</f>
        <v>0.65074942006176162</v>
      </c>
    </row>
    <row r="37" spans="1:88" x14ac:dyDescent="0.2">
      <c r="A37" t="s">
        <v>46</v>
      </c>
      <c r="B37" t="s">
        <v>46</v>
      </c>
      <c r="C37" t="s">
        <v>47</v>
      </c>
      <c r="D37" t="s">
        <v>47</v>
      </c>
      <c r="E37" t="s">
        <v>45</v>
      </c>
      <c r="F37" s="27">
        <f t="shared" si="13"/>
        <v>46042</v>
      </c>
      <c r="G37" s="60" t="s">
        <v>37</v>
      </c>
      <c r="H37" s="28">
        <v>0</v>
      </c>
      <c r="I37" s="2">
        <v>1161.33</v>
      </c>
      <c r="J37" s="2">
        <v>57.91</v>
      </c>
      <c r="K37" s="2">
        <v>3857.27</v>
      </c>
      <c r="L37" s="29">
        <v>1669.64</v>
      </c>
      <c r="M37" s="30">
        <f t="shared" si="0"/>
        <v>6746.1500000000005</v>
      </c>
      <c r="N37" t="s">
        <v>49</v>
      </c>
      <c r="O37" t="s">
        <v>49</v>
      </c>
      <c r="P37" t="s">
        <v>47</v>
      </c>
      <c r="Q37" t="s">
        <v>47</v>
      </c>
      <c r="R37" t="s">
        <v>45</v>
      </c>
      <c r="S37" s="27">
        <f t="shared" si="14"/>
        <v>45678</v>
      </c>
      <c r="T37" s="60" t="s">
        <v>37</v>
      </c>
      <c r="U37" s="28">
        <v>0</v>
      </c>
      <c r="V37" s="2">
        <v>966.18</v>
      </c>
      <c r="W37" s="2">
        <v>34.07</v>
      </c>
      <c r="X37" s="2">
        <v>4157.0600000000004</v>
      </c>
      <c r="Y37" s="29">
        <v>2443.89</v>
      </c>
      <c r="Z37" s="31">
        <f t="shared" si="1"/>
        <v>7601.2000000000007</v>
      </c>
      <c r="AA37" s="32">
        <f t="shared" si="15"/>
        <v>0</v>
      </c>
      <c r="AB37" s="5">
        <f t="shared" si="15"/>
        <v>195.14999999999998</v>
      </c>
      <c r="AC37" s="5">
        <f t="shared" si="15"/>
        <v>23.839999999999996</v>
      </c>
      <c r="AD37" s="5">
        <f t="shared" si="15"/>
        <v>-299.79000000000042</v>
      </c>
      <c r="AE37" s="33">
        <f t="shared" si="15"/>
        <v>-774.24999999999977</v>
      </c>
      <c r="AF37" s="34">
        <f t="shared" si="15"/>
        <v>-855.05000000000018</v>
      </c>
      <c r="AG37" s="35" t="e">
        <f t="shared" si="16"/>
        <v>#DIV/0!</v>
      </c>
      <c r="AH37" s="7">
        <f t="shared" si="16"/>
        <v>0.2019809973296901</v>
      </c>
      <c r="AI37" s="7">
        <f t="shared" si="16"/>
        <v>0.69973583798062799</v>
      </c>
      <c r="AJ37" s="7">
        <f t="shared" si="16"/>
        <v>-7.2115870350680622E-2</v>
      </c>
      <c r="AK37" s="36">
        <f t="shared" si="16"/>
        <v>-0.31681049474403505</v>
      </c>
      <c r="AL37" s="37">
        <f t="shared" si="16"/>
        <v>-0.11248881755512288</v>
      </c>
      <c r="AM37" s="2">
        <v>0</v>
      </c>
      <c r="AN37" s="2">
        <v>265.5</v>
      </c>
      <c r="AO37" s="2">
        <v>9.61</v>
      </c>
      <c r="AP37" s="2">
        <v>1187.1500000000001</v>
      </c>
      <c r="AQ37" s="29">
        <v>507.51</v>
      </c>
      <c r="AR37" s="31">
        <f t="shared" si="4"/>
        <v>1969.7700000000002</v>
      </c>
      <c r="AS37" s="2">
        <v>0</v>
      </c>
      <c r="AT37" s="2">
        <v>214.08</v>
      </c>
      <c r="AU37" s="2">
        <v>13.09</v>
      </c>
      <c r="AV37" s="2">
        <v>1195.82</v>
      </c>
      <c r="AW37" s="29">
        <v>678.96</v>
      </c>
      <c r="AX37" s="31">
        <f t="shared" si="5"/>
        <v>2101.9499999999998</v>
      </c>
      <c r="AY37" s="5">
        <f t="shared" si="17"/>
        <v>0</v>
      </c>
      <c r="AZ37" s="5">
        <f t="shared" si="17"/>
        <v>51.419999999999987</v>
      </c>
      <c r="BA37" s="5">
        <f t="shared" si="17"/>
        <v>-3.4800000000000004</v>
      </c>
      <c r="BB37" s="5">
        <f t="shared" si="17"/>
        <v>-8.6699999999998454</v>
      </c>
      <c r="BC37" s="33">
        <f t="shared" si="17"/>
        <v>-171.45000000000005</v>
      </c>
      <c r="BD37" s="34">
        <f t="shared" si="17"/>
        <v>-132.17999999999961</v>
      </c>
      <c r="BE37" s="7" t="e">
        <f t="shared" si="18"/>
        <v>#DIV/0!</v>
      </c>
      <c r="BF37" s="7">
        <f t="shared" si="18"/>
        <v>0.24019058295964119</v>
      </c>
      <c r="BG37" s="7">
        <f t="shared" si="18"/>
        <v>-0.26585179526356001</v>
      </c>
      <c r="BH37" s="7">
        <f t="shared" si="18"/>
        <v>-7.2502550551084991E-3</v>
      </c>
      <c r="BI37" s="36">
        <f t="shared" si="18"/>
        <v>-0.25251855779427362</v>
      </c>
      <c r="BJ37" s="37">
        <f t="shared" si="18"/>
        <v>-6.288446442589006E-2</v>
      </c>
      <c r="BK37" s="38">
        <f t="shared" si="19"/>
        <v>0</v>
      </c>
      <c r="BL37" s="38">
        <f t="shared" si="19"/>
        <v>0.22861718891271215</v>
      </c>
      <c r="BM37" s="38">
        <f t="shared" si="19"/>
        <v>0.16594715938525298</v>
      </c>
      <c r="BN37" s="38">
        <f t="shared" si="19"/>
        <v>0.30776948463550646</v>
      </c>
      <c r="BO37" s="39">
        <f t="shared" si="19"/>
        <v>0.30396372870798494</v>
      </c>
      <c r="BP37" s="40">
        <f t="shared" si="19"/>
        <v>0.29198431698079647</v>
      </c>
      <c r="BQ37" s="38">
        <f t="shared" si="20"/>
        <v>0</v>
      </c>
      <c r="BR37" s="38">
        <f t="shared" si="20"/>
        <v>0.22157361982239338</v>
      </c>
      <c r="BS37" s="38">
        <f t="shared" si="20"/>
        <v>0.38420898150865862</v>
      </c>
      <c r="BT37" s="38">
        <f t="shared" si="20"/>
        <v>0.28766002896277654</v>
      </c>
      <c r="BU37" s="39">
        <f t="shared" si="20"/>
        <v>0.27781937812258328</v>
      </c>
      <c r="BV37" s="40">
        <f t="shared" si="20"/>
        <v>0.27652870599379042</v>
      </c>
      <c r="BW37" s="38">
        <f t="shared" si="21"/>
        <v>0</v>
      </c>
      <c r="BX37" s="38">
        <f t="shared" si="21"/>
        <v>7.0435690903187798E-3</v>
      </c>
      <c r="BY37" s="38">
        <f t="shared" si="21"/>
        <v>-0.21826182212340564</v>
      </c>
      <c r="BZ37" s="38">
        <f t="shared" si="21"/>
        <v>2.0109455672729926E-2</v>
      </c>
      <c r="CA37" s="39">
        <f t="shared" si="21"/>
        <v>2.6144350585401654E-2</v>
      </c>
      <c r="CB37" s="40">
        <f t="shared" si="21"/>
        <v>1.5455610987006041E-2</v>
      </c>
      <c r="CC37" s="2">
        <f t="shared" si="22"/>
        <v>0</v>
      </c>
      <c r="CD37" s="2">
        <f t="shared" si="22"/>
        <v>70.435690903187805</v>
      </c>
      <c r="CE37" s="2">
        <f t="shared" si="22"/>
        <v>-2182.6182212340564</v>
      </c>
      <c r="CF37" s="2">
        <f t="shared" si="22"/>
        <v>201.09455672729925</v>
      </c>
      <c r="CG37" s="29">
        <f t="shared" si="22"/>
        <v>261.44350585401656</v>
      </c>
      <c r="CH37" s="31">
        <f t="shared" si="22"/>
        <v>154.5561098700604</v>
      </c>
      <c r="CI37" s="40">
        <f>IFERROR(M37/'Class Sum-WR'!M37,0)</f>
        <v>0.1008786988283019</v>
      </c>
      <c r="CJ37" s="40">
        <f>IFERROR(M37/'Class Sum-TH'!M37,0)</f>
        <v>0.4169435000349197</v>
      </c>
    </row>
    <row r="38" spans="1:88" x14ac:dyDescent="0.2">
      <c r="A38" t="s">
        <v>46</v>
      </c>
      <c r="B38" t="s">
        <v>46</v>
      </c>
      <c r="C38" t="s">
        <v>47</v>
      </c>
      <c r="D38" t="s">
        <v>47</v>
      </c>
      <c r="E38" t="s">
        <v>45</v>
      </c>
      <c r="F38" s="27">
        <f t="shared" si="13"/>
        <v>46043</v>
      </c>
      <c r="G38" s="60" t="s">
        <v>38</v>
      </c>
      <c r="H38" s="28">
        <v>0</v>
      </c>
      <c r="I38" s="2">
        <v>1741.23</v>
      </c>
      <c r="J38" s="2">
        <v>127.04</v>
      </c>
      <c r="K38" s="2">
        <v>3870.44</v>
      </c>
      <c r="L38" s="29">
        <v>2394.02</v>
      </c>
      <c r="M38" s="30">
        <f t="shared" si="0"/>
        <v>8132.73</v>
      </c>
      <c r="N38" t="s">
        <v>49</v>
      </c>
      <c r="O38" t="s">
        <v>49</v>
      </c>
      <c r="P38" t="s">
        <v>47</v>
      </c>
      <c r="Q38" t="s">
        <v>47</v>
      </c>
      <c r="R38" t="s">
        <v>45</v>
      </c>
      <c r="S38" s="27">
        <f t="shared" si="14"/>
        <v>45679</v>
      </c>
      <c r="T38" s="60" t="s">
        <v>38</v>
      </c>
      <c r="U38" s="28">
        <v>-1.41</v>
      </c>
      <c r="V38" s="2">
        <v>1321.37</v>
      </c>
      <c r="W38" s="2">
        <v>117.46</v>
      </c>
      <c r="X38" s="2">
        <v>4310.3599999999997</v>
      </c>
      <c r="Y38" s="29">
        <v>2356.65</v>
      </c>
      <c r="Z38" s="31">
        <f t="shared" si="1"/>
        <v>8104.43</v>
      </c>
      <c r="AA38" s="32">
        <f t="shared" si="15"/>
        <v>1.41</v>
      </c>
      <c r="AB38" s="5">
        <f t="shared" si="15"/>
        <v>419.86000000000013</v>
      </c>
      <c r="AC38" s="5">
        <f t="shared" si="15"/>
        <v>9.5800000000000125</v>
      </c>
      <c r="AD38" s="5">
        <f t="shared" si="15"/>
        <v>-439.91999999999962</v>
      </c>
      <c r="AE38" s="33">
        <f t="shared" si="15"/>
        <v>37.369999999999891</v>
      </c>
      <c r="AF38" s="34">
        <f t="shared" si="15"/>
        <v>28.299999999999272</v>
      </c>
      <c r="AG38" s="35">
        <f t="shared" si="16"/>
        <v>-1</v>
      </c>
      <c r="AH38" s="7">
        <f t="shared" si="16"/>
        <v>0.31774597576757468</v>
      </c>
      <c r="AI38" s="7">
        <f t="shared" si="16"/>
        <v>8.1559679891026846E-2</v>
      </c>
      <c r="AJ38" s="7">
        <f t="shared" si="16"/>
        <v>-0.1020610807449957</v>
      </c>
      <c r="AK38" s="36">
        <f t="shared" si="16"/>
        <v>1.585725500180336E-2</v>
      </c>
      <c r="AL38" s="37">
        <f t="shared" si="16"/>
        <v>3.4919173834556251E-3</v>
      </c>
      <c r="AM38" s="2">
        <v>0</v>
      </c>
      <c r="AN38" s="2">
        <v>376.1</v>
      </c>
      <c r="AO38" s="2">
        <v>64</v>
      </c>
      <c r="AP38" s="2">
        <v>1151.57</v>
      </c>
      <c r="AQ38" s="29">
        <v>735.5</v>
      </c>
      <c r="AR38" s="31">
        <f t="shared" si="4"/>
        <v>2327.17</v>
      </c>
      <c r="AS38" s="2">
        <v>-1.41</v>
      </c>
      <c r="AT38" s="2">
        <v>315.58</v>
      </c>
      <c r="AU38" s="2">
        <v>49.03</v>
      </c>
      <c r="AV38" s="2">
        <v>1189.77</v>
      </c>
      <c r="AW38" s="29">
        <v>719.28</v>
      </c>
      <c r="AX38" s="31">
        <f t="shared" si="5"/>
        <v>2272.25</v>
      </c>
      <c r="AY38" s="5">
        <f t="shared" si="17"/>
        <v>1.41</v>
      </c>
      <c r="AZ38" s="5">
        <f t="shared" si="17"/>
        <v>60.520000000000039</v>
      </c>
      <c r="BA38" s="5">
        <f t="shared" si="17"/>
        <v>14.969999999999999</v>
      </c>
      <c r="BB38" s="5">
        <f t="shared" si="17"/>
        <v>-38.200000000000045</v>
      </c>
      <c r="BC38" s="33">
        <f t="shared" si="17"/>
        <v>16.220000000000027</v>
      </c>
      <c r="BD38" s="34">
        <f t="shared" si="17"/>
        <v>54.920000000000073</v>
      </c>
      <c r="BE38" s="7">
        <f t="shared" si="18"/>
        <v>-1</v>
      </c>
      <c r="BF38" s="7">
        <f t="shared" si="18"/>
        <v>0.19177387667152557</v>
      </c>
      <c r="BG38" s="7">
        <f t="shared" si="18"/>
        <v>0.30532327146644911</v>
      </c>
      <c r="BH38" s="7">
        <f t="shared" si="18"/>
        <v>-3.2107045899627699E-2</v>
      </c>
      <c r="BI38" s="36">
        <f t="shared" si="18"/>
        <v>2.2550328105883699E-2</v>
      </c>
      <c r="BJ38" s="37">
        <f t="shared" si="18"/>
        <v>2.4169875673891551E-2</v>
      </c>
      <c r="BK38" s="38">
        <f t="shared" si="19"/>
        <v>0</v>
      </c>
      <c r="BL38" s="38">
        <f t="shared" si="19"/>
        <v>0.21599673793812421</v>
      </c>
      <c r="BM38" s="38">
        <f t="shared" si="19"/>
        <v>0.50377833753148615</v>
      </c>
      <c r="BN38" s="38">
        <f t="shared" si="19"/>
        <v>0.29752947985241984</v>
      </c>
      <c r="BO38" s="39">
        <f t="shared" si="19"/>
        <v>0.30722383271651865</v>
      </c>
      <c r="BP38" s="40">
        <f t="shared" si="19"/>
        <v>0.28614868561971196</v>
      </c>
      <c r="BQ38" s="38">
        <f t="shared" si="20"/>
        <v>1</v>
      </c>
      <c r="BR38" s="38">
        <f t="shared" si="20"/>
        <v>0.23882788318184914</v>
      </c>
      <c r="BS38" s="38">
        <f t="shared" si="20"/>
        <v>0.41741869572620471</v>
      </c>
      <c r="BT38" s="38">
        <f t="shared" si="20"/>
        <v>0.27602566838964726</v>
      </c>
      <c r="BU38" s="39">
        <f t="shared" si="20"/>
        <v>0.30521290815352298</v>
      </c>
      <c r="BV38" s="40">
        <f t="shared" si="20"/>
        <v>0.28037135245785327</v>
      </c>
      <c r="BW38" s="38">
        <f t="shared" si="21"/>
        <v>-1</v>
      </c>
      <c r="BX38" s="38">
        <f t="shared" si="21"/>
        <v>-2.2831145243724926E-2</v>
      </c>
      <c r="BY38" s="38">
        <f t="shared" si="21"/>
        <v>8.635964180528144E-2</v>
      </c>
      <c r="BZ38" s="38">
        <f t="shared" si="21"/>
        <v>2.1503811462772582E-2</v>
      </c>
      <c r="CA38" s="39">
        <f t="shared" si="21"/>
        <v>2.0109245629956751E-3</v>
      </c>
      <c r="CB38" s="40">
        <f t="shared" si="21"/>
        <v>5.7773331618586887E-3</v>
      </c>
      <c r="CC38" s="2">
        <f t="shared" si="22"/>
        <v>-10000</v>
      </c>
      <c r="CD38" s="2">
        <f t="shared" si="22"/>
        <v>-228.31145243724927</v>
      </c>
      <c r="CE38" s="2">
        <f t="shared" si="22"/>
        <v>863.59641805281444</v>
      </c>
      <c r="CF38" s="2">
        <f t="shared" si="22"/>
        <v>215.0381146277258</v>
      </c>
      <c r="CG38" s="29">
        <f t="shared" si="22"/>
        <v>20.109245629956753</v>
      </c>
      <c r="CH38" s="31">
        <f t="shared" si="22"/>
        <v>57.773331618586887</v>
      </c>
      <c r="CI38" s="40">
        <f>IFERROR(M38/'Class Sum-WR'!M38,0)</f>
        <v>0.11468710730559832</v>
      </c>
      <c r="CJ38" s="40">
        <f>IFERROR(M38/'Class Sum-TH'!M38,0)</f>
        <v>0.48080755649070367</v>
      </c>
    </row>
    <row r="39" spans="1:88" x14ac:dyDescent="0.2">
      <c r="A39" t="s">
        <v>46</v>
      </c>
      <c r="B39" t="s">
        <v>46</v>
      </c>
      <c r="C39" t="s">
        <v>47</v>
      </c>
      <c r="D39" t="s">
        <v>47</v>
      </c>
      <c r="E39" t="s">
        <v>45</v>
      </c>
      <c r="F39" s="27">
        <f t="shared" si="13"/>
        <v>46044</v>
      </c>
      <c r="G39" s="60" t="s">
        <v>39</v>
      </c>
      <c r="H39" s="28">
        <v>0</v>
      </c>
      <c r="I39" s="2">
        <v>1628.14</v>
      </c>
      <c r="J39" s="2">
        <v>70.77</v>
      </c>
      <c r="K39" s="2">
        <v>5062.76</v>
      </c>
      <c r="L39" s="29">
        <v>2874.35</v>
      </c>
      <c r="M39" s="30">
        <f t="shared" si="0"/>
        <v>9636.02</v>
      </c>
      <c r="N39" t="s">
        <v>49</v>
      </c>
      <c r="O39" t="s">
        <v>49</v>
      </c>
      <c r="P39" t="s">
        <v>47</v>
      </c>
      <c r="Q39" t="s">
        <v>47</v>
      </c>
      <c r="R39" t="s">
        <v>45</v>
      </c>
      <c r="S39" s="27">
        <f t="shared" si="14"/>
        <v>45680</v>
      </c>
      <c r="T39" s="60" t="s">
        <v>39</v>
      </c>
      <c r="U39" s="28">
        <v>4.99</v>
      </c>
      <c r="V39" s="2">
        <v>1647.96</v>
      </c>
      <c r="W39" s="2">
        <v>-4.22</v>
      </c>
      <c r="X39" s="2">
        <v>6124.86</v>
      </c>
      <c r="Y39" s="29">
        <v>3486.48</v>
      </c>
      <c r="Z39" s="31">
        <f t="shared" si="1"/>
        <v>11260.07</v>
      </c>
      <c r="AA39" s="32">
        <f t="shared" si="15"/>
        <v>-4.99</v>
      </c>
      <c r="AB39" s="5">
        <f t="shared" si="15"/>
        <v>-19.819999999999936</v>
      </c>
      <c r="AC39" s="5">
        <f t="shared" si="15"/>
        <v>74.989999999999995</v>
      </c>
      <c r="AD39" s="5">
        <f t="shared" si="15"/>
        <v>-1062.0999999999995</v>
      </c>
      <c r="AE39" s="33">
        <f t="shared" si="15"/>
        <v>-612.13000000000011</v>
      </c>
      <c r="AF39" s="34">
        <f t="shared" si="15"/>
        <v>-1624.0499999999993</v>
      </c>
      <c r="AG39" s="35">
        <f t="shared" si="16"/>
        <v>-1</v>
      </c>
      <c r="AH39" s="7">
        <f t="shared" si="16"/>
        <v>-1.2026990946382154E-2</v>
      </c>
      <c r="AI39" s="7">
        <f t="shared" si="16"/>
        <v>-17.770142180094787</v>
      </c>
      <c r="AJ39" s="7">
        <f t="shared" si="16"/>
        <v>-0.17340804524511572</v>
      </c>
      <c r="AK39" s="36">
        <f t="shared" si="16"/>
        <v>-0.17557249718914208</v>
      </c>
      <c r="AL39" s="37">
        <f t="shared" si="16"/>
        <v>-0.14423089732124217</v>
      </c>
      <c r="AM39" s="2">
        <v>0</v>
      </c>
      <c r="AN39" s="2">
        <v>345.17</v>
      </c>
      <c r="AO39" s="2">
        <v>12.4</v>
      </c>
      <c r="AP39" s="2">
        <v>1553.27</v>
      </c>
      <c r="AQ39" s="29">
        <v>913.18</v>
      </c>
      <c r="AR39" s="31">
        <f t="shared" si="4"/>
        <v>2824.02</v>
      </c>
      <c r="AS39" s="2">
        <v>4.99</v>
      </c>
      <c r="AT39" s="2">
        <v>370.23</v>
      </c>
      <c r="AU39" s="2">
        <v>-61.38</v>
      </c>
      <c r="AV39" s="2">
        <v>1839.93</v>
      </c>
      <c r="AW39" s="29">
        <v>905.92</v>
      </c>
      <c r="AX39" s="31">
        <f t="shared" si="5"/>
        <v>3059.69</v>
      </c>
      <c r="AY39" s="5">
        <f t="shared" si="17"/>
        <v>-4.99</v>
      </c>
      <c r="AZ39" s="5">
        <f t="shared" si="17"/>
        <v>-25.060000000000002</v>
      </c>
      <c r="BA39" s="5">
        <f t="shared" si="17"/>
        <v>73.78</v>
      </c>
      <c r="BB39" s="5">
        <f t="shared" si="17"/>
        <v>-286.66000000000008</v>
      </c>
      <c r="BC39" s="33">
        <f t="shared" si="17"/>
        <v>7.2599999999999909</v>
      </c>
      <c r="BD39" s="34">
        <f t="shared" si="17"/>
        <v>-235.67000000000007</v>
      </c>
      <c r="BE39" s="7">
        <f t="shared" si="18"/>
        <v>-1</v>
      </c>
      <c r="BF39" s="7">
        <f t="shared" si="18"/>
        <v>-6.7687653620722252E-2</v>
      </c>
      <c r="BG39" s="7">
        <f t="shared" si="18"/>
        <v>-1.202020202020202</v>
      </c>
      <c r="BH39" s="7">
        <f t="shared" si="18"/>
        <v>-0.15579940541216244</v>
      </c>
      <c r="BI39" s="36">
        <f t="shared" si="18"/>
        <v>8.0139526669021459E-3</v>
      </c>
      <c r="BJ39" s="37">
        <f t="shared" si="18"/>
        <v>-7.7024142968732154E-2</v>
      </c>
      <c r="BK39" s="38">
        <f t="shared" si="19"/>
        <v>0</v>
      </c>
      <c r="BL39" s="38">
        <f t="shared" si="19"/>
        <v>0.21200265333447985</v>
      </c>
      <c r="BM39" s="38">
        <f t="shared" si="19"/>
        <v>0.1752154867881871</v>
      </c>
      <c r="BN39" s="38">
        <f t="shared" si="19"/>
        <v>0.30680300863560583</v>
      </c>
      <c r="BO39" s="39">
        <f t="shared" si="19"/>
        <v>0.31769965383478005</v>
      </c>
      <c r="BP39" s="40">
        <f t="shared" si="19"/>
        <v>0.29306913020105813</v>
      </c>
      <c r="BQ39" s="38">
        <f t="shared" si="20"/>
        <v>1</v>
      </c>
      <c r="BR39" s="38">
        <f t="shared" si="20"/>
        <v>0.22465957911599796</v>
      </c>
      <c r="BS39" s="38">
        <f t="shared" si="20"/>
        <v>14.545023696682465</v>
      </c>
      <c r="BT39" s="38">
        <f t="shared" si="20"/>
        <v>0.30040360106190184</v>
      </c>
      <c r="BU39" s="39">
        <f t="shared" si="20"/>
        <v>0.25983800279938501</v>
      </c>
      <c r="BV39" s="40">
        <f t="shared" si="20"/>
        <v>0.27172921660344918</v>
      </c>
      <c r="BW39" s="38">
        <f t="shared" si="21"/>
        <v>-1</v>
      </c>
      <c r="BX39" s="38">
        <f t="shared" si="21"/>
        <v>-1.2656925781518114E-2</v>
      </c>
      <c r="BY39" s="38">
        <f t="shared" si="21"/>
        <v>-14.369808209894279</v>
      </c>
      <c r="BZ39" s="38">
        <f t="shared" si="21"/>
        <v>6.3994075737039968E-3</v>
      </c>
      <c r="CA39" s="39">
        <f t="shared" si="21"/>
        <v>5.7861651035395034E-2</v>
      </c>
      <c r="CB39" s="40">
        <f t="shared" si="21"/>
        <v>2.133991359760895E-2</v>
      </c>
      <c r="CC39" s="2">
        <f t="shared" si="22"/>
        <v>-10000</v>
      </c>
      <c r="CD39" s="2">
        <f t="shared" si="22"/>
        <v>-126.56925781518113</v>
      </c>
      <c r="CE39" s="2">
        <f t="shared" si="22"/>
        <v>-143698.08209894277</v>
      </c>
      <c r="CF39" s="2">
        <f t="shared" si="22"/>
        <v>63.994075737039971</v>
      </c>
      <c r="CG39" s="29">
        <f t="shared" si="22"/>
        <v>578.61651035395039</v>
      </c>
      <c r="CH39" s="31">
        <f t="shared" si="22"/>
        <v>213.3991359760895</v>
      </c>
      <c r="CI39" s="40">
        <f>IFERROR(M39/'Class Sum-WR'!M39,0)</f>
        <v>9.4522540037854069E-2</v>
      </c>
      <c r="CJ39" s="40">
        <f>IFERROR(M39/'Class Sum-TH'!M39,0)</f>
        <v>0.42665536714158325</v>
      </c>
    </row>
    <row r="40" spans="1:88" x14ac:dyDescent="0.2">
      <c r="A40" t="s">
        <v>46</v>
      </c>
      <c r="B40" t="s">
        <v>46</v>
      </c>
      <c r="C40" t="s">
        <v>47</v>
      </c>
      <c r="D40" t="s">
        <v>47</v>
      </c>
      <c r="E40" t="s">
        <v>45</v>
      </c>
      <c r="F40" s="27">
        <f t="shared" si="13"/>
        <v>46045</v>
      </c>
      <c r="G40" s="60" t="s">
        <v>40</v>
      </c>
      <c r="H40" s="28">
        <v>-5.04</v>
      </c>
      <c r="I40" s="2">
        <v>3191.31</v>
      </c>
      <c r="J40" s="2">
        <v>122.53</v>
      </c>
      <c r="K40" s="2">
        <v>12080.06</v>
      </c>
      <c r="L40" s="29">
        <v>3301.1</v>
      </c>
      <c r="M40" s="30">
        <f t="shared" si="0"/>
        <v>18689.96</v>
      </c>
      <c r="N40" t="s">
        <v>49</v>
      </c>
      <c r="O40" t="s">
        <v>49</v>
      </c>
      <c r="P40" t="s">
        <v>47</v>
      </c>
      <c r="Q40" t="s">
        <v>47</v>
      </c>
      <c r="R40" t="s">
        <v>45</v>
      </c>
      <c r="S40" s="27">
        <f t="shared" si="14"/>
        <v>45681</v>
      </c>
      <c r="T40" s="60" t="s">
        <v>40</v>
      </c>
      <c r="U40" s="28">
        <v>-21.04</v>
      </c>
      <c r="V40" s="2">
        <v>4076.33</v>
      </c>
      <c r="W40" s="2">
        <v>282.43</v>
      </c>
      <c r="X40" s="2">
        <v>13404.4</v>
      </c>
      <c r="Y40" s="29">
        <v>5467.55</v>
      </c>
      <c r="Z40" s="31">
        <f t="shared" si="1"/>
        <v>23209.67</v>
      </c>
      <c r="AA40" s="32">
        <f t="shared" si="15"/>
        <v>16</v>
      </c>
      <c r="AB40" s="5">
        <f t="shared" si="15"/>
        <v>-885.02</v>
      </c>
      <c r="AC40" s="5">
        <f t="shared" si="15"/>
        <v>-159.9</v>
      </c>
      <c r="AD40" s="5">
        <f t="shared" si="15"/>
        <v>-1324.3400000000001</v>
      </c>
      <c r="AE40" s="33">
        <f t="shared" si="15"/>
        <v>-2166.4500000000003</v>
      </c>
      <c r="AF40" s="34">
        <f t="shared" si="15"/>
        <v>-4519.7099999999991</v>
      </c>
      <c r="AG40" s="35">
        <f t="shared" si="16"/>
        <v>-0.76045627376425862</v>
      </c>
      <c r="AH40" s="7">
        <f t="shared" si="16"/>
        <v>-0.21711196100413852</v>
      </c>
      <c r="AI40" s="7">
        <f t="shared" si="16"/>
        <v>-0.56615798604964063</v>
      </c>
      <c r="AJ40" s="7">
        <f t="shared" si="16"/>
        <v>-9.8798901853122872E-2</v>
      </c>
      <c r="AK40" s="36">
        <f t="shared" si="16"/>
        <v>-0.39623780303792377</v>
      </c>
      <c r="AL40" s="37">
        <f t="shared" si="16"/>
        <v>-0.19473391909492893</v>
      </c>
      <c r="AM40" s="2">
        <v>-5.04</v>
      </c>
      <c r="AN40" s="2">
        <v>666.52</v>
      </c>
      <c r="AO40" s="2">
        <v>-16.64</v>
      </c>
      <c r="AP40" s="2">
        <v>3513.45</v>
      </c>
      <c r="AQ40" s="29">
        <v>1040.45</v>
      </c>
      <c r="AR40" s="31">
        <f t="shared" si="4"/>
        <v>5198.74</v>
      </c>
      <c r="AS40" s="2">
        <v>-21.04</v>
      </c>
      <c r="AT40" s="2">
        <v>867.13</v>
      </c>
      <c r="AU40" s="2">
        <v>109.54</v>
      </c>
      <c r="AV40" s="2">
        <v>3878.7</v>
      </c>
      <c r="AW40" s="29">
        <v>1506.88</v>
      </c>
      <c r="AX40" s="31">
        <f t="shared" si="5"/>
        <v>6341.21</v>
      </c>
      <c r="AY40" s="5">
        <f t="shared" si="17"/>
        <v>16</v>
      </c>
      <c r="AZ40" s="5">
        <f t="shared" si="17"/>
        <v>-200.61</v>
      </c>
      <c r="BA40" s="5">
        <f t="shared" si="17"/>
        <v>-126.18</v>
      </c>
      <c r="BB40" s="5">
        <f t="shared" si="17"/>
        <v>-365.25</v>
      </c>
      <c r="BC40" s="33">
        <f t="shared" si="17"/>
        <v>-466.43000000000006</v>
      </c>
      <c r="BD40" s="34">
        <f t="shared" si="17"/>
        <v>-1142.4700000000003</v>
      </c>
      <c r="BE40" s="7">
        <f t="shared" si="18"/>
        <v>-0.76045627376425862</v>
      </c>
      <c r="BF40" s="7">
        <f t="shared" si="18"/>
        <v>-0.23134939397783494</v>
      </c>
      <c r="BG40" s="7">
        <f t="shared" si="18"/>
        <v>-1.1519079788205222</v>
      </c>
      <c r="BH40" s="7">
        <f t="shared" si="18"/>
        <v>-9.416814912212855E-2</v>
      </c>
      <c r="BI40" s="36">
        <f t="shared" si="18"/>
        <v>-0.30953360586111706</v>
      </c>
      <c r="BJ40" s="37">
        <f t="shared" si="18"/>
        <v>-0.18016593047699103</v>
      </c>
      <c r="BK40" s="38">
        <f t="shared" si="19"/>
        <v>1</v>
      </c>
      <c r="BL40" s="38">
        <f t="shared" si="19"/>
        <v>0.20885467096584162</v>
      </c>
      <c r="BM40" s="38">
        <f t="shared" si="19"/>
        <v>-0.13580347669958379</v>
      </c>
      <c r="BN40" s="38">
        <f t="shared" si="19"/>
        <v>0.29084706532914573</v>
      </c>
      <c r="BO40" s="39">
        <f t="shared" si="19"/>
        <v>0.31518281784859592</v>
      </c>
      <c r="BP40" s="40">
        <f t="shared" si="19"/>
        <v>0.27815682858604301</v>
      </c>
      <c r="BQ40" s="38">
        <f t="shared" si="20"/>
        <v>1</v>
      </c>
      <c r="BR40" s="38">
        <f t="shared" si="20"/>
        <v>0.21272320935743672</v>
      </c>
      <c r="BS40" s="38">
        <f t="shared" si="20"/>
        <v>0.38784831639698336</v>
      </c>
      <c r="BT40" s="38">
        <f t="shared" si="20"/>
        <v>0.28936021008027213</v>
      </c>
      <c r="BU40" s="39">
        <f t="shared" si="20"/>
        <v>0.27560424687474283</v>
      </c>
      <c r="BV40" s="40">
        <f t="shared" si="20"/>
        <v>0.27321413876199019</v>
      </c>
      <c r="BW40" s="38">
        <f t="shared" si="21"/>
        <v>0</v>
      </c>
      <c r="BX40" s="38">
        <f t="shared" si="21"/>
        <v>-3.8685383915950944E-3</v>
      </c>
      <c r="BY40" s="38">
        <f t="shared" si="21"/>
        <v>-0.52365179309656718</v>
      </c>
      <c r="BZ40" s="38">
        <f t="shared" si="21"/>
        <v>1.4868552488735975E-3</v>
      </c>
      <c r="CA40" s="39">
        <f t="shared" si="21"/>
        <v>3.9578570973853089E-2</v>
      </c>
      <c r="CB40" s="40">
        <f t="shared" si="21"/>
        <v>4.9426898240528261E-3</v>
      </c>
      <c r="CC40" s="2">
        <f t="shared" si="22"/>
        <v>0</v>
      </c>
      <c r="CD40" s="2">
        <f t="shared" si="22"/>
        <v>-38.685383915950943</v>
      </c>
      <c r="CE40" s="2">
        <f t="shared" si="22"/>
        <v>-5236.5179309656714</v>
      </c>
      <c r="CF40" s="2">
        <f t="shared" si="22"/>
        <v>14.868552488735975</v>
      </c>
      <c r="CG40" s="29">
        <f t="shared" si="22"/>
        <v>395.7857097385309</v>
      </c>
      <c r="CH40" s="31">
        <f t="shared" si="22"/>
        <v>49.42689824052826</v>
      </c>
      <c r="CI40" s="40">
        <f>IFERROR(M40/'Class Sum-WR'!M40,0)</f>
        <v>0.1328182711714305</v>
      </c>
      <c r="CJ40" s="40">
        <f>IFERROR(M40/'Class Sum-TH'!M40,0)</f>
        <v>0.53637268941687644</v>
      </c>
    </row>
    <row r="41" spans="1:88" ht="13.5" thickBot="1" x14ac:dyDescent="0.25">
      <c r="A41" t="s">
        <v>46</v>
      </c>
      <c r="B41" t="s">
        <v>46</v>
      </c>
      <c r="C41" t="s">
        <v>47</v>
      </c>
      <c r="D41" t="s">
        <v>47</v>
      </c>
      <c r="E41" t="s">
        <v>45</v>
      </c>
      <c r="F41" s="41">
        <f t="shared" si="13"/>
        <v>46046</v>
      </c>
      <c r="G41" s="61" t="s">
        <v>41</v>
      </c>
      <c r="H41" s="43">
        <v>-10.07</v>
      </c>
      <c r="I41" s="44">
        <v>3895.07</v>
      </c>
      <c r="J41" s="44">
        <v>442.12</v>
      </c>
      <c r="K41" s="44">
        <v>37309.31</v>
      </c>
      <c r="L41" s="45">
        <v>3869.52</v>
      </c>
      <c r="M41" s="46">
        <f t="shared" si="0"/>
        <v>45505.95</v>
      </c>
      <c r="N41" t="s">
        <v>49</v>
      </c>
      <c r="O41" t="s">
        <v>49</v>
      </c>
      <c r="P41" t="s">
        <v>47</v>
      </c>
      <c r="Q41" t="s">
        <v>47</v>
      </c>
      <c r="R41" t="s">
        <v>45</v>
      </c>
      <c r="S41" s="41">
        <f t="shared" si="14"/>
        <v>45682</v>
      </c>
      <c r="T41" s="61" t="s">
        <v>41</v>
      </c>
      <c r="U41" s="43">
        <v>0</v>
      </c>
      <c r="V41" s="44">
        <v>3314.25</v>
      </c>
      <c r="W41" s="44">
        <v>175.32</v>
      </c>
      <c r="X41" s="44">
        <v>29650.49</v>
      </c>
      <c r="Y41" s="45">
        <v>4305.93</v>
      </c>
      <c r="Z41" s="47">
        <f t="shared" si="1"/>
        <v>37445.990000000005</v>
      </c>
      <c r="AA41" s="48">
        <f t="shared" si="15"/>
        <v>-10.07</v>
      </c>
      <c r="AB41" s="49">
        <f t="shared" si="15"/>
        <v>580.82000000000016</v>
      </c>
      <c r="AC41" s="49">
        <f t="shared" si="15"/>
        <v>266.8</v>
      </c>
      <c r="AD41" s="49">
        <f t="shared" si="15"/>
        <v>7658.8199999999961</v>
      </c>
      <c r="AE41" s="50">
        <f t="shared" si="15"/>
        <v>-436.41000000000031</v>
      </c>
      <c r="AF41" s="51">
        <f t="shared" si="15"/>
        <v>8059.9599999999919</v>
      </c>
      <c r="AG41" s="52" t="e">
        <f t="shared" si="16"/>
        <v>#DIV/0!</v>
      </c>
      <c r="AH41" s="53">
        <f t="shared" si="16"/>
        <v>0.1752493022554123</v>
      </c>
      <c r="AI41" s="53">
        <f t="shared" si="16"/>
        <v>1.5217887291809264</v>
      </c>
      <c r="AJ41" s="53">
        <f t="shared" si="16"/>
        <v>0.25830331977650273</v>
      </c>
      <c r="AK41" s="54">
        <f t="shared" si="16"/>
        <v>-0.10135092767416105</v>
      </c>
      <c r="AL41" s="55">
        <f t="shared" si="16"/>
        <v>0.21524227293763606</v>
      </c>
      <c r="AM41" s="44">
        <v>-10.07</v>
      </c>
      <c r="AN41" s="44">
        <v>890.13</v>
      </c>
      <c r="AO41" s="44">
        <v>303.18</v>
      </c>
      <c r="AP41" s="44">
        <v>17841.080000000002</v>
      </c>
      <c r="AQ41" s="45">
        <v>1206.03</v>
      </c>
      <c r="AR41" s="47">
        <f t="shared" si="4"/>
        <v>20230.350000000002</v>
      </c>
      <c r="AS41" s="44">
        <v>0</v>
      </c>
      <c r="AT41" s="44">
        <v>767.79</v>
      </c>
      <c r="AU41" s="44">
        <v>47.38</v>
      </c>
      <c r="AV41" s="44">
        <v>11186.06</v>
      </c>
      <c r="AW41" s="45">
        <v>1273.51</v>
      </c>
      <c r="AX41" s="47">
        <f t="shared" si="5"/>
        <v>13274.74</v>
      </c>
      <c r="AY41" s="49">
        <f t="shared" si="17"/>
        <v>-10.07</v>
      </c>
      <c r="AZ41" s="49">
        <f t="shared" si="17"/>
        <v>122.34000000000003</v>
      </c>
      <c r="BA41" s="49">
        <f t="shared" si="17"/>
        <v>255.8</v>
      </c>
      <c r="BB41" s="49">
        <f t="shared" si="17"/>
        <v>6655.0200000000023</v>
      </c>
      <c r="BC41" s="50">
        <f t="shared" si="17"/>
        <v>-67.480000000000018</v>
      </c>
      <c r="BD41" s="51">
        <f t="shared" si="17"/>
        <v>6955.6100000000024</v>
      </c>
      <c r="BE41" s="53" t="e">
        <f t="shared" si="18"/>
        <v>#DIV/0!</v>
      </c>
      <c r="BF41" s="53">
        <f t="shared" si="18"/>
        <v>0.15934044465283481</v>
      </c>
      <c r="BG41" s="53">
        <f t="shared" si="18"/>
        <v>5.398902490502322</v>
      </c>
      <c r="BH41" s="53">
        <f t="shared" si="18"/>
        <v>0.59493870048971687</v>
      </c>
      <c r="BI41" s="54">
        <f t="shared" si="18"/>
        <v>-5.2987412741164197E-2</v>
      </c>
      <c r="BJ41" s="55">
        <f t="shared" si="18"/>
        <v>0.52397335089048847</v>
      </c>
      <c r="BK41" s="56">
        <f t="shared" si="19"/>
        <v>1</v>
      </c>
      <c r="BL41" s="56">
        <f t="shared" si="19"/>
        <v>0.22852734353939722</v>
      </c>
      <c r="BM41" s="56">
        <f t="shared" si="19"/>
        <v>0.68574142766669688</v>
      </c>
      <c r="BN41" s="56">
        <f t="shared" si="19"/>
        <v>0.47819378058720474</v>
      </c>
      <c r="BO41" s="57">
        <f t="shared" si="19"/>
        <v>0.31167431619425667</v>
      </c>
      <c r="BP41" s="58">
        <f t="shared" si="19"/>
        <v>0.44456494150764908</v>
      </c>
      <c r="BQ41" s="56">
        <f t="shared" si="20"/>
        <v>0</v>
      </c>
      <c r="BR41" s="56">
        <f t="shared" si="20"/>
        <v>0.231663272233537</v>
      </c>
      <c r="BS41" s="56">
        <f t="shared" si="20"/>
        <v>0.27024868811316455</v>
      </c>
      <c r="BT41" s="56">
        <f t="shared" si="20"/>
        <v>0.37726391705499634</v>
      </c>
      <c r="BU41" s="57">
        <f t="shared" si="20"/>
        <v>0.29575724640205481</v>
      </c>
      <c r="BV41" s="58">
        <f t="shared" si="20"/>
        <v>0.354503646451863</v>
      </c>
      <c r="BW41" s="56">
        <f t="shared" si="21"/>
        <v>1</v>
      </c>
      <c r="BX41" s="56">
        <f t="shared" si="21"/>
        <v>-3.1359286941397835E-3</v>
      </c>
      <c r="BY41" s="56">
        <f t="shared" si="21"/>
        <v>0.41549273955353233</v>
      </c>
      <c r="BZ41" s="56">
        <f t="shared" si="21"/>
        <v>0.1009298635322084</v>
      </c>
      <c r="CA41" s="57">
        <f t="shared" si="21"/>
        <v>1.5917069792201866E-2</v>
      </c>
      <c r="CB41" s="58">
        <f t="shared" si="21"/>
        <v>9.0061295055786084E-2</v>
      </c>
      <c r="CC41" s="44">
        <f t="shared" si="22"/>
        <v>10000</v>
      </c>
      <c r="CD41" s="44">
        <f t="shared" si="22"/>
        <v>-31.359286941397833</v>
      </c>
      <c r="CE41" s="44">
        <f t="shared" si="22"/>
        <v>4154.9273955353237</v>
      </c>
      <c r="CF41" s="44">
        <f t="shared" si="22"/>
        <v>1009.298635322084</v>
      </c>
      <c r="CG41" s="45">
        <f t="shared" si="22"/>
        <v>159.17069792201866</v>
      </c>
      <c r="CH41" s="47">
        <f t="shared" si="22"/>
        <v>900.61295055786081</v>
      </c>
      <c r="CI41" s="58">
        <f>IFERROR(M41/'Class Sum-WR'!M41,0)</f>
        <v>0.39054474898851399</v>
      </c>
      <c r="CJ41" s="58">
        <f>IFERROR(M41/'Class Sum-TH'!M41,0)</f>
        <v>1.1980827390435178</v>
      </c>
    </row>
    <row r="42" spans="1:88" x14ac:dyDescent="0.2">
      <c r="A42" t="s">
        <v>46</v>
      </c>
      <c r="B42" t="s">
        <v>46</v>
      </c>
      <c r="C42" t="s">
        <v>56</v>
      </c>
      <c r="D42" t="s">
        <v>47</v>
      </c>
      <c r="E42" t="s">
        <v>51</v>
      </c>
      <c r="F42" s="27">
        <f t="shared" si="13"/>
        <v>46047</v>
      </c>
      <c r="G42" s="60" t="s">
        <v>35</v>
      </c>
      <c r="H42" s="28">
        <v>0</v>
      </c>
      <c r="I42" s="2">
        <v>1604</v>
      </c>
      <c r="J42" s="2">
        <v>149.4</v>
      </c>
      <c r="K42" s="2">
        <v>4585</v>
      </c>
      <c r="L42" s="29">
        <v>1544.54</v>
      </c>
      <c r="M42" s="30">
        <f t="shared" si="0"/>
        <v>7882.94</v>
      </c>
      <c r="N42" t="s">
        <v>49</v>
      </c>
      <c r="O42" t="s">
        <v>49</v>
      </c>
      <c r="P42" t="s">
        <v>56</v>
      </c>
      <c r="Q42" t="s">
        <v>47</v>
      </c>
      <c r="R42" t="s">
        <v>51</v>
      </c>
      <c r="S42" s="27">
        <f t="shared" si="14"/>
        <v>45683</v>
      </c>
      <c r="T42" s="60" t="s">
        <v>35</v>
      </c>
      <c r="U42" s="28">
        <v>4.99</v>
      </c>
      <c r="V42" s="2">
        <v>2118.58</v>
      </c>
      <c r="W42" s="2">
        <v>107.4</v>
      </c>
      <c r="X42" s="2">
        <v>5076.13</v>
      </c>
      <c r="Y42" s="29">
        <v>2207.14</v>
      </c>
      <c r="Z42" s="31">
        <f t="shared" si="1"/>
        <v>9514.24</v>
      </c>
      <c r="AA42" s="32">
        <f t="shared" si="15"/>
        <v>-4.99</v>
      </c>
      <c r="AB42" s="5">
        <f t="shared" si="15"/>
        <v>-514.57999999999993</v>
      </c>
      <c r="AC42" s="5">
        <f t="shared" si="15"/>
        <v>42</v>
      </c>
      <c r="AD42" s="5">
        <f t="shared" si="15"/>
        <v>-491.13000000000011</v>
      </c>
      <c r="AE42" s="33">
        <f t="shared" si="15"/>
        <v>-662.59999999999991</v>
      </c>
      <c r="AF42" s="34">
        <f t="shared" si="15"/>
        <v>-1631.3000000000002</v>
      </c>
      <c r="AG42" s="35">
        <f t="shared" si="16"/>
        <v>-1</v>
      </c>
      <c r="AH42" s="7">
        <f t="shared" si="16"/>
        <v>-0.24288910496653415</v>
      </c>
      <c r="AI42" s="7">
        <f t="shared" si="16"/>
        <v>0.39106145251396646</v>
      </c>
      <c r="AJ42" s="7">
        <f t="shared" si="16"/>
        <v>-9.675284123929058E-2</v>
      </c>
      <c r="AK42" s="36">
        <f t="shared" si="16"/>
        <v>-0.3002075083592341</v>
      </c>
      <c r="AL42" s="37">
        <f t="shared" si="16"/>
        <v>-0.17145878178393653</v>
      </c>
      <c r="AM42" s="2">
        <v>0</v>
      </c>
      <c r="AN42" s="2">
        <v>352.25</v>
      </c>
      <c r="AO42" s="2">
        <v>51.23</v>
      </c>
      <c r="AP42" s="2">
        <v>1453.05</v>
      </c>
      <c r="AQ42" s="29">
        <v>466.28</v>
      </c>
      <c r="AR42" s="31">
        <f t="shared" si="4"/>
        <v>2322.81</v>
      </c>
      <c r="AS42" s="2">
        <v>4.99</v>
      </c>
      <c r="AT42" s="2">
        <v>473.62</v>
      </c>
      <c r="AU42" s="2">
        <v>44.15</v>
      </c>
      <c r="AV42" s="2">
        <v>1518.6</v>
      </c>
      <c r="AW42" s="29">
        <v>630.61</v>
      </c>
      <c r="AX42" s="31">
        <f t="shared" si="5"/>
        <v>2671.97</v>
      </c>
      <c r="AY42" s="5">
        <f t="shared" si="17"/>
        <v>-4.99</v>
      </c>
      <c r="AZ42" s="5">
        <f t="shared" si="17"/>
        <v>-121.37</v>
      </c>
      <c r="BA42" s="5">
        <f t="shared" si="17"/>
        <v>7.0799999999999983</v>
      </c>
      <c r="BB42" s="5">
        <f t="shared" si="17"/>
        <v>-65.549999999999955</v>
      </c>
      <c r="BC42" s="33">
        <f t="shared" si="17"/>
        <v>-164.33000000000004</v>
      </c>
      <c r="BD42" s="34">
        <f t="shared" si="17"/>
        <v>-349.15999999999985</v>
      </c>
      <c r="BE42" s="7">
        <f t="shared" si="18"/>
        <v>-1</v>
      </c>
      <c r="BF42" s="7">
        <f t="shared" si="18"/>
        <v>-0.25626029306194842</v>
      </c>
      <c r="BG42" s="7">
        <f t="shared" si="18"/>
        <v>0.16036240090600223</v>
      </c>
      <c r="BH42" s="7">
        <f t="shared" si="18"/>
        <v>-4.3164757013038298E-2</v>
      </c>
      <c r="BI42" s="36">
        <f t="shared" si="18"/>
        <v>-0.26058895355290917</v>
      </c>
      <c r="BJ42" s="37">
        <f t="shared" si="18"/>
        <v>-0.13067511985538754</v>
      </c>
      <c r="BK42" s="38">
        <f t="shared" si="19"/>
        <v>0</v>
      </c>
      <c r="BL42" s="38">
        <f t="shared" si="19"/>
        <v>0.21960723192019951</v>
      </c>
      <c r="BM42" s="38">
        <f t="shared" si="19"/>
        <v>0.34290495314591696</v>
      </c>
      <c r="BN42" s="38">
        <f t="shared" si="19"/>
        <v>0.31691384950926937</v>
      </c>
      <c r="BO42" s="39">
        <f t="shared" si="19"/>
        <v>0.30188923563002573</v>
      </c>
      <c r="BP42" s="40">
        <f t="shared" si="19"/>
        <v>0.2946629049567801</v>
      </c>
      <c r="BQ42" s="38">
        <f t="shared" si="20"/>
        <v>1</v>
      </c>
      <c r="BR42" s="38">
        <f t="shared" si="20"/>
        <v>0.22355540031530555</v>
      </c>
      <c r="BS42" s="38">
        <f t="shared" si="20"/>
        <v>0.41108007448789569</v>
      </c>
      <c r="BT42" s="38">
        <f t="shared" si="20"/>
        <v>0.29916491500414683</v>
      </c>
      <c r="BU42" s="39">
        <f t="shared" si="20"/>
        <v>0.28571363846425696</v>
      </c>
      <c r="BV42" s="40">
        <f t="shared" si="20"/>
        <v>0.28083903706444235</v>
      </c>
      <c r="BW42" s="38">
        <f t="shared" si="21"/>
        <v>-1</v>
      </c>
      <c r="BX42" s="38">
        <f t="shared" si="21"/>
        <v>-3.9481683951060331E-3</v>
      </c>
      <c r="BY42" s="38">
        <f t="shared" si="21"/>
        <v>-6.8175121341978728E-2</v>
      </c>
      <c r="BZ42" s="38">
        <f t="shared" si="21"/>
        <v>1.7748934505122549E-2</v>
      </c>
      <c r="CA42" s="39">
        <f t="shared" si="21"/>
        <v>1.6175597165768774E-2</v>
      </c>
      <c r="CB42" s="40">
        <f t="shared" si="21"/>
        <v>1.3823867892337749E-2</v>
      </c>
      <c r="CC42" s="2">
        <f t="shared" si="22"/>
        <v>-10000</v>
      </c>
      <c r="CD42" s="2">
        <f t="shared" si="22"/>
        <v>-39.481683951060333</v>
      </c>
      <c r="CE42" s="2">
        <f t="shared" si="22"/>
        <v>-681.75121341978729</v>
      </c>
      <c r="CF42" s="2">
        <f t="shared" si="22"/>
        <v>177.48934505122548</v>
      </c>
      <c r="CG42" s="29">
        <f t="shared" si="22"/>
        <v>161.75597165768772</v>
      </c>
      <c r="CH42" s="31">
        <f t="shared" si="22"/>
        <v>138.23867892337748</v>
      </c>
      <c r="CI42" s="40">
        <f>IFERROR(M42/'Class Sum-WR'!M42,0)</f>
        <v>0.14024959030546461</v>
      </c>
      <c r="CJ42" s="40">
        <f>IFERROR(M42/'Class Sum-TH'!M42,0)</f>
        <v>0.41472110674506957</v>
      </c>
    </row>
    <row r="43" spans="1:88" x14ac:dyDescent="0.2">
      <c r="A43" t="s">
        <v>46</v>
      </c>
      <c r="B43" t="s">
        <v>46</v>
      </c>
      <c r="C43" t="s">
        <v>56</v>
      </c>
      <c r="D43" t="s">
        <v>47</v>
      </c>
      <c r="E43" t="s">
        <v>51</v>
      </c>
      <c r="F43" s="27">
        <f t="shared" si="13"/>
        <v>46048</v>
      </c>
      <c r="G43" s="60" t="s">
        <v>36</v>
      </c>
      <c r="H43" s="28">
        <v>-225.37</v>
      </c>
      <c r="I43" s="2">
        <v>1112.03</v>
      </c>
      <c r="J43" s="2">
        <v>111.06</v>
      </c>
      <c r="K43" s="2">
        <v>5793.17</v>
      </c>
      <c r="L43" s="29">
        <v>2401.9</v>
      </c>
      <c r="M43" s="30">
        <f t="shared" si="0"/>
        <v>9192.7900000000009</v>
      </c>
      <c r="N43" t="s">
        <v>49</v>
      </c>
      <c r="O43" t="s">
        <v>49</v>
      </c>
      <c r="P43" t="s">
        <v>56</v>
      </c>
      <c r="Q43" t="s">
        <v>47</v>
      </c>
      <c r="R43" t="s">
        <v>51</v>
      </c>
      <c r="S43" s="27">
        <f t="shared" si="14"/>
        <v>45684</v>
      </c>
      <c r="T43" s="60" t="s">
        <v>36</v>
      </c>
      <c r="U43" s="28">
        <v>-235.1</v>
      </c>
      <c r="V43" s="2">
        <v>1308.43</v>
      </c>
      <c r="W43" s="2">
        <v>54.29</v>
      </c>
      <c r="X43" s="2">
        <v>5482.03</v>
      </c>
      <c r="Y43" s="29">
        <v>3517.5</v>
      </c>
      <c r="Z43" s="31">
        <f t="shared" si="1"/>
        <v>10127.15</v>
      </c>
      <c r="AA43" s="32">
        <f t="shared" si="15"/>
        <v>9.7299999999999898</v>
      </c>
      <c r="AB43" s="5">
        <f t="shared" si="15"/>
        <v>-196.40000000000009</v>
      </c>
      <c r="AC43" s="5">
        <f t="shared" si="15"/>
        <v>56.77</v>
      </c>
      <c r="AD43" s="5">
        <f t="shared" si="15"/>
        <v>311.14000000000033</v>
      </c>
      <c r="AE43" s="33">
        <f t="shared" si="15"/>
        <v>-1115.5999999999999</v>
      </c>
      <c r="AF43" s="34">
        <f t="shared" si="15"/>
        <v>-934.35999999999876</v>
      </c>
      <c r="AG43" s="35">
        <f t="shared" si="16"/>
        <v>-4.138664398128452E-2</v>
      </c>
      <c r="AH43" s="7">
        <f t="shared" si="16"/>
        <v>-0.15010355922747115</v>
      </c>
      <c r="AI43" s="7">
        <f t="shared" si="16"/>
        <v>1.0456806041628293</v>
      </c>
      <c r="AJ43" s="7">
        <f t="shared" si="16"/>
        <v>5.6756347557383E-2</v>
      </c>
      <c r="AK43" s="36">
        <f t="shared" si="16"/>
        <v>-0.31715707178393743</v>
      </c>
      <c r="AL43" s="37">
        <f t="shared" si="16"/>
        <v>-9.2262877512429342E-2</v>
      </c>
      <c r="AM43" s="2">
        <v>-225.37</v>
      </c>
      <c r="AN43" s="2">
        <v>208.95</v>
      </c>
      <c r="AO43" s="2">
        <v>2.06</v>
      </c>
      <c r="AP43" s="2">
        <v>1645.2</v>
      </c>
      <c r="AQ43" s="29">
        <v>655.94</v>
      </c>
      <c r="AR43" s="31">
        <f t="shared" si="4"/>
        <v>2286.7799999999997</v>
      </c>
      <c r="AS43" s="2">
        <v>-235.1</v>
      </c>
      <c r="AT43" s="2">
        <v>281.63</v>
      </c>
      <c r="AU43" s="2">
        <v>18.18</v>
      </c>
      <c r="AV43" s="2">
        <v>1506.38</v>
      </c>
      <c r="AW43" s="29">
        <v>946.87</v>
      </c>
      <c r="AX43" s="31">
        <f t="shared" si="5"/>
        <v>2517.96</v>
      </c>
      <c r="AY43" s="5">
        <f t="shared" si="17"/>
        <v>9.7299999999999898</v>
      </c>
      <c r="AZ43" s="5">
        <f t="shared" si="17"/>
        <v>-72.680000000000007</v>
      </c>
      <c r="BA43" s="5">
        <f t="shared" si="17"/>
        <v>-16.12</v>
      </c>
      <c r="BB43" s="5">
        <f t="shared" si="17"/>
        <v>138.81999999999994</v>
      </c>
      <c r="BC43" s="33">
        <f t="shared" si="17"/>
        <v>-290.92999999999995</v>
      </c>
      <c r="BD43" s="34">
        <f t="shared" si="17"/>
        <v>-231.18000000000029</v>
      </c>
      <c r="BE43" s="7">
        <f t="shared" si="18"/>
        <v>-4.138664398128452E-2</v>
      </c>
      <c r="BF43" s="7">
        <f t="shared" si="18"/>
        <v>-0.25806909775237014</v>
      </c>
      <c r="BG43" s="7">
        <f t="shared" si="18"/>
        <v>-0.8866886688668868</v>
      </c>
      <c r="BH43" s="7">
        <f t="shared" si="18"/>
        <v>9.215470200082311E-2</v>
      </c>
      <c r="BI43" s="36">
        <f t="shared" si="18"/>
        <v>-0.30725442774615308</v>
      </c>
      <c r="BJ43" s="37">
        <f t="shared" si="18"/>
        <v>-9.1812419577753532E-2</v>
      </c>
      <c r="BK43" s="38">
        <f t="shared" si="19"/>
        <v>1</v>
      </c>
      <c r="BL43" s="38">
        <f t="shared" si="19"/>
        <v>0.18789960702499034</v>
      </c>
      <c r="BM43" s="38">
        <f t="shared" si="19"/>
        <v>1.854853232486944E-2</v>
      </c>
      <c r="BN43" s="38">
        <f t="shared" si="19"/>
        <v>0.28398959464334728</v>
      </c>
      <c r="BO43" s="39">
        <f t="shared" si="19"/>
        <v>0.27309213539281402</v>
      </c>
      <c r="BP43" s="40">
        <f t="shared" si="19"/>
        <v>0.24875799403663082</v>
      </c>
      <c r="BQ43" s="38">
        <f t="shared" si="20"/>
        <v>1</v>
      </c>
      <c r="BR43" s="38">
        <f t="shared" si="20"/>
        <v>0.21524269544415825</v>
      </c>
      <c r="BS43" s="38">
        <f t="shared" si="20"/>
        <v>0.33486829987106281</v>
      </c>
      <c r="BT43" s="38">
        <f t="shared" si="20"/>
        <v>0.27478507049395939</v>
      </c>
      <c r="BU43" s="39">
        <f t="shared" si="20"/>
        <v>0.26918834399431413</v>
      </c>
      <c r="BV43" s="40">
        <f t="shared" si="20"/>
        <v>0.24863461092212519</v>
      </c>
      <c r="BW43" s="38">
        <f t="shared" si="21"/>
        <v>0</v>
      </c>
      <c r="BX43" s="38">
        <f t="shared" si="21"/>
        <v>-2.734308841916791E-2</v>
      </c>
      <c r="BY43" s="38">
        <f t="shared" si="21"/>
        <v>-0.3163197675461934</v>
      </c>
      <c r="BZ43" s="38">
        <f t="shared" si="21"/>
        <v>9.2045241493878827E-3</v>
      </c>
      <c r="CA43" s="39">
        <f t="shared" si="21"/>
        <v>3.9037913984998895E-3</v>
      </c>
      <c r="CB43" s="40">
        <f t="shared" si="21"/>
        <v>1.2338311450563189E-4</v>
      </c>
      <c r="CC43" s="2">
        <f t="shared" si="22"/>
        <v>0</v>
      </c>
      <c r="CD43" s="2">
        <f t="shared" si="22"/>
        <v>-273.43088419167913</v>
      </c>
      <c r="CE43" s="2">
        <f t="shared" si="22"/>
        <v>-3163.1976754619341</v>
      </c>
      <c r="CF43" s="2">
        <f t="shared" si="22"/>
        <v>92.045241493878819</v>
      </c>
      <c r="CG43" s="29">
        <f t="shared" si="22"/>
        <v>39.037913984998895</v>
      </c>
      <c r="CH43" s="31">
        <f t="shared" si="22"/>
        <v>1.2338311450563189</v>
      </c>
      <c r="CI43" s="40">
        <f>IFERROR(M43/'Class Sum-WR'!M43,0)</f>
        <v>0.16577863457175732</v>
      </c>
      <c r="CJ43" s="40">
        <f>IFERROR(M43/'Class Sum-TH'!M43,0)</f>
        <v>0.61808579304780475</v>
      </c>
    </row>
    <row r="44" spans="1:88" x14ac:dyDescent="0.2">
      <c r="A44" t="s">
        <v>46</v>
      </c>
      <c r="B44" t="s">
        <v>46</v>
      </c>
      <c r="C44" t="s">
        <v>56</v>
      </c>
      <c r="D44" t="s">
        <v>47</v>
      </c>
      <c r="E44" t="s">
        <v>51</v>
      </c>
      <c r="F44" s="27">
        <f t="shared" si="13"/>
        <v>46049</v>
      </c>
      <c r="G44" s="60" t="s">
        <v>37</v>
      </c>
      <c r="H44" s="28">
        <v>-23.6</v>
      </c>
      <c r="I44" s="2">
        <v>1753.12</v>
      </c>
      <c r="J44" s="2">
        <v>118.83</v>
      </c>
      <c r="K44" s="2">
        <v>5455.7</v>
      </c>
      <c r="L44" s="29">
        <v>2632.4</v>
      </c>
      <c r="M44" s="30">
        <f t="shared" si="0"/>
        <v>9936.4499999999989</v>
      </c>
      <c r="N44" t="s">
        <v>49</v>
      </c>
      <c r="O44" t="s">
        <v>49</v>
      </c>
      <c r="P44" t="s">
        <v>56</v>
      </c>
      <c r="Q44" t="s">
        <v>47</v>
      </c>
      <c r="R44" t="s">
        <v>51</v>
      </c>
      <c r="S44" s="27">
        <f t="shared" si="14"/>
        <v>45685</v>
      </c>
      <c r="T44" s="60" t="s">
        <v>37</v>
      </c>
      <c r="U44" s="28">
        <v>-1.62</v>
      </c>
      <c r="V44" s="2">
        <v>1258.56</v>
      </c>
      <c r="W44" s="2">
        <v>116.49</v>
      </c>
      <c r="X44" s="2">
        <v>5119.1000000000004</v>
      </c>
      <c r="Y44" s="29">
        <v>3078.78</v>
      </c>
      <c r="Z44" s="31">
        <f t="shared" si="1"/>
        <v>9571.3100000000013</v>
      </c>
      <c r="AA44" s="32">
        <f t="shared" si="15"/>
        <v>-21.98</v>
      </c>
      <c r="AB44" s="5">
        <f t="shared" si="15"/>
        <v>494.55999999999995</v>
      </c>
      <c r="AC44" s="5">
        <f t="shared" si="15"/>
        <v>2.3400000000000034</v>
      </c>
      <c r="AD44" s="5">
        <f t="shared" si="15"/>
        <v>336.59999999999945</v>
      </c>
      <c r="AE44" s="33">
        <f t="shared" si="15"/>
        <v>-446.38000000000011</v>
      </c>
      <c r="AF44" s="34">
        <f t="shared" si="15"/>
        <v>365.1399999999976</v>
      </c>
      <c r="AG44" s="35">
        <f t="shared" si="16"/>
        <v>13.5679012345679</v>
      </c>
      <c r="AH44" s="7">
        <f t="shared" si="16"/>
        <v>0.3929570302568014</v>
      </c>
      <c r="AI44" s="7">
        <f t="shared" si="16"/>
        <v>2.0087561164048445E-2</v>
      </c>
      <c r="AJ44" s="7">
        <f t="shared" si="16"/>
        <v>6.5753745775624511E-2</v>
      </c>
      <c r="AK44" s="36">
        <f t="shared" si="16"/>
        <v>-0.14498600094842765</v>
      </c>
      <c r="AL44" s="37">
        <f t="shared" si="16"/>
        <v>3.8149427821269767E-2</v>
      </c>
      <c r="AM44" s="2">
        <v>-23.6</v>
      </c>
      <c r="AN44" s="2">
        <v>378.19</v>
      </c>
      <c r="AO44" s="2">
        <v>-9.91</v>
      </c>
      <c r="AP44" s="2">
        <v>1908.93</v>
      </c>
      <c r="AQ44" s="29">
        <v>810.44</v>
      </c>
      <c r="AR44" s="31">
        <f t="shared" si="4"/>
        <v>3064.05</v>
      </c>
      <c r="AS44" s="2">
        <v>-1.62</v>
      </c>
      <c r="AT44" s="2">
        <v>261.24</v>
      </c>
      <c r="AU44" s="2">
        <v>42.8</v>
      </c>
      <c r="AV44" s="2">
        <v>1552.26</v>
      </c>
      <c r="AW44" s="29">
        <v>856.43</v>
      </c>
      <c r="AX44" s="31">
        <f t="shared" si="5"/>
        <v>2711.11</v>
      </c>
      <c r="AY44" s="5">
        <f t="shared" si="17"/>
        <v>-21.98</v>
      </c>
      <c r="AZ44" s="5">
        <f t="shared" si="17"/>
        <v>116.94999999999999</v>
      </c>
      <c r="BA44" s="5">
        <f t="shared" si="17"/>
        <v>-52.709999999999994</v>
      </c>
      <c r="BB44" s="5">
        <f t="shared" si="17"/>
        <v>356.67000000000007</v>
      </c>
      <c r="BC44" s="33">
        <f t="shared" si="17"/>
        <v>-45.989999999999895</v>
      </c>
      <c r="BD44" s="34">
        <f t="shared" si="17"/>
        <v>352.94000000000005</v>
      </c>
      <c r="BE44" s="7">
        <f t="shared" si="18"/>
        <v>13.5679012345679</v>
      </c>
      <c r="BF44" s="7">
        <f t="shared" si="18"/>
        <v>0.44767263818710756</v>
      </c>
      <c r="BG44" s="7">
        <f t="shared" si="18"/>
        <v>-1.2315420560747663</v>
      </c>
      <c r="BH44" s="7">
        <f t="shared" si="18"/>
        <v>0.22977465115380161</v>
      </c>
      <c r="BI44" s="36">
        <f t="shared" si="18"/>
        <v>-5.3699660217414028E-2</v>
      </c>
      <c r="BJ44" s="37">
        <f t="shared" si="18"/>
        <v>0.13018284023886897</v>
      </c>
      <c r="BK44" s="38">
        <f t="shared" si="19"/>
        <v>1</v>
      </c>
      <c r="BL44" s="38">
        <f t="shared" si="19"/>
        <v>0.21572396641416447</v>
      </c>
      <c r="BM44" s="38">
        <f t="shared" si="19"/>
        <v>-8.339644870823866E-2</v>
      </c>
      <c r="BN44" s="38">
        <f t="shared" si="19"/>
        <v>0.34989643858716574</v>
      </c>
      <c r="BO44" s="39">
        <f t="shared" si="19"/>
        <v>0.30787114420300865</v>
      </c>
      <c r="BP44" s="40">
        <f t="shared" si="19"/>
        <v>0.30836465739776281</v>
      </c>
      <c r="BQ44" s="38">
        <f t="shared" si="20"/>
        <v>1</v>
      </c>
      <c r="BR44" s="38">
        <f t="shared" si="20"/>
        <v>0.20757055682684974</v>
      </c>
      <c r="BS44" s="38">
        <f t="shared" si="20"/>
        <v>0.36741351188943255</v>
      </c>
      <c r="BT44" s="38">
        <f t="shared" si="20"/>
        <v>0.30322908323728776</v>
      </c>
      <c r="BU44" s="39">
        <f t="shared" si="20"/>
        <v>0.27817187327447884</v>
      </c>
      <c r="BV44" s="40">
        <f t="shared" si="20"/>
        <v>0.28325380747254031</v>
      </c>
      <c r="BW44" s="38">
        <f t="shared" si="21"/>
        <v>0</v>
      </c>
      <c r="BX44" s="38">
        <f t="shared" si="21"/>
        <v>8.153409587314725E-3</v>
      </c>
      <c r="BY44" s="38">
        <f t="shared" si="21"/>
        <v>-0.4508099605976712</v>
      </c>
      <c r="BZ44" s="38">
        <f t="shared" si="21"/>
        <v>4.6667355349877981E-2</v>
      </c>
      <c r="CA44" s="39">
        <f t="shared" si="21"/>
        <v>2.9699270928529808E-2</v>
      </c>
      <c r="CB44" s="40">
        <f t="shared" si="21"/>
        <v>2.51108499252225E-2</v>
      </c>
      <c r="CC44" s="2">
        <f t="shared" si="22"/>
        <v>0</v>
      </c>
      <c r="CD44" s="2">
        <f t="shared" si="22"/>
        <v>81.534095873147251</v>
      </c>
      <c r="CE44" s="2">
        <f t="shared" si="22"/>
        <v>-4508.0996059767122</v>
      </c>
      <c r="CF44" s="2">
        <f t="shared" si="22"/>
        <v>466.67355349877982</v>
      </c>
      <c r="CG44" s="29">
        <f t="shared" si="22"/>
        <v>296.99270928529808</v>
      </c>
      <c r="CH44" s="31">
        <f t="shared" si="22"/>
        <v>251.10849925222502</v>
      </c>
      <c r="CI44" s="40">
        <f>IFERROR(M44/'Class Sum-WR'!M44,0)</f>
        <v>0.15696448602382698</v>
      </c>
      <c r="CJ44" s="40">
        <f>IFERROR(M44/'Class Sum-TH'!M44,0)</f>
        <v>0.47059260915113399</v>
      </c>
    </row>
    <row r="45" spans="1:88" x14ac:dyDescent="0.2">
      <c r="A45" t="s">
        <v>46</v>
      </c>
      <c r="B45" t="s">
        <v>46</v>
      </c>
      <c r="C45" t="s">
        <v>56</v>
      </c>
      <c r="D45" t="s">
        <v>47</v>
      </c>
      <c r="E45" t="s">
        <v>51</v>
      </c>
      <c r="F45" s="27">
        <f t="shared" si="13"/>
        <v>46050</v>
      </c>
      <c r="G45" s="60" t="s">
        <v>38</v>
      </c>
      <c r="H45" s="28">
        <v>0</v>
      </c>
      <c r="I45" s="2">
        <v>1597.06</v>
      </c>
      <c r="J45" s="2">
        <v>-105.14</v>
      </c>
      <c r="K45" s="2">
        <v>6815.03</v>
      </c>
      <c r="L45" s="29">
        <v>2637.88</v>
      </c>
      <c r="M45" s="30">
        <f t="shared" si="0"/>
        <v>10944.829999999998</v>
      </c>
      <c r="N45" t="s">
        <v>49</v>
      </c>
      <c r="O45" t="s">
        <v>49</v>
      </c>
      <c r="P45" t="s">
        <v>56</v>
      </c>
      <c r="Q45" t="s">
        <v>47</v>
      </c>
      <c r="R45" t="s">
        <v>51</v>
      </c>
      <c r="S45" s="27">
        <f t="shared" si="14"/>
        <v>45686</v>
      </c>
      <c r="T45" s="60" t="s">
        <v>38</v>
      </c>
      <c r="U45" s="28">
        <v>0</v>
      </c>
      <c r="V45" s="2">
        <v>2390.36</v>
      </c>
      <c r="W45" s="2">
        <v>60.38</v>
      </c>
      <c r="X45" s="2">
        <v>4875.0200000000004</v>
      </c>
      <c r="Y45" s="29">
        <v>3643.76</v>
      </c>
      <c r="Z45" s="31">
        <f t="shared" si="1"/>
        <v>10969.52</v>
      </c>
      <c r="AA45" s="32">
        <f t="shared" si="15"/>
        <v>0</v>
      </c>
      <c r="AB45" s="5">
        <f t="shared" si="15"/>
        <v>-793.30000000000018</v>
      </c>
      <c r="AC45" s="5">
        <f t="shared" si="15"/>
        <v>-165.52</v>
      </c>
      <c r="AD45" s="5">
        <f t="shared" si="15"/>
        <v>1940.0099999999993</v>
      </c>
      <c r="AE45" s="33">
        <f t="shared" si="15"/>
        <v>-1005.8800000000001</v>
      </c>
      <c r="AF45" s="34">
        <f t="shared" si="15"/>
        <v>-24.690000000002328</v>
      </c>
      <c r="AG45" s="35" t="e">
        <f t="shared" si="16"/>
        <v>#DIV/0!</v>
      </c>
      <c r="AH45" s="7">
        <f t="shared" si="16"/>
        <v>-0.3318746966984053</v>
      </c>
      <c r="AI45" s="7">
        <f t="shared" si="16"/>
        <v>-2.7413050679032791</v>
      </c>
      <c r="AJ45" s="7">
        <f t="shared" si="16"/>
        <v>0.3979491366189265</v>
      </c>
      <c r="AK45" s="36">
        <f t="shared" si="16"/>
        <v>-0.27605550310668103</v>
      </c>
      <c r="AL45" s="37">
        <f t="shared" si="16"/>
        <v>-2.2507821673147348E-3</v>
      </c>
      <c r="AM45" s="2">
        <v>0</v>
      </c>
      <c r="AN45" s="2">
        <v>329.98</v>
      </c>
      <c r="AO45" s="2">
        <v>-113.73</v>
      </c>
      <c r="AP45" s="2">
        <v>2215.15</v>
      </c>
      <c r="AQ45" s="29">
        <v>813.26</v>
      </c>
      <c r="AR45" s="31">
        <f t="shared" si="4"/>
        <v>3244.66</v>
      </c>
      <c r="AS45" s="2">
        <v>0</v>
      </c>
      <c r="AT45" s="2">
        <v>497.82</v>
      </c>
      <c r="AU45" s="2">
        <v>25.16</v>
      </c>
      <c r="AV45" s="2">
        <v>1407.91</v>
      </c>
      <c r="AW45" s="29">
        <v>1101.6600000000001</v>
      </c>
      <c r="AX45" s="31">
        <f t="shared" si="5"/>
        <v>3032.55</v>
      </c>
      <c r="AY45" s="5">
        <f t="shared" si="17"/>
        <v>0</v>
      </c>
      <c r="AZ45" s="5">
        <f t="shared" si="17"/>
        <v>-167.83999999999997</v>
      </c>
      <c r="BA45" s="5">
        <f t="shared" si="17"/>
        <v>-138.89000000000001</v>
      </c>
      <c r="BB45" s="5">
        <f t="shared" si="17"/>
        <v>807.24</v>
      </c>
      <c r="BC45" s="33">
        <f t="shared" si="17"/>
        <v>-288.40000000000009</v>
      </c>
      <c r="BD45" s="34">
        <f t="shared" si="17"/>
        <v>212.10999999999967</v>
      </c>
      <c r="BE45" s="7" t="e">
        <f t="shared" si="18"/>
        <v>#DIV/0!</v>
      </c>
      <c r="BF45" s="7">
        <f t="shared" si="18"/>
        <v>-0.33714997388614354</v>
      </c>
      <c r="BG45" s="7">
        <f t="shared" si="18"/>
        <v>-5.5202702702702711</v>
      </c>
      <c r="BH45" s="7">
        <f t="shared" si="18"/>
        <v>0.57336051310097946</v>
      </c>
      <c r="BI45" s="36">
        <f t="shared" si="18"/>
        <v>-0.26178675816495112</v>
      </c>
      <c r="BJ45" s="37">
        <f t="shared" si="18"/>
        <v>6.9944436200557181E-2</v>
      </c>
      <c r="BK45" s="38">
        <f t="shared" si="19"/>
        <v>0</v>
      </c>
      <c r="BL45" s="38">
        <f t="shared" si="19"/>
        <v>0.20661715902971711</v>
      </c>
      <c r="BM45" s="38">
        <f t="shared" si="19"/>
        <v>1.0817005896899372</v>
      </c>
      <c r="BN45" s="38">
        <f t="shared" si="19"/>
        <v>0.32503892132536472</v>
      </c>
      <c r="BO45" s="39">
        <f t="shared" si="19"/>
        <v>0.30830060503131301</v>
      </c>
      <c r="BP45" s="40">
        <f t="shared" si="19"/>
        <v>0.29645595226239241</v>
      </c>
      <c r="BQ45" s="38">
        <f t="shared" si="20"/>
        <v>0</v>
      </c>
      <c r="BR45" s="38">
        <f t="shared" si="20"/>
        <v>0.20826151709365953</v>
      </c>
      <c r="BS45" s="38">
        <f t="shared" si="20"/>
        <v>0.41669426962570388</v>
      </c>
      <c r="BT45" s="38">
        <f t="shared" si="20"/>
        <v>0.28880086645798375</v>
      </c>
      <c r="BU45" s="39">
        <f t="shared" si="20"/>
        <v>0.30234153731310515</v>
      </c>
      <c r="BV45" s="40">
        <f t="shared" si="20"/>
        <v>0.27645238807167499</v>
      </c>
      <c r="BW45" s="38">
        <f t="shared" si="21"/>
        <v>0</v>
      </c>
      <c r="BX45" s="38">
        <f t="shared" si="21"/>
        <v>-1.6443580639424193E-3</v>
      </c>
      <c r="BY45" s="38">
        <f t="shared" si="21"/>
        <v>0.66500632006423332</v>
      </c>
      <c r="BZ45" s="38">
        <f t="shared" si="21"/>
        <v>3.6238054867380964E-2</v>
      </c>
      <c r="CA45" s="39">
        <f t="shared" si="21"/>
        <v>5.9590677182078666E-3</v>
      </c>
      <c r="CB45" s="40">
        <f t="shared" si="21"/>
        <v>2.0003564190717416E-2</v>
      </c>
      <c r="CC45" s="2">
        <f t="shared" si="22"/>
        <v>0</v>
      </c>
      <c r="CD45" s="2">
        <f t="shared" si="22"/>
        <v>-16.443580639424194</v>
      </c>
      <c r="CE45" s="2">
        <f t="shared" si="22"/>
        <v>6650.063200642333</v>
      </c>
      <c r="CF45" s="2">
        <f t="shared" si="22"/>
        <v>362.38054867380964</v>
      </c>
      <c r="CG45" s="29">
        <f t="shared" si="22"/>
        <v>59.590677182078664</v>
      </c>
      <c r="CH45" s="31">
        <f t="shared" si="22"/>
        <v>200.03564190717415</v>
      </c>
      <c r="CI45" s="40">
        <f>IFERROR(M45/'Class Sum-WR'!M45,0)</f>
        <v>0.13653520536049654</v>
      </c>
      <c r="CJ45" s="40">
        <f>IFERROR(M45/'Class Sum-TH'!M45,0)</f>
        <v>0.63210690944877335</v>
      </c>
    </row>
    <row r="46" spans="1:88" x14ac:dyDescent="0.2">
      <c r="A46" t="s">
        <v>46</v>
      </c>
      <c r="B46" t="s">
        <v>46</v>
      </c>
      <c r="C46" t="s">
        <v>56</v>
      </c>
      <c r="D46" t="s">
        <v>47</v>
      </c>
      <c r="E46" t="s">
        <v>51</v>
      </c>
      <c r="F46" s="27">
        <f t="shared" si="13"/>
        <v>46051</v>
      </c>
      <c r="G46" s="60" t="s">
        <v>39</v>
      </c>
      <c r="H46" s="28">
        <v>-2.11</v>
      </c>
      <c r="I46" s="2">
        <v>1699.38</v>
      </c>
      <c r="J46" s="2">
        <v>279.62</v>
      </c>
      <c r="K46" s="2">
        <v>9569.23</v>
      </c>
      <c r="L46" s="29">
        <v>3469.48</v>
      </c>
      <c r="M46" s="30">
        <f t="shared" si="0"/>
        <v>15015.599999999999</v>
      </c>
      <c r="N46" t="s">
        <v>49</v>
      </c>
      <c r="O46" t="s">
        <v>49</v>
      </c>
      <c r="P46" t="s">
        <v>56</v>
      </c>
      <c r="Q46" t="s">
        <v>47</v>
      </c>
      <c r="R46" t="s">
        <v>51</v>
      </c>
      <c r="S46" s="27">
        <f t="shared" si="14"/>
        <v>45687</v>
      </c>
      <c r="T46" s="60" t="s">
        <v>39</v>
      </c>
      <c r="U46" s="28">
        <v>0</v>
      </c>
      <c r="V46" s="2">
        <v>1446.59</v>
      </c>
      <c r="W46" s="2">
        <v>106.74</v>
      </c>
      <c r="X46" s="2">
        <v>3748.74</v>
      </c>
      <c r="Y46" s="29">
        <v>2939.97</v>
      </c>
      <c r="Z46" s="31">
        <f t="shared" si="1"/>
        <v>8242.0399999999991</v>
      </c>
      <c r="AA46" s="32">
        <f t="shared" si="15"/>
        <v>-2.11</v>
      </c>
      <c r="AB46" s="5">
        <f t="shared" si="15"/>
        <v>252.79000000000019</v>
      </c>
      <c r="AC46" s="5">
        <f t="shared" si="15"/>
        <v>172.88</v>
      </c>
      <c r="AD46" s="5">
        <f t="shared" si="15"/>
        <v>5820.49</v>
      </c>
      <c r="AE46" s="33">
        <f t="shared" si="15"/>
        <v>529.51000000000022</v>
      </c>
      <c r="AF46" s="34">
        <f t="shared" si="15"/>
        <v>6773.5599999999995</v>
      </c>
      <c r="AG46" s="35" t="e">
        <f t="shared" si="16"/>
        <v>#DIV/0!</v>
      </c>
      <c r="AH46" s="7">
        <f t="shared" si="16"/>
        <v>0.17474889222239903</v>
      </c>
      <c r="AI46" s="7">
        <f t="shared" si="16"/>
        <v>1.6196364999063144</v>
      </c>
      <c r="AJ46" s="7">
        <f t="shared" si="16"/>
        <v>1.5526523578589073</v>
      </c>
      <c r="AK46" s="36">
        <f t="shared" si="16"/>
        <v>0.18010728000625864</v>
      </c>
      <c r="AL46" s="37">
        <f t="shared" si="16"/>
        <v>0.8218305176873687</v>
      </c>
      <c r="AM46" s="2">
        <v>-2.11</v>
      </c>
      <c r="AN46" s="2">
        <v>362.77</v>
      </c>
      <c r="AO46" s="2">
        <v>104.92</v>
      </c>
      <c r="AP46" s="2">
        <v>3213.8</v>
      </c>
      <c r="AQ46" s="29">
        <v>1106.05</v>
      </c>
      <c r="AR46" s="31">
        <f t="shared" si="4"/>
        <v>4785.43</v>
      </c>
      <c r="AS46" s="2">
        <v>0</v>
      </c>
      <c r="AT46" s="2">
        <v>322.12</v>
      </c>
      <c r="AU46" s="2">
        <v>45.14</v>
      </c>
      <c r="AV46" s="2">
        <v>1166.5899999999999</v>
      </c>
      <c r="AW46" s="29">
        <v>794.77</v>
      </c>
      <c r="AX46" s="31">
        <f t="shared" si="5"/>
        <v>2328.62</v>
      </c>
      <c r="AY46" s="5">
        <f t="shared" si="17"/>
        <v>-2.11</v>
      </c>
      <c r="AZ46" s="5">
        <f t="shared" si="17"/>
        <v>40.649999999999977</v>
      </c>
      <c r="BA46" s="5">
        <f t="shared" si="17"/>
        <v>59.78</v>
      </c>
      <c r="BB46" s="5">
        <f t="shared" si="17"/>
        <v>2047.2100000000003</v>
      </c>
      <c r="BC46" s="33">
        <f t="shared" si="17"/>
        <v>311.27999999999997</v>
      </c>
      <c r="BD46" s="34">
        <f t="shared" si="17"/>
        <v>2456.8100000000004</v>
      </c>
      <c r="BE46" s="7" t="e">
        <f t="shared" si="18"/>
        <v>#DIV/0!</v>
      </c>
      <c r="BF46" s="7">
        <f t="shared" si="18"/>
        <v>0.12619520675524643</v>
      </c>
      <c r="BG46" s="7">
        <f t="shared" si="18"/>
        <v>1.3243243243243243</v>
      </c>
      <c r="BH46" s="7">
        <f t="shared" si="18"/>
        <v>1.7548667483863229</v>
      </c>
      <c r="BI46" s="36">
        <f t="shared" si="18"/>
        <v>0.39166048039055323</v>
      </c>
      <c r="BJ46" s="37">
        <f t="shared" si="18"/>
        <v>1.0550497719679468</v>
      </c>
      <c r="BK46" s="38">
        <f t="shared" si="19"/>
        <v>1</v>
      </c>
      <c r="BL46" s="38">
        <f t="shared" si="19"/>
        <v>0.21347197213101246</v>
      </c>
      <c r="BM46" s="38">
        <f t="shared" si="19"/>
        <v>0.37522351763107076</v>
      </c>
      <c r="BN46" s="38">
        <f t="shared" si="19"/>
        <v>0.33584729387839984</v>
      </c>
      <c r="BO46" s="39">
        <f t="shared" si="19"/>
        <v>0.31879417088439765</v>
      </c>
      <c r="BP46" s="40">
        <f t="shared" si="19"/>
        <v>0.31869722155624824</v>
      </c>
      <c r="BQ46" s="38">
        <f t="shared" si="20"/>
        <v>0</v>
      </c>
      <c r="BR46" s="38">
        <f t="shared" si="20"/>
        <v>0.22267539523983992</v>
      </c>
      <c r="BS46" s="38">
        <f t="shared" si="20"/>
        <v>0.42289675847854602</v>
      </c>
      <c r="BT46" s="38">
        <f t="shared" si="20"/>
        <v>0.31119522826336316</v>
      </c>
      <c r="BU46" s="39">
        <f t="shared" si="20"/>
        <v>0.27033269046963065</v>
      </c>
      <c r="BV46" s="40">
        <f t="shared" si="20"/>
        <v>0.28252956792250467</v>
      </c>
      <c r="BW46" s="38">
        <f t="shared" si="21"/>
        <v>1</v>
      </c>
      <c r="BX46" s="38">
        <f t="shared" si="21"/>
        <v>-9.2034231088274632E-3</v>
      </c>
      <c r="BY46" s="38">
        <f t="shared" si="21"/>
        <v>-4.7673240847475262E-2</v>
      </c>
      <c r="BZ46" s="38">
        <f t="shared" si="21"/>
        <v>2.4652065615036689E-2</v>
      </c>
      <c r="CA46" s="39">
        <f t="shared" si="21"/>
        <v>4.8461480414767E-2</v>
      </c>
      <c r="CB46" s="40">
        <f t="shared" si="21"/>
        <v>3.6167653633743579E-2</v>
      </c>
      <c r="CC46" s="2">
        <f t="shared" si="22"/>
        <v>10000</v>
      </c>
      <c r="CD46" s="2">
        <f t="shared" si="22"/>
        <v>-92.034231088274638</v>
      </c>
      <c r="CE46" s="2">
        <f t="shared" si="22"/>
        <v>-476.73240847475262</v>
      </c>
      <c r="CF46" s="2">
        <f t="shared" si="22"/>
        <v>246.5206561503669</v>
      </c>
      <c r="CG46" s="29">
        <f t="shared" si="22"/>
        <v>484.61480414766999</v>
      </c>
      <c r="CH46" s="31">
        <f t="shared" si="22"/>
        <v>361.67653633743578</v>
      </c>
      <c r="CI46" s="40">
        <f>IFERROR(M46/'Class Sum-WR'!M46,0)</f>
        <v>0.15795582715368345</v>
      </c>
      <c r="CJ46" s="40">
        <f>IFERROR(M46/'Class Sum-TH'!M46,0)</f>
        <v>0.57206143042788027</v>
      </c>
    </row>
    <row r="47" spans="1:88" x14ac:dyDescent="0.2">
      <c r="A47" t="s">
        <v>46</v>
      </c>
      <c r="B47" t="s">
        <v>46</v>
      </c>
      <c r="C47" t="s">
        <v>56</v>
      </c>
      <c r="D47" t="s">
        <v>47</v>
      </c>
      <c r="E47" t="s">
        <v>51</v>
      </c>
      <c r="F47" s="27">
        <f t="shared" si="13"/>
        <v>46052</v>
      </c>
      <c r="G47" s="60" t="s">
        <v>40</v>
      </c>
      <c r="H47" s="28">
        <v>0</v>
      </c>
      <c r="I47" s="2">
        <v>3867.05</v>
      </c>
      <c r="J47" s="2">
        <v>324.14</v>
      </c>
      <c r="K47" s="2">
        <v>14681.51</v>
      </c>
      <c r="L47" s="29">
        <v>6106.52</v>
      </c>
      <c r="M47" s="30">
        <f t="shared" si="0"/>
        <v>24979.22</v>
      </c>
      <c r="N47" t="s">
        <v>49</v>
      </c>
      <c r="O47" t="s">
        <v>49</v>
      </c>
      <c r="P47" t="s">
        <v>56</v>
      </c>
      <c r="Q47" t="s">
        <v>47</v>
      </c>
      <c r="R47" t="s">
        <v>51</v>
      </c>
      <c r="S47" s="27">
        <f t="shared" si="14"/>
        <v>45688</v>
      </c>
      <c r="T47" s="60" t="s">
        <v>40</v>
      </c>
      <c r="U47" s="28">
        <v>9.98</v>
      </c>
      <c r="V47" s="2">
        <v>5794.3</v>
      </c>
      <c r="W47" s="2">
        <v>432.86</v>
      </c>
      <c r="X47" s="2">
        <v>13656.7</v>
      </c>
      <c r="Y47" s="29">
        <v>6937.38</v>
      </c>
      <c r="Z47" s="31">
        <f t="shared" si="1"/>
        <v>26831.22</v>
      </c>
      <c r="AA47" s="32">
        <f t="shared" si="15"/>
        <v>-9.98</v>
      </c>
      <c r="AB47" s="5">
        <f t="shared" si="15"/>
        <v>-1927.25</v>
      </c>
      <c r="AC47" s="5">
        <f t="shared" si="15"/>
        <v>-108.72000000000003</v>
      </c>
      <c r="AD47" s="5">
        <f t="shared" si="15"/>
        <v>1024.8099999999995</v>
      </c>
      <c r="AE47" s="33">
        <f t="shared" si="15"/>
        <v>-830.85999999999967</v>
      </c>
      <c r="AF47" s="34">
        <f t="shared" si="15"/>
        <v>-1852</v>
      </c>
      <c r="AG47" s="35">
        <f t="shared" si="16"/>
        <v>-1</v>
      </c>
      <c r="AH47" s="7">
        <f t="shared" si="16"/>
        <v>-0.33261135943944908</v>
      </c>
      <c r="AI47" s="7">
        <f t="shared" si="16"/>
        <v>-0.25116665896594748</v>
      </c>
      <c r="AJ47" s="7">
        <f t="shared" si="16"/>
        <v>7.5040822453447717E-2</v>
      </c>
      <c r="AK47" s="36">
        <f t="shared" si="16"/>
        <v>-0.11976567522609395</v>
      </c>
      <c r="AL47" s="37">
        <f t="shared" si="16"/>
        <v>-6.9024069721764419E-2</v>
      </c>
      <c r="AM47" s="2">
        <v>0</v>
      </c>
      <c r="AN47" s="2">
        <v>837.77</v>
      </c>
      <c r="AO47" s="2">
        <v>99.78</v>
      </c>
      <c r="AP47" s="2">
        <v>4842.07</v>
      </c>
      <c r="AQ47" s="29">
        <v>1954.88</v>
      </c>
      <c r="AR47" s="31">
        <f t="shared" si="4"/>
        <v>7734.5</v>
      </c>
      <c r="AS47" s="2">
        <v>9.98</v>
      </c>
      <c r="AT47" s="2">
        <v>1275.1600000000001</v>
      </c>
      <c r="AU47" s="2">
        <v>327.71</v>
      </c>
      <c r="AV47" s="2">
        <v>4036.77</v>
      </c>
      <c r="AW47" s="29">
        <v>2051.9299999999998</v>
      </c>
      <c r="AX47" s="31">
        <f t="shared" si="5"/>
        <v>7701.5499999999993</v>
      </c>
      <c r="AY47" s="5">
        <f t="shared" si="17"/>
        <v>-9.98</v>
      </c>
      <c r="AZ47" s="5">
        <f t="shared" si="17"/>
        <v>-437.3900000000001</v>
      </c>
      <c r="BA47" s="5">
        <f t="shared" si="17"/>
        <v>-227.92999999999998</v>
      </c>
      <c r="BB47" s="5">
        <f t="shared" si="17"/>
        <v>805.29999999999973</v>
      </c>
      <c r="BC47" s="33">
        <f t="shared" si="17"/>
        <v>-97.049999999999727</v>
      </c>
      <c r="BD47" s="34">
        <f t="shared" si="17"/>
        <v>32.950000000000728</v>
      </c>
      <c r="BE47" s="7">
        <f t="shared" si="18"/>
        <v>-1</v>
      </c>
      <c r="BF47" s="7">
        <f t="shared" si="18"/>
        <v>-0.3430079362589793</v>
      </c>
      <c r="BG47" s="7">
        <f t="shared" si="18"/>
        <v>-0.69552348112660578</v>
      </c>
      <c r="BH47" s="7">
        <f t="shared" si="18"/>
        <v>0.19949117735218994</v>
      </c>
      <c r="BI47" s="36">
        <f t="shared" si="18"/>
        <v>-4.7296935080631278E-2</v>
      </c>
      <c r="BJ47" s="37">
        <f t="shared" si="18"/>
        <v>4.2783595509995687E-3</v>
      </c>
      <c r="BK47" s="38">
        <f t="shared" si="19"/>
        <v>0</v>
      </c>
      <c r="BL47" s="38">
        <f t="shared" si="19"/>
        <v>0.21664317761601218</v>
      </c>
      <c r="BM47" s="38">
        <f t="shared" si="19"/>
        <v>0.30782995002159563</v>
      </c>
      <c r="BN47" s="38">
        <f t="shared" si="19"/>
        <v>0.32980735632778913</v>
      </c>
      <c r="BO47" s="39">
        <f t="shared" si="19"/>
        <v>0.32012995945317463</v>
      </c>
      <c r="BP47" s="40">
        <f t="shared" si="19"/>
        <v>0.30963737058242807</v>
      </c>
      <c r="BQ47" s="38">
        <f t="shared" si="20"/>
        <v>1</v>
      </c>
      <c r="BR47" s="38">
        <f t="shared" si="20"/>
        <v>0.22007144952798441</v>
      </c>
      <c r="BS47" s="38">
        <f t="shared" si="20"/>
        <v>0.75708081134777983</v>
      </c>
      <c r="BT47" s="38">
        <f t="shared" si="20"/>
        <v>0.29558897830368974</v>
      </c>
      <c r="BU47" s="39">
        <f t="shared" si="20"/>
        <v>0.29577880986770216</v>
      </c>
      <c r="BV47" s="40">
        <f t="shared" si="20"/>
        <v>0.28703689209808569</v>
      </c>
      <c r="BW47" s="38">
        <f t="shared" si="21"/>
        <v>-1</v>
      </c>
      <c r="BX47" s="38">
        <f t="shared" si="21"/>
        <v>-3.4282719119722305E-3</v>
      </c>
      <c r="BY47" s="38">
        <f t="shared" si="21"/>
        <v>-0.44925086132618419</v>
      </c>
      <c r="BZ47" s="38">
        <f t="shared" si="21"/>
        <v>3.4218378024099383E-2</v>
      </c>
      <c r="CA47" s="39">
        <f t="shared" si="21"/>
        <v>2.4351149585472465E-2</v>
      </c>
      <c r="CB47" s="40">
        <f t="shared" si="21"/>
        <v>2.2600478484342379E-2</v>
      </c>
      <c r="CC47" s="2">
        <f t="shared" si="22"/>
        <v>-10000</v>
      </c>
      <c r="CD47" s="2">
        <f t="shared" si="22"/>
        <v>-34.282719119722302</v>
      </c>
      <c r="CE47" s="2">
        <f t="shared" si="22"/>
        <v>-4492.5086132618417</v>
      </c>
      <c r="CF47" s="2">
        <f t="shared" si="22"/>
        <v>342.18378024099383</v>
      </c>
      <c r="CG47" s="29">
        <f t="shared" si="22"/>
        <v>243.51149585472464</v>
      </c>
      <c r="CH47" s="31">
        <f t="shared" si="22"/>
        <v>226.00478484342378</v>
      </c>
      <c r="CI47" s="40">
        <f>IFERROR(M47/'Class Sum-WR'!M47,0)</f>
        <v>0.21555534979262292</v>
      </c>
      <c r="CJ47" s="40">
        <f>IFERROR(M47/'Class Sum-TH'!M47,0)</f>
        <v>0.66874900942810267</v>
      </c>
    </row>
    <row r="48" spans="1:88" ht="13.5" thickBot="1" x14ac:dyDescent="0.25">
      <c r="A48" t="s">
        <v>46</v>
      </c>
      <c r="B48" t="s">
        <v>46</v>
      </c>
      <c r="C48" t="s">
        <v>56</v>
      </c>
      <c r="D48" t="s">
        <v>47</v>
      </c>
      <c r="E48" t="s">
        <v>51</v>
      </c>
      <c r="F48" s="41">
        <f t="shared" si="13"/>
        <v>46053</v>
      </c>
      <c r="G48" s="61" t="s">
        <v>41</v>
      </c>
      <c r="H48" s="43">
        <v>4.99</v>
      </c>
      <c r="I48" s="44">
        <v>3774.38</v>
      </c>
      <c r="J48" s="44">
        <v>188.48</v>
      </c>
      <c r="K48" s="44">
        <v>14953.01</v>
      </c>
      <c r="L48" s="45">
        <v>4763.49</v>
      </c>
      <c r="M48" s="46">
        <f t="shared" si="0"/>
        <v>23684.35</v>
      </c>
      <c r="N48" t="s">
        <v>49</v>
      </c>
      <c r="O48" t="s">
        <v>49</v>
      </c>
      <c r="P48" t="s">
        <v>56</v>
      </c>
      <c r="Q48" t="s">
        <v>56</v>
      </c>
      <c r="R48" t="s">
        <v>51</v>
      </c>
      <c r="S48" s="41">
        <f t="shared" si="14"/>
        <v>45689</v>
      </c>
      <c r="T48" s="61" t="s">
        <v>41</v>
      </c>
      <c r="U48" s="43">
        <v>-23.54</v>
      </c>
      <c r="V48" s="44">
        <v>5184.0200000000004</v>
      </c>
      <c r="W48" s="44">
        <v>284.97000000000003</v>
      </c>
      <c r="X48" s="44">
        <v>16879.78</v>
      </c>
      <c r="Y48" s="45">
        <v>5769.18</v>
      </c>
      <c r="Z48" s="47">
        <f t="shared" si="1"/>
        <v>28094.41</v>
      </c>
      <c r="AA48" s="48">
        <f t="shared" si="15"/>
        <v>28.53</v>
      </c>
      <c r="AB48" s="49">
        <f t="shared" si="15"/>
        <v>-1409.6400000000003</v>
      </c>
      <c r="AC48" s="49">
        <f t="shared" si="15"/>
        <v>-96.490000000000038</v>
      </c>
      <c r="AD48" s="49">
        <f t="shared" si="15"/>
        <v>-1926.7699999999986</v>
      </c>
      <c r="AE48" s="50">
        <f t="shared" si="15"/>
        <v>-1005.6900000000005</v>
      </c>
      <c r="AF48" s="51">
        <f t="shared" si="15"/>
        <v>-4410.0600000000013</v>
      </c>
      <c r="AG48" s="52">
        <f t="shared" si="16"/>
        <v>-1.211979609175871</v>
      </c>
      <c r="AH48" s="53">
        <f t="shared" si="16"/>
        <v>-0.27192024722126845</v>
      </c>
      <c r="AI48" s="53">
        <f t="shared" si="16"/>
        <v>-0.33859704530301443</v>
      </c>
      <c r="AJ48" s="53">
        <f t="shared" si="16"/>
        <v>-0.11414662987313809</v>
      </c>
      <c r="AK48" s="54">
        <f t="shared" si="16"/>
        <v>-0.17432113402597951</v>
      </c>
      <c r="AL48" s="55">
        <f t="shared" si="16"/>
        <v>-0.15697286399678803</v>
      </c>
      <c r="AM48" s="44">
        <v>4.99</v>
      </c>
      <c r="AN48" s="44">
        <v>854.62</v>
      </c>
      <c r="AO48" s="44">
        <v>24.93</v>
      </c>
      <c r="AP48" s="44">
        <v>4959.7299999999996</v>
      </c>
      <c r="AQ48" s="45">
        <v>1445.65</v>
      </c>
      <c r="AR48" s="47">
        <f t="shared" si="4"/>
        <v>7289.92</v>
      </c>
      <c r="AS48" s="44">
        <v>-23.54</v>
      </c>
      <c r="AT48" s="44">
        <v>1188.72</v>
      </c>
      <c r="AU48" s="44">
        <v>121.7</v>
      </c>
      <c r="AV48" s="44">
        <v>4998.3599999999997</v>
      </c>
      <c r="AW48" s="45">
        <v>1636.53</v>
      </c>
      <c r="AX48" s="47">
        <f t="shared" si="5"/>
        <v>7921.7699999999995</v>
      </c>
      <c r="AY48" s="49">
        <f t="shared" si="17"/>
        <v>28.53</v>
      </c>
      <c r="AZ48" s="49">
        <f t="shared" si="17"/>
        <v>-334.1</v>
      </c>
      <c r="BA48" s="49">
        <f t="shared" si="17"/>
        <v>-96.77000000000001</v>
      </c>
      <c r="BB48" s="49">
        <f t="shared" si="17"/>
        <v>-38.630000000000109</v>
      </c>
      <c r="BC48" s="50">
        <f t="shared" si="17"/>
        <v>-190.87999999999988</v>
      </c>
      <c r="BD48" s="51">
        <f t="shared" si="17"/>
        <v>-631.84999999999945</v>
      </c>
      <c r="BE48" s="53">
        <f t="shared" si="18"/>
        <v>-1.211979609175871</v>
      </c>
      <c r="BF48" s="53">
        <f t="shared" si="18"/>
        <v>-0.28105861767279089</v>
      </c>
      <c r="BG48" s="53">
        <f t="shared" si="18"/>
        <v>-0.79515201314708306</v>
      </c>
      <c r="BH48" s="53">
        <f t="shared" si="18"/>
        <v>-7.728534959466727E-3</v>
      </c>
      <c r="BI48" s="54">
        <f t="shared" si="18"/>
        <v>-0.11663703079075842</v>
      </c>
      <c r="BJ48" s="55">
        <f t="shared" si="18"/>
        <v>-7.9761214980995351E-2</v>
      </c>
      <c r="BK48" s="56">
        <f t="shared" si="19"/>
        <v>1</v>
      </c>
      <c r="BL48" s="56">
        <f t="shared" si="19"/>
        <v>0.22642659191708306</v>
      </c>
      <c r="BM48" s="56">
        <f t="shared" si="19"/>
        <v>0.13226867572156198</v>
      </c>
      <c r="BN48" s="56">
        <f t="shared" si="19"/>
        <v>0.33168773377400268</v>
      </c>
      <c r="BO48" s="57">
        <f t="shared" si="19"/>
        <v>0.30348546968714118</v>
      </c>
      <c r="BP48" s="58">
        <f t="shared" si="19"/>
        <v>0.3077948096527876</v>
      </c>
      <c r="BQ48" s="56">
        <f t="shared" si="20"/>
        <v>1</v>
      </c>
      <c r="BR48" s="56">
        <f t="shared" si="20"/>
        <v>0.22930467089247339</v>
      </c>
      <c r="BS48" s="56">
        <f t="shared" si="20"/>
        <v>0.42706249780678662</v>
      </c>
      <c r="BT48" s="56">
        <f t="shared" si="20"/>
        <v>0.29611523372934956</v>
      </c>
      <c r="BU48" s="57">
        <f t="shared" si="20"/>
        <v>0.28366769627572719</v>
      </c>
      <c r="BV48" s="58">
        <f t="shared" si="20"/>
        <v>0.28196961601969928</v>
      </c>
      <c r="BW48" s="56">
        <f t="shared" si="21"/>
        <v>0</v>
      </c>
      <c r="BX48" s="56">
        <f t="shared" si="21"/>
        <v>-2.8780789753903302E-3</v>
      </c>
      <c r="BY48" s="56">
        <f t="shared" si="21"/>
        <v>-0.29479382208522464</v>
      </c>
      <c r="BZ48" s="56">
        <f t="shared" si="21"/>
        <v>3.5572500044653121E-2</v>
      </c>
      <c r="CA48" s="57">
        <f t="shared" si="21"/>
        <v>1.9817773411413997E-2</v>
      </c>
      <c r="CB48" s="58">
        <f t="shared" si="21"/>
        <v>2.5825193633088328E-2</v>
      </c>
      <c r="CC48" s="44">
        <f t="shared" si="22"/>
        <v>0</v>
      </c>
      <c r="CD48" s="44">
        <f t="shared" si="22"/>
        <v>-28.780789753903303</v>
      </c>
      <c r="CE48" s="44">
        <f t="shared" si="22"/>
        <v>-2947.9382208522466</v>
      </c>
      <c r="CF48" s="44">
        <f t="shared" si="22"/>
        <v>355.72500044653123</v>
      </c>
      <c r="CG48" s="45">
        <f t="shared" si="22"/>
        <v>198.17773411413998</v>
      </c>
      <c r="CH48" s="47">
        <f t="shared" si="22"/>
        <v>258.25193633088327</v>
      </c>
      <c r="CI48" s="58">
        <f>IFERROR(M48/'Class Sum-WR'!M48,0)</f>
        <v>0.19572781839265574</v>
      </c>
      <c r="CJ48" s="58">
        <f>IFERROR(M48/'Class Sum-TH'!M48,0)</f>
        <v>0.63440585731918475</v>
      </c>
    </row>
    <row r="49" spans="1:88" x14ac:dyDescent="0.2">
      <c r="A49" t="s">
        <v>46</v>
      </c>
      <c r="B49" t="s">
        <v>46</v>
      </c>
      <c r="C49" t="s">
        <v>56</v>
      </c>
      <c r="D49" t="s">
        <v>56</v>
      </c>
      <c r="E49" t="s">
        <v>52</v>
      </c>
      <c r="F49" s="27">
        <f t="shared" si="13"/>
        <v>46054</v>
      </c>
      <c r="G49" s="60" t="s">
        <v>35</v>
      </c>
      <c r="H49" s="28">
        <v>0</v>
      </c>
      <c r="I49" s="2">
        <v>1635.47</v>
      </c>
      <c r="J49" s="2">
        <v>46.4</v>
      </c>
      <c r="K49" s="2">
        <v>8465.81</v>
      </c>
      <c r="L49" s="29">
        <v>1980.16</v>
      </c>
      <c r="M49" s="30">
        <f t="shared" si="0"/>
        <v>12127.84</v>
      </c>
      <c r="N49" t="s">
        <v>49</v>
      </c>
      <c r="O49" t="s">
        <v>49</v>
      </c>
      <c r="P49" t="s">
        <v>56</v>
      </c>
      <c r="Q49" t="s">
        <v>56</v>
      </c>
      <c r="R49" t="s">
        <v>52</v>
      </c>
      <c r="S49" s="27">
        <f t="shared" si="14"/>
        <v>45690</v>
      </c>
      <c r="T49" s="60" t="s">
        <v>35</v>
      </c>
      <c r="U49" s="28">
        <v>-9.2200000000000006</v>
      </c>
      <c r="V49" s="2">
        <v>2060.58</v>
      </c>
      <c r="W49" s="2">
        <v>117.1</v>
      </c>
      <c r="X49" s="2">
        <v>5659.81</v>
      </c>
      <c r="Y49" s="29">
        <v>3271.78</v>
      </c>
      <c r="Z49" s="31">
        <f t="shared" si="1"/>
        <v>11100.050000000001</v>
      </c>
      <c r="AA49" s="32">
        <f t="shared" si="15"/>
        <v>9.2200000000000006</v>
      </c>
      <c r="AB49" s="5">
        <f t="shared" si="15"/>
        <v>-425.1099999999999</v>
      </c>
      <c r="AC49" s="5">
        <f t="shared" si="15"/>
        <v>-70.699999999999989</v>
      </c>
      <c r="AD49" s="5">
        <f t="shared" si="15"/>
        <v>2805.9999999999991</v>
      </c>
      <c r="AE49" s="33">
        <f t="shared" si="15"/>
        <v>-1291.6200000000001</v>
      </c>
      <c r="AF49" s="34">
        <f t="shared" si="15"/>
        <v>1027.7899999999991</v>
      </c>
      <c r="AG49" s="35">
        <f t="shared" si="16"/>
        <v>-1</v>
      </c>
      <c r="AH49" s="7">
        <f t="shared" si="16"/>
        <v>-0.2063059915169515</v>
      </c>
      <c r="AI49" s="7">
        <f t="shared" si="16"/>
        <v>-0.60375747224594356</v>
      </c>
      <c r="AJ49" s="7">
        <f t="shared" si="16"/>
        <v>0.49577635998381553</v>
      </c>
      <c r="AK49" s="36">
        <f t="shared" si="16"/>
        <v>-0.39477593236709069</v>
      </c>
      <c r="AL49" s="37">
        <f t="shared" si="16"/>
        <v>9.2593276606862035E-2</v>
      </c>
      <c r="AM49" s="2">
        <v>0</v>
      </c>
      <c r="AN49" s="2">
        <v>353.6</v>
      </c>
      <c r="AO49" s="2">
        <v>19.920000000000002</v>
      </c>
      <c r="AP49" s="2">
        <v>2771.03</v>
      </c>
      <c r="AQ49" s="29">
        <v>613.57000000000005</v>
      </c>
      <c r="AR49" s="31">
        <f t="shared" si="4"/>
        <v>3758.1200000000003</v>
      </c>
      <c r="AS49" s="2">
        <v>-9.2200000000000006</v>
      </c>
      <c r="AT49" s="2">
        <v>470.31</v>
      </c>
      <c r="AU49" s="2">
        <v>46.92</v>
      </c>
      <c r="AV49" s="2">
        <v>1666.28</v>
      </c>
      <c r="AW49" s="29">
        <v>965.59</v>
      </c>
      <c r="AX49" s="31">
        <f t="shared" si="5"/>
        <v>3139.88</v>
      </c>
      <c r="AY49" s="5">
        <f t="shared" si="17"/>
        <v>9.2200000000000006</v>
      </c>
      <c r="AZ49" s="5">
        <f t="shared" si="17"/>
        <v>-116.70999999999998</v>
      </c>
      <c r="BA49" s="5">
        <f t="shared" si="17"/>
        <v>-27</v>
      </c>
      <c r="BB49" s="5">
        <f t="shared" si="17"/>
        <v>1104.7500000000002</v>
      </c>
      <c r="BC49" s="33">
        <f t="shared" si="17"/>
        <v>-352.02</v>
      </c>
      <c r="BD49" s="34">
        <f t="shared" si="17"/>
        <v>618.24000000000024</v>
      </c>
      <c r="BE49" s="7">
        <f t="shared" si="18"/>
        <v>-1</v>
      </c>
      <c r="BF49" s="7">
        <f t="shared" si="18"/>
        <v>-0.24815547192277429</v>
      </c>
      <c r="BG49" s="7">
        <f t="shared" si="18"/>
        <v>-0.57544757033248084</v>
      </c>
      <c r="BH49" s="7">
        <f t="shared" si="18"/>
        <v>0.66300381688551757</v>
      </c>
      <c r="BI49" s="36">
        <f t="shared" si="18"/>
        <v>-0.36456467030520195</v>
      </c>
      <c r="BJ49" s="37">
        <f t="shared" si="18"/>
        <v>0.19689924455711691</v>
      </c>
      <c r="BK49" s="38">
        <f t="shared" si="19"/>
        <v>0</v>
      </c>
      <c r="BL49" s="38">
        <f t="shared" si="19"/>
        <v>0.21620696191308922</v>
      </c>
      <c r="BM49" s="38">
        <f t="shared" si="19"/>
        <v>0.42931034482758623</v>
      </c>
      <c r="BN49" s="38">
        <f t="shared" si="19"/>
        <v>0.32732012648523889</v>
      </c>
      <c r="BO49" s="39">
        <f t="shared" si="19"/>
        <v>0.30985879928894638</v>
      </c>
      <c r="BP49" s="40">
        <f t="shared" si="19"/>
        <v>0.30987546009841821</v>
      </c>
      <c r="BQ49" s="38">
        <f t="shared" si="20"/>
        <v>1</v>
      </c>
      <c r="BR49" s="38">
        <f t="shared" si="20"/>
        <v>0.22824156305506219</v>
      </c>
      <c r="BS49" s="38">
        <f t="shared" si="20"/>
        <v>0.40068317677198978</v>
      </c>
      <c r="BT49" s="38">
        <f t="shared" si="20"/>
        <v>0.29440564259224244</v>
      </c>
      <c r="BU49" s="39">
        <f t="shared" si="20"/>
        <v>0.29512681170494348</v>
      </c>
      <c r="BV49" s="40">
        <f t="shared" si="20"/>
        <v>0.28287079787928882</v>
      </c>
      <c r="BW49" s="38">
        <f t="shared" si="21"/>
        <v>-1</v>
      </c>
      <c r="BX49" s="38">
        <f t="shared" si="21"/>
        <v>-1.2034601141972967E-2</v>
      </c>
      <c r="BY49" s="38">
        <f t="shared" si="21"/>
        <v>2.8627168055596453E-2</v>
      </c>
      <c r="BZ49" s="38">
        <f t="shared" si="21"/>
        <v>3.2914483892996449E-2</v>
      </c>
      <c r="CA49" s="39">
        <f t="shared" si="21"/>
        <v>1.4731987584002904E-2</v>
      </c>
      <c r="CB49" s="40">
        <f t="shared" si="21"/>
        <v>2.7004662219129394E-2</v>
      </c>
      <c r="CC49" s="2">
        <f t="shared" si="22"/>
        <v>-10000</v>
      </c>
      <c r="CD49" s="2">
        <f t="shared" si="22"/>
        <v>-120.34601141972968</v>
      </c>
      <c r="CE49" s="2">
        <f t="shared" si="22"/>
        <v>286.27168055596451</v>
      </c>
      <c r="CF49" s="2">
        <f t="shared" si="22"/>
        <v>329.14483892996446</v>
      </c>
      <c r="CG49" s="29">
        <f t="shared" si="22"/>
        <v>147.31987584002903</v>
      </c>
      <c r="CH49" s="31">
        <f t="shared" si="22"/>
        <v>270.04662219129392</v>
      </c>
      <c r="CI49" s="40">
        <f>IFERROR(M49/'Class Sum-WR'!M49,0)</f>
        <v>0.15863731262126368</v>
      </c>
      <c r="CJ49" s="40">
        <f>IFERROR(M49/'Class Sum-TH'!M49,0)</f>
        <v>0.71725909729906512</v>
      </c>
    </row>
    <row r="50" spans="1:88" x14ac:dyDescent="0.2">
      <c r="A50" t="s">
        <v>46</v>
      </c>
      <c r="B50" t="s">
        <v>46</v>
      </c>
      <c r="C50" t="s">
        <v>56</v>
      </c>
      <c r="D50" t="s">
        <v>56</v>
      </c>
      <c r="E50" t="s">
        <v>52</v>
      </c>
      <c r="F50" s="27">
        <f t="shared" si="13"/>
        <v>46055</v>
      </c>
      <c r="G50" s="60" t="s">
        <v>36</v>
      </c>
      <c r="H50" s="28">
        <v>-260.95</v>
      </c>
      <c r="I50" s="2">
        <v>1191.03</v>
      </c>
      <c r="J50" s="2">
        <v>91.96</v>
      </c>
      <c r="K50" s="2">
        <v>5163.6400000000003</v>
      </c>
      <c r="L50" s="29">
        <v>3469.25</v>
      </c>
      <c r="M50" s="30">
        <f t="shared" si="0"/>
        <v>9654.93</v>
      </c>
      <c r="N50" t="s">
        <v>49</v>
      </c>
      <c r="O50" t="s">
        <v>49</v>
      </c>
      <c r="P50" t="s">
        <v>56</v>
      </c>
      <c r="Q50" t="s">
        <v>56</v>
      </c>
      <c r="R50" t="s">
        <v>52</v>
      </c>
      <c r="S50" s="27">
        <f t="shared" si="14"/>
        <v>45691</v>
      </c>
      <c r="T50" s="60" t="s">
        <v>36</v>
      </c>
      <c r="U50" s="28">
        <v>-341.56</v>
      </c>
      <c r="V50" s="2">
        <v>1915.18</v>
      </c>
      <c r="W50" s="2">
        <v>95.07</v>
      </c>
      <c r="X50" s="2">
        <v>7233.08</v>
      </c>
      <c r="Y50" s="29">
        <v>4349.09</v>
      </c>
      <c r="Z50" s="31">
        <f t="shared" si="1"/>
        <v>13250.86</v>
      </c>
      <c r="AA50" s="32">
        <f t="shared" si="15"/>
        <v>80.610000000000014</v>
      </c>
      <c r="AB50" s="5">
        <f t="shared" si="15"/>
        <v>-724.15000000000009</v>
      </c>
      <c r="AC50" s="5">
        <f t="shared" si="15"/>
        <v>-3.1099999999999994</v>
      </c>
      <c r="AD50" s="5">
        <f t="shared" si="15"/>
        <v>-2069.4399999999996</v>
      </c>
      <c r="AE50" s="33">
        <f t="shared" si="15"/>
        <v>-879.84000000000015</v>
      </c>
      <c r="AF50" s="34">
        <f t="shared" si="15"/>
        <v>-3595.9300000000003</v>
      </c>
      <c r="AG50" s="35">
        <f t="shared" si="16"/>
        <v>-0.23600538704766369</v>
      </c>
      <c r="AH50" s="7">
        <f t="shared" si="16"/>
        <v>-0.37811067367036</v>
      </c>
      <c r="AI50" s="7">
        <f t="shared" si="16"/>
        <v>-3.2712737982539181E-2</v>
      </c>
      <c r="AJ50" s="7">
        <f t="shared" si="16"/>
        <v>-0.28610771621494574</v>
      </c>
      <c r="AK50" s="36">
        <f t="shared" si="16"/>
        <v>-0.20230439011379395</v>
      </c>
      <c r="AL50" s="37">
        <f t="shared" si="16"/>
        <v>-0.27137332973105144</v>
      </c>
      <c r="AM50" s="2">
        <v>-260.95</v>
      </c>
      <c r="AN50" s="2">
        <v>242.52</v>
      </c>
      <c r="AO50" s="2">
        <v>21.59</v>
      </c>
      <c r="AP50" s="2">
        <v>1578.81</v>
      </c>
      <c r="AQ50" s="29">
        <v>1094.76</v>
      </c>
      <c r="AR50" s="31">
        <f t="shared" si="4"/>
        <v>2676.73</v>
      </c>
      <c r="AS50" s="2">
        <v>-341.56</v>
      </c>
      <c r="AT50" s="2">
        <v>421.01</v>
      </c>
      <c r="AU50" s="2">
        <v>37.69</v>
      </c>
      <c r="AV50" s="2">
        <v>1959.19</v>
      </c>
      <c r="AW50" s="29">
        <v>1236.99</v>
      </c>
      <c r="AX50" s="31">
        <f t="shared" si="5"/>
        <v>3313.3199999999997</v>
      </c>
      <c r="AY50" s="5">
        <f t="shared" si="17"/>
        <v>80.610000000000014</v>
      </c>
      <c r="AZ50" s="5">
        <f t="shared" si="17"/>
        <v>-178.48999999999998</v>
      </c>
      <c r="BA50" s="5">
        <f t="shared" si="17"/>
        <v>-16.099999999999998</v>
      </c>
      <c r="BB50" s="5">
        <f t="shared" si="17"/>
        <v>-380.38000000000011</v>
      </c>
      <c r="BC50" s="33">
        <f t="shared" si="17"/>
        <v>-142.23000000000002</v>
      </c>
      <c r="BD50" s="34">
        <f t="shared" si="17"/>
        <v>-636.58999999999969</v>
      </c>
      <c r="BE50" s="7">
        <f t="shared" si="18"/>
        <v>-0.23600538704766369</v>
      </c>
      <c r="BF50" s="7">
        <f t="shared" si="18"/>
        <v>-0.42395667561340583</v>
      </c>
      <c r="BG50" s="7">
        <f t="shared" si="18"/>
        <v>-0.42716901034757226</v>
      </c>
      <c r="BH50" s="7">
        <f t="shared" si="18"/>
        <v>-0.19415166471858272</v>
      </c>
      <c r="BI50" s="36">
        <f t="shared" si="18"/>
        <v>-0.11498071932675286</v>
      </c>
      <c r="BJ50" s="37">
        <f t="shared" si="18"/>
        <v>-0.19213055183320649</v>
      </c>
      <c r="BK50" s="38">
        <f t="shared" si="19"/>
        <v>1</v>
      </c>
      <c r="BL50" s="38">
        <f t="shared" si="19"/>
        <v>0.20362207501070503</v>
      </c>
      <c r="BM50" s="38">
        <f t="shared" si="19"/>
        <v>0.23477598956067858</v>
      </c>
      <c r="BN50" s="38">
        <f t="shared" si="19"/>
        <v>0.30575524242588559</v>
      </c>
      <c r="BO50" s="39">
        <f t="shared" si="19"/>
        <v>0.31556100021618505</v>
      </c>
      <c r="BP50" s="40">
        <f t="shared" si="19"/>
        <v>0.27723971069702213</v>
      </c>
      <c r="BQ50" s="38">
        <f t="shared" si="20"/>
        <v>1</v>
      </c>
      <c r="BR50" s="38">
        <f t="shared" si="20"/>
        <v>0.21982790129387314</v>
      </c>
      <c r="BS50" s="38">
        <f t="shared" si="20"/>
        <v>0.39644472493951827</v>
      </c>
      <c r="BT50" s="38">
        <f t="shared" si="20"/>
        <v>0.2708652468934396</v>
      </c>
      <c r="BU50" s="39">
        <f t="shared" si="20"/>
        <v>0.28442501764736988</v>
      </c>
      <c r="BV50" s="40">
        <f t="shared" si="20"/>
        <v>0.25004565741393386</v>
      </c>
      <c r="BW50" s="38">
        <f t="shared" si="21"/>
        <v>0</v>
      </c>
      <c r="BX50" s="38">
        <f t="shared" si="21"/>
        <v>-1.6205826283168107E-2</v>
      </c>
      <c r="BY50" s="38">
        <f t="shared" si="21"/>
        <v>-0.16166873537883969</v>
      </c>
      <c r="BZ50" s="38">
        <f t="shared" si="21"/>
        <v>3.4889995532445983E-2</v>
      </c>
      <c r="CA50" s="39">
        <f t="shared" si="21"/>
        <v>3.1135982568815168E-2</v>
      </c>
      <c r="CB50" s="40">
        <f t="shared" si="21"/>
        <v>2.7194053283088271E-2</v>
      </c>
      <c r="CC50" s="2">
        <f t="shared" si="22"/>
        <v>0</v>
      </c>
      <c r="CD50" s="2">
        <f t="shared" si="22"/>
        <v>-162.05826283168108</v>
      </c>
      <c r="CE50" s="2">
        <f t="shared" si="22"/>
        <v>-1616.6873537883969</v>
      </c>
      <c r="CF50" s="2">
        <f t="shared" si="22"/>
        <v>348.89995532445982</v>
      </c>
      <c r="CG50" s="29">
        <f t="shared" si="22"/>
        <v>311.35982568815166</v>
      </c>
      <c r="CH50" s="31">
        <f t="shared" si="22"/>
        <v>271.94053283088272</v>
      </c>
      <c r="CI50" s="40">
        <f>IFERROR(M50/'Class Sum-WR'!M50,0)</f>
        <v>0.15557101340546856</v>
      </c>
      <c r="CJ50" s="40">
        <f>IFERROR(M50/'Class Sum-TH'!M50,0)</f>
        <v>0.8062753815743654</v>
      </c>
    </row>
    <row r="51" spans="1:88" x14ac:dyDescent="0.2">
      <c r="A51" t="s">
        <v>46</v>
      </c>
      <c r="B51" t="s">
        <v>46</v>
      </c>
      <c r="C51" t="s">
        <v>56</v>
      </c>
      <c r="D51" t="s">
        <v>56</v>
      </c>
      <c r="E51" t="s">
        <v>52</v>
      </c>
      <c r="F51" s="27">
        <f t="shared" si="13"/>
        <v>46056</v>
      </c>
      <c r="G51" s="60" t="s">
        <v>37</v>
      </c>
      <c r="H51" s="28">
        <v>-0.05</v>
      </c>
      <c r="I51" s="2">
        <v>1401.79</v>
      </c>
      <c r="J51" s="2">
        <v>-114.8</v>
      </c>
      <c r="K51" s="2">
        <v>6169.94</v>
      </c>
      <c r="L51" s="29">
        <v>3080.53</v>
      </c>
      <c r="M51" s="30">
        <f t="shared" si="0"/>
        <v>10537.41</v>
      </c>
      <c r="N51" t="s">
        <v>49</v>
      </c>
      <c r="O51" t="s">
        <v>49</v>
      </c>
      <c r="P51" t="s">
        <v>56</v>
      </c>
      <c r="Q51" t="s">
        <v>56</v>
      </c>
      <c r="R51" t="s">
        <v>52</v>
      </c>
      <c r="S51" s="27">
        <f t="shared" si="14"/>
        <v>45692</v>
      </c>
      <c r="T51" s="60" t="s">
        <v>37</v>
      </c>
      <c r="U51" s="28">
        <v>-0.47</v>
      </c>
      <c r="V51" s="2">
        <v>1322.83</v>
      </c>
      <c r="W51" s="2">
        <v>24.83</v>
      </c>
      <c r="X51" s="2">
        <v>4096.5600000000004</v>
      </c>
      <c r="Y51" s="29">
        <v>4042</v>
      </c>
      <c r="Z51" s="31">
        <f t="shared" si="1"/>
        <v>9485.75</v>
      </c>
      <c r="AA51" s="32">
        <f t="shared" si="15"/>
        <v>0.42</v>
      </c>
      <c r="AB51" s="5">
        <f t="shared" si="15"/>
        <v>78.960000000000036</v>
      </c>
      <c r="AC51" s="5">
        <f t="shared" si="15"/>
        <v>-139.63</v>
      </c>
      <c r="AD51" s="5">
        <f t="shared" si="15"/>
        <v>2073.3799999999992</v>
      </c>
      <c r="AE51" s="33">
        <f t="shared" si="15"/>
        <v>-961.4699999999998</v>
      </c>
      <c r="AF51" s="34">
        <f t="shared" si="15"/>
        <v>1051.6599999999999</v>
      </c>
      <c r="AG51" s="35">
        <f t="shared" si="16"/>
        <v>-0.89361702127659581</v>
      </c>
      <c r="AH51" s="7">
        <f t="shared" si="16"/>
        <v>5.969020962633146E-2</v>
      </c>
      <c r="AI51" s="7">
        <f t="shared" si="16"/>
        <v>-5.6234393878372941</v>
      </c>
      <c r="AJ51" s="7">
        <f t="shared" si="16"/>
        <v>0.50612709199914052</v>
      </c>
      <c r="AK51" s="36">
        <f t="shared" si="16"/>
        <v>-0.23786986640277086</v>
      </c>
      <c r="AL51" s="37">
        <f t="shared" si="16"/>
        <v>0.11086735366207204</v>
      </c>
      <c r="AM51" s="2">
        <v>-0.05</v>
      </c>
      <c r="AN51" s="2">
        <v>311.83999999999997</v>
      </c>
      <c r="AO51" s="2">
        <v>-139.47</v>
      </c>
      <c r="AP51" s="2">
        <v>1867.31</v>
      </c>
      <c r="AQ51" s="29">
        <v>888.03</v>
      </c>
      <c r="AR51" s="31">
        <f t="shared" si="4"/>
        <v>2927.66</v>
      </c>
      <c r="AS51" s="2">
        <v>-0.47</v>
      </c>
      <c r="AT51" s="2">
        <v>269.89999999999998</v>
      </c>
      <c r="AU51" s="2">
        <v>7.31</v>
      </c>
      <c r="AV51" s="2">
        <v>1124.75</v>
      </c>
      <c r="AW51" s="29">
        <v>1102.69</v>
      </c>
      <c r="AX51" s="31">
        <f t="shared" si="5"/>
        <v>2504.1800000000003</v>
      </c>
      <c r="AY51" s="5">
        <f t="shared" si="17"/>
        <v>0.42</v>
      </c>
      <c r="AZ51" s="5">
        <f t="shared" si="17"/>
        <v>41.94</v>
      </c>
      <c r="BA51" s="5">
        <f t="shared" si="17"/>
        <v>-146.78</v>
      </c>
      <c r="BB51" s="5">
        <f t="shared" si="17"/>
        <v>742.56</v>
      </c>
      <c r="BC51" s="33">
        <f t="shared" si="17"/>
        <v>-214.66000000000008</v>
      </c>
      <c r="BD51" s="34">
        <f t="shared" si="17"/>
        <v>423.47999999999956</v>
      </c>
      <c r="BE51" s="7">
        <f t="shared" si="18"/>
        <v>-0.89361702127659581</v>
      </c>
      <c r="BF51" s="7">
        <f t="shared" si="18"/>
        <v>0.15539088551315303</v>
      </c>
      <c r="BG51" s="7">
        <f t="shared" si="18"/>
        <v>-20.079343365253081</v>
      </c>
      <c r="BH51" s="7">
        <f t="shared" si="18"/>
        <v>0.66020004445432312</v>
      </c>
      <c r="BI51" s="36">
        <f t="shared" si="18"/>
        <v>-0.19466939937788505</v>
      </c>
      <c r="BJ51" s="37">
        <f t="shared" si="18"/>
        <v>0.16910924933511151</v>
      </c>
      <c r="BK51" s="38">
        <f t="shared" si="19"/>
        <v>1</v>
      </c>
      <c r="BL51" s="38">
        <f t="shared" si="19"/>
        <v>0.22245842815257633</v>
      </c>
      <c r="BM51" s="38">
        <f t="shared" si="19"/>
        <v>1.2148954703832753</v>
      </c>
      <c r="BN51" s="38">
        <f t="shared" si="19"/>
        <v>0.30264637905717073</v>
      </c>
      <c r="BO51" s="39">
        <f t="shared" si="19"/>
        <v>0.28827182335507201</v>
      </c>
      <c r="BP51" s="40">
        <f t="shared" si="19"/>
        <v>0.27783487593251094</v>
      </c>
      <c r="BQ51" s="38">
        <f t="shared" si="20"/>
        <v>1</v>
      </c>
      <c r="BR51" s="38">
        <f t="shared" si="20"/>
        <v>0.20403226416092771</v>
      </c>
      <c r="BS51" s="38">
        <f t="shared" si="20"/>
        <v>0.29440193314538865</v>
      </c>
      <c r="BT51" s="38">
        <f t="shared" si="20"/>
        <v>0.27455963051926491</v>
      </c>
      <c r="BU51" s="39">
        <f t="shared" si="20"/>
        <v>0.2728080158337457</v>
      </c>
      <c r="BV51" s="40">
        <f t="shared" si="20"/>
        <v>0.26399388556518993</v>
      </c>
      <c r="BW51" s="38">
        <f t="shared" si="21"/>
        <v>0</v>
      </c>
      <c r="BX51" s="38">
        <f t="shared" si="21"/>
        <v>1.842616399164862E-2</v>
      </c>
      <c r="BY51" s="38">
        <f t="shared" si="21"/>
        <v>0.92049353723788663</v>
      </c>
      <c r="BZ51" s="38">
        <f t="shared" si="21"/>
        <v>2.8086748537905826E-2</v>
      </c>
      <c r="CA51" s="39">
        <f t="shared" si="21"/>
        <v>1.5463807521326312E-2</v>
      </c>
      <c r="CB51" s="40">
        <f t="shared" si="21"/>
        <v>1.3840990367321004E-2</v>
      </c>
      <c r="CC51" s="2">
        <f t="shared" si="22"/>
        <v>0</v>
      </c>
      <c r="CD51" s="2">
        <f t="shared" si="22"/>
        <v>184.26163991648619</v>
      </c>
      <c r="CE51" s="2">
        <f t="shared" si="22"/>
        <v>9204.9353723788663</v>
      </c>
      <c r="CF51" s="2">
        <f t="shared" si="22"/>
        <v>280.86748537905828</v>
      </c>
      <c r="CG51" s="29">
        <f t="shared" si="22"/>
        <v>154.63807521326311</v>
      </c>
      <c r="CH51" s="31">
        <f t="shared" si="22"/>
        <v>138.40990367321004</v>
      </c>
      <c r="CI51" s="40">
        <f>IFERROR(M51/'Class Sum-WR'!M51,0)</f>
        <v>0.12436618438336861</v>
      </c>
      <c r="CJ51" s="40">
        <f>IFERROR(M51/'Class Sum-TH'!M51,0)</f>
        <v>0.73462349309395736</v>
      </c>
    </row>
    <row r="52" spans="1:88" x14ac:dyDescent="0.2">
      <c r="A52" t="s">
        <v>46</v>
      </c>
      <c r="B52" t="s">
        <v>46</v>
      </c>
      <c r="C52" t="s">
        <v>56</v>
      </c>
      <c r="D52" t="s">
        <v>56</v>
      </c>
      <c r="E52" t="s">
        <v>52</v>
      </c>
      <c r="F52" s="27">
        <f t="shared" si="13"/>
        <v>46057</v>
      </c>
      <c r="G52" s="60" t="s">
        <v>38</v>
      </c>
      <c r="H52" s="28">
        <v>-6.55</v>
      </c>
      <c r="I52" s="2">
        <v>1975.07</v>
      </c>
      <c r="J52" s="2">
        <v>82.96</v>
      </c>
      <c r="K52" s="2">
        <v>5467.04</v>
      </c>
      <c r="L52" s="29">
        <v>2306.19</v>
      </c>
      <c r="M52" s="30">
        <f t="shared" si="0"/>
        <v>9824.7100000000009</v>
      </c>
      <c r="N52" t="s">
        <v>49</v>
      </c>
      <c r="O52" t="s">
        <v>49</v>
      </c>
      <c r="P52" t="s">
        <v>56</v>
      </c>
      <c r="Q52" t="s">
        <v>56</v>
      </c>
      <c r="R52" t="s">
        <v>52</v>
      </c>
      <c r="S52" s="27">
        <f t="shared" si="14"/>
        <v>45693</v>
      </c>
      <c r="T52" s="60" t="s">
        <v>38</v>
      </c>
      <c r="U52" s="28">
        <v>0</v>
      </c>
      <c r="V52" s="2">
        <v>1550.09</v>
      </c>
      <c r="W52" s="2">
        <v>107.66</v>
      </c>
      <c r="X52" s="2">
        <v>6080.62</v>
      </c>
      <c r="Y52" s="29">
        <v>4000.94</v>
      </c>
      <c r="Z52" s="31">
        <f t="shared" si="1"/>
        <v>11739.31</v>
      </c>
      <c r="AA52" s="32">
        <f t="shared" si="15"/>
        <v>-6.55</v>
      </c>
      <c r="AB52" s="5">
        <f t="shared" si="15"/>
        <v>424.98</v>
      </c>
      <c r="AC52" s="5">
        <f t="shared" si="15"/>
        <v>-24.700000000000003</v>
      </c>
      <c r="AD52" s="5">
        <f t="shared" si="15"/>
        <v>-613.57999999999993</v>
      </c>
      <c r="AE52" s="33">
        <f t="shared" si="15"/>
        <v>-1694.75</v>
      </c>
      <c r="AF52" s="34">
        <f t="shared" si="15"/>
        <v>-1914.5999999999985</v>
      </c>
      <c r="AG52" s="35" t="e">
        <f t="shared" si="16"/>
        <v>#DIV/0!</v>
      </c>
      <c r="AH52" s="7">
        <f t="shared" si="16"/>
        <v>0.27416472591914021</v>
      </c>
      <c r="AI52" s="7">
        <f t="shared" si="16"/>
        <v>-0.22942597064833739</v>
      </c>
      <c r="AJ52" s="7">
        <f t="shared" si="16"/>
        <v>-0.10090747325108294</v>
      </c>
      <c r="AK52" s="36">
        <f t="shared" si="16"/>
        <v>-0.42358795683014488</v>
      </c>
      <c r="AL52" s="37">
        <f t="shared" si="16"/>
        <v>-0.16309306083577302</v>
      </c>
      <c r="AM52" s="2">
        <v>-6.55</v>
      </c>
      <c r="AN52" s="2">
        <v>438.99</v>
      </c>
      <c r="AO52" s="2">
        <v>39.93</v>
      </c>
      <c r="AP52" s="2">
        <v>1653.93</v>
      </c>
      <c r="AQ52" s="29">
        <v>692.41</v>
      </c>
      <c r="AR52" s="31">
        <f t="shared" si="4"/>
        <v>2818.71</v>
      </c>
      <c r="AS52" s="2">
        <v>0</v>
      </c>
      <c r="AT52" s="2">
        <v>215.81</v>
      </c>
      <c r="AU52" s="2">
        <v>38.42</v>
      </c>
      <c r="AV52" s="2">
        <v>1806.88</v>
      </c>
      <c r="AW52" s="29">
        <v>1064.68</v>
      </c>
      <c r="AX52" s="31">
        <f t="shared" si="5"/>
        <v>3125.79</v>
      </c>
      <c r="AY52" s="5">
        <f t="shared" si="17"/>
        <v>-6.55</v>
      </c>
      <c r="AZ52" s="5">
        <f t="shared" si="17"/>
        <v>223.18</v>
      </c>
      <c r="BA52" s="5">
        <f t="shared" si="17"/>
        <v>1.509999999999998</v>
      </c>
      <c r="BB52" s="5">
        <f t="shared" si="17"/>
        <v>-152.95000000000005</v>
      </c>
      <c r="BC52" s="33">
        <f t="shared" si="17"/>
        <v>-372.2700000000001</v>
      </c>
      <c r="BD52" s="34">
        <f t="shared" si="17"/>
        <v>-307.07999999999993</v>
      </c>
      <c r="BE52" s="7" t="e">
        <f t="shared" si="18"/>
        <v>#DIV/0!</v>
      </c>
      <c r="BF52" s="7">
        <f t="shared" si="18"/>
        <v>1.0341504100829433</v>
      </c>
      <c r="BG52" s="7">
        <f t="shared" si="18"/>
        <v>3.9302446642373708E-2</v>
      </c>
      <c r="BH52" s="7">
        <f t="shared" si="18"/>
        <v>-8.4648676171079448E-2</v>
      </c>
      <c r="BI52" s="36">
        <f t="shared" si="18"/>
        <v>-0.34965435623849428</v>
      </c>
      <c r="BJ52" s="37">
        <f t="shared" si="18"/>
        <v>-9.8240764734675051E-2</v>
      </c>
      <c r="BK52" s="38">
        <f t="shared" si="19"/>
        <v>1</v>
      </c>
      <c r="BL52" s="38">
        <f t="shared" si="19"/>
        <v>0.2222655399555459</v>
      </c>
      <c r="BM52" s="38">
        <f t="shared" si="19"/>
        <v>0.48131629701060757</v>
      </c>
      <c r="BN52" s="38">
        <f t="shared" si="19"/>
        <v>0.30252751031636865</v>
      </c>
      <c r="BO52" s="39">
        <f t="shared" si="19"/>
        <v>0.30023978943625629</v>
      </c>
      <c r="BP52" s="40">
        <f t="shared" si="19"/>
        <v>0.2869000713507065</v>
      </c>
      <c r="BQ52" s="38">
        <f t="shared" si="20"/>
        <v>0</v>
      </c>
      <c r="BR52" s="38">
        <f t="shared" si="20"/>
        <v>0.1392241740802147</v>
      </c>
      <c r="BS52" s="38">
        <f t="shared" si="20"/>
        <v>0.3568642021177782</v>
      </c>
      <c r="BT52" s="38">
        <f t="shared" si="20"/>
        <v>0.29715390864747349</v>
      </c>
      <c r="BU52" s="39">
        <f t="shared" si="20"/>
        <v>0.26610746474578473</v>
      </c>
      <c r="BV52" s="40">
        <f t="shared" si="20"/>
        <v>0.26626692710218913</v>
      </c>
      <c r="BW52" s="38">
        <f t="shared" si="21"/>
        <v>1</v>
      </c>
      <c r="BX52" s="38">
        <f t="shared" si="21"/>
        <v>8.3041365875331202E-2</v>
      </c>
      <c r="BY52" s="38">
        <f t="shared" si="21"/>
        <v>0.12445209489282938</v>
      </c>
      <c r="BZ52" s="38">
        <f t="shared" si="21"/>
        <v>5.3736016688951671E-3</v>
      </c>
      <c r="CA52" s="39">
        <f t="shared" si="21"/>
        <v>3.413232469047156E-2</v>
      </c>
      <c r="CB52" s="40">
        <f t="shared" si="21"/>
        <v>2.0633144248517366E-2</v>
      </c>
      <c r="CC52" s="2">
        <f t="shared" si="22"/>
        <v>10000</v>
      </c>
      <c r="CD52" s="2">
        <f t="shared" si="22"/>
        <v>830.41365875331201</v>
      </c>
      <c r="CE52" s="2">
        <f t="shared" si="22"/>
        <v>1244.5209489282938</v>
      </c>
      <c r="CF52" s="2">
        <f t="shared" si="22"/>
        <v>53.736016688951672</v>
      </c>
      <c r="CG52" s="29">
        <f t="shared" si="22"/>
        <v>341.32324690471563</v>
      </c>
      <c r="CH52" s="31">
        <f t="shared" si="22"/>
        <v>206.33144248517365</v>
      </c>
      <c r="CI52" s="40">
        <f>IFERROR(M52/'Class Sum-WR'!M52,0)</f>
        <v>0.12928695972575882</v>
      </c>
      <c r="CJ52" s="40">
        <f>IFERROR(M52/'Class Sum-TH'!M52,0)</f>
        <v>0.53809997179341829</v>
      </c>
    </row>
    <row r="53" spans="1:88" x14ac:dyDescent="0.2">
      <c r="A53" t="s">
        <v>46</v>
      </c>
      <c r="B53" t="s">
        <v>46</v>
      </c>
      <c r="C53" t="s">
        <v>56</v>
      </c>
      <c r="D53" t="s">
        <v>56</v>
      </c>
      <c r="E53" t="s">
        <v>52</v>
      </c>
      <c r="F53" s="27">
        <f t="shared" si="13"/>
        <v>46058</v>
      </c>
      <c r="G53" s="60" t="s">
        <v>39</v>
      </c>
      <c r="H53" s="28">
        <v>0</v>
      </c>
      <c r="I53" s="2">
        <v>2125.1999999999998</v>
      </c>
      <c r="J53" s="2">
        <v>71.92</v>
      </c>
      <c r="K53" s="2">
        <v>7031.73</v>
      </c>
      <c r="L53" s="29">
        <v>3320.93</v>
      </c>
      <c r="M53" s="30">
        <f t="shared" si="0"/>
        <v>12549.779999999999</v>
      </c>
      <c r="N53" t="s">
        <v>49</v>
      </c>
      <c r="O53" t="s">
        <v>49</v>
      </c>
      <c r="P53" t="s">
        <v>56</v>
      </c>
      <c r="Q53" t="s">
        <v>56</v>
      </c>
      <c r="R53" t="s">
        <v>52</v>
      </c>
      <c r="S53" s="27">
        <f t="shared" si="14"/>
        <v>45694</v>
      </c>
      <c r="T53" s="60" t="s">
        <v>39</v>
      </c>
      <c r="U53" s="28">
        <v>4.99</v>
      </c>
      <c r="V53" s="2">
        <v>3160.2</v>
      </c>
      <c r="W53" s="2">
        <v>109.14</v>
      </c>
      <c r="X53" s="2">
        <v>7319.51</v>
      </c>
      <c r="Y53" s="29">
        <v>4059.84</v>
      </c>
      <c r="Z53" s="31">
        <f t="shared" si="1"/>
        <v>14653.68</v>
      </c>
      <c r="AA53" s="32">
        <f t="shared" si="15"/>
        <v>-4.99</v>
      </c>
      <c r="AB53" s="5">
        <f t="shared" si="15"/>
        <v>-1035</v>
      </c>
      <c r="AC53" s="5">
        <f t="shared" si="15"/>
        <v>-37.22</v>
      </c>
      <c r="AD53" s="5">
        <f t="shared" si="15"/>
        <v>-287.78000000000065</v>
      </c>
      <c r="AE53" s="33">
        <f t="shared" si="15"/>
        <v>-738.91000000000031</v>
      </c>
      <c r="AF53" s="34">
        <f t="shared" si="15"/>
        <v>-2103.9000000000015</v>
      </c>
      <c r="AG53" s="35">
        <f t="shared" si="16"/>
        <v>-1</v>
      </c>
      <c r="AH53" s="7">
        <f t="shared" si="16"/>
        <v>-0.32751091703056773</v>
      </c>
      <c r="AI53" s="7">
        <f t="shared" si="16"/>
        <v>-0.341029869891882</v>
      </c>
      <c r="AJ53" s="7">
        <f t="shared" si="16"/>
        <v>-3.9316839515213538E-2</v>
      </c>
      <c r="AK53" s="36">
        <f t="shared" si="16"/>
        <v>-0.18200470954520381</v>
      </c>
      <c r="AL53" s="37">
        <f t="shared" si="16"/>
        <v>-0.14357485628183511</v>
      </c>
      <c r="AM53" s="2">
        <v>0</v>
      </c>
      <c r="AN53" s="2">
        <v>461.77</v>
      </c>
      <c r="AO53" s="2">
        <v>28.88</v>
      </c>
      <c r="AP53" s="2">
        <v>2121.62</v>
      </c>
      <c r="AQ53" s="29">
        <v>1006.04</v>
      </c>
      <c r="AR53" s="31">
        <f t="shared" si="4"/>
        <v>3618.31</v>
      </c>
      <c r="AS53" s="2">
        <v>4.99</v>
      </c>
      <c r="AT53" s="2">
        <v>666.02</v>
      </c>
      <c r="AU53" s="2">
        <v>43.42</v>
      </c>
      <c r="AV53" s="2">
        <v>2153.41</v>
      </c>
      <c r="AW53" s="29">
        <v>1048.4100000000001</v>
      </c>
      <c r="AX53" s="31">
        <f t="shared" si="5"/>
        <v>3916.25</v>
      </c>
      <c r="AY53" s="5">
        <f t="shared" si="17"/>
        <v>-4.99</v>
      </c>
      <c r="AZ53" s="5">
        <f t="shared" si="17"/>
        <v>-204.25</v>
      </c>
      <c r="BA53" s="5">
        <f t="shared" si="17"/>
        <v>-14.540000000000003</v>
      </c>
      <c r="BB53" s="5">
        <f t="shared" si="17"/>
        <v>-31.789999999999964</v>
      </c>
      <c r="BC53" s="33">
        <f t="shared" si="17"/>
        <v>-42.370000000000118</v>
      </c>
      <c r="BD53" s="34">
        <f t="shared" si="17"/>
        <v>-297.94000000000005</v>
      </c>
      <c r="BE53" s="7">
        <f t="shared" si="18"/>
        <v>-1</v>
      </c>
      <c r="BF53" s="7">
        <f t="shared" si="18"/>
        <v>-0.30667247229812922</v>
      </c>
      <c r="BG53" s="7">
        <f t="shared" si="18"/>
        <v>-0.33486872409028101</v>
      </c>
      <c r="BH53" s="7">
        <f t="shared" si="18"/>
        <v>-1.4762632290181602E-2</v>
      </c>
      <c r="BI53" s="36">
        <f t="shared" si="18"/>
        <v>-4.0413578657204831E-2</v>
      </c>
      <c r="BJ53" s="37">
        <f t="shared" si="18"/>
        <v>-7.6077880625598476E-2</v>
      </c>
      <c r="BK53" s="38">
        <f t="shared" si="19"/>
        <v>0</v>
      </c>
      <c r="BL53" s="38">
        <f t="shared" si="19"/>
        <v>0.217283079239601</v>
      </c>
      <c r="BM53" s="38">
        <f t="shared" si="19"/>
        <v>0.40155728587319239</v>
      </c>
      <c r="BN53" s="38">
        <f t="shared" si="19"/>
        <v>0.30172091363007397</v>
      </c>
      <c r="BO53" s="39">
        <f t="shared" si="19"/>
        <v>0.30293923690050678</v>
      </c>
      <c r="BP53" s="40">
        <f t="shared" si="19"/>
        <v>0.28831660794053765</v>
      </c>
      <c r="BQ53" s="38">
        <f t="shared" si="20"/>
        <v>1</v>
      </c>
      <c r="BR53" s="38">
        <f t="shared" si="20"/>
        <v>0.21075248401999874</v>
      </c>
      <c r="BS53" s="38">
        <f t="shared" si="20"/>
        <v>0.39783763972878872</v>
      </c>
      <c r="BT53" s="38">
        <f t="shared" si="20"/>
        <v>0.29420138779781702</v>
      </c>
      <c r="BU53" s="39">
        <f t="shared" si="20"/>
        <v>0.25823924095530859</v>
      </c>
      <c r="BV53" s="40">
        <f t="shared" si="20"/>
        <v>0.26725368644599856</v>
      </c>
      <c r="BW53" s="38">
        <f t="shared" si="21"/>
        <v>-1</v>
      </c>
      <c r="BX53" s="38">
        <f t="shared" si="21"/>
        <v>6.5305952196022532E-3</v>
      </c>
      <c r="BY53" s="38">
        <f t="shared" si="21"/>
        <v>3.7196461444036766E-3</v>
      </c>
      <c r="BZ53" s="38">
        <f t="shared" si="21"/>
        <v>7.5195258322569569E-3</v>
      </c>
      <c r="CA53" s="39">
        <f t="shared" si="21"/>
        <v>4.469999594519819E-2</v>
      </c>
      <c r="CB53" s="40">
        <f t="shared" si="21"/>
        <v>2.1062921494539089E-2</v>
      </c>
      <c r="CC53" s="2">
        <f t="shared" si="22"/>
        <v>-10000</v>
      </c>
      <c r="CD53" s="2">
        <f t="shared" si="22"/>
        <v>65.305952196022531</v>
      </c>
      <c r="CE53" s="2">
        <f t="shared" si="22"/>
        <v>37.196461444036764</v>
      </c>
      <c r="CF53" s="2">
        <f t="shared" si="22"/>
        <v>75.195258322569572</v>
      </c>
      <c r="CG53" s="29">
        <f t="shared" si="22"/>
        <v>446.99995945198191</v>
      </c>
      <c r="CH53" s="31">
        <f t="shared" si="22"/>
        <v>210.62921494539088</v>
      </c>
      <c r="CI53" s="40">
        <f>IFERROR(M53/'Class Sum-WR'!M53,0)</f>
        <v>0.12935089141848469</v>
      </c>
      <c r="CJ53" s="40">
        <f>IFERROR(M53/'Class Sum-TH'!M53,0)</f>
        <v>0.50383624834142626</v>
      </c>
    </row>
    <row r="54" spans="1:88" x14ac:dyDescent="0.2">
      <c r="A54" t="s">
        <v>46</v>
      </c>
      <c r="B54" t="s">
        <v>46</v>
      </c>
      <c r="C54" t="s">
        <v>56</v>
      </c>
      <c r="D54" t="s">
        <v>56</v>
      </c>
      <c r="E54" t="s">
        <v>52</v>
      </c>
      <c r="F54" s="27">
        <f t="shared" si="13"/>
        <v>46059</v>
      </c>
      <c r="G54" s="60" t="s">
        <v>40</v>
      </c>
      <c r="H54" s="28">
        <v>0</v>
      </c>
      <c r="I54" s="2">
        <v>4729.1400000000003</v>
      </c>
      <c r="J54" s="2">
        <v>248.72</v>
      </c>
      <c r="K54" s="2">
        <v>12521.26</v>
      </c>
      <c r="L54" s="29">
        <v>6548.25</v>
      </c>
      <c r="M54" s="30">
        <f t="shared" si="0"/>
        <v>24047.370000000003</v>
      </c>
      <c r="N54" t="s">
        <v>49</v>
      </c>
      <c r="O54" t="s">
        <v>49</v>
      </c>
      <c r="P54" t="s">
        <v>56</v>
      </c>
      <c r="Q54" t="s">
        <v>56</v>
      </c>
      <c r="R54" t="s">
        <v>52</v>
      </c>
      <c r="S54" s="27">
        <f t="shared" si="14"/>
        <v>45695</v>
      </c>
      <c r="T54" s="60" t="s">
        <v>40</v>
      </c>
      <c r="U54" s="28">
        <v>0</v>
      </c>
      <c r="V54" s="2">
        <v>5841.12</v>
      </c>
      <c r="W54" s="2">
        <v>-10.71</v>
      </c>
      <c r="X54" s="2">
        <v>16905.13</v>
      </c>
      <c r="Y54" s="29">
        <v>6435.93</v>
      </c>
      <c r="Z54" s="31">
        <f t="shared" si="1"/>
        <v>29171.47</v>
      </c>
      <c r="AA54" s="32">
        <f t="shared" si="15"/>
        <v>0</v>
      </c>
      <c r="AB54" s="5">
        <f t="shared" si="15"/>
        <v>-1111.9799999999996</v>
      </c>
      <c r="AC54" s="5">
        <f t="shared" si="15"/>
        <v>259.43</v>
      </c>
      <c r="AD54" s="5">
        <f t="shared" si="15"/>
        <v>-4383.8700000000008</v>
      </c>
      <c r="AE54" s="33">
        <f t="shared" si="15"/>
        <v>112.31999999999971</v>
      </c>
      <c r="AF54" s="34">
        <f t="shared" si="15"/>
        <v>-5124.0999999999985</v>
      </c>
      <c r="AG54" s="35" t="e">
        <f t="shared" si="16"/>
        <v>#DIV/0!</v>
      </c>
      <c r="AH54" s="7">
        <f t="shared" si="16"/>
        <v>-0.19037102473498227</v>
      </c>
      <c r="AI54" s="7">
        <f t="shared" si="16"/>
        <v>-24.223155929038281</v>
      </c>
      <c r="AJ54" s="7">
        <f t="shared" si="16"/>
        <v>-0.2593218744842542</v>
      </c>
      <c r="AK54" s="36">
        <f t="shared" si="16"/>
        <v>1.7452023250718963E-2</v>
      </c>
      <c r="AL54" s="37">
        <f t="shared" si="16"/>
        <v>-0.17565450078449932</v>
      </c>
      <c r="AM54" s="2">
        <v>0</v>
      </c>
      <c r="AN54" s="2">
        <v>1029.23</v>
      </c>
      <c r="AO54" s="2">
        <v>111.29</v>
      </c>
      <c r="AP54" s="2">
        <v>3879.9</v>
      </c>
      <c r="AQ54" s="29">
        <v>1954.09</v>
      </c>
      <c r="AR54" s="31">
        <f t="shared" si="4"/>
        <v>6974.51</v>
      </c>
      <c r="AS54" s="2">
        <v>0</v>
      </c>
      <c r="AT54" s="2">
        <v>1312.53</v>
      </c>
      <c r="AU54" s="2">
        <v>-71.91</v>
      </c>
      <c r="AV54" s="2">
        <v>5118.75</v>
      </c>
      <c r="AW54" s="29">
        <v>1784.64</v>
      </c>
      <c r="AX54" s="31">
        <f t="shared" si="5"/>
        <v>8144.01</v>
      </c>
      <c r="AY54" s="5">
        <f t="shared" si="17"/>
        <v>0</v>
      </c>
      <c r="AZ54" s="5">
        <f t="shared" si="17"/>
        <v>-283.29999999999995</v>
      </c>
      <c r="BA54" s="5">
        <f t="shared" si="17"/>
        <v>183.2</v>
      </c>
      <c r="BB54" s="5">
        <f t="shared" si="17"/>
        <v>-1238.8499999999999</v>
      </c>
      <c r="BC54" s="33">
        <f t="shared" si="17"/>
        <v>169.44999999999982</v>
      </c>
      <c r="BD54" s="34">
        <f t="shared" si="17"/>
        <v>-1169.5</v>
      </c>
      <c r="BE54" s="7" t="e">
        <f t="shared" si="18"/>
        <v>#DIV/0!</v>
      </c>
      <c r="BF54" s="7">
        <f t="shared" si="18"/>
        <v>-0.21584268550052185</v>
      </c>
      <c r="BG54" s="7">
        <f t="shared" si="18"/>
        <v>-2.5476289806702823</v>
      </c>
      <c r="BH54" s="7">
        <f t="shared" si="18"/>
        <v>-0.242021978021978</v>
      </c>
      <c r="BI54" s="36">
        <f t="shared" si="18"/>
        <v>9.494912139142897E-2</v>
      </c>
      <c r="BJ54" s="37">
        <f t="shared" si="18"/>
        <v>-0.14360247593016218</v>
      </c>
      <c r="BK54" s="38">
        <f t="shared" si="19"/>
        <v>0</v>
      </c>
      <c r="BL54" s="38">
        <f t="shared" si="19"/>
        <v>0.21763576464219708</v>
      </c>
      <c r="BM54" s="38">
        <f t="shared" si="19"/>
        <v>0.44745094885815379</v>
      </c>
      <c r="BN54" s="38">
        <f t="shared" si="19"/>
        <v>0.30986498163922799</v>
      </c>
      <c r="BO54" s="39">
        <f t="shared" si="19"/>
        <v>0.29841408009773601</v>
      </c>
      <c r="BP54" s="40">
        <f t="shared" si="19"/>
        <v>0.29003213241198517</v>
      </c>
      <c r="BQ54" s="38">
        <f t="shared" si="20"/>
        <v>0</v>
      </c>
      <c r="BR54" s="38">
        <f t="shared" si="20"/>
        <v>0.22470519352452953</v>
      </c>
      <c r="BS54" s="38">
        <f t="shared" si="20"/>
        <v>6.7142857142857135</v>
      </c>
      <c r="BT54" s="38">
        <f t="shared" si="20"/>
        <v>0.30279270257016655</v>
      </c>
      <c r="BU54" s="39">
        <f t="shared" si="20"/>
        <v>0.27729325831697982</v>
      </c>
      <c r="BV54" s="40">
        <f t="shared" si="20"/>
        <v>0.27917722349953566</v>
      </c>
      <c r="BW54" s="38">
        <f t="shared" si="21"/>
        <v>0</v>
      </c>
      <c r="BX54" s="38">
        <f t="shared" si="21"/>
        <v>-7.0694288823324458E-3</v>
      </c>
      <c r="BY54" s="38">
        <f t="shared" si="21"/>
        <v>-6.2668347654275598</v>
      </c>
      <c r="BZ54" s="38">
        <f t="shared" si="21"/>
        <v>7.0722790690614379E-3</v>
      </c>
      <c r="CA54" s="39">
        <f t="shared" si="21"/>
        <v>2.1120821780756194E-2</v>
      </c>
      <c r="CB54" s="40">
        <f t="shared" si="21"/>
        <v>1.0854908912449501E-2</v>
      </c>
      <c r="CC54" s="2">
        <f t="shared" si="22"/>
        <v>0</v>
      </c>
      <c r="CD54" s="2">
        <f t="shared" si="22"/>
        <v>-70.694288823324456</v>
      </c>
      <c r="CE54" s="2">
        <f t="shared" si="22"/>
        <v>-62668.347654275596</v>
      </c>
      <c r="CF54" s="2">
        <f t="shared" si="22"/>
        <v>70.722790690614374</v>
      </c>
      <c r="CG54" s="29">
        <f t="shared" si="22"/>
        <v>211.20821780756194</v>
      </c>
      <c r="CH54" s="31">
        <f t="shared" si="22"/>
        <v>108.54908912449501</v>
      </c>
      <c r="CI54" s="40">
        <f>IFERROR(M54/'Class Sum-WR'!M54,0)</f>
        <v>0.18524555385157226</v>
      </c>
      <c r="CJ54" s="40">
        <f>IFERROR(M54/'Class Sum-TH'!M54,0)</f>
        <v>0.61499614082880383</v>
      </c>
    </row>
    <row r="55" spans="1:88" ht="13.5" thickBot="1" x14ac:dyDescent="0.25">
      <c r="A55" t="s">
        <v>46</v>
      </c>
      <c r="B55" t="s">
        <v>46</v>
      </c>
      <c r="C55" t="s">
        <v>56</v>
      </c>
      <c r="D55" t="s">
        <v>56</v>
      </c>
      <c r="E55" t="s">
        <v>52</v>
      </c>
      <c r="F55" s="41">
        <f t="shared" si="13"/>
        <v>46060</v>
      </c>
      <c r="G55" s="61" t="s">
        <v>41</v>
      </c>
      <c r="H55" s="43">
        <v>-23.02</v>
      </c>
      <c r="I55" s="44">
        <v>6162.56</v>
      </c>
      <c r="J55" s="44">
        <v>547.28</v>
      </c>
      <c r="K55" s="44">
        <v>15671.25</v>
      </c>
      <c r="L55" s="45">
        <v>5037.66</v>
      </c>
      <c r="M55" s="46">
        <f t="shared" si="0"/>
        <v>27395.73</v>
      </c>
      <c r="N55" t="s">
        <v>49</v>
      </c>
      <c r="O55" t="s">
        <v>49</v>
      </c>
      <c r="P55" t="s">
        <v>56</v>
      </c>
      <c r="Q55" t="s">
        <v>56</v>
      </c>
      <c r="R55" t="s">
        <v>52</v>
      </c>
      <c r="S55" s="41">
        <f t="shared" si="14"/>
        <v>45696</v>
      </c>
      <c r="T55" s="61" t="s">
        <v>41</v>
      </c>
      <c r="U55" s="43">
        <v>-28.45</v>
      </c>
      <c r="V55" s="44">
        <v>6463.41</v>
      </c>
      <c r="W55" s="44">
        <v>683.72</v>
      </c>
      <c r="X55" s="44">
        <v>18133.509999999998</v>
      </c>
      <c r="Y55" s="45">
        <v>7024.33</v>
      </c>
      <c r="Z55" s="47">
        <f t="shared" si="1"/>
        <v>32276.519999999997</v>
      </c>
      <c r="AA55" s="48">
        <f t="shared" si="15"/>
        <v>5.43</v>
      </c>
      <c r="AB55" s="49">
        <f t="shared" si="15"/>
        <v>-300.84999999999945</v>
      </c>
      <c r="AC55" s="49">
        <f t="shared" si="15"/>
        <v>-136.44000000000005</v>
      </c>
      <c r="AD55" s="49">
        <f t="shared" si="15"/>
        <v>-2462.2599999999984</v>
      </c>
      <c r="AE55" s="50">
        <f t="shared" si="15"/>
        <v>-1986.67</v>
      </c>
      <c r="AF55" s="51">
        <f t="shared" si="15"/>
        <v>-4880.7899999999972</v>
      </c>
      <c r="AG55" s="52">
        <f t="shared" si="16"/>
        <v>-0.19086115992970124</v>
      </c>
      <c r="AH55" s="53">
        <f t="shared" si="16"/>
        <v>-4.654663714664542E-2</v>
      </c>
      <c r="AI55" s="53">
        <f t="shared" si="16"/>
        <v>-0.19955537354472599</v>
      </c>
      <c r="AJ55" s="53">
        <f t="shared" si="16"/>
        <v>-0.13578507415277014</v>
      </c>
      <c r="AK55" s="54">
        <f t="shared" si="16"/>
        <v>-0.28282697424523051</v>
      </c>
      <c r="AL55" s="55">
        <f t="shared" si="16"/>
        <v>-0.15121797517204449</v>
      </c>
      <c r="AM55" s="44">
        <v>-23.02</v>
      </c>
      <c r="AN55" s="44">
        <v>1337.8</v>
      </c>
      <c r="AO55" s="44">
        <v>330.91</v>
      </c>
      <c r="AP55" s="44">
        <v>4869.22</v>
      </c>
      <c r="AQ55" s="45">
        <v>1487.73</v>
      </c>
      <c r="AR55" s="47">
        <f t="shared" si="4"/>
        <v>8002.6399999999994</v>
      </c>
      <c r="AS55" s="44">
        <v>-28.45</v>
      </c>
      <c r="AT55" s="44">
        <v>1448.39</v>
      </c>
      <c r="AU55" s="44">
        <v>259.67</v>
      </c>
      <c r="AV55" s="44">
        <v>5482.18</v>
      </c>
      <c r="AW55" s="45">
        <v>2037.65</v>
      </c>
      <c r="AX55" s="47">
        <f t="shared" si="5"/>
        <v>9199.44</v>
      </c>
      <c r="AY55" s="49">
        <f t="shared" si="17"/>
        <v>5.43</v>
      </c>
      <c r="AZ55" s="49">
        <f t="shared" si="17"/>
        <v>-110.59000000000015</v>
      </c>
      <c r="BA55" s="49">
        <f t="shared" si="17"/>
        <v>71.240000000000009</v>
      </c>
      <c r="BB55" s="49">
        <f t="shared" si="17"/>
        <v>-612.96</v>
      </c>
      <c r="BC55" s="50">
        <f t="shared" si="17"/>
        <v>-549.92000000000007</v>
      </c>
      <c r="BD55" s="51">
        <f t="shared" si="17"/>
        <v>-1196.8000000000011</v>
      </c>
      <c r="BE55" s="53">
        <f t="shared" si="18"/>
        <v>-0.19086115992970124</v>
      </c>
      <c r="BF55" s="53">
        <f t="shared" si="18"/>
        <v>-7.6353744502516682E-2</v>
      </c>
      <c r="BG55" s="53">
        <f t="shared" si="18"/>
        <v>0.27434821119112723</v>
      </c>
      <c r="BH55" s="53">
        <f t="shared" si="18"/>
        <v>-0.11180953562269025</v>
      </c>
      <c r="BI55" s="54">
        <f t="shared" si="18"/>
        <v>-0.26987951807228916</v>
      </c>
      <c r="BJ55" s="55">
        <f t="shared" si="18"/>
        <v>-0.13009487534023823</v>
      </c>
      <c r="BK55" s="56">
        <f t="shared" si="19"/>
        <v>1</v>
      </c>
      <c r="BL55" s="56">
        <f t="shared" si="19"/>
        <v>0.21708510748779725</v>
      </c>
      <c r="BM55" s="56">
        <f t="shared" si="19"/>
        <v>0.6046447887735712</v>
      </c>
      <c r="BN55" s="56">
        <f t="shared" si="19"/>
        <v>0.31071037728324163</v>
      </c>
      <c r="BO55" s="57">
        <f t="shared" si="19"/>
        <v>0.2953216374269006</v>
      </c>
      <c r="BP55" s="58">
        <f t="shared" si="19"/>
        <v>0.29211267595351537</v>
      </c>
      <c r="BQ55" s="56">
        <f t="shared" si="20"/>
        <v>1</v>
      </c>
      <c r="BR55" s="56">
        <f t="shared" si="20"/>
        <v>0.22409068897068268</v>
      </c>
      <c r="BS55" s="56">
        <f t="shared" si="20"/>
        <v>0.37978997250336394</v>
      </c>
      <c r="BT55" s="56">
        <f t="shared" si="20"/>
        <v>0.30232315751335515</v>
      </c>
      <c r="BU55" s="57">
        <f t="shared" si="20"/>
        <v>0.29008460593394675</v>
      </c>
      <c r="BV55" s="58">
        <f t="shared" si="20"/>
        <v>0.28501957460097932</v>
      </c>
      <c r="BW55" s="56">
        <f t="shared" si="21"/>
        <v>0</v>
      </c>
      <c r="BX55" s="56">
        <f t="shared" si="21"/>
        <v>-7.0055814828854368E-3</v>
      </c>
      <c r="BY55" s="56">
        <f t="shared" si="21"/>
        <v>0.22485481627020726</v>
      </c>
      <c r="BZ55" s="56">
        <f t="shared" si="21"/>
        <v>8.3872197698864892E-3</v>
      </c>
      <c r="CA55" s="57">
        <f t="shared" si="21"/>
        <v>5.2370314929538475E-3</v>
      </c>
      <c r="CB55" s="58">
        <f t="shared" si="21"/>
        <v>7.0931013525360465E-3</v>
      </c>
      <c r="CC55" s="44">
        <f t="shared" si="22"/>
        <v>0</v>
      </c>
      <c r="CD55" s="44">
        <f t="shared" si="22"/>
        <v>-70.055814828854366</v>
      </c>
      <c r="CE55" s="44">
        <f t="shared" si="22"/>
        <v>2248.5481627020727</v>
      </c>
      <c r="CF55" s="44">
        <f t="shared" si="22"/>
        <v>83.872197698864895</v>
      </c>
      <c r="CG55" s="45">
        <f t="shared" si="22"/>
        <v>52.370314929538473</v>
      </c>
      <c r="CH55" s="47">
        <f t="shared" si="22"/>
        <v>70.93101352536047</v>
      </c>
      <c r="CI55" s="58">
        <f>IFERROR(M55/'Class Sum-WR'!M55,0)</f>
        <v>0.20470532484176948</v>
      </c>
      <c r="CJ55" s="58">
        <f>IFERROR(M55/'Class Sum-TH'!M55,0)</f>
        <v>0.63691092830519946</v>
      </c>
    </row>
    <row r="56" spans="1:88" x14ac:dyDescent="0.2">
      <c r="A56" t="s">
        <v>46</v>
      </c>
      <c r="B56" t="s">
        <v>46</v>
      </c>
      <c r="C56" t="s">
        <v>56</v>
      </c>
      <c r="D56" t="s">
        <v>56</v>
      </c>
      <c r="E56" t="s">
        <v>53</v>
      </c>
      <c r="F56" s="27">
        <f t="shared" si="13"/>
        <v>46061</v>
      </c>
      <c r="G56" s="60" t="s">
        <v>35</v>
      </c>
      <c r="H56" s="28">
        <v>0</v>
      </c>
      <c r="I56" s="2">
        <v>4171.43</v>
      </c>
      <c r="J56" s="2">
        <v>388.74</v>
      </c>
      <c r="K56" s="2">
        <v>10107.16</v>
      </c>
      <c r="L56" s="29">
        <v>2410.0700000000002</v>
      </c>
      <c r="M56" s="30">
        <f t="shared" si="0"/>
        <v>17077.400000000001</v>
      </c>
      <c r="N56" t="s">
        <v>49</v>
      </c>
      <c r="O56" t="s">
        <v>49</v>
      </c>
      <c r="P56" t="s">
        <v>56</v>
      </c>
      <c r="Q56" t="s">
        <v>56</v>
      </c>
      <c r="R56" t="s">
        <v>53</v>
      </c>
      <c r="S56" s="27">
        <f t="shared" si="14"/>
        <v>45697</v>
      </c>
      <c r="T56" s="60" t="s">
        <v>35</v>
      </c>
      <c r="U56" s="28">
        <v>-2.27</v>
      </c>
      <c r="V56" s="2">
        <v>4703.16</v>
      </c>
      <c r="W56" s="2">
        <v>272.27999999999997</v>
      </c>
      <c r="X56" s="2">
        <v>8673.76</v>
      </c>
      <c r="Y56" s="29">
        <v>3134.81</v>
      </c>
      <c r="Z56" s="31">
        <f t="shared" si="1"/>
        <v>16781.740000000002</v>
      </c>
      <c r="AA56" s="32">
        <f t="shared" si="15"/>
        <v>2.27</v>
      </c>
      <c r="AB56" s="5">
        <f t="shared" si="15"/>
        <v>-531.72999999999956</v>
      </c>
      <c r="AC56" s="5">
        <f t="shared" si="15"/>
        <v>116.46000000000004</v>
      </c>
      <c r="AD56" s="5">
        <f t="shared" si="15"/>
        <v>1433.3999999999996</v>
      </c>
      <c r="AE56" s="33">
        <f t="shared" si="15"/>
        <v>-724.73999999999978</v>
      </c>
      <c r="AF56" s="34">
        <f t="shared" si="15"/>
        <v>295.65999999999985</v>
      </c>
      <c r="AG56" s="35">
        <f t="shared" si="16"/>
        <v>-1</v>
      </c>
      <c r="AH56" s="7">
        <f t="shared" si="16"/>
        <v>-0.1130580290698168</v>
      </c>
      <c r="AI56" s="7">
        <f t="shared" si="16"/>
        <v>0.4277214631996476</v>
      </c>
      <c r="AJ56" s="7">
        <f t="shared" si="16"/>
        <v>0.16525705115198017</v>
      </c>
      <c r="AK56" s="36">
        <f t="shared" si="16"/>
        <v>-0.23119104507131208</v>
      </c>
      <c r="AL56" s="37">
        <f t="shared" si="16"/>
        <v>1.7617958566870887E-2</v>
      </c>
      <c r="AM56" s="2">
        <v>0</v>
      </c>
      <c r="AN56" s="2">
        <v>868.9</v>
      </c>
      <c r="AO56" s="2">
        <v>174.48</v>
      </c>
      <c r="AP56" s="2">
        <v>3047.78</v>
      </c>
      <c r="AQ56" s="29">
        <v>716.37</v>
      </c>
      <c r="AR56" s="31">
        <f t="shared" si="4"/>
        <v>4807.53</v>
      </c>
      <c r="AS56" s="2">
        <v>-2.27</v>
      </c>
      <c r="AT56" s="2">
        <v>1015.81</v>
      </c>
      <c r="AU56" s="2">
        <v>183.24</v>
      </c>
      <c r="AV56" s="2">
        <v>2632.06</v>
      </c>
      <c r="AW56" s="29">
        <v>815.07</v>
      </c>
      <c r="AX56" s="31">
        <f t="shared" si="5"/>
        <v>4643.91</v>
      </c>
      <c r="AY56" s="5">
        <f t="shared" si="17"/>
        <v>2.27</v>
      </c>
      <c r="AZ56" s="5">
        <f t="shared" si="17"/>
        <v>-146.90999999999997</v>
      </c>
      <c r="BA56" s="5">
        <f t="shared" si="17"/>
        <v>-8.7600000000000193</v>
      </c>
      <c r="BB56" s="5">
        <f t="shared" si="17"/>
        <v>415.72000000000025</v>
      </c>
      <c r="BC56" s="33">
        <f t="shared" si="17"/>
        <v>-98.700000000000045</v>
      </c>
      <c r="BD56" s="34">
        <f t="shared" si="17"/>
        <v>163.61999999999989</v>
      </c>
      <c r="BE56" s="7">
        <f t="shared" si="18"/>
        <v>-1</v>
      </c>
      <c r="BF56" s="7">
        <f t="shared" si="18"/>
        <v>-0.14462350242663488</v>
      </c>
      <c r="BG56" s="7">
        <f t="shared" si="18"/>
        <v>-4.7806155861165787E-2</v>
      </c>
      <c r="BH56" s="7">
        <f t="shared" si="18"/>
        <v>0.15794472770377585</v>
      </c>
      <c r="BI56" s="36">
        <f t="shared" si="18"/>
        <v>-0.12109389377599475</v>
      </c>
      <c r="BJ56" s="37">
        <f t="shared" si="18"/>
        <v>3.5233240954282034E-2</v>
      </c>
      <c r="BK56" s="38">
        <f t="shared" si="19"/>
        <v>0</v>
      </c>
      <c r="BL56" s="38">
        <f t="shared" si="19"/>
        <v>0.20829787387059112</v>
      </c>
      <c r="BM56" s="38">
        <f t="shared" si="19"/>
        <v>0.44883469671245557</v>
      </c>
      <c r="BN56" s="38">
        <f t="shared" si="19"/>
        <v>0.30154662635201185</v>
      </c>
      <c r="BO56" s="39">
        <f t="shared" si="19"/>
        <v>0.29724032911907122</v>
      </c>
      <c r="BP56" s="40">
        <f t="shared" si="19"/>
        <v>0.28151416491971842</v>
      </c>
      <c r="BQ56" s="38">
        <f t="shared" si="20"/>
        <v>1</v>
      </c>
      <c r="BR56" s="38">
        <f t="shared" si="20"/>
        <v>0.21598457207494534</v>
      </c>
      <c r="BS56" s="38">
        <f t="shared" si="20"/>
        <v>0.67298369325694152</v>
      </c>
      <c r="BT56" s="38">
        <f t="shared" si="20"/>
        <v>0.30345086790503772</v>
      </c>
      <c r="BU56" s="39">
        <f t="shared" si="20"/>
        <v>0.2600061885728322</v>
      </c>
      <c r="BV56" s="40">
        <f t="shared" si="20"/>
        <v>0.27672398690481437</v>
      </c>
      <c r="BW56" s="38">
        <f t="shared" si="21"/>
        <v>-1</v>
      </c>
      <c r="BX56" s="38">
        <f t="shared" si="21"/>
        <v>-7.6866982043542198E-3</v>
      </c>
      <c r="BY56" s="38">
        <f t="shared" si="21"/>
        <v>-0.22414899654448595</v>
      </c>
      <c r="BZ56" s="38">
        <f t="shared" si="21"/>
        <v>-1.9042415530258761E-3</v>
      </c>
      <c r="CA56" s="39">
        <f t="shared" si="21"/>
        <v>3.7234140546239025E-2</v>
      </c>
      <c r="CB56" s="40">
        <f t="shared" si="21"/>
        <v>4.7901780149040563E-3</v>
      </c>
      <c r="CC56" s="2">
        <f t="shared" si="22"/>
        <v>-10000</v>
      </c>
      <c r="CD56" s="2">
        <f t="shared" si="22"/>
        <v>-76.866982043542194</v>
      </c>
      <c r="CE56" s="2">
        <f t="shared" si="22"/>
        <v>-2241.4899654448595</v>
      </c>
      <c r="CF56" s="2">
        <f t="shared" si="22"/>
        <v>-19.042415530258761</v>
      </c>
      <c r="CG56" s="29">
        <f t="shared" si="22"/>
        <v>372.34140546239024</v>
      </c>
      <c r="CH56" s="31">
        <f t="shared" si="22"/>
        <v>47.901780149040562</v>
      </c>
      <c r="CI56" s="40">
        <f>IFERROR(M56/'Class Sum-WR'!M56,0)</f>
        <v>0.21260760852731131</v>
      </c>
      <c r="CJ56" s="40">
        <f>IFERROR(M56/'Class Sum-TH'!M56,0)</f>
        <v>0.51606091292019818</v>
      </c>
    </row>
    <row r="57" spans="1:88" x14ac:dyDescent="0.2">
      <c r="A57" t="s">
        <v>46</v>
      </c>
      <c r="B57" t="s">
        <v>46</v>
      </c>
      <c r="C57" t="s">
        <v>56</v>
      </c>
      <c r="D57" t="s">
        <v>56</v>
      </c>
      <c r="E57" t="s">
        <v>53</v>
      </c>
      <c r="F57" s="27">
        <f t="shared" si="13"/>
        <v>46062</v>
      </c>
      <c r="G57" s="60" t="s">
        <v>36</v>
      </c>
      <c r="H57" s="28">
        <v>-202.71</v>
      </c>
      <c r="I57" s="2">
        <v>1514.25</v>
      </c>
      <c r="J57" s="2">
        <v>54.14</v>
      </c>
      <c r="K57" s="2">
        <v>4025.64</v>
      </c>
      <c r="L57" s="29">
        <v>1379.77</v>
      </c>
      <c r="M57" s="30">
        <f t="shared" si="0"/>
        <v>6771.09</v>
      </c>
      <c r="N57" t="s">
        <v>49</v>
      </c>
      <c r="O57" t="s">
        <v>49</v>
      </c>
      <c r="P57" t="s">
        <v>56</v>
      </c>
      <c r="Q57" t="s">
        <v>56</v>
      </c>
      <c r="R57" t="s">
        <v>53</v>
      </c>
      <c r="S57" s="27">
        <f t="shared" si="14"/>
        <v>45698</v>
      </c>
      <c r="T57" s="60" t="s">
        <v>36</v>
      </c>
      <c r="U57" s="28">
        <v>-151.44999999999999</v>
      </c>
      <c r="V57" s="2">
        <v>1179.96</v>
      </c>
      <c r="W57" s="2">
        <v>102.91</v>
      </c>
      <c r="X57" s="2">
        <v>4925.04</v>
      </c>
      <c r="Y57" s="29">
        <v>2434.92</v>
      </c>
      <c r="Z57" s="31">
        <f t="shared" si="1"/>
        <v>8491.380000000001</v>
      </c>
      <c r="AA57" s="32">
        <f t="shared" si="15"/>
        <v>-51.260000000000019</v>
      </c>
      <c r="AB57" s="5">
        <f t="shared" si="15"/>
        <v>334.28999999999996</v>
      </c>
      <c r="AC57" s="5">
        <f t="shared" si="15"/>
        <v>-48.769999999999996</v>
      </c>
      <c r="AD57" s="5">
        <f t="shared" si="15"/>
        <v>-899.40000000000009</v>
      </c>
      <c r="AE57" s="33">
        <f t="shared" si="15"/>
        <v>-1055.1500000000001</v>
      </c>
      <c r="AF57" s="34">
        <f t="shared" si="15"/>
        <v>-1720.2900000000009</v>
      </c>
      <c r="AG57" s="35">
        <f t="shared" si="16"/>
        <v>0.33846153846153859</v>
      </c>
      <c r="AH57" s="7">
        <f t="shared" si="16"/>
        <v>0.28330621376995824</v>
      </c>
      <c r="AI57" s="7">
        <f t="shared" si="16"/>
        <v>-0.47390924108444271</v>
      </c>
      <c r="AJ57" s="7">
        <f t="shared" si="16"/>
        <v>-0.18261780614979778</v>
      </c>
      <c r="AK57" s="36">
        <f t="shared" si="16"/>
        <v>-0.43334072577333138</v>
      </c>
      <c r="AL57" s="37">
        <f t="shared" si="16"/>
        <v>-0.20259251146456767</v>
      </c>
      <c r="AM57" s="2">
        <v>-202.71</v>
      </c>
      <c r="AN57" s="2">
        <v>301.85000000000002</v>
      </c>
      <c r="AO57" s="2">
        <v>7.21</v>
      </c>
      <c r="AP57" s="2">
        <v>1244.45</v>
      </c>
      <c r="AQ57" s="29">
        <v>412.4</v>
      </c>
      <c r="AR57" s="31">
        <f t="shared" si="4"/>
        <v>1763.1999999999998</v>
      </c>
      <c r="AS57" s="2">
        <v>-151.44999999999999</v>
      </c>
      <c r="AT57" s="2">
        <v>269.97000000000003</v>
      </c>
      <c r="AU57" s="2">
        <v>38.69</v>
      </c>
      <c r="AV57" s="2">
        <v>1445.48</v>
      </c>
      <c r="AW57" s="29">
        <v>613.1</v>
      </c>
      <c r="AX57" s="31">
        <f t="shared" si="5"/>
        <v>2215.79</v>
      </c>
      <c r="AY57" s="5">
        <f t="shared" si="17"/>
        <v>-51.260000000000019</v>
      </c>
      <c r="AZ57" s="5">
        <f t="shared" si="17"/>
        <v>31.879999999999995</v>
      </c>
      <c r="BA57" s="5">
        <f t="shared" si="17"/>
        <v>-31.479999999999997</v>
      </c>
      <c r="BB57" s="5">
        <f t="shared" si="17"/>
        <v>-201.02999999999997</v>
      </c>
      <c r="BC57" s="33">
        <f t="shared" si="17"/>
        <v>-200.70000000000005</v>
      </c>
      <c r="BD57" s="34">
        <f t="shared" si="17"/>
        <v>-452.59000000000015</v>
      </c>
      <c r="BE57" s="7">
        <f t="shared" si="18"/>
        <v>0.33846153846153859</v>
      </c>
      <c r="BF57" s="7">
        <f t="shared" si="18"/>
        <v>0.11808719487350443</v>
      </c>
      <c r="BG57" s="7">
        <f t="shared" si="18"/>
        <v>-0.81364693719307313</v>
      </c>
      <c r="BH57" s="7">
        <f t="shared" si="18"/>
        <v>-0.13907490937266512</v>
      </c>
      <c r="BI57" s="36">
        <f t="shared" si="18"/>
        <v>-0.32735279725982719</v>
      </c>
      <c r="BJ57" s="37">
        <f t="shared" si="18"/>
        <v>-0.20425672107916371</v>
      </c>
      <c r="BK57" s="38">
        <f t="shared" si="19"/>
        <v>1</v>
      </c>
      <c r="BL57" s="38">
        <f t="shared" si="19"/>
        <v>0.19933960706620441</v>
      </c>
      <c r="BM57" s="38">
        <f t="shared" si="19"/>
        <v>0.13317325452530476</v>
      </c>
      <c r="BN57" s="38">
        <f t="shared" si="19"/>
        <v>0.30913097047922816</v>
      </c>
      <c r="BO57" s="39">
        <f t="shared" si="19"/>
        <v>0.29889039477594093</v>
      </c>
      <c r="BP57" s="40">
        <f t="shared" si="19"/>
        <v>0.26040120571429415</v>
      </c>
      <c r="BQ57" s="38">
        <f t="shared" si="20"/>
        <v>1</v>
      </c>
      <c r="BR57" s="38">
        <f t="shared" si="20"/>
        <v>0.2287958913861487</v>
      </c>
      <c r="BS57" s="38">
        <f t="shared" si="20"/>
        <v>0.37595957632883104</v>
      </c>
      <c r="BT57" s="38">
        <f t="shared" si="20"/>
        <v>0.29349609343274369</v>
      </c>
      <c r="BU57" s="39">
        <f t="shared" si="20"/>
        <v>0.25179472015507698</v>
      </c>
      <c r="BV57" s="40">
        <f t="shared" si="20"/>
        <v>0.26094580621759944</v>
      </c>
      <c r="BW57" s="38">
        <f t="shared" si="21"/>
        <v>0</v>
      </c>
      <c r="BX57" s="38">
        <f t="shared" si="21"/>
        <v>-2.9456284319944293E-2</v>
      </c>
      <c r="BY57" s="38">
        <f t="shared" si="21"/>
        <v>-0.24278632180352627</v>
      </c>
      <c r="BZ57" s="38">
        <f t="shared" si="21"/>
        <v>1.5634877046484474E-2</v>
      </c>
      <c r="CA57" s="39">
        <f t="shared" si="21"/>
        <v>4.7095674620863948E-2</v>
      </c>
      <c r="CB57" s="40">
        <f t="shared" si="21"/>
        <v>-5.4460050330529253E-4</v>
      </c>
      <c r="CC57" s="2">
        <f t="shared" si="22"/>
        <v>0</v>
      </c>
      <c r="CD57" s="2">
        <f t="shared" si="22"/>
        <v>-294.56284319944291</v>
      </c>
      <c r="CE57" s="2">
        <f t="shared" si="22"/>
        <v>-2427.8632180352629</v>
      </c>
      <c r="CF57" s="2">
        <f t="shared" si="22"/>
        <v>156.34877046484473</v>
      </c>
      <c r="CG57" s="29">
        <f t="shared" si="22"/>
        <v>470.95674620863946</v>
      </c>
      <c r="CH57" s="31">
        <f t="shared" si="22"/>
        <v>-5.4460050330529253</v>
      </c>
      <c r="CI57" s="40">
        <f>IFERROR(M57/'Class Sum-WR'!M57,0)</f>
        <v>0.11090273561358732</v>
      </c>
      <c r="CJ57" s="40">
        <f>IFERROR(M57/'Class Sum-TH'!M57,0)</f>
        <v>0.66627536260405795</v>
      </c>
    </row>
    <row r="58" spans="1:88" x14ac:dyDescent="0.2">
      <c r="A58" t="s">
        <v>46</v>
      </c>
      <c r="B58" t="s">
        <v>46</v>
      </c>
      <c r="C58" t="s">
        <v>56</v>
      </c>
      <c r="D58" t="s">
        <v>56</v>
      </c>
      <c r="E58" t="s">
        <v>53</v>
      </c>
      <c r="F58" s="27">
        <f t="shared" si="13"/>
        <v>46063</v>
      </c>
      <c r="G58" s="60" t="s">
        <v>37</v>
      </c>
      <c r="H58" s="28">
        <v>0</v>
      </c>
      <c r="I58" s="2">
        <v>980.16</v>
      </c>
      <c r="J58" s="2">
        <v>32.090000000000003</v>
      </c>
      <c r="K58" s="2">
        <v>4178.7700000000004</v>
      </c>
      <c r="L58" s="29">
        <v>1414.23</v>
      </c>
      <c r="M58" s="30">
        <f t="shared" si="0"/>
        <v>6605.25</v>
      </c>
      <c r="N58" t="s">
        <v>49</v>
      </c>
      <c r="O58" t="s">
        <v>49</v>
      </c>
      <c r="P58" t="s">
        <v>56</v>
      </c>
      <c r="Q58" t="s">
        <v>56</v>
      </c>
      <c r="R58" t="s">
        <v>53</v>
      </c>
      <c r="S58" s="27">
        <f t="shared" si="14"/>
        <v>45699</v>
      </c>
      <c r="T58" s="60" t="s">
        <v>37</v>
      </c>
      <c r="U58" s="28">
        <v>0</v>
      </c>
      <c r="V58" s="2">
        <v>894.78</v>
      </c>
      <c r="W58" s="2">
        <v>51.28</v>
      </c>
      <c r="X58" s="2">
        <v>3129.28</v>
      </c>
      <c r="Y58" s="29">
        <v>1282.19</v>
      </c>
      <c r="Z58" s="31">
        <f t="shared" si="1"/>
        <v>5357.5300000000007</v>
      </c>
      <c r="AA58" s="32">
        <f t="shared" si="15"/>
        <v>0</v>
      </c>
      <c r="AB58" s="5">
        <f t="shared" si="15"/>
        <v>85.38</v>
      </c>
      <c r="AC58" s="5">
        <f t="shared" si="15"/>
        <v>-19.189999999999998</v>
      </c>
      <c r="AD58" s="5">
        <f t="shared" si="15"/>
        <v>1049.4900000000002</v>
      </c>
      <c r="AE58" s="33">
        <f t="shared" si="15"/>
        <v>132.03999999999996</v>
      </c>
      <c r="AF58" s="34">
        <f t="shared" si="15"/>
        <v>1247.7199999999993</v>
      </c>
      <c r="AG58" s="35" t="e">
        <f t="shared" si="16"/>
        <v>#DIV/0!</v>
      </c>
      <c r="AH58" s="7">
        <f t="shared" si="16"/>
        <v>9.5420103265607181E-2</v>
      </c>
      <c r="AI58" s="7">
        <f t="shared" si="16"/>
        <v>-0.37421996879875191</v>
      </c>
      <c r="AJ58" s="7">
        <f t="shared" si="16"/>
        <v>0.33537746702116789</v>
      </c>
      <c r="AK58" s="36">
        <f t="shared" si="16"/>
        <v>0.10298005755777222</v>
      </c>
      <c r="AL58" s="37">
        <f t="shared" si="16"/>
        <v>0.23289090308407032</v>
      </c>
      <c r="AM58" s="2">
        <v>0</v>
      </c>
      <c r="AN58" s="2">
        <v>214.26</v>
      </c>
      <c r="AO58" s="2">
        <v>14.84</v>
      </c>
      <c r="AP58" s="2">
        <v>1247.55</v>
      </c>
      <c r="AQ58" s="29">
        <v>451.86</v>
      </c>
      <c r="AR58" s="31">
        <f t="shared" si="4"/>
        <v>1928.5099999999998</v>
      </c>
      <c r="AS58" s="2">
        <v>0</v>
      </c>
      <c r="AT58" s="2">
        <v>214.82</v>
      </c>
      <c r="AU58" s="2">
        <v>23.45</v>
      </c>
      <c r="AV58" s="2">
        <v>867</v>
      </c>
      <c r="AW58" s="29">
        <v>359.71</v>
      </c>
      <c r="AX58" s="31">
        <f t="shared" si="5"/>
        <v>1464.98</v>
      </c>
      <c r="AY58" s="5">
        <f t="shared" si="17"/>
        <v>0</v>
      </c>
      <c r="AZ58" s="5">
        <f t="shared" si="17"/>
        <v>-0.56000000000000227</v>
      </c>
      <c r="BA58" s="5">
        <f t="shared" si="17"/>
        <v>-8.61</v>
      </c>
      <c r="BB58" s="5">
        <f t="shared" si="17"/>
        <v>380.54999999999995</v>
      </c>
      <c r="BC58" s="33">
        <f t="shared" si="17"/>
        <v>92.150000000000034</v>
      </c>
      <c r="BD58" s="34">
        <f t="shared" si="17"/>
        <v>463.52999999999975</v>
      </c>
      <c r="BE58" s="7" t="e">
        <f t="shared" si="18"/>
        <v>#DIV/0!</v>
      </c>
      <c r="BF58" s="7">
        <f t="shared" si="18"/>
        <v>-2.6068336281538139E-3</v>
      </c>
      <c r="BG58" s="7">
        <f t="shared" si="18"/>
        <v>-0.36716417910447757</v>
      </c>
      <c r="BH58" s="7">
        <f t="shared" si="18"/>
        <v>0.43892733564013836</v>
      </c>
      <c r="BI58" s="36">
        <f t="shared" si="18"/>
        <v>0.2561785883072476</v>
      </c>
      <c r="BJ58" s="37">
        <f t="shared" si="18"/>
        <v>0.3164070499255961</v>
      </c>
      <c r="BK58" s="38">
        <f t="shared" si="19"/>
        <v>0</v>
      </c>
      <c r="BL58" s="38">
        <f t="shared" si="19"/>
        <v>0.21859696376101861</v>
      </c>
      <c r="BM58" s="38">
        <f t="shared" si="19"/>
        <v>0.46244936117170454</v>
      </c>
      <c r="BN58" s="38">
        <f t="shared" si="19"/>
        <v>0.29854478710242482</v>
      </c>
      <c r="BO58" s="39">
        <f t="shared" si="19"/>
        <v>0.3195095564370718</v>
      </c>
      <c r="BP58" s="40">
        <f t="shared" si="19"/>
        <v>0.29196623897657165</v>
      </c>
      <c r="BQ58" s="38">
        <f t="shared" si="20"/>
        <v>0</v>
      </c>
      <c r="BR58" s="38">
        <f t="shared" si="20"/>
        <v>0.24008136078142114</v>
      </c>
      <c r="BS58" s="38">
        <f t="shared" si="20"/>
        <v>0.45729329173166922</v>
      </c>
      <c r="BT58" s="38">
        <f t="shared" si="20"/>
        <v>0.2770605378873095</v>
      </c>
      <c r="BU58" s="39">
        <f t="shared" si="20"/>
        <v>0.28054344519922941</v>
      </c>
      <c r="BV58" s="40">
        <f t="shared" si="20"/>
        <v>0.2734431725067335</v>
      </c>
      <c r="BW58" s="38">
        <f t="shared" si="21"/>
        <v>0</v>
      </c>
      <c r="BX58" s="38">
        <f t="shared" si="21"/>
        <v>-2.1484397020402529E-2</v>
      </c>
      <c r="BY58" s="38">
        <f t="shared" si="21"/>
        <v>5.1560694400353269E-3</v>
      </c>
      <c r="BZ58" s="38">
        <f t="shared" si="21"/>
        <v>2.1484249215115325E-2</v>
      </c>
      <c r="CA58" s="39">
        <f t="shared" si="21"/>
        <v>3.8966111237842382E-2</v>
      </c>
      <c r="CB58" s="40">
        <f t="shared" si="21"/>
        <v>1.8523066469838145E-2</v>
      </c>
      <c r="CC58" s="2">
        <f t="shared" si="22"/>
        <v>0</v>
      </c>
      <c r="CD58" s="2">
        <f t="shared" si="22"/>
        <v>-214.84397020402528</v>
      </c>
      <c r="CE58" s="2">
        <f t="shared" si="22"/>
        <v>51.56069440035327</v>
      </c>
      <c r="CF58" s="2">
        <f t="shared" si="22"/>
        <v>214.84249215115327</v>
      </c>
      <c r="CG58" s="29">
        <f t="shared" si="22"/>
        <v>389.66111237842381</v>
      </c>
      <c r="CH58" s="31">
        <f t="shared" si="22"/>
        <v>185.23066469838145</v>
      </c>
      <c r="CI58" s="40">
        <f>IFERROR(M58/'Class Sum-WR'!M58,0)</f>
        <v>9.0308099612147891E-2</v>
      </c>
      <c r="CJ58" s="40">
        <f>IFERROR(M58/'Class Sum-TH'!M58,0)</f>
        <v>0.45489699951516221</v>
      </c>
    </row>
    <row r="59" spans="1:88" x14ac:dyDescent="0.2">
      <c r="A59" t="s">
        <v>46</v>
      </c>
      <c r="B59" t="s">
        <v>46</v>
      </c>
      <c r="C59" t="s">
        <v>56</v>
      </c>
      <c r="D59" t="s">
        <v>56</v>
      </c>
      <c r="E59" t="s">
        <v>53</v>
      </c>
      <c r="F59" s="27">
        <f t="shared" si="13"/>
        <v>46064</v>
      </c>
      <c r="G59" s="60" t="s">
        <v>38</v>
      </c>
      <c r="H59" s="28">
        <v>9.98</v>
      </c>
      <c r="I59" s="2">
        <v>1515.8</v>
      </c>
      <c r="J59" s="2">
        <v>60.31</v>
      </c>
      <c r="K59" s="2">
        <v>5393.09</v>
      </c>
      <c r="L59" s="29">
        <v>2444.48</v>
      </c>
      <c r="M59" s="30">
        <f t="shared" si="0"/>
        <v>9423.66</v>
      </c>
      <c r="N59" t="s">
        <v>49</v>
      </c>
      <c r="O59" t="s">
        <v>49</v>
      </c>
      <c r="P59" t="s">
        <v>56</v>
      </c>
      <c r="Q59" t="s">
        <v>56</v>
      </c>
      <c r="R59" t="s">
        <v>53</v>
      </c>
      <c r="S59" s="27">
        <f t="shared" si="14"/>
        <v>45700</v>
      </c>
      <c r="T59" s="60" t="s">
        <v>38</v>
      </c>
      <c r="U59" s="28">
        <v>-26.86</v>
      </c>
      <c r="V59" s="2">
        <v>1145.04</v>
      </c>
      <c r="W59" s="2">
        <v>194.98</v>
      </c>
      <c r="X59" s="2">
        <v>5236.5</v>
      </c>
      <c r="Y59" s="29">
        <v>2738.96</v>
      </c>
      <c r="Z59" s="31">
        <f t="shared" si="1"/>
        <v>9288.619999999999</v>
      </c>
      <c r="AA59" s="32">
        <f t="shared" si="15"/>
        <v>36.840000000000003</v>
      </c>
      <c r="AB59" s="5">
        <f t="shared" si="15"/>
        <v>370.76</v>
      </c>
      <c r="AC59" s="5">
        <f t="shared" si="15"/>
        <v>-134.66999999999999</v>
      </c>
      <c r="AD59" s="5">
        <f t="shared" si="15"/>
        <v>156.59000000000015</v>
      </c>
      <c r="AE59" s="33">
        <f t="shared" si="15"/>
        <v>-294.48</v>
      </c>
      <c r="AF59" s="34">
        <f t="shared" si="15"/>
        <v>135.04000000000087</v>
      </c>
      <c r="AG59" s="35">
        <f t="shared" si="16"/>
        <v>-1.3715562174236784</v>
      </c>
      <c r="AH59" s="7">
        <f t="shared" si="16"/>
        <v>0.32379654859218893</v>
      </c>
      <c r="AI59" s="7">
        <f t="shared" si="16"/>
        <v>-0.69068622422812598</v>
      </c>
      <c r="AJ59" s="7">
        <f t="shared" si="16"/>
        <v>2.9903561539196055E-2</v>
      </c>
      <c r="AK59" s="36">
        <f t="shared" si="16"/>
        <v>-0.10751526126705027</v>
      </c>
      <c r="AL59" s="37">
        <f t="shared" si="16"/>
        <v>1.4538219886269532E-2</v>
      </c>
      <c r="AM59" s="2">
        <v>9.98</v>
      </c>
      <c r="AN59" s="2">
        <v>323.91000000000003</v>
      </c>
      <c r="AO59" s="2">
        <v>26.19</v>
      </c>
      <c r="AP59" s="2">
        <v>1502.22</v>
      </c>
      <c r="AQ59" s="29">
        <v>802.19</v>
      </c>
      <c r="AR59" s="31">
        <f t="shared" si="4"/>
        <v>2664.4900000000002</v>
      </c>
      <c r="AS59" s="2">
        <v>-26.86</v>
      </c>
      <c r="AT59" s="2">
        <v>246.73</v>
      </c>
      <c r="AU59" s="2">
        <v>86.85</v>
      </c>
      <c r="AV59" s="2">
        <v>1530.53</v>
      </c>
      <c r="AW59" s="29">
        <v>774.19</v>
      </c>
      <c r="AX59" s="31">
        <f t="shared" si="5"/>
        <v>2611.44</v>
      </c>
      <c r="AY59" s="5">
        <f t="shared" si="17"/>
        <v>36.840000000000003</v>
      </c>
      <c r="AZ59" s="5">
        <f t="shared" si="17"/>
        <v>77.180000000000035</v>
      </c>
      <c r="BA59" s="5">
        <f t="shared" si="17"/>
        <v>-60.66</v>
      </c>
      <c r="BB59" s="5">
        <f t="shared" si="17"/>
        <v>-28.309999999999945</v>
      </c>
      <c r="BC59" s="33">
        <f t="shared" si="17"/>
        <v>28</v>
      </c>
      <c r="BD59" s="34">
        <f t="shared" si="17"/>
        <v>53.050000000000182</v>
      </c>
      <c r="BE59" s="7">
        <f t="shared" si="18"/>
        <v>-1.3715562174236784</v>
      </c>
      <c r="BF59" s="7">
        <f t="shared" si="18"/>
        <v>0.31281157540631477</v>
      </c>
      <c r="BG59" s="7">
        <f t="shared" si="18"/>
        <v>-0.69844559585492227</v>
      </c>
      <c r="BH59" s="7">
        <f t="shared" si="18"/>
        <v>-1.849686056464097E-2</v>
      </c>
      <c r="BI59" s="36">
        <f t="shared" si="18"/>
        <v>3.6166832431315306E-2</v>
      </c>
      <c r="BJ59" s="37">
        <f t="shared" si="18"/>
        <v>2.0314462518763662E-2</v>
      </c>
      <c r="BK59" s="38">
        <f t="shared" si="19"/>
        <v>1</v>
      </c>
      <c r="BL59" s="38">
        <f t="shared" si="19"/>
        <v>0.21368914104763165</v>
      </c>
      <c r="BM59" s="38">
        <f t="shared" si="19"/>
        <v>0.43425634223180237</v>
      </c>
      <c r="BN59" s="38">
        <f t="shared" si="19"/>
        <v>0.27854532373833923</v>
      </c>
      <c r="BO59" s="39">
        <f t="shared" si="19"/>
        <v>0.32816386307108264</v>
      </c>
      <c r="BP59" s="40">
        <f t="shared" si="19"/>
        <v>0.2827447085315048</v>
      </c>
      <c r="BQ59" s="38">
        <f t="shared" si="20"/>
        <v>1</v>
      </c>
      <c r="BR59" s="38">
        <f t="shared" si="20"/>
        <v>0.21547718856983161</v>
      </c>
      <c r="BS59" s="38">
        <f t="shared" si="20"/>
        <v>0.44543030054364552</v>
      </c>
      <c r="BT59" s="38">
        <f t="shared" si="20"/>
        <v>0.29228110379069988</v>
      </c>
      <c r="BU59" s="39">
        <f t="shared" si="20"/>
        <v>0.28265838128340687</v>
      </c>
      <c r="BV59" s="40">
        <f t="shared" si="20"/>
        <v>0.28114402354709317</v>
      </c>
      <c r="BW59" s="38">
        <f t="shared" si="21"/>
        <v>0</v>
      </c>
      <c r="BX59" s="38">
        <f t="shared" si="21"/>
        <v>-1.7880475221999648E-3</v>
      </c>
      <c r="BY59" s="38">
        <f t="shared" si="21"/>
        <v>-1.1173958311843146E-2</v>
      </c>
      <c r="BZ59" s="38">
        <f t="shared" si="21"/>
        <v>-1.3735780052360647E-2</v>
      </c>
      <c r="CA59" s="39">
        <f t="shared" si="21"/>
        <v>4.5505481787675772E-2</v>
      </c>
      <c r="CB59" s="40">
        <f t="shared" si="21"/>
        <v>1.6006849844116267E-3</v>
      </c>
      <c r="CC59" s="2">
        <f t="shared" si="22"/>
        <v>0</v>
      </c>
      <c r="CD59" s="2">
        <f t="shared" si="22"/>
        <v>-17.880475221999646</v>
      </c>
      <c r="CE59" s="2">
        <f t="shared" si="22"/>
        <v>-111.73958311843147</v>
      </c>
      <c r="CF59" s="2">
        <f t="shared" si="22"/>
        <v>-137.35780052360647</v>
      </c>
      <c r="CG59" s="29">
        <f t="shared" si="22"/>
        <v>455.05481787675774</v>
      </c>
      <c r="CH59" s="31">
        <f t="shared" si="22"/>
        <v>16.006849844116267</v>
      </c>
      <c r="CI59" s="40">
        <f>IFERROR(M59/'Class Sum-WR'!M59,0)</f>
        <v>0.13837540764143499</v>
      </c>
      <c r="CJ59" s="40">
        <f>IFERROR(M59/'Class Sum-TH'!M59,0)</f>
        <v>0.61742627995762245</v>
      </c>
    </row>
    <row r="60" spans="1:88" x14ac:dyDescent="0.2">
      <c r="A60" t="s">
        <v>46</v>
      </c>
      <c r="B60" t="s">
        <v>46</v>
      </c>
      <c r="C60" t="s">
        <v>56</v>
      </c>
      <c r="D60" t="s">
        <v>56</v>
      </c>
      <c r="E60" t="s">
        <v>53</v>
      </c>
      <c r="F60" s="27">
        <f t="shared" si="13"/>
        <v>46065</v>
      </c>
      <c r="G60" s="60" t="s">
        <v>39</v>
      </c>
      <c r="H60" s="28">
        <v>-0.44</v>
      </c>
      <c r="I60" s="2">
        <v>1876.93</v>
      </c>
      <c r="J60" s="2">
        <v>122.53</v>
      </c>
      <c r="K60" s="2">
        <v>7825.49</v>
      </c>
      <c r="L60" s="29">
        <v>3390.34</v>
      </c>
      <c r="M60" s="30">
        <f t="shared" si="0"/>
        <v>13214.85</v>
      </c>
      <c r="N60" t="s">
        <v>49</v>
      </c>
      <c r="O60" t="s">
        <v>49</v>
      </c>
      <c r="P60" t="s">
        <v>56</v>
      </c>
      <c r="Q60" t="s">
        <v>56</v>
      </c>
      <c r="R60" t="s">
        <v>53</v>
      </c>
      <c r="S60" s="27">
        <f t="shared" si="14"/>
        <v>45701</v>
      </c>
      <c r="T60" s="60" t="s">
        <v>39</v>
      </c>
      <c r="U60" s="28">
        <v>-24.05</v>
      </c>
      <c r="V60" s="2">
        <v>2763.54</v>
      </c>
      <c r="W60" s="2">
        <v>127.75</v>
      </c>
      <c r="X60" s="2">
        <v>7784.38</v>
      </c>
      <c r="Y60" s="29">
        <v>4761.99</v>
      </c>
      <c r="Z60" s="31">
        <f t="shared" si="1"/>
        <v>15413.609999999999</v>
      </c>
      <c r="AA60" s="32">
        <f t="shared" si="15"/>
        <v>23.61</v>
      </c>
      <c r="AB60" s="5">
        <f t="shared" si="15"/>
        <v>-886.6099999999999</v>
      </c>
      <c r="AC60" s="5">
        <f t="shared" si="15"/>
        <v>-5.2199999999999989</v>
      </c>
      <c r="AD60" s="5">
        <f t="shared" si="15"/>
        <v>41.109999999999673</v>
      </c>
      <c r="AE60" s="33">
        <f t="shared" si="15"/>
        <v>-1371.6499999999996</v>
      </c>
      <c r="AF60" s="34">
        <f t="shared" si="15"/>
        <v>-2198.7599999999984</v>
      </c>
      <c r="AG60" s="35">
        <f t="shared" si="16"/>
        <v>-0.9817047817047817</v>
      </c>
      <c r="AH60" s="7">
        <f t="shared" si="16"/>
        <v>-0.32082401557422724</v>
      </c>
      <c r="AI60" s="7">
        <f t="shared" si="16"/>
        <v>-4.08610567514677E-2</v>
      </c>
      <c r="AJ60" s="7">
        <f t="shared" si="16"/>
        <v>5.2810885388431287E-3</v>
      </c>
      <c r="AK60" s="36">
        <f t="shared" si="16"/>
        <v>-0.28804134405994125</v>
      </c>
      <c r="AL60" s="37">
        <f t="shared" si="16"/>
        <v>-0.1426505536340934</v>
      </c>
      <c r="AM60" s="2">
        <v>-0.44</v>
      </c>
      <c r="AN60" s="2">
        <v>410.73</v>
      </c>
      <c r="AO60" s="2">
        <v>56.06</v>
      </c>
      <c r="AP60" s="2">
        <v>2373.1</v>
      </c>
      <c r="AQ60" s="29">
        <v>1072.2</v>
      </c>
      <c r="AR60" s="31">
        <f t="shared" si="4"/>
        <v>3911.6499999999996</v>
      </c>
      <c r="AS60" s="2">
        <v>-24.05</v>
      </c>
      <c r="AT60" s="2">
        <v>647.48</v>
      </c>
      <c r="AU60" s="2">
        <v>54.29</v>
      </c>
      <c r="AV60" s="2">
        <v>2359.56</v>
      </c>
      <c r="AW60" s="29">
        <v>1401.24</v>
      </c>
      <c r="AX60" s="31">
        <f t="shared" si="5"/>
        <v>4438.5199999999995</v>
      </c>
      <c r="AY60" s="5">
        <f t="shared" si="17"/>
        <v>23.61</v>
      </c>
      <c r="AZ60" s="5">
        <f t="shared" si="17"/>
        <v>-236.75</v>
      </c>
      <c r="BA60" s="5">
        <f t="shared" si="17"/>
        <v>1.7700000000000031</v>
      </c>
      <c r="BB60" s="5">
        <f t="shared" si="17"/>
        <v>13.539999999999964</v>
      </c>
      <c r="BC60" s="33">
        <f t="shared" si="17"/>
        <v>-329.03999999999996</v>
      </c>
      <c r="BD60" s="34">
        <f t="shared" si="17"/>
        <v>-526.86999999999989</v>
      </c>
      <c r="BE60" s="7">
        <f t="shared" si="18"/>
        <v>-0.9817047817047817</v>
      </c>
      <c r="BF60" s="7">
        <f t="shared" si="18"/>
        <v>-0.36564835979489713</v>
      </c>
      <c r="BG60" s="7">
        <f t="shared" si="18"/>
        <v>3.2602689261374163E-2</v>
      </c>
      <c r="BH60" s="7">
        <f t="shared" si="18"/>
        <v>5.7383579989489413E-3</v>
      </c>
      <c r="BI60" s="36">
        <f t="shared" si="18"/>
        <v>-0.23482058747966084</v>
      </c>
      <c r="BJ60" s="37">
        <f t="shared" si="18"/>
        <v>-0.11870398240855058</v>
      </c>
      <c r="BK60" s="38">
        <f t="shared" si="19"/>
        <v>1</v>
      </c>
      <c r="BL60" s="38">
        <f t="shared" si="19"/>
        <v>0.21883075021444592</v>
      </c>
      <c r="BM60" s="38">
        <f t="shared" si="19"/>
        <v>0.45752060719823717</v>
      </c>
      <c r="BN60" s="38">
        <f t="shared" si="19"/>
        <v>0.30325257587703774</v>
      </c>
      <c r="BO60" s="39">
        <f t="shared" si="19"/>
        <v>0.31625146740444909</v>
      </c>
      <c r="BP60" s="40">
        <f t="shared" si="19"/>
        <v>0.29600411658096759</v>
      </c>
      <c r="BQ60" s="38">
        <f t="shared" si="20"/>
        <v>1</v>
      </c>
      <c r="BR60" s="38">
        <f t="shared" si="20"/>
        <v>0.23429369576702347</v>
      </c>
      <c r="BS60" s="38">
        <f t="shared" si="20"/>
        <v>0.42497064579256361</v>
      </c>
      <c r="BT60" s="38">
        <f t="shared" si="20"/>
        <v>0.30311469892271448</v>
      </c>
      <c r="BU60" s="39">
        <f t="shared" si="20"/>
        <v>0.29425513283312232</v>
      </c>
      <c r="BV60" s="40">
        <f t="shared" si="20"/>
        <v>0.28796109412395926</v>
      </c>
      <c r="BW60" s="38">
        <f t="shared" si="21"/>
        <v>0</v>
      </c>
      <c r="BX60" s="38">
        <f t="shared" si="21"/>
        <v>-1.5462945552577545E-2</v>
      </c>
      <c r="BY60" s="38">
        <f t="shared" si="21"/>
        <v>3.2549961405673566E-2</v>
      </c>
      <c r="BZ60" s="38">
        <f t="shared" si="21"/>
        <v>1.378769543232683E-4</v>
      </c>
      <c r="CA60" s="39">
        <f t="shared" si="21"/>
        <v>2.199633457132677E-2</v>
      </c>
      <c r="CB60" s="40">
        <f t="shared" si="21"/>
        <v>8.0430224570083308E-3</v>
      </c>
      <c r="CC60" s="2">
        <f t="shared" si="22"/>
        <v>0</v>
      </c>
      <c r="CD60" s="2">
        <f t="shared" si="22"/>
        <v>-154.62945552577546</v>
      </c>
      <c r="CE60" s="2">
        <f t="shared" si="22"/>
        <v>325.49961405673565</v>
      </c>
      <c r="CF60" s="2">
        <f t="shared" si="22"/>
        <v>1.378769543232683</v>
      </c>
      <c r="CG60" s="29">
        <f t="shared" si="22"/>
        <v>219.9633457132677</v>
      </c>
      <c r="CH60" s="31">
        <f t="shared" si="22"/>
        <v>80.430224570083311</v>
      </c>
      <c r="CI60" s="40">
        <f>IFERROR(M60/'Class Sum-WR'!M60,0)</f>
        <v>0.14205085058950967</v>
      </c>
      <c r="CJ60" s="40">
        <f>IFERROR(M60/'Class Sum-TH'!M60,0)</f>
        <v>0.6578286480036678</v>
      </c>
    </row>
    <row r="61" spans="1:88" x14ac:dyDescent="0.2">
      <c r="A61" t="s">
        <v>46</v>
      </c>
      <c r="B61" t="s">
        <v>46</v>
      </c>
      <c r="C61" t="s">
        <v>56</v>
      </c>
      <c r="D61" t="s">
        <v>56</v>
      </c>
      <c r="E61" t="s">
        <v>53</v>
      </c>
      <c r="F61" s="27">
        <f t="shared" si="13"/>
        <v>46066</v>
      </c>
      <c r="G61" s="60" t="s">
        <v>40</v>
      </c>
      <c r="H61" s="28">
        <v>-3.53</v>
      </c>
      <c r="I61" s="2">
        <v>3662.78</v>
      </c>
      <c r="J61" s="2">
        <v>160.18</v>
      </c>
      <c r="K61" s="2">
        <v>13270.42</v>
      </c>
      <c r="L61" s="29">
        <v>7888.62</v>
      </c>
      <c r="M61" s="30">
        <f t="shared" si="0"/>
        <v>24978.469999999998</v>
      </c>
      <c r="N61" t="s">
        <v>49</v>
      </c>
      <c r="O61" t="s">
        <v>49</v>
      </c>
      <c r="P61" t="s">
        <v>56</v>
      </c>
      <c r="Q61" t="s">
        <v>56</v>
      </c>
      <c r="R61" t="s">
        <v>53</v>
      </c>
      <c r="S61" s="27">
        <f t="shared" si="14"/>
        <v>45702</v>
      </c>
      <c r="T61" s="60" t="s">
        <v>40</v>
      </c>
      <c r="U61" s="28">
        <v>-17.48</v>
      </c>
      <c r="V61" s="2">
        <v>4253.82</v>
      </c>
      <c r="W61" s="2">
        <v>166.85</v>
      </c>
      <c r="X61" s="2">
        <v>16122.44</v>
      </c>
      <c r="Y61" s="29">
        <v>10185.56</v>
      </c>
      <c r="Z61" s="31">
        <f t="shared" si="1"/>
        <v>30711.190000000002</v>
      </c>
      <c r="AA61" s="32">
        <f t="shared" si="15"/>
        <v>13.950000000000001</v>
      </c>
      <c r="AB61" s="5">
        <f t="shared" si="15"/>
        <v>-591.03999999999951</v>
      </c>
      <c r="AC61" s="5">
        <f t="shared" si="15"/>
        <v>-6.6699999999999875</v>
      </c>
      <c r="AD61" s="5">
        <f t="shared" si="15"/>
        <v>-2852.0200000000004</v>
      </c>
      <c r="AE61" s="33">
        <f t="shared" si="15"/>
        <v>-2296.9399999999996</v>
      </c>
      <c r="AF61" s="34">
        <f t="shared" si="15"/>
        <v>-5732.7200000000048</v>
      </c>
      <c r="AG61" s="35">
        <f t="shared" si="16"/>
        <v>-0.79805491990846689</v>
      </c>
      <c r="AH61" s="7">
        <f t="shared" si="16"/>
        <v>-0.13894334974211403</v>
      </c>
      <c r="AI61" s="7">
        <f t="shared" si="16"/>
        <v>-3.9976026370991832E-2</v>
      </c>
      <c r="AJ61" s="7">
        <f t="shared" si="16"/>
        <v>-0.17689754156318774</v>
      </c>
      <c r="AK61" s="36">
        <f t="shared" si="16"/>
        <v>-0.22550944670690662</v>
      </c>
      <c r="AL61" s="37">
        <f t="shared" si="16"/>
        <v>-0.186665511821587</v>
      </c>
      <c r="AM61" s="2">
        <v>-3.53</v>
      </c>
      <c r="AN61" s="2">
        <v>753.81</v>
      </c>
      <c r="AO61" s="2">
        <v>50.09</v>
      </c>
      <c r="AP61" s="2">
        <v>4086.56</v>
      </c>
      <c r="AQ61" s="29">
        <v>2334.7800000000002</v>
      </c>
      <c r="AR61" s="31">
        <f t="shared" si="4"/>
        <v>7221.7100000000009</v>
      </c>
      <c r="AS61" s="2">
        <v>-17.48</v>
      </c>
      <c r="AT61" s="2">
        <v>957.53</v>
      </c>
      <c r="AU61" s="2">
        <v>-5.76</v>
      </c>
      <c r="AV61" s="2">
        <v>4815.3900000000003</v>
      </c>
      <c r="AW61" s="29">
        <v>2851.88</v>
      </c>
      <c r="AX61" s="31">
        <f t="shared" si="5"/>
        <v>8601.5600000000013</v>
      </c>
      <c r="AY61" s="5">
        <f t="shared" si="17"/>
        <v>13.950000000000001</v>
      </c>
      <c r="AZ61" s="5">
        <f t="shared" si="17"/>
        <v>-203.72000000000003</v>
      </c>
      <c r="BA61" s="5">
        <f t="shared" si="17"/>
        <v>55.85</v>
      </c>
      <c r="BB61" s="5">
        <f t="shared" si="17"/>
        <v>-728.83000000000038</v>
      </c>
      <c r="BC61" s="33">
        <f t="shared" si="17"/>
        <v>-517.09999999999991</v>
      </c>
      <c r="BD61" s="34">
        <f t="shared" si="17"/>
        <v>-1379.8500000000004</v>
      </c>
      <c r="BE61" s="7">
        <f t="shared" si="18"/>
        <v>-0.79805491990846689</v>
      </c>
      <c r="BF61" s="7">
        <f t="shared" si="18"/>
        <v>-0.21275573611270668</v>
      </c>
      <c r="BG61" s="7">
        <f t="shared" si="18"/>
        <v>-9.6961805555555554</v>
      </c>
      <c r="BH61" s="7">
        <f t="shared" si="18"/>
        <v>-0.15135430359742416</v>
      </c>
      <c r="BI61" s="36">
        <f t="shared" si="18"/>
        <v>-0.18131898957880413</v>
      </c>
      <c r="BJ61" s="37">
        <f t="shared" si="18"/>
        <v>-0.1604185752351899</v>
      </c>
      <c r="BK61" s="38">
        <f t="shared" si="19"/>
        <v>1</v>
      </c>
      <c r="BL61" s="38">
        <f t="shared" si="19"/>
        <v>0.20580269631263681</v>
      </c>
      <c r="BM61" s="38">
        <f t="shared" si="19"/>
        <v>0.3127107004619803</v>
      </c>
      <c r="BN61" s="38">
        <f t="shared" si="19"/>
        <v>0.3079450386649405</v>
      </c>
      <c r="BO61" s="39">
        <f t="shared" si="19"/>
        <v>0.29596811609635149</v>
      </c>
      <c r="BP61" s="40">
        <f t="shared" si="19"/>
        <v>0.28911738789445479</v>
      </c>
      <c r="BQ61" s="38">
        <f t="shared" si="20"/>
        <v>1</v>
      </c>
      <c r="BR61" s="38">
        <f t="shared" si="20"/>
        <v>0.22509885232567434</v>
      </c>
      <c r="BS61" s="38">
        <f t="shared" si="20"/>
        <v>-3.4522025771651185E-2</v>
      </c>
      <c r="BT61" s="38">
        <f t="shared" si="20"/>
        <v>0.2986762549589268</v>
      </c>
      <c r="BU61" s="39">
        <f t="shared" si="20"/>
        <v>0.27999245991383881</v>
      </c>
      <c r="BV61" s="40">
        <f t="shared" si="20"/>
        <v>0.28007902005751001</v>
      </c>
      <c r="BW61" s="38">
        <f t="shared" si="21"/>
        <v>0</v>
      </c>
      <c r="BX61" s="38">
        <f t="shared" si="21"/>
        <v>-1.9296156013037524E-2</v>
      </c>
      <c r="BY61" s="38">
        <f t="shared" si="21"/>
        <v>0.34723272623363149</v>
      </c>
      <c r="BZ61" s="38">
        <f t="shared" si="21"/>
        <v>9.2687837060136946E-3</v>
      </c>
      <c r="CA61" s="39">
        <f t="shared" si="21"/>
        <v>1.5975656182512676E-2</v>
      </c>
      <c r="CB61" s="40">
        <f t="shared" si="21"/>
        <v>9.0383678369447829E-3</v>
      </c>
      <c r="CC61" s="2">
        <f t="shared" si="22"/>
        <v>0</v>
      </c>
      <c r="CD61" s="2">
        <f t="shared" si="22"/>
        <v>-192.96156013037523</v>
      </c>
      <c r="CE61" s="2">
        <f t="shared" si="22"/>
        <v>3472.327262336315</v>
      </c>
      <c r="CF61" s="2">
        <f t="shared" si="22"/>
        <v>92.687837060136943</v>
      </c>
      <c r="CG61" s="29">
        <f t="shared" si="22"/>
        <v>159.75656182512677</v>
      </c>
      <c r="CH61" s="31">
        <f t="shared" si="22"/>
        <v>90.383678369447836</v>
      </c>
      <c r="CI61" s="40">
        <f>IFERROR(M61/'Class Sum-WR'!M61,0)</f>
        <v>0.17963712229305223</v>
      </c>
      <c r="CJ61" s="40">
        <f>IFERROR(M61/'Class Sum-TH'!M61,0)</f>
        <v>0.67619232217529612</v>
      </c>
    </row>
    <row r="62" spans="1:88" ht="13.5" thickBot="1" x14ac:dyDescent="0.25">
      <c r="A62" t="s">
        <v>46</v>
      </c>
      <c r="B62" t="s">
        <v>46</v>
      </c>
      <c r="C62" t="s">
        <v>56</v>
      </c>
      <c r="D62" t="s">
        <v>56</v>
      </c>
      <c r="E62" t="s">
        <v>53</v>
      </c>
      <c r="F62" s="41">
        <f t="shared" si="13"/>
        <v>46067</v>
      </c>
      <c r="G62" s="61" t="s">
        <v>41</v>
      </c>
      <c r="H62" s="43">
        <v>-6.85</v>
      </c>
      <c r="I62" s="44">
        <v>4274.1400000000003</v>
      </c>
      <c r="J62" s="44">
        <v>383</v>
      </c>
      <c r="K62" s="44">
        <v>13936.04</v>
      </c>
      <c r="L62" s="45">
        <v>6671.2</v>
      </c>
      <c r="M62" s="46">
        <f t="shared" si="0"/>
        <v>25257.530000000002</v>
      </c>
      <c r="N62" t="s">
        <v>49</v>
      </c>
      <c r="O62" t="s">
        <v>49</v>
      </c>
      <c r="P62" t="s">
        <v>56</v>
      </c>
      <c r="Q62" t="s">
        <v>56</v>
      </c>
      <c r="R62" t="s">
        <v>53</v>
      </c>
      <c r="S62" s="41">
        <f t="shared" si="14"/>
        <v>45703</v>
      </c>
      <c r="T62" s="61" t="s">
        <v>41</v>
      </c>
      <c r="U62" s="43">
        <v>-2.87</v>
      </c>
      <c r="V62" s="44">
        <v>3600.27</v>
      </c>
      <c r="W62" s="44">
        <v>258.07</v>
      </c>
      <c r="X62" s="44">
        <v>13316.68</v>
      </c>
      <c r="Y62" s="45">
        <v>5735.74</v>
      </c>
      <c r="Z62" s="47">
        <f t="shared" si="1"/>
        <v>22907.89</v>
      </c>
      <c r="AA62" s="48">
        <f t="shared" si="15"/>
        <v>-3.9799999999999995</v>
      </c>
      <c r="AB62" s="49">
        <f t="shared" si="15"/>
        <v>673.87000000000035</v>
      </c>
      <c r="AC62" s="49">
        <f t="shared" si="15"/>
        <v>124.93</v>
      </c>
      <c r="AD62" s="49">
        <f t="shared" si="15"/>
        <v>619.36000000000058</v>
      </c>
      <c r="AE62" s="50">
        <f t="shared" si="15"/>
        <v>935.46</v>
      </c>
      <c r="AF62" s="51">
        <f t="shared" si="15"/>
        <v>2349.6400000000031</v>
      </c>
      <c r="AG62" s="52">
        <f t="shared" si="16"/>
        <v>1.3867595818815328</v>
      </c>
      <c r="AH62" s="53">
        <f t="shared" si="16"/>
        <v>0.18717207320562079</v>
      </c>
      <c r="AI62" s="53">
        <f t="shared" si="16"/>
        <v>0.48409346301391099</v>
      </c>
      <c r="AJ62" s="53">
        <f t="shared" si="16"/>
        <v>4.6510091103788676E-2</v>
      </c>
      <c r="AK62" s="54">
        <f t="shared" si="16"/>
        <v>0.16309316670560381</v>
      </c>
      <c r="AL62" s="55">
        <f t="shared" si="16"/>
        <v>0.1025690275271971</v>
      </c>
      <c r="AM62" s="44">
        <v>-6.85</v>
      </c>
      <c r="AN62" s="44">
        <v>921.69</v>
      </c>
      <c r="AO62" s="44">
        <v>144.79</v>
      </c>
      <c r="AP62" s="44">
        <v>4397.21</v>
      </c>
      <c r="AQ62" s="45">
        <v>2058.9299999999998</v>
      </c>
      <c r="AR62" s="47">
        <f t="shared" si="4"/>
        <v>7515.77</v>
      </c>
      <c r="AS62" s="44">
        <v>-2.87</v>
      </c>
      <c r="AT62" s="44">
        <v>826.98</v>
      </c>
      <c r="AU62" s="44">
        <v>99.45</v>
      </c>
      <c r="AV62" s="44">
        <v>3917.11</v>
      </c>
      <c r="AW62" s="45">
        <v>1647.95</v>
      </c>
      <c r="AX62" s="47">
        <f t="shared" si="5"/>
        <v>6488.62</v>
      </c>
      <c r="AY62" s="49">
        <f t="shared" si="17"/>
        <v>-3.9799999999999995</v>
      </c>
      <c r="AZ62" s="49">
        <f t="shared" si="17"/>
        <v>94.710000000000036</v>
      </c>
      <c r="BA62" s="49">
        <f t="shared" si="17"/>
        <v>45.339999999999989</v>
      </c>
      <c r="BB62" s="49">
        <f t="shared" si="17"/>
        <v>480.09999999999991</v>
      </c>
      <c r="BC62" s="50">
        <f t="shared" si="17"/>
        <v>410.97999999999979</v>
      </c>
      <c r="BD62" s="51">
        <f t="shared" si="17"/>
        <v>1027.1500000000005</v>
      </c>
      <c r="BE62" s="53">
        <f t="shared" si="18"/>
        <v>1.3867595818815328</v>
      </c>
      <c r="BF62" s="53">
        <f t="shared" si="18"/>
        <v>0.11452513966480452</v>
      </c>
      <c r="BG62" s="53">
        <f t="shared" si="18"/>
        <v>0.45590749120160873</v>
      </c>
      <c r="BH62" s="53">
        <f t="shared" si="18"/>
        <v>0.12256485010632837</v>
      </c>
      <c r="BI62" s="54">
        <f t="shared" si="18"/>
        <v>0.24938863436390654</v>
      </c>
      <c r="BJ62" s="55">
        <f t="shared" si="18"/>
        <v>0.15830022408462824</v>
      </c>
      <c r="BK62" s="56">
        <f t="shared" si="19"/>
        <v>1</v>
      </c>
      <c r="BL62" s="56">
        <f t="shared" si="19"/>
        <v>0.21564338089065871</v>
      </c>
      <c r="BM62" s="56">
        <f t="shared" si="19"/>
        <v>0.37804177545691903</v>
      </c>
      <c r="BN62" s="56">
        <f t="shared" si="19"/>
        <v>0.31552794050533722</v>
      </c>
      <c r="BO62" s="57">
        <f t="shared" si="19"/>
        <v>0.30862963185034176</v>
      </c>
      <c r="BP62" s="58">
        <f t="shared" si="19"/>
        <v>0.29756551808510173</v>
      </c>
      <c r="BQ62" s="56">
        <f t="shared" si="20"/>
        <v>1</v>
      </c>
      <c r="BR62" s="56">
        <f t="shared" si="20"/>
        <v>0.22969943920872601</v>
      </c>
      <c r="BS62" s="56">
        <f t="shared" si="20"/>
        <v>0.38536056108807692</v>
      </c>
      <c r="BT62" s="56">
        <f t="shared" si="20"/>
        <v>0.29415064415454906</v>
      </c>
      <c r="BU62" s="57">
        <f t="shared" si="20"/>
        <v>0.28731253508701582</v>
      </c>
      <c r="BV62" s="58">
        <f t="shared" si="20"/>
        <v>0.28324826075208148</v>
      </c>
      <c r="BW62" s="56">
        <f t="shared" si="21"/>
        <v>0</v>
      </c>
      <c r="BX62" s="56">
        <f t="shared" si="21"/>
        <v>-1.4056058318067305E-2</v>
      </c>
      <c r="BY62" s="56">
        <f t="shared" si="21"/>
        <v>-7.318785631157898E-3</v>
      </c>
      <c r="BZ62" s="56">
        <f t="shared" si="21"/>
        <v>2.1377296350788166E-2</v>
      </c>
      <c r="CA62" s="57">
        <f t="shared" si="21"/>
        <v>2.1317096763325938E-2</v>
      </c>
      <c r="CB62" s="58">
        <f t="shared" si="21"/>
        <v>1.431725733302025E-2</v>
      </c>
      <c r="CC62" s="44">
        <f t="shared" si="22"/>
        <v>0</v>
      </c>
      <c r="CD62" s="44">
        <f t="shared" si="22"/>
        <v>-140.56058318067304</v>
      </c>
      <c r="CE62" s="44">
        <f t="shared" si="22"/>
        <v>-73.187856311578983</v>
      </c>
      <c r="CF62" s="44">
        <f t="shared" si="22"/>
        <v>213.77296350788166</v>
      </c>
      <c r="CG62" s="45">
        <f t="shared" si="22"/>
        <v>213.17096763325938</v>
      </c>
      <c r="CH62" s="47">
        <f t="shared" si="22"/>
        <v>143.17257333020251</v>
      </c>
      <c r="CI62" s="58">
        <f>IFERROR(M62/'Class Sum-WR'!M62,0)</f>
        <v>0.22586164898346955</v>
      </c>
      <c r="CJ62" s="58">
        <f>IFERROR(M62/'Class Sum-TH'!M62,0)</f>
        <v>0.58699454501847159</v>
      </c>
    </row>
    <row r="63" spans="1:88" x14ac:dyDescent="0.2">
      <c r="A63" t="s">
        <v>46</v>
      </c>
      <c r="B63" t="s">
        <v>46</v>
      </c>
      <c r="C63" t="s">
        <v>56</v>
      </c>
      <c r="D63" t="s">
        <v>56</v>
      </c>
      <c r="E63" t="s">
        <v>54</v>
      </c>
      <c r="F63" s="27">
        <f t="shared" si="13"/>
        <v>46068</v>
      </c>
      <c r="G63" s="60" t="s">
        <v>35</v>
      </c>
      <c r="H63" s="28">
        <v>-5.43</v>
      </c>
      <c r="I63" s="2">
        <v>2111.63</v>
      </c>
      <c r="J63" s="2">
        <v>173.44</v>
      </c>
      <c r="K63" s="2">
        <v>7017.99</v>
      </c>
      <c r="L63" s="29">
        <v>2669.2</v>
      </c>
      <c r="M63" s="30">
        <f t="shared" si="0"/>
        <v>11966.830000000002</v>
      </c>
      <c r="N63" t="s">
        <v>49</v>
      </c>
      <c r="O63" t="s">
        <v>49</v>
      </c>
      <c r="P63" t="s">
        <v>56</v>
      </c>
      <c r="Q63" t="s">
        <v>56</v>
      </c>
      <c r="R63" t="s">
        <v>54</v>
      </c>
      <c r="S63" s="27">
        <f t="shared" si="14"/>
        <v>45704</v>
      </c>
      <c r="T63" s="60" t="s">
        <v>35</v>
      </c>
      <c r="U63" s="28">
        <v>0</v>
      </c>
      <c r="V63" s="2">
        <v>2030.19</v>
      </c>
      <c r="W63" s="2">
        <v>35.94</v>
      </c>
      <c r="X63" s="2">
        <v>5615.27</v>
      </c>
      <c r="Y63" s="29">
        <v>2825.32</v>
      </c>
      <c r="Z63" s="31">
        <f t="shared" si="1"/>
        <v>10506.720000000001</v>
      </c>
      <c r="AA63" s="32">
        <f t="shared" si="15"/>
        <v>-5.43</v>
      </c>
      <c r="AB63" s="5">
        <f t="shared" si="15"/>
        <v>81.440000000000055</v>
      </c>
      <c r="AC63" s="5">
        <f t="shared" si="15"/>
        <v>137.5</v>
      </c>
      <c r="AD63" s="5">
        <f t="shared" si="15"/>
        <v>1402.7199999999993</v>
      </c>
      <c r="AE63" s="33">
        <f t="shared" si="15"/>
        <v>-156.12000000000035</v>
      </c>
      <c r="AF63" s="34">
        <f t="shared" si="15"/>
        <v>1460.1100000000006</v>
      </c>
      <c r="AG63" s="35" t="e">
        <f t="shared" si="16"/>
        <v>#DIV/0!</v>
      </c>
      <c r="AH63" s="7">
        <f t="shared" si="16"/>
        <v>4.0114472044488474E-2</v>
      </c>
      <c r="AI63" s="7">
        <f t="shared" si="16"/>
        <v>3.8258208124652202</v>
      </c>
      <c r="AJ63" s="7">
        <f t="shared" si="16"/>
        <v>0.24980455080521494</v>
      </c>
      <c r="AK63" s="36">
        <f t="shared" si="16"/>
        <v>-5.5257457562329339E-2</v>
      </c>
      <c r="AL63" s="37">
        <f t="shared" si="16"/>
        <v>0.13896915497890877</v>
      </c>
      <c r="AM63" s="2">
        <v>-5.43</v>
      </c>
      <c r="AN63" s="2">
        <v>466.88</v>
      </c>
      <c r="AO63" s="2">
        <v>64.540000000000006</v>
      </c>
      <c r="AP63" s="2">
        <v>2309.5</v>
      </c>
      <c r="AQ63" s="29">
        <v>757.31</v>
      </c>
      <c r="AR63" s="31">
        <f t="shared" si="4"/>
        <v>3592.7999999999997</v>
      </c>
      <c r="AS63" s="2">
        <v>0</v>
      </c>
      <c r="AT63" s="2">
        <v>470.16</v>
      </c>
      <c r="AU63" s="2">
        <v>15.19</v>
      </c>
      <c r="AV63" s="2">
        <v>1624.02</v>
      </c>
      <c r="AW63" s="29">
        <v>810</v>
      </c>
      <c r="AX63" s="31">
        <f t="shared" si="5"/>
        <v>2919.37</v>
      </c>
      <c r="AY63" s="5">
        <f t="shared" si="17"/>
        <v>-5.43</v>
      </c>
      <c r="AZ63" s="5">
        <f t="shared" si="17"/>
        <v>-3.2800000000000296</v>
      </c>
      <c r="BA63" s="5">
        <f t="shared" si="17"/>
        <v>49.350000000000009</v>
      </c>
      <c r="BB63" s="5">
        <f t="shared" si="17"/>
        <v>685.48</v>
      </c>
      <c r="BC63" s="33">
        <f t="shared" si="17"/>
        <v>-52.690000000000055</v>
      </c>
      <c r="BD63" s="34">
        <f t="shared" si="17"/>
        <v>673.42999999999984</v>
      </c>
      <c r="BE63" s="7" t="e">
        <f t="shared" si="18"/>
        <v>#DIV/0!</v>
      </c>
      <c r="BF63" s="7">
        <f t="shared" si="18"/>
        <v>-6.9763484771142364E-3</v>
      </c>
      <c r="BG63" s="7">
        <f t="shared" si="18"/>
        <v>3.2488479262672816</v>
      </c>
      <c r="BH63" s="7">
        <f t="shared" si="18"/>
        <v>0.42208839792613395</v>
      </c>
      <c r="BI63" s="36">
        <f t="shared" si="18"/>
        <v>-6.5049382716049445E-2</v>
      </c>
      <c r="BJ63" s="37">
        <f t="shared" si="18"/>
        <v>0.23067648156965367</v>
      </c>
      <c r="BK63" s="38">
        <f t="shared" si="19"/>
        <v>1</v>
      </c>
      <c r="BL63" s="38">
        <f t="shared" si="19"/>
        <v>0.22109934032003711</v>
      </c>
      <c r="BM63" s="38">
        <f t="shared" si="19"/>
        <v>0.37211715867158673</v>
      </c>
      <c r="BN63" s="38">
        <f t="shared" si="19"/>
        <v>0.32908282855917437</v>
      </c>
      <c r="BO63" s="39">
        <f t="shared" si="19"/>
        <v>0.28372171437134724</v>
      </c>
      <c r="BP63" s="40">
        <f t="shared" si="19"/>
        <v>0.30022988544167495</v>
      </c>
      <c r="BQ63" s="38">
        <f t="shared" si="20"/>
        <v>0</v>
      </c>
      <c r="BR63" s="38">
        <f t="shared" si="20"/>
        <v>0.23158423595821082</v>
      </c>
      <c r="BS63" s="38">
        <f t="shared" si="20"/>
        <v>0.42264885920979411</v>
      </c>
      <c r="BT63" s="38">
        <f t="shared" si="20"/>
        <v>0.28921494425023192</v>
      </c>
      <c r="BU63" s="39">
        <f t="shared" si="20"/>
        <v>0.28669318873614313</v>
      </c>
      <c r="BV63" s="40">
        <f t="shared" si="20"/>
        <v>0.27785740935325198</v>
      </c>
      <c r="BW63" s="38">
        <f t="shared" si="21"/>
        <v>1</v>
      </c>
      <c r="BX63" s="38">
        <f t="shared" si="21"/>
        <v>-1.0484895638173702E-2</v>
      </c>
      <c r="BY63" s="38">
        <f t="shared" si="21"/>
        <v>-5.053170053820738E-2</v>
      </c>
      <c r="BZ63" s="38">
        <f t="shared" si="21"/>
        <v>3.9867884308942447E-2</v>
      </c>
      <c r="CA63" s="39">
        <f t="shared" si="21"/>
        <v>-2.9714743647958897E-3</v>
      </c>
      <c r="CB63" s="40">
        <f t="shared" si="21"/>
        <v>2.2372476088422966E-2</v>
      </c>
      <c r="CC63" s="2">
        <f t="shared" si="22"/>
        <v>10000</v>
      </c>
      <c r="CD63" s="2">
        <f t="shared" si="22"/>
        <v>-104.84895638173703</v>
      </c>
      <c r="CE63" s="2">
        <f t="shared" si="22"/>
        <v>-505.31700538207383</v>
      </c>
      <c r="CF63" s="2">
        <f t="shared" si="22"/>
        <v>398.67884308942445</v>
      </c>
      <c r="CG63" s="29">
        <f t="shared" si="22"/>
        <v>-29.714743647958898</v>
      </c>
      <c r="CH63" s="31">
        <f t="shared" si="22"/>
        <v>223.72476088422965</v>
      </c>
      <c r="CI63" s="40">
        <f>IFERROR(M63/'Class Sum-WR'!M63,0)</f>
        <v>0.23184283672565151</v>
      </c>
      <c r="CJ63" s="40">
        <f>IFERROR(M63/'Class Sum-TH'!M63,0)</f>
        <v>0.51832843526866446</v>
      </c>
    </row>
    <row r="64" spans="1:88" x14ac:dyDescent="0.2">
      <c r="A64" t="s">
        <v>46</v>
      </c>
      <c r="B64" t="s">
        <v>46</v>
      </c>
      <c r="C64" t="s">
        <v>56</v>
      </c>
      <c r="D64" t="s">
        <v>56</v>
      </c>
      <c r="E64" t="s">
        <v>54</v>
      </c>
      <c r="F64" s="27">
        <f t="shared" si="13"/>
        <v>46069</v>
      </c>
      <c r="G64" s="60" t="s">
        <v>36</v>
      </c>
      <c r="H64" s="28">
        <v>-292.62</v>
      </c>
      <c r="I64" s="2">
        <v>1901.46</v>
      </c>
      <c r="J64" s="2">
        <v>143.69</v>
      </c>
      <c r="K64" s="2">
        <v>5153.5600000000004</v>
      </c>
      <c r="L64" s="29">
        <v>4537.3599999999997</v>
      </c>
      <c r="M64" s="30">
        <f t="shared" si="0"/>
        <v>11443.45</v>
      </c>
      <c r="N64" t="s">
        <v>49</v>
      </c>
      <c r="O64" t="s">
        <v>49</v>
      </c>
      <c r="P64" t="s">
        <v>56</v>
      </c>
      <c r="Q64" t="s">
        <v>56</v>
      </c>
      <c r="R64" t="s">
        <v>54</v>
      </c>
      <c r="S64" s="27">
        <f t="shared" si="14"/>
        <v>45705</v>
      </c>
      <c r="T64" s="60" t="s">
        <v>36</v>
      </c>
      <c r="U64" s="28">
        <v>-242.87</v>
      </c>
      <c r="V64" s="2">
        <v>2003.14</v>
      </c>
      <c r="W64" s="2">
        <v>104.49</v>
      </c>
      <c r="X64" s="2">
        <v>6025.7</v>
      </c>
      <c r="Y64" s="29">
        <v>3287</v>
      </c>
      <c r="Z64" s="31">
        <f t="shared" si="1"/>
        <v>11177.46</v>
      </c>
      <c r="AA64" s="32">
        <f t="shared" si="15"/>
        <v>-49.75</v>
      </c>
      <c r="AB64" s="5">
        <f t="shared" si="15"/>
        <v>-101.68000000000006</v>
      </c>
      <c r="AC64" s="5">
        <f t="shared" si="15"/>
        <v>39.200000000000003</v>
      </c>
      <c r="AD64" s="5">
        <f t="shared" si="15"/>
        <v>-872.13999999999942</v>
      </c>
      <c r="AE64" s="33">
        <f t="shared" si="15"/>
        <v>1250.3599999999997</v>
      </c>
      <c r="AF64" s="34">
        <f t="shared" si="15"/>
        <v>265.9900000000016</v>
      </c>
      <c r="AG64" s="35">
        <f t="shared" si="16"/>
        <v>0.20484209659488614</v>
      </c>
      <c r="AH64" s="7">
        <f t="shared" si="16"/>
        <v>-5.0760306319079074E-2</v>
      </c>
      <c r="AI64" s="7">
        <f t="shared" si="16"/>
        <v>0.37515551727438035</v>
      </c>
      <c r="AJ64" s="7">
        <f t="shared" si="16"/>
        <v>-0.14473671108750841</v>
      </c>
      <c r="AK64" s="36">
        <f t="shared" si="16"/>
        <v>0.38039549741405526</v>
      </c>
      <c r="AL64" s="37">
        <f t="shared" si="16"/>
        <v>2.379699860254491E-2</v>
      </c>
      <c r="AM64" s="2">
        <v>-292.62</v>
      </c>
      <c r="AN64" s="2">
        <v>426.61</v>
      </c>
      <c r="AO64" s="2">
        <v>64.19</v>
      </c>
      <c r="AP64" s="2">
        <v>1514.42</v>
      </c>
      <c r="AQ64" s="29">
        <v>1279.29</v>
      </c>
      <c r="AR64" s="31">
        <f t="shared" si="4"/>
        <v>2991.8900000000003</v>
      </c>
      <c r="AS64" s="2">
        <v>-242.87</v>
      </c>
      <c r="AT64" s="2">
        <v>460.73</v>
      </c>
      <c r="AU64" s="2">
        <v>50.24</v>
      </c>
      <c r="AV64" s="2">
        <v>1729.11</v>
      </c>
      <c r="AW64" s="29">
        <v>943.63</v>
      </c>
      <c r="AX64" s="31">
        <f t="shared" si="5"/>
        <v>2940.84</v>
      </c>
      <c r="AY64" s="5">
        <f t="shared" si="17"/>
        <v>-49.75</v>
      </c>
      <c r="AZ64" s="5">
        <f t="shared" si="17"/>
        <v>-34.120000000000005</v>
      </c>
      <c r="BA64" s="5">
        <f t="shared" si="17"/>
        <v>13.949999999999996</v>
      </c>
      <c r="BB64" s="5">
        <f t="shared" si="17"/>
        <v>-214.68999999999983</v>
      </c>
      <c r="BC64" s="33">
        <f t="shared" si="17"/>
        <v>335.65999999999997</v>
      </c>
      <c r="BD64" s="34">
        <f t="shared" si="17"/>
        <v>51.050000000000182</v>
      </c>
      <c r="BE64" s="7">
        <f t="shared" si="18"/>
        <v>0.20484209659488614</v>
      </c>
      <c r="BF64" s="7">
        <f t="shared" si="18"/>
        <v>-7.4056388774336387E-2</v>
      </c>
      <c r="BG64" s="7">
        <f t="shared" si="18"/>
        <v>0.27766719745222923</v>
      </c>
      <c r="BH64" s="7">
        <f t="shared" si="18"/>
        <v>-0.12416214121715786</v>
      </c>
      <c r="BI64" s="36">
        <f t="shared" si="18"/>
        <v>0.35571145470152493</v>
      </c>
      <c r="BJ64" s="37">
        <f t="shared" si="18"/>
        <v>1.7358985867983359E-2</v>
      </c>
      <c r="BK64" s="38">
        <f t="shared" si="19"/>
        <v>1</v>
      </c>
      <c r="BL64" s="38">
        <f t="shared" si="19"/>
        <v>0.22435917663269278</v>
      </c>
      <c r="BM64" s="38">
        <f t="shared" si="19"/>
        <v>0.44672558981139954</v>
      </c>
      <c r="BN64" s="38">
        <f t="shared" si="19"/>
        <v>0.29385900232072587</v>
      </c>
      <c r="BO64" s="39">
        <f t="shared" si="19"/>
        <v>0.28194588923955782</v>
      </c>
      <c r="BP64" s="40">
        <f t="shared" si="19"/>
        <v>0.26144999978153444</v>
      </c>
      <c r="BQ64" s="38">
        <f t="shared" si="20"/>
        <v>1</v>
      </c>
      <c r="BR64" s="38">
        <f t="shared" si="20"/>
        <v>0.23000389388659803</v>
      </c>
      <c r="BS64" s="38">
        <f t="shared" si="20"/>
        <v>0.48081156091492011</v>
      </c>
      <c r="BT64" s="38">
        <f t="shared" si="20"/>
        <v>0.28695587234678127</v>
      </c>
      <c r="BU64" s="39">
        <f t="shared" si="20"/>
        <v>0.28707940371159113</v>
      </c>
      <c r="BV64" s="40">
        <f t="shared" si="20"/>
        <v>0.26310449780182621</v>
      </c>
      <c r="BW64" s="38">
        <f t="shared" si="21"/>
        <v>0</v>
      </c>
      <c r="BX64" s="38">
        <f t="shared" si="21"/>
        <v>-5.6447172539052515E-3</v>
      </c>
      <c r="BY64" s="38">
        <f t="shared" si="21"/>
        <v>-3.4085971103520574E-2</v>
      </c>
      <c r="BZ64" s="38">
        <f t="shared" si="21"/>
        <v>6.9031299739445995E-3</v>
      </c>
      <c r="CA64" s="39">
        <f t="shared" si="21"/>
        <v>-5.133514472033307E-3</v>
      </c>
      <c r="CB64" s="40">
        <f t="shared" si="21"/>
        <v>-1.6544980202917725E-3</v>
      </c>
      <c r="CC64" s="2">
        <f t="shared" si="22"/>
        <v>0</v>
      </c>
      <c r="CD64" s="2">
        <f t="shared" si="22"/>
        <v>-56.447172539052517</v>
      </c>
      <c r="CE64" s="2">
        <f t="shared" si="22"/>
        <v>-340.85971103520575</v>
      </c>
      <c r="CF64" s="2">
        <f t="shared" si="22"/>
        <v>69.031299739445998</v>
      </c>
      <c r="CG64" s="29">
        <f t="shared" si="22"/>
        <v>-51.335144720333069</v>
      </c>
      <c r="CH64" s="31">
        <f t="shared" si="22"/>
        <v>-16.544980202917724</v>
      </c>
      <c r="CI64" s="40">
        <f>IFERROR(M64/'Class Sum-WR'!M64,0)</f>
        <v>0.16068851118814534</v>
      </c>
      <c r="CJ64" s="40">
        <f>IFERROR(M64/'Class Sum-TH'!M64,0)</f>
        <v>0.72475383848561981</v>
      </c>
    </row>
    <row r="65" spans="1:88" x14ac:dyDescent="0.2">
      <c r="A65" t="s">
        <v>46</v>
      </c>
      <c r="B65" t="s">
        <v>46</v>
      </c>
      <c r="C65" t="s">
        <v>56</v>
      </c>
      <c r="D65" t="s">
        <v>56</v>
      </c>
      <c r="E65" t="s">
        <v>54</v>
      </c>
      <c r="F65" s="27">
        <f t="shared" si="13"/>
        <v>46070</v>
      </c>
      <c r="G65" s="60" t="s">
        <v>37</v>
      </c>
      <c r="H65" s="28">
        <v>0</v>
      </c>
      <c r="I65" s="2">
        <v>1752.91</v>
      </c>
      <c r="J65" s="2">
        <v>350.83</v>
      </c>
      <c r="K65" s="2">
        <v>4168.58</v>
      </c>
      <c r="L65" s="29">
        <v>2218.5700000000002</v>
      </c>
      <c r="M65" s="30">
        <f t="shared" si="0"/>
        <v>8490.89</v>
      </c>
      <c r="N65" t="s">
        <v>49</v>
      </c>
      <c r="O65" t="s">
        <v>49</v>
      </c>
      <c r="P65" t="s">
        <v>56</v>
      </c>
      <c r="Q65" t="s">
        <v>56</v>
      </c>
      <c r="R65" t="s">
        <v>54</v>
      </c>
      <c r="S65" s="27">
        <f t="shared" si="14"/>
        <v>45706</v>
      </c>
      <c r="T65" s="60" t="s">
        <v>37</v>
      </c>
      <c r="U65" s="28">
        <v>-7.86</v>
      </c>
      <c r="V65" s="2">
        <v>1564.22</v>
      </c>
      <c r="W65" s="2">
        <v>44.9</v>
      </c>
      <c r="X65" s="2">
        <v>4248.93</v>
      </c>
      <c r="Y65" s="29">
        <v>2514.1</v>
      </c>
      <c r="Z65" s="31">
        <f t="shared" si="1"/>
        <v>8364.2900000000009</v>
      </c>
      <c r="AA65" s="32">
        <f t="shared" si="15"/>
        <v>7.86</v>
      </c>
      <c r="AB65" s="5">
        <f t="shared" si="15"/>
        <v>188.69000000000005</v>
      </c>
      <c r="AC65" s="5">
        <f t="shared" si="15"/>
        <v>305.93</v>
      </c>
      <c r="AD65" s="5">
        <f t="shared" ref="AD65:AF128" si="23">+K65-X65</f>
        <v>-80.350000000000364</v>
      </c>
      <c r="AE65" s="33">
        <f t="shared" si="23"/>
        <v>-295.52999999999975</v>
      </c>
      <c r="AF65" s="34">
        <f t="shared" si="23"/>
        <v>126.59999999999854</v>
      </c>
      <c r="AG65" s="35">
        <f t="shared" si="16"/>
        <v>-1</v>
      </c>
      <c r="AH65" s="7">
        <f t="shared" si="16"/>
        <v>0.12062881180396623</v>
      </c>
      <c r="AI65" s="7">
        <f t="shared" si="16"/>
        <v>6.8135857461024498</v>
      </c>
      <c r="AJ65" s="7">
        <f t="shared" ref="AJ65:AL128" si="24">AD65/X65</f>
        <v>-1.891064338551126E-2</v>
      </c>
      <c r="AK65" s="36">
        <f t="shared" si="24"/>
        <v>-0.11754902350741807</v>
      </c>
      <c r="AL65" s="37">
        <f t="shared" si="24"/>
        <v>1.5135773628126062E-2</v>
      </c>
      <c r="AM65" s="2">
        <v>0</v>
      </c>
      <c r="AN65" s="2">
        <v>399.74</v>
      </c>
      <c r="AO65" s="2">
        <v>281.33999999999997</v>
      </c>
      <c r="AP65" s="2">
        <v>1265.78</v>
      </c>
      <c r="AQ65" s="29">
        <v>658.61</v>
      </c>
      <c r="AR65" s="31">
        <f t="shared" si="4"/>
        <v>2605.4699999999998</v>
      </c>
      <c r="AS65" s="2">
        <v>-7.86</v>
      </c>
      <c r="AT65" s="2">
        <v>329.69</v>
      </c>
      <c r="AU65" s="2">
        <v>17.54</v>
      </c>
      <c r="AV65" s="2">
        <v>1285.3900000000001</v>
      </c>
      <c r="AW65" s="29">
        <v>642.24</v>
      </c>
      <c r="AX65" s="31">
        <f t="shared" si="5"/>
        <v>2267</v>
      </c>
      <c r="AY65" s="5">
        <f t="shared" si="17"/>
        <v>7.86</v>
      </c>
      <c r="AZ65" s="5">
        <f t="shared" si="17"/>
        <v>70.050000000000011</v>
      </c>
      <c r="BA65" s="5">
        <f t="shared" si="17"/>
        <v>263.79999999999995</v>
      </c>
      <c r="BB65" s="5">
        <f t="shared" ref="BB65:BD128" si="25">+AP65-AV65</f>
        <v>-19.610000000000127</v>
      </c>
      <c r="BC65" s="33">
        <f t="shared" si="25"/>
        <v>16.370000000000005</v>
      </c>
      <c r="BD65" s="34">
        <f t="shared" si="25"/>
        <v>338.4699999999998</v>
      </c>
      <c r="BE65" s="7">
        <f t="shared" si="18"/>
        <v>-1</v>
      </c>
      <c r="BF65" s="7">
        <f t="shared" si="18"/>
        <v>0.21247232248475845</v>
      </c>
      <c r="BG65" s="7">
        <f t="shared" si="18"/>
        <v>15.039908779931583</v>
      </c>
      <c r="BH65" s="7">
        <f t="shared" ref="BH65:BJ128" si="26">BB65/AV65</f>
        <v>-1.5256070142135947E-2</v>
      </c>
      <c r="BI65" s="36">
        <f t="shared" si="26"/>
        <v>2.5488913801694078E-2</v>
      </c>
      <c r="BJ65" s="37">
        <f t="shared" si="26"/>
        <v>0.14930304367004843</v>
      </c>
      <c r="BK65" s="38">
        <f t="shared" si="19"/>
        <v>0</v>
      </c>
      <c r="BL65" s="38">
        <f t="shared" si="19"/>
        <v>0.22804365312537436</v>
      </c>
      <c r="BM65" s="38">
        <f t="shared" si="19"/>
        <v>0.80192685916255735</v>
      </c>
      <c r="BN65" s="38">
        <f t="shared" ref="BN65:BP128" si="27">IFERROR(AP65/K65,0)</f>
        <v>0.30364776494633666</v>
      </c>
      <c r="BO65" s="39">
        <f t="shared" si="27"/>
        <v>0.29686239334345998</v>
      </c>
      <c r="BP65" s="40">
        <f t="shared" si="27"/>
        <v>0.30685475845288301</v>
      </c>
      <c r="BQ65" s="38">
        <f t="shared" si="20"/>
        <v>1</v>
      </c>
      <c r="BR65" s="38">
        <f t="shared" si="20"/>
        <v>0.21076958484100702</v>
      </c>
      <c r="BS65" s="38">
        <f t="shared" si="20"/>
        <v>0.3906458797327394</v>
      </c>
      <c r="BT65" s="38">
        <f t="shared" ref="BT65:BV128" si="28">IFERROR(AV65/X65,0)</f>
        <v>0.30252086996020172</v>
      </c>
      <c r="BU65" s="39">
        <f t="shared" si="28"/>
        <v>0.2554552324887634</v>
      </c>
      <c r="BV65" s="40">
        <f t="shared" si="28"/>
        <v>0.27103316599496191</v>
      </c>
      <c r="BW65" s="38">
        <f t="shared" si="21"/>
        <v>-1</v>
      </c>
      <c r="BX65" s="38">
        <f t="shared" si="21"/>
        <v>1.7274068284367339E-2</v>
      </c>
      <c r="BY65" s="38">
        <f t="shared" si="21"/>
        <v>0.41128097942981795</v>
      </c>
      <c r="BZ65" s="38">
        <f t="shared" ref="BZ65:CB128" si="29">+BN65-BT65</f>
        <v>1.1268949861349409E-3</v>
      </c>
      <c r="CA65" s="39">
        <f t="shared" si="29"/>
        <v>4.140716085469659E-2</v>
      </c>
      <c r="CB65" s="40">
        <f t="shared" si="29"/>
        <v>3.5821592457921103E-2</v>
      </c>
      <c r="CC65" s="2">
        <f t="shared" si="22"/>
        <v>-10000</v>
      </c>
      <c r="CD65" s="2">
        <f t="shared" si="22"/>
        <v>172.7406828436734</v>
      </c>
      <c r="CE65" s="2">
        <f t="shared" si="22"/>
        <v>4112.8097942981794</v>
      </c>
      <c r="CF65" s="2">
        <f t="shared" ref="CF65:CH128" si="30">BZ65*10000</f>
        <v>11.268949861349409</v>
      </c>
      <c r="CG65" s="29">
        <f t="shared" si="30"/>
        <v>414.07160854696588</v>
      </c>
      <c r="CH65" s="31">
        <f t="shared" si="30"/>
        <v>358.21592457921105</v>
      </c>
      <c r="CI65" s="40">
        <f>IFERROR(M65/'Class Sum-WR'!M65,0)</f>
        <v>0.12560943406972588</v>
      </c>
      <c r="CJ65" s="40">
        <f>IFERROR(M65/'Class Sum-TH'!M65,0)</f>
        <v>0.58437641734280432</v>
      </c>
    </row>
    <row r="66" spans="1:88" x14ac:dyDescent="0.2">
      <c r="A66" t="s">
        <v>46</v>
      </c>
      <c r="B66" t="s">
        <v>46</v>
      </c>
      <c r="C66" t="s">
        <v>56</v>
      </c>
      <c r="D66" t="s">
        <v>56</v>
      </c>
      <c r="E66" t="s">
        <v>54</v>
      </c>
      <c r="F66" s="27">
        <f t="shared" si="13"/>
        <v>46071</v>
      </c>
      <c r="G66" s="60" t="s">
        <v>38</v>
      </c>
      <c r="H66" s="28">
        <v>0</v>
      </c>
      <c r="I66" s="2">
        <v>1091.1300000000001</v>
      </c>
      <c r="J66" s="2">
        <v>57.15</v>
      </c>
      <c r="K66" s="2">
        <v>3983.58</v>
      </c>
      <c r="L66" s="29">
        <v>1863.24</v>
      </c>
      <c r="M66" s="30">
        <f t="shared" si="0"/>
        <v>6995.1</v>
      </c>
      <c r="N66" t="s">
        <v>49</v>
      </c>
      <c r="O66" t="s">
        <v>49</v>
      </c>
      <c r="P66" t="s">
        <v>56</v>
      </c>
      <c r="Q66" t="s">
        <v>56</v>
      </c>
      <c r="R66" t="s">
        <v>54</v>
      </c>
      <c r="S66" s="27">
        <f t="shared" si="14"/>
        <v>45707</v>
      </c>
      <c r="T66" s="60" t="s">
        <v>38</v>
      </c>
      <c r="U66" s="28">
        <v>1.97</v>
      </c>
      <c r="V66" s="2">
        <v>1322.34</v>
      </c>
      <c r="W66" s="2">
        <v>156.44</v>
      </c>
      <c r="X66" s="2">
        <v>5878.33</v>
      </c>
      <c r="Y66" s="29">
        <v>1862.81</v>
      </c>
      <c r="Z66" s="31">
        <f t="shared" si="1"/>
        <v>9221.89</v>
      </c>
      <c r="AA66" s="32">
        <f t="shared" ref="AA66:AF129" si="31">+H66-U66</f>
        <v>-1.97</v>
      </c>
      <c r="AB66" s="5">
        <f t="shared" si="31"/>
        <v>-231.20999999999981</v>
      </c>
      <c r="AC66" s="5">
        <f t="shared" si="31"/>
        <v>-99.289999999999992</v>
      </c>
      <c r="AD66" s="5">
        <f t="shared" si="23"/>
        <v>-1894.75</v>
      </c>
      <c r="AE66" s="33">
        <f t="shared" si="23"/>
        <v>0.43000000000006366</v>
      </c>
      <c r="AF66" s="34">
        <f t="shared" si="23"/>
        <v>-2226.7899999999991</v>
      </c>
      <c r="AG66" s="35">
        <f t="shared" ref="AG66:AL129" si="32">AA66/U66</f>
        <v>-1</v>
      </c>
      <c r="AH66" s="7">
        <f t="shared" si="32"/>
        <v>-0.1748491310858023</v>
      </c>
      <c r="AI66" s="7">
        <f t="shared" si="32"/>
        <v>-0.63468422398363589</v>
      </c>
      <c r="AJ66" s="7">
        <f t="shared" si="24"/>
        <v>-0.32232794007821952</v>
      </c>
      <c r="AK66" s="36">
        <f t="shared" si="24"/>
        <v>2.3083406251848748E-4</v>
      </c>
      <c r="AL66" s="37">
        <f t="shared" si="24"/>
        <v>-0.24146785528779882</v>
      </c>
      <c r="AM66" s="2">
        <v>0</v>
      </c>
      <c r="AN66" s="2">
        <v>221.94</v>
      </c>
      <c r="AO66" s="2">
        <v>12.65</v>
      </c>
      <c r="AP66" s="2">
        <v>1170.79</v>
      </c>
      <c r="AQ66" s="29">
        <v>528.21</v>
      </c>
      <c r="AR66" s="31">
        <f t="shared" si="4"/>
        <v>1933.59</v>
      </c>
      <c r="AS66" s="2">
        <v>1.97</v>
      </c>
      <c r="AT66" s="2">
        <v>327.22000000000003</v>
      </c>
      <c r="AU66" s="2">
        <v>64.709999999999994</v>
      </c>
      <c r="AV66" s="2">
        <v>1760</v>
      </c>
      <c r="AW66" s="29">
        <v>463</v>
      </c>
      <c r="AX66" s="31">
        <f t="shared" si="5"/>
        <v>2616.9</v>
      </c>
      <c r="AY66" s="5">
        <f t="shared" ref="AY66:BD129" si="33">+AM66-AS66</f>
        <v>-1.97</v>
      </c>
      <c r="AZ66" s="5">
        <f t="shared" si="33"/>
        <v>-105.28000000000003</v>
      </c>
      <c r="BA66" s="5">
        <f t="shared" si="33"/>
        <v>-52.059999999999995</v>
      </c>
      <c r="BB66" s="5">
        <f t="shared" si="25"/>
        <v>-589.21</v>
      </c>
      <c r="BC66" s="33">
        <f t="shared" si="25"/>
        <v>65.210000000000036</v>
      </c>
      <c r="BD66" s="34">
        <f t="shared" si="25"/>
        <v>-683.31000000000017</v>
      </c>
      <c r="BE66" s="7">
        <f t="shared" ref="BE66:BJ129" si="34">AY66/AS66</f>
        <v>-1</v>
      </c>
      <c r="BF66" s="7">
        <f t="shared" si="34"/>
        <v>-0.3217407248945664</v>
      </c>
      <c r="BG66" s="7">
        <f t="shared" si="34"/>
        <v>-0.80451244011744705</v>
      </c>
      <c r="BH66" s="7">
        <f t="shared" si="26"/>
        <v>-0.33477840909090911</v>
      </c>
      <c r="BI66" s="36">
        <f t="shared" si="26"/>
        <v>0.14084233261339102</v>
      </c>
      <c r="BJ66" s="37">
        <f t="shared" si="26"/>
        <v>-0.26111429554052512</v>
      </c>
      <c r="BK66" s="38">
        <f t="shared" ref="BK66:BP129" si="35">IFERROR(AM66/H66,0)</f>
        <v>0</v>
      </c>
      <c r="BL66" s="38">
        <f t="shared" si="35"/>
        <v>0.2034038107283275</v>
      </c>
      <c r="BM66" s="38">
        <f t="shared" si="35"/>
        <v>0.22134733158355208</v>
      </c>
      <c r="BN66" s="38">
        <f t="shared" si="27"/>
        <v>0.29390397582074412</v>
      </c>
      <c r="BO66" s="39">
        <f t="shared" si="27"/>
        <v>0.28349004959103496</v>
      </c>
      <c r="BP66" s="40">
        <f t="shared" si="27"/>
        <v>0.27642063730325511</v>
      </c>
      <c r="BQ66" s="38">
        <f t="shared" ref="BQ66:BV129" si="36">IFERROR(AS66/U66,0)</f>
        <v>1</v>
      </c>
      <c r="BR66" s="38">
        <f t="shared" si="36"/>
        <v>0.24745526869035198</v>
      </c>
      <c r="BS66" s="38">
        <f t="shared" si="36"/>
        <v>0.41364101252876501</v>
      </c>
      <c r="BT66" s="38">
        <f t="shared" si="28"/>
        <v>0.29940476291735918</v>
      </c>
      <c r="BU66" s="39">
        <f t="shared" si="28"/>
        <v>0.24854923475824159</v>
      </c>
      <c r="BV66" s="40">
        <f t="shared" si="28"/>
        <v>0.28377046353838531</v>
      </c>
      <c r="BW66" s="38">
        <f t="shared" ref="BW66:CB129" si="37">+BK66-BQ66</f>
        <v>-1</v>
      </c>
      <c r="BX66" s="38">
        <f t="shared" si="37"/>
        <v>-4.4051457962024476E-2</v>
      </c>
      <c r="BY66" s="38">
        <f t="shared" si="37"/>
        <v>-0.19229368094521293</v>
      </c>
      <c r="BZ66" s="38">
        <f t="shared" si="29"/>
        <v>-5.5007870966150563E-3</v>
      </c>
      <c r="CA66" s="39">
        <f t="shared" si="29"/>
        <v>3.4940814832793377E-2</v>
      </c>
      <c r="CB66" s="40">
        <f t="shared" si="29"/>
        <v>-7.3498262351301968E-3</v>
      </c>
      <c r="CC66" s="2">
        <f t="shared" ref="CC66:CH129" si="38">BW66*10000</f>
        <v>-10000</v>
      </c>
      <c r="CD66" s="2">
        <f t="shared" si="38"/>
        <v>-440.51457962024477</v>
      </c>
      <c r="CE66" s="2">
        <f t="shared" si="38"/>
        <v>-1922.9368094521294</v>
      </c>
      <c r="CF66" s="2">
        <f t="shared" si="30"/>
        <v>-55.007870966150563</v>
      </c>
      <c r="CG66" s="29">
        <f t="shared" si="30"/>
        <v>349.40814832793376</v>
      </c>
      <c r="CH66" s="31">
        <f t="shared" si="30"/>
        <v>-73.498262351301975</v>
      </c>
      <c r="CI66" s="40">
        <f>IFERROR(M66/'Class Sum-WR'!M66,0)</f>
        <v>9.3052564702201468E-2</v>
      </c>
      <c r="CJ66" s="40">
        <f>IFERROR(M66/'Class Sum-TH'!M66,0)</f>
        <v>0.41499391014783543</v>
      </c>
    </row>
    <row r="67" spans="1:88" x14ac:dyDescent="0.2">
      <c r="A67" t="s">
        <v>46</v>
      </c>
      <c r="B67" t="s">
        <v>46</v>
      </c>
      <c r="C67" t="s">
        <v>56</v>
      </c>
      <c r="D67" t="s">
        <v>56</v>
      </c>
      <c r="E67" t="s">
        <v>54</v>
      </c>
      <c r="F67" s="27">
        <f t="shared" si="13"/>
        <v>46072</v>
      </c>
      <c r="G67" s="60" t="s">
        <v>39</v>
      </c>
      <c r="H67" s="28">
        <v>0</v>
      </c>
      <c r="I67" s="2">
        <v>1786.85</v>
      </c>
      <c r="J67" s="2">
        <v>113.81</v>
      </c>
      <c r="K67" s="2">
        <v>5867.82</v>
      </c>
      <c r="L67" s="29">
        <v>3503.27</v>
      </c>
      <c r="M67" s="30">
        <f t="shared" si="0"/>
        <v>11271.75</v>
      </c>
      <c r="N67" t="s">
        <v>49</v>
      </c>
      <c r="O67" t="s">
        <v>49</v>
      </c>
      <c r="P67" t="s">
        <v>56</v>
      </c>
      <c r="Q67" t="s">
        <v>56</v>
      </c>
      <c r="R67" t="s">
        <v>54</v>
      </c>
      <c r="S67" s="27">
        <f t="shared" si="14"/>
        <v>45708</v>
      </c>
      <c r="T67" s="60" t="s">
        <v>39</v>
      </c>
      <c r="U67" s="28">
        <v>0</v>
      </c>
      <c r="V67" s="2">
        <v>2250.64</v>
      </c>
      <c r="W67" s="2">
        <v>181.68</v>
      </c>
      <c r="X67" s="2">
        <v>5933.87</v>
      </c>
      <c r="Y67" s="29">
        <v>2772.81</v>
      </c>
      <c r="Z67" s="31">
        <f t="shared" si="1"/>
        <v>11138.999999999998</v>
      </c>
      <c r="AA67" s="32">
        <f t="shared" si="31"/>
        <v>0</v>
      </c>
      <c r="AB67" s="5">
        <f t="shared" si="31"/>
        <v>-463.78999999999996</v>
      </c>
      <c r="AC67" s="5">
        <f t="shared" si="31"/>
        <v>-67.87</v>
      </c>
      <c r="AD67" s="5">
        <f t="shared" si="23"/>
        <v>-66.050000000000182</v>
      </c>
      <c r="AE67" s="33">
        <f t="shared" si="23"/>
        <v>730.46</v>
      </c>
      <c r="AF67" s="34">
        <f t="shared" si="23"/>
        <v>132.75000000000182</v>
      </c>
      <c r="AG67" s="35" t="e">
        <f t="shared" si="32"/>
        <v>#DIV/0!</v>
      </c>
      <c r="AH67" s="7">
        <f t="shared" si="32"/>
        <v>-0.20607027334447089</v>
      </c>
      <c r="AI67" s="7">
        <f t="shared" si="32"/>
        <v>-0.37356891237340378</v>
      </c>
      <c r="AJ67" s="7">
        <f t="shared" si="24"/>
        <v>-1.1131015677795467E-2</v>
      </c>
      <c r="AK67" s="36">
        <f t="shared" si="24"/>
        <v>0.26343673024837622</v>
      </c>
      <c r="AL67" s="37">
        <f t="shared" si="24"/>
        <v>1.1917586856989123E-2</v>
      </c>
      <c r="AM67" s="2">
        <v>0</v>
      </c>
      <c r="AN67" s="2">
        <v>355.21</v>
      </c>
      <c r="AO67" s="2">
        <v>47.12</v>
      </c>
      <c r="AP67" s="2">
        <v>1756.4</v>
      </c>
      <c r="AQ67" s="29">
        <v>1026.6199999999999</v>
      </c>
      <c r="AR67" s="31">
        <f t="shared" si="4"/>
        <v>3185.35</v>
      </c>
      <c r="AS67" s="2">
        <v>0</v>
      </c>
      <c r="AT67" s="2">
        <v>516.63</v>
      </c>
      <c r="AU67" s="2">
        <v>75.3</v>
      </c>
      <c r="AV67" s="2">
        <v>1752.89</v>
      </c>
      <c r="AW67" s="29">
        <v>884.94</v>
      </c>
      <c r="AX67" s="31">
        <f t="shared" si="5"/>
        <v>3229.76</v>
      </c>
      <c r="AY67" s="5">
        <f t="shared" si="33"/>
        <v>0</v>
      </c>
      <c r="AZ67" s="5">
        <f t="shared" si="33"/>
        <v>-161.42000000000002</v>
      </c>
      <c r="BA67" s="5">
        <f t="shared" si="33"/>
        <v>-28.18</v>
      </c>
      <c r="BB67" s="5">
        <f t="shared" si="25"/>
        <v>3.5099999999999909</v>
      </c>
      <c r="BC67" s="33">
        <f t="shared" si="25"/>
        <v>141.67999999999984</v>
      </c>
      <c r="BD67" s="34">
        <f t="shared" si="25"/>
        <v>-44.410000000000309</v>
      </c>
      <c r="BE67" s="7" t="e">
        <f t="shared" si="34"/>
        <v>#DIV/0!</v>
      </c>
      <c r="BF67" s="7">
        <f t="shared" si="34"/>
        <v>-0.31244798017923858</v>
      </c>
      <c r="BG67" s="7">
        <f t="shared" si="34"/>
        <v>-0.37423638778220453</v>
      </c>
      <c r="BH67" s="7">
        <f t="shared" si="26"/>
        <v>2.0024074528350272E-3</v>
      </c>
      <c r="BI67" s="36">
        <f t="shared" si="26"/>
        <v>0.1601012498022463</v>
      </c>
      <c r="BJ67" s="37">
        <f t="shared" si="26"/>
        <v>-1.3750247696423358E-2</v>
      </c>
      <c r="BK67" s="38">
        <f t="shared" si="35"/>
        <v>0</v>
      </c>
      <c r="BL67" s="38">
        <f t="shared" si="35"/>
        <v>0.19879116881663261</v>
      </c>
      <c r="BM67" s="38">
        <f t="shared" si="35"/>
        <v>0.4140233722871452</v>
      </c>
      <c r="BN67" s="38">
        <f t="shared" si="27"/>
        <v>0.29932751856737261</v>
      </c>
      <c r="BO67" s="39">
        <f t="shared" si="27"/>
        <v>0.29304621111133311</v>
      </c>
      <c r="BP67" s="40">
        <f t="shared" si="27"/>
        <v>0.28259587020648969</v>
      </c>
      <c r="BQ67" s="38">
        <f t="shared" si="36"/>
        <v>0</v>
      </c>
      <c r="BR67" s="38">
        <f t="shared" si="36"/>
        <v>0.22954803966871645</v>
      </c>
      <c r="BS67" s="38">
        <f t="shared" si="36"/>
        <v>0.41446499339498016</v>
      </c>
      <c r="BT67" s="38">
        <f t="shared" si="28"/>
        <v>0.29540417973430494</v>
      </c>
      <c r="BU67" s="39">
        <f t="shared" si="28"/>
        <v>0.3191491663691346</v>
      </c>
      <c r="BV67" s="40">
        <f t="shared" si="28"/>
        <v>0.2899506239339259</v>
      </c>
      <c r="BW67" s="38">
        <f t="shared" si="37"/>
        <v>0</v>
      </c>
      <c r="BX67" s="38">
        <f t="shared" si="37"/>
        <v>-3.075687085208384E-2</v>
      </c>
      <c r="BY67" s="38">
        <f t="shared" si="37"/>
        <v>-4.4162110783496633E-4</v>
      </c>
      <c r="BZ67" s="38">
        <f t="shared" si="29"/>
        <v>3.9233388330676688E-3</v>
      </c>
      <c r="CA67" s="39">
        <f t="shared" si="29"/>
        <v>-2.6102955257801486E-2</v>
      </c>
      <c r="CB67" s="40">
        <f t="shared" si="29"/>
        <v>-7.354753727436214E-3</v>
      </c>
      <c r="CC67" s="2">
        <f t="shared" si="38"/>
        <v>0</v>
      </c>
      <c r="CD67" s="2">
        <f t="shared" si="38"/>
        <v>-307.56870852083841</v>
      </c>
      <c r="CE67" s="2">
        <f t="shared" si="38"/>
        <v>-4.4162110783496633</v>
      </c>
      <c r="CF67" s="2">
        <f t="shared" si="30"/>
        <v>39.233388330676689</v>
      </c>
      <c r="CG67" s="29">
        <f t="shared" si="30"/>
        <v>-261.02955257801483</v>
      </c>
      <c r="CH67" s="31">
        <f t="shared" si="30"/>
        <v>-73.547537274362142</v>
      </c>
      <c r="CI67" s="40">
        <f>IFERROR(M67/'Class Sum-WR'!M67,0)</f>
        <v>0.11420203509460176</v>
      </c>
      <c r="CJ67" s="40">
        <f>IFERROR(M67/'Class Sum-TH'!M67,0)</f>
        <v>0.58661415888582469</v>
      </c>
    </row>
    <row r="68" spans="1:88" x14ac:dyDescent="0.2">
      <c r="A68" t="s">
        <v>46</v>
      </c>
      <c r="B68" t="s">
        <v>46</v>
      </c>
      <c r="C68" t="s">
        <v>56</v>
      </c>
      <c r="D68" t="s">
        <v>56</v>
      </c>
      <c r="E68" t="s">
        <v>54</v>
      </c>
      <c r="F68" s="27">
        <f t="shared" si="13"/>
        <v>46073</v>
      </c>
      <c r="G68" s="60" t="s">
        <v>40</v>
      </c>
      <c r="H68" s="28">
        <v>-29.62</v>
      </c>
      <c r="I68" s="2">
        <v>3561.03</v>
      </c>
      <c r="J68" s="2">
        <v>177.08</v>
      </c>
      <c r="K68" s="2">
        <v>10207.75</v>
      </c>
      <c r="L68" s="29">
        <v>4173.3500000000004</v>
      </c>
      <c r="M68" s="30">
        <f t="shared" si="0"/>
        <v>18089.59</v>
      </c>
      <c r="N68" t="s">
        <v>49</v>
      </c>
      <c r="O68" t="s">
        <v>49</v>
      </c>
      <c r="P68" t="s">
        <v>56</v>
      </c>
      <c r="Q68" t="s">
        <v>56</v>
      </c>
      <c r="R68" t="s">
        <v>54</v>
      </c>
      <c r="S68" s="27">
        <f t="shared" si="14"/>
        <v>45709</v>
      </c>
      <c r="T68" s="60" t="s">
        <v>40</v>
      </c>
      <c r="U68" s="28">
        <v>-10.02</v>
      </c>
      <c r="V68" s="2">
        <v>4256.5200000000004</v>
      </c>
      <c r="W68" s="2">
        <v>393.44</v>
      </c>
      <c r="X68" s="2">
        <v>12647.58</v>
      </c>
      <c r="Y68" s="29">
        <v>5604.89</v>
      </c>
      <c r="Z68" s="31">
        <f t="shared" si="1"/>
        <v>22892.41</v>
      </c>
      <c r="AA68" s="32">
        <f t="shared" si="31"/>
        <v>-19.600000000000001</v>
      </c>
      <c r="AB68" s="5">
        <f t="shared" si="31"/>
        <v>-695.49000000000024</v>
      </c>
      <c r="AC68" s="5">
        <f t="shared" si="31"/>
        <v>-216.35999999999999</v>
      </c>
      <c r="AD68" s="5">
        <f t="shared" si="23"/>
        <v>-2439.83</v>
      </c>
      <c r="AE68" s="33">
        <f t="shared" si="23"/>
        <v>-1431.54</v>
      </c>
      <c r="AF68" s="34">
        <f t="shared" si="23"/>
        <v>-4802.82</v>
      </c>
      <c r="AG68" s="35">
        <f t="shared" si="32"/>
        <v>1.9560878243512976</v>
      </c>
      <c r="AH68" s="7">
        <f t="shared" si="32"/>
        <v>-0.16339404020185508</v>
      </c>
      <c r="AI68" s="7">
        <f t="shared" si="32"/>
        <v>-0.54991866612444085</v>
      </c>
      <c r="AJ68" s="7">
        <f t="shared" si="24"/>
        <v>-0.19290884105892195</v>
      </c>
      <c r="AK68" s="36">
        <f t="shared" si="24"/>
        <v>-0.25540911596837756</v>
      </c>
      <c r="AL68" s="37">
        <f t="shared" si="24"/>
        <v>-0.20979966722594956</v>
      </c>
      <c r="AM68" s="2">
        <v>-29.62</v>
      </c>
      <c r="AN68" s="2">
        <v>739.11</v>
      </c>
      <c r="AO68" s="2">
        <v>14.26</v>
      </c>
      <c r="AP68" s="2">
        <v>3234.45</v>
      </c>
      <c r="AQ68" s="29">
        <v>1226.02</v>
      </c>
      <c r="AR68" s="31">
        <f t="shared" si="4"/>
        <v>5184.2199999999993</v>
      </c>
      <c r="AS68" s="2">
        <v>-10.02</v>
      </c>
      <c r="AT68" s="2">
        <v>917.25</v>
      </c>
      <c r="AU68" s="2">
        <v>227.9</v>
      </c>
      <c r="AV68" s="2">
        <v>3706.35</v>
      </c>
      <c r="AW68" s="29">
        <v>1582.2</v>
      </c>
      <c r="AX68" s="31">
        <f t="shared" si="5"/>
        <v>6423.6799999999994</v>
      </c>
      <c r="AY68" s="5">
        <f t="shared" si="33"/>
        <v>-19.600000000000001</v>
      </c>
      <c r="AZ68" s="5">
        <f t="shared" si="33"/>
        <v>-178.14</v>
      </c>
      <c r="BA68" s="5">
        <f t="shared" si="33"/>
        <v>-213.64000000000001</v>
      </c>
      <c r="BB68" s="5">
        <f t="shared" si="25"/>
        <v>-471.90000000000009</v>
      </c>
      <c r="BC68" s="33">
        <f t="shared" si="25"/>
        <v>-356.18000000000006</v>
      </c>
      <c r="BD68" s="34">
        <f t="shared" si="25"/>
        <v>-1239.46</v>
      </c>
      <c r="BE68" s="7">
        <f t="shared" si="34"/>
        <v>1.9560878243512976</v>
      </c>
      <c r="BF68" s="7">
        <f t="shared" si="34"/>
        <v>-0.19421095666394111</v>
      </c>
      <c r="BG68" s="7">
        <f t="shared" si="34"/>
        <v>-0.93742869679684071</v>
      </c>
      <c r="BH68" s="7">
        <f t="shared" si="26"/>
        <v>-0.12732202841070059</v>
      </c>
      <c r="BI68" s="36">
        <f t="shared" si="26"/>
        <v>-0.2251169257995197</v>
      </c>
      <c r="BJ68" s="37">
        <f t="shared" si="26"/>
        <v>-0.19295170369632364</v>
      </c>
      <c r="BK68" s="38">
        <f t="shared" si="35"/>
        <v>1</v>
      </c>
      <c r="BL68" s="38">
        <f t="shared" si="35"/>
        <v>0.20755511748005492</v>
      </c>
      <c r="BM68" s="38">
        <f t="shared" si="35"/>
        <v>8.0528574655522919E-2</v>
      </c>
      <c r="BN68" s="38">
        <f t="shared" si="27"/>
        <v>0.31686218804339839</v>
      </c>
      <c r="BO68" s="39">
        <f t="shared" si="27"/>
        <v>0.2937735871661854</v>
      </c>
      <c r="BP68" s="40">
        <f t="shared" si="27"/>
        <v>0.28658582090583584</v>
      </c>
      <c r="BQ68" s="38">
        <f t="shared" si="36"/>
        <v>1</v>
      </c>
      <c r="BR68" s="38">
        <f t="shared" si="36"/>
        <v>0.21549293789292659</v>
      </c>
      <c r="BS68" s="38">
        <f t="shared" si="36"/>
        <v>0.57924969499796664</v>
      </c>
      <c r="BT68" s="38">
        <f t="shared" si="28"/>
        <v>0.29304815624807273</v>
      </c>
      <c r="BU68" s="39">
        <f t="shared" si="28"/>
        <v>0.28228921531020235</v>
      </c>
      <c r="BV68" s="40">
        <f t="shared" si="28"/>
        <v>0.28060304703611372</v>
      </c>
      <c r="BW68" s="38">
        <f t="shared" si="37"/>
        <v>0</v>
      </c>
      <c r="BX68" s="38">
        <f t="shared" si="37"/>
        <v>-7.9378204128716656E-3</v>
      </c>
      <c r="BY68" s="38">
        <f t="shared" si="37"/>
        <v>-0.4987211203424437</v>
      </c>
      <c r="BZ68" s="38">
        <f t="shared" si="29"/>
        <v>2.3814031795325652E-2</v>
      </c>
      <c r="CA68" s="39">
        <f t="shared" si="29"/>
        <v>1.1484371855983055E-2</v>
      </c>
      <c r="CB68" s="40">
        <f t="shared" si="29"/>
        <v>5.9827738697221244E-3</v>
      </c>
      <c r="CC68" s="2">
        <f t="shared" si="38"/>
        <v>0</v>
      </c>
      <c r="CD68" s="2">
        <f t="shared" si="38"/>
        <v>-79.378204128716661</v>
      </c>
      <c r="CE68" s="2">
        <f t="shared" si="38"/>
        <v>-4987.2112034244374</v>
      </c>
      <c r="CF68" s="2">
        <f t="shared" si="30"/>
        <v>238.14031795325653</v>
      </c>
      <c r="CG68" s="29">
        <f t="shared" si="30"/>
        <v>114.84371855983055</v>
      </c>
      <c r="CH68" s="31">
        <f t="shared" si="30"/>
        <v>59.827738697221243</v>
      </c>
      <c r="CI68" s="40">
        <f>IFERROR(M68/'Class Sum-WR'!M68,0)</f>
        <v>0.16866303959876494</v>
      </c>
      <c r="CJ68" s="40">
        <f>IFERROR(M68/'Class Sum-TH'!M68,0)</f>
        <v>0.49116267274574577</v>
      </c>
    </row>
    <row r="69" spans="1:88" ht="13.5" thickBot="1" x14ac:dyDescent="0.25">
      <c r="A69" t="s">
        <v>46</v>
      </c>
      <c r="B69" t="s">
        <v>46</v>
      </c>
      <c r="C69" t="s">
        <v>56</v>
      </c>
      <c r="D69" t="s">
        <v>56</v>
      </c>
      <c r="E69" t="s">
        <v>54</v>
      </c>
      <c r="F69" s="41">
        <f t="shared" si="13"/>
        <v>46074</v>
      </c>
      <c r="G69" s="61" t="s">
        <v>41</v>
      </c>
      <c r="H69" s="43">
        <v>-4.99</v>
      </c>
      <c r="I69" s="44">
        <v>4005.48</v>
      </c>
      <c r="J69" s="44">
        <v>278.8</v>
      </c>
      <c r="K69" s="44">
        <v>13781.02</v>
      </c>
      <c r="L69" s="45">
        <v>3769.87</v>
      </c>
      <c r="M69" s="46">
        <f t="shared" si="0"/>
        <v>21830.18</v>
      </c>
      <c r="N69" t="s">
        <v>49</v>
      </c>
      <c r="O69" t="s">
        <v>49</v>
      </c>
      <c r="P69" t="s">
        <v>56</v>
      </c>
      <c r="Q69" t="s">
        <v>56</v>
      </c>
      <c r="R69" t="s">
        <v>54</v>
      </c>
      <c r="S69" s="41">
        <f t="shared" si="14"/>
        <v>45710</v>
      </c>
      <c r="T69" s="61" t="s">
        <v>41</v>
      </c>
      <c r="U69" s="43">
        <v>0</v>
      </c>
      <c r="V69" s="44">
        <v>4540.09</v>
      </c>
      <c r="W69" s="44">
        <v>-11.96</v>
      </c>
      <c r="X69" s="44">
        <v>11217.6</v>
      </c>
      <c r="Y69" s="45">
        <v>4803.2299999999996</v>
      </c>
      <c r="Z69" s="47">
        <f t="shared" si="1"/>
        <v>20548.96</v>
      </c>
      <c r="AA69" s="48">
        <f t="shared" si="31"/>
        <v>-4.99</v>
      </c>
      <c r="AB69" s="49">
        <f t="shared" si="31"/>
        <v>-534.61000000000013</v>
      </c>
      <c r="AC69" s="49">
        <f t="shared" si="31"/>
        <v>290.76</v>
      </c>
      <c r="AD69" s="49">
        <f t="shared" si="23"/>
        <v>2563.42</v>
      </c>
      <c r="AE69" s="50">
        <f t="shared" si="23"/>
        <v>-1033.3599999999997</v>
      </c>
      <c r="AF69" s="51">
        <f t="shared" si="23"/>
        <v>1281.2200000000012</v>
      </c>
      <c r="AG69" s="52" t="e">
        <f t="shared" si="32"/>
        <v>#DIV/0!</v>
      </c>
      <c r="AH69" s="53">
        <f t="shared" si="32"/>
        <v>-0.11775317229394133</v>
      </c>
      <c r="AI69" s="53">
        <f t="shared" si="32"/>
        <v>-24.311036789297656</v>
      </c>
      <c r="AJ69" s="53">
        <f t="shared" si="24"/>
        <v>0.22851768649265439</v>
      </c>
      <c r="AK69" s="54">
        <f t="shared" si="24"/>
        <v>-0.21513856300864206</v>
      </c>
      <c r="AL69" s="55">
        <f t="shared" si="24"/>
        <v>6.2349627426400225E-2</v>
      </c>
      <c r="AM69" s="44">
        <v>-4.99</v>
      </c>
      <c r="AN69" s="44">
        <v>874.82</v>
      </c>
      <c r="AO69" s="44">
        <v>50.02</v>
      </c>
      <c r="AP69" s="44">
        <v>4393.0600000000004</v>
      </c>
      <c r="AQ69" s="45">
        <v>1056.6500000000001</v>
      </c>
      <c r="AR69" s="47">
        <f t="shared" si="4"/>
        <v>6369.5600000000013</v>
      </c>
      <c r="AS69" s="44">
        <v>0</v>
      </c>
      <c r="AT69" s="44">
        <v>1037.67</v>
      </c>
      <c r="AU69" s="44">
        <v>-57.63</v>
      </c>
      <c r="AV69" s="44">
        <v>3367.95</v>
      </c>
      <c r="AW69" s="45">
        <v>1416.28</v>
      </c>
      <c r="AX69" s="47">
        <f t="shared" si="5"/>
        <v>5764.2699999999995</v>
      </c>
      <c r="AY69" s="49">
        <f t="shared" si="33"/>
        <v>-4.99</v>
      </c>
      <c r="AZ69" s="49">
        <f t="shared" si="33"/>
        <v>-162.85000000000002</v>
      </c>
      <c r="BA69" s="49">
        <f t="shared" si="33"/>
        <v>107.65</v>
      </c>
      <c r="BB69" s="49">
        <f t="shared" si="25"/>
        <v>1025.1100000000006</v>
      </c>
      <c r="BC69" s="50">
        <f t="shared" si="25"/>
        <v>-359.62999999999988</v>
      </c>
      <c r="BD69" s="51">
        <f t="shared" si="25"/>
        <v>605.29000000000178</v>
      </c>
      <c r="BE69" s="53" t="e">
        <f t="shared" si="34"/>
        <v>#DIV/0!</v>
      </c>
      <c r="BF69" s="53">
        <f t="shared" si="34"/>
        <v>-0.1569381402565363</v>
      </c>
      <c r="BG69" s="53">
        <f t="shared" si="34"/>
        <v>-1.8679507201110532</v>
      </c>
      <c r="BH69" s="53">
        <f t="shared" si="26"/>
        <v>0.30437209578527014</v>
      </c>
      <c r="BI69" s="54">
        <f t="shared" si="26"/>
        <v>-0.25392577738865191</v>
      </c>
      <c r="BJ69" s="55">
        <f t="shared" si="26"/>
        <v>0.10500722554634009</v>
      </c>
      <c r="BK69" s="56">
        <f t="shared" si="35"/>
        <v>1</v>
      </c>
      <c r="BL69" s="56">
        <f t="shared" si="35"/>
        <v>0.21840578407581615</v>
      </c>
      <c r="BM69" s="56">
        <f t="shared" si="35"/>
        <v>0.17941176470588235</v>
      </c>
      <c r="BN69" s="56">
        <f t="shared" si="27"/>
        <v>0.31877611381450721</v>
      </c>
      <c r="BO69" s="57">
        <f t="shared" si="27"/>
        <v>0.28028817969850423</v>
      </c>
      <c r="BP69" s="58">
        <f t="shared" si="27"/>
        <v>0.2917777132391946</v>
      </c>
      <c r="BQ69" s="56">
        <f t="shared" si="36"/>
        <v>0</v>
      </c>
      <c r="BR69" s="56">
        <f t="shared" si="36"/>
        <v>0.22855714314033423</v>
      </c>
      <c r="BS69" s="56">
        <f t="shared" si="36"/>
        <v>4.8185618729096991</v>
      </c>
      <c r="BT69" s="56">
        <f t="shared" si="28"/>
        <v>0.30023801882755669</v>
      </c>
      <c r="BU69" s="57">
        <f t="shared" si="28"/>
        <v>0.29485991718073051</v>
      </c>
      <c r="BV69" s="58">
        <f t="shared" si="28"/>
        <v>0.28051395301757365</v>
      </c>
      <c r="BW69" s="56">
        <f t="shared" si="37"/>
        <v>1</v>
      </c>
      <c r="BX69" s="56">
        <f t="shared" si="37"/>
        <v>-1.0151359064518084E-2</v>
      </c>
      <c r="BY69" s="56">
        <f t="shared" si="37"/>
        <v>-4.6391501082038165</v>
      </c>
      <c r="BZ69" s="56">
        <f t="shared" si="29"/>
        <v>1.8538094986950526E-2</v>
      </c>
      <c r="CA69" s="57">
        <f t="shared" si="29"/>
        <v>-1.4571737482226288E-2</v>
      </c>
      <c r="CB69" s="58">
        <f t="shared" si="29"/>
        <v>1.1263760221620955E-2</v>
      </c>
      <c r="CC69" s="44">
        <f t="shared" si="38"/>
        <v>10000</v>
      </c>
      <c r="CD69" s="44">
        <f t="shared" si="38"/>
        <v>-101.51359064518084</v>
      </c>
      <c r="CE69" s="44">
        <f t="shared" si="38"/>
        <v>-46391.501082038165</v>
      </c>
      <c r="CF69" s="44">
        <f t="shared" si="30"/>
        <v>185.38094986950526</v>
      </c>
      <c r="CG69" s="45">
        <f t="shared" si="30"/>
        <v>-145.71737482226288</v>
      </c>
      <c r="CH69" s="47">
        <f t="shared" si="30"/>
        <v>112.63760221620956</v>
      </c>
      <c r="CI69" s="58">
        <f>IFERROR(M69/'Class Sum-WR'!M69,0)</f>
        <v>0.1962679723518877</v>
      </c>
      <c r="CJ69" s="58">
        <f>IFERROR(M69/'Class Sum-TH'!M69,0)</f>
        <v>0.51645925269459148</v>
      </c>
    </row>
    <row r="70" spans="1:88" x14ac:dyDescent="0.2">
      <c r="A70" t="s">
        <v>46</v>
      </c>
      <c r="B70" t="s">
        <v>46</v>
      </c>
      <c r="C70" t="s">
        <v>56</v>
      </c>
      <c r="D70" t="s">
        <v>56</v>
      </c>
      <c r="E70" t="s">
        <v>55</v>
      </c>
      <c r="F70" s="27">
        <f t="shared" si="13"/>
        <v>46075</v>
      </c>
      <c r="G70" s="60" t="s">
        <v>35</v>
      </c>
      <c r="H70" s="28">
        <v>0</v>
      </c>
      <c r="I70" s="2">
        <v>1684.57</v>
      </c>
      <c r="J70" s="2">
        <v>147.78</v>
      </c>
      <c r="K70" s="2">
        <v>4780.01</v>
      </c>
      <c r="L70" s="29">
        <v>1441.75</v>
      </c>
      <c r="M70" s="30">
        <f t="shared" si="0"/>
        <v>8054.1100000000006</v>
      </c>
      <c r="N70" t="s">
        <v>49</v>
      </c>
      <c r="O70" t="s">
        <v>49</v>
      </c>
      <c r="P70" t="s">
        <v>56</v>
      </c>
      <c r="Q70" t="s">
        <v>56</v>
      </c>
      <c r="R70" t="s">
        <v>55</v>
      </c>
      <c r="S70" s="27">
        <f t="shared" si="14"/>
        <v>45711</v>
      </c>
      <c r="T70" s="60" t="s">
        <v>35</v>
      </c>
      <c r="U70" s="28">
        <v>0</v>
      </c>
      <c r="V70" s="2">
        <v>1889.08</v>
      </c>
      <c r="W70" s="2">
        <v>73.88</v>
      </c>
      <c r="X70" s="2">
        <v>6706.6</v>
      </c>
      <c r="Y70" s="29">
        <v>2265.86</v>
      </c>
      <c r="Z70" s="31">
        <f t="shared" si="1"/>
        <v>10935.420000000002</v>
      </c>
      <c r="AA70" s="32">
        <f t="shared" si="31"/>
        <v>0</v>
      </c>
      <c r="AB70" s="5">
        <f t="shared" si="31"/>
        <v>-204.51</v>
      </c>
      <c r="AC70" s="5">
        <f t="shared" si="31"/>
        <v>73.900000000000006</v>
      </c>
      <c r="AD70" s="5">
        <f t="shared" si="23"/>
        <v>-1926.5900000000001</v>
      </c>
      <c r="AE70" s="33">
        <f t="shared" si="23"/>
        <v>-824.11000000000013</v>
      </c>
      <c r="AF70" s="34">
        <f t="shared" si="23"/>
        <v>-2881.3100000000013</v>
      </c>
      <c r="AG70" s="35" t="e">
        <f t="shared" si="32"/>
        <v>#DIV/0!</v>
      </c>
      <c r="AH70" s="7">
        <f t="shared" si="32"/>
        <v>-0.10825904673174243</v>
      </c>
      <c r="AI70" s="7">
        <f t="shared" si="32"/>
        <v>1.0002707092582568</v>
      </c>
      <c r="AJ70" s="7">
        <f t="shared" si="24"/>
        <v>-0.28726776608117377</v>
      </c>
      <c r="AK70" s="36">
        <f t="shared" si="24"/>
        <v>-0.3637073782140115</v>
      </c>
      <c r="AL70" s="37">
        <f t="shared" si="24"/>
        <v>-0.26348416430278865</v>
      </c>
      <c r="AM70" s="2">
        <v>0</v>
      </c>
      <c r="AN70" s="2">
        <v>360</v>
      </c>
      <c r="AO70" s="2">
        <v>-10.78</v>
      </c>
      <c r="AP70" s="2">
        <v>1492.6</v>
      </c>
      <c r="AQ70" s="29">
        <v>468.51</v>
      </c>
      <c r="AR70" s="31">
        <f t="shared" si="4"/>
        <v>2310.33</v>
      </c>
      <c r="AS70" s="2">
        <v>0</v>
      </c>
      <c r="AT70" s="2">
        <v>414.83</v>
      </c>
      <c r="AU70" s="2">
        <v>27.22</v>
      </c>
      <c r="AV70" s="2">
        <v>1967.39</v>
      </c>
      <c r="AW70" s="29">
        <v>688.06</v>
      </c>
      <c r="AX70" s="31">
        <f t="shared" si="5"/>
        <v>3097.5</v>
      </c>
      <c r="AY70" s="5">
        <f t="shared" si="33"/>
        <v>0</v>
      </c>
      <c r="AZ70" s="5">
        <f t="shared" si="33"/>
        <v>-54.829999999999984</v>
      </c>
      <c r="BA70" s="5">
        <f t="shared" si="33"/>
        <v>-38</v>
      </c>
      <c r="BB70" s="5">
        <f t="shared" si="25"/>
        <v>-474.79000000000019</v>
      </c>
      <c r="BC70" s="33">
        <f t="shared" si="25"/>
        <v>-219.54999999999995</v>
      </c>
      <c r="BD70" s="34">
        <f t="shared" si="25"/>
        <v>-787.17000000000007</v>
      </c>
      <c r="BE70" s="7" t="e">
        <f t="shared" si="34"/>
        <v>#DIV/0!</v>
      </c>
      <c r="BF70" s="7">
        <f t="shared" si="34"/>
        <v>-0.13217462575030733</v>
      </c>
      <c r="BG70" s="7">
        <f t="shared" si="34"/>
        <v>-1.3960323291697283</v>
      </c>
      <c r="BH70" s="7">
        <f t="shared" si="26"/>
        <v>-0.24132988375461914</v>
      </c>
      <c r="BI70" s="36">
        <f t="shared" si="26"/>
        <v>-0.31908554486527335</v>
      </c>
      <c r="BJ70" s="37">
        <f t="shared" si="26"/>
        <v>-0.25413075060532692</v>
      </c>
      <c r="BK70" s="38">
        <f t="shared" si="35"/>
        <v>0</v>
      </c>
      <c r="BL70" s="38">
        <f t="shared" si="35"/>
        <v>0.21370438746979942</v>
      </c>
      <c r="BM70" s="38">
        <f t="shared" si="35"/>
        <v>-7.2946271484639322E-2</v>
      </c>
      <c r="BN70" s="38">
        <f t="shared" si="27"/>
        <v>0.31225876096493521</v>
      </c>
      <c r="BO70" s="39">
        <f t="shared" si="27"/>
        <v>0.32495925091035199</v>
      </c>
      <c r="BP70" s="40">
        <f t="shared" si="27"/>
        <v>0.28685106113524644</v>
      </c>
      <c r="BQ70" s="38">
        <f t="shared" si="36"/>
        <v>0</v>
      </c>
      <c r="BR70" s="38">
        <f t="shared" si="36"/>
        <v>0.21959366464098926</v>
      </c>
      <c r="BS70" s="38">
        <f t="shared" si="36"/>
        <v>0.36843530048727668</v>
      </c>
      <c r="BT70" s="38">
        <f t="shared" si="28"/>
        <v>0.29335132555989624</v>
      </c>
      <c r="BU70" s="39">
        <f t="shared" si="28"/>
        <v>0.30366395099432442</v>
      </c>
      <c r="BV70" s="40">
        <f t="shared" si="28"/>
        <v>0.28325386679249626</v>
      </c>
      <c r="BW70" s="38">
        <f t="shared" si="37"/>
        <v>0</v>
      </c>
      <c r="BX70" s="38">
        <f t="shared" si="37"/>
        <v>-5.8892771711898384E-3</v>
      </c>
      <c r="BY70" s="38">
        <f t="shared" si="37"/>
        <v>-0.44138157197191602</v>
      </c>
      <c r="BZ70" s="38">
        <f t="shared" si="29"/>
        <v>1.8907435405038975E-2</v>
      </c>
      <c r="CA70" s="39">
        <f t="shared" si="29"/>
        <v>2.1295299916027577E-2</v>
      </c>
      <c r="CB70" s="40">
        <f t="shared" si="29"/>
        <v>3.5971943427501873E-3</v>
      </c>
      <c r="CC70" s="2">
        <f t="shared" si="38"/>
        <v>0</v>
      </c>
      <c r="CD70" s="2">
        <f t="shared" si="38"/>
        <v>-58.892771711898384</v>
      </c>
      <c r="CE70" s="2">
        <f t="shared" si="38"/>
        <v>-4413.8157197191604</v>
      </c>
      <c r="CF70" s="2">
        <f t="shared" si="30"/>
        <v>189.07435405038976</v>
      </c>
      <c r="CG70" s="29">
        <f t="shared" si="30"/>
        <v>212.95299916027577</v>
      </c>
      <c r="CH70" s="31">
        <f t="shared" si="30"/>
        <v>35.97194342750187</v>
      </c>
      <c r="CI70" s="40">
        <f>IFERROR(M70/'Class Sum-WR'!M70,0)</f>
        <v>0.13122422678312781</v>
      </c>
      <c r="CJ70" s="40">
        <f>IFERROR(M70/'Class Sum-TH'!M70,0)</f>
        <v>0.40819945648482936</v>
      </c>
    </row>
    <row r="71" spans="1:88" x14ac:dyDescent="0.2">
      <c r="A71" t="s">
        <v>46</v>
      </c>
      <c r="B71" t="s">
        <v>46</v>
      </c>
      <c r="C71" t="s">
        <v>56</v>
      </c>
      <c r="D71" t="s">
        <v>56</v>
      </c>
      <c r="E71" t="s">
        <v>55</v>
      </c>
      <c r="F71" s="27">
        <f t="shared" si="13"/>
        <v>46076</v>
      </c>
      <c r="G71" s="60" t="s">
        <v>36</v>
      </c>
      <c r="H71" s="28">
        <v>-382.61</v>
      </c>
      <c r="I71" s="2">
        <v>1420.79</v>
      </c>
      <c r="J71" s="2">
        <v>-168.47</v>
      </c>
      <c r="K71" s="2">
        <v>5918.56</v>
      </c>
      <c r="L71" s="29">
        <v>5467.22</v>
      </c>
      <c r="M71" s="30">
        <f t="shared" ref="M71:M134" si="39">SUM(H71:L71)</f>
        <v>12255.490000000002</v>
      </c>
      <c r="N71" t="s">
        <v>49</v>
      </c>
      <c r="O71" t="s">
        <v>49</v>
      </c>
      <c r="P71" t="s">
        <v>56</v>
      </c>
      <c r="Q71" t="s">
        <v>56</v>
      </c>
      <c r="R71" t="s">
        <v>55</v>
      </c>
      <c r="S71" s="27">
        <f t="shared" si="14"/>
        <v>45712</v>
      </c>
      <c r="T71" s="60" t="s">
        <v>36</v>
      </c>
      <c r="U71" s="28">
        <v>-252.49</v>
      </c>
      <c r="V71" s="2">
        <v>1561.44</v>
      </c>
      <c r="W71" s="2">
        <v>35.82</v>
      </c>
      <c r="X71" s="2">
        <v>6066.7</v>
      </c>
      <c r="Y71" s="29">
        <v>3481.04</v>
      </c>
      <c r="Z71" s="31">
        <f t="shared" ref="Z71:Z134" si="40">SUM(U71:Y71)</f>
        <v>10892.509999999998</v>
      </c>
      <c r="AA71" s="32">
        <f t="shared" si="31"/>
        <v>-130.12</v>
      </c>
      <c r="AB71" s="5">
        <f t="shared" si="31"/>
        <v>-140.65000000000009</v>
      </c>
      <c r="AC71" s="5">
        <f t="shared" si="31"/>
        <v>-204.29</v>
      </c>
      <c r="AD71" s="5">
        <f t="shared" si="23"/>
        <v>-148.13999999999942</v>
      </c>
      <c r="AE71" s="33">
        <f t="shared" si="23"/>
        <v>1986.1800000000003</v>
      </c>
      <c r="AF71" s="34">
        <f t="shared" si="23"/>
        <v>1362.9800000000032</v>
      </c>
      <c r="AG71" s="35">
        <f t="shared" si="32"/>
        <v>0.51534714246108759</v>
      </c>
      <c r="AH71" s="7">
        <f t="shared" si="32"/>
        <v>-9.0077108310277751E-2</v>
      </c>
      <c r="AI71" s="7">
        <f t="shared" si="32"/>
        <v>-5.7032384142936907</v>
      </c>
      <c r="AJ71" s="7">
        <f t="shared" si="24"/>
        <v>-2.4418547150839735E-2</v>
      </c>
      <c r="AK71" s="36">
        <f t="shared" si="24"/>
        <v>0.57057086387976019</v>
      </c>
      <c r="AL71" s="37">
        <f t="shared" si="24"/>
        <v>0.12513002053704825</v>
      </c>
      <c r="AM71" s="2">
        <v>-382.61</v>
      </c>
      <c r="AN71" s="2">
        <v>304.61</v>
      </c>
      <c r="AO71" s="2">
        <v>-183.37</v>
      </c>
      <c r="AP71" s="2">
        <v>1790.8</v>
      </c>
      <c r="AQ71" s="29">
        <v>1817.27</v>
      </c>
      <c r="AR71" s="31">
        <f t="shared" ref="AR71:AR134" si="41">SUM(AM71:AQ71)</f>
        <v>3346.7</v>
      </c>
      <c r="AS71" s="2">
        <v>-252.49</v>
      </c>
      <c r="AT71" s="2">
        <v>353.47</v>
      </c>
      <c r="AU71" s="2">
        <v>18.37</v>
      </c>
      <c r="AV71" s="2">
        <v>1611.83</v>
      </c>
      <c r="AW71" s="29">
        <v>857.69</v>
      </c>
      <c r="AX71" s="31">
        <f t="shared" ref="AX71:AX134" si="42">SUM(AS71:AW71)</f>
        <v>2588.87</v>
      </c>
      <c r="AY71" s="5">
        <f t="shared" si="33"/>
        <v>-130.12</v>
      </c>
      <c r="AZ71" s="5">
        <f t="shared" si="33"/>
        <v>-48.860000000000014</v>
      </c>
      <c r="BA71" s="5">
        <f t="shared" si="33"/>
        <v>-201.74</v>
      </c>
      <c r="BB71" s="5">
        <f t="shared" si="25"/>
        <v>178.97000000000003</v>
      </c>
      <c r="BC71" s="33">
        <f t="shared" si="25"/>
        <v>959.57999999999993</v>
      </c>
      <c r="BD71" s="34">
        <f t="shared" si="25"/>
        <v>757.82999999999993</v>
      </c>
      <c r="BE71" s="7">
        <f t="shared" si="34"/>
        <v>0.51534714246108759</v>
      </c>
      <c r="BF71" s="7">
        <f t="shared" si="34"/>
        <v>-0.13822955272017429</v>
      </c>
      <c r="BG71" s="7">
        <f t="shared" si="34"/>
        <v>-10.982035928143713</v>
      </c>
      <c r="BH71" s="7">
        <f t="shared" si="26"/>
        <v>0.11103528287722653</v>
      </c>
      <c r="BI71" s="36">
        <f t="shared" si="26"/>
        <v>1.1187958353251173</v>
      </c>
      <c r="BJ71" s="37">
        <f t="shared" si="26"/>
        <v>0.29272617010510377</v>
      </c>
      <c r="BK71" s="38">
        <f t="shared" si="35"/>
        <v>1</v>
      </c>
      <c r="BL71" s="38">
        <f t="shared" si="35"/>
        <v>0.21439480852201945</v>
      </c>
      <c r="BM71" s="38">
        <f t="shared" si="35"/>
        <v>1.0884430462396866</v>
      </c>
      <c r="BN71" s="38">
        <f t="shared" si="27"/>
        <v>0.30257359898353653</v>
      </c>
      <c r="BO71" s="39">
        <f t="shared" si="27"/>
        <v>0.33239379428667581</v>
      </c>
      <c r="BP71" s="40">
        <f t="shared" si="27"/>
        <v>0.27307761664364294</v>
      </c>
      <c r="BQ71" s="38">
        <f t="shared" si="36"/>
        <v>1</v>
      </c>
      <c r="BR71" s="38">
        <f t="shared" si="36"/>
        <v>0.22637437237421867</v>
      </c>
      <c r="BS71" s="38">
        <f t="shared" si="36"/>
        <v>0.51284198771635958</v>
      </c>
      <c r="BT71" s="38">
        <f t="shared" si="28"/>
        <v>0.26568480392964872</v>
      </c>
      <c r="BU71" s="39">
        <f t="shared" si="28"/>
        <v>0.24638901018086551</v>
      </c>
      <c r="BV71" s="40">
        <f t="shared" si="28"/>
        <v>0.23767432850646916</v>
      </c>
      <c r="BW71" s="38">
        <f t="shared" si="37"/>
        <v>0</v>
      </c>
      <c r="BX71" s="38">
        <f t="shared" si="37"/>
        <v>-1.1979563852199226E-2</v>
      </c>
      <c r="BY71" s="38">
        <f t="shared" si="37"/>
        <v>0.57560105852332699</v>
      </c>
      <c r="BZ71" s="38">
        <f t="shared" si="29"/>
        <v>3.6888795053887813E-2</v>
      </c>
      <c r="CA71" s="39">
        <f t="shared" si="29"/>
        <v>8.6004784105810306E-2</v>
      </c>
      <c r="CB71" s="40">
        <f t="shared" si="29"/>
        <v>3.5403288137173777E-2</v>
      </c>
      <c r="CC71" s="2">
        <f t="shared" si="38"/>
        <v>0</v>
      </c>
      <c r="CD71" s="2">
        <f t="shared" si="38"/>
        <v>-119.79563852199226</v>
      </c>
      <c r="CE71" s="2">
        <f t="shared" si="38"/>
        <v>5756.0105852332699</v>
      </c>
      <c r="CF71" s="2">
        <f t="shared" si="30"/>
        <v>368.8879505388781</v>
      </c>
      <c r="CG71" s="29">
        <f t="shared" si="30"/>
        <v>860.04784105810302</v>
      </c>
      <c r="CH71" s="31">
        <f t="shared" si="30"/>
        <v>354.0328813717378</v>
      </c>
      <c r="CI71" s="40">
        <f>IFERROR(M71/'Class Sum-WR'!M71,0)</f>
        <v>0.20986333656863279</v>
      </c>
      <c r="CJ71" s="40">
        <f>IFERROR(M71/'Class Sum-TH'!M71,0)</f>
        <v>0.65284167877212085</v>
      </c>
    </row>
    <row r="72" spans="1:88" x14ac:dyDescent="0.2">
      <c r="A72" t="s">
        <v>46</v>
      </c>
      <c r="B72" t="s">
        <v>46</v>
      </c>
      <c r="C72" t="s">
        <v>56</v>
      </c>
      <c r="D72" t="s">
        <v>56</v>
      </c>
      <c r="E72" t="s">
        <v>55</v>
      </c>
      <c r="F72" s="27">
        <f t="shared" si="13"/>
        <v>46077</v>
      </c>
      <c r="G72" s="60" t="s">
        <v>37</v>
      </c>
      <c r="H72" s="28">
        <v>0</v>
      </c>
      <c r="I72" s="2">
        <v>1545.76</v>
      </c>
      <c r="J72" s="2">
        <v>107.97</v>
      </c>
      <c r="K72" s="2">
        <v>3962.43</v>
      </c>
      <c r="L72" s="29">
        <v>1737.33</v>
      </c>
      <c r="M72" s="30">
        <f t="shared" si="39"/>
        <v>7353.49</v>
      </c>
      <c r="N72" t="s">
        <v>49</v>
      </c>
      <c r="O72" t="s">
        <v>49</v>
      </c>
      <c r="P72" t="s">
        <v>56</v>
      </c>
      <c r="Q72" t="s">
        <v>56</v>
      </c>
      <c r="R72" t="s">
        <v>55</v>
      </c>
      <c r="S72" s="27">
        <f t="shared" si="14"/>
        <v>45713</v>
      </c>
      <c r="T72" s="60" t="s">
        <v>37</v>
      </c>
      <c r="U72" s="28">
        <v>0</v>
      </c>
      <c r="V72" s="2">
        <v>1453.36</v>
      </c>
      <c r="W72" s="2">
        <v>62.35</v>
      </c>
      <c r="X72" s="2">
        <v>5749.87</v>
      </c>
      <c r="Y72" s="29">
        <v>3329.24</v>
      </c>
      <c r="Z72" s="31">
        <f t="shared" si="40"/>
        <v>10594.82</v>
      </c>
      <c r="AA72" s="32">
        <f t="shared" si="31"/>
        <v>0</v>
      </c>
      <c r="AB72" s="5">
        <f t="shared" si="31"/>
        <v>92.400000000000091</v>
      </c>
      <c r="AC72" s="5">
        <f t="shared" si="31"/>
        <v>45.62</v>
      </c>
      <c r="AD72" s="5">
        <f t="shared" si="23"/>
        <v>-1787.44</v>
      </c>
      <c r="AE72" s="33">
        <f t="shared" si="23"/>
        <v>-1591.9099999999999</v>
      </c>
      <c r="AF72" s="34">
        <f t="shared" si="23"/>
        <v>-3241.33</v>
      </c>
      <c r="AG72" s="35" t="e">
        <f t="shared" si="32"/>
        <v>#DIV/0!</v>
      </c>
      <c r="AH72" s="7">
        <f t="shared" si="32"/>
        <v>6.3576815104310083E-2</v>
      </c>
      <c r="AI72" s="7">
        <f t="shared" si="32"/>
        <v>0.7316760224538893</v>
      </c>
      <c r="AJ72" s="7">
        <f t="shared" si="24"/>
        <v>-0.31086615871315354</v>
      </c>
      <c r="AK72" s="36">
        <f t="shared" si="24"/>
        <v>-0.47816018070190192</v>
      </c>
      <c r="AL72" s="37">
        <f t="shared" si="24"/>
        <v>-0.30593535331416671</v>
      </c>
      <c r="AM72" s="2">
        <v>0</v>
      </c>
      <c r="AN72" s="2">
        <v>328.88</v>
      </c>
      <c r="AO72" s="2">
        <v>-5.78</v>
      </c>
      <c r="AP72" s="2">
        <v>1138.48</v>
      </c>
      <c r="AQ72" s="29">
        <v>506.53</v>
      </c>
      <c r="AR72" s="31">
        <f t="shared" si="41"/>
        <v>1968.11</v>
      </c>
      <c r="AS72" s="2">
        <v>0</v>
      </c>
      <c r="AT72" s="2">
        <v>314.14</v>
      </c>
      <c r="AU72" s="2">
        <v>23.76</v>
      </c>
      <c r="AV72" s="2">
        <v>1675.87</v>
      </c>
      <c r="AW72" s="29">
        <v>895.13</v>
      </c>
      <c r="AX72" s="31">
        <f t="shared" si="42"/>
        <v>2908.9</v>
      </c>
      <c r="AY72" s="5">
        <f t="shared" si="33"/>
        <v>0</v>
      </c>
      <c r="AZ72" s="5">
        <f t="shared" si="33"/>
        <v>14.740000000000009</v>
      </c>
      <c r="BA72" s="5">
        <f t="shared" si="33"/>
        <v>-29.540000000000003</v>
      </c>
      <c r="BB72" s="5">
        <f t="shared" si="25"/>
        <v>-537.38999999999987</v>
      </c>
      <c r="BC72" s="33">
        <f t="shared" si="25"/>
        <v>-388.6</v>
      </c>
      <c r="BD72" s="34">
        <f t="shared" si="25"/>
        <v>-940.79000000000019</v>
      </c>
      <c r="BE72" s="7" t="e">
        <f t="shared" si="34"/>
        <v>#DIV/0!</v>
      </c>
      <c r="BF72" s="7">
        <f t="shared" si="34"/>
        <v>4.6921754631692909E-2</v>
      </c>
      <c r="BG72" s="7">
        <f t="shared" si="34"/>
        <v>-1.2432659932659933</v>
      </c>
      <c r="BH72" s="7">
        <f t="shared" si="26"/>
        <v>-0.3206632972724614</v>
      </c>
      <c r="BI72" s="36">
        <f t="shared" si="26"/>
        <v>-0.4341268865974775</v>
      </c>
      <c r="BJ72" s="37">
        <f t="shared" si="26"/>
        <v>-0.3234177867922583</v>
      </c>
      <c r="BK72" s="38">
        <f t="shared" si="35"/>
        <v>0</v>
      </c>
      <c r="BL72" s="38">
        <f t="shared" si="35"/>
        <v>0.21276265396956837</v>
      </c>
      <c r="BM72" s="38">
        <f t="shared" si="35"/>
        <v>-5.3533388904325276E-2</v>
      </c>
      <c r="BN72" s="38">
        <f t="shared" si="27"/>
        <v>0.28731864032929288</v>
      </c>
      <c r="BO72" s="39">
        <f t="shared" si="27"/>
        <v>0.2915565839535379</v>
      </c>
      <c r="BP72" s="40">
        <f t="shared" si="27"/>
        <v>0.26764298312773932</v>
      </c>
      <c r="BQ72" s="38">
        <f t="shared" si="36"/>
        <v>0</v>
      </c>
      <c r="BR72" s="38">
        <f t="shared" si="36"/>
        <v>0.2161474101392635</v>
      </c>
      <c r="BS72" s="38">
        <f t="shared" si="36"/>
        <v>0.38107457898957497</v>
      </c>
      <c r="BT72" s="38">
        <f t="shared" si="28"/>
        <v>0.29146224175503099</v>
      </c>
      <c r="BU72" s="39">
        <f t="shared" si="28"/>
        <v>0.26886917134240851</v>
      </c>
      <c r="BV72" s="40">
        <f t="shared" si="28"/>
        <v>0.27455869943991501</v>
      </c>
      <c r="BW72" s="38">
        <f t="shared" si="37"/>
        <v>0</v>
      </c>
      <c r="BX72" s="38">
        <f t="shared" si="37"/>
        <v>-3.3847561696951356E-3</v>
      </c>
      <c r="BY72" s="38">
        <f t="shared" si="37"/>
        <v>-0.43460796789390027</v>
      </c>
      <c r="BZ72" s="38">
        <f t="shared" si="29"/>
        <v>-4.1436014257381082E-3</v>
      </c>
      <c r="CA72" s="39">
        <f t="shared" si="29"/>
        <v>2.2687412611129387E-2</v>
      </c>
      <c r="CB72" s="40">
        <f t="shared" si="29"/>
        <v>-6.9157163121756904E-3</v>
      </c>
      <c r="CC72" s="2">
        <f t="shared" si="38"/>
        <v>0</v>
      </c>
      <c r="CD72" s="2">
        <f t="shared" si="38"/>
        <v>-33.84756169695136</v>
      </c>
      <c r="CE72" s="2">
        <f t="shared" si="38"/>
        <v>-4346.0796789390024</v>
      </c>
      <c r="CF72" s="2">
        <f t="shared" si="30"/>
        <v>-41.436014257381082</v>
      </c>
      <c r="CG72" s="29">
        <f t="shared" si="30"/>
        <v>226.87412611129386</v>
      </c>
      <c r="CH72" s="31">
        <f t="shared" si="30"/>
        <v>-69.157163121756909</v>
      </c>
      <c r="CI72" s="40">
        <f>IFERROR(M72/'Class Sum-WR'!M72,0)</f>
        <v>9.3555542946041126E-2</v>
      </c>
      <c r="CJ72" s="40">
        <f>IFERROR(M72/'Class Sum-TH'!M72,0)</f>
        <v>0.3914527075404855</v>
      </c>
    </row>
    <row r="73" spans="1:88" x14ac:dyDescent="0.2">
      <c r="A73" t="s">
        <v>46</v>
      </c>
      <c r="B73" t="s">
        <v>46</v>
      </c>
      <c r="C73" t="s">
        <v>56</v>
      </c>
      <c r="D73" t="s">
        <v>56</v>
      </c>
      <c r="E73" t="s">
        <v>55</v>
      </c>
      <c r="F73" s="27">
        <f t="shared" si="13"/>
        <v>46078</v>
      </c>
      <c r="G73" s="60" t="s">
        <v>38</v>
      </c>
      <c r="H73" s="28">
        <v>0</v>
      </c>
      <c r="I73" s="2">
        <v>1594.17</v>
      </c>
      <c r="J73" s="2">
        <v>80.849999999999994</v>
      </c>
      <c r="K73" s="2">
        <v>6585.16</v>
      </c>
      <c r="L73" s="29">
        <v>2995.54</v>
      </c>
      <c r="M73" s="30">
        <f t="shared" si="39"/>
        <v>11255.720000000001</v>
      </c>
      <c r="N73" t="s">
        <v>49</v>
      </c>
      <c r="O73" t="s">
        <v>49</v>
      </c>
      <c r="P73" t="s">
        <v>56</v>
      </c>
      <c r="Q73" t="s">
        <v>56</v>
      </c>
      <c r="R73" t="s">
        <v>55</v>
      </c>
      <c r="S73" s="27">
        <f t="shared" si="14"/>
        <v>45714</v>
      </c>
      <c r="T73" s="60" t="s">
        <v>38</v>
      </c>
      <c r="U73" s="28">
        <v>4.99</v>
      </c>
      <c r="V73" s="2">
        <v>1856.66</v>
      </c>
      <c r="W73" s="2">
        <v>56.82</v>
      </c>
      <c r="X73" s="2">
        <v>7259.03</v>
      </c>
      <c r="Y73" s="29">
        <v>3551.66</v>
      </c>
      <c r="Z73" s="31">
        <f t="shared" si="40"/>
        <v>12729.16</v>
      </c>
      <c r="AA73" s="32">
        <f t="shared" si="31"/>
        <v>-4.99</v>
      </c>
      <c r="AB73" s="5">
        <f t="shared" si="31"/>
        <v>-262.49</v>
      </c>
      <c r="AC73" s="5">
        <f t="shared" si="31"/>
        <v>24.029999999999994</v>
      </c>
      <c r="AD73" s="5">
        <f t="shared" si="23"/>
        <v>-673.86999999999989</v>
      </c>
      <c r="AE73" s="33">
        <f t="shared" si="23"/>
        <v>-556.11999999999989</v>
      </c>
      <c r="AF73" s="34">
        <f t="shared" si="23"/>
        <v>-1473.4399999999987</v>
      </c>
      <c r="AG73" s="35">
        <f t="shared" si="32"/>
        <v>-1</v>
      </c>
      <c r="AH73" s="7">
        <f t="shared" si="32"/>
        <v>-0.14137752738789008</v>
      </c>
      <c r="AI73" s="7">
        <f t="shared" si="32"/>
        <v>0.42291446673706429</v>
      </c>
      <c r="AJ73" s="7">
        <f t="shared" si="24"/>
        <v>-9.2831962397179779E-2</v>
      </c>
      <c r="AK73" s="36">
        <f t="shared" si="24"/>
        <v>-0.15658030329479733</v>
      </c>
      <c r="AL73" s="37">
        <f t="shared" si="24"/>
        <v>-0.11575312118003063</v>
      </c>
      <c r="AM73" s="2">
        <v>0</v>
      </c>
      <c r="AN73" s="2">
        <v>341.61</v>
      </c>
      <c r="AO73" s="2">
        <v>1.08</v>
      </c>
      <c r="AP73" s="2">
        <v>2098.0500000000002</v>
      </c>
      <c r="AQ73" s="29">
        <v>918.07</v>
      </c>
      <c r="AR73" s="31">
        <f t="shared" si="41"/>
        <v>3358.8100000000004</v>
      </c>
      <c r="AS73" s="2">
        <v>4.99</v>
      </c>
      <c r="AT73" s="2">
        <v>419.76</v>
      </c>
      <c r="AU73" s="2">
        <v>89.55</v>
      </c>
      <c r="AV73" s="2">
        <v>2038.27</v>
      </c>
      <c r="AW73" s="29">
        <v>949.87</v>
      </c>
      <c r="AX73" s="31">
        <f t="shared" si="42"/>
        <v>3502.4399999999996</v>
      </c>
      <c r="AY73" s="5">
        <f t="shared" si="33"/>
        <v>-4.99</v>
      </c>
      <c r="AZ73" s="5">
        <f t="shared" si="33"/>
        <v>-78.149999999999977</v>
      </c>
      <c r="BA73" s="5">
        <f t="shared" si="33"/>
        <v>-88.47</v>
      </c>
      <c r="BB73" s="5">
        <f t="shared" si="25"/>
        <v>59.7800000000002</v>
      </c>
      <c r="BC73" s="33">
        <f t="shared" si="25"/>
        <v>-31.799999999999955</v>
      </c>
      <c r="BD73" s="34">
        <f t="shared" si="25"/>
        <v>-143.6299999999992</v>
      </c>
      <c r="BE73" s="7">
        <f t="shared" si="34"/>
        <v>-1</v>
      </c>
      <c r="BF73" s="7">
        <f t="shared" si="34"/>
        <v>-0.18617781589479698</v>
      </c>
      <c r="BG73" s="7">
        <f t="shared" si="34"/>
        <v>-0.98793969849246233</v>
      </c>
      <c r="BH73" s="7">
        <f t="shared" si="26"/>
        <v>2.9328793535694585E-2</v>
      </c>
      <c r="BI73" s="36">
        <f t="shared" si="26"/>
        <v>-3.3478265446850571E-2</v>
      </c>
      <c r="BJ73" s="37">
        <f t="shared" si="26"/>
        <v>-4.1008554036614249E-2</v>
      </c>
      <c r="BK73" s="38">
        <f t="shared" si="35"/>
        <v>0</v>
      </c>
      <c r="BL73" s="38">
        <f t="shared" si="35"/>
        <v>0.21428705846929749</v>
      </c>
      <c r="BM73" s="38">
        <f t="shared" si="35"/>
        <v>1.3358070500927646E-2</v>
      </c>
      <c r="BN73" s="38">
        <f t="shared" si="27"/>
        <v>0.31860273706333636</v>
      </c>
      <c r="BO73" s="39">
        <f t="shared" si="27"/>
        <v>0.3064789653952209</v>
      </c>
      <c r="BP73" s="40">
        <f t="shared" si="27"/>
        <v>0.29840916440707482</v>
      </c>
      <c r="BQ73" s="38">
        <f t="shared" si="36"/>
        <v>1</v>
      </c>
      <c r="BR73" s="38">
        <f t="shared" si="36"/>
        <v>0.22608339706785302</v>
      </c>
      <c r="BS73" s="38">
        <f t="shared" si="36"/>
        <v>1.5760295670538542</v>
      </c>
      <c r="BT73" s="38">
        <f t="shared" si="28"/>
        <v>0.2807909596736754</v>
      </c>
      <c r="BU73" s="39">
        <f t="shared" si="28"/>
        <v>0.26744395578405594</v>
      </c>
      <c r="BV73" s="40">
        <f t="shared" si="28"/>
        <v>0.27515091333599384</v>
      </c>
      <c r="BW73" s="38">
        <f t="shared" si="37"/>
        <v>-1</v>
      </c>
      <c r="BX73" s="38">
        <f t="shared" si="37"/>
        <v>-1.1796338598555528E-2</v>
      </c>
      <c r="BY73" s="38">
        <f t="shared" si="37"/>
        <v>-1.5626714965529265</v>
      </c>
      <c r="BZ73" s="38">
        <f t="shared" si="29"/>
        <v>3.7811777389660961E-2</v>
      </c>
      <c r="CA73" s="39">
        <f t="shared" si="29"/>
        <v>3.9035009611164961E-2</v>
      </c>
      <c r="CB73" s="40">
        <f t="shared" si="29"/>
        <v>2.3258251071080982E-2</v>
      </c>
      <c r="CC73" s="2">
        <f t="shared" si="38"/>
        <v>-10000</v>
      </c>
      <c r="CD73" s="2">
        <f t="shared" si="38"/>
        <v>-117.96338598555528</v>
      </c>
      <c r="CE73" s="2">
        <f t="shared" si="38"/>
        <v>-15626.714965529265</v>
      </c>
      <c r="CF73" s="2">
        <f t="shared" si="30"/>
        <v>378.11777389660961</v>
      </c>
      <c r="CG73" s="29">
        <f t="shared" si="30"/>
        <v>390.35009611164963</v>
      </c>
      <c r="CH73" s="31">
        <f t="shared" si="30"/>
        <v>232.58251071080983</v>
      </c>
      <c r="CI73" s="40">
        <f>IFERROR(M73/'Class Sum-WR'!M73,0)</f>
        <v>0.14201889115260613</v>
      </c>
      <c r="CJ73" s="40">
        <f>IFERROR(M73/'Class Sum-TH'!M73,0)</f>
        <v>0.60716915443550379</v>
      </c>
    </row>
    <row r="74" spans="1:88" x14ac:dyDescent="0.2">
      <c r="A74" t="s">
        <v>46</v>
      </c>
      <c r="B74" t="s">
        <v>46</v>
      </c>
      <c r="C74" t="s">
        <v>56</v>
      </c>
      <c r="D74" t="s">
        <v>56</v>
      </c>
      <c r="E74" t="s">
        <v>55</v>
      </c>
      <c r="F74" s="27">
        <f t="shared" si="13"/>
        <v>46079</v>
      </c>
      <c r="G74" s="60" t="s">
        <v>39</v>
      </c>
      <c r="H74" s="28">
        <v>6.69</v>
      </c>
      <c r="I74" s="2">
        <v>2026.27</v>
      </c>
      <c r="J74" s="2">
        <v>88.04</v>
      </c>
      <c r="K74" s="2">
        <v>6897.49</v>
      </c>
      <c r="L74" s="29">
        <v>4253.2299999999996</v>
      </c>
      <c r="M74" s="30">
        <f t="shared" si="39"/>
        <v>13271.72</v>
      </c>
      <c r="N74" t="s">
        <v>49</v>
      </c>
      <c r="O74" t="s">
        <v>49</v>
      </c>
      <c r="P74" t="s">
        <v>56</v>
      </c>
      <c r="Q74" t="s">
        <v>56</v>
      </c>
      <c r="R74" t="s">
        <v>55</v>
      </c>
      <c r="S74" s="27">
        <f t="shared" si="14"/>
        <v>45715</v>
      </c>
      <c r="T74" s="60" t="s">
        <v>39</v>
      </c>
      <c r="U74" s="28">
        <v>-358.73</v>
      </c>
      <c r="V74" s="2">
        <v>2016.62</v>
      </c>
      <c r="W74" s="2">
        <v>200.95</v>
      </c>
      <c r="X74" s="2">
        <v>9144.75</v>
      </c>
      <c r="Y74" s="29">
        <v>5049.5600000000004</v>
      </c>
      <c r="Z74" s="31">
        <f t="shared" si="40"/>
        <v>16053.150000000001</v>
      </c>
      <c r="AA74" s="32">
        <f t="shared" si="31"/>
        <v>365.42</v>
      </c>
      <c r="AB74" s="5">
        <f t="shared" si="31"/>
        <v>9.6500000000000909</v>
      </c>
      <c r="AC74" s="5">
        <f t="shared" si="31"/>
        <v>-112.90999999999998</v>
      </c>
      <c r="AD74" s="5">
        <f t="shared" si="23"/>
        <v>-2247.2600000000002</v>
      </c>
      <c r="AE74" s="33">
        <f t="shared" si="23"/>
        <v>-796.33000000000084</v>
      </c>
      <c r="AF74" s="34">
        <f t="shared" si="23"/>
        <v>-2781.4300000000021</v>
      </c>
      <c r="AG74" s="35">
        <f t="shared" si="32"/>
        <v>-1.0186491232960722</v>
      </c>
      <c r="AH74" s="7">
        <f t="shared" si="32"/>
        <v>4.7852346996459872E-3</v>
      </c>
      <c r="AI74" s="7">
        <f t="shared" si="32"/>
        <v>-0.56188106494152767</v>
      </c>
      <c r="AJ74" s="7">
        <f t="shared" si="24"/>
        <v>-0.2457431859810274</v>
      </c>
      <c r="AK74" s="36">
        <f t="shared" si="24"/>
        <v>-0.15770284935717185</v>
      </c>
      <c r="AL74" s="37">
        <f t="shared" si="24"/>
        <v>-0.17326381426698198</v>
      </c>
      <c r="AM74" s="2">
        <v>6.69</v>
      </c>
      <c r="AN74" s="2">
        <v>412.77</v>
      </c>
      <c r="AO74" s="2">
        <v>29.97</v>
      </c>
      <c r="AP74" s="2">
        <v>2037.14</v>
      </c>
      <c r="AQ74" s="29">
        <v>1231.6400000000001</v>
      </c>
      <c r="AR74" s="31">
        <f t="shared" si="41"/>
        <v>3718.21</v>
      </c>
      <c r="AS74" s="2">
        <v>-358.73</v>
      </c>
      <c r="AT74" s="2">
        <v>435.4</v>
      </c>
      <c r="AU74" s="2">
        <v>80.819999999999993</v>
      </c>
      <c r="AV74" s="2">
        <v>2629.27</v>
      </c>
      <c r="AW74" s="29">
        <v>1351.12</v>
      </c>
      <c r="AX74" s="31">
        <f t="shared" si="42"/>
        <v>4137.8799999999992</v>
      </c>
      <c r="AY74" s="5">
        <f t="shared" si="33"/>
        <v>365.42</v>
      </c>
      <c r="AZ74" s="5">
        <f t="shared" si="33"/>
        <v>-22.629999999999995</v>
      </c>
      <c r="BA74" s="5">
        <f t="shared" si="33"/>
        <v>-50.849999999999994</v>
      </c>
      <c r="BB74" s="5">
        <f t="shared" si="25"/>
        <v>-592.12999999999988</v>
      </c>
      <c r="BC74" s="33">
        <f t="shared" si="25"/>
        <v>-119.47999999999979</v>
      </c>
      <c r="BD74" s="34">
        <f t="shared" si="25"/>
        <v>-419.66999999999916</v>
      </c>
      <c r="BE74" s="7">
        <f t="shared" si="34"/>
        <v>-1.0186491232960722</v>
      </c>
      <c r="BF74" s="7">
        <f t="shared" si="34"/>
        <v>-5.1975195222783641E-2</v>
      </c>
      <c r="BG74" s="7">
        <f t="shared" si="34"/>
        <v>-0.62917594654788422</v>
      </c>
      <c r="BH74" s="7">
        <f t="shared" si="26"/>
        <v>-0.22520699661883331</v>
      </c>
      <c r="BI74" s="36">
        <f t="shared" si="26"/>
        <v>-8.8430339274083572E-2</v>
      </c>
      <c r="BJ74" s="37">
        <f t="shared" si="26"/>
        <v>-0.10142150086517715</v>
      </c>
      <c r="BK74" s="38">
        <f t="shared" si="35"/>
        <v>1</v>
      </c>
      <c r="BL74" s="38">
        <f t="shared" si="35"/>
        <v>0.20370927862525723</v>
      </c>
      <c r="BM74" s="38">
        <f t="shared" si="35"/>
        <v>0.34041344843253063</v>
      </c>
      <c r="BN74" s="38">
        <f t="shared" si="27"/>
        <v>0.29534511829665577</v>
      </c>
      <c r="BO74" s="39">
        <f t="shared" si="27"/>
        <v>0.2895775681070622</v>
      </c>
      <c r="BP74" s="40">
        <f t="shared" si="27"/>
        <v>0.28016037107473635</v>
      </c>
      <c r="BQ74" s="38">
        <f t="shared" si="36"/>
        <v>1</v>
      </c>
      <c r="BR74" s="38">
        <f t="shared" si="36"/>
        <v>0.21590582261407701</v>
      </c>
      <c r="BS74" s="38">
        <f t="shared" si="36"/>
        <v>0.4021895994028365</v>
      </c>
      <c r="BT74" s="38">
        <f t="shared" si="28"/>
        <v>0.28751688127067443</v>
      </c>
      <c r="BU74" s="39">
        <f t="shared" si="28"/>
        <v>0.26757182804046287</v>
      </c>
      <c r="BV74" s="40">
        <f t="shared" si="28"/>
        <v>0.25776124934981598</v>
      </c>
      <c r="BW74" s="38">
        <f t="shared" si="37"/>
        <v>0</v>
      </c>
      <c r="BX74" s="38">
        <f t="shared" si="37"/>
        <v>-1.219654398881978E-2</v>
      </c>
      <c r="BY74" s="38">
        <f t="shared" si="37"/>
        <v>-6.1776150970305865E-2</v>
      </c>
      <c r="BZ74" s="38">
        <f t="shared" si="29"/>
        <v>7.8282370259813439E-3</v>
      </c>
      <c r="CA74" s="39">
        <f t="shared" si="29"/>
        <v>2.2005740066599333E-2</v>
      </c>
      <c r="CB74" s="40">
        <f t="shared" si="29"/>
        <v>2.2399121724920368E-2</v>
      </c>
      <c r="CC74" s="2">
        <f t="shared" si="38"/>
        <v>0</v>
      </c>
      <c r="CD74" s="2">
        <f t="shared" si="38"/>
        <v>-121.96543988819781</v>
      </c>
      <c r="CE74" s="2">
        <f t="shared" si="38"/>
        <v>-617.76150970305866</v>
      </c>
      <c r="CF74" s="2">
        <f t="shared" si="30"/>
        <v>78.282370259813433</v>
      </c>
      <c r="CG74" s="29">
        <f t="shared" si="30"/>
        <v>220.05740066599333</v>
      </c>
      <c r="CH74" s="31">
        <f t="shared" si="30"/>
        <v>223.99121724920369</v>
      </c>
      <c r="CI74" s="40">
        <f>IFERROR(M74/'Class Sum-WR'!M74,0)</f>
        <v>0.13662377935988268</v>
      </c>
      <c r="CJ74" s="40">
        <f>IFERROR(M74/'Class Sum-TH'!M74,0)</f>
        <v>0.58489406063512051</v>
      </c>
    </row>
    <row r="75" spans="1:88" x14ac:dyDescent="0.2">
      <c r="A75" t="s">
        <v>46</v>
      </c>
      <c r="B75" t="s">
        <v>46</v>
      </c>
      <c r="C75" t="s">
        <v>56</v>
      </c>
      <c r="D75" t="s">
        <v>56</v>
      </c>
      <c r="E75" t="s">
        <v>55</v>
      </c>
      <c r="F75" s="27">
        <f t="shared" si="13"/>
        <v>46080</v>
      </c>
      <c r="G75" s="60" t="s">
        <v>40</v>
      </c>
      <c r="H75" s="28">
        <v>4.99</v>
      </c>
      <c r="I75" s="2">
        <v>4285.24</v>
      </c>
      <c r="J75" s="2">
        <v>224.69</v>
      </c>
      <c r="K75" s="2">
        <v>15345.88</v>
      </c>
      <c r="L75" s="29">
        <v>4394.2299999999996</v>
      </c>
      <c r="M75" s="30">
        <f t="shared" si="39"/>
        <v>24255.03</v>
      </c>
      <c r="N75" t="s">
        <v>49</v>
      </c>
      <c r="O75" t="s">
        <v>49</v>
      </c>
      <c r="P75" t="s">
        <v>56</v>
      </c>
      <c r="Q75" t="s">
        <v>56</v>
      </c>
      <c r="R75" t="s">
        <v>55</v>
      </c>
      <c r="S75" s="27">
        <f t="shared" si="14"/>
        <v>45716</v>
      </c>
      <c r="T75" s="60" t="s">
        <v>40</v>
      </c>
      <c r="U75" s="28">
        <v>-891.94</v>
      </c>
      <c r="V75" s="2">
        <v>5235.9799999999996</v>
      </c>
      <c r="W75" s="2">
        <v>318.51</v>
      </c>
      <c r="X75" s="2">
        <v>15941.25</v>
      </c>
      <c r="Y75" s="29">
        <v>5651.19</v>
      </c>
      <c r="Z75" s="31">
        <f t="shared" si="40"/>
        <v>26254.989999999998</v>
      </c>
      <c r="AA75" s="32">
        <f t="shared" si="31"/>
        <v>896.93000000000006</v>
      </c>
      <c r="AB75" s="5">
        <f t="shared" si="31"/>
        <v>-950.73999999999978</v>
      </c>
      <c r="AC75" s="5">
        <f t="shared" si="31"/>
        <v>-93.82</v>
      </c>
      <c r="AD75" s="5">
        <f t="shared" si="23"/>
        <v>-595.3700000000008</v>
      </c>
      <c r="AE75" s="33">
        <f t="shared" si="23"/>
        <v>-1256.96</v>
      </c>
      <c r="AF75" s="34">
        <f t="shared" si="23"/>
        <v>-1999.9599999999991</v>
      </c>
      <c r="AG75" s="35">
        <f t="shared" si="32"/>
        <v>-1.0055945467183891</v>
      </c>
      <c r="AH75" s="7">
        <f t="shared" si="32"/>
        <v>-0.18157823368309273</v>
      </c>
      <c r="AI75" s="7">
        <f t="shared" si="32"/>
        <v>-0.29455904053247933</v>
      </c>
      <c r="AJ75" s="7">
        <f t="shared" si="24"/>
        <v>-3.7347761311064112E-2</v>
      </c>
      <c r="AK75" s="36">
        <f t="shared" si="24"/>
        <v>-0.22242394964600379</v>
      </c>
      <c r="AL75" s="37">
        <f t="shared" si="24"/>
        <v>-7.6174471976565183E-2</v>
      </c>
      <c r="AM75" s="2">
        <v>4.99</v>
      </c>
      <c r="AN75" s="2">
        <v>943.48</v>
      </c>
      <c r="AO75" s="2">
        <v>35.44</v>
      </c>
      <c r="AP75" s="2">
        <v>4719.41</v>
      </c>
      <c r="AQ75" s="29">
        <v>1432.14</v>
      </c>
      <c r="AR75" s="31">
        <f t="shared" si="41"/>
        <v>7135.46</v>
      </c>
      <c r="AS75" s="2">
        <v>-891.94</v>
      </c>
      <c r="AT75" s="2">
        <v>1198.9100000000001</v>
      </c>
      <c r="AU75" s="2">
        <v>125.94</v>
      </c>
      <c r="AV75" s="2">
        <v>4592.9399999999996</v>
      </c>
      <c r="AW75" s="29">
        <v>1546.73</v>
      </c>
      <c r="AX75" s="31">
        <f t="shared" si="42"/>
        <v>6572.58</v>
      </c>
      <c r="AY75" s="5">
        <f t="shared" si="33"/>
        <v>896.93000000000006</v>
      </c>
      <c r="AZ75" s="5">
        <f t="shared" si="33"/>
        <v>-255.43000000000006</v>
      </c>
      <c r="BA75" s="5">
        <f t="shared" si="33"/>
        <v>-90.5</v>
      </c>
      <c r="BB75" s="5">
        <f t="shared" si="25"/>
        <v>126.47000000000025</v>
      </c>
      <c r="BC75" s="33">
        <f t="shared" si="25"/>
        <v>-114.58999999999992</v>
      </c>
      <c r="BD75" s="34">
        <f t="shared" si="25"/>
        <v>562.88000000000011</v>
      </c>
      <c r="BE75" s="7">
        <f t="shared" si="34"/>
        <v>-1.0055945467183891</v>
      </c>
      <c r="BF75" s="7">
        <f t="shared" si="34"/>
        <v>-0.21305185543535382</v>
      </c>
      <c r="BG75" s="7">
        <f t="shared" si="34"/>
        <v>-0.71859615690011114</v>
      </c>
      <c r="BH75" s="7">
        <f t="shared" si="26"/>
        <v>2.7535739635179267E-2</v>
      </c>
      <c r="BI75" s="36">
        <f t="shared" si="26"/>
        <v>-7.4085328402500705E-2</v>
      </c>
      <c r="BJ75" s="37">
        <f t="shared" si="26"/>
        <v>8.5640646443253657E-2</v>
      </c>
      <c r="BK75" s="38">
        <f t="shared" si="35"/>
        <v>1</v>
      </c>
      <c r="BL75" s="38">
        <f t="shared" si="35"/>
        <v>0.22016969877999834</v>
      </c>
      <c r="BM75" s="38">
        <f t="shared" si="35"/>
        <v>0.15772842583114513</v>
      </c>
      <c r="BN75" s="38">
        <f t="shared" si="27"/>
        <v>0.30753596405028583</v>
      </c>
      <c r="BO75" s="39">
        <f t="shared" si="27"/>
        <v>0.32591375508337073</v>
      </c>
      <c r="BP75" s="40">
        <f t="shared" si="27"/>
        <v>0.29418475260595434</v>
      </c>
      <c r="BQ75" s="38">
        <f t="shared" si="36"/>
        <v>1</v>
      </c>
      <c r="BR75" s="38">
        <f t="shared" si="36"/>
        <v>0.22897528256410457</v>
      </c>
      <c r="BS75" s="38">
        <f t="shared" si="36"/>
        <v>0.39540359800320241</v>
      </c>
      <c r="BT75" s="38">
        <f t="shared" si="28"/>
        <v>0.288116678428605</v>
      </c>
      <c r="BU75" s="39">
        <f t="shared" si="28"/>
        <v>0.273699875601422</v>
      </c>
      <c r="BV75" s="40">
        <f t="shared" si="28"/>
        <v>0.25033641224011133</v>
      </c>
      <c r="BW75" s="38">
        <f t="shared" si="37"/>
        <v>0</v>
      </c>
      <c r="BX75" s="38">
        <f t="shared" si="37"/>
        <v>-8.8055837841062301E-3</v>
      </c>
      <c r="BY75" s="38">
        <f t="shared" si="37"/>
        <v>-0.23767517217205728</v>
      </c>
      <c r="BZ75" s="38">
        <f t="shared" si="29"/>
        <v>1.9419285621680826E-2</v>
      </c>
      <c r="CA75" s="39">
        <f t="shared" si="29"/>
        <v>5.2213879481948722E-2</v>
      </c>
      <c r="CB75" s="40">
        <f t="shared" si="29"/>
        <v>4.3848340365843008E-2</v>
      </c>
      <c r="CC75" s="2">
        <f t="shared" si="38"/>
        <v>0</v>
      </c>
      <c r="CD75" s="2">
        <f t="shared" si="38"/>
        <v>-88.055837841062299</v>
      </c>
      <c r="CE75" s="2">
        <f t="shared" si="38"/>
        <v>-2376.7517217205727</v>
      </c>
      <c r="CF75" s="2">
        <f t="shared" si="30"/>
        <v>194.19285621680825</v>
      </c>
      <c r="CG75" s="29">
        <f t="shared" si="30"/>
        <v>522.1387948194872</v>
      </c>
      <c r="CH75" s="31">
        <f t="shared" si="30"/>
        <v>438.48340365843006</v>
      </c>
      <c r="CI75" s="40">
        <f>IFERROR(M75/'Class Sum-WR'!M75,0)</f>
        <v>0.1933251226383558</v>
      </c>
      <c r="CJ75" s="40">
        <f>IFERROR(M75/'Class Sum-TH'!M75,0)</f>
        <v>0.71922226238488518</v>
      </c>
    </row>
    <row r="76" spans="1:88" ht="13.5" thickBot="1" x14ac:dyDescent="0.25">
      <c r="A76" t="s">
        <v>46</v>
      </c>
      <c r="B76" t="s">
        <v>46</v>
      </c>
      <c r="C76" t="s">
        <v>56</v>
      </c>
      <c r="D76" t="s">
        <v>56</v>
      </c>
      <c r="E76" t="s">
        <v>55</v>
      </c>
      <c r="F76" s="41">
        <f t="shared" si="13"/>
        <v>46081</v>
      </c>
      <c r="G76" s="61" t="s">
        <v>41</v>
      </c>
      <c r="H76" s="43">
        <v>-17.29</v>
      </c>
      <c r="I76" s="44">
        <v>5043.75</v>
      </c>
      <c r="J76" s="44">
        <v>371.32</v>
      </c>
      <c r="K76" s="44">
        <v>13169.04</v>
      </c>
      <c r="L76" s="45">
        <v>5710.27</v>
      </c>
      <c r="M76" s="46">
        <f t="shared" si="39"/>
        <v>24277.09</v>
      </c>
      <c r="N76" t="s">
        <v>49</v>
      </c>
      <c r="O76" t="s">
        <v>49</v>
      </c>
      <c r="P76" t="s">
        <v>56</v>
      </c>
      <c r="Q76" t="s">
        <v>63</v>
      </c>
      <c r="R76" t="s">
        <v>55</v>
      </c>
      <c r="S76" s="41">
        <f t="shared" si="14"/>
        <v>45717</v>
      </c>
      <c r="T76" s="61" t="s">
        <v>41</v>
      </c>
      <c r="U76" s="43">
        <v>-787.6</v>
      </c>
      <c r="V76" s="44">
        <v>5437.42</v>
      </c>
      <c r="W76" s="44">
        <v>475.06</v>
      </c>
      <c r="X76" s="44">
        <v>16785.150000000001</v>
      </c>
      <c r="Y76" s="45">
        <v>7566.03</v>
      </c>
      <c r="Z76" s="47">
        <f t="shared" si="40"/>
        <v>29476.06</v>
      </c>
      <c r="AA76" s="48">
        <f t="shared" si="31"/>
        <v>770.31000000000006</v>
      </c>
      <c r="AB76" s="49">
        <f t="shared" si="31"/>
        <v>-393.67000000000007</v>
      </c>
      <c r="AC76" s="49">
        <f t="shared" si="31"/>
        <v>-103.74000000000001</v>
      </c>
      <c r="AD76" s="49">
        <f t="shared" si="23"/>
        <v>-3616.1100000000006</v>
      </c>
      <c r="AE76" s="50">
        <f t="shared" si="23"/>
        <v>-1855.7599999999993</v>
      </c>
      <c r="AF76" s="51">
        <f t="shared" si="23"/>
        <v>-5198.9700000000012</v>
      </c>
      <c r="AG76" s="52">
        <f t="shared" si="32"/>
        <v>-0.97804723209751143</v>
      </c>
      <c r="AH76" s="53">
        <f t="shared" si="32"/>
        <v>-7.2400145657315437E-2</v>
      </c>
      <c r="AI76" s="53">
        <f t="shared" si="32"/>
        <v>-0.21837241611585906</v>
      </c>
      <c r="AJ76" s="53">
        <f t="shared" si="24"/>
        <v>-0.21543507207263565</v>
      </c>
      <c r="AK76" s="54">
        <f t="shared" si="24"/>
        <v>-0.24527526324902219</v>
      </c>
      <c r="AL76" s="55">
        <f t="shared" si="24"/>
        <v>-0.17637940755989778</v>
      </c>
      <c r="AM76" s="44">
        <v>-17.29</v>
      </c>
      <c r="AN76" s="44">
        <v>1048.6600000000001</v>
      </c>
      <c r="AO76" s="44">
        <v>143.75</v>
      </c>
      <c r="AP76" s="44">
        <v>4014.93</v>
      </c>
      <c r="AQ76" s="45">
        <v>1594.65</v>
      </c>
      <c r="AR76" s="47">
        <f t="shared" si="41"/>
        <v>6784.7000000000007</v>
      </c>
      <c r="AS76" s="44">
        <v>-787.6</v>
      </c>
      <c r="AT76" s="44">
        <v>1251.07</v>
      </c>
      <c r="AU76" s="44">
        <v>190.98</v>
      </c>
      <c r="AV76" s="44">
        <v>5025.28</v>
      </c>
      <c r="AW76" s="45">
        <v>2135.86</v>
      </c>
      <c r="AX76" s="47">
        <f t="shared" si="42"/>
        <v>7815.59</v>
      </c>
      <c r="AY76" s="49">
        <f t="shared" si="33"/>
        <v>770.31000000000006</v>
      </c>
      <c r="AZ76" s="49">
        <f t="shared" si="33"/>
        <v>-202.40999999999985</v>
      </c>
      <c r="BA76" s="49">
        <f t="shared" si="33"/>
        <v>-47.22999999999999</v>
      </c>
      <c r="BB76" s="49">
        <f t="shared" si="25"/>
        <v>-1010.3499999999999</v>
      </c>
      <c r="BC76" s="50">
        <f t="shared" si="25"/>
        <v>-541.21</v>
      </c>
      <c r="BD76" s="51">
        <f t="shared" si="25"/>
        <v>-1030.8899999999994</v>
      </c>
      <c r="BE76" s="53">
        <f t="shared" si="34"/>
        <v>-0.97804723209751143</v>
      </c>
      <c r="BF76" s="53">
        <f t="shared" si="34"/>
        <v>-0.16178950818099697</v>
      </c>
      <c r="BG76" s="53">
        <f t="shared" si="34"/>
        <v>-0.24730338255314688</v>
      </c>
      <c r="BH76" s="53">
        <f t="shared" si="26"/>
        <v>-0.20105347363728984</v>
      </c>
      <c r="BI76" s="54">
        <f t="shared" si="26"/>
        <v>-0.25339207625967997</v>
      </c>
      <c r="BJ76" s="55">
        <f t="shared" si="26"/>
        <v>-0.13190175021975301</v>
      </c>
      <c r="BK76" s="56">
        <f t="shared" si="35"/>
        <v>1</v>
      </c>
      <c r="BL76" s="56">
        <f t="shared" si="35"/>
        <v>0.20791276332094177</v>
      </c>
      <c r="BM76" s="56">
        <f t="shared" si="35"/>
        <v>0.38713239254551329</v>
      </c>
      <c r="BN76" s="56">
        <f t="shared" si="27"/>
        <v>0.30487643746241183</v>
      </c>
      <c r="BO76" s="57">
        <f t="shared" si="27"/>
        <v>0.27925999996497536</v>
      </c>
      <c r="BP76" s="58">
        <f t="shared" si="27"/>
        <v>0.27946924446051813</v>
      </c>
      <c r="BQ76" s="56">
        <f t="shared" si="36"/>
        <v>1</v>
      </c>
      <c r="BR76" s="56">
        <f t="shared" si="36"/>
        <v>0.23008522424237965</v>
      </c>
      <c r="BS76" s="56">
        <f t="shared" si="36"/>
        <v>0.40201237738390938</v>
      </c>
      <c r="BT76" s="56">
        <f t="shared" si="28"/>
        <v>0.29938844752653382</v>
      </c>
      <c r="BU76" s="57">
        <f t="shared" si="28"/>
        <v>0.28229599935501182</v>
      </c>
      <c r="BV76" s="58">
        <f t="shared" si="28"/>
        <v>0.26515043055279436</v>
      </c>
      <c r="BW76" s="56">
        <f t="shared" si="37"/>
        <v>0</v>
      </c>
      <c r="BX76" s="56">
        <f t="shared" si="37"/>
        <v>-2.2172460921437875E-2</v>
      </c>
      <c r="BY76" s="56">
        <f t="shared" si="37"/>
        <v>-1.4879984838396088E-2</v>
      </c>
      <c r="BZ76" s="56">
        <f t="shared" si="29"/>
        <v>5.4879899358780126E-3</v>
      </c>
      <c r="CA76" s="57">
        <f t="shared" si="29"/>
        <v>-3.035999390036459E-3</v>
      </c>
      <c r="CB76" s="58">
        <f t="shared" si="29"/>
        <v>1.4318813907723771E-2</v>
      </c>
      <c r="CC76" s="44">
        <f t="shared" si="38"/>
        <v>0</v>
      </c>
      <c r="CD76" s="44">
        <f t="shared" si="38"/>
        <v>-221.72460921437875</v>
      </c>
      <c r="CE76" s="44">
        <f t="shared" si="38"/>
        <v>-148.79984838396086</v>
      </c>
      <c r="CF76" s="44">
        <f t="shared" si="30"/>
        <v>54.879899358780129</v>
      </c>
      <c r="CG76" s="45">
        <f t="shared" si="30"/>
        <v>-30.359993900364589</v>
      </c>
      <c r="CH76" s="47">
        <f t="shared" si="30"/>
        <v>143.18813907723771</v>
      </c>
      <c r="CI76" s="58">
        <f>IFERROR(M76/'Class Sum-WR'!M76,0)</f>
        <v>0.2112781948343774</v>
      </c>
      <c r="CJ76" s="58">
        <f>IFERROR(M76/'Class Sum-TH'!M76,0)</f>
        <v>0.67633965012221819</v>
      </c>
    </row>
    <row r="77" spans="1:88" x14ac:dyDescent="0.2">
      <c r="A77" t="s">
        <v>46</v>
      </c>
      <c r="B77" t="s">
        <v>46</v>
      </c>
      <c r="C77" t="s">
        <v>63</v>
      </c>
      <c r="D77" t="s">
        <v>63</v>
      </c>
      <c r="E77" t="s">
        <v>59</v>
      </c>
      <c r="F77" s="27">
        <f t="shared" si="13"/>
        <v>46082</v>
      </c>
      <c r="G77" s="60" t="s">
        <v>35</v>
      </c>
      <c r="H77" s="28">
        <v>-6.9</v>
      </c>
      <c r="I77" s="2">
        <v>1949.83</v>
      </c>
      <c r="J77" s="2">
        <v>-92.71</v>
      </c>
      <c r="K77" s="2">
        <v>5234.25</v>
      </c>
      <c r="L77" s="29">
        <v>1923.97</v>
      </c>
      <c r="M77" s="30">
        <f t="shared" si="39"/>
        <v>9008.4399999999987</v>
      </c>
      <c r="N77" t="s">
        <v>49</v>
      </c>
      <c r="O77" t="s">
        <v>49</v>
      </c>
      <c r="P77" t="s">
        <v>63</v>
      </c>
      <c r="Q77" t="s">
        <v>63</v>
      </c>
      <c r="R77" t="s">
        <v>59</v>
      </c>
      <c r="S77" s="27">
        <f t="shared" si="14"/>
        <v>45718</v>
      </c>
      <c r="T77" s="60" t="s">
        <v>35</v>
      </c>
      <c r="U77" s="28">
        <v>-360</v>
      </c>
      <c r="V77" s="2">
        <v>1917.05</v>
      </c>
      <c r="W77" s="2">
        <v>44.02</v>
      </c>
      <c r="X77" s="2">
        <v>8233.6299999999992</v>
      </c>
      <c r="Y77" s="29">
        <v>3206.12</v>
      </c>
      <c r="Z77" s="31">
        <f t="shared" si="40"/>
        <v>13040.82</v>
      </c>
      <c r="AA77" s="32">
        <f t="shared" si="31"/>
        <v>353.1</v>
      </c>
      <c r="AB77" s="5">
        <f t="shared" si="31"/>
        <v>32.779999999999973</v>
      </c>
      <c r="AC77" s="5">
        <f t="shared" si="31"/>
        <v>-136.72999999999999</v>
      </c>
      <c r="AD77" s="5">
        <f t="shared" si="23"/>
        <v>-2999.3799999999992</v>
      </c>
      <c r="AE77" s="33">
        <f t="shared" si="23"/>
        <v>-1282.1499999999999</v>
      </c>
      <c r="AF77" s="34">
        <f t="shared" si="23"/>
        <v>-4032.380000000001</v>
      </c>
      <c r="AG77" s="35">
        <f t="shared" si="32"/>
        <v>-0.98083333333333345</v>
      </c>
      <c r="AH77" s="7">
        <f t="shared" si="32"/>
        <v>1.7099188857880584E-2</v>
      </c>
      <c r="AI77" s="7">
        <f t="shared" si="32"/>
        <v>-3.106088141753748</v>
      </c>
      <c r="AJ77" s="7">
        <f t="shared" si="24"/>
        <v>-0.36428403996779057</v>
      </c>
      <c r="AK77" s="36">
        <f t="shared" si="24"/>
        <v>-0.39990705276159344</v>
      </c>
      <c r="AL77" s="37">
        <f t="shared" si="24"/>
        <v>-0.3092121507696603</v>
      </c>
      <c r="AM77" s="2">
        <v>-6.9</v>
      </c>
      <c r="AN77" s="2">
        <v>437.8</v>
      </c>
      <c r="AO77" s="2">
        <v>-146.05000000000001</v>
      </c>
      <c r="AP77" s="2">
        <v>1624.22</v>
      </c>
      <c r="AQ77" s="29">
        <v>614.39</v>
      </c>
      <c r="AR77" s="31">
        <f t="shared" si="41"/>
        <v>2523.46</v>
      </c>
      <c r="AS77" s="2">
        <v>-360</v>
      </c>
      <c r="AT77" s="2">
        <v>404.33</v>
      </c>
      <c r="AU77" s="2">
        <v>12.26</v>
      </c>
      <c r="AV77" s="2">
        <v>2522.0500000000002</v>
      </c>
      <c r="AW77" s="29">
        <v>818.21</v>
      </c>
      <c r="AX77" s="31">
        <f t="shared" si="42"/>
        <v>3396.8500000000004</v>
      </c>
      <c r="AY77" s="5">
        <f t="shared" si="33"/>
        <v>353.1</v>
      </c>
      <c r="AZ77" s="5">
        <f t="shared" si="33"/>
        <v>33.470000000000027</v>
      </c>
      <c r="BA77" s="5">
        <f t="shared" si="33"/>
        <v>-158.31</v>
      </c>
      <c r="BB77" s="5">
        <f t="shared" si="25"/>
        <v>-897.83000000000015</v>
      </c>
      <c r="BC77" s="33">
        <f t="shared" si="25"/>
        <v>-203.82000000000005</v>
      </c>
      <c r="BD77" s="34">
        <f t="shared" si="25"/>
        <v>-873.39000000000033</v>
      </c>
      <c r="BE77" s="7">
        <f t="shared" si="34"/>
        <v>-0.98083333333333345</v>
      </c>
      <c r="BF77" s="7">
        <f t="shared" si="34"/>
        <v>8.2778918210372782E-2</v>
      </c>
      <c r="BG77" s="7">
        <f t="shared" si="34"/>
        <v>-12.912724306688418</v>
      </c>
      <c r="BH77" s="7">
        <f t="shared" si="26"/>
        <v>-0.35599214924367084</v>
      </c>
      <c r="BI77" s="36">
        <f t="shared" si="26"/>
        <v>-0.24910475305850582</v>
      </c>
      <c r="BJ77" s="37">
        <f t="shared" si="26"/>
        <v>-0.25711762368076313</v>
      </c>
      <c r="BK77" s="38">
        <f t="shared" si="35"/>
        <v>1</v>
      </c>
      <c r="BL77" s="38">
        <f t="shared" si="35"/>
        <v>0.22453239513188331</v>
      </c>
      <c r="BM77" s="38">
        <f t="shared" si="35"/>
        <v>1.575342465753425</v>
      </c>
      <c r="BN77" s="38">
        <f t="shared" si="27"/>
        <v>0.31030615656493288</v>
      </c>
      <c r="BO77" s="39">
        <f t="shared" si="27"/>
        <v>0.31933450105770878</v>
      </c>
      <c r="BP77" s="40">
        <f t="shared" si="27"/>
        <v>0.2801217524898873</v>
      </c>
      <c r="BQ77" s="38">
        <f t="shared" si="36"/>
        <v>1</v>
      </c>
      <c r="BR77" s="38">
        <f t="shared" si="36"/>
        <v>0.2109126000886779</v>
      </c>
      <c r="BS77" s="38">
        <f t="shared" si="36"/>
        <v>0.27850976828714219</v>
      </c>
      <c r="BT77" s="38">
        <f t="shared" si="28"/>
        <v>0.30631082523747127</v>
      </c>
      <c r="BU77" s="39">
        <f t="shared" si="28"/>
        <v>0.25520255012289</v>
      </c>
      <c r="BV77" s="40">
        <f t="shared" si="28"/>
        <v>0.26047825213445169</v>
      </c>
      <c r="BW77" s="38">
        <f t="shared" si="37"/>
        <v>0</v>
      </c>
      <c r="BX77" s="38">
        <f t="shared" si="37"/>
        <v>1.3619795043205402E-2</v>
      </c>
      <c r="BY77" s="38">
        <f t="shared" si="37"/>
        <v>1.2968326974662827</v>
      </c>
      <c r="BZ77" s="38">
        <f t="shared" si="29"/>
        <v>3.9953313274616042E-3</v>
      </c>
      <c r="CA77" s="39">
        <f t="shared" si="29"/>
        <v>6.4131950934818771E-2</v>
      </c>
      <c r="CB77" s="40">
        <f t="shared" si="29"/>
        <v>1.9643500355435606E-2</v>
      </c>
      <c r="CC77" s="2">
        <f t="shared" si="38"/>
        <v>0</v>
      </c>
      <c r="CD77" s="2">
        <f t="shared" si="38"/>
        <v>136.19795043205403</v>
      </c>
      <c r="CE77" s="2">
        <f t="shared" si="38"/>
        <v>12968.326974662827</v>
      </c>
      <c r="CF77" s="2">
        <f t="shared" si="30"/>
        <v>39.953313274616043</v>
      </c>
      <c r="CG77" s="29">
        <f t="shared" si="30"/>
        <v>641.31950934818769</v>
      </c>
      <c r="CH77" s="31">
        <f t="shared" si="30"/>
        <v>196.43500355435606</v>
      </c>
      <c r="CI77" s="40">
        <f>IFERROR(M77/'Class Sum-WR'!M77,0)</f>
        <v>0.13638422622688331</v>
      </c>
      <c r="CJ77" s="40">
        <f>IFERROR(M77/'Class Sum-TH'!M77,0)</f>
        <v>0.5410117049324068</v>
      </c>
    </row>
    <row r="78" spans="1:88" x14ac:dyDescent="0.2">
      <c r="A78" t="s">
        <v>46</v>
      </c>
      <c r="B78" t="s">
        <v>46</v>
      </c>
      <c r="C78" t="s">
        <v>63</v>
      </c>
      <c r="D78" t="s">
        <v>63</v>
      </c>
      <c r="E78" t="s">
        <v>59</v>
      </c>
      <c r="F78" s="27">
        <f t="shared" si="13"/>
        <v>46083</v>
      </c>
      <c r="G78" s="60" t="s">
        <v>36</v>
      </c>
      <c r="H78" s="28">
        <v>-157.28</v>
      </c>
      <c r="I78" s="2">
        <v>2009.7</v>
      </c>
      <c r="J78" s="2">
        <v>100.72</v>
      </c>
      <c r="K78" s="2">
        <v>4906.8100000000004</v>
      </c>
      <c r="L78" s="29">
        <v>1653.43</v>
      </c>
      <c r="M78" s="30">
        <f t="shared" si="39"/>
        <v>8513.380000000001</v>
      </c>
      <c r="N78" t="s">
        <v>49</v>
      </c>
      <c r="O78" t="s">
        <v>49</v>
      </c>
      <c r="P78" t="s">
        <v>63</v>
      </c>
      <c r="Q78" t="s">
        <v>63</v>
      </c>
      <c r="R78" t="s">
        <v>59</v>
      </c>
      <c r="S78" s="27">
        <f t="shared" si="14"/>
        <v>45719</v>
      </c>
      <c r="T78" s="60" t="s">
        <v>36</v>
      </c>
      <c r="U78" s="28">
        <v>-508.19</v>
      </c>
      <c r="V78" s="2">
        <v>1723.54</v>
      </c>
      <c r="W78" s="2">
        <v>84.36</v>
      </c>
      <c r="X78" s="2">
        <v>8077.2</v>
      </c>
      <c r="Y78" s="29">
        <v>2665.34</v>
      </c>
      <c r="Z78" s="31">
        <f t="shared" si="40"/>
        <v>12042.25</v>
      </c>
      <c r="AA78" s="32">
        <f t="shared" si="31"/>
        <v>350.90999999999997</v>
      </c>
      <c r="AB78" s="5">
        <f t="shared" si="31"/>
        <v>286.16000000000008</v>
      </c>
      <c r="AC78" s="5">
        <f t="shared" si="31"/>
        <v>16.36</v>
      </c>
      <c r="AD78" s="5">
        <f t="shared" si="23"/>
        <v>-3170.3899999999994</v>
      </c>
      <c r="AE78" s="33">
        <f t="shared" si="23"/>
        <v>-1011.9100000000001</v>
      </c>
      <c r="AF78" s="34">
        <f t="shared" si="23"/>
        <v>-3528.869999999999</v>
      </c>
      <c r="AG78" s="35">
        <f t="shared" si="32"/>
        <v>-0.69050945512505157</v>
      </c>
      <c r="AH78" s="7">
        <f t="shared" si="32"/>
        <v>0.16603037933555362</v>
      </c>
      <c r="AI78" s="7">
        <f t="shared" si="32"/>
        <v>0.19393077287814128</v>
      </c>
      <c r="AJ78" s="7">
        <f t="shared" si="24"/>
        <v>-0.39251101866983601</v>
      </c>
      <c r="AK78" s="36">
        <f t="shared" si="24"/>
        <v>-0.37965512842639215</v>
      </c>
      <c r="AL78" s="37">
        <f t="shared" si="24"/>
        <v>-0.29304075235109711</v>
      </c>
      <c r="AM78" s="2">
        <v>-157.28</v>
      </c>
      <c r="AN78" s="2">
        <v>442.14</v>
      </c>
      <c r="AO78" s="2">
        <v>6.28</v>
      </c>
      <c r="AP78" s="2">
        <v>1376.65</v>
      </c>
      <c r="AQ78" s="29">
        <v>532.32000000000005</v>
      </c>
      <c r="AR78" s="31">
        <f t="shared" si="41"/>
        <v>2200.11</v>
      </c>
      <c r="AS78" s="2">
        <v>-508.19</v>
      </c>
      <c r="AT78" s="2">
        <v>401.94</v>
      </c>
      <c r="AU78" s="2">
        <v>34.130000000000003</v>
      </c>
      <c r="AV78" s="2">
        <v>2367.64</v>
      </c>
      <c r="AW78" s="29">
        <v>694.25</v>
      </c>
      <c r="AX78" s="31">
        <f t="shared" si="42"/>
        <v>2989.77</v>
      </c>
      <c r="AY78" s="5">
        <f t="shared" si="33"/>
        <v>350.90999999999997</v>
      </c>
      <c r="AZ78" s="5">
        <f t="shared" si="33"/>
        <v>40.199999999999989</v>
      </c>
      <c r="BA78" s="5">
        <f t="shared" si="33"/>
        <v>-27.85</v>
      </c>
      <c r="BB78" s="5">
        <f t="shared" si="25"/>
        <v>-990.98999999999978</v>
      </c>
      <c r="BC78" s="33">
        <f t="shared" si="25"/>
        <v>-161.92999999999995</v>
      </c>
      <c r="BD78" s="34">
        <f t="shared" si="25"/>
        <v>-789.65999999999985</v>
      </c>
      <c r="BE78" s="7">
        <f t="shared" si="34"/>
        <v>-0.69050945512505157</v>
      </c>
      <c r="BF78" s="7">
        <f t="shared" si="34"/>
        <v>0.10001492760113447</v>
      </c>
      <c r="BG78" s="7">
        <f t="shared" si="34"/>
        <v>-0.81599765602109575</v>
      </c>
      <c r="BH78" s="7">
        <f t="shared" si="26"/>
        <v>-0.41855603047760631</v>
      </c>
      <c r="BI78" s="36">
        <f t="shared" si="26"/>
        <v>-0.23324450846236938</v>
      </c>
      <c r="BJ78" s="37">
        <f t="shared" si="26"/>
        <v>-0.26412065142134672</v>
      </c>
      <c r="BK78" s="38">
        <f t="shared" si="35"/>
        <v>1</v>
      </c>
      <c r="BL78" s="38">
        <f t="shared" si="35"/>
        <v>0.2200029855202269</v>
      </c>
      <c r="BM78" s="38">
        <f t="shared" si="35"/>
        <v>6.2351072279586979E-2</v>
      </c>
      <c r="BN78" s="38">
        <f t="shared" si="27"/>
        <v>0.28055905975572726</v>
      </c>
      <c r="BO78" s="39">
        <f t="shared" si="27"/>
        <v>0.3219489183092118</v>
      </c>
      <c r="BP78" s="40">
        <f t="shared" si="27"/>
        <v>0.25842967188120347</v>
      </c>
      <c r="BQ78" s="38">
        <f t="shared" si="36"/>
        <v>1</v>
      </c>
      <c r="BR78" s="38">
        <f t="shared" si="36"/>
        <v>0.23320607586711073</v>
      </c>
      <c r="BS78" s="38">
        <f t="shared" si="36"/>
        <v>0.40457562825983884</v>
      </c>
      <c r="BT78" s="38">
        <f t="shared" si="28"/>
        <v>0.29312633090674983</v>
      </c>
      <c r="BU78" s="39">
        <f t="shared" si="28"/>
        <v>0.26047333548440349</v>
      </c>
      <c r="BV78" s="40">
        <f t="shared" si="28"/>
        <v>0.2482733708401669</v>
      </c>
      <c r="BW78" s="38">
        <f t="shared" si="37"/>
        <v>0</v>
      </c>
      <c r="BX78" s="38">
        <f t="shared" si="37"/>
        <v>-1.3203090346883828E-2</v>
      </c>
      <c r="BY78" s="38">
        <f t="shared" si="37"/>
        <v>-0.34222455598025187</v>
      </c>
      <c r="BZ78" s="38">
        <f t="shared" si="29"/>
        <v>-1.2567271151022574E-2</v>
      </c>
      <c r="CA78" s="39">
        <f t="shared" si="29"/>
        <v>6.1475582824808306E-2</v>
      </c>
      <c r="CB78" s="40">
        <f t="shared" si="29"/>
        <v>1.0156301041036569E-2</v>
      </c>
      <c r="CC78" s="2">
        <f t="shared" si="38"/>
        <v>0</v>
      </c>
      <c r="CD78" s="2">
        <f t="shared" si="38"/>
        <v>-132.03090346883829</v>
      </c>
      <c r="CE78" s="2">
        <f t="shared" si="38"/>
        <v>-3422.2455598025185</v>
      </c>
      <c r="CF78" s="2">
        <f t="shared" si="30"/>
        <v>-125.67271151022574</v>
      </c>
      <c r="CG78" s="29">
        <f t="shared" si="30"/>
        <v>614.75582824808305</v>
      </c>
      <c r="CH78" s="31">
        <f t="shared" si="30"/>
        <v>101.56301041036569</v>
      </c>
      <c r="CI78" s="40">
        <f>IFERROR(M78/'Class Sum-WR'!M78,0)</f>
        <v>0.16137010428596396</v>
      </c>
      <c r="CJ78" s="40">
        <f>IFERROR(M78/'Class Sum-TH'!M78,0)</f>
        <v>0.67120899741005158</v>
      </c>
    </row>
    <row r="79" spans="1:88" x14ac:dyDescent="0.2">
      <c r="A79" t="s">
        <v>46</v>
      </c>
      <c r="B79" t="s">
        <v>46</v>
      </c>
      <c r="C79" t="s">
        <v>63</v>
      </c>
      <c r="D79" t="s">
        <v>63</v>
      </c>
      <c r="E79" t="s">
        <v>59</v>
      </c>
      <c r="F79" s="27">
        <f t="shared" si="13"/>
        <v>46084</v>
      </c>
      <c r="G79" s="60" t="s">
        <v>37</v>
      </c>
      <c r="H79" s="28">
        <v>3.08</v>
      </c>
      <c r="I79" s="2">
        <v>1380</v>
      </c>
      <c r="J79" s="2">
        <v>106.46</v>
      </c>
      <c r="K79" s="2">
        <v>4820.29</v>
      </c>
      <c r="L79" s="29">
        <v>2876.05</v>
      </c>
      <c r="M79" s="30">
        <f t="shared" si="39"/>
        <v>9185.880000000001</v>
      </c>
      <c r="N79" t="s">
        <v>49</v>
      </c>
      <c r="O79" t="s">
        <v>49</v>
      </c>
      <c r="P79" t="s">
        <v>63</v>
      </c>
      <c r="Q79" t="s">
        <v>63</v>
      </c>
      <c r="R79" t="s">
        <v>59</v>
      </c>
      <c r="S79" s="27">
        <f t="shared" si="14"/>
        <v>45720</v>
      </c>
      <c r="T79" s="60" t="s">
        <v>37</v>
      </c>
      <c r="U79" s="28">
        <v>-190.01</v>
      </c>
      <c r="V79" s="2">
        <v>1039.02</v>
      </c>
      <c r="W79" s="2">
        <v>61.4</v>
      </c>
      <c r="X79" s="2">
        <v>5528.27</v>
      </c>
      <c r="Y79" s="29">
        <v>2226.5500000000002</v>
      </c>
      <c r="Z79" s="31">
        <f t="shared" si="40"/>
        <v>8665.23</v>
      </c>
      <c r="AA79" s="32">
        <f t="shared" si="31"/>
        <v>193.09</v>
      </c>
      <c r="AB79" s="5">
        <f t="shared" si="31"/>
        <v>340.98</v>
      </c>
      <c r="AC79" s="5">
        <f t="shared" si="31"/>
        <v>45.059999999999995</v>
      </c>
      <c r="AD79" s="5">
        <f t="shared" si="23"/>
        <v>-707.98000000000047</v>
      </c>
      <c r="AE79" s="33">
        <f t="shared" si="23"/>
        <v>649.5</v>
      </c>
      <c r="AF79" s="34">
        <f t="shared" si="23"/>
        <v>520.65000000000146</v>
      </c>
      <c r="AG79" s="35">
        <f t="shared" si="32"/>
        <v>-1.016209673175096</v>
      </c>
      <c r="AH79" s="7">
        <f t="shared" si="32"/>
        <v>0.32817462608996939</v>
      </c>
      <c r="AI79" s="7">
        <f t="shared" si="32"/>
        <v>0.73387622149837128</v>
      </c>
      <c r="AJ79" s="7">
        <f t="shared" si="24"/>
        <v>-0.12806538030884895</v>
      </c>
      <c r="AK79" s="36">
        <f t="shared" si="24"/>
        <v>0.29170690081067119</v>
      </c>
      <c r="AL79" s="37">
        <f t="shared" si="24"/>
        <v>6.0084960237639568E-2</v>
      </c>
      <c r="AM79" s="2">
        <v>3.08</v>
      </c>
      <c r="AN79" s="2">
        <v>305.07</v>
      </c>
      <c r="AO79" s="2">
        <v>28.86</v>
      </c>
      <c r="AP79" s="2">
        <v>1498.91</v>
      </c>
      <c r="AQ79" s="29">
        <v>696.12</v>
      </c>
      <c r="AR79" s="31">
        <f t="shared" si="41"/>
        <v>2532.04</v>
      </c>
      <c r="AS79" s="2">
        <v>-190.01</v>
      </c>
      <c r="AT79" s="2">
        <v>219.01</v>
      </c>
      <c r="AU79" s="2">
        <v>23.05</v>
      </c>
      <c r="AV79" s="2">
        <v>1766.57</v>
      </c>
      <c r="AW79" s="29">
        <v>612.57000000000005</v>
      </c>
      <c r="AX79" s="31">
        <f t="shared" si="42"/>
        <v>2431.19</v>
      </c>
      <c r="AY79" s="5">
        <f t="shared" si="33"/>
        <v>193.09</v>
      </c>
      <c r="AZ79" s="5">
        <f t="shared" si="33"/>
        <v>86.06</v>
      </c>
      <c r="BA79" s="5">
        <f t="shared" si="33"/>
        <v>5.8099999999999987</v>
      </c>
      <c r="BB79" s="5">
        <f t="shared" si="25"/>
        <v>-267.65999999999985</v>
      </c>
      <c r="BC79" s="33">
        <f t="shared" si="25"/>
        <v>83.549999999999955</v>
      </c>
      <c r="BD79" s="34">
        <f t="shared" si="25"/>
        <v>100.84999999999991</v>
      </c>
      <c r="BE79" s="7">
        <f t="shared" si="34"/>
        <v>-1.016209673175096</v>
      </c>
      <c r="BF79" s="7">
        <f t="shared" si="34"/>
        <v>0.39295009360303185</v>
      </c>
      <c r="BG79" s="7">
        <f t="shared" si="34"/>
        <v>0.25206073752711489</v>
      </c>
      <c r="BH79" s="7">
        <f t="shared" si="26"/>
        <v>-0.15151395076334359</v>
      </c>
      <c r="BI79" s="36">
        <f t="shared" si="26"/>
        <v>0.1363925755423869</v>
      </c>
      <c r="BJ79" s="37">
        <f t="shared" si="26"/>
        <v>4.1481743508323045E-2</v>
      </c>
      <c r="BK79" s="38">
        <f t="shared" si="35"/>
        <v>1</v>
      </c>
      <c r="BL79" s="38">
        <f t="shared" si="35"/>
        <v>0.22106521739130433</v>
      </c>
      <c r="BM79" s="38">
        <f t="shared" si="35"/>
        <v>0.27108773248168327</v>
      </c>
      <c r="BN79" s="38">
        <f t="shared" si="27"/>
        <v>0.31095846930371412</v>
      </c>
      <c r="BO79" s="39">
        <f t="shared" si="27"/>
        <v>0.24204029832582882</v>
      </c>
      <c r="BP79" s="40">
        <f t="shared" si="27"/>
        <v>0.27564479396639185</v>
      </c>
      <c r="BQ79" s="38">
        <f t="shared" si="36"/>
        <v>1</v>
      </c>
      <c r="BR79" s="38">
        <f t="shared" si="36"/>
        <v>0.21078516294200303</v>
      </c>
      <c r="BS79" s="38">
        <f t="shared" si="36"/>
        <v>0.3754071661237785</v>
      </c>
      <c r="BT79" s="38">
        <f t="shared" si="28"/>
        <v>0.31955204792819447</v>
      </c>
      <c r="BU79" s="39">
        <f t="shared" si="28"/>
        <v>0.27512070243201364</v>
      </c>
      <c r="BV79" s="40">
        <f t="shared" si="28"/>
        <v>0.28056843269018827</v>
      </c>
      <c r="BW79" s="38">
        <f t="shared" si="37"/>
        <v>0</v>
      </c>
      <c r="BX79" s="38">
        <f t="shared" si="37"/>
        <v>1.0280054449301301E-2</v>
      </c>
      <c r="BY79" s="38">
        <f t="shared" si="37"/>
        <v>-0.10431943364209523</v>
      </c>
      <c r="BZ79" s="38">
        <f t="shared" si="29"/>
        <v>-8.5935786244803469E-3</v>
      </c>
      <c r="CA79" s="39">
        <f t="shared" si="29"/>
        <v>-3.3080404106184819E-2</v>
      </c>
      <c r="CB79" s="40">
        <f t="shared" si="29"/>
        <v>-4.9236387237964196E-3</v>
      </c>
      <c r="CC79" s="2">
        <f t="shared" si="38"/>
        <v>0</v>
      </c>
      <c r="CD79" s="2">
        <f t="shared" si="38"/>
        <v>102.80054449301301</v>
      </c>
      <c r="CE79" s="2">
        <f t="shared" si="38"/>
        <v>-1043.1943364209524</v>
      </c>
      <c r="CF79" s="2">
        <f t="shared" si="30"/>
        <v>-85.935786244803467</v>
      </c>
      <c r="CG79" s="29">
        <f t="shared" si="30"/>
        <v>-330.80404106184818</v>
      </c>
      <c r="CH79" s="31">
        <f t="shared" si="30"/>
        <v>-49.236387237964195</v>
      </c>
      <c r="CI79" s="40">
        <f>IFERROR(M79/'Class Sum-WR'!M79,0)</f>
        <v>0.1460925458906919</v>
      </c>
      <c r="CJ79" s="40">
        <f>IFERROR(M79/'Class Sum-TH'!M79,0)</f>
        <v>0.68897786031552688</v>
      </c>
    </row>
    <row r="80" spans="1:88" x14ac:dyDescent="0.2">
      <c r="A80" t="s">
        <v>46</v>
      </c>
      <c r="B80" t="s">
        <v>46</v>
      </c>
      <c r="C80" t="s">
        <v>63</v>
      </c>
      <c r="D80" t="s">
        <v>63</v>
      </c>
      <c r="E80" t="s">
        <v>59</v>
      </c>
      <c r="F80" s="27">
        <f t="shared" ref="F80:F143" si="43">+F79+1</f>
        <v>46085</v>
      </c>
      <c r="G80" s="60" t="s">
        <v>38</v>
      </c>
      <c r="H80" s="28">
        <v>1.1200000000000001</v>
      </c>
      <c r="I80" s="2">
        <v>1524.72</v>
      </c>
      <c r="J80" s="2">
        <v>108.28</v>
      </c>
      <c r="K80" s="2">
        <v>5425.3</v>
      </c>
      <c r="L80" s="29">
        <v>3239.94</v>
      </c>
      <c r="M80" s="30">
        <f t="shared" si="39"/>
        <v>10299.36</v>
      </c>
      <c r="N80" t="s">
        <v>49</v>
      </c>
      <c r="O80" t="s">
        <v>49</v>
      </c>
      <c r="P80" t="s">
        <v>63</v>
      </c>
      <c r="Q80" t="s">
        <v>63</v>
      </c>
      <c r="R80" t="s">
        <v>59</v>
      </c>
      <c r="S80" s="27">
        <f t="shared" ref="S80:S143" si="44">+S79+1</f>
        <v>45721</v>
      </c>
      <c r="T80" s="60" t="s">
        <v>38</v>
      </c>
      <c r="U80" s="28">
        <v>-451.74</v>
      </c>
      <c r="V80" s="2">
        <v>1373.56</v>
      </c>
      <c r="W80" s="2">
        <v>130.26</v>
      </c>
      <c r="X80" s="2">
        <v>7297.87</v>
      </c>
      <c r="Y80" s="29">
        <v>4222.7</v>
      </c>
      <c r="Z80" s="31">
        <f t="shared" si="40"/>
        <v>12572.650000000001</v>
      </c>
      <c r="AA80" s="32">
        <f t="shared" si="31"/>
        <v>452.86</v>
      </c>
      <c r="AB80" s="5">
        <f t="shared" si="31"/>
        <v>151.16000000000008</v>
      </c>
      <c r="AC80" s="5">
        <f t="shared" si="31"/>
        <v>-21.97999999999999</v>
      </c>
      <c r="AD80" s="5">
        <f t="shared" si="23"/>
        <v>-1872.5699999999997</v>
      </c>
      <c r="AE80" s="33">
        <f t="shared" si="23"/>
        <v>-982.75999999999976</v>
      </c>
      <c r="AF80" s="34">
        <f t="shared" si="23"/>
        <v>-2273.2900000000009</v>
      </c>
      <c r="AG80" s="35">
        <f t="shared" si="32"/>
        <v>-1.0024793022535086</v>
      </c>
      <c r="AH80" s="7">
        <f t="shared" si="32"/>
        <v>0.1100497976062204</v>
      </c>
      <c r="AI80" s="7">
        <f t="shared" si="32"/>
        <v>-0.16873944418854592</v>
      </c>
      <c r="AJ80" s="7">
        <f t="shared" si="24"/>
        <v>-0.25659130677855319</v>
      </c>
      <c r="AK80" s="36">
        <f t="shared" si="24"/>
        <v>-0.23273261183602903</v>
      </c>
      <c r="AL80" s="37">
        <f t="shared" si="24"/>
        <v>-0.18081231880311632</v>
      </c>
      <c r="AM80" s="2">
        <v>1.1200000000000001</v>
      </c>
      <c r="AN80" s="2">
        <v>303.39</v>
      </c>
      <c r="AO80" s="2">
        <v>9.3699999999999992</v>
      </c>
      <c r="AP80" s="2">
        <v>1684.2</v>
      </c>
      <c r="AQ80" s="29">
        <v>1024.75</v>
      </c>
      <c r="AR80" s="31">
        <f t="shared" si="41"/>
        <v>3022.83</v>
      </c>
      <c r="AS80" s="2">
        <v>-451.74</v>
      </c>
      <c r="AT80" s="2">
        <v>304.02999999999997</v>
      </c>
      <c r="AU80" s="2">
        <v>51.64</v>
      </c>
      <c r="AV80" s="2">
        <v>2159.33</v>
      </c>
      <c r="AW80" s="29">
        <v>1379.5</v>
      </c>
      <c r="AX80" s="31">
        <f t="shared" si="42"/>
        <v>3442.7599999999998</v>
      </c>
      <c r="AY80" s="5">
        <f t="shared" si="33"/>
        <v>452.86</v>
      </c>
      <c r="AZ80" s="5">
        <f t="shared" si="33"/>
        <v>-0.63999999999998636</v>
      </c>
      <c r="BA80" s="5">
        <f t="shared" si="33"/>
        <v>-42.27</v>
      </c>
      <c r="BB80" s="5">
        <f t="shared" si="25"/>
        <v>-475.12999999999988</v>
      </c>
      <c r="BC80" s="33">
        <f t="shared" si="25"/>
        <v>-354.75</v>
      </c>
      <c r="BD80" s="34">
        <f t="shared" si="25"/>
        <v>-419.92999999999984</v>
      </c>
      <c r="BE80" s="7">
        <f t="shared" si="34"/>
        <v>-1.0024793022535086</v>
      </c>
      <c r="BF80" s="7">
        <f t="shared" si="34"/>
        <v>-2.105055422162242E-3</v>
      </c>
      <c r="BG80" s="7">
        <f t="shared" si="34"/>
        <v>-0.81855151045701013</v>
      </c>
      <c r="BH80" s="7">
        <f t="shared" si="26"/>
        <v>-0.2200358444517512</v>
      </c>
      <c r="BI80" s="36">
        <f t="shared" si="26"/>
        <v>-0.25715839072127583</v>
      </c>
      <c r="BJ80" s="37">
        <f t="shared" si="26"/>
        <v>-0.12197481090752764</v>
      </c>
      <c r="BK80" s="38">
        <f t="shared" si="35"/>
        <v>1</v>
      </c>
      <c r="BL80" s="38">
        <f t="shared" si="35"/>
        <v>0.19898079647410671</v>
      </c>
      <c r="BM80" s="38">
        <f t="shared" si="35"/>
        <v>8.6534909493904688E-2</v>
      </c>
      <c r="BN80" s="38">
        <f t="shared" si="27"/>
        <v>0.31043444602141818</v>
      </c>
      <c r="BO80" s="39">
        <f t="shared" si="27"/>
        <v>0.31628672135903751</v>
      </c>
      <c r="BP80" s="40">
        <f t="shared" si="27"/>
        <v>0.29349687747588199</v>
      </c>
      <c r="BQ80" s="38">
        <f t="shared" si="36"/>
        <v>1</v>
      </c>
      <c r="BR80" s="38">
        <f t="shared" si="36"/>
        <v>0.22134453536794896</v>
      </c>
      <c r="BS80" s="38">
        <f t="shared" si="36"/>
        <v>0.39643789344388147</v>
      </c>
      <c r="BT80" s="38">
        <f t="shared" si="28"/>
        <v>0.29588496369488632</v>
      </c>
      <c r="BU80" s="39">
        <f t="shared" si="28"/>
        <v>0.32668671702938878</v>
      </c>
      <c r="BV80" s="40">
        <f t="shared" si="28"/>
        <v>0.27382930408465989</v>
      </c>
      <c r="BW80" s="38">
        <f t="shared" si="37"/>
        <v>0</v>
      </c>
      <c r="BX80" s="38">
        <f t="shared" si="37"/>
        <v>-2.2363738893842244E-2</v>
      </c>
      <c r="BY80" s="38">
        <f t="shared" si="37"/>
        <v>-0.30990298394997678</v>
      </c>
      <c r="BZ80" s="38">
        <f t="shared" si="29"/>
        <v>1.454948232653186E-2</v>
      </c>
      <c r="CA80" s="39">
        <f t="shared" si="29"/>
        <v>-1.039999567035127E-2</v>
      </c>
      <c r="CB80" s="40">
        <f t="shared" si="29"/>
        <v>1.9667573391222104E-2</v>
      </c>
      <c r="CC80" s="2">
        <f t="shared" si="38"/>
        <v>0</v>
      </c>
      <c r="CD80" s="2">
        <f t="shared" si="38"/>
        <v>-223.63738893842245</v>
      </c>
      <c r="CE80" s="2">
        <f t="shared" si="38"/>
        <v>-3099.0298394997681</v>
      </c>
      <c r="CF80" s="2">
        <f t="shared" si="30"/>
        <v>145.49482326531859</v>
      </c>
      <c r="CG80" s="29">
        <f t="shared" si="30"/>
        <v>-103.99995670351269</v>
      </c>
      <c r="CH80" s="31">
        <f t="shared" si="30"/>
        <v>196.67573391222103</v>
      </c>
      <c r="CI80" s="40">
        <f>IFERROR(M80/'Class Sum-WR'!M80,0)</f>
        <v>0.15142492356241771</v>
      </c>
      <c r="CJ80" s="40">
        <f>IFERROR(M80/'Class Sum-TH'!M80,0)</f>
        <v>0.57440642839774148</v>
      </c>
    </row>
    <row r="81" spans="1:88" x14ac:dyDescent="0.2">
      <c r="A81" t="s">
        <v>46</v>
      </c>
      <c r="B81" t="s">
        <v>46</v>
      </c>
      <c r="C81" t="s">
        <v>63</v>
      </c>
      <c r="D81" t="s">
        <v>63</v>
      </c>
      <c r="E81" t="s">
        <v>59</v>
      </c>
      <c r="F81" s="27">
        <f t="shared" si="43"/>
        <v>46086</v>
      </c>
      <c r="G81" s="60" t="s">
        <v>39</v>
      </c>
      <c r="H81" s="28">
        <v>-17.149999999999999</v>
      </c>
      <c r="I81" s="2">
        <v>2034.9</v>
      </c>
      <c r="J81" s="2">
        <v>107.28</v>
      </c>
      <c r="K81" s="2">
        <v>7714.73</v>
      </c>
      <c r="L81" s="29">
        <v>3719.92</v>
      </c>
      <c r="M81" s="30">
        <f t="shared" si="39"/>
        <v>13559.68</v>
      </c>
      <c r="N81" t="s">
        <v>49</v>
      </c>
      <c r="O81" t="s">
        <v>49</v>
      </c>
      <c r="P81" t="s">
        <v>63</v>
      </c>
      <c r="Q81" t="s">
        <v>63</v>
      </c>
      <c r="R81" t="s">
        <v>59</v>
      </c>
      <c r="S81" s="27">
        <f t="shared" si="44"/>
        <v>45722</v>
      </c>
      <c r="T81" s="60" t="s">
        <v>39</v>
      </c>
      <c r="U81" s="28">
        <v>-262.66000000000003</v>
      </c>
      <c r="V81" s="2">
        <v>2253.5100000000002</v>
      </c>
      <c r="W81" s="2">
        <v>148.12</v>
      </c>
      <c r="X81" s="2">
        <v>5940.28</v>
      </c>
      <c r="Y81" s="29">
        <v>4812.1099999999997</v>
      </c>
      <c r="Z81" s="31">
        <f t="shared" si="40"/>
        <v>12891.36</v>
      </c>
      <c r="AA81" s="32">
        <f t="shared" si="31"/>
        <v>245.51000000000002</v>
      </c>
      <c r="AB81" s="5">
        <f t="shared" si="31"/>
        <v>-218.61000000000013</v>
      </c>
      <c r="AC81" s="5">
        <f t="shared" si="31"/>
        <v>-40.840000000000003</v>
      </c>
      <c r="AD81" s="5">
        <f t="shared" si="23"/>
        <v>1774.4499999999998</v>
      </c>
      <c r="AE81" s="33">
        <f t="shared" si="23"/>
        <v>-1092.1899999999996</v>
      </c>
      <c r="AF81" s="34">
        <f t="shared" si="23"/>
        <v>668.31999999999971</v>
      </c>
      <c r="AG81" s="35">
        <f t="shared" si="32"/>
        <v>-0.93470646463108198</v>
      </c>
      <c r="AH81" s="7">
        <f t="shared" si="32"/>
        <v>-9.7008666480290787E-2</v>
      </c>
      <c r="AI81" s="7">
        <f t="shared" si="32"/>
        <v>-0.27572238725357817</v>
      </c>
      <c r="AJ81" s="7">
        <f t="shared" si="24"/>
        <v>0.29871487539307912</v>
      </c>
      <c r="AK81" s="36">
        <f t="shared" si="24"/>
        <v>-0.22696696459557236</v>
      </c>
      <c r="AL81" s="37">
        <f t="shared" si="24"/>
        <v>5.1842474339402492E-2</v>
      </c>
      <c r="AM81" s="2">
        <v>-17.149999999999999</v>
      </c>
      <c r="AN81" s="2">
        <v>416.81</v>
      </c>
      <c r="AO81" s="2">
        <v>8.3699999999999992</v>
      </c>
      <c r="AP81" s="2">
        <v>2350.46</v>
      </c>
      <c r="AQ81" s="29">
        <v>1150.0899999999999</v>
      </c>
      <c r="AR81" s="31">
        <f t="shared" si="41"/>
        <v>3908.58</v>
      </c>
      <c r="AS81" s="2">
        <v>-262.66000000000003</v>
      </c>
      <c r="AT81" s="2">
        <v>517.19000000000005</v>
      </c>
      <c r="AU81" s="2">
        <v>62.91</v>
      </c>
      <c r="AV81" s="2">
        <v>1809.32</v>
      </c>
      <c r="AW81" s="29">
        <v>1236.8699999999999</v>
      </c>
      <c r="AX81" s="31">
        <f t="shared" si="42"/>
        <v>3363.63</v>
      </c>
      <c r="AY81" s="5">
        <f t="shared" si="33"/>
        <v>245.51000000000002</v>
      </c>
      <c r="AZ81" s="5">
        <f t="shared" si="33"/>
        <v>-100.38000000000005</v>
      </c>
      <c r="BA81" s="5">
        <f t="shared" si="33"/>
        <v>-54.54</v>
      </c>
      <c r="BB81" s="5">
        <f t="shared" si="25"/>
        <v>541.1400000000001</v>
      </c>
      <c r="BC81" s="33">
        <f t="shared" si="25"/>
        <v>-86.779999999999973</v>
      </c>
      <c r="BD81" s="34">
        <f t="shared" si="25"/>
        <v>544.94999999999982</v>
      </c>
      <c r="BE81" s="7">
        <f t="shared" si="34"/>
        <v>-0.93470646463108198</v>
      </c>
      <c r="BF81" s="7">
        <f t="shared" si="34"/>
        <v>-0.19408727933641418</v>
      </c>
      <c r="BG81" s="7">
        <f t="shared" si="34"/>
        <v>-0.8669527896995709</v>
      </c>
      <c r="BH81" s="7">
        <f t="shared" si="26"/>
        <v>0.29908473901797367</v>
      </c>
      <c r="BI81" s="36">
        <f t="shared" si="26"/>
        <v>-7.0160970837678971E-2</v>
      </c>
      <c r="BJ81" s="37">
        <f t="shared" si="26"/>
        <v>0.16201246867223798</v>
      </c>
      <c r="BK81" s="38">
        <f t="shared" si="35"/>
        <v>1</v>
      </c>
      <c r="BL81" s="38">
        <f t="shared" si="35"/>
        <v>0.20483070421150915</v>
      </c>
      <c r="BM81" s="38">
        <f t="shared" si="35"/>
        <v>7.8020134228187918E-2</v>
      </c>
      <c r="BN81" s="38">
        <f t="shared" si="27"/>
        <v>0.3046717124254511</v>
      </c>
      <c r="BO81" s="39">
        <f t="shared" si="27"/>
        <v>0.3091706273253188</v>
      </c>
      <c r="BP81" s="40">
        <f t="shared" si="27"/>
        <v>0.28825016519563884</v>
      </c>
      <c r="BQ81" s="38">
        <f t="shared" si="36"/>
        <v>1</v>
      </c>
      <c r="BR81" s="38">
        <f t="shared" si="36"/>
        <v>0.22950419567696614</v>
      </c>
      <c r="BS81" s="38">
        <f t="shared" si="36"/>
        <v>0.42472319740750741</v>
      </c>
      <c r="BT81" s="38">
        <f t="shared" si="28"/>
        <v>0.30458496905869759</v>
      </c>
      <c r="BU81" s="39">
        <f t="shared" si="28"/>
        <v>0.25703277772120753</v>
      </c>
      <c r="BV81" s="40">
        <f t="shared" si="28"/>
        <v>0.26092126819823508</v>
      </c>
      <c r="BW81" s="38">
        <f t="shared" si="37"/>
        <v>0</v>
      </c>
      <c r="BX81" s="38">
        <f t="shared" si="37"/>
        <v>-2.4673491465456998E-2</v>
      </c>
      <c r="BY81" s="38">
        <f t="shared" si="37"/>
        <v>-0.34670306317931948</v>
      </c>
      <c r="BZ81" s="38">
        <f t="shared" si="29"/>
        <v>8.6743366753516682E-5</v>
      </c>
      <c r="CA81" s="39">
        <f t="shared" si="29"/>
        <v>5.2137849604111275E-2</v>
      </c>
      <c r="CB81" s="40">
        <f t="shared" si="29"/>
        <v>2.7328896997403762E-2</v>
      </c>
      <c r="CC81" s="2">
        <f t="shared" si="38"/>
        <v>0</v>
      </c>
      <c r="CD81" s="2">
        <f t="shared" si="38"/>
        <v>-246.73491465456999</v>
      </c>
      <c r="CE81" s="2">
        <f t="shared" si="38"/>
        <v>-3467.030631793195</v>
      </c>
      <c r="CF81" s="2">
        <f t="shared" si="30"/>
        <v>0.86743366753516682</v>
      </c>
      <c r="CG81" s="29">
        <f t="shared" si="30"/>
        <v>521.37849604111273</v>
      </c>
      <c r="CH81" s="31">
        <f t="shared" si="30"/>
        <v>273.28896997403763</v>
      </c>
      <c r="CI81" s="40">
        <f>IFERROR(M81/'Class Sum-WR'!M81,0)</f>
        <v>0.14434884360647277</v>
      </c>
      <c r="CJ81" s="40">
        <f>IFERROR(M81/'Class Sum-TH'!M81,0)</f>
        <v>0.67125400732258389</v>
      </c>
    </row>
    <row r="82" spans="1:88" x14ac:dyDescent="0.2">
      <c r="A82" t="s">
        <v>46</v>
      </c>
      <c r="B82" t="s">
        <v>46</v>
      </c>
      <c r="C82" t="s">
        <v>63</v>
      </c>
      <c r="D82" t="s">
        <v>63</v>
      </c>
      <c r="E82" t="s">
        <v>59</v>
      </c>
      <c r="F82" s="27">
        <f t="shared" si="43"/>
        <v>46087</v>
      </c>
      <c r="G82" s="60" t="s">
        <v>40</v>
      </c>
      <c r="H82" s="28">
        <v>4.99</v>
      </c>
      <c r="I82" s="2">
        <v>3039.75</v>
      </c>
      <c r="J82" s="2">
        <v>379.33</v>
      </c>
      <c r="K82" s="2">
        <v>7779.68</v>
      </c>
      <c r="L82" s="29">
        <v>3713.88</v>
      </c>
      <c r="M82" s="30">
        <f t="shared" si="39"/>
        <v>14917.630000000001</v>
      </c>
      <c r="N82" t="s">
        <v>49</v>
      </c>
      <c r="O82" t="s">
        <v>49</v>
      </c>
      <c r="P82" t="s">
        <v>63</v>
      </c>
      <c r="Q82" t="s">
        <v>63</v>
      </c>
      <c r="R82" t="s">
        <v>59</v>
      </c>
      <c r="S82" s="27">
        <f t="shared" si="44"/>
        <v>45723</v>
      </c>
      <c r="T82" s="60" t="s">
        <v>40</v>
      </c>
      <c r="U82" s="28">
        <v>-485.02</v>
      </c>
      <c r="V82" s="2">
        <v>4325.84</v>
      </c>
      <c r="W82" s="2">
        <v>291.77999999999997</v>
      </c>
      <c r="X82" s="2">
        <v>15615.95</v>
      </c>
      <c r="Y82" s="29">
        <v>6845.66</v>
      </c>
      <c r="Z82" s="31">
        <f t="shared" si="40"/>
        <v>26594.210000000003</v>
      </c>
      <c r="AA82" s="32">
        <f t="shared" si="31"/>
        <v>490.01</v>
      </c>
      <c r="AB82" s="5">
        <f t="shared" si="31"/>
        <v>-1286.0900000000001</v>
      </c>
      <c r="AC82" s="5">
        <f t="shared" si="31"/>
        <v>87.550000000000011</v>
      </c>
      <c r="AD82" s="5">
        <f t="shared" si="23"/>
        <v>-7836.27</v>
      </c>
      <c r="AE82" s="33">
        <f t="shared" si="23"/>
        <v>-3131.7799999999997</v>
      </c>
      <c r="AF82" s="34">
        <f t="shared" si="23"/>
        <v>-11676.580000000002</v>
      </c>
      <c r="AG82" s="35">
        <f t="shared" si="32"/>
        <v>-1.0102882355366789</v>
      </c>
      <c r="AH82" s="7">
        <f t="shared" si="32"/>
        <v>-0.29730410741035268</v>
      </c>
      <c r="AI82" s="7">
        <f t="shared" si="32"/>
        <v>0.30005483583521836</v>
      </c>
      <c r="AJ82" s="7">
        <f t="shared" si="24"/>
        <v>-0.50181192946954878</v>
      </c>
      <c r="AK82" s="36">
        <f t="shared" si="24"/>
        <v>-0.45748401176803988</v>
      </c>
      <c r="AL82" s="37">
        <f t="shared" si="24"/>
        <v>-0.4390647437919758</v>
      </c>
      <c r="AM82" s="2">
        <v>4.99</v>
      </c>
      <c r="AN82" s="2">
        <v>627.91</v>
      </c>
      <c r="AO82" s="2">
        <v>150.30000000000001</v>
      </c>
      <c r="AP82" s="2">
        <v>2331.65</v>
      </c>
      <c r="AQ82" s="29">
        <v>1153.1500000000001</v>
      </c>
      <c r="AR82" s="31">
        <f t="shared" si="41"/>
        <v>4268</v>
      </c>
      <c r="AS82" s="2">
        <v>-485.02</v>
      </c>
      <c r="AT82" s="2">
        <v>994.29</v>
      </c>
      <c r="AU82" s="2">
        <v>118.08</v>
      </c>
      <c r="AV82" s="2">
        <v>4608.7</v>
      </c>
      <c r="AW82" s="29">
        <v>1976.94</v>
      </c>
      <c r="AX82" s="31">
        <f t="shared" si="42"/>
        <v>7212.99</v>
      </c>
      <c r="AY82" s="5">
        <f t="shared" si="33"/>
        <v>490.01</v>
      </c>
      <c r="AZ82" s="5">
        <f t="shared" si="33"/>
        <v>-366.38</v>
      </c>
      <c r="BA82" s="5">
        <f t="shared" si="33"/>
        <v>32.220000000000013</v>
      </c>
      <c r="BB82" s="5">
        <f t="shared" si="25"/>
        <v>-2277.0499999999997</v>
      </c>
      <c r="BC82" s="33">
        <f t="shared" si="25"/>
        <v>-823.79</v>
      </c>
      <c r="BD82" s="34">
        <f t="shared" si="25"/>
        <v>-2944.99</v>
      </c>
      <c r="BE82" s="7">
        <f t="shared" si="34"/>
        <v>-1.0102882355366789</v>
      </c>
      <c r="BF82" s="7">
        <f t="shared" si="34"/>
        <v>-0.3684840438906154</v>
      </c>
      <c r="BG82" s="7">
        <f t="shared" si="34"/>
        <v>0.27286585365853672</v>
      </c>
      <c r="BH82" s="7">
        <f t="shared" si="26"/>
        <v>-0.49407642068262198</v>
      </c>
      <c r="BI82" s="36">
        <f t="shared" si="26"/>
        <v>-0.41669954576264323</v>
      </c>
      <c r="BJ82" s="37">
        <f t="shared" si="26"/>
        <v>-0.40828976610254553</v>
      </c>
      <c r="BK82" s="38">
        <f t="shared" si="35"/>
        <v>1</v>
      </c>
      <c r="BL82" s="38">
        <f t="shared" si="35"/>
        <v>0.20656632946788386</v>
      </c>
      <c r="BM82" s="38">
        <f t="shared" si="35"/>
        <v>0.39622492289035938</v>
      </c>
      <c r="BN82" s="38">
        <f t="shared" si="27"/>
        <v>0.29971027085946977</v>
      </c>
      <c r="BO82" s="39">
        <f t="shared" si="27"/>
        <v>0.31049737740583971</v>
      </c>
      <c r="BP82" s="40">
        <f t="shared" si="27"/>
        <v>0.28610442811626241</v>
      </c>
      <c r="BQ82" s="38">
        <f t="shared" si="36"/>
        <v>1</v>
      </c>
      <c r="BR82" s="38">
        <f t="shared" si="36"/>
        <v>0.22984900042535089</v>
      </c>
      <c r="BS82" s="38">
        <f t="shared" si="36"/>
        <v>0.40468846391116597</v>
      </c>
      <c r="BT82" s="38">
        <f t="shared" si="28"/>
        <v>0.29512773798584135</v>
      </c>
      <c r="BU82" s="39">
        <f t="shared" si="28"/>
        <v>0.28878734848064325</v>
      </c>
      <c r="BV82" s="40">
        <f t="shared" si="28"/>
        <v>0.27122407471400728</v>
      </c>
      <c r="BW82" s="38">
        <f t="shared" si="37"/>
        <v>0</v>
      </c>
      <c r="BX82" s="38">
        <f t="shared" si="37"/>
        <v>-2.3282670957467028E-2</v>
      </c>
      <c r="BY82" s="38">
        <f t="shared" si="37"/>
        <v>-8.4635410208065975E-3</v>
      </c>
      <c r="BZ82" s="38">
        <f t="shared" si="29"/>
        <v>4.5825328736284199E-3</v>
      </c>
      <c r="CA82" s="39">
        <f t="shared" si="29"/>
        <v>2.1710028925196467E-2</v>
      </c>
      <c r="CB82" s="40">
        <f t="shared" si="29"/>
        <v>1.4880353402255131E-2</v>
      </c>
      <c r="CC82" s="2">
        <f t="shared" si="38"/>
        <v>0</v>
      </c>
      <c r="CD82" s="2">
        <f t="shared" si="38"/>
        <v>-232.82670957467028</v>
      </c>
      <c r="CE82" s="2">
        <f t="shared" si="38"/>
        <v>-84.635410208065977</v>
      </c>
      <c r="CF82" s="2">
        <f t="shared" si="30"/>
        <v>45.825328736284199</v>
      </c>
      <c r="CG82" s="29">
        <f t="shared" si="30"/>
        <v>217.10028925196468</v>
      </c>
      <c r="CH82" s="31">
        <f t="shared" si="30"/>
        <v>148.8035340225513</v>
      </c>
      <c r="CI82" s="40">
        <f>IFERROR(M82/'Class Sum-WR'!M82,0)</f>
        <v>0.16319965464442424</v>
      </c>
      <c r="CJ82" s="40">
        <f>IFERROR(M82/'Class Sum-TH'!M82,0)</f>
        <v>0.50273887934776451</v>
      </c>
    </row>
    <row r="83" spans="1:88" ht="13.5" thickBot="1" x14ac:dyDescent="0.25">
      <c r="A83" t="s">
        <v>46</v>
      </c>
      <c r="B83" t="s">
        <v>46</v>
      </c>
      <c r="C83" t="s">
        <v>63</v>
      </c>
      <c r="D83" t="s">
        <v>63</v>
      </c>
      <c r="E83" t="s">
        <v>59</v>
      </c>
      <c r="F83" s="41">
        <f t="shared" si="43"/>
        <v>46088</v>
      </c>
      <c r="G83" s="61" t="s">
        <v>41</v>
      </c>
      <c r="H83" s="43">
        <v>-6.11</v>
      </c>
      <c r="I83" s="44">
        <v>4747.34</v>
      </c>
      <c r="J83" s="44">
        <v>164</v>
      </c>
      <c r="K83" s="44">
        <v>15642.61</v>
      </c>
      <c r="L83" s="45">
        <v>6319.48</v>
      </c>
      <c r="M83" s="46">
        <f t="shared" si="39"/>
        <v>26867.32</v>
      </c>
      <c r="N83" t="s">
        <v>49</v>
      </c>
      <c r="O83" t="s">
        <v>49</v>
      </c>
      <c r="P83" t="s">
        <v>63</v>
      </c>
      <c r="Q83" t="s">
        <v>63</v>
      </c>
      <c r="R83" t="s">
        <v>59</v>
      </c>
      <c r="S83" s="41">
        <f t="shared" si="44"/>
        <v>45724</v>
      </c>
      <c r="T83" s="61" t="s">
        <v>41</v>
      </c>
      <c r="U83" s="43">
        <v>-345</v>
      </c>
      <c r="V83" s="44">
        <v>5429.19</v>
      </c>
      <c r="W83" s="44">
        <v>507.64</v>
      </c>
      <c r="X83" s="44">
        <v>17021.11</v>
      </c>
      <c r="Y83" s="45">
        <v>5429.05</v>
      </c>
      <c r="Z83" s="47">
        <f t="shared" si="40"/>
        <v>28041.99</v>
      </c>
      <c r="AA83" s="48">
        <f t="shared" si="31"/>
        <v>338.89</v>
      </c>
      <c r="AB83" s="49">
        <f t="shared" si="31"/>
        <v>-681.84999999999945</v>
      </c>
      <c r="AC83" s="49">
        <f t="shared" si="31"/>
        <v>-343.64</v>
      </c>
      <c r="AD83" s="49">
        <f t="shared" si="23"/>
        <v>-1378.5</v>
      </c>
      <c r="AE83" s="50">
        <f t="shared" si="23"/>
        <v>890.42999999999938</v>
      </c>
      <c r="AF83" s="51">
        <f t="shared" si="23"/>
        <v>-1174.6700000000019</v>
      </c>
      <c r="AG83" s="52">
        <f t="shared" si="32"/>
        <v>-0.98228985507246369</v>
      </c>
      <c r="AH83" s="53">
        <f t="shared" si="32"/>
        <v>-0.12558963675981122</v>
      </c>
      <c r="AI83" s="53">
        <f t="shared" si="32"/>
        <v>-0.67693641163028917</v>
      </c>
      <c r="AJ83" s="53">
        <f t="shared" si="24"/>
        <v>-8.0987667666797283E-2</v>
      </c>
      <c r="AK83" s="54">
        <f t="shared" si="24"/>
        <v>0.16401211998415918</v>
      </c>
      <c r="AL83" s="55">
        <f t="shared" si="24"/>
        <v>-4.1889680439940312E-2</v>
      </c>
      <c r="AM83" s="44">
        <v>-6.11</v>
      </c>
      <c r="AN83" s="44">
        <v>973.84</v>
      </c>
      <c r="AO83" s="44">
        <v>75.92</v>
      </c>
      <c r="AP83" s="44">
        <v>4837.88</v>
      </c>
      <c r="AQ83" s="45">
        <v>1969.63</v>
      </c>
      <c r="AR83" s="47">
        <f t="shared" si="41"/>
        <v>7851.1600000000008</v>
      </c>
      <c r="AS83" s="44">
        <v>-345</v>
      </c>
      <c r="AT83" s="44">
        <v>1221.2</v>
      </c>
      <c r="AU83" s="44">
        <v>264.60000000000002</v>
      </c>
      <c r="AV83" s="44">
        <v>5180.22</v>
      </c>
      <c r="AW83" s="45">
        <v>1492.81</v>
      </c>
      <c r="AX83" s="47">
        <f t="shared" si="42"/>
        <v>7813.83</v>
      </c>
      <c r="AY83" s="49">
        <f t="shared" si="33"/>
        <v>338.89</v>
      </c>
      <c r="AZ83" s="49">
        <f t="shared" si="33"/>
        <v>-247.36</v>
      </c>
      <c r="BA83" s="49">
        <f t="shared" si="33"/>
        <v>-188.68</v>
      </c>
      <c r="BB83" s="49">
        <f t="shared" si="25"/>
        <v>-342.34000000000015</v>
      </c>
      <c r="BC83" s="50">
        <f t="shared" si="25"/>
        <v>476.82000000000016</v>
      </c>
      <c r="BD83" s="51">
        <f t="shared" si="25"/>
        <v>37.330000000000837</v>
      </c>
      <c r="BE83" s="53">
        <f t="shared" si="34"/>
        <v>-0.98228985507246369</v>
      </c>
      <c r="BF83" s="53">
        <f t="shared" si="34"/>
        <v>-0.20255486406812973</v>
      </c>
      <c r="BG83" s="53">
        <f t="shared" si="34"/>
        <v>-0.71307634164777023</v>
      </c>
      <c r="BH83" s="53">
        <f t="shared" si="26"/>
        <v>-6.608599634764549E-2</v>
      </c>
      <c r="BI83" s="54">
        <f t="shared" si="26"/>
        <v>0.31941104360233397</v>
      </c>
      <c r="BJ83" s="55">
        <f t="shared" si="26"/>
        <v>4.7774266908802519E-3</v>
      </c>
      <c r="BK83" s="56">
        <f t="shared" si="35"/>
        <v>1</v>
      </c>
      <c r="BL83" s="56">
        <f t="shared" si="35"/>
        <v>0.20513382230891405</v>
      </c>
      <c r="BM83" s="56">
        <f t="shared" si="35"/>
        <v>0.46292682926829271</v>
      </c>
      <c r="BN83" s="56">
        <f t="shared" si="27"/>
        <v>0.30927575385437595</v>
      </c>
      <c r="BO83" s="57">
        <f t="shared" si="27"/>
        <v>0.31167596068030917</v>
      </c>
      <c r="BP83" s="58">
        <f t="shared" si="27"/>
        <v>0.29221969292061883</v>
      </c>
      <c r="BQ83" s="56">
        <f t="shared" si="36"/>
        <v>1</v>
      </c>
      <c r="BR83" s="56">
        <f t="shared" si="36"/>
        <v>0.22493226429725247</v>
      </c>
      <c r="BS83" s="56">
        <f t="shared" si="36"/>
        <v>0.5212355212355213</v>
      </c>
      <c r="BT83" s="56">
        <f t="shared" si="28"/>
        <v>0.30434090373659534</v>
      </c>
      <c r="BU83" s="57">
        <f t="shared" si="28"/>
        <v>0.27496707527099584</v>
      </c>
      <c r="BV83" s="58">
        <f t="shared" si="28"/>
        <v>0.27864748543166873</v>
      </c>
      <c r="BW83" s="56">
        <f t="shared" si="37"/>
        <v>0</v>
      </c>
      <c r="BX83" s="56">
        <f t="shared" si="37"/>
        <v>-1.9798441988338411E-2</v>
      </c>
      <c r="BY83" s="56">
        <f t="shared" si="37"/>
        <v>-5.8308691967228599E-2</v>
      </c>
      <c r="BZ83" s="56">
        <f t="shared" si="29"/>
        <v>4.9348501177806092E-3</v>
      </c>
      <c r="CA83" s="57">
        <f t="shared" si="29"/>
        <v>3.670888540931333E-2</v>
      </c>
      <c r="CB83" s="58">
        <f t="shared" si="29"/>
        <v>1.3572207488950105E-2</v>
      </c>
      <c r="CC83" s="44">
        <f t="shared" si="38"/>
        <v>0</v>
      </c>
      <c r="CD83" s="44">
        <f t="shared" si="38"/>
        <v>-197.98441988338411</v>
      </c>
      <c r="CE83" s="44">
        <f t="shared" si="38"/>
        <v>-583.08691967228594</v>
      </c>
      <c r="CF83" s="44">
        <f t="shared" si="30"/>
        <v>49.348501177806092</v>
      </c>
      <c r="CG83" s="45">
        <f t="shared" si="30"/>
        <v>367.08885409313331</v>
      </c>
      <c r="CH83" s="47">
        <f t="shared" si="30"/>
        <v>135.72207488950104</v>
      </c>
      <c r="CI83" s="58">
        <f>IFERROR(M83/'Class Sum-WR'!M83,0)</f>
        <v>0.23303026547197325</v>
      </c>
      <c r="CJ83" s="58">
        <f>IFERROR(M83/'Class Sum-TH'!M83,0)</f>
        <v>0.71290891872478734</v>
      </c>
    </row>
    <row r="84" spans="1:88" x14ac:dyDescent="0.2">
      <c r="A84" t="s">
        <v>46</v>
      </c>
      <c r="B84" t="s">
        <v>46</v>
      </c>
      <c r="C84" t="s">
        <v>63</v>
      </c>
      <c r="D84" t="s">
        <v>63</v>
      </c>
      <c r="E84" t="s">
        <v>60</v>
      </c>
      <c r="F84" s="27">
        <f t="shared" si="43"/>
        <v>46089</v>
      </c>
      <c r="G84" s="60" t="s">
        <v>35</v>
      </c>
      <c r="H84" s="28">
        <v>0</v>
      </c>
      <c r="I84" s="2">
        <v>2001.86</v>
      </c>
      <c r="J84" s="2">
        <v>212.35</v>
      </c>
      <c r="K84" s="2">
        <v>7211.11</v>
      </c>
      <c r="L84" s="29">
        <v>2632.09</v>
      </c>
      <c r="M84" s="30">
        <f t="shared" si="39"/>
        <v>12057.41</v>
      </c>
      <c r="N84" t="s">
        <v>49</v>
      </c>
      <c r="O84" t="s">
        <v>49</v>
      </c>
      <c r="P84" t="s">
        <v>63</v>
      </c>
      <c r="Q84" t="s">
        <v>63</v>
      </c>
      <c r="R84" t="s">
        <v>60</v>
      </c>
      <c r="S84" s="27">
        <f t="shared" si="44"/>
        <v>45725</v>
      </c>
      <c r="T84" s="60" t="s">
        <v>35</v>
      </c>
      <c r="U84" s="28">
        <v>-285</v>
      </c>
      <c r="V84" s="2">
        <v>2121.33</v>
      </c>
      <c r="W84" s="2">
        <v>189.25</v>
      </c>
      <c r="X84" s="2">
        <v>6233.5</v>
      </c>
      <c r="Y84" s="29">
        <v>3141.77</v>
      </c>
      <c r="Z84" s="31">
        <f t="shared" si="40"/>
        <v>11400.85</v>
      </c>
      <c r="AA84" s="32">
        <f t="shared" si="31"/>
        <v>285</v>
      </c>
      <c r="AB84" s="5">
        <f t="shared" si="31"/>
        <v>-119.47000000000003</v>
      </c>
      <c r="AC84" s="5">
        <f t="shared" si="31"/>
        <v>23.099999999999994</v>
      </c>
      <c r="AD84" s="5">
        <f t="shared" si="23"/>
        <v>977.60999999999967</v>
      </c>
      <c r="AE84" s="33">
        <f t="shared" si="23"/>
        <v>-509.67999999999984</v>
      </c>
      <c r="AF84" s="34">
        <f t="shared" si="23"/>
        <v>656.55999999999949</v>
      </c>
      <c r="AG84" s="35">
        <f t="shared" si="32"/>
        <v>-1</v>
      </c>
      <c r="AH84" s="7">
        <f t="shared" si="32"/>
        <v>-5.631844173230946E-2</v>
      </c>
      <c r="AI84" s="7">
        <f t="shared" si="32"/>
        <v>0.12206076618229851</v>
      </c>
      <c r="AJ84" s="7">
        <f t="shared" si="24"/>
        <v>0.15683163551776685</v>
      </c>
      <c r="AK84" s="36">
        <f t="shared" si="24"/>
        <v>-0.16222702489361088</v>
      </c>
      <c r="AL84" s="37">
        <f t="shared" si="24"/>
        <v>5.7588688562694841E-2</v>
      </c>
      <c r="AM84" s="2">
        <v>0</v>
      </c>
      <c r="AN84" s="2">
        <v>423.06</v>
      </c>
      <c r="AO84" s="2">
        <v>53.96</v>
      </c>
      <c r="AP84" s="2">
        <v>2116.84</v>
      </c>
      <c r="AQ84" s="29">
        <v>798.27</v>
      </c>
      <c r="AR84" s="31">
        <f t="shared" si="41"/>
        <v>3392.13</v>
      </c>
      <c r="AS84" s="2">
        <v>-285</v>
      </c>
      <c r="AT84" s="2">
        <v>487.39</v>
      </c>
      <c r="AU84" s="2">
        <v>78.58</v>
      </c>
      <c r="AV84" s="2">
        <v>1750.45</v>
      </c>
      <c r="AW84" s="29">
        <v>866.89</v>
      </c>
      <c r="AX84" s="31">
        <f t="shared" si="42"/>
        <v>2898.31</v>
      </c>
      <c r="AY84" s="5">
        <f t="shared" si="33"/>
        <v>285</v>
      </c>
      <c r="AZ84" s="5">
        <f t="shared" si="33"/>
        <v>-64.329999999999984</v>
      </c>
      <c r="BA84" s="5">
        <f t="shared" si="33"/>
        <v>-24.619999999999997</v>
      </c>
      <c r="BB84" s="5">
        <f t="shared" si="25"/>
        <v>366.3900000000001</v>
      </c>
      <c r="BC84" s="33">
        <f t="shared" si="25"/>
        <v>-68.62</v>
      </c>
      <c r="BD84" s="34">
        <f t="shared" si="25"/>
        <v>493.82000000000016</v>
      </c>
      <c r="BE84" s="7">
        <f t="shared" si="34"/>
        <v>-1</v>
      </c>
      <c r="BF84" s="7">
        <f t="shared" si="34"/>
        <v>-0.13198875643734995</v>
      </c>
      <c r="BG84" s="7">
        <f t="shared" si="34"/>
        <v>-0.31331127513362178</v>
      </c>
      <c r="BH84" s="7">
        <f t="shared" si="26"/>
        <v>0.20931189122797</v>
      </c>
      <c r="BI84" s="36">
        <f t="shared" si="26"/>
        <v>-7.9156525049314225E-2</v>
      </c>
      <c r="BJ84" s="37">
        <f t="shared" si="26"/>
        <v>0.17038205022927161</v>
      </c>
      <c r="BK84" s="38">
        <f t="shared" si="35"/>
        <v>0</v>
      </c>
      <c r="BL84" s="38">
        <f t="shared" si="35"/>
        <v>0.21133345988230948</v>
      </c>
      <c r="BM84" s="38">
        <f t="shared" si="35"/>
        <v>0.2541087826701201</v>
      </c>
      <c r="BN84" s="38">
        <f t="shared" si="27"/>
        <v>0.29355258760440489</v>
      </c>
      <c r="BO84" s="39">
        <f t="shared" si="27"/>
        <v>0.30328370230501234</v>
      </c>
      <c r="BP84" s="40">
        <f t="shared" si="27"/>
        <v>0.28133156291442357</v>
      </c>
      <c r="BQ84" s="38">
        <f t="shared" si="36"/>
        <v>1</v>
      </c>
      <c r="BR84" s="38">
        <f t="shared" si="36"/>
        <v>0.22975680351477612</v>
      </c>
      <c r="BS84" s="38">
        <f t="shared" si="36"/>
        <v>0.41521796565389696</v>
      </c>
      <c r="BT84" s="38">
        <f t="shared" si="28"/>
        <v>0.28081334723670492</v>
      </c>
      <c r="BU84" s="39">
        <f t="shared" si="28"/>
        <v>0.27592408101165905</v>
      </c>
      <c r="BV84" s="40">
        <f t="shared" si="28"/>
        <v>0.25421876439037439</v>
      </c>
      <c r="BW84" s="38">
        <f t="shared" si="37"/>
        <v>-1</v>
      </c>
      <c r="BX84" s="38">
        <f t="shared" si="37"/>
        <v>-1.8423343632466643E-2</v>
      </c>
      <c r="BY84" s="38">
        <f t="shared" si="37"/>
        <v>-0.16110918298377686</v>
      </c>
      <c r="BZ84" s="38">
        <f t="shared" si="29"/>
        <v>1.2739240367699967E-2</v>
      </c>
      <c r="CA84" s="39">
        <f t="shared" si="29"/>
        <v>2.7359621293353287E-2</v>
      </c>
      <c r="CB84" s="40">
        <f t="shared" si="29"/>
        <v>2.7112798524049186E-2</v>
      </c>
      <c r="CC84" s="2">
        <f t="shared" si="38"/>
        <v>-10000</v>
      </c>
      <c r="CD84" s="2">
        <f t="shared" si="38"/>
        <v>-184.23343632466643</v>
      </c>
      <c r="CE84" s="2">
        <f t="shared" si="38"/>
        <v>-1611.0918298377685</v>
      </c>
      <c r="CF84" s="2">
        <f t="shared" si="30"/>
        <v>127.39240367699966</v>
      </c>
      <c r="CG84" s="29">
        <f t="shared" si="30"/>
        <v>273.59621293353285</v>
      </c>
      <c r="CH84" s="31">
        <f t="shared" si="30"/>
        <v>271.12798524049185</v>
      </c>
      <c r="CI84" s="40">
        <f>IFERROR(M84/'Class Sum-WR'!M84,0)</f>
        <v>0.20761973114184903</v>
      </c>
      <c r="CJ84" s="40">
        <f>IFERROR(M84/'Class Sum-TH'!M84,0)</f>
        <v>0.64415056701165874</v>
      </c>
    </row>
    <row r="85" spans="1:88" x14ac:dyDescent="0.2">
      <c r="A85" t="s">
        <v>46</v>
      </c>
      <c r="B85" t="s">
        <v>46</v>
      </c>
      <c r="C85" t="s">
        <v>63</v>
      </c>
      <c r="D85" t="s">
        <v>63</v>
      </c>
      <c r="E85" t="s">
        <v>60</v>
      </c>
      <c r="F85" s="27">
        <f t="shared" si="43"/>
        <v>46090</v>
      </c>
      <c r="G85" s="60" t="s">
        <v>36</v>
      </c>
      <c r="H85" s="28">
        <v>-245.47</v>
      </c>
      <c r="I85" s="2">
        <v>2409.08</v>
      </c>
      <c r="J85" s="2">
        <v>139.11000000000001</v>
      </c>
      <c r="K85" s="2">
        <v>5989.6</v>
      </c>
      <c r="L85" s="29">
        <v>3686.99</v>
      </c>
      <c r="M85" s="30">
        <f t="shared" si="39"/>
        <v>11979.31</v>
      </c>
      <c r="N85" t="s">
        <v>49</v>
      </c>
      <c r="O85" t="s">
        <v>49</v>
      </c>
      <c r="P85" t="s">
        <v>63</v>
      </c>
      <c r="Q85" t="s">
        <v>63</v>
      </c>
      <c r="R85" t="s">
        <v>60</v>
      </c>
      <c r="S85" s="27">
        <f t="shared" si="44"/>
        <v>45726</v>
      </c>
      <c r="T85" s="60" t="s">
        <v>36</v>
      </c>
      <c r="U85" s="28">
        <v>-208.14</v>
      </c>
      <c r="V85" s="2">
        <v>1526.37</v>
      </c>
      <c r="W85" s="2">
        <v>61.62</v>
      </c>
      <c r="X85" s="2">
        <v>5286.3</v>
      </c>
      <c r="Y85" s="29">
        <v>3027.17</v>
      </c>
      <c r="Z85" s="31">
        <f t="shared" si="40"/>
        <v>9693.32</v>
      </c>
      <c r="AA85" s="32">
        <f t="shared" si="31"/>
        <v>-37.330000000000013</v>
      </c>
      <c r="AB85" s="5">
        <f t="shared" si="31"/>
        <v>882.71</v>
      </c>
      <c r="AC85" s="5">
        <f t="shared" si="31"/>
        <v>77.490000000000009</v>
      </c>
      <c r="AD85" s="5">
        <f t="shared" si="23"/>
        <v>703.30000000000018</v>
      </c>
      <c r="AE85" s="33">
        <f t="shared" si="23"/>
        <v>659.81999999999971</v>
      </c>
      <c r="AF85" s="34">
        <f t="shared" si="23"/>
        <v>2285.9899999999998</v>
      </c>
      <c r="AG85" s="35">
        <f t="shared" si="32"/>
        <v>0.17935043720572699</v>
      </c>
      <c r="AH85" s="7">
        <f t="shared" si="32"/>
        <v>0.57830670152060126</v>
      </c>
      <c r="AI85" s="7">
        <f t="shared" si="32"/>
        <v>1.2575462512171376</v>
      </c>
      <c r="AJ85" s="7">
        <f t="shared" si="24"/>
        <v>0.13304201426328438</v>
      </c>
      <c r="AK85" s="36">
        <f t="shared" si="24"/>
        <v>0.21796595500087532</v>
      </c>
      <c r="AL85" s="37">
        <f t="shared" si="24"/>
        <v>0.23583147982321845</v>
      </c>
      <c r="AM85" s="2">
        <v>-245.47</v>
      </c>
      <c r="AN85" s="2">
        <v>508.36</v>
      </c>
      <c r="AO85" s="2">
        <v>48.14</v>
      </c>
      <c r="AP85" s="2">
        <v>1730.34</v>
      </c>
      <c r="AQ85" s="29">
        <v>1095.05</v>
      </c>
      <c r="AR85" s="31">
        <f t="shared" si="41"/>
        <v>3136.42</v>
      </c>
      <c r="AS85" s="2">
        <v>-208.14</v>
      </c>
      <c r="AT85" s="2">
        <v>342.64</v>
      </c>
      <c r="AU85" s="2">
        <v>25.57</v>
      </c>
      <c r="AV85" s="2">
        <v>1606.3</v>
      </c>
      <c r="AW85" s="29">
        <v>839.5</v>
      </c>
      <c r="AX85" s="31">
        <f t="shared" si="42"/>
        <v>2605.87</v>
      </c>
      <c r="AY85" s="5">
        <f t="shared" si="33"/>
        <v>-37.330000000000013</v>
      </c>
      <c r="AZ85" s="5">
        <f t="shared" si="33"/>
        <v>165.72000000000003</v>
      </c>
      <c r="BA85" s="5">
        <f t="shared" si="33"/>
        <v>22.57</v>
      </c>
      <c r="BB85" s="5">
        <f t="shared" si="25"/>
        <v>124.03999999999996</v>
      </c>
      <c r="BC85" s="33">
        <f t="shared" si="25"/>
        <v>255.54999999999995</v>
      </c>
      <c r="BD85" s="34">
        <f t="shared" si="25"/>
        <v>530.55000000000018</v>
      </c>
      <c r="BE85" s="7">
        <f t="shared" si="34"/>
        <v>0.17935043720572699</v>
      </c>
      <c r="BF85" s="7">
        <f t="shared" si="34"/>
        <v>0.48365631566658895</v>
      </c>
      <c r="BG85" s="7">
        <f t="shared" si="34"/>
        <v>0.88267500977708258</v>
      </c>
      <c r="BH85" s="7">
        <f t="shared" si="26"/>
        <v>7.722094253875364E-2</v>
      </c>
      <c r="BI85" s="36">
        <f t="shared" si="26"/>
        <v>0.3044073853484216</v>
      </c>
      <c r="BJ85" s="37">
        <f t="shared" si="26"/>
        <v>0.20359803060014514</v>
      </c>
      <c r="BK85" s="38">
        <f t="shared" si="35"/>
        <v>1</v>
      </c>
      <c r="BL85" s="38">
        <f t="shared" si="35"/>
        <v>0.21101831404519569</v>
      </c>
      <c r="BM85" s="38">
        <f t="shared" si="35"/>
        <v>0.34605707713320388</v>
      </c>
      <c r="BN85" s="38">
        <f t="shared" si="27"/>
        <v>0.28889074395619069</v>
      </c>
      <c r="BO85" s="39">
        <f t="shared" si="27"/>
        <v>0.29700378899861407</v>
      </c>
      <c r="BP85" s="40">
        <f t="shared" si="27"/>
        <v>0.26181975422624509</v>
      </c>
      <c r="BQ85" s="38">
        <f t="shared" si="36"/>
        <v>1</v>
      </c>
      <c r="BR85" s="38">
        <f t="shared" si="36"/>
        <v>0.22448030294096452</v>
      </c>
      <c r="BS85" s="38">
        <f t="shared" si="36"/>
        <v>0.41496267445634538</v>
      </c>
      <c r="BT85" s="38">
        <f t="shared" si="28"/>
        <v>0.30386092351928568</v>
      </c>
      <c r="BU85" s="39">
        <f t="shared" si="28"/>
        <v>0.27732172292933666</v>
      </c>
      <c r="BV85" s="40">
        <f t="shared" si="28"/>
        <v>0.2688315252153029</v>
      </c>
      <c r="BW85" s="38">
        <f t="shared" si="37"/>
        <v>0</v>
      </c>
      <c r="BX85" s="38">
        <f t="shared" si="37"/>
        <v>-1.3461988895768828E-2</v>
      </c>
      <c r="BY85" s="38">
        <f t="shared" si="37"/>
        <v>-6.8905597323141499E-2</v>
      </c>
      <c r="BZ85" s="38">
        <f t="shared" si="29"/>
        <v>-1.4970179563094987E-2</v>
      </c>
      <c r="CA85" s="39">
        <f t="shared" si="29"/>
        <v>1.9682066069277415E-2</v>
      </c>
      <c r="CB85" s="40">
        <f t="shared" si="29"/>
        <v>-7.0117709890578084E-3</v>
      </c>
      <c r="CC85" s="2">
        <f t="shared" si="38"/>
        <v>0</v>
      </c>
      <c r="CD85" s="2">
        <f t="shared" si="38"/>
        <v>-134.61988895768829</v>
      </c>
      <c r="CE85" s="2">
        <f t="shared" si="38"/>
        <v>-689.05597323141501</v>
      </c>
      <c r="CF85" s="2">
        <f t="shared" si="30"/>
        <v>-149.70179563094987</v>
      </c>
      <c r="CG85" s="29">
        <f t="shared" si="30"/>
        <v>196.82066069277414</v>
      </c>
      <c r="CH85" s="31">
        <f t="shared" si="30"/>
        <v>-70.117709890578084</v>
      </c>
      <c r="CI85" s="40">
        <f>IFERROR(M85/'Class Sum-WR'!M85,0)</f>
        <v>0.19571122664583751</v>
      </c>
      <c r="CJ85" s="40">
        <f>IFERROR(M85/'Class Sum-TH'!M85,0)</f>
        <v>0.88343645602106213</v>
      </c>
    </row>
    <row r="86" spans="1:88" x14ac:dyDescent="0.2">
      <c r="A86" t="s">
        <v>46</v>
      </c>
      <c r="B86" t="s">
        <v>46</v>
      </c>
      <c r="C86" t="s">
        <v>63</v>
      </c>
      <c r="D86" t="s">
        <v>63</v>
      </c>
      <c r="E86" t="s">
        <v>60</v>
      </c>
      <c r="F86" s="27">
        <f t="shared" si="43"/>
        <v>46091</v>
      </c>
      <c r="G86" s="60" t="s">
        <v>37</v>
      </c>
      <c r="H86" s="28">
        <v>1.92</v>
      </c>
      <c r="I86" s="2">
        <v>1551.77</v>
      </c>
      <c r="J86" s="2">
        <v>97.68</v>
      </c>
      <c r="K86" s="2">
        <v>4425.57</v>
      </c>
      <c r="L86" s="29">
        <v>1262.02</v>
      </c>
      <c r="M86" s="30">
        <f t="shared" si="39"/>
        <v>7338.9599999999991</v>
      </c>
      <c r="N86" t="s">
        <v>49</v>
      </c>
      <c r="O86" t="s">
        <v>49</v>
      </c>
      <c r="P86" t="s">
        <v>63</v>
      </c>
      <c r="Q86" t="s">
        <v>63</v>
      </c>
      <c r="R86" t="s">
        <v>60</v>
      </c>
      <c r="S86" s="27">
        <f t="shared" si="44"/>
        <v>45727</v>
      </c>
      <c r="T86" s="60" t="s">
        <v>37</v>
      </c>
      <c r="U86" s="28">
        <v>0</v>
      </c>
      <c r="V86" s="2">
        <v>1726.75</v>
      </c>
      <c r="W86" s="2">
        <v>137.71</v>
      </c>
      <c r="X86" s="2">
        <v>4434.97</v>
      </c>
      <c r="Y86" s="29">
        <v>2887.77</v>
      </c>
      <c r="Z86" s="31">
        <f t="shared" si="40"/>
        <v>9187.2000000000007</v>
      </c>
      <c r="AA86" s="32">
        <f t="shared" si="31"/>
        <v>1.92</v>
      </c>
      <c r="AB86" s="5">
        <f t="shared" si="31"/>
        <v>-174.98000000000002</v>
      </c>
      <c r="AC86" s="5">
        <f t="shared" si="31"/>
        <v>-40.03</v>
      </c>
      <c r="AD86" s="5">
        <f t="shared" si="23"/>
        <v>-9.4000000000005457</v>
      </c>
      <c r="AE86" s="33">
        <f t="shared" si="23"/>
        <v>-1625.75</v>
      </c>
      <c r="AF86" s="34">
        <f t="shared" si="23"/>
        <v>-1848.2400000000016</v>
      </c>
      <c r="AG86" s="35" t="e">
        <f t="shared" si="32"/>
        <v>#DIV/0!</v>
      </c>
      <c r="AH86" s="7">
        <f t="shared" si="32"/>
        <v>-0.10133487766034459</v>
      </c>
      <c r="AI86" s="7">
        <f t="shared" si="32"/>
        <v>-0.29068332002033259</v>
      </c>
      <c r="AJ86" s="7">
        <f t="shared" si="24"/>
        <v>-2.1195182831001214E-3</v>
      </c>
      <c r="AK86" s="36">
        <f t="shared" si="24"/>
        <v>-0.56297766096330382</v>
      </c>
      <c r="AL86" s="37">
        <f t="shared" si="24"/>
        <v>-0.20117554858934186</v>
      </c>
      <c r="AM86" s="2">
        <v>1.92</v>
      </c>
      <c r="AN86" s="2">
        <v>322.83999999999997</v>
      </c>
      <c r="AO86" s="2">
        <v>39.08</v>
      </c>
      <c r="AP86" s="2">
        <v>1333.66</v>
      </c>
      <c r="AQ86" s="29">
        <v>295.64999999999998</v>
      </c>
      <c r="AR86" s="31">
        <f t="shared" si="41"/>
        <v>1993.15</v>
      </c>
      <c r="AS86" s="2">
        <v>0</v>
      </c>
      <c r="AT86" s="2">
        <v>395.64</v>
      </c>
      <c r="AU86" s="2">
        <v>-473.1</v>
      </c>
      <c r="AV86" s="2">
        <v>1328.95</v>
      </c>
      <c r="AW86" s="29">
        <v>769.58</v>
      </c>
      <c r="AX86" s="31">
        <f t="shared" si="42"/>
        <v>2021.0700000000002</v>
      </c>
      <c r="AY86" s="5">
        <f t="shared" si="33"/>
        <v>1.92</v>
      </c>
      <c r="AZ86" s="5">
        <f t="shared" si="33"/>
        <v>-72.800000000000011</v>
      </c>
      <c r="BA86" s="5">
        <f t="shared" si="33"/>
        <v>512.18000000000006</v>
      </c>
      <c r="BB86" s="5">
        <f t="shared" si="25"/>
        <v>4.7100000000000364</v>
      </c>
      <c r="BC86" s="33">
        <f t="shared" si="25"/>
        <v>-473.93000000000006</v>
      </c>
      <c r="BD86" s="34">
        <f t="shared" si="25"/>
        <v>-27.920000000000073</v>
      </c>
      <c r="BE86" s="7" t="e">
        <f t="shared" si="34"/>
        <v>#DIV/0!</v>
      </c>
      <c r="BF86" s="7">
        <f t="shared" si="34"/>
        <v>-0.18400566171266811</v>
      </c>
      <c r="BG86" s="7">
        <f t="shared" si="34"/>
        <v>-1.0826041006129783</v>
      </c>
      <c r="BH86" s="7">
        <f t="shared" si="26"/>
        <v>3.544151397720032E-3</v>
      </c>
      <c r="BI86" s="36">
        <f t="shared" si="26"/>
        <v>-0.61582941344629538</v>
      </c>
      <c r="BJ86" s="37">
        <f t="shared" si="26"/>
        <v>-1.381446461527808E-2</v>
      </c>
      <c r="BK86" s="38">
        <f t="shared" si="35"/>
        <v>1</v>
      </c>
      <c r="BL86" s="38">
        <f t="shared" si="35"/>
        <v>0.20804629552059906</v>
      </c>
      <c r="BM86" s="38">
        <f t="shared" si="35"/>
        <v>0.40008190008190003</v>
      </c>
      <c r="BN86" s="38">
        <f t="shared" si="27"/>
        <v>0.30135327200789958</v>
      </c>
      <c r="BO86" s="39">
        <f t="shared" si="27"/>
        <v>0.23426728577994008</v>
      </c>
      <c r="BP86" s="40">
        <f t="shared" si="27"/>
        <v>0.27158480220630721</v>
      </c>
      <c r="BQ86" s="38">
        <f t="shared" si="36"/>
        <v>0</v>
      </c>
      <c r="BR86" s="38">
        <f t="shared" si="36"/>
        <v>0.22912407702330967</v>
      </c>
      <c r="BS86" s="38">
        <f t="shared" si="36"/>
        <v>-3.435480357272529</v>
      </c>
      <c r="BT86" s="38">
        <f t="shared" si="28"/>
        <v>0.29965253428997263</v>
      </c>
      <c r="BU86" s="39">
        <f t="shared" si="28"/>
        <v>0.26649629298732241</v>
      </c>
      <c r="BV86" s="40">
        <f t="shared" si="28"/>
        <v>0.21998759143155694</v>
      </c>
      <c r="BW86" s="38">
        <f t="shared" si="37"/>
        <v>1</v>
      </c>
      <c r="BX86" s="38">
        <f t="shared" si="37"/>
        <v>-2.1077781502710613E-2</v>
      </c>
      <c r="BY86" s="38">
        <f t="shared" si="37"/>
        <v>3.8355622573544288</v>
      </c>
      <c r="BZ86" s="38">
        <f t="shared" si="29"/>
        <v>1.7007377179269478E-3</v>
      </c>
      <c r="CA86" s="39">
        <f t="shared" si="29"/>
        <v>-3.2229007207382337E-2</v>
      </c>
      <c r="CB86" s="40">
        <f t="shared" si="29"/>
        <v>5.1597210774750268E-2</v>
      </c>
      <c r="CC86" s="2">
        <f t="shared" si="38"/>
        <v>10000</v>
      </c>
      <c r="CD86" s="2">
        <f t="shared" si="38"/>
        <v>-210.77781502710613</v>
      </c>
      <c r="CE86" s="2">
        <f t="shared" si="38"/>
        <v>38355.622573544286</v>
      </c>
      <c r="CF86" s="2">
        <f t="shared" si="30"/>
        <v>17.007377179269479</v>
      </c>
      <c r="CG86" s="29">
        <f t="shared" si="30"/>
        <v>-322.29007207382335</v>
      </c>
      <c r="CH86" s="31">
        <f t="shared" si="30"/>
        <v>515.97210774750272</v>
      </c>
      <c r="CI86" s="40">
        <f>IFERROR(M86/'Class Sum-WR'!M86,0)</f>
        <v>0.11096933047433409</v>
      </c>
      <c r="CJ86" s="40">
        <f>IFERROR(M86/'Class Sum-TH'!M86,0)</f>
        <v>0.45206367979007467</v>
      </c>
    </row>
    <row r="87" spans="1:88" x14ac:dyDescent="0.2">
      <c r="A87" t="s">
        <v>46</v>
      </c>
      <c r="B87" t="s">
        <v>46</v>
      </c>
      <c r="C87" t="s">
        <v>63</v>
      </c>
      <c r="D87" t="s">
        <v>63</v>
      </c>
      <c r="E87" t="s">
        <v>60</v>
      </c>
      <c r="F87" s="27">
        <f t="shared" si="43"/>
        <v>46092</v>
      </c>
      <c r="G87" s="60" t="s">
        <v>38</v>
      </c>
      <c r="H87" s="28">
        <v>0</v>
      </c>
      <c r="I87" s="2">
        <v>1680.03</v>
      </c>
      <c r="J87" s="2">
        <v>122.94</v>
      </c>
      <c r="K87" s="2">
        <v>4743.63</v>
      </c>
      <c r="L87" s="29">
        <v>2580.5100000000002</v>
      </c>
      <c r="M87" s="30">
        <f t="shared" si="39"/>
        <v>9127.11</v>
      </c>
      <c r="N87" t="s">
        <v>49</v>
      </c>
      <c r="O87" t="s">
        <v>49</v>
      </c>
      <c r="P87" t="s">
        <v>63</v>
      </c>
      <c r="Q87" t="s">
        <v>63</v>
      </c>
      <c r="R87" t="s">
        <v>60</v>
      </c>
      <c r="S87" s="27">
        <f t="shared" si="44"/>
        <v>45728</v>
      </c>
      <c r="T87" s="60" t="s">
        <v>38</v>
      </c>
      <c r="U87" s="28">
        <v>-2.57</v>
      </c>
      <c r="V87" s="2">
        <v>1454.32</v>
      </c>
      <c r="W87" s="2">
        <v>78.099999999999994</v>
      </c>
      <c r="X87" s="2">
        <v>6535.58</v>
      </c>
      <c r="Y87" s="29">
        <v>2406.4299999999998</v>
      </c>
      <c r="Z87" s="31">
        <f t="shared" si="40"/>
        <v>10471.86</v>
      </c>
      <c r="AA87" s="32">
        <f t="shared" si="31"/>
        <v>2.57</v>
      </c>
      <c r="AB87" s="5">
        <f t="shared" si="31"/>
        <v>225.71000000000004</v>
      </c>
      <c r="AC87" s="5">
        <f t="shared" si="31"/>
        <v>44.84</v>
      </c>
      <c r="AD87" s="5">
        <f t="shared" si="23"/>
        <v>-1791.9499999999998</v>
      </c>
      <c r="AE87" s="33">
        <f t="shared" si="23"/>
        <v>174.08000000000038</v>
      </c>
      <c r="AF87" s="34">
        <f t="shared" si="23"/>
        <v>-1344.75</v>
      </c>
      <c r="AG87" s="35">
        <f t="shared" si="32"/>
        <v>-1</v>
      </c>
      <c r="AH87" s="7">
        <f t="shared" si="32"/>
        <v>0.15519968095054737</v>
      </c>
      <c r="AI87" s="7">
        <f t="shared" si="32"/>
        <v>0.57413572343149821</v>
      </c>
      <c r="AJ87" s="7">
        <f t="shared" si="24"/>
        <v>-0.27418377557921408</v>
      </c>
      <c r="AK87" s="36">
        <f t="shared" si="24"/>
        <v>7.2339523692773272E-2</v>
      </c>
      <c r="AL87" s="37">
        <f t="shared" si="24"/>
        <v>-0.12841558233207853</v>
      </c>
      <c r="AM87" s="2">
        <v>0</v>
      </c>
      <c r="AN87" s="2">
        <v>366.54</v>
      </c>
      <c r="AO87" s="2">
        <v>52.76</v>
      </c>
      <c r="AP87" s="2">
        <v>1509.67</v>
      </c>
      <c r="AQ87" s="29">
        <v>736.27</v>
      </c>
      <c r="AR87" s="31">
        <f t="shared" si="41"/>
        <v>2665.24</v>
      </c>
      <c r="AS87" s="2">
        <v>-2.57</v>
      </c>
      <c r="AT87" s="2">
        <v>306.69</v>
      </c>
      <c r="AU87" s="2">
        <v>26.94</v>
      </c>
      <c r="AV87" s="2">
        <v>1968.15</v>
      </c>
      <c r="AW87" s="29">
        <v>661.96</v>
      </c>
      <c r="AX87" s="31">
        <f t="shared" si="42"/>
        <v>2961.17</v>
      </c>
      <c r="AY87" s="5">
        <f t="shared" si="33"/>
        <v>2.57</v>
      </c>
      <c r="AZ87" s="5">
        <f t="shared" si="33"/>
        <v>59.850000000000023</v>
      </c>
      <c r="BA87" s="5">
        <f t="shared" si="33"/>
        <v>25.819999999999997</v>
      </c>
      <c r="BB87" s="5">
        <f t="shared" si="25"/>
        <v>-458.48</v>
      </c>
      <c r="BC87" s="33">
        <f t="shared" si="25"/>
        <v>74.309999999999945</v>
      </c>
      <c r="BD87" s="34">
        <f t="shared" si="25"/>
        <v>-295.93000000000029</v>
      </c>
      <c r="BE87" s="7">
        <f t="shared" si="34"/>
        <v>-1</v>
      </c>
      <c r="BF87" s="7">
        <f t="shared" si="34"/>
        <v>0.19514819524601396</v>
      </c>
      <c r="BG87" s="7">
        <f t="shared" si="34"/>
        <v>0.95842613214550842</v>
      </c>
      <c r="BH87" s="7">
        <f t="shared" si="26"/>
        <v>-0.23294972436044001</v>
      </c>
      <c r="BI87" s="36">
        <f t="shared" si="26"/>
        <v>0.11225753821983192</v>
      </c>
      <c r="BJ87" s="37">
        <f t="shared" si="26"/>
        <v>-9.9936849285924237E-2</v>
      </c>
      <c r="BK87" s="38">
        <f t="shared" si="35"/>
        <v>0</v>
      </c>
      <c r="BL87" s="38">
        <f t="shared" si="35"/>
        <v>0.21817467545222408</v>
      </c>
      <c r="BM87" s="38">
        <f t="shared" si="35"/>
        <v>0.42915243208068976</v>
      </c>
      <c r="BN87" s="38">
        <f t="shared" si="27"/>
        <v>0.31825205591498495</v>
      </c>
      <c r="BO87" s="39">
        <f t="shared" si="27"/>
        <v>0.28531956861240604</v>
      </c>
      <c r="BP87" s="40">
        <f t="shared" si="27"/>
        <v>0.29201357275194445</v>
      </c>
      <c r="BQ87" s="38">
        <f t="shared" si="36"/>
        <v>1</v>
      </c>
      <c r="BR87" s="38">
        <f t="shared" si="36"/>
        <v>0.21088206171956653</v>
      </c>
      <c r="BS87" s="38">
        <f t="shared" si="36"/>
        <v>0.34494238156209989</v>
      </c>
      <c r="BT87" s="38">
        <f t="shared" si="28"/>
        <v>0.30114389235538391</v>
      </c>
      <c r="BU87" s="39">
        <f t="shared" si="28"/>
        <v>0.27507968235103453</v>
      </c>
      <c r="BV87" s="40">
        <f t="shared" si="28"/>
        <v>0.28277402486282283</v>
      </c>
      <c r="BW87" s="38">
        <f t="shared" si="37"/>
        <v>-1</v>
      </c>
      <c r="BX87" s="38">
        <f t="shared" si="37"/>
        <v>7.2926137326575491E-3</v>
      </c>
      <c r="BY87" s="38">
        <f t="shared" si="37"/>
        <v>8.4210050518589874E-2</v>
      </c>
      <c r="BZ87" s="38">
        <f t="shared" si="29"/>
        <v>1.7108163559601042E-2</v>
      </c>
      <c r="CA87" s="39">
        <f t="shared" si="29"/>
        <v>1.0239886261371511E-2</v>
      </c>
      <c r="CB87" s="40">
        <f t="shared" si="29"/>
        <v>9.2395478891216243E-3</v>
      </c>
      <c r="CC87" s="2">
        <f t="shared" si="38"/>
        <v>-10000</v>
      </c>
      <c r="CD87" s="2">
        <f t="shared" si="38"/>
        <v>72.926137326575486</v>
      </c>
      <c r="CE87" s="2">
        <f t="shared" si="38"/>
        <v>842.10050518589878</v>
      </c>
      <c r="CF87" s="2">
        <f t="shared" si="30"/>
        <v>171.08163559601041</v>
      </c>
      <c r="CG87" s="29">
        <f t="shared" si="30"/>
        <v>102.39886261371511</v>
      </c>
      <c r="CH87" s="31">
        <f t="shared" si="30"/>
        <v>92.395478891216243</v>
      </c>
      <c r="CI87" s="40">
        <f>IFERROR(M87/'Class Sum-WR'!M87,0)</f>
        <v>0.11154466664165387</v>
      </c>
      <c r="CJ87" s="40">
        <f>IFERROR(M87/'Class Sum-TH'!M87,0)</f>
        <v>0.46710331369649971</v>
      </c>
    </row>
    <row r="88" spans="1:88" x14ac:dyDescent="0.2">
      <c r="A88" t="s">
        <v>46</v>
      </c>
      <c r="B88" t="s">
        <v>46</v>
      </c>
      <c r="C88" t="s">
        <v>63</v>
      </c>
      <c r="D88" t="s">
        <v>63</v>
      </c>
      <c r="E88" t="s">
        <v>60</v>
      </c>
      <c r="F88" s="27">
        <f t="shared" si="43"/>
        <v>46093</v>
      </c>
      <c r="G88" s="60" t="s">
        <v>39</v>
      </c>
      <c r="H88" s="28">
        <v>0</v>
      </c>
      <c r="I88" s="2">
        <v>2465.12</v>
      </c>
      <c r="J88" s="2">
        <v>41.24</v>
      </c>
      <c r="K88" s="2">
        <v>6307.97</v>
      </c>
      <c r="L88" s="29">
        <v>1616.33</v>
      </c>
      <c r="M88" s="30">
        <f t="shared" si="39"/>
        <v>10430.66</v>
      </c>
      <c r="N88" t="s">
        <v>49</v>
      </c>
      <c r="O88" t="s">
        <v>49</v>
      </c>
      <c r="P88" t="s">
        <v>63</v>
      </c>
      <c r="Q88" t="s">
        <v>63</v>
      </c>
      <c r="R88" t="s">
        <v>60</v>
      </c>
      <c r="S88" s="27">
        <f t="shared" si="44"/>
        <v>45729</v>
      </c>
      <c r="T88" s="60" t="s">
        <v>39</v>
      </c>
      <c r="U88" s="28">
        <v>-14.29</v>
      </c>
      <c r="V88" s="2">
        <v>2548.63</v>
      </c>
      <c r="W88" s="2">
        <v>161.18</v>
      </c>
      <c r="X88" s="2">
        <v>7270.71</v>
      </c>
      <c r="Y88" s="29">
        <v>4107.82</v>
      </c>
      <c r="Z88" s="31">
        <f t="shared" si="40"/>
        <v>14074.05</v>
      </c>
      <c r="AA88" s="32">
        <f t="shared" si="31"/>
        <v>14.29</v>
      </c>
      <c r="AB88" s="5">
        <f t="shared" si="31"/>
        <v>-83.510000000000218</v>
      </c>
      <c r="AC88" s="5">
        <f t="shared" si="31"/>
        <v>-119.94</v>
      </c>
      <c r="AD88" s="5">
        <f t="shared" si="23"/>
        <v>-962.73999999999978</v>
      </c>
      <c r="AE88" s="33">
        <f t="shared" si="23"/>
        <v>-2491.4899999999998</v>
      </c>
      <c r="AF88" s="34">
        <f t="shared" si="23"/>
        <v>-3643.3899999999994</v>
      </c>
      <c r="AG88" s="35">
        <f t="shared" si="32"/>
        <v>-1</v>
      </c>
      <c r="AH88" s="7">
        <f t="shared" si="32"/>
        <v>-3.2766623637012909E-2</v>
      </c>
      <c r="AI88" s="7">
        <f t="shared" si="32"/>
        <v>-0.74413698970095543</v>
      </c>
      <c r="AJ88" s="7">
        <f t="shared" si="24"/>
        <v>-0.13241347818851251</v>
      </c>
      <c r="AK88" s="36">
        <f t="shared" si="24"/>
        <v>-0.60652365488263849</v>
      </c>
      <c r="AL88" s="37">
        <f t="shared" si="24"/>
        <v>-0.25887289017731213</v>
      </c>
      <c r="AM88" s="2">
        <v>0</v>
      </c>
      <c r="AN88" s="2">
        <v>510.27</v>
      </c>
      <c r="AO88" s="2">
        <v>12.67</v>
      </c>
      <c r="AP88" s="2">
        <v>1877.12</v>
      </c>
      <c r="AQ88" s="29">
        <v>449.87</v>
      </c>
      <c r="AR88" s="31">
        <f t="shared" si="41"/>
        <v>2849.93</v>
      </c>
      <c r="AS88" s="2">
        <v>-14.29</v>
      </c>
      <c r="AT88" s="2">
        <v>581.33000000000004</v>
      </c>
      <c r="AU88" s="2">
        <v>61.86</v>
      </c>
      <c r="AV88" s="2">
        <v>2248.06</v>
      </c>
      <c r="AW88" s="29">
        <v>1198.6099999999999</v>
      </c>
      <c r="AX88" s="31">
        <f t="shared" si="42"/>
        <v>4075.5699999999997</v>
      </c>
      <c r="AY88" s="5">
        <f t="shared" si="33"/>
        <v>14.29</v>
      </c>
      <c r="AZ88" s="5">
        <f t="shared" si="33"/>
        <v>-71.060000000000059</v>
      </c>
      <c r="BA88" s="5">
        <f t="shared" si="33"/>
        <v>-49.19</v>
      </c>
      <c r="BB88" s="5">
        <f t="shared" si="25"/>
        <v>-370.94000000000005</v>
      </c>
      <c r="BC88" s="33">
        <f t="shared" si="25"/>
        <v>-748.7399999999999</v>
      </c>
      <c r="BD88" s="34">
        <f t="shared" si="25"/>
        <v>-1225.6399999999999</v>
      </c>
      <c r="BE88" s="7">
        <f t="shared" si="34"/>
        <v>-1</v>
      </c>
      <c r="BF88" s="7">
        <f t="shared" si="34"/>
        <v>-0.12223693943199225</v>
      </c>
      <c r="BG88" s="7">
        <f t="shared" si="34"/>
        <v>-0.79518267054639502</v>
      </c>
      <c r="BH88" s="7">
        <f t="shared" si="26"/>
        <v>-0.16500449276264872</v>
      </c>
      <c r="BI88" s="36">
        <f t="shared" si="26"/>
        <v>-0.62467358023043351</v>
      </c>
      <c r="BJ88" s="37">
        <f t="shared" si="26"/>
        <v>-0.30072848705825195</v>
      </c>
      <c r="BK88" s="38">
        <f t="shared" si="35"/>
        <v>0</v>
      </c>
      <c r="BL88" s="38">
        <f t="shared" si="35"/>
        <v>0.20699600830791198</v>
      </c>
      <c r="BM88" s="38">
        <f t="shared" si="35"/>
        <v>0.30722599418040736</v>
      </c>
      <c r="BN88" s="38">
        <f t="shared" si="27"/>
        <v>0.29757909438377161</v>
      </c>
      <c r="BO88" s="39">
        <f t="shared" si="27"/>
        <v>0.27832806419481171</v>
      </c>
      <c r="BP88" s="40">
        <f t="shared" si="27"/>
        <v>0.27322623879984581</v>
      </c>
      <c r="BQ88" s="38">
        <f t="shared" si="36"/>
        <v>1</v>
      </c>
      <c r="BR88" s="38">
        <f t="shared" si="36"/>
        <v>0.22809509422709456</v>
      </c>
      <c r="BS88" s="38">
        <f t="shared" si="36"/>
        <v>0.3837945154485668</v>
      </c>
      <c r="BT88" s="38">
        <f t="shared" si="28"/>
        <v>0.30919401268926966</v>
      </c>
      <c r="BU88" s="39">
        <f t="shared" si="28"/>
        <v>0.29178737140381028</v>
      </c>
      <c r="BV88" s="40">
        <f t="shared" si="28"/>
        <v>0.2895804690192233</v>
      </c>
      <c r="BW88" s="38">
        <f t="shared" si="37"/>
        <v>-1</v>
      </c>
      <c r="BX88" s="38">
        <f t="shared" si="37"/>
        <v>-2.1099085919182581E-2</v>
      </c>
      <c r="BY88" s="38">
        <f t="shared" si="37"/>
        <v>-7.656852126815944E-2</v>
      </c>
      <c r="BZ88" s="38">
        <f t="shared" si="29"/>
        <v>-1.1614918305498045E-2</v>
      </c>
      <c r="CA88" s="39">
        <f t="shared" si="29"/>
        <v>-1.3459307208998572E-2</v>
      </c>
      <c r="CB88" s="40">
        <f t="shared" si="29"/>
        <v>-1.6354230219377486E-2</v>
      </c>
      <c r="CC88" s="2">
        <f t="shared" si="38"/>
        <v>-10000</v>
      </c>
      <c r="CD88" s="2">
        <f t="shared" si="38"/>
        <v>-210.99085919182582</v>
      </c>
      <c r="CE88" s="2">
        <f t="shared" si="38"/>
        <v>-765.68521268159441</v>
      </c>
      <c r="CF88" s="2">
        <f t="shared" si="30"/>
        <v>-116.14918305498045</v>
      </c>
      <c r="CG88" s="29">
        <f t="shared" si="30"/>
        <v>-134.59307208998572</v>
      </c>
      <c r="CH88" s="31">
        <f t="shared" si="30"/>
        <v>-163.54230219377484</v>
      </c>
      <c r="CI88" s="40">
        <f>IFERROR(M88/'Class Sum-WR'!M88,0)</f>
        <v>0.12702825901554335</v>
      </c>
      <c r="CJ88" s="40">
        <f>IFERROR(M88/'Class Sum-TH'!M88,0)</f>
        <v>0.38802156861650977</v>
      </c>
    </row>
    <row r="89" spans="1:88" x14ac:dyDescent="0.2">
      <c r="A89" t="s">
        <v>46</v>
      </c>
      <c r="B89" t="s">
        <v>46</v>
      </c>
      <c r="C89" t="s">
        <v>63</v>
      </c>
      <c r="D89" t="s">
        <v>63</v>
      </c>
      <c r="E89" t="s">
        <v>60</v>
      </c>
      <c r="F89" s="27">
        <f t="shared" si="43"/>
        <v>46094</v>
      </c>
      <c r="G89" s="60" t="s">
        <v>40</v>
      </c>
      <c r="H89" s="28">
        <v>-5.94</v>
      </c>
      <c r="I89" s="2">
        <v>5177.6899999999996</v>
      </c>
      <c r="J89" s="2">
        <v>252.41</v>
      </c>
      <c r="K89" s="2">
        <v>16338.45</v>
      </c>
      <c r="L89" s="29">
        <v>5597.37</v>
      </c>
      <c r="M89" s="30">
        <f t="shared" si="39"/>
        <v>27359.98</v>
      </c>
      <c r="N89" t="s">
        <v>49</v>
      </c>
      <c r="O89" t="s">
        <v>49</v>
      </c>
      <c r="P89" t="s">
        <v>63</v>
      </c>
      <c r="Q89" t="s">
        <v>63</v>
      </c>
      <c r="R89" t="s">
        <v>60</v>
      </c>
      <c r="S89" s="27">
        <f t="shared" si="44"/>
        <v>45730</v>
      </c>
      <c r="T89" s="60" t="s">
        <v>40</v>
      </c>
      <c r="U89" s="28">
        <v>-8.36</v>
      </c>
      <c r="V89" s="2">
        <v>5674.51</v>
      </c>
      <c r="W89" s="2">
        <v>208.08</v>
      </c>
      <c r="X89" s="2">
        <v>14717.69</v>
      </c>
      <c r="Y89" s="29">
        <v>7254.86</v>
      </c>
      <c r="Z89" s="31">
        <f t="shared" si="40"/>
        <v>27846.780000000002</v>
      </c>
      <c r="AA89" s="32">
        <f t="shared" si="31"/>
        <v>2.419999999999999</v>
      </c>
      <c r="AB89" s="5">
        <f t="shared" si="31"/>
        <v>-496.82000000000062</v>
      </c>
      <c r="AC89" s="5">
        <f t="shared" si="31"/>
        <v>44.329999999999984</v>
      </c>
      <c r="AD89" s="5">
        <f t="shared" si="23"/>
        <v>1620.7600000000002</v>
      </c>
      <c r="AE89" s="33">
        <f t="shared" si="23"/>
        <v>-1657.4899999999998</v>
      </c>
      <c r="AF89" s="34">
        <f t="shared" si="23"/>
        <v>-486.80000000000291</v>
      </c>
      <c r="AG89" s="35">
        <f t="shared" si="32"/>
        <v>-0.28947368421052622</v>
      </c>
      <c r="AH89" s="7">
        <f t="shared" si="32"/>
        <v>-8.7552934085938797E-2</v>
      </c>
      <c r="AI89" s="7">
        <f t="shared" si="32"/>
        <v>0.21304306036139936</v>
      </c>
      <c r="AJ89" s="7">
        <f t="shared" si="24"/>
        <v>0.11012325983221553</v>
      </c>
      <c r="AK89" s="36">
        <f t="shared" si="24"/>
        <v>-0.22846615923670474</v>
      </c>
      <c r="AL89" s="37">
        <f t="shared" si="24"/>
        <v>-1.7481374866322171E-2</v>
      </c>
      <c r="AM89" s="2">
        <v>-5.94</v>
      </c>
      <c r="AN89" s="2">
        <v>1151.43</v>
      </c>
      <c r="AO89" s="2">
        <v>122.35</v>
      </c>
      <c r="AP89" s="2">
        <v>4953.91</v>
      </c>
      <c r="AQ89" s="29">
        <v>1774.65</v>
      </c>
      <c r="AR89" s="31">
        <f t="shared" si="41"/>
        <v>7996.4</v>
      </c>
      <c r="AS89" s="2">
        <v>-8.36</v>
      </c>
      <c r="AT89" s="2">
        <v>1233.0999999999999</v>
      </c>
      <c r="AU89" s="2">
        <v>-203.11</v>
      </c>
      <c r="AV89" s="2">
        <v>4577.05</v>
      </c>
      <c r="AW89" s="29">
        <v>2106.42</v>
      </c>
      <c r="AX89" s="31">
        <f t="shared" si="42"/>
        <v>7705.1</v>
      </c>
      <c r="AY89" s="5">
        <f t="shared" si="33"/>
        <v>2.419999999999999</v>
      </c>
      <c r="AZ89" s="5">
        <f t="shared" si="33"/>
        <v>-81.669999999999845</v>
      </c>
      <c r="BA89" s="5">
        <f t="shared" si="33"/>
        <v>325.46000000000004</v>
      </c>
      <c r="BB89" s="5">
        <f t="shared" si="25"/>
        <v>376.85999999999967</v>
      </c>
      <c r="BC89" s="33">
        <f t="shared" si="25"/>
        <v>-331.77</v>
      </c>
      <c r="BD89" s="34">
        <f t="shared" si="25"/>
        <v>291.29999999999927</v>
      </c>
      <c r="BE89" s="7">
        <f t="shared" si="34"/>
        <v>-0.28947368421052622</v>
      </c>
      <c r="BF89" s="7">
        <f t="shared" si="34"/>
        <v>-6.6231449193090458E-2</v>
      </c>
      <c r="BG89" s="7">
        <f t="shared" si="34"/>
        <v>-1.6023829452021072</v>
      </c>
      <c r="BH89" s="7">
        <f t="shared" si="26"/>
        <v>8.2336876372335818E-2</v>
      </c>
      <c r="BI89" s="36">
        <f t="shared" si="26"/>
        <v>-0.157504201441308</v>
      </c>
      <c r="BJ89" s="37">
        <f t="shared" si="26"/>
        <v>3.7806128408456638E-2</v>
      </c>
      <c r="BK89" s="38">
        <f t="shared" si="35"/>
        <v>1</v>
      </c>
      <c r="BL89" s="38">
        <f t="shared" si="35"/>
        <v>0.22238295456081769</v>
      </c>
      <c r="BM89" s="38">
        <f t="shared" si="35"/>
        <v>0.48472722950754721</v>
      </c>
      <c r="BN89" s="38">
        <f t="shared" si="27"/>
        <v>0.30320562844088633</v>
      </c>
      <c r="BO89" s="39">
        <f t="shared" si="27"/>
        <v>0.31705068630446087</v>
      </c>
      <c r="BP89" s="40">
        <f t="shared" si="27"/>
        <v>0.2922662955162979</v>
      </c>
      <c r="BQ89" s="38">
        <f t="shared" si="36"/>
        <v>1</v>
      </c>
      <c r="BR89" s="38">
        <f t="shared" si="36"/>
        <v>0.21730510652021054</v>
      </c>
      <c r="BS89" s="38">
        <f t="shared" si="36"/>
        <v>-0.97611495578623608</v>
      </c>
      <c r="BT89" s="38">
        <f t="shared" si="28"/>
        <v>0.31098970014995558</v>
      </c>
      <c r="BU89" s="39">
        <f t="shared" si="28"/>
        <v>0.29034605767719845</v>
      </c>
      <c r="BV89" s="40">
        <f t="shared" si="28"/>
        <v>0.27669626434366917</v>
      </c>
      <c r="BW89" s="38">
        <f t="shared" si="37"/>
        <v>0</v>
      </c>
      <c r="BX89" s="38">
        <f t="shared" si="37"/>
        <v>5.0778480406071524E-3</v>
      </c>
      <c r="BY89" s="38">
        <f t="shared" si="37"/>
        <v>1.4608421852937834</v>
      </c>
      <c r="BZ89" s="38">
        <f t="shared" si="29"/>
        <v>-7.7840717090692513E-3</v>
      </c>
      <c r="CA89" s="39">
        <f t="shared" si="29"/>
        <v>2.6704628627262417E-2</v>
      </c>
      <c r="CB89" s="40">
        <f t="shared" si="29"/>
        <v>1.5570031172628729E-2</v>
      </c>
      <c r="CC89" s="2">
        <f t="shared" si="38"/>
        <v>0</v>
      </c>
      <c r="CD89" s="2">
        <f t="shared" si="38"/>
        <v>50.778480406071523</v>
      </c>
      <c r="CE89" s="2">
        <f t="shared" si="38"/>
        <v>14608.421852937834</v>
      </c>
      <c r="CF89" s="2">
        <f t="shared" si="30"/>
        <v>-77.840717090692507</v>
      </c>
      <c r="CG89" s="29">
        <f t="shared" si="30"/>
        <v>267.04628627262417</v>
      </c>
      <c r="CH89" s="31">
        <f t="shared" si="30"/>
        <v>155.70031172628728</v>
      </c>
      <c r="CI89" s="40">
        <f>IFERROR(M89/'Class Sum-WR'!M89,0)</f>
        <v>0.19968406687844675</v>
      </c>
      <c r="CJ89" s="40">
        <f>IFERROR(M89/'Class Sum-TH'!M89,0)</f>
        <v>0.66677389646524288</v>
      </c>
    </row>
    <row r="90" spans="1:88" ht="13.5" thickBot="1" x14ac:dyDescent="0.25">
      <c r="A90" t="s">
        <v>46</v>
      </c>
      <c r="B90" t="s">
        <v>46</v>
      </c>
      <c r="C90" t="s">
        <v>63</v>
      </c>
      <c r="D90" t="s">
        <v>63</v>
      </c>
      <c r="E90" t="s">
        <v>60</v>
      </c>
      <c r="F90" s="41">
        <f t="shared" si="43"/>
        <v>46095</v>
      </c>
      <c r="G90" s="61" t="s">
        <v>41</v>
      </c>
      <c r="H90" s="43">
        <v>-1.01</v>
      </c>
      <c r="I90" s="44">
        <v>5554.8</v>
      </c>
      <c r="J90" s="44">
        <v>770</v>
      </c>
      <c r="K90" s="44">
        <v>17233.97</v>
      </c>
      <c r="L90" s="45">
        <v>5375.61</v>
      </c>
      <c r="M90" s="46">
        <f t="shared" si="39"/>
        <v>28933.370000000003</v>
      </c>
      <c r="N90" t="s">
        <v>49</v>
      </c>
      <c r="O90" t="s">
        <v>49</v>
      </c>
      <c r="P90" t="s">
        <v>63</v>
      </c>
      <c r="Q90" t="s">
        <v>63</v>
      </c>
      <c r="R90" t="s">
        <v>60</v>
      </c>
      <c r="S90" s="41">
        <f t="shared" si="44"/>
        <v>45731</v>
      </c>
      <c r="T90" s="61" t="s">
        <v>41</v>
      </c>
      <c r="U90" s="43">
        <v>8.6999999999999993</v>
      </c>
      <c r="V90" s="44">
        <v>6055.51</v>
      </c>
      <c r="W90" s="44">
        <v>434.79</v>
      </c>
      <c r="X90" s="44">
        <v>18839.73</v>
      </c>
      <c r="Y90" s="45">
        <v>6669.48</v>
      </c>
      <c r="Z90" s="47">
        <f t="shared" si="40"/>
        <v>32008.21</v>
      </c>
      <c r="AA90" s="48">
        <f t="shared" si="31"/>
        <v>-9.7099999999999991</v>
      </c>
      <c r="AB90" s="49">
        <f t="shared" si="31"/>
        <v>-500.71000000000004</v>
      </c>
      <c r="AC90" s="49">
        <f t="shared" si="31"/>
        <v>335.21</v>
      </c>
      <c r="AD90" s="49">
        <f t="shared" si="23"/>
        <v>-1605.7599999999984</v>
      </c>
      <c r="AE90" s="50">
        <f t="shared" si="23"/>
        <v>-1293.8699999999999</v>
      </c>
      <c r="AF90" s="51">
        <f t="shared" si="23"/>
        <v>-3074.8399999999965</v>
      </c>
      <c r="AG90" s="52">
        <f t="shared" si="32"/>
        <v>-1.1160919540229886</v>
      </c>
      <c r="AH90" s="53">
        <f t="shared" si="32"/>
        <v>-8.2686677092433172E-2</v>
      </c>
      <c r="AI90" s="53">
        <f t="shared" si="32"/>
        <v>0.77096989351181022</v>
      </c>
      <c r="AJ90" s="53">
        <f t="shared" si="24"/>
        <v>-8.5232643992243964E-2</v>
      </c>
      <c r="AK90" s="54">
        <f t="shared" si="24"/>
        <v>-0.19399863257705249</v>
      </c>
      <c r="AL90" s="55">
        <f t="shared" si="24"/>
        <v>-9.6064103553431965E-2</v>
      </c>
      <c r="AM90" s="44">
        <v>-1.01</v>
      </c>
      <c r="AN90" s="44">
        <v>1242</v>
      </c>
      <c r="AO90" s="44">
        <v>560.38</v>
      </c>
      <c r="AP90" s="44">
        <v>5378.33</v>
      </c>
      <c r="AQ90" s="45">
        <v>1595.2</v>
      </c>
      <c r="AR90" s="47">
        <f t="shared" si="41"/>
        <v>8774.9</v>
      </c>
      <c r="AS90" s="44">
        <v>8.6999999999999993</v>
      </c>
      <c r="AT90" s="44">
        <v>1370.91</v>
      </c>
      <c r="AU90" s="44">
        <v>177.54</v>
      </c>
      <c r="AV90" s="44">
        <v>5811.92</v>
      </c>
      <c r="AW90" s="45">
        <v>1919.82</v>
      </c>
      <c r="AX90" s="47">
        <f t="shared" si="42"/>
        <v>9288.89</v>
      </c>
      <c r="AY90" s="49">
        <f t="shared" si="33"/>
        <v>-9.7099999999999991</v>
      </c>
      <c r="AZ90" s="49">
        <f t="shared" si="33"/>
        <v>-128.91000000000008</v>
      </c>
      <c r="BA90" s="49">
        <f t="shared" si="33"/>
        <v>382.84000000000003</v>
      </c>
      <c r="BB90" s="49">
        <f t="shared" si="25"/>
        <v>-433.59000000000015</v>
      </c>
      <c r="BC90" s="50">
        <f t="shared" si="25"/>
        <v>-324.61999999999989</v>
      </c>
      <c r="BD90" s="51">
        <f t="shared" si="25"/>
        <v>-513.98999999999978</v>
      </c>
      <c r="BE90" s="53">
        <f t="shared" si="34"/>
        <v>-1.1160919540229886</v>
      </c>
      <c r="BF90" s="53">
        <f t="shared" si="34"/>
        <v>-9.4032431012976841E-2</v>
      </c>
      <c r="BG90" s="53">
        <f t="shared" si="34"/>
        <v>2.1563591303368259</v>
      </c>
      <c r="BH90" s="53">
        <f t="shared" si="26"/>
        <v>-7.4603573345813454E-2</v>
      </c>
      <c r="BI90" s="54">
        <f t="shared" si="26"/>
        <v>-0.16908876873873588</v>
      </c>
      <c r="BJ90" s="55">
        <f t="shared" si="26"/>
        <v>-5.5333845055760139E-2</v>
      </c>
      <c r="BK90" s="56">
        <f t="shared" si="35"/>
        <v>1</v>
      </c>
      <c r="BL90" s="56">
        <f t="shared" si="35"/>
        <v>0.22359040829552818</v>
      </c>
      <c r="BM90" s="56">
        <f t="shared" si="35"/>
        <v>0.72776623376623373</v>
      </c>
      <c r="BN90" s="56">
        <f t="shared" si="27"/>
        <v>0.31207725207830811</v>
      </c>
      <c r="BO90" s="57">
        <f t="shared" si="27"/>
        <v>0.29674771793340665</v>
      </c>
      <c r="BP90" s="58">
        <f t="shared" si="27"/>
        <v>0.30327956957658231</v>
      </c>
      <c r="BQ90" s="56">
        <f t="shared" si="36"/>
        <v>1</v>
      </c>
      <c r="BR90" s="56">
        <f t="shared" si="36"/>
        <v>0.2263905104607209</v>
      </c>
      <c r="BS90" s="56">
        <f t="shared" si="36"/>
        <v>0.40833505830400879</v>
      </c>
      <c r="BT90" s="56">
        <f t="shared" si="28"/>
        <v>0.30849274379197578</v>
      </c>
      <c r="BU90" s="57">
        <f t="shared" si="28"/>
        <v>0.28785152665575126</v>
      </c>
      <c r="BV90" s="58">
        <f t="shared" si="28"/>
        <v>0.29020335720116808</v>
      </c>
      <c r="BW90" s="56">
        <f t="shared" si="37"/>
        <v>0</v>
      </c>
      <c r="BX90" s="56">
        <f t="shared" si="37"/>
        <v>-2.8001021651927194E-3</v>
      </c>
      <c r="BY90" s="56">
        <f t="shared" si="37"/>
        <v>0.31943117546222494</v>
      </c>
      <c r="BZ90" s="56">
        <f t="shared" si="29"/>
        <v>3.584508286332333E-3</v>
      </c>
      <c r="CA90" s="57">
        <f t="shared" si="29"/>
        <v>8.8961912776553964E-3</v>
      </c>
      <c r="CB90" s="58">
        <f t="shared" si="29"/>
        <v>1.3076212375414231E-2</v>
      </c>
      <c r="CC90" s="44">
        <f t="shared" si="38"/>
        <v>0</v>
      </c>
      <c r="CD90" s="44">
        <f t="shared" si="38"/>
        <v>-28.001021651927193</v>
      </c>
      <c r="CE90" s="44">
        <f t="shared" si="38"/>
        <v>3194.3117546222493</v>
      </c>
      <c r="CF90" s="44">
        <f t="shared" si="30"/>
        <v>35.845082863323327</v>
      </c>
      <c r="CG90" s="45">
        <f t="shared" si="30"/>
        <v>88.961912776553959</v>
      </c>
      <c r="CH90" s="47">
        <f t="shared" si="30"/>
        <v>130.76212375414232</v>
      </c>
      <c r="CI90" s="58">
        <f>IFERROR(M90/'Class Sum-WR'!M90,0)</f>
        <v>0.23967166900567144</v>
      </c>
      <c r="CJ90" s="58">
        <f>IFERROR(M90/'Class Sum-TH'!M90,0)</f>
        <v>0.62839711374965179</v>
      </c>
    </row>
    <row r="91" spans="1:88" x14ac:dyDescent="0.2">
      <c r="A91" t="s">
        <v>46</v>
      </c>
      <c r="B91" t="s">
        <v>46</v>
      </c>
      <c r="C91" t="s">
        <v>63</v>
      </c>
      <c r="D91" t="s">
        <v>63</v>
      </c>
      <c r="E91" t="s">
        <v>61</v>
      </c>
      <c r="F91" s="27">
        <f t="shared" si="43"/>
        <v>46096</v>
      </c>
      <c r="G91" s="60" t="s">
        <v>35</v>
      </c>
      <c r="H91" s="28">
        <v>0</v>
      </c>
      <c r="I91" s="2">
        <v>1915.45</v>
      </c>
      <c r="J91" s="2">
        <v>-194.2</v>
      </c>
      <c r="K91" s="2">
        <v>4140.76</v>
      </c>
      <c r="L91" s="29">
        <v>2981.52</v>
      </c>
      <c r="M91" s="30">
        <f t="shared" si="39"/>
        <v>8843.5300000000007</v>
      </c>
      <c r="N91" t="s">
        <v>49</v>
      </c>
      <c r="O91" t="s">
        <v>49</v>
      </c>
      <c r="P91" t="s">
        <v>63</v>
      </c>
      <c r="Q91" t="s">
        <v>63</v>
      </c>
      <c r="R91" t="s">
        <v>61</v>
      </c>
      <c r="S91" s="27">
        <f t="shared" si="44"/>
        <v>45732</v>
      </c>
      <c r="T91" s="60" t="s">
        <v>35</v>
      </c>
      <c r="U91" s="28">
        <v>0</v>
      </c>
      <c r="V91" s="2">
        <v>1852.77</v>
      </c>
      <c r="W91" s="2">
        <v>108.12</v>
      </c>
      <c r="X91" s="2">
        <v>5267.44</v>
      </c>
      <c r="Y91" s="29">
        <v>2711.87</v>
      </c>
      <c r="Z91" s="31">
        <f t="shared" si="40"/>
        <v>9940.2000000000007</v>
      </c>
      <c r="AA91" s="32">
        <f t="shared" si="31"/>
        <v>0</v>
      </c>
      <c r="AB91" s="5">
        <f t="shared" si="31"/>
        <v>62.680000000000064</v>
      </c>
      <c r="AC91" s="5">
        <f t="shared" si="31"/>
        <v>-302.32</v>
      </c>
      <c r="AD91" s="5">
        <f t="shared" si="23"/>
        <v>-1126.6799999999994</v>
      </c>
      <c r="AE91" s="33">
        <f t="shared" si="23"/>
        <v>269.65000000000009</v>
      </c>
      <c r="AF91" s="34">
        <f t="shared" si="23"/>
        <v>-1096.67</v>
      </c>
      <c r="AG91" s="35" t="e">
        <f t="shared" si="32"/>
        <v>#DIV/0!</v>
      </c>
      <c r="AH91" s="7">
        <f t="shared" si="32"/>
        <v>3.383042687435573E-2</v>
      </c>
      <c r="AI91" s="7">
        <f t="shared" si="32"/>
        <v>-2.796152423233444</v>
      </c>
      <c r="AJ91" s="7">
        <f t="shared" si="24"/>
        <v>-0.21389517488571289</v>
      </c>
      <c r="AK91" s="36">
        <f t="shared" si="24"/>
        <v>9.943323241895817E-2</v>
      </c>
      <c r="AL91" s="37">
        <f t="shared" si="24"/>
        <v>-0.11032675398885335</v>
      </c>
      <c r="AM91" s="2">
        <v>0</v>
      </c>
      <c r="AN91" s="2">
        <v>421.39</v>
      </c>
      <c r="AO91" s="2">
        <v>-194.49</v>
      </c>
      <c r="AP91" s="2">
        <v>1300.29</v>
      </c>
      <c r="AQ91" s="29">
        <v>892.12</v>
      </c>
      <c r="AR91" s="31">
        <f t="shared" si="41"/>
        <v>2419.31</v>
      </c>
      <c r="AS91" s="2">
        <v>0</v>
      </c>
      <c r="AT91" s="2">
        <v>435.58</v>
      </c>
      <c r="AU91" s="2">
        <v>43.38</v>
      </c>
      <c r="AV91" s="2">
        <v>1588.62</v>
      </c>
      <c r="AW91" s="29">
        <v>690.9</v>
      </c>
      <c r="AX91" s="31">
        <f t="shared" si="42"/>
        <v>2758.48</v>
      </c>
      <c r="AY91" s="5">
        <f t="shared" si="33"/>
        <v>0</v>
      </c>
      <c r="AZ91" s="5">
        <f t="shared" si="33"/>
        <v>-14.189999999999998</v>
      </c>
      <c r="BA91" s="5">
        <f t="shared" si="33"/>
        <v>-237.87</v>
      </c>
      <c r="BB91" s="5">
        <f t="shared" si="25"/>
        <v>-288.32999999999993</v>
      </c>
      <c r="BC91" s="33">
        <f t="shared" si="25"/>
        <v>201.22000000000003</v>
      </c>
      <c r="BD91" s="34">
        <f t="shared" si="25"/>
        <v>-339.17000000000007</v>
      </c>
      <c r="BE91" s="7" t="e">
        <f t="shared" si="34"/>
        <v>#DIV/0!</v>
      </c>
      <c r="BF91" s="7">
        <f t="shared" si="34"/>
        <v>-3.2577253317415858E-2</v>
      </c>
      <c r="BG91" s="7">
        <f t="shared" si="34"/>
        <v>-5.4834024896265561</v>
      </c>
      <c r="BH91" s="7">
        <f t="shared" si="26"/>
        <v>-0.18149714846848206</v>
      </c>
      <c r="BI91" s="36">
        <f t="shared" si="26"/>
        <v>0.29124330583297153</v>
      </c>
      <c r="BJ91" s="37">
        <f t="shared" si="26"/>
        <v>-0.12295539572518201</v>
      </c>
      <c r="BK91" s="38">
        <f t="shared" si="35"/>
        <v>0</v>
      </c>
      <c r="BL91" s="38">
        <f t="shared" si="35"/>
        <v>0.21999530136521442</v>
      </c>
      <c r="BM91" s="38">
        <f t="shared" si="35"/>
        <v>1.0014933058702369</v>
      </c>
      <c r="BN91" s="38">
        <f t="shared" si="27"/>
        <v>0.31402206358253071</v>
      </c>
      <c r="BO91" s="39">
        <f t="shared" si="27"/>
        <v>0.29921650701655533</v>
      </c>
      <c r="BP91" s="40">
        <f t="shared" si="27"/>
        <v>0.27356836014577884</v>
      </c>
      <c r="BQ91" s="38">
        <f t="shared" si="36"/>
        <v>0</v>
      </c>
      <c r="BR91" s="38">
        <f t="shared" si="36"/>
        <v>0.23509663908634099</v>
      </c>
      <c r="BS91" s="38">
        <f t="shared" si="36"/>
        <v>0.4012208657047725</v>
      </c>
      <c r="BT91" s="38">
        <f t="shared" si="28"/>
        <v>0.30159242440350531</v>
      </c>
      <c r="BU91" s="39">
        <f t="shared" si="28"/>
        <v>0.25476884953924783</v>
      </c>
      <c r="BV91" s="40">
        <f t="shared" si="28"/>
        <v>0.27750749481901771</v>
      </c>
      <c r="BW91" s="38">
        <f t="shared" si="37"/>
        <v>0</v>
      </c>
      <c r="BX91" s="38">
        <f t="shared" si="37"/>
        <v>-1.5101337721126568E-2</v>
      </c>
      <c r="BY91" s="38">
        <f t="shared" si="37"/>
        <v>0.60027244016546444</v>
      </c>
      <c r="BZ91" s="38">
        <f t="shared" si="29"/>
        <v>1.2429639179025398E-2</v>
      </c>
      <c r="CA91" s="39">
        <f t="shared" si="29"/>
        <v>4.4447657477307501E-2</v>
      </c>
      <c r="CB91" s="40">
        <f t="shared" si="29"/>
        <v>-3.9391346732388643E-3</v>
      </c>
      <c r="CC91" s="2">
        <f t="shared" si="38"/>
        <v>0</v>
      </c>
      <c r="CD91" s="2">
        <f t="shared" si="38"/>
        <v>-151.01337721126566</v>
      </c>
      <c r="CE91" s="2">
        <f t="shared" si="38"/>
        <v>6002.7244016546447</v>
      </c>
      <c r="CF91" s="2">
        <f t="shared" si="30"/>
        <v>124.29639179025398</v>
      </c>
      <c r="CG91" s="29">
        <f t="shared" si="30"/>
        <v>444.47657477307501</v>
      </c>
      <c r="CH91" s="31">
        <f t="shared" si="30"/>
        <v>-39.391346732388641</v>
      </c>
      <c r="CI91" s="40">
        <f>IFERROR(M91/'Class Sum-WR'!M91,0)</f>
        <v>0.15087460398429758</v>
      </c>
      <c r="CJ91" s="40">
        <f>IFERROR(M91/'Class Sum-TH'!M91,0)</f>
        <v>0.4476750690354277</v>
      </c>
    </row>
    <row r="92" spans="1:88" x14ac:dyDescent="0.2">
      <c r="A92" t="s">
        <v>46</v>
      </c>
      <c r="B92" t="s">
        <v>46</v>
      </c>
      <c r="C92" t="s">
        <v>63</v>
      </c>
      <c r="D92" t="s">
        <v>63</v>
      </c>
      <c r="E92" t="s">
        <v>61</v>
      </c>
      <c r="F92" s="27">
        <f t="shared" si="43"/>
        <v>46097</v>
      </c>
      <c r="G92" s="60" t="s">
        <v>36</v>
      </c>
      <c r="H92" s="28">
        <v>-233.24</v>
      </c>
      <c r="I92" s="2">
        <v>2067.65</v>
      </c>
      <c r="J92" s="2">
        <v>-187.47</v>
      </c>
      <c r="K92" s="2">
        <v>4861.83</v>
      </c>
      <c r="L92" s="29">
        <v>2719.16</v>
      </c>
      <c r="M92" s="30">
        <f t="shared" si="39"/>
        <v>9227.93</v>
      </c>
      <c r="N92" t="s">
        <v>49</v>
      </c>
      <c r="O92" t="s">
        <v>49</v>
      </c>
      <c r="P92" t="s">
        <v>63</v>
      </c>
      <c r="Q92" t="s">
        <v>63</v>
      </c>
      <c r="R92" t="s">
        <v>61</v>
      </c>
      <c r="S92" s="27">
        <f t="shared" si="44"/>
        <v>45733</v>
      </c>
      <c r="T92" s="60" t="s">
        <v>36</v>
      </c>
      <c r="U92" s="28">
        <v>-248.45</v>
      </c>
      <c r="V92" s="2">
        <v>2659.99</v>
      </c>
      <c r="W92" s="2">
        <v>328.49</v>
      </c>
      <c r="X92" s="2">
        <v>8223.98</v>
      </c>
      <c r="Y92" s="29">
        <v>2305.7600000000002</v>
      </c>
      <c r="Z92" s="31">
        <f t="shared" si="40"/>
        <v>13269.769999999999</v>
      </c>
      <c r="AA92" s="32">
        <f t="shared" si="31"/>
        <v>15.20999999999998</v>
      </c>
      <c r="AB92" s="5">
        <f t="shared" si="31"/>
        <v>-592.33999999999969</v>
      </c>
      <c r="AC92" s="5">
        <f t="shared" si="31"/>
        <v>-515.96</v>
      </c>
      <c r="AD92" s="5">
        <f t="shared" si="23"/>
        <v>-3362.1499999999996</v>
      </c>
      <c r="AE92" s="33">
        <f t="shared" si="23"/>
        <v>413.39999999999964</v>
      </c>
      <c r="AF92" s="34">
        <f t="shared" si="23"/>
        <v>-4041.8399999999983</v>
      </c>
      <c r="AG92" s="35">
        <f t="shared" si="32"/>
        <v>-6.1219561279935518E-2</v>
      </c>
      <c r="AH92" s="7">
        <f t="shared" si="32"/>
        <v>-0.22268504768814912</v>
      </c>
      <c r="AI92" s="7">
        <f t="shared" si="32"/>
        <v>-1.5707023044841548</v>
      </c>
      <c r="AJ92" s="7">
        <f t="shared" si="24"/>
        <v>-0.40882273546385084</v>
      </c>
      <c r="AK92" s="36">
        <f t="shared" si="24"/>
        <v>0.17929012559850097</v>
      </c>
      <c r="AL92" s="37">
        <f t="shared" si="24"/>
        <v>-0.30459005694899</v>
      </c>
      <c r="AM92" s="2">
        <v>-233.24</v>
      </c>
      <c r="AN92" s="2">
        <v>431.38</v>
      </c>
      <c r="AO92" s="2">
        <v>-159.91999999999999</v>
      </c>
      <c r="AP92" s="2">
        <v>1395.75</v>
      </c>
      <c r="AQ92" s="29">
        <v>819.21</v>
      </c>
      <c r="AR92" s="31">
        <f t="shared" si="41"/>
        <v>2253.1800000000003</v>
      </c>
      <c r="AS92" s="2">
        <v>-248.45</v>
      </c>
      <c r="AT92" s="2">
        <v>612.67999999999995</v>
      </c>
      <c r="AU92" s="2">
        <v>214.13</v>
      </c>
      <c r="AV92" s="2">
        <v>2594.9699999999998</v>
      </c>
      <c r="AW92" s="29">
        <v>686.37</v>
      </c>
      <c r="AX92" s="31">
        <f t="shared" si="42"/>
        <v>3859.7</v>
      </c>
      <c r="AY92" s="5">
        <f t="shared" si="33"/>
        <v>15.20999999999998</v>
      </c>
      <c r="AZ92" s="5">
        <f t="shared" si="33"/>
        <v>-181.29999999999995</v>
      </c>
      <c r="BA92" s="5">
        <f t="shared" si="33"/>
        <v>-374.04999999999995</v>
      </c>
      <c r="BB92" s="5">
        <f t="shared" si="25"/>
        <v>-1199.2199999999998</v>
      </c>
      <c r="BC92" s="33">
        <f t="shared" si="25"/>
        <v>132.84000000000003</v>
      </c>
      <c r="BD92" s="34">
        <f t="shared" si="25"/>
        <v>-1606.5199999999995</v>
      </c>
      <c r="BE92" s="7">
        <f t="shared" si="34"/>
        <v>-6.1219561279935518E-2</v>
      </c>
      <c r="BF92" s="7">
        <f t="shared" si="34"/>
        <v>-0.29591303780113593</v>
      </c>
      <c r="BG92" s="7">
        <f t="shared" si="34"/>
        <v>-1.7468360341848408</v>
      </c>
      <c r="BH92" s="7">
        <f t="shared" si="26"/>
        <v>-0.46213251020243007</v>
      </c>
      <c r="BI92" s="36">
        <f t="shared" si="26"/>
        <v>0.19353992744438137</v>
      </c>
      <c r="BJ92" s="37">
        <f t="shared" si="26"/>
        <v>-0.41622924061455541</v>
      </c>
      <c r="BK92" s="38">
        <f t="shared" si="35"/>
        <v>1</v>
      </c>
      <c r="BL92" s="38">
        <f t="shared" si="35"/>
        <v>0.20863298914226294</v>
      </c>
      <c r="BM92" s="38">
        <f t="shared" si="35"/>
        <v>0.85304315357123806</v>
      </c>
      <c r="BN92" s="38">
        <f t="shared" si="27"/>
        <v>0.28708325877293117</v>
      </c>
      <c r="BO92" s="39">
        <f t="shared" si="27"/>
        <v>0.30127318730784508</v>
      </c>
      <c r="BP92" s="40">
        <f t="shared" si="27"/>
        <v>0.24416960250023573</v>
      </c>
      <c r="BQ92" s="38">
        <f t="shared" si="36"/>
        <v>1</v>
      </c>
      <c r="BR92" s="38">
        <f t="shared" si="36"/>
        <v>0.23033169297628939</v>
      </c>
      <c r="BS92" s="38">
        <f t="shared" si="36"/>
        <v>0.6518615482967518</v>
      </c>
      <c r="BT92" s="38">
        <f t="shared" si="28"/>
        <v>0.31553700276508456</v>
      </c>
      <c r="BU92" s="39">
        <f t="shared" si="28"/>
        <v>0.29767625425022548</v>
      </c>
      <c r="BV92" s="40">
        <f t="shared" si="28"/>
        <v>0.29086412198553557</v>
      </c>
      <c r="BW92" s="38">
        <f t="shared" si="37"/>
        <v>0</v>
      </c>
      <c r="BX92" s="38">
        <f t="shared" si="37"/>
        <v>-2.1698703834026445E-2</v>
      </c>
      <c r="BY92" s="38">
        <f t="shared" si="37"/>
        <v>0.20118160527448625</v>
      </c>
      <c r="BZ92" s="38">
        <f t="shared" si="29"/>
        <v>-2.8453743992153391E-2</v>
      </c>
      <c r="CA92" s="39">
        <f t="shared" si="29"/>
        <v>3.5969330576196001E-3</v>
      </c>
      <c r="CB92" s="40">
        <f t="shared" si="29"/>
        <v>-4.6694519485299846E-2</v>
      </c>
      <c r="CC92" s="2">
        <f t="shared" si="38"/>
        <v>0</v>
      </c>
      <c r="CD92" s="2">
        <f t="shared" si="38"/>
        <v>-216.98703834026446</v>
      </c>
      <c r="CE92" s="2">
        <f t="shared" si="38"/>
        <v>2011.8160527448624</v>
      </c>
      <c r="CF92" s="2">
        <f t="shared" si="30"/>
        <v>-284.53743992153392</v>
      </c>
      <c r="CG92" s="29">
        <f t="shared" si="30"/>
        <v>35.969330576196</v>
      </c>
      <c r="CH92" s="31">
        <f t="shared" si="30"/>
        <v>-466.94519485299844</v>
      </c>
      <c r="CI92" s="40">
        <f>IFERROR(M92/'Class Sum-WR'!M92,0)</f>
        <v>0.14723257930045489</v>
      </c>
      <c r="CJ92" s="40">
        <f>IFERROR(M92/'Class Sum-TH'!M92,0)</f>
        <v>0.51709978117794075</v>
      </c>
    </row>
    <row r="93" spans="1:88" x14ac:dyDescent="0.2">
      <c r="A93" t="s">
        <v>46</v>
      </c>
      <c r="B93" t="s">
        <v>46</v>
      </c>
      <c r="C93" t="s">
        <v>63</v>
      </c>
      <c r="D93" t="s">
        <v>63</v>
      </c>
      <c r="E93" t="s">
        <v>61</v>
      </c>
      <c r="F93" s="27">
        <f t="shared" si="43"/>
        <v>46098</v>
      </c>
      <c r="G93" s="60" t="s">
        <v>37</v>
      </c>
      <c r="H93" s="28">
        <v>0</v>
      </c>
      <c r="I93" s="2">
        <v>2767.2</v>
      </c>
      <c r="J93" s="2">
        <v>104.29</v>
      </c>
      <c r="K93" s="2">
        <v>6480.9</v>
      </c>
      <c r="L93" s="29">
        <v>2641.18</v>
      </c>
      <c r="M93" s="30">
        <f t="shared" si="39"/>
        <v>11993.57</v>
      </c>
      <c r="N93" t="s">
        <v>49</v>
      </c>
      <c r="O93" t="s">
        <v>49</v>
      </c>
      <c r="P93" t="s">
        <v>63</v>
      </c>
      <c r="Q93" t="s">
        <v>63</v>
      </c>
      <c r="R93" t="s">
        <v>61</v>
      </c>
      <c r="S93" s="27">
        <f t="shared" si="44"/>
        <v>45734</v>
      </c>
      <c r="T93" s="60" t="s">
        <v>37</v>
      </c>
      <c r="U93" s="28">
        <v>-2.52</v>
      </c>
      <c r="V93" s="2">
        <v>1433.41</v>
      </c>
      <c r="W93" s="2">
        <v>4.42</v>
      </c>
      <c r="X93" s="2">
        <v>3660.03</v>
      </c>
      <c r="Y93" s="29">
        <v>2999.54</v>
      </c>
      <c r="Z93" s="31">
        <f t="shared" si="40"/>
        <v>8094.88</v>
      </c>
      <c r="AA93" s="32">
        <f t="shared" si="31"/>
        <v>2.52</v>
      </c>
      <c r="AB93" s="5">
        <f t="shared" si="31"/>
        <v>1333.7899999999997</v>
      </c>
      <c r="AC93" s="5">
        <f t="shared" si="31"/>
        <v>99.87</v>
      </c>
      <c r="AD93" s="5">
        <f t="shared" si="23"/>
        <v>2820.8699999999994</v>
      </c>
      <c r="AE93" s="33">
        <f t="shared" si="23"/>
        <v>-358.36000000000013</v>
      </c>
      <c r="AF93" s="34">
        <f t="shared" si="23"/>
        <v>3898.6899999999996</v>
      </c>
      <c r="AG93" s="35">
        <f t="shared" si="32"/>
        <v>-1</v>
      </c>
      <c r="AH93" s="7">
        <f t="shared" si="32"/>
        <v>0.93050139178602054</v>
      </c>
      <c r="AI93" s="7">
        <f t="shared" si="32"/>
        <v>22.595022624434389</v>
      </c>
      <c r="AJ93" s="7">
        <f t="shared" si="24"/>
        <v>0.77072319079351792</v>
      </c>
      <c r="AK93" s="36">
        <f t="shared" si="24"/>
        <v>-0.11947165232002245</v>
      </c>
      <c r="AL93" s="37">
        <f t="shared" si="24"/>
        <v>0.48162418714051347</v>
      </c>
      <c r="AM93" s="2">
        <v>0</v>
      </c>
      <c r="AN93" s="2">
        <v>550.30999999999995</v>
      </c>
      <c r="AO93" s="2">
        <v>45.92</v>
      </c>
      <c r="AP93" s="2">
        <v>1941.14</v>
      </c>
      <c r="AQ93" s="29">
        <v>781.65</v>
      </c>
      <c r="AR93" s="31">
        <f t="shared" si="41"/>
        <v>3319.02</v>
      </c>
      <c r="AS93" s="2">
        <v>-2.52</v>
      </c>
      <c r="AT93" s="2">
        <v>338.61</v>
      </c>
      <c r="AU93" s="2">
        <v>0.96</v>
      </c>
      <c r="AV93" s="2">
        <v>1141.4000000000001</v>
      </c>
      <c r="AW93" s="29">
        <v>860.95</v>
      </c>
      <c r="AX93" s="31">
        <f t="shared" si="42"/>
        <v>2339.4</v>
      </c>
      <c r="AY93" s="5">
        <f t="shared" si="33"/>
        <v>2.52</v>
      </c>
      <c r="AZ93" s="5">
        <f t="shared" si="33"/>
        <v>211.69999999999993</v>
      </c>
      <c r="BA93" s="5">
        <f t="shared" si="33"/>
        <v>44.96</v>
      </c>
      <c r="BB93" s="5">
        <f t="shared" si="25"/>
        <v>799.74</v>
      </c>
      <c r="BC93" s="33">
        <f t="shared" si="25"/>
        <v>-79.300000000000068</v>
      </c>
      <c r="BD93" s="34">
        <f t="shared" si="25"/>
        <v>979.61999999999989</v>
      </c>
      <c r="BE93" s="7">
        <f t="shared" si="34"/>
        <v>-1</v>
      </c>
      <c r="BF93" s="7">
        <f t="shared" si="34"/>
        <v>0.62520303594105286</v>
      </c>
      <c r="BG93" s="7">
        <f t="shared" si="34"/>
        <v>46.833333333333336</v>
      </c>
      <c r="BH93" s="7">
        <f t="shared" si="26"/>
        <v>0.70066584895742068</v>
      </c>
      <c r="BI93" s="36">
        <f t="shared" si="26"/>
        <v>-9.210755560717819E-2</v>
      </c>
      <c r="BJ93" s="37">
        <f t="shared" si="26"/>
        <v>0.41874839702487809</v>
      </c>
      <c r="BK93" s="38">
        <f t="shared" si="35"/>
        <v>0</v>
      </c>
      <c r="BL93" s="38">
        <f t="shared" si="35"/>
        <v>0.1988688927435675</v>
      </c>
      <c r="BM93" s="38">
        <f t="shared" si="35"/>
        <v>0.44031067216415765</v>
      </c>
      <c r="BN93" s="38">
        <f t="shared" si="27"/>
        <v>0.29951704238608839</v>
      </c>
      <c r="BO93" s="39">
        <f t="shared" si="27"/>
        <v>0.2959472659947448</v>
      </c>
      <c r="BP93" s="40">
        <f t="shared" si="27"/>
        <v>0.27673328291742993</v>
      </c>
      <c r="BQ93" s="38">
        <f t="shared" si="36"/>
        <v>1</v>
      </c>
      <c r="BR93" s="38">
        <f t="shared" si="36"/>
        <v>0.23622689949142256</v>
      </c>
      <c r="BS93" s="38">
        <f t="shared" si="36"/>
        <v>0.21719457013574661</v>
      </c>
      <c r="BT93" s="38">
        <f t="shared" si="28"/>
        <v>0.31185536730573249</v>
      </c>
      <c r="BU93" s="39">
        <f t="shared" si="28"/>
        <v>0.28702734419277626</v>
      </c>
      <c r="BV93" s="40">
        <f t="shared" si="28"/>
        <v>0.28899748977131223</v>
      </c>
      <c r="BW93" s="38">
        <f t="shared" si="37"/>
        <v>-1</v>
      </c>
      <c r="BX93" s="38">
        <f t="shared" si="37"/>
        <v>-3.7358006747855055E-2</v>
      </c>
      <c r="BY93" s="38">
        <f t="shared" si="37"/>
        <v>0.22311610202841103</v>
      </c>
      <c r="BZ93" s="38">
        <f t="shared" si="29"/>
        <v>-1.2338324919644095E-2</v>
      </c>
      <c r="CA93" s="39">
        <f t="shared" si="29"/>
        <v>8.9199218019685445E-3</v>
      </c>
      <c r="CB93" s="40">
        <f t="shared" si="29"/>
        <v>-1.2264206853882298E-2</v>
      </c>
      <c r="CC93" s="2">
        <f t="shared" si="38"/>
        <v>-10000</v>
      </c>
      <c r="CD93" s="2">
        <f t="shared" si="38"/>
        <v>-373.58006747855057</v>
      </c>
      <c r="CE93" s="2">
        <f t="shared" si="38"/>
        <v>2231.1610202841102</v>
      </c>
      <c r="CF93" s="2">
        <f t="shared" si="30"/>
        <v>-123.38324919644094</v>
      </c>
      <c r="CG93" s="29">
        <f t="shared" si="30"/>
        <v>89.199218019685446</v>
      </c>
      <c r="CH93" s="31">
        <f t="shared" si="30"/>
        <v>-122.64206853882298</v>
      </c>
      <c r="CI93" s="40">
        <f>IFERROR(M93/'Class Sum-WR'!M93,0)</f>
        <v>0.14466305772026536</v>
      </c>
      <c r="CJ93" s="40">
        <f>IFERROR(M93/'Class Sum-TH'!M93,0)</f>
        <v>0.62631570701954098</v>
      </c>
    </row>
    <row r="94" spans="1:88" x14ac:dyDescent="0.2">
      <c r="A94" t="s">
        <v>46</v>
      </c>
      <c r="B94" t="s">
        <v>46</v>
      </c>
      <c r="C94" t="s">
        <v>63</v>
      </c>
      <c r="D94" t="s">
        <v>63</v>
      </c>
      <c r="E94" t="s">
        <v>61</v>
      </c>
      <c r="F94" s="27">
        <f t="shared" si="43"/>
        <v>46099</v>
      </c>
      <c r="G94" s="60" t="s">
        <v>38</v>
      </c>
      <c r="H94" s="28">
        <v>0</v>
      </c>
      <c r="I94" s="2">
        <v>1820.2</v>
      </c>
      <c r="J94" s="2">
        <v>216.39</v>
      </c>
      <c r="K94" s="2">
        <v>5105.58</v>
      </c>
      <c r="L94" s="29">
        <v>2216.92</v>
      </c>
      <c r="M94" s="30">
        <f t="shared" si="39"/>
        <v>9359.09</v>
      </c>
      <c r="N94" t="s">
        <v>49</v>
      </c>
      <c r="O94" t="s">
        <v>49</v>
      </c>
      <c r="P94" t="s">
        <v>63</v>
      </c>
      <c r="Q94" t="s">
        <v>63</v>
      </c>
      <c r="R94" t="s">
        <v>61</v>
      </c>
      <c r="S94" s="27">
        <f t="shared" si="44"/>
        <v>45735</v>
      </c>
      <c r="T94" s="60" t="s">
        <v>38</v>
      </c>
      <c r="U94" s="28">
        <v>0</v>
      </c>
      <c r="V94" s="2">
        <v>1614.73</v>
      </c>
      <c r="W94" s="2">
        <v>90.71</v>
      </c>
      <c r="X94" s="2">
        <v>6656.28</v>
      </c>
      <c r="Y94" s="29">
        <v>2703.61</v>
      </c>
      <c r="Z94" s="31">
        <f t="shared" si="40"/>
        <v>11065.33</v>
      </c>
      <c r="AA94" s="32">
        <f t="shared" si="31"/>
        <v>0</v>
      </c>
      <c r="AB94" s="5">
        <f t="shared" si="31"/>
        <v>205.47000000000003</v>
      </c>
      <c r="AC94" s="5">
        <f t="shared" si="31"/>
        <v>125.67999999999999</v>
      </c>
      <c r="AD94" s="5">
        <f t="shared" si="23"/>
        <v>-1550.6999999999998</v>
      </c>
      <c r="AE94" s="33">
        <f t="shared" si="23"/>
        <v>-486.69000000000005</v>
      </c>
      <c r="AF94" s="34">
        <f t="shared" si="23"/>
        <v>-1706.2399999999998</v>
      </c>
      <c r="AG94" s="35" t="e">
        <f t="shared" si="32"/>
        <v>#DIV/0!</v>
      </c>
      <c r="AH94" s="7">
        <f t="shared" si="32"/>
        <v>0.12724727973097671</v>
      </c>
      <c r="AI94" s="7">
        <f t="shared" si="32"/>
        <v>1.3855142762650203</v>
      </c>
      <c r="AJ94" s="7">
        <f t="shared" si="24"/>
        <v>-0.23296796408804915</v>
      </c>
      <c r="AK94" s="36">
        <f t="shared" si="24"/>
        <v>-0.18001486900847385</v>
      </c>
      <c r="AL94" s="37">
        <f t="shared" si="24"/>
        <v>-0.15419693764216699</v>
      </c>
      <c r="AM94" s="2">
        <v>0</v>
      </c>
      <c r="AN94" s="2">
        <v>370.35</v>
      </c>
      <c r="AO94" s="2">
        <v>98.72</v>
      </c>
      <c r="AP94" s="2">
        <v>1624.9</v>
      </c>
      <c r="AQ94" s="29">
        <v>680.26</v>
      </c>
      <c r="AR94" s="31">
        <f t="shared" si="41"/>
        <v>2774.2300000000005</v>
      </c>
      <c r="AS94" s="2">
        <v>0</v>
      </c>
      <c r="AT94" s="2">
        <v>349.05</v>
      </c>
      <c r="AU94" s="2">
        <v>35.92</v>
      </c>
      <c r="AV94" s="2">
        <v>2014.62</v>
      </c>
      <c r="AW94" s="29">
        <v>720.57</v>
      </c>
      <c r="AX94" s="31">
        <f t="shared" si="42"/>
        <v>3120.1600000000003</v>
      </c>
      <c r="AY94" s="5">
        <f t="shared" si="33"/>
        <v>0</v>
      </c>
      <c r="AZ94" s="5">
        <f t="shared" si="33"/>
        <v>21.300000000000011</v>
      </c>
      <c r="BA94" s="5">
        <f t="shared" si="33"/>
        <v>62.8</v>
      </c>
      <c r="BB94" s="5">
        <f t="shared" si="25"/>
        <v>-389.7199999999998</v>
      </c>
      <c r="BC94" s="33">
        <f t="shared" si="25"/>
        <v>-40.310000000000059</v>
      </c>
      <c r="BD94" s="34">
        <f t="shared" si="25"/>
        <v>-345.92999999999984</v>
      </c>
      <c r="BE94" s="7" t="e">
        <f t="shared" si="34"/>
        <v>#DIV/0!</v>
      </c>
      <c r="BF94" s="7">
        <f t="shared" si="34"/>
        <v>6.102277610657502E-2</v>
      </c>
      <c r="BG94" s="7">
        <f t="shared" si="34"/>
        <v>1.7483296213808461</v>
      </c>
      <c r="BH94" s="7">
        <f t="shared" si="26"/>
        <v>-0.19344591039501238</v>
      </c>
      <c r="BI94" s="36">
        <f t="shared" si="26"/>
        <v>-5.5941823833909346E-2</v>
      </c>
      <c r="BJ94" s="37">
        <f t="shared" si="26"/>
        <v>-0.11086931439413357</v>
      </c>
      <c r="BK94" s="38">
        <f t="shared" si="35"/>
        <v>0</v>
      </c>
      <c r="BL94" s="38">
        <f t="shared" si="35"/>
        <v>0.20346665201626196</v>
      </c>
      <c r="BM94" s="38">
        <f t="shared" si="35"/>
        <v>0.45621331854521929</v>
      </c>
      <c r="BN94" s="38">
        <f t="shared" si="27"/>
        <v>0.31825962966009741</v>
      </c>
      <c r="BO94" s="39">
        <f t="shared" si="27"/>
        <v>0.30684914205293828</v>
      </c>
      <c r="BP94" s="40">
        <f t="shared" si="27"/>
        <v>0.29642091271694154</v>
      </c>
      <c r="BQ94" s="38">
        <f t="shared" si="36"/>
        <v>0</v>
      </c>
      <c r="BR94" s="38">
        <f t="shared" si="36"/>
        <v>0.21616617019563641</v>
      </c>
      <c r="BS94" s="38">
        <f t="shared" si="36"/>
        <v>0.39598721199426751</v>
      </c>
      <c r="BT94" s="38">
        <f t="shared" si="28"/>
        <v>0.30266455137103609</v>
      </c>
      <c r="BU94" s="39">
        <f t="shared" si="28"/>
        <v>0.26652142875636647</v>
      </c>
      <c r="BV94" s="40">
        <f t="shared" si="28"/>
        <v>0.28197622664665223</v>
      </c>
      <c r="BW94" s="38">
        <f t="shared" si="37"/>
        <v>0</v>
      </c>
      <c r="BX94" s="38">
        <f t="shared" si="37"/>
        <v>-1.2699518179374453E-2</v>
      </c>
      <c r="BY94" s="38">
        <f t="shared" si="37"/>
        <v>6.0226106550951786E-2</v>
      </c>
      <c r="BZ94" s="38">
        <f t="shared" si="29"/>
        <v>1.5595078289061315E-2</v>
      </c>
      <c r="CA94" s="39">
        <f t="shared" si="29"/>
        <v>4.032771329657181E-2</v>
      </c>
      <c r="CB94" s="40">
        <f t="shared" si="29"/>
        <v>1.4444686070289314E-2</v>
      </c>
      <c r="CC94" s="2">
        <f t="shared" si="38"/>
        <v>0</v>
      </c>
      <c r="CD94" s="2">
        <f t="shared" si="38"/>
        <v>-126.99518179374452</v>
      </c>
      <c r="CE94" s="2">
        <f t="shared" si="38"/>
        <v>602.26106550951783</v>
      </c>
      <c r="CF94" s="2">
        <f t="shared" si="30"/>
        <v>155.95078289061314</v>
      </c>
      <c r="CG94" s="29">
        <f t="shared" si="30"/>
        <v>403.27713296571812</v>
      </c>
      <c r="CH94" s="31">
        <f t="shared" si="30"/>
        <v>144.44686070289313</v>
      </c>
      <c r="CI94" s="40">
        <f>IFERROR(M94/'Class Sum-WR'!M94,0)</f>
        <v>0.11645454987744332</v>
      </c>
      <c r="CJ94" s="40">
        <f>IFERROR(M94/'Class Sum-TH'!M94,0)</f>
        <v>0.43987776225209235</v>
      </c>
    </row>
    <row r="95" spans="1:88" x14ac:dyDescent="0.2">
      <c r="A95" t="s">
        <v>46</v>
      </c>
      <c r="B95" t="s">
        <v>46</v>
      </c>
      <c r="C95" t="s">
        <v>63</v>
      </c>
      <c r="D95" t="s">
        <v>63</v>
      </c>
      <c r="E95" t="s">
        <v>61</v>
      </c>
      <c r="F95" s="27">
        <f t="shared" si="43"/>
        <v>46100</v>
      </c>
      <c r="G95" s="60" t="s">
        <v>39</v>
      </c>
      <c r="H95" s="28">
        <v>0</v>
      </c>
      <c r="I95" s="2">
        <v>2904.62</v>
      </c>
      <c r="J95" s="2">
        <v>229.63</v>
      </c>
      <c r="K95" s="2">
        <v>7681.29</v>
      </c>
      <c r="L95" s="29">
        <v>2298.2199999999998</v>
      </c>
      <c r="M95" s="30">
        <f t="shared" si="39"/>
        <v>13113.76</v>
      </c>
      <c r="N95" t="s">
        <v>49</v>
      </c>
      <c r="O95" t="s">
        <v>49</v>
      </c>
      <c r="P95" t="s">
        <v>63</v>
      </c>
      <c r="Q95" t="s">
        <v>63</v>
      </c>
      <c r="R95" t="s">
        <v>61</v>
      </c>
      <c r="S95" s="27">
        <f t="shared" si="44"/>
        <v>45736</v>
      </c>
      <c r="T95" s="60" t="s">
        <v>39</v>
      </c>
      <c r="U95" s="28">
        <v>2.77</v>
      </c>
      <c r="V95" s="2">
        <v>2002.67</v>
      </c>
      <c r="W95" s="2">
        <v>96.13</v>
      </c>
      <c r="X95" s="2">
        <v>8048.82</v>
      </c>
      <c r="Y95" s="29">
        <v>4466.4799999999996</v>
      </c>
      <c r="Z95" s="31">
        <f t="shared" si="40"/>
        <v>14616.869999999999</v>
      </c>
      <c r="AA95" s="32">
        <f t="shared" si="31"/>
        <v>-2.77</v>
      </c>
      <c r="AB95" s="5">
        <f t="shared" si="31"/>
        <v>901.94999999999982</v>
      </c>
      <c r="AC95" s="5">
        <f t="shared" si="31"/>
        <v>133.5</v>
      </c>
      <c r="AD95" s="5">
        <f t="shared" si="23"/>
        <v>-367.52999999999975</v>
      </c>
      <c r="AE95" s="33">
        <f t="shared" si="23"/>
        <v>-2168.2599999999998</v>
      </c>
      <c r="AF95" s="34">
        <f t="shared" si="23"/>
        <v>-1503.1099999999988</v>
      </c>
      <c r="AG95" s="35">
        <f t="shared" si="32"/>
        <v>-1</v>
      </c>
      <c r="AH95" s="7">
        <f t="shared" si="32"/>
        <v>0.45037375104235833</v>
      </c>
      <c r="AI95" s="7">
        <f t="shared" si="32"/>
        <v>1.3887444086133363</v>
      </c>
      <c r="AJ95" s="7">
        <f t="shared" si="24"/>
        <v>-4.5662594019992959E-2</v>
      </c>
      <c r="AK95" s="36">
        <f t="shared" si="24"/>
        <v>-0.48545163081442211</v>
      </c>
      <c r="AL95" s="37">
        <f t="shared" si="24"/>
        <v>-0.10283391724767332</v>
      </c>
      <c r="AM95" s="2">
        <v>0</v>
      </c>
      <c r="AN95" s="2">
        <v>612.54</v>
      </c>
      <c r="AO95" s="2">
        <v>103.83</v>
      </c>
      <c r="AP95" s="2">
        <v>2162.38</v>
      </c>
      <c r="AQ95" s="29">
        <v>653.52</v>
      </c>
      <c r="AR95" s="31">
        <f t="shared" si="41"/>
        <v>3532.27</v>
      </c>
      <c r="AS95" s="2">
        <v>2.77</v>
      </c>
      <c r="AT95" s="2">
        <v>440.47</v>
      </c>
      <c r="AU95" s="2">
        <v>-225.87</v>
      </c>
      <c r="AV95" s="2">
        <v>2471.83</v>
      </c>
      <c r="AW95" s="29">
        <v>1292.18</v>
      </c>
      <c r="AX95" s="31">
        <f t="shared" si="42"/>
        <v>3981.38</v>
      </c>
      <c r="AY95" s="5">
        <f t="shared" si="33"/>
        <v>-2.77</v>
      </c>
      <c r="AZ95" s="5">
        <f t="shared" si="33"/>
        <v>172.06999999999994</v>
      </c>
      <c r="BA95" s="5">
        <f t="shared" si="33"/>
        <v>329.7</v>
      </c>
      <c r="BB95" s="5">
        <f t="shared" si="25"/>
        <v>-309.44999999999982</v>
      </c>
      <c r="BC95" s="33">
        <f t="shared" si="25"/>
        <v>-638.66000000000008</v>
      </c>
      <c r="BD95" s="34">
        <f t="shared" si="25"/>
        <v>-449.11000000000013</v>
      </c>
      <c r="BE95" s="7">
        <f t="shared" si="34"/>
        <v>-1</v>
      </c>
      <c r="BF95" s="7">
        <f t="shared" si="34"/>
        <v>0.39065089563420874</v>
      </c>
      <c r="BG95" s="7">
        <f t="shared" si="34"/>
        <v>-1.4596892017532208</v>
      </c>
      <c r="BH95" s="7">
        <f t="shared" si="26"/>
        <v>-0.1251906482241901</v>
      </c>
      <c r="BI95" s="36">
        <f t="shared" si="26"/>
        <v>-0.49425002708600974</v>
      </c>
      <c r="BJ95" s="37">
        <f t="shared" si="26"/>
        <v>-0.11280259608477465</v>
      </c>
      <c r="BK95" s="38">
        <f t="shared" si="35"/>
        <v>0</v>
      </c>
      <c r="BL95" s="38">
        <f t="shared" si="35"/>
        <v>0.21088472846706283</v>
      </c>
      <c r="BM95" s="38">
        <f t="shared" si="35"/>
        <v>0.45216217393197755</v>
      </c>
      <c r="BN95" s="38">
        <f t="shared" si="27"/>
        <v>0.28151261051203641</v>
      </c>
      <c r="BO95" s="39">
        <f t="shared" si="27"/>
        <v>0.28435919972848556</v>
      </c>
      <c r="BP95" s="40">
        <f t="shared" si="27"/>
        <v>0.26935600468515514</v>
      </c>
      <c r="BQ95" s="38">
        <f t="shared" si="36"/>
        <v>1</v>
      </c>
      <c r="BR95" s="38">
        <f t="shared" si="36"/>
        <v>0.21994137826002289</v>
      </c>
      <c r="BS95" s="38">
        <f t="shared" si="36"/>
        <v>-2.3496307084156873</v>
      </c>
      <c r="BT95" s="38">
        <f t="shared" si="28"/>
        <v>0.30710464391053593</v>
      </c>
      <c r="BU95" s="39">
        <f t="shared" si="28"/>
        <v>0.2893061202557719</v>
      </c>
      <c r="BV95" s="40">
        <f t="shared" si="28"/>
        <v>0.27238252785993172</v>
      </c>
      <c r="BW95" s="38">
        <f t="shared" si="37"/>
        <v>-1</v>
      </c>
      <c r="BX95" s="38">
        <f t="shared" si="37"/>
        <v>-9.0566497929600587E-3</v>
      </c>
      <c r="BY95" s="38">
        <f t="shared" si="37"/>
        <v>2.801792882347665</v>
      </c>
      <c r="BZ95" s="38">
        <f t="shared" si="29"/>
        <v>-2.5592033398499525E-2</v>
      </c>
      <c r="CA95" s="39">
        <f t="shared" si="29"/>
        <v>-4.946920527286347E-3</v>
      </c>
      <c r="CB95" s="40">
        <f t="shared" si="29"/>
        <v>-3.0265231747765853E-3</v>
      </c>
      <c r="CC95" s="2">
        <f t="shared" si="38"/>
        <v>-10000</v>
      </c>
      <c r="CD95" s="2">
        <f t="shared" si="38"/>
        <v>-90.566497929600587</v>
      </c>
      <c r="CE95" s="2">
        <f t="shared" si="38"/>
        <v>28017.92882347665</v>
      </c>
      <c r="CF95" s="2">
        <f t="shared" si="30"/>
        <v>-255.92033398499524</v>
      </c>
      <c r="CG95" s="29">
        <f t="shared" si="30"/>
        <v>-49.469205272863469</v>
      </c>
      <c r="CH95" s="31">
        <f t="shared" si="30"/>
        <v>-30.265231747765853</v>
      </c>
      <c r="CI95" s="40">
        <f>IFERROR(M95/'Class Sum-WR'!M95,0)</f>
        <v>0.14861438405950667</v>
      </c>
      <c r="CJ95" s="40">
        <f>IFERROR(M95/'Class Sum-TH'!M95,0)</f>
        <v>0.54134687784837721</v>
      </c>
    </row>
    <row r="96" spans="1:88" x14ac:dyDescent="0.2">
      <c r="A96" t="s">
        <v>46</v>
      </c>
      <c r="B96" t="s">
        <v>46</v>
      </c>
      <c r="C96" t="s">
        <v>63</v>
      </c>
      <c r="D96" t="s">
        <v>63</v>
      </c>
      <c r="E96" t="s">
        <v>61</v>
      </c>
      <c r="F96" s="27">
        <f t="shared" si="43"/>
        <v>46101</v>
      </c>
      <c r="G96" s="60" t="s">
        <v>40</v>
      </c>
      <c r="H96" s="28">
        <v>-5.09</v>
      </c>
      <c r="I96" s="2">
        <v>5148.6400000000003</v>
      </c>
      <c r="J96" s="2">
        <v>279.07</v>
      </c>
      <c r="K96" s="2">
        <v>12403.03</v>
      </c>
      <c r="L96" s="29">
        <v>4962.42</v>
      </c>
      <c r="M96" s="30">
        <f t="shared" si="39"/>
        <v>22788.07</v>
      </c>
      <c r="N96" t="s">
        <v>49</v>
      </c>
      <c r="O96" t="s">
        <v>49</v>
      </c>
      <c r="P96" t="s">
        <v>63</v>
      </c>
      <c r="Q96" t="s">
        <v>63</v>
      </c>
      <c r="R96" t="s">
        <v>61</v>
      </c>
      <c r="S96" s="27">
        <f t="shared" si="44"/>
        <v>45737</v>
      </c>
      <c r="T96" s="60" t="s">
        <v>40</v>
      </c>
      <c r="U96" s="28">
        <v>0</v>
      </c>
      <c r="V96" s="2">
        <v>4722.97</v>
      </c>
      <c r="W96" s="2">
        <v>229.41</v>
      </c>
      <c r="X96" s="2">
        <v>12412.74</v>
      </c>
      <c r="Y96" s="29">
        <v>5666.44</v>
      </c>
      <c r="Z96" s="31">
        <f t="shared" si="40"/>
        <v>23031.559999999998</v>
      </c>
      <c r="AA96" s="32">
        <f t="shared" si="31"/>
        <v>-5.09</v>
      </c>
      <c r="AB96" s="5">
        <f t="shared" si="31"/>
        <v>425.67000000000007</v>
      </c>
      <c r="AC96" s="5">
        <f t="shared" si="31"/>
        <v>49.66</v>
      </c>
      <c r="AD96" s="5">
        <f t="shared" si="23"/>
        <v>-9.7099999999991269</v>
      </c>
      <c r="AE96" s="33">
        <f t="shared" si="23"/>
        <v>-704.01999999999953</v>
      </c>
      <c r="AF96" s="34">
        <f t="shared" si="23"/>
        <v>-243.48999999999796</v>
      </c>
      <c r="AG96" s="35" t="e">
        <f t="shared" si="32"/>
        <v>#DIV/0!</v>
      </c>
      <c r="AH96" s="7">
        <f t="shared" si="32"/>
        <v>9.0127610380756187E-2</v>
      </c>
      <c r="AI96" s="7">
        <f t="shared" si="32"/>
        <v>0.21646833180768055</v>
      </c>
      <c r="AJ96" s="7">
        <f t="shared" si="24"/>
        <v>-7.8226080623610317E-4</v>
      </c>
      <c r="AK96" s="36">
        <f t="shared" si="24"/>
        <v>-0.12424379328114293</v>
      </c>
      <c r="AL96" s="37">
        <f t="shared" si="24"/>
        <v>-1.0572015095807578E-2</v>
      </c>
      <c r="AM96" s="2">
        <v>-5.09</v>
      </c>
      <c r="AN96" s="2">
        <v>977.93</v>
      </c>
      <c r="AO96" s="2">
        <v>122.23</v>
      </c>
      <c r="AP96" s="2">
        <v>3634.15</v>
      </c>
      <c r="AQ96" s="29">
        <v>1564.73</v>
      </c>
      <c r="AR96" s="31">
        <f t="shared" si="41"/>
        <v>6293.9500000000007</v>
      </c>
      <c r="AS96" s="2">
        <v>0</v>
      </c>
      <c r="AT96" s="2">
        <v>1019.28</v>
      </c>
      <c r="AU96" s="2">
        <v>-176.81</v>
      </c>
      <c r="AV96" s="2">
        <v>3787.46</v>
      </c>
      <c r="AW96" s="29">
        <v>1714.34</v>
      </c>
      <c r="AX96" s="31">
        <f t="shared" si="42"/>
        <v>6344.27</v>
      </c>
      <c r="AY96" s="5">
        <f t="shared" si="33"/>
        <v>-5.09</v>
      </c>
      <c r="AZ96" s="5">
        <f t="shared" si="33"/>
        <v>-41.350000000000023</v>
      </c>
      <c r="BA96" s="5">
        <f t="shared" si="33"/>
        <v>299.04000000000002</v>
      </c>
      <c r="BB96" s="5">
        <f t="shared" si="25"/>
        <v>-153.30999999999995</v>
      </c>
      <c r="BC96" s="33">
        <f t="shared" si="25"/>
        <v>-149.6099999999999</v>
      </c>
      <c r="BD96" s="34">
        <f t="shared" si="25"/>
        <v>-50.319999999999709</v>
      </c>
      <c r="BE96" s="7" t="e">
        <f t="shared" si="34"/>
        <v>#DIV/0!</v>
      </c>
      <c r="BF96" s="7">
        <f t="shared" si="34"/>
        <v>-4.0567851816968863E-2</v>
      </c>
      <c r="BG96" s="7">
        <f t="shared" si="34"/>
        <v>-1.6913070527685086</v>
      </c>
      <c r="BH96" s="7">
        <f t="shared" si="26"/>
        <v>-4.0478315282537619E-2</v>
      </c>
      <c r="BI96" s="36">
        <f t="shared" si="26"/>
        <v>-8.7269736458345432E-2</v>
      </c>
      <c r="BJ96" s="37">
        <f t="shared" si="26"/>
        <v>-7.9315665947381972E-3</v>
      </c>
      <c r="BK96" s="38">
        <f t="shared" si="35"/>
        <v>1</v>
      </c>
      <c r="BL96" s="38">
        <f t="shared" si="35"/>
        <v>0.18993947916342954</v>
      </c>
      <c r="BM96" s="38">
        <f t="shared" si="35"/>
        <v>0.43799046834127642</v>
      </c>
      <c r="BN96" s="38">
        <f t="shared" si="27"/>
        <v>0.29300501570987086</v>
      </c>
      <c r="BO96" s="39">
        <f t="shared" si="27"/>
        <v>0.31531591441272605</v>
      </c>
      <c r="BP96" s="40">
        <f t="shared" si="27"/>
        <v>0.27619495639604413</v>
      </c>
      <c r="BQ96" s="38">
        <f t="shared" si="36"/>
        <v>0</v>
      </c>
      <c r="BR96" s="38">
        <f t="shared" si="36"/>
        <v>0.21581335473229768</v>
      </c>
      <c r="BS96" s="38">
        <f t="shared" si="36"/>
        <v>-0.77071618499629491</v>
      </c>
      <c r="BT96" s="38">
        <f t="shared" si="28"/>
        <v>0.30512682937046937</v>
      </c>
      <c r="BU96" s="39">
        <f t="shared" si="28"/>
        <v>0.30254268994289185</v>
      </c>
      <c r="BV96" s="40">
        <f t="shared" si="28"/>
        <v>0.27545984727044115</v>
      </c>
      <c r="BW96" s="38">
        <f t="shared" si="37"/>
        <v>1</v>
      </c>
      <c r="BX96" s="38">
        <f t="shared" si="37"/>
        <v>-2.5873875568868138E-2</v>
      </c>
      <c r="BY96" s="38">
        <f t="shared" si="37"/>
        <v>1.2087066533375714</v>
      </c>
      <c r="BZ96" s="38">
        <f t="shared" si="29"/>
        <v>-1.2121813660598502E-2</v>
      </c>
      <c r="CA96" s="39">
        <f t="shared" si="29"/>
        <v>1.2773224469834199E-2</v>
      </c>
      <c r="CB96" s="40">
        <f t="shared" si="29"/>
        <v>7.3510912560298403E-4</v>
      </c>
      <c r="CC96" s="2">
        <f t="shared" si="38"/>
        <v>10000</v>
      </c>
      <c r="CD96" s="2">
        <f t="shared" si="38"/>
        <v>-258.73875568868135</v>
      </c>
      <c r="CE96" s="2">
        <f t="shared" si="38"/>
        <v>12087.066533375715</v>
      </c>
      <c r="CF96" s="2">
        <f t="shared" si="30"/>
        <v>-121.21813660598502</v>
      </c>
      <c r="CG96" s="29">
        <f t="shared" si="30"/>
        <v>127.73224469834199</v>
      </c>
      <c r="CH96" s="31">
        <f t="shared" si="30"/>
        <v>7.3510912560298403</v>
      </c>
      <c r="CI96" s="40">
        <f>IFERROR(M96/'Class Sum-WR'!M96,0)</f>
        <v>0.19329520144524787</v>
      </c>
      <c r="CJ96" s="40">
        <f>IFERROR(M96/'Class Sum-TH'!M96,0)</f>
        <v>0.60854453940572828</v>
      </c>
    </row>
    <row r="97" spans="1:88" ht="13.5" thickBot="1" x14ac:dyDescent="0.25">
      <c r="A97" t="s">
        <v>46</v>
      </c>
      <c r="B97" t="s">
        <v>46</v>
      </c>
      <c r="C97" t="s">
        <v>63</v>
      </c>
      <c r="D97" t="s">
        <v>63</v>
      </c>
      <c r="E97" t="s">
        <v>61</v>
      </c>
      <c r="F97" s="41">
        <f t="shared" si="43"/>
        <v>46102</v>
      </c>
      <c r="G97" s="61" t="s">
        <v>41</v>
      </c>
      <c r="H97" s="43">
        <v>-1.26</v>
      </c>
      <c r="I97" s="44">
        <v>4657.96</v>
      </c>
      <c r="J97" s="44">
        <v>292.52999999999997</v>
      </c>
      <c r="K97" s="44">
        <v>13354.22</v>
      </c>
      <c r="L97" s="45">
        <v>4570.78</v>
      </c>
      <c r="M97" s="46">
        <f t="shared" si="39"/>
        <v>22874.229999999996</v>
      </c>
      <c r="N97" t="s">
        <v>49</v>
      </c>
      <c r="O97" t="s">
        <v>49</v>
      </c>
      <c r="P97" t="s">
        <v>63</v>
      </c>
      <c r="Q97" t="s">
        <v>63</v>
      </c>
      <c r="R97" t="s">
        <v>61</v>
      </c>
      <c r="S97" s="41">
        <f t="shared" si="44"/>
        <v>45738</v>
      </c>
      <c r="T97" s="61" t="s">
        <v>41</v>
      </c>
      <c r="U97" s="43">
        <v>63.3</v>
      </c>
      <c r="V97" s="44">
        <v>6108.65</v>
      </c>
      <c r="W97" s="44">
        <v>247.93</v>
      </c>
      <c r="X97" s="44">
        <v>14735.38</v>
      </c>
      <c r="Y97" s="45">
        <v>5215.78</v>
      </c>
      <c r="Z97" s="47">
        <f t="shared" si="40"/>
        <v>26371.039999999997</v>
      </c>
      <c r="AA97" s="48">
        <f t="shared" si="31"/>
        <v>-64.56</v>
      </c>
      <c r="AB97" s="49">
        <f t="shared" si="31"/>
        <v>-1450.6899999999996</v>
      </c>
      <c r="AC97" s="49">
        <f t="shared" si="31"/>
        <v>44.599999999999966</v>
      </c>
      <c r="AD97" s="49">
        <f t="shared" si="23"/>
        <v>-1381.1599999999999</v>
      </c>
      <c r="AE97" s="50">
        <f t="shared" si="23"/>
        <v>-645</v>
      </c>
      <c r="AF97" s="51">
        <f t="shared" si="23"/>
        <v>-3496.8100000000013</v>
      </c>
      <c r="AG97" s="52">
        <f t="shared" si="32"/>
        <v>-1.0199052132701423</v>
      </c>
      <c r="AH97" s="53">
        <f t="shared" si="32"/>
        <v>-0.23748127655046528</v>
      </c>
      <c r="AI97" s="53">
        <f t="shared" si="32"/>
        <v>0.17988948493526385</v>
      </c>
      <c r="AJ97" s="53">
        <f t="shared" si="24"/>
        <v>-9.373087086997417E-2</v>
      </c>
      <c r="AK97" s="54">
        <f t="shared" si="24"/>
        <v>-0.12366319131558463</v>
      </c>
      <c r="AL97" s="55">
        <f t="shared" si="24"/>
        <v>-0.132600382844211</v>
      </c>
      <c r="AM97" s="44">
        <v>-1.26</v>
      </c>
      <c r="AN97" s="44">
        <v>1012.6</v>
      </c>
      <c r="AO97" s="44">
        <v>124.3</v>
      </c>
      <c r="AP97" s="44">
        <v>3974.35</v>
      </c>
      <c r="AQ97" s="45">
        <v>1447.71</v>
      </c>
      <c r="AR97" s="47">
        <f t="shared" si="41"/>
        <v>6557.7</v>
      </c>
      <c r="AS97" s="44">
        <v>63.3</v>
      </c>
      <c r="AT97" s="44">
        <v>1454.27</v>
      </c>
      <c r="AU97" s="44">
        <v>-433.29</v>
      </c>
      <c r="AV97" s="44">
        <v>4551.93</v>
      </c>
      <c r="AW97" s="45">
        <v>1570.53</v>
      </c>
      <c r="AX97" s="47">
        <f t="shared" si="42"/>
        <v>7206.74</v>
      </c>
      <c r="AY97" s="49">
        <f t="shared" si="33"/>
        <v>-64.56</v>
      </c>
      <c r="AZ97" s="49">
        <f t="shared" si="33"/>
        <v>-441.66999999999996</v>
      </c>
      <c r="BA97" s="49">
        <f t="shared" si="33"/>
        <v>557.59</v>
      </c>
      <c r="BB97" s="49">
        <f t="shared" si="25"/>
        <v>-577.58000000000038</v>
      </c>
      <c r="BC97" s="50">
        <f t="shared" si="25"/>
        <v>-122.81999999999994</v>
      </c>
      <c r="BD97" s="51">
        <f t="shared" si="25"/>
        <v>-649.04</v>
      </c>
      <c r="BE97" s="53">
        <f t="shared" si="34"/>
        <v>-1.0199052132701423</v>
      </c>
      <c r="BF97" s="53">
        <f t="shared" si="34"/>
        <v>-0.30370563925543398</v>
      </c>
      <c r="BG97" s="53">
        <f t="shared" si="34"/>
        <v>-1.2868748413302868</v>
      </c>
      <c r="BH97" s="53">
        <f t="shared" si="26"/>
        <v>-0.1268868370119928</v>
      </c>
      <c r="BI97" s="54">
        <f t="shared" si="26"/>
        <v>-7.8202899658077168E-2</v>
      </c>
      <c r="BJ97" s="55">
        <f t="shared" si="26"/>
        <v>-9.0060138148455468E-2</v>
      </c>
      <c r="BK97" s="56">
        <f t="shared" si="35"/>
        <v>1</v>
      </c>
      <c r="BL97" s="56">
        <f t="shared" si="35"/>
        <v>0.21739130434782608</v>
      </c>
      <c r="BM97" s="56">
        <f t="shared" si="35"/>
        <v>0.42491368406659147</v>
      </c>
      <c r="BN97" s="56">
        <f t="shared" si="27"/>
        <v>0.29761004386628348</v>
      </c>
      <c r="BO97" s="57">
        <f t="shared" si="27"/>
        <v>0.31673149878138962</v>
      </c>
      <c r="BP97" s="58">
        <f t="shared" si="27"/>
        <v>0.2866850599998339</v>
      </c>
      <c r="BQ97" s="56">
        <f t="shared" si="36"/>
        <v>1</v>
      </c>
      <c r="BR97" s="56">
        <f t="shared" si="36"/>
        <v>0.23806733075229389</v>
      </c>
      <c r="BS97" s="56">
        <f t="shared" si="36"/>
        <v>-1.7476303795426129</v>
      </c>
      <c r="BT97" s="56">
        <f t="shared" si="28"/>
        <v>0.30891161273072026</v>
      </c>
      <c r="BU97" s="57">
        <f t="shared" si="28"/>
        <v>0.30111124318893817</v>
      </c>
      <c r="BV97" s="58">
        <f t="shared" si="28"/>
        <v>0.27328235822326313</v>
      </c>
      <c r="BW97" s="56">
        <f t="shared" si="37"/>
        <v>0</v>
      </c>
      <c r="BX97" s="56">
        <f t="shared" si="37"/>
        <v>-2.0676026404467807E-2</v>
      </c>
      <c r="BY97" s="56">
        <f t="shared" si="37"/>
        <v>2.1725440636092044</v>
      </c>
      <c r="BZ97" s="56">
        <f t="shared" si="29"/>
        <v>-1.1301568864436784E-2</v>
      </c>
      <c r="CA97" s="57">
        <f t="shared" si="29"/>
        <v>1.5620255592451449E-2</v>
      </c>
      <c r="CB97" s="58">
        <f t="shared" si="29"/>
        <v>1.3402701776570769E-2</v>
      </c>
      <c r="CC97" s="44">
        <f t="shared" si="38"/>
        <v>0</v>
      </c>
      <c r="CD97" s="44">
        <f t="shared" si="38"/>
        <v>-206.76026404467805</v>
      </c>
      <c r="CE97" s="44">
        <f t="shared" si="38"/>
        <v>21725.440636092044</v>
      </c>
      <c r="CF97" s="44">
        <f t="shared" si="30"/>
        <v>-113.01568864436784</v>
      </c>
      <c r="CG97" s="45">
        <f t="shared" si="30"/>
        <v>156.20255592451448</v>
      </c>
      <c r="CH97" s="47">
        <f t="shared" si="30"/>
        <v>134.02701776570768</v>
      </c>
      <c r="CI97" s="58">
        <f>IFERROR(M97/'Class Sum-WR'!M97,0)</f>
        <v>0.23514240600669006</v>
      </c>
      <c r="CJ97" s="58">
        <f>IFERROR(M97/'Class Sum-TH'!M97,0)</f>
        <v>0.57975373513372663</v>
      </c>
    </row>
    <row r="98" spans="1:88" x14ac:dyDescent="0.2">
      <c r="A98" t="s">
        <v>46</v>
      </c>
      <c r="B98" t="s">
        <v>46</v>
      </c>
      <c r="C98" t="s">
        <v>63</v>
      </c>
      <c r="D98" t="s">
        <v>63</v>
      </c>
      <c r="E98" t="s">
        <v>62</v>
      </c>
      <c r="F98" s="27">
        <f t="shared" si="43"/>
        <v>46103</v>
      </c>
      <c r="G98" s="60" t="s">
        <v>35</v>
      </c>
      <c r="H98" s="28">
        <v>0</v>
      </c>
      <c r="I98" s="2">
        <v>1688.13</v>
      </c>
      <c r="J98" s="2">
        <v>315.19</v>
      </c>
      <c r="K98" s="2">
        <v>5672.55</v>
      </c>
      <c r="L98" s="29">
        <v>2880.01</v>
      </c>
      <c r="M98" s="30">
        <f t="shared" si="39"/>
        <v>10555.880000000001</v>
      </c>
      <c r="N98" t="s">
        <v>49</v>
      </c>
      <c r="O98" t="s">
        <v>49</v>
      </c>
      <c r="P98" t="s">
        <v>63</v>
      </c>
      <c r="Q98" t="s">
        <v>63</v>
      </c>
      <c r="R98" t="s">
        <v>62</v>
      </c>
      <c r="S98" s="27">
        <f t="shared" si="44"/>
        <v>45739</v>
      </c>
      <c r="T98" s="60" t="s">
        <v>35</v>
      </c>
      <c r="U98" s="28">
        <v>0</v>
      </c>
      <c r="V98" s="2">
        <v>2407.17</v>
      </c>
      <c r="W98" s="2">
        <v>240.81</v>
      </c>
      <c r="X98" s="2">
        <v>6231.95</v>
      </c>
      <c r="Y98" s="29">
        <v>2488.09</v>
      </c>
      <c r="Z98" s="31">
        <f t="shared" si="40"/>
        <v>11368.02</v>
      </c>
      <c r="AA98" s="32">
        <f t="shared" si="31"/>
        <v>0</v>
      </c>
      <c r="AB98" s="5">
        <f t="shared" si="31"/>
        <v>-719.04</v>
      </c>
      <c r="AC98" s="5">
        <f t="shared" si="31"/>
        <v>74.38</v>
      </c>
      <c r="AD98" s="5">
        <f t="shared" si="23"/>
        <v>-559.39999999999964</v>
      </c>
      <c r="AE98" s="33">
        <f t="shared" si="23"/>
        <v>391.92000000000007</v>
      </c>
      <c r="AF98" s="34">
        <f t="shared" si="23"/>
        <v>-812.13999999999942</v>
      </c>
      <c r="AG98" s="35" t="e">
        <f t="shared" si="32"/>
        <v>#DIV/0!</v>
      </c>
      <c r="AH98" s="7">
        <f t="shared" si="32"/>
        <v>-0.2987076110121013</v>
      </c>
      <c r="AI98" s="7">
        <f t="shared" si="32"/>
        <v>0.30887421618703542</v>
      </c>
      <c r="AJ98" s="7">
        <f t="shared" si="24"/>
        <v>-8.9763236226221274E-2</v>
      </c>
      <c r="AK98" s="36">
        <f t="shared" si="24"/>
        <v>0.1575184177421235</v>
      </c>
      <c r="AL98" s="37">
        <f t="shared" si="24"/>
        <v>-7.144076101203195E-2</v>
      </c>
      <c r="AM98" s="2">
        <v>0</v>
      </c>
      <c r="AN98" s="2">
        <v>381.59</v>
      </c>
      <c r="AO98" s="2">
        <v>232.93</v>
      </c>
      <c r="AP98" s="2">
        <v>1712.83</v>
      </c>
      <c r="AQ98" s="29">
        <v>1222.3</v>
      </c>
      <c r="AR98" s="31">
        <f t="shared" si="41"/>
        <v>3549.6499999999996</v>
      </c>
      <c r="AS98" s="2">
        <v>0</v>
      </c>
      <c r="AT98" s="2">
        <v>536.75</v>
      </c>
      <c r="AU98" s="2">
        <v>97.87</v>
      </c>
      <c r="AV98" s="2">
        <v>1871.39</v>
      </c>
      <c r="AW98" s="29">
        <v>740.96</v>
      </c>
      <c r="AX98" s="31">
        <f t="shared" si="42"/>
        <v>3246.9700000000003</v>
      </c>
      <c r="AY98" s="5">
        <f t="shared" si="33"/>
        <v>0</v>
      </c>
      <c r="AZ98" s="5">
        <f t="shared" si="33"/>
        <v>-155.16000000000003</v>
      </c>
      <c r="BA98" s="5">
        <f t="shared" si="33"/>
        <v>135.06</v>
      </c>
      <c r="BB98" s="5">
        <f t="shared" si="25"/>
        <v>-158.56000000000017</v>
      </c>
      <c r="BC98" s="33">
        <f t="shared" si="25"/>
        <v>481.33999999999992</v>
      </c>
      <c r="BD98" s="34">
        <f t="shared" si="25"/>
        <v>302.67999999999938</v>
      </c>
      <c r="BE98" s="7" t="e">
        <f t="shared" si="34"/>
        <v>#DIV/0!</v>
      </c>
      <c r="BF98" s="7">
        <f t="shared" si="34"/>
        <v>-0.28907312529110391</v>
      </c>
      <c r="BG98" s="7">
        <f t="shared" si="34"/>
        <v>1.3799938694186165</v>
      </c>
      <c r="BH98" s="7">
        <f t="shared" si="26"/>
        <v>-8.4728463869102738E-2</v>
      </c>
      <c r="BI98" s="36">
        <f t="shared" si="26"/>
        <v>0.6496167134528178</v>
      </c>
      <c r="BJ98" s="37">
        <f t="shared" si="26"/>
        <v>9.3219216685093906E-2</v>
      </c>
      <c r="BK98" s="38">
        <f t="shared" si="35"/>
        <v>0</v>
      </c>
      <c r="BL98" s="38">
        <f t="shared" si="35"/>
        <v>0.22604301801401547</v>
      </c>
      <c r="BM98" s="38">
        <f t="shared" si="35"/>
        <v>0.73901456264475396</v>
      </c>
      <c r="BN98" s="38">
        <f t="shared" si="27"/>
        <v>0.30195062185436883</v>
      </c>
      <c r="BO98" s="39">
        <f t="shared" si="27"/>
        <v>0.42440824858247017</v>
      </c>
      <c r="BP98" s="40">
        <f t="shared" si="27"/>
        <v>0.33627229563049216</v>
      </c>
      <c r="BQ98" s="38">
        <f t="shared" si="36"/>
        <v>0</v>
      </c>
      <c r="BR98" s="38">
        <f t="shared" si="36"/>
        <v>0.22297968153474826</v>
      </c>
      <c r="BS98" s="38">
        <f t="shared" si="36"/>
        <v>0.40641999916946975</v>
      </c>
      <c r="BT98" s="38">
        <f t="shared" si="28"/>
        <v>0.30028963647012574</v>
      </c>
      <c r="BU98" s="39">
        <f t="shared" si="28"/>
        <v>0.29780273221627834</v>
      </c>
      <c r="BV98" s="40">
        <f t="shared" si="28"/>
        <v>0.28562317800285364</v>
      </c>
      <c r="BW98" s="38">
        <f t="shared" si="37"/>
        <v>0</v>
      </c>
      <c r="BX98" s="38">
        <f t="shared" si="37"/>
        <v>3.0633364792672091E-3</v>
      </c>
      <c r="BY98" s="38">
        <f t="shared" si="37"/>
        <v>0.33259456347528421</v>
      </c>
      <c r="BZ98" s="38">
        <f t="shared" si="29"/>
        <v>1.6609853842430855E-3</v>
      </c>
      <c r="CA98" s="39">
        <f t="shared" si="29"/>
        <v>0.12660551636619183</v>
      </c>
      <c r="CB98" s="40">
        <f t="shared" si="29"/>
        <v>5.0649117627638518E-2</v>
      </c>
      <c r="CC98" s="2">
        <f t="shared" si="38"/>
        <v>0</v>
      </c>
      <c r="CD98" s="2">
        <f t="shared" si="38"/>
        <v>30.63336479267209</v>
      </c>
      <c r="CE98" s="2">
        <f t="shared" si="38"/>
        <v>3325.9456347528421</v>
      </c>
      <c r="CF98" s="2">
        <f t="shared" si="30"/>
        <v>16.609853842430855</v>
      </c>
      <c r="CG98" s="29">
        <f t="shared" si="30"/>
        <v>1266.0551636619182</v>
      </c>
      <c r="CH98" s="31">
        <f t="shared" si="30"/>
        <v>506.4911762763852</v>
      </c>
      <c r="CI98" s="40">
        <f>IFERROR(M98/'Class Sum-WR'!M98,0)</f>
        <v>0.19774790377533066</v>
      </c>
      <c r="CJ98" s="40">
        <f>IFERROR(M98/'Class Sum-TH'!M98,0)</f>
        <v>0.50852791154327159</v>
      </c>
    </row>
    <row r="99" spans="1:88" x14ac:dyDescent="0.2">
      <c r="A99" t="s">
        <v>46</v>
      </c>
      <c r="B99" t="s">
        <v>46</v>
      </c>
      <c r="C99" t="s">
        <v>63</v>
      </c>
      <c r="D99" t="s">
        <v>63</v>
      </c>
      <c r="E99" t="s">
        <v>62</v>
      </c>
      <c r="F99" s="27">
        <f t="shared" si="43"/>
        <v>46104</v>
      </c>
      <c r="G99" s="60" t="s">
        <v>36</v>
      </c>
      <c r="H99" s="28">
        <v>-218.94</v>
      </c>
      <c r="I99" s="2">
        <v>2100.4899999999998</v>
      </c>
      <c r="J99" s="2">
        <v>116.52</v>
      </c>
      <c r="K99" s="2">
        <v>6095.75</v>
      </c>
      <c r="L99" s="29">
        <v>2015.31</v>
      </c>
      <c r="M99" s="30">
        <f t="shared" si="39"/>
        <v>10109.129999999999</v>
      </c>
      <c r="N99" t="s">
        <v>49</v>
      </c>
      <c r="O99" t="s">
        <v>49</v>
      </c>
      <c r="P99" t="s">
        <v>63</v>
      </c>
      <c r="Q99" t="s">
        <v>63</v>
      </c>
      <c r="R99" t="s">
        <v>62</v>
      </c>
      <c r="S99" s="27">
        <f t="shared" si="44"/>
        <v>45740</v>
      </c>
      <c r="T99" s="60" t="s">
        <v>36</v>
      </c>
      <c r="U99" s="28">
        <v>-285.79000000000002</v>
      </c>
      <c r="V99" s="2">
        <v>2101.41</v>
      </c>
      <c r="W99" s="2">
        <v>137.30000000000001</v>
      </c>
      <c r="X99" s="2">
        <v>5930.58</v>
      </c>
      <c r="Y99" s="29">
        <v>4054.61</v>
      </c>
      <c r="Z99" s="31">
        <f t="shared" si="40"/>
        <v>11938.11</v>
      </c>
      <c r="AA99" s="32">
        <f t="shared" si="31"/>
        <v>66.850000000000023</v>
      </c>
      <c r="AB99" s="5">
        <f t="shared" si="31"/>
        <v>-0.92000000000007276</v>
      </c>
      <c r="AC99" s="5">
        <f t="shared" si="31"/>
        <v>-20.780000000000015</v>
      </c>
      <c r="AD99" s="5">
        <f t="shared" si="23"/>
        <v>165.17000000000007</v>
      </c>
      <c r="AE99" s="33">
        <f t="shared" si="23"/>
        <v>-2039.3000000000002</v>
      </c>
      <c r="AF99" s="34">
        <f t="shared" si="23"/>
        <v>-1828.9800000000014</v>
      </c>
      <c r="AG99" s="35">
        <f t="shared" si="32"/>
        <v>-0.23391301305154141</v>
      </c>
      <c r="AH99" s="7">
        <f t="shared" si="32"/>
        <v>-4.3780128580337622E-4</v>
      </c>
      <c r="AI99" s="7">
        <f t="shared" si="32"/>
        <v>-0.15134741442097607</v>
      </c>
      <c r="AJ99" s="7">
        <f t="shared" si="24"/>
        <v>2.7850564363013412E-2</v>
      </c>
      <c r="AK99" s="36">
        <f t="shared" si="24"/>
        <v>-0.50295836097676472</v>
      </c>
      <c r="AL99" s="37">
        <f t="shared" si="24"/>
        <v>-0.15320515558995529</v>
      </c>
      <c r="AM99" s="2">
        <v>-218.94</v>
      </c>
      <c r="AN99" s="2">
        <v>440.35</v>
      </c>
      <c r="AO99" s="2">
        <v>52.84</v>
      </c>
      <c r="AP99" s="2">
        <v>1753.26</v>
      </c>
      <c r="AQ99" s="29">
        <v>609.84</v>
      </c>
      <c r="AR99" s="31">
        <f t="shared" si="41"/>
        <v>2637.35</v>
      </c>
      <c r="AS99" s="2">
        <v>-285.79000000000002</v>
      </c>
      <c r="AT99" s="2">
        <v>485.89</v>
      </c>
      <c r="AU99" s="2">
        <v>46.47</v>
      </c>
      <c r="AV99" s="2">
        <v>1693.29</v>
      </c>
      <c r="AW99" s="29">
        <v>1186.68</v>
      </c>
      <c r="AX99" s="31">
        <f t="shared" si="42"/>
        <v>3126.54</v>
      </c>
      <c r="AY99" s="5">
        <f t="shared" si="33"/>
        <v>66.850000000000023</v>
      </c>
      <c r="AZ99" s="5">
        <f t="shared" si="33"/>
        <v>-45.539999999999964</v>
      </c>
      <c r="BA99" s="5">
        <f t="shared" si="33"/>
        <v>6.3700000000000045</v>
      </c>
      <c r="BB99" s="5">
        <f t="shared" si="25"/>
        <v>59.970000000000027</v>
      </c>
      <c r="BC99" s="33">
        <f t="shared" si="25"/>
        <v>-576.84</v>
      </c>
      <c r="BD99" s="34">
        <f t="shared" si="25"/>
        <v>-489.19000000000005</v>
      </c>
      <c r="BE99" s="7">
        <f t="shared" si="34"/>
        <v>-0.23391301305154141</v>
      </c>
      <c r="BF99" s="7">
        <f t="shared" si="34"/>
        <v>-9.372491716232062E-2</v>
      </c>
      <c r="BG99" s="7">
        <f t="shared" si="34"/>
        <v>0.13707768452765234</v>
      </c>
      <c r="BH99" s="7">
        <f t="shared" si="26"/>
        <v>3.5416260652339548E-2</v>
      </c>
      <c r="BI99" s="36">
        <f t="shared" si="26"/>
        <v>-0.48609566184649611</v>
      </c>
      <c r="BJ99" s="37">
        <f t="shared" si="26"/>
        <v>-0.15646369469125618</v>
      </c>
      <c r="BK99" s="38">
        <f t="shared" si="35"/>
        <v>1</v>
      </c>
      <c r="BL99" s="38">
        <f t="shared" si="35"/>
        <v>0.20964155982651669</v>
      </c>
      <c r="BM99" s="38">
        <f t="shared" si="35"/>
        <v>0.45348438036388605</v>
      </c>
      <c r="BN99" s="38">
        <f t="shared" si="27"/>
        <v>0.28762006315875815</v>
      </c>
      <c r="BO99" s="39">
        <f t="shared" si="27"/>
        <v>0.30260356967414442</v>
      </c>
      <c r="BP99" s="40">
        <f t="shared" si="27"/>
        <v>0.26088793001969507</v>
      </c>
      <c r="BQ99" s="38">
        <f t="shared" si="36"/>
        <v>1</v>
      </c>
      <c r="BR99" s="38">
        <f t="shared" si="36"/>
        <v>0.23122094212933222</v>
      </c>
      <c r="BS99" s="38">
        <f t="shared" si="36"/>
        <v>0.33845593590677348</v>
      </c>
      <c r="BT99" s="38">
        <f t="shared" si="28"/>
        <v>0.28551844844854973</v>
      </c>
      <c r="BU99" s="39">
        <f t="shared" si="28"/>
        <v>0.29267426460251417</v>
      </c>
      <c r="BV99" s="40">
        <f t="shared" si="28"/>
        <v>0.26189572721310156</v>
      </c>
      <c r="BW99" s="38">
        <f t="shared" si="37"/>
        <v>0</v>
      </c>
      <c r="BX99" s="38">
        <f t="shared" si="37"/>
        <v>-2.1579382302815531E-2</v>
      </c>
      <c r="BY99" s="38">
        <f t="shared" si="37"/>
        <v>0.11502844445711258</v>
      </c>
      <c r="BZ99" s="38">
        <f t="shared" si="29"/>
        <v>2.1016147102084215E-3</v>
      </c>
      <c r="CA99" s="39">
        <f t="shared" si="29"/>
        <v>9.9293050716302567E-3</v>
      </c>
      <c r="CB99" s="40">
        <f t="shared" si="29"/>
        <v>-1.00779719340649E-3</v>
      </c>
      <c r="CC99" s="2">
        <f t="shared" si="38"/>
        <v>0</v>
      </c>
      <c r="CD99" s="2">
        <f t="shared" si="38"/>
        <v>-215.79382302815532</v>
      </c>
      <c r="CE99" s="2">
        <f t="shared" si="38"/>
        <v>1150.2844445711257</v>
      </c>
      <c r="CF99" s="2">
        <f t="shared" si="30"/>
        <v>21.016147102084215</v>
      </c>
      <c r="CG99" s="29">
        <f t="shared" si="30"/>
        <v>99.29305071630256</v>
      </c>
      <c r="CH99" s="31">
        <f t="shared" si="30"/>
        <v>-10.0779719340649</v>
      </c>
      <c r="CI99" s="40">
        <f>IFERROR(M99/'Class Sum-WR'!M99,0)</f>
        <v>0.17540481049618326</v>
      </c>
      <c r="CJ99" s="40">
        <f>IFERROR(M99/'Class Sum-TH'!M99,0)</f>
        <v>0.73954507114070189</v>
      </c>
    </row>
    <row r="100" spans="1:88" x14ac:dyDescent="0.2">
      <c r="A100" t="s">
        <v>46</v>
      </c>
      <c r="B100" t="s">
        <v>46</v>
      </c>
      <c r="C100" t="s">
        <v>63</v>
      </c>
      <c r="D100" t="s">
        <v>63</v>
      </c>
      <c r="E100" t="s">
        <v>62</v>
      </c>
      <c r="F100" s="27">
        <f t="shared" si="43"/>
        <v>46105</v>
      </c>
      <c r="G100" s="60" t="s">
        <v>37</v>
      </c>
      <c r="H100" s="28">
        <v>-7.45</v>
      </c>
      <c r="I100" s="2">
        <v>2078.64</v>
      </c>
      <c r="J100" s="2">
        <v>38.81</v>
      </c>
      <c r="K100" s="2">
        <v>4263.54</v>
      </c>
      <c r="L100" s="29">
        <v>3262.64</v>
      </c>
      <c r="M100" s="30">
        <f t="shared" si="39"/>
        <v>9636.18</v>
      </c>
      <c r="N100" t="s">
        <v>49</v>
      </c>
      <c r="O100" t="s">
        <v>49</v>
      </c>
      <c r="P100" t="s">
        <v>63</v>
      </c>
      <c r="Q100" t="s">
        <v>63</v>
      </c>
      <c r="R100" t="s">
        <v>62</v>
      </c>
      <c r="S100" s="27">
        <f t="shared" si="44"/>
        <v>45741</v>
      </c>
      <c r="T100" s="60" t="s">
        <v>37</v>
      </c>
      <c r="U100" s="28">
        <v>0</v>
      </c>
      <c r="V100" s="2">
        <v>1629.91</v>
      </c>
      <c r="W100" s="2">
        <v>70.540000000000006</v>
      </c>
      <c r="X100" s="2">
        <v>4515.3500000000004</v>
      </c>
      <c r="Y100" s="29">
        <v>1996.74</v>
      </c>
      <c r="Z100" s="31">
        <f t="shared" si="40"/>
        <v>8212.5400000000009</v>
      </c>
      <c r="AA100" s="32">
        <f t="shared" si="31"/>
        <v>-7.45</v>
      </c>
      <c r="AB100" s="5">
        <f t="shared" si="31"/>
        <v>448.72999999999979</v>
      </c>
      <c r="AC100" s="5">
        <f t="shared" si="31"/>
        <v>-31.730000000000004</v>
      </c>
      <c r="AD100" s="5">
        <f t="shared" si="23"/>
        <v>-251.8100000000004</v>
      </c>
      <c r="AE100" s="33">
        <f t="shared" si="23"/>
        <v>1265.8999999999999</v>
      </c>
      <c r="AF100" s="34">
        <f t="shared" si="23"/>
        <v>1423.6399999999994</v>
      </c>
      <c r="AG100" s="35" t="e">
        <f t="shared" si="32"/>
        <v>#DIV/0!</v>
      </c>
      <c r="AH100" s="7">
        <f t="shared" si="32"/>
        <v>0.27530967967556474</v>
      </c>
      <c r="AI100" s="7">
        <f t="shared" si="32"/>
        <v>-0.44981570740005672</v>
      </c>
      <c r="AJ100" s="7">
        <f t="shared" si="24"/>
        <v>-5.5767548473540339E-2</v>
      </c>
      <c r="AK100" s="36">
        <f t="shared" si="24"/>
        <v>0.63398339293047656</v>
      </c>
      <c r="AL100" s="37">
        <f t="shared" si="24"/>
        <v>0.17334953619708388</v>
      </c>
      <c r="AM100" s="2">
        <v>-7.45</v>
      </c>
      <c r="AN100" s="2">
        <v>444.28</v>
      </c>
      <c r="AO100" s="2">
        <v>16.260000000000002</v>
      </c>
      <c r="AP100" s="2">
        <v>1246.48</v>
      </c>
      <c r="AQ100" s="29">
        <v>960.76</v>
      </c>
      <c r="AR100" s="31">
        <f t="shared" si="41"/>
        <v>2660.33</v>
      </c>
      <c r="AS100" s="2">
        <v>0</v>
      </c>
      <c r="AT100" s="2">
        <v>356.4</v>
      </c>
      <c r="AU100" s="2">
        <v>22.92</v>
      </c>
      <c r="AV100" s="2">
        <v>1388.05</v>
      </c>
      <c r="AW100" s="29">
        <v>505.45</v>
      </c>
      <c r="AX100" s="31">
        <f t="shared" si="42"/>
        <v>2272.8199999999997</v>
      </c>
      <c r="AY100" s="5">
        <f t="shared" si="33"/>
        <v>-7.45</v>
      </c>
      <c r="AZ100" s="5">
        <f t="shared" si="33"/>
        <v>87.88</v>
      </c>
      <c r="BA100" s="5">
        <f t="shared" si="33"/>
        <v>-6.66</v>
      </c>
      <c r="BB100" s="5">
        <f t="shared" si="25"/>
        <v>-141.56999999999994</v>
      </c>
      <c r="BC100" s="33">
        <f t="shared" si="25"/>
        <v>455.31</v>
      </c>
      <c r="BD100" s="34">
        <f t="shared" si="25"/>
        <v>387.51000000000022</v>
      </c>
      <c r="BE100" s="7" t="e">
        <f t="shared" si="34"/>
        <v>#DIV/0!</v>
      </c>
      <c r="BF100" s="7">
        <f t="shared" si="34"/>
        <v>0.24657687991021324</v>
      </c>
      <c r="BG100" s="7">
        <f t="shared" si="34"/>
        <v>-0.29057591623036649</v>
      </c>
      <c r="BH100" s="7">
        <f t="shared" si="26"/>
        <v>-0.10199200316991458</v>
      </c>
      <c r="BI100" s="36">
        <f t="shared" si="26"/>
        <v>0.90080126619843703</v>
      </c>
      <c r="BJ100" s="37">
        <f t="shared" si="26"/>
        <v>0.17049744370429698</v>
      </c>
      <c r="BK100" s="38">
        <f t="shared" si="35"/>
        <v>1</v>
      </c>
      <c r="BL100" s="38">
        <f t="shared" si="35"/>
        <v>0.21373590424508332</v>
      </c>
      <c r="BM100" s="38">
        <f t="shared" si="35"/>
        <v>0.4189641844885339</v>
      </c>
      <c r="BN100" s="38">
        <f t="shared" si="27"/>
        <v>0.29235799359217929</v>
      </c>
      <c r="BO100" s="39">
        <f t="shared" si="27"/>
        <v>0.29447318735747741</v>
      </c>
      <c r="BP100" s="40">
        <f t="shared" si="27"/>
        <v>0.2760772422266915</v>
      </c>
      <c r="BQ100" s="38">
        <f t="shared" si="36"/>
        <v>0</v>
      </c>
      <c r="BR100" s="38">
        <f t="shared" si="36"/>
        <v>0.21866238013141828</v>
      </c>
      <c r="BS100" s="38">
        <f t="shared" si="36"/>
        <v>0.32492203005387016</v>
      </c>
      <c r="BT100" s="38">
        <f t="shared" si="28"/>
        <v>0.30740695627138537</v>
      </c>
      <c r="BU100" s="39">
        <f t="shared" si="28"/>
        <v>0.25313761431132747</v>
      </c>
      <c r="BV100" s="40">
        <f t="shared" si="28"/>
        <v>0.2767499458145713</v>
      </c>
      <c r="BW100" s="38">
        <f t="shared" si="37"/>
        <v>1</v>
      </c>
      <c r="BX100" s="38">
        <f t="shared" si="37"/>
        <v>-4.9264758863349634E-3</v>
      </c>
      <c r="BY100" s="38">
        <f t="shared" si="37"/>
        <v>9.4042154434663738E-2</v>
      </c>
      <c r="BZ100" s="38">
        <f t="shared" si="29"/>
        <v>-1.5048962679206079E-2</v>
      </c>
      <c r="CA100" s="39">
        <f t="shared" si="29"/>
        <v>4.1335573046149932E-2</v>
      </c>
      <c r="CB100" s="40">
        <f t="shared" si="29"/>
        <v>-6.7270358787979712E-4</v>
      </c>
      <c r="CC100" s="2">
        <f t="shared" si="38"/>
        <v>10000</v>
      </c>
      <c r="CD100" s="2">
        <f t="shared" si="38"/>
        <v>-49.264758863349634</v>
      </c>
      <c r="CE100" s="2">
        <f t="shared" si="38"/>
        <v>940.42154434663735</v>
      </c>
      <c r="CF100" s="2">
        <f t="shared" si="30"/>
        <v>-150.48962679206079</v>
      </c>
      <c r="CG100" s="29">
        <f t="shared" si="30"/>
        <v>413.35573046149932</v>
      </c>
      <c r="CH100" s="31">
        <f t="shared" si="30"/>
        <v>-6.7270358787979712</v>
      </c>
      <c r="CI100" s="40">
        <f>IFERROR(M100/'Class Sum-WR'!M100,0)</f>
        <v>0.154854864844408</v>
      </c>
      <c r="CJ100" s="40">
        <f>IFERROR(M100/'Class Sum-TH'!M100,0)</f>
        <v>0.45468735402005761</v>
      </c>
    </row>
    <row r="101" spans="1:88" x14ac:dyDescent="0.2">
      <c r="A101" t="s">
        <v>46</v>
      </c>
      <c r="B101" t="s">
        <v>46</v>
      </c>
      <c r="C101" t="s">
        <v>63</v>
      </c>
      <c r="D101" t="s">
        <v>63</v>
      </c>
      <c r="E101" t="s">
        <v>62</v>
      </c>
      <c r="F101" s="27">
        <f t="shared" si="43"/>
        <v>46106</v>
      </c>
      <c r="G101" s="60" t="s">
        <v>38</v>
      </c>
      <c r="H101" s="28">
        <v>19.98</v>
      </c>
      <c r="I101" s="2">
        <v>1896.97</v>
      </c>
      <c r="J101" s="2">
        <v>118.23</v>
      </c>
      <c r="K101" s="2">
        <v>5476.31</v>
      </c>
      <c r="L101" s="29">
        <v>2793.75</v>
      </c>
      <c r="M101" s="30">
        <f t="shared" si="39"/>
        <v>10305.240000000002</v>
      </c>
      <c r="N101" t="s">
        <v>49</v>
      </c>
      <c r="O101" t="s">
        <v>49</v>
      </c>
      <c r="P101" t="s">
        <v>63</v>
      </c>
      <c r="Q101" t="s">
        <v>63</v>
      </c>
      <c r="R101" t="s">
        <v>62</v>
      </c>
      <c r="S101" s="27">
        <f t="shared" si="44"/>
        <v>45742</v>
      </c>
      <c r="T101" s="60" t="s">
        <v>38</v>
      </c>
      <c r="U101" s="28">
        <v>-1.91</v>
      </c>
      <c r="V101" s="2">
        <v>1834.82</v>
      </c>
      <c r="W101" s="2">
        <v>94.44</v>
      </c>
      <c r="X101" s="2">
        <v>5442.8</v>
      </c>
      <c r="Y101" s="29">
        <v>2807.51</v>
      </c>
      <c r="Z101" s="31">
        <f t="shared" si="40"/>
        <v>10177.66</v>
      </c>
      <c r="AA101" s="32">
        <f t="shared" si="31"/>
        <v>21.89</v>
      </c>
      <c r="AB101" s="5">
        <f t="shared" si="31"/>
        <v>62.150000000000091</v>
      </c>
      <c r="AC101" s="5">
        <f t="shared" si="31"/>
        <v>23.790000000000006</v>
      </c>
      <c r="AD101" s="5">
        <f t="shared" si="23"/>
        <v>33.510000000000218</v>
      </c>
      <c r="AE101" s="33">
        <f t="shared" si="23"/>
        <v>-13.760000000000218</v>
      </c>
      <c r="AF101" s="34">
        <f t="shared" si="23"/>
        <v>127.58000000000175</v>
      </c>
      <c r="AG101" s="35">
        <f t="shared" si="32"/>
        <v>-11.460732984293195</v>
      </c>
      <c r="AH101" s="7">
        <f t="shared" si="32"/>
        <v>3.3872532455499774E-2</v>
      </c>
      <c r="AI101" s="7">
        <f t="shared" si="32"/>
        <v>0.25190597204574339</v>
      </c>
      <c r="AJ101" s="7">
        <f t="shared" si="24"/>
        <v>6.1567575512604207E-3</v>
      </c>
      <c r="AK101" s="36">
        <f t="shared" si="24"/>
        <v>-4.9011401562239201E-3</v>
      </c>
      <c r="AL101" s="37">
        <f t="shared" si="24"/>
        <v>1.2535297897552261E-2</v>
      </c>
      <c r="AM101" s="2">
        <v>19.98</v>
      </c>
      <c r="AN101" s="2">
        <v>399.28</v>
      </c>
      <c r="AO101" s="2">
        <v>55.04</v>
      </c>
      <c r="AP101" s="2">
        <v>1498.92</v>
      </c>
      <c r="AQ101" s="29">
        <v>744.39</v>
      </c>
      <c r="AR101" s="31">
        <f t="shared" si="41"/>
        <v>2717.61</v>
      </c>
      <c r="AS101" s="2">
        <v>-1.91</v>
      </c>
      <c r="AT101" s="2">
        <v>421.18</v>
      </c>
      <c r="AU101" s="2">
        <v>32.71</v>
      </c>
      <c r="AV101" s="2">
        <v>1636.33</v>
      </c>
      <c r="AW101" s="29">
        <v>798.03</v>
      </c>
      <c r="AX101" s="31">
        <f t="shared" si="42"/>
        <v>2886.34</v>
      </c>
      <c r="AY101" s="5">
        <f t="shared" si="33"/>
        <v>21.89</v>
      </c>
      <c r="AZ101" s="5">
        <f t="shared" si="33"/>
        <v>-21.900000000000034</v>
      </c>
      <c r="BA101" s="5">
        <f t="shared" si="33"/>
        <v>22.33</v>
      </c>
      <c r="BB101" s="5">
        <f t="shared" si="25"/>
        <v>-137.40999999999985</v>
      </c>
      <c r="BC101" s="33">
        <f t="shared" si="25"/>
        <v>-53.639999999999986</v>
      </c>
      <c r="BD101" s="34">
        <f t="shared" si="25"/>
        <v>-168.73000000000002</v>
      </c>
      <c r="BE101" s="7">
        <f t="shared" si="34"/>
        <v>-11.460732984293195</v>
      </c>
      <c r="BF101" s="7">
        <f t="shared" si="34"/>
        <v>-5.1996770976779606E-2</v>
      </c>
      <c r="BG101" s="7">
        <f t="shared" si="34"/>
        <v>0.68266585142158354</v>
      </c>
      <c r="BH101" s="7">
        <f t="shared" si="26"/>
        <v>-8.3974503920358282E-2</v>
      </c>
      <c r="BI101" s="36">
        <f t="shared" si="26"/>
        <v>-6.7215518213600972E-2</v>
      </c>
      <c r="BJ101" s="37">
        <f t="shared" si="26"/>
        <v>-5.8458116507410771E-2</v>
      </c>
      <c r="BK101" s="38">
        <f t="shared" si="35"/>
        <v>1</v>
      </c>
      <c r="BL101" s="38">
        <f t="shared" si="35"/>
        <v>0.21048303346916397</v>
      </c>
      <c r="BM101" s="38">
        <f t="shared" si="35"/>
        <v>0.46553328258479232</v>
      </c>
      <c r="BN101" s="38">
        <f t="shared" si="27"/>
        <v>0.27370985207192433</v>
      </c>
      <c r="BO101" s="39">
        <f t="shared" si="27"/>
        <v>0.26644832214765102</v>
      </c>
      <c r="BP101" s="40">
        <f t="shared" si="27"/>
        <v>0.26371147105744258</v>
      </c>
      <c r="BQ101" s="38">
        <f t="shared" si="36"/>
        <v>1</v>
      </c>
      <c r="BR101" s="38">
        <f t="shared" si="36"/>
        <v>0.22954840256809933</v>
      </c>
      <c r="BS101" s="38">
        <f t="shared" si="36"/>
        <v>0.34635747564591279</v>
      </c>
      <c r="BT101" s="38">
        <f t="shared" si="28"/>
        <v>0.30064121408098771</v>
      </c>
      <c r="BU101" s="39">
        <f t="shared" si="28"/>
        <v>0.28424831968541514</v>
      </c>
      <c r="BV101" s="40">
        <f t="shared" si="28"/>
        <v>0.28359563986220804</v>
      </c>
      <c r="BW101" s="38">
        <f t="shared" si="37"/>
        <v>0</v>
      </c>
      <c r="BX101" s="38">
        <f t="shared" si="37"/>
        <v>-1.9065369098935359E-2</v>
      </c>
      <c r="BY101" s="38">
        <f t="shared" si="37"/>
        <v>0.11917580693887952</v>
      </c>
      <c r="BZ101" s="38">
        <f t="shared" si="29"/>
        <v>-2.6931362009063375E-2</v>
      </c>
      <c r="CA101" s="39">
        <f t="shared" si="29"/>
        <v>-1.7799997537764123E-2</v>
      </c>
      <c r="CB101" s="40">
        <f t="shared" si="29"/>
        <v>-1.9884168804765456E-2</v>
      </c>
      <c r="CC101" s="2">
        <f t="shared" si="38"/>
        <v>0</v>
      </c>
      <c r="CD101" s="2">
        <f t="shared" si="38"/>
        <v>-190.65369098935358</v>
      </c>
      <c r="CE101" s="2">
        <f t="shared" si="38"/>
        <v>1191.7580693887953</v>
      </c>
      <c r="CF101" s="2">
        <f t="shared" si="30"/>
        <v>-269.31362009063378</v>
      </c>
      <c r="CG101" s="29">
        <f t="shared" si="30"/>
        <v>-177.99997537764122</v>
      </c>
      <c r="CH101" s="31">
        <f t="shared" si="30"/>
        <v>-198.84168804765457</v>
      </c>
      <c r="CI101" s="40">
        <f>IFERROR(M101/'Class Sum-WR'!M101,0)</f>
        <v>0.13708729603501693</v>
      </c>
      <c r="CJ101" s="40">
        <f>IFERROR(M101/'Class Sum-TH'!M101,0)</f>
        <v>0.57183761188861837</v>
      </c>
    </row>
    <row r="102" spans="1:88" x14ac:dyDescent="0.2">
      <c r="A102" t="s">
        <v>46</v>
      </c>
      <c r="B102" t="s">
        <v>46</v>
      </c>
      <c r="C102" t="s">
        <v>63</v>
      </c>
      <c r="D102" t="s">
        <v>63</v>
      </c>
      <c r="E102" t="s">
        <v>62</v>
      </c>
      <c r="F102" s="27">
        <f t="shared" si="43"/>
        <v>46107</v>
      </c>
      <c r="G102" s="60" t="s">
        <v>39</v>
      </c>
      <c r="H102" s="28">
        <v>2.5</v>
      </c>
      <c r="I102" s="2">
        <v>2400.48</v>
      </c>
      <c r="J102" s="2">
        <v>249.65</v>
      </c>
      <c r="K102" s="2">
        <v>7019.64</v>
      </c>
      <c r="L102" s="29">
        <v>3141.51</v>
      </c>
      <c r="M102" s="30">
        <f t="shared" si="39"/>
        <v>12813.78</v>
      </c>
      <c r="N102" t="s">
        <v>49</v>
      </c>
      <c r="O102" t="s">
        <v>49</v>
      </c>
      <c r="P102" t="s">
        <v>63</v>
      </c>
      <c r="Q102" t="s">
        <v>63</v>
      </c>
      <c r="R102" t="s">
        <v>62</v>
      </c>
      <c r="S102" s="27">
        <f t="shared" si="44"/>
        <v>45743</v>
      </c>
      <c r="T102" s="60" t="s">
        <v>39</v>
      </c>
      <c r="U102" s="28">
        <v>-22.63</v>
      </c>
      <c r="V102" s="2">
        <v>3292.71</v>
      </c>
      <c r="W102" s="2">
        <v>201.74</v>
      </c>
      <c r="X102" s="2">
        <v>9889.77</v>
      </c>
      <c r="Y102" s="29">
        <v>5143.24</v>
      </c>
      <c r="Z102" s="31">
        <f t="shared" si="40"/>
        <v>18504.830000000002</v>
      </c>
      <c r="AA102" s="32">
        <f t="shared" si="31"/>
        <v>25.13</v>
      </c>
      <c r="AB102" s="5">
        <f t="shared" si="31"/>
        <v>-892.23</v>
      </c>
      <c r="AC102" s="5">
        <f t="shared" si="31"/>
        <v>47.91</v>
      </c>
      <c r="AD102" s="5">
        <f t="shared" si="23"/>
        <v>-2870.13</v>
      </c>
      <c r="AE102" s="33">
        <f t="shared" si="23"/>
        <v>-2001.7299999999996</v>
      </c>
      <c r="AF102" s="34">
        <f t="shared" si="23"/>
        <v>-5691.0500000000011</v>
      </c>
      <c r="AG102" s="35">
        <f t="shared" si="32"/>
        <v>-1.1104728236853734</v>
      </c>
      <c r="AH102" s="7">
        <f t="shared" si="32"/>
        <v>-0.27097132756908443</v>
      </c>
      <c r="AI102" s="7">
        <f t="shared" si="32"/>
        <v>0.23748389015564586</v>
      </c>
      <c r="AJ102" s="7">
        <f t="shared" si="24"/>
        <v>-0.29021200695263893</v>
      </c>
      <c r="AK102" s="36">
        <f t="shared" si="24"/>
        <v>-0.38919630427512614</v>
      </c>
      <c r="AL102" s="37">
        <f t="shared" si="24"/>
        <v>-0.30754403039638845</v>
      </c>
      <c r="AM102" s="2">
        <v>2.5</v>
      </c>
      <c r="AN102" s="2">
        <v>527.47</v>
      </c>
      <c r="AO102" s="2">
        <v>208.19</v>
      </c>
      <c r="AP102" s="2">
        <v>2010.97</v>
      </c>
      <c r="AQ102" s="29">
        <v>941.68</v>
      </c>
      <c r="AR102" s="31">
        <f t="shared" si="41"/>
        <v>3690.81</v>
      </c>
      <c r="AS102" s="2">
        <v>-22.63</v>
      </c>
      <c r="AT102" s="2">
        <v>716.91</v>
      </c>
      <c r="AU102" s="2">
        <v>80.650000000000006</v>
      </c>
      <c r="AV102" s="2">
        <v>3034.11</v>
      </c>
      <c r="AW102" s="29">
        <v>1524.2</v>
      </c>
      <c r="AX102" s="31">
        <f t="shared" si="42"/>
        <v>5333.24</v>
      </c>
      <c r="AY102" s="5">
        <f t="shared" si="33"/>
        <v>25.13</v>
      </c>
      <c r="AZ102" s="5">
        <f t="shared" si="33"/>
        <v>-189.43999999999994</v>
      </c>
      <c r="BA102" s="5">
        <f t="shared" si="33"/>
        <v>127.53999999999999</v>
      </c>
      <c r="BB102" s="5">
        <f t="shared" si="25"/>
        <v>-1023.1400000000001</v>
      </c>
      <c r="BC102" s="33">
        <f t="shared" si="25"/>
        <v>-582.5200000000001</v>
      </c>
      <c r="BD102" s="34">
        <f t="shared" si="25"/>
        <v>-1642.4299999999998</v>
      </c>
      <c r="BE102" s="7">
        <f t="shared" si="34"/>
        <v>-1.1104728236853734</v>
      </c>
      <c r="BF102" s="7">
        <f t="shared" si="34"/>
        <v>-0.26424516327014541</v>
      </c>
      <c r="BG102" s="7">
        <f t="shared" si="34"/>
        <v>1.5814011159330439</v>
      </c>
      <c r="BH102" s="7">
        <f t="shared" si="26"/>
        <v>-0.33721255986104659</v>
      </c>
      <c r="BI102" s="36">
        <f t="shared" si="26"/>
        <v>-0.38218081616585753</v>
      </c>
      <c r="BJ102" s="37">
        <f t="shared" si="26"/>
        <v>-0.30796101431775053</v>
      </c>
      <c r="BK102" s="38">
        <f t="shared" si="35"/>
        <v>1</v>
      </c>
      <c r="BL102" s="38">
        <f t="shared" si="35"/>
        <v>0.21973521962274212</v>
      </c>
      <c r="BM102" s="38">
        <f t="shared" si="35"/>
        <v>0.83392749849789705</v>
      </c>
      <c r="BN102" s="38">
        <f t="shared" si="27"/>
        <v>0.28647765412471293</v>
      </c>
      <c r="BO102" s="39">
        <f t="shared" si="27"/>
        <v>0.29975393998427502</v>
      </c>
      <c r="BP102" s="40">
        <f t="shared" si="27"/>
        <v>0.28803444416869961</v>
      </c>
      <c r="BQ102" s="38">
        <f t="shared" si="36"/>
        <v>1</v>
      </c>
      <c r="BR102" s="38">
        <f t="shared" si="36"/>
        <v>0.21772643202711442</v>
      </c>
      <c r="BS102" s="38">
        <f t="shared" si="36"/>
        <v>0.3997719837414494</v>
      </c>
      <c r="BT102" s="38">
        <f t="shared" si="28"/>
        <v>0.30679277677842864</v>
      </c>
      <c r="BU102" s="39">
        <f t="shared" si="28"/>
        <v>0.29635016059915542</v>
      </c>
      <c r="BV102" s="40">
        <f t="shared" si="28"/>
        <v>0.28820799758765681</v>
      </c>
      <c r="BW102" s="38">
        <f t="shared" si="37"/>
        <v>0</v>
      </c>
      <c r="BX102" s="38">
        <f t="shared" si="37"/>
        <v>2.0087875956276979E-3</v>
      </c>
      <c r="BY102" s="38">
        <f t="shared" si="37"/>
        <v>0.43415551475644765</v>
      </c>
      <c r="BZ102" s="38">
        <f t="shared" si="29"/>
        <v>-2.0315122653715711E-2</v>
      </c>
      <c r="CA102" s="39">
        <f t="shared" si="29"/>
        <v>3.4037793851195985E-3</v>
      </c>
      <c r="CB102" s="40">
        <f t="shared" si="29"/>
        <v>-1.7355341895719523E-4</v>
      </c>
      <c r="CC102" s="2">
        <f t="shared" si="38"/>
        <v>0</v>
      </c>
      <c r="CD102" s="2">
        <f t="shared" si="38"/>
        <v>20.087875956276978</v>
      </c>
      <c r="CE102" s="2">
        <f t="shared" si="38"/>
        <v>4341.5551475644761</v>
      </c>
      <c r="CF102" s="2">
        <f t="shared" si="30"/>
        <v>-203.15122653715713</v>
      </c>
      <c r="CG102" s="29">
        <f t="shared" si="30"/>
        <v>34.037793851195985</v>
      </c>
      <c r="CH102" s="31">
        <f t="shared" si="30"/>
        <v>-1.7355341895719523</v>
      </c>
      <c r="CI102" s="40">
        <f>IFERROR(M102/'Class Sum-WR'!M102,0)</f>
        <v>0.17339969925853915</v>
      </c>
      <c r="CJ102" s="40">
        <f>IFERROR(M102/'Class Sum-TH'!M102,0)</f>
        <v>0.56597343227217012</v>
      </c>
    </row>
    <row r="103" spans="1:88" x14ac:dyDescent="0.2">
      <c r="A103" t="s">
        <v>46</v>
      </c>
      <c r="B103" t="s">
        <v>46</v>
      </c>
      <c r="C103" t="s">
        <v>63</v>
      </c>
      <c r="D103" t="s">
        <v>63</v>
      </c>
      <c r="E103" t="s">
        <v>62</v>
      </c>
      <c r="F103" s="27">
        <f t="shared" si="43"/>
        <v>46108</v>
      </c>
      <c r="G103" s="60" t="s">
        <v>40</v>
      </c>
      <c r="H103" s="28">
        <v>0</v>
      </c>
      <c r="I103" s="2">
        <v>4309.58</v>
      </c>
      <c r="J103" s="2">
        <v>21.46</v>
      </c>
      <c r="K103" s="2">
        <v>11273.68</v>
      </c>
      <c r="L103" s="29">
        <v>4662.49</v>
      </c>
      <c r="M103" s="30">
        <f t="shared" si="39"/>
        <v>20267.21</v>
      </c>
      <c r="N103" t="s">
        <v>49</v>
      </c>
      <c r="O103" t="s">
        <v>49</v>
      </c>
      <c r="P103" t="s">
        <v>63</v>
      </c>
      <c r="Q103" t="s">
        <v>63</v>
      </c>
      <c r="R103" t="s">
        <v>62</v>
      </c>
      <c r="S103" s="27">
        <f t="shared" si="44"/>
        <v>45744</v>
      </c>
      <c r="T103" s="60" t="s">
        <v>40</v>
      </c>
      <c r="U103" s="28">
        <v>-10.79</v>
      </c>
      <c r="V103" s="2">
        <v>4024.11</v>
      </c>
      <c r="W103" s="2">
        <v>391.64</v>
      </c>
      <c r="X103" s="2">
        <v>12856.29</v>
      </c>
      <c r="Y103" s="29">
        <v>6360.26</v>
      </c>
      <c r="Z103" s="31">
        <f t="shared" si="40"/>
        <v>23621.510000000002</v>
      </c>
      <c r="AA103" s="32">
        <f t="shared" si="31"/>
        <v>10.79</v>
      </c>
      <c r="AB103" s="5">
        <f t="shared" si="31"/>
        <v>285.4699999999998</v>
      </c>
      <c r="AC103" s="5">
        <f t="shared" si="31"/>
        <v>-370.18</v>
      </c>
      <c r="AD103" s="5">
        <f t="shared" si="23"/>
        <v>-1582.6100000000006</v>
      </c>
      <c r="AE103" s="33">
        <f t="shared" si="23"/>
        <v>-1697.7700000000004</v>
      </c>
      <c r="AF103" s="34">
        <f t="shared" si="23"/>
        <v>-3354.3000000000029</v>
      </c>
      <c r="AG103" s="35">
        <f t="shared" si="32"/>
        <v>-1</v>
      </c>
      <c r="AH103" s="7">
        <f t="shared" si="32"/>
        <v>7.0939909694317446E-2</v>
      </c>
      <c r="AI103" s="7">
        <f t="shared" si="32"/>
        <v>-0.94520477989990814</v>
      </c>
      <c r="AJ103" s="7">
        <f t="shared" si="24"/>
        <v>-0.12310005452583914</v>
      </c>
      <c r="AK103" s="36">
        <f t="shared" si="24"/>
        <v>-0.26693405615493715</v>
      </c>
      <c r="AL103" s="37">
        <f t="shared" si="24"/>
        <v>-0.14200192959721891</v>
      </c>
      <c r="AM103" s="2">
        <v>0</v>
      </c>
      <c r="AN103" s="2">
        <v>917.59</v>
      </c>
      <c r="AO103" s="2">
        <v>-68.48</v>
      </c>
      <c r="AP103" s="2">
        <v>3199.56</v>
      </c>
      <c r="AQ103" s="29">
        <v>1422.03</v>
      </c>
      <c r="AR103" s="31">
        <f t="shared" si="41"/>
        <v>5470.7</v>
      </c>
      <c r="AS103" s="2">
        <v>-10.79</v>
      </c>
      <c r="AT103" s="2">
        <v>930.6</v>
      </c>
      <c r="AU103" s="2">
        <v>249.51</v>
      </c>
      <c r="AV103" s="2">
        <v>3957.84</v>
      </c>
      <c r="AW103" s="29">
        <v>1924.14</v>
      </c>
      <c r="AX103" s="31">
        <f t="shared" si="42"/>
        <v>7051.3</v>
      </c>
      <c r="AY103" s="5">
        <f t="shared" si="33"/>
        <v>10.79</v>
      </c>
      <c r="AZ103" s="5">
        <f t="shared" si="33"/>
        <v>-13.009999999999991</v>
      </c>
      <c r="BA103" s="5">
        <f t="shared" si="33"/>
        <v>-317.99</v>
      </c>
      <c r="BB103" s="5">
        <f t="shared" si="25"/>
        <v>-758.2800000000002</v>
      </c>
      <c r="BC103" s="33">
        <f t="shared" si="25"/>
        <v>-502.11000000000013</v>
      </c>
      <c r="BD103" s="34">
        <f t="shared" si="25"/>
        <v>-1580.6000000000004</v>
      </c>
      <c r="BE103" s="7">
        <f t="shared" si="34"/>
        <v>-1</v>
      </c>
      <c r="BF103" s="7">
        <f t="shared" si="34"/>
        <v>-1.3980227810015034E-2</v>
      </c>
      <c r="BG103" s="7">
        <f t="shared" si="34"/>
        <v>-1.2744579375576131</v>
      </c>
      <c r="BH103" s="7">
        <f t="shared" si="26"/>
        <v>-0.19158935176763087</v>
      </c>
      <c r="BI103" s="36">
        <f t="shared" si="26"/>
        <v>-0.26095294521188694</v>
      </c>
      <c r="BJ103" s="37">
        <f t="shared" si="26"/>
        <v>-0.22415724759973343</v>
      </c>
      <c r="BK103" s="38">
        <f t="shared" si="35"/>
        <v>0</v>
      </c>
      <c r="BL103" s="38">
        <f t="shared" si="35"/>
        <v>0.21291866028708134</v>
      </c>
      <c r="BM103" s="38">
        <f t="shared" si="35"/>
        <v>-3.1910531220876051</v>
      </c>
      <c r="BN103" s="38">
        <f t="shared" si="27"/>
        <v>0.28380794913462154</v>
      </c>
      <c r="BO103" s="39">
        <f t="shared" si="27"/>
        <v>0.30499368363256546</v>
      </c>
      <c r="BP103" s="40">
        <f t="shared" si="27"/>
        <v>0.26992861868999235</v>
      </c>
      <c r="BQ103" s="38">
        <f t="shared" si="36"/>
        <v>1</v>
      </c>
      <c r="BR103" s="38">
        <f t="shared" si="36"/>
        <v>0.23125610383413972</v>
      </c>
      <c r="BS103" s="38">
        <f t="shared" si="36"/>
        <v>0.63709018486365032</v>
      </c>
      <c r="BT103" s="38">
        <f t="shared" si="28"/>
        <v>0.30785242087725151</v>
      </c>
      <c r="BU103" s="39">
        <f t="shared" si="28"/>
        <v>0.30252536845977995</v>
      </c>
      <c r="BV103" s="40">
        <f t="shared" si="28"/>
        <v>0.29851182248721608</v>
      </c>
      <c r="BW103" s="38">
        <f t="shared" si="37"/>
        <v>-1</v>
      </c>
      <c r="BX103" s="38">
        <f t="shared" si="37"/>
        <v>-1.833744354705838E-2</v>
      </c>
      <c r="BY103" s="38">
        <f t="shared" si="37"/>
        <v>-3.8281433069512554</v>
      </c>
      <c r="BZ103" s="38">
        <f t="shared" si="29"/>
        <v>-2.4044471742629969E-2</v>
      </c>
      <c r="CA103" s="39">
        <f t="shared" si="29"/>
        <v>2.4683151727855068E-3</v>
      </c>
      <c r="CB103" s="40">
        <f t="shared" si="29"/>
        <v>-2.8583203797223733E-2</v>
      </c>
      <c r="CC103" s="2">
        <f t="shared" si="38"/>
        <v>-10000</v>
      </c>
      <c r="CD103" s="2">
        <f t="shared" si="38"/>
        <v>-183.37443547058379</v>
      </c>
      <c r="CE103" s="2">
        <f t="shared" si="38"/>
        <v>-38281.433069512554</v>
      </c>
      <c r="CF103" s="2">
        <f t="shared" si="30"/>
        <v>-240.44471742629969</v>
      </c>
      <c r="CG103" s="29">
        <f t="shared" si="30"/>
        <v>24.683151727855069</v>
      </c>
      <c r="CH103" s="31">
        <f t="shared" si="30"/>
        <v>-285.83203797223734</v>
      </c>
      <c r="CI103" s="40">
        <f>IFERROR(M103/'Class Sum-WR'!M103,0)</f>
        <v>0.18475252743341955</v>
      </c>
      <c r="CJ103" s="40">
        <f>IFERROR(M103/'Class Sum-TH'!M103,0)</f>
        <v>0.52116244223544916</v>
      </c>
    </row>
    <row r="104" spans="1:88" ht="13.5" thickBot="1" x14ac:dyDescent="0.25">
      <c r="A104" t="s">
        <v>46</v>
      </c>
      <c r="B104" t="s">
        <v>46</v>
      </c>
      <c r="C104" t="s">
        <v>63</v>
      </c>
      <c r="D104" t="s">
        <v>63</v>
      </c>
      <c r="E104" t="s">
        <v>62</v>
      </c>
      <c r="F104" s="41">
        <f t="shared" si="43"/>
        <v>46109</v>
      </c>
      <c r="G104" s="61" t="s">
        <v>41</v>
      </c>
      <c r="H104" s="43">
        <v>0</v>
      </c>
      <c r="I104" s="44">
        <v>5174.6400000000003</v>
      </c>
      <c r="J104" s="44">
        <v>166.67</v>
      </c>
      <c r="K104" s="44">
        <v>12608.43</v>
      </c>
      <c r="L104" s="45">
        <v>3435.06</v>
      </c>
      <c r="M104" s="46">
        <f t="shared" si="39"/>
        <v>21384.800000000003</v>
      </c>
      <c r="N104" t="s">
        <v>49</v>
      </c>
      <c r="O104" t="s">
        <v>49</v>
      </c>
      <c r="P104" t="s">
        <v>63</v>
      </c>
      <c r="Q104" t="s">
        <v>63</v>
      </c>
      <c r="R104" t="s">
        <v>62</v>
      </c>
      <c r="S104" s="41">
        <f t="shared" si="44"/>
        <v>45745</v>
      </c>
      <c r="T104" s="61" t="s">
        <v>41</v>
      </c>
      <c r="U104" s="43">
        <v>-17.73</v>
      </c>
      <c r="V104" s="44">
        <v>4527.1099999999997</v>
      </c>
      <c r="W104" s="44">
        <v>398.67</v>
      </c>
      <c r="X104" s="44">
        <v>13015.1</v>
      </c>
      <c r="Y104" s="45">
        <v>4696.62</v>
      </c>
      <c r="Z104" s="47">
        <f t="shared" si="40"/>
        <v>22619.77</v>
      </c>
      <c r="AA104" s="48">
        <f t="shared" si="31"/>
        <v>17.73</v>
      </c>
      <c r="AB104" s="49">
        <f t="shared" si="31"/>
        <v>647.53000000000065</v>
      </c>
      <c r="AC104" s="49">
        <f t="shared" si="31"/>
        <v>-232.00000000000003</v>
      </c>
      <c r="AD104" s="49">
        <f t="shared" si="23"/>
        <v>-406.67000000000007</v>
      </c>
      <c r="AE104" s="50">
        <f t="shared" si="23"/>
        <v>-1261.56</v>
      </c>
      <c r="AF104" s="51">
        <f t="shared" si="23"/>
        <v>-1234.9699999999975</v>
      </c>
      <c r="AG104" s="52">
        <f t="shared" si="32"/>
        <v>-1</v>
      </c>
      <c r="AH104" s="53">
        <f t="shared" si="32"/>
        <v>0.14303385603619101</v>
      </c>
      <c r="AI104" s="53">
        <f t="shared" si="32"/>
        <v>-0.58193493365440097</v>
      </c>
      <c r="AJ104" s="53">
        <f t="shared" si="24"/>
        <v>-3.1246014244992359E-2</v>
      </c>
      <c r="AK104" s="54">
        <f t="shared" si="24"/>
        <v>-0.26861019201042452</v>
      </c>
      <c r="AL104" s="55">
        <f t="shared" si="24"/>
        <v>-5.4596930030676595E-2</v>
      </c>
      <c r="AM104" s="44">
        <v>0</v>
      </c>
      <c r="AN104" s="44">
        <v>1092.1400000000001</v>
      </c>
      <c r="AO104" s="44">
        <v>77.290000000000006</v>
      </c>
      <c r="AP104" s="44">
        <v>3864.39</v>
      </c>
      <c r="AQ104" s="45">
        <v>1008.21</v>
      </c>
      <c r="AR104" s="47">
        <f t="shared" si="41"/>
        <v>6042.03</v>
      </c>
      <c r="AS104" s="44">
        <v>-17.73</v>
      </c>
      <c r="AT104" s="44">
        <v>1038.6500000000001</v>
      </c>
      <c r="AU104" s="44">
        <v>-107.45</v>
      </c>
      <c r="AV104" s="44">
        <v>3979.25</v>
      </c>
      <c r="AW104" s="45">
        <v>1524.91</v>
      </c>
      <c r="AX104" s="47">
        <f t="shared" si="42"/>
        <v>6417.63</v>
      </c>
      <c r="AY104" s="49">
        <f t="shared" si="33"/>
        <v>17.73</v>
      </c>
      <c r="AZ104" s="49">
        <f t="shared" si="33"/>
        <v>53.490000000000009</v>
      </c>
      <c r="BA104" s="49">
        <f t="shared" si="33"/>
        <v>184.74</v>
      </c>
      <c r="BB104" s="49">
        <f t="shared" si="25"/>
        <v>-114.86000000000013</v>
      </c>
      <c r="BC104" s="50">
        <f t="shared" si="25"/>
        <v>-516.70000000000005</v>
      </c>
      <c r="BD104" s="51">
        <f t="shared" si="25"/>
        <v>-375.60000000000036</v>
      </c>
      <c r="BE104" s="53">
        <f t="shared" si="34"/>
        <v>-1</v>
      </c>
      <c r="BF104" s="53">
        <f t="shared" si="34"/>
        <v>5.1499542675588511E-2</v>
      </c>
      <c r="BG104" s="53">
        <f t="shared" si="34"/>
        <v>-1.7193113075849233</v>
      </c>
      <c r="BH104" s="53">
        <f t="shared" si="26"/>
        <v>-2.8864735817050985E-2</v>
      </c>
      <c r="BI104" s="54">
        <f t="shared" si="26"/>
        <v>-0.33883966922638059</v>
      </c>
      <c r="BJ104" s="55">
        <f t="shared" si="26"/>
        <v>-5.8526278392490742E-2</v>
      </c>
      <c r="BK104" s="56">
        <f t="shared" si="35"/>
        <v>0</v>
      </c>
      <c r="BL104" s="56">
        <f t="shared" si="35"/>
        <v>0.21105622806610702</v>
      </c>
      <c r="BM104" s="56">
        <f t="shared" si="35"/>
        <v>0.46373072538549237</v>
      </c>
      <c r="BN104" s="56">
        <f t="shared" si="27"/>
        <v>0.30649256092947336</v>
      </c>
      <c r="BO104" s="57">
        <f t="shared" si="27"/>
        <v>0.29350579029187263</v>
      </c>
      <c r="BP104" s="58">
        <f t="shared" si="27"/>
        <v>0.28253853204144996</v>
      </c>
      <c r="BQ104" s="56">
        <f t="shared" si="36"/>
        <v>1</v>
      </c>
      <c r="BR104" s="56">
        <f t="shared" si="36"/>
        <v>0.22942892927275904</v>
      </c>
      <c r="BS104" s="56">
        <f t="shared" si="36"/>
        <v>-0.26952115784985076</v>
      </c>
      <c r="BT104" s="56">
        <f t="shared" si="28"/>
        <v>0.30574102388763819</v>
      </c>
      <c r="BU104" s="57">
        <f t="shared" si="28"/>
        <v>0.32468243119519996</v>
      </c>
      <c r="BV104" s="58">
        <f t="shared" si="28"/>
        <v>0.28371773895136865</v>
      </c>
      <c r="BW104" s="56">
        <f t="shared" si="37"/>
        <v>-1</v>
      </c>
      <c r="BX104" s="56">
        <f t="shared" si="37"/>
        <v>-1.837270120665202E-2</v>
      </c>
      <c r="BY104" s="56">
        <f t="shared" si="37"/>
        <v>0.73325188323534318</v>
      </c>
      <c r="BZ104" s="56">
        <f t="shared" si="29"/>
        <v>7.5153704183517078E-4</v>
      </c>
      <c r="CA104" s="57">
        <f t="shared" si="29"/>
        <v>-3.1176640903327335E-2</v>
      </c>
      <c r="CB104" s="58">
        <f t="shared" si="29"/>
        <v>-1.1792069099186842E-3</v>
      </c>
      <c r="CC104" s="44">
        <f t="shared" si="38"/>
        <v>-10000</v>
      </c>
      <c r="CD104" s="44">
        <f t="shared" si="38"/>
        <v>-183.72701206652019</v>
      </c>
      <c r="CE104" s="44">
        <f t="shared" si="38"/>
        <v>7332.5188323534321</v>
      </c>
      <c r="CF104" s="44">
        <f t="shared" si="30"/>
        <v>7.5153704183517078</v>
      </c>
      <c r="CG104" s="45">
        <f t="shared" si="30"/>
        <v>-311.76640903327336</v>
      </c>
      <c r="CH104" s="47">
        <f t="shared" si="30"/>
        <v>-11.792069099186842</v>
      </c>
      <c r="CI104" s="58">
        <f>IFERROR(M104/'Class Sum-WR'!M104,0)</f>
        <v>0.2156419904108248</v>
      </c>
      <c r="CJ104" s="58">
        <f>IFERROR(M104/'Class Sum-TH'!M104,0)</f>
        <v>0.54443951102077071</v>
      </c>
    </row>
    <row r="105" spans="1:88" x14ac:dyDescent="0.2">
      <c r="A105" t="s">
        <v>46</v>
      </c>
      <c r="B105" t="s">
        <v>46</v>
      </c>
      <c r="C105" t="s">
        <v>70</v>
      </c>
      <c r="D105" t="s">
        <v>63</v>
      </c>
      <c r="E105" t="s">
        <v>66</v>
      </c>
      <c r="F105" s="27">
        <f t="shared" si="43"/>
        <v>46110</v>
      </c>
      <c r="G105" s="60" t="s">
        <v>35</v>
      </c>
      <c r="H105" s="28">
        <v>0</v>
      </c>
      <c r="I105" s="2">
        <v>2455.83</v>
      </c>
      <c r="J105" s="2">
        <v>184.71</v>
      </c>
      <c r="K105" s="2">
        <v>5820.03</v>
      </c>
      <c r="L105" s="29">
        <v>2444.16</v>
      </c>
      <c r="M105" s="30">
        <f t="shared" si="39"/>
        <v>10904.73</v>
      </c>
      <c r="N105" t="s">
        <v>49</v>
      </c>
      <c r="O105" t="s">
        <v>49</v>
      </c>
      <c r="P105" t="s">
        <v>70</v>
      </c>
      <c r="Q105" t="s">
        <v>63</v>
      </c>
      <c r="R105" t="s">
        <v>66</v>
      </c>
      <c r="S105" s="27">
        <f t="shared" si="44"/>
        <v>45746</v>
      </c>
      <c r="T105" s="60" t="s">
        <v>35</v>
      </c>
      <c r="U105" s="28">
        <v>0</v>
      </c>
      <c r="V105" s="2">
        <v>1648.36</v>
      </c>
      <c r="W105" s="2">
        <v>55.22</v>
      </c>
      <c r="X105" s="2">
        <v>5153.24</v>
      </c>
      <c r="Y105" s="29">
        <v>2378.86</v>
      </c>
      <c r="Z105" s="31">
        <f t="shared" si="40"/>
        <v>9235.68</v>
      </c>
      <c r="AA105" s="32">
        <f t="shared" si="31"/>
        <v>0</v>
      </c>
      <c r="AB105" s="5">
        <f t="shared" si="31"/>
        <v>807.47</v>
      </c>
      <c r="AC105" s="5">
        <f t="shared" si="31"/>
        <v>129.49</v>
      </c>
      <c r="AD105" s="5">
        <f t="shared" si="23"/>
        <v>666.79</v>
      </c>
      <c r="AE105" s="33">
        <f t="shared" si="23"/>
        <v>65.299999999999727</v>
      </c>
      <c r="AF105" s="34">
        <f t="shared" si="23"/>
        <v>1669.0499999999993</v>
      </c>
      <c r="AG105" s="35" t="e">
        <f t="shared" si="32"/>
        <v>#DIV/0!</v>
      </c>
      <c r="AH105" s="7">
        <f t="shared" si="32"/>
        <v>0.48986265136256646</v>
      </c>
      <c r="AI105" s="7">
        <f t="shared" si="32"/>
        <v>2.3449837015574069</v>
      </c>
      <c r="AJ105" s="7">
        <f t="shared" si="24"/>
        <v>0.1293923822682429</v>
      </c>
      <c r="AK105" s="36">
        <f t="shared" si="24"/>
        <v>2.7450123168240134E-2</v>
      </c>
      <c r="AL105" s="37">
        <f t="shared" si="24"/>
        <v>0.18071760823242028</v>
      </c>
      <c r="AM105" s="2">
        <v>0</v>
      </c>
      <c r="AN105" s="2">
        <v>517.1</v>
      </c>
      <c r="AO105" s="2">
        <v>88.62</v>
      </c>
      <c r="AP105" s="2">
        <v>1697.04</v>
      </c>
      <c r="AQ105" s="29">
        <v>769.58</v>
      </c>
      <c r="AR105" s="31">
        <f t="shared" si="41"/>
        <v>3072.34</v>
      </c>
      <c r="AS105" s="2">
        <v>0</v>
      </c>
      <c r="AT105" s="2">
        <v>369.73</v>
      </c>
      <c r="AU105" s="2">
        <v>24.1</v>
      </c>
      <c r="AV105" s="2">
        <v>1562.15</v>
      </c>
      <c r="AW105" s="29">
        <v>740.39</v>
      </c>
      <c r="AX105" s="31">
        <f t="shared" si="42"/>
        <v>2696.37</v>
      </c>
      <c r="AY105" s="5">
        <f t="shared" si="33"/>
        <v>0</v>
      </c>
      <c r="AZ105" s="5">
        <f t="shared" si="33"/>
        <v>147.37</v>
      </c>
      <c r="BA105" s="5">
        <f t="shared" si="33"/>
        <v>64.52000000000001</v>
      </c>
      <c r="BB105" s="5">
        <f t="shared" si="25"/>
        <v>134.88999999999987</v>
      </c>
      <c r="BC105" s="33">
        <f t="shared" si="25"/>
        <v>29.190000000000055</v>
      </c>
      <c r="BD105" s="34">
        <f t="shared" si="25"/>
        <v>375.97000000000025</v>
      </c>
      <c r="BE105" s="7" t="e">
        <f t="shared" si="34"/>
        <v>#DIV/0!</v>
      </c>
      <c r="BF105" s="7">
        <f t="shared" si="34"/>
        <v>0.3985881589267844</v>
      </c>
      <c r="BG105" s="7">
        <f t="shared" si="34"/>
        <v>2.6771784232365148</v>
      </c>
      <c r="BH105" s="7">
        <f t="shared" si="26"/>
        <v>8.6348942163044437E-2</v>
      </c>
      <c r="BI105" s="36">
        <f t="shared" si="26"/>
        <v>3.9425167816961405E-2</v>
      </c>
      <c r="BJ105" s="37">
        <f t="shared" si="26"/>
        <v>0.1394356115814967</v>
      </c>
      <c r="BK105" s="38">
        <f t="shared" si="35"/>
        <v>0</v>
      </c>
      <c r="BL105" s="38">
        <f t="shared" si="35"/>
        <v>0.21056017721096332</v>
      </c>
      <c r="BM105" s="38">
        <f t="shared" si="35"/>
        <v>0.47977911320448269</v>
      </c>
      <c r="BN105" s="38">
        <f t="shared" si="27"/>
        <v>0.29158612584471216</v>
      </c>
      <c r="BO105" s="39">
        <f t="shared" si="27"/>
        <v>0.31486482063367377</v>
      </c>
      <c r="BP105" s="40">
        <f t="shared" si="27"/>
        <v>0.28174379374821756</v>
      </c>
      <c r="BQ105" s="38">
        <f t="shared" si="36"/>
        <v>0</v>
      </c>
      <c r="BR105" s="38">
        <f t="shared" si="36"/>
        <v>0.22430173020456698</v>
      </c>
      <c r="BS105" s="38">
        <f t="shared" si="36"/>
        <v>0.43643607388627315</v>
      </c>
      <c r="BT105" s="38">
        <f t="shared" si="28"/>
        <v>0.30313938415443492</v>
      </c>
      <c r="BU105" s="39">
        <f t="shared" si="28"/>
        <v>0.31123731535273197</v>
      </c>
      <c r="BV105" s="40">
        <f t="shared" si="28"/>
        <v>0.291951431838262</v>
      </c>
      <c r="BW105" s="38">
        <f t="shared" si="37"/>
        <v>0</v>
      </c>
      <c r="BX105" s="38">
        <f t="shared" si="37"/>
        <v>-1.3741552993603662E-2</v>
      </c>
      <c r="BY105" s="38">
        <f t="shared" si="37"/>
        <v>4.3343039318209542E-2</v>
      </c>
      <c r="BZ105" s="38">
        <f t="shared" si="29"/>
        <v>-1.1553258309722758E-2</v>
      </c>
      <c r="CA105" s="39">
        <f t="shared" si="29"/>
        <v>3.6275052809418007E-3</v>
      </c>
      <c r="CB105" s="40">
        <f t="shared" si="29"/>
        <v>-1.0207638090044435E-2</v>
      </c>
      <c r="CC105" s="2">
        <f t="shared" si="38"/>
        <v>0</v>
      </c>
      <c r="CD105" s="2">
        <f t="shared" si="38"/>
        <v>-137.41552993603662</v>
      </c>
      <c r="CE105" s="2">
        <f t="shared" si="38"/>
        <v>433.43039318209543</v>
      </c>
      <c r="CF105" s="2">
        <f t="shared" si="30"/>
        <v>-115.53258309722759</v>
      </c>
      <c r="CG105" s="29">
        <f t="shared" si="30"/>
        <v>36.275052809418007</v>
      </c>
      <c r="CH105" s="31">
        <f t="shared" si="30"/>
        <v>-102.07638090044435</v>
      </c>
      <c r="CI105" s="40">
        <f>IFERROR(M105/'Class Sum-WR'!M105,0)</f>
        <v>0.20614444760143438</v>
      </c>
      <c r="CJ105" s="40">
        <f>IFERROR(M105/'Class Sum-TH'!M105,0)</f>
        <v>0.62965242671917265</v>
      </c>
    </row>
    <row r="106" spans="1:88" x14ac:dyDescent="0.2">
      <c r="A106" t="s">
        <v>46</v>
      </c>
      <c r="B106" t="s">
        <v>46</v>
      </c>
      <c r="C106" t="s">
        <v>70</v>
      </c>
      <c r="D106" t="s">
        <v>63</v>
      </c>
      <c r="E106" t="s">
        <v>66</v>
      </c>
      <c r="F106" s="27">
        <f t="shared" si="43"/>
        <v>46111</v>
      </c>
      <c r="G106" s="60" t="s">
        <v>36</v>
      </c>
      <c r="H106" s="28">
        <v>-301.55</v>
      </c>
      <c r="I106" s="2">
        <v>2223.81</v>
      </c>
      <c r="J106" s="2">
        <v>81.44</v>
      </c>
      <c r="K106" s="2">
        <v>5623.06</v>
      </c>
      <c r="L106" s="29">
        <v>3450.6</v>
      </c>
      <c r="M106" s="30">
        <f t="shared" si="39"/>
        <v>11077.36</v>
      </c>
      <c r="N106" t="s">
        <v>49</v>
      </c>
      <c r="O106" t="s">
        <v>49</v>
      </c>
      <c r="P106" t="s">
        <v>70</v>
      </c>
      <c r="Q106" t="s">
        <v>63</v>
      </c>
      <c r="R106" t="s">
        <v>66</v>
      </c>
      <c r="S106" s="27">
        <f t="shared" si="44"/>
        <v>45747</v>
      </c>
      <c r="T106" s="60" t="s">
        <v>36</v>
      </c>
      <c r="U106" s="28">
        <v>-320.83999999999997</v>
      </c>
      <c r="V106" s="2">
        <v>2224.2600000000002</v>
      </c>
      <c r="W106" s="2">
        <v>75.44</v>
      </c>
      <c r="X106" s="2">
        <v>7267.79</v>
      </c>
      <c r="Y106" s="29">
        <v>2894.07</v>
      </c>
      <c r="Z106" s="31">
        <f t="shared" si="40"/>
        <v>12140.72</v>
      </c>
      <c r="AA106" s="32">
        <f t="shared" si="31"/>
        <v>19.289999999999964</v>
      </c>
      <c r="AB106" s="5">
        <f t="shared" si="31"/>
        <v>-0.45000000000027285</v>
      </c>
      <c r="AC106" s="5">
        <f t="shared" si="31"/>
        <v>6</v>
      </c>
      <c r="AD106" s="5">
        <f t="shared" si="23"/>
        <v>-1644.7299999999996</v>
      </c>
      <c r="AE106" s="33">
        <f t="shared" si="23"/>
        <v>556.52999999999975</v>
      </c>
      <c r="AF106" s="34">
        <f t="shared" si="23"/>
        <v>-1063.3599999999988</v>
      </c>
      <c r="AG106" s="35">
        <f t="shared" si="32"/>
        <v>-6.012342600673222E-2</v>
      </c>
      <c r="AH106" s="7">
        <f t="shared" si="32"/>
        <v>-2.0231447762414142E-4</v>
      </c>
      <c r="AI106" s="7">
        <f t="shared" si="32"/>
        <v>7.9533404029692473E-2</v>
      </c>
      <c r="AJ106" s="7">
        <f t="shared" si="24"/>
        <v>-0.22630400713284224</v>
      </c>
      <c r="AK106" s="36">
        <f t="shared" si="24"/>
        <v>0.1923001171360747</v>
      </c>
      <c r="AL106" s="37">
        <f t="shared" si="24"/>
        <v>-8.7586238707424172E-2</v>
      </c>
      <c r="AM106" s="2">
        <v>-301.55</v>
      </c>
      <c r="AN106" s="2">
        <v>452.36</v>
      </c>
      <c r="AO106" s="2">
        <v>35.78</v>
      </c>
      <c r="AP106" s="2">
        <v>1662.73</v>
      </c>
      <c r="AQ106" s="29">
        <v>984.02</v>
      </c>
      <c r="AR106" s="31">
        <f t="shared" si="41"/>
        <v>2833.34</v>
      </c>
      <c r="AS106" s="2">
        <v>-320.83999999999997</v>
      </c>
      <c r="AT106" s="2">
        <v>499.78</v>
      </c>
      <c r="AU106" s="2">
        <v>31.45</v>
      </c>
      <c r="AV106" s="2">
        <v>2041.11</v>
      </c>
      <c r="AW106" s="29">
        <v>835.53</v>
      </c>
      <c r="AX106" s="31">
        <f t="shared" si="42"/>
        <v>3087.0299999999997</v>
      </c>
      <c r="AY106" s="5">
        <f t="shared" si="33"/>
        <v>19.289999999999964</v>
      </c>
      <c r="AZ106" s="5">
        <f t="shared" si="33"/>
        <v>-47.419999999999959</v>
      </c>
      <c r="BA106" s="5">
        <f t="shared" si="33"/>
        <v>4.3300000000000018</v>
      </c>
      <c r="BB106" s="5">
        <f t="shared" si="25"/>
        <v>-378.37999999999988</v>
      </c>
      <c r="BC106" s="33">
        <f t="shared" si="25"/>
        <v>148.49</v>
      </c>
      <c r="BD106" s="34">
        <f t="shared" si="25"/>
        <v>-253.6899999999996</v>
      </c>
      <c r="BE106" s="7">
        <f t="shared" si="34"/>
        <v>-6.012342600673222E-2</v>
      </c>
      <c r="BF106" s="7">
        <f t="shared" si="34"/>
        <v>-9.4881747969106325E-2</v>
      </c>
      <c r="BG106" s="7">
        <f t="shared" si="34"/>
        <v>0.1376788553259142</v>
      </c>
      <c r="BH106" s="7">
        <f t="shared" si="26"/>
        <v>-0.18537952388651269</v>
      </c>
      <c r="BI106" s="36">
        <f t="shared" si="26"/>
        <v>0.17771953131545248</v>
      </c>
      <c r="BJ106" s="37">
        <f t="shared" si="26"/>
        <v>-8.217931150652881E-2</v>
      </c>
      <c r="BK106" s="38">
        <f t="shared" si="35"/>
        <v>1</v>
      </c>
      <c r="BL106" s="38">
        <f t="shared" si="35"/>
        <v>0.20341665879728935</v>
      </c>
      <c r="BM106" s="38">
        <f t="shared" si="35"/>
        <v>0.43934184675834975</v>
      </c>
      <c r="BN106" s="38">
        <f t="shared" si="27"/>
        <v>0.29569842754656717</v>
      </c>
      <c r="BO106" s="39">
        <f t="shared" si="27"/>
        <v>0.28517359299831913</v>
      </c>
      <c r="BP106" s="40">
        <f t="shared" si="27"/>
        <v>0.25577754988553231</v>
      </c>
      <c r="BQ106" s="38">
        <f t="shared" si="36"/>
        <v>1</v>
      </c>
      <c r="BR106" s="38">
        <f t="shared" si="36"/>
        <v>0.22469495472651574</v>
      </c>
      <c r="BS106" s="38">
        <f t="shared" si="36"/>
        <v>0.41688759278897136</v>
      </c>
      <c r="BT106" s="38">
        <f t="shared" si="28"/>
        <v>0.28084328248339591</v>
      </c>
      <c r="BU106" s="39">
        <f t="shared" si="28"/>
        <v>0.28870414329992017</v>
      </c>
      <c r="BV106" s="40">
        <f t="shared" si="28"/>
        <v>0.25427075165229079</v>
      </c>
      <c r="BW106" s="38">
        <f t="shared" si="37"/>
        <v>0</v>
      </c>
      <c r="BX106" s="38">
        <f t="shared" si="37"/>
        <v>-2.1278295929226393E-2</v>
      </c>
      <c r="BY106" s="38">
        <f t="shared" si="37"/>
        <v>2.245425396937839E-2</v>
      </c>
      <c r="BZ106" s="38">
        <f t="shared" si="29"/>
        <v>1.485514506317126E-2</v>
      </c>
      <c r="CA106" s="39">
        <f t="shared" si="29"/>
        <v>-3.5305503016010431E-3</v>
      </c>
      <c r="CB106" s="40">
        <f t="shared" si="29"/>
        <v>1.5067982332415131E-3</v>
      </c>
      <c r="CC106" s="2">
        <f t="shared" si="38"/>
        <v>0</v>
      </c>
      <c r="CD106" s="2">
        <f t="shared" si="38"/>
        <v>-212.78295929226394</v>
      </c>
      <c r="CE106" s="2">
        <f t="shared" si="38"/>
        <v>224.54253969378391</v>
      </c>
      <c r="CF106" s="2">
        <f t="shared" si="30"/>
        <v>148.55145063171261</v>
      </c>
      <c r="CG106" s="29">
        <f t="shared" si="30"/>
        <v>-35.305503016010434</v>
      </c>
      <c r="CH106" s="31">
        <f t="shared" si="30"/>
        <v>15.067982332415131</v>
      </c>
      <c r="CI106" s="40">
        <f>IFERROR(M106/'Class Sum-WR'!M106,0)</f>
        <v>0.21537008445958097</v>
      </c>
      <c r="CJ106" s="40">
        <f>IFERROR(M106/'Class Sum-TH'!M106,0)</f>
        <v>0.85864884054780588</v>
      </c>
    </row>
    <row r="107" spans="1:88" x14ac:dyDescent="0.2">
      <c r="A107" t="s">
        <v>46</v>
      </c>
      <c r="B107" t="s">
        <v>46</v>
      </c>
      <c r="C107" t="s">
        <v>70</v>
      </c>
      <c r="D107" t="s">
        <v>63</v>
      </c>
      <c r="E107" t="s">
        <v>66</v>
      </c>
      <c r="F107" s="27">
        <f t="shared" si="43"/>
        <v>46112</v>
      </c>
      <c r="G107" s="60" t="s">
        <v>37</v>
      </c>
      <c r="H107" s="28">
        <v>0</v>
      </c>
      <c r="I107" s="2">
        <v>2184.39</v>
      </c>
      <c r="J107" s="2">
        <v>190.95</v>
      </c>
      <c r="K107" s="2">
        <v>4888.9399999999996</v>
      </c>
      <c r="L107" s="29">
        <v>3002.85</v>
      </c>
      <c r="M107" s="30">
        <f t="shared" si="39"/>
        <v>10267.129999999999</v>
      </c>
      <c r="N107" t="s">
        <v>49</v>
      </c>
      <c r="O107" t="s">
        <v>49</v>
      </c>
      <c r="P107" t="s">
        <v>70</v>
      </c>
      <c r="Q107" t="s">
        <v>70</v>
      </c>
      <c r="R107" t="s">
        <v>66</v>
      </c>
      <c r="S107" s="27">
        <f t="shared" si="44"/>
        <v>45748</v>
      </c>
      <c r="T107" s="60" t="s">
        <v>37</v>
      </c>
      <c r="U107" s="28">
        <v>0</v>
      </c>
      <c r="V107" s="2">
        <v>1193.69</v>
      </c>
      <c r="W107" s="2">
        <v>72.59</v>
      </c>
      <c r="X107" s="2">
        <v>4438.51</v>
      </c>
      <c r="Y107" s="29">
        <v>2169.5300000000002</v>
      </c>
      <c r="Z107" s="31">
        <f t="shared" si="40"/>
        <v>7874.32</v>
      </c>
      <c r="AA107" s="32">
        <f t="shared" si="31"/>
        <v>0</v>
      </c>
      <c r="AB107" s="5">
        <f t="shared" si="31"/>
        <v>990.69999999999982</v>
      </c>
      <c r="AC107" s="5">
        <f t="shared" si="31"/>
        <v>118.35999999999999</v>
      </c>
      <c r="AD107" s="5">
        <f t="shared" si="23"/>
        <v>450.42999999999938</v>
      </c>
      <c r="AE107" s="33">
        <f t="shared" si="23"/>
        <v>833.31999999999971</v>
      </c>
      <c r="AF107" s="34">
        <f t="shared" si="23"/>
        <v>2392.8099999999995</v>
      </c>
      <c r="AG107" s="35" t="e">
        <f t="shared" si="32"/>
        <v>#DIV/0!</v>
      </c>
      <c r="AH107" s="7">
        <f t="shared" si="32"/>
        <v>0.82994747379973011</v>
      </c>
      <c r="AI107" s="7">
        <f t="shared" si="32"/>
        <v>1.630527620884419</v>
      </c>
      <c r="AJ107" s="7">
        <f t="shared" si="24"/>
        <v>0.10148225417989355</v>
      </c>
      <c r="AK107" s="36">
        <f t="shared" si="24"/>
        <v>0.3841016256977316</v>
      </c>
      <c r="AL107" s="37">
        <f t="shared" si="24"/>
        <v>0.30387512826504376</v>
      </c>
      <c r="AM107" s="2">
        <v>0</v>
      </c>
      <c r="AN107" s="2">
        <v>411.73</v>
      </c>
      <c r="AO107" s="2">
        <v>72.900000000000006</v>
      </c>
      <c r="AP107" s="2">
        <v>1425.07</v>
      </c>
      <c r="AQ107" s="29">
        <v>798.43</v>
      </c>
      <c r="AR107" s="31">
        <f t="shared" si="41"/>
        <v>2708.1299999999997</v>
      </c>
      <c r="AS107" s="2">
        <v>0</v>
      </c>
      <c r="AT107" s="2">
        <v>263.52999999999997</v>
      </c>
      <c r="AU107" s="2">
        <v>31.98</v>
      </c>
      <c r="AV107" s="2">
        <v>1406.94</v>
      </c>
      <c r="AW107" s="29">
        <v>647.16999999999996</v>
      </c>
      <c r="AX107" s="31">
        <f t="shared" si="42"/>
        <v>2349.62</v>
      </c>
      <c r="AY107" s="5">
        <f t="shared" si="33"/>
        <v>0</v>
      </c>
      <c r="AZ107" s="5">
        <f t="shared" si="33"/>
        <v>148.20000000000005</v>
      </c>
      <c r="BA107" s="5">
        <f t="shared" si="33"/>
        <v>40.92</v>
      </c>
      <c r="BB107" s="5">
        <f t="shared" si="25"/>
        <v>18.129999999999882</v>
      </c>
      <c r="BC107" s="33">
        <f t="shared" si="25"/>
        <v>151.26</v>
      </c>
      <c r="BD107" s="34">
        <f t="shared" si="25"/>
        <v>358.50999999999976</v>
      </c>
      <c r="BE107" s="7" t="e">
        <f t="shared" si="34"/>
        <v>#DIV/0!</v>
      </c>
      <c r="BF107" s="7">
        <f t="shared" si="34"/>
        <v>0.56236481614996414</v>
      </c>
      <c r="BG107" s="7">
        <f t="shared" si="34"/>
        <v>1.2795497185741089</v>
      </c>
      <c r="BH107" s="7">
        <f t="shared" si="26"/>
        <v>1.2886121654086088E-2</v>
      </c>
      <c r="BI107" s="36">
        <f t="shared" si="26"/>
        <v>0.23372529629000108</v>
      </c>
      <c r="BJ107" s="37">
        <f t="shared" si="26"/>
        <v>0.15258211966190269</v>
      </c>
      <c r="BK107" s="38">
        <f t="shared" si="35"/>
        <v>0</v>
      </c>
      <c r="BL107" s="38">
        <f t="shared" si="35"/>
        <v>0.18848740380609691</v>
      </c>
      <c r="BM107" s="38">
        <f t="shared" si="35"/>
        <v>0.38177533385703066</v>
      </c>
      <c r="BN107" s="38">
        <f t="shared" si="27"/>
        <v>0.29148854352886311</v>
      </c>
      <c r="BO107" s="39">
        <f t="shared" si="27"/>
        <v>0.26589073713305694</v>
      </c>
      <c r="BP107" s="40">
        <f t="shared" si="27"/>
        <v>0.26376699233378753</v>
      </c>
      <c r="BQ107" s="38">
        <f t="shared" si="36"/>
        <v>0</v>
      </c>
      <c r="BR107" s="38">
        <f t="shared" si="36"/>
        <v>0.22076921143680517</v>
      </c>
      <c r="BS107" s="38">
        <f t="shared" si="36"/>
        <v>0.44055655048904807</v>
      </c>
      <c r="BT107" s="38">
        <f t="shared" si="28"/>
        <v>0.31698475389263514</v>
      </c>
      <c r="BU107" s="39">
        <f t="shared" si="28"/>
        <v>0.29829963171746871</v>
      </c>
      <c r="BV107" s="40">
        <f t="shared" si="28"/>
        <v>0.29839021020227779</v>
      </c>
      <c r="BW107" s="38">
        <f t="shared" si="37"/>
        <v>0</v>
      </c>
      <c r="BX107" s="38">
        <f t="shared" si="37"/>
        <v>-3.2281807630708259E-2</v>
      </c>
      <c r="BY107" s="38">
        <f t="shared" si="37"/>
        <v>-5.8781216632017408E-2</v>
      </c>
      <c r="BZ107" s="38">
        <f t="shared" si="29"/>
        <v>-2.5496210363772032E-2</v>
      </c>
      <c r="CA107" s="39">
        <f t="shared" si="29"/>
        <v>-3.2408894584411763E-2</v>
      </c>
      <c r="CB107" s="40">
        <f t="shared" si="29"/>
        <v>-3.4623217868490264E-2</v>
      </c>
      <c r="CC107" s="2">
        <f t="shared" si="38"/>
        <v>0</v>
      </c>
      <c r="CD107" s="2">
        <f t="shared" si="38"/>
        <v>-322.81807630708261</v>
      </c>
      <c r="CE107" s="2">
        <f t="shared" si="38"/>
        <v>-587.81216632017413</v>
      </c>
      <c r="CF107" s="2">
        <f t="shared" si="30"/>
        <v>-254.9621036377203</v>
      </c>
      <c r="CG107" s="29">
        <f t="shared" si="30"/>
        <v>-324.08894584411763</v>
      </c>
      <c r="CH107" s="31">
        <f t="shared" si="30"/>
        <v>-346.23217868490264</v>
      </c>
      <c r="CI107" s="40">
        <f>IFERROR(M107/'Class Sum-WR'!M107,0)</f>
        <v>0.14196004982019819</v>
      </c>
      <c r="CJ107" s="40">
        <f>IFERROR(M107/'Class Sum-TH'!M107,0)</f>
        <v>0.61480593468540612</v>
      </c>
    </row>
    <row r="108" spans="1:88" x14ac:dyDescent="0.2">
      <c r="A108" t="s">
        <v>46</v>
      </c>
      <c r="B108" t="s">
        <v>46</v>
      </c>
      <c r="C108" t="s">
        <v>70</v>
      </c>
      <c r="D108" t="s">
        <v>70</v>
      </c>
      <c r="E108" t="s">
        <v>66</v>
      </c>
      <c r="F108" s="27">
        <f t="shared" si="43"/>
        <v>46113</v>
      </c>
      <c r="G108" s="60" t="s">
        <v>38</v>
      </c>
      <c r="H108" s="28">
        <v>0</v>
      </c>
      <c r="I108" s="2">
        <v>1835.36</v>
      </c>
      <c r="J108" s="2">
        <v>163.13</v>
      </c>
      <c r="K108" s="2">
        <v>3485.23</v>
      </c>
      <c r="L108" s="29">
        <v>2666.43</v>
      </c>
      <c r="M108" s="30">
        <f t="shared" si="39"/>
        <v>8150.15</v>
      </c>
      <c r="N108" t="s">
        <v>49</v>
      </c>
      <c r="O108" t="s">
        <v>49</v>
      </c>
      <c r="P108" t="s">
        <v>70</v>
      </c>
      <c r="Q108" t="s">
        <v>70</v>
      </c>
      <c r="R108" t="s">
        <v>66</v>
      </c>
      <c r="S108" s="27">
        <f t="shared" si="44"/>
        <v>45749</v>
      </c>
      <c r="T108" s="60" t="s">
        <v>38</v>
      </c>
      <c r="U108" s="28">
        <v>1.06</v>
      </c>
      <c r="V108" s="2">
        <v>1670.78</v>
      </c>
      <c r="W108" s="2">
        <v>114.27</v>
      </c>
      <c r="X108" s="2">
        <v>5072.33</v>
      </c>
      <c r="Y108" s="29">
        <v>3212.94</v>
      </c>
      <c r="Z108" s="31">
        <f t="shared" si="40"/>
        <v>10071.379999999999</v>
      </c>
      <c r="AA108" s="32">
        <f t="shared" si="31"/>
        <v>-1.06</v>
      </c>
      <c r="AB108" s="5">
        <f t="shared" si="31"/>
        <v>164.57999999999993</v>
      </c>
      <c r="AC108" s="5">
        <f t="shared" si="31"/>
        <v>48.86</v>
      </c>
      <c r="AD108" s="5">
        <f t="shared" si="23"/>
        <v>-1587.1</v>
      </c>
      <c r="AE108" s="33">
        <f t="shared" si="23"/>
        <v>-546.51000000000022</v>
      </c>
      <c r="AF108" s="34">
        <f t="shared" si="23"/>
        <v>-1921.2299999999996</v>
      </c>
      <c r="AG108" s="35">
        <f t="shared" si="32"/>
        <v>-1</v>
      </c>
      <c r="AH108" s="7">
        <f t="shared" si="32"/>
        <v>9.8504889931648645E-2</v>
      </c>
      <c r="AI108" s="7">
        <f t="shared" si="32"/>
        <v>0.4275837927715061</v>
      </c>
      <c r="AJ108" s="7">
        <f t="shared" si="24"/>
        <v>-0.31289368002476176</v>
      </c>
      <c r="AK108" s="36">
        <f t="shared" si="24"/>
        <v>-0.17009654708771413</v>
      </c>
      <c r="AL108" s="37">
        <f t="shared" si="24"/>
        <v>-0.19076134551570884</v>
      </c>
      <c r="AM108" s="2">
        <v>0</v>
      </c>
      <c r="AN108" s="2">
        <v>373.58</v>
      </c>
      <c r="AO108" s="2">
        <v>72.67</v>
      </c>
      <c r="AP108" s="2">
        <v>1079.82</v>
      </c>
      <c r="AQ108" s="29">
        <v>837.8</v>
      </c>
      <c r="AR108" s="31">
        <f t="shared" si="41"/>
        <v>2363.87</v>
      </c>
      <c r="AS108" s="2">
        <v>1.06</v>
      </c>
      <c r="AT108" s="2">
        <v>379.6</v>
      </c>
      <c r="AU108" s="2">
        <v>39.24</v>
      </c>
      <c r="AV108" s="2">
        <v>1511.97</v>
      </c>
      <c r="AW108" s="29">
        <v>950.15</v>
      </c>
      <c r="AX108" s="31">
        <f t="shared" si="42"/>
        <v>2882.02</v>
      </c>
      <c r="AY108" s="5">
        <f t="shared" si="33"/>
        <v>-1.06</v>
      </c>
      <c r="AZ108" s="5">
        <f t="shared" si="33"/>
        <v>-6.0200000000000387</v>
      </c>
      <c r="BA108" s="5">
        <f t="shared" si="33"/>
        <v>33.43</v>
      </c>
      <c r="BB108" s="5">
        <f t="shared" si="25"/>
        <v>-432.15000000000009</v>
      </c>
      <c r="BC108" s="33">
        <f t="shared" si="25"/>
        <v>-112.35000000000002</v>
      </c>
      <c r="BD108" s="34">
        <f t="shared" si="25"/>
        <v>-518.15000000000009</v>
      </c>
      <c r="BE108" s="7">
        <f t="shared" si="34"/>
        <v>-1</v>
      </c>
      <c r="BF108" s="7">
        <f t="shared" si="34"/>
        <v>-1.5858798735511166E-2</v>
      </c>
      <c r="BG108" s="7">
        <f t="shared" si="34"/>
        <v>0.8519367991845056</v>
      </c>
      <c r="BH108" s="7">
        <f t="shared" si="26"/>
        <v>-0.28581916307863259</v>
      </c>
      <c r="BI108" s="36">
        <f t="shared" si="26"/>
        <v>-0.11824448771246648</v>
      </c>
      <c r="BJ108" s="37">
        <f t="shared" si="26"/>
        <v>-0.17978709377450541</v>
      </c>
      <c r="BK108" s="38">
        <f t="shared" si="35"/>
        <v>0</v>
      </c>
      <c r="BL108" s="38">
        <f t="shared" si="35"/>
        <v>0.20354589835236683</v>
      </c>
      <c r="BM108" s="38">
        <f t="shared" si="35"/>
        <v>0.44547293569545765</v>
      </c>
      <c r="BN108" s="38">
        <f t="shared" si="27"/>
        <v>0.30982747193155113</v>
      </c>
      <c r="BO108" s="39">
        <f t="shared" si="27"/>
        <v>0.31420288550608866</v>
      </c>
      <c r="BP108" s="40">
        <f t="shared" si="27"/>
        <v>0.29004006061238136</v>
      </c>
      <c r="BQ108" s="38">
        <f t="shared" si="36"/>
        <v>1</v>
      </c>
      <c r="BR108" s="38">
        <f t="shared" si="36"/>
        <v>0.22719927219621974</v>
      </c>
      <c r="BS108" s="38">
        <f t="shared" si="36"/>
        <v>0.34339721711735366</v>
      </c>
      <c r="BT108" s="38">
        <f t="shared" si="28"/>
        <v>0.29808194656104792</v>
      </c>
      <c r="BU108" s="39">
        <f t="shared" si="28"/>
        <v>0.29572603285464399</v>
      </c>
      <c r="BV108" s="40">
        <f t="shared" si="28"/>
        <v>0.28615939424388714</v>
      </c>
      <c r="BW108" s="38">
        <f t="shared" si="37"/>
        <v>-1</v>
      </c>
      <c r="BX108" s="38">
        <f t="shared" si="37"/>
        <v>-2.365337384385291E-2</v>
      </c>
      <c r="BY108" s="38">
        <f t="shared" si="37"/>
        <v>0.10207571857810399</v>
      </c>
      <c r="BZ108" s="38">
        <f t="shared" si="29"/>
        <v>1.1745525370503218E-2</v>
      </c>
      <c r="CA108" s="39">
        <f t="shared" si="29"/>
        <v>1.8476852651444664E-2</v>
      </c>
      <c r="CB108" s="40">
        <f t="shared" si="29"/>
        <v>3.8806663684942122E-3</v>
      </c>
      <c r="CC108" s="2">
        <f t="shared" si="38"/>
        <v>-10000</v>
      </c>
      <c r="CD108" s="2">
        <f t="shared" si="38"/>
        <v>-236.5337384385291</v>
      </c>
      <c r="CE108" s="2">
        <f t="shared" si="38"/>
        <v>1020.7571857810399</v>
      </c>
      <c r="CF108" s="2">
        <f t="shared" si="30"/>
        <v>117.45525370503218</v>
      </c>
      <c r="CG108" s="29">
        <f t="shared" si="30"/>
        <v>184.76852651444665</v>
      </c>
      <c r="CH108" s="31">
        <f t="shared" si="30"/>
        <v>38.806663684942123</v>
      </c>
      <c r="CI108" s="40">
        <f>IFERROR(M108/'Class Sum-WR'!M108,0)</f>
        <v>0.1119117805372106</v>
      </c>
      <c r="CJ108" s="40">
        <f>IFERROR(M108/'Class Sum-TH'!M108,0)</f>
        <v>0.36477387568914138</v>
      </c>
    </row>
    <row r="109" spans="1:88" x14ac:dyDescent="0.2">
      <c r="A109" t="s">
        <v>46</v>
      </c>
      <c r="B109" t="s">
        <v>46</v>
      </c>
      <c r="C109" t="s">
        <v>70</v>
      </c>
      <c r="D109" t="s">
        <v>70</v>
      </c>
      <c r="E109" t="s">
        <v>66</v>
      </c>
      <c r="F109" s="27">
        <f t="shared" si="43"/>
        <v>46114</v>
      </c>
      <c r="G109" s="60" t="s">
        <v>39</v>
      </c>
      <c r="H109" s="28">
        <v>-9.56</v>
      </c>
      <c r="I109" s="2">
        <v>2283.6999999999998</v>
      </c>
      <c r="J109" s="2">
        <v>122.91</v>
      </c>
      <c r="K109" s="2">
        <v>6820.18</v>
      </c>
      <c r="L109" s="29">
        <v>3085.75</v>
      </c>
      <c r="M109" s="30">
        <f t="shared" si="39"/>
        <v>12302.98</v>
      </c>
      <c r="N109" t="s">
        <v>49</v>
      </c>
      <c r="O109" t="s">
        <v>49</v>
      </c>
      <c r="P109" t="s">
        <v>70</v>
      </c>
      <c r="Q109" t="s">
        <v>70</v>
      </c>
      <c r="R109" t="s">
        <v>66</v>
      </c>
      <c r="S109" s="27">
        <f t="shared" si="44"/>
        <v>45750</v>
      </c>
      <c r="T109" s="60" t="s">
        <v>39</v>
      </c>
      <c r="U109" s="28">
        <v>0</v>
      </c>
      <c r="V109" s="2">
        <v>1895.36</v>
      </c>
      <c r="W109" s="2">
        <v>83.67</v>
      </c>
      <c r="X109" s="2">
        <v>6803.82</v>
      </c>
      <c r="Y109" s="29">
        <v>3401.76</v>
      </c>
      <c r="Z109" s="31">
        <f t="shared" si="40"/>
        <v>12184.61</v>
      </c>
      <c r="AA109" s="32">
        <f t="shared" si="31"/>
        <v>-9.56</v>
      </c>
      <c r="AB109" s="5">
        <f t="shared" si="31"/>
        <v>388.33999999999992</v>
      </c>
      <c r="AC109" s="5">
        <f t="shared" si="31"/>
        <v>39.239999999999995</v>
      </c>
      <c r="AD109" s="5">
        <f t="shared" si="23"/>
        <v>16.360000000000582</v>
      </c>
      <c r="AE109" s="33">
        <f t="shared" si="23"/>
        <v>-316.01000000000022</v>
      </c>
      <c r="AF109" s="34">
        <f t="shared" si="23"/>
        <v>118.36999999999898</v>
      </c>
      <c r="AG109" s="35" t="e">
        <f t="shared" si="32"/>
        <v>#DIV/0!</v>
      </c>
      <c r="AH109" s="7">
        <f t="shared" si="32"/>
        <v>0.20488983623163934</v>
      </c>
      <c r="AI109" s="7">
        <f t="shared" si="32"/>
        <v>0.46898529939046246</v>
      </c>
      <c r="AJ109" s="7">
        <f t="shared" si="24"/>
        <v>2.4045315719699498E-3</v>
      </c>
      <c r="AK109" s="36">
        <f t="shared" si="24"/>
        <v>-9.2896030290202783E-2</v>
      </c>
      <c r="AL109" s="37">
        <f t="shared" si="24"/>
        <v>9.7147138890780228E-3</v>
      </c>
      <c r="AM109" s="2">
        <v>-9.56</v>
      </c>
      <c r="AN109" s="2">
        <v>432.74</v>
      </c>
      <c r="AO109" s="2">
        <v>56.66</v>
      </c>
      <c r="AP109" s="2">
        <v>1991.29</v>
      </c>
      <c r="AQ109" s="29">
        <v>971.3</v>
      </c>
      <c r="AR109" s="31">
        <f t="shared" si="41"/>
        <v>3442.4300000000003</v>
      </c>
      <c r="AS109" s="2">
        <v>0</v>
      </c>
      <c r="AT109" s="2">
        <v>425.42</v>
      </c>
      <c r="AU109" s="2">
        <v>32.56</v>
      </c>
      <c r="AV109" s="2">
        <v>2057.48</v>
      </c>
      <c r="AW109" s="29">
        <v>1074.5899999999999</v>
      </c>
      <c r="AX109" s="31">
        <f t="shared" si="42"/>
        <v>3590.05</v>
      </c>
      <c r="AY109" s="5">
        <f t="shared" si="33"/>
        <v>-9.56</v>
      </c>
      <c r="AZ109" s="5">
        <f t="shared" si="33"/>
        <v>7.3199999999999932</v>
      </c>
      <c r="BA109" s="5">
        <f t="shared" si="33"/>
        <v>24.099999999999994</v>
      </c>
      <c r="BB109" s="5">
        <f t="shared" si="25"/>
        <v>-66.190000000000055</v>
      </c>
      <c r="BC109" s="33">
        <f t="shared" si="25"/>
        <v>-103.28999999999996</v>
      </c>
      <c r="BD109" s="34">
        <f t="shared" si="25"/>
        <v>-147.61999999999989</v>
      </c>
      <c r="BE109" s="7" t="e">
        <f t="shared" si="34"/>
        <v>#DIV/0!</v>
      </c>
      <c r="BF109" s="7">
        <f t="shared" si="34"/>
        <v>1.7206525316158131E-2</v>
      </c>
      <c r="BG109" s="7">
        <f t="shared" si="34"/>
        <v>0.74017199017198998</v>
      </c>
      <c r="BH109" s="7">
        <f t="shared" si="26"/>
        <v>-3.2170422069716376E-2</v>
      </c>
      <c r="BI109" s="36">
        <f t="shared" si="26"/>
        <v>-9.6120380796396745E-2</v>
      </c>
      <c r="BJ109" s="37">
        <f t="shared" si="26"/>
        <v>-4.1119204467904312E-2</v>
      </c>
      <c r="BK109" s="38">
        <f t="shared" si="35"/>
        <v>1</v>
      </c>
      <c r="BL109" s="38">
        <f t="shared" si="35"/>
        <v>0.18949073871349129</v>
      </c>
      <c r="BM109" s="38">
        <f t="shared" si="35"/>
        <v>0.46098771458790982</v>
      </c>
      <c r="BN109" s="38">
        <f t="shared" si="27"/>
        <v>0.29197029990410811</v>
      </c>
      <c r="BO109" s="39">
        <f t="shared" si="27"/>
        <v>0.31476950498258122</v>
      </c>
      <c r="BP109" s="40">
        <f t="shared" si="27"/>
        <v>0.27980456767384815</v>
      </c>
      <c r="BQ109" s="38">
        <f t="shared" si="36"/>
        <v>0</v>
      </c>
      <c r="BR109" s="38">
        <f t="shared" si="36"/>
        <v>0.22445340199223368</v>
      </c>
      <c r="BS109" s="38">
        <f t="shared" si="36"/>
        <v>0.38914784271542968</v>
      </c>
      <c r="BT109" s="38">
        <f t="shared" si="28"/>
        <v>0.30240071018927606</v>
      </c>
      <c r="BU109" s="39">
        <f t="shared" si="28"/>
        <v>0.31589236160105355</v>
      </c>
      <c r="BV109" s="40">
        <f t="shared" si="28"/>
        <v>0.29463807212541065</v>
      </c>
      <c r="BW109" s="38">
        <f t="shared" si="37"/>
        <v>1</v>
      </c>
      <c r="BX109" s="38">
        <f t="shared" si="37"/>
        <v>-3.4962663278742395E-2</v>
      </c>
      <c r="BY109" s="38">
        <f t="shared" si="37"/>
        <v>7.1839871872480143E-2</v>
      </c>
      <c r="BZ109" s="38">
        <f t="shared" si="29"/>
        <v>-1.0430410285167946E-2</v>
      </c>
      <c r="CA109" s="39">
        <f t="shared" si="29"/>
        <v>-1.1228566184723343E-3</v>
      </c>
      <c r="CB109" s="40">
        <f t="shared" si="29"/>
        <v>-1.4833504451562507E-2</v>
      </c>
      <c r="CC109" s="2">
        <f t="shared" si="38"/>
        <v>10000</v>
      </c>
      <c r="CD109" s="2">
        <f t="shared" si="38"/>
        <v>-349.62663278742394</v>
      </c>
      <c r="CE109" s="2">
        <f t="shared" si="38"/>
        <v>718.39871872480148</v>
      </c>
      <c r="CF109" s="2">
        <f t="shared" si="30"/>
        <v>-104.30410285167946</v>
      </c>
      <c r="CG109" s="29">
        <f t="shared" si="30"/>
        <v>-11.228566184723343</v>
      </c>
      <c r="CH109" s="31">
        <f t="shared" si="30"/>
        <v>-148.33504451562507</v>
      </c>
      <c r="CI109" s="40">
        <f>IFERROR(M109/'Class Sum-WR'!M109,0)</f>
        <v>0.11728844835129047</v>
      </c>
      <c r="CJ109" s="40">
        <f>IFERROR(M109/'Class Sum-TH'!M109,0)</f>
        <v>0.52179670041407045</v>
      </c>
    </row>
    <row r="110" spans="1:88" x14ac:dyDescent="0.2">
      <c r="A110" t="s">
        <v>46</v>
      </c>
      <c r="B110" t="s">
        <v>46</v>
      </c>
      <c r="C110" t="s">
        <v>70</v>
      </c>
      <c r="D110" t="s">
        <v>70</v>
      </c>
      <c r="E110" t="s">
        <v>66</v>
      </c>
      <c r="F110" s="27">
        <f t="shared" si="43"/>
        <v>46115</v>
      </c>
      <c r="G110" s="60" t="s">
        <v>40</v>
      </c>
      <c r="H110" s="28">
        <v>-46.49</v>
      </c>
      <c r="I110" s="2">
        <v>4888.9799999999996</v>
      </c>
      <c r="J110" s="2">
        <v>279.48</v>
      </c>
      <c r="K110" s="2">
        <v>12121.18</v>
      </c>
      <c r="L110" s="29">
        <v>5610.36</v>
      </c>
      <c r="M110" s="30">
        <f t="shared" si="39"/>
        <v>22853.510000000002</v>
      </c>
      <c r="N110" t="s">
        <v>49</v>
      </c>
      <c r="O110" t="s">
        <v>49</v>
      </c>
      <c r="P110" t="s">
        <v>70</v>
      </c>
      <c r="Q110" t="s">
        <v>70</v>
      </c>
      <c r="R110" t="s">
        <v>66</v>
      </c>
      <c r="S110" s="27">
        <f t="shared" si="44"/>
        <v>45751</v>
      </c>
      <c r="T110" s="60" t="s">
        <v>40</v>
      </c>
      <c r="U110" s="28">
        <v>0</v>
      </c>
      <c r="V110" s="2">
        <v>5331.37</v>
      </c>
      <c r="W110" s="2">
        <v>277.05</v>
      </c>
      <c r="X110" s="2">
        <v>12266.13</v>
      </c>
      <c r="Y110" s="29">
        <v>5802.83</v>
      </c>
      <c r="Z110" s="31">
        <f t="shared" si="40"/>
        <v>23677.379999999997</v>
      </c>
      <c r="AA110" s="32">
        <f t="shared" si="31"/>
        <v>-46.49</v>
      </c>
      <c r="AB110" s="5">
        <f t="shared" si="31"/>
        <v>-442.39000000000033</v>
      </c>
      <c r="AC110" s="5">
        <f t="shared" si="31"/>
        <v>2.4300000000000068</v>
      </c>
      <c r="AD110" s="5">
        <f t="shared" si="23"/>
        <v>-144.94999999999891</v>
      </c>
      <c r="AE110" s="33">
        <f t="shared" si="23"/>
        <v>-192.47000000000025</v>
      </c>
      <c r="AF110" s="34">
        <f t="shared" si="23"/>
        <v>-823.86999999999534</v>
      </c>
      <c r="AG110" s="35" t="e">
        <f t="shared" si="32"/>
        <v>#DIV/0!</v>
      </c>
      <c r="AH110" s="7">
        <f t="shared" si="32"/>
        <v>-8.2978671523454631E-2</v>
      </c>
      <c r="AI110" s="7">
        <f t="shared" si="32"/>
        <v>8.7709799675149136E-3</v>
      </c>
      <c r="AJ110" s="7">
        <f t="shared" si="24"/>
        <v>-1.1817093084778893E-2</v>
      </c>
      <c r="AK110" s="36">
        <f t="shared" si="24"/>
        <v>-3.316829891621851E-2</v>
      </c>
      <c r="AL110" s="37">
        <f t="shared" si="24"/>
        <v>-3.4795657289784405E-2</v>
      </c>
      <c r="AM110" s="2">
        <v>-46.49</v>
      </c>
      <c r="AN110" s="2">
        <v>999.42</v>
      </c>
      <c r="AO110" s="2">
        <v>126.94</v>
      </c>
      <c r="AP110" s="2">
        <v>3546.75</v>
      </c>
      <c r="AQ110" s="29">
        <v>1651.67</v>
      </c>
      <c r="AR110" s="31">
        <f t="shared" si="41"/>
        <v>6278.29</v>
      </c>
      <c r="AS110" s="2">
        <v>0</v>
      </c>
      <c r="AT110" s="2">
        <v>1054.6300000000001</v>
      </c>
      <c r="AU110" s="2">
        <v>-237.28</v>
      </c>
      <c r="AV110" s="2">
        <v>3730.54</v>
      </c>
      <c r="AW110" s="29">
        <v>1263.72</v>
      </c>
      <c r="AX110" s="31">
        <f t="shared" si="42"/>
        <v>5811.6100000000006</v>
      </c>
      <c r="AY110" s="5">
        <f t="shared" si="33"/>
        <v>-46.49</v>
      </c>
      <c r="AZ110" s="5">
        <f t="shared" si="33"/>
        <v>-55.21000000000015</v>
      </c>
      <c r="BA110" s="5">
        <f t="shared" si="33"/>
        <v>364.22</v>
      </c>
      <c r="BB110" s="5">
        <f t="shared" si="25"/>
        <v>-183.78999999999996</v>
      </c>
      <c r="BC110" s="33">
        <f t="shared" si="25"/>
        <v>387.95000000000005</v>
      </c>
      <c r="BD110" s="34">
        <f t="shared" si="25"/>
        <v>466.67999999999938</v>
      </c>
      <c r="BE110" s="7" t="e">
        <f t="shared" si="34"/>
        <v>#DIV/0!</v>
      </c>
      <c r="BF110" s="7">
        <f t="shared" si="34"/>
        <v>-5.2350113309881326E-2</v>
      </c>
      <c r="BG110" s="7">
        <f t="shared" si="34"/>
        <v>-1.5349797707349968</v>
      </c>
      <c r="BH110" s="7">
        <f t="shared" si="26"/>
        <v>-4.9266326054673043E-2</v>
      </c>
      <c r="BI110" s="36">
        <f t="shared" si="26"/>
        <v>0.30699047257303835</v>
      </c>
      <c r="BJ110" s="37">
        <f t="shared" si="26"/>
        <v>8.0301327859233385E-2</v>
      </c>
      <c r="BK110" s="38">
        <f t="shared" si="35"/>
        <v>1</v>
      </c>
      <c r="BL110" s="38">
        <f t="shared" si="35"/>
        <v>0.20442300848029651</v>
      </c>
      <c r="BM110" s="38">
        <f t="shared" si="35"/>
        <v>0.45420065836553597</v>
      </c>
      <c r="BN110" s="38">
        <f t="shared" si="27"/>
        <v>0.29260765041027359</v>
      </c>
      <c r="BO110" s="39">
        <f t="shared" si="27"/>
        <v>0.29439643801823773</v>
      </c>
      <c r="BP110" s="40">
        <f t="shared" si="27"/>
        <v>0.27471885062732154</v>
      </c>
      <c r="BQ110" s="38">
        <f t="shared" si="36"/>
        <v>0</v>
      </c>
      <c r="BR110" s="38">
        <f t="shared" si="36"/>
        <v>0.19781594599511948</v>
      </c>
      <c r="BS110" s="38">
        <f t="shared" si="36"/>
        <v>-0.85645190398844973</v>
      </c>
      <c r="BT110" s="38">
        <f t="shared" si="28"/>
        <v>0.304133414532538</v>
      </c>
      <c r="BU110" s="39">
        <f t="shared" si="28"/>
        <v>0.21777649870838883</v>
      </c>
      <c r="BV110" s="40">
        <f t="shared" si="28"/>
        <v>0.24544987663331</v>
      </c>
      <c r="BW110" s="38">
        <f t="shared" si="37"/>
        <v>1</v>
      </c>
      <c r="BX110" s="38">
        <f t="shared" si="37"/>
        <v>6.6070624851770343E-3</v>
      </c>
      <c r="BY110" s="38">
        <f t="shared" si="37"/>
        <v>1.3106525623539858</v>
      </c>
      <c r="BZ110" s="38">
        <f t="shared" si="29"/>
        <v>-1.1525764122264415E-2</v>
      </c>
      <c r="CA110" s="39">
        <f t="shared" si="29"/>
        <v>7.6619939309848895E-2</v>
      </c>
      <c r="CB110" s="40">
        <f t="shared" si="29"/>
        <v>2.9268973994011543E-2</v>
      </c>
      <c r="CC110" s="2">
        <f t="shared" si="38"/>
        <v>10000</v>
      </c>
      <c r="CD110" s="2">
        <f t="shared" si="38"/>
        <v>66.070624851770347</v>
      </c>
      <c r="CE110" s="2">
        <f t="shared" si="38"/>
        <v>13106.525623539857</v>
      </c>
      <c r="CF110" s="2">
        <f t="shared" si="30"/>
        <v>-115.25764122264415</v>
      </c>
      <c r="CG110" s="29">
        <f t="shared" si="30"/>
        <v>766.19939309848894</v>
      </c>
      <c r="CH110" s="31">
        <f t="shared" si="30"/>
        <v>292.68973994011543</v>
      </c>
      <c r="CI110" s="40">
        <f>IFERROR(M110/'Class Sum-WR'!M110,0)</f>
        <v>0.16340964166158581</v>
      </c>
      <c r="CJ110" s="40">
        <f>IFERROR(M110/'Class Sum-TH'!M110,0)</f>
        <v>0.54162770982598762</v>
      </c>
    </row>
    <row r="111" spans="1:88" ht="13.5" thickBot="1" x14ac:dyDescent="0.25">
      <c r="A111" t="s">
        <v>46</v>
      </c>
      <c r="B111" t="s">
        <v>46</v>
      </c>
      <c r="C111" t="s">
        <v>70</v>
      </c>
      <c r="D111" t="s">
        <v>70</v>
      </c>
      <c r="E111" t="s">
        <v>66</v>
      </c>
      <c r="F111" s="41">
        <f t="shared" si="43"/>
        <v>46116</v>
      </c>
      <c r="G111" s="61" t="s">
        <v>41</v>
      </c>
      <c r="H111" s="43">
        <v>-66.819999999999993</v>
      </c>
      <c r="I111" s="44">
        <v>6316</v>
      </c>
      <c r="J111" s="44">
        <v>353.53</v>
      </c>
      <c r="K111" s="44">
        <v>14941.77</v>
      </c>
      <c r="L111" s="45">
        <v>5101.26</v>
      </c>
      <c r="M111" s="46">
        <f t="shared" si="39"/>
        <v>26645.739999999998</v>
      </c>
      <c r="N111" t="s">
        <v>49</v>
      </c>
      <c r="O111" t="s">
        <v>49</v>
      </c>
      <c r="P111" t="s">
        <v>70</v>
      </c>
      <c r="Q111" t="s">
        <v>70</v>
      </c>
      <c r="R111" t="s">
        <v>66</v>
      </c>
      <c r="S111" s="41">
        <f t="shared" si="44"/>
        <v>45752</v>
      </c>
      <c r="T111" s="61" t="s">
        <v>41</v>
      </c>
      <c r="U111" s="43">
        <v>12.99</v>
      </c>
      <c r="V111" s="44">
        <v>5363.04</v>
      </c>
      <c r="W111" s="44">
        <v>308.44</v>
      </c>
      <c r="X111" s="44">
        <v>12757</v>
      </c>
      <c r="Y111" s="45">
        <v>4002.66</v>
      </c>
      <c r="Z111" s="47">
        <f t="shared" si="40"/>
        <v>22444.13</v>
      </c>
      <c r="AA111" s="48">
        <f t="shared" si="31"/>
        <v>-79.809999999999988</v>
      </c>
      <c r="AB111" s="49">
        <f t="shared" si="31"/>
        <v>952.96</v>
      </c>
      <c r="AC111" s="49">
        <f t="shared" si="31"/>
        <v>45.089999999999975</v>
      </c>
      <c r="AD111" s="49">
        <f t="shared" si="23"/>
        <v>2184.7700000000004</v>
      </c>
      <c r="AE111" s="50">
        <f t="shared" si="23"/>
        <v>1098.6000000000004</v>
      </c>
      <c r="AF111" s="51">
        <f t="shared" si="23"/>
        <v>4201.6099999999969</v>
      </c>
      <c r="AG111" s="52">
        <f t="shared" si="32"/>
        <v>-6.1439568899153185</v>
      </c>
      <c r="AH111" s="53">
        <f t="shared" si="32"/>
        <v>0.1776902652227095</v>
      </c>
      <c r="AI111" s="53">
        <f t="shared" si="32"/>
        <v>0.1461872649461807</v>
      </c>
      <c r="AJ111" s="53">
        <f t="shared" si="24"/>
        <v>0.17126048443991537</v>
      </c>
      <c r="AK111" s="54">
        <f t="shared" si="24"/>
        <v>0.27446747912638103</v>
      </c>
      <c r="AL111" s="55">
        <f t="shared" si="24"/>
        <v>0.18720306824100541</v>
      </c>
      <c r="AM111" s="44">
        <v>-66.819999999999993</v>
      </c>
      <c r="AN111" s="44">
        <v>1382.87</v>
      </c>
      <c r="AO111" s="44">
        <v>157.29</v>
      </c>
      <c r="AP111" s="44">
        <v>4502.51</v>
      </c>
      <c r="AQ111" s="45">
        <v>1463.05</v>
      </c>
      <c r="AR111" s="47">
        <f t="shared" si="41"/>
        <v>7438.9000000000005</v>
      </c>
      <c r="AS111" s="44">
        <v>12.99</v>
      </c>
      <c r="AT111" s="44">
        <v>1284.42</v>
      </c>
      <c r="AU111" s="44">
        <v>-144.27000000000001</v>
      </c>
      <c r="AV111" s="44">
        <v>3905.66</v>
      </c>
      <c r="AW111" s="45">
        <v>1233.02</v>
      </c>
      <c r="AX111" s="47">
        <f t="shared" si="42"/>
        <v>6291.82</v>
      </c>
      <c r="AY111" s="49">
        <f t="shared" si="33"/>
        <v>-79.809999999999988</v>
      </c>
      <c r="AZ111" s="49">
        <f t="shared" si="33"/>
        <v>98.449999999999818</v>
      </c>
      <c r="BA111" s="49">
        <f t="shared" si="33"/>
        <v>301.56</v>
      </c>
      <c r="BB111" s="49">
        <f t="shared" si="25"/>
        <v>596.85000000000036</v>
      </c>
      <c r="BC111" s="50">
        <f t="shared" si="25"/>
        <v>230.02999999999997</v>
      </c>
      <c r="BD111" s="51">
        <f t="shared" si="25"/>
        <v>1147.0800000000008</v>
      </c>
      <c r="BE111" s="53">
        <f t="shared" si="34"/>
        <v>-6.1439568899153185</v>
      </c>
      <c r="BF111" s="53">
        <f t="shared" si="34"/>
        <v>7.6649382600706792E-2</v>
      </c>
      <c r="BG111" s="53">
        <f t="shared" si="34"/>
        <v>-2.0902474526928674</v>
      </c>
      <c r="BH111" s="53">
        <f t="shared" si="26"/>
        <v>0.15281668143156352</v>
      </c>
      <c r="BI111" s="54">
        <f t="shared" si="26"/>
        <v>0.18655820667953479</v>
      </c>
      <c r="BJ111" s="55">
        <f t="shared" si="26"/>
        <v>0.18231290787085469</v>
      </c>
      <c r="BK111" s="56">
        <f t="shared" si="35"/>
        <v>1</v>
      </c>
      <c r="BL111" s="56">
        <f t="shared" si="35"/>
        <v>0.21894711842938566</v>
      </c>
      <c r="BM111" s="56">
        <f t="shared" si="35"/>
        <v>0.44491273725002123</v>
      </c>
      <c r="BN111" s="56">
        <f t="shared" si="27"/>
        <v>0.30133712404889113</v>
      </c>
      <c r="BO111" s="57">
        <f t="shared" si="27"/>
        <v>0.28680169213096368</v>
      </c>
      <c r="BP111" s="58">
        <f t="shared" si="27"/>
        <v>0.27917783480586394</v>
      </c>
      <c r="BQ111" s="56">
        <f t="shared" si="36"/>
        <v>1</v>
      </c>
      <c r="BR111" s="56">
        <f t="shared" si="36"/>
        <v>0.23949476416360871</v>
      </c>
      <c r="BS111" s="56">
        <f t="shared" si="36"/>
        <v>-0.46774088963817928</v>
      </c>
      <c r="BT111" s="56">
        <f t="shared" si="28"/>
        <v>0.30615818766167591</v>
      </c>
      <c r="BU111" s="57">
        <f t="shared" si="28"/>
        <v>0.3080501466524761</v>
      </c>
      <c r="BV111" s="58">
        <f t="shared" si="28"/>
        <v>0.28033254129253393</v>
      </c>
      <c r="BW111" s="56">
        <f t="shared" si="37"/>
        <v>0</v>
      </c>
      <c r="BX111" s="56">
        <f t="shared" si="37"/>
        <v>-2.0547645734223047E-2</v>
      </c>
      <c r="BY111" s="56">
        <f t="shared" si="37"/>
        <v>0.91265362688820051</v>
      </c>
      <c r="BZ111" s="56">
        <f t="shared" si="29"/>
        <v>-4.8210636127847817E-3</v>
      </c>
      <c r="CA111" s="57">
        <f t="shared" si="29"/>
        <v>-2.1248454521512417E-2</v>
      </c>
      <c r="CB111" s="58">
        <f t="shared" si="29"/>
        <v>-1.1547064866699874E-3</v>
      </c>
      <c r="CC111" s="44">
        <f t="shared" si="38"/>
        <v>0</v>
      </c>
      <c r="CD111" s="44">
        <f t="shared" si="38"/>
        <v>-205.47645734223047</v>
      </c>
      <c r="CE111" s="44">
        <f t="shared" si="38"/>
        <v>9126.536268882006</v>
      </c>
      <c r="CF111" s="44">
        <f t="shared" si="30"/>
        <v>-48.21063612784782</v>
      </c>
      <c r="CG111" s="45">
        <f t="shared" si="30"/>
        <v>-212.48454521512417</v>
      </c>
      <c r="CH111" s="47">
        <f t="shared" si="30"/>
        <v>-11.547064866699873</v>
      </c>
      <c r="CI111" s="58">
        <f>IFERROR(M111/'Class Sum-WR'!M111,0)</f>
        <v>0.19894937933549389</v>
      </c>
      <c r="CJ111" s="58">
        <f>IFERROR(M111/'Class Sum-TH'!M111,0)</f>
        <v>0.56455972767979912</v>
      </c>
    </row>
    <row r="112" spans="1:88" x14ac:dyDescent="0.2">
      <c r="A112" t="s">
        <v>46</v>
      </c>
      <c r="B112" t="s">
        <v>46</v>
      </c>
      <c r="C112" t="s">
        <v>70</v>
      </c>
      <c r="D112" t="s">
        <v>70</v>
      </c>
      <c r="E112" t="s">
        <v>67</v>
      </c>
      <c r="F112" s="27">
        <f t="shared" si="43"/>
        <v>46117</v>
      </c>
      <c r="G112" s="60" t="s">
        <v>35</v>
      </c>
      <c r="H112" s="28">
        <v>-11.54</v>
      </c>
      <c r="I112" s="2">
        <v>1566.74</v>
      </c>
      <c r="J112" s="2">
        <v>60.66</v>
      </c>
      <c r="K112" s="2">
        <v>4127.6099999999997</v>
      </c>
      <c r="L112" s="29">
        <v>1234.1400000000001</v>
      </c>
      <c r="M112" s="30">
        <f t="shared" si="39"/>
        <v>6977.61</v>
      </c>
      <c r="N112" t="s">
        <v>49</v>
      </c>
      <c r="O112" t="s">
        <v>49</v>
      </c>
      <c r="P112" t="s">
        <v>70</v>
      </c>
      <c r="Q112" t="s">
        <v>70</v>
      </c>
      <c r="R112" t="s">
        <v>67</v>
      </c>
      <c r="S112" s="27">
        <f t="shared" si="44"/>
        <v>45753</v>
      </c>
      <c r="T112" s="60" t="s">
        <v>35</v>
      </c>
      <c r="U112" s="28">
        <v>0</v>
      </c>
      <c r="V112" s="2">
        <v>1789.01</v>
      </c>
      <c r="W112" s="2">
        <v>113.09</v>
      </c>
      <c r="X112" s="2">
        <v>6182.08</v>
      </c>
      <c r="Y112" s="29">
        <v>4571.1499999999996</v>
      </c>
      <c r="Z112" s="31">
        <f t="shared" si="40"/>
        <v>12655.33</v>
      </c>
      <c r="AA112" s="32">
        <f t="shared" si="31"/>
        <v>-11.54</v>
      </c>
      <c r="AB112" s="5">
        <f t="shared" si="31"/>
        <v>-222.26999999999998</v>
      </c>
      <c r="AC112" s="5">
        <f t="shared" si="31"/>
        <v>-52.430000000000007</v>
      </c>
      <c r="AD112" s="5">
        <f t="shared" si="23"/>
        <v>-2054.4700000000003</v>
      </c>
      <c r="AE112" s="33">
        <f t="shared" si="23"/>
        <v>-3337.0099999999993</v>
      </c>
      <c r="AF112" s="34">
        <f t="shared" si="23"/>
        <v>-5677.72</v>
      </c>
      <c r="AG112" s="35" t="e">
        <f t="shared" si="32"/>
        <v>#DIV/0!</v>
      </c>
      <c r="AH112" s="7">
        <f t="shared" si="32"/>
        <v>-0.12424189915092704</v>
      </c>
      <c r="AI112" s="7">
        <f t="shared" si="32"/>
        <v>-0.46361305155186139</v>
      </c>
      <c r="AJ112" s="7">
        <f t="shared" si="24"/>
        <v>-0.33232666028262337</v>
      </c>
      <c r="AK112" s="36">
        <f t="shared" si="24"/>
        <v>-0.73001542281482767</v>
      </c>
      <c r="AL112" s="37">
        <f t="shared" si="24"/>
        <v>-0.44864258774761306</v>
      </c>
      <c r="AM112" s="2">
        <v>-11.54</v>
      </c>
      <c r="AN112" s="2">
        <v>339.88</v>
      </c>
      <c r="AO112" s="2">
        <v>32.159999999999997</v>
      </c>
      <c r="AP112" s="2">
        <v>1126.9000000000001</v>
      </c>
      <c r="AQ112" s="29">
        <v>379.21</v>
      </c>
      <c r="AR112" s="31">
        <f t="shared" si="41"/>
        <v>1866.6100000000001</v>
      </c>
      <c r="AS112" s="2">
        <v>0</v>
      </c>
      <c r="AT112" s="2">
        <v>417.12</v>
      </c>
      <c r="AU112" s="2">
        <v>47.54</v>
      </c>
      <c r="AV112" s="2">
        <v>1881.56</v>
      </c>
      <c r="AW112" s="29">
        <v>1353.53</v>
      </c>
      <c r="AX112" s="31">
        <f t="shared" si="42"/>
        <v>3699.75</v>
      </c>
      <c r="AY112" s="5">
        <f t="shared" si="33"/>
        <v>-11.54</v>
      </c>
      <c r="AZ112" s="5">
        <f t="shared" si="33"/>
        <v>-77.240000000000009</v>
      </c>
      <c r="BA112" s="5">
        <f t="shared" si="33"/>
        <v>-15.380000000000003</v>
      </c>
      <c r="BB112" s="5">
        <f t="shared" si="25"/>
        <v>-754.65999999999985</v>
      </c>
      <c r="BC112" s="33">
        <f t="shared" si="25"/>
        <v>-974.31999999999994</v>
      </c>
      <c r="BD112" s="34">
        <f t="shared" si="25"/>
        <v>-1833.1399999999999</v>
      </c>
      <c r="BE112" s="7" t="e">
        <f t="shared" si="34"/>
        <v>#DIV/0!</v>
      </c>
      <c r="BF112" s="7">
        <f t="shared" si="34"/>
        <v>-0.18517453011123899</v>
      </c>
      <c r="BG112" s="7">
        <f t="shared" si="34"/>
        <v>-0.32351703828355077</v>
      </c>
      <c r="BH112" s="7">
        <f t="shared" si="26"/>
        <v>-0.40108208082654812</v>
      </c>
      <c r="BI112" s="36">
        <f t="shared" si="26"/>
        <v>-0.71983627994946542</v>
      </c>
      <c r="BJ112" s="37">
        <f t="shared" si="26"/>
        <v>-0.49547672140009458</v>
      </c>
      <c r="BK112" s="38">
        <f t="shared" si="35"/>
        <v>1</v>
      </c>
      <c r="BL112" s="38">
        <f t="shared" si="35"/>
        <v>0.21693452646897379</v>
      </c>
      <c r="BM112" s="38">
        <f t="shared" si="35"/>
        <v>0.53016815034619191</v>
      </c>
      <c r="BN112" s="38">
        <f t="shared" si="27"/>
        <v>0.27301513466630817</v>
      </c>
      <c r="BO112" s="39">
        <f t="shared" si="27"/>
        <v>0.30726659860307576</v>
      </c>
      <c r="BP112" s="40">
        <f t="shared" si="27"/>
        <v>0.2675142348167926</v>
      </c>
      <c r="BQ112" s="38">
        <f t="shared" si="36"/>
        <v>0</v>
      </c>
      <c r="BR112" s="38">
        <f t="shared" si="36"/>
        <v>0.23315688565184098</v>
      </c>
      <c r="BS112" s="38">
        <f t="shared" si="36"/>
        <v>0.42037315412503312</v>
      </c>
      <c r="BT112" s="38">
        <f t="shared" si="28"/>
        <v>0.30435710958124124</v>
      </c>
      <c r="BU112" s="39">
        <f t="shared" si="28"/>
        <v>0.29610273126018616</v>
      </c>
      <c r="BV112" s="40">
        <f t="shared" si="28"/>
        <v>0.29234717703923957</v>
      </c>
      <c r="BW112" s="38">
        <f t="shared" si="37"/>
        <v>1</v>
      </c>
      <c r="BX112" s="38">
        <f t="shared" si="37"/>
        <v>-1.6222359182867185E-2</v>
      </c>
      <c r="BY112" s="38">
        <f t="shared" si="37"/>
        <v>0.10979499622115879</v>
      </c>
      <c r="BZ112" s="38">
        <f t="shared" si="29"/>
        <v>-3.1341974914933068E-2</v>
      </c>
      <c r="CA112" s="39">
        <f t="shared" si="29"/>
        <v>1.11638673428896E-2</v>
      </c>
      <c r="CB112" s="40">
        <f t="shared" si="29"/>
        <v>-2.4832942222446974E-2</v>
      </c>
      <c r="CC112" s="2">
        <f t="shared" si="38"/>
        <v>10000</v>
      </c>
      <c r="CD112" s="2">
        <f t="shared" si="38"/>
        <v>-162.22359182867186</v>
      </c>
      <c r="CE112" s="2">
        <f t="shared" si="38"/>
        <v>1097.9499622115879</v>
      </c>
      <c r="CF112" s="2">
        <f t="shared" si="30"/>
        <v>-313.4197491493307</v>
      </c>
      <c r="CG112" s="29">
        <f t="shared" si="30"/>
        <v>111.638673428896</v>
      </c>
      <c r="CH112" s="31">
        <f t="shared" si="30"/>
        <v>-248.32942222446974</v>
      </c>
      <c r="CI112" s="40">
        <f>IFERROR(M112/'Class Sum-WR'!M112,0)</f>
        <v>0.13927968536760973</v>
      </c>
      <c r="CJ112" s="40">
        <f>IFERROR(M112/'Class Sum-TH'!M112,0)</f>
        <v>0.36739790553586593</v>
      </c>
    </row>
    <row r="113" spans="1:88" x14ac:dyDescent="0.2">
      <c r="A113" t="s">
        <v>46</v>
      </c>
      <c r="B113" t="s">
        <v>46</v>
      </c>
      <c r="C113" t="s">
        <v>70</v>
      </c>
      <c r="D113" t="s">
        <v>70</v>
      </c>
      <c r="E113" t="s">
        <v>67</v>
      </c>
      <c r="F113" s="27">
        <f t="shared" si="43"/>
        <v>46118</v>
      </c>
      <c r="G113" s="60" t="s">
        <v>36</v>
      </c>
      <c r="H113" s="28">
        <v>-238.58</v>
      </c>
      <c r="I113" s="2">
        <v>1714.82</v>
      </c>
      <c r="J113" s="2">
        <v>55.97</v>
      </c>
      <c r="K113" s="2">
        <v>7004.68</v>
      </c>
      <c r="L113" s="29">
        <v>2377.2399999999998</v>
      </c>
      <c r="M113" s="30">
        <f t="shared" si="39"/>
        <v>10914.13</v>
      </c>
      <c r="N113" t="s">
        <v>49</v>
      </c>
      <c r="O113" t="s">
        <v>49</v>
      </c>
      <c r="P113" t="s">
        <v>70</v>
      </c>
      <c r="Q113" t="s">
        <v>70</v>
      </c>
      <c r="R113" t="s">
        <v>67</v>
      </c>
      <c r="S113" s="27">
        <f t="shared" si="44"/>
        <v>45754</v>
      </c>
      <c r="T113" s="60" t="s">
        <v>36</v>
      </c>
      <c r="U113" s="28">
        <v>-348.28</v>
      </c>
      <c r="V113" s="2">
        <v>2364.87</v>
      </c>
      <c r="W113" s="2">
        <v>88.01</v>
      </c>
      <c r="X113" s="2">
        <v>6826.79</v>
      </c>
      <c r="Y113" s="29">
        <v>5015.5200000000004</v>
      </c>
      <c r="Z113" s="31">
        <f t="shared" si="40"/>
        <v>13946.91</v>
      </c>
      <c r="AA113" s="32">
        <f t="shared" si="31"/>
        <v>109.69999999999996</v>
      </c>
      <c r="AB113" s="5">
        <f t="shared" si="31"/>
        <v>-650.04999999999995</v>
      </c>
      <c r="AC113" s="5">
        <f t="shared" si="31"/>
        <v>-32.040000000000006</v>
      </c>
      <c r="AD113" s="5">
        <f t="shared" si="23"/>
        <v>177.89000000000033</v>
      </c>
      <c r="AE113" s="33">
        <f t="shared" si="23"/>
        <v>-2638.2800000000007</v>
      </c>
      <c r="AF113" s="34">
        <f t="shared" si="23"/>
        <v>-3032.7800000000007</v>
      </c>
      <c r="AG113" s="35">
        <f t="shared" si="32"/>
        <v>-0.31497645572527844</v>
      </c>
      <c r="AH113" s="7">
        <f t="shared" si="32"/>
        <v>-0.27487768883701852</v>
      </c>
      <c r="AI113" s="7">
        <f t="shared" si="32"/>
        <v>-0.36404953982501992</v>
      </c>
      <c r="AJ113" s="7">
        <f t="shared" si="24"/>
        <v>2.6057634700935625E-2</v>
      </c>
      <c r="AK113" s="36">
        <f t="shared" si="24"/>
        <v>-0.52602322391297418</v>
      </c>
      <c r="AL113" s="37">
        <f t="shared" si="24"/>
        <v>-0.2174517509613241</v>
      </c>
      <c r="AM113" s="2">
        <v>-238.58</v>
      </c>
      <c r="AN113" s="2">
        <v>358.02</v>
      </c>
      <c r="AO113" s="2">
        <v>22.23</v>
      </c>
      <c r="AP113" s="2">
        <v>1844.22</v>
      </c>
      <c r="AQ113" s="29">
        <v>672.34</v>
      </c>
      <c r="AR113" s="31">
        <f t="shared" si="41"/>
        <v>2658.23</v>
      </c>
      <c r="AS113" s="2">
        <v>-348.28</v>
      </c>
      <c r="AT113" s="2">
        <v>484.37</v>
      </c>
      <c r="AU113" s="2">
        <v>39.28</v>
      </c>
      <c r="AV113" s="2">
        <v>2237.9</v>
      </c>
      <c r="AW113" s="29">
        <v>1301.78</v>
      </c>
      <c r="AX113" s="31">
        <f t="shared" si="42"/>
        <v>3715.05</v>
      </c>
      <c r="AY113" s="5">
        <f t="shared" si="33"/>
        <v>109.69999999999996</v>
      </c>
      <c r="AZ113" s="5">
        <f t="shared" si="33"/>
        <v>-126.35000000000002</v>
      </c>
      <c r="BA113" s="5">
        <f t="shared" si="33"/>
        <v>-17.05</v>
      </c>
      <c r="BB113" s="5">
        <f t="shared" si="25"/>
        <v>-393.68000000000006</v>
      </c>
      <c r="BC113" s="33">
        <f t="shared" si="25"/>
        <v>-629.43999999999994</v>
      </c>
      <c r="BD113" s="34">
        <f t="shared" si="25"/>
        <v>-1056.8200000000002</v>
      </c>
      <c r="BE113" s="7">
        <f t="shared" si="34"/>
        <v>-0.31497645572527844</v>
      </c>
      <c r="BF113" s="7">
        <f t="shared" si="34"/>
        <v>-0.26085430559283196</v>
      </c>
      <c r="BG113" s="7">
        <f t="shared" si="34"/>
        <v>-0.43406313645621181</v>
      </c>
      <c r="BH113" s="7">
        <f t="shared" si="26"/>
        <v>-0.1759149202377229</v>
      </c>
      <c r="BI113" s="36">
        <f t="shared" si="26"/>
        <v>-0.48352256141590744</v>
      </c>
      <c r="BJ113" s="37">
        <f t="shared" si="26"/>
        <v>-0.28446992638053326</v>
      </c>
      <c r="BK113" s="38">
        <f t="shared" si="35"/>
        <v>1</v>
      </c>
      <c r="BL113" s="38">
        <f t="shared" si="35"/>
        <v>0.20877993025507049</v>
      </c>
      <c r="BM113" s="38">
        <f t="shared" si="35"/>
        <v>0.3971770591388244</v>
      </c>
      <c r="BN113" s="38">
        <f t="shared" si="27"/>
        <v>0.26328397585614188</v>
      </c>
      <c r="BO113" s="39">
        <f t="shared" si="27"/>
        <v>0.28282377883596105</v>
      </c>
      <c r="BP113" s="40">
        <f t="shared" si="27"/>
        <v>0.24355857956612209</v>
      </c>
      <c r="BQ113" s="38">
        <f t="shared" si="36"/>
        <v>1</v>
      </c>
      <c r="BR113" s="38">
        <f t="shared" si="36"/>
        <v>0.20481886953616901</v>
      </c>
      <c r="BS113" s="38">
        <f t="shared" si="36"/>
        <v>0.44631291898647879</v>
      </c>
      <c r="BT113" s="38">
        <f t="shared" si="28"/>
        <v>0.32781146043748233</v>
      </c>
      <c r="BU113" s="39">
        <f t="shared" si="28"/>
        <v>0.25955035569591983</v>
      </c>
      <c r="BV113" s="40">
        <f t="shared" si="28"/>
        <v>0.26637083052805249</v>
      </c>
      <c r="BW113" s="38">
        <f t="shared" si="37"/>
        <v>0</v>
      </c>
      <c r="BX113" s="38">
        <f t="shared" si="37"/>
        <v>3.9610607189014824E-3</v>
      </c>
      <c r="BY113" s="38">
        <f t="shared" si="37"/>
        <v>-4.9135859847654395E-2</v>
      </c>
      <c r="BZ113" s="38">
        <f t="shared" si="29"/>
        <v>-6.4527484581340444E-2</v>
      </c>
      <c r="CA113" s="39">
        <f t="shared" si="29"/>
        <v>2.3273423140041216E-2</v>
      </c>
      <c r="CB113" s="40">
        <f t="shared" si="29"/>
        <v>-2.2812250961930403E-2</v>
      </c>
      <c r="CC113" s="2">
        <f t="shared" si="38"/>
        <v>0</v>
      </c>
      <c r="CD113" s="2">
        <f t="shared" si="38"/>
        <v>39.610607189014821</v>
      </c>
      <c r="CE113" s="2">
        <f t="shared" si="38"/>
        <v>-491.35859847654393</v>
      </c>
      <c r="CF113" s="2">
        <f t="shared" si="30"/>
        <v>-645.27484581340445</v>
      </c>
      <c r="CG113" s="29">
        <f t="shared" si="30"/>
        <v>232.73423140041217</v>
      </c>
      <c r="CH113" s="31">
        <f t="shared" si="30"/>
        <v>-228.12250961930403</v>
      </c>
      <c r="CI113" s="40">
        <f>IFERROR(M113/'Class Sum-WR'!M113,0)</f>
        <v>0.20709032077745415</v>
      </c>
      <c r="CJ113" s="40">
        <f>IFERROR(M113/'Class Sum-TH'!M113,0)</f>
        <v>0.87623366916270662</v>
      </c>
    </row>
    <row r="114" spans="1:88" x14ac:dyDescent="0.2">
      <c r="A114" t="s">
        <v>46</v>
      </c>
      <c r="B114" t="s">
        <v>46</v>
      </c>
      <c r="C114" t="s">
        <v>70</v>
      </c>
      <c r="D114" t="s">
        <v>70</v>
      </c>
      <c r="E114" t="s">
        <v>67</v>
      </c>
      <c r="F114" s="27">
        <f t="shared" si="43"/>
        <v>46119</v>
      </c>
      <c r="G114" s="60" t="s">
        <v>37</v>
      </c>
      <c r="H114" s="28">
        <v>-15.11</v>
      </c>
      <c r="I114" s="2">
        <v>1920.38</v>
      </c>
      <c r="J114" s="2">
        <v>121.78</v>
      </c>
      <c r="K114" s="2">
        <v>4510.04</v>
      </c>
      <c r="L114" s="29">
        <v>3137.74</v>
      </c>
      <c r="M114" s="30">
        <f t="shared" si="39"/>
        <v>9674.83</v>
      </c>
      <c r="N114" t="s">
        <v>49</v>
      </c>
      <c r="O114" t="s">
        <v>49</v>
      </c>
      <c r="P114" t="s">
        <v>70</v>
      </c>
      <c r="Q114" t="s">
        <v>70</v>
      </c>
      <c r="R114" t="s">
        <v>67</v>
      </c>
      <c r="S114" s="27">
        <f t="shared" si="44"/>
        <v>45755</v>
      </c>
      <c r="T114" s="60" t="s">
        <v>37</v>
      </c>
      <c r="U114" s="28">
        <v>0</v>
      </c>
      <c r="V114" s="2">
        <v>2347.44</v>
      </c>
      <c r="W114" s="2">
        <v>61.2</v>
      </c>
      <c r="X114" s="2">
        <v>5694.59</v>
      </c>
      <c r="Y114" s="29">
        <v>2008</v>
      </c>
      <c r="Z114" s="31">
        <f t="shared" si="40"/>
        <v>10111.23</v>
      </c>
      <c r="AA114" s="32">
        <f t="shared" si="31"/>
        <v>-15.11</v>
      </c>
      <c r="AB114" s="5">
        <f t="shared" si="31"/>
        <v>-427.05999999999995</v>
      </c>
      <c r="AC114" s="5">
        <f t="shared" si="31"/>
        <v>60.58</v>
      </c>
      <c r="AD114" s="5">
        <f t="shared" si="23"/>
        <v>-1184.5500000000002</v>
      </c>
      <c r="AE114" s="33">
        <f t="shared" si="23"/>
        <v>1129.7399999999998</v>
      </c>
      <c r="AF114" s="34">
        <f t="shared" si="23"/>
        <v>-436.39999999999964</v>
      </c>
      <c r="AG114" s="35" t="e">
        <f t="shared" si="32"/>
        <v>#DIV/0!</v>
      </c>
      <c r="AH114" s="7">
        <f t="shared" si="32"/>
        <v>-0.18192584262004563</v>
      </c>
      <c r="AI114" s="7">
        <f t="shared" si="32"/>
        <v>0.98986928104575156</v>
      </c>
      <c r="AJ114" s="7">
        <f t="shared" si="24"/>
        <v>-0.20801321956453409</v>
      </c>
      <c r="AK114" s="36">
        <f t="shared" si="24"/>
        <v>0.56261952191235054</v>
      </c>
      <c r="AL114" s="37">
        <f t="shared" si="24"/>
        <v>-4.3159932075523912E-2</v>
      </c>
      <c r="AM114" s="2">
        <v>-15.11</v>
      </c>
      <c r="AN114" s="2">
        <v>416.05</v>
      </c>
      <c r="AO114" s="2">
        <v>34.520000000000003</v>
      </c>
      <c r="AP114" s="2">
        <v>1212.58</v>
      </c>
      <c r="AQ114" s="29">
        <v>927.28</v>
      </c>
      <c r="AR114" s="31">
        <f t="shared" si="41"/>
        <v>2575.3199999999997</v>
      </c>
      <c r="AS114" s="2">
        <v>0</v>
      </c>
      <c r="AT114" s="2">
        <v>503.09</v>
      </c>
      <c r="AU114" s="2">
        <v>24.05</v>
      </c>
      <c r="AV114" s="2">
        <v>1739.92</v>
      </c>
      <c r="AW114" s="29">
        <v>625</v>
      </c>
      <c r="AX114" s="31">
        <f t="shared" si="42"/>
        <v>2892.06</v>
      </c>
      <c r="AY114" s="5">
        <f t="shared" si="33"/>
        <v>-15.11</v>
      </c>
      <c r="AZ114" s="5">
        <f t="shared" si="33"/>
        <v>-87.039999999999964</v>
      </c>
      <c r="BA114" s="5">
        <f t="shared" si="33"/>
        <v>10.470000000000002</v>
      </c>
      <c r="BB114" s="5">
        <f t="shared" si="25"/>
        <v>-527.34000000000015</v>
      </c>
      <c r="BC114" s="33">
        <f t="shared" si="25"/>
        <v>302.27999999999997</v>
      </c>
      <c r="BD114" s="34">
        <f t="shared" si="25"/>
        <v>-316.74000000000024</v>
      </c>
      <c r="BE114" s="7" t="e">
        <f t="shared" si="34"/>
        <v>#DIV/0!</v>
      </c>
      <c r="BF114" s="7">
        <f t="shared" si="34"/>
        <v>-0.17301079329742186</v>
      </c>
      <c r="BG114" s="7">
        <f t="shared" si="34"/>
        <v>0.43534303534303542</v>
      </c>
      <c r="BH114" s="7">
        <f t="shared" si="26"/>
        <v>-0.30308290036323515</v>
      </c>
      <c r="BI114" s="36">
        <f t="shared" si="26"/>
        <v>0.48364799999999997</v>
      </c>
      <c r="BJ114" s="37">
        <f t="shared" si="26"/>
        <v>-0.1095205493661958</v>
      </c>
      <c r="BK114" s="38">
        <f t="shared" si="35"/>
        <v>1</v>
      </c>
      <c r="BL114" s="38">
        <f t="shared" si="35"/>
        <v>0.216649829721201</v>
      </c>
      <c r="BM114" s="38">
        <f t="shared" si="35"/>
        <v>0.28346198062079159</v>
      </c>
      <c r="BN114" s="38">
        <f t="shared" si="27"/>
        <v>0.26886236042252393</v>
      </c>
      <c r="BO114" s="39">
        <f t="shared" si="27"/>
        <v>0.29552480447710772</v>
      </c>
      <c r="BP114" s="40">
        <f t="shared" si="27"/>
        <v>0.26618762293497661</v>
      </c>
      <c r="BQ114" s="38">
        <f t="shared" si="36"/>
        <v>0</v>
      </c>
      <c r="BR114" s="38">
        <f t="shared" si="36"/>
        <v>0.21431431687284871</v>
      </c>
      <c r="BS114" s="38">
        <f t="shared" si="36"/>
        <v>0.39297385620915032</v>
      </c>
      <c r="BT114" s="38">
        <f t="shared" si="28"/>
        <v>0.30553911695135205</v>
      </c>
      <c r="BU114" s="39">
        <f t="shared" si="28"/>
        <v>0.31125498007968128</v>
      </c>
      <c r="BV114" s="40">
        <f t="shared" si="28"/>
        <v>0.28602454894211682</v>
      </c>
      <c r="BW114" s="38">
        <f t="shared" si="37"/>
        <v>1</v>
      </c>
      <c r="BX114" s="38">
        <f t="shared" si="37"/>
        <v>2.3355128483522891E-3</v>
      </c>
      <c r="BY114" s="38">
        <f t="shared" si="37"/>
        <v>-0.10951187558835873</v>
      </c>
      <c r="BZ114" s="38">
        <f t="shared" si="29"/>
        <v>-3.6676756528828125E-2</v>
      </c>
      <c r="CA114" s="39">
        <f t="shared" si="29"/>
        <v>-1.573017560257356E-2</v>
      </c>
      <c r="CB114" s="40">
        <f t="shared" si="29"/>
        <v>-1.983692600714021E-2</v>
      </c>
      <c r="CC114" s="2">
        <f t="shared" si="38"/>
        <v>10000</v>
      </c>
      <c r="CD114" s="2">
        <f t="shared" si="38"/>
        <v>23.35512848352289</v>
      </c>
      <c r="CE114" s="2">
        <f t="shared" si="38"/>
        <v>-1095.1187558835873</v>
      </c>
      <c r="CF114" s="2">
        <f t="shared" si="30"/>
        <v>-366.76756528828128</v>
      </c>
      <c r="CG114" s="29">
        <f t="shared" si="30"/>
        <v>-157.30175602573559</v>
      </c>
      <c r="CH114" s="31">
        <f t="shared" si="30"/>
        <v>-198.3692600714021</v>
      </c>
      <c r="CI114" s="40">
        <f>IFERROR(M114/'Class Sum-WR'!M114,0)</f>
        <v>0.16757772235442955</v>
      </c>
      <c r="CJ114" s="40">
        <f>IFERROR(M114/'Class Sum-TH'!M114,0)</f>
        <v>0.53336056689919953</v>
      </c>
    </row>
    <row r="115" spans="1:88" x14ac:dyDescent="0.2">
      <c r="A115" t="s">
        <v>46</v>
      </c>
      <c r="B115" t="s">
        <v>46</v>
      </c>
      <c r="C115" t="s">
        <v>70</v>
      </c>
      <c r="D115" t="s">
        <v>70</v>
      </c>
      <c r="E115" t="s">
        <v>67</v>
      </c>
      <c r="F115" s="27">
        <f t="shared" si="43"/>
        <v>46120</v>
      </c>
      <c r="G115" s="60" t="s">
        <v>38</v>
      </c>
      <c r="H115" s="28">
        <v>-4.28</v>
      </c>
      <c r="I115" s="2">
        <v>1716.97</v>
      </c>
      <c r="J115" s="2">
        <v>89.04</v>
      </c>
      <c r="K115" s="2">
        <v>4900.8999999999996</v>
      </c>
      <c r="L115" s="29">
        <v>1647.93</v>
      </c>
      <c r="M115" s="30">
        <f t="shared" si="39"/>
        <v>8350.56</v>
      </c>
      <c r="N115" t="s">
        <v>49</v>
      </c>
      <c r="O115" t="s">
        <v>49</v>
      </c>
      <c r="P115" t="s">
        <v>70</v>
      </c>
      <c r="Q115" t="s">
        <v>70</v>
      </c>
      <c r="R115" t="s">
        <v>67</v>
      </c>
      <c r="S115" s="27">
        <f t="shared" si="44"/>
        <v>45756</v>
      </c>
      <c r="T115" s="60" t="s">
        <v>38</v>
      </c>
      <c r="U115" s="28">
        <v>0</v>
      </c>
      <c r="V115" s="2">
        <v>2009.21</v>
      </c>
      <c r="W115" s="2">
        <v>116.79</v>
      </c>
      <c r="X115" s="2">
        <v>5813.17</v>
      </c>
      <c r="Y115" s="29">
        <v>3132.48</v>
      </c>
      <c r="Z115" s="31">
        <f t="shared" si="40"/>
        <v>11071.65</v>
      </c>
      <c r="AA115" s="32">
        <f t="shared" si="31"/>
        <v>-4.28</v>
      </c>
      <c r="AB115" s="5">
        <f t="shared" si="31"/>
        <v>-292.24</v>
      </c>
      <c r="AC115" s="5">
        <f t="shared" si="31"/>
        <v>-27.75</v>
      </c>
      <c r="AD115" s="5">
        <f t="shared" si="23"/>
        <v>-912.27000000000044</v>
      </c>
      <c r="AE115" s="33">
        <f t="shared" si="23"/>
        <v>-1484.55</v>
      </c>
      <c r="AF115" s="34">
        <f t="shared" si="23"/>
        <v>-2721.09</v>
      </c>
      <c r="AG115" s="35" t="e">
        <f t="shared" si="32"/>
        <v>#DIV/0!</v>
      </c>
      <c r="AH115" s="7">
        <f t="shared" si="32"/>
        <v>-0.14545020182061608</v>
      </c>
      <c r="AI115" s="7">
        <f t="shared" si="32"/>
        <v>-0.23760595941433341</v>
      </c>
      <c r="AJ115" s="7">
        <f t="shared" si="24"/>
        <v>-0.15693158810081254</v>
      </c>
      <c r="AK115" s="36">
        <f t="shared" si="24"/>
        <v>-0.47392162120747777</v>
      </c>
      <c r="AL115" s="37">
        <f t="shared" si="24"/>
        <v>-0.24577095554863099</v>
      </c>
      <c r="AM115" s="2">
        <v>-4.28</v>
      </c>
      <c r="AN115" s="2">
        <v>361.26</v>
      </c>
      <c r="AO115" s="2">
        <v>34.409999999999997</v>
      </c>
      <c r="AP115" s="2">
        <v>1439.02</v>
      </c>
      <c r="AQ115" s="29">
        <v>474.7</v>
      </c>
      <c r="AR115" s="31">
        <f t="shared" si="41"/>
        <v>2305.1099999999997</v>
      </c>
      <c r="AS115" s="2">
        <v>0</v>
      </c>
      <c r="AT115" s="2">
        <v>476.47</v>
      </c>
      <c r="AU115" s="2">
        <v>46.08</v>
      </c>
      <c r="AV115" s="2">
        <v>1764.11</v>
      </c>
      <c r="AW115" s="29">
        <v>983.23</v>
      </c>
      <c r="AX115" s="31">
        <f t="shared" si="42"/>
        <v>3269.89</v>
      </c>
      <c r="AY115" s="5">
        <f t="shared" si="33"/>
        <v>-4.28</v>
      </c>
      <c r="AZ115" s="5">
        <f t="shared" si="33"/>
        <v>-115.21000000000004</v>
      </c>
      <c r="BA115" s="5">
        <f t="shared" si="33"/>
        <v>-11.670000000000002</v>
      </c>
      <c r="BB115" s="5">
        <f t="shared" si="25"/>
        <v>-325.08999999999992</v>
      </c>
      <c r="BC115" s="33">
        <f t="shared" si="25"/>
        <v>-508.53000000000003</v>
      </c>
      <c r="BD115" s="34">
        <f t="shared" si="25"/>
        <v>-964.7800000000002</v>
      </c>
      <c r="BE115" s="7" t="e">
        <f t="shared" si="34"/>
        <v>#DIV/0!</v>
      </c>
      <c r="BF115" s="7">
        <f t="shared" si="34"/>
        <v>-0.24179906394946174</v>
      </c>
      <c r="BG115" s="7">
        <f t="shared" si="34"/>
        <v>-0.25325520833333337</v>
      </c>
      <c r="BH115" s="7">
        <f t="shared" si="26"/>
        <v>-0.18427989184347912</v>
      </c>
      <c r="BI115" s="36">
        <f t="shared" si="26"/>
        <v>-0.51720350274096605</v>
      </c>
      <c r="BJ115" s="37">
        <f t="shared" si="26"/>
        <v>-0.29504968057029446</v>
      </c>
      <c r="BK115" s="38">
        <f t="shared" si="35"/>
        <v>1</v>
      </c>
      <c r="BL115" s="38">
        <f t="shared" si="35"/>
        <v>0.21040553999196257</v>
      </c>
      <c r="BM115" s="38">
        <f t="shared" si="35"/>
        <v>0.38645552560646895</v>
      </c>
      <c r="BN115" s="38">
        <f t="shared" si="27"/>
        <v>0.29362362015140075</v>
      </c>
      <c r="BO115" s="39">
        <f t="shared" si="27"/>
        <v>0.28805835199310648</v>
      </c>
      <c r="BP115" s="40">
        <f t="shared" si="27"/>
        <v>0.2760425648100247</v>
      </c>
      <c r="BQ115" s="38">
        <f t="shared" si="36"/>
        <v>0</v>
      </c>
      <c r="BR115" s="38">
        <f t="shared" si="36"/>
        <v>0.23714295668446803</v>
      </c>
      <c r="BS115" s="38">
        <f t="shared" si="36"/>
        <v>0.39455432828153092</v>
      </c>
      <c r="BT115" s="38">
        <f t="shared" si="28"/>
        <v>0.30346781532279288</v>
      </c>
      <c r="BU115" s="39">
        <f t="shared" si="28"/>
        <v>0.31388229134743079</v>
      </c>
      <c r="BV115" s="40">
        <f t="shared" si="28"/>
        <v>0.29533899644587752</v>
      </c>
      <c r="BW115" s="38">
        <f t="shared" si="37"/>
        <v>1</v>
      </c>
      <c r="BX115" s="38">
        <f t="shared" si="37"/>
        <v>-2.6737416692505456E-2</v>
      </c>
      <c r="BY115" s="38">
        <f t="shared" si="37"/>
        <v>-8.0988026750619668E-3</v>
      </c>
      <c r="BZ115" s="38">
        <f t="shared" si="29"/>
        <v>-9.8441951713921227E-3</v>
      </c>
      <c r="CA115" s="39">
        <f t="shared" si="29"/>
        <v>-2.582393935432431E-2</v>
      </c>
      <c r="CB115" s="40">
        <f t="shared" si="29"/>
        <v>-1.9296431635852818E-2</v>
      </c>
      <c r="CC115" s="2">
        <f t="shared" si="38"/>
        <v>10000</v>
      </c>
      <c r="CD115" s="2">
        <f t="shared" si="38"/>
        <v>-267.37416692505457</v>
      </c>
      <c r="CE115" s="2">
        <f t="shared" si="38"/>
        <v>-80.988026750619667</v>
      </c>
      <c r="CF115" s="2">
        <f t="shared" si="30"/>
        <v>-98.441951713921227</v>
      </c>
      <c r="CG115" s="29">
        <f t="shared" si="30"/>
        <v>-258.23939354324312</v>
      </c>
      <c r="CH115" s="31">
        <f t="shared" si="30"/>
        <v>-192.96431635852818</v>
      </c>
      <c r="CI115" s="40">
        <f>IFERROR(M115/'Class Sum-WR'!M115,0)</f>
        <v>0.11382710263749017</v>
      </c>
      <c r="CJ115" s="40">
        <f>IFERROR(M115/'Class Sum-TH'!M115,0)</f>
        <v>0.42472172420370014</v>
      </c>
    </row>
    <row r="116" spans="1:88" x14ac:dyDescent="0.2">
      <c r="A116" t="s">
        <v>46</v>
      </c>
      <c r="B116" t="s">
        <v>46</v>
      </c>
      <c r="C116" t="s">
        <v>70</v>
      </c>
      <c r="D116" t="s">
        <v>70</v>
      </c>
      <c r="E116" t="s">
        <v>67</v>
      </c>
      <c r="F116" s="27">
        <f t="shared" si="43"/>
        <v>46121</v>
      </c>
      <c r="G116" s="60" t="s">
        <v>39</v>
      </c>
      <c r="H116" s="28">
        <v>-13.1</v>
      </c>
      <c r="I116" s="2">
        <v>2560.41</v>
      </c>
      <c r="J116" s="2">
        <v>254.11</v>
      </c>
      <c r="K116" s="2">
        <v>7091.18</v>
      </c>
      <c r="L116" s="29">
        <v>3120.36</v>
      </c>
      <c r="M116" s="30">
        <f t="shared" si="39"/>
        <v>13012.960000000001</v>
      </c>
      <c r="N116" t="s">
        <v>49</v>
      </c>
      <c r="O116" t="s">
        <v>49</v>
      </c>
      <c r="P116" t="s">
        <v>70</v>
      </c>
      <c r="Q116" t="s">
        <v>70</v>
      </c>
      <c r="R116" t="s">
        <v>67</v>
      </c>
      <c r="S116" s="27">
        <f t="shared" si="44"/>
        <v>45757</v>
      </c>
      <c r="T116" s="60" t="s">
        <v>39</v>
      </c>
      <c r="U116" s="28">
        <v>-7.9</v>
      </c>
      <c r="V116" s="2">
        <v>2732.54</v>
      </c>
      <c r="W116" s="2">
        <v>252.43</v>
      </c>
      <c r="X116" s="2">
        <v>7448.11</v>
      </c>
      <c r="Y116" s="29">
        <v>3905.36</v>
      </c>
      <c r="Z116" s="31">
        <f t="shared" si="40"/>
        <v>14330.54</v>
      </c>
      <c r="AA116" s="32">
        <f t="shared" si="31"/>
        <v>-5.1999999999999993</v>
      </c>
      <c r="AB116" s="5">
        <f t="shared" si="31"/>
        <v>-172.13000000000011</v>
      </c>
      <c r="AC116" s="5">
        <f t="shared" si="31"/>
        <v>1.6800000000000068</v>
      </c>
      <c r="AD116" s="5">
        <f t="shared" si="23"/>
        <v>-356.92999999999938</v>
      </c>
      <c r="AE116" s="33">
        <f t="shared" si="23"/>
        <v>-785</v>
      </c>
      <c r="AF116" s="34">
        <f t="shared" si="23"/>
        <v>-1317.58</v>
      </c>
      <c r="AG116" s="35">
        <f t="shared" si="32"/>
        <v>0.65822784810126567</v>
      </c>
      <c r="AH116" s="7">
        <f t="shared" si="32"/>
        <v>-6.2992673483279332E-2</v>
      </c>
      <c r="AI116" s="7">
        <f t="shared" si="32"/>
        <v>6.655310383076523E-3</v>
      </c>
      <c r="AJ116" s="7">
        <f t="shared" si="24"/>
        <v>-4.7922224564352488E-2</v>
      </c>
      <c r="AK116" s="36">
        <f t="shared" si="24"/>
        <v>-0.20100579716082512</v>
      </c>
      <c r="AL116" s="37">
        <f t="shared" si="24"/>
        <v>-9.1942104065862132E-2</v>
      </c>
      <c r="AM116" s="2">
        <v>-13.1</v>
      </c>
      <c r="AN116" s="2">
        <v>505.43</v>
      </c>
      <c r="AO116" s="2">
        <v>116.82</v>
      </c>
      <c r="AP116" s="2">
        <v>2142.5100000000002</v>
      </c>
      <c r="AQ116" s="29">
        <v>963.98</v>
      </c>
      <c r="AR116" s="31">
        <f t="shared" si="41"/>
        <v>3715.6400000000003</v>
      </c>
      <c r="AS116" s="2">
        <v>-7.9</v>
      </c>
      <c r="AT116" s="2">
        <v>633.08000000000004</v>
      </c>
      <c r="AU116" s="2">
        <v>107.05</v>
      </c>
      <c r="AV116" s="2">
        <v>2221.37</v>
      </c>
      <c r="AW116" s="29">
        <v>1166.05</v>
      </c>
      <c r="AX116" s="31">
        <f t="shared" si="42"/>
        <v>4119.6499999999996</v>
      </c>
      <c r="AY116" s="5">
        <f t="shared" si="33"/>
        <v>-5.1999999999999993</v>
      </c>
      <c r="AZ116" s="5">
        <f t="shared" si="33"/>
        <v>-127.65000000000003</v>
      </c>
      <c r="BA116" s="5">
        <f t="shared" si="33"/>
        <v>9.769999999999996</v>
      </c>
      <c r="BB116" s="5">
        <f t="shared" si="25"/>
        <v>-78.859999999999673</v>
      </c>
      <c r="BC116" s="33">
        <f t="shared" si="25"/>
        <v>-202.06999999999994</v>
      </c>
      <c r="BD116" s="34">
        <f t="shared" si="25"/>
        <v>-404.00999999999931</v>
      </c>
      <c r="BE116" s="7">
        <f t="shared" si="34"/>
        <v>0.65822784810126567</v>
      </c>
      <c r="BF116" s="7">
        <f t="shared" si="34"/>
        <v>-0.20163328489290458</v>
      </c>
      <c r="BG116" s="7">
        <f t="shared" si="34"/>
        <v>9.1265763661840221E-2</v>
      </c>
      <c r="BH116" s="7">
        <f t="shared" si="26"/>
        <v>-3.5500614485655106E-2</v>
      </c>
      <c r="BI116" s="36">
        <f t="shared" si="26"/>
        <v>-0.17329445564083867</v>
      </c>
      <c r="BJ116" s="37">
        <f t="shared" si="26"/>
        <v>-9.806901071692968E-2</v>
      </c>
      <c r="BK116" s="38">
        <f t="shared" si="35"/>
        <v>1</v>
      </c>
      <c r="BL116" s="38">
        <f t="shared" si="35"/>
        <v>0.19740197858936656</v>
      </c>
      <c r="BM116" s="38">
        <f t="shared" si="35"/>
        <v>0.4597221675652276</v>
      </c>
      <c r="BN116" s="38">
        <f t="shared" si="27"/>
        <v>0.30213730295945107</v>
      </c>
      <c r="BO116" s="39">
        <f t="shared" si="27"/>
        <v>0.30893230268302374</v>
      </c>
      <c r="BP116" s="40">
        <f t="shared" si="27"/>
        <v>0.28553380629772168</v>
      </c>
      <c r="BQ116" s="38">
        <f t="shared" si="36"/>
        <v>1</v>
      </c>
      <c r="BR116" s="38">
        <f t="shared" si="36"/>
        <v>0.23168187839885238</v>
      </c>
      <c r="BS116" s="38">
        <f t="shared" si="36"/>
        <v>0.42407796220734456</v>
      </c>
      <c r="BT116" s="38">
        <f t="shared" si="28"/>
        <v>0.29824613224025959</v>
      </c>
      <c r="BU116" s="39">
        <f t="shared" si="28"/>
        <v>0.29857682774443328</v>
      </c>
      <c r="BV116" s="40">
        <f t="shared" si="28"/>
        <v>0.2874734657591409</v>
      </c>
      <c r="BW116" s="38">
        <f t="shared" si="37"/>
        <v>0</v>
      </c>
      <c r="BX116" s="38">
        <f t="shared" si="37"/>
        <v>-3.4279899809485814E-2</v>
      </c>
      <c r="BY116" s="38">
        <f t="shared" si="37"/>
        <v>3.5644205357883041E-2</v>
      </c>
      <c r="BZ116" s="38">
        <f t="shared" si="29"/>
        <v>3.8911707191914835E-3</v>
      </c>
      <c r="CA116" s="39">
        <f t="shared" si="29"/>
        <v>1.0355474938590459E-2</v>
      </c>
      <c r="CB116" s="40">
        <f t="shared" si="29"/>
        <v>-1.9396594614192186E-3</v>
      </c>
      <c r="CC116" s="2">
        <f t="shared" si="38"/>
        <v>0</v>
      </c>
      <c r="CD116" s="2">
        <f t="shared" si="38"/>
        <v>-342.79899809485812</v>
      </c>
      <c r="CE116" s="2">
        <f t="shared" si="38"/>
        <v>356.44205357883038</v>
      </c>
      <c r="CF116" s="2">
        <f t="shared" si="30"/>
        <v>38.911707191914836</v>
      </c>
      <c r="CG116" s="29">
        <f t="shared" si="30"/>
        <v>103.55474938590459</v>
      </c>
      <c r="CH116" s="31">
        <f t="shared" si="30"/>
        <v>-19.396594614192185</v>
      </c>
      <c r="CI116" s="40">
        <f>IFERROR(M116/'Class Sum-WR'!M116,0)</f>
        <v>0.1502498244405131</v>
      </c>
      <c r="CJ116" s="40">
        <f>IFERROR(M116/'Class Sum-TH'!M116,0)</f>
        <v>0.57743296467677319</v>
      </c>
    </row>
    <row r="117" spans="1:88" x14ac:dyDescent="0.2">
      <c r="A117" t="s">
        <v>46</v>
      </c>
      <c r="B117" t="s">
        <v>46</v>
      </c>
      <c r="C117" t="s">
        <v>70</v>
      </c>
      <c r="D117" t="s">
        <v>70</v>
      </c>
      <c r="E117" t="s">
        <v>67</v>
      </c>
      <c r="F117" s="27">
        <f t="shared" si="43"/>
        <v>46122</v>
      </c>
      <c r="G117" s="60" t="s">
        <v>40</v>
      </c>
      <c r="H117" s="28">
        <v>-11.16</v>
      </c>
      <c r="I117" s="2">
        <v>4758.09</v>
      </c>
      <c r="J117" s="2">
        <v>143.80000000000001</v>
      </c>
      <c r="K117" s="2">
        <v>10796.76</v>
      </c>
      <c r="L117" s="29">
        <v>4154.04</v>
      </c>
      <c r="M117" s="30">
        <f t="shared" si="39"/>
        <v>19841.530000000002</v>
      </c>
      <c r="N117" t="s">
        <v>49</v>
      </c>
      <c r="O117" t="s">
        <v>49</v>
      </c>
      <c r="P117" t="s">
        <v>70</v>
      </c>
      <c r="Q117" t="s">
        <v>70</v>
      </c>
      <c r="R117" t="s">
        <v>67</v>
      </c>
      <c r="S117" s="27">
        <f t="shared" si="44"/>
        <v>45758</v>
      </c>
      <c r="T117" s="60" t="s">
        <v>40</v>
      </c>
      <c r="U117" s="28">
        <v>8.98</v>
      </c>
      <c r="V117" s="2">
        <v>5251.35</v>
      </c>
      <c r="W117" s="2">
        <v>499.47</v>
      </c>
      <c r="X117" s="2">
        <v>13635.36</v>
      </c>
      <c r="Y117" s="29">
        <v>5987.49</v>
      </c>
      <c r="Z117" s="31">
        <f t="shared" si="40"/>
        <v>25382.65</v>
      </c>
      <c r="AA117" s="32">
        <f t="shared" si="31"/>
        <v>-20.14</v>
      </c>
      <c r="AB117" s="5">
        <f t="shared" si="31"/>
        <v>-493.26000000000022</v>
      </c>
      <c r="AC117" s="5">
        <f t="shared" si="31"/>
        <v>-355.67</v>
      </c>
      <c r="AD117" s="5">
        <f t="shared" si="23"/>
        <v>-2838.6000000000004</v>
      </c>
      <c r="AE117" s="33">
        <f t="shared" si="23"/>
        <v>-1833.4499999999998</v>
      </c>
      <c r="AF117" s="34">
        <f t="shared" si="23"/>
        <v>-5541.119999999999</v>
      </c>
      <c r="AG117" s="35">
        <f t="shared" si="32"/>
        <v>-2.2427616926503342</v>
      </c>
      <c r="AH117" s="7">
        <f t="shared" si="32"/>
        <v>-9.3930132251706738E-2</v>
      </c>
      <c r="AI117" s="7">
        <f t="shared" si="32"/>
        <v>-0.71209482050974027</v>
      </c>
      <c r="AJ117" s="7">
        <f t="shared" si="24"/>
        <v>-0.20817932199809908</v>
      </c>
      <c r="AK117" s="36">
        <f t="shared" si="24"/>
        <v>-0.30621345505378711</v>
      </c>
      <c r="AL117" s="37">
        <f t="shared" si="24"/>
        <v>-0.21830344743358154</v>
      </c>
      <c r="AM117" s="2">
        <v>-11.16</v>
      </c>
      <c r="AN117" s="2">
        <v>1053.8699999999999</v>
      </c>
      <c r="AO117" s="2">
        <v>64.489999999999995</v>
      </c>
      <c r="AP117" s="2">
        <v>3285.88</v>
      </c>
      <c r="AQ117" s="29">
        <v>1237.74</v>
      </c>
      <c r="AR117" s="31">
        <f t="shared" si="41"/>
        <v>5630.82</v>
      </c>
      <c r="AS117" s="2">
        <v>8.98</v>
      </c>
      <c r="AT117" s="2">
        <v>1161.3699999999999</v>
      </c>
      <c r="AU117" s="2">
        <v>103.24</v>
      </c>
      <c r="AV117" s="2">
        <v>4123.75</v>
      </c>
      <c r="AW117" s="29">
        <v>1831.15</v>
      </c>
      <c r="AX117" s="31">
        <f t="shared" si="42"/>
        <v>7228.49</v>
      </c>
      <c r="AY117" s="5">
        <f t="shared" si="33"/>
        <v>-20.14</v>
      </c>
      <c r="AZ117" s="5">
        <f t="shared" si="33"/>
        <v>-107.5</v>
      </c>
      <c r="BA117" s="5">
        <f t="shared" si="33"/>
        <v>-38.75</v>
      </c>
      <c r="BB117" s="5">
        <f t="shared" si="25"/>
        <v>-837.86999999999989</v>
      </c>
      <c r="BC117" s="33">
        <f t="shared" si="25"/>
        <v>-593.41000000000008</v>
      </c>
      <c r="BD117" s="34">
        <f t="shared" si="25"/>
        <v>-1597.67</v>
      </c>
      <c r="BE117" s="7">
        <f t="shared" si="34"/>
        <v>-2.2427616926503342</v>
      </c>
      <c r="BF117" s="7">
        <f t="shared" si="34"/>
        <v>-9.2563093587745518E-2</v>
      </c>
      <c r="BG117" s="7">
        <f t="shared" si="34"/>
        <v>-0.37533901588531576</v>
      </c>
      <c r="BH117" s="7">
        <f t="shared" si="26"/>
        <v>-0.2031815701727796</v>
      </c>
      <c r="BI117" s="36">
        <f t="shared" si="26"/>
        <v>-0.32406411271605279</v>
      </c>
      <c r="BJ117" s="37">
        <f t="shared" si="26"/>
        <v>-0.22102403129837631</v>
      </c>
      <c r="BK117" s="38">
        <f t="shared" si="35"/>
        <v>1</v>
      </c>
      <c r="BL117" s="38">
        <f t="shared" si="35"/>
        <v>0.22149013574774748</v>
      </c>
      <c r="BM117" s="38">
        <f t="shared" si="35"/>
        <v>0.44847009735744081</v>
      </c>
      <c r="BN117" s="38">
        <f t="shared" si="27"/>
        <v>0.30433944998314311</v>
      </c>
      <c r="BO117" s="39">
        <f t="shared" si="27"/>
        <v>0.29796053961926222</v>
      </c>
      <c r="BP117" s="40">
        <f t="shared" si="27"/>
        <v>0.28378960695067362</v>
      </c>
      <c r="BQ117" s="38">
        <f t="shared" si="36"/>
        <v>1</v>
      </c>
      <c r="BR117" s="38">
        <f t="shared" si="36"/>
        <v>0.22115646452816892</v>
      </c>
      <c r="BS117" s="38">
        <f t="shared" si="36"/>
        <v>0.20669910104710992</v>
      </c>
      <c r="BT117" s="38">
        <f t="shared" si="28"/>
        <v>0.30243059222492108</v>
      </c>
      <c r="BU117" s="39">
        <f t="shared" si="28"/>
        <v>0.30582932080053582</v>
      </c>
      <c r="BV117" s="40">
        <f t="shared" si="28"/>
        <v>0.28478074590320551</v>
      </c>
      <c r="BW117" s="38">
        <f t="shared" si="37"/>
        <v>0</v>
      </c>
      <c r="BX117" s="38">
        <f t="shared" si="37"/>
        <v>3.3367121957855739E-4</v>
      </c>
      <c r="BY117" s="38">
        <f t="shared" si="37"/>
        <v>0.24177099631033089</v>
      </c>
      <c r="BZ117" s="38">
        <f t="shared" si="29"/>
        <v>1.9088577582220267E-3</v>
      </c>
      <c r="CA117" s="39">
        <f t="shared" si="29"/>
        <v>-7.8687811812735986E-3</v>
      </c>
      <c r="CB117" s="40">
        <f t="shared" si="29"/>
        <v>-9.9113895253188922E-4</v>
      </c>
      <c r="CC117" s="2">
        <f t="shared" si="38"/>
        <v>0</v>
      </c>
      <c r="CD117" s="2">
        <f t="shared" si="38"/>
        <v>3.3367121957855739</v>
      </c>
      <c r="CE117" s="2">
        <f t="shared" si="38"/>
        <v>2417.7099631033088</v>
      </c>
      <c r="CF117" s="2">
        <f t="shared" si="30"/>
        <v>19.088577582220267</v>
      </c>
      <c r="CG117" s="29">
        <f t="shared" si="30"/>
        <v>-78.687811812735987</v>
      </c>
      <c r="CH117" s="31">
        <f t="shared" si="30"/>
        <v>-9.9113895253188922</v>
      </c>
      <c r="CI117" s="40">
        <f>IFERROR(M117/'Class Sum-WR'!M117,0)</f>
        <v>0.16595776215519686</v>
      </c>
      <c r="CJ117" s="40">
        <f>IFERROR(M117/'Class Sum-TH'!M117,0)</f>
        <v>0.53041696005765715</v>
      </c>
    </row>
    <row r="118" spans="1:88" ht="13.5" thickBot="1" x14ac:dyDescent="0.25">
      <c r="A118" t="s">
        <v>46</v>
      </c>
      <c r="B118" t="s">
        <v>46</v>
      </c>
      <c r="C118" t="s">
        <v>70</v>
      </c>
      <c r="D118" t="s">
        <v>70</v>
      </c>
      <c r="E118" t="s">
        <v>67</v>
      </c>
      <c r="F118" s="41">
        <f t="shared" si="43"/>
        <v>46123</v>
      </c>
      <c r="G118" s="61" t="s">
        <v>41</v>
      </c>
      <c r="H118" s="43">
        <v>-50.01</v>
      </c>
      <c r="I118" s="44">
        <v>5063.07</v>
      </c>
      <c r="J118" s="44">
        <v>375.61</v>
      </c>
      <c r="K118" s="44">
        <v>12632.59</v>
      </c>
      <c r="L118" s="45">
        <v>4502.6400000000003</v>
      </c>
      <c r="M118" s="46">
        <f t="shared" si="39"/>
        <v>22523.899999999998</v>
      </c>
      <c r="N118" t="s">
        <v>49</v>
      </c>
      <c r="O118" t="s">
        <v>49</v>
      </c>
      <c r="P118" t="s">
        <v>70</v>
      </c>
      <c r="Q118" t="s">
        <v>70</v>
      </c>
      <c r="R118" t="s">
        <v>67</v>
      </c>
      <c r="S118" s="41">
        <f t="shared" si="44"/>
        <v>45759</v>
      </c>
      <c r="T118" s="61" t="s">
        <v>41</v>
      </c>
      <c r="U118" s="43">
        <v>0</v>
      </c>
      <c r="V118" s="44">
        <v>5077.26</v>
      </c>
      <c r="W118" s="44">
        <v>627.54</v>
      </c>
      <c r="X118" s="44">
        <v>14266.26</v>
      </c>
      <c r="Y118" s="45">
        <v>5344.73</v>
      </c>
      <c r="Z118" s="47">
        <f t="shared" si="40"/>
        <v>25315.79</v>
      </c>
      <c r="AA118" s="48">
        <f t="shared" si="31"/>
        <v>-50.01</v>
      </c>
      <c r="AB118" s="49">
        <f t="shared" si="31"/>
        <v>-14.190000000000509</v>
      </c>
      <c r="AC118" s="49">
        <f t="shared" si="31"/>
        <v>-251.92999999999995</v>
      </c>
      <c r="AD118" s="49">
        <f t="shared" si="23"/>
        <v>-1633.67</v>
      </c>
      <c r="AE118" s="50">
        <f t="shared" si="23"/>
        <v>-842.08999999999924</v>
      </c>
      <c r="AF118" s="51">
        <f t="shared" si="23"/>
        <v>-2791.8900000000031</v>
      </c>
      <c r="AG118" s="52" t="e">
        <f t="shared" si="32"/>
        <v>#DIV/0!</v>
      </c>
      <c r="AH118" s="53">
        <f t="shared" si="32"/>
        <v>-2.7948145259451967E-3</v>
      </c>
      <c r="AI118" s="53">
        <f t="shared" si="32"/>
        <v>-0.40145648086177765</v>
      </c>
      <c r="AJ118" s="53">
        <f t="shared" si="24"/>
        <v>-0.11451284359040141</v>
      </c>
      <c r="AK118" s="54">
        <f t="shared" si="24"/>
        <v>-0.15755519923363748</v>
      </c>
      <c r="AL118" s="55">
        <f t="shared" si="24"/>
        <v>-0.11028255487978068</v>
      </c>
      <c r="AM118" s="44">
        <v>-50.01</v>
      </c>
      <c r="AN118" s="44">
        <v>1065.7</v>
      </c>
      <c r="AO118" s="44">
        <v>154.71</v>
      </c>
      <c r="AP118" s="44">
        <v>3455.93</v>
      </c>
      <c r="AQ118" s="45">
        <v>1236.3900000000001</v>
      </c>
      <c r="AR118" s="47">
        <f t="shared" si="41"/>
        <v>5862.72</v>
      </c>
      <c r="AS118" s="44">
        <v>0</v>
      </c>
      <c r="AT118" s="44">
        <v>1126.68</v>
      </c>
      <c r="AU118" s="44">
        <v>256.27</v>
      </c>
      <c r="AV118" s="44">
        <v>4468.6099999999997</v>
      </c>
      <c r="AW118" s="45">
        <v>1630.88</v>
      </c>
      <c r="AX118" s="47">
        <f t="shared" si="42"/>
        <v>7482.44</v>
      </c>
      <c r="AY118" s="49">
        <f t="shared" si="33"/>
        <v>-50.01</v>
      </c>
      <c r="AZ118" s="49">
        <f t="shared" si="33"/>
        <v>-60.980000000000018</v>
      </c>
      <c r="BA118" s="49">
        <f t="shared" si="33"/>
        <v>-101.55999999999997</v>
      </c>
      <c r="BB118" s="49">
        <f t="shared" si="25"/>
        <v>-1012.6799999999998</v>
      </c>
      <c r="BC118" s="50">
        <f t="shared" si="25"/>
        <v>-394.49</v>
      </c>
      <c r="BD118" s="51">
        <f t="shared" si="25"/>
        <v>-1619.7199999999993</v>
      </c>
      <c r="BE118" s="53" t="e">
        <f t="shared" si="34"/>
        <v>#DIV/0!</v>
      </c>
      <c r="BF118" s="53">
        <f t="shared" si="34"/>
        <v>-5.4123619838818492E-2</v>
      </c>
      <c r="BG118" s="53">
        <f t="shared" si="34"/>
        <v>-0.39630077652475898</v>
      </c>
      <c r="BH118" s="53">
        <f t="shared" si="26"/>
        <v>-0.22662080602245438</v>
      </c>
      <c r="BI118" s="54">
        <f t="shared" si="26"/>
        <v>-0.24188781516727165</v>
      </c>
      <c r="BJ118" s="55">
        <f t="shared" si="26"/>
        <v>-0.21646949390840414</v>
      </c>
      <c r="BK118" s="56">
        <f t="shared" si="35"/>
        <v>1</v>
      </c>
      <c r="BL118" s="56">
        <f t="shared" si="35"/>
        <v>0.21048494292988248</v>
      </c>
      <c r="BM118" s="56">
        <f t="shared" si="35"/>
        <v>0.41188999227922579</v>
      </c>
      <c r="BN118" s="56">
        <f t="shared" si="27"/>
        <v>0.27357256112958622</v>
      </c>
      <c r="BO118" s="57">
        <f t="shared" si="27"/>
        <v>0.27459223921965781</v>
      </c>
      <c r="BP118" s="58">
        <f t="shared" si="27"/>
        <v>0.26028884873401148</v>
      </c>
      <c r="BQ118" s="56">
        <f t="shared" si="36"/>
        <v>0</v>
      </c>
      <c r="BR118" s="56">
        <f t="shared" si="36"/>
        <v>0.22190709162028338</v>
      </c>
      <c r="BS118" s="56">
        <f t="shared" si="36"/>
        <v>0.40837237466934379</v>
      </c>
      <c r="BT118" s="56">
        <f t="shared" si="28"/>
        <v>0.31322925560027642</v>
      </c>
      <c r="BU118" s="57">
        <f t="shared" si="28"/>
        <v>0.30513795832530366</v>
      </c>
      <c r="BV118" s="58">
        <f t="shared" si="28"/>
        <v>0.29556415185937313</v>
      </c>
      <c r="BW118" s="56">
        <f t="shared" si="37"/>
        <v>1</v>
      </c>
      <c r="BX118" s="56">
        <f t="shared" si="37"/>
        <v>-1.1422148690400896E-2</v>
      </c>
      <c r="BY118" s="56">
        <f t="shared" si="37"/>
        <v>3.5176176098820067E-3</v>
      </c>
      <c r="BZ118" s="56">
        <f t="shared" si="29"/>
        <v>-3.9656694470690201E-2</v>
      </c>
      <c r="CA118" s="57">
        <f t="shared" si="29"/>
        <v>-3.0545719105645852E-2</v>
      </c>
      <c r="CB118" s="58">
        <f t="shared" si="29"/>
        <v>-3.5275303125361646E-2</v>
      </c>
      <c r="CC118" s="44">
        <f t="shared" si="38"/>
        <v>10000</v>
      </c>
      <c r="CD118" s="44">
        <f t="shared" si="38"/>
        <v>-114.22148690400896</v>
      </c>
      <c r="CE118" s="44">
        <f t="shared" si="38"/>
        <v>35.176176098820065</v>
      </c>
      <c r="CF118" s="44">
        <f t="shared" si="30"/>
        <v>-396.56694470690201</v>
      </c>
      <c r="CG118" s="45">
        <f t="shared" si="30"/>
        <v>-305.4571910564585</v>
      </c>
      <c r="CH118" s="47">
        <f t="shared" si="30"/>
        <v>-352.75303125361643</v>
      </c>
      <c r="CI118" s="58">
        <f>IFERROR(M118/'Class Sum-WR'!M118,0)</f>
        <v>0.24394724070553528</v>
      </c>
      <c r="CJ118" s="58">
        <f>IFERROR(M118/'Class Sum-TH'!M118,0)</f>
        <v>0.5449113559508193</v>
      </c>
    </row>
    <row r="119" spans="1:88" x14ac:dyDescent="0.2">
      <c r="A119" t="s">
        <v>46</v>
      </c>
      <c r="B119" t="s">
        <v>46</v>
      </c>
      <c r="C119" t="s">
        <v>70</v>
      </c>
      <c r="D119" t="s">
        <v>70</v>
      </c>
      <c r="E119" t="s">
        <v>68</v>
      </c>
      <c r="F119" s="27">
        <f t="shared" si="43"/>
        <v>46124</v>
      </c>
      <c r="G119" s="60" t="s">
        <v>35</v>
      </c>
      <c r="H119" s="28">
        <v>-36.090000000000003</v>
      </c>
      <c r="I119" s="2">
        <v>2024.96</v>
      </c>
      <c r="J119" s="2">
        <v>103.83</v>
      </c>
      <c r="K119" s="2">
        <v>6213.35</v>
      </c>
      <c r="L119" s="29">
        <v>2424.81</v>
      </c>
      <c r="M119" s="30">
        <f t="shared" si="39"/>
        <v>10730.86</v>
      </c>
      <c r="N119" t="s">
        <v>49</v>
      </c>
      <c r="O119" t="s">
        <v>49</v>
      </c>
      <c r="P119" t="s">
        <v>70</v>
      </c>
      <c r="Q119" t="s">
        <v>70</v>
      </c>
      <c r="R119" t="s">
        <v>68</v>
      </c>
      <c r="S119" s="27">
        <f t="shared" si="44"/>
        <v>45760</v>
      </c>
      <c r="T119" s="60" t="s">
        <v>35</v>
      </c>
      <c r="U119" s="28">
        <v>-11.76</v>
      </c>
      <c r="V119" s="2">
        <v>2697.19</v>
      </c>
      <c r="W119" s="2">
        <v>1.89</v>
      </c>
      <c r="X119" s="2">
        <v>5085.58</v>
      </c>
      <c r="Y119" s="29">
        <v>3076.04</v>
      </c>
      <c r="Z119" s="31">
        <f t="shared" si="40"/>
        <v>10848.939999999999</v>
      </c>
      <c r="AA119" s="32">
        <f t="shared" si="31"/>
        <v>-24.330000000000005</v>
      </c>
      <c r="AB119" s="5">
        <f t="shared" si="31"/>
        <v>-672.23</v>
      </c>
      <c r="AC119" s="5">
        <f t="shared" si="31"/>
        <v>101.94</v>
      </c>
      <c r="AD119" s="5">
        <f t="shared" si="23"/>
        <v>1127.7700000000004</v>
      </c>
      <c r="AE119" s="33">
        <f t="shared" si="23"/>
        <v>-651.23</v>
      </c>
      <c r="AF119" s="34">
        <f t="shared" si="23"/>
        <v>-118.07999999999811</v>
      </c>
      <c r="AG119" s="35">
        <f t="shared" si="32"/>
        <v>2.0688775510204085</v>
      </c>
      <c r="AH119" s="7">
        <f t="shared" si="32"/>
        <v>-0.24923346149140402</v>
      </c>
      <c r="AI119" s="7">
        <f t="shared" si="32"/>
        <v>53.936507936507937</v>
      </c>
      <c r="AJ119" s="7">
        <f t="shared" si="24"/>
        <v>0.22175838350787924</v>
      </c>
      <c r="AK119" s="36">
        <f t="shared" si="24"/>
        <v>-0.21171051091663309</v>
      </c>
      <c r="AL119" s="37">
        <f t="shared" si="24"/>
        <v>-1.0884012631648633E-2</v>
      </c>
      <c r="AM119" s="2">
        <v>-36.090000000000003</v>
      </c>
      <c r="AN119" s="2">
        <v>469.04</v>
      </c>
      <c r="AO119" s="2">
        <v>44.26</v>
      </c>
      <c r="AP119" s="2">
        <v>1765.79</v>
      </c>
      <c r="AQ119" s="29">
        <v>722.31</v>
      </c>
      <c r="AR119" s="31">
        <f t="shared" si="41"/>
        <v>2965.31</v>
      </c>
      <c r="AS119" s="2">
        <v>-11.76</v>
      </c>
      <c r="AT119" s="2">
        <v>611.59</v>
      </c>
      <c r="AU119" s="2">
        <v>-71.510000000000005</v>
      </c>
      <c r="AV119" s="2">
        <v>1383.02</v>
      </c>
      <c r="AW119" s="29">
        <v>872.91</v>
      </c>
      <c r="AX119" s="31">
        <f t="shared" si="42"/>
        <v>2784.25</v>
      </c>
      <c r="AY119" s="5">
        <f t="shared" si="33"/>
        <v>-24.330000000000005</v>
      </c>
      <c r="AZ119" s="5">
        <f t="shared" si="33"/>
        <v>-142.55000000000001</v>
      </c>
      <c r="BA119" s="5">
        <f t="shared" si="33"/>
        <v>115.77000000000001</v>
      </c>
      <c r="BB119" s="5">
        <f t="shared" si="25"/>
        <v>382.77</v>
      </c>
      <c r="BC119" s="33">
        <f t="shared" si="25"/>
        <v>-150.60000000000002</v>
      </c>
      <c r="BD119" s="34">
        <f t="shared" si="25"/>
        <v>181.05999999999995</v>
      </c>
      <c r="BE119" s="7">
        <f t="shared" si="34"/>
        <v>2.0688775510204085</v>
      </c>
      <c r="BF119" s="7">
        <f t="shared" si="34"/>
        <v>-0.23308098562762636</v>
      </c>
      <c r="BG119" s="7">
        <f t="shared" si="34"/>
        <v>-1.6189344147671654</v>
      </c>
      <c r="BH119" s="7">
        <f t="shared" si="26"/>
        <v>0.27676389350840913</v>
      </c>
      <c r="BI119" s="36">
        <f t="shared" si="26"/>
        <v>-0.17252637728975498</v>
      </c>
      <c r="BJ119" s="37">
        <f t="shared" si="26"/>
        <v>6.5030079913800831E-2</v>
      </c>
      <c r="BK119" s="38">
        <f t="shared" si="35"/>
        <v>1</v>
      </c>
      <c r="BL119" s="38">
        <f t="shared" si="35"/>
        <v>0.23162926675094817</v>
      </c>
      <c r="BM119" s="38">
        <f t="shared" si="35"/>
        <v>0.42627371665221997</v>
      </c>
      <c r="BN119" s="38">
        <f t="shared" si="27"/>
        <v>0.28419290720786688</v>
      </c>
      <c r="BO119" s="39">
        <f t="shared" si="27"/>
        <v>0.29788313311146025</v>
      </c>
      <c r="BP119" s="40">
        <f t="shared" si="27"/>
        <v>0.27633479516087245</v>
      </c>
      <c r="BQ119" s="38">
        <f t="shared" si="36"/>
        <v>1</v>
      </c>
      <c r="BR119" s="38">
        <f t="shared" si="36"/>
        <v>0.22675080361413175</v>
      </c>
      <c r="BS119" s="38">
        <f t="shared" si="36"/>
        <v>-37.835978835978842</v>
      </c>
      <c r="BT119" s="38">
        <f t="shared" si="28"/>
        <v>0.27194931551563439</v>
      </c>
      <c r="BU119" s="39">
        <f t="shared" si="28"/>
        <v>0.2837771940546937</v>
      </c>
      <c r="BV119" s="40">
        <f t="shared" si="28"/>
        <v>0.25663797569163443</v>
      </c>
      <c r="BW119" s="38">
        <f t="shared" si="37"/>
        <v>0</v>
      </c>
      <c r="BX119" s="38">
        <f t="shared" si="37"/>
        <v>4.8784631368164189E-3</v>
      </c>
      <c r="BY119" s="38">
        <f t="shared" si="37"/>
        <v>38.262252552631061</v>
      </c>
      <c r="BZ119" s="38">
        <f t="shared" si="29"/>
        <v>1.2243591692232492E-2</v>
      </c>
      <c r="CA119" s="39">
        <f t="shared" si="29"/>
        <v>1.4105939056766548E-2</v>
      </c>
      <c r="CB119" s="40">
        <f t="shared" si="29"/>
        <v>1.9696819469238014E-2</v>
      </c>
      <c r="CC119" s="2">
        <f t="shared" si="38"/>
        <v>0</v>
      </c>
      <c r="CD119" s="2">
        <f t="shared" si="38"/>
        <v>48.784631368164192</v>
      </c>
      <c r="CE119" s="2">
        <f t="shared" si="38"/>
        <v>382622.52552631061</v>
      </c>
      <c r="CF119" s="2">
        <f t="shared" si="30"/>
        <v>122.43591692232492</v>
      </c>
      <c r="CG119" s="29">
        <f t="shared" si="30"/>
        <v>141.05939056766547</v>
      </c>
      <c r="CH119" s="31">
        <f t="shared" si="30"/>
        <v>196.96819469238014</v>
      </c>
      <c r="CI119" s="40">
        <f>IFERROR(M119/'Class Sum-WR'!M119,0)</f>
        <v>0.19573917446642095</v>
      </c>
      <c r="CJ119" s="40">
        <f>IFERROR(M119/'Class Sum-TH'!M119,0)</f>
        <v>0.59544931179233651</v>
      </c>
    </row>
    <row r="120" spans="1:88" x14ac:dyDescent="0.2">
      <c r="A120" t="s">
        <v>46</v>
      </c>
      <c r="B120" t="s">
        <v>46</v>
      </c>
      <c r="C120" t="s">
        <v>70</v>
      </c>
      <c r="D120" t="s">
        <v>70</v>
      </c>
      <c r="E120" t="s">
        <v>68</v>
      </c>
      <c r="F120" s="27">
        <f t="shared" si="43"/>
        <v>46125</v>
      </c>
      <c r="G120" s="60" t="s">
        <v>36</v>
      </c>
      <c r="H120" s="28">
        <v>-296.42</v>
      </c>
      <c r="I120" s="2">
        <v>1867.06</v>
      </c>
      <c r="J120" s="2">
        <v>199.17</v>
      </c>
      <c r="K120" s="2">
        <v>6908.83</v>
      </c>
      <c r="L120" s="29">
        <v>2300.04</v>
      </c>
      <c r="M120" s="30">
        <f t="shared" si="39"/>
        <v>10978.68</v>
      </c>
      <c r="N120" t="s">
        <v>49</v>
      </c>
      <c r="O120" t="s">
        <v>49</v>
      </c>
      <c r="P120" t="s">
        <v>70</v>
      </c>
      <c r="Q120" t="s">
        <v>70</v>
      </c>
      <c r="R120" t="s">
        <v>68</v>
      </c>
      <c r="S120" s="27">
        <f t="shared" si="44"/>
        <v>45761</v>
      </c>
      <c r="T120" s="60" t="s">
        <v>36</v>
      </c>
      <c r="U120" s="28">
        <v>-211.59</v>
      </c>
      <c r="V120" s="2">
        <v>1858.87</v>
      </c>
      <c r="W120" s="2">
        <v>-82.08</v>
      </c>
      <c r="X120" s="2">
        <v>4688.6899999999996</v>
      </c>
      <c r="Y120" s="29">
        <v>4064.2</v>
      </c>
      <c r="Z120" s="31">
        <f t="shared" si="40"/>
        <v>10318.09</v>
      </c>
      <c r="AA120" s="32">
        <f t="shared" si="31"/>
        <v>-84.830000000000013</v>
      </c>
      <c r="AB120" s="5">
        <f t="shared" si="31"/>
        <v>8.1900000000000546</v>
      </c>
      <c r="AC120" s="5">
        <f t="shared" si="31"/>
        <v>281.25</v>
      </c>
      <c r="AD120" s="5">
        <f t="shared" si="23"/>
        <v>2220.1400000000003</v>
      </c>
      <c r="AE120" s="33">
        <f t="shared" si="23"/>
        <v>-1764.1599999999999</v>
      </c>
      <c r="AF120" s="34">
        <f t="shared" si="23"/>
        <v>660.59000000000015</v>
      </c>
      <c r="AG120" s="35">
        <f t="shared" si="32"/>
        <v>0.40091686752682076</v>
      </c>
      <c r="AH120" s="7">
        <f t="shared" si="32"/>
        <v>4.4059025106651115E-3</v>
      </c>
      <c r="AI120" s="7">
        <f t="shared" si="32"/>
        <v>-3.4265350877192984</v>
      </c>
      <c r="AJ120" s="7">
        <f t="shared" si="24"/>
        <v>0.47350965834806746</v>
      </c>
      <c r="AK120" s="36">
        <f t="shared" si="24"/>
        <v>-0.43407312632252348</v>
      </c>
      <c r="AL120" s="37">
        <f t="shared" si="24"/>
        <v>6.4022508041701523E-2</v>
      </c>
      <c r="AM120" s="2">
        <v>-296.42</v>
      </c>
      <c r="AN120" s="2">
        <v>341.09</v>
      </c>
      <c r="AO120" s="2">
        <v>90.12</v>
      </c>
      <c r="AP120" s="2">
        <v>1685.41</v>
      </c>
      <c r="AQ120" s="29">
        <v>662.94</v>
      </c>
      <c r="AR120" s="31">
        <f t="shared" si="41"/>
        <v>2483.1400000000003</v>
      </c>
      <c r="AS120" s="2">
        <v>-211.59</v>
      </c>
      <c r="AT120" s="2">
        <v>402.79</v>
      </c>
      <c r="AU120" s="2">
        <v>-94.67</v>
      </c>
      <c r="AV120" s="2">
        <v>1348.69</v>
      </c>
      <c r="AW120" s="29">
        <v>1222.83</v>
      </c>
      <c r="AX120" s="31">
        <f t="shared" si="42"/>
        <v>2668.05</v>
      </c>
      <c r="AY120" s="5">
        <f t="shared" si="33"/>
        <v>-84.830000000000013</v>
      </c>
      <c r="AZ120" s="5">
        <f t="shared" si="33"/>
        <v>-61.700000000000045</v>
      </c>
      <c r="BA120" s="5">
        <f t="shared" si="33"/>
        <v>184.79000000000002</v>
      </c>
      <c r="BB120" s="5">
        <f t="shared" si="25"/>
        <v>336.72</v>
      </c>
      <c r="BC120" s="33">
        <f t="shared" si="25"/>
        <v>-559.88999999999987</v>
      </c>
      <c r="BD120" s="34">
        <f t="shared" si="25"/>
        <v>-184.90999999999985</v>
      </c>
      <c r="BE120" s="7">
        <f t="shared" si="34"/>
        <v>0.40091686752682076</v>
      </c>
      <c r="BF120" s="7">
        <f t="shared" si="34"/>
        <v>-0.15318155862856586</v>
      </c>
      <c r="BG120" s="7">
        <f t="shared" si="34"/>
        <v>-1.9519383120312668</v>
      </c>
      <c r="BH120" s="7">
        <f t="shared" si="26"/>
        <v>0.24966448924511936</v>
      </c>
      <c r="BI120" s="36">
        <f t="shared" si="26"/>
        <v>-0.45786413483476845</v>
      </c>
      <c r="BJ120" s="37">
        <f t="shared" si="26"/>
        <v>-6.9305297876726388E-2</v>
      </c>
      <c r="BK120" s="38">
        <f t="shared" si="35"/>
        <v>1</v>
      </c>
      <c r="BL120" s="38">
        <f t="shared" si="35"/>
        <v>0.18268829068160636</v>
      </c>
      <c r="BM120" s="38">
        <f t="shared" si="35"/>
        <v>0.45247778279861428</v>
      </c>
      <c r="BN120" s="38">
        <f t="shared" si="27"/>
        <v>0.24395013338003688</v>
      </c>
      <c r="BO120" s="39">
        <f t="shared" si="27"/>
        <v>0.28822976991704496</v>
      </c>
      <c r="BP120" s="40">
        <f t="shared" si="27"/>
        <v>0.2261783748137299</v>
      </c>
      <c r="BQ120" s="38">
        <f t="shared" si="36"/>
        <v>1</v>
      </c>
      <c r="BR120" s="38">
        <f t="shared" si="36"/>
        <v>0.2166854056496689</v>
      </c>
      <c r="BS120" s="38">
        <f t="shared" si="36"/>
        <v>1.1533869395711502</v>
      </c>
      <c r="BT120" s="38">
        <f t="shared" si="28"/>
        <v>0.28764750921899296</v>
      </c>
      <c r="BU120" s="39">
        <f t="shared" si="28"/>
        <v>0.30087840165346191</v>
      </c>
      <c r="BV120" s="40">
        <f t="shared" si="28"/>
        <v>0.25857983405843527</v>
      </c>
      <c r="BW120" s="38">
        <f t="shared" si="37"/>
        <v>0</v>
      </c>
      <c r="BX120" s="38">
        <f t="shared" si="37"/>
        <v>-3.3997114968062542E-2</v>
      </c>
      <c r="BY120" s="38">
        <f t="shared" si="37"/>
        <v>-0.70090915677253596</v>
      </c>
      <c r="BZ120" s="38">
        <f t="shared" si="29"/>
        <v>-4.3697375838956082E-2</v>
      </c>
      <c r="CA120" s="39">
        <f t="shared" si="29"/>
        <v>-1.2648631736416949E-2</v>
      </c>
      <c r="CB120" s="40">
        <f t="shared" si="29"/>
        <v>-3.2401459244705361E-2</v>
      </c>
      <c r="CC120" s="2">
        <f t="shared" si="38"/>
        <v>0</v>
      </c>
      <c r="CD120" s="2">
        <f t="shared" si="38"/>
        <v>-339.97114968062544</v>
      </c>
      <c r="CE120" s="2">
        <f t="shared" si="38"/>
        <v>-7009.0915677253597</v>
      </c>
      <c r="CF120" s="2">
        <f t="shared" si="30"/>
        <v>-436.97375838956083</v>
      </c>
      <c r="CG120" s="29">
        <f t="shared" si="30"/>
        <v>-126.48631736416948</v>
      </c>
      <c r="CH120" s="31">
        <f t="shared" si="30"/>
        <v>-324.01459244705359</v>
      </c>
      <c r="CI120" s="40">
        <f>IFERROR(M120/'Class Sum-WR'!M120,0)</f>
        <v>0.18536240935270856</v>
      </c>
      <c r="CJ120" s="40">
        <f>IFERROR(M120/'Class Sum-TH'!M120,0)</f>
        <v>0.854769768343556</v>
      </c>
    </row>
    <row r="121" spans="1:88" x14ac:dyDescent="0.2">
      <c r="A121" t="s">
        <v>46</v>
      </c>
      <c r="B121" t="s">
        <v>46</v>
      </c>
      <c r="C121" t="s">
        <v>70</v>
      </c>
      <c r="D121" t="s">
        <v>70</v>
      </c>
      <c r="E121" t="s">
        <v>68</v>
      </c>
      <c r="F121" s="27">
        <f t="shared" si="43"/>
        <v>46126</v>
      </c>
      <c r="G121" s="60" t="s">
        <v>37</v>
      </c>
      <c r="H121" s="28">
        <v>-12.89</v>
      </c>
      <c r="I121" s="2">
        <v>1123.53</v>
      </c>
      <c r="J121" s="2">
        <v>45.68</v>
      </c>
      <c r="K121" s="2">
        <v>4013.21</v>
      </c>
      <c r="L121" s="29">
        <v>3241.29</v>
      </c>
      <c r="M121" s="30">
        <f t="shared" si="39"/>
        <v>8410.82</v>
      </c>
      <c r="N121" t="s">
        <v>49</v>
      </c>
      <c r="O121" t="s">
        <v>49</v>
      </c>
      <c r="P121" t="s">
        <v>70</v>
      </c>
      <c r="Q121" t="s">
        <v>70</v>
      </c>
      <c r="R121" t="s">
        <v>68</v>
      </c>
      <c r="S121" s="27">
        <f t="shared" si="44"/>
        <v>45762</v>
      </c>
      <c r="T121" s="60" t="s">
        <v>37</v>
      </c>
      <c r="U121" s="28">
        <v>2.2200000000000002</v>
      </c>
      <c r="V121" s="2">
        <v>1445.3</v>
      </c>
      <c r="W121" s="2">
        <v>95.56</v>
      </c>
      <c r="X121" s="2">
        <v>5150.78</v>
      </c>
      <c r="Y121" s="29">
        <v>3415.05</v>
      </c>
      <c r="Z121" s="31">
        <f t="shared" si="40"/>
        <v>10108.91</v>
      </c>
      <c r="AA121" s="32">
        <f t="shared" si="31"/>
        <v>-15.110000000000001</v>
      </c>
      <c r="AB121" s="5">
        <f t="shared" si="31"/>
        <v>-321.77</v>
      </c>
      <c r="AC121" s="5">
        <f t="shared" si="31"/>
        <v>-49.88</v>
      </c>
      <c r="AD121" s="5">
        <f t="shared" si="23"/>
        <v>-1137.5699999999997</v>
      </c>
      <c r="AE121" s="33">
        <f t="shared" si="23"/>
        <v>-173.76000000000022</v>
      </c>
      <c r="AF121" s="34">
        <f t="shared" si="23"/>
        <v>-1698.0900000000001</v>
      </c>
      <c r="AG121" s="35">
        <f t="shared" si="32"/>
        <v>-6.8063063063063058</v>
      </c>
      <c r="AH121" s="7">
        <f t="shared" si="32"/>
        <v>-0.22263197951982286</v>
      </c>
      <c r="AI121" s="7">
        <f t="shared" si="32"/>
        <v>-0.5219757220594391</v>
      </c>
      <c r="AJ121" s="7">
        <f t="shared" si="24"/>
        <v>-0.2208539289195034</v>
      </c>
      <c r="AK121" s="36">
        <f t="shared" si="24"/>
        <v>-5.0880660605262064E-2</v>
      </c>
      <c r="AL121" s="37">
        <f t="shared" si="24"/>
        <v>-0.16797953488556136</v>
      </c>
      <c r="AM121" s="2">
        <v>-12.89</v>
      </c>
      <c r="AN121" s="2">
        <v>232.1</v>
      </c>
      <c r="AO121" s="2">
        <v>20.83</v>
      </c>
      <c r="AP121" s="2">
        <v>1162.6300000000001</v>
      </c>
      <c r="AQ121" s="29">
        <v>811.43</v>
      </c>
      <c r="AR121" s="31">
        <f t="shared" si="41"/>
        <v>2214.1</v>
      </c>
      <c r="AS121" s="2">
        <v>2.2200000000000002</v>
      </c>
      <c r="AT121" s="2">
        <v>329.16</v>
      </c>
      <c r="AU121" s="2">
        <v>41.98</v>
      </c>
      <c r="AV121" s="2">
        <v>1490.01</v>
      </c>
      <c r="AW121" s="29">
        <v>954.34</v>
      </c>
      <c r="AX121" s="31">
        <f t="shared" si="42"/>
        <v>2817.71</v>
      </c>
      <c r="AY121" s="5">
        <f t="shared" si="33"/>
        <v>-15.110000000000001</v>
      </c>
      <c r="AZ121" s="5">
        <f t="shared" si="33"/>
        <v>-97.060000000000031</v>
      </c>
      <c r="BA121" s="5">
        <f t="shared" si="33"/>
        <v>-21.15</v>
      </c>
      <c r="BB121" s="5">
        <f t="shared" si="25"/>
        <v>-327.37999999999988</v>
      </c>
      <c r="BC121" s="33">
        <f t="shared" si="25"/>
        <v>-142.91000000000008</v>
      </c>
      <c r="BD121" s="34">
        <f t="shared" si="25"/>
        <v>-603.61000000000013</v>
      </c>
      <c r="BE121" s="7">
        <f t="shared" si="34"/>
        <v>-6.8063063063063058</v>
      </c>
      <c r="BF121" s="7">
        <f t="shared" si="34"/>
        <v>-0.29487179487179493</v>
      </c>
      <c r="BG121" s="7">
        <f t="shared" si="34"/>
        <v>-0.50381133873272987</v>
      </c>
      <c r="BH121" s="7">
        <f t="shared" si="26"/>
        <v>-0.21971664619700532</v>
      </c>
      <c r="BI121" s="36">
        <f t="shared" si="26"/>
        <v>-0.14974746945533046</v>
      </c>
      <c r="BJ121" s="37">
        <f t="shared" si="26"/>
        <v>-0.21422005813231315</v>
      </c>
      <c r="BK121" s="38">
        <f t="shared" si="35"/>
        <v>1</v>
      </c>
      <c r="BL121" s="38">
        <f t="shared" si="35"/>
        <v>0.20658104367484625</v>
      </c>
      <c r="BM121" s="38">
        <f t="shared" si="35"/>
        <v>0.45599824868651484</v>
      </c>
      <c r="BN121" s="38">
        <f t="shared" si="27"/>
        <v>0.28970076322943483</v>
      </c>
      <c r="BO121" s="39">
        <f t="shared" si="27"/>
        <v>0.25034168494642561</v>
      </c>
      <c r="BP121" s="40">
        <f t="shared" si="27"/>
        <v>0.26324424966887888</v>
      </c>
      <c r="BQ121" s="38">
        <f t="shared" si="36"/>
        <v>1</v>
      </c>
      <c r="BR121" s="38">
        <f t="shared" si="36"/>
        <v>0.22774510482252822</v>
      </c>
      <c r="BS121" s="38">
        <f t="shared" si="36"/>
        <v>0.43930514859773961</v>
      </c>
      <c r="BT121" s="38">
        <f t="shared" si="28"/>
        <v>0.28927851704013763</v>
      </c>
      <c r="BU121" s="39">
        <f t="shared" si="28"/>
        <v>0.27945125254388664</v>
      </c>
      <c r="BV121" s="40">
        <f t="shared" si="28"/>
        <v>0.27873529391398283</v>
      </c>
      <c r="BW121" s="38">
        <f t="shared" si="37"/>
        <v>0</v>
      </c>
      <c r="BX121" s="38">
        <f t="shared" si="37"/>
        <v>-2.1164061147681962E-2</v>
      </c>
      <c r="BY121" s="38">
        <f t="shared" si="37"/>
        <v>1.6693100088775226E-2</v>
      </c>
      <c r="BZ121" s="38">
        <f t="shared" si="29"/>
        <v>4.2224618929720403E-4</v>
      </c>
      <c r="CA121" s="39">
        <f t="shared" si="29"/>
        <v>-2.9109567597461028E-2</v>
      </c>
      <c r="CB121" s="40">
        <f t="shared" si="29"/>
        <v>-1.5491044245103947E-2</v>
      </c>
      <c r="CC121" s="2">
        <f t="shared" si="38"/>
        <v>0</v>
      </c>
      <c r="CD121" s="2">
        <f t="shared" si="38"/>
        <v>-211.64061147681963</v>
      </c>
      <c r="CE121" s="2">
        <f t="shared" si="38"/>
        <v>166.93100088775225</v>
      </c>
      <c r="CF121" s="2">
        <f t="shared" si="30"/>
        <v>4.2224618929720403</v>
      </c>
      <c r="CG121" s="29">
        <f t="shared" si="30"/>
        <v>-291.09567597461029</v>
      </c>
      <c r="CH121" s="31">
        <f t="shared" si="30"/>
        <v>-154.91044245103947</v>
      </c>
      <c r="CI121" s="40">
        <f>IFERROR(M121/'Class Sum-WR'!M121,0)</f>
        <v>0.13730626155092626</v>
      </c>
      <c r="CJ121" s="40">
        <f>IFERROR(M121/'Class Sum-TH'!M121,0)</f>
        <v>0.49230389221644505</v>
      </c>
    </row>
    <row r="122" spans="1:88" x14ac:dyDescent="0.2">
      <c r="A122" t="s">
        <v>46</v>
      </c>
      <c r="B122" t="s">
        <v>46</v>
      </c>
      <c r="C122" t="s">
        <v>70</v>
      </c>
      <c r="D122" t="s">
        <v>70</v>
      </c>
      <c r="E122" t="s">
        <v>68</v>
      </c>
      <c r="F122" s="27">
        <f t="shared" si="43"/>
        <v>46127</v>
      </c>
      <c r="G122" s="60" t="s">
        <v>38</v>
      </c>
      <c r="H122" s="28">
        <v>-11.55</v>
      </c>
      <c r="I122" s="2">
        <v>1619.63</v>
      </c>
      <c r="J122" s="2">
        <v>88.37</v>
      </c>
      <c r="K122" s="2">
        <v>7084.18</v>
      </c>
      <c r="L122" s="29">
        <v>2972.85</v>
      </c>
      <c r="M122" s="30">
        <f t="shared" si="39"/>
        <v>11753.480000000001</v>
      </c>
      <c r="N122" t="s">
        <v>49</v>
      </c>
      <c r="O122" t="s">
        <v>49</v>
      </c>
      <c r="P122" t="s">
        <v>70</v>
      </c>
      <c r="Q122" t="s">
        <v>70</v>
      </c>
      <c r="R122" t="s">
        <v>68</v>
      </c>
      <c r="S122" s="27">
        <f t="shared" si="44"/>
        <v>45763</v>
      </c>
      <c r="T122" s="60" t="s">
        <v>38</v>
      </c>
      <c r="U122" s="28">
        <v>-0.86</v>
      </c>
      <c r="V122" s="2">
        <v>1740.32</v>
      </c>
      <c r="W122" s="2">
        <v>239.49</v>
      </c>
      <c r="X122" s="2">
        <v>6975.91</v>
      </c>
      <c r="Y122" s="29">
        <v>3703.73</v>
      </c>
      <c r="Z122" s="31">
        <f t="shared" si="40"/>
        <v>12658.59</v>
      </c>
      <c r="AA122" s="32">
        <f t="shared" si="31"/>
        <v>-10.690000000000001</v>
      </c>
      <c r="AB122" s="5">
        <f t="shared" si="31"/>
        <v>-120.68999999999983</v>
      </c>
      <c r="AC122" s="5">
        <f t="shared" si="31"/>
        <v>-151.12</v>
      </c>
      <c r="AD122" s="5">
        <f t="shared" si="23"/>
        <v>108.27000000000044</v>
      </c>
      <c r="AE122" s="33">
        <f t="shared" si="23"/>
        <v>-730.88000000000011</v>
      </c>
      <c r="AF122" s="34">
        <f t="shared" si="23"/>
        <v>-905.10999999999876</v>
      </c>
      <c r="AG122" s="35">
        <f t="shared" si="32"/>
        <v>12.430232558139537</v>
      </c>
      <c r="AH122" s="7">
        <f t="shared" si="32"/>
        <v>-6.9349315068493053E-2</v>
      </c>
      <c r="AI122" s="7">
        <f t="shared" si="32"/>
        <v>-0.63100755772683614</v>
      </c>
      <c r="AJ122" s="7">
        <f t="shared" si="24"/>
        <v>1.5520555741114841E-2</v>
      </c>
      <c r="AK122" s="36">
        <f t="shared" si="24"/>
        <v>-0.19733619891298776</v>
      </c>
      <c r="AL122" s="37">
        <f t="shared" si="24"/>
        <v>-7.1501644337955389E-2</v>
      </c>
      <c r="AM122" s="2">
        <v>-11.55</v>
      </c>
      <c r="AN122" s="2">
        <v>350.8</v>
      </c>
      <c r="AO122" s="2">
        <v>39.07</v>
      </c>
      <c r="AP122" s="2">
        <v>1958.52</v>
      </c>
      <c r="AQ122" s="29">
        <v>864.44</v>
      </c>
      <c r="AR122" s="31">
        <f t="shared" si="41"/>
        <v>3201.28</v>
      </c>
      <c r="AS122" s="2">
        <v>-0.86</v>
      </c>
      <c r="AT122" s="2">
        <v>400.14</v>
      </c>
      <c r="AU122" s="2">
        <v>17.32</v>
      </c>
      <c r="AV122" s="2">
        <v>1994.15</v>
      </c>
      <c r="AW122" s="29">
        <v>961.09</v>
      </c>
      <c r="AX122" s="31">
        <f t="shared" si="42"/>
        <v>3371.84</v>
      </c>
      <c r="AY122" s="5">
        <f t="shared" si="33"/>
        <v>-10.690000000000001</v>
      </c>
      <c r="AZ122" s="5">
        <f t="shared" si="33"/>
        <v>-49.339999999999975</v>
      </c>
      <c r="BA122" s="5">
        <f t="shared" si="33"/>
        <v>21.75</v>
      </c>
      <c r="BB122" s="5">
        <f t="shared" si="25"/>
        <v>-35.630000000000109</v>
      </c>
      <c r="BC122" s="33">
        <f t="shared" si="25"/>
        <v>-96.649999999999977</v>
      </c>
      <c r="BD122" s="34">
        <f t="shared" si="25"/>
        <v>-170.55999999999995</v>
      </c>
      <c r="BE122" s="7">
        <f t="shared" si="34"/>
        <v>12.430232558139537</v>
      </c>
      <c r="BF122" s="7">
        <f t="shared" si="34"/>
        <v>-0.12330684260508816</v>
      </c>
      <c r="BG122" s="7">
        <f t="shared" si="34"/>
        <v>1.2557736720554273</v>
      </c>
      <c r="BH122" s="7">
        <f t="shared" si="26"/>
        <v>-1.7867261740591282E-2</v>
      </c>
      <c r="BI122" s="36">
        <f t="shared" si="26"/>
        <v>-0.10056290253774358</v>
      </c>
      <c r="BJ122" s="37">
        <f t="shared" si="26"/>
        <v>-5.0583657587548618E-2</v>
      </c>
      <c r="BK122" s="38">
        <f t="shared" si="35"/>
        <v>1</v>
      </c>
      <c r="BL122" s="38">
        <f t="shared" si="35"/>
        <v>0.21659267857473619</v>
      </c>
      <c r="BM122" s="38">
        <f t="shared" si="35"/>
        <v>0.44211836596129905</v>
      </c>
      <c r="BN122" s="38">
        <f t="shared" si="27"/>
        <v>0.27646389560965418</v>
      </c>
      <c r="BO122" s="39">
        <f t="shared" si="27"/>
        <v>0.29077820946230054</v>
      </c>
      <c r="BP122" s="40">
        <f t="shared" si="27"/>
        <v>0.2723686942080133</v>
      </c>
      <c r="BQ122" s="38">
        <f t="shared" si="36"/>
        <v>1</v>
      </c>
      <c r="BR122" s="38">
        <f t="shared" si="36"/>
        <v>0.22992323250896388</v>
      </c>
      <c r="BS122" s="38">
        <f t="shared" si="36"/>
        <v>7.2320347404902077E-2</v>
      </c>
      <c r="BT122" s="38">
        <f t="shared" si="28"/>
        <v>0.28586234627453627</v>
      </c>
      <c r="BU122" s="39">
        <f t="shared" si="28"/>
        <v>0.259492457603551</v>
      </c>
      <c r="BV122" s="40">
        <f t="shared" si="28"/>
        <v>0.26636773921898094</v>
      </c>
      <c r="BW122" s="38">
        <f t="shared" si="37"/>
        <v>0</v>
      </c>
      <c r="BX122" s="38">
        <f t="shared" si="37"/>
        <v>-1.333055393422769E-2</v>
      </c>
      <c r="BY122" s="38">
        <f t="shared" si="37"/>
        <v>0.36979801855639699</v>
      </c>
      <c r="BZ122" s="38">
        <f t="shared" si="29"/>
        <v>-9.3984506648820965E-3</v>
      </c>
      <c r="CA122" s="39">
        <f t="shared" si="29"/>
        <v>3.1285751858749544E-2</v>
      </c>
      <c r="CB122" s="40">
        <f t="shared" si="29"/>
        <v>6.0009549890323588E-3</v>
      </c>
      <c r="CC122" s="2">
        <f t="shared" si="38"/>
        <v>0</v>
      </c>
      <c r="CD122" s="2">
        <f t="shared" si="38"/>
        <v>-133.30553934227692</v>
      </c>
      <c r="CE122" s="2">
        <f t="shared" si="38"/>
        <v>3697.9801855639698</v>
      </c>
      <c r="CF122" s="2">
        <f t="shared" si="30"/>
        <v>-93.984506648820968</v>
      </c>
      <c r="CG122" s="29">
        <f t="shared" si="30"/>
        <v>312.85751858749546</v>
      </c>
      <c r="CH122" s="31">
        <f t="shared" si="30"/>
        <v>60.009549890323591</v>
      </c>
      <c r="CI122" s="40">
        <f>IFERROR(M122/'Class Sum-WR'!M122,0)</f>
        <v>0.14892640019056938</v>
      </c>
      <c r="CJ122" s="40">
        <f>IFERROR(M122/'Class Sum-TH'!M122,0)</f>
        <v>0.64297886237925839</v>
      </c>
    </row>
    <row r="123" spans="1:88" x14ac:dyDescent="0.2">
      <c r="A123" t="s">
        <v>46</v>
      </c>
      <c r="B123" t="s">
        <v>46</v>
      </c>
      <c r="C123" t="s">
        <v>70</v>
      </c>
      <c r="D123" t="s">
        <v>70</v>
      </c>
      <c r="E123" t="s">
        <v>68</v>
      </c>
      <c r="F123" s="27">
        <f t="shared" si="43"/>
        <v>46128</v>
      </c>
      <c r="G123" s="60" t="s">
        <v>39</v>
      </c>
      <c r="H123" s="28">
        <v>-14.31</v>
      </c>
      <c r="I123" s="2">
        <v>2841.65</v>
      </c>
      <c r="J123" s="2">
        <v>94.38</v>
      </c>
      <c r="K123" s="2">
        <v>6130.98</v>
      </c>
      <c r="L123" s="29">
        <v>3298.67</v>
      </c>
      <c r="M123" s="30">
        <f t="shared" si="39"/>
        <v>12351.37</v>
      </c>
      <c r="N123" t="s">
        <v>49</v>
      </c>
      <c r="O123" t="s">
        <v>49</v>
      </c>
      <c r="P123" t="s">
        <v>70</v>
      </c>
      <c r="Q123" t="s">
        <v>70</v>
      </c>
      <c r="R123" t="s">
        <v>68</v>
      </c>
      <c r="S123" s="27">
        <f t="shared" si="44"/>
        <v>45764</v>
      </c>
      <c r="T123" s="60" t="s">
        <v>39</v>
      </c>
      <c r="U123" s="28">
        <v>13.05</v>
      </c>
      <c r="V123" s="2">
        <v>2920.52</v>
      </c>
      <c r="W123" s="2">
        <v>329.94</v>
      </c>
      <c r="X123" s="2">
        <v>9649.17</v>
      </c>
      <c r="Y123" s="29">
        <v>4245.87</v>
      </c>
      <c r="Z123" s="31">
        <f t="shared" si="40"/>
        <v>17158.55</v>
      </c>
      <c r="AA123" s="32">
        <f t="shared" si="31"/>
        <v>-27.36</v>
      </c>
      <c r="AB123" s="5">
        <f t="shared" si="31"/>
        <v>-78.869999999999891</v>
      </c>
      <c r="AC123" s="5">
        <f t="shared" si="31"/>
        <v>-235.56</v>
      </c>
      <c r="AD123" s="5">
        <f t="shared" si="23"/>
        <v>-3518.1900000000005</v>
      </c>
      <c r="AE123" s="33">
        <f t="shared" si="23"/>
        <v>-947.19999999999982</v>
      </c>
      <c r="AF123" s="34">
        <f t="shared" si="23"/>
        <v>-4807.1799999999985</v>
      </c>
      <c r="AG123" s="35">
        <f t="shared" si="32"/>
        <v>-2.0965517241379308</v>
      </c>
      <c r="AH123" s="7">
        <f t="shared" si="32"/>
        <v>-2.7005464780244577E-2</v>
      </c>
      <c r="AI123" s="7">
        <f t="shared" si="32"/>
        <v>-0.71394799054373526</v>
      </c>
      <c r="AJ123" s="7">
        <f t="shared" si="24"/>
        <v>-0.36461063490434936</v>
      </c>
      <c r="AK123" s="36">
        <f t="shared" si="24"/>
        <v>-0.22308737667427403</v>
      </c>
      <c r="AL123" s="37">
        <f t="shared" si="24"/>
        <v>-0.28016236803226374</v>
      </c>
      <c r="AM123" s="2">
        <v>-14.31</v>
      </c>
      <c r="AN123" s="2">
        <v>574.42999999999995</v>
      </c>
      <c r="AO123" s="2">
        <v>38.479999999999997</v>
      </c>
      <c r="AP123" s="2">
        <v>1738.97</v>
      </c>
      <c r="AQ123" s="29">
        <v>835.48</v>
      </c>
      <c r="AR123" s="31">
        <f t="shared" si="41"/>
        <v>3173.05</v>
      </c>
      <c r="AS123" s="2">
        <v>13.05</v>
      </c>
      <c r="AT123" s="2">
        <v>628.91999999999996</v>
      </c>
      <c r="AU123" s="2">
        <v>113.24</v>
      </c>
      <c r="AV123" s="2">
        <v>2878.96</v>
      </c>
      <c r="AW123" s="29">
        <v>1230.6099999999999</v>
      </c>
      <c r="AX123" s="31">
        <f t="shared" si="42"/>
        <v>4864.78</v>
      </c>
      <c r="AY123" s="5">
        <f t="shared" si="33"/>
        <v>-27.36</v>
      </c>
      <c r="AZ123" s="5">
        <f t="shared" si="33"/>
        <v>-54.490000000000009</v>
      </c>
      <c r="BA123" s="5">
        <f t="shared" si="33"/>
        <v>-74.759999999999991</v>
      </c>
      <c r="BB123" s="5">
        <f t="shared" si="25"/>
        <v>-1139.99</v>
      </c>
      <c r="BC123" s="33">
        <f t="shared" si="25"/>
        <v>-395.12999999999988</v>
      </c>
      <c r="BD123" s="34">
        <f t="shared" si="25"/>
        <v>-1691.7299999999996</v>
      </c>
      <c r="BE123" s="7">
        <f t="shared" si="34"/>
        <v>-2.0965517241379308</v>
      </c>
      <c r="BF123" s="7">
        <f t="shared" si="34"/>
        <v>-8.6640590218151778E-2</v>
      </c>
      <c r="BG123" s="7">
        <f t="shared" si="34"/>
        <v>-0.66019074531967492</v>
      </c>
      <c r="BH123" s="7">
        <f t="shared" si="26"/>
        <v>-0.39597285130741655</v>
      </c>
      <c r="BI123" s="36">
        <f t="shared" si="26"/>
        <v>-0.32108466532857682</v>
      </c>
      <c r="BJ123" s="37">
        <f t="shared" si="26"/>
        <v>-0.34775056631543455</v>
      </c>
      <c r="BK123" s="38">
        <f t="shared" si="35"/>
        <v>1</v>
      </c>
      <c r="BL123" s="38">
        <f t="shared" si="35"/>
        <v>0.20214664015624723</v>
      </c>
      <c r="BM123" s="38">
        <f t="shared" si="35"/>
        <v>0.40771349862258954</v>
      </c>
      <c r="BN123" s="38">
        <f t="shared" si="27"/>
        <v>0.28363654750137829</v>
      </c>
      <c r="BO123" s="39">
        <f t="shared" si="27"/>
        <v>0.2532778362188397</v>
      </c>
      <c r="BP123" s="40">
        <f t="shared" si="27"/>
        <v>0.25689862743970909</v>
      </c>
      <c r="BQ123" s="38">
        <f t="shared" si="36"/>
        <v>1</v>
      </c>
      <c r="BR123" s="38">
        <f t="shared" si="36"/>
        <v>0.21534521249640473</v>
      </c>
      <c r="BS123" s="38">
        <f t="shared" si="36"/>
        <v>0.34321391768200277</v>
      </c>
      <c r="BT123" s="38">
        <f t="shared" si="28"/>
        <v>0.29836348618585845</v>
      </c>
      <c r="BU123" s="39">
        <f t="shared" si="28"/>
        <v>0.2898369474336237</v>
      </c>
      <c r="BV123" s="40">
        <f t="shared" si="28"/>
        <v>0.28351929504532725</v>
      </c>
      <c r="BW123" s="38">
        <f t="shared" si="37"/>
        <v>0</v>
      </c>
      <c r="BX123" s="38">
        <f t="shared" si="37"/>
        <v>-1.3198572340157505E-2</v>
      </c>
      <c r="BY123" s="38">
        <f t="shared" si="37"/>
        <v>6.4499580940586776E-2</v>
      </c>
      <c r="BZ123" s="38">
        <f t="shared" si="29"/>
        <v>-1.4726938684480162E-2</v>
      </c>
      <c r="CA123" s="39">
        <f t="shared" si="29"/>
        <v>-3.6559111214784001E-2</v>
      </c>
      <c r="CB123" s="40">
        <f t="shared" si="29"/>
        <v>-2.6620667605618153E-2</v>
      </c>
      <c r="CC123" s="2">
        <f t="shared" si="38"/>
        <v>0</v>
      </c>
      <c r="CD123" s="2">
        <f t="shared" si="38"/>
        <v>-131.98572340157506</v>
      </c>
      <c r="CE123" s="2">
        <f t="shared" si="38"/>
        <v>644.9958094058677</v>
      </c>
      <c r="CF123" s="2">
        <f t="shared" si="30"/>
        <v>-147.26938684480163</v>
      </c>
      <c r="CG123" s="29">
        <f t="shared" si="30"/>
        <v>-365.59111214784002</v>
      </c>
      <c r="CH123" s="31">
        <f t="shared" si="30"/>
        <v>-266.20667605618155</v>
      </c>
      <c r="CI123" s="40">
        <f>IFERROR(M123/'Class Sum-WR'!M123,0)</f>
        <v>0.11635490621751435</v>
      </c>
      <c r="CJ123" s="40">
        <f>IFERROR(M123/'Class Sum-TH'!M123,0)</f>
        <v>0.59420066745146982</v>
      </c>
    </row>
    <row r="124" spans="1:88" x14ac:dyDescent="0.2">
      <c r="A124" t="s">
        <v>46</v>
      </c>
      <c r="B124" t="s">
        <v>46</v>
      </c>
      <c r="C124" t="s">
        <v>70</v>
      </c>
      <c r="D124" t="s">
        <v>70</v>
      </c>
      <c r="E124" t="s">
        <v>68</v>
      </c>
      <c r="F124" s="27">
        <f t="shared" si="43"/>
        <v>46129</v>
      </c>
      <c r="G124" s="60" t="s">
        <v>40</v>
      </c>
      <c r="H124" s="28">
        <v>-82.87</v>
      </c>
      <c r="I124" s="2">
        <v>3838.66</v>
      </c>
      <c r="J124" s="2">
        <v>269.97000000000003</v>
      </c>
      <c r="K124" s="2">
        <v>10953.59</v>
      </c>
      <c r="L124" s="29">
        <v>4447.22</v>
      </c>
      <c r="M124" s="30">
        <f t="shared" si="39"/>
        <v>19426.57</v>
      </c>
      <c r="N124" t="s">
        <v>49</v>
      </c>
      <c r="O124" t="s">
        <v>49</v>
      </c>
      <c r="P124" t="s">
        <v>70</v>
      </c>
      <c r="Q124" t="s">
        <v>70</v>
      </c>
      <c r="R124" t="s">
        <v>68</v>
      </c>
      <c r="S124" s="27">
        <f t="shared" si="44"/>
        <v>45765</v>
      </c>
      <c r="T124" s="60" t="s">
        <v>40</v>
      </c>
      <c r="U124" s="28">
        <v>-0.5</v>
      </c>
      <c r="V124" s="2">
        <v>5604.44</v>
      </c>
      <c r="W124" s="2">
        <v>664.01</v>
      </c>
      <c r="X124" s="2">
        <v>12974.84</v>
      </c>
      <c r="Y124" s="29">
        <v>6166.06</v>
      </c>
      <c r="Z124" s="31">
        <f t="shared" si="40"/>
        <v>25408.850000000002</v>
      </c>
      <c r="AA124" s="32">
        <f t="shared" si="31"/>
        <v>-82.37</v>
      </c>
      <c r="AB124" s="5">
        <f t="shared" si="31"/>
        <v>-1765.7799999999997</v>
      </c>
      <c r="AC124" s="5">
        <f t="shared" si="31"/>
        <v>-394.03999999999996</v>
      </c>
      <c r="AD124" s="5">
        <f t="shared" si="23"/>
        <v>-2021.25</v>
      </c>
      <c r="AE124" s="33">
        <f t="shared" si="23"/>
        <v>-1718.8400000000001</v>
      </c>
      <c r="AF124" s="34">
        <f t="shared" si="23"/>
        <v>-5982.2800000000025</v>
      </c>
      <c r="AG124" s="35">
        <f t="shared" si="32"/>
        <v>164.74</v>
      </c>
      <c r="AH124" s="7">
        <f t="shared" si="32"/>
        <v>-0.31506805318640219</v>
      </c>
      <c r="AI124" s="7">
        <f t="shared" si="32"/>
        <v>-0.5934247978193099</v>
      </c>
      <c r="AJ124" s="7">
        <f t="shared" si="24"/>
        <v>-0.15578226783528737</v>
      </c>
      <c r="AK124" s="36">
        <f t="shared" si="24"/>
        <v>-0.27875823459388976</v>
      </c>
      <c r="AL124" s="37">
        <f t="shared" si="24"/>
        <v>-0.23544080113818619</v>
      </c>
      <c r="AM124" s="2">
        <v>-82.87</v>
      </c>
      <c r="AN124" s="2">
        <v>849.03</v>
      </c>
      <c r="AO124" s="2">
        <v>124.76</v>
      </c>
      <c r="AP124" s="2">
        <v>3096.94</v>
      </c>
      <c r="AQ124" s="29">
        <v>1375.87</v>
      </c>
      <c r="AR124" s="31">
        <f t="shared" si="41"/>
        <v>5363.73</v>
      </c>
      <c r="AS124" s="2">
        <v>-0.5</v>
      </c>
      <c r="AT124" s="2">
        <v>1247.68</v>
      </c>
      <c r="AU124" s="2">
        <v>318.27999999999997</v>
      </c>
      <c r="AV124" s="2">
        <v>3975.43</v>
      </c>
      <c r="AW124" s="29">
        <v>1892.5</v>
      </c>
      <c r="AX124" s="31">
        <f t="shared" si="42"/>
        <v>7433.3899999999994</v>
      </c>
      <c r="AY124" s="5">
        <f t="shared" si="33"/>
        <v>-82.37</v>
      </c>
      <c r="AZ124" s="5">
        <f t="shared" si="33"/>
        <v>-398.65000000000009</v>
      </c>
      <c r="BA124" s="5">
        <f t="shared" si="33"/>
        <v>-193.51999999999998</v>
      </c>
      <c r="BB124" s="5">
        <f t="shared" si="25"/>
        <v>-878.48999999999978</v>
      </c>
      <c r="BC124" s="33">
        <f t="shared" si="25"/>
        <v>-516.63000000000011</v>
      </c>
      <c r="BD124" s="34">
        <f t="shared" si="25"/>
        <v>-2069.66</v>
      </c>
      <c r="BE124" s="7">
        <f t="shared" si="34"/>
        <v>164.74</v>
      </c>
      <c r="BF124" s="7">
        <f t="shared" si="34"/>
        <v>-0.31951301615798927</v>
      </c>
      <c r="BG124" s="7">
        <f t="shared" si="34"/>
        <v>-0.60801809727284151</v>
      </c>
      <c r="BH124" s="7">
        <f t="shared" si="26"/>
        <v>-0.22097986884437654</v>
      </c>
      <c r="BI124" s="36">
        <f t="shared" si="26"/>
        <v>-0.27298811096433295</v>
      </c>
      <c r="BJ124" s="37">
        <f t="shared" si="26"/>
        <v>-0.27842747387127542</v>
      </c>
      <c r="BK124" s="38">
        <f t="shared" si="35"/>
        <v>1</v>
      </c>
      <c r="BL124" s="38">
        <f t="shared" si="35"/>
        <v>0.22117874466610746</v>
      </c>
      <c r="BM124" s="38">
        <f t="shared" si="35"/>
        <v>0.46212542134311219</v>
      </c>
      <c r="BN124" s="38">
        <f t="shared" si="27"/>
        <v>0.28273287570559058</v>
      </c>
      <c r="BO124" s="39">
        <f t="shared" si="27"/>
        <v>0.30937754372394438</v>
      </c>
      <c r="BP124" s="40">
        <f t="shared" si="27"/>
        <v>0.27610278088205997</v>
      </c>
      <c r="BQ124" s="38">
        <f t="shared" si="36"/>
        <v>1</v>
      </c>
      <c r="BR124" s="38">
        <f t="shared" si="36"/>
        <v>0.22262349137469581</v>
      </c>
      <c r="BS124" s="38">
        <f t="shared" si="36"/>
        <v>0.4793301305703227</v>
      </c>
      <c r="BT124" s="38">
        <f t="shared" si="28"/>
        <v>0.30639530044301122</v>
      </c>
      <c r="BU124" s="39">
        <f t="shared" si="28"/>
        <v>0.30692208638903934</v>
      </c>
      <c r="BV124" s="40">
        <f t="shared" si="28"/>
        <v>0.29255121739079093</v>
      </c>
      <c r="BW124" s="38">
        <f t="shared" si="37"/>
        <v>0</v>
      </c>
      <c r="BX124" s="38">
        <f t="shared" si="37"/>
        <v>-1.4447467085883514E-3</v>
      </c>
      <c r="BY124" s="38">
        <f t="shared" si="37"/>
        <v>-1.7204709227210513E-2</v>
      </c>
      <c r="BZ124" s="38">
        <f t="shared" si="29"/>
        <v>-2.366242473742064E-2</v>
      </c>
      <c r="CA124" s="39">
        <f t="shared" si="29"/>
        <v>2.4554573349050424E-3</v>
      </c>
      <c r="CB124" s="40">
        <f t="shared" si="29"/>
        <v>-1.6448436508730957E-2</v>
      </c>
      <c r="CC124" s="2">
        <f t="shared" si="38"/>
        <v>0</v>
      </c>
      <c r="CD124" s="2">
        <f t="shared" si="38"/>
        <v>-14.447467085883513</v>
      </c>
      <c r="CE124" s="2">
        <f t="shared" si="38"/>
        <v>-172.04709227210512</v>
      </c>
      <c r="CF124" s="2">
        <f t="shared" si="30"/>
        <v>-236.62424737420639</v>
      </c>
      <c r="CG124" s="29">
        <f t="shared" si="30"/>
        <v>24.554573349050422</v>
      </c>
      <c r="CH124" s="31">
        <f t="shared" si="30"/>
        <v>-164.48436508730958</v>
      </c>
      <c r="CI124" s="40">
        <f>IFERROR(M124/'Class Sum-WR'!M124,0)</f>
        <v>0.18422022632458809</v>
      </c>
      <c r="CJ124" s="40">
        <f>IFERROR(M124/'Class Sum-TH'!M124,0)</f>
        <v>0.53141176145547731</v>
      </c>
    </row>
    <row r="125" spans="1:88" ht="13.5" thickBot="1" x14ac:dyDescent="0.25">
      <c r="A125" t="s">
        <v>46</v>
      </c>
      <c r="B125" t="s">
        <v>46</v>
      </c>
      <c r="C125" t="s">
        <v>70</v>
      </c>
      <c r="D125" t="s">
        <v>70</v>
      </c>
      <c r="E125" t="s">
        <v>68</v>
      </c>
      <c r="F125" s="41">
        <f t="shared" si="43"/>
        <v>46130</v>
      </c>
      <c r="G125" s="61" t="s">
        <v>41</v>
      </c>
      <c r="H125" s="43">
        <v>-32.68</v>
      </c>
      <c r="I125" s="44">
        <v>5258.19</v>
      </c>
      <c r="J125" s="44">
        <v>349.7</v>
      </c>
      <c r="K125" s="44">
        <v>15568.39</v>
      </c>
      <c r="L125" s="45">
        <v>5389.97</v>
      </c>
      <c r="M125" s="46">
        <f t="shared" si="39"/>
        <v>26533.57</v>
      </c>
      <c r="N125" t="s">
        <v>49</v>
      </c>
      <c r="O125" t="s">
        <v>49</v>
      </c>
      <c r="P125" t="s">
        <v>70</v>
      </c>
      <c r="Q125" t="s">
        <v>70</v>
      </c>
      <c r="R125" t="s">
        <v>68</v>
      </c>
      <c r="S125" s="41">
        <f t="shared" si="44"/>
        <v>45766</v>
      </c>
      <c r="T125" s="61" t="s">
        <v>41</v>
      </c>
      <c r="U125" s="43">
        <v>-8.86</v>
      </c>
      <c r="V125" s="44">
        <v>5572.2</v>
      </c>
      <c r="W125" s="44">
        <v>339.4</v>
      </c>
      <c r="X125" s="44">
        <v>16598.54</v>
      </c>
      <c r="Y125" s="45">
        <v>7259.55</v>
      </c>
      <c r="Z125" s="47">
        <f t="shared" si="40"/>
        <v>29760.829999999998</v>
      </c>
      <c r="AA125" s="48">
        <f t="shared" si="31"/>
        <v>-23.82</v>
      </c>
      <c r="AB125" s="49">
        <f t="shared" si="31"/>
        <v>-314.01000000000022</v>
      </c>
      <c r="AC125" s="49">
        <f t="shared" si="31"/>
        <v>10.300000000000011</v>
      </c>
      <c r="AD125" s="49">
        <f t="shared" si="23"/>
        <v>-1030.1500000000015</v>
      </c>
      <c r="AE125" s="50">
        <f t="shared" si="23"/>
        <v>-1869.58</v>
      </c>
      <c r="AF125" s="51">
        <f t="shared" si="23"/>
        <v>-3227.2599999999984</v>
      </c>
      <c r="AG125" s="52">
        <f t="shared" si="32"/>
        <v>2.6884875846501131</v>
      </c>
      <c r="AH125" s="53">
        <f t="shared" si="32"/>
        <v>-5.63529665123291E-2</v>
      </c>
      <c r="AI125" s="53">
        <f t="shared" si="32"/>
        <v>3.0347672362993555E-2</v>
      </c>
      <c r="AJ125" s="53">
        <f t="shared" si="24"/>
        <v>-6.206268744118467E-2</v>
      </c>
      <c r="AK125" s="54">
        <f t="shared" si="24"/>
        <v>-0.25753386917921905</v>
      </c>
      <c r="AL125" s="55">
        <f t="shared" si="24"/>
        <v>-0.10843985197993465</v>
      </c>
      <c r="AM125" s="44">
        <v>-32.68</v>
      </c>
      <c r="AN125" s="44">
        <v>1143.43</v>
      </c>
      <c r="AO125" s="44">
        <v>152.27000000000001</v>
      </c>
      <c r="AP125" s="44">
        <v>4549.66</v>
      </c>
      <c r="AQ125" s="45">
        <v>1644.1</v>
      </c>
      <c r="AR125" s="47">
        <f t="shared" si="41"/>
        <v>7456.7800000000007</v>
      </c>
      <c r="AS125" s="44">
        <v>-8.86</v>
      </c>
      <c r="AT125" s="44">
        <v>1274.4000000000001</v>
      </c>
      <c r="AU125" s="44">
        <v>120.39</v>
      </c>
      <c r="AV125" s="44">
        <v>5351.08</v>
      </c>
      <c r="AW125" s="45">
        <v>2207.4699999999998</v>
      </c>
      <c r="AX125" s="47">
        <f t="shared" si="42"/>
        <v>8944.48</v>
      </c>
      <c r="AY125" s="49">
        <f t="shared" si="33"/>
        <v>-23.82</v>
      </c>
      <c r="AZ125" s="49">
        <f t="shared" si="33"/>
        <v>-130.97000000000003</v>
      </c>
      <c r="BA125" s="49">
        <f t="shared" si="33"/>
        <v>31.88000000000001</v>
      </c>
      <c r="BB125" s="49">
        <f t="shared" si="25"/>
        <v>-801.42000000000007</v>
      </c>
      <c r="BC125" s="50">
        <f t="shared" si="25"/>
        <v>-563.36999999999989</v>
      </c>
      <c r="BD125" s="51">
        <f t="shared" si="25"/>
        <v>-1487.6999999999989</v>
      </c>
      <c r="BE125" s="53">
        <f t="shared" si="34"/>
        <v>2.6884875846501131</v>
      </c>
      <c r="BF125" s="53">
        <f t="shared" si="34"/>
        <v>-0.10276993094789706</v>
      </c>
      <c r="BG125" s="53">
        <f t="shared" si="34"/>
        <v>0.26480604701387167</v>
      </c>
      <c r="BH125" s="53">
        <f t="shared" si="26"/>
        <v>-0.14976789732166218</v>
      </c>
      <c r="BI125" s="54">
        <f t="shared" si="26"/>
        <v>-0.25521071634042591</v>
      </c>
      <c r="BJ125" s="55">
        <f t="shared" si="26"/>
        <v>-0.16632604690267058</v>
      </c>
      <c r="BK125" s="56">
        <f t="shared" si="35"/>
        <v>1</v>
      </c>
      <c r="BL125" s="56">
        <f t="shared" si="35"/>
        <v>0.21745695762229972</v>
      </c>
      <c r="BM125" s="56">
        <f t="shared" si="35"/>
        <v>0.43543036888761799</v>
      </c>
      <c r="BN125" s="56">
        <f t="shared" si="27"/>
        <v>0.29223702643625965</v>
      </c>
      <c r="BO125" s="57">
        <f t="shared" si="27"/>
        <v>0.30502952706601333</v>
      </c>
      <c r="BP125" s="58">
        <f t="shared" si="27"/>
        <v>0.28103191541884492</v>
      </c>
      <c r="BQ125" s="56">
        <f t="shared" si="36"/>
        <v>1</v>
      </c>
      <c r="BR125" s="56">
        <f t="shared" si="36"/>
        <v>0.22870679444384626</v>
      </c>
      <c r="BS125" s="56">
        <f t="shared" si="36"/>
        <v>0.35471420153211553</v>
      </c>
      <c r="BT125" s="56">
        <f t="shared" si="28"/>
        <v>0.32238257099720818</v>
      </c>
      <c r="BU125" s="57">
        <f t="shared" si="28"/>
        <v>0.30407807646479462</v>
      </c>
      <c r="BV125" s="58">
        <f t="shared" si="28"/>
        <v>0.30054538129480934</v>
      </c>
      <c r="BW125" s="56">
        <f t="shared" si="37"/>
        <v>0</v>
      </c>
      <c r="BX125" s="56">
        <f t="shared" si="37"/>
        <v>-1.1249836821546538E-2</v>
      </c>
      <c r="BY125" s="56">
        <f t="shared" si="37"/>
        <v>8.0716167355502466E-2</v>
      </c>
      <c r="BZ125" s="56">
        <f t="shared" si="29"/>
        <v>-3.0145544560948534E-2</v>
      </c>
      <c r="CA125" s="57">
        <f t="shared" si="29"/>
        <v>9.5145060121870628E-4</v>
      </c>
      <c r="CB125" s="58">
        <f t="shared" si="29"/>
        <v>-1.951346587596442E-2</v>
      </c>
      <c r="CC125" s="44">
        <f t="shared" si="38"/>
        <v>0</v>
      </c>
      <c r="CD125" s="44">
        <f t="shared" si="38"/>
        <v>-112.49836821546538</v>
      </c>
      <c r="CE125" s="44">
        <f t="shared" si="38"/>
        <v>807.16167355502466</v>
      </c>
      <c r="CF125" s="44">
        <f t="shared" si="30"/>
        <v>-301.45544560948537</v>
      </c>
      <c r="CG125" s="45">
        <f t="shared" si="30"/>
        <v>9.5145060121870628</v>
      </c>
      <c r="CH125" s="47">
        <f t="shared" si="30"/>
        <v>-195.1346587596442</v>
      </c>
      <c r="CI125" s="58">
        <f>IFERROR(M125/'Class Sum-WR'!M125,0)</f>
        <v>0.25188585191940055</v>
      </c>
      <c r="CJ125" s="58">
        <f>IFERROR(M125/'Class Sum-TH'!M125,0)</f>
        <v>0.59616421181765178</v>
      </c>
    </row>
    <row r="126" spans="1:88" x14ac:dyDescent="0.2">
      <c r="A126" t="s">
        <v>46</v>
      </c>
      <c r="B126" t="s">
        <v>46</v>
      </c>
      <c r="C126" t="s">
        <v>70</v>
      </c>
      <c r="D126" t="s">
        <v>70</v>
      </c>
      <c r="E126" t="s">
        <v>69</v>
      </c>
      <c r="F126" s="27">
        <f t="shared" si="43"/>
        <v>46131</v>
      </c>
      <c r="G126" s="60" t="s">
        <v>35</v>
      </c>
      <c r="H126" s="28">
        <v>-2.61</v>
      </c>
      <c r="I126" s="2">
        <v>2793.27</v>
      </c>
      <c r="J126" s="2">
        <v>157.76</v>
      </c>
      <c r="K126" s="2">
        <v>6423.7</v>
      </c>
      <c r="L126" s="29">
        <v>2558.75</v>
      </c>
      <c r="M126" s="30">
        <f t="shared" si="39"/>
        <v>11930.869999999999</v>
      </c>
      <c r="N126" t="s">
        <v>49</v>
      </c>
      <c r="O126" t="s">
        <v>49</v>
      </c>
      <c r="P126" t="s">
        <v>70</v>
      </c>
      <c r="Q126" t="s">
        <v>70</v>
      </c>
      <c r="R126" t="s">
        <v>69</v>
      </c>
      <c r="S126" s="27">
        <f t="shared" si="44"/>
        <v>45767</v>
      </c>
      <c r="T126" s="60" t="s">
        <v>35</v>
      </c>
      <c r="U126" s="28">
        <v>-0.83</v>
      </c>
      <c r="V126" s="2">
        <v>1355.39</v>
      </c>
      <c r="W126" s="2">
        <v>76.81</v>
      </c>
      <c r="X126" s="2">
        <v>3783.16</v>
      </c>
      <c r="Y126" s="29">
        <v>1482.99</v>
      </c>
      <c r="Z126" s="31">
        <f t="shared" si="40"/>
        <v>6697.5199999999995</v>
      </c>
      <c r="AA126" s="32">
        <f t="shared" si="31"/>
        <v>-1.7799999999999998</v>
      </c>
      <c r="AB126" s="5">
        <f t="shared" si="31"/>
        <v>1437.8799999999999</v>
      </c>
      <c r="AC126" s="5">
        <f t="shared" si="31"/>
        <v>80.949999999999989</v>
      </c>
      <c r="AD126" s="5">
        <f t="shared" si="23"/>
        <v>2640.54</v>
      </c>
      <c r="AE126" s="33">
        <f t="shared" si="23"/>
        <v>1075.76</v>
      </c>
      <c r="AF126" s="34">
        <f t="shared" si="23"/>
        <v>5233.3499999999995</v>
      </c>
      <c r="AG126" s="35">
        <f t="shared" si="32"/>
        <v>2.1445783132530121</v>
      </c>
      <c r="AH126" s="7">
        <f t="shared" si="32"/>
        <v>1.0608607116770816</v>
      </c>
      <c r="AI126" s="7">
        <f t="shared" si="32"/>
        <v>1.05389923187085</v>
      </c>
      <c r="AJ126" s="7">
        <f t="shared" si="24"/>
        <v>0.69797206568054226</v>
      </c>
      <c r="AK126" s="36">
        <f t="shared" si="24"/>
        <v>0.72539936209954214</v>
      </c>
      <c r="AL126" s="37">
        <f t="shared" si="24"/>
        <v>0.7813862444606362</v>
      </c>
      <c r="AM126" s="2">
        <v>-2.61</v>
      </c>
      <c r="AN126" s="2">
        <v>624.25</v>
      </c>
      <c r="AO126" s="2">
        <v>65.819999999999993</v>
      </c>
      <c r="AP126" s="2">
        <v>1905.73</v>
      </c>
      <c r="AQ126" s="29">
        <v>734.45</v>
      </c>
      <c r="AR126" s="31">
        <f t="shared" si="41"/>
        <v>3327.6400000000003</v>
      </c>
      <c r="AS126" s="2">
        <v>-0.83</v>
      </c>
      <c r="AT126" s="2">
        <v>326.19</v>
      </c>
      <c r="AU126" s="2">
        <v>26.09</v>
      </c>
      <c r="AV126" s="2">
        <v>1123.19</v>
      </c>
      <c r="AW126" s="29">
        <v>460.28</v>
      </c>
      <c r="AX126" s="31">
        <f t="shared" si="42"/>
        <v>1934.92</v>
      </c>
      <c r="AY126" s="5">
        <f t="shared" si="33"/>
        <v>-1.7799999999999998</v>
      </c>
      <c r="AZ126" s="5">
        <f t="shared" si="33"/>
        <v>298.06</v>
      </c>
      <c r="BA126" s="5">
        <f t="shared" si="33"/>
        <v>39.72999999999999</v>
      </c>
      <c r="BB126" s="5">
        <f t="shared" si="25"/>
        <v>782.54</v>
      </c>
      <c r="BC126" s="33">
        <f t="shared" si="25"/>
        <v>274.17000000000007</v>
      </c>
      <c r="BD126" s="34">
        <f t="shared" si="25"/>
        <v>1392.7200000000003</v>
      </c>
      <c r="BE126" s="7">
        <f t="shared" si="34"/>
        <v>2.1445783132530121</v>
      </c>
      <c r="BF126" s="7">
        <f t="shared" si="34"/>
        <v>0.91376191790061012</v>
      </c>
      <c r="BG126" s="7">
        <f t="shared" si="34"/>
        <v>1.5228056726715213</v>
      </c>
      <c r="BH126" s="7">
        <f t="shared" si="26"/>
        <v>0.69671204337645454</v>
      </c>
      <c r="BI126" s="36">
        <f t="shared" si="26"/>
        <v>0.59565916398713847</v>
      </c>
      <c r="BJ126" s="37">
        <f t="shared" si="26"/>
        <v>0.71978169640088485</v>
      </c>
      <c r="BK126" s="38">
        <f t="shared" si="35"/>
        <v>1</v>
      </c>
      <c r="BL126" s="38">
        <f t="shared" si="35"/>
        <v>0.22348358733670573</v>
      </c>
      <c r="BM126" s="38">
        <f t="shared" si="35"/>
        <v>0.41721602434077076</v>
      </c>
      <c r="BN126" s="38">
        <f t="shared" si="27"/>
        <v>0.29667170011052824</v>
      </c>
      <c r="BO126" s="39">
        <f t="shared" si="27"/>
        <v>0.28703468490473866</v>
      </c>
      <c r="BP126" s="40">
        <f t="shared" si="27"/>
        <v>0.27891008786450616</v>
      </c>
      <c r="BQ126" s="38">
        <f t="shared" si="36"/>
        <v>1</v>
      </c>
      <c r="BR126" s="38">
        <f t="shared" si="36"/>
        <v>0.2406613594611145</v>
      </c>
      <c r="BS126" s="38">
        <f t="shared" si="36"/>
        <v>0.33966931389142035</v>
      </c>
      <c r="BT126" s="38">
        <f t="shared" si="28"/>
        <v>0.29689201619809896</v>
      </c>
      <c r="BU126" s="39">
        <f t="shared" si="28"/>
        <v>0.31037296273069942</v>
      </c>
      <c r="BV126" s="40">
        <f t="shared" si="28"/>
        <v>0.2889009663278348</v>
      </c>
      <c r="BW126" s="38">
        <f t="shared" si="37"/>
        <v>0</v>
      </c>
      <c r="BX126" s="38">
        <f t="shared" si="37"/>
        <v>-1.7177772124408769E-2</v>
      </c>
      <c r="BY126" s="38">
        <f t="shared" si="37"/>
        <v>7.7546710449350409E-2</v>
      </c>
      <c r="BZ126" s="38">
        <f t="shared" si="29"/>
        <v>-2.2031608757072663E-4</v>
      </c>
      <c r="CA126" s="39">
        <f t="shared" si="29"/>
        <v>-2.3338277825960763E-2</v>
      </c>
      <c r="CB126" s="40">
        <f t="shared" si="29"/>
        <v>-9.9908784633286341E-3</v>
      </c>
      <c r="CC126" s="2">
        <f t="shared" si="38"/>
        <v>0</v>
      </c>
      <c r="CD126" s="2">
        <f t="shared" si="38"/>
        <v>-171.7777212440877</v>
      </c>
      <c r="CE126" s="2">
        <f t="shared" si="38"/>
        <v>775.46710449350405</v>
      </c>
      <c r="CF126" s="2">
        <f t="shared" si="30"/>
        <v>-2.2031608757072663</v>
      </c>
      <c r="CG126" s="29">
        <f t="shared" si="30"/>
        <v>-233.38277825960762</v>
      </c>
      <c r="CH126" s="31">
        <f t="shared" si="30"/>
        <v>-99.908784633286345</v>
      </c>
      <c r="CI126" s="40">
        <f>IFERROR(M126/'Class Sum-WR'!M126,0)</f>
        <v>0.21588731540085343</v>
      </c>
      <c r="CJ126" s="40">
        <f>IFERROR(M126/'Class Sum-TH'!M126,0)</f>
        <v>0.51451645664167289</v>
      </c>
    </row>
    <row r="127" spans="1:88" x14ac:dyDescent="0.2">
      <c r="A127" t="s">
        <v>46</v>
      </c>
      <c r="B127" t="s">
        <v>46</v>
      </c>
      <c r="C127" t="s">
        <v>70</v>
      </c>
      <c r="D127" t="s">
        <v>70</v>
      </c>
      <c r="E127" t="s">
        <v>69</v>
      </c>
      <c r="F127" s="27">
        <f t="shared" si="43"/>
        <v>46132</v>
      </c>
      <c r="G127" s="60" t="s">
        <v>36</v>
      </c>
      <c r="H127" s="28">
        <v>-286.86</v>
      </c>
      <c r="I127" s="2">
        <v>2408.3000000000002</v>
      </c>
      <c r="J127" s="2">
        <v>124.37</v>
      </c>
      <c r="K127" s="2">
        <v>6477.38</v>
      </c>
      <c r="L127" s="29">
        <v>2542.1799999999998</v>
      </c>
      <c r="M127" s="30">
        <f t="shared" si="39"/>
        <v>11265.37</v>
      </c>
      <c r="N127" t="s">
        <v>49</v>
      </c>
      <c r="O127" t="s">
        <v>49</v>
      </c>
      <c r="P127" t="s">
        <v>70</v>
      </c>
      <c r="Q127" t="s">
        <v>70</v>
      </c>
      <c r="R127" t="s">
        <v>69</v>
      </c>
      <c r="S127" s="27">
        <f t="shared" si="44"/>
        <v>45768</v>
      </c>
      <c r="T127" s="60" t="s">
        <v>36</v>
      </c>
      <c r="U127" s="28">
        <v>-188.05</v>
      </c>
      <c r="V127" s="2">
        <v>1690.23</v>
      </c>
      <c r="W127" s="2">
        <v>88.84</v>
      </c>
      <c r="X127" s="2">
        <v>4732.62</v>
      </c>
      <c r="Y127" s="29">
        <v>3113.35</v>
      </c>
      <c r="Z127" s="31">
        <f t="shared" si="40"/>
        <v>9436.99</v>
      </c>
      <c r="AA127" s="32">
        <f t="shared" si="31"/>
        <v>-98.81</v>
      </c>
      <c r="AB127" s="5">
        <f t="shared" si="31"/>
        <v>718.07000000000016</v>
      </c>
      <c r="AC127" s="5">
        <f t="shared" si="31"/>
        <v>35.53</v>
      </c>
      <c r="AD127" s="5">
        <f t="shared" si="23"/>
        <v>1744.7600000000002</v>
      </c>
      <c r="AE127" s="33">
        <f t="shared" si="23"/>
        <v>-571.17000000000007</v>
      </c>
      <c r="AF127" s="34">
        <f t="shared" si="23"/>
        <v>1828.380000000001</v>
      </c>
      <c r="AG127" s="35">
        <f t="shared" si="32"/>
        <v>0.52544536027652222</v>
      </c>
      <c r="AH127" s="7">
        <f t="shared" si="32"/>
        <v>0.4248356732515694</v>
      </c>
      <c r="AI127" s="7">
        <f t="shared" si="32"/>
        <v>0.39993246285457001</v>
      </c>
      <c r="AJ127" s="7">
        <f t="shared" si="24"/>
        <v>0.36866682725424821</v>
      </c>
      <c r="AK127" s="36">
        <f t="shared" si="24"/>
        <v>-0.18345833266417205</v>
      </c>
      <c r="AL127" s="37">
        <f t="shared" si="24"/>
        <v>0.19374609912694632</v>
      </c>
      <c r="AM127" s="2">
        <v>-286.86</v>
      </c>
      <c r="AN127" s="2">
        <v>506.51</v>
      </c>
      <c r="AO127" s="2">
        <v>54.38</v>
      </c>
      <c r="AP127" s="2">
        <v>1840.66</v>
      </c>
      <c r="AQ127" s="29">
        <v>837.99</v>
      </c>
      <c r="AR127" s="31">
        <f t="shared" si="41"/>
        <v>2952.6800000000003</v>
      </c>
      <c r="AS127" s="2">
        <v>-188.05</v>
      </c>
      <c r="AT127" s="2">
        <v>383.66</v>
      </c>
      <c r="AU127" s="2">
        <v>35.71</v>
      </c>
      <c r="AV127" s="2">
        <v>1432.92</v>
      </c>
      <c r="AW127" s="29">
        <v>969.28</v>
      </c>
      <c r="AX127" s="31">
        <f t="shared" si="42"/>
        <v>2633.52</v>
      </c>
      <c r="AY127" s="5">
        <f t="shared" si="33"/>
        <v>-98.81</v>
      </c>
      <c r="AZ127" s="5">
        <f t="shared" si="33"/>
        <v>122.84999999999997</v>
      </c>
      <c r="BA127" s="5">
        <f t="shared" si="33"/>
        <v>18.670000000000002</v>
      </c>
      <c r="BB127" s="5">
        <f t="shared" si="25"/>
        <v>407.74</v>
      </c>
      <c r="BC127" s="33">
        <f t="shared" si="25"/>
        <v>-131.28999999999996</v>
      </c>
      <c r="BD127" s="34">
        <f t="shared" si="25"/>
        <v>319.16000000000031</v>
      </c>
      <c r="BE127" s="7">
        <f t="shared" si="34"/>
        <v>0.52544536027652222</v>
      </c>
      <c r="BF127" s="7">
        <f t="shared" si="34"/>
        <v>0.32020539018922994</v>
      </c>
      <c r="BG127" s="7">
        <f t="shared" si="34"/>
        <v>0.52282273872864748</v>
      </c>
      <c r="BH127" s="7">
        <f t="shared" si="26"/>
        <v>0.28455182424699216</v>
      </c>
      <c r="BI127" s="36">
        <f t="shared" si="26"/>
        <v>-0.1354510564542753</v>
      </c>
      <c r="BJ127" s="37">
        <f t="shared" si="26"/>
        <v>0.12119140921656198</v>
      </c>
      <c r="BK127" s="38">
        <f t="shared" si="35"/>
        <v>1</v>
      </c>
      <c r="BL127" s="38">
        <f t="shared" si="35"/>
        <v>0.21031848191670471</v>
      </c>
      <c r="BM127" s="38">
        <f t="shared" si="35"/>
        <v>0.43724370828978049</v>
      </c>
      <c r="BN127" s="38">
        <f t="shared" si="27"/>
        <v>0.28416736396505998</v>
      </c>
      <c r="BO127" s="39">
        <f t="shared" si="27"/>
        <v>0.32963440826377366</v>
      </c>
      <c r="BP127" s="40">
        <f t="shared" si="27"/>
        <v>0.26210235438338908</v>
      </c>
      <c r="BQ127" s="38">
        <f t="shared" si="36"/>
        <v>1</v>
      </c>
      <c r="BR127" s="38">
        <f t="shared" si="36"/>
        <v>0.22698685977648014</v>
      </c>
      <c r="BS127" s="38">
        <f t="shared" si="36"/>
        <v>0.40195857721746958</v>
      </c>
      <c r="BT127" s="38">
        <f t="shared" si="28"/>
        <v>0.30277520696781068</v>
      </c>
      <c r="BU127" s="39">
        <f t="shared" si="28"/>
        <v>0.31133023913148217</v>
      </c>
      <c r="BV127" s="40">
        <f t="shared" si="28"/>
        <v>0.27906355734190669</v>
      </c>
      <c r="BW127" s="38">
        <f t="shared" si="37"/>
        <v>0</v>
      </c>
      <c r="BX127" s="38">
        <f t="shared" si="37"/>
        <v>-1.666837785977543E-2</v>
      </c>
      <c r="BY127" s="38">
        <f t="shared" si="37"/>
        <v>3.5285131072310905E-2</v>
      </c>
      <c r="BZ127" s="38">
        <f t="shared" si="29"/>
        <v>-1.8607843002750701E-2</v>
      </c>
      <c r="CA127" s="39">
        <f t="shared" si="29"/>
        <v>1.8304169132291492E-2</v>
      </c>
      <c r="CB127" s="40">
        <f t="shared" si="29"/>
        <v>-1.6961202958517607E-2</v>
      </c>
      <c r="CC127" s="2">
        <f t="shared" si="38"/>
        <v>0</v>
      </c>
      <c r="CD127" s="2">
        <f t="shared" si="38"/>
        <v>-166.6837785977543</v>
      </c>
      <c r="CE127" s="2">
        <f t="shared" si="38"/>
        <v>352.85131072310907</v>
      </c>
      <c r="CF127" s="2">
        <f t="shared" si="30"/>
        <v>-186.07843002750701</v>
      </c>
      <c r="CG127" s="29">
        <f t="shared" si="30"/>
        <v>183.04169132291491</v>
      </c>
      <c r="CH127" s="31">
        <f t="shared" si="30"/>
        <v>-169.61202958517606</v>
      </c>
      <c r="CI127" s="40">
        <f>IFERROR(M127/'Class Sum-WR'!M127,0)</f>
        <v>0.18078515148704344</v>
      </c>
      <c r="CJ127" s="40">
        <f>IFERROR(M127/'Class Sum-TH'!M127,0)</f>
        <v>0.82510598216980002</v>
      </c>
    </row>
    <row r="128" spans="1:88" x14ac:dyDescent="0.2">
      <c r="A128" t="s">
        <v>46</v>
      </c>
      <c r="B128" t="s">
        <v>46</v>
      </c>
      <c r="C128" t="s">
        <v>70</v>
      </c>
      <c r="D128" t="s">
        <v>70</v>
      </c>
      <c r="E128" t="s">
        <v>69</v>
      </c>
      <c r="F128" s="27">
        <f t="shared" si="43"/>
        <v>46133</v>
      </c>
      <c r="G128" s="60" t="s">
        <v>37</v>
      </c>
      <c r="H128" s="28">
        <v>0</v>
      </c>
      <c r="I128" s="2">
        <v>1621.76</v>
      </c>
      <c r="J128" s="2">
        <v>108.82</v>
      </c>
      <c r="K128" s="2">
        <v>3725.24</v>
      </c>
      <c r="L128" s="29">
        <v>2633.98</v>
      </c>
      <c r="M128" s="30">
        <f t="shared" si="39"/>
        <v>8089.7999999999993</v>
      </c>
      <c r="N128" t="s">
        <v>49</v>
      </c>
      <c r="O128" t="s">
        <v>49</v>
      </c>
      <c r="P128" t="s">
        <v>70</v>
      </c>
      <c r="Q128" t="s">
        <v>70</v>
      </c>
      <c r="R128" t="s">
        <v>69</v>
      </c>
      <c r="S128" s="27">
        <f t="shared" si="44"/>
        <v>45769</v>
      </c>
      <c r="T128" s="60" t="s">
        <v>37</v>
      </c>
      <c r="U128" s="28">
        <v>2.68</v>
      </c>
      <c r="V128" s="2">
        <v>1401.55</v>
      </c>
      <c r="W128" s="2">
        <v>66.650000000000006</v>
      </c>
      <c r="X128" s="2">
        <v>4649.87</v>
      </c>
      <c r="Y128" s="29">
        <v>3591.83</v>
      </c>
      <c r="Z128" s="31">
        <f t="shared" si="40"/>
        <v>9712.58</v>
      </c>
      <c r="AA128" s="32">
        <f t="shared" si="31"/>
        <v>-2.68</v>
      </c>
      <c r="AB128" s="5">
        <f t="shared" si="31"/>
        <v>220.21000000000004</v>
      </c>
      <c r="AC128" s="5">
        <f t="shared" si="31"/>
        <v>42.169999999999987</v>
      </c>
      <c r="AD128" s="5">
        <f t="shared" si="23"/>
        <v>-924.63000000000011</v>
      </c>
      <c r="AE128" s="33">
        <f t="shared" si="23"/>
        <v>-957.84999999999991</v>
      </c>
      <c r="AF128" s="34">
        <f t="shared" si="23"/>
        <v>-1622.7800000000007</v>
      </c>
      <c r="AG128" s="35">
        <f t="shared" si="32"/>
        <v>-1</v>
      </c>
      <c r="AH128" s="7">
        <f t="shared" si="32"/>
        <v>0.15711890407049342</v>
      </c>
      <c r="AI128" s="7">
        <f t="shared" si="32"/>
        <v>0.63270817704426086</v>
      </c>
      <c r="AJ128" s="7">
        <f t="shared" si="24"/>
        <v>-0.19885072055777905</v>
      </c>
      <c r="AK128" s="36">
        <f t="shared" si="24"/>
        <v>-0.2666746477422372</v>
      </c>
      <c r="AL128" s="37">
        <f t="shared" si="24"/>
        <v>-0.16708021967386633</v>
      </c>
      <c r="AM128" s="2">
        <v>0</v>
      </c>
      <c r="AN128" s="2">
        <v>343.02</v>
      </c>
      <c r="AO128" s="2">
        <v>47.09</v>
      </c>
      <c r="AP128" s="2">
        <v>1052.24</v>
      </c>
      <c r="AQ128" s="29">
        <v>772.17</v>
      </c>
      <c r="AR128" s="31">
        <f t="shared" si="41"/>
        <v>2214.52</v>
      </c>
      <c r="AS128" s="2">
        <v>2.68</v>
      </c>
      <c r="AT128" s="2">
        <v>305.43</v>
      </c>
      <c r="AU128" s="2">
        <v>32.64</v>
      </c>
      <c r="AV128" s="2">
        <v>1387.25</v>
      </c>
      <c r="AW128" s="29">
        <v>1002.35</v>
      </c>
      <c r="AX128" s="31">
        <f t="shared" si="42"/>
        <v>2730.35</v>
      </c>
      <c r="AY128" s="5">
        <f t="shared" si="33"/>
        <v>-2.68</v>
      </c>
      <c r="AZ128" s="5">
        <f t="shared" si="33"/>
        <v>37.589999999999975</v>
      </c>
      <c r="BA128" s="5">
        <f t="shared" si="33"/>
        <v>14.450000000000003</v>
      </c>
      <c r="BB128" s="5">
        <f t="shared" si="25"/>
        <v>-335.01</v>
      </c>
      <c r="BC128" s="33">
        <f t="shared" si="25"/>
        <v>-230.18000000000006</v>
      </c>
      <c r="BD128" s="34">
        <f t="shared" si="25"/>
        <v>-515.82999999999993</v>
      </c>
      <c r="BE128" s="7">
        <f t="shared" si="34"/>
        <v>-1</v>
      </c>
      <c r="BF128" s="7">
        <f t="shared" si="34"/>
        <v>0.12307238974560447</v>
      </c>
      <c r="BG128" s="7">
        <f t="shared" si="34"/>
        <v>0.44270833333333343</v>
      </c>
      <c r="BH128" s="7">
        <f t="shared" si="26"/>
        <v>-0.24149216074968463</v>
      </c>
      <c r="BI128" s="36">
        <f t="shared" si="26"/>
        <v>-0.22964034518880636</v>
      </c>
      <c r="BJ128" s="37">
        <f t="shared" si="26"/>
        <v>-0.18892449685937698</v>
      </c>
      <c r="BK128" s="38">
        <f t="shared" si="35"/>
        <v>0</v>
      </c>
      <c r="BL128" s="38">
        <f t="shared" si="35"/>
        <v>0.21151095106550907</v>
      </c>
      <c r="BM128" s="38">
        <f t="shared" si="35"/>
        <v>0.43273295350119467</v>
      </c>
      <c r="BN128" s="38">
        <f t="shared" si="27"/>
        <v>0.28246233799701498</v>
      </c>
      <c r="BO128" s="39">
        <f t="shared" si="27"/>
        <v>0.29315712344057282</v>
      </c>
      <c r="BP128" s="40">
        <f t="shared" si="27"/>
        <v>0.27374224331874708</v>
      </c>
      <c r="BQ128" s="38">
        <f t="shared" si="36"/>
        <v>1</v>
      </c>
      <c r="BR128" s="38">
        <f t="shared" si="36"/>
        <v>0.21792301380614321</v>
      </c>
      <c r="BS128" s="38">
        <f t="shared" si="36"/>
        <v>0.48972243060765186</v>
      </c>
      <c r="BT128" s="38">
        <f t="shared" si="28"/>
        <v>0.29834167406830731</v>
      </c>
      <c r="BU128" s="39">
        <f t="shared" si="28"/>
        <v>0.2790638755174939</v>
      </c>
      <c r="BV128" s="40">
        <f t="shared" si="28"/>
        <v>0.28111480162840358</v>
      </c>
      <c r="BW128" s="38">
        <f t="shared" si="37"/>
        <v>-1</v>
      </c>
      <c r="BX128" s="38">
        <f t="shared" si="37"/>
        <v>-6.4120627406341335E-3</v>
      </c>
      <c r="BY128" s="38">
        <f t="shared" si="37"/>
        <v>-5.6989477106457187E-2</v>
      </c>
      <c r="BZ128" s="38">
        <f t="shared" si="29"/>
        <v>-1.5879336071292327E-2</v>
      </c>
      <c r="CA128" s="39">
        <f t="shared" si="29"/>
        <v>1.4093247923078922E-2</v>
      </c>
      <c r="CB128" s="40">
        <f t="shared" si="29"/>
        <v>-7.3725583096564962E-3</v>
      </c>
      <c r="CC128" s="2">
        <f t="shared" si="38"/>
        <v>-10000</v>
      </c>
      <c r="CD128" s="2">
        <f t="shared" si="38"/>
        <v>-64.120627406341342</v>
      </c>
      <c r="CE128" s="2">
        <f t="shared" si="38"/>
        <v>-569.89477106457184</v>
      </c>
      <c r="CF128" s="2">
        <f t="shared" si="30"/>
        <v>-158.79336071292326</v>
      </c>
      <c r="CG128" s="29">
        <f t="shared" si="30"/>
        <v>140.93247923078923</v>
      </c>
      <c r="CH128" s="31">
        <f t="shared" si="30"/>
        <v>-73.725583096564961</v>
      </c>
      <c r="CI128" s="40">
        <f>IFERROR(M128/'Class Sum-WR'!M128,0)</f>
        <v>0.11661312516775263</v>
      </c>
      <c r="CJ128" s="40">
        <f>IFERROR(M128/'Class Sum-TH'!M128,0)</f>
        <v>0.51516461795046009</v>
      </c>
    </row>
    <row r="129" spans="1:88" x14ac:dyDescent="0.2">
      <c r="A129" t="s">
        <v>46</v>
      </c>
      <c r="B129" t="s">
        <v>46</v>
      </c>
      <c r="C129" t="s">
        <v>70</v>
      </c>
      <c r="D129" t="s">
        <v>70</v>
      </c>
      <c r="E129" t="s">
        <v>69</v>
      </c>
      <c r="F129" s="27">
        <f t="shared" si="43"/>
        <v>46134</v>
      </c>
      <c r="G129" s="60" t="s">
        <v>38</v>
      </c>
      <c r="H129" s="28">
        <v>0</v>
      </c>
      <c r="I129" s="2">
        <v>2361.42</v>
      </c>
      <c r="J129" s="2">
        <v>73.790000000000006</v>
      </c>
      <c r="K129" s="2">
        <v>5819.61</v>
      </c>
      <c r="L129" s="29">
        <v>2518.2399999999998</v>
      </c>
      <c r="M129" s="30">
        <f t="shared" si="39"/>
        <v>10773.06</v>
      </c>
      <c r="N129" t="s">
        <v>49</v>
      </c>
      <c r="O129" t="s">
        <v>49</v>
      </c>
      <c r="P129" t="s">
        <v>70</v>
      </c>
      <c r="Q129" t="s">
        <v>70</v>
      </c>
      <c r="R129" t="s">
        <v>69</v>
      </c>
      <c r="S129" s="27">
        <f t="shared" si="44"/>
        <v>45770</v>
      </c>
      <c r="T129" s="60" t="s">
        <v>38</v>
      </c>
      <c r="U129" s="28">
        <v>-95.02</v>
      </c>
      <c r="V129" s="2">
        <v>1998.34</v>
      </c>
      <c r="W129" s="2">
        <v>179.54</v>
      </c>
      <c r="X129" s="2">
        <v>5170.71</v>
      </c>
      <c r="Y129" s="29">
        <v>3808.73</v>
      </c>
      <c r="Z129" s="31">
        <f t="shared" si="40"/>
        <v>11062.3</v>
      </c>
      <c r="AA129" s="32">
        <f t="shared" si="31"/>
        <v>95.02</v>
      </c>
      <c r="AB129" s="5">
        <f t="shared" si="31"/>
        <v>363.08000000000015</v>
      </c>
      <c r="AC129" s="5">
        <f t="shared" si="31"/>
        <v>-105.74999999999999</v>
      </c>
      <c r="AD129" s="5">
        <f t="shared" si="31"/>
        <v>648.89999999999964</v>
      </c>
      <c r="AE129" s="33">
        <f t="shared" si="31"/>
        <v>-1290.4900000000002</v>
      </c>
      <c r="AF129" s="34">
        <f t="shared" si="31"/>
        <v>-289.23999999999978</v>
      </c>
      <c r="AG129" s="35">
        <f t="shared" si="32"/>
        <v>-1</v>
      </c>
      <c r="AH129" s="7">
        <f t="shared" si="32"/>
        <v>0.18169080336679452</v>
      </c>
      <c r="AI129" s="7">
        <f t="shared" si="32"/>
        <v>-0.58900523560209417</v>
      </c>
      <c r="AJ129" s="7">
        <f t="shared" si="32"/>
        <v>0.12549533816439129</v>
      </c>
      <c r="AK129" s="36">
        <f t="shared" si="32"/>
        <v>-0.33882422749840502</v>
      </c>
      <c r="AL129" s="37">
        <f t="shared" si="32"/>
        <v>-2.6146461404951936E-2</v>
      </c>
      <c r="AM129" s="2">
        <v>0</v>
      </c>
      <c r="AN129" s="2">
        <v>494.41</v>
      </c>
      <c r="AO129" s="2">
        <v>34.31</v>
      </c>
      <c r="AP129" s="2">
        <v>1642.41</v>
      </c>
      <c r="AQ129" s="29">
        <v>662.07</v>
      </c>
      <c r="AR129" s="31">
        <f t="shared" si="41"/>
        <v>2833.2000000000003</v>
      </c>
      <c r="AS129" s="2">
        <v>-95.02</v>
      </c>
      <c r="AT129" s="2">
        <v>446.05</v>
      </c>
      <c r="AU129" s="2">
        <v>63.35</v>
      </c>
      <c r="AV129" s="2">
        <v>1417.66</v>
      </c>
      <c r="AW129" s="29">
        <v>1030.04</v>
      </c>
      <c r="AX129" s="31">
        <f t="shared" si="42"/>
        <v>2862.08</v>
      </c>
      <c r="AY129" s="5">
        <f t="shared" si="33"/>
        <v>95.02</v>
      </c>
      <c r="AZ129" s="5">
        <f t="shared" si="33"/>
        <v>48.360000000000014</v>
      </c>
      <c r="BA129" s="5">
        <f t="shared" si="33"/>
        <v>-29.04</v>
      </c>
      <c r="BB129" s="5">
        <f t="shared" si="33"/>
        <v>224.75</v>
      </c>
      <c r="BC129" s="33">
        <f t="shared" si="33"/>
        <v>-367.96999999999991</v>
      </c>
      <c r="BD129" s="34">
        <f t="shared" si="33"/>
        <v>-28.879999999999654</v>
      </c>
      <c r="BE129" s="7">
        <f t="shared" si="34"/>
        <v>-1</v>
      </c>
      <c r="BF129" s="7">
        <f t="shared" si="34"/>
        <v>0.1084183387512611</v>
      </c>
      <c r="BG129" s="7">
        <f t="shared" si="34"/>
        <v>-0.45840568271507498</v>
      </c>
      <c r="BH129" s="7">
        <f t="shared" si="34"/>
        <v>0.15853589718268132</v>
      </c>
      <c r="BI129" s="36">
        <f t="shared" si="34"/>
        <v>-0.35723855384256914</v>
      </c>
      <c r="BJ129" s="37">
        <f t="shared" si="34"/>
        <v>-1.0090563506261059E-2</v>
      </c>
      <c r="BK129" s="38">
        <f t="shared" si="35"/>
        <v>0</v>
      </c>
      <c r="BL129" s="38">
        <f t="shared" si="35"/>
        <v>0.20936978597623465</v>
      </c>
      <c r="BM129" s="38">
        <f t="shared" si="35"/>
        <v>0.46496815286624205</v>
      </c>
      <c r="BN129" s="38">
        <f t="shared" si="35"/>
        <v>0.28221994257347144</v>
      </c>
      <c r="BO129" s="39">
        <f t="shared" si="35"/>
        <v>0.26290981002604996</v>
      </c>
      <c r="BP129" s="40">
        <f t="shared" si="35"/>
        <v>0.26298934564552695</v>
      </c>
      <c r="BQ129" s="38">
        <f t="shared" si="36"/>
        <v>1</v>
      </c>
      <c r="BR129" s="38">
        <f t="shared" si="36"/>
        <v>0.22321026451955125</v>
      </c>
      <c r="BS129" s="38">
        <f t="shared" si="36"/>
        <v>0.35284616241506073</v>
      </c>
      <c r="BT129" s="38">
        <f t="shared" si="36"/>
        <v>0.27417124534154885</v>
      </c>
      <c r="BU129" s="39">
        <f t="shared" si="36"/>
        <v>0.27044185332118581</v>
      </c>
      <c r="BV129" s="40">
        <f t="shared" si="36"/>
        <v>0.2587237735371487</v>
      </c>
      <c r="BW129" s="38">
        <f t="shared" si="37"/>
        <v>-1</v>
      </c>
      <c r="BX129" s="38">
        <f t="shared" si="37"/>
        <v>-1.3840478543316603E-2</v>
      </c>
      <c r="BY129" s="38">
        <f t="shared" si="37"/>
        <v>0.11212199045118132</v>
      </c>
      <c r="BZ129" s="38">
        <f t="shared" si="37"/>
        <v>8.0486972319225858E-3</v>
      </c>
      <c r="CA129" s="39">
        <f t="shared" si="37"/>
        <v>-7.5320432951358485E-3</v>
      </c>
      <c r="CB129" s="40">
        <f t="shared" si="37"/>
        <v>4.2655721083782461E-3</v>
      </c>
      <c r="CC129" s="2">
        <f t="shared" si="38"/>
        <v>-10000</v>
      </c>
      <c r="CD129" s="2">
        <f t="shared" si="38"/>
        <v>-138.40478543316604</v>
      </c>
      <c r="CE129" s="2">
        <f t="shared" si="38"/>
        <v>1121.2199045118132</v>
      </c>
      <c r="CF129" s="2">
        <f t="shared" si="38"/>
        <v>80.486972319225856</v>
      </c>
      <c r="CG129" s="29">
        <f t="shared" si="38"/>
        <v>-75.320432951358484</v>
      </c>
      <c r="CH129" s="31">
        <f t="shared" si="38"/>
        <v>42.65572108378246</v>
      </c>
      <c r="CI129" s="40">
        <f>IFERROR(M129/'Class Sum-WR'!M129,0)</f>
        <v>0.15467915847425431</v>
      </c>
      <c r="CJ129" s="40">
        <f>IFERROR(M129/'Class Sum-TH'!M129,0)</f>
        <v>0.55891506852157857</v>
      </c>
    </row>
    <row r="130" spans="1:88" x14ac:dyDescent="0.2">
      <c r="A130" t="s">
        <v>46</v>
      </c>
      <c r="B130" t="s">
        <v>46</v>
      </c>
      <c r="C130" t="s">
        <v>70</v>
      </c>
      <c r="D130" t="s">
        <v>70</v>
      </c>
      <c r="E130" t="s">
        <v>69</v>
      </c>
      <c r="F130" s="27">
        <f t="shared" si="43"/>
        <v>46135</v>
      </c>
      <c r="G130" s="60" t="s">
        <v>39</v>
      </c>
      <c r="H130" s="28">
        <v>-31.76</v>
      </c>
      <c r="I130" s="2">
        <v>3287.7</v>
      </c>
      <c r="J130" s="2">
        <v>214.52</v>
      </c>
      <c r="K130" s="2">
        <v>7110.05</v>
      </c>
      <c r="L130" s="29">
        <v>2986.18</v>
      </c>
      <c r="M130" s="30">
        <f t="shared" si="39"/>
        <v>13566.69</v>
      </c>
      <c r="N130" t="s">
        <v>49</v>
      </c>
      <c r="O130" t="s">
        <v>49</v>
      </c>
      <c r="P130" t="s">
        <v>70</v>
      </c>
      <c r="Q130" t="s">
        <v>70</v>
      </c>
      <c r="R130" t="s">
        <v>69</v>
      </c>
      <c r="S130" s="27">
        <f t="shared" si="44"/>
        <v>45771</v>
      </c>
      <c r="T130" s="60" t="s">
        <v>39</v>
      </c>
      <c r="U130" s="28">
        <v>-160.96</v>
      </c>
      <c r="V130" s="2">
        <v>3718.02</v>
      </c>
      <c r="W130" s="2">
        <v>172.92</v>
      </c>
      <c r="X130" s="2">
        <v>8185.26</v>
      </c>
      <c r="Y130" s="29">
        <v>4137.26</v>
      </c>
      <c r="Z130" s="31">
        <f t="shared" si="40"/>
        <v>16052.5</v>
      </c>
      <c r="AA130" s="32">
        <f t="shared" ref="AA130:AF172" si="45">+H130-U130</f>
        <v>129.20000000000002</v>
      </c>
      <c r="AB130" s="5">
        <f t="shared" si="45"/>
        <v>-430.32000000000016</v>
      </c>
      <c r="AC130" s="5">
        <f t="shared" si="45"/>
        <v>41.600000000000023</v>
      </c>
      <c r="AD130" s="5">
        <f t="shared" si="45"/>
        <v>-1075.21</v>
      </c>
      <c r="AE130" s="33">
        <f t="shared" si="45"/>
        <v>-1151.0800000000004</v>
      </c>
      <c r="AF130" s="34">
        <f t="shared" si="45"/>
        <v>-2485.8099999999995</v>
      </c>
      <c r="AG130" s="35">
        <f t="shared" ref="AG130:AL172" si="46">AA130/U130</f>
        <v>-0.80268389662027839</v>
      </c>
      <c r="AH130" s="7">
        <f t="shared" si="46"/>
        <v>-0.11573902238288125</v>
      </c>
      <c r="AI130" s="7">
        <f t="shared" si="46"/>
        <v>0.24057367568817967</v>
      </c>
      <c r="AJ130" s="7">
        <f t="shared" si="46"/>
        <v>-0.1313592970779181</v>
      </c>
      <c r="AK130" s="36">
        <f t="shared" si="46"/>
        <v>-0.27822278512832171</v>
      </c>
      <c r="AL130" s="37">
        <f t="shared" si="46"/>
        <v>-0.15485500700825414</v>
      </c>
      <c r="AM130" s="2">
        <v>-31.76</v>
      </c>
      <c r="AN130" s="2">
        <v>661.87</v>
      </c>
      <c r="AO130" s="2">
        <v>80.62</v>
      </c>
      <c r="AP130" s="2">
        <v>1879.59</v>
      </c>
      <c r="AQ130" s="29">
        <v>793.91</v>
      </c>
      <c r="AR130" s="31">
        <f t="shared" si="41"/>
        <v>3384.2299999999996</v>
      </c>
      <c r="AS130" s="2">
        <v>-160.96</v>
      </c>
      <c r="AT130" s="2">
        <v>837.62</v>
      </c>
      <c r="AU130" s="2">
        <v>-20.52</v>
      </c>
      <c r="AV130" s="2">
        <v>2477.86</v>
      </c>
      <c r="AW130" s="29">
        <v>1236.6500000000001</v>
      </c>
      <c r="AX130" s="31">
        <f t="shared" si="42"/>
        <v>4370.6499999999996</v>
      </c>
      <c r="AY130" s="5">
        <f t="shared" ref="AY130:BD172" si="47">+AM130-AS130</f>
        <v>129.20000000000002</v>
      </c>
      <c r="AZ130" s="5">
        <f t="shared" si="47"/>
        <v>-175.75</v>
      </c>
      <c r="BA130" s="5">
        <f t="shared" si="47"/>
        <v>101.14</v>
      </c>
      <c r="BB130" s="5">
        <f t="shared" si="47"/>
        <v>-598.27000000000021</v>
      </c>
      <c r="BC130" s="33">
        <f t="shared" si="47"/>
        <v>-442.74000000000012</v>
      </c>
      <c r="BD130" s="34">
        <f t="shared" si="47"/>
        <v>-986.42000000000007</v>
      </c>
      <c r="BE130" s="7">
        <f t="shared" ref="BE130:BJ172" si="48">AY130/AS130</f>
        <v>-0.80268389662027839</v>
      </c>
      <c r="BF130" s="7">
        <f t="shared" si="48"/>
        <v>-0.20982068240968457</v>
      </c>
      <c r="BG130" s="7">
        <f t="shared" si="48"/>
        <v>-4.9288499025341128</v>
      </c>
      <c r="BH130" s="7">
        <f t="shared" si="48"/>
        <v>-0.24144624797204045</v>
      </c>
      <c r="BI130" s="36">
        <f t="shared" si="48"/>
        <v>-0.35801560667933535</v>
      </c>
      <c r="BJ130" s="37">
        <f t="shared" si="48"/>
        <v>-0.22569183073455898</v>
      </c>
      <c r="BK130" s="38">
        <f t="shared" ref="BK130:BP172" si="49">IFERROR(AM130/H130,0)</f>
        <v>1</v>
      </c>
      <c r="BL130" s="38">
        <f t="shared" si="49"/>
        <v>0.20131703014265293</v>
      </c>
      <c r="BM130" s="38">
        <f t="shared" si="49"/>
        <v>0.37581577475293682</v>
      </c>
      <c r="BN130" s="38">
        <f t="shared" si="49"/>
        <v>0.26435679073986817</v>
      </c>
      <c r="BO130" s="39">
        <f t="shared" si="49"/>
        <v>0.26586140152301602</v>
      </c>
      <c r="BP130" s="40">
        <f t="shared" si="49"/>
        <v>0.24945141371992721</v>
      </c>
      <c r="BQ130" s="38">
        <f t="shared" ref="BQ130:BV172" si="50">IFERROR(AS130/U130,0)</f>
        <v>1</v>
      </c>
      <c r="BR130" s="38">
        <f t="shared" si="50"/>
        <v>0.22528657726424281</v>
      </c>
      <c r="BS130" s="38">
        <f t="shared" si="50"/>
        <v>-0.11866759195003471</v>
      </c>
      <c r="BT130" s="38">
        <f t="shared" si="50"/>
        <v>0.3027222104123754</v>
      </c>
      <c r="BU130" s="39">
        <f t="shared" si="50"/>
        <v>0.29890555585097384</v>
      </c>
      <c r="BV130" s="40">
        <f t="shared" si="50"/>
        <v>0.27227223173960441</v>
      </c>
      <c r="BW130" s="38">
        <f t="shared" ref="BW130:CB172" si="51">+BK130-BQ130</f>
        <v>0</v>
      </c>
      <c r="BX130" s="38">
        <f t="shared" si="51"/>
        <v>-2.3969547121589885E-2</v>
      </c>
      <c r="BY130" s="38">
        <f t="shared" si="51"/>
        <v>0.49448336670297155</v>
      </c>
      <c r="BZ130" s="38">
        <f t="shared" si="51"/>
        <v>-3.8365419672507228E-2</v>
      </c>
      <c r="CA130" s="39">
        <f t="shared" si="51"/>
        <v>-3.304415432795782E-2</v>
      </c>
      <c r="CB130" s="40">
        <f t="shared" si="51"/>
        <v>-2.2820818019677197E-2</v>
      </c>
      <c r="CC130" s="2">
        <f t="shared" ref="CC130:CH172" si="52">BW130*10000</f>
        <v>0</v>
      </c>
      <c r="CD130" s="2">
        <f t="shared" si="52"/>
        <v>-239.69547121589883</v>
      </c>
      <c r="CE130" s="2">
        <f t="shared" si="52"/>
        <v>4944.8336670297158</v>
      </c>
      <c r="CF130" s="2">
        <f t="shared" si="52"/>
        <v>-383.65419672507227</v>
      </c>
      <c r="CG130" s="29">
        <f t="shared" si="52"/>
        <v>-330.44154327957818</v>
      </c>
      <c r="CH130" s="31">
        <f t="shared" si="52"/>
        <v>-228.20818019677196</v>
      </c>
      <c r="CI130" s="40">
        <f>IFERROR(M130/'Class Sum-WR'!M130,0)</f>
        <v>0.16463382668383708</v>
      </c>
      <c r="CJ130" s="40">
        <f>IFERROR(M130/'Class Sum-TH'!M130,0)</f>
        <v>0.55401040911624599</v>
      </c>
    </row>
    <row r="131" spans="1:88" x14ac:dyDescent="0.2">
      <c r="A131" t="s">
        <v>46</v>
      </c>
      <c r="B131" t="s">
        <v>46</v>
      </c>
      <c r="C131" t="s">
        <v>70</v>
      </c>
      <c r="D131" t="s">
        <v>70</v>
      </c>
      <c r="E131" t="s">
        <v>69</v>
      </c>
      <c r="F131" s="27">
        <f t="shared" si="43"/>
        <v>46136</v>
      </c>
      <c r="G131" s="60" t="s">
        <v>40</v>
      </c>
      <c r="H131" s="28">
        <v>-7.75</v>
      </c>
      <c r="I131" s="2">
        <v>5578.36</v>
      </c>
      <c r="J131" s="2">
        <v>235.44</v>
      </c>
      <c r="K131" s="2">
        <v>11053.97</v>
      </c>
      <c r="L131" s="29">
        <v>4622.2700000000004</v>
      </c>
      <c r="M131" s="30">
        <f t="shared" si="39"/>
        <v>21482.289999999997</v>
      </c>
      <c r="N131" t="s">
        <v>49</v>
      </c>
      <c r="O131" t="s">
        <v>49</v>
      </c>
      <c r="P131" t="s">
        <v>70</v>
      </c>
      <c r="Q131" t="s">
        <v>70</v>
      </c>
      <c r="R131" t="s">
        <v>69</v>
      </c>
      <c r="S131" s="27">
        <f t="shared" si="44"/>
        <v>45772</v>
      </c>
      <c r="T131" s="60" t="s">
        <v>40</v>
      </c>
      <c r="U131" s="28">
        <v>-196.81</v>
      </c>
      <c r="V131" s="2">
        <v>4709.0600000000004</v>
      </c>
      <c r="W131" s="2">
        <v>707.71</v>
      </c>
      <c r="X131" s="2">
        <v>13441.37</v>
      </c>
      <c r="Y131" s="29">
        <v>6376.18</v>
      </c>
      <c r="Z131" s="31">
        <f t="shared" si="40"/>
        <v>25037.510000000002</v>
      </c>
      <c r="AA131" s="32">
        <f t="shared" si="45"/>
        <v>189.06</v>
      </c>
      <c r="AB131" s="5">
        <f t="shared" si="45"/>
        <v>869.29999999999927</v>
      </c>
      <c r="AC131" s="5">
        <f t="shared" si="45"/>
        <v>-472.27000000000004</v>
      </c>
      <c r="AD131" s="5">
        <f t="shared" si="45"/>
        <v>-2387.4000000000015</v>
      </c>
      <c r="AE131" s="33">
        <f t="shared" si="45"/>
        <v>-1753.9099999999999</v>
      </c>
      <c r="AF131" s="34">
        <f t="shared" si="45"/>
        <v>-3555.2200000000048</v>
      </c>
      <c r="AG131" s="35">
        <f t="shared" si="46"/>
        <v>-0.96062191961790555</v>
      </c>
      <c r="AH131" s="7">
        <f t="shared" si="46"/>
        <v>0.18460159777110488</v>
      </c>
      <c r="AI131" s="7">
        <f t="shared" si="46"/>
        <v>-0.66732136044424983</v>
      </c>
      <c r="AJ131" s="7">
        <f t="shared" si="46"/>
        <v>-0.17761582338705068</v>
      </c>
      <c r="AK131" s="36">
        <f t="shared" si="46"/>
        <v>-0.27507222192598074</v>
      </c>
      <c r="AL131" s="37">
        <f t="shared" si="46"/>
        <v>-0.14199574957733435</v>
      </c>
      <c r="AM131" s="2">
        <v>-7.75</v>
      </c>
      <c r="AN131" s="2">
        <v>1098.82</v>
      </c>
      <c r="AO131" s="2">
        <v>105.2</v>
      </c>
      <c r="AP131" s="2">
        <v>3169.14</v>
      </c>
      <c r="AQ131" s="29">
        <v>1339.34</v>
      </c>
      <c r="AR131" s="31">
        <f t="shared" si="41"/>
        <v>5704.75</v>
      </c>
      <c r="AS131" s="2">
        <v>-196.81</v>
      </c>
      <c r="AT131" s="2">
        <v>1041.55</v>
      </c>
      <c r="AU131" s="2">
        <v>288.55</v>
      </c>
      <c r="AV131" s="2">
        <v>4171.42</v>
      </c>
      <c r="AW131" s="29">
        <v>2109.2399999999998</v>
      </c>
      <c r="AX131" s="31">
        <f t="shared" si="42"/>
        <v>7413.95</v>
      </c>
      <c r="AY131" s="5">
        <f t="shared" si="47"/>
        <v>189.06</v>
      </c>
      <c r="AZ131" s="5">
        <f t="shared" si="47"/>
        <v>57.269999999999982</v>
      </c>
      <c r="BA131" s="5">
        <f t="shared" si="47"/>
        <v>-183.35000000000002</v>
      </c>
      <c r="BB131" s="5">
        <f t="shared" si="47"/>
        <v>-1002.2800000000002</v>
      </c>
      <c r="BC131" s="33">
        <f t="shared" si="47"/>
        <v>-769.89999999999986</v>
      </c>
      <c r="BD131" s="34">
        <f t="shared" si="47"/>
        <v>-1709.1999999999998</v>
      </c>
      <c r="BE131" s="7">
        <f t="shared" si="48"/>
        <v>-0.96062191961790555</v>
      </c>
      <c r="BF131" s="7">
        <f t="shared" si="48"/>
        <v>5.4985358360136322E-2</v>
      </c>
      <c r="BG131" s="7">
        <f t="shared" si="48"/>
        <v>-0.63541847166868837</v>
      </c>
      <c r="BH131" s="7">
        <f t="shared" si="48"/>
        <v>-0.24027309645156811</v>
      </c>
      <c r="BI131" s="36">
        <f t="shared" si="48"/>
        <v>-0.36501299046101909</v>
      </c>
      <c r="BJ131" s="37">
        <f t="shared" si="48"/>
        <v>-0.23053837697853369</v>
      </c>
      <c r="BK131" s="38">
        <f t="shared" si="49"/>
        <v>1</v>
      </c>
      <c r="BL131" s="38">
        <f t="shared" si="49"/>
        <v>0.19697904043482314</v>
      </c>
      <c r="BM131" s="38">
        <f t="shared" si="49"/>
        <v>0.44682296975874958</v>
      </c>
      <c r="BN131" s="38">
        <f t="shared" si="49"/>
        <v>0.28669699664464443</v>
      </c>
      <c r="BO131" s="39">
        <f t="shared" si="49"/>
        <v>0.28975806259694908</v>
      </c>
      <c r="BP131" s="40">
        <f t="shared" si="49"/>
        <v>0.265555953299206</v>
      </c>
      <c r="BQ131" s="38">
        <f t="shared" si="50"/>
        <v>1</v>
      </c>
      <c r="BR131" s="38">
        <f t="shared" si="50"/>
        <v>0.22118002318934138</v>
      </c>
      <c r="BS131" s="38">
        <f t="shared" si="50"/>
        <v>0.40772350256460982</v>
      </c>
      <c r="BT131" s="38">
        <f t="shared" si="50"/>
        <v>0.31034187735327573</v>
      </c>
      <c r="BU131" s="39">
        <f t="shared" si="50"/>
        <v>0.33079994604920182</v>
      </c>
      <c r="BV131" s="40">
        <f t="shared" si="50"/>
        <v>0.29611371098803352</v>
      </c>
      <c r="BW131" s="38">
        <f t="shared" si="51"/>
        <v>0</v>
      </c>
      <c r="BX131" s="38">
        <f t="shared" si="51"/>
        <v>-2.4200982754518235E-2</v>
      </c>
      <c r="BY131" s="38">
        <f t="shared" si="51"/>
        <v>3.9099467194139759E-2</v>
      </c>
      <c r="BZ131" s="38">
        <f t="shared" si="51"/>
        <v>-2.36448807086313E-2</v>
      </c>
      <c r="CA131" s="39">
        <f t="shared" si="51"/>
        <v>-4.1041883452252736E-2</v>
      </c>
      <c r="CB131" s="40">
        <f t="shared" si="51"/>
        <v>-3.0557757688827514E-2</v>
      </c>
      <c r="CC131" s="2">
        <f t="shared" si="52"/>
        <v>0</v>
      </c>
      <c r="CD131" s="2">
        <f t="shared" si="52"/>
        <v>-242.00982754518236</v>
      </c>
      <c r="CE131" s="2">
        <f t="shared" si="52"/>
        <v>390.9946719413976</v>
      </c>
      <c r="CF131" s="2">
        <f t="shared" si="52"/>
        <v>-236.448807086313</v>
      </c>
      <c r="CG131" s="29">
        <f t="shared" si="52"/>
        <v>-410.41883452252739</v>
      </c>
      <c r="CH131" s="31">
        <f t="shared" si="52"/>
        <v>-305.57757688827513</v>
      </c>
      <c r="CI131" s="40">
        <f>IFERROR(M131/'Class Sum-WR'!M131,0)</f>
        <v>0.18399578602063735</v>
      </c>
      <c r="CJ131" s="40">
        <f>IFERROR(M131/'Class Sum-TH'!M131,0)</f>
        <v>0.53712076453040569</v>
      </c>
    </row>
    <row r="132" spans="1:88" ht="13.5" thickBot="1" x14ac:dyDescent="0.25">
      <c r="A132" t="s">
        <v>46</v>
      </c>
      <c r="B132" t="s">
        <v>46</v>
      </c>
      <c r="C132" t="s">
        <v>70</v>
      </c>
      <c r="D132" t="s">
        <v>70</v>
      </c>
      <c r="E132" t="s">
        <v>69</v>
      </c>
      <c r="F132" s="41">
        <f t="shared" si="43"/>
        <v>46137</v>
      </c>
      <c r="G132" s="61" t="s">
        <v>41</v>
      </c>
      <c r="H132" s="43">
        <v>-43.03</v>
      </c>
      <c r="I132" s="44">
        <v>5069.72</v>
      </c>
      <c r="J132" s="44">
        <v>291.61</v>
      </c>
      <c r="K132" s="44">
        <v>12882.98</v>
      </c>
      <c r="L132" s="45">
        <v>5836.69</v>
      </c>
      <c r="M132" s="46">
        <f t="shared" si="39"/>
        <v>24037.969999999998</v>
      </c>
      <c r="N132" t="s">
        <v>49</v>
      </c>
      <c r="O132" t="s">
        <v>49</v>
      </c>
      <c r="P132" t="s">
        <v>70</v>
      </c>
      <c r="Q132" t="s">
        <v>70</v>
      </c>
      <c r="R132" t="s">
        <v>69</v>
      </c>
      <c r="S132" s="41">
        <f t="shared" si="44"/>
        <v>45773</v>
      </c>
      <c r="T132" s="61" t="s">
        <v>41</v>
      </c>
      <c r="U132" s="43">
        <v>-135.51</v>
      </c>
      <c r="V132" s="44">
        <v>5665.06</v>
      </c>
      <c r="W132" s="44">
        <v>535.35</v>
      </c>
      <c r="X132" s="44">
        <v>13314.2</v>
      </c>
      <c r="Y132" s="45">
        <v>6425.68</v>
      </c>
      <c r="Z132" s="47">
        <f t="shared" si="40"/>
        <v>25804.780000000002</v>
      </c>
      <c r="AA132" s="48">
        <f t="shared" si="45"/>
        <v>92.47999999999999</v>
      </c>
      <c r="AB132" s="49">
        <f t="shared" si="45"/>
        <v>-595.34000000000015</v>
      </c>
      <c r="AC132" s="49">
        <f t="shared" si="45"/>
        <v>-243.74</v>
      </c>
      <c r="AD132" s="49">
        <f t="shared" si="45"/>
        <v>-431.22000000000116</v>
      </c>
      <c r="AE132" s="50">
        <f t="shared" si="45"/>
        <v>-588.99000000000069</v>
      </c>
      <c r="AF132" s="51">
        <f t="shared" si="45"/>
        <v>-1766.8100000000049</v>
      </c>
      <c r="AG132" s="52">
        <f t="shared" si="46"/>
        <v>-0.68245885912478776</v>
      </c>
      <c r="AH132" s="53">
        <f t="shared" si="46"/>
        <v>-0.105089796048056</v>
      </c>
      <c r="AI132" s="53">
        <f t="shared" si="46"/>
        <v>-0.45529093116652658</v>
      </c>
      <c r="AJ132" s="53">
        <f t="shared" si="46"/>
        <v>-3.2387976746631499E-2</v>
      </c>
      <c r="AK132" s="54">
        <f t="shared" si="46"/>
        <v>-9.1661894149724338E-2</v>
      </c>
      <c r="AL132" s="55">
        <f t="shared" si="46"/>
        <v>-6.846832253559243E-2</v>
      </c>
      <c r="AM132" s="44">
        <v>-43.03</v>
      </c>
      <c r="AN132" s="44">
        <v>1131.71</v>
      </c>
      <c r="AO132" s="44">
        <v>117.53</v>
      </c>
      <c r="AP132" s="44">
        <v>3738.22</v>
      </c>
      <c r="AQ132" s="45">
        <v>1698.28</v>
      </c>
      <c r="AR132" s="47">
        <f t="shared" si="41"/>
        <v>6642.71</v>
      </c>
      <c r="AS132" s="44">
        <v>-135.51</v>
      </c>
      <c r="AT132" s="44">
        <v>1276.23</v>
      </c>
      <c r="AU132" s="44">
        <v>213.13</v>
      </c>
      <c r="AV132" s="44">
        <v>4014.68</v>
      </c>
      <c r="AW132" s="45">
        <v>2013.68</v>
      </c>
      <c r="AX132" s="47">
        <f t="shared" si="42"/>
        <v>7382.21</v>
      </c>
      <c r="AY132" s="49">
        <f t="shared" si="47"/>
        <v>92.47999999999999</v>
      </c>
      <c r="AZ132" s="49">
        <f t="shared" si="47"/>
        <v>-144.51999999999998</v>
      </c>
      <c r="BA132" s="49">
        <f t="shared" si="47"/>
        <v>-95.6</v>
      </c>
      <c r="BB132" s="49">
        <f t="shared" si="47"/>
        <v>-276.46000000000004</v>
      </c>
      <c r="BC132" s="50">
        <f t="shared" si="47"/>
        <v>-315.40000000000009</v>
      </c>
      <c r="BD132" s="51">
        <f t="shared" si="47"/>
        <v>-739.5</v>
      </c>
      <c r="BE132" s="53">
        <f t="shared" si="48"/>
        <v>-0.68245885912478776</v>
      </c>
      <c r="BF132" s="53">
        <f t="shared" si="48"/>
        <v>-0.11323977652930896</v>
      </c>
      <c r="BG132" s="53">
        <f t="shared" si="48"/>
        <v>-0.44855252662694128</v>
      </c>
      <c r="BH132" s="53">
        <f t="shared" si="48"/>
        <v>-6.8862275449101812E-2</v>
      </c>
      <c r="BI132" s="54">
        <f t="shared" si="48"/>
        <v>-0.15662865996583375</v>
      </c>
      <c r="BJ132" s="55">
        <f t="shared" si="48"/>
        <v>-0.10017325435066193</v>
      </c>
      <c r="BK132" s="56">
        <f t="shared" si="49"/>
        <v>1</v>
      </c>
      <c r="BL132" s="56">
        <f t="shared" si="49"/>
        <v>0.22322929076950995</v>
      </c>
      <c r="BM132" s="56">
        <f t="shared" si="49"/>
        <v>0.40303830458489076</v>
      </c>
      <c r="BN132" s="56">
        <f t="shared" si="49"/>
        <v>0.2901673370602143</v>
      </c>
      <c r="BO132" s="57">
        <f t="shared" si="49"/>
        <v>0.29096628397259405</v>
      </c>
      <c r="BP132" s="58">
        <f t="shared" si="49"/>
        <v>0.27634238664912225</v>
      </c>
      <c r="BQ132" s="56">
        <f t="shared" si="50"/>
        <v>1</v>
      </c>
      <c r="BR132" s="56">
        <f t="shared" si="50"/>
        <v>0.22528093259382953</v>
      </c>
      <c r="BS132" s="56">
        <f t="shared" si="50"/>
        <v>0.39811338376762861</v>
      </c>
      <c r="BT132" s="56">
        <f t="shared" si="50"/>
        <v>0.30153370086073511</v>
      </c>
      <c r="BU132" s="57">
        <f t="shared" si="50"/>
        <v>0.31338006249922185</v>
      </c>
      <c r="BV132" s="58">
        <f t="shared" si="50"/>
        <v>0.28607916827812518</v>
      </c>
      <c r="BW132" s="56">
        <f t="shared" si="51"/>
        <v>0</v>
      </c>
      <c r="BX132" s="56">
        <f t="shared" si="51"/>
        <v>-2.0516418243195778E-3</v>
      </c>
      <c r="BY132" s="56">
        <f t="shared" si="51"/>
        <v>4.9249208172621461E-3</v>
      </c>
      <c r="BZ132" s="56">
        <f t="shared" si="51"/>
        <v>-1.1366363800520807E-2</v>
      </c>
      <c r="CA132" s="57">
        <f t="shared" si="51"/>
        <v>-2.2413778526627792E-2</v>
      </c>
      <c r="CB132" s="58">
        <f t="shared" si="51"/>
        <v>-9.736781629002933E-3</v>
      </c>
      <c r="CC132" s="44">
        <f t="shared" si="52"/>
        <v>0</v>
      </c>
      <c r="CD132" s="44">
        <f t="shared" si="52"/>
        <v>-20.516418243195776</v>
      </c>
      <c r="CE132" s="44">
        <f t="shared" si="52"/>
        <v>49.249208172621465</v>
      </c>
      <c r="CF132" s="44">
        <f t="shared" si="52"/>
        <v>-113.66363800520807</v>
      </c>
      <c r="CG132" s="45">
        <f t="shared" si="52"/>
        <v>-224.13778526627792</v>
      </c>
      <c r="CH132" s="47">
        <f t="shared" si="52"/>
        <v>-97.367816290029324</v>
      </c>
      <c r="CI132" s="58">
        <f>IFERROR(M132/'Class Sum-WR'!M132,0)</f>
        <v>0.24458810743534323</v>
      </c>
      <c r="CJ132" s="58">
        <f>IFERROR(M132/'Class Sum-TH'!M132,0)</f>
        <v>0.60321447114275872</v>
      </c>
    </row>
    <row r="133" spans="1:88" x14ac:dyDescent="0.2">
      <c r="A133" t="s">
        <v>46</v>
      </c>
      <c r="B133" t="s">
        <v>46</v>
      </c>
      <c r="C133" t="s">
        <v>78</v>
      </c>
      <c r="D133" t="s">
        <v>70</v>
      </c>
      <c r="E133" t="s">
        <v>73</v>
      </c>
      <c r="F133" s="27">
        <f t="shared" si="43"/>
        <v>46138</v>
      </c>
      <c r="G133" s="60" t="s">
        <v>35</v>
      </c>
      <c r="H133" s="28">
        <v>-5.94</v>
      </c>
      <c r="I133" s="2">
        <v>2581.25</v>
      </c>
      <c r="J133" s="2">
        <v>60.27</v>
      </c>
      <c r="K133" s="2">
        <v>5059.8100000000004</v>
      </c>
      <c r="L133" s="29">
        <v>1706.19</v>
      </c>
      <c r="M133" s="30">
        <f t="shared" si="39"/>
        <v>9401.58</v>
      </c>
      <c r="N133" t="s">
        <v>49</v>
      </c>
      <c r="O133" t="s">
        <v>49</v>
      </c>
      <c r="P133" t="s">
        <v>78</v>
      </c>
      <c r="Q133" t="s">
        <v>70</v>
      </c>
      <c r="R133" t="s">
        <v>73</v>
      </c>
      <c r="S133" s="27">
        <f t="shared" si="44"/>
        <v>45774</v>
      </c>
      <c r="T133" s="60" t="s">
        <v>35</v>
      </c>
      <c r="U133" s="28">
        <v>-104.75</v>
      </c>
      <c r="V133" s="2">
        <v>2189.94</v>
      </c>
      <c r="W133" s="2">
        <v>-18.079999999999998</v>
      </c>
      <c r="X133" s="2">
        <v>7592.81</v>
      </c>
      <c r="Y133" s="29">
        <v>2397.5</v>
      </c>
      <c r="Z133" s="31">
        <f t="shared" si="40"/>
        <v>12057.42</v>
      </c>
      <c r="AA133" s="32">
        <f t="shared" si="45"/>
        <v>98.81</v>
      </c>
      <c r="AB133" s="5">
        <f t="shared" si="45"/>
        <v>391.30999999999995</v>
      </c>
      <c r="AC133" s="5">
        <f t="shared" si="45"/>
        <v>78.349999999999994</v>
      </c>
      <c r="AD133" s="5">
        <f t="shared" si="45"/>
        <v>-2533</v>
      </c>
      <c r="AE133" s="33">
        <f t="shared" si="45"/>
        <v>-691.31</v>
      </c>
      <c r="AF133" s="34">
        <f t="shared" si="45"/>
        <v>-2655.84</v>
      </c>
      <c r="AG133" s="35">
        <f t="shared" si="46"/>
        <v>-0.94329355608591892</v>
      </c>
      <c r="AH133" s="7">
        <f t="shared" si="46"/>
        <v>0.17868526078340044</v>
      </c>
      <c r="AI133" s="7">
        <f t="shared" si="46"/>
        <v>-4.3335176991150446</v>
      </c>
      <c r="AJ133" s="7">
        <f t="shared" si="46"/>
        <v>-0.33360508164961322</v>
      </c>
      <c r="AK133" s="36">
        <f t="shared" si="46"/>
        <v>-0.28834619395203337</v>
      </c>
      <c r="AL133" s="37">
        <f t="shared" si="46"/>
        <v>-0.22026602706051546</v>
      </c>
      <c r="AM133" s="2">
        <v>-5.94</v>
      </c>
      <c r="AN133" s="2">
        <v>562.01</v>
      </c>
      <c r="AO133" s="2">
        <v>25.03</v>
      </c>
      <c r="AP133" s="2">
        <v>1491.41</v>
      </c>
      <c r="AQ133" s="29">
        <v>450.5</v>
      </c>
      <c r="AR133" s="31">
        <f t="shared" si="41"/>
        <v>2523.0100000000002</v>
      </c>
      <c r="AS133" s="2">
        <v>-104.75</v>
      </c>
      <c r="AT133" s="2">
        <v>475.86</v>
      </c>
      <c r="AU133" s="2">
        <v>-146.43</v>
      </c>
      <c r="AV133" s="2">
        <v>2135.59</v>
      </c>
      <c r="AW133" s="29">
        <v>667.76</v>
      </c>
      <c r="AX133" s="31">
        <f t="shared" si="42"/>
        <v>3028.0299999999997</v>
      </c>
      <c r="AY133" s="5">
        <f t="shared" si="47"/>
        <v>98.81</v>
      </c>
      <c r="AZ133" s="5">
        <f t="shared" si="47"/>
        <v>86.149999999999977</v>
      </c>
      <c r="BA133" s="5">
        <f t="shared" si="47"/>
        <v>171.46</v>
      </c>
      <c r="BB133" s="5">
        <f t="shared" si="47"/>
        <v>-644.18000000000006</v>
      </c>
      <c r="BC133" s="33">
        <f t="shared" si="47"/>
        <v>-217.26</v>
      </c>
      <c r="BD133" s="34">
        <f t="shared" si="47"/>
        <v>-505.01999999999953</v>
      </c>
      <c r="BE133" s="7">
        <f t="shared" si="48"/>
        <v>-0.94329355608591892</v>
      </c>
      <c r="BF133" s="7">
        <f t="shared" si="48"/>
        <v>0.18104064220569069</v>
      </c>
      <c r="BG133" s="7">
        <f t="shared" si="48"/>
        <v>-1.1709349177081199</v>
      </c>
      <c r="BH133" s="7">
        <f t="shared" si="48"/>
        <v>-0.30164029612425608</v>
      </c>
      <c r="BI133" s="36">
        <f t="shared" si="48"/>
        <v>-0.32535641547861505</v>
      </c>
      <c r="BJ133" s="37">
        <f t="shared" si="48"/>
        <v>-0.16678170295538669</v>
      </c>
      <c r="BK133" s="38">
        <f t="shared" si="49"/>
        <v>1</v>
      </c>
      <c r="BL133" s="38">
        <f t="shared" si="49"/>
        <v>0.21772784503631962</v>
      </c>
      <c r="BM133" s="38">
        <f t="shared" si="49"/>
        <v>0.41529782644765223</v>
      </c>
      <c r="BN133" s="38">
        <f t="shared" si="49"/>
        <v>0.29475612720635752</v>
      </c>
      <c r="BO133" s="39">
        <f t="shared" si="49"/>
        <v>0.26403858890275994</v>
      </c>
      <c r="BP133" s="40">
        <f t="shared" si="49"/>
        <v>0.26836021179418779</v>
      </c>
      <c r="BQ133" s="38">
        <f t="shared" si="50"/>
        <v>1</v>
      </c>
      <c r="BR133" s="38">
        <f t="shared" si="50"/>
        <v>0.21729362448286255</v>
      </c>
      <c r="BS133" s="38">
        <f t="shared" si="50"/>
        <v>8.0990044247787623</v>
      </c>
      <c r="BT133" s="38">
        <f t="shared" si="50"/>
        <v>0.28126477549155054</v>
      </c>
      <c r="BU133" s="39">
        <f t="shared" si="50"/>
        <v>0.27852346193952032</v>
      </c>
      <c r="BV133" s="40">
        <f t="shared" si="50"/>
        <v>0.25113415639498332</v>
      </c>
      <c r="BW133" s="38">
        <f t="shared" si="51"/>
        <v>0</v>
      </c>
      <c r="BX133" s="38">
        <f t="shared" si="51"/>
        <v>4.3422055345707089E-4</v>
      </c>
      <c r="BY133" s="38">
        <f t="shared" si="51"/>
        <v>-7.6837065983311099</v>
      </c>
      <c r="BZ133" s="38">
        <f t="shared" si="51"/>
        <v>1.3491351714806976E-2</v>
      </c>
      <c r="CA133" s="39">
        <f t="shared" si="51"/>
        <v>-1.4484873036760382E-2</v>
      </c>
      <c r="CB133" s="40">
        <f t="shared" si="51"/>
        <v>1.7226055399204465E-2</v>
      </c>
      <c r="CC133" s="2">
        <f t="shared" si="52"/>
        <v>0</v>
      </c>
      <c r="CD133" s="2">
        <f t="shared" si="52"/>
        <v>4.3422055345707093</v>
      </c>
      <c r="CE133" s="2">
        <f t="shared" si="52"/>
        <v>-76837.065983311099</v>
      </c>
      <c r="CF133" s="2">
        <f t="shared" si="52"/>
        <v>134.91351714806976</v>
      </c>
      <c r="CG133" s="29">
        <f t="shared" si="52"/>
        <v>-144.84873036760382</v>
      </c>
      <c r="CH133" s="31">
        <f t="shared" si="52"/>
        <v>172.26055399204466</v>
      </c>
      <c r="CI133" s="40">
        <f>IFERROR(M133/'Class Sum-WR'!M133,0)</f>
        <v>0.15960044123803327</v>
      </c>
      <c r="CJ133" s="40">
        <f>IFERROR(M133/'Class Sum-TH'!M133,0)</f>
        <v>0.52803863245251814</v>
      </c>
    </row>
    <row r="134" spans="1:88" x14ac:dyDescent="0.2">
      <c r="A134" t="s">
        <v>46</v>
      </c>
      <c r="B134" t="s">
        <v>46</v>
      </c>
      <c r="C134" t="s">
        <v>78</v>
      </c>
      <c r="D134" t="s">
        <v>70</v>
      </c>
      <c r="E134" t="s">
        <v>73</v>
      </c>
      <c r="F134" s="27">
        <f t="shared" si="43"/>
        <v>46139</v>
      </c>
      <c r="G134" s="60" t="s">
        <v>36</v>
      </c>
      <c r="H134" s="28">
        <v>-204.2</v>
      </c>
      <c r="I134" s="2">
        <v>2084</v>
      </c>
      <c r="J134" s="2">
        <v>134.4</v>
      </c>
      <c r="K134" s="2">
        <v>5766.18</v>
      </c>
      <c r="L134" s="29">
        <v>2534.9499999999998</v>
      </c>
      <c r="M134" s="30">
        <f t="shared" si="39"/>
        <v>10315.33</v>
      </c>
      <c r="N134" t="s">
        <v>49</v>
      </c>
      <c r="O134" t="s">
        <v>49</v>
      </c>
      <c r="P134" t="s">
        <v>78</v>
      </c>
      <c r="Q134" t="s">
        <v>70</v>
      </c>
      <c r="R134" t="s">
        <v>73</v>
      </c>
      <c r="S134" s="27">
        <f t="shared" si="44"/>
        <v>45775</v>
      </c>
      <c r="T134" s="60" t="s">
        <v>36</v>
      </c>
      <c r="U134" s="28">
        <v>-316.95</v>
      </c>
      <c r="V134" s="2">
        <v>2137.75</v>
      </c>
      <c r="W134" s="2">
        <v>26.47</v>
      </c>
      <c r="X134" s="2">
        <v>5913.15</v>
      </c>
      <c r="Y134" s="29">
        <v>2396.4</v>
      </c>
      <c r="Z134" s="31">
        <f t="shared" si="40"/>
        <v>10156.82</v>
      </c>
      <c r="AA134" s="32">
        <f t="shared" si="45"/>
        <v>112.75</v>
      </c>
      <c r="AB134" s="5">
        <f t="shared" si="45"/>
        <v>-53.75</v>
      </c>
      <c r="AC134" s="5">
        <f t="shared" si="45"/>
        <v>107.93</v>
      </c>
      <c r="AD134" s="5">
        <f t="shared" si="45"/>
        <v>-146.96999999999935</v>
      </c>
      <c r="AE134" s="33">
        <f t="shared" si="45"/>
        <v>138.54999999999973</v>
      </c>
      <c r="AF134" s="34">
        <f t="shared" si="45"/>
        <v>158.51000000000022</v>
      </c>
      <c r="AG134" s="35">
        <f t="shared" si="46"/>
        <v>-0.3557343429563023</v>
      </c>
      <c r="AH134" s="7">
        <f t="shared" si="46"/>
        <v>-2.5143258098468017E-2</v>
      </c>
      <c r="AI134" s="7">
        <f t="shared" si="46"/>
        <v>4.0774461654703442</v>
      </c>
      <c r="AJ134" s="7">
        <f t="shared" si="46"/>
        <v>-2.4854772836812759E-2</v>
      </c>
      <c r="AK134" s="36">
        <f t="shared" si="46"/>
        <v>5.7815890502420184E-2</v>
      </c>
      <c r="AL134" s="37">
        <f t="shared" si="46"/>
        <v>1.5606262590062659E-2</v>
      </c>
      <c r="AM134" s="2">
        <v>-204.2</v>
      </c>
      <c r="AN134" s="2">
        <v>429.87</v>
      </c>
      <c r="AO134" s="2">
        <v>69.069999999999993</v>
      </c>
      <c r="AP134" s="2">
        <v>1653.81</v>
      </c>
      <c r="AQ134" s="29">
        <v>735.3</v>
      </c>
      <c r="AR134" s="31">
        <f t="shared" si="41"/>
        <v>2683.85</v>
      </c>
      <c r="AS134" s="2">
        <v>-316.95</v>
      </c>
      <c r="AT134" s="2">
        <v>473.81</v>
      </c>
      <c r="AU134" s="2">
        <v>6.57</v>
      </c>
      <c r="AV134" s="2">
        <v>1729.5</v>
      </c>
      <c r="AW134" s="29">
        <v>749.97</v>
      </c>
      <c r="AX134" s="31">
        <f t="shared" si="42"/>
        <v>2642.9</v>
      </c>
      <c r="AY134" s="5">
        <f t="shared" si="47"/>
        <v>112.75</v>
      </c>
      <c r="AZ134" s="5">
        <f t="shared" si="47"/>
        <v>-43.94</v>
      </c>
      <c r="BA134" s="5">
        <f t="shared" si="47"/>
        <v>62.499999999999993</v>
      </c>
      <c r="BB134" s="5">
        <f t="shared" si="47"/>
        <v>-75.690000000000055</v>
      </c>
      <c r="BC134" s="33">
        <f t="shared" si="47"/>
        <v>-14.670000000000073</v>
      </c>
      <c r="BD134" s="34">
        <f t="shared" si="47"/>
        <v>40.949999999999818</v>
      </c>
      <c r="BE134" s="7">
        <f t="shared" si="48"/>
        <v>-0.3557343429563023</v>
      </c>
      <c r="BF134" s="7">
        <f t="shared" si="48"/>
        <v>-9.2737595238597745E-2</v>
      </c>
      <c r="BG134" s="7">
        <f t="shared" si="48"/>
        <v>9.5129375951293742</v>
      </c>
      <c r="BH134" s="7">
        <f t="shared" si="48"/>
        <v>-4.3764093668690406E-2</v>
      </c>
      <c r="BI134" s="36">
        <f t="shared" si="48"/>
        <v>-1.9560782431297347E-2</v>
      </c>
      <c r="BJ134" s="37">
        <f t="shared" si="48"/>
        <v>1.5494343334972877E-2</v>
      </c>
      <c r="BK134" s="38">
        <f t="shared" si="49"/>
        <v>1</v>
      </c>
      <c r="BL134" s="38">
        <f t="shared" si="49"/>
        <v>0.20627159309021115</v>
      </c>
      <c r="BM134" s="38">
        <f t="shared" si="49"/>
        <v>0.5139136904761904</v>
      </c>
      <c r="BN134" s="38">
        <f t="shared" si="49"/>
        <v>0.28681206622061745</v>
      </c>
      <c r="BO134" s="39">
        <f t="shared" si="49"/>
        <v>0.29006489279867453</v>
      </c>
      <c r="BP134" s="40">
        <f t="shared" si="49"/>
        <v>0.26018072131478098</v>
      </c>
      <c r="BQ134" s="38">
        <f t="shared" si="50"/>
        <v>1</v>
      </c>
      <c r="BR134" s="38">
        <f t="shared" si="50"/>
        <v>0.22163957431879314</v>
      </c>
      <c r="BS134" s="38">
        <f t="shared" si="50"/>
        <v>0.24820551567812621</v>
      </c>
      <c r="BT134" s="38">
        <f t="shared" si="50"/>
        <v>0.29248370158037595</v>
      </c>
      <c r="BU134" s="39">
        <f t="shared" si="50"/>
        <v>0.31295693540310465</v>
      </c>
      <c r="BV134" s="40">
        <f t="shared" si="50"/>
        <v>0.26020939624803829</v>
      </c>
      <c r="BW134" s="38">
        <f t="shared" si="51"/>
        <v>0</v>
      </c>
      <c r="BX134" s="38">
        <f t="shared" si="51"/>
        <v>-1.5367981228581989E-2</v>
      </c>
      <c r="BY134" s="38">
        <f t="shared" si="51"/>
        <v>0.26570817479806419</v>
      </c>
      <c r="BZ134" s="38">
        <f t="shared" si="51"/>
        <v>-5.671635359758509E-3</v>
      </c>
      <c r="CA134" s="39">
        <f t="shared" si="51"/>
        <v>-2.2892042604430118E-2</v>
      </c>
      <c r="CB134" s="40">
        <f t="shared" si="51"/>
        <v>-2.8674933257311075E-5</v>
      </c>
      <c r="CC134" s="2">
        <f t="shared" si="52"/>
        <v>0</v>
      </c>
      <c r="CD134" s="2">
        <f t="shared" si="52"/>
        <v>-153.67981228581991</v>
      </c>
      <c r="CE134" s="2">
        <f t="shared" si="52"/>
        <v>2657.0817479806419</v>
      </c>
      <c r="CF134" s="2">
        <f t="shared" si="52"/>
        <v>-56.716353597585091</v>
      </c>
      <c r="CG134" s="29">
        <f t="shared" si="52"/>
        <v>-228.92042604430119</v>
      </c>
      <c r="CH134" s="31">
        <f t="shared" si="52"/>
        <v>-0.28674933257311075</v>
      </c>
      <c r="CI134" s="40">
        <f>IFERROR(M134/'Class Sum-WR'!M134,0)</f>
        <v>0.17924616496722756</v>
      </c>
      <c r="CJ134" s="40">
        <f>IFERROR(M134/'Class Sum-TH'!M134,0)</f>
        <v>0.7174584075228132</v>
      </c>
    </row>
    <row r="135" spans="1:88" x14ac:dyDescent="0.2">
      <c r="A135" t="s">
        <v>46</v>
      </c>
      <c r="B135" t="s">
        <v>46</v>
      </c>
      <c r="C135" t="s">
        <v>78</v>
      </c>
      <c r="D135" t="s">
        <v>70</v>
      </c>
      <c r="E135" t="s">
        <v>73</v>
      </c>
      <c r="F135" s="27">
        <f t="shared" si="43"/>
        <v>46140</v>
      </c>
      <c r="G135" s="60" t="s">
        <v>37</v>
      </c>
      <c r="H135" s="28">
        <v>-8.6</v>
      </c>
      <c r="I135" s="2">
        <v>2100.4899999999998</v>
      </c>
      <c r="J135" s="2">
        <v>96.46</v>
      </c>
      <c r="K135" s="2">
        <v>4528.5</v>
      </c>
      <c r="L135" s="29">
        <v>2694.8</v>
      </c>
      <c r="M135" s="30">
        <f t="shared" ref="M135:M198" si="53">SUM(H135:L135)</f>
        <v>9411.6500000000015</v>
      </c>
      <c r="N135" t="s">
        <v>49</v>
      </c>
      <c r="O135" t="s">
        <v>49</v>
      </c>
      <c r="P135" t="s">
        <v>78</v>
      </c>
      <c r="Q135" t="s">
        <v>70</v>
      </c>
      <c r="R135" t="s">
        <v>73</v>
      </c>
      <c r="S135" s="27">
        <f t="shared" si="44"/>
        <v>45776</v>
      </c>
      <c r="T135" s="60" t="s">
        <v>37</v>
      </c>
      <c r="U135" s="28">
        <v>-17.27</v>
      </c>
      <c r="V135" s="2">
        <v>1826.14</v>
      </c>
      <c r="W135" s="2">
        <v>40.58</v>
      </c>
      <c r="X135" s="2">
        <v>5018.75</v>
      </c>
      <c r="Y135" s="29">
        <v>3574.52</v>
      </c>
      <c r="Z135" s="31">
        <f t="shared" ref="Z135:Z198" si="54">SUM(U135:Y135)</f>
        <v>10442.719999999999</v>
      </c>
      <c r="AA135" s="32">
        <f t="shared" si="45"/>
        <v>8.67</v>
      </c>
      <c r="AB135" s="5">
        <f t="shared" si="45"/>
        <v>274.34999999999968</v>
      </c>
      <c r="AC135" s="5">
        <f t="shared" si="45"/>
        <v>55.879999999999995</v>
      </c>
      <c r="AD135" s="5">
        <f t="shared" si="45"/>
        <v>-490.25</v>
      </c>
      <c r="AE135" s="33">
        <f t="shared" si="45"/>
        <v>-879.7199999999998</v>
      </c>
      <c r="AF135" s="34">
        <f t="shared" si="45"/>
        <v>-1031.0699999999979</v>
      </c>
      <c r="AG135" s="35">
        <f t="shared" si="46"/>
        <v>-0.50202663578459761</v>
      </c>
      <c r="AH135" s="7">
        <f t="shared" si="46"/>
        <v>0.15023492174751096</v>
      </c>
      <c r="AI135" s="7">
        <f t="shared" si="46"/>
        <v>1.3770330211927058</v>
      </c>
      <c r="AJ135" s="7">
        <f t="shared" si="46"/>
        <v>-9.7683686176836856E-2</v>
      </c>
      <c r="AK135" s="36">
        <f t="shared" si="46"/>
        <v>-0.24610856842317286</v>
      </c>
      <c r="AL135" s="37">
        <f t="shared" si="46"/>
        <v>-9.873576999096001E-2</v>
      </c>
      <c r="AM135" s="2">
        <v>-8.6</v>
      </c>
      <c r="AN135" s="2">
        <v>451.04</v>
      </c>
      <c r="AO135" s="2">
        <v>27.34</v>
      </c>
      <c r="AP135" s="2">
        <v>1344.2</v>
      </c>
      <c r="AQ135" s="29">
        <v>639.95000000000005</v>
      </c>
      <c r="AR135" s="31">
        <f t="shared" ref="AR135:AR198" si="55">SUM(AM135:AQ135)</f>
        <v>2453.9300000000003</v>
      </c>
      <c r="AS135" s="2">
        <v>-17.27</v>
      </c>
      <c r="AT135" s="2">
        <v>398.47</v>
      </c>
      <c r="AU135" s="2">
        <v>14.05</v>
      </c>
      <c r="AV135" s="2">
        <v>1535.19</v>
      </c>
      <c r="AW135" s="29">
        <v>1011.27</v>
      </c>
      <c r="AX135" s="31">
        <f t="shared" ref="AX135:AX198" si="56">SUM(AS135:AW135)</f>
        <v>2941.71</v>
      </c>
      <c r="AY135" s="5">
        <f t="shared" si="47"/>
        <v>8.67</v>
      </c>
      <c r="AZ135" s="5">
        <f t="shared" si="47"/>
        <v>52.569999999999993</v>
      </c>
      <c r="BA135" s="5">
        <f t="shared" si="47"/>
        <v>13.29</v>
      </c>
      <c r="BB135" s="5">
        <f t="shared" si="47"/>
        <v>-190.99</v>
      </c>
      <c r="BC135" s="33">
        <f t="shared" si="47"/>
        <v>-371.31999999999994</v>
      </c>
      <c r="BD135" s="34">
        <f t="shared" si="47"/>
        <v>-487.77999999999975</v>
      </c>
      <c r="BE135" s="7">
        <f t="shared" si="48"/>
        <v>-0.50202663578459761</v>
      </c>
      <c r="BF135" s="7">
        <f t="shared" si="48"/>
        <v>0.13192963083795514</v>
      </c>
      <c r="BG135" s="7">
        <f t="shared" si="48"/>
        <v>0.94590747330960845</v>
      </c>
      <c r="BH135" s="7">
        <f t="shared" si="48"/>
        <v>-0.12440805372624887</v>
      </c>
      <c r="BI135" s="36">
        <f t="shared" si="48"/>
        <v>-0.36718186043292095</v>
      </c>
      <c r="BJ135" s="37">
        <f t="shared" si="48"/>
        <v>-0.16581512113702565</v>
      </c>
      <c r="BK135" s="38">
        <f t="shared" si="49"/>
        <v>1</v>
      </c>
      <c r="BL135" s="38">
        <f t="shared" si="49"/>
        <v>0.21473084851629862</v>
      </c>
      <c r="BM135" s="38">
        <f t="shared" si="49"/>
        <v>0.28343354758449102</v>
      </c>
      <c r="BN135" s="38">
        <f t="shared" si="49"/>
        <v>0.29683118030252842</v>
      </c>
      <c r="BO135" s="39">
        <f t="shared" si="49"/>
        <v>0.23747587947157489</v>
      </c>
      <c r="BP135" s="40">
        <f t="shared" si="49"/>
        <v>0.26073324018636473</v>
      </c>
      <c r="BQ135" s="38">
        <f t="shared" si="50"/>
        <v>1</v>
      </c>
      <c r="BR135" s="38">
        <f t="shared" si="50"/>
        <v>0.21820342361483785</v>
      </c>
      <c r="BS135" s="38">
        <f t="shared" si="50"/>
        <v>0.34622966978807296</v>
      </c>
      <c r="BT135" s="38">
        <f t="shared" si="50"/>
        <v>0.3058909090909091</v>
      </c>
      <c r="BU135" s="39">
        <f t="shared" si="50"/>
        <v>0.28291071248727101</v>
      </c>
      <c r="BV135" s="40">
        <f t="shared" si="50"/>
        <v>0.28169959550768386</v>
      </c>
      <c r="BW135" s="38">
        <f t="shared" si="51"/>
        <v>0</v>
      </c>
      <c r="BX135" s="38">
        <f t="shared" si="51"/>
        <v>-3.4725750985392378E-3</v>
      </c>
      <c r="BY135" s="38">
        <f t="shared" si="51"/>
        <v>-6.2796122203581939E-2</v>
      </c>
      <c r="BZ135" s="38">
        <f t="shared" si="51"/>
        <v>-9.0597287883806832E-3</v>
      </c>
      <c r="CA135" s="39">
        <f t="shared" si="51"/>
        <v>-4.5434833015696119E-2</v>
      </c>
      <c r="CB135" s="40">
        <f t="shared" si="51"/>
        <v>-2.096635532131913E-2</v>
      </c>
      <c r="CC135" s="2">
        <f t="shared" si="52"/>
        <v>0</v>
      </c>
      <c r="CD135" s="2">
        <f t="shared" si="52"/>
        <v>-34.725750985392381</v>
      </c>
      <c r="CE135" s="2">
        <f t="shared" si="52"/>
        <v>-627.96122203581933</v>
      </c>
      <c r="CF135" s="2">
        <f t="shared" si="52"/>
        <v>-90.597287883806828</v>
      </c>
      <c r="CG135" s="29">
        <f t="shared" si="52"/>
        <v>-454.3483301569612</v>
      </c>
      <c r="CH135" s="31">
        <f t="shared" si="52"/>
        <v>-209.66355321319131</v>
      </c>
      <c r="CI135" s="40">
        <f>IFERROR(M135/'Class Sum-WR'!M135,0)</f>
        <v>0.13014177296966031</v>
      </c>
      <c r="CJ135" s="40">
        <f>IFERROR(M135/'Class Sum-TH'!M135,0)</f>
        <v>0.51390774980083431</v>
      </c>
    </row>
    <row r="136" spans="1:88" x14ac:dyDescent="0.2">
      <c r="A136" t="s">
        <v>46</v>
      </c>
      <c r="B136" t="s">
        <v>46</v>
      </c>
      <c r="C136" t="s">
        <v>78</v>
      </c>
      <c r="D136" t="s">
        <v>70</v>
      </c>
      <c r="E136" t="s">
        <v>73</v>
      </c>
      <c r="F136" s="27">
        <f t="shared" si="43"/>
        <v>46141</v>
      </c>
      <c r="G136" s="60" t="s">
        <v>38</v>
      </c>
      <c r="H136" s="28">
        <v>-4.33</v>
      </c>
      <c r="I136" s="2">
        <v>1569.7</v>
      </c>
      <c r="J136" s="2">
        <v>82.87</v>
      </c>
      <c r="K136" s="2">
        <v>5141.91</v>
      </c>
      <c r="L136" s="29">
        <v>2707.25</v>
      </c>
      <c r="M136" s="30">
        <f t="shared" si="53"/>
        <v>9497.4</v>
      </c>
      <c r="N136" t="s">
        <v>49</v>
      </c>
      <c r="O136" t="s">
        <v>49</v>
      </c>
      <c r="P136" t="s">
        <v>78</v>
      </c>
      <c r="Q136" t="s">
        <v>70</v>
      </c>
      <c r="R136" t="s">
        <v>73</v>
      </c>
      <c r="S136" s="27">
        <f t="shared" si="44"/>
        <v>45777</v>
      </c>
      <c r="T136" s="60" t="s">
        <v>38</v>
      </c>
      <c r="U136" s="28">
        <v>-85.01</v>
      </c>
      <c r="V136" s="2">
        <v>2064.14</v>
      </c>
      <c r="W136" s="2">
        <v>63.98</v>
      </c>
      <c r="X136" s="2">
        <v>6480</v>
      </c>
      <c r="Y136" s="29">
        <v>4315.3100000000004</v>
      </c>
      <c r="Z136" s="31">
        <f t="shared" si="54"/>
        <v>12838.420000000002</v>
      </c>
      <c r="AA136" s="32">
        <f t="shared" si="45"/>
        <v>80.680000000000007</v>
      </c>
      <c r="AB136" s="5">
        <f t="shared" si="45"/>
        <v>-494.43999999999983</v>
      </c>
      <c r="AC136" s="5">
        <f t="shared" si="45"/>
        <v>18.890000000000008</v>
      </c>
      <c r="AD136" s="5">
        <f t="shared" si="45"/>
        <v>-1338.0900000000001</v>
      </c>
      <c r="AE136" s="33">
        <f t="shared" si="45"/>
        <v>-1608.0600000000004</v>
      </c>
      <c r="AF136" s="34">
        <f t="shared" si="45"/>
        <v>-3341.0200000000023</v>
      </c>
      <c r="AG136" s="35">
        <f t="shared" si="46"/>
        <v>-0.94906481590401126</v>
      </c>
      <c r="AH136" s="7">
        <f t="shared" si="46"/>
        <v>-0.23953801583225937</v>
      </c>
      <c r="AI136" s="7">
        <f t="shared" si="46"/>
        <v>0.29524851516098793</v>
      </c>
      <c r="AJ136" s="7">
        <f t="shared" si="46"/>
        <v>-0.20649537037037038</v>
      </c>
      <c r="AK136" s="36">
        <f t="shared" si="46"/>
        <v>-0.37264066776199167</v>
      </c>
      <c r="AL136" s="37">
        <f t="shared" si="46"/>
        <v>-0.26023607266314713</v>
      </c>
      <c r="AM136" s="2">
        <v>-4.33</v>
      </c>
      <c r="AN136" s="2">
        <v>325.94</v>
      </c>
      <c r="AO136" s="2">
        <v>34.130000000000003</v>
      </c>
      <c r="AP136" s="2">
        <v>1518.9</v>
      </c>
      <c r="AQ136" s="29">
        <v>672.01</v>
      </c>
      <c r="AR136" s="31">
        <f t="shared" si="55"/>
        <v>2546.65</v>
      </c>
      <c r="AS136" s="2">
        <v>-85.01</v>
      </c>
      <c r="AT136" s="2">
        <v>436.2</v>
      </c>
      <c r="AU136" s="2">
        <v>-44.67</v>
      </c>
      <c r="AV136" s="2">
        <v>1975.77</v>
      </c>
      <c r="AW136" s="29">
        <v>1143.9100000000001</v>
      </c>
      <c r="AX136" s="31">
        <f t="shared" si="56"/>
        <v>3426.2</v>
      </c>
      <c r="AY136" s="5">
        <f t="shared" si="47"/>
        <v>80.680000000000007</v>
      </c>
      <c r="AZ136" s="5">
        <f t="shared" si="47"/>
        <v>-110.25999999999999</v>
      </c>
      <c r="BA136" s="5">
        <f t="shared" si="47"/>
        <v>78.800000000000011</v>
      </c>
      <c r="BB136" s="5">
        <f t="shared" si="47"/>
        <v>-456.86999999999989</v>
      </c>
      <c r="BC136" s="33">
        <f t="shared" si="47"/>
        <v>-471.90000000000009</v>
      </c>
      <c r="BD136" s="34">
        <f t="shared" si="47"/>
        <v>-879.54999999999973</v>
      </c>
      <c r="BE136" s="7">
        <f t="shared" si="48"/>
        <v>-0.94906481590401126</v>
      </c>
      <c r="BF136" s="7">
        <f t="shared" si="48"/>
        <v>-0.25277395690050436</v>
      </c>
      <c r="BG136" s="7">
        <f t="shared" si="48"/>
        <v>-1.7640474591448401</v>
      </c>
      <c r="BH136" s="7">
        <f t="shared" si="48"/>
        <v>-0.23123642934147187</v>
      </c>
      <c r="BI136" s="36">
        <f t="shared" si="48"/>
        <v>-0.41253245447631376</v>
      </c>
      <c r="BJ136" s="37">
        <f t="shared" si="48"/>
        <v>-0.25671297647539543</v>
      </c>
      <c r="BK136" s="38">
        <f t="shared" si="49"/>
        <v>1</v>
      </c>
      <c r="BL136" s="38">
        <f t="shared" si="49"/>
        <v>0.20764477288653882</v>
      </c>
      <c r="BM136" s="38">
        <f t="shared" si="49"/>
        <v>0.41184988536261613</v>
      </c>
      <c r="BN136" s="38">
        <f t="shared" si="49"/>
        <v>0.29539606877599961</v>
      </c>
      <c r="BO136" s="39">
        <f t="shared" si="49"/>
        <v>0.24822605965463107</v>
      </c>
      <c r="BP136" s="40">
        <f t="shared" si="49"/>
        <v>0.26814180723145281</v>
      </c>
      <c r="BQ136" s="38">
        <f t="shared" si="50"/>
        <v>1</v>
      </c>
      <c r="BR136" s="38">
        <f t="shared" si="50"/>
        <v>0.21132287538635947</v>
      </c>
      <c r="BS136" s="38">
        <f t="shared" si="50"/>
        <v>-0.6981869334166928</v>
      </c>
      <c r="BT136" s="38">
        <f t="shared" si="50"/>
        <v>0.3049027777777778</v>
      </c>
      <c r="BU136" s="39">
        <f t="shared" si="50"/>
        <v>0.26508176701094477</v>
      </c>
      <c r="BV136" s="40">
        <f t="shared" si="50"/>
        <v>0.26687084547787027</v>
      </c>
      <c r="BW136" s="38">
        <f t="shared" si="51"/>
        <v>0</v>
      </c>
      <c r="BX136" s="38">
        <f t="shared" si="51"/>
        <v>-3.6781024998206457E-3</v>
      </c>
      <c r="BY136" s="38">
        <f t="shared" si="51"/>
        <v>1.1100368187793088</v>
      </c>
      <c r="BZ136" s="38">
        <f t="shared" si="51"/>
        <v>-9.5067090017781908E-3</v>
      </c>
      <c r="CA136" s="39">
        <f t="shared" si="51"/>
        <v>-1.6855707356313698E-2</v>
      </c>
      <c r="CB136" s="40">
        <f t="shared" si="51"/>
        <v>1.2709617535825446E-3</v>
      </c>
      <c r="CC136" s="2">
        <f t="shared" si="52"/>
        <v>0</v>
      </c>
      <c r="CD136" s="2">
        <f t="shared" si="52"/>
        <v>-36.781024998206455</v>
      </c>
      <c r="CE136" s="2">
        <f t="shared" si="52"/>
        <v>11100.368187793089</v>
      </c>
      <c r="CF136" s="2">
        <f t="shared" si="52"/>
        <v>-95.067090017781908</v>
      </c>
      <c r="CG136" s="29">
        <f t="shared" si="52"/>
        <v>-168.55707356313698</v>
      </c>
      <c r="CH136" s="31">
        <f t="shared" si="52"/>
        <v>12.709617535825446</v>
      </c>
      <c r="CI136" s="40">
        <f>IFERROR(M136/'Class Sum-WR'!M136,0)</f>
        <v>0.11484828982777473</v>
      </c>
      <c r="CJ136" s="40">
        <f>IFERROR(M136/'Class Sum-TH'!M136,0)</f>
        <v>0.4644954931602655</v>
      </c>
    </row>
    <row r="137" spans="1:88" x14ac:dyDescent="0.2">
      <c r="A137" t="s">
        <v>46</v>
      </c>
      <c r="B137" t="s">
        <v>46</v>
      </c>
      <c r="C137" t="s">
        <v>78</v>
      </c>
      <c r="D137" t="s">
        <v>70</v>
      </c>
      <c r="E137" t="s">
        <v>73</v>
      </c>
      <c r="F137" s="27">
        <f t="shared" si="43"/>
        <v>46142</v>
      </c>
      <c r="G137" s="60" t="s">
        <v>39</v>
      </c>
      <c r="H137" s="28">
        <v>-49.77</v>
      </c>
      <c r="I137" s="2">
        <v>2801.52</v>
      </c>
      <c r="J137" s="2">
        <v>254.41</v>
      </c>
      <c r="K137" s="2">
        <v>8587.77</v>
      </c>
      <c r="L137" s="29">
        <v>2890.43</v>
      </c>
      <c r="M137" s="30">
        <f t="shared" si="53"/>
        <v>14484.36</v>
      </c>
      <c r="N137" t="s">
        <v>49</v>
      </c>
      <c r="O137" t="s">
        <v>49</v>
      </c>
      <c r="P137" t="s">
        <v>78</v>
      </c>
      <c r="Q137" t="s">
        <v>78</v>
      </c>
      <c r="R137" t="s">
        <v>73</v>
      </c>
      <c r="S137" s="27">
        <f t="shared" si="44"/>
        <v>45778</v>
      </c>
      <c r="T137" s="60" t="s">
        <v>39</v>
      </c>
      <c r="U137" s="28">
        <v>-106.86</v>
      </c>
      <c r="V137" s="2">
        <v>3917.67</v>
      </c>
      <c r="W137" s="2">
        <v>102.61</v>
      </c>
      <c r="X137" s="2">
        <v>6840.82</v>
      </c>
      <c r="Y137" s="29">
        <v>4133.12</v>
      </c>
      <c r="Z137" s="31">
        <f t="shared" si="54"/>
        <v>14887.36</v>
      </c>
      <c r="AA137" s="32">
        <f t="shared" si="45"/>
        <v>57.089999999999996</v>
      </c>
      <c r="AB137" s="5">
        <f t="shared" si="45"/>
        <v>-1116.1500000000001</v>
      </c>
      <c r="AC137" s="5">
        <f t="shared" si="45"/>
        <v>151.80000000000001</v>
      </c>
      <c r="AD137" s="5">
        <f t="shared" si="45"/>
        <v>1746.9500000000007</v>
      </c>
      <c r="AE137" s="33">
        <f t="shared" si="45"/>
        <v>-1242.69</v>
      </c>
      <c r="AF137" s="34">
        <f t="shared" si="45"/>
        <v>-403</v>
      </c>
      <c r="AG137" s="35">
        <f t="shared" si="46"/>
        <v>-0.53425042111173493</v>
      </c>
      <c r="AH137" s="7">
        <f t="shared" si="46"/>
        <v>-0.28490148481112498</v>
      </c>
      <c r="AI137" s="7">
        <f t="shared" si="46"/>
        <v>1.479387973881688</v>
      </c>
      <c r="AJ137" s="7">
        <f t="shared" si="46"/>
        <v>0.25537143207978003</v>
      </c>
      <c r="AK137" s="36">
        <f t="shared" si="46"/>
        <v>-0.30066632471353361</v>
      </c>
      <c r="AL137" s="37">
        <f t="shared" si="46"/>
        <v>-2.7069943898716763E-2</v>
      </c>
      <c r="AM137" s="2">
        <v>-49.77</v>
      </c>
      <c r="AN137" s="2">
        <v>579.91</v>
      </c>
      <c r="AO137" s="2">
        <v>126.72</v>
      </c>
      <c r="AP137" s="2">
        <v>2402.48</v>
      </c>
      <c r="AQ137" s="29">
        <v>834.13</v>
      </c>
      <c r="AR137" s="31">
        <f t="shared" si="55"/>
        <v>3893.4700000000003</v>
      </c>
      <c r="AS137" s="2">
        <v>-106.86</v>
      </c>
      <c r="AT137" s="2">
        <v>828.11</v>
      </c>
      <c r="AU137" s="2">
        <v>40.299999999999997</v>
      </c>
      <c r="AV137" s="2">
        <v>2002.8</v>
      </c>
      <c r="AW137" s="29">
        <v>1232.42</v>
      </c>
      <c r="AX137" s="31">
        <f t="shared" si="56"/>
        <v>3996.77</v>
      </c>
      <c r="AY137" s="5">
        <f t="shared" si="47"/>
        <v>57.089999999999996</v>
      </c>
      <c r="AZ137" s="5">
        <f t="shared" si="47"/>
        <v>-248.20000000000005</v>
      </c>
      <c r="BA137" s="5">
        <f t="shared" si="47"/>
        <v>86.42</v>
      </c>
      <c r="BB137" s="5">
        <f t="shared" si="47"/>
        <v>399.68000000000006</v>
      </c>
      <c r="BC137" s="33">
        <f t="shared" si="47"/>
        <v>-398.29000000000008</v>
      </c>
      <c r="BD137" s="34">
        <f t="shared" si="47"/>
        <v>-103.29999999999973</v>
      </c>
      <c r="BE137" s="7">
        <f t="shared" si="48"/>
        <v>-0.53425042111173493</v>
      </c>
      <c r="BF137" s="7">
        <f t="shared" si="48"/>
        <v>-0.29971863641303698</v>
      </c>
      <c r="BG137" s="7">
        <f t="shared" si="48"/>
        <v>2.1444168734491318</v>
      </c>
      <c r="BH137" s="7">
        <f t="shared" si="48"/>
        <v>0.19956061513880571</v>
      </c>
      <c r="BI137" s="36">
        <f t="shared" si="48"/>
        <v>-0.32317716362928228</v>
      </c>
      <c r="BJ137" s="37">
        <f t="shared" si="48"/>
        <v>-2.5845870540461356E-2</v>
      </c>
      <c r="BK137" s="38">
        <f t="shared" si="49"/>
        <v>1</v>
      </c>
      <c r="BL137" s="38">
        <f t="shared" si="49"/>
        <v>0.20699834375624659</v>
      </c>
      <c r="BM137" s="38">
        <f t="shared" si="49"/>
        <v>0.49809362839511023</v>
      </c>
      <c r="BN137" s="38">
        <f t="shared" si="49"/>
        <v>0.27975597856020828</v>
      </c>
      <c r="BO137" s="39">
        <f t="shared" si="49"/>
        <v>0.28858335956933745</v>
      </c>
      <c r="BP137" s="40">
        <f t="shared" si="49"/>
        <v>0.26880511116818417</v>
      </c>
      <c r="BQ137" s="38">
        <f t="shared" si="50"/>
        <v>1</v>
      </c>
      <c r="BR137" s="38">
        <f t="shared" si="50"/>
        <v>0.21137819162920818</v>
      </c>
      <c r="BS137" s="38">
        <f t="shared" si="50"/>
        <v>0.39274924471299089</v>
      </c>
      <c r="BT137" s="38">
        <f t="shared" si="50"/>
        <v>0.29277191915589068</v>
      </c>
      <c r="BU137" s="39">
        <f t="shared" si="50"/>
        <v>0.29818151904614432</v>
      </c>
      <c r="BV137" s="40">
        <f t="shared" si="50"/>
        <v>0.26846734410936524</v>
      </c>
      <c r="BW137" s="38">
        <f t="shared" si="51"/>
        <v>0</v>
      </c>
      <c r="BX137" s="38">
        <f t="shared" si="51"/>
        <v>-4.3798478729615842E-3</v>
      </c>
      <c r="BY137" s="38">
        <f t="shared" si="51"/>
        <v>0.10534438368211935</v>
      </c>
      <c r="BZ137" s="38">
        <f t="shared" si="51"/>
        <v>-1.3015940595682396E-2</v>
      </c>
      <c r="CA137" s="39">
        <f t="shared" si="51"/>
        <v>-9.5981594768068668E-3</v>
      </c>
      <c r="CB137" s="40">
        <f t="shared" si="51"/>
        <v>3.3776705881893854E-4</v>
      </c>
      <c r="CC137" s="2">
        <f t="shared" si="52"/>
        <v>0</v>
      </c>
      <c r="CD137" s="2">
        <f t="shared" si="52"/>
        <v>-43.798478729615844</v>
      </c>
      <c r="CE137" s="2">
        <f t="shared" si="52"/>
        <v>1053.4438368211934</v>
      </c>
      <c r="CF137" s="2">
        <f t="shared" si="52"/>
        <v>-130.15940595682395</v>
      </c>
      <c r="CG137" s="29">
        <f t="shared" si="52"/>
        <v>-95.981594768068675</v>
      </c>
      <c r="CH137" s="31">
        <f t="shared" si="52"/>
        <v>3.3776705881893854</v>
      </c>
      <c r="CI137" s="40">
        <f>IFERROR(M137/'Class Sum-WR'!M137,0)</f>
        <v>0.14243928189728658</v>
      </c>
      <c r="CJ137" s="40">
        <f>IFERROR(M137/'Class Sum-TH'!M137,0)</f>
        <v>0.58415064936950489</v>
      </c>
    </row>
    <row r="138" spans="1:88" x14ac:dyDescent="0.2">
      <c r="A138" t="s">
        <v>46</v>
      </c>
      <c r="B138" t="s">
        <v>46</v>
      </c>
      <c r="C138" t="s">
        <v>78</v>
      </c>
      <c r="D138" t="s">
        <v>78</v>
      </c>
      <c r="E138" t="s">
        <v>73</v>
      </c>
      <c r="F138" s="27">
        <f t="shared" si="43"/>
        <v>46143</v>
      </c>
      <c r="G138" s="60" t="s">
        <v>40</v>
      </c>
      <c r="H138" s="28">
        <v>-12.48</v>
      </c>
      <c r="I138" s="2">
        <v>5500.84</v>
      </c>
      <c r="J138" s="2">
        <v>373.47</v>
      </c>
      <c r="K138" s="2">
        <v>14915.1</v>
      </c>
      <c r="L138" s="29">
        <v>5179.08</v>
      </c>
      <c r="M138" s="30">
        <f t="shared" si="53"/>
        <v>25956.010000000002</v>
      </c>
      <c r="N138" t="s">
        <v>49</v>
      </c>
      <c r="O138" t="s">
        <v>49</v>
      </c>
      <c r="P138" t="s">
        <v>78</v>
      </c>
      <c r="Q138" t="s">
        <v>78</v>
      </c>
      <c r="R138" t="s">
        <v>73</v>
      </c>
      <c r="S138" s="27">
        <f t="shared" si="44"/>
        <v>45779</v>
      </c>
      <c r="T138" s="60" t="s">
        <v>40</v>
      </c>
      <c r="U138" s="28">
        <v>-235.98</v>
      </c>
      <c r="V138" s="2">
        <v>5283</v>
      </c>
      <c r="W138" s="2">
        <v>602.66999999999996</v>
      </c>
      <c r="X138" s="2">
        <v>16534.169999999998</v>
      </c>
      <c r="Y138" s="29">
        <v>6378.53</v>
      </c>
      <c r="Z138" s="31">
        <f t="shared" si="54"/>
        <v>28562.39</v>
      </c>
      <c r="AA138" s="32">
        <f t="shared" si="45"/>
        <v>223.5</v>
      </c>
      <c r="AB138" s="5">
        <f t="shared" si="45"/>
        <v>217.84000000000015</v>
      </c>
      <c r="AC138" s="5">
        <f t="shared" si="45"/>
        <v>-229.19999999999993</v>
      </c>
      <c r="AD138" s="5">
        <f t="shared" si="45"/>
        <v>-1619.0699999999979</v>
      </c>
      <c r="AE138" s="33">
        <f t="shared" si="45"/>
        <v>-1199.4499999999998</v>
      </c>
      <c r="AF138" s="34">
        <f t="shared" si="45"/>
        <v>-2606.3799999999974</v>
      </c>
      <c r="AG138" s="35">
        <f t="shared" si="46"/>
        <v>-0.94711416221713707</v>
      </c>
      <c r="AH138" s="7">
        <f t="shared" si="46"/>
        <v>4.1234147264811685E-2</v>
      </c>
      <c r="AI138" s="7">
        <f t="shared" si="46"/>
        <v>-0.3803076310418636</v>
      </c>
      <c r="AJ138" s="7">
        <f t="shared" si="46"/>
        <v>-9.7922665607042755E-2</v>
      </c>
      <c r="AK138" s="36">
        <f t="shared" si="46"/>
        <v>-0.18804489435653668</v>
      </c>
      <c r="AL138" s="37">
        <f t="shared" si="46"/>
        <v>-9.125216762322752E-2</v>
      </c>
      <c r="AM138" s="2">
        <v>440.52</v>
      </c>
      <c r="AN138" s="2">
        <v>1189.8599999999999</v>
      </c>
      <c r="AO138" s="2">
        <v>132.06</v>
      </c>
      <c r="AP138" s="2">
        <v>4297.21</v>
      </c>
      <c r="AQ138" s="29">
        <v>1533.95</v>
      </c>
      <c r="AR138" s="31">
        <f t="shared" si="55"/>
        <v>7593.5999999999995</v>
      </c>
      <c r="AS138" s="2">
        <v>-235.98</v>
      </c>
      <c r="AT138" s="2">
        <v>1204.02</v>
      </c>
      <c r="AU138" s="2">
        <v>240.49</v>
      </c>
      <c r="AV138" s="2">
        <v>5044.13</v>
      </c>
      <c r="AW138" s="29">
        <v>2045.85</v>
      </c>
      <c r="AX138" s="31">
        <f t="shared" si="56"/>
        <v>8298.51</v>
      </c>
      <c r="AY138" s="5">
        <f t="shared" si="47"/>
        <v>676.5</v>
      </c>
      <c r="AZ138" s="5">
        <f t="shared" si="47"/>
        <v>-14.160000000000082</v>
      </c>
      <c r="BA138" s="5">
        <f t="shared" si="47"/>
        <v>-108.43</v>
      </c>
      <c r="BB138" s="5">
        <f t="shared" si="47"/>
        <v>-746.92000000000007</v>
      </c>
      <c r="BC138" s="33">
        <f t="shared" si="47"/>
        <v>-511.89999999999986</v>
      </c>
      <c r="BD138" s="34">
        <f t="shared" si="47"/>
        <v>-704.91000000000076</v>
      </c>
      <c r="BE138" s="7">
        <f t="shared" si="48"/>
        <v>-2.8667683702008646</v>
      </c>
      <c r="BF138" s="7">
        <f t="shared" si="48"/>
        <v>-1.1760601983355826E-2</v>
      </c>
      <c r="BG138" s="7">
        <f t="shared" si="48"/>
        <v>-0.45087113809306001</v>
      </c>
      <c r="BH138" s="7">
        <f t="shared" si="48"/>
        <v>-0.14807707176460561</v>
      </c>
      <c r="BI138" s="36">
        <f t="shared" si="48"/>
        <v>-0.25021384754503012</v>
      </c>
      <c r="BJ138" s="37">
        <f t="shared" si="48"/>
        <v>-8.4944164675345421E-2</v>
      </c>
      <c r="BK138" s="38">
        <f t="shared" si="49"/>
        <v>-35.29807692307692</v>
      </c>
      <c r="BL138" s="38">
        <f t="shared" si="49"/>
        <v>0.21630514612313753</v>
      </c>
      <c r="BM138" s="38">
        <f t="shared" si="49"/>
        <v>0.35360269901196884</v>
      </c>
      <c r="BN138" s="38">
        <f t="shared" si="49"/>
        <v>0.28811137706083095</v>
      </c>
      <c r="BO138" s="39">
        <f t="shared" si="49"/>
        <v>0.2961819473728925</v>
      </c>
      <c r="BP138" s="40">
        <f t="shared" si="49"/>
        <v>0.29255652159172379</v>
      </c>
      <c r="BQ138" s="38">
        <f t="shared" si="50"/>
        <v>1</v>
      </c>
      <c r="BR138" s="38">
        <f t="shared" si="50"/>
        <v>0.2279045996592845</v>
      </c>
      <c r="BS138" s="38">
        <f t="shared" si="50"/>
        <v>0.39904093450810563</v>
      </c>
      <c r="BT138" s="38">
        <f t="shared" si="50"/>
        <v>0.30507306989101968</v>
      </c>
      <c r="BU138" s="39">
        <f t="shared" si="50"/>
        <v>0.32074004512011389</v>
      </c>
      <c r="BV138" s="40">
        <f t="shared" si="50"/>
        <v>0.29053976225378902</v>
      </c>
      <c r="BW138" s="38">
        <f t="shared" si="51"/>
        <v>-36.29807692307692</v>
      </c>
      <c r="BX138" s="38">
        <f t="shared" si="51"/>
        <v>-1.159945353614697E-2</v>
      </c>
      <c r="BY138" s="38">
        <f t="shared" si="51"/>
        <v>-4.5438235496136792E-2</v>
      </c>
      <c r="BZ138" s="38">
        <f t="shared" si="51"/>
        <v>-1.6961692830188724E-2</v>
      </c>
      <c r="CA138" s="39">
        <f t="shared" si="51"/>
        <v>-2.4558097747221397E-2</v>
      </c>
      <c r="CB138" s="40">
        <f t="shared" si="51"/>
        <v>2.0167593379347704E-3</v>
      </c>
      <c r="CC138" s="2">
        <f t="shared" si="52"/>
        <v>-362980.76923076919</v>
      </c>
      <c r="CD138" s="2">
        <f t="shared" si="52"/>
        <v>-115.9945353614697</v>
      </c>
      <c r="CE138" s="2">
        <f t="shared" si="52"/>
        <v>-454.38235496136792</v>
      </c>
      <c r="CF138" s="2">
        <f t="shared" si="52"/>
        <v>-169.61692830188724</v>
      </c>
      <c r="CG138" s="29">
        <f t="shared" si="52"/>
        <v>-245.58097747221396</v>
      </c>
      <c r="CH138" s="31">
        <f t="shared" si="52"/>
        <v>20.167593379347704</v>
      </c>
      <c r="CI138" s="40">
        <f>IFERROR(M138/'Class Sum-WR'!M138,0)</f>
        <v>0.2010634607659155</v>
      </c>
      <c r="CJ138" s="40">
        <f>IFERROR(M138/'Class Sum-TH'!M138,0)</f>
        <v>0.57986085668175669</v>
      </c>
    </row>
    <row r="139" spans="1:88" ht="13.5" thickBot="1" x14ac:dyDescent="0.25">
      <c r="A139" t="s">
        <v>46</v>
      </c>
      <c r="B139" t="s">
        <v>46</v>
      </c>
      <c r="C139" t="s">
        <v>78</v>
      </c>
      <c r="D139" t="s">
        <v>78</v>
      </c>
      <c r="E139" t="s">
        <v>73</v>
      </c>
      <c r="F139" s="41">
        <f t="shared" si="43"/>
        <v>46144</v>
      </c>
      <c r="G139" s="61" t="s">
        <v>41</v>
      </c>
      <c r="H139" s="43">
        <v>-13.24</v>
      </c>
      <c r="I139" s="44">
        <v>5019.3</v>
      </c>
      <c r="J139" s="44">
        <v>235.6</v>
      </c>
      <c r="K139" s="44">
        <v>12256.49</v>
      </c>
      <c r="L139" s="45">
        <v>4523.4799999999996</v>
      </c>
      <c r="M139" s="46">
        <f t="shared" si="53"/>
        <v>22021.63</v>
      </c>
      <c r="N139" t="s">
        <v>49</v>
      </c>
      <c r="O139" t="s">
        <v>49</v>
      </c>
      <c r="P139" t="s">
        <v>78</v>
      </c>
      <c r="Q139" t="s">
        <v>78</v>
      </c>
      <c r="R139" t="s">
        <v>73</v>
      </c>
      <c r="S139" s="41">
        <f t="shared" si="44"/>
        <v>45780</v>
      </c>
      <c r="T139" s="61" t="s">
        <v>41</v>
      </c>
      <c r="U139" s="43">
        <v>-295.01</v>
      </c>
      <c r="V139" s="44">
        <v>6285.55</v>
      </c>
      <c r="W139" s="44">
        <v>460.92</v>
      </c>
      <c r="X139" s="44">
        <v>16296.03</v>
      </c>
      <c r="Y139" s="45">
        <v>5192.95</v>
      </c>
      <c r="Z139" s="47">
        <f t="shared" si="54"/>
        <v>27940.440000000002</v>
      </c>
      <c r="AA139" s="48">
        <f t="shared" si="45"/>
        <v>281.77</v>
      </c>
      <c r="AB139" s="49">
        <f t="shared" si="45"/>
        <v>-1266.25</v>
      </c>
      <c r="AC139" s="49">
        <f t="shared" si="45"/>
        <v>-225.32000000000002</v>
      </c>
      <c r="AD139" s="49">
        <f t="shared" si="45"/>
        <v>-4039.5400000000009</v>
      </c>
      <c r="AE139" s="50">
        <f t="shared" si="45"/>
        <v>-669.47000000000025</v>
      </c>
      <c r="AF139" s="51">
        <f t="shared" si="45"/>
        <v>-5918.8100000000013</v>
      </c>
      <c r="AG139" s="52">
        <f t="shared" si="46"/>
        <v>-0.95512016541812139</v>
      </c>
      <c r="AH139" s="53">
        <f t="shared" si="46"/>
        <v>-0.20145412891473299</v>
      </c>
      <c r="AI139" s="53">
        <f t="shared" si="46"/>
        <v>-0.48884839017616943</v>
      </c>
      <c r="AJ139" s="53">
        <f t="shared" si="46"/>
        <v>-0.24788491430121329</v>
      </c>
      <c r="AK139" s="54">
        <f t="shared" si="46"/>
        <v>-0.12891901520330454</v>
      </c>
      <c r="AL139" s="55">
        <f t="shared" si="46"/>
        <v>-0.21183667830571032</v>
      </c>
      <c r="AM139" s="44">
        <v>-13.24</v>
      </c>
      <c r="AN139" s="44">
        <v>1111.53</v>
      </c>
      <c r="AO139" s="44">
        <v>119.61</v>
      </c>
      <c r="AP139" s="44">
        <v>3444.59</v>
      </c>
      <c r="AQ139" s="45">
        <v>1381.32</v>
      </c>
      <c r="AR139" s="47">
        <f t="shared" si="55"/>
        <v>6043.8099999999995</v>
      </c>
      <c r="AS139" s="44">
        <v>-295.01</v>
      </c>
      <c r="AT139" s="44">
        <v>1376.18</v>
      </c>
      <c r="AU139" s="44">
        <v>168.06</v>
      </c>
      <c r="AV139" s="44">
        <v>5184.41</v>
      </c>
      <c r="AW139" s="45">
        <v>1485.44</v>
      </c>
      <c r="AX139" s="47">
        <f t="shared" si="56"/>
        <v>7919.08</v>
      </c>
      <c r="AY139" s="49">
        <f t="shared" si="47"/>
        <v>281.77</v>
      </c>
      <c r="AZ139" s="49">
        <f t="shared" si="47"/>
        <v>-264.65000000000009</v>
      </c>
      <c r="BA139" s="49">
        <f t="shared" si="47"/>
        <v>-48.45</v>
      </c>
      <c r="BB139" s="49">
        <f t="shared" si="47"/>
        <v>-1739.8199999999997</v>
      </c>
      <c r="BC139" s="50">
        <f t="shared" si="47"/>
        <v>-104.12000000000012</v>
      </c>
      <c r="BD139" s="51">
        <f t="shared" si="47"/>
        <v>-1875.2700000000004</v>
      </c>
      <c r="BE139" s="53">
        <f t="shared" si="48"/>
        <v>-0.95512016541812139</v>
      </c>
      <c r="BF139" s="53">
        <f t="shared" si="48"/>
        <v>-0.19230769230769237</v>
      </c>
      <c r="BG139" s="53">
        <f t="shared" si="48"/>
        <v>-0.28828989646554803</v>
      </c>
      <c r="BH139" s="53">
        <f t="shared" si="48"/>
        <v>-0.33558688452495072</v>
      </c>
      <c r="BI139" s="54">
        <f t="shared" si="48"/>
        <v>-7.0093709607927698E-2</v>
      </c>
      <c r="BJ139" s="55">
        <f t="shared" si="48"/>
        <v>-0.2368040226895044</v>
      </c>
      <c r="BK139" s="56">
        <f t="shared" si="49"/>
        <v>1</v>
      </c>
      <c r="BL139" s="56">
        <f t="shared" si="49"/>
        <v>0.22145119837427529</v>
      </c>
      <c r="BM139" s="56">
        <f t="shared" si="49"/>
        <v>0.50768251273344656</v>
      </c>
      <c r="BN139" s="56">
        <f t="shared" si="49"/>
        <v>0.28104212543721735</v>
      </c>
      <c r="BO139" s="57">
        <f t="shared" si="49"/>
        <v>0.30536666460335848</v>
      </c>
      <c r="BP139" s="58">
        <f t="shared" si="49"/>
        <v>0.27444880329021965</v>
      </c>
      <c r="BQ139" s="56">
        <f t="shared" si="50"/>
        <v>1</v>
      </c>
      <c r="BR139" s="56">
        <f t="shared" si="50"/>
        <v>0.21894344965834334</v>
      </c>
      <c r="BS139" s="56">
        <f t="shared" si="50"/>
        <v>0.36461858890913823</v>
      </c>
      <c r="BT139" s="56">
        <f t="shared" si="50"/>
        <v>0.31813944868780925</v>
      </c>
      <c r="BU139" s="57">
        <f t="shared" si="50"/>
        <v>0.28604935537603871</v>
      </c>
      <c r="BV139" s="58">
        <f t="shared" si="50"/>
        <v>0.28342717580682336</v>
      </c>
      <c r="BW139" s="56">
        <f t="shared" si="51"/>
        <v>0</v>
      </c>
      <c r="BX139" s="56">
        <f t="shared" si="51"/>
        <v>2.5077487159319567E-3</v>
      </c>
      <c r="BY139" s="56">
        <f t="shared" si="51"/>
        <v>0.14306392382430833</v>
      </c>
      <c r="BZ139" s="56">
        <f t="shared" si="51"/>
        <v>-3.7097323250591896E-2</v>
      </c>
      <c r="CA139" s="57">
        <f t="shared" si="51"/>
        <v>1.9317309227319779E-2</v>
      </c>
      <c r="CB139" s="58">
        <f t="shared" si="51"/>
        <v>-8.9783725166037165E-3</v>
      </c>
      <c r="CC139" s="44">
        <f t="shared" si="52"/>
        <v>0</v>
      </c>
      <c r="CD139" s="44">
        <f t="shared" si="52"/>
        <v>25.077487159319567</v>
      </c>
      <c r="CE139" s="44">
        <f t="shared" si="52"/>
        <v>1430.6392382430834</v>
      </c>
      <c r="CF139" s="44">
        <f t="shared" si="52"/>
        <v>-370.97323250591899</v>
      </c>
      <c r="CG139" s="45">
        <f t="shared" si="52"/>
        <v>193.1730922731978</v>
      </c>
      <c r="CH139" s="47">
        <f t="shared" si="52"/>
        <v>-89.783725166037158</v>
      </c>
      <c r="CI139" s="58">
        <f>IFERROR(M139/'Class Sum-WR'!M139,0)</f>
        <v>0.20627791559324071</v>
      </c>
      <c r="CJ139" s="58">
        <f>IFERROR(M139/'Class Sum-TH'!M139,0)</f>
        <v>0.49139892391154943</v>
      </c>
    </row>
    <row r="140" spans="1:88" x14ac:dyDescent="0.2">
      <c r="A140" t="s">
        <v>46</v>
      </c>
      <c r="B140" t="s">
        <v>46</v>
      </c>
      <c r="C140" t="s">
        <v>78</v>
      </c>
      <c r="D140" t="s">
        <v>78</v>
      </c>
      <c r="E140" t="s">
        <v>74</v>
      </c>
      <c r="F140" s="27">
        <f t="shared" si="43"/>
        <v>46145</v>
      </c>
      <c r="G140" s="60" t="s">
        <v>35</v>
      </c>
      <c r="H140" s="28">
        <v>-35.51</v>
      </c>
      <c r="I140" s="2">
        <v>1989.24</v>
      </c>
      <c r="J140" s="2">
        <v>102.37</v>
      </c>
      <c r="K140" s="2">
        <v>5509.78</v>
      </c>
      <c r="L140" s="29">
        <v>2629.88</v>
      </c>
      <c r="M140" s="30">
        <f t="shared" si="53"/>
        <v>10195.759999999998</v>
      </c>
      <c r="N140" t="s">
        <v>49</v>
      </c>
      <c r="O140" t="s">
        <v>49</v>
      </c>
      <c r="P140" t="s">
        <v>78</v>
      </c>
      <c r="Q140" t="s">
        <v>78</v>
      </c>
      <c r="R140" t="s">
        <v>74</v>
      </c>
      <c r="S140" s="27">
        <f t="shared" si="44"/>
        <v>45781</v>
      </c>
      <c r="T140" s="60" t="s">
        <v>35</v>
      </c>
      <c r="U140" s="28">
        <v>-190.01</v>
      </c>
      <c r="V140" s="2">
        <v>2553.23</v>
      </c>
      <c r="W140" s="2">
        <v>-21.62</v>
      </c>
      <c r="X140" s="2">
        <v>8132.55</v>
      </c>
      <c r="Y140" s="29">
        <v>3800.99</v>
      </c>
      <c r="Z140" s="31">
        <f t="shared" si="54"/>
        <v>14275.140000000001</v>
      </c>
      <c r="AA140" s="32">
        <f t="shared" si="45"/>
        <v>154.5</v>
      </c>
      <c r="AB140" s="5">
        <f t="shared" si="45"/>
        <v>-563.99</v>
      </c>
      <c r="AC140" s="5">
        <f t="shared" si="45"/>
        <v>123.99000000000001</v>
      </c>
      <c r="AD140" s="5">
        <f t="shared" si="45"/>
        <v>-2622.7700000000004</v>
      </c>
      <c r="AE140" s="33">
        <f t="shared" si="45"/>
        <v>-1171.1099999999997</v>
      </c>
      <c r="AF140" s="34">
        <f t="shared" si="45"/>
        <v>-4079.3800000000028</v>
      </c>
      <c r="AG140" s="35">
        <f t="shared" si="46"/>
        <v>-0.813115099205305</v>
      </c>
      <c r="AH140" s="7">
        <f t="shared" si="46"/>
        <v>-0.22089275153433102</v>
      </c>
      <c r="AI140" s="7">
        <f t="shared" si="46"/>
        <v>-5.734967622571693</v>
      </c>
      <c r="AJ140" s="7">
        <f t="shared" si="46"/>
        <v>-0.32250278203023658</v>
      </c>
      <c r="AK140" s="36">
        <f t="shared" si="46"/>
        <v>-0.30810657223512816</v>
      </c>
      <c r="AL140" s="37">
        <f t="shared" si="46"/>
        <v>-0.28576812556654452</v>
      </c>
      <c r="AM140" s="2">
        <v>-35.51</v>
      </c>
      <c r="AN140" s="2">
        <v>435.35</v>
      </c>
      <c r="AO140" s="2">
        <v>46.56</v>
      </c>
      <c r="AP140" s="2">
        <v>1482.77</v>
      </c>
      <c r="AQ140" s="29">
        <v>730.87</v>
      </c>
      <c r="AR140" s="31">
        <f t="shared" si="55"/>
        <v>2660.04</v>
      </c>
      <c r="AS140" s="2">
        <v>-190.01</v>
      </c>
      <c r="AT140" s="2">
        <v>570.09</v>
      </c>
      <c r="AU140" s="2">
        <v>-155.61000000000001</v>
      </c>
      <c r="AV140" s="2">
        <v>2406.67</v>
      </c>
      <c r="AW140" s="29">
        <v>1147.83</v>
      </c>
      <c r="AX140" s="31">
        <f t="shared" si="56"/>
        <v>3778.9700000000003</v>
      </c>
      <c r="AY140" s="5">
        <f t="shared" si="47"/>
        <v>154.5</v>
      </c>
      <c r="AZ140" s="5">
        <f t="shared" si="47"/>
        <v>-134.74</v>
      </c>
      <c r="BA140" s="5">
        <f t="shared" si="47"/>
        <v>202.17000000000002</v>
      </c>
      <c r="BB140" s="5">
        <f t="shared" si="47"/>
        <v>-923.90000000000009</v>
      </c>
      <c r="BC140" s="33">
        <f t="shared" si="47"/>
        <v>-416.95999999999992</v>
      </c>
      <c r="BD140" s="34">
        <f t="shared" si="47"/>
        <v>-1118.9300000000003</v>
      </c>
      <c r="BE140" s="7">
        <f t="shared" si="48"/>
        <v>-0.813115099205305</v>
      </c>
      <c r="BF140" s="7">
        <f t="shared" si="48"/>
        <v>-0.23634864670490624</v>
      </c>
      <c r="BG140" s="7">
        <f t="shared" si="48"/>
        <v>-1.2992095623674571</v>
      </c>
      <c r="BH140" s="7">
        <f t="shared" si="48"/>
        <v>-0.38389143505341405</v>
      </c>
      <c r="BI140" s="36">
        <f t="shared" si="48"/>
        <v>-0.36325936767639805</v>
      </c>
      <c r="BJ140" s="37">
        <f t="shared" si="48"/>
        <v>-0.29609390918689488</v>
      </c>
      <c r="BK140" s="38">
        <f t="shared" si="49"/>
        <v>1</v>
      </c>
      <c r="BL140" s="38">
        <f t="shared" si="49"/>
        <v>0.21885242605216063</v>
      </c>
      <c r="BM140" s="38">
        <f t="shared" si="49"/>
        <v>0.45482074826609359</v>
      </c>
      <c r="BN140" s="38">
        <f t="shared" si="49"/>
        <v>0.26911600826167287</v>
      </c>
      <c r="BO140" s="39">
        <f t="shared" si="49"/>
        <v>0.27791001870807791</v>
      </c>
      <c r="BP140" s="40">
        <f t="shared" si="49"/>
        <v>0.2608966864657466</v>
      </c>
      <c r="BQ140" s="38">
        <f t="shared" si="50"/>
        <v>1</v>
      </c>
      <c r="BR140" s="38">
        <f t="shared" si="50"/>
        <v>0.22328188216494402</v>
      </c>
      <c r="BS140" s="38">
        <f t="shared" si="50"/>
        <v>7.1975023126734508</v>
      </c>
      <c r="BT140" s="38">
        <f t="shared" si="50"/>
        <v>0.2959305506882835</v>
      </c>
      <c r="BU140" s="39">
        <f t="shared" si="50"/>
        <v>0.30198185209642753</v>
      </c>
      <c r="BV140" s="40">
        <f t="shared" si="50"/>
        <v>0.26472384859272835</v>
      </c>
      <c r="BW140" s="38">
        <f t="shared" si="51"/>
        <v>0</v>
      </c>
      <c r="BX140" s="38">
        <f t="shared" si="51"/>
        <v>-4.429456112783392E-3</v>
      </c>
      <c r="BY140" s="38">
        <f t="shared" si="51"/>
        <v>-6.7426815644073574</v>
      </c>
      <c r="BZ140" s="38">
        <f t="shared" si="51"/>
        <v>-2.6814542426610632E-2</v>
      </c>
      <c r="CA140" s="39">
        <f t="shared" si="51"/>
        <v>-2.4071833388349617E-2</v>
      </c>
      <c r="CB140" s="40">
        <f t="shared" si="51"/>
        <v>-3.8271621269817535E-3</v>
      </c>
      <c r="CC140" s="2">
        <f t="shared" si="52"/>
        <v>0</v>
      </c>
      <c r="CD140" s="2">
        <f t="shared" si="52"/>
        <v>-44.294561127833923</v>
      </c>
      <c r="CE140" s="2">
        <f t="shared" si="52"/>
        <v>-67426.815644073577</v>
      </c>
      <c r="CF140" s="2">
        <f t="shared" si="52"/>
        <v>-268.14542426610632</v>
      </c>
      <c r="CG140" s="29">
        <f t="shared" si="52"/>
        <v>-240.71833388349617</v>
      </c>
      <c r="CH140" s="31">
        <f t="shared" si="52"/>
        <v>-38.271621269817537</v>
      </c>
      <c r="CI140" s="40">
        <f>IFERROR(M140/'Class Sum-WR'!M140,0)</f>
        <v>0.18176651402626584</v>
      </c>
      <c r="CJ140" s="40">
        <f>IFERROR(M140/'Class Sum-TH'!M140,0)</f>
        <v>0.56030356902430911</v>
      </c>
    </row>
    <row r="141" spans="1:88" x14ac:dyDescent="0.2">
      <c r="A141" t="s">
        <v>46</v>
      </c>
      <c r="B141" t="s">
        <v>46</v>
      </c>
      <c r="C141" t="s">
        <v>78</v>
      </c>
      <c r="D141" t="s">
        <v>78</v>
      </c>
      <c r="E141" t="s">
        <v>74</v>
      </c>
      <c r="F141" s="27">
        <f t="shared" si="43"/>
        <v>46146</v>
      </c>
      <c r="G141" s="60" t="s">
        <v>36</v>
      </c>
      <c r="H141" s="28">
        <v>-231.29</v>
      </c>
      <c r="I141" s="2">
        <v>2085.41</v>
      </c>
      <c r="J141" s="2">
        <v>80.95</v>
      </c>
      <c r="K141" s="2">
        <v>6273.9</v>
      </c>
      <c r="L141" s="29">
        <v>3865.89</v>
      </c>
      <c r="M141" s="30">
        <f t="shared" si="53"/>
        <v>12074.859999999999</v>
      </c>
      <c r="N141" t="s">
        <v>49</v>
      </c>
      <c r="O141" t="s">
        <v>49</v>
      </c>
      <c r="P141" t="s">
        <v>78</v>
      </c>
      <c r="Q141" t="s">
        <v>78</v>
      </c>
      <c r="R141" t="s">
        <v>74</v>
      </c>
      <c r="S141" s="27">
        <f t="shared" si="44"/>
        <v>45782</v>
      </c>
      <c r="T141" s="60" t="s">
        <v>36</v>
      </c>
      <c r="U141" s="28">
        <v>-259.73</v>
      </c>
      <c r="V141" s="2">
        <v>1734.17</v>
      </c>
      <c r="W141" s="2">
        <v>40.56</v>
      </c>
      <c r="X141" s="2">
        <v>5843.99</v>
      </c>
      <c r="Y141" s="29">
        <v>3093.05</v>
      </c>
      <c r="Z141" s="31">
        <f t="shared" si="54"/>
        <v>10452.040000000001</v>
      </c>
      <c r="AA141" s="32">
        <f t="shared" si="45"/>
        <v>28.440000000000026</v>
      </c>
      <c r="AB141" s="5">
        <f t="shared" si="45"/>
        <v>351.23999999999978</v>
      </c>
      <c r="AC141" s="5">
        <f t="shared" si="45"/>
        <v>40.39</v>
      </c>
      <c r="AD141" s="5">
        <f t="shared" si="45"/>
        <v>429.90999999999985</v>
      </c>
      <c r="AE141" s="33">
        <f t="shared" si="45"/>
        <v>772.83999999999969</v>
      </c>
      <c r="AF141" s="34">
        <f t="shared" si="45"/>
        <v>1622.8199999999979</v>
      </c>
      <c r="AG141" s="35">
        <f t="shared" si="46"/>
        <v>-0.10949832518384485</v>
      </c>
      <c r="AH141" s="7">
        <f t="shared" si="46"/>
        <v>0.20254069670216862</v>
      </c>
      <c r="AI141" s="7">
        <f t="shared" si="46"/>
        <v>0.9958086785009862</v>
      </c>
      <c r="AJ141" s="7">
        <f t="shared" si="46"/>
        <v>7.3564465373828478E-2</v>
      </c>
      <c r="AK141" s="36">
        <f t="shared" si="46"/>
        <v>0.24986340343673707</v>
      </c>
      <c r="AL141" s="37">
        <f t="shared" si="46"/>
        <v>0.15526347009770319</v>
      </c>
      <c r="AM141" s="2">
        <v>-231.29</v>
      </c>
      <c r="AN141" s="2">
        <v>463.2</v>
      </c>
      <c r="AO141" s="2">
        <v>33.32</v>
      </c>
      <c r="AP141" s="2">
        <v>1707.72</v>
      </c>
      <c r="AQ141" s="29">
        <v>1244.31</v>
      </c>
      <c r="AR141" s="31">
        <f t="shared" si="55"/>
        <v>3217.26</v>
      </c>
      <c r="AS141" s="2">
        <v>-259.73</v>
      </c>
      <c r="AT141" s="2">
        <v>374.37</v>
      </c>
      <c r="AU141" s="2">
        <v>18.38</v>
      </c>
      <c r="AV141" s="2">
        <v>1640.26</v>
      </c>
      <c r="AW141" s="29">
        <v>929.92</v>
      </c>
      <c r="AX141" s="31">
        <f t="shared" si="56"/>
        <v>2703.2</v>
      </c>
      <c r="AY141" s="5">
        <f t="shared" si="47"/>
        <v>28.440000000000026</v>
      </c>
      <c r="AZ141" s="5">
        <f t="shared" si="47"/>
        <v>88.829999999999984</v>
      </c>
      <c r="BA141" s="5">
        <f t="shared" si="47"/>
        <v>14.940000000000001</v>
      </c>
      <c r="BB141" s="5">
        <f t="shared" si="47"/>
        <v>67.460000000000036</v>
      </c>
      <c r="BC141" s="33">
        <f t="shared" si="47"/>
        <v>314.39</v>
      </c>
      <c r="BD141" s="34">
        <f t="shared" si="47"/>
        <v>514.0600000000004</v>
      </c>
      <c r="BE141" s="7">
        <f t="shared" si="48"/>
        <v>-0.10949832518384485</v>
      </c>
      <c r="BF141" s="7">
        <f t="shared" si="48"/>
        <v>0.23727862809519989</v>
      </c>
      <c r="BG141" s="7">
        <f t="shared" si="48"/>
        <v>0.81284004352557138</v>
      </c>
      <c r="BH141" s="7">
        <f t="shared" si="48"/>
        <v>4.1127626108056065E-2</v>
      </c>
      <c r="BI141" s="36">
        <f t="shared" si="48"/>
        <v>0.33808284583620096</v>
      </c>
      <c r="BJ141" s="37">
        <f t="shared" si="48"/>
        <v>0.19016720923350119</v>
      </c>
      <c r="BK141" s="38">
        <f t="shared" si="49"/>
        <v>1</v>
      </c>
      <c r="BL141" s="38">
        <f t="shared" si="49"/>
        <v>0.22211459617053722</v>
      </c>
      <c r="BM141" s="38">
        <f t="shared" si="49"/>
        <v>0.41161210623841876</v>
      </c>
      <c r="BN141" s="38">
        <f t="shared" si="49"/>
        <v>0.27219432888633865</v>
      </c>
      <c r="BO141" s="39">
        <f t="shared" si="49"/>
        <v>0.32186896161039241</v>
      </c>
      <c r="BP141" s="40">
        <f t="shared" si="49"/>
        <v>0.26644284074515157</v>
      </c>
      <c r="BQ141" s="38">
        <f t="shared" si="50"/>
        <v>1</v>
      </c>
      <c r="BR141" s="38">
        <f t="shared" si="50"/>
        <v>0.21587848942145232</v>
      </c>
      <c r="BS141" s="38">
        <f t="shared" si="50"/>
        <v>0.45315581854043385</v>
      </c>
      <c r="BT141" s="38">
        <f t="shared" si="50"/>
        <v>0.28067467603469548</v>
      </c>
      <c r="BU141" s="39">
        <f t="shared" si="50"/>
        <v>0.30064822747773229</v>
      </c>
      <c r="BV141" s="40">
        <f t="shared" si="50"/>
        <v>0.25862893750884991</v>
      </c>
      <c r="BW141" s="38">
        <f t="shared" si="51"/>
        <v>0</v>
      </c>
      <c r="BX141" s="38">
        <f t="shared" si="51"/>
        <v>6.2361067490848965E-3</v>
      </c>
      <c r="BY141" s="38">
        <f t="shared" si="51"/>
        <v>-4.154371230201509E-2</v>
      </c>
      <c r="BZ141" s="38">
        <f t="shared" si="51"/>
        <v>-8.480347148356826E-3</v>
      </c>
      <c r="CA141" s="39">
        <f t="shared" si="51"/>
        <v>2.1220734132660124E-2</v>
      </c>
      <c r="CB141" s="40">
        <f t="shared" si="51"/>
        <v>7.8139032363016558E-3</v>
      </c>
      <c r="CC141" s="2">
        <f t="shared" si="52"/>
        <v>0</v>
      </c>
      <c r="CD141" s="2">
        <f t="shared" si="52"/>
        <v>62.361067490848967</v>
      </c>
      <c r="CE141" s="2">
        <f t="shared" si="52"/>
        <v>-415.43712302015092</v>
      </c>
      <c r="CF141" s="2">
        <f t="shared" si="52"/>
        <v>-84.803471483568259</v>
      </c>
      <c r="CG141" s="29">
        <f t="shared" si="52"/>
        <v>212.20734132660124</v>
      </c>
      <c r="CH141" s="31">
        <f t="shared" si="52"/>
        <v>78.139032363016554</v>
      </c>
      <c r="CI141" s="40">
        <f>IFERROR(M141/'Class Sum-WR'!M141,0)</f>
        <v>0.18061858581561491</v>
      </c>
      <c r="CJ141" s="40">
        <f>IFERROR(M141/'Class Sum-TH'!M141,0)</f>
        <v>0.77988965805882404</v>
      </c>
    </row>
    <row r="142" spans="1:88" x14ac:dyDescent="0.2">
      <c r="A142" t="s">
        <v>46</v>
      </c>
      <c r="B142" t="s">
        <v>46</v>
      </c>
      <c r="C142" t="s">
        <v>78</v>
      </c>
      <c r="D142" t="s">
        <v>78</v>
      </c>
      <c r="E142" t="s">
        <v>74</v>
      </c>
      <c r="F142" s="27">
        <f t="shared" si="43"/>
        <v>46147</v>
      </c>
      <c r="G142" s="60" t="s">
        <v>37</v>
      </c>
      <c r="H142" s="28">
        <v>1.4</v>
      </c>
      <c r="I142" s="2">
        <v>1993.66</v>
      </c>
      <c r="J142" s="2">
        <v>108.19</v>
      </c>
      <c r="K142" s="2">
        <v>5932.32</v>
      </c>
      <c r="L142" s="29">
        <v>2926.63</v>
      </c>
      <c r="M142" s="30">
        <f t="shared" si="53"/>
        <v>10962.2</v>
      </c>
      <c r="N142" t="s">
        <v>49</v>
      </c>
      <c r="O142" t="s">
        <v>49</v>
      </c>
      <c r="P142" t="s">
        <v>78</v>
      </c>
      <c r="Q142" t="s">
        <v>78</v>
      </c>
      <c r="R142" t="s">
        <v>74</v>
      </c>
      <c r="S142" s="27">
        <f t="shared" si="44"/>
        <v>45783</v>
      </c>
      <c r="T142" s="60" t="s">
        <v>37</v>
      </c>
      <c r="U142" s="28">
        <v>-62.46</v>
      </c>
      <c r="V142" s="2">
        <v>1331.03</v>
      </c>
      <c r="W142" s="2">
        <v>111.36</v>
      </c>
      <c r="X142" s="2">
        <v>4612.05</v>
      </c>
      <c r="Y142" s="29">
        <v>3945.72</v>
      </c>
      <c r="Z142" s="31">
        <f t="shared" si="54"/>
        <v>9937.6999999999989</v>
      </c>
      <c r="AA142" s="32">
        <f t="shared" si="45"/>
        <v>63.86</v>
      </c>
      <c r="AB142" s="5">
        <f t="shared" si="45"/>
        <v>662.63000000000011</v>
      </c>
      <c r="AC142" s="5">
        <f t="shared" si="45"/>
        <v>-3.1700000000000017</v>
      </c>
      <c r="AD142" s="5">
        <f t="shared" si="45"/>
        <v>1320.2699999999995</v>
      </c>
      <c r="AE142" s="33">
        <f t="shared" si="45"/>
        <v>-1019.0899999999997</v>
      </c>
      <c r="AF142" s="34">
        <f t="shared" si="45"/>
        <v>1024.5000000000018</v>
      </c>
      <c r="AG142" s="35">
        <f t="shared" si="46"/>
        <v>-1.0224143451809158</v>
      </c>
      <c r="AH142" s="7">
        <f t="shared" si="46"/>
        <v>0.49783250565351655</v>
      </c>
      <c r="AI142" s="7">
        <f t="shared" si="46"/>
        <v>-2.8466235632183923E-2</v>
      </c>
      <c r="AJ142" s="7">
        <f t="shared" si="46"/>
        <v>0.2862653266985396</v>
      </c>
      <c r="AK142" s="36">
        <f t="shared" si="46"/>
        <v>-0.25827732327686703</v>
      </c>
      <c r="AL142" s="37">
        <f t="shared" si="46"/>
        <v>0.10309226480976504</v>
      </c>
      <c r="AM142" s="2">
        <v>1.4</v>
      </c>
      <c r="AN142" s="2">
        <v>414.42</v>
      </c>
      <c r="AO142" s="2">
        <v>44.43</v>
      </c>
      <c r="AP142" s="2">
        <v>1518.72</v>
      </c>
      <c r="AQ142" s="29">
        <v>856.36</v>
      </c>
      <c r="AR142" s="31">
        <f t="shared" si="55"/>
        <v>2835.33</v>
      </c>
      <c r="AS142" s="2">
        <v>-62.46</v>
      </c>
      <c r="AT142" s="2">
        <v>284.11</v>
      </c>
      <c r="AU142" s="2">
        <v>48.29</v>
      </c>
      <c r="AV142" s="2">
        <v>1392.15</v>
      </c>
      <c r="AW142" s="29">
        <v>1007.83</v>
      </c>
      <c r="AX142" s="31">
        <f t="shared" si="56"/>
        <v>2669.92</v>
      </c>
      <c r="AY142" s="5">
        <f t="shared" si="47"/>
        <v>63.86</v>
      </c>
      <c r="AZ142" s="5">
        <f t="shared" si="47"/>
        <v>130.31</v>
      </c>
      <c r="BA142" s="5">
        <f t="shared" si="47"/>
        <v>-3.8599999999999994</v>
      </c>
      <c r="BB142" s="5">
        <f t="shared" si="47"/>
        <v>126.56999999999994</v>
      </c>
      <c r="BC142" s="33">
        <f t="shared" si="47"/>
        <v>-151.47000000000003</v>
      </c>
      <c r="BD142" s="34">
        <f t="shared" si="47"/>
        <v>165.40999999999985</v>
      </c>
      <c r="BE142" s="7">
        <f t="shared" si="48"/>
        <v>-1.0224143451809158</v>
      </c>
      <c r="BF142" s="7">
        <f t="shared" si="48"/>
        <v>0.45866037802259685</v>
      </c>
      <c r="BG142" s="7">
        <f t="shared" si="48"/>
        <v>-7.9933733692275827E-2</v>
      </c>
      <c r="BH142" s="7">
        <f t="shared" si="48"/>
        <v>9.0916927055274169E-2</v>
      </c>
      <c r="BI142" s="36">
        <f t="shared" si="48"/>
        <v>-0.15029320421102768</v>
      </c>
      <c r="BJ142" s="37">
        <f t="shared" si="48"/>
        <v>6.195316713609391E-2</v>
      </c>
      <c r="BK142" s="38">
        <f t="shared" si="49"/>
        <v>1</v>
      </c>
      <c r="BL142" s="38">
        <f t="shared" si="49"/>
        <v>0.20786894455423693</v>
      </c>
      <c r="BM142" s="38">
        <f t="shared" si="49"/>
        <v>0.41066642018670857</v>
      </c>
      <c r="BN142" s="38">
        <f t="shared" si="49"/>
        <v>0.25600776761873939</v>
      </c>
      <c r="BO142" s="39">
        <f t="shared" si="49"/>
        <v>0.29260958850281721</v>
      </c>
      <c r="BP142" s="40">
        <f t="shared" si="49"/>
        <v>0.25864607469303602</v>
      </c>
      <c r="BQ142" s="38">
        <f t="shared" si="50"/>
        <v>1</v>
      </c>
      <c r="BR142" s="38">
        <f t="shared" si="50"/>
        <v>0.21345123701193813</v>
      </c>
      <c r="BS142" s="38">
        <f t="shared" si="50"/>
        <v>0.43363864942528735</v>
      </c>
      <c r="BT142" s="38">
        <f t="shared" si="50"/>
        <v>0.30185058704914303</v>
      </c>
      <c r="BU142" s="39">
        <f t="shared" si="50"/>
        <v>0.25542359822795335</v>
      </c>
      <c r="BV142" s="40">
        <f t="shared" si="50"/>
        <v>0.2686657878583576</v>
      </c>
      <c r="BW142" s="38">
        <f t="shared" si="51"/>
        <v>0</v>
      </c>
      <c r="BX142" s="38">
        <f t="shared" si="51"/>
        <v>-5.582292457701199E-3</v>
      </c>
      <c r="BY142" s="38">
        <f t="shared" si="51"/>
        <v>-2.2972229238578779E-2</v>
      </c>
      <c r="BZ142" s="38">
        <f t="shared" si="51"/>
        <v>-4.5842819430403636E-2</v>
      </c>
      <c r="CA142" s="39">
        <f t="shared" si="51"/>
        <v>3.7185990274863856E-2</v>
      </c>
      <c r="CB142" s="40">
        <f t="shared" si="51"/>
        <v>-1.0019713165321575E-2</v>
      </c>
      <c r="CC142" s="2">
        <f t="shared" si="52"/>
        <v>0</v>
      </c>
      <c r="CD142" s="2">
        <f t="shared" si="52"/>
        <v>-55.822924577011989</v>
      </c>
      <c r="CE142" s="2">
        <f t="shared" si="52"/>
        <v>-229.7222923857878</v>
      </c>
      <c r="CF142" s="2">
        <f t="shared" si="52"/>
        <v>-458.42819430403637</v>
      </c>
      <c r="CG142" s="29">
        <f t="shared" si="52"/>
        <v>371.85990274863855</v>
      </c>
      <c r="CH142" s="31">
        <f t="shared" si="52"/>
        <v>-100.19713165321575</v>
      </c>
      <c r="CI142" s="40">
        <f>IFERROR(M142/'Class Sum-WR'!M142,0)</f>
        <v>0.14833807419231176</v>
      </c>
      <c r="CJ142" s="40">
        <f>IFERROR(M142/'Class Sum-TH'!M142,0)</f>
        <v>0.71350791242536848</v>
      </c>
    </row>
    <row r="143" spans="1:88" x14ac:dyDescent="0.2">
      <c r="A143" t="s">
        <v>46</v>
      </c>
      <c r="B143" t="s">
        <v>46</v>
      </c>
      <c r="C143" t="s">
        <v>78</v>
      </c>
      <c r="D143" t="s">
        <v>78</v>
      </c>
      <c r="E143" t="s">
        <v>74</v>
      </c>
      <c r="F143" s="27">
        <f t="shared" si="43"/>
        <v>46148</v>
      </c>
      <c r="G143" s="60" t="s">
        <v>38</v>
      </c>
      <c r="H143" s="28">
        <v>3.88</v>
      </c>
      <c r="I143" s="2">
        <v>1422.23</v>
      </c>
      <c r="J143" s="2">
        <v>202.97</v>
      </c>
      <c r="K143" s="2">
        <v>4457.13</v>
      </c>
      <c r="L143" s="29">
        <v>2654.41</v>
      </c>
      <c r="M143" s="30">
        <f t="shared" si="53"/>
        <v>8740.619999999999</v>
      </c>
      <c r="N143" t="s">
        <v>49</v>
      </c>
      <c r="O143" t="s">
        <v>49</v>
      </c>
      <c r="P143" t="s">
        <v>78</v>
      </c>
      <c r="Q143" t="s">
        <v>78</v>
      </c>
      <c r="R143" t="s">
        <v>74</v>
      </c>
      <c r="S143" s="27">
        <f t="shared" si="44"/>
        <v>45784</v>
      </c>
      <c r="T143" s="60" t="s">
        <v>38</v>
      </c>
      <c r="U143" s="28">
        <v>10.79</v>
      </c>
      <c r="V143" s="2">
        <v>2077.88</v>
      </c>
      <c r="W143" s="2">
        <v>125.58</v>
      </c>
      <c r="X143" s="2">
        <v>6576.28</v>
      </c>
      <c r="Y143" s="29">
        <v>3172.43</v>
      </c>
      <c r="Z143" s="31">
        <f t="shared" si="54"/>
        <v>11962.96</v>
      </c>
      <c r="AA143" s="32">
        <f t="shared" si="45"/>
        <v>-6.9099999999999993</v>
      </c>
      <c r="AB143" s="5">
        <f t="shared" si="45"/>
        <v>-655.65000000000009</v>
      </c>
      <c r="AC143" s="5">
        <f t="shared" si="45"/>
        <v>77.39</v>
      </c>
      <c r="AD143" s="5">
        <f t="shared" si="45"/>
        <v>-2119.1499999999996</v>
      </c>
      <c r="AE143" s="33">
        <f t="shared" si="45"/>
        <v>-518.02</v>
      </c>
      <c r="AF143" s="34">
        <f t="shared" si="45"/>
        <v>-3222.34</v>
      </c>
      <c r="AG143" s="35">
        <f t="shared" si="46"/>
        <v>-0.64040778498609818</v>
      </c>
      <c r="AH143" s="7">
        <f t="shared" si="46"/>
        <v>-0.31553795214353092</v>
      </c>
      <c r="AI143" s="7">
        <f t="shared" si="46"/>
        <v>0.6162605510431598</v>
      </c>
      <c r="AJ143" s="7">
        <f t="shared" si="46"/>
        <v>-0.32224144957331496</v>
      </c>
      <c r="AK143" s="36">
        <f t="shared" si="46"/>
        <v>-0.16328807885437976</v>
      </c>
      <c r="AL143" s="37">
        <f t="shared" si="46"/>
        <v>-0.26935975711696775</v>
      </c>
      <c r="AM143" s="2">
        <v>3.88</v>
      </c>
      <c r="AN143" s="2">
        <v>333.9</v>
      </c>
      <c r="AO143" s="2">
        <v>86.03</v>
      </c>
      <c r="AP143" s="2">
        <v>1297.1099999999999</v>
      </c>
      <c r="AQ143" s="29">
        <v>783.17</v>
      </c>
      <c r="AR143" s="31">
        <f t="shared" si="55"/>
        <v>2504.0899999999997</v>
      </c>
      <c r="AS143" s="2">
        <v>10.79</v>
      </c>
      <c r="AT143" s="2">
        <v>476.97</v>
      </c>
      <c r="AU143" s="2">
        <v>52.12</v>
      </c>
      <c r="AV143" s="2">
        <v>1991.54</v>
      </c>
      <c r="AW143" s="29">
        <v>909.17</v>
      </c>
      <c r="AX143" s="31">
        <f t="shared" si="56"/>
        <v>3440.59</v>
      </c>
      <c r="AY143" s="5">
        <f t="shared" si="47"/>
        <v>-6.9099999999999993</v>
      </c>
      <c r="AZ143" s="5">
        <f t="shared" si="47"/>
        <v>-143.07000000000005</v>
      </c>
      <c r="BA143" s="5">
        <f t="shared" si="47"/>
        <v>33.910000000000004</v>
      </c>
      <c r="BB143" s="5">
        <f t="shared" si="47"/>
        <v>-694.43000000000006</v>
      </c>
      <c r="BC143" s="33">
        <f t="shared" si="47"/>
        <v>-126</v>
      </c>
      <c r="BD143" s="34">
        <f t="shared" si="47"/>
        <v>-936.50000000000045</v>
      </c>
      <c r="BE143" s="7">
        <f t="shared" si="48"/>
        <v>-0.64040778498609818</v>
      </c>
      <c r="BF143" s="7">
        <f t="shared" si="48"/>
        <v>-0.29995597207371544</v>
      </c>
      <c r="BG143" s="7">
        <f t="shared" si="48"/>
        <v>0.65061396776669234</v>
      </c>
      <c r="BH143" s="7">
        <f t="shared" si="48"/>
        <v>-0.34868995852455892</v>
      </c>
      <c r="BI143" s="36">
        <f t="shared" si="48"/>
        <v>-0.13858794284897213</v>
      </c>
      <c r="BJ143" s="37">
        <f t="shared" si="48"/>
        <v>-0.27219168805350258</v>
      </c>
      <c r="BK143" s="38">
        <f t="shared" si="49"/>
        <v>1</v>
      </c>
      <c r="BL143" s="38">
        <f t="shared" si="49"/>
        <v>0.23477215358978504</v>
      </c>
      <c r="BM143" s="38">
        <f t="shared" si="49"/>
        <v>0.42385574222791544</v>
      </c>
      <c r="BN143" s="38">
        <f t="shared" si="49"/>
        <v>0.29101910870896741</v>
      </c>
      <c r="BO143" s="39">
        <f t="shared" si="49"/>
        <v>0.29504484989131297</v>
      </c>
      <c r="BP143" s="40">
        <f t="shared" si="49"/>
        <v>0.28648883031180855</v>
      </c>
      <c r="BQ143" s="38">
        <f t="shared" si="50"/>
        <v>1</v>
      </c>
      <c r="BR143" s="38">
        <f t="shared" si="50"/>
        <v>0.22954646081583152</v>
      </c>
      <c r="BS143" s="38">
        <f t="shared" si="50"/>
        <v>0.41503424112119763</v>
      </c>
      <c r="BT143" s="38">
        <f t="shared" si="50"/>
        <v>0.30283686217740119</v>
      </c>
      <c r="BU143" s="39">
        <f t="shared" si="50"/>
        <v>0.28658473157800174</v>
      </c>
      <c r="BV143" s="40">
        <f t="shared" si="50"/>
        <v>0.28760356968509471</v>
      </c>
      <c r="BW143" s="38">
        <f t="shared" si="51"/>
        <v>0</v>
      </c>
      <c r="BX143" s="38">
        <f t="shared" si="51"/>
        <v>5.2256927739535164E-3</v>
      </c>
      <c r="BY143" s="38">
        <f t="shared" si="51"/>
        <v>8.8215011067178106E-3</v>
      </c>
      <c r="BZ143" s="38">
        <f t="shared" si="51"/>
        <v>-1.1817753468433778E-2</v>
      </c>
      <c r="CA143" s="39">
        <f t="shared" si="51"/>
        <v>8.4601183133112268E-3</v>
      </c>
      <c r="CB143" s="40">
        <f t="shared" si="51"/>
        <v>-1.1147393732861555E-3</v>
      </c>
      <c r="CC143" s="2">
        <f t="shared" si="52"/>
        <v>0</v>
      </c>
      <c r="CD143" s="2">
        <f t="shared" si="52"/>
        <v>52.256927739535165</v>
      </c>
      <c r="CE143" s="2">
        <f t="shared" si="52"/>
        <v>88.215011067178111</v>
      </c>
      <c r="CF143" s="2">
        <f t="shared" si="52"/>
        <v>-118.17753468433779</v>
      </c>
      <c r="CG143" s="29">
        <f t="shared" si="52"/>
        <v>84.601183133112272</v>
      </c>
      <c r="CH143" s="31">
        <f t="shared" si="52"/>
        <v>-11.147393732861556</v>
      </c>
      <c r="CI143" s="40">
        <f>IFERROR(M143/'Class Sum-WR'!M143,0)</f>
        <v>0.16139504858865053</v>
      </c>
      <c r="CJ143" s="40">
        <f>IFERROR(M143/'Class Sum-TH'!M143,0)</f>
        <v>0.54243912731831279</v>
      </c>
    </row>
    <row r="144" spans="1:88" x14ac:dyDescent="0.2">
      <c r="A144" t="s">
        <v>46</v>
      </c>
      <c r="B144" t="s">
        <v>46</v>
      </c>
      <c r="C144" t="s">
        <v>78</v>
      </c>
      <c r="D144" t="s">
        <v>78</v>
      </c>
      <c r="E144" t="s">
        <v>74</v>
      </c>
      <c r="F144" s="27">
        <f t="shared" ref="F144:F207" si="57">+F143+1</f>
        <v>46149</v>
      </c>
      <c r="G144" s="60" t="s">
        <v>39</v>
      </c>
      <c r="H144" s="28">
        <v>-20.239999999999998</v>
      </c>
      <c r="I144" s="2">
        <v>2118.87</v>
      </c>
      <c r="J144" s="2">
        <v>173.22</v>
      </c>
      <c r="K144" s="2">
        <v>7444.49</v>
      </c>
      <c r="L144" s="29">
        <v>4590.3500000000004</v>
      </c>
      <c r="M144" s="30">
        <f t="shared" si="53"/>
        <v>14306.69</v>
      </c>
      <c r="N144" t="s">
        <v>49</v>
      </c>
      <c r="O144" t="s">
        <v>49</v>
      </c>
      <c r="P144" t="s">
        <v>78</v>
      </c>
      <c r="Q144" t="s">
        <v>78</v>
      </c>
      <c r="R144" t="s">
        <v>74</v>
      </c>
      <c r="S144" s="27">
        <f t="shared" ref="S144:S207" si="58">+S143+1</f>
        <v>45785</v>
      </c>
      <c r="T144" s="60" t="s">
        <v>39</v>
      </c>
      <c r="U144" s="28">
        <v>0</v>
      </c>
      <c r="V144" s="2">
        <v>2713.51</v>
      </c>
      <c r="W144" s="2">
        <v>0.84</v>
      </c>
      <c r="X144" s="2">
        <v>6750.62</v>
      </c>
      <c r="Y144" s="29">
        <v>3546.26</v>
      </c>
      <c r="Z144" s="31">
        <f t="shared" si="54"/>
        <v>13011.230000000001</v>
      </c>
      <c r="AA144" s="32">
        <f t="shared" si="45"/>
        <v>-20.239999999999998</v>
      </c>
      <c r="AB144" s="5">
        <f t="shared" si="45"/>
        <v>-594.64000000000033</v>
      </c>
      <c r="AC144" s="5">
        <f t="shared" si="45"/>
        <v>172.38</v>
      </c>
      <c r="AD144" s="5">
        <f t="shared" si="45"/>
        <v>693.86999999999989</v>
      </c>
      <c r="AE144" s="33">
        <f t="shared" si="45"/>
        <v>1044.0900000000001</v>
      </c>
      <c r="AF144" s="34">
        <f t="shared" si="45"/>
        <v>1295.4599999999991</v>
      </c>
      <c r="AG144" s="35" t="e">
        <f t="shared" si="46"/>
        <v>#DIV/0!</v>
      </c>
      <c r="AH144" s="7">
        <f t="shared" si="46"/>
        <v>-0.21914052279151366</v>
      </c>
      <c r="AI144" s="7">
        <f t="shared" si="46"/>
        <v>205.21428571428572</v>
      </c>
      <c r="AJ144" s="7">
        <f t="shared" si="46"/>
        <v>0.10278611446059768</v>
      </c>
      <c r="AK144" s="36">
        <f t="shared" si="46"/>
        <v>0.29442003688392843</v>
      </c>
      <c r="AL144" s="37">
        <f t="shared" si="46"/>
        <v>9.9564760595270321E-2</v>
      </c>
      <c r="AM144" s="2">
        <v>-20.239999999999998</v>
      </c>
      <c r="AN144" s="2">
        <v>450.42</v>
      </c>
      <c r="AO144" s="2">
        <v>87.76</v>
      </c>
      <c r="AP144" s="2">
        <v>2041.95</v>
      </c>
      <c r="AQ144" s="29">
        <v>1270.49</v>
      </c>
      <c r="AR144" s="31">
        <f t="shared" si="55"/>
        <v>3830.38</v>
      </c>
      <c r="AS144" s="2">
        <v>0</v>
      </c>
      <c r="AT144" s="2">
        <v>609.35</v>
      </c>
      <c r="AU144" s="2">
        <v>-77.06</v>
      </c>
      <c r="AV144" s="2">
        <v>2002.54</v>
      </c>
      <c r="AW144" s="29">
        <v>1087.56</v>
      </c>
      <c r="AX144" s="31">
        <f t="shared" si="56"/>
        <v>3622.39</v>
      </c>
      <c r="AY144" s="5">
        <f t="shared" si="47"/>
        <v>-20.239999999999998</v>
      </c>
      <c r="AZ144" s="5">
        <f t="shared" si="47"/>
        <v>-158.93</v>
      </c>
      <c r="BA144" s="5">
        <f t="shared" si="47"/>
        <v>164.82</v>
      </c>
      <c r="BB144" s="5">
        <f t="shared" si="47"/>
        <v>39.410000000000082</v>
      </c>
      <c r="BC144" s="33">
        <f t="shared" si="47"/>
        <v>182.93000000000006</v>
      </c>
      <c r="BD144" s="34">
        <f t="shared" si="47"/>
        <v>207.99000000000024</v>
      </c>
      <c r="BE144" s="7" t="e">
        <f t="shared" si="48"/>
        <v>#DIV/0!</v>
      </c>
      <c r="BF144" s="7">
        <f t="shared" si="48"/>
        <v>-0.2608189053909904</v>
      </c>
      <c r="BG144" s="7">
        <f t="shared" si="48"/>
        <v>-2.1388528419413442</v>
      </c>
      <c r="BH144" s="7">
        <f t="shared" si="48"/>
        <v>1.9680006391882349E-2</v>
      </c>
      <c r="BI144" s="36">
        <f t="shared" si="48"/>
        <v>0.16820221413071471</v>
      </c>
      <c r="BJ144" s="37">
        <f t="shared" si="48"/>
        <v>5.7417892606814902E-2</v>
      </c>
      <c r="BK144" s="38">
        <f t="shared" si="49"/>
        <v>1</v>
      </c>
      <c r="BL144" s="38">
        <f t="shared" si="49"/>
        <v>0.21257557094111484</v>
      </c>
      <c r="BM144" s="38">
        <f t="shared" si="49"/>
        <v>0.50663895624061894</v>
      </c>
      <c r="BN144" s="38">
        <f t="shared" si="49"/>
        <v>0.27429011255304259</v>
      </c>
      <c r="BO144" s="39">
        <f t="shared" si="49"/>
        <v>0.27677410219264326</v>
      </c>
      <c r="BP144" s="40">
        <f t="shared" si="49"/>
        <v>0.26773348692115367</v>
      </c>
      <c r="BQ144" s="38">
        <f t="shared" si="50"/>
        <v>0</v>
      </c>
      <c r="BR144" s="38">
        <f t="shared" si="50"/>
        <v>0.22456154574702136</v>
      </c>
      <c r="BS144" s="38">
        <f t="shared" si="50"/>
        <v>-91.738095238095241</v>
      </c>
      <c r="BT144" s="38">
        <f t="shared" si="50"/>
        <v>0.29664534516829566</v>
      </c>
      <c r="BU144" s="39">
        <f t="shared" si="50"/>
        <v>0.30667802135207228</v>
      </c>
      <c r="BV144" s="40">
        <f t="shared" si="50"/>
        <v>0.2784048856257248</v>
      </c>
      <c r="BW144" s="38">
        <f t="shared" si="51"/>
        <v>1</v>
      </c>
      <c r="BX144" s="38">
        <f t="shared" si="51"/>
        <v>-1.1985974805906519E-2</v>
      </c>
      <c r="BY144" s="38">
        <f t="shared" si="51"/>
        <v>92.244734194335862</v>
      </c>
      <c r="BZ144" s="38">
        <f t="shared" si="51"/>
        <v>-2.2355232615253073E-2</v>
      </c>
      <c r="CA144" s="39">
        <f t="shared" si="51"/>
        <v>-2.9903919159429027E-2</v>
      </c>
      <c r="CB144" s="40">
        <f t="shared" si="51"/>
        <v>-1.0671398704571122E-2</v>
      </c>
      <c r="CC144" s="2">
        <f t="shared" si="52"/>
        <v>10000</v>
      </c>
      <c r="CD144" s="2">
        <f t="shared" si="52"/>
        <v>-119.85974805906518</v>
      </c>
      <c r="CE144" s="2">
        <f t="shared" si="52"/>
        <v>922447.34194335865</v>
      </c>
      <c r="CF144" s="2">
        <f t="shared" si="52"/>
        <v>-223.55232615253072</v>
      </c>
      <c r="CG144" s="29">
        <f t="shared" si="52"/>
        <v>-299.03919159429029</v>
      </c>
      <c r="CH144" s="31">
        <f t="shared" si="52"/>
        <v>-106.71398704571122</v>
      </c>
      <c r="CI144" s="40">
        <f>IFERROR(M144/'Class Sum-WR'!M144,0)</f>
        <v>0.14652181104350021</v>
      </c>
      <c r="CJ144" s="40">
        <f>IFERROR(M144/'Class Sum-TH'!M144,0)</f>
        <v>0.5298889864630375</v>
      </c>
    </row>
    <row r="145" spans="1:88" x14ac:dyDescent="0.2">
      <c r="A145" t="s">
        <v>46</v>
      </c>
      <c r="B145" t="s">
        <v>46</v>
      </c>
      <c r="C145" t="s">
        <v>78</v>
      </c>
      <c r="D145" t="s">
        <v>78</v>
      </c>
      <c r="E145" t="s">
        <v>74</v>
      </c>
      <c r="F145" s="27">
        <f t="shared" si="57"/>
        <v>46150</v>
      </c>
      <c r="G145" s="60" t="s">
        <v>40</v>
      </c>
      <c r="H145" s="28">
        <v>-8.4700000000000006</v>
      </c>
      <c r="I145" s="2">
        <v>5642.87</v>
      </c>
      <c r="J145" s="2">
        <v>259.11</v>
      </c>
      <c r="K145" s="2">
        <v>12753.71</v>
      </c>
      <c r="L145" s="29">
        <v>6557.26</v>
      </c>
      <c r="M145" s="30">
        <f t="shared" si="53"/>
        <v>25204.479999999996</v>
      </c>
      <c r="N145" t="s">
        <v>49</v>
      </c>
      <c r="O145" t="s">
        <v>49</v>
      </c>
      <c r="P145" t="s">
        <v>78</v>
      </c>
      <c r="Q145" t="s">
        <v>78</v>
      </c>
      <c r="R145" t="s">
        <v>74</v>
      </c>
      <c r="S145" s="27">
        <f t="shared" si="58"/>
        <v>45786</v>
      </c>
      <c r="T145" s="60" t="s">
        <v>40</v>
      </c>
      <c r="U145" s="28">
        <v>0</v>
      </c>
      <c r="V145" s="2">
        <v>5246.12</v>
      </c>
      <c r="W145" s="2">
        <v>137.35</v>
      </c>
      <c r="X145" s="2">
        <v>13164.97</v>
      </c>
      <c r="Y145" s="29">
        <v>5272.21</v>
      </c>
      <c r="Z145" s="31">
        <f t="shared" si="54"/>
        <v>23820.649999999998</v>
      </c>
      <c r="AA145" s="32">
        <f t="shared" si="45"/>
        <v>-8.4700000000000006</v>
      </c>
      <c r="AB145" s="5">
        <f t="shared" si="45"/>
        <v>396.75</v>
      </c>
      <c r="AC145" s="5">
        <f t="shared" si="45"/>
        <v>121.76000000000002</v>
      </c>
      <c r="AD145" s="5">
        <f t="shared" si="45"/>
        <v>-411.26000000000022</v>
      </c>
      <c r="AE145" s="33">
        <f t="shared" si="45"/>
        <v>1285.0500000000002</v>
      </c>
      <c r="AF145" s="34">
        <f t="shared" si="45"/>
        <v>1383.8299999999981</v>
      </c>
      <c r="AG145" s="35" t="e">
        <f t="shared" si="46"/>
        <v>#DIV/0!</v>
      </c>
      <c r="AH145" s="7">
        <f t="shared" si="46"/>
        <v>7.5627320762773245E-2</v>
      </c>
      <c r="AI145" s="7">
        <f t="shared" si="46"/>
        <v>0.88649435748088845</v>
      </c>
      <c r="AJ145" s="7">
        <f t="shared" si="46"/>
        <v>-3.1238962185253762E-2</v>
      </c>
      <c r="AK145" s="36">
        <f t="shared" si="46"/>
        <v>0.24374029107338291</v>
      </c>
      <c r="AL145" s="37">
        <f t="shared" si="46"/>
        <v>5.8093712808004745E-2</v>
      </c>
      <c r="AM145" s="2">
        <v>-8.4700000000000006</v>
      </c>
      <c r="AN145" s="2">
        <v>1206.6199999999999</v>
      </c>
      <c r="AO145" s="2">
        <v>94.6</v>
      </c>
      <c r="AP145" s="2">
        <v>3499.75</v>
      </c>
      <c r="AQ145" s="29">
        <v>1978.92</v>
      </c>
      <c r="AR145" s="31">
        <f t="shared" si="55"/>
        <v>6771.42</v>
      </c>
      <c r="AS145" s="2">
        <v>0</v>
      </c>
      <c r="AT145" s="2">
        <v>1172.98</v>
      </c>
      <c r="AU145" s="2">
        <v>110.77</v>
      </c>
      <c r="AV145" s="2">
        <v>3933</v>
      </c>
      <c r="AW145" s="29">
        <v>1576.39</v>
      </c>
      <c r="AX145" s="31">
        <f t="shared" si="56"/>
        <v>6793.14</v>
      </c>
      <c r="AY145" s="5">
        <f t="shared" si="47"/>
        <v>-8.4700000000000006</v>
      </c>
      <c r="AZ145" s="5">
        <f t="shared" si="47"/>
        <v>33.639999999999873</v>
      </c>
      <c r="BA145" s="5">
        <f t="shared" si="47"/>
        <v>-16.170000000000002</v>
      </c>
      <c r="BB145" s="5">
        <f t="shared" si="47"/>
        <v>-433.25</v>
      </c>
      <c r="BC145" s="33">
        <f t="shared" si="47"/>
        <v>402.53</v>
      </c>
      <c r="BD145" s="34">
        <f t="shared" si="47"/>
        <v>-21.720000000000255</v>
      </c>
      <c r="BE145" s="7" t="e">
        <f t="shared" si="48"/>
        <v>#DIV/0!</v>
      </c>
      <c r="BF145" s="7">
        <f t="shared" si="48"/>
        <v>2.8679090862589192E-2</v>
      </c>
      <c r="BG145" s="7">
        <f t="shared" si="48"/>
        <v>-0.14597815292949357</v>
      </c>
      <c r="BH145" s="7">
        <f t="shared" si="48"/>
        <v>-0.11015764047800661</v>
      </c>
      <c r="BI145" s="36">
        <f t="shared" si="48"/>
        <v>0.25534924733092695</v>
      </c>
      <c r="BJ145" s="37">
        <f t="shared" si="48"/>
        <v>-3.1973432021127571E-3</v>
      </c>
      <c r="BK145" s="38">
        <f t="shared" si="49"/>
        <v>1</v>
      </c>
      <c r="BL145" s="38">
        <f t="shared" si="49"/>
        <v>0.21383090519540587</v>
      </c>
      <c r="BM145" s="38">
        <f t="shared" si="49"/>
        <v>0.36509590521400176</v>
      </c>
      <c r="BN145" s="38">
        <f t="shared" si="49"/>
        <v>0.27441034804774456</v>
      </c>
      <c r="BO145" s="39">
        <f t="shared" si="49"/>
        <v>0.30179068696376232</v>
      </c>
      <c r="BP145" s="40">
        <f t="shared" si="49"/>
        <v>0.26865938118937588</v>
      </c>
      <c r="BQ145" s="38">
        <f t="shared" si="50"/>
        <v>0</v>
      </c>
      <c r="BR145" s="38">
        <f t="shared" si="50"/>
        <v>0.22359000556601832</v>
      </c>
      <c r="BS145" s="38">
        <f t="shared" si="50"/>
        <v>0.80647979614124499</v>
      </c>
      <c r="BT145" s="38">
        <f t="shared" si="50"/>
        <v>0.298747357570887</v>
      </c>
      <c r="BU145" s="39">
        <f t="shared" si="50"/>
        <v>0.29899985015771374</v>
      </c>
      <c r="BV145" s="40">
        <f t="shared" si="50"/>
        <v>0.28517861603272793</v>
      </c>
      <c r="BW145" s="38">
        <f t="shared" si="51"/>
        <v>1</v>
      </c>
      <c r="BX145" s="38">
        <f t="shared" si="51"/>
        <v>-9.7591003706124502E-3</v>
      </c>
      <c r="BY145" s="38">
        <f t="shared" si="51"/>
        <v>-0.44138389092724323</v>
      </c>
      <c r="BZ145" s="38">
        <f t="shared" si="51"/>
        <v>-2.4337009523142439E-2</v>
      </c>
      <c r="CA145" s="39">
        <f t="shared" si="51"/>
        <v>2.79083680604858E-3</v>
      </c>
      <c r="CB145" s="40">
        <f t="shared" si="51"/>
        <v>-1.6519234843352049E-2</v>
      </c>
      <c r="CC145" s="2">
        <f t="shared" si="52"/>
        <v>10000</v>
      </c>
      <c r="CD145" s="2">
        <f t="shared" si="52"/>
        <v>-97.591003706124496</v>
      </c>
      <c r="CE145" s="2">
        <f t="shared" si="52"/>
        <v>-4413.8389092724319</v>
      </c>
      <c r="CF145" s="2">
        <f t="shared" si="52"/>
        <v>-243.37009523142439</v>
      </c>
      <c r="CG145" s="29">
        <f t="shared" si="52"/>
        <v>27.908368060485799</v>
      </c>
      <c r="CH145" s="31">
        <f t="shared" si="52"/>
        <v>-165.19234843352049</v>
      </c>
      <c r="CI145" s="40">
        <f>IFERROR(M145/'Class Sum-WR'!M145,0)</f>
        <v>0.21709518836335442</v>
      </c>
      <c r="CJ145" s="40">
        <f>IFERROR(M145/'Class Sum-TH'!M145,0)</f>
        <v>0.57962732907827563</v>
      </c>
    </row>
    <row r="146" spans="1:88" ht="13.5" thickBot="1" x14ac:dyDescent="0.25">
      <c r="A146" t="s">
        <v>46</v>
      </c>
      <c r="B146" t="s">
        <v>46</v>
      </c>
      <c r="C146" t="s">
        <v>78</v>
      </c>
      <c r="D146" t="s">
        <v>78</v>
      </c>
      <c r="E146" t="s">
        <v>74</v>
      </c>
      <c r="F146" s="41">
        <f t="shared" si="57"/>
        <v>46151</v>
      </c>
      <c r="G146" s="61" t="s">
        <v>41</v>
      </c>
      <c r="H146" s="43">
        <v>-31.95</v>
      </c>
      <c r="I146" s="44">
        <v>5548.12</v>
      </c>
      <c r="J146" s="44">
        <v>479.41</v>
      </c>
      <c r="K146" s="44">
        <v>12671.51</v>
      </c>
      <c r="L146" s="45">
        <v>5460.46</v>
      </c>
      <c r="M146" s="46">
        <f t="shared" si="53"/>
        <v>24127.55</v>
      </c>
      <c r="N146" t="s">
        <v>49</v>
      </c>
      <c r="O146" t="s">
        <v>49</v>
      </c>
      <c r="P146" t="s">
        <v>78</v>
      </c>
      <c r="Q146" t="s">
        <v>78</v>
      </c>
      <c r="R146" t="s">
        <v>74</v>
      </c>
      <c r="S146" s="41">
        <f t="shared" si="58"/>
        <v>45787</v>
      </c>
      <c r="T146" s="61" t="s">
        <v>41</v>
      </c>
      <c r="U146" s="43">
        <v>0</v>
      </c>
      <c r="V146" s="44">
        <v>6205.49</v>
      </c>
      <c r="W146" s="44">
        <v>387.18</v>
      </c>
      <c r="X146" s="44">
        <v>14583.36</v>
      </c>
      <c r="Y146" s="45">
        <v>6938.01</v>
      </c>
      <c r="Z146" s="47">
        <f t="shared" si="54"/>
        <v>28114.04</v>
      </c>
      <c r="AA146" s="48">
        <f t="shared" si="45"/>
        <v>-31.95</v>
      </c>
      <c r="AB146" s="49">
        <f t="shared" si="45"/>
        <v>-657.36999999999989</v>
      </c>
      <c r="AC146" s="49">
        <f t="shared" si="45"/>
        <v>92.230000000000018</v>
      </c>
      <c r="AD146" s="49">
        <f t="shared" si="45"/>
        <v>-1911.8500000000004</v>
      </c>
      <c r="AE146" s="50">
        <f t="shared" si="45"/>
        <v>-1477.5500000000002</v>
      </c>
      <c r="AF146" s="51">
        <f t="shared" si="45"/>
        <v>-3986.4900000000016</v>
      </c>
      <c r="AG146" s="52" t="e">
        <f t="shared" si="46"/>
        <v>#DIV/0!</v>
      </c>
      <c r="AH146" s="53">
        <f t="shared" si="46"/>
        <v>-0.10593361684572852</v>
      </c>
      <c r="AI146" s="53">
        <f t="shared" si="46"/>
        <v>0.23820961826540632</v>
      </c>
      <c r="AJ146" s="53">
        <f t="shared" si="46"/>
        <v>-0.1310980459921445</v>
      </c>
      <c r="AK146" s="54">
        <f t="shared" si="46"/>
        <v>-0.21296452440973709</v>
      </c>
      <c r="AL146" s="55">
        <f t="shared" si="46"/>
        <v>-0.14179712343014386</v>
      </c>
      <c r="AM146" s="44">
        <v>-31.95</v>
      </c>
      <c r="AN146" s="44">
        <v>1173.24</v>
      </c>
      <c r="AO146" s="44">
        <v>341.35</v>
      </c>
      <c r="AP146" s="44">
        <v>3617.56</v>
      </c>
      <c r="AQ146" s="45">
        <v>1580.67</v>
      </c>
      <c r="AR146" s="47">
        <f t="shared" si="55"/>
        <v>6680.87</v>
      </c>
      <c r="AS146" s="44">
        <v>0</v>
      </c>
      <c r="AT146" s="44">
        <v>1391.3</v>
      </c>
      <c r="AU146" s="44">
        <v>152.74</v>
      </c>
      <c r="AV146" s="44">
        <v>4335.84</v>
      </c>
      <c r="AW146" s="45">
        <v>2116.5</v>
      </c>
      <c r="AX146" s="47">
        <f t="shared" si="56"/>
        <v>7996.38</v>
      </c>
      <c r="AY146" s="49">
        <f t="shared" si="47"/>
        <v>-31.95</v>
      </c>
      <c r="AZ146" s="49">
        <f t="shared" si="47"/>
        <v>-218.05999999999995</v>
      </c>
      <c r="BA146" s="49">
        <f t="shared" si="47"/>
        <v>188.61</v>
      </c>
      <c r="BB146" s="49">
        <f t="shared" si="47"/>
        <v>-718.2800000000002</v>
      </c>
      <c r="BC146" s="50">
        <f t="shared" si="47"/>
        <v>-535.82999999999993</v>
      </c>
      <c r="BD146" s="51">
        <f t="shared" si="47"/>
        <v>-1315.5100000000002</v>
      </c>
      <c r="BE146" s="53" t="e">
        <f t="shared" si="48"/>
        <v>#DIV/0!</v>
      </c>
      <c r="BF146" s="53">
        <f t="shared" si="48"/>
        <v>-0.15673111478473367</v>
      </c>
      <c r="BG146" s="53">
        <f t="shared" si="48"/>
        <v>1.2348435249443499</v>
      </c>
      <c r="BH146" s="53">
        <f t="shared" si="48"/>
        <v>-0.16566109450533234</v>
      </c>
      <c r="BI146" s="54">
        <f t="shared" si="48"/>
        <v>-0.25316796598157332</v>
      </c>
      <c r="BJ146" s="55">
        <f t="shared" si="48"/>
        <v>-0.16451319221947933</v>
      </c>
      <c r="BK146" s="56">
        <f t="shared" si="49"/>
        <v>1</v>
      </c>
      <c r="BL146" s="56">
        <f t="shared" si="49"/>
        <v>0.21146622639741031</v>
      </c>
      <c r="BM146" s="56">
        <f t="shared" si="49"/>
        <v>0.71202102584426696</v>
      </c>
      <c r="BN146" s="56">
        <f t="shared" si="49"/>
        <v>0.28548768063159008</v>
      </c>
      <c r="BO146" s="57">
        <f t="shared" si="49"/>
        <v>0.28947561194478122</v>
      </c>
      <c r="BP146" s="58">
        <f t="shared" si="49"/>
        <v>0.27689798591236991</v>
      </c>
      <c r="BQ146" s="56">
        <f t="shared" si="50"/>
        <v>0</v>
      </c>
      <c r="BR146" s="56">
        <f t="shared" si="50"/>
        <v>0.22420469616420299</v>
      </c>
      <c r="BS146" s="56">
        <f t="shared" si="50"/>
        <v>0.3944935172271295</v>
      </c>
      <c r="BT146" s="56">
        <f t="shared" si="50"/>
        <v>0.29731419919689289</v>
      </c>
      <c r="BU146" s="57">
        <f t="shared" si="50"/>
        <v>0.30505865514751346</v>
      </c>
      <c r="BV146" s="58">
        <f t="shared" si="50"/>
        <v>0.28442657120783776</v>
      </c>
      <c r="BW146" s="56">
        <f t="shared" si="51"/>
        <v>1</v>
      </c>
      <c r="BX146" s="56">
        <f t="shared" si="51"/>
        <v>-1.2738469766792687E-2</v>
      </c>
      <c r="BY146" s="56">
        <f t="shared" si="51"/>
        <v>0.31752750861713747</v>
      </c>
      <c r="BZ146" s="56">
        <f t="shared" si="51"/>
        <v>-1.1826518565302813E-2</v>
      </c>
      <c r="CA146" s="57">
        <f t="shared" si="51"/>
        <v>-1.5583043202732239E-2</v>
      </c>
      <c r="CB146" s="58">
        <f t="shared" si="51"/>
        <v>-7.5285852954678489E-3</v>
      </c>
      <c r="CC146" s="44">
        <f t="shared" si="52"/>
        <v>10000</v>
      </c>
      <c r="CD146" s="44">
        <f t="shared" si="52"/>
        <v>-127.38469766792687</v>
      </c>
      <c r="CE146" s="44">
        <f t="shared" si="52"/>
        <v>3175.2750861713748</v>
      </c>
      <c r="CF146" s="44">
        <f t="shared" si="52"/>
        <v>-118.26518565302813</v>
      </c>
      <c r="CG146" s="45">
        <f t="shared" si="52"/>
        <v>-155.83043202732239</v>
      </c>
      <c r="CH146" s="47">
        <f t="shared" si="52"/>
        <v>-75.285852954678489</v>
      </c>
      <c r="CI146" s="58">
        <f>IFERROR(M146/'Class Sum-WR'!M146,0)</f>
        <v>0.18892948714334662</v>
      </c>
      <c r="CJ146" s="58">
        <f>IFERROR(M146/'Class Sum-TH'!M146,0)</f>
        <v>0.49392965752029511</v>
      </c>
    </row>
    <row r="147" spans="1:88" x14ac:dyDescent="0.2">
      <c r="A147" t="s">
        <v>46</v>
      </c>
      <c r="B147" t="s">
        <v>46</v>
      </c>
      <c r="C147" t="s">
        <v>78</v>
      </c>
      <c r="D147" t="s">
        <v>78</v>
      </c>
      <c r="E147" t="s">
        <v>75</v>
      </c>
      <c r="F147" s="27">
        <f t="shared" si="57"/>
        <v>46152</v>
      </c>
      <c r="G147" s="60" t="s">
        <v>35</v>
      </c>
      <c r="H147" s="28">
        <v>-47.92</v>
      </c>
      <c r="I147" s="2">
        <v>1998.95</v>
      </c>
      <c r="J147" s="2">
        <v>111.04</v>
      </c>
      <c r="K147" s="2">
        <v>5263.13</v>
      </c>
      <c r="L147" s="29">
        <v>2902.96</v>
      </c>
      <c r="M147" s="30">
        <f t="shared" si="53"/>
        <v>10228.16</v>
      </c>
      <c r="N147" t="s">
        <v>49</v>
      </c>
      <c r="O147" t="s">
        <v>49</v>
      </c>
      <c r="P147" t="s">
        <v>78</v>
      </c>
      <c r="Q147" t="s">
        <v>78</v>
      </c>
      <c r="R147" t="s">
        <v>75</v>
      </c>
      <c r="S147" s="27">
        <f t="shared" si="58"/>
        <v>45788</v>
      </c>
      <c r="T147" s="60" t="s">
        <v>35</v>
      </c>
      <c r="U147" s="28">
        <v>0</v>
      </c>
      <c r="V147" s="2">
        <v>2170.25</v>
      </c>
      <c r="W147" s="2">
        <v>133.13</v>
      </c>
      <c r="X147" s="2">
        <v>5912.6</v>
      </c>
      <c r="Y147" s="29">
        <v>3651.53</v>
      </c>
      <c r="Z147" s="31">
        <f t="shared" si="54"/>
        <v>11867.51</v>
      </c>
      <c r="AA147" s="32">
        <f t="shared" si="45"/>
        <v>-47.92</v>
      </c>
      <c r="AB147" s="5">
        <f t="shared" si="45"/>
        <v>-171.29999999999995</v>
      </c>
      <c r="AC147" s="5">
        <f t="shared" si="45"/>
        <v>-22.089999999999989</v>
      </c>
      <c r="AD147" s="5">
        <f t="shared" si="45"/>
        <v>-649.47000000000025</v>
      </c>
      <c r="AE147" s="33">
        <f t="shared" si="45"/>
        <v>-748.57000000000016</v>
      </c>
      <c r="AF147" s="34">
        <f t="shared" si="45"/>
        <v>-1639.3500000000004</v>
      </c>
      <c r="AG147" s="35" t="e">
        <f t="shared" si="46"/>
        <v>#DIV/0!</v>
      </c>
      <c r="AH147" s="7">
        <f t="shared" si="46"/>
        <v>-7.8930998732864854E-2</v>
      </c>
      <c r="AI147" s="7">
        <f t="shared" si="46"/>
        <v>-0.16592804026139857</v>
      </c>
      <c r="AJ147" s="7">
        <f t="shared" si="46"/>
        <v>-0.10984507661604036</v>
      </c>
      <c r="AK147" s="36">
        <f t="shared" si="46"/>
        <v>-0.20500173899707796</v>
      </c>
      <c r="AL147" s="37">
        <f t="shared" si="46"/>
        <v>-0.138137654823969</v>
      </c>
      <c r="AM147" s="2">
        <v>-47.92</v>
      </c>
      <c r="AN147" s="2">
        <v>418.6</v>
      </c>
      <c r="AO147" s="2">
        <v>46.59</v>
      </c>
      <c r="AP147" s="2">
        <v>1552.71</v>
      </c>
      <c r="AQ147" s="29">
        <v>843.76</v>
      </c>
      <c r="AR147" s="31">
        <f t="shared" si="55"/>
        <v>2813.74</v>
      </c>
      <c r="AS147" s="2">
        <v>0</v>
      </c>
      <c r="AT147" s="2">
        <v>488.91</v>
      </c>
      <c r="AU147" s="2">
        <v>186.66</v>
      </c>
      <c r="AV147" s="2">
        <v>1771.22</v>
      </c>
      <c r="AW147" s="29">
        <v>1069.47</v>
      </c>
      <c r="AX147" s="31">
        <f t="shared" si="56"/>
        <v>3516.26</v>
      </c>
      <c r="AY147" s="5">
        <f t="shared" si="47"/>
        <v>-47.92</v>
      </c>
      <c r="AZ147" s="5">
        <f t="shared" si="47"/>
        <v>-70.31</v>
      </c>
      <c r="BA147" s="5">
        <f t="shared" si="47"/>
        <v>-140.07</v>
      </c>
      <c r="BB147" s="5">
        <f t="shared" si="47"/>
        <v>-218.51</v>
      </c>
      <c r="BC147" s="33">
        <f t="shared" si="47"/>
        <v>-225.71000000000004</v>
      </c>
      <c r="BD147" s="34">
        <f t="shared" si="47"/>
        <v>-702.52000000000044</v>
      </c>
      <c r="BE147" s="7" t="e">
        <f t="shared" si="48"/>
        <v>#DIV/0!</v>
      </c>
      <c r="BF147" s="7">
        <f t="shared" si="48"/>
        <v>-0.14380969912662861</v>
      </c>
      <c r="BG147" s="7">
        <f t="shared" si="48"/>
        <v>-0.75040180006428803</v>
      </c>
      <c r="BH147" s="7">
        <f t="shared" si="48"/>
        <v>-0.12336694481769626</v>
      </c>
      <c r="BI147" s="36">
        <f t="shared" si="48"/>
        <v>-0.2110484632575014</v>
      </c>
      <c r="BJ147" s="37">
        <f t="shared" si="48"/>
        <v>-0.19979182426783013</v>
      </c>
      <c r="BK147" s="38">
        <f t="shared" si="49"/>
        <v>1</v>
      </c>
      <c r="BL147" s="38">
        <f t="shared" si="49"/>
        <v>0.20940994021861478</v>
      </c>
      <c r="BM147" s="38">
        <f t="shared" si="49"/>
        <v>0.41957853025936598</v>
      </c>
      <c r="BN147" s="38">
        <f t="shared" si="49"/>
        <v>0.29501646358725703</v>
      </c>
      <c r="BO147" s="39">
        <f t="shared" si="49"/>
        <v>0.29065505552952847</v>
      </c>
      <c r="BP147" s="40">
        <f t="shared" si="49"/>
        <v>0.27509737821856522</v>
      </c>
      <c r="BQ147" s="38">
        <f t="shared" si="50"/>
        <v>0</v>
      </c>
      <c r="BR147" s="38">
        <f t="shared" si="50"/>
        <v>0.22527819375647967</v>
      </c>
      <c r="BS147" s="38">
        <f t="shared" si="50"/>
        <v>1.402088184481334</v>
      </c>
      <c r="BT147" s="38">
        <f t="shared" si="50"/>
        <v>0.29956702635050569</v>
      </c>
      <c r="BU147" s="39">
        <f t="shared" si="50"/>
        <v>0.29288270943960476</v>
      </c>
      <c r="BV147" s="40">
        <f t="shared" si="50"/>
        <v>0.29629298816685218</v>
      </c>
      <c r="BW147" s="38">
        <f t="shared" si="51"/>
        <v>1</v>
      </c>
      <c r="BX147" s="38">
        <f t="shared" si="51"/>
        <v>-1.586825353786489E-2</v>
      </c>
      <c r="BY147" s="38">
        <f t="shared" si="51"/>
        <v>-0.98250965422196801</v>
      </c>
      <c r="BZ147" s="38">
        <f t="shared" si="51"/>
        <v>-4.5505627632486667E-3</v>
      </c>
      <c r="CA147" s="39">
        <f t="shared" si="51"/>
        <v>-2.2276539100762882E-3</v>
      </c>
      <c r="CB147" s="40">
        <f t="shared" si="51"/>
        <v>-2.1195609948286953E-2</v>
      </c>
      <c r="CC147" s="2">
        <f t="shared" si="52"/>
        <v>10000</v>
      </c>
      <c r="CD147" s="2">
        <f t="shared" si="52"/>
        <v>-158.68253537864891</v>
      </c>
      <c r="CE147" s="2">
        <f t="shared" si="52"/>
        <v>-9825.0965422196805</v>
      </c>
      <c r="CF147" s="2">
        <f t="shared" si="52"/>
        <v>-45.505627632486664</v>
      </c>
      <c r="CG147" s="29">
        <f t="shared" si="52"/>
        <v>-22.276539100762882</v>
      </c>
      <c r="CH147" s="31">
        <f t="shared" si="52"/>
        <v>-211.95609948286952</v>
      </c>
      <c r="CI147" s="40">
        <f>IFERROR(M147/'Class Sum-WR'!M147,0)</f>
        <v>0.15304420481327566</v>
      </c>
      <c r="CJ147" s="40">
        <f>IFERROR(M147/'Class Sum-TH'!M147,0)</f>
        <v>0.44721459362392502</v>
      </c>
    </row>
    <row r="148" spans="1:88" x14ac:dyDescent="0.2">
      <c r="A148" t="s">
        <v>46</v>
      </c>
      <c r="B148" t="s">
        <v>46</v>
      </c>
      <c r="C148" t="s">
        <v>78</v>
      </c>
      <c r="D148" t="s">
        <v>78</v>
      </c>
      <c r="E148" t="s">
        <v>75</v>
      </c>
      <c r="F148" s="27">
        <f t="shared" si="57"/>
        <v>46153</v>
      </c>
      <c r="G148" s="60" t="s">
        <v>36</v>
      </c>
      <c r="H148" s="28">
        <v>-313.69</v>
      </c>
      <c r="I148" s="2">
        <v>2466.06</v>
      </c>
      <c r="J148" s="2">
        <v>37.82</v>
      </c>
      <c r="K148" s="2">
        <v>6823.68</v>
      </c>
      <c r="L148" s="29">
        <v>3448.17</v>
      </c>
      <c r="M148" s="30">
        <f t="shared" si="53"/>
        <v>12462.04</v>
      </c>
      <c r="N148" t="s">
        <v>49</v>
      </c>
      <c r="O148" t="s">
        <v>49</v>
      </c>
      <c r="P148" t="s">
        <v>78</v>
      </c>
      <c r="Q148" t="s">
        <v>78</v>
      </c>
      <c r="R148" t="s">
        <v>75</v>
      </c>
      <c r="S148" s="27">
        <f t="shared" si="58"/>
        <v>45789</v>
      </c>
      <c r="T148" s="60" t="s">
        <v>36</v>
      </c>
      <c r="U148" s="28">
        <v>-195.55</v>
      </c>
      <c r="V148" s="2">
        <v>1877.64</v>
      </c>
      <c r="W148" s="2">
        <v>167.08</v>
      </c>
      <c r="X148" s="2">
        <v>5011.2700000000004</v>
      </c>
      <c r="Y148" s="29">
        <v>3278.83</v>
      </c>
      <c r="Z148" s="31">
        <f t="shared" si="54"/>
        <v>10139.27</v>
      </c>
      <c r="AA148" s="32">
        <f t="shared" si="45"/>
        <v>-118.13999999999999</v>
      </c>
      <c r="AB148" s="5">
        <f t="shared" si="45"/>
        <v>588.41999999999985</v>
      </c>
      <c r="AC148" s="5">
        <f t="shared" si="45"/>
        <v>-129.26000000000002</v>
      </c>
      <c r="AD148" s="5">
        <f t="shared" si="45"/>
        <v>1812.4099999999999</v>
      </c>
      <c r="AE148" s="33">
        <f t="shared" si="45"/>
        <v>169.34000000000015</v>
      </c>
      <c r="AF148" s="34">
        <f t="shared" si="45"/>
        <v>2322.7700000000004</v>
      </c>
      <c r="AG148" s="35">
        <f t="shared" si="46"/>
        <v>0.60414216312963431</v>
      </c>
      <c r="AH148" s="7">
        <f t="shared" si="46"/>
        <v>0.31338275707803404</v>
      </c>
      <c r="AI148" s="7">
        <f t="shared" si="46"/>
        <v>-0.7736413694038784</v>
      </c>
      <c r="AJ148" s="7">
        <f t="shared" si="46"/>
        <v>0.36166680302597937</v>
      </c>
      <c r="AK148" s="36">
        <f t="shared" si="46"/>
        <v>5.1646471454756773E-2</v>
      </c>
      <c r="AL148" s="37">
        <f t="shared" si="46"/>
        <v>0.22908651214535172</v>
      </c>
      <c r="AM148" s="2">
        <v>-313.69</v>
      </c>
      <c r="AN148" s="2">
        <v>519.07000000000005</v>
      </c>
      <c r="AO148" s="2">
        <v>13.95</v>
      </c>
      <c r="AP148" s="2">
        <v>1851.2</v>
      </c>
      <c r="AQ148" s="29">
        <v>938.05</v>
      </c>
      <c r="AR148" s="31">
        <f t="shared" si="55"/>
        <v>3008.58</v>
      </c>
      <c r="AS148" s="2">
        <v>-195.55</v>
      </c>
      <c r="AT148" s="2">
        <v>411.54</v>
      </c>
      <c r="AU148" s="2">
        <v>55.14</v>
      </c>
      <c r="AV148" s="2">
        <v>1472.22</v>
      </c>
      <c r="AW148" s="29">
        <v>1025.23</v>
      </c>
      <c r="AX148" s="31">
        <f t="shared" si="56"/>
        <v>2768.58</v>
      </c>
      <c r="AY148" s="5">
        <f t="shared" si="47"/>
        <v>-118.13999999999999</v>
      </c>
      <c r="AZ148" s="5">
        <f t="shared" si="47"/>
        <v>107.53000000000003</v>
      </c>
      <c r="BA148" s="5">
        <f t="shared" si="47"/>
        <v>-41.19</v>
      </c>
      <c r="BB148" s="5">
        <f t="shared" si="47"/>
        <v>378.98</v>
      </c>
      <c r="BC148" s="33">
        <f t="shared" si="47"/>
        <v>-87.180000000000064</v>
      </c>
      <c r="BD148" s="34">
        <f t="shared" si="47"/>
        <v>240</v>
      </c>
      <c r="BE148" s="7">
        <f t="shared" si="48"/>
        <v>0.60414216312963431</v>
      </c>
      <c r="BF148" s="7">
        <f t="shared" si="48"/>
        <v>0.26128687369393017</v>
      </c>
      <c r="BG148" s="7">
        <f t="shared" si="48"/>
        <v>-0.74700761697497275</v>
      </c>
      <c r="BH148" s="7">
        <f t="shared" si="48"/>
        <v>0.25742076591813723</v>
      </c>
      <c r="BI148" s="36">
        <f t="shared" si="48"/>
        <v>-8.5034577606976053E-2</v>
      </c>
      <c r="BJ148" s="37">
        <f t="shared" si="48"/>
        <v>8.6687038120625018E-2</v>
      </c>
      <c r="BK148" s="38">
        <f t="shared" si="49"/>
        <v>1</v>
      </c>
      <c r="BL148" s="38">
        <f t="shared" si="49"/>
        <v>0.21048555185194198</v>
      </c>
      <c r="BM148" s="38">
        <f t="shared" si="49"/>
        <v>0.36885245901639341</v>
      </c>
      <c r="BN148" s="38">
        <f t="shared" si="49"/>
        <v>0.27129056462202211</v>
      </c>
      <c r="BO148" s="39">
        <f t="shared" si="49"/>
        <v>0.27204285171554765</v>
      </c>
      <c r="BP148" s="40">
        <f t="shared" si="49"/>
        <v>0.24141954286778086</v>
      </c>
      <c r="BQ148" s="38">
        <f t="shared" si="50"/>
        <v>1</v>
      </c>
      <c r="BR148" s="38">
        <f t="shared" si="50"/>
        <v>0.21917939541126094</v>
      </c>
      <c r="BS148" s="38">
        <f t="shared" si="50"/>
        <v>0.33002154656451999</v>
      </c>
      <c r="BT148" s="38">
        <f t="shared" si="50"/>
        <v>0.29378181578721557</v>
      </c>
      <c r="BU148" s="39">
        <f t="shared" si="50"/>
        <v>0.3126816577864665</v>
      </c>
      <c r="BV148" s="40">
        <f t="shared" si="50"/>
        <v>0.27305516077587438</v>
      </c>
      <c r="BW148" s="38">
        <f t="shared" si="51"/>
        <v>0</v>
      </c>
      <c r="BX148" s="38">
        <f t="shared" si="51"/>
        <v>-8.6938435593189589E-3</v>
      </c>
      <c r="BY148" s="38">
        <f t="shared" si="51"/>
        <v>3.8830912451873423E-2</v>
      </c>
      <c r="BZ148" s="38">
        <f t="shared" si="51"/>
        <v>-2.249125116519346E-2</v>
      </c>
      <c r="CA148" s="39">
        <f t="shared" si="51"/>
        <v>-4.0638806070918854E-2</v>
      </c>
      <c r="CB148" s="40">
        <f t="shared" si="51"/>
        <v>-3.1635617908093522E-2</v>
      </c>
      <c r="CC148" s="2">
        <f t="shared" si="52"/>
        <v>0</v>
      </c>
      <c r="CD148" s="2">
        <f t="shared" si="52"/>
        <v>-86.938435593189595</v>
      </c>
      <c r="CE148" s="2">
        <f t="shared" si="52"/>
        <v>388.30912451873422</v>
      </c>
      <c r="CF148" s="2">
        <f t="shared" si="52"/>
        <v>-224.91251165193461</v>
      </c>
      <c r="CG148" s="29">
        <f t="shared" si="52"/>
        <v>-406.38806070918855</v>
      </c>
      <c r="CH148" s="31">
        <f t="shared" si="52"/>
        <v>-316.35617908093519</v>
      </c>
      <c r="CI148" s="40">
        <f>IFERROR(M148/'Class Sum-WR'!M148,0)</f>
        <v>0.21279970219748887</v>
      </c>
      <c r="CJ148" s="40">
        <f>IFERROR(M148/'Class Sum-TH'!M148,0)</f>
        <v>0.68267195477353904</v>
      </c>
    </row>
    <row r="149" spans="1:88" x14ac:dyDescent="0.2">
      <c r="A149" t="s">
        <v>46</v>
      </c>
      <c r="B149" t="s">
        <v>46</v>
      </c>
      <c r="C149" t="s">
        <v>78</v>
      </c>
      <c r="D149" t="s">
        <v>78</v>
      </c>
      <c r="E149" t="s">
        <v>75</v>
      </c>
      <c r="F149" s="27">
        <f t="shared" si="57"/>
        <v>46154</v>
      </c>
      <c r="G149" s="60" t="s">
        <v>37</v>
      </c>
      <c r="H149" s="28">
        <v>-7.7</v>
      </c>
      <c r="I149" s="2">
        <v>1786.25</v>
      </c>
      <c r="J149" s="2">
        <v>102.51</v>
      </c>
      <c r="K149" s="2">
        <v>3462.39</v>
      </c>
      <c r="L149" s="29">
        <v>2035.02</v>
      </c>
      <c r="M149" s="30">
        <f t="shared" si="53"/>
        <v>7378.4699999999993</v>
      </c>
      <c r="N149" t="s">
        <v>49</v>
      </c>
      <c r="O149" t="s">
        <v>49</v>
      </c>
      <c r="P149" t="s">
        <v>78</v>
      </c>
      <c r="Q149" t="s">
        <v>78</v>
      </c>
      <c r="R149" t="s">
        <v>75</v>
      </c>
      <c r="S149" s="27">
        <f t="shared" si="58"/>
        <v>45790</v>
      </c>
      <c r="T149" s="60" t="s">
        <v>37</v>
      </c>
      <c r="U149" s="28">
        <v>-7.01</v>
      </c>
      <c r="V149" s="2">
        <v>1880.23</v>
      </c>
      <c r="W149" s="2">
        <v>185.09</v>
      </c>
      <c r="X149" s="2">
        <v>4690.18</v>
      </c>
      <c r="Y149" s="29">
        <v>2893.07</v>
      </c>
      <c r="Z149" s="31">
        <f t="shared" si="54"/>
        <v>9641.56</v>
      </c>
      <c r="AA149" s="32">
        <f t="shared" si="45"/>
        <v>-0.69000000000000039</v>
      </c>
      <c r="AB149" s="5">
        <f t="shared" si="45"/>
        <v>-93.980000000000018</v>
      </c>
      <c r="AC149" s="5">
        <f t="shared" si="45"/>
        <v>-82.58</v>
      </c>
      <c r="AD149" s="5">
        <f t="shared" si="45"/>
        <v>-1227.7900000000004</v>
      </c>
      <c r="AE149" s="33">
        <f t="shared" si="45"/>
        <v>-858.05000000000018</v>
      </c>
      <c r="AF149" s="34">
        <f t="shared" si="45"/>
        <v>-2263.09</v>
      </c>
      <c r="AG149" s="35">
        <f t="shared" si="46"/>
        <v>9.8430813124108479E-2</v>
      </c>
      <c r="AH149" s="7">
        <f t="shared" si="46"/>
        <v>-4.99832467304532E-2</v>
      </c>
      <c r="AI149" s="7">
        <f t="shared" si="46"/>
        <v>-0.44616132692203792</v>
      </c>
      <c r="AJ149" s="7">
        <f t="shared" si="46"/>
        <v>-0.26177886562989061</v>
      </c>
      <c r="AK149" s="36">
        <f t="shared" si="46"/>
        <v>-0.29658805352100021</v>
      </c>
      <c r="AL149" s="37">
        <f t="shared" si="46"/>
        <v>-0.23472238932288969</v>
      </c>
      <c r="AM149" s="2">
        <v>-7.7</v>
      </c>
      <c r="AN149" s="2">
        <v>387.04</v>
      </c>
      <c r="AO149" s="2">
        <v>44.12</v>
      </c>
      <c r="AP149" s="2">
        <v>958.8</v>
      </c>
      <c r="AQ149" s="29">
        <v>576.42999999999995</v>
      </c>
      <c r="AR149" s="31">
        <f t="shared" si="55"/>
        <v>1958.69</v>
      </c>
      <c r="AS149" s="2">
        <v>-7.01</v>
      </c>
      <c r="AT149" s="2">
        <v>403.85</v>
      </c>
      <c r="AU149" s="2">
        <v>70.78</v>
      </c>
      <c r="AV149" s="2">
        <v>1432.39</v>
      </c>
      <c r="AW149" s="29">
        <v>774.78</v>
      </c>
      <c r="AX149" s="31">
        <f t="shared" si="56"/>
        <v>2674.79</v>
      </c>
      <c r="AY149" s="5">
        <f t="shared" si="47"/>
        <v>-0.69000000000000039</v>
      </c>
      <c r="AZ149" s="5">
        <f t="shared" si="47"/>
        <v>-16.810000000000002</v>
      </c>
      <c r="BA149" s="5">
        <f t="shared" si="47"/>
        <v>-26.660000000000004</v>
      </c>
      <c r="BB149" s="5">
        <f t="shared" si="47"/>
        <v>-473.59000000000015</v>
      </c>
      <c r="BC149" s="33">
        <f t="shared" si="47"/>
        <v>-198.35000000000002</v>
      </c>
      <c r="BD149" s="34">
        <f t="shared" si="47"/>
        <v>-716.09999999999991</v>
      </c>
      <c r="BE149" s="7">
        <f t="shared" si="48"/>
        <v>9.8430813124108479E-2</v>
      </c>
      <c r="BF149" s="7">
        <f t="shared" si="48"/>
        <v>-4.1624365482233507E-2</v>
      </c>
      <c r="BG149" s="7">
        <f t="shared" si="48"/>
        <v>-0.37666007346708114</v>
      </c>
      <c r="BH149" s="7">
        <f t="shared" si="48"/>
        <v>-0.33062922807335998</v>
      </c>
      <c r="BI149" s="36">
        <f t="shared" si="48"/>
        <v>-0.25600815715428898</v>
      </c>
      <c r="BJ149" s="37">
        <f t="shared" si="48"/>
        <v>-0.26772195200370869</v>
      </c>
      <c r="BK149" s="38">
        <f t="shared" si="49"/>
        <v>1</v>
      </c>
      <c r="BL149" s="38">
        <f t="shared" si="49"/>
        <v>0.21667739678096573</v>
      </c>
      <c r="BM149" s="38">
        <f t="shared" si="49"/>
        <v>0.43039703443566479</v>
      </c>
      <c r="BN149" s="38">
        <f t="shared" si="49"/>
        <v>0.27691854470466931</v>
      </c>
      <c r="BO149" s="39">
        <f t="shared" si="49"/>
        <v>0.2832552014230818</v>
      </c>
      <c r="BP149" s="40">
        <f t="shared" si="49"/>
        <v>0.26546018347977296</v>
      </c>
      <c r="BQ149" s="38">
        <f t="shared" si="50"/>
        <v>1</v>
      </c>
      <c r="BR149" s="38">
        <f t="shared" si="50"/>
        <v>0.21478755258665164</v>
      </c>
      <c r="BS149" s="38">
        <f t="shared" si="50"/>
        <v>0.3824085579988114</v>
      </c>
      <c r="BT149" s="38">
        <f t="shared" si="50"/>
        <v>0.30540192487281936</v>
      </c>
      <c r="BU149" s="39">
        <f t="shared" si="50"/>
        <v>0.26780547999184257</v>
      </c>
      <c r="BV149" s="40">
        <f t="shared" si="50"/>
        <v>0.27742294815361829</v>
      </c>
      <c r="BW149" s="38">
        <f t="shared" si="51"/>
        <v>0</v>
      </c>
      <c r="BX149" s="38">
        <f t="shared" si="51"/>
        <v>1.8898441943140942E-3</v>
      </c>
      <c r="BY149" s="38">
        <f t="shared" si="51"/>
        <v>4.7988476436853389E-2</v>
      </c>
      <c r="BZ149" s="38">
        <f t="shared" si="51"/>
        <v>-2.8483380168150052E-2</v>
      </c>
      <c r="CA149" s="39">
        <f t="shared" si="51"/>
        <v>1.5449721431239238E-2</v>
      </c>
      <c r="CB149" s="40">
        <f t="shared" si="51"/>
        <v>-1.1962764673845327E-2</v>
      </c>
      <c r="CC149" s="2">
        <f t="shared" si="52"/>
        <v>0</v>
      </c>
      <c r="CD149" s="2">
        <f t="shared" si="52"/>
        <v>18.898441943140941</v>
      </c>
      <c r="CE149" s="2">
        <f t="shared" si="52"/>
        <v>479.88476436853387</v>
      </c>
      <c r="CF149" s="2">
        <f t="shared" si="52"/>
        <v>-284.83380168150052</v>
      </c>
      <c r="CG149" s="29">
        <f t="shared" si="52"/>
        <v>154.49721431239237</v>
      </c>
      <c r="CH149" s="31">
        <f t="shared" si="52"/>
        <v>-119.62764673845328</v>
      </c>
      <c r="CI149" s="40">
        <f>IFERROR(M149/'Class Sum-WR'!M149,0)</f>
        <v>0.10064082489120897</v>
      </c>
      <c r="CJ149" s="40">
        <f>IFERROR(M149/'Class Sum-TH'!M149,0)</f>
        <v>0.47227497479717723</v>
      </c>
    </row>
    <row r="150" spans="1:88" x14ac:dyDescent="0.2">
      <c r="A150" t="s">
        <v>46</v>
      </c>
      <c r="B150" t="s">
        <v>46</v>
      </c>
      <c r="C150" t="s">
        <v>78</v>
      </c>
      <c r="D150" t="s">
        <v>78</v>
      </c>
      <c r="E150" t="s">
        <v>75</v>
      </c>
      <c r="F150" s="27">
        <f t="shared" si="57"/>
        <v>46155</v>
      </c>
      <c r="G150" s="60" t="s">
        <v>38</v>
      </c>
      <c r="H150" s="28">
        <v>-36.6</v>
      </c>
      <c r="I150" s="2">
        <v>2287.0100000000002</v>
      </c>
      <c r="J150" s="2">
        <v>370.39</v>
      </c>
      <c r="K150" s="2">
        <v>4411.45</v>
      </c>
      <c r="L150" s="29">
        <v>3310.31</v>
      </c>
      <c r="M150" s="30">
        <f t="shared" si="53"/>
        <v>10342.56</v>
      </c>
      <c r="N150" t="s">
        <v>49</v>
      </c>
      <c r="O150" t="s">
        <v>49</v>
      </c>
      <c r="P150" t="s">
        <v>78</v>
      </c>
      <c r="Q150" t="s">
        <v>78</v>
      </c>
      <c r="R150" t="s">
        <v>75</v>
      </c>
      <c r="S150" s="27">
        <f t="shared" si="58"/>
        <v>45791</v>
      </c>
      <c r="T150" s="60" t="s">
        <v>38</v>
      </c>
      <c r="U150" s="28">
        <v>0</v>
      </c>
      <c r="V150" s="2">
        <v>1903.29</v>
      </c>
      <c r="W150" s="2">
        <v>116.09</v>
      </c>
      <c r="X150" s="2">
        <v>6976.52</v>
      </c>
      <c r="Y150" s="29">
        <v>3580.43</v>
      </c>
      <c r="Z150" s="31">
        <f t="shared" si="54"/>
        <v>12576.33</v>
      </c>
      <c r="AA150" s="32">
        <f t="shared" si="45"/>
        <v>-36.6</v>
      </c>
      <c r="AB150" s="5">
        <f t="shared" si="45"/>
        <v>383.72000000000025</v>
      </c>
      <c r="AC150" s="5">
        <f t="shared" si="45"/>
        <v>254.29999999999998</v>
      </c>
      <c r="AD150" s="5">
        <f t="shared" si="45"/>
        <v>-2565.0700000000006</v>
      </c>
      <c r="AE150" s="33">
        <f t="shared" si="45"/>
        <v>-270.11999999999989</v>
      </c>
      <c r="AF150" s="34">
        <f t="shared" si="45"/>
        <v>-2233.7700000000004</v>
      </c>
      <c r="AG150" s="35" t="e">
        <f t="shared" si="46"/>
        <v>#DIV/0!</v>
      </c>
      <c r="AH150" s="7">
        <f t="shared" si="46"/>
        <v>0.20160879319494152</v>
      </c>
      <c r="AI150" s="7">
        <f t="shared" si="46"/>
        <v>2.1905418210009473</v>
      </c>
      <c r="AJ150" s="7">
        <f t="shared" si="46"/>
        <v>-0.36767184785537782</v>
      </c>
      <c r="AK150" s="36">
        <f t="shared" si="46"/>
        <v>-7.5443452322765669E-2</v>
      </c>
      <c r="AL150" s="37">
        <f t="shared" si="46"/>
        <v>-0.17761699955392396</v>
      </c>
      <c r="AM150" s="2">
        <v>-36.6</v>
      </c>
      <c r="AN150" s="2">
        <v>477.75</v>
      </c>
      <c r="AO150" s="2">
        <v>224.75</v>
      </c>
      <c r="AP150" s="2">
        <v>1189.3699999999999</v>
      </c>
      <c r="AQ150" s="29">
        <v>854.23</v>
      </c>
      <c r="AR150" s="31">
        <f t="shared" si="55"/>
        <v>2709.5</v>
      </c>
      <c r="AS150" s="2">
        <v>0</v>
      </c>
      <c r="AT150" s="2">
        <v>435.07</v>
      </c>
      <c r="AU150" s="2">
        <v>177.63</v>
      </c>
      <c r="AV150" s="2">
        <v>2117.08</v>
      </c>
      <c r="AW150" s="29">
        <v>1097.31</v>
      </c>
      <c r="AX150" s="31">
        <f t="shared" si="56"/>
        <v>3827.0899999999997</v>
      </c>
      <c r="AY150" s="5">
        <f t="shared" si="47"/>
        <v>-36.6</v>
      </c>
      <c r="AZ150" s="5">
        <f t="shared" si="47"/>
        <v>42.680000000000007</v>
      </c>
      <c r="BA150" s="5">
        <f t="shared" si="47"/>
        <v>47.120000000000005</v>
      </c>
      <c r="BB150" s="5">
        <f t="shared" si="47"/>
        <v>-927.71</v>
      </c>
      <c r="BC150" s="33">
        <f t="shared" si="47"/>
        <v>-243.07999999999993</v>
      </c>
      <c r="BD150" s="34">
        <f t="shared" si="47"/>
        <v>-1117.5899999999997</v>
      </c>
      <c r="BE150" s="7" t="e">
        <f t="shared" si="48"/>
        <v>#DIV/0!</v>
      </c>
      <c r="BF150" s="7">
        <f t="shared" si="48"/>
        <v>9.8099156457581549E-2</v>
      </c>
      <c r="BG150" s="7">
        <f t="shared" si="48"/>
        <v>0.26527050610820246</v>
      </c>
      <c r="BH150" s="7">
        <f t="shared" si="48"/>
        <v>-0.43820261870123001</v>
      </c>
      <c r="BI150" s="36">
        <f t="shared" si="48"/>
        <v>-0.22152354393926962</v>
      </c>
      <c r="BJ150" s="37">
        <f t="shared" si="48"/>
        <v>-0.29202083044819949</v>
      </c>
      <c r="BK150" s="38">
        <f t="shared" si="49"/>
        <v>1</v>
      </c>
      <c r="BL150" s="38">
        <f t="shared" si="49"/>
        <v>0.20889720639612419</v>
      </c>
      <c r="BM150" s="38">
        <f t="shared" si="49"/>
        <v>0.60679283997948108</v>
      </c>
      <c r="BN150" s="38">
        <f t="shared" si="49"/>
        <v>0.26960976549660542</v>
      </c>
      <c r="BO150" s="39">
        <f t="shared" si="49"/>
        <v>0.25805136074869123</v>
      </c>
      <c r="BP150" s="40">
        <f t="shared" si="49"/>
        <v>0.26197575841957893</v>
      </c>
      <c r="BQ150" s="38">
        <f t="shared" si="50"/>
        <v>0</v>
      </c>
      <c r="BR150" s="38">
        <f t="shared" si="50"/>
        <v>0.22858839167967046</v>
      </c>
      <c r="BS150" s="38">
        <f t="shared" si="50"/>
        <v>1.5301059522784046</v>
      </c>
      <c r="BT150" s="38">
        <f t="shared" si="50"/>
        <v>0.30345788444668687</v>
      </c>
      <c r="BU150" s="39">
        <f t="shared" si="50"/>
        <v>0.3064743620179699</v>
      </c>
      <c r="BV150" s="40">
        <f t="shared" si="50"/>
        <v>0.30430896771951754</v>
      </c>
      <c r="BW150" s="38">
        <f t="shared" si="51"/>
        <v>1</v>
      </c>
      <c r="BX150" s="38">
        <f t="shared" si="51"/>
        <v>-1.969118528354627E-2</v>
      </c>
      <c r="BY150" s="38">
        <f t="shared" si="51"/>
        <v>-0.92331311229892354</v>
      </c>
      <c r="BZ150" s="38">
        <f t="shared" si="51"/>
        <v>-3.3848118950081441E-2</v>
      </c>
      <c r="CA150" s="39">
        <f t="shared" si="51"/>
        <v>-4.8423001269278676E-2</v>
      </c>
      <c r="CB150" s="40">
        <f t="shared" si="51"/>
        <v>-4.2333209299938612E-2</v>
      </c>
      <c r="CC150" s="2">
        <f t="shared" si="52"/>
        <v>10000</v>
      </c>
      <c r="CD150" s="2">
        <f t="shared" si="52"/>
        <v>-196.9118528354627</v>
      </c>
      <c r="CE150" s="2">
        <f t="shared" si="52"/>
        <v>-9233.1311229892362</v>
      </c>
      <c r="CF150" s="2">
        <f t="shared" si="52"/>
        <v>-338.48118950081442</v>
      </c>
      <c r="CG150" s="29">
        <f t="shared" si="52"/>
        <v>-484.23001269278677</v>
      </c>
      <c r="CH150" s="31">
        <f t="shared" si="52"/>
        <v>-423.33209299938613</v>
      </c>
      <c r="CI150" s="40">
        <f>IFERROR(M150/'Class Sum-WR'!M150,0)</f>
        <v>0.12551128029500713</v>
      </c>
      <c r="CJ150" s="40">
        <f>IFERROR(M150/'Class Sum-TH'!M150,0)</f>
        <v>0.44988973035047047</v>
      </c>
    </row>
    <row r="151" spans="1:88" x14ac:dyDescent="0.2">
      <c r="A151" t="s">
        <v>46</v>
      </c>
      <c r="B151" t="s">
        <v>46</v>
      </c>
      <c r="C151" t="s">
        <v>78</v>
      </c>
      <c r="D151" t="s">
        <v>78</v>
      </c>
      <c r="E151" t="s">
        <v>75</v>
      </c>
      <c r="F151" s="27">
        <f t="shared" si="57"/>
        <v>46156</v>
      </c>
      <c r="G151" s="60" t="s">
        <v>39</v>
      </c>
      <c r="H151" s="28">
        <v>-71.180000000000007</v>
      </c>
      <c r="I151" s="2">
        <v>3168.55</v>
      </c>
      <c r="J151" s="2">
        <v>95.6</v>
      </c>
      <c r="K151" s="2">
        <v>7604.89</v>
      </c>
      <c r="L151" s="29">
        <v>3060.88</v>
      </c>
      <c r="M151" s="30">
        <f t="shared" si="53"/>
        <v>13858.740000000002</v>
      </c>
      <c r="N151" t="s">
        <v>49</v>
      </c>
      <c r="O151" t="s">
        <v>49</v>
      </c>
      <c r="P151" t="s">
        <v>78</v>
      </c>
      <c r="Q151" t="s">
        <v>78</v>
      </c>
      <c r="R151" t="s">
        <v>75</v>
      </c>
      <c r="S151" s="27">
        <f t="shared" si="58"/>
        <v>45792</v>
      </c>
      <c r="T151" s="60" t="s">
        <v>39</v>
      </c>
      <c r="U151" s="28">
        <v>0</v>
      </c>
      <c r="V151" s="2">
        <v>3150.33</v>
      </c>
      <c r="W151" s="2">
        <v>203.22</v>
      </c>
      <c r="X151" s="2">
        <v>7572.07</v>
      </c>
      <c r="Y151" s="29">
        <v>3416</v>
      </c>
      <c r="Z151" s="31">
        <f t="shared" si="54"/>
        <v>14341.619999999999</v>
      </c>
      <c r="AA151" s="32">
        <f t="shared" si="45"/>
        <v>-71.180000000000007</v>
      </c>
      <c r="AB151" s="5">
        <f t="shared" si="45"/>
        <v>18.220000000000255</v>
      </c>
      <c r="AC151" s="5">
        <f t="shared" si="45"/>
        <v>-107.62</v>
      </c>
      <c r="AD151" s="5">
        <f t="shared" si="45"/>
        <v>32.820000000000618</v>
      </c>
      <c r="AE151" s="33">
        <f t="shared" si="45"/>
        <v>-355.11999999999989</v>
      </c>
      <c r="AF151" s="34">
        <f t="shared" si="45"/>
        <v>-482.87999999999738</v>
      </c>
      <c r="AG151" s="35" t="e">
        <f t="shared" si="46"/>
        <v>#DIV/0!</v>
      </c>
      <c r="AH151" s="7">
        <f t="shared" si="46"/>
        <v>5.7835210914412953E-3</v>
      </c>
      <c r="AI151" s="7">
        <f t="shared" si="46"/>
        <v>-0.52957386084046854</v>
      </c>
      <c r="AJ151" s="7">
        <f t="shared" si="46"/>
        <v>4.3343497881029392E-3</v>
      </c>
      <c r="AK151" s="36">
        <f t="shared" si="46"/>
        <v>-0.10395784543325524</v>
      </c>
      <c r="AL151" s="37">
        <f t="shared" si="46"/>
        <v>-3.3669836461989469E-2</v>
      </c>
      <c r="AM151" s="2">
        <v>-71.180000000000007</v>
      </c>
      <c r="AN151" s="2">
        <v>687.23</v>
      </c>
      <c r="AO151" s="2">
        <v>59.19</v>
      </c>
      <c r="AP151" s="2">
        <v>2220.33</v>
      </c>
      <c r="AQ151" s="29">
        <v>857.99</v>
      </c>
      <c r="AR151" s="31">
        <f t="shared" si="55"/>
        <v>3753.5599999999995</v>
      </c>
      <c r="AS151" s="2">
        <v>0</v>
      </c>
      <c r="AT151" s="2">
        <v>716.91</v>
      </c>
      <c r="AU151" s="2">
        <v>349.58</v>
      </c>
      <c r="AV151" s="2">
        <v>2295.87</v>
      </c>
      <c r="AW151" s="29">
        <v>976.2</v>
      </c>
      <c r="AX151" s="31">
        <f t="shared" si="56"/>
        <v>4338.5599999999995</v>
      </c>
      <c r="AY151" s="5">
        <f t="shared" si="47"/>
        <v>-71.180000000000007</v>
      </c>
      <c r="AZ151" s="5">
        <f t="shared" si="47"/>
        <v>-29.67999999999995</v>
      </c>
      <c r="BA151" s="5">
        <f t="shared" si="47"/>
        <v>-290.39</v>
      </c>
      <c r="BB151" s="5">
        <f t="shared" si="47"/>
        <v>-75.539999999999964</v>
      </c>
      <c r="BC151" s="33">
        <f t="shared" si="47"/>
        <v>-118.21000000000004</v>
      </c>
      <c r="BD151" s="34">
        <f t="shared" si="47"/>
        <v>-585</v>
      </c>
      <c r="BE151" s="7" t="e">
        <f t="shared" si="48"/>
        <v>#DIV/0!</v>
      </c>
      <c r="BF151" s="7">
        <f t="shared" si="48"/>
        <v>-4.1399896779233031E-2</v>
      </c>
      <c r="BG151" s="7">
        <f t="shared" si="48"/>
        <v>-0.83068253332570519</v>
      </c>
      <c r="BH151" s="7">
        <f t="shared" si="48"/>
        <v>-3.2902559813926729E-2</v>
      </c>
      <c r="BI151" s="36">
        <f t="shared" si="48"/>
        <v>-0.12109198934644544</v>
      </c>
      <c r="BJ151" s="37">
        <f t="shared" si="48"/>
        <v>-0.13483736539312585</v>
      </c>
      <c r="BK151" s="38">
        <f t="shared" si="49"/>
        <v>1</v>
      </c>
      <c r="BL151" s="38">
        <f t="shared" si="49"/>
        <v>0.21689100692745891</v>
      </c>
      <c r="BM151" s="38">
        <f t="shared" si="49"/>
        <v>0.61914225941422596</v>
      </c>
      <c r="BN151" s="38">
        <f t="shared" si="49"/>
        <v>0.2919608304656609</v>
      </c>
      <c r="BO151" s="39">
        <f t="shared" si="49"/>
        <v>0.28030827735814534</v>
      </c>
      <c r="BP151" s="40">
        <f t="shared" si="49"/>
        <v>0.27084424702389964</v>
      </c>
      <c r="BQ151" s="38">
        <f t="shared" si="50"/>
        <v>0</v>
      </c>
      <c r="BR151" s="38">
        <f t="shared" si="50"/>
        <v>0.22756663587624154</v>
      </c>
      <c r="BS151" s="38">
        <f t="shared" si="50"/>
        <v>1.7202047042613915</v>
      </c>
      <c r="BT151" s="38">
        <f t="shared" si="50"/>
        <v>0.30320242681327564</v>
      </c>
      <c r="BU151" s="39">
        <f t="shared" si="50"/>
        <v>0.28577283372365342</v>
      </c>
      <c r="BV151" s="40">
        <f t="shared" si="50"/>
        <v>0.30251533648221052</v>
      </c>
      <c r="BW151" s="38">
        <f t="shared" si="51"/>
        <v>1</v>
      </c>
      <c r="BX151" s="38">
        <f t="shared" si="51"/>
        <v>-1.0675628948782628E-2</v>
      </c>
      <c r="BY151" s="38">
        <f t="shared" si="51"/>
        <v>-1.1010624448471655</v>
      </c>
      <c r="BZ151" s="38">
        <f t="shared" si="51"/>
        <v>-1.1241596347614735E-2</v>
      </c>
      <c r="CA151" s="39">
        <f t="shared" si="51"/>
        <v>-5.4645563655080776E-3</v>
      </c>
      <c r="CB151" s="40">
        <f t="shared" si="51"/>
        <v>-3.1671089458310875E-2</v>
      </c>
      <c r="CC151" s="2">
        <f t="shared" si="52"/>
        <v>10000</v>
      </c>
      <c r="CD151" s="2">
        <f t="shared" si="52"/>
        <v>-106.75628948782628</v>
      </c>
      <c r="CE151" s="2">
        <f t="shared" si="52"/>
        <v>-11010.624448471655</v>
      </c>
      <c r="CF151" s="2">
        <f t="shared" si="52"/>
        <v>-112.41596347614735</v>
      </c>
      <c r="CG151" s="29">
        <f t="shared" si="52"/>
        <v>-54.645563655080778</v>
      </c>
      <c r="CH151" s="31">
        <f t="shared" si="52"/>
        <v>-316.71089458310877</v>
      </c>
      <c r="CI151" s="40">
        <f>IFERROR(M151/'Class Sum-WR'!M151,0)</f>
        <v>0.15449082451758198</v>
      </c>
      <c r="CJ151" s="40">
        <f>IFERROR(M151/'Class Sum-TH'!M151,0)</f>
        <v>0.46197863504569875</v>
      </c>
    </row>
    <row r="152" spans="1:88" x14ac:dyDescent="0.2">
      <c r="A152" t="s">
        <v>46</v>
      </c>
      <c r="B152" t="s">
        <v>46</v>
      </c>
      <c r="C152" t="s">
        <v>78</v>
      </c>
      <c r="D152" t="s">
        <v>78</v>
      </c>
      <c r="E152" t="s">
        <v>75</v>
      </c>
      <c r="F152" s="27">
        <f t="shared" si="57"/>
        <v>46157</v>
      </c>
      <c r="G152" s="60" t="s">
        <v>40</v>
      </c>
      <c r="H152" s="28">
        <v>-33.619999999999997</v>
      </c>
      <c r="I152" s="2">
        <v>5365.22</v>
      </c>
      <c r="J152" s="2">
        <v>203.5</v>
      </c>
      <c r="K152" s="2">
        <v>10916.33</v>
      </c>
      <c r="L152" s="29">
        <v>4738.82</v>
      </c>
      <c r="M152" s="30">
        <f t="shared" si="53"/>
        <v>21190.25</v>
      </c>
      <c r="N152" t="s">
        <v>49</v>
      </c>
      <c r="O152" t="s">
        <v>49</v>
      </c>
      <c r="P152" t="s">
        <v>78</v>
      </c>
      <c r="Q152" t="s">
        <v>78</v>
      </c>
      <c r="R152" t="s">
        <v>75</v>
      </c>
      <c r="S152" s="27">
        <f t="shared" si="58"/>
        <v>45793</v>
      </c>
      <c r="T152" s="60" t="s">
        <v>40</v>
      </c>
      <c r="U152" s="28">
        <v>-7.55</v>
      </c>
      <c r="V152" s="2">
        <v>5020.92</v>
      </c>
      <c r="W152" s="2">
        <v>314.51</v>
      </c>
      <c r="X152" s="2">
        <v>14136.2</v>
      </c>
      <c r="Y152" s="29">
        <v>4970.7</v>
      </c>
      <c r="Z152" s="31">
        <f t="shared" si="54"/>
        <v>24434.780000000002</v>
      </c>
      <c r="AA152" s="32">
        <f t="shared" si="45"/>
        <v>-26.069999999999997</v>
      </c>
      <c r="AB152" s="5">
        <f t="shared" si="45"/>
        <v>344.30000000000018</v>
      </c>
      <c r="AC152" s="5">
        <f t="shared" si="45"/>
        <v>-111.00999999999999</v>
      </c>
      <c r="AD152" s="5">
        <f t="shared" si="45"/>
        <v>-3219.8700000000008</v>
      </c>
      <c r="AE152" s="33">
        <f t="shared" si="45"/>
        <v>-231.88000000000011</v>
      </c>
      <c r="AF152" s="34">
        <f t="shared" si="45"/>
        <v>-3244.5300000000025</v>
      </c>
      <c r="AG152" s="35">
        <f t="shared" si="46"/>
        <v>3.4529801324503309</v>
      </c>
      <c r="AH152" s="7">
        <f t="shared" si="46"/>
        <v>6.8573090190642394E-2</v>
      </c>
      <c r="AI152" s="7">
        <f t="shared" si="46"/>
        <v>-0.35296175002384661</v>
      </c>
      <c r="AJ152" s="7">
        <f t="shared" si="46"/>
        <v>-0.22777479096221054</v>
      </c>
      <c r="AK152" s="36">
        <f t="shared" si="46"/>
        <v>-4.664936528054401E-2</v>
      </c>
      <c r="AL152" s="37">
        <f t="shared" si="46"/>
        <v>-0.13278327040390797</v>
      </c>
      <c r="AM152" s="2">
        <v>-33.619999999999997</v>
      </c>
      <c r="AN152" s="2">
        <v>1182.76</v>
      </c>
      <c r="AO152" s="2">
        <v>87.36</v>
      </c>
      <c r="AP152" s="2">
        <v>3108.87</v>
      </c>
      <c r="AQ152" s="29">
        <v>1304.8399999999999</v>
      </c>
      <c r="AR152" s="31">
        <f t="shared" si="55"/>
        <v>5650.21</v>
      </c>
      <c r="AS152" s="2">
        <v>-7.55</v>
      </c>
      <c r="AT152" s="2">
        <v>1106.6199999999999</v>
      </c>
      <c r="AU152" s="2">
        <v>278.31</v>
      </c>
      <c r="AV152" s="2">
        <v>4240.8</v>
      </c>
      <c r="AW152" s="29">
        <v>1447.88</v>
      </c>
      <c r="AX152" s="31">
        <f t="shared" si="56"/>
        <v>7066.06</v>
      </c>
      <c r="AY152" s="5">
        <f t="shared" si="47"/>
        <v>-26.069999999999997</v>
      </c>
      <c r="AZ152" s="5">
        <f t="shared" si="47"/>
        <v>76.1400000000001</v>
      </c>
      <c r="BA152" s="5">
        <f t="shared" si="47"/>
        <v>-190.95</v>
      </c>
      <c r="BB152" s="5">
        <f t="shared" si="47"/>
        <v>-1131.9300000000003</v>
      </c>
      <c r="BC152" s="33">
        <f t="shared" si="47"/>
        <v>-143.04000000000019</v>
      </c>
      <c r="BD152" s="34">
        <f t="shared" si="47"/>
        <v>-1415.8500000000004</v>
      </c>
      <c r="BE152" s="7">
        <f t="shared" si="48"/>
        <v>3.4529801324503309</v>
      </c>
      <c r="BF152" s="7">
        <f t="shared" si="48"/>
        <v>6.8804106197249373E-2</v>
      </c>
      <c r="BG152" s="7">
        <f t="shared" si="48"/>
        <v>-0.6861054220114261</v>
      </c>
      <c r="BH152" s="7">
        <f t="shared" si="48"/>
        <v>-0.26691426146010194</v>
      </c>
      <c r="BI152" s="36">
        <f t="shared" si="48"/>
        <v>-9.8792717628532881E-2</v>
      </c>
      <c r="BJ152" s="37">
        <f t="shared" si="48"/>
        <v>-0.20037333393715881</v>
      </c>
      <c r="BK152" s="38">
        <f t="shared" si="49"/>
        <v>1</v>
      </c>
      <c r="BL152" s="38">
        <f t="shared" si="49"/>
        <v>0.22044948762585689</v>
      </c>
      <c r="BM152" s="38">
        <f t="shared" si="49"/>
        <v>0.4292874692874693</v>
      </c>
      <c r="BN152" s="38">
        <f t="shared" si="49"/>
        <v>0.28479076759313798</v>
      </c>
      <c r="BO152" s="39">
        <f t="shared" si="49"/>
        <v>0.27535124777898295</v>
      </c>
      <c r="BP152" s="40">
        <f t="shared" si="49"/>
        <v>0.26664196977383464</v>
      </c>
      <c r="BQ152" s="38">
        <f t="shared" si="50"/>
        <v>1</v>
      </c>
      <c r="BR152" s="38">
        <f t="shared" si="50"/>
        <v>0.22040183870685051</v>
      </c>
      <c r="BS152" s="38">
        <f t="shared" si="50"/>
        <v>0.88490032113446315</v>
      </c>
      <c r="BT152" s="38">
        <f t="shared" si="50"/>
        <v>0.29999575557787805</v>
      </c>
      <c r="BU152" s="39">
        <f t="shared" si="50"/>
        <v>0.29128291789888749</v>
      </c>
      <c r="BV152" s="40">
        <f t="shared" si="50"/>
        <v>0.28918042233242941</v>
      </c>
      <c r="BW152" s="38">
        <f t="shared" si="51"/>
        <v>0</v>
      </c>
      <c r="BX152" s="38">
        <f t="shared" si="51"/>
        <v>4.764891900638224E-5</v>
      </c>
      <c r="BY152" s="38">
        <f t="shared" si="51"/>
        <v>-0.45561285184699385</v>
      </c>
      <c r="BZ152" s="38">
        <f t="shared" si="51"/>
        <v>-1.520498798474007E-2</v>
      </c>
      <c r="CA152" s="39">
        <f t="shared" si="51"/>
        <v>-1.593167011990454E-2</v>
      </c>
      <c r="CB152" s="40">
        <f t="shared" si="51"/>
        <v>-2.2538452558594768E-2</v>
      </c>
      <c r="CC152" s="2">
        <f t="shared" si="52"/>
        <v>0</v>
      </c>
      <c r="CD152" s="2">
        <f t="shared" si="52"/>
        <v>0.4764891900638224</v>
      </c>
      <c r="CE152" s="2">
        <f t="shared" si="52"/>
        <v>-4556.1285184699382</v>
      </c>
      <c r="CF152" s="2">
        <f t="shared" si="52"/>
        <v>-152.04987984740072</v>
      </c>
      <c r="CG152" s="29">
        <f t="shared" si="52"/>
        <v>-159.31670119904538</v>
      </c>
      <c r="CH152" s="31">
        <f t="shared" si="52"/>
        <v>-225.38452558594767</v>
      </c>
      <c r="CI152" s="40">
        <f>IFERROR(M152/'Class Sum-WR'!M152,0)</f>
        <v>0.1689178416906954</v>
      </c>
      <c r="CJ152" s="40">
        <f>IFERROR(M152/'Class Sum-TH'!M152,0)</f>
        <v>0.49034546848844401</v>
      </c>
    </row>
    <row r="153" spans="1:88" ht="13.5" thickBot="1" x14ac:dyDescent="0.25">
      <c r="A153" t="s">
        <v>46</v>
      </c>
      <c r="B153" t="s">
        <v>46</v>
      </c>
      <c r="C153" t="s">
        <v>78</v>
      </c>
      <c r="D153" t="s">
        <v>78</v>
      </c>
      <c r="E153" t="s">
        <v>75</v>
      </c>
      <c r="F153" s="41">
        <f t="shared" si="57"/>
        <v>46158</v>
      </c>
      <c r="G153" s="61" t="s">
        <v>41</v>
      </c>
      <c r="H153" s="43">
        <v>-133.31</v>
      </c>
      <c r="I153" s="44">
        <v>5272.44</v>
      </c>
      <c r="J153" s="44">
        <v>676.98</v>
      </c>
      <c r="K153" s="44">
        <v>13572.38</v>
      </c>
      <c r="L153" s="45">
        <v>5069.12</v>
      </c>
      <c r="M153" s="46">
        <f t="shared" si="53"/>
        <v>24457.609999999997</v>
      </c>
      <c r="N153" t="s">
        <v>49</v>
      </c>
      <c r="O153" t="s">
        <v>49</v>
      </c>
      <c r="P153" t="s">
        <v>78</v>
      </c>
      <c r="Q153" t="s">
        <v>78</v>
      </c>
      <c r="R153" t="s">
        <v>75</v>
      </c>
      <c r="S153" s="41">
        <f t="shared" si="58"/>
        <v>45794</v>
      </c>
      <c r="T153" s="61" t="s">
        <v>41</v>
      </c>
      <c r="U153" s="43">
        <v>0</v>
      </c>
      <c r="V153" s="44">
        <v>5564.18</v>
      </c>
      <c r="W153" s="44">
        <v>322.64</v>
      </c>
      <c r="X153" s="44">
        <v>12150.15</v>
      </c>
      <c r="Y153" s="45">
        <v>4965.1000000000004</v>
      </c>
      <c r="Z153" s="47">
        <f t="shared" si="54"/>
        <v>23002.07</v>
      </c>
      <c r="AA153" s="48">
        <f t="shared" si="45"/>
        <v>-133.31</v>
      </c>
      <c r="AB153" s="49">
        <f t="shared" si="45"/>
        <v>-291.74000000000069</v>
      </c>
      <c r="AC153" s="49">
        <f t="shared" si="45"/>
        <v>354.34000000000003</v>
      </c>
      <c r="AD153" s="49">
        <f t="shared" si="45"/>
        <v>1422.2299999999996</v>
      </c>
      <c r="AE153" s="50">
        <f t="shared" si="45"/>
        <v>104.01999999999953</v>
      </c>
      <c r="AF153" s="51">
        <f t="shared" si="45"/>
        <v>1455.5399999999972</v>
      </c>
      <c r="AG153" s="52" t="e">
        <f t="shared" si="46"/>
        <v>#DIV/0!</v>
      </c>
      <c r="AH153" s="53">
        <f t="shared" si="46"/>
        <v>-5.2431804866125947E-2</v>
      </c>
      <c r="AI153" s="53">
        <f t="shared" si="46"/>
        <v>1.0982519216464173</v>
      </c>
      <c r="AJ153" s="53">
        <f t="shared" si="46"/>
        <v>0.11705452196063419</v>
      </c>
      <c r="AK153" s="54">
        <f t="shared" si="46"/>
        <v>2.0950232623713424E-2</v>
      </c>
      <c r="AL153" s="55">
        <f t="shared" si="46"/>
        <v>6.327865274733957E-2</v>
      </c>
      <c r="AM153" s="44">
        <v>-133.31</v>
      </c>
      <c r="AN153" s="44">
        <v>1139.19</v>
      </c>
      <c r="AO153" s="44">
        <v>379.2</v>
      </c>
      <c r="AP153" s="44">
        <v>3846.79</v>
      </c>
      <c r="AQ153" s="45">
        <v>1465.24</v>
      </c>
      <c r="AR153" s="47">
        <f t="shared" si="55"/>
        <v>6697.11</v>
      </c>
      <c r="AS153" s="44">
        <v>0</v>
      </c>
      <c r="AT153" s="44">
        <v>1247.52</v>
      </c>
      <c r="AU153" s="44">
        <v>111.4</v>
      </c>
      <c r="AV153" s="44">
        <v>3655.45</v>
      </c>
      <c r="AW153" s="45">
        <v>1489.25</v>
      </c>
      <c r="AX153" s="47">
        <f t="shared" si="56"/>
        <v>6503.62</v>
      </c>
      <c r="AY153" s="49">
        <f t="shared" si="47"/>
        <v>-133.31</v>
      </c>
      <c r="AZ153" s="49">
        <f t="shared" si="47"/>
        <v>-108.32999999999993</v>
      </c>
      <c r="BA153" s="49">
        <f t="shared" si="47"/>
        <v>267.79999999999995</v>
      </c>
      <c r="BB153" s="49">
        <f t="shared" si="47"/>
        <v>191.34000000000015</v>
      </c>
      <c r="BC153" s="50">
        <f t="shared" si="47"/>
        <v>-24.009999999999991</v>
      </c>
      <c r="BD153" s="51">
        <f t="shared" si="47"/>
        <v>193.48999999999978</v>
      </c>
      <c r="BE153" s="53" t="e">
        <f t="shared" si="48"/>
        <v>#DIV/0!</v>
      </c>
      <c r="BF153" s="53">
        <f t="shared" si="48"/>
        <v>-8.6836283185840649E-2</v>
      </c>
      <c r="BG153" s="53">
        <f t="shared" si="48"/>
        <v>2.4039497307001789</v>
      </c>
      <c r="BH153" s="53">
        <f t="shared" si="48"/>
        <v>5.2343760686098882E-2</v>
      </c>
      <c r="BI153" s="54">
        <f t="shared" si="48"/>
        <v>-1.6122209165687421E-2</v>
      </c>
      <c r="BJ153" s="55">
        <f t="shared" si="48"/>
        <v>2.9751123220606336E-2</v>
      </c>
      <c r="BK153" s="56">
        <f t="shared" si="49"/>
        <v>1</v>
      </c>
      <c r="BL153" s="56">
        <f t="shared" si="49"/>
        <v>0.21606504768190821</v>
      </c>
      <c r="BM153" s="56">
        <f t="shared" si="49"/>
        <v>0.56013471594434106</v>
      </c>
      <c r="BN153" s="56">
        <f t="shared" si="49"/>
        <v>0.28342781442900949</v>
      </c>
      <c r="BO153" s="57">
        <f t="shared" si="49"/>
        <v>0.2890521431727795</v>
      </c>
      <c r="BP153" s="58">
        <f t="shared" si="49"/>
        <v>0.27382520205367572</v>
      </c>
      <c r="BQ153" s="56">
        <f t="shared" si="50"/>
        <v>0</v>
      </c>
      <c r="BR153" s="56">
        <f t="shared" si="50"/>
        <v>0.22420554331455847</v>
      </c>
      <c r="BS153" s="56">
        <f t="shared" si="50"/>
        <v>0.34527646912968019</v>
      </c>
      <c r="BT153" s="56">
        <f t="shared" si="50"/>
        <v>0.30085636802837823</v>
      </c>
      <c r="BU153" s="57">
        <f t="shared" si="50"/>
        <v>0.29994360637247991</v>
      </c>
      <c r="BV153" s="58">
        <f t="shared" si="50"/>
        <v>0.28274064029889484</v>
      </c>
      <c r="BW153" s="56">
        <f t="shared" si="51"/>
        <v>1</v>
      </c>
      <c r="BX153" s="56">
        <f t="shared" si="51"/>
        <v>-8.1404956326502631E-3</v>
      </c>
      <c r="BY153" s="56">
        <f t="shared" si="51"/>
        <v>0.21485824681466087</v>
      </c>
      <c r="BZ153" s="56">
        <f t="shared" si="51"/>
        <v>-1.7428553599368735E-2</v>
      </c>
      <c r="CA153" s="57">
        <f t="shared" si="51"/>
        <v>-1.0891463199700413E-2</v>
      </c>
      <c r="CB153" s="58">
        <f t="shared" si="51"/>
        <v>-8.9154382452191205E-3</v>
      </c>
      <c r="CC153" s="44">
        <f t="shared" si="52"/>
        <v>10000</v>
      </c>
      <c r="CD153" s="44">
        <f t="shared" si="52"/>
        <v>-81.404956326502628</v>
      </c>
      <c r="CE153" s="44">
        <f t="shared" si="52"/>
        <v>2148.5824681466088</v>
      </c>
      <c r="CF153" s="44">
        <f t="shared" si="52"/>
        <v>-174.28553599368735</v>
      </c>
      <c r="CG153" s="45">
        <f t="shared" si="52"/>
        <v>-108.91463199700414</v>
      </c>
      <c r="CH153" s="47">
        <f t="shared" si="52"/>
        <v>-89.1543824521912</v>
      </c>
      <c r="CI153" s="58">
        <f>IFERROR(M153/'Class Sum-WR'!M153,0)</f>
        <v>0.2404736909740893</v>
      </c>
      <c r="CJ153" s="58">
        <f>IFERROR(M153/'Class Sum-TH'!M153,0)</f>
        <v>0.6016254822883188</v>
      </c>
    </row>
    <row r="154" spans="1:88" x14ac:dyDescent="0.2">
      <c r="A154" t="s">
        <v>46</v>
      </c>
      <c r="B154" t="s">
        <v>46</v>
      </c>
      <c r="C154" t="s">
        <v>78</v>
      </c>
      <c r="D154" t="s">
        <v>78</v>
      </c>
      <c r="E154" t="s">
        <v>76</v>
      </c>
      <c r="F154" s="27">
        <f t="shared" si="57"/>
        <v>46159</v>
      </c>
      <c r="G154" s="60" t="s">
        <v>35</v>
      </c>
      <c r="H154" s="28">
        <v>-36.56</v>
      </c>
      <c r="I154" s="2">
        <v>2282.1799999999998</v>
      </c>
      <c r="J154" s="2">
        <v>140.24</v>
      </c>
      <c r="K154" s="2">
        <v>5322.89</v>
      </c>
      <c r="L154" s="29">
        <v>1980.67</v>
      </c>
      <c r="M154" s="30">
        <f t="shared" si="53"/>
        <v>9689.42</v>
      </c>
      <c r="N154" t="s">
        <v>49</v>
      </c>
      <c r="O154" t="s">
        <v>49</v>
      </c>
      <c r="P154" t="s">
        <v>78</v>
      </c>
      <c r="Q154" t="s">
        <v>78</v>
      </c>
      <c r="R154" t="s">
        <v>76</v>
      </c>
      <c r="S154" s="27">
        <f t="shared" si="58"/>
        <v>45795</v>
      </c>
      <c r="T154" s="60" t="s">
        <v>35</v>
      </c>
      <c r="U154" s="28">
        <v>0</v>
      </c>
      <c r="V154" s="2">
        <v>3108.84</v>
      </c>
      <c r="W154" s="2">
        <v>187.39</v>
      </c>
      <c r="X154" s="2">
        <v>7059.8</v>
      </c>
      <c r="Y154" s="29">
        <v>2943.69</v>
      </c>
      <c r="Z154" s="31">
        <f t="shared" si="54"/>
        <v>13299.720000000001</v>
      </c>
      <c r="AA154" s="32">
        <f t="shared" si="45"/>
        <v>-36.56</v>
      </c>
      <c r="AB154" s="5">
        <f t="shared" si="45"/>
        <v>-826.66000000000031</v>
      </c>
      <c r="AC154" s="5">
        <f t="shared" si="45"/>
        <v>-47.149999999999977</v>
      </c>
      <c r="AD154" s="5">
        <f t="shared" si="45"/>
        <v>-1736.9099999999999</v>
      </c>
      <c r="AE154" s="33">
        <f t="shared" si="45"/>
        <v>-963.02</v>
      </c>
      <c r="AF154" s="34">
        <f t="shared" si="45"/>
        <v>-3610.3000000000011</v>
      </c>
      <c r="AG154" s="35" t="e">
        <f t="shared" si="46"/>
        <v>#DIV/0!</v>
      </c>
      <c r="AH154" s="7">
        <f t="shared" si="46"/>
        <v>-0.26590625442287164</v>
      </c>
      <c r="AI154" s="7">
        <f t="shared" si="46"/>
        <v>-0.25161428037782158</v>
      </c>
      <c r="AJ154" s="7">
        <f t="shared" si="46"/>
        <v>-0.24602821609677325</v>
      </c>
      <c r="AK154" s="36">
        <f t="shared" si="46"/>
        <v>-0.3271472199858001</v>
      </c>
      <c r="AL154" s="37">
        <f t="shared" si="46"/>
        <v>-0.2714568427004479</v>
      </c>
      <c r="AM154" s="2">
        <v>-36.56</v>
      </c>
      <c r="AN154" s="2">
        <v>497.32</v>
      </c>
      <c r="AO154" s="2">
        <v>57.92</v>
      </c>
      <c r="AP154" s="2">
        <v>1479.62</v>
      </c>
      <c r="AQ154" s="29">
        <v>485.52</v>
      </c>
      <c r="AR154" s="31">
        <f t="shared" si="55"/>
        <v>2483.8199999999997</v>
      </c>
      <c r="AS154" s="2">
        <v>0</v>
      </c>
      <c r="AT154" s="2">
        <v>705.88</v>
      </c>
      <c r="AU154" s="2">
        <v>197.5</v>
      </c>
      <c r="AV154" s="2">
        <v>2031.84</v>
      </c>
      <c r="AW154" s="29">
        <v>879.53</v>
      </c>
      <c r="AX154" s="31">
        <f t="shared" si="56"/>
        <v>3814.75</v>
      </c>
      <c r="AY154" s="5">
        <f t="shared" si="47"/>
        <v>-36.56</v>
      </c>
      <c r="AZ154" s="5">
        <f t="shared" si="47"/>
        <v>-208.56</v>
      </c>
      <c r="BA154" s="5">
        <f t="shared" si="47"/>
        <v>-139.57999999999998</v>
      </c>
      <c r="BB154" s="5">
        <f t="shared" si="47"/>
        <v>-552.22</v>
      </c>
      <c r="BC154" s="33">
        <f t="shared" si="47"/>
        <v>-394.01</v>
      </c>
      <c r="BD154" s="34">
        <f t="shared" si="47"/>
        <v>-1330.9300000000003</v>
      </c>
      <c r="BE154" s="7" t="e">
        <f t="shared" si="48"/>
        <v>#DIV/0!</v>
      </c>
      <c r="BF154" s="7">
        <f t="shared" si="48"/>
        <v>-0.29546098486994959</v>
      </c>
      <c r="BG154" s="7">
        <f t="shared" si="48"/>
        <v>-0.70673417721518983</v>
      </c>
      <c r="BH154" s="7">
        <f t="shared" si="48"/>
        <v>-0.27178321127647848</v>
      </c>
      <c r="BI154" s="36">
        <f t="shared" si="48"/>
        <v>-0.44797789728605053</v>
      </c>
      <c r="BJ154" s="37">
        <f t="shared" si="48"/>
        <v>-0.34889049085785445</v>
      </c>
      <c r="BK154" s="38">
        <f t="shared" si="49"/>
        <v>1</v>
      </c>
      <c r="BL154" s="38">
        <f t="shared" si="49"/>
        <v>0.21791445021865061</v>
      </c>
      <c r="BM154" s="38">
        <f t="shared" si="49"/>
        <v>0.4130062749572162</v>
      </c>
      <c r="BN154" s="38">
        <f t="shared" si="49"/>
        <v>0.2779730559902609</v>
      </c>
      <c r="BO154" s="39">
        <f t="shared" si="49"/>
        <v>0.24512917346150542</v>
      </c>
      <c r="BP154" s="40">
        <f t="shared" si="49"/>
        <v>0.25634351694941487</v>
      </c>
      <c r="BQ154" s="38">
        <f t="shared" si="50"/>
        <v>0</v>
      </c>
      <c r="BR154" s="38">
        <f t="shared" si="50"/>
        <v>0.22705575069800954</v>
      </c>
      <c r="BS154" s="38">
        <f t="shared" si="50"/>
        <v>1.0539516516356262</v>
      </c>
      <c r="BT154" s="38">
        <f t="shared" si="50"/>
        <v>0.28780418708745287</v>
      </c>
      <c r="BU154" s="39">
        <f t="shared" si="50"/>
        <v>0.29878485845996011</v>
      </c>
      <c r="BV154" s="40">
        <f t="shared" si="50"/>
        <v>0.28682934678324051</v>
      </c>
      <c r="BW154" s="38">
        <f t="shared" si="51"/>
        <v>1</v>
      </c>
      <c r="BX154" s="38">
        <f t="shared" si="51"/>
        <v>-9.1413004793589325E-3</v>
      </c>
      <c r="BY154" s="38">
        <f t="shared" si="51"/>
        <v>-0.64094537667841001</v>
      </c>
      <c r="BZ154" s="38">
        <f t="shared" si="51"/>
        <v>-9.8311310971919696E-3</v>
      </c>
      <c r="CA154" s="39">
        <f t="shared" si="51"/>
        <v>-5.3655684998454689E-2</v>
      </c>
      <c r="CB154" s="40">
        <f t="shared" si="51"/>
        <v>-3.0485829833825639E-2</v>
      </c>
      <c r="CC154" s="2">
        <f t="shared" si="52"/>
        <v>10000</v>
      </c>
      <c r="CD154" s="2">
        <f t="shared" si="52"/>
        <v>-91.413004793589323</v>
      </c>
      <c r="CE154" s="2">
        <f t="shared" si="52"/>
        <v>-6409.4537667841005</v>
      </c>
      <c r="CF154" s="2">
        <f t="shared" si="52"/>
        <v>-98.311310971919696</v>
      </c>
      <c r="CG154" s="29">
        <f t="shared" si="52"/>
        <v>-536.55684998454694</v>
      </c>
      <c r="CH154" s="31">
        <f t="shared" si="52"/>
        <v>-304.85829833825642</v>
      </c>
      <c r="CI154" s="40">
        <f>IFERROR(M154/'Class Sum-WR'!M154,0)</f>
        <v>0.16847110191216583</v>
      </c>
      <c r="CJ154" s="40">
        <f>IFERROR(M154/'Class Sum-TH'!M154,0)</f>
        <v>0.48098267316288618</v>
      </c>
    </row>
    <row r="155" spans="1:88" x14ac:dyDescent="0.2">
      <c r="A155" t="s">
        <v>46</v>
      </c>
      <c r="B155" t="s">
        <v>46</v>
      </c>
      <c r="C155" t="s">
        <v>78</v>
      </c>
      <c r="D155" t="s">
        <v>78</v>
      </c>
      <c r="E155" t="s">
        <v>76</v>
      </c>
      <c r="F155" s="27">
        <f t="shared" si="57"/>
        <v>46160</v>
      </c>
      <c r="G155" s="60" t="s">
        <v>36</v>
      </c>
      <c r="H155" s="28">
        <v>-246.29</v>
      </c>
      <c r="I155" s="2">
        <v>2059.35</v>
      </c>
      <c r="J155" s="2">
        <v>118.2</v>
      </c>
      <c r="K155" s="2">
        <v>6391</v>
      </c>
      <c r="L155" s="29">
        <v>2825.65</v>
      </c>
      <c r="M155" s="30">
        <f t="shared" si="53"/>
        <v>11147.91</v>
      </c>
      <c r="N155" t="s">
        <v>49</v>
      </c>
      <c r="O155" t="s">
        <v>49</v>
      </c>
      <c r="P155" t="s">
        <v>78</v>
      </c>
      <c r="Q155" t="s">
        <v>78</v>
      </c>
      <c r="R155" t="s">
        <v>76</v>
      </c>
      <c r="S155" s="27">
        <f t="shared" si="58"/>
        <v>45796</v>
      </c>
      <c r="T155" s="60" t="s">
        <v>36</v>
      </c>
      <c r="U155" s="28">
        <v>-324.17</v>
      </c>
      <c r="V155" s="2">
        <v>1926.46</v>
      </c>
      <c r="W155" s="2">
        <v>172.25</v>
      </c>
      <c r="X155" s="2">
        <v>6686.36</v>
      </c>
      <c r="Y155" s="29">
        <v>3044.55</v>
      </c>
      <c r="Z155" s="31">
        <f t="shared" si="54"/>
        <v>11505.45</v>
      </c>
      <c r="AA155" s="32">
        <f t="shared" si="45"/>
        <v>77.880000000000024</v>
      </c>
      <c r="AB155" s="5">
        <f t="shared" si="45"/>
        <v>132.88999999999987</v>
      </c>
      <c r="AC155" s="5">
        <f t="shared" si="45"/>
        <v>-54.05</v>
      </c>
      <c r="AD155" s="5">
        <f t="shared" si="45"/>
        <v>-295.35999999999967</v>
      </c>
      <c r="AE155" s="33">
        <f t="shared" si="45"/>
        <v>-218.90000000000009</v>
      </c>
      <c r="AF155" s="34">
        <f t="shared" si="45"/>
        <v>-357.54000000000087</v>
      </c>
      <c r="AG155" s="35">
        <f t="shared" si="46"/>
        <v>-0.24024431625381751</v>
      </c>
      <c r="AH155" s="7">
        <f t="shared" si="46"/>
        <v>6.8981447836965137E-2</v>
      </c>
      <c r="AI155" s="7">
        <f t="shared" si="46"/>
        <v>-0.31378809869375907</v>
      </c>
      <c r="AJ155" s="7">
        <f t="shared" si="46"/>
        <v>-4.4173511447184968E-2</v>
      </c>
      <c r="AK155" s="36">
        <f t="shared" si="46"/>
        <v>-7.1898967006618408E-2</v>
      </c>
      <c r="AL155" s="37">
        <f t="shared" si="46"/>
        <v>-3.1075707599442077E-2</v>
      </c>
      <c r="AM155" s="2">
        <v>-246.29</v>
      </c>
      <c r="AN155" s="2">
        <v>426.73</v>
      </c>
      <c r="AO155" s="2">
        <v>50.53</v>
      </c>
      <c r="AP155" s="2">
        <v>1668.2</v>
      </c>
      <c r="AQ155" s="29">
        <v>820.08</v>
      </c>
      <c r="AR155" s="31">
        <f t="shared" si="55"/>
        <v>2719.25</v>
      </c>
      <c r="AS155" s="2">
        <v>-324.17</v>
      </c>
      <c r="AT155" s="2">
        <v>441.34</v>
      </c>
      <c r="AU155" s="2">
        <v>193.55</v>
      </c>
      <c r="AV155" s="2">
        <v>2052.8200000000002</v>
      </c>
      <c r="AW155" s="29">
        <v>925.71</v>
      </c>
      <c r="AX155" s="31">
        <f t="shared" si="56"/>
        <v>3289.25</v>
      </c>
      <c r="AY155" s="5">
        <f t="shared" si="47"/>
        <v>77.880000000000024</v>
      </c>
      <c r="AZ155" s="5">
        <f t="shared" si="47"/>
        <v>-14.609999999999957</v>
      </c>
      <c r="BA155" s="5">
        <f t="shared" si="47"/>
        <v>-143.02000000000001</v>
      </c>
      <c r="BB155" s="5">
        <f t="shared" si="47"/>
        <v>-384.62000000000012</v>
      </c>
      <c r="BC155" s="33">
        <f t="shared" si="47"/>
        <v>-105.63</v>
      </c>
      <c r="BD155" s="34">
        <f t="shared" si="47"/>
        <v>-570</v>
      </c>
      <c r="BE155" s="7">
        <f t="shared" si="48"/>
        <v>-0.24024431625381751</v>
      </c>
      <c r="BF155" s="7">
        <f t="shared" si="48"/>
        <v>-3.3103729550913029E-2</v>
      </c>
      <c r="BG155" s="7">
        <f t="shared" si="48"/>
        <v>-0.73893050891242573</v>
      </c>
      <c r="BH155" s="7">
        <f t="shared" si="48"/>
        <v>-0.18736177550881231</v>
      </c>
      <c r="BI155" s="36">
        <f t="shared" si="48"/>
        <v>-0.11410700975467478</v>
      </c>
      <c r="BJ155" s="37">
        <f t="shared" si="48"/>
        <v>-0.1732917838413012</v>
      </c>
      <c r="BK155" s="38">
        <f t="shared" si="49"/>
        <v>1</v>
      </c>
      <c r="BL155" s="38">
        <f t="shared" si="49"/>
        <v>0.20721586908490544</v>
      </c>
      <c r="BM155" s="38">
        <f t="shared" si="49"/>
        <v>0.42749576988155669</v>
      </c>
      <c r="BN155" s="38">
        <f t="shared" si="49"/>
        <v>0.26102331403536222</v>
      </c>
      <c r="BO155" s="39">
        <f t="shared" si="49"/>
        <v>0.29022702740962258</v>
      </c>
      <c r="BP155" s="40">
        <f t="shared" si="49"/>
        <v>0.24392464596502841</v>
      </c>
      <c r="BQ155" s="38">
        <f t="shared" si="50"/>
        <v>1</v>
      </c>
      <c r="BR155" s="38">
        <f t="shared" si="50"/>
        <v>0.22909377822534596</v>
      </c>
      <c r="BS155" s="38">
        <f t="shared" si="50"/>
        <v>1.123657474600871</v>
      </c>
      <c r="BT155" s="38">
        <f t="shared" si="50"/>
        <v>0.30701607451588014</v>
      </c>
      <c r="BU155" s="39">
        <f t="shared" si="50"/>
        <v>0.30405478642163863</v>
      </c>
      <c r="BV155" s="40">
        <f t="shared" si="50"/>
        <v>0.28588625390575767</v>
      </c>
      <c r="BW155" s="38">
        <f t="shared" si="51"/>
        <v>0</v>
      </c>
      <c r="BX155" s="38">
        <f t="shared" si="51"/>
        <v>-2.1877909140440521E-2</v>
      </c>
      <c r="BY155" s="38">
        <f t="shared" si="51"/>
        <v>-0.69616170471931427</v>
      </c>
      <c r="BZ155" s="38">
        <f t="shared" si="51"/>
        <v>-4.5992760480517925E-2</v>
      </c>
      <c r="CA155" s="39">
        <f t="shared" si="51"/>
        <v>-1.382775901201605E-2</v>
      </c>
      <c r="CB155" s="40">
        <f t="shared" si="51"/>
        <v>-4.1961607940729256E-2</v>
      </c>
      <c r="CC155" s="2">
        <f t="shared" si="52"/>
        <v>0</v>
      </c>
      <c r="CD155" s="2">
        <f t="shared" si="52"/>
        <v>-218.77909140440522</v>
      </c>
      <c r="CE155" s="2">
        <f t="shared" si="52"/>
        <v>-6961.6170471931428</v>
      </c>
      <c r="CF155" s="2">
        <f t="shared" si="52"/>
        <v>-459.92760480517927</v>
      </c>
      <c r="CG155" s="29">
        <f t="shared" si="52"/>
        <v>-138.27759012016051</v>
      </c>
      <c r="CH155" s="31">
        <f t="shared" si="52"/>
        <v>-419.61607940729255</v>
      </c>
      <c r="CI155" s="40">
        <f>IFERROR(M155/'Class Sum-WR'!M155,0)</f>
        <v>0.20636447392461635</v>
      </c>
      <c r="CJ155" s="40">
        <f>IFERROR(M155/'Class Sum-TH'!M155,0)</f>
        <v>0.72488862907940088</v>
      </c>
    </row>
    <row r="156" spans="1:88" x14ac:dyDescent="0.2">
      <c r="A156" t="s">
        <v>46</v>
      </c>
      <c r="B156" t="s">
        <v>46</v>
      </c>
      <c r="C156" t="s">
        <v>78</v>
      </c>
      <c r="D156" t="s">
        <v>78</v>
      </c>
      <c r="E156" t="s">
        <v>76</v>
      </c>
      <c r="F156" s="27">
        <f t="shared" si="57"/>
        <v>46161</v>
      </c>
      <c r="G156" s="60" t="s">
        <v>37</v>
      </c>
      <c r="H156" s="28">
        <v>-43.41</v>
      </c>
      <c r="I156" s="2">
        <v>1960.26</v>
      </c>
      <c r="J156" s="2">
        <v>132.69</v>
      </c>
      <c r="K156" s="2">
        <v>6456.23</v>
      </c>
      <c r="L156" s="29">
        <v>3451.57</v>
      </c>
      <c r="M156" s="30">
        <f t="shared" si="53"/>
        <v>11957.34</v>
      </c>
      <c r="N156" t="s">
        <v>49</v>
      </c>
      <c r="O156" t="s">
        <v>49</v>
      </c>
      <c r="P156" t="s">
        <v>78</v>
      </c>
      <c r="Q156" t="s">
        <v>78</v>
      </c>
      <c r="R156" t="s">
        <v>76</v>
      </c>
      <c r="S156" s="27">
        <f t="shared" si="58"/>
        <v>45797</v>
      </c>
      <c r="T156" s="60" t="s">
        <v>37</v>
      </c>
      <c r="U156" s="28">
        <v>-16.059999999999999</v>
      </c>
      <c r="V156" s="2">
        <v>1807.76</v>
      </c>
      <c r="W156" s="2">
        <v>114.26</v>
      </c>
      <c r="X156" s="2">
        <v>5692.18</v>
      </c>
      <c r="Y156" s="29">
        <v>2835.96</v>
      </c>
      <c r="Z156" s="31">
        <f t="shared" si="54"/>
        <v>10434.1</v>
      </c>
      <c r="AA156" s="32">
        <f t="shared" si="45"/>
        <v>-27.349999999999998</v>
      </c>
      <c r="AB156" s="5">
        <f t="shared" si="45"/>
        <v>152.5</v>
      </c>
      <c r="AC156" s="5">
        <f t="shared" si="45"/>
        <v>18.429999999999993</v>
      </c>
      <c r="AD156" s="5">
        <f t="shared" si="45"/>
        <v>764.04999999999927</v>
      </c>
      <c r="AE156" s="33">
        <f t="shared" si="45"/>
        <v>615.61000000000013</v>
      </c>
      <c r="AF156" s="34">
        <f t="shared" si="45"/>
        <v>1523.2399999999998</v>
      </c>
      <c r="AG156" s="35">
        <f t="shared" si="46"/>
        <v>1.7029887920298878</v>
      </c>
      <c r="AH156" s="7">
        <f t="shared" si="46"/>
        <v>8.435854316944727E-2</v>
      </c>
      <c r="AI156" s="7">
        <f t="shared" si="46"/>
        <v>0.16129879222825128</v>
      </c>
      <c r="AJ156" s="7">
        <f t="shared" si="46"/>
        <v>0.13422801106078852</v>
      </c>
      <c r="AK156" s="36">
        <f t="shared" si="46"/>
        <v>0.21707287831986352</v>
      </c>
      <c r="AL156" s="37">
        <f t="shared" si="46"/>
        <v>0.14598671663104626</v>
      </c>
      <c r="AM156" s="2">
        <v>-43.41</v>
      </c>
      <c r="AN156" s="2">
        <v>416.26</v>
      </c>
      <c r="AO156" s="2">
        <v>-7.0000000000000007E-2</v>
      </c>
      <c r="AP156" s="2">
        <v>1714.2</v>
      </c>
      <c r="AQ156" s="29">
        <v>936.23</v>
      </c>
      <c r="AR156" s="31">
        <f t="shared" si="55"/>
        <v>3023.21</v>
      </c>
      <c r="AS156" s="2">
        <v>-16.059999999999999</v>
      </c>
      <c r="AT156" s="2">
        <v>411.79</v>
      </c>
      <c r="AU156" s="2">
        <v>58.61</v>
      </c>
      <c r="AV156" s="2">
        <v>1788.61</v>
      </c>
      <c r="AW156" s="29">
        <v>812.37</v>
      </c>
      <c r="AX156" s="31">
        <f t="shared" si="56"/>
        <v>3055.3199999999997</v>
      </c>
      <c r="AY156" s="5">
        <f t="shared" si="47"/>
        <v>-27.349999999999998</v>
      </c>
      <c r="AZ156" s="5">
        <f t="shared" si="47"/>
        <v>4.4699999999999704</v>
      </c>
      <c r="BA156" s="5">
        <f t="shared" si="47"/>
        <v>-58.68</v>
      </c>
      <c r="BB156" s="5">
        <f t="shared" si="47"/>
        <v>-74.409999999999854</v>
      </c>
      <c r="BC156" s="33">
        <f t="shared" si="47"/>
        <v>123.86000000000001</v>
      </c>
      <c r="BD156" s="34">
        <f t="shared" si="47"/>
        <v>-32.109999999999673</v>
      </c>
      <c r="BE156" s="7">
        <f t="shared" si="48"/>
        <v>1.7029887920298878</v>
      </c>
      <c r="BF156" s="7">
        <f t="shared" si="48"/>
        <v>1.0855047475654994E-2</v>
      </c>
      <c r="BG156" s="7">
        <f t="shared" si="48"/>
        <v>-1.0011943354376387</v>
      </c>
      <c r="BH156" s="7">
        <f t="shared" si="48"/>
        <v>-4.1602137973062801E-2</v>
      </c>
      <c r="BI156" s="36">
        <f t="shared" si="48"/>
        <v>0.15246747171855191</v>
      </c>
      <c r="BJ156" s="37">
        <f t="shared" si="48"/>
        <v>-1.0509537462524277E-2</v>
      </c>
      <c r="BK156" s="38">
        <f t="shared" si="49"/>
        <v>1</v>
      </c>
      <c r="BL156" s="38">
        <f t="shared" si="49"/>
        <v>0.2123493822248069</v>
      </c>
      <c r="BM156" s="38">
        <f t="shared" si="49"/>
        <v>-5.2754540658678131E-4</v>
      </c>
      <c r="BN156" s="38">
        <f t="shared" si="49"/>
        <v>0.26551098706210902</v>
      </c>
      <c r="BO156" s="39">
        <f t="shared" si="49"/>
        <v>0.27124757718951087</v>
      </c>
      <c r="BP156" s="40">
        <f t="shared" si="49"/>
        <v>0.25283298793878906</v>
      </c>
      <c r="BQ156" s="38">
        <f t="shared" si="50"/>
        <v>1</v>
      </c>
      <c r="BR156" s="38">
        <f t="shared" si="50"/>
        <v>0.2277901933885029</v>
      </c>
      <c r="BS156" s="38">
        <f t="shared" si="50"/>
        <v>0.51295291440574131</v>
      </c>
      <c r="BT156" s="38">
        <f t="shared" si="50"/>
        <v>0.3142223190412109</v>
      </c>
      <c r="BU156" s="39">
        <f t="shared" si="50"/>
        <v>0.28645326450302544</v>
      </c>
      <c r="BV156" s="40">
        <f t="shared" si="50"/>
        <v>0.29282065535120416</v>
      </c>
      <c r="BW156" s="38">
        <f t="shared" si="51"/>
        <v>0</v>
      </c>
      <c r="BX156" s="38">
        <f t="shared" si="51"/>
        <v>-1.5440811163696E-2</v>
      </c>
      <c r="BY156" s="38">
        <f t="shared" si="51"/>
        <v>-0.51348045981232804</v>
      </c>
      <c r="BZ156" s="38">
        <f t="shared" si="51"/>
        <v>-4.871133197910188E-2</v>
      </c>
      <c r="CA156" s="39">
        <f t="shared" si="51"/>
        <v>-1.5205687313514571E-2</v>
      </c>
      <c r="CB156" s="40">
        <f t="shared" si="51"/>
        <v>-3.9987667412415107E-2</v>
      </c>
      <c r="CC156" s="2">
        <f t="shared" si="52"/>
        <v>0</v>
      </c>
      <c r="CD156" s="2">
        <f t="shared" si="52"/>
        <v>-154.40811163696</v>
      </c>
      <c r="CE156" s="2">
        <f t="shared" si="52"/>
        <v>-5134.8045981232808</v>
      </c>
      <c r="CF156" s="2">
        <f t="shared" si="52"/>
        <v>-487.1133197910188</v>
      </c>
      <c r="CG156" s="29">
        <f t="shared" si="52"/>
        <v>-152.05687313514571</v>
      </c>
      <c r="CH156" s="31">
        <f t="shared" si="52"/>
        <v>-399.87667412415107</v>
      </c>
      <c r="CI156" s="40">
        <f>IFERROR(M156/'Class Sum-WR'!M156,0)</f>
        <v>0.16442034915195364</v>
      </c>
      <c r="CJ156" s="40">
        <f>IFERROR(M156/'Class Sum-TH'!M156,0)</f>
        <v>0.60707881392245944</v>
      </c>
    </row>
    <row r="157" spans="1:88" x14ac:dyDescent="0.2">
      <c r="A157" t="s">
        <v>46</v>
      </c>
      <c r="B157" t="s">
        <v>46</v>
      </c>
      <c r="C157" t="s">
        <v>78</v>
      </c>
      <c r="D157" t="s">
        <v>78</v>
      </c>
      <c r="E157" t="s">
        <v>76</v>
      </c>
      <c r="F157" s="27">
        <f t="shared" si="57"/>
        <v>46162</v>
      </c>
      <c r="G157" s="60" t="s">
        <v>38</v>
      </c>
      <c r="H157" s="28">
        <v>-32.369999999999997</v>
      </c>
      <c r="I157" s="2">
        <v>2498.09</v>
      </c>
      <c r="J157" s="2">
        <v>-367.92</v>
      </c>
      <c r="K157" s="2">
        <v>7532.07</v>
      </c>
      <c r="L157" s="29">
        <v>2430.27</v>
      </c>
      <c r="M157" s="30">
        <f t="shared" si="53"/>
        <v>12060.14</v>
      </c>
      <c r="N157" t="s">
        <v>49</v>
      </c>
      <c r="O157" t="s">
        <v>49</v>
      </c>
      <c r="P157" t="s">
        <v>78</v>
      </c>
      <c r="Q157" t="s">
        <v>78</v>
      </c>
      <c r="R157" t="s">
        <v>76</v>
      </c>
      <c r="S157" s="27">
        <f t="shared" si="58"/>
        <v>45798</v>
      </c>
      <c r="T157" s="60" t="s">
        <v>38</v>
      </c>
      <c r="U157" s="28">
        <v>-1.41</v>
      </c>
      <c r="V157" s="2">
        <v>2548.11</v>
      </c>
      <c r="W157" s="2">
        <v>-53.9</v>
      </c>
      <c r="X157" s="2">
        <v>7913.87</v>
      </c>
      <c r="Y157" s="29">
        <v>3785.23</v>
      </c>
      <c r="Z157" s="31">
        <f t="shared" si="54"/>
        <v>14191.9</v>
      </c>
      <c r="AA157" s="32">
        <f t="shared" si="45"/>
        <v>-30.959999999999997</v>
      </c>
      <c r="AB157" s="5">
        <f t="shared" si="45"/>
        <v>-50.019999999999982</v>
      </c>
      <c r="AC157" s="5">
        <f t="shared" si="45"/>
        <v>-314.02000000000004</v>
      </c>
      <c r="AD157" s="5">
        <f t="shared" si="45"/>
        <v>-381.80000000000018</v>
      </c>
      <c r="AE157" s="33">
        <f t="shared" si="45"/>
        <v>-1354.96</v>
      </c>
      <c r="AF157" s="34">
        <f t="shared" si="45"/>
        <v>-2131.7600000000002</v>
      </c>
      <c r="AG157" s="35">
        <f t="shared" si="46"/>
        <v>21.957446808510639</v>
      </c>
      <c r="AH157" s="7">
        <f t="shared" si="46"/>
        <v>-1.963023574335487E-2</v>
      </c>
      <c r="AI157" s="7">
        <f t="shared" si="46"/>
        <v>5.8259740259740269</v>
      </c>
      <c r="AJ157" s="7">
        <f t="shared" si="46"/>
        <v>-4.8244411394172536E-2</v>
      </c>
      <c r="AK157" s="36">
        <f t="shared" si="46"/>
        <v>-0.35795975409684483</v>
      </c>
      <c r="AL157" s="37">
        <f t="shared" si="46"/>
        <v>-0.15020962661800044</v>
      </c>
      <c r="AM157" s="2">
        <v>-32.369999999999997</v>
      </c>
      <c r="AN157" s="2">
        <v>516.77</v>
      </c>
      <c r="AO157" s="2">
        <v>-324.67</v>
      </c>
      <c r="AP157" s="2">
        <v>2029.24</v>
      </c>
      <c r="AQ157" s="29">
        <v>704.23</v>
      </c>
      <c r="AR157" s="31">
        <f t="shared" si="55"/>
        <v>2893.2</v>
      </c>
      <c r="AS157" s="2">
        <v>-1.41</v>
      </c>
      <c r="AT157" s="2">
        <v>555.1</v>
      </c>
      <c r="AU157" s="2">
        <v>-97.04</v>
      </c>
      <c r="AV157" s="2">
        <v>2325.3000000000002</v>
      </c>
      <c r="AW157" s="29">
        <v>1099.4000000000001</v>
      </c>
      <c r="AX157" s="31">
        <f t="shared" si="56"/>
        <v>3881.3500000000004</v>
      </c>
      <c r="AY157" s="5">
        <f t="shared" si="47"/>
        <v>-30.959999999999997</v>
      </c>
      <c r="AZ157" s="5">
        <f t="shared" si="47"/>
        <v>-38.330000000000041</v>
      </c>
      <c r="BA157" s="5">
        <f t="shared" si="47"/>
        <v>-227.63</v>
      </c>
      <c r="BB157" s="5">
        <f t="shared" si="47"/>
        <v>-296.06000000000017</v>
      </c>
      <c r="BC157" s="33">
        <f t="shared" si="47"/>
        <v>-395.17000000000007</v>
      </c>
      <c r="BD157" s="34">
        <f t="shared" si="47"/>
        <v>-988.15000000000055</v>
      </c>
      <c r="BE157" s="7">
        <f t="shared" si="48"/>
        <v>21.957446808510639</v>
      </c>
      <c r="BF157" s="7">
        <f t="shared" si="48"/>
        <v>-6.9050621509637977E-2</v>
      </c>
      <c r="BG157" s="7">
        <f t="shared" si="48"/>
        <v>2.3457337180544102</v>
      </c>
      <c r="BH157" s="7">
        <f t="shared" si="48"/>
        <v>-0.12732120586590984</v>
      </c>
      <c r="BI157" s="36">
        <f t="shared" si="48"/>
        <v>-0.35944151355284704</v>
      </c>
      <c r="BJ157" s="37">
        <f t="shared" si="48"/>
        <v>-0.25458925373903424</v>
      </c>
      <c r="BK157" s="38">
        <f t="shared" si="49"/>
        <v>1</v>
      </c>
      <c r="BL157" s="38">
        <f t="shared" si="49"/>
        <v>0.20686604565888336</v>
      </c>
      <c r="BM157" s="38">
        <f t="shared" si="49"/>
        <v>0.88244727114590127</v>
      </c>
      <c r="BN157" s="38">
        <f t="shared" si="49"/>
        <v>0.26941332196859563</v>
      </c>
      <c r="BO157" s="39">
        <f t="shared" si="49"/>
        <v>0.28977438720800569</v>
      </c>
      <c r="BP157" s="40">
        <f t="shared" si="49"/>
        <v>0.23989771263020163</v>
      </c>
      <c r="BQ157" s="38">
        <f t="shared" si="50"/>
        <v>1</v>
      </c>
      <c r="BR157" s="38">
        <f t="shared" si="50"/>
        <v>0.21784773812747488</v>
      </c>
      <c r="BS157" s="38">
        <f t="shared" si="50"/>
        <v>1.8003710575139149</v>
      </c>
      <c r="BT157" s="38">
        <f t="shared" si="50"/>
        <v>0.29382590312956874</v>
      </c>
      <c r="BU157" s="39">
        <f t="shared" si="50"/>
        <v>0.29044470217133439</v>
      </c>
      <c r="BV157" s="40">
        <f t="shared" si="50"/>
        <v>0.27349051219357523</v>
      </c>
      <c r="BW157" s="38">
        <f t="shared" si="51"/>
        <v>0</v>
      </c>
      <c r="BX157" s="38">
        <f t="shared" si="51"/>
        <v>-1.0981692468591514E-2</v>
      </c>
      <c r="BY157" s="38">
        <f t="shared" si="51"/>
        <v>-0.91792378636801364</v>
      </c>
      <c r="BZ157" s="38">
        <f t="shared" si="51"/>
        <v>-2.4412581160973112E-2</v>
      </c>
      <c r="CA157" s="39">
        <f t="shared" si="51"/>
        <v>-6.7031496332869978E-4</v>
      </c>
      <c r="CB157" s="40">
        <f t="shared" si="51"/>
        <v>-3.3592799563373604E-2</v>
      </c>
      <c r="CC157" s="2">
        <f t="shared" si="52"/>
        <v>0</v>
      </c>
      <c r="CD157" s="2">
        <f t="shared" si="52"/>
        <v>-109.81692468591514</v>
      </c>
      <c r="CE157" s="2">
        <f t="shared" si="52"/>
        <v>-9179.2378636801368</v>
      </c>
      <c r="CF157" s="2">
        <f t="shared" si="52"/>
        <v>-244.12581160973113</v>
      </c>
      <c r="CG157" s="29">
        <f t="shared" si="52"/>
        <v>-6.7031496332869978</v>
      </c>
      <c r="CH157" s="31">
        <f t="shared" si="52"/>
        <v>-335.92799563373603</v>
      </c>
      <c r="CI157" s="40">
        <f>IFERROR(M157/'Class Sum-WR'!M157,0)</f>
        <v>0.13913346239754168</v>
      </c>
      <c r="CJ157" s="40">
        <f>IFERROR(M157/'Class Sum-TH'!M157,0)</f>
        <v>0.55412589263315171</v>
      </c>
    </row>
    <row r="158" spans="1:88" x14ac:dyDescent="0.2">
      <c r="A158" t="s">
        <v>46</v>
      </c>
      <c r="B158" t="s">
        <v>46</v>
      </c>
      <c r="C158" t="s">
        <v>78</v>
      </c>
      <c r="D158" t="s">
        <v>78</v>
      </c>
      <c r="E158" t="s">
        <v>76</v>
      </c>
      <c r="F158" s="27">
        <f t="shared" si="57"/>
        <v>46163</v>
      </c>
      <c r="G158" s="60" t="s">
        <v>39</v>
      </c>
      <c r="H158" s="28">
        <v>-97.4</v>
      </c>
      <c r="I158" s="2">
        <v>4657.84</v>
      </c>
      <c r="J158" s="2">
        <v>162.41999999999999</v>
      </c>
      <c r="K158" s="2">
        <v>10473.59</v>
      </c>
      <c r="L158" s="29">
        <v>4641.8599999999997</v>
      </c>
      <c r="M158" s="30">
        <f t="shared" si="53"/>
        <v>19838.310000000001</v>
      </c>
      <c r="N158" t="s">
        <v>49</v>
      </c>
      <c r="O158" t="s">
        <v>49</v>
      </c>
      <c r="P158" t="s">
        <v>78</v>
      </c>
      <c r="Q158" t="s">
        <v>78</v>
      </c>
      <c r="R158" t="s">
        <v>76</v>
      </c>
      <c r="S158" s="27">
        <f t="shared" si="58"/>
        <v>45799</v>
      </c>
      <c r="T158" s="60" t="s">
        <v>39</v>
      </c>
      <c r="U158" s="28">
        <v>0</v>
      </c>
      <c r="V158" s="2">
        <v>4304.53</v>
      </c>
      <c r="W158" s="2">
        <v>122.86</v>
      </c>
      <c r="X158" s="2">
        <v>10557.38</v>
      </c>
      <c r="Y158" s="29">
        <v>5718.38</v>
      </c>
      <c r="Z158" s="31">
        <f t="shared" si="54"/>
        <v>20703.149999999998</v>
      </c>
      <c r="AA158" s="32">
        <f t="shared" si="45"/>
        <v>-97.4</v>
      </c>
      <c r="AB158" s="5">
        <f t="shared" si="45"/>
        <v>353.3100000000004</v>
      </c>
      <c r="AC158" s="5">
        <f t="shared" si="45"/>
        <v>39.559999999999988</v>
      </c>
      <c r="AD158" s="5">
        <f t="shared" si="45"/>
        <v>-83.789999999999054</v>
      </c>
      <c r="AE158" s="33">
        <f t="shared" si="45"/>
        <v>-1076.5200000000004</v>
      </c>
      <c r="AF158" s="34">
        <f t="shared" si="45"/>
        <v>-864.83999999999651</v>
      </c>
      <c r="AG158" s="35" t="e">
        <f t="shared" si="46"/>
        <v>#DIV/0!</v>
      </c>
      <c r="AH158" s="7">
        <f t="shared" si="46"/>
        <v>8.2078647378459532E-2</v>
      </c>
      <c r="AI158" s="7">
        <f t="shared" si="46"/>
        <v>0.32199251180205102</v>
      </c>
      <c r="AJ158" s="7">
        <f t="shared" si="46"/>
        <v>-7.9366282164702855E-3</v>
      </c>
      <c r="AK158" s="36">
        <f t="shared" si="46"/>
        <v>-0.18825611449396515</v>
      </c>
      <c r="AL158" s="37">
        <f t="shared" si="46"/>
        <v>-4.1773353330290156E-2</v>
      </c>
      <c r="AM158" s="2">
        <v>-97.4</v>
      </c>
      <c r="AN158" s="2">
        <v>980.61</v>
      </c>
      <c r="AO158" s="2">
        <v>73.31</v>
      </c>
      <c r="AP158" s="2">
        <v>2781.44</v>
      </c>
      <c r="AQ158" s="29">
        <v>1270.25</v>
      </c>
      <c r="AR158" s="31">
        <f t="shared" si="55"/>
        <v>5008.21</v>
      </c>
      <c r="AS158" s="2">
        <v>0</v>
      </c>
      <c r="AT158" s="2">
        <v>992.06</v>
      </c>
      <c r="AU158" s="2">
        <v>187.78</v>
      </c>
      <c r="AV158" s="2">
        <v>3197.08</v>
      </c>
      <c r="AW158" s="29">
        <v>1606.63</v>
      </c>
      <c r="AX158" s="31">
        <f t="shared" si="56"/>
        <v>5983.55</v>
      </c>
      <c r="AY158" s="5">
        <f t="shared" si="47"/>
        <v>-97.4</v>
      </c>
      <c r="AZ158" s="5">
        <f t="shared" si="47"/>
        <v>-11.449999999999932</v>
      </c>
      <c r="BA158" s="5">
        <f t="shared" si="47"/>
        <v>-114.47</v>
      </c>
      <c r="BB158" s="5">
        <f t="shared" si="47"/>
        <v>-415.63999999999987</v>
      </c>
      <c r="BC158" s="33">
        <f t="shared" si="47"/>
        <v>-336.38000000000011</v>
      </c>
      <c r="BD158" s="34">
        <f t="shared" si="47"/>
        <v>-975.34000000000015</v>
      </c>
      <c r="BE158" s="7" t="e">
        <f t="shared" si="48"/>
        <v>#DIV/0!</v>
      </c>
      <c r="BF158" s="7">
        <f t="shared" si="48"/>
        <v>-1.1541640626574937E-2</v>
      </c>
      <c r="BG158" s="7">
        <f t="shared" si="48"/>
        <v>-0.60959633613803388</v>
      </c>
      <c r="BH158" s="7">
        <f t="shared" si="48"/>
        <v>-0.13000613059416713</v>
      </c>
      <c r="BI158" s="36">
        <f t="shared" si="48"/>
        <v>-0.20936992337999422</v>
      </c>
      <c r="BJ158" s="37">
        <f t="shared" si="48"/>
        <v>-0.16300356811591782</v>
      </c>
      <c r="BK158" s="38">
        <f t="shared" si="49"/>
        <v>1</v>
      </c>
      <c r="BL158" s="38">
        <f t="shared" si="49"/>
        <v>0.21052891469007093</v>
      </c>
      <c r="BM158" s="38">
        <f t="shared" si="49"/>
        <v>0.45136066986824286</v>
      </c>
      <c r="BN158" s="38">
        <f t="shared" si="49"/>
        <v>0.26556701188417725</v>
      </c>
      <c r="BO158" s="39">
        <f t="shared" si="49"/>
        <v>0.27365107952415629</v>
      </c>
      <c r="BP158" s="40">
        <f t="shared" si="49"/>
        <v>0.25245144369656486</v>
      </c>
      <c r="BQ158" s="38">
        <f t="shared" si="50"/>
        <v>0</v>
      </c>
      <c r="BR158" s="38">
        <f t="shared" si="50"/>
        <v>0.2304688316726797</v>
      </c>
      <c r="BS158" s="38">
        <f t="shared" si="50"/>
        <v>1.528406316132183</v>
      </c>
      <c r="BT158" s="38">
        <f t="shared" si="50"/>
        <v>0.3028289215695561</v>
      </c>
      <c r="BU158" s="39">
        <f t="shared" si="50"/>
        <v>0.2809589429173997</v>
      </c>
      <c r="BV158" s="40">
        <f t="shared" si="50"/>
        <v>0.28901640571603843</v>
      </c>
      <c r="BW158" s="38">
        <f t="shared" si="51"/>
        <v>1</v>
      </c>
      <c r="BX158" s="38">
        <f t="shared" si="51"/>
        <v>-1.9939916982608774E-2</v>
      </c>
      <c r="BY158" s="38">
        <f t="shared" si="51"/>
        <v>-1.0770456462639402</v>
      </c>
      <c r="BZ158" s="38">
        <f t="shared" si="51"/>
        <v>-3.7261909685378847E-2</v>
      </c>
      <c r="CA158" s="39">
        <f t="shared" si="51"/>
        <v>-7.3078633932434078E-3</v>
      </c>
      <c r="CB158" s="40">
        <f t="shared" si="51"/>
        <v>-3.6564962019473568E-2</v>
      </c>
      <c r="CC158" s="2">
        <f t="shared" si="52"/>
        <v>10000</v>
      </c>
      <c r="CD158" s="2">
        <f t="shared" si="52"/>
        <v>-199.39916982608773</v>
      </c>
      <c r="CE158" s="2">
        <f t="shared" si="52"/>
        <v>-10770.456462639402</v>
      </c>
      <c r="CF158" s="2">
        <f t="shared" si="52"/>
        <v>-372.61909685378845</v>
      </c>
      <c r="CG158" s="29">
        <f t="shared" si="52"/>
        <v>-73.078633932434073</v>
      </c>
      <c r="CH158" s="31">
        <f t="shared" si="52"/>
        <v>-365.64962019473569</v>
      </c>
      <c r="CI158" s="40">
        <f>IFERROR(M158/'Class Sum-WR'!M158,0)</f>
        <v>0.15999109328549538</v>
      </c>
      <c r="CJ158" s="40">
        <f>IFERROR(M158/'Class Sum-TH'!M158,0)</f>
        <v>0.6606636838801313</v>
      </c>
    </row>
    <row r="159" spans="1:88" x14ac:dyDescent="0.2">
      <c r="A159" t="s">
        <v>46</v>
      </c>
      <c r="B159" t="s">
        <v>46</v>
      </c>
      <c r="C159" t="s">
        <v>78</v>
      </c>
      <c r="D159" t="s">
        <v>78</v>
      </c>
      <c r="E159" t="s">
        <v>76</v>
      </c>
      <c r="F159" s="27">
        <f t="shared" si="57"/>
        <v>46164</v>
      </c>
      <c r="G159" s="60" t="s">
        <v>40</v>
      </c>
      <c r="H159" s="28">
        <v>-60.86</v>
      </c>
      <c r="I159" s="2">
        <v>6688.34</v>
      </c>
      <c r="J159" s="2">
        <v>464.93</v>
      </c>
      <c r="K159" s="2">
        <v>14034.91</v>
      </c>
      <c r="L159" s="29">
        <v>5699.54</v>
      </c>
      <c r="M159" s="30">
        <f t="shared" si="53"/>
        <v>26826.86</v>
      </c>
      <c r="N159" t="s">
        <v>49</v>
      </c>
      <c r="O159" t="s">
        <v>49</v>
      </c>
      <c r="P159" t="s">
        <v>78</v>
      </c>
      <c r="Q159" t="s">
        <v>78</v>
      </c>
      <c r="R159" t="s">
        <v>76</v>
      </c>
      <c r="S159" s="27">
        <f t="shared" si="58"/>
        <v>45800</v>
      </c>
      <c r="T159" s="60" t="s">
        <v>40</v>
      </c>
      <c r="U159" s="28">
        <v>-7.38</v>
      </c>
      <c r="V159" s="2">
        <v>7218.29</v>
      </c>
      <c r="W159" s="2">
        <v>740.03</v>
      </c>
      <c r="X159" s="2">
        <v>17073.23</v>
      </c>
      <c r="Y159" s="29">
        <v>7054.85</v>
      </c>
      <c r="Z159" s="31">
        <f t="shared" si="54"/>
        <v>32079.019999999997</v>
      </c>
      <c r="AA159" s="32">
        <f t="shared" si="45"/>
        <v>-53.48</v>
      </c>
      <c r="AB159" s="5">
        <f t="shared" si="45"/>
        <v>-529.94999999999982</v>
      </c>
      <c r="AC159" s="5">
        <f t="shared" si="45"/>
        <v>-275.09999999999997</v>
      </c>
      <c r="AD159" s="5">
        <f t="shared" si="45"/>
        <v>-3038.3199999999997</v>
      </c>
      <c r="AE159" s="33">
        <f t="shared" si="45"/>
        <v>-1355.3100000000004</v>
      </c>
      <c r="AF159" s="34">
        <f t="shared" si="45"/>
        <v>-5252.1599999999962</v>
      </c>
      <c r="AG159" s="35">
        <f t="shared" si="46"/>
        <v>7.2466124661246614</v>
      </c>
      <c r="AH159" s="7">
        <f t="shared" si="46"/>
        <v>-7.3417665402747717E-2</v>
      </c>
      <c r="AI159" s="7">
        <f t="shared" si="46"/>
        <v>-0.37174168614785885</v>
      </c>
      <c r="AJ159" s="7">
        <f t="shared" si="46"/>
        <v>-0.1779581250882229</v>
      </c>
      <c r="AK159" s="36">
        <f t="shared" si="46"/>
        <v>-0.19211039214157641</v>
      </c>
      <c r="AL159" s="37">
        <f t="shared" si="46"/>
        <v>-0.16372569984993296</v>
      </c>
      <c r="AM159" s="2">
        <v>-60.86</v>
      </c>
      <c r="AN159" s="2">
        <v>1462.52</v>
      </c>
      <c r="AO159" s="2">
        <v>321.31</v>
      </c>
      <c r="AP159" s="2">
        <v>3684.61</v>
      </c>
      <c r="AQ159" s="29">
        <v>1523.26</v>
      </c>
      <c r="AR159" s="31">
        <f t="shared" si="55"/>
        <v>6930.84</v>
      </c>
      <c r="AS159" s="2">
        <v>-7.38</v>
      </c>
      <c r="AT159" s="2">
        <v>1590.96</v>
      </c>
      <c r="AU159" s="2">
        <v>491.6</v>
      </c>
      <c r="AV159" s="2">
        <v>5201.9399999999996</v>
      </c>
      <c r="AW159" s="29">
        <v>2036.12</v>
      </c>
      <c r="AX159" s="31">
        <f t="shared" si="56"/>
        <v>9313.239999999998</v>
      </c>
      <c r="AY159" s="5">
        <f t="shared" si="47"/>
        <v>-53.48</v>
      </c>
      <c r="AZ159" s="5">
        <f t="shared" si="47"/>
        <v>-128.44000000000005</v>
      </c>
      <c r="BA159" s="5">
        <f t="shared" si="47"/>
        <v>-170.29000000000002</v>
      </c>
      <c r="BB159" s="5">
        <f t="shared" si="47"/>
        <v>-1517.3299999999995</v>
      </c>
      <c r="BC159" s="33">
        <f t="shared" si="47"/>
        <v>-512.8599999999999</v>
      </c>
      <c r="BD159" s="34">
        <f t="shared" si="47"/>
        <v>-2382.3999999999978</v>
      </c>
      <c r="BE159" s="7">
        <f t="shared" si="48"/>
        <v>7.2466124661246614</v>
      </c>
      <c r="BF159" s="7">
        <f t="shared" si="48"/>
        <v>-8.0731130889525854E-2</v>
      </c>
      <c r="BG159" s="7">
        <f t="shared" si="48"/>
        <v>-0.34639951179820994</v>
      </c>
      <c r="BH159" s="7">
        <f t="shared" si="48"/>
        <v>-0.29168540967408307</v>
      </c>
      <c r="BI159" s="36">
        <f t="shared" si="48"/>
        <v>-0.25188102862306738</v>
      </c>
      <c r="BJ159" s="37">
        <f t="shared" si="48"/>
        <v>-0.2558078606371143</v>
      </c>
      <c r="BK159" s="38">
        <f t="shared" si="49"/>
        <v>1</v>
      </c>
      <c r="BL159" s="38">
        <f t="shared" si="49"/>
        <v>0.21866711321493823</v>
      </c>
      <c r="BM159" s="38">
        <f t="shared" si="49"/>
        <v>0.69109328285978533</v>
      </c>
      <c r="BN159" s="38">
        <f t="shared" si="49"/>
        <v>0.2625317868087505</v>
      </c>
      <c r="BO159" s="39">
        <f t="shared" si="49"/>
        <v>0.26726016485540938</v>
      </c>
      <c r="BP159" s="40">
        <f t="shared" si="49"/>
        <v>0.25835449993029375</v>
      </c>
      <c r="BQ159" s="38">
        <f t="shared" si="50"/>
        <v>1</v>
      </c>
      <c r="BR159" s="38">
        <f t="shared" si="50"/>
        <v>0.22040677224107094</v>
      </c>
      <c r="BS159" s="38">
        <f t="shared" si="50"/>
        <v>0.66429739334891835</v>
      </c>
      <c r="BT159" s="38">
        <f t="shared" si="50"/>
        <v>0.30468399945411617</v>
      </c>
      <c r="BU159" s="39">
        <f t="shared" si="50"/>
        <v>0.28861279828770275</v>
      </c>
      <c r="BV159" s="40">
        <f t="shared" si="50"/>
        <v>0.29032183651495586</v>
      </c>
      <c r="BW159" s="38">
        <f t="shared" si="51"/>
        <v>0</v>
      </c>
      <c r="BX159" s="38">
        <f t="shared" si="51"/>
        <v>-1.7396590261327116E-3</v>
      </c>
      <c r="BY159" s="38">
        <f t="shared" si="51"/>
        <v>2.6795889510866977E-2</v>
      </c>
      <c r="BZ159" s="38">
        <f t="shared" si="51"/>
        <v>-4.2152212645365672E-2</v>
      </c>
      <c r="CA159" s="39">
        <f t="shared" si="51"/>
        <v>-2.1352633432293378E-2</v>
      </c>
      <c r="CB159" s="40">
        <f t="shared" si="51"/>
        <v>-3.1967336584662109E-2</v>
      </c>
      <c r="CC159" s="2">
        <f t="shared" si="52"/>
        <v>0</v>
      </c>
      <c r="CD159" s="2">
        <f t="shared" si="52"/>
        <v>-17.396590261327116</v>
      </c>
      <c r="CE159" s="2">
        <f t="shared" si="52"/>
        <v>267.95889510866976</v>
      </c>
      <c r="CF159" s="2">
        <f t="shared" si="52"/>
        <v>-421.52212645365671</v>
      </c>
      <c r="CG159" s="29">
        <f t="shared" si="52"/>
        <v>-213.52633432293376</v>
      </c>
      <c r="CH159" s="31">
        <f t="shared" si="52"/>
        <v>-319.6733658466211</v>
      </c>
      <c r="CI159" s="40">
        <f>IFERROR(M159/'Class Sum-WR'!M159,0)</f>
        <v>0.19108792113178316</v>
      </c>
      <c r="CJ159" s="40">
        <f>IFERROR(M159/'Class Sum-TH'!M159,0)</f>
        <v>0.55099475127880448</v>
      </c>
    </row>
    <row r="160" spans="1:88" ht="13.5" thickBot="1" x14ac:dyDescent="0.25">
      <c r="A160" t="s">
        <v>46</v>
      </c>
      <c r="B160" t="s">
        <v>46</v>
      </c>
      <c r="C160" t="s">
        <v>78</v>
      </c>
      <c r="D160" t="s">
        <v>78</v>
      </c>
      <c r="E160" t="s">
        <v>76</v>
      </c>
      <c r="F160" s="41">
        <f t="shared" si="57"/>
        <v>46165</v>
      </c>
      <c r="G160" s="61" t="s">
        <v>41</v>
      </c>
      <c r="H160" s="43">
        <v>-69.790000000000006</v>
      </c>
      <c r="I160" s="44">
        <v>6719.54</v>
      </c>
      <c r="J160" s="44">
        <v>457.07</v>
      </c>
      <c r="K160" s="44">
        <v>15828.08</v>
      </c>
      <c r="L160" s="45">
        <v>5058.24</v>
      </c>
      <c r="M160" s="46">
        <f t="shared" si="53"/>
        <v>27993.14</v>
      </c>
      <c r="N160" t="s">
        <v>49</v>
      </c>
      <c r="O160" t="s">
        <v>49</v>
      </c>
      <c r="P160" t="s">
        <v>78</v>
      </c>
      <c r="Q160" t="s">
        <v>78</v>
      </c>
      <c r="R160" t="s">
        <v>76</v>
      </c>
      <c r="S160" s="41">
        <f t="shared" si="58"/>
        <v>45801</v>
      </c>
      <c r="T160" s="61" t="s">
        <v>41</v>
      </c>
      <c r="U160" s="43">
        <v>0</v>
      </c>
      <c r="V160" s="44">
        <v>6373.09</v>
      </c>
      <c r="W160" s="44">
        <v>315.7</v>
      </c>
      <c r="X160" s="44">
        <v>14808.1</v>
      </c>
      <c r="Y160" s="45">
        <v>4829.83</v>
      </c>
      <c r="Z160" s="47">
        <f t="shared" si="54"/>
        <v>26326.720000000001</v>
      </c>
      <c r="AA160" s="48">
        <f t="shared" si="45"/>
        <v>-69.790000000000006</v>
      </c>
      <c r="AB160" s="49">
        <f t="shared" si="45"/>
        <v>346.44999999999982</v>
      </c>
      <c r="AC160" s="49">
        <f t="shared" si="45"/>
        <v>141.37</v>
      </c>
      <c r="AD160" s="49">
        <f t="shared" si="45"/>
        <v>1019.9799999999996</v>
      </c>
      <c r="AE160" s="50">
        <f t="shared" si="45"/>
        <v>228.40999999999985</v>
      </c>
      <c r="AF160" s="51">
        <f t="shared" si="45"/>
        <v>1666.4199999999983</v>
      </c>
      <c r="AG160" s="52" t="e">
        <f t="shared" si="46"/>
        <v>#DIV/0!</v>
      </c>
      <c r="AH160" s="53">
        <f t="shared" si="46"/>
        <v>5.4361385136566374E-2</v>
      </c>
      <c r="AI160" s="53">
        <f t="shared" si="46"/>
        <v>0.44779854292049415</v>
      </c>
      <c r="AJ160" s="53">
        <f t="shared" si="46"/>
        <v>6.8879869800987273E-2</v>
      </c>
      <c r="AK160" s="54">
        <f t="shared" si="46"/>
        <v>4.7291519577293578E-2</v>
      </c>
      <c r="AL160" s="55">
        <f t="shared" si="46"/>
        <v>6.3297668680336872E-2</v>
      </c>
      <c r="AM160" s="44">
        <v>-69.790000000000006</v>
      </c>
      <c r="AN160" s="44">
        <v>1484.44</v>
      </c>
      <c r="AO160" s="44">
        <v>180.95</v>
      </c>
      <c r="AP160" s="44">
        <v>4205.96</v>
      </c>
      <c r="AQ160" s="45">
        <v>1343.38</v>
      </c>
      <c r="AR160" s="47">
        <f t="shared" si="55"/>
        <v>7144.9400000000005</v>
      </c>
      <c r="AS160" s="44">
        <v>0</v>
      </c>
      <c r="AT160" s="44">
        <v>1363.17</v>
      </c>
      <c r="AU160" s="44">
        <v>133.51</v>
      </c>
      <c r="AV160" s="44">
        <v>4441.1499999999996</v>
      </c>
      <c r="AW160" s="45">
        <v>1445.68</v>
      </c>
      <c r="AX160" s="47">
        <f t="shared" si="56"/>
        <v>7383.51</v>
      </c>
      <c r="AY160" s="49">
        <f t="shared" si="47"/>
        <v>-69.790000000000006</v>
      </c>
      <c r="AZ160" s="49">
        <f t="shared" si="47"/>
        <v>121.26999999999998</v>
      </c>
      <c r="BA160" s="49">
        <f t="shared" si="47"/>
        <v>47.44</v>
      </c>
      <c r="BB160" s="49">
        <f t="shared" si="47"/>
        <v>-235.1899999999996</v>
      </c>
      <c r="BC160" s="50">
        <f t="shared" si="47"/>
        <v>-102.29999999999995</v>
      </c>
      <c r="BD160" s="51">
        <f t="shared" si="47"/>
        <v>-238.56999999999971</v>
      </c>
      <c r="BE160" s="53" t="e">
        <f t="shared" si="48"/>
        <v>#DIV/0!</v>
      </c>
      <c r="BF160" s="53">
        <f t="shared" si="48"/>
        <v>8.8961758254656409E-2</v>
      </c>
      <c r="BG160" s="53">
        <f t="shared" si="48"/>
        <v>0.35532918882480713</v>
      </c>
      <c r="BH160" s="53">
        <f t="shared" si="48"/>
        <v>-5.2957004379496214E-2</v>
      </c>
      <c r="BI160" s="54">
        <f t="shared" si="48"/>
        <v>-7.0762547728404596E-2</v>
      </c>
      <c r="BJ160" s="55">
        <f t="shared" si="48"/>
        <v>-3.2311190748031723E-2</v>
      </c>
      <c r="BK160" s="56">
        <f t="shared" si="49"/>
        <v>1</v>
      </c>
      <c r="BL160" s="56">
        <f t="shared" si="49"/>
        <v>0.22091393160841369</v>
      </c>
      <c r="BM160" s="56">
        <f t="shared" si="49"/>
        <v>0.39589122016321349</v>
      </c>
      <c r="BN160" s="56">
        <f t="shared" si="49"/>
        <v>0.26572774461589782</v>
      </c>
      <c r="BO160" s="57">
        <f t="shared" si="49"/>
        <v>0.26558249509710891</v>
      </c>
      <c r="BP160" s="58">
        <f t="shared" si="49"/>
        <v>0.25523896211714731</v>
      </c>
      <c r="BQ160" s="56">
        <f t="shared" si="50"/>
        <v>0</v>
      </c>
      <c r="BR160" s="56">
        <f t="shared" si="50"/>
        <v>0.21389467275685736</v>
      </c>
      <c r="BS160" s="56">
        <f t="shared" si="50"/>
        <v>0.42290148875514727</v>
      </c>
      <c r="BT160" s="56">
        <f t="shared" si="50"/>
        <v>0.29991356082144227</v>
      </c>
      <c r="BU160" s="57">
        <f t="shared" si="50"/>
        <v>0.29932316458343255</v>
      </c>
      <c r="BV160" s="58">
        <f t="shared" si="50"/>
        <v>0.28045688942640784</v>
      </c>
      <c r="BW160" s="56">
        <f t="shared" si="51"/>
        <v>1</v>
      </c>
      <c r="BX160" s="56">
        <f t="shared" si="51"/>
        <v>7.0192588515563259E-3</v>
      </c>
      <c r="BY160" s="56">
        <f t="shared" si="51"/>
        <v>-2.7010268591933784E-2</v>
      </c>
      <c r="BZ160" s="56">
        <f t="shared" si="51"/>
        <v>-3.418581620554445E-2</v>
      </c>
      <c r="CA160" s="57">
        <f t="shared" si="51"/>
        <v>-3.3740669486323649E-2</v>
      </c>
      <c r="CB160" s="58">
        <f t="shared" si="51"/>
        <v>-2.5217927309260535E-2</v>
      </c>
      <c r="CC160" s="44">
        <f t="shared" si="52"/>
        <v>10000</v>
      </c>
      <c r="CD160" s="44">
        <f t="shared" si="52"/>
        <v>70.192588515563259</v>
      </c>
      <c r="CE160" s="44">
        <f t="shared" si="52"/>
        <v>-270.10268591933783</v>
      </c>
      <c r="CF160" s="44">
        <f t="shared" si="52"/>
        <v>-341.8581620554445</v>
      </c>
      <c r="CG160" s="45">
        <f t="shared" si="52"/>
        <v>-337.40669486323651</v>
      </c>
      <c r="CH160" s="47">
        <f t="shared" si="52"/>
        <v>-252.17927309260534</v>
      </c>
      <c r="CI160" s="58">
        <f>IFERROR(M160/'Class Sum-WR'!M160,0)</f>
        <v>0.23516291795120886</v>
      </c>
      <c r="CJ160" s="58">
        <f>IFERROR(M160/'Class Sum-TH'!M160,0)</f>
        <v>0.61764837619061597</v>
      </c>
    </row>
    <row r="161" spans="1:88" x14ac:dyDescent="0.2">
      <c r="A161" t="s">
        <v>46</v>
      </c>
      <c r="B161" t="s">
        <v>46</v>
      </c>
      <c r="C161" t="s">
        <v>78</v>
      </c>
      <c r="D161" t="s">
        <v>78</v>
      </c>
      <c r="E161" t="s">
        <v>77</v>
      </c>
      <c r="F161" s="27">
        <f t="shared" si="57"/>
        <v>46166</v>
      </c>
      <c r="G161" s="60" t="s">
        <v>35</v>
      </c>
      <c r="H161" s="28">
        <v>-20.79</v>
      </c>
      <c r="I161" s="2">
        <v>4446.12</v>
      </c>
      <c r="J161" s="2">
        <v>174.29</v>
      </c>
      <c r="K161" s="2">
        <v>8362.06</v>
      </c>
      <c r="L161" s="29">
        <v>2347.19</v>
      </c>
      <c r="M161" s="30">
        <f t="shared" si="53"/>
        <v>15308.87</v>
      </c>
      <c r="N161" t="s">
        <v>49</v>
      </c>
      <c r="O161" t="s">
        <v>49</v>
      </c>
      <c r="P161" t="s">
        <v>78</v>
      </c>
      <c r="Q161" t="s">
        <v>78</v>
      </c>
      <c r="R161" t="s">
        <v>77</v>
      </c>
      <c r="S161" s="27">
        <f t="shared" si="58"/>
        <v>45802</v>
      </c>
      <c r="T161" s="60" t="s">
        <v>35</v>
      </c>
      <c r="U161" s="28">
        <v>0</v>
      </c>
      <c r="V161" s="2">
        <v>3410.45</v>
      </c>
      <c r="W161" s="2">
        <v>396.26</v>
      </c>
      <c r="X161" s="2">
        <v>7292.68</v>
      </c>
      <c r="Y161" s="29">
        <v>2952.09</v>
      </c>
      <c r="Z161" s="31">
        <f t="shared" si="54"/>
        <v>14051.48</v>
      </c>
      <c r="AA161" s="32">
        <f t="shared" si="45"/>
        <v>-20.79</v>
      </c>
      <c r="AB161" s="5">
        <f t="shared" si="45"/>
        <v>1035.67</v>
      </c>
      <c r="AC161" s="5">
        <f t="shared" si="45"/>
        <v>-221.97</v>
      </c>
      <c r="AD161" s="5">
        <f t="shared" si="45"/>
        <v>1069.3799999999992</v>
      </c>
      <c r="AE161" s="33">
        <f t="shared" si="45"/>
        <v>-604.90000000000009</v>
      </c>
      <c r="AF161" s="34">
        <f t="shared" si="45"/>
        <v>1257.3900000000012</v>
      </c>
      <c r="AG161" s="35" t="e">
        <f t="shared" si="46"/>
        <v>#DIV/0!</v>
      </c>
      <c r="AH161" s="7">
        <f t="shared" si="46"/>
        <v>0.30367546804673873</v>
      </c>
      <c r="AI161" s="7">
        <f t="shared" si="46"/>
        <v>-0.56016251955786611</v>
      </c>
      <c r="AJ161" s="7">
        <f t="shared" si="46"/>
        <v>0.14663745015549828</v>
      </c>
      <c r="AK161" s="36">
        <f t="shared" si="46"/>
        <v>-0.20490567699494258</v>
      </c>
      <c r="AL161" s="37">
        <f t="shared" si="46"/>
        <v>8.9484524050135739E-2</v>
      </c>
      <c r="AM161" s="2">
        <v>-20.79</v>
      </c>
      <c r="AN161" s="2">
        <v>961.51</v>
      </c>
      <c r="AO161" s="2">
        <v>69.77</v>
      </c>
      <c r="AP161" s="2">
        <v>2331.3200000000002</v>
      </c>
      <c r="AQ161" s="29">
        <v>673.32</v>
      </c>
      <c r="AR161" s="31">
        <f t="shared" si="55"/>
        <v>4015.1300000000006</v>
      </c>
      <c r="AS161" s="2">
        <v>0</v>
      </c>
      <c r="AT161" s="2">
        <v>756.13</v>
      </c>
      <c r="AU161" s="2">
        <v>232.91</v>
      </c>
      <c r="AV161" s="2">
        <v>2187.09</v>
      </c>
      <c r="AW161" s="29">
        <v>866.45</v>
      </c>
      <c r="AX161" s="31">
        <f t="shared" si="56"/>
        <v>4042.58</v>
      </c>
      <c r="AY161" s="5">
        <f t="shared" si="47"/>
        <v>-20.79</v>
      </c>
      <c r="AZ161" s="5">
        <f t="shared" si="47"/>
        <v>205.38</v>
      </c>
      <c r="BA161" s="5">
        <f t="shared" si="47"/>
        <v>-163.13999999999999</v>
      </c>
      <c r="BB161" s="5">
        <f t="shared" si="47"/>
        <v>144.23000000000002</v>
      </c>
      <c r="BC161" s="33">
        <f t="shared" si="47"/>
        <v>-193.13</v>
      </c>
      <c r="BD161" s="34">
        <f t="shared" si="47"/>
        <v>-27.449999999999363</v>
      </c>
      <c r="BE161" s="7" t="e">
        <f t="shared" si="48"/>
        <v>#DIV/0!</v>
      </c>
      <c r="BF161" s="7">
        <f t="shared" si="48"/>
        <v>0.27161995953076851</v>
      </c>
      <c r="BG161" s="7">
        <f t="shared" si="48"/>
        <v>-0.70044223090464119</v>
      </c>
      <c r="BH161" s="7">
        <f t="shared" si="48"/>
        <v>6.5946074464242443E-2</v>
      </c>
      <c r="BI161" s="36">
        <f t="shared" si="48"/>
        <v>-0.22289803220035775</v>
      </c>
      <c r="BJ161" s="37">
        <f t="shared" si="48"/>
        <v>-6.7902181280269933E-3</v>
      </c>
      <c r="BK161" s="38">
        <f t="shared" si="49"/>
        <v>1</v>
      </c>
      <c r="BL161" s="38">
        <f t="shared" si="49"/>
        <v>0.21625822065081465</v>
      </c>
      <c r="BM161" s="38">
        <f t="shared" si="49"/>
        <v>0.40030982844684149</v>
      </c>
      <c r="BN161" s="38">
        <f t="shared" si="49"/>
        <v>0.27879732984455985</v>
      </c>
      <c r="BO161" s="39">
        <f t="shared" si="49"/>
        <v>0.28686216284152544</v>
      </c>
      <c r="BP161" s="40">
        <f t="shared" si="49"/>
        <v>0.26227474660115346</v>
      </c>
      <c r="BQ161" s="38">
        <f t="shared" si="50"/>
        <v>0</v>
      </c>
      <c r="BR161" s="38">
        <f t="shared" si="50"/>
        <v>0.22170974504830743</v>
      </c>
      <c r="BS161" s="38">
        <f t="shared" si="50"/>
        <v>0.58777065563014186</v>
      </c>
      <c r="BT161" s="38">
        <f t="shared" si="50"/>
        <v>0.29990209360619141</v>
      </c>
      <c r="BU161" s="39">
        <f t="shared" si="50"/>
        <v>0.2935039243383501</v>
      </c>
      <c r="BV161" s="40">
        <f t="shared" si="50"/>
        <v>0.28769780834474373</v>
      </c>
      <c r="BW161" s="38">
        <f t="shared" si="51"/>
        <v>1</v>
      </c>
      <c r="BX161" s="38">
        <f t="shared" si="51"/>
        <v>-5.4515243974927741E-3</v>
      </c>
      <c r="BY161" s="38">
        <f t="shared" si="51"/>
        <v>-0.18746082718330037</v>
      </c>
      <c r="BZ161" s="38">
        <f t="shared" si="51"/>
        <v>-2.1104763761631562E-2</v>
      </c>
      <c r="CA161" s="39">
        <f t="shared" si="51"/>
        <v>-6.6417614968246608E-3</v>
      </c>
      <c r="CB161" s="40">
        <f t="shared" si="51"/>
        <v>-2.5423061743590269E-2</v>
      </c>
      <c r="CC161" s="2">
        <f t="shared" si="52"/>
        <v>10000</v>
      </c>
      <c r="CD161" s="2">
        <f t="shared" si="52"/>
        <v>-54.515243974927742</v>
      </c>
      <c r="CE161" s="2">
        <f t="shared" si="52"/>
        <v>-1874.6082718330038</v>
      </c>
      <c r="CF161" s="2">
        <f t="shared" si="52"/>
        <v>-211.04763761631563</v>
      </c>
      <c r="CG161" s="29">
        <f t="shared" si="52"/>
        <v>-66.41761496824661</v>
      </c>
      <c r="CH161" s="31">
        <f t="shared" si="52"/>
        <v>-254.2306174359027</v>
      </c>
      <c r="CI161" s="40">
        <f>IFERROR(M161/'Class Sum-WR'!M161,0)</f>
        <v>0.18262439774831718</v>
      </c>
      <c r="CJ161" s="40">
        <f>IFERROR(M161/'Class Sum-TH'!M161,0)</f>
        <v>0.5192001218226322</v>
      </c>
    </row>
    <row r="162" spans="1:88" x14ac:dyDescent="0.2">
      <c r="A162" t="s">
        <v>46</v>
      </c>
      <c r="B162" t="s">
        <v>46</v>
      </c>
      <c r="C162" t="s">
        <v>78</v>
      </c>
      <c r="D162" t="s">
        <v>78</v>
      </c>
      <c r="E162" t="s">
        <v>77</v>
      </c>
      <c r="F162" s="27">
        <f t="shared" si="57"/>
        <v>46167</v>
      </c>
      <c r="G162" s="60" t="s">
        <v>36</v>
      </c>
      <c r="H162" s="28">
        <v>-255.74</v>
      </c>
      <c r="I162" s="2">
        <v>3292.84</v>
      </c>
      <c r="J162" s="2">
        <v>208.91</v>
      </c>
      <c r="K162" s="2">
        <v>8240.5</v>
      </c>
      <c r="L162" s="29">
        <v>2864.71</v>
      </c>
      <c r="M162" s="30">
        <f t="shared" si="53"/>
        <v>14351.220000000001</v>
      </c>
      <c r="N162" t="s">
        <v>49</v>
      </c>
      <c r="O162" t="s">
        <v>49</v>
      </c>
      <c r="P162" t="s">
        <v>78</v>
      </c>
      <c r="Q162" t="s">
        <v>78</v>
      </c>
      <c r="R162" t="s">
        <v>77</v>
      </c>
      <c r="S162" s="27">
        <f t="shared" si="58"/>
        <v>45803</v>
      </c>
      <c r="T162" s="60" t="s">
        <v>36</v>
      </c>
      <c r="U162" s="28">
        <v>-243.95</v>
      </c>
      <c r="V162" s="2">
        <v>2472.69</v>
      </c>
      <c r="W162" s="2">
        <v>76.849999999999994</v>
      </c>
      <c r="X162" s="2">
        <v>7163.18</v>
      </c>
      <c r="Y162" s="29">
        <v>2418.88</v>
      </c>
      <c r="Z162" s="31">
        <f t="shared" si="54"/>
        <v>11887.650000000001</v>
      </c>
      <c r="AA162" s="32">
        <f t="shared" si="45"/>
        <v>-11.79000000000002</v>
      </c>
      <c r="AB162" s="5">
        <f t="shared" si="45"/>
        <v>820.15000000000009</v>
      </c>
      <c r="AC162" s="5">
        <f t="shared" si="45"/>
        <v>132.06</v>
      </c>
      <c r="AD162" s="5">
        <f t="shared" si="45"/>
        <v>1077.3199999999997</v>
      </c>
      <c r="AE162" s="33">
        <f t="shared" si="45"/>
        <v>445.82999999999993</v>
      </c>
      <c r="AF162" s="34">
        <f t="shared" si="45"/>
        <v>2463.5699999999997</v>
      </c>
      <c r="AG162" s="35">
        <f t="shared" si="46"/>
        <v>4.8329575732732201E-2</v>
      </c>
      <c r="AH162" s="7">
        <f t="shared" si="46"/>
        <v>0.33168330846163491</v>
      </c>
      <c r="AI162" s="7">
        <f t="shared" si="46"/>
        <v>1.7184124918672741</v>
      </c>
      <c r="AJ162" s="7">
        <f t="shared" si="46"/>
        <v>0.15039689076639143</v>
      </c>
      <c r="AK162" s="36">
        <f t="shared" si="46"/>
        <v>0.18431257441460508</v>
      </c>
      <c r="AL162" s="37">
        <f t="shared" si="46"/>
        <v>0.20723776356134302</v>
      </c>
      <c r="AM162" s="2">
        <v>-255.74</v>
      </c>
      <c r="AN162" s="2">
        <v>724.9</v>
      </c>
      <c r="AO162" s="2">
        <v>91.86</v>
      </c>
      <c r="AP162" s="2">
        <v>2269.27</v>
      </c>
      <c r="AQ162" s="29">
        <v>714.6</v>
      </c>
      <c r="AR162" s="31">
        <f t="shared" si="55"/>
        <v>3544.89</v>
      </c>
      <c r="AS162" s="2">
        <v>-243.95</v>
      </c>
      <c r="AT162" s="2">
        <v>550.64</v>
      </c>
      <c r="AU162" s="2">
        <v>172.26</v>
      </c>
      <c r="AV162" s="2">
        <v>2093.1999999999998</v>
      </c>
      <c r="AW162" s="29">
        <v>770.06</v>
      </c>
      <c r="AX162" s="31">
        <f t="shared" si="56"/>
        <v>3342.2099999999996</v>
      </c>
      <c r="AY162" s="5">
        <f t="shared" si="47"/>
        <v>-11.79000000000002</v>
      </c>
      <c r="AZ162" s="5">
        <f t="shared" si="47"/>
        <v>174.26</v>
      </c>
      <c r="BA162" s="5">
        <f t="shared" si="47"/>
        <v>-80.399999999999991</v>
      </c>
      <c r="BB162" s="5">
        <f t="shared" si="47"/>
        <v>176.07000000000016</v>
      </c>
      <c r="BC162" s="33">
        <f t="shared" si="47"/>
        <v>-55.459999999999923</v>
      </c>
      <c r="BD162" s="34">
        <f t="shared" si="47"/>
        <v>202.68000000000029</v>
      </c>
      <c r="BE162" s="7">
        <f t="shared" si="48"/>
        <v>4.8329575732732201E-2</v>
      </c>
      <c r="BF162" s="7">
        <f t="shared" si="48"/>
        <v>0.3164681098358274</v>
      </c>
      <c r="BG162" s="7">
        <f t="shared" si="48"/>
        <v>-0.46673632880529431</v>
      </c>
      <c r="BH162" s="7">
        <f t="shared" si="48"/>
        <v>8.4115230269443994E-2</v>
      </c>
      <c r="BI162" s="36">
        <f t="shared" si="48"/>
        <v>-7.2020362049710324E-2</v>
      </c>
      <c r="BJ162" s="37">
        <f t="shared" si="48"/>
        <v>6.0642508998536994E-2</v>
      </c>
      <c r="BK162" s="38">
        <f t="shared" si="49"/>
        <v>1</v>
      </c>
      <c r="BL162" s="38">
        <f t="shared" si="49"/>
        <v>0.22014431311572988</v>
      </c>
      <c r="BM162" s="38">
        <f t="shared" si="49"/>
        <v>0.43971088028337563</v>
      </c>
      <c r="BN162" s="38">
        <f t="shared" si="49"/>
        <v>0.27538013470056427</v>
      </c>
      <c r="BO162" s="39">
        <f t="shared" si="49"/>
        <v>0.24944933344038314</v>
      </c>
      <c r="BP162" s="40">
        <f t="shared" si="49"/>
        <v>0.24700966189634049</v>
      </c>
      <c r="BQ162" s="38">
        <f t="shared" si="50"/>
        <v>1</v>
      </c>
      <c r="BR162" s="38">
        <f t="shared" si="50"/>
        <v>0.22268865082157488</v>
      </c>
      <c r="BS162" s="38">
        <f t="shared" si="50"/>
        <v>2.2415094339622641</v>
      </c>
      <c r="BT162" s="38">
        <f t="shared" si="50"/>
        <v>0.29221658537130152</v>
      </c>
      <c r="BU162" s="39">
        <f t="shared" si="50"/>
        <v>0.31835394893504426</v>
      </c>
      <c r="BV162" s="40">
        <f t="shared" si="50"/>
        <v>0.28114976467173908</v>
      </c>
      <c r="BW162" s="38">
        <f t="shared" si="51"/>
        <v>0</v>
      </c>
      <c r="BX162" s="38">
        <f t="shared" si="51"/>
        <v>-2.5443377058450012E-3</v>
      </c>
      <c r="BY162" s="38">
        <f t="shared" si="51"/>
        <v>-1.8017985536788885</v>
      </c>
      <c r="BZ162" s="38">
        <f t="shared" si="51"/>
        <v>-1.6836450670737246E-2</v>
      </c>
      <c r="CA162" s="39">
        <f t="shared" si="51"/>
        <v>-6.890461549466112E-2</v>
      </c>
      <c r="CB162" s="40">
        <f t="shared" si="51"/>
        <v>-3.4140102775398584E-2</v>
      </c>
      <c r="CC162" s="2">
        <f t="shared" si="52"/>
        <v>0</v>
      </c>
      <c r="CD162" s="2">
        <f t="shared" si="52"/>
        <v>-25.443377058450011</v>
      </c>
      <c r="CE162" s="2">
        <f t="shared" si="52"/>
        <v>-18017.985536788885</v>
      </c>
      <c r="CF162" s="2">
        <f t="shared" si="52"/>
        <v>-168.36450670737247</v>
      </c>
      <c r="CG162" s="29">
        <f t="shared" si="52"/>
        <v>-689.04615494661118</v>
      </c>
      <c r="CH162" s="31">
        <f t="shared" si="52"/>
        <v>-341.40102775398583</v>
      </c>
      <c r="CI162" s="40">
        <f>IFERROR(M162/'Class Sum-WR'!M162,0)</f>
        <v>0.23643002883871655</v>
      </c>
      <c r="CJ162" s="40">
        <f>IFERROR(M162/'Class Sum-TH'!M162,0)</f>
        <v>0.72348708269434947</v>
      </c>
    </row>
    <row r="163" spans="1:88" x14ac:dyDescent="0.2">
      <c r="A163" t="s">
        <v>46</v>
      </c>
      <c r="B163" t="s">
        <v>46</v>
      </c>
      <c r="C163" t="s">
        <v>78</v>
      </c>
      <c r="D163" t="s">
        <v>78</v>
      </c>
      <c r="E163" t="s">
        <v>77</v>
      </c>
      <c r="F163" s="27">
        <f t="shared" si="57"/>
        <v>46168</v>
      </c>
      <c r="G163" s="60" t="s">
        <v>37</v>
      </c>
      <c r="H163" s="28">
        <v>-121.63</v>
      </c>
      <c r="I163" s="2">
        <v>2238.5700000000002</v>
      </c>
      <c r="J163" s="2">
        <v>94.85</v>
      </c>
      <c r="K163" s="2">
        <v>6310.27</v>
      </c>
      <c r="L163" s="29">
        <v>2784.3</v>
      </c>
      <c r="M163" s="30">
        <f t="shared" si="53"/>
        <v>11306.36</v>
      </c>
      <c r="N163" t="s">
        <v>49</v>
      </c>
      <c r="O163" t="s">
        <v>49</v>
      </c>
      <c r="P163" t="s">
        <v>78</v>
      </c>
      <c r="Q163" t="s">
        <v>78</v>
      </c>
      <c r="R163" t="s">
        <v>77</v>
      </c>
      <c r="S163" s="27">
        <f t="shared" si="58"/>
        <v>45804</v>
      </c>
      <c r="T163" s="60" t="s">
        <v>37</v>
      </c>
      <c r="U163" s="28">
        <v>-10.57</v>
      </c>
      <c r="V163" s="2">
        <v>1911.28</v>
      </c>
      <c r="W163" s="2">
        <v>53.26</v>
      </c>
      <c r="X163" s="2">
        <v>5553.49</v>
      </c>
      <c r="Y163" s="29">
        <v>2591.52</v>
      </c>
      <c r="Z163" s="31">
        <f t="shared" si="54"/>
        <v>10098.98</v>
      </c>
      <c r="AA163" s="32">
        <f t="shared" si="45"/>
        <v>-111.06</v>
      </c>
      <c r="AB163" s="5">
        <f t="shared" si="45"/>
        <v>327.29000000000019</v>
      </c>
      <c r="AC163" s="5">
        <f t="shared" si="45"/>
        <v>41.589999999999996</v>
      </c>
      <c r="AD163" s="5">
        <f t="shared" si="45"/>
        <v>756.78000000000065</v>
      </c>
      <c r="AE163" s="33">
        <f t="shared" si="45"/>
        <v>192.7800000000002</v>
      </c>
      <c r="AF163" s="34">
        <f t="shared" si="45"/>
        <v>1207.380000000001</v>
      </c>
      <c r="AG163" s="35">
        <f t="shared" si="46"/>
        <v>10.507095553453169</v>
      </c>
      <c r="AH163" s="7">
        <f t="shared" si="46"/>
        <v>0.17124126240006707</v>
      </c>
      <c r="AI163" s="7">
        <f t="shared" si="46"/>
        <v>0.78088621855050688</v>
      </c>
      <c r="AJ163" s="7">
        <f t="shared" si="46"/>
        <v>0.13627106558218358</v>
      </c>
      <c r="AK163" s="36">
        <f t="shared" si="46"/>
        <v>7.438877569920363E-2</v>
      </c>
      <c r="AL163" s="37">
        <f t="shared" si="46"/>
        <v>0.11955464809317387</v>
      </c>
      <c r="AM163" s="2">
        <v>-121.63</v>
      </c>
      <c r="AN163" s="2">
        <v>390.6</v>
      </c>
      <c r="AO163" s="2">
        <v>41.74</v>
      </c>
      <c r="AP163" s="2">
        <v>1667.98</v>
      </c>
      <c r="AQ163" s="29">
        <v>841.88</v>
      </c>
      <c r="AR163" s="31">
        <f t="shared" si="55"/>
        <v>2820.57</v>
      </c>
      <c r="AS163" s="2">
        <v>-10.57</v>
      </c>
      <c r="AT163" s="2">
        <v>419.7</v>
      </c>
      <c r="AU163" s="2">
        <v>23.82</v>
      </c>
      <c r="AV163" s="2">
        <v>1631.84</v>
      </c>
      <c r="AW163" s="29">
        <v>723.5</v>
      </c>
      <c r="AX163" s="31">
        <f t="shared" si="56"/>
        <v>2788.29</v>
      </c>
      <c r="AY163" s="5">
        <f t="shared" si="47"/>
        <v>-111.06</v>
      </c>
      <c r="AZ163" s="5">
        <f t="shared" si="47"/>
        <v>-29.099999999999966</v>
      </c>
      <c r="BA163" s="5">
        <f t="shared" si="47"/>
        <v>17.920000000000002</v>
      </c>
      <c r="BB163" s="5">
        <f t="shared" si="47"/>
        <v>36.1400000000001</v>
      </c>
      <c r="BC163" s="33">
        <f t="shared" si="47"/>
        <v>118.38</v>
      </c>
      <c r="BD163" s="34">
        <f t="shared" si="47"/>
        <v>32.2800000000002</v>
      </c>
      <c r="BE163" s="7">
        <f t="shared" si="48"/>
        <v>10.507095553453169</v>
      </c>
      <c r="BF163" s="7">
        <f t="shared" si="48"/>
        <v>-6.9335239456754752E-2</v>
      </c>
      <c r="BG163" s="7">
        <f t="shared" si="48"/>
        <v>0.7523089840470194</v>
      </c>
      <c r="BH163" s="7">
        <f t="shared" si="48"/>
        <v>2.2146779095989864E-2</v>
      </c>
      <c r="BI163" s="36">
        <f t="shared" si="48"/>
        <v>0.16362128541810642</v>
      </c>
      <c r="BJ163" s="37">
        <f t="shared" si="48"/>
        <v>1.1576988046437135E-2</v>
      </c>
      <c r="BK163" s="38">
        <f t="shared" si="49"/>
        <v>1</v>
      </c>
      <c r="BL163" s="38">
        <f t="shared" si="49"/>
        <v>0.17448639086559722</v>
      </c>
      <c r="BM163" s="38">
        <f t="shared" si="49"/>
        <v>0.44006325777543492</v>
      </c>
      <c r="BN163" s="38">
        <f t="shared" si="49"/>
        <v>0.26432783383278369</v>
      </c>
      <c r="BO163" s="39">
        <f t="shared" si="49"/>
        <v>0.30236684265344965</v>
      </c>
      <c r="BP163" s="40">
        <f t="shared" si="49"/>
        <v>0.24946755631343775</v>
      </c>
      <c r="BQ163" s="38">
        <f t="shared" si="50"/>
        <v>1</v>
      </c>
      <c r="BR163" s="38">
        <f t="shared" si="50"/>
        <v>0.21959105939475115</v>
      </c>
      <c r="BS163" s="38">
        <f t="shared" si="50"/>
        <v>0.44723995493803981</v>
      </c>
      <c r="BT163" s="38">
        <f t="shared" si="50"/>
        <v>0.29384044987926511</v>
      </c>
      <c r="BU163" s="39">
        <f t="shared" si="50"/>
        <v>0.27917978638019386</v>
      </c>
      <c r="BV163" s="40">
        <f t="shared" si="50"/>
        <v>0.27609619981423866</v>
      </c>
      <c r="BW163" s="38">
        <f t="shared" si="51"/>
        <v>0</v>
      </c>
      <c r="BX163" s="38">
        <f t="shared" si="51"/>
        <v>-4.510466852915393E-2</v>
      </c>
      <c r="BY163" s="38">
        <f t="shared" si="51"/>
        <v>-7.1766971626048837E-3</v>
      </c>
      <c r="BZ163" s="38">
        <f t="shared" si="51"/>
        <v>-2.9512616046481421E-2</v>
      </c>
      <c r="CA163" s="39">
        <f t="shared" si="51"/>
        <v>2.3187056273255791E-2</v>
      </c>
      <c r="CB163" s="40">
        <f t="shared" si="51"/>
        <v>-2.6628643500800908E-2</v>
      </c>
      <c r="CC163" s="2">
        <f t="shared" si="52"/>
        <v>0</v>
      </c>
      <c r="CD163" s="2">
        <f t="shared" si="52"/>
        <v>-451.04668529153929</v>
      </c>
      <c r="CE163" s="2">
        <f t="shared" si="52"/>
        <v>-71.766971626048843</v>
      </c>
      <c r="CF163" s="2">
        <f t="shared" si="52"/>
        <v>-295.12616046481423</v>
      </c>
      <c r="CG163" s="29">
        <f t="shared" si="52"/>
        <v>231.87056273255791</v>
      </c>
      <c r="CH163" s="31">
        <f t="shared" si="52"/>
        <v>-266.28643500800911</v>
      </c>
      <c r="CI163" s="40">
        <f>IFERROR(M163/'Class Sum-WR'!M163,0)</f>
        <v>0.17368032654425558</v>
      </c>
      <c r="CJ163" s="40">
        <f>IFERROR(M163/'Class Sum-TH'!M163,0)</f>
        <v>0.727705945617523</v>
      </c>
    </row>
    <row r="164" spans="1:88" x14ac:dyDescent="0.2">
      <c r="A164" t="s">
        <v>46</v>
      </c>
      <c r="B164" t="s">
        <v>46</v>
      </c>
      <c r="C164" t="s">
        <v>78</v>
      </c>
      <c r="D164" t="s">
        <v>78</v>
      </c>
      <c r="E164" t="s">
        <v>77</v>
      </c>
      <c r="F164" s="27">
        <f t="shared" si="57"/>
        <v>46169</v>
      </c>
      <c r="G164" s="60" t="s">
        <v>38</v>
      </c>
      <c r="H164" s="28">
        <v>-67.87</v>
      </c>
      <c r="I164" s="2">
        <v>1682.56</v>
      </c>
      <c r="J164" s="2">
        <v>93.19</v>
      </c>
      <c r="K164" s="2">
        <v>5099.97</v>
      </c>
      <c r="L164" s="29">
        <v>3070</v>
      </c>
      <c r="M164" s="30">
        <f t="shared" si="53"/>
        <v>9877.85</v>
      </c>
      <c r="N164" t="s">
        <v>49</v>
      </c>
      <c r="O164" t="s">
        <v>49</v>
      </c>
      <c r="P164" t="s">
        <v>78</v>
      </c>
      <c r="Q164" t="s">
        <v>78</v>
      </c>
      <c r="R164" t="s">
        <v>77</v>
      </c>
      <c r="S164" s="27">
        <f t="shared" si="58"/>
        <v>45805</v>
      </c>
      <c r="T164" s="60" t="s">
        <v>38</v>
      </c>
      <c r="U164" s="28">
        <v>4.99</v>
      </c>
      <c r="V164" s="2">
        <v>1455.89</v>
      </c>
      <c r="W164" s="2">
        <v>6.15</v>
      </c>
      <c r="X164" s="2">
        <v>5185.91</v>
      </c>
      <c r="Y164" s="29">
        <v>2144.13</v>
      </c>
      <c r="Z164" s="31">
        <f t="shared" si="54"/>
        <v>8797.07</v>
      </c>
      <c r="AA164" s="32">
        <f t="shared" si="45"/>
        <v>-72.86</v>
      </c>
      <c r="AB164" s="5">
        <f t="shared" si="45"/>
        <v>226.66999999999985</v>
      </c>
      <c r="AC164" s="5">
        <f t="shared" si="45"/>
        <v>87.039999999999992</v>
      </c>
      <c r="AD164" s="5">
        <f t="shared" si="45"/>
        <v>-85.9399999999996</v>
      </c>
      <c r="AE164" s="33">
        <f t="shared" si="45"/>
        <v>925.86999999999989</v>
      </c>
      <c r="AF164" s="34">
        <f t="shared" si="45"/>
        <v>1080.7800000000007</v>
      </c>
      <c r="AG164" s="35">
        <f t="shared" si="46"/>
        <v>-14.601202404809618</v>
      </c>
      <c r="AH164" s="7">
        <f t="shared" si="46"/>
        <v>0.15569170747790001</v>
      </c>
      <c r="AI164" s="7">
        <f t="shared" si="46"/>
        <v>14.152845528455282</v>
      </c>
      <c r="AJ164" s="7">
        <f t="shared" si="46"/>
        <v>-1.657182635255907E-2</v>
      </c>
      <c r="AK164" s="36">
        <f t="shared" si="46"/>
        <v>0.43181616786295601</v>
      </c>
      <c r="AL164" s="37">
        <f t="shared" si="46"/>
        <v>0.1228568148258455</v>
      </c>
      <c r="AM164" s="2">
        <v>-67.87</v>
      </c>
      <c r="AN164" s="2">
        <v>360.19</v>
      </c>
      <c r="AO164" s="2">
        <v>34.56</v>
      </c>
      <c r="AP164" s="2">
        <v>1404</v>
      </c>
      <c r="AQ164" s="29">
        <v>657.33</v>
      </c>
      <c r="AR164" s="31">
        <f t="shared" si="55"/>
        <v>2388.21</v>
      </c>
      <c r="AS164" s="2">
        <v>4.99</v>
      </c>
      <c r="AT164" s="2">
        <v>313.99</v>
      </c>
      <c r="AU164" s="2">
        <v>3.31</v>
      </c>
      <c r="AV164" s="2">
        <v>1510</v>
      </c>
      <c r="AW164" s="29">
        <v>631.11</v>
      </c>
      <c r="AX164" s="31">
        <f t="shared" si="56"/>
        <v>2463.4</v>
      </c>
      <c r="AY164" s="5">
        <f t="shared" si="47"/>
        <v>-72.86</v>
      </c>
      <c r="AZ164" s="5">
        <f t="shared" si="47"/>
        <v>46.199999999999989</v>
      </c>
      <c r="BA164" s="5">
        <f t="shared" si="47"/>
        <v>31.250000000000004</v>
      </c>
      <c r="BB164" s="5">
        <f t="shared" si="47"/>
        <v>-106</v>
      </c>
      <c r="BC164" s="33">
        <f t="shared" si="47"/>
        <v>26.220000000000027</v>
      </c>
      <c r="BD164" s="34">
        <f t="shared" si="47"/>
        <v>-75.190000000000055</v>
      </c>
      <c r="BE164" s="7">
        <f t="shared" si="48"/>
        <v>-14.601202404809618</v>
      </c>
      <c r="BF164" s="7">
        <f t="shared" si="48"/>
        <v>0.14713844389948721</v>
      </c>
      <c r="BG164" s="7">
        <f t="shared" si="48"/>
        <v>9.4410876132930515</v>
      </c>
      <c r="BH164" s="7">
        <f t="shared" si="48"/>
        <v>-7.0198675496688748E-2</v>
      </c>
      <c r="BI164" s="36">
        <f t="shared" si="48"/>
        <v>4.1545847791985592E-2</v>
      </c>
      <c r="BJ164" s="37">
        <f t="shared" si="48"/>
        <v>-3.0522854591215415E-2</v>
      </c>
      <c r="BK164" s="38">
        <f t="shared" si="49"/>
        <v>1</v>
      </c>
      <c r="BL164" s="38">
        <f t="shared" si="49"/>
        <v>0.21407260365157854</v>
      </c>
      <c r="BM164" s="38">
        <f t="shared" si="49"/>
        <v>0.37085524197875314</v>
      </c>
      <c r="BN164" s="38">
        <f t="shared" si="49"/>
        <v>0.27529573703374727</v>
      </c>
      <c r="BO164" s="39">
        <f t="shared" si="49"/>
        <v>0.21411400651465801</v>
      </c>
      <c r="BP164" s="40">
        <f t="shared" si="49"/>
        <v>0.24177427274153787</v>
      </c>
      <c r="BQ164" s="38">
        <f t="shared" si="50"/>
        <v>1</v>
      </c>
      <c r="BR164" s="38">
        <f t="shared" si="50"/>
        <v>0.21566876618425843</v>
      </c>
      <c r="BS164" s="38">
        <f t="shared" si="50"/>
        <v>0.53821138211382114</v>
      </c>
      <c r="BT164" s="38">
        <f t="shared" si="50"/>
        <v>0.29117358380689212</v>
      </c>
      <c r="BU164" s="39">
        <f t="shared" si="50"/>
        <v>0.29434316016286327</v>
      </c>
      <c r="BV164" s="40">
        <f t="shared" si="50"/>
        <v>0.28002505379632087</v>
      </c>
      <c r="BW164" s="38">
        <f t="shared" si="51"/>
        <v>0</v>
      </c>
      <c r="BX164" s="38">
        <f t="shared" si="51"/>
        <v>-1.5961625326798845E-3</v>
      </c>
      <c r="BY164" s="38">
        <f t="shared" si="51"/>
        <v>-0.167356140135068</v>
      </c>
      <c r="BZ164" s="38">
        <f t="shared" si="51"/>
        <v>-1.5877846773144855E-2</v>
      </c>
      <c r="CA164" s="39">
        <f t="shared" si="51"/>
        <v>-8.0229153648205265E-2</v>
      </c>
      <c r="CB164" s="40">
        <f t="shared" si="51"/>
        <v>-3.8250781054782995E-2</v>
      </c>
      <c r="CC164" s="2">
        <f t="shared" si="52"/>
        <v>0</v>
      </c>
      <c r="CD164" s="2">
        <f t="shared" si="52"/>
        <v>-15.961625326798845</v>
      </c>
      <c r="CE164" s="2">
        <f t="shared" si="52"/>
        <v>-1673.5614013506799</v>
      </c>
      <c r="CF164" s="2">
        <f t="shared" si="52"/>
        <v>-158.77846773144856</v>
      </c>
      <c r="CG164" s="29">
        <f t="shared" si="52"/>
        <v>-802.29153648205261</v>
      </c>
      <c r="CH164" s="31">
        <f t="shared" si="52"/>
        <v>-382.50781054782993</v>
      </c>
      <c r="CI164" s="40">
        <f>IFERROR(M164/'Class Sum-WR'!M164,0)</f>
        <v>0.13676423207960525</v>
      </c>
      <c r="CJ164" s="40">
        <f>IFERROR(M164/'Class Sum-TH'!M164,0)</f>
        <v>0.53226250563766053</v>
      </c>
    </row>
    <row r="165" spans="1:88" x14ac:dyDescent="0.2">
      <c r="A165" t="s">
        <v>46</v>
      </c>
      <c r="B165" t="s">
        <v>46</v>
      </c>
      <c r="C165" t="s">
        <v>78</v>
      </c>
      <c r="D165" t="s">
        <v>78</v>
      </c>
      <c r="E165" t="s">
        <v>77</v>
      </c>
      <c r="F165" s="27">
        <f t="shared" si="57"/>
        <v>46170</v>
      </c>
      <c r="G165" s="60" t="s">
        <v>39</v>
      </c>
      <c r="H165" s="28">
        <v>-104.23</v>
      </c>
      <c r="I165" s="2">
        <v>2805.9</v>
      </c>
      <c r="J165" s="2">
        <v>203.39</v>
      </c>
      <c r="K165" s="2">
        <v>7264.12</v>
      </c>
      <c r="L165" s="29">
        <v>2942.71</v>
      </c>
      <c r="M165" s="30">
        <f t="shared" si="53"/>
        <v>13111.89</v>
      </c>
      <c r="N165" t="s">
        <v>49</v>
      </c>
      <c r="O165" t="s">
        <v>49</v>
      </c>
      <c r="P165" t="s">
        <v>78</v>
      </c>
      <c r="Q165" t="s">
        <v>78</v>
      </c>
      <c r="R165" t="s">
        <v>77</v>
      </c>
      <c r="S165" s="27">
        <f t="shared" si="58"/>
        <v>45806</v>
      </c>
      <c r="T165" s="60" t="s">
        <v>39</v>
      </c>
      <c r="U165" s="28">
        <v>-2.0099999999999998</v>
      </c>
      <c r="V165" s="2">
        <v>2851.27</v>
      </c>
      <c r="W165" s="2">
        <v>150.11000000000001</v>
      </c>
      <c r="X165" s="2">
        <v>5726.37</v>
      </c>
      <c r="Y165" s="29">
        <v>3758.92</v>
      </c>
      <c r="Z165" s="31">
        <f t="shared" si="54"/>
        <v>12484.66</v>
      </c>
      <c r="AA165" s="32">
        <f t="shared" si="45"/>
        <v>-102.22</v>
      </c>
      <c r="AB165" s="5">
        <f t="shared" si="45"/>
        <v>-45.369999999999891</v>
      </c>
      <c r="AC165" s="5">
        <f t="shared" si="45"/>
        <v>53.279999999999973</v>
      </c>
      <c r="AD165" s="5">
        <f t="shared" si="45"/>
        <v>1537.75</v>
      </c>
      <c r="AE165" s="33">
        <f t="shared" si="45"/>
        <v>-816.21</v>
      </c>
      <c r="AF165" s="34">
        <f t="shared" si="45"/>
        <v>627.22999999999956</v>
      </c>
      <c r="AG165" s="35">
        <f t="shared" si="46"/>
        <v>50.855721393034834</v>
      </c>
      <c r="AH165" s="7">
        <f t="shared" si="46"/>
        <v>-1.5912207542603782E-2</v>
      </c>
      <c r="AI165" s="7">
        <f t="shared" si="46"/>
        <v>0.35493971087868875</v>
      </c>
      <c r="AJ165" s="7">
        <f t="shared" si="46"/>
        <v>0.26853835850634872</v>
      </c>
      <c r="AK165" s="36">
        <f t="shared" si="46"/>
        <v>-0.21713949751524375</v>
      </c>
      <c r="AL165" s="37">
        <f t="shared" si="46"/>
        <v>5.0240054594998945E-2</v>
      </c>
      <c r="AM165" s="2">
        <v>-104.23</v>
      </c>
      <c r="AN165" s="2">
        <v>581.44000000000005</v>
      </c>
      <c r="AO165" s="2">
        <v>85.39</v>
      </c>
      <c r="AP165" s="2">
        <v>1852.64</v>
      </c>
      <c r="AQ165" s="29">
        <v>797.82</v>
      </c>
      <c r="AR165" s="31">
        <f t="shared" si="55"/>
        <v>3213.0600000000004</v>
      </c>
      <c r="AS165" s="2">
        <v>-2.0099999999999998</v>
      </c>
      <c r="AT165" s="2">
        <v>637.04</v>
      </c>
      <c r="AU165" s="2">
        <v>89.84</v>
      </c>
      <c r="AV165" s="2">
        <v>1717.95</v>
      </c>
      <c r="AW165" s="29">
        <v>1139.51</v>
      </c>
      <c r="AX165" s="31">
        <f t="shared" si="56"/>
        <v>3582.33</v>
      </c>
      <c r="AY165" s="5">
        <f t="shared" si="47"/>
        <v>-102.22</v>
      </c>
      <c r="AZ165" s="5">
        <f t="shared" si="47"/>
        <v>-55.599999999999909</v>
      </c>
      <c r="BA165" s="5">
        <f t="shared" si="47"/>
        <v>-4.4500000000000028</v>
      </c>
      <c r="BB165" s="5">
        <f t="shared" si="47"/>
        <v>134.69000000000005</v>
      </c>
      <c r="BC165" s="33">
        <f t="shared" si="47"/>
        <v>-341.68999999999994</v>
      </c>
      <c r="BD165" s="34">
        <f t="shared" si="47"/>
        <v>-369.26999999999953</v>
      </c>
      <c r="BE165" s="7">
        <f t="shared" si="48"/>
        <v>50.855721393034834</v>
      </c>
      <c r="BF165" s="7">
        <f t="shared" si="48"/>
        <v>-8.7278663820168134E-2</v>
      </c>
      <c r="BG165" s="7">
        <f t="shared" si="48"/>
        <v>-4.9532502226179907E-2</v>
      </c>
      <c r="BH165" s="7">
        <f t="shared" si="48"/>
        <v>7.8401583282400572E-2</v>
      </c>
      <c r="BI165" s="36">
        <f t="shared" si="48"/>
        <v>-0.29985695606006085</v>
      </c>
      <c r="BJ165" s="37">
        <f t="shared" si="48"/>
        <v>-0.10308095569084912</v>
      </c>
      <c r="BK165" s="38">
        <f t="shared" si="49"/>
        <v>1</v>
      </c>
      <c r="BL165" s="38">
        <f t="shared" si="49"/>
        <v>0.20722049966142772</v>
      </c>
      <c r="BM165" s="38">
        <f t="shared" si="49"/>
        <v>0.41983381680515269</v>
      </c>
      <c r="BN165" s="38">
        <f t="shared" si="49"/>
        <v>0.25503983965022609</v>
      </c>
      <c r="BO165" s="39">
        <f t="shared" si="49"/>
        <v>0.27111743936711402</v>
      </c>
      <c r="BP165" s="40">
        <f t="shared" si="49"/>
        <v>0.24504934071289497</v>
      </c>
      <c r="BQ165" s="38">
        <f t="shared" si="50"/>
        <v>1</v>
      </c>
      <c r="BR165" s="38">
        <f t="shared" si="50"/>
        <v>0.2234232464831461</v>
      </c>
      <c r="BS165" s="38">
        <f t="shared" si="50"/>
        <v>0.59849443741256414</v>
      </c>
      <c r="BT165" s="38">
        <f t="shared" si="50"/>
        <v>0.3000068105972894</v>
      </c>
      <c r="BU165" s="39">
        <f t="shared" si="50"/>
        <v>0.30314824470858648</v>
      </c>
      <c r="BV165" s="40">
        <f t="shared" si="50"/>
        <v>0.2869385309652005</v>
      </c>
      <c r="BW165" s="38">
        <f t="shared" si="51"/>
        <v>0</v>
      </c>
      <c r="BX165" s="38">
        <f t="shared" si="51"/>
        <v>-1.6202746821718378E-2</v>
      </c>
      <c r="BY165" s="38">
        <f t="shared" si="51"/>
        <v>-0.17866062060741145</v>
      </c>
      <c r="BZ165" s="38">
        <f t="shared" si="51"/>
        <v>-4.4966970947063312E-2</v>
      </c>
      <c r="CA165" s="39">
        <f t="shared" si="51"/>
        <v>-3.2030805341472457E-2</v>
      </c>
      <c r="CB165" s="40">
        <f t="shared" si="51"/>
        <v>-4.188919025230553E-2</v>
      </c>
      <c r="CC165" s="2">
        <f t="shared" si="52"/>
        <v>0</v>
      </c>
      <c r="CD165" s="2">
        <f t="shared" si="52"/>
        <v>-162.02746821718378</v>
      </c>
      <c r="CE165" s="2">
        <f t="shared" si="52"/>
        <v>-1786.6062060741144</v>
      </c>
      <c r="CF165" s="2">
        <f t="shared" si="52"/>
        <v>-449.66970947063311</v>
      </c>
      <c r="CG165" s="29">
        <f t="shared" si="52"/>
        <v>-320.30805341472455</v>
      </c>
      <c r="CH165" s="31">
        <f t="shared" si="52"/>
        <v>-418.89190252305531</v>
      </c>
      <c r="CI165" s="40">
        <f>IFERROR(M165/'Class Sum-WR'!M165,0)</f>
        <v>0.15017458285315316</v>
      </c>
      <c r="CJ165" s="40">
        <f>IFERROR(M165/'Class Sum-TH'!M165,0)</f>
        <v>0.48419180980762516</v>
      </c>
    </row>
    <row r="166" spans="1:88" x14ac:dyDescent="0.2">
      <c r="A166" t="s">
        <v>46</v>
      </c>
      <c r="B166" t="s">
        <v>46</v>
      </c>
      <c r="C166" t="s">
        <v>78</v>
      </c>
      <c r="D166" t="s">
        <v>78</v>
      </c>
      <c r="E166" t="s">
        <v>77</v>
      </c>
      <c r="F166" s="27">
        <f t="shared" si="57"/>
        <v>46171</v>
      </c>
      <c r="G166" s="60" t="s">
        <v>40</v>
      </c>
      <c r="H166" s="28">
        <v>-214.61</v>
      </c>
      <c r="I166" s="2">
        <v>5316.3</v>
      </c>
      <c r="J166" s="2">
        <v>374.43</v>
      </c>
      <c r="K166" s="2">
        <v>11954.88</v>
      </c>
      <c r="L166" s="29">
        <v>3797</v>
      </c>
      <c r="M166" s="30">
        <f t="shared" si="53"/>
        <v>21228</v>
      </c>
      <c r="N166" t="s">
        <v>49</v>
      </c>
      <c r="O166" t="s">
        <v>49</v>
      </c>
      <c r="P166" t="s">
        <v>78</v>
      </c>
      <c r="Q166" t="s">
        <v>78</v>
      </c>
      <c r="R166" t="s">
        <v>77</v>
      </c>
      <c r="S166" s="27">
        <f t="shared" si="58"/>
        <v>45807</v>
      </c>
      <c r="T166" s="60" t="s">
        <v>40</v>
      </c>
      <c r="U166" s="28">
        <v>1.33</v>
      </c>
      <c r="V166" s="2">
        <v>4666.09</v>
      </c>
      <c r="W166" s="2">
        <v>729.7</v>
      </c>
      <c r="X166" s="2">
        <v>12931.3</v>
      </c>
      <c r="Y166" s="29">
        <v>5906.17</v>
      </c>
      <c r="Z166" s="31">
        <f t="shared" si="54"/>
        <v>24234.589999999997</v>
      </c>
      <c r="AA166" s="32">
        <f t="shared" si="45"/>
        <v>-215.94000000000003</v>
      </c>
      <c r="AB166" s="5">
        <f t="shared" si="45"/>
        <v>650.21</v>
      </c>
      <c r="AC166" s="5">
        <f t="shared" si="45"/>
        <v>-355.27000000000004</v>
      </c>
      <c r="AD166" s="5">
        <f t="shared" si="45"/>
        <v>-976.42000000000007</v>
      </c>
      <c r="AE166" s="33">
        <f t="shared" si="45"/>
        <v>-2109.17</v>
      </c>
      <c r="AF166" s="34">
        <f t="shared" si="45"/>
        <v>-3006.5899999999965</v>
      </c>
      <c r="AG166" s="35">
        <f t="shared" si="46"/>
        <v>-162.3609022556391</v>
      </c>
      <c r="AH166" s="7">
        <f t="shared" si="46"/>
        <v>0.13934793370895118</v>
      </c>
      <c r="AI166" s="7">
        <f t="shared" si="46"/>
        <v>-0.48687131697958069</v>
      </c>
      <c r="AJ166" s="7">
        <f t="shared" si="46"/>
        <v>-7.5508262897001854E-2</v>
      </c>
      <c r="AK166" s="36">
        <f t="shared" si="46"/>
        <v>-0.35711298523408574</v>
      </c>
      <c r="AL166" s="37">
        <f t="shared" si="46"/>
        <v>-0.1240619296633447</v>
      </c>
      <c r="AM166" s="2">
        <v>-214.61</v>
      </c>
      <c r="AN166" s="2">
        <v>1200.04</v>
      </c>
      <c r="AO166" s="2">
        <v>142.01</v>
      </c>
      <c r="AP166" s="2">
        <v>3151.87</v>
      </c>
      <c r="AQ166" s="29">
        <v>974.32</v>
      </c>
      <c r="AR166" s="31">
        <f t="shared" si="55"/>
        <v>5253.6299999999992</v>
      </c>
      <c r="AS166" s="2">
        <v>1.33</v>
      </c>
      <c r="AT166" s="2">
        <v>1018.56</v>
      </c>
      <c r="AU166" s="2">
        <v>619.78</v>
      </c>
      <c r="AV166" s="2">
        <v>3915.15</v>
      </c>
      <c r="AW166" s="29">
        <v>1825.24</v>
      </c>
      <c r="AX166" s="31">
        <f t="shared" si="56"/>
        <v>7380.0599999999995</v>
      </c>
      <c r="AY166" s="5">
        <f t="shared" si="47"/>
        <v>-215.94000000000003</v>
      </c>
      <c r="AZ166" s="5">
        <f t="shared" si="47"/>
        <v>181.48000000000002</v>
      </c>
      <c r="BA166" s="5">
        <f t="shared" si="47"/>
        <v>-477.77</v>
      </c>
      <c r="BB166" s="5">
        <f t="shared" si="47"/>
        <v>-763.2800000000002</v>
      </c>
      <c r="BC166" s="33">
        <f t="shared" si="47"/>
        <v>-850.92</v>
      </c>
      <c r="BD166" s="34">
        <f t="shared" si="47"/>
        <v>-2126.4300000000003</v>
      </c>
      <c r="BE166" s="7">
        <f t="shared" si="48"/>
        <v>-162.3609022556391</v>
      </c>
      <c r="BF166" s="7">
        <f t="shared" si="48"/>
        <v>0.17817310713163684</v>
      </c>
      <c r="BG166" s="7">
        <f t="shared" si="48"/>
        <v>-0.77087030881925844</v>
      </c>
      <c r="BH166" s="7">
        <f t="shared" si="48"/>
        <v>-0.19495549340382876</v>
      </c>
      <c r="BI166" s="36">
        <f t="shared" si="48"/>
        <v>-0.46619622624969864</v>
      </c>
      <c r="BJ166" s="37">
        <f t="shared" si="48"/>
        <v>-0.28813180380647319</v>
      </c>
      <c r="BK166" s="38">
        <f t="shared" si="49"/>
        <v>1</v>
      </c>
      <c r="BL166" s="38">
        <f t="shared" si="49"/>
        <v>0.22572842014182795</v>
      </c>
      <c r="BM166" s="38">
        <f t="shared" si="49"/>
        <v>0.3792698234650001</v>
      </c>
      <c r="BN166" s="38">
        <f t="shared" si="49"/>
        <v>0.26364714660456651</v>
      </c>
      <c r="BO166" s="39">
        <f t="shared" si="49"/>
        <v>0.25660258098498817</v>
      </c>
      <c r="BP166" s="40">
        <f t="shared" si="49"/>
        <v>0.24748586772187672</v>
      </c>
      <c r="BQ166" s="38">
        <f t="shared" si="50"/>
        <v>1</v>
      </c>
      <c r="BR166" s="38">
        <f t="shared" si="50"/>
        <v>0.2182898315291818</v>
      </c>
      <c r="BS166" s="38">
        <f t="shared" si="50"/>
        <v>0.84936275181581466</v>
      </c>
      <c r="BT166" s="38">
        <f t="shared" si="50"/>
        <v>0.3027653832174646</v>
      </c>
      <c r="BU166" s="39">
        <f t="shared" si="50"/>
        <v>0.30903952984760003</v>
      </c>
      <c r="BV166" s="40">
        <f t="shared" si="50"/>
        <v>0.30452588634674654</v>
      </c>
      <c r="BW166" s="38">
        <f t="shared" si="51"/>
        <v>0</v>
      </c>
      <c r="BX166" s="38">
        <f t="shared" si="51"/>
        <v>7.438588612646152E-3</v>
      </c>
      <c r="BY166" s="38">
        <f t="shared" si="51"/>
        <v>-0.47009292835081457</v>
      </c>
      <c r="BZ166" s="38">
        <f t="shared" si="51"/>
        <v>-3.9118236612898094E-2</v>
      </c>
      <c r="CA166" s="39">
        <f t="shared" si="51"/>
        <v>-5.2436948862611854E-2</v>
      </c>
      <c r="CB166" s="40">
        <f t="shared" si="51"/>
        <v>-5.704001862486982E-2</v>
      </c>
      <c r="CC166" s="2">
        <f t="shared" si="52"/>
        <v>0</v>
      </c>
      <c r="CD166" s="2">
        <f t="shared" si="52"/>
        <v>74.385886126461514</v>
      </c>
      <c r="CE166" s="2">
        <f t="shared" si="52"/>
        <v>-4700.929283508146</v>
      </c>
      <c r="CF166" s="2">
        <f t="shared" si="52"/>
        <v>-391.18236612898096</v>
      </c>
      <c r="CG166" s="29">
        <f t="shared" si="52"/>
        <v>-524.3694886261186</v>
      </c>
      <c r="CH166" s="31">
        <f t="shared" si="52"/>
        <v>-570.40018624869822</v>
      </c>
      <c r="CI166" s="40">
        <f>IFERROR(M166/'Class Sum-WR'!M166,0)</f>
        <v>0.1658067155156516</v>
      </c>
      <c r="CJ166" s="40">
        <f>IFERROR(M166/'Class Sum-TH'!M166,0)</f>
        <v>0.55306959094266472</v>
      </c>
    </row>
    <row r="167" spans="1:88" ht="13.5" thickBot="1" x14ac:dyDescent="0.25">
      <c r="A167" t="s">
        <v>46</v>
      </c>
      <c r="B167" t="s">
        <v>46</v>
      </c>
      <c r="C167" t="s">
        <v>78</v>
      </c>
      <c r="D167" t="s">
        <v>78</v>
      </c>
      <c r="E167" t="s">
        <v>77</v>
      </c>
      <c r="F167" s="41">
        <f t="shared" si="57"/>
        <v>46172</v>
      </c>
      <c r="G167" s="61" t="s">
        <v>41</v>
      </c>
      <c r="H167" s="43">
        <v>-272.14999999999998</v>
      </c>
      <c r="I167" s="44">
        <v>4836.93</v>
      </c>
      <c r="J167" s="44">
        <v>269.95999999999998</v>
      </c>
      <c r="K167" s="44">
        <v>13267.35</v>
      </c>
      <c r="L167" s="45">
        <v>3275.25</v>
      </c>
      <c r="M167" s="46">
        <f t="shared" si="53"/>
        <v>21377.34</v>
      </c>
      <c r="N167" t="s">
        <v>49</v>
      </c>
      <c r="O167" t="s">
        <v>49</v>
      </c>
      <c r="P167" t="s">
        <v>78</v>
      </c>
      <c r="Q167" t="s">
        <v>78</v>
      </c>
      <c r="R167" t="s">
        <v>77</v>
      </c>
      <c r="S167" s="41">
        <f t="shared" si="58"/>
        <v>45808</v>
      </c>
      <c r="T167" s="61" t="s">
        <v>41</v>
      </c>
      <c r="U167" s="43">
        <v>-3.32</v>
      </c>
      <c r="V167" s="44">
        <v>5963.95</v>
      </c>
      <c r="W167" s="44">
        <v>162.22999999999999</v>
      </c>
      <c r="X167" s="44">
        <v>14734.13</v>
      </c>
      <c r="Y167" s="45">
        <v>4316.8900000000003</v>
      </c>
      <c r="Z167" s="47">
        <f t="shared" si="54"/>
        <v>25173.879999999997</v>
      </c>
      <c r="AA167" s="48">
        <f t="shared" si="45"/>
        <v>-268.83</v>
      </c>
      <c r="AB167" s="49">
        <f t="shared" si="45"/>
        <v>-1127.0199999999995</v>
      </c>
      <c r="AC167" s="49">
        <f t="shared" si="45"/>
        <v>107.72999999999999</v>
      </c>
      <c r="AD167" s="49">
        <f t="shared" si="45"/>
        <v>-1466.7799999999988</v>
      </c>
      <c r="AE167" s="50">
        <f t="shared" si="45"/>
        <v>-1041.6400000000003</v>
      </c>
      <c r="AF167" s="51">
        <f t="shared" si="45"/>
        <v>-3796.5399999999972</v>
      </c>
      <c r="AG167" s="52">
        <f t="shared" si="46"/>
        <v>80.972891566265062</v>
      </c>
      <c r="AH167" s="53">
        <f t="shared" si="46"/>
        <v>-0.18897207387721218</v>
      </c>
      <c r="AI167" s="53">
        <f t="shared" si="46"/>
        <v>0.66405720273685509</v>
      </c>
      <c r="AJ167" s="53">
        <f t="shared" si="46"/>
        <v>-9.9549820722363583E-2</v>
      </c>
      <c r="AK167" s="54">
        <f t="shared" si="46"/>
        <v>-0.24129407976575734</v>
      </c>
      <c r="AL167" s="55">
        <f t="shared" si="46"/>
        <v>-0.1508126677333807</v>
      </c>
      <c r="AM167" s="44">
        <v>-272.14999999999998</v>
      </c>
      <c r="AN167" s="44">
        <v>968.2</v>
      </c>
      <c r="AO167" s="44">
        <v>105.06</v>
      </c>
      <c r="AP167" s="44">
        <v>3417.55</v>
      </c>
      <c r="AQ167" s="45">
        <v>1029.43</v>
      </c>
      <c r="AR167" s="47">
        <f t="shared" si="55"/>
        <v>5248.09</v>
      </c>
      <c r="AS167" s="44">
        <v>-3.32</v>
      </c>
      <c r="AT167" s="44">
        <v>1281.32</v>
      </c>
      <c r="AU167" s="44">
        <v>83.8</v>
      </c>
      <c r="AV167" s="44">
        <v>4525.13</v>
      </c>
      <c r="AW167" s="45">
        <v>1321.55</v>
      </c>
      <c r="AX167" s="47">
        <f t="shared" si="56"/>
        <v>7208.4800000000005</v>
      </c>
      <c r="AY167" s="49">
        <f t="shared" si="47"/>
        <v>-268.83</v>
      </c>
      <c r="AZ167" s="49">
        <f t="shared" si="47"/>
        <v>-313.11999999999989</v>
      </c>
      <c r="BA167" s="49">
        <f t="shared" si="47"/>
        <v>21.260000000000005</v>
      </c>
      <c r="BB167" s="49">
        <f t="shared" si="47"/>
        <v>-1107.58</v>
      </c>
      <c r="BC167" s="50">
        <f t="shared" si="47"/>
        <v>-292.11999999999989</v>
      </c>
      <c r="BD167" s="51">
        <f t="shared" si="47"/>
        <v>-1960.3900000000003</v>
      </c>
      <c r="BE167" s="53">
        <f t="shared" si="48"/>
        <v>80.972891566265062</v>
      </c>
      <c r="BF167" s="53">
        <f t="shared" si="48"/>
        <v>-0.24437299035369767</v>
      </c>
      <c r="BG167" s="53">
        <f t="shared" si="48"/>
        <v>0.25369928400954661</v>
      </c>
      <c r="BH167" s="53">
        <f t="shared" si="48"/>
        <v>-0.24476202893618523</v>
      </c>
      <c r="BI167" s="54">
        <f t="shared" si="48"/>
        <v>-0.2210434716809806</v>
      </c>
      <c r="BJ167" s="55">
        <f t="shared" si="48"/>
        <v>-0.27195608505537927</v>
      </c>
      <c r="BK167" s="56">
        <f t="shared" si="49"/>
        <v>1</v>
      </c>
      <c r="BL167" s="56">
        <f t="shared" si="49"/>
        <v>0.20016828856320021</v>
      </c>
      <c r="BM167" s="56">
        <f t="shared" si="49"/>
        <v>0.38916876574307308</v>
      </c>
      <c r="BN167" s="56">
        <f t="shared" si="49"/>
        <v>0.25759100347846403</v>
      </c>
      <c r="BO167" s="57">
        <f t="shared" si="49"/>
        <v>0.31430577818487138</v>
      </c>
      <c r="BP167" s="58">
        <f t="shared" si="49"/>
        <v>0.24549780281363351</v>
      </c>
      <c r="BQ167" s="56">
        <f t="shared" si="50"/>
        <v>1</v>
      </c>
      <c r="BR167" s="56">
        <f t="shared" si="50"/>
        <v>0.21484418883458109</v>
      </c>
      <c r="BS167" s="56">
        <f t="shared" si="50"/>
        <v>0.51655057634223023</v>
      </c>
      <c r="BT167" s="56">
        <f t="shared" si="50"/>
        <v>0.30711891370579736</v>
      </c>
      <c r="BU167" s="57">
        <f t="shared" si="50"/>
        <v>0.30613474051921635</v>
      </c>
      <c r="BV167" s="58">
        <f t="shared" si="50"/>
        <v>0.28634759520582448</v>
      </c>
      <c r="BW167" s="56">
        <f t="shared" si="51"/>
        <v>0</v>
      </c>
      <c r="BX167" s="56">
        <f t="shared" si="51"/>
        <v>-1.4675900271380882E-2</v>
      </c>
      <c r="BY167" s="56">
        <f t="shared" si="51"/>
        <v>-0.12738181059915715</v>
      </c>
      <c r="BZ167" s="56">
        <f t="shared" si="51"/>
        <v>-4.9527910227333327E-2</v>
      </c>
      <c r="CA167" s="57">
        <f t="shared" si="51"/>
        <v>8.1710376656550232E-3</v>
      </c>
      <c r="CB167" s="58">
        <f t="shared" si="51"/>
        <v>-4.084979239219097E-2</v>
      </c>
      <c r="CC167" s="44">
        <f t="shared" si="52"/>
        <v>0</v>
      </c>
      <c r="CD167" s="44">
        <f t="shared" si="52"/>
        <v>-146.75900271380883</v>
      </c>
      <c r="CE167" s="44">
        <f t="shared" si="52"/>
        <v>-1273.8181059915714</v>
      </c>
      <c r="CF167" s="44">
        <f t="shared" si="52"/>
        <v>-495.27910227333325</v>
      </c>
      <c r="CG167" s="45">
        <f t="shared" si="52"/>
        <v>81.710376656550238</v>
      </c>
      <c r="CH167" s="47">
        <f t="shared" si="52"/>
        <v>-408.49792392190972</v>
      </c>
      <c r="CI167" s="58">
        <f>IFERROR(M167/'Class Sum-WR'!M167,0)</f>
        <v>0.19293185878229865</v>
      </c>
      <c r="CJ167" s="58">
        <f>IFERROR(M167/'Class Sum-TH'!M167,0)</f>
        <v>0.51837137419212631</v>
      </c>
    </row>
    <row r="168" spans="1:88" x14ac:dyDescent="0.2">
      <c r="A168" t="s">
        <v>46</v>
      </c>
      <c r="B168" t="s">
        <v>46</v>
      </c>
      <c r="C168" t="s">
        <v>85</v>
      </c>
      <c r="D168" t="s">
        <v>78</v>
      </c>
      <c r="E168" t="s">
        <v>81</v>
      </c>
      <c r="F168" s="27">
        <f t="shared" si="57"/>
        <v>46173</v>
      </c>
      <c r="G168" s="60" t="s">
        <v>35</v>
      </c>
      <c r="H168" s="28">
        <v>-114.62</v>
      </c>
      <c r="I168" s="2">
        <v>2162.7600000000002</v>
      </c>
      <c r="J168" s="2">
        <v>306.52999999999997</v>
      </c>
      <c r="K168" s="2">
        <v>5420.05</v>
      </c>
      <c r="L168" s="29">
        <v>2311.1799999999998</v>
      </c>
      <c r="M168" s="30">
        <f t="shared" si="53"/>
        <v>10085.9</v>
      </c>
      <c r="N168" t="s">
        <v>49</v>
      </c>
      <c r="O168" t="s">
        <v>49</v>
      </c>
      <c r="P168" t="s">
        <v>85</v>
      </c>
      <c r="Q168" t="s">
        <v>85</v>
      </c>
      <c r="R168" t="s">
        <v>81</v>
      </c>
      <c r="S168" s="27">
        <f t="shared" si="58"/>
        <v>45809</v>
      </c>
      <c r="T168" s="60" t="s">
        <v>35</v>
      </c>
      <c r="U168" s="28">
        <v>0</v>
      </c>
      <c r="V168" s="2">
        <v>3258.24</v>
      </c>
      <c r="W168" s="2">
        <v>175.8</v>
      </c>
      <c r="X168" s="2">
        <v>4486.87</v>
      </c>
      <c r="Y168" s="29">
        <v>2280.4299999999998</v>
      </c>
      <c r="Z168" s="31">
        <f t="shared" si="54"/>
        <v>10201.34</v>
      </c>
      <c r="AA168" s="32">
        <f t="shared" si="45"/>
        <v>-114.62</v>
      </c>
      <c r="AB168" s="5">
        <f t="shared" si="45"/>
        <v>-1095.4799999999996</v>
      </c>
      <c r="AC168" s="5">
        <f t="shared" si="45"/>
        <v>130.72999999999996</v>
      </c>
      <c r="AD168" s="5">
        <f t="shared" si="45"/>
        <v>933.18000000000029</v>
      </c>
      <c r="AE168" s="33">
        <f t="shared" si="45"/>
        <v>30.75</v>
      </c>
      <c r="AF168" s="34">
        <f t="shared" si="45"/>
        <v>-115.44000000000051</v>
      </c>
      <c r="AG168" s="35" t="e">
        <f t="shared" si="46"/>
        <v>#DIV/0!</v>
      </c>
      <c r="AH168" s="7">
        <f t="shared" si="46"/>
        <v>-0.33621832645845601</v>
      </c>
      <c r="AI168" s="7">
        <f t="shared" si="46"/>
        <v>0.74362912400455039</v>
      </c>
      <c r="AJ168" s="7">
        <f t="shared" si="46"/>
        <v>0.207980173261093</v>
      </c>
      <c r="AK168" s="36">
        <f t="shared" si="46"/>
        <v>1.3484299013782489E-2</v>
      </c>
      <c r="AL168" s="37">
        <f t="shared" si="46"/>
        <v>-1.1316160425983303E-2</v>
      </c>
      <c r="AM168" s="2">
        <v>-114.62</v>
      </c>
      <c r="AN168" s="2">
        <v>477.94</v>
      </c>
      <c r="AO168" s="2">
        <v>94.98</v>
      </c>
      <c r="AP168" s="2">
        <v>1451.86</v>
      </c>
      <c r="AQ168" s="29">
        <v>615.73</v>
      </c>
      <c r="AR168" s="31">
        <f t="shared" si="55"/>
        <v>2525.89</v>
      </c>
      <c r="AS168" s="2">
        <v>0</v>
      </c>
      <c r="AT168" s="2">
        <v>676.38</v>
      </c>
      <c r="AU168" s="2">
        <v>81.3</v>
      </c>
      <c r="AV168" s="2">
        <v>1322.93</v>
      </c>
      <c r="AW168" s="29">
        <v>699.06</v>
      </c>
      <c r="AX168" s="31">
        <f t="shared" si="56"/>
        <v>2779.67</v>
      </c>
      <c r="AY168" s="5">
        <f t="shared" si="47"/>
        <v>-114.62</v>
      </c>
      <c r="AZ168" s="5">
        <f t="shared" si="47"/>
        <v>-198.44</v>
      </c>
      <c r="BA168" s="5">
        <f t="shared" si="47"/>
        <v>13.680000000000007</v>
      </c>
      <c r="BB168" s="5">
        <f t="shared" si="47"/>
        <v>128.92999999999984</v>
      </c>
      <c r="BC168" s="33">
        <f t="shared" si="47"/>
        <v>-83.329999999999927</v>
      </c>
      <c r="BD168" s="34">
        <f t="shared" si="47"/>
        <v>-253.7800000000002</v>
      </c>
      <c r="BE168" s="7" t="e">
        <f t="shared" si="48"/>
        <v>#DIV/0!</v>
      </c>
      <c r="BF168" s="7">
        <f t="shared" si="48"/>
        <v>-0.29338537508501139</v>
      </c>
      <c r="BG168" s="7">
        <f t="shared" si="48"/>
        <v>0.16826568265682665</v>
      </c>
      <c r="BH168" s="7">
        <f t="shared" si="48"/>
        <v>9.7457915384789692E-2</v>
      </c>
      <c r="BI168" s="36">
        <f t="shared" si="48"/>
        <v>-0.11920292964838487</v>
      </c>
      <c r="BJ168" s="37">
        <f t="shared" si="48"/>
        <v>-9.1298607388646924E-2</v>
      </c>
      <c r="BK168" s="38">
        <f t="shared" si="49"/>
        <v>1</v>
      </c>
      <c r="BL168" s="38">
        <f t="shared" si="49"/>
        <v>0.22098614733026317</v>
      </c>
      <c r="BM168" s="38">
        <f t="shared" si="49"/>
        <v>0.30985547907219524</v>
      </c>
      <c r="BN168" s="38">
        <f t="shared" si="49"/>
        <v>0.26786837759799259</v>
      </c>
      <c r="BO168" s="39">
        <f t="shared" si="49"/>
        <v>0.2664136934379841</v>
      </c>
      <c r="BP168" s="40">
        <f t="shared" si="49"/>
        <v>0.25043773981498924</v>
      </c>
      <c r="BQ168" s="38">
        <f t="shared" si="50"/>
        <v>0</v>
      </c>
      <c r="BR168" s="38">
        <f t="shared" si="50"/>
        <v>0.20759060106069535</v>
      </c>
      <c r="BS168" s="38">
        <f t="shared" si="50"/>
        <v>0.46245733788395899</v>
      </c>
      <c r="BT168" s="38">
        <f t="shared" si="50"/>
        <v>0.29484473586263921</v>
      </c>
      <c r="BU168" s="39">
        <f t="shared" si="50"/>
        <v>0.30654744938454592</v>
      </c>
      <c r="BV168" s="40">
        <f t="shared" si="50"/>
        <v>0.27248087016019462</v>
      </c>
      <c r="BW168" s="38">
        <f t="shared" si="51"/>
        <v>1</v>
      </c>
      <c r="BX168" s="38">
        <f t="shared" si="51"/>
        <v>1.3395546269567821E-2</v>
      </c>
      <c r="BY168" s="38">
        <f t="shared" si="51"/>
        <v>-0.15260185881176375</v>
      </c>
      <c r="BZ168" s="38">
        <f t="shared" si="51"/>
        <v>-2.6976358264646616E-2</v>
      </c>
      <c r="CA168" s="39">
        <f t="shared" si="51"/>
        <v>-4.0133755946561822E-2</v>
      </c>
      <c r="CB168" s="40">
        <f t="shared" si="51"/>
        <v>-2.2043130345205386E-2</v>
      </c>
      <c r="CC168" s="2">
        <f t="shared" si="52"/>
        <v>10000</v>
      </c>
      <c r="CD168" s="2">
        <f t="shared" si="52"/>
        <v>133.95546269567819</v>
      </c>
      <c r="CE168" s="2">
        <f t="shared" si="52"/>
        <v>-1526.0185881176374</v>
      </c>
      <c r="CF168" s="2">
        <f t="shared" si="52"/>
        <v>-269.76358264646615</v>
      </c>
      <c r="CG168" s="29">
        <f t="shared" si="52"/>
        <v>-401.3375594656182</v>
      </c>
      <c r="CH168" s="31">
        <f t="shared" si="52"/>
        <v>-220.43130345205387</v>
      </c>
      <c r="CI168" s="40">
        <f>IFERROR(M168/'Class Sum-WR'!M168,0)</f>
        <v>0.15801245124141114</v>
      </c>
      <c r="CJ168" s="40">
        <f>IFERROR(M168/'Class Sum-TH'!M168,0)</f>
        <v>0.48048527302324273</v>
      </c>
    </row>
    <row r="169" spans="1:88" x14ac:dyDescent="0.2">
      <c r="A169" t="s">
        <v>46</v>
      </c>
      <c r="B169" t="s">
        <v>46</v>
      </c>
      <c r="C169" t="s">
        <v>85</v>
      </c>
      <c r="D169" t="s">
        <v>85</v>
      </c>
      <c r="E169" t="s">
        <v>81</v>
      </c>
      <c r="F169" s="27">
        <f t="shared" si="57"/>
        <v>46174</v>
      </c>
      <c r="G169" s="60" t="s">
        <v>36</v>
      </c>
      <c r="H169" s="28">
        <v>-325.38</v>
      </c>
      <c r="I169" s="2">
        <v>2291.41</v>
      </c>
      <c r="J169" s="2">
        <v>129.51</v>
      </c>
      <c r="K169" s="2">
        <v>5188.72</v>
      </c>
      <c r="L169" s="29">
        <v>4555</v>
      </c>
      <c r="M169" s="30">
        <f t="shared" si="53"/>
        <v>11839.26</v>
      </c>
      <c r="N169" t="s">
        <v>49</v>
      </c>
      <c r="O169" t="s">
        <v>49</v>
      </c>
      <c r="P169" t="s">
        <v>85</v>
      </c>
      <c r="Q169" t="s">
        <v>85</v>
      </c>
      <c r="R169" t="s">
        <v>81</v>
      </c>
      <c r="S169" s="27">
        <f t="shared" si="58"/>
        <v>45810</v>
      </c>
      <c r="T169" s="60" t="s">
        <v>36</v>
      </c>
      <c r="U169" s="28">
        <v>-353.26</v>
      </c>
      <c r="V169" s="2">
        <v>1538.86</v>
      </c>
      <c r="W169" s="2">
        <v>-261.70999999999998</v>
      </c>
      <c r="X169" s="2">
        <v>5503.41</v>
      </c>
      <c r="Y169" s="29">
        <v>4910.83</v>
      </c>
      <c r="Z169" s="31">
        <f t="shared" si="54"/>
        <v>11338.13</v>
      </c>
      <c r="AA169" s="32">
        <f t="shared" si="45"/>
        <v>27.879999999999995</v>
      </c>
      <c r="AB169" s="5">
        <f t="shared" si="45"/>
        <v>752.55</v>
      </c>
      <c r="AC169" s="5">
        <f t="shared" si="45"/>
        <v>391.21999999999997</v>
      </c>
      <c r="AD169" s="5">
        <f t="shared" si="45"/>
        <v>-314.6899999999996</v>
      </c>
      <c r="AE169" s="33">
        <f t="shared" si="45"/>
        <v>-355.82999999999993</v>
      </c>
      <c r="AF169" s="34">
        <f t="shared" si="45"/>
        <v>501.13000000000102</v>
      </c>
      <c r="AG169" s="35">
        <f t="shared" si="46"/>
        <v>-7.8922040423484108E-2</v>
      </c>
      <c r="AH169" s="7">
        <f t="shared" si="46"/>
        <v>0.48903084101217786</v>
      </c>
      <c r="AI169" s="7">
        <f t="shared" si="46"/>
        <v>-1.4948607237018074</v>
      </c>
      <c r="AJ169" s="7">
        <f t="shared" si="46"/>
        <v>-5.7180911471251386E-2</v>
      </c>
      <c r="AK169" s="36">
        <f t="shared" si="46"/>
        <v>-7.2458219893582129E-2</v>
      </c>
      <c r="AL169" s="37">
        <f t="shared" si="46"/>
        <v>4.4198646514019599E-2</v>
      </c>
      <c r="AM169" s="2">
        <v>-325.38</v>
      </c>
      <c r="AN169" s="2">
        <v>555.63</v>
      </c>
      <c r="AO169" s="2">
        <v>44.84</v>
      </c>
      <c r="AP169" s="2">
        <v>1285.82</v>
      </c>
      <c r="AQ169" s="29">
        <v>1086.57</v>
      </c>
      <c r="AR169" s="31">
        <f t="shared" si="55"/>
        <v>2647.4799999999996</v>
      </c>
      <c r="AS169" s="2">
        <v>-353.26</v>
      </c>
      <c r="AT169" s="2">
        <v>340.99</v>
      </c>
      <c r="AU169" s="2">
        <v>-256.23</v>
      </c>
      <c r="AV169" s="2">
        <v>1763.52</v>
      </c>
      <c r="AW169" s="29">
        <v>1426.73</v>
      </c>
      <c r="AX169" s="31">
        <f t="shared" si="56"/>
        <v>2921.75</v>
      </c>
      <c r="AY169" s="5">
        <f t="shared" si="47"/>
        <v>27.879999999999995</v>
      </c>
      <c r="AZ169" s="5">
        <f t="shared" si="47"/>
        <v>214.64</v>
      </c>
      <c r="BA169" s="5">
        <f t="shared" si="47"/>
        <v>301.07000000000005</v>
      </c>
      <c r="BB169" s="5">
        <f t="shared" si="47"/>
        <v>-477.70000000000005</v>
      </c>
      <c r="BC169" s="33">
        <f t="shared" si="47"/>
        <v>-340.16000000000008</v>
      </c>
      <c r="BD169" s="34">
        <f t="shared" si="47"/>
        <v>-274.27000000000044</v>
      </c>
      <c r="BE169" s="7">
        <f t="shared" si="48"/>
        <v>-7.8922040423484108E-2</v>
      </c>
      <c r="BF169" s="7">
        <f t="shared" si="48"/>
        <v>0.62946127452417955</v>
      </c>
      <c r="BG169" s="7">
        <f t="shared" si="48"/>
        <v>-1.1749990243140929</v>
      </c>
      <c r="BH169" s="7">
        <f t="shared" si="48"/>
        <v>-0.27087869715115226</v>
      </c>
      <c r="BI169" s="36">
        <f t="shared" si="48"/>
        <v>-0.23841932250671122</v>
      </c>
      <c r="BJ169" s="37">
        <f t="shared" si="48"/>
        <v>-9.3871823393514311E-2</v>
      </c>
      <c r="BK169" s="38">
        <f t="shared" si="49"/>
        <v>1</v>
      </c>
      <c r="BL169" s="38">
        <f t="shared" si="49"/>
        <v>0.2424838854678997</v>
      </c>
      <c r="BM169" s="38">
        <f t="shared" si="49"/>
        <v>0.34622809049494252</v>
      </c>
      <c r="BN169" s="38">
        <f t="shared" si="49"/>
        <v>0.2478106353782821</v>
      </c>
      <c r="BO169" s="39">
        <f t="shared" si="49"/>
        <v>0.23854445664105378</v>
      </c>
      <c r="BP169" s="40">
        <f t="shared" si="49"/>
        <v>0.22361870589884836</v>
      </c>
      <c r="BQ169" s="38">
        <f t="shared" si="50"/>
        <v>1</v>
      </c>
      <c r="BR169" s="38">
        <f t="shared" si="50"/>
        <v>0.22158610919771782</v>
      </c>
      <c r="BS169" s="38">
        <f t="shared" si="50"/>
        <v>0.97906079248022637</v>
      </c>
      <c r="BT169" s="38">
        <f t="shared" si="50"/>
        <v>0.32044132637764589</v>
      </c>
      <c r="BU169" s="39">
        <f t="shared" si="50"/>
        <v>0.29052726321212502</v>
      </c>
      <c r="BV169" s="40">
        <f t="shared" si="50"/>
        <v>0.2576924060669617</v>
      </c>
      <c r="BW169" s="38">
        <f t="shared" si="51"/>
        <v>0</v>
      </c>
      <c r="BX169" s="38">
        <f t="shared" si="51"/>
        <v>2.0897776270181884E-2</v>
      </c>
      <c r="BY169" s="38">
        <f t="shared" si="51"/>
        <v>-0.63283270198528385</v>
      </c>
      <c r="BZ169" s="38">
        <f t="shared" si="51"/>
        <v>-7.2630690999363784E-2</v>
      </c>
      <c r="CA169" s="39">
        <f t="shared" si="51"/>
        <v>-5.1982806571071238E-2</v>
      </c>
      <c r="CB169" s="40">
        <f t="shared" si="51"/>
        <v>-3.4073700168113341E-2</v>
      </c>
      <c r="CC169" s="2">
        <f t="shared" si="52"/>
        <v>0</v>
      </c>
      <c r="CD169" s="2">
        <f t="shared" si="52"/>
        <v>208.97776270181885</v>
      </c>
      <c r="CE169" s="2">
        <f t="shared" si="52"/>
        <v>-6328.3270198528389</v>
      </c>
      <c r="CF169" s="2">
        <f t="shared" si="52"/>
        <v>-726.30690999363787</v>
      </c>
      <c r="CG169" s="29">
        <f t="shared" si="52"/>
        <v>-519.82806571071239</v>
      </c>
      <c r="CH169" s="31">
        <f t="shared" si="52"/>
        <v>-340.73700168113339</v>
      </c>
      <c r="CI169" s="40">
        <f>IFERROR(M169/'Class Sum-WR'!M169,0)</f>
        <v>0.18139906028187869</v>
      </c>
      <c r="CJ169" s="40">
        <f>IFERROR(M169/'Class Sum-TH'!M169,0)</f>
        <v>0.61135297668503086</v>
      </c>
    </row>
    <row r="170" spans="1:88" x14ac:dyDescent="0.2">
      <c r="A170" t="s">
        <v>46</v>
      </c>
      <c r="B170" t="s">
        <v>46</v>
      </c>
      <c r="C170" t="s">
        <v>85</v>
      </c>
      <c r="D170" t="s">
        <v>85</v>
      </c>
      <c r="E170" t="s">
        <v>81</v>
      </c>
      <c r="F170" s="27">
        <f t="shared" si="57"/>
        <v>46175</v>
      </c>
      <c r="G170" s="60" t="s">
        <v>37</v>
      </c>
      <c r="H170" s="28">
        <v>-61.75</v>
      </c>
      <c r="I170" s="2">
        <v>2967.53</v>
      </c>
      <c r="J170" s="2">
        <v>51.3</v>
      </c>
      <c r="K170" s="2">
        <v>5830.94</v>
      </c>
      <c r="L170" s="29">
        <v>2013.56</v>
      </c>
      <c r="M170" s="30">
        <f t="shared" si="53"/>
        <v>10801.58</v>
      </c>
      <c r="N170" t="s">
        <v>49</v>
      </c>
      <c r="O170" t="s">
        <v>49</v>
      </c>
      <c r="P170" t="s">
        <v>85</v>
      </c>
      <c r="Q170" t="s">
        <v>85</v>
      </c>
      <c r="R170" t="s">
        <v>81</v>
      </c>
      <c r="S170" s="27">
        <f t="shared" si="58"/>
        <v>45811</v>
      </c>
      <c r="T170" s="60" t="s">
        <v>37</v>
      </c>
      <c r="U170" s="28">
        <v>4.08</v>
      </c>
      <c r="V170" s="2">
        <v>1699</v>
      </c>
      <c r="W170" s="2">
        <v>261.45999999999998</v>
      </c>
      <c r="X170" s="2">
        <v>5250.17</v>
      </c>
      <c r="Y170" s="29">
        <v>3572.4</v>
      </c>
      <c r="Z170" s="31">
        <f t="shared" si="54"/>
        <v>10787.11</v>
      </c>
      <c r="AA170" s="32">
        <f t="shared" si="45"/>
        <v>-65.83</v>
      </c>
      <c r="AB170" s="5">
        <f t="shared" si="45"/>
        <v>1268.5300000000002</v>
      </c>
      <c r="AC170" s="5">
        <f t="shared" si="45"/>
        <v>-210.15999999999997</v>
      </c>
      <c r="AD170" s="5">
        <f t="shared" si="45"/>
        <v>580.76999999999953</v>
      </c>
      <c r="AE170" s="33">
        <f t="shared" si="45"/>
        <v>-1558.8400000000001</v>
      </c>
      <c r="AF170" s="34">
        <f t="shared" si="45"/>
        <v>14.469999999999345</v>
      </c>
      <c r="AG170" s="35">
        <f t="shared" si="46"/>
        <v>-16.134803921568626</v>
      </c>
      <c r="AH170" s="7">
        <f t="shared" si="46"/>
        <v>0.74663331371394948</v>
      </c>
      <c r="AI170" s="7">
        <f t="shared" si="46"/>
        <v>-0.80379407940029057</v>
      </c>
      <c r="AJ170" s="7">
        <f t="shared" si="46"/>
        <v>0.11061927518537486</v>
      </c>
      <c r="AK170" s="36">
        <f t="shared" si="46"/>
        <v>-0.43635651102900014</v>
      </c>
      <c r="AL170" s="37">
        <f t="shared" si="46"/>
        <v>1.341415819436285E-3</v>
      </c>
      <c r="AM170" s="2">
        <v>-61.75</v>
      </c>
      <c r="AN170" s="2">
        <v>576.34</v>
      </c>
      <c r="AO170" s="2">
        <v>20.21</v>
      </c>
      <c r="AP170" s="2">
        <v>1520.91</v>
      </c>
      <c r="AQ170" s="29">
        <v>556.03</v>
      </c>
      <c r="AR170" s="31">
        <f t="shared" si="55"/>
        <v>2611.7399999999998</v>
      </c>
      <c r="AS170" s="2">
        <v>4.08</v>
      </c>
      <c r="AT170" s="2">
        <v>361.54</v>
      </c>
      <c r="AU170" s="2">
        <v>88.47</v>
      </c>
      <c r="AV170" s="2">
        <v>1602.21</v>
      </c>
      <c r="AW170" s="29">
        <v>885.09</v>
      </c>
      <c r="AX170" s="31">
        <f t="shared" si="56"/>
        <v>2941.3900000000003</v>
      </c>
      <c r="AY170" s="5">
        <f t="shared" si="47"/>
        <v>-65.83</v>
      </c>
      <c r="AZ170" s="5">
        <f t="shared" si="47"/>
        <v>214.8</v>
      </c>
      <c r="BA170" s="5">
        <f t="shared" si="47"/>
        <v>-68.259999999999991</v>
      </c>
      <c r="BB170" s="5">
        <f t="shared" si="47"/>
        <v>-81.299999999999955</v>
      </c>
      <c r="BC170" s="33">
        <f t="shared" si="47"/>
        <v>-329.06000000000006</v>
      </c>
      <c r="BD170" s="34">
        <f t="shared" si="47"/>
        <v>-329.65000000000055</v>
      </c>
      <c r="BE170" s="7">
        <f t="shared" si="48"/>
        <v>-16.134803921568626</v>
      </c>
      <c r="BF170" s="7">
        <f t="shared" si="48"/>
        <v>0.59412513138241962</v>
      </c>
      <c r="BG170" s="7">
        <f t="shared" si="48"/>
        <v>-0.77156098112354465</v>
      </c>
      <c r="BH170" s="7">
        <f t="shared" si="48"/>
        <v>-5.0742412043365069E-2</v>
      </c>
      <c r="BI170" s="36">
        <f t="shared" si="48"/>
        <v>-0.37178140076150451</v>
      </c>
      <c r="BJ170" s="37">
        <f t="shared" si="48"/>
        <v>-0.11207286351010934</v>
      </c>
      <c r="BK170" s="38">
        <f t="shared" si="49"/>
        <v>1</v>
      </c>
      <c r="BL170" s="38">
        <f t="shared" si="49"/>
        <v>0.19421539125131002</v>
      </c>
      <c r="BM170" s="38">
        <f t="shared" si="49"/>
        <v>0.39395711500974662</v>
      </c>
      <c r="BN170" s="38">
        <f t="shared" si="49"/>
        <v>0.26083444521809523</v>
      </c>
      <c r="BO170" s="39">
        <f t="shared" si="49"/>
        <v>0.2761427521404875</v>
      </c>
      <c r="BP170" s="40">
        <f t="shared" si="49"/>
        <v>0.24179240444453495</v>
      </c>
      <c r="BQ170" s="38">
        <f t="shared" si="50"/>
        <v>1</v>
      </c>
      <c r="BR170" s="38">
        <f t="shared" si="50"/>
        <v>0.21279576221306651</v>
      </c>
      <c r="BS170" s="38">
        <f t="shared" si="50"/>
        <v>0.33836915780616539</v>
      </c>
      <c r="BT170" s="38">
        <f t="shared" si="50"/>
        <v>0.30517297535127436</v>
      </c>
      <c r="BU170" s="39">
        <f t="shared" si="50"/>
        <v>0.2477578098757138</v>
      </c>
      <c r="BV170" s="40">
        <f t="shared" si="50"/>
        <v>0.2726763702233499</v>
      </c>
      <c r="BW170" s="38">
        <f t="shared" si="51"/>
        <v>0</v>
      </c>
      <c r="BX170" s="38">
        <f t="shared" si="51"/>
        <v>-1.8580370961756493E-2</v>
      </c>
      <c r="BY170" s="38">
        <f t="shared" si="51"/>
        <v>5.5587957203581229E-2</v>
      </c>
      <c r="BZ170" s="38">
        <f t="shared" si="51"/>
        <v>-4.4338530133179122E-2</v>
      </c>
      <c r="CA170" s="39">
        <f t="shared" si="51"/>
        <v>2.8384942264773699E-2</v>
      </c>
      <c r="CB170" s="40">
        <f t="shared" si="51"/>
        <v>-3.0883965778814942E-2</v>
      </c>
      <c r="CC170" s="2">
        <f t="shared" si="52"/>
        <v>0</v>
      </c>
      <c r="CD170" s="2">
        <f t="shared" si="52"/>
        <v>-185.80370961756492</v>
      </c>
      <c r="CE170" s="2">
        <f t="shared" si="52"/>
        <v>555.87957203581232</v>
      </c>
      <c r="CF170" s="2">
        <f t="shared" si="52"/>
        <v>-443.3853013317912</v>
      </c>
      <c r="CG170" s="29">
        <f t="shared" si="52"/>
        <v>283.84942264773701</v>
      </c>
      <c r="CH170" s="31">
        <f t="shared" si="52"/>
        <v>-308.83965778814945</v>
      </c>
      <c r="CI170" s="40">
        <f>IFERROR(M170/'Class Sum-WR'!M170,0)</f>
        <v>0.1513722055417947</v>
      </c>
      <c r="CJ170" s="40">
        <f>IFERROR(M170/'Class Sum-TH'!M170,0)</f>
        <v>0.58056967053190678</v>
      </c>
    </row>
    <row r="171" spans="1:88" x14ac:dyDescent="0.2">
      <c r="A171" t="s">
        <v>46</v>
      </c>
      <c r="B171" t="s">
        <v>46</v>
      </c>
      <c r="C171" t="s">
        <v>85</v>
      </c>
      <c r="D171" t="s">
        <v>85</v>
      </c>
      <c r="E171" t="s">
        <v>81</v>
      </c>
      <c r="F171" s="27">
        <f t="shared" si="57"/>
        <v>46176</v>
      </c>
      <c r="G171" s="60" t="s">
        <v>38</v>
      </c>
      <c r="H171" s="28">
        <v>-88.21</v>
      </c>
      <c r="I171" s="2">
        <v>2005.34</v>
      </c>
      <c r="J171" s="2">
        <v>142.52000000000001</v>
      </c>
      <c r="K171" s="2">
        <v>5886.61</v>
      </c>
      <c r="L171" s="29">
        <v>2968.96</v>
      </c>
      <c r="M171" s="30">
        <f t="shared" si="53"/>
        <v>10915.220000000001</v>
      </c>
      <c r="N171" t="s">
        <v>49</v>
      </c>
      <c r="O171" t="s">
        <v>49</v>
      </c>
      <c r="P171" t="s">
        <v>85</v>
      </c>
      <c r="Q171" t="s">
        <v>85</v>
      </c>
      <c r="R171" t="s">
        <v>81</v>
      </c>
      <c r="S171" s="27">
        <f t="shared" si="58"/>
        <v>45812</v>
      </c>
      <c r="T171" s="60" t="s">
        <v>38</v>
      </c>
      <c r="U171" s="28">
        <v>0</v>
      </c>
      <c r="V171" s="2">
        <v>2290.8200000000002</v>
      </c>
      <c r="W171" s="2">
        <v>123.67</v>
      </c>
      <c r="X171" s="2">
        <v>6440.29</v>
      </c>
      <c r="Y171" s="29">
        <v>3154.28</v>
      </c>
      <c r="Z171" s="31">
        <f t="shared" si="54"/>
        <v>12009.060000000001</v>
      </c>
      <c r="AA171" s="32">
        <f t="shared" si="45"/>
        <v>-88.21</v>
      </c>
      <c r="AB171" s="5">
        <f t="shared" si="45"/>
        <v>-285.48000000000025</v>
      </c>
      <c r="AC171" s="5">
        <f t="shared" si="45"/>
        <v>18.850000000000009</v>
      </c>
      <c r="AD171" s="5">
        <f t="shared" si="45"/>
        <v>-553.68000000000029</v>
      </c>
      <c r="AE171" s="33">
        <f t="shared" si="45"/>
        <v>-185.32000000000016</v>
      </c>
      <c r="AF171" s="34">
        <f t="shared" si="45"/>
        <v>-1093.8400000000001</v>
      </c>
      <c r="AG171" s="35" t="e">
        <f t="shared" si="46"/>
        <v>#DIV/0!</v>
      </c>
      <c r="AH171" s="7">
        <f t="shared" si="46"/>
        <v>-0.12461913201386413</v>
      </c>
      <c r="AI171" s="7">
        <f t="shared" si="46"/>
        <v>0.15242176760734219</v>
      </c>
      <c r="AJ171" s="7">
        <f t="shared" si="46"/>
        <v>-8.5971283901811926E-2</v>
      </c>
      <c r="AK171" s="36">
        <f t="shared" si="46"/>
        <v>-5.8751918028837058E-2</v>
      </c>
      <c r="AL171" s="37">
        <f t="shared" si="46"/>
        <v>-9.1084564487145539E-2</v>
      </c>
      <c r="AM171" s="2">
        <v>-88.21</v>
      </c>
      <c r="AN171" s="2">
        <v>444.69</v>
      </c>
      <c r="AO171" s="2">
        <v>67.03</v>
      </c>
      <c r="AP171" s="2">
        <v>1538.61</v>
      </c>
      <c r="AQ171" s="29">
        <v>767.16</v>
      </c>
      <c r="AR171" s="31">
        <f t="shared" si="55"/>
        <v>2729.2799999999997</v>
      </c>
      <c r="AS171" s="2">
        <v>0</v>
      </c>
      <c r="AT171" s="2">
        <v>495.55</v>
      </c>
      <c r="AU171" s="2">
        <v>214.86</v>
      </c>
      <c r="AV171" s="2">
        <v>1886.77</v>
      </c>
      <c r="AW171" s="29">
        <v>968.57</v>
      </c>
      <c r="AX171" s="31">
        <f t="shared" si="56"/>
        <v>3565.7500000000005</v>
      </c>
      <c r="AY171" s="5">
        <f t="shared" si="47"/>
        <v>-88.21</v>
      </c>
      <c r="AZ171" s="5">
        <f t="shared" si="47"/>
        <v>-50.860000000000014</v>
      </c>
      <c r="BA171" s="5">
        <f t="shared" si="47"/>
        <v>-147.83000000000001</v>
      </c>
      <c r="BB171" s="5">
        <f t="shared" si="47"/>
        <v>-348.16000000000008</v>
      </c>
      <c r="BC171" s="33">
        <f t="shared" si="47"/>
        <v>-201.41000000000008</v>
      </c>
      <c r="BD171" s="34">
        <f t="shared" si="47"/>
        <v>-836.47000000000071</v>
      </c>
      <c r="BE171" s="7" t="e">
        <f t="shared" si="48"/>
        <v>#DIV/0!</v>
      </c>
      <c r="BF171" s="7">
        <f t="shared" si="48"/>
        <v>-0.1026334375945919</v>
      </c>
      <c r="BG171" s="7">
        <f t="shared" si="48"/>
        <v>-0.68802941450246669</v>
      </c>
      <c r="BH171" s="7">
        <f t="shared" si="48"/>
        <v>-0.1845269958712509</v>
      </c>
      <c r="BI171" s="36">
        <f t="shared" si="48"/>
        <v>-0.20794573443323669</v>
      </c>
      <c r="BJ171" s="37">
        <f t="shared" si="48"/>
        <v>-0.23458458949730088</v>
      </c>
      <c r="BK171" s="38">
        <f t="shared" si="49"/>
        <v>1</v>
      </c>
      <c r="BL171" s="38">
        <f t="shared" si="49"/>
        <v>0.22175291970438929</v>
      </c>
      <c r="BM171" s="38">
        <f t="shared" si="49"/>
        <v>0.47031995509402186</v>
      </c>
      <c r="BN171" s="38">
        <f t="shared" si="49"/>
        <v>0.26137454324305498</v>
      </c>
      <c r="BO171" s="39">
        <f t="shared" si="49"/>
        <v>0.25839351153265788</v>
      </c>
      <c r="BP171" s="40">
        <f t="shared" si="49"/>
        <v>0.25004351721724338</v>
      </c>
      <c r="BQ171" s="38">
        <f t="shared" si="50"/>
        <v>0</v>
      </c>
      <c r="BR171" s="38">
        <f t="shared" si="50"/>
        <v>0.21631992037785597</v>
      </c>
      <c r="BS171" s="38">
        <f t="shared" si="50"/>
        <v>1.7373655696611952</v>
      </c>
      <c r="BT171" s="38">
        <f t="shared" si="50"/>
        <v>0.29296351561808553</v>
      </c>
      <c r="BU171" s="39">
        <f t="shared" si="50"/>
        <v>0.30706532077050863</v>
      </c>
      <c r="BV171" s="40">
        <f t="shared" si="50"/>
        <v>0.2969216574819345</v>
      </c>
      <c r="BW171" s="38">
        <f t="shared" si="51"/>
        <v>1</v>
      </c>
      <c r="BX171" s="38">
        <f t="shared" si="51"/>
        <v>5.4329993265333221E-3</v>
      </c>
      <c r="BY171" s="38">
        <f t="shared" si="51"/>
        <v>-1.2670456145671734</v>
      </c>
      <c r="BZ171" s="38">
        <f t="shared" si="51"/>
        <v>-3.1588972375030555E-2</v>
      </c>
      <c r="CA171" s="39">
        <f t="shared" si="51"/>
        <v>-4.8671809237850749E-2</v>
      </c>
      <c r="CB171" s="40">
        <f t="shared" si="51"/>
        <v>-4.6878140264691115E-2</v>
      </c>
      <c r="CC171" s="2">
        <f t="shared" si="52"/>
        <v>10000</v>
      </c>
      <c r="CD171" s="2">
        <f t="shared" si="52"/>
        <v>54.329993265333222</v>
      </c>
      <c r="CE171" s="2">
        <f t="shared" si="52"/>
        <v>-12670.456145671733</v>
      </c>
      <c r="CF171" s="2">
        <f t="shared" si="52"/>
        <v>-315.88972375030556</v>
      </c>
      <c r="CG171" s="29">
        <f t="shared" si="52"/>
        <v>-486.71809237850749</v>
      </c>
      <c r="CH171" s="31">
        <f t="shared" si="52"/>
        <v>-468.78140264691115</v>
      </c>
      <c r="CI171" s="40">
        <f>IFERROR(M171/'Class Sum-WR'!M171,0)</f>
        <v>0.12383266103140149</v>
      </c>
      <c r="CJ171" s="40">
        <f>IFERROR(M171/'Class Sum-TH'!M171,0)</f>
        <v>0.60607786958066823</v>
      </c>
    </row>
    <row r="172" spans="1:88" x14ac:dyDescent="0.2">
      <c r="A172" t="s">
        <v>46</v>
      </c>
      <c r="B172" t="s">
        <v>46</v>
      </c>
      <c r="C172" t="s">
        <v>85</v>
      </c>
      <c r="D172" t="s">
        <v>85</v>
      </c>
      <c r="E172" t="s">
        <v>81</v>
      </c>
      <c r="F172" s="27">
        <f t="shared" si="57"/>
        <v>46177</v>
      </c>
      <c r="G172" s="60" t="s">
        <v>39</v>
      </c>
      <c r="H172" s="28">
        <v>-150.82</v>
      </c>
      <c r="I172" s="2">
        <v>2989.28</v>
      </c>
      <c r="J172" s="2">
        <v>63.67</v>
      </c>
      <c r="K172" s="2">
        <v>6773.48</v>
      </c>
      <c r="L172" s="29">
        <v>3655.92</v>
      </c>
      <c r="M172" s="30">
        <f t="shared" si="53"/>
        <v>13331.53</v>
      </c>
      <c r="N172" t="s">
        <v>49</v>
      </c>
      <c r="O172" t="s">
        <v>49</v>
      </c>
      <c r="P172" t="s">
        <v>85</v>
      </c>
      <c r="Q172" t="s">
        <v>85</v>
      </c>
      <c r="R172" t="s">
        <v>81</v>
      </c>
      <c r="S172" s="27">
        <f t="shared" si="58"/>
        <v>45813</v>
      </c>
      <c r="T172" s="60" t="s">
        <v>39</v>
      </c>
      <c r="U172" s="28">
        <v>-17.73</v>
      </c>
      <c r="V172" s="2">
        <v>2990.9</v>
      </c>
      <c r="W172" s="2">
        <v>259.64</v>
      </c>
      <c r="X172" s="2">
        <v>9152.31</v>
      </c>
      <c r="Y172" s="29">
        <v>5049.49</v>
      </c>
      <c r="Z172" s="31">
        <f t="shared" si="54"/>
        <v>17434.61</v>
      </c>
      <c r="AA172" s="32">
        <f t="shared" si="45"/>
        <v>-133.09</v>
      </c>
      <c r="AB172" s="5">
        <f t="shared" si="45"/>
        <v>-1.6199999999998909</v>
      </c>
      <c r="AC172" s="5">
        <f t="shared" si="45"/>
        <v>-195.96999999999997</v>
      </c>
      <c r="AD172" s="5">
        <f t="shared" ref="AD172:AF235" si="59">+K172-X172</f>
        <v>-2378.83</v>
      </c>
      <c r="AE172" s="33">
        <f t="shared" si="59"/>
        <v>-1393.5699999999997</v>
      </c>
      <c r="AF172" s="34">
        <f t="shared" si="59"/>
        <v>-4103.08</v>
      </c>
      <c r="AG172" s="35">
        <f t="shared" si="46"/>
        <v>7.5064861816130852</v>
      </c>
      <c r="AH172" s="7">
        <f t="shared" si="46"/>
        <v>-5.4164298371723923E-4</v>
      </c>
      <c r="AI172" s="7">
        <f t="shared" si="46"/>
        <v>-0.75477584347558146</v>
      </c>
      <c r="AJ172" s="7">
        <f t="shared" ref="AJ172:AL235" si="60">AD172/X172</f>
        <v>-0.25991580267713832</v>
      </c>
      <c r="AK172" s="36">
        <f t="shared" si="60"/>
        <v>-0.27598232692806596</v>
      </c>
      <c r="AL172" s="37">
        <f t="shared" si="60"/>
        <v>-0.23534108305261775</v>
      </c>
      <c r="AM172" s="2">
        <v>-150.82</v>
      </c>
      <c r="AN172" s="2">
        <v>606.05999999999995</v>
      </c>
      <c r="AO172" s="2">
        <v>-64.64</v>
      </c>
      <c r="AP172" s="2">
        <v>1685.93</v>
      </c>
      <c r="AQ172" s="29">
        <v>948.8</v>
      </c>
      <c r="AR172" s="31">
        <f t="shared" si="55"/>
        <v>3025.33</v>
      </c>
      <c r="AS172" s="2">
        <v>-17.73</v>
      </c>
      <c r="AT172" s="2">
        <v>658.63</v>
      </c>
      <c r="AU172" s="2">
        <v>169.19</v>
      </c>
      <c r="AV172" s="2">
        <v>2855.67</v>
      </c>
      <c r="AW172" s="29">
        <v>1446.98</v>
      </c>
      <c r="AX172" s="31">
        <f t="shared" si="56"/>
        <v>5112.74</v>
      </c>
      <c r="AY172" s="5">
        <f t="shared" si="47"/>
        <v>-133.09</v>
      </c>
      <c r="AZ172" s="5">
        <f t="shared" si="47"/>
        <v>-52.57000000000005</v>
      </c>
      <c r="BA172" s="5">
        <f t="shared" si="47"/>
        <v>-233.82999999999998</v>
      </c>
      <c r="BB172" s="5">
        <f t="shared" ref="BB172:BD235" si="61">+AP172-AV172</f>
        <v>-1169.74</v>
      </c>
      <c r="BC172" s="33">
        <f t="shared" si="61"/>
        <v>-498.18000000000006</v>
      </c>
      <c r="BD172" s="34">
        <f t="shared" si="61"/>
        <v>-2087.41</v>
      </c>
      <c r="BE172" s="7">
        <f t="shared" si="48"/>
        <v>7.5064861816130852</v>
      </c>
      <c r="BF172" s="7">
        <f t="shared" si="48"/>
        <v>-7.9817196301413623E-2</v>
      </c>
      <c r="BG172" s="7">
        <f t="shared" si="48"/>
        <v>-1.382055677049471</v>
      </c>
      <c r="BH172" s="7">
        <f t="shared" ref="BH172:BJ235" si="62">BB172/AV172</f>
        <v>-0.40962015919206352</v>
      </c>
      <c r="BI172" s="36">
        <f t="shared" si="62"/>
        <v>-0.34428948568743178</v>
      </c>
      <c r="BJ172" s="37">
        <f t="shared" si="62"/>
        <v>-0.40827618850166447</v>
      </c>
      <c r="BK172" s="38">
        <f t="shared" si="49"/>
        <v>1</v>
      </c>
      <c r="BL172" s="38">
        <f t="shared" si="49"/>
        <v>0.20274447358561257</v>
      </c>
      <c r="BM172" s="38">
        <f t="shared" si="49"/>
        <v>-1.0152348044604995</v>
      </c>
      <c r="BN172" s="38">
        <f t="shared" ref="BN172:BP235" si="63">IFERROR(AP172/K172,0)</f>
        <v>0.24890159858743219</v>
      </c>
      <c r="BO172" s="39">
        <f t="shared" si="63"/>
        <v>0.25952427843060022</v>
      </c>
      <c r="BP172" s="40">
        <f t="shared" si="63"/>
        <v>0.22693044234232679</v>
      </c>
      <c r="BQ172" s="38">
        <f t="shared" si="50"/>
        <v>1</v>
      </c>
      <c r="BR172" s="38">
        <f t="shared" si="50"/>
        <v>0.22021130763315389</v>
      </c>
      <c r="BS172" s="38">
        <f t="shared" si="50"/>
        <v>0.65163303034971498</v>
      </c>
      <c r="BT172" s="38">
        <f t="shared" ref="BT172:BV235" si="64">IFERROR(AV172/X172,0)</f>
        <v>0.31201631063633117</v>
      </c>
      <c r="BU172" s="39">
        <f t="shared" si="64"/>
        <v>0.28655963275499113</v>
      </c>
      <c r="BV172" s="40">
        <f t="shared" si="64"/>
        <v>0.2932523297051095</v>
      </c>
      <c r="BW172" s="38">
        <f t="shared" si="51"/>
        <v>0</v>
      </c>
      <c r="BX172" s="38">
        <f t="shared" si="51"/>
        <v>-1.7466834047541319E-2</v>
      </c>
      <c r="BY172" s="38">
        <f t="shared" si="51"/>
        <v>-1.6668678348102146</v>
      </c>
      <c r="BZ172" s="38">
        <f t="shared" ref="BZ172:CB235" si="65">+BN172-BT172</f>
        <v>-6.3114712048898985E-2</v>
      </c>
      <c r="CA172" s="39">
        <f t="shared" si="65"/>
        <v>-2.7035354324390914E-2</v>
      </c>
      <c r="CB172" s="40">
        <f t="shared" si="65"/>
        <v>-6.6321887362782717E-2</v>
      </c>
      <c r="CC172" s="2">
        <f t="shared" si="52"/>
        <v>0</v>
      </c>
      <c r="CD172" s="2">
        <f t="shared" si="52"/>
        <v>-174.66834047541317</v>
      </c>
      <c r="CE172" s="2">
        <f t="shared" si="52"/>
        <v>-16668.678348102145</v>
      </c>
      <c r="CF172" s="2">
        <f t="shared" ref="CF172:CH235" si="66">BZ172*10000</f>
        <v>-631.1471204889898</v>
      </c>
      <c r="CG172" s="29">
        <f t="shared" si="66"/>
        <v>-270.35354324390914</v>
      </c>
      <c r="CH172" s="31">
        <f t="shared" si="66"/>
        <v>-663.21887362782718</v>
      </c>
      <c r="CI172" s="40">
        <f>IFERROR(M172/'Class Sum-WR'!M172,0)</f>
        <v>0.13728661744001069</v>
      </c>
      <c r="CJ172" s="40">
        <f>IFERROR(M172/'Class Sum-TH'!M172,0)</f>
        <v>0.51297567935504085</v>
      </c>
    </row>
    <row r="173" spans="1:88" x14ac:dyDescent="0.2">
      <c r="A173" t="s">
        <v>46</v>
      </c>
      <c r="B173" t="s">
        <v>46</v>
      </c>
      <c r="C173" t="s">
        <v>85</v>
      </c>
      <c r="D173" t="s">
        <v>85</v>
      </c>
      <c r="E173" t="s">
        <v>81</v>
      </c>
      <c r="F173" s="27">
        <f t="shared" si="57"/>
        <v>46178</v>
      </c>
      <c r="G173" s="60" t="s">
        <v>40</v>
      </c>
      <c r="H173" s="28">
        <v>-184.5</v>
      </c>
      <c r="I173" s="2">
        <v>4765.16</v>
      </c>
      <c r="J173" s="2">
        <v>168.93</v>
      </c>
      <c r="K173" s="2">
        <v>11164.89</v>
      </c>
      <c r="L173" s="29">
        <v>5453.43</v>
      </c>
      <c r="M173" s="30">
        <f t="shared" si="53"/>
        <v>21367.91</v>
      </c>
      <c r="N173" t="s">
        <v>49</v>
      </c>
      <c r="O173" t="s">
        <v>49</v>
      </c>
      <c r="P173" t="s">
        <v>85</v>
      </c>
      <c r="Q173" t="s">
        <v>85</v>
      </c>
      <c r="R173" t="s">
        <v>81</v>
      </c>
      <c r="S173" s="27">
        <f t="shared" si="58"/>
        <v>45814</v>
      </c>
      <c r="T173" s="60" t="s">
        <v>40</v>
      </c>
      <c r="U173" s="28">
        <v>-8.4</v>
      </c>
      <c r="V173" s="2">
        <v>5646.11</v>
      </c>
      <c r="W173" s="2">
        <v>332.88</v>
      </c>
      <c r="X173" s="2">
        <v>10909.23</v>
      </c>
      <c r="Y173" s="29">
        <v>5717.62</v>
      </c>
      <c r="Z173" s="31">
        <f t="shared" si="54"/>
        <v>22597.439999999999</v>
      </c>
      <c r="AA173" s="32">
        <f t="shared" ref="AA173:AF236" si="67">+H173-U173</f>
        <v>-176.1</v>
      </c>
      <c r="AB173" s="5">
        <f t="shared" si="67"/>
        <v>-880.94999999999982</v>
      </c>
      <c r="AC173" s="5">
        <f t="shared" si="67"/>
        <v>-163.95</v>
      </c>
      <c r="AD173" s="5">
        <f t="shared" si="59"/>
        <v>255.65999999999985</v>
      </c>
      <c r="AE173" s="33">
        <f t="shared" si="59"/>
        <v>-264.1899999999996</v>
      </c>
      <c r="AF173" s="34">
        <f t="shared" si="59"/>
        <v>-1229.5299999999988</v>
      </c>
      <c r="AG173" s="35">
        <f t="shared" ref="AG173:AL236" si="68">AA173/U173</f>
        <v>20.964285714285712</v>
      </c>
      <c r="AH173" s="7">
        <f t="shared" si="68"/>
        <v>-0.1560277784173528</v>
      </c>
      <c r="AI173" s="7">
        <f t="shared" si="68"/>
        <v>-0.49251982696467195</v>
      </c>
      <c r="AJ173" s="7">
        <f t="shared" si="60"/>
        <v>2.3435201201184672E-2</v>
      </c>
      <c r="AK173" s="36">
        <f t="shared" si="60"/>
        <v>-4.6206288630583986E-2</v>
      </c>
      <c r="AL173" s="37">
        <f t="shared" si="60"/>
        <v>-5.4410145574011873E-2</v>
      </c>
      <c r="AM173" s="2">
        <v>-184.5</v>
      </c>
      <c r="AN173" s="2">
        <v>1061.7</v>
      </c>
      <c r="AO173" s="2">
        <v>68.59</v>
      </c>
      <c r="AP173" s="2">
        <v>2907.76</v>
      </c>
      <c r="AQ173" s="29">
        <v>1505.66</v>
      </c>
      <c r="AR173" s="31">
        <f t="shared" si="55"/>
        <v>5359.21</v>
      </c>
      <c r="AS173" s="2">
        <v>-8.4</v>
      </c>
      <c r="AT173" s="2">
        <v>1206.7</v>
      </c>
      <c r="AU173" s="2">
        <v>457.97</v>
      </c>
      <c r="AV173" s="2">
        <v>3196.62</v>
      </c>
      <c r="AW173" s="29">
        <v>1765.71</v>
      </c>
      <c r="AX173" s="31">
        <f t="shared" si="56"/>
        <v>6618.5999999999995</v>
      </c>
      <c r="AY173" s="5">
        <f t="shared" ref="AY173:BD236" si="69">+AM173-AS173</f>
        <v>-176.1</v>
      </c>
      <c r="AZ173" s="5">
        <f t="shared" si="69"/>
        <v>-145</v>
      </c>
      <c r="BA173" s="5">
        <f t="shared" si="69"/>
        <v>-389.38</v>
      </c>
      <c r="BB173" s="5">
        <f t="shared" si="61"/>
        <v>-288.85999999999967</v>
      </c>
      <c r="BC173" s="33">
        <f t="shared" si="61"/>
        <v>-260.04999999999995</v>
      </c>
      <c r="BD173" s="34">
        <f t="shared" si="61"/>
        <v>-1259.3899999999994</v>
      </c>
      <c r="BE173" s="7">
        <f t="shared" ref="BE173:BJ236" si="70">AY173/AS173</f>
        <v>20.964285714285712</v>
      </c>
      <c r="BF173" s="7">
        <f t="shared" si="70"/>
        <v>-0.12016242645230794</v>
      </c>
      <c r="BG173" s="7">
        <f t="shared" si="70"/>
        <v>-0.85023036443435152</v>
      </c>
      <c r="BH173" s="7">
        <f t="shared" si="62"/>
        <v>-9.0364197183274736E-2</v>
      </c>
      <c r="BI173" s="36">
        <f t="shared" si="62"/>
        <v>-0.14727786556116235</v>
      </c>
      <c r="BJ173" s="37">
        <f t="shared" si="62"/>
        <v>-0.19028042184147698</v>
      </c>
      <c r="BK173" s="38">
        <f t="shared" ref="BK173:BP236" si="71">IFERROR(AM173/H173,0)</f>
        <v>1</v>
      </c>
      <c r="BL173" s="38">
        <f t="shared" si="71"/>
        <v>0.22280469071342832</v>
      </c>
      <c r="BM173" s="38">
        <f t="shared" si="71"/>
        <v>0.40602616468359676</v>
      </c>
      <c r="BN173" s="38">
        <f t="shared" si="63"/>
        <v>0.26043785473927644</v>
      </c>
      <c r="BO173" s="39">
        <f t="shared" si="63"/>
        <v>0.27609412791582544</v>
      </c>
      <c r="BP173" s="40">
        <f t="shared" si="63"/>
        <v>0.25080646633199033</v>
      </c>
      <c r="BQ173" s="38">
        <f t="shared" ref="BQ173:BV236" si="72">IFERROR(AS173/U173,0)</f>
        <v>1</v>
      </c>
      <c r="BR173" s="38">
        <f t="shared" si="72"/>
        <v>0.21372236814373083</v>
      </c>
      <c r="BS173" s="38">
        <f t="shared" si="72"/>
        <v>1.3757810622446529</v>
      </c>
      <c r="BT173" s="38">
        <f t="shared" si="64"/>
        <v>0.29301976399800905</v>
      </c>
      <c r="BU173" s="39">
        <f t="shared" si="64"/>
        <v>0.30881905408194321</v>
      </c>
      <c r="BV173" s="40">
        <f t="shared" si="64"/>
        <v>0.29289158417944688</v>
      </c>
      <c r="BW173" s="38">
        <f t="shared" ref="BW173:CB236" si="73">+BK173-BQ173</f>
        <v>0</v>
      </c>
      <c r="BX173" s="38">
        <f t="shared" si="73"/>
        <v>9.0823225696974874E-3</v>
      </c>
      <c r="BY173" s="38">
        <f t="shared" si="73"/>
        <v>-0.96975489756105615</v>
      </c>
      <c r="BZ173" s="38">
        <f t="shared" si="65"/>
        <v>-3.2581909258732611E-2</v>
      </c>
      <c r="CA173" s="39">
        <f t="shared" si="65"/>
        <v>-3.2724926166117774E-2</v>
      </c>
      <c r="CB173" s="40">
        <f t="shared" si="65"/>
        <v>-4.2085117847456555E-2</v>
      </c>
      <c r="CC173" s="2">
        <f t="shared" ref="CC173:CH236" si="74">BW173*10000</f>
        <v>0</v>
      </c>
      <c r="CD173" s="2">
        <f t="shared" si="74"/>
        <v>90.823225696974873</v>
      </c>
      <c r="CE173" s="2">
        <f t="shared" si="74"/>
        <v>-9697.5489756105617</v>
      </c>
      <c r="CF173" s="2">
        <f t="shared" si="66"/>
        <v>-325.81909258732611</v>
      </c>
      <c r="CG173" s="29">
        <f t="shared" si="66"/>
        <v>-327.24926166117774</v>
      </c>
      <c r="CH173" s="31">
        <f t="shared" si="66"/>
        <v>-420.85117847456553</v>
      </c>
      <c r="CI173" s="40">
        <f>IFERROR(M173/'Class Sum-WR'!M173,0)</f>
        <v>0.15678956027196442</v>
      </c>
      <c r="CJ173" s="40">
        <f>IFERROR(M173/'Class Sum-TH'!M173,0)</f>
        <v>0.55305527573679758</v>
      </c>
    </row>
    <row r="174" spans="1:88" ht="13.5" thickBot="1" x14ac:dyDescent="0.25">
      <c r="A174" t="s">
        <v>46</v>
      </c>
      <c r="B174" t="s">
        <v>46</v>
      </c>
      <c r="C174" t="s">
        <v>85</v>
      </c>
      <c r="D174" t="s">
        <v>85</v>
      </c>
      <c r="E174" t="s">
        <v>81</v>
      </c>
      <c r="F174" s="41">
        <f t="shared" si="57"/>
        <v>46179</v>
      </c>
      <c r="G174" s="61" t="s">
        <v>41</v>
      </c>
      <c r="H174" s="43">
        <v>-269.51</v>
      </c>
      <c r="I174" s="44">
        <v>4742.18</v>
      </c>
      <c r="J174" s="44">
        <v>79.260000000000005</v>
      </c>
      <c r="K174" s="44">
        <v>12873.84</v>
      </c>
      <c r="L174" s="45">
        <v>4504.01</v>
      </c>
      <c r="M174" s="46">
        <f t="shared" si="53"/>
        <v>21929.78</v>
      </c>
      <c r="N174" t="s">
        <v>49</v>
      </c>
      <c r="O174" t="s">
        <v>49</v>
      </c>
      <c r="P174" t="s">
        <v>85</v>
      </c>
      <c r="Q174" t="s">
        <v>85</v>
      </c>
      <c r="R174" t="s">
        <v>81</v>
      </c>
      <c r="S174" s="41">
        <f t="shared" si="58"/>
        <v>45815</v>
      </c>
      <c r="T174" s="61" t="s">
        <v>41</v>
      </c>
      <c r="U174" s="43">
        <v>-0.1</v>
      </c>
      <c r="V174" s="44">
        <v>5064.4799999999996</v>
      </c>
      <c r="W174" s="44">
        <v>488.86</v>
      </c>
      <c r="X174" s="44">
        <v>14704.35</v>
      </c>
      <c r="Y174" s="45">
        <v>4713.57</v>
      </c>
      <c r="Z174" s="47">
        <f t="shared" si="54"/>
        <v>24971.16</v>
      </c>
      <c r="AA174" s="48">
        <f t="shared" si="67"/>
        <v>-269.40999999999997</v>
      </c>
      <c r="AB174" s="49">
        <f t="shared" si="67"/>
        <v>-322.29999999999927</v>
      </c>
      <c r="AC174" s="49">
        <f t="shared" si="67"/>
        <v>-409.6</v>
      </c>
      <c r="AD174" s="49">
        <f t="shared" si="59"/>
        <v>-1830.5100000000002</v>
      </c>
      <c r="AE174" s="50">
        <f t="shared" si="59"/>
        <v>-209.55999999999949</v>
      </c>
      <c r="AF174" s="51">
        <f t="shared" si="59"/>
        <v>-3041.380000000001</v>
      </c>
      <c r="AG174" s="52">
        <f t="shared" si="68"/>
        <v>2694.0999999999995</v>
      </c>
      <c r="AH174" s="53">
        <f t="shared" si="68"/>
        <v>-6.3639307490601066E-2</v>
      </c>
      <c r="AI174" s="53">
        <f t="shared" si="68"/>
        <v>-0.83786769218181079</v>
      </c>
      <c r="AJ174" s="53">
        <f t="shared" si="60"/>
        <v>-0.12448765161329811</v>
      </c>
      <c r="AK174" s="54">
        <f t="shared" si="60"/>
        <v>-4.445887087706335E-2</v>
      </c>
      <c r="AL174" s="55">
        <f t="shared" si="60"/>
        <v>-0.12179570352358485</v>
      </c>
      <c r="AM174" s="44">
        <v>-269.51</v>
      </c>
      <c r="AN174" s="44">
        <v>1034.45</v>
      </c>
      <c r="AO174" s="44">
        <v>-89.76</v>
      </c>
      <c r="AP174" s="44">
        <v>3407.39</v>
      </c>
      <c r="AQ174" s="45">
        <v>1302.72</v>
      </c>
      <c r="AR174" s="47">
        <f t="shared" si="55"/>
        <v>5385.29</v>
      </c>
      <c r="AS174" s="44">
        <v>-0.1</v>
      </c>
      <c r="AT174" s="44">
        <v>1132.55</v>
      </c>
      <c r="AU174" s="44">
        <v>279.42</v>
      </c>
      <c r="AV174" s="44">
        <v>4367.6400000000003</v>
      </c>
      <c r="AW174" s="45">
        <v>1388.27</v>
      </c>
      <c r="AX174" s="47">
        <f t="shared" si="56"/>
        <v>7167.7800000000007</v>
      </c>
      <c r="AY174" s="49">
        <f t="shared" si="69"/>
        <v>-269.40999999999997</v>
      </c>
      <c r="AZ174" s="49">
        <f t="shared" si="69"/>
        <v>-98.099999999999909</v>
      </c>
      <c r="BA174" s="49">
        <f t="shared" si="69"/>
        <v>-369.18</v>
      </c>
      <c r="BB174" s="49">
        <f t="shared" si="61"/>
        <v>-960.25000000000045</v>
      </c>
      <c r="BC174" s="50">
        <f t="shared" si="61"/>
        <v>-85.549999999999955</v>
      </c>
      <c r="BD174" s="51">
        <f t="shared" si="61"/>
        <v>-1782.4900000000007</v>
      </c>
      <c r="BE174" s="53">
        <f t="shared" si="70"/>
        <v>2694.0999999999995</v>
      </c>
      <c r="BF174" s="53">
        <f t="shared" si="70"/>
        <v>-8.6618692331464311E-2</v>
      </c>
      <c r="BG174" s="53">
        <f t="shared" si="70"/>
        <v>-1.3212368477560661</v>
      </c>
      <c r="BH174" s="53">
        <f t="shared" si="62"/>
        <v>-0.21985557417735901</v>
      </c>
      <c r="BI174" s="54">
        <f t="shared" si="62"/>
        <v>-6.1623459413514631E-2</v>
      </c>
      <c r="BJ174" s="55">
        <f t="shared" si="62"/>
        <v>-0.24868090259466677</v>
      </c>
      <c r="BK174" s="56">
        <f t="shared" si="71"/>
        <v>1</v>
      </c>
      <c r="BL174" s="56">
        <f t="shared" si="71"/>
        <v>0.21813807151984951</v>
      </c>
      <c r="BM174" s="56">
        <f t="shared" si="71"/>
        <v>-1.1324753974261923</v>
      </c>
      <c r="BN174" s="56">
        <f t="shared" si="63"/>
        <v>0.26467549697681497</v>
      </c>
      <c r="BO174" s="57">
        <f t="shared" si="63"/>
        <v>0.28923559228332085</v>
      </c>
      <c r="BP174" s="58">
        <f t="shared" si="63"/>
        <v>0.24556972299767715</v>
      </c>
      <c r="BQ174" s="56">
        <f t="shared" si="72"/>
        <v>1</v>
      </c>
      <c r="BR174" s="56">
        <f t="shared" si="72"/>
        <v>0.22362611758759043</v>
      </c>
      <c r="BS174" s="56">
        <f t="shared" si="72"/>
        <v>0.57157468395859756</v>
      </c>
      <c r="BT174" s="56">
        <f t="shared" si="64"/>
        <v>0.29703047057503396</v>
      </c>
      <c r="BU174" s="57">
        <f t="shared" si="64"/>
        <v>0.29452622958818903</v>
      </c>
      <c r="BV174" s="58">
        <f t="shared" si="64"/>
        <v>0.28704233203423474</v>
      </c>
      <c r="BW174" s="56">
        <f t="shared" si="73"/>
        <v>0</v>
      </c>
      <c r="BX174" s="56">
        <f t="shared" si="73"/>
        <v>-5.4880460677409204E-3</v>
      </c>
      <c r="BY174" s="56">
        <f t="shared" si="73"/>
        <v>-1.7040500813847899</v>
      </c>
      <c r="BZ174" s="56">
        <f t="shared" si="65"/>
        <v>-3.2354973598218983E-2</v>
      </c>
      <c r="CA174" s="57">
        <f t="shared" si="65"/>
        <v>-5.2906373048681732E-3</v>
      </c>
      <c r="CB174" s="58">
        <f t="shared" si="65"/>
        <v>-4.1472609036557584E-2</v>
      </c>
      <c r="CC174" s="44">
        <f t="shared" si="74"/>
        <v>0</v>
      </c>
      <c r="CD174" s="44">
        <f t="shared" si="74"/>
        <v>-54.880460677409204</v>
      </c>
      <c r="CE174" s="44">
        <f t="shared" si="74"/>
        <v>-17040.500813847899</v>
      </c>
      <c r="CF174" s="44">
        <f t="shared" si="66"/>
        <v>-323.54973598218982</v>
      </c>
      <c r="CG174" s="45">
        <f t="shared" si="66"/>
        <v>-52.906373048681729</v>
      </c>
      <c r="CH174" s="47">
        <f t="shared" si="66"/>
        <v>-414.72609036557583</v>
      </c>
      <c r="CI174" s="58">
        <f>IFERROR(M174/'Class Sum-WR'!M174,0)</f>
        <v>0.19817378271007216</v>
      </c>
      <c r="CJ174" s="58">
        <f>IFERROR(M174/'Class Sum-TH'!M174,0)</f>
        <v>0.51218847977757753</v>
      </c>
    </row>
    <row r="175" spans="1:88" x14ac:dyDescent="0.2">
      <c r="A175" t="s">
        <v>46</v>
      </c>
      <c r="B175" t="s">
        <v>46</v>
      </c>
      <c r="C175" t="s">
        <v>85</v>
      </c>
      <c r="D175" t="s">
        <v>85</v>
      </c>
      <c r="E175" t="s">
        <v>82</v>
      </c>
      <c r="F175" s="27">
        <f t="shared" si="57"/>
        <v>46180</v>
      </c>
      <c r="G175" s="60" t="s">
        <v>35</v>
      </c>
      <c r="H175" s="28">
        <v>-146.4</v>
      </c>
      <c r="I175" s="2">
        <v>2859.35</v>
      </c>
      <c r="J175" s="2">
        <v>-96.32</v>
      </c>
      <c r="K175" s="2">
        <v>8370.1299999999992</v>
      </c>
      <c r="L175" s="29">
        <v>2444.12</v>
      </c>
      <c r="M175" s="30">
        <f t="shared" si="53"/>
        <v>13430.879999999997</v>
      </c>
      <c r="N175" t="s">
        <v>49</v>
      </c>
      <c r="O175" t="s">
        <v>49</v>
      </c>
      <c r="P175" t="s">
        <v>85</v>
      </c>
      <c r="Q175" t="s">
        <v>85</v>
      </c>
      <c r="R175" t="s">
        <v>82</v>
      </c>
      <c r="S175" s="27">
        <f t="shared" si="58"/>
        <v>45816</v>
      </c>
      <c r="T175" s="60" t="s">
        <v>35</v>
      </c>
      <c r="U175" s="28">
        <v>0</v>
      </c>
      <c r="V175" s="2">
        <v>2491.81</v>
      </c>
      <c r="W175" s="2">
        <v>154.05000000000001</v>
      </c>
      <c r="X175" s="2">
        <v>4980.79</v>
      </c>
      <c r="Y175" s="29">
        <v>2075.83</v>
      </c>
      <c r="Z175" s="31">
        <f t="shared" si="54"/>
        <v>9702.48</v>
      </c>
      <c r="AA175" s="32">
        <f t="shared" si="67"/>
        <v>-146.4</v>
      </c>
      <c r="AB175" s="5">
        <f t="shared" si="67"/>
        <v>367.53999999999996</v>
      </c>
      <c r="AC175" s="5">
        <f t="shared" si="67"/>
        <v>-250.37</v>
      </c>
      <c r="AD175" s="5">
        <f t="shared" si="59"/>
        <v>3389.3399999999992</v>
      </c>
      <c r="AE175" s="33">
        <f t="shared" si="59"/>
        <v>368.28999999999996</v>
      </c>
      <c r="AF175" s="34">
        <f t="shared" si="59"/>
        <v>3728.3999999999978</v>
      </c>
      <c r="AG175" s="35" t="e">
        <f t="shared" si="68"/>
        <v>#DIV/0!</v>
      </c>
      <c r="AH175" s="7">
        <f t="shared" si="68"/>
        <v>0.14749920740345371</v>
      </c>
      <c r="AI175" s="7">
        <f t="shared" si="68"/>
        <v>-1.6252515417072377</v>
      </c>
      <c r="AJ175" s="7">
        <f t="shared" si="60"/>
        <v>0.68048241343240712</v>
      </c>
      <c r="AK175" s="36">
        <f t="shared" si="60"/>
        <v>0.1774181893507657</v>
      </c>
      <c r="AL175" s="37">
        <f t="shared" si="60"/>
        <v>0.38427288693200068</v>
      </c>
      <c r="AM175" s="2">
        <v>-146.4</v>
      </c>
      <c r="AN175" s="2">
        <v>653.16</v>
      </c>
      <c r="AO175" s="2">
        <v>-145.19</v>
      </c>
      <c r="AP175" s="2">
        <v>2101.5</v>
      </c>
      <c r="AQ175" s="29">
        <v>678.55</v>
      </c>
      <c r="AR175" s="31">
        <f t="shared" si="55"/>
        <v>3141.62</v>
      </c>
      <c r="AS175" s="2">
        <v>0</v>
      </c>
      <c r="AT175" s="2">
        <v>552.54999999999995</v>
      </c>
      <c r="AU175" s="2">
        <v>66.33</v>
      </c>
      <c r="AV175" s="2">
        <v>1494.71</v>
      </c>
      <c r="AW175" s="29">
        <v>679.05</v>
      </c>
      <c r="AX175" s="31">
        <f t="shared" si="56"/>
        <v>2792.6400000000003</v>
      </c>
      <c r="AY175" s="5">
        <f t="shared" si="69"/>
        <v>-146.4</v>
      </c>
      <c r="AZ175" s="5">
        <f t="shared" si="69"/>
        <v>100.61000000000001</v>
      </c>
      <c r="BA175" s="5">
        <f t="shared" si="69"/>
        <v>-211.51999999999998</v>
      </c>
      <c r="BB175" s="5">
        <f t="shared" si="61"/>
        <v>606.79</v>
      </c>
      <c r="BC175" s="33">
        <f t="shared" si="61"/>
        <v>-0.5</v>
      </c>
      <c r="BD175" s="34">
        <f t="shared" si="61"/>
        <v>348.97999999999956</v>
      </c>
      <c r="BE175" s="7" t="e">
        <f t="shared" si="70"/>
        <v>#DIV/0!</v>
      </c>
      <c r="BF175" s="7">
        <f t="shared" si="70"/>
        <v>0.18208306940548372</v>
      </c>
      <c r="BG175" s="7">
        <f t="shared" si="70"/>
        <v>-3.1889039650233677</v>
      </c>
      <c r="BH175" s="7">
        <f t="shared" si="62"/>
        <v>0.40595834643509437</v>
      </c>
      <c r="BI175" s="36">
        <f t="shared" si="62"/>
        <v>-7.3632280391723733E-4</v>
      </c>
      <c r="BJ175" s="37">
        <f t="shared" si="62"/>
        <v>0.12496419158932033</v>
      </c>
      <c r="BK175" s="38">
        <f t="shared" si="71"/>
        <v>1</v>
      </c>
      <c r="BL175" s="38">
        <f t="shared" si="71"/>
        <v>0.2284295381817546</v>
      </c>
      <c r="BM175" s="38">
        <f t="shared" si="71"/>
        <v>1.5073712624584719</v>
      </c>
      <c r="BN175" s="38">
        <f t="shared" si="63"/>
        <v>0.25107136926188722</v>
      </c>
      <c r="BO175" s="39">
        <f t="shared" si="63"/>
        <v>0.27762548483707838</v>
      </c>
      <c r="BP175" s="40">
        <f t="shared" si="63"/>
        <v>0.23391021288255129</v>
      </c>
      <c r="BQ175" s="38">
        <f t="shared" si="72"/>
        <v>0</v>
      </c>
      <c r="BR175" s="38">
        <f t="shared" si="72"/>
        <v>0.22174644134183585</v>
      </c>
      <c r="BS175" s="38">
        <f t="shared" si="72"/>
        <v>0.43057448880233684</v>
      </c>
      <c r="BT175" s="38">
        <f t="shared" si="64"/>
        <v>0.30009496485497283</v>
      </c>
      <c r="BU175" s="39">
        <f t="shared" si="64"/>
        <v>0.32712216318291959</v>
      </c>
      <c r="BV175" s="40">
        <f t="shared" si="64"/>
        <v>0.28782744205605171</v>
      </c>
      <c r="BW175" s="38">
        <f t="shared" si="73"/>
        <v>1</v>
      </c>
      <c r="BX175" s="38">
        <f t="shared" si="73"/>
        <v>6.6830968399187451E-3</v>
      </c>
      <c r="BY175" s="38">
        <f t="shared" si="73"/>
        <v>1.076796773656135</v>
      </c>
      <c r="BZ175" s="38">
        <f t="shared" si="65"/>
        <v>-4.9023595593085612E-2</v>
      </c>
      <c r="CA175" s="39">
        <f t="shared" si="65"/>
        <v>-4.9496678345841205E-2</v>
      </c>
      <c r="CB175" s="40">
        <f t="shared" si="65"/>
        <v>-5.3917229173500419E-2</v>
      </c>
      <c r="CC175" s="2">
        <f t="shared" si="74"/>
        <v>10000</v>
      </c>
      <c r="CD175" s="2">
        <f t="shared" si="74"/>
        <v>66.830968399187455</v>
      </c>
      <c r="CE175" s="2">
        <f t="shared" si="74"/>
        <v>10767.96773656135</v>
      </c>
      <c r="CF175" s="2">
        <f t="shared" si="66"/>
        <v>-490.23595593085611</v>
      </c>
      <c r="CG175" s="29">
        <f t="shared" si="66"/>
        <v>-494.96678345841207</v>
      </c>
      <c r="CH175" s="31">
        <f t="shared" si="66"/>
        <v>-539.17229173500425</v>
      </c>
      <c r="CI175" s="40">
        <f>IFERROR(M175/'Class Sum-WR'!M175,0)</f>
        <v>0.21377546992505136</v>
      </c>
      <c r="CJ175" s="40">
        <f>IFERROR(M175/'Class Sum-TH'!M175,0)</f>
        <v>0.76286808245251403</v>
      </c>
    </row>
    <row r="176" spans="1:88" x14ac:dyDescent="0.2">
      <c r="A176" t="s">
        <v>46</v>
      </c>
      <c r="B176" t="s">
        <v>46</v>
      </c>
      <c r="C176" t="s">
        <v>85</v>
      </c>
      <c r="D176" t="s">
        <v>85</v>
      </c>
      <c r="E176" t="s">
        <v>82</v>
      </c>
      <c r="F176" s="27">
        <f t="shared" si="57"/>
        <v>46181</v>
      </c>
      <c r="G176" s="60" t="s">
        <v>36</v>
      </c>
      <c r="H176" s="28">
        <v>-284.02</v>
      </c>
      <c r="I176" s="2">
        <v>2046.39</v>
      </c>
      <c r="J176" s="2">
        <v>169.85</v>
      </c>
      <c r="K176" s="2">
        <v>6957.5</v>
      </c>
      <c r="L176" s="29">
        <v>3629.35</v>
      </c>
      <c r="M176" s="30">
        <f t="shared" si="53"/>
        <v>12519.07</v>
      </c>
      <c r="N176" t="s">
        <v>49</v>
      </c>
      <c r="O176" t="s">
        <v>49</v>
      </c>
      <c r="P176" t="s">
        <v>85</v>
      </c>
      <c r="Q176" t="s">
        <v>85</v>
      </c>
      <c r="R176" t="s">
        <v>82</v>
      </c>
      <c r="S176" s="27">
        <f t="shared" si="58"/>
        <v>45817</v>
      </c>
      <c r="T176" s="60" t="s">
        <v>36</v>
      </c>
      <c r="U176" s="28">
        <v>-279.52999999999997</v>
      </c>
      <c r="V176" s="2">
        <v>2371.3000000000002</v>
      </c>
      <c r="W176" s="2">
        <v>-86.46</v>
      </c>
      <c r="X176" s="2">
        <v>5910.37</v>
      </c>
      <c r="Y176" s="29">
        <v>4432.58</v>
      </c>
      <c r="Z176" s="31">
        <f t="shared" si="54"/>
        <v>12348.26</v>
      </c>
      <c r="AA176" s="32">
        <f t="shared" si="67"/>
        <v>-4.4900000000000091</v>
      </c>
      <c r="AB176" s="5">
        <f t="shared" si="67"/>
        <v>-324.91000000000008</v>
      </c>
      <c r="AC176" s="5">
        <f t="shared" si="67"/>
        <v>256.31</v>
      </c>
      <c r="AD176" s="5">
        <f t="shared" si="59"/>
        <v>1047.1300000000001</v>
      </c>
      <c r="AE176" s="33">
        <f t="shared" si="59"/>
        <v>-803.23</v>
      </c>
      <c r="AF176" s="34">
        <f t="shared" si="59"/>
        <v>170.80999999999949</v>
      </c>
      <c r="AG176" s="35">
        <f t="shared" si="68"/>
        <v>1.6062676635781526E-2</v>
      </c>
      <c r="AH176" s="7">
        <f t="shared" si="68"/>
        <v>-0.13701766963269096</v>
      </c>
      <c r="AI176" s="7">
        <f t="shared" si="68"/>
        <v>-2.964492250751793</v>
      </c>
      <c r="AJ176" s="7">
        <f t="shared" si="60"/>
        <v>0.17716826526934865</v>
      </c>
      <c r="AK176" s="36">
        <f t="shared" si="60"/>
        <v>-0.18121049140681048</v>
      </c>
      <c r="AL176" s="37">
        <f t="shared" si="60"/>
        <v>1.3832718131947294E-2</v>
      </c>
      <c r="AM176" s="2">
        <v>-284.02</v>
      </c>
      <c r="AN176" s="2">
        <v>385.41</v>
      </c>
      <c r="AO176" s="2">
        <v>92.66</v>
      </c>
      <c r="AP176" s="2">
        <v>1844.86</v>
      </c>
      <c r="AQ176" s="29">
        <v>999.86</v>
      </c>
      <c r="AR176" s="31">
        <f t="shared" si="55"/>
        <v>3038.77</v>
      </c>
      <c r="AS176" s="2">
        <v>-279.52999999999997</v>
      </c>
      <c r="AT176" s="2">
        <v>491.26</v>
      </c>
      <c r="AU176" s="2">
        <v>29.16</v>
      </c>
      <c r="AV176" s="2">
        <v>1691.18</v>
      </c>
      <c r="AW176" s="29">
        <v>1284.04</v>
      </c>
      <c r="AX176" s="31">
        <f t="shared" si="56"/>
        <v>3216.11</v>
      </c>
      <c r="AY176" s="5">
        <f t="shared" si="69"/>
        <v>-4.4900000000000091</v>
      </c>
      <c r="AZ176" s="5">
        <f t="shared" si="69"/>
        <v>-105.84999999999997</v>
      </c>
      <c r="BA176" s="5">
        <f t="shared" si="69"/>
        <v>63.5</v>
      </c>
      <c r="BB176" s="5">
        <f t="shared" si="61"/>
        <v>153.67999999999984</v>
      </c>
      <c r="BC176" s="33">
        <f t="shared" si="61"/>
        <v>-284.17999999999995</v>
      </c>
      <c r="BD176" s="34">
        <f t="shared" si="61"/>
        <v>-177.34000000000015</v>
      </c>
      <c r="BE176" s="7">
        <f t="shared" si="70"/>
        <v>1.6062676635781526E-2</v>
      </c>
      <c r="BF176" s="7">
        <f t="shared" si="70"/>
        <v>-0.21546635182998813</v>
      </c>
      <c r="BG176" s="7">
        <f t="shared" si="70"/>
        <v>2.1776406035665294</v>
      </c>
      <c r="BH176" s="7">
        <f t="shared" si="62"/>
        <v>9.087146252912158E-2</v>
      </c>
      <c r="BI176" s="36">
        <f t="shared" si="62"/>
        <v>-0.22131709292545401</v>
      </c>
      <c r="BJ176" s="37">
        <f t="shared" si="62"/>
        <v>-5.5141148779115183E-2</v>
      </c>
      <c r="BK176" s="38">
        <f t="shared" si="71"/>
        <v>1</v>
      </c>
      <c r="BL176" s="38">
        <f t="shared" si="71"/>
        <v>0.18833653409174206</v>
      </c>
      <c r="BM176" s="38">
        <f t="shared" si="71"/>
        <v>0.54554018251398295</v>
      </c>
      <c r="BN176" s="38">
        <f t="shared" si="63"/>
        <v>0.26516133668702835</v>
      </c>
      <c r="BO176" s="39">
        <f t="shared" si="63"/>
        <v>0.27549285684764491</v>
      </c>
      <c r="BP176" s="40">
        <f t="shared" si="63"/>
        <v>0.24273128914527997</v>
      </c>
      <c r="BQ176" s="38">
        <f t="shared" si="72"/>
        <v>1</v>
      </c>
      <c r="BR176" s="38">
        <f t="shared" si="72"/>
        <v>0.20716906338295449</v>
      </c>
      <c r="BS176" s="38">
        <f t="shared" si="72"/>
        <v>-0.33726578764746706</v>
      </c>
      <c r="BT176" s="38">
        <f t="shared" si="64"/>
        <v>0.28613775448914369</v>
      </c>
      <c r="BU176" s="39">
        <f t="shared" si="64"/>
        <v>0.28968230691831842</v>
      </c>
      <c r="BV176" s="40">
        <f t="shared" si="64"/>
        <v>0.26045046022678497</v>
      </c>
      <c r="BW176" s="38">
        <f t="shared" si="73"/>
        <v>0</v>
      </c>
      <c r="BX176" s="38">
        <f t="shared" si="73"/>
        <v>-1.883252929121243E-2</v>
      </c>
      <c r="BY176" s="38">
        <f t="shared" si="73"/>
        <v>0.88280597016145002</v>
      </c>
      <c r="BZ176" s="38">
        <f t="shared" si="65"/>
        <v>-2.0976417802115344E-2</v>
      </c>
      <c r="CA176" s="39">
        <f t="shared" si="65"/>
        <v>-1.4189450070673515E-2</v>
      </c>
      <c r="CB176" s="40">
        <f t="shared" si="65"/>
        <v>-1.7719171081505003E-2</v>
      </c>
      <c r="CC176" s="2">
        <f t="shared" si="74"/>
        <v>0</v>
      </c>
      <c r="CD176" s="2">
        <f t="shared" si="74"/>
        <v>-188.3252929121243</v>
      </c>
      <c r="CE176" s="2">
        <f t="shared" si="74"/>
        <v>8828.0597016145002</v>
      </c>
      <c r="CF176" s="2">
        <f t="shared" si="66"/>
        <v>-209.76417802115344</v>
      </c>
      <c r="CG176" s="29">
        <f t="shared" si="66"/>
        <v>-141.89450070673516</v>
      </c>
      <c r="CH176" s="31">
        <f t="shared" si="66"/>
        <v>-177.19171081505004</v>
      </c>
      <c r="CI176" s="40">
        <f>IFERROR(M176/'Class Sum-WR'!M176,0)</f>
        <v>0.20251676508817495</v>
      </c>
      <c r="CJ176" s="40">
        <f>IFERROR(M176/'Class Sum-TH'!M176,0)</f>
        <v>1.0193345986397551</v>
      </c>
    </row>
    <row r="177" spans="1:88" x14ac:dyDescent="0.2">
      <c r="A177" t="s">
        <v>46</v>
      </c>
      <c r="B177" t="s">
        <v>46</v>
      </c>
      <c r="C177" t="s">
        <v>85</v>
      </c>
      <c r="D177" t="s">
        <v>85</v>
      </c>
      <c r="E177" t="s">
        <v>82</v>
      </c>
      <c r="F177" s="27">
        <f t="shared" si="57"/>
        <v>46182</v>
      </c>
      <c r="G177" s="60" t="s">
        <v>37</v>
      </c>
      <c r="H177" s="28">
        <v>-92.45</v>
      </c>
      <c r="I177" s="2">
        <v>2256.7800000000002</v>
      </c>
      <c r="J177" s="2">
        <v>96.43</v>
      </c>
      <c r="K177" s="2">
        <v>5988.33</v>
      </c>
      <c r="L177" s="29">
        <v>2182.96</v>
      </c>
      <c r="M177" s="30">
        <f t="shared" si="53"/>
        <v>10432.049999999999</v>
      </c>
      <c r="N177" t="s">
        <v>49</v>
      </c>
      <c r="O177" t="s">
        <v>49</v>
      </c>
      <c r="P177" t="s">
        <v>85</v>
      </c>
      <c r="Q177" t="s">
        <v>85</v>
      </c>
      <c r="R177" t="s">
        <v>82</v>
      </c>
      <c r="S177" s="27">
        <f t="shared" si="58"/>
        <v>45818</v>
      </c>
      <c r="T177" s="60" t="s">
        <v>37</v>
      </c>
      <c r="U177" s="28">
        <v>-5.34</v>
      </c>
      <c r="V177" s="2">
        <v>1849.1</v>
      </c>
      <c r="W177" s="2">
        <v>196.24</v>
      </c>
      <c r="X177" s="2">
        <v>5290.37</v>
      </c>
      <c r="Y177" s="29">
        <v>3654.81</v>
      </c>
      <c r="Z177" s="31">
        <f t="shared" si="54"/>
        <v>10985.18</v>
      </c>
      <c r="AA177" s="32">
        <f t="shared" si="67"/>
        <v>-87.11</v>
      </c>
      <c r="AB177" s="5">
        <f t="shared" si="67"/>
        <v>407.68000000000029</v>
      </c>
      <c r="AC177" s="5">
        <f t="shared" si="67"/>
        <v>-99.81</v>
      </c>
      <c r="AD177" s="5">
        <f t="shared" si="59"/>
        <v>697.96</v>
      </c>
      <c r="AE177" s="33">
        <f t="shared" si="59"/>
        <v>-1471.85</v>
      </c>
      <c r="AF177" s="34">
        <f t="shared" si="59"/>
        <v>-553.13000000000102</v>
      </c>
      <c r="AG177" s="35">
        <f t="shared" si="68"/>
        <v>16.312734082397004</v>
      </c>
      <c r="AH177" s="7">
        <f t="shared" si="68"/>
        <v>0.22047482559082815</v>
      </c>
      <c r="AI177" s="7">
        <f t="shared" si="68"/>
        <v>-0.50861190379127597</v>
      </c>
      <c r="AJ177" s="7">
        <f t="shared" si="60"/>
        <v>0.13193028086882394</v>
      </c>
      <c r="AK177" s="36">
        <f t="shared" si="60"/>
        <v>-0.40271587305496043</v>
      </c>
      <c r="AL177" s="37">
        <f t="shared" si="60"/>
        <v>-5.0352383848057201E-2</v>
      </c>
      <c r="AM177" s="2">
        <v>-92.45</v>
      </c>
      <c r="AN177" s="2">
        <v>481.55</v>
      </c>
      <c r="AO177" s="2">
        <v>31.81</v>
      </c>
      <c r="AP177" s="2">
        <v>1447.33</v>
      </c>
      <c r="AQ177" s="29">
        <v>537.38</v>
      </c>
      <c r="AR177" s="31">
        <f t="shared" si="55"/>
        <v>2405.62</v>
      </c>
      <c r="AS177" s="2">
        <v>-5.34</v>
      </c>
      <c r="AT177" s="2">
        <v>407.02</v>
      </c>
      <c r="AU177" s="2">
        <v>76.7</v>
      </c>
      <c r="AV177" s="2">
        <v>1605.05</v>
      </c>
      <c r="AW177" s="29">
        <v>1106.19</v>
      </c>
      <c r="AX177" s="31">
        <f t="shared" si="56"/>
        <v>3189.62</v>
      </c>
      <c r="AY177" s="5">
        <f t="shared" si="69"/>
        <v>-87.11</v>
      </c>
      <c r="AZ177" s="5">
        <f t="shared" si="69"/>
        <v>74.53000000000003</v>
      </c>
      <c r="BA177" s="5">
        <f t="shared" si="69"/>
        <v>-44.89</v>
      </c>
      <c r="BB177" s="5">
        <f t="shared" si="61"/>
        <v>-157.72000000000003</v>
      </c>
      <c r="BC177" s="33">
        <f t="shared" si="61"/>
        <v>-568.81000000000006</v>
      </c>
      <c r="BD177" s="34">
        <f t="shared" si="61"/>
        <v>-784</v>
      </c>
      <c r="BE177" s="7">
        <f t="shared" si="70"/>
        <v>16.312734082397004</v>
      </c>
      <c r="BF177" s="7">
        <f t="shared" si="70"/>
        <v>0.18311139501744395</v>
      </c>
      <c r="BG177" s="7">
        <f t="shared" si="70"/>
        <v>-0.58526727509778353</v>
      </c>
      <c r="BH177" s="7">
        <f t="shared" si="62"/>
        <v>-9.8264851562256644E-2</v>
      </c>
      <c r="BI177" s="36">
        <f t="shared" si="62"/>
        <v>-0.51420642023522178</v>
      </c>
      <c r="BJ177" s="37">
        <f t="shared" si="62"/>
        <v>-0.24579730500812011</v>
      </c>
      <c r="BK177" s="38">
        <f t="shared" si="71"/>
        <v>1</v>
      </c>
      <c r="BL177" s="38">
        <f t="shared" si="71"/>
        <v>0.21337923944735418</v>
      </c>
      <c r="BM177" s="38">
        <f t="shared" si="71"/>
        <v>0.32987659442082334</v>
      </c>
      <c r="BN177" s="38">
        <f t="shared" si="63"/>
        <v>0.24169175713429286</v>
      </c>
      <c r="BO177" s="39">
        <f t="shared" si="63"/>
        <v>0.24617033752336276</v>
      </c>
      <c r="BP177" s="40">
        <f t="shared" si="63"/>
        <v>0.23059897143897892</v>
      </c>
      <c r="BQ177" s="38">
        <f t="shared" si="72"/>
        <v>1</v>
      </c>
      <c r="BR177" s="38">
        <f t="shared" si="72"/>
        <v>0.22011789519225569</v>
      </c>
      <c r="BS177" s="38">
        <f t="shared" si="72"/>
        <v>0.39084794129637179</v>
      </c>
      <c r="BT177" s="38">
        <f t="shared" si="64"/>
        <v>0.30339087814273857</v>
      </c>
      <c r="BU177" s="39">
        <f t="shared" si="64"/>
        <v>0.30266689650077572</v>
      </c>
      <c r="BV177" s="40">
        <f t="shared" si="64"/>
        <v>0.29035664413327772</v>
      </c>
      <c r="BW177" s="38">
        <f t="shared" si="73"/>
        <v>0</v>
      </c>
      <c r="BX177" s="38">
        <f t="shared" si="73"/>
        <v>-6.7386557449015116E-3</v>
      </c>
      <c r="BY177" s="38">
        <f t="shared" si="73"/>
        <v>-6.0971346875548449E-2</v>
      </c>
      <c r="BZ177" s="38">
        <f t="shared" si="65"/>
        <v>-6.1699121008445712E-2</v>
      </c>
      <c r="CA177" s="39">
        <f t="shared" si="65"/>
        <v>-5.6496558977412958E-2</v>
      </c>
      <c r="CB177" s="40">
        <f t="shared" si="65"/>
        <v>-5.9757672694298797E-2</v>
      </c>
      <c r="CC177" s="2">
        <f t="shared" si="74"/>
        <v>0</v>
      </c>
      <c r="CD177" s="2">
        <f t="shared" si="74"/>
        <v>-67.386557449015115</v>
      </c>
      <c r="CE177" s="2">
        <f t="shared" si="74"/>
        <v>-609.71346875548454</v>
      </c>
      <c r="CF177" s="2">
        <f t="shared" si="66"/>
        <v>-616.99121008445707</v>
      </c>
      <c r="CG177" s="29">
        <f t="shared" si="66"/>
        <v>-564.96558977412963</v>
      </c>
      <c r="CH177" s="31">
        <f t="shared" si="66"/>
        <v>-597.57672694298799</v>
      </c>
      <c r="CI177" s="40">
        <f>IFERROR(M177/'Class Sum-WR'!M177,0)</f>
        <v>0.15026971931300909</v>
      </c>
      <c r="CJ177" s="40">
        <f>IFERROR(M177/'Class Sum-TH'!M177,0)</f>
        <v>0.50909207143651891</v>
      </c>
    </row>
    <row r="178" spans="1:88" x14ac:dyDescent="0.2">
      <c r="A178" t="s">
        <v>46</v>
      </c>
      <c r="B178" t="s">
        <v>46</v>
      </c>
      <c r="C178" t="s">
        <v>85</v>
      </c>
      <c r="D178" t="s">
        <v>85</v>
      </c>
      <c r="E178" t="s">
        <v>82</v>
      </c>
      <c r="F178" s="27">
        <f t="shared" si="57"/>
        <v>46183</v>
      </c>
      <c r="G178" s="60" t="s">
        <v>38</v>
      </c>
      <c r="H178" s="28">
        <v>-137.86000000000001</v>
      </c>
      <c r="I178" s="2">
        <v>3327.44</v>
      </c>
      <c r="J178" s="2">
        <v>107.22</v>
      </c>
      <c r="K178" s="2">
        <v>7608.44</v>
      </c>
      <c r="L178" s="29">
        <v>2717.24</v>
      </c>
      <c r="M178" s="30">
        <f t="shared" si="53"/>
        <v>13622.48</v>
      </c>
      <c r="N178" t="s">
        <v>49</v>
      </c>
      <c r="O178" t="s">
        <v>49</v>
      </c>
      <c r="P178" t="s">
        <v>85</v>
      </c>
      <c r="Q178" t="s">
        <v>85</v>
      </c>
      <c r="R178" t="s">
        <v>82</v>
      </c>
      <c r="S178" s="27">
        <f t="shared" si="58"/>
        <v>45819</v>
      </c>
      <c r="T178" s="60" t="s">
        <v>38</v>
      </c>
      <c r="U178" s="28">
        <v>0</v>
      </c>
      <c r="V178" s="2">
        <v>2186.37</v>
      </c>
      <c r="W178" s="2">
        <v>71.319999999999993</v>
      </c>
      <c r="X178" s="2">
        <v>5710.57</v>
      </c>
      <c r="Y178" s="29">
        <v>3387.71</v>
      </c>
      <c r="Z178" s="31">
        <f t="shared" si="54"/>
        <v>11355.970000000001</v>
      </c>
      <c r="AA178" s="32">
        <f t="shared" si="67"/>
        <v>-137.86000000000001</v>
      </c>
      <c r="AB178" s="5">
        <f t="shared" si="67"/>
        <v>1141.0700000000002</v>
      </c>
      <c r="AC178" s="5">
        <f t="shared" si="67"/>
        <v>35.900000000000006</v>
      </c>
      <c r="AD178" s="5">
        <f t="shared" si="59"/>
        <v>1897.87</v>
      </c>
      <c r="AE178" s="33">
        <f t="shared" si="59"/>
        <v>-670.47000000000025</v>
      </c>
      <c r="AF178" s="34">
        <f t="shared" si="59"/>
        <v>2266.5099999999984</v>
      </c>
      <c r="AG178" s="35" t="e">
        <f t="shared" si="68"/>
        <v>#DIV/0!</v>
      </c>
      <c r="AH178" s="7">
        <f t="shared" si="68"/>
        <v>0.52190159945480419</v>
      </c>
      <c r="AI178" s="7">
        <f t="shared" si="68"/>
        <v>0.50336511497476177</v>
      </c>
      <c r="AJ178" s="7">
        <f t="shared" si="60"/>
        <v>0.3323433562674129</v>
      </c>
      <c r="AK178" s="36">
        <f t="shared" si="60"/>
        <v>-0.19791245413568465</v>
      </c>
      <c r="AL178" s="37">
        <f t="shared" si="60"/>
        <v>0.19958752973105759</v>
      </c>
      <c r="AM178" s="2">
        <v>-137.86000000000001</v>
      </c>
      <c r="AN178" s="2">
        <v>737.06</v>
      </c>
      <c r="AO178" s="2">
        <v>45.73</v>
      </c>
      <c r="AP178" s="2">
        <v>1905.17</v>
      </c>
      <c r="AQ178" s="29">
        <v>773.57</v>
      </c>
      <c r="AR178" s="31">
        <f t="shared" si="55"/>
        <v>3323.67</v>
      </c>
      <c r="AS178" s="2">
        <v>0</v>
      </c>
      <c r="AT178" s="2">
        <v>503.68</v>
      </c>
      <c r="AU178" s="2">
        <v>31.39</v>
      </c>
      <c r="AV178" s="2">
        <v>1683.55</v>
      </c>
      <c r="AW178" s="29">
        <v>690.8</v>
      </c>
      <c r="AX178" s="31">
        <f t="shared" si="56"/>
        <v>2909.42</v>
      </c>
      <c r="AY178" s="5">
        <f t="shared" si="69"/>
        <v>-137.86000000000001</v>
      </c>
      <c r="AZ178" s="5">
        <f t="shared" si="69"/>
        <v>233.37999999999994</v>
      </c>
      <c r="BA178" s="5">
        <f t="shared" si="69"/>
        <v>14.339999999999996</v>
      </c>
      <c r="BB178" s="5">
        <f t="shared" si="61"/>
        <v>221.62000000000012</v>
      </c>
      <c r="BC178" s="33">
        <f t="shared" si="61"/>
        <v>82.770000000000095</v>
      </c>
      <c r="BD178" s="34">
        <f t="shared" si="61"/>
        <v>414.25</v>
      </c>
      <c r="BE178" s="7" t="e">
        <f t="shared" si="70"/>
        <v>#DIV/0!</v>
      </c>
      <c r="BF178" s="7">
        <f t="shared" si="70"/>
        <v>0.46334974587039379</v>
      </c>
      <c r="BG178" s="7">
        <f t="shared" si="70"/>
        <v>0.45683338642879884</v>
      </c>
      <c r="BH178" s="7">
        <f t="shared" si="62"/>
        <v>0.13163850197499338</v>
      </c>
      <c r="BI178" s="36">
        <f t="shared" si="62"/>
        <v>0.11981760277938637</v>
      </c>
      <c r="BJ178" s="37">
        <f t="shared" si="62"/>
        <v>0.14238233049886231</v>
      </c>
      <c r="BK178" s="38">
        <f t="shared" si="71"/>
        <v>1</v>
      </c>
      <c r="BL178" s="38">
        <f t="shared" si="71"/>
        <v>0.22150962902411461</v>
      </c>
      <c r="BM178" s="38">
        <f t="shared" si="71"/>
        <v>0.42650624883417271</v>
      </c>
      <c r="BN178" s="38">
        <f t="shared" si="63"/>
        <v>0.25040218494198552</v>
      </c>
      <c r="BO178" s="39">
        <f t="shared" si="63"/>
        <v>0.28468961151756933</v>
      </c>
      <c r="BP178" s="40">
        <f t="shared" si="63"/>
        <v>0.24398420845543545</v>
      </c>
      <c r="BQ178" s="38">
        <f t="shared" si="72"/>
        <v>0</v>
      </c>
      <c r="BR178" s="38">
        <f t="shared" si="72"/>
        <v>0.23037271824988453</v>
      </c>
      <c r="BS178" s="38">
        <f t="shared" si="72"/>
        <v>0.44012899607403255</v>
      </c>
      <c r="BT178" s="38">
        <f t="shared" si="64"/>
        <v>0.29481295212211739</v>
      </c>
      <c r="BU178" s="39">
        <f t="shared" si="64"/>
        <v>0.20391355812628589</v>
      </c>
      <c r="BV178" s="40">
        <f t="shared" si="64"/>
        <v>0.25620180398504044</v>
      </c>
      <c r="BW178" s="38">
        <f t="shared" si="73"/>
        <v>1</v>
      </c>
      <c r="BX178" s="38">
        <f t="shared" si="73"/>
        <v>-8.8630892257699212E-3</v>
      </c>
      <c r="BY178" s="38">
        <f t="shared" si="73"/>
        <v>-1.3622747239859845E-2</v>
      </c>
      <c r="BZ178" s="38">
        <f t="shared" si="65"/>
        <v>-4.4410767180131872E-2</v>
      </c>
      <c r="CA178" s="39">
        <f t="shared" si="65"/>
        <v>8.0776053391283437E-2</v>
      </c>
      <c r="CB178" s="40">
        <f t="shared" si="65"/>
        <v>-1.2217595529604997E-2</v>
      </c>
      <c r="CC178" s="2">
        <f t="shared" si="74"/>
        <v>10000</v>
      </c>
      <c r="CD178" s="2">
        <f t="shared" si="74"/>
        <v>-88.630892257699216</v>
      </c>
      <c r="CE178" s="2">
        <f t="shared" si="74"/>
        <v>-136.22747239859845</v>
      </c>
      <c r="CF178" s="2">
        <f t="shared" si="66"/>
        <v>-444.1076718013187</v>
      </c>
      <c r="CG178" s="29">
        <f t="shared" si="66"/>
        <v>807.76053391283438</v>
      </c>
      <c r="CH178" s="31">
        <f t="shared" si="66"/>
        <v>-122.17595529604996</v>
      </c>
      <c r="CI178" s="40">
        <f>IFERROR(M178/'Class Sum-WR'!M178,0)</f>
        <v>0.14350578106079079</v>
      </c>
      <c r="CJ178" s="40">
        <f>IFERROR(M178/'Class Sum-TH'!M178,0)</f>
        <v>0.62939962418469009</v>
      </c>
    </row>
    <row r="179" spans="1:88" x14ac:dyDescent="0.2">
      <c r="A179" t="s">
        <v>46</v>
      </c>
      <c r="B179" t="s">
        <v>46</v>
      </c>
      <c r="C179" t="s">
        <v>85</v>
      </c>
      <c r="D179" t="s">
        <v>85</v>
      </c>
      <c r="E179" t="s">
        <v>82</v>
      </c>
      <c r="F179" s="27">
        <f t="shared" si="57"/>
        <v>46184</v>
      </c>
      <c r="G179" s="60" t="s">
        <v>39</v>
      </c>
      <c r="H179" s="28">
        <v>-147.04</v>
      </c>
      <c r="I179" s="2">
        <v>2742.29</v>
      </c>
      <c r="J179" s="2">
        <v>196.04</v>
      </c>
      <c r="K179" s="2">
        <v>8712.75</v>
      </c>
      <c r="L179" s="29">
        <v>3070.91</v>
      </c>
      <c r="M179" s="30">
        <f t="shared" si="53"/>
        <v>14574.95</v>
      </c>
      <c r="N179" t="s">
        <v>49</v>
      </c>
      <c r="O179" t="s">
        <v>49</v>
      </c>
      <c r="P179" t="s">
        <v>85</v>
      </c>
      <c r="Q179" t="s">
        <v>85</v>
      </c>
      <c r="R179" t="s">
        <v>82</v>
      </c>
      <c r="S179" s="27">
        <f t="shared" si="58"/>
        <v>45820</v>
      </c>
      <c r="T179" s="60" t="s">
        <v>39</v>
      </c>
      <c r="U179" s="28">
        <v>0</v>
      </c>
      <c r="V179" s="2">
        <v>2929.86</v>
      </c>
      <c r="W179" s="2">
        <v>170.78</v>
      </c>
      <c r="X179" s="2">
        <v>8233.52</v>
      </c>
      <c r="Y179" s="29">
        <v>3706.46</v>
      </c>
      <c r="Z179" s="31">
        <f t="shared" si="54"/>
        <v>15040.619999999999</v>
      </c>
      <c r="AA179" s="32">
        <f t="shared" si="67"/>
        <v>-147.04</v>
      </c>
      <c r="AB179" s="5">
        <f t="shared" si="67"/>
        <v>-187.57000000000016</v>
      </c>
      <c r="AC179" s="5">
        <f t="shared" si="67"/>
        <v>25.259999999999991</v>
      </c>
      <c r="AD179" s="5">
        <f t="shared" si="59"/>
        <v>479.22999999999956</v>
      </c>
      <c r="AE179" s="33">
        <f t="shared" si="59"/>
        <v>-635.55000000000018</v>
      </c>
      <c r="AF179" s="34">
        <f t="shared" si="59"/>
        <v>-465.66999999999825</v>
      </c>
      <c r="AG179" s="35" t="e">
        <f t="shared" si="68"/>
        <v>#DIV/0!</v>
      </c>
      <c r="AH179" s="7">
        <f t="shared" si="68"/>
        <v>-6.4020123828442368E-2</v>
      </c>
      <c r="AI179" s="7">
        <f t="shared" si="68"/>
        <v>0.1479095912870359</v>
      </c>
      <c r="AJ179" s="7">
        <f t="shared" si="60"/>
        <v>5.8204753252557778E-2</v>
      </c>
      <c r="AK179" s="36">
        <f t="shared" si="60"/>
        <v>-0.17147089136264795</v>
      </c>
      <c r="AL179" s="37">
        <f t="shared" si="60"/>
        <v>-3.0960824753234792E-2</v>
      </c>
      <c r="AM179" s="2">
        <v>-147.04</v>
      </c>
      <c r="AN179" s="2">
        <v>611.23</v>
      </c>
      <c r="AO179" s="2">
        <v>83.84</v>
      </c>
      <c r="AP179" s="2">
        <v>2207.7800000000002</v>
      </c>
      <c r="AQ179" s="29">
        <v>817.86</v>
      </c>
      <c r="AR179" s="31">
        <f t="shared" si="55"/>
        <v>3573.6700000000005</v>
      </c>
      <c r="AS179" s="2">
        <v>0</v>
      </c>
      <c r="AT179" s="2">
        <v>643.20000000000005</v>
      </c>
      <c r="AU179" s="2">
        <v>75.28</v>
      </c>
      <c r="AV179" s="2">
        <v>2489.15</v>
      </c>
      <c r="AW179" s="29">
        <v>1082.18</v>
      </c>
      <c r="AX179" s="31">
        <f t="shared" si="56"/>
        <v>4289.8100000000004</v>
      </c>
      <c r="AY179" s="5">
        <f t="shared" si="69"/>
        <v>-147.04</v>
      </c>
      <c r="AZ179" s="5">
        <f t="shared" si="69"/>
        <v>-31.970000000000027</v>
      </c>
      <c r="BA179" s="5">
        <f t="shared" si="69"/>
        <v>8.5600000000000023</v>
      </c>
      <c r="BB179" s="5">
        <f t="shared" si="61"/>
        <v>-281.36999999999989</v>
      </c>
      <c r="BC179" s="33">
        <f t="shared" si="61"/>
        <v>-264.32000000000005</v>
      </c>
      <c r="BD179" s="34">
        <f t="shared" si="61"/>
        <v>-716.13999999999987</v>
      </c>
      <c r="BE179" s="7" t="e">
        <f t="shared" si="70"/>
        <v>#DIV/0!</v>
      </c>
      <c r="BF179" s="7">
        <f t="shared" si="70"/>
        <v>-4.9704601990049793E-2</v>
      </c>
      <c r="BG179" s="7">
        <f t="shared" si="70"/>
        <v>0.11370882040382575</v>
      </c>
      <c r="BH179" s="7">
        <f t="shared" si="62"/>
        <v>-0.11303858746961809</v>
      </c>
      <c r="BI179" s="36">
        <f t="shared" si="62"/>
        <v>-0.24424772219039351</v>
      </c>
      <c r="BJ179" s="37">
        <f t="shared" si="62"/>
        <v>-0.16693979453635471</v>
      </c>
      <c r="BK179" s="38">
        <f t="shared" si="71"/>
        <v>1</v>
      </c>
      <c r="BL179" s="38">
        <f t="shared" si="71"/>
        <v>0.22289035805841104</v>
      </c>
      <c r="BM179" s="38">
        <f t="shared" si="71"/>
        <v>0.42766782289328714</v>
      </c>
      <c r="BN179" s="38">
        <f t="shared" si="63"/>
        <v>0.25339645921207427</v>
      </c>
      <c r="BO179" s="39">
        <f t="shared" si="63"/>
        <v>0.26632496556395335</v>
      </c>
      <c r="BP179" s="40">
        <f t="shared" si="63"/>
        <v>0.24519260786486405</v>
      </c>
      <c r="BQ179" s="38">
        <f t="shared" si="72"/>
        <v>0</v>
      </c>
      <c r="BR179" s="38">
        <f t="shared" si="72"/>
        <v>0.21953267391615983</v>
      </c>
      <c r="BS179" s="38">
        <f t="shared" si="72"/>
        <v>0.44080103056564002</v>
      </c>
      <c r="BT179" s="38">
        <f t="shared" si="64"/>
        <v>0.30231905673393639</v>
      </c>
      <c r="BU179" s="39">
        <f t="shared" si="64"/>
        <v>0.29197131494741613</v>
      </c>
      <c r="BV179" s="40">
        <f t="shared" si="64"/>
        <v>0.2852149711913472</v>
      </c>
      <c r="BW179" s="38">
        <f t="shared" si="73"/>
        <v>1</v>
      </c>
      <c r="BX179" s="38">
        <f t="shared" si="73"/>
        <v>3.3576841422512105E-3</v>
      </c>
      <c r="BY179" s="38">
        <f t="shared" si="73"/>
        <v>-1.3133207672352876E-2</v>
      </c>
      <c r="BZ179" s="38">
        <f t="shared" si="65"/>
        <v>-4.8922597521862121E-2</v>
      </c>
      <c r="CA179" s="39">
        <f t="shared" si="65"/>
        <v>-2.5646349383462774E-2</v>
      </c>
      <c r="CB179" s="40">
        <f t="shared" si="65"/>
        <v>-4.0022363326483151E-2</v>
      </c>
      <c r="CC179" s="2">
        <f t="shared" si="74"/>
        <v>10000</v>
      </c>
      <c r="CD179" s="2">
        <f t="shared" si="74"/>
        <v>33.576841422512103</v>
      </c>
      <c r="CE179" s="2">
        <f t="shared" si="74"/>
        <v>-131.33207672352876</v>
      </c>
      <c r="CF179" s="2">
        <f t="shared" si="66"/>
        <v>-489.22597521862122</v>
      </c>
      <c r="CG179" s="29">
        <f t="shared" si="66"/>
        <v>-256.46349383462774</v>
      </c>
      <c r="CH179" s="31">
        <f t="shared" si="66"/>
        <v>-400.22363326483151</v>
      </c>
      <c r="CI179" s="40">
        <f>IFERROR(M179/'Class Sum-WR'!M179,0)</f>
        <v>0.13699447104396911</v>
      </c>
      <c r="CJ179" s="40">
        <f>IFERROR(M179/'Class Sum-TH'!M179,0)</f>
        <v>0.49390972485321594</v>
      </c>
    </row>
    <row r="180" spans="1:88" x14ac:dyDescent="0.2">
      <c r="A180" t="s">
        <v>46</v>
      </c>
      <c r="B180" t="s">
        <v>46</v>
      </c>
      <c r="C180" t="s">
        <v>85</v>
      </c>
      <c r="D180" t="s">
        <v>85</v>
      </c>
      <c r="E180" t="s">
        <v>82</v>
      </c>
      <c r="F180" s="27">
        <f t="shared" si="57"/>
        <v>46185</v>
      </c>
      <c r="G180" s="60" t="s">
        <v>40</v>
      </c>
      <c r="H180" s="28">
        <v>-195.62</v>
      </c>
      <c r="I180" s="2">
        <v>5432.8</v>
      </c>
      <c r="J180" s="2">
        <v>281.77</v>
      </c>
      <c r="K180" s="2">
        <v>16067</v>
      </c>
      <c r="L180" s="29">
        <v>6048.2</v>
      </c>
      <c r="M180" s="30">
        <f t="shared" si="53"/>
        <v>27634.15</v>
      </c>
      <c r="N180" t="s">
        <v>49</v>
      </c>
      <c r="O180" t="s">
        <v>49</v>
      </c>
      <c r="P180" t="s">
        <v>85</v>
      </c>
      <c r="Q180" t="s">
        <v>85</v>
      </c>
      <c r="R180" t="s">
        <v>82</v>
      </c>
      <c r="S180" s="27">
        <f t="shared" si="58"/>
        <v>45821</v>
      </c>
      <c r="T180" s="60" t="s">
        <v>40</v>
      </c>
      <c r="U180" s="28">
        <v>-5.34</v>
      </c>
      <c r="V180" s="2">
        <v>5647.25</v>
      </c>
      <c r="W180" s="2">
        <v>313.56</v>
      </c>
      <c r="X180" s="2">
        <v>15377.24</v>
      </c>
      <c r="Y180" s="29">
        <v>6289.62</v>
      </c>
      <c r="Z180" s="31">
        <f t="shared" si="54"/>
        <v>27622.329999999998</v>
      </c>
      <c r="AA180" s="32">
        <f t="shared" si="67"/>
        <v>-190.28</v>
      </c>
      <c r="AB180" s="5">
        <f t="shared" si="67"/>
        <v>-214.44999999999982</v>
      </c>
      <c r="AC180" s="5">
        <f t="shared" si="67"/>
        <v>-31.79000000000002</v>
      </c>
      <c r="AD180" s="5">
        <f t="shared" si="59"/>
        <v>689.76000000000022</v>
      </c>
      <c r="AE180" s="33">
        <f t="shared" si="59"/>
        <v>-241.42000000000007</v>
      </c>
      <c r="AF180" s="34">
        <f t="shared" si="59"/>
        <v>11.820000000003347</v>
      </c>
      <c r="AG180" s="35">
        <f t="shared" si="68"/>
        <v>35.632958801498127</v>
      </c>
      <c r="AH180" s="7">
        <f t="shared" si="68"/>
        <v>-3.7974235247244199E-2</v>
      </c>
      <c r="AI180" s="7">
        <f t="shared" si="68"/>
        <v>-0.10138410511544846</v>
      </c>
      <c r="AJ180" s="7">
        <f t="shared" si="60"/>
        <v>4.4855903920339425E-2</v>
      </c>
      <c r="AK180" s="36">
        <f t="shared" si="60"/>
        <v>-3.8383876927381953E-2</v>
      </c>
      <c r="AL180" s="37">
        <f t="shared" si="60"/>
        <v>4.2791466179729762E-4</v>
      </c>
      <c r="AM180" s="2">
        <v>-195.62</v>
      </c>
      <c r="AN180" s="2">
        <v>1147.05</v>
      </c>
      <c r="AO180" s="2">
        <v>110.67</v>
      </c>
      <c r="AP180" s="2">
        <v>3977.86</v>
      </c>
      <c r="AQ180" s="29">
        <v>1527.44</v>
      </c>
      <c r="AR180" s="31">
        <f t="shared" si="55"/>
        <v>6567.4</v>
      </c>
      <c r="AS180" s="2">
        <v>-5.34</v>
      </c>
      <c r="AT180" s="2">
        <v>1251.1500000000001</v>
      </c>
      <c r="AU180" s="2">
        <v>136.16</v>
      </c>
      <c r="AV180" s="2">
        <v>4710.67</v>
      </c>
      <c r="AW180" s="29">
        <v>1980.08</v>
      </c>
      <c r="AX180" s="31">
        <f t="shared" si="56"/>
        <v>8072.72</v>
      </c>
      <c r="AY180" s="5">
        <f t="shared" si="69"/>
        <v>-190.28</v>
      </c>
      <c r="AZ180" s="5">
        <f t="shared" si="69"/>
        <v>-104.10000000000014</v>
      </c>
      <c r="BA180" s="5">
        <f t="shared" si="69"/>
        <v>-25.489999999999995</v>
      </c>
      <c r="BB180" s="5">
        <f t="shared" si="61"/>
        <v>-732.81</v>
      </c>
      <c r="BC180" s="33">
        <f t="shared" si="61"/>
        <v>-452.63999999999987</v>
      </c>
      <c r="BD180" s="34">
        <f t="shared" si="61"/>
        <v>-1505.3200000000006</v>
      </c>
      <c r="BE180" s="7">
        <f t="shared" si="70"/>
        <v>35.632958801498127</v>
      </c>
      <c r="BF180" s="7">
        <f t="shared" si="70"/>
        <v>-8.3203452823402579E-2</v>
      </c>
      <c r="BG180" s="7">
        <f t="shared" si="70"/>
        <v>-0.18720622796709749</v>
      </c>
      <c r="BH180" s="7">
        <f t="shared" si="62"/>
        <v>-0.15556385821974367</v>
      </c>
      <c r="BI180" s="36">
        <f t="shared" si="62"/>
        <v>-0.22859682437073245</v>
      </c>
      <c r="BJ180" s="37">
        <f t="shared" si="62"/>
        <v>-0.1864699878107999</v>
      </c>
      <c r="BK180" s="38">
        <f t="shared" si="71"/>
        <v>1</v>
      </c>
      <c r="BL180" s="38">
        <f t="shared" si="71"/>
        <v>0.21113422176409952</v>
      </c>
      <c r="BM180" s="38">
        <f t="shared" si="71"/>
        <v>0.39276715051282962</v>
      </c>
      <c r="BN180" s="38">
        <f t="shared" si="63"/>
        <v>0.24757951079853116</v>
      </c>
      <c r="BO180" s="39">
        <f t="shared" si="63"/>
        <v>0.25254455871168285</v>
      </c>
      <c r="BP180" s="40">
        <f t="shared" si="63"/>
        <v>0.23765522008095052</v>
      </c>
      <c r="BQ180" s="38">
        <f t="shared" si="72"/>
        <v>1</v>
      </c>
      <c r="BR180" s="38">
        <f t="shared" si="72"/>
        <v>0.22155031209880918</v>
      </c>
      <c r="BS180" s="38">
        <f t="shared" si="72"/>
        <v>0.43423906110473276</v>
      </c>
      <c r="BT180" s="38">
        <f t="shared" si="64"/>
        <v>0.30634040959235859</v>
      </c>
      <c r="BU180" s="39">
        <f t="shared" si="64"/>
        <v>0.31481711136761836</v>
      </c>
      <c r="BV180" s="40">
        <f t="shared" si="64"/>
        <v>0.29225340512549092</v>
      </c>
      <c r="BW180" s="38">
        <f t="shared" si="73"/>
        <v>0</v>
      </c>
      <c r="BX180" s="38">
        <f t="shared" si="73"/>
        <v>-1.0416090334709666E-2</v>
      </c>
      <c r="BY180" s="38">
        <f t="shared" si="73"/>
        <v>-4.1471910591903138E-2</v>
      </c>
      <c r="BZ180" s="38">
        <f t="shared" si="65"/>
        <v>-5.8760898793827426E-2</v>
      </c>
      <c r="CA180" s="39">
        <f t="shared" si="65"/>
        <v>-6.2272552655935509E-2</v>
      </c>
      <c r="CB180" s="40">
        <f t="shared" si="65"/>
        <v>-5.4598185044540393E-2</v>
      </c>
      <c r="CC180" s="2">
        <f t="shared" si="74"/>
        <v>0</v>
      </c>
      <c r="CD180" s="2">
        <f t="shared" si="74"/>
        <v>-104.16090334709665</v>
      </c>
      <c r="CE180" s="2">
        <f t="shared" si="74"/>
        <v>-414.71910591903139</v>
      </c>
      <c r="CF180" s="2">
        <f t="shared" si="66"/>
        <v>-587.60898793827425</v>
      </c>
      <c r="CG180" s="29">
        <f t="shared" si="66"/>
        <v>-622.7255265593551</v>
      </c>
      <c r="CH180" s="31">
        <f t="shared" si="66"/>
        <v>-545.98185044540389</v>
      </c>
      <c r="CI180" s="40">
        <f>IFERROR(M180/'Class Sum-WR'!M180,0)</f>
        <v>0.20951091287095414</v>
      </c>
      <c r="CJ180" s="40">
        <f>IFERROR(M180/'Class Sum-TH'!M180,0)</f>
        <v>0.64646231419338984</v>
      </c>
    </row>
    <row r="181" spans="1:88" ht="13.5" thickBot="1" x14ac:dyDescent="0.25">
      <c r="A181" t="s">
        <v>46</v>
      </c>
      <c r="B181" t="s">
        <v>46</v>
      </c>
      <c r="C181" t="s">
        <v>85</v>
      </c>
      <c r="D181" t="s">
        <v>85</v>
      </c>
      <c r="E181" t="s">
        <v>82</v>
      </c>
      <c r="F181" s="41">
        <f t="shared" si="57"/>
        <v>46186</v>
      </c>
      <c r="G181" s="61" t="s">
        <v>41</v>
      </c>
      <c r="H181" s="43">
        <v>-230.01</v>
      </c>
      <c r="I181" s="44">
        <v>5140.79</v>
      </c>
      <c r="J181" s="44">
        <v>320.44</v>
      </c>
      <c r="K181" s="44">
        <v>11722.28</v>
      </c>
      <c r="L181" s="45">
        <v>3458.58</v>
      </c>
      <c r="M181" s="46">
        <f t="shared" si="53"/>
        <v>20412.080000000002</v>
      </c>
      <c r="N181" t="s">
        <v>49</v>
      </c>
      <c r="O181" t="s">
        <v>49</v>
      </c>
      <c r="P181" t="s">
        <v>85</v>
      </c>
      <c r="Q181" t="s">
        <v>85</v>
      </c>
      <c r="R181" t="s">
        <v>82</v>
      </c>
      <c r="S181" s="41">
        <f t="shared" si="58"/>
        <v>45822</v>
      </c>
      <c r="T181" s="61" t="s">
        <v>41</v>
      </c>
      <c r="U181" s="43">
        <v>-0.81</v>
      </c>
      <c r="V181" s="44">
        <v>6238.78</v>
      </c>
      <c r="W181" s="44">
        <v>259.39999999999998</v>
      </c>
      <c r="X181" s="44">
        <v>21119.73</v>
      </c>
      <c r="Y181" s="45">
        <v>6108.36</v>
      </c>
      <c r="Z181" s="47">
        <f t="shared" si="54"/>
        <v>33725.46</v>
      </c>
      <c r="AA181" s="48">
        <f t="shared" si="67"/>
        <v>-229.2</v>
      </c>
      <c r="AB181" s="49">
        <f t="shared" si="67"/>
        <v>-1097.9899999999998</v>
      </c>
      <c r="AC181" s="49">
        <f t="shared" si="67"/>
        <v>61.04000000000002</v>
      </c>
      <c r="AD181" s="49">
        <f t="shared" si="59"/>
        <v>-9397.4499999999989</v>
      </c>
      <c r="AE181" s="50">
        <f t="shared" si="59"/>
        <v>-2649.7799999999997</v>
      </c>
      <c r="AF181" s="51">
        <f t="shared" si="59"/>
        <v>-13313.379999999997</v>
      </c>
      <c r="AG181" s="52">
        <f t="shared" si="68"/>
        <v>282.96296296296293</v>
      </c>
      <c r="AH181" s="53">
        <f t="shared" si="68"/>
        <v>-0.17599434504823055</v>
      </c>
      <c r="AI181" s="53">
        <f t="shared" si="68"/>
        <v>0.23531225905936787</v>
      </c>
      <c r="AJ181" s="53">
        <f t="shared" si="60"/>
        <v>-0.44496070735752774</v>
      </c>
      <c r="AK181" s="54">
        <f t="shared" si="60"/>
        <v>-0.43379565055104807</v>
      </c>
      <c r="AL181" s="55">
        <f t="shared" si="60"/>
        <v>-0.39475755112013289</v>
      </c>
      <c r="AM181" s="44">
        <v>-230.01</v>
      </c>
      <c r="AN181" s="44">
        <v>1066.1600000000001</v>
      </c>
      <c r="AO181" s="44">
        <v>154.69999999999999</v>
      </c>
      <c r="AP181" s="44">
        <v>3171.46</v>
      </c>
      <c r="AQ181" s="45">
        <v>855.3</v>
      </c>
      <c r="AR181" s="47">
        <f t="shared" si="55"/>
        <v>5017.6100000000006</v>
      </c>
      <c r="AS181" s="44">
        <v>-0.81</v>
      </c>
      <c r="AT181" s="44">
        <v>1430.95</v>
      </c>
      <c r="AU181" s="44">
        <v>130.68</v>
      </c>
      <c r="AV181" s="44">
        <v>6594.8</v>
      </c>
      <c r="AW181" s="45">
        <v>1911.27</v>
      </c>
      <c r="AX181" s="47">
        <f t="shared" si="56"/>
        <v>10066.890000000001</v>
      </c>
      <c r="AY181" s="49">
        <f t="shared" si="69"/>
        <v>-229.2</v>
      </c>
      <c r="AZ181" s="49">
        <f t="shared" si="69"/>
        <v>-364.78999999999996</v>
      </c>
      <c r="BA181" s="49">
        <f t="shared" si="69"/>
        <v>24.019999999999982</v>
      </c>
      <c r="BB181" s="49">
        <f t="shared" si="61"/>
        <v>-3423.34</v>
      </c>
      <c r="BC181" s="50">
        <f t="shared" si="61"/>
        <v>-1055.97</v>
      </c>
      <c r="BD181" s="51">
        <f t="shared" si="61"/>
        <v>-5049.2800000000007</v>
      </c>
      <c r="BE181" s="53">
        <f t="shared" si="70"/>
        <v>282.96296296296293</v>
      </c>
      <c r="BF181" s="53">
        <f t="shared" si="70"/>
        <v>-0.25492854397428277</v>
      </c>
      <c r="BG181" s="53">
        <f t="shared" si="70"/>
        <v>0.18380777471686549</v>
      </c>
      <c r="BH181" s="53">
        <f t="shared" si="62"/>
        <v>-0.51909686419603329</v>
      </c>
      <c r="BI181" s="54">
        <f t="shared" si="62"/>
        <v>-0.55249650755780189</v>
      </c>
      <c r="BJ181" s="55">
        <f t="shared" si="62"/>
        <v>-0.50157297834783132</v>
      </c>
      <c r="BK181" s="56">
        <f t="shared" si="71"/>
        <v>1</v>
      </c>
      <c r="BL181" s="56">
        <f t="shared" si="71"/>
        <v>0.20739224905121589</v>
      </c>
      <c r="BM181" s="56">
        <f t="shared" si="71"/>
        <v>0.48277368618150041</v>
      </c>
      <c r="BN181" s="56">
        <f t="shared" si="63"/>
        <v>0.27054975653200569</v>
      </c>
      <c r="BO181" s="57">
        <f t="shared" si="63"/>
        <v>0.24729802404455006</v>
      </c>
      <c r="BP181" s="58">
        <f t="shared" si="63"/>
        <v>0.24581571304835176</v>
      </c>
      <c r="BQ181" s="56">
        <f t="shared" si="72"/>
        <v>1</v>
      </c>
      <c r="BR181" s="56">
        <f t="shared" si="72"/>
        <v>0.22936375381084123</v>
      </c>
      <c r="BS181" s="56">
        <f t="shared" si="72"/>
        <v>0.50377794911333851</v>
      </c>
      <c r="BT181" s="56">
        <f t="shared" si="64"/>
        <v>0.31225777981063207</v>
      </c>
      <c r="BU181" s="57">
        <f t="shared" si="64"/>
        <v>0.31289413197650434</v>
      </c>
      <c r="BV181" s="58">
        <f t="shared" si="64"/>
        <v>0.2984952614434318</v>
      </c>
      <c r="BW181" s="56">
        <f t="shared" si="73"/>
        <v>0</v>
      </c>
      <c r="BX181" s="56">
        <f t="shared" si="73"/>
        <v>-2.1971504759625338E-2</v>
      </c>
      <c r="BY181" s="56">
        <f t="shared" si="73"/>
        <v>-2.1004262931838102E-2</v>
      </c>
      <c r="BZ181" s="56">
        <f t="shared" si="65"/>
        <v>-4.1708023278626383E-2</v>
      </c>
      <c r="CA181" s="57">
        <f t="shared" si="65"/>
        <v>-6.5596107931954278E-2</v>
      </c>
      <c r="CB181" s="58">
        <f t="shared" si="65"/>
        <v>-5.2679548395080045E-2</v>
      </c>
      <c r="CC181" s="44">
        <f t="shared" si="74"/>
        <v>0</v>
      </c>
      <c r="CD181" s="44">
        <f t="shared" si="74"/>
        <v>-219.71504759625338</v>
      </c>
      <c r="CE181" s="44">
        <f t="shared" si="74"/>
        <v>-210.04262931838102</v>
      </c>
      <c r="CF181" s="44">
        <f t="shared" si="66"/>
        <v>-417.08023278626382</v>
      </c>
      <c r="CG181" s="45">
        <f t="shared" si="66"/>
        <v>-655.96107931954282</v>
      </c>
      <c r="CH181" s="47">
        <f t="shared" si="66"/>
        <v>-526.79548395080042</v>
      </c>
      <c r="CI181" s="58">
        <f>IFERROR(M181/'Class Sum-WR'!M181,0)</f>
        <v>0.1796875515800814</v>
      </c>
      <c r="CJ181" s="58">
        <f>IFERROR(M181/'Class Sum-TH'!M181,0)</f>
        <v>0.49984242242885935</v>
      </c>
    </row>
    <row r="182" spans="1:88" x14ac:dyDescent="0.2">
      <c r="A182" t="s">
        <v>46</v>
      </c>
      <c r="B182" t="s">
        <v>46</v>
      </c>
      <c r="C182" t="s">
        <v>85</v>
      </c>
      <c r="D182" t="s">
        <v>85</v>
      </c>
      <c r="E182" t="s">
        <v>83</v>
      </c>
      <c r="F182" s="27">
        <f t="shared" si="57"/>
        <v>46187</v>
      </c>
      <c r="G182" s="60" t="s">
        <v>35</v>
      </c>
      <c r="H182" s="28">
        <v>-77.150000000000006</v>
      </c>
      <c r="I182" s="2">
        <v>2954.4</v>
      </c>
      <c r="J182" s="2">
        <v>234.92</v>
      </c>
      <c r="K182" s="2">
        <v>5321.02</v>
      </c>
      <c r="L182" s="29">
        <v>2577.25</v>
      </c>
      <c r="M182" s="30">
        <f t="shared" si="53"/>
        <v>11010.44</v>
      </c>
      <c r="N182" t="s">
        <v>49</v>
      </c>
      <c r="O182" t="s">
        <v>49</v>
      </c>
      <c r="P182" t="s">
        <v>85</v>
      </c>
      <c r="Q182" t="s">
        <v>85</v>
      </c>
      <c r="R182" t="s">
        <v>83</v>
      </c>
      <c r="S182" s="27">
        <f t="shared" si="58"/>
        <v>45823</v>
      </c>
      <c r="T182" s="60" t="s">
        <v>35</v>
      </c>
      <c r="U182" s="28">
        <v>0</v>
      </c>
      <c r="V182" s="2">
        <v>3035.9</v>
      </c>
      <c r="W182" s="2">
        <v>314.97000000000003</v>
      </c>
      <c r="X182" s="2">
        <v>10037.620000000001</v>
      </c>
      <c r="Y182" s="29">
        <v>2734.48</v>
      </c>
      <c r="Z182" s="31">
        <f t="shared" si="54"/>
        <v>16122.970000000001</v>
      </c>
      <c r="AA182" s="32">
        <f t="shared" si="67"/>
        <v>-77.150000000000006</v>
      </c>
      <c r="AB182" s="5">
        <f t="shared" si="67"/>
        <v>-81.5</v>
      </c>
      <c r="AC182" s="5">
        <f t="shared" si="67"/>
        <v>-80.05000000000004</v>
      </c>
      <c r="AD182" s="5">
        <f t="shared" si="59"/>
        <v>-4716.6000000000004</v>
      </c>
      <c r="AE182" s="33">
        <f t="shared" si="59"/>
        <v>-157.23000000000002</v>
      </c>
      <c r="AF182" s="34">
        <f t="shared" si="59"/>
        <v>-5112.5300000000007</v>
      </c>
      <c r="AG182" s="35" t="e">
        <f t="shared" si="68"/>
        <v>#DIV/0!</v>
      </c>
      <c r="AH182" s="7">
        <f t="shared" si="68"/>
        <v>-2.6845416515695511E-2</v>
      </c>
      <c r="AI182" s="7">
        <f t="shared" si="68"/>
        <v>-0.2541511890021273</v>
      </c>
      <c r="AJ182" s="7">
        <f t="shared" si="60"/>
        <v>-0.46989226529794914</v>
      </c>
      <c r="AK182" s="36">
        <f t="shared" si="60"/>
        <v>-5.7499049179368662E-2</v>
      </c>
      <c r="AL182" s="37">
        <f t="shared" si="60"/>
        <v>-0.31709604371899225</v>
      </c>
      <c r="AM182" s="2">
        <v>-77.150000000000006</v>
      </c>
      <c r="AN182" s="2">
        <v>658.1</v>
      </c>
      <c r="AO182" s="2">
        <v>96.47</v>
      </c>
      <c r="AP182" s="2">
        <v>1357.58</v>
      </c>
      <c r="AQ182" s="29">
        <v>718.93</v>
      </c>
      <c r="AR182" s="31">
        <f t="shared" si="55"/>
        <v>2753.93</v>
      </c>
      <c r="AS182" s="2">
        <v>0</v>
      </c>
      <c r="AT182" s="2">
        <v>649.9</v>
      </c>
      <c r="AU182" s="2">
        <v>136.16999999999999</v>
      </c>
      <c r="AV182" s="2">
        <v>3108.14</v>
      </c>
      <c r="AW182" s="29">
        <v>783.18</v>
      </c>
      <c r="AX182" s="31">
        <f t="shared" si="56"/>
        <v>4677.3900000000003</v>
      </c>
      <c r="AY182" s="5">
        <f t="shared" si="69"/>
        <v>-77.150000000000006</v>
      </c>
      <c r="AZ182" s="5">
        <f t="shared" si="69"/>
        <v>8.2000000000000455</v>
      </c>
      <c r="BA182" s="5">
        <f t="shared" si="69"/>
        <v>-39.699999999999989</v>
      </c>
      <c r="BB182" s="5">
        <f t="shared" si="61"/>
        <v>-1750.56</v>
      </c>
      <c r="BC182" s="33">
        <f t="shared" si="61"/>
        <v>-64.25</v>
      </c>
      <c r="BD182" s="34">
        <f t="shared" si="61"/>
        <v>-1923.4600000000005</v>
      </c>
      <c r="BE182" s="7" t="e">
        <f t="shared" si="70"/>
        <v>#DIV/0!</v>
      </c>
      <c r="BF182" s="7">
        <f t="shared" si="70"/>
        <v>1.2617325742421982E-2</v>
      </c>
      <c r="BG182" s="7">
        <f t="shared" si="70"/>
        <v>-0.29154733054270393</v>
      </c>
      <c r="BH182" s="7">
        <f t="shared" si="62"/>
        <v>-0.56321787306878068</v>
      </c>
      <c r="BI182" s="36">
        <f t="shared" si="62"/>
        <v>-8.2037334967695816E-2</v>
      </c>
      <c r="BJ182" s="37">
        <f t="shared" si="62"/>
        <v>-0.41122506355039889</v>
      </c>
      <c r="BK182" s="38">
        <f t="shared" si="71"/>
        <v>1</v>
      </c>
      <c r="BL182" s="38">
        <f t="shared" si="71"/>
        <v>0.22275250473869482</v>
      </c>
      <c r="BM182" s="38">
        <f t="shared" si="71"/>
        <v>0.41065043419036268</v>
      </c>
      <c r="BN182" s="38">
        <f t="shared" si="63"/>
        <v>0.25513529360912002</v>
      </c>
      <c r="BO182" s="39">
        <f t="shared" si="63"/>
        <v>0.27895237171403625</v>
      </c>
      <c r="BP182" s="40">
        <f t="shared" si="63"/>
        <v>0.2501198862170812</v>
      </c>
      <c r="BQ182" s="38">
        <f t="shared" si="72"/>
        <v>0</v>
      </c>
      <c r="BR182" s="38">
        <f t="shared" si="72"/>
        <v>0.21407160973681608</v>
      </c>
      <c r="BS182" s="38">
        <f t="shared" si="72"/>
        <v>0.43232688827507376</v>
      </c>
      <c r="BT182" s="38">
        <f t="shared" si="64"/>
        <v>0.30964910008547841</v>
      </c>
      <c r="BU182" s="39">
        <f t="shared" si="64"/>
        <v>0.28640911617565312</v>
      </c>
      <c r="BV182" s="40">
        <f t="shared" si="64"/>
        <v>0.2901072196995963</v>
      </c>
      <c r="BW182" s="38">
        <f t="shared" si="73"/>
        <v>1</v>
      </c>
      <c r="BX182" s="38">
        <f t="shared" si="73"/>
        <v>8.6808950018787412E-3</v>
      </c>
      <c r="BY182" s="38">
        <f t="shared" si="73"/>
        <v>-2.1676454084711083E-2</v>
      </c>
      <c r="BZ182" s="38">
        <f t="shared" si="65"/>
        <v>-5.4513806476358395E-2</v>
      </c>
      <c r="CA182" s="39">
        <f t="shared" si="65"/>
        <v>-7.456744461616871E-3</v>
      </c>
      <c r="CB182" s="40">
        <f t="shared" si="65"/>
        <v>-3.9987333482515097E-2</v>
      </c>
      <c r="CC182" s="2">
        <f t="shared" si="74"/>
        <v>10000</v>
      </c>
      <c r="CD182" s="2">
        <f t="shared" si="74"/>
        <v>86.808950018787414</v>
      </c>
      <c r="CE182" s="2">
        <f t="shared" si="74"/>
        <v>-216.76454084711082</v>
      </c>
      <c r="CF182" s="2">
        <f t="shared" si="66"/>
        <v>-545.138064763584</v>
      </c>
      <c r="CG182" s="29">
        <f t="shared" si="66"/>
        <v>-74.567444616168714</v>
      </c>
      <c r="CH182" s="31">
        <f t="shared" si="66"/>
        <v>-399.87333482515095</v>
      </c>
      <c r="CI182" s="40">
        <f>IFERROR(M182/'Class Sum-WR'!M182,0)</f>
        <v>0.16177594383528254</v>
      </c>
      <c r="CJ182" s="40">
        <f>IFERROR(M182/'Class Sum-TH'!M182,0)</f>
        <v>0.5144264934475149</v>
      </c>
    </row>
    <row r="183" spans="1:88" x14ac:dyDescent="0.2">
      <c r="A183" t="s">
        <v>46</v>
      </c>
      <c r="B183" t="s">
        <v>46</v>
      </c>
      <c r="C183" t="s">
        <v>85</v>
      </c>
      <c r="D183" t="s">
        <v>85</v>
      </c>
      <c r="E183" t="s">
        <v>83</v>
      </c>
      <c r="F183" s="27">
        <f t="shared" si="57"/>
        <v>46188</v>
      </c>
      <c r="G183" s="60" t="s">
        <v>36</v>
      </c>
      <c r="H183" s="28">
        <v>-190.88</v>
      </c>
      <c r="I183" s="2">
        <v>2388.19</v>
      </c>
      <c r="J183" s="2">
        <v>133.01</v>
      </c>
      <c r="K183" s="2">
        <v>6024</v>
      </c>
      <c r="L183" s="29">
        <v>1985.17</v>
      </c>
      <c r="M183" s="30">
        <f t="shared" si="53"/>
        <v>10339.49</v>
      </c>
      <c r="N183" t="s">
        <v>49</v>
      </c>
      <c r="O183" t="s">
        <v>49</v>
      </c>
      <c r="P183" t="s">
        <v>85</v>
      </c>
      <c r="Q183" t="s">
        <v>85</v>
      </c>
      <c r="R183" t="s">
        <v>83</v>
      </c>
      <c r="S183" s="27">
        <f t="shared" si="58"/>
        <v>45824</v>
      </c>
      <c r="T183" s="60" t="s">
        <v>36</v>
      </c>
      <c r="U183" s="28">
        <v>-234.04</v>
      </c>
      <c r="V183" s="2">
        <v>2138.5100000000002</v>
      </c>
      <c r="W183" s="2">
        <v>-38.17</v>
      </c>
      <c r="X183" s="2">
        <v>6516.81</v>
      </c>
      <c r="Y183" s="29">
        <v>2298.7399999999998</v>
      </c>
      <c r="Z183" s="31">
        <f t="shared" si="54"/>
        <v>10681.85</v>
      </c>
      <c r="AA183" s="32">
        <f t="shared" si="67"/>
        <v>43.16</v>
      </c>
      <c r="AB183" s="5">
        <f t="shared" si="67"/>
        <v>249.67999999999984</v>
      </c>
      <c r="AC183" s="5">
        <f t="shared" si="67"/>
        <v>171.18</v>
      </c>
      <c r="AD183" s="5">
        <f t="shared" si="59"/>
        <v>-492.8100000000004</v>
      </c>
      <c r="AE183" s="33">
        <f t="shared" si="59"/>
        <v>-313.56999999999971</v>
      </c>
      <c r="AF183" s="34">
        <f t="shared" si="59"/>
        <v>-342.36000000000058</v>
      </c>
      <c r="AG183" s="35">
        <f t="shared" si="68"/>
        <v>-0.18441292086822764</v>
      </c>
      <c r="AH183" s="7">
        <f t="shared" si="68"/>
        <v>0.11675418866406975</v>
      </c>
      <c r="AI183" s="7">
        <f t="shared" si="68"/>
        <v>-4.4846738276133085</v>
      </c>
      <c r="AJ183" s="7">
        <f t="shared" si="60"/>
        <v>-7.5621354619821723E-2</v>
      </c>
      <c r="AK183" s="36">
        <f t="shared" si="60"/>
        <v>-0.13640951129749329</v>
      </c>
      <c r="AL183" s="37">
        <f t="shared" si="60"/>
        <v>-3.2050627934299823E-2</v>
      </c>
      <c r="AM183" s="2">
        <v>-190.88</v>
      </c>
      <c r="AN183" s="2">
        <v>452.05</v>
      </c>
      <c r="AO183" s="2">
        <v>58.6</v>
      </c>
      <c r="AP183" s="2">
        <v>1320.69</v>
      </c>
      <c r="AQ183" s="29">
        <v>443.72</v>
      </c>
      <c r="AR183" s="31">
        <f t="shared" si="55"/>
        <v>2084.1800000000003</v>
      </c>
      <c r="AS183" s="2">
        <v>-234.04</v>
      </c>
      <c r="AT183" s="2">
        <v>454.94</v>
      </c>
      <c r="AU183" s="2">
        <v>-12.1</v>
      </c>
      <c r="AV183" s="2">
        <v>1717.05</v>
      </c>
      <c r="AW183" s="29">
        <v>832.27</v>
      </c>
      <c r="AX183" s="31">
        <f t="shared" si="56"/>
        <v>2758.12</v>
      </c>
      <c r="AY183" s="5">
        <f t="shared" si="69"/>
        <v>43.16</v>
      </c>
      <c r="AZ183" s="5">
        <f t="shared" si="69"/>
        <v>-2.8899999999999864</v>
      </c>
      <c r="BA183" s="5">
        <f t="shared" si="69"/>
        <v>70.7</v>
      </c>
      <c r="BB183" s="5">
        <f t="shared" si="61"/>
        <v>-396.3599999999999</v>
      </c>
      <c r="BC183" s="33">
        <f t="shared" si="61"/>
        <v>-388.54999999999995</v>
      </c>
      <c r="BD183" s="34">
        <f t="shared" si="61"/>
        <v>-673.9399999999996</v>
      </c>
      <c r="BE183" s="7">
        <f t="shared" si="70"/>
        <v>-0.18441292086822764</v>
      </c>
      <c r="BF183" s="7">
        <f t="shared" si="70"/>
        <v>-6.3524860421154137E-3</v>
      </c>
      <c r="BG183" s="7">
        <f t="shared" si="70"/>
        <v>-5.8429752066115705</v>
      </c>
      <c r="BH183" s="7">
        <f t="shared" si="62"/>
        <v>-0.23083777408928099</v>
      </c>
      <c r="BI183" s="36">
        <f t="shared" si="62"/>
        <v>-0.46685570788325897</v>
      </c>
      <c r="BJ183" s="37">
        <f t="shared" si="62"/>
        <v>-0.24434759908923456</v>
      </c>
      <c r="BK183" s="38">
        <f t="shared" si="71"/>
        <v>1</v>
      </c>
      <c r="BL183" s="38">
        <f t="shared" si="71"/>
        <v>0.18928560960392599</v>
      </c>
      <c r="BM183" s="38">
        <f t="shared" si="71"/>
        <v>0.4405683783174198</v>
      </c>
      <c r="BN183" s="38">
        <f t="shared" si="63"/>
        <v>0.21923804780876496</v>
      </c>
      <c r="BO183" s="39">
        <f t="shared" si="63"/>
        <v>0.22351738138295463</v>
      </c>
      <c r="BP183" s="40">
        <f t="shared" si="63"/>
        <v>0.20157473917959207</v>
      </c>
      <c r="BQ183" s="38">
        <f t="shared" si="72"/>
        <v>1</v>
      </c>
      <c r="BR183" s="38">
        <f t="shared" si="72"/>
        <v>0.21273690560249892</v>
      </c>
      <c r="BS183" s="38">
        <f t="shared" si="72"/>
        <v>0.31700288184438036</v>
      </c>
      <c r="BT183" s="38">
        <f t="shared" si="64"/>
        <v>0.26348013828851846</v>
      </c>
      <c r="BU183" s="39">
        <f t="shared" si="64"/>
        <v>0.36205486483899879</v>
      </c>
      <c r="BV183" s="40">
        <f t="shared" si="64"/>
        <v>0.25820620959852458</v>
      </c>
      <c r="BW183" s="38">
        <f t="shared" si="73"/>
        <v>0</v>
      </c>
      <c r="BX183" s="38">
        <f t="shared" si="73"/>
        <v>-2.345129599857293E-2</v>
      </c>
      <c r="BY183" s="38">
        <f t="shared" si="73"/>
        <v>0.12356549647303944</v>
      </c>
      <c r="BZ183" s="38">
        <f t="shared" si="65"/>
        <v>-4.4242090479753499E-2</v>
      </c>
      <c r="CA183" s="39">
        <f t="shared" si="65"/>
        <v>-0.13853748345604416</v>
      </c>
      <c r="CB183" s="40">
        <f t="shared" si="65"/>
        <v>-5.6631470418932517E-2</v>
      </c>
      <c r="CC183" s="2">
        <f t="shared" si="74"/>
        <v>0</v>
      </c>
      <c r="CD183" s="2">
        <f t="shared" si="74"/>
        <v>-234.51295998572931</v>
      </c>
      <c r="CE183" s="2">
        <f t="shared" si="74"/>
        <v>1235.6549647303943</v>
      </c>
      <c r="CF183" s="2">
        <f t="shared" si="66"/>
        <v>-442.420904797535</v>
      </c>
      <c r="CG183" s="29">
        <f t="shared" si="66"/>
        <v>-1385.3748345604417</v>
      </c>
      <c r="CH183" s="31">
        <f t="shared" si="66"/>
        <v>-566.3147041893252</v>
      </c>
      <c r="CI183" s="40">
        <f>IFERROR(M183/'Class Sum-WR'!M183,0)</f>
        <v>0.14314138289979708</v>
      </c>
      <c r="CJ183" s="40">
        <f>IFERROR(M183/'Class Sum-TH'!M183,0)</f>
        <v>0.62689791488561875</v>
      </c>
    </row>
    <row r="184" spans="1:88" x14ac:dyDescent="0.2">
      <c r="A184" t="s">
        <v>46</v>
      </c>
      <c r="B184" t="s">
        <v>46</v>
      </c>
      <c r="C184" t="s">
        <v>85</v>
      </c>
      <c r="D184" t="s">
        <v>85</v>
      </c>
      <c r="E184" t="s">
        <v>83</v>
      </c>
      <c r="F184" s="27">
        <f t="shared" si="57"/>
        <v>46189</v>
      </c>
      <c r="G184" s="60" t="s">
        <v>37</v>
      </c>
      <c r="H184" s="28">
        <v>-175.65</v>
      </c>
      <c r="I184" s="2">
        <v>2256.73</v>
      </c>
      <c r="J184" s="2">
        <v>133.86000000000001</v>
      </c>
      <c r="K184" s="2">
        <v>6354.53</v>
      </c>
      <c r="L184" s="29">
        <v>2626.8</v>
      </c>
      <c r="M184" s="30">
        <f t="shared" si="53"/>
        <v>11196.27</v>
      </c>
      <c r="N184" t="s">
        <v>49</v>
      </c>
      <c r="O184" t="s">
        <v>49</v>
      </c>
      <c r="P184" t="s">
        <v>85</v>
      </c>
      <c r="Q184" t="s">
        <v>85</v>
      </c>
      <c r="R184" t="s">
        <v>83</v>
      </c>
      <c r="S184" s="27">
        <f t="shared" si="58"/>
        <v>45825</v>
      </c>
      <c r="T184" s="60" t="s">
        <v>37</v>
      </c>
      <c r="U184" s="28">
        <v>3.43</v>
      </c>
      <c r="V184" s="2">
        <v>1814.28</v>
      </c>
      <c r="W184" s="2">
        <v>128.86000000000001</v>
      </c>
      <c r="X184" s="2">
        <v>4348.3</v>
      </c>
      <c r="Y184" s="29">
        <v>3017.69</v>
      </c>
      <c r="Z184" s="31">
        <f t="shared" si="54"/>
        <v>9312.5600000000013</v>
      </c>
      <c r="AA184" s="32">
        <f t="shared" si="67"/>
        <v>-179.08</v>
      </c>
      <c r="AB184" s="5">
        <f t="shared" si="67"/>
        <v>442.45000000000005</v>
      </c>
      <c r="AC184" s="5">
        <f t="shared" si="67"/>
        <v>5</v>
      </c>
      <c r="AD184" s="5">
        <f t="shared" si="59"/>
        <v>2006.2299999999996</v>
      </c>
      <c r="AE184" s="33">
        <f t="shared" si="59"/>
        <v>-390.88999999999987</v>
      </c>
      <c r="AF184" s="34">
        <f t="shared" si="59"/>
        <v>1883.7099999999991</v>
      </c>
      <c r="AG184" s="35">
        <f t="shared" si="68"/>
        <v>-52.209912536443149</v>
      </c>
      <c r="AH184" s="7">
        <f t="shared" si="68"/>
        <v>0.24387084683731292</v>
      </c>
      <c r="AI184" s="7">
        <f t="shared" si="68"/>
        <v>3.8801800403538721E-2</v>
      </c>
      <c r="AJ184" s="7">
        <f t="shared" si="60"/>
        <v>0.46138260929558667</v>
      </c>
      <c r="AK184" s="36">
        <f t="shared" si="60"/>
        <v>-0.12953285460070446</v>
      </c>
      <c r="AL184" s="37">
        <f t="shared" si="60"/>
        <v>0.20227628063604411</v>
      </c>
      <c r="AM184" s="2">
        <v>-175.65</v>
      </c>
      <c r="AN184" s="2">
        <v>459.82</v>
      </c>
      <c r="AO184" s="2">
        <v>58.26</v>
      </c>
      <c r="AP184" s="2">
        <v>1521.81</v>
      </c>
      <c r="AQ184" s="29">
        <v>686.32</v>
      </c>
      <c r="AR184" s="31">
        <f t="shared" si="55"/>
        <v>2550.56</v>
      </c>
      <c r="AS184" s="2">
        <v>3.43</v>
      </c>
      <c r="AT184" s="2">
        <v>391.67</v>
      </c>
      <c r="AU184" s="2">
        <v>132.02000000000001</v>
      </c>
      <c r="AV184" s="2">
        <v>1257.51</v>
      </c>
      <c r="AW184" s="29">
        <v>765.86</v>
      </c>
      <c r="AX184" s="31">
        <f t="shared" si="56"/>
        <v>2550.4900000000002</v>
      </c>
      <c r="AY184" s="5">
        <f t="shared" si="69"/>
        <v>-179.08</v>
      </c>
      <c r="AZ184" s="5">
        <f t="shared" si="69"/>
        <v>68.149999999999977</v>
      </c>
      <c r="BA184" s="5">
        <f t="shared" si="69"/>
        <v>-73.760000000000019</v>
      </c>
      <c r="BB184" s="5">
        <f t="shared" si="61"/>
        <v>264.29999999999995</v>
      </c>
      <c r="BC184" s="33">
        <f t="shared" si="61"/>
        <v>-79.539999999999964</v>
      </c>
      <c r="BD184" s="34">
        <f t="shared" si="61"/>
        <v>6.9999999999708962E-2</v>
      </c>
      <c r="BE184" s="7">
        <f t="shared" si="70"/>
        <v>-52.209912536443149</v>
      </c>
      <c r="BF184" s="7">
        <f t="shared" si="70"/>
        <v>0.17399851916153899</v>
      </c>
      <c r="BG184" s="7">
        <f t="shared" si="70"/>
        <v>-0.55870322678382078</v>
      </c>
      <c r="BH184" s="7">
        <f t="shared" si="62"/>
        <v>0.21017725505164966</v>
      </c>
      <c r="BI184" s="36">
        <f t="shared" si="62"/>
        <v>-0.10385710182017596</v>
      </c>
      <c r="BJ184" s="37">
        <f t="shared" si="62"/>
        <v>2.7445706511183716E-5</v>
      </c>
      <c r="BK184" s="38">
        <f t="shared" si="71"/>
        <v>1</v>
      </c>
      <c r="BL184" s="38">
        <f t="shared" si="71"/>
        <v>0.2037549906280326</v>
      </c>
      <c r="BM184" s="38">
        <f t="shared" si="71"/>
        <v>0.43523083818915281</v>
      </c>
      <c r="BN184" s="38">
        <f t="shared" si="63"/>
        <v>0.23948427342384096</v>
      </c>
      <c r="BO184" s="39">
        <f t="shared" si="63"/>
        <v>0.26127607735647934</v>
      </c>
      <c r="BP184" s="40">
        <f t="shared" si="63"/>
        <v>0.22780443844244555</v>
      </c>
      <c r="BQ184" s="38">
        <f t="shared" si="72"/>
        <v>1</v>
      </c>
      <c r="BR184" s="38">
        <f t="shared" si="72"/>
        <v>0.21588178230482616</v>
      </c>
      <c r="BS184" s="38">
        <f t="shared" si="72"/>
        <v>1.0245227378550363</v>
      </c>
      <c r="BT184" s="38">
        <f t="shared" si="64"/>
        <v>0.28919577766023502</v>
      </c>
      <c r="BU184" s="39">
        <f t="shared" si="64"/>
        <v>0.25379015074444361</v>
      </c>
      <c r="BV184" s="40">
        <f t="shared" si="64"/>
        <v>0.2738763562328726</v>
      </c>
      <c r="BW184" s="38">
        <f t="shared" si="73"/>
        <v>0</v>
      </c>
      <c r="BX184" s="38">
        <f t="shared" si="73"/>
        <v>-1.2126791676793564E-2</v>
      </c>
      <c r="BY184" s="38">
        <f t="shared" si="73"/>
        <v>-0.58929189966588358</v>
      </c>
      <c r="BZ184" s="38">
        <f t="shared" si="65"/>
        <v>-4.9711504236394061E-2</v>
      </c>
      <c r="CA184" s="39">
        <f t="shared" si="65"/>
        <v>7.4859266120357315E-3</v>
      </c>
      <c r="CB184" s="40">
        <f t="shared" si="65"/>
        <v>-4.6071917790427047E-2</v>
      </c>
      <c r="CC184" s="2">
        <f t="shared" si="74"/>
        <v>0</v>
      </c>
      <c r="CD184" s="2">
        <f t="shared" si="74"/>
        <v>-121.26791676793563</v>
      </c>
      <c r="CE184" s="2">
        <f t="shared" si="74"/>
        <v>-5892.9189966588356</v>
      </c>
      <c r="CF184" s="2">
        <f t="shared" si="66"/>
        <v>-497.11504236394063</v>
      </c>
      <c r="CG184" s="29">
        <f t="shared" si="66"/>
        <v>74.859266120357319</v>
      </c>
      <c r="CH184" s="31">
        <f t="shared" si="66"/>
        <v>-460.71917790427045</v>
      </c>
      <c r="CI184" s="40">
        <f>IFERROR(M184/'Class Sum-WR'!M184,0)</f>
        <v>0.13489257648487291</v>
      </c>
      <c r="CJ184" s="40">
        <f>IFERROR(M184/'Class Sum-TH'!M184,0)</f>
        <v>0.45866032302901871</v>
      </c>
    </row>
    <row r="185" spans="1:88" x14ac:dyDescent="0.2">
      <c r="A185" t="s">
        <v>46</v>
      </c>
      <c r="B185" t="s">
        <v>46</v>
      </c>
      <c r="C185" t="s">
        <v>85</v>
      </c>
      <c r="D185" t="s">
        <v>85</v>
      </c>
      <c r="E185" t="s">
        <v>83</v>
      </c>
      <c r="F185" s="27">
        <f t="shared" si="57"/>
        <v>46190</v>
      </c>
      <c r="G185" s="60" t="s">
        <v>38</v>
      </c>
      <c r="H185" s="28">
        <v>-98.89</v>
      </c>
      <c r="I185" s="2">
        <v>3266.57</v>
      </c>
      <c r="J185" s="2">
        <v>94.3</v>
      </c>
      <c r="K185" s="2">
        <v>5734.68</v>
      </c>
      <c r="L185" s="29">
        <v>2820.49</v>
      </c>
      <c r="M185" s="30">
        <f t="shared" si="53"/>
        <v>11817.15</v>
      </c>
      <c r="N185" t="s">
        <v>49</v>
      </c>
      <c r="O185" t="s">
        <v>49</v>
      </c>
      <c r="P185" t="s">
        <v>85</v>
      </c>
      <c r="Q185" t="s">
        <v>85</v>
      </c>
      <c r="R185" t="s">
        <v>83</v>
      </c>
      <c r="S185" s="27">
        <f t="shared" si="58"/>
        <v>45826</v>
      </c>
      <c r="T185" s="60" t="s">
        <v>38</v>
      </c>
      <c r="U185" s="28">
        <v>-7.19</v>
      </c>
      <c r="V185" s="2">
        <v>3169.48</v>
      </c>
      <c r="W185" s="2">
        <v>102.03</v>
      </c>
      <c r="X185" s="2">
        <v>7777.43</v>
      </c>
      <c r="Y185" s="29">
        <v>3990.09</v>
      </c>
      <c r="Z185" s="31">
        <f t="shared" si="54"/>
        <v>15031.84</v>
      </c>
      <c r="AA185" s="32">
        <f t="shared" si="67"/>
        <v>-91.7</v>
      </c>
      <c r="AB185" s="5">
        <f t="shared" si="67"/>
        <v>97.090000000000146</v>
      </c>
      <c r="AC185" s="5">
        <f t="shared" si="67"/>
        <v>-7.730000000000004</v>
      </c>
      <c r="AD185" s="5">
        <f t="shared" si="59"/>
        <v>-2042.75</v>
      </c>
      <c r="AE185" s="33">
        <f t="shared" si="59"/>
        <v>-1169.6000000000004</v>
      </c>
      <c r="AF185" s="34">
        <f t="shared" si="59"/>
        <v>-3214.6900000000005</v>
      </c>
      <c r="AG185" s="35">
        <f t="shared" si="68"/>
        <v>12.753824756606397</v>
      </c>
      <c r="AH185" s="7">
        <f t="shared" si="68"/>
        <v>3.0632785188737629E-2</v>
      </c>
      <c r="AI185" s="7">
        <f t="shared" si="68"/>
        <v>-7.576203077526221E-2</v>
      </c>
      <c r="AJ185" s="7">
        <f t="shared" si="60"/>
        <v>-0.2626510299674828</v>
      </c>
      <c r="AK185" s="36">
        <f t="shared" si="60"/>
        <v>-0.29312622021057178</v>
      </c>
      <c r="AL185" s="37">
        <f t="shared" si="60"/>
        <v>-0.21385871589905164</v>
      </c>
      <c r="AM185" s="2">
        <v>-98.89</v>
      </c>
      <c r="AN185" s="2">
        <v>686.19</v>
      </c>
      <c r="AO185" s="2">
        <v>40.520000000000003</v>
      </c>
      <c r="AP185" s="2">
        <v>1483.24</v>
      </c>
      <c r="AQ185" s="29">
        <v>778.17</v>
      </c>
      <c r="AR185" s="31">
        <f t="shared" si="55"/>
        <v>2889.23</v>
      </c>
      <c r="AS185" s="2">
        <v>-7.19</v>
      </c>
      <c r="AT185" s="2">
        <v>709.86</v>
      </c>
      <c r="AU185" s="2">
        <v>53.03</v>
      </c>
      <c r="AV185" s="2">
        <v>2386.56</v>
      </c>
      <c r="AW185" s="29">
        <v>1211.3699999999999</v>
      </c>
      <c r="AX185" s="31">
        <f t="shared" si="56"/>
        <v>4353.6299999999992</v>
      </c>
      <c r="AY185" s="5">
        <f t="shared" si="69"/>
        <v>-91.7</v>
      </c>
      <c r="AZ185" s="5">
        <f t="shared" si="69"/>
        <v>-23.669999999999959</v>
      </c>
      <c r="BA185" s="5">
        <f t="shared" si="69"/>
        <v>-12.509999999999998</v>
      </c>
      <c r="BB185" s="5">
        <f t="shared" si="61"/>
        <v>-903.31999999999994</v>
      </c>
      <c r="BC185" s="33">
        <f t="shared" si="61"/>
        <v>-433.19999999999993</v>
      </c>
      <c r="BD185" s="34">
        <f t="shared" si="61"/>
        <v>-1464.3999999999992</v>
      </c>
      <c r="BE185" s="7">
        <f t="shared" si="70"/>
        <v>12.753824756606397</v>
      </c>
      <c r="BF185" s="7">
        <f t="shared" si="70"/>
        <v>-3.3344603161186655E-2</v>
      </c>
      <c r="BG185" s="7">
        <f t="shared" si="70"/>
        <v>-0.23590420516688662</v>
      </c>
      <c r="BH185" s="7">
        <f t="shared" si="62"/>
        <v>-0.37850294985250738</v>
      </c>
      <c r="BI185" s="36">
        <f t="shared" si="62"/>
        <v>-0.35761162980757322</v>
      </c>
      <c r="BJ185" s="37">
        <f t="shared" si="62"/>
        <v>-0.33636298904592249</v>
      </c>
      <c r="BK185" s="38">
        <f t="shared" si="71"/>
        <v>1</v>
      </c>
      <c r="BL185" s="38">
        <f t="shared" si="71"/>
        <v>0.21006437945612677</v>
      </c>
      <c r="BM185" s="38">
        <f t="shared" si="71"/>
        <v>0.42969247083775192</v>
      </c>
      <c r="BN185" s="38">
        <f t="shared" si="63"/>
        <v>0.25864389992118131</v>
      </c>
      <c r="BO185" s="39">
        <f t="shared" si="63"/>
        <v>0.27589886863630081</v>
      </c>
      <c r="BP185" s="40">
        <f t="shared" si="63"/>
        <v>0.24449465395632619</v>
      </c>
      <c r="BQ185" s="38">
        <f t="shared" si="72"/>
        <v>1</v>
      </c>
      <c r="BR185" s="38">
        <f t="shared" si="72"/>
        <v>0.22396733849085654</v>
      </c>
      <c r="BS185" s="38">
        <f t="shared" si="72"/>
        <v>0.51974909340390085</v>
      </c>
      <c r="BT185" s="38">
        <f t="shared" si="64"/>
        <v>0.3068571494696834</v>
      </c>
      <c r="BU185" s="39">
        <f t="shared" si="64"/>
        <v>0.30359465575964451</v>
      </c>
      <c r="BV185" s="40">
        <f t="shared" si="64"/>
        <v>0.28962721795867963</v>
      </c>
      <c r="BW185" s="38">
        <f t="shared" si="73"/>
        <v>0</v>
      </c>
      <c r="BX185" s="38">
        <f t="shared" si="73"/>
        <v>-1.3902959034729767E-2</v>
      </c>
      <c r="BY185" s="38">
        <f t="shared" si="73"/>
        <v>-9.0056622566148936E-2</v>
      </c>
      <c r="BZ185" s="38">
        <f t="shared" si="65"/>
        <v>-4.8213249548502091E-2</v>
      </c>
      <c r="CA185" s="39">
        <f t="shared" si="65"/>
        <v>-2.7695787123343696E-2</v>
      </c>
      <c r="CB185" s="40">
        <f t="shared" si="65"/>
        <v>-4.5132564002353437E-2</v>
      </c>
      <c r="CC185" s="2">
        <f t="shared" si="74"/>
        <v>0</v>
      </c>
      <c r="CD185" s="2">
        <f t="shared" si="74"/>
        <v>-139.02959034729767</v>
      </c>
      <c r="CE185" s="2">
        <f t="shared" si="74"/>
        <v>-900.5662256614894</v>
      </c>
      <c r="CF185" s="2">
        <f t="shared" si="66"/>
        <v>-482.13249548502091</v>
      </c>
      <c r="CG185" s="29">
        <f t="shared" si="66"/>
        <v>-276.95787123343695</v>
      </c>
      <c r="CH185" s="31">
        <f t="shared" si="66"/>
        <v>-451.32564002353439</v>
      </c>
      <c r="CI185" s="40">
        <f>IFERROR(M185/'Class Sum-WR'!M185,0)</f>
        <v>0.110785102691246</v>
      </c>
      <c r="CJ185" s="40">
        <f>IFERROR(M185/'Class Sum-TH'!M185,0)</f>
        <v>0.46198224106042285</v>
      </c>
    </row>
    <row r="186" spans="1:88" x14ac:dyDescent="0.2">
      <c r="A186" t="s">
        <v>46</v>
      </c>
      <c r="B186" t="s">
        <v>46</v>
      </c>
      <c r="C186" t="s">
        <v>85</v>
      </c>
      <c r="D186" t="s">
        <v>85</v>
      </c>
      <c r="E186" t="s">
        <v>83</v>
      </c>
      <c r="F186" s="27">
        <f t="shared" si="57"/>
        <v>46191</v>
      </c>
      <c r="G186" s="60" t="s">
        <v>39</v>
      </c>
      <c r="H186" s="28">
        <v>-257.69</v>
      </c>
      <c r="I186" s="2">
        <v>3932.77</v>
      </c>
      <c r="J186" s="2">
        <v>178.66</v>
      </c>
      <c r="K186" s="2">
        <v>12688.78</v>
      </c>
      <c r="L186" s="29">
        <v>3446.85</v>
      </c>
      <c r="M186" s="30">
        <f t="shared" si="53"/>
        <v>19989.37</v>
      </c>
      <c r="N186" t="s">
        <v>49</v>
      </c>
      <c r="O186" t="s">
        <v>49</v>
      </c>
      <c r="P186" t="s">
        <v>85</v>
      </c>
      <c r="Q186" t="s">
        <v>85</v>
      </c>
      <c r="R186" t="s">
        <v>83</v>
      </c>
      <c r="S186" s="27">
        <f t="shared" si="58"/>
        <v>45827</v>
      </c>
      <c r="T186" s="60" t="s">
        <v>39</v>
      </c>
      <c r="U186" s="28">
        <v>-410.74</v>
      </c>
      <c r="V186" s="2">
        <v>5428.45</v>
      </c>
      <c r="W186" s="2">
        <v>171.97</v>
      </c>
      <c r="X186" s="2">
        <v>11289.97</v>
      </c>
      <c r="Y186" s="29">
        <v>6244.49</v>
      </c>
      <c r="Z186" s="31">
        <f t="shared" si="54"/>
        <v>22724.14</v>
      </c>
      <c r="AA186" s="32">
        <f t="shared" si="67"/>
        <v>153.05000000000001</v>
      </c>
      <c r="AB186" s="5">
        <f t="shared" si="67"/>
        <v>-1495.6799999999998</v>
      </c>
      <c r="AC186" s="5">
        <f t="shared" si="67"/>
        <v>6.6899999999999977</v>
      </c>
      <c r="AD186" s="5">
        <f t="shared" si="59"/>
        <v>1398.8100000000013</v>
      </c>
      <c r="AE186" s="33">
        <f t="shared" si="59"/>
        <v>-2797.64</v>
      </c>
      <c r="AF186" s="34">
        <f t="shared" si="59"/>
        <v>-2734.7700000000004</v>
      </c>
      <c r="AG186" s="35">
        <f t="shared" si="68"/>
        <v>-0.37262014899936702</v>
      </c>
      <c r="AH186" s="7">
        <f t="shared" si="68"/>
        <v>-0.27552616308522687</v>
      </c>
      <c r="AI186" s="7">
        <f t="shared" si="68"/>
        <v>3.8902134093155773E-2</v>
      </c>
      <c r="AJ186" s="7">
        <f t="shared" si="60"/>
        <v>0.12389846917219456</v>
      </c>
      <c r="AK186" s="36">
        <f t="shared" si="60"/>
        <v>-0.44801737211525683</v>
      </c>
      <c r="AL186" s="37">
        <f t="shared" si="60"/>
        <v>-0.12034646855722594</v>
      </c>
      <c r="AM186" s="2">
        <v>-257.69</v>
      </c>
      <c r="AN186" s="2">
        <v>798.99</v>
      </c>
      <c r="AO186" s="2">
        <v>81.180000000000007</v>
      </c>
      <c r="AP186" s="2">
        <v>3264.33</v>
      </c>
      <c r="AQ186" s="29">
        <v>904.53</v>
      </c>
      <c r="AR186" s="31">
        <f t="shared" si="55"/>
        <v>4791.34</v>
      </c>
      <c r="AS186" s="2">
        <v>-410.74</v>
      </c>
      <c r="AT186" s="2">
        <v>1130.45</v>
      </c>
      <c r="AU186" s="2">
        <v>82.95</v>
      </c>
      <c r="AV186" s="2">
        <v>3462.04</v>
      </c>
      <c r="AW186" s="29">
        <v>1997.36</v>
      </c>
      <c r="AX186" s="31">
        <f t="shared" si="56"/>
        <v>6262.0599999999995</v>
      </c>
      <c r="AY186" s="5">
        <f t="shared" si="69"/>
        <v>153.05000000000001</v>
      </c>
      <c r="AZ186" s="5">
        <f t="shared" si="69"/>
        <v>-331.46000000000004</v>
      </c>
      <c r="BA186" s="5">
        <f t="shared" si="69"/>
        <v>-1.769999999999996</v>
      </c>
      <c r="BB186" s="5">
        <f t="shared" si="61"/>
        <v>-197.71000000000004</v>
      </c>
      <c r="BC186" s="33">
        <f t="shared" si="61"/>
        <v>-1092.83</v>
      </c>
      <c r="BD186" s="34">
        <f t="shared" si="61"/>
        <v>-1470.7199999999993</v>
      </c>
      <c r="BE186" s="7">
        <f t="shared" si="70"/>
        <v>-0.37262014899936702</v>
      </c>
      <c r="BF186" s="7">
        <f t="shared" si="70"/>
        <v>-0.29321066831792653</v>
      </c>
      <c r="BG186" s="7">
        <f t="shared" si="70"/>
        <v>-2.1338155515370657E-2</v>
      </c>
      <c r="BH186" s="7">
        <f t="shared" si="62"/>
        <v>-5.7107947915102091E-2</v>
      </c>
      <c r="BI186" s="36">
        <f t="shared" si="62"/>
        <v>-0.54713722113189411</v>
      </c>
      <c r="BJ186" s="37">
        <f t="shared" si="62"/>
        <v>-0.23486201026499259</v>
      </c>
      <c r="BK186" s="38">
        <f t="shared" si="71"/>
        <v>1</v>
      </c>
      <c r="BL186" s="38">
        <f t="shared" si="71"/>
        <v>0.20316214779913394</v>
      </c>
      <c r="BM186" s="38">
        <f t="shared" si="71"/>
        <v>0.45438262621739622</v>
      </c>
      <c r="BN186" s="38">
        <f t="shared" si="63"/>
        <v>0.25726113936879669</v>
      </c>
      <c r="BO186" s="39">
        <f t="shared" si="63"/>
        <v>0.26242221158449019</v>
      </c>
      <c r="BP186" s="40">
        <f t="shared" si="63"/>
        <v>0.2396943975723097</v>
      </c>
      <c r="BQ186" s="38">
        <f t="shared" si="72"/>
        <v>1</v>
      </c>
      <c r="BR186" s="38">
        <f t="shared" si="72"/>
        <v>0.20824544759553834</v>
      </c>
      <c r="BS186" s="38">
        <f t="shared" si="72"/>
        <v>0.48235157294877018</v>
      </c>
      <c r="BT186" s="38">
        <f t="shared" si="64"/>
        <v>0.30664740473181062</v>
      </c>
      <c r="BU186" s="39">
        <f t="shared" si="64"/>
        <v>0.31985958821296856</v>
      </c>
      <c r="BV186" s="40">
        <f t="shared" si="64"/>
        <v>0.27556862437918439</v>
      </c>
      <c r="BW186" s="38">
        <f t="shared" si="73"/>
        <v>0</v>
      </c>
      <c r="BX186" s="38">
        <f t="shared" si="73"/>
        <v>-5.0832997964044002E-3</v>
      </c>
      <c r="BY186" s="38">
        <f t="shared" si="73"/>
        <v>-2.7968946731373956E-2</v>
      </c>
      <c r="BZ186" s="38">
        <f t="shared" si="65"/>
        <v>-4.9386265363013937E-2</v>
      </c>
      <c r="CA186" s="39">
        <f t="shared" si="65"/>
        <v>-5.7437376628478365E-2</v>
      </c>
      <c r="CB186" s="40">
        <f t="shared" si="65"/>
        <v>-3.5874226806874687E-2</v>
      </c>
      <c r="CC186" s="2">
        <f t="shared" si="74"/>
        <v>0</v>
      </c>
      <c r="CD186" s="2">
        <f t="shared" si="74"/>
        <v>-50.832997964044004</v>
      </c>
      <c r="CE186" s="2">
        <f t="shared" si="74"/>
        <v>-279.68946731373956</v>
      </c>
      <c r="CF186" s="2">
        <f t="shared" si="66"/>
        <v>-493.86265363013939</v>
      </c>
      <c r="CG186" s="29">
        <f t="shared" si="66"/>
        <v>-574.37376628478364</v>
      </c>
      <c r="CH186" s="31">
        <f t="shared" si="66"/>
        <v>-358.74226806874685</v>
      </c>
      <c r="CI186" s="40">
        <f>IFERROR(M186/'Class Sum-WR'!M186,0)</f>
        <v>0.17685385218232499</v>
      </c>
      <c r="CJ186" s="40">
        <f>IFERROR(M186/'Class Sum-TH'!M186,0)</f>
        <v>0.53847250013199588</v>
      </c>
    </row>
    <row r="187" spans="1:88" x14ac:dyDescent="0.2">
      <c r="A187" t="s">
        <v>46</v>
      </c>
      <c r="B187" t="s">
        <v>46</v>
      </c>
      <c r="C187" t="s">
        <v>85</v>
      </c>
      <c r="D187" t="s">
        <v>85</v>
      </c>
      <c r="E187" t="s">
        <v>83</v>
      </c>
      <c r="F187" s="27">
        <f t="shared" si="57"/>
        <v>46192</v>
      </c>
      <c r="G187" s="60" t="s">
        <v>40</v>
      </c>
      <c r="H187" s="28">
        <v>-286.92</v>
      </c>
      <c r="I187" s="2">
        <v>6536.33</v>
      </c>
      <c r="J187" s="2">
        <v>320.2</v>
      </c>
      <c r="K187" s="2">
        <v>17662.41</v>
      </c>
      <c r="L187" s="29">
        <v>5637.98</v>
      </c>
      <c r="M187" s="30">
        <f t="shared" si="53"/>
        <v>29870</v>
      </c>
      <c r="N187" t="s">
        <v>49</v>
      </c>
      <c r="O187" t="s">
        <v>49</v>
      </c>
      <c r="P187" t="s">
        <v>85</v>
      </c>
      <c r="Q187" t="s">
        <v>85</v>
      </c>
      <c r="R187" t="s">
        <v>83</v>
      </c>
      <c r="S187" s="27">
        <f t="shared" si="58"/>
        <v>45828</v>
      </c>
      <c r="T187" s="60" t="s">
        <v>40</v>
      </c>
      <c r="U187" s="28">
        <v>-367.91</v>
      </c>
      <c r="V187" s="2">
        <v>6460.82</v>
      </c>
      <c r="W187" s="2">
        <v>743.02</v>
      </c>
      <c r="X187" s="2">
        <v>14862.47</v>
      </c>
      <c r="Y187" s="29">
        <v>5939.64</v>
      </c>
      <c r="Z187" s="31">
        <f t="shared" si="54"/>
        <v>27638.04</v>
      </c>
      <c r="AA187" s="32">
        <f t="shared" si="67"/>
        <v>80.990000000000009</v>
      </c>
      <c r="AB187" s="5">
        <f t="shared" si="67"/>
        <v>75.510000000000218</v>
      </c>
      <c r="AC187" s="5">
        <f t="shared" si="67"/>
        <v>-422.82</v>
      </c>
      <c r="AD187" s="5">
        <f t="shared" si="59"/>
        <v>2799.9400000000005</v>
      </c>
      <c r="AE187" s="33">
        <f t="shared" si="59"/>
        <v>-301.66000000000076</v>
      </c>
      <c r="AF187" s="34">
        <f t="shared" si="59"/>
        <v>2231.9599999999991</v>
      </c>
      <c r="AG187" s="35">
        <f t="shared" si="68"/>
        <v>-0.22013535919110652</v>
      </c>
      <c r="AH187" s="7">
        <f t="shared" si="68"/>
        <v>1.1687370952913133E-2</v>
      </c>
      <c r="AI187" s="7">
        <f t="shared" si="68"/>
        <v>-0.56905601464294364</v>
      </c>
      <c r="AJ187" s="7">
        <f t="shared" si="60"/>
        <v>0.18838995133379585</v>
      </c>
      <c r="AK187" s="36">
        <f t="shared" si="60"/>
        <v>-5.0787589820258591E-2</v>
      </c>
      <c r="AL187" s="37">
        <f t="shared" si="60"/>
        <v>8.0756811988114893E-2</v>
      </c>
      <c r="AM187" s="2">
        <v>-286.92</v>
      </c>
      <c r="AN187" s="2">
        <v>1364.19</v>
      </c>
      <c r="AO187" s="2">
        <v>121.64</v>
      </c>
      <c r="AP187" s="2">
        <v>4529.3999999999996</v>
      </c>
      <c r="AQ187" s="29">
        <v>1553.37</v>
      </c>
      <c r="AR187" s="31">
        <f t="shared" si="55"/>
        <v>7281.6799999999994</v>
      </c>
      <c r="AS187" s="2">
        <v>-367.91</v>
      </c>
      <c r="AT187" s="2">
        <v>1422.44</v>
      </c>
      <c r="AU187" s="2">
        <v>363.65</v>
      </c>
      <c r="AV187" s="2">
        <v>4557.3500000000004</v>
      </c>
      <c r="AW187" s="29">
        <v>1799.44</v>
      </c>
      <c r="AX187" s="31">
        <f t="shared" si="56"/>
        <v>7774.9700000000012</v>
      </c>
      <c r="AY187" s="5">
        <f t="shared" si="69"/>
        <v>80.990000000000009</v>
      </c>
      <c r="AZ187" s="5">
        <f t="shared" si="69"/>
        <v>-58.25</v>
      </c>
      <c r="BA187" s="5">
        <f t="shared" si="69"/>
        <v>-242.01</v>
      </c>
      <c r="BB187" s="5">
        <f t="shared" si="61"/>
        <v>-27.950000000000728</v>
      </c>
      <c r="BC187" s="33">
        <f t="shared" si="61"/>
        <v>-246.07000000000016</v>
      </c>
      <c r="BD187" s="34">
        <f t="shared" si="61"/>
        <v>-493.29000000000178</v>
      </c>
      <c r="BE187" s="7">
        <f t="shared" si="70"/>
        <v>-0.22013535919110652</v>
      </c>
      <c r="BF187" s="7">
        <f t="shared" si="70"/>
        <v>-4.0950760664773204E-2</v>
      </c>
      <c r="BG187" s="7">
        <f t="shared" si="70"/>
        <v>-0.66550254365461292</v>
      </c>
      <c r="BH187" s="7">
        <f t="shared" si="62"/>
        <v>-6.1329500696678391E-3</v>
      </c>
      <c r="BI187" s="36">
        <f t="shared" si="62"/>
        <v>-0.13674809940870503</v>
      </c>
      <c r="BJ187" s="37">
        <f t="shared" si="62"/>
        <v>-6.3445903971333872E-2</v>
      </c>
      <c r="BK187" s="38">
        <f t="shared" si="71"/>
        <v>1</v>
      </c>
      <c r="BL187" s="38">
        <f t="shared" si="71"/>
        <v>0.20870886261862545</v>
      </c>
      <c r="BM187" s="38">
        <f t="shared" si="71"/>
        <v>0.37988757026858216</v>
      </c>
      <c r="BN187" s="38">
        <f t="shared" si="63"/>
        <v>0.25644292030362786</v>
      </c>
      <c r="BO187" s="39">
        <f t="shared" si="63"/>
        <v>0.27551889151788406</v>
      </c>
      <c r="BP187" s="40">
        <f t="shared" si="63"/>
        <v>0.24377904251757615</v>
      </c>
      <c r="BQ187" s="38">
        <f t="shared" si="72"/>
        <v>1</v>
      </c>
      <c r="BR187" s="38">
        <f t="shared" si="72"/>
        <v>0.22016400394996302</v>
      </c>
      <c r="BS187" s="38">
        <f t="shared" si="72"/>
        <v>0.48942154989098541</v>
      </c>
      <c r="BT187" s="38">
        <f t="shared" si="64"/>
        <v>0.30663476528463979</v>
      </c>
      <c r="BU187" s="39">
        <f t="shared" si="64"/>
        <v>0.30295438780801531</v>
      </c>
      <c r="BV187" s="40">
        <f t="shared" si="64"/>
        <v>0.2813140873954883</v>
      </c>
      <c r="BW187" s="38">
        <f t="shared" si="73"/>
        <v>0</v>
      </c>
      <c r="BX187" s="38">
        <f t="shared" si="73"/>
        <v>-1.1455141331337571E-2</v>
      </c>
      <c r="BY187" s="38">
        <f t="shared" si="73"/>
        <v>-0.10953397962240324</v>
      </c>
      <c r="BZ187" s="38">
        <f t="shared" si="65"/>
        <v>-5.0191844981011924E-2</v>
      </c>
      <c r="CA187" s="39">
        <f t="shared" si="65"/>
        <v>-2.7435496290131256E-2</v>
      </c>
      <c r="CB187" s="40">
        <f t="shared" si="65"/>
        <v>-3.7535044877912149E-2</v>
      </c>
      <c r="CC187" s="2">
        <f t="shared" si="74"/>
        <v>0</v>
      </c>
      <c r="CD187" s="2">
        <f t="shared" si="74"/>
        <v>-114.5514133133757</v>
      </c>
      <c r="CE187" s="2">
        <f t="shared" si="74"/>
        <v>-1095.3397962240324</v>
      </c>
      <c r="CF187" s="2">
        <f t="shared" si="66"/>
        <v>-501.91844981011923</v>
      </c>
      <c r="CG187" s="29">
        <f t="shared" si="66"/>
        <v>-274.35496290131255</v>
      </c>
      <c r="CH187" s="31">
        <f t="shared" si="66"/>
        <v>-375.35044877912151</v>
      </c>
      <c r="CI187" s="40">
        <f>IFERROR(M187/'Class Sum-WR'!M187,0)</f>
        <v>0.18901415796407389</v>
      </c>
      <c r="CJ187" s="40">
        <f>IFERROR(M187/'Class Sum-TH'!M187,0)</f>
        <v>0.59492748138735407</v>
      </c>
    </row>
    <row r="188" spans="1:88" ht="13.5" thickBot="1" x14ac:dyDescent="0.25">
      <c r="A188" t="s">
        <v>46</v>
      </c>
      <c r="B188" t="s">
        <v>46</v>
      </c>
      <c r="C188" t="s">
        <v>85</v>
      </c>
      <c r="D188" t="s">
        <v>85</v>
      </c>
      <c r="E188" t="s">
        <v>83</v>
      </c>
      <c r="F188" s="41">
        <f t="shared" si="57"/>
        <v>46193</v>
      </c>
      <c r="G188" s="61" t="s">
        <v>41</v>
      </c>
      <c r="H188" s="43">
        <v>-311.2</v>
      </c>
      <c r="I188" s="44">
        <v>5752.98</v>
      </c>
      <c r="J188" s="44">
        <v>361.95</v>
      </c>
      <c r="K188" s="44">
        <v>13172.08</v>
      </c>
      <c r="L188" s="45">
        <v>3799</v>
      </c>
      <c r="M188" s="46">
        <f t="shared" si="53"/>
        <v>22774.809999999998</v>
      </c>
      <c r="N188" t="s">
        <v>49</v>
      </c>
      <c r="O188" t="s">
        <v>49</v>
      </c>
      <c r="P188" t="s">
        <v>85</v>
      </c>
      <c r="Q188" t="s">
        <v>85</v>
      </c>
      <c r="R188" t="s">
        <v>83</v>
      </c>
      <c r="S188" s="41">
        <f t="shared" si="58"/>
        <v>45829</v>
      </c>
      <c r="T188" s="61" t="s">
        <v>41</v>
      </c>
      <c r="U188" s="43">
        <v>-420</v>
      </c>
      <c r="V188" s="44">
        <v>6206.14</v>
      </c>
      <c r="W188" s="44">
        <v>327.9</v>
      </c>
      <c r="X188" s="44">
        <v>14823.49</v>
      </c>
      <c r="Y188" s="45">
        <v>4764.87</v>
      </c>
      <c r="Z188" s="47">
        <f t="shared" si="54"/>
        <v>25702.399999999998</v>
      </c>
      <c r="AA188" s="48">
        <f t="shared" si="67"/>
        <v>108.80000000000001</v>
      </c>
      <c r="AB188" s="49">
        <f t="shared" si="67"/>
        <v>-453.16000000000076</v>
      </c>
      <c r="AC188" s="49">
        <f t="shared" si="67"/>
        <v>34.050000000000011</v>
      </c>
      <c r="AD188" s="49">
        <f t="shared" si="59"/>
        <v>-1651.4099999999999</v>
      </c>
      <c r="AE188" s="50">
        <f t="shared" si="59"/>
        <v>-965.86999999999989</v>
      </c>
      <c r="AF188" s="51">
        <f t="shared" si="59"/>
        <v>-2927.59</v>
      </c>
      <c r="AG188" s="52">
        <f t="shared" si="68"/>
        <v>-0.25904761904761908</v>
      </c>
      <c r="AH188" s="53">
        <f t="shared" si="68"/>
        <v>-7.3018011195364704E-2</v>
      </c>
      <c r="AI188" s="53">
        <f t="shared" si="68"/>
        <v>0.10384263494967982</v>
      </c>
      <c r="AJ188" s="53">
        <f t="shared" si="60"/>
        <v>-0.11140493905281414</v>
      </c>
      <c r="AK188" s="54">
        <f t="shared" si="60"/>
        <v>-0.20270647467821787</v>
      </c>
      <c r="AL188" s="55">
        <f t="shared" si="60"/>
        <v>-0.11390337089143428</v>
      </c>
      <c r="AM188" s="44">
        <v>-311.2</v>
      </c>
      <c r="AN188" s="44">
        <v>1239.93</v>
      </c>
      <c r="AO188" s="44">
        <v>150.22</v>
      </c>
      <c r="AP188" s="44">
        <v>3284.74</v>
      </c>
      <c r="AQ188" s="45">
        <v>971.41</v>
      </c>
      <c r="AR188" s="47">
        <f t="shared" si="55"/>
        <v>5335.0999999999995</v>
      </c>
      <c r="AS188" s="44">
        <v>-420</v>
      </c>
      <c r="AT188" s="44">
        <v>1370.27</v>
      </c>
      <c r="AU188" s="44">
        <v>139.86000000000001</v>
      </c>
      <c r="AV188" s="44">
        <v>4501.79</v>
      </c>
      <c r="AW188" s="45">
        <v>1420</v>
      </c>
      <c r="AX188" s="47">
        <f t="shared" si="56"/>
        <v>7011.92</v>
      </c>
      <c r="AY188" s="49">
        <f t="shared" si="69"/>
        <v>108.80000000000001</v>
      </c>
      <c r="AZ188" s="49">
        <f t="shared" si="69"/>
        <v>-130.33999999999992</v>
      </c>
      <c r="BA188" s="49">
        <f t="shared" si="69"/>
        <v>10.359999999999985</v>
      </c>
      <c r="BB188" s="49">
        <f t="shared" si="61"/>
        <v>-1217.0500000000002</v>
      </c>
      <c r="BC188" s="50">
        <f t="shared" si="61"/>
        <v>-448.59000000000003</v>
      </c>
      <c r="BD188" s="51">
        <f t="shared" si="61"/>
        <v>-1676.8200000000006</v>
      </c>
      <c r="BE188" s="53">
        <f t="shared" si="70"/>
        <v>-0.25904761904761908</v>
      </c>
      <c r="BF188" s="53">
        <f t="shared" si="70"/>
        <v>-9.5119939865865796E-2</v>
      </c>
      <c r="BG188" s="53">
        <f t="shared" si="70"/>
        <v>7.4074074074073959E-2</v>
      </c>
      <c r="BH188" s="53">
        <f t="shared" si="62"/>
        <v>-0.27034801712207818</v>
      </c>
      <c r="BI188" s="54">
        <f t="shared" si="62"/>
        <v>-0.31590845070422535</v>
      </c>
      <c r="BJ188" s="55">
        <f t="shared" si="62"/>
        <v>-0.23913849559036621</v>
      </c>
      <c r="BK188" s="56">
        <f t="shared" si="71"/>
        <v>1</v>
      </c>
      <c r="BL188" s="56">
        <f t="shared" si="71"/>
        <v>0.21552830011576612</v>
      </c>
      <c r="BM188" s="56">
        <f t="shared" si="71"/>
        <v>0.41502970023483909</v>
      </c>
      <c r="BN188" s="56">
        <f t="shared" si="63"/>
        <v>0.24937139768358527</v>
      </c>
      <c r="BO188" s="57">
        <f t="shared" si="63"/>
        <v>0.25570150039484074</v>
      </c>
      <c r="BP188" s="58">
        <f t="shared" si="63"/>
        <v>0.2342544240764248</v>
      </c>
      <c r="BQ188" s="56">
        <f t="shared" si="72"/>
        <v>1</v>
      </c>
      <c r="BR188" s="56">
        <f t="shared" si="72"/>
        <v>0.220792634391103</v>
      </c>
      <c r="BS188" s="56">
        <f t="shared" si="72"/>
        <v>0.42653247941445571</v>
      </c>
      <c r="BT188" s="56">
        <f t="shared" si="64"/>
        <v>0.30369298997739397</v>
      </c>
      <c r="BU188" s="57">
        <f t="shared" si="64"/>
        <v>0.29801442641667036</v>
      </c>
      <c r="BV188" s="58">
        <f t="shared" si="64"/>
        <v>0.27281187749003988</v>
      </c>
      <c r="BW188" s="56">
        <f t="shared" si="73"/>
        <v>0</v>
      </c>
      <c r="BX188" s="56">
        <f t="shared" si="73"/>
        <v>-5.2643342753368738E-3</v>
      </c>
      <c r="BY188" s="56">
        <f t="shared" si="73"/>
        <v>-1.1502779179616618E-2</v>
      </c>
      <c r="BZ188" s="56">
        <f t="shared" si="65"/>
        <v>-5.4321592293808701E-2</v>
      </c>
      <c r="CA188" s="57">
        <f t="shared" si="65"/>
        <v>-4.2312926021829622E-2</v>
      </c>
      <c r="CB188" s="58">
        <f t="shared" si="65"/>
        <v>-3.8557453413615078E-2</v>
      </c>
      <c r="CC188" s="44">
        <f t="shared" si="74"/>
        <v>0</v>
      </c>
      <c r="CD188" s="44">
        <f t="shared" si="74"/>
        <v>-52.643342753368735</v>
      </c>
      <c r="CE188" s="44">
        <f t="shared" si="74"/>
        <v>-115.02779179616618</v>
      </c>
      <c r="CF188" s="44">
        <f t="shared" si="66"/>
        <v>-543.21592293808703</v>
      </c>
      <c r="CG188" s="45">
        <f t="shared" si="66"/>
        <v>-423.12926021829622</v>
      </c>
      <c r="CH188" s="47">
        <f t="shared" si="66"/>
        <v>-385.57453413615076</v>
      </c>
      <c r="CI188" s="58">
        <f>IFERROR(M188/'Class Sum-WR'!M188,0)</f>
        <v>0.18604738362097872</v>
      </c>
      <c r="CJ188" s="58">
        <f>IFERROR(M188/'Class Sum-TH'!M188,0)</f>
        <v>0.45815404323561842</v>
      </c>
    </row>
    <row r="189" spans="1:88" x14ac:dyDescent="0.2">
      <c r="A189" t="s">
        <v>46</v>
      </c>
      <c r="B189" t="s">
        <v>46</v>
      </c>
      <c r="C189" t="s">
        <v>85</v>
      </c>
      <c r="D189" t="s">
        <v>85</v>
      </c>
      <c r="E189" t="s">
        <v>84</v>
      </c>
      <c r="F189" s="27">
        <f t="shared" si="57"/>
        <v>46194</v>
      </c>
      <c r="G189" s="60" t="s">
        <v>35</v>
      </c>
      <c r="H189" s="28">
        <v>-200.82</v>
      </c>
      <c r="I189" s="2">
        <v>2981.48</v>
      </c>
      <c r="J189" s="2">
        <v>258.69</v>
      </c>
      <c r="K189" s="2">
        <v>9050.07</v>
      </c>
      <c r="L189" s="29">
        <v>3352.41</v>
      </c>
      <c r="M189" s="30">
        <f t="shared" si="53"/>
        <v>15441.83</v>
      </c>
      <c r="N189" t="s">
        <v>49</v>
      </c>
      <c r="O189" t="s">
        <v>49</v>
      </c>
      <c r="P189" t="s">
        <v>85</v>
      </c>
      <c r="Q189" t="s">
        <v>85</v>
      </c>
      <c r="R189" t="s">
        <v>84</v>
      </c>
      <c r="S189" s="27">
        <f t="shared" si="58"/>
        <v>45830</v>
      </c>
      <c r="T189" s="60" t="s">
        <v>35</v>
      </c>
      <c r="U189" s="28">
        <v>-270</v>
      </c>
      <c r="V189" s="2">
        <v>3303.39</v>
      </c>
      <c r="W189" s="2">
        <v>-71.22</v>
      </c>
      <c r="X189" s="2">
        <v>5712.18</v>
      </c>
      <c r="Y189" s="29">
        <v>2914.59</v>
      </c>
      <c r="Z189" s="31">
        <f t="shared" si="54"/>
        <v>11588.94</v>
      </c>
      <c r="AA189" s="32">
        <f t="shared" si="67"/>
        <v>69.180000000000007</v>
      </c>
      <c r="AB189" s="5">
        <f t="shared" si="67"/>
        <v>-321.90999999999985</v>
      </c>
      <c r="AC189" s="5">
        <f t="shared" si="67"/>
        <v>329.90999999999997</v>
      </c>
      <c r="AD189" s="5">
        <f t="shared" si="59"/>
        <v>3337.8899999999994</v>
      </c>
      <c r="AE189" s="33">
        <f t="shared" si="59"/>
        <v>437.81999999999971</v>
      </c>
      <c r="AF189" s="34">
        <f t="shared" si="59"/>
        <v>3852.8899999999994</v>
      </c>
      <c r="AG189" s="35">
        <f t="shared" si="68"/>
        <v>-0.25622222222222224</v>
      </c>
      <c r="AH189" s="7">
        <f t="shared" si="68"/>
        <v>-9.7448378786640352E-2</v>
      </c>
      <c r="AI189" s="7">
        <f t="shared" si="68"/>
        <v>-4.6322662173546751</v>
      </c>
      <c r="AJ189" s="7">
        <f t="shared" si="60"/>
        <v>0.58434608153104406</v>
      </c>
      <c r="AK189" s="36">
        <f t="shared" si="60"/>
        <v>0.15021666855372443</v>
      </c>
      <c r="AL189" s="37">
        <f t="shared" si="60"/>
        <v>0.33246267562003073</v>
      </c>
      <c r="AM189" s="2">
        <v>-200.82</v>
      </c>
      <c r="AN189" s="2">
        <v>633.76</v>
      </c>
      <c r="AO189" s="2">
        <v>123.85</v>
      </c>
      <c r="AP189" s="2">
        <v>2825.94</v>
      </c>
      <c r="AQ189" s="29">
        <v>813.08</v>
      </c>
      <c r="AR189" s="31">
        <f t="shared" si="55"/>
        <v>4195.8100000000004</v>
      </c>
      <c r="AS189" s="2">
        <v>-270</v>
      </c>
      <c r="AT189" s="2">
        <v>775.46</v>
      </c>
      <c r="AU189" s="2">
        <v>-74.430000000000007</v>
      </c>
      <c r="AV189" s="2">
        <v>1659.9</v>
      </c>
      <c r="AW189" s="29">
        <v>871.09</v>
      </c>
      <c r="AX189" s="31">
        <f t="shared" si="56"/>
        <v>2962.0200000000004</v>
      </c>
      <c r="AY189" s="5">
        <f t="shared" si="69"/>
        <v>69.180000000000007</v>
      </c>
      <c r="AZ189" s="5">
        <f t="shared" si="69"/>
        <v>-141.70000000000005</v>
      </c>
      <c r="BA189" s="5">
        <f t="shared" si="69"/>
        <v>198.28</v>
      </c>
      <c r="BB189" s="5">
        <f t="shared" si="61"/>
        <v>1166.04</v>
      </c>
      <c r="BC189" s="33">
        <f t="shared" si="61"/>
        <v>-58.009999999999991</v>
      </c>
      <c r="BD189" s="34">
        <f t="shared" si="61"/>
        <v>1233.79</v>
      </c>
      <c r="BE189" s="7">
        <f t="shared" si="70"/>
        <v>-0.25622222222222224</v>
      </c>
      <c r="BF189" s="7">
        <f t="shared" si="70"/>
        <v>-0.1827302504320017</v>
      </c>
      <c r="BG189" s="7">
        <f t="shared" si="70"/>
        <v>-2.663979578127099</v>
      </c>
      <c r="BH189" s="7">
        <f t="shared" si="62"/>
        <v>0.7024760527742635</v>
      </c>
      <c r="BI189" s="36">
        <f t="shared" si="62"/>
        <v>-6.6594726147699998E-2</v>
      </c>
      <c r="BJ189" s="37">
        <f t="shared" si="62"/>
        <v>0.41653668780089254</v>
      </c>
      <c r="BK189" s="38">
        <f t="shared" si="71"/>
        <v>1</v>
      </c>
      <c r="BL189" s="38">
        <f t="shared" si="71"/>
        <v>0.21256557146115351</v>
      </c>
      <c r="BM189" s="38">
        <f t="shared" si="71"/>
        <v>0.47875835942634037</v>
      </c>
      <c r="BN189" s="38">
        <f t="shared" si="63"/>
        <v>0.3122561482949856</v>
      </c>
      <c r="BO189" s="39">
        <f t="shared" si="63"/>
        <v>0.24253596666278887</v>
      </c>
      <c r="BP189" s="40">
        <f t="shared" si="63"/>
        <v>0.27171714751425191</v>
      </c>
      <c r="BQ189" s="38">
        <f t="shared" si="72"/>
        <v>1</v>
      </c>
      <c r="BR189" s="38">
        <f t="shared" si="72"/>
        <v>0.23474672987446232</v>
      </c>
      <c r="BS189" s="38">
        <f t="shared" si="72"/>
        <v>1.0450716090985679</v>
      </c>
      <c r="BT189" s="38">
        <f t="shared" si="64"/>
        <v>0.29058958226106318</v>
      </c>
      <c r="BU189" s="39">
        <f t="shared" si="64"/>
        <v>0.29887222559605298</v>
      </c>
      <c r="BV189" s="40">
        <f t="shared" si="64"/>
        <v>0.25559024380141759</v>
      </c>
      <c r="BW189" s="38">
        <f t="shared" si="73"/>
        <v>0</v>
      </c>
      <c r="BX189" s="38">
        <f t="shared" si="73"/>
        <v>-2.218115841330881E-2</v>
      </c>
      <c r="BY189" s="38">
        <f t="shared" si="73"/>
        <v>-0.56631324967222751</v>
      </c>
      <c r="BZ189" s="38">
        <f t="shared" si="65"/>
        <v>2.1666566033922419E-2</v>
      </c>
      <c r="CA189" s="39">
        <f t="shared" si="65"/>
        <v>-5.6336258933264105E-2</v>
      </c>
      <c r="CB189" s="40">
        <f t="shared" si="65"/>
        <v>1.6126903712834317E-2</v>
      </c>
      <c r="CC189" s="2">
        <f t="shared" si="74"/>
        <v>0</v>
      </c>
      <c r="CD189" s="2">
        <f t="shared" si="74"/>
        <v>-221.8115841330881</v>
      </c>
      <c r="CE189" s="2">
        <f t="shared" si="74"/>
        <v>-5663.1324967222754</v>
      </c>
      <c r="CF189" s="2">
        <f t="shared" si="66"/>
        <v>216.66566033922419</v>
      </c>
      <c r="CG189" s="29">
        <f t="shared" si="66"/>
        <v>-563.36258933264105</v>
      </c>
      <c r="CH189" s="31">
        <f t="shared" si="66"/>
        <v>161.26903712834317</v>
      </c>
      <c r="CI189" s="40">
        <f>IFERROR(M189/'Class Sum-WR'!M189,0)</f>
        <v>0.20005822248087363</v>
      </c>
      <c r="CJ189" s="40">
        <f>IFERROR(M189/'Class Sum-TH'!M189,0)</f>
        <v>0.60289197682576734</v>
      </c>
    </row>
    <row r="190" spans="1:88" x14ac:dyDescent="0.2">
      <c r="A190" t="s">
        <v>46</v>
      </c>
      <c r="B190" t="s">
        <v>46</v>
      </c>
      <c r="C190" t="s">
        <v>85</v>
      </c>
      <c r="D190" t="s">
        <v>85</v>
      </c>
      <c r="E190" t="s">
        <v>84</v>
      </c>
      <c r="F190" s="27">
        <f t="shared" si="57"/>
        <v>46195</v>
      </c>
      <c r="G190" s="60" t="s">
        <v>36</v>
      </c>
      <c r="H190" s="28">
        <v>-226.73</v>
      </c>
      <c r="I190" s="2">
        <v>1478.04</v>
      </c>
      <c r="J190" s="2">
        <v>214.37</v>
      </c>
      <c r="K190" s="2">
        <v>6732.79</v>
      </c>
      <c r="L190" s="29">
        <v>2209.7800000000002</v>
      </c>
      <c r="M190" s="30">
        <f t="shared" si="53"/>
        <v>10408.25</v>
      </c>
      <c r="N190" t="s">
        <v>49</v>
      </c>
      <c r="O190" t="s">
        <v>49</v>
      </c>
      <c r="P190" t="s">
        <v>85</v>
      </c>
      <c r="Q190" t="s">
        <v>85</v>
      </c>
      <c r="R190" t="s">
        <v>84</v>
      </c>
      <c r="S190" s="27">
        <f t="shared" si="58"/>
        <v>45831</v>
      </c>
      <c r="T190" s="60" t="s">
        <v>36</v>
      </c>
      <c r="U190" s="28">
        <v>-492.55</v>
      </c>
      <c r="V190" s="2">
        <v>2630</v>
      </c>
      <c r="W190" s="2">
        <v>290.86</v>
      </c>
      <c r="X190" s="2">
        <v>6790.3</v>
      </c>
      <c r="Y190" s="29">
        <v>3834.52</v>
      </c>
      <c r="Z190" s="31">
        <f t="shared" si="54"/>
        <v>13053.130000000001</v>
      </c>
      <c r="AA190" s="32">
        <f t="shared" si="67"/>
        <v>265.82000000000005</v>
      </c>
      <c r="AB190" s="5">
        <f t="shared" si="67"/>
        <v>-1151.96</v>
      </c>
      <c r="AC190" s="5">
        <f t="shared" si="67"/>
        <v>-76.490000000000009</v>
      </c>
      <c r="AD190" s="5">
        <f t="shared" si="59"/>
        <v>-57.510000000000218</v>
      </c>
      <c r="AE190" s="33">
        <f t="shared" si="59"/>
        <v>-1624.7399999999998</v>
      </c>
      <c r="AF190" s="34">
        <f t="shared" si="59"/>
        <v>-2644.880000000001</v>
      </c>
      <c r="AG190" s="35">
        <f t="shared" si="68"/>
        <v>-0.53968125063445349</v>
      </c>
      <c r="AH190" s="7">
        <f t="shared" si="68"/>
        <v>-0.43800760456273763</v>
      </c>
      <c r="AI190" s="7">
        <f t="shared" si="68"/>
        <v>-0.26297875266451215</v>
      </c>
      <c r="AJ190" s="7">
        <f t="shared" si="60"/>
        <v>-8.4694343401617335E-3</v>
      </c>
      <c r="AK190" s="36">
        <f t="shared" si="60"/>
        <v>-0.42371405025922404</v>
      </c>
      <c r="AL190" s="37">
        <f t="shared" si="60"/>
        <v>-0.20262419818081953</v>
      </c>
      <c r="AM190" s="2">
        <v>-226.73</v>
      </c>
      <c r="AN190" s="2">
        <v>313.23</v>
      </c>
      <c r="AO190" s="2">
        <v>71.81</v>
      </c>
      <c r="AP190" s="2">
        <v>1537.79</v>
      </c>
      <c r="AQ190" s="29">
        <v>588.5</v>
      </c>
      <c r="AR190" s="31">
        <f t="shared" si="55"/>
        <v>2284.6</v>
      </c>
      <c r="AS190" s="2">
        <v>-492.55</v>
      </c>
      <c r="AT190" s="2">
        <v>581.84</v>
      </c>
      <c r="AU190" s="2">
        <v>142.44999999999999</v>
      </c>
      <c r="AV190" s="2">
        <v>1889.48</v>
      </c>
      <c r="AW190" s="29">
        <v>1208.1099999999999</v>
      </c>
      <c r="AX190" s="31">
        <f t="shared" si="56"/>
        <v>3329.33</v>
      </c>
      <c r="AY190" s="5">
        <f t="shared" si="69"/>
        <v>265.82000000000005</v>
      </c>
      <c r="AZ190" s="5">
        <f t="shared" si="69"/>
        <v>-268.61</v>
      </c>
      <c r="BA190" s="5">
        <f t="shared" si="69"/>
        <v>-70.639999999999986</v>
      </c>
      <c r="BB190" s="5">
        <f t="shared" si="61"/>
        <v>-351.69000000000005</v>
      </c>
      <c r="BC190" s="33">
        <f t="shared" si="61"/>
        <v>-619.6099999999999</v>
      </c>
      <c r="BD190" s="34">
        <f t="shared" si="61"/>
        <v>-1044.73</v>
      </c>
      <c r="BE190" s="7">
        <f t="shared" si="70"/>
        <v>-0.53968125063445349</v>
      </c>
      <c r="BF190" s="7">
        <f t="shared" si="70"/>
        <v>-0.46165612539529766</v>
      </c>
      <c r="BG190" s="7">
        <f t="shared" si="70"/>
        <v>-0.49589329589329584</v>
      </c>
      <c r="BH190" s="7">
        <f t="shared" si="62"/>
        <v>-0.18613057560810384</v>
      </c>
      <c r="BI190" s="36">
        <f t="shared" si="62"/>
        <v>-0.51287548319275555</v>
      </c>
      <c r="BJ190" s="37">
        <f t="shared" si="62"/>
        <v>-0.31379586883847504</v>
      </c>
      <c r="BK190" s="38">
        <f t="shared" si="71"/>
        <v>1</v>
      </c>
      <c r="BL190" s="38">
        <f t="shared" si="71"/>
        <v>0.21192254607453115</v>
      </c>
      <c r="BM190" s="38">
        <f t="shared" si="71"/>
        <v>0.33498157391426042</v>
      </c>
      <c r="BN190" s="38">
        <f t="shared" si="63"/>
        <v>0.22840308401123458</v>
      </c>
      <c r="BO190" s="39">
        <f t="shared" si="63"/>
        <v>0.26631610386554316</v>
      </c>
      <c r="BP190" s="40">
        <f t="shared" si="63"/>
        <v>0.21949895515576584</v>
      </c>
      <c r="BQ190" s="38">
        <f t="shared" si="72"/>
        <v>1</v>
      </c>
      <c r="BR190" s="38">
        <f t="shared" si="72"/>
        <v>0.22123193916349812</v>
      </c>
      <c r="BS190" s="38">
        <f t="shared" si="72"/>
        <v>0.48975452107543144</v>
      </c>
      <c r="BT190" s="38">
        <f t="shared" si="64"/>
        <v>0.27826163792468667</v>
      </c>
      <c r="BU190" s="39">
        <f t="shared" si="64"/>
        <v>0.31506159832260622</v>
      </c>
      <c r="BV190" s="40">
        <f t="shared" si="64"/>
        <v>0.25505989751117164</v>
      </c>
      <c r="BW190" s="38">
        <f t="shared" si="73"/>
        <v>0</v>
      </c>
      <c r="BX190" s="38">
        <f t="shared" si="73"/>
        <v>-9.3093930889669718E-3</v>
      </c>
      <c r="BY190" s="38">
        <f t="shared" si="73"/>
        <v>-0.15477294716117102</v>
      </c>
      <c r="BZ190" s="38">
        <f t="shared" si="65"/>
        <v>-4.9858553913452092E-2</v>
      </c>
      <c r="CA190" s="39">
        <f t="shared" si="65"/>
        <v>-4.8745494457063054E-2</v>
      </c>
      <c r="CB190" s="40">
        <f t="shared" si="65"/>
        <v>-3.55609423554058E-2</v>
      </c>
      <c r="CC190" s="2">
        <f t="shared" si="74"/>
        <v>0</v>
      </c>
      <c r="CD190" s="2">
        <f t="shared" si="74"/>
        <v>-93.093930889669721</v>
      </c>
      <c r="CE190" s="2">
        <f t="shared" si="74"/>
        <v>-1547.7294716117101</v>
      </c>
      <c r="CF190" s="2">
        <f t="shared" si="66"/>
        <v>-498.5855391345209</v>
      </c>
      <c r="CG190" s="29">
        <f t="shared" si="66"/>
        <v>-487.45494457063052</v>
      </c>
      <c r="CH190" s="31">
        <f t="shared" si="66"/>
        <v>-355.60942355405803</v>
      </c>
      <c r="CI190" s="40">
        <f>IFERROR(M190/'Class Sum-WR'!M190,0)</f>
        <v>0.15677164802838933</v>
      </c>
      <c r="CJ190" s="40">
        <f>IFERROR(M190/'Class Sum-TH'!M190,0)</f>
        <v>0.6746971941231189</v>
      </c>
    </row>
    <row r="191" spans="1:88" x14ac:dyDescent="0.2">
      <c r="A191" t="s">
        <v>46</v>
      </c>
      <c r="B191" t="s">
        <v>46</v>
      </c>
      <c r="C191" t="s">
        <v>85</v>
      </c>
      <c r="D191" t="s">
        <v>85</v>
      </c>
      <c r="E191" t="s">
        <v>84</v>
      </c>
      <c r="F191" s="27">
        <f t="shared" si="57"/>
        <v>46196</v>
      </c>
      <c r="G191" s="60" t="s">
        <v>37</v>
      </c>
      <c r="H191" s="28">
        <v>-125.03</v>
      </c>
      <c r="I191" s="2">
        <v>2163.27</v>
      </c>
      <c r="J191" s="2">
        <v>79.42</v>
      </c>
      <c r="K191" s="2">
        <v>7445.59</v>
      </c>
      <c r="L191" s="29">
        <v>3369.69</v>
      </c>
      <c r="M191" s="30">
        <f t="shared" si="53"/>
        <v>12932.94</v>
      </c>
      <c r="N191" t="s">
        <v>49</v>
      </c>
      <c r="O191" t="s">
        <v>49</v>
      </c>
      <c r="P191" t="s">
        <v>85</v>
      </c>
      <c r="Q191" t="s">
        <v>85</v>
      </c>
      <c r="R191" t="s">
        <v>84</v>
      </c>
      <c r="S191" s="27">
        <f t="shared" si="58"/>
        <v>45832</v>
      </c>
      <c r="T191" s="60" t="s">
        <v>37</v>
      </c>
      <c r="U191" s="28">
        <v>-115.01</v>
      </c>
      <c r="V191" s="2">
        <v>1367.58</v>
      </c>
      <c r="W191" s="2">
        <v>76.12</v>
      </c>
      <c r="X191" s="2">
        <v>4069.98</v>
      </c>
      <c r="Y191" s="29">
        <v>2561.8000000000002</v>
      </c>
      <c r="Z191" s="31">
        <f t="shared" si="54"/>
        <v>7960.47</v>
      </c>
      <c r="AA191" s="32">
        <f t="shared" si="67"/>
        <v>-10.019999999999996</v>
      </c>
      <c r="AB191" s="5">
        <f t="shared" si="67"/>
        <v>795.69</v>
      </c>
      <c r="AC191" s="5">
        <f t="shared" si="67"/>
        <v>3.2999999999999972</v>
      </c>
      <c r="AD191" s="5">
        <f t="shared" si="59"/>
        <v>3375.61</v>
      </c>
      <c r="AE191" s="33">
        <f t="shared" si="59"/>
        <v>807.88999999999987</v>
      </c>
      <c r="AF191" s="34">
        <f t="shared" si="59"/>
        <v>4972.47</v>
      </c>
      <c r="AG191" s="35">
        <f t="shared" si="68"/>
        <v>8.7122858881836324E-2</v>
      </c>
      <c r="AH191" s="7">
        <f t="shared" si="68"/>
        <v>0.5818233668231475</v>
      </c>
      <c r="AI191" s="7">
        <f t="shared" si="68"/>
        <v>4.3352601156069322E-2</v>
      </c>
      <c r="AJ191" s="7">
        <f t="shared" si="60"/>
        <v>0.82939228202595594</v>
      </c>
      <c r="AK191" s="36">
        <f t="shared" si="60"/>
        <v>0.31536029354360207</v>
      </c>
      <c r="AL191" s="37">
        <f t="shared" si="60"/>
        <v>0.62464527848230067</v>
      </c>
      <c r="AM191" s="2">
        <v>-125.03</v>
      </c>
      <c r="AN191" s="2">
        <v>487.28</v>
      </c>
      <c r="AO191" s="2">
        <v>35.9</v>
      </c>
      <c r="AP191" s="2">
        <v>1864.34</v>
      </c>
      <c r="AQ191" s="29">
        <v>855.56</v>
      </c>
      <c r="AR191" s="31">
        <f t="shared" si="55"/>
        <v>3118.0499999999997</v>
      </c>
      <c r="AS191" s="2">
        <v>-115.01</v>
      </c>
      <c r="AT191" s="2">
        <v>305.66000000000003</v>
      </c>
      <c r="AU191" s="2">
        <v>35.25</v>
      </c>
      <c r="AV191" s="2">
        <v>1280.07</v>
      </c>
      <c r="AW191" s="29">
        <v>763.73</v>
      </c>
      <c r="AX191" s="31">
        <f t="shared" si="56"/>
        <v>2269.6999999999998</v>
      </c>
      <c r="AY191" s="5">
        <f t="shared" si="69"/>
        <v>-10.019999999999996</v>
      </c>
      <c r="AZ191" s="5">
        <f t="shared" si="69"/>
        <v>181.61999999999995</v>
      </c>
      <c r="BA191" s="5">
        <f t="shared" si="69"/>
        <v>0.64999999999999858</v>
      </c>
      <c r="BB191" s="5">
        <f t="shared" si="61"/>
        <v>584.27</v>
      </c>
      <c r="BC191" s="33">
        <f t="shared" si="61"/>
        <v>91.829999999999927</v>
      </c>
      <c r="BD191" s="34">
        <f t="shared" si="61"/>
        <v>848.34999999999991</v>
      </c>
      <c r="BE191" s="7">
        <f t="shared" si="70"/>
        <v>8.7122858881836324E-2</v>
      </c>
      <c r="BF191" s="7">
        <f t="shared" si="70"/>
        <v>0.59418962245632378</v>
      </c>
      <c r="BG191" s="7">
        <f t="shared" si="70"/>
        <v>1.8439716312056698E-2</v>
      </c>
      <c r="BH191" s="7">
        <f t="shared" si="62"/>
        <v>0.45643597615755388</v>
      </c>
      <c r="BI191" s="36">
        <f t="shared" si="62"/>
        <v>0.12023882785801256</v>
      </c>
      <c r="BJ191" s="37">
        <f t="shared" si="62"/>
        <v>0.37377186412301183</v>
      </c>
      <c r="BK191" s="38">
        <f t="shared" si="71"/>
        <v>1</v>
      </c>
      <c r="BL191" s="38">
        <f t="shared" si="71"/>
        <v>0.22525158671825524</v>
      </c>
      <c r="BM191" s="38">
        <f t="shared" si="71"/>
        <v>0.4520271971795517</v>
      </c>
      <c r="BN191" s="38">
        <f t="shared" si="63"/>
        <v>0.25039520038035934</v>
      </c>
      <c r="BO191" s="39">
        <f t="shared" si="63"/>
        <v>0.25389872658909274</v>
      </c>
      <c r="BP191" s="40">
        <f t="shared" si="63"/>
        <v>0.24109367243642973</v>
      </c>
      <c r="BQ191" s="38">
        <f t="shared" si="72"/>
        <v>1</v>
      </c>
      <c r="BR191" s="38">
        <f t="shared" si="72"/>
        <v>0.22350429225346966</v>
      </c>
      <c r="BS191" s="38">
        <f t="shared" si="72"/>
        <v>0.46308460325801365</v>
      </c>
      <c r="BT191" s="38">
        <f t="shared" si="64"/>
        <v>0.31451505904205918</v>
      </c>
      <c r="BU191" s="39">
        <f t="shared" si="64"/>
        <v>0.29812241392770705</v>
      </c>
      <c r="BV191" s="40">
        <f t="shared" si="64"/>
        <v>0.28512135589984006</v>
      </c>
      <c r="BW191" s="38">
        <f t="shared" si="73"/>
        <v>0</v>
      </c>
      <c r="BX191" s="38">
        <f t="shared" si="73"/>
        <v>1.7472944647855815E-3</v>
      </c>
      <c r="BY191" s="38">
        <f t="shared" si="73"/>
        <v>-1.1057406078461951E-2</v>
      </c>
      <c r="BZ191" s="38">
        <f t="shared" si="65"/>
        <v>-6.4119858661699836E-2</v>
      </c>
      <c r="CA191" s="39">
        <f t="shared" si="65"/>
        <v>-4.4223687338614315E-2</v>
      </c>
      <c r="CB191" s="40">
        <f t="shared" si="65"/>
        <v>-4.4027683463410322E-2</v>
      </c>
      <c r="CC191" s="2">
        <f t="shared" si="74"/>
        <v>0</v>
      </c>
      <c r="CD191" s="2">
        <f t="shared" si="74"/>
        <v>17.472944647855815</v>
      </c>
      <c r="CE191" s="2">
        <f t="shared" si="74"/>
        <v>-110.5740607846195</v>
      </c>
      <c r="CF191" s="2">
        <f t="shared" si="66"/>
        <v>-641.19858661699834</v>
      </c>
      <c r="CG191" s="29">
        <f t="shared" si="66"/>
        <v>-442.23687338614315</v>
      </c>
      <c r="CH191" s="31">
        <f t="shared" si="66"/>
        <v>-440.27683463410324</v>
      </c>
      <c r="CI191" s="40">
        <f>IFERROR(M191/'Class Sum-WR'!M191,0)</f>
        <v>0.13838854972557038</v>
      </c>
      <c r="CJ191" s="40">
        <f>IFERROR(M191/'Class Sum-TH'!M191,0)</f>
        <v>0.54526229249011859</v>
      </c>
    </row>
    <row r="192" spans="1:88" x14ac:dyDescent="0.2">
      <c r="A192" t="s">
        <v>46</v>
      </c>
      <c r="B192" t="s">
        <v>46</v>
      </c>
      <c r="C192" t="s">
        <v>85</v>
      </c>
      <c r="D192" t="s">
        <v>85</v>
      </c>
      <c r="E192" t="s">
        <v>84</v>
      </c>
      <c r="F192" s="27">
        <f t="shared" si="57"/>
        <v>46197</v>
      </c>
      <c r="G192" s="60" t="s">
        <v>38</v>
      </c>
      <c r="H192" s="28">
        <v>-124.89</v>
      </c>
      <c r="I192" s="2">
        <v>2871.6</v>
      </c>
      <c r="J192" s="2">
        <v>186.2</v>
      </c>
      <c r="K192" s="2">
        <v>7493.35</v>
      </c>
      <c r="L192" s="29">
        <v>3180.39</v>
      </c>
      <c r="M192" s="30">
        <f t="shared" si="53"/>
        <v>13606.65</v>
      </c>
      <c r="N192" t="s">
        <v>49</v>
      </c>
      <c r="O192" t="s">
        <v>49</v>
      </c>
      <c r="P192" t="s">
        <v>85</v>
      </c>
      <c r="Q192" t="s">
        <v>85</v>
      </c>
      <c r="R192" t="s">
        <v>84</v>
      </c>
      <c r="S192" s="27">
        <f t="shared" si="58"/>
        <v>45833</v>
      </c>
      <c r="T192" s="60" t="s">
        <v>38</v>
      </c>
      <c r="U192" s="28">
        <v>-226.61</v>
      </c>
      <c r="V192" s="2">
        <v>2187.2800000000002</v>
      </c>
      <c r="W192" s="2">
        <v>23.55</v>
      </c>
      <c r="X192" s="2">
        <v>6693.44</v>
      </c>
      <c r="Y192" s="29">
        <v>4332.12</v>
      </c>
      <c r="Z192" s="31">
        <f t="shared" si="54"/>
        <v>13009.779999999999</v>
      </c>
      <c r="AA192" s="32">
        <f t="shared" si="67"/>
        <v>101.72000000000001</v>
      </c>
      <c r="AB192" s="5">
        <f t="shared" si="67"/>
        <v>684.31999999999971</v>
      </c>
      <c r="AC192" s="5">
        <f t="shared" si="67"/>
        <v>162.64999999999998</v>
      </c>
      <c r="AD192" s="5">
        <f t="shared" si="59"/>
        <v>799.91000000000076</v>
      </c>
      <c r="AE192" s="33">
        <f t="shared" si="59"/>
        <v>-1151.73</v>
      </c>
      <c r="AF192" s="34">
        <f t="shared" si="59"/>
        <v>596.8700000000008</v>
      </c>
      <c r="AG192" s="35">
        <f t="shared" si="68"/>
        <v>-0.44887692511363136</v>
      </c>
      <c r="AH192" s="7">
        <f t="shared" si="68"/>
        <v>0.31286346512563534</v>
      </c>
      <c r="AI192" s="7">
        <f t="shared" si="68"/>
        <v>6.9065817409766446</v>
      </c>
      <c r="AJ192" s="7">
        <f t="shared" si="60"/>
        <v>0.11950656164842006</v>
      </c>
      <c r="AK192" s="36">
        <f t="shared" si="60"/>
        <v>-0.2658582864740589</v>
      </c>
      <c r="AL192" s="37">
        <f t="shared" si="60"/>
        <v>4.5878562127876173E-2</v>
      </c>
      <c r="AM192" s="2">
        <v>-124.89</v>
      </c>
      <c r="AN192" s="2">
        <v>598.76</v>
      </c>
      <c r="AO192" s="2">
        <v>59.29</v>
      </c>
      <c r="AP192" s="2">
        <v>1765.78</v>
      </c>
      <c r="AQ192" s="29">
        <v>821.37</v>
      </c>
      <c r="AR192" s="31">
        <f t="shared" si="55"/>
        <v>3120.31</v>
      </c>
      <c r="AS192" s="2">
        <v>-226.61</v>
      </c>
      <c r="AT192" s="2">
        <v>495.49</v>
      </c>
      <c r="AU192" s="2">
        <v>13.77</v>
      </c>
      <c r="AV192" s="2">
        <v>2018.91</v>
      </c>
      <c r="AW192" s="29">
        <v>1399.64</v>
      </c>
      <c r="AX192" s="31">
        <f t="shared" si="56"/>
        <v>3701.2</v>
      </c>
      <c r="AY192" s="5">
        <f t="shared" si="69"/>
        <v>101.72000000000001</v>
      </c>
      <c r="AZ192" s="5">
        <f t="shared" si="69"/>
        <v>103.26999999999998</v>
      </c>
      <c r="BA192" s="5">
        <f t="shared" si="69"/>
        <v>45.519999999999996</v>
      </c>
      <c r="BB192" s="5">
        <f t="shared" si="61"/>
        <v>-253.13000000000011</v>
      </c>
      <c r="BC192" s="33">
        <f t="shared" si="61"/>
        <v>-578.2700000000001</v>
      </c>
      <c r="BD192" s="34">
        <f t="shared" si="61"/>
        <v>-580.88999999999987</v>
      </c>
      <c r="BE192" s="7">
        <f t="shared" si="70"/>
        <v>-0.44887692511363136</v>
      </c>
      <c r="BF192" s="7">
        <f t="shared" si="70"/>
        <v>0.20841994793033156</v>
      </c>
      <c r="BG192" s="7">
        <f t="shared" si="70"/>
        <v>3.3057371096586783</v>
      </c>
      <c r="BH192" s="7">
        <f t="shared" si="62"/>
        <v>-0.12537953648255748</v>
      </c>
      <c r="BI192" s="36">
        <f t="shared" si="62"/>
        <v>-0.4131562401760453</v>
      </c>
      <c r="BJ192" s="37">
        <f t="shared" si="62"/>
        <v>-0.15694639576353611</v>
      </c>
      <c r="BK192" s="38">
        <f t="shared" si="71"/>
        <v>1</v>
      </c>
      <c r="BL192" s="38">
        <f t="shared" si="71"/>
        <v>0.20851093467056694</v>
      </c>
      <c r="BM192" s="38">
        <f t="shared" si="71"/>
        <v>0.31842105263157894</v>
      </c>
      <c r="BN192" s="38">
        <f t="shared" si="63"/>
        <v>0.23564627302875216</v>
      </c>
      <c r="BO192" s="39">
        <f t="shared" si="63"/>
        <v>0.25826077933838304</v>
      </c>
      <c r="BP192" s="40">
        <f t="shared" si="63"/>
        <v>0.22932242690155183</v>
      </c>
      <c r="BQ192" s="38">
        <f t="shared" si="72"/>
        <v>1</v>
      </c>
      <c r="BR192" s="38">
        <f t="shared" si="72"/>
        <v>0.22653249698255365</v>
      </c>
      <c r="BS192" s="38">
        <f t="shared" si="72"/>
        <v>0.58471337579617833</v>
      </c>
      <c r="BT192" s="38">
        <f t="shared" si="64"/>
        <v>0.30162517330401112</v>
      </c>
      <c r="BU192" s="39">
        <f t="shared" si="64"/>
        <v>0.32308430976057917</v>
      </c>
      <c r="BV192" s="40">
        <f t="shared" si="64"/>
        <v>0.28449366553469774</v>
      </c>
      <c r="BW192" s="38">
        <f t="shared" si="73"/>
        <v>0</v>
      </c>
      <c r="BX192" s="38">
        <f t="shared" si="73"/>
        <v>-1.8021562311986705E-2</v>
      </c>
      <c r="BY192" s="38">
        <f t="shared" si="73"/>
        <v>-0.26629232316459939</v>
      </c>
      <c r="BZ192" s="38">
        <f t="shared" si="65"/>
        <v>-6.5978900275258962E-2</v>
      </c>
      <c r="CA192" s="39">
        <f t="shared" si="65"/>
        <v>-6.4823530422196129E-2</v>
      </c>
      <c r="CB192" s="40">
        <f t="shared" si="65"/>
        <v>-5.5171238633145908E-2</v>
      </c>
      <c r="CC192" s="2">
        <f t="shared" si="74"/>
        <v>0</v>
      </c>
      <c r="CD192" s="2">
        <f t="shared" si="74"/>
        <v>-180.21562311986705</v>
      </c>
      <c r="CE192" s="2">
        <f t="shared" si="74"/>
        <v>-2662.9232316459938</v>
      </c>
      <c r="CF192" s="2">
        <f t="shared" si="66"/>
        <v>-659.78900275258957</v>
      </c>
      <c r="CG192" s="29">
        <f t="shared" si="66"/>
        <v>-648.23530422196131</v>
      </c>
      <c r="CH192" s="31">
        <f t="shared" si="66"/>
        <v>-551.71238633145913</v>
      </c>
      <c r="CI192" s="40">
        <f>IFERROR(M192/'Class Sum-WR'!M192,0)</f>
        <v>0.14763729227087447</v>
      </c>
      <c r="CJ192" s="40">
        <f>IFERROR(M192/'Class Sum-TH'!M192,0)</f>
        <v>0.63249853341353457</v>
      </c>
    </row>
    <row r="193" spans="1:88" x14ac:dyDescent="0.2">
      <c r="A193" t="s">
        <v>46</v>
      </c>
      <c r="B193" t="s">
        <v>46</v>
      </c>
      <c r="C193" t="s">
        <v>85</v>
      </c>
      <c r="D193" t="s">
        <v>85</v>
      </c>
      <c r="E193" t="s">
        <v>84</v>
      </c>
      <c r="F193" s="27">
        <f t="shared" si="57"/>
        <v>46198</v>
      </c>
      <c r="G193" s="60" t="s">
        <v>39</v>
      </c>
      <c r="H193" s="28">
        <v>-115.98</v>
      </c>
      <c r="I193" s="2">
        <v>3887.7</v>
      </c>
      <c r="J193" s="2">
        <v>150.86000000000001</v>
      </c>
      <c r="K193" s="2">
        <v>8292.83</v>
      </c>
      <c r="L193" s="29">
        <v>2514.08</v>
      </c>
      <c r="M193" s="30">
        <f t="shared" si="53"/>
        <v>14729.49</v>
      </c>
      <c r="N193" t="s">
        <v>49</v>
      </c>
      <c r="O193" t="s">
        <v>49</v>
      </c>
      <c r="P193" t="s">
        <v>85</v>
      </c>
      <c r="Q193" t="s">
        <v>85</v>
      </c>
      <c r="R193" t="s">
        <v>84</v>
      </c>
      <c r="S193" s="27">
        <f t="shared" si="58"/>
        <v>45834</v>
      </c>
      <c r="T193" s="60" t="s">
        <v>39</v>
      </c>
      <c r="U193" s="28">
        <v>-609.41999999999996</v>
      </c>
      <c r="V193" s="2">
        <v>3936.04</v>
      </c>
      <c r="W193" s="2">
        <v>202.34</v>
      </c>
      <c r="X193" s="2">
        <v>11429.09</v>
      </c>
      <c r="Y193" s="29">
        <v>5704.81</v>
      </c>
      <c r="Z193" s="31">
        <f t="shared" si="54"/>
        <v>20662.86</v>
      </c>
      <c r="AA193" s="32">
        <f t="shared" si="67"/>
        <v>493.43999999999994</v>
      </c>
      <c r="AB193" s="5">
        <f t="shared" si="67"/>
        <v>-48.340000000000146</v>
      </c>
      <c r="AC193" s="5">
        <f t="shared" si="67"/>
        <v>-51.47999999999999</v>
      </c>
      <c r="AD193" s="5">
        <f t="shared" si="59"/>
        <v>-3136.26</v>
      </c>
      <c r="AE193" s="33">
        <f t="shared" si="59"/>
        <v>-3190.7300000000005</v>
      </c>
      <c r="AF193" s="34">
        <f t="shared" si="59"/>
        <v>-5933.3700000000008</v>
      </c>
      <c r="AG193" s="35">
        <f t="shared" si="68"/>
        <v>-0.80968789997046364</v>
      </c>
      <c r="AH193" s="7">
        <f t="shared" si="68"/>
        <v>-1.2281379254275908E-2</v>
      </c>
      <c r="AI193" s="7">
        <f t="shared" si="68"/>
        <v>-0.25442324799841842</v>
      </c>
      <c r="AJ193" s="7">
        <f t="shared" si="60"/>
        <v>-0.27441029863269956</v>
      </c>
      <c r="AK193" s="36">
        <f t="shared" si="60"/>
        <v>-0.5593052178775455</v>
      </c>
      <c r="AL193" s="37">
        <f t="shared" si="60"/>
        <v>-0.28715143982972352</v>
      </c>
      <c r="AM193" s="2">
        <v>-115.98</v>
      </c>
      <c r="AN193" s="2">
        <v>808.65</v>
      </c>
      <c r="AO193" s="2">
        <v>71.989999999999995</v>
      </c>
      <c r="AP193" s="2">
        <v>2039.31</v>
      </c>
      <c r="AQ193" s="29">
        <v>561.1</v>
      </c>
      <c r="AR193" s="31">
        <f t="shared" si="55"/>
        <v>3365.0699999999997</v>
      </c>
      <c r="AS193" s="2">
        <v>-609.41999999999996</v>
      </c>
      <c r="AT193" s="2">
        <v>870.07</v>
      </c>
      <c r="AU193" s="2">
        <v>99.53</v>
      </c>
      <c r="AV193" s="2">
        <v>3373.24</v>
      </c>
      <c r="AW193" s="29">
        <v>1821.83</v>
      </c>
      <c r="AX193" s="31">
        <f t="shared" si="56"/>
        <v>5555.25</v>
      </c>
      <c r="AY193" s="5">
        <f t="shared" si="69"/>
        <v>493.43999999999994</v>
      </c>
      <c r="AZ193" s="5">
        <f t="shared" si="69"/>
        <v>-61.420000000000073</v>
      </c>
      <c r="BA193" s="5">
        <f t="shared" si="69"/>
        <v>-27.540000000000006</v>
      </c>
      <c r="BB193" s="5">
        <f t="shared" si="61"/>
        <v>-1333.9299999999998</v>
      </c>
      <c r="BC193" s="33">
        <f t="shared" si="61"/>
        <v>-1260.73</v>
      </c>
      <c r="BD193" s="34">
        <f t="shared" si="61"/>
        <v>-2190.1800000000003</v>
      </c>
      <c r="BE193" s="7">
        <f t="shared" si="70"/>
        <v>-0.80968789997046364</v>
      </c>
      <c r="BF193" s="7">
        <f t="shared" si="70"/>
        <v>-7.0592021331617072E-2</v>
      </c>
      <c r="BG193" s="7">
        <f t="shared" si="70"/>
        <v>-0.27670049231387528</v>
      </c>
      <c r="BH193" s="7">
        <f t="shared" si="62"/>
        <v>-0.3954447356250963</v>
      </c>
      <c r="BI193" s="36">
        <f t="shared" si="62"/>
        <v>-0.69201297596372879</v>
      </c>
      <c r="BJ193" s="37">
        <f t="shared" si="62"/>
        <v>-0.39425408397461864</v>
      </c>
      <c r="BK193" s="38">
        <f t="shared" si="71"/>
        <v>1</v>
      </c>
      <c r="BL193" s="38">
        <f t="shared" si="71"/>
        <v>0.2080021606605448</v>
      </c>
      <c r="BM193" s="38">
        <f t="shared" si="71"/>
        <v>0.47719740156436424</v>
      </c>
      <c r="BN193" s="38">
        <f t="shared" si="63"/>
        <v>0.24591243278832436</v>
      </c>
      <c r="BO193" s="39">
        <f t="shared" si="63"/>
        <v>0.22318303315725835</v>
      </c>
      <c r="BP193" s="40">
        <f t="shared" si="63"/>
        <v>0.22845801178452205</v>
      </c>
      <c r="BQ193" s="38">
        <f t="shared" si="72"/>
        <v>1</v>
      </c>
      <c r="BR193" s="38">
        <f t="shared" si="72"/>
        <v>0.22105212345402994</v>
      </c>
      <c r="BS193" s="38">
        <f t="shared" si="72"/>
        <v>0.49189483048334487</v>
      </c>
      <c r="BT193" s="38">
        <f t="shared" si="64"/>
        <v>0.295145107790734</v>
      </c>
      <c r="BU193" s="39">
        <f t="shared" si="64"/>
        <v>0.31934981182545952</v>
      </c>
      <c r="BV193" s="40">
        <f t="shared" si="64"/>
        <v>0.26885194014768526</v>
      </c>
      <c r="BW193" s="38">
        <f t="shared" si="73"/>
        <v>0</v>
      </c>
      <c r="BX193" s="38">
        <f t="shared" si="73"/>
        <v>-1.3049962793485137E-2</v>
      </c>
      <c r="BY193" s="38">
        <f t="shared" si="73"/>
        <v>-1.4697428918980626E-2</v>
      </c>
      <c r="BZ193" s="38">
        <f t="shared" si="65"/>
        <v>-4.9232675002409632E-2</v>
      </c>
      <c r="CA193" s="39">
        <f t="shared" si="65"/>
        <v>-9.6166778668201169E-2</v>
      </c>
      <c r="CB193" s="40">
        <f t="shared" si="65"/>
        <v>-4.0393928363163217E-2</v>
      </c>
      <c r="CC193" s="2">
        <f t="shared" si="74"/>
        <v>0</v>
      </c>
      <c r="CD193" s="2">
        <f t="shared" si="74"/>
        <v>-130.49962793485136</v>
      </c>
      <c r="CE193" s="2">
        <f t="shared" si="74"/>
        <v>-146.97428918980626</v>
      </c>
      <c r="CF193" s="2">
        <f t="shared" si="66"/>
        <v>-492.32675002409633</v>
      </c>
      <c r="CG193" s="29">
        <f t="shared" si="66"/>
        <v>-961.66778668201164</v>
      </c>
      <c r="CH193" s="31">
        <f t="shared" si="66"/>
        <v>-403.93928363163218</v>
      </c>
      <c r="CI193" s="40">
        <f>IFERROR(M193/'Class Sum-WR'!M193,0)</f>
        <v>0.14353381176345625</v>
      </c>
      <c r="CJ193" s="40">
        <f>IFERROR(M193/'Class Sum-TH'!M193,0)</f>
        <v>0.57540194565251779</v>
      </c>
    </row>
    <row r="194" spans="1:88" x14ac:dyDescent="0.2">
      <c r="A194" t="s">
        <v>46</v>
      </c>
      <c r="B194" t="s">
        <v>46</v>
      </c>
      <c r="C194" t="s">
        <v>85</v>
      </c>
      <c r="D194" t="s">
        <v>85</v>
      </c>
      <c r="E194" t="s">
        <v>84</v>
      </c>
      <c r="F194" s="27">
        <f t="shared" si="57"/>
        <v>46199</v>
      </c>
      <c r="G194" s="60" t="s">
        <v>40</v>
      </c>
      <c r="H194" s="28">
        <v>-208.53</v>
      </c>
      <c r="I194" s="2">
        <v>6078.09</v>
      </c>
      <c r="J194" s="2">
        <v>424.02</v>
      </c>
      <c r="K194" s="2">
        <v>14061.34</v>
      </c>
      <c r="L194" s="29">
        <v>6520.03</v>
      </c>
      <c r="M194" s="30">
        <f t="shared" si="53"/>
        <v>26874.949999999997</v>
      </c>
      <c r="N194" t="s">
        <v>49</v>
      </c>
      <c r="O194" t="s">
        <v>49</v>
      </c>
      <c r="P194" t="s">
        <v>85</v>
      </c>
      <c r="Q194" t="s">
        <v>85</v>
      </c>
      <c r="R194" t="s">
        <v>84</v>
      </c>
      <c r="S194" s="27">
        <f t="shared" si="58"/>
        <v>45835</v>
      </c>
      <c r="T194" s="60" t="s">
        <v>40</v>
      </c>
      <c r="U194" s="28">
        <v>-425.9</v>
      </c>
      <c r="V194" s="2">
        <v>6255.27</v>
      </c>
      <c r="W194" s="2">
        <v>365.43</v>
      </c>
      <c r="X194" s="2">
        <v>15089.31</v>
      </c>
      <c r="Y194" s="29">
        <v>5313.74</v>
      </c>
      <c r="Z194" s="31">
        <f t="shared" si="54"/>
        <v>26597.85</v>
      </c>
      <c r="AA194" s="32">
        <f t="shared" si="67"/>
        <v>217.36999999999998</v>
      </c>
      <c r="AB194" s="5">
        <f t="shared" si="67"/>
        <v>-177.18000000000029</v>
      </c>
      <c r="AC194" s="5">
        <f t="shared" si="67"/>
        <v>58.589999999999975</v>
      </c>
      <c r="AD194" s="5">
        <f t="shared" si="59"/>
        <v>-1027.9699999999993</v>
      </c>
      <c r="AE194" s="33">
        <f t="shared" si="59"/>
        <v>1206.29</v>
      </c>
      <c r="AF194" s="34">
        <f t="shared" si="59"/>
        <v>277.09999999999854</v>
      </c>
      <c r="AG194" s="35">
        <f t="shared" si="68"/>
        <v>-0.51037802301009627</v>
      </c>
      <c r="AH194" s="7">
        <f t="shared" si="68"/>
        <v>-2.8324916430465877E-2</v>
      </c>
      <c r="AI194" s="7">
        <f t="shared" si="68"/>
        <v>0.16033166406698951</v>
      </c>
      <c r="AJ194" s="7">
        <f t="shared" si="60"/>
        <v>-6.8125712839089358E-2</v>
      </c>
      <c r="AK194" s="36">
        <f t="shared" si="60"/>
        <v>0.22701336535095809</v>
      </c>
      <c r="AL194" s="37">
        <f t="shared" si="60"/>
        <v>1.0418135300409566E-2</v>
      </c>
      <c r="AM194" s="2">
        <v>-208.53</v>
      </c>
      <c r="AN194" s="2">
        <v>1207.22</v>
      </c>
      <c r="AO194" s="2">
        <v>266.02</v>
      </c>
      <c r="AP194" s="2">
        <v>3295.45</v>
      </c>
      <c r="AQ194" s="29">
        <v>1701.98</v>
      </c>
      <c r="AR194" s="31">
        <f t="shared" si="55"/>
        <v>6262.1399999999994</v>
      </c>
      <c r="AS194" s="2">
        <v>-425.9</v>
      </c>
      <c r="AT194" s="2">
        <v>1427.62</v>
      </c>
      <c r="AU194" s="2">
        <v>172.62</v>
      </c>
      <c r="AV194" s="2">
        <v>4420.92</v>
      </c>
      <c r="AW194" s="29">
        <v>1621.62</v>
      </c>
      <c r="AX194" s="31">
        <f t="shared" si="56"/>
        <v>7216.88</v>
      </c>
      <c r="AY194" s="5">
        <f t="shared" si="69"/>
        <v>217.36999999999998</v>
      </c>
      <c r="AZ194" s="5">
        <f t="shared" si="69"/>
        <v>-220.39999999999986</v>
      </c>
      <c r="BA194" s="5">
        <f t="shared" si="69"/>
        <v>93.399999999999977</v>
      </c>
      <c r="BB194" s="5">
        <f t="shared" si="61"/>
        <v>-1125.4700000000003</v>
      </c>
      <c r="BC194" s="33">
        <f t="shared" si="61"/>
        <v>80.360000000000127</v>
      </c>
      <c r="BD194" s="34">
        <f t="shared" si="61"/>
        <v>-954.74000000000069</v>
      </c>
      <c r="BE194" s="7">
        <f t="shared" si="70"/>
        <v>-0.51037802301009627</v>
      </c>
      <c r="BF194" s="7">
        <f t="shared" si="70"/>
        <v>-0.15438281895742556</v>
      </c>
      <c r="BG194" s="7">
        <f t="shared" si="70"/>
        <v>0.54107287683930005</v>
      </c>
      <c r="BH194" s="7">
        <f t="shared" si="62"/>
        <v>-0.25457823258507284</v>
      </c>
      <c r="BI194" s="36">
        <f t="shared" si="62"/>
        <v>4.9555382888716304E-2</v>
      </c>
      <c r="BJ194" s="37">
        <f t="shared" si="62"/>
        <v>-0.13229262506789646</v>
      </c>
      <c r="BK194" s="38">
        <f t="shared" si="71"/>
        <v>1</v>
      </c>
      <c r="BL194" s="38">
        <f t="shared" si="71"/>
        <v>0.19861831595122809</v>
      </c>
      <c r="BM194" s="38">
        <f t="shared" si="71"/>
        <v>0.62737606716664307</v>
      </c>
      <c r="BN194" s="38">
        <f t="shared" si="63"/>
        <v>0.23436244340866516</v>
      </c>
      <c r="BO194" s="39">
        <f t="shared" si="63"/>
        <v>0.26103867620241011</v>
      </c>
      <c r="BP194" s="40">
        <f t="shared" si="63"/>
        <v>0.23301029397263995</v>
      </c>
      <c r="BQ194" s="38">
        <f t="shared" si="72"/>
        <v>1</v>
      </c>
      <c r="BR194" s="38">
        <f t="shared" si="72"/>
        <v>0.22822675919664537</v>
      </c>
      <c r="BS194" s="38">
        <f t="shared" si="72"/>
        <v>0.47237501026188328</v>
      </c>
      <c r="BT194" s="38">
        <f t="shared" si="64"/>
        <v>0.29298357578974787</v>
      </c>
      <c r="BU194" s="39">
        <f t="shared" si="64"/>
        <v>0.30517488623831801</v>
      </c>
      <c r="BV194" s="40">
        <f t="shared" si="64"/>
        <v>0.27133320926315474</v>
      </c>
      <c r="BW194" s="38">
        <f t="shared" si="73"/>
        <v>0</v>
      </c>
      <c r="BX194" s="38">
        <f t="shared" si="73"/>
        <v>-2.9608443245417282E-2</v>
      </c>
      <c r="BY194" s="38">
        <f t="shared" si="73"/>
        <v>0.15500105690475979</v>
      </c>
      <c r="BZ194" s="38">
        <f t="shared" si="65"/>
        <v>-5.8621132381082713E-2</v>
      </c>
      <c r="CA194" s="39">
        <f t="shared" si="65"/>
        <v>-4.4136210035907897E-2</v>
      </c>
      <c r="CB194" s="40">
        <f t="shared" si="65"/>
        <v>-3.8322915290514792E-2</v>
      </c>
      <c r="CC194" s="2">
        <f t="shared" si="74"/>
        <v>0</v>
      </c>
      <c r="CD194" s="2">
        <f t="shared" si="74"/>
        <v>-296.08443245417283</v>
      </c>
      <c r="CE194" s="2">
        <f t="shared" si="74"/>
        <v>1550.010569047598</v>
      </c>
      <c r="CF194" s="2">
        <f t="shared" si="66"/>
        <v>-586.21132381082714</v>
      </c>
      <c r="CG194" s="29">
        <f t="shared" si="66"/>
        <v>-441.36210035907897</v>
      </c>
      <c r="CH194" s="31">
        <f t="shared" si="66"/>
        <v>-383.22915290514794</v>
      </c>
      <c r="CI194" s="40">
        <f>IFERROR(M194/'Class Sum-WR'!M194,0)</f>
        <v>0.19332437985020298</v>
      </c>
      <c r="CJ194" s="40">
        <f>IFERROR(M194/'Class Sum-TH'!M194,0)</f>
        <v>0.64355322500386736</v>
      </c>
    </row>
    <row r="195" spans="1:88" ht="13.5" thickBot="1" x14ac:dyDescent="0.25">
      <c r="A195" t="s">
        <v>46</v>
      </c>
      <c r="B195" t="s">
        <v>46</v>
      </c>
      <c r="C195" t="s">
        <v>85</v>
      </c>
      <c r="D195" t="s">
        <v>85</v>
      </c>
      <c r="E195" t="s">
        <v>84</v>
      </c>
      <c r="F195" s="41">
        <f t="shared" si="57"/>
        <v>46200</v>
      </c>
      <c r="G195" s="61" t="s">
        <v>41</v>
      </c>
      <c r="H195" s="43">
        <v>-249.48</v>
      </c>
      <c r="I195" s="44">
        <v>4310.57</v>
      </c>
      <c r="J195" s="44">
        <v>234.2</v>
      </c>
      <c r="K195" s="44">
        <v>12521.31</v>
      </c>
      <c r="L195" s="45">
        <v>4341.12</v>
      </c>
      <c r="M195" s="46">
        <f t="shared" si="53"/>
        <v>21157.719999999998</v>
      </c>
      <c r="N195" t="s">
        <v>49</v>
      </c>
      <c r="O195" t="s">
        <v>49</v>
      </c>
      <c r="P195" t="s">
        <v>85</v>
      </c>
      <c r="Q195" t="s">
        <v>85</v>
      </c>
      <c r="R195" t="s">
        <v>84</v>
      </c>
      <c r="S195" s="41">
        <f t="shared" si="58"/>
        <v>45836</v>
      </c>
      <c r="T195" s="61" t="s">
        <v>41</v>
      </c>
      <c r="U195" s="43">
        <v>-333.07</v>
      </c>
      <c r="V195" s="44">
        <v>6634.84</v>
      </c>
      <c r="W195" s="44">
        <v>338.93</v>
      </c>
      <c r="X195" s="44">
        <v>15799.63</v>
      </c>
      <c r="Y195" s="45">
        <v>4869.2299999999996</v>
      </c>
      <c r="Z195" s="47">
        <f t="shared" si="54"/>
        <v>27309.56</v>
      </c>
      <c r="AA195" s="48">
        <f t="shared" si="67"/>
        <v>83.59</v>
      </c>
      <c r="AB195" s="49">
        <f t="shared" si="67"/>
        <v>-2324.2700000000004</v>
      </c>
      <c r="AC195" s="49">
        <f t="shared" si="67"/>
        <v>-104.73000000000002</v>
      </c>
      <c r="AD195" s="49">
        <f t="shared" si="59"/>
        <v>-3278.3199999999997</v>
      </c>
      <c r="AE195" s="50">
        <f t="shared" si="59"/>
        <v>-528.10999999999967</v>
      </c>
      <c r="AF195" s="51">
        <f t="shared" si="59"/>
        <v>-6151.8400000000038</v>
      </c>
      <c r="AG195" s="52">
        <f t="shared" si="68"/>
        <v>-0.25096826492929414</v>
      </c>
      <c r="AH195" s="53">
        <f t="shared" si="68"/>
        <v>-0.35031289375478541</v>
      </c>
      <c r="AI195" s="53">
        <f t="shared" si="68"/>
        <v>-0.30900185879090081</v>
      </c>
      <c r="AJ195" s="53">
        <f t="shared" si="60"/>
        <v>-0.20749346661915499</v>
      </c>
      <c r="AK195" s="54">
        <f t="shared" si="60"/>
        <v>-0.10845862692869299</v>
      </c>
      <c r="AL195" s="55">
        <f t="shared" si="60"/>
        <v>-0.22526324115071805</v>
      </c>
      <c r="AM195" s="44">
        <v>-249.48</v>
      </c>
      <c r="AN195" s="44">
        <v>994.54</v>
      </c>
      <c r="AO195" s="44">
        <v>98.73</v>
      </c>
      <c r="AP195" s="44">
        <v>3120.79</v>
      </c>
      <c r="AQ195" s="45">
        <v>1089.0899999999999</v>
      </c>
      <c r="AR195" s="47">
        <f t="shared" si="55"/>
        <v>5053.67</v>
      </c>
      <c r="AS195" s="44">
        <v>-333.07</v>
      </c>
      <c r="AT195" s="44">
        <v>1473.41</v>
      </c>
      <c r="AU195" s="44">
        <v>147.13999999999999</v>
      </c>
      <c r="AV195" s="44">
        <v>4629.0600000000004</v>
      </c>
      <c r="AW195" s="45">
        <v>1423.57</v>
      </c>
      <c r="AX195" s="47">
        <f t="shared" si="56"/>
        <v>7340.1100000000006</v>
      </c>
      <c r="AY195" s="49">
        <f t="shared" si="69"/>
        <v>83.59</v>
      </c>
      <c r="AZ195" s="49">
        <f t="shared" si="69"/>
        <v>-478.87000000000012</v>
      </c>
      <c r="BA195" s="49">
        <f t="shared" si="69"/>
        <v>-48.409999999999982</v>
      </c>
      <c r="BB195" s="49">
        <f t="shared" si="61"/>
        <v>-1508.2700000000004</v>
      </c>
      <c r="BC195" s="50">
        <f t="shared" si="61"/>
        <v>-334.48</v>
      </c>
      <c r="BD195" s="51">
        <f t="shared" si="61"/>
        <v>-2286.4400000000005</v>
      </c>
      <c r="BE195" s="53">
        <f t="shared" si="70"/>
        <v>-0.25096826492929414</v>
      </c>
      <c r="BF195" s="53">
        <f t="shared" si="70"/>
        <v>-0.32500797469814924</v>
      </c>
      <c r="BG195" s="53">
        <f t="shared" si="70"/>
        <v>-0.32900638847356251</v>
      </c>
      <c r="BH195" s="53">
        <f t="shared" si="62"/>
        <v>-0.32582640968144727</v>
      </c>
      <c r="BI195" s="54">
        <f t="shared" si="62"/>
        <v>-0.23495859002367289</v>
      </c>
      <c r="BJ195" s="55">
        <f t="shared" si="62"/>
        <v>-0.31149941894603767</v>
      </c>
      <c r="BK195" s="56">
        <f t="shared" si="71"/>
        <v>1</v>
      </c>
      <c r="BL195" s="56">
        <f t="shared" si="71"/>
        <v>0.23072122712309509</v>
      </c>
      <c r="BM195" s="56">
        <f t="shared" si="71"/>
        <v>0.42156276686592659</v>
      </c>
      <c r="BN195" s="56">
        <f t="shared" si="63"/>
        <v>0.2492382985486343</v>
      </c>
      <c r="BO195" s="57">
        <f t="shared" si="63"/>
        <v>0.25087765369305615</v>
      </c>
      <c r="BP195" s="58">
        <f t="shared" si="63"/>
        <v>0.23885702240127957</v>
      </c>
      <c r="BQ195" s="56">
        <f t="shared" si="72"/>
        <v>1</v>
      </c>
      <c r="BR195" s="56">
        <f t="shared" si="72"/>
        <v>0.22207167015331192</v>
      </c>
      <c r="BS195" s="56">
        <f t="shared" si="72"/>
        <v>0.43413094149234349</v>
      </c>
      <c r="BT195" s="56">
        <f t="shared" si="64"/>
        <v>0.29298534206180782</v>
      </c>
      <c r="BU195" s="57">
        <f t="shared" si="64"/>
        <v>0.29236039373781891</v>
      </c>
      <c r="BV195" s="58">
        <f t="shared" si="64"/>
        <v>0.26877437791015307</v>
      </c>
      <c r="BW195" s="56">
        <f t="shared" si="73"/>
        <v>0</v>
      </c>
      <c r="BX195" s="56">
        <f t="shared" si="73"/>
        <v>8.6495569697831731E-3</v>
      </c>
      <c r="BY195" s="56">
        <f t="shared" si="73"/>
        <v>-1.2568174626416906E-2</v>
      </c>
      <c r="BZ195" s="56">
        <f t="shared" si="65"/>
        <v>-4.3747043513173517E-2</v>
      </c>
      <c r="CA195" s="57">
        <f t="shared" si="65"/>
        <v>-4.1482740044762767E-2</v>
      </c>
      <c r="CB195" s="58">
        <f t="shared" si="65"/>
        <v>-2.9917355508873505E-2</v>
      </c>
      <c r="CC195" s="44">
        <f t="shared" si="74"/>
        <v>0</v>
      </c>
      <c r="CD195" s="44">
        <f t="shared" si="74"/>
        <v>86.495569697831726</v>
      </c>
      <c r="CE195" s="44">
        <f t="shared" si="74"/>
        <v>-125.68174626416906</v>
      </c>
      <c r="CF195" s="44">
        <f t="shared" si="66"/>
        <v>-437.47043513173514</v>
      </c>
      <c r="CG195" s="45">
        <f t="shared" si="66"/>
        <v>-414.82740044762767</v>
      </c>
      <c r="CH195" s="47">
        <f t="shared" si="66"/>
        <v>-299.17355508873504</v>
      </c>
      <c r="CI195" s="58">
        <f>IFERROR(M195/'Class Sum-WR'!M195,0)</f>
        <v>0.19652432134446038</v>
      </c>
      <c r="CJ195" s="58">
        <f>IFERROR(M195/'Class Sum-TH'!M195,0)</f>
        <v>0.47842870338859445</v>
      </c>
    </row>
    <row r="196" spans="1:88" x14ac:dyDescent="0.2">
      <c r="A196" t="s">
        <v>46</v>
      </c>
      <c r="B196" t="s">
        <v>46</v>
      </c>
      <c r="C196" t="s">
        <v>92</v>
      </c>
      <c r="D196" t="s">
        <v>85</v>
      </c>
      <c r="E196" t="s">
        <v>88</v>
      </c>
      <c r="F196" s="27">
        <f t="shared" si="57"/>
        <v>46201</v>
      </c>
      <c r="G196" s="60" t="s">
        <v>35</v>
      </c>
      <c r="H196" s="28">
        <v>-160.25</v>
      </c>
      <c r="I196" s="2">
        <v>2646.4</v>
      </c>
      <c r="J196" s="2">
        <v>117.64</v>
      </c>
      <c r="K196" s="2">
        <v>6319.55</v>
      </c>
      <c r="L196" s="29">
        <v>3214.05</v>
      </c>
      <c r="M196" s="30">
        <f t="shared" si="53"/>
        <v>12137.39</v>
      </c>
      <c r="N196" t="s">
        <v>49</v>
      </c>
      <c r="O196" t="s">
        <v>49</v>
      </c>
      <c r="P196" t="s">
        <v>92</v>
      </c>
      <c r="Q196" t="s">
        <v>85</v>
      </c>
      <c r="R196" t="s">
        <v>88</v>
      </c>
      <c r="S196" s="27">
        <f t="shared" si="58"/>
        <v>45837</v>
      </c>
      <c r="T196" s="60" t="s">
        <v>35</v>
      </c>
      <c r="U196" s="28">
        <v>-405</v>
      </c>
      <c r="V196" s="2">
        <v>4138.5600000000004</v>
      </c>
      <c r="W196" s="2">
        <v>354.5</v>
      </c>
      <c r="X196" s="2">
        <v>7092.4</v>
      </c>
      <c r="Y196" s="29">
        <v>3617.75</v>
      </c>
      <c r="Z196" s="31">
        <f t="shared" si="54"/>
        <v>14798.21</v>
      </c>
      <c r="AA196" s="32">
        <f t="shared" si="67"/>
        <v>244.75</v>
      </c>
      <c r="AB196" s="5">
        <f t="shared" si="67"/>
        <v>-1492.1600000000003</v>
      </c>
      <c r="AC196" s="5">
        <f t="shared" si="67"/>
        <v>-236.86</v>
      </c>
      <c r="AD196" s="5">
        <f t="shared" si="59"/>
        <v>-772.84999999999945</v>
      </c>
      <c r="AE196" s="33">
        <f t="shared" si="59"/>
        <v>-403.69999999999982</v>
      </c>
      <c r="AF196" s="34">
        <f t="shared" si="59"/>
        <v>-2660.8199999999997</v>
      </c>
      <c r="AG196" s="35">
        <f t="shared" si="68"/>
        <v>-0.60432098765432096</v>
      </c>
      <c r="AH196" s="7">
        <f t="shared" si="68"/>
        <v>-0.36055052965282613</v>
      </c>
      <c r="AI196" s="7">
        <f t="shared" si="68"/>
        <v>-0.66815232722143869</v>
      </c>
      <c r="AJ196" s="7">
        <f t="shared" si="60"/>
        <v>-0.10896875528734977</v>
      </c>
      <c r="AK196" s="36">
        <f t="shared" si="60"/>
        <v>-0.11158869463064054</v>
      </c>
      <c r="AL196" s="37">
        <f t="shared" si="60"/>
        <v>-0.17980688204857209</v>
      </c>
      <c r="AM196" s="2">
        <v>-160.25</v>
      </c>
      <c r="AN196" s="2">
        <v>578.67999999999995</v>
      </c>
      <c r="AO196" s="2">
        <v>51.01</v>
      </c>
      <c r="AP196" s="2">
        <v>1492.35</v>
      </c>
      <c r="AQ196" s="29">
        <v>787.26</v>
      </c>
      <c r="AR196" s="31">
        <f t="shared" si="55"/>
        <v>2749.05</v>
      </c>
      <c r="AS196" s="2">
        <v>-405</v>
      </c>
      <c r="AT196" s="2">
        <v>973.32</v>
      </c>
      <c r="AU196" s="2">
        <v>211.34</v>
      </c>
      <c r="AV196" s="2">
        <v>2134.8200000000002</v>
      </c>
      <c r="AW196" s="29">
        <v>1139.74</v>
      </c>
      <c r="AX196" s="31">
        <f t="shared" si="56"/>
        <v>4054.2200000000003</v>
      </c>
      <c r="AY196" s="5">
        <f t="shared" si="69"/>
        <v>244.75</v>
      </c>
      <c r="AZ196" s="5">
        <f t="shared" si="69"/>
        <v>-394.6400000000001</v>
      </c>
      <c r="BA196" s="5">
        <f t="shared" si="69"/>
        <v>-160.33000000000001</v>
      </c>
      <c r="BB196" s="5">
        <f t="shared" si="61"/>
        <v>-642.47000000000025</v>
      </c>
      <c r="BC196" s="33">
        <f t="shared" si="61"/>
        <v>-352.48</v>
      </c>
      <c r="BD196" s="34">
        <f t="shared" si="61"/>
        <v>-1305.17</v>
      </c>
      <c r="BE196" s="7">
        <f t="shared" si="70"/>
        <v>-0.60432098765432096</v>
      </c>
      <c r="BF196" s="7">
        <f t="shared" si="70"/>
        <v>-0.40545760900834266</v>
      </c>
      <c r="BG196" s="7">
        <f t="shared" si="70"/>
        <v>-0.75863537427841399</v>
      </c>
      <c r="BH196" s="7">
        <f t="shared" si="62"/>
        <v>-0.30094808930026895</v>
      </c>
      <c r="BI196" s="36">
        <f t="shared" si="62"/>
        <v>-0.3092635162405461</v>
      </c>
      <c r="BJ196" s="37">
        <f t="shared" si="62"/>
        <v>-0.321928755716266</v>
      </c>
      <c r="BK196" s="38">
        <f t="shared" si="71"/>
        <v>1</v>
      </c>
      <c r="BL196" s="38">
        <f t="shared" si="71"/>
        <v>0.21866686819830711</v>
      </c>
      <c r="BM196" s="38">
        <f t="shared" si="71"/>
        <v>0.43361101666099966</v>
      </c>
      <c r="BN196" s="38">
        <f t="shared" si="63"/>
        <v>0.23614814345958177</v>
      </c>
      <c r="BO196" s="39">
        <f t="shared" si="63"/>
        <v>0.24494329584169505</v>
      </c>
      <c r="BP196" s="40">
        <f t="shared" si="63"/>
        <v>0.22649432868186656</v>
      </c>
      <c r="BQ196" s="38">
        <f t="shared" si="72"/>
        <v>1</v>
      </c>
      <c r="BR196" s="38">
        <f t="shared" si="72"/>
        <v>0.23518325214567384</v>
      </c>
      <c r="BS196" s="38">
        <f t="shared" si="72"/>
        <v>0.596163610719323</v>
      </c>
      <c r="BT196" s="38">
        <f t="shared" si="64"/>
        <v>0.30100107156956746</v>
      </c>
      <c r="BU196" s="39">
        <f t="shared" si="64"/>
        <v>0.31504111671619101</v>
      </c>
      <c r="BV196" s="40">
        <f t="shared" si="64"/>
        <v>0.2739669189719568</v>
      </c>
      <c r="BW196" s="38">
        <f t="shared" si="73"/>
        <v>0</v>
      </c>
      <c r="BX196" s="38">
        <f t="shared" si="73"/>
        <v>-1.6516383947366736E-2</v>
      </c>
      <c r="BY196" s="38">
        <f t="shared" si="73"/>
        <v>-0.16255259405832334</v>
      </c>
      <c r="BZ196" s="38">
        <f t="shared" si="65"/>
        <v>-6.4852928109985691E-2</v>
      </c>
      <c r="CA196" s="39">
        <f t="shared" si="65"/>
        <v>-7.0097820874495953E-2</v>
      </c>
      <c r="CB196" s="40">
        <f t="shared" si="65"/>
        <v>-4.7472590290090239E-2</v>
      </c>
      <c r="CC196" s="2">
        <f t="shared" si="74"/>
        <v>0</v>
      </c>
      <c r="CD196" s="2">
        <f t="shared" si="74"/>
        <v>-165.16383947366737</v>
      </c>
      <c r="CE196" s="2">
        <f t="shared" si="74"/>
        <v>-1625.5259405832335</v>
      </c>
      <c r="CF196" s="2">
        <f t="shared" si="66"/>
        <v>-648.52928109985692</v>
      </c>
      <c r="CG196" s="29">
        <f t="shared" si="66"/>
        <v>-700.97820874495949</v>
      </c>
      <c r="CH196" s="31">
        <f t="shared" si="66"/>
        <v>-474.72590290090238</v>
      </c>
      <c r="CI196" s="40">
        <f>IFERROR(M196/'Class Sum-WR'!M196,0)</f>
        <v>0.1597634834033359</v>
      </c>
      <c r="CJ196" s="40">
        <f>IFERROR(M196/'Class Sum-TH'!M196,0)</f>
        <v>0.52703044798102627</v>
      </c>
    </row>
    <row r="197" spans="1:88" x14ac:dyDescent="0.2">
      <c r="A197" t="s">
        <v>46</v>
      </c>
      <c r="B197" t="s">
        <v>46</v>
      </c>
      <c r="C197" t="s">
        <v>92</v>
      </c>
      <c r="D197" t="s">
        <v>85</v>
      </c>
      <c r="E197" t="s">
        <v>88</v>
      </c>
      <c r="F197" s="27">
        <f t="shared" si="57"/>
        <v>46202</v>
      </c>
      <c r="G197" s="60" t="s">
        <v>36</v>
      </c>
      <c r="H197" s="28">
        <v>-377.78</v>
      </c>
      <c r="I197" s="2">
        <v>3710.83</v>
      </c>
      <c r="J197" s="2">
        <v>-48.87</v>
      </c>
      <c r="K197" s="2">
        <v>7896.73</v>
      </c>
      <c r="L197" s="29">
        <v>2633.42</v>
      </c>
      <c r="M197" s="30">
        <f t="shared" si="53"/>
        <v>13814.33</v>
      </c>
      <c r="N197" t="s">
        <v>49</v>
      </c>
      <c r="O197" t="s">
        <v>49</v>
      </c>
      <c r="P197" t="s">
        <v>92</v>
      </c>
      <c r="Q197" t="s">
        <v>85</v>
      </c>
      <c r="R197" t="s">
        <v>88</v>
      </c>
      <c r="S197" s="27">
        <f t="shared" si="58"/>
        <v>45838</v>
      </c>
      <c r="T197" s="60" t="s">
        <v>36</v>
      </c>
      <c r="U197" s="28">
        <v>-285.26</v>
      </c>
      <c r="V197" s="2">
        <v>3017.66</v>
      </c>
      <c r="W197" s="2">
        <v>-25.55</v>
      </c>
      <c r="X197" s="2">
        <v>7490.36</v>
      </c>
      <c r="Y197" s="29">
        <v>3482.48</v>
      </c>
      <c r="Z197" s="31">
        <f t="shared" si="54"/>
        <v>13679.689999999999</v>
      </c>
      <c r="AA197" s="32">
        <f t="shared" si="67"/>
        <v>-92.519999999999982</v>
      </c>
      <c r="AB197" s="5">
        <f t="shared" si="67"/>
        <v>693.17000000000007</v>
      </c>
      <c r="AC197" s="5">
        <f t="shared" si="67"/>
        <v>-23.319999999999997</v>
      </c>
      <c r="AD197" s="5">
        <f t="shared" si="59"/>
        <v>406.36999999999989</v>
      </c>
      <c r="AE197" s="33">
        <f t="shared" si="59"/>
        <v>-849.06</v>
      </c>
      <c r="AF197" s="34">
        <f t="shared" si="59"/>
        <v>134.64000000000124</v>
      </c>
      <c r="AG197" s="35">
        <f t="shared" si="68"/>
        <v>0.32433569375306731</v>
      </c>
      <c r="AH197" s="7">
        <f t="shared" si="68"/>
        <v>0.22970447300226007</v>
      </c>
      <c r="AI197" s="7">
        <f t="shared" si="68"/>
        <v>0.91272015655577288</v>
      </c>
      <c r="AJ197" s="7">
        <f t="shared" si="60"/>
        <v>5.4252399083622137E-2</v>
      </c>
      <c r="AK197" s="36">
        <f t="shared" si="60"/>
        <v>-0.24380900967126873</v>
      </c>
      <c r="AL197" s="37">
        <f t="shared" si="60"/>
        <v>9.8423282983752733E-3</v>
      </c>
      <c r="AM197" s="2">
        <v>-377.78</v>
      </c>
      <c r="AN197" s="2">
        <v>782.45</v>
      </c>
      <c r="AO197" s="2">
        <v>-129.78</v>
      </c>
      <c r="AP197" s="2">
        <v>1707.15</v>
      </c>
      <c r="AQ197" s="29">
        <v>665.57</v>
      </c>
      <c r="AR197" s="31">
        <f t="shared" si="55"/>
        <v>2647.61</v>
      </c>
      <c r="AS197" s="2">
        <v>-285.26</v>
      </c>
      <c r="AT197" s="2">
        <v>705.4</v>
      </c>
      <c r="AU197" s="2">
        <v>-77.989999999999995</v>
      </c>
      <c r="AV197" s="2">
        <v>1935.42</v>
      </c>
      <c r="AW197" s="29">
        <v>1036.8800000000001</v>
      </c>
      <c r="AX197" s="31">
        <f t="shared" si="56"/>
        <v>3314.4500000000003</v>
      </c>
      <c r="AY197" s="5">
        <f t="shared" si="69"/>
        <v>-92.519999999999982</v>
      </c>
      <c r="AZ197" s="5">
        <f t="shared" si="69"/>
        <v>77.050000000000068</v>
      </c>
      <c r="BA197" s="5">
        <f t="shared" si="69"/>
        <v>-51.790000000000006</v>
      </c>
      <c r="BB197" s="5">
        <f t="shared" si="61"/>
        <v>-228.26999999999998</v>
      </c>
      <c r="BC197" s="33">
        <f t="shared" si="61"/>
        <v>-371.31000000000006</v>
      </c>
      <c r="BD197" s="34">
        <f t="shared" si="61"/>
        <v>-666.84000000000015</v>
      </c>
      <c r="BE197" s="7">
        <f t="shared" si="70"/>
        <v>0.32433569375306731</v>
      </c>
      <c r="BF197" s="7">
        <f t="shared" si="70"/>
        <v>0.10922880635100662</v>
      </c>
      <c r="BG197" s="7">
        <f t="shared" si="70"/>
        <v>0.66405949480702664</v>
      </c>
      <c r="BH197" s="7">
        <f t="shared" si="62"/>
        <v>-0.11794339213194034</v>
      </c>
      <c r="BI197" s="36">
        <f t="shared" si="62"/>
        <v>-0.35810315562070832</v>
      </c>
      <c r="BJ197" s="37">
        <f t="shared" si="62"/>
        <v>-0.20119175127094996</v>
      </c>
      <c r="BK197" s="38">
        <f t="shared" si="71"/>
        <v>1</v>
      </c>
      <c r="BL197" s="38">
        <f t="shared" si="71"/>
        <v>0.2108557923699011</v>
      </c>
      <c r="BM197" s="38">
        <f t="shared" si="71"/>
        <v>2.6556169429097607</v>
      </c>
      <c r="BN197" s="38">
        <f t="shared" si="63"/>
        <v>0.21618442063993579</v>
      </c>
      <c r="BO197" s="39">
        <f t="shared" si="63"/>
        <v>0.25273978324763996</v>
      </c>
      <c r="BP197" s="40">
        <f t="shared" si="63"/>
        <v>0.19165677959046876</v>
      </c>
      <c r="BQ197" s="38">
        <f t="shared" si="72"/>
        <v>1</v>
      </c>
      <c r="BR197" s="38">
        <f t="shared" si="72"/>
        <v>0.23375728213251329</v>
      </c>
      <c r="BS197" s="38">
        <f t="shared" si="72"/>
        <v>3.052446183953033</v>
      </c>
      <c r="BT197" s="38">
        <f t="shared" si="64"/>
        <v>0.25838811485696284</v>
      </c>
      <c r="BU197" s="39">
        <f t="shared" si="64"/>
        <v>0.29774183914911218</v>
      </c>
      <c r="BV197" s="40">
        <f t="shared" si="64"/>
        <v>0.24228984721145</v>
      </c>
      <c r="BW197" s="38">
        <f t="shared" si="73"/>
        <v>0</v>
      </c>
      <c r="BX197" s="38">
        <f t="shared" si="73"/>
        <v>-2.2901489762612193E-2</v>
      </c>
      <c r="BY197" s="38">
        <f t="shared" si="73"/>
        <v>-0.39682924104327233</v>
      </c>
      <c r="BZ197" s="38">
        <f t="shared" si="65"/>
        <v>-4.2203694217027049E-2</v>
      </c>
      <c r="CA197" s="39">
        <f t="shared" si="65"/>
        <v>-4.5002055901472215E-2</v>
      </c>
      <c r="CB197" s="40">
        <f t="shared" si="65"/>
        <v>-5.0633067620981242E-2</v>
      </c>
      <c r="CC197" s="2">
        <f t="shared" si="74"/>
        <v>0</v>
      </c>
      <c r="CD197" s="2">
        <f t="shared" si="74"/>
        <v>-229.01489762612192</v>
      </c>
      <c r="CE197" s="2">
        <f t="shared" si="74"/>
        <v>-3968.2924104327235</v>
      </c>
      <c r="CF197" s="2">
        <f t="shared" si="66"/>
        <v>-422.03694217027049</v>
      </c>
      <c r="CG197" s="29">
        <f t="shared" si="66"/>
        <v>-450.02055901472215</v>
      </c>
      <c r="CH197" s="31">
        <f t="shared" si="66"/>
        <v>-506.33067620981245</v>
      </c>
      <c r="CI197" s="40">
        <f>IFERROR(M197/'Class Sum-WR'!M197,0)</f>
        <v>0.19989940151716751</v>
      </c>
      <c r="CJ197" s="40">
        <f>IFERROR(M197/'Class Sum-TH'!M197,0)</f>
        <v>0.72423063473780946</v>
      </c>
    </row>
    <row r="198" spans="1:88" x14ac:dyDescent="0.2">
      <c r="A198" t="s">
        <v>46</v>
      </c>
      <c r="B198" t="s">
        <v>46</v>
      </c>
      <c r="C198" t="s">
        <v>92</v>
      </c>
      <c r="D198" t="s">
        <v>85</v>
      </c>
      <c r="E198" t="s">
        <v>88</v>
      </c>
      <c r="F198" s="27">
        <f t="shared" si="57"/>
        <v>46203</v>
      </c>
      <c r="G198" s="60" t="s">
        <v>37</v>
      </c>
      <c r="H198" s="28">
        <v>-127.69</v>
      </c>
      <c r="I198" s="2">
        <v>3320.29</v>
      </c>
      <c r="J198" s="2">
        <v>279.95</v>
      </c>
      <c r="K198" s="2">
        <v>9058.36</v>
      </c>
      <c r="L198" s="29">
        <v>3451.96</v>
      </c>
      <c r="M198" s="30">
        <f t="shared" si="53"/>
        <v>15982.869999999999</v>
      </c>
      <c r="N198" t="s">
        <v>49</v>
      </c>
      <c r="O198" t="s">
        <v>49</v>
      </c>
      <c r="P198" t="s">
        <v>92</v>
      </c>
      <c r="Q198" t="s">
        <v>92</v>
      </c>
      <c r="R198" t="s">
        <v>88</v>
      </c>
      <c r="S198" s="27">
        <f t="shared" si="58"/>
        <v>45839</v>
      </c>
      <c r="T198" s="60" t="s">
        <v>37</v>
      </c>
      <c r="U198" s="28">
        <v>-3.38</v>
      </c>
      <c r="V198" s="2">
        <v>2997.86</v>
      </c>
      <c r="W198" s="2">
        <v>123.7</v>
      </c>
      <c r="X198" s="2">
        <v>8494.6</v>
      </c>
      <c r="Y198" s="29">
        <v>3139.59</v>
      </c>
      <c r="Z198" s="31">
        <f t="shared" si="54"/>
        <v>14752.37</v>
      </c>
      <c r="AA198" s="32">
        <f t="shared" si="67"/>
        <v>-124.31</v>
      </c>
      <c r="AB198" s="5">
        <f t="shared" si="67"/>
        <v>322.42999999999984</v>
      </c>
      <c r="AC198" s="5">
        <f t="shared" si="67"/>
        <v>156.25</v>
      </c>
      <c r="AD198" s="5">
        <f t="shared" si="59"/>
        <v>563.76000000000022</v>
      </c>
      <c r="AE198" s="33">
        <f t="shared" si="59"/>
        <v>312.36999999999989</v>
      </c>
      <c r="AF198" s="34">
        <f t="shared" si="59"/>
        <v>1230.4999999999982</v>
      </c>
      <c r="AG198" s="35">
        <f t="shared" si="68"/>
        <v>36.778106508875744</v>
      </c>
      <c r="AH198" s="7">
        <f t="shared" si="68"/>
        <v>0.1075533880834995</v>
      </c>
      <c r="AI198" s="7">
        <f t="shared" si="68"/>
        <v>1.2631366208569119</v>
      </c>
      <c r="AJ198" s="7">
        <f t="shared" si="60"/>
        <v>6.6366868363430906E-2</v>
      </c>
      <c r="AK198" s="36">
        <f t="shared" si="60"/>
        <v>9.949388295923986E-2</v>
      </c>
      <c r="AL198" s="37">
        <f t="shared" si="60"/>
        <v>8.3410326611927307E-2</v>
      </c>
      <c r="AM198" s="2">
        <v>-127.69</v>
      </c>
      <c r="AN198" s="2">
        <v>577.70000000000005</v>
      </c>
      <c r="AO198" s="2">
        <v>120.37</v>
      </c>
      <c r="AP198" s="2">
        <v>2163.6</v>
      </c>
      <c r="AQ198" s="29">
        <v>838.64</v>
      </c>
      <c r="AR198" s="31">
        <f t="shared" si="55"/>
        <v>3572.62</v>
      </c>
      <c r="AS198" s="2">
        <v>-3.38</v>
      </c>
      <c r="AT198" s="2">
        <v>699.94</v>
      </c>
      <c r="AU198" s="2">
        <v>52.27</v>
      </c>
      <c r="AV198" s="2">
        <v>2638.6</v>
      </c>
      <c r="AW198" s="29">
        <v>855.99</v>
      </c>
      <c r="AX198" s="31">
        <f t="shared" si="56"/>
        <v>4243.42</v>
      </c>
      <c r="AY198" s="5">
        <f t="shared" si="69"/>
        <v>-124.31</v>
      </c>
      <c r="AZ198" s="5">
        <f t="shared" si="69"/>
        <v>-122.24000000000001</v>
      </c>
      <c r="BA198" s="5">
        <f t="shared" si="69"/>
        <v>68.099999999999994</v>
      </c>
      <c r="BB198" s="5">
        <f t="shared" si="61"/>
        <v>-475</v>
      </c>
      <c r="BC198" s="33">
        <f t="shared" si="61"/>
        <v>-17.350000000000023</v>
      </c>
      <c r="BD198" s="34">
        <f t="shared" si="61"/>
        <v>-670.80000000000018</v>
      </c>
      <c r="BE198" s="7">
        <f t="shared" si="70"/>
        <v>36.778106508875744</v>
      </c>
      <c r="BF198" s="7">
        <f t="shared" si="70"/>
        <v>-0.17464354087493214</v>
      </c>
      <c r="BG198" s="7">
        <f t="shared" si="70"/>
        <v>1.3028505835087045</v>
      </c>
      <c r="BH198" s="7">
        <f t="shared" si="62"/>
        <v>-0.18001970742060183</v>
      </c>
      <c r="BI198" s="36">
        <f t="shared" si="62"/>
        <v>-2.0268928375331514E-2</v>
      </c>
      <c r="BJ198" s="37">
        <f t="shared" si="62"/>
        <v>-0.15808003921365318</v>
      </c>
      <c r="BK198" s="38">
        <f t="shared" si="71"/>
        <v>1</v>
      </c>
      <c r="BL198" s="38">
        <f t="shared" si="71"/>
        <v>0.17399082610253924</v>
      </c>
      <c r="BM198" s="38">
        <f t="shared" si="71"/>
        <v>0.42996963743525635</v>
      </c>
      <c r="BN198" s="38">
        <f t="shared" si="63"/>
        <v>0.23885118277480688</v>
      </c>
      <c r="BO198" s="39">
        <f t="shared" si="63"/>
        <v>0.24294603645465185</v>
      </c>
      <c r="BP198" s="40">
        <f t="shared" si="63"/>
        <v>0.22352806473430617</v>
      </c>
      <c r="BQ198" s="38">
        <f t="shared" si="72"/>
        <v>1</v>
      </c>
      <c r="BR198" s="38">
        <f t="shared" si="72"/>
        <v>0.23347988231605213</v>
      </c>
      <c r="BS198" s="38">
        <f t="shared" si="72"/>
        <v>0.42255456750202103</v>
      </c>
      <c r="BT198" s="38">
        <f t="shared" si="64"/>
        <v>0.31062086502013042</v>
      </c>
      <c r="BU198" s="39">
        <f t="shared" si="64"/>
        <v>0.27264388025188002</v>
      </c>
      <c r="BV198" s="40">
        <f t="shared" si="64"/>
        <v>0.28764327358926056</v>
      </c>
      <c r="BW198" s="38">
        <f t="shared" si="73"/>
        <v>0</v>
      </c>
      <c r="BX198" s="38">
        <f t="shared" si="73"/>
        <v>-5.9489056213512886E-2</v>
      </c>
      <c r="BY198" s="38">
        <f t="shared" si="73"/>
        <v>7.4150699332353187E-3</v>
      </c>
      <c r="BZ198" s="38">
        <f t="shared" si="65"/>
        <v>-7.1769682245323541E-2</v>
      </c>
      <c r="CA198" s="39">
        <f t="shared" si="65"/>
        <v>-2.9697843797228174E-2</v>
      </c>
      <c r="CB198" s="40">
        <f t="shared" si="65"/>
        <v>-6.4115208854954392E-2</v>
      </c>
      <c r="CC198" s="2">
        <f t="shared" si="74"/>
        <v>0</v>
      </c>
      <c r="CD198" s="2">
        <f t="shared" si="74"/>
        <v>-594.8905621351289</v>
      </c>
      <c r="CE198" s="2">
        <f t="shared" si="74"/>
        <v>74.150699332353184</v>
      </c>
      <c r="CF198" s="2">
        <f t="shared" si="66"/>
        <v>-717.69682245323543</v>
      </c>
      <c r="CG198" s="29">
        <f t="shared" si="66"/>
        <v>-296.97843797228177</v>
      </c>
      <c r="CH198" s="31">
        <f t="shared" si="66"/>
        <v>-641.15208854954392</v>
      </c>
      <c r="CI198" s="40">
        <f>IFERROR(M198/'Class Sum-WR'!M198,0)</f>
        <v>0.16722716419846864</v>
      </c>
      <c r="CJ198" s="40">
        <f>IFERROR(M198/'Class Sum-TH'!M198,0)</f>
        <v>0.67530875673391766</v>
      </c>
    </row>
    <row r="199" spans="1:88" x14ac:dyDescent="0.2">
      <c r="A199" t="s">
        <v>46</v>
      </c>
      <c r="B199" t="s">
        <v>46</v>
      </c>
      <c r="C199" t="s">
        <v>92</v>
      </c>
      <c r="D199" t="s">
        <v>92</v>
      </c>
      <c r="E199" t="s">
        <v>88</v>
      </c>
      <c r="F199" s="27">
        <f t="shared" si="57"/>
        <v>46204</v>
      </c>
      <c r="G199" s="60" t="s">
        <v>38</v>
      </c>
      <c r="H199" s="28">
        <v>-156.61000000000001</v>
      </c>
      <c r="I199" s="2">
        <v>4342.2</v>
      </c>
      <c r="J199" s="2">
        <v>537.91</v>
      </c>
      <c r="K199" s="2">
        <v>8458.14</v>
      </c>
      <c r="L199" s="29">
        <v>4556.07</v>
      </c>
      <c r="M199" s="30">
        <f t="shared" ref="M199:M262" si="75">SUM(H199:L199)</f>
        <v>17737.71</v>
      </c>
      <c r="N199" t="s">
        <v>49</v>
      </c>
      <c r="O199" t="s">
        <v>49</v>
      </c>
      <c r="P199" t="s">
        <v>92</v>
      </c>
      <c r="Q199" t="s">
        <v>92</v>
      </c>
      <c r="R199" t="s">
        <v>88</v>
      </c>
      <c r="S199" s="27">
        <f t="shared" si="58"/>
        <v>45840</v>
      </c>
      <c r="T199" s="60" t="s">
        <v>38</v>
      </c>
      <c r="U199" s="28">
        <v>0</v>
      </c>
      <c r="V199" s="2">
        <v>4016.64</v>
      </c>
      <c r="W199" s="2">
        <v>207.77</v>
      </c>
      <c r="X199" s="2">
        <v>8597.9599999999991</v>
      </c>
      <c r="Y199" s="29">
        <v>3771.83</v>
      </c>
      <c r="Z199" s="31">
        <f t="shared" ref="Z199:Z262" si="76">SUM(U199:Y199)</f>
        <v>16594.199999999997</v>
      </c>
      <c r="AA199" s="32">
        <f t="shared" si="67"/>
        <v>-156.61000000000001</v>
      </c>
      <c r="AB199" s="5">
        <f t="shared" si="67"/>
        <v>325.55999999999995</v>
      </c>
      <c r="AC199" s="5">
        <f t="shared" si="67"/>
        <v>330.14</v>
      </c>
      <c r="AD199" s="5">
        <f t="shared" si="59"/>
        <v>-139.81999999999971</v>
      </c>
      <c r="AE199" s="33">
        <f t="shared" si="59"/>
        <v>784.23999999999978</v>
      </c>
      <c r="AF199" s="34">
        <f t="shared" si="59"/>
        <v>1143.510000000002</v>
      </c>
      <c r="AG199" s="35" t="e">
        <f t="shared" si="68"/>
        <v>#DIV/0!</v>
      </c>
      <c r="AH199" s="7">
        <f t="shared" si="68"/>
        <v>8.1052820267686412E-2</v>
      </c>
      <c r="AI199" s="7">
        <f t="shared" si="68"/>
        <v>1.5889685710160273</v>
      </c>
      <c r="AJ199" s="7">
        <f t="shared" si="60"/>
        <v>-1.6261997031854037E-2</v>
      </c>
      <c r="AK199" s="36">
        <f t="shared" si="60"/>
        <v>0.20792029333241419</v>
      </c>
      <c r="AL199" s="37">
        <f t="shared" si="60"/>
        <v>6.891022164370697E-2</v>
      </c>
      <c r="AM199" s="2">
        <v>-156.61000000000001</v>
      </c>
      <c r="AN199" s="2">
        <v>760.57</v>
      </c>
      <c r="AO199" s="2">
        <v>196.19</v>
      </c>
      <c r="AP199" s="2">
        <v>2155.6</v>
      </c>
      <c r="AQ199" s="29">
        <v>1186.8499999999999</v>
      </c>
      <c r="AR199" s="31">
        <f t="shared" ref="AR199:AR262" si="77">SUM(AM199:AQ199)</f>
        <v>4142.6000000000004</v>
      </c>
      <c r="AS199" s="2">
        <v>0</v>
      </c>
      <c r="AT199" s="2">
        <v>878.85</v>
      </c>
      <c r="AU199" s="2">
        <v>167.44</v>
      </c>
      <c r="AV199" s="2">
        <v>2430.79</v>
      </c>
      <c r="AW199" s="29">
        <v>1233.1500000000001</v>
      </c>
      <c r="AX199" s="31">
        <f t="shared" ref="AX199:AX262" si="78">SUM(AS199:AW199)</f>
        <v>4710.2299999999996</v>
      </c>
      <c r="AY199" s="5">
        <f t="shared" si="69"/>
        <v>-156.61000000000001</v>
      </c>
      <c r="AZ199" s="5">
        <f t="shared" si="69"/>
        <v>-118.27999999999997</v>
      </c>
      <c r="BA199" s="5">
        <f t="shared" si="69"/>
        <v>28.75</v>
      </c>
      <c r="BB199" s="5">
        <f t="shared" si="61"/>
        <v>-275.19000000000005</v>
      </c>
      <c r="BC199" s="33">
        <f t="shared" si="61"/>
        <v>-46.300000000000182</v>
      </c>
      <c r="BD199" s="34">
        <f t="shared" si="61"/>
        <v>-567.6299999999992</v>
      </c>
      <c r="BE199" s="7" t="e">
        <f t="shared" si="70"/>
        <v>#DIV/0!</v>
      </c>
      <c r="BF199" s="7">
        <f t="shared" si="70"/>
        <v>-0.13458496899357111</v>
      </c>
      <c r="BG199" s="7">
        <f t="shared" si="70"/>
        <v>0.1717032967032967</v>
      </c>
      <c r="BH199" s="7">
        <f t="shared" si="62"/>
        <v>-0.11321010864780588</v>
      </c>
      <c r="BI199" s="36">
        <f t="shared" si="62"/>
        <v>-3.754612172079648E-2</v>
      </c>
      <c r="BJ199" s="37">
        <f t="shared" si="62"/>
        <v>-0.12051003878791465</v>
      </c>
      <c r="BK199" s="38">
        <f t="shared" si="71"/>
        <v>1</v>
      </c>
      <c r="BL199" s="38">
        <f t="shared" si="71"/>
        <v>0.17515775413384921</v>
      </c>
      <c r="BM199" s="38">
        <f t="shared" si="71"/>
        <v>0.36472644122622744</v>
      </c>
      <c r="BN199" s="38">
        <f t="shared" si="63"/>
        <v>0.25485508634286025</v>
      </c>
      <c r="BO199" s="39">
        <f t="shared" si="63"/>
        <v>0.26049863149600422</v>
      </c>
      <c r="BP199" s="40">
        <f t="shared" si="63"/>
        <v>0.23354762255105088</v>
      </c>
      <c r="BQ199" s="38">
        <f t="shared" si="72"/>
        <v>0</v>
      </c>
      <c r="BR199" s="38">
        <f t="shared" si="72"/>
        <v>0.21880228250478012</v>
      </c>
      <c r="BS199" s="38">
        <f t="shared" si="72"/>
        <v>0.80589112961447751</v>
      </c>
      <c r="BT199" s="38">
        <f t="shared" si="64"/>
        <v>0.28271706311729761</v>
      </c>
      <c r="BU199" s="39">
        <f t="shared" si="64"/>
        <v>0.32693679195509873</v>
      </c>
      <c r="BV199" s="40">
        <f t="shared" si="64"/>
        <v>0.28384797097781156</v>
      </c>
      <c r="BW199" s="38">
        <f t="shared" si="73"/>
        <v>1</v>
      </c>
      <c r="BX199" s="38">
        <f t="shared" si="73"/>
        <v>-4.3644528370930913E-2</v>
      </c>
      <c r="BY199" s="38">
        <f t="shared" si="73"/>
        <v>-0.44116468838825007</v>
      </c>
      <c r="BZ199" s="38">
        <f t="shared" si="65"/>
        <v>-2.7861976774437358E-2</v>
      </c>
      <c r="CA199" s="39">
        <f t="shared" si="65"/>
        <v>-6.6438160459094509E-2</v>
      </c>
      <c r="CB199" s="40">
        <f t="shared" si="65"/>
        <v>-5.0300348426760677E-2</v>
      </c>
      <c r="CC199" s="2">
        <f t="shared" si="74"/>
        <v>10000</v>
      </c>
      <c r="CD199" s="2">
        <f t="shared" si="74"/>
        <v>-436.44528370930914</v>
      </c>
      <c r="CE199" s="2">
        <f t="shared" si="74"/>
        <v>-4411.6468838825003</v>
      </c>
      <c r="CF199" s="2">
        <f t="shared" si="66"/>
        <v>-278.61976774437358</v>
      </c>
      <c r="CG199" s="29">
        <f t="shared" si="66"/>
        <v>-664.38160459094513</v>
      </c>
      <c r="CH199" s="31">
        <f t="shared" si="66"/>
        <v>-503.00348426760678</v>
      </c>
      <c r="CI199" s="40">
        <f>IFERROR(M199/'Class Sum-WR'!M199,0)</f>
        <v>0.14822024996803745</v>
      </c>
      <c r="CJ199" s="40">
        <f>IFERROR(M199/'Class Sum-TH'!M199,0)</f>
        <v>0.56928250552586634</v>
      </c>
    </row>
    <row r="200" spans="1:88" x14ac:dyDescent="0.2">
      <c r="A200" t="s">
        <v>46</v>
      </c>
      <c r="B200" t="s">
        <v>46</v>
      </c>
      <c r="C200" t="s">
        <v>92</v>
      </c>
      <c r="D200" t="s">
        <v>92</v>
      </c>
      <c r="E200" t="s">
        <v>88</v>
      </c>
      <c r="F200" s="27">
        <f t="shared" si="57"/>
        <v>46205</v>
      </c>
      <c r="G200" s="60" t="s">
        <v>39</v>
      </c>
      <c r="H200" s="28">
        <v>-355.27</v>
      </c>
      <c r="I200" s="2">
        <v>7006.66</v>
      </c>
      <c r="J200" s="2">
        <v>1195.6600000000001</v>
      </c>
      <c r="K200" s="2">
        <v>16040.72</v>
      </c>
      <c r="L200" s="29">
        <v>5982.08</v>
      </c>
      <c r="M200" s="30">
        <f t="shared" si="75"/>
        <v>29869.85</v>
      </c>
      <c r="N200" t="s">
        <v>49</v>
      </c>
      <c r="O200" t="s">
        <v>49</v>
      </c>
      <c r="P200" t="s">
        <v>92</v>
      </c>
      <c r="Q200" t="s">
        <v>92</v>
      </c>
      <c r="R200" t="s">
        <v>88</v>
      </c>
      <c r="S200" s="27">
        <f t="shared" si="58"/>
        <v>45841</v>
      </c>
      <c r="T200" s="60" t="s">
        <v>39</v>
      </c>
      <c r="U200" s="28">
        <v>-6.37</v>
      </c>
      <c r="V200" s="2">
        <v>9526.66</v>
      </c>
      <c r="W200" s="2">
        <v>332.96</v>
      </c>
      <c r="X200" s="2">
        <v>19335.86</v>
      </c>
      <c r="Y200" s="29">
        <v>7057.59</v>
      </c>
      <c r="Z200" s="31">
        <f t="shared" si="76"/>
        <v>36246.699999999997</v>
      </c>
      <c r="AA200" s="32">
        <f t="shared" si="67"/>
        <v>-348.9</v>
      </c>
      <c r="AB200" s="5">
        <f t="shared" si="67"/>
        <v>-2520</v>
      </c>
      <c r="AC200" s="5">
        <f t="shared" si="67"/>
        <v>862.7</v>
      </c>
      <c r="AD200" s="5">
        <f t="shared" si="59"/>
        <v>-3295.1400000000012</v>
      </c>
      <c r="AE200" s="33">
        <f t="shared" si="59"/>
        <v>-1075.5100000000002</v>
      </c>
      <c r="AF200" s="34">
        <f t="shared" si="59"/>
        <v>-6376.8499999999985</v>
      </c>
      <c r="AG200" s="35">
        <f t="shared" si="68"/>
        <v>54.772370486656193</v>
      </c>
      <c r="AH200" s="7">
        <f t="shared" si="68"/>
        <v>-0.26452082891590545</v>
      </c>
      <c r="AI200" s="7">
        <f t="shared" si="68"/>
        <v>2.5910019221528113</v>
      </c>
      <c r="AJ200" s="7">
        <f t="shared" si="60"/>
        <v>-0.1704160042532373</v>
      </c>
      <c r="AK200" s="36">
        <f t="shared" si="60"/>
        <v>-0.15239054691474005</v>
      </c>
      <c r="AL200" s="37">
        <f t="shared" si="60"/>
        <v>-0.17592911906463207</v>
      </c>
      <c r="AM200" s="2">
        <v>-355.27</v>
      </c>
      <c r="AN200" s="2">
        <v>1303.1099999999999</v>
      </c>
      <c r="AO200" s="2">
        <v>446.2</v>
      </c>
      <c r="AP200" s="2">
        <v>3981.28</v>
      </c>
      <c r="AQ200" s="29">
        <v>1569.02</v>
      </c>
      <c r="AR200" s="31">
        <f t="shared" si="77"/>
        <v>6944.34</v>
      </c>
      <c r="AS200" s="2">
        <v>-6.37</v>
      </c>
      <c r="AT200" s="2">
        <v>2014.86</v>
      </c>
      <c r="AU200" s="2">
        <v>229.37</v>
      </c>
      <c r="AV200" s="2">
        <v>5616.29</v>
      </c>
      <c r="AW200" s="29">
        <v>2105.65</v>
      </c>
      <c r="AX200" s="31">
        <f t="shared" si="78"/>
        <v>9959.7999999999993</v>
      </c>
      <c r="AY200" s="5">
        <f t="shared" si="69"/>
        <v>-348.9</v>
      </c>
      <c r="AZ200" s="5">
        <f t="shared" si="69"/>
        <v>-711.75</v>
      </c>
      <c r="BA200" s="5">
        <f t="shared" si="69"/>
        <v>216.82999999999998</v>
      </c>
      <c r="BB200" s="5">
        <f t="shared" si="61"/>
        <v>-1635.0099999999998</v>
      </c>
      <c r="BC200" s="33">
        <f t="shared" si="61"/>
        <v>-536.63000000000011</v>
      </c>
      <c r="BD200" s="34">
        <f t="shared" si="61"/>
        <v>-3015.4599999999991</v>
      </c>
      <c r="BE200" s="7">
        <f t="shared" si="70"/>
        <v>54.772370486656193</v>
      </c>
      <c r="BF200" s="7">
        <f t="shared" si="70"/>
        <v>-0.35325034990024123</v>
      </c>
      <c r="BG200" s="7">
        <f t="shared" si="70"/>
        <v>0.94532850852334649</v>
      </c>
      <c r="BH200" s="7">
        <f t="shared" si="62"/>
        <v>-0.29111922639322396</v>
      </c>
      <c r="BI200" s="36">
        <f t="shared" si="62"/>
        <v>-0.25485242086766563</v>
      </c>
      <c r="BJ200" s="37">
        <f t="shared" si="62"/>
        <v>-0.30276310769292547</v>
      </c>
      <c r="BK200" s="38">
        <f t="shared" si="71"/>
        <v>1</v>
      </c>
      <c r="BL200" s="38">
        <f t="shared" si="71"/>
        <v>0.1859816231984997</v>
      </c>
      <c r="BM200" s="38">
        <f t="shared" si="71"/>
        <v>0.37318301189301301</v>
      </c>
      <c r="BN200" s="38">
        <f t="shared" si="63"/>
        <v>0.2481983352368223</v>
      </c>
      <c r="BO200" s="39">
        <f t="shared" si="63"/>
        <v>0.26228669626618167</v>
      </c>
      <c r="BP200" s="40">
        <f t="shared" si="63"/>
        <v>0.23248660438535851</v>
      </c>
      <c r="BQ200" s="38">
        <f t="shared" si="72"/>
        <v>1</v>
      </c>
      <c r="BR200" s="38">
        <f t="shared" si="72"/>
        <v>0.2114969989482148</v>
      </c>
      <c r="BS200" s="38">
        <f t="shared" si="72"/>
        <v>0.68888154733301299</v>
      </c>
      <c r="BT200" s="38">
        <f t="shared" si="64"/>
        <v>0.29045979852977832</v>
      </c>
      <c r="BU200" s="39">
        <f t="shared" si="64"/>
        <v>0.29835255377543896</v>
      </c>
      <c r="BV200" s="40">
        <f t="shared" si="64"/>
        <v>0.27477811773209698</v>
      </c>
      <c r="BW200" s="38">
        <f t="shared" si="73"/>
        <v>0</v>
      </c>
      <c r="BX200" s="38">
        <f t="shared" si="73"/>
        <v>-2.5515375749715102E-2</v>
      </c>
      <c r="BY200" s="38">
        <f t="shared" si="73"/>
        <v>-0.31569853543999998</v>
      </c>
      <c r="BZ200" s="38">
        <f t="shared" si="65"/>
        <v>-4.226146329295602E-2</v>
      </c>
      <c r="CA200" s="39">
        <f t="shared" si="65"/>
        <v>-3.6065857509257282E-2</v>
      </c>
      <c r="CB200" s="40">
        <f t="shared" si="65"/>
        <v>-4.2291513346738474E-2</v>
      </c>
      <c r="CC200" s="2">
        <f t="shared" si="74"/>
        <v>0</v>
      </c>
      <c r="CD200" s="2">
        <f t="shared" si="74"/>
        <v>-255.15375749715102</v>
      </c>
      <c r="CE200" s="2">
        <f t="shared" si="74"/>
        <v>-3156.9853543999998</v>
      </c>
      <c r="CF200" s="2">
        <f t="shared" si="66"/>
        <v>-422.61463292956017</v>
      </c>
      <c r="CG200" s="29">
        <f t="shared" si="66"/>
        <v>-360.65857509257285</v>
      </c>
      <c r="CH200" s="31">
        <f t="shared" si="66"/>
        <v>-422.91513346738475</v>
      </c>
      <c r="CI200" s="40">
        <f>IFERROR(M200/'Class Sum-WR'!M200,0)</f>
        <v>0.1936799082055074</v>
      </c>
      <c r="CJ200" s="40">
        <f>IFERROR(M200/'Class Sum-TH'!M200,0)</f>
        <v>0.60520695365412491</v>
      </c>
    </row>
    <row r="201" spans="1:88" x14ac:dyDescent="0.2">
      <c r="A201" t="s">
        <v>46</v>
      </c>
      <c r="B201" t="s">
        <v>46</v>
      </c>
      <c r="C201" t="s">
        <v>92</v>
      </c>
      <c r="D201" t="s">
        <v>92</v>
      </c>
      <c r="E201" t="s">
        <v>88</v>
      </c>
      <c r="F201" s="27">
        <f t="shared" si="57"/>
        <v>46206</v>
      </c>
      <c r="G201" s="60" t="s">
        <v>40</v>
      </c>
      <c r="H201" s="28">
        <v>-418.96</v>
      </c>
      <c r="I201" s="2">
        <v>10781.34</v>
      </c>
      <c r="J201" s="2">
        <v>2343.35</v>
      </c>
      <c r="K201" s="2">
        <v>21129.11</v>
      </c>
      <c r="L201" s="29">
        <v>6911.68</v>
      </c>
      <c r="M201" s="30">
        <f t="shared" si="75"/>
        <v>40746.520000000004</v>
      </c>
      <c r="N201" t="s">
        <v>49</v>
      </c>
      <c r="O201" t="s">
        <v>49</v>
      </c>
      <c r="P201" t="s">
        <v>92</v>
      </c>
      <c r="Q201" t="s">
        <v>92</v>
      </c>
      <c r="R201" t="s">
        <v>88</v>
      </c>
      <c r="S201" s="27">
        <f t="shared" si="58"/>
        <v>45842</v>
      </c>
      <c r="T201" s="60" t="s">
        <v>40</v>
      </c>
      <c r="U201" s="28">
        <v>-5.55</v>
      </c>
      <c r="V201" s="2">
        <v>9169.9</v>
      </c>
      <c r="W201" s="2">
        <v>691.41</v>
      </c>
      <c r="X201" s="2">
        <v>13979.61</v>
      </c>
      <c r="Y201" s="29">
        <v>3372.97</v>
      </c>
      <c r="Z201" s="31">
        <f t="shared" si="76"/>
        <v>27208.340000000004</v>
      </c>
      <c r="AA201" s="32">
        <f t="shared" si="67"/>
        <v>-413.40999999999997</v>
      </c>
      <c r="AB201" s="5">
        <f t="shared" si="67"/>
        <v>1611.4400000000005</v>
      </c>
      <c r="AC201" s="5">
        <f t="shared" si="67"/>
        <v>1651.94</v>
      </c>
      <c r="AD201" s="5">
        <f t="shared" si="59"/>
        <v>7149.5</v>
      </c>
      <c r="AE201" s="33">
        <f t="shared" si="59"/>
        <v>3538.7100000000005</v>
      </c>
      <c r="AF201" s="34">
        <f t="shared" si="59"/>
        <v>13538.18</v>
      </c>
      <c r="AG201" s="35">
        <f t="shared" si="68"/>
        <v>74.488288288288288</v>
      </c>
      <c r="AH201" s="7">
        <f t="shared" si="68"/>
        <v>0.17573146926356892</v>
      </c>
      <c r="AI201" s="7">
        <f t="shared" si="68"/>
        <v>2.3892335951172243</v>
      </c>
      <c r="AJ201" s="7">
        <f t="shared" si="60"/>
        <v>0.51142342311409261</v>
      </c>
      <c r="AK201" s="36">
        <f t="shared" si="60"/>
        <v>1.0491377035668863</v>
      </c>
      <c r="AL201" s="37">
        <f t="shared" si="60"/>
        <v>0.49757464071678015</v>
      </c>
      <c r="AM201" s="2">
        <v>-418.96</v>
      </c>
      <c r="AN201" s="2">
        <v>1963.24</v>
      </c>
      <c r="AO201" s="2">
        <v>1147.6199999999999</v>
      </c>
      <c r="AP201" s="2">
        <v>5151.68</v>
      </c>
      <c r="AQ201" s="29">
        <v>1758.66</v>
      </c>
      <c r="AR201" s="31">
        <f t="shared" si="77"/>
        <v>9602.24</v>
      </c>
      <c r="AS201" s="2">
        <v>-5.55</v>
      </c>
      <c r="AT201" s="2">
        <v>2019.91</v>
      </c>
      <c r="AU201" s="2">
        <v>709.49</v>
      </c>
      <c r="AV201" s="2">
        <v>4201.4399999999996</v>
      </c>
      <c r="AW201" s="29">
        <v>989.37</v>
      </c>
      <c r="AX201" s="31">
        <f t="shared" si="78"/>
        <v>7914.66</v>
      </c>
      <c r="AY201" s="5">
        <f t="shared" si="69"/>
        <v>-413.40999999999997</v>
      </c>
      <c r="AZ201" s="5">
        <f t="shared" si="69"/>
        <v>-56.670000000000073</v>
      </c>
      <c r="BA201" s="5">
        <f t="shared" si="69"/>
        <v>438.12999999999988</v>
      </c>
      <c r="BB201" s="5">
        <f t="shared" si="61"/>
        <v>950.24000000000069</v>
      </c>
      <c r="BC201" s="33">
        <f t="shared" si="61"/>
        <v>769.29000000000008</v>
      </c>
      <c r="BD201" s="34">
        <f t="shared" si="61"/>
        <v>1687.58</v>
      </c>
      <c r="BE201" s="7">
        <f t="shared" si="70"/>
        <v>74.488288288288288</v>
      </c>
      <c r="BF201" s="7">
        <f t="shared" si="70"/>
        <v>-2.8055705452223155E-2</v>
      </c>
      <c r="BG201" s="7">
        <f t="shared" si="70"/>
        <v>0.6175280835529745</v>
      </c>
      <c r="BH201" s="7">
        <f t="shared" si="62"/>
        <v>0.22617007502189743</v>
      </c>
      <c r="BI201" s="36">
        <f t="shared" si="62"/>
        <v>0.77755541405136608</v>
      </c>
      <c r="BJ201" s="37">
        <f t="shared" si="62"/>
        <v>0.21322204617759954</v>
      </c>
      <c r="BK201" s="38">
        <f t="shared" si="71"/>
        <v>1</v>
      </c>
      <c r="BL201" s="38">
        <f t="shared" si="71"/>
        <v>0.18209610308180615</v>
      </c>
      <c r="BM201" s="38">
        <f t="shared" si="71"/>
        <v>0.48973478140269272</v>
      </c>
      <c r="BN201" s="38">
        <f t="shared" si="63"/>
        <v>0.24381907236035971</v>
      </c>
      <c r="BO201" s="39">
        <f t="shared" si="63"/>
        <v>0.25444754386777163</v>
      </c>
      <c r="BP201" s="40">
        <f t="shared" si="63"/>
        <v>0.2356579163079448</v>
      </c>
      <c r="BQ201" s="38">
        <f t="shared" si="72"/>
        <v>1</v>
      </c>
      <c r="BR201" s="38">
        <f t="shared" si="72"/>
        <v>0.22027612078648623</v>
      </c>
      <c r="BS201" s="38">
        <f t="shared" si="72"/>
        <v>1.0261494626921799</v>
      </c>
      <c r="BT201" s="38">
        <f t="shared" si="64"/>
        <v>0.30054057302027737</v>
      </c>
      <c r="BU201" s="39">
        <f t="shared" si="64"/>
        <v>0.29332309507644599</v>
      </c>
      <c r="BV201" s="40">
        <f t="shared" si="64"/>
        <v>0.29089095475872467</v>
      </c>
      <c r="BW201" s="38">
        <f t="shared" si="73"/>
        <v>0</v>
      </c>
      <c r="BX201" s="38">
        <f t="shared" si="73"/>
        <v>-3.8180017704680075E-2</v>
      </c>
      <c r="BY201" s="38">
        <f t="shared" si="73"/>
        <v>-0.53641468128948722</v>
      </c>
      <c r="BZ201" s="38">
        <f t="shared" si="65"/>
        <v>-5.6721500659917656E-2</v>
      </c>
      <c r="CA201" s="39">
        <f t="shared" si="65"/>
        <v>-3.8875551208674364E-2</v>
      </c>
      <c r="CB201" s="40">
        <f t="shared" si="65"/>
        <v>-5.523303845077987E-2</v>
      </c>
      <c r="CC201" s="2">
        <f t="shared" si="74"/>
        <v>0</v>
      </c>
      <c r="CD201" s="2">
        <f t="shared" si="74"/>
        <v>-381.80017704680074</v>
      </c>
      <c r="CE201" s="2">
        <f t="shared" si="74"/>
        <v>-5364.1468128948718</v>
      </c>
      <c r="CF201" s="2">
        <f t="shared" si="66"/>
        <v>-567.2150065991766</v>
      </c>
      <c r="CG201" s="29">
        <f t="shared" si="66"/>
        <v>-388.75551208674364</v>
      </c>
      <c r="CH201" s="31">
        <f t="shared" si="66"/>
        <v>-552.33038450779873</v>
      </c>
      <c r="CI201" s="40">
        <f>IFERROR(M201/'Class Sum-WR'!M201,0)</f>
        <v>0.25121234953175875</v>
      </c>
      <c r="CJ201" s="40">
        <f>IFERROR(M201/'Class Sum-TH'!M201,0)</f>
        <v>0.63233711428215389</v>
      </c>
    </row>
    <row r="202" spans="1:88" ht="13.5" thickBot="1" x14ac:dyDescent="0.25">
      <c r="A202" t="s">
        <v>46</v>
      </c>
      <c r="B202" t="s">
        <v>46</v>
      </c>
      <c r="C202" t="s">
        <v>92</v>
      </c>
      <c r="D202" t="s">
        <v>92</v>
      </c>
      <c r="E202" t="s">
        <v>88</v>
      </c>
      <c r="F202" s="41">
        <f t="shared" si="57"/>
        <v>46207</v>
      </c>
      <c r="G202" s="61" t="s">
        <v>41</v>
      </c>
      <c r="H202" s="43">
        <v>-247.52</v>
      </c>
      <c r="I202" s="44">
        <v>7373.51</v>
      </c>
      <c r="J202" s="44">
        <v>1478.01</v>
      </c>
      <c r="K202" s="44">
        <v>13496.51</v>
      </c>
      <c r="L202" s="45">
        <v>2929.45</v>
      </c>
      <c r="M202" s="46">
        <f t="shared" si="75"/>
        <v>25029.960000000003</v>
      </c>
      <c r="N202" t="s">
        <v>49</v>
      </c>
      <c r="O202" t="s">
        <v>49</v>
      </c>
      <c r="P202" t="s">
        <v>92</v>
      </c>
      <c r="Q202" t="s">
        <v>92</v>
      </c>
      <c r="R202" t="s">
        <v>88</v>
      </c>
      <c r="S202" s="41">
        <f t="shared" si="58"/>
        <v>45843</v>
      </c>
      <c r="T202" s="61" t="s">
        <v>41</v>
      </c>
      <c r="U202" s="43">
        <v>0</v>
      </c>
      <c r="V202" s="44">
        <v>3250.01</v>
      </c>
      <c r="W202" s="44">
        <v>238.3</v>
      </c>
      <c r="X202" s="44">
        <v>8995.7000000000007</v>
      </c>
      <c r="Y202" s="45">
        <v>2995.04</v>
      </c>
      <c r="Z202" s="47">
        <f t="shared" si="76"/>
        <v>15479.050000000003</v>
      </c>
      <c r="AA202" s="48">
        <f t="shared" si="67"/>
        <v>-247.52</v>
      </c>
      <c r="AB202" s="49">
        <f t="shared" si="67"/>
        <v>4123.5</v>
      </c>
      <c r="AC202" s="49">
        <f t="shared" si="67"/>
        <v>1239.71</v>
      </c>
      <c r="AD202" s="49">
        <f t="shared" si="59"/>
        <v>4500.8099999999995</v>
      </c>
      <c r="AE202" s="50">
        <f t="shared" si="59"/>
        <v>-65.590000000000146</v>
      </c>
      <c r="AF202" s="51">
        <f t="shared" si="59"/>
        <v>9550.91</v>
      </c>
      <c r="AG202" s="52" t="e">
        <f t="shared" si="68"/>
        <v>#DIV/0!</v>
      </c>
      <c r="AH202" s="53">
        <f t="shared" si="68"/>
        <v>1.2687653268759171</v>
      </c>
      <c r="AI202" s="53">
        <f t="shared" si="68"/>
        <v>5.2023080151070076</v>
      </c>
      <c r="AJ202" s="53">
        <f t="shared" si="60"/>
        <v>0.50032904609980311</v>
      </c>
      <c r="AK202" s="54">
        <f t="shared" si="60"/>
        <v>-2.1899540573748648E-2</v>
      </c>
      <c r="AL202" s="55">
        <f t="shared" si="60"/>
        <v>0.61702171644900672</v>
      </c>
      <c r="AM202" s="44">
        <v>-247.52</v>
      </c>
      <c r="AN202" s="44">
        <v>1162.92</v>
      </c>
      <c r="AO202" s="44">
        <v>811.67</v>
      </c>
      <c r="AP202" s="44">
        <v>3685.75</v>
      </c>
      <c r="AQ202" s="45">
        <v>755.04</v>
      </c>
      <c r="AR202" s="47">
        <f t="shared" si="77"/>
        <v>6167.86</v>
      </c>
      <c r="AS202" s="44">
        <v>0</v>
      </c>
      <c r="AT202" s="44">
        <v>717.39</v>
      </c>
      <c r="AU202" s="44">
        <v>110.96</v>
      </c>
      <c r="AV202" s="44">
        <v>2754.74</v>
      </c>
      <c r="AW202" s="45">
        <v>948.99</v>
      </c>
      <c r="AX202" s="47">
        <f t="shared" si="78"/>
        <v>4532.08</v>
      </c>
      <c r="AY202" s="49">
        <f t="shared" si="69"/>
        <v>-247.52</v>
      </c>
      <c r="AZ202" s="49">
        <f t="shared" si="69"/>
        <v>445.53000000000009</v>
      </c>
      <c r="BA202" s="49">
        <f t="shared" si="69"/>
        <v>700.70999999999992</v>
      </c>
      <c r="BB202" s="49">
        <f t="shared" si="61"/>
        <v>931.01000000000022</v>
      </c>
      <c r="BC202" s="50">
        <f t="shared" si="61"/>
        <v>-193.95000000000005</v>
      </c>
      <c r="BD202" s="51">
        <f t="shared" si="61"/>
        <v>1635.7799999999997</v>
      </c>
      <c r="BE202" s="53" t="e">
        <f t="shared" si="70"/>
        <v>#DIV/0!</v>
      </c>
      <c r="BF202" s="53">
        <f t="shared" si="70"/>
        <v>0.62104294735081345</v>
      </c>
      <c r="BG202" s="53">
        <f t="shared" si="70"/>
        <v>6.3149783705839937</v>
      </c>
      <c r="BH202" s="53">
        <f t="shared" si="62"/>
        <v>0.33796655945751697</v>
      </c>
      <c r="BI202" s="54">
        <f t="shared" si="62"/>
        <v>-0.20437517782063039</v>
      </c>
      <c r="BJ202" s="55">
        <f t="shared" si="62"/>
        <v>0.36093361105717459</v>
      </c>
      <c r="BK202" s="56">
        <f t="shared" si="71"/>
        <v>1</v>
      </c>
      <c r="BL202" s="56">
        <f t="shared" si="71"/>
        <v>0.15771593176112869</v>
      </c>
      <c r="BM202" s="56">
        <f t="shared" si="71"/>
        <v>0.54916407872747819</v>
      </c>
      <c r="BN202" s="56">
        <f t="shared" si="63"/>
        <v>0.27308911711249795</v>
      </c>
      <c r="BO202" s="57">
        <f t="shared" si="63"/>
        <v>0.25774121422109952</v>
      </c>
      <c r="BP202" s="58">
        <f t="shared" si="63"/>
        <v>0.24641909136091303</v>
      </c>
      <c r="BQ202" s="56">
        <f t="shared" si="72"/>
        <v>0</v>
      </c>
      <c r="BR202" s="56">
        <f t="shared" si="72"/>
        <v>0.22073470543167559</v>
      </c>
      <c r="BS202" s="56">
        <f t="shared" si="72"/>
        <v>0.46563155686109942</v>
      </c>
      <c r="BT202" s="56">
        <f t="shared" si="64"/>
        <v>0.30622853140945111</v>
      </c>
      <c r="BU202" s="57">
        <f t="shared" si="64"/>
        <v>0.31685386505689406</v>
      </c>
      <c r="BV202" s="58">
        <f t="shared" si="64"/>
        <v>0.29278799409524481</v>
      </c>
      <c r="BW202" s="56">
        <f t="shared" si="73"/>
        <v>1</v>
      </c>
      <c r="BX202" s="56">
        <f t="shared" si="73"/>
        <v>-6.3018773670546896E-2</v>
      </c>
      <c r="BY202" s="56">
        <f t="shared" si="73"/>
        <v>8.3532521866378773E-2</v>
      </c>
      <c r="BZ202" s="56">
        <f t="shared" si="65"/>
        <v>-3.3139414296953162E-2</v>
      </c>
      <c r="CA202" s="57">
        <f t="shared" si="65"/>
        <v>-5.9112650835794533E-2</v>
      </c>
      <c r="CB202" s="58">
        <f t="shared" si="65"/>
        <v>-4.6368902734331779E-2</v>
      </c>
      <c r="CC202" s="44">
        <f t="shared" si="74"/>
        <v>10000</v>
      </c>
      <c r="CD202" s="44">
        <f t="shared" si="74"/>
        <v>-630.18773670546898</v>
      </c>
      <c r="CE202" s="44">
        <f t="shared" si="74"/>
        <v>835.32521866378772</v>
      </c>
      <c r="CF202" s="44">
        <f t="shared" si="66"/>
        <v>-331.39414296953163</v>
      </c>
      <c r="CG202" s="45">
        <f t="shared" si="66"/>
        <v>-591.12650835794534</v>
      </c>
      <c r="CH202" s="47">
        <f t="shared" si="66"/>
        <v>-463.68902734331778</v>
      </c>
      <c r="CI202" s="58">
        <f>IFERROR(M202/'Class Sum-WR'!M202,0)</f>
        <v>0.25205803245179342</v>
      </c>
      <c r="CJ202" s="58">
        <f>IFERROR(M202/'Class Sum-TH'!M202,0)</f>
        <v>0.49310605894941656</v>
      </c>
    </row>
    <row r="203" spans="1:88" x14ac:dyDescent="0.2">
      <c r="A203" t="s">
        <v>46</v>
      </c>
      <c r="B203" t="s">
        <v>46</v>
      </c>
      <c r="C203" t="s">
        <v>92</v>
      </c>
      <c r="D203" t="s">
        <v>92</v>
      </c>
      <c r="E203" t="s">
        <v>89</v>
      </c>
      <c r="F203" s="27">
        <f t="shared" si="57"/>
        <v>46208</v>
      </c>
      <c r="G203" s="60" t="s">
        <v>35</v>
      </c>
      <c r="H203" s="28">
        <v>-63.95</v>
      </c>
      <c r="I203" s="2">
        <v>2226.19</v>
      </c>
      <c r="J203" s="2">
        <v>226.44</v>
      </c>
      <c r="K203" s="2">
        <v>4359.92</v>
      </c>
      <c r="L203" s="29">
        <v>1702.73</v>
      </c>
      <c r="M203" s="30">
        <f t="shared" si="75"/>
        <v>8451.33</v>
      </c>
      <c r="N203" t="s">
        <v>49</v>
      </c>
      <c r="O203" t="s">
        <v>49</v>
      </c>
      <c r="P203" t="s">
        <v>92</v>
      </c>
      <c r="Q203" t="s">
        <v>92</v>
      </c>
      <c r="R203" t="s">
        <v>89</v>
      </c>
      <c r="S203" s="27">
        <f t="shared" si="58"/>
        <v>45844</v>
      </c>
      <c r="T203" s="60" t="s">
        <v>35</v>
      </c>
      <c r="U203" s="28">
        <v>0</v>
      </c>
      <c r="V203" s="2">
        <v>2309.64</v>
      </c>
      <c r="W203" s="2">
        <v>76.209999999999994</v>
      </c>
      <c r="X203" s="2">
        <v>4850.22</v>
      </c>
      <c r="Y203" s="29">
        <v>2048.11</v>
      </c>
      <c r="Z203" s="31">
        <f t="shared" si="76"/>
        <v>9284.18</v>
      </c>
      <c r="AA203" s="32">
        <f t="shared" si="67"/>
        <v>-63.95</v>
      </c>
      <c r="AB203" s="5">
        <f t="shared" si="67"/>
        <v>-83.449999999999818</v>
      </c>
      <c r="AC203" s="5">
        <f t="shared" si="67"/>
        <v>150.23000000000002</v>
      </c>
      <c r="AD203" s="5">
        <f t="shared" si="59"/>
        <v>-490.30000000000018</v>
      </c>
      <c r="AE203" s="33">
        <f t="shared" si="59"/>
        <v>-345.38000000000011</v>
      </c>
      <c r="AF203" s="34">
        <f t="shared" si="59"/>
        <v>-832.85000000000036</v>
      </c>
      <c r="AG203" s="35" t="e">
        <f t="shared" si="68"/>
        <v>#DIV/0!</v>
      </c>
      <c r="AH203" s="7">
        <f t="shared" si="68"/>
        <v>-3.613117195753443E-2</v>
      </c>
      <c r="AI203" s="7">
        <f t="shared" si="68"/>
        <v>1.9712636136989901</v>
      </c>
      <c r="AJ203" s="7">
        <f t="shared" si="60"/>
        <v>-0.10108819806111891</v>
      </c>
      <c r="AK203" s="36">
        <f t="shared" si="60"/>
        <v>-0.16863352066051143</v>
      </c>
      <c r="AL203" s="37">
        <f t="shared" si="60"/>
        <v>-8.9706360712523928E-2</v>
      </c>
      <c r="AM203" s="2">
        <v>-63.95</v>
      </c>
      <c r="AN203" s="2">
        <v>383.06</v>
      </c>
      <c r="AO203" s="2">
        <v>-11.65</v>
      </c>
      <c r="AP203" s="2">
        <v>1149.08</v>
      </c>
      <c r="AQ203" s="29">
        <v>482.01</v>
      </c>
      <c r="AR203" s="31">
        <f t="shared" si="77"/>
        <v>1938.55</v>
      </c>
      <c r="AS203" s="2">
        <v>0</v>
      </c>
      <c r="AT203" s="2">
        <v>530.09</v>
      </c>
      <c r="AU203" s="2">
        <v>37.11</v>
      </c>
      <c r="AV203" s="2">
        <v>1427.18</v>
      </c>
      <c r="AW203" s="29">
        <v>670.86</v>
      </c>
      <c r="AX203" s="31">
        <f t="shared" si="78"/>
        <v>2665.2400000000002</v>
      </c>
      <c r="AY203" s="5">
        <f t="shared" si="69"/>
        <v>-63.95</v>
      </c>
      <c r="AZ203" s="5">
        <f t="shared" si="69"/>
        <v>-147.03000000000003</v>
      </c>
      <c r="BA203" s="5">
        <f t="shared" si="69"/>
        <v>-48.76</v>
      </c>
      <c r="BB203" s="5">
        <f t="shared" si="61"/>
        <v>-278.10000000000014</v>
      </c>
      <c r="BC203" s="33">
        <f t="shared" si="61"/>
        <v>-188.85000000000002</v>
      </c>
      <c r="BD203" s="34">
        <f t="shared" si="61"/>
        <v>-726.69000000000028</v>
      </c>
      <c r="BE203" s="7" t="e">
        <f t="shared" si="70"/>
        <v>#DIV/0!</v>
      </c>
      <c r="BF203" s="7">
        <f t="shared" si="70"/>
        <v>-0.27736799411420704</v>
      </c>
      <c r="BG203" s="7">
        <f t="shared" si="70"/>
        <v>-1.3139315548369712</v>
      </c>
      <c r="BH203" s="7">
        <f t="shared" si="62"/>
        <v>-0.19485979343880949</v>
      </c>
      <c r="BI203" s="36">
        <f t="shared" si="62"/>
        <v>-0.28150433771576783</v>
      </c>
      <c r="BJ203" s="37">
        <f t="shared" si="62"/>
        <v>-0.27265462022181874</v>
      </c>
      <c r="BK203" s="38">
        <f t="shared" si="71"/>
        <v>1</v>
      </c>
      <c r="BL203" s="38">
        <f t="shared" si="71"/>
        <v>0.17206976942668864</v>
      </c>
      <c r="BM203" s="38">
        <f t="shared" si="71"/>
        <v>-5.1448507330860274E-2</v>
      </c>
      <c r="BN203" s="38">
        <f t="shared" si="63"/>
        <v>0.26355529459256133</v>
      </c>
      <c r="BO203" s="39">
        <f t="shared" si="63"/>
        <v>0.28308069981735212</v>
      </c>
      <c r="BP203" s="40">
        <f t="shared" si="63"/>
        <v>0.22937809788518493</v>
      </c>
      <c r="BQ203" s="38">
        <f t="shared" si="72"/>
        <v>0</v>
      </c>
      <c r="BR203" s="38">
        <f t="shared" si="72"/>
        <v>0.22951195857363055</v>
      </c>
      <c r="BS203" s="38">
        <f t="shared" si="72"/>
        <v>0.48694397060753186</v>
      </c>
      <c r="BT203" s="38">
        <f t="shared" si="64"/>
        <v>0.2942505700772336</v>
      </c>
      <c r="BU203" s="39">
        <f t="shared" si="64"/>
        <v>0.32755076631626229</v>
      </c>
      <c r="BV203" s="40">
        <f t="shared" si="64"/>
        <v>0.28707327949264233</v>
      </c>
      <c r="BW203" s="38">
        <f t="shared" si="73"/>
        <v>1</v>
      </c>
      <c r="BX203" s="38">
        <f t="shared" si="73"/>
        <v>-5.7442189146941908E-2</v>
      </c>
      <c r="BY203" s="38">
        <f t="shared" si="73"/>
        <v>-0.53839247793839218</v>
      </c>
      <c r="BZ203" s="38">
        <f t="shared" si="65"/>
        <v>-3.0695275484672269E-2</v>
      </c>
      <c r="CA203" s="39">
        <f t="shared" si="65"/>
        <v>-4.4470066498910166E-2</v>
      </c>
      <c r="CB203" s="40">
        <f t="shared" si="65"/>
        <v>-5.7695181607457402E-2</v>
      </c>
      <c r="CC203" s="2">
        <f t="shared" si="74"/>
        <v>10000</v>
      </c>
      <c r="CD203" s="2">
        <f t="shared" si="74"/>
        <v>-574.42189146941905</v>
      </c>
      <c r="CE203" s="2">
        <f t="shared" si="74"/>
        <v>-5383.9247793839222</v>
      </c>
      <c r="CF203" s="2">
        <f t="shared" si="66"/>
        <v>-306.95275484672271</v>
      </c>
      <c r="CG203" s="29">
        <f t="shared" si="66"/>
        <v>-444.70066498910165</v>
      </c>
      <c r="CH203" s="31">
        <f t="shared" si="66"/>
        <v>-576.95181607457403</v>
      </c>
      <c r="CI203" s="40">
        <f>IFERROR(M203/'Class Sum-WR'!M203,0)</f>
        <v>0.16977295586858948</v>
      </c>
      <c r="CJ203" s="40">
        <f>IFERROR(M203/'Class Sum-TH'!M203,0)</f>
        <v>0.47454295229319782</v>
      </c>
    </row>
    <row r="204" spans="1:88" x14ac:dyDescent="0.2">
      <c r="A204" t="s">
        <v>46</v>
      </c>
      <c r="B204" t="s">
        <v>46</v>
      </c>
      <c r="C204" t="s">
        <v>92</v>
      </c>
      <c r="D204" t="s">
        <v>92</v>
      </c>
      <c r="E204" t="s">
        <v>89</v>
      </c>
      <c r="F204" s="27">
        <f t="shared" si="57"/>
        <v>46209</v>
      </c>
      <c r="G204" s="60" t="s">
        <v>36</v>
      </c>
      <c r="H204" s="28">
        <v>-166.58</v>
      </c>
      <c r="I204" s="2">
        <v>2748.24</v>
      </c>
      <c r="J204" s="2">
        <v>317.70999999999998</v>
      </c>
      <c r="K204" s="2">
        <v>5245.66</v>
      </c>
      <c r="L204" s="29">
        <v>3316.34</v>
      </c>
      <c r="M204" s="30">
        <f t="shared" si="75"/>
        <v>11461.369999999999</v>
      </c>
      <c r="N204" t="s">
        <v>49</v>
      </c>
      <c r="O204" t="s">
        <v>49</v>
      </c>
      <c r="P204" t="s">
        <v>92</v>
      </c>
      <c r="Q204" t="s">
        <v>92</v>
      </c>
      <c r="R204" t="s">
        <v>89</v>
      </c>
      <c r="S204" s="27">
        <f t="shared" si="58"/>
        <v>45845</v>
      </c>
      <c r="T204" s="60" t="s">
        <v>36</v>
      </c>
      <c r="U204" s="28">
        <v>-265.79000000000002</v>
      </c>
      <c r="V204" s="2">
        <v>2407.59</v>
      </c>
      <c r="W204" s="2">
        <v>105.23</v>
      </c>
      <c r="X204" s="2">
        <v>6391.15</v>
      </c>
      <c r="Y204" s="29">
        <v>3583.54</v>
      </c>
      <c r="Z204" s="31">
        <f t="shared" si="76"/>
        <v>12221.720000000001</v>
      </c>
      <c r="AA204" s="32">
        <f t="shared" si="67"/>
        <v>99.210000000000008</v>
      </c>
      <c r="AB204" s="5">
        <f t="shared" si="67"/>
        <v>340.64999999999964</v>
      </c>
      <c r="AC204" s="5">
        <f t="shared" si="67"/>
        <v>212.47999999999996</v>
      </c>
      <c r="AD204" s="5">
        <f t="shared" si="59"/>
        <v>-1145.4899999999998</v>
      </c>
      <c r="AE204" s="33">
        <f t="shared" si="59"/>
        <v>-267.19999999999982</v>
      </c>
      <c r="AF204" s="34">
        <f t="shared" si="59"/>
        <v>-760.35000000000218</v>
      </c>
      <c r="AG204" s="35">
        <f t="shared" si="68"/>
        <v>-0.37326460739681705</v>
      </c>
      <c r="AH204" s="7">
        <f t="shared" si="68"/>
        <v>0.14149003775559776</v>
      </c>
      <c r="AI204" s="7">
        <f t="shared" si="68"/>
        <v>2.0191960467547272</v>
      </c>
      <c r="AJ204" s="7">
        <f t="shared" si="60"/>
        <v>-0.17923065488996501</v>
      </c>
      <c r="AK204" s="36">
        <f t="shared" si="60"/>
        <v>-7.4563141474631181E-2</v>
      </c>
      <c r="AL204" s="37">
        <f t="shared" si="60"/>
        <v>-6.2213010934631302E-2</v>
      </c>
      <c r="AM204" s="2">
        <v>-166.58</v>
      </c>
      <c r="AN204" s="2">
        <v>178.2</v>
      </c>
      <c r="AO204" s="2">
        <v>96.04</v>
      </c>
      <c r="AP204" s="2">
        <v>1250.4000000000001</v>
      </c>
      <c r="AQ204" s="29">
        <v>858.36</v>
      </c>
      <c r="AR204" s="31">
        <f t="shared" si="77"/>
        <v>2216.42</v>
      </c>
      <c r="AS204" s="2">
        <v>-265.79000000000002</v>
      </c>
      <c r="AT204" s="2">
        <v>529.75</v>
      </c>
      <c r="AU204" s="2">
        <v>48.31</v>
      </c>
      <c r="AV204" s="2">
        <v>2018.51</v>
      </c>
      <c r="AW204" s="29">
        <v>957.2</v>
      </c>
      <c r="AX204" s="31">
        <f t="shared" si="78"/>
        <v>3287.9799999999996</v>
      </c>
      <c r="AY204" s="5">
        <f t="shared" si="69"/>
        <v>99.210000000000008</v>
      </c>
      <c r="AZ204" s="5">
        <f t="shared" si="69"/>
        <v>-351.55</v>
      </c>
      <c r="BA204" s="5">
        <f t="shared" si="69"/>
        <v>47.730000000000004</v>
      </c>
      <c r="BB204" s="5">
        <f t="shared" si="61"/>
        <v>-768.1099999999999</v>
      </c>
      <c r="BC204" s="33">
        <f t="shared" si="61"/>
        <v>-98.840000000000032</v>
      </c>
      <c r="BD204" s="34">
        <f t="shared" si="61"/>
        <v>-1071.5599999999995</v>
      </c>
      <c r="BE204" s="7">
        <f t="shared" si="70"/>
        <v>-0.37326460739681705</v>
      </c>
      <c r="BF204" s="7">
        <f t="shared" si="70"/>
        <v>-0.66361491269466732</v>
      </c>
      <c r="BG204" s="7">
        <f t="shared" si="70"/>
        <v>0.98799420409853034</v>
      </c>
      <c r="BH204" s="7">
        <f t="shared" si="62"/>
        <v>-0.38053316555280869</v>
      </c>
      <c r="BI204" s="36">
        <f t="shared" si="62"/>
        <v>-0.10325950689511076</v>
      </c>
      <c r="BJ204" s="37">
        <f t="shared" si="62"/>
        <v>-0.32590222568263788</v>
      </c>
      <c r="BK204" s="38">
        <f t="shared" si="71"/>
        <v>1</v>
      </c>
      <c r="BL204" s="38">
        <f t="shared" si="71"/>
        <v>6.4841498559077809E-2</v>
      </c>
      <c r="BM204" s="38">
        <f t="shared" si="71"/>
        <v>0.30228825029114603</v>
      </c>
      <c r="BN204" s="38">
        <f t="shared" si="63"/>
        <v>0.23836847984810303</v>
      </c>
      <c r="BO204" s="39">
        <f t="shared" si="63"/>
        <v>0.25882750260829707</v>
      </c>
      <c r="BP204" s="40">
        <f t="shared" si="63"/>
        <v>0.19338176849713432</v>
      </c>
      <c r="BQ204" s="38">
        <f t="shared" si="72"/>
        <v>1</v>
      </c>
      <c r="BR204" s="38">
        <f t="shared" si="72"/>
        <v>0.22003331131961837</v>
      </c>
      <c r="BS204" s="38">
        <f t="shared" si="72"/>
        <v>0.45908961322816688</v>
      </c>
      <c r="BT204" s="38">
        <f t="shared" si="64"/>
        <v>0.31582891967799226</v>
      </c>
      <c r="BU204" s="39">
        <f t="shared" si="64"/>
        <v>0.26711017597124631</v>
      </c>
      <c r="BV204" s="40">
        <f t="shared" si="64"/>
        <v>0.2690276000432017</v>
      </c>
      <c r="BW204" s="38">
        <f t="shared" si="73"/>
        <v>0</v>
      </c>
      <c r="BX204" s="38">
        <f t="shared" si="73"/>
        <v>-0.15519181276054056</v>
      </c>
      <c r="BY204" s="38">
        <f t="shared" si="73"/>
        <v>-0.15680136293702085</v>
      </c>
      <c r="BZ204" s="38">
        <f t="shared" si="65"/>
        <v>-7.7460439829889233E-2</v>
      </c>
      <c r="CA204" s="39">
        <f t="shared" si="65"/>
        <v>-8.2826733629492444E-3</v>
      </c>
      <c r="CB204" s="40">
        <f t="shared" si="65"/>
        <v>-7.5645831546067382E-2</v>
      </c>
      <c r="CC204" s="2">
        <f t="shared" si="74"/>
        <v>0</v>
      </c>
      <c r="CD204" s="2">
        <f t="shared" si="74"/>
        <v>-1551.9181276054055</v>
      </c>
      <c r="CE204" s="2">
        <f t="shared" si="74"/>
        <v>-1568.0136293702085</v>
      </c>
      <c r="CF204" s="2">
        <f t="shared" si="66"/>
        <v>-774.60439829889231</v>
      </c>
      <c r="CG204" s="29">
        <f t="shared" si="66"/>
        <v>-82.826733629492438</v>
      </c>
      <c r="CH204" s="31">
        <f t="shared" si="66"/>
        <v>-756.45831546067382</v>
      </c>
      <c r="CI204" s="40">
        <f>IFERROR(M204/'Class Sum-WR'!M204,0)</f>
        <v>0.16418153327508878</v>
      </c>
      <c r="CJ204" s="40">
        <f>IFERROR(M204/'Class Sum-TH'!M204,0)</f>
        <v>0.80417743394219454</v>
      </c>
    </row>
    <row r="205" spans="1:88" x14ac:dyDescent="0.2">
      <c r="A205" t="s">
        <v>46</v>
      </c>
      <c r="B205" t="s">
        <v>46</v>
      </c>
      <c r="C205" t="s">
        <v>92</v>
      </c>
      <c r="D205" t="s">
        <v>92</v>
      </c>
      <c r="E205" t="s">
        <v>89</v>
      </c>
      <c r="F205" s="27">
        <f t="shared" si="57"/>
        <v>46210</v>
      </c>
      <c r="G205" s="60" t="s">
        <v>37</v>
      </c>
      <c r="H205" s="28">
        <v>-87.51</v>
      </c>
      <c r="I205" s="2">
        <v>1597.91</v>
      </c>
      <c r="J205" s="2">
        <v>254.87</v>
      </c>
      <c r="K205" s="2">
        <v>4138.25</v>
      </c>
      <c r="L205" s="29">
        <v>2335.34</v>
      </c>
      <c r="M205" s="30">
        <f t="shared" si="75"/>
        <v>8238.86</v>
      </c>
      <c r="N205" t="s">
        <v>49</v>
      </c>
      <c r="O205" t="s">
        <v>49</v>
      </c>
      <c r="P205" t="s">
        <v>92</v>
      </c>
      <c r="Q205" t="s">
        <v>92</v>
      </c>
      <c r="R205" t="s">
        <v>89</v>
      </c>
      <c r="S205" s="27">
        <f t="shared" si="58"/>
        <v>45846</v>
      </c>
      <c r="T205" s="60" t="s">
        <v>37</v>
      </c>
      <c r="U205" s="28">
        <v>2.17</v>
      </c>
      <c r="V205" s="2">
        <v>1944.16</v>
      </c>
      <c r="W205" s="2">
        <v>165.86</v>
      </c>
      <c r="X205" s="2">
        <v>5055</v>
      </c>
      <c r="Y205" s="29">
        <v>3000.49</v>
      </c>
      <c r="Z205" s="31">
        <f t="shared" si="76"/>
        <v>10167.68</v>
      </c>
      <c r="AA205" s="32">
        <f t="shared" si="67"/>
        <v>-89.68</v>
      </c>
      <c r="AB205" s="5">
        <f t="shared" si="67"/>
        <v>-346.25</v>
      </c>
      <c r="AC205" s="5">
        <f t="shared" si="67"/>
        <v>89.009999999999991</v>
      </c>
      <c r="AD205" s="5">
        <f t="shared" si="59"/>
        <v>-916.75</v>
      </c>
      <c r="AE205" s="33">
        <f t="shared" si="59"/>
        <v>-665.14999999999964</v>
      </c>
      <c r="AF205" s="34">
        <f t="shared" si="59"/>
        <v>-1928.8199999999997</v>
      </c>
      <c r="AG205" s="35">
        <f t="shared" si="68"/>
        <v>-41.327188940092171</v>
      </c>
      <c r="AH205" s="7">
        <f t="shared" si="68"/>
        <v>-0.17809748168874989</v>
      </c>
      <c r="AI205" s="7">
        <f t="shared" si="68"/>
        <v>0.53665742192210286</v>
      </c>
      <c r="AJ205" s="7">
        <f t="shared" si="60"/>
        <v>-0.18135509396636992</v>
      </c>
      <c r="AK205" s="36">
        <f t="shared" si="60"/>
        <v>-0.22168045885838636</v>
      </c>
      <c r="AL205" s="37">
        <f t="shared" si="60"/>
        <v>-0.18970109208787056</v>
      </c>
      <c r="AM205" s="2">
        <v>-87.51</v>
      </c>
      <c r="AN205" s="2">
        <v>127.5</v>
      </c>
      <c r="AO205" s="2">
        <v>87.13</v>
      </c>
      <c r="AP205" s="2">
        <v>1061.68</v>
      </c>
      <c r="AQ205" s="29">
        <v>631.22</v>
      </c>
      <c r="AR205" s="31">
        <f t="shared" si="77"/>
        <v>1820.02</v>
      </c>
      <c r="AS205" s="2">
        <v>2.17</v>
      </c>
      <c r="AT205" s="2">
        <v>396.01</v>
      </c>
      <c r="AU205" s="2">
        <v>71.069999999999993</v>
      </c>
      <c r="AV205" s="2">
        <v>1456.24</v>
      </c>
      <c r="AW205" s="29">
        <v>790.44</v>
      </c>
      <c r="AX205" s="31">
        <f t="shared" si="78"/>
        <v>2715.9300000000003</v>
      </c>
      <c r="AY205" s="5">
        <f t="shared" si="69"/>
        <v>-89.68</v>
      </c>
      <c r="AZ205" s="5">
        <f t="shared" si="69"/>
        <v>-268.51</v>
      </c>
      <c r="BA205" s="5">
        <f t="shared" si="69"/>
        <v>16.060000000000002</v>
      </c>
      <c r="BB205" s="5">
        <f t="shared" si="61"/>
        <v>-394.55999999999995</v>
      </c>
      <c r="BC205" s="33">
        <f t="shared" si="61"/>
        <v>-159.22000000000003</v>
      </c>
      <c r="BD205" s="34">
        <f t="shared" si="61"/>
        <v>-895.91000000000031</v>
      </c>
      <c r="BE205" s="7">
        <f t="shared" si="70"/>
        <v>-41.327188940092171</v>
      </c>
      <c r="BF205" s="7">
        <f t="shared" si="70"/>
        <v>-0.6780384333728946</v>
      </c>
      <c r="BG205" s="7">
        <f t="shared" si="70"/>
        <v>0.22597439144505421</v>
      </c>
      <c r="BH205" s="7">
        <f t="shared" si="62"/>
        <v>-0.27094434983244514</v>
      </c>
      <c r="BI205" s="36">
        <f t="shared" si="62"/>
        <v>-0.20143211375942516</v>
      </c>
      <c r="BJ205" s="37">
        <f t="shared" si="62"/>
        <v>-0.32987227211305159</v>
      </c>
      <c r="BK205" s="38">
        <f t="shared" si="71"/>
        <v>1</v>
      </c>
      <c r="BL205" s="38">
        <f t="shared" si="71"/>
        <v>7.9791727944627661E-2</v>
      </c>
      <c r="BM205" s="38">
        <f t="shared" si="71"/>
        <v>0.34186055636206691</v>
      </c>
      <c r="BN205" s="38">
        <f t="shared" si="63"/>
        <v>0.25655289071467408</v>
      </c>
      <c r="BO205" s="39">
        <f t="shared" si="63"/>
        <v>0.2702904073924996</v>
      </c>
      <c r="BP205" s="40">
        <f t="shared" si="63"/>
        <v>0.22090677593744765</v>
      </c>
      <c r="BQ205" s="38">
        <f t="shared" si="72"/>
        <v>1</v>
      </c>
      <c r="BR205" s="38">
        <f t="shared" si="72"/>
        <v>0.20369208295613528</v>
      </c>
      <c r="BS205" s="38">
        <f t="shared" si="72"/>
        <v>0.42849391052695035</v>
      </c>
      <c r="BT205" s="38">
        <f t="shared" si="64"/>
        <v>0.28807912957467852</v>
      </c>
      <c r="BU205" s="39">
        <f t="shared" si="64"/>
        <v>0.26343697196124638</v>
      </c>
      <c r="BV205" s="40">
        <f t="shared" si="64"/>
        <v>0.26711403191288474</v>
      </c>
      <c r="BW205" s="38">
        <f t="shared" si="73"/>
        <v>0</v>
      </c>
      <c r="BX205" s="38">
        <f t="shared" si="73"/>
        <v>-0.12390035501150762</v>
      </c>
      <c r="BY205" s="38">
        <f t="shared" si="73"/>
        <v>-8.6633354164883436E-2</v>
      </c>
      <c r="BZ205" s="38">
        <f t="shared" si="65"/>
        <v>-3.1526238860004441E-2</v>
      </c>
      <c r="CA205" s="39">
        <f t="shared" si="65"/>
        <v>6.8534354312532186E-3</v>
      </c>
      <c r="CB205" s="40">
        <f t="shared" si="65"/>
        <v>-4.6207255975437095E-2</v>
      </c>
      <c r="CC205" s="2">
        <f t="shared" si="74"/>
        <v>0</v>
      </c>
      <c r="CD205" s="2">
        <f t="shared" si="74"/>
        <v>-1239.0035501150762</v>
      </c>
      <c r="CE205" s="2">
        <f t="shared" si="74"/>
        <v>-866.3335416488344</v>
      </c>
      <c r="CF205" s="2">
        <f t="shared" si="66"/>
        <v>-315.2623886000444</v>
      </c>
      <c r="CG205" s="29">
        <f t="shared" si="66"/>
        <v>68.534354312532187</v>
      </c>
      <c r="CH205" s="31">
        <f t="shared" si="66"/>
        <v>-462.07255975437096</v>
      </c>
      <c r="CI205" s="40">
        <f>IFERROR(M205/'Class Sum-WR'!M205,0)</f>
        <v>0.11517430072256712</v>
      </c>
      <c r="CJ205" s="40">
        <f>IFERROR(M205/'Class Sum-TH'!M205,0)</f>
        <v>0.47069382671614213</v>
      </c>
    </row>
    <row r="206" spans="1:88" x14ac:dyDescent="0.2">
      <c r="A206" t="s">
        <v>46</v>
      </c>
      <c r="B206" t="s">
        <v>46</v>
      </c>
      <c r="C206" t="s">
        <v>92</v>
      </c>
      <c r="D206" t="s">
        <v>92</v>
      </c>
      <c r="E206" t="s">
        <v>89</v>
      </c>
      <c r="F206" s="27">
        <f t="shared" si="57"/>
        <v>46211</v>
      </c>
      <c r="G206" s="60" t="s">
        <v>38</v>
      </c>
      <c r="H206" s="28">
        <v>-125.23</v>
      </c>
      <c r="I206" s="2">
        <v>2311.34</v>
      </c>
      <c r="J206" s="2">
        <v>360.6</v>
      </c>
      <c r="K206" s="2">
        <v>5746.79</v>
      </c>
      <c r="L206" s="29">
        <v>2601.19</v>
      </c>
      <c r="M206" s="30">
        <f t="shared" si="75"/>
        <v>10894.69</v>
      </c>
      <c r="N206" t="s">
        <v>49</v>
      </c>
      <c r="O206" t="s">
        <v>49</v>
      </c>
      <c r="P206" t="s">
        <v>92</v>
      </c>
      <c r="Q206" t="s">
        <v>92</v>
      </c>
      <c r="R206" t="s">
        <v>89</v>
      </c>
      <c r="S206" s="27">
        <f t="shared" si="58"/>
        <v>45847</v>
      </c>
      <c r="T206" s="60" t="s">
        <v>38</v>
      </c>
      <c r="U206" s="28">
        <v>0</v>
      </c>
      <c r="V206" s="2">
        <v>2294.96</v>
      </c>
      <c r="W206" s="2">
        <v>201.6</v>
      </c>
      <c r="X206" s="2">
        <v>5036.6400000000003</v>
      </c>
      <c r="Y206" s="29">
        <v>3367.3</v>
      </c>
      <c r="Z206" s="31">
        <f t="shared" si="76"/>
        <v>10900.5</v>
      </c>
      <c r="AA206" s="32">
        <f t="shared" si="67"/>
        <v>-125.23</v>
      </c>
      <c r="AB206" s="5">
        <f t="shared" si="67"/>
        <v>16.380000000000109</v>
      </c>
      <c r="AC206" s="5">
        <f t="shared" si="67"/>
        <v>159.00000000000003</v>
      </c>
      <c r="AD206" s="5">
        <f t="shared" si="59"/>
        <v>710.14999999999964</v>
      </c>
      <c r="AE206" s="33">
        <f t="shared" si="59"/>
        <v>-766.11000000000013</v>
      </c>
      <c r="AF206" s="34">
        <f t="shared" si="59"/>
        <v>-5.8099999999994907</v>
      </c>
      <c r="AG206" s="35" t="e">
        <f t="shared" si="68"/>
        <v>#DIV/0!</v>
      </c>
      <c r="AH206" s="7">
        <f t="shared" si="68"/>
        <v>7.1373793007286001E-3</v>
      </c>
      <c r="AI206" s="7">
        <f t="shared" si="68"/>
        <v>0.78869047619047639</v>
      </c>
      <c r="AJ206" s="7">
        <f t="shared" si="60"/>
        <v>0.14099677562819649</v>
      </c>
      <c r="AK206" s="36">
        <f t="shared" si="60"/>
        <v>-0.22751462596145283</v>
      </c>
      <c r="AL206" s="37">
        <f t="shared" si="60"/>
        <v>-5.3300307325347381E-4</v>
      </c>
      <c r="AM206" s="2">
        <v>-125.23</v>
      </c>
      <c r="AN206" s="2">
        <v>80.64</v>
      </c>
      <c r="AO206" s="2">
        <v>134.38999999999999</v>
      </c>
      <c r="AP206" s="2">
        <v>1319.05</v>
      </c>
      <c r="AQ206" s="29">
        <v>376.69</v>
      </c>
      <c r="AR206" s="31">
        <f t="shared" si="77"/>
        <v>1785.54</v>
      </c>
      <c r="AS206" s="2">
        <v>0</v>
      </c>
      <c r="AT206" s="2">
        <v>490.23</v>
      </c>
      <c r="AU206" s="2">
        <v>83.21</v>
      </c>
      <c r="AV206" s="2">
        <v>1475.98</v>
      </c>
      <c r="AW206" s="29">
        <v>1010.59</v>
      </c>
      <c r="AX206" s="31">
        <f t="shared" si="78"/>
        <v>3060.01</v>
      </c>
      <c r="AY206" s="5">
        <f t="shared" si="69"/>
        <v>-125.23</v>
      </c>
      <c r="AZ206" s="5">
        <f t="shared" si="69"/>
        <v>-409.59000000000003</v>
      </c>
      <c r="BA206" s="5">
        <f t="shared" si="69"/>
        <v>51.179999999999993</v>
      </c>
      <c r="BB206" s="5">
        <f t="shared" si="61"/>
        <v>-156.93000000000006</v>
      </c>
      <c r="BC206" s="33">
        <f t="shared" si="61"/>
        <v>-633.90000000000009</v>
      </c>
      <c r="BD206" s="34">
        <f t="shared" si="61"/>
        <v>-1274.4700000000003</v>
      </c>
      <c r="BE206" s="7" t="e">
        <f t="shared" si="70"/>
        <v>#DIV/0!</v>
      </c>
      <c r="BF206" s="7">
        <f t="shared" si="70"/>
        <v>-0.83550578299981648</v>
      </c>
      <c r="BG206" s="7">
        <f t="shared" si="70"/>
        <v>0.61507030404999397</v>
      </c>
      <c r="BH206" s="7">
        <f t="shared" si="62"/>
        <v>-0.10632257889673306</v>
      </c>
      <c r="BI206" s="36">
        <f t="shared" si="62"/>
        <v>-0.62725734471942141</v>
      </c>
      <c r="BJ206" s="37">
        <f t="shared" si="62"/>
        <v>-0.4164921029669838</v>
      </c>
      <c r="BK206" s="38">
        <f t="shared" si="71"/>
        <v>1</v>
      </c>
      <c r="BL206" s="38">
        <f t="shared" si="71"/>
        <v>3.48888523540457E-2</v>
      </c>
      <c r="BM206" s="38">
        <f t="shared" si="71"/>
        <v>0.3726844148641153</v>
      </c>
      <c r="BN206" s="38">
        <f t="shared" si="63"/>
        <v>0.22952813657711521</v>
      </c>
      <c r="BO206" s="39">
        <f t="shared" si="63"/>
        <v>0.14481448875322447</v>
      </c>
      <c r="BP206" s="40">
        <f t="shared" si="63"/>
        <v>0.16389084957901509</v>
      </c>
      <c r="BQ206" s="38">
        <f t="shared" si="72"/>
        <v>0</v>
      </c>
      <c r="BR206" s="38">
        <f t="shared" si="72"/>
        <v>0.21361156621466171</v>
      </c>
      <c r="BS206" s="38">
        <f t="shared" si="72"/>
        <v>0.41274801587301585</v>
      </c>
      <c r="BT206" s="38">
        <f t="shared" si="64"/>
        <v>0.29304854029670574</v>
      </c>
      <c r="BU206" s="39">
        <f t="shared" si="64"/>
        <v>0.30011878953464199</v>
      </c>
      <c r="BV206" s="40">
        <f t="shared" si="64"/>
        <v>0.28072198523003533</v>
      </c>
      <c r="BW206" s="38">
        <f t="shared" si="73"/>
        <v>1</v>
      </c>
      <c r="BX206" s="38">
        <f t="shared" si="73"/>
        <v>-0.178722713860616</v>
      </c>
      <c r="BY206" s="38">
        <f t="shared" si="73"/>
        <v>-4.0063601008900551E-2</v>
      </c>
      <c r="BZ206" s="38">
        <f t="shared" si="65"/>
        <v>-6.3520403719590529E-2</v>
      </c>
      <c r="CA206" s="39">
        <f t="shared" si="65"/>
        <v>-0.15530430078141752</v>
      </c>
      <c r="CB206" s="40">
        <f t="shared" si="65"/>
        <v>-0.11683113565102024</v>
      </c>
      <c r="CC206" s="2">
        <f t="shared" si="74"/>
        <v>10000</v>
      </c>
      <c r="CD206" s="2">
        <f t="shared" si="74"/>
        <v>-1787.22713860616</v>
      </c>
      <c r="CE206" s="2">
        <f t="shared" si="74"/>
        <v>-400.63601008900554</v>
      </c>
      <c r="CF206" s="2">
        <f t="shared" si="66"/>
        <v>-635.20403719590524</v>
      </c>
      <c r="CG206" s="29">
        <f t="shared" si="66"/>
        <v>-1553.0430078141751</v>
      </c>
      <c r="CH206" s="31">
        <f t="shared" si="66"/>
        <v>-1168.3113565102024</v>
      </c>
      <c r="CI206" s="40">
        <f>IFERROR(M206/'Class Sum-WR'!M206,0)</f>
        <v>0.12465027994194644</v>
      </c>
      <c r="CJ206" s="40">
        <f>IFERROR(M206/'Class Sum-TH'!M206,0)</f>
        <v>0.5162958897981389</v>
      </c>
    </row>
    <row r="207" spans="1:88" x14ac:dyDescent="0.2">
      <c r="A207" t="s">
        <v>46</v>
      </c>
      <c r="B207" t="s">
        <v>46</v>
      </c>
      <c r="C207" t="s">
        <v>92</v>
      </c>
      <c r="D207" t="s">
        <v>92</v>
      </c>
      <c r="E207" t="s">
        <v>89</v>
      </c>
      <c r="F207" s="27">
        <f t="shared" si="57"/>
        <v>46212</v>
      </c>
      <c r="G207" s="60" t="s">
        <v>39</v>
      </c>
      <c r="H207" s="28">
        <v>-133.47</v>
      </c>
      <c r="I207" s="2">
        <v>3520.93</v>
      </c>
      <c r="J207" s="2">
        <v>441.51</v>
      </c>
      <c r="K207" s="2">
        <v>8642.02</v>
      </c>
      <c r="L207" s="29">
        <v>3417.64</v>
      </c>
      <c r="M207" s="30">
        <f t="shared" si="75"/>
        <v>15888.630000000001</v>
      </c>
      <c r="N207" t="s">
        <v>49</v>
      </c>
      <c r="O207" t="s">
        <v>49</v>
      </c>
      <c r="P207" t="s">
        <v>92</v>
      </c>
      <c r="Q207" t="s">
        <v>92</v>
      </c>
      <c r="R207" t="s">
        <v>89</v>
      </c>
      <c r="S207" s="27">
        <f t="shared" si="58"/>
        <v>45848</v>
      </c>
      <c r="T207" s="60" t="s">
        <v>39</v>
      </c>
      <c r="U207" s="28">
        <v>0</v>
      </c>
      <c r="V207" s="2">
        <v>3723.89</v>
      </c>
      <c r="W207" s="2">
        <v>17.66</v>
      </c>
      <c r="X207" s="2">
        <v>7544.94</v>
      </c>
      <c r="Y207" s="29">
        <v>3203.85</v>
      </c>
      <c r="Z207" s="31">
        <f t="shared" si="76"/>
        <v>14490.34</v>
      </c>
      <c r="AA207" s="32">
        <f t="shared" si="67"/>
        <v>-133.47</v>
      </c>
      <c r="AB207" s="5">
        <f t="shared" si="67"/>
        <v>-202.96000000000004</v>
      </c>
      <c r="AC207" s="5">
        <f t="shared" si="67"/>
        <v>423.84999999999997</v>
      </c>
      <c r="AD207" s="5">
        <f t="shared" si="59"/>
        <v>1097.0800000000008</v>
      </c>
      <c r="AE207" s="33">
        <f t="shared" si="59"/>
        <v>213.78999999999996</v>
      </c>
      <c r="AF207" s="34">
        <f t="shared" si="59"/>
        <v>1398.2900000000009</v>
      </c>
      <c r="AG207" s="35" t="e">
        <f t="shared" si="68"/>
        <v>#DIV/0!</v>
      </c>
      <c r="AH207" s="7">
        <f t="shared" si="68"/>
        <v>-5.4502146948486672E-2</v>
      </c>
      <c r="AI207" s="7">
        <f t="shared" si="68"/>
        <v>24.000566251415627</v>
      </c>
      <c r="AJ207" s="7">
        <f t="shared" si="60"/>
        <v>0.14540606022049227</v>
      </c>
      <c r="AK207" s="36">
        <f t="shared" si="60"/>
        <v>6.6729091561714804E-2</v>
      </c>
      <c r="AL207" s="37">
        <f t="shared" si="60"/>
        <v>9.6498080790374891E-2</v>
      </c>
      <c r="AM207" s="2">
        <v>-133.47</v>
      </c>
      <c r="AN207" s="2">
        <v>430.95</v>
      </c>
      <c r="AO207" s="2">
        <v>150.49</v>
      </c>
      <c r="AP207" s="2">
        <v>2000.79</v>
      </c>
      <c r="AQ207" s="29">
        <v>753.71</v>
      </c>
      <c r="AR207" s="31">
        <f t="shared" si="77"/>
        <v>3202.4700000000003</v>
      </c>
      <c r="AS207" s="2">
        <v>0</v>
      </c>
      <c r="AT207" s="2">
        <v>855.57</v>
      </c>
      <c r="AU207" s="2">
        <v>16.84</v>
      </c>
      <c r="AV207" s="2">
        <v>2166.23</v>
      </c>
      <c r="AW207" s="29">
        <v>940.09</v>
      </c>
      <c r="AX207" s="31">
        <f t="shared" si="78"/>
        <v>3978.7300000000005</v>
      </c>
      <c r="AY207" s="5">
        <f t="shared" si="69"/>
        <v>-133.47</v>
      </c>
      <c r="AZ207" s="5">
        <f t="shared" si="69"/>
        <v>-424.62000000000006</v>
      </c>
      <c r="BA207" s="5">
        <f t="shared" si="69"/>
        <v>133.65</v>
      </c>
      <c r="BB207" s="5">
        <f t="shared" si="61"/>
        <v>-165.44000000000005</v>
      </c>
      <c r="BC207" s="33">
        <f t="shared" si="61"/>
        <v>-186.38</v>
      </c>
      <c r="BD207" s="34">
        <f t="shared" si="61"/>
        <v>-776.26000000000022</v>
      </c>
      <c r="BE207" s="7" t="e">
        <f t="shared" si="70"/>
        <v>#DIV/0!</v>
      </c>
      <c r="BF207" s="7">
        <f t="shared" si="70"/>
        <v>-0.49630071180616436</v>
      </c>
      <c r="BG207" s="7">
        <f t="shared" si="70"/>
        <v>7.9364608076009509</v>
      </c>
      <c r="BH207" s="7">
        <f t="shared" si="62"/>
        <v>-7.6372315035799554E-2</v>
      </c>
      <c r="BI207" s="36">
        <f t="shared" si="62"/>
        <v>-0.19825761363273728</v>
      </c>
      <c r="BJ207" s="37">
        <f t="shared" si="62"/>
        <v>-0.19510245731678202</v>
      </c>
      <c r="BK207" s="38">
        <f t="shared" si="71"/>
        <v>1</v>
      </c>
      <c r="BL207" s="38">
        <f t="shared" si="71"/>
        <v>0.12239663952421662</v>
      </c>
      <c r="BM207" s="38">
        <f t="shared" si="71"/>
        <v>0.34085298181241652</v>
      </c>
      <c r="BN207" s="38">
        <f t="shared" si="63"/>
        <v>0.23151878843140838</v>
      </c>
      <c r="BO207" s="39">
        <f t="shared" si="63"/>
        <v>0.22053522313643334</v>
      </c>
      <c r="BP207" s="40">
        <f t="shared" si="63"/>
        <v>0.20155734006015621</v>
      </c>
      <c r="BQ207" s="38">
        <f t="shared" si="72"/>
        <v>0</v>
      </c>
      <c r="BR207" s="38">
        <f t="shared" si="72"/>
        <v>0.22975168439454444</v>
      </c>
      <c r="BS207" s="38">
        <f t="shared" si="72"/>
        <v>0.95356738391845974</v>
      </c>
      <c r="BT207" s="38">
        <f t="shared" si="64"/>
        <v>0.28711030173864871</v>
      </c>
      <c r="BU207" s="39">
        <f t="shared" si="64"/>
        <v>0.29342509792905414</v>
      </c>
      <c r="BV207" s="40">
        <f t="shared" si="64"/>
        <v>0.27457809823648033</v>
      </c>
      <c r="BW207" s="38">
        <f t="shared" si="73"/>
        <v>1</v>
      </c>
      <c r="BX207" s="38">
        <f t="shared" si="73"/>
        <v>-0.10735504487032782</v>
      </c>
      <c r="BY207" s="38">
        <f t="shared" si="73"/>
        <v>-0.61271440210604322</v>
      </c>
      <c r="BZ207" s="38">
        <f t="shared" si="65"/>
        <v>-5.5591513307240326E-2</v>
      </c>
      <c r="CA207" s="39">
        <f t="shared" si="65"/>
        <v>-7.2889874792620796E-2</v>
      </c>
      <c r="CB207" s="40">
        <f t="shared" si="65"/>
        <v>-7.3020758176324113E-2</v>
      </c>
      <c r="CC207" s="2">
        <f t="shared" si="74"/>
        <v>10000</v>
      </c>
      <c r="CD207" s="2">
        <f t="shared" si="74"/>
        <v>-1073.5504487032781</v>
      </c>
      <c r="CE207" s="2">
        <f t="shared" si="74"/>
        <v>-6127.1440210604324</v>
      </c>
      <c r="CF207" s="2">
        <f t="shared" si="66"/>
        <v>-555.91513307240325</v>
      </c>
      <c r="CG207" s="29">
        <f t="shared" si="66"/>
        <v>-728.89874792620799</v>
      </c>
      <c r="CH207" s="31">
        <f t="shared" si="66"/>
        <v>-730.20758176324114</v>
      </c>
      <c r="CI207" s="40">
        <f>IFERROR(M207/'Class Sum-WR'!M207,0)</f>
        <v>0.1660550284209554</v>
      </c>
      <c r="CJ207" s="40">
        <f>IFERROR(M207/'Class Sum-TH'!M207,0)</f>
        <v>0.57299066330560111</v>
      </c>
    </row>
    <row r="208" spans="1:88" x14ac:dyDescent="0.2">
      <c r="A208" t="s">
        <v>46</v>
      </c>
      <c r="B208" t="s">
        <v>46</v>
      </c>
      <c r="C208" t="s">
        <v>92</v>
      </c>
      <c r="D208" t="s">
        <v>92</v>
      </c>
      <c r="E208" t="s">
        <v>89</v>
      </c>
      <c r="F208" s="27">
        <f t="shared" ref="F208:F271" si="79">+F207+1</f>
        <v>46213</v>
      </c>
      <c r="G208" s="60" t="s">
        <v>40</v>
      </c>
      <c r="H208" s="28">
        <v>-199.84</v>
      </c>
      <c r="I208" s="2">
        <v>5509.23</v>
      </c>
      <c r="J208" s="2">
        <v>472.24</v>
      </c>
      <c r="K208" s="2">
        <v>11762.51</v>
      </c>
      <c r="L208" s="29">
        <v>3956.79</v>
      </c>
      <c r="M208" s="30">
        <f t="shared" si="75"/>
        <v>21500.93</v>
      </c>
      <c r="N208" t="s">
        <v>49</v>
      </c>
      <c r="O208" t="s">
        <v>49</v>
      </c>
      <c r="P208" t="s">
        <v>92</v>
      </c>
      <c r="Q208" t="s">
        <v>92</v>
      </c>
      <c r="R208" t="s">
        <v>89</v>
      </c>
      <c r="S208" s="27">
        <f t="shared" ref="S208:S271" si="80">+S207+1</f>
        <v>45849</v>
      </c>
      <c r="T208" s="60" t="s">
        <v>40</v>
      </c>
      <c r="U208" s="28">
        <v>-4.28</v>
      </c>
      <c r="V208" s="2">
        <v>4499.53</v>
      </c>
      <c r="W208" s="2">
        <v>165.22</v>
      </c>
      <c r="X208" s="2">
        <v>11747.19</v>
      </c>
      <c r="Y208" s="29">
        <v>4432.2299999999996</v>
      </c>
      <c r="Z208" s="31">
        <f t="shared" si="76"/>
        <v>20839.89</v>
      </c>
      <c r="AA208" s="32">
        <f t="shared" si="67"/>
        <v>-195.56</v>
      </c>
      <c r="AB208" s="5">
        <f t="shared" si="67"/>
        <v>1009.6999999999998</v>
      </c>
      <c r="AC208" s="5">
        <f t="shared" si="67"/>
        <v>307.02</v>
      </c>
      <c r="AD208" s="5">
        <f t="shared" si="59"/>
        <v>15.319999999999709</v>
      </c>
      <c r="AE208" s="33">
        <f t="shared" si="59"/>
        <v>-475.4399999999996</v>
      </c>
      <c r="AF208" s="34">
        <f t="shared" si="59"/>
        <v>661.04000000000087</v>
      </c>
      <c r="AG208" s="35">
        <f t="shared" si="68"/>
        <v>45.691588785046726</v>
      </c>
      <c r="AH208" s="7">
        <f t="shared" si="68"/>
        <v>0.22440121523803594</v>
      </c>
      <c r="AI208" s="7">
        <f t="shared" si="68"/>
        <v>1.858249606585159</v>
      </c>
      <c r="AJ208" s="7">
        <f t="shared" si="60"/>
        <v>1.3041416713273309E-3</v>
      </c>
      <c r="AK208" s="36">
        <f t="shared" si="60"/>
        <v>-0.10726880148367744</v>
      </c>
      <c r="AL208" s="37">
        <f t="shared" si="60"/>
        <v>3.1719937101395493E-2</v>
      </c>
      <c r="AM208" s="2">
        <v>-199.84</v>
      </c>
      <c r="AN208" s="2">
        <v>702.02</v>
      </c>
      <c r="AO208" s="2">
        <v>34.9</v>
      </c>
      <c r="AP208" s="2">
        <v>2850.02</v>
      </c>
      <c r="AQ208" s="29">
        <v>976.71</v>
      </c>
      <c r="AR208" s="31">
        <f t="shared" si="77"/>
        <v>4363.8099999999995</v>
      </c>
      <c r="AS208" s="2">
        <v>-4.28</v>
      </c>
      <c r="AT208" s="2">
        <v>1013</v>
      </c>
      <c r="AU208" s="2">
        <v>76.48</v>
      </c>
      <c r="AV208" s="2">
        <v>3566.23</v>
      </c>
      <c r="AW208" s="29">
        <v>1280.5899999999999</v>
      </c>
      <c r="AX208" s="31">
        <f t="shared" si="78"/>
        <v>5932.02</v>
      </c>
      <c r="AY208" s="5">
        <f t="shared" si="69"/>
        <v>-195.56</v>
      </c>
      <c r="AZ208" s="5">
        <f t="shared" si="69"/>
        <v>-310.98</v>
      </c>
      <c r="BA208" s="5">
        <f t="shared" si="69"/>
        <v>-41.580000000000005</v>
      </c>
      <c r="BB208" s="5">
        <f t="shared" si="61"/>
        <v>-716.21</v>
      </c>
      <c r="BC208" s="33">
        <f t="shared" si="61"/>
        <v>-303.87999999999988</v>
      </c>
      <c r="BD208" s="34">
        <f t="shared" si="61"/>
        <v>-1568.2100000000009</v>
      </c>
      <c r="BE208" s="7">
        <f t="shared" si="70"/>
        <v>45.691588785046726</v>
      </c>
      <c r="BF208" s="7">
        <f t="shared" si="70"/>
        <v>-0.30698914116485687</v>
      </c>
      <c r="BG208" s="7">
        <f t="shared" si="70"/>
        <v>-0.5436715481171549</v>
      </c>
      <c r="BH208" s="7">
        <f t="shared" si="62"/>
        <v>-0.20083112979252601</v>
      </c>
      <c r="BI208" s="36">
        <f t="shared" si="62"/>
        <v>-0.23729687097353555</v>
      </c>
      <c r="BJ208" s="37">
        <f t="shared" si="62"/>
        <v>-0.26436357261101628</v>
      </c>
      <c r="BK208" s="38">
        <f t="shared" si="71"/>
        <v>1</v>
      </c>
      <c r="BL208" s="38">
        <f t="shared" si="71"/>
        <v>0.12742615574227251</v>
      </c>
      <c r="BM208" s="38">
        <f t="shared" si="71"/>
        <v>7.3903100118583767E-2</v>
      </c>
      <c r="BN208" s="38">
        <f t="shared" si="63"/>
        <v>0.24229692472099917</v>
      </c>
      <c r="BO208" s="39">
        <f t="shared" si="63"/>
        <v>0.24684403266284036</v>
      </c>
      <c r="BP208" s="40">
        <f t="shared" si="63"/>
        <v>0.20295912781447126</v>
      </c>
      <c r="BQ208" s="38">
        <f t="shared" si="72"/>
        <v>1</v>
      </c>
      <c r="BR208" s="38">
        <f t="shared" si="72"/>
        <v>0.22513462517196242</v>
      </c>
      <c r="BS208" s="38">
        <f t="shared" si="72"/>
        <v>0.46289795424282776</v>
      </c>
      <c r="BT208" s="38">
        <f t="shared" si="64"/>
        <v>0.30358153737191618</v>
      </c>
      <c r="BU208" s="39">
        <f t="shared" si="64"/>
        <v>0.28892679305902447</v>
      </c>
      <c r="BV208" s="40">
        <f t="shared" si="64"/>
        <v>0.28464737577789523</v>
      </c>
      <c r="BW208" s="38">
        <f t="shared" si="73"/>
        <v>0</v>
      </c>
      <c r="BX208" s="38">
        <f t="shared" si="73"/>
        <v>-9.7708469429689915E-2</v>
      </c>
      <c r="BY208" s="38">
        <f t="shared" si="73"/>
        <v>-0.388994854124244</v>
      </c>
      <c r="BZ208" s="38">
        <f t="shared" si="65"/>
        <v>-6.1284612650917003E-2</v>
      </c>
      <c r="CA208" s="39">
        <f t="shared" si="65"/>
        <v>-4.208276039618411E-2</v>
      </c>
      <c r="CB208" s="40">
        <f t="shared" si="65"/>
        <v>-8.1688247963423971E-2</v>
      </c>
      <c r="CC208" s="2">
        <f t="shared" si="74"/>
        <v>0</v>
      </c>
      <c r="CD208" s="2">
        <f t="shared" si="74"/>
        <v>-977.0846942968991</v>
      </c>
      <c r="CE208" s="2">
        <f t="shared" si="74"/>
        <v>-3889.9485412424401</v>
      </c>
      <c r="CF208" s="2">
        <f t="shared" si="66"/>
        <v>-612.84612650917006</v>
      </c>
      <c r="CG208" s="29">
        <f t="shared" si="66"/>
        <v>-420.82760396184108</v>
      </c>
      <c r="CH208" s="31">
        <f t="shared" si="66"/>
        <v>-816.88247963423976</v>
      </c>
      <c r="CI208" s="40">
        <f>IFERROR(M208/'Class Sum-WR'!M208,0)</f>
        <v>0.15939972511779688</v>
      </c>
      <c r="CJ208" s="40">
        <f>IFERROR(M208/'Class Sum-TH'!M208,0)</f>
        <v>0.53056489144865093</v>
      </c>
    </row>
    <row r="209" spans="1:88" ht="13.5" thickBot="1" x14ac:dyDescent="0.25">
      <c r="A209" t="s">
        <v>46</v>
      </c>
      <c r="B209" t="s">
        <v>46</v>
      </c>
      <c r="C209" t="s">
        <v>92</v>
      </c>
      <c r="D209" t="s">
        <v>92</v>
      </c>
      <c r="E209" t="s">
        <v>89</v>
      </c>
      <c r="F209" s="41">
        <f t="shared" si="79"/>
        <v>46214</v>
      </c>
      <c r="G209" s="61" t="s">
        <v>41</v>
      </c>
      <c r="H209" s="43">
        <v>-204.97</v>
      </c>
      <c r="I209" s="44">
        <v>6252.46</v>
      </c>
      <c r="J209" s="44">
        <v>1113.8800000000001</v>
      </c>
      <c r="K209" s="44">
        <v>11416.49</v>
      </c>
      <c r="L209" s="45">
        <v>3838.75</v>
      </c>
      <c r="M209" s="46">
        <f t="shared" si="75"/>
        <v>22416.61</v>
      </c>
      <c r="N209" t="s">
        <v>49</v>
      </c>
      <c r="O209" t="s">
        <v>49</v>
      </c>
      <c r="P209" t="s">
        <v>92</v>
      </c>
      <c r="Q209" t="s">
        <v>92</v>
      </c>
      <c r="R209" t="s">
        <v>89</v>
      </c>
      <c r="S209" s="41">
        <f t="shared" si="80"/>
        <v>45850</v>
      </c>
      <c r="T209" s="61" t="s">
        <v>41</v>
      </c>
      <c r="U209" s="43">
        <v>-4.03</v>
      </c>
      <c r="V209" s="44">
        <v>4887.1499999999996</v>
      </c>
      <c r="W209" s="44">
        <v>301.12</v>
      </c>
      <c r="X209" s="44">
        <v>12047.79</v>
      </c>
      <c r="Y209" s="45">
        <v>3911.06</v>
      </c>
      <c r="Z209" s="47">
        <f t="shared" si="76"/>
        <v>21143.09</v>
      </c>
      <c r="AA209" s="48">
        <f t="shared" si="67"/>
        <v>-200.94</v>
      </c>
      <c r="AB209" s="49">
        <f t="shared" si="67"/>
        <v>1365.3100000000004</v>
      </c>
      <c r="AC209" s="49">
        <f t="shared" si="67"/>
        <v>812.7600000000001</v>
      </c>
      <c r="AD209" s="49">
        <f t="shared" si="59"/>
        <v>-631.30000000000109</v>
      </c>
      <c r="AE209" s="50">
        <f t="shared" si="59"/>
        <v>-72.309999999999945</v>
      </c>
      <c r="AF209" s="51">
        <f t="shared" si="59"/>
        <v>1273.5200000000004</v>
      </c>
      <c r="AG209" s="52">
        <f t="shared" si="68"/>
        <v>49.861042183622828</v>
      </c>
      <c r="AH209" s="53">
        <f t="shared" si="68"/>
        <v>0.27936732042192292</v>
      </c>
      <c r="AI209" s="53">
        <f t="shared" si="68"/>
        <v>2.6991232731137091</v>
      </c>
      <c r="AJ209" s="53">
        <f t="shared" si="60"/>
        <v>-5.2399651720357099E-2</v>
      </c>
      <c r="AK209" s="54">
        <f t="shared" si="60"/>
        <v>-1.8488593885033711E-2</v>
      </c>
      <c r="AL209" s="55">
        <f t="shared" si="60"/>
        <v>6.0233390672791938E-2</v>
      </c>
      <c r="AM209" s="44">
        <v>-204.97</v>
      </c>
      <c r="AN209" s="44">
        <v>375.38</v>
      </c>
      <c r="AO209" s="44">
        <v>430.53</v>
      </c>
      <c r="AP209" s="44">
        <v>2673.37</v>
      </c>
      <c r="AQ209" s="45">
        <v>1011.08</v>
      </c>
      <c r="AR209" s="47">
        <f t="shared" si="77"/>
        <v>4285.3900000000003</v>
      </c>
      <c r="AS209" s="44">
        <v>-4.03</v>
      </c>
      <c r="AT209" s="44">
        <v>1113.93</v>
      </c>
      <c r="AU209" s="44">
        <v>288.75</v>
      </c>
      <c r="AV209" s="44">
        <v>3714.1</v>
      </c>
      <c r="AW209" s="45">
        <v>1171.42</v>
      </c>
      <c r="AX209" s="47">
        <f t="shared" si="78"/>
        <v>6284.17</v>
      </c>
      <c r="AY209" s="49">
        <f t="shared" si="69"/>
        <v>-200.94</v>
      </c>
      <c r="AZ209" s="49">
        <f t="shared" si="69"/>
        <v>-738.55000000000007</v>
      </c>
      <c r="BA209" s="49">
        <f t="shared" si="69"/>
        <v>141.77999999999997</v>
      </c>
      <c r="BB209" s="49">
        <f t="shared" si="61"/>
        <v>-1040.73</v>
      </c>
      <c r="BC209" s="50">
        <f t="shared" si="61"/>
        <v>-160.34000000000003</v>
      </c>
      <c r="BD209" s="51">
        <f t="shared" si="61"/>
        <v>-1998.7799999999997</v>
      </c>
      <c r="BE209" s="53">
        <f t="shared" si="70"/>
        <v>49.861042183622828</v>
      </c>
      <c r="BF209" s="53">
        <f t="shared" si="70"/>
        <v>-0.66301293618090906</v>
      </c>
      <c r="BG209" s="53">
        <f t="shared" si="70"/>
        <v>0.4910129870129869</v>
      </c>
      <c r="BH209" s="53">
        <f t="shared" si="62"/>
        <v>-0.2802105489889879</v>
      </c>
      <c r="BI209" s="54">
        <f t="shared" si="62"/>
        <v>-0.13687661129227777</v>
      </c>
      <c r="BJ209" s="55">
        <f t="shared" si="62"/>
        <v>-0.31806587027403771</v>
      </c>
      <c r="BK209" s="56">
        <f t="shared" si="71"/>
        <v>1</v>
      </c>
      <c r="BL209" s="56">
        <f t="shared" si="71"/>
        <v>6.0037169370135916E-2</v>
      </c>
      <c r="BM209" s="56">
        <f t="shared" si="71"/>
        <v>0.38651380759148196</v>
      </c>
      <c r="BN209" s="56">
        <f t="shared" si="63"/>
        <v>0.23416741923305673</v>
      </c>
      <c r="BO209" s="57">
        <f t="shared" si="63"/>
        <v>0.26338782155649626</v>
      </c>
      <c r="BP209" s="58">
        <f t="shared" si="63"/>
        <v>0.1911702973821644</v>
      </c>
      <c r="BQ209" s="56">
        <f t="shared" si="72"/>
        <v>1</v>
      </c>
      <c r="BR209" s="56">
        <f t="shared" si="72"/>
        <v>0.22793038887695286</v>
      </c>
      <c r="BS209" s="56">
        <f t="shared" si="72"/>
        <v>0.95892003188097763</v>
      </c>
      <c r="BT209" s="56">
        <f t="shared" si="64"/>
        <v>0.30828060582065253</v>
      </c>
      <c r="BU209" s="57">
        <f t="shared" si="64"/>
        <v>0.29951470956722731</v>
      </c>
      <c r="BV209" s="58">
        <f t="shared" si="64"/>
        <v>0.29722098330944058</v>
      </c>
      <c r="BW209" s="56">
        <f t="shared" si="73"/>
        <v>0</v>
      </c>
      <c r="BX209" s="56">
        <f t="shared" si="73"/>
        <v>-0.16789321950681693</v>
      </c>
      <c r="BY209" s="56">
        <f t="shared" si="73"/>
        <v>-0.57240622428949561</v>
      </c>
      <c r="BZ209" s="56">
        <f t="shared" si="65"/>
        <v>-7.4113186587595803E-2</v>
      </c>
      <c r="CA209" s="57">
        <f t="shared" si="65"/>
        <v>-3.6126888010731051E-2</v>
      </c>
      <c r="CB209" s="58">
        <f t="shared" si="65"/>
        <v>-0.10605068592727618</v>
      </c>
      <c r="CC209" s="44">
        <f t="shared" si="74"/>
        <v>0</v>
      </c>
      <c r="CD209" s="44">
        <f t="shared" si="74"/>
        <v>-1678.9321950681692</v>
      </c>
      <c r="CE209" s="44">
        <f t="shared" si="74"/>
        <v>-5724.0622428949564</v>
      </c>
      <c r="CF209" s="44">
        <f t="shared" si="66"/>
        <v>-741.13186587595806</v>
      </c>
      <c r="CG209" s="45">
        <f t="shared" si="66"/>
        <v>-361.26888010731051</v>
      </c>
      <c r="CH209" s="47">
        <f t="shared" si="66"/>
        <v>-1060.5068592727619</v>
      </c>
      <c r="CI209" s="58">
        <f>IFERROR(M209/'Class Sum-WR'!M209,0)</f>
        <v>0.21378000465580649</v>
      </c>
      <c r="CJ209" s="58">
        <f>IFERROR(M209/'Class Sum-TH'!M209,0)</f>
        <v>0.53853290772709794</v>
      </c>
    </row>
    <row r="210" spans="1:88" x14ac:dyDescent="0.2">
      <c r="A210" t="s">
        <v>46</v>
      </c>
      <c r="B210" t="s">
        <v>46</v>
      </c>
      <c r="C210" t="s">
        <v>92</v>
      </c>
      <c r="D210" t="s">
        <v>92</v>
      </c>
      <c r="E210" t="s">
        <v>90</v>
      </c>
      <c r="F210" s="27">
        <f t="shared" si="79"/>
        <v>46215</v>
      </c>
      <c r="G210" s="60" t="s">
        <v>35</v>
      </c>
      <c r="H210" s="28">
        <v>-132.58000000000001</v>
      </c>
      <c r="I210" s="2">
        <v>2889.56</v>
      </c>
      <c r="J210" s="2">
        <v>374.11</v>
      </c>
      <c r="K210" s="2">
        <v>4873.33</v>
      </c>
      <c r="L210" s="29">
        <v>2413.56</v>
      </c>
      <c r="M210" s="30">
        <f t="shared" si="75"/>
        <v>10417.98</v>
      </c>
      <c r="N210" t="s">
        <v>49</v>
      </c>
      <c r="O210" t="s">
        <v>49</v>
      </c>
      <c r="P210" t="s">
        <v>92</v>
      </c>
      <c r="Q210" t="s">
        <v>92</v>
      </c>
      <c r="R210" t="s">
        <v>90</v>
      </c>
      <c r="S210" s="27">
        <f t="shared" si="80"/>
        <v>45851</v>
      </c>
      <c r="T210" s="60" t="s">
        <v>35</v>
      </c>
      <c r="U210" s="28">
        <v>0</v>
      </c>
      <c r="V210" s="2">
        <v>2248.13</v>
      </c>
      <c r="W210" s="2">
        <v>-60.99</v>
      </c>
      <c r="X210" s="2">
        <v>5099.63</v>
      </c>
      <c r="Y210" s="29">
        <v>1882.21</v>
      </c>
      <c r="Z210" s="31">
        <f t="shared" si="76"/>
        <v>9168.98</v>
      </c>
      <c r="AA210" s="32">
        <f t="shared" si="67"/>
        <v>-132.58000000000001</v>
      </c>
      <c r="AB210" s="5">
        <f t="shared" si="67"/>
        <v>641.42999999999984</v>
      </c>
      <c r="AC210" s="5">
        <f t="shared" si="67"/>
        <v>435.1</v>
      </c>
      <c r="AD210" s="5">
        <f t="shared" si="59"/>
        <v>-226.30000000000018</v>
      </c>
      <c r="AE210" s="33">
        <f t="shared" si="59"/>
        <v>531.34999999999991</v>
      </c>
      <c r="AF210" s="34">
        <f t="shared" si="59"/>
        <v>1249</v>
      </c>
      <c r="AG210" s="35" t="e">
        <f t="shared" si="68"/>
        <v>#DIV/0!</v>
      </c>
      <c r="AH210" s="7">
        <f t="shared" si="68"/>
        <v>0.28531713023713035</v>
      </c>
      <c r="AI210" s="7">
        <f t="shared" si="68"/>
        <v>-7.1339563862928355</v>
      </c>
      <c r="AJ210" s="7">
        <f t="shared" si="60"/>
        <v>-4.4375768438102405E-2</v>
      </c>
      <c r="AK210" s="36">
        <f t="shared" si="60"/>
        <v>0.28230112474166003</v>
      </c>
      <c r="AL210" s="37">
        <f t="shared" si="60"/>
        <v>0.13622016843749252</v>
      </c>
      <c r="AM210" s="2">
        <v>-132.58000000000001</v>
      </c>
      <c r="AN210" s="2">
        <v>-192.57</v>
      </c>
      <c r="AO210" s="2">
        <v>117.53</v>
      </c>
      <c r="AP210" s="2">
        <v>1217.22</v>
      </c>
      <c r="AQ210" s="29">
        <v>648.14</v>
      </c>
      <c r="AR210" s="31">
        <f t="shared" si="77"/>
        <v>1657.74</v>
      </c>
      <c r="AS210" s="2">
        <v>0</v>
      </c>
      <c r="AT210" s="2">
        <v>511.03</v>
      </c>
      <c r="AU210" s="2">
        <v>-83.88</v>
      </c>
      <c r="AV210" s="2">
        <v>1553.28</v>
      </c>
      <c r="AW210" s="29">
        <v>561.01</v>
      </c>
      <c r="AX210" s="31">
        <f t="shared" si="78"/>
        <v>2541.4399999999996</v>
      </c>
      <c r="AY210" s="5">
        <f t="shared" si="69"/>
        <v>-132.58000000000001</v>
      </c>
      <c r="AZ210" s="5">
        <f t="shared" si="69"/>
        <v>-703.59999999999991</v>
      </c>
      <c r="BA210" s="5">
        <f t="shared" si="69"/>
        <v>201.41</v>
      </c>
      <c r="BB210" s="5">
        <f t="shared" si="61"/>
        <v>-336.05999999999995</v>
      </c>
      <c r="BC210" s="33">
        <f t="shared" si="61"/>
        <v>87.13</v>
      </c>
      <c r="BD210" s="34">
        <f t="shared" si="61"/>
        <v>-883.69999999999959</v>
      </c>
      <c r="BE210" s="7" t="e">
        <f t="shared" si="70"/>
        <v>#DIV/0!</v>
      </c>
      <c r="BF210" s="7">
        <f t="shared" si="70"/>
        <v>-1.3768271921413615</v>
      </c>
      <c r="BG210" s="7">
        <f t="shared" si="70"/>
        <v>-2.4011683357176921</v>
      </c>
      <c r="BH210" s="7">
        <f t="shared" si="62"/>
        <v>-0.21635506798516685</v>
      </c>
      <c r="BI210" s="36">
        <f t="shared" si="62"/>
        <v>0.15530917452451828</v>
      </c>
      <c r="BJ210" s="37">
        <f t="shared" si="62"/>
        <v>-0.3477162553512968</v>
      </c>
      <c r="BK210" s="38">
        <f t="shared" si="71"/>
        <v>1</v>
      </c>
      <c r="BL210" s="38">
        <f t="shared" si="71"/>
        <v>-6.6643364387657639E-2</v>
      </c>
      <c r="BM210" s="38">
        <f t="shared" si="71"/>
        <v>0.3141589372109807</v>
      </c>
      <c r="BN210" s="38">
        <f t="shared" si="63"/>
        <v>0.24977171667012085</v>
      </c>
      <c r="BO210" s="39">
        <f t="shared" si="63"/>
        <v>0.26854107625250667</v>
      </c>
      <c r="BP210" s="40">
        <f t="shared" si="63"/>
        <v>0.15912297777496215</v>
      </c>
      <c r="BQ210" s="38">
        <f t="shared" si="72"/>
        <v>0</v>
      </c>
      <c r="BR210" s="38">
        <f t="shared" si="72"/>
        <v>0.22731336710955324</v>
      </c>
      <c r="BS210" s="38">
        <f t="shared" si="72"/>
        <v>1.3753074274471224</v>
      </c>
      <c r="BT210" s="38">
        <f t="shared" si="64"/>
        <v>0.30458680335632193</v>
      </c>
      <c r="BU210" s="39">
        <f t="shared" si="64"/>
        <v>0.29805919637022438</v>
      </c>
      <c r="BV210" s="40">
        <f t="shared" si="64"/>
        <v>0.27717805033929616</v>
      </c>
      <c r="BW210" s="38">
        <f t="shared" si="73"/>
        <v>1</v>
      </c>
      <c r="BX210" s="38">
        <f t="shared" si="73"/>
        <v>-0.29395673149721091</v>
      </c>
      <c r="BY210" s="38">
        <f t="shared" si="73"/>
        <v>-1.0611484902361417</v>
      </c>
      <c r="BZ210" s="38">
        <f t="shared" si="65"/>
        <v>-5.4815086686201081E-2</v>
      </c>
      <c r="CA210" s="39">
        <f t="shared" si="65"/>
        <v>-2.9518120117717705E-2</v>
      </c>
      <c r="CB210" s="40">
        <f t="shared" si="65"/>
        <v>-0.11805507256433401</v>
      </c>
      <c r="CC210" s="2">
        <f t="shared" si="74"/>
        <v>10000</v>
      </c>
      <c r="CD210" s="2">
        <f t="shared" si="74"/>
        <v>-2939.5673149721092</v>
      </c>
      <c r="CE210" s="2">
        <f t="shared" si="74"/>
        <v>-10611.484902361417</v>
      </c>
      <c r="CF210" s="2">
        <f t="shared" si="66"/>
        <v>-548.15086686201084</v>
      </c>
      <c r="CG210" s="29">
        <f t="shared" si="66"/>
        <v>-295.18120117717706</v>
      </c>
      <c r="CH210" s="31">
        <f t="shared" si="66"/>
        <v>-1180.55072564334</v>
      </c>
      <c r="CI210" s="40">
        <f>IFERROR(M210/'Class Sum-WR'!M210,0)</f>
        <v>0.16636684486701087</v>
      </c>
      <c r="CJ210" s="40">
        <f>IFERROR(M210/'Class Sum-TH'!M210,0)</f>
        <v>0.54231727860107071</v>
      </c>
    </row>
    <row r="211" spans="1:88" x14ac:dyDescent="0.2">
      <c r="A211" t="s">
        <v>46</v>
      </c>
      <c r="B211" t="s">
        <v>46</v>
      </c>
      <c r="C211" t="s">
        <v>92</v>
      </c>
      <c r="D211" t="s">
        <v>92</v>
      </c>
      <c r="E211" t="s">
        <v>90</v>
      </c>
      <c r="F211" s="27">
        <f t="shared" si="79"/>
        <v>46216</v>
      </c>
      <c r="G211" s="60" t="s">
        <v>36</v>
      </c>
      <c r="H211" s="28">
        <v>-250.31</v>
      </c>
      <c r="I211" s="2">
        <v>2820.38</v>
      </c>
      <c r="J211" s="2">
        <v>506.5</v>
      </c>
      <c r="K211" s="2">
        <v>5687.28</v>
      </c>
      <c r="L211" s="29">
        <v>1896.83</v>
      </c>
      <c r="M211" s="30">
        <f t="shared" si="75"/>
        <v>10660.68</v>
      </c>
      <c r="N211" t="s">
        <v>49</v>
      </c>
      <c r="O211" t="s">
        <v>49</v>
      </c>
      <c r="P211" t="s">
        <v>92</v>
      </c>
      <c r="Q211" t="s">
        <v>92</v>
      </c>
      <c r="R211" t="s">
        <v>90</v>
      </c>
      <c r="S211" s="27">
        <f t="shared" si="80"/>
        <v>45852</v>
      </c>
      <c r="T211" s="60" t="s">
        <v>36</v>
      </c>
      <c r="U211" s="28">
        <v>-306.47000000000003</v>
      </c>
      <c r="V211" s="2">
        <v>2383.7399999999998</v>
      </c>
      <c r="W211" s="2">
        <v>119.78</v>
      </c>
      <c r="X211" s="2">
        <v>6900.03</v>
      </c>
      <c r="Y211" s="29">
        <v>3305.91</v>
      </c>
      <c r="Z211" s="31">
        <f t="shared" si="76"/>
        <v>12402.99</v>
      </c>
      <c r="AA211" s="32">
        <f t="shared" si="67"/>
        <v>56.160000000000025</v>
      </c>
      <c r="AB211" s="5">
        <f t="shared" si="67"/>
        <v>436.64000000000033</v>
      </c>
      <c r="AC211" s="5">
        <f t="shared" si="67"/>
        <v>386.72</v>
      </c>
      <c r="AD211" s="5">
        <f t="shared" si="59"/>
        <v>-1212.75</v>
      </c>
      <c r="AE211" s="33">
        <f t="shared" si="59"/>
        <v>-1409.08</v>
      </c>
      <c r="AF211" s="34">
        <f t="shared" si="59"/>
        <v>-1742.3099999999995</v>
      </c>
      <c r="AG211" s="35">
        <f t="shared" si="68"/>
        <v>-0.18324795249127165</v>
      </c>
      <c r="AH211" s="7">
        <f t="shared" si="68"/>
        <v>0.18317433948333306</v>
      </c>
      <c r="AI211" s="7">
        <f t="shared" si="68"/>
        <v>3.2285857405242946</v>
      </c>
      <c r="AJ211" s="7">
        <f t="shared" si="60"/>
        <v>-0.17576010539084613</v>
      </c>
      <c r="AK211" s="36">
        <f t="shared" si="60"/>
        <v>-0.42623059913911754</v>
      </c>
      <c r="AL211" s="37">
        <f t="shared" si="60"/>
        <v>-0.14047499836732913</v>
      </c>
      <c r="AM211" s="2">
        <v>-250.31</v>
      </c>
      <c r="AN211" s="2">
        <v>-19.420000000000002</v>
      </c>
      <c r="AO211" s="2">
        <v>181.77</v>
      </c>
      <c r="AP211" s="2">
        <v>1351.49</v>
      </c>
      <c r="AQ211" s="29">
        <v>506.87</v>
      </c>
      <c r="AR211" s="31">
        <f t="shared" si="77"/>
        <v>1770.4</v>
      </c>
      <c r="AS211" s="2">
        <v>-306.47000000000003</v>
      </c>
      <c r="AT211" s="2">
        <v>593.20000000000005</v>
      </c>
      <c r="AU211" s="2">
        <v>48.13</v>
      </c>
      <c r="AV211" s="2">
        <v>1962.57</v>
      </c>
      <c r="AW211" s="29">
        <v>983.11</v>
      </c>
      <c r="AX211" s="31">
        <f t="shared" si="78"/>
        <v>3280.54</v>
      </c>
      <c r="AY211" s="5">
        <f t="shared" si="69"/>
        <v>56.160000000000025</v>
      </c>
      <c r="AZ211" s="5">
        <f t="shared" si="69"/>
        <v>-612.62</v>
      </c>
      <c r="BA211" s="5">
        <f t="shared" si="69"/>
        <v>133.64000000000001</v>
      </c>
      <c r="BB211" s="5">
        <f t="shared" si="61"/>
        <v>-611.07999999999993</v>
      </c>
      <c r="BC211" s="33">
        <f t="shared" si="61"/>
        <v>-476.24</v>
      </c>
      <c r="BD211" s="34">
        <f t="shared" si="61"/>
        <v>-1510.1399999999999</v>
      </c>
      <c r="BE211" s="7">
        <f t="shared" si="70"/>
        <v>-0.18324795249127165</v>
      </c>
      <c r="BF211" s="7">
        <f t="shared" si="70"/>
        <v>-1.0327376938637896</v>
      </c>
      <c r="BG211" s="7">
        <f t="shared" si="70"/>
        <v>2.7766465821732806</v>
      </c>
      <c r="BH211" s="7">
        <f t="shared" si="62"/>
        <v>-0.31136723785648407</v>
      </c>
      <c r="BI211" s="36">
        <f t="shared" si="62"/>
        <v>-0.48442188564860494</v>
      </c>
      <c r="BJ211" s="37">
        <f t="shared" si="62"/>
        <v>-0.46033275009602076</v>
      </c>
      <c r="BK211" s="38">
        <f t="shared" si="71"/>
        <v>1</v>
      </c>
      <c r="BL211" s="38">
        <f t="shared" si="71"/>
        <v>-6.8855969762939753E-3</v>
      </c>
      <c r="BM211" s="38">
        <f t="shared" si="71"/>
        <v>0.35887462981243834</v>
      </c>
      <c r="BN211" s="38">
        <f t="shared" si="63"/>
        <v>0.23763380737364787</v>
      </c>
      <c r="BO211" s="39">
        <f t="shared" si="63"/>
        <v>0.2672195188815023</v>
      </c>
      <c r="BP211" s="40">
        <f t="shared" si="63"/>
        <v>0.1660682057804943</v>
      </c>
      <c r="BQ211" s="38">
        <f t="shared" si="72"/>
        <v>1</v>
      </c>
      <c r="BR211" s="38">
        <f t="shared" si="72"/>
        <v>0.24885264332519491</v>
      </c>
      <c r="BS211" s="38">
        <f t="shared" si="72"/>
        <v>0.40182000333945567</v>
      </c>
      <c r="BT211" s="38">
        <f t="shared" si="64"/>
        <v>0.28442919813392115</v>
      </c>
      <c r="BU211" s="39">
        <f t="shared" si="64"/>
        <v>0.29737954148782031</v>
      </c>
      <c r="BV211" s="40">
        <f t="shared" si="64"/>
        <v>0.26449589977900489</v>
      </c>
      <c r="BW211" s="38">
        <f t="shared" si="73"/>
        <v>0</v>
      </c>
      <c r="BX211" s="38">
        <f t="shared" si="73"/>
        <v>-0.25573824030148889</v>
      </c>
      <c r="BY211" s="38">
        <f t="shared" si="73"/>
        <v>-4.2945373527017328E-2</v>
      </c>
      <c r="BZ211" s="38">
        <f t="shared" si="65"/>
        <v>-4.6795390760273281E-2</v>
      </c>
      <c r="CA211" s="39">
        <f t="shared" si="65"/>
        <v>-3.0160022606318004E-2</v>
      </c>
      <c r="CB211" s="40">
        <f t="shared" si="65"/>
        <v>-9.842769399851059E-2</v>
      </c>
      <c r="CC211" s="2">
        <f t="shared" si="74"/>
        <v>0</v>
      </c>
      <c r="CD211" s="2">
        <f t="shared" si="74"/>
        <v>-2557.382403014889</v>
      </c>
      <c r="CE211" s="2">
        <f t="shared" si="74"/>
        <v>-429.4537352701733</v>
      </c>
      <c r="CF211" s="2">
        <f t="shared" si="66"/>
        <v>-467.95390760273278</v>
      </c>
      <c r="CG211" s="29">
        <f t="shared" si="66"/>
        <v>-301.60022606318006</v>
      </c>
      <c r="CH211" s="31">
        <f t="shared" si="66"/>
        <v>-984.27693998510586</v>
      </c>
      <c r="CI211" s="40">
        <f>IFERROR(M211/'Class Sum-WR'!M211,0)</f>
        <v>0.1520406085115632</v>
      </c>
      <c r="CJ211" s="40">
        <f>IFERROR(M211/'Class Sum-TH'!M211,0)</f>
        <v>0.62297473081144017</v>
      </c>
    </row>
    <row r="212" spans="1:88" x14ac:dyDescent="0.2">
      <c r="A212" t="s">
        <v>46</v>
      </c>
      <c r="B212" t="s">
        <v>46</v>
      </c>
      <c r="C212" t="s">
        <v>92</v>
      </c>
      <c r="D212" t="s">
        <v>92</v>
      </c>
      <c r="E212" t="s">
        <v>90</v>
      </c>
      <c r="F212" s="27">
        <f t="shared" si="79"/>
        <v>46217</v>
      </c>
      <c r="G212" s="60" t="s">
        <v>37</v>
      </c>
      <c r="H212" s="28">
        <v>-123.7</v>
      </c>
      <c r="I212" s="2">
        <v>2377.75</v>
      </c>
      <c r="J212" s="2">
        <v>79.540000000000006</v>
      </c>
      <c r="K212" s="2">
        <v>4036.28</v>
      </c>
      <c r="L212" s="29">
        <v>2963.1</v>
      </c>
      <c r="M212" s="30">
        <f t="shared" si="75"/>
        <v>9332.9700000000012</v>
      </c>
      <c r="N212" t="s">
        <v>49</v>
      </c>
      <c r="O212" t="s">
        <v>49</v>
      </c>
      <c r="P212" t="s">
        <v>92</v>
      </c>
      <c r="Q212" t="s">
        <v>92</v>
      </c>
      <c r="R212" t="s">
        <v>90</v>
      </c>
      <c r="S212" s="27">
        <f t="shared" si="80"/>
        <v>45853</v>
      </c>
      <c r="T212" s="60" t="s">
        <v>37</v>
      </c>
      <c r="U212" s="28">
        <v>4.99</v>
      </c>
      <c r="V212" s="2">
        <v>2074.6</v>
      </c>
      <c r="W212" s="2">
        <v>70.150000000000006</v>
      </c>
      <c r="X212" s="2">
        <v>4665.45</v>
      </c>
      <c r="Y212" s="29">
        <v>3828.34</v>
      </c>
      <c r="Z212" s="31">
        <f t="shared" si="76"/>
        <v>10643.529999999999</v>
      </c>
      <c r="AA212" s="32">
        <f t="shared" si="67"/>
        <v>-128.69</v>
      </c>
      <c r="AB212" s="5">
        <f t="shared" si="67"/>
        <v>303.15000000000009</v>
      </c>
      <c r="AC212" s="5">
        <f t="shared" si="67"/>
        <v>9.39</v>
      </c>
      <c r="AD212" s="5">
        <f t="shared" si="59"/>
        <v>-629.16999999999962</v>
      </c>
      <c r="AE212" s="33">
        <f t="shared" si="59"/>
        <v>-865.24000000000024</v>
      </c>
      <c r="AF212" s="34">
        <f t="shared" si="59"/>
        <v>-1310.5599999999977</v>
      </c>
      <c r="AG212" s="35">
        <f t="shared" si="68"/>
        <v>-25.789579158316631</v>
      </c>
      <c r="AH212" s="7">
        <f t="shared" si="68"/>
        <v>0.14612455413091685</v>
      </c>
      <c r="AI212" s="7">
        <f t="shared" si="68"/>
        <v>0.133856022808268</v>
      </c>
      <c r="AJ212" s="7">
        <f t="shared" si="60"/>
        <v>-0.13485730208232852</v>
      </c>
      <c r="AK212" s="36">
        <f t="shared" si="60"/>
        <v>-0.22600918413725013</v>
      </c>
      <c r="AL212" s="37">
        <f t="shared" si="60"/>
        <v>-0.12313208117983393</v>
      </c>
      <c r="AM212" s="2">
        <v>-123.7</v>
      </c>
      <c r="AN212" s="2">
        <v>217.64</v>
      </c>
      <c r="AO212" s="2">
        <v>-65.87</v>
      </c>
      <c r="AP212" s="2">
        <v>925.71</v>
      </c>
      <c r="AQ212" s="29">
        <v>830.61</v>
      </c>
      <c r="AR212" s="31">
        <f t="shared" si="77"/>
        <v>1784.3899999999999</v>
      </c>
      <c r="AS212" s="2">
        <v>4.99</v>
      </c>
      <c r="AT212" s="2">
        <v>476.19</v>
      </c>
      <c r="AU212" s="2">
        <v>35.51</v>
      </c>
      <c r="AV212" s="2">
        <v>1301.3499999999999</v>
      </c>
      <c r="AW212" s="29">
        <v>1064.51</v>
      </c>
      <c r="AX212" s="31">
        <f t="shared" si="78"/>
        <v>2882.55</v>
      </c>
      <c r="AY212" s="5">
        <f t="shared" si="69"/>
        <v>-128.69</v>
      </c>
      <c r="AZ212" s="5">
        <f t="shared" si="69"/>
        <v>-258.55</v>
      </c>
      <c r="BA212" s="5">
        <f t="shared" si="69"/>
        <v>-101.38</v>
      </c>
      <c r="BB212" s="5">
        <f t="shared" si="61"/>
        <v>-375.63999999999987</v>
      </c>
      <c r="BC212" s="33">
        <f t="shared" si="61"/>
        <v>-233.89999999999998</v>
      </c>
      <c r="BD212" s="34">
        <f t="shared" si="61"/>
        <v>-1098.1600000000003</v>
      </c>
      <c r="BE212" s="7">
        <f t="shared" si="70"/>
        <v>-25.789579158316631</v>
      </c>
      <c r="BF212" s="7">
        <f t="shared" si="70"/>
        <v>-0.54295554295554294</v>
      </c>
      <c r="BG212" s="7">
        <f t="shared" si="70"/>
        <v>-2.8549704308645452</v>
      </c>
      <c r="BH212" s="7">
        <f t="shared" si="62"/>
        <v>-0.28865408998347863</v>
      </c>
      <c r="BI212" s="36">
        <f t="shared" si="62"/>
        <v>-0.21972550751049777</v>
      </c>
      <c r="BJ212" s="37">
        <f t="shared" si="62"/>
        <v>-0.38096823992645407</v>
      </c>
      <c r="BK212" s="38">
        <f t="shared" si="71"/>
        <v>1</v>
      </c>
      <c r="BL212" s="38">
        <f t="shared" si="71"/>
        <v>9.1531910419514237E-2</v>
      </c>
      <c r="BM212" s="38">
        <f t="shared" si="71"/>
        <v>-0.82813678652250444</v>
      </c>
      <c r="BN212" s="38">
        <f t="shared" si="63"/>
        <v>0.22934731980932938</v>
      </c>
      <c r="BO212" s="39">
        <f t="shared" si="63"/>
        <v>0.28031791029664882</v>
      </c>
      <c r="BP212" s="40">
        <f t="shared" si="63"/>
        <v>0.19119208569190727</v>
      </c>
      <c r="BQ212" s="38">
        <f t="shared" si="72"/>
        <v>1</v>
      </c>
      <c r="BR212" s="38">
        <f t="shared" si="72"/>
        <v>0.22953340402969247</v>
      </c>
      <c r="BS212" s="38">
        <f t="shared" si="72"/>
        <v>0.50620099786172479</v>
      </c>
      <c r="BT212" s="38">
        <f t="shared" si="64"/>
        <v>0.27893343621729949</v>
      </c>
      <c r="BU212" s="39">
        <f t="shared" si="64"/>
        <v>0.2780604648489946</v>
      </c>
      <c r="BV212" s="40">
        <f t="shared" si="64"/>
        <v>0.27082650210973241</v>
      </c>
      <c r="BW212" s="38">
        <f t="shared" si="73"/>
        <v>0</v>
      </c>
      <c r="BX212" s="38">
        <f t="shared" si="73"/>
        <v>-0.13800149361017822</v>
      </c>
      <c r="BY212" s="38">
        <f t="shared" si="73"/>
        <v>-1.3343377843842292</v>
      </c>
      <c r="BZ212" s="38">
        <f t="shared" si="65"/>
        <v>-4.9586116407970116E-2</v>
      </c>
      <c r="CA212" s="39">
        <f t="shared" si="65"/>
        <v>2.2574454476542161E-3</v>
      </c>
      <c r="CB212" s="40">
        <f t="shared" si="65"/>
        <v>-7.9634416417825149E-2</v>
      </c>
      <c r="CC212" s="2">
        <f t="shared" si="74"/>
        <v>0</v>
      </c>
      <c r="CD212" s="2">
        <f t="shared" si="74"/>
        <v>-1380.0149361017823</v>
      </c>
      <c r="CE212" s="2">
        <f t="shared" si="74"/>
        <v>-13343.377843842292</v>
      </c>
      <c r="CF212" s="2">
        <f t="shared" si="66"/>
        <v>-495.86116407970115</v>
      </c>
      <c r="CG212" s="29">
        <f t="shared" si="66"/>
        <v>22.574454476542162</v>
      </c>
      <c r="CH212" s="31">
        <f t="shared" si="66"/>
        <v>-796.3441641782515</v>
      </c>
      <c r="CI212" s="40">
        <f>IFERROR(M212/'Class Sum-WR'!M212,0)</f>
        <v>0.12487895747344692</v>
      </c>
      <c r="CJ212" s="40">
        <f>IFERROR(M212/'Class Sum-TH'!M212,0)</f>
        <v>0.46150046234256875</v>
      </c>
    </row>
    <row r="213" spans="1:88" x14ac:dyDescent="0.2">
      <c r="A213" t="s">
        <v>46</v>
      </c>
      <c r="B213" t="s">
        <v>46</v>
      </c>
      <c r="C213" t="s">
        <v>92</v>
      </c>
      <c r="D213" t="s">
        <v>92</v>
      </c>
      <c r="E213" t="s">
        <v>90</v>
      </c>
      <c r="F213" s="27">
        <f t="shared" si="79"/>
        <v>46218</v>
      </c>
      <c r="G213" s="60" t="s">
        <v>38</v>
      </c>
      <c r="H213" s="28">
        <v>-163.86</v>
      </c>
      <c r="I213" s="2">
        <v>3024.4</v>
      </c>
      <c r="J213" s="2">
        <v>412.92</v>
      </c>
      <c r="K213" s="2">
        <v>6619.2</v>
      </c>
      <c r="L213" s="29">
        <v>3556.34</v>
      </c>
      <c r="M213" s="30">
        <f t="shared" si="75"/>
        <v>13449</v>
      </c>
      <c r="N213" t="s">
        <v>49</v>
      </c>
      <c r="O213" t="s">
        <v>49</v>
      </c>
      <c r="P213" t="s">
        <v>92</v>
      </c>
      <c r="Q213" t="s">
        <v>92</v>
      </c>
      <c r="R213" t="s">
        <v>90</v>
      </c>
      <c r="S213" s="27">
        <f t="shared" si="80"/>
        <v>45854</v>
      </c>
      <c r="T213" s="60" t="s">
        <v>38</v>
      </c>
      <c r="U213" s="28">
        <v>-2.0099999999999998</v>
      </c>
      <c r="V213" s="2">
        <v>2034.4</v>
      </c>
      <c r="W213" s="2">
        <v>109.37</v>
      </c>
      <c r="X213" s="2">
        <v>5310.99</v>
      </c>
      <c r="Y213" s="29">
        <v>3399.81</v>
      </c>
      <c r="Z213" s="31">
        <f t="shared" si="76"/>
        <v>10852.56</v>
      </c>
      <c r="AA213" s="32">
        <f t="shared" si="67"/>
        <v>-161.85000000000002</v>
      </c>
      <c r="AB213" s="5">
        <f t="shared" si="67"/>
        <v>990</v>
      </c>
      <c r="AC213" s="5">
        <f t="shared" si="67"/>
        <v>303.55</v>
      </c>
      <c r="AD213" s="5">
        <f t="shared" si="59"/>
        <v>1308.21</v>
      </c>
      <c r="AE213" s="33">
        <f t="shared" si="59"/>
        <v>156.5300000000002</v>
      </c>
      <c r="AF213" s="34">
        <f t="shared" si="59"/>
        <v>2596.4400000000005</v>
      </c>
      <c r="AG213" s="35">
        <f t="shared" si="68"/>
        <v>80.522388059701512</v>
      </c>
      <c r="AH213" s="7">
        <f t="shared" si="68"/>
        <v>0.48662996460872981</v>
      </c>
      <c r="AI213" s="7">
        <f t="shared" si="68"/>
        <v>2.7754411630245954</v>
      </c>
      <c r="AJ213" s="7">
        <f t="shared" si="60"/>
        <v>0.24632130732688257</v>
      </c>
      <c r="AK213" s="36">
        <f t="shared" si="60"/>
        <v>4.6040808162809158E-2</v>
      </c>
      <c r="AL213" s="37">
        <f t="shared" si="60"/>
        <v>0.239246776797364</v>
      </c>
      <c r="AM213" s="2">
        <v>-163.86</v>
      </c>
      <c r="AN213" s="2">
        <v>355.77</v>
      </c>
      <c r="AO213" s="2">
        <v>160.21</v>
      </c>
      <c r="AP213" s="2">
        <v>1493.1</v>
      </c>
      <c r="AQ213" s="29">
        <v>834.84</v>
      </c>
      <c r="AR213" s="31">
        <f t="shared" si="77"/>
        <v>2680.06</v>
      </c>
      <c r="AS213" s="2">
        <v>-2.0099999999999998</v>
      </c>
      <c r="AT213" s="2">
        <v>431.54</v>
      </c>
      <c r="AU213" s="2">
        <v>137.22999999999999</v>
      </c>
      <c r="AV213" s="2">
        <v>1532.52</v>
      </c>
      <c r="AW213" s="29">
        <v>895.62</v>
      </c>
      <c r="AX213" s="31">
        <f t="shared" si="78"/>
        <v>2994.8999999999996</v>
      </c>
      <c r="AY213" s="5">
        <f t="shared" si="69"/>
        <v>-161.85000000000002</v>
      </c>
      <c r="AZ213" s="5">
        <f t="shared" si="69"/>
        <v>-75.770000000000039</v>
      </c>
      <c r="BA213" s="5">
        <f t="shared" si="69"/>
        <v>22.980000000000018</v>
      </c>
      <c r="BB213" s="5">
        <f t="shared" si="61"/>
        <v>-39.420000000000073</v>
      </c>
      <c r="BC213" s="33">
        <f t="shared" si="61"/>
        <v>-60.779999999999973</v>
      </c>
      <c r="BD213" s="34">
        <f t="shared" si="61"/>
        <v>-314.83999999999969</v>
      </c>
      <c r="BE213" s="7">
        <f t="shared" si="70"/>
        <v>80.522388059701512</v>
      </c>
      <c r="BF213" s="7">
        <f t="shared" si="70"/>
        <v>-0.17558047921397793</v>
      </c>
      <c r="BG213" s="7">
        <f t="shared" si="70"/>
        <v>0.16745609560591723</v>
      </c>
      <c r="BH213" s="7">
        <f t="shared" si="62"/>
        <v>-2.5722339675828095E-2</v>
      </c>
      <c r="BI213" s="36">
        <f t="shared" si="62"/>
        <v>-6.7863602867287431E-2</v>
      </c>
      <c r="BJ213" s="37">
        <f t="shared" si="62"/>
        <v>-0.10512537981234757</v>
      </c>
      <c r="BK213" s="38">
        <f t="shared" si="71"/>
        <v>1</v>
      </c>
      <c r="BL213" s="38">
        <f t="shared" si="71"/>
        <v>0.11763324957016266</v>
      </c>
      <c r="BM213" s="38">
        <f t="shared" si="71"/>
        <v>0.38799283154121866</v>
      </c>
      <c r="BN213" s="38">
        <f t="shared" si="63"/>
        <v>0.22557106598984772</v>
      </c>
      <c r="BO213" s="39">
        <f t="shared" si="63"/>
        <v>0.23474695895218117</v>
      </c>
      <c r="BP213" s="40">
        <f t="shared" si="63"/>
        <v>0.19927578258606587</v>
      </c>
      <c r="BQ213" s="38">
        <f t="shared" si="72"/>
        <v>1</v>
      </c>
      <c r="BR213" s="38">
        <f t="shared" si="72"/>
        <v>0.21212151002752655</v>
      </c>
      <c r="BS213" s="38">
        <f t="shared" si="72"/>
        <v>1.2547316448751942</v>
      </c>
      <c r="BT213" s="38">
        <f t="shared" si="64"/>
        <v>0.28855637084611346</v>
      </c>
      <c r="BU213" s="39">
        <f t="shared" si="64"/>
        <v>0.26343236827940386</v>
      </c>
      <c r="BV213" s="40">
        <f t="shared" si="64"/>
        <v>0.2759625378712488</v>
      </c>
      <c r="BW213" s="38">
        <f t="shared" si="73"/>
        <v>0</v>
      </c>
      <c r="BX213" s="38">
        <f t="shared" si="73"/>
        <v>-9.4488260457363887E-2</v>
      </c>
      <c r="BY213" s="38">
        <f t="shared" si="73"/>
        <v>-0.86673881333397551</v>
      </c>
      <c r="BZ213" s="38">
        <f t="shared" si="65"/>
        <v>-6.2985304856265745E-2</v>
      </c>
      <c r="CA213" s="39">
        <f t="shared" si="65"/>
        <v>-2.8685409327222688E-2</v>
      </c>
      <c r="CB213" s="40">
        <f t="shared" si="65"/>
        <v>-7.6686755285182928E-2</v>
      </c>
      <c r="CC213" s="2">
        <f t="shared" si="74"/>
        <v>0</v>
      </c>
      <c r="CD213" s="2">
        <f t="shared" si="74"/>
        <v>-944.8826045736389</v>
      </c>
      <c r="CE213" s="2">
        <f t="shared" si="74"/>
        <v>-8667.3881333397549</v>
      </c>
      <c r="CF213" s="2">
        <f t="shared" si="66"/>
        <v>-629.85304856265748</v>
      </c>
      <c r="CG213" s="29">
        <f t="shared" si="66"/>
        <v>-286.85409327222686</v>
      </c>
      <c r="CH213" s="31">
        <f t="shared" si="66"/>
        <v>-766.86755285182926</v>
      </c>
      <c r="CI213" s="40">
        <f>IFERROR(M213/'Class Sum-WR'!M213,0)</f>
        <v>0.15719111665067564</v>
      </c>
      <c r="CJ213" s="40">
        <f>IFERROR(M213/'Class Sum-TH'!M213,0)</f>
        <v>0.61312299295562755</v>
      </c>
    </row>
    <row r="214" spans="1:88" x14ac:dyDescent="0.2">
      <c r="A214" t="s">
        <v>46</v>
      </c>
      <c r="B214" t="s">
        <v>46</v>
      </c>
      <c r="C214" t="s">
        <v>92</v>
      </c>
      <c r="D214" t="s">
        <v>92</v>
      </c>
      <c r="E214" t="s">
        <v>90</v>
      </c>
      <c r="F214" s="27">
        <f t="shared" si="79"/>
        <v>46219</v>
      </c>
      <c r="G214" s="60" t="s">
        <v>39</v>
      </c>
      <c r="H214" s="28">
        <v>-152.32</v>
      </c>
      <c r="I214" s="2">
        <v>3670.88</v>
      </c>
      <c r="J214" s="2">
        <v>416.06</v>
      </c>
      <c r="K214" s="2">
        <v>7022.04</v>
      </c>
      <c r="L214" s="29">
        <v>3367.75</v>
      </c>
      <c r="M214" s="30">
        <f t="shared" si="75"/>
        <v>14324.41</v>
      </c>
      <c r="N214" t="s">
        <v>49</v>
      </c>
      <c r="O214" t="s">
        <v>49</v>
      </c>
      <c r="P214" t="s">
        <v>92</v>
      </c>
      <c r="Q214" t="s">
        <v>92</v>
      </c>
      <c r="R214" t="s">
        <v>90</v>
      </c>
      <c r="S214" s="27">
        <f t="shared" si="80"/>
        <v>45855</v>
      </c>
      <c r="T214" s="60" t="s">
        <v>39</v>
      </c>
      <c r="U214" s="28">
        <v>45.66</v>
      </c>
      <c r="V214" s="2">
        <v>2987.67</v>
      </c>
      <c r="W214" s="2">
        <v>143.87</v>
      </c>
      <c r="X214" s="2">
        <v>7669.34</v>
      </c>
      <c r="Y214" s="29">
        <v>2886.54</v>
      </c>
      <c r="Z214" s="31">
        <f t="shared" si="76"/>
        <v>13733.080000000002</v>
      </c>
      <c r="AA214" s="32">
        <f t="shared" si="67"/>
        <v>-197.98</v>
      </c>
      <c r="AB214" s="5">
        <f t="shared" si="67"/>
        <v>683.21</v>
      </c>
      <c r="AC214" s="5">
        <f t="shared" si="67"/>
        <v>272.19</v>
      </c>
      <c r="AD214" s="5">
        <f t="shared" si="59"/>
        <v>-647.30000000000018</v>
      </c>
      <c r="AE214" s="33">
        <f t="shared" si="59"/>
        <v>481.21000000000004</v>
      </c>
      <c r="AF214" s="34">
        <f t="shared" si="59"/>
        <v>591.32999999999811</v>
      </c>
      <c r="AG214" s="35">
        <f t="shared" si="68"/>
        <v>-4.3359614542268945</v>
      </c>
      <c r="AH214" s="7">
        <f t="shared" si="68"/>
        <v>0.22867652719343168</v>
      </c>
      <c r="AI214" s="7">
        <f t="shared" si="68"/>
        <v>1.8919163133384305</v>
      </c>
      <c r="AJ214" s="7">
        <f t="shared" si="60"/>
        <v>-8.4401004519293735E-2</v>
      </c>
      <c r="AK214" s="36">
        <f t="shared" si="60"/>
        <v>0.16670823892965281</v>
      </c>
      <c r="AL214" s="37">
        <f t="shared" si="60"/>
        <v>4.305880399735515E-2</v>
      </c>
      <c r="AM214" s="2">
        <v>-152.32</v>
      </c>
      <c r="AN214" s="2">
        <v>422.1</v>
      </c>
      <c r="AO214" s="2">
        <v>154.13999999999999</v>
      </c>
      <c r="AP214" s="2">
        <v>1758.54</v>
      </c>
      <c r="AQ214" s="29">
        <v>910.65</v>
      </c>
      <c r="AR214" s="31">
        <f t="shared" si="77"/>
        <v>3093.11</v>
      </c>
      <c r="AS214" s="2">
        <v>45.66</v>
      </c>
      <c r="AT214" s="2">
        <v>664.84</v>
      </c>
      <c r="AU214" s="2">
        <v>142.58000000000001</v>
      </c>
      <c r="AV214" s="2">
        <v>1982.83</v>
      </c>
      <c r="AW214" s="29">
        <v>784.2</v>
      </c>
      <c r="AX214" s="31">
        <f t="shared" si="78"/>
        <v>3620.1099999999997</v>
      </c>
      <c r="AY214" s="5">
        <f t="shared" si="69"/>
        <v>-197.98</v>
      </c>
      <c r="AZ214" s="5">
        <f t="shared" si="69"/>
        <v>-242.74</v>
      </c>
      <c r="BA214" s="5">
        <f t="shared" si="69"/>
        <v>11.559999999999974</v>
      </c>
      <c r="BB214" s="5">
        <f t="shared" si="61"/>
        <v>-224.28999999999996</v>
      </c>
      <c r="BC214" s="33">
        <f t="shared" si="61"/>
        <v>126.44999999999993</v>
      </c>
      <c r="BD214" s="34">
        <f t="shared" si="61"/>
        <v>-526.99999999999955</v>
      </c>
      <c r="BE214" s="7">
        <f t="shared" si="70"/>
        <v>-4.3359614542268945</v>
      </c>
      <c r="BF214" s="7">
        <f t="shared" si="70"/>
        <v>-0.36511040250285781</v>
      </c>
      <c r="BG214" s="7">
        <f t="shared" si="70"/>
        <v>8.1077289942488237E-2</v>
      </c>
      <c r="BH214" s="7">
        <f t="shared" si="62"/>
        <v>-0.11311610173338106</v>
      </c>
      <c r="BI214" s="36">
        <f t="shared" si="62"/>
        <v>0.16124713083397083</v>
      </c>
      <c r="BJ214" s="37">
        <f t="shared" si="62"/>
        <v>-0.14557568692664025</v>
      </c>
      <c r="BK214" s="38">
        <f t="shared" si="71"/>
        <v>1</v>
      </c>
      <c r="BL214" s="38">
        <f t="shared" si="71"/>
        <v>0.1149860523907074</v>
      </c>
      <c r="BM214" s="38">
        <f t="shared" si="71"/>
        <v>0.37047541220016339</v>
      </c>
      <c r="BN214" s="38">
        <f t="shared" si="63"/>
        <v>0.25043149853888613</v>
      </c>
      <c r="BO214" s="39">
        <f t="shared" si="63"/>
        <v>0.27040308811521047</v>
      </c>
      <c r="BP214" s="40">
        <f t="shared" si="63"/>
        <v>0.21593280281700958</v>
      </c>
      <c r="BQ214" s="38">
        <f t="shared" si="72"/>
        <v>1</v>
      </c>
      <c r="BR214" s="38">
        <f t="shared" si="72"/>
        <v>0.2225279230972631</v>
      </c>
      <c r="BS214" s="38">
        <f t="shared" si="72"/>
        <v>0.99103357197469943</v>
      </c>
      <c r="BT214" s="38">
        <f t="shared" si="64"/>
        <v>0.2585398482789914</v>
      </c>
      <c r="BU214" s="39">
        <f t="shared" si="64"/>
        <v>0.2716747386143965</v>
      </c>
      <c r="BV214" s="40">
        <f t="shared" si="64"/>
        <v>0.26360510533689452</v>
      </c>
      <c r="BW214" s="38">
        <f t="shared" si="73"/>
        <v>0</v>
      </c>
      <c r="BX214" s="38">
        <f t="shared" si="73"/>
        <v>-0.1075418707065557</v>
      </c>
      <c r="BY214" s="38">
        <f t="shared" si="73"/>
        <v>-0.62055815977453599</v>
      </c>
      <c r="BZ214" s="38">
        <f t="shared" si="65"/>
        <v>-8.1083497401052695E-3</v>
      </c>
      <c r="CA214" s="39">
        <f t="shared" si="65"/>
        <v>-1.2716504991860389E-3</v>
      </c>
      <c r="CB214" s="40">
        <f t="shared" si="65"/>
        <v>-4.767230251988494E-2</v>
      </c>
      <c r="CC214" s="2">
        <f t="shared" si="74"/>
        <v>0</v>
      </c>
      <c r="CD214" s="2">
        <f t="shared" si="74"/>
        <v>-1075.4187070655571</v>
      </c>
      <c r="CE214" s="2">
        <f t="shared" si="74"/>
        <v>-6205.5815977453603</v>
      </c>
      <c r="CF214" s="2">
        <f t="shared" si="66"/>
        <v>-81.083497401052696</v>
      </c>
      <c r="CG214" s="29">
        <f t="shared" si="66"/>
        <v>-12.71650499186039</v>
      </c>
      <c r="CH214" s="31">
        <f t="shared" si="66"/>
        <v>-476.72302519884943</v>
      </c>
      <c r="CI214" s="40">
        <f>IFERROR(M214/'Class Sum-WR'!M214,0)</f>
        <v>0.14610969092422035</v>
      </c>
      <c r="CJ214" s="40">
        <f>IFERROR(M214/'Class Sum-TH'!M214,0)</f>
        <v>0.56526884622791318</v>
      </c>
    </row>
    <row r="215" spans="1:88" x14ac:dyDescent="0.2">
      <c r="A215" t="s">
        <v>46</v>
      </c>
      <c r="B215" t="s">
        <v>46</v>
      </c>
      <c r="C215" t="s">
        <v>92</v>
      </c>
      <c r="D215" t="s">
        <v>92</v>
      </c>
      <c r="E215" t="s">
        <v>90</v>
      </c>
      <c r="F215" s="27">
        <f t="shared" si="79"/>
        <v>46220</v>
      </c>
      <c r="G215" s="60" t="s">
        <v>40</v>
      </c>
      <c r="H215" s="28">
        <v>-413.34</v>
      </c>
      <c r="I215" s="2">
        <v>5170.5200000000004</v>
      </c>
      <c r="J215" s="2">
        <v>1315.96</v>
      </c>
      <c r="K215" s="2">
        <v>11437.49</v>
      </c>
      <c r="L215" s="29">
        <v>4804.24</v>
      </c>
      <c r="M215" s="30">
        <f t="shared" si="75"/>
        <v>22314.870000000003</v>
      </c>
      <c r="N215" t="s">
        <v>49</v>
      </c>
      <c r="O215" t="s">
        <v>49</v>
      </c>
      <c r="P215" t="s">
        <v>92</v>
      </c>
      <c r="Q215" t="s">
        <v>92</v>
      </c>
      <c r="R215" t="s">
        <v>90</v>
      </c>
      <c r="S215" s="27">
        <f t="shared" si="80"/>
        <v>45856</v>
      </c>
      <c r="T215" s="60" t="s">
        <v>40</v>
      </c>
      <c r="U215" s="28">
        <v>-21.36</v>
      </c>
      <c r="V215" s="2">
        <v>5867.7</v>
      </c>
      <c r="W215" s="2">
        <v>239.1</v>
      </c>
      <c r="X215" s="2">
        <v>13794.59</v>
      </c>
      <c r="Y215" s="29">
        <v>4646.7</v>
      </c>
      <c r="Z215" s="31">
        <f t="shared" si="76"/>
        <v>24526.73</v>
      </c>
      <c r="AA215" s="32">
        <f t="shared" si="67"/>
        <v>-391.97999999999996</v>
      </c>
      <c r="AB215" s="5">
        <f t="shared" si="67"/>
        <v>-697.17999999999938</v>
      </c>
      <c r="AC215" s="5">
        <f t="shared" si="67"/>
        <v>1076.8600000000001</v>
      </c>
      <c r="AD215" s="5">
        <f t="shared" si="59"/>
        <v>-2357.1000000000004</v>
      </c>
      <c r="AE215" s="33">
        <f t="shared" si="59"/>
        <v>157.53999999999996</v>
      </c>
      <c r="AF215" s="34">
        <f t="shared" si="59"/>
        <v>-2211.8599999999969</v>
      </c>
      <c r="AG215" s="35">
        <f t="shared" si="68"/>
        <v>18.351123595505616</v>
      </c>
      <c r="AH215" s="7">
        <f t="shared" si="68"/>
        <v>-0.1188165720810538</v>
      </c>
      <c r="AI215" s="7">
        <f t="shared" si="68"/>
        <v>4.5038059389376839</v>
      </c>
      <c r="AJ215" s="7">
        <f t="shared" si="60"/>
        <v>-0.17087133434194132</v>
      </c>
      <c r="AK215" s="36">
        <f t="shared" si="60"/>
        <v>3.3903630533496883E-2</v>
      </c>
      <c r="AL215" s="37">
        <f t="shared" si="60"/>
        <v>-9.0181610023023731E-2</v>
      </c>
      <c r="AM215" s="2">
        <v>-413.34</v>
      </c>
      <c r="AN215" s="2">
        <v>-396.25</v>
      </c>
      <c r="AO215" s="2">
        <v>697.69</v>
      </c>
      <c r="AP215" s="2">
        <v>2713.2</v>
      </c>
      <c r="AQ215" s="29">
        <v>1291.06</v>
      </c>
      <c r="AR215" s="31">
        <f t="shared" si="77"/>
        <v>3892.36</v>
      </c>
      <c r="AS215" s="2">
        <v>-21.36</v>
      </c>
      <c r="AT215" s="2">
        <v>1300.27</v>
      </c>
      <c r="AU215" s="2">
        <v>184.86</v>
      </c>
      <c r="AV215" s="2">
        <v>4014.54</v>
      </c>
      <c r="AW215" s="29">
        <v>1356.39</v>
      </c>
      <c r="AX215" s="31">
        <f t="shared" si="78"/>
        <v>6834.7</v>
      </c>
      <c r="AY215" s="5">
        <f t="shared" si="69"/>
        <v>-391.97999999999996</v>
      </c>
      <c r="AZ215" s="5">
        <f t="shared" si="69"/>
        <v>-1696.52</v>
      </c>
      <c r="BA215" s="5">
        <f t="shared" si="69"/>
        <v>512.83000000000004</v>
      </c>
      <c r="BB215" s="5">
        <f t="shared" si="61"/>
        <v>-1301.3400000000001</v>
      </c>
      <c r="BC215" s="33">
        <f t="shared" si="61"/>
        <v>-65.330000000000155</v>
      </c>
      <c r="BD215" s="34">
        <f t="shared" si="61"/>
        <v>-2942.3399999999997</v>
      </c>
      <c r="BE215" s="7">
        <f t="shared" si="70"/>
        <v>18.351123595505616</v>
      </c>
      <c r="BF215" s="7">
        <f t="shared" si="70"/>
        <v>-1.3047443992401577</v>
      </c>
      <c r="BG215" s="7">
        <f t="shared" si="70"/>
        <v>2.7741534133939196</v>
      </c>
      <c r="BH215" s="7">
        <f t="shared" si="62"/>
        <v>-0.32415669043028594</v>
      </c>
      <c r="BI215" s="36">
        <f t="shared" si="62"/>
        <v>-4.8164613422393372E-2</v>
      </c>
      <c r="BJ215" s="37">
        <f t="shared" si="62"/>
        <v>-0.4305002414151316</v>
      </c>
      <c r="BK215" s="38">
        <f t="shared" si="71"/>
        <v>1</v>
      </c>
      <c r="BL215" s="38">
        <f t="shared" si="71"/>
        <v>-7.6636392471163439E-2</v>
      </c>
      <c r="BM215" s="38">
        <f t="shared" si="71"/>
        <v>0.53017568923067571</v>
      </c>
      <c r="BN215" s="38">
        <f t="shared" si="63"/>
        <v>0.23721987953650669</v>
      </c>
      <c r="BO215" s="39">
        <f t="shared" si="63"/>
        <v>0.26873345211729638</v>
      </c>
      <c r="BP215" s="40">
        <f t="shared" si="63"/>
        <v>0.17442897942044921</v>
      </c>
      <c r="BQ215" s="38">
        <f t="shared" si="72"/>
        <v>1</v>
      </c>
      <c r="BR215" s="38">
        <f t="shared" si="72"/>
        <v>0.22159790036982122</v>
      </c>
      <c r="BS215" s="38">
        <f t="shared" si="72"/>
        <v>0.77314930991217068</v>
      </c>
      <c r="BT215" s="38">
        <f t="shared" si="64"/>
        <v>0.29102278501934453</v>
      </c>
      <c r="BU215" s="39">
        <f t="shared" si="64"/>
        <v>0.29190393182258378</v>
      </c>
      <c r="BV215" s="40">
        <f t="shared" si="64"/>
        <v>0.27866331957011797</v>
      </c>
      <c r="BW215" s="38">
        <f t="shared" si="73"/>
        <v>0</v>
      </c>
      <c r="BX215" s="38">
        <f t="shared" si="73"/>
        <v>-0.29823429284098468</v>
      </c>
      <c r="BY215" s="38">
        <f t="shared" si="73"/>
        <v>-0.24297362068149497</v>
      </c>
      <c r="BZ215" s="38">
        <f t="shared" si="65"/>
        <v>-5.3802905482837837E-2</v>
      </c>
      <c r="CA215" s="39">
        <f t="shared" si="65"/>
        <v>-2.3170479705287406E-2</v>
      </c>
      <c r="CB215" s="40">
        <f t="shared" si="65"/>
        <v>-0.10423434014966876</v>
      </c>
      <c r="CC215" s="2">
        <f t="shared" si="74"/>
        <v>0</v>
      </c>
      <c r="CD215" s="2">
        <f t="shared" si="74"/>
        <v>-2982.342928409847</v>
      </c>
      <c r="CE215" s="2">
        <f t="shared" si="74"/>
        <v>-2429.7362068149496</v>
      </c>
      <c r="CF215" s="2">
        <f t="shared" si="66"/>
        <v>-538.02905482837832</v>
      </c>
      <c r="CG215" s="29">
        <f t="shared" si="66"/>
        <v>-231.70479705287406</v>
      </c>
      <c r="CH215" s="31">
        <f t="shared" si="66"/>
        <v>-1042.3434014966876</v>
      </c>
      <c r="CI215" s="40">
        <f>IFERROR(M215/'Class Sum-WR'!M215,0)</f>
        <v>0.16940004705120359</v>
      </c>
      <c r="CJ215" s="40">
        <f>IFERROR(M215/'Class Sum-TH'!M215,0)</f>
        <v>0.58727313926231328</v>
      </c>
    </row>
    <row r="216" spans="1:88" ht="13.5" thickBot="1" x14ac:dyDescent="0.25">
      <c r="A216" t="s">
        <v>46</v>
      </c>
      <c r="B216" t="s">
        <v>46</v>
      </c>
      <c r="C216" t="s">
        <v>92</v>
      </c>
      <c r="D216" t="s">
        <v>92</v>
      </c>
      <c r="E216" t="s">
        <v>90</v>
      </c>
      <c r="F216" s="41">
        <f t="shared" si="79"/>
        <v>46221</v>
      </c>
      <c r="G216" s="61" t="s">
        <v>41</v>
      </c>
      <c r="H216" s="43">
        <v>-345.65</v>
      </c>
      <c r="I216" s="44">
        <v>5140.46</v>
      </c>
      <c r="J216" s="44">
        <v>1037.68</v>
      </c>
      <c r="K216" s="44">
        <v>11160.81</v>
      </c>
      <c r="L216" s="45">
        <v>4645.28</v>
      </c>
      <c r="M216" s="46">
        <f t="shared" si="75"/>
        <v>21638.579999999998</v>
      </c>
      <c r="N216" t="s">
        <v>49</v>
      </c>
      <c r="O216" t="s">
        <v>49</v>
      </c>
      <c r="P216" t="s">
        <v>92</v>
      </c>
      <c r="Q216" t="s">
        <v>92</v>
      </c>
      <c r="R216" t="s">
        <v>90</v>
      </c>
      <c r="S216" s="41">
        <f t="shared" si="80"/>
        <v>45857</v>
      </c>
      <c r="T216" s="61" t="s">
        <v>41</v>
      </c>
      <c r="U216" s="43">
        <v>-16.52</v>
      </c>
      <c r="V216" s="44">
        <v>6169.93</v>
      </c>
      <c r="W216" s="44">
        <v>636.49</v>
      </c>
      <c r="X216" s="44">
        <v>12642.38</v>
      </c>
      <c r="Y216" s="45">
        <v>4277.13</v>
      </c>
      <c r="Z216" s="47">
        <f t="shared" si="76"/>
        <v>23709.41</v>
      </c>
      <c r="AA216" s="48">
        <f t="shared" si="67"/>
        <v>-329.13</v>
      </c>
      <c r="AB216" s="49">
        <f t="shared" si="67"/>
        <v>-1029.4700000000003</v>
      </c>
      <c r="AC216" s="49">
        <f t="shared" si="67"/>
        <v>401.19000000000005</v>
      </c>
      <c r="AD216" s="49">
        <f t="shared" si="59"/>
        <v>-1481.5699999999997</v>
      </c>
      <c r="AE216" s="50">
        <f t="shared" si="59"/>
        <v>368.14999999999964</v>
      </c>
      <c r="AF216" s="51">
        <f t="shared" si="59"/>
        <v>-2070.8300000000017</v>
      </c>
      <c r="AG216" s="52">
        <f t="shared" si="68"/>
        <v>19.923123486682808</v>
      </c>
      <c r="AH216" s="53">
        <f t="shared" si="68"/>
        <v>-0.16685278439139509</v>
      </c>
      <c r="AI216" s="53">
        <f t="shared" si="68"/>
        <v>0.63031626577008293</v>
      </c>
      <c r="AJ216" s="53">
        <f t="shared" si="60"/>
        <v>-0.11719075047578065</v>
      </c>
      <c r="AK216" s="54">
        <f t="shared" si="60"/>
        <v>8.6074073034955595E-2</v>
      </c>
      <c r="AL216" s="55">
        <f t="shared" si="60"/>
        <v>-8.7342114375684662E-2</v>
      </c>
      <c r="AM216" s="44">
        <v>-345.65</v>
      </c>
      <c r="AN216" s="44">
        <v>831.68</v>
      </c>
      <c r="AO216" s="44">
        <v>375.07</v>
      </c>
      <c r="AP216" s="44">
        <v>2654.41</v>
      </c>
      <c r="AQ216" s="45">
        <v>1196.6600000000001</v>
      </c>
      <c r="AR216" s="47">
        <f t="shared" si="77"/>
        <v>4712.17</v>
      </c>
      <c r="AS216" s="44">
        <v>-16.52</v>
      </c>
      <c r="AT216" s="44">
        <v>1392.03</v>
      </c>
      <c r="AU216" s="44">
        <v>398.16</v>
      </c>
      <c r="AV216" s="44">
        <v>3842.2</v>
      </c>
      <c r="AW216" s="45">
        <v>1258.6600000000001</v>
      </c>
      <c r="AX216" s="47">
        <f t="shared" si="78"/>
        <v>6874.53</v>
      </c>
      <c r="AY216" s="49">
        <f t="shared" si="69"/>
        <v>-329.13</v>
      </c>
      <c r="AZ216" s="49">
        <f t="shared" si="69"/>
        <v>-560.35</v>
      </c>
      <c r="BA216" s="49">
        <f t="shared" si="69"/>
        <v>-23.090000000000032</v>
      </c>
      <c r="BB216" s="49">
        <f t="shared" si="61"/>
        <v>-1187.79</v>
      </c>
      <c r="BC216" s="50">
        <f t="shared" si="61"/>
        <v>-62</v>
      </c>
      <c r="BD216" s="51">
        <f t="shared" si="61"/>
        <v>-2162.3599999999997</v>
      </c>
      <c r="BE216" s="53">
        <f t="shared" si="70"/>
        <v>19.923123486682808</v>
      </c>
      <c r="BF216" s="53">
        <f t="shared" si="70"/>
        <v>-0.40254161189054838</v>
      </c>
      <c r="BG216" s="53">
        <f t="shared" si="70"/>
        <v>-5.7991762105686233E-2</v>
      </c>
      <c r="BH216" s="53">
        <f t="shared" si="62"/>
        <v>-0.30914319920878663</v>
      </c>
      <c r="BI216" s="54">
        <f t="shared" si="62"/>
        <v>-4.9258735480590468E-2</v>
      </c>
      <c r="BJ216" s="55">
        <f t="shared" si="62"/>
        <v>-0.31454659445809385</v>
      </c>
      <c r="BK216" s="56">
        <f t="shared" si="71"/>
        <v>1</v>
      </c>
      <c r="BL216" s="56">
        <f t="shared" si="71"/>
        <v>0.16179096812347532</v>
      </c>
      <c r="BM216" s="56">
        <f t="shared" si="71"/>
        <v>0.36145054352016032</v>
      </c>
      <c r="BN216" s="56">
        <f t="shared" si="63"/>
        <v>0.23783309634336575</v>
      </c>
      <c r="BO216" s="57">
        <f t="shared" si="63"/>
        <v>0.25760772224709816</v>
      </c>
      <c r="BP216" s="58">
        <f t="shared" si="63"/>
        <v>0.21776706234882329</v>
      </c>
      <c r="BQ216" s="56">
        <f t="shared" si="72"/>
        <v>1</v>
      </c>
      <c r="BR216" s="56">
        <f t="shared" si="72"/>
        <v>0.22561520146906042</v>
      </c>
      <c r="BS216" s="56">
        <f t="shared" si="72"/>
        <v>0.62555578249461896</v>
      </c>
      <c r="BT216" s="56">
        <f t="shared" si="64"/>
        <v>0.30391429461857655</v>
      </c>
      <c r="BU216" s="57">
        <f t="shared" si="64"/>
        <v>0.29427676970304856</v>
      </c>
      <c r="BV216" s="58">
        <f t="shared" si="64"/>
        <v>0.28994943357932568</v>
      </c>
      <c r="BW216" s="56">
        <f t="shared" si="73"/>
        <v>0</v>
      </c>
      <c r="BX216" s="56">
        <f t="shared" si="73"/>
        <v>-6.3824233345585096E-2</v>
      </c>
      <c r="BY216" s="56">
        <f t="shared" si="73"/>
        <v>-0.26410523897445864</v>
      </c>
      <c r="BZ216" s="56">
        <f t="shared" si="65"/>
        <v>-6.6081198275210806E-2</v>
      </c>
      <c r="CA216" s="57">
        <f t="shared" si="65"/>
        <v>-3.6669047455950399E-2</v>
      </c>
      <c r="CB216" s="58">
        <f t="shared" si="65"/>
        <v>-7.218237123050239E-2</v>
      </c>
      <c r="CC216" s="44">
        <f t="shared" si="74"/>
        <v>0</v>
      </c>
      <c r="CD216" s="44">
        <f t="shared" si="74"/>
        <v>-638.24233345585094</v>
      </c>
      <c r="CE216" s="44">
        <f t="shared" si="74"/>
        <v>-2641.0523897445864</v>
      </c>
      <c r="CF216" s="44">
        <f t="shared" si="66"/>
        <v>-660.81198275210807</v>
      </c>
      <c r="CG216" s="45">
        <f t="shared" si="66"/>
        <v>-366.69047455950397</v>
      </c>
      <c r="CH216" s="47">
        <f t="shared" si="66"/>
        <v>-721.82371230502395</v>
      </c>
      <c r="CI216" s="58">
        <f>IFERROR(M216/'Class Sum-WR'!M216,0)</f>
        <v>0.2017608801379672</v>
      </c>
      <c r="CJ216" s="58">
        <f>IFERROR(M216/'Class Sum-TH'!M216,0)</f>
        <v>0.50091114401353387</v>
      </c>
    </row>
    <row r="217" spans="1:88" x14ac:dyDescent="0.2">
      <c r="A217" t="s">
        <v>46</v>
      </c>
      <c r="B217" t="s">
        <v>46</v>
      </c>
      <c r="C217" t="s">
        <v>92</v>
      </c>
      <c r="D217" t="s">
        <v>92</v>
      </c>
      <c r="E217" t="s">
        <v>91</v>
      </c>
      <c r="F217" s="27">
        <f t="shared" si="79"/>
        <v>46222</v>
      </c>
      <c r="G217" s="60" t="s">
        <v>35</v>
      </c>
      <c r="H217" s="28">
        <v>-128.97</v>
      </c>
      <c r="I217" s="2">
        <v>2846.98</v>
      </c>
      <c r="J217" s="2">
        <v>465.51</v>
      </c>
      <c r="K217" s="2">
        <v>5834.71</v>
      </c>
      <c r="L217" s="29">
        <v>2335.52</v>
      </c>
      <c r="M217" s="30">
        <f t="shared" si="75"/>
        <v>11353.75</v>
      </c>
      <c r="N217" t="s">
        <v>49</v>
      </c>
      <c r="O217" t="s">
        <v>49</v>
      </c>
      <c r="P217" t="s">
        <v>92</v>
      </c>
      <c r="Q217" t="s">
        <v>92</v>
      </c>
      <c r="R217" t="s">
        <v>91</v>
      </c>
      <c r="S217" s="27">
        <f t="shared" si="80"/>
        <v>45858</v>
      </c>
      <c r="T217" s="60" t="s">
        <v>35</v>
      </c>
      <c r="U217" s="28">
        <v>0</v>
      </c>
      <c r="V217" s="2">
        <v>2318.8200000000002</v>
      </c>
      <c r="W217" s="2">
        <v>335.18</v>
      </c>
      <c r="X217" s="2">
        <v>4629.49</v>
      </c>
      <c r="Y217" s="29">
        <v>2049.25</v>
      </c>
      <c r="Z217" s="31">
        <f t="shared" si="76"/>
        <v>9332.74</v>
      </c>
      <c r="AA217" s="32">
        <f t="shared" si="67"/>
        <v>-128.97</v>
      </c>
      <c r="AB217" s="5">
        <f t="shared" si="67"/>
        <v>528.15999999999985</v>
      </c>
      <c r="AC217" s="5">
        <f t="shared" si="67"/>
        <v>130.32999999999998</v>
      </c>
      <c r="AD217" s="5">
        <f t="shared" si="59"/>
        <v>1205.2200000000003</v>
      </c>
      <c r="AE217" s="33">
        <f t="shared" si="59"/>
        <v>286.27</v>
      </c>
      <c r="AF217" s="34">
        <f t="shared" si="59"/>
        <v>2021.0100000000002</v>
      </c>
      <c r="AG217" s="35" t="e">
        <f t="shared" si="68"/>
        <v>#DIV/0!</v>
      </c>
      <c r="AH217" s="7">
        <f t="shared" si="68"/>
        <v>0.22777102146781544</v>
      </c>
      <c r="AI217" s="7">
        <f t="shared" si="68"/>
        <v>0.38883584939435523</v>
      </c>
      <c r="AJ217" s="7">
        <f t="shared" si="60"/>
        <v>0.26033537171481097</v>
      </c>
      <c r="AK217" s="36">
        <f t="shared" si="60"/>
        <v>0.13969501036964743</v>
      </c>
      <c r="AL217" s="37">
        <f t="shared" si="60"/>
        <v>0.21655055214224336</v>
      </c>
      <c r="AM217" s="2">
        <v>-128.97</v>
      </c>
      <c r="AN217" s="2">
        <v>313.26</v>
      </c>
      <c r="AO217" s="2">
        <v>45.58</v>
      </c>
      <c r="AP217" s="2">
        <v>1426.65</v>
      </c>
      <c r="AQ217" s="29">
        <v>589.77</v>
      </c>
      <c r="AR217" s="31">
        <f t="shared" si="77"/>
        <v>2246.29</v>
      </c>
      <c r="AS217" s="2">
        <v>0</v>
      </c>
      <c r="AT217" s="2">
        <v>490.37</v>
      </c>
      <c r="AU217" s="2">
        <v>255.65</v>
      </c>
      <c r="AV217" s="2">
        <v>1323.73</v>
      </c>
      <c r="AW217" s="29">
        <v>651.79</v>
      </c>
      <c r="AX217" s="31">
        <f t="shared" si="78"/>
        <v>2721.54</v>
      </c>
      <c r="AY217" s="5">
        <f t="shared" si="69"/>
        <v>-128.97</v>
      </c>
      <c r="AZ217" s="5">
        <f t="shared" si="69"/>
        <v>-177.11</v>
      </c>
      <c r="BA217" s="5">
        <f t="shared" si="69"/>
        <v>-210.07</v>
      </c>
      <c r="BB217" s="5">
        <f t="shared" si="61"/>
        <v>102.92000000000007</v>
      </c>
      <c r="BC217" s="33">
        <f t="shared" si="61"/>
        <v>-62.019999999999982</v>
      </c>
      <c r="BD217" s="34">
        <f t="shared" si="61"/>
        <v>-475.25</v>
      </c>
      <c r="BE217" s="7" t="e">
        <f t="shared" si="70"/>
        <v>#DIV/0!</v>
      </c>
      <c r="BF217" s="7">
        <f t="shared" si="70"/>
        <v>-0.36117625466484493</v>
      </c>
      <c r="BG217" s="7">
        <f t="shared" si="70"/>
        <v>-0.82170936827694108</v>
      </c>
      <c r="BH217" s="7">
        <f t="shared" si="62"/>
        <v>7.7749994334192066E-2</v>
      </c>
      <c r="BI217" s="36">
        <f t="shared" si="62"/>
        <v>-9.5153346936896824E-2</v>
      </c>
      <c r="BJ217" s="37">
        <f t="shared" si="62"/>
        <v>-0.17462539591554782</v>
      </c>
      <c r="BK217" s="38">
        <f t="shared" si="71"/>
        <v>1</v>
      </c>
      <c r="BL217" s="38">
        <f t="shared" si="71"/>
        <v>0.11003238519413554</v>
      </c>
      <c r="BM217" s="38">
        <f t="shared" si="71"/>
        <v>9.7914115701059054E-2</v>
      </c>
      <c r="BN217" s="38">
        <f t="shared" si="63"/>
        <v>0.24451086686399154</v>
      </c>
      <c r="BO217" s="39">
        <f t="shared" si="63"/>
        <v>0.25252192231280401</v>
      </c>
      <c r="BP217" s="40">
        <f t="shared" si="63"/>
        <v>0.19784564571176924</v>
      </c>
      <c r="BQ217" s="38">
        <f t="shared" si="72"/>
        <v>0</v>
      </c>
      <c r="BR217" s="38">
        <f t="shared" si="72"/>
        <v>0.21147393933121156</v>
      </c>
      <c r="BS217" s="38">
        <f t="shared" si="72"/>
        <v>0.76272450623545562</v>
      </c>
      <c r="BT217" s="38">
        <f t="shared" si="64"/>
        <v>0.28593430377860196</v>
      </c>
      <c r="BU217" s="39">
        <f t="shared" si="64"/>
        <v>0.31806270586800045</v>
      </c>
      <c r="BV217" s="40">
        <f t="shared" si="64"/>
        <v>0.29161210962696915</v>
      </c>
      <c r="BW217" s="38">
        <f t="shared" si="73"/>
        <v>1</v>
      </c>
      <c r="BX217" s="38">
        <f t="shared" si="73"/>
        <v>-0.10144155413707602</v>
      </c>
      <c r="BY217" s="38">
        <f t="shared" si="73"/>
        <v>-0.66481039053439661</v>
      </c>
      <c r="BZ217" s="38">
        <f t="shared" si="65"/>
        <v>-4.1423436914610423E-2</v>
      </c>
      <c r="CA217" s="39">
        <f t="shared" si="65"/>
        <v>-6.5540783555196436E-2</v>
      </c>
      <c r="CB217" s="40">
        <f t="shared" si="65"/>
        <v>-9.376646391519991E-2</v>
      </c>
      <c r="CC217" s="2">
        <f t="shared" si="74"/>
        <v>10000</v>
      </c>
      <c r="CD217" s="2">
        <f t="shared" si="74"/>
        <v>-1014.4155413707603</v>
      </c>
      <c r="CE217" s="2">
        <f t="shared" si="74"/>
        <v>-6648.1039053439663</v>
      </c>
      <c r="CF217" s="2">
        <f t="shared" si="66"/>
        <v>-414.23436914610426</v>
      </c>
      <c r="CG217" s="29">
        <f t="shared" si="66"/>
        <v>-655.40783555196435</v>
      </c>
      <c r="CH217" s="31">
        <f t="shared" si="66"/>
        <v>-937.66463915199915</v>
      </c>
      <c r="CI217" s="40">
        <f>IFERROR(M217/'Class Sum-WR'!M217,0)</f>
        <v>0.17380719621112176</v>
      </c>
      <c r="CJ217" s="40">
        <f>IFERROR(M217/'Class Sum-TH'!M217,0)</f>
        <v>0.66676473973638906</v>
      </c>
    </row>
    <row r="218" spans="1:88" x14ac:dyDescent="0.2">
      <c r="A218" t="s">
        <v>46</v>
      </c>
      <c r="B218" t="s">
        <v>46</v>
      </c>
      <c r="C218" t="s">
        <v>92</v>
      </c>
      <c r="D218" t="s">
        <v>92</v>
      </c>
      <c r="E218" t="s">
        <v>91</v>
      </c>
      <c r="F218" s="27">
        <f t="shared" si="79"/>
        <v>46223</v>
      </c>
      <c r="G218" s="60" t="s">
        <v>36</v>
      </c>
      <c r="H218" s="28">
        <v>-128.61000000000001</v>
      </c>
      <c r="I218" s="2">
        <v>2077.75</v>
      </c>
      <c r="J218" s="2">
        <v>222.88</v>
      </c>
      <c r="K218" s="2">
        <v>3869.03</v>
      </c>
      <c r="L218" s="29">
        <v>2315.1999999999998</v>
      </c>
      <c r="M218" s="30">
        <f t="shared" si="75"/>
        <v>8356.25</v>
      </c>
      <c r="N218" t="s">
        <v>49</v>
      </c>
      <c r="O218" t="s">
        <v>49</v>
      </c>
      <c r="P218" t="s">
        <v>92</v>
      </c>
      <c r="Q218" t="s">
        <v>92</v>
      </c>
      <c r="R218" t="s">
        <v>91</v>
      </c>
      <c r="S218" s="27">
        <f t="shared" si="80"/>
        <v>45859</v>
      </c>
      <c r="T218" s="60" t="s">
        <v>36</v>
      </c>
      <c r="U218" s="28">
        <v>-263.17</v>
      </c>
      <c r="V218" s="2">
        <v>1963.83</v>
      </c>
      <c r="W218" s="2">
        <v>6.8</v>
      </c>
      <c r="X218" s="2">
        <v>5500.26</v>
      </c>
      <c r="Y218" s="29">
        <v>3762.47</v>
      </c>
      <c r="Z218" s="31">
        <f t="shared" si="76"/>
        <v>10970.19</v>
      </c>
      <c r="AA218" s="32">
        <f t="shared" si="67"/>
        <v>134.56</v>
      </c>
      <c r="AB218" s="5">
        <f t="shared" si="67"/>
        <v>113.92000000000007</v>
      </c>
      <c r="AC218" s="5">
        <f t="shared" si="67"/>
        <v>216.07999999999998</v>
      </c>
      <c r="AD218" s="5">
        <f t="shared" si="59"/>
        <v>-1631.23</v>
      </c>
      <c r="AE218" s="33">
        <f t="shared" si="59"/>
        <v>-1447.27</v>
      </c>
      <c r="AF218" s="34">
        <f t="shared" si="59"/>
        <v>-2613.9400000000005</v>
      </c>
      <c r="AG218" s="35">
        <f t="shared" si="68"/>
        <v>-0.51130447999392026</v>
      </c>
      <c r="AH218" s="7">
        <f t="shared" si="68"/>
        <v>5.8009094473554269E-2</v>
      </c>
      <c r="AI218" s="7">
        <f t="shared" si="68"/>
        <v>31.776470588235291</v>
      </c>
      <c r="AJ218" s="7">
        <f t="shared" si="60"/>
        <v>-0.29657325290077197</v>
      </c>
      <c r="AK218" s="36">
        <f t="shared" si="60"/>
        <v>-0.38465954545816977</v>
      </c>
      <c r="AL218" s="37">
        <f t="shared" si="60"/>
        <v>-0.23827663878200836</v>
      </c>
      <c r="AM218" s="2">
        <v>-128.61000000000001</v>
      </c>
      <c r="AN218" s="2">
        <v>398.99</v>
      </c>
      <c r="AO218" s="2">
        <v>-18.27</v>
      </c>
      <c r="AP218" s="2">
        <v>889.09</v>
      </c>
      <c r="AQ218" s="29">
        <v>522.09</v>
      </c>
      <c r="AR218" s="31">
        <f t="shared" si="77"/>
        <v>1663.29</v>
      </c>
      <c r="AS218" s="2">
        <v>-263.17</v>
      </c>
      <c r="AT218" s="2">
        <v>440.1</v>
      </c>
      <c r="AU218" s="2">
        <v>41.52</v>
      </c>
      <c r="AV218" s="2">
        <v>1542.91</v>
      </c>
      <c r="AW218" s="29">
        <v>1114.8399999999999</v>
      </c>
      <c r="AX218" s="31">
        <f t="shared" si="78"/>
        <v>2876.2</v>
      </c>
      <c r="AY218" s="5">
        <f t="shared" si="69"/>
        <v>134.56</v>
      </c>
      <c r="AZ218" s="5">
        <f t="shared" si="69"/>
        <v>-41.110000000000014</v>
      </c>
      <c r="BA218" s="5">
        <f t="shared" si="69"/>
        <v>-59.790000000000006</v>
      </c>
      <c r="BB218" s="5">
        <f t="shared" si="61"/>
        <v>-653.82000000000005</v>
      </c>
      <c r="BC218" s="33">
        <f t="shared" si="61"/>
        <v>-592.74999999999989</v>
      </c>
      <c r="BD218" s="34">
        <f t="shared" si="61"/>
        <v>-1212.9099999999999</v>
      </c>
      <c r="BE218" s="7">
        <f t="shared" si="70"/>
        <v>-0.51130447999392026</v>
      </c>
      <c r="BF218" s="7">
        <f t="shared" si="70"/>
        <v>-9.3410588502613065E-2</v>
      </c>
      <c r="BG218" s="7">
        <f t="shared" si="70"/>
        <v>-1.4400289017341041</v>
      </c>
      <c r="BH218" s="7">
        <f t="shared" si="62"/>
        <v>-0.42375770459715734</v>
      </c>
      <c r="BI218" s="36">
        <f t="shared" si="62"/>
        <v>-0.53169064619138162</v>
      </c>
      <c r="BJ218" s="37">
        <f t="shared" si="62"/>
        <v>-0.42170572282873231</v>
      </c>
      <c r="BK218" s="38">
        <f t="shared" si="71"/>
        <v>1</v>
      </c>
      <c r="BL218" s="38">
        <f t="shared" si="71"/>
        <v>0.19202983997112261</v>
      </c>
      <c r="BM218" s="38">
        <f t="shared" si="71"/>
        <v>-8.1972361809045227E-2</v>
      </c>
      <c r="BN218" s="38">
        <f t="shared" si="63"/>
        <v>0.22979661568920376</v>
      </c>
      <c r="BO218" s="39">
        <f t="shared" si="63"/>
        <v>0.22550535590877682</v>
      </c>
      <c r="BP218" s="40">
        <f t="shared" si="63"/>
        <v>0.19904741959611069</v>
      </c>
      <c r="BQ218" s="38">
        <f t="shared" si="72"/>
        <v>1</v>
      </c>
      <c r="BR218" s="38">
        <f t="shared" si="72"/>
        <v>0.22410290096393273</v>
      </c>
      <c r="BS218" s="38">
        <f t="shared" si="72"/>
        <v>6.105882352941177</v>
      </c>
      <c r="BT218" s="38">
        <f t="shared" si="64"/>
        <v>0.28051583016075604</v>
      </c>
      <c r="BU218" s="39">
        <f t="shared" si="64"/>
        <v>0.29630535260081808</v>
      </c>
      <c r="BV218" s="40">
        <f t="shared" si="64"/>
        <v>0.26218324386359759</v>
      </c>
      <c r="BW218" s="38">
        <f t="shared" si="73"/>
        <v>0</v>
      </c>
      <c r="BX218" s="38">
        <f t="shared" si="73"/>
        <v>-3.2073060992810126E-2</v>
      </c>
      <c r="BY218" s="38">
        <f t="shared" si="73"/>
        <v>-6.1878547147502223</v>
      </c>
      <c r="BZ218" s="38">
        <f t="shared" si="65"/>
        <v>-5.0719214471552282E-2</v>
      </c>
      <c r="CA218" s="39">
        <f t="shared" si="65"/>
        <v>-7.0799996692041262E-2</v>
      </c>
      <c r="CB218" s="40">
        <f t="shared" si="65"/>
        <v>-6.3135824267486901E-2</v>
      </c>
      <c r="CC218" s="2">
        <f t="shared" si="74"/>
        <v>0</v>
      </c>
      <c r="CD218" s="2">
        <f t="shared" si="74"/>
        <v>-320.73060992810127</v>
      </c>
      <c r="CE218" s="2">
        <f t="shared" si="74"/>
        <v>-61878.54714750222</v>
      </c>
      <c r="CF218" s="2">
        <f t="shared" si="66"/>
        <v>-507.19214471552283</v>
      </c>
      <c r="CG218" s="29">
        <f t="shared" si="66"/>
        <v>-707.99996692041259</v>
      </c>
      <c r="CH218" s="31">
        <f t="shared" si="66"/>
        <v>-631.35824267486896</v>
      </c>
      <c r="CI218" s="40">
        <f>IFERROR(M218/'Class Sum-WR'!M218,0)</f>
        <v>0.12842683524156848</v>
      </c>
      <c r="CJ218" s="40">
        <f>IFERROR(M218/'Class Sum-TH'!M218,0)</f>
        <v>0.51055321514872876</v>
      </c>
    </row>
    <row r="219" spans="1:88" x14ac:dyDescent="0.2">
      <c r="A219" t="s">
        <v>46</v>
      </c>
      <c r="B219" t="s">
        <v>46</v>
      </c>
      <c r="C219" t="s">
        <v>92</v>
      </c>
      <c r="D219" t="s">
        <v>92</v>
      </c>
      <c r="E219" t="s">
        <v>91</v>
      </c>
      <c r="F219" s="27">
        <f t="shared" si="79"/>
        <v>46224</v>
      </c>
      <c r="G219" s="60" t="s">
        <v>37</v>
      </c>
      <c r="H219" s="28">
        <v>-218.01</v>
      </c>
      <c r="I219" s="2">
        <v>2994.63</v>
      </c>
      <c r="J219" s="2">
        <v>600.92999999999995</v>
      </c>
      <c r="K219" s="2">
        <v>6664.65</v>
      </c>
      <c r="L219" s="29">
        <v>3503.3</v>
      </c>
      <c r="M219" s="30">
        <f t="shared" si="75"/>
        <v>13545.5</v>
      </c>
      <c r="N219" t="s">
        <v>49</v>
      </c>
      <c r="O219" t="s">
        <v>49</v>
      </c>
      <c r="P219" t="s">
        <v>92</v>
      </c>
      <c r="Q219" t="s">
        <v>92</v>
      </c>
      <c r="R219" t="s">
        <v>91</v>
      </c>
      <c r="S219" s="27">
        <f t="shared" si="80"/>
        <v>45860</v>
      </c>
      <c r="T219" s="60" t="s">
        <v>37</v>
      </c>
      <c r="U219" s="28">
        <v>0</v>
      </c>
      <c r="V219" s="2">
        <v>1632</v>
      </c>
      <c r="W219" s="2">
        <v>63.32</v>
      </c>
      <c r="X219" s="2">
        <v>5531.6</v>
      </c>
      <c r="Y219" s="29">
        <v>3504.01</v>
      </c>
      <c r="Z219" s="31">
        <f t="shared" si="76"/>
        <v>10730.93</v>
      </c>
      <c r="AA219" s="32">
        <f t="shared" si="67"/>
        <v>-218.01</v>
      </c>
      <c r="AB219" s="5">
        <f t="shared" si="67"/>
        <v>1362.63</v>
      </c>
      <c r="AC219" s="5">
        <f t="shared" si="67"/>
        <v>537.6099999999999</v>
      </c>
      <c r="AD219" s="5">
        <f t="shared" si="59"/>
        <v>1133.0499999999993</v>
      </c>
      <c r="AE219" s="33">
        <f t="shared" si="59"/>
        <v>-0.71000000000003638</v>
      </c>
      <c r="AF219" s="34">
        <f t="shared" si="59"/>
        <v>2814.5699999999997</v>
      </c>
      <c r="AG219" s="35" t="e">
        <f t="shared" si="68"/>
        <v>#DIV/0!</v>
      </c>
      <c r="AH219" s="7">
        <f t="shared" si="68"/>
        <v>0.83494485294117649</v>
      </c>
      <c r="AI219" s="7">
        <f t="shared" si="68"/>
        <v>8.490366392924825</v>
      </c>
      <c r="AJ219" s="7">
        <f t="shared" si="60"/>
        <v>0.20483223660423733</v>
      </c>
      <c r="AK219" s="36">
        <f t="shared" si="60"/>
        <v>-2.0262499250859339E-4</v>
      </c>
      <c r="AL219" s="37">
        <f t="shared" si="60"/>
        <v>0.2622857478335987</v>
      </c>
      <c r="AM219" s="2">
        <v>-218.01</v>
      </c>
      <c r="AN219" s="2">
        <v>523.16999999999996</v>
      </c>
      <c r="AO219" s="2">
        <v>217.46</v>
      </c>
      <c r="AP219" s="2">
        <v>1590.45</v>
      </c>
      <c r="AQ219" s="29">
        <v>872.16</v>
      </c>
      <c r="AR219" s="31">
        <f t="shared" si="77"/>
        <v>2985.23</v>
      </c>
      <c r="AS219" s="2">
        <v>0</v>
      </c>
      <c r="AT219" s="2">
        <v>378.37</v>
      </c>
      <c r="AU219" s="2">
        <v>116.3</v>
      </c>
      <c r="AV219" s="2">
        <v>1712.58</v>
      </c>
      <c r="AW219" s="29">
        <v>1009.94</v>
      </c>
      <c r="AX219" s="31">
        <f t="shared" si="78"/>
        <v>3217.19</v>
      </c>
      <c r="AY219" s="5">
        <f t="shared" si="69"/>
        <v>-218.01</v>
      </c>
      <c r="AZ219" s="5">
        <f t="shared" si="69"/>
        <v>144.79999999999995</v>
      </c>
      <c r="BA219" s="5">
        <f t="shared" si="69"/>
        <v>101.16000000000001</v>
      </c>
      <c r="BB219" s="5">
        <f t="shared" si="61"/>
        <v>-122.12999999999988</v>
      </c>
      <c r="BC219" s="33">
        <f t="shared" si="61"/>
        <v>-137.78000000000009</v>
      </c>
      <c r="BD219" s="34">
        <f t="shared" si="61"/>
        <v>-231.96000000000004</v>
      </c>
      <c r="BE219" s="7" t="e">
        <f t="shared" si="70"/>
        <v>#DIV/0!</v>
      </c>
      <c r="BF219" s="7">
        <f t="shared" si="70"/>
        <v>0.38269418822845352</v>
      </c>
      <c r="BG219" s="7">
        <f t="shared" si="70"/>
        <v>0.86981943250214977</v>
      </c>
      <c r="BH219" s="7">
        <f t="shared" si="62"/>
        <v>-7.1313456889605095E-2</v>
      </c>
      <c r="BI219" s="36">
        <f t="shared" si="62"/>
        <v>-0.13642394597698881</v>
      </c>
      <c r="BJ219" s="37">
        <f t="shared" si="62"/>
        <v>-7.2100186808985486E-2</v>
      </c>
      <c r="BK219" s="38">
        <f t="shared" si="71"/>
        <v>1</v>
      </c>
      <c r="BL219" s="38">
        <f t="shared" si="71"/>
        <v>0.17470271786497829</v>
      </c>
      <c r="BM219" s="38">
        <f t="shared" si="71"/>
        <v>0.36187243106518235</v>
      </c>
      <c r="BN219" s="38">
        <f t="shared" si="63"/>
        <v>0.23863968850577302</v>
      </c>
      <c r="BO219" s="39">
        <f t="shared" si="63"/>
        <v>0.24895384351896782</v>
      </c>
      <c r="BP219" s="40">
        <f t="shared" si="63"/>
        <v>0.22038536783433613</v>
      </c>
      <c r="BQ219" s="38">
        <f t="shared" si="72"/>
        <v>0</v>
      </c>
      <c r="BR219" s="38">
        <f t="shared" si="72"/>
        <v>0.23184436274509804</v>
      </c>
      <c r="BS219" s="38">
        <f t="shared" si="72"/>
        <v>1.8367024636765634</v>
      </c>
      <c r="BT219" s="38">
        <f t="shared" si="64"/>
        <v>0.30959939258080843</v>
      </c>
      <c r="BU219" s="39">
        <f t="shared" si="64"/>
        <v>0.28822406328749062</v>
      </c>
      <c r="BV219" s="40">
        <f t="shared" si="64"/>
        <v>0.29980532908144958</v>
      </c>
      <c r="BW219" s="38">
        <f t="shared" si="73"/>
        <v>1</v>
      </c>
      <c r="BX219" s="38">
        <f t="shared" si="73"/>
        <v>-5.7141644880119746E-2</v>
      </c>
      <c r="BY219" s="38">
        <f t="shared" si="73"/>
        <v>-1.474830032611381</v>
      </c>
      <c r="BZ219" s="38">
        <f t="shared" si="65"/>
        <v>-7.0959704075035407E-2</v>
      </c>
      <c r="CA219" s="39">
        <f t="shared" si="65"/>
        <v>-3.9270219768522796E-2</v>
      </c>
      <c r="CB219" s="40">
        <f t="shared" si="65"/>
        <v>-7.9419961247113452E-2</v>
      </c>
      <c r="CC219" s="2">
        <f t="shared" si="74"/>
        <v>10000</v>
      </c>
      <c r="CD219" s="2">
        <f t="shared" si="74"/>
        <v>-571.41644880119748</v>
      </c>
      <c r="CE219" s="2">
        <f t="shared" si="74"/>
        <v>-14748.300326113811</v>
      </c>
      <c r="CF219" s="2">
        <f t="shared" si="66"/>
        <v>-709.59704075035404</v>
      </c>
      <c r="CG219" s="29">
        <f t="shared" si="66"/>
        <v>-392.70219768522799</v>
      </c>
      <c r="CH219" s="31">
        <f t="shared" si="66"/>
        <v>-794.19961247113451</v>
      </c>
      <c r="CI219" s="40">
        <f>IFERROR(M219/'Class Sum-WR'!M219,0)</f>
        <v>0.15869588547043717</v>
      </c>
      <c r="CJ219" s="40">
        <f>IFERROR(M219/'Class Sum-TH'!M219,0)</f>
        <v>0.67214218619512101</v>
      </c>
    </row>
    <row r="220" spans="1:88" x14ac:dyDescent="0.2">
      <c r="A220" t="s">
        <v>46</v>
      </c>
      <c r="B220" t="s">
        <v>46</v>
      </c>
      <c r="C220" t="s">
        <v>92</v>
      </c>
      <c r="D220" t="s">
        <v>92</v>
      </c>
      <c r="E220" t="s">
        <v>91</v>
      </c>
      <c r="F220" s="27">
        <f t="shared" si="79"/>
        <v>46225</v>
      </c>
      <c r="G220" s="60" t="s">
        <v>38</v>
      </c>
      <c r="H220" s="28">
        <v>-150.31</v>
      </c>
      <c r="I220" s="2">
        <v>1985.79</v>
      </c>
      <c r="J220" s="2">
        <v>682.53</v>
      </c>
      <c r="K220" s="2">
        <v>5264.18</v>
      </c>
      <c r="L220" s="29">
        <v>2082.52</v>
      </c>
      <c r="M220" s="30">
        <f t="shared" si="75"/>
        <v>9864.7100000000009</v>
      </c>
      <c r="N220" t="s">
        <v>49</v>
      </c>
      <c r="O220" t="s">
        <v>49</v>
      </c>
      <c r="P220" t="s">
        <v>92</v>
      </c>
      <c r="Q220" t="s">
        <v>92</v>
      </c>
      <c r="R220" t="s">
        <v>91</v>
      </c>
      <c r="S220" s="27">
        <f t="shared" si="80"/>
        <v>45861</v>
      </c>
      <c r="T220" s="60" t="s">
        <v>38</v>
      </c>
      <c r="U220" s="28">
        <v>0</v>
      </c>
      <c r="V220" s="2">
        <v>2171.4</v>
      </c>
      <c r="W220" s="2">
        <v>145.47</v>
      </c>
      <c r="X220" s="2">
        <v>7540.74</v>
      </c>
      <c r="Y220" s="29">
        <v>4119.7</v>
      </c>
      <c r="Z220" s="31">
        <f t="shared" si="76"/>
        <v>13977.310000000001</v>
      </c>
      <c r="AA220" s="32">
        <f t="shared" si="67"/>
        <v>-150.31</v>
      </c>
      <c r="AB220" s="5">
        <f t="shared" si="67"/>
        <v>-185.61000000000013</v>
      </c>
      <c r="AC220" s="5">
        <f t="shared" si="67"/>
        <v>537.05999999999995</v>
      </c>
      <c r="AD220" s="5">
        <f t="shared" si="59"/>
        <v>-2276.5599999999995</v>
      </c>
      <c r="AE220" s="33">
        <f t="shared" si="59"/>
        <v>-2037.1799999999998</v>
      </c>
      <c r="AF220" s="34">
        <f t="shared" si="59"/>
        <v>-4112.6000000000004</v>
      </c>
      <c r="AG220" s="35" t="e">
        <f t="shared" si="68"/>
        <v>#DIV/0!</v>
      </c>
      <c r="AH220" s="7">
        <f t="shared" si="68"/>
        <v>-8.5479414202818516E-2</v>
      </c>
      <c r="AI220" s="7">
        <f t="shared" si="68"/>
        <v>3.6918952361311606</v>
      </c>
      <c r="AJ220" s="7">
        <f t="shared" si="60"/>
        <v>-0.30190140490190615</v>
      </c>
      <c r="AK220" s="36">
        <f t="shared" si="60"/>
        <v>-0.49449717212418376</v>
      </c>
      <c r="AL220" s="37">
        <f t="shared" si="60"/>
        <v>-0.29423401212393513</v>
      </c>
      <c r="AM220" s="2">
        <v>-150.31</v>
      </c>
      <c r="AN220" s="2">
        <v>396.47</v>
      </c>
      <c r="AO220" s="2">
        <v>336.67</v>
      </c>
      <c r="AP220" s="2">
        <v>1230.57</v>
      </c>
      <c r="AQ220" s="29">
        <v>555.12</v>
      </c>
      <c r="AR220" s="31">
        <f t="shared" si="77"/>
        <v>2368.52</v>
      </c>
      <c r="AS220" s="2">
        <v>0</v>
      </c>
      <c r="AT220" s="2">
        <v>515.44000000000005</v>
      </c>
      <c r="AU220" s="2">
        <v>83.46</v>
      </c>
      <c r="AV220" s="2">
        <v>2157.75</v>
      </c>
      <c r="AW220" s="29">
        <v>1174.5899999999999</v>
      </c>
      <c r="AX220" s="31">
        <f t="shared" si="78"/>
        <v>3931.24</v>
      </c>
      <c r="AY220" s="5">
        <f t="shared" si="69"/>
        <v>-150.31</v>
      </c>
      <c r="AZ220" s="5">
        <f t="shared" si="69"/>
        <v>-118.97000000000003</v>
      </c>
      <c r="BA220" s="5">
        <f t="shared" si="69"/>
        <v>253.21000000000004</v>
      </c>
      <c r="BB220" s="5">
        <f t="shared" si="61"/>
        <v>-927.18000000000006</v>
      </c>
      <c r="BC220" s="33">
        <f t="shared" si="61"/>
        <v>-619.46999999999991</v>
      </c>
      <c r="BD220" s="34">
        <f t="shared" si="61"/>
        <v>-1562.7199999999998</v>
      </c>
      <c r="BE220" s="7" t="e">
        <f t="shared" si="70"/>
        <v>#DIV/0!</v>
      </c>
      <c r="BF220" s="7">
        <f t="shared" si="70"/>
        <v>-0.23081250970045014</v>
      </c>
      <c r="BG220" s="7">
        <f t="shared" si="70"/>
        <v>3.0339084591421046</v>
      </c>
      <c r="BH220" s="7">
        <f t="shared" si="62"/>
        <v>-0.42969760166840459</v>
      </c>
      <c r="BI220" s="36">
        <f t="shared" si="62"/>
        <v>-0.52739253697034705</v>
      </c>
      <c r="BJ220" s="37">
        <f t="shared" si="62"/>
        <v>-0.39751325281590538</v>
      </c>
      <c r="BK220" s="38">
        <f t="shared" si="71"/>
        <v>1</v>
      </c>
      <c r="BL220" s="38">
        <f t="shared" si="71"/>
        <v>0.19965353839026284</v>
      </c>
      <c r="BM220" s="38">
        <f t="shared" si="71"/>
        <v>0.49326769519288532</v>
      </c>
      <c r="BN220" s="38">
        <f t="shared" si="63"/>
        <v>0.23376290324418994</v>
      </c>
      <c r="BO220" s="39">
        <f t="shared" si="63"/>
        <v>0.26656166567427925</v>
      </c>
      <c r="BP220" s="40">
        <f t="shared" si="63"/>
        <v>0.2401003171912808</v>
      </c>
      <c r="BQ220" s="38">
        <f t="shared" si="72"/>
        <v>0</v>
      </c>
      <c r="BR220" s="38">
        <f t="shared" si="72"/>
        <v>0.23737680758957355</v>
      </c>
      <c r="BS220" s="38">
        <f t="shared" si="72"/>
        <v>0.57372654155495972</v>
      </c>
      <c r="BT220" s="38">
        <f t="shared" si="64"/>
        <v>0.28614565679230419</v>
      </c>
      <c r="BU220" s="39">
        <f t="shared" si="64"/>
        <v>0.28511542102580284</v>
      </c>
      <c r="BV220" s="40">
        <f t="shared" si="64"/>
        <v>0.28125869713127916</v>
      </c>
      <c r="BW220" s="38">
        <f t="shared" si="73"/>
        <v>1</v>
      </c>
      <c r="BX220" s="38">
        <f t="shared" si="73"/>
        <v>-3.7723269199310711E-2</v>
      </c>
      <c r="BY220" s="38">
        <f t="shared" si="73"/>
        <v>-8.0458846362074399E-2</v>
      </c>
      <c r="BZ220" s="38">
        <f t="shared" si="65"/>
        <v>-5.2382753548114253E-2</v>
      </c>
      <c r="CA220" s="39">
        <f t="shared" si="65"/>
        <v>-1.8553755351523593E-2</v>
      </c>
      <c r="CB220" s="40">
        <f t="shared" si="65"/>
        <v>-4.1158379939998352E-2</v>
      </c>
      <c r="CC220" s="2">
        <f t="shared" si="74"/>
        <v>10000</v>
      </c>
      <c r="CD220" s="2">
        <f t="shared" si="74"/>
        <v>-377.2326919931071</v>
      </c>
      <c r="CE220" s="2">
        <f t="shared" si="74"/>
        <v>-804.58846362074394</v>
      </c>
      <c r="CF220" s="2">
        <f t="shared" si="66"/>
        <v>-523.82753548114249</v>
      </c>
      <c r="CG220" s="29">
        <f t="shared" si="66"/>
        <v>-185.53755351523594</v>
      </c>
      <c r="CH220" s="31">
        <f t="shared" si="66"/>
        <v>-411.58379939998349</v>
      </c>
      <c r="CI220" s="40">
        <f>IFERROR(M220/'Class Sum-WR'!M220,0)</f>
        <v>0.12888576191820053</v>
      </c>
      <c r="CJ220" s="40">
        <f>IFERROR(M220/'Class Sum-TH'!M220,0)</f>
        <v>0.48460111955237561</v>
      </c>
    </row>
    <row r="221" spans="1:88" x14ac:dyDescent="0.2">
      <c r="A221" t="s">
        <v>46</v>
      </c>
      <c r="B221" t="s">
        <v>46</v>
      </c>
      <c r="C221" t="s">
        <v>92</v>
      </c>
      <c r="D221" t="s">
        <v>92</v>
      </c>
      <c r="E221" t="s">
        <v>91</v>
      </c>
      <c r="F221" s="27">
        <f t="shared" si="79"/>
        <v>46226</v>
      </c>
      <c r="G221" s="60" t="s">
        <v>39</v>
      </c>
      <c r="H221" s="28">
        <v>-146.21</v>
      </c>
      <c r="I221" s="2">
        <v>2721.68</v>
      </c>
      <c r="J221" s="2">
        <v>267.32</v>
      </c>
      <c r="K221" s="2">
        <v>5251.56</v>
      </c>
      <c r="L221" s="29">
        <v>2639.9</v>
      </c>
      <c r="M221" s="30">
        <f t="shared" si="75"/>
        <v>10734.25</v>
      </c>
      <c r="N221" t="s">
        <v>49</v>
      </c>
      <c r="O221" t="s">
        <v>49</v>
      </c>
      <c r="P221" t="s">
        <v>92</v>
      </c>
      <c r="Q221" t="s">
        <v>92</v>
      </c>
      <c r="R221" t="s">
        <v>91</v>
      </c>
      <c r="S221" s="27">
        <f t="shared" si="80"/>
        <v>45862</v>
      </c>
      <c r="T221" s="60" t="s">
        <v>39</v>
      </c>
      <c r="U221" s="28">
        <v>-2.16</v>
      </c>
      <c r="V221" s="2">
        <v>3155.65</v>
      </c>
      <c r="W221" s="2">
        <v>220.78</v>
      </c>
      <c r="X221" s="2">
        <v>7943.49</v>
      </c>
      <c r="Y221" s="29">
        <v>3364.09</v>
      </c>
      <c r="Z221" s="31">
        <f t="shared" si="76"/>
        <v>14681.85</v>
      </c>
      <c r="AA221" s="32">
        <f t="shared" si="67"/>
        <v>-144.05000000000001</v>
      </c>
      <c r="AB221" s="5">
        <f t="shared" si="67"/>
        <v>-433.97000000000025</v>
      </c>
      <c r="AC221" s="5">
        <f t="shared" si="67"/>
        <v>46.539999999999992</v>
      </c>
      <c r="AD221" s="5">
        <f t="shared" si="59"/>
        <v>-2691.9299999999994</v>
      </c>
      <c r="AE221" s="33">
        <f t="shared" si="59"/>
        <v>-724.19</v>
      </c>
      <c r="AF221" s="34">
        <f t="shared" si="59"/>
        <v>-3947.6000000000004</v>
      </c>
      <c r="AG221" s="35">
        <f t="shared" si="68"/>
        <v>66.68981481481481</v>
      </c>
      <c r="AH221" s="7">
        <f t="shared" si="68"/>
        <v>-0.13752158826232322</v>
      </c>
      <c r="AI221" s="7">
        <f t="shared" si="68"/>
        <v>0.21079807953618984</v>
      </c>
      <c r="AJ221" s="7">
        <f t="shared" si="60"/>
        <v>-0.338885049266758</v>
      </c>
      <c r="AK221" s="36">
        <f t="shared" si="60"/>
        <v>-0.21527069727623221</v>
      </c>
      <c r="AL221" s="37">
        <f t="shared" si="60"/>
        <v>-0.26887619748192498</v>
      </c>
      <c r="AM221" s="2">
        <v>-146.21</v>
      </c>
      <c r="AN221" s="2">
        <v>510.94</v>
      </c>
      <c r="AO221" s="2">
        <v>112.33</v>
      </c>
      <c r="AP221" s="2">
        <v>1193.4100000000001</v>
      </c>
      <c r="AQ221" s="29">
        <v>721.11</v>
      </c>
      <c r="AR221" s="31">
        <f t="shared" si="77"/>
        <v>2391.58</v>
      </c>
      <c r="AS221" s="2">
        <v>-2.16</v>
      </c>
      <c r="AT221" s="2">
        <v>688.96</v>
      </c>
      <c r="AU221" s="2">
        <v>87.58</v>
      </c>
      <c r="AV221" s="2">
        <v>2231.08</v>
      </c>
      <c r="AW221" s="29">
        <v>1032.56</v>
      </c>
      <c r="AX221" s="31">
        <f t="shared" si="78"/>
        <v>4038.02</v>
      </c>
      <c r="AY221" s="5">
        <f t="shared" si="69"/>
        <v>-144.05000000000001</v>
      </c>
      <c r="AZ221" s="5">
        <f t="shared" si="69"/>
        <v>-178.02000000000004</v>
      </c>
      <c r="BA221" s="5">
        <f t="shared" si="69"/>
        <v>24.75</v>
      </c>
      <c r="BB221" s="5">
        <f t="shared" si="61"/>
        <v>-1037.6699999999998</v>
      </c>
      <c r="BC221" s="33">
        <f t="shared" si="61"/>
        <v>-311.44999999999993</v>
      </c>
      <c r="BD221" s="34">
        <f t="shared" si="61"/>
        <v>-1646.44</v>
      </c>
      <c r="BE221" s="7">
        <f t="shared" si="70"/>
        <v>66.68981481481481</v>
      </c>
      <c r="BF221" s="7">
        <f t="shared" si="70"/>
        <v>-0.25838945657222484</v>
      </c>
      <c r="BG221" s="7">
        <f t="shared" si="70"/>
        <v>0.28259876684174468</v>
      </c>
      <c r="BH221" s="7">
        <f t="shared" si="62"/>
        <v>-0.46509762088315965</v>
      </c>
      <c r="BI221" s="36">
        <f t="shared" si="62"/>
        <v>-0.30162896102889902</v>
      </c>
      <c r="BJ221" s="37">
        <f t="shared" si="62"/>
        <v>-0.40773448373212617</v>
      </c>
      <c r="BK221" s="38">
        <f t="shared" si="71"/>
        <v>1</v>
      </c>
      <c r="BL221" s="38">
        <f t="shared" si="71"/>
        <v>0.18772963757679081</v>
      </c>
      <c r="BM221" s="38">
        <f t="shared" si="71"/>
        <v>0.42020799042346252</v>
      </c>
      <c r="BN221" s="38">
        <f t="shared" si="63"/>
        <v>0.22724866515854336</v>
      </c>
      <c r="BO221" s="39">
        <f t="shared" si="63"/>
        <v>0.27315807416947613</v>
      </c>
      <c r="BP221" s="40">
        <f t="shared" si="63"/>
        <v>0.22279898455877215</v>
      </c>
      <c r="BQ221" s="38">
        <f t="shared" si="72"/>
        <v>1</v>
      </c>
      <c r="BR221" s="38">
        <f t="shared" si="72"/>
        <v>0.21832585996545878</v>
      </c>
      <c r="BS221" s="38">
        <f t="shared" si="72"/>
        <v>0.39668448229006248</v>
      </c>
      <c r="BT221" s="38">
        <f t="shared" si="64"/>
        <v>0.2808689883162187</v>
      </c>
      <c r="BU221" s="39">
        <f t="shared" si="64"/>
        <v>0.30693590242829411</v>
      </c>
      <c r="BV221" s="40">
        <f t="shared" si="64"/>
        <v>0.27503482190595874</v>
      </c>
      <c r="BW221" s="38">
        <f t="shared" si="73"/>
        <v>0</v>
      </c>
      <c r="BX221" s="38">
        <f t="shared" si="73"/>
        <v>-3.0596222388667965E-2</v>
      </c>
      <c r="BY221" s="38">
        <f t="shared" si="73"/>
        <v>2.352350813340004E-2</v>
      </c>
      <c r="BZ221" s="38">
        <f t="shared" si="65"/>
        <v>-5.3620323157675343E-2</v>
      </c>
      <c r="CA221" s="39">
        <f t="shared" si="65"/>
        <v>-3.3777828258817977E-2</v>
      </c>
      <c r="CB221" s="40">
        <f t="shared" si="65"/>
        <v>-5.2235837347186592E-2</v>
      </c>
      <c r="CC221" s="2">
        <f t="shared" si="74"/>
        <v>0</v>
      </c>
      <c r="CD221" s="2">
        <f t="shared" si="74"/>
        <v>-305.96222388667962</v>
      </c>
      <c r="CE221" s="2">
        <f t="shared" si="74"/>
        <v>235.2350813340004</v>
      </c>
      <c r="CF221" s="2">
        <f t="shared" si="66"/>
        <v>-536.20323157675341</v>
      </c>
      <c r="CG221" s="29">
        <f t="shared" si="66"/>
        <v>-337.77828258817976</v>
      </c>
      <c r="CH221" s="31">
        <f t="shared" si="66"/>
        <v>-522.35837347186589</v>
      </c>
      <c r="CI221" s="40">
        <f>IFERROR(M221/'Class Sum-WR'!M221,0)</f>
        <v>9.7555187967492185E-2</v>
      </c>
      <c r="CJ221" s="40">
        <f>IFERROR(M221/'Class Sum-TH'!M221,0)</f>
        <v>0.37874176968562767</v>
      </c>
    </row>
    <row r="222" spans="1:88" x14ac:dyDescent="0.2">
      <c r="A222" t="s">
        <v>46</v>
      </c>
      <c r="B222" t="s">
        <v>46</v>
      </c>
      <c r="C222" t="s">
        <v>92</v>
      </c>
      <c r="D222" t="s">
        <v>92</v>
      </c>
      <c r="E222" t="s">
        <v>91</v>
      </c>
      <c r="F222" s="27">
        <f t="shared" si="79"/>
        <v>46227</v>
      </c>
      <c r="G222" s="60" t="s">
        <v>40</v>
      </c>
      <c r="H222" s="28">
        <v>-260.01</v>
      </c>
      <c r="I222" s="2">
        <v>4239.1000000000004</v>
      </c>
      <c r="J222" s="2">
        <v>1169.56</v>
      </c>
      <c r="K222" s="2">
        <v>11578.15</v>
      </c>
      <c r="L222" s="29">
        <v>3461.53</v>
      </c>
      <c r="M222" s="30">
        <f t="shared" si="75"/>
        <v>20188.329999999998</v>
      </c>
      <c r="N222" t="s">
        <v>49</v>
      </c>
      <c r="O222" t="s">
        <v>49</v>
      </c>
      <c r="P222" t="s">
        <v>92</v>
      </c>
      <c r="Q222" t="s">
        <v>92</v>
      </c>
      <c r="R222" t="s">
        <v>91</v>
      </c>
      <c r="S222" s="27">
        <f t="shared" si="80"/>
        <v>45863</v>
      </c>
      <c r="T222" s="60" t="s">
        <v>40</v>
      </c>
      <c r="U222" s="28">
        <v>0</v>
      </c>
      <c r="V222" s="2">
        <v>5707.79</v>
      </c>
      <c r="W222" s="2">
        <v>220.74</v>
      </c>
      <c r="X222" s="2">
        <v>12625.1</v>
      </c>
      <c r="Y222" s="29">
        <v>5922.98</v>
      </c>
      <c r="Z222" s="31">
        <f t="shared" si="76"/>
        <v>24476.61</v>
      </c>
      <c r="AA222" s="32">
        <f t="shared" si="67"/>
        <v>-260.01</v>
      </c>
      <c r="AB222" s="5">
        <f t="shared" si="67"/>
        <v>-1468.6899999999996</v>
      </c>
      <c r="AC222" s="5">
        <f t="shared" si="67"/>
        <v>948.81999999999994</v>
      </c>
      <c r="AD222" s="5">
        <f t="shared" si="59"/>
        <v>-1046.9500000000007</v>
      </c>
      <c r="AE222" s="33">
        <f t="shared" si="59"/>
        <v>-2461.4499999999994</v>
      </c>
      <c r="AF222" s="34">
        <f t="shared" si="59"/>
        <v>-4288.2800000000025</v>
      </c>
      <c r="AG222" s="35" t="e">
        <f t="shared" si="68"/>
        <v>#DIV/0!</v>
      </c>
      <c r="AH222" s="7">
        <f t="shared" si="68"/>
        <v>-0.25731325083788992</v>
      </c>
      <c r="AI222" s="7">
        <f t="shared" si="68"/>
        <v>4.2983600616109445</v>
      </c>
      <c r="AJ222" s="7">
        <f t="shared" si="60"/>
        <v>-8.292607583306276E-2</v>
      </c>
      <c r="AK222" s="36">
        <f t="shared" si="60"/>
        <v>-0.41557628085862175</v>
      </c>
      <c r="AL222" s="37">
        <f t="shared" si="60"/>
        <v>-0.17519909824113725</v>
      </c>
      <c r="AM222" s="2">
        <v>-260.01</v>
      </c>
      <c r="AN222" s="2">
        <v>859.67</v>
      </c>
      <c r="AO222" s="2">
        <v>392.31</v>
      </c>
      <c r="AP222" s="2">
        <v>2656.42</v>
      </c>
      <c r="AQ222" s="29">
        <v>791.5</v>
      </c>
      <c r="AR222" s="31">
        <f t="shared" si="77"/>
        <v>4439.8900000000003</v>
      </c>
      <c r="AS222" s="2">
        <v>0</v>
      </c>
      <c r="AT222" s="2">
        <v>1261.76</v>
      </c>
      <c r="AU222" s="2">
        <v>98.43</v>
      </c>
      <c r="AV222" s="2">
        <v>3770.51</v>
      </c>
      <c r="AW222" s="29">
        <v>1785.73</v>
      </c>
      <c r="AX222" s="31">
        <f t="shared" si="78"/>
        <v>6916.43</v>
      </c>
      <c r="AY222" s="5">
        <f t="shared" si="69"/>
        <v>-260.01</v>
      </c>
      <c r="AZ222" s="5">
        <f t="shared" si="69"/>
        <v>-402.09000000000003</v>
      </c>
      <c r="BA222" s="5">
        <f t="shared" si="69"/>
        <v>293.88</v>
      </c>
      <c r="BB222" s="5">
        <f t="shared" si="61"/>
        <v>-1114.0900000000001</v>
      </c>
      <c r="BC222" s="33">
        <f t="shared" si="61"/>
        <v>-994.23</v>
      </c>
      <c r="BD222" s="34">
        <f t="shared" si="61"/>
        <v>-2476.54</v>
      </c>
      <c r="BE222" s="7" t="e">
        <f t="shared" si="70"/>
        <v>#DIV/0!</v>
      </c>
      <c r="BF222" s="7">
        <f t="shared" si="70"/>
        <v>-0.3186739158001522</v>
      </c>
      <c r="BG222" s="7">
        <f t="shared" si="70"/>
        <v>2.9856750990551659</v>
      </c>
      <c r="BH222" s="7">
        <f t="shared" si="62"/>
        <v>-0.29547461749206344</v>
      </c>
      <c r="BI222" s="36">
        <f t="shared" si="62"/>
        <v>-0.55676390047767577</v>
      </c>
      <c r="BJ222" s="37">
        <f t="shared" si="62"/>
        <v>-0.35806622780827679</v>
      </c>
      <c r="BK222" s="38">
        <f t="shared" si="71"/>
        <v>1</v>
      </c>
      <c r="BL222" s="38">
        <f t="shared" si="71"/>
        <v>0.20279540468495669</v>
      </c>
      <c r="BM222" s="38">
        <f t="shared" si="71"/>
        <v>0.33543383836656521</v>
      </c>
      <c r="BN222" s="38">
        <f t="shared" si="63"/>
        <v>0.22943389056110003</v>
      </c>
      <c r="BO222" s="39">
        <f t="shared" si="63"/>
        <v>0.2286561144927243</v>
      </c>
      <c r="BP222" s="40">
        <f t="shared" si="63"/>
        <v>0.21992358951929164</v>
      </c>
      <c r="BQ222" s="38">
        <f t="shared" si="72"/>
        <v>0</v>
      </c>
      <c r="BR222" s="38">
        <f t="shared" si="72"/>
        <v>0.22105928914693779</v>
      </c>
      <c r="BS222" s="38">
        <f t="shared" si="72"/>
        <v>0.44590921446045123</v>
      </c>
      <c r="BT222" s="38">
        <f t="shared" si="64"/>
        <v>0.29865189186620306</v>
      </c>
      <c r="BU222" s="39">
        <f t="shared" si="64"/>
        <v>0.30149181661933694</v>
      </c>
      <c r="BV222" s="40">
        <f t="shared" si="64"/>
        <v>0.28257303605360384</v>
      </c>
      <c r="BW222" s="38">
        <f t="shared" si="73"/>
        <v>1</v>
      </c>
      <c r="BX222" s="38">
        <f t="shared" si="73"/>
        <v>-1.82638844619811E-2</v>
      </c>
      <c r="BY222" s="38">
        <f t="shared" si="73"/>
        <v>-0.11047537609388602</v>
      </c>
      <c r="BZ222" s="38">
        <f t="shared" si="65"/>
        <v>-6.9218001305103027E-2</v>
      </c>
      <c r="CA222" s="39">
        <f t="shared" si="65"/>
        <v>-7.2835702126612639E-2</v>
      </c>
      <c r="CB222" s="40">
        <f t="shared" si="65"/>
        <v>-6.2649446534312203E-2</v>
      </c>
      <c r="CC222" s="2">
        <f t="shared" si="74"/>
        <v>10000</v>
      </c>
      <c r="CD222" s="2">
        <f t="shared" si="74"/>
        <v>-182.63884461981101</v>
      </c>
      <c r="CE222" s="2">
        <f t="shared" si="74"/>
        <v>-1104.7537609388603</v>
      </c>
      <c r="CF222" s="2">
        <f t="shared" si="66"/>
        <v>-692.1800130510303</v>
      </c>
      <c r="CG222" s="29">
        <f t="shared" si="66"/>
        <v>-728.35702126612637</v>
      </c>
      <c r="CH222" s="31">
        <f t="shared" si="66"/>
        <v>-626.49446534312199</v>
      </c>
      <c r="CI222" s="40">
        <f>IFERROR(M222/'Class Sum-WR'!M222,0)</f>
        <v>0.15417304748197175</v>
      </c>
      <c r="CJ222" s="40">
        <f>IFERROR(M222/'Class Sum-TH'!M222,0)</f>
        <v>0.4875501416403229</v>
      </c>
    </row>
    <row r="223" spans="1:88" ht="13.5" thickBot="1" x14ac:dyDescent="0.25">
      <c r="A223" t="s">
        <v>46</v>
      </c>
      <c r="B223" t="s">
        <v>46</v>
      </c>
      <c r="C223" t="s">
        <v>92</v>
      </c>
      <c r="D223" t="s">
        <v>92</v>
      </c>
      <c r="E223" t="s">
        <v>91</v>
      </c>
      <c r="F223" s="41">
        <f t="shared" si="79"/>
        <v>46228</v>
      </c>
      <c r="G223" s="61" t="s">
        <v>41</v>
      </c>
      <c r="H223" s="43">
        <v>-187</v>
      </c>
      <c r="I223" s="44">
        <v>4350.9399999999996</v>
      </c>
      <c r="J223" s="44">
        <v>1171.6500000000001</v>
      </c>
      <c r="K223" s="44">
        <v>10121.75</v>
      </c>
      <c r="L223" s="45">
        <v>4192.26</v>
      </c>
      <c r="M223" s="46">
        <f t="shared" si="75"/>
        <v>19649.599999999999</v>
      </c>
      <c r="N223" t="s">
        <v>49</v>
      </c>
      <c r="O223" t="s">
        <v>49</v>
      </c>
      <c r="P223" t="s">
        <v>92</v>
      </c>
      <c r="Q223" t="s">
        <v>92</v>
      </c>
      <c r="R223" t="s">
        <v>91</v>
      </c>
      <c r="S223" s="41">
        <f t="shared" si="80"/>
        <v>45864</v>
      </c>
      <c r="T223" s="61" t="s">
        <v>41</v>
      </c>
      <c r="U223" s="43">
        <v>-11.73</v>
      </c>
      <c r="V223" s="44">
        <v>5132.34</v>
      </c>
      <c r="W223" s="44">
        <v>334.11</v>
      </c>
      <c r="X223" s="44">
        <v>16145.42</v>
      </c>
      <c r="Y223" s="45">
        <v>7462.1</v>
      </c>
      <c r="Z223" s="47">
        <f t="shared" si="76"/>
        <v>29062.239999999998</v>
      </c>
      <c r="AA223" s="48">
        <f t="shared" si="67"/>
        <v>-175.27</v>
      </c>
      <c r="AB223" s="49">
        <f t="shared" si="67"/>
        <v>-781.40000000000055</v>
      </c>
      <c r="AC223" s="49">
        <f t="shared" si="67"/>
        <v>837.54000000000008</v>
      </c>
      <c r="AD223" s="49">
        <f t="shared" si="59"/>
        <v>-6023.67</v>
      </c>
      <c r="AE223" s="50">
        <f t="shared" si="59"/>
        <v>-3269.84</v>
      </c>
      <c r="AF223" s="51">
        <f t="shared" si="59"/>
        <v>-9412.64</v>
      </c>
      <c r="AG223" s="52">
        <f t="shared" si="68"/>
        <v>14.942028985507246</v>
      </c>
      <c r="AH223" s="53">
        <f t="shared" si="68"/>
        <v>-0.15225024063097933</v>
      </c>
      <c r="AI223" s="53">
        <f t="shared" si="68"/>
        <v>2.5067792044536232</v>
      </c>
      <c r="AJ223" s="53">
        <f t="shared" si="60"/>
        <v>-0.37308846719379241</v>
      </c>
      <c r="AK223" s="54">
        <f t="shared" si="60"/>
        <v>-0.43819300196995481</v>
      </c>
      <c r="AL223" s="55">
        <f t="shared" si="60"/>
        <v>-0.32387868244154616</v>
      </c>
      <c r="AM223" s="44">
        <v>-187</v>
      </c>
      <c r="AN223" s="44">
        <v>823.54</v>
      </c>
      <c r="AO223" s="44">
        <v>486.95</v>
      </c>
      <c r="AP223" s="44">
        <v>2257.79</v>
      </c>
      <c r="AQ223" s="45">
        <v>995.7</v>
      </c>
      <c r="AR223" s="47">
        <f t="shared" si="77"/>
        <v>4376.9799999999996</v>
      </c>
      <c r="AS223" s="44">
        <v>-11.73</v>
      </c>
      <c r="AT223" s="44">
        <v>1136</v>
      </c>
      <c r="AU223" s="44">
        <v>94.25</v>
      </c>
      <c r="AV223" s="44">
        <v>4643.32</v>
      </c>
      <c r="AW223" s="45">
        <v>2141.16</v>
      </c>
      <c r="AX223" s="47">
        <f t="shared" si="78"/>
        <v>8003</v>
      </c>
      <c r="AY223" s="49">
        <f t="shared" si="69"/>
        <v>-175.27</v>
      </c>
      <c r="AZ223" s="49">
        <f t="shared" si="69"/>
        <v>-312.46000000000004</v>
      </c>
      <c r="BA223" s="49">
        <f t="shared" si="69"/>
        <v>392.7</v>
      </c>
      <c r="BB223" s="49">
        <f t="shared" si="61"/>
        <v>-2385.5299999999997</v>
      </c>
      <c r="BC223" s="50">
        <f t="shared" si="61"/>
        <v>-1145.4599999999998</v>
      </c>
      <c r="BD223" s="51">
        <f t="shared" si="61"/>
        <v>-3626.0200000000004</v>
      </c>
      <c r="BE223" s="53">
        <f t="shared" si="70"/>
        <v>14.942028985507246</v>
      </c>
      <c r="BF223" s="53">
        <f t="shared" si="70"/>
        <v>-0.27505281690140848</v>
      </c>
      <c r="BG223" s="53">
        <f t="shared" si="70"/>
        <v>4.1665782493368697</v>
      </c>
      <c r="BH223" s="53">
        <f t="shared" si="62"/>
        <v>-0.51375524409258888</v>
      </c>
      <c r="BI223" s="54">
        <f t="shared" si="62"/>
        <v>-0.53497169758448682</v>
      </c>
      <c r="BJ223" s="55">
        <f t="shared" si="62"/>
        <v>-0.45308259402723983</v>
      </c>
      <c r="BK223" s="56">
        <f t="shared" si="71"/>
        <v>1</v>
      </c>
      <c r="BL223" s="56">
        <f t="shared" si="71"/>
        <v>0.18927863863900676</v>
      </c>
      <c r="BM223" s="56">
        <f t="shared" si="71"/>
        <v>0.41561046387573075</v>
      </c>
      <c r="BN223" s="56">
        <f t="shared" si="63"/>
        <v>0.22306320547336181</v>
      </c>
      <c r="BO223" s="57">
        <f t="shared" si="63"/>
        <v>0.23750912395700649</v>
      </c>
      <c r="BP223" s="58">
        <f t="shared" si="63"/>
        <v>0.22275160817523001</v>
      </c>
      <c r="BQ223" s="56">
        <f t="shared" si="72"/>
        <v>1</v>
      </c>
      <c r="BR223" s="56">
        <f t="shared" si="72"/>
        <v>0.22134153232248838</v>
      </c>
      <c r="BS223" s="56">
        <f t="shared" si="72"/>
        <v>0.28209272395318907</v>
      </c>
      <c r="BT223" s="56">
        <f t="shared" si="64"/>
        <v>0.28759363336475607</v>
      </c>
      <c r="BU223" s="57">
        <f t="shared" si="64"/>
        <v>0.2869379933262754</v>
      </c>
      <c r="BV223" s="58">
        <f t="shared" si="64"/>
        <v>0.27537450657623092</v>
      </c>
      <c r="BW223" s="56">
        <f t="shared" si="73"/>
        <v>0</v>
      </c>
      <c r="BX223" s="56">
        <f t="shared" si="73"/>
        <v>-3.2062893683481614E-2</v>
      </c>
      <c r="BY223" s="56">
        <f t="shared" si="73"/>
        <v>0.13351773992254168</v>
      </c>
      <c r="BZ223" s="56">
        <f t="shared" si="65"/>
        <v>-6.4530427891394265E-2</v>
      </c>
      <c r="CA223" s="57">
        <f t="shared" si="65"/>
        <v>-4.9428869369268907E-2</v>
      </c>
      <c r="CB223" s="58">
        <f t="shared" si="65"/>
        <v>-5.26228984010009E-2</v>
      </c>
      <c r="CC223" s="44">
        <f t="shared" si="74"/>
        <v>0</v>
      </c>
      <c r="CD223" s="44">
        <f t="shared" si="74"/>
        <v>-320.62893683481616</v>
      </c>
      <c r="CE223" s="44">
        <f t="shared" si="74"/>
        <v>1335.1773992254168</v>
      </c>
      <c r="CF223" s="44">
        <f t="shared" si="66"/>
        <v>-645.30427891394265</v>
      </c>
      <c r="CG223" s="45">
        <f t="shared" si="66"/>
        <v>-494.28869369268909</v>
      </c>
      <c r="CH223" s="47">
        <f t="shared" si="66"/>
        <v>-526.22898401000896</v>
      </c>
      <c r="CI223" s="58">
        <f>IFERROR(M223/'Class Sum-WR'!M223,0)</f>
        <v>0.17772061659908173</v>
      </c>
      <c r="CJ223" s="58">
        <f>IFERROR(M223/'Class Sum-TH'!M223,0)</f>
        <v>0.51909612561483764</v>
      </c>
    </row>
    <row r="224" spans="1:88" x14ac:dyDescent="0.2">
      <c r="A224" t="s">
        <v>46</v>
      </c>
      <c r="B224" t="s">
        <v>46</v>
      </c>
      <c r="C224" t="s">
        <v>100</v>
      </c>
      <c r="D224" t="s">
        <v>92</v>
      </c>
      <c r="E224" t="s">
        <v>95</v>
      </c>
      <c r="F224" s="27">
        <f t="shared" si="79"/>
        <v>46229</v>
      </c>
      <c r="G224" s="60" t="s">
        <v>35</v>
      </c>
      <c r="H224" s="28">
        <v>-109.13</v>
      </c>
      <c r="I224" s="2">
        <v>3049.69</v>
      </c>
      <c r="J224" s="2">
        <v>145.1</v>
      </c>
      <c r="K224" s="2">
        <v>5109.79</v>
      </c>
      <c r="L224" s="29">
        <v>2117.88</v>
      </c>
      <c r="M224" s="30">
        <f t="shared" si="75"/>
        <v>10313.330000000002</v>
      </c>
      <c r="N224" t="s">
        <v>49</v>
      </c>
      <c r="O224" t="s">
        <v>49</v>
      </c>
      <c r="P224" t="s">
        <v>100</v>
      </c>
      <c r="Q224" t="s">
        <v>92</v>
      </c>
      <c r="R224" t="s">
        <v>95</v>
      </c>
      <c r="S224" s="27">
        <f t="shared" si="80"/>
        <v>45865</v>
      </c>
      <c r="T224" s="60" t="s">
        <v>35</v>
      </c>
      <c r="U224" s="28">
        <v>0</v>
      </c>
      <c r="V224" s="2">
        <v>2677.46</v>
      </c>
      <c r="W224" s="2">
        <v>88.55</v>
      </c>
      <c r="X224" s="2">
        <v>6365.34</v>
      </c>
      <c r="Y224" s="29">
        <v>2237.3000000000002</v>
      </c>
      <c r="Z224" s="31">
        <f t="shared" si="76"/>
        <v>11368.650000000001</v>
      </c>
      <c r="AA224" s="32">
        <f t="shared" si="67"/>
        <v>-109.13</v>
      </c>
      <c r="AB224" s="5">
        <f t="shared" si="67"/>
        <v>372.23</v>
      </c>
      <c r="AC224" s="5">
        <f t="shared" si="67"/>
        <v>56.55</v>
      </c>
      <c r="AD224" s="5">
        <f t="shared" si="59"/>
        <v>-1255.5500000000002</v>
      </c>
      <c r="AE224" s="33">
        <f t="shared" si="59"/>
        <v>-119.42000000000007</v>
      </c>
      <c r="AF224" s="34">
        <f t="shared" si="59"/>
        <v>-1055.3199999999997</v>
      </c>
      <c r="AG224" s="35" t="e">
        <f t="shared" si="68"/>
        <v>#DIV/0!</v>
      </c>
      <c r="AH224" s="7">
        <f t="shared" si="68"/>
        <v>0.13902355217258147</v>
      </c>
      <c r="AI224" s="7">
        <f t="shared" si="68"/>
        <v>0.63862224731789952</v>
      </c>
      <c r="AJ224" s="7">
        <f t="shared" si="60"/>
        <v>-0.19724790820286114</v>
      </c>
      <c r="AK224" s="36">
        <f t="shared" si="60"/>
        <v>-5.3376838153131032E-2</v>
      </c>
      <c r="AL224" s="37">
        <f t="shared" si="60"/>
        <v>-9.2827204637313976E-2</v>
      </c>
      <c r="AM224" s="2">
        <v>-109.13</v>
      </c>
      <c r="AN224" s="2">
        <v>642.17999999999995</v>
      </c>
      <c r="AO224" s="2">
        <v>-71.540000000000006</v>
      </c>
      <c r="AP224" s="2">
        <v>1207.4000000000001</v>
      </c>
      <c r="AQ224" s="29">
        <v>515.16999999999996</v>
      </c>
      <c r="AR224" s="31">
        <f t="shared" si="77"/>
        <v>2184.08</v>
      </c>
      <c r="AS224" s="2">
        <v>0</v>
      </c>
      <c r="AT224" s="2">
        <v>597.01</v>
      </c>
      <c r="AU224" s="2">
        <v>44.02</v>
      </c>
      <c r="AV224" s="2">
        <v>1915.78</v>
      </c>
      <c r="AW224" s="29">
        <v>677.86</v>
      </c>
      <c r="AX224" s="31">
        <f t="shared" si="78"/>
        <v>3234.67</v>
      </c>
      <c r="AY224" s="5">
        <f t="shared" si="69"/>
        <v>-109.13</v>
      </c>
      <c r="AZ224" s="5">
        <f t="shared" si="69"/>
        <v>45.169999999999959</v>
      </c>
      <c r="BA224" s="5">
        <f t="shared" si="69"/>
        <v>-115.56</v>
      </c>
      <c r="BB224" s="5">
        <f t="shared" si="61"/>
        <v>-708.37999999999988</v>
      </c>
      <c r="BC224" s="33">
        <f t="shared" si="61"/>
        <v>-162.69000000000005</v>
      </c>
      <c r="BD224" s="34">
        <f t="shared" si="61"/>
        <v>-1050.5900000000001</v>
      </c>
      <c r="BE224" s="7" t="e">
        <f t="shared" si="70"/>
        <v>#DIV/0!</v>
      </c>
      <c r="BF224" s="7">
        <f t="shared" si="70"/>
        <v>7.5660374198087063E-2</v>
      </c>
      <c r="BG224" s="7">
        <f t="shared" si="70"/>
        <v>-2.6251703771013175</v>
      </c>
      <c r="BH224" s="7">
        <f t="shared" si="62"/>
        <v>-0.36976061969537205</v>
      </c>
      <c r="BI224" s="36">
        <f t="shared" si="62"/>
        <v>-0.24000531083114515</v>
      </c>
      <c r="BJ224" s="37">
        <f t="shared" si="62"/>
        <v>-0.32479047321674237</v>
      </c>
      <c r="BK224" s="38">
        <f t="shared" si="71"/>
        <v>1</v>
      </c>
      <c r="BL224" s="38">
        <f t="shared" si="71"/>
        <v>0.21057222209470469</v>
      </c>
      <c r="BM224" s="38">
        <f t="shared" si="71"/>
        <v>-0.49303928325292906</v>
      </c>
      <c r="BN224" s="38">
        <f t="shared" si="63"/>
        <v>0.23629151100143062</v>
      </c>
      <c r="BO224" s="39">
        <f t="shared" si="63"/>
        <v>0.24324796494607812</v>
      </c>
      <c r="BP224" s="40">
        <f t="shared" si="63"/>
        <v>0.21177253127748261</v>
      </c>
      <c r="BQ224" s="38">
        <f t="shared" si="72"/>
        <v>0</v>
      </c>
      <c r="BR224" s="38">
        <f t="shared" si="72"/>
        <v>0.22297625361349935</v>
      </c>
      <c r="BS224" s="38">
        <f t="shared" si="72"/>
        <v>0.49712027103331458</v>
      </c>
      <c r="BT224" s="38">
        <f t="shared" si="64"/>
        <v>0.30097056873631256</v>
      </c>
      <c r="BU224" s="39">
        <f t="shared" si="64"/>
        <v>0.30298127206901171</v>
      </c>
      <c r="BV224" s="40">
        <f t="shared" si="64"/>
        <v>0.28452542738143927</v>
      </c>
      <c r="BW224" s="38">
        <f t="shared" si="73"/>
        <v>1</v>
      </c>
      <c r="BX224" s="38">
        <f t="shared" si="73"/>
        <v>-1.2404031518794656E-2</v>
      </c>
      <c r="BY224" s="38">
        <f t="shared" si="73"/>
        <v>-0.99015955428624358</v>
      </c>
      <c r="BZ224" s="38">
        <f t="shared" si="65"/>
        <v>-6.4679057734881945E-2</v>
      </c>
      <c r="CA224" s="39">
        <f t="shared" si="65"/>
        <v>-5.9733307122933593E-2</v>
      </c>
      <c r="CB224" s="40">
        <f t="shared" si="65"/>
        <v>-7.275289610395666E-2</v>
      </c>
      <c r="CC224" s="2">
        <f t="shared" si="74"/>
        <v>10000</v>
      </c>
      <c r="CD224" s="2">
        <f t="shared" si="74"/>
        <v>-124.04031518794656</v>
      </c>
      <c r="CE224" s="2">
        <f t="shared" si="74"/>
        <v>-9901.5955428624366</v>
      </c>
      <c r="CF224" s="2">
        <f t="shared" si="66"/>
        <v>-646.7905773488194</v>
      </c>
      <c r="CG224" s="29">
        <f t="shared" si="66"/>
        <v>-597.33307122933593</v>
      </c>
      <c r="CH224" s="31">
        <f t="shared" si="66"/>
        <v>-727.52896103956664</v>
      </c>
      <c r="CI224" s="40">
        <f>IFERROR(M224/'Class Sum-WR'!M224,0)</f>
        <v>0.14903662530489539</v>
      </c>
      <c r="CJ224" s="40">
        <f>IFERROR(M224/'Class Sum-TH'!M224,0)</f>
        <v>0.52034597132008165</v>
      </c>
    </row>
    <row r="225" spans="1:88" x14ac:dyDescent="0.2">
      <c r="A225" t="s">
        <v>46</v>
      </c>
      <c r="B225" t="s">
        <v>46</v>
      </c>
      <c r="C225" t="s">
        <v>100</v>
      </c>
      <c r="D225" t="s">
        <v>92</v>
      </c>
      <c r="E225" t="s">
        <v>95</v>
      </c>
      <c r="F225" s="27">
        <f t="shared" si="79"/>
        <v>46230</v>
      </c>
      <c r="G225" s="60" t="s">
        <v>36</v>
      </c>
      <c r="H225" s="28">
        <v>-136.58000000000001</v>
      </c>
      <c r="I225" s="2">
        <v>1993.52</v>
      </c>
      <c r="J225" s="2">
        <v>-139.62</v>
      </c>
      <c r="K225" s="2">
        <v>4744.6899999999996</v>
      </c>
      <c r="L225" s="29">
        <v>2748.48</v>
      </c>
      <c r="M225" s="30">
        <f t="shared" si="75"/>
        <v>9210.49</v>
      </c>
      <c r="N225" t="s">
        <v>49</v>
      </c>
      <c r="O225" t="s">
        <v>49</v>
      </c>
      <c r="P225" t="s">
        <v>100</v>
      </c>
      <c r="Q225" t="s">
        <v>92</v>
      </c>
      <c r="R225" t="s">
        <v>95</v>
      </c>
      <c r="S225" s="27">
        <f t="shared" si="80"/>
        <v>45866</v>
      </c>
      <c r="T225" s="60" t="s">
        <v>36</v>
      </c>
      <c r="U225" s="28">
        <v>-347.12</v>
      </c>
      <c r="V225" s="2">
        <v>2254.46</v>
      </c>
      <c r="W225" s="2">
        <v>67.22</v>
      </c>
      <c r="X225" s="2">
        <v>6576.21</v>
      </c>
      <c r="Y225" s="29">
        <v>4033.73</v>
      </c>
      <c r="Z225" s="31">
        <f t="shared" si="76"/>
        <v>12584.5</v>
      </c>
      <c r="AA225" s="32">
        <f t="shared" si="67"/>
        <v>210.54</v>
      </c>
      <c r="AB225" s="5">
        <f t="shared" si="67"/>
        <v>-260.94000000000005</v>
      </c>
      <c r="AC225" s="5">
        <f t="shared" si="67"/>
        <v>-206.84</v>
      </c>
      <c r="AD225" s="5">
        <f t="shared" si="59"/>
        <v>-1831.5200000000004</v>
      </c>
      <c r="AE225" s="33">
        <f t="shared" si="59"/>
        <v>-1285.25</v>
      </c>
      <c r="AF225" s="34">
        <f t="shared" si="59"/>
        <v>-3374.01</v>
      </c>
      <c r="AG225" s="35">
        <f t="shared" si="68"/>
        <v>-0.60653376353998611</v>
      </c>
      <c r="AH225" s="7">
        <f t="shared" si="68"/>
        <v>-0.11574390319633085</v>
      </c>
      <c r="AI225" s="7">
        <f t="shared" si="68"/>
        <v>-3.077060398690866</v>
      </c>
      <c r="AJ225" s="7">
        <f t="shared" si="60"/>
        <v>-0.27850692115975623</v>
      </c>
      <c r="AK225" s="36">
        <f t="shared" si="60"/>
        <v>-0.31862568887853177</v>
      </c>
      <c r="AL225" s="37">
        <f t="shared" si="60"/>
        <v>-0.26810838730183956</v>
      </c>
      <c r="AM225" s="2">
        <v>-136.58000000000001</v>
      </c>
      <c r="AN225" s="2">
        <v>377.71</v>
      </c>
      <c r="AO225" s="2">
        <v>-246.54</v>
      </c>
      <c r="AP225" s="2">
        <v>1032.82</v>
      </c>
      <c r="AQ225" s="29">
        <v>633.89</v>
      </c>
      <c r="AR225" s="31">
        <f t="shared" si="77"/>
        <v>1661.2999999999997</v>
      </c>
      <c r="AS225" s="2">
        <v>-347.12</v>
      </c>
      <c r="AT225" s="2">
        <v>521.32000000000005</v>
      </c>
      <c r="AU225" s="2">
        <v>30.3</v>
      </c>
      <c r="AV225" s="2">
        <v>1882.45</v>
      </c>
      <c r="AW225" s="29">
        <v>1189.28</v>
      </c>
      <c r="AX225" s="31">
        <f t="shared" si="78"/>
        <v>3276.2300000000005</v>
      </c>
      <c r="AY225" s="5">
        <f t="shared" si="69"/>
        <v>210.54</v>
      </c>
      <c r="AZ225" s="5">
        <f t="shared" si="69"/>
        <v>-143.61000000000007</v>
      </c>
      <c r="BA225" s="5">
        <f t="shared" si="69"/>
        <v>-276.83999999999997</v>
      </c>
      <c r="BB225" s="5">
        <f t="shared" si="61"/>
        <v>-849.63000000000011</v>
      </c>
      <c r="BC225" s="33">
        <f t="shared" si="61"/>
        <v>-555.39</v>
      </c>
      <c r="BD225" s="34">
        <f t="shared" si="61"/>
        <v>-1614.9300000000007</v>
      </c>
      <c r="BE225" s="7">
        <f t="shared" si="70"/>
        <v>-0.60653376353998611</v>
      </c>
      <c r="BF225" s="7">
        <f t="shared" si="70"/>
        <v>-0.2754737972838181</v>
      </c>
      <c r="BG225" s="7">
        <f t="shared" si="70"/>
        <v>-9.1366336633663359</v>
      </c>
      <c r="BH225" s="7">
        <f t="shared" si="62"/>
        <v>-0.45134266514382859</v>
      </c>
      <c r="BI225" s="36">
        <f t="shared" si="62"/>
        <v>-0.46699683842324768</v>
      </c>
      <c r="BJ225" s="37">
        <f t="shared" si="62"/>
        <v>-0.49292326851289453</v>
      </c>
      <c r="BK225" s="38">
        <f t="shared" si="71"/>
        <v>1</v>
      </c>
      <c r="BL225" s="38">
        <f t="shared" si="71"/>
        <v>0.18946887916850594</v>
      </c>
      <c r="BM225" s="38">
        <f t="shared" si="71"/>
        <v>1.7657928663515254</v>
      </c>
      <c r="BN225" s="38">
        <f t="shared" si="63"/>
        <v>0.21767913182947674</v>
      </c>
      <c r="BO225" s="39">
        <f t="shared" si="63"/>
        <v>0.23063293165677029</v>
      </c>
      <c r="BP225" s="40">
        <f t="shared" si="63"/>
        <v>0.18037042546053464</v>
      </c>
      <c r="BQ225" s="38">
        <f t="shared" si="72"/>
        <v>1</v>
      </c>
      <c r="BR225" s="38">
        <f t="shared" si="72"/>
        <v>0.23123940988085839</v>
      </c>
      <c r="BS225" s="38">
        <f t="shared" si="72"/>
        <v>0.45075870276703361</v>
      </c>
      <c r="BT225" s="38">
        <f t="shared" si="64"/>
        <v>0.28625150352558693</v>
      </c>
      <c r="BU225" s="39">
        <f t="shared" si="64"/>
        <v>0.29483381386458685</v>
      </c>
      <c r="BV225" s="40">
        <f t="shared" si="64"/>
        <v>0.2603385116611705</v>
      </c>
      <c r="BW225" s="38">
        <f t="shared" si="73"/>
        <v>0</v>
      </c>
      <c r="BX225" s="38">
        <f t="shared" si="73"/>
        <v>-4.1770530712352455E-2</v>
      </c>
      <c r="BY225" s="38">
        <f t="shared" si="73"/>
        <v>1.3150341635844918</v>
      </c>
      <c r="BZ225" s="38">
        <f t="shared" si="65"/>
        <v>-6.857237169611019E-2</v>
      </c>
      <c r="CA225" s="39">
        <f t="shared" si="65"/>
        <v>-6.4200882207816556E-2</v>
      </c>
      <c r="CB225" s="40">
        <f t="shared" si="65"/>
        <v>-7.9968086200635863E-2</v>
      </c>
      <c r="CC225" s="2">
        <f t="shared" si="74"/>
        <v>0</v>
      </c>
      <c r="CD225" s="2">
        <f t="shared" si="74"/>
        <v>-417.70530712352456</v>
      </c>
      <c r="CE225" s="2">
        <f t="shared" si="74"/>
        <v>13150.341635844918</v>
      </c>
      <c r="CF225" s="2">
        <f t="shared" si="66"/>
        <v>-685.7237169611019</v>
      </c>
      <c r="CG225" s="29">
        <f t="shared" si="66"/>
        <v>-642.00882207816551</v>
      </c>
      <c r="CH225" s="31">
        <f t="shared" si="66"/>
        <v>-799.68086200635867</v>
      </c>
      <c r="CI225" s="40">
        <f>IFERROR(M225/'Class Sum-WR'!M225,0)</f>
        <v>0.14287615654112279</v>
      </c>
      <c r="CJ225" s="40">
        <f>IFERROR(M225/'Class Sum-TH'!M225,0)</f>
        <v>0.559573483095826</v>
      </c>
    </row>
    <row r="226" spans="1:88" x14ac:dyDescent="0.2">
      <c r="A226" t="s">
        <v>46</v>
      </c>
      <c r="B226" t="s">
        <v>46</v>
      </c>
      <c r="C226" t="s">
        <v>100</v>
      </c>
      <c r="D226" t="s">
        <v>92</v>
      </c>
      <c r="E226" t="s">
        <v>95</v>
      </c>
      <c r="F226" s="27">
        <f t="shared" si="79"/>
        <v>46231</v>
      </c>
      <c r="G226" s="60" t="s">
        <v>37</v>
      </c>
      <c r="H226" s="28">
        <v>-154.77000000000001</v>
      </c>
      <c r="I226" s="2">
        <v>2189.4899999999998</v>
      </c>
      <c r="J226" s="2">
        <v>346.19</v>
      </c>
      <c r="K226" s="2">
        <v>4321.45</v>
      </c>
      <c r="L226" s="29">
        <v>2717.16</v>
      </c>
      <c r="M226" s="30">
        <f t="shared" si="75"/>
        <v>9419.52</v>
      </c>
      <c r="N226" t="s">
        <v>49</v>
      </c>
      <c r="O226" t="s">
        <v>49</v>
      </c>
      <c r="P226" t="s">
        <v>100</v>
      </c>
      <c r="Q226" t="s">
        <v>92</v>
      </c>
      <c r="R226" t="s">
        <v>95</v>
      </c>
      <c r="S226" s="27">
        <f t="shared" si="80"/>
        <v>45867</v>
      </c>
      <c r="T226" s="60" t="s">
        <v>37</v>
      </c>
      <c r="U226" s="28">
        <v>3.18</v>
      </c>
      <c r="V226" s="2">
        <v>1978.02</v>
      </c>
      <c r="W226" s="2">
        <v>334.01</v>
      </c>
      <c r="X226" s="2">
        <v>5927.49</v>
      </c>
      <c r="Y226" s="29">
        <v>2623.22</v>
      </c>
      <c r="Z226" s="31">
        <f t="shared" si="76"/>
        <v>10865.92</v>
      </c>
      <c r="AA226" s="32">
        <f t="shared" si="67"/>
        <v>-157.95000000000002</v>
      </c>
      <c r="AB226" s="5">
        <f t="shared" si="67"/>
        <v>211.4699999999998</v>
      </c>
      <c r="AC226" s="5">
        <f t="shared" si="67"/>
        <v>12.180000000000007</v>
      </c>
      <c r="AD226" s="5">
        <f t="shared" si="59"/>
        <v>-1606.04</v>
      </c>
      <c r="AE226" s="33">
        <f t="shared" si="59"/>
        <v>93.940000000000055</v>
      </c>
      <c r="AF226" s="34">
        <f t="shared" si="59"/>
        <v>-1446.3999999999996</v>
      </c>
      <c r="AG226" s="35">
        <f t="shared" si="68"/>
        <v>-49.669811320754718</v>
      </c>
      <c r="AH226" s="7">
        <f t="shared" si="68"/>
        <v>0.10690994024327348</v>
      </c>
      <c r="AI226" s="7">
        <f t="shared" si="68"/>
        <v>3.6465974072632579E-2</v>
      </c>
      <c r="AJ226" s="7">
        <f t="shared" si="60"/>
        <v>-0.27094773673173639</v>
      </c>
      <c r="AK226" s="36">
        <f t="shared" si="60"/>
        <v>3.5810949901266403E-2</v>
      </c>
      <c r="AL226" s="37">
        <f t="shared" si="60"/>
        <v>-0.1331134409235481</v>
      </c>
      <c r="AM226" s="2">
        <v>-154.77000000000001</v>
      </c>
      <c r="AN226" s="2">
        <v>435.48</v>
      </c>
      <c r="AO226" s="2">
        <v>125.83</v>
      </c>
      <c r="AP226" s="2">
        <v>987.23</v>
      </c>
      <c r="AQ226" s="29">
        <v>679.03</v>
      </c>
      <c r="AR226" s="31">
        <f t="shared" si="77"/>
        <v>2072.8000000000002</v>
      </c>
      <c r="AS226" s="2">
        <v>3.18</v>
      </c>
      <c r="AT226" s="2">
        <v>397.56</v>
      </c>
      <c r="AU226" s="2">
        <v>227.14</v>
      </c>
      <c r="AV226" s="2">
        <v>1807.91</v>
      </c>
      <c r="AW226" s="29">
        <v>765.54</v>
      </c>
      <c r="AX226" s="31">
        <f t="shared" si="78"/>
        <v>3201.33</v>
      </c>
      <c r="AY226" s="5">
        <f t="shared" si="69"/>
        <v>-157.95000000000002</v>
      </c>
      <c r="AZ226" s="5">
        <f t="shared" si="69"/>
        <v>37.920000000000016</v>
      </c>
      <c r="BA226" s="5">
        <f t="shared" si="69"/>
        <v>-101.30999999999999</v>
      </c>
      <c r="BB226" s="5">
        <f t="shared" si="61"/>
        <v>-820.68000000000006</v>
      </c>
      <c r="BC226" s="33">
        <f t="shared" si="61"/>
        <v>-86.509999999999991</v>
      </c>
      <c r="BD226" s="34">
        <f t="shared" si="61"/>
        <v>-1128.5299999999997</v>
      </c>
      <c r="BE226" s="7">
        <f t="shared" si="70"/>
        <v>-49.669811320754718</v>
      </c>
      <c r="BF226" s="7">
        <f t="shared" si="70"/>
        <v>9.5381829157863002E-2</v>
      </c>
      <c r="BG226" s="7">
        <f t="shared" si="70"/>
        <v>-0.44602447829532443</v>
      </c>
      <c r="BH226" s="7">
        <f t="shared" si="62"/>
        <v>-0.4539385257009475</v>
      </c>
      <c r="BI226" s="36">
        <f t="shared" si="62"/>
        <v>-0.11300519894453588</v>
      </c>
      <c r="BJ226" s="37">
        <f t="shared" si="62"/>
        <v>-0.3525191092452199</v>
      </c>
      <c r="BK226" s="38">
        <f t="shared" si="71"/>
        <v>1</v>
      </c>
      <c r="BL226" s="38">
        <f t="shared" si="71"/>
        <v>0.19889563322965625</v>
      </c>
      <c r="BM226" s="38">
        <f t="shared" si="71"/>
        <v>0.36347092636991246</v>
      </c>
      <c r="BN226" s="38">
        <f t="shared" si="63"/>
        <v>0.22844878455148157</v>
      </c>
      <c r="BO226" s="39">
        <f t="shared" si="63"/>
        <v>0.2499043118550251</v>
      </c>
      <c r="BP226" s="40">
        <f t="shared" si="63"/>
        <v>0.22005367577116458</v>
      </c>
      <c r="BQ226" s="38">
        <f t="shared" si="72"/>
        <v>1</v>
      </c>
      <c r="BR226" s="38">
        <f t="shared" si="72"/>
        <v>0.20098886765553434</v>
      </c>
      <c r="BS226" s="38">
        <f t="shared" si="72"/>
        <v>0.68003951977485699</v>
      </c>
      <c r="BT226" s="38">
        <f t="shared" si="64"/>
        <v>0.30500431042481729</v>
      </c>
      <c r="BU226" s="39">
        <f t="shared" si="64"/>
        <v>0.29183217572296644</v>
      </c>
      <c r="BV226" s="40">
        <f t="shared" si="64"/>
        <v>0.29462116415361056</v>
      </c>
      <c r="BW226" s="38">
        <f t="shared" si="73"/>
        <v>0</v>
      </c>
      <c r="BX226" s="38">
        <f t="shared" si="73"/>
        <v>-2.0932344258780822E-3</v>
      </c>
      <c r="BY226" s="38">
        <f t="shared" si="73"/>
        <v>-0.31656859340494453</v>
      </c>
      <c r="BZ226" s="38">
        <f t="shared" si="65"/>
        <v>-7.6555525873335722E-2</v>
      </c>
      <c r="CA226" s="39">
        <f t="shared" si="65"/>
        <v>-4.192786386794134E-2</v>
      </c>
      <c r="CB226" s="40">
        <f t="shared" si="65"/>
        <v>-7.4567488382445979E-2</v>
      </c>
      <c r="CC226" s="2">
        <f t="shared" si="74"/>
        <v>0</v>
      </c>
      <c r="CD226" s="2">
        <f t="shared" si="74"/>
        <v>-20.932344258780823</v>
      </c>
      <c r="CE226" s="2">
        <f t="shared" si="74"/>
        <v>-3165.6859340494452</v>
      </c>
      <c r="CF226" s="2">
        <f t="shared" si="66"/>
        <v>-765.55525873335728</v>
      </c>
      <c r="CG226" s="29">
        <f t="shared" si="66"/>
        <v>-419.2786386794134</v>
      </c>
      <c r="CH226" s="31">
        <f t="shared" si="66"/>
        <v>-745.67488382445981</v>
      </c>
      <c r="CI226" s="40">
        <f>IFERROR(M226/'Class Sum-WR'!M226,0)</f>
        <v>0.12939805818840905</v>
      </c>
      <c r="CJ226" s="40">
        <f>IFERROR(M226/'Class Sum-TH'!M226,0)</f>
        <v>0.51757794148433756</v>
      </c>
    </row>
    <row r="227" spans="1:88" x14ac:dyDescent="0.2">
      <c r="A227" t="s">
        <v>46</v>
      </c>
      <c r="B227" t="s">
        <v>46</v>
      </c>
      <c r="C227" t="s">
        <v>100</v>
      </c>
      <c r="D227" t="s">
        <v>92</v>
      </c>
      <c r="E227" t="s">
        <v>95</v>
      </c>
      <c r="F227" s="27">
        <f t="shared" si="79"/>
        <v>46232</v>
      </c>
      <c r="G227" s="60" t="s">
        <v>38</v>
      </c>
      <c r="H227" s="28">
        <v>-166.3</v>
      </c>
      <c r="I227" s="2">
        <v>2068.12</v>
      </c>
      <c r="J227" s="2">
        <v>596.25</v>
      </c>
      <c r="K227" s="2">
        <v>6817.61</v>
      </c>
      <c r="L227" s="29">
        <v>2709.39</v>
      </c>
      <c r="M227" s="30">
        <f t="shared" si="75"/>
        <v>12025.07</v>
      </c>
      <c r="N227" t="s">
        <v>49</v>
      </c>
      <c r="O227" t="s">
        <v>49</v>
      </c>
      <c r="P227" t="s">
        <v>100</v>
      </c>
      <c r="Q227" t="s">
        <v>92</v>
      </c>
      <c r="R227" t="s">
        <v>95</v>
      </c>
      <c r="S227" s="27">
        <f t="shared" si="80"/>
        <v>45868</v>
      </c>
      <c r="T227" s="60" t="s">
        <v>38</v>
      </c>
      <c r="U227" s="28">
        <v>0</v>
      </c>
      <c r="V227" s="2">
        <v>1987.55</v>
      </c>
      <c r="W227" s="2">
        <v>67.97</v>
      </c>
      <c r="X227" s="2">
        <v>5464.54</v>
      </c>
      <c r="Y227" s="29">
        <v>2408.67</v>
      </c>
      <c r="Z227" s="31">
        <f t="shared" si="76"/>
        <v>9928.73</v>
      </c>
      <c r="AA227" s="32">
        <f t="shared" si="67"/>
        <v>-166.3</v>
      </c>
      <c r="AB227" s="5">
        <f t="shared" si="67"/>
        <v>80.569999999999936</v>
      </c>
      <c r="AC227" s="5">
        <f t="shared" si="67"/>
        <v>528.28</v>
      </c>
      <c r="AD227" s="5">
        <f t="shared" si="59"/>
        <v>1353.0699999999997</v>
      </c>
      <c r="AE227" s="33">
        <f t="shared" si="59"/>
        <v>300.7199999999998</v>
      </c>
      <c r="AF227" s="34">
        <f t="shared" si="59"/>
        <v>2096.34</v>
      </c>
      <c r="AG227" s="35" t="e">
        <f t="shared" si="68"/>
        <v>#DIV/0!</v>
      </c>
      <c r="AH227" s="7">
        <f t="shared" si="68"/>
        <v>4.0537344972453489E-2</v>
      </c>
      <c r="AI227" s="7">
        <f t="shared" si="68"/>
        <v>7.7722524643224951</v>
      </c>
      <c r="AJ227" s="7">
        <f t="shared" si="60"/>
        <v>0.24760913086920394</v>
      </c>
      <c r="AK227" s="36">
        <f t="shared" si="60"/>
        <v>0.12484898304873636</v>
      </c>
      <c r="AL227" s="37">
        <f t="shared" si="60"/>
        <v>0.21113878612873954</v>
      </c>
      <c r="AM227" s="2">
        <v>-166.3</v>
      </c>
      <c r="AN227" s="2">
        <v>410.75</v>
      </c>
      <c r="AO227" s="2">
        <v>219.69</v>
      </c>
      <c r="AP227" s="2">
        <v>1630.45</v>
      </c>
      <c r="AQ227" s="29">
        <v>654.49</v>
      </c>
      <c r="AR227" s="31">
        <f t="shared" si="77"/>
        <v>2749.08</v>
      </c>
      <c r="AS227" s="2">
        <v>0</v>
      </c>
      <c r="AT227" s="2">
        <v>425.41</v>
      </c>
      <c r="AU227" s="2">
        <v>24.93</v>
      </c>
      <c r="AV227" s="2">
        <v>1610.49</v>
      </c>
      <c r="AW227" s="29">
        <v>767.45</v>
      </c>
      <c r="AX227" s="31">
        <f t="shared" si="78"/>
        <v>2828.2799999999997</v>
      </c>
      <c r="AY227" s="5">
        <f t="shared" si="69"/>
        <v>-166.3</v>
      </c>
      <c r="AZ227" s="5">
        <f t="shared" si="69"/>
        <v>-14.660000000000025</v>
      </c>
      <c r="BA227" s="5">
        <f t="shared" si="69"/>
        <v>194.76</v>
      </c>
      <c r="BB227" s="5">
        <f t="shared" si="61"/>
        <v>19.960000000000036</v>
      </c>
      <c r="BC227" s="33">
        <f t="shared" si="61"/>
        <v>-112.96000000000004</v>
      </c>
      <c r="BD227" s="34">
        <f t="shared" si="61"/>
        <v>-79.199999999999818</v>
      </c>
      <c r="BE227" s="7" t="e">
        <f t="shared" si="70"/>
        <v>#DIV/0!</v>
      </c>
      <c r="BF227" s="7">
        <f t="shared" si="70"/>
        <v>-3.4460873040126051E-2</v>
      </c>
      <c r="BG227" s="7">
        <f t="shared" si="70"/>
        <v>7.8122743682310469</v>
      </c>
      <c r="BH227" s="7">
        <f t="shared" si="62"/>
        <v>1.239374351905323E-2</v>
      </c>
      <c r="BI227" s="36">
        <f t="shared" si="62"/>
        <v>-0.14718874193758555</v>
      </c>
      <c r="BJ227" s="37">
        <f t="shared" si="62"/>
        <v>-2.8002885145742226E-2</v>
      </c>
      <c r="BK227" s="38">
        <f t="shared" si="71"/>
        <v>1</v>
      </c>
      <c r="BL227" s="38">
        <f t="shared" si="71"/>
        <v>0.19861033208904708</v>
      </c>
      <c r="BM227" s="38">
        <f t="shared" si="71"/>
        <v>0.36845283018867925</v>
      </c>
      <c r="BN227" s="38">
        <f t="shared" si="63"/>
        <v>0.23915272360841996</v>
      </c>
      <c r="BO227" s="39">
        <f t="shared" si="63"/>
        <v>0.24156359918653278</v>
      </c>
      <c r="BP227" s="40">
        <f t="shared" si="63"/>
        <v>0.22861239061394237</v>
      </c>
      <c r="BQ227" s="38">
        <f t="shared" si="72"/>
        <v>0</v>
      </c>
      <c r="BR227" s="38">
        <f t="shared" si="72"/>
        <v>0.21403738270735329</v>
      </c>
      <c r="BS227" s="38">
        <f t="shared" si="72"/>
        <v>0.36677946152714436</v>
      </c>
      <c r="BT227" s="38">
        <f t="shared" si="64"/>
        <v>0.29471648116767379</v>
      </c>
      <c r="BU227" s="39">
        <f t="shared" si="64"/>
        <v>0.31861981923634208</v>
      </c>
      <c r="BV227" s="40">
        <f t="shared" si="64"/>
        <v>0.28485818427935899</v>
      </c>
      <c r="BW227" s="38">
        <f t="shared" si="73"/>
        <v>1</v>
      </c>
      <c r="BX227" s="38">
        <f t="shared" si="73"/>
        <v>-1.5427050618306209E-2</v>
      </c>
      <c r="BY227" s="38">
        <f t="shared" si="73"/>
        <v>1.6733686615348908E-3</v>
      </c>
      <c r="BZ227" s="38">
        <f t="shared" si="65"/>
        <v>-5.5563757559253829E-2</v>
      </c>
      <c r="CA227" s="39">
        <f t="shared" si="65"/>
        <v>-7.7056220049809304E-2</v>
      </c>
      <c r="CB227" s="40">
        <f t="shared" si="65"/>
        <v>-5.6245793665416627E-2</v>
      </c>
      <c r="CC227" s="2">
        <f t="shared" si="74"/>
        <v>10000</v>
      </c>
      <c r="CD227" s="2">
        <f t="shared" si="74"/>
        <v>-154.27050618306208</v>
      </c>
      <c r="CE227" s="2">
        <f t="shared" si="74"/>
        <v>16.733686615348908</v>
      </c>
      <c r="CF227" s="2">
        <f t="shared" si="66"/>
        <v>-555.63757559253827</v>
      </c>
      <c r="CG227" s="29">
        <f t="shared" si="66"/>
        <v>-770.56220049809303</v>
      </c>
      <c r="CH227" s="31">
        <f t="shared" si="66"/>
        <v>-562.45793665416625</v>
      </c>
      <c r="CI227" s="40">
        <f>IFERROR(M227/'Class Sum-WR'!M227,0)</f>
        <v>0.15089515125566622</v>
      </c>
      <c r="CJ227" s="40">
        <f>IFERROR(M227/'Class Sum-TH'!M227,0)</f>
        <v>0.56886247090657927</v>
      </c>
    </row>
    <row r="228" spans="1:88" x14ac:dyDescent="0.2">
      <c r="A228" t="s">
        <v>46</v>
      </c>
      <c r="B228" t="s">
        <v>46</v>
      </c>
      <c r="C228" t="s">
        <v>100</v>
      </c>
      <c r="D228" t="s">
        <v>92</v>
      </c>
      <c r="E228" t="s">
        <v>95</v>
      </c>
      <c r="F228" s="27">
        <f t="shared" si="79"/>
        <v>46233</v>
      </c>
      <c r="G228" s="60" t="s">
        <v>39</v>
      </c>
      <c r="H228" s="28">
        <v>-126.2</v>
      </c>
      <c r="I228" s="2">
        <v>2565.67</v>
      </c>
      <c r="J228" s="2">
        <v>685.57</v>
      </c>
      <c r="K228" s="2">
        <v>9704.7199999999993</v>
      </c>
      <c r="L228" s="29">
        <v>3429.37</v>
      </c>
      <c r="M228" s="30">
        <f t="shared" si="75"/>
        <v>16259.130000000001</v>
      </c>
      <c r="N228" t="s">
        <v>49</v>
      </c>
      <c r="O228" t="s">
        <v>49</v>
      </c>
      <c r="P228" t="s">
        <v>100</v>
      </c>
      <c r="Q228" t="s">
        <v>92</v>
      </c>
      <c r="R228" t="s">
        <v>95</v>
      </c>
      <c r="S228" s="27">
        <f t="shared" si="80"/>
        <v>45869</v>
      </c>
      <c r="T228" s="60" t="s">
        <v>39</v>
      </c>
      <c r="U228" s="28">
        <v>-30.07</v>
      </c>
      <c r="V228" s="2">
        <v>3526.79</v>
      </c>
      <c r="W228" s="2">
        <v>131.01</v>
      </c>
      <c r="X228" s="2">
        <v>7264.67</v>
      </c>
      <c r="Y228" s="29">
        <v>4418.41</v>
      </c>
      <c r="Z228" s="31">
        <f t="shared" si="76"/>
        <v>15310.81</v>
      </c>
      <c r="AA228" s="32">
        <f t="shared" si="67"/>
        <v>-96.13</v>
      </c>
      <c r="AB228" s="5">
        <f t="shared" si="67"/>
        <v>-961.11999999999989</v>
      </c>
      <c r="AC228" s="5">
        <f t="shared" si="67"/>
        <v>554.56000000000006</v>
      </c>
      <c r="AD228" s="5">
        <f t="shared" si="59"/>
        <v>2440.0499999999993</v>
      </c>
      <c r="AE228" s="33">
        <f t="shared" si="59"/>
        <v>-989.04</v>
      </c>
      <c r="AF228" s="34">
        <f t="shared" si="59"/>
        <v>948.32000000000153</v>
      </c>
      <c r="AG228" s="35">
        <f t="shared" si="68"/>
        <v>3.1968739607582308</v>
      </c>
      <c r="AH228" s="7">
        <f t="shared" si="68"/>
        <v>-0.27251977010255785</v>
      </c>
      <c r="AI228" s="7">
        <f t="shared" si="68"/>
        <v>4.2329593160827423</v>
      </c>
      <c r="AJ228" s="7">
        <f t="shared" si="60"/>
        <v>0.33587898693264789</v>
      </c>
      <c r="AK228" s="36">
        <f t="shared" si="60"/>
        <v>-0.22384522939247375</v>
      </c>
      <c r="AL228" s="37">
        <f t="shared" si="60"/>
        <v>6.1937937966704673E-2</v>
      </c>
      <c r="AM228" s="2">
        <v>-126.2</v>
      </c>
      <c r="AN228" s="2">
        <v>632.39</v>
      </c>
      <c r="AO228" s="2">
        <v>258.68</v>
      </c>
      <c r="AP228" s="2">
        <v>2201.0700000000002</v>
      </c>
      <c r="AQ228" s="29">
        <v>835.65</v>
      </c>
      <c r="AR228" s="31">
        <f t="shared" si="77"/>
        <v>3801.59</v>
      </c>
      <c r="AS228" s="2">
        <v>-30.07</v>
      </c>
      <c r="AT228" s="2">
        <v>801.42</v>
      </c>
      <c r="AU228" s="2">
        <v>56.42</v>
      </c>
      <c r="AV228" s="2">
        <v>2144.84</v>
      </c>
      <c r="AW228" s="29">
        <v>1332.47</v>
      </c>
      <c r="AX228" s="31">
        <f t="shared" si="78"/>
        <v>4305.08</v>
      </c>
      <c r="AY228" s="5">
        <f t="shared" si="69"/>
        <v>-96.13</v>
      </c>
      <c r="AZ228" s="5">
        <f t="shared" si="69"/>
        <v>-169.02999999999997</v>
      </c>
      <c r="BA228" s="5">
        <f t="shared" si="69"/>
        <v>202.26</v>
      </c>
      <c r="BB228" s="5">
        <f t="shared" si="61"/>
        <v>56.230000000000018</v>
      </c>
      <c r="BC228" s="33">
        <f t="shared" si="61"/>
        <v>-496.82000000000005</v>
      </c>
      <c r="BD228" s="34">
        <f t="shared" si="61"/>
        <v>-503.48999999999978</v>
      </c>
      <c r="BE228" s="7">
        <f t="shared" si="70"/>
        <v>3.1968739607582308</v>
      </c>
      <c r="BF228" s="7">
        <f t="shared" si="70"/>
        <v>-0.21091312919567765</v>
      </c>
      <c r="BG228" s="7">
        <f t="shared" si="70"/>
        <v>3.584898971995746</v>
      </c>
      <c r="BH228" s="7">
        <f t="shared" si="62"/>
        <v>2.6216407750694698E-2</v>
      </c>
      <c r="BI228" s="36">
        <f t="shared" si="62"/>
        <v>-0.37285642453488638</v>
      </c>
      <c r="BJ228" s="37">
        <f t="shared" si="62"/>
        <v>-0.11695253049885247</v>
      </c>
      <c r="BK228" s="38">
        <f t="shared" si="71"/>
        <v>1</v>
      </c>
      <c r="BL228" s="38">
        <f t="shared" si="71"/>
        <v>0.24648142590434466</v>
      </c>
      <c r="BM228" s="38">
        <f t="shared" si="71"/>
        <v>0.37732106130664994</v>
      </c>
      <c r="BN228" s="38">
        <f t="shared" si="63"/>
        <v>0.22680407059657573</v>
      </c>
      <c r="BO228" s="39">
        <f t="shared" si="63"/>
        <v>0.24367449414907111</v>
      </c>
      <c r="BP228" s="40">
        <f t="shared" si="63"/>
        <v>0.23381263327127588</v>
      </c>
      <c r="BQ228" s="38">
        <f t="shared" si="72"/>
        <v>1</v>
      </c>
      <c r="BR228" s="38">
        <f t="shared" si="72"/>
        <v>0.22723779981229389</v>
      </c>
      <c r="BS228" s="38">
        <f t="shared" si="72"/>
        <v>0.43065414853827955</v>
      </c>
      <c r="BT228" s="38">
        <f t="shared" si="64"/>
        <v>0.29524259188648627</v>
      </c>
      <c r="BU228" s="39">
        <f t="shared" si="64"/>
        <v>0.30157228505276784</v>
      </c>
      <c r="BV228" s="40">
        <f t="shared" si="64"/>
        <v>0.2811791146255489</v>
      </c>
      <c r="BW228" s="38">
        <f t="shared" si="73"/>
        <v>0</v>
      </c>
      <c r="BX228" s="38">
        <f t="shared" si="73"/>
        <v>1.924362609205077E-2</v>
      </c>
      <c r="BY228" s="38">
        <f t="shared" si="73"/>
        <v>-5.3333087231629606E-2</v>
      </c>
      <c r="BZ228" s="38">
        <f t="shared" si="65"/>
        <v>-6.8438521289910542E-2</v>
      </c>
      <c r="CA228" s="39">
        <f t="shared" si="65"/>
        <v>-5.7897790903696733E-2</v>
      </c>
      <c r="CB228" s="40">
        <f t="shared" si="65"/>
        <v>-4.7366481354273016E-2</v>
      </c>
      <c r="CC228" s="2">
        <f t="shared" si="74"/>
        <v>0</v>
      </c>
      <c r="CD228" s="2">
        <f t="shared" si="74"/>
        <v>192.43626092050769</v>
      </c>
      <c r="CE228" s="2">
        <f t="shared" si="74"/>
        <v>-533.33087231629611</v>
      </c>
      <c r="CF228" s="2">
        <f t="shared" si="66"/>
        <v>-684.38521289910545</v>
      </c>
      <c r="CG228" s="29">
        <f t="shared" si="66"/>
        <v>-578.97790903696728</v>
      </c>
      <c r="CH228" s="31">
        <f t="shared" si="66"/>
        <v>-473.66481354273014</v>
      </c>
      <c r="CI228" s="40">
        <f>IFERROR(M228/'Class Sum-WR'!M228,0)</f>
        <v>0.14329864515603072</v>
      </c>
      <c r="CJ228" s="40">
        <f>IFERROR(M228/'Class Sum-TH'!M228,0)</f>
        <v>0.60106800638807556</v>
      </c>
    </row>
    <row r="229" spans="1:88" x14ac:dyDescent="0.2">
      <c r="A229" t="s">
        <v>46</v>
      </c>
      <c r="B229" t="s">
        <v>46</v>
      </c>
      <c r="C229" t="s">
        <v>100</v>
      </c>
      <c r="D229" t="s">
        <v>92</v>
      </c>
      <c r="E229" t="s">
        <v>95</v>
      </c>
      <c r="F229" s="27">
        <f t="shared" si="79"/>
        <v>46234</v>
      </c>
      <c r="G229" s="60" t="s">
        <v>40</v>
      </c>
      <c r="H229" s="28">
        <v>-301.94</v>
      </c>
      <c r="I229" s="2">
        <v>4351.3500000000004</v>
      </c>
      <c r="J229" s="2">
        <v>746.09</v>
      </c>
      <c r="K229" s="2">
        <v>13303.87</v>
      </c>
      <c r="L229" s="29">
        <v>5335.64</v>
      </c>
      <c r="M229" s="30">
        <f t="shared" si="75"/>
        <v>23435.010000000002</v>
      </c>
      <c r="N229" t="s">
        <v>49</v>
      </c>
      <c r="O229" t="s">
        <v>49</v>
      </c>
      <c r="P229" t="s">
        <v>100</v>
      </c>
      <c r="Q229" t="s">
        <v>100</v>
      </c>
      <c r="R229" t="s">
        <v>95</v>
      </c>
      <c r="S229" s="27">
        <f t="shared" si="80"/>
        <v>45870</v>
      </c>
      <c r="T229" s="60" t="s">
        <v>40</v>
      </c>
      <c r="U229" s="28">
        <v>-30.33</v>
      </c>
      <c r="V229" s="2">
        <v>6447.71</v>
      </c>
      <c r="W229" s="2">
        <v>523.53</v>
      </c>
      <c r="X229" s="2">
        <v>12317.71</v>
      </c>
      <c r="Y229" s="29">
        <v>5299.65</v>
      </c>
      <c r="Z229" s="31">
        <f t="shared" si="76"/>
        <v>24558.269999999997</v>
      </c>
      <c r="AA229" s="32">
        <f t="shared" si="67"/>
        <v>-271.61</v>
      </c>
      <c r="AB229" s="5">
        <f t="shared" si="67"/>
        <v>-2096.3599999999997</v>
      </c>
      <c r="AC229" s="5">
        <f t="shared" si="67"/>
        <v>222.56000000000006</v>
      </c>
      <c r="AD229" s="5">
        <f t="shared" si="59"/>
        <v>986.16000000000167</v>
      </c>
      <c r="AE229" s="33">
        <f t="shared" si="59"/>
        <v>35.990000000000691</v>
      </c>
      <c r="AF229" s="34">
        <f t="shared" si="59"/>
        <v>-1123.2599999999948</v>
      </c>
      <c r="AG229" s="35">
        <f t="shared" si="68"/>
        <v>8.9551599076821642</v>
      </c>
      <c r="AH229" s="7">
        <f t="shared" si="68"/>
        <v>-0.32513248889915947</v>
      </c>
      <c r="AI229" s="7">
        <f t="shared" si="68"/>
        <v>0.42511412908524837</v>
      </c>
      <c r="AJ229" s="7">
        <f t="shared" si="60"/>
        <v>8.0060335890356382E-2</v>
      </c>
      <c r="AK229" s="36">
        <f t="shared" si="60"/>
        <v>6.7910145009577412E-3</v>
      </c>
      <c r="AL229" s="37">
        <f t="shared" si="60"/>
        <v>-4.5738563832061256E-2</v>
      </c>
      <c r="AM229" s="2">
        <v>-301.94</v>
      </c>
      <c r="AN229" s="2">
        <v>968.16</v>
      </c>
      <c r="AO229" s="2">
        <v>269.92</v>
      </c>
      <c r="AP229" s="2">
        <v>3341.92</v>
      </c>
      <c r="AQ229" s="29">
        <v>1537.21</v>
      </c>
      <c r="AR229" s="31">
        <f t="shared" si="77"/>
        <v>5815.27</v>
      </c>
      <c r="AS229" s="2">
        <v>-30.33</v>
      </c>
      <c r="AT229" s="2">
        <v>1436.02</v>
      </c>
      <c r="AU229" s="2">
        <v>289.77999999999997</v>
      </c>
      <c r="AV229" s="2">
        <v>3802.66</v>
      </c>
      <c r="AW229" s="29">
        <v>1601.77</v>
      </c>
      <c r="AX229" s="31">
        <f t="shared" si="78"/>
        <v>7099.9</v>
      </c>
      <c r="AY229" s="5">
        <f t="shared" si="69"/>
        <v>-271.61</v>
      </c>
      <c r="AZ229" s="5">
        <f t="shared" si="69"/>
        <v>-467.86</v>
      </c>
      <c r="BA229" s="5">
        <f t="shared" si="69"/>
        <v>-19.859999999999957</v>
      </c>
      <c r="BB229" s="5">
        <f t="shared" si="61"/>
        <v>-460.73999999999978</v>
      </c>
      <c r="BC229" s="33">
        <f t="shared" si="61"/>
        <v>-64.559999999999945</v>
      </c>
      <c r="BD229" s="34">
        <f t="shared" si="61"/>
        <v>-1284.6299999999992</v>
      </c>
      <c r="BE229" s="7">
        <f t="shared" si="70"/>
        <v>8.9551599076821642</v>
      </c>
      <c r="BF229" s="7">
        <f t="shared" si="70"/>
        <v>-0.32580326179301128</v>
      </c>
      <c r="BG229" s="7">
        <f t="shared" si="70"/>
        <v>-6.8534750500379452E-2</v>
      </c>
      <c r="BH229" s="7">
        <f t="shared" si="62"/>
        <v>-0.12116255463280962</v>
      </c>
      <c r="BI229" s="36">
        <f t="shared" si="62"/>
        <v>-4.0305412137822502E-2</v>
      </c>
      <c r="BJ229" s="37">
        <f t="shared" si="62"/>
        <v>-0.18093635121621421</v>
      </c>
      <c r="BK229" s="38">
        <f t="shared" si="71"/>
        <v>1</v>
      </c>
      <c r="BL229" s="38">
        <f t="shared" si="71"/>
        <v>0.22249646661380948</v>
      </c>
      <c r="BM229" s="38">
        <f t="shared" si="71"/>
        <v>0.36177940999075181</v>
      </c>
      <c r="BN229" s="38">
        <f t="shared" si="63"/>
        <v>0.2511990871829024</v>
      </c>
      <c r="BO229" s="39">
        <f t="shared" si="63"/>
        <v>0.28810227076789285</v>
      </c>
      <c r="BP229" s="40">
        <f t="shared" si="63"/>
        <v>0.24814454954361018</v>
      </c>
      <c r="BQ229" s="38">
        <f t="shared" si="72"/>
        <v>1</v>
      </c>
      <c r="BR229" s="38">
        <f t="shared" si="72"/>
        <v>0.22271783315316601</v>
      </c>
      <c r="BS229" s="38">
        <f t="shared" si="72"/>
        <v>0.55351173762726102</v>
      </c>
      <c r="BT229" s="38">
        <f t="shared" si="64"/>
        <v>0.30871485040644731</v>
      </c>
      <c r="BU229" s="39">
        <f t="shared" si="64"/>
        <v>0.30224071400941571</v>
      </c>
      <c r="BV229" s="40">
        <f t="shared" si="64"/>
        <v>0.28910424064887308</v>
      </c>
      <c r="BW229" s="38">
        <f t="shared" si="73"/>
        <v>0</v>
      </c>
      <c r="BX229" s="38">
        <f t="shared" si="73"/>
        <v>-2.2136653935653228E-4</v>
      </c>
      <c r="BY229" s="38">
        <f t="shared" si="73"/>
        <v>-0.19173232763650921</v>
      </c>
      <c r="BZ229" s="38">
        <f t="shared" si="65"/>
        <v>-5.7515763223544902E-2</v>
      </c>
      <c r="CA229" s="39">
        <f t="shared" si="65"/>
        <v>-1.4138443241522858E-2</v>
      </c>
      <c r="CB229" s="40">
        <f t="shared" si="65"/>
        <v>-4.0959691105262902E-2</v>
      </c>
      <c r="CC229" s="2">
        <f t="shared" si="74"/>
        <v>0</v>
      </c>
      <c r="CD229" s="2">
        <f t="shared" si="74"/>
        <v>-2.2136653935653228</v>
      </c>
      <c r="CE229" s="2">
        <f t="shared" si="74"/>
        <v>-1917.3232763650922</v>
      </c>
      <c r="CF229" s="2">
        <f t="shared" si="66"/>
        <v>-575.157632235449</v>
      </c>
      <c r="CG229" s="29">
        <f t="shared" si="66"/>
        <v>-141.38443241522859</v>
      </c>
      <c r="CH229" s="31">
        <f t="shared" si="66"/>
        <v>-409.59691105262903</v>
      </c>
      <c r="CI229" s="40">
        <f>IFERROR(M229/'Class Sum-WR'!M229,0)</f>
        <v>0.16591292601674279</v>
      </c>
      <c r="CJ229" s="40">
        <f>IFERROR(M229/'Class Sum-TH'!M229,0)</f>
        <v>0.55289153775503252</v>
      </c>
    </row>
    <row r="230" spans="1:88" ht="13.5" thickBot="1" x14ac:dyDescent="0.25">
      <c r="A230" t="s">
        <v>46</v>
      </c>
      <c r="B230" t="s">
        <v>46</v>
      </c>
      <c r="C230" t="s">
        <v>100</v>
      </c>
      <c r="D230" t="s">
        <v>100</v>
      </c>
      <c r="E230" t="s">
        <v>95</v>
      </c>
      <c r="F230" s="41">
        <f t="shared" si="79"/>
        <v>46235</v>
      </c>
      <c r="G230" s="61" t="s">
        <v>41</v>
      </c>
      <c r="H230" s="43">
        <v>-260.37</v>
      </c>
      <c r="I230" s="44">
        <v>4904.24</v>
      </c>
      <c r="J230" s="44">
        <v>807.35</v>
      </c>
      <c r="K230" s="44">
        <v>11383.85</v>
      </c>
      <c r="L230" s="45">
        <v>4196.93</v>
      </c>
      <c r="M230" s="46">
        <f t="shared" si="75"/>
        <v>21032</v>
      </c>
      <c r="N230" t="s">
        <v>49</v>
      </c>
      <c r="O230" t="s">
        <v>49</v>
      </c>
      <c r="P230" t="s">
        <v>100</v>
      </c>
      <c r="Q230" t="s">
        <v>100</v>
      </c>
      <c r="R230" t="s">
        <v>95</v>
      </c>
      <c r="S230" s="41">
        <f t="shared" si="80"/>
        <v>45871</v>
      </c>
      <c r="T230" s="61" t="s">
        <v>41</v>
      </c>
      <c r="U230" s="43">
        <v>-12.76</v>
      </c>
      <c r="V230" s="44">
        <v>5008.3100000000004</v>
      </c>
      <c r="W230" s="44">
        <v>244.98</v>
      </c>
      <c r="X230" s="44">
        <v>12892.88</v>
      </c>
      <c r="Y230" s="45">
        <v>4850.33</v>
      </c>
      <c r="Z230" s="47">
        <f t="shared" si="76"/>
        <v>22983.739999999998</v>
      </c>
      <c r="AA230" s="48">
        <f t="shared" si="67"/>
        <v>-247.61</v>
      </c>
      <c r="AB230" s="49">
        <f t="shared" si="67"/>
        <v>-104.07000000000062</v>
      </c>
      <c r="AC230" s="49">
        <f t="shared" si="67"/>
        <v>562.37</v>
      </c>
      <c r="AD230" s="49">
        <f t="shared" si="59"/>
        <v>-1509.0299999999988</v>
      </c>
      <c r="AE230" s="50">
        <f t="shared" si="59"/>
        <v>-653.39999999999964</v>
      </c>
      <c r="AF230" s="51">
        <f t="shared" si="59"/>
        <v>-1951.739999999998</v>
      </c>
      <c r="AG230" s="52">
        <f t="shared" si="68"/>
        <v>19.405172413793103</v>
      </c>
      <c r="AH230" s="53">
        <f t="shared" si="68"/>
        <v>-2.0779464529951344E-2</v>
      </c>
      <c r="AI230" s="53">
        <f t="shared" si="68"/>
        <v>2.2955751489917544</v>
      </c>
      <c r="AJ230" s="53">
        <f t="shared" si="60"/>
        <v>-0.1170436706150991</v>
      </c>
      <c r="AK230" s="54">
        <f t="shared" si="60"/>
        <v>-0.13471248348050538</v>
      </c>
      <c r="AL230" s="55">
        <f t="shared" si="60"/>
        <v>-8.4918294411614387E-2</v>
      </c>
      <c r="AM230" s="44">
        <v>-260.37</v>
      </c>
      <c r="AN230" s="44">
        <v>961.18</v>
      </c>
      <c r="AO230" s="44">
        <v>276.35000000000002</v>
      </c>
      <c r="AP230" s="44">
        <v>2843.02</v>
      </c>
      <c r="AQ230" s="45">
        <v>1077.8699999999999</v>
      </c>
      <c r="AR230" s="47">
        <f t="shared" si="77"/>
        <v>4898.0499999999993</v>
      </c>
      <c r="AS230" s="44">
        <v>-12.76</v>
      </c>
      <c r="AT230" s="44">
        <v>1150.74</v>
      </c>
      <c r="AU230" s="44">
        <v>99.9</v>
      </c>
      <c r="AV230" s="44">
        <v>3927.5</v>
      </c>
      <c r="AW230" s="45">
        <v>1554</v>
      </c>
      <c r="AX230" s="47">
        <f t="shared" si="78"/>
        <v>6719.38</v>
      </c>
      <c r="AY230" s="49">
        <f t="shared" si="69"/>
        <v>-247.61</v>
      </c>
      <c r="AZ230" s="49">
        <f t="shared" si="69"/>
        <v>-189.56000000000006</v>
      </c>
      <c r="BA230" s="49">
        <f t="shared" si="69"/>
        <v>176.45000000000002</v>
      </c>
      <c r="BB230" s="49">
        <f t="shared" si="61"/>
        <v>-1084.48</v>
      </c>
      <c r="BC230" s="50">
        <f t="shared" si="61"/>
        <v>-476.13000000000011</v>
      </c>
      <c r="BD230" s="51">
        <f t="shared" si="61"/>
        <v>-1821.3300000000008</v>
      </c>
      <c r="BE230" s="53">
        <f t="shared" si="70"/>
        <v>19.405172413793103</v>
      </c>
      <c r="BF230" s="53">
        <f t="shared" si="70"/>
        <v>-0.16472878321775558</v>
      </c>
      <c r="BG230" s="53">
        <f t="shared" si="70"/>
        <v>1.7662662662662663</v>
      </c>
      <c r="BH230" s="53">
        <f t="shared" si="62"/>
        <v>-0.27612476129853597</v>
      </c>
      <c r="BI230" s="54">
        <f t="shared" si="62"/>
        <v>-0.30638996138996144</v>
      </c>
      <c r="BJ230" s="55">
        <f t="shared" si="62"/>
        <v>-0.27105625816667622</v>
      </c>
      <c r="BK230" s="56">
        <f t="shared" si="71"/>
        <v>1</v>
      </c>
      <c r="BL230" s="56">
        <f t="shared" si="71"/>
        <v>0.19598959267898797</v>
      </c>
      <c r="BM230" s="56">
        <f t="shared" si="71"/>
        <v>0.34229268594785411</v>
      </c>
      <c r="BN230" s="56">
        <f t="shared" si="63"/>
        <v>0.24974151978460712</v>
      </c>
      <c r="BO230" s="57">
        <f t="shared" si="63"/>
        <v>0.25682343999065982</v>
      </c>
      <c r="BP230" s="58">
        <f t="shared" si="63"/>
        <v>0.23288560289083299</v>
      </c>
      <c r="BQ230" s="56">
        <f t="shared" si="72"/>
        <v>1</v>
      </c>
      <c r="BR230" s="56">
        <f t="shared" si="72"/>
        <v>0.22976612869411037</v>
      </c>
      <c r="BS230" s="56">
        <f t="shared" si="72"/>
        <v>0.40778839088905222</v>
      </c>
      <c r="BT230" s="56">
        <f t="shared" si="64"/>
        <v>0.30462549872487765</v>
      </c>
      <c r="BU230" s="57">
        <f t="shared" si="64"/>
        <v>0.32039057136318561</v>
      </c>
      <c r="BV230" s="58">
        <f t="shared" si="64"/>
        <v>0.29235363783265911</v>
      </c>
      <c r="BW230" s="56">
        <f t="shared" si="73"/>
        <v>0</v>
      </c>
      <c r="BX230" s="56">
        <f t="shared" si="73"/>
        <v>-3.3776536015122399E-2</v>
      </c>
      <c r="BY230" s="56">
        <f t="shared" si="73"/>
        <v>-6.5495704941198107E-2</v>
      </c>
      <c r="BZ230" s="56">
        <f t="shared" si="65"/>
        <v>-5.4883978940270528E-2</v>
      </c>
      <c r="CA230" s="57">
        <f t="shared" si="65"/>
        <v>-6.3567131372525787E-2</v>
      </c>
      <c r="CB230" s="58">
        <f t="shared" si="65"/>
        <v>-5.946803494182612E-2</v>
      </c>
      <c r="CC230" s="44">
        <f t="shared" si="74"/>
        <v>0</v>
      </c>
      <c r="CD230" s="44">
        <f t="shared" si="74"/>
        <v>-337.765360151224</v>
      </c>
      <c r="CE230" s="44">
        <f t="shared" si="74"/>
        <v>-654.95704941198107</v>
      </c>
      <c r="CF230" s="44">
        <f t="shared" si="66"/>
        <v>-548.83978940270526</v>
      </c>
      <c r="CG230" s="45">
        <f t="shared" si="66"/>
        <v>-635.67131372525785</v>
      </c>
      <c r="CH230" s="47">
        <f t="shared" si="66"/>
        <v>-594.68034941826124</v>
      </c>
      <c r="CI230" s="58">
        <f>IFERROR(M230/'Class Sum-WR'!M230,0)</f>
        <v>0.20974839367754997</v>
      </c>
      <c r="CJ230" s="58">
        <f>IFERROR(M230/'Class Sum-TH'!M230,0)</f>
        <v>0.54044775551779889</v>
      </c>
    </row>
    <row r="231" spans="1:88" x14ac:dyDescent="0.2">
      <c r="A231" t="s">
        <v>46</v>
      </c>
      <c r="B231" t="s">
        <v>46</v>
      </c>
      <c r="C231" t="s">
        <v>100</v>
      </c>
      <c r="D231" t="s">
        <v>100</v>
      </c>
      <c r="E231" t="s">
        <v>96</v>
      </c>
      <c r="F231" s="27">
        <f t="shared" si="79"/>
        <v>46236</v>
      </c>
      <c r="G231" s="60" t="s">
        <v>35</v>
      </c>
      <c r="H231" s="28">
        <v>-171.35</v>
      </c>
      <c r="I231" s="2">
        <v>2182.21</v>
      </c>
      <c r="J231" s="2">
        <v>394.37</v>
      </c>
      <c r="K231" s="2">
        <v>4880.1099999999997</v>
      </c>
      <c r="L231" s="29">
        <v>2452.9</v>
      </c>
      <c r="M231" s="30">
        <f t="shared" si="75"/>
        <v>9738.24</v>
      </c>
      <c r="N231" t="s">
        <v>49</v>
      </c>
      <c r="O231" t="s">
        <v>49</v>
      </c>
      <c r="P231" t="s">
        <v>100</v>
      </c>
      <c r="Q231" t="s">
        <v>100</v>
      </c>
      <c r="R231" t="s">
        <v>96</v>
      </c>
      <c r="S231" s="27">
        <f t="shared" si="80"/>
        <v>45872</v>
      </c>
      <c r="T231" s="60" t="s">
        <v>35</v>
      </c>
      <c r="U231" s="28">
        <v>0</v>
      </c>
      <c r="V231" s="2">
        <v>2413.2600000000002</v>
      </c>
      <c r="W231" s="2">
        <v>-108.05</v>
      </c>
      <c r="X231" s="2">
        <v>7077.56</v>
      </c>
      <c r="Y231" s="29">
        <v>3372.69</v>
      </c>
      <c r="Z231" s="31">
        <f t="shared" si="76"/>
        <v>12755.460000000001</v>
      </c>
      <c r="AA231" s="32">
        <f t="shared" si="67"/>
        <v>-171.35</v>
      </c>
      <c r="AB231" s="5">
        <f t="shared" si="67"/>
        <v>-231.05000000000018</v>
      </c>
      <c r="AC231" s="5">
        <f t="shared" si="67"/>
        <v>502.42</v>
      </c>
      <c r="AD231" s="5">
        <f t="shared" si="59"/>
        <v>-2197.4500000000007</v>
      </c>
      <c r="AE231" s="33">
        <f t="shared" si="59"/>
        <v>-919.79</v>
      </c>
      <c r="AF231" s="34">
        <f t="shared" si="59"/>
        <v>-3017.2200000000012</v>
      </c>
      <c r="AG231" s="35" t="e">
        <f t="shared" si="68"/>
        <v>#DIV/0!</v>
      </c>
      <c r="AH231" s="7">
        <f t="shared" si="68"/>
        <v>-9.5741859559268436E-2</v>
      </c>
      <c r="AI231" s="7">
        <f t="shared" si="68"/>
        <v>-4.6498843128181404</v>
      </c>
      <c r="AJ231" s="7">
        <f t="shared" si="60"/>
        <v>-0.31048129581381162</v>
      </c>
      <c r="AK231" s="36">
        <f t="shared" si="60"/>
        <v>-0.27271703002647735</v>
      </c>
      <c r="AL231" s="37">
        <f t="shared" si="60"/>
        <v>-0.23654340964575177</v>
      </c>
      <c r="AM231" s="2">
        <v>-171.35</v>
      </c>
      <c r="AN231" s="2">
        <v>547.73</v>
      </c>
      <c r="AO231" s="2">
        <v>146.35</v>
      </c>
      <c r="AP231" s="2">
        <v>1158.72</v>
      </c>
      <c r="AQ231" s="29">
        <v>558.16</v>
      </c>
      <c r="AR231" s="31">
        <f t="shared" si="77"/>
        <v>2239.61</v>
      </c>
      <c r="AS231" s="2">
        <v>0</v>
      </c>
      <c r="AT231" s="2">
        <v>537.66999999999996</v>
      </c>
      <c r="AU231" s="2">
        <v>-132.68</v>
      </c>
      <c r="AV231" s="2">
        <v>2187.88</v>
      </c>
      <c r="AW231" s="29">
        <v>962.33</v>
      </c>
      <c r="AX231" s="31">
        <f t="shared" si="78"/>
        <v>3555.2</v>
      </c>
      <c r="AY231" s="5">
        <f t="shared" si="69"/>
        <v>-171.35</v>
      </c>
      <c r="AZ231" s="5">
        <f t="shared" si="69"/>
        <v>10.060000000000059</v>
      </c>
      <c r="BA231" s="5">
        <f t="shared" si="69"/>
        <v>279.02999999999997</v>
      </c>
      <c r="BB231" s="5">
        <f t="shared" si="61"/>
        <v>-1029.1600000000001</v>
      </c>
      <c r="BC231" s="33">
        <f t="shared" si="61"/>
        <v>-404.17000000000007</v>
      </c>
      <c r="BD231" s="34">
        <f t="shared" si="61"/>
        <v>-1315.5899999999997</v>
      </c>
      <c r="BE231" s="7" t="e">
        <f t="shared" si="70"/>
        <v>#DIV/0!</v>
      </c>
      <c r="BF231" s="7">
        <f t="shared" si="70"/>
        <v>1.8710361374077146E-2</v>
      </c>
      <c r="BG231" s="7">
        <f t="shared" si="70"/>
        <v>-2.1030298462466082</v>
      </c>
      <c r="BH231" s="7">
        <f t="shared" si="62"/>
        <v>-0.47039142914602267</v>
      </c>
      <c r="BI231" s="36">
        <f t="shared" si="62"/>
        <v>-0.41999106335664488</v>
      </c>
      <c r="BJ231" s="37">
        <f t="shared" si="62"/>
        <v>-0.37004669216921687</v>
      </c>
      <c r="BK231" s="38">
        <f t="shared" si="71"/>
        <v>1</v>
      </c>
      <c r="BL231" s="38">
        <f t="shared" si="71"/>
        <v>0.25099784163760591</v>
      </c>
      <c r="BM231" s="38">
        <f t="shared" si="71"/>
        <v>0.37109820726728704</v>
      </c>
      <c r="BN231" s="38">
        <f t="shared" si="63"/>
        <v>0.23743727088118918</v>
      </c>
      <c r="BO231" s="39">
        <f t="shared" si="63"/>
        <v>0.22755106200823513</v>
      </c>
      <c r="BP231" s="40">
        <f t="shared" si="63"/>
        <v>0.22998098218980023</v>
      </c>
      <c r="BQ231" s="38">
        <f t="shared" si="72"/>
        <v>0</v>
      </c>
      <c r="BR231" s="38">
        <f t="shared" si="72"/>
        <v>0.22279820657533789</v>
      </c>
      <c r="BS231" s="38">
        <f t="shared" si="72"/>
        <v>1.2279500231374365</v>
      </c>
      <c r="BT231" s="38">
        <f t="shared" si="64"/>
        <v>0.30912913489959815</v>
      </c>
      <c r="BU231" s="39">
        <f t="shared" si="64"/>
        <v>0.28533010742167231</v>
      </c>
      <c r="BV231" s="40">
        <f t="shared" si="64"/>
        <v>0.27871985800590487</v>
      </c>
      <c r="BW231" s="38">
        <f t="shared" si="73"/>
        <v>1</v>
      </c>
      <c r="BX231" s="38">
        <f t="shared" si="73"/>
        <v>2.8199635062268025E-2</v>
      </c>
      <c r="BY231" s="38">
        <f t="shared" si="73"/>
        <v>-0.85685181587014947</v>
      </c>
      <c r="BZ231" s="38">
        <f t="shared" si="65"/>
        <v>-7.1691864018408963E-2</v>
      </c>
      <c r="CA231" s="39">
        <f t="shared" si="65"/>
        <v>-5.7779045413437174E-2</v>
      </c>
      <c r="CB231" s="40">
        <f t="shared" si="65"/>
        <v>-4.8738875816104643E-2</v>
      </c>
      <c r="CC231" s="2">
        <f t="shared" si="74"/>
        <v>10000</v>
      </c>
      <c r="CD231" s="2">
        <f t="shared" si="74"/>
        <v>281.99635062268027</v>
      </c>
      <c r="CE231" s="2">
        <f t="shared" si="74"/>
        <v>-8568.518158701494</v>
      </c>
      <c r="CF231" s="2">
        <f t="shared" si="66"/>
        <v>-716.91864018408967</v>
      </c>
      <c r="CG231" s="29">
        <f t="shared" si="66"/>
        <v>-577.79045413437177</v>
      </c>
      <c r="CH231" s="31">
        <f t="shared" si="66"/>
        <v>-487.38875816104644</v>
      </c>
      <c r="CI231" s="40">
        <f>IFERROR(M231/'Class Sum-WR'!M231,0)</f>
        <v>0.15634606826140648</v>
      </c>
      <c r="CJ231" s="40">
        <f>IFERROR(M231/'Class Sum-TH'!M231,0)</f>
        <v>0.43502154281872535</v>
      </c>
    </row>
    <row r="232" spans="1:88" x14ac:dyDescent="0.2">
      <c r="A232" t="s">
        <v>46</v>
      </c>
      <c r="B232" t="s">
        <v>46</v>
      </c>
      <c r="C232" t="s">
        <v>100</v>
      </c>
      <c r="D232" t="s">
        <v>100</v>
      </c>
      <c r="E232" t="s">
        <v>96</v>
      </c>
      <c r="F232" s="27">
        <f t="shared" si="79"/>
        <v>46237</v>
      </c>
      <c r="G232" s="60" t="s">
        <v>36</v>
      </c>
      <c r="H232" s="28">
        <v>-212</v>
      </c>
      <c r="I232" s="2">
        <v>2188.09</v>
      </c>
      <c r="J232" s="2">
        <v>534.16</v>
      </c>
      <c r="K232" s="2">
        <v>6977.78</v>
      </c>
      <c r="L232" s="29">
        <v>3237.23</v>
      </c>
      <c r="M232" s="30">
        <f t="shared" si="75"/>
        <v>12725.259999999998</v>
      </c>
      <c r="N232" t="s">
        <v>49</v>
      </c>
      <c r="O232" t="s">
        <v>49</v>
      </c>
      <c r="P232" t="s">
        <v>100</v>
      </c>
      <c r="Q232" t="s">
        <v>100</v>
      </c>
      <c r="R232" t="s">
        <v>96</v>
      </c>
      <c r="S232" s="27">
        <f t="shared" si="80"/>
        <v>45873</v>
      </c>
      <c r="T232" s="60" t="s">
        <v>36</v>
      </c>
      <c r="U232" s="28">
        <v>-309.69</v>
      </c>
      <c r="V232" s="2">
        <v>2256.58</v>
      </c>
      <c r="W232" s="2">
        <v>73.819999999999993</v>
      </c>
      <c r="X232" s="2">
        <v>6642.67</v>
      </c>
      <c r="Y232" s="29">
        <v>3595.8</v>
      </c>
      <c r="Z232" s="31">
        <f t="shared" si="76"/>
        <v>12259.18</v>
      </c>
      <c r="AA232" s="32">
        <f t="shared" si="67"/>
        <v>97.69</v>
      </c>
      <c r="AB232" s="5">
        <f t="shared" si="67"/>
        <v>-68.489999999999782</v>
      </c>
      <c r="AC232" s="5">
        <f t="shared" si="67"/>
        <v>460.34</v>
      </c>
      <c r="AD232" s="5">
        <f t="shared" si="59"/>
        <v>335.10999999999967</v>
      </c>
      <c r="AE232" s="33">
        <f t="shared" si="59"/>
        <v>-358.57000000000016</v>
      </c>
      <c r="AF232" s="34">
        <f t="shared" si="59"/>
        <v>466.07999999999811</v>
      </c>
      <c r="AG232" s="35">
        <f t="shared" si="68"/>
        <v>-0.31544447673479931</v>
      </c>
      <c r="AH232" s="7">
        <f t="shared" si="68"/>
        <v>-3.0351239486302185E-2</v>
      </c>
      <c r="AI232" s="7">
        <f t="shared" si="68"/>
        <v>6.2359794093741536</v>
      </c>
      <c r="AJ232" s="7">
        <f t="shared" si="60"/>
        <v>5.0448087892368529E-2</v>
      </c>
      <c r="AK232" s="36">
        <f t="shared" si="60"/>
        <v>-9.9719116747316358E-2</v>
      </c>
      <c r="AL232" s="37">
        <f t="shared" si="60"/>
        <v>3.8018856073570834E-2</v>
      </c>
      <c r="AM232" s="2">
        <v>-212</v>
      </c>
      <c r="AN232" s="2">
        <v>344.92</v>
      </c>
      <c r="AO232" s="2">
        <v>182.59</v>
      </c>
      <c r="AP232" s="2">
        <v>1621.51</v>
      </c>
      <c r="AQ232" s="29">
        <v>781.14</v>
      </c>
      <c r="AR232" s="31">
        <f t="shared" si="77"/>
        <v>2718.16</v>
      </c>
      <c r="AS232" s="2">
        <v>-309.69</v>
      </c>
      <c r="AT232" s="2">
        <v>483.88</v>
      </c>
      <c r="AU232" s="2">
        <v>25.94</v>
      </c>
      <c r="AV232" s="2">
        <v>2060.35</v>
      </c>
      <c r="AW232" s="29">
        <v>1048.4100000000001</v>
      </c>
      <c r="AX232" s="31">
        <f t="shared" si="78"/>
        <v>3308.8900000000003</v>
      </c>
      <c r="AY232" s="5">
        <f t="shared" si="69"/>
        <v>97.69</v>
      </c>
      <c r="AZ232" s="5">
        <f t="shared" si="69"/>
        <v>-138.95999999999998</v>
      </c>
      <c r="BA232" s="5">
        <f t="shared" si="69"/>
        <v>156.65</v>
      </c>
      <c r="BB232" s="5">
        <f t="shared" si="61"/>
        <v>-438.83999999999992</v>
      </c>
      <c r="BC232" s="33">
        <f t="shared" si="61"/>
        <v>-267.2700000000001</v>
      </c>
      <c r="BD232" s="34">
        <f t="shared" si="61"/>
        <v>-590.73000000000047</v>
      </c>
      <c r="BE232" s="7">
        <f t="shared" si="70"/>
        <v>-0.31544447673479931</v>
      </c>
      <c r="BF232" s="7">
        <f t="shared" si="70"/>
        <v>-0.28717863933206578</v>
      </c>
      <c r="BG232" s="7">
        <f t="shared" si="70"/>
        <v>6.0389360061680799</v>
      </c>
      <c r="BH232" s="7">
        <f t="shared" si="62"/>
        <v>-0.21299293809304243</v>
      </c>
      <c r="BI232" s="36">
        <f t="shared" si="62"/>
        <v>-0.25492889232266008</v>
      </c>
      <c r="BJ232" s="37">
        <f t="shared" si="62"/>
        <v>-0.17852814690122681</v>
      </c>
      <c r="BK232" s="38">
        <f t="shared" si="71"/>
        <v>1</v>
      </c>
      <c r="BL232" s="38">
        <f t="shared" si="71"/>
        <v>0.15763519782093058</v>
      </c>
      <c r="BM232" s="38">
        <f t="shared" si="71"/>
        <v>0.34182641905047179</v>
      </c>
      <c r="BN232" s="38">
        <f t="shared" si="63"/>
        <v>0.23238193236244192</v>
      </c>
      <c r="BO232" s="39">
        <f t="shared" si="63"/>
        <v>0.2412988882470507</v>
      </c>
      <c r="BP232" s="40">
        <f t="shared" si="63"/>
        <v>0.21360349415257529</v>
      </c>
      <c r="BQ232" s="38">
        <f t="shared" si="72"/>
        <v>1</v>
      </c>
      <c r="BR232" s="38">
        <f t="shared" si="72"/>
        <v>0.21443068714603516</v>
      </c>
      <c r="BS232" s="38">
        <f t="shared" si="72"/>
        <v>0.35139528583039831</v>
      </c>
      <c r="BT232" s="38">
        <f t="shared" si="64"/>
        <v>0.31016895314685206</v>
      </c>
      <c r="BU232" s="39">
        <f t="shared" si="64"/>
        <v>0.29156515935257804</v>
      </c>
      <c r="BV232" s="40">
        <f t="shared" si="64"/>
        <v>0.26991120123858203</v>
      </c>
      <c r="BW232" s="38">
        <f t="shared" si="73"/>
        <v>0</v>
      </c>
      <c r="BX232" s="38">
        <f t="shared" si="73"/>
        <v>-5.6795489325104587E-2</v>
      </c>
      <c r="BY232" s="38">
        <f t="shared" si="73"/>
        <v>-9.5688667799265215E-3</v>
      </c>
      <c r="BZ232" s="38">
        <f t="shared" si="65"/>
        <v>-7.7787020784410132E-2</v>
      </c>
      <c r="CA232" s="39">
        <f t="shared" si="65"/>
        <v>-5.0266271105527338E-2</v>
      </c>
      <c r="CB232" s="40">
        <f t="shared" si="65"/>
        <v>-5.6307707086006742E-2</v>
      </c>
      <c r="CC232" s="2">
        <f t="shared" si="74"/>
        <v>0</v>
      </c>
      <c r="CD232" s="2">
        <f t="shared" si="74"/>
        <v>-567.95489325104586</v>
      </c>
      <c r="CE232" s="2">
        <f t="shared" si="74"/>
        <v>-95.688667799265218</v>
      </c>
      <c r="CF232" s="2">
        <f t="shared" si="66"/>
        <v>-777.87020784410129</v>
      </c>
      <c r="CG232" s="29">
        <f t="shared" si="66"/>
        <v>-502.66271105527341</v>
      </c>
      <c r="CH232" s="31">
        <f t="shared" si="66"/>
        <v>-563.07707086006747</v>
      </c>
      <c r="CI232" s="40">
        <f>IFERROR(M232/'Class Sum-WR'!M232,0)</f>
        <v>0.19649745994583417</v>
      </c>
      <c r="CJ232" s="40">
        <f>IFERROR(M232/'Class Sum-TH'!M232,0)</f>
        <v>0.83264585563491778</v>
      </c>
    </row>
    <row r="233" spans="1:88" x14ac:dyDescent="0.2">
      <c r="A233" t="s">
        <v>46</v>
      </c>
      <c r="B233" t="s">
        <v>46</v>
      </c>
      <c r="C233" t="s">
        <v>100</v>
      </c>
      <c r="D233" t="s">
        <v>100</v>
      </c>
      <c r="E233" t="s">
        <v>96</v>
      </c>
      <c r="F233" s="27">
        <f t="shared" si="79"/>
        <v>46238</v>
      </c>
      <c r="G233" s="60" t="s">
        <v>37</v>
      </c>
      <c r="H233" s="28">
        <v>0</v>
      </c>
      <c r="I233" s="2">
        <v>0</v>
      </c>
      <c r="J233" s="2">
        <v>0</v>
      </c>
      <c r="K233" s="2">
        <v>0</v>
      </c>
      <c r="L233" s="29">
        <v>0</v>
      </c>
      <c r="M233" s="30">
        <f t="shared" si="75"/>
        <v>0</v>
      </c>
      <c r="N233" t="s">
        <v>49</v>
      </c>
      <c r="O233" t="s">
        <v>49</v>
      </c>
      <c r="P233" t="s">
        <v>100</v>
      </c>
      <c r="Q233" t="s">
        <v>100</v>
      </c>
      <c r="R233" t="s">
        <v>96</v>
      </c>
      <c r="S233" s="27">
        <f t="shared" si="80"/>
        <v>45874</v>
      </c>
      <c r="T233" s="60" t="s">
        <v>37</v>
      </c>
      <c r="U233" s="28">
        <v>-5.61</v>
      </c>
      <c r="V233" s="2">
        <v>1808.8</v>
      </c>
      <c r="W233" s="2">
        <v>97.32</v>
      </c>
      <c r="X233" s="2">
        <v>5657.8</v>
      </c>
      <c r="Y233" s="29">
        <v>2504.7399999999998</v>
      </c>
      <c r="Z233" s="31">
        <f t="shared" si="76"/>
        <v>10063.049999999999</v>
      </c>
      <c r="AA233" s="32">
        <f t="shared" si="67"/>
        <v>5.61</v>
      </c>
      <c r="AB233" s="5">
        <f t="shared" si="67"/>
        <v>-1808.8</v>
      </c>
      <c r="AC233" s="5">
        <f t="shared" si="67"/>
        <v>-97.32</v>
      </c>
      <c r="AD233" s="5">
        <f t="shared" si="59"/>
        <v>-5657.8</v>
      </c>
      <c r="AE233" s="33">
        <f t="shared" si="59"/>
        <v>-2504.7399999999998</v>
      </c>
      <c r="AF233" s="34">
        <f t="shared" si="59"/>
        <v>-10063.049999999999</v>
      </c>
      <c r="AG233" s="35">
        <f t="shared" si="68"/>
        <v>-1</v>
      </c>
      <c r="AH233" s="7">
        <f t="shared" si="68"/>
        <v>-1</v>
      </c>
      <c r="AI233" s="7">
        <f t="shared" si="68"/>
        <v>-1</v>
      </c>
      <c r="AJ233" s="7">
        <f t="shared" si="60"/>
        <v>-1</v>
      </c>
      <c r="AK233" s="36">
        <f t="shared" si="60"/>
        <v>-1</v>
      </c>
      <c r="AL233" s="37">
        <f t="shared" si="60"/>
        <v>-1</v>
      </c>
      <c r="AM233" s="2">
        <v>0</v>
      </c>
      <c r="AN233" s="2">
        <v>0</v>
      </c>
      <c r="AO233" s="2">
        <v>0</v>
      </c>
      <c r="AP233" s="2">
        <v>0</v>
      </c>
      <c r="AQ233" s="29">
        <v>0</v>
      </c>
      <c r="AR233" s="31">
        <f t="shared" si="77"/>
        <v>0</v>
      </c>
      <c r="AS233" s="2">
        <v>-5.61</v>
      </c>
      <c r="AT233" s="2">
        <v>418.01</v>
      </c>
      <c r="AU233" s="2">
        <v>38.229999999999997</v>
      </c>
      <c r="AV233" s="2">
        <v>1825.35</v>
      </c>
      <c r="AW233" s="29">
        <v>677.06</v>
      </c>
      <c r="AX233" s="31">
        <f t="shared" si="78"/>
        <v>2953.04</v>
      </c>
      <c r="AY233" s="5">
        <f t="shared" si="69"/>
        <v>5.61</v>
      </c>
      <c r="AZ233" s="5">
        <f t="shared" si="69"/>
        <v>-418.01</v>
      </c>
      <c r="BA233" s="5">
        <f t="shared" si="69"/>
        <v>-38.229999999999997</v>
      </c>
      <c r="BB233" s="5">
        <f t="shared" si="61"/>
        <v>-1825.35</v>
      </c>
      <c r="BC233" s="33">
        <f t="shared" si="61"/>
        <v>-677.06</v>
      </c>
      <c r="BD233" s="34">
        <f t="shared" si="61"/>
        <v>-2953.04</v>
      </c>
      <c r="BE233" s="7">
        <f t="shared" si="70"/>
        <v>-1</v>
      </c>
      <c r="BF233" s="7">
        <f t="shared" si="70"/>
        <v>-1</v>
      </c>
      <c r="BG233" s="7">
        <f t="shared" si="70"/>
        <v>-1</v>
      </c>
      <c r="BH233" s="7">
        <f t="shared" si="62"/>
        <v>-1</v>
      </c>
      <c r="BI233" s="36">
        <f t="shared" si="62"/>
        <v>-1</v>
      </c>
      <c r="BJ233" s="37">
        <f t="shared" si="62"/>
        <v>-1</v>
      </c>
      <c r="BK233" s="38">
        <f t="shared" si="71"/>
        <v>0</v>
      </c>
      <c r="BL233" s="38">
        <f t="shared" si="71"/>
        <v>0</v>
      </c>
      <c r="BM233" s="38">
        <f t="shared" si="71"/>
        <v>0</v>
      </c>
      <c r="BN233" s="38">
        <f t="shared" si="63"/>
        <v>0</v>
      </c>
      <c r="BO233" s="39">
        <f t="shared" si="63"/>
        <v>0</v>
      </c>
      <c r="BP233" s="40">
        <f t="shared" si="63"/>
        <v>0</v>
      </c>
      <c r="BQ233" s="38">
        <f t="shared" si="72"/>
        <v>1</v>
      </c>
      <c r="BR233" s="38">
        <f t="shared" si="72"/>
        <v>0.23109796550199027</v>
      </c>
      <c r="BS233" s="38">
        <f t="shared" si="72"/>
        <v>0.39282778462803125</v>
      </c>
      <c r="BT233" s="38">
        <f t="shared" si="64"/>
        <v>0.32262540209975604</v>
      </c>
      <c r="BU233" s="39">
        <f t="shared" si="64"/>
        <v>0.27031148941606714</v>
      </c>
      <c r="BV233" s="40">
        <f t="shared" si="64"/>
        <v>0.29345377395521238</v>
      </c>
      <c r="BW233" s="38">
        <f t="shared" si="73"/>
        <v>-1</v>
      </c>
      <c r="BX233" s="38">
        <f t="shared" si="73"/>
        <v>-0.23109796550199027</v>
      </c>
      <c r="BY233" s="38">
        <f t="shared" si="73"/>
        <v>-0.39282778462803125</v>
      </c>
      <c r="BZ233" s="38">
        <f t="shared" si="65"/>
        <v>-0.32262540209975604</v>
      </c>
      <c r="CA233" s="39">
        <f t="shared" si="65"/>
        <v>-0.27031148941606714</v>
      </c>
      <c r="CB233" s="40">
        <f t="shared" si="65"/>
        <v>-0.29345377395521238</v>
      </c>
      <c r="CC233" s="2">
        <f t="shared" si="74"/>
        <v>-10000</v>
      </c>
      <c r="CD233" s="2">
        <f t="shared" si="74"/>
        <v>-2310.9796550199026</v>
      </c>
      <c r="CE233" s="2">
        <f t="shared" si="74"/>
        <v>-3928.2778462803126</v>
      </c>
      <c r="CF233" s="2">
        <f t="shared" si="66"/>
        <v>-3226.2540209975605</v>
      </c>
      <c r="CG233" s="29">
        <f t="shared" si="66"/>
        <v>-2703.1148941606716</v>
      </c>
      <c r="CH233" s="31">
        <f t="shared" si="66"/>
        <v>-2934.5377395521236</v>
      </c>
      <c r="CI233" s="40">
        <f>IFERROR(M233/'Class Sum-WR'!M233,0)</f>
        <v>0</v>
      </c>
      <c r="CJ233" s="40">
        <f>IFERROR(M233/'Class Sum-TH'!M233,0)</f>
        <v>0</v>
      </c>
    </row>
    <row r="234" spans="1:88" x14ac:dyDescent="0.2">
      <c r="A234" t="s">
        <v>46</v>
      </c>
      <c r="B234" t="s">
        <v>46</v>
      </c>
      <c r="C234" t="s">
        <v>100</v>
      </c>
      <c r="D234" t="s">
        <v>100</v>
      </c>
      <c r="E234" t="s">
        <v>96</v>
      </c>
      <c r="F234" s="27">
        <f t="shared" si="79"/>
        <v>46239</v>
      </c>
      <c r="G234" s="60" t="s">
        <v>38</v>
      </c>
      <c r="H234" s="28">
        <v>0</v>
      </c>
      <c r="I234" s="2">
        <v>0</v>
      </c>
      <c r="J234" s="2">
        <v>0</v>
      </c>
      <c r="K234" s="2">
        <v>0</v>
      </c>
      <c r="L234" s="29">
        <v>0</v>
      </c>
      <c r="M234" s="30">
        <f t="shared" si="75"/>
        <v>0</v>
      </c>
      <c r="N234" t="s">
        <v>49</v>
      </c>
      <c r="O234" t="s">
        <v>49</v>
      </c>
      <c r="P234" t="s">
        <v>100</v>
      </c>
      <c r="Q234" t="s">
        <v>100</v>
      </c>
      <c r="R234" t="s">
        <v>96</v>
      </c>
      <c r="S234" s="27">
        <f t="shared" si="80"/>
        <v>45875</v>
      </c>
      <c r="T234" s="60" t="s">
        <v>38</v>
      </c>
      <c r="U234" s="28">
        <v>0</v>
      </c>
      <c r="V234" s="2">
        <v>2212.62</v>
      </c>
      <c r="W234" s="2">
        <v>57.96</v>
      </c>
      <c r="X234" s="2">
        <v>6669</v>
      </c>
      <c r="Y234" s="29">
        <v>3862.34</v>
      </c>
      <c r="Z234" s="31">
        <f t="shared" si="76"/>
        <v>12801.92</v>
      </c>
      <c r="AA234" s="32">
        <f t="shared" si="67"/>
        <v>0</v>
      </c>
      <c r="AB234" s="5">
        <f t="shared" si="67"/>
        <v>-2212.62</v>
      </c>
      <c r="AC234" s="5">
        <f t="shared" si="67"/>
        <v>-57.96</v>
      </c>
      <c r="AD234" s="5">
        <f t="shared" si="59"/>
        <v>-6669</v>
      </c>
      <c r="AE234" s="33">
        <f t="shared" si="59"/>
        <v>-3862.34</v>
      </c>
      <c r="AF234" s="34">
        <f t="shared" si="59"/>
        <v>-12801.92</v>
      </c>
      <c r="AG234" s="35" t="e">
        <f t="shared" si="68"/>
        <v>#DIV/0!</v>
      </c>
      <c r="AH234" s="7">
        <f t="shared" si="68"/>
        <v>-1</v>
      </c>
      <c r="AI234" s="7">
        <f t="shared" si="68"/>
        <v>-1</v>
      </c>
      <c r="AJ234" s="7">
        <f t="shared" si="60"/>
        <v>-1</v>
      </c>
      <c r="AK234" s="36">
        <f t="shared" si="60"/>
        <v>-1</v>
      </c>
      <c r="AL234" s="37">
        <f t="shared" si="60"/>
        <v>-1</v>
      </c>
      <c r="AM234" s="2">
        <v>0</v>
      </c>
      <c r="AN234" s="2">
        <v>0</v>
      </c>
      <c r="AO234" s="2">
        <v>0</v>
      </c>
      <c r="AP234" s="2">
        <v>0</v>
      </c>
      <c r="AQ234" s="29">
        <v>0</v>
      </c>
      <c r="AR234" s="31">
        <f t="shared" si="77"/>
        <v>0</v>
      </c>
      <c r="AS234" s="2">
        <v>0</v>
      </c>
      <c r="AT234" s="2">
        <v>485.64</v>
      </c>
      <c r="AU234" s="2">
        <v>25.67</v>
      </c>
      <c r="AV234" s="2">
        <v>1872.6</v>
      </c>
      <c r="AW234" s="29">
        <v>1203.22</v>
      </c>
      <c r="AX234" s="31">
        <f t="shared" si="78"/>
        <v>3587.13</v>
      </c>
      <c r="AY234" s="5">
        <f t="shared" si="69"/>
        <v>0</v>
      </c>
      <c r="AZ234" s="5">
        <f t="shared" si="69"/>
        <v>-485.64</v>
      </c>
      <c r="BA234" s="5">
        <f t="shared" si="69"/>
        <v>-25.67</v>
      </c>
      <c r="BB234" s="5">
        <f t="shared" si="61"/>
        <v>-1872.6</v>
      </c>
      <c r="BC234" s="33">
        <f t="shared" si="61"/>
        <v>-1203.22</v>
      </c>
      <c r="BD234" s="34">
        <f t="shared" si="61"/>
        <v>-3587.13</v>
      </c>
      <c r="BE234" s="7" t="e">
        <f t="shared" si="70"/>
        <v>#DIV/0!</v>
      </c>
      <c r="BF234" s="7">
        <f t="shared" si="70"/>
        <v>-1</v>
      </c>
      <c r="BG234" s="7">
        <f t="shared" si="70"/>
        <v>-1</v>
      </c>
      <c r="BH234" s="7">
        <f t="shared" si="62"/>
        <v>-1</v>
      </c>
      <c r="BI234" s="36">
        <f t="shared" si="62"/>
        <v>-1</v>
      </c>
      <c r="BJ234" s="37">
        <f t="shared" si="62"/>
        <v>-1</v>
      </c>
      <c r="BK234" s="38">
        <f t="shared" si="71"/>
        <v>0</v>
      </c>
      <c r="BL234" s="38">
        <f t="shared" si="71"/>
        <v>0</v>
      </c>
      <c r="BM234" s="38">
        <f t="shared" si="71"/>
        <v>0</v>
      </c>
      <c r="BN234" s="38">
        <f t="shared" si="63"/>
        <v>0</v>
      </c>
      <c r="BO234" s="39">
        <f t="shared" si="63"/>
        <v>0</v>
      </c>
      <c r="BP234" s="40">
        <f t="shared" si="63"/>
        <v>0</v>
      </c>
      <c r="BQ234" s="38">
        <f t="shared" si="72"/>
        <v>0</v>
      </c>
      <c r="BR234" s="38">
        <f t="shared" si="72"/>
        <v>0.21948640073758713</v>
      </c>
      <c r="BS234" s="38">
        <f t="shared" si="72"/>
        <v>0.44289164941338854</v>
      </c>
      <c r="BT234" s="38">
        <f t="shared" si="64"/>
        <v>0.28079172289698606</v>
      </c>
      <c r="BU234" s="39">
        <f t="shared" si="64"/>
        <v>0.31152617325248422</v>
      </c>
      <c r="BV234" s="40">
        <f t="shared" si="64"/>
        <v>0.28020250087486875</v>
      </c>
      <c r="BW234" s="38">
        <f t="shared" si="73"/>
        <v>0</v>
      </c>
      <c r="BX234" s="38">
        <f t="shared" si="73"/>
        <v>-0.21948640073758713</v>
      </c>
      <c r="BY234" s="38">
        <f t="shared" si="73"/>
        <v>-0.44289164941338854</v>
      </c>
      <c r="BZ234" s="38">
        <f t="shared" si="65"/>
        <v>-0.28079172289698606</v>
      </c>
      <c r="CA234" s="39">
        <f t="shared" si="65"/>
        <v>-0.31152617325248422</v>
      </c>
      <c r="CB234" s="40">
        <f t="shared" si="65"/>
        <v>-0.28020250087486875</v>
      </c>
      <c r="CC234" s="2">
        <f t="shared" si="74"/>
        <v>0</v>
      </c>
      <c r="CD234" s="2">
        <f t="shared" si="74"/>
        <v>-2194.8640073758711</v>
      </c>
      <c r="CE234" s="2">
        <f t="shared" si="74"/>
        <v>-4428.9164941338859</v>
      </c>
      <c r="CF234" s="2">
        <f t="shared" si="66"/>
        <v>-2807.9172289698608</v>
      </c>
      <c r="CG234" s="29">
        <f t="shared" si="66"/>
        <v>-3115.261732524842</v>
      </c>
      <c r="CH234" s="31">
        <f t="shared" si="66"/>
        <v>-2802.0250087486875</v>
      </c>
      <c r="CI234" s="40">
        <f>IFERROR(M234/'Class Sum-WR'!M234,0)</f>
        <v>0</v>
      </c>
      <c r="CJ234" s="40">
        <f>IFERROR(M234/'Class Sum-TH'!M234,0)</f>
        <v>0</v>
      </c>
    </row>
    <row r="235" spans="1:88" x14ac:dyDescent="0.2">
      <c r="A235" t="s">
        <v>46</v>
      </c>
      <c r="B235" t="s">
        <v>46</v>
      </c>
      <c r="C235" t="s">
        <v>100</v>
      </c>
      <c r="D235" t="s">
        <v>100</v>
      </c>
      <c r="E235" t="s">
        <v>96</v>
      </c>
      <c r="F235" s="27">
        <f t="shared" si="79"/>
        <v>46240</v>
      </c>
      <c r="G235" s="60" t="s">
        <v>39</v>
      </c>
      <c r="H235" s="28">
        <v>0</v>
      </c>
      <c r="I235" s="2">
        <v>0</v>
      </c>
      <c r="J235" s="2">
        <v>0</v>
      </c>
      <c r="K235" s="2">
        <v>0</v>
      </c>
      <c r="L235" s="29">
        <v>0</v>
      </c>
      <c r="M235" s="30">
        <f t="shared" si="75"/>
        <v>0</v>
      </c>
      <c r="N235" t="s">
        <v>49</v>
      </c>
      <c r="O235" t="s">
        <v>49</v>
      </c>
      <c r="P235" t="s">
        <v>100</v>
      </c>
      <c r="Q235" t="s">
        <v>100</v>
      </c>
      <c r="R235" t="s">
        <v>96</v>
      </c>
      <c r="S235" s="27">
        <f t="shared" si="80"/>
        <v>45876</v>
      </c>
      <c r="T235" s="60" t="s">
        <v>39</v>
      </c>
      <c r="U235" s="28">
        <v>-0.55000000000000004</v>
      </c>
      <c r="V235" s="2">
        <v>2940.56</v>
      </c>
      <c r="W235" s="2">
        <v>150.46</v>
      </c>
      <c r="X235" s="2">
        <v>7454.26</v>
      </c>
      <c r="Y235" s="29">
        <v>2959.32</v>
      </c>
      <c r="Z235" s="31">
        <f t="shared" si="76"/>
        <v>13504.05</v>
      </c>
      <c r="AA235" s="32">
        <f t="shared" si="67"/>
        <v>0.55000000000000004</v>
      </c>
      <c r="AB235" s="5">
        <f t="shared" si="67"/>
        <v>-2940.56</v>
      </c>
      <c r="AC235" s="5">
        <f t="shared" si="67"/>
        <v>-150.46</v>
      </c>
      <c r="AD235" s="5">
        <f t="shared" si="59"/>
        <v>-7454.26</v>
      </c>
      <c r="AE235" s="33">
        <f t="shared" si="59"/>
        <v>-2959.32</v>
      </c>
      <c r="AF235" s="34">
        <f t="shared" si="59"/>
        <v>-13504.05</v>
      </c>
      <c r="AG235" s="35">
        <f t="shared" si="68"/>
        <v>-1</v>
      </c>
      <c r="AH235" s="7">
        <f t="shared" si="68"/>
        <v>-1</v>
      </c>
      <c r="AI235" s="7">
        <f t="shared" si="68"/>
        <v>-1</v>
      </c>
      <c r="AJ235" s="7">
        <f t="shared" si="60"/>
        <v>-1</v>
      </c>
      <c r="AK235" s="36">
        <f t="shared" si="60"/>
        <v>-1</v>
      </c>
      <c r="AL235" s="37">
        <f t="shared" si="60"/>
        <v>-1</v>
      </c>
      <c r="AM235" s="2">
        <v>0</v>
      </c>
      <c r="AN235" s="2">
        <v>0</v>
      </c>
      <c r="AO235" s="2">
        <v>0</v>
      </c>
      <c r="AP235" s="2">
        <v>0</v>
      </c>
      <c r="AQ235" s="29">
        <v>0</v>
      </c>
      <c r="AR235" s="31">
        <f t="shared" si="77"/>
        <v>0</v>
      </c>
      <c r="AS235" s="2">
        <v>-0.55000000000000004</v>
      </c>
      <c r="AT235" s="2">
        <v>637.94000000000005</v>
      </c>
      <c r="AU235" s="2">
        <v>63.67</v>
      </c>
      <c r="AV235" s="2">
        <v>2085.1</v>
      </c>
      <c r="AW235" s="29">
        <v>926.44</v>
      </c>
      <c r="AX235" s="31">
        <f t="shared" si="78"/>
        <v>3712.6</v>
      </c>
      <c r="AY235" s="5">
        <f t="shared" si="69"/>
        <v>0.55000000000000004</v>
      </c>
      <c r="AZ235" s="5">
        <f t="shared" si="69"/>
        <v>-637.94000000000005</v>
      </c>
      <c r="BA235" s="5">
        <f t="shared" si="69"/>
        <v>-63.67</v>
      </c>
      <c r="BB235" s="5">
        <f t="shared" si="61"/>
        <v>-2085.1</v>
      </c>
      <c r="BC235" s="33">
        <f t="shared" si="61"/>
        <v>-926.44</v>
      </c>
      <c r="BD235" s="34">
        <f t="shared" si="61"/>
        <v>-3712.6</v>
      </c>
      <c r="BE235" s="7">
        <f t="shared" si="70"/>
        <v>-1</v>
      </c>
      <c r="BF235" s="7">
        <f t="shared" si="70"/>
        <v>-1</v>
      </c>
      <c r="BG235" s="7">
        <f t="shared" si="70"/>
        <v>-1</v>
      </c>
      <c r="BH235" s="7">
        <f t="shared" si="62"/>
        <v>-1</v>
      </c>
      <c r="BI235" s="36">
        <f t="shared" si="62"/>
        <v>-1</v>
      </c>
      <c r="BJ235" s="37">
        <f t="shared" si="62"/>
        <v>-1</v>
      </c>
      <c r="BK235" s="38">
        <f t="shared" si="71"/>
        <v>0</v>
      </c>
      <c r="BL235" s="38">
        <f t="shared" si="71"/>
        <v>0</v>
      </c>
      <c r="BM235" s="38">
        <f t="shared" si="71"/>
        <v>0</v>
      </c>
      <c r="BN235" s="38">
        <f t="shared" si="63"/>
        <v>0</v>
      </c>
      <c r="BO235" s="39">
        <f t="shared" si="63"/>
        <v>0</v>
      </c>
      <c r="BP235" s="40">
        <f t="shared" si="63"/>
        <v>0</v>
      </c>
      <c r="BQ235" s="38">
        <f t="shared" si="72"/>
        <v>1</v>
      </c>
      <c r="BR235" s="38">
        <f t="shared" si="72"/>
        <v>0.21694507168702562</v>
      </c>
      <c r="BS235" s="38">
        <f t="shared" si="72"/>
        <v>0.42316894855775622</v>
      </c>
      <c r="BT235" s="38">
        <f t="shared" si="64"/>
        <v>0.27971924778582985</v>
      </c>
      <c r="BU235" s="39">
        <f t="shared" si="64"/>
        <v>0.31305840530932783</v>
      </c>
      <c r="BV235" s="40">
        <f t="shared" si="64"/>
        <v>0.27492492992842887</v>
      </c>
      <c r="BW235" s="38">
        <f t="shared" si="73"/>
        <v>-1</v>
      </c>
      <c r="BX235" s="38">
        <f t="shared" si="73"/>
        <v>-0.21694507168702562</v>
      </c>
      <c r="BY235" s="38">
        <f t="shared" si="73"/>
        <v>-0.42316894855775622</v>
      </c>
      <c r="BZ235" s="38">
        <f t="shared" si="65"/>
        <v>-0.27971924778582985</v>
      </c>
      <c r="CA235" s="39">
        <f t="shared" si="65"/>
        <v>-0.31305840530932783</v>
      </c>
      <c r="CB235" s="40">
        <f t="shared" si="65"/>
        <v>-0.27492492992842887</v>
      </c>
      <c r="CC235" s="2">
        <f t="shared" si="74"/>
        <v>-10000</v>
      </c>
      <c r="CD235" s="2">
        <f t="shared" si="74"/>
        <v>-2169.4507168702562</v>
      </c>
      <c r="CE235" s="2">
        <f t="shared" si="74"/>
        <v>-4231.6894855775618</v>
      </c>
      <c r="CF235" s="2">
        <f t="shared" si="66"/>
        <v>-2797.1924778582984</v>
      </c>
      <c r="CG235" s="29">
        <f t="shared" si="66"/>
        <v>-3130.5840530932783</v>
      </c>
      <c r="CH235" s="31">
        <f t="shared" si="66"/>
        <v>-2749.2492992842886</v>
      </c>
      <c r="CI235" s="40">
        <f>IFERROR(M235/'Class Sum-WR'!M235,0)</f>
        <v>0</v>
      </c>
      <c r="CJ235" s="40">
        <f>IFERROR(M235/'Class Sum-TH'!M235,0)</f>
        <v>0</v>
      </c>
    </row>
    <row r="236" spans="1:88" x14ac:dyDescent="0.2">
      <c r="A236" t="s">
        <v>46</v>
      </c>
      <c r="B236" t="s">
        <v>46</v>
      </c>
      <c r="C236" t="s">
        <v>100</v>
      </c>
      <c r="D236" t="s">
        <v>100</v>
      </c>
      <c r="E236" t="s">
        <v>96</v>
      </c>
      <c r="F236" s="27">
        <f t="shared" si="79"/>
        <v>46241</v>
      </c>
      <c r="G236" s="60" t="s">
        <v>40</v>
      </c>
      <c r="H236" s="28">
        <v>0</v>
      </c>
      <c r="I236" s="2">
        <v>0</v>
      </c>
      <c r="J236" s="2">
        <v>0</v>
      </c>
      <c r="K236" s="2">
        <v>0</v>
      </c>
      <c r="L236" s="29">
        <v>0</v>
      </c>
      <c r="M236" s="30">
        <f t="shared" si="75"/>
        <v>0</v>
      </c>
      <c r="N236" t="s">
        <v>49</v>
      </c>
      <c r="O236" t="s">
        <v>49</v>
      </c>
      <c r="P236" t="s">
        <v>100</v>
      </c>
      <c r="Q236" t="s">
        <v>100</v>
      </c>
      <c r="R236" t="s">
        <v>96</v>
      </c>
      <c r="S236" s="27">
        <f t="shared" si="80"/>
        <v>45877</v>
      </c>
      <c r="T236" s="60" t="s">
        <v>40</v>
      </c>
      <c r="U236" s="28">
        <v>-17.32</v>
      </c>
      <c r="V236" s="2">
        <v>5801.99</v>
      </c>
      <c r="W236" s="2">
        <v>549.42999999999995</v>
      </c>
      <c r="X236" s="2">
        <v>12297.57</v>
      </c>
      <c r="Y236" s="29">
        <v>5339.26</v>
      </c>
      <c r="Z236" s="31">
        <f t="shared" si="76"/>
        <v>23970.93</v>
      </c>
      <c r="AA236" s="32">
        <f t="shared" si="67"/>
        <v>17.32</v>
      </c>
      <c r="AB236" s="5">
        <f t="shared" si="67"/>
        <v>-5801.99</v>
      </c>
      <c r="AC236" s="5">
        <f t="shared" si="67"/>
        <v>-549.42999999999995</v>
      </c>
      <c r="AD236" s="5">
        <f t="shared" si="67"/>
        <v>-12297.57</v>
      </c>
      <c r="AE236" s="33">
        <f t="shared" si="67"/>
        <v>-5339.26</v>
      </c>
      <c r="AF236" s="34">
        <f t="shared" si="67"/>
        <v>-23970.93</v>
      </c>
      <c r="AG236" s="35">
        <f t="shared" si="68"/>
        <v>-1</v>
      </c>
      <c r="AH236" s="7">
        <f t="shared" si="68"/>
        <v>-1</v>
      </c>
      <c r="AI236" s="7">
        <f t="shared" si="68"/>
        <v>-1</v>
      </c>
      <c r="AJ236" s="7">
        <f t="shared" si="68"/>
        <v>-1</v>
      </c>
      <c r="AK236" s="36">
        <f t="shared" si="68"/>
        <v>-1</v>
      </c>
      <c r="AL236" s="37">
        <f t="shared" si="68"/>
        <v>-1</v>
      </c>
      <c r="AM236" s="2">
        <v>0</v>
      </c>
      <c r="AN236" s="2">
        <v>0</v>
      </c>
      <c r="AO236" s="2">
        <v>0</v>
      </c>
      <c r="AP236" s="2">
        <v>0</v>
      </c>
      <c r="AQ236" s="29">
        <v>0</v>
      </c>
      <c r="AR236" s="31">
        <f t="shared" si="77"/>
        <v>0</v>
      </c>
      <c r="AS236" s="2">
        <v>-17.32</v>
      </c>
      <c r="AT236" s="2">
        <v>1267.48</v>
      </c>
      <c r="AU236" s="2">
        <v>302.37</v>
      </c>
      <c r="AV236" s="2">
        <v>3594.61</v>
      </c>
      <c r="AW236" s="29">
        <v>1561.06</v>
      </c>
      <c r="AX236" s="31">
        <f t="shared" si="78"/>
        <v>6708.2000000000007</v>
      </c>
      <c r="AY236" s="5">
        <f t="shared" si="69"/>
        <v>17.32</v>
      </c>
      <c r="AZ236" s="5">
        <f t="shared" si="69"/>
        <v>-1267.48</v>
      </c>
      <c r="BA236" s="5">
        <f t="shared" si="69"/>
        <v>-302.37</v>
      </c>
      <c r="BB236" s="5">
        <f t="shared" si="69"/>
        <v>-3594.61</v>
      </c>
      <c r="BC236" s="33">
        <f t="shared" si="69"/>
        <v>-1561.06</v>
      </c>
      <c r="BD236" s="34">
        <f t="shared" si="69"/>
        <v>-6708.2000000000007</v>
      </c>
      <c r="BE236" s="7">
        <f t="shared" si="70"/>
        <v>-1</v>
      </c>
      <c r="BF236" s="7">
        <f t="shared" si="70"/>
        <v>-1</v>
      </c>
      <c r="BG236" s="7">
        <f t="shared" si="70"/>
        <v>-1</v>
      </c>
      <c r="BH236" s="7">
        <f t="shared" si="70"/>
        <v>-1</v>
      </c>
      <c r="BI236" s="36">
        <f t="shared" si="70"/>
        <v>-1</v>
      </c>
      <c r="BJ236" s="37">
        <f t="shared" si="70"/>
        <v>-1</v>
      </c>
      <c r="BK236" s="38">
        <f t="shared" si="71"/>
        <v>0</v>
      </c>
      <c r="BL236" s="38">
        <f t="shared" si="71"/>
        <v>0</v>
      </c>
      <c r="BM236" s="38">
        <f t="shared" si="71"/>
        <v>0</v>
      </c>
      <c r="BN236" s="38">
        <f t="shared" si="71"/>
        <v>0</v>
      </c>
      <c r="BO236" s="39">
        <f t="shared" si="71"/>
        <v>0</v>
      </c>
      <c r="BP236" s="40">
        <f t="shared" si="71"/>
        <v>0</v>
      </c>
      <c r="BQ236" s="38">
        <f t="shared" si="72"/>
        <v>1</v>
      </c>
      <c r="BR236" s="38">
        <f t="shared" si="72"/>
        <v>0.21845608144791701</v>
      </c>
      <c r="BS236" s="38">
        <f t="shared" si="72"/>
        <v>0.55033398249094523</v>
      </c>
      <c r="BT236" s="38">
        <f t="shared" si="72"/>
        <v>0.29230246300691926</v>
      </c>
      <c r="BU236" s="39">
        <f t="shared" si="72"/>
        <v>0.29237384955967677</v>
      </c>
      <c r="BV236" s="40">
        <f t="shared" si="72"/>
        <v>0.27984729837348826</v>
      </c>
      <c r="BW236" s="38">
        <f t="shared" si="73"/>
        <v>-1</v>
      </c>
      <c r="BX236" s="38">
        <f t="shared" si="73"/>
        <v>-0.21845608144791701</v>
      </c>
      <c r="BY236" s="38">
        <f t="shared" si="73"/>
        <v>-0.55033398249094523</v>
      </c>
      <c r="BZ236" s="38">
        <f t="shared" si="73"/>
        <v>-0.29230246300691926</v>
      </c>
      <c r="CA236" s="39">
        <f t="shared" si="73"/>
        <v>-0.29237384955967677</v>
      </c>
      <c r="CB236" s="40">
        <f t="shared" si="73"/>
        <v>-0.27984729837348826</v>
      </c>
      <c r="CC236" s="2">
        <f t="shared" si="74"/>
        <v>-10000</v>
      </c>
      <c r="CD236" s="2">
        <f t="shared" si="74"/>
        <v>-2184.5608144791699</v>
      </c>
      <c r="CE236" s="2">
        <f t="shared" si="74"/>
        <v>-5503.3398249094525</v>
      </c>
      <c r="CF236" s="2">
        <f t="shared" si="74"/>
        <v>-2923.0246300691924</v>
      </c>
      <c r="CG236" s="29">
        <f t="shared" si="74"/>
        <v>-2923.7384955967677</v>
      </c>
      <c r="CH236" s="31">
        <f t="shared" si="74"/>
        <v>-2798.4729837348827</v>
      </c>
      <c r="CI236" s="40">
        <f>IFERROR(M236/'Class Sum-WR'!M236,0)</f>
        <v>0</v>
      </c>
      <c r="CJ236" s="40">
        <f>IFERROR(M236/'Class Sum-TH'!M236,0)</f>
        <v>0</v>
      </c>
    </row>
    <row r="237" spans="1:88" ht="13.5" thickBot="1" x14ac:dyDescent="0.25">
      <c r="A237" t="s">
        <v>46</v>
      </c>
      <c r="B237" t="s">
        <v>46</v>
      </c>
      <c r="C237" t="s">
        <v>100</v>
      </c>
      <c r="D237" t="s">
        <v>100</v>
      </c>
      <c r="E237" t="s">
        <v>96</v>
      </c>
      <c r="F237" s="41">
        <f t="shared" si="79"/>
        <v>46242</v>
      </c>
      <c r="G237" s="61" t="s">
        <v>41</v>
      </c>
      <c r="H237" s="43">
        <v>0</v>
      </c>
      <c r="I237" s="44">
        <v>0</v>
      </c>
      <c r="J237" s="44">
        <v>0</v>
      </c>
      <c r="K237" s="44">
        <v>0</v>
      </c>
      <c r="L237" s="45">
        <v>0</v>
      </c>
      <c r="M237" s="46">
        <f t="shared" si="75"/>
        <v>0</v>
      </c>
      <c r="N237" t="s">
        <v>49</v>
      </c>
      <c r="O237" t="s">
        <v>49</v>
      </c>
      <c r="P237" t="s">
        <v>100</v>
      </c>
      <c r="Q237" t="s">
        <v>100</v>
      </c>
      <c r="R237" t="s">
        <v>96</v>
      </c>
      <c r="S237" s="41">
        <f t="shared" si="80"/>
        <v>45878</v>
      </c>
      <c r="T237" s="61" t="s">
        <v>41</v>
      </c>
      <c r="U237" s="43">
        <v>-47.85</v>
      </c>
      <c r="V237" s="44">
        <v>5793.03</v>
      </c>
      <c r="W237" s="44">
        <v>510.74</v>
      </c>
      <c r="X237" s="44">
        <v>13676.81</v>
      </c>
      <c r="Y237" s="45">
        <v>5346.67</v>
      </c>
      <c r="Z237" s="47">
        <f t="shared" si="76"/>
        <v>25279.4</v>
      </c>
      <c r="AA237" s="48">
        <f t="shared" ref="AA237:AF279" si="81">+H237-U237</f>
        <v>47.85</v>
      </c>
      <c r="AB237" s="49">
        <f t="shared" si="81"/>
        <v>-5793.03</v>
      </c>
      <c r="AC237" s="49">
        <f t="shared" si="81"/>
        <v>-510.74</v>
      </c>
      <c r="AD237" s="49">
        <f t="shared" si="81"/>
        <v>-13676.81</v>
      </c>
      <c r="AE237" s="50">
        <f t="shared" si="81"/>
        <v>-5346.67</v>
      </c>
      <c r="AF237" s="51">
        <f t="shared" si="81"/>
        <v>-25279.4</v>
      </c>
      <c r="AG237" s="52">
        <f t="shared" ref="AG237:AL279" si="82">AA237/U237</f>
        <v>-1</v>
      </c>
      <c r="AH237" s="53">
        <f t="shared" si="82"/>
        <v>-1</v>
      </c>
      <c r="AI237" s="53">
        <f t="shared" si="82"/>
        <v>-1</v>
      </c>
      <c r="AJ237" s="53">
        <f t="shared" si="82"/>
        <v>-1</v>
      </c>
      <c r="AK237" s="54">
        <f t="shared" si="82"/>
        <v>-1</v>
      </c>
      <c r="AL237" s="55">
        <f t="shared" si="82"/>
        <v>-1</v>
      </c>
      <c r="AM237" s="44">
        <v>0</v>
      </c>
      <c r="AN237" s="44">
        <v>0</v>
      </c>
      <c r="AO237" s="44">
        <v>0</v>
      </c>
      <c r="AP237" s="44">
        <v>0</v>
      </c>
      <c r="AQ237" s="45">
        <v>0</v>
      </c>
      <c r="AR237" s="47">
        <f t="shared" si="77"/>
        <v>0</v>
      </c>
      <c r="AS237" s="44">
        <v>-47.85</v>
      </c>
      <c r="AT237" s="44">
        <v>1279.07</v>
      </c>
      <c r="AU237" s="44">
        <v>275.95</v>
      </c>
      <c r="AV237" s="44">
        <v>4174.67</v>
      </c>
      <c r="AW237" s="45">
        <v>1662.9</v>
      </c>
      <c r="AX237" s="47">
        <f t="shared" si="78"/>
        <v>7344.74</v>
      </c>
      <c r="AY237" s="49">
        <f t="shared" ref="AY237:BD279" si="83">+AM237-AS237</f>
        <v>47.85</v>
      </c>
      <c r="AZ237" s="49">
        <f t="shared" si="83"/>
        <v>-1279.07</v>
      </c>
      <c r="BA237" s="49">
        <f t="shared" si="83"/>
        <v>-275.95</v>
      </c>
      <c r="BB237" s="49">
        <f t="shared" si="83"/>
        <v>-4174.67</v>
      </c>
      <c r="BC237" s="50">
        <f t="shared" si="83"/>
        <v>-1662.9</v>
      </c>
      <c r="BD237" s="51">
        <f t="shared" si="83"/>
        <v>-7344.74</v>
      </c>
      <c r="BE237" s="53">
        <f t="shared" ref="BE237:BJ279" si="84">AY237/AS237</f>
        <v>-1</v>
      </c>
      <c r="BF237" s="53">
        <f t="shared" si="84"/>
        <v>-1</v>
      </c>
      <c r="BG237" s="53">
        <f t="shared" si="84"/>
        <v>-1</v>
      </c>
      <c r="BH237" s="53">
        <f t="shared" si="84"/>
        <v>-1</v>
      </c>
      <c r="BI237" s="54">
        <f t="shared" si="84"/>
        <v>-1</v>
      </c>
      <c r="BJ237" s="55">
        <f t="shared" si="84"/>
        <v>-1</v>
      </c>
      <c r="BK237" s="56">
        <f t="shared" ref="BK237:BP279" si="85">IFERROR(AM237/H237,0)</f>
        <v>0</v>
      </c>
      <c r="BL237" s="56">
        <f t="shared" si="85"/>
        <v>0</v>
      </c>
      <c r="BM237" s="56">
        <f t="shared" si="85"/>
        <v>0</v>
      </c>
      <c r="BN237" s="56">
        <f t="shared" si="85"/>
        <v>0</v>
      </c>
      <c r="BO237" s="57">
        <f t="shared" si="85"/>
        <v>0</v>
      </c>
      <c r="BP237" s="58">
        <f t="shared" si="85"/>
        <v>0</v>
      </c>
      <c r="BQ237" s="56">
        <f t="shared" ref="BQ237:BV279" si="86">IFERROR(AS237/U237,0)</f>
        <v>1</v>
      </c>
      <c r="BR237" s="56">
        <f t="shared" si="86"/>
        <v>0.22079464459876783</v>
      </c>
      <c r="BS237" s="56">
        <f t="shared" si="86"/>
        <v>0.5402944746837921</v>
      </c>
      <c r="BT237" s="56">
        <f t="shared" si="86"/>
        <v>0.30523711304024842</v>
      </c>
      <c r="BU237" s="57">
        <f t="shared" si="86"/>
        <v>0.31101601557605013</v>
      </c>
      <c r="BV237" s="58">
        <f t="shared" si="86"/>
        <v>0.29054249705293633</v>
      </c>
      <c r="BW237" s="56">
        <f t="shared" ref="BW237:CB279" si="87">+BK237-BQ237</f>
        <v>-1</v>
      </c>
      <c r="BX237" s="56">
        <f t="shared" si="87"/>
        <v>-0.22079464459876783</v>
      </c>
      <c r="BY237" s="56">
        <f t="shared" si="87"/>
        <v>-0.5402944746837921</v>
      </c>
      <c r="BZ237" s="56">
        <f t="shared" si="87"/>
        <v>-0.30523711304024842</v>
      </c>
      <c r="CA237" s="57">
        <f t="shared" si="87"/>
        <v>-0.31101601557605013</v>
      </c>
      <c r="CB237" s="58">
        <f t="shared" si="87"/>
        <v>-0.29054249705293633</v>
      </c>
      <c r="CC237" s="44">
        <f t="shared" ref="CC237:CH279" si="88">BW237*10000</f>
        <v>-10000</v>
      </c>
      <c r="CD237" s="44">
        <f t="shared" si="88"/>
        <v>-2207.9464459876781</v>
      </c>
      <c r="CE237" s="44">
        <f t="shared" si="88"/>
        <v>-5402.9447468379212</v>
      </c>
      <c r="CF237" s="44">
        <f t="shared" si="88"/>
        <v>-3052.3711304024841</v>
      </c>
      <c r="CG237" s="45">
        <f t="shared" si="88"/>
        <v>-3110.1601557605013</v>
      </c>
      <c r="CH237" s="47">
        <f t="shared" si="88"/>
        <v>-2905.4249705293632</v>
      </c>
      <c r="CI237" s="58">
        <f>IFERROR(M237/'Class Sum-WR'!M237,0)</f>
        <v>0</v>
      </c>
      <c r="CJ237" s="58">
        <f>IFERROR(M237/'Class Sum-TH'!M237,0)</f>
        <v>0</v>
      </c>
    </row>
    <row r="238" spans="1:88" hidden="1" outlineLevel="1" x14ac:dyDescent="0.2">
      <c r="A238" t="s">
        <v>46</v>
      </c>
      <c r="B238" t="s">
        <v>46</v>
      </c>
      <c r="C238" t="s">
        <v>100</v>
      </c>
      <c r="D238" t="s">
        <v>100</v>
      </c>
      <c r="E238" t="s">
        <v>97</v>
      </c>
      <c r="F238" s="27">
        <f t="shared" si="79"/>
        <v>46243</v>
      </c>
      <c r="G238" s="60" t="s">
        <v>35</v>
      </c>
      <c r="H238" s="28">
        <v>0</v>
      </c>
      <c r="I238" s="2">
        <v>0</v>
      </c>
      <c r="J238" s="2">
        <v>0</v>
      </c>
      <c r="K238" s="2">
        <v>0</v>
      </c>
      <c r="L238" s="29">
        <v>0</v>
      </c>
      <c r="M238" s="30">
        <f t="shared" si="75"/>
        <v>0</v>
      </c>
      <c r="N238" t="s">
        <v>49</v>
      </c>
      <c r="O238" t="s">
        <v>49</v>
      </c>
      <c r="P238" t="s">
        <v>100</v>
      </c>
      <c r="Q238" t="s">
        <v>100</v>
      </c>
      <c r="R238" t="s">
        <v>97</v>
      </c>
      <c r="S238" s="27">
        <f t="shared" si="80"/>
        <v>45879</v>
      </c>
      <c r="T238" s="60" t="s">
        <v>35</v>
      </c>
      <c r="U238" s="28">
        <v>0</v>
      </c>
      <c r="V238" s="2">
        <v>2140.6999999999998</v>
      </c>
      <c r="W238" s="2">
        <v>119.79</v>
      </c>
      <c r="X238" s="2">
        <v>5368.71</v>
      </c>
      <c r="Y238" s="29">
        <v>2262.5500000000002</v>
      </c>
      <c r="Z238" s="31">
        <f t="shared" si="76"/>
        <v>9891.75</v>
      </c>
      <c r="AA238" s="32">
        <f t="shared" si="81"/>
        <v>0</v>
      </c>
      <c r="AB238" s="5">
        <f t="shared" si="81"/>
        <v>-2140.6999999999998</v>
      </c>
      <c r="AC238" s="5">
        <f t="shared" si="81"/>
        <v>-119.79</v>
      </c>
      <c r="AD238" s="5">
        <f t="shared" si="81"/>
        <v>-5368.71</v>
      </c>
      <c r="AE238" s="33">
        <f t="shared" si="81"/>
        <v>-2262.5500000000002</v>
      </c>
      <c r="AF238" s="34">
        <f t="shared" si="81"/>
        <v>-9891.75</v>
      </c>
      <c r="AG238" s="35" t="e">
        <f t="shared" si="82"/>
        <v>#DIV/0!</v>
      </c>
      <c r="AH238" s="7">
        <f t="shared" si="82"/>
        <v>-1</v>
      </c>
      <c r="AI238" s="7">
        <f t="shared" si="82"/>
        <v>-1</v>
      </c>
      <c r="AJ238" s="7">
        <f t="shared" si="82"/>
        <v>-1</v>
      </c>
      <c r="AK238" s="36">
        <f t="shared" si="82"/>
        <v>-1</v>
      </c>
      <c r="AL238" s="37">
        <f t="shared" si="82"/>
        <v>-1</v>
      </c>
      <c r="AM238" s="2">
        <v>0</v>
      </c>
      <c r="AN238" s="2">
        <v>0</v>
      </c>
      <c r="AO238" s="2">
        <v>0</v>
      </c>
      <c r="AP238" s="2">
        <v>0</v>
      </c>
      <c r="AQ238" s="29">
        <v>0</v>
      </c>
      <c r="AR238" s="31">
        <f t="shared" si="77"/>
        <v>0</v>
      </c>
      <c r="AS238" s="2">
        <v>0</v>
      </c>
      <c r="AT238" s="2">
        <v>478.91</v>
      </c>
      <c r="AU238" s="2">
        <v>50.21</v>
      </c>
      <c r="AV238" s="2">
        <v>1686.93</v>
      </c>
      <c r="AW238" s="29">
        <v>664.82</v>
      </c>
      <c r="AX238" s="31">
        <f t="shared" si="78"/>
        <v>2880.8700000000003</v>
      </c>
      <c r="AY238" s="5">
        <f t="shared" si="83"/>
        <v>0</v>
      </c>
      <c r="AZ238" s="5">
        <f t="shared" si="83"/>
        <v>-478.91</v>
      </c>
      <c r="BA238" s="5">
        <f t="shared" si="83"/>
        <v>-50.21</v>
      </c>
      <c r="BB238" s="5">
        <f t="shared" si="83"/>
        <v>-1686.93</v>
      </c>
      <c r="BC238" s="33">
        <f t="shared" si="83"/>
        <v>-664.82</v>
      </c>
      <c r="BD238" s="34">
        <f t="shared" si="83"/>
        <v>-2880.8700000000003</v>
      </c>
      <c r="BE238" s="7" t="e">
        <f t="shared" si="84"/>
        <v>#DIV/0!</v>
      </c>
      <c r="BF238" s="7">
        <f t="shared" si="84"/>
        <v>-1</v>
      </c>
      <c r="BG238" s="7">
        <f t="shared" si="84"/>
        <v>-1</v>
      </c>
      <c r="BH238" s="7">
        <f t="shared" si="84"/>
        <v>-1</v>
      </c>
      <c r="BI238" s="36">
        <f t="shared" si="84"/>
        <v>-1</v>
      </c>
      <c r="BJ238" s="37">
        <f t="shared" si="84"/>
        <v>-1</v>
      </c>
      <c r="BK238" s="38">
        <f t="shared" si="85"/>
        <v>0</v>
      </c>
      <c r="BL238" s="38">
        <f t="shared" si="85"/>
        <v>0</v>
      </c>
      <c r="BM238" s="38">
        <f t="shared" si="85"/>
        <v>0</v>
      </c>
      <c r="BN238" s="38">
        <f t="shared" si="85"/>
        <v>0</v>
      </c>
      <c r="BO238" s="39">
        <f t="shared" si="85"/>
        <v>0</v>
      </c>
      <c r="BP238" s="40">
        <f t="shared" si="85"/>
        <v>0</v>
      </c>
      <c r="BQ238" s="38">
        <f t="shared" si="86"/>
        <v>0</v>
      </c>
      <c r="BR238" s="38">
        <f t="shared" si="86"/>
        <v>0.22371654131826041</v>
      </c>
      <c r="BS238" s="38">
        <f t="shared" si="86"/>
        <v>0.419150179480758</v>
      </c>
      <c r="BT238" s="38">
        <f t="shared" si="86"/>
        <v>0.31421514665534178</v>
      </c>
      <c r="BU238" s="39">
        <f t="shared" si="86"/>
        <v>0.29383660029612607</v>
      </c>
      <c r="BV238" s="40">
        <f t="shared" si="86"/>
        <v>0.29123966942148766</v>
      </c>
      <c r="BW238" s="38">
        <f t="shared" si="87"/>
        <v>0</v>
      </c>
      <c r="BX238" s="38">
        <f t="shared" si="87"/>
        <v>-0.22371654131826041</v>
      </c>
      <c r="BY238" s="38">
        <f t="shared" si="87"/>
        <v>-0.419150179480758</v>
      </c>
      <c r="BZ238" s="38">
        <f t="shared" si="87"/>
        <v>-0.31421514665534178</v>
      </c>
      <c r="CA238" s="39">
        <f t="shared" si="87"/>
        <v>-0.29383660029612607</v>
      </c>
      <c r="CB238" s="40">
        <f t="shared" si="87"/>
        <v>-0.29123966942148766</v>
      </c>
      <c r="CC238" s="2">
        <f t="shared" si="88"/>
        <v>0</v>
      </c>
      <c r="CD238" s="2">
        <f t="shared" si="88"/>
        <v>-2237.165413182604</v>
      </c>
      <c r="CE238" s="2">
        <f t="shared" si="88"/>
        <v>-4191.5017948075802</v>
      </c>
      <c r="CF238" s="2">
        <f t="shared" si="88"/>
        <v>-3142.1514665534178</v>
      </c>
      <c r="CG238" s="29">
        <f t="shared" si="88"/>
        <v>-2938.3660029612606</v>
      </c>
      <c r="CH238" s="31">
        <f t="shared" si="88"/>
        <v>-2912.3966942148768</v>
      </c>
      <c r="CI238" s="40">
        <f>IFERROR(M238/'Class Sum-WR'!M238,0)</f>
        <v>0</v>
      </c>
      <c r="CJ238" s="40">
        <f>IFERROR(M238/'Class Sum-TH'!M238,0)</f>
        <v>0</v>
      </c>
    </row>
    <row r="239" spans="1:88" hidden="1" outlineLevel="1" x14ac:dyDescent="0.2">
      <c r="A239" t="s">
        <v>46</v>
      </c>
      <c r="B239" t="s">
        <v>46</v>
      </c>
      <c r="C239" t="s">
        <v>100</v>
      </c>
      <c r="D239" t="s">
        <v>100</v>
      </c>
      <c r="E239" t="s">
        <v>97</v>
      </c>
      <c r="F239" s="27">
        <f t="shared" si="79"/>
        <v>46244</v>
      </c>
      <c r="G239" s="60" t="s">
        <v>36</v>
      </c>
      <c r="H239" s="28">
        <v>0</v>
      </c>
      <c r="I239" s="2">
        <v>0</v>
      </c>
      <c r="J239" s="2">
        <v>0</v>
      </c>
      <c r="K239" s="2">
        <v>0</v>
      </c>
      <c r="L239" s="29">
        <v>0</v>
      </c>
      <c r="M239" s="30">
        <f t="shared" si="75"/>
        <v>0</v>
      </c>
      <c r="N239" t="s">
        <v>49</v>
      </c>
      <c r="O239" t="s">
        <v>49</v>
      </c>
      <c r="P239" t="s">
        <v>100</v>
      </c>
      <c r="Q239" t="s">
        <v>100</v>
      </c>
      <c r="R239" t="s">
        <v>97</v>
      </c>
      <c r="S239" s="27">
        <f t="shared" si="80"/>
        <v>45880</v>
      </c>
      <c r="T239" s="60" t="s">
        <v>36</v>
      </c>
      <c r="U239" s="28">
        <v>-301.64</v>
      </c>
      <c r="V239" s="2">
        <v>1465.46</v>
      </c>
      <c r="W239" s="2">
        <v>-56.66</v>
      </c>
      <c r="X239" s="2">
        <v>6814.03</v>
      </c>
      <c r="Y239" s="29">
        <v>2966.85</v>
      </c>
      <c r="Z239" s="31">
        <f t="shared" si="76"/>
        <v>10888.039999999999</v>
      </c>
      <c r="AA239" s="32">
        <f t="shared" si="81"/>
        <v>301.64</v>
      </c>
      <c r="AB239" s="5">
        <f t="shared" si="81"/>
        <v>-1465.46</v>
      </c>
      <c r="AC239" s="5">
        <f t="shared" si="81"/>
        <v>56.66</v>
      </c>
      <c r="AD239" s="5">
        <f t="shared" si="81"/>
        <v>-6814.03</v>
      </c>
      <c r="AE239" s="33">
        <f t="shared" si="81"/>
        <v>-2966.85</v>
      </c>
      <c r="AF239" s="34">
        <f t="shared" si="81"/>
        <v>-10888.039999999999</v>
      </c>
      <c r="AG239" s="35">
        <f t="shared" si="82"/>
        <v>-1</v>
      </c>
      <c r="AH239" s="7">
        <f t="shared" si="82"/>
        <v>-1</v>
      </c>
      <c r="AI239" s="7">
        <f t="shared" si="82"/>
        <v>-1</v>
      </c>
      <c r="AJ239" s="7">
        <f t="shared" si="82"/>
        <v>-1</v>
      </c>
      <c r="AK239" s="36">
        <f t="shared" si="82"/>
        <v>-1</v>
      </c>
      <c r="AL239" s="37">
        <f t="shared" si="82"/>
        <v>-1</v>
      </c>
      <c r="AM239" s="2">
        <v>0</v>
      </c>
      <c r="AN239" s="2">
        <v>0</v>
      </c>
      <c r="AO239" s="2">
        <v>0</v>
      </c>
      <c r="AP239" s="2">
        <v>0</v>
      </c>
      <c r="AQ239" s="29">
        <v>0</v>
      </c>
      <c r="AR239" s="31">
        <f t="shared" si="77"/>
        <v>0</v>
      </c>
      <c r="AS239" s="2">
        <v>-301.64</v>
      </c>
      <c r="AT239" s="2">
        <v>305.08</v>
      </c>
      <c r="AU239" s="2">
        <v>-85.36</v>
      </c>
      <c r="AV239" s="2">
        <v>1929.21</v>
      </c>
      <c r="AW239" s="29">
        <v>857.84</v>
      </c>
      <c r="AX239" s="31">
        <f t="shared" si="78"/>
        <v>2705.13</v>
      </c>
      <c r="AY239" s="5">
        <f t="shared" si="83"/>
        <v>301.64</v>
      </c>
      <c r="AZ239" s="5">
        <f t="shared" si="83"/>
        <v>-305.08</v>
      </c>
      <c r="BA239" s="5">
        <f t="shared" si="83"/>
        <v>85.36</v>
      </c>
      <c r="BB239" s="5">
        <f t="shared" si="83"/>
        <v>-1929.21</v>
      </c>
      <c r="BC239" s="33">
        <f t="shared" si="83"/>
        <v>-857.84</v>
      </c>
      <c r="BD239" s="34">
        <f t="shared" si="83"/>
        <v>-2705.13</v>
      </c>
      <c r="BE239" s="7">
        <f t="shared" si="84"/>
        <v>-1</v>
      </c>
      <c r="BF239" s="7">
        <f t="shared" si="84"/>
        <v>-1</v>
      </c>
      <c r="BG239" s="7">
        <f t="shared" si="84"/>
        <v>-1</v>
      </c>
      <c r="BH239" s="7">
        <f t="shared" si="84"/>
        <v>-1</v>
      </c>
      <c r="BI239" s="36">
        <f t="shared" si="84"/>
        <v>-1</v>
      </c>
      <c r="BJ239" s="37">
        <f t="shared" si="84"/>
        <v>-1</v>
      </c>
      <c r="BK239" s="38">
        <f t="shared" si="85"/>
        <v>0</v>
      </c>
      <c r="BL239" s="38">
        <f t="shared" si="85"/>
        <v>0</v>
      </c>
      <c r="BM239" s="38">
        <f t="shared" si="85"/>
        <v>0</v>
      </c>
      <c r="BN239" s="38">
        <f t="shared" si="85"/>
        <v>0</v>
      </c>
      <c r="BO239" s="39">
        <f t="shared" si="85"/>
        <v>0</v>
      </c>
      <c r="BP239" s="40">
        <f t="shared" si="85"/>
        <v>0</v>
      </c>
      <c r="BQ239" s="38">
        <f t="shared" si="86"/>
        <v>1</v>
      </c>
      <c r="BR239" s="38">
        <f t="shared" si="86"/>
        <v>0.20818036657431793</v>
      </c>
      <c r="BS239" s="38">
        <f t="shared" si="86"/>
        <v>1.506530180021179</v>
      </c>
      <c r="BT239" s="38">
        <f t="shared" si="86"/>
        <v>0.28312320315584172</v>
      </c>
      <c r="BU239" s="39">
        <f t="shared" si="86"/>
        <v>0.28914168225559095</v>
      </c>
      <c r="BV239" s="40">
        <f t="shared" si="86"/>
        <v>0.24844967505630033</v>
      </c>
      <c r="BW239" s="38">
        <f t="shared" si="87"/>
        <v>-1</v>
      </c>
      <c r="BX239" s="38">
        <f t="shared" si="87"/>
        <v>-0.20818036657431793</v>
      </c>
      <c r="BY239" s="38">
        <f t="shared" si="87"/>
        <v>-1.506530180021179</v>
      </c>
      <c r="BZ239" s="38">
        <f t="shared" si="87"/>
        <v>-0.28312320315584172</v>
      </c>
      <c r="CA239" s="39">
        <f t="shared" si="87"/>
        <v>-0.28914168225559095</v>
      </c>
      <c r="CB239" s="40">
        <f t="shared" si="87"/>
        <v>-0.24844967505630033</v>
      </c>
      <c r="CC239" s="2">
        <f t="shared" si="88"/>
        <v>-10000</v>
      </c>
      <c r="CD239" s="2">
        <f t="shared" si="88"/>
        <v>-2081.8036657431794</v>
      </c>
      <c r="CE239" s="2">
        <f t="shared" si="88"/>
        <v>-15065.30180021179</v>
      </c>
      <c r="CF239" s="2">
        <f t="shared" si="88"/>
        <v>-2831.232031558417</v>
      </c>
      <c r="CG239" s="29">
        <f t="shared" si="88"/>
        <v>-2891.4168225559097</v>
      </c>
      <c r="CH239" s="31">
        <f t="shared" si="88"/>
        <v>-2484.4967505630034</v>
      </c>
      <c r="CI239" s="40">
        <f>IFERROR(M239/'Class Sum-WR'!M239,0)</f>
        <v>0</v>
      </c>
      <c r="CJ239" s="40">
        <f>IFERROR(M239/'Class Sum-TH'!M239,0)</f>
        <v>0</v>
      </c>
    </row>
    <row r="240" spans="1:88" hidden="1" outlineLevel="1" x14ac:dyDescent="0.2">
      <c r="A240" t="s">
        <v>46</v>
      </c>
      <c r="B240" t="s">
        <v>46</v>
      </c>
      <c r="C240" t="s">
        <v>100</v>
      </c>
      <c r="D240" t="s">
        <v>100</v>
      </c>
      <c r="E240" t="s">
        <v>97</v>
      </c>
      <c r="F240" s="27">
        <f t="shared" si="79"/>
        <v>46245</v>
      </c>
      <c r="G240" s="60" t="s">
        <v>37</v>
      </c>
      <c r="H240" s="28">
        <v>0</v>
      </c>
      <c r="I240" s="2">
        <v>0</v>
      </c>
      <c r="J240" s="2">
        <v>0</v>
      </c>
      <c r="K240" s="2">
        <v>0</v>
      </c>
      <c r="L240" s="29">
        <v>0</v>
      </c>
      <c r="M240" s="30">
        <f t="shared" si="75"/>
        <v>0</v>
      </c>
      <c r="N240" t="s">
        <v>49</v>
      </c>
      <c r="O240" t="s">
        <v>49</v>
      </c>
      <c r="P240" t="s">
        <v>100</v>
      </c>
      <c r="Q240" t="s">
        <v>100</v>
      </c>
      <c r="R240" t="s">
        <v>97</v>
      </c>
      <c r="S240" s="27">
        <f t="shared" si="80"/>
        <v>45881</v>
      </c>
      <c r="T240" s="60" t="s">
        <v>37</v>
      </c>
      <c r="U240" s="28">
        <v>-1.56</v>
      </c>
      <c r="V240" s="2">
        <v>1942.67</v>
      </c>
      <c r="W240" s="2">
        <v>132.69999999999999</v>
      </c>
      <c r="X240" s="2">
        <v>5519.57</v>
      </c>
      <c r="Y240" s="29">
        <v>2113.44</v>
      </c>
      <c r="Z240" s="31">
        <f t="shared" si="76"/>
        <v>9706.82</v>
      </c>
      <c r="AA240" s="32">
        <f t="shared" si="81"/>
        <v>1.56</v>
      </c>
      <c r="AB240" s="5">
        <f t="shared" si="81"/>
        <v>-1942.67</v>
      </c>
      <c r="AC240" s="5">
        <f t="shared" si="81"/>
        <v>-132.69999999999999</v>
      </c>
      <c r="AD240" s="5">
        <f t="shared" si="81"/>
        <v>-5519.57</v>
      </c>
      <c r="AE240" s="33">
        <f t="shared" si="81"/>
        <v>-2113.44</v>
      </c>
      <c r="AF240" s="34">
        <f t="shared" si="81"/>
        <v>-9706.82</v>
      </c>
      <c r="AG240" s="35">
        <f t="shared" si="82"/>
        <v>-1</v>
      </c>
      <c r="AH240" s="7">
        <f t="shared" si="82"/>
        <v>-1</v>
      </c>
      <c r="AI240" s="7">
        <f t="shared" si="82"/>
        <v>-1</v>
      </c>
      <c r="AJ240" s="7">
        <f t="shared" si="82"/>
        <v>-1</v>
      </c>
      <c r="AK240" s="36">
        <f t="shared" si="82"/>
        <v>-1</v>
      </c>
      <c r="AL240" s="37">
        <f t="shared" si="82"/>
        <v>-1</v>
      </c>
      <c r="AM240" s="2">
        <v>0</v>
      </c>
      <c r="AN240" s="2">
        <v>0</v>
      </c>
      <c r="AO240" s="2">
        <v>0</v>
      </c>
      <c r="AP240" s="2">
        <v>0</v>
      </c>
      <c r="AQ240" s="29">
        <v>0</v>
      </c>
      <c r="AR240" s="31">
        <f t="shared" si="77"/>
        <v>0</v>
      </c>
      <c r="AS240" s="2">
        <v>-1.56</v>
      </c>
      <c r="AT240" s="2">
        <v>434.13</v>
      </c>
      <c r="AU240" s="2">
        <v>42.8</v>
      </c>
      <c r="AV240" s="2">
        <v>1485.91</v>
      </c>
      <c r="AW240" s="29">
        <v>592.94000000000005</v>
      </c>
      <c r="AX240" s="31">
        <f t="shared" si="78"/>
        <v>2554.2200000000003</v>
      </c>
      <c r="AY240" s="5">
        <f t="shared" si="83"/>
        <v>1.56</v>
      </c>
      <c r="AZ240" s="5">
        <f t="shared" si="83"/>
        <v>-434.13</v>
      </c>
      <c r="BA240" s="5">
        <f t="shared" si="83"/>
        <v>-42.8</v>
      </c>
      <c r="BB240" s="5">
        <f t="shared" si="83"/>
        <v>-1485.91</v>
      </c>
      <c r="BC240" s="33">
        <f t="shared" si="83"/>
        <v>-592.94000000000005</v>
      </c>
      <c r="BD240" s="34">
        <f t="shared" si="83"/>
        <v>-2554.2200000000003</v>
      </c>
      <c r="BE240" s="7">
        <f t="shared" si="84"/>
        <v>-1</v>
      </c>
      <c r="BF240" s="7">
        <f t="shared" si="84"/>
        <v>-1</v>
      </c>
      <c r="BG240" s="7">
        <f t="shared" si="84"/>
        <v>-1</v>
      </c>
      <c r="BH240" s="7">
        <f t="shared" si="84"/>
        <v>-1</v>
      </c>
      <c r="BI240" s="36">
        <f t="shared" si="84"/>
        <v>-1</v>
      </c>
      <c r="BJ240" s="37">
        <f t="shared" si="84"/>
        <v>-1</v>
      </c>
      <c r="BK240" s="38">
        <f t="shared" si="85"/>
        <v>0</v>
      </c>
      <c r="BL240" s="38">
        <f t="shared" si="85"/>
        <v>0</v>
      </c>
      <c r="BM240" s="38">
        <f t="shared" si="85"/>
        <v>0</v>
      </c>
      <c r="BN240" s="38">
        <f t="shared" si="85"/>
        <v>0</v>
      </c>
      <c r="BO240" s="39">
        <f t="shared" si="85"/>
        <v>0</v>
      </c>
      <c r="BP240" s="40">
        <f t="shared" si="85"/>
        <v>0</v>
      </c>
      <c r="BQ240" s="38">
        <f t="shared" si="86"/>
        <v>1</v>
      </c>
      <c r="BR240" s="38">
        <f t="shared" si="86"/>
        <v>0.22347079020111496</v>
      </c>
      <c r="BS240" s="38">
        <f t="shared" si="86"/>
        <v>0.32253202712886209</v>
      </c>
      <c r="BT240" s="38">
        <f t="shared" si="86"/>
        <v>0.26920756508206256</v>
      </c>
      <c r="BU240" s="39">
        <f t="shared" si="86"/>
        <v>0.28055681732152321</v>
      </c>
      <c r="BV240" s="40">
        <f t="shared" si="86"/>
        <v>0.26313664001186798</v>
      </c>
      <c r="BW240" s="38">
        <f t="shared" si="87"/>
        <v>-1</v>
      </c>
      <c r="BX240" s="38">
        <f t="shared" si="87"/>
        <v>-0.22347079020111496</v>
      </c>
      <c r="BY240" s="38">
        <f t="shared" si="87"/>
        <v>-0.32253202712886209</v>
      </c>
      <c r="BZ240" s="38">
        <f t="shared" si="87"/>
        <v>-0.26920756508206256</v>
      </c>
      <c r="CA240" s="39">
        <f t="shared" si="87"/>
        <v>-0.28055681732152321</v>
      </c>
      <c r="CB240" s="40">
        <f t="shared" si="87"/>
        <v>-0.26313664001186798</v>
      </c>
      <c r="CC240" s="2">
        <f t="shared" si="88"/>
        <v>-10000</v>
      </c>
      <c r="CD240" s="2">
        <f t="shared" si="88"/>
        <v>-2234.7079020111496</v>
      </c>
      <c r="CE240" s="2">
        <f t="shared" si="88"/>
        <v>-3225.3202712886209</v>
      </c>
      <c r="CF240" s="2">
        <f t="shared" si="88"/>
        <v>-2692.0756508206255</v>
      </c>
      <c r="CG240" s="29">
        <f t="shared" si="88"/>
        <v>-2805.568173215232</v>
      </c>
      <c r="CH240" s="31">
        <f t="shared" si="88"/>
        <v>-2631.3664001186798</v>
      </c>
      <c r="CI240" s="40">
        <f>IFERROR(M240/'Class Sum-WR'!M240,0)</f>
        <v>0</v>
      </c>
      <c r="CJ240" s="40">
        <f>IFERROR(M240/'Class Sum-TH'!M240,0)</f>
        <v>0</v>
      </c>
    </row>
    <row r="241" spans="1:89" hidden="1" outlineLevel="1" x14ac:dyDescent="0.2">
      <c r="A241" t="s">
        <v>46</v>
      </c>
      <c r="B241" t="s">
        <v>46</v>
      </c>
      <c r="C241" t="s">
        <v>100</v>
      </c>
      <c r="D241" t="s">
        <v>100</v>
      </c>
      <c r="E241" t="s">
        <v>97</v>
      </c>
      <c r="F241" s="27">
        <f t="shared" si="79"/>
        <v>46246</v>
      </c>
      <c r="G241" s="60" t="s">
        <v>38</v>
      </c>
      <c r="H241" s="28">
        <v>0</v>
      </c>
      <c r="I241" s="2">
        <v>0</v>
      </c>
      <c r="J241" s="2">
        <v>0</v>
      </c>
      <c r="K241" s="2">
        <v>0</v>
      </c>
      <c r="L241" s="29">
        <v>0</v>
      </c>
      <c r="M241" s="30">
        <f t="shared" si="75"/>
        <v>0</v>
      </c>
      <c r="N241" t="s">
        <v>49</v>
      </c>
      <c r="O241" t="s">
        <v>49</v>
      </c>
      <c r="P241" t="s">
        <v>100</v>
      </c>
      <c r="Q241" t="s">
        <v>100</v>
      </c>
      <c r="R241" t="s">
        <v>97</v>
      </c>
      <c r="S241" s="27">
        <f t="shared" si="80"/>
        <v>45882</v>
      </c>
      <c r="T241" s="60" t="s">
        <v>38</v>
      </c>
      <c r="U241" s="28">
        <v>0</v>
      </c>
      <c r="V241" s="2">
        <v>2142.3000000000002</v>
      </c>
      <c r="W241" s="2">
        <v>96.15</v>
      </c>
      <c r="X241" s="2">
        <v>5992.61</v>
      </c>
      <c r="Y241" s="29">
        <v>3079.66</v>
      </c>
      <c r="Z241" s="31">
        <f t="shared" si="76"/>
        <v>11310.72</v>
      </c>
      <c r="AA241" s="32">
        <f t="shared" si="81"/>
        <v>0</v>
      </c>
      <c r="AB241" s="5">
        <f t="shared" si="81"/>
        <v>-2142.3000000000002</v>
      </c>
      <c r="AC241" s="5">
        <f t="shared" si="81"/>
        <v>-96.15</v>
      </c>
      <c r="AD241" s="5">
        <f t="shared" si="81"/>
        <v>-5992.61</v>
      </c>
      <c r="AE241" s="33">
        <f t="shared" si="81"/>
        <v>-3079.66</v>
      </c>
      <c r="AF241" s="34">
        <f t="shared" si="81"/>
        <v>-11310.72</v>
      </c>
      <c r="AG241" s="35" t="e">
        <f t="shared" si="82"/>
        <v>#DIV/0!</v>
      </c>
      <c r="AH241" s="7">
        <f t="shared" si="82"/>
        <v>-1</v>
      </c>
      <c r="AI241" s="7">
        <f t="shared" si="82"/>
        <v>-1</v>
      </c>
      <c r="AJ241" s="7">
        <f t="shared" si="82"/>
        <v>-1</v>
      </c>
      <c r="AK241" s="36">
        <f t="shared" si="82"/>
        <v>-1</v>
      </c>
      <c r="AL241" s="37">
        <f t="shared" si="82"/>
        <v>-1</v>
      </c>
      <c r="AM241" s="2">
        <v>0</v>
      </c>
      <c r="AN241" s="2">
        <v>0</v>
      </c>
      <c r="AO241" s="2">
        <v>0</v>
      </c>
      <c r="AP241" s="2">
        <v>0</v>
      </c>
      <c r="AQ241" s="29">
        <v>0</v>
      </c>
      <c r="AR241" s="31">
        <f t="shared" si="77"/>
        <v>0</v>
      </c>
      <c r="AS241" s="2">
        <v>0</v>
      </c>
      <c r="AT241" s="2">
        <v>474.45</v>
      </c>
      <c r="AU241" s="2">
        <v>48.2</v>
      </c>
      <c r="AV241" s="2">
        <v>1786.29</v>
      </c>
      <c r="AW241" s="29">
        <v>879.91</v>
      </c>
      <c r="AX241" s="31">
        <f t="shared" si="78"/>
        <v>3188.85</v>
      </c>
      <c r="AY241" s="5">
        <f t="shared" si="83"/>
        <v>0</v>
      </c>
      <c r="AZ241" s="5">
        <f t="shared" si="83"/>
        <v>-474.45</v>
      </c>
      <c r="BA241" s="5">
        <f t="shared" si="83"/>
        <v>-48.2</v>
      </c>
      <c r="BB241" s="5">
        <f t="shared" si="83"/>
        <v>-1786.29</v>
      </c>
      <c r="BC241" s="33">
        <f t="shared" si="83"/>
        <v>-879.91</v>
      </c>
      <c r="BD241" s="34">
        <f t="shared" si="83"/>
        <v>-3188.85</v>
      </c>
      <c r="BE241" s="7" t="e">
        <f t="shared" si="84"/>
        <v>#DIV/0!</v>
      </c>
      <c r="BF241" s="7">
        <f t="shared" si="84"/>
        <v>-1</v>
      </c>
      <c r="BG241" s="7">
        <f t="shared" si="84"/>
        <v>-1</v>
      </c>
      <c r="BH241" s="7">
        <f t="shared" si="84"/>
        <v>-1</v>
      </c>
      <c r="BI241" s="36">
        <f t="shared" si="84"/>
        <v>-1</v>
      </c>
      <c r="BJ241" s="37">
        <f t="shared" si="84"/>
        <v>-1</v>
      </c>
      <c r="BK241" s="38">
        <f t="shared" si="85"/>
        <v>0</v>
      </c>
      <c r="BL241" s="38">
        <f t="shared" si="85"/>
        <v>0</v>
      </c>
      <c r="BM241" s="38">
        <f t="shared" si="85"/>
        <v>0</v>
      </c>
      <c r="BN241" s="38">
        <f t="shared" si="85"/>
        <v>0</v>
      </c>
      <c r="BO241" s="39">
        <f t="shared" si="85"/>
        <v>0</v>
      </c>
      <c r="BP241" s="40">
        <f t="shared" si="85"/>
        <v>0</v>
      </c>
      <c r="BQ241" s="38">
        <f t="shared" si="86"/>
        <v>0</v>
      </c>
      <c r="BR241" s="38">
        <f t="shared" si="86"/>
        <v>0.22146758157120849</v>
      </c>
      <c r="BS241" s="38">
        <f t="shared" si="86"/>
        <v>0.50130005200208005</v>
      </c>
      <c r="BT241" s="38">
        <f t="shared" si="86"/>
        <v>0.29808213783309778</v>
      </c>
      <c r="BU241" s="39">
        <f t="shared" si="86"/>
        <v>0.28571660507978153</v>
      </c>
      <c r="BV241" s="40">
        <f t="shared" si="86"/>
        <v>0.28193165421829913</v>
      </c>
      <c r="BW241" s="38">
        <f t="shared" si="87"/>
        <v>0</v>
      </c>
      <c r="BX241" s="38">
        <f t="shared" si="87"/>
        <v>-0.22146758157120849</v>
      </c>
      <c r="BY241" s="38">
        <f t="shared" si="87"/>
        <v>-0.50130005200208005</v>
      </c>
      <c r="BZ241" s="38">
        <f t="shared" si="87"/>
        <v>-0.29808213783309778</v>
      </c>
      <c r="CA241" s="39">
        <f t="shared" si="87"/>
        <v>-0.28571660507978153</v>
      </c>
      <c r="CB241" s="40">
        <f t="shared" si="87"/>
        <v>-0.28193165421829913</v>
      </c>
      <c r="CC241" s="2">
        <f t="shared" si="88"/>
        <v>0</v>
      </c>
      <c r="CD241" s="2">
        <f t="shared" si="88"/>
        <v>-2214.6758157120848</v>
      </c>
      <c r="CE241" s="2">
        <f t="shared" si="88"/>
        <v>-5013.0005200208006</v>
      </c>
      <c r="CF241" s="2">
        <f t="shared" si="88"/>
        <v>-2980.821378330978</v>
      </c>
      <c r="CG241" s="29">
        <f t="shared" si="88"/>
        <v>-2857.1660507978154</v>
      </c>
      <c r="CH241" s="31">
        <f t="shared" si="88"/>
        <v>-2819.3165421829913</v>
      </c>
      <c r="CI241" s="40">
        <f>IFERROR(M241/'Class Sum-WR'!M241,0)</f>
        <v>0</v>
      </c>
      <c r="CJ241" s="40">
        <f>IFERROR(M241/'Class Sum-TH'!M241,0)</f>
        <v>0</v>
      </c>
    </row>
    <row r="242" spans="1:89" hidden="1" outlineLevel="1" x14ac:dyDescent="0.2">
      <c r="A242" t="s">
        <v>46</v>
      </c>
      <c r="B242" t="s">
        <v>46</v>
      </c>
      <c r="C242" t="s">
        <v>100</v>
      </c>
      <c r="D242" t="s">
        <v>100</v>
      </c>
      <c r="E242" t="s">
        <v>97</v>
      </c>
      <c r="F242" s="27">
        <f t="shared" si="79"/>
        <v>46247</v>
      </c>
      <c r="G242" s="60" t="s">
        <v>39</v>
      </c>
      <c r="H242" s="28">
        <v>0</v>
      </c>
      <c r="I242" s="2">
        <v>0</v>
      </c>
      <c r="J242" s="2">
        <v>0</v>
      </c>
      <c r="K242" s="2">
        <v>0</v>
      </c>
      <c r="L242" s="29">
        <v>0</v>
      </c>
      <c r="M242" s="30">
        <f t="shared" si="75"/>
        <v>0</v>
      </c>
      <c r="N242" t="s">
        <v>49</v>
      </c>
      <c r="O242" t="s">
        <v>49</v>
      </c>
      <c r="P242" t="s">
        <v>100</v>
      </c>
      <c r="Q242" t="s">
        <v>100</v>
      </c>
      <c r="R242" t="s">
        <v>97</v>
      </c>
      <c r="S242" s="27">
        <f t="shared" si="80"/>
        <v>45883</v>
      </c>
      <c r="T242" s="60" t="s">
        <v>39</v>
      </c>
      <c r="U242" s="28">
        <v>4.99</v>
      </c>
      <c r="V242" s="2">
        <v>2420.9299999999998</v>
      </c>
      <c r="W242" s="2">
        <v>166.31</v>
      </c>
      <c r="X242" s="2">
        <v>7219.28</v>
      </c>
      <c r="Y242" s="29">
        <v>3023.73</v>
      </c>
      <c r="Z242" s="31">
        <f t="shared" si="76"/>
        <v>12835.239999999998</v>
      </c>
      <c r="AA242" s="32">
        <f t="shared" si="81"/>
        <v>-4.99</v>
      </c>
      <c r="AB242" s="5">
        <f t="shared" si="81"/>
        <v>-2420.9299999999998</v>
      </c>
      <c r="AC242" s="5">
        <f t="shared" si="81"/>
        <v>-166.31</v>
      </c>
      <c r="AD242" s="5">
        <f t="shared" si="81"/>
        <v>-7219.28</v>
      </c>
      <c r="AE242" s="33">
        <f t="shared" si="81"/>
        <v>-3023.73</v>
      </c>
      <c r="AF242" s="34">
        <f t="shared" si="81"/>
        <v>-12835.239999999998</v>
      </c>
      <c r="AG242" s="35">
        <f t="shared" si="82"/>
        <v>-1</v>
      </c>
      <c r="AH242" s="7">
        <f t="shared" si="82"/>
        <v>-1</v>
      </c>
      <c r="AI242" s="7">
        <f t="shared" si="82"/>
        <v>-1</v>
      </c>
      <c r="AJ242" s="7">
        <f t="shared" si="82"/>
        <v>-1</v>
      </c>
      <c r="AK242" s="36">
        <f t="shared" si="82"/>
        <v>-1</v>
      </c>
      <c r="AL242" s="37">
        <f t="shared" si="82"/>
        <v>-1</v>
      </c>
      <c r="AM242" s="2">
        <v>0</v>
      </c>
      <c r="AN242" s="2">
        <v>0</v>
      </c>
      <c r="AO242" s="2">
        <v>0</v>
      </c>
      <c r="AP242" s="2">
        <v>0</v>
      </c>
      <c r="AQ242" s="29">
        <v>0</v>
      </c>
      <c r="AR242" s="31">
        <f t="shared" si="77"/>
        <v>0</v>
      </c>
      <c r="AS242" s="2">
        <v>4.99</v>
      </c>
      <c r="AT242" s="2">
        <v>523.53</v>
      </c>
      <c r="AU242" s="2">
        <v>58.33</v>
      </c>
      <c r="AV242" s="2">
        <v>2079.6999999999998</v>
      </c>
      <c r="AW242" s="29">
        <v>942.47</v>
      </c>
      <c r="AX242" s="31">
        <f t="shared" si="78"/>
        <v>3609.0199999999995</v>
      </c>
      <c r="AY242" s="5">
        <f t="shared" si="83"/>
        <v>-4.99</v>
      </c>
      <c r="AZ242" s="5">
        <f t="shared" si="83"/>
        <v>-523.53</v>
      </c>
      <c r="BA242" s="5">
        <f t="shared" si="83"/>
        <v>-58.33</v>
      </c>
      <c r="BB242" s="5">
        <f t="shared" si="83"/>
        <v>-2079.6999999999998</v>
      </c>
      <c r="BC242" s="33">
        <f t="shared" si="83"/>
        <v>-942.47</v>
      </c>
      <c r="BD242" s="34">
        <f t="shared" si="83"/>
        <v>-3609.0199999999995</v>
      </c>
      <c r="BE242" s="7">
        <f t="shared" si="84"/>
        <v>-1</v>
      </c>
      <c r="BF242" s="7">
        <f t="shared" si="84"/>
        <v>-1</v>
      </c>
      <c r="BG242" s="7">
        <f t="shared" si="84"/>
        <v>-1</v>
      </c>
      <c r="BH242" s="7">
        <f t="shared" si="84"/>
        <v>-1</v>
      </c>
      <c r="BI242" s="36">
        <f t="shared" si="84"/>
        <v>-1</v>
      </c>
      <c r="BJ242" s="37">
        <f t="shared" si="84"/>
        <v>-1</v>
      </c>
      <c r="BK242" s="38">
        <f t="shared" si="85"/>
        <v>0</v>
      </c>
      <c r="BL242" s="38">
        <f t="shared" si="85"/>
        <v>0</v>
      </c>
      <c r="BM242" s="38">
        <f t="shared" si="85"/>
        <v>0</v>
      </c>
      <c r="BN242" s="38">
        <f t="shared" si="85"/>
        <v>0</v>
      </c>
      <c r="BO242" s="39">
        <f t="shared" si="85"/>
        <v>0</v>
      </c>
      <c r="BP242" s="40">
        <f t="shared" si="85"/>
        <v>0</v>
      </c>
      <c r="BQ242" s="38">
        <f t="shared" si="86"/>
        <v>1</v>
      </c>
      <c r="BR242" s="38">
        <f t="shared" si="86"/>
        <v>0.21625160578785838</v>
      </c>
      <c r="BS242" s="38">
        <f t="shared" si="86"/>
        <v>0.35073056340568814</v>
      </c>
      <c r="BT242" s="38">
        <f t="shared" si="86"/>
        <v>0.28807581919526598</v>
      </c>
      <c r="BU242" s="39">
        <f t="shared" si="86"/>
        <v>0.31169118935883827</v>
      </c>
      <c r="BV242" s="40">
        <f t="shared" si="86"/>
        <v>0.28118056226451549</v>
      </c>
      <c r="BW242" s="38">
        <f t="shared" si="87"/>
        <v>-1</v>
      </c>
      <c r="BX242" s="38">
        <f t="shared" si="87"/>
        <v>-0.21625160578785838</v>
      </c>
      <c r="BY242" s="38">
        <f t="shared" si="87"/>
        <v>-0.35073056340568814</v>
      </c>
      <c r="BZ242" s="38">
        <f t="shared" si="87"/>
        <v>-0.28807581919526598</v>
      </c>
      <c r="CA242" s="39">
        <f t="shared" si="87"/>
        <v>-0.31169118935883827</v>
      </c>
      <c r="CB242" s="40">
        <f t="shared" si="87"/>
        <v>-0.28118056226451549</v>
      </c>
      <c r="CC242" s="2">
        <f t="shared" si="88"/>
        <v>-10000</v>
      </c>
      <c r="CD242" s="2">
        <f t="shared" si="88"/>
        <v>-2162.516057878584</v>
      </c>
      <c r="CE242" s="2">
        <f t="shared" si="88"/>
        <v>-3507.3056340568814</v>
      </c>
      <c r="CF242" s="2">
        <f t="shared" si="88"/>
        <v>-2880.7581919526597</v>
      </c>
      <c r="CG242" s="29">
        <f t="shared" si="88"/>
        <v>-3116.9118935883826</v>
      </c>
      <c r="CH242" s="31">
        <f t="shared" si="88"/>
        <v>-2811.8056226451549</v>
      </c>
      <c r="CI242" s="40">
        <f>IFERROR(M242/'Class Sum-WR'!M242,0)</f>
        <v>0</v>
      </c>
      <c r="CJ242" s="40">
        <f>IFERROR(M242/'Class Sum-TH'!M242,0)</f>
        <v>0</v>
      </c>
    </row>
    <row r="243" spans="1:89" hidden="1" outlineLevel="1" x14ac:dyDescent="0.2">
      <c r="A243" t="s">
        <v>46</v>
      </c>
      <c r="B243" t="s">
        <v>46</v>
      </c>
      <c r="C243" t="s">
        <v>100</v>
      </c>
      <c r="D243" t="s">
        <v>100</v>
      </c>
      <c r="E243" t="s">
        <v>97</v>
      </c>
      <c r="F243" s="27">
        <f t="shared" si="79"/>
        <v>46248</v>
      </c>
      <c r="G243" s="60" t="s">
        <v>40</v>
      </c>
      <c r="H243" s="28">
        <v>0</v>
      </c>
      <c r="I243" s="2">
        <v>0</v>
      </c>
      <c r="J243" s="2">
        <v>0</v>
      </c>
      <c r="K243" s="2">
        <v>0</v>
      </c>
      <c r="L243" s="29">
        <v>0</v>
      </c>
      <c r="M243" s="30">
        <f t="shared" si="75"/>
        <v>0</v>
      </c>
      <c r="N243" t="s">
        <v>49</v>
      </c>
      <c r="O243" t="s">
        <v>49</v>
      </c>
      <c r="P243" t="s">
        <v>100</v>
      </c>
      <c r="Q243" t="s">
        <v>100</v>
      </c>
      <c r="R243" t="s">
        <v>97</v>
      </c>
      <c r="S243" s="27">
        <f t="shared" si="80"/>
        <v>45884</v>
      </c>
      <c r="T243" s="60" t="s">
        <v>40</v>
      </c>
      <c r="U243" s="28">
        <v>-6.8</v>
      </c>
      <c r="V243" s="2">
        <v>7132.56</v>
      </c>
      <c r="W243" s="2">
        <v>-12.44</v>
      </c>
      <c r="X243" s="2">
        <v>14200.85</v>
      </c>
      <c r="Y243" s="29">
        <v>6239.1</v>
      </c>
      <c r="Z243" s="31">
        <f t="shared" si="76"/>
        <v>27553.270000000004</v>
      </c>
      <c r="AA243" s="32">
        <f t="shared" si="81"/>
        <v>6.8</v>
      </c>
      <c r="AB243" s="5">
        <f t="shared" si="81"/>
        <v>-7132.56</v>
      </c>
      <c r="AC243" s="5">
        <f t="shared" si="81"/>
        <v>12.44</v>
      </c>
      <c r="AD243" s="5">
        <f t="shared" si="81"/>
        <v>-14200.85</v>
      </c>
      <c r="AE243" s="33">
        <f t="shared" si="81"/>
        <v>-6239.1</v>
      </c>
      <c r="AF243" s="34">
        <f t="shared" si="81"/>
        <v>-27553.270000000004</v>
      </c>
      <c r="AG243" s="35">
        <f t="shared" si="82"/>
        <v>-1</v>
      </c>
      <c r="AH243" s="7">
        <f t="shared" si="82"/>
        <v>-1</v>
      </c>
      <c r="AI243" s="7">
        <f t="shared" si="82"/>
        <v>-1</v>
      </c>
      <c r="AJ243" s="7">
        <f t="shared" si="82"/>
        <v>-1</v>
      </c>
      <c r="AK243" s="36">
        <f t="shared" si="82"/>
        <v>-1</v>
      </c>
      <c r="AL243" s="37">
        <f t="shared" si="82"/>
        <v>-1</v>
      </c>
      <c r="AM243" s="2">
        <v>0</v>
      </c>
      <c r="AN243" s="2">
        <v>0</v>
      </c>
      <c r="AO243" s="2">
        <v>0</v>
      </c>
      <c r="AP243" s="2">
        <v>0</v>
      </c>
      <c r="AQ243" s="29">
        <v>0</v>
      </c>
      <c r="AR243" s="31">
        <f t="shared" si="77"/>
        <v>0</v>
      </c>
      <c r="AS243" s="2">
        <v>-6.8</v>
      </c>
      <c r="AT243" s="2">
        <v>1466.15</v>
      </c>
      <c r="AU243" s="2">
        <v>-133.16999999999999</v>
      </c>
      <c r="AV243" s="2">
        <v>4275.8500000000004</v>
      </c>
      <c r="AW243" s="29">
        <v>1907.6</v>
      </c>
      <c r="AX243" s="31">
        <f t="shared" si="78"/>
        <v>7509.630000000001</v>
      </c>
      <c r="AY243" s="5">
        <f t="shared" si="83"/>
        <v>6.8</v>
      </c>
      <c r="AZ243" s="5">
        <f t="shared" si="83"/>
        <v>-1466.15</v>
      </c>
      <c r="BA243" s="5">
        <f t="shared" si="83"/>
        <v>133.16999999999999</v>
      </c>
      <c r="BB243" s="5">
        <f t="shared" si="83"/>
        <v>-4275.8500000000004</v>
      </c>
      <c r="BC243" s="33">
        <f t="shared" si="83"/>
        <v>-1907.6</v>
      </c>
      <c r="BD243" s="34">
        <f t="shared" si="83"/>
        <v>-7509.630000000001</v>
      </c>
      <c r="BE243" s="7">
        <f t="shared" si="84"/>
        <v>-1</v>
      </c>
      <c r="BF243" s="7">
        <f t="shared" si="84"/>
        <v>-1</v>
      </c>
      <c r="BG243" s="7">
        <f t="shared" si="84"/>
        <v>-1</v>
      </c>
      <c r="BH243" s="7">
        <f t="shared" si="84"/>
        <v>-1</v>
      </c>
      <c r="BI243" s="36">
        <f t="shared" si="84"/>
        <v>-1</v>
      </c>
      <c r="BJ243" s="37">
        <f t="shared" si="84"/>
        <v>-1</v>
      </c>
      <c r="BK243" s="38">
        <f t="shared" si="85"/>
        <v>0</v>
      </c>
      <c r="BL243" s="38">
        <f t="shared" si="85"/>
        <v>0</v>
      </c>
      <c r="BM243" s="38">
        <f t="shared" si="85"/>
        <v>0</v>
      </c>
      <c r="BN243" s="38">
        <f t="shared" si="85"/>
        <v>0</v>
      </c>
      <c r="BO243" s="39">
        <f t="shared" si="85"/>
        <v>0</v>
      </c>
      <c r="BP243" s="40">
        <f t="shared" si="85"/>
        <v>0</v>
      </c>
      <c r="BQ243" s="38">
        <f t="shared" si="86"/>
        <v>1</v>
      </c>
      <c r="BR243" s="38">
        <f t="shared" si="86"/>
        <v>0.20555733144901692</v>
      </c>
      <c r="BS243" s="38">
        <f t="shared" si="86"/>
        <v>10.704983922829582</v>
      </c>
      <c r="BT243" s="38">
        <f t="shared" si="86"/>
        <v>0.30109817370087005</v>
      </c>
      <c r="BU243" s="39">
        <f t="shared" si="86"/>
        <v>0.30574922665127979</v>
      </c>
      <c r="BV243" s="40">
        <f t="shared" si="86"/>
        <v>0.27254950138404627</v>
      </c>
      <c r="BW243" s="38">
        <f t="shared" si="87"/>
        <v>-1</v>
      </c>
      <c r="BX243" s="38">
        <f t="shared" si="87"/>
        <v>-0.20555733144901692</v>
      </c>
      <c r="BY243" s="38">
        <f t="shared" si="87"/>
        <v>-10.704983922829582</v>
      </c>
      <c r="BZ243" s="38">
        <f t="shared" si="87"/>
        <v>-0.30109817370087005</v>
      </c>
      <c r="CA243" s="39">
        <f t="shared" si="87"/>
        <v>-0.30574922665127979</v>
      </c>
      <c r="CB243" s="40">
        <f t="shared" si="87"/>
        <v>-0.27254950138404627</v>
      </c>
      <c r="CC243" s="2">
        <f t="shared" si="88"/>
        <v>-10000</v>
      </c>
      <c r="CD243" s="2">
        <f t="shared" si="88"/>
        <v>-2055.5733144901692</v>
      </c>
      <c r="CE243" s="2">
        <f t="shared" si="88"/>
        <v>-107049.83922829582</v>
      </c>
      <c r="CF243" s="2">
        <f t="shared" si="88"/>
        <v>-3010.9817370087007</v>
      </c>
      <c r="CG243" s="29">
        <f t="shared" si="88"/>
        <v>-3057.4922665127979</v>
      </c>
      <c r="CH243" s="31">
        <f t="shared" si="88"/>
        <v>-2725.4950138404629</v>
      </c>
      <c r="CI243" s="40">
        <f>IFERROR(M243/'Class Sum-WR'!M243,0)</f>
        <v>0</v>
      </c>
      <c r="CJ243" s="40">
        <f>IFERROR(M243/'Class Sum-TH'!M243,0)</f>
        <v>0</v>
      </c>
    </row>
    <row r="244" spans="1:89" ht="13.5" hidden="1" outlineLevel="1" thickBot="1" x14ac:dyDescent="0.25">
      <c r="A244" t="s">
        <v>46</v>
      </c>
      <c r="B244" t="s">
        <v>46</v>
      </c>
      <c r="C244" t="s">
        <v>100</v>
      </c>
      <c r="D244" t="s">
        <v>100</v>
      </c>
      <c r="E244" t="s">
        <v>97</v>
      </c>
      <c r="F244" s="41">
        <f t="shared" si="79"/>
        <v>46249</v>
      </c>
      <c r="G244" s="61" t="s">
        <v>41</v>
      </c>
      <c r="H244" s="43">
        <v>0</v>
      </c>
      <c r="I244" s="44">
        <v>0</v>
      </c>
      <c r="J244" s="44">
        <v>0</v>
      </c>
      <c r="K244" s="44">
        <v>0</v>
      </c>
      <c r="L244" s="45">
        <v>0</v>
      </c>
      <c r="M244" s="46">
        <f t="shared" si="75"/>
        <v>0</v>
      </c>
      <c r="N244" t="s">
        <v>49</v>
      </c>
      <c r="O244" t="s">
        <v>49</v>
      </c>
      <c r="P244" t="s">
        <v>100</v>
      </c>
      <c r="Q244" t="s">
        <v>100</v>
      </c>
      <c r="R244" t="s">
        <v>97</v>
      </c>
      <c r="S244" s="41">
        <f t="shared" si="80"/>
        <v>45885</v>
      </c>
      <c r="T244" s="61" t="s">
        <v>41</v>
      </c>
      <c r="U244" s="43">
        <v>-5.18</v>
      </c>
      <c r="V244" s="44">
        <v>5171.33</v>
      </c>
      <c r="W244" s="44">
        <v>282.13</v>
      </c>
      <c r="X244" s="44">
        <v>12662.12</v>
      </c>
      <c r="Y244" s="45">
        <v>5180.46</v>
      </c>
      <c r="Z244" s="47">
        <f t="shared" si="76"/>
        <v>23290.86</v>
      </c>
      <c r="AA244" s="48">
        <f t="shared" si="81"/>
        <v>5.18</v>
      </c>
      <c r="AB244" s="49">
        <f t="shared" si="81"/>
        <v>-5171.33</v>
      </c>
      <c r="AC244" s="49">
        <f t="shared" si="81"/>
        <v>-282.13</v>
      </c>
      <c r="AD244" s="49">
        <f t="shared" si="81"/>
        <v>-12662.12</v>
      </c>
      <c r="AE244" s="50">
        <f t="shared" si="81"/>
        <v>-5180.46</v>
      </c>
      <c r="AF244" s="51">
        <f t="shared" si="81"/>
        <v>-23290.86</v>
      </c>
      <c r="AG244" s="52">
        <f t="shared" si="82"/>
        <v>-1</v>
      </c>
      <c r="AH244" s="53">
        <f t="shared" si="82"/>
        <v>-1</v>
      </c>
      <c r="AI244" s="53">
        <f t="shared" si="82"/>
        <v>-1</v>
      </c>
      <c r="AJ244" s="53">
        <f t="shared" si="82"/>
        <v>-1</v>
      </c>
      <c r="AK244" s="54">
        <f t="shared" si="82"/>
        <v>-1</v>
      </c>
      <c r="AL244" s="55">
        <f t="shared" si="82"/>
        <v>-1</v>
      </c>
      <c r="AM244" s="44">
        <v>0</v>
      </c>
      <c r="AN244" s="44">
        <v>0</v>
      </c>
      <c r="AO244" s="44">
        <v>0</v>
      </c>
      <c r="AP244" s="44">
        <v>0</v>
      </c>
      <c r="AQ244" s="45">
        <v>0</v>
      </c>
      <c r="AR244" s="47">
        <f t="shared" si="77"/>
        <v>0</v>
      </c>
      <c r="AS244" s="44">
        <v>-5.18</v>
      </c>
      <c r="AT244" s="44">
        <v>1142.96</v>
      </c>
      <c r="AU244" s="44">
        <v>121.36</v>
      </c>
      <c r="AV244" s="44">
        <v>3804.26</v>
      </c>
      <c r="AW244" s="45">
        <v>1503.2</v>
      </c>
      <c r="AX244" s="47">
        <f t="shared" si="78"/>
        <v>6566.5999999999995</v>
      </c>
      <c r="AY244" s="49">
        <f t="shared" si="83"/>
        <v>5.18</v>
      </c>
      <c r="AZ244" s="49">
        <f t="shared" si="83"/>
        <v>-1142.96</v>
      </c>
      <c r="BA244" s="49">
        <f t="shared" si="83"/>
        <v>-121.36</v>
      </c>
      <c r="BB244" s="49">
        <f t="shared" si="83"/>
        <v>-3804.26</v>
      </c>
      <c r="BC244" s="50">
        <f t="shared" si="83"/>
        <v>-1503.2</v>
      </c>
      <c r="BD244" s="51">
        <f t="shared" si="83"/>
        <v>-6566.5999999999995</v>
      </c>
      <c r="BE244" s="53">
        <f t="shared" si="84"/>
        <v>-1</v>
      </c>
      <c r="BF244" s="53">
        <f t="shared" si="84"/>
        <v>-1</v>
      </c>
      <c r="BG244" s="53">
        <f t="shared" si="84"/>
        <v>-1</v>
      </c>
      <c r="BH244" s="53">
        <f t="shared" si="84"/>
        <v>-1</v>
      </c>
      <c r="BI244" s="54">
        <f t="shared" si="84"/>
        <v>-1</v>
      </c>
      <c r="BJ244" s="55">
        <f t="shared" si="84"/>
        <v>-1</v>
      </c>
      <c r="BK244" s="56">
        <f t="shared" si="85"/>
        <v>0</v>
      </c>
      <c r="BL244" s="56">
        <f t="shared" si="85"/>
        <v>0</v>
      </c>
      <c r="BM244" s="56">
        <f t="shared" si="85"/>
        <v>0</v>
      </c>
      <c r="BN244" s="56">
        <f t="shared" si="85"/>
        <v>0</v>
      </c>
      <c r="BO244" s="57">
        <f t="shared" si="85"/>
        <v>0</v>
      </c>
      <c r="BP244" s="58">
        <f t="shared" si="85"/>
        <v>0</v>
      </c>
      <c r="BQ244" s="56">
        <f t="shared" si="86"/>
        <v>1</v>
      </c>
      <c r="BR244" s="56">
        <f t="shared" si="86"/>
        <v>0.22101857742592332</v>
      </c>
      <c r="BS244" s="56">
        <f t="shared" si="86"/>
        <v>0.43015631092049766</v>
      </c>
      <c r="BT244" s="56">
        <f t="shared" si="86"/>
        <v>0.30044415942985853</v>
      </c>
      <c r="BU244" s="57">
        <f t="shared" si="86"/>
        <v>0.29016728244209972</v>
      </c>
      <c r="BV244" s="58">
        <f t="shared" si="86"/>
        <v>0.28193892368079149</v>
      </c>
      <c r="BW244" s="56">
        <f t="shared" si="87"/>
        <v>-1</v>
      </c>
      <c r="BX244" s="56">
        <f t="shared" si="87"/>
        <v>-0.22101857742592332</v>
      </c>
      <c r="BY244" s="56">
        <f t="shared" si="87"/>
        <v>-0.43015631092049766</v>
      </c>
      <c r="BZ244" s="56">
        <f t="shared" si="87"/>
        <v>-0.30044415942985853</v>
      </c>
      <c r="CA244" s="57">
        <f t="shared" si="87"/>
        <v>-0.29016728244209972</v>
      </c>
      <c r="CB244" s="58">
        <f t="shared" si="87"/>
        <v>-0.28193892368079149</v>
      </c>
      <c r="CC244" s="44">
        <f t="shared" si="88"/>
        <v>-10000</v>
      </c>
      <c r="CD244" s="44">
        <f t="shared" si="88"/>
        <v>-2210.1857742592333</v>
      </c>
      <c r="CE244" s="44">
        <f t="shared" si="88"/>
        <v>-4301.5631092049771</v>
      </c>
      <c r="CF244" s="44">
        <f t="shared" si="88"/>
        <v>-3004.4415942985852</v>
      </c>
      <c r="CG244" s="45">
        <f t="shared" si="88"/>
        <v>-2901.6728244209971</v>
      </c>
      <c r="CH244" s="47">
        <f t="shared" si="88"/>
        <v>-2819.389236807915</v>
      </c>
      <c r="CI244" s="58">
        <f>IFERROR(M244/'Class Sum-WR'!M244,0)</f>
        <v>0</v>
      </c>
      <c r="CJ244" s="58">
        <f>IFERROR(M244/'Class Sum-TH'!M244,0)</f>
        <v>0</v>
      </c>
    </row>
    <row r="245" spans="1:89" hidden="1" outlineLevel="1" x14ac:dyDescent="0.2">
      <c r="A245" t="s">
        <v>46</v>
      </c>
      <c r="B245" t="s">
        <v>46</v>
      </c>
      <c r="C245" t="s">
        <v>100</v>
      </c>
      <c r="D245" t="s">
        <v>100</v>
      </c>
      <c r="E245" t="s">
        <v>98</v>
      </c>
      <c r="F245" s="27">
        <f t="shared" si="79"/>
        <v>46250</v>
      </c>
      <c r="G245" s="60" t="s">
        <v>35</v>
      </c>
      <c r="H245" s="28">
        <v>0</v>
      </c>
      <c r="I245" s="2">
        <v>0</v>
      </c>
      <c r="J245" s="2">
        <v>0</v>
      </c>
      <c r="K245" s="2">
        <v>0</v>
      </c>
      <c r="L245" s="29">
        <v>0</v>
      </c>
      <c r="M245" s="30">
        <f t="shared" si="75"/>
        <v>0</v>
      </c>
      <c r="N245" t="s">
        <v>49</v>
      </c>
      <c r="O245" t="s">
        <v>49</v>
      </c>
      <c r="P245" t="s">
        <v>100</v>
      </c>
      <c r="Q245" t="s">
        <v>100</v>
      </c>
      <c r="R245" t="s">
        <v>98</v>
      </c>
      <c r="S245" s="27">
        <f t="shared" si="80"/>
        <v>45886</v>
      </c>
      <c r="T245" s="60" t="s">
        <v>35</v>
      </c>
      <c r="U245" s="28">
        <v>0</v>
      </c>
      <c r="V245" s="2">
        <v>2750.25</v>
      </c>
      <c r="W245" s="2">
        <v>184.19</v>
      </c>
      <c r="X245" s="2">
        <v>5794.91</v>
      </c>
      <c r="Y245" s="29">
        <v>3276.46</v>
      </c>
      <c r="Z245" s="31">
        <f t="shared" si="76"/>
        <v>12005.810000000001</v>
      </c>
      <c r="AA245" s="32">
        <f t="shared" si="81"/>
        <v>0</v>
      </c>
      <c r="AB245" s="5">
        <f t="shared" si="81"/>
        <v>-2750.25</v>
      </c>
      <c r="AC245" s="5">
        <f t="shared" si="81"/>
        <v>-184.19</v>
      </c>
      <c r="AD245" s="5">
        <f t="shared" si="81"/>
        <v>-5794.91</v>
      </c>
      <c r="AE245" s="33">
        <f t="shared" si="81"/>
        <v>-3276.46</v>
      </c>
      <c r="AF245" s="34">
        <f t="shared" si="81"/>
        <v>-12005.810000000001</v>
      </c>
      <c r="AG245" s="35" t="e">
        <f t="shared" si="82"/>
        <v>#DIV/0!</v>
      </c>
      <c r="AH245" s="7">
        <f t="shared" si="82"/>
        <v>-1</v>
      </c>
      <c r="AI245" s="7">
        <f t="shared" si="82"/>
        <v>-1</v>
      </c>
      <c r="AJ245" s="7">
        <f t="shared" si="82"/>
        <v>-1</v>
      </c>
      <c r="AK245" s="36">
        <f t="shared" si="82"/>
        <v>-1</v>
      </c>
      <c r="AL245" s="37">
        <f t="shared" si="82"/>
        <v>-1</v>
      </c>
      <c r="AM245" s="2">
        <v>0</v>
      </c>
      <c r="AN245" s="2">
        <v>0</v>
      </c>
      <c r="AO245" s="2">
        <v>0</v>
      </c>
      <c r="AP245" s="2">
        <v>0</v>
      </c>
      <c r="AQ245" s="29">
        <v>0</v>
      </c>
      <c r="AR245" s="31">
        <f t="shared" si="77"/>
        <v>0</v>
      </c>
      <c r="AS245" s="2">
        <v>0</v>
      </c>
      <c r="AT245" s="2">
        <v>634.47</v>
      </c>
      <c r="AU245" s="2">
        <v>67.05</v>
      </c>
      <c r="AV245" s="2">
        <v>1753.92</v>
      </c>
      <c r="AW245" s="29">
        <v>944.84</v>
      </c>
      <c r="AX245" s="31">
        <f t="shared" si="78"/>
        <v>3400.28</v>
      </c>
      <c r="AY245" s="5">
        <f t="shared" si="83"/>
        <v>0</v>
      </c>
      <c r="AZ245" s="5">
        <f t="shared" si="83"/>
        <v>-634.47</v>
      </c>
      <c r="BA245" s="5">
        <f t="shared" si="83"/>
        <v>-67.05</v>
      </c>
      <c r="BB245" s="5">
        <f t="shared" si="83"/>
        <v>-1753.92</v>
      </c>
      <c r="BC245" s="33">
        <f t="shared" si="83"/>
        <v>-944.84</v>
      </c>
      <c r="BD245" s="34">
        <f t="shared" si="83"/>
        <v>-3400.28</v>
      </c>
      <c r="BE245" s="7" t="e">
        <f t="shared" si="84"/>
        <v>#DIV/0!</v>
      </c>
      <c r="BF245" s="7">
        <f t="shared" si="84"/>
        <v>-1</v>
      </c>
      <c r="BG245" s="7">
        <f t="shared" si="84"/>
        <v>-1</v>
      </c>
      <c r="BH245" s="7">
        <f t="shared" si="84"/>
        <v>-1</v>
      </c>
      <c r="BI245" s="36">
        <f t="shared" si="84"/>
        <v>-1</v>
      </c>
      <c r="BJ245" s="37">
        <f t="shared" si="84"/>
        <v>-1</v>
      </c>
      <c r="BK245" s="38">
        <f t="shared" si="85"/>
        <v>0</v>
      </c>
      <c r="BL245" s="38">
        <f t="shared" si="85"/>
        <v>0</v>
      </c>
      <c r="BM245" s="38">
        <f t="shared" si="85"/>
        <v>0</v>
      </c>
      <c r="BN245" s="38">
        <f t="shared" si="85"/>
        <v>0</v>
      </c>
      <c r="BO245" s="39">
        <f t="shared" si="85"/>
        <v>0</v>
      </c>
      <c r="BP245" s="40">
        <f t="shared" si="85"/>
        <v>0</v>
      </c>
      <c r="BQ245" s="38">
        <f t="shared" si="86"/>
        <v>0</v>
      </c>
      <c r="BR245" s="38">
        <f t="shared" si="86"/>
        <v>0.23069539132806111</v>
      </c>
      <c r="BS245" s="38">
        <f t="shared" si="86"/>
        <v>0.36402627721374664</v>
      </c>
      <c r="BT245" s="38">
        <f t="shared" si="86"/>
        <v>0.30266561516917434</v>
      </c>
      <c r="BU245" s="39">
        <f t="shared" si="86"/>
        <v>0.2883722065888184</v>
      </c>
      <c r="BV245" s="40">
        <f t="shared" si="86"/>
        <v>0.28321954120546633</v>
      </c>
      <c r="BW245" s="38">
        <f t="shared" si="87"/>
        <v>0</v>
      </c>
      <c r="BX245" s="38">
        <f t="shared" si="87"/>
        <v>-0.23069539132806111</v>
      </c>
      <c r="BY245" s="38">
        <f t="shared" si="87"/>
        <v>-0.36402627721374664</v>
      </c>
      <c r="BZ245" s="38">
        <f t="shared" si="87"/>
        <v>-0.30266561516917434</v>
      </c>
      <c r="CA245" s="39">
        <f t="shared" si="87"/>
        <v>-0.2883722065888184</v>
      </c>
      <c r="CB245" s="40">
        <f t="shared" si="87"/>
        <v>-0.28321954120546633</v>
      </c>
      <c r="CC245" s="2">
        <f t="shared" si="88"/>
        <v>0</v>
      </c>
      <c r="CD245" s="2">
        <f t="shared" si="88"/>
        <v>-2306.9539132806112</v>
      </c>
      <c r="CE245" s="2">
        <f t="shared" si="88"/>
        <v>-3640.2627721374665</v>
      </c>
      <c r="CF245" s="2">
        <f t="shared" si="88"/>
        <v>-3026.6561516917436</v>
      </c>
      <c r="CG245" s="29">
        <f t="shared" si="88"/>
        <v>-2883.7220658881838</v>
      </c>
      <c r="CH245" s="31">
        <f t="shared" si="88"/>
        <v>-2832.1954120546634</v>
      </c>
      <c r="CI245" s="40">
        <f>IFERROR(M245/'Class Sum-WR'!M245,0)</f>
        <v>0</v>
      </c>
      <c r="CJ245" s="40">
        <f>IFERROR(M245/'Class Sum-TH'!M245,0)</f>
        <v>0</v>
      </c>
      <c r="CK245" s="7"/>
    </row>
    <row r="246" spans="1:89" hidden="1" outlineLevel="1" x14ac:dyDescent="0.2">
      <c r="A246" t="s">
        <v>46</v>
      </c>
      <c r="B246" t="s">
        <v>46</v>
      </c>
      <c r="C246" t="s">
        <v>100</v>
      </c>
      <c r="D246" t="s">
        <v>100</v>
      </c>
      <c r="E246" t="s">
        <v>98</v>
      </c>
      <c r="F246" s="27">
        <f t="shared" si="79"/>
        <v>46251</v>
      </c>
      <c r="G246" s="60" t="s">
        <v>36</v>
      </c>
      <c r="H246" s="28">
        <v>0</v>
      </c>
      <c r="I246" s="2">
        <v>0</v>
      </c>
      <c r="J246" s="2">
        <v>0</v>
      </c>
      <c r="K246" s="2">
        <v>0</v>
      </c>
      <c r="L246" s="29">
        <v>0</v>
      </c>
      <c r="M246" s="30">
        <f t="shared" si="75"/>
        <v>0</v>
      </c>
      <c r="N246" t="s">
        <v>49</v>
      </c>
      <c r="O246" t="s">
        <v>49</v>
      </c>
      <c r="P246" t="s">
        <v>100</v>
      </c>
      <c r="Q246" t="s">
        <v>100</v>
      </c>
      <c r="R246" t="s">
        <v>98</v>
      </c>
      <c r="S246" s="27">
        <f t="shared" si="80"/>
        <v>45887</v>
      </c>
      <c r="T246" s="60" t="s">
        <v>36</v>
      </c>
      <c r="U246" s="28">
        <v>-244.12</v>
      </c>
      <c r="V246" s="2">
        <v>1705.83</v>
      </c>
      <c r="W246" s="2">
        <v>206.83</v>
      </c>
      <c r="X246" s="2">
        <v>5571.36</v>
      </c>
      <c r="Y246" s="29">
        <v>2576.85</v>
      </c>
      <c r="Z246" s="31">
        <f t="shared" si="76"/>
        <v>9816.75</v>
      </c>
      <c r="AA246" s="32">
        <f t="shared" si="81"/>
        <v>244.12</v>
      </c>
      <c r="AB246" s="5">
        <f t="shared" si="81"/>
        <v>-1705.83</v>
      </c>
      <c r="AC246" s="5">
        <f t="shared" si="81"/>
        <v>-206.83</v>
      </c>
      <c r="AD246" s="5">
        <f t="shared" si="81"/>
        <v>-5571.36</v>
      </c>
      <c r="AE246" s="33">
        <f t="shared" si="81"/>
        <v>-2576.85</v>
      </c>
      <c r="AF246" s="34">
        <f t="shared" si="81"/>
        <v>-9816.75</v>
      </c>
      <c r="AG246" s="35">
        <f t="shared" si="82"/>
        <v>-1</v>
      </c>
      <c r="AH246" s="7">
        <f t="shared" si="82"/>
        <v>-1</v>
      </c>
      <c r="AI246" s="7">
        <f t="shared" si="82"/>
        <v>-1</v>
      </c>
      <c r="AJ246" s="7">
        <f t="shared" si="82"/>
        <v>-1</v>
      </c>
      <c r="AK246" s="36">
        <f t="shared" si="82"/>
        <v>-1</v>
      </c>
      <c r="AL246" s="37">
        <f t="shared" si="82"/>
        <v>-1</v>
      </c>
      <c r="AM246" s="2">
        <v>0</v>
      </c>
      <c r="AN246" s="2">
        <v>0</v>
      </c>
      <c r="AO246" s="2">
        <v>0</v>
      </c>
      <c r="AP246" s="2">
        <v>0</v>
      </c>
      <c r="AQ246" s="29">
        <v>0</v>
      </c>
      <c r="AR246" s="31">
        <f t="shared" si="77"/>
        <v>0</v>
      </c>
      <c r="AS246" s="2">
        <v>-244.12</v>
      </c>
      <c r="AT246" s="2">
        <v>371.3</v>
      </c>
      <c r="AU246" s="2">
        <v>84.87</v>
      </c>
      <c r="AV246" s="2">
        <v>1507.7</v>
      </c>
      <c r="AW246" s="29">
        <v>723.09</v>
      </c>
      <c r="AX246" s="31">
        <f t="shared" si="78"/>
        <v>2442.84</v>
      </c>
      <c r="AY246" s="5">
        <f t="shared" si="83"/>
        <v>244.12</v>
      </c>
      <c r="AZ246" s="5">
        <f t="shared" si="83"/>
        <v>-371.3</v>
      </c>
      <c r="BA246" s="5">
        <f t="shared" si="83"/>
        <v>-84.87</v>
      </c>
      <c r="BB246" s="5">
        <f t="shared" si="83"/>
        <v>-1507.7</v>
      </c>
      <c r="BC246" s="33">
        <f t="shared" si="83"/>
        <v>-723.09</v>
      </c>
      <c r="BD246" s="34">
        <f t="shared" si="83"/>
        <v>-2442.84</v>
      </c>
      <c r="BE246" s="7">
        <f t="shared" si="84"/>
        <v>-1</v>
      </c>
      <c r="BF246" s="7">
        <f t="shared" si="84"/>
        <v>-1</v>
      </c>
      <c r="BG246" s="7">
        <f t="shared" si="84"/>
        <v>-1</v>
      </c>
      <c r="BH246" s="7">
        <f t="shared" si="84"/>
        <v>-1</v>
      </c>
      <c r="BI246" s="36">
        <f t="shared" si="84"/>
        <v>-1</v>
      </c>
      <c r="BJ246" s="37">
        <f t="shared" si="84"/>
        <v>-1</v>
      </c>
      <c r="BK246" s="38">
        <f t="shared" si="85"/>
        <v>0</v>
      </c>
      <c r="BL246" s="38">
        <f t="shared" si="85"/>
        <v>0</v>
      </c>
      <c r="BM246" s="38">
        <f t="shared" si="85"/>
        <v>0</v>
      </c>
      <c r="BN246" s="38">
        <f t="shared" si="85"/>
        <v>0</v>
      </c>
      <c r="BO246" s="39">
        <f t="shared" si="85"/>
        <v>0</v>
      </c>
      <c r="BP246" s="40">
        <f t="shared" si="85"/>
        <v>0</v>
      </c>
      <c r="BQ246" s="38">
        <f t="shared" si="86"/>
        <v>1</v>
      </c>
      <c r="BR246" s="38">
        <f t="shared" si="86"/>
        <v>0.21766530076267859</v>
      </c>
      <c r="BS246" s="38">
        <f t="shared" si="86"/>
        <v>0.41033699173234056</v>
      </c>
      <c r="BT246" s="38">
        <f t="shared" si="86"/>
        <v>0.27061615117314269</v>
      </c>
      <c r="BU246" s="39">
        <f t="shared" si="86"/>
        <v>0.28061004715059085</v>
      </c>
      <c r="BV246" s="40">
        <f t="shared" si="86"/>
        <v>0.24884406753762703</v>
      </c>
      <c r="BW246" s="38">
        <f t="shared" si="87"/>
        <v>-1</v>
      </c>
      <c r="BX246" s="38">
        <f t="shared" si="87"/>
        <v>-0.21766530076267859</v>
      </c>
      <c r="BY246" s="38">
        <f t="shared" si="87"/>
        <v>-0.41033699173234056</v>
      </c>
      <c r="BZ246" s="38">
        <f t="shared" si="87"/>
        <v>-0.27061615117314269</v>
      </c>
      <c r="CA246" s="39">
        <f t="shared" si="87"/>
        <v>-0.28061004715059085</v>
      </c>
      <c r="CB246" s="40">
        <f t="shared" si="87"/>
        <v>-0.24884406753762703</v>
      </c>
      <c r="CC246" s="2">
        <f t="shared" si="88"/>
        <v>-10000</v>
      </c>
      <c r="CD246" s="2">
        <f t="shared" si="88"/>
        <v>-2176.6530076267859</v>
      </c>
      <c r="CE246" s="2">
        <f t="shared" si="88"/>
        <v>-4103.3699173234054</v>
      </c>
      <c r="CF246" s="2">
        <f t="shared" si="88"/>
        <v>-2706.1615117314268</v>
      </c>
      <c r="CG246" s="29">
        <f t="shared" si="88"/>
        <v>-2806.1004715059084</v>
      </c>
      <c r="CH246" s="31">
        <f t="shared" si="88"/>
        <v>-2488.4406753762701</v>
      </c>
      <c r="CI246" s="40">
        <f>IFERROR(M246/'Class Sum-WR'!M246,0)</f>
        <v>0</v>
      </c>
      <c r="CJ246" s="40">
        <f>IFERROR(M246/'Class Sum-TH'!M246,0)</f>
        <v>0</v>
      </c>
      <c r="CK246" s="7"/>
    </row>
    <row r="247" spans="1:89" hidden="1" outlineLevel="1" x14ac:dyDescent="0.2">
      <c r="A247" t="s">
        <v>46</v>
      </c>
      <c r="B247" t="s">
        <v>46</v>
      </c>
      <c r="C247" t="s">
        <v>100</v>
      </c>
      <c r="D247" t="s">
        <v>100</v>
      </c>
      <c r="E247" t="s">
        <v>98</v>
      </c>
      <c r="F247" s="27">
        <f t="shared" si="79"/>
        <v>46252</v>
      </c>
      <c r="G247" s="60" t="s">
        <v>37</v>
      </c>
      <c r="H247" s="28">
        <v>0</v>
      </c>
      <c r="I247" s="2">
        <v>0</v>
      </c>
      <c r="J247" s="2">
        <v>0</v>
      </c>
      <c r="K247" s="2">
        <v>0</v>
      </c>
      <c r="L247" s="29">
        <v>0</v>
      </c>
      <c r="M247" s="30">
        <f t="shared" si="75"/>
        <v>0</v>
      </c>
      <c r="N247" t="s">
        <v>49</v>
      </c>
      <c r="O247" t="s">
        <v>49</v>
      </c>
      <c r="P247" t="s">
        <v>100</v>
      </c>
      <c r="Q247" t="s">
        <v>100</v>
      </c>
      <c r="R247" t="s">
        <v>98</v>
      </c>
      <c r="S247" s="27">
        <f t="shared" si="80"/>
        <v>45888</v>
      </c>
      <c r="T247" s="60" t="s">
        <v>37</v>
      </c>
      <c r="U247" s="28">
        <v>4.99</v>
      </c>
      <c r="V247" s="2">
        <v>1692.11</v>
      </c>
      <c r="W247" s="2">
        <v>67.44</v>
      </c>
      <c r="X247" s="2">
        <v>4834.25</v>
      </c>
      <c r="Y247" s="29">
        <v>2697.45</v>
      </c>
      <c r="Z247" s="31">
        <f t="shared" si="76"/>
        <v>9296.24</v>
      </c>
      <c r="AA247" s="32">
        <f t="shared" si="81"/>
        <v>-4.99</v>
      </c>
      <c r="AB247" s="5">
        <f t="shared" si="81"/>
        <v>-1692.11</v>
      </c>
      <c r="AC247" s="5">
        <f t="shared" si="81"/>
        <v>-67.44</v>
      </c>
      <c r="AD247" s="5">
        <f t="shared" si="81"/>
        <v>-4834.25</v>
      </c>
      <c r="AE247" s="33">
        <f t="shared" si="81"/>
        <v>-2697.45</v>
      </c>
      <c r="AF247" s="34">
        <f t="shared" si="81"/>
        <v>-9296.24</v>
      </c>
      <c r="AG247" s="35">
        <f t="shared" si="82"/>
        <v>-1</v>
      </c>
      <c r="AH247" s="7">
        <f t="shared" si="82"/>
        <v>-1</v>
      </c>
      <c r="AI247" s="7">
        <f t="shared" si="82"/>
        <v>-1</v>
      </c>
      <c r="AJ247" s="7">
        <f t="shared" si="82"/>
        <v>-1</v>
      </c>
      <c r="AK247" s="36">
        <f t="shared" si="82"/>
        <v>-1</v>
      </c>
      <c r="AL247" s="37">
        <f t="shared" si="82"/>
        <v>-1</v>
      </c>
      <c r="AM247" s="2">
        <v>0</v>
      </c>
      <c r="AN247" s="2">
        <v>0</v>
      </c>
      <c r="AO247" s="2">
        <v>0</v>
      </c>
      <c r="AP247" s="2">
        <v>0</v>
      </c>
      <c r="AQ247" s="29">
        <v>0</v>
      </c>
      <c r="AR247" s="31">
        <f t="shared" si="77"/>
        <v>0</v>
      </c>
      <c r="AS247" s="2">
        <v>4.99</v>
      </c>
      <c r="AT247" s="2">
        <v>356.4</v>
      </c>
      <c r="AU247" s="2">
        <v>23.02</v>
      </c>
      <c r="AV247" s="2">
        <v>1521.05</v>
      </c>
      <c r="AW247" s="29">
        <v>828.87</v>
      </c>
      <c r="AX247" s="31">
        <f t="shared" si="78"/>
        <v>2734.33</v>
      </c>
      <c r="AY247" s="5">
        <f t="shared" si="83"/>
        <v>-4.99</v>
      </c>
      <c r="AZ247" s="5">
        <f t="shared" si="83"/>
        <v>-356.4</v>
      </c>
      <c r="BA247" s="5">
        <f t="shared" si="83"/>
        <v>-23.02</v>
      </c>
      <c r="BB247" s="5">
        <f t="shared" si="83"/>
        <v>-1521.05</v>
      </c>
      <c r="BC247" s="33">
        <f t="shared" si="83"/>
        <v>-828.87</v>
      </c>
      <c r="BD247" s="34">
        <f t="shared" si="83"/>
        <v>-2734.33</v>
      </c>
      <c r="BE247" s="7">
        <f t="shared" si="84"/>
        <v>-1</v>
      </c>
      <c r="BF247" s="7">
        <f t="shared" si="84"/>
        <v>-1</v>
      </c>
      <c r="BG247" s="7">
        <f t="shared" si="84"/>
        <v>-1</v>
      </c>
      <c r="BH247" s="7">
        <f t="shared" si="84"/>
        <v>-1</v>
      </c>
      <c r="BI247" s="36">
        <f t="shared" si="84"/>
        <v>-1</v>
      </c>
      <c r="BJ247" s="37">
        <f t="shared" si="84"/>
        <v>-1</v>
      </c>
      <c r="BK247" s="38">
        <f t="shared" si="85"/>
        <v>0</v>
      </c>
      <c r="BL247" s="38">
        <f t="shared" si="85"/>
        <v>0</v>
      </c>
      <c r="BM247" s="38">
        <f t="shared" si="85"/>
        <v>0</v>
      </c>
      <c r="BN247" s="38">
        <f t="shared" si="85"/>
        <v>0</v>
      </c>
      <c r="BO247" s="39">
        <f t="shared" si="85"/>
        <v>0</v>
      </c>
      <c r="BP247" s="40">
        <f t="shared" si="85"/>
        <v>0</v>
      </c>
      <c r="BQ247" s="38">
        <f t="shared" si="86"/>
        <v>1</v>
      </c>
      <c r="BR247" s="38">
        <f t="shared" si="86"/>
        <v>0.21062460478337697</v>
      </c>
      <c r="BS247" s="38">
        <f t="shared" si="86"/>
        <v>0.34134045077105574</v>
      </c>
      <c r="BT247" s="38">
        <f t="shared" si="86"/>
        <v>0.31464032683456583</v>
      </c>
      <c r="BU247" s="39">
        <f t="shared" si="86"/>
        <v>0.30727909692487354</v>
      </c>
      <c r="BV247" s="40">
        <f t="shared" si="86"/>
        <v>0.29413289674104798</v>
      </c>
      <c r="BW247" s="38">
        <f t="shared" si="87"/>
        <v>-1</v>
      </c>
      <c r="BX247" s="38">
        <f t="shared" si="87"/>
        <v>-0.21062460478337697</v>
      </c>
      <c r="BY247" s="38">
        <f t="shared" si="87"/>
        <v>-0.34134045077105574</v>
      </c>
      <c r="BZ247" s="38">
        <f t="shared" si="87"/>
        <v>-0.31464032683456583</v>
      </c>
      <c r="CA247" s="39">
        <f t="shared" si="87"/>
        <v>-0.30727909692487354</v>
      </c>
      <c r="CB247" s="40">
        <f t="shared" si="87"/>
        <v>-0.29413289674104798</v>
      </c>
      <c r="CC247" s="2">
        <f t="shared" si="88"/>
        <v>-10000</v>
      </c>
      <c r="CD247" s="2">
        <f t="shared" si="88"/>
        <v>-2106.2460478337698</v>
      </c>
      <c r="CE247" s="2">
        <f t="shared" si="88"/>
        <v>-3413.4045077105575</v>
      </c>
      <c r="CF247" s="2">
        <f t="shared" si="88"/>
        <v>-3146.4032683456585</v>
      </c>
      <c r="CG247" s="29">
        <f t="shared" si="88"/>
        <v>-3072.7909692487356</v>
      </c>
      <c r="CH247" s="31">
        <f t="shared" si="88"/>
        <v>-2941.3289674104799</v>
      </c>
      <c r="CI247" s="40">
        <f>IFERROR(M247/'Class Sum-WR'!M247,0)</f>
        <v>0</v>
      </c>
      <c r="CJ247" s="40">
        <f>IFERROR(M247/'Class Sum-TH'!M247,0)</f>
        <v>0</v>
      </c>
      <c r="CK247" s="7"/>
    </row>
    <row r="248" spans="1:89" hidden="1" outlineLevel="1" x14ac:dyDescent="0.2">
      <c r="A248" t="s">
        <v>46</v>
      </c>
      <c r="B248" t="s">
        <v>46</v>
      </c>
      <c r="C248" t="s">
        <v>100</v>
      </c>
      <c r="D248" t="s">
        <v>100</v>
      </c>
      <c r="E248" t="s">
        <v>98</v>
      </c>
      <c r="F248" s="27">
        <f t="shared" si="79"/>
        <v>46253</v>
      </c>
      <c r="G248" s="60" t="s">
        <v>38</v>
      </c>
      <c r="H248" s="28">
        <v>0</v>
      </c>
      <c r="I248" s="2">
        <v>0</v>
      </c>
      <c r="J248" s="2">
        <v>0</v>
      </c>
      <c r="K248" s="2">
        <v>0</v>
      </c>
      <c r="L248" s="29">
        <v>0</v>
      </c>
      <c r="M248" s="30">
        <f t="shared" si="75"/>
        <v>0</v>
      </c>
      <c r="N248" t="s">
        <v>49</v>
      </c>
      <c r="O248" t="s">
        <v>49</v>
      </c>
      <c r="P248" t="s">
        <v>100</v>
      </c>
      <c r="Q248" t="s">
        <v>100</v>
      </c>
      <c r="R248" t="s">
        <v>98</v>
      </c>
      <c r="S248" s="27">
        <f t="shared" si="80"/>
        <v>45889</v>
      </c>
      <c r="T248" s="60" t="s">
        <v>38</v>
      </c>
      <c r="U248" s="28">
        <v>46.68</v>
      </c>
      <c r="V248" s="2">
        <v>2019.98</v>
      </c>
      <c r="W248" s="2">
        <v>129.05000000000001</v>
      </c>
      <c r="X248" s="2">
        <v>5598.43</v>
      </c>
      <c r="Y248" s="29">
        <v>2978.62</v>
      </c>
      <c r="Z248" s="31">
        <f t="shared" si="76"/>
        <v>10772.76</v>
      </c>
      <c r="AA248" s="32">
        <f t="shared" si="81"/>
        <v>-46.68</v>
      </c>
      <c r="AB248" s="5">
        <f t="shared" si="81"/>
        <v>-2019.98</v>
      </c>
      <c r="AC248" s="5">
        <f t="shared" si="81"/>
        <v>-129.05000000000001</v>
      </c>
      <c r="AD248" s="5">
        <f t="shared" si="81"/>
        <v>-5598.43</v>
      </c>
      <c r="AE248" s="33">
        <f t="shared" si="81"/>
        <v>-2978.62</v>
      </c>
      <c r="AF248" s="34">
        <f t="shared" si="81"/>
        <v>-10772.76</v>
      </c>
      <c r="AG248" s="35">
        <f t="shared" si="82"/>
        <v>-1</v>
      </c>
      <c r="AH248" s="7">
        <f t="shared" si="82"/>
        <v>-1</v>
      </c>
      <c r="AI248" s="7">
        <f t="shared" si="82"/>
        <v>-1</v>
      </c>
      <c r="AJ248" s="7">
        <f t="shared" si="82"/>
        <v>-1</v>
      </c>
      <c r="AK248" s="36">
        <f t="shared" si="82"/>
        <v>-1</v>
      </c>
      <c r="AL248" s="37">
        <f t="shared" si="82"/>
        <v>-1</v>
      </c>
      <c r="AM248" s="2">
        <v>0</v>
      </c>
      <c r="AN248" s="2">
        <v>0</v>
      </c>
      <c r="AO248" s="2">
        <v>0</v>
      </c>
      <c r="AP248" s="2">
        <v>0</v>
      </c>
      <c r="AQ248" s="29">
        <v>0</v>
      </c>
      <c r="AR248" s="31">
        <f t="shared" si="77"/>
        <v>0</v>
      </c>
      <c r="AS248" s="2">
        <v>46.68</v>
      </c>
      <c r="AT248" s="2">
        <v>439.33</v>
      </c>
      <c r="AU248" s="2">
        <v>60.09</v>
      </c>
      <c r="AV248" s="2">
        <v>1677.02</v>
      </c>
      <c r="AW248" s="29">
        <v>824.5</v>
      </c>
      <c r="AX248" s="31">
        <f t="shared" si="78"/>
        <v>3047.62</v>
      </c>
      <c r="AY248" s="5">
        <f t="shared" si="83"/>
        <v>-46.68</v>
      </c>
      <c r="AZ248" s="5">
        <f t="shared" si="83"/>
        <v>-439.33</v>
      </c>
      <c r="BA248" s="5">
        <f t="shared" si="83"/>
        <v>-60.09</v>
      </c>
      <c r="BB248" s="5">
        <f t="shared" si="83"/>
        <v>-1677.02</v>
      </c>
      <c r="BC248" s="33">
        <f t="shared" si="83"/>
        <v>-824.5</v>
      </c>
      <c r="BD248" s="34">
        <f t="shared" si="83"/>
        <v>-3047.62</v>
      </c>
      <c r="BE248" s="7">
        <f t="shared" si="84"/>
        <v>-1</v>
      </c>
      <c r="BF248" s="7">
        <f t="shared" si="84"/>
        <v>-1</v>
      </c>
      <c r="BG248" s="7">
        <f t="shared" si="84"/>
        <v>-1</v>
      </c>
      <c r="BH248" s="7">
        <f t="shared" si="84"/>
        <v>-1</v>
      </c>
      <c r="BI248" s="36">
        <f t="shared" si="84"/>
        <v>-1</v>
      </c>
      <c r="BJ248" s="37">
        <f t="shared" si="84"/>
        <v>-1</v>
      </c>
      <c r="BK248" s="38">
        <f t="shared" si="85"/>
        <v>0</v>
      </c>
      <c r="BL248" s="38">
        <f t="shared" si="85"/>
        <v>0</v>
      </c>
      <c r="BM248" s="38">
        <f t="shared" si="85"/>
        <v>0</v>
      </c>
      <c r="BN248" s="38">
        <f t="shared" si="85"/>
        <v>0</v>
      </c>
      <c r="BO248" s="39">
        <f t="shared" si="85"/>
        <v>0</v>
      </c>
      <c r="BP248" s="40">
        <f t="shared" si="85"/>
        <v>0</v>
      </c>
      <c r="BQ248" s="38">
        <f t="shared" si="86"/>
        <v>1</v>
      </c>
      <c r="BR248" s="38">
        <f t="shared" si="86"/>
        <v>0.21749225239853859</v>
      </c>
      <c r="BS248" s="38">
        <f t="shared" si="86"/>
        <v>0.4656334753971329</v>
      </c>
      <c r="BT248" s="38">
        <f t="shared" si="86"/>
        <v>0.29955183864047596</v>
      </c>
      <c r="BU248" s="39">
        <f t="shared" si="86"/>
        <v>0.27680603769530859</v>
      </c>
      <c r="BV248" s="40">
        <f t="shared" si="86"/>
        <v>0.28290057515437084</v>
      </c>
      <c r="BW248" s="38">
        <f t="shared" si="87"/>
        <v>-1</v>
      </c>
      <c r="BX248" s="38">
        <f t="shared" si="87"/>
        <v>-0.21749225239853859</v>
      </c>
      <c r="BY248" s="38">
        <f t="shared" si="87"/>
        <v>-0.4656334753971329</v>
      </c>
      <c r="BZ248" s="38">
        <f t="shared" si="87"/>
        <v>-0.29955183864047596</v>
      </c>
      <c r="CA248" s="39">
        <f t="shared" si="87"/>
        <v>-0.27680603769530859</v>
      </c>
      <c r="CB248" s="40">
        <f t="shared" si="87"/>
        <v>-0.28290057515437084</v>
      </c>
      <c r="CC248" s="2">
        <f t="shared" si="88"/>
        <v>-10000</v>
      </c>
      <c r="CD248" s="2">
        <f t="shared" si="88"/>
        <v>-2174.9225239853859</v>
      </c>
      <c r="CE248" s="2">
        <f t="shared" si="88"/>
        <v>-4656.3347539713286</v>
      </c>
      <c r="CF248" s="2">
        <f t="shared" si="88"/>
        <v>-2995.5183864047594</v>
      </c>
      <c r="CG248" s="29">
        <f t="shared" si="88"/>
        <v>-2768.0603769530858</v>
      </c>
      <c r="CH248" s="31">
        <f t="shared" si="88"/>
        <v>-2829.0057515437084</v>
      </c>
      <c r="CI248" s="40">
        <f>IFERROR(M248/'Class Sum-WR'!M248,0)</f>
        <v>0</v>
      </c>
      <c r="CJ248" s="40">
        <f>IFERROR(M248/'Class Sum-TH'!M248,0)</f>
        <v>0</v>
      </c>
      <c r="CK248" s="7"/>
    </row>
    <row r="249" spans="1:89" hidden="1" outlineLevel="1" x14ac:dyDescent="0.2">
      <c r="A249" t="s">
        <v>46</v>
      </c>
      <c r="B249" t="s">
        <v>46</v>
      </c>
      <c r="C249" t="s">
        <v>100</v>
      </c>
      <c r="D249" t="s">
        <v>100</v>
      </c>
      <c r="E249" t="s">
        <v>98</v>
      </c>
      <c r="F249" s="27">
        <f t="shared" si="79"/>
        <v>46254</v>
      </c>
      <c r="G249" s="60" t="s">
        <v>39</v>
      </c>
      <c r="H249" s="28">
        <v>0</v>
      </c>
      <c r="I249" s="2">
        <v>0</v>
      </c>
      <c r="J249" s="2">
        <v>0</v>
      </c>
      <c r="K249" s="2">
        <v>0</v>
      </c>
      <c r="L249" s="29">
        <v>0</v>
      </c>
      <c r="M249" s="30">
        <f t="shared" si="75"/>
        <v>0</v>
      </c>
      <c r="N249" t="s">
        <v>49</v>
      </c>
      <c r="O249" t="s">
        <v>49</v>
      </c>
      <c r="P249" t="s">
        <v>100</v>
      </c>
      <c r="Q249" t="s">
        <v>100</v>
      </c>
      <c r="R249" t="s">
        <v>98</v>
      </c>
      <c r="S249" s="27">
        <f t="shared" si="80"/>
        <v>45890</v>
      </c>
      <c r="T249" s="60" t="s">
        <v>39</v>
      </c>
      <c r="U249" s="28">
        <v>-11.98</v>
      </c>
      <c r="V249" s="2">
        <v>2387.67</v>
      </c>
      <c r="W249" s="2">
        <v>71.39</v>
      </c>
      <c r="X249" s="2">
        <v>7738.55</v>
      </c>
      <c r="Y249" s="29">
        <v>3595.83</v>
      </c>
      <c r="Z249" s="31">
        <f t="shared" si="76"/>
        <v>13781.460000000001</v>
      </c>
      <c r="AA249" s="32">
        <f t="shared" si="81"/>
        <v>11.98</v>
      </c>
      <c r="AB249" s="5">
        <f t="shared" si="81"/>
        <v>-2387.67</v>
      </c>
      <c r="AC249" s="5">
        <f t="shared" si="81"/>
        <v>-71.39</v>
      </c>
      <c r="AD249" s="5">
        <f t="shared" si="81"/>
        <v>-7738.55</v>
      </c>
      <c r="AE249" s="33">
        <f t="shared" si="81"/>
        <v>-3595.83</v>
      </c>
      <c r="AF249" s="34">
        <f t="shared" si="81"/>
        <v>-13781.460000000001</v>
      </c>
      <c r="AG249" s="35">
        <f t="shared" si="82"/>
        <v>-1</v>
      </c>
      <c r="AH249" s="7">
        <f t="shared" si="82"/>
        <v>-1</v>
      </c>
      <c r="AI249" s="7">
        <f t="shared" si="82"/>
        <v>-1</v>
      </c>
      <c r="AJ249" s="7">
        <f t="shared" si="82"/>
        <v>-1</v>
      </c>
      <c r="AK249" s="36">
        <f t="shared" si="82"/>
        <v>-1</v>
      </c>
      <c r="AL249" s="37">
        <f t="shared" si="82"/>
        <v>-1</v>
      </c>
      <c r="AM249" s="2">
        <v>0</v>
      </c>
      <c r="AN249" s="2">
        <v>0</v>
      </c>
      <c r="AO249" s="2">
        <v>0</v>
      </c>
      <c r="AP249" s="2">
        <v>0</v>
      </c>
      <c r="AQ249" s="29">
        <v>0</v>
      </c>
      <c r="AR249" s="31">
        <f t="shared" si="77"/>
        <v>0</v>
      </c>
      <c r="AS249" s="2">
        <v>-11.98</v>
      </c>
      <c r="AT249" s="2">
        <v>526.13</v>
      </c>
      <c r="AU249" s="2">
        <v>30.4</v>
      </c>
      <c r="AV249" s="2">
        <v>2325.69</v>
      </c>
      <c r="AW249" s="29">
        <v>1068.78</v>
      </c>
      <c r="AX249" s="31">
        <f t="shared" si="78"/>
        <v>3939.0199999999995</v>
      </c>
      <c r="AY249" s="5">
        <f t="shared" si="83"/>
        <v>11.98</v>
      </c>
      <c r="AZ249" s="5">
        <f t="shared" si="83"/>
        <v>-526.13</v>
      </c>
      <c r="BA249" s="5">
        <f t="shared" si="83"/>
        <v>-30.4</v>
      </c>
      <c r="BB249" s="5">
        <f t="shared" si="83"/>
        <v>-2325.69</v>
      </c>
      <c r="BC249" s="33">
        <f t="shared" si="83"/>
        <v>-1068.78</v>
      </c>
      <c r="BD249" s="34">
        <f t="shared" si="83"/>
        <v>-3939.0199999999995</v>
      </c>
      <c r="BE249" s="7">
        <f t="shared" si="84"/>
        <v>-1</v>
      </c>
      <c r="BF249" s="7">
        <f t="shared" si="84"/>
        <v>-1</v>
      </c>
      <c r="BG249" s="7">
        <f t="shared" si="84"/>
        <v>-1</v>
      </c>
      <c r="BH249" s="7">
        <f t="shared" si="84"/>
        <v>-1</v>
      </c>
      <c r="BI249" s="36">
        <f t="shared" si="84"/>
        <v>-1</v>
      </c>
      <c r="BJ249" s="37">
        <f t="shared" si="84"/>
        <v>-1</v>
      </c>
      <c r="BK249" s="38">
        <f t="shared" si="85"/>
        <v>0</v>
      </c>
      <c r="BL249" s="38">
        <f t="shared" si="85"/>
        <v>0</v>
      </c>
      <c r="BM249" s="38">
        <f t="shared" si="85"/>
        <v>0</v>
      </c>
      <c r="BN249" s="38">
        <f t="shared" si="85"/>
        <v>0</v>
      </c>
      <c r="BO249" s="39">
        <f t="shared" si="85"/>
        <v>0</v>
      </c>
      <c r="BP249" s="40">
        <f t="shared" si="85"/>
        <v>0</v>
      </c>
      <c r="BQ249" s="38">
        <f t="shared" si="86"/>
        <v>1</v>
      </c>
      <c r="BR249" s="38">
        <f t="shared" si="86"/>
        <v>0.22035289633827118</v>
      </c>
      <c r="BS249" s="38">
        <f t="shared" si="86"/>
        <v>0.42582994817201286</v>
      </c>
      <c r="BT249" s="38">
        <f t="shared" si="86"/>
        <v>0.30053304559639726</v>
      </c>
      <c r="BU249" s="39">
        <f t="shared" si="86"/>
        <v>0.29722762199547809</v>
      </c>
      <c r="BV249" s="40">
        <f t="shared" si="86"/>
        <v>0.28582022514305444</v>
      </c>
      <c r="BW249" s="38">
        <f t="shared" si="87"/>
        <v>-1</v>
      </c>
      <c r="BX249" s="38">
        <f t="shared" si="87"/>
        <v>-0.22035289633827118</v>
      </c>
      <c r="BY249" s="38">
        <f t="shared" si="87"/>
        <v>-0.42582994817201286</v>
      </c>
      <c r="BZ249" s="38">
        <f t="shared" si="87"/>
        <v>-0.30053304559639726</v>
      </c>
      <c r="CA249" s="39">
        <f t="shared" si="87"/>
        <v>-0.29722762199547809</v>
      </c>
      <c r="CB249" s="40">
        <f t="shared" si="87"/>
        <v>-0.28582022514305444</v>
      </c>
      <c r="CC249" s="2">
        <f t="shared" si="88"/>
        <v>-10000</v>
      </c>
      <c r="CD249" s="2">
        <f t="shared" si="88"/>
        <v>-2203.5289633827119</v>
      </c>
      <c r="CE249" s="2">
        <f t="shared" si="88"/>
        <v>-4258.2994817201288</v>
      </c>
      <c r="CF249" s="2">
        <f t="shared" si="88"/>
        <v>-3005.3304559639728</v>
      </c>
      <c r="CG249" s="29">
        <f t="shared" si="88"/>
        <v>-2972.276219954781</v>
      </c>
      <c r="CH249" s="31">
        <f t="shared" si="88"/>
        <v>-2858.2022514305445</v>
      </c>
      <c r="CI249" s="40">
        <f>IFERROR(M249/'Class Sum-WR'!M249,0)</f>
        <v>0</v>
      </c>
      <c r="CJ249" s="40">
        <f>IFERROR(M249/'Class Sum-TH'!M249,0)</f>
        <v>0</v>
      </c>
      <c r="CK249" s="7"/>
    </row>
    <row r="250" spans="1:89" hidden="1" outlineLevel="1" x14ac:dyDescent="0.2">
      <c r="A250" t="s">
        <v>46</v>
      </c>
      <c r="B250" t="s">
        <v>46</v>
      </c>
      <c r="C250" t="s">
        <v>100</v>
      </c>
      <c r="D250" t="s">
        <v>100</v>
      </c>
      <c r="E250" t="s">
        <v>98</v>
      </c>
      <c r="F250" s="27">
        <f t="shared" si="79"/>
        <v>46255</v>
      </c>
      <c r="G250" s="60" t="s">
        <v>40</v>
      </c>
      <c r="H250" s="28">
        <v>0</v>
      </c>
      <c r="I250" s="2">
        <v>0</v>
      </c>
      <c r="J250" s="2">
        <v>0</v>
      </c>
      <c r="K250" s="2">
        <v>0</v>
      </c>
      <c r="L250" s="29">
        <v>0</v>
      </c>
      <c r="M250" s="30">
        <f t="shared" si="75"/>
        <v>0</v>
      </c>
      <c r="N250" t="s">
        <v>49</v>
      </c>
      <c r="O250" t="s">
        <v>49</v>
      </c>
      <c r="P250" t="s">
        <v>100</v>
      </c>
      <c r="Q250" t="s">
        <v>100</v>
      </c>
      <c r="R250" t="s">
        <v>98</v>
      </c>
      <c r="S250" s="27">
        <f t="shared" si="80"/>
        <v>45891</v>
      </c>
      <c r="T250" s="60" t="s">
        <v>40</v>
      </c>
      <c r="U250" s="28">
        <v>0</v>
      </c>
      <c r="V250" s="2">
        <v>6367.88</v>
      </c>
      <c r="W250" s="2">
        <v>471.78</v>
      </c>
      <c r="X250" s="2">
        <v>15720.03</v>
      </c>
      <c r="Y250" s="29">
        <v>5814.35</v>
      </c>
      <c r="Z250" s="31">
        <f t="shared" si="76"/>
        <v>28374.04</v>
      </c>
      <c r="AA250" s="32">
        <f t="shared" si="81"/>
        <v>0</v>
      </c>
      <c r="AB250" s="5">
        <f t="shared" si="81"/>
        <v>-6367.88</v>
      </c>
      <c r="AC250" s="5">
        <f t="shared" si="81"/>
        <v>-471.78</v>
      </c>
      <c r="AD250" s="5">
        <f t="shared" si="81"/>
        <v>-15720.03</v>
      </c>
      <c r="AE250" s="33">
        <f t="shared" si="81"/>
        <v>-5814.35</v>
      </c>
      <c r="AF250" s="34">
        <f t="shared" si="81"/>
        <v>-28374.04</v>
      </c>
      <c r="AG250" s="35" t="e">
        <f t="shared" si="82"/>
        <v>#DIV/0!</v>
      </c>
      <c r="AH250" s="7">
        <f t="shared" si="82"/>
        <v>-1</v>
      </c>
      <c r="AI250" s="7">
        <f t="shared" si="82"/>
        <v>-1</v>
      </c>
      <c r="AJ250" s="7">
        <f t="shared" si="82"/>
        <v>-1</v>
      </c>
      <c r="AK250" s="36">
        <f t="shared" si="82"/>
        <v>-1</v>
      </c>
      <c r="AL250" s="37">
        <f t="shared" si="82"/>
        <v>-1</v>
      </c>
      <c r="AM250" s="2">
        <v>0</v>
      </c>
      <c r="AN250" s="2">
        <v>0</v>
      </c>
      <c r="AO250" s="2">
        <v>0</v>
      </c>
      <c r="AP250" s="2">
        <v>0</v>
      </c>
      <c r="AQ250" s="29">
        <v>0</v>
      </c>
      <c r="AR250" s="31">
        <f t="shared" si="77"/>
        <v>0</v>
      </c>
      <c r="AS250" s="2">
        <v>0</v>
      </c>
      <c r="AT250" s="2">
        <v>1369.07</v>
      </c>
      <c r="AU250" s="2">
        <v>189.24</v>
      </c>
      <c r="AV250" s="2">
        <v>4696.46</v>
      </c>
      <c r="AW250" s="29">
        <v>1742.99</v>
      </c>
      <c r="AX250" s="31">
        <f t="shared" si="78"/>
        <v>7997.76</v>
      </c>
      <c r="AY250" s="5">
        <f t="shared" si="83"/>
        <v>0</v>
      </c>
      <c r="AZ250" s="5">
        <f t="shared" si="83"/>
        <v>-1369.07</v>
      </c>
      <c r="BA250" s="5">
        <f t="shared" si="83"/>
        <v>-189.24</v>
      </c>
      <c r="BB250" s="5">
        <f t="shared" si="83"/>
        <v>-4696.46</v>
      </c>
      <c r="BC250" s="33">
        <f t="shared" si="83"/>
        <v>-1742.99</v>
      </c>
      <c r="BD250" s="34">
        <f t="shared" si="83"/>
        <v>-7997.76</v>
      </c>
      <c r="BE250" s="7" t="e">
        <f t="shared" si="84"/>
        <v>#DIV/0!</v>
      </c>
      <c r="BF250" s="7">
        <f t="shared" si="84"/>
        <v>-1</v>
      </c>
      <c r="BG250" s="7">
        <f t="shared" si="84"/>
        <v>-1</v>
      </c>
      <c r="BH250" s="7">
        <f t="shared" si="84"/>
        <v>-1</v>
      </c>
      <c r="BI250" s="36">
        <f t="shared" si="84"/>
        <v>-1</v>
      </c>
      <c r="BJ250" s="37">
        <f t="shared" si="84"/>
        <v>-1</v>
      </c>
      <c r="BK250" s="38">
        <f t="shared" si="85"/>
        <v>0</v>
      </c>
      <c r="BL250" s="38">
        <f t="shared" si="85"/>
        <v>0</v>
      </c>
      <c r="BM250" s="38">
        <f t="shared" si="85"/>
        <v>0</v>
      </c>
      <c r="BN250" s="38">
        <f t="shared" si="85"/>
        <v>0</v>
      </c>
      <c r="BO250" s="39">
        <f t="shared" si="85"/>
        <v>0</v>
      </c>
      <c r="BP250" s="40">
        <f t="shared" si="85"/>
        <v>0</v>
      </c>
      <c r="BQ250" s="38">
        <f t="shared" si="86"/>
        <v>0</v>
      </c>
      <c r="BR250" s="38">
        <f t="shared" si="86"/>
        <v>0.21499619967712957</v>
      </c>
      <c r="BS250" s="38">
        <f t="shared" si="86"/>
        <v>0.40111916571283229</v>
      </c>
      <c r="BT250" s="38">
        <f t="shared" si="86"/>
        <v>0.2987564273096171</v>
      </c>
      <c r="BU250" s="39">
        <f t="shared" si="86"/>
        <v>0.29977383542442404</v>
      </c>
      <c r="BV250" s="40">
        <f t="shared" si="86"/>
        <v>0.28186891961807342</v>
      </c>
      <c r="BW250" s="38">
        <f t="shared" si="87"/>
        <v>0</v>
      </c>
      <c r="BX250" s="38">
        <f t="shared" si="87"/>
        <v>-0.21499619967712957</v>
      </c>
      <c r="BY250" s="38">
        <f t="shared" si="87"/>
        <v>-0.40111916571283229</v>
      </c>
      <c r="BZ250" s="38">
        <f t="shared" si="87"/>
        <v>-0.2987564273096171</v>
      </c>
      <c r="CA250" s="39">
        <f t="shared" si="87"/>
        <v>-0.29977383542442404</v>
      </c>
      <c r="CB250" s="40">
        <f t="shared" si="87"/>
        <v>-0.28186891961807342</v>
      </c>
      <c r="CC250" s="2">
        <f t="shared" si="88"/>
        <v>0</v>
      </c>
      <c r="CD250" s="2">
        <f t="shared" si="88"/>
        <v>-2149.9619967712956</v>
      </c>
      <c r="CE250" s="2">
        <f t="shared" si="88"/>
        <v>-4011.1916571283227</v>
      </c>
      <c r="CF250" s="2">
        <f t="shared" si="88"/>
        <v>-2987.5642730961708</v>
      </c>
      <c r="CG250" s="29">
        <f t="shared" si="88"/>
        <v>-2997.7383542442403</v>
      </c>
      <c r="CH250" s="31">
        <f t="shared" si="88"/>
        <v>-2818.6891961807341</v>
      </c>
      <c r="CI250" s="40">
        <f>IFERROR(M250/'Class Sum-WR'!M250,0)</f>
        <v>0</v>
      </c>
      <c r="CJ250" s="40">
        <f>IFERROR(M250/'Class Sum-TH'!M250,0)</f>
        <v>0</v>
      </c>
      <c r="CK250" s="7"/>
    </row>
    <row r="251" spans="1:89" ht="13.5" hidden="1" outlineLevel="1" thickBot="1" x14ac:dyDescent="0.25">
      <c r="A251" t="s">
        <v>46</v>
      </c>
      <c r="B251" t="s">
        <v>46</v>
      </c>
      <c r="C251" t="s">
        <v>100</v>
      </c>
      <c r="D251" t="s">
        <v>100</v>
      </c>
      <c r="E251" t="s">
        <v>98</v>
      </c>
      <c r="F251" s="41">
        <f t="shared" si="79"/>
        <v>46256</v>
      </c>
      <c r="G251" s="61" t="s">
        <v>41</v>
      </c>
      <c r="H251" s="43">
        <v>0</v>
      </c>
      <c r="I251" s="44">
        <v>0</v>
      </c>
      <c r="J251" s="44">
        <v>0</v>
      </c>
      <c r="K251" s="44">
        <v>0</v>
      </c>
      <c r="L251" s="45">
        <v>0</v>
      </c>
      <c r="M251" s="46">
        <f t="shared" si="75"/>
        <v>0</v>
      </c>
      <c r="N251" t="s">
        <v>49</v>
      </c>
      <c r="O251" t="s">
        <v>49</v>
      </c>
      <c r="P251" t="s">
        <v>100</v>
      </c>
      <c r="Q251" t="s">
        <v>100</v>
      </c>
      <c r="R251" t="s">
        <v>98</v>
      </c>
      <c r="S251" s="41">
        <f t="shared" si="80"/>
        <v>45892</v>
      </c>
      <c r="T251" s="61" t="s">
        <v>41</v>
      </c>
      <c r="U251" s="43">
        <v>-13.12</v>
      </c>
      <c r="V251" s="44">
        <v>5477.11</v>
      </c>
      <c r="W251" s="44">
        <v>190.03</v>
      </c>
      <c r="X251" s="44">
        <v>13781.53</v>
      </c>
      <c r="Y251" s="45">
        <v>6964.79</v>
      </c>
      <c r="Z251" s="47">
        <f t="shared" si="76"/>
        <v>26400.34</v>
      </c>
      <c r="AA251" s="48">
        <f t="shared" si="81"/>
        <v>13.12</v>
      </c>
      <c r="AB251" s="49">
        <f t="shared" si="81"/>
        <v>-5477.11</v>
      </c>
      <c r="AC251" s="49">
        <f t="shared" si="81"/>
        <v>-190.03</v>
      </c>
      <c r="AD251" s="49">
        <f t="shared" si="81"/>
        <v>-13781.53</v>
      </c>
      <c r="AE251" s="50">
        <f t="shared" si="81"/>
        <v>-6964.79</v>
      </c>
      <c r="AF251" s="51">
        <f t="shared" si="81"/>
        <v>-26400.34</v>
      </c>
      <c r="AG251" s="52">
        <f t="shared" si="82"/>
        <v>-1</v>
      </c>
      <c r="AH251" s="53">
        <f t="shared" si="82"/>
        <v>-1</v>
      </c>
      <c r="AI251" s="53">
        <f t="shared" si="82"/>
        <v>-1</v>
      </c>
      <c r="AJ251" s="53">
        <f t="shared" si="82"/>
        <v>-1</v>
      </c>
      <c r="AK251" s="54">
        <f t="shared" si="82"/>
        <v>-1</v>
      </c>
      <c r="AL251" s="55">
        <f t="shared" si="82"/>
        <v>-1</v>
      </c>
      <c r="AM251" s="44">
        <v>0</v>
      </c>
      <c r="AN251" s="44">
        <v>0</v>
      </c>
      <c r="AO251" s="44">
        <v>0</v>
      </c>
      <c r="AP251" s="44">
        <v>0</v>
      </c>
      <c r="AQ251" s="45">
        <v>0</v>
      </c>
      <c r="AR251" s="47">
        <f t="shared" si="77"/>
        <v>0</v>
      </c>
      <c r="AS251" s="44">
        <v>-13.12</v>
      </c>
      <c r="AT251" s="44">
        <v>1235.5899999999999</v>
      </c>
      <c r="AU251" s="44">
        <v>87.06</v>
      </c>
      <c r="AV251" s="44">
        <v>4209.47</v>
      </c>
      <c r="AW251" s="45">
        <v>2169.7399999999998</v>
      </c>
      <c r="AX251" s="47">
        <f t="shared" si="78"/>
        <v>7688.74</v>
      </c>
      <c r="AY251" s="49">
        <f t="shared" si="83"/>
        <v>13.12</v>
      </c>
      <c r="AZ251" s="49">
        <f t="shared" si="83"/>
        <v>-1235.5899999999999</v>
      </c>
      <c r="BA251" s="49">
        <f t="shared" si="83"/>
        <v>-87.06</v>
      </c>
      <c r="BB251" s="49">
        <f t="shared" si="83"/>
        <v>-4209.47</v>
      </c>
      <c r="BC251" s="50">
        <f t="shared" si="83"/>
        <v>-2169.7399999999998</v>
      </c>
      <c r="BD251" s="51">
        <f t="shared" si="83"/>
        <v>-7688.74</v>
      </c>
      <c r="BE251" s="53">
        <f t="shared" si="84"/>
        <v>-1</v>
      </c>
      <c r="BF251" s="53">
        <f t="shared" si="84"/>
        <v>-1</v>
      </c>
      <c r="BG251" s="53">
        <f t="shared" si="84"/>
        <v>-1</v>
      </c>
      <c r="BH251" s="53">
        <f t="shared" si="84"/>
        <v>-1</v>
      </c>
      <c r="BI251" s="54">
        <f t="shared" si="84"/>
        <v>-1</v>
      </c>
      <c r="BJ251" s="55">
        <f t="shared" si="84"/>
        <v>-1</v>
      </c>
      <c r="BK251" s="56">
        <f t="shared" si="85"/>
        <v>0</v>
      </c>
      <c r="BL251" s="56">
        <f t="shared" si="85"/>
        <v>0</v>
      </c>
      <c r="BM251" s="56">
        <f t="shared" si="85"/>
        <v>0</v>
      </c>
      <c r="BN251" s="56">
        <f t="shared" si="85"/>
        <v>0</v>
      </c>
      <c r="BO251" s="57">
        <f t="shared" si="85"/>
        <v>0</v>
      </c>
      <c r="BP251" s="58">
        <f t="shared" si="85"/>
        <v>0</v>
      </c>
      <c r="BQ251" s="56">
        <f t="shared" si="86"/>
        <v>1</v>
      </c>
      <c r="BR251" s="56">
        <f t="shared" si="86"/>
        <v>0.22559159848898416</v>
      </c>
      <c r="BS251" s="56">
        <f t="shared" si="86"/>
        <v>0.45813818870704626</v>
      </c>
      <c r="BT251" s="56">
        <f t="shared" si="86"/>
        <v>0.30544286447150643</v>
      </c>
      <c r="BU251" s="57">
        <f t="shared" si="86"/>
        <v>0.31152985229992575</v>
      </c>
      <c r="BV251" s="58">
        <f t="shared" si="86"/>
        <v>0.29123640074332374</v>
      </c>
      <c r="BW251" s="56">
        <f t="shared" si="87"/>
        <v>-1</v>
      </c>
      <c r="BX251" s="56">
        <f t="shared" si="87"/>
        <v>-0.22559159848898416</v>
      </c>
      <c r="BY251" s="56">
        <f t="shared" si="87"/>
        <v>-0.45813818870704626</v>
      </c>
      <c r="BZ251" s="56">
        <f t="shared" si="87"/>
        <v>-0.30544286447150643</v>
      </c>
      <c r="CA251" s="57">
        <f t="shared" si="87"/>
        <v>-0.31152985229992575</v>
      </c>
      <c r="CB251" s="58">
        <f t="shared" si="87"/>
        <v>-0.29123640074332374</v>
      </c>
      <c r="CC251" s="44">
        <f t="shared" si="88"/>
        <v>-10000</v>
      </c>
      <c r="CD251" s="44">
        <f t="shared" si="88"/>
        <v>-2255.9159848898416</v>
      </c>
      <c r="CE251" s="44">
        <f t="shared" si="88"/>
        <v>-4581.3818870704627</v>
      </c>
      <c r="CF251" s="44">
        <f t="shared" si="88"/>
        <v>-3054.4286447150644</v>
      </c>
      <c r="CG251" s="45">
        <f t="shared" si="88"/>
        <v>-3115.2985229992573</v>
      </c>
      <c r="CH251" s="47">
        <f t="shared" si="88"/>
        <v>-2912.3640074332375</v>
      </c>
      <c r="CI251" s="58">
        <f>IFERROR(M251/'Class Sum-WR'!M251,0)</f>
        <v>0</v>
      </c>
      <c r="CJ251" s="58">
        <f>IFERROR(M251/'Class Sum-TH'!M251,0)</f>
        <v>0</v>
      </c>
      <c r="CK251" s="7"/>
    </row>
    <row r="252" spans="1:89" hidden="1" outlineLevel="1" x14ac:dyDescent="0.2">
      <c r="A252" t="s">
        <v>46</v>
      </c>
      <c r="B252" t="s">
        <v>46</v>
      </c>
      <c r="C252" t="s">
        <v>100</v>
      </c>
      <c r="D252" t="s">
        <v>100</v>
      </c>
      <c r="E252" t="s">
        <v>99</v>
      </c>
      <c r="F252" s="27">
        <f t="shared" si="79"/>
        <v>46257</v>
      </c>
      <c r="G252" s="60" t="s">
        <v>35</v>
      </c>
      <c r="H252" s="28">
        <v>0</v>
      </c>
      <c r="I252" s="2">
        <v>0</v>
      </c>
      <c r="J252" s="2">
        <v>0</v>
      </c>
      <c r="K252" s="2">
        <v>0</v>
      </c>
      <c r="L252" s="29">
        <v>0</v>
      </c>
      <c r="M252" s="30">
        <f t="shared" si="75"/>
        <v>0</v>
      </c>
      <c r="N252" t="s">
        <v>49</v>
      </c>
      <c r="O252" t="s">
        <v>49</v>
      </c>
      <c r="P252" t="s">
        <v>100</v>
      </c>
      <c r="Q252" t="s">
        <v>100</v>
      </c>
      <c r="R252" t="s">
        <v>99</v>
      </c>
      <c r="S252" s="27">
        <f t="shared" si="80"/>
        <v>45893</v>
      </c>
      <c r="T252" s="60" t="s">
        <v>35</v>
      </c>
      <c r="U252" s="28">
        <v>0</v>
      </c>
      <c r="V252" s="2">
        <v>3036.45</v>
      </c>
      <c r="W252" s="2">
        <v>440.17</v>
      </c>
      <c r="X252" s="2">
        <v>5526</v>
      </c>
      <c r="Y252" s="29">
        <v>2192.2399999999998</v>
      </c>
      <c r="Z252" s="31">
        <f t="shared" si="76"/>
        <v>11194.859999999999</v>
      </c>
      <c r="AA252" s="32">
        <f t="shared" si="81"/>
        <v>0</v>
      </c>
      <c r="AB252" s="5">
        <f t="shared" si="81"/>
        <v>-3036.45</v>
      </c>
      <c r="AC252" s="5">
        <f t="shared" si="81"/>
        <v>-440.17</v>
      </c>
      <c r="AD252" s="5">
        <f t="shared" si="81"/>
        <v>-5526</v>
      </c>
      <c r="AE252" s="33">
        <f t="shared" si="81"/>
        <v>-2192.2399999999998</v>
      </c>
      <c r="AF252" s="34">
        <f t="shared" si="81"/>
        <v>-11194.859999999999</v>
      </c>
      <c r="AG252" s="35" t="e">
        <f t="shared" si="82"/>
        <v>#DIV/0!</v>
      </c>
      <c r="AH252" s="7">
        <f t="shared" si="82"/>
        <v>-1</v>
      </c>
      <c r="AI252" s="7">
        <f t="shared" si="82"/>
        <v>-1</v>
      </c>
      <c r="AJ252" s="7">
        <f t="shared" si="82"/>
        <v>-1</v>
      </c>
      <c r="AK252" s="36">
        <f t="shared" si="82"/>
        <v>-1</v>
      </c>
      <c r="AL252" s="37">
        <f t="shared" si="82"/>
        <v>-1</v>
      </c>
      <c r="AM252" s="2">
        <v>0</v>
      </c>
      <c r="AN252" s="2">
        <v>0</v>
      </c>
      <c r="AO252" s="2">
        <v>0</v>
      </c>
      <c r="AP252" s="2">
        <v>0</v>
      </c>
      <c r="AQ252" s="29">
        <v>0</v>
      </c>
      <c r="AR252" s="31">
        <f t="shared" si="77"/>
        <v>0</v>
      </c>
      <c r="AS252" s="2">
        <v>0</v>
      </c>
      <c r="AT252" s="2">
        <v>677.14</v>
      </c>
      <c r="AU252" s="2">
        <v>354.13</v>
      </c>
      <c r="AV252" s="2">
        <v>1739.07</v>
      </c>
      <c r="AW252" s="29">
        <v>650.13</v>
      </c>
      <c r="AX252" s="31">
        <f t="shared" si="78"/>
        <v>3420.4700000000003</v>
      </c>
      <c r="AY252" s="5">
        <f t="shared" si="83"/>
        <v>0</v>
      </c>
      <c r="AZ252" s="5">
        <f t="shared" si="83"/>
        <v>-677.14</v>
      </c>
      <c r="BA252" s="5">
        <f t="shared" si="83"/>
        <v>-354.13</v>
      </c>
      <c r="BB252" s="5">
        <f t="shared" si="83"/>
        <v>-1739.07</v>
      </c>
      <c r="BC252" s="33">
        <f t="shared" si="83"/>
        <v>-650.13</v>
      </c>
      <c r="BD252" s="34">
        <f t="shared" si="83"/>
        <v>-3420.4700000000003</v>
      </c>
      <c r="BE252" s="7" t="e">
        <f t="shared" si="84"/>
        <v>#DIV/0!</v>
      </c>
      <c r="BF252" s="7">
        <f t="shared" si="84"/>
        <v>-1</v>
      </c>
      <c r="BG252" s="7">
        <f t="shared" si="84"/>
        <v>-1</v>
      </c>
      <c r="BH252" s="7">
        <f t="shared" si="84"/>
        <v>-1</v>
      </c>
      <c r="BI252" s="36">
        <f t="shared" si="84"/>
        <v>-1</v>
      </c>
      <c r="BJ252" s="37">
        <f t="shared" si="84"/>
        <v>-1</v>
      </c>
      <c r="BK252" s="38">
        <f t="shared" si="85"/>
        <v>0</v>
      </c>
      <c r="BL252" s="38">
        <f t="shared" si="85"/>
        <v>0</v>
      </c>
      <c r="BM252" s="38">
        <f t="shared" si="85"/>
        <v>0</v>
      </c>
      <c r="BN252" s="38">
        <f t="shared" si="85"/>
        <v>0</v>
      </c>
      <c r="BO252" s="39">
        <f t="shared" si="85"/>
        <v>0</v>
      </c>
      <c r="BP252" s="40">
        <f t="shared" si="85"/>
        <v>0</v>
      </c>
      <c r="BQ252" s="38">
        <f t="shared" si="86"/>
        <v>0</v>
      </c>
      <c r="BR252" s="38">
        <f t="shared" si="86"/>
        <v>0.22300383671721913</v>
      </c>
      <c r="BS252" s="38">
        <f t="shared" si="86"/>
        <v>0.8045300679283004</v>
      </c>
      <c r="BT252" s="38">
        <f t="shared" si="86"/>
        <v>0.31470684039087948</v>
      </c>
      <c r="BU252" s="39">
        <f t="shared" si="86"/>
        <v>0.2965596832463599</v>
      </c>
      <c r="BV252" s="40">
        <f t="shared" si="86"/>
        <v>0.3055393278701119</v>
      </c>
      <c r="BW252" s="38">
        <f t="shared" si="87"/>
        <v>0</v>
      </c>
      <c r="BX252" s="38">
        <f t="shared" si="87"/>
        <v>-0.22300383671721913</v>
      </c>
      <c r="BY252" s="38">
        <f t="shared" si="87"/>
        <v>-0.8045300679283004</v>
      </c>
      <c r="BZ252" s="38">
        <f t="shared" si="87"/>
        <v>-0.31470684039087948</v>
      </c>
      <c r="CA252" s="39">
        <f t="shared" si="87"/>
        <v>-0.2965596832463599</v>
      </c>
      <c r="CB252" s="40">
        <f t="shared" si="87"/>
        <v>-0.3055393278701119</v>
      </c>
      <c r="CC252" s="2">
        <f t="shared" si="88"/>
        <v>0</v>
      </c>
      <c r="CD252" s="2">
        <f t="shared" si="88"/>
        <v>-2230.0383671721911</v>
      </c>
      <c r="CE252" s="2">
        <f t="shared" si="88"/>
        <v>-8045.3006792830038</v>
      </c>
      <c r="CF252" s="2">
        <f t="shared" si="88"/>
        <v>-3147.0684039087946</v>
      </c>
      <c r="CG252" s="29">
        <f t="shared" si="88"/>
        <v>-2965.5968324635987</v>
      </c>
      <c r="CH252" s="31">
        <f t="shared" si="88"/>
        <v>-3055.393278701119</v>
      </c>
      <c r="CI252" s="40">
        <f>IFERROR(M252/'Class Sum-WR'!M252,0)</f>
        <v>0</v>
      </c>
      <c r="CJ252" s="40">
        <f>IFERROR(M252/'Class Sum-TH'!M252,0)</f>
        <v>0</v>
      </c>
      <c r="CK252" s="7"/>
    </row>
    <row r="253" spans="1:89" hidden="1" outlineLevel="1" x14ac:dyDescent="0.2">
      <c r="A253" t="s">
        <v>46</v>
      </c>
      <c r="B253" t="s">
        <v>46</v>
      </c>
      <c r="C253" t="s">
        <v>100</v>
      </c>
      <c r="D253" t="s">
        <v>100</v>
      </c>
      <c r="E253" t="s">
        <v>99</v>
      </c>
      <c r="F253" s="27">
        <f t="shared" si="79"/>
        <v>46258</v>
      </c>
      <c r="G253" s="60" t="s">
        <v>36</v>
      </c>
      <c r="H253" s="28">
        <v>0</v>
      </c>
      <c r="I253" s="2">
        <v>0</v>
      </c>
      <c r="J253" s="2">
        <v>0</v>
      </c>
      <c r="K253" s="2">
        <v>0</v>
      </c>
      <c r="L253" s="29">
        <v>0</v>
      </c>
      <c r="M253" s="30">
        <f t="shared" si="75"/>
        <v>0</v>
      </c>
      <c r="N253" t="s">
        <v>49</v>
      </c>
      <c r="O253" t="s">
        <v>49</v>
      </c>
      <c r="P253" t="s">
        <v>100</v>
      </c>
      <c r="Q253" t="s">
        <v>100</v>
      </c>
      <c r="R253" t="s">
        <v>99</v>
      </c>
      <c r="S253" s="27">
        <f t="shared" si="80"/>
        <v>45894</v>
      </c>
      <c r="T253" s="60" t="s">
        <v>36</v>
      </c>
      <c r="U253" s="28">
        <v>-294.11</v>
      </c>
      <c r="V253" s="2">
        <v>2491.8000000000002</v>
      </c>
      <c r="W253" s="2">
        <v>53.31</v>
      </c>
      <c r="X253" s="2">
        <v>5475.13</v>
      </c>
      <c r="Y253" s="29">
        <v>2893.47</v>
      </c>
      <c r="Z253" s="31">
        <f t="shared" si="76"/>
        <v>10619.6</v>
      </c>
      <c r="AA253" s="32">
        <f t="shared" si="81"/>
        <v>294.11</v>
      </c>
      <c r="AB253" s="5">
        <f t="shared" si="81"/>
        <v>-2491.8000000000002</v>
      </c>
      <c r="AC253" s="5">
        <f t="shared" si="81"/>
        <v>-53.31</v>
      </c>
      <c r="AD253" s="5">
        <f t="shared" si="81"/>
        <v>-5475.13</v>
      </c>
      <c r="AE253" s="33">
        <f t="shared" si="81"/>
        <v>-2893.47</v>
      </c>
      <c r="AF253" s="34">
        <f t="shared" si="81"/>
        <v>-10619.6</v>
      </c>
      <c r="AG253" s="35">
        <f t="shared" si="82"/>
        <v>-1</v>
      </c>
      <c r="AH253" s="7">
        <f t="shared" si="82"/>
        <v>-1</v>
      </c>
      <c r="AI253" s="7">
        <f t="shared" si="82"/>
        <v>-1</v>
      </c>
      <c r="AJ253" s="7">
        <f t="shared" si="82"/>
        <v>-1</v>
      </c>
      <c r="AK253" s="36">
        <f t="shared" si="82"/>
        <v>-1</v>
      </c>
      <c r="AL253" s="37">
        <f t="shared" si="82"/>
        <v>-1</v>
      </c>
      <c r="AM253" s="2">
        <v>0</v>
      </c>
      <c r="AN253" s="2">
        <v>0</v>
      </c>
      <c r="AO253" s="2">
        <v>0</v>
      </c>
      <c r="AP253" s="2">
        <v>0</v>
      </c>
      <c r="AQ253" s="29">
        <v>0</v>
      </c>
      <c r="AR253" s="31">
        <f t="shared" si="77"/>
        <v>0</v>
      </c>
      <c r="AS253" s="2">
        <v>-294.11</v>
      </c>
      <c r="AT253" s="2">
        <v>540.91</v>
      </c>
      <c r="AU253" s="2">
        <v>52.45</v>
      </c>
      <c r="AV253" s="2">
        <v>1676.53</v>
      </c>
      <c r="AW253" s="29">
        <v>795.73</v>
      </c>
      <c r="AX253" s="31">
        <f t="shared" si="78"/>
        <v>2771.51</v>
      </c>
      <c r="AY253" s="5">
        <f t="shared" si="83"/>
        <v>294.11</v>
      </c>
      <c r="AZ253" s="5">
        <f t="shared" si="83"/>
        <v>-540.91</v>
      </c>
      <c r="BA253" s="5">
        <f t="shared" si="83"/>
        <v>-52.45</v>
      </c>
      <c r="BB253" s="5">
        <f t="shared" si="83"/>
        <v>-1676.53</v>
      </c>
      <c r="BC253" s="33">
        <f t="shared" si="83"/>
        <v>-795.73</v>
      </c>
      <c r="BD253" s="34">
        <f t="shared" si="83"/>
        <v>-2771.51</v>
      </c>
      <c r="BE253" s="7">
        <f t="shared" si="84"/>
        <v>-1</v>
      </c>
      <c r="BF253" s="7">
        <f t="shared" si="84"/>
        <v>-1</v>
      </c>
      <c r="BG253" s="7">
        <f t="shared" si="84"/>
        <v>-1</v>
      </c>
      <c r="BH253" s="7">
        <f t="shared" si="84"/>
        <v>-1</v>
      </c>
      <c r="BI253" s="36">
        <f t="shared" si="84"/>
        <v>-1</v>
      </c>
      <c r="BJ253" s="37">
        <f t="shared" si="84"/>
        <v>-1</v>
      </c>
      <c r="BK253" s="38">
        <f t="shared" si="85"/>
        <v>0</v>
      </c>
      <c r="BL253" s="38">
        <f t="shared" si="85"/>
        <v>0</v>
      </c>
      <c r="BM253" s="38">
        <f t="shared" si="85"/>
        <v>0</v>
      </c>
      <c r="BN253" s="38">
        <f t="shared" si="85"/>
        <v>0</v>
      </c>
      <c r="BO253" s="39">
        <f t="shared" si="85"/>
        <v>0</v>
      </c>
      <c r="BP253" s="40">
        <f t="shared" si="85"/>
        <v>0</v>
      </c>
      <c r="BQ253" s="38">
        <f t="shared" si="86"/>
        <v>1</v>
      </c>
      <c r="BR253" s="38">
        <f t="shared" si="86"/>
        <v>0.21707600931053853</v>
      </c>
      <c r="BS253" s="38">
        <f t="shared" si="86"/>
        <v>0.98386794222472329</v>
      </c>
      <c r="BT253" s="38">
        <f t="shared" si="86"/>
        <v>0.30620825441587685</v>
      </c>
      <c r="BU253" s="39">
        <f t="shared" si="86"/>
        <v>0.27500889934922429</v>
      </c>
      <c r="BV253" s="40">
        <f t="shared" si="86"/>
        <v>0.26098063957211198</v>
      </c>
      <c r="BW253" s="38">
        <f t="shared" si="87"/>
        <v>-1</v>
      </c>
      <c r="BX253" s="38">
        <f t="shared" si="87"/>
        <v>-0.21707600931053853</v>
      </c>
      <c r="BY253" s="38">
        <f t="shared" si="87"/>
        <v>-0.98386794222472329</v>
      </c>
      <c r="BZ253" s="38">
        <f t="shared" si="87"/>
        <v>-0.30620825441587685</v>
      </c>
      <c r="CA253" s="39">
        <f t="shared" si="87"/>
        <v>-0.27500889934922429</v>
      </c>
      <c r="CB253" s="40">
        <f t="shared" si="87"/>
        <v>-0.26098063957211198</v>
      </c>
      <c r="CC253" s="2">
        <f t="shared" si="88"/>
        <v>-10000</v>
      </c>
      <c r="CD253" s="2">
        <f t="shared" si="88"/>
        <v>-2170.7600931053853</v>
      </c>
      <c r="CE253" s="2">
        <f t="shared" si="88"/>
        <v>-9838.6794222472327</v>
      </c>
      <c r="CF253" s="2">
        <f t="shared" si="88"/>
        <v>-3062.0825441587685</v>
      </c>
      <c r="CG253" s="29">
        <f t="shared" si="88"/>
        <v>-2750.0889934922429</v>
      </c>
      <c r="CH253" s="31">
        <f t="shared" si="88"/>
        <v>-2609.8063957211198</v>
      </c>
      <c r="CI253" s="40">
        <f>IFERROR(M253/'Class Sum-WR'!M253,0)</f>
        <v>0</v>
      </c>
      <c r="CJ253" s="40">
        <f>IFERROR(M253/'Class Sum-TH'!M253,0)</f>
        <v>0</v>
      </c>
      <c r="CK253" s="7"/>
    </row>
    <row r="254" spans="1:89" hidden="1" outlineLevel="1" x14ac:dyDescent="0.2">
      <c r="A254" t="s">
        <v>46</v>
      </c>
      <c r="B254" t="s">
        <v>46</v>
      </c>
      <c r="C254" t="s">
        <v>100</v>
      </c>
      <c r="D254" t="s">
        <v>100</v>
      </c>
      <c r="E254" t="s">
        <v>99</v>
      </c>
      <c r="F254" s="27">
        <f t="shared" si="79"/>
        <v>46259</v>
      </c>
      <c r="G254" s="60" t="s">
        <v>37</v>
      </c>
      <c r="H254" s="28">
        <v>0</v>
      </c>
      <c r="I254" s="2">
        <v>0</v>
      </c>
      <c r="J254" s="2">
        <v>0</v>
      </c>
      <c r="K254" s="2">
        <v>0</v>
      </c>
      <c r="L254" s="29">
        <v>0</v>
      </c>
      <c r="M254" s="30">
        <f t="shared" si="75"/>
        <v>0</v>
      </c>
      <c r="N254" t="s">
        <v>49</v>
      </c>
      <c r="O254" t="s">
        <v>49</v>
      </c>
      <c r="P254" t="s">
        <v>100</v>
      </c>
      <c r="Q254" t="s">
        <v>100</v>
      </c>
      <c r="R254" t="s">
        <v>99</v>
      </c>
      <c r="S254" s="27">
        <f t="shared" si="80"/>
        <v>45895</v>
      </c>
      <c r="T254" s="60" t="s">
        <v>37</v>
      </c>
      <c r="U254" s="28">
        <v>-28.41</v>
      </c>
      <c r="V254" s="2">
        <v>1446.75</v>
      </c>
      <c r="W254" s="2">
        <v>60.69</v>
      </c>
      <c r="X254" s="2">
        <v>5553.75</v>
      </c>
      <c r="Y254" s="29">
        <v>2401.94</v>
      </c>
      <c r="Z254" s="31">
        <f t="shared" si="76"/>
        <v>9434.7199999999993</v>
      </c>
      <c r="AA254" s="32">
        <f t="shared" si="81"/>
        <v>28.41</v>
      </c>
      <c r="AB254" s="5">
        <f t="shared" si="81"/>
        <v>-1446.75</v>
      </c>
      <c r="AC254" s="5">
        <f t="shared" si="81"/>
        <v>-60.69</v>
      </c>
      <c r="AD254" s="5">
        <f t="shared" si="81"/>
        <v>-5553.75</v>
      </c>
      <c r="AE254" s="33">
        <f t="shared" si="81"/>
        <v>-2401.94</v>
      </c>
      <c r="AF254" s="34">
        <f t="shared" si="81"/>
        <v>-9434.7199999999993</v>
      </c>
      <c r="AG254" s="35">
        <f t="shared" si="82"/>
        <v>-1</v>
      </c>
      <c r="AH254" s="7">
        <f t="shared" si="82"/>
        <v>-1</v>
      </c>
      <c r="AI254" s="7">
        <f t="shared" si="82"/>
        <v>-1</v>
      </c>
      <c r="AJ254" s="7">
        <f t="shared" si="82"/>
        <v>-1</v>
      </c>
      <c r="AK254" s="36">
        <f t="shared" si="82"/>
        <v>-1</v>
      </c>
      <c r="AL254" s="37">
        <f t="shared" si="82"/>
        <v>-1</v>
      </c>
      <c r="AM254" s="2">
        <v>0</v>
      </c>
      <c r="AN254" s="2">
        <v>0</v>
      </c>
      <c r="AO254" s="2">
        <v>0</v>
      </c>
      <c r="AP254" s="2">
        <v>0</v>
      </c>
      <c r="AQ254" s="29">
        <v>0</v>
      </c>
      <c r="AR254" s="31">
        <f t="shared" si="77"/>
        <v>0</v>
      </c>
      <c r="AS254" s="2">
        <v>-28.41</v>
      </c>
      <c r="AT254" s="2">
        <v>289.17</v>
      </c>
      <c r="AU254" s="2">
        <v>16.899999999999999</v>
      </c>
      <c r="AV254" s="2">
        <v>1621.5</v>
      </c>
      <c r="AW254" s="29">
        <v>682.75</v>
      </c>
      <c r="AX254" s="31">
        <f t="shared" si="78"/>
        <v>2581.91</v>
      </c>
      <c r="AY254" s="5">
        <f t="shared" si="83"/>
        <v>28.41</v>
      </c>
      <c r="AZ254" s="5">
        <f t="shared" si="83"/>
        <v>-289.17</v>
      </c>
      <c r="BA254" s="5">
        <f t="shared" si="83"/>
        <v>-16.899999999999999</v>
      </c>
      <c r="BB254" s="5">
        <f t="shared" si="83"/>
        <v>-1621.5</v>
      </c>
      <c r="BC254" s="33">
        <f t="shared" si="83"/>
        <v>-682.75</v>
      </c>
      <c r="BD254" s="34">
        <f t="shared" si="83"/>
        <v>-2581.91</v>
      </c>
      <c r="BE254" s="7">
        <f t="shared" si="84"/>
        <v>-1</v>
      </c>
      <c r="BF254" s="7">
        <f t="shared" si="84"/>
        <v>-1</v>
      </c>
      <c r="BG254" s="7">
        <f t="shared" si="84"/>
        <v>-1</v>
      </c>
      <c r="BH254" s="7">
        <f t="shared" si="84"/>
        <v>-1</v>
      </c>
      <c r="BI254" s="36">
        <f t="shared" si="84"/>
        <v>-1</v>
      </c>
      <c r="BJ254" s="37">
        <f t="shared" si="84"/>
        <v>-1</v>
      </c>
      <c r="BK254" s="38">
        <f t="shared" si="85"/>
        <v>0</v>
      </c>
      <c r="BL254" s="38">
        <f t="shared" si="85"/>
        <v>0</v>
      </c>
      <c r="BM254" s="38">
        <f t="shared" si="85"/>
        <v>0</v>
      </c>
      <c r="BN254" s="38">
        <f t="shared" si="85"/>
        <v>0</v>
      </c>
      <c r="BO254" s="39">
        <f t="shared" si="85"/>
        <v>0</v>
      </c>
      <c r="BP254" s="40">
        <f t="shared" si="85"/>
        <v>0</v>
      </c>
      <c r="BQ254" s="38">
        <f t="shared" si="86"/>
        <v>1</v>
      </c>
      <c r="BR254" s="38">
        <f t="shared" si="86"/>
        <v>0.19987558320373253</v>
      </c>
      <c r="BS254" s="38">
        <f t="shared" si="86"/>
        <v>0.27846432690723349</v>
      </c>
      <c r="BT254" s="38">
        <f t="shared" si="86"/>
        <v>0.29196488858879138</v>
      </c>
      <c r="BU254" s="39">
        <f t="shared" si="86"/>
        <v>0.2842493984029576</v>
      </c>
      <c r="BV254" s="40">
        <f t="shared" si="86"/>
        <v>0.27366047959027934</v>
      </c>
      <c r="BW254" s="38">
        <f t="shared" si="87"/>
        <v>-1</v>
      </c>
      <c r="BX254" s="38">
        <f t="shared" si="87"/>
        <v>-0.19987558320373253</v>
      </c>
      <c r="BY254" s="38">
        <f t="shared" si="87"/>
        <v>-0.27846432690723349</v>
      </c>
      <c r="BZ254" s="38">
        <f t="shared" si="87"/>
        <v>-0.29196488858879138</v>
      </c>
      <c r="CA254" s="39">
        <f t="shared" si="87"/>
        <v>-0.2842493984029576</v>
      </c>
      <c r="CB254" s="40">
        <f t="shared" si="87"/>
        <v>-0.27366047959027934</v>
      </c>
      <c r="CC254" s="2">
        <f t="shared" si="88"/>
        <v>-10000</v>
      </c>
      <c r="CD254" s="2">
        <f t="shared" si="88"/>
        <v>-1998.7558320373253</v>
      </c>
      <c r="CE254" s="2">
        <f t="shared" si="88"/>
        <v>-2784.643269072335</v>
      </c>
      <c r="CF254" s="2">
        <f t="shared" si="88"/>
        <v>-2919.6488858879138</v>
      </c>
      <c r="CG254" s="29">
        <f t="shared" si="88"/>
        <v>-2842.493984029576</v>
      </c>
      <c r="CH254" s="31">
        <f t="shared" si="88"/>
        <v>-2736.6047959027933</v>
      </c>
      <c r="CI254" s="40">
        <f>IFERROR(M254/'Class Sum-WR'!M254,0)</f>
        <v>0</v>
      </c>
      <c r="CJ254" s="40">
        <f>IFERROR(M254/'Class Sum-TH'!M254,0)</f>
        <v>0</v>
      </c>
      <c r="CK254" s="7"/>
    </row>
    <row r="255" spans="1:89" hidden="1" outlineLevel="1" x14ac:dyDescent="0.2">
      <c r="A255" t="s">
        <v>46</v>
      </c>
      <c r="B255" t="s">
        <v>46</v>
      </c>
      <c r="C255" t="s">
        <v>100</v>
      </c>
      <c r="D255" t="s">
        <v>100</v>
      </c>
      <c r="E255" t="s">
        <v>99</v>
      </c>
      <c r="F255" s="27">
        <f t="shared" si="79"/>
        <v>46260</v>
      </c>
      <c r="G255" s="60" t="s">
        <v>38</v>
      </c>
      <c r="H255" s="28">
        <v>0</v>
      </c>
      <c r="I255" s="2">
        <v>0</v>
      </c>
      <c r="J255" s="2">
        <v>0</v>
      </c>
      <c r="K255" s="2">
        <v>0</v>
      </c>
      <c r="L255" s="29">
        <v>0</v>
      </c>
      <c r="M255" s="30">
        <f t="shared" si="75"/>
        <v>0</v>
      </c>
      <c r="N255" t="s">
        <v>49</v>
      </c>
      <c r="O255" t="s">
        <v>49</v>
      </c>
      <c r="P255" t="s">
        <v>100</v>
      </c>
      <c r="Q255" t="s">
        <v>100</v>
      </c>
      <c r="R255" t="s">
        <v>99</v>
      </c>
      <c r="S255" s="27">
        <f t="shared" si="80"/>
        <v>45896</v>
      </c>
      <c r="T255" s="60" t="s">
        <v>38</v>
      </c>
      <c r="U255" s="28">
        <v>0</v>
      </c>
      <c r="V255" s="2">
        <v>2246.6799999999998</v>
      </c>
      <c r="W255" s="2">
        <v>251.57</v>
      </c>
      <c r="X255" s="2">
        <v>6112.84</v>
      </c>
      <c r="Y255" s="29">
        <v>2377.98</v>
      </c>
      <c r="Z255" s="31">
        <f t="shared" si="76"/>
        <v>10989.07</v>
      </c>
      <c r="AA255" s="32">
        <f t="shared" si="81"/>
        <v>0</v>
      </c>
      <c r="AB255" s="5">
        <f t="shared" si="81"/>
        <v>-2246.6799999999998</v>
      </c>
      <c r="AC255" s="5">
        <f t="shared" si="81"/>
        <v>-251.57</v>
      </c>
      <c r="AD255" s="5">
        <f t="shared" si="81"/>
        <v>-6112.84</v>
      </c>
      <c r="AE255" s="33">
        <f t="shared" si="81"/>
        <v>-2377.98</v>
      </c>
      <c r="AF255" s="34">
        <f t="shared" si="81"/>
        <v>-10989.07</v>
      </c>
      <c r="AG255" s="35" t="e">
        <f t="shared" si="82"/>
        <v>#DIV/0!</v>
      </c>
      <c r="AH255" s="7">
        <f t="shared" si="82"/>
        <v>-1</v>
      </c>
      <c r="AI255" s="7">
        <f t="shared" si="82"/>
        <v>-1</v>
      </c>
      <c r="AJ255" s="7">
        <f t="shared" si="82"/>
        <v>-1</v>
      </c>
      <c r="AK255" s="36">
        <f t="shared" si="82"/>
        <v>-1</v>
      </c>
      <c r="AL255" s="37">
        <f t="shared" si="82"/>
        <v>-1</v>
      </c>
      <c r="AM255" s="2">
        <v>0</v>
      </c>
      <c r="AN255" s="2">
        <v>0</v>
      </c>
      <c r="AO255" s="2">
        <v>0</v>
      </c>
      <c r="AP255" s="2">
        <v>0</v>
      </c>
      <c r="AQ255" s="29">
        <v>0</v>
      </c>
      <c r="AR255" s="31">
        <f t="shared" si="77"/>
        <v>0</v>
      </c>
      <c r="AS255" s="2">
        <v>0</v>
      </c>
      <c r="AT255" s="2">
        <v>487.51</v>
      </c>
      <c r="AU255" s="2">
        <v>183.13</v>
      </c>
      <c r="AV255" s="2">
        <v>1691.4</v>
      </c>
      <c r="AW255" s="29">
        <v>717.25</v>
      </c>
      <c r="AX255" s="31">
        <f t="shared" si="78"/>
        <v>3079.29</v>
      </c>
      <c r="AY255" s="5">
        <f t="shared" si="83"/>
        <v>0</v>
      </c>
      <c r="AZ255" s="5">
        <f t="shared" si="83"/>
        <v>-487.51</v>
      </c>
      <c r="BA255" s="5">
        <f t="shared" si="83"/>
        <v>-183.13</v>
      </c>
      <c r="BB255" s="5">
        <f t="shared" si="83"/>
        <v>-1691.4</v>
      </c>
      <c r="BC255" s="33">
        <f t="shared" si="83"/>
        <v>-717.25</v>
      </c>
      <c r="BD255" s="34">
        <f t="shared" si="83"/>
        <v>-3079.29</v>
      </c>
      <c r="BE255" s="7" t="e">
        <f t="shared" si="84"/>
        <v>#DIV/0!</v>
      </c>
      <c r="BF255" s="7">
        <f t="shared" si="84"/>
        <v>-1</v>
      </c>
      <c r="BG255" s="7">
        <f t="shared" si="84"/>
        <v>-1</v>
      </c>
      <c r="BH255" s="7">
        <f t="shared" si="84"/>
        <v>-1</v>
      </c>
      <c r="BI255" s="36">
        <f t="shared" si="84"/>
        <v>-1</v>
      </c>
      <c r="BJ255" s="37">
        <f t="shared" si="84"/>
        <v>-1</v>
      </c>
      <c r="BK255" s="38">
        <f t="shared" si="85"/>
        <v>0</v>
      </c>
      <c r="BL255" s="38">
        <f t="shared" si="85"/>
        <v>0</v>
      </c>
      <c r="BM255" s="38">
        <f t="shared" si="85"/>
        <v>0</v>
      </c>
      <c r="BN255" s="38">
        <f t="shared" si="85"/>
        <v>0</v>
      </c>
      <c r="BO255" s="39">
        <f t="shared" si="85"/>
        <v>0</v>
      </c>
      <c r="BP255" s="40">
        <f t="shared" si="85"/>
        <v>0</v>
      </c>
      <c r="BQ255" s="38">
        <f t="shared" si="86"/>
        <v>0</v>
      </c>
      <c r="BR255" s="38">
        <f t="shared" si="86"/>
        <v>0.21699129382021473</v>
      </c>
      <c r="BS255" s="38">
        <f t="shared" si="86"/>
        <v>0.72794848352347263</v>
      </c>
      <c r="BT255" s="38">
        <f t="shared" si="86"/>
        <v>0.27669626556559634</v>
      </c>
      <c r="BU255" s="39">
        <f t="shared" si="86"/>
        <v>0.30162154433594901</v>
      </c>
      <c r="BV255" s="40">
        <f t="shared" si="86"/>
        <v>0.2802138852514362</v>
      </c>
      <c r="BW255" s="38">
        <f t="shared" si="87"/>
        <v>0</v>
      </c>
      <c r="BX255" s="38">
        <f t="shared" si="87"/>
        <v>-0.21699129382021473</v>
      </c>
      <c r="BY255" s="38">
        <f t="shared" si="87"/>
        <v>-0.72794848352347263</v>
      </c>
      <c r="BZ255" s="38">
        <f t="shared" si="87"/>
        <v>-0.27669626556559634</v>
      </c>
      <c r="CA255" s="39">
        <f t="shared" si="87"/>
        <v>-0.30162154433594901</v>
      </c>
      <c r="CB255" s="40">
        <f t="shared" si="87"/>
        <v>-0.2802138852514362</v>
      </c>
      <c r="CC255" s="2">
        <f t="shared" si="88"/>
        <v>0</v>
      </c>
      <c r="CD255" s="2">
        <f t="shared" si="88"/>
        <v>-2169.9129382021474</v>
      </c>
      <c r="CE255" s="2">
        <f t="shared" si="88"/>
        <v>-7279.4848352347262</v>
      </c>
      <c r="CF255" s="2">
        <f t="shared" si="88"/>
        <v>-2766.9626556559633</v>
      </c>
      <c r="CG255" s="29">
        <f t="shared" si="88"/>
        <v>-3016.2154433594901</v>
      </c>
      <c r="CH255" s="31">
        <f t="shared" si="88"/>
        <v>-2802.138852514362</v>
      </c>
      <c r="CI255" s="40">
        <f>IFERROR(M255/'Class Sum-WR'!M255,0)</f>
        <v>0</v>
      </c>
      <c r="CJ255" s="40">
        <f>IFERROR(M255/'Class Sum-TH'!M255,0)</f>
        <v>0</v>
      </c>
      <c r="CK255" s="7"/>
    </row>
    <row r="256" spans="1:89" hidden="1" outlineLevel="1" x14ac:dyDescent="0.2">
      <c r="A256" t="s">
        <v>46</v>
      </c>
      <c r="B256" t="s">
        <v>46</v>
      </c>
      <c r="C256" t="s">
        <v>100</v>
      </c>
      <c r="D256" t="s">
        <v>100</v>
      </c>
      <c r="E256" t="s">
        <v>99</v>
      </c>
      <c r="F256" s="27">
        <f t="shared" si="79"/>
        <v>46261</v>
      </c>
      <c r="G256" s="60" t="s">
        <v>39</v>
      </c>
      <c r="H256" s="28">
        <v>0</v>
      </c>
      <c r="I256" s="2">
        <v>0</v>
      </c>
      <c r="J256" s="2">
        <v>0</v>
      </c>
      <c r="K256" s="2">
        <v>0</v>
      </c>
      <c r="L256" s="29">
        <v>0</v>
      </c>
      <c r="M256" s="30">
        <f t="shared" si="75"/>
        <v>0</v>
      </c>
      <c r="N256" t="s">
        <v>49</v>
      </c>
      <c r="O256" t="s">
        <v>49</v>
      </c>
      <c r="P256" t="s">
        <v>100</v>
      </c>
      <c r="Q256" t="s">
        <v>100</v>
      </c>
      <c r="R256" t="s">
        <v>99</v>
      </c>
      <c r="S256" s="27">
        <f t="shared" si="80"/>
        <v>45897</v>
      </c>
      <c r="T256" s="60" t="s">
        <v>39</v>
      </c>
      <c r="U256" s="28">
        <v>-345.22</v>
      </c>
      <c r="V256" s="2">
        <v>4160.9799999999996</v>
      </c>
      <c r="W256" s="2">
        <v>158.99</v>
      </c>
      <c r="X256" s="2">
        <v>9548.5400000000009</v>
      </c>
      <c r="Y256" s="29">
        <v>5328.18</v>
      </c>
      <c r="Z256" s="31">
        <f t="shared" si="76"/>
        <v>18851.47</v>
      </c>
      <c r="AA256" s="32">
        <f t="shared" si="81"/>
        <v>345.22</v>
      </c>
      <c r="AB256" s="5">
        <f t="shared" si="81"/>
        <v>-4160.9799999999996</v>
      </c>
      <c r="AC256" s="5">
        <f t="shared" si="81"/>
        <v>-158.99</v>
      </c>
      <c r="AD256" s="5">
        <f t="shared" si="81"/>
        <v>-9548.5400000000009</v>
      </c>
      <c r="AE256" s="33">
        <f t="shared" si="81"/>
        <v>-5328.18</v>
      </c>
      <c r="AF256" s="34">
        <f t="shared" si="81"/>
        <v>-18851.47</v>
      </c>
      <c r="AG256" s="35">
        <f t="shared" si="82"/>
        <v>-1</v>
      </c>
      <c r="AH256" s="7">
        <f t="shared" si="82"/>
        <v>-1</v>
      </c>
      <c r="AI256" s="7">
        <f t="shared" si="82"/>
        <v>-1</v>
      </c>
      <c r="AJ256" s="7">
        <f t="shared" si="82"/>
        <v>-1</v>
      </c>
      <c r="AK256" s="36">
        <f t="shared" si="82"/>
        <v>-1</v>
      </c>
      <c r="AL256" s="37">
        <f t="shared" si="82"/>
        <v>-1</v>
      </c>
      <c r="AM256" s="2">
        <v>0</v>
      </c>
      <c r="AN256" s="2">
        <v>0</v>
      </c>
      <c r="AO256" s="2">
        <v>0</v>
      </c>
      <c r="AP256" s="2">
        <v>0</v>
      </c>
      <c r="AQ256" s="29">
        <v>0</v>
      </c>
      <c r="AR256" s="31">
        <f t="shared" si="77"/>
        <v>0</v>
      </c>
      <c r="AS256" s="2">
        <v>-345.22</v>
      </c>
      <c r="AT256" s="2">
        <v>835.58</v>
      </c>
      <c r="AU256" s="2">
        <v>71.38</v>
      </c>
      <c r="AV256" s="2">
        <v>2869.35</v>
      </c>
      <c r="AW256" s="29">
        <v>1595.41</v>
      </c>
      <c r="AX256" s="31">
        <f t="shared" si="78"/>
        <v>5026.5</v>
      </c>
      <c r="AY256" s="5">
        <f t="shared" si="83"/>
        <v>345.22</v>
      </c>
      <c r="AZ256" s="5">
        <f t="shared" si="83"/>
        <v>-835.58</v>
      </c>
      <c r="BA256" s="5">
        <f t="shared" si="83"/>
        <v>-71.38</v>
      </c>
      <c r="BB256" s="5">
        <f t="shared" si="83"/>
        <v>-2869.35</v>
      </c>
      <c r="BC256" s="33">
        <f t="shared" si="83"/>
        <v>-1595.41</v>
      </c>
      <c r="BD256" s="34">
        <f t="shared" si="83"/>
        <v>-5026.5</v>
      </c>
      <c r="BE256" s="7">
        <f t="shared" si="84"/>
        <v>-1</v>
      </c>
      <c r="BF256" s="7">
        <f t="shared" si="84"/>
        <v>-1</v>
      </c>
      <c r="BG256" s="7">
        <f t="shared" si="84"/>
        <v>-1</v>
      </c>
      <c r="BH256" s="7">
        <f t="shared" si="84"/>
        <v>-1</v>
      </c>
      <c r="BI256" s="36">
        <f t="shared" si="84"/>
        <v>-1</v>
      </c>
      <c r="BJ256" s="37">
        <f t="shared" si="84"/>
        <v>-1</v>
      </c>
      <c r="BK256" s="38">
        <f t="shared" si="85"/>
        <v>0</v>
      </c>
      <c r="BL256" s="38">
        <f t="shared" si="85"/>
        <v>0</v>
      </c>
      <c r="BM256" s="38">
        <f t="shared" si="85"/>
        <v>0</v>
      </c>
      <c r="BN256" s="38">
        <f t="shared" si="85"/>
        <v>0</v>
      </c>
      <c r="BO256" s="39">
        <f t="shared" si="85"/>
        <v>0</v>
      </c>
      <c r="BP256" s="40">
        <f t="shared" si="85"/>
        <v>0</v>
      </c>
      <c r="BQ256" s="38">
        <f t="shared" si="86"/>
        <v>1</v>
      </c>
      <c r="BR256" s="38">
        <f t="shared" si="86"/>
        <v>0.20081326995082893</v>
      </c>
      <c r="BS256" s="38">
        <f t="shared" si="86"/>
        <v>0.44895905402855518</v>
      </c>
      <c r="BT256" s="38">
        <f t="shared" si="86"/>
        <v>0.30050143791616307</v>
      </c>
      <c r="BU256" s="39">
        <f t="shared" si="86"/>
        <v>0.29942869797942262</v>
      </c>
      <c r="BV256" s="40">
        <f t="shared" si="86"/>
        <v>0.26663703148879103</v>
      </c>
      <c r="BW256" s="38">
        <f t="shared" si="87"/>
        <v>-1</v>
      </c>
      <c r="BX256" s="38">
        <f t="shared" si="87"/>
        <v>-0.20081326995082893</v>
      </c>
      <c r="BY256" s="38">
        <f t="shared" si="87"/>
        <v>-0.44895905402855518</v>
      </c>
      <c r="BZ256" s="38">
        <f t="shared" si="87"/>
        <v>-0.30050143791616307</v>
      </c>
      <c r="CA256" s="39">
        <f t="shared" si="87"/>
        <v>-0.29942869797942262</v>
      </c>
      <c r="CB256" s="40">
        <f t="shared" si="87"/>
        <v>-0.26663703148879103</v>
      </c>
      <c r="CC256" s="2">
        <f t="shared" si="88"/>
        <v>-10000</v>
      </c>
      <c r="CD256" s="2">
        <f t="shared" si="88"/>
        <v>-2008.1326995082893</v>
      </c>
      <c r="CE256" s="2">
        <f t="shared" si="88"/>
        <v>-4489.5905402855515</v>
      </c>
      <c r="CF256" s="2">
        <f t="shared" si="88"/>
        <v>-3005.0143791616306</v>
      </c>
      <c r="CG256" s="29">
        <f t="shared" si="88"/>
        <v>-2994.2869797942262</v>
      </c>
      <c r="CH256" s="31">
        <f t="shared" si="88"/>
        <v>-2666.3703148879104</v>
      </c>
      <c r="CI256" s="40">
        <f>IFERROR(M256/'Class Sum-WR'!M256,0)</f>
        <v>0</v>
      </c>
      <c r="CJ256" s="40">
        <f>IFERROR(M256/'Class Sum-TH'!M256,0)</f>
        <v>0</v>
      </c>
      <c r="CK256" s="7"/>
    </row>
    <row r="257" spans="1:89" hidden="1" outlineLevel="1" x14ac:dyDescent="0.2">
      <c r="A257" t="s">
        <v>46</v>
      </c>
      <c r="B257" t="s">
        <v>46</v>
      </c>
      <c r="C257" t="s">
        <v>100</v>
      </c>
      <c r="D257" t="s">
        <v>100</v>
      </c>
      <c r="E257" t="s">
        <v>99</v>
      </c>
      <c r="F257" s="27">
        <f t="shared" si="79"/>
        <v>46262</v>
      </c>
      <c r="G257" s="60" t="s">
        <v>40</v>
      </c>
      <c r="H257" s="28">
        <v>0</v>
      </c>
      <c r="I257" s="2">
        <v>0</v>
      </c>
      <c r="J257" s="2">
        <v>0</v>
      </c>
      <c r="K257" s="2">
        <v>0</v>
      </c>
      <c r="L257" s="29">
        <v>0</v>
      </c>
      <c r="M257" s="30">
        <f t="shared" si="75"/>
        <v>0</v>
      </c>
      <c r="N257" t="s">
        <v>49</v>
      </c>
      <c r="O257" t="s">
        <v>49</v>
      </c>
      <c r="P257" t="s">
        <v>100</v>
      </c>
      <c r="Q257" t="s">
        <v>100</v>
      </c>
      <c r="R257" t="s">
        <v>99</v>
      </c>
      <c r="S257" s="27">
        <f t="shared" si="80"/>
        <v>45898</v>
      </c>
      <c r="T257" s="60" t="s">
        <v>40</v>
      </c>
      <c r="U257" s="28">
        <v>-594.01</v>
      </c>
      <c r="V257" s="2">
        <v>7059.1</v>
      </c>
      <c r="W257" s="2">
        <v>466.84</v>
      </c>
      <c r="X257" s="2">
        <v>17792.22</v>
      </c>
      <c r="Y257" s="29">
        <v>7825.68</v>
      </c>
      <c r="Z257" s="31">
        <f t="shared" si="76"/>
        <v>32549.83</v>
      </c>
      <c r="AA257" s="32">
        <f t="shared" si="81"/>
        <v>594.01</v>
      </c>
      <c r="AB257" s="5">
        <f t="shared" si="81"/>
        <v>-7059.1</v>
      </c>
      <c r="AC257" s="5">
        <f t="shared" si="81"/>
        <v>-466.84</v>
      </c>
      <c r="AD257" s="5">
        <f t="shared" si="81"/>
        <v>-17792.22</v>
      </c>
      <c r="AE257" s="33">
        <f t="shared" si="81"/>
        <v>-7825.68</v>
      </c>
      <c r="AF257" s="34">
        <f t="shared" si="81"/>
        <v>-32549.83</v>
      </c>
      <c r="AG257" s="35">
        <f t="shared" si="82"/>
        <v>-1</v>
      </c>
      <c r="AH257" s="7">
        <f t="shared" si="82"/>
        <v>-1</v>
      </c>
      <c r="AI257" s="7">
        <f t="shared" si="82"/>
        <v>-1</v>
      </c>
      <c r="AJ257" s="7">
        <f t="shared" si="82"/>
        <v>-1</v>
      </c>
      <c r="AK257" s="36">
        <f t="shared" si="82"/>
        <v>-1</v>
      </c>
      <c r="AL257" s="37">
        <f t="shared" si="82"/>
        <v>-1</v>
      </c>
      <c r="AM257" s="2">
        <v>0</v>
      </c>
      <c r="AN257" s="2">
        <v>0</v>
      </c>
      <c r="AO257" s="2">
        <v>0</v>
      </c>
      <c r="AP257" s="2">
        <v>0</v>
      </c>
      <c r="AQ257" s="29">
        <v>0</v>
      </c>
      <c r="AR257" s="31">
        <f t="shared" si="77"/>
        <v>0</v>
      </c>
      <c r="AS257" s="2">
        <v>-594.01</v>
      </c>
      <c r="AT257" s="2">
        <v>1563.35</v>
      </c>
      <c r="AU257" s="2">
        <v>248.36</v>
      </c>
      <c r="AV257" s="2">
        <v>5312.4</v>
      </c>
      <c r="AW257" s="29">
        <v>2317.11</v>
      </c>
      <c r="AX257" s="31">
        <f t="shared" si="78"/>
        <v>8847.2099999999991</v>
      </c>
      <c r="AY257" s="5">
        <f t="shared" si="83"/>
        <v>594.01</v>
      </c>
      <c r="AZ257" s="5">
        <f t="shared" si="83"/>
        <v>-1563.35</v>
      </c>
      <c r="BA257" s="5">
        <f t="shared" si="83"/>
        <v>-248.36</v>
      </c>
      <c r="BB257" s="5">
        <f t="shared" si="83"/>
        <v>-5312.4</v>
      </c>
      <c r="BC257" s="33">
        <f t="shared" si="83"/>
        <v>-2317.11</v>
      </c>
      <c r="BD257" s="34">
        <f t="shared" si="83"/>
        <v>-8847.2099999999991</v>
      </c>
      <c r="BE257" s="7">
        <f t="shared" si="84"/>
        <v>-1</v>
      </c>
      <c r="BF257" s="7">
        <f t="shared" si="84"/>
        <v>-1</v>
      </c>
      <c r="BG257" s="7">
        <f t="shared" si="84"/>
        <v>-1</v>
      </c>
      <c r="BH257" s="7">
        <f t="shared" si="84"/>
        <v>-1</v>
      </c>
      <c r="BI257" s="36">
        <f t="shared" si="84"/>
        <v>-1</v>
      </c>
      <c r="BJ257" s="37">
        <f t="shared" si="84"/>
        <v>-1</v>
      </c>
      <c r="BK257" s="38">
        <f t="shared" si="85"/>
        <v>0</v>
      </c>
      <c r="BL257" s="38">
        <f t="shared" si="85"/>
        <v>0</v>
      </c>
      <c r="BM257" s="38">
        <f t="shared" si="85"/>
        <v>0</v>
      </c>
      <c r="BN257" s="38">
        <f t="shared" si="85"/>
        <v>0</v>
      </c>
      <c r="BO257" s="39">
        <f t="shared" si="85"/>
        <v>0</v>
      </c>
      <c r="BP257" s="40">
        <f t="shared" si="85"/>
        <v>0</v>
      </c>
      <c r="BQ257" s="38">
        <f t="shared" si="86"/>
        <v>1</v>
      </c>
      <c r="BR257" s="38">
        <f t="shared" si="86"/>
        <v>0.22146590925188761</v>
      </c>
      <c r="BS257" s="38">
        <f t="shared" si="86"/>
        <v>0.53200239910890246</v>
      </c>
      <c r="BT257" s="38">
        <f t="shared" si="86"/>
        <v>0.29857994112033232</v>
      </c>
      <c r="BU257" s="39">
        <f t="shared" si="86"/>
        <v>0.29609056337596223</v>
      </c>
      <c r="BV257" s="40">
        <f t="shared" si="86"/>
        <v>0.2718051062017835</v>
      </c>
      <c r="BW257" s="38">
        <f t="shared" si="87"/>
        <v>-1</v>
      </c>
      <c r="BX257" s="38">
        <f t="shared" si="87"/>
        <v>-0.22146590925188761</v>
      </c>
      <c r="BY257" s="38">
        <f t="shared" si="87"/>
        <v>-0.53200239910890246</v>
      </c>
      <c r="BZ257" s="38">
        <f t="shared" si="87"/>
        <v>-0.29857994112033232</v>
      </c>
      <c r="CA257" s="39">
        <f t="shared" si="87"/>
        <v>-0.29609056337596223</v>
      </c>
      <c r="CB257" s="40">
        <f t="shared" si="87"/>
        <v>-0.2718051062017835</v>
      </c>
      <c r="CC257" s="2">
        <f t="shared" si="88"/>
        <v>-10000</v>
      </c>
      <c r="CD257" s="2">
        <f t="shared" si="88"/>
        <v>-2214.6590925188762</v>
      </c>
      <c r="CE257" s="2">
        <f t="shared" si="88"/>
        <v>-5320.023991089025</v>
      </c>
      <c r="CF257" s="2">
        <f t="shared" si="88"/>
        <v>-2985.799411203323</v>
      </c>
      <c r="CG257" s="29">
        <f t="shared" si="88"/>
        <v>-2960.9056337596226</v>
      </c>
      <c r="CH257" s="31">
        <f t="shared" si="88"/>
        <v>-2718.0510620178352</v>
      </c>
      <c r="CI257" s="40">
        <f>IFERROR(M257/'Class Sum-WR'!M257,0)</f>
        <v>0</v>
      </c>
      <c r="CJ257" s="40">
        <f>IFERROR(M257/'Class Sum-TH'!M257,0)</f>
        <v>0</v>
      </c>
      <c r="CK257" s="7"/>
    </row>
    <row r="258" spans="1:89" ht="13.5" hidden="1" outlineLevel="1" thickBot="1" x14ac:dyDescent="0.25">
      <c r="A258" t="s">
        <v>46</v>
      </c>
      <c r="B258" t="s">
        <v>46</v>
      </c>
      <c r="C258" t="s">
        <v>100</v>
      </c>
      <c r="D258" t="s">
        <v>100</v>
      </c>
      <c r="E258" t="s">
        <v>99</v>
      </c>
      <c r="F258" s="41">
        <f t="shared" si="79"/>
        <v>46263</v>
      </c>
      <c r="G258" s="61" t="s">
        <v>41</v>
      </c>
      <c r="H258" s="43">
        <v>0</v>
      </c>
      <c r="I258" s="44">
        <v>0</v>
      </c>
      <c r="J258" s="44">
        <v>0</v>
      </c>
      <c r="K258" s="44">
        <v>0</v>
      </c>
      <c r="L258" s="45">
        <v>0</v>
      </c>
      <c r="M258" s="46">
        <f t="shared" si="75"/>
        <v>0</v>
      </c>
      <c r="N258" t="s">
        <v>49</v>
      </c>
      <c r="O258" t="s">
        <v>49</v>
      </c>
      <c r="P258" t="s">
        <v>100</v>
      </c>
      <c r="Q258" t="s">
        <v>100</v>
      </c>
      <c r="R258" t="s">
        <v>99</v>
      </c>
      <c r="S258" s="41">
        <f t="shared" si="80"/>
        <v>45899</v>
      </c>
      <c r="T258" s="61" t="s">
        <v>41</v>
      </c>
      <c r="U258" s="43">
        <v>-300</v>
      </c>
      <c r="V258" s="44">
        <v>5266.65</v>
      </c>
      <c r="W258" s="44">
        <v>272.14</v>
      </c>
      <c r="X258" s="44">
        <v>14973.51</v>
      </c>
      <c r="Y258" s="45">
        <v>4067.4</v>
      </c>
      <c r="Z258" s="47">
        <f t="shared" si="76"/>
        <v>24279.7</v>
      </c>
      <c r="AA258" s="48">
        <f t="shared" si="81"/>
        <v>300</v>
      </c>
      <c r="AB258" s="49">
        <f t="shared" si="81"/>
        <v>-5266.65</v>
      </c>
      <c r="AC258" s="49">
        <f t="shared" si="81"/>
        <v>-272.14</v>
      </c>
      <c r="AD258" s="49">
        <f t="shared" si="81"/>
        <v>-14973.51</v>
      </c>
      <c r="AE258" s="50">
        <f t="shared" si="81"/>
        <v>-4067.4</v>
      </c>
      <c r="AF258" s="51">
        <f t="shared" si="81"/>
        <v>-24279.7</v>
      </c>
      <c r="AG258" s="52">
        <f t="shared" si="82"/>
        <v>-1</v>
      </c>
      <c r="AH258" s="53">
        <f t="shared" si="82"/>
        <v>-1</v>
      </c>
      <c r="AI258" s="53">
        <f t="shared" si="82"/>
        <v>-1</v>
      </c>
      <c r="AJ258" s="53">
        <f t="shared" si="82"/>
        <v>-1</v>
      </c>
      <c r="AK258" s="54">
        <f t="shared" si="82"/>
        <v>-1</v>
      </c>
      <c r="AL258" s="55">
        <f t="shared" si="82"/>
        <v>-1</v>
      </c>
      <c r="AM258" s="44">
        <v>0</v>
      </c>
      <c r="AN258" s="44">
        <v>0</v>
      </c>
      <c r="AO258" s="44">
        <v>0</v>
      </c>
      <c r="AP258" s="44">
        <v>0</v>
      </c>
      <c r="AQ258" s="45">
        <v>0</v>
      </c>
      <c r="AR258" s="47">
        <f t="shared" si="77"/>
        <v>0</v>
      </c>
      <c r="AS258" s="44">
        <v>-300</v>
      </c>
      <c r="AT258" s="44">
        <v>1146.53</v>
      </c>
      <c r="AU258" s="44">
        <v>125.2</v>
      </c>
      <c r="AV258" s="44">
        <v>4454.9399999999996</v>
      </c>
      <c r="AW258" s="45">
        <v>1223.92</v>
      </c>
      <c r="AX258" s="47">
        <f t="shared" si="78"/>
        <v>6650.59</v>
      </c>
      <c r="AY258" s="49">
        <f t="shared" si="83"/>
        <v>300</v>
      </c>
      <c r="AZ258" s="49">
        <f t="shared" si="83"/>
        <v>-1146.53</v>
      </c>
      <c r="BA258" s="49">
        <f t="shared" si="83"/>
        <v>-125.2</v>
      </c>
      <c r="BB258" s="49">
        <f t="shared" si="83"/>
        <v>-4454.9399999999996</v>
      </c>
      <c r="BC258" s="50">
        <f t="shared" si="83"/>
        <v>-1223.92</v>
      </c>
      <c r="BD258" s="51">
        <f t="shared" si="83"/>
        <v>-6650.59</v>
      </c>
      <c r="BE258" s="53">
        <f t="shared" si="84"/>
        <v>-1</v>
      </c>
      <c r="BF258" s="53">
        <f t="shared" si="84"/>
        <v>-1</v>
      </c>
      <c r="BG258" s="53">
        <f t="shared" si="84"/>
        <v>-1</v>
      </c>
      <c r="BH258" s="53">
        <f t="shared" si="84"/>
        <v>-1</v>
      </c>
      <c r="BI258" s="54">
        <f t="shared" si="84"/>
        <v>-1</v>
      </c>
      <c r="BJ258" s="55">
        <f t="shared" si="84"/>
        <v>-1</v>
      </c>
      <c r="BK258" s="56">
        <f t="shared" si="85"/>
        <v>0</v>
      </c>
      <c r="BL258" s="56">
        <f t="shared" si="85"/>
        <v>0</v>
      </c>
      <c r="BM258" s="56">
        <f t="shared" si="85"/>
        <v>0</v>
      </c>
      <c r="BN258" s="56">
        <f t="shared" si="85"/>
        <v>0</v>
      </c>
      <c r="BO258" s="57">
        <f t="shared" si="85"/>
        <v>0</v>
      </c>
      <c r="BP258" s="58">
        <f t="shared" si="85"/>
        <v>0</v>
      </c>
      <c r="BQ258" s="56">
        <f t="shared" si="86"/>
        <v>1</v>
      </c>
      <c r="BR258" s="56">
        <f t="shared" si="86"/>
        <v>0.21769625853246372</v>
      </c>
      <c r="BS258" s="56">
        <f t="shared" si="86"/>
        <v>0.46005732343646655</v>
      </c>
      <c r="BT258" s="56">
        <f t="shared" si="86"/>
        <v>0.29752142283272254</v>
      </c>
      <c r="BU258" s="57">
        <f t="shared" si="86"/>
        <v>0.30090967202635593</v>
      </c>
      <c r="BV258" s="58">
        <f t="shared" si="86"/>
        <v>0.27391565793646544</v>
      </c>
      <c r="BW258" s="56">
        <f t="shared" si="87"/>
        <v>-1</v>
      </c>
      <c r="BX258" s="56">
        <f t="shared" si="87"/>
        <v>-0.21769625853246372</v>
      </c>
      <c r="BY258" s="56">
        <f t="shared" si="87"/>
        <v>-0.46005732343646655</v>
      </c>
      <c r="BZ258" s="56">
        <f t="shared" si="87"/>
        <v>-0.29752142283272254</v>
      </c>
      <c r="CA258" s="57">
        <f t="shared" si="87"/>
        <v>-0.30090967202635593</v>
      </c>
      <c r="CB258" s="58">
        <f t="shared" si="87"/>
        <v>-0.27391565793646544</v>
      </c>
      <c r="CC258" s="44">
        <f t="shared" si="88"/>
        <v>-10000</v>
      </c>
      <c r="CD258" s="44">
        <f t="shared" si="88"/>
        <v>-2176.9625853246371</v>
      </c>
      <c r="CE258" s="44">
        <f t="shared" si="88"/>
        <v>-4600.573234364665</v>
      </c>
      <c r="CF258" s="44">
        <f t="shared" si="88"/>
        <v>-2975.2142283272256</v>
      </c>
      <c r="CG258" s="45">
        <f t="shared" si="88"/>
        <v>-3009.0967202635593</v>
      </c>
      <c r="CH258" s="47">
        <f t="shared" si="88"/>
        <v>-2739.1565793646546</v>
      </c>
      <c r="CI258" s="58">
        <f>IFERROR(M258/'Class Sum-WR'!M258,0)</f>
        <v>0</v>
      </c>
      <c r="CJ258" s="58">
        <f>IFERROR(M258/'Class Sum-TH'!M258,0)</f>
        <v>0</v>
      </c>
      <c r="CK258" s="7"/>
    </row>
    <row r="259" spans="1:89" hidden="1" outlineLevel="1" x14ac:dyDescent="0.2">
      <c r="A259" t="s">
        <v>46</v>
      </c>
      <c r="B259" t="s">
        <v>46</v>
      </c>
      <c r="C259" t="s">
        <v>107</v>
      </c>
      <c r="D259" t="s">
        <v>100</v>
      </c>
      <c r="E259" t="s">
        <v>103</v>
      </c>
      <c r="F259" s="27">
        <f t="shared" si="79"/>
        <v>46264</v>
      </c>
      <c r="G259" s="60" t="s">
        <v>35</v>
      </c>
      <c r="H259" s="28">
        <v>0</v>
      </c>
      <c r="I259" s="2">
        <v>0</v>
      </c>
      <c r="J259" s="2">
        <v>0</v>
      </c>
      <c r="K259" s="2">
        <v>0</v>
      </c>
      <c r="L259" s="29">
        <v>0</v>
      </c>
      <c r="M259" s="30">
        <f t="shared" si="75"/>
        <v>0</v>
      </c>
      <c r="N259" t="s">
        <v>49</v>
      </c>
      <c r="O259" t="s">
        <v>49</v>
      </c>
      <c r="P259" t="s">
        <v>107</v>
      </c>
      <c r="Q259" t="s">
        <v>100</v>
      </c>
      <c r="R259" t="s">
        <v>103</v>
      </c>
      <c r="S259" s="27">
        <f t="shared" si="80"/>
        <v>45900</v>
      </c>
      <c r="T259" s="60" t="s">
        <v>35</v>
      </c>
      <c r="U259" s="28">
        <v>-300</v>
      </c>
      <c r="V259" s="2">
        <v>4375.3900000000003</v>
      </c>
      <c r="W259" s="2">
        <v>180.91</v>
      </c>
      <c r="X259" s="2">
        <v>8421.9699999999993</v>
      </c>
      <c r="Y259" s="29">
        <v>3114.4</v>
      </c>
      <c r="Z259" s="31">
        <f t="shared" si="76"/>
        <v>15792.67</v>
      </c>
      <c r="AA259" s="32">
        <f t="shared" si="81"/>
        <v>300</v>
      </c>
      <c r="AB259" s="5">
        <f t="shared" si="81"/>
        <v>-4375.3900000000003</v>
      </c>
      <c r="AC259" s="5">
        <f t="shared" si="81"/>
        <v>-180.91</v>
      </c>
      <c r="AD259" s="5">
        <f t="shared" si="81"/>
        <v>-8421.9699999999993</v>
      </c>
      <c r="AE259" s="33">
        <f t="shared" si="81"/>
        <v>-3114.4</v>
      </c>
      <c r="AF259" s="34">
        <f t="shared" si="81"/>
        <v>-15792.67</v>
      </c>
      <c r="AG259" s="35">
        <f t="shared" si="82"/>
        <v>-1</v>
      </c>
      <c r="AH259" s="7">
        <f t="shared" si="82"/>
        <v>-1</v>
      </c>
      <c r="AI259" s="7">
        <f t="shared" si="82"/>
        <v>-1</v>
      </c>
      <c r="AJ259" s="7">
        <f t="shared" si="82"/>
        <v>-1</v>
      </c>
      <c r="AK259" s="36">
        <f t="shared" si="82"/>
        <v>-1</v>
      </c>
      <c r="AL259" s="37">
        <f t="shared" si="82"/>
        <v>-1</v>
      </c>
      <c r="AM259" s="2">
        <v>0</v>
      </c>
      <c r="AN259" s="2">
        <v>0</v>
      </c>
      <c r="AO259" s="2">
        <v>0</v>
      </c>
      <c r="AP259" s="2">
        <v>0</v>
      </c>
      <c r="AQ259" s="29">
        <v>0</v>
      </c>
      <c r="AR259" s="31">
        <f t="shared" si="77"/>
        <v>0</v>
      </c>
      <c r="AS259" s="2">
        <v>-300</v>
      </c>
      <c r="AT259" s="2">
        <v>953.3</v>
      </c>
      <c r="AU259" s="2">
        <v>96.61</v>
      </c>
      <c r="AV259" s="2">
        <v>2542.5300000000002</v>
      </c>
      <c r="AW259" s="29">
        <v>973.59</v>
      </c>
      <c r="AX259" s="31">
        <f t="shared" si="78"/>
        <v>4266.03</v>
      </c>
      <c r="AY259" s="5">
        <f t="shared" si="83"/>
        <v>300</v>
      </c>
      <c r="AZ259" s="5">
        <f t="shared" si="83"/>
        <v>-953.3</v>
      </c>
      <c r="BA259" s="5">
        <f t="shared" si="83"/>
        <v>-96.61</v>
      </c>
      <c r="BB259" s="5">
        <f t="shared" si="83"/>
        <v>-2542.5300000000002</v>
      </c>
      <c r="BC259" s="33">
        <f t="shared" si="83"/>
        <v>-973.59</v>
      </c>
      <c r="BD259" s="34">
        <f t="shared" si="83"/>
        <v>-4266.03</v>
      </c>
      <c r="BE259" s="7">
        <f t="shared" si="84"/>
        <v>-1</v>
      </c>
      <c r="BF259" s="7">
        <f t="shared" si="84"/>
        <v>-1</v>
      </c>
      <c r="BG259" s="7">
        <f t="shared" si="84"/>
        <v>-1</v>
      </c>
      <c r="BH259" s="7">
        <f t="shared" si="84"/>
        <v>-1</v>
      </c>
      <c r="BI259" s="36">
        <f t="shared" si="84"/>
        <v>-1</v>
      </c>
      <c r="BJ259" s="37">
        <f t="shared" si="84"/>
        <v>-1</v>
      </c>
      <c r="BK259" s="38">
        <f t="shared" si="85"/>
        <v>0</v>
      </c>
      <c r="BL259" s="38">
        <f t="shared" si="85"/>
        <v>0</v>
      </c>
      <c r="BM259" s="38">
        <f t="shared" si="85"/>
        <v>0</v>
      </c>
      <c r="BN259" s="38">
        <f t="shared" si="85"/>
        <v>0</v>
      </c>
      <c r="BO259" s="39">
        <f t="shared" si="85"/>
        <v>0</v>
      </c>
      <c r="BP259" s="40">
        <f t="shared" si="85"/>
        <v>0</v>
      </c>
      <c r="BQ259" s="38">
        <f t="shared" si="86"/>
        <v>1</v>
      </c>
      <c r="BR259" s="38">
        <f t="shared" si="86"/>
        <v>0.21787772061461946</v>
      </c>
      <c r="BS259" s="38">
        <f t="shared" si="86"/>
        <v>0.53402244209828087</v>
      </c>
      <c r="BT259" s="38">
        <f t="shared" si="86"/>
        <v>0.30189255008032567</v>
      </c>
      <c r="BU259" s="39">
        <f t="shared" si="86"/>
        <v>0.31260917030567686</v>
      </c>
      <c r="BV259" s="40">
        <f t="shared" si="86"/>
        <v>0.27012721724698863</v>
      </c>
      <c r="BW259" s="38">
        <f t="shared" si="87"/>
        <v>-1</v>
      </c>
      <c r="BX259" s="38">
        <f t="shared" si="87"/>
        <v>-0.21787772061461946</v>
      </c>
      <c r="BY259" s="38">
        <f t="shared" si="87"/>
        <v>-0.53402244209828087</v>
      </c>
      <c r="BZ259" s="38">
        <f t="shared" si="87"/>
        <v>-0.30189255008032567</v>
      </c>
      <c r="CA259" s="39">
        <f t="shared" si="87"/>
        <v>-0.31260917030567686</v>
      </c>
      <c r="CB259" s="40">
        <f t="shared" si="87"/>
        <v>-0.27012721724698863</v>
      </c>
      <c r="CC259" s="2">
        <f t="shared" si="88"/>
        <v>-10000</v>
      </c>
      <c r="CD259" s="2">
        <f t="shared" si="88"/>
        <v>-2178.7772061461947</v>
      </c>
      <c r="CE259" s="2">
        <f t="shared" si="88"/>
        <v>-5340.2244209828086</v>
      </c>
      <c r="CF259" s="2">
        <f t="shared" si="88"/>
        <v>-3018.9255008032569</v>
      </c>
      <c r="CG259" s="29">
        <f t="shared" si="88"/>
        <v>-3126.0917030567684</v>
      </c>
      <c r="CH259" s="31">
        <f t="shared" si="88"/>
        <v>-2701.2721724698863</v>
      </c>
      <c r="CI259" s="40">
        <f>IFERROR(M259/'Class Sum-WR'!M259,0)</f>
        <v>0</v>
      </c>
      <c r="CJ259" s="40">
        <f>IFERROR(M259/'Class Sum-TH'!M259,0)</f>
        <v>0</v>
      </c>
      <c r="CK259" s="7"/>
    </row>
    <row r="260" spans="1:89" hidden="1" outlineLevel="1" x14ac:dyDescent="0.2">
      <c r="A260" t="s">
        <v>46</v>
      </c>
      <c r="B260" t="s">
        <v>46</v>
      </c>
      <c r="C260" t="s">
        <v>107</v>
      </c>
      <c r="D260" t="s">
        <v>100</v>
      </c>
      <c r="E260" t="s">
        <v>103</v>
      </c>
      <c r="F260" s="27">
        <f t="shared" si="79"/>
        <v>46265</v>
      </c>
      <c r="G260" s="60" t="s">
        <v>36</v>
      </c>
      <c r="H260" s="28">
        <v>0</v>
      </c>
      <c r="I260" s="2">
        <v>0</v>
      </c>
      <c r="J260" s="2">
        <v>0</v>
      </c>
      <c r="K260" s="2">
        <v>0</v>
      </c>
      <c r="L260" s="29">
        <v>0</v>
      </c>
      <c r="M260" s="30">
        <f t="shared" si="75"/>
        <v>0</v>
      </c>
      <c r="N260" t="s">
        <v>49</v>
      </c>
      <c r="O260" t="s">
        <v>49</v>
      </c>
      <c r="P260" t="s">
        <v>107</v>
      </c>
      <c r="Q260" t="s">
        <v>107</v>
      </c>
      <c r="R260" t="s">
        <v>103</v>
      </c>
      <c r="S260" s="27">
        <f t="shared" si="80"/>
        <v>45901</v>
      </c>
      <c r="T260" s="60" t="s">
        <v>36</v>
      </c>
      <c r="U260" s="28">
        <v>-526.79</v>
      </c>
      <c r="V260" s="2">
        <v>2367.48</v>
      </c>
      <c r="W260" s="2">
        <v>19.32</v>
      </c>
      <c r="X260" s="2">
        <v>5952.55</v>
      </c>
      <c r="Y260" s="29">
        <v>3958.09</v>
      </c>
      <c r="Z260" s="31">
        <f t="shared" si="76"/>
        <v>11770.650000000001</v>
      </c>
      <c r="AA260" s="32">
        <f t="shared" si="81"/>
        <v>526.79</v>
      </c>
      <c r="AB260" s="5">
        <f t="shared" si="81"/>
        <v>-2367.48</v>
      </c>
      <c r="AC260" s="5">
        <f t="shared" si="81"/>
        <v>-19.32</v>
      </c>
      <c r="AD260" s="5">
        <f t="shared" si="81"/>
        <v>-5952.55</v>
      </c>
      <c r="AE260" s="33">
        <f t="shared" si="81"/>
        <v>-3958.09</v>
      </c>
      <c r="AF260" s="34">
        <f t="shared" si="81"/>
        <v>-11770.650000000001</v>
      </c>
      <c r="AG260" s="35">
        <f t="shared" si="82"/>
        <v>-1</v>
      </c>
      <c r="AH260" s="7">
        <f t="shared" si="82"/>
        <v>-1</v>
      </c>
      <c r="AI260" s="7">
        <f t="shared" si="82"/>
        <v>-1</v>
      </c>
      <c r="AJ260" s="7">
        <f t="shared" si="82"/>
        <v>-1</v>
      </c>
      <c r="AK260" s="36">
        <f t="shared" si="82"/>
        <v>-1</v>
      </c>
      <c r="AL260" s="37">
        <f t="shared" si="82"/>
        <v>-1</v>
      </c>
      <c r="AM260" s="2">
        <v>0</v>
      </c>
      <c r="AN260" s="2">
        <v>0</v>
      </c>
      <c r="AO260" s="2">
        <v>0</v>
      </c>
      <c r="AP260" s="2">
        <v>0</v>
      </c>
      <c r="AQ260" s="29">
        <v>0</v>
      </c>
      <c r="AR260" s="31">
        <f t="shared" si="77"/>
        <v>0</v>
      </c>
      <c r="AS260" s="2">
        <v>-526.79</v>
      </c>
      <c r="AT260" s="2">
        <v>491.27</v>
      </c>
      <c r="AU260" s="2">
        <v>-54.5</v>
      </c>
      <c r="AV260" s="2">
        <v>1731.11</v>
      </c>
      <c r="AW260" s="29">
        <v>1166.3499999999999</v>
      </c>
      <c r="AX260" s="31">
        <f t="shared" si="78"/>
        <v>2807.4399999999996</v>
      </c>
      <c r="AY260" s="5">
        <f t="shared" si="83"/>
        <v>526.79</v>
      </c>
      <c r="AZ260" s="5">
        <f t="shared" si="83"/>
        <v>-491.27</v>
      </c>
      <c r="BA260" s="5">
        <f t="shared" si="83"/>
        <v>54.5</v>
      </c>
      <c r="BB260" s="5">
        <f t="shared" si="83"/>
        <v>-1731.11</v>
      </c>
      <c r="BC260" s="33">
        <f t="shared" si="83"/>
        <v>-1166.3499999999999</v>
      </c>
      <c r="BD260" s="34">
        <f t="shared" si="83"/>
        <v>-2807.4399999999996</v>
      </c>
      <c r="BE260" s="7">
        <f t="shared" si="84"/>
        <v>-1</v>
      </c>
      <c r="BF260" s="7">
        <f t="shared" si="84"/>
        <v>-1</v>
      </c>
      <c r="BG260" s="7">
        <f t="shared" si="84"/>
        <v>-1</v>
      </c>
      <c r="BH260" s="7">
        <f t="shared" si="84"/>
        <v>-1</v>
      </c>
      <c r="BI260" s="36">
        <f t="shared" si="84"/>
        <v>-1</v>
      </c>
      <c r="BJ260" s="37">
        <f t="shared" si="84"/>
        <v>-1</v>
      </c>
      <c r="BK260" s="38">
        <f t="shared" si="85"/>
        <v>0</v>
      </c>
      <c r="BL260" s="38">
        <f t="shared" si="85"/>
        <v>0</v>
      </c>
      <c r="BM260" s="38">
        <f t="shared" si="85"/>
        <v>0</v>
      </c>
      <c r="BN260" s="38">
        <f t="shared" si="85"/>
        <v>0</v>
      </c>
      <c r="BO260" s="39">
        <f t="shared" si="85"/>
        <v>0</v>
      </c>
      <c r="BP260" s="40">
        <f t="shared" si="85"/>
        <v>0</v>
      </c>
      <c r="BQ260" s="38">
        <f t="shared" si="86"/>
        <v>1</v>
      </c>
      <c r="BR260" s="38">
        <f t="shared" si="86"/>
        <v>0.20750756078192845</v>
      </c>
      <c r="BS260" s="38">
        <f t="shared" si="86"/>
        <v>-2.820910973084886</v>
      </c>
      <c r="BT260" s="38">
        <f t="shared" si="86"/>
        <v>0.29081822076253033</v>
      </c>
      <c r="BU260" s="39">
        <f t="shared" si="86"/>
        <v>0.29467495686050593</v>
      </c>
      <c r="BV260" s="40">
        <f t="shared" si="86"/>
        <v>0.23851189186663432</v>
      </c>
      <c r="BW260" s="38">
        <f t="shared" si="87"/>
        <v>-1</v>
      </c>
      <c r="BX260" s="38">
        <f t="shared" si="87"/>
        <v>-0.20750756078192845</v>
      </c>
      <c r="BY260" s="38">
        <f t="shared" si="87"/>
        <v>2.820910973084886</v>
      </c>
      <c r="BZ260" s="38">
        <f t="shared" si="87"/>
        <v>-0.29081822076253033</v>
      </c>
      <c r="CA260" s="39">
        <f t="shared" si="87"/>
        <v>-0.29467495686050593</v>
      </c>
      <c r="CB260" s="40">
        <f t="shared" si="87"/>
        <v>-0.23851189186663432</v>
      </c>
      <c r="CC260" s="2">
        <f t="shared" si="88"/>
        <v>-10000</v>
      </c>
      <c r="CD260" s="2">
        <f t="shared" si="88"/>
        <v>-2075.0756078192844</v>
      </c>
      <c r="CE260" s="2">
        <f t="shared" si="88"/>
        <v>28209.109730848861</v>
      </c>
      <c r="CF260" s="2">
        <f t="shared" si="88"/>
        <v>-2908.1822076253034</v>
      </c>
      <c r="CG260" s="29">
        <f t="shared" si="88"/>
        <v>-2946.7495686050593</v>
      </c>
      <c r="CH260" s="31">
        <f t="shared" si="88"/>
        <v>-2385.1189186663432</v>
      </c>
      <c r="CI260" s="40">
        <f>IFERROR(M260/'Class Sum-WR'!M260,0)</f>
        <v>0</v>
      </c>
      <c r="CJ260" s="40">
        <f>IFERROR(M260/'Class Sum-TH'!M260,0)</f>
        <v>0</v>
      </c>
      <c r="CK260" s="7"/>
    </row>
    <row r="261" spans="1:89" hidden="1" outlineLevel="1" x14ac:dyDescent="0.2">
      <c r="A261" t="s">
        <v>46</v>
      </c>
      <c r="B261" t="s">
        <v>46</v>
      </c>
      <c r="C261" t="s">
        <v>107</v>
      </c>
      <c r="D261" t="s">
        <v>107</v>
      </c>
      <c r="E261" t="s">
        <v>103</v>
      </c>
      <c r="F261" s="27">
        <f t="shared" si="79"/>
        <v>46266</v>
      </c>
      <c r="G261" s="60" t="s">
        <v>37</v>
      </c>
      <c r="H261" s="28">
        <v>0</v>
      </c>
      <c r="I261" s="2">
        <v>0</v>
      </c>
      <c r="J261" s="2">
        <v>0</v>
      </c>
      <c r="K261" s="2">
        <v>0</v>
      </c>
      <c r="L261" s="29">
        <v>0</v>
      </c>
      <c r="M261" s="30">
        <f t="shared" si="75"/>
        <v>0</v>
      </c>
      <c r="N261" t="s">
        <v>49</v>
      </c>
      <c r="O261" t="s">
        <v>49</v>
      </c>
      <c r="P261" t="s">
        <v>107</v>
      </c>
      <c r="Q261" t="s">
        <v>107</v>
      </c>
      <c r="R261" t="s">
        <v>103</v>
      </c>
      <c r="S261" s="27">
        <f t="shared" si="80"/>
        <v>45902</v>
      </c>
      <c r="T261" s="60" t="s">
        <v>37</v>
      </c>
      <c r="U261" s="28">
        <v>-220.47</v>
      </c>
      <c r="V261" s="2">
        <v>1694.52</v>
      </c>
      <c r="W261" s="2">
        <v>125.91</v>
      </c>
      <c r="X261" s="2">
        <v>6371.61</v>
      </c>
      <c r="Y261" s="29">
        <v>2178.6799999999998</v>
      </c>
      <c r="Z261" s="31">
        <f t="shared" si="76"/>
        <v>10150.25</v>
      </c>
      <c r="AA261" s="32">
        <f t="shared" si="81"/>
        <v>220.47</v>
      </c>
      <c r="AB261" s="5">
        <f t="shared" si="81"/>
        <v>-1694.52</v>
      </c>
      <c r="AC261" s="5">
        <f t="shared" si="81"/>
        <v>-125.91</v>
      </c>
      <c r="AD261" s="5">
        <f t="shared" si="81"/>
        <v>-6371.61</v>
      </c>
      <c r="AE261" s="33">
        <f t="shared" si="81"/>
        <v>-2178.6799999999998</v>
      </c>
      <c r="AF261" s="34">
        <f t="shared" si="81"/>
        <v>-10150.25</v>
      </c>
      <c r="AG261" s="35">
        <f t="shared" si="82"/>
        <v>-1</v>
      </c>
      <c r="AH261" s="7">
        <f t="shared" si="82"/>
        <v>-1</v>
      </c>
      <c r="AI261" s="7">
        <f t="shared" si="82"/>
        <v>-1</v>
      </c>
      <c r="AJ261" s="7">
        <f t="shared" si="82"/>
        <v>-1</v>
      </c>
      <c r="AK261" s="36">
        <f t="shared" si="82"/>
        <v>-1</v>
      </c>
      <c r="AL261" s="37">
        <f t="shared" si="82"/>
        <v>-1</v>
      </c>
      <c r="AM261" s="2">
        <v>0</v>
      </c>
      <c r="AN261" s="2">
        <v>0</v>
      </c>
      <c r="AO261" s="2">
        <v>0</v>
      </c>
      <c r="AP261" s="2">
        <v>0</v>
      </c>
      <c r="AQ261" s="29">
        <v>0</v>
      </c>
      <c r="AR261" s="31">
        <f t="shared" si="77"/>
        <v>0</v>
      </c>
      <c r="AS261" s="2">
        <v>-220.47</v>
      </c>
      <c r="AT261" s="2">
        <v>-521.9</v>
      </c>
      <c r="AU261" s="2">
        <v>45.93</v>
      </c>
      <c r="AV261" s="2">
        <v>918.01</v>
      </c>
      <c r="AW261" s="29">
        <v>-186.52</v>
      </c>
      <c r="AX261" s="31">
        <f t="shared" si="78"/>
        <v>35.049999999999926</v>
      </c>
      <c r="AY261" s="5">
        <f t="shared" si="83"/>
        <v>220.47</v>
      </c>
      <c r="AZ261" s="5">
        <f t="shared" si="83"/>
        <v>521.9</v>
      </c>
      <c r="BA261" s="5">
        <f t="shared" si="83"/>
        <v>-45.93</v>
      </c>
      <c r="BB261" s="5">
        <f t="shared" si="83"/>
        <v>-918.01</v>
      </c>
      <c r="BC261" s="33">
        <f t="shared" si="83"/>
        <v>186.52</v>
      </c>
      <c r="BD261" s="34">
        <f t="shared" si="83"/>
        <v>-35.049999999999926</v>
      </c>
      <c r="BE261" s="7">
        <f t="shared" si="84"/>
        <v>-1</v>
      </c>
      <c r="BF261" s="7">
        <f t="shared" si="84"/>
        <v>-1</v>
      </c>
      <c r="BG261" s="7">
        <f t="shared" si="84"/>
        <v>-1</v>
      </c>
      <c r="BH261" s="7">
        <f t="shared" si="84"/>
        <v>-1</v>
      </c>
      <c r="BI261" s="36">
        <f t="shared" si="84"/>
        <v>-1</v>
      </c>
      <c r="BJ261" s="37">
        <f t="shared" si="84"/>
        <v>-1</v>
      </c>
      <c r="BK261" s="38">
        <f t="shared" si="85"/>
        <v>0</v>
      </c>
      <c r="BL261" s="38">
        <f t="shared" si="85"/>
        <v>0</v>
      </c>
      <c r="BM261" s="38">
        <f t="shared" si="85"/>
        <v>0</v>
      </c>
      <c r="BN261" s="38">
        <f t="shared" si="85"/>
        <v>0</v>
      </c>
      <c r="BO261" s="39">
        <f t="shared" si="85"/>
        <v>0</v>
      </c>
      <c r="BP261" s="40">
        <f t="shared" si="85"/>
        <v>0</v>
      </c>
      <c r="BQ261" s="38">
        <f t="shared" si="86"/>
        <v>1</v>
      </c>
      <c r="BR261" s="38">
        <f t="shared" si="86"/>
        <v>-0.30799282392653965</v>
      </c>
      <c r="BS261" s="38">
        <f t="shared" si="86"/>
        <v>0.36478436978794376</v>
      </c>
      <c r="BT261" s="38">
        <f t="shared" si="86"/>
        <v>0.14407818432076039</v>
      </c>
      <c r="BU261" s="39">
        <f t="shared" si="86"/>
        <v>-8.5611471166027145E-2</v>
      </c>
      <c r="BV261" s="40">
        <f t="shared" si="86"/>
        <v>3.4531169183024974E-3</v>
      </c>
      <c r="BW261" s="38">
        <f t="shared" si="87"/>
        <v>-1</v>
      </c>
      <c r="BX261" s="38">
        <f t="shared" si="87"/>
        <v>0.30799282392653965</v>
      </c>
      <c r="BY261" s="38">
        <f t="shared" si="87"/>
        <v>-0.36478436978794376</v>
      </c>
      <c r="BZ261" s="38">
        <f t="shared" si="87"/>
        <v>-0.14407818432076039</v>
      </c>
      <c r="CA261" s="39">
        <f t="shared" si="87"/>
        <v>8.5611471166027145E-2</v>
      </c>
      <c r="CB261" s="40">
        <f t="shared" si="87"/>
        <v>-3.4531169183024974E-3</v>
      </c>
      <c r="CC261" s="2">
        <f t="shared" si="88"/>
        <v>-10000</v>
      </c>
      <c r="CD261" s="2">
        <f t="shared" si="88"/>
        <v>3079.9282392653963</v>
      </c>
      <c r="CE261" s="2">
        <f t="shared" si="88"/>
        <v>-3647.8436978794375</v>
      </c>
      <c r="CF261" s="2">
        <f t="shared" si="88"/>
        <v>-1440.781843207604</v>
      </c>
      <c r="CG261" s="29">
        <f t="shared" si="88"/>
        <v>856.1147116602715</v>
      </c>
      <c r="CH261" s="31">
        <f t="shared" si="88"/>
        <v>-34.531169183024971</v>
      </c>
      <c r="CI261" s="40">
        <f>IFERROR(M261/'Class Sum-WR'!M261,0)</f>
        <v>0</v>
      </c>
      <c r="CJ261" s="40">
        <f>IFERROR(M261/'Class Sum-TH'!M261,0)</f>
        <v>0</v>
      </c>
      <c r="CK261" s="7"/>
    </row>
    <row r="262" spans="1:89" hidden="1" outlineLevel="1" x14ac:dyDescent="0.2">
      <c r="A262" t="s">
        <v>46</v>
      </c>
      <c r="B262" t="s">
        <v>46</v>
      </c>
      <c r="C262" t="s">
        <v>107</v>
      </c>
      <c r="D262" t="s">
        <v>107</v>
      </c>
      <c r="E262" t="s">
        <v>103</v>
      </c>
      <c r="F262" s="27">
        <f t="shared" si="79"/>
        <v>46267</v>
      </c>
      <c r="G262" s="60" t="s">
        <v>38</v>
      </c>
      <c r="H262" s="28">
        <v>0</v>
      </c>
      <c r="I262" s="2">
        <v>0</v>
      </c>
      <c r="J262" s="2">
        <v>0</v>
      </c>
      <c r="K262" s="2">
        <v>0</v>
      </c>
      <c r="L262" s="29">
        <v>0</v>
      </c>
      <c r="M262" s="30">
        <f t="shared" si="75"/>
        <v>0</v>
      </c>
      <c r="N262" t="s">
        <v>49</v>
      </c>
      <c r="O262" t="s">
        <v>49</v>
      </c>
      <c r="P262" t="s">
        <v>107</v>
      </c>
      <c r="Q262" t="s">
        <v>107</v>
      </c>
      <c r="R262" t="s">
        <v>103</v>
      </c>
      <c r="S262" s="27">
        <f t="shared" si="80"/>
        <v>45903</v>
      </c>
      <c r="T262" s="60" t="s">
        <v>38</v>
      </c>
      <c r="U262" s="28">
        <v>-205.01</v>
      </c>
      <c r="V262" s="2">
        <v>1851.03</v>
      </c>
      <c r="W262" s="2">
        <v>119.37</v>
      </c>
      <c r="X262" s="2">
        <v>3609.5</v>
      </c>
      <c r="Y262" s="29">
        <v>1646.83</v>
      </c>
      <c r="Z262" s="31">
        <f t="shared" si="76"/>
        <v>7021.7199999999993</v>
      </c>
      <c r="AA262" s="32">
        <f t="shared" si="81"/>
        <v>205.01</v>
      </c>
      <c r="AB262" s="5">
        <f t="shared" si="81"/>
        <v>-1851.03</v>
      </c>
      <c r="AC262" s="5">
        <f t="shared" si="81"/>
        <v>-119.37</v>
      </c>
      <c r="AD262" s="5">
        <f t="shared" si="81"/>
        <v>-3609.5</v>
      </c>
      <c r="AE262" s="33">
        <f t="shared" si="81"/>
        <v>-1646.83</v>
      </c>
      <c r="AF262" s="34">
        <f t="shared" si="81"/>
        <v>-7021.7199999999993</v>
      </c>
      <c r="AG262" s="35">
        <f t="shared" si="82"/>
        <v>-1</v>
      </c>
      <c r="AH262" s="7">
        <f t="shared" si="82"/>
        <v>-1</v>
      </c>
      <c r="AI262" s="7">
        <f t="shared" si="82"/>
        <v>-1</v>
      </c>
      <c r="AJ262" s="7">
        <f t="shared" si="82"/>
        <v>-1</v>
      </c>
      <c r="AK262" s="36">
        <f t="shared" si="82"/>
        <v>-1</v>
      </c>
      <c r="AL262" s="37">
        <f t="shared" si="82"/>
        <v>-1</v>
      </c>
      <c r="AM262" s="2">
        <v>0</v>
      </c>
      <c r="AN262" s="2">
        <v>0</v>
      </c>
      <c r="AO262" s="2">
        <v>0</v>
      </c>
      <c r="AP262" s="2">
        <v>0</v>
      </c>
      <c r="AQ262" s="29">
        <v>0</v>
      </c>
      <c r="AR262" s="31">
        <f t="shared" si="77"/>
        <v>0</v>
      </c>
      <c r="AS262" s="2">
        <v>-205.01</v>
      </c>
      <c r="AT262" s="2">
        <v>406.83</v>
      </c>
      <c r="AU262" s="2">
        <v>54.68</v>
      </c>
      <c r="AV262" s="2">
        <v>971.27</v>
      </c>
      <c r="AW262" s="29">
        <v>473.83</v>
      </c>
      <c r="AX262" s="31">
        <f t="shared" si="78"/>
        <v>1701.6</v>
      </c>
      <c r="AY262" s="5">
        <f t="shared" si="83"/>
        <v>205.01</v>
      </c>
      <c r="AZ262" s="5">
        <f t="shared" si="83"/>
        <v>-406.83</v>
      </c>
      <c r="BA262" s="5">
        <f t="shared" si="83"/>
        <v>-54.68</v>
      </c>
      <c r="BB262" s="5">
        <f t="shared" si="83"/>
        <v>-971.27</v>
      </c>
      <c r="BC262" s="33">
        <f t="shared" si="83"/>
        <v>-473.83</v>
      </c>
      <c r="BD262" s="34">
        <f t="shared" si="83"/>
        <v>-1701.6</v>
      </c>
      <c r="BE262" s="7">
        <f t="shared" si="84"/>
        <v>-1</v>
      </c>
      <c r="BF262" s="7">
        <f t="shared" si="84"/>
        <v>-1</v>
      </c>
      <c r="BG262" s="7">
        <f t="shared" si="84"/>
        <v>-1</v>
      </c>
      <c r="BH262" s="7">
        <f t="shared" si="84"/>
        <v>-1</v>
      </c>
      <c r="BI262" s="36">
        <f t="shared" si="84"/>
        <v>-1</v>
      </c>
      <c r="BJ262" s="37">
        <f t="shared" si="84"/>
        <v>-1</v>
      </c>
      <c r="BK262" s="38">
        <f t="shared" si="85"/>
        <v>0</v>
      </c>
      <c r="BL262" s="38">
        <f t="shared" si="85"/>
        <v>0</v>
      </c>
      <c r="BM262" s="38">
        <f t="shared" si="85"/>
        <v>0</v>
      </c>
      <c r="BN262" s="38">
        <f t="shared" si="85"/>
        <v>0</v>
      </c>
      <c r="BO262" s="39">
        <f t="shared" si="85"/>
        <v>0</v>
      </c>
      <c r="BP262" s="40">
        <f t="shared" si="85"/>
        <v>0</v>
      </c>
      <c r="BQ262" s="38">
        <f t="shared" si="86"/>
        <v>1</v>
      </c>
      <c r="BR262" s="38">
        <f t="shared" si="86"/>
        <v>0.21978574091181666</v>
      </c>
      <c r="BS262" s="38">
        <f t="shared" si="86"/>
        <v>0.45807154226355029</v>
      </c>
      <c r="BT262" s="38">
        <f t="shared" si="86"/>
        <v>0.2690871311816041</v>
      </c>
      <c r="BU262" s="39">
        <f t="shared" si="86"/>
        <v>0.28772247287212405</v>
      </c>
      <c r="BV262" s="40">
        <f t="shared" si="86"/>
        <v>0.24233378716325915</v>
      </c>
      <c r="BW262" s="38">
        <f t="shared" si="87"/>
        <v>-1</v>
      </c>
      <c r="BX262" s="38">
        <f t="shared" si="87"/>
        <v>-0.21978574091181666</v>
      </c>
      <c r="BY262" s="38">
        <f t="shared" si="87"/>
        <v>-0.45807154226355029</v>
      </c>
      <c r="BZ262" s="38">
        <f t="shared" si="87"/>
        <v>-0.2690871311816041</v>
      </c>
      <c r="CA262" s="39">
        <f t="shared" si="87"/>
        <v>-0.28772247287212405</v>
      </c>
      <c r="CB262" s="40">
        <f t="shared" si="87"/>
        <v>-0.24233378716325915</v>
      </c>
      <c r="CC262" s="2">
        <f t="shared" si="88"/>
        <v>-10000</v>
      </c>
      <c r="CD262" s="2">
        <f t="shared" si="88"/>
        <v>-2197.8574091181667</v>
      </c>
      <c r="CE262" s="2">
        <f t="shared" si="88"/>
        <v>-4580.7154226355033</v>
      </c>
      <c r="CF262" s="2">
        <f t="shared" si="88"/>
        <v>-2690.8713118160408</v>
      </c>
      <c r="CG262" s="29">
        <f t="shared" si="88"/>
        <v>-2877.2247287212404</v>
      </c>
      <c r="CH262" s="31">
        <f t="shared" si="88"/>
        <v>-2423.3378716325915</v>
      </c>
      <c r="CI262" s="40">
        <f>IFERROR(M262/'Class Sum-WR'!M262,0)</f>
        <v>0</v>
      </c>
      <c r="CJ262" s="40">
        <f>IFERROR(M262/'Class Sum-TH'!M262,0)</f>
        <v>0</v>
      </c>
      <c r="CK262" s="7"/>
    </row>
    <row r="263" spans="1:89" hidden="1" outlineLevel="1" x14ac:dyDescent="0.2">
      <c r="A263" t="s">
        <v>46</v>
      </c>
      <c r="B263" t="s">
        <v>46</v>
      </c>
      <c r="C263" t="s">
        <v>107</v>
      </c>
      <c r="D263" t="s">
        <v>107</v>
      </c>
      <c r="E263" t="s">
        <v>103</v>
      </c>
      <c r="F263" s="27">
        <f t="shared" si="79"/>
        <v>46268</v>
      </c>
      <c r="G263" s="60" t="s">
        <v>39</v>
      </c>
      <c r="H263" s="28">
        <v>0</v>
      </c>
      <c r="I263" s="2">
        <v>0</v>
      </c>
      <c r="J263" s="2">
        <v>0</v>
      </c>
      <c r="K263" s="2">
        <v>0</v>
      </c>
      <c r="L263" s="29">
        <v>0</v>
      </c>
      <c r="M263" s="30">
        <f t="shared" ref="M263:M326" si="89">SUM(H263:L263)</f>
        <v>0</v>
      </c>
      <c r="N263" t="s">
        <v>49</v>
      </c>
      <c r="O263" t="s">
        <v>49</v>
      </c>
      <c r="P263" t="s">
        <v>107</v>
      </c>
      <c r="Q263" t="s">
        <v>107</v>
      </c>
      <c r="R263" t="s">
        <v>103</v>
      </c>
      <c r="S263" s="27">
        <f t="shared" si="80"/>
        <v>45904</v>
      </c>
      <c r="T263" s="60" t="s">
        <v>39</v>
      </c>
      <c r="U263" s="28">
        <v>-240</v>
      </c>
      <c r="V263" s="2">
        <v>3887.44</v>
      </c>
      <c r="W263" s="2">
        <v>80.650000000000006</v>
      </c>
      <c r="X263" s="2">
        <v>6510.47</v>
      </c>
      <c r="Y263" s="29">
        <v>3580.95</v>
      </c>
      <c r="Z263" s="31">
        <f t="shared" ref="Z263:Z326" si="90">SUM(U263:Y263)</f>
        <v>13819.510000000002</v>
      </c>
      <c r="AA263" s="32">
        <f t="shared" si="81"/>
        <v>240</v>
      </c>
      <c r="AB263" s="5">
        <f t="shared" si="81"/>
        <v>-3887.44</v>
      </c>
      <c r="AC263" s="5">
        <f t="shared" si="81"/>
        <v>-80.650000000000006</v>
      </c>
      <c r="AD263" s="5">
        <f t="shared" si="81"/>
        <v>-6510.47</v>
      </c>
      <c r="AE263" s="33">
        <f t="shared" si="81"/>
        <v>-3580.95</v>
      </c>
      <c r="AF263" s="34">
        <f t="shared" si="81"/>
        <v>-13819.510000000002</v>
      </c>
      <c r="AG263" s="35">
        <f t="shared" si="82"/>
        <v>-1</v>
      </c>
      <c r="AH263" s="7">
        <f t="shared" si="82"/>
        <v>-1</v>
      </c>
      <c r="AI263" s="7">
        <f t="shared" si="82"/>
        <v>-1</v>
      </c>
      <c r="AJ263" s="7">
        <f t="shared" si="82"/>
        <v>-1</v>
      </c>
      <c r="AK263" s="36">
        <f t="shared" si="82"/>
        <v>-1</v>
      </c>
      <c r="AL263" s="37">
        <f t="shared" si="82"/>
        <v>-1</v>
      </c>
      <c r="AM263" s="2">
        <v>0</v>
      </c>
      <c r="AN263" s="2">
        <v>0</v>
      </c>
      <c r="AO263" s="2">
        <v>0</v>
      </c>
      <c r="AP263" s="2">
        <v>0</v>
      </c>
      <c r="AQ263" s="29">
        <v>0</v>
      </c>
      <c r="AR263" s="31">
        <f t="shared" ref="AR263:AR326" si="91">SUM(AM263:AQ263)</f>
        <v>0</v>
      </c>
      <c r="AS263" s="2">
        <v>-240</v>
      </c>
      <c r="AT263" s="2">
        <v>1664.05</v>
      </c>
      <c r="AU263" s="2">
        <v>34.4</v>
      </c>
      <c r="AV263" s="2">
        <v>2883.54</v>
      </c>
      <c r="AW263" s="29">
        <v>1864.93</v>
      </c>
      <c r="AX263" s="31">
        <f t="shared" ref="AX263:AX326" si="92">SUM(AS263:AW263)</f>
        <v>6206.92</v>
      </c>
      <c r="AY263" s="5">
        <f t="shared" si="83"/>
        <v>240</v>
      </c>
      <c r="AZ263" s="5">
        <f t="shared" si="83"/>
        <v>-1664.05</v>
      </c>
      <c r="BA263" s="5">
        <f t="shared" si="83"/>
        <v>-34.4</v>
      </c>
      <c r="BB263" s="5">
        <f t="shared" si="83"/>
        <v>-2883.54</v>
      </c>
      <c r="BC263" s="33">
        <f t="shared" si="83"/>
        <v>-1864.93</v>
      </c>
      <c r="BD263" s="34">
        <f t="shared" si="83"/>
        <v>-6206.92</v>
      </c>
      <c r="BE263" s="7">
        <f t="shared" si="84"/>
        <v>-1</v>
      </c>
      <c r="BF263" s="7">
        <f t="shared" si="84"/>
        <v>-1</v>
      </c>
      <c r="BG263" s="7">
        <f t="shared" si="84"/>
        <v>-1</v>
      </c>
      <c r="BH263" s="7">
        <f t="shared" si="84"/>
        <v>-1</v>
      </c>
      <c r="BI263" s="36">
        <f t="shared" si="84"/>
        <v>-1</v>
      </c>
      <c r="BJ263" s="37">
        <f t="shared" si="84"/>
        <v>-1</v>
      </c>
      <c r="BK263" s="38">
        <f t="shared" si="85"/>
        <v>0</v>
      </c>
      <c r="BL263" s="38">
        <f t="shared" si="85"/>
        <v>0</v>
      </c>
      <c r="BM263" s="38">
        <f t="shared" si="85"/>
        <v>0</v>
      </c>
      <c r="BN263" s="38">
        <f t="shared" si="85"/>
        <v>0</v>
      </c>
      <c r="BO263" s="39">
        <f t="shared" si="85"/>
        <v>0</v>
      </c>
      <c r="BP263" s="40">
        <f t="shared" si="85"/>
        <v>0</v>
      </c>
      <c r="BQ263" s="38">
        <f t="shared" si="86"/>
        <v>1</v>
      </c>
      <c r="BR263" s="38">
        <f t="shared" si="86"/>
        <v>0.42805805362912352</v>
      </c>
      <c r="BS263" s="38">
        <f t="shared" si="86"/>
        <v>0.42653440793552383</v>
      </c>
      <c r="BT263" s="38">
        <f t="shared" si="86"/>
        <v>0.44290811569671618</v>
      </c>
      <c r="BU263" s="39">
        <f t="shared" si="86"/>
        <v>0.52079196861168131</v>
      </c>
      <c r="BV263" s="40">
        <f t="shared" si="86"/>
        <v>0.44914182919654888</v>
      </c>
      <c r="BW263" s="38">
        <f t="shared" si="87"/>
        <v>-1</v>
      </c>
      <c r="BX263" s="38">
        <f t="shared" si="87"/>
        <v>-0.42805805362912352</v>
      </c>
      <c r="BY263" s="38">
        <f t="shared" si="87"/>
        <v>-0.42653440793552383</v>
      </c>
      <c r="BZ263" s="38">
        <f t="shared" si="87"/>
        <v>-0.44290811569671618</v>
      </c>
      <c r="CA263" s="39">
        <f t="shared" si="87"/>
        <v>-0.52079196861168131</v>
      </c>
      <c r="CB263" s="40">
        <f t="shared" si="87"/>
        <v>-0.44914182919654888</v>
      </c>
      <c r="CC263" s="2">
        <f t="shared" si="88"/>
        <v>-10000</v>
      </c>
      <c r="CD263" s="2">
        <f t="shared" si="88"/>
        <v>-4280.5805362912351</v>
      </c>
      <c r="CE263" s="2">
        <f t="shared" si="88"/>
        <v>-4265.3440793552381</v>
      </c>
      <c r="CF263" s="2">
        <f t="shared" si="88"/>
        <v>-4429.0811569671614</v>
      </c>
      <c r="CG263" s="29">
        <f t="shared" si="88"/>
        <v>-5207.919686116813</v>
      </c>
      <c r="CH263" s="31">
        <f t="shared" si="88"/>
        <v>-4491.4182919654886</v>
      </c>
      <c r="CI263" s="40">
        <f>IFERROR(M263/'Class Sum-WR'!M263,0)</f>
        <v>0</v>
      </c>
      <c r="CJ263" s="40">
        <f>IFERROR(M263/'Class Sum-TH'!M263,0)</f>
        <v>0</v>
      </c>
      <c r="CK263" s="7"/>
    </row>
    <row r="264" spans="1:89" hidden="1" outlineLevel="1" x14ac:dyDescent="0.2">
      <c r="A264" t="s">
        <v>46</v>
      </c>
      <c r="B264" t="s">
        <v>46</v>
      </c>
      <c r="C264" t="s">
        <v>107</v>
      </c>
      <c r="D264" t="s">
        <v>107</v>
      </c>
      <c r="E264" t="s">
        <v>103</v>
      </c>
      <c r="F264" s="27">
        <f t="shared" si="79"/>
        <v>46269</v>
      </c>
      <c r="G264" s="60" t="s">
        <v>40</v>
      </c>
      <c r="H264" s="28">
        <v>0</v>
      </c>
      <c r="I264" s="2">
        <v>0</v>
      </c>
      <c r="J264" s="2">
        <v>0</v>
      </c>
      <c r="K264" s="2">
        <v>0</v>
      </c>
      <c r="L264" s="29">
        <v>0</v>
      </c>
      <c r="M264" s="30">
        <f t="shared" si="89"/>
        <v>0</v>
      </c>
      <c r="N264" t="s">
        <v>49</v>
      </c>
      <c r="O264" t="s">
        <v>49</v>
      </c>
      <c r="P264" t="s">
        <v>107</v>
      </c>
      <c r="Q264" t="s">
        <v>107</v>
      </c>
      <c r="R264" t="s">
        <v>103</v>
      </c>
      <c r="S264" s="27">
        <f t="shared" si="80"/>
        <v>45905</v>
      </c>
      <c r="T264" s="60" t="s">
        <v>40</v>
      </c>
      <c r="U264" s="28">
        <v>-465</v>
      </c>
      <c r="V264" s="2">
        <v>5555.77</v>
      </c>
      <c r="W264" s="2">
        <v>215.1</v>
      </c>
      <c r="X264" s="2">
        <v>11074.05</v>
      </c>
      <c r="Y264" s="29">
        <v>4820.5200000000004</v>
      </c>
      <c r="Z264" s="31">
        <f t="shared" si="90"/>
        <v>21200.440000000002</v>
      </c>
      <c r="AA264" s="32">
        <f t="shared" si="81"/>
        <v>465</v>
      </c>
      <c r="AB264" s="5">
        <f t="shared" si="81"/>
        <v>-5555.77</v>
      </c>
      <c r="AC264" s="5">
        <f t="shared" si="81"/>
        <v>-215.1</v>
      </c>
      <c r="AD264" s="5">
        <f t="shared" si="81"/>
        <v>-11074.05</v>
      </c>
      <c r="AE264" s="33">
        <f t="shared" si="81"/>
        <v>-4820.5200000000004</v>
      </c>
      <c r="AF264" s="34">
        <f t="shared" si="81"/>
        <v>-21200.440000000002</v>
      </c>
      <c r="AG264" s="35">
        <f t="shared" si="82"/>
        <v>-1</v>
      </c>
      <c r="AH264" s="7">
        <f t="shared" si="82"/>
        <v>-1</v>
      </c>
      <c r="AI264" s="7">
        <f t="shared" si="82"/>
        <v>-1</v>
      </c>
      <c r="AJ264" s="7">
        <f t="shared" si="82"/>
        <v>-1</v>
      </c>
      <c r="AK264" s="36">
        <f t="shared" si="82"/>
        <v>-1</v>
      </c>
      <c r="AL264" s="37">
        <f t="shared" si="82"/>
        <v>-1</v>
      </c>
      <c r="AM264" s="2">
        <v>0</v>
      </c>
      <c r="AN264" s="2">
        <v>0</v>
      </c>
      <c r="AO264" s="2">
        <v>0</v>
      </c>
      <c r="AP264" s="2">
        <v>0</v>
      </c>
      <c r="AQ264" s="29">
        <v>0</v>
      </c>
      <c r="AR264" s="31">
        <f t="shared" si="91"/>
        <v>0</v>
      </c>
      <c r="AS264" s="2">
        <v>-465</v>
      </c>
      <c r="AT264" s="2">
        <v>1176.6500000000001</v>
      </c>
      <c r="AU264" s="2">
        <v>85.31</v>
      </c>
      <c r="AV264" s="2">
        <v>3259.67</v>
      </c>
      <c r="AW264" s="29">
        <v>1389.32</v>
      </c>
      <c r="AX264" s="31">
        <f t="shared" si="92"/>
        <v>5445.95</v>
      </c>
      <c r="AY264" s="5">
        <f t="shared" si="83"/>
        <v>465</v>
      </c>
      <c r="AZ264" s="5">
        <f t="shared" si="83"/>
        <v>-1176.6500000000001</v>
      </c>
      <c r="BA264" s="5">
        <f t="shared" si="83"/>
        <v>-85.31</v>
      </c>
      <c r="BB264" s="5">
        <f t="shared" si="83"/>
        <v>-3259.67</v>
      </c>
      <c r="BC264" s="33">
        <f t="shared" si="83"/>
        <v>-1389.32</v>
      </c>
      <c r="BD264" s="34">
        <f t="shared" si="83"/>
        <v>-5445.95</v>
      </c>
      <c r="BE264" s="7">
        <f t="shared" si="84"/>
        <v>-1</v>
      </c>
      <c r="BF264" s="7">
        <f t="shared" si="84"/>
        <v>-1</v>
      </c>
      <c r="BG264" s="7">
        <f t="shared" si="84"/>
        <v>-1</v>
      </c>
      <c r="BH264" s="7">
        <f t="shared" si="84"/>
        <v>-1</v>
      </c>
      <c r="BI264" s="36">
        <f t="shared" si="84"/>
        <v>-1</v>
      </c>
      <c r="BJ264" s="37">
        <f t="shared" si="84"/>
        <v>-1</v>
      </c>
      <c r="BK264" s="38">
        <f t="shared" si="85"/>
        <v>0</v>
      </c>
      <c r="BL264" s="38">
        <f t="shared" si="85"/>
        <v>0</v>
      </c>
      <c r="BM264" s="38">
        <f t="shared" si="85"/>
        <v>0</v>
      </c>
      <c r="BN264" s="38">
        <f t="shared" si="85"/>
        <v>0</v>
      </c>
      <c r="BO264" s="39">
        <f t="shared" si="85"/>
        <v>0</v>
      </c>
      <c r="BP264" s="40">
        <f t="shared" si="85"/>
        <v>0</v>
      </c>
      <c r="BQ264" s="38">
        <f t="shared" si="86"/>
        <v>1</v>
      </c>
      <c r="BR264" s="38">
        <f t="shared" si="86"/>
        <v>0.21178882495135687</v>
      </c>
      <c r="BS264" s="38">
        <f t="shared" si="86"/>
        <v>0.39660622966062298</v>
      </c>
      <c r="BT264" s="38">
        <f t="shared" si="86"/>
        <v>0.29435211146780088</v>
      </c>
      <c r="BU264" s="39">
        <f t="shared" si="86"/>
        <v>0.28820957075170311</v>
      </c>
      <c r="BV264" s="40">
        <f t="shared" si="86"/>
        <v>0.25687910250919316</v>
      </c>
      <c r="BW264" s="38">
        <f t="shared" si="87"/>
        <v>-1</v>
      </c>
      <c r="BX264" s="38">
        <f t="shared" si="87"/>
        <v>-0.21178882495135687</v>
      </c>
      <c r="BY264" s="38">
        <f t="shared" si="87"/>
        <v>-0.39660622966062298</v>
      </c>
      <c r="BZ264" s="38">
        <f t="shared" si="87"/>
        <v>-0.29435211146780088</v>
      </c>
      <c r="CA264" s="39">
        <f t="shared" si="87"/>
        <v>-0.28820957075170311</v>
      </c>
      <c r="CB264" s="40">
        <f t="shared" si="87"/>
        <v>-0.25687910250919316</v>
      </c>
      <c r="CC264" s="2">
        <f t="shared" si="88"/>
        <v>-10000</v>
      </c>
      <c r="CD264" s="2">
        <f t="shared" si="88"/>
        <v>-2117.8882495135686</v>
      </c>
      <c r="CE264" s="2">
        <f t="shared" si="88"/>
        <v>-3966.0622966062297</v>
      </c>
      <c r="CF264" s="2">
        <f t="shared" si="88"/>
        <v>-2943.5211146780089</v>
      </c>
      <c r="CG264" s="29">
        <f t="shared" si="88"/>
        <v>-2882.0957075170313</v>
      </c>
      <c r="CH264" s="31">
        <f t="shared" si="88"/>
        <v>-2568.7910250919317</v>
      </c>
      <c r="CI264" s="40">
        <f>IFERROR(M264/'Class Sum-WR'!M264,0)</f>
        <v>0</v>
      </c>
      <c r="CJ264" s="40">
        <f>IFERROR(M264/'Class Sum-TH'!M264,0)</f>
        <v>0</v>
      </c>
      <c r="CK264" s="7"/>
    </row>
    <row r="265" spans="1:89" ht="13.5" hidden="1" outlineLevel="1" thickBot="1" x14ac:dyDescent="0.25">
      <c r="A265" t="s">
        <v>46</v>
      </c>
      <c r="B265" t="s">
        <v>46</v>
      </c>
      <c r="C265" t="s">
        <v>107</v>
      </c>
      <c r="D265" t="s">
        <v>107</v>
      </c>
      <c r="E265" t="s">
        <v>103</v>
      </c>
      <c r="F265" s="41">
        <f t="shared" si="79"/>
        <v>46270</v>
      </c>
      <c r="G265" s="61" t="s">
        <v>41</v>
      </c>
      <c r="H265" s="43">
        <v>0</v>
      </c>
      <c r="I265" s="44">
        <v>0</v>
      </c>
      <c r="J265" s="44">
        <v>0</v>
      </c>
      <c r="K265" s="44">
        <v>0</v>
      </c>
      <c r="L265" s="45">
        <v>0</v>
      </c>
      <c r="M265" s="46">
        <f t="shared" si="89"/>
        <v>0</v>
      </c>
      <c r="N265" t="s">
        <v>49</v>
      </c>
      <c r="O265" t="s">
        <v>49</v>
      </c>
      <c r="P265" t="s">
        <v>107</v>
      </c>
      <c r="Q265" t="s">
        <v>107</v>
      </c>
      <c r="R265" t="s">
        <v>103</v>
      </c>
      <c r="S265" s="41">
        <f t="shared" si="80"/>
        <v>45906</v>
      </c>
      <c r="T265" s="61" t="s">
        <v>41</v>
      </c>
      <c r="U265" s="43">
        <v>-465</v>
      </c>
      <c r="V265" s="44">
        <v>6268.93</v>
      </c>
      <c r="W265" s="44">
        <v>377.22</v>
      </c>
      <c r="X265" s="44">
        <v>13616.35</v>
      </c>
      <c r="Y265" s="45">
        <v>4846.6000000000004</v>
      </c>
      <c r="Z265" s="47">
        <f t="shared" si="90"/>
        <v>24644.1</v>
      </c>
      <c r="AA265" s="48">
        <f t="shared" si="81"/>
        <v>465</v>
      </c>
      <c r="AB265" s="49">
        <f t="shared" si="81"/>
        <v>-6268.93</v>
      </c>
      <c r="AC265" s="49">
        <f t="shared" si="81"/>
        <v>-377.22</v>
      </c>
      <c r="AD265" s="49">
        <f t="shared" si="81"/>
        <v>-13616.35</v>
      </c>
      <c r="AE265" s="50">
        <f t="shared" si="81"/>
        <v>-4846.6000000000004</v>
      </c>
      <c r="AF265" s="51">
        <f t="shared" si="81"/>
        <v>-24644.1</v>
      </c>
      <c r="AG265" s="52">
        <f t="shared" si="82"/>
        <v>-1</v>
      </c>
      <c r="AH265" s="53">
        <f t="shared" si="82"/>
        <v>-1</v>
      </c>
      <c r="AI265" s="53">
        <f t="shared" si="82"/>
        <v>-1</v>
      </c>
      <c r="AJ265" s="53">
        <f t="shared" si="82"/>
        <v>-1</v>
      </c>
      <c r="AK265" s="54">
        <f t="shared" si="82"/>
        <v>-1</v>
      </c>
      <c r="AL265" s="55">
        <f t="shared" si="82"/>
        <v>-1</v>
      </c>
      <c r="AM265" s="44">
        <v>0</v>
      </c>
      <c r="AN265" s="44">
        <v>0</v>
      </c>
      <c r="AO265" s="44">
        <v>0</v>
      </c>
      <c r="AP265" s="44">
        <v>0</v>
      </c>
      <c r="AQ265" s="45">
        <v>0</v>
      </c>
      <c r="AR265" s="47">
        <f t="shared" si="91"/>
        <v>0</v>
      </c>
      <c r="AS265" s="44">
        <v>-465</v>
      </c>
      <c r="AT265" s="44">
        <v>1323.89</v>
      </c>
      <c r="AU265" s="44">
        <v>227.23</v>
      </c>
      <c r="AV265" s="44">
        <v>4141.91</v>
      </c>
      <c r="AW265" s="45">
        <v>1487.88</v>
      </c>
      <c r="AX265" s="47">
        <f t="shared" si="92"/>
        <v>6715.91</v>
      </c>
      <c r="AY265" s="49">
        <f t="shared" si="83"/>
        <v>465</v>
      </c>
      <c r="AZ265" s="49">
        <f t="shared" si="83"/>
        <v>-1323.89</v>
      </c>
      <c r="BA265" s="49">
        <f t="shared" si="83"/>
        <v>-227.23</v>
      </c>
      <c r="BB265" s="49">
        <f t="shared" si="83"/>
        <v>-4141.91</v>
      </c>
      <c r="BC265" s="50">
        <f t="shared" si="83"/>
        <v>-1487.88</v>
      </c>
      <c r="BD265" s="51">
        <f t="shared" si="83"/>
        <v>-6715.91</v>
      </c>
      <c r="BE265" s="53">
        <f t="shared" si="84"/>
        <v>-1</v>
      </c>
      <c r="BF265" s="53">
        <f t="shared" si="84"/>
        <v>-1</v>
      </c>
      <c r="BG265" s="53">
        <f t="shared" si="84"/>
        <v>-1</v>
      </c>
      <c r="BH265" s="53">
        <f t="shared" si="84"/>
        <v>-1</v>
      </c>
      <c r="BI265" s="54">
        <f t="shared" si="84"/>
        <v>-1</v>
      </c>
      <c r="BJ265" s="55">
        <f t="shared" si="84"/>
        <v>-1</v>
      </c>
      <c r="BK265" s="56">
        <f t="shared" si="85"/>
        <v>0</v>
      </c>
      <c r="BL265" s="56">
        <f t="shared" si="85"/>
        <v>0</v>
      </c>
      <c r="BM265" s="56">
        <f t="shared" si="85"/>
        <v>0</v>
      </c>
      <c r="BN265" s="56">
        <f t="shared" si="85"/>
        <v>0</v>
      </c>
      <c r="BO265" s="57">
        <f t="shared" si="85"/>
        <v>0</v>
      </c>
      <c r="BP265" s="58">
        <f t="shared" si="85"/>
        <v>0</v>
      </c>
      <c r="BQ265" s="56">
        <f t="shared" si="86"/>
        <v>1</v>
      </c>
      <c r="BR265" s="56">
        <f t="shared" si="86"/>
        <v>0.21118276962735269</v>
      </c>
      <c r="BS265" s="56">
        <f t="shared" si="86"/>
        <v>0.60238057367053699</v>
      </c>
      <c r="BT265" s="56">
        <f t="shared" si="86"/>
        <v>0.30418651106941286</v>
      </c>
      <c r="BU265" s="57">
        <f t="shared" si="86"/>
        <v>0.30699459414847524</v>
      </c>
      <c r="BV265" s="58">
        <f t="shared" si="86"/>
        <v>0.27251593687738651</v>
      </c>
      <c r="BW265" s="56">
        <f t="shared" si="87"/>
        <v>-1</v>
      </c>
      <c r="BX265" s="56">
        <f t="shared" si="87"/>
        <v>-0.21118276962735269</v>
      </c>
      <c r="BY265" s="56">
        <f t="shared" si="87"/>
        <v>-0.60238057367053699</v>
      </c>
      <c r="BZ265" s="56">
        <f t="shared" si="87"/>
        <v>-0.30418651106941286</v>
      </c>
      <c r="CA265" s="57">
        <f t="shared" si="87"/>
        <v>-0.30699459414847524</v>
      </c>
      <c r="CB265" s="58">
        <f t="shared" si="87"/>
        <v>-0.27251593687738651</v>
      </c>
      <c r="CC265" s="44">
        <f t="shared" si="88"/>
        <v>-10000</v>
      </c>
      <c r="CD265" s="44">
        <f t="shared" si="88"/>
        <v>-2111.8276962735267</v>
      </c>
      <c r="CE265" s="44">
        <f t="shared" si="88"/>
        <v>-6023.8057367053698</v>
      </c>
      <c r="CF265" s="44">
        <f t="shared" si="88"/>
        <v>-3041.8651106941284</v>
      </c>
      <c r="CG265" s="45">
        <f t="shared" si="88"/>
        <v>-3069.9459414847524</v>
      </c>
      <c r="CH265" s="47">
        <f t="shared" si="88"/>
        <v>-2725.159368773865</v>
      </c>
      <c r="CI265" s="58">
        <f>IFERROR(M265/'Class Sum-WR'!M265,0)</f>
        <v>0</v>
      </c>
      <c r="CJ265" s="58">
        <f>IFERROR(M265/'Class Sum-TH'!M265,0)</f>
        <v>0</v>
      </c>
      <c r="CK265" s="7"/>
    </row>
    <row r="266" spans="1:89" hidden="1" outlineLevel="1" x14ac:dyDescent="0.2">
      <c r="A266" t="s">
        <v>46</v>
      </c>
      <c r="B266" t="s">
        <v>46</v>
      </c>
      <c r="C266" t="s">
        <v>107</v>
      </c>
      <c r="D266" t="s">
        <v>107</v>
      </c>
      <c r="E266" t="s">
        <v>104</v>
      </c>
      <c r="F266" s="27">
        <f t="shared" si="79"/>
        <v>46271</v>
      </c>
      <c r="G266" s="60" t="s">
        <v>35</v>
      </c>
      <c r="H266" s="28">
        <v>0</v>
      </c>
      <c r="I266" s="2">
        <v>0</v>
      </c>
      <c r="J266" s="2">
        <v>0</v>
      </c>
      <c r="K266" s="2">
        <v>0</v>
      </c>
      <c r="L266" s="29">
        <v>0</v>
      </c>
      <c r="M266" s="30">
        <f t="shared" si="89"/>
        <v>0</v>
      </c>
      <c r="N266" t="s">
        <v>49</v>
      </c>
      <c r="O266" t="s">
        <v>49</v>
      </c>
      <c r="P266" t="s">
        <v>107</v>
      </c>
      <c r="Q266" t="s">
        <v>107</v>
      </c>
      <c r="R266" t="s">
        <v>104</v>
      </c>
      <c r="S266" s="27">
        <f t="shared" si="80"/>
        <v>45907</v>
      </c>
      <c r="T266" s="60" t="s">
        <v>35</v>
      </c>
      <c r="U266" s="28">
        <v>-135</v>
      </c>
      <c r="V266" s="2">
        <v>2267.67</v>
      </c>
      <c r="W266" s="2">
        <v>159.62</v>
      </c>
      <c r="X266" s="2">
        <v>4556.3100000000004</v>
      </c>
      <c r="Y266" s="29">
        <v>1820.52</v>
      </c>
      <c r="Z266" s="31">
        <f t="shared" si="90"/>
        <v>8669.1200000000008</v>
      </c>
      <c r="AA266" s="32">
        <f t="shared" si="81"/>
        <v>135</v>
      </c>
      <c r="AB266" s="5">
        <f t="shared" si="81"/>
        <v>-2267.67</v>
      </c>
      <c r="AC266" s="5">
        <f t="shared" si="81"/>
        <v>-159.62</v>
      </c>
      <c r="AD266" s="5">
        <f t="shared" si="81"/>
        <v>-4556.3100000000004</v>
      </c>
      <c r="AE266" s="33">
        <f t="shared" si="81"/>
        <v>-1820.52</v>
      </c>
      <c r="AF266" s="34">
        <f t="shared" si="81"/>
        <v>-8669.1200000000008</v>
      </c>
      <c r="AG266" s="35">
        <f t="shared" si="82"/>
        <v>-1</v>
      </c>
      <c r="AH266" s="7">
        <f t="shared" si="82"/>
        <v>-1</v>
      </c>
      <c r="AI266" s="7">
        <f t="shared" si="82"/>
        <v>-1</v>
      </c>
      <c r="AJ266" s="7">
        <f t="shared" si="82"/>
        <v>-1</v>
      </c>
      <c r="AK266" s="36">
        <f t="shared" si="82"/>
        <v>-1</v>
      </c>
      <c r="AL266" s="37">
        <f t="shared" si="82"/>
        <v>-1</v>
      </c>
      <c r="AM266" s="2">
        <v>0</v>
      </c>
      <c r="AN266" s="2">
        <v>0</v>
      </c>
      <c r="AO266" s="2">
        <v>0</v>
      </c>
      <c r="AP266" s="2">
        <v>0</v>
      </c>
      <c r="AQ266" s="29">
        <v>0</v>
      </c>
      <c r="AR266" s="31">
        <f t="shared" si="91"/>
        <v>0</v>
      </c>
      <c r="AS266" s="2">
        <v>-135</v>
      </c>
      <c r="AT266" s="2">
        <v>497.6</v>
      </c>
      <c r="AU266" s="2">
        <v>62.22</v>
      </c>
      <c r="AV266" s="2">
        <v>1474.98</v>
      </c>
      <c r="AW266" s="29">
        <v>533.71</v>
      </c>
      <c r="AX266" s="31">
        <f t="shared" si="92"/>
        <v>2433.5100000000002</v>
      </c>
      <c r="AY266" s="5">
        <f t="shared" si="83"/>
        <v>135</v>
      </c>
      <c r="AZ266" s="5">
        <f t="shared" si="83"/>
        <v>-497.6</v>
      </c>
      <c r="BA266" s="5">
        <f t="shared" si="83"/>
        <v>-62.22</v>
      </c>
      <c r="BB266" s="5">
        <f t="shared" si="83"/>
        <v>-1474.98</v>
      </c>
      <c r="BC266" s="33">
        <f t="shared" si="83"/>
        <v>-533.71</v>
      </c>
      <c r="BD266" s="34">
        <f t="shared" si="83"/>
        <v>-2433.5100000000002</v>
      </c>
      <c r="BE266" s="7">
        <f t="shared" si="84"/>
        <v>-1</v>
      </c>
      <c r="BF266" s="7">
        <f t="shared" si="84"/>
        <v>-1</v>
      </c>
      <c r="BG266" s="7">
        <f t="shared" si="84"/>
        <v>-1</v>
      </c>
      <c r="BH266" s="7">
        <f t="shared" si="84"/>
        <v>-1</v>
      </c>
      <c r="BI266" s="36">
        <f t="shared" si="84"/>
        <v>-1</v>
      </c>
      <c r="BJ266" s="37">
        <f t="shared" si="84"/>
        <v>-1</v>
      </c>
      <c r="BK266" s="38">
        <f t="shared" si="85"/>
        <v>0</v>
      </c>
      <c r="BL266" s="38">
        <f t="shared" si="85"/>
        <v>0</v>
      </c>
      <c r="BM266" s="38">
        <f t="shared" si="85"/>
        <v>0</v>
      </c>
      <c r="BN266" s="38">
        <f t="shared" si="85"/>
        <v>0</v>
      </c>
      <c r="BO266" s="39">
        <f t="shared" si="85"/>
        <v>0</v>
      </c>
      <c r="BP266" s="40">
        <f t="shared" si="85"/>
        <v>0</v>
      </c>
      <c r="BQ266" s="38">
        <f t="shared" si="86"/>
        <v>1</v>
      </c>
      <c r="BR266" s="38">
        <f t="shared" si="86"/>
        <v>0.21943228071103821</v>
      </c>
      <c r="BS266" s="38">
        <f t="shared" si="86"/>
        <v>0.38980077684500686</v>
      </c>
      <c r="BT266" s="38">
        <f t="shared" si="86"/>
        <v>0.32372248595903264</v>
      </c>
      <c r="BU266" s="39">
        <f t="shared" si="86"/>
        <v>0.29316349174961004</v>
      </c>
      <c r="BV266" s="40">
        <f t="shared" si="86"/>
        <v>0.28071015281827916</v>
      </c>
      <c r="BW266" s="38">
        <f t="shared" si="87"/>
        <v>-1</v>
      </c>
      <c r="BX266" s="38">
        <f t="shared" si="87"/>
        <v>-0.21943228071103821</v>
      </c>
      <c r="BY266" s="38">
        <f t="shared" si="87"/>
        <v>-0.38980077684500686</v>
      </c>
      <c r="BZ266" s="38">
        <f t="shared" si="87"/>
        <v>-0.32372248595903264</v>
      </c>
      <c r="CA266" s="39">
        <f t="shared" si="87"/>
        <v>-0.29316349174961004</v>
      </c>
      <c r="CB266" s="40">
        <f t="shared" si="87"/>
        <v>-0.28071015281827916</v>
      </c>
      <c r="CC266" s="2">
        <f t="shared" si="88"/>
        <v>-10000</v>
      </c>
      <c r="CD266" s="2">
        <f t="shared" si="88"/>
        <v>-2194.3228071103822</v>
      </c>
      <c r="CE266" s="2">
        <f t="shared" si="88"/>
        <v>-3898.0077684500684</v>
      </c>
      <c r="CF266" s="2">
        <f t="shared" si="88"/>
        <v>-3237.2248595903266</v>
      </c>
      <c r="CG266" s="29">
        <f t="shared" si="88"/>
        <v>-2931.6349174961006</v>
      </c>
      <c r="CH266" s="31">
        <f t="shared" si="88"/>
        <v>-2807.1015281827918</v>
      </c>
      <c r="CI266" s="40">
        <f>IFERROR(M266/'Class Sum-WR'!M266,0)</f>
        <v>0</v>
      </c>
      <c r="CJ266" s="40">
        <f>IFERROR(M266/'Class Sum-TH'!M266,0)</f>
        <v>0</v>
      </c>
      <c r="CK266" s="7"/>
    </row>
    <row r="267" spans="1:89" hidden="1" outlineLevel="1" x14ac:dyDescent="0.2">
      <c r="A267" t="s">
        <v>46</v>
      </c>
      <c r="B267" t="s">
        <v>46</v>
      </c>
      <c r="C267" t="s">
        <v>107</v>
      </c>
      <c r="D267" t="s">
        <v>107</v>
      </c>
      <c r="E267" t="s">
        <v>104</v>
      </c>
      <c r="F267" s="27">
        <f t="shared" si="79"/>
        <v>46272</v>
      </c>
      <c r="G267" s="60" t="s">
        <v>36</v>
      </c>
      <c r="H267" s="28">
        <v>0</v>
      </c>
      <c r="I267" s="2">
        <v>0</v>
      </c>
      <c r="J267" s="2">
        <v>0</v>
      </c>
      <c r="K267" s="2">
        <v>0</v>
      </c>
      <c r="L267" s="29">
        <v>0</v>
      </c>
      <c r="M267" s="30">
        <f t="shared" si="89"/>
        <v>0</v>
      </c>
      <c r="N267" t="s">
        <v>49</v>
      </c>
      <c r="O267" t="s">
        <v>49</v>
      </c>
      <c r="P267" t="s">
        <v>107</v>
      </c>
      <c r="Q267" t="s">
        <v>107</v>
      </c>
      <c r="R267" t="s">
        <v>104</v>
      </c>
      <c r="S267" s="27">
        <f t="shared" si="80"/>
        <v>45908</v>
      </c>
      <c r="T267" s="60" t="s">
        <v>36</v>
      </c>
      <c r="U267" s="28">
        <v>-260.54000000000002</v>
      </c>
      <c r="V267" s="2">
        <v>1656.64</v>
      </c>
      <c r="W267" s="2">
        <v>142.02000000000001</v>
      </c>
      <c r="X267" s="2">
        <v>4641.1499999999996</v>
      </c>
      <c r="Y267" s="29">
        <v>3081.46</v>
      </c>
      <c r="Z267" s="31">
        <f t="shared" si="90"/>
        <v>9260.73</v>
      </c>
      <c r="AA267" s="32">
        <f t="shared" si="81"/>
        <v>260.54000000000002</v>
      </c>
      <c r="AB267" s="5">
        <f t="shared" si="81"/>
        <v>-1656.64</v>
      </c>
      <c r="AC267" s="5">
        <f t="shared" si="81"/>
        <v>-142.02000000000001</v>
      </c>
      <c r="AD267" s="5">
        <f t="shared" si="81"/>
        <v>-4641.1499999999996</v>
      </c>
      <c r="AE267" s="33">
        <f t="shared" si="81"/>
        <v>-3081.46</v>
      </c>
      <c r="AF267" s="34">
        <f t="shared" si="81"/>
        <v>-9260.73</v>
      </c>
      <c r="AG267" s="35">
        <f t="shared" si="82"/>
        <v>-1</v>
      </c>
      <c r="AH267" s="7">
        <f t="shared" si="82"/>
        <v>-1</v>
      </c>
      <c r="AI267" s="7">
        <f t="shared" si="82"/>
        <v>-1</v>
      </c>
      <c r="AJ267" s="7">
        <f t="shared" si="82"/>
        <v>-1</v>
      </c>
      <c r="AK267" s="36">
        <f t="shared" si="82"/>
        <v>-1</v>
      </c>
      <c r="AL267" s="37">
        <f t="shared" si="82"/>
        <v>-1</v>
      </c>
      <c r="AM267" s="2">
        <v>0</v>
      </c>
      <c r="AN267" s="2">
        <v>0</v>
      </c>
      <c r="AO267" s="2">
        <v>0</v>
      </c>
      <c r="AP267" s="2">
        <v>0</v>
      </c>
      <c r="AQ267" s="29">
        <v>0</v>
      </c>
      <c r="AR267" s="31">
        <f t="shared" si="91"/>
        <v>0</v>
      </c>
      <c r="AS267" s="2">
        <v>-260.54000000000002</v>
      </c>
      <c r="AT267" s="2">
        <v>345.68</v>
      </c>
      <c r="AU267" s="2">
        <v>66.12</v>
      </c>
      <c r="AV267" s="2">
        <v>1393.68</v>
      </c>
      <c r="AW267" s="29">
        <v>905.17</v>
      </c>
      <c r="AX267" s="31">
        <f t="shared" si="92"/>
        <v>2450.11</v>
      </c>
      <c r="AY267" s="5">
        <f t="shared" si="83"/>
        <v>260.54000000000002</v>
      </c>
      <c r="AZ267" s="5">
        <f t="shared" si="83"/>
        <v>-345.68</v>
      </c>
      <c r="BA267" s="5">
        <f t="shared" si="83"/>
        <v>-66.12</v>
      </c>
      <c r="BB267" s="5">
        <f t="shared" si="83"/>
        <v>-1393.68</v>
      </c>
      <c r="BC267" s="33">
        <f t="shared" si="83"/>
        <v>-905.17</v>
      </c>
      <c r="BD267" s="34">
        <f t="shared" si="83"/>
        <v>-2450.11</v>
      </c>
      <c r="BE267" s="7">
        <f t="shared" si="84"/>
        <v>-1</v>
      </c>
      <c r="BF267" s="7">
        <f t="shared" si="84"/>
        <v>-1</v>
      </c>
      <c r="BG267" s="7">
        <f t="shared" si="84"/>
        <v>-1</v>
      </c>
      <c r="BH267" s="7">
        <f t="shared" si="84"/>
        <v>-1</v>
      </c>
      <c r="BI267" s="36">
        <f t="shared" si="84"/>
        <v>-1</v>
      </c>
      <c r="BJ267" s="37">
        <f t="shared" si="84"/>
        <v>-1</v>
      </c>
      <c r="BK267" s="38">
        <f t="shared" si="85"/>
        <v>0</v>
      </c>
      <c r="BL267" s="38">
        <f t="shared" si="85"/>
        <v>0</v>
      </c>
      <c r="BM267" s="38">
        <f t="shared" si="85"/>
        <v>0</v>
      </c>
      <c r="BN267" s="38">
        <f t="shared" si="85"/>
        <v>0</v>
      </c>
      <c r="BO267" s="39">
        <f t="shared" si="85"/>
        <v>0</v>
      </c>
      <c r="BP267" s="40">
        <f t="shared" si="85"/>
        <v>0</v>
      </c>
      <c r="BQ267" s="38">
        <f t="shared" si="86"/>
        <v>1</v>
      </c>
      <c r="BR267" s="38">
        <f t="shared" si="86"/>
        <v>0.20866331852424183</v>
      </c>
      <c r="BS267" s="38">
        <f t="shared" si="86"/>
        <v>0.46556822982678497</v>
      </c>
      <c r="BT267" s="38">
        <f t="shared" si="86"/>
        <v>0.30028764422610776</v>
      </c>
      <c r="BU267" s="39">
        <f t="shared" si="86"/>
        <v>0.29374711987174906</v>
      </c>
      <c r="BV267" s="40">
        <f t="shared" si="86"/>
        <v>0.26456985572411679</v>
      </c>
      <c r="BW267" s="38">
        <f t="shared" si="87"/>
        <v>-1</v>
      </c>
      <c r="BX267" s="38">
        <f t="shared" si="87"/>
        <v>-0.20866331852424183</v>
      </c>
      <c r="BY267" s="38">
        <f t="shared" si="87"/>
        <v>-0.46556822982678497</v>
      </c>
      <c r="BZ267" s="38">
        <f t="shared" si="87"/>
        <v>-0.30028764422610776</v>
      </c>
      <c r="CA267" s="39">
        <f t="shared" si="87"/>
        <v>-0.29374711987174906</v>
      </c>
      <c r="CB267" s="40">
        <f t="shared" si="87"/>
        <v>-0.26456985572411679</v>
      </c>
      <c r="CC267" s="2">
        <f t="shared" si="88"/>
        <v>-10000</v>
      </c>
      <c r="CD267" s="2">
        <f t="shared" si="88"/>
        <v>-2086.6331852424182</v>
      </c>
      <c r="CE267" s="2">
        <f t="shared" si="88"/>
        <v>-4655.6822982678495</v>
      </c>
      <c r="CF267" s="2">
        <f t="shared" si="88"/>
        <v>-3002.8764422610775</v>
      </c>
      <c r="CG267" s="29">
        <f t="shared" si="88"/>
        <v>-2937.4711987174906</v>
      </c>
      <c r="CH267" s="31">
        <f t="shared" si="88"/>
        <v>-2645.6985572411677</v>
      </c>
      <c r="CI267" s="40">
        <f>IFERROR(M267/'Class Sum-WR'!M267,0)</f>
        <v>0</v>
      </c>
      <c r="CJ267" s="40">
        <f>IFERROR(M267/'Class Sum-TH'!M267,0)</f>
        <v>0</v>
      </c>
      <c r="CK267" s="7"/>
    </row>
    <row r="268" spans="1:89" hidden="1" outlineLevel="1" x14ac:dyDescent="0.2">
      <c r="A268" t="s">
        <v>46</v>
      </c>
      <c r="B268" t="s">
        <v>46</v>
      </c>
      <c r="C268" t="s">
        <v>107</v>
      </c>
      <c r="D268" t="s">
        <v>107</v>
      </c>
      <c r="E268" t="s">
        <v>104</v>
      </c>
      <c r="F268" s="27">
        <f t="shared" si="79"/>
        <v>46273</v>
      </c>
      <c r="G268" s="60" t="s">
        <v>37</v>
      </c>
      <c r="H268" s="28">
        <v>0</v>
      </c>
      <c r="I268" s="2">
        <v>0</v>
      </c>
      <c r="J268" s="2">
        <v>0</v>
      </c>
      <c r="K268" s="2">
        <v>0</v>
      </c>
      <c r="L268" s="29">
        <v>0</v>
      </c>
      <c r="M268" s="30">
        <f t="shared" si="89"/>
        <v>0</v>
      </c>
      <c r="N268" t="s">
        <v>49</v>
      </c>
      <c r="O268" t="s">
        <v>49</v>
      </c>
      <c r="P268" t="s">
        <v>107</v>
      </c>
      <c r="Q268" t="s">
        <v>107</v>
      </c>
      <c r="R268" t="s">
        <v>104</v>
      </c>
      <c r="S268" s="27">
        <f t="shared" si="80"/>
        <v>45909</v>
      </c>
      <c r="T268" s="60" t="s">
        <v>37</v>
      </c>
      <c r="U268" s="28">
        <v>0</v>
      </c>
      <c r="V268" s="2">
        <v>1075.6400000000001</v>
      </c>
      <c r="W268" s="2">
        <v>-48.14</v>
      </c>
      <c r="X268" s="2">
        <v>4280.32</v>
      </c>
      <c r="Y268" s="29">
        <v>2143.83</v>
      </c>
      <c r="Z268" s="31">
        <f t="shared" si="90"/>
        <v>7451.65</v>
      </c>
      <c r="AA268" s="32">
        <f t="shared" si="81"/>
        <v>0</v>
      </c>
      <c r="AB268" s="5">
        <f t="shared" si="81"/>
        <v>-1075.6400000000001</v>
      </c>
      <c r="AC268" s="5">
        <f t="shared" si="81"/>
        <v>48.14</v>
      </c>
      <c r="AD268" s="5">
        <f t="shared" si="81"/>
        <v>-4280.32</v>
      </c>
      <c r="AE268" s="33">
        <f t="shared" si="81"/>
        <v>-2143.83</v>
      </c>
      <c r="AF268" s="34">
        <f t="shared" si="81"/>
        <v>-7451.65</v>
      </c>
      <c r="AG268" s="35" t="e">
        <f t="shared" si="82"/>
        <v>#DIV/0!</v>
      </c>
      <c r="AH268" s="7">
        <f t="shared" si="82"/>
        <v>-1</v>
      </c>
      <c r="AI268" s="7">
        <f t="shared" si="82"/>
        <v>-1</v>
      </c>
      <c r="AJ268" s="7">
        <f t="shared" si="82"/>
        <v>-1</v>
      </c>
      <c r="AK268" s="36">
        <f t="shared" si="82"/>
        <v>-1</v>
      </c>
      <c r="AL268" s="37">
        <f t="shared" si="82"/>
        <v>-1</v>
      </c>
      <c r="AM268" s="2">
        <v>0</v>
      </c>
      <c r="AN268" s="2">
        <v>0</v>
      </c>
      <c r="AO268" s="2">
        <v>0</v>
      </c>
      <c r="AP268" s="2">
        <v>0</v>
      </c>
      <c r="AQ268" s="29">
        <v>0</v>
      </c>
      <c r="AR268" s="31">
        <f t="shared" si="91"/>
        <v>0</v>
      </c>
      <c r="AS268" s="2">
        <v>0</v>
      </c>
      <c r="AT268" s="2">
        <v>263.43</v>
      </c>
      <c r="AU268" s="2">
        <v>-77.010000000000005</v>
      </c>
      <c r="AV268" s="2">
        <v>1270.23</v>
      </c>
      <c r="AW268" s="29">
        <v>667.31</v>
      </c>
      <c r="AX268" s="31">
        <f t="shared" si="92"/>
        <v>2123.96</v>
      </c>
      <c r="AY268" s="5">
        <f t="shared" si="83"/>
        <v>0</v>
      </c>
      <c r="AZ268" s="5">
        <f t="shared" si="83"/>
        <v>-263.43</v>
      </c>
      <c r="BA268" s="5">
        <f t="shared" si="83"/>
        <v>77.010000000000005</v>
      </c>
      <c r="BB268" s="5">
        <f t="shared" si="83"/>
        <v>-1270.23</v>
      </c>
      <c r="BC268" s="33">
        <f t="shared" si="83"/>
        <v>-667.31</v>
      </c>
      <c r="BD268" s="34">
        <f t="shared" si="83"/>
        <v>-2123.96</v>
      </c>
      <c r="BE268" s="7" t="e">
        <f t="shared" si="84"/>
        <v>#DIV/0!</v>
      </c>
      <c r="BF268" s="7">
        <f t="shared" si="84"/>
        <v>-1</v>
      </c>
      <c r="BG268" s="7">
        <f t="shared" si="84"/>
        <v>-1</v>
      </c>
      <c r="BH268" s="7">
        <f t="shared" si="84"/>
        <v>-1</v>
      </c>
      <c r="BI268" s="36">
        <f t="shared" si="84"/>
        <v>-1</v>
      </c>
      <c r="BJ268" s="37">
        <f t="shared" si="84"/>
        <v>-1</v>
      </c>
      <c r="BK268" s="38">
        <f t="shared" si="85"/>
        <v>0</v>
      </c>
      <c r="BL268" s="38">
        <f t="shared" si="85"/>
        <v>0</v>
      </c>
      <c r="BM268" s="38">
        <f t="shared" si="85"/>
        <v>0</v>
      </c>
      <c r="BN268" s="38">
        <f t="shared" si="85"/>
        <v>0</v>
      </c>
      <c r="BO268" s="39">
        <f t="shared" si="85"/>
        <v>0</v>
      </c>
      <c r="BP268" s="40">
        <f t="shared" si="85"/>
        <v>0</v>
      </c>
      <c r="BQ268" s="38">
        <f t="shared" si="86"/>
        <v>0</v>
      </c>
      <c r="BR268" s="38">
        <f t="shared" si="86"/>
        <v>0.24490535867018703</v>
      </c>
      <c r="BS268" s="38">
        <f t="shared" si="86"/>
        <v>1.5997091815538016</v>
      </c>
      <c r="BT268" s="38">
        <f t="shared" si="86"/>
        <v>0.29676052257775121</v>
      </c>
      <c r="BU268" s="39">
        <f t="shared" si="86"/>
        <v>0.31127001674573074</v>
      </c>
      <c r="BV268" s="40">
        <f t="shared" si="86"/>
        <v>0.28503217408225023</v>
      </c>
      <c r="BW268" s="38">
        <f t="shared" si="87"/>
        <v>0</v>
      </c>
      <c r="BX268" s="38">
        <f t="shared" si="87"/>
        <v>-0.24490535867018703</v>
      </c>
      <c r="BY268" s="38">
        <f t="shared" si="87"/>
        <v>-1.5997091815538016</v>
      </c>
      <c r="BZ268" s="38">
        <f t="shared" si="87"/>
        <v>-0.29676052257775121</v>
      </c>
      <c r="CA268" s="39">
        <f t="shared" si="87"/>
        <v>-0.31127001674573074</v>
      </c>
      <c r="CB268" s="40">
        <f t="shared" si="87"/>
        <v>-0.28503217408225023</v>
      </c>
      <c r="CC268" s="2">
        <f t="shared" si="88"/>
        <v>0</v>
      </c>
      <c r="CD268" s="2">
        <f t="shared" si="88"/>
        <v>-2449.0535867018702</v>
      </c>
      <c r="CE268" s="2">
        <f t="shared" si="88"/>
        <v>-15997.091815538017</v>
      </c>
      <c r="CF268" s="2">
        <f t="shared" si="88"/>
        <v>-2967.6052257775123</v>
      </c>
      <c r="CG268" s="29">
        <f t="shared" si="88"/>
        <v>-3112.7001674573075</v>
      </c>
      <c r="CH268" s="31">
        <f t="shared" si="88"/>
        <v>-2850.3217408225023</v>
      </c>
      <c r="CI268" s="40">
        <f>IFERROR(M268/'Class Sum-WR'!M268,0)</f>
        <v>0</v>
      </c>
      <c r="CJ268" s="40">
        <f>IFERROR(M268/'Class Sum-TH'!M268,0)</f>
        <v>0</v>
      </c>
      <c r="CK268" s="7"/>
    </row>
    <row r="269" spans="1:89" hidden="1" outlineLevel="1" x14ac:dyDescent="0.2">
      <c r="A269" t="s">
        <v>46</v>
      </c>
      <c r="B269" t="s">
        <v>46</v>
      </c>
      <c r="C269" t="s">
        <v>107</v>
      </c>
      <c r="D269" t="s">
        <v>107</v>
      </c>
      <c r="E269" t="s">
        <v>104</v>
      </c>
      <c r="F269" s="27">
        <f t="shared" si="79"/>
        <v>46274</v>
      </c>
      <c r="G269" s="60" t="s">
        <v>38</v>
      </c>
      <c r="H269" s="28">
        <v>0</v>
      </c>
      <c r="I269" s="2">
        <v>0</v>
      </c>
      <c r="J269" s="2">
        <v>0</v>
      </c>
      <c r="K269" s="2">
        <v>0</v>
      </c>
      <c r="L269" s="29">
        <v>0</v>
      </c>
      <c r="M269" s="30">
        <f t="shared" si="89"/>
        <v>0</v>
      </c>
      <c r="N269" t="s">
        <v>49</v>
      </c>
      <c r="O269" t="s">
        <v>49</v>
      </c>
      <c r="P269" t="s">
        <v>107</v>
      </c>
      <c r="Q269" t="s">
        <v>107</v>
      </c>
      <c r="R269" t="s">
        <v>104</v>
      </c>
      <c r="S269" s="27">
        <f t="shared" si="80"/>
        <v>45910</v>
      </c>
      <c r="T269" s="60" t="s">
        <v>38</v>
      </c>
      <c r="U269" s="28">
        <v>-7.6</v>
      </c>
      <c r="V269" s="2">
        <v>2236.89</v>
      </c>
      <c r="W269" s="2">
        <v>68.760000000000005</v>
      </c>
      <c r="X269" s="2">
        <v>4950.75</v>
      </c>
      <c r="Y269" s="29">
        <v>2224.5</v>
      </c>
      <c r="Z269" s="31">
        <f t="shared" si="90"/>
        <v>9473.2999999999993</v>
      </c>
      <c r="AA269" s="32">
        <f t="shared" si="81"/>
        <v>7.6</v>
      </c>
      <c r="AB269" s="5">
        <f t="shared" si="81"/>
        <v>-2236.89</v>
      </c>
      <c r="AC269" s="5">
        <f t="shared" si="81"/>
        <v>-68.760000000000005</v>
      </c>
      <c r="AD269" s="5">
        <f t="shared" si="81"/>
        <v>-4950.75</v>
      </c>
      <c r="AE269" s="33">
        <f t="shared" si="81"/>
        <v>-2224.5</v>
      </c>
      <c r="AF269" s="34">
        <f t="shared" si="81"/>
        <v>-9473.2999999999993</v>
      </c>
      <c r="AG269" s="35">
        <f t="shared" si="82"/>
        <v>-1</v>
      </c>
      <c r="AH269" s="7">
        <f t="shared" si="82"/>
        <v>-1</v>
      </c>
      <c r="AI269" s="7">
        <f t="shared" si="82"/>
        <v>-1</v>
      </c>
      <c r="AJ269" s="7">
        <f t="shared" si="82"/>
        <v>-1</v>
      </c>
      <c r="AK269" s="36">
        <f t="shared" si="82"/>
        <v>-1</v>
      </c>
      <c r="AL269" s="37">
        <f t="shared" si="82"/>
        <v>-1</v>
      </c>
      <c r="AM269" s="2">
        <v>0</v>
      </c>
      <c r="AN269" s="2">
        <v>0</v>
      </c>
      <c r="AO269" s="2">
        <v>0</v>
      </c>
      <c r="AP269" s="2">
        <v>0</v>
      </c>
      <c r="AQ269" s="29">
        <v>0</v>
      </c>
      <c r="AR269" s="31">
        <f t="shared" si="91"/>
        <v>0</v>
      </c>
      <c r="AS269" s="2">
        <v>-7.6</v>
      </c>
      <c r="AT269" s="2">
        <v>476.14</v>
      </c>
      <c r="AU269" s="2">
        <v>26.87</v>
      </c>
      <c r="AV269" s="2">
        <v>1483.85</v>
      </c>
      <c r="AW269" s="29">
        <v>660.99</v>
      </c>
      <c r="AX269" s="31">
        <f t="shared" si="92"/>
        <v>2640.25</v>
      </c>
      <c r="AY269" s="5">
        <f t="shared" si="83"/>
        <v>7.6</v>
      </c>
      <c r="AZ269" s="5">
        <f t="shared" si="83"/>
        <v>-476.14</v>
      </c>
      <c r="BA269" s="5">
        <f t="shared" si="83"/>
        <v>-26.87</v>
      </c>
      <c r="BB269" s="5">
        <f t="shared" si="83"/>
        <v>-1483.85</v>
      </c>
      <c r="BC269" s="33">
        <f t="shared" si="83"/>
        <v>-660.99</v>
      </c>
      <c r="BD269" s="34">
        <f t="shared" si="83"/>
        <v>-2640.25</v>
      </c>
      <c r="BE269" s="7">
        <f t="shared" si="84"/>
        <v>-1</v>
      </c>
      <c r="BF269" s="7">
        <f t="shared" si="84"/>
        <v>-1</v>
      </c>
      <c r="BG269" s="7">
        <f t="shared" si="84"/>
        <v>-1</v>
      </c>
      <c r="BH269" s="7">
        <f t="shared" si="84"/>
        <v>-1</v>
      </c>
      <c r="BI269" s="36">
        <f t="shared" si="84"/>
        <v>-1</v>
      </c>
      <c r="BJ269" s="37">
        <f t="shared" si="84"/>
        <v>-1</v>
      </c>
      <c r="BK269" s="38">
        <f t="shared" si="85"/>
        <v>0</v>
      </c>
      <c r="BL269" s="38">
        <f t="shared" si="85"/>
        <v>0</v>
      </c>
      <c r="BM269" s="38">
        <f t="shared" si="85"/>
        <v>0</v>
      </c>
      <c r="BN269" s="38">
        <f t="shared" si="85"/>
        <v>0</v>
      </c>
      <c r="BO269" s="39">
        <f t="shared" si="85"/>
        <v>0</v>
      </c>
      <c r="BP269" s="40">
        <f t="shared" si="85"/>
        <v>0</v>
      </c>
      <c r="BQ269" s="38">
        <f t="shared" si="86"/>
        <v>1</v>
      </c>
      <c r="BR269" s="38">
        <f t="shared" si="86"/>
        <v>0.21285803056922781</v>
      </c>
      <c r="BS269" s="38">
        <f t="shared" si="86"/>
        <v>0.39077952297847585</v>
      </c>
      <c r="BT269" s="38">
        <f t="shared" si="86"/>
        <v>0.29972226430338833</v>
      </c>
      <c r="BU269" s="39">
        <f t="shared" si="86"/>
        <v>0.29714093054619017</v>
      </c>
      <c r="BV269" s="40">
        <f t="shared" si="86"/>
        <v>0.27870435856565295</v>
      </c>
      <c r="BW269" s="38">
        <f t="shared" si="87"/>
        <v>-1</v>
      </c>
      <c r="BX269" s="38">
        <f t="shared" si="87"/>
        <v>-0.21285803056922781</v>
      </c>
      <c r="BY269" s="38">
        <f t="shared" si="87"/>
        <v>-0.39077952297847585</v>
      </c>
      <c r="BZ269" s="38">
        <f t="shared" si="87"/>
        <v>-0.29972226430338833</v>
      </c>
      <c r="CA269" s="39">
        <f t="shared" si="87"/>
        <v>-0.29714093054619017</v>
      </c>
      <c r="CB269" s="40">
        <f t="shared" si="87"/>
        <v>-0.27870435856565295</v>
      </c>
      <c r="CC269" s="2">
        <f t="shared" si="88"/>
        <v>-10000</v>
      </c>
      <c r="CD269" s="2">
        <f t="shared" si="88"/>
        <v>-2128.5803056922782</v>
      </c>
      <c r="CE269" s="2">
        <f t="shared" si="88"/>
        <v>-3907.7952297847582</v>
      </c>
      <c r="CF269" s="2">
        <f t="shared" si="88"/>
        <v>-2997.2226430338833</v>
      </c>
      <c r="CG269" s="29">
        <f t="shared" si="88"/>
        <v>-2971.4093054619016</v>
      </c>
      <c r="CH269" s="31">
        <f t="shared" si="88"/>
        <v>-2787.0435856565296</v>
      </c>
      <c r="CI269" s="40">
        <f>IFERROR(M269/'Class Sum-WR'!M269,0)</f>
        <v>0</v>
      </c>
      <c r="CJ269" s="40">
        <f>IFERROR(M269/'Class Sum-TH'!M269,0)</f>
        <v>0</v>
      </c>
      <c r="CK269" s="7"/>
    </row>
    <row r="270" spans="1:89" hidden="1" outlineLevel="1" x14ac:dyDescent="0.2">
      <c r="A270" t="s">
        <v>46</v>
      </c>
      <c r="B270" t="s">
        <v>46</v>
      </c>
      <c r="C270" t="s">
        <v>107</v>
      </c>
      <c r="D270" t="s">
        <v>107</v>
      </c>
      <c r="E270" t="s">
        <v>104</v>
      </c>
      <c r="F270" s="27">
        <f t="shared" si="79"/>
        <v>46275</v>
      </c>
      <c r="G270" s="60" t="s">
        <v>39</v>
      </c>
      <c r="H270" s="28">
        <v>0</v>
      </c>
      <c r="I270" s="2">
        <v>0</v>
      </c>
      <c r="J270" s="2">
        <v>0</v>
      </c>
      <c r="K270" s="2">
        <v>0</v>
      </c>
      <c r="L270" s="29">
        <v>0</v>
      </c>
      <c r="M270" s="30">
        <f t="shared" si="89"/>
        <v>0</v>
      </c>
      <c r="N270" t="s">
        <v>49</v>
      </c>
      <c r="O270" t="s">
        <v>49</v>
      </c>
      <c r="P270" t="s">
        <v>107</v>
      </c>
      <c r="Q270" t="s">
        <v>107</v>
      </c>
      <c r="R270" t="s">
        <v>104</v>
      </c>
      <c r="S270" s="27">
        <f t="shared" si="80"/>
        <v>45911</v>
      </c>
      <c r="T270" s="60" t="s">
        <v>39</v>
      </c>
      <c r="U270" s="28">
        <v>-26.02</v>
      </c>
      <c r="V270" s="2">
        <v>2427.85</v>
      </c>
      <c r="W270" s="2">
        <v>284.83</v>
      </c>
      <c r="X270" s="2">
        <v>8634.99</v>
      </c>
      <c r="Y270" s="29">
        <v>3589.4</v>
      </c>
      <c r="Z270" s="31">
        <f t="shared" si="90"/>
        <v>14911.05</v>
      </c>
      <c r="AA270" s="32">
        <f t="shared" si="81"/>
        <v>26.02</v>
      </c>
      <c r="AB270" s="5">
        <f t="shared" si="81"/>
        <v>-2427.85</v>
      </c>
      <c r="AC270" s="5">
        <f t="shared" si="81"/>
        <v>-284.83</v>
      </c>
      <c r="AD270" s="5">
        <f t="shared" si="81"/>
        <v>-8634.99</v>
      </c>
      <c r="AE270" s="33">
        <f t="shared" si="81"/>
        <v>-3589.4</v>
      </c>
      <c r="AF270" s="34">
        <f t="shared" si="81"/>
        <v>-14911.05</v>
      </c>
      <c r="AG270" s="35">
        <f t="shared" si="82"/>
        <v>-1</v>
      </c>
      <c r="AH270" s="7">
        <f t="shared" si="82"/>
        <v>-1</v>
      </c>
      <c r="AI270" s="7">
        <f t="shared" si="82"/>
        <v>-1</v>
      </c>
      <c r="AJ270" s="7">
        <f t="shared" si="82"/>
        <v>-1</v>
      </c>
      <c r="AK270" s="36">
        <f t="shared" si="82"/>
        <v>-1</v>
      </c>
      <c r="AL270" s="37">
        <f t="shared" si="82"/>
        <v>-1</v>
      </c>
      <c r="AM270" s="2">
        <v>0</v>
      </c>
      <c r="AN270" s="2">
        <v>0</v>
      </c>
      <c r="AO270" s="2">
        <v>0</v>
      </c>
      <c r="AP270" s="2">
        <v>0</v>
      </c>
      <c r="AQ270" s="29">
        <v>0</v>
      </c>
      <c r="AR270" s="31">
        <f t="shared" si="91"/>
        <v>0</v>
      </c>
      <c r="AS270" s="2">
        <v>-26.02</v>
      </c>
      <c r="AT270" s="2">
        <v>522.30999999999995</v>
      </c>
      <c r="AU270" s="2">
        <v>101.19</v>
      </c>
      <c r="AV270" s="2">
        <v>2609.16</v>
      </c>
      <c r="AW270" s="29">
        <v>1085.3499999999999</v>
      </c>
      <c r="AX270" s="31">
        <f t="shared" si="92"/>
        <v>4291.99</v>
      </c>
      <c r="AY270" s="5">
        <f t="shared" si="83"/>
        <v>26.02</v>
      </c>
      <c r="AZ270" s="5">
        <f t="shared" si="83"/>
        <v>-522.30999999999995</v>
      </c>
      <c r="BA270" s="5">
        <f t="shared" si="83"/>
        <v>-101.19</v>
      </c>
      <c r="BB270" s="5">
        <f t="shared" si="83"/>
        <v>-2609.16</v>
      </c>
      <c r="BC270" s="33">
        <f t="shared" si="83"/>
        <v>-1085.3499999999999</v>
      </c>
      <c r="BD270" s="34">
        <f t="shared" si="83"/>
        <v>-4291.99</v>
      </c>
      <c r="BE270" s="7">
        <f t="shared" si="84"/>
        <v>-1</v>
      </c>
      <c r="BF270" s="7">
        <f t="shared" si="84"/>
        <v>-1</v>
      </c>
      <c r="BG270" s="7">
        <f t="shared" si="84"/>
        <v>-1</v>
      </c>
      <c r="BH270" s="7">
        <f t="shared" si="84"/>
        <v>-1</v>
      </c>
      <c r="BI270" s="36">
        <f t="shared" si="84"/>
        <v>-1</v>
      </c>
      <c r="BJ270" s="37">
        <f t="shared" si="84"/>
        <v>-1</v>
      </c>
      <c r="BK270" s="38">
        <f t="shared" si="85"/>
        <v>0</v>
      </c>
      <c r="BL270" s="38">
        <f t="shared" si="85"/>
        <v>0</v>
      </c>
      <c r="BM270" s="38">
        <f t="shared" si="85"/>
        <v>0</v>
      </c>
      <c r="BN270" s="38">
        <f t="shared" si="85"/>
        <v>0</v>
      </c>
      <c r="BO270" s="39">
        <f t="shared" si="85"/>
        <v>0</v>
      </c>
      <c r="BP270" s="40">
        <f t="shared" si="85"/>
        <v>0</v>
      </c>
      <c r="BQ270" s="38">
        <f t="shared" si="86"/>
        <v>1</v>
      </c>
      <c r="BR270" s="38">
        <f t="shared" si="86"/>
        <v>0.21513273060526802</v>
      </c>
      <c r="BS270" s="38">
        <f t="shared" si="86"/>
        <v>0.35526454376294631</v>
      </c>
      <c r="BT270" s="38">
        <f t="shared" si="86"/>
        <v>0.30216132271143337</v>
      </c>
      <c r="BU270" s="39">
        <f t="shared" si="86"/>
        <v>0.30237644174513845</v>
      </c>
      <c r="BV270" s="40">
        <f t="shared" si="86"/>
        <v>0.2878395552291757</v>
      </c>
      <c r="BW270" s="38">
        <f t="shared" si="87"/>
        <v>-1</v>
      </c>
      <c r="BX270" s="38">
        <f t="shared" si="87"/>
        <v>-0.21513273060526802</v>
      </c>
      <c r="BY270" s="38">
        <f t="shared" si="87"/>
        <v>-0.35526454376294631</v>
      </c>
      <c r="BZ270" s="38">
        <f t="shared" si="87"/>
        <v>-0.30216132271143337</v>
      </c>
      <c r="CA270" s="39">
        <f t="shared" si="87"/>
        <v>-0.30237644174513845</v>
      </c>
      <c r="CB270" s="40">
        <f t="shared" si="87"/>
        <v>-0.2878395552291757</v>
      </c>
      <c r="CC270" s="2">
        <f t="shared" si="88"/>
        <v>-10000</v>
      </c>
      <c r="CD270" s="2">
        <f t="shared" si="88"/>
        <v>-2151.3273060526803</v>
      </c>
      <c r="CE270" s="2">
        <f t="shared" si="88"/>
        <v>-3552.6454376294632</v>
      </c>
      <c r="CF270" s="2">
        <f t="shared" si="88"/>
        <v>-3021.6132271143338</v>
      </c>
      <c r="CG270" s="29">
        <f t="shared" si="88"/>
        <v>-3023.7644174513844</v>
      </c>
      <c r="CH270" s="31">
        <f t="shared" si="88"/>
        <v>-2878.3955522917572</v>
      </c>
      <c r="CI270" s="40">
        <f>IFERROR(M270/'Class Sum-WR'!M270,0)</f>
        <v>0</v>
      </c>
      <c r="CJ270" s="40">
        <f>IFERROR(M270/'Class Sum-TH'!M270,0)</f>
        <v>0</v>
      </c>
      <c r="CK270" s="7"/>
    </row>
    <row r="271" spans="1:89" hidden="1" outlineLevel="1" x14ac:dyDescent="0.2">
      <c r="A271" t="s">
        <v>46</v>
      </c>
      <c r="B271" t="s">
        <v>46</v>
      </c>
      <c r="C271" t="s">
        <v>107</v>
      </c>
      <c r="D271" t="s">
        <v>107</v>
      </c>
      <c r="E271" t="s">
        <v>104</v>
      </c>
      <c r="F271" s="27">
        <f t="shared" si="79"/>
        <v>46276</v>
      </c>
      <c r="G271" s="60" t="s">
        <v>40</v>
      </c>
      <c r="H271" s="28">
        <v>0</v>
      </c>
      <c r="I271" s="2">
        <v>0</v>
      </c>
      <c r="J271" s="2">
        <v>0</v>
      </c>
      <c r="K271" s="2">
        <v>0</v>
      </c>
      <c r="L271" s="29">
        <v>0</v>
      </c>
      <c r="M271" s="30">
        <f t="shared" si="89"/>
        <v>0</v>
      </c>
      <c r="N271" t="s">
        <v>49</v>
      </c>
      <c r="O271" t="s">
        <v>49</v>
      </c>
      <c r="P271" t="s">
        <v>107</v>
      </c>
      <c r="Q271" t="s">
        <v>107</v>
      </c>
      <c r="R271" t="s">
        <v>104</v>
      </c>
      <c r="S271" s="27">
        <f t="shared" si="80"/>
        <v>45912</v>
      </c>
      <c r="T271" s="60" t="s">
        <v>40</v>
      </c>
      <c r="U271" s="28">
        <v>0</v>
      </c>
      <c r="V271" s="2">
        <v>5529.46</v>
      </c>
      <c r="W271" s="2">
        <v>256.56</v>
      </c>
      <c r="X271" s="2">
        <v>13889.23</v>
      </c>
      <c r="Y271" s="29">
        <v>4446.8900000000003</v>
      </c>
      <c r="Z271" s="31">
        <f t="shared" si="90"/>
        <v>24122.14</v>
      </c>
      <c r="AA271" s="32">
        <f t="shared" si="81"/>
        <v>0</v>
      </c>
      <c r="AB271" s="5">
        <f t="shared" si="81"/>
        <v>-5529.46</v>
      </c>
      <c r="AC271" s="5">
        <f t="shared" si="81"/>
        <v>-256.56</v>
      </c>
      <c r="AD271" s="5">
        <f t="shared" si="81"/>
        <v>-13889.23</v>
      </c>
      <c r="AE271" s="33">
        <f t="shared" si="81"/>
        <v>-4446.8900000000003</v>
      </c>
      <c r="AF271" s="34">
        <f t="shared" si="81"/>
        <v>-24122.14</v>
      </c>
      <c r="AG271" s="35" t="e">
        <f t="shared" si="82"/>
        <v>#DIV/0!</v>
      </c>
      <c r="AH271" s="7">
        <f t="shared" si="82"/>
        <v>-1</v>
      </c>
      <c r="AI271" s="7">
        <f t="shared" si="82"/>
        <v>-1</v>
      </c>
      <c r="AJ271" s="7">
        <f t="shared" si="82"/>
        <v>-1</v>
      </c>
      <c r="AK271" s="36">
        <f t="shared" si="82"/>
        <v>-1</v>
      </c>
      <c r="AL271" s="37">
        <f t="shared" si="82"/>
        <v>-1</v>
      </c>
      <c r="AM271" s="2">
        <v>0</v>
      </c>
      <c r="AN271" s="2">
        <v>0</v>
      </c>
      <c r="AO271" s="2">
        <v>0</v>
      </c>
      <c r="AP271" s="2">
        <v>0</v>
      </c>
      <c r="AQ271" s="29">
        <v>0</v>
      </c>
      <c r="AR271" s="31">
        <f t="shared" si="91"/>
        <v>0</v>
      </c>
      <c r="AS271" s="2">
        <v>0</v>
      </c>
      <c r="AT271" s="2">
        <v>1236.48</v>
      </c>
      <c r="AU271" s="2">
        <v>82.63</v>
      </c>
      <c r="AV271" s="2">
        <v>4024.95</v>
      </c>
      <c r="AW271" s="29">
        <v>1351.3</v>
      </c>
      <c r="AX271" s="31">
        <f t="shared" si="92"/>
        <v>6695.36</v>
      </c>
      <c r="AY271" s="5">
        <f t="shared" si="83"/>
        <v>0</v>
      </c>
      <c r="AZ271" s="5">
        <f t="shared" si="83"/>
        <v>-1236.48</v>
      </c>
      <c r="BA271" s="5">
        <f t="shared" si="83"/>
        <v>-82.63</v>
      </c>
      <c r="BB271" s="5">
        <f t="shared" si="83"/>
        <v>-4024.95</v>
      </c>
      <c r="BC271" s="33">
        <f t="shared" si="83"/>
        <v>-1351.3</v>
      </c>
      <c r="BD271" s="34">
        <f t="shared" si="83"/>
        <v>-6695.36</v>
      </c>
      <c r="BE271" s="7" t="e">
        <f t="shared" si="84"/>
        <v>#DIV/0!</v>
      </c>
      <c r="BF271" s="7">
        <f t="shared" si="84"/>
        <v>-1</v>
      </c>
      <c r="BG271" s="7">
        <f t="shared" si="84"/>
        <v>-1</v>
      </c>
      <c r="BH271" s="7">
        <f t="shared" si="84"/>
        <v>-1</v>
      </c>
      <c r="BI271" s="36">
        <f t="shared" si="84"/>
        <v>-1</v>
      </c>
      <c r="BJ271" s="37">
        <f t="shared" si="84"/>
        <v>-1</v>
      </c>
      <c r="BK271" s="38">
        <f t="shared" si="85"/>
        <v>0</v>
      </c>
      <c r="BL271" s="38">
        <f t="shared" si="85"/>
        <v>0</v>
      </c>
      <c r="BM271" s="38">
        <f t="shared" si="85"/>
        <v>0</v>
      </c>
      <c r="BN271" s="38">
        <f t="shared" si="85"/>
        <v>0</v>
      </c>
      <c r="BO271" s="39">
        <f t="shared" si="85"/>
        <v>0</v>
      </c>
      <c r="BP271" s="40">
        <f t="shared" si="85"/>
        <v>0</v>
      </c>
      <c r="BQ271" s="38">
        <f t="shared" si="86"/>
        <v>0</v>
      </c>
      <c r="BR271" s="38">
        <f t="shared" si="86"/>
        <v>0.22361677270474875</v>
      </c>
      <c r="BS271" s="38">
        <f t="shared" si="86"/>
        <v>0.32206891175553476</v>
      </c>
      <c r="BT271" s="38">
        <f t="shared" si="86"/>
        <v>0.28978928277521504</v>
      </c>
      <c r="BU271" s="39">
        <f t="shared" si="86"/>
        <v>0.30387529262023566</v>
      </c>
      <c r="BV271" s="40">
        <f t="shared" si="86"/>
        <v>0.27756078026244768</v>
      </c>
      <c r="BW271" s="38">
        <f t="shared" si="87"/>
        <v>0</v>
      </c>
      <c r="BX271" s="38">
        <f t="shared" si="87"/>
        <v>-0.22361677270474875</v>
      </c>
      <c r="BY271" s="38">
        <f t="shared" si="87"/>
        <v>-0.32206891175553476</v>
      </c>
      <c r="BZ271" s="38">
        <f t="shared" si="87"/>
        <v>-0.28978928277521504</v>
      </c>
      <c r="CA271" s="39">
        <f t="shared" si="87"/>
        <v>-0.30387529262023566</v>
      </c>
      <c r="CB271" s="40">
        <f t="shared" si="87"/>
        <v>-0.27756078026244768</v>
      </c>
      <c r="CC271" s="2">
        <f t="shared" si="88"/>
        <v>0</v>
      </c>
      <c r="CD271" s="2">
        <f t="shared" si="88"/>
        <v>-2236.1677270474875</v>
      </c>
      <c r="CE271" s="2">
        <f t="shared" si="88"/>
        <v>-3220.6891175553474</v>
      </c>
      <c r="CF271" s="2">
        <f t="shared" si="88"/>
        <v>-2897.8928277521504</v>
      </c>
      <c r="CG271" s="29">
        <f t="shared" si="88"/>
        <v>-3038.7529262023568</v>
      </c>
      <c r="CH271" s="31">
        <f t="shared" si="88"/>
        <v>-2775.6078026244768</v>
      </c>
      <c r="CI271" s="40">
        <f>IFERROR(M271/'Class Sum-WR'!M271,0)</f>
        <v>0</v>
      </c>
      <c r="CJ271" s="40">
        <f>IFERROR(M271/'Class Sum-TH'!M271,0)</f>
        <v>0</v>
      </c>
      <c r="CK271" s="7"/>
    </row>
    <row r="272" spans="1:89" ht="13.5" hidden="1" outlineLevel="1" thickBot="1" x14ac:dyDescent="0.25">
      <c r="A272" t="s">
        <v>46</v>
      </c>
      <c r="B272" t="s">
        <v>46</v>
      </c>
      <c r="C272" t="s">
        <v>107</v>
      </c>
      <c r="D272" t="s">
        <v>107</v>
      </c>
      <c r="E272" t="s">
        <v>104</v>
      </c>
      <c r="F272" s="41">
        <f t="shared" ref="F272:F335" si="93">+F271+1</f>
        <v>46277</v>
      </c>
      <c r="G272" s="61" t="s">
        <v>41</v>
      </c>
      <c r="H272" s="43">
        <v>0</v>
      </c>
      <c r="I272" s="44">
        <v>0</v>
      </c>
      <c r="J272" s="44">
        <v>0</v>
      </c>
      <c r="K272" s="44">
        <v>0</v>
      </c>
      <c r="L272" s="45">
        <v>0</v>
      </c>
      <c r="M272" s="46">
        <f t="shared" si="89"/>
        <v>0</v>
      </c>
      <c r="N272" t="s">
        <v>49</v>
      </c>
      <c r="O272" t="s">
        <v>49</v>
      </c>
      <c r="P272" t="s">
        <v>107</v>
      </c>
      <c r="Q272" t="s">
        <v>107</v>
      </c>
      <c r="R272" t="s">
        <v>104</v>
      </c>
      <c r="S272" s="41">
        <f t="shared" ref="S272:S335" si="94">+S271+1</f>
        <v>45913</v>
      </c>
      <c r="T272" s="61" t="s">
        <v>41</v>
      </c>
      <c r="U272" s="43">
        <v>-4.08</v>
      </c>
      <c r="V272" s="44">
        <v>6058.01</v>
      </c>
      <c r="W272" s="44">
        <v>972</v>
      </c>
      <c r="X272" s="44">
        <v>13363.67</v>
      </c>
      <c r="Y272" s="45">
        <v>4390.3999999999996</v>
      </c>
      <c r="Z272" s="47">
        <f t="shared" si="90"/>
        <v>24780</v>
      </c>
      <c r="AA272" s="48">
        <f t="shared" si="81"/>
        <v>4.08</v>
      </c>
      <c r="AB272" s="49">
        <f t="shared" si="81"/>
        <v>-6058.01</v>
      </c>
      <c r="AC272" s="49">
        <f t="shared" si="81"/>
        <v>-972</v>
      </c>
      <c r="AD272" s="49">
        <f t="shared" si="81"/>
        <v>-13363.67</v>
      </c>
      <c r="AE272" s="50">
        <f t="shared" si="81"/>
        <v>-4390.3999999999996</v>
      </c>
      <c r="AF272" s="51">
        <f t="shared" si="81"/>
        <v>-24780</v>
      </c>
      <c r="AG272" s="52">
        <f t="shared" si="82"/>
        <v>-1</v>
      </c>
      <c r="AH272" s="53">
        <f t="shared" si="82"/>
        <v>-1</v>
      </c>
      <c r="AI272" s="53">
        <f t="shared" si="82"/>
        <v>-1</v>
      </c>
      <c r="AJ272" s="53">
        <f t="shared" si="82"/>
        <v>-1</v>
      </c>
      <c r="AK272" s="54">
        <f t="shared" si="82"/>
        <v>-1</v>
      </c>
      <c r="AL272" s="55">
        <f t="shared" si="82"/>
        <v>-1</v>
      </c>
      <c r="AM272" s="44">
        <v>0</v>
      </c>
      <c r="AN272" s="44">
        <v>0</v>
      </c>
      <c r="AO272" s="44">
        <v>0</v>
      </c>
      <c r="AP272" s="44">
        <v>0</v>
      </c>
      <c r="AQ272" s="45">
        <v>0</v>
      </c>
      <c r="AR272" s="47">
        <f t="shared" si="91"/>
        <v>0</v>
      </c>
      <c r="AS272" s="44">
        <v>-4.08</v>
      </c>
      <c r="AT272" s="44">
        <v>1180.55</v>
      </c>
      <c r="AU272" s="44">
        <v>589.99</v>
      </c>
      <c r="AV272" s="44">
        <v>3714.96</v>
      </c>
      <c r="AW272" s="45">
        <v>1225.8900000000001</v>
      </c>
      <c r="AX272" s="47">
        <f t="shared" si="92"/>
        <v>6707.31</v>
      </c>
      <c r="AY272" s="49">
        <f t="shared" si="83"/>
        <v>4.08</v>
      </c>
      <c r="AZ272" s="49">
        <f t="shared" si="83"/>
        <v>-1180.55</v>
      </c>
      <c r="BA272" s="49">
        <f t="shared" si="83"/>
        <v>-589.99</v>
      </c>
      <c r="BB272" s="49">
        <f t="shared" si="83"/>
        <v>-3714.96</v>
      </c>
      <c r="BC272" s="50">
        <f t="shared" si="83"/>
        <v>-1225.8900000000001</v>
      </c>
      <c r="BD272" s="51">
        <f t="shared" si="83"/>
        <v>-6707.31</v>
      </c>
      <c r="BE272" s="53">
        <f t="shared" si="84"/>
        <v>-1</v>
      </c>
      <c r="BF272" s="53">
        <f t="shared" si="84"/>
        <v>-1</v>
      </c>
      <c r="BG272" s="53">
        <f t="shared" si="84"/>
        <v>-1</v>
      </c>
      <c r="BH272" s="53">
        <f t="shared" si="84"/>
        <v>-1</v>
      </c>
      <c r="BI272" s="54">
        <f t="shared" si="84"/>
        <v>-1</v>
      </c>
      <c r="BJ272" s="55">
        <f t="shared" si="84"/>
        <v>-1</v>
      </c>
      <c r="BK272" s="56">
        <f t="shared" si="85"/>
        <v>0</v>
      </c>
      <c r="BL272" s="56">
        <f t="shared" si="85"/>
        <v>0</v>
      </c>
      <c r="BM272" s="56">
        <f t="shared" si="85"/>
        <v>0</v>
      </c>
      <c r="BN272" s="56">
        <f t="shared" si="85"/>
        <v>0</v>
      </c>
      <c r="BO272" s="57">
        <f t="shared" si="85"/>
        <v>0</v>
      </c>
      <c r="BP272" s="58">
        <f t="shared" si="85"/>
        <v>0</v>
      </c>
      <c r="BQ272" s="56">
        <f t="shared" si="86"/>
        <v>1</v>
      </c>
      <c r="BR272" s="56">
        <f t="shared" si="86"/>
        <v>0.19487422437401059</v>
      </c>
      <c r="BS272" s="56">
        <f t="shared" si="86"/>
        <v>0.60698559670781893</v>
      </c>
      <c r="BT272" s="56">
        <f t="shared" si="86"/>
        <v>0.27798950438015907</v>
      </c>
      <c r="BU272" s="57">
        <f t="shared" si="86"/>
        <v>0.27922057215743445</v>
      </c>
      <c r="BV272" s="58">
        <f t="shared" si="86"/>
        <v>0.27067433414043585</v>
      </c>
      <c r="BW272" s="56">
        <f t="shared" si="87"/>
        <v>-1</v>
      </c>
      <c r="BX272" s="56">
        <f t="shared" si="87"/>
        <v>-0.19487422437401059</v>
      </c>
      <c r="BY272" s="56">
        <f t="shared" si="87"/>
        <v>-0.60698559670781893</v>
      </c>
      <c r="BZ272" s="56">
        <f t="shared" si="87"/>
        <v>-0.27798950438015907</v>
      </c>
      <c r="CA272" s="57">
        <f t="shared" si="87"/>
        <v>-0.27922057215743445</v>
      </c>
      <c r="CB272" s="58">
        <f t="shared" si="87"/>
        <v>-0.27067433414043585</v>
      </c>
      <c r="CC272" s="44">
        <f t="shared" si="88"/>
        <v>-10000</v>
      </c>
      <c r="CD272" s="44">
        <f t="shared" si="88"/>
        <v>-1948.7422437401058</v>
      </c>
      <c r="CE272" s="44">
        <f t="shared" si="88"/>
        <v>-6069.8559670781897</v>
      </c>
      <c r="CF272" s="44">
        <f t="shared" si="88"/>
        <v>-2779.8950438015909</v>
      </c>
      <c r="CG272" s="45">
        <f t="shared" si="88"/>
        <v>-2792.2057215743444</v>
      </c>
      <c r="CH272" s="47">
        <f t="shared" si="88"/>
        <v>-2706.7433414043585</v>
      </c>
      <c r="CI272" s="58">
        <f>IFERROR(M272/'Class Sum-WR'!M272,0)</f>
        <v>0</v>
      </c>
      <c r="CJ272" s="58">
        <f>IFERROR(M272/'Class Sum-TH'!M272,0)</f>
        <v>0</v>
      </c>
      <c r="CK272" s="7"/>
    </row>
    <row r="273" spans="1:89" hidden="1" outlineLevel="1" x14ac:dyDescent="0.2">
      <c r="A273" t="s">
        <v>46</v>
      </c>
      <c r="B273" t="s">
        <v>46</v>
      </c>
      <c r="C273" t="s">
        <v>107</v>
      </c>
      <c r="D273" t="s">
        <v>107</v>
      </c>
      <c r="E273" t="s">
        <v>105</v>
      </c>
      <c r="F273" s="27">
        <f t="shared" si="93"/>
        <v>46278</v>
      </c>
      <c r="G273" s="60" t="s">
        <v>35</v>
      </c>
      <c r="H273" s="28">
        <v>0</v>
      </c>
      <c r="I273" s="2">
        <v>0</v>
      </c>
      <c r="J273" s="2">
        <v>0</v>
      </c>
      <c r="K273" s="2">
        <v>0</v>
      </c>
      <c r="L273" s="29">
        <v>0</v>
      </c>
      <c r="M273" s="30">
        <f t="shared" si="89"/>
        <v>0</v>
      </c>
      <c r="N273" t="s">
        <v>49</v>
      </c>
      <c r="O273" t="s">
        <v>49</v>
      </c>
      <c r="P273" t="s">
        <v>107</v>
      </c>
      <c r="Q273" t="s">
        <v>107</v>
      </c>
      <c r="R273" t="s">
        <v>105</v>
      </c>
      <c r="S273" s="27">
        <f t="shared" si="94"/>
        <v>45914</v>
      </c>
      <c r="T273" s="60" t="s">
        <v>35</v>
      </c>
      <c r="U273" s="28">
        <v>0</v>
      </c>
      <c r="V273" s="2">
        <v>2691.03</v>
      </c>
      <c r="W273" s="2">
        <v>128.07</v>
      </c>
      <c r="X273" s="2">
        <v>4824.74</v>
      </c>
      <c r="Y273" s="29">
        <v>3266.9</v>
      </c>
      <c r="Z273" s="31">
        <f t="shared" si="90"/>
        <v>10910.74</v>
      </c>
      <c r="AA273" s="32">
        <f t="shared" si="81"/>
        <v>0</v>
      </c>
      <c r="AB273" s="5">
        <f t="shared" si="81"/>
        <v>-2691.03</v>
      </c>
      <c r="AC273" s="5">
        <f t="shared" si="81"/>
        <v>-128.07</v>
      </c>
      <c r="AD273" s="5">
        <f t="shared" si="81"/>
        <v>-4824.74</v>
      </c>
      <c r="AE273" s="33">
        <f t="shared" si="81"/>
        <v>-3266.9</v>
      </c>
      <c r="AF273" s="34">
        <f t="shared" si="81"/>
        <v>-10910.74</v>
      </c>
      <c r="AG273" s="35" t="e">
        <f t="shared" si="82"/>
        <v>#DIV/0!</v>
      </c>
      <c r="AH273" s="7">
        <f t="shared" si="82"/>
        <v>-1</v>
      </c>
      <c r="AI273" s="7">
        <f t="shared" si="82"/>
        <v>-1</v>
      </c>
      <c r="AJ273" s="7">
        <f t="shared" si="82"/>
        <v>-1</v>
      </c>
      <c r="AK273" s="36">
        <f t="shared" si="82"/>
        <v>-1</v>
      </c>
      <c r="AL273" s="37">
        <f t="shared" si="82"/>
        <v>-1</v>
      </c>
      <c r="AM273" s="2">
        <v>0</v>
      </c>
      <c r="AN273" s="2">
        <v>0</v>
      </c>
      <c r="AO273" s="2">
        <v>0</v>
      </c>
      <c r="AP273" s="2">
        <v>0</v>
      </c>
      <c r="AQ273" s="29">
        <v>0</v>
      </c>
      <c r="AR273" s="31">
        <f t="shared" si="91"/>
        <v>0</v>
      </c>
      <c r="AS273" s="2">
        <v>0</v>
      </c>
      <c r="AT273" s="2">
        <v>609.78</v>
      </c>
      <c r="AU273" s="2">
        <v>52</v>
      </c>
      <c r="AV273" s="2">
        <v>1492.79</v>
      </c>
      <c r="AW273" s="29">
        <v>959.07</v>
      </c>
      <c r="AX273" s="31">
        <f t="shared" si="92"/>
        <v>3113.64</v>
      </c>
      <c r="AY273" s="5">
        <f t="shared" si="83"/>
        <v>0</v>
      </c>
      <c r="AZ273" s="5">
        <f t="shared" si="83"/>
        <v>-609.78</v>
      </c>
      <c r="BA273" s="5">
        <f t="shared" si="83"/>
        <v>-52</v>
      </c>
      <c r="BB273" s="5">
        <f t="shared" si="83"/>
        <v>-1492.79</v>
      </c>
      <c r="BC273" s="33">
        <f t="shared" si="83"/>
        <v>-959.07</v>
      </c>
      <c r="BD273" s="34">
        <f t="shared" si="83"/>
        <v>-3113.64</v>
      </c>
      <c r="BE273" s="7" t="e">
        <f t="shared" si="84"/>
        <v>#DIV/0!</v>
      </c>
      <c r="BF273" s="7">
        <f t="shared" si="84"/>
        <v>-1</v>
      </c>
      <c r="BG273" s="7">
        <f t="shared" si="84"/>
        <v>-1</v>
      </c>
      <c r="BH273" s="7">
        <f t="shared" si="84"/>
        <v>-1</v>
      </c>
      <c r="BI273" s="36">
        <f t="shared" si="84"/>
        <v>-1</v>
      </c>
      <c r="BJ273" s="37">
        <f t="shared" si="84"/>
        <v>-1</v>
      </c>
      <c r="BK273" s="38">
        <f t="shared" si="85"/>
        <v>0</v>
      </c>
      <c r="BL273" s="38">
        <f t="shared" si="85"/>
        <v>0</v>
      </c>
      <c r="BM273" s="38">
        <f t="shared" si="85"/>
        <v>0</v>
      </c>
      <c r="BN273" s="38">
        <f t="shared" si="85"/>
        <v>0</v>
      </c>
      <c r="BO273" s="39">
        <f t="shared" si="85"/>
        <v>0</v>
      </c>
      <c r="BP273" s="40">
        <f t="shared" si="85"/>
        <v>0</v>
      </c>
      <c r="BQ273" s="38">
        <f t="shared" si="86"/>
        <v>0</v>
      </c>
      <c r="BR273" s="38">
        <f t="shared" si="86"/>
        <v>0.22659725086676846</v>
      </c>
      <c r="BS273" s="38">
        <f t="shared" si="86"/>
        <v>0.40602795346294995</v>
      </c>
      <c r="BT273" s="38">
        <f t="shared" si="86"/>
        <v>0.30940320100150476</v>
      </c>
      <c r="BU273" s="39">
        <f t="shared" si="86"/>
        <v>0.29357188772230558</v>
      </c>
      <c r="BV273" s="40">
        <f t="shared" si="86"/>
        <v>0.28537386098468115</v>
      </c>
      <c r="BW273" s="38">
        <f t="shared" si="87"/>
        <v>0</v>
      </c>
      <c r="BX273" s="38">
        <f t="shared" si="87"/>
        <v>-0.22659725086676846</v>
      </c>
      <c r="BY273" s="38">
        <f t="shared" si="87"/>
        <v>-0.40602795346294995</v>
      </c>
      <c r="BZ273" s="38">
        <f t="shared" si="87"/>
        <v>-0.30940320100150476</v>
      </c>
      <c r="CA273" s="39">
        <f t="shared" si="87"/>
        <v>-0.29357188772230558</v>
      </c>
      <c r="CB273" s="40">
        <f t="shared" si="87"/>
        <v>-0.28537386098468115</v>
      </c>
      <c r="CC273" s="2">
        <f t="shared" si="88"/>
        <v>0</v>
      </c>
      <c r="CD273" s="2">
        <f t="shared" si="88"/>
        <v>-2265.9725086676845</v>
      </c>
      <c r="CE273" s="2">
        <f t="shared" si="88"/>
        <v>-4060.2795346294997</v>
      </c>
      <c r="CF273" s="2">
        <f t="shared" si="88"/>
        <v>-3094.0320100150475</v>
      </c>
      <c r="CG273" s="29">
        <f t="shared" si="88"/>
        <v>-2935.7188772230556</v>
      </c>
      <c r="CH273" s="31">
        <f t="shared" si="88"/>
        <v>-2853.7386098468114</v>
      </c>
      <c r="CI273" s="40">
        <f>IFERROR(M273/'Class Sum-WR'!M273,0)</f>
        <v>0</v>
      </c>
      <c r="CJ273" s="40">
        <f>IFERROR(M273/'Class Sum-TH'!M273,0)</f>
        <v>0</v>
      </c>
      <c r="CK273" s="7"/>
    </row>
    <row r="274" spans="1:89" hidden="1" outlineLevel="1" x14ac:dyDescent="0.2">
      <c r="A274" t="s">
        <v>46</v>
      </c>
      <c r="B274" t="s">
        <v>46</v>
      </c>
      <c r="C274" t="s">
        <v>107</v>
      </c>
      <c r="D274" t="s">
        <v>107</v>
      </c>
      <c r="E274" t="s">
        <v>105</v>
      </c>
      <c r="F274" s="27">
        <f t="shared" si="93"/>
        <v>46279</v>
      </c>
      <c r="G274" s="60" t="s">
        <v>36</v>
      </c>
      <c r="H274" s="28">
        <v>0</v>
      </c>
      <c r="I274" s="2">
        <v>0</v>
      </c>
      <c r="J274" s="2">
        <v>0</v>
      </c>
      <c r="K274" s="2">
        <v>0</v>
      </c>
      <c r="L274" s="29">
        <v>0</v>
      </c>
      <c r="M274" s="30">
        <f t="shared" si="89"/>
        <v>0</v>
      </c>
      <c r="N274" t="s">
        <v>49</v>
      </c>
      <c r="O274" t="s">
        <v>49</v>
      </c>
      <c r="P274" t="s">
        <v>107</v>
      </c>
      <c r="Q274" t="s">
        <v>107</v>
      </c>
      <c r="R274" t="s">
        <v>105</v>
      </c>
      <c r="S274" s="27">
        <f t="shared" si="94"/>
        <v>45915</v>
      </c>
      <c r="T274" s="60" t="s">
        <v>36</v>
      </c>
      <c r="U274" s="28">
        <v>-241.79</v>
      </c>
      <c r="V274" s="2">
        <v>2119.9499999999998</v>
      </c>
      <c r="W274" s="2">
        <v>-11.42</v>
      </c>
      <c r="X274" s="2">
        <v>5377.01</v>
      </c>
      <c r="Y274" s="29">
        <v>2504.2800000000002</v>
      </c>
      <c r="Z274" s="31">
        <f t="shared" si="90"/>
        <v>9748.0300000000007</v>
      </c>
      <c r="AA274" s="32">
        <f t="shared" si="81"/>
        <v>241.79</v>
      </c>
      <c r="AB274" s="5">
        <f t="shared" si="81"/>
        <v>-2119.9499999999998</v>
      </c>
      <c r="AC274" s="5">
        <f t="shared" si="81"/>
        <v>11.42</v>
      </c>
      <c r="AD274" s="5">
        <f t="shared" si="81"/>
        <v>-5377.01</v>
      </c>
      <c r="AE274" s="33">
        <f t="shared" si="81"/>
        <v>-2504.2800000000002</v>
      </c>
      <c r="AF274" s="34">
        <f t="shared" si="81"/>
        <v>-9748.0300000000007</v>
      </c>
      <c r="AG274" s="35">
        <f t="shared" si="82"/>
        <v>-1</v>
      </c>
      <c r="AH274" s="7">
        <f t="shared" si="82"/>
        <v>-1</v>
      </c>
      <c r="AI274" s="7">
        <f t="shared" si="82"/>
        <v>-1</v>
      </c>
      <c r="AJ274" s="7">
        <f t="shared" si="82"/>
        <v>-1</v>
      </c>
      <c r="AK274" s="36">
        <f t="shared" si="82"/>
        <v>-1</v>
      </c>
      <c r="AL274" s="37">
        <f t="shared" si="82"/>
        <v>-1</v>
      </c>
      <c r="AM274" s="2">
        <v>0</v>
      </c>
      <c r="AN274" s="2">
        <v>0</v>
      </c>
      <c r="AO274" s="2">
        <v>0</v>
      </c>
      <c r="AP274" s="2">
        <v>0</v>
      </c>
      <c r="AQ274" s="29">
        <v>0</v>
      </c>
      <c r="AR274" s="31">
        <f t="shared" si="91"/>
        <v>0</v>
      </c>
      <c r="AS274" s="2">
        <v>-241.79</v>
      </c>
      <c r="AT274" s="2">
        <v>458.31</v>
      </c>
      <c r="AU274" s="2">
        <v>-53.74</v>
      </c>
      <c r="AV274" s="2">
        <v>1627.19</v>
      </c>
      <c r="AW274" s="29">
        <v>869.39</v>
      </c>
      <c r="AX274" s="31">
        <f t="shared" si="92"/>
        <v>2659.36</v>
      </c>
      <c r="AY274" s="5">
        <f t="shared" si="83"/>
        <v>241.79</v>
      </c>
      <c r="AZ274" s="5">
        <f t="shared" si="83"/>
        <v>-458.31</v>
      </c>
      <c r="BA274" s="5">
        <f t="shared" si="83"/>
        <v>53.74</v>
      </c>
      <c r="BB274" s="5">
        <f t="shared" si="83"/>
        <v>-1627.19</v>
      </c>
      <c r="BC274" s="33">
        <f t="shared" si="83"/>
        <v>-869.39</v>
      </c>
      <c r="BD274" s="34">
        <f t="shared" si="83"/>
        <v>-2659.36</v>
      </c>
      <c r="BE274" s="7">
        <f t="shared" si="84"/>
        <v>-1</v>
      </c>
      <c r="BF274" s="7">
        <f t="shared" si="84"/>
        <v>-1</v>
      </c>
      <c r="BG274" s="7">
        <f t="shared" si="84"/>
        <v>-1</v>
      </c>
      <c r="BH274" s="7">
        <f t="shared" si="84"/>
        <v>-1</v>
      </c>
      <c r="BI274" s="36">
        <f t="shared" si="84"/>
        <v>-1</v>
      </c>
      <c r="BJ274" s="37">
        <f t="shared" si="84"/>
        <v>-1</v>
      </c>
      <c r="BK274" s="38">
        <f t="shared" si="85"/>
        <v>0</v>
      </c>
      <c r="BL274" s="38">
        <f t="shared" si="85"/>
        <v>0</v>
      </c>
      <c r="BM274" s="38">
        <f t="shared" si="85"/>
        <v>0</v>
      </c>
      <c r="BN274" s="38">
        <f t="shared" si="85"/>
        <v>0</v>
      </c>
      <c r="BO274" s="39">
        <f t="shared" si="85"/>
        <v>0</v>
      </c>
      <c r="BP274" s="40">
        <f t="shared" si="85"/>
        <v>0</v>
      </c>
      <c r="BQ274" s="38">
        <f t="shared" si="86"/>
        <v>1</v>
      </c>
      <c r="BR274" s="38">
        <f t="shared" si="86"/>
        <v>0.21618906106276092</v>
      </c>
      <c r="BS274" s="38">
        <f t="shared" si="86"/>
        <v>4.7057793345008756</v>
      </c>
      <c r="BT274" s="38">
        <f t="shared" si="86"/>
        <v>0.30261985750444947</v>
      </c>
      <c r="BU274" s="39">
        <f t="shared" si="86"/>
        <v>0.34716165923938214</v>
      </c>
      <c r="BV274" s="40">
        <f t="shared" si="86"/>
        <v>0.27280999340379541</v>
      </c>
      <c r="BW274" s="38">
        <f t="shared" si="87"/>
        <v>-1</v>
      </c>
      <c r="BX274" s="38">
        <f t="shared" si="87"/>
        <v>-0.21618906106276092</v>
      </c>
      <c r="BY274" s="38">
        <f t="shared" si="87"/>
        <v>-4.7057793345008756</v>
      </c>
      <c r="BZ274" s="38">
        <f t="shared" si="87"/>
        <v>-0.30261985750444947</v>
      </c>
      <c r="CA274" s="39">
        <f t="shared" si="87"/>
        <v>-0.34716165923938214</v>
      </c>
      <c r="CB274" s="40">
        <f t="shared" si="87"/>
        <v>-0.27280999340379541</v>
      </c>
      <c r="CC274" s="2">
        <f t="shared" si="88"/>
        <v>-10000</v>
      </c>
      <c r="CD274" s="2">
        <f t="shared" si="88"/>
        <v>-2161.890610627609</v>
      </c>
      <c r="CE274" s="2">
        <f t="shared" si="88"/>
        <v>-47057.793345008758</v>
      </c>
      <c r="CF274" s="2">
        <f t="shared" si="88"/>
        <v>-3026.1985750444946</v>
      </c>
      <c r="CG274" s="29">
        <f t="shared" si="88"/>
        <v>-3471.6165923938215</v>
      </c>
      <c r="CH274" s="31">
        <f t="shared" si="88"/>
        <v>-2728.099934037954</v>
      </c>
      <c r="CI274" s="40">
        <f>IFERROR(M274/'Class Sum-WR'!M274,0)</f>
        <v>0</v>
      </c>
      <c r="CJ274" s="40">
        <f>IFERROR(M274/'Class Sum-TH'!M274,0)</f>
        <v>0</v>
      </c>
      <c r="CK274" s="7"/>
    </row>
    <row r="275" spans="1:89" hidden="1" outlineLevel="1" x14ac:dyDescent="0.2">
      <c r="A275" t="s">
        <v>46</v>
      </c>
      <c r="B275" t="s">
        <v>46</v>
      </c>
      <c r="C275" t="s">
        <v>107</v>
      </c>
      <c r="D275" t="s">
        <v>107</v>
      </c>
      <c r="E275" t="s">
        <v>105</v>
      </c>
      <c r="F275" s="27">
        <f t="shared" si="93"/>
        <v>46280</v>
      </c>
      <c r="G275" s="60" t="s">
        <v>37</v>
      </c>
      <c r="H275" s="28">
        <v>0</v>
      </c>
      <c r="I275" s="2">
        <v>0</v>
      </c>
      <c r="J275" s="2">
        <v>0</v>
      </c>
      <c r="K275" s="2">
        <v>0</v>
      </c>
      <c r="L275" s="29">
        <v>0</v>
      </c>
      <c r="M275" s="30">
        <f t="shared" si="89"/>
        <v>0</v>
      </c>
      <c r="N275" t="s">
        <v>49</v>
      </c>
      <c r="O275" t="s">
        <v>49</v>
      </c>
      <c r="P275" t="s">
        <v>107</v>
      </c>
      <c r="Q275" t="s">
        <v>107</v>
      </c>
      <c r="R275" t="s">
        <v>105</v>
      </c>
      <c r="S275" s="27">
        <f t="shared" si="94"/>
        <v>45916</v>
      </c>
      <c r="T275" s="60" t="s">
        <v>37</v>
      </c>
      <c r="U275" s="28">
        <v>-23.38</v>
      </c>
      <c r="V275" s="2">
        <v>1435.14</v>
      </c>
      <c r="W275" s="2">
        <v>438.92</v>
      </c>
      <c r="X275" s="2">
        <v>5241.04</v>
      </c>
      <c r="Y275" s="29">
        <v>2475.34</v>
      </c>
      <c r="Z275" s="31">
        <f t="shared" si="90"/>
        <v>9567.0600000000013</v>
      </c>
      <c r="AA275" s="32">
        <f t="shared" si="81"/>
        <v>23.38</v>
      </c>
      <c r="AB275" s="5">
        <f t="shared" si="81"/>
        <v>-1435.14</v>
      </c>
      <c r="AC275" s="5">
        <f t="shared" si="81"/>
        <v>-438.92</v>
      </c>
      <c r="AD275" s="5">
        <f t="shared" si="81"/>
        <v>-5241.04</v>
      </c>
      <c r="AE275" s="33">
        <f t="shared" si="81"/>
        <v>-2475.34</v>
      </c>
      <c r="AF275" s="34">
        <f t="shared" si="81"/>
        <v>-9567.0600000000013</v>
      </c>
      <c r="AG275" s="35">
        <f t="shared" si="82"/>
        <v>-1</v>
      </c>
      <c r="AH275" s="7">
        <f t="shared" si="82"/>
        <v>-1</v>
      </c>
      <c r="AI275" s="7">
        <f t="shared" si="82"/>
        <v>-1</v>
      </c>
      <c r="AJ275" s="7">
        <f t="shared" si="82"/>
        <v>-1</v>
      </c>
      <c r="AK275" s="36">
        <f t="shared" si="82"/>
        <v>-1</v>
      </c>
      <c r="AL275" s="37">
        <f t="shared" si="82"/>
        <v>-1</v>
      </c>
      <c r="AM275" s="2">
        <v>0</v>
      </c>
      <c r="AN275" s="2">
        <v>0</v>
      </c>
      <c r="AO275" s="2">
        <v>0</v>
      </c>
      <c r="AP275" s="2">
        <v>0</v>
      </c>
      <c r="AQ275" s="29">
        <v>0</v>
      </c>
      <c r="AR275" s="31">
        <f t="shared" si="91"/>
        <v>0</v>
      </c>
      <c r="AS275" s="2">
        <v>-23.38</v>
      </c>
      <c r="AT275" s="2">
        <v>311.42</v>
      </c>
      <c r="AU275" s="2">
        <v>86.31</v>
      </c>
      <c r="AV275" s="2">
        <v>1553.08</v>
      </c>
      <c r="AW275" s="29">
        <v>778.32</v>
      </c>
      <c r="AX275" s="31">
        <f t="shared" si="92"/>
        <v>2705.75</v>
      </c>
      <c r="AY275" s="5">
        <f t="shared" si="83"/>
        <v>23.38</v>
      </c>
      <c r="AZ275" s="5">
        <f t="shared" si="83"/>
        <v>-311.42</v>
      </c>
      <c r="BA275" s="5">
        <f t="shared" si="83"/>
        <v>-86.31</v>
      </c>
      <c r="BB275" s="5">
        <f t="shared" si="83"/>
        <v>-1553.08</v>
      </c>
      <c r="BC275" s="33">
        <f t="shared" si="83"/>
        <v>-778.32</v>
      </c>
      <c r="BD275" s="34">
        <f t="shared" si="83"/>
        <v>-2705.75</v>
      </c>
      <c r="BE275" s="7">
        <f t="shared" si="84"/>
        <v>-1</v>
      </c>
      <c r="BF275" s="7">
        <f t="shared" si="84"/>
        <v>-1</v>
      </c>
      <c r="BG275" s="7">
        <f t="shared" si="84"/>
        <v>-1</v>
      </c>
      <c r="BH275" s="7">
        <f t="shared" si="84"/>
        <v>-1</v>
      </c>
      <c r="BI275" s="36">
        <f t="shared" si="84"/>
        <v>-1</v>
      </c>
      <c r="BJ275" s="37">
        <f t="shared" si="84"/>
        <v>-1</v>
      </c>
      <c r="BK275" s="38">
        <f t="shared" si="85"/>
        <v>0</v>
      </c>
      <c r="BL275" s="38">
        <f t="shared" si="85"/>
        <v>0</v>
      </c>
      <c r="BM275" s="38">
        <f t="shared" si="85"/>
        <v>0</v>
      </c>
      <c r="BN275" s="38">
        <f t="shared" si="85"/>
        <v>0</v>
      </c>
      <c r="BO275" s="39">
        <f t="shared" si="85"/>
        <v>0</v>
      </c>
      <c r="BP275" s="40">
        <f t="shared" si="85"/>
        <v>0</v>
      </c>
      <c r="BQ275" s="38">
        <f t="shared" si="86"/>
        <v>1</v>
      </c>
      <c r="BR275" s="38">
        <f t="shared" si="86"/>
        <v>0.21699625123681313</v>
      </c>
      <c r="BS275" s="38">
        <f t="shared" si="86"/>
        <v>0.19664175704000728</v>
      </c>
      <c r="BT275" s="38">
        <f t="shared" si="86"/>
        <v>0.29633049929021721</v>
      </c>
      <c r="BU275" s="39">
        <f t="shared" si="86"/>
        <v>0.31442953291265041</v>
      </c>
      <c r="BV275" s="40">
        <f t="shared" si="86"/>
        <v>0.28281938233898396</v>
      </c>
      <c r="BW275" s="38">
        <f t="shared" si="87"/>
        <v>-1</v>
      </c>
      <c r="BX275" s="38">
        <f t="shared" si="87"/>
        <v>-0.21699625123681313</v>
      </c>
      <c r="BY275" s="38">
        <f t="shared" si="87"/>
        <v>-0.19664175704000728</v>
      </c>
      <c r="BZ275" s="38">
        <f t="shared" si="87"/>
        <v>-0.29633049929021721</v>
      </c>
      <c r="CA275" s="39">
        <f t="shared" si="87"/>
        <v>-0.31442953291265041</v>
      </c>
      <c r="CB275" s="40">
        <f t="shared" si="87"/>
        <v>-0.28281938233898396</v>
      </c>
      <c r="CC275" s="2">
        <f t="shared" si="88"/>
        <v>-10000</v>
      </c>
      <c r="CD275" s="2">
        <f t="shared" si="88"/>
        <v>-2169.9625123681312</v>
      </c>
      <c r="CE275" s="2">
        <f t="shared" si="88"/>
        <v>-1966.4175704000727</v>
      </c>
      <c r="CF275" s="2">
        <f t="shared" si="88"/>
        <v>-2963.3049929021722</v>
      </c>
      <c r="CG275" s="29">
        <f t="shared" si="88"/>
        <v>-3144.2953291265039</v>
      </c>
      <c r="CH275" s="31">
        <f t="shared" si="88"/>
        <v>-2828.1938233898395</v>
      </c>
      <c r="CI275" s="40">
        <f>IFERROR(M275/'Class Sum-WR'!M275,0)</f>
        <v>0</v>
      </c>
      <c r="CJ275" s="40">
        <f>IFERROR(M275/'Class Sum-TH'!M275,0)</f>
        <v>0</v>
      </c>
      <c r="CK275" s="7"/>
    </row>
    <row r="276" spans="1:89" hidden="1" outlineLevel="1" x14ac:dyDescent="0.2">
      <c r="A276" t="s">
        <v>46</v>
      </c>
      <c r="B276" t="s">
        <v>46</v>
      </c>
      <c r="C276" t="s">
        <v>107</v>
      </c>
      <c r="D276" t="s">
        <v>107</v>
      </c>
      <c r="E276" t="s">
        <v>105</v>
      </c>
      <c r="F276" s="27">
        <f t="shared" si="93"/>
        <v>46281</v>
      </c>
      <c r="G276" s="60" t="s">
        <v>38</v>
      </c>
      <c r="H276" s="28">
        <v>0</v>
      </c>
      <c r="I276" s="2">
        <v>0</v>
      </c>
      <c r="J276" s="2">
        <v>0</v>
      </c>
      <c r="K276" s="2">
        <v>0</v>
      </c>
      <c r="L276" s="29">
        <v>0</v>
      </c>
      <c r="M276" s="30">
        <f t="shared" si="89"/>
        <v>0</v>
      </c>
      <c r="N276" t="s">
        <v>49</v>
      </c>
      <c r="O276" t="s">
        <v>49</v>
      </c>
      <c r="P276" t="s">
        <v>107</v>
      </c>
      <c r="Q276" t="s">
        <v>107</v>
      </c>
      <c r="R276" t="s">
        <v>105</v>
      </c>
      <c r="S276" s="27">
        <f t="shared" si="94"/>
        <v>45917</v>
      </c>
      <c r="T276" s="60" t="s">
        <v>38</v>
      </c>
      <c r="U276" s="28">
        <v>-0.7</v>
      </c>
      <c r="V276" s="2">
        <v>1925.55</v>
      </c>
      <c r="W276" s="2">
        <v>96.8</v>
      </c>
      <c r="X276" s="2">
        <v>5549.24</v>
      </c>
      <c r="Y276" s="29">
        <v>2205.79</v>
      </c>
      <c r="Z276" s="31">
        <f t="shared" si="90"/>
        <v>9776.68</v>
      </c>
      <c r="AA276" s="32">
        <f t="shared" si="81"/>
        <v>0.7</v>
      </c>
      <c r="AB276" s="5">
        <f t="shared" si="81"/>
        <v>-1925.55</v>
      </c>
      <c r="AC276" s="5">
        <f t="shared" si="81"/>
        <v>-96.8</v>
      </c>
      <c r="AD276" s="5">
        <f t="shared" si="81"/>
        <v>-5549.24</v>
      </c>
      <c r="AE276" s="33">
        <f t="shared" si="81"/>
        <v>-2205.79</v>
      </c>
      <c r="AF276" s="34">
        <f t="shared" si="81"/>
        <v>-9776.68</v>
      </c>
      <c r="AG276" s="35">
        <f t="shared" si="82"/>
        <v>-1</v>
      </c>
      <c r="AH276" s="7">
        <f t="shared" si="82"/>
        <v>-1</v>
      </c>
      <c r="AI276" s="7">
        <f t="shared" si="82"/>
        <v>-1</v>
      </c>
      <c r="AJ276" s="7">
        <f t="shared" si="82"/>
        <v>-1</v>
      </c>
      <c r="AK276" s="36">
        <f t="shared" si="82"/>
        <v>-1</v>
      </c>
      <c r="AL276" s="37">
        <f t="shared" si="82"/>
        <v>-1</v>
      </c>
      <c r="AM276" s="2">
        <v>0</v>
      </c>
      <c r="AN276" s="2">
        <v>0</v>
      </c>
      <c r="AO276" s="2">
        <v>0</v>
      </c>
      <c r="AP276" s="2">
        <v>0</v>
      </c>
      <c r="AQ276" s="29">
        <v>0</v>
      </c>
      <c r="AR276" s="31">
        <f t="shared" si="91"/>
        <v>0</v>
      </c>
      <c r="AS276" s="2">
        <v>-0.7</v>
      </c>
      <c r="AT276" s="2">
        <v>418.34</v>
      </c>
      <c r="AU276" s="2">
        <v>41.09</v>
      </c>
      <c r="AV276" s="2">
        <v>1678.41</v>
      </c>
      <c r="AW276" s="29">
        <v>660.93</v>
      </c>
      <c r="AX276" s="31">
        <f t="shared" si="92"/>
        <v>2798.07</v>
      </c>
      <c r="AY276" s="5">
        <f t="shared" si="83"/>
        <v>0.7</v>
      </c>
      <c r="AZ276" s="5">
        <f t="shared" si="83"/>
        <v>-418.34</v>
      </c>
      <c r="BA276" s="5">
        <f t="shared" si="83"/>
        <v>-41.09</v>
      </c>
      <c r="BB276" s="5">
        <f t="shared" si="83"/>
        <v>-1678.41</v>
      </c>
      <c r="BC276" s="33">
        <f t="shared" si="83"/>
        <v>-660.93</v>
      </c>
      <c r="BD276" s="34">
        <f t="shared" si="83"/>
        <v>-2798.07</v>
      </c>
      <c r="BE276" s="7">
        <f t="shared" si="84"/>
        <v>-1</v>
      </c>
      <c r="BF276" s="7">
        <f t="shared" si="84"/>
        <v>-1</v>
      </c>
      <c r="BG276" s="7">
        <f t="shared" si="84"/>
        <v>-1</v>
      </c>
      <c r="BH276" s="7">
        <f t="shared" si="84"/>
        <v>-1</v>
      </c>
      <c r="BI276" s="36">
        <f t="shared" si="84"/>
        <v>-1</v>
      </c>
      <c r="BJ276" s="37">
        <f t="shared" si="84"/>
        <v>-1</v>
      </c>
      <c r="BK276" s="38">
        <f t="shared" si="85"/>
        <v>0</v>
      </c>
      <c r="BL276" s="38">
        <f t="shared" si="85"/>
        <v>0</v>
      </c>
      <c r="BM276" s="38">
        <f t="shared" si="85"/>
        <v>0</v>
      </c>
      <c r="BN276" s="38">
        <f t="shared" si="85"/>
        <v>0</v>
      </c>
      <c r="BO276" s="39">
        <f t="shared" si="85"/>
        <v>0</v>
      </c>
      <c r="BP276" s="40">
        <f t="shared" si="85"/>
        <v>0</v>
      </c>
      <c r="BQ276" s="38">
        <f t="shared" si="86"/>
        <v>1</v>
      </c>
      <c r="BR276" s="38">
        <f t="shared" si="86"/>
        <v>0.21725740697463061</v>
      </c>
      <c r="BS276" s="38">
        <f t="shared" si="86"/>
        <v>0.42448347107438023</v>
      </c>
      <c r="BT276" s="38">
        <f t="shared" si="86"/>
        <v>0.30245763383814722</v>
      </c>
      <c r="BU276" s="39">
        <f t="shared" si="86"/>
        <v>0.29963414468285737</v>
      </c>
      <c r="BV276" s="40">
        <f t="shared" si="86"/>
        <v>0.28619838227291883</v>
      </c>
      <c r="BW276" s="38">
        <f t="shared" si="87"/>
        <v>-1</v>
      </c>
      <c r="BX276" s="38">
        <f t="shared" si="87"/>
        <v>-0.21725740697463061</v>
      </c>
      <c r="BY276" s="38">
        <f t="shared" si="87"/>
        <v>-0.42448347107438023</v>
      </c>
      <c r="BZ276" s="38">
        <f t="shared" si="87"/>
        <v>-0.30245763383814722</v>
      </c>
      <c r="CA276" s="39">
        <f t="shared" si="87"/>
        <v>-0.29963414468285737</v>
      </c>
      <c r="CB276" s="40">
        <f t="shared" si="87"/>
        <v>-0.28619838227291883</v>
      </c>
      <c r="CC276" s="2">
        <f t="shared" si="88"/>
        <v>-10000</v>
      </c>
      <c r="CD276" s="2">
        <f t="shared" si="88"/>
        <v>-2172.5740697463061</v>
      </c>
      <c r="CE276" s="2">
        <f t="shared" si="88"/>
        <v>-4244.8347107438021</v>
      </c>
      <c r="CF276" s="2">
        <f t="shared" si="88"/>
        <v>-3024.5763383814724</v>
      </c>
      <c r="CG276" s="29">
        <f t="shared" si="88"/>
        <v>-2996.3414468285737</v>
      </c>
      <c r="CH276" s="31">
        <f t="shared" si="88"/>
        <v>-2861.9838227291884</v>
      </c>
      <c r="CI276" s="40">
        <f>IFERROR(M276/'Class Sum-WR'!M276,0)</f>
        <v>0</v>
      </c>
      <c r="CJ276" s="40">
        <f>IFERROR(M276/'Class Sum-TH'!M276,0)</f>
        <v>0</v>
      </c>
      <c r="CK276" s="7"/>
    </row>
    <row r="277" spans="1:89" hidden="1" outlineLevel="1" x14ac:dyDescent="0.2">
      <c r="A277" t="s">
        <v>46</v>
      </c>
      <c r="B277" t="s">
        <v>46</v>
      </c>
      <c r="C277" t="s">
        <v>107</v>
      </c>
      <c r="D277" t="s">
        <v>107</v>
      </c>
      <c r="E277" t="s">
        <v>105</v>
      </c>
      <c r="F277" s="27">
        <f t="shared" si="93"/>
        <v>46282</v>
      </c>
      <c r="G277" s="60" t="s">
        <v>39</v>
      </c>
      <c r="H277" s="28">
        <v>0</v>
      </c>
      <c r="I277" s="2">
        <v>0</v>
      </c>
      <c r="J277" s="2">
        <v>0</v>
      </c>
      <c r="K277" s="2">
        <v>0</v>
      </c>
      <c r="L277" s="29">
        <v>0</v>
      </c>
      <c r="M277" s="30">
        <f t="shared" si="89"/>
        <v>0</v>
      </c>
      <c r="N277" t="s">
        <v>49</v>
      </c>
      <c r="O277" t="s">
        <v>49</v>
      </c>
      <c r="P277" t="s">
        <v>107</v>
      </c>
      <c r="Q277" t="s">
        <v>107</v>
      </c>
      <c r="R277" t="s">
        <v>105</v>
      </c>
      <c r="S277" s="27">
        <f t="shared" si="94"/>
        <v>45918</v>
      </c>
      <c r="T277" s="60" t="s">
        <v>39</v>
      </c>
      <c r="U277" s="28">
        <v>0</v>
      </c>
      <c r="V277" s="2">
        <v>2934.37</v>
      </c>
      <c r="W277" s="2">
        <v>130.36000000000001</v>
      </c>
      <c r="X277" s="2">
        <v>6533</v>
      </c>
      <c r="Y277" s="29">
        <v>4175.88</v>
      </c>
      <c r="Z277" s="31">
        <f t="shared" si="90"/>
        <v>13773.61</v>
      </c>
      <c r="AA277" s="32">
        <f t="shared" si="81"/>
        <v>0</v>
      </c>
      <c r="AB277" s="5">
        <f t="shared" si="81"/>
        <v>-2934.37</v>
      </c>
      <c r="AC277" s="5">
        <f t="shared" si="81"/>
        <v>-130.36000000000001</v>
      </c>
      <c r="AD277" s="5">
        <f t="shared" si="81"/>
        <v>-6533</v>
      </c>
      <c r="AE277" s="33">
        <f t="shared" si="81"/>
        <v>-4175.88</v>
      </c>
      <c r="AF277" s="34">
        <f t="shared" si="81"/>
        <v>-13773.61</v>
      </c>
      <c r="AG277" s="35" t="e">
        <f t="shared" si="82"/>
        <v>#DIV/0!</v>
      </c>
      <c r="AH277" s="7">
        <f t="shared" si="82"/>
        <v>-1</v>
      </c>
      <c r="AI277" s="7">
        <f t="shared" si="82"/>
        <v>-1</v>
      </c>
      <c r="AJ277" s="7">
        <f t="shared" si="82"/>
        <v>-1</v>
      </c>
      <c r="AK277" s="36">
        <f t="shared" si="82"/>
        <v>-1</v>
      </c>
      <c r="AL277" s="37">
        <f t="shared" si="82"/>
        <v>-1</v>
      </c>
      <c r="AM277" s="2">
        <v>0</v>
      </c>
      <c r="AN277" s="2">
        <v>0</v>
      </c>
      <c r="AO277" s="2">
        <v>0</v>
      </c>
      <c r="AP277" s="2">
        <v>0</v>
      </c>
      <c r="AQ277" s="29">
        <v>0</v>
      </c>
      <c r="AR277" s="31">
        <f t="shared" si="91"/>
        <v>0</v>
      </c>
      <c r="AS277" s="2">
        <v>0</v>
      </c>
      <c r="AT277" s="2">
        <v>637.12</v>
      </c>
      <c r="AU277" s="2">
        <v>52.73</v>
      </c>
      <c r="AV277" s="2">
        <v>1962</v>
      </c>
      <c r="AW277" s="29">
        <v>1231.8399999999999</v>
      </c>
      <c r="AX277" s="31">
        <f t="shared" si="92"/>
        <v>3883.6899999999996</v>
      </c>
      <c r="AY277" s="5">
        <f t="shared" si="83"/>
        <v>0</v>
      </c>
      <c r="AZ277" s="5">
        <f t="shared" si="83"/>
        <v>-637.12</v>
      </c>
      <c r="BA277" s="5">
        <f t="shared" si="83"/>
        <v>-52.73</v>
      </c>
      <c r="BB277" s="5">
        <f t="shared" si="83"/>
        <v>-1962</v>
      </c>
      <c r="BC277" s="33">
        <f t="shared" si="83"/>
        <v>-1231.8399999999999</v>
      </c>
      <c r="BD277" s="34">
        <f t="shared" si="83"/>
        <v>-3883.6899999999996</v>
      </c>
      <c r="BE277" s="7" t="e">
        <f t="shared" si="84"/>
        <v>#DIV/0!</v>
      </c>
      <c r="BF277" s="7">
        <f t="shared" si="84"/>
        <v>-1</v>
      </c>
      <c r="BG277" s="7">
        <f t="shared" si="84"/>
        <v>-1</v>
      </c>
      <c r="BH277" s="7">
        <f t="shared" si="84"/>
        <v>-1</v>
      </c>
      <c r="BI277" s="36">
        <f t="shared" si="84"/>
        <v>-1</v>
      </c>
      <c r="BJ277" s="37">
        <f t="shared" si="84"/>
        <v>-1</v>
      </c>
      <c r="BK277" s="38">
        <f t="shared" si="85"/>
        <v>0</v>
      </c>
      <c r="BL277" s="38">
        <f t="shared" si="85"/>
        <v>0</v>
      </c>
      <c r="BM277" s="38">
        <f t="shared" si="85"/>
        <v>0</v>
      </c>
      <c r="BN277" s="38">
        <f t="shared" si="85"/>
        <v>0</v>
      </c>
      <c r="BO277" s="39">
        <f t="shared" si="85"/>
        <v>0</v>
      </c>
      <c r="BP277" s="40">
        <f t="shared" si="85"/>
        <v>0</v>
      </c>
      <c r="BQ277" s="38">
        <f t="shared" si="86"/>
        <v>0</v>
      </c>
      <c r="BR277" s="38">
        <f t="shared" si="86"/>
        <v>0.21712326666371318</v>
      </c>
      <c r="BS277" s="38">
        <f t="shared" si="86"/>
        <v>0.40449524393985881</v>
      </c>
      <c r="BT277" s="38">
        <f t="shared" si="86"/>
        <v>0.30032144497168223</v>
      </c>
      <c r="BU277" s="39">
        <f t="shared" si="86"/>
        <v>0.29498931961646407</v>
      </c>
      <c r="BV277" s="40">
        <f t="shared" si="86"/>
        <v>0.28196602052766118</v>
      </c>
      <c r="BW277" s="38">
        <f t="shared" si="87"/>
        <v>0</v>
      </c>
      <c r="BX277" s="38">
        <f t="shared" si="87"/>
        <v>-0.21712326666371318</v>
      </c>
      <c r="BY277" s="38">
        <f t="shared" si="87"/>
        <v>-0.40449524393985881</v>
      </c>
      <c r="BZ277" s="38">
        <f t="shared" si="87"/>
        <v>-0.30032144497168223</v>
      </c>
      <c r="CA277" s="39">
        <f t="shared" si="87"/>
        <v>-0.29498931961646407</v>
      </c>
      <c r="CB277" s="40">
        <f t="shared" si="87"/>
        <v>-0.28196602052766118</v>
      </c>
      <c r="CC277" s="2">
        <f t="shared" si="88"/>
        <v>0</v>
      </c>
      <c r="CD277" s="2">
        <f t="shared" si="88"/>
        <v>-2171.2326666371318</v>
      </c>
      <c r="CE277" s="2">
        <f t="shared" si="88"/>
        <v>-4044.952439398588</v>
      </c>
      <c r="CF277" s="2">
        <f t="shared" si="88"/>
        <v>-3003.2144497168224</v>
      </c>
      <c r="CG277" s="29">
        <f t="shared" si="88"/>
        <v>-2949.8931961646408</v>
      </c>
      <c r="CH277" s="31">
        <f t="shared" si="88"/>
        <v>-2819.6602052766116</v>
      </c>
      <c r="CI277" s="40">
        <f>IFERROR(M277/'Class Sum-WR'!M277,0)</f>
        <v>0</v>
      </c>
      <c r="CJ277" s="40">
        <f>IFERROR(M277/'Class Sum-TH'!M277,0)</f>
        <v>0</v>
      </c>
      <c r="CK277" s="7"/>
    </row>
    <row r="278" spans="1:89" hidden="1" outlineLevel="1" x14ac:dyDescent="0.2">
      <c r="A278" t="s">
        <v>46</v>
      </c>
      <c r="B278" t="s">
        <v>46</v>
      </c>
      <c r="C278" t="s">
        <v>107</v>
      </c>
      <c r="D278" t="s">
        <v>107</v>
      </c>
      <c r="E278" t="s">
        <v>105</v>
      </c>
      <c r="F278" s="27">
        <f t="shared" si="93"/>
        <v>46283</v>
      </c>
      <c r="G278" s="60" t="s">
        <v>40</v>
      </c>
      <c r="H278" s="28">
        <v>0</v>
      </c>
      <c r="I278" s="2">
        <v>0</v>
      </c>
      <c r="J278" s="2">
        <v>0</v>
      </c>
      <c r="K278" s="2">
        <v>0</v>
      </c>
      <c r="L278" s="29">
        <v>0</v>
      </c>
      <c r="M278" s="30">
        <f t="shared" si="89"/>
        <v>0</v>
      </c>
      <c r="N278" t="s">
        <v>49</v>
      </c>
      <c r="O278" t="s">
        <v>49</v>
      </c>
      <c r="P278" t="s">
        <v>107</v>
      </c>
      <c r="Q278" t="s">
        <v>107</v>
      </c>
      <c r="R278" t="s">
        <v>105</v>
      </c>
      <c r="S278" s="27">
        <f t="shared" si="94"/>
        <v>45919</v>
      </c>
      <c r="T278" s="60" t="s">
        <v>40</v>
      </c>
      <c r="U278" s="28">
        <v>-1.71</v>
      </c>
      <c r="V278" s="2">
        <v>5317.46</v>
      </c>
      <c r="W278" s="2">
        <v>441.74</v>
      </c>
      <c r="X278" s="2">
        <v>13019.75</v>
      </c>
      <c r="Y278" s="29">
        <v>4836.3500000000004</v>
      </c>
      <c r="Z278" s="31">
        <f t="shared" si="90"/>
        <v>23613.589999999997</v>
      </c>
      <c r="AA278" s="32">
        <f t="shared" si="81"/>
        <v>1.71</v>
      </c>
      <c r="AB278" s="5">
        <f t="shared" si="81"/>
        <v>-5317.46</v>
      </c>
      <c r="AC278" s="5">
        <f t="shared" si="81"/>
        <v>-441.74</v>
      </c>
      <c r="AD278" s="5">
        <f t="shared" si="81"/>
        <v>-13019.75</v>
      </c>
      <c r="AE278" s="33">
        <f t="shared" si="81"/>
        <v>-4836.3500000000004</v>
      </c>
      <c r="AF278" s="34">
        <f t="shared" si="81"/>
        <v>-23613.589999999997</v>
      </c>
      <c r="AG278" s="35">
        <f t="shared" si="82"/>
        <v>-1</v>
      </c>
      <c r="AH278" s="7">
        <f t="shared" si="82"/>
        <v>-1</v>
      </c>
      <c r="AI278" s="7">
        <f t="shared" si="82"/>
        <v>-1</v>
      </c>
      <c r="AJ278" s="7">
        <f t="shared" si="82"/>
        <v>-1</v>
      </c>
      <c r="AK278" s="36">
        <f t="shared" si="82"/>
        <v>-1</v>
      </c>
      <c r="AL278" s="37">
        <f t="shared" si="82"/>
        <v>-1</v>
      </c>
      <c r="AM278" s="2">
        <v>0</v>
      </c>
      <c r="AN278" s="2">
        <v>0</v>
      </c>
      <c r="AO278" s="2">
        <v>0</v>
      </c>
      <c r="AP278" s="2">
        <v>0</v>
      </c>
      <c r="AQ278" s="29">
        <v>0</v>
      </c>
      <c r="AR278" s="31">
        <f t="shared" si="91"/>
        <v>0</v>
      </c>
      <c r="AS278" s="2">
        <v>-1.71</v>
      </c>
      <c r="AT278" s="2">
        <v>1149.57</v>
      </c>
      <c r="AU278" s="2">
        <v>186.88</v>
      </c>
      <c r="AV278" s="2">
        <v>4124.8900000000003</v>
      </c>
      <c r="AW278" s="29">
        <v>1403.17</v>
      </c>
      <c r="AX278" s="31">
        <f t="shared" si="92"/>
        <v>6862.8</v>
      </c>
      <c r="AY278" s="5">
        <f t="shared" si="83"/>
        <v>1.71</v>
      </c>
      <c r="AZ278" s="5">
        <f t="shared" si="83"/>
        <v>-1149.57</v>
      </c>
      <c r="BA278" s="5">
        <f t="shared" si="83"/>
        <v>-186.88</v>
      </c>
      <c r="BB278" s="5">
        <f t="shared" si="83"/>
        <v>-4124.8900000000003</v>
      </c>
      <c r="BC278" s="33">
        <f t="shared" si="83"/>
        <v>-1403.17</v>
      </c>
      <c r="BD278" s="34">
        <f t="shared" si="83"/>
        <v>-6862.8</v>
      </c>
      <c r="BE278" s="7">
        <f t="shared" si="84"/>
        <v>-1</v>
      </c>
      <c r="BF278" s="7">
        <f t="shared" si="84"/>
        <v>-1</v>
      </c>
      <c r="BG278" s="7">
        <f t="shared" si="84"/>
        <v>-1</v>
      </c>
      <c r="BH278" s="7">
        <f t="shared" si="84"/>
        <v>-1</v>
      </c>
      <c r="BI278" s="36">
        <f t="shared" si="84"/>
        <v>-1</v>
      </c>
      <c r="BJ278" s="37">
        <f t="shared" si="84"/>
        <v>-1</v>
      </c>
      <c r="BK278" s="38">
        <f t="shared" si="85"/>
        <v>0</v>
      </c>
      <c r="BL278" s="38">
        <f t="shared" si="85"/>
        <v>0</v>
      </c>
      <c r="BM278" s="38">
        <f t="shared" si="85"/>
        <v>0</v>
      </c>
      <c r="BN278" s="38">
        <f t="shared" si="85"/>
        <v>0</v>
      </c>
      <c r="BO278" s="39">
        <f t="shared" si="85"/>
        <v>0</v>
      </c>
      <c r="BP278" s="40">
        <f t="shared" si="85"/>
        <v>0</v>
      </c>
      <c r="BQ278" s="38">
        <f t="shared" si="86"/>
        <v>1</v>
      </c>
      <c r="BR278" s="38">
        <f t="shared" si="86"/>
        <v>0.21618780395151066</v>
      </c>
      <c r="BS278" s="38">
        <f t="shared" si="86"/>
        <v>0.42305428532620998</v>
      </c>
      <c r="BT278" s="38">
        <f t="shared" si="86"/>
        <v>0.31681791125021602</v>
      </c>
      <c r="BU278" s="39">
        <f t="shared" si="86"/>
        <v>0.29012995337392866</v>
      </c>
      <c r="BV278" s="40">
        <f t="shared" si="86"/>
        <v>0.29062925205358447</v>
      </c>
      <c r="BW278" s="38">
        <f t="shared" si="87"/>
        <v>-1</v>
      </c>
      <c r="BX278" s="38">
        <f t="shared" si="87"/>
        <v>-0.21618780395151066</v>
      </c>
      <c r="BY278" s="38">
        <f t="shared" si="87"/>
        <v>-0.42305428532620998</v>
      </c>
      <c r="BZ278" s="38">
        <f t="shared" si="87"/>
        <v>-0.31681791125021602</v>
      </c>
      <c r="CA278" s="39">
        <f t="shared" si="87"/>
        <v>-0.29012995337392866</v>
      </c>
      <c r="CB278" s="40">
        <f t="shared" si="87"/>
        <v>-0.29062925205358447</v>
      </c>
      <c r="CC278" s="2">
        <f t="shared" si="88"/>
        <v>-10000</v>
      </c>
      <c r="CD278" s="2">
        <f t="shared" si="88"/>
        <v>-2161.8780395151066</v>
      </c>
      <c r="CE278" s="2">
        <f t="shared" si="88"/>
        <v>-4230.5428532620999</v>
      </c>
      <c r="CF278" s="2">
        <f t="shared" si="88"/>
        <v>-3168.17911250216</v>
      </c>
      <c r="CG278" s="29">
        <f t="shared" si="88"/>
        <v>-2901.2995337392867</v>
      </c>
      <c r="CH278" s="31">
        <f t="shared" si="88"/>
        <v>-2906.2925205358447</v>
      </c>
      <c r="CI278" s="40">
        <f>IFERROR(M278/'Class Sum-WR'!M278,0)</f>
        <v>0</v>
      </c>
      <c r="CJ278" s="40">
        <f>IFERROR(M278/'Class Sum-TH'!M278,0)</f>
        <v>0</v>
      </c>
      <c r="CK278" s="7"/>
    </row>
    <row r="279" spans="1:89" ht="13.5" hidden="1" outlineLevel="1" thickBot="1" x14ac:dyDescent="0.25">
      <c r="A279" t="s">
        <v>46</v>
      </c>
      <c r="B279" t="s">
        <v>46</v>
      </c>
      <c r="C279" t="s">
        <v>107</v>
      </c>
      <c r="D279" t="s">
        <v>107</v>
      </c>
      <c r="E279" t="s">
        <v>105</v>
      </c>
      <c r="F279" s="41">
        <f t="shared" si="93"/>
        <v>46284</v>
      </c>
      <c r="G279" s="61" t="s">
        <v>41</v>
      </c>
      <c r="H279" s="43">
        <v>0</v>
      </c>
      <c r="I279" s="44">
        <v>0</v>
      </c>
      <c r="J279" s="44">
        <v>0</v>
      </c>
      <c r="K279" s="44">
        <v>0</v>
      </c>
      <c r="L279" s="45">
        <v>0</v>
      </c>
      <c r="M279" s="46">
        <f t="shared" si="89"/>
        <v>0</v>
      </c>
      <c r="N279" t="s">
        <v>49</v>
      </c>
      <c r="O279" t="s">
        <v>49</v>
      </c>
      <c r="P279" t="s">
        <v>107</v>
      </c>
      <c r="Q279" t="s">
        <v>107</v>
      </c>
      <c r="R279" t="s">
        <v>105</v>
      </c>
      <c r="S279" s="41">
        <f t="shared" si="94"/>
        <v>45920</v>
      </c>
      <c r="T279" s="61" t="s">
        <v>41</v>
      </c>
      <c r="U279" s="43">
        <v>-6.95</v>
      </c>
      <c r="V279" s="44">
        <v>5846.05</v>
      </c>
      <c r="W279" s="44">
        <v>403.88</v>
      </c>
      <c r="X279" s="44">
        <v>14282.7</v>
      </c>
      <c r="Y279" s="45">
        <v>4440.22</v>
      </c>
      <c r="Z279" s="47">
        <f t="shared" si="90"/>
        <v>24965.9</v>
      </c>
      <c r="AA279" s="48">
        <f t="shared" si="81"/>
        <v>6.95</v>
      </c>
      <c r="AB279" s="49">
        <f t="shared" si="81"/>
        <v>-5846.05</v>
      </c>
      <c r="AC279" s="49">
        <f t="shared" si="81"/>
        <v>-403.88</v>
      </c>
      <c r="AD279" s="49">
        <f t="shared" ref="AD279:AF342" si="95">+K279-X279</f>
        <v>-14282.7</v>
      </c>
      <c r="AE279" s="50">
        <f t="shared" si="95"/>
        <v>-4440.22</v>
      </c>
      <c r="AF279" s="51">
        <f t="shared" si="95"/>
        <v>-24965.9</v>
      </c>
      <c r="AG279" s="52">
        <f t="shared" si="82"/>
        <v>-1</v>
      </c>
      <c r="AH279" s="53">
        <f t="shared" si="82"/>
        <v>-1</v>
      </c>
      <c r="AI279" s="53">
        <f t="shared" si="82"/>
        <v>-1</v>
      </c>
      <c r="AJ279" s="53">
        <f t="shared" ref="AJ279:AL342" si="96">AD279/X279</f>
        <v>-1</v>
      </c>
      <c r="AK279" s="54">
        <f t="shared" si="96"/>
        <v>-1</v>
      </c>
      <c r="AL279" s="55">
        <f t="shared" si="96"/>
        <v>-1</v>
      </c>
      <c r="AM279" s="44">
        <v>0</v>
      </c>
      <c r="AN279" s="44">
        <v>0</v>
      </c>
      <c r="AO279" s="44">
        <v>0</v>
      </c>
      <c r="AP279" s="44">
        <v>0</v>
      </c>
      <c r="AQ279" s="45">
        <v>0</v>
      </c>
      <c r="AR279" s="47">
        <f t="shared" si="91"/>
        <v>0</v>
      </c>
      <c r="AS279" s="44">
        <v>-6.95</v>
      </c>
      <c r="AT279" s="44">
        <v>1291.8699999999999</v>
      </c>
      <c r="AU279" s="44">
        <v>236.6</v>
      </c>
      <c r="AV279" s="44">
        <v>4108.66</v>
      </c>
      <c r="AW279" s="45">
        <v>1390.19</v>
      </c>
      <c r="AX279" s="47">
        <f t="shared" si="92"/>
        <v>7020.369999999999</v>
      </c>
      <c r="AY279" s="49">
        <f t="shared" si="83"/>
        <v>6.95</v>
      </c>
      <c r="AZ279" s="49">
        <f t="shared" si="83"/>
        <v>-1291.8699999999999</v>
      </c>
      <c r="BA279" s="49">
        <f t="shared" si="83"/>
        <v>-236.6</v>
      </c>
      <c r="BB279" s="49">
        <f t="shared" ref="BB279:BD342" si="97">+AP279-AV279</f>
        <v>-4108.66</v>
      </c>
      <c r="BC279" s="50">
        <f t="shared" si="97"/>
        <v>-1390.19</v>
      </c>
      <c r="BD279" s="51">
        <f t="shared" si="97"/>
        <v>-7020.369999999999</v>
      </c>
      <c r="BE279" s="53">
        <f t="shared" si="84"/>
        <v>-1</v>
      </c>
      <c r="BF279" s="53">
        <f t="shared" si="84"/>
        <v>-1</v>
      </c>
      <c r="BG279" s="53">
        <f t="shared" si="84"/>
        <v>-1</v>
      </c>
      <c r="BH279" s="53">
        <f t="shared" ref="BH279:BJ342" si="98">BB279/AV279</f>
        <v>-1</v>
      </c>
      <c r="BI279" s="54">
        <f t="shared" si="98"/>
        <v>-1</v>
      </c>
      <c r="BJ279" s="55">
        <f t="shared" si="98"/>
        <v>-1</v>
      </c>
      <c r="BK279" s="56">
        <f t="shared" si="85"/>
        <v>0</v>
      </c>
      <c r="BL279" s="56">
        <f t="shared" si="85"/>
        <v>0</v>
      </c>
      <c r="BM279" s="56">
        <f t="shared" si="85"/>
        <v>0</v>
      </c>
      <c r="BN279" s="56">
        <f t="shared" ref="BN279:BP342" si="99">IFERROR(AP279/K279,0)</f>
        <v>0</v>
      </c>
      <c r="BO279" s="57">
        <f t="shared" si="99"/>
        <v>0</v>
      </c>
      <c r="BP279" s="58">
        <f t="shared" si="99"/>
        <v>0</v>
      </c>
      <c r="BQ279" s="56">
        <f t="shared" si="86"/>
        <v>1</v>
      </c>
      <c r="BR279" s="56">
        <f t="shared" si="86"/>
        <v>0.22098168849051922</v>
      </c>
      <c r="BS279" s="56">
        <f t="shared" si="86"/>
        <v>0.58581756957512132</v>
      </c>
      <c r="BT279" s="56">
        <f t="shared" ref="BT279:BV342" si="100">IFERROR(AV279/X279,0)</f>
        <v>0.28766689771541792</v>
      </c>
      <c r="BU279" s="57">
        <f t="shared" si="100"/>
        <v>0.3130903423704231</v>
      </c>
      <c r="BV279" s="58">
        <f t="shared" si="100"/>
        <v>0.28119835455561382</v>
      </c>
      <c r="BW279" s="56">
        <f t="shared" si="87"/>
        <v>-1</v>
      </c>
      <c r="BX279" s="56">
        <f t="shared" si="87"/>
        <v>-0.22098168849051922</v>
      </c>
      <c r="BY279" s="56">
        <f t="shared" si="87"/>
        <v>-0.58581756957512132</v>
      </c>
      <c r="BZ279" s="56">
        <f t="shared" ref="BZ279:CB342" si="101">+BN279-BT279</f>
        <v>-0.28766689771541792</v>
      </c>
      <c r="CA279" s="57">
        <f t="shared" si="101"/>
        <v>-0.3130903423704231</v>
      </c>
      <c r="CB279" s="58">
        <f t="shared" si="101"/>
        <v>-0.28119835455561382</v>
      </c>
      <c r="CC279" s="44">
        <f t="shared" si="88"/>
        <v>-10000</v>
      </c>
      <c r="CD279" s="44">
        <f t="shared" si="88"/>
        <v>-2209.8168849051922</v>
      </c>
      <c r="CE279" s="44">
        <f t="shared" si="88"/>
        <v>-5858.1756957512134</v>
      </c>
      <c r="CF279" s="44">
        <f t="shared" ref="CF279:CH342" si="102">BZ279*10000</f>
        <v>-2876.6689771541792</v>
      </c>
      <c r="CG279" s="45">
        <f t="shared" si="102"/>
        <v>-3130.903423704231</v>
      </c>
      <c r="CH279" s="47">
        <f t="shared" si="102"/>
        <v>-2811.9835455561383</v>
      </c>
      <c r="CI279" s="58">
        <f>IFERROR(M279/'Class Sum-WR'!M279,0)</f>
        <v>0</v>
      </c>
      <c r="CJ279" s="58">
        <f>IFERROR(M279/'Class Sum-TH'!M279,0)</f>
        <v>0</v>
      </c>
      <c r="CK279" s="7"/>
    </row>
    <row r="280" spans="1:89" hidden="1" outlineLevel="1" x14ac:dyDescent="0.2">
      <c r="A280" t="s">
        <v>46</v>
      </c>
      <c r="B280" t="s">
        <v>46</v>
      </c>
      <c r="C280" t="s">
        <v>107</v>
      </c>
      <c r="D280" t="s">
        <v>107</v>
      </c>
      <c r="E280" t="s">
        <v>106</v>
      </c>
      <c r="F280" s="27">
        <f t="shared" si="93"/>
        <v>46285</v>
      </c>
      <c r="G280" s="60" t="s">
        <v>35</v>
      </c>
      <c r="H280" s="28">
        <v>0</v>
      </c>
      <c r="I280" s="2">
        <v>0</v>
      </c>
      <c r="J280" s="2">
        <v>0</v>
      </c>
      <c r="K280" s="2">
        <v>0</v>
      </c>
      <c r="L280" s="29">
        <v>0</v>
      </c>
      <c r="M280" s="30">
        <f t="shared" si="89"/>
        <v>0</v>
      </c>
      <c r="N280" t="s">
        <v>49</v>
      </c>
      <c r="O280" t="s">
        <v>49</v>
      </c>
      <c r="P280" t="s">
        <v>107</v>
      </c>
      <c r="Q280" t="s">
        <v>107</v>
      </c>
      <c r="R280" t="s">
        <v>106</v>
      </c>
      <c r="S280" s="27">
        <f t="shared" si="94"/>
        <v>45921</v>
      </c>
      <c r="T280" s="60" t="s">
        <v>35</v>
      </c>
      <c r="U280" s="28">
        <v>0</v>
      </c>
      <c r="V280" s="2">
        <v>2026.84</v>
      </c>
      <c r="W280" s="2">
        <v>44.54</v>
      </c>
      <c r="X280" s="2">
        <v>4180.7299999999996</v>
      </c>
      <c r="Y280" s="29">
        <v>1336.71</v>
      </c>
      <c r="Z280" s="31">
        <f t="shared" si="90"/>
        <v>7588.82</v>
      </c>
      <c r="AA280" s="32">
        <f t="shared" ref="AA280:AF343" si="103">+H280-U280</f>
        <v>0</v>
      </c>
      <c r="AB280" s="5">
        <f t="shared" si="103"/>
        <v>-2026.84</v>
      </c>
      <c r="AC280" s="5">
        <f t="shared" si="103"/>
        <v>-44.54</v>
      </c>
      <c r="AD280" s="5">
        <f t="shared" si="95"/>
        <v>-4180.7299999999996</v>
      </c>
      <c r="AE280" s="33">
        <f t="shared" si="95"/>
        <v>-1336.71</v>
      </c>
      <c r="AF280" s="34">
        <f t="shared" si="95"/>
        <v>-7588.82</v>
      </c>
      <c r="AG280" s="35" t="e">
        <f t="shared" ref="AG280:AL343" si="104">AA280/U280</f>
        <v>#DIV/0!</v>
      </c>
      <c r="AH280" s="7">
        <f t="shared" si="104"/>
        <v>-1</v>
      </c>
      <c r="AI280" s="7">
        <f t="shared" si="104"/>
        <v>-1</v>
      </c>
      <c r="AJ280" s="7">
        <f t="shared" si="96"/>
        <v>-1</v>
      </c>
      <c r="AK280" s="36">
        <f t="shared" si="96"/>
        <v>-1</v>
      </c>
      <c r="AL280" s="37">
        <f t="shared" si="96"/>
        <v>-1</v>
      </c>
      <c r="AM280" s="2">
        <v>0</v>
      </c>
      <c r="AN280" s="2">
        <v>0</v>
      </c>
      <c r="AO280" s="2">
        <v>0</v>
      </c>
      <c r="AP280" s="2">
        <v>0</v>
      </c>
      <c r="AQ280" s="29">
        <v>0</v>
      </c>
      <c r="AR280" s="31">
        <f t="shared" si="91"/>
        <v>0</v>
      </c>
      <c r="AS280" s="2">
        <v>0</v>
      </c>
      <c r="AT280" s="2">
        <v>451.93</v>
      </c>
      <c r="AU280" s="2">
        <v>45.05</v>
      </c>
      <c r="AV280" s="2">
        <v>1303.4100000000001</v>
      </c>
      <c r="AW280" s="29">
        <v>395.7</v>
      </c>
      <c r="AX280" s="31">
        <f t="shared" si="92"/>
        <v>2196.09</v>
      </c>
      <c r="AY280" s="5">
        <f t="shared" ref="AY280:BD343" si="105">+AM280-AS280</f>
        <v>0</v>
      </c>
      <c r="AZ280" s="5">
        <f t="shared" si="105"/>
        <v>-451.93</v>
      </c>
      <c r="BA280" s="5">
        <f t="shared" si="105"/>
        <v>-45.05</v>
      </c>
      <c r="BB280" s="5">
        <f t="shared" si="97"/>
        <v>-1303.4100000000001</v>
      </c>
      <c r="BC280" s="33">
        <f t="shared" si="97"/>
        <v>-395.7</v>
      </c>
      <c r="BD280" s="34">
        <f t="shared" si="97"/>
        <v>-2196.09</v>
      </c>
      <c r="BE280" s="7" t="e">
        <f t="shared" ref="BE280:BJ343" si="106">AY280/AS280</f>
        <v>#DIV/0!</v>
      </c>
      <c r="BF280" s="7">
        <f t="shared" si="106"/>
        <v>-1</v>
      </c>
      <c r="BG280" s="7">
        <f t="shared" si="106"/>
        <v>-1</v>
      </c>
      <c r="BH280" s="7">
        <f t="shared" si="98"/>
        <v>-1</v>
      </c>
      <c r="BI280" s="36">
        <f t="shared" si="98"/>
        <v>-1</v>
      </c>
      <c r="BJ280" s="37">
        <f t="shared" si="98"/>
        <v>-1</v>
      </c>
      <c r="BK280" s="38">
        <f t="shared" ref="BK280:BP343" si="107">IFERROR(AM280/H280,0)</f>
        <v>0</v>
      </c>
      <c r="BL280" s="38">
        <f t="shared" si="107"/>
        <v>0</v>
      </c>
      <c r="BM280" s="38">
        <f t="shared" si="107"/>
        <v>0</v>
      </c>
      <c r="BN280" s="38">
        <f t="shared" si="99"/>
        <v>0</v>
      </c>
      <c r="BO280" s="39">
        <f t="shared" si="99"/>
        <v>0</v>
      </c>
      <c r="BP280" s="40">
        <f t="shared" si="99"/>
        <v>0</v>
      </c>
      <c r="BQ280" s="38">
        <f t="shared" ref="BQ280:BV343" si="108">IFERROR(AS280/U280,0)</f>
        <v>0</v>
      </c>
      <c r="BR280" s="38">
        <f t="shared" si="108"/>
        <v>0.2229727062816996</v>
      </c>
      <c r="BS280" s="38">
        <f t="shared" si="108"/>
        <v>1.0114503816793892</v>
      </c>
      <c r="BT280" s="38">
        <f t="shared" si="100"/>
        <v>0.31176612696825678</v>
      </c>
      <c r="BU280" s="39">
        <f t="shared" si="100"/>
        <v>0.29602531588751485</v>
      </c>
      <c r="BV280" s="40">
        <f t="shared" si="100"/>
        <v>0.2893849109611244</v>
      </c>
      <c r="BW280" s="38">
        <f t="shared" ref="BW280:CB343" si="109">+BK280-BQ280</f>
        <v>0</v>
      </c>
      <c r="BX280" s="38">
        <f t="shared" si="109"/>
        <v>-0.2229727062816996</v>
      </c>
      <c r="BY280" s="38">
        <f t="shared" si="109"/>
        <v>-1.0114503816793892</v>
      </c>
      <c r="BZ280" s="38">
        <f t="shared" si="101"/>
        <v>-0.31176612696825678</v>
      </c>
      <c r="CA280" s="39">
        <f t="shared" si="101"/>
        <v>-0.29602531588751485</v>
      </c>
      <c r="CB280" s="40">
        <f t="shared" si="101"/>
        <v>-0.2893849109611244</v>
      </c>
      <c r="CC280" s="2">
        <f t="shared" ref="CC280:CH343" si="110">BW280*10000</f>
        <v>0</v>
      </c>
      <c r="CD280" s="2">
        <f t="shared" si="110"/>
        <v>-2229.7270628169958</v>
      </c>
      <c r="CE280" s="2">
        <f t="shared" si="110"/>
        <v>-10114.503816793891</v>
      </c>
      <c r="CF280" s="2">
        <f t="shared" si="102"/>
        <v>-3117.6612696825678</v>
      </c>
      <c r="CG280" s="29">
        <f t="shared" si="102"/>
        <v>-2960.2531588751485</v>
      </c>
      <c r="CH280" s="31">
        <f t="shared" si="102"/>
        <v>-2893.8491096112439</v>
      </c>
      <c r="CI280" s="40">
        <f>IFERROR(M280/'Class Sum-WR'!M280,0)</f>
        <v>0</v>
      </c>
      <c r="CJ280" s="40">
        <f>IFERROR(M280/'Class Sum-TH'!M280,0)</f>
        <v>0</v>
      </c>
    </row>
    <row r="281" spans="1:89" hidden="1" outlineLevel="1" x14ac:dyDescent="0.2">
      <c r="A281" t="s">
        <v>46</v>
      </c>
      <c r="B281" t="s">
        <v>46</v>
      </c>
      <c r="C281" t="s">
        <v>107</v>
      </c>
      <c r="D281" t="s">
        <v>107</v>
      </c>
      <c r="E281" t="s">
        <v>106</v>
      </c>
      <c r="F281" s="27">
        <f t="shared" si="93"/>
        <v>46286</v>
      </c>
      <c r="G281" s="60" t="s">
        <v>36</v>
      </c>
      <c r="H281" s="28">
        <v>0</v>
      </c>
      <c r="I281" s="2">
        <v>0</v>
      </c>
      <c r="J281" s="2">
        <v>0</v>
      </c>
      <c r="K281" s="2">
        <v>0</v>
      </c>
      <c r="L281" s="29">
        <v>0</v>
      </c>
      <c r="M281" s="30">
        <f t="shared" si="89"/>
        <v>0</v>
      </c>
      <c r="N281" t="s">
        <v>49</v>
      </c>
      <c r="O281" t="s">
        <v>49</v>
      </c>
      <c r="P281" t="s">
        <v>107</v>
      </c>
      <c r="Q281" t="s">
        <v>107</v>
      </c>
      <c r="R281" t="s">
        <v>106</v>
      </c>
      <c r="S281" s="27">
        <f t="shared" si="94"/>
        <v>45922</v>
      </c>
      <c r="T281" s="60" t="s">
        <v>36</v>
      </c>
      <c r="U281" s="28">
        <v>-262.74</v>
      </c>
      <c r="V281" s="2">
        <v>1923.13</v>
      </c>
      <c r="W281" s="2">
        <v>93.77</v>
      </c>
      <c r="X281" s="2">
        <v>6080.3</v>
      </c>
      <c r="Y281" s="29">
        <v>2473.73</v>
      </c>
      <c r="Z281" s="31">
        <f t="shared" si="90"/>
        <v>10308.19</v>
      </c>
      <c r="AA281" s="32">
        <f t="shared" si="103"/>
        <v>262.74</v>
      </c>
      <c r="AB281" s="5">
        <f t="shared" si="103"/>
        <v>-1923.13</v>
      </c>
      <c r="AC281" s="5">
        <f t="shared" si="103"/>
        <v>-93.77</v>
      </c>
      <c r="AD281" s="5">
        <f t="shared" si="95"/>
        <v>-6080.3</v>
      </c>
      <c r="AE281" s="33">
        <f t="shared" si="95"/>
        <v>-2473.73</v>
      </c>
      <c r="AF281" s="34">
        <f t="shared" si="95"/>
        <v>-10308.19</v>
      </c>
      <c r="AG281" s="35">
        <f t="shared" si="104"/>
        <v>-1</v>
      </c>
      <c r="AH281" s="7">
        <f t="shared" si="104"/>
        <v>-1</v>
      </c>
      <c r="AI281" s="7">
        <f t="shared" si="104"/>
        <v>-1</v>
      </c>
      <c r="AJ281" s="7">
        <f t="shared" si="96"/>
        <v>-1</v>
      </c>
      <c r="AK281" s="36">
        <f t="shared" si="96"/>
        <v>-1</v>
      </c>
      <c r="AL281" s="37">
        <f t="shared" si="96"/>
        <v>-1</v>
      </c>
      <c r="AM281" s="2">
        <v>0</v>
      </c>
      <c r="AN281" s="2">
        <v>0</v>
      </c>
      <c r="AO281" s="2">
        <v>0</v>
      </c>
      <c r="AP281" s="2">
        <v>0</v>
      </c>
      <c r="AQ281" s="29">
        <v>0</v>
      </c>
      <c r="AR281" s="31">
        <f t="shared" si="91"/>
        <v>0</v>
      </c>
      <c r="AS281" s="2">
        <v>-262.74</v>
      </c>
      <c r="AT281" s="2">
        <v>402.65</v>
      </c>
      <c r="AU281" s="2">
        <v>34.78</v>
      </c>
      <c r="AV281" s="2">
        <v>1690.17</v>
      </c>
      <c r="AW281" s="29">
        <v>705.58</v>
      </c>
      <c r="AX281" s="31">
        <f t="shared" si="92"/>
        <v>2570.44</v>
      </c>
      <c r="AY281" s="5">
        <f t="shared" si="105"/>
        <v>262.74</v>
      </c>
      <c r="AZ281" s="5">
        <f t="shared" si="105"/>
        <v>-402.65</v>
      </c>
      <c r="BA281" s="5">
        <f t="shared" si="105"/>
        <v>-34.78</v>
      </c>
      <c r="BB281" s="5">
        <f t="shared" si="97"/>
        <v>-1690.17</v>
      </c>
      <c r="BC281" s="33">
        <f t="shared" si="97"/>
        <v>-705.58</v>
      </c>
      <c r="BD281" s="34">
        <f t="shared" si="97"/>
        <v>-2570.44</v>
      </c>
      <c r="BE281" s="7">
        <f t="shared" si="106"/>
        <v>-1</v>
      </c>
      <c r="BF281" s="7">
        <f t="shared" si="106"/>
        <v>-1</v>
      </c>
      <c r="BG281" s="7">
        <f t="shared" si="106"/>
        <v>-1</v>
      </c>
      <c r="BH281" s="7">
        <f t="shared" si="98"/>
        <v>-1</v>
      </c>
      <c r="BI281" s="36">
        <f t="shared" si="98"/>
        <v>-1</v>
      </c>
      <c r="BJ281" s="37">
        <f t="shared" si="98"/>
        <v>-1</v>
      </c>
      <c r="BK281" s="38">
        <f t="shared" si="107"/>
        <v>0</v>
      </c>
      <c r="BL281" s="38">
        <f t="shared" si="107"/>
        <v>0</v>
      </c>
      <c r="BM281" s="38">
        <f t="shared" si="107"/>
        <v>0</v>
      </c>
      <c r="BN281" s="38">
        <f t="shared" si="99"/>
        <v>0</v>
      </c>
      <c r="BO281" s="39">
        <f t="shared" si="99"/>
        <v>0</v>
      </c>
      <c r="BP281" s="40">
        <f t="shared" si="99"/>
        <v>0</v>
      </c>
      <c r="BQ281" s="38">
        <f t="shared" si="108"/>
        <v>1</v>
      </c>
      <c r="BR281" s="38">
        <f t="shared" si="108"/>
        <v>0.20937222132669137</v>
      </c>
      <c r="BS281" s="38">
        <f t="shared" si="108"/>
        <v>0.37090753972485874</v>
      </c>
      <c r="BT281" s="38">
        <f t="shared" si="100"/>
        <v>0.27797477098169499</v>
      </c>
      <c r="BU281" s="39">
        <f t="shared" si="100"/>
        <v>0.2852291883107696</v>
      </c>
      <c r="BV281" s="40">
        <f t="shared" si="100"/>
        <v>0.24935900483013992</v>
      </c>
      <c r="BW281" s="38">
        <f t="shared" si="109"/>
        <v>-1</v>
      </c>
      <c r="BX281" s="38">
        <f t="shared" si="109"/>
        <v>-0.20937222132669137</v>
      </c>
      <c r="BY281" s="38">
        <f t="shared" si="109"/>
        <v>-0.37090753972485874</v>
      </c>
      <c r="BZ281" s="38">
        <f t="shared" si="101"/>
        <v>-0.27797477098169499</v>
      </c>
      <c r="CA281" s="39">
        <f t="shared" si="101"/>
        <v>-0.2852291883107696</v>
      </c>
      <c r="CB281" s="40">
        <f t="shared" si="101"/>
        <v>-0.24935900483013992</v>
      </c>
      <c r="CC281" s="2">
        <f t="shared" si="110"/>
        <v>-10000</v>
      </c>
      <c r="CD281" s="2">
        <f t="shared" si="110"/>
        <v>-2093.7222132669135</v>
      </c>
      <c r="CE281" s="2">
        <f t="shared" si="110"/>
        <v>-3709.0753972485873</v>
      </c>
      <c r="CF281" s="2">
        <f t="shared" si="102"/>
        <v>-2779.7477098169497</v>
      </c>
      <c r="CG281" s="29">
        <f t="shared" si="102"/>
        <v>-2852.2918831076959</v>
      </c>
      <c r="CH281" s="31">
        <f t="shared" si="102"/>
        <v>-2493.5900483013993</v>
      </c>
      <c r="CI281" s="40">
        <f>IFERROR(M281/'Class Sum-WR'!M281,0)</f>
        <v>0</v>
      </c>
      <c r="CJ281" s="40">
        <f>IFERROR(M281/'Class Sum-TH'!M281,0)</f>
        <v>0</v>
      </c>
    </row>
    <row r="282" spans="1:89" hidden="1" outlineLevel="1" x14ac:dyDescent="0.2">
      <c r="A282" t="s">
        <v>46</v>
      </c>
      <c r="B282" t="s">
        <v>46</v>
      </c>
      <c r="C282" t="s">
        <v>107</v>
      </c>
      <c r="D282" t="s">
        <v>107</v>
      </c>
      <c r="E282" t="s">
        <v>106</v>
      </c>
      <c r="F282" s="27">
        <f t="shared" si="93"/>
        <v>46287</v>
      </c>
      <c r="G282" s="60" t="s">
        <v>37</v>
      </c>
      <c r="H282" s="28">
        <v>0</v>
      </c>
      <c r="I282" s="2">
        <v>0</v>
      </c>
      <c r="J282" s="2">
        <v>0</v>
      </c>
      <c r="K282" s="2">
        <v>0</v>
      </c>
      <c r="L282" s="29">
        <v>0</v>
      </c>
      <c r="M282" s="30">
        <f t="shared" si="89"/>
        <v>0</v>
      </c>
      <c r="N282" t="s">
        <v>49</v>
      </c>
      <c r="O282" t="s">
        <v>49</v>
      </c>
      <c r="P282" t="s">
        <v>107</v>
      </c>
      <c r="Q282" t="s">
        <v>107</v>
      </c>
      <c r="R282" t="s">
        <v>106</v>
      </c>
      <c r="S282" s="27">
        <f t="shared" si="94"/>
        <v>45923</v>
      </c>
      <c r="T282" s="60" t="s">
        <v>37</v>
      </c>
      <c r="U282" s="28">
        <v>54.05</v>
      </c>
      <c r="V282" s="2">
        <v>1732.57</v>
      </c>
      <c r="W282" s="2">
        <v>31.2</v>
      </c>
      <c r="X282" s="2">
        <v>6879.68</v>
      </c>
      <c r="Y282" s="29">
        <v>2442.84</v>
      </c>
      <c r="Z282" s="31">
        <f t="shared" si="90"/>
        <v>11140.34</v>
      </c>
      <c r="AA282" s="32">
        <f t="shared" si="103"/>
        <v>-54.05</v>
      </c>
      <c r="AB282" s="5">
        <f t="shared" si="103"/>
        <v>-1732.57</v>
      </c>
      <c r="AC282" s="5">
        <f t="shared" si="103"/>
        <v>-31.2</v>
      </c>
      <c r="AD282" s="5">
        <f t="shared" si="95"/>
        <v>-6879.68</v>
      </c>
      <c r="AE282" s="33">
        <f t="shared" si="95"/>
        <v>-2442.84</v>
      </c>
      <c r="AF282" s="34">
        <f t="shared" si="95"/>
        <v>-11140.34</v>
      </c>
      <c r="AG282" s="35">
        <f t="shared" si="104"/>
        <v>-1</v>
      </c>
      <c r="AH282" s="7">
        <f t="shared" si="104"/>
        <v>-1</v>
      </c>
      <c r="AI282" s="7">
        <f t="shared" si="104"/>
        <v>-1</v>
      </c>
      <c r="AJ282" s="7">
        <f t="shared" si="96"/>
        <v>-1</v>
      </c>
      <c r="AK282" s="36">
        <f t="shared" si="96"/>
        <v>-1</v>
      </c>
      <c r="AL282" s="37">
        <f t="shared" si="96"/>
        <v>-1</v>
      </c>
      <c r="AM282" s="2">
        <v>0</v>
      </c>
      <c r="AN282" s="2">
        <v>0</v>
      </c>
      <c r="AO282" s="2">
        <v>0</v>
      </c>
      <c r="AP282" s="2">
        <v>0</v>
      </c>
      <c r="AQ282" s="29">
        <v>0</v>
      </c>
      <c r="AR282" s="31">
        <f t="shared" si="91"/>
        <v>0</v>
      </c>
      <c r="AS282" s="2">
        <v>54.05</v>
      </c>
      <c r="AT282" s="2">
        <v>357.71</v>
      </c>
      <c r="AU282" s="2">
        <v>16.63</v>
      </c>
      <c r="AV282" s="2">
        <v>2087.4499999999998</v>
      </c>
      <c r="AW282" s="29">
        <v>759.74</v>
      </c>
      <c r="AX282" s="31">
        <f t="shared" si="92"/>
        <v>3275.58</v>
      </c>
      <c r="AY282" s="5">
        <f t="shared" si="105"/>
        <v>-54.05</v>
      </c>
      <c r="AZ282" s="5">
        <f t="shared" si="105"/>
        <v>-357.71</v>
      </c>
      <c r="BA282" s="5">
        <f t="shared" si="105"/>
        <v>-16.63</v>
      </c>
      <c r="BB282" s="5">
        <f t="shared" si="97"/>
        <v>-2087.4499999999998</v>
      </c>
      <c r="BC282" s="33">
        <f t="shared" si="97"/>
        <v>-759.74</v>
      </c>
      <c r="BD282" s="34">
        <f t="shared" si="97"/>
        <v>-3275.58</v>
      </c>
      <c r="BE282" s="7">
        <f t="shared" si="106"/>
        <v>-1</v>
      </c>
      <c r="BF282" s="7">
        <f t="shared" si="106"/>
        <v>-1</v>
      </c>
      <c r="BG282" s="7">
        <f t="shared" si="106"/>
        <v>-1</v>
      </c>
      <c r="BH282" s="7">
        <f t="shared" si="98"/>
        <v>-1</v>
      </c>
      <c r="BI282" s="36">
        <f t="shared" si="98"/>
        <v>-1</v>
      </c>
      <c r="BJ282" s="37">
        <f t="shared" si="98"/>
        <v>-1</v>
      </c>
      <c r="BK282" s="38">
        <f t="shared" si="107"/>
        <v>0</v>
      </c>
      <c r="BL282" s="38">
        <f t="shared" si="107"/>
        <v>0</v>
      </c>
      <c r="BM282" s="38">
        <f t="shared" si="107"/>
        <v>0</v>
      </c>
      <c r="BN282" s="38">
        <f t="shared" si="99"/>
        <v>0</v>
      </c>
      <c r="BO282" s="39">
        <f t="shared" si="99"/>
        <v>0</v>
      </c>
      <c r="BP282" s="40">
        <f t="shared" si="99"/>
        <v>0</v>
      </c>
      <c r="BQ282" s="38">
        <f t="shared" si="108"/>
        <v>1</v>
      </c>
      <c r="BR282" s="38">
        <f t="shared" si="108"/>
        <v>0.2064620765683349</v>
      </c>
      <c r="BS282" s="38">
        <f t="shared" si="108"/>
        <v>0.53301282051282051</v>
      </c>
      <c r="BT282" s="38">
        <f t="shared" si="100"/>
        <v>0.30342254290897247</v>
      </c>
      <c r="BU282" s="39">
        <f t="shared" si="100"/>
        <v>0.31100686086685986</v>
      </c>
      <c r="BV282" s="40">
        <f t="shared" si="100"/>
        <v>0.29402872802804941</v>
      </c>
      <c r="BW282" s="38">
        <f t="shared" si="109"/>
        <v>-1</v>
      </c>
      <c r="BX282" s="38">
        <f t="shared" si="109"/>
        <v>-0.2064620765683349</v>
      </c>
      <c r="BY282" s="38">
        <f t="shared" si="109"/>
        <v>-0.53301282051282051</v>
      </c>
      <c r="BZ282" s="38">
        <f t="shared" si="101"/>
        <v>-0.30342254290897247</v>
      </c>
      <c r="CA282" s="39">
        <f t="shared" si="101"/>
        <v>-0.31100686086685986</v>
      </c>
      <c r="CB282" s="40">
        <f t="shared" si="101"/>
        <v>-0.29402872802804941</v>
      </c>
      <c r="CC282" s="2">
        <f t="shared" si="110"/>
        <v>-10000</v>
      </c>
      <c r="CD282" s="2">
        <f t="shared" si="110"/>
        <v>-2064.620765683349</v>
      </c>
      <c r="CE282" s="2">
        <f t="shared" si="110"/>
        <v>-5330.1282051282051</v>
      </c>
      <c r="CF282" s="2">
        <f t="shared" si="102"/>
        <v>-3034.2254290897249</v>
      </c>
      <c r="CG282" s="29">
        <f t="shared" si="102"/>
        <v>-3110.0686086685987</v>
      </c>
      <c r="CH282" s="31">
        <f t="shared" si="102"/>
        <v>-2940.2872802804941</v>
      </c>
      <c r="CI282" s="40">
        <f>IFERROR(M282/'Class Sum-WR'!M282,0)</f>
        <v>0</v>
      </c>
      <c r="CJ282" s="40">
        <f>IFERROR(M282/'Class Sum-TH'!M282,0)</f>
        <v>0</v>
      </c>
    </row>
    <row r="283" spans="1:89" hidden="1" outlineLevel="1" x14ac:dyDescent="0.2">
      <c r="A283" t="s">
        <v>46</v>
      </c>
      <c r="B283" t="s">
        <v>46</v>
      </c>
      <c r="C283" t="s">
        <v>107</v>
      </c>
      <c r="D283" t="s">
        <v>107</v>
      </c>
      <c r="E283" t="s">
        <v>106</v>
      </c>
      <c r="F283" s="27">
        <f t="shared" si="93"/>
        <v>46288</v>
      </c>
      <c r="G283" s="60" t="s">
        <v>38</v>
      </c>
      <c r="H283" s="28">
        <v>0</v>
      </c>
      <c r="I283" s="2">
        <v>0</v>
      </c>
      <c r="J283" s="2">
        <v>0</v>
      </c>
      <c r="K283" s="2">
        <v>0</v>
      </c>
      <c r="L283" s="29">
        <v>0</v>
      </c>
      <c r="M283" s="30">
        <f t="shared" si="89"/>
        <v>0</v>
      </c>
      <c r="N283" t="s">
        <v>49</v>
      </c>
      <c r="O283" t="s">
        <v>49</v>
      </c>
      <c r="P283" t="s">
        <v>107</v>
      </c>
      <c r="Q283" t="s">
        <v>107</v>
      </c>
      <c r="R283" t="s">
        <v>106</v>
      </c>
      <c r="S283" s="27">
        <f t="shared" si="94"/>
        <v>45924</v>
      </c>
      <c r="T283" s="60" t="s">
        <v>38</v>
      </c>
      <c r="U283" s="28">
        <v>-9.83</v>
      </c>
      <c r="V283" s="2">
        <v>1948.51</v>
      </c>
      <c r="W283" s="2">
        <v>105.89</v>
      </c>
      <c r="X283" s="2">
        <v>4676.8100000000004</v>
      </c>
      <c r="Y283" s="29">
        <v>2467.7199999999998</v>
      </c>
      <c r="Z283" s="31">
        <f t="shared" si="90"/>
        <v>9189.1</v>
      </c>
      <c r="AA283" s="32">
        <f t="shared" si="103"/>
        <v>9.83</v>
      </c>
      <c r="AB283" s="5">
        <f t="shared" si="103"/>
        <v>-1948.51</v>
      </c>
      <c r="AC283" s="5">
        <f t="shared" si="103"/>
        <v>-105.89</v>
      </c>
      <c r="AD283" s="5">
        <f t="shared" si="95"/>
        <v>-4676.8100000000004</v>
      </c>
      <c r="AE283" s="33">
        <f t="shared" si="95"/>
        <v>-2467.7199999999998</v>
      </c>
      <c r="AF283" s="34">
        <f t="shared" si="95"/>
        <v>-9189.1</v>
      </c>
      <c r="AG283" s="35">
        <f t="shared" si="104"/>
        <v>-1</v>
      </c>
      <c r="AH283" s="7">
        <f t="shared" si="104"/>
        <v>-1</v>
      </c>
      <c r="AI283" s="7">
        <f t="shared" si="104"/>
        <v>-1</v>
      </c>
      <c r="AJ283" s="7">
        <f t="shared" si="96"/>
        <v>-1</v>
      </c>
      <c r="AK283" s="36">
        <f t="shared" si="96"/>
        <v>-1</v>
      </c>
      <c r="AL283" s="37">
        <f t="shared" si="96"/>
        <v>-1</v>
      </c>
      <c r="AM283" s="2">
        <v>0</v>
      </c>
      <c r="AN283" s="2">
        <v>0</v>
      </c>
      <c r="AO283" s="2">
        <v>0</v>
      </c>
      <c r="AP283" s="2">
        <v>0</v>
      </c>
      <c r="AQ283" s="29">
        <v>0</v>
      </c>
      <c r="AR283" s="31">
        <f t="shared" si="91"/>
        <v>0</v>
      </c>
      <c r="AS283" s="2">
        <v>-9.83</v>
      </c>
      <c r="AT283" s="2">
        <v>403.33</v>
      </c>
      <c r="AU283" s="2">
        <v>47.01</v>
      </c>
      <c r="AV283" s="2">
        <v>1354.71</v>
      </c>
      <c r="AW283" s="29">
        <v>808.55</v>
      </c>
      <c r="AX283" s="31">
        <f t="shared" si="92"/>
        <v>2603.77</v>
      </c>
      <c r="AY283" s="5">
        <f t="shared" si="105"/>
        <v>9.83</v>
      </c>
      <c r="AZ283" s="5">
        <f t="shared" si="105"/>
        <v>-403.33</v>
      </c>
      <c r="BA283" s="5">
        <f t="shared" si="105"/>
        <v>-47.01</v>
      </c>
      <c r="BB283" s="5">
        <f t="shared" si="97"/>
        <v>-1354.71</v>
      </c>
      <c r="BC283" s="33">
        <f t="shared" si="97"/>
        <v>-808.55</v>
      </c>
      <c r="BD283" s="34">
        <f t="shared" si="97"/>
        <v>-2603.77</v>
      </c>
      <c r="BE283" s="7">
        <f t="shared" si="106"/>
        <v>-1</v>
      </c>
      <c r="BF283" s="7">
        <f t="shared" si="106"/>
        <v>-1</v>
      </c>
      <c r="BG283" s="7">
        <f t="shared" si="106"/>
        <v>-1</v>
      </c>
      <c r="BH283" s="7">
        <f t="shared" si="98"/>
        <v>-1</v>
      </c>
      <c r="BI283" s="36">
        <f t="shared" si="98"/>
        <v>-1</v>
      </c>
      <c r="BJ283" s="37">
        <f t="shared" si="98"/>
        <v>-1</v>
      </c>
      <c r="BK283" s="38">
        <f t="shared" si="107"/>
        <v>0</v>
      </c>
      <c r="BL283" s="38">
        <f t="shared" si="107"/>
        <v>0</v>
      </c>
      <c r="BM283" s="38">
        <f t="shared" si="107"/>
        <v>0</v>
      </c>
      <c r="BN283" s="38">
        <f t="shared" si="99"/>
        <v>0</v>
      </c>
      <c r="BO283" s="39">
        <f t="shared" si="99"/>
        <v>0</v>
      </c>
      <c r="BP283" s="40">
        <f t="shared" si="99"/>
        <v>0</v>
      </c>
      <c r="BQ283" s="38">
        <f t="shared" si="108"/>
        <v>1</v>
      </c>
      <c r="BR283" s="38">
        <f t="shared" si="108"/>
        <v>0.20699406212952459</v>
      </c>
      <c r="BS283" s="38">
        <f t="shared" si="108"/>
        <v>0.44395127018604208</v>
      </c>
      <c r="BT283" s="38">
        <f t="shared" si="100"/>
        <v>0.28966539158101351</v>
      </c>
      <c r="BU283" s="39">
        <f t="shared" si="100"/>
        <v>0.32765062486829949</v>
      </c>
      <c r="BV283" s="40">
        <f t="shared" si="100"/>
        <v>0.28335419137891632</v>
      </c>
      <c r="BW283" s="38">
        <f t="shared" si="109"/>
        <v>-1</v>
      </c>
      <c r="BX283" s="38">
        <f t="shared" si="109"/>
        <v>-0.20699406212952459</v>
      </c>
      <c r="BY283" s="38">
        <f t="shared" si="109"/>
        <v>-0.44395127018604208</v>
      </c>
      <c r="BZ283" s="38">
        <f t="shared" si="101"/>
        <v>-0.28966539158101351</v>
      </c>
      <c r="CA283" s="39">
        <f t="shared" si="101"/>
        <v>-0.32765062486829949</v>
      </c>
      <c r="CB283" s="40">
        <f t="shared" si="101"/>
        <v>-0.28335419137891632</v>
      </c>
      <c r="CC283" s="2">
        <f t="shared" si="110"/>
        <v>-10000</v>
      </c>
      <c r="CD283" s="2">
        <f t="shared" si="110"/>
        <v>-2069.9406212952458</v>
      </c>
      <c r="CE283" s="2">
        <f t="shared" si="110"/>
        <v>-4439.5127018604207</v>
      </c>
      <c r="CF283" s="2">
        <f t="shared" si="102"/>
        <v>-2896.653915810135</v>
      </c>
      <c r="CG283" s="29">
        <f t="shared" si="102"/>
        <v>-3276.5062486829947</v>
      </c>
      <c r="CH283" s="31">
        <f t="shared" si="102"/>
        <v>-2833.5419137891631</v>
      </c>
      <c r="CI283" s="40">
        <f>IFERROR(M283/'Class Sum-WR'!M283,0)</f>
        <v>0</v>
      </c>
      <c r="CJ283" s="40">
        <f>IFERROR(M283/'Class Sum-TH'!M283,0)</f>
        <v>0</v>
      </c>
    </row>
    <row r="284" spans="1:89" hidden="1" outlineLevel="1" x14ac:dyDescent="0.2">
      <c r="A284" t="s">
        <v>46</v>
      </c>
      <c r="B284" t="s">
        <v>46</v>
      </c>
      <c r="C284" t="s">
        <v>107</v>
      </c>
      <c r="D284" t="s">
        <v>107</v>
      </c>
      <c r="E284" t="s">
        <v>106</v>
      </c>
      <c r="F284" s="27">
        <f t="shared" si="93"/>
        <v>46289</v>
      </c>
      <c r="G284" s="60" t="s">
        <v>39</v>
      </c>
      <c r="H284" s="28">
        <v>0</v>
      </c>
      <c r="I284" s="2">
        <v>0</v>
      </c>
      <c r="J284" s="2">
        <v>0</v>
      </c>
      <c r="K284" s="2">
        <v>0</v>
      </c>
      <c r="L284" s="29">
        <v>0</v>
      </c>
      <c r="M284" s="30">
        <f t="shared" si="89"/>
        <v>0</v>
      </c>
      <c r="N284" t="s">
        <v>49</v>
      </c>
      <c r="O284" t="s">
        <v>49</v>
      </c>
      <c r="P284" t="s">
        <v>107</v>
      </c>
      <c r="Q284" t="s">
        <v>107</v>
      </c>
      <c r="R284" t="s">
        <v>106</v>
      </c>
      <c r="S284" s="27">
        <f t="shared" si="94"/>
        <v>45925</v>
      </c>
      <c r="T284" s="60" t="s">
        <v>39</v>
      </c>
      <c r="U284" s="28">
        <v>-23.89</v>
      </c>
      <c r="V284" s="2">
        <v>2414.27</v>
      </c>
      <c r="W284" s="2">
        <v>145.83000000000001</v>
      </c>
      <c r="X284" s="2">
        <v>7776.12</v>
      </c>
      <c r="Y284" s="29">
        <v>4677.8500000000004</v>
      </c>
      <c r="Z284" s="31">
        <f t="shared" si="90"/>
        <v>14990.18</v>
      </c>
      <c r="AA284" s="32">
        <f t="shared" si="103"/>
        <v>23.89</v>
      </c>
      <c r="AB284" s="5">
        <f t="shared" si="103"/>
        <v>-2414.27</v>
      </c>
      <c r="AC284" s="5">
        <f t="shared" si="103"/>
        <v>-145.83000000000001</v>
      </c>
      <c r="AD284" s="5">
        <f t="shared" si="95"/>
        <v>-7776.12</v>
      </c>
      <c r="AE284" s="33">
        <f t="shared" si="95"/>
        <v>-4677.8500000000004</v>
      </c>
      <c r="AF284" s="34">
        <f t="shared" si="95"/>
        <v>-14990.18</v>
      </c>
      <c r="AG284" s="35">
        <f t="shared" si="104"/>
        <v>-1</v>
      </c>
      <c r="AH284" s="7">
        <f t="shared" si="104"/>
        <v>-1</v>
      </c>
      <c r="AI284" s="7">
        <f t="shared" si="104"/>
        <v>-1</v>
      </c>
      <c r="AJ284" s="7">
        <f t="shared" si="96"/>
        <v>-1</v>
      </c>
      <c r="AK284" s="36">
        <f t="shared" si="96"/>
        <v>-1</v>
      </c>
      <c r="AL284" s="37">
        <f t="shared" si="96"/>
        <v>-1</v>
      </c>
      <c r="AM284" s="2">
        <v>0</v>
      </c>
      <c r="AN284" s="2">
        <v>0</v>
      </c>
      <c r="AO284" s="2">
        <v>0</v>
      </c>
      <c r="AP284" s="2">
        <v>0</v>
      </c>
      <c r="AQ284" s="29">
        <v>0</v>
      </c>
      <c r="AR284" s="31">
        <f t="shared" si="91"/>
        <v>0</v>
      </c>
      <c r="AS284" s="2">
        <v>-23.89</v>
      </c>
      <c r="AT284" s="2">
        <v>522.58000000000004</v>
      </c>
      <c r="AU284" s="2">
        <v>54.48</v>
      </c>
      <c r="AV284" s="2">
        <v>2205.91</v>
      </c>
      <c r="AW284" s="29">
        <v>1436.91</v>
      </c>
      <c r="AX284" s="31">
        <f t="shared" si="92"/>
        <v>4195.99</v>
      </c>
      <c r="AY284" s="5">
        <f t="shared" si="105"/>
        <v>23.89</v>
      </c>
      <c r="AZ284" s="5">
        <f t="shared" si="105"/>
        <v>-522.58000000000004</v>
      </c>
      <c r="BA284" s="5">
        <f t="shared" si="105"/>
        <v>-54.48</v>
      </c>
      <c r="BB284" s="5">
        <f t="shared" si="97"/>
        <v>-2205.91</v>
      </c>
      <c r="BC284" s="33">
        <f t="shared" si="97"/>
        <v>-1436.91</v>
      </c>
      <c r="BD284" s="34">
        <f t="shared" si="97"/>
        <v>-4195.99</v>
      </c>
      <c r="BE284" s="7">
        <f t="shared" si="106"/>
        <v>-1</v>
      </c>
      <c r="BF284" s="7">
        <f t="shared" si="106"/>
        <v>-1</v>
      </c>
      <c r="BG284" s="7">
        <f t="shared" si="106"/>
        <v>-1</v>
      </c>
      <c r="BH284" s="7">
        <f t="shared" si="98"/>
        <v>-1</v>
      </c>
      <c r="BI284" s="36">
        <f t="shared" si="98"/>
        <v>-1</v>
      </c>
      <c r="BJ284" s="37">
        <f t="shared" si="98"/>
        <v>-1</v>
      </c>
      <c r="BK284" s="38">
        <f t="shared" si="107"/>
        <v>0</v>
      </c>
      <c r="BL284" s="38">
        <f t="shared" si="107"/>
        <v>0</v>
      </c>
      <c r="BM284" s="38">
        <f t="shared" si="107"/>
        <v>0</v>
      </c>
      <c r="BN284" s="38">
        <f t="shared" si="99"/>
        <v>0</v>
      </c>
      <c r="BO284" s="39">
        <f t="shared" si="99"/>
        <v>0</v>
      </c>
      <c r="BP284" s="40">
        <f t="shared" si="99"/>
        <v>0</v>
      </c>
      <c r="BQ284" s="38">
        <f t="shared" si="108"/>
        <v>1</v>
      </c>
      <c r="BR284" s="38">
        <f t="shared" si="108"/>
        <v>0.21645466331437663</v>
      </c>
      <c r="BS284" s="38">
        <f t="shared" si="108"/>
        <v>0.37358568195844472</v>
      </c>
      <c r="BT284" s="38">
        <f t="shared" si="100"/>
        <v>0.28367746382514669</v>
      </c>
      <c r="BU284" s="39">
        <f t="shared" si="100"/>
        <v>0.30717316716012699</v>
      </c>
      <c r="BV284" s="40">
        <f t="shared" si="100"/>
        <v>0.27991591828783907</v>
      </c>
      <c r="BW284" s="38">
        <f t="shared" si="109"/>
        <v>-1</v>
      </c>
      <c r="BX284" s="38">
        <f t="shared" si="109"/>
        <v>-0.21645466331437663</v>
      </c>
      <c r="BY284" s="38">
        <f t="shared" si="109"/>
        <v>-0.37358568195844472</v>
      </c>
      <c r="BZ284" s="38">
        <f t="shared" si="101"/>
        <v>-0.28367746382514669</v>
      </c>
      <c r="CA284" s="39">
        <f t="shared" si="101"/>
        <v>-0.30717316716012699</v>
      </c>
      <c r="CB284" s="40">
        <f t="shared" si="101"/>
        <v>-0.27991591828783907</v>
      </c>
      <c r="CC284" s="2">
        <f t="shared" si="110"/>
        <v>-10000</v>
      </c>
      <c r="CD284" s="2">
        <f t="shared" si="110"/>
        <v>-2164.5466331437665</v>
      </c>
      <c r="CE284" s="2">
        <f t="shared" si="110"/>
        <v>-3735.8568195844473</v>
      </c>
      <c r="CF284" s="2">
        <f t="shared" si="102"/>
        <v>-2836.774638251467</v>
      </c>
      <c r="CG284" s="29">
        <f t="shared" si="102"/>
        <v>-3071.7316716012701</v>
      </c>
      <c r="CH284" s="31">
        <f t="shared" si="102"/>
        <v>-2799.1591828783908</v>
      </c>
      <c r="CI284" s="40">
        <f>IFERROR(M284/'Class Sum-WR'!M284,0)</f>
        <v>0</v>
      </c>
      <c r="CJ284" s="40">
        <f>IFERROR(M284/'Class Sum-TH'!M284,0)</f>
        <v>0</v>
      </c>
    </row>
    <row r="285" spans="1:89" hidden="1" outlineLevel="1" x14ac:dyDescent="0.2">
      <c r="A285" t="s">
        <v>46</v>
      </c>
      <c r="B285" t="s">
        <v>46</v>
      </c>
      <c r="C285" t="s">
        <v>107</v>
      </c>
      <c r="D285" t="s">
        <v>107</v>
      </c>
      <c r="E285" t="s">
        <v>106</v>
      </c>
      <c r="F285" s="27">
        <f t="shared" si="93"/>
        <v>46290</v>
      </c>
      <c r="G285" s="60" t="s">
        <v>40</v>
      </c>
      <c r="H285" s="28">
        <v>0</v>
      </c>
      <c r="I285" s="2">
        <v>0</v>
      </c>
      <c r="J285" s="2">
        <v>0</v>
      </c>
      <c r="K285" s="2">
        <v>0</v>
      </c>
      <c r="L285" s="29">
        <v>0</v>
      </c>
      <c r="M285" s="30">
        <f t="shared" si="89"/>
        <v>0</v>
      </c>
      <c r="N285" t="s">
        <v>49</v>
      </c>
      <c r="O285" t="s">
        <v>49</v>
      </c>
      <c r="P285" t="s">
        <v>107</v>
      </c>
      <c r="Q285" t="s">
        <v>107</v>
      </c>
      <c r="R285" t="s">
        <v>106</v>
      </c>
      <c r="S285" s="27">
        <f t="shared" si="94"/>
        <v>45926</v>
      </c>
      <c r="T285" s="60" t="s">
        <v>40</v>
      </c>
      <c r="U285" s="28">
        <v>-7.1</v>
      </c>
      <c r="V285" s="2">
        <v>5508.53</v>
      </c>
      <c r="W285" s="2">
        <v>343.99</v>
      </c>
      <c r="X285" s="2">
        <v>13802.62</v>
      </c>
      <c r="Y285" s="29">
        <v>5238.87</v>
      </c>
      <c r="Z285" s="31">
        <f t="shared" si="90"/>
        <v>24886.91</v>
      </c>
      <c r="AA285" s="32">
        <f t="shared" si="103"/>
        <v>7.1</v>
      </c>
      <c r="AB285" s="5">
        <f t="shared" si="103"/>
        <v>-5508.53</v>
      </c>
      <c r="AC285" s="5">
        <f t="shared" si="103"/>
        <v>-343.99</v>
      </c>
      <c r="AD285" s="5">
        <f t="shared" si="95"/>
        <v>-13802.62</v>
      </c>
      <c r="AE285" s="33">
        <f t="shared" si="95"/>
        <v>-5238.87</v>
      </c>
      <c r="AF285" s="34">
        <f t="shared" si="95"/>
        <v>-24886.91</v>
      </c>
      <c r="AG285" s="35">
        <f t="shared" si="104"/>
        <v>-1</v>
      </c>
      <c r="AH285" s="7">
        <f t="shared" si="104"/>
        <v>-1</v>
      </c>
      <c r="AI285" s="7">
        <f t="shared" si="104"/>
        <v>-1</v>
      </c>
      <c r="AJ285" s="7">
        <f t="shared" si="96"/>
        <v>-1</v>
      </c>
      <c r="AK285" s="36">
        <f t="shared" si="96"/>
        <v>-1</v>
      </c>
      <c r="AL285" s="37">
        <f t="shared" si="96"/>
        <v>-1</v>
      </c>
      <c r="AM285" s="2">
        <v>0</v>
      </c>
      <c r="AN285" s="2">
        <v>0</v>
      </c>
      <c r="AO285" s="2">
        <v>0</v>
      </c>
      <c r="AP285" s="2">
        <v>0</v>
      </c>
      <c r="AQ285" s="29">
        <v>0</v>
      </c>
      <c r="AR285" s="31">
        <f t="shared" si="91"/>
        <v>0</v>
      </c>
      <c r="AS285" s="2">
        <v>-7.1</v>
      </c>
      <c r="AT285" s="2">
        <v>1219.6500000000001</v>
      </c>
      <c r="AU285" s="2">
        <v>222.38</v>
      </c>
      <c r="AV285" s="2">
        <v>4141.1899999999996</v>
      </c>
      <c r="AW285" s="29">
        <v>1572.74</v>
      </c>
      <c r="AX285" s="31">
        <f t="shared" si="92"/>
        <v>7148.86</v>
      </c>
      <c r="AY285" s="5">
        <f t="shared" si="105"/>
        <v>7.1</v>
      </c>
      <c r="AZ285" s="5">
        <f t="shared" si="105"/>
        <v>-1219.6500000000001</v>
      </c>
      <c r="BA285" s="5">
        <f t="shared" si="105"/>
        <v>-222.38</v>
      </c>
      <c r="BB285" s="5">
        <f t="shared" si="97"/>
        <v>-4141.1899999999996</v>
      </c>
      <c r="BC285" s="33">
        <f t="shared" si="97"/>
        <v>-1572.74</v>
      </c>
      <c r="BD285" s="34">
        <f t="shared" si="97"/>
        <v>-7148.86</v>
      </c>
      <c r="BE285" s="7">
        <f t="shared" si="106"/>
        <v>-1</v>
      </c>
      <c r="BF285" s="7">
        <f t="shared" si="106"/>
        <v>-1</v>
      </c>
      <c r="BG285" s="7">
        <f t="shared" si="106"/>
        <v>-1</v>
      </c>
      <c r="BH285" s="7">
        <f t="shared" si="98"/>
        <v>-1</v>
      </c>
      <c r="BI285" s="36">
        <f t="shared" si="98"/>
        <v>-1</v>
      </c>
      <c r="BJ285" s="37">
        <f t="shared" si="98"/>
        <v>-1</v>
      </c>
      <c r="BK285" s="38">
        <f t="shared" si="107"/>
        <v>0</v>
      </c>
      <c r="BL285" s="38">
        <f t="shared" si="107"/>
        <v>0</v>
      </c>
      <c r="BM285" s="38">
        <f t="shared" si="107"/>
        <v>0</v>
      </c>
      <c r="BN285" s="38">
        <f t="shared" si="99"/>
        <v>0</v>
      </c>
      <c r="BO285" s="39">
        <f t="shared" si="99"/>
        <v>0</v>
      </c>
      <c r="BP285" s="40">
        <f t="shared" si="99"/>
        <v>0</v>
      </c>
      <c r="BQ285" s="38">
        <f t="shared" si="108"/>
        <v>1</v>
      </c>
      <c r="BR285" s="38">
        <f t="shared" si="108"/>
        <v>0.2214111568785139</v>
      </c>
      <c r="BS285" s="38">
        <f t="shared" si="108"/>
        <v>0.64647228117096422</v>
      </c>
      <c r="BT285" s="38">
        <f t="shared" si="100"/>
        <v>0.30002926980529782</v>
      </c>
      <c r="BU285" s="39">
        <f t="shared" si="100"/>
        <v>0.30020596044566866</v>
      </c>
      <c r="BV285" s="40">
        <f t="shared" si="100"/>
        <v>0.28725382138642364</v>
      </c>
      <c r="BW285" s="38">
        <f t="shared" si="109"/>
        <v>-1</v>
      </c>
      <c r="BX285" s="38">
        <f t="shared" si="109"/>
        <v>-0.2214111568785139</v>
      </c>
      <c r="BY285" s="38">
        <f t="shared" si="109"/>
        <v>-0.64647228117096422</v>
      </c>
      <c r="BZ285" s="38">
        <f t="shared" si="101"/>
        <v>-0.30002926980529782</v>
      </c>
      <c r="CA285" s="39">
        <f t="shared" si="101"/>
        <v>-0.30020596044566866</v>
      </c>
      <c r="CB285" s="40">
        <f t="shared" si="101"/>
        <v>-0.28725382138642364</v>
      </c>
      <c r="CC285" s="2">
        <f t="shared" si="110"/>
        <v>-10000</v>
      </c>
      <c r="CD285" s="2">
        <f t="shared" si="110"/>
        <v>-2214.1115687851388</v>
      </c>
      <c r="CE285" s="2">
        <f t="shared" si="110"/>
        <v>-6464.722811709642</v>
      </c>
      <c r="CF285" s="2">
        <f t="shared" si="102"/>
        <v>-3000.2926980529783</v>
      </c>
      <c r="CG285" s="29">
        <f t="shared" si="102"/>
        <v>-3002.0596044566864</v>
      </c>
      <c r="CH285" s="31">
        <f t="shared" si="102"/>
        <v>-2872.5382138642362</v>
      </c>
      <c r="CI285" s="40">
        <f>IFERROR(M285/'Class Sum-WR'!M285,0)</f>
        <v>0</v>
      </c>
      <c r="CJ285" s="40">
        <f>IFERROR(M285/'Class Sum-TH'!M285,0)</f>
        <v>0</v>
      </c>
    </row>
    <row r="286" spans="1:89" ht="13.5" hidden="1" outlineLevel="1" thickBot="1" x14ac:dyDescent="0.25">
      <c r="A286" t="s">
        <v>46</v>
      </c>
      <c r="B286" t="s">
        <v>46</v>
      </c>
      <c r="C286" t="s">
        <v>107</v>
      </c>
      <c r="D286" t="s">
        <v>107</v>
      </c>
      <c r="E286" t="s">
        <v>106</v>
      </c>
      <c r="F286" s="41">
        <f t="shared" si="93"/>
        <v>46291</v>
      </c>
      <c r="G286" s="61" t="s">
        <v>41</v>
      </c>
      <c r="H286" s="43">
        <v>0</v>
      </c>
      <c r="I286" s="44">
        <v>0</v>
      </c>
      <c r="J286" s="44">
        <v>0</v>
      </c>
      <c r="K286" s="44">
        <v>0</v>
      </c>
      <c r="L286" s="45">
        <v>0</v>
      </c>
      <c r="M286" s="46">
        <f t="shared" si="89"/>
        <v>0</v>
      </c>
      <c r="N286" t="s">
        <v>49</v>
      </c>
      <c r="O286" t="s">
        <v>49</v>
      </c>
      <c r="P286" t="s">
        <v>107</v>
      </c>
      <c r="Q286" t="s">
        <v>107</v>
      </c>
      <c r="R286" t="s">
        <v>106</v>
      </c>
      <c r="S286" s="41">
        <f t="shared" si="94"/>
        <v>45927</v>
      </c>
      <c r="T286" s="61" t="s">
        <v>41</v>
      </c>
      <c r="U286" s="43">
        <v>-17.649999999999999</v>
      </c>
      <c r="V286" s="44">
        <v>5064.6000000000004</v>
      </c>
      <c r="W286" s="44">
        <v>207.09</v>
      </c>
      <c r="X286" s="44">
        <v>11588.86</v>
      </c>
      <c r="Y286" s="45">
        <v>4937.91</v>
      </c>
      <c r="Z286" s="47">
        <f t="shared" si="90"/>
        <v>21780.81</v>
      </c>
      <c r="AA286" s="48">
        <f t="shared" si="103"/>
        <v>17.649999999999999</v>
      </c>
      <c r="AB286" s="49">
        <f t="shared" si="103"/>
        <v>-5064.6000000000004</v>
      </c>
      <c r="AC286" s="49">
        <f t="shared" si="103"/>
        <v>-207.09</v>
      </c>
      <c r="AD286" s="49">
        <f t="shared" si="95"/>
        <v>-11588.86</v>
      </c>
      <c r="AE286" s="50">
        <f t="shared" si="95"/>
        <v>-4937.91</v>
      </c>
      <c r="AF286" s="51">
        <f t="shared" si="95"/>
        <v>-21780.81</v>
      </c>
      <c r="AG286" s="52">
        <f t="shared" si="104"/>
        <v>-1</v>
      </c>
      <c r="AH286" s="53">
        <f t="shared" si="104"/>
        <v>-1</v>
      </c>
      <c r="AI286" s="53">
        <f t="shared" si="104"/>
        <v>-1</v>
      </c>
      <c r="AJ286" s="53">
        <f t="shared" si="96"/>
        <v>-1</v>
      </c>
      <c r="AK286" s="54">
        <f t="shared" si="96"/>
        <v>-1</v>
      </c>
      <c r="AL286" s="55">
        <f t="shared" si="96"/>
        <v>-1</v>
      </c>
      <c r="AM286" s="44">
        <v>0</v>
      </c>
      <c r="AN286" s="44">
        <v>0</v>
      </c>
      <c r="AO286" s="44">
        <v>0</v>
      </c>
      <c r="AP286" s="44">
        <v>0</v>
      </c>
      <c r="AQ286" s="45">
        <v>0</v>
      </c>
      <c r="AR286" s="47">
        <f t="shared" si="91"/>
        <v>0</v>
      </c>
      <c r="AS286" s="44">
        <v>-17.649999999999999</v>
      </c>
      <c r="AT286" s="44">
        <v>1140.99</v>
      </c>
      <c r="AU286" s="44">
        <v>93.48</v>
      </c>
      <c r="AV286" s="44">
        <v>3445.05</v>
      </c>
      <c r="AW286" s="45">
        <v>1495.42</v>
      </c>
      <c r="AX286" s="47">
        <f t="shared" si="92"/>
        <v>6157.29</v>
      </c>
      <c r="AY286" s="49">
        <f t="shared" si="105"/>
        <v>17.649999999999999</v>
      </c>
      <c r="AZ286" s="49">
        <f t="shared" si="105"/>
        <v>-1140.99</v>
      </c>
      <c r="BA286" s="49">
        <f t="shared" si="105"/>
        <v>-93.48</v>
      </c>
      <c r="BB286" s="49">
        <f t="shared" si="97"/>
        <v>-3445.05</v>
      </c>
      <c r="BC286" s="50">
        <f t="shared" si="97"/>
        <v>-1495.42</v>
      </c>
      <c r="BD286" s="51">
        <f t="shared" si="97"/>
        <v>-6157.29</v>
      </c>
      <c r="BE286" s="53">
        <f t="shared" si="106"/>
        <v>-1</v>
      </c>
      <c r="BF286" s="53">
        <f t="shared" si="106"/>
        <v>-1</v>
      </c>
      <c r="BG286" s="53">
        <f t="shared" si="106"/>
        <v>-1</v>
      </c>
      <c r="BH286" s="53">
        <f t="shared" si="98"/>
        <v>-1</v>
      </c>
      <c r="BI286" s="54">
        <f t="shared" si="98"/>
        <v>-1</v>
      </c>
      <c r="BJ286" s="55">
        <f t="shared" si="98"/>
        <v>-1</v>
      </c>
      <c r="BK286" s="56">
        <f t="shared" si="107"/>
        <v>0</v>
      </c>
      <c r="BL286" s="56">
        <f t="shared" si="107"/>
        <v>0</v>
      </c>
      <c r="BM286" s="56">
        <f t="shared" si="107"/>
        <v>0</v>
      </c>
      <c r="BN286" s="56">
        <f t="shared" si="99"/>
        <v>0</v>
      </c>
      <c r="BO286" s="57">
        <f t="shared" si="99"/>
        <v>0</v>
      </c>
      <c r="BP286" s="58">
        <f t="shared" si="99"/>
        <v>0</v>
      </c>
      <c r="BQ286" s="56">
        <f t="shared" si="108"/>
        <v>1</v>
      </c>
      <c r="BR286" s="56">
        <f t="shared" si="108"/>
        <v>0.22528728823599098</v>
      </c>
      <c r="BS286" s="56">
        <f t="shared" si="108"/>
        <v>0.45139794292336666</v>
      </c>
      <c r="BT286" s="56">
        <f t="shared" si="100"/>
        <v>0.29727255312429351</v>
      </c>
      <c r="BU286" s="57">
        <f t="shared" si="100"/>
        <v>0.30284472580504712</v>
      </c>
      <c r="BV286" s="58">
        <f t="shared" si="100"/>
        <v>0.28269334336050861</v>
      </c>
      <c r="BW286" s="56">
        <f t="shared" si="109"/>
        <v>-1</v>
      </c>
      <c r="BX286" s="56">
        <f t="shared" si="109"/>
        <v>-0.22528728823599098</v>
      </c>
      <c r="BY286" s="56">
        <f t="shared" si="109"/>
        <v>-0.45139794292336666</v>
      </c>
      <c r="BZ286" s="56">
        <f t="shared" si="101"/>
        <v>-0.29727255312429351</v>
      </c>
      <c r="CA286" s="57">
        <f t="shared" si="101"/>
        <v>-0.30284472580504712</v>
      </c>
      <c r="CB286" s="58">
        <f t="shared" si="101"/>
        <v>-0.28269334336050861</v>
      </c>
      <c r="CC286" s="44">
        <f t="shared" si="110"/>
        <v>-10000</v>
      </c>
      <c r="CD286" s="44">
        <f t="shared" si="110"/>
        <v>-2252.8728823599099</v>
      </c>
      <c r="CE286" s="44">
        <f t="shared" si="110"/>
        <v>-4513.9794292336665</v>
      </c>
      <c r="CF286" s="44">
        <f t="shared" si="102"/>
        <v>-2972.7255312429352</v>
      </c>
      <c r="CG286" s="45">
        <f t="shared" si="102"/>
        <v>-3028.4472580504712</v>
      </c>
      <c r="CH286" s="47">
        <f t="shared" si="102"/>
        <v>-2826.9334336050861</v>
      </c>
      <c r="CI286" s="58">
        <f>IFERROR(M286/'Class Sum-WR'!M286,0)</f>
        <v>0</v>
      </c>
      <c r="CJ286" s="58">
        <f>IFERROR(M286/'Class Sum-TH'!M286,0)</f>
        <v>0</v>
      </c>
    </row>
    <row r="287" spans="1:89" hidden="1" outlineLevel="1" x14ac:dyDescent="0.2">
      <c r="A287" t="s">
        <v>46</v>
      </c>
      <c r="B287" t="s">
        <v>46</v>
      </c>
      <c r="C287" t="s">
        <v>114</v>
      </c>
      <c r="D287" t="s">
        <v>107</v>
      </c>
      <c r="E287" t="s">
        <v>110</v>
      </c>
      <c r="F287" s="27">
        <f t="shared" si="93"/>
        <v>46292</v>
      </c>
      <c r="G287" s="60" t="s">
        <v>35</v>
      </c>
      <c r="H287" s="28">
        <v>0</v>
      </c>
      <c r="I287" s="2">
        <v>0</v>
      </c>
      <c r="J287" s="2">
        <v>0</v>
      </c>
      <c r="K287" s="2">
        <v>0</v>
      </c>
      <c r="L287" s="29">
        <v>0</v>
      </c>
      <c r="M287" s="30">
        <f t="shared" si="89"/>
        <v>0</v>
      </c>
      <c r="N287" t="s">
        <v>49</v>
      </c>
      <c r="O287" t="s">
        <v>49</v>
      </c>
      <c r="P287" t="s">
        <v>114</v>
      </c>
      <c r="Q287" t="s">
        <v>107</v>
      </c>
      <c r="R287" t="s">
        <v>110</v>
      </c>
      <c r="S287" s="27">
        <f t="shared" si="94"/>
        <v>45928</v>
      </c>
      <c r="T287" s="60" t="s">
        <v>35</v>
      </c>
      <c r="U287" s="28">
        <v>0</v>
      </c>
      <c r="V287" s="2">
        <v>2479.14</v>
      </c>
      <c r="W287" s="2">
        <v>95.06</v>
      </c>
      <c r="X287" s="2">
        <v>4899.97</v>
      </c>
      <c r="Y287" s="29">
        <v>2201.2399999999998</v>
      </c>
      <c r="Z287" s="31">
        <f t="shared" si="90"/>
        <v>9675.41</v>
      </c>
      <c r="AA287" s="32">
        <f t="shared" si="103"/>
        <v>0</v>
      </c>
      <c r="AB287" s="5">
        <f t="shared" si="103"/>
        <v>-2479.14</v>
      </c>
      <c r="AC287" s="5">
        <f t="shared" si="103"/>
        <v>-95.06</v>
      </c>
      <c r="AD287" s="5">
        <f t="shared" si="95"/>
        <v>-4899.97</v>
      </c>
      <c r="AE287" s="33">
        <f t="shared" si="95"/>
        <v>-2201.2399999999998</v>
      </c>
      <c r="AF287" s="34">
        <f t="shared" si="95"/>
        <v>-9675.41</v>
      </c>
      <c r="AG287" s="35" t="e">
        <f t="shared" si="104"/>
        <v>#DIV/0!</v>
      </c>
      <c r="AH287" s="7">
        <f t="shared" si="104"/>
        <v>-1</v>
      </c>
      <c r="AI287" s="7">
        <f t="shared" si="104"/>
        <v>-1</v>
      </c>
      <c r="AJ287" s="7">
        <f t="shared" si="96"/>
        <v>-1</v>
      </c>
      <c r="AK287" s="36">
        <f t="shared" si="96"/>
        <v>-1</v>
      </c>
      <c r="AL287" s="37">
        <f t="shared" si="96"/>
        <v>-1</v>
      </c>
      <c r="AM287" s="2">
        <v>0</v>
      </c>
      <c r="AN287" s="2">
        <v>0</v>
      </c>
      <c r="AO287" s="2">
        <v>0</v>
      </c>
      <c r="AP287" s="2">
        <v>0</v>
      </c>
      <c r="AQ287" s="29">
        <v>0</v>
      </c>
      <c r="AR287" s="31">
        <f t="shared" si="91"/>
        <v>0</v>
      </c>
      <c r="AS287" s="2">
        <v>0</v>
      </c>
      <c r="AT287" s="2">
        <v>563.47</v>
      </c>
      <c r="AU287" s="2">
        <v>38.47</v>
      </c>
      <c r="AV287" s="2">
        <v>1340.72</v>
      </c>
      <c r="AW287" s="29">
        <v>681.1</v>
      </c>
      <c r="AX287" s="31">
        <f t="shared" si="92"/>
        <v>2623.76</v>
      </c>
      <c r="AY287" s="5">
        <f t="shared" si="105"/>
        <v>0</v>
      </c>
      <c r="AZ287" s="5">
        <f t="shared" si="105"/>
        <v>-563.47</v>
      </c>
      <c r="BA287" s="5">
        <f t="shared" si="105"/>
        <v>-38.47</v>
      </c>
      <c r="BB287" s="5">
        <f t="shared" si="97"/>
        <v>-1340.72</v>
      </c>
      <c r="BC287" s="33">
        <f t="shared" si="97"/>
        <v>-681.1</v>
      </c>
      <c r="BD287" s="34">
        <f t="shared" si="97"/>
        <v>-2623.76</v>
      </c>
      <c r="BE287" s="7" t="e">
        <f t="shared" si="106"/>
        <v>#DIV/0!</v>
      </c>
      <c r="BF287" s="7">
        <f t="shared" si="106"/>
        <v>-1</v>
      </c>
      <c r="BG287" s="7">
        <f t="shared" si="106"/>
        <v>-1</v>
      </c>
      <c r="BH287" s="7">
        <f t="shared" si="98"/>
        <v>-1</v>
      </c>
      <c r="BI287" s="36">
        <f t="shared" si="98"/>
        <v>-1</v>
      </c>
      <c r="BJ287" s="37">
        <f t="shared" si="98"/>
        <v>-1</v>
      </c>
      <c r="BK287" s="38">
        <f t="shared" si="107"/>
        <v>0</v>
      </c>
      <c r="BL287" s="38">
        <f t="shared" si="107"/>
        <v>0</v>
      </c>
      <c r="BM287" s="38">
        <f t="shared" si="107"/>
        <v>0</v>
      </c>
      <c r="BN287" s="38">
        <f t="shared" si="99"/>
        <v>0</v>
      </c>
      <c r="BO287" s="39">
        <f t="shared" si="99"/>
        <v>0</v>
      </c>
      <c r="BP287" s="40">
        <f t="shared" si="99"/>
        <v>0</v>
      </c>
      <c r="BQ287" s="38">
        <f t="shared" si="108"/>
        <v>0</v>
      </c>
      <c r="BR287" s="38">
        <f t="shared" si="108"/>
        <v>0.22728446154714943</v>
      </c>
      <c r="BS287" s="38">
        <f t="shared" si="108"/>
        <v>0.40469177361666314</v>
      </c>
      <c r="BT287" s="38">
        <f t="shared" si="100"/>
        <v>0.27361800174286782</v>
      </c>
      <c r="BU287" s="39">
        <f t="shared" si="100"/>
        <v>0.30941651069397252</v>
      </c>
      <c r="BV287" s="40">
        <f t="shared" si="100"/>
        <v>0.27117817229450747</v>
      </c>
      <c r="BW287" s="38">
        <f t="shared" si="109"/>
        <v>0</v>
      </c>
      <c r="BX287" s="38">
        <f t="shared" si="109"/>
        <v>-0.22728446154714943</v>
      </c>
      <c r="BY287" s="38">
        <f t="shared" si="109"/>
        <v>-0.40469177361666314</v>
      </c>
      <c r="BZ287" s="38">
        <f t="shared" si="101"/>
        <v>-0.27361800174286782</v>
      </c>
      <c r="CA287" s="39">
        <f t="shared" si="101"/>
        <v>-0.30941651069397252</v>
      </c>
      <c r="CB287" s="40">
        <f t="shared" si="101"/>
        <v>-0.27117817229450747</v>
      </c>
      <c r="CC287" s="2">
        <f t="shared" si="110"/>
        <v>0</v>
      </c>
      <c r="CD287" s="2">
        <f t="shared" si="110"/>
        <v>-2272.8446154714943</v>
      </c>
      <c r="CE287" s="2">
        <f t="shared" si="110"/>
        <v>-4046.9177361666316</v>
      </c>
      <c r="CF287" s="2">
        <f t="shared" si="102"/>
        <v>-2736.1800174286782</v>
      </c>
      <c r="CG287" s="29">
        <f t="shared" si="102"/>
        <v>-3094.1651069397253</v>
      </c>
      <c r="CH287" s="31">
        <f t="shared" si="102"/>
        <v>-2711.7817229450748</v>
      </c>
      <c r="CI287" s="40">
        <f>IFERROR(M287/'Class Sum-WR'!M287,0)</f>
        <v>0</v>
      </c>
      <c r="CJ287" s="40">
        <f>IFERROR(M287/'Class Sum-TH'!M287,0)</f>
        <v>0</v>
      </c>
    </row>
    <row r="288" spans="1:89" hidden="1" outlineLevel="1" x14ac:dyDescent="0.2">
      <c r="A288" t="s">
        <v>46</v>
      </c>
      <c r="B288" t="s">
        <v>46</v>
      </c>
      <c r="C288" t="s">
        <v>114</v>
      </c>
      <c r="D288" t="s">
        <v>107</v>
      </c>
      <c r="E288" t="s">
        <v>110</v>
      </c>
      <c r="F288" s="27">
        <f t="shared" si="93"/>
        <v>46293</v>
      </c>
      <c r="G288" s="60" t="s">
        <v>36</v>
      </c>
      <c r="H288" s="28">
        <v>0</v>
      </c>
      <c r="I288" s="2">
        <v>0</v>
      </c>
      <c r="J288" s="2">
        <v>0</v>
      </c>
      <c r="K288" s="2">
        <v>0</v>
      </c>
      <c r="L288" s="29">
        <v>0</v>
      </c>
      <c r="M288" s="30">
        <f t="shared" si="89"/>
        <v>0</v>
      </c>
      <c r="N288" t="s">
        <v>49</v>
      </c>
      <c r="O288" t="s">
        <v>49</v>
      </c>
      <c r="P288" t="s">
        <v>114</v>
      </c>
      <c r="Q288" t="s">
        <v>107</v>
      </c>
      <c r="R288" t="s">
        <v>110</v>
      </c>
      <c r="S288" s="27">
        <f t="shared" si="94"/>
        <v>45929</v>
      </c>
      <c r="T288" s="60" t="s">
        <v>36</v>
      </c>
      <c r="U288" s="28">
        <v>-325.74</v>
      </c>
      <c r="V288" s="2">
        <v>2303.52</v>
      </c>
      <c r="W288" s="2">
        <v>292.7</v>
      </c>
      <c r="X288" s="2">
        <v>7395.42</v>
      </c>
      <c r="Y288" s="29">
        <v>3026.4</v>
      </c>
      <c r="Z288" s="31">
        <f t="shared" si="90"/>
        <v>12692.3</v>
      </c>
      <c r="AA288" s="32">
        <f t="shared" si="103"/>
        <v>325.74</v>
      </c>
      <c r="AB288" s="5">
        <f t="shared" si="103"/>
        <v>-2303.52</v>
      </c>
      <c r="AC288" s="5">
        <f t="shared" si="103"/>
        <v>-292.7</v>
      </c>
      <c r="AD288" s="5">
        <f t="shared" si="95"/>
        <v>-7395.42</v>
      </c>
      <c r="AE288" s="33">
        <f t="shared" si="95"/>
        <v>-3026.4</v>
      </c>
      <c r="AF288" s="34">
        <f t="shared" si="95"/>
        <v>-12692.3</v>
      </c>
      <c r="AG288" s="35">
        <f t="shared" si="104"/>
        <v>-1</v>
      </c>
      <c r="AH288" s="7">
        <f t="shared" si="104"/>
        <v>-1</v>
      </c>
      <c r="AI288" s="7">
        <f t="shared" si="104"/>
        <v>-1</v>
      </c>
      <c r="AJ288" s="7">
        <f t="shared" si="96"/>
        <v>-1</v>
      </c>
      <c r="AK288" s="36">
        <f t="shared" si="96"/>
        <v>-1</v>
      </c>
      <c r="AL288" s="37">
        <f t="shared" si="96"/>
        <v>-1</v>
      </c>
      <c r="AM288" s="2">
        <v>0</v>
      </c>
      <c r="AN288" s="2">
        <v>0</v>
      </c>
      <c r="AO288" s="2">
        <v>0</v>
      </c>
      <c r="AP288" s="2">
        <v>0</v>
      </c>
      <c r="AQ288" s="29">
        <v>0</v>
      </c>
      <c r="AR288" s="31">
        <f t="shared" si="91"/>
        <v>0</v>
      </c>
      <c r="AS288" s="2">
        <v>-325.74</v>
      </c>
      <c r="AT288" s="2">
        <v>471.62</v>
      </c>
      <c r="AU288" s="2">
        <v>219.34</v>
      </c>
      <c r="AV288" s="2">
        <v>2179.52</v>
      </c>
      <c r="AW288" s="29">
        <v>842.39</v>
      </c>
      <c r="AX288" s="31">
        <f t="shared" si="92"/>
        <v>3387.1299999999997</v>
      </c>
      <c r="AY288" s="5">
        <f t="shared" si="105"/>
        <v>325.74</v>
      </c>
      <c r="AZ288" s="5">
        <f t="shared" si="105"/>
        <v>-471.62</v>
      </c>
      <c r="BA288" s="5">
        <f t="shared" si="105"/>
        <v>-219.34</v>
      </c>
      <c r="BB288" s="5">
        <f t="shared" si="97"/>
        <v>-2179.52</v>
      </c>
      <c r="BC288" s="33">
        <f t="shared" si="97"/>
        <v>-842.39</v>
      </c>
      <c r="BD288" s="34">
        <f t="shared" si="97"/>
        <v>-3387.1299999999997</v>
      </c>
      <c r="BE288" s="7">
        <f t="shared" si="106"/>
        <v>-1</v>
      </c>
      <c r="BF288" s="7">
        <f t="shared" si="106"/>
        <v>-1</v>
      </c>
      <c r="BG288" s="7">
        <f t="shared" si="106"/>
        <v>-1</v>
      </c>
      <c r="BH288" s="7">
        <f t="shared" si="98"/>
        <v>-1</v>
      </c>
      <c r="BI288" s="36">
        <f t="shared" si="98"/>
        <v>-1</v>
      </c>
      <c r="BJ288" s="37">
        <f t="shared" si="98"/>
        <v>-1</v>
      </c>
      <c r="BK288" s="38">
        <f t="shared" si="107"/>
        <v>0</v>
      </c>
      <c r="BL288" s="38">
        <f t="shared" si="107"/>
        <v>0</v>
      </c>
      <c r="BM288" s="38">
        <f t="shared" si="107"/>
        <v>0</v>
      </c>
      <c r="BN288" s="38">
        <f t="shared" si="99"/>
        <v>0</v>
      </c>
      <c r="BO288" s="39">
        <f t="shared" si="99"/>
        <v>0</v>
      </c>
      <c r="BP288" s="40">
        <f t="shared" si="99"/>
        <v>0</v>
      </c>
      <c r="BQ288" s="38">
        <f t="shared" si="108"/>
        <v>1</v>
      </c>
      <c r="BR288" s="38">
        <f t="shared" si="108"/>
        <v>0.20473883447940544</v>
      </c>
      <c r="BS288" s="38">
        <f t="shared" si="108"/>
        <v>0.7493679535360438</v>
      </c>
      <c r="BT288" s="38">
        <f t="shared" si="100"/>
        <v>0.29471213264425822</v>
      </c>
      <c r="BU288" s="39">
        <f t="shared" si="100"/>
        <v>0.27834721120803596</v>
      </c>
      <c r="BV288" s="40">
        <f t="shared" si="100"/>
        <v>0.26686494961512097</v>
      </c>
      <c r="BW288" s="38">
        <f t="shared" si="109"/>
        <v>-1</v>
      </c>
      <c r="BX288" s="38">
        <f t="shared" si="109"/>
        <v>-0.20473883447940544</v>
      </c>
      <c r="BY288" s="38">
        <f t="shared" si="109"/>
        <v>-0.7493679535360438</v>
      </c>
      <c r="BZ288" s="38">
        <f t="shared" si="101"/>
        <v>-0.29471213264425822</v>
      </c>
      <c r="CA288" s="39">
        <f t="shared" si="101"/>
        <v>-0.27834721120803596</v>
      </c>
      <c r="CB288" s="40">
        <f t="shared" si="101"/>
        <v>-0.26686494961512097</v>
      </c>
      <c r="CC288" s="2">
        <f t="shared" si="110"/>
        <v>-10000</v>
      </c>
      <c r="CD288" s="2">
        <f t="shared" si="110"/>
        <v>-2047.3883447940543</v>
      </c>
      <c r="CE288" s="2">
        <f t="shared" si="110"/>
        <v>-7493.6795353604375</v>
      </c>
      <c r="CF288" s="2">
        <f t="shared" si="102"/>
        <v>-2947.1213264425824</v>
      </c>
      <c r="CG288" s="29">
        <f t="shared" si="102"/>
        <v>-2783.4721120803597</v>
      </c>
      <c r="CH288" s="31">
        <f t="shared" si="102"/>
        <v>-2668.6494961512099</v>
      </c>
      <c r="CI288" s="40">
        <f>IFERROR(M288/'Class Sum-WR'!M288,0)</f>
        <v>0</v>
      </c>
      <c r="CJ288" s="40">
        <f>IFERROR(M288/'Class Sum-TH'!M288,0)</f>
        <v>0</v>
      </c>
    </row>
    <row r="289" spans="1:88" hidden="1" outlineLevel="1" x14ac:dyDescent="0.2">
      <c r="A289" t="s">
        <v>46</v>
      </c>
      <c r="B289" t="s">
        <v>46</v>
      </c>
      <c r="C289" t="s">
        <v>114</v>
      </c>
      <c r="D289" t="s">
        <v>107</v>
      </c>
      <c r="E289" t="s">
        <v>110</v>
      </c>
      <c r="F289" s="27">
        <f t="shared" si="93"/>
        <v>46294</v>
      </c>
      <c r="G289" s="60" t="s">
        <v>37</v>
      </c>
      <c r="H289" s="28">
        <v>0</v>
      </c>
      <c r="I289" s="2">
        <v>0</v>
      </c>
      <c r="J289" s="2">
        <v>0</v>
      </c>
      <c r="K289" s="2">
        <v>0</v>
      </c>
      <c r="L289" s="29">
        <v>0</v>
      </c>
      <c r="M289" s="30">
        <f t="shared" si="89"/>
        <v>0</v>
      </c>
      <c r="N289" t="s">
        <v>49</v>
      </c>
      <c r="O289" t="s">
        <v>49</v>
      </c>
      <c r="P289" t="s">
        <v>114</v>
      </c>
      <c r="Q289" t="s">
        <v>107</v>
      </c>
      <c r="R289" t="s">
        <v>110</v>
      </c>
      <c r="S289" s="27">
        <f t="shared" si="94"/>
        <v>45930</v>
      </c>
      <c r="T289" s="60" t="s">
        <v>37</v>
      </c>
      <c r="U289" s="28">
        <v>-11.48</v>
      </c>
      <c r="V289" s="2">
        <v>2483.0500000000002</v>
      </c>
      <c r="W289" s="2">
        <v>89.21</v>
      </c>
      <c r="X289" s="2">
        <v>5266.64</v>
      </c>
      <c r="Y289" s="29">
        <v>3555.27</v>
      </c>
      <c r="Z289" s="31">
        <f t="shared" si="90"/>
        <v>11382.69</v>
      </c>
      <c r="AA289" s="32">
        <f t="shared" si="103"/>
        <v>11.48</v>
      </c>
      <c r="AB289" s="5">
        <f t="shared" si="103"/>
        <v>-2483.0500000000002</v>
      </c>
      <c r="AC289" s="5">
        <f t="shared" si="103"/>
        <v>-89.21</v>
      </c>
      <c r="AD289" s="5">
        <f t="shared" si="95"/>
        <v>-5266.64</v>
      </c>
      <c r="AE289" s="33">
        <f t="shared" si="95"/>
        <v>-3555.27</v>
      </c>
      <c r="AF289" s="34">
        <f t="shared" si="95"/>
        <v>-11382.69</v>
      </c>
      <c r="AG289" s="35">
        <f t="shared" si="104"/>
        <v>-1</v>
      </c>
      <c r="AH289" s="7">
        <f t="shared" si="104"/>
        <v>-1</v>
      </c>
      <c r="AI289" s="7">
        <f t="shared" si="104"/>
        <v>-1</v>
      </c>
      <c r="AJ289" s="7">
        <f t="shared" si="96"/>
        <v>-1</v>
      </c>
      <c r="AK289" s="36">
        <f t="shared" si="96"/>
        <v>-1</v>
      </c>
      <c r="AL289" s="37">
        <f t="shared" si="96"/>
        <v>-1</v>
      </c>
      <c r="AM289" s="2">
        <v>0</v>
      </c>
      <c r="AN289" s="2">
        <v>0</v>
      </c>
      <c r="AO289" s="2">
        <v>0</v>
      </c>
      <c r="AP289" s="2">
        <v>0</v>
      </c>
      <c r="AQ289" s="29">
        <v>0</v>
      </c>
      <c r="AR289" s="31">
        <f t="shared" si="91"/>
        <v>0</v>
      </c>
      <c r="AS289" s="2">
        <v>-11.48</v>
      </c>
      <c r="AT289" s="2">
        <v>521.92999999999995</v>
      </c>
      <c r="AU289" s="2">
        <v>35.43</v>
      </c>
      <c r="AV289" s="2">
        <v>1549.93</v>
      </c>
      <c r="AW289" s="29">
        <v>1148.67</v>
      </c>
      <c r="AX289" s="31">
        <f t="shared" si="92"/>
        <v>3244.48</v>
      </c>
      <c r="AY289" s="5">
        <f t="shared" si="105"/>
        <v>11.48</v>
      </c>
      <c r="AZ289" s="5">
        <f t="shared" si="105"/>
        <v>-521.92999999999995</v>
      </c>
      <c r="BA289" s="5">
        <f t="shared" si="105"/>
        <v>-35.43</v>
      </c>
      <c r="BB289" s="5">
        <f t="shared" si="97"/>
        <v>-1549.93</v>
      </c>
      <c r="BC289" s="33">
        <f t="shared" si="97"/>
        <v>-1148.67</v>
      </c>
      <c r="BD289" s="34">
        <f t="shared" si="97"/>
        <v>-3244.48</v>
      </c>
      <c r="BE289" s="7">
        <f t="shared" si="106"/>
        <v>-1</v>
      </c>
      <c r="BF289" s="7">
        <f t="shared" si="106"/>
        <v>-1</v>
      </c>
      <c r="BG289" s="7">
        <f t="shared" si="106"/>
        <v>-1</v>
      </c>
      <c r="BH289" s="7">
        <f t="shared" si="98"/>
        <v>-1</v>
      </c>
      <c r="BI289" s="36">
        <f t="shared" si="98"/>
        <v>-1</v>
      </c>
      <c r="BJ289" s="37">
        <f t="shared" si="98"/>
        <v>-1</v>
      </c>
      <c r="BK289" s="38">
        <f t="shared" si="107"/>
        <v>0</v>
      </c>
      <c r="BL289" s="38">
        <f t="shared" si="107"/>
        <v>0</v>
      </c>
      <c r="BM289" s="38">
        <f t="shared" si="107"/>
        <v>0</v>
      </c>
      <c r="BN289" s="38">
        <f t="shared" si="99"/>
        <v>0</v>
      </c>
      <c r="BO289" s="39">
        <f t="shared" si="99"/>
        <v>0</v>
      </c>
      <c r="BP289" s="40">
        <f t="shared" si="99"/>
        <v>0</v>
      </c>
      <c r="BQ289" s="38">
        <f t="shared" si="108"/>
        <v>1</v>
      </c>
      <c r="BR289" s="38">
        <f t="shared" si="108"/>
        <v>0.21019713658605341</v>
      </c>
      <c r="BS289" s="38">
        <f t="shared" si="108"/>
        <v>0.39715278556215672</v>
      </c>
      <c r="BT289" s="38">
        <f t="shared" si="100"/>
        <v>0.29429199641517173</v>
      </c>
      <c r="BU289" s="39">
        <f t="shared" si="100"/>
        <v>0.32308938561628231</v>
      </c>
      <c r="BV289" s="40">
        <f t="shared" si="100"/>
        <v>0.28503631391173789</v>
      </c>
      <c r="BW289" s="38">
        <f t="shared" si="109"/>
        <v>-1</v>
      </c>
      <c r="BX289" s="38">
        <f t="shared" si="109"/>
        <v>-0.21019713658605341</v>
      </c>
      <c r="BY289" s="38">
        <f t="shared" si="109"/>
        <v>-0.39715278556215672</v>
      </c>
      <c r="BZ289" s="38">
        <f t="shared" si="101"/>
        <v>-0.29429199641517173</v>
      </c>
      <c r="CA289" s="39">
        <f t="shared" si="101"/>
        <v>-0.32308938561628231</v>
      </c>
      <c r="CB289" s="40">
        <f t="shared" si="101"/>
        <v>-0.28503631391173789</v>
      </c>
      <c r="CC289" s="2">
        <f t="shared" si="110"/>
        <v>-10000</v>
      </c>
      <c r="CD289" s="2">
        <f t="shared" si="110"/>
        <v>-2101.9713658605342</v>
      </c>
      <c r="CE289" s="2">
        <f t="shared" si="110"/>
        <v>-3971.5278556215671</v>
      </c>
      <c r="CF289" s="2">
        <f t="shared" si="102"/>
        <v>-2942.9199641517175</v>
      </c>
      <c r="CG289" s="29">
        <f t="shared" si="102"/>
        <v>-3230.8938561628229</v>
      </c>
      <c r="CH289" s="31">
        <f t="shared" si="102"/>
        <v>-2850.363139117379</v>
      </c>
      <c r="CI289" s="40">
        <f>IFERROR(M289/'Class Sum-WR'!M289,0)</f>
        <v>0</v>
      </c>
      <c r="CJ289" s="40">
        <f>IFERROR(M289/'Class Sum-TH'!M289,0)</f>
        <v>0</v>
      </c>
    </row>
    <row r="290" spans="1:88" hidden="1" outlineLevel="1" x14ac:dyDescent="0.2">
      <c r="A290" t="s">
        <v>46</v>
      </c>
      <c r="B290" t="s">
        <v>46</v>
      </c>
      <c r="C290" t="s">
        <v>114</v>
      </c>
      <c r="D290" t="s">
        <v>107</v>
      </c>
      <c r="E290" t="s">
        <v>110</v>
      </c>
      <c r="F290" s="27">
        <f t="shared" si="93"/>
        <v>46295</v>
      </c>
      <c r="G290" s="60" t="s">
        <v>38</v>
      </c>
      <c r="H290" s="28">
        <v>0</v>
      </c>
      <c r="I290" s="2">
        <v>0</v>
      </c>
      <c r="J290" s="2">
        <v>0</v>
      </c>
      <c r="K290" s="2">
        <v>0</v>
      </c>
      <c r="L290" s="29">
        <v>0</v>
      </c>
      <c r="M290" s="30">
        <f t="shared" si="89"/>
        <v>0</v>
      </c>
      <c r="N290" t="s">
        <v>49</v>
      </c>
      <c r="O290" t="s">
        <v>49</v>
      </c>
      <c r="P290" t="s">
        <v>114</v>
      </c>
      <c r="Q290" t="s">
        <v>114</v>
      </c>
      <c r="R290" t="s">
        <v>110</v>
      </c>
      <c r="S290" s="27">
        <f t="shared" si="94"/>
        <v>45931</v>
      </c>
      <c r="T290" s="60" t="s">
        <v>38</v>
      </c>
      <c r="U290" s="28">
        <v>0</v>
      </c>
      <c r="V290" s="2">
        <v>2316.39</v>
      </c>
      <c r="W290" s="2">
        <v>69.540000000000006</v>
      </c>
      <c r="X290" s="2">
        <v>6203.85</v>
      </c>
      <c r="Y290" s="29">
        <v>2688.67</v>
      </c>
      <c r="Z290" s="31">
        <f t="shared" si="90"/>
        <v>11278.45</v>
      </c>
      <c r="AA290" s="32">
        <f t="shared" si="103"/>
        <v>0</v>
      </c>
      <c r="AB290" s="5">
        <f t="shared" si="103"/>
        <v>-2316.39</v>
      </c>
      <c r="AC290" s="5">
        <f t="shared" si="103"/>
        <v>-69.540000000000006</v>
      </c>
      <c r="AD290" s="5">
        <f t="shared" si="95"/>
        <v>-6203.85</v>
      </c>
      <c r="AE290" s="33">
        <f t="shared" si="95"/>
        <v>-2688.67</v>
      </c>
      <c r="AF290" s="34">
        <f t="shared" si="95"/>
        <v>-11278.45</v>
      </c>
      <c r="AG290" s="35" t="e">
        <f t="shared" si="104"/>
        <v>#DIV/0!</v>
      </c>
      <c r="AH290" s="7">
        <f t="shared" si="104"/>
        <v>-1</v>
      </c>
      <c r="AI290" s="7">
        <f t="shared" si="104"/>
        <v>-1</v>
      </c>
      <c r="AJ290" s="7">
        <f t="shared" si="96"/>
        <v>-1</v>
      </c>
      <c r="AK290" s="36">
        <f t="shared" si="96"/>
        <v>-1</v>
      </c>
      <c r="AL290" s="37">
        <f t="shared" si="96"/>
        <v>-1</v>
      </c>
      <c r="AM290" s="2">
        <v>0</v>
      </c>
      <c r="AN290" s="2">
        <v>0</v>
      </c>
      <c r="AO290" s="2">
        <v>0</v>
      </c>
      <c r="AP290" s="2">
        <v>0</v>
      </c>
      <c r="AQ290" s="29">
        <v>0</v>
      </c>
      <c r="AR290" s="31">
        <f t="shared" si="91"/>
        <v>0</v>
      </c>
      <c r="AS290" s="2">
        <v>0</v>
      </c>
      <c r="AT290" s="2">
        <v>507.08</v>
      </c>
      <c r="AU290" s="2">
        <v>33.22</v>
      </c>
      <c r="AV290" s="2">
        <v>1847.32</v>
      </c>
      <c r="AW290" s="29">
        <v>775.67</v>
      </c>
      <c r="AX290" s="31">
        <f t="shared" si="92"/>
        <v>3163.29</v>
      </c>
      <c r="AY290" s="5">
        <f t="shared" si="105"/>
        <v>0</v>
      </c>
      <c r="AZ290" s="5">
        <f t="shared" si="105"/>
        <v>-507.08</v>
      </c>
      <c r="BA290" s="5">
        <f t="shared" si="105"/>
        <v>-33.22</v>
      </c>
      <c r="BB290" s="5">
        <f t="shared" si="97"/>
        <v>-1847.32</v>
      </c>
      <c r="BC290" s="33">
        <f t="shared" si="97"/>
        <v>-775.67</v>
      </c>
      <c r="BD290" s="34">
        <f t="shared" si="97"/>
        <v>-3163.29</v>
      </c>
      <c r="BE290" s="7" t="e">
        <f t="shared" si="106"/>
        <v>#DIV/0!</v>
      </c>
      <c r="BF290" s="7">
        <f t="shared" si="106"/>
        <v>-1</v>
      </c>
      <c r="BG290" s="7">
        <f t="shared" si="106"/>
        <v>-1</v>
      </c>
      <c r="BH290" s="7">
        <f t="shared" si="98"/>
        <v>-1</v>
      </c>
      <c r="BI290" s="36">
        <f t="shared" si="98"/>
        <v>-1</v>
      </c>
      <c r="BJ290" s="37">
        <f t="shared" si="98"/>
        <v>-1</v>
      </c>
      <c r="BK290" s="38">
        <f t="shared" si="107"/>
        <v>0</v>
      </c>
      <c r="BL290" s="38">
        <f t="shared" si="107"/>
        <v>0</v>
      </c>
      <c r="BM290" s="38">
        <f t="shared" si="107"/>
        <v>0</v>
      </c>
      <c r="BN290" s="38">
        <f t="shared" si="99"/>
        <v>0</v>
      </c>
      <c r="BO290" s="39">
        <f t="shared" si="99"/>
        <v>0</v>
      </c>
      <c r="BP290" s="40">
        <f t="shared" si="99"/>
        <v>0</v>
      </c>
      <c r="BQ290" s="38">
        <f t="shared" si="108"/>
        <v>0</v>
      </c>
      <c r="BR290" s="38">
        <f t="shared" si="108"/>
        <v>0.21890959639784321</v>
      </c>
      <c r="BS290" s="38">
        <f t="shared" si="108"/>
        <v>0.47771067011791768</v>
      </c>
      <c r="BT290" s="38">
        <f t="shared" si="100"/>
        <v>0.29776993318665018</v>
      </c>
      <c r="BU290" s="39">
        <f t="shared" si="100"/>
        <v>0.28849579903818612</v>
      </c>
      <c r="BV290" s="40">
        <f t="shared" si="100"/>
        <v>0.28047205068072295</v>
      </c>
      <c r="BW290" s="38">
        <f t="shared" si="109"/>
        <v>0</v>
      </c>
      <c r="BX290" s="38">
        <f t="shared" si="109"/>
        <v>-0.21890959639784321</v>
      </c>
      <c r="BY290" s="38">
        <f t="shared" si="109"/>
        <v>-0.47771067011791768</v>
      </c>
      <c r="BZ290" s="38">
        <f t="shared" si="101"/>
        <v>-0.29776993318665018</v>
      </c>
      <c r="CA290" s="39">
        <f t="shared" si="101"/>
        <v>-0.28849579903818612</v>
      </c>
      <c r="CB290" s="40">
        <f t="shared" si="101"/>
        <v>-0.28047205068072295</v>
      </c>
      <c r="CC290" s="2">
        <f t="shared" si="110"/>
        <v>0</v>
      </c>
      <c r="CD290" s="2">
        <f t="shared" si="110"/>
        <v>-2189.0959639784323</v>
      </c>
      <c r="CE290" s="2">
        <f t="shared" si="110"/>
        <v>-4777.1067011791765</v>
      </c>
      <c r="CF290" s="2">
        <f t="shared" si="102"/>
        <v>-2977.6993318665018</v>
      </c>
      <c r="CG290" s="29">
        <f t="shared" si="102"/>
        <v>-2884.9579903818612</v>
      </c>
      <c r="CH290" s="31">
        <f t="shared" si="102"/>
        <v>-2804.7205068072294</v>
      </c>
      <c r="CI290" s="40">
        <f>IFERROR(M290/'Class Sum-WR'!M290,0)</f>
        <v>0</v>
      </c>
      <c r="CJ290" s="40">
        <f>IFERROR(M290/'Class Sum-TH'!M290,0)</f>
        <v>0</v>
      </c>
    </row>
    <row r="291" spans="1:88" hidden="1" outlineLevel="1" x14ac:dyDescent="0.2">
      <c r="A291" t="s">
        <v>46</v>
      </c>
      <c r="B291" t="s">
        <v>46</v>
      </c>
      <c r="C291" t="s">
        <v>114</v>
      </c>
      <c r="D291" t="s">
        <v>114</v>
      </c>
      <c r="E291" t="s">
        <v>110</v>
      </c>
      <c r="F291" s="27">
        <f t="shared" si="93"/>
        <v>46296</v>
      </c>
      <c r="G291" s="60" t="s">
        <v>39</v>
      </c>
      <c r="H291" s="28">
        <v>0</v>
      </c>
      <c r="I291" s="2">
        <v>0</v>
      </c>
      <c r="J291" s="2">
        <v>0</v>
      </c>
      <c r="K291" s="2">
        <v>0</v>
      </c>
      <c r="L291" s="29">
        <v>0</v>
      </c>
      <c r="M291" s="30">
        <f t="shared" si="89"/>
        <v>0</v>
      </c>
      <c r="N291" t="s">
        <v>49</v>
      </c>
      <c r="O291" t="s">
        <v>49</v>
      </c>
      <c r="P291" t="s">
        <v>114</v>
      </c>
      <c r="Q291" t="s">
        <v>114</v>
      </c>
      <c r="R291" t="s">
        <v>110</v>
      </c>
      <c r="S291" s="27">
        <f t="shared" si="94"/>
        <v>45932</v>
      </c>
      <c r="T291" s="60" t="s">
        <v>39</v>
      </c>
      <c r="U291" s="28">
        <v>4.99</v>
      </c>
      <c r="V291" s="2">
        <v>2743.03</v>
      </c>
      <c r="W291" s="2">
        <v>47.74</v>
      </c>
      <c r="X291" s="2">
        <v>7803.9</v>
      </c>
      <c r="Y291" s="29">
        <v>3234.83</v>
      </c>
      <c r="Z291" s="31">
        <f t="shared" si="90"/>
        <v>13834.49</v>
      </c>
      <c r="AA291" s="32">
        <f t="shared" si="103"/>
        <v>-4.99</v>
      </c>
      <c r="AB291" s="5">
        <f t="shared" si="103"/>
        <v>-2743.03</v>
      </c>
      <c r="AC291" s="5">
        <f t="shared" si="103"/>
        <v>-47.74</v>
      </c>
      <c r="AD291" s="5">
        <f t="shared" si="95"/>
        <v>-7803.9</v>
      </c>
      <c r="AE291" s="33">
        <f t="shared" si="95"/>
        <v>-3234.83</v>
      </c>
      <c r="AF291" s="34">
        <f t="shared" si="95"/>
        <v>-13834.49</v>
      </c>
      <c r="AG291" s="35">
        <f t="shared" si="104"/>
        <v>-1</v>
      </c>
      <c r="AH291" s="7">
        <f t="shared" si="104"/>
        <v>-1</v>
      </c>
      <c r="AI291" s="7">
        <f t="shared" si="104"/>
        <v>-1</v>
      </c>
      <c r="AJ291" s="7">
        <f t="shared" si="96"/>
        <v>-1</v>
      </c>
      <c r="AK291" s="36">
        <f t="shared" si="96"/>
        <v>-1</v>
      </c>
      <c r="AL291" s="37">
        <f t="shared" si="96"/>
        <v>-1</v>
      </c>
      <c r="AM291" s="2">
        <v>0</v>
      </c>
      <c r="AN291" s="2">
        <v>0</v>
      </c>
      <c r="AO291" s="2">
        <v>0</v>
      </c>
      <c r="AP291" s="2">
        <v>0</v>
      </c>
      <c r="AQ291" s="29">
        <v>0</v>
      </c>
      <c r="AR291" s="31">
        <f t="shared" si="91"/>
        <v>0</v>
      </c>
      <c r="AS291" s="2">
        <v>4.99</v>
      </c>
      <c r="AT291" s="2">
        <v>583</v>
      </c>
      <c r="AU291" s="2">
        <v>20.13</v>
      </c>
      <c r="AV291" s="2">
        <v>2240.8200000000002</v>
      </c>
      <c r="AW291" s="29">
        <v>1042.7</v>
      </c>
      <c r="AX291" s="31">
        <f t="shared" si="92"/>
        <v>3891.6400000000003</v>
      </c>
      <c r="AY291" s="5">
        <f t="shared" si="105"/>
        <v>-4.99</v>
      </c>
      <c r="AZ291" s="5">
        <f t="shared" si="105"/>
        <v>-583</v>
      </c>
      <c r="BA291" s="5">
        <f t="shared" si="105"/>
        <v>-20.13</v>
      </c>
      <c r="BB291" s="5">
        <f t="shared" si="97"/>
        <v>-2240.8200000000002</v>
      </c>
      <c r="BC291" s="33">
        <f t="shared" si="97"/>
        <v>-1042.7</v>
      </c>
      <c r="BD291" s="34">
        <f t="shared" si="97"/>
        <v>-3891.6400000000003</v>
      </c>
      <c r="BE291" s="7">
        <f t="shared" si="106"/>
        <v>-1</v>
      </c>
      <c r="BF291" s="7">
        <f t="shared" si="106"/>
        <v>-1</v>
      </c>
      <c r="BG291" s="7">
        <f t="shared" si="106"/>
        <v>-1</v>
      </c>
      <c r="BH291" s="7">
        <f t="shared" si="98"/>
        <v>-1</v>
      </c>
      <c r="BI291" s="36">
        <f t="shared" si="98"/>
        <v>-1</v>
      </c>
      <c r="BJ291" s="37">
        <f t="shared" si="98"/>
        <v>-1</v>
      </c>
      <c r="BK291" s="38">
        <f t="shared" si="107"/>
        <v>0</v>
      </c>
      <c r="BL291" s="38">
        <f t="shared" si="107"/>
        <v>0</v>
      </c>
      <c r="BM291" s="38">
        <f t="shared" si="107"/>
        <v>0</v>
      </c>
      <c r="BN291" s="38">
        <f t="shared" si="99"/>
        <v>0</v>
      </c>
      <c r="BO291" s="39">
        <f t="shared" si="99"/>
        <v>0</v>
      </c>
      <c r="BP291" s="40">
        <f t="shared" si="99"/>
        <v>0</v>
      </c>
      <c r="BQ291" s="38">
        <f t="shared" si="108"/>
        <v>1</v>
      </c>
      <c r="BR291" s="38">
        <f t="shared" si="108"/>
        <v>0.21253868896803899</v>
      </c>
      <c r="BS291" s="38">
        <f t="shared" si="108"/>
        <v>0.42165898617511516</v>
      </c>
      <c r="BT291" s="38">
        <f t="shared" si="100"/>
        <v>0.28714104486218434</v>
      </c>
      <c r="BU291" s="39">
        <f t="shared" si="100"/>
        <v>0.32233533137753761</v>
      </c>
      <c r="BV291" s="40">
        <f t="shared" si="100"/>
        <v>0.28129985275929942</v>
      </c>
      <c r="BW291" s="38">
        <f t="shared" si="109"/>
        <v>-1</v>
      </c>
      <c r="BX291" s="38">
        <f t="shared" si="109"/>
        <v>-0.21253868896803899</v>
      </c>
      <c r="BY291" s="38">
        <f t="shared" si="109"/>
        <v>-0.42165898617511516</v>
      </c>
      <c r="BZ291" s="38">
        <f t="shared" si="101"/>
        <v>-0.28714104486218434</v>
      </c>
      <c r="CA291" s="39">
        <f t="shared" si="101"/>
        <v>-0.32233533137753761</v>
      </c>
      <c r="CB291" s="40">
        <f t="shared" si="101"/>
        <v>-0.28129985275929942</v>
      </c>
      <c r="CC291" s="2">
        <f t="shared" si="110"/>
        <v>-10000</v>
      </c>
      <c r="CD291" s="2">
        <f t="shared" si="110"/>
        <v>-2125.3868896803897</v>
      </c>
      <c r="CE291" s="2">
        <f t="shared" si="110"/>
        <v>-4216.5898617511511</v>
      </c>
      <c r="CF291" s="2">
        <f t="shared" si="102"/>
        <v>-2871.4104486218434</v>
      </c>
      <c r="CG291" s="29">
        <f t="shared" si="102"/>
        <v>-3223.3533137753761</v>
      </c>
      <c r="CH291" s="31">
        <f t="shared" si="102"/>
        <v>-2812.9985275929944</v>
      </c>
      <c r="CI291" s="40">
        <f>IFERROR(M291/'Class Sum-WR'!M291,0)</f>
        <v>0</v>
      </c>
      <c r="CJ291" s="40">
        <f>IFERROR(M291/'Class Sum-TH'!M291,0)</f>
        <v>0</v>
      </c>
    </row>
    <row r="292" spans="1:88" hidden="1" outlineLevel="1" x14ac:dyDescent="0.2">
      <c r="A292" t="s">
        <v>46</v>
      </c>
      <c r="B292" t="s">
        <v>46</v>
      </c>
      <c r="C292" t="s">
        <v>114</v>
      </c>
      <c r="D292" t="s">
        <v>114</v>
      </c>
      <c r="E292" t="s">
        <v>110</v>
      </c>
      <c r="F292" s="27">
        <f t="shared" si="93"/>
        <v>46297</v>
      </c>
      <c r="G292" s="60" t="s">
        <v>40</v>
      </c>
      <c r="H292" s="28">
        <v>0</v>
      </c>
      <c r="I292" s="2">
        <v>0</v>
      </c>
      <c r="J292" s="2">
        <v>0</v>
      </c>
      <c r="K292" s="2">
        <v>0</v>
      </c>
      <c r="L292" s="29">
        <v>0</v>
      </c>
      <c r="M292" s="30">
        <f t="shared" si="89"/>
        <v>0</v>
      </c>
      <c r="N292" t="s">
        <v>49</v>
      </c>
      <c r="O292" t="s">
        <v>49</v>
      </c>
      <c r="P292" t="s">
        <v>114</v>
      </c>
      <c r="Q292" t="s">
        <v>114</v>
      </c>
      <c r="R292" t="s">
        <v>110</v>
      </c>
      <c r="S292" s="27">
        <f t="shared" si="94"/>
        <v>45933</v>
      </c>
      <c r="T292" s="60" t="s">
        <v>40</v>
      </c>
      <c r="U292" s="28">
        <v>-8</v>
      </c>
      <c r="V292" s="2">
        <v>5827.36</v>
      </c>
      <c r="W292" s="2">
        <v>429.95</v>
      </c>
      <c r="X292" s="2">
        <v>11694.6</v>
      </c>
      <c r="Y292" s="29">
        <v>6179.67</v>
      </c>
      <c r="Z292" s="31">
        <f t="shared" si="90"/>
        <v>24123.58</v>
      </c>
      <c r="AA292" s="32">
        <f t="shared" si="103"/>
        <v>8</v>
      </c>
      <c r="AB292" s="5">
        <f t="shared" si="103"/>
        <v>-5827.36</v>
      </c>
      <c r="AC292" s="5">
        <f t="shared" si="103"/>
        <v>-429.95</v>
      </c>
      <c r="AD292" s="5">
        <f t="shared" si="95"/>
        <v>-11694.6</v>
      </c>
      <c r="AE292" s="33">
        <f t="shared" si="95"/>
        <v>-6179.67</v>
      </c>
      <c r="AF292" s="34">
        <f t="shared" si="95"/>
        <v>-24123.58</v>
      </c>
      <c r="AG292" s="35">
        <f t="shared" si="104"/>
        <v>-1</v>
      </c>
      <c r="AH292" s="7">
        <f t="shared" si="104"/>
        <v>-1</v>
      </c>
      <c r="AI292" s="7">
        <f t="shared" si="104"/>
        <v>-1</v>
      </c>
      <c r="AJ292" s="7">
        <f t="shared" si="96"/>
        <v>-1</v>
      </c>
      <c r="AK292" s="36">
        <f t="shared" si="96"/>
        <v>-1</v>
      </c>
      <c r="AL292" s="37">
        <f t="shared" si="96"/>
        <v>-1</v>
      </c>
      <c r="AM292" s="2">
        <v>0</v>
      </c>
      <c r="AN292" s="2">
        <v>0</v>
      </c>
      <c r="AO292" s="2">
        <v>0</v>
      </c>
      <c r="AP292" s="2">
        <v>0</v>
      </c>
      <c r="AQ292" s="29">
        <v>0</v>
      </c>
      <c r="AR292" s="31">
        <f t="shared" si="91"/>
        <v>0</v>
      </c>
      <c r="AS292" s="2">
        <v>-8</v>
      </c>
      <c r="AT292" s="2">
        <v>1240.81</v>
      </c>
      <c r="AU292" s="2">
        <v>295.8</v>
      </c>
      <c r="AV292" s="2">
        <v>3494.77</v>
      </c>
      <c r="AW292" s="29">
        <v>1696.87</v>
      </c>
      <c r="AX292" s="31">
        <f t="shared" si="92"/>
        <v>6720.25</v>
      </c>
      <c r="AY292" s="5">
        <f t="shared" si="105"/>
        <v>8</v>
      </c>
      <c r="AZ292" s="5">
        <f t="shared" si="105"/>
        <v>-1240.81</v>
      </c>
      <c r="BA292" s="5">
        <f t="shared" si="105"/>
        <v>-295.8</v>
      </c>
      <c r="BB292" s="5">
        <f t="shared" si="97"/>
        <v>-3494.77</v>
      </c>
      <c r="BC292" s="33">
        <f t="shared" si="97"/>
        <v>-1696.87</v>
      </c>
      <c r="BD292" s="34">
        <f t="shared" si="97"/>
        <v>-6720.25</v>
      </c>
      <c r="BE292" s="7">
        <f t="shared" si="106"/>
        <v>-1</v>
      </c>
      <c r="BF292" s="7">
        <f t="shared" si="106"/>
        <v>-1</v>
      </c>
      <c r="BG292" s="7">
        <f t="shared" si="106"/>
        <v>-1</v>
      </c>
      <c r="BH292" s="7">
        <f t="shared" si="98"/>
        <v>-1</v>
      </c>
      <c r="BI292" s="36">
        <f t="shared" si="98"/>
        <v>-1</v>
      </c>
      <c r="BJ292" s="37">
        <f t="shared" si="98"/>
        <v>-1</v>
      </c>
      <c r="BK292" s="38">
        <f t="shared" si="107"/>
        <v>0</v>
      </c>
      <c r="BL292" s="38">
        <f t="shared" si="107"/>
        <v>0</v>
      </c>
      <c r="BM292" s="38">
        <f t="shared" si="107"/>
        <v>0</v>
      </c>
      <c r="BN292" s="38">
        <f t="shared" si="99"/>
        <v>0</v>
      </c>
      <c r="BO292" s="39">
        <f t="shared" si="99"/>
        <v>0</v>
      </c>
      <c r="BP292" s="40">
        <f t="shared" si="99"/>
        <v>0</v>
      </c>
      <c r="BQ292" s="38">
        <f t="shared" si="108"/>
        <v>1</v>
      </c>
      <c r="BR292" s="38">
        <f t="shared" si="108"/>
        <v>0.21292832431838773</v>
      </c>
      <c r="BS292" s="38">
        <f t="shared" si="108"/>
        <v>0.68798697522967789</v>
      </c>
      <c r="BT292" s="38">
        <f t="shared" si="100"/>
        <v>0.29883621500521607</v>
      </c>
      <c r="BU292" s="39">
        <f t="shared" si="100"/>
        <v>0.27458909618151128</v>
      </c>
      <c r="BV292" s="40">
        <f t="shared" si="100"/>
        <v>0.27857598250342608</v>
      </c>
      <c r="BW292" s="38">
        <f t="shared" si="109"/>
        <v>-1</v>
      </c>
      <c r="BX292" s="38">
        <f t="shared" si="109"/>
        <v>-0.21292832431838773</v>
      </c>
      <c r="BY292" s="38">
        <f t="shared" si="109"/>
        <v>-0.68798697522967789</v>
      </c>
      <c r="BZ292" s="38">
        <f t="shared" si="101"/>
        <v>-0.29883621500521607</v>
      </c>
      <c r="CA292" s="39">
        <f t="shared" si="101"/>
        <v>-0.27458909618151128</v>
      </c>
      <c r="CB292" s="40">
        <f t="shared" si="101"/>
        <v>-0.27857598250342608</v>
      </c>
      <c r="CC292" s="2">
        <f t="shared" si="110"/>
        <v>-10000</v>
      </c>
      <c r="CD292" s="2">
        <f t="shared" si="110"/>
        <v>-2129.2832431838774</v>
      </c>
      <c r="CE292" s="2">
        <f t="shared" si="110"/>
        <v>-6879.8697522967786</v>
      </c>
      <c r="CF292" s="2">
        <f t="shared" si="102"/>
        <v>-2988.3621500521608</v>
      </c>
      <c r="CG292" s="29">
        <f t="shared" si="102"/>
        <v>-2745.8909618151129</v>
      </c>
      <c r="CH292" s="31">
        <f t="shared" si="102"/>
        <v>-2785.7598250342608</v>
      </c>
      <c r="CI292" s="40">
        <f>IFERROR(M292/'Class Sum-WR'!M292,0)</f>
        <v>0</v>
      </c>
      <c r="CJ292" s="40">
        <f>IFERROR(M292/'Class Sum-TH'!M292,0)</f>
        <v>0</v>
      </c>
    </row>
    <row r="293" spans="1:88" ht="13.5" hidden="1" outlineLevel="1" thickBot="1" x14ac:dyDescent="0.25">
      <c r="A293" t="s">
        <v>46</v>
      </c>
      <c r="B293" t="s">
        <v>46</v>
      </c>
      <c r="C293" t="s">
        <v>114</v>
      </c>
      <c r="D293" t="s">
        <v>114</v>
      </c>
      <c r="E293" t="s">
        <v>110</v>
      </c>
      <c r="F293" s="41">
        <f t="shared" si="93"/>
        <v>46298</v>
      </c>
      <c r="G293" s="61" t="s">
        <v>41</v>
      </c>
      <c r="H293" s="43">
        <v>0</v>
      </c>
      <c r="I293" s="44">
        <v>0</v>
      </c>
      <c r="J293" s="44">
        <v>0</v>
      </c>
      <c r="K293" s="44">
        <v>0</v>
      </c>
      <c r="L293" s="45">
        <v>0</v>
      </c>
      <c r="M293" s="46">
        <f t="shared" si="89"/>
        <v>0</v>
      </c>
      <c r="N293" t="s">
        <v>49</v>
      </c>
      <c r="O293" t="s">
        <v>49</v>
      </c>
      <c r="P293" t="s">
        <v>114</v>
      </c>
      <c r="Q293" t="s">
        <v>114</v>
      </c>
      <c r="R293" t="s">
        <v>110</v>
      </c>
      <c r="S293" s="41">
        <f t="shared" si="94"/>
        <v>45934</v>
      </c>
      <c r="T293" s="61" t="s">
        <v>41</v>
      </c>
      <c r="U293" s="43">
        <v>-4.5999999999999996</v>
      </c>
      <c r="V293" s="44">
        <v>5254.81</v>
      </c>
      <c r="W293" s="44">
        <v>536.02</v>
      </c>
      <c r="X293" s="44">
        <v>11685.79</v>
      </c>
      <c r="Y293" s="45">
        <v>3779.57</v>
      </c>
      <c r="Z293" s="47">
        <f t="shared" si="90"/>
        <v>21251.59</v>
      </c>
      <c r="AA293" s="48">
        <f t="shared" si="103"/>
        <v>4.5999999999999996</v>
      </c>
      <c r="AB293" s="49">
        <f t="shared" si="103"/>
        <v>-5254.81</v>
      </c>
      <c r="AC293" s="49">
        <f t="shared" si="103"/>
        <v>-536.02</v>
      </c>
      <c r="AD293" s="49">
        <f t="shared" si="95"/>
        <v>-11685.79</v>
      </c>
      <c r="AE293" s="50">
        <f t="shared" si="95"/>
        <v>-3779.57</v>
      </c>
      <c r="AF293" s="51">
        <f t="shared" si="95"/>
        <v>-21251.59</v>
      </c>
      <c r="AG293" s="52">
        <f t="shared" si="104"/>
        <v>-1</v>
      </c>
      <c r="AH293" s="53">
        <f t="shared" si="104"/>
        <v>-1</v>
      </c>
      <c r="AI293" s="53">
        <f t="shared" si="104"/>
        <v>-1</v>
      </c>
      <c r="AJ293" s="53">
        <f t="shared" si="96"/>
        <v>-1</v>
      </c>
      <c r="AK293" s="54">
        <f t="shared" si="96"/>
        <v>-1</v>
      </c>
      <c r="AL293" s="55">
        <f t="shared" si="96"/>
        <v>-1</v>
      </c>
      <c r="AM293" s="44">
        <v>0</v>
      </c>
      <c r="AN293" s="44">
        <v>0</v>
      </c>
      <c r="AO293" s="44">
        <v>0</v>
      </c>
      <c r="AP293" s="44">
        <v>0</v>
      </c>
      <c r="AQ293" s="45">
        <v>0</v>
      </c>
      <c r="AR293" s="47">
        <f t="shared" si="91"/>
        <v>0</v>
      </c>
      <c r="AS293" s="44">
        <v>-4.5999999999999996</v>
      </c>
      <c r="AT293" s="44">
        <v>1133.17</v>
      </c>
      <c r="AU293" s="44">
        <v>376.81</v>
      </c>
      <c r="AV293" s="44">
        <v>3597.84</v>
      </c>
      <c r="AW293" s="45">
        <v>1107.97</v>
      </c>
      <c r="AX293" s="47">
        <f t="shared" si="92"/>
        <v>6211.1900000000005</v>
      </c>
      <c r="AY293" s="49">
        <f t="shared" si="105"/>
        <v>4.5999999999999996</v>
      </c>
      <c r="AZ293" s="49">
        <f t="shared" si="105"/>
        <v>-1133.17</v>
      </c>
      <c r="BA293" s="49">
        <f t="shared" si="105"/>
        <v>-376.81</v>
      </c>
      <c r="BB293" s="49">
        <f t="shared" si="97"/>
        <v>-3597.84</v>
      </c>
      <c r="BC293" s="50">
        <f t="shared" si="97"/>
        <v>-1107.97</v>
      </c>
      <c r="BD293" s="51">
        <f t="shared" si="97"/>
        <v>-6211.1900000000005</v>
      </c>
      <c r="BE293" s="53">
        <f t="shared" si="106"/>
        <v>-1</v>
      </c>
      <c r="BF293" s="53">
        <f t="shared" si="106"/>
        <v>-1</v>
      </c>
      <c r="BG293" s="53">
        <f t="shared" si="106"/>
        <v>-1</v>
      </c>
      <c r="BH293" s="53">
        <f t="shared" si="98"/>
        <v>-1</v>
      </c>
      <c r="BI293" s="54">
        <f t="shared" si="98"/>
        <v>-1</v>
      </c>
      <c r="BJ293" s="55">
        <f t="shared" si="98"/>
        <v>-1</v>
      </c>
      <c r="BK293" s="56">
        <f t="shared" si="107"/>
        <v>0</v>
      </c>
      <c r="BL293" s="56">
        <f t="shared" si="107"/>
        <v>0</v>
      </c>
      <c r="BM293" s="56">
        <f t="shared" si="107"/>
        <v>0</v>
      </c>
      <c r="BN293" s="56">
        <f t="shared" si="99"/>
        <v>0</v>
      </c>
      <c r="BO293" s="57">
        <f t="shared" si="99"/>
        <v>0</v>
      </c>
      <c r="BP293" s="58">
        <f t="shared" si="99"/>
        <v>0</v>
      </c>
      <c r="BQ293" s="56">
        <f t="shared" si="108"/>
        <v>1</v>
      </c>
      <c r="BR293" s="56">
        <f t="shared" si="108"/>
        <v>0.21564433347732839</v>
      </c>
      <c r="BS293" s="56">
        <f t="shared" si="108"/>
        <v>0.70297750083952093</v>
      </c>
      <c r="BT293" s="56">
        <f t="shared" si="100"/>
        <v>0.30788162374987055</v>
      </c>
      <c r="BU293" s="57">
        <f t="shared" si="100"/>
        <v>0.29314710403564426</v>
      </c>
      <c r="BV293" s="58">
        <f t="shared" si="100"/>
        <v>0.29226942548769297</v>
      </c>
      <c r="BW293" s="56">
        <f t="shared" si="109"/>
        <v>-1</v>
      </c>
      <c r="BX293" s="56">
        <f t="shared" si="109"/>
        <v>-0.21564433347732839</v>
      </c>
      <c r="BY293" s="56">
        <f t="shared" si="109"/>
        <v>-0.70297750083952093</v>
      </c>
      <c r="BZ293" s="56">
        <f t="shared" si="101"/>
        <v>-0.30788162374987055</v>
      </c>
      <c r="CA293" s="57">
        <f t="shared" si="101"/>
        <v>-0.29314710403564426</v>
      </c>
      <c r="CB293" s="58">
        <f t="shared" si="101"/>
        <v>-0.29226942548769297</v>
      </c>
      <c r="CC293" s="44">
        <f t="shared" si="110"/>
        <v>-10000</v>
      </c>
      <c r="CD293" s="44">
        <f t="shared" si="110"/>
        <v>-2156.4433347732838</v>
      </c>
      <c r="CE293" s="44">
        <f t="shared" si="110"/>
        <v>-7029.7750083952096</v>
      </c>
      <c r="CF293" s="44">
        <f t="shared" si="102"/>
        <v>-3078.8162374987055</v>
      </c>
      <c r="CG293" s="45">
        <f t="shared" si="102"/>
        <v>-2931.4710403564427</v>
      </c>
      <c r="CH293" s="47">
        <f t="shared" si="102"/>
        <v>-2922.6942548769298</v>
      </c>
      <c r="CI293" s="58">
        <f>IFERROR(M293/'Class Sum-WR'!M293,0)</f>
        <v>0</v>
      </c>
      <c r="CJ293" s="58">
        <f>IFERROR(M293/'Class Sum-TH'!M293,0)</f>
        <v>0</v>
      </c>
    </row>
    <row r="294" spans="1:88" hidden="1" outlineLevel="1" x14ac:dyDescent="0.2">
      <c r="A294" t="s">
        <v>46</v>
      </c>
      <c r="B294" t="s">
        <v>46</v>
      </c>
      <c r="C294" t="s">
        <v>114</v>
      </c>
      <c r="D294" t="s">
        <v>114</v>
      </c>
      <c r="E294" t="s">
        <v>111</v>
      </c>
      <c r="F294" s="27">
        <f t="shared" si="93"/>
        <v>46299</v>
      </c>
      <c r="G294" s="60" t="s">
        <v>35</v>
      </c>
      <c r="H294" s="28">
        <v>0</v>
      </c>
      <c r="I294" s="2">
        <v>0</v>
      </c>
      <c r="J294" s="2">
        <v>0</v>
      </c>
      <c r="K294" s="2">
        <v>0</v>
      </c>
      <c r="L294" s="29">
        <v>0</v>
      </c>
      <c r="M294" s="30">
        <f t="shared" si="89"/>
        <v>0</v>
      </c>
      <c r="N294" t="s">
        <v>49</v>
      </c>
      <c r="O294" t="s">
        <v>49</v>
      </c>
      <c r="P294" t="s">
        <v>114</v>
      </c>
      <c r="Q294" t="s">
        <v>114</v>
      </c>
      <c r="R294" t="s">
        <v>111</v>
      </c>
      <c r="S294" s="27">
        <f t="shared" si="94"/>
        <v>45935</v>
      </c>
      <c r="T294" s="60" t="s">
        <v>35</v>
      </c>
      <c r="U294" s="28">
        <v>0</v>
      </c>
      <c r="V294" s="2">
        <v>2154.4</v>
      </c>
      <c r="W294" s="2">
        <v>-127</v>
      </c>
      <c r="X294" s="2">
        <v>5774.86</v>
      </c>
      <c r="Y294" s="29">
        <v>1874.35</v>
      </c>
      <c r="Z294" s="31">
        <f t="shared" si="90"/>
        <v>9676.61</v>
      </c>
      <c r="AA294" s="32">
        <f t="shared" si="103"/>
        <v>0</v>
      </c>
      <c r="AB294" s="5">
        <f t="shared" si="103"/>
        <v>-2154.4</v>
      </c>
      <c r="AC294" s="5">
        <f t="shared" si="103"/>
        <v>127</v>
      </c>
      <c r="AD294" s="5">
        <f t="shared" si="95"/>
        <v>-5774.86</v>
      </c>
      <c r="AE294" s="33">
        <f t="shared" si="95"/>
        <v>-1874.35</v>
      </c>
      <c r="AF294" s="34">
        <f t="shared" si="95"/>
        <v>-9676.61</v>
      </c>
      <c r="AG294" s="35" t="e">
        <f t="shared" si="104"/>
        <v>#DIV/0!</v>
      </c>
      <c r="AH294" s="7">
        <f t="shared" si="104"/>
        <v>-1</v>
      </c>
      <c r="AI294" s="7">
        <f t="shared" si="104"/>
        <v>-1</v>
      </c>
      <c r="AJ294" s="7">
        <f t="shared" si="96"/>
        <v>-1</v>
      </c>
      <c r="AK294" s="36">
        <f t="shared" si="96"/>
        <v>-1</v>
      </c>
      <c r="AL294" s="37">
        <f t="shared" si="96"/>
        <v>-1</v>
      </c>
      <c r="AM294" s="2">
        <v>0</v>
      </c>
      <c r="AN294" s="2">
        <v>0</v>
      </c>
      <c r="AO294" s="2">
        <v>0</v>
      </c>
      <c r="AP294" s="2">
        <v>0</v>
      </c>
      <c r="AQ294" s="29">
        <v>0</v>
      </c>
      <c r="AR294" s="31">
        <f t="shared" si="91"/>
        <v>0</v>
      </c>
      <c r="AS294" s="2">
        <v>0</v>
      </c>
      <c r="AT294" s="2">
        <v>463.83</v>
      </c>
      <c r="AU294" s="2">
        <v>-161.05000000000001</v>
      </c>
      <c r="AV294" s="2">
        <v>1643.92</v>
      </c>
      <c r="AW294" s="29">
        <v>574.44000000000005</v>
      </c>
      <c r="AX294" s="31">
        <f t="shared" si="92"/>
        <v>2521.1400000000003</v>
      </c>
      <c r="AY294" s="5">
        <f t="shared" si="105"/>
        <v>0</v>
      </c>
      <c r="AZ294" s="5">
        <f t="shared" si="105"/>
        <v>-463.83</v>
      </c>
      <c r="BA294" s="5">
        <f t="shared" si="105"/>
        <v>161.05000000000001</v>
      </c>
      <c r="BB294" s="5">
        <f t="shared" si="97"/>
        <v>-1643.92</v>
      </c>
      <c r="BC294" s="33">
        <f t="shared" si="97"/>
        <v>-574.44000000000005</v>
      </c>
      <c r="BD294" s="34">
        <f t="shared" si="97"/>
        <v>-2521.1400000000003</v>
      </c>
      <c r="BE294" s="7" t="e">
        <f t="shared" si="106"/>
        <v>#DIV/0!</v>
      </c>
      <c r="BF294" s="7">
        <f t="shared" si="106"/>
        <v>-1</v>
      </c>
      <c r="BG294" s="7">
        <f t="shared" si="106"/>
        <v>-1</v>
      </c>
      <c r="BH294" s="7">
        <f t="shared" si="98"/>
        <v>-1</v>
      </c>
      <c r="BI294" s="36">
        <f t="shared" si="98"/>
        <v>-1</v>
      </c>
      <c r="BJ294" s="37">
        <f t="shared" si="98"/>
        <v>-1</v>
      </c>
      <c r="BK294" s="38">
        <f t="shared" si="107"/>
        <v>0</v>
      </c>
      <c r="BL294" s="38">
        <f t="shared" si="107"/>
        <v>0</v>
      </c>
      <c r="BM294" s="38">
        <f t="shared" si="107"/>
        <v>0</v>
      </c>
      <c r="BN294" s="38">
        <f t="shared" si="99"/>
        <v>0</v>
      </c>
      <c r="BO294" s="39">
        <f t="shared" si="99"/>
        <v>0</v>
      </c>
      <c r="BP294" s="40">
        <f t="shared" si="99"/>
        <v>0</v>
      </c>
      <c r="BQ294" s="38">
        <f t="shared" si="108"/>
        <v>0</v>
      </c>
      <c r="BR294" s="38">
        <f t="shared" si="108"/>
        <v>0.21529428147047899</v>
      </c>
      <c r="BS294" s="38">
        <f t="shared" si="108"/>
        <v>1.2681102362204726</v>
      </c>
      <c r="BT294" s="38">
        <f t="shared" si="100"/>
        <v>0.28466837291293645</v>
      </c>
      <c r="BU294" s="39">
        <f t="shared" si="100"/>
        <v>0.30647424440472704</v>
      </c>
      <c r="BV294" s="40">
        <f t="shared" si="100"/>
        <v>0.26053958979435982</v>
      </c>
      <c r="BW294" s="38">
        <f t="shared" si="109"/>
        <v>0</v>
      </c>
      <c r="BX294" s="38">
        <f t="shared" si="109"/>
        <v>-0.21529428147047899</v>
      </c>
      <c r="BY294" s="38">
        <f t="shared" si="109"/>
        <v>-1.2681102362204726</v>
      </c>
      <c r="BZ294" s="38">
        <f t="shared" si="101"/>
        <v>-0.28466837291293645</v>
      </c>
      <c r="CA294" s="39">
        <f t="shared" si="101"/>
        <v>-0.30647424440472704</v>
      </c>
      <c r="CB294" s="40">
        <f t="shared" si="101"/>
        <v>-0.26053958979435982</v>
      </c>
      <c r="CC294" s="2">
        <f t="shared" si="110"/>
        <v>0</v>
      </c>
      <c r="CD294" s="2">
        <f t="shared" si="110"/>
        <v>-2152.9428147047897</v>
      </c>
      <c r="CE294" s="2">
        <f t="shared" si="110"/>
        <v>-12681.102362204725</v>
      </c>
      <c r="CF294" s="2">
        <f t="shared" si="102"/>
        <v>-2846.6837291293646</v>
      </c>
      <c r="CG294" s="29">
        <f t="shared" si="102"/>
        <v>-3064.7424440472705</v>
      </c>
      <c r="CH294" s="31">
        <f t="shared" si="102"/>
        <v>-2605.3958979435984</v>
      </c>
      <c r="CI294" s="40">
        <f>IFERROR(M294/'Class Sum-WR'!M294,0)</f>
        <v>0</v>
      </c>
      <c r="CJ294" s="40">
        <f>IFERROR(M294/'Class Sum-TH'!M294,0)</f>
        <v>0</v>
      </c>
    </row>
    <row r="295" spans="1:88" hidden="1" outlineLevel="1" x14ac:dyDescent="0.2">
      <c r="A295" t="s">
        <v>46</v>
      </c>
      <c r="B295" t="s">
        <v>46</v>
      </c>
      <c r="C295" t="s">
        <v>114</v>
      </c>
      <c r="D295" t="s">
        <v>114</v>
      </c>
      <c r="E295" t="s">
        <v>111</v>
      </c>
      <c r="F295" s="27">
        <f t="shared" si="93"/>
        <v>46300</v>
      </c>
      <c r="G295" s="60" t="s">
        <v>36</v>
      </c>
      <c r="H295" s="28">
        <v>0</v>
      </c>
      <c r="I295" s="2">
        <v>0</v>
      </c>
      <c r="J295" s="2">
        <v>0</v>
      </c>
      <c r="K295" s="2">
        <v>0</v>
      </c>
      <c r="L295" s="29">
        <v>0</v>
      </c>
      <c r="M295" s="30">
        <f t="shared" si="89"/>
        <v>0</v>
      </c>
      <c r="N295" t="s">
        <v>49</v>
      </c>
      <c r="O295" t="s">
        <v>49</v>
      </c>
      <c r="P295" t="s">
        <v>114</v>
      </c>
      <c r="Q295" t="s">
        <v>114</v>
      </c>
      <c r="R295" t="s">
        <v>111</v>
      </c>
      <c r="S295" s="27">
        <f t="shared" si="94"/>
        <v>45936</v>
      </c>
      <c r="T295" s="60" t="s">
        <v>36</v>
      </c>
      <c r="U295" s="28">
        <v>-312.57</v>
      </c>
      <c r="V295" s="2">
        <v>1888.22</v>
      </c>
      <c r="W295" s="2">
        <v>-296.89</v>
      </c>
      <c r="X295" s="2">
        <v>7093.67</v>
      </c>
      <c r="Y295" s="29">
        <v>3234.23</v>
      </c>
      <c r="Z295" s="31">
        <f t="shared" si="90"/>
        <v>11606.66</v>
      </c>
      <c r="AA295" s="32">
        <f t="shared" si="103"/>
        <v>312.57</v>
      </c>
      <c r="AB295" s="5">
        <f t="shared" si="103"/>
        <v>-1888.22</v>
      </c>
      <c r="AC295" s="5">
        <f t="shared" si="103"/>
        <v>296.89</v>
      </c>
      <c r="AD295" s="5">
        <f t="shared" si="95"/>
        <v>-7093.67</v>
      </c>
      <c r="AE295" s="33">
        <f t="shared" si="95"/>
        <v>-3234.23</v>
      </c>
      <c r="AF295" s="34">
        <f t="shared" si="95"/>
        <v>-11606.66</v>
      </c>
      <c r="AG295" s="35">
        <f t="shared" si="104"/>
        <v>-1</v>
      </c>
      <c r="AH295" s="7">
        <f t="shared" si="104"/>
        <v>-1</v>
      </c>
      <c r="AI295" s="7">
        <f t="shared" si="104"/>
        <v>-1</v>
      </c>
      <c r="AJ295" s="7">
        <f t="shared" si="96"/>
        <v>-1</v>
      </c>
      <c r="AK295" s="36">
        <f t="shared" si="96"/>
        <v>-1</v>
      </c>
      <c r="AL295" s="37">
        <f t="shared" si="96"/>
        <v>-1</v>
      </c>
      <c r="AM295" s="2">
        <v>0</v>
      </c>
      <c r="AN295" s="2">
        <v>0</v>
      </c>
      <c r="AO295" s="2">
        <v>0</v>
      </c>
      <c r="AP295" s="2">
        <v>0</v>
      </c>
      <c r="AQ295" s="29">
        <v>0</v>
      </c>
      <c r="AR295" s="31">
        <f t="shared" si="91"/>
        <v>0</v>
      </c>
      <c r="AS295" s="2">
        <v>-312.57</v>
      </c>
      <c r="AT295" s="2">
        <v>373.83</v>
      </c>
      <c r="AU295" s="2">
        <v>-297.17</v>
      </c>
      <c r="AV295" s="2">
        <v>2156.66</v>
      </c>
      <c r="AW295" s="29">
        <v>905.57</v>
      </c>
      <c r="AX295" s="31">
        <f t="shared" si="92"/>
        <v>2826.3199999999997</v>
      </c>
      <c r="AY295" s="5">
        <f t="shared" si="105"/>
        <v>312.57</v>
      </c>
      <c r="AZ295" s="5">
        <f t="shared" si="105"/>
        <v>-373.83</v>
      </c>
      <c r="BA295" s="5">
        <f t="shared" si="105"/>
        <v>297.17</v>
      </c>
      <c r="BB295" s="5">
        <f t="shared" si="97"/>
        <v>-2156.66</v>
      </c>
      <c r="BC295" s="33">
        <f t="shared" si="97"/>
        <v>-905.57</v>
      </c>
      <c r="BD295" s="34">
        <f t="shared" si="97"/>
        <v>-2826.3199999999997</v>
      </c>
      <c r="BE295" s="7">
        <f t="shared" si="106"/>
        <v>-1</v>
      </c>
      <c r="BF295" s="7">
        <f t="shared" si="106"/>
        <v>-1</v>
      </c>
      <c r="BG295" s="7">
        <f t="shared" si="106"/>
        <v>-1</v>
      </c>
      <c r="BH295" s="7">
        <f t="shared" si="98"/>
        <v>-1</v>
      </c>
      <c r="BI295" s="36">
        <f t="shared" si="98"/>
        <v>-1</v>
      </c>
      <c r="BJ295" s="37">
        <f t="shared" si="98"/>
        <v>-1</v>
      </c>
      <c r="BK295" s="38">
        <f t="shared" si="107"/>
        <v>0</v>
      </c>
      <c r="BL295" s="38">
        <f t="shared" si="107"/>
        <v>0</v>
      </c>
      <c r="BM295" s="38">
        <f t="shared" si="107"/>
        <v>0</v>
      </c>
      <c r="BN295" s="38">
        <f t="shared" si="99"/>
        <v>0</v>
      </c>
      <c r="BO295" s="39">
        <f t="shared" si="99"/>
        <v>0</v>
      </c>
      <c r="BP295" s="40">
        <f t="shared" si="99"/>
        <v>0</v>
      </c>
      <c r="BQ295" s="38">
        <f t="shared" si="108"/>
        <v>1</v>
      </c>
      <c r="BR295" s="38">
        <f t="shared" si="108"/>
        <v>0.19798010825009796</v>
      </c>
      <c r="BS295" s="38">
        <f t="shared" si="108"/>
        <v>1.000943110242851</v>
      </c>
      <c r="BT295" s="38">
        <f t="shared" si="100"/>
        <v>0.30402598372915568</v>
      </c>
      <c r="BU295" s="39">
        <f t="shared" si="100"/>
        <v>0.27999554762648299</v>
      </c>
      <c r="BV295" s="40">
        <f t="shared" si="100"/>
        <v>0.24350846841382445</v>
      </c>
      <c r="BW295" s="38">
        <f t="shared" si="109"/>
        <v>-1</v>
      </c>
      <c r="BX295" s="38">
        <f t="shared" si="109"/>
        <v>-0.19798010825009796</v>
      </c>
      <c r="BY295" s="38">
        <f t="shared" si="109"/>
        <v>-1.000943110242851</v>
      </c>
      <c r="BZ295" s="38">
        <f t="shared" si="101"/>
        <v>-0.30402598372915568</v>
      </c>
      <c r="CA295" s="39">
        <f t="shared" si="101"/>
        <v>-0.27999554762648299</v>
      </c>
      <c r="CB295" s="40">
        <f t="shared" si="101"/>
        <v>-0.24350846841382445</v>
      </c>
      <c r="CC295" s="2">
        <f t="shared" si="110"/>
        <v>-10000</v>
      </c>
      <c r="CD295" s="2">
        <f t="shared" si="110"/>
        <v>-1979.8010825009796</v>
      </c>
      <c r="CE295" s="2">
        <f t="shared" si="110"/>
        <v>-10009.431102428511</v>
      </c>
      <c r="CF295" s="2">
        <f t="shared" si="102"/>
        <v>-3040.2598372915568</v>
      </c>
      <c r="CG295" s="29">
        <f t="shared" si="102"/>
        <v>-2799.9554762648299</v>
      </c>
      <c r="CH295" s="31">
        <f t="shared" si="102"/>
        <v>-2435.0846841382445</v>
      </c>
      <c r="CI295" s="40">
        <f>IFERROR(M295/'Class Sum-WR'!M295,0)</f>
        <v>0</v>
      </c>
      <c r="CJ295" s="40">
        <f>IFERROR(M295/'Class Sum-TH'!M295,0)</f>
        <v>0</v>
      </c>
    </row>
    <row r="296" spans="1:88" hidden="1" outlineLevel="1" x14ac:dyDescent="0.2">
      <c r="A296" t="s">
        <v>46</v>
      </c>
      <c r="B296" t="s">
        <v>46</v>
      </c>
      <c r="C296" t="s">
        <v>114</v>
      </c>
      <c r="D296" t="s">
        <v>114</v>
      </c>
      <c r="E296" t="s">
        <v>111</v>
      </c>
      <c r="F296" s="27">
        <f t="shared" si="93"/>
        <v>46301</v>
      </c>
      <c r="G296" s="60" t="s">
        <v>37</v>
      </c>
      <c r="H296" s="28">
        <v>0</v>
      </c>
      <c r="I296" s="2">
        <v>0</v>
      </c>
      <c r="J296" s="2">
        <v>0</v>
      </c>
      <c r="K296" s="2">
        <v>0</v>
      </c>
      <c r="L296" s="29">
        <v>0</v>
      </c>
      <c r="M296" s="30">
        <f t="shared" si="89"/>
        <v>0</v>
      </c>
      <c r="N296" t="s">
        <v>49</v>
      </c>
      <c r="O296" t="s">
        <v>49</v>
      </c>
      <c r="P296" t="s">
        <v>114</v>
      </c>
      <c r="Q296" t="s">
        <v>114</v>
      </c>
      <c r="R296" t="s">
        <v>111</v>
      </c>
      <c r="S296" s="27">
        <f t="shared" si="94"/>
        <v>45937</v>
      </c>
      <c r="T296" s="60" t="s">
        <v>37</v>
      </c>
      <c r="U296" s="28">
        <v>-5.84</v>
      </c>
      <c r="V296" s="2">
        <v>2032.57</v>
      </c>
      <c r="W296" s="2">
        <v>48.87</v>
      </c>
      <c r="X296" s="2">
        <v>5244.79</v>
      </c>
      <c r="Y296" s="29">
        <v>2971.94</v>
      </c>
      <c r="Z296" s="31">
        <f t="shared" si="90"/>
        <v>10292.33</v>
      </c>
      <c r="AA296" s="32">
        <f t="shared" si="103"/>
        <v>5.84</v>
      </c>
      <c r="AB296" s="5">
        <f t="shared" si="103"/>
        <v>-2032.57</v>
      </c>
      <c r="AC296" s="5">
        <f t="shared" si="103"/>
        <v>-48.87</v>
      </c>
      <c r="AD296" s="5">
        <f t="shared" si="95"/>
        <v>-5244.79</v>
      </c>
      <c r="AE296" s="33">
        <f t="shared" si="95"/>
        <v>-2971.94</v>
      </c>
      <c r="AF296" s="34">
        <f t="shared" si="95"/>
        <v>-10292.33</v>
      </c>
      <c r="AG296" s="35">
        <f t="shared" si="104"/>
        <v>-1</v>
      </c>
      <c r="AH296" s="7">
        <f t="shared" si="104"/>
        <v>-1</v>
      </c>
      <c r="AI296" s="7">
        <f t="shared" si="104"/>
        <v>-1</v>
      </c>
      <c r="AJ296" s="7">
        <f t="shared" si="96"/>
        <v>-1</v>
      </c>
      <c r="AK296" s="36">
        <f t="shared" si="96"/>
        <v>-1</v>
      </c>
      <c r="AL296" s="37">
        <f t="shared" si="96"/>
        <v>-1</v>
      </c>
      <c r="AM296" s="2">
        <v>0</v>
      </c>
      <c r="AN296" s="2">
        <v>0</v>
      </c>
      <c r="AO296" s="2">
        <v>0</v>
      </c>
      <c r="AP296" s="2">
        <v>0</v>
      </c>
      <c r="AQ296" s="29">
        <v>0</v>
      </c>
      <c r="AR296" s="31">
        <f t="shared" si="91"/>
        <v>0</v>
      </c>
      <c r="AS296" s="2">
        <v>-5.84</v>
      </c>
      <c r="AT296" s="2">
        <v>426.17</v>
      </c>
      <c r="AU296" s="2">
        <v>22.04</v>
      </c>
      <c r="AV296" s="2">
        <v>1548.81</v>
      </c>
      <c r="AW296" s="29">
        <v>741.44</v>
      </c>
      <c r="AX296" s="31">
        <f t="shared" si="92"/>
        <v>2732.62</v>
      </c>
      <c r="AY296" s="5">
        <f t="shared" si="105"/>
        <v>5.84</v>
      </c>
      <c r="AZ296" s="5">
        <f t="shared" si="105"/>
        <v>-426.17</v>
      </c>
      <c r="BA296" s="5">
        <f t="shared" si="105"/>
        <v>-22.04</v>
      </c>
      <c r="BB296" s="5">
        <f t="shared" si="97"/>
        <v>-1548.81</v>
      </c>
      <c r="BC296" s="33">
        <f t="shared" si="97"/>
        <v>-741.44</v>
      </c>
      <c r="BD296" s="34">
        <f t="shared" si="97"/>
        <v>-2732.62</v>
      </c>
      <c r="BE296" s="7">
        <f t="shared" si="106"/>
        <v>-1</v>
      </c>
      <c r="BF296" s="7">
        <f t="shared" si="106"/>
        <v>-1</v>
      </c>
      <c r="BG296" s="7">
        <f t="shared" si="106"/>
        <v>-1</v>
      </c>
      <c r="BH296" s="7">
        <f t="shared" si="98"/>
        <v>-1</v>
      </c>
      <c r="BI296" s="36">
        <f t="shared" si="98"/>
        <v>-1</v>
      </c>
      <c r="BJ296" s="37">
        <f t="shared" si="98"/>
        <v>-1</v>
      </c>
      <c r="BK296" s="38">
        <f t="shared" si="107"/>
        <v>0</v>
      </c>
      <c r="BL296" s="38">
        <f t="shared" si="107"/>
        <v>0</v>
      </c>
      <c r="BM296" s="38">
        <f t="shared" si="107"/>
        <v>0</v>
      </c>
      <c r="BN296" s="38">
        <f t="shared" si="99"/>
        <v>0</v>
      </c>
      <c r="BO296" s="39">
        <f t="shared" si="99"/>
        <v>0</v>
      </c>
      <c r="BP296" s="40">
        <f t="shared" si="99"/>
        <v>0</v>
      </c>
      <c r="BQ296" s="38">
        <f t="shared" si="108"/>
        <v>1</v>
      </c>
      <c r="BR296" s="38">
        <f t="shared" si="108"/>
        <v>0.20967051565259748</v>
      </c>
      <c r="BS296" s="38">
        <f t="shared" si="108"/>
        <v>0.45099242889298141</v>
      </c>
      <c r="BT296" s="38">
        <f t="shared" si="100"/>
        <v>0.29530448311562524</v>
      </c>
      <c r="BU296" s="39">
        <f t="shared" si="100"/>
        <v>0.24948013755324805</v>
      </c>
      <c r="BV296" s="40">
        <f t="shared" si="100"/>
        <v>0.26550062036487365</v>
      </c>
      <c r="BW296" s="38">
        <f t="shared" si="109"/>
        <v>-1</v>
      </c>
      <c r="BX296" s="38">
        <f t="shared" si="109"/>
        <v>-0.20967051565259748</v>
      </c>
      <c r="BY296" s="38">
        <f t="shared" si="109"/>
        <v>-0.45099242889298141</v>
      </c>
      <c r="BZ296" s="38">
        <f t="shared" si="101"/>
        <v>-0.29530448311562524</v>
      </c>
      <c r="CA296" s="39">
        <f t="shared" si="101"/>
        <v>-0.24948013755324805</v>
      </c>
      <c r="CB296" s="40">
        <f t="shared" si="101"/>
        <v>-0.26550062036487365</v>
      </c>
      <c r="CC296" s="2">
        <f t="shared" si="110"/>
        <v>-10000</v>
      </c>
      <c r="CD296" s="2">
        <f t="shared" si="110"/>
        <v>-2096.7051565259749</v>
      </c>
      <c r="CE296" s="2">
        <f t="shared" si="110"/>
        <v>-4509.9242889298139</v>
      </c>
      <c r="CF296" s="2">
        <f t="shared" si="102"/>
        <v>-2953.0448311562523</v>
      </c>
      <c r="CG296" s="29">
        <f t="shared" si="102"/>
        <v>-2494.8013755324805</v>
      </c>
      <c r="CH296" s="31">
        <f t="shared" si="102"/>
        <v>-2655.0062036487366</v>
      </c>
      <c r="CI296" s="40">
        <f>IFERROR(M296/'Class Sum-WR'!M296,0)</f>
        <v>0</v>
      </c>
      <c r="CJ296" s="40">
        <f>IFERROR(M296/'Class Sum-TH'!M296,0)</f>
        <v>0</v>
      </c>
    </row>
    <row r="297" spans="1:88" hidden="1" outlineLevel="1" x14ac:dyDescent="0.2">
      <c r="A297" t="s">
        <v>46</v>
      </c>
      <c r="B297" t="s">
        <v>46</v>
      </c>
      <c r="C297" t="s">
        <v>114</v>
      </c>
      <c r="D297" t="s">
        <v>114</v>
      </c>
      <c r="E297" t="s">
        <v>111</v>
      </c>
      <c r="F297" s="27">
        <f t="shared" si="93"/>
        <v>46302</v>
      </c>
      <c r="G297" s="60" t="s">
        <v>38</v>
      </c>
      <c r="H297" s="28">
        <v>0</v>
      </c>
      <c r="I297" s="2">
        <v>0</v>
      </c>
      <c r="J297" s="2">
        <v>0</v>
      </c>
      <c r="K297" s="2">
        <v>0</v>
      </c>
      <c r="L297" s="29">
        <v>0</v>
      </c>
      <c r="M297" s="30">
        <f t="shared" si="89"/>
        <v>0</v>
      </c>
      <c r="N297" t="s">
        <v>49</v>
      </c>
      <c r="O297" t="s">
        <v>49</v>
      </c>
      <c r="P297" t="s">
        <v>114</v>
      </c>
      <c r="Q297" t="s">
        <v>114</v>
      </c>
      <c r="R297" t="s">
        <v>111</v>
      </c>
      <c r="S297" s="27">
        <f t="shared" si="94"/>
        <v>45938</v>
      </c>
      <c r="T297" s="60" t="s">
        <v>38</v>
      </c>
      <c r="U297" s="28">
        <v>-28.84</v>
      </c>
      <c r="V297" s="2">
        <v>1968.57</v>
      </c>
      <c r="W297" s="2">
        <v>98.87</v>
      </c>
      <c r="X297" s="2">
        <v>5627.33</v>
      </c>
      <c r="Y297" s="29">
        <v>4585.47</v>
      </c>
      <c r="Z297" s="31">
        <f t="shared" si="90"/>
        <v>12251.400000000001</v>
      </c>
      <c r="AA297" s="32">
        <f t="shared" si="103"/>
        <v>28.84</v>
      </c>
      <c r="AB297" s="5">
        <f t="shared" si="103"/>
        <v>-1968.57</v>
      </c>
      <c r="AC297" s="5">
        <f t="shared" si="103"/>
        <v>-98.87</v>
      </c>
      <c r="AD297" s="5">
        <f t="shared" si="95"/>
        <v>-5627.33</v>
      </c>
      <c r="AE297" s="33">
        <f t="shared" si="95"/>
        <v>-4585.47</v>
      </c>
      <c r="AF297" s="34">
        <f t="shared" si="95"/>
        <v>-12251.400000000001</v>
      </c>
      <c r="AG297" s="35">
        <f t="shared" si="104"/>
        <v>-1</v>
      </c>
      <c r="AH297" s="7">
        <f t="shared" si="104"/>
        <v>-1</v>
      </c>
      <c r="AI297" s="7">
        <f t="shared" si="104"/>
        <v>-1</v>
      </c>
      <c r="AJ297" s="7">
        <f t="shared" si="96"/>
        <v>-1</v>
      </c>
      <c r="AK297" s="36">
        <f t="shared" si="96"/>
        <v>-1</v>
      </c>
      <c r="AL297" s="37">
        <f t="shared" si="96"/>
        <v>-1</v>
      </c>
      <c r="AM297" s="2">
        <v>0</v>
      </c>
      <c r="AN297" s="2">
        <v>0</v>
      </c>
      <c r="AO297" s="2">
        <v>0</v>
      </c>
      <c r="AP297" s="2">
        <v>0</v>
      </c>
      <c r="AQ297" s="29">
        <v>0</v>
      </c>
      <c r="AR297" s="31">
        <f t="shared" si="91"/>
        <v>0</v>
      </c>
      <c r="AS297" s="2">
        <v>-28.84</v>
      </c>
      <c r="AT297" s="2">
        <v>407.9</v>
      </c>
      <c r="AU297" s="2">
        <v>39.68</v>
      </c>
      <c r="AV297" s="2">
        <v>1615.22</v>
      </c>
      <c r="AW297" s="29">
        <v>1248.1600000000001</v>
      </c>
      <c r="AX297" s="31">
        <f t="shared" si="92"/>
        <v>3282.12</v>
      </c>
      <c r="AY297" s="5">
        <f t="shared" si="105"/>
        <v>28.84</v>
      </c>
      <c r="AZ297" s="5">
        <f t="shared" si="105"/>
        <v>-407.9</v>
      </c>
      <c r="BA297" s="5">
        <f t="shared" si="105"/>
        <v>-39.68</v>
      </c>
      <c r="BB297" s="5">
        <f t="shared" si="97"/>
        <v>-1615.22</v>
      </c>
      <c r="BC297" s="33">
        <f t="shared" si="97"/>
        <v>-1248.1600000000001</v>
      </c>
      <c r="BD297" s="34">
        <f t="shared" si="97"/>
        <v>-3282.12</v>
      </c>
      <c r="BE297" s="7">
        <f t="shared" si="106"/>
        <v>-1</v>
      </c>
      <c r="BF297" s="7">
        <f t="shared" si="106"/>
        <v>-1</v>
      </c>
      <c r="BG297" s="7">
        <f t="shared" si="106"/>
        <v>-1</v>
      </c>
      <c r="BH297" s="7">
        <f t="shared" si="98"/>
        <v>-1</v>
      </c>
      <c r="BI297" s="36">
        <f t="shared" si="98"/>
        <v>-1</v>
      </c>
      <c r="BJ297" s="37">
        <f t="shared" si="98"/>
        <v>-1</v>
      </c>
      <c r="BK297" s="38">
        <f t="shared" si="107"/>
        <v>0</v>
      </c>
      <c r="BL297" s="38">
        <f t="shared" si="107"/>
        <v>0</v>
      </c>
      <c r="BM297" s="38">
        <f t="shared" si="107"/>
        <v>0</v>
      </c>
      <c r="BN297" s="38">
        <f t="shared" si="99"/>
        <v>0</v>
      </c>
      <c r="BO297" s="39">
        <f t="shared" si="99"/>
        <v>0</v>
      </c>
      <c r="BP297" s="40">
        <f t="shared" si="99"/>
        <v>0</v>
      </c>
      <c r="BQ297" s="38">
        <f t="shared" si="108"/>
        <v>1</v>
      </c>
      <c r="BR297" s="38">
        <f t="shared" si="108"/>
        <v>0.20720624615837893</v>
      </c>
      <c r="BS297" s="38">
        <f t="shared" si="108"/>
        <v>0.40133508647719224</v>
      </c>
      <c r="BT297" s="38">
        <f t="shared" si="100"/>
        <v>0.2870313274679111</v>
      </c>
      <c r="BU297" s="39">
        <f t="shared" si="100"/>
        <v>0.27219892399252421</v>
      </c>
      <c r="BV297" s="40">
        <f t="shared" si="100"/>
        <v>0.26789754640286007</v>
      </c>
      <c r="BW297" s="38">
        <f t="shared" si="109"/>
        <v>-1</v>
      </c>
      <c r="BX297" s="38">
        <f t="shared" si="109"/>
        <v>-0.20720624615837893</v>
      </c>
      <c r="BY297" s="38">
        <f t="shared" si="109"/>
        <v>-0.40133508647719224</v>
      </c>
      <c r="BZ297" s="38">
        <f t="shared" si="101"/>
        <v>-0.2870313274679111</v>
      </c>
      <c r="CA297" s="39">
        <f t="shared" si="101"/>
        <v>-0.27219892399252421</v>
      </c>
      <c r="CB297" s="40">
        <f t="shared" si="101"/>
        <v>-0.26789754640286007</v>
      </c>
      <c r="CC297" s="2">
        <f t="shared" si="110"/>
        <v>-10000</v>
      </c>
      <c r="CD297" s="2">
        <f t="shared" si="110"/>
        <v>-2072.0624615837892</v>
      </c>
      <c r="CE297" s="2">
        <f t="shared" si="110"/>
        <v>-4013.3508647719223</v>
      </c>
      <c r="CF297" s="2">
        <f t="shared" si="102"/>
        <v>-2870.3132746791111</v>
      </c>
      <c r="CG297" s="29">
        <f t="shared" si="102"/>
        <v>-2721.9892399252421</v>
      </c>
      <c r="CH297" s="31">
        <f t="shared" si="102"/>
        <v>-2678.9754640286005</v>
      </c>
      <c r="CI297" s="40">
        <f>IFERROR(M297/'Class Sum-WR'!M297,0)</f>
        <v>0</v>
      </c>
      <c r="CJ297" s="40">
        <f>IFERROR(M297/'Class Sum-TH'!M297,0)</f>
        <v>0</v>
      </c>
    </row>
    <row r="298" spans="1:88" hidden="1" outlineLevel="1" x14ac:dyDescent="0.2">
      <c r="A298" t="s">
        <v>46</v>
      </c>
      <c r="B298" t="s">
        <v>46</v>
      </c>
      <c r="C298" t="s">
        <v>114</v>
      </c>
      <c r="D298" t="s">
        <v>114</v>
      </c>
      <c r="E298" t="s">
        <v>111</v>
      </c>
      <c r="F298" s="27">
        <f t="shared" si="93"/>
        <v>46303</v>
      </c>
      <c r="G298" s="60" t="s">
        <v>39</v>
      </c>
      <c r="H298" s="28">
        <v>0</v>
      </c>
      <c r="I298" s="2">
        <v>0</v>
      </c>
      <c r="J298" s="2">
        <v>0</v>
      </c>
      <c r="K298" s="2">
        <v>0</v>
      </c>
      <c r="L298" s="29">
        <v>0</v>
      </c>
      <c r="M298" s="30">
        <f t="shared" si="89"/>
        <v>0</v>
      </c>
      <c r="N298" t="s">
        <v>49</v>
      </c>
      <c r="O298" t="s">
        <v>49</v>
      </c>
      <c r="P298" t="s">
        <v>114</v>
      </c>
      <c r="Q298" t="s">
        <v>114</v>
      </c>
      <c r="R298" t="s">
        <v>111</v>
      </c>
      <c r="S298" s="27">
        <f t="shared" si="94"/>
        <v>45939</v>
      </c>
      <c r="T298" s="60" t="s">
        <v>39</v>
      </c>
      <c r="U298" s="28">
        <v>-1.41</v>
      </c>
      <c r="V298" s="2">
        <v>3079.05</v>
      </c>
      <c r="W298" s="2">
        <v>129.68</v>
      </c>
      <c r="X298" s="2">
        <v>6410.31</v>
      </c>
      <c r="Y298" s="29">
        <v>4980.08</v>
      </c>
      <c r="Z298" s="31">
        <f t="shared" si="90"/>
        <v>14597.710000000001</v>
      </c>
      <c r="AA298" s="32">
        <f t="shared" si="103"/>
        <v>1.41</v>
      </c>
      <c r="AB298" s="5">
        <f t="shared" si="103"/>
        <v>-3079.05</v>
      </c>
      <c r="AC298" s="5">
        <f t="shared" si="103"/>
        <v>-129.68</v>
      </c>
      <c r="AD298" s="5">
        <f t="shared" si="95"/>
        <v>-6410.31</v>
      </c>
      <c r="AE298" s="33">
        <f t="shared" si="95"/>
        <v>-4980.08</v>
      </c>
      <c r="AF298" s="34">
        <f t="shared" si="95"/>
        <v>-14597.710000000001</v>
      </c>
      <c r="AG298" s="35">
        <f t="shared" si="104"/>
        <v>-1</v>
      </c>
      <c r="AH298" s="7">
        <f t="shared" si="104"/>
        <v>-1</v>
      </c>
      <c r="AI298" s="7">
        <f t="shared" si="104"/>
        <v>-1</v>
      </c>
      <c r="AJ298" s="7">
        <f t="shared" si="96"/>
        <v>-1</v>
      </c>
      <c r="AK298" s="36">
        <f t="shared" si="96"/>
        <v>-1</v>
      </c>
      <c r="AL298" s="37">
        <f t="shared" si="96"/>
        <v>-1</v>
      </c>
      <c r="AM298" s="2">
        <v>0</v>
      </c>
      <c r="AN298" s="2">
        <v>0</v>
      </c>
      <c r="AO298" s="2">
        <v>0</v>
      </c>
      <c r="AP298" s="2">
        <v>0</v>
      </c>
      <c r="AQ298" s="29">
        <v>0</v>
      </c>
      <c r="AR298" s="31">
        <f t="shared" si="91"/>
        <v>0</v>
      </c>
      <c r="AS298" s="2">
        <v>-1.41</v>
      </c>
      <c r="AT298" s="2">
        <v>627.67999999999995</v>
      </c>
      <c r="AU298" s="2">
        <v>56.55</v>
      </c>
      <c r="AV298" s="2">
        <v>1958.15</v>
      </c>
      <c r="AW298" s="29">
        <v>1190.0999999999999</v>
      </c>
      <c r="AX298" s="31">
        <f t="shared" si="92"/>
        <v>3831.07</v>
      </c>
      <c r="AY298" s="5">
        <f t="shared" si="105"/>
        <v>1.41</v>
      </c>
      <c r="AZ298" s="5">
        <f t="shared" si="105"/>
        <v>-627.67999999999995</v>
      </c>
      <c r="BA298" s="5">
        <f t="shared" si="105"/>
        <v>-56.55</v>
      </c>
      <c r="BB298" s="5">
        <f t="shared" si="97"/>
        <v>-1958.15</v>
      </c>
      <c r="BC298" s="33">
        <f t="shared" si="97"/>
        <v>-1190.0999999999999</v>
      </c>
      <c r="BD298" s="34">
        <f t="shared" si="97"/>
        <v>-3831.07</v>
      </c>
      <c r="BE298" s="7">
        <f t="shared" si="106"/>
        <v>-1</v>
      </c>
      <c r="BF298" s="7">
        <f t="shared" si="106"/>
        <v>-1</v>
      </c>
      <c r="BG298" s="7">
        <f t="shared" si="106"/>
        <v>-1</v>
      </c>
      <c r="BH298" s="7">
        <f t="shared" si="98"/>
        <v>-1</v>
      </c>
      <c r="BI298" s="36">
        <f t="shared" si="98"/>
        <v>-1</v>
      </c>
      <c r="BJ298" s="37">
        <f t="shared" si="98"/>
        <v>-1</v>
      </c>
      <c r="BK298" s="38">
        <f t="shared" si="107"/>
        <v>0</v>
      </c>
      <c r="BL298" s="38">
        <f t="shared" si="107"/>
        <v>0</v>
      </c>
      <c r="BM298" s="38">
        <f t="shared" si="107"/>
        <v>0</v>
      </c>
      <c r="BN298" s="38">
        <f t="shared" si="99"/>
        <v>0</v>
      </c>
      <c r="BO298" s="39">
        <f t="shared" si="99"/>
        <v>0</v>
      </c>
      <c r="BP298" s="40">
        <f t="shared" si="99"/>
        <v>0</v>
      </c>
      <c r="BQ298" s="38">
        <f t="shared" si="108"/>
        <v>1</v>
      </c>
      <c r="BR298" s="38">
        <f t="shared" si="108"/>
        <v>0.20385508517237458</v>
      </c>
      <c r="BS298" s="38">
        <f t="shared" si="108"/>
        <v>0.43607341147439849</v>
      </c>
      <c r="BT298" s="38">
        <f t="shared" si="100"/>
        <v>0.30546884628044507</v>
      </c>
      <c r="BU298" s="39">
        <f t="shared" si="100"/>
        <v>0.23897206470578786</v>
      </c>
      <c r="BV298" s="40">
        <f t="shared" si="100"/>
        <v>0.26244321883363897</v>
      </c>
      <c r="BW298" s="38">
        <f t="shared" si="109"/>
        <v>-1</v>
      </c>
      <c r="BX298" s="38">
        <f t="shared" si="109"/>
        <v>-0.20385508517237458</v>
      </c>
      <c r="BY298" s="38">
        <f t="shared" si="109"/>
        <v>-0.43607341147439849</v>
      </c>
      <c r="BZ298" s="38">
        <f t="shared" si="101"/>
        <v>-0.30546884628044507</v>
      </c>
      <c r="CA298" s="39">
        <f t="shared" si="101"/>
        <v>-0.23897206470578786</v>
      </c>
      <c r="CB298" s="40">
        <f t="shared" si="101"/>
        <v>-0.26244321883363897</v>
      </c>
      <c r="CC298" s="2">
        <f t="shared" si="110"/>
        <v>-10000</v>
      </c>
      <c r="CD298" s="2">
        <f t="shared" si="110"/>
        <v>-2038.5508517237458</v>
      </c>
      <c r="CE298" s="2">
        <f t="shared" si="110"/>
        <v>-4360.7341147439847</v>
      </c>
      <c r="CF298" s="2">
        <f t="shared" si="102"/>
        <v>-3054.6884628044509</v>
      </c>
      <c r="CG298" s="29">
        <f t="shared" si="102"/>
        <v>-2389.7206470578785</v>
      </c>
      <c r="CH298" s="31">
        <f t="shared" si="102"/>
        <v>-2624.4321883363896</v>
      </c>
      <c r="CI298" s="40">
        <f>IFERROR(M298/'Class Sum-WR'!M298,0)</f>
        <v>0</v>
      </c>
      <c r="CJ298" s="40">
        <f>IFERROR(M298/'Class Sum-TH'!M298,0)</f>
        <v>0</v>
      </c>
    </row>
    <row r="299" spans="1:88" hidden="1" outlineLevel="1" x14ac:dyDescent="0.2">
      <c r="A299" t="s">
        <v>46</v>
      </c>
      <c r="B299" t="s">
        <v>46</v>
      </c>
      <c r="C299" t="s">
        <v>114</v>
      </c>
      <c r="D299" t="s">
        <v>114</v>
      </c>
      <c r="E299" t="s">
        <v>111</v>
      </c>
      <c r="F299" s="27">
        <f t="shared" si="93"/>
        <v>46304</v>
      </c>
      <c r="G299" s="60" t="s">
        <v>40</v>
      </c>
      <c r="H299" s="28">
        <v>0</v>
      </c>
      <c r="I299" s="2">
        <v>0</v>
      </c>
      <c r="J299" s="2">
        <v>0</v>
      </c>
      <c r="K299" s="2">
        <v>0</v>
      </c>
      <c r="L299" s="29">
        <v>0</v>
      </c>
      <c r="M299" s="30">
        <f t="shared" si="89"/>
        <v>0</v>
      </c>
      <c r="N299" t="s">
        <v>49</v>
      </c>
      <c r="O299" t="s">
        <v>49</v>
      </c>
      <c r="P299" t="s">
        <v>114</v>
      </c>
      <c r="Q299" t="s">
        <v>114</v>
      </c>
      <c r="R299" t="s">
        <v>111</v>
      </c>
      <c r="S299" s="27">
        <f t="shared" si="94"/>
        <v>45940</v>
      </c>
      <c r="T299" s="60" t="s">
        <v>40</v>
      </c>
      <c r="U299" s="28">
        <v>-2.82</v>
      </c>
      <c r="V299" s="2">
        <v>4741.57</v>
      </c>
      <c r="W299" s="2">
        <v>293.23</v>
      </c>
      <c r="X299" s="2">
        <v>11180.23</v>
      </c>
      <c r="Y299" s="29">
        <v>5935.05</v>
      </c>
      <c r="Z299" s="31">
        <f t="shared" si="90"/>
        <v>22147.26</v>
      </c>
      <c r="AA299" s="32">
        <f t="shared" si="103"/>
        <v>2.82</v>
      </c>
      <c r="AB299" s="5">
        <f t="shared" si="103"/>
        <v>-4741.57</v>
      </c>
      <c r="AC299" s="5">
        <f t="shared" si="103"/>
        <v>-293.23</v>
      </c>
      <c r="AD299" s="5">
        <f t="shared" si="95"/>
        <v>-11180.23</v>
      </c>
      <c r="AE299" s="33">
        <f t="shared" si="95"/>
        <v>-5935.05</v>
      </c>
      <c r="AF299" s="34">
        <f t="shared" si="95"/>
        <v>-22147.26</v>
      </c>
      <c r="AG299" s="35">
        <f t="shared" si="104"/>
        <v>-1</v>
      </c>
      <c r="AH299" s="7">
        <f t="shared" si="104"/>
        <v>-1</v>
      </c>
      <c r="AI299" s="7">
        <f t="shared" si="104"/>
        <v>-1</v>
      </c>
      <c r="AJ299" s="7">
        <f t="shared" si="96"/>
        <v>-1</v>
      </c>
      <c r="AK299" s="36">
        <f t="shared" si="96"/>
        <v>-1</v>
      </c>
      <c r="AL299" s="37">
        <f t="shared" si="96"/>
        <v>-1</v>
      </c>
      <c r="AM299" s="2">
        <v>0</v>
      </c>
      <c r="AN299" s="2">
        <v>0</v>
      </c>
      <c r="AO299" s="2">
        <v>0</v>
      </c>
      <c r="AP299" s="2">
        <v>0</v>
      </c>
      <c r="AQ299" s="29">
        <v>0</v>
      </c>
      <c r="AR299" s="31">
        <f t="shared" si="91"/>
        <v>0</v>
      </c>
      <c r="AS299" s="2">
        <v>-2.82</v>
      </c>
      <c r="AT299" s="2">
        <v>1023.73</v>
      </c>
      <c r="AU299" s="2">
        <v>97.77</v>
      </c>
      <c r="AV299" s="2">
        <v>3389.88</v>
      </c>
      <c r="AW299" s="29">
        <v>1584.14</v>
      </c>
      <c r="AX299" s="31">
        <f t="shared" si="92"/>
        <v>6092.7000000000007</v>
      </c>
      <c r="AY299" s="5">
        <f t="shared" si="105"/>
        <v>2.82</v>
      </c>
      <c r="AZ299" s="5">
        <f t="shared" si="105"/>
        <v>-1023.73</v>
      </c>
      <c r="BA299" s="5">
        <f t="shared" si="105"/>
        <v>-97.77</v>
      </c>
      <c r="BB299" s="5">
        <f t="shared" si="97"/>
        <v>-3389.88</v>
      </c>
      <c r="BC299" s="33">
        <f t="shared" si="97"/>
        <v>-1584.14</v>
      </c>
      <c r="BD299" s="34">
        <f t="shared" si="97"/>
        <v>-6092.7000000000007</v>
      </c>
      <c r="BE299" s="7">
        <f t="shared" si="106"/>
        <v>-1</v>
      </c>
      <c r="BF299" s="7">
        <f t="shared" si="106"/>
        <v>-1</v>
      </c>
      <c r="BG299" s="7">
        <f t="shared" si="106"/>
        <v>-1</v>
      </c>
      <c r="BH299" s="7">
        <f t="shared" si="98"/>
        <v>-1</v>
      </c>
      <c r="BI299" s="36">
        <f t="shared" si="98"/>
        <v>-1</v>
      </c>
      <c r="BJ299" s="37">
        <f t="shared" si="98"/>
        <v>-1</v>
      </c>
      <c r="BK299" s="38">
        <f t="shared" si="107"/>
        <v>0</v>
      </c>
      <c r="BL299" s="38">
        <f t="shared" si="107"/>
        <v>0</v>
      </c>
      <c r="BM299" s="38">
        <f t="shared" si="107"/>
        <v>0</v>
      </c>
      <c r="BN299" s="38">
        <f t="shared" si="99"/>
        <v>0</v>
      </c>
      <c r="BO299" s="39">
        <f t="shared" si="99"/>
        <v>0</v>
      </c>
      <c r="BP299" s="40">
        <f t="shared" si="99"/>
        <v>0</v>
      </c>
      <c r="BQ299" s="38">
        <f t="shared" si="108"/>
        <v>1</v>
      </c>
      <c r="BR299" s="38">
        <f t="shared" si="108"/>
        <v>0.21590528031854431</v>
      </c>
      <c r="BS299" s="38">
        <f t="shared" si="108"/>
        <v>0.33342427446032119</v>
      </c>
      <c r="BT299" s="38">
        <f t="shared" si="100"/>
        <v>0.30320306469544905</v>
      </c>
      <c r="BU299" s="39">
        <f t="shared" si="100"/>
        <v>0.2669126629093268</v>
      </c>
      <c r="BV299" s="40">
        <f t="shared" si="100"/>
        <v>0.2750994931201422</v>
      </c>
      <c r="BW299" s="38">
        <f t="shared" si="109"/>
        <v>-1</v>
      </c>
      <c r="BX299" s="38">
        <f t="shared" si="109"/>
        <v>-0.21590528031854431</v>
      </c>
      <c r="BY299" s="38">
        <f t="shared" si="109"/>
        <v>-0.33342427446032119</v>
      </c>
      <c r="BZ299" s="38">
        <f t="shared" si="101"/>
        <v>-0.30320306469544905</v>
      </c>
      <c r="CA299" s="39">
        <f t="shared" si="101"/>
        <v>-0.2669126629093268</v>
      </c>
      <c r="CB299" s="40">
        <f t="shared" si="101"/>
        <v>-0.2750994931201422</v>
      </c>
      <c r="CC299" s="2">
        <f t="shared" si="110"/>
        <v>-10000</v>
      </c>
      <c r="CD299" s="2">
        <f t="shared" si="110"/>
        <v>-2159.0528031854433</v>
      </c>
      <c r="CE299" s="2">
        <f t="shared" si="110"/>
        <v>-3334.242744603212</v>
      </c>
      <c r="CF299" s="2">
        <f t="shared" si="102"/>
        <v>-3032.0306469544907</v>
      </c>
      <c r="CG299" s="29">
        <f t="shared" si="102"/>
        <v>-2669.1266290932681</v>
      </c>
      <c r="CH299" s="31">
        <f t="shared" si="102"/>
        <v>-2750.9949312014219</v>
      </c>
      <c r="CI299" s="40">
        <f>IFERROR(M299/'Class Sum-WR'!M299,0)</f>
        <v>0</v>
      </c>
      <c r="CJ299" s="40">
        <f>IFERROR(M299/'Class Sum-TH'!M299,0)</f>
        <v>0</v>
      </c>
    </row>
    <row r="300" spans="1:88" ht="13.5" hidden="1" outlineLevel="1" thickBot="1" x14ac:dyDescent="0.25">
      <c r="A300" t="s">
        <v>46</v>
      </c>
      <c r="B300" t="s">
        <v>46</v>
      </c>
      <c r="C300" t="s">
        <v>114</v>
      </c>
      <c r="D300" t="s">
        <v>114</v>
      </c>
      <c r="E300" t="s">
        <v>111</v>
      </c>
      <c r="F300" s="41">
        <f t="shared" si="93"/>
        <v>46305</v>
      </c>
      <c r="G300" s="61" t="s">
        <v>41</v>
      </c>
      <c r="H300" s="43">
        <v>0</v>
      </c>
      <c r="I300" s="44">
        <v>0</v>
      </c>
      <c r="J300" s="44">
        <v>0</v>
      </c>
      <c r="K300" s="44">
        <v>0</v>
      </c>
      <c r="L300" s="45">
        <v>0</v>
      </c>
      <c r="M300" s="46">
        <f t="shared" si="89"/>
        <v>0</v>
      </c>
      <c r="N300" t="s">
        <v>49</v>
      </c>
      <c r="O300" t="s">
        <v>49</v>
      </c>
      <c r="P300" t="s">
        <v>114</v>
      </c>
      <c r="Q300" t="s">
        <v>114</v>
      </c>
      <c r="R300" t="s">
        <v>111</v>
      </c>
      <c r="S300" s="41">
        <f t="shared" si="94"/>
        <v>45941</v>
      </c>
      <c r="T300" s="61" t="s">
        <v>41</v>
      </c>
      <c r="U300" s="43">
        <v>-4.13</v>
      </c>
      <c r="V300" s="44">
        <v>5120.8999999999996</v>
      </c>
      <c r="W300" s="44">
        <v>274.99</v>
      </c>
      <c r="X300" s="44">
        <v>13668.04</v>
      </c>
      <c r="Y300" s="45">
        <v>5476.98</v>
      </c>
      <c r="Z300" s="47">
        <f t="shared" si="90"/>
        <v>24536.78</v>
      </c>
      <c r="AA300" s="48">
        <f t="shared" si="103"/>
        <v>4.13</v>
      </c>
      <c r="AB300" s="49">
        <f t="shared" si="103"/>
        <v>-5120.8999999999996</v>
      </c>
      <c r="AC300" s="49">
        <f t="shared" si="103"/>
        <v>-274.99</v>
      </c>
      <c r="AD300" s="49">
        <f t="shared" si="95"/>
        <v>-13668.04</v>
      </c>
      <c r="AE300" s="50">
        <f t="shared" si="95"/>
        <v>-5476.98</v>
      </c>
      <c r="AF300" s="51">
        <f t="shared" si="95"/>
        <v>-24536.78</v>
      </c>
      <c r="AG300" s="52">
        <f t="shared" si="104"/>
        <v>-1</v>
      </c>
      <c r="AH300" s="53">
        <f t="shared" si="104"/>
        <v>-1</v>
      </c>
      <c r="AI300" s="53">
        <f t="shared" si="104"/>
        <v>-1</v>
      </c>
      <c r="AJ300" s="53">
        <f t="shared" si="96"/>
        <v>-1</v>
      </c>
      <c r="AK300" s="54">
        <f t="shared" si="96"/>
        <v>-1</v>
      </c>
      <c r="AL300" s="55">
        <f t="shared" si="96"/>
        <v>-1</v>
      </c>
      <c r="AM300" s="44">
        <v>0</v>
      </c>
      <c r="AN300" s="44">
        <v>0</v>
      </c>
      <c r="AO300" s="44">
        <v>0</v>
      </c>
      <c r="AP300" s="44">
        <v>0</v>
      </c>
      <c r="AQ300" s="45">
        <v>0</v>
      </c>
      <c r="AR300" s="47">
        <f t="shared" si="91"/>
        <v>0</v>
      </c>
      <c r="AS300" s="44">
        <v>-4.13</v>
      </c>
      <c r="AT300" s="44">
        <v>1182.76</v>
      </c>
      <c r="AU300" s="44">
        <v>122.52</v>
      </c>
      <c r="AV300" s="44">
        <v>4129.43</v>
      </c>
      <c r="AW300" s="45">
        <v>1452.23</v>
      </c>
      <c r="AX300" s="47">
        <f t="shared" si="92"/>
        <v>6882.8099999999995</v>
      </c>
      <c r="AY300" s="49">
        <f t="shared" si="105"/>
        <v>4.13</v>
      </c>
      <c r="AZ300" s="49">
        <f t="shared" si="105"/>
        <v>-1182.76</v>
      </c>
      <c r="BA300" s="49">
        <f t="shared" si="105"/>
        <v>-122.52</v>
      </c>
      <c r="BB300" s="49">
        <f t="shared" si="97"/>
        <v>-4129.43</v>
      </c>
      <c r="BC300" s="50">
        <f t="shared" si="97"/>
        <v>-1452.23</v>
      </c>
      <c r="BD300" s="51">
        <f t="shared" si="97"/>
        <v>-6882.8099999999995</v>
      </c>
      <c r="BE300" s="53">
        <f t="shared" si="106"/>
        <v>-1</v>
      </c>
      <c r="BF300" s="53">
        <f t="shared" si="106"/>
        <v>-1</v>
      </c>
      <c r="BG300" s="53">
        <f t="shared" si="106"/>
        <v>-1</v>
      </c>
      <c r="BH300" s="53">
        <f t="shared" si="98"/>
        <v>-1</v>
      </c>
      <c r="BI300" s="54">
        <f t="shared" si="98"/>
        <v>-1</v>
      </c>
      <c r="BJ300" s="55">
        <f t="shared" si="98"/>
        <v>-1</v>
      </c>
      <c r="BK300" s="56">
        <f t="shared" si="107"/>
        <v>0</v>
      </c>
      <c r="BL300" s="56">
        <f t="shared" si="107"/>
        <v>0</v>
      </c>
      <c r="BM300" s="56">
        <f t="shared" si="107"/>
        <v>0</v>
      </c>
      <c r="BN300" s="56">
        <f t="shared" si="99"/>
        <v>0</v>
      </c>
      <c r="BO300" s="57">
        <f t="shared" si="99"/>
        <v>0</v>
      </c>
      <c r="BP300" s="58">
        <f t="shared" si="99"/>
        <v>0</v>
      </c>
      <c r="BQ300" s="56">
        <f t="shared" si="108"/>
        <v>1</v>
      </c>
      <c r="BR300" s="56">
        <f t="shared" si="108"/>
        <v>0.23096721279462595</v>
      </c>
      <c r="BS300" s="56">
        <f t="shared" si="108"/>
        <v>0.44554347430815661</v>
      </c>
      <c r="BT300" s="56">
        <f t="shared" si="100"/>
        <v>0.30212305495155123</v>
      </c>
      <c r="BU300" s="57">
        <f t="shared" si="100"/>
        <v>0.26515159814350248</v>
      </c>
      <c r="BV300" s="58">
        <f t="shared" si="100"/>
        <v>0.28050991205855047</v>
      </c>
      <c r="BW300" s="56">
        <f t="shared" si="109"/>
        <v>-1</v>
      </c>
      <c r="BX300" s="56">
        <f t="shared" si="109"/>
        <v>-0.23096721279462595</v>
      </c>
      <c r="BY300" s="56">
        <f t="shared" si="109"/>
        <v>-0.44554347430815661</v>
      </c>
      <c r="BZ300" s="56">
        <f t="shared" si="101"/>
        <v>-0.30212305495155123</v>
      </c>
      <c r="CA300" s="57">
        <f t="shared" si="101"/>
        <v>-0.26515159814350248</v>
      </c>
      <c r="CB300" s="58">
        <f t="shared" si="101"/>
        <v>-0.28050991205855047</v>
      </c>
      <c r="CC300" s="44">
        <f t="shared" si="110"/>
        <v>-10000</v>
      </c>
      <c r="CD300" s="44">
        <f t="shared" si="110"/>
        <v>-2309.6721279462595</v>
      </c>
      <c r="CE300" s="44">
        <f t="shared" si="110"/>
        <v>-4455.434743081566</v>
      </c>
      <c r="CF300" s="44">
        <f t="shared" si="102"/>
        <v>-3021.2305495155124</v>
      </c>
      <c r="CG300" s="45">
        <f t="shared" si="102"/>
        <v>-2651.515981435025</v>
      </c>
      <c r="CH300" s="47">
        <f t="shared" si="102"/>
        <v>-2805.0991205855048</v>
      </c>
      <c r="CI300" s="58">
        <f>IFERROR(M300/'Class Sum-WR'!M300,0)</f>
        <v>0</v>
      </c>
      <c r="CJ300" s="58">
        <f>IFERROR(M300/'Class Sum-TH'!M300,0)</f>
        <v>0</v>
      </c>
    </row>
    <row r="301" spans="1:88" hidden="1" outlineLevel="1" x14ac:dyDescent="0.2">
      <c r="A301" t="s">
        <v>46</v>
      </c>
      <c r="B301" t="s">
        <v>46</v>
      </c>
      <c r="C301" t="s">
        <v>114</v>
      </c>
      <c r="D301" t="s">
        <v>114</v>
      </c>
      <c r="E301" t="s">
        <v>112</v>
      </c>
      <c r="F301" s="27">
        <f t="shared" si="93"/>
        <v>46306</v>
      </c>
      <c r="G301" s="60" t="s">
        <v>35</v>
      </c>
      <c r="H301" s="28">
        <v>0</v>
      </c>
      <c r="I301" s="2">
        <v>0</v>
      </c>
      <c r="J301" s="2">
        <v>0</v>
      </c>
      <c r="K301" s="2">
        <v>0</v>
      </c>
      <c r="L301" s="29">
        <v>0</v>
      </c>
      <c r="M301" s="30">
        <f t="shared" si="89"/>
        <v>0</v>
      </c>
      <c r="N301" t="s">
        <v>49</v>
      </c>
      <c r="O301" t="s">
        <v>49</v>
      </c>
      <c r="P301" t="s">
        <v>114</v>
      </c>
      <c r="Q301" t="s">
        <v>114</v>
      </c>
      <c r="R301" t="s">
        <v>112</v>
      </c>
      <c r="S301" s="27">
        <f t="shared" si="94"/>
        <v>45942</v>
      </c>
      <c r="T301" s="60" t="s">
        <v>35</v>
      </c>
      <c r="U301" s="28">
        <v>4.99</v>
      </c>
      <c r="V301" s="2">
        <v>2307.9699999999998</v>
      </c>
      <c r="W301" s="2">
        <v>100.98</v>
      </c>
      <c r="X301" s="2">
        <v>4180.58</v>
      </c>
      <c r="Y301" s="29">
        <v>2126.08</v>
      </c>
      <c r="Z301" s="31">
        <f t="shared" si="90"/>
        <v>8720.5999999999985</v>
      </c>
      <c r="AA301" s="32">
        <f t="shared" si="103"/>
        <v>-4.99</v>
      </c>
      <c r="AB301" s="5">
        <f t="shared" si="103"/>
        <v>-2307.9699999999998</v>
      </c>
      <c r="AC301" s="5">
        <f t="shared" si="103"/>
        <v>-100.98</v>
      </c>
      <c r="AD301" s="5">
        <f t="shared" si="95"/>
        <v>-4180.58</v>
      </c>
      <c r="AE301" s="33">
        <f t="shared" si="95"/>
        <v>-2126.08</v>
      </c>
      <c r="AF301" s="34">
        <f t="shared" si="95"/>
        <v>-8720.5999999999985</v>
      </c>
      <c r="AG301" s="35">
        <f t="shared" si="104"/>
        <v>-1</v>
      </c>
      <c r="AH301" s="7">
        <f t="shared" si="104"/>
        <v>-1</v>
      </c>
      <c r="AI301" s="7">
        <f t="shared" si="104"/>
        <v>-1</v>
      </c>
      <c r="AJ301" s="7">
        <f t="shared" si="96"/>
        <v>-1</v>
      </c>
      <c r="AK301" s="36">
        <f t="shared" si="96"/>
        <v>-1</v>
      </c>
      <c r="AL301" s="37">
        <f t="shared" si="96"/>
        <v>-1</v>
      </c>
      <c r="AM301" s="2">
        <v>0</v>
      </c>
      <c r="AN301" s="2">
        <v>0</v>
      </c>
      <c r="AO301" s="2">
        <v>0</v>
      </c>
      <c r="AP301" s="2">
        <v>0</v>
      </c>
      <c r="AQ301" s="29">
        <v>0</v>
      </c>
      <c r="AR301" s="31">
        <f t="shared" si="91"/>
        <v>0</v>
      </c>
      <c r="AS301" s="2">
        <v>4.99</v>
      </c>
      <c r="AT301" s="2">
        <v>489.75</v>
      </c>
      <c r="AU301" s="2">
        <v>42.33</v>
      </c>
      <c r="AV301" s="2">
        <v>1279.1300000000001</v>
      </c>
      <c r="AW301" s="29">
        <v>628.29999999999995</v>
      </c>
      <c r="AX301" s="31">
        <f t="shared" si="92"/>
        <v>2444.5</v>
      </c>
      <c r="AY301" s="5">
        <f t="shared" si="105"/>
        <v>-4.99</v>
      </c>
      <c r="AZ301" s="5">
        <f t="shared" si="105"/>
        <v>-489.75</v>
      </c>
      <c r="BA301" s="5">
        <f t="shared" si="105"/>
        <v>-42.33</v>
      </c>
      <c r="BB301" s="5">
        <f t="shared" si="97"/>
        <v>-1279.1300000000001</v>
      </c>
      <c r="BC301" s="33">
        <f t="shared" si="97"/>
        <v>-628.29999999999995</v>
      </c>
      <c r="BD301" s="34">
        <f t="shared" si="97"/>
        <v>-2444.5</v>
      </c>
      <c r="BE301" s="7">
        <f t="shared" si="106"/>
        <v>-1</v>
      </c>
      <c r="BF301" s="7">
        <f t="shared" si="106"/>
        <v>-1</v>
      </c>
      <c r="BG301" s="7">
        <f t="shared" si="106"/>
        <v>-1</v>
      </c>
      <c r="BH301" s="7">
        <f t="shared" si="98"/>
        <v>-1</v>
      </c>
      <c r="BI301" s="36">
        <f t="shared" si="98"/>
        <v>-1</v>
      </c>
      <c r="BJ301" s="37">
        <f t="shared" si="98"/>
        <v>-1</v>
      </c>
      <c r="BK301" s="38">
        <f t="shared" si="107"/>
        <v>0</v>
      </c>
      <c r="BL301" s="38">
        <f t="shared" si="107"/>
        <v>0</v>
      </c>
      <c r="BM301" s="38">
        <f t="shared" si="107"/>
        <v>0</v>
      </c>
      <c r="BN301" s="38">
        <f t="shared" si="99"/>
        <v>0</v>
      </c>
      <c r="BO301" s="39">
        <f t="shared" si="99"/>
        <v>0</v>
      </c>
      <c r="BP301" s="40">
        <f t="shared" si="99"/>
        <v>0</v>
      </c>
      <c r="BQ301" s="38">
        <f t="shared" si="108"/>
        <v>1</v>
      </c>
      <c r="BR301" s="38">
        <f t="shared" si="108"/>
        <v>0.2121994653310052</v>
      </c>
      <c r="BS301" s="38">
        <f t="shared" si="108"/>
        <v>0.41919191919191917</v>
      </c>
      <c r="BT301" s="38">
        <f t="shared" si="100"/>
        <v>0.30596950662348288</v>
      </c>
      <c r="BU301" s="39">
        <f t="shared" si="100"/>
        <v>0.29552039434075855</v>
      </c>
      <c r="BV301" s="40">
        <f t="shared" si="100"/>
        <v>0.28031328119624799</v>
      </c>
      <c r="BW301" s="38">
        <f t="shared" si="109"/>
        <v>-1</v>
      </c>
      <c r="BX301" s="38">
        <f t="shared" si="109"/>
        <v>-0.2121994653310052</v>
      </c>
      <c r="BY301" s="38">
        <f t="shared" si="109"/>
        <v>-0.41919191919191917</v>
      </c>
      <c r="BZ301" s="38">
        <f t="shared" si="101"/>
        <v>-0.30596950662348288</v>
      </c>
      <c r="CA301" s="39">
        <f t="shared" si="101"/>
        <v>-0.29552039434075855</v>
      </c>
      <c r="CB301" s="40">
        <f t="shared" si="101"/>
        <v>-0.28031328119624799</v>
      </c>
      <c r="CC301" s="2">
        <f t="shared" si="110"/>
        <v>-10000</v>
      </c>
      <c r="CD301" s="2">
        <f t="shared" si="110"/>
        <v>-2121.9946533100519</v>
      </c>
      <c r="CE301" s="2">
        <f t="shared" si="110"/>
        <v>-4191.9191919191917</v>
      </c>
      <c r="CF301" s="2">
        <f t="shared" si="102"/>
        <v>-3059.6950662348286</v>
      </c>
      <c r="CG301" s="29">
        <f t="shared" si="102"/>
        <v>-2955.2039434075855</v>
      </c>
      <c r="CH301" s="31">
        <f t="shared" si="102"/>
        <v>-2803.13281196248</v>
      </c>
      <c r="CI301" s="40">
        <f>IFERROR(M301/'Class Sum-WR'!M301,0)</f>
        <v>0</v>
      </c>
      <c r="CJ301" s="40">
        <f>IFERROR(M301/'Class Sum-TH'!M301,0)</f>
        <v>0</v>
      </c>
    </row>
    <row r="302" spans="1:88" hidden="1" outlineLevel="1" x14ac:dyDescent="0.2">
      <c r="A302" t="s">
        <v>46</v>
      </c>
      <c r="B302" t="s">
        <v>46</v>
      </c>
      <c r="C302" t="s">
        <v>114</v>
      </c>
      <c r="D302" t="s">
        <v>114</v>
      </c>
      <c r="E302" t="s">
        <v>112</v>
      </c>
      <c r="F302" s="27">
        <f t="shared" si="93"/>
        <v>46307</v>
      </c>
      <c r="G302" s="60" t="s">
        <v>36</v>
      </c>
      <c r="H302" s="28">
        <v>0</v>
      </c>
      <c r="I302" s="2">
        <v>0</v>
      </c>
      <c r="J302" s="2">
        <v>0</v>
      </c>
      <c r="K302" s="2">
        <v>0</v>
      </c>
      <c r="L302" s="29">
        <v>0</v>
      </c>
      <c r="M302" s="30">
        <f t="shared" si="89"/>
        <v>0</v>
      </c>
      <c r="N302" t="s">
        <v>49</v>
      </c>
      <c r="O302" t="s">
        <v>49</v>
      </c>
      <c r="P302" t="s">
        <v>114</v>
      </c>
      <c r="Q302" t="s">
        <v>114</v>
      </c>
      <c r="R302" t="s">
        <v>112</v>
      </c>
      <c r="S302" s="27">
        <f t="shared" si="94"/>
        <v>45943</v>
      </c>
      <c r="T302" s="60" t="s">
        <v>36</v>
      </c>
      <c r="U302" s="28">
        <v>-242.88</v>
      </c>
      <c r="V302" s="2">
        <v>2490.4299999999998</v>
      </c>
      <c r="W302" s="2">
        <v>224.62</v>
      </c>
      <c r="X302" s="2">
        <v>5038.78</v>
      </c>
      <c r="Y302" s="29">
        <v>2141.96</v>
      </c>
      <c r="Z302" s="31">
        <f t="shared" si="90"/>
        <v>9652.91</v>
      </c>
      <c r="AA302" s="32">
        <f t="shared" si="103"/>
        <v>242.88</v>
      </c>
      <c r="AB302" s="5">
        <f t="shared" si="103"/>
        <v>-2490.4299999999998</v>
      </c>
      <c r="AC302" s="5">
        <f t="shared" si="103"/>
        <v>-224.62</v>
      </c>
      <c r="AD302" s="5">
        <f t="shared" si="95"/>
        <v>-5038.78</v>
      </c>
      <c r="AE302" s="33">
        <f t="shared" si="95"/>
        <v>-2141.96</v>
      </c>
      <c r="AF302" s="34">
        <f t="shared" si="95"/>
        <v>-9652.91</v>
      </c>
      <c r="AG302" s="35">
        <f t="shared" si="104"/>
        <v>-1</v>
      </c>
      <c r="AH302" s="7">
        <f t="shared" si="104"/>
        <v>-1</v>
      </c>
      <c r="AI302" s="7">
        <f t="shared" si="104"/>
        <v>-1</v>
      </c>
      <c r="AJ302" s="7">
        <f t="shared" si="96"/>
        <v>-1</v>
      </c>
      <c r="AK302" s="36">
        <f t="shared" si="96"/>
        <v>-1</v>
      </c>
      <c r="AL302" s="37">
        <f t="shared" si="96"/>
        <v>-1</v>
      </c>
      <c r="AM302" s="2">
        <v>0</v>
      </c>
      <c r="AN302" s="2">
        <v>0</v>
      </c>
      <c r="AO302" s="2">
        <v>0</v>
      </c>
      <c r="AP302" s="2">
        <v>0</v>
      </c>
      <c r="AQ302" s="29">
        <v>0</v>
      </c>
      <c r="AR302" s="31">
        <f t="shared" si="91"/>
        <v>0</v>
      </c>
      <c r="AS302" s="2">
        <v>-242.88</v>
      </c>
      <c r="AT302" s="2">
        <v>506.78</v>
      </c>
      <c r="AU302" s="2">
        <v>105.52</v>
      </c>
      <c r="AV302" s="2">
        <v>1462.79</v>
      </c>
      <c r="AW302" s="29">
        <v>636.28</v>
      </c>
      <c r="AX302" s="31">
        <f t="shared" si="92"/>
        <v>2468.4899999999998</v>
      </c>
      <c r="AY302" s="5">
        <f t="shared" si="105"/>
        <v>242.88</v>
      </c>
      <c r="AZ302" s="5">
        <f t="shared" si="105"/>
        <v>-506.78</v>
      </c>
      <c r="BA302" s="5">
        <f t="shared" si="105"/>
        <v>-105.52</v>
      </c>
      <c r="BB302" s="5">
        <f t="shared" si="97"/>
        <v>-1462.79</v>
      </c>
      <c r="BC302" s="33">
        <f t="shared" si="97"/>
        <v>-636.28</v>
      </c>
      <c r="BD302" s="34">
        <f t="shared" si="97"/>
        <v>-2468.4899999999998</v>
      </c>
      <c r="BE302" s="7">
        <f t="shared" si="106"/>
        <v>-1</v>
      </c>
      <c r="BF302" s="7">
        <f t="shared" si="106"/>
        <v>-1</v>
      </c>
      <c r="BG302" s="7">
        <f t="shared" si="106"/>
        <v>-1</v>
      </c>
      <c r="BH302" s="7">
        <f t="shared" si="98"/>
        <v>-1</v>
      </c>
      <c r="BI302" s="36">
        <f t="shared" si="98"/>
        <v>-1</v>
      </c>
      <c r="BJ302" s="37">
        <f t="shared" si="98"/>
        <v>-1</v>
      </c>
      <c r="BK302" s="38">
        <f t="shared" si="107"/>
        <v>0</v>
      </c>
      <c r="BL302" s="38">
        <f t="shared" si="107"/>
        <v>0</v>
      </c>
      <c r="BM302" s="38">
        <f t="shared" si="107"/>
        <v>0</v>
      </c>
      <c r="BN302" s="38">
        <f t="shared" si="99"/>
        <v>0</v>
      </c>
      <c r="BO302" s="39">
        <f t="shared" si="99"/>
        <v>0</v>
      </c>
      <c r="BP302" s="40">
        <f t="shared" si="99"/>
        <v>0</v>
      </c>
      <c r="BQ302" s="38">
        <f t="shared" si="108"/>
        <v>1</v>
      </c>
      <c r="BR302" s="38">
        <f t="shared" si="108"/>
        <v>0.20349096340792555</v>
      </c>
      <c r="BS302" s="38">
        <f t="shared" si="108"/>
        <v>0.46977116908556671</v>
      </c>
      <c r="BT302" s="38">
        <f t="shared" si="100"/>
        <v>0.29030638368811501</v>
      </c>
      <c r="BU302" s="39">
        <f t="shared" si="100"/>
        <v>0.29705503370744551</v>
      </c>
      <c r="BV302" s="40">
        <f t="shared" si="100"/>
        <v>0.25572495755166058</v>
      </c>
      <c r="BW302" s="38">
        <f t="shared" si="109"/>
        <v>-1</v>
      </c>
      <c r="BX302" s="38">
        <f t="shared" si="109"/>
        <v>-0.20349096340792555</v>
      </c>
      <c r="BY302" s="38">
        <f t="shared" si="109"/>
        <v>-0.46977116908556671</v>
      </c>
      <c r="BZ302" s="38">
        <f t="shared" si="101"/>
        <v>-0.29030638368811501</v>
      </c>
      <c r="CA302" s="39">
        <f t="shared" si="101"/>
        <v>-0.29705503370744551</v>
      </c>
      <c r="CB302" s="40">
        <f t="shared" si="101"/>
        <v>-0.25572495755166058</v>
      </c>
      <c r="CC302" s="2">
        <f t="shared" si="110"/>
        <v>-10000</v>
      </c>
      <c r="CD302" s="2">
        <f t="shared" si="110"/>
        <v>-2034.9096340792555</v>
      </c>
      <c r="CE302" s="2">
        <f t="shared" si="110"/>
        <v>-4697.7116908556673</v>
      </c>
      <c r="CF302" s="2">
        <f t="shared" si="102"/>
        <v>-2903.0638368811501</v>
      </c>
      <c r="CG302" s="29">
        <f t="shared" si="102"/>
        <v>-2970.550337074455</v>
      </c>
      <c r="CH302" s="31">
        <f t="shared" si="102"/>
        <v>-2557.249575516606</v>
      </c>
      <c r="CI302" s="40">
        <f>IFERROR(M302/'Class Sum-WR'!M302,0)</f>
        <v>0</v>
      </c>
      <c r="CJ302" s="40">
        <f>IFERROR(M302/'Class Sum-TH'!M302,0)</f>
        <v>0</v>
      </c>
    </row>
    <row r="303" spans="1:88" hidden="1" outlineLevel="1" x14ac:dyDescent="0.2">
      <c r="A303" t="s">
        <v>46</v>
      </c>
      <c r="B303" t="s">
        <v>46</v>
      </c>
      <c r="C303" t="s">
        <v>114</v>
      </c>
      <c r="D303" t="s">
        <v>114</v>
      </c>
      <c r="E303" t="s">
        <v>112</v>
      </c>
      <c r="F303" s="27">
        <f t="shared" si="93"/>
        <v>46308</v>
      </c>
      <c r="G303" s="60" t="s">
        <v>37</v>
      </c>
      <c r="H303" s="28">
        <v>0</v>
      </c>
      <c r="I303" s="2">
        <v>0</v>
      </c>
      <c r="J303" s="2">
        <v>0</v>
      </c>
      <c r="K303" s="2">
        <v>0</v>
      </c>
      <c r="L303" s="29">
        <v>0</v>
      </c>
      <c r="M303" s="30">
        <f t="shared" si="89"/>
        <v>0</v>
      </c>
      <c r="N303" t="s">
        <v>49</v>
      </c>
      <c r="O303" t="s">
        <v>49</v>
      </c>
      <c r="P303" t="s">
        <v>114</v>
      </c>
      <c r="Q303" t="s">
        <v>114</v>
      </c>
      <c r="R303" t="s">
        <v>112</v>
      </c>
      <c r="S303" s="27">
        <f t="shared" si="94"/>
        <v>45944</v>
      </c>
      <c r="T303" s="60" t="s">
        <v>37</v>
      </c>
      <c r="U303" s="28">
        <v>-1.91</v>
      </c>
      <c r="V303" s="2">
        <v>1543.63</v>
      </c>
      <c r="W303" s="2">
        <v>173.73</v>
      </c>
      <c r="X303" s="2">
        <v>4572.6400000000003</v>
      </c>
      <c r="Y303" s="29">
        <v>2396.77</v>
      </c>
      <c r="Z303" s="31">
        <f t="shared" si="90"/>
        <v>8684.86</v>
      </c>
      <c r="AA303" s="32">
        <f t="shared" si="103"/>
        <v>1.91</v>
      </c>
      <c r="AB303" s="5">
        <f t="shared" si="103"/>
        <v>-1543.63</v>
      </c>
      <c r="AC303" s="5">
        <f t="shared" si="103"/>
        <v>-173.73</v>
      </c>
      <c r="AD303" s="5">
        <f t="shared" si="95"/>
        <v>-4572.6400000000003</v>
      </c>
      <c r="AE303" s="33">
        <f t="shared" si="95"/>
        <v>-2396.77</v>
      </c>
      <c r="AF303" s="34">
        <f t="shared" si="95"/>
        <v>-8684.86</v>
      </c>
      <c r="AG303" s="35">
        <f t="shared" si="104"/>
        <v>-1</v>
      </c>
      <c r="AH303" s="7">
        <f t="shared" si="104"/>
        <v>-1</v>
      </c>
      <c r="AI303" s="7">
        <f t="shared" si="104"/>
        <v>-1</v>
      </c>
      <c r="AJ303" s="7">
        <f t="shared" si="96"/>
        <v>-1</v>
      </c>
      <c r="AK303" s="36">
        <f t="shared" si="96"/>
        <v>-1</v>
      </c>
      <c r="AL303" s="37">
        <f t="shared" si="96"/>
        <v>-1</v>
      </c>
      <c r="AM303" s="2">
        <v>0</v>
      </c>
      <c r="AN303" s="2">
        <v>0</v>
      </c>
      <c r="AO303" s="2">
        <v>0</v>
      </c>
      <c r="AP303" s="2">
        <v>0</v>
      </c>
      <c r="AQ303" s="29">
        <v>0</v>
      </c>
      <c r="AR303" s="31">
        <f t="shared" si="91"/>
        <v>0</v>
      </c>
      <c r="AS303" s="2">
        <v>-1.91</v>
      </c>
      <c r="AT303" s="2">
        <v>340.65</v>
      </c>
      <c r="AU303" s="2">
        <v>76.959999999999994</v>
      </c>
      <c r="AV303" s="2">
        <v>1407.97</v>
      </c>
      <c r="AW303" s="29">
        <v>747.05</v>
      </c>
      <c r="AX303" s="31">
        <f t="shared" si="92"/>
        <v>2570.7200000000003</v>
      </c>
      <c r="AY303" s="5">
        <f t="shared" si="105"/>
        <v>1.91</v>
      </c>
      <c r="AZ303" s="5">
        <f t="shared" si="105"/>
        <v>-340.65</v>
      </c>
      <c r="BA303" s="5">
        <f t="shared" si="105"/>
        <v>-76.959999999999994</v>
      </c>
      <c r="BB303" s="5">
        <f t="shared" si="97"/>
        <v>-1407.97</v>
      </c>
      <c r="BC303" s="33">
        <f t="shared" si="97"/>
        <v>-747.05</v>
      </c>
      <c r="BD303" s="34">
        <f t="shared" si="97"/>
        <v>-2570.7200000000003</v>
      </c>
      <c r="BE303" s="7">
        <f t="shared" si="106"/>
        <v>-1</v>
      </c>
      <c r="BF303" s="7">
        <f t="shared" si="106"/>
        <v>-1</v>
      </c>
      <c r="BG303" s="7">
        <f t="shared" si="106"/>
        <v>-1</v>
      </c>
      <c r="BH303" s="7">
        <f t="shared" si="98"/>
        <v>-1</v>
      </c>
      <c r="BI303" s="36">
        <f t="shared" si="98"/>
        <v>-1</v>
      </c>
      <c r="BJ303" s="37">
        <f t="shared" si="98"/>
        <v>-1</v>
      </c>
      <c r="BK303" s="38">
        <f t="shared" si="107"/>
        <v>0</v>
      </c>
      <c r="BL303" s="38">
        <f t="shared" si="107"/>
        <v>0</v>
      </c>
      <c r="BM303" s="38">
        <f t="shared" si="107"/>
        <v>0</v>
      </c>
      <c r="BN303" s="38">
        <f t="shared" si="99"/>
        <v>0</v>
      </c>
      <c r="BO303" s="39">
        <f t="shared" si="99"/>
        <v>0</v>
      </c>
      <c r="BP303" s="40">
        <f t="shared" si="99"/>
        <v>0</v>
      </c>
      <c r="BQ303" s="38">
        <f t="shared" si="108"/>
        <v>1</v>
      </c>
      <c r="BR303" s="38">
        <f t="shared" si="108"/>
        <v>0.22068112177140892</v>
      </c>
      <c r="BS303" s="38">
        <f t="shared" si="108"/>
        <v>0.44298624302077938</v>
      </c>
      <c r="BT303" s="38">
        <f t="shared" si="100"/>
        <v>0.30791184086217149</v>
      </c>
      <c r="BU303" s="39">
        <f t="shared" si="100"/>
        <v>0.31169031655102492</v>
      </c>
      <c r="BV303" s="40">
        <f t="shared" si="100"/>
        <v>0.29600016580578159</v>
      </c>
      <c r="BW303" s="38">
        <f t="shared" si="109"/>
        <v>-1</v>
      </c>
      <c r="BX303" s="38">
        <f t="shared" si="109"/>
        <v>-0.22068112177140892</v>
      </c>
      <c r="BY303" s="38">
        <f t="shared" si="109"/>
        <v>-0.44298624302077938</v>
      </c>
      <c r="BZ303" s="38">
        <f t="shared" si="101"/>
        <v>-0.30791184086217149</v>
      </c>
      <c r="CA303" s="39">
        <f t="shared" si="101"/>
        <v>-0.31169031655102492</v>
      </c>
      <c r="CB303" s="40">
        <f t="shared" si="101"/>
        <v>-0.29600016580578159</v>
      </c>
      <c r="CC303" s="2">
        <f t="shared" si="110"/>
        <v>-10000</v>
      </c>
      <c r="CD303" s="2">
        <f t="shared" si="110"/>
        <v>-2206.8112177140893</v>
      </c>
      <c r="CE303" s="2">
        <f t="shared" si="110"/>
        <v>-4429.8624302077942</v>
      </c>
      <c r="CF303" s="2">
        <f t="shared" si="102"/>
        <v>-3079.1184086217149</v>
      </c>
      <c r="CG303" s="29">
        <f t="shared" si="102"/>
        <v>-3116.903165510249</v>
      </c>
      <c r="CH303" s="31">
        <f t="shared" si="102"/>
        <v>-2960.0016580578158</v>
      </c>
      <c r="CI303" s="40">
        <f>IFERROR(M303/'Class Sum-WR'!M303,0)</f>
        <v>0</v>
      </c>
      <c r="CJ303" s="40">
        <f>IFERROR(M303/'Class Sum-TH'!M303,0)</f>
        <v>0</v>
      </c>
    </row>
    <row r="304" spans="1:88" hidden="1" outlineLevel="1" x14ac:dyDescent="0.2">
      <c r="A304" t="s">
        <v>46</v>
      </c>
      <c r="B304" t="s">
        <v>46</v>
      </c>
      <c r="C304" t="s">
        <v>114</v>
      </c>
      <c r="D304" t="s">
        <v>114</v>
      </c>
      <c r="E304" t="s">
        <v>112</v>
      </c>
      <c r="F304" s="27">
        <f t="shared" si="93"/>
        <v>46309</v>
      </c>
      <c r="G304" s="60" t="s">
        <v>38</v>
      </c>
      <c r="H304" s="28">
        <v>0</v>
      </c>
      <c r="I304" s="2">
        <v>0</v>
      </c>
      <c r="J304" s="2">
        <v>0</v>
      </c>
      <c r="K304" s="2">
        <v>0</v>
      </c>
      <c r="L304" s="29">
        <v>0</v>
      </c>
      <c r="M304" s="30">
        <f t="shared" si="89"/>
        <v>0</v>
      </c>
      <c r="N304" t="s">
        <v>49</v>
      </c>
      <c r="O304" t="s">
        <v>49</v>
      </c>
      <c r="P304" t="s">
        <v>114</v>
      </c>
      <c r="Q304" t="s">
        <v>114</v>
      </c>
      <c r="R304" t="s">
        <v>112</v>
      </c>
      <c r="S304" s="27">
        <f t="shared" si="94"/>
        <v>45945</v>
      </c>
      <c r="T304" s="60" t="s">
        <v>38</v>
      </c>
      <c r="U304" s="28">
        <v>0</v>
      </c>
      <c r="V304" s="2">
        <v>1733.94</v>
      </c>
      <c r="W304" s="2">
        <v>225.51</v>
      </c>
      <c r="X304" s="2">
        <v>5071.74</v>
      </c>
      <c r="Y304" s="29">
        <v>3436.75</v>
      </c>
      <c r="Z304" s="31">
        <f t="shared" si="90"/>
        <v>10467.939999999999</v>
      </c>
      <c r="AA304" s="32">
        <f t="shared" si="103"/>
        <v>0</v>
      </c>
      <c r="AB304" s="5">
        <f t="shared" si="103"/>
        <v>-1733.94</v>
      </c>
      <c r="AC304" s="5">
        <f t="shared" si="103"/>
        <v>-225.51</v>
      </c>
      <c r="AD304" s="5">
        <f t="shared" si="95"/>
        <v>-5071.74</v>
      </c>
      <c r="AE304" s="33">
        <f t="shared" si="95"/>
        <v>-3436.75</v>
      </c>
      <c r="AF304" s="34">
        <f t="shared" si="95"/>
        <v>-10467.939999999999</v>
      </c>
      <c r="AG304" s="35" t="e">
        <f t="shared" si="104"/>
        <v>#DIV/0!</v>
      </c>
      <c r="AH304" s="7">
        <f t="shared" si="104"/>
        <v>-1</v>
      </c>
      <c r="AI304" s="7">
        <f t="shared" si="104"/>
        <v>-1</v>
      </c>
      <c r="AJ304" s="7">
        <f t="shared" si="96"/>
        <v>-1</v>
      </c>
      <c r="AK304" s="36">
        <f t="shared" si="96"/>
        <v>-1</v>
      </c>
      <c r="AL304" s="37">
        <f t="shared" si="96"/>
        <v>-1</v>
      </c>
      <c r="AM304" s="2">
        <v>0</v>
      </c>
      <c r="AN304" s="2">
        <v>0</v>
      </c>
      <c r="AO304" s="2">
        <v>0</v>
      </c>
      <c r="AP304" s="2">
        <v>0</v>
      </c>
      <c r="AQ304" s="29">
        <v>0</v>
      </c>
      <c r="AR304" s="31">
        <f t="shared" si="91"/>
        <v>0</v>
      </c>
      <c r="AS304" s="2">
        <v>0</v>
      </c>
      <c r="AT304" s="2">
        <v>379.81</v>
      </c>
      <c r="AU304" s="2">
        <v>130.4</v>
      </c>
      <c r="AV304" s="2">
        <v>1492.01</v>
      </c>
      <c r="AW304" s="29">
        <v>967.47</v>
      </c>
      <c r="AX304" s="31">
        <f t="shared" si="92"/>
        <v>2969.69</v>
      </c>
      <c r="AY304" s="5">
        <f t="shared" si="105"/>
        <v>0</v>
      </c>
      <c r="AZ304" s="5">
        <f t="shared" si="105"/>
        <v>-379.81</v>
      </c>
      <c r="BA304" s="5">
        <f t="shared" si="105"/>
        <v>-130.4</v>
      </c>
      <c r="BB304" s="5">
        <f t="shared" si="97"/>
        <v>-1492.01</v>
      </c>
      <c r="BC304" s="33">
        <f t="shared" si="97"/>
        <v>-967.47</v>
      </c>
      <c r="BD304" s="34">
        <f t="shared" si="97"/>
        <v>-2969.69</v>
      </c>
      <c r="BE304" s="7" t="e">
        <f t="shared" si="106"/>
        <v>#DIV/0!</v>
      </c>
      <c r="BF304" s="7">
        <f t="shared" si="106"/>
        <v>-1</v>
      </c>
      <c r="BG304" s="7">
        <f t="shared" si="106"/>
        <v>-1</v>
      </c>
      <c r="BH304" s="7">
        <f t="shared" si="98"/>
        <v>-1</v>
      </c>
      <c r="BI304" s="36">
        <f t="shared" si="98"/>
        <v>-1</v>
      </c>
      <c r="BJ304" s="37">
        <f t="shared" si="98"/>
        <v>-1</v>
      </c>
      <c r="BK304" s="38">
        <f t="shared" si="107"/>
        <v>0</v>
      </c>
      <c r="BL304" s="38">
        <f t="shared" si="107"/>
        <v>0</v>
      </c>
      <c r="BM304" s="38">
        <f t="shared" si="107"/>
        <v>0</v>
      </c>
      <c r="BN304" s="38">
        <f t="shared" si="99"/>
        <v>0</v>
      </c>
      <c r="BO304" s="39">
        <f t="shared" si="99"/>
        <v>0</v>
      </c>
      <c r="BP304" s="40">
        <f t="shared" si="99"/>
        <v>0</v>
      </c>
      <c r="BQ304" s="38">
        <f t="shared" si="108"/>
        <v>0</v>
      </c>
      <c r="BR304" s="38">
        <f t="shared" si="108"/>
        <v>0.21904448827525749</v>
      </c>
      <c r="BS304" s="38">
        <f t="shared" si="108"/>
        <v>0.57824486718992507</v>
      </c>
      <c r="BT304" s="38">
        <f t="shared" si="100"/>
        <v>0.29418108972463103</v>
      </c>
      <c r="BU304" s="39">
        <f t="shared" si="100"/>
        <v>0.2815072379428239</v>
      </c>
      <c r="BV304" s="40">
        <f t="shared" si="100"/>
        <v>0.28369383087789962</v>
      </c>
      <c r="BW304" s="38">
        <f t="shared" si="109"/>
        <v>0</v>
      </c>
      <c r="BX304" s="38">
        <f t="shared" si="109"/>
        <v>-0.21904448827525749</v>
      </c>
      <c r="BY304" s="38">
        <f t="shared" si="109"/>
        <v>-0.57824486718992507</v>
      </c>
      <c r="BZ304" s="38">
        <f t="shared" si="101"/>
        <v>-0.29418108972463103</v>
      </c>
      <c r="CA304" s="39">
        <f t="shared" si="101"/>
        <v>-0.2815072379428239</v>
      </c>
      <c r="CB304" s="40">
        <f t="shared" si="101"/>
        <v>-0.28369383087789962</v>
      </c>
      <c r="CC304" s="2">
        <f t="shared" si="110"/>
        <v>0</v>
      </c>
      <c r="CD304" s="2">
        <f t="shared" si="110"/>
        <v>-2190.4448827525748</v>
      </c>
      <c r="CE304" s="2">
        <f t="shared" si="110"/>
        <v>-5782.4486718992512</v>
      </c>
      <c r="CF304" s="2">
        <f t="shared" si="102"/>
        <v>-2941.8108972463101</v>
      </c>
      <c r="CG304" s="29">
        <f t="shared" si="102"/>
        <v>-2815.0723794282389</v>
      </c>
      <c r="CH304" s="31">
        <f t="shared" si="102"/>
        <v>-2836.9383087789961</v>
      </c>
      <c r="CI304" s="40">
        <f>IFERROR(M304/'Class Sum-WR'!M304,0)</f>
        <v>0</v>
      </c>
      <c r="CJ304" s="40">
        <f>IFERROR(M304/'Class Sum-TH'!M304,0)</f>
        <v>0</v>
      </c>
    </row>
    <row r="305" spans="1:88" hidden="1" outlineLevel="1" x14ac:dyDescent="0.2">
      <c r="A305" t="s">
        <v>46</v>
      </c>
      <c r="B305" t="s">
        <v>46</v>
      </c>
      <c r="C305" t="s">
        <v>114</v>
      </c>
      <c r="D305" t="s">
        <v>114</v>
      </c>
      <c r="E305" t="s">
        <v>112</v>
      </c>
      <c r="F305" s="27">
        <f t="shared" si="93"/>
        <v>46310</v>
      </c>
      <c r="G305" s="60" t="s">
        <v>39</v>
      </c>
      <c r="H305" s="28">
        <v>0</v>
      </c>
      <c r="I305" s="2">
        <v>0</v>
      </c>
      <c r="J305" s="2">
        <v>0</v>
      </c>
      <c r="K305" s="2">
        <v>0</v>
      </c>
      <c r="L305" s="29">
        <v>0</v>
      </c>
      <c r="M305" s="30">
        <f t="shared" si="89"/>
        <v>0</v>
      </c>
      <c r="N305" t="s">
        <v>49</v>
      </c>
      <c r="O305" t="s">
        <v>49</v>
      </c>
      <c r="P305" t="s">
        <v>114</v>
      </c>
      <c r="Q305" t="s">
        <v>114</v>
      </c>
      <c r="R305" t="s">
        <v>112</v>
      </c>
      <c r="S305" s="27">
        <f t="shared" si="94"/>
        <v>45946</v>
      </c>
      <c r="T305" s="60" t="s">
        <v>39</v>
      </c>
      <c r="U305" s="28">
        <v>-20.149999999999999</v>
      </c>
      <c r="V305" s="2">
        <v>2113.16</v>
      </c>
      <c r="W305" s="2">
        <v>93.24</v>
      </c>
      <c r="X305" s="2">
        <v>5776.52</v>
      </c>
      <c r="Y305" s="29">
        <v>3768.29</v>
      </c>
      <c r="Z305" s="31">
        <f t="shared" si="90"/>
        <v>11731.060000000001</v>
      </c>
      <c r="AA305" s="32">
        <f t="shared" si="103"/>
        <v>20.149999999999999</v>
      </c>
      <c r="AB305" s="5">
        <f t="shared" si="103"/>
        <v>-2113.16</v>
      </c>
      <c r="AC305" s="5">
        <f t="shared" si="103"/>
        <v>-93.24</v>
      </c>
      <c r="AD305" s="5">
        <f t="shared" si="95"/>
        <v>-5776.52</v>
      </c>
      <c r="AE305" s="33">
        <f t="shared" si="95"/>
        <v>-3768.29</v>
      </c>
      <c r="AF305" s="34">
        <f t="shared" si="95"/>
        <v>-11731.060000000001</v>
      </c>
      <c r="AG305" s="35">
        <f t="shared" si="104"/>
        <v>-1</v>
      </c>
      <c r="AH305" s="7">
        <f t="shared" si="104"/>
        <v>-1</v>
      </c>
      <c r="AI305" s="7">
        <f t="shared" si="104"/>
        <v>-1</v>
      </c>
      <c r="AJ305" s="7">
        <f t="shared" si="96"/>
        <v>-1</v>
      </c>
      <c r="AK305" s="36">
        <f t="shared" si="96"/>
        <v>-1</v>
      </c>
      <c r="AL305" s="37">
        <f t="shared" si="96"/>
        <v>-1</v>
      </c>
      <c r="AM305" s="2">
        <v>0</v>
      </c>
      <c r="AN305" s="2">
        <v>0</v>
      </c>
      <c r="AO305" s="2">
        <v>0</v>
      </c>
      <c r="AP305" s="2">
        <v>0</v>
      </c>
      <c r="AQ305" s="29">
        <v>0</v>
      </c>
      <c r="AR305" s="31">
        <f t="shared" si="91"/>
        <v>0</v>
      </c>
      <c r="AS305" s="2">
        <v>-20.149999999999999</v>
      </c>
      <c r="AT305" s="2">
        <v>449.46</v>
      </c>
      <c r="AU305" s="2">
        <v>32.5</v>
      </c>
      <c r="AV305" s="2">
        <v>1745.44</v>
      </c>
      <c r="AW305" s="29">
        <v>1078.55</v>
      </c>
      <c r="AX305" s="31">
        <f t="shared" si="92"/>
        <v>3285.8</v>
      </c>
      <c r="AY305" s="5">
        <f t="shared" si="105"/>
        <v>20.149999999999999</v>
      </c>
      <c r="AZ305" s="5">
        <f t="shared" si="105"/>
        <v>-449.46</v>
      </c>
      <c r="BA305" s="5">
        <f t="shared" si="105"/>
        <v>-32.5</v>
      </c>
      <c r="BB305" s="5">
        <f t="shared" si="97"/>
        <v>-1745.44</v>
      </c>
      <c r="BC305" s="33">
        <f t="shared" si="97"/>
        <v>-1078.55</v>
      </c>
      <c r="BD305" s="34">
        <f t="shared" si="97"/>
        <v>-3285.8</v>
      </c>
      <c r="BE305" s="7">
        <f t="shared" si="106"/>
        <v>-1</v>
      </c>
      <c r="BF305" s="7">
        <f t="shared" si="106"/>
        <v>-1</v>
      </c>
      <c r="BG305" s="7">
        <f t="shared" si="106"/>
        <v>-1</v>
      </c>
      <c r="BH305" s="7">
        <f t="shared" si="98"/>
        <v>-1</v>
      </c>
      <c r="BI305" s="36">
        <f t="shared" si="98"/>
        <v>-1</v>
      </c>
      <c r="BJ305" s="37">
        <f t="shared" si="98"/>
        <v>-1</v>
      </c>
      <c r="BK305" s="38">
        <f t="shared" si="107"/>
        <v>0</v>
      </c>
      <c r="BL305" s="38">
        <f t="shared" si="107"/>
        <v>0</v>
      </c>
      <c r="BM305" s="38">
        <f t="shared" si="107"/>
        <v>0</v>
      </c>
      <c r="BN305" s="38">
        <f t="shared" si="99"/>
        <v>0</v>
      </c>
      <c r="BO305" s="39">
        <f t="shared" si="99"/>
        <v>0</v>
      </c>
      <c r="BP305" s="40">
        <f t="shared" si="99"/>
        <v>0</v>
      </c>
      <c r="BQ305" s="38">
        <f t="shared" si="108"/>
        <v>1</v>
      </c>
      <c r="BR305" s="38">
        <f t="shared" si="108"/>
        <v>0.21269567850990934</v>
      </c>
      <c r="BS305" s="38">
        <f t="shared" si="108"/>
        <v>0.34856284856284858</v>
      </c>
      <c r="BT305" s="38">
        <f t="shared" si="100"/>
        <v>0.30216116277620436</v>
      </c>
      <c r="BU305" s="39">
        <f t="shared" si="100"/>
        <v>0.28621735588290709</v>
      </c>
      <c r="BV305" s="40">
        <f t="shared" si="100"/>
        <v>0.28009404094770635</v>
      </c>
      <c r="BW305" s="38">
        <f t="shared" si="109"/>
        <v>-1</v>
      </c>
      <c r="BX305" s="38">
        <f t="shared" si="109"/>
        <v>-0.21269567850990934</v>
      </c>
      <c r="BY305" s="38">
        <f t="shared" si="109"/>
        <v>-0.34856284856284858</v>
      </c>
      <c r="BZ305" s="38">
        <f t="shared" si="101"/>
        <v>-0.30216116277620436</v>
      </c>
      <c r="CA305" s="39">
        <f t="shared" si="101"/>
        <v>-0.28621735588290709</v>
      </c>
      <c r="CB305" s="40">
        <f t="shared" si="101"/>
        <v>-0.28009404094770635</v>
      </c>
      <c r="CC305" s="2">
        <f t="shared" si="110"/>
        <v>-10000</v>
      </c>
      <c r="CD305" s="2">
        <f t="shared" si="110"/>
        <v>-2126.9567850990934</v>
      </c>
      <c r="CE305" s="2">
        <f t="shared" si="110"/>
        <v>-3485.628485628486</v>
      </c>
      <c r="CF305" s="2">
        <f t="shared" si="102"/>
        <v>-3021.6116277620436</v>
      </c>
      <c r="CG305" s="29">
        <f t="shared" si="102"/>
        <v>-2862.1735588290708</v>
      </c>
      <c r="CH305" s="31">
        <f t="shared" si="102"/>
        <v>-2800.9404094770634</v>
      </c>
      <c r="CI305" s="40">
        <f>IFERROR(M305/'Class Sum-WR'!M305,0)</f>
        <v>0</v>
      </c>
      <c r="CJ305" s="40">
        <f>IFERROR(M305/'Class Sum-TH'!M305,0)</f>
        <v>0</v>
      </c>
    </row>
    <row r="306" spans="1:88" hidden="1" outlineLevel="1" x14ac:dyDescent="0.2">
      <c r="A306" t="s">
        <v>46</v>
      </c>
      <c r="B306" t="s">
        <v>46</v>
      </c>
      <c r="C306" t="s">
        <v>114</v>
      </c>
      <c r="D306" t="s">
        <v>114</v>
      </c>
      <c r="E306" t="s">
        <v>112</v>
      </c>
      <c r="F306" s="27">
        <f t="shared" si="93"/>
        <v>46311</v>
      </c>
      <c r="G306" s="60" t="s">
        <v>40</v>
      </c>
      <c r="H306" s="28">
        <v>0</v>
      </c>
      <c r="I306" s="2">
        <v>0</v>
      </c>
      <c r="J306" s="2">
        <v>0</v>
      </c>
      <c r="K306" s="2">
        <v>0</v>
      </c>
      <c r="L306" s="29">
        <v>0</v>
      </c>
      <c r="M306" s="30">
        <f t="shared" si="89"/>
        <v>0</v>
      </c>
      <c r="N306" t="s">
        <v>49</v>
      </c>
      <c r="O306" t="s">
        <v>49</v>
      </c>
      <c r="P306" t="s">
        <v>114</v>
      </c>
      <c r="Q306" t="s">
        <v>114</v>
      </c>
      <c r="R306" t="s">
        <v>112</v>
      </c>
      <c r="S306" s="27">
        <f t="shared" si="94"/>
        <v>45947</v>
      </c>
      <c r="T306" s="60" t="s">
        <v>40</v>
      </c>
      <c r="U306" s="28">
        <v>0</v>
      </c>
      <c r="V306" s="2">
        <v>5207.99</v>
      </c>
      <c r="W306" s="2">
        <v>359.01</v>
      </c>
      <c r="X306" s="2">
        <v>12556.95</v>
      </c>
      <c r="Y306" s="29">
        <v>5751.55</v>
      </c>
      <c r="Z306" s="31">
        <f t="shared" si="90"/>
        <v>23875.5</v>
      </c>
      <c r="AA306" s="32">
        <f t="shared" si="103"/>
        <v>0</v>
      </c>
      <c r="AB306" s="5">
        <f t="shared" si="103"/>
        <v>-5207.99</v>
      </c>
      <c r="AC306" s="5">
        <f t="shared" si="103"/>
        <v>-359.01</v>
      </c>
      <c r="AD306" s="5">
        <f t="shared" si="95"/>
        <v>-12556.95</v>
      </c>
      <c r="AE306" s="33">
        <f t="shared" si="95"/>
        <v>-5751.55</v>
      </c>
      <c r="AF306" s="34">
        <f t="shared" si="95"/>
        <v>-23875.5</v>
      </c>
      <c r="AG306" s="35" t="e">
        <f t="shared" si="104"/>
        <v>#DIV/0!</v>
      </c>
      <c r="AH306" s="7">
        <f t="shared" si="104"/>
        <v>-1</v>
      </c>
      <c r="AI306" s="7">
        <f t="shared" si="104"/>
        <v>-1</v>
      </c>
      <c r="AJ306" s="7">
        <f t="shared" si="96"/>
        <v>-1</v>
      </c>
      <c r="AK306" s="36">
        <f t="shared" si="96"/>
        <v>-1</v>
      </c>
      <c r="AL306" s="37">
        <f t="shared" si="96"/>
        <v>-1</v>
      </c>
      <c r="AM306" s="2">
        <v>0</v>
      </c>
      <c r="AN306" s="2">
        <v>0</v>
      </c>
      <c r="AO306" s="2">
        <v>0</v>
      </c>
      <c r="AP306" s="2">
        <v>0</v>
      </c>
      <c r="AQ306" s="29">
        <v>0</v>
      </c>
      <c r="AR306" s="31">
        <f t="shared" si="91"/>
        <v>0</v>
      </c>
      <c r="AS306" s="2">
        <v>0</v>
      </c>
      <c r="AT306" s="2">
        <v>1104.3399999999999</v>
      </c>
      <c r="AU306" s="2">
        <v>116.4</v>
      </c>
      <c r="AV306" s="2">
        <v>3731.85</v>
      </c>
      <c r="AW306" s="29">
        <v>1720.7</v>
      </c>
      <c r="AX306" s="31">
        <f t="shared" si="92"/>
        <v>6673.29</v>
      </c>
      <c r="AY306" s="5">
        <f t="shared" si="105"/>
        <v>0</v>
      </c>
      <c r="AZ306" s="5">
        <f t="shared" si="105"/>
        <v>-1104.3399999999999</v>
      </c>
      <c r="BA306" s="5">
        <f t="shared" si="105"/>
        <v>-116.4</v>
      </c>
      <c r="BB306" s="5">
        <f t="shared" si="97"/>
        <v>-3731.85</v>
      </c>
      <c r="BC306" s="33">
        <f t="shared" si="97"/>
        <v>-1720.7</v>
      </c>
      <c r="BD306" s="34">
        <f t="shared" si="97"/>
        <v>-6673.29</v>
      </c>
      <c r="BE306" s="7" t="e">
        <f t="shared" si="106"/>
        <v>#DIV/0!</v>
      </c>
      <c r="BF306" s="7">
        <f t="shared" si="106"/>
        <v>-1</v>
      </c>
      <c r="BG306" s="7">
        <f t="shared" si="106"/>
        <v>-1</v>
      </c>
      <c r="BH306" s="7">
        <f t="shared" si="98"/>
        <v>-1</v>
      </c>
      <c r="BI306" s="36">
        <f t="shared" si="98"/>
        <v>-1</v>
      </c>
      <c r="BJ306" s="37">
        <f t="shared" si="98"/>
        <v>-1</v>
      </c>
      <c r="BK306" s="38">
        <f t="shared" si="107"/>
        <v>0</v>
      </c>
      <c r="BL306" s="38">
        <f t="shared" si="107"/>
        <v>0</v>
      </c>
      <c r="BM306" s="38">
        <f t="shared" si="107"/>
        <v>0</v>
      </c>
      <c r="BN306" s="38">
        <f t="shared" si="99"/>
        <v>0</v>
      </c>
      <c r="BO306" s="39">
        <f t="shared" si="99"/>
        <v>0</v>
      </c>
      <c r="BP306" s="40">
        <f t="shared" si="99"/>
        <v>0</v>
      </c>
      <c r="BQ306" s="38">
        <f t="shared" si="108"/>
        <v>0</v>
      </c>
      <c r="BR306" s="38">
        <f t="shared" si="108"/>
        <v>0.2120472581552576</v>
      </c>
      <c r="BS306" s="38">
        <f t="shared" si="108"/>
        <v>0.32422495195119916</v>
      </c>
      <c r="BT306" s="38">
        <f t="shared" si="100"/>
        <v>0.29719398420794857</v>
      </c>
      <c r="BU306" s="39">
        <f t="shared" si="100"/>
        <v>0.29917152767514843</v>
      </c>
      <c r="BV306" s="40">
        <f t="shared" si="100"/>
        <v>0.2795036753157002</v>
      </c>
      <c r="BW306" s="38">
        <f t="shared" si="109"/>
        <v>0</v>
      </c>
      <c r="BX306" s="38">
        <f t="shared" si="109"/>
        <v>-0.2120472581552576</v>
      </c>
      <c r="BY306" s="38">
        <f t="shared" si="109"/>
        <v>-0.32422495195119916</v>
      </c>
      <c r="BZ306" s="38">
        <f t="shared" si="101"/>
        <v>-0.29719398420794857</v>
      </c>
      <c r="CA306" s="39">
        <f t="shared" si="101"/>
        <v>-0.29917152767514843</v>
      </c>
      <c r="CB306" s="40">
        <f t="shared" si="101"/>
        <v>-0.2795036753157002</v>
      </c>
      <c r="CC306" s="2">
        <f t="shared" si="110"/>
        <v>0</v>
      </c>
      <c r="CD306" s="2">
        <f t="shared" si="110"/>
        <v>-2120.4725815525762</v>
      </c>
      <c r="CE306" s="2">
        <f t="shared" si="110"/>
        <v>-3242.2495195119914</v>
      </c>
      <c r="CF306" s="2">
        <f t="shared" si="102"/>
        <v>-2971.9398420794855</v>
      </c>
      <c r="CG306" s="29">
        <f t="shared" si="102"/>
        <v>-2991.7152767514845</v>
      </c>
      <c r="CH306" s="31">
        <f t="shared" si="102"/>
        <v>-2795.0367531570018</v>
      </c>
      <c r="CI306" s="40">
        <f>IFERROR(M306/'Class Sum-WR'!M306,0)</f>
        <v>0</v>
      </c>
      <c r="CJ306" s="40">
        <f>IFERROR(M306/'Class Sum-TH'!M306,0)</f>
        <v>0</v>
      </c>
    </row>
    <row r="307" spans="1:88" ht="13.5" hidden="1" outlineLevel="1" thickBot="1" x14ac:dyDescent="0.25">
      <c r="A307" t="s">
        <v>46</v>
      </c>
      <c r="B307" t="s">
        <v>46</v>
      </c>
      <c r="C307" t="s">
        <v>114</v>
      </c>
      <c r="D307" t="s">
        <v>114</v>
      </c>
      <c r="E307" t="s">
        <v>112</v>
      </c>
      <c r="F307" s="41">
        <f t="shared" si="93"/>
        <v>46312</v>
      </c>
      <c r="G307" s="61" t="s">
        <v>41</v>
      </c>
      <c r="H307" s="43">
        <v>0</v>
      </c>
      <c r="I307" s="44">
        <v>0</v>
      </c>
      <c r="J307" s="44">
        <v>0</v>
      </c>
      <c r="K307" s="44">
        <v>0</v>
      </c>
      <c r="L307" s="45">
        <v>0</v>
      </c>
      <c r="M307" s="46">
        <f t="shared" si="89"/>
        <v>0</v>
      </c>
      <c r="N307" t="s">
        <v>49</v>
      </c>
      <c r="O307" t="s">
        <v>49</v>
      </c>
      <c r="P307" t="s">
        <v>114</v>
      </c>
      <c r="Q307" t="s">
        <v>114</v>
      </c>
      <c r="R307" t="s">
        <v>112</v>
      </c>
      <c r="S307" s="41">
        <f t="shared" si="94"/>
        <v>45948</v>
      </c>
      <c r="T307" s="61" t="s">
        <v>41</v>
      </c>
      <c r="U307" s="43">
        <v>-3.73</v>
      </c>
      <c r="V307" s="44">
        <v>5365.57</v>
      </c>
      <c r="W307" s="44">
        <v>119.04</v>
      </c>
      <c r="X307" s="44">
        <v>12398.19</v>
      </c>
      <c r="Y307" s="45">
        <v>4046.57</v>
      </c>
      <c r="Z307" s="47">
        <f t="shared" si="90"/>
        <v>21925.64</v>
      </c>
      <c r="AA307" s="48">
        <f t="shared" si="103"/>
        <v>3.73</v>
      </c>
      <c r="AB307" s="49">
        <f t="shared" si="103"/>
        <v>-5365.57</v>
      </c>
      <c r="AC307" s="49">
        <f t="shared" si="103"/>
        <v>-119.04</v>
      </c>
      <c r="AD307" s="49">
        <f t="shared" si="95"/>
        <v>-12398.19</v>
      </c>
      <c r="AE307" s="50">
        <f t="shared" si="95"/>
        <v>-4046.57</v>
      </c>
      <c r="AF307" s="51">
        <f t="shared" si="95"/>
        <v>-21925.64</v>
      </c>
      <c r="AG307" s="52">
        <f t="shared" si="104"/>
        <v>-1</v>
      </c>
      <c r="AH307" s="53">
        <f t="shared" si="104"/>
        <v>-1</v>
      </c>
      <c r="AI307" s="53">
        <f t="shared" si="104"/>
        <v>-1</v>
      </c>
      <c r="AJ307" s="53">
        <f t="shared" si="96"/>
        <v>-1</v>
      </c>
      <c r="AK307" s="54">
        <f t="shared" si="96"/>
        <v>-1</v>
      </c>
      <c r="AL307" s="55">
        <f t="shared" si="96"/>
        <v>-1</v>
      </c>
      <c r="AM307" s="44">
        <v>0</v>
      </c>
      <c r="AN307" s="44">
        <v>0</v>
      </c>
      <c r="AO307" s="44">
        <v>0</v>
      </c>
      <c r="AP307" s="44">
        <v>0</v>
      </c>
      <c r="AQ307" s="45">
        <v>0</v>
      </c>
      <c r="AR307" s="47">
        <f t="shared" si="91"/>
        <v>0</v>
      </c>
      <c r="AS307" s="44">
        <v>-3.73</v>
      </c>
      <c r="AT307" s="44">
        <v>1192.06</v>
      </c>
      <c r="AU307" s="44">
        <v>-19.260000000000002</v>
      </c>
      <c r="AV307" s="44">
        <v>3857.6</v>
      </c>
      <c r="AW307" s="45">
        <v>1228.58</v>
      </c>
      <c r="AX307" s="47">
        <f t="shared" si="92"/>
        <v>6255.25</v>
      </c>
      <c r="AY307" s="49">
        <f t="shared" si="105"/>
        <v>3.73</v>
      </c>
      <c r="AZ307" s="49">
        <f t="shared" si="105"/>
        <v>-1192.06</v>
      </c>
      <c r="BA307" s="49">
        <f t="shared" si="105"/>
        <v>19.260000000000002</v>
      </c>
      <c r="BB307" s="49">
        <f t="shared" si="97"/>
        <v>-3857.6</v>
      </c>
      <c r="BC307" s="50">
        <f t="shared" si="97"/>
        <v>-1228.58</v>
      </c>
      <c r="BD307" s="51">
        <f t="shared" si="97"/>
        <v>-6255.25</v>
      </c>
      <c r="BE307" s="53">
        <f t="shared" si="106"/>
        <v>-1</v>
      </c>
      <c r="BF307" s="53">
        <f t="shared" si="106"/>
        <v>-1</v>
      </c>
      <c r="BG307" s="53">
        <f t="shared" si="106"/>
        <v>-1</v>
      </c>
      <c r="BH307" s="53">
        <f t="shared" si="98"/>
        <v>-1</v>
      </c>
      <c r="BI307" s="54">
        <f t="shared" si="98"/>
        <v>-1</v>
      </c>
      <c r="BJ307" s="55">
        <f t="shared" si="98"/>
        <v>-1</v>
      </c>
      <c r="BK307" s="56">
        <f t="shared" si="107"/>
        <v>0</v>
      </c>
      <c r="BL307" s="56">
        <f t="shared" si="107"/>
        <v>0</v>
      </c>
      <c r="BM307" s="56">
        <f t="shared" si="107"/>
        <v>0</v>
      </c>
      <c r="BN307" s="56">
        <f t="shared" si="99"/>
        <v>0</v>
      </c>
      <c r="BO307" s="57">
        <f t="shared" si="99"/>
        <v>0</v>
      </c>
      <c r="BP307" s="58">
        <f t="shared" si="99"/>
        <v>0</v>
      </c>
      <c r="BQ307" s="56">
        <f t="shared" si="108"/>
        <v>1</v>
      </c>
      <c r="BR307" s="56">
        <f t="shared" si="108"/>
        <v>0.22216838099214062</v>
      </c>
      <c r="BS307" s="56">
        <f t="shared" si="108"/>
        <v>-0.16179435483870969</v>
      </c>
      <c r="BT307" s="56">
        <f t="shared" si="100"/>
        <v>0.3111421909165773</v>
      </c>
      <c r="BU307" s="57">
        <f t="shared" si="100"/>
        <v>0.30361021803650989</v>
      </c>
      <c r="BV307" s="58">
        <f t="shared" si="100"/>
        <v>0.28529383862911184</v>
      </c>
      <c r="BW307" s="56">
        <f t="shared" si="109"/>
        <v>-1</v>
      </c>
      <c r="BX307" s="56">
        <f t="shared" si="109"/>
        <v>-0.22216838099214062</v>
      </c>
      <c r="BY307" s="56">
        <f t="shared" si="109"/>
        <v>0.16179435483870969</v>
      </c>
      <c r="BZ307" s="56">
        <f t="shared" si="101"/>
        <v>-0.3111421909165773</v>
      </c>
      <c r="CA307" s="57">
        <f t="shared" si="101"/>
        <v>-0.30361021803650989</v>
      </c>
      <c r="CB307" s="58">
        <f t="shared" si="101"/>
        <v>-0.28529383862911184</v>
      </c>
      <c r="CC307" s="44">
        <f t="shared" si="110"/>
        <v>-10000</v>
      </c>
      <c r="CD307" s="44">
        <f t="shared" si="110"/>
        <v>-2221.683809921406</v>
      </c>
      <c r="CE307" s="44">
        <f t="shared" si="110"/>
        <v>1617.9435483870968</v>
      </c>
      <c r="CF307" s="44">
        <f t="shared" si="102"/>
        <v>-3111.4219091657728</v>
      </c>
      <c r="CG307" s="45">
        <f t="shared" si="102"/>
        <v>-3036.1021803650988</v>
      </c>
      <c r="CH307" s="47">
        <f t="shared" si="102"/>
        <v>-2852.9383862911186</v>
      </c>
      <c r="CI307" s="58">
        <f>IFERROR(M307/'Class Sum-WR'!M307,0)</f>
        <v>0</v>
      </c>
      <c r="CJ307" s="58">
        <f>IFERROR(M307/'Class Sum-TH'!M307,0)</f>
        <v>0</v>
      </c>
    </row>
    <row r="308" spans="1:88" hidden="1" outlineLevel="1" x14ac:dyDescent="0.2">
      <c r="A308" t="s">
        <v>46</v>
      </c>
      <c r="B308" t="s">
        <v>46</v>
      </c>
      <c r="C308" t="s">
        <v>114</v>
      </c>
      <c r="D308" t="s">
        <v>114</v>
      </c>
      <c r="E308" t="s">
        <v>113</v>
      </c>
      <c r="F308" s="27">
        <f t="shared" si="93"/>
        <v>46313</v>
      </c>
      <c r="G308" s="60" t="s">
        <v>35</v>
      </c>
      <c r="H308" s="28">
        <v>0</v>
      </c>
      <c r="I308" s="2">
        <v>0</v>
      </c>
      <c r="J308" s="2">
        <v>0</v>
      </c>
      <c r="K308" s="2">
        <v>0</v>
      </c>
      <c r="L308" s="29">
        <v>0</v>
      </c>
      <c r="M308" s="30">
        <f t="shared" si="89"/>
        <v>0</v>
      </c>
      <c r="N308" t="s">
        <v>49</v>
      </c>
      <c r="O308" t="s">
        <v>49</v>
      </c>
      <c r="P308" t="s">
        <v>114</v>
      </c>
      <c r="Q308" t="s">
        <v>114</v>
      </c>
      <c r="R308" t="s">
        <v>113</v>
      </c>
      <c r="S308" s="27">
        <f t="shared" si="94"/>
        <v>45949</v>
      </c>
      <c r="T308" s="60" t="s">
        <v>35</v>
      </c>
      <c r="U308" s="28">
        <v>0</v>
      </c>
      <c r="V308" s="2">
        <v>3078.66</v>
      </c>
      <c r="W308" s="2">
        <v>257.48</v>
      </c>
      <c r="X308" s="2">
        <v>6472.61</v>
      </c>
      <c r="Y308" s="29">
        <v>2243.2600000000002</v>
      </c>
      <c r="Z308" s="31">
        <f t="shared" si="90"/>
        <v>12052.01</v>
      </c>
      <c r="AA308" s="32">
        <f t="shared" si="103"/>
        <v>0</v>
      </c>
      <c r="AB308" s="5">
        <f t="shared" si="103"/>
        <v>-3078.66</v>
      </c>
      <c r="AC308" s="5">
        <f t="shared" si="103"/>
        <v>-257.48</v>
      </c>
      <c r="AD308" s="5">
        <f t="shared" si="95"/>
        <v>-6472.61</v>
      </c>
      <c r="AE308" s="33">
        <f t="shared" si="95"/>
        <v>-2243.2600000000002</v>
      </c>
      <c r="AF308" s="34">
        <f t="shared" si="95"/>
        <v>-12052.01</v>
      </c>
      <c r="AG308" s="35" t="e">
        <f t="shared" si="104"/>
        <v>#DIV/0!</v>
      </c>
      <c r="AH308" s="7">
        <f t="shared" si="104"/>
        <v>-1</v>
      </c>
      <c r="AI308" s="7">
        <f t="shared" si="104"/>
        <v>-1</v>
      </c>
      <c r="AJ308" s="7">
        <f t="shared" si="96"/>
        <v>-1</v>
      </c>
      <c r="AK308" s="36">
        <f t="shared" si="96"/>
        <v>-1</v>
      </c>
      <c r="AL308" s="37">
        <f t="shared" si="96"/>
        <v>-1</v>
      </c>
      <c r="AM308" s="2">
        <v>0</v>
      </c>
      <c r="AN308" s="2">
        <v>0</v>
      </c>
      <c r="AO308" s="2">
        <v>0</v>
      </c>
      <c r="AP308" s="2">
        <v>0</v>
      </c>
      <c r="AQ308" s="29">
        <v>0</v>
      </c>
      <c r="AR308" s="31">
        <f t="shared" si="91"/>
        <v>0</v>
      </c>
      <c r="AS308" s="2">
        <v>0</v>
      </c>
      <c r="AT308" s="2">
        <v>634.11</v>
      </c>
      <c r="AU308" s="2">
        <v>203.97</v>
      </c>
      <c r="AV308" s="2">
        <v>1933.54</v>
      </c>
      <c r="AW308" s="29">
        <v>664.92</v>
      </c>
      <c r="AX308" s="31">
        <f t="shared" si="92"/>
        <v>3436.54</v>
      </c>
      <c r="AY308" s="5">
        <f t="shared" si="105"/>
        <v>0</v>
      </c>
      <c r="AZ308" s="5">
        <f t="shared" si="105"/>
        <v>-634.11</v>
      </c>
      <c r="BA308" s="5">
        <f t="shared" si="105"/>
        <v>-203.97</v>
      </c>
      <c r="BB308" s="5">
        <f t="shared" si="97"/>
        <v>-1933.54</v>
      </c>
      <c r="BC308" s="33">
        <f t="shared" si="97"/>
        <v>-664.92</v>
      </c>
      <c r="BD308" s="34">
        <f t="shared" si="97"/>
        <v>-3436.54</v>
      </c>
      <c r="BE308" s="7" t="e">
        <f t="shared" si="106"/>
        <v>#DIV/0!</v>
      </c>
      <c r="BF308" s="7">
        <f t="shared" si="106"/>
        <v>-1</v>
      </c>
      <c r="BG308" s="7">
        <f t="shared" si="106"/>
        <v>-1</v>
      </c>
      <c r="BH308" s="7">
        <f t="shared" si="98"/>
        <v>-1</v>
      </c>
      <c r="BI308" s="36">
        <f t="shared" si="98"/>
        <v>-1</v>
      </c>
      <c r="BJ308" s="37">
        <f t="shared" si="98"/>
        <v>-1</v>
      </c>
      <c r="BK308" s="38">
        <f t="shared" si="107"/>
        <v>0</v>
      </c>
      <c r="BL308" s="38">
        <f t="shared" si="107"/>
        <v>0</v>
      </c>
      <c r="BM308" s="38">
        <f t="shared" si="107"/>
        <v>0</v>
      </c>
      <c r="BN308" s="38">
        <f t="shared" si="99"/>
        <v>0</v>
      </c>
      <c r="BO308" s="39">
        <f t="shared" si="99"/>
        <v>0</v>
      </c>
      <c r="BP308" s="40">
        <f t="shared" si="99"/>
        <v>0</v>
      </c>
      <c r="BQ308" s="38">
        <f t="shared" si="108"/>
        <v>0</v>
      </c>
      <c r="BR308" s="38">
        <f t="shared" si="108"/>
        <v>0.20596948022841108</v>
      </c>
      <c r="BS308" s="38">
        <f t="shared" si="108"/>
        <v>0.79217803324530056</v>
      </c>
      <c r="BT308" s="38">
        <f t="shared" si="100"/>
        <v>0.29872647973537725</v>
      </c>
      <c r="BU308" s="39">
        <f t="shared" si="100"/>
        <v>0.29640790635057901</v>
      </c>
      <c r="BV308" s="40">
        <f t="shared" si="100"/>
        <v>0.28514247830859746</v>
      </c>
      <c r="BW308" s="38">
        <f t="shared" si="109"/>
        <v>0</v>
      </c>
      <c r="BX308" s="38">
        <f t="shared" si="109"/>
        <v>-0.20596948022841108</v>
      </c>
      <c r="BY308" s="38">
        <f t="shared" si="109"/>
        <v>-0.79217803324530056</v>
      </c>
      <c r="BZ308" s="38">
        <f t="shared" si="101"/>
        <v>-0.29872647973537725</v>
      </c>
      <c r="CA308" s="39">
        <f t="shared" si="101"/>
        <v>-0.29640790635057901</v>
      </c>
      <c r="CB308" s="40">
        <f t="shared" si="101"/>
        <v>-0.28514247830859746</v>
      </c>
      <c r="CC308" s="2">
        <f t="shared" si="110"/>
        <v>0</v>
      </c>
      <c r="CD308" s="2">
        <f t="shared" si="110"/>
        <v>-2059.6948022841107</v>
      </c>
      <c r="CE308" s="2">
        <f t="shared" si="110"/>
        <v>-7921.7803324530059</v>
      </c>
      <c r="CF308" s="2">
        <f t="shared" si="102"/>
        <v>-2987.2647973537723</v>
      </c>
      <c r="CG308" s="29">
        <f t="shared" si="102"/>
        <v>-2964.0790635057901</v>
      </c>
      <c r="CH308" s="31">
        <f t="shared" si="102"/>
        <v>-2851.4247830859745</v>
      </c>
      <c r="CI308" s="40">
        <f>IFERROR(M308/'Class Sum-WR'!M308,0)</f>
        <v>0</v>
      </c>
      <c r="CJ308" s="40">
        <f>IFERROR(M308/'Class Sum-TH'!M308,0)</f>
        <v>0</v>
      </c>
    </row>
    <row r="309" spans="1:88" hidden="1" outlineLevel="1" x14ac:dyDescent="0.2">
      <c r="A309" t="s">
        <v>46</v>
      </c>
      <c r="B309" t="s">
        <v>46</v>
      </c>
      <c r="C309" t="s">
        <v>114</v>
      </c>
      <c r="D309" t="s">
        <v>114</v>
      </c>
      <c r="E309" t="s">
        <v>113</v>
      </c>
      <c r="F309" s="27">
        <f t="shared" si="93"/>
        <v>46314</v>
      </c>
      <c r="G309" s="60" t="s">
        <v>36</v>
      </c>
      <c r="H309" s="28">
        <v>0</v>
      </c>
      <c r="I309" s="2">
        <v>0</v>
      </c>
      <c r="J309" s="2">
        <v>0</v>
      </c>
      <c r="K309" s="2">
        <v>0</v>
      </c>
      <c r="L309" s="29">
        <v>0</v>
      </c>
      <c r="M309" s="30">
        <f t="shared" si="89"/>
        <v>0</v>
      </c>
      <c r="N309" t="s">
        <v>49</v>
      </c>
      <c r="O309" t="s">
        <v>49</v>
      </c>
      <c r="P309" t="s">
        <v>114</v>
      </c>
      <c r="Q309" t="s">
        <v>114</v>
      </c>
      <c r="R309" t="s">
        <v>113</v>
      </c>
      <c r="S309" s="27">
        <f t="shared" si="94"/>
        <v>45950</v>
      </c>
      <c r="T309" s="60" t="s">
        <v>36</v>
      </c>
      <c r="U309" s="28">
        <v>-292.56</v>
      </c>
      <c r="V309" s="2">
        <v>1640.57</v>
      </c>
      <c r="W309" s="2">
        <v>16.32</v>
      </c>
      <c r="X309" s="2">
        <v>6756.47</v>
      </c>
      <c r="Y309" s="29">
        <v>3756.49</v>
      </c>
      <c r="Z309" s="31">
        <f t="shared" si="90"/>
        <v>11877.29</v>
      </c>
      <c r="AA309" s="32">
        <f t="shared" si="103"/>
        <v>292.56</v>
      </c>
      <c r="AB309" s="5">
        <f t="shared" si="103"/>
        <v>-1640.57</v>
      </c>
      <c r="AC309" s="5">
        <f t="shared" si="103"/>
        <v>-16.32</v>
      </c>
      <c r="AD309" s="5">
        <f t="shared" si="95"/>
        <v>-6756.47</v>
      </c>
      <c r="AE309" s="33">
        <f t="shared" si="95"/>
        <v>-3756.49</v>
      </c>
      <c r="AF309" s="34">
        <f t="shared" si="95"/>
        <v>-11877.29</v>
      </c>
      <c r="AG309" s="35">
        <f t="shared" si="104"/>
        <v>-1</v>
      </c>
      <c r="AH309" s="7">
        <f t="shared" si="104"/>
        <v>-1</v>
      </c>
      <c r="AI309" s="7">
        <f t="shared" si="104"/>
        <v>-1</v>
      </c>
      <c r="AJ309" s="7">
        <f t="shared" si="96"/>
        <v>-1</v>
      </c>
      <c r="AK309" s="36">
        <f t="shared" si="96"/>
        <v>-1</v>
      </c>
      <c r="AL309" s="37">
        <f t="shared" si="96"/>
        <v>-1</v>
      </c>
      <c r="AM309" s="2">
        <v>0</v>
      </c>
      <c r="AN309" s="2">
        <v>0</v>
      </c>
      <c r="AO309" s="2">
        <v>0</v>
      </c>
      <c r="AP309" s="2">
        <v>0</v>
      </c>
      <c r="AQ309" s="29">
        <v>0</v>
      </c>
      <c r="AR309" s="31">
        <f t="shared" si="91"/>
        <v>0</v>
      </c>
      <c r="AS309" s="2">
        <v>-292.56</v>
      </c>
      <c r="AT309" s="2">
        <v>332.62</v>
      </c>
      <c r="AU309" s="2">
        <v>11.82</v>
      </c>
      <c r="AV309" s="2">
        <v>2064.29</v>
      </c>
      <c r="AW309" s="29">
        <v>1194.67</v>
      </c>
      <c r="AX309" s="31">
        <f t="shared" si="92"/>
        <v>3310.84</v>
      </c>
      <c r="AY309" s="5">
        <f t="shared" si="105"/>
        <v>292.56</v>
      </c>
      <c r="AZ309" s="5">
        <f t="shared" si="105"/>
        <v>-332.62</v>
      </c>
      <c r="BA309" s="5">
        <f t="shared" si="105"/>
        <v>-11.82</v>
      </c>
      <c r="BB309" s="5">
        <f t="shared" si="97"/>
        <v>-2064.29</v>
      </c>
      <c r="BC309" s="33">
        <f t="shared" si="97"/>
        <v>-1194.67</v>
      </c>
      <c r="BD309" s="34">
        <f t="shared" si="97"/>
        <v>-3310.84</v>
      </c>
      <c r="BE309" s="7">
        <f t="shared" si="106"/>
        <v>-1</v>
      </c>
      <c r="BF309" s="7">
        <f t="shared" si="106"/>
        <v>-1</v>
      </c>
      <c r="BG309" s="7">
        <f t="shared" si="106"/>
        <v>-1</v>
      </c>
      <c r="BH309" s="7">
        <f t="shared" si="98"/>
        <v>-1</v>
      </c>
      <c r="BI309" s="36">
        <f t="shared" si="98"/>
        <v>-1</v>
      </c>
      <c r="BJ309" s="37">
        <f t="shared" si="98"/>
        <v>-1</v>
      </c>
      <c r="BK309" s="38">
        <f t="shared" si="107"/>
        <v>0</v>
      </c>
      <c r="BL309" s="38">
        <f t="shared" si="107"/>
        <v>0</v>
      </c>
      <c r="BM309" s="38">
        <f t="shared" si="107"/>
        <v>0</v>
      </c>
      <c r="BN309" s="38">
        <f t="shared" si="99"/>
        <v>0</v>
      </c>
      <c r="BO309" s="39">
        <f t="shared" si="99"/>
        <v>0</v>
      </c>
      <c r="BP309" s="40">
        <f t="shared" si="99"/>
        <v>0</v>
      </c>
      <c r="BQ309" s="38">
        <f t="shared" si="108"/>
        <v>1</v>
      </c>
      <c r="BR309" s="38">
        <f t="shared" si="108"/>
        <v>0.20274660636242284</v>
      </c>
      <c r="BS309" s="38">
        <f t="shared" si="108"/>
        <v>0.72426470588235292</v>
      </c>
      <c r="BT309" s="38">
        <f t="shared" si="100"/>
        <v>0.30552788660350744</v>
      </c>
      <c r="BU309" s="39">
        <f t="shared" si="100"/>
        <v>0.31802826574807869</v>
      </c>
      <c r="BV309" s="40">
        <f t="shared" si="100"/>
        <v>0.27875382347319971</v>
      </c>
      <c r="BW309" s="38">
        <f t="shared" si="109"/>
        <v>-1</v>
      </c>
      <c r="BX309" s="38">
        <f t="shared" si="109"/>
        <v>-0.20274660636242284</v>
      </c>
      <c r="BY309" s="38">
        <f t="shared" si="109"/>
        <v>-0.72426470588235292</v>
      </c>
      <c r="BZ309" s="38">
        <f t="shared" si="101"/>
        <v>-0.30552788660350744</v>
      </c>
      <c r="CA309" s="39">
        <f t="shared" si="101"/>
        <v>-0.31802826574807869</v>
      </c>
      <c r="CB309" s="40">
        <f t="shared" si="101"/>
        <v>-0.27875382347319971</v>
      </c>
      <c r="CC309" s="2">
        <f t="shared" si="110"/>
        <v>-10000</v>
      </c>
      <c r="CD309" s="2">
        <f t="shared" si="110"/>
        <v>-2027.4660636242284</v>
      </c>
      <c r="CE309" s="2">
        <f t="shared" si="110"/>
        <v>-7242.6470588235288</v>
      </c>
      <c r="CF309" s="2">
        <f t="shared" si="102"/>
        <v>-3055.2788660350743</v>
      </c>
      <c r="CG309" s="29">
        <f t="shared" si="102"/>
        <v>-3180.2826574807868</v>
      </c>
      <c r="CH309" s="31">
        <f t="shared" si="102"/>
        <v>-2787.5382347319969</v>
      </c>
      <c r="CI309" s="40">
        <f>IFERROR(M309/'Class Sum-WR'!M309,0)</f>
        <v>0</v>
      </c>
      <c r="CJ309" s="40">
        <f>IFERROR(M309/'Class Sum-TH'!M309,0)</f>
        <v>0</v>
      </c>
    </row>
    <row r="310" spans="1:88" hidden="1" outlineLevel="1" x14ac:dyDescent="0.2">
      <c r="A310" t="s">
        <v>46</v>
      </c>
      <c r="B310" t="s">
        <v>46</v>
      </c>
      <c r="C310" t="s">
        <v>114</v>
      </c>
      <c r="D310" t="s">
        <v>114</v>
      </c>
      <c r="E310" t="s">
        <v>113</v>
      </c>
      <c r="F310" s="27">
        <f t="shared" si="93"/>
        <v>46315</v>
      </c>
      <c r="G310" s="60" t="s">
        <v>37</v>
      </c>
      <c r="H310" s="28">
        <v>0</v>
      </c>
      <c r="I310" s="2">
        <v>0</v>
      </c>
      <c r="J310" s="2">
        <v>0</v>
      </c>
      <c r="K310" s="2">
        <v>0</v>
      </c>
      <c r="L310" s="29">
        <v>0</v>
      </c>
      <c r="M310" s="30">
        <f t="shared" si="89"/>
        <v>0</v>
      </c>
      <c r="N310" t="s">
        <v>49</v>
      </c>
      <c r="O310" t="s">
        <v>49</v>
      </c>
      <c r="P310" t="s">
        <v>114</v>
      </c>
      <c r="Q310" t="s">
        <v>114</v>
      </c>
      <c r="R310" t="s">
        <v>113</v>
      </c>
      <c r="S310" s="27">
        <f t="shared" si="94"/>
        <v>45951</v>
      </c>
      <c r="T310" s="60" t="s">
        <v>37</v>
      </c>
      <c r="U310" s="28">
        <v>-0.6</v>
      </c>
      <c r="V310" s="2">
        <v>1533.45</v>
      </c>
      <c r="W310" s="2">
        <v>186.82</v>
      </c>
      <c r="X310" s="2">
        <v>4806.2299999999996</v>
      </c>
      <c r="Y310" s="29">
        <v>2878.76</v>
      </c>
      <c r="Z310" s="31">
        <f t="shared" si="90"/>
        <v>9404.66</v>
      </c>
      <c r="AA310" s="32">
        <f t="shared" si="103"/>
        <v>0.6</v>
      </c>
      <c r="AB310" s="5">
        <f t="shared" si="103"/>
        <v>-1533.45</v>
      </c>
      <c r="AC310" s="5">
        <f t="shared" si="103"/>
        <v>-186.82</v>
      </c>
      <c r="AD310" s="5">
        <f t="shared" si="95"/>
        <v>-4806.2299999999996</v>
      </c>
      <c r="AE310" s="33">
        <f t="shared" si="95"/>
        <v>-2878.76</v>
      </c>
      <c r="AF310" s="34">
        <f t="shared" si="95"/>
        <v>-9404.66</v>
      </c>
      <c r="AG310" s="35">
        <f t="shared" si="104"/>
        <v>-1</v>
      </c>
      <c r="AH310" s="7">
        <f t="shared" si="104"/>
        <v>-1</v>
      </c>
      <c r="AI310" s="7">
        <f t="shared" si="104"/>
        <v>-1</v>
      </c>
      <c r="AJ310" s="7">
        <f t="shared" si="96"/>
        <v>-1</v>
      </c>
      <c r="AK310" s="36">
        <f t="shared" si="96"/>
        <v>-1</v>
      </c>
      <c r="AL310" s="37">
        <f t="shared" si="96"/>
        <v>-1</v>
      </c>
      <c r="AM310" s="2">
        <v>0</v>
      </c>
      <c r="AN310" s="2">
        <v>0</v>
      </c>
      <c r="AO310" s="2">
        <v>0</v>
      </c>
      <c r="AP310" s="2">
        <v>0</v>
      </c>
      <c r="AQ310" s="29">
        <v>0</v>
      </c>
      <c r="AR310" s="31">
        <f t="shared" si="91"/>
        <v>0</v>
      </c>
      <c r="AS310" s="2">
        <v>-0.6</v>
      </c>
      <c r="AT310" s="2">
        <v>354.27</v>
      </c>
      <c r="AU310" s="2">
        <v>74.55</v>
      </c>
      <c r="AV310" s="2">
        <v>1443.8</v>
      </c>
      <c r="AW310" s="29">
        <v>782.47</v>
      </c>
      <c r="AX310" s="31">
        <f t="shared" si="92"/>
        <v>2654.49</v>
      </c>
      <c r="AY310" s="5">
        <f t="shared" si="105"/>
        <v>0.6</v>
      </c>
      <c r="AZ310" s="5">
        <f t="shared" si="105"/>
        <v>-354.27</v>
      </c>
      <c r="BA310" s="5">
        <f t="shared" si="105"/>
        <v>-74.55</v>
      </c>
      <c r="BB310" s="5">
        <f t="shared" si="97"/>
        <v>-1443.8</v>
      </c>
      <c r="BC310" s="33">
        <f t="shared" si="97"/>
        <v>-782.47</v>
      </c>
      <c r="BD310" s="34">
        <f t="shared" si="97"/>
        <v>-2654.49</v>
      </c>
      <c r="BE310" s="7">
        <f t="shared" si="106"/>
        <v>-1</v>
      </c>
      <c r="BF310" s="7">
        <f t="shared" si="106"/>
        <v>-1</v>
      </c>
      <c r="BG310" s="7">
        <f t="shared" si="106"/>
        <v>-1</v>
      </c>
      <c r="BH310" s="7">
        <f t="shared" si="98"/>
        <v>-1</v>
      </c>
      <c r="BI310" s="36">
        <f t="shared" si="98"/>
        <v>-1</v>
      </c>
      <c r="BJ310" s="37">
        <f t="shared" si="98"/>
        <v>-1</v>
      </c>
      <c r="BK310" s="38">
        <f t="shared" si="107"/>
        <v>0</v>
      </c>
      <c r="BL310" s="38">
        <f t="shared" si="107"/>
        <v>0</v>
      </c>
      <c r="BM310" s="38">
        <f t="shared" si="107"/>
        <v>0</v>
      </c>
      <c r="BN310" s="38">
        <f t="shared" si="99"/>
        <v>0</v>
      </c>
      <c r="BO310" s="39">
        <f t="shared" si="99"/>
        <v>0</v>
      </c>
      <c r="BP310" s="40">
        <f t="shared" si="99"/>
        <v>0</v>
      </c>
      <c r="BQ310" s="38">
        <f t="shared" si="108"/>
        <v>1</v>
      </c>
      <c r="BR310" s="38">
        <f t="shared" si="108"/>
        <v>0.23102807395089503</v>
      </c>
      <c r="BS310" s="38">
        <f t="shared" si="108"/>
        <v>0.39904721121935555</v>
      </c>
      <c r="BT310" s="38">
        <f t="shared" si="100"/>
        <v>0.30040177020242481</v>
      </c>
      <c r="BU310" s="39">
        <f t="shared" si="100"/>
        <v>0.27180800066695382</v>
      </c>
      <c r="BV310" s="40">
        <f t="shared" si="100"/>
        <v>0.28225262795252565</v>
      </c>
      <c r="BW310" s="38">
        <f t="shared" si="109"/>
        <v>-1</v>
      </c>
      <c r="BX310" s="38">
        <f t="shared" si="109"/>
        <v>-0.23102807395089503</v>
      </c>
      <c r="BY310" s="38">
        <f t="shared" si="109"/>
        <v>-0.39904721121935555</v>
      </c>
      <c r="BZ310" s="38">
        <f t="shared" si="101"/>
        <v>-0.30040177020242481</v>
      </c>
      <c r="CA310" s="39">
        <f t="shared" si="101"/>
        <v>-0.27180800066695382</v>
      </c>
      <c r="CB310" s="40">
        <f t="shared" si="101"/>
        <v>-0.28225262795252565</v>
      </c>
      <c r="CC310" s="2">
        <f t="shared" si="110"/>
        <v>-10000</v>
      </c>
      <c r="CD310" s="2">
        <f t="shared" si="110"/>
        <v>-2310.2807395089503</v>
      </c>
      <c r="CE310" s="2">
        <f t="shared" si="110"/>
        <v>-3990.4721121935554</v>
      </c>
      <c r="CF310" s="2">
        <f t="shared" si="102"/>
        <v>-3004.0177020242481</v>
      </c>
      <c r="CG310" s="29">
        <f t="shared" si="102"/>
        <v>-2718.0800066695383</v>
      </c>
      <c r="CH310" s="31">
        <f t="shared" si="102"/>
        <v>-2822.5262795252565</v>
      </c>
      <c r="CI310" s="40">
        <f>IFERROR(M310/'Class Sum-WR'!M310,0)</f>
        <v>0</v>
      </c>
      <c r="CJ310" s="40">
        <f>IFERROR(M310/'Class Sum-TH'!M310,0)</f>
        <v>0</v>
      </c>
    </row>
    <row r="311" spans="1:88" hidden="1" outlineLevel="1" x14ac:dyDescent="0.2">
      <c r="A311" t="s">
        <v>46</v>
      </c>
      <c r="B311" t="s">
        <v>46</v>
      </c>
      <c r="C311" t="s">
        <v>114</v>
      </c>
      <c r="D311" t="s">
        <v>114</v>
      </c>
      <c r="E311" t="s">
        <v>113</v>
      </c>
      <c r="F311" s="27">
        <f t="shared" si="93"/>
        <v>46316</v>
      </c>
      <c r="G311" s="60" t="s">
        <v>38</v>
      </c>
      <c r="H311" s="28">
        <v>0</v>
      </c>
      <c r="I311" s="2">
        <v>0</v>
      </c>
      <c r="J311" s="2">
        <v>0</v>
      </c>
      <c r="K311" s="2">
        <v>0</v>
      </c>
      <c r="L311" s="29">
        <v>0</v>
      </c>
      <c r="M311" s="30">
        <f t="shared" si="89"/>
        <v>0</v>
      </c>
      <c r="N311" t="s">
        <v>49</v>
      </c>
      <c r="O311" t="s">
        <v>49</v>
      </c>
      <c r="P311" t="s">
        <v>114</v>
      </c>
      <c r="Q311" t="s">
        <v>114</v>
      </c>
      <c r="R311" t="s">
        <v>113</v>
      </c>
      <c r="S311" s="27">
        <f t="shared" si="94"/>
        <v>45952</v>
      </c>
      <c r="T311" s="60" t="s">
        <v>38</v>
      </c>
      <c r="U311" s="28">
        <v>0</v>
      </c>
      <c r="V311" s="2">
        <v>2032.82</v>
      </c>
      <c r="W311" s="2">
        <v>140.76</v>
      </c>
      <c r="X311" s="2">
        <v>6203.84</v>
      </c>
      <c r="Y311" s="29">
        <v>2836.34</v>
      </c>
      <c r="Z311" s="31">
        <f t="shared" si="90"/>
        <v>11213.76</v>
      </c>
      <c r="AA311" s="32">
        <f t="shared" si="103"/>
        <v>0</v>
      </c>
      <c r="AB311" s="5">
        <f t="shared" si="103"/>
        <v>-2032.82</v>
      </c>
      <c r="AC311" s="5">
        <f t="shared" si="103"/>
        <v>-140.76</v>
      </c>
      <c r="AD311" s="5">
        <f t="shared" si="95"/>
        <v>-6203.84</v>
      </c>
      <c r="AE311" s="33">
        <f t="shared" si="95"/>
        <v>-2836.34</v>
      </c>
      <c r="AF311" s="34">
        <f t="shared" si="95"/>
        <v>-11213.76</v>
      </c>
      <c r="AG311" s="35" t="e">
        <f t="shared" si="104"/>
        <v>#DIV/0!</v>
      </c>
      <c r="AH311" s="7">
        <f t="shared" si="104"/>
        <v>-1</v>
      </c>
      <c r="AI311" s="7">
        <f t="shared" si="104"/>
        <v>-1</v>
      </c>
      <c r="AJ311" s="7">
        <f t="shared" si="96"/>
        <v>-1</v>
      </c>
      <c r="AK311" s="36">
        <f t="shared" si="96"/>
        <v>-1</v>
      </c>
      <c r="AL311" s="37">
        <f t="shared" si="96"/>
        <v>-1</v>
      </c>
      <c r="AM311" s="2">
        <v>0</v>
      </c>
      <c r="AN311" s="2">
        <v>0</v>
      </c>
      <c r="AO311" s="2">
        <v>0</v>
      </c>
      <c r="AP311" s="2">
        <v>0</v>
      </c>
      <c r="AQ311" s="29">
        <v>0</v>
      </c>
      <c r="AR311" s="31">
        <f t="shared" si="91"/>
        <v>0</v>
      </c>
      <c r="AS311" s="2">
        <v>0</v>
      </c>
      <c r="AT311" s="2">
        <v>407.6</v>
      </c>
      <c r="AU311" s="2">
        <v>62.62</v>
      </c>
      <c r="AV311" s="2">
        <v>1815.13</v>
      </c>
      <c r="AW311" s="29">
        <v>854.76</v>
      </c>
      <c r="AX311" s="31">
        <f t="shared" si="92"/>
        <v>3140.1100000000006</v>
      </c>
      <c r="AY311" s="5">
        <f t="shared" si="105"/>
        <v>0</v>
      </c>
      <c r="AZ311" s="5">
        <f t="shared" si="105"/>
        <v>-407.6</v>
      </c>
      <c r="BA311" s="5">
        <f t="shared" si="105"/>
        <v>-62.62</v>
      </c>
      <c r="BB311" s="5">
        <f t="shared" si="97"/>
        <v>-1815.13</v>
      </c>
      <c r="BC311" s="33">
        <f t="shared" si="97"/>
        <v>-854.76</v>
      </c>
      <c r="BD311" s="34">
        <f t="shared" si="97"/>
        <v>-3140.1100000000006</v>
      </c>
      <c r="BE311" s="7" t="e">
        <f t="shared" si="106"/>
        <v>#DIV/0!</v>
      </c>
      <c r="BF311" s="7">
        <f t="shared" si="106"/>
        <v>-1</v>
      </c>
      <c r="BG311" s="7">
        <f t="shared" si="106"/>
        <v>-1</v>
      </c>
      <c r="BH311" s="7">
        <f t="shared" si="98"/>
        <v>-1</v>
      </c>
      <c r="BI311" s="36">
        <f t="shared" si="98"/>
        <v>-1</v>
      </c>
      <c r="BJ311" s="37">
        <f t="shared" si="98"/>
        <v>-1</v>
      </c>
      <c r="BK311" s="38">
        <f t="shared" si="107"/>
        <v>0</v>
      </c>
      <c r="BL311" s="38">
        <f t="shared" si="107"/>
        <v>0</v>
      </c>
      <c r="BM311" s="38">
        <f t="shared" si="107"/>
        <v>0</v>
      </c>
      <c r="BN311" s="38">
        <f t="shared" si="99"/>
        <v>0</v>
      </c>
      <c r="BO311" s="39">
        <f t="shared" si="99"/>
        <v>0</v>
      </c>
      <c r="BP311" s="40">
        <f t="shared" si="99"/>
        <v>0</v>
      </c>
      <c r="BQ311" s="38">
        <f t="shared" si="108"/>
        <v>0</v>
      </c>
      <c r="BR311" s="38">
        <f t="shared" si="108"/>
        <v>0.2005096368591415</v>
      </c>
      <c r="BS311" s="38">
        <f t="shared" si="108"/>
        <v>0.44487070190395001</v>
      </c>
      <c r="BT311" s="38">
        <f t="shared" si="100"/>
        <v>0.29258169133955747</v>
      </c>
      <c r="BU311" s="39">
        <f t="shared" si="100"/>
        <v>0.30136020364272265</v>
      </c>
      <c r="BV311" s="40">
        <f t="shared" si="100"/>
        <v>0.28002293610706852</v>
      </c>
      <c r="BW311" s="38">
        <f t="shared" si="109"/>
        <v>0</v>
      </c>
      <c r="BX311" s="38">
        <f t="shared" si="109"/>
        <v>-0.2005096368591415</v>
      </c>
      <c r="BY311" s="38">
        <f t="shared" si="109"/>
        <v>-0.44487070190395001</v>
      </c>
      <c r="BZ311" s="38">
        <f t="shared" si="101"/>
        <v>-0.29258169133955747</v>
      </c>
      <c r="CA311" s="39">
        <f t="shared" si="101"/>
        <v>-0.30136020364272265</v>
      </c>
      <c r="CB311" s="40">
        <f t="shared" si="101"/>
        <v>-0.28002293610706852</v>
      </c>
      <c r="CC311" s="2">
        <f t="shared" si="110"/>
        <v>0</v>
      </c>
      <c r="CD311" s="2">
        <f t="shared" si="110"/>
        <v>-2005.0963685914151</v>
      </c>
      <c r="CE311" s="2">
        <f t="shared" si="110"/>
        <v>-4448.7070190394998</v>
      </c>
      <c r="CF311" s="2">
        <f t="shared" si="102"/>
        <v>-2925.8169133955748</v>
      </c>
      <c r="CG311" s="29">
        <f t="shared" si="102"/>
        <v>-3013.6020364272263</v>
      </c>
      <c r="CH311" s="31">
        <f t="shared" si="102"/>
        <v>-2800.2293610706852</v>
      </c>
      <c r="CI311" s="40">
        <f>IFERROR(M311/'Class Sum-WR'!M311,0)</f>
        <v>0</v>
      </c>
      <c r="CJ311" s="40">
        <f>IFERROR(M311/'Class Sum-TH'!M311,0)</f>
        <v>0</v>
      </c>
    </row>
    <row r="312" spans="1:88" hidden="1" outlineLevel="1" x14ac:dyDescent="0.2">
      <c r="A312" t="s">
        <v>46</v>
      </c>
      <c r="B312" t="s">
        <v>46</v>
      </c>
      <c r="C312" t="s">
        <v>114</v>
      </c>
      <c r="D312" t="s">
        <v>114</v>
      </c>
      <c r="E312" t="s">
        <v>113</v>
      </c>
      <c r="F312" s="27">
        <f t="shared" si="93"/>
        <v>46317</v>
      </c>
      <c r="G312" s="60" t="s">
        <v>39</v>
      </c>
      <c r="H312" s="28">
        <v>0</v>
      </c>
      <c r="I312" s="2">
        <v>0</v>
      </c>
      <c r="J312" s="2">
        <v>0</v>
      </c>
      <c r="K312" s="2">
        <v>0</v>
      </c>
      <c r="L312" s="29">
        <v>0</v>
      </c>
      <c r="M312" s="30">
        <f t="shared" si="89"/>
        <v>0</v>
      </c>
      <c r="N312" t="s">
        <v>49</v>
      </c>
      <c r="O312" t="s">
        <v>49</v>
      </c>
      <c r="P312" t="s">
        <v>114</v>
      </c>
      <c r="Q312" t="s">
        <v>114</v>
      </c>
      <c r="R312" t="s">
        <v>113</v>
      </c>
      <c r="S312" s="27">
        <f t="shared" si="94"/>
        <v>45953</v>
      </c>
      <c r="T312" s="60" t="s">
        <v>39</v>
      </c>
      <c r="U312" s="28">
        <v>-4.91</v>
      </c>
      <c r="V312" s="2">
        <v>2956.38</v>
      </c>
      <c r="W312" s="2">
        <v>93.52</v>
      </c>
      <c r="X312" s="2">
        <v>8365.08</v>
      </c>
      <c r="Y312" s="29">
        <v>4094.22</v>
      </c>
      <c r="Z312" s="31">
        <f t="shared" si="90"/>
        <v>15504.289999999999</v>
      </c>
      <c r="AA312" s="32">
        <f t="shared" si="103"/>
        <v>4.91</v>
      </c>
      <c r="AB312" s="5">
        <f t="shared" si="103"/>
        <v>-2956.38</v>
      </c>
      <c r="AC312" s="5">
        <f t="shared" si="103"/>
        <v>-93.52</v>
      </c>
      <c r="AD312" s="5">
        <f t="shared" si="95"/>
        <v>-8365.08</v>
      </c>
      <c r="AE312" s="33">
        <f t="shared" si="95"/>
        <v>-4094.22</v>
      </c>
      <c r="AF312" s="34">
        <f t="shared" si="95"/>
        <v>-15504.289999999999</v>
      </c>
      <c r="AG312" s="35">
        <f t="shared" si="104"/>
        <v>-1</v>
      </c>
      <c r="AH312" s="7">
        <f t="shared" si="104"/>
        <v>-1</v>
      </c>
      <c r="AI312" s="7">
        <f t="shared" si="104"/>
        <v>-1</v>
      </c>
      <c r="AJ312" s="7">
        <f t="shared" si="96"/>
        <v>-1</v>
      </c>
      <c r="AK312" s="36">
        <f t="shared" si="96"/>
        <v>-1</v>
      </c>
      <c r="AL312" s="37">
        <f t="shared" si="96"/>
        <v>-1</v>
      </c>
      <c r="AM312" s="2">
        <v>0</v>
      </c>
      <c r="AN312" s="2">
        <v>0</v>
      </c>
      <c r="AO312" s="2">
        <v>0</v>
      </c>
      <c r="AP312" s="2">
        <v>0</v>
      </c>
      <c r="AQ312" s="29">
        <v>0</v>
      </c>
      <c r="AR312" s="31">
        <f t="shared" si="91"/>
        <v>0</v>
      </c>
      <c r="AS312" s="2">
        <v>-4.91</v>
      </c>
      <c r="AT312" s="2">
        <v>622.42999999999995</v>
      </c>
      <c r="AU312" s="2">
        <v>53.83</v>
      </c>
      <c r="AV312" s="2">
        <v>2517.2800000000002</v>
      </c>
      <c r="AW312" s="29">
        <v>1206.92</v>
      </c>
      <c r="AX312" s="31">
        <f t="shared" si="92"/>
        <v>4395.55</v>
      </c>
      <c r="AY312" s="5">
        <f t="shared" si="105"/>
        <v>4.91</v>
      </c>
      <c r="AZ312" s="5">
        <f t="shared" si="105"/>
        <v>-622.42999999999995</v>
      </c>
      <c r="BA312" s="5">
        <f t="shared" si="105"/>
        <v>-53.83</v>
      </c>
      <c r="BB312" s="5">
        <f t="shared" si="97"/>
        <v>-2517.2800000000002</v>
      </c>
      <c r="BC312" s="33">
        <f t="shared" si="97"/>
        <v>-1206.92</v>
      </c>
      <c r="BD312" s="34">
        <f t="shared" si="97"/>
        <v>-4395.55</v>
      </c>
      <c r="BE312" s="7">
        <f t="shared" si="106"/>
        <v>-1</v>
      </c>
      <c r="BF312" s="7">
        <f t="shared" si="106"/>
        <v>-1</v>
      </c>
      <c r="BG312" s="7">
        <f t="shared" si="106"/>
        <v>-1</v>
      </c>
      <c r="BH312" s="7">
        <f t="shared" si="98"/>
        <v>-1</v>
      </c>
      <c r="BI312" s="36">
        <f t="shared" si="98"/>
        <v>-1</v>
      </c>
      <c r="BJ312" s="37">
        <f t="shared" si="98"/>
        <v>-1</v>
      </c>
      <c r="BK312" s="38">
        <f t="shared" si="107"/>
        <v>0</v>
      </c>
      <c r="BL312" s="38">
        <f t="shared" si="107"/>
        <v>0</v>
      </c>
      <c r="BM312" s="38">
        <f t="shared" si="107"/>
        <v>0</v>
      </c>
      <c r="BN312" s="38">
        <f t="shared" si="99"/>
        <v>0</v>
      </c>
      <c r="BO312" s="39">
        <f t="shared" si="99"/>
        <v>0</v>
      </c>
      <c r="BP312" s="40">
        <f t="shared" si="99"/>
        <v>0</v>
      </c>
      <c r="BQ312" s="38">
        <f t="shared" si="108"/>
        <v>1</v>
      </c>
      <c r="BR312" s="38">
        <f t="shared" si="108"/>
        <v>0.21053788755166788</v>
      </c>
      <c r="BS312" s="38">
        <f t="shared" si="108"/>
        <v>0.57559880239520955</v>
      </c>
      <c r="BT312" s="38">
        <f t="shared" si="100"/>
        <v>0.30092718778541272</v>
      </c>
      <c r="BU312" s="39">
        <f t="shared" si="100"/>
        <v>0.29478630850320697</v>
      </c>
      <c r="BV312" s="40">
        <f t="shared" si="100"/>
        <v>0.28350540398818652</v>
      </c>
      <c r="BW312" s="38">
        <f t="shared" si="109"/>
        <v>-1</v>
      </c>
      <c r="BX312" s="38">
        <f t="shared" si="109"/>
        <v>-0.21053788755166788</v>
      </c>
      <c r="BY312" s="38">
        <f t="shared" si="109"/>
        <v>-0.57559880239520955</v>
      </c>
      <c r="BZ312" s="38">
        <f t="shared" si="101"/>
        <v>-0.30092718778541272</v>
      </c>
      <c r="CA312" s="39">
        <f t="shared" si="101"/>
        <v>-0.29478630850320697</v>
      </c>
      <c r="CB312" s="40">
        <f t="shared" si="101"/>
        <v>-0.28350540398818652</v>
      </c>
      <c r="CC312" s="2">
        <f t="shared" si="110"/>
        <v>-10000</v>
      </c>
      <c r="CD312" s="2">
        <f t="shared" si="110"/>
        <v>-2105.3788755166788</v>
      </c>
      <c r="CE312" s="2">
        <f t="shared" si="110"/>
        <v>-5755.9880239520953</v>
      </c>
      <c r="CF312" s="2">
        <f t="shared" si="102"/>
        <v>-3009.2718778541271</v>
      </c>
      <c r="CG312" s="29">
        <f t="shared" si="102"/>
        <v>-2947.8630850320696</v>
      </c>
      <c r="CH312" s="31">
        <f t="shared" si="102"/>
        <v>-2835.0540398818653</v>
      </c>
      <c r="CI312" s="40">
        <f>IFERROR(M312/'Class Sum-WR'!M312,0)</f>
        <v>0</v>
      </c>
      <c r="CJ312" s="40">
        <f>IFERROR(M312/'Class Sum-TH'!M312,0)</f>
        <v>0</v>
      </c>
    </row>
    <row r="313" spans="1:88" hidden="1" outlineLevel="1" x14ac:dyDescent="0.2">
      <c r="A313" t="s">
        <v>46</v>
      </c>
      <c r="B313" t="s">
        <v>46</v>
      </c>
      <c r="C313" t="s">
        <v>114</v>
      </c>
      <c r="D313" t="s">
        <v>114</v>
      </c>
      <c r="E313" t="s">
        <v>113</v>
      </c>
      <c r="F313" s="27">
        <f t="shared" si="93"/>
        <v>46318</v>
      </c>
      <c r="G313" s="60" t="s">
        <v>40</v>
      </c>
      <c r="H313" s="28">
        <v>0</v>
      </c>
      <c r="I313" s="2">
        <v>0</v>
      </c>
      <c r="J313" s="2">
        <v>0</v>
      </c>
      <c r="K313" s="2">
        <v>0</v>
      </c>
      <c r="L313" s="29">
        <v>0</v>
      </c>
      <c r="M313" s="30">
        <f t="shared" si="89"/>
        <v>0</v>
      </c>
      <c r="N313" t="s">
        <v>49</v>
      </c>
      <c r="O313" t="s">
        <v>49</v>
      </c>
      <c r="P313" t="s">
        <v>114</v>
      </c>
      <c r="Q313" t="s">
        <v>114</v>
      </c>
      <c r="R313" t="s">
        <v>113</v>
      </c>
      <c r="S313" s="27">
        <f t="shared" si="94"/>
        <v>45954</v>
      </c>
      <c r="T313" s="60" t="s">
        <v>40</v>
      </c>
      <c r="U313" s="28">
        <v>-5.64</v>
      </c>
      <c r="V313" s="2">
        <v>4724.7</v>
      </c>
      <c r="W313" s="2">
        <v>370.41</v>
      </c>
      <c r="X313" s="2">
        <v>14575.82</v>
      </c>
      <c r="Y313" s="29">
        <v>5463.96</v>
      </c>
      <c r="Z313" s="31">
        <f t="shared" si="90"/>
        <v>25129.25</v>
      </c>
      <c r="AA313" s="32">
        <f t="shared" si="103"/>
        <v>5.64</v>
      </c>
      <c r="AB313" s="5">
        <f t="shared" si="103"/>
        <v>-4724.7</v>
      </c>
      <c r="AC313" s="5">
        <f t="shared" si="103"/>
        <v>-370.41</v>
      </c>
      <c r="AD313" s="5">
        <f t="shared" si="95"/>
        <v>-14575.82</v>
      </c>
      <c r="AE313" s="33">
        <f t="shared" si="95"/>
        <v>-5463.96</v>
      </c>
      <c r="AF313" s="34">
        <f t="shared" si="95"/>
        <v>-25129.25</v>
      </c>
      <c r="AG313" s="35">
        <f t="shared" si="104"/>
        <v>-1</v>
      </c>
      <c r="AH313" s="7">
        <f t="shared" si="104"/>
        <v>-1</v>
      </c>
      <c r="AI313" s="7">
        <f t="shared" si="104"/>
        <v>-1</v>
      </c>
      <c r="AJ313" s="7">
        <f t="shared" si="96"/>
        <v>-1</v>
      </c>
      <c r="AK313" s="36">
        <f t="shared" si="96"/>
        <v>-1</v>
      </c>
      <c r="AL313" s="37">
        <f t="shared" si="96"/>
        <v>-1</v>
      </c>
      <c r="AM313" s="2">
        <v>0</v>
      </c>
      <c r="AN313" s="2">
        <v>0</v>
      </c>
      <c r="AO313" s="2">
        <v>0</v>
      </c>
      <c r="AP313" s="2">
        <v>0</v>
      </c>
      <c r="AQ313" s="29">
        <v>0</v>
      </c>
      <c r="AR313" s="31">
        <f t="shared" si="91"/>
        <v>0</v>
      </c>
      <c r="AS313" s="2">
        <v>-5.64</v>
      </c>
      <c r="AT313" s="2">
        <v>970.02</v>
      </c>
      <c r="AU313" s="2">
        <v>146.59</v>
      </c>
      <c r="AV313" s="2">
        <v>4507.21</v>
      </c>
      <c r="AW313" s="29">
        <v>1629.33</v>
      </c>
      <c r="AX313" s="31">
        <f t="shared" si="92"/>
        <v>7247.51</v>
      </c>
      <c r="AY313" s="5">
        <f t="shared" si="105"/>
        <v>5.64</v>
      </c>
      <c r="AZ313" s="5">
        <f t="shared" si="105"/>
        <v>-970.02</v>
      </c>
      <c r="BA313" s="5">
        <f t="shared" si="105"/>
        <v>-146.59</v>
      </c>
      <c r="BB313" s="5">
        <f t="shared" si="97"/>
        <v>-4507.21</v>
      </c>
      <c r="BC313" s="33">
        <f t="shared" si="97"/>
        <v>-1629.33</v>
      </c>
      <c r="BD313" s="34">
        <f t="shared" si="97"/>
        <v>-7247.51</v>
      </c>
      <c r="BE313" s="7">
        <f t="shared" si="106"/>
        <v>-1</v>
      </c>
      <c r="BF313" s="7">
        <f t="shared" si="106"/>
        <v>-1</v>
      </c>
      <c r="BG313" s="7">
        <f t="shared" si="106"/>
        <v>-1</v>
      </c>
      <c r="BH313" s="7">
        <f t="shared" si="98"/>
        <v>-1</v>
      </c>
      <c r="BI313" s="36">
        <f t="shared" si="98"/>
        <v>-1</v>
      </c>
      <c r="BJ313" s="37">
        <f t="shared" si="98"/>
        <v>-1</v>
      </c>
      <c r="BK313" s="38">
        <f t="shared" si="107"/>
        <v>0</v>
      </c>
      <c r="BL313" s="38">
        <f t="shared" si="107"/>
        <v>0</v>
      </c>
      <c r="BM313" s="38">
        <f t="shared" si="107"/>
        <v>0</v>
      </c>
      <c r="BN313" s="38">
        <f t="shared" si="99"/>
        <v>0</v>
      </c>
      <c r="BO313" s="39">
        <f t="shared" si="99"/>
        <v>0</v>
      </c>
      <c r="BP313" s="40">
        <f t="shared" si="99"/>
        <v>0</v>
      </c>
      <c r="BQ313" s="38">
        <f t="shared" si="108"/>
        <v>1</v>
      </c>
      <c r="BR313" s="38">
        <f t="shared" si="108"/>
        <v>0.20530827354117723</v>
      </c>
      <c r="BS313" s="38">
        <f t="shared" si="108"/>
        <v>0.39575065467994924</v>
      </c>
      <c r="BT313" s="38">
        <f t="shared" si="100"/>
        <v>0.30922514136425944</v>
      </c>
      <c r="BU313" s="39">
        <f t="shared" si="100"/>
        <v>0.29819581402499284</v>
      </c>
      <c r="BV313" s="40">
        <f t="shared" si="100"/>
        <v>0.28840932379597484</v>
      </c>
      <c r="BW313" s="38">
        <f t="shared" si="109"/>
        <v>-1</v>
      </c>
      <c r="BX313" s="38">
        <f t="shared" si="109"/>
        <v>-0.20530827354117723</v>
      </c>
      <c r="BY313" s="38">
        <f t="shared" si="109"/>
        <v>-0.39575065467994924</v>
      </c>
      <c r="BZ313" s="38">
        <f t="shared" si="101"/>
        <v>-0.30922514136425944</v>
      </c>
      <c r="CA313" s="39">
        <f t="shared" si="101"/>
        <v>-0.29819581402499284</v>
      </c>
      <c r="CB313" s="40">
        <f t="shared" si="101"/>
        <v>-0.28840932379597484</v>
      </c>
      <c r="CC313" s="2">
        <f t="shared" si="110"/>
        <v>-10000</v>
      </c>
      <c r="CD313" s="2">
        <f t="shared" si="110"/>
        <v>-2053.0827354117723</v>
      </c>
      <c r="CE313" s="2">
        <f t="shared" si="110"/>
        <v>-3957.5065467994923</v>
      </c>
      <c r="CF313" s="2">
        <f t="shared" si="102"/>
        <v>-3092.2514136425943</v>
      </c>
      <c r="CG313" s="29">
        <f t="shared" si="102"/>
        <v>-2981.9581402499284</v>
      </c>
      <c r="CH313" s="31">
        <f t="shared" si="102"/>
        <v>-2884.0932379597484</v>
      </c>
      <c r="CI313" s="40">
        <f>IFERROR(M313/'Class Sum-WR'!M313,0)</f>
        <v>0</v>
      </c>
      <c r="CJ313" s="40">
        <f>IFERROR(M313/'Class Sum-TH'!M313,0)</f>
        <v>0</v>
      </c>
    </row>
    <row r="314" spans="1:88" ht="13.5" hidden="1" outlineLevel="1" thickBot="1" x14ac:dyDescent="0.25">
      <c r="A314" t="s">
        <v>46</v>
      </c>
      <c r="B314" t="s">
        <v>46</v>
      </c>
      <c r="C314" t="s">
        <v>114</v>
      </c>
      <c r="D314" t="s">
        <v>114</v>
      </c>
      <c r="E314" t="s">
        <v>113</v>
      </c>
      <c r="F314" s="41">
        <f t="shared" si="93"/>
        <v>46319</v>
      </c>
      <c r="G314" s="61" t="s">
        <v>41</v>
      </c>
      <c r="H314" s="43">
        <v>0</v>
      </c>
      <c r="I314" s="44">
        <v>0</v>
      </c>
      <c r="J314" s="44">
        <v>0</v>
      </c>
      <c r="K314" s="44">
        <v>0</v>
      </c>
      <c r="L314" s="45">
        <v>0</v>
      </c>
      <c r="M314" s="46">
        <f t="shared" si="89"/>
        <v>0</v>
      </c>
      <c r="N314" t="s">
        <v>49</v>
      </c>
      <c r="O314" t="s">
        <v>49</v>
      </c>
      <c r="P314" t="s">
        <v>114</v>
      </c>
      <c r="Q314" t="s">
        <v>114</v>
      </c>
      <c r="R314" t="s">
        <v>113</v>
      </c>
      <c r="S314" s="41">
        <f t="shared" si="94"/>
        <v>45955</v>
      </c>
      <c r="T314" s="61" t="s">
        <v>41</v>
      </c>
      <c r="U314" s="43">
        <v>-9.57</v>
      </c>
      <c r="V314" s="44">
        <v>6173.47</v>
      </c>
      <c r="W314" s="44">
        <v>447.45</v>
      </c>
      <c r="X314" s="44">
        <v>14624.91</v>
      </c>
      <c r="Y314" s="45">
        <v>5108.1400000000003</v>
      </c>
      <c r="Z314" s="47">
        <f t="shared" si="90"/>
        <v>26344.400000000001</v>
      </c>
      <c r="AA314" s="48">
        <f t="shared" si="103"/>
        <v>9.57</v>
      </c>
      <c r="AB314" s="49">
        <f t="shared" si="103"/>
        <v>-6173.47</v>
      </c>
      <c r="AC314" s="49">
        <f t="shared" si="103"/>
        <v>-447.45</v>
      </c>
      <c r="AD314" s="49">
        <f t="shared" si="95"/>
        <v>-14624.91</v>
      </c>
      <c r="AE314" s="50">
        <f t="shared" si="95"/>
        <v>-5108.1400000000003</v>
      </c>
      <c r="AF314" s="51">
        <f t="shared" si="95"/>
        <v>-26344.400000000001</v>
      </c>
      <c r="AG314" s="52">
        <f t="shared" si="104"/>
        <v>-1</v>
      </c>
      <c r="AH314" s="53">
        <f t="shared" si="104"/>
        <v>-1</v>
      </c>
      <c r="AI314" s="53">
        <f t="shared" si="104"/>
        <v>-1</v>
      </c>
      <c r="AJ314" s="53">
        <f t="shared" si="96"/>
        <v>-1</v>
      </c>
      <c r="AK314" s="54">
        <f t="shared" si="96"/>
        <v>-1</v>
      </c>
      <c r="AL314" s="55">
        <f t="shared" si="96"/>
        <v>-1</v>
      </c>
      <c r="AM314" s="44">
        <v>0</v>
      </c>
      <c r="AN314" s="44">
        <v>0</v>
      </c>
      <c r="AO314" s="44">
        <v>0</v>
      </c>
      <c r="AP314" s="44">
        <v>0</v>
      </c>
      <c r="AQ314" s="45">
        <v>0</v>
      </c>
      <c r="AR314" s="47">
        <f t="shared" si="91"/>
        <v>0</v>
      </c>
      <c r="AS314" s="44">
        <v>-9.57</v>
      </c>
      <c r="AT314" s="44">
        <v>1331.67</v>
      </c>
      <c r="AU314" s="44">
        <v>186.73</v>
      </c>
      <c r="AV314" s="44">
        <v>4311.82</v>
      </c>
      <c r="AW314" s="45">
        <v>1509.12</v>
      </c>
      <c r="AX314" s="47">
        <f t="shared" si="92"/>
        <v>7329.7699999999995</v>
      </c>
      <c r="AY314" s="49">
        <f t="shared" si="105"/>
        <v>9.57</v>
      </c>
      <c r="AZ314" s="49">
        <f t="shared" si="105"/>
        <v>-1331.67</v>
      </c>
      <c r="BA314" s="49">
        <f t="shared" si="105"/>
        <v>-186.73</v>
      </c>
      <c r="BB314" s="49">
        <f t="shared" si="97"/>
        <v>-4311.82</v>
      </c>
      <c r="BC314" s="50">
        <f t="shared" si="97"/>
        <v>-1509.12</v>
      </c>
      <c r="BD314" s="51">
        <f t="shared" si="97"/>
        <v>-7329.7699999999995</v>
      </c>
      <c r="BE314" s="53">
        <f t="shared" si="106"/>
        <v>-1</v>
      </c>
      <c r="BF314" s="53">
        <f t="shared" si="106"/>
        <v>-1</v>
      </c>
      <c r="BG314" s="53">
        <f t="shared" si="106"/>
        <v>-1</v>
      </c>
      <c r="BH314" s="53">
        <f t="shared" si="98"/>
        <v>-1</v>
      </c>
      <c r="BI314" s="54">
        <f t="shared" si="98"/>
        <v>-1</v>
      </c>
      <c r="BJ314" s="55">
        <f t="shared" si="98"/>
        <v>-1</v>
      </c>
      <c r="BK314" s="56">
        <f t="shared" si="107"/>
        <v>0</v>
      </c>
      <c r="BL314" s="56">
        <f t="shared" si="107"/>
        <v>0</v>
      </c>
      <c r="BM314" s="56">
        <f t="shared" si="107"/>
        <v>0</v>
      </c>
      <c r="BN314" s="56">
        <f t="shared" si="99"/>
        <v>0</v>
      </c>
      <c r="BO314" s="57">
        <f t="shared" si="99"/>
        <v>0</v>
      </c>
      <c r="BP314" s="58">
        <f t="shared" si="99"/>
        <v>0</v>
      </c>
      <c r="BQ314" s="56">
        <f t="shared" si="108"/>
        <v>1</v>
      </c>
      <c r="BR314" s="56">
        <f t="shared" si="108"/>
        <v>0.21570850753304058</v>
      </c>
      <c r="BS314" s="56">
        <f t="shared" si="108"/>
        <v>0.4173203709911722</v>
      </c>
      <c r="BT314" s="56">
        <f t="shared" si="100"/>
        <v>0.29482711346599738</v>
      </c>
      <c r="BU314" s="57">
        <f t="shared" si="100"/>
        <v>0.29543434596545903</v>
      </c>
      <c r="BV314" s="58">
        <f t="shared" si="100"/>
        <v>0.27822876968160215</v>
      </c>
      <c r="BW314" s="56">
        <f t="shared" si="109"/>
        <v>-1</v>
      </c>
      <c r="BX314" s="56">
        <f t="shared" si="109"/>
        <v>-0.21570850753304058</v>
      </c>
      <c r="BY314" s="56">
        <f t="shared" si="109"/>
        <v>-0.4173203709911722</v>
      </c>
      <c r="BZ314" s="56">
        <f t="shared" si="101"/>
        <v>-0.29482711346599738</v>
      </c>
      <c r="CA314" s="57">
        <f t="shared" si="101"/>
        <v>-0.29543434596545903</v>
      </c>
      <c r="CB314" s="58">
        <f t="shared" si="101"/>
        <v>-0.27822876968160215</v>
      </c>
      <c r="CC314" s="44">
        <f t="shared" si="110"/>
        <v>-10000</v>
      </c>
      <c r="CD314" s="44">
        <f t="shared" si="110"/>
        <v>-2157.0850753304057</v>
      </c>
      <c r="CE314" s="44">
        <f t="shared" si="110"/>
        <v>-4173.2037099117224</v>
      </c>
      <c r="CF314" s="44">
        <f t="shared" si="102"/>
        <v>-2948.271134659974</v>
      </c>
      <c r="CG314" s="45">
        <f t="shared" si="102"/>
        <v>-2954.3434596545903</v>
      </c>
      <c r="CH314" s="47">
        <f t="shared" si="102"/>
        <v>-2782.2876968160217</v>
      </c>
      <c r="CI314" s="58">
        <f>IFERROR(M314/'Class Sum-WR'!M314,0)</f>
        <v>0</v>
      </c>
      <c r="CJ314" s="58">
        <f>IFERROR(M314/'Class Sum-TH'!M314,0)</f>
        <v>0</v>
      </c>
    </row>
    <row r="315" spans="1:88" hidden="1" outlineLevel="1" x14ac:dyDescent="0.2">
      <c r="A315" t="s">
        <v>46</v>
      </c>
      <c r="B315" t="s">
        <v>46</v>
      </c>
      <c r="C315" t="s">
        <v>122</v>
      </c>
      <c r="D315" t="s">
        <v>114</v>
      </c>
      <c r="E315" t="s">
        <v>117</v>
      </c>
      <c r="F315" s="27">
        <f t="shared" si="93"/>
        <v>46320</v>
      </c>
      <c r="G315" s="60" t="s">
        <v>35</v>
      </c>
      <c r="H315" s="28">
        <v>0</v>
      </c>
      <c r="I315" s="2">
        <v>0</v>
      </c>
      <c r="J315" s="2">
        <v>0</v>
      </c>
      <c r="K315" s="2">
        <v>0</v>
      </c>
      <c r="L315" s="29">
        <v>0</v>
      </c>
      <c r="M315" s="30">
        <f t="shared" si="89"/>
        <v>0</v>
      </c>
      <c r="N315" t="s">
        <v>49</v>
      </c>
      <c r="O315" t="s">
        <v>49</v>
      </c>
      <c r="P315" t="s">
        <v>122</v>
      </c>
      <c r="Q315" t="s">
        <v>114</v>
      </c>
      <c r="R315" t="s">
        <v>117</v>
      </c>
      <c r="S315" s="27">
        <f t="shared" si="94"/>
        <v>45956</v>
      </c>
      <c r="T315" s="60" t="s">
        <v>35</v>
      </c>
      <c r="U315" s="28">
        <v>0</v>
      </c>
      <c r="V315" s="2">
        <v>2321.7399999999998</v>
      </c>
      <c r="W315" s="2">
        <v>213.98</v>
      </c>
      <c r="X315" s="2">
        <v>5553.11</v>
      </c>
      <c r="Y315" s="29">
        <v>3531.29</v>
      </c>
      <c r="Z315" s="31">
        <f t="shared" si="90"/>
        <v>11620.119999999999</v>
      </c>
      <c r="AA315" s="32">
        <f t="shared" si="103"/>
        <v>0</v>
      </c>
      <c r="AB315" s="5">
        <f t="shared" si="103"/>
        <v>-2321.7399999999998</v>
      </c>
      <c r="AC315" s="5">
        <f t="shared" si="103"/>
        <v>-213.98</v>
      </c>
      <c r="AD315" s="5">
        <f t="shared" si="95"/>
        <v>-5553.11</v>
      </c>
      <c r="AE315" s="33">
        <f t="shared" si="95"/>
        <v>-3531.29</v>
      </c>
      <c r="AF315" s="34">
        <f t="shared" si="95"/>
        <v>-11620.119999999999</v>
      </c>
      <c r="AG315" s="35" t="e">
        <f t="shared" si="104"/>
        <v>#DIV/0!</v>
      </c>
      <c r="AH315" s="7">
        <f t="shared" si="104"/>
        <v>-1</v>
      </c>
      <c r="AI315" s="7">
        <f t="shared" si="104"/>
        <v>-1</v>
      </c>
      <c r="AJ315" s="7">
        <f t="shared" si="96"/>
        <v>-1</v>
      </c>
      <c r="AK315" s="36">
        <f t="shared" si="96"/>
        <v>-1</v>
      </c>
      <c r="AL315" s="37">
        <f t="shared" si="96"/>
        <v>-1</v>
      </c>
      <c r="AM315" s="2">
        <v>0</v>
      </c>
      <c r="AN315" s="2">
        <v>0</v>
      </c>
      <c r="AO315" s="2">
        <v>0</v>
      </c>
      <c r="AP315" s="2">
        <v>0</v>
      </c>
      <c r="AQ315" s="29">
        <v>0</v>
      </c>
      <c r="AR315" s="31">
        <f t="shared" si="91"/>
        <v>0</v>
      </c>
      <c r="AS315" s="2">
        <v>0</v>
      </c>
      <c r="AT315" s="2">
        <v>467.16</v>
      </c>
      <c r="AU315" s="2">
        <v>85.97</v>
      </c>
      <c r="AV315" s="2">
        <v>1738.25</v>
      </c>
      <c r="AW315" s="29">
        <v>946.41</v>
      </c>
      <c r="AX315" s="31">
        <f t="shared" si="92"/>
        <v>3237.79</v>
      </c>
      <c r="AY315" s="5">
        <f t="shared" si="105"/>
        <v>0</v>
      </c>
      <c r="AZ315" s="5">
        <f t="shared" si="105"/>
        <v>-467.16</v>
      </c>
      <c r="BA315" s="5">
        <f t="shared" si="105"/>
        <v>-85.97</v>
      </c>
      <c r="BB315" s="5">
        <f t="shared" si="97"/>
        <v>-1738.25</v>
      </c>
      <c r="BC315" s="33">
        <f t="shared" si="97"/>
        <v>-946.41</v>
      </c>
      <c r="BD315" s="34">
        <f t="shared" si="97"/>
        <v>-3237.79</v>
      </c>
      <c r="BE315" s="7" t="e">
        <f t="shared" si="106"/>
        <v>#DIV/0!</v>
      </c>
      <c r="BF315" s="7">
        <f t="shared" si="106"/>
        <v>-1</v>
      </c>
      <c r="BG315" s="7">
        <f t="shared" si="106"/>
        <v>-1</v>
      </c>
      <c r="BH315" s="7">
        <f t="shared" si="98"/>
        <v>-1</v>
      </c>
      <c r="BI315" s="36">
        <f t="shared" si="98"/>
        <v>-1</v>
      </c>
      <c r="BJ315" s="37">
        <f t="shared" si="98"/>
        <v>-1</v>
      </c>
      <c r="BK315" s="38">
        <f t="shared" si="107"/>
        <v>0</v>
      </c>
      <c r="BL315" s="38">
        <f t="shared" si="107"/>
        <v>0</v>
      </c>
      <c r="BM315" s="38">
        <f t="shared" si="107"/>
        <v>0</v>
      </c>
      <c r="BN315" s="38">
        <f t="shared" si="99"/>
        <v>0</v>
      </c>
      <c r="BO315" s="39">
        <f t="shared" si="99"/>
        <v>0</v>
      </c>
      <c r="BP315" s="40">
        <f t="shared" si="99"/>
        <v>0</v>
      </c>
      <c r="BQ315" s="38">
        <f t="shared" si="108"/>
        <v>0</v>
      </c>
      <c r="BR315" s="38">
        <f t="shared" si="108"/>
        <v>0.20121116059507096</v>
      </c>
      <c r="BS315" s="38">
        <f t="shared" si="108"/>
        <v>0.40176652023553605</v>
      </c>
      <c r="BT315" s="38">
        <f t="shared" si="100"/>
        <v>0.31302279263331723</v>
      </c>
      <c r="BU315" s="39">
        <f t="shared" si="100"/>
        <v>0.26800687567432863</v>
      </c>
      <c r="BV315" s="40">
        <f t="shared" si="100"/>
        <v>0.27863653731631</v>
      </c>
      <c r="BW315" s="38">
        <f t="shared" si="109"/>
        <v>0</v>
      </c>
      <c r="BX315" s="38">
        <f t="shared" si="109"/>
        <v>-0.20121116059507096</v>
      </c>
      <c r="BY315" s="38">
        <f t="shared" si="109"/>
        <v>-0.40176652023553605</v>
      </c>
      <c r="BZ315" s="38">
        <f t="shared" si="101"/>
        <v>-0.31302279263331723</v>
      </c>
      <c r="CA315" s="39">
        <f t="shared" si="101"/>
        <v>-0.26800687567432863</v>
      </c>
      <c r="CB315" s="40">
        <f t="shared" si="101"/>
        <v>-0.27863653731631</v>
      </c>
      <c r="CC315" s="2">
        <f t="shared" si="110"/>
        <v>0</v>
      </c>
      <c r="CD315" s="2">
        <f t="shared" si="110"/>
        <v>-2012.1116059507096</v>
      </c>
      <c r="CE315" s="2">
        <f t="shared" si="110"/>
        <v>-4017.6652023553606</v>
      </c>
      <c r="CF315" s="2">
        <f t="shared" si="102"/>
        <v>-3130.227926333172</v>
      </c>
      <c r="CG315" s="29">
        <f t="shared" si="102"/>
        <v>-2680.0687567432865</v>
      </c>
      <c r="CH315" s="31">
        <f t="shared" si="102"/>
        <v>-2786.3653731630998</v>
      </c>
      <c r="CI315" s="40">
        <f>IFERROR(M315/'Class Sum-WR'!M315,0)</f>
        <v>0</v>
      </c>
      <c r="CJ315" s="40">
        <f>IFERROR(M315/'Class Sum-TH'!M315,0)</f>
        <v>0</v>
      </c>
    </row>
    <row r="316" spans="1:88" hidden="1" outlineLevel="1" x14ac:dyDescent="0.2">
      <c r="A316" t="s">
        <v>46</v>
      </c>
      <c r="B316" t="s">
        <v>46</v>
      </c>
      <c r="C316" t="s">
        <v>122</v>
      </c>
      <c r="D316" t="s">
        <v>114</v>
      </c>
      <c r="E316" t="s">
        <v>117</v>
      </c>
      <c r="F316" s="27">
        <f t="shared" si="93"/>
        <v>46321</v>
      </c>
      <c r="G316" s="60" t="s">
        <v>36</v>
      </c>
      <c r="H316" s="28">
        <v>0</v>
      </c>
      <c r="I316" s="2">
        <v>0</v>
      </c>
      <c r="J316" s="2">
        <v>0</v>
      </c>
      <c r="K316" s="2">
        <v>0</v>
      </c>
      <c r="L316" s="29">
        <v>0</v>
      </c>
      <c r="M316" s="30">
        <f t="shared" si="89"/>
        <v>0</v>
      </c>
      <c r="N316" t="s">
        <v>49</v>
      </c>
      <c r="O316" t="s">
        <v>49</v>
      </c>
      <c r="P316" t="s">
        <v>122</v>
      </c>
      <c r="Q316" t="s">
        <v>114</v>
      </c>
      <c r="R316" t="s">
        <v>117</v>
      </c>
      <c r="S316" s="27">
        <f t="shared" si="94"/>
        <v>45957</v>
      </c>
      <c r="T316" s="60" t="s">
        <v>36</v>
      </c>
      <c r="U316" s="28">
        <v>-269.25</v>
      </c>
      <c r="V316" s="2">
        <v>1937.7</v>
      </c>
      <c r="W316" s="2">
        <v>376.66</v>
      </c>
      <c r="X316" s="2">
        <v>6390.57</v>
      </c>
      <c r="Y316" s="29">
        <v>2370.61</v>
      </c>
      <c r="Z316" s="31">
        <f t="shared" si="90"/>
        <v>10806.29</v>
      </c>
      <c r="AA316" s="32">
        <f t="shared" si="103"/>
        <v>269.25</v>
      </c>
      <c r="AB316" s="5">
        <f t="shared" si="103"/>
        <v>-1937.7</v>
      </c>
      <c r="AC316" s="5">
        <f t="shared" si="103"/>
        <v>-376.66</v>
      </c>
      <c r="AD316" s="5">
        <f t="shared" si="95"/>
        <v>-6390.57</v>
      </c>
      <c r="AE316" s="33">
        <f t="shared" si="95"/>
        <v>-2370.61</v>
      </c>
      <c r="AF316" s="34">
        <f t="shared" si="95"/>
        <v>-10806.29</v>
      </c>
      <c r="AG316" s="35">
        <f t="shared" si="104"/>
        <v>-1</v>
      </c>
      <c r="AH316" s="7">
        <f t="shared" si="104"/>
        <v>-1</v>
      </c>
      <c r="AI316" s="7">
        <f t="shared" si="104"/>
        <v>-1</v>
      </c>
      <c r="AJ316" s="7">
        <f t="shared" si="96"/>
        <v>-1</v>
      </c>
      <c r="AK316" s="36">
        <f t="shared" si="96"/>
        <v>-1</v>
      </c>
      <c r="AL316" s="37">
        <f t="shared" si="96"/>
        <v>-1</v>
      </c>
      <c r="AM316" s="2">
        <v>0</v>
      </c>
      <c r="AN316" s="2">
        <v>0</v>
      </c>
      <c r="AO316" s="2">
        <v>0</v>
      </c>
      <c r="AP316" s="2">
        <v>0</v>
      </c>
      <c r="AQ316" s="29">
        <v>0</v>
      </c>
      <c r="AR316" s="31">
        <f t="shared" si="91"/>
        <v>0</v>
      </c>
      <c r="AS316" s="2">
        <v>-269.25</v>
      </c>
      <c r="AT316" s="2">
        <v>403.41</v>
      </c>
      <c r="AU316" s="2">
        <v>333.7</v>
      </c>
      <c r="AV316" s="2">
        <v>1911.37</v>
      </c>
      <c r="AW316" s="29">
        <v>725.06</v>
      </c>
      <c r="AX316" s="31">
        <f t="shared" si="92"/>
        <v>3104.29</v>
      </c>
      <c r="AY316" s="5">
        <f t="shared" si="105"/>
        <v>269.25</v>
      </c>
      <c r="AZ316" s="5">
        <f t="shared" si="105"/>
        <v>-403.41</v>
      </c>
      <c r="BA316" s="5">
        <f t="shared" si="105"/>
        <v>-333.7</v>
      </c>
      <c r="BB316" s="5">
        <f t="shared" si="97"/>
        <v>-1911.37</v>
      </c>
      <c r="BC316" s="33">
        <f t="shared" si="97"/>
        <v>-725.06</v>
      </c>
      <c r="BD316" s="34">
        <f t="shared" si="97"/>
        <v>-3104.29</v>
      </c>
      <c r="BE316" s="7">
        <f t="shared" si="106"/>
        <v>-1</v>
      </c>
      <c r="BF316" s="7">
        <f t="shared" si="106"/>
        <v>-1</v>
      </c>
      <c r="BG316" s="7">
        <f t="shared" si="106"/>
        <v>-1</v>
      </c>
      <c r="BH316" s="7">
        <f t="shared" si="98"/>
        <v>-1</v>
      </c>
      <c r="BI316" s="36">
        <f t="shared" si="98"/>
        <v>-1</v>
      </c>
      <c r="BJ316" s="37">
        <f t="shared" si="98"/>
        <v>-1</v>
      </c>
      <c r="BK316" s="38">
        <f t="shared" si="107"/>
        <v>0</v>
      </c>
      <c r="BL316" s="38">
        <f t="shared" si="107"/>
        <v>0</v>
      </c>
      <c r="BM316" s="38">
        <f t="shared" si="107"/>
        <v>0</v>
      </c>
      <c r="BN316" s="38">
        <f t="shared" si="99"/>
        <v>0</v>
      </c>
      <c r="BO316" s="39">
        <f t="shared" si="99"/>
        <v>0</v>
      </c>
      <c r="BP316" s="40">
        <f t="shared" si="99"/>
        <v>0</v>
      </c>
      <c r="BQ316" s="38">
        <f t="shared" si="108"/>
        <v>1</v>
      </c>
      <c r="BR316" s="38">
        <f t="shared" si="108"/>
        <v>0.20819012230995512</v>
      </c>
      <c r="BS316" s="38">
        <f t="shared" si="108"/>
        <v>0.8859448839802474</v>
      </c>
      <c r="BT316" s="38">
        <f t="shared" si="100"/>
        <v>0.29909225624631292</v>
      </c>
      <c r="BU316" s="39">
        <f t="shared" si="100"/>
        <v>0.30585376759568206</v>
      </c>
      <c r="BV316" s="40">
        <f t="shared" si="100"/>
        <v>0.28726695285801135</v>
      </c>
      <c r="BW316" s="38">
        <f t="shared" si="109"/>
        <v>-1</v>
      </c>
      <c r="BX316" s="38">
        <f t="shared" si="109"/>
        <v>-0.20819012230995512</v>
      </c>
      <c r="BY316" s="38">
        <f t="shared" si="109"/>
        <v>-0.8859448839802474</v>
      </c>
      <c r="BZ316" s="38">
        <f t="shared" si="101"/>
        <v>-0.29909225624631292</v>
      </c>
      <c r="CA316" s="39">
        <f t="shared" si="101"/>
        <v>-0.30585376759568206</v>
      </c>
      <c r="CB316" s="40">
        <f t="shared" si="101"/>
        <v>-0.28726695285801135</v>
      </c>
      <c r="CC316" s="2">
        <f t="shared" si="110"/>
        <v>-10000</v>
      </c>
      <c r="CD316" s="2">
        <f t="shared" si="110"/>
        <v>-2081.9012230995513</v>
      </c>
      <c r="CE316" s="2">
        <f t="shared" si="110"/>
        <v>-8859.4488398024732</v>
      </c>
      <c r="CF316" s="2">
        <f t="shared" si="102"/>
        <v>-2990.922562463129</v>
      </c>
      <c r="CG316" s="29">
        <f t="shared" si="102"/>
        <v>-3058.5376759568207</v>
      </c>
      <c r="CH316" s="31">
        <f t="shared" si="102"/>
        <v>-2872.6695285801134</v>
      </c>
      <c r="CI316" s="40">
        <f>IFERROR(M316/'Class Sum-WR'!M316,0)</f>
        <v>0</v>
      </c>
      <c r="CJ316" s="40">
        <f>IFERROR(M316/'Class Sum-TH'!M316,0)</f>
        <v>0</v>
      </c>
    </row>
    <row r="317" spans="1:88" hidden="1" outlineLevel="1" x14ac:dyDescent="0.2">
      <c r="A317" t="s">
        <v>46</v>
      </c>
      <c r="B317" t="s">
        <v>46</v>
      </c>
      <c r="C317" t="s">
        <v>122</v>
      </c>
      <c r="D317" t="s">
        <v>114</v>
      </c>
      <c r="E317" t="s">
        <v>117</v>
      </c>
      <c r="F317" s="27">
        <f t="shared" si="93"/>
        <v>46322</v>
      </c>
      <c r="G317" s="60" t="s">
        <v>37</v>
      </c>
      <c r="H317" s="28">
        <v>0</v>
      </c>
      <c r="I317" s="2">
        <v>0</v>
      </c>
      <c r="J317" s="2">
        <v>0</v>
      </c>
      <c r="K317" s="2">
        <v>0</v>
      </c>
      <c r="L317" s="29">
        <v>0</v>
      </c>
      <c r="M317" s="30">
        <f t="shared" si="89"/>
        <v>0</v>
      </c>
      <c r="N317" t="s">
        <v>49</v>
      </c>
      <c r="O317" t="s">
        <v>49</v>
      </c>
      <c r="P317" t="s">
        <v>122</v>
      </c>
      <c r="Q317" t="s">
        <v>114</v>
      </c>
      <c r="R317" t="s">
        <v>117</v>
      </c>
      <c r="S317" s="27">
        <f t="shared" si="94"/>
        <v>45958</v>
      </c>
      <c r="T317" s="60" t="s">
        <v>37</v>
      </c>
      <c r="U317" s="28">
        <v>-45.67</v>
      </c>
      <c r="V317" s="2">
        <v>1599.09</v>
      </c>
      <c r="W317" s="2">
        <v>86.14</v>
      </c>
      <c r="X317" s="2">
        <v>5473.64</v>
      </c>
      <c r="Y317" s="29">
        <v>2498.42</v>
      </c>
      <c r="Z317" s="31">
        <f t="shared" si="90"/>
        <v>9611.6200000000008</v>
      </c>
      <c r="AA317" s="32">
        <f t="shared" si="103"/>
        <v>45.67</v>
      </c>
      <c r="AB317" s="5">
        <f t="shared" si="103"/>
        <v>-1599.09</v>
      </c>
      <c r="AC317" s="5">
        <f t="shared" si="103"/>
        <v>-86.14</v>
      </c>
      <c r="AD317" s="5">
        <f t="shared" si="95"/>
        <v>-5473.64</v>
      </c>
      <c r="AE317" s="33">
        <f t="shared" si="95"/>
        <v>-2498.42</v>
      </c>
      <c r="AF317" s="34">
        <f t="shared" si="95"/>
        <v>-9611.6200000000008</v>
      </c>
      <c r="AG317" s="35">
        <f t="shared" si="104"/>
        <v>-1</v>
      </c>
      <c r="AH317" s="7">
        <f t="shared" si="104"/>
        <v>-1</v>
      </c>
      <c r="AI317" s="7">
        <f t="shared" si="104"/>
        <v>-1</v>
      </c>
      <c r="AJ317" s="7">
        <f t="shared" si="96"/>
        <v>-1</v>
      </c>
      <c r="AK317" s="36">
        <f t="shared" si="96"/>
        <v>-1</v>
      </c>
      <c r="AL317" s="37">
        <f t="shared" si="96"/>
        <v>-1</v>
      </c>
      <c r="AM317" s="2">
        <v>0</v>
      </c>
      <c r="AN317" s="2">
        <v>0</v>
      </c>
      <c r="AO317" s="2">
        <v>0</v>
      </c>
      <c r="AP317" s="2">
        <v>0</v>
      </c>
      <c r="AQ317" s="29">
        <v>0</v>
      </c>
      <c r="AR317" s="31">
        <f t="shared" si="91"/>
        <v>0</v>
      </c>
      <c r="AS317" s="2">
        <v>-45.67</v>
      </c>
      <c r="AT317" s="2">
        <v>343.4</v>
      </c>
      <c r="AU317" s="2">
        <v>22.53</v>
      </c>
      <c r="AV317" s="2">
        <v>1730.47</v>
      </c>
      <c r="AW317" s="29">
        <v>754.09</v>
      </c>
      <c r="AX317" s="31">
        <f t="shared" si="92"/>
        <v>2804.82</v>
      </c>
      <c r="AY317" s="5">
        <f t="shared" si="105"/>
        <v>45.67</v>
      </c>
      <c r="AZ317" s="5">
        <f t="shared" si="105"/>
        <v>-343.4</v>
      </c>
      <c r="BA317" s="5">
        <f t="shared" si="105"/>
        <v>-22.53</v>
      </c>
      <c r="BB317" s="5">
        <f t="shared" si="97"/>
        <v>-1730.47</v>
      </c>
      <c r="BC317" s="33">
        <f t="shared" si="97"/>
        <v>-754.09</v>
      </c>
      <c r="BD317" s="34">
        <f t="shared" si="97"/>
        <v>-2804.82</v>
      </c>
      <c r="BE317" s="7">
        <f t="shared" si="106"/>
        <v>-1</v>
      </c>
      <c r="BF317" s="7">
        <f t="shared" si="106"/>
        <v>-1</v>
      </c>
      <c r="BG317" s="7">
        <f t="shared" si="106"/>
        <v>-1</v>
      </c>
      <c r="BH317" s="7">
        <f t="shared" si="98"/>
        <v>-1</v>
      </c>
      <c r="BI317" s="36">
        <f t="shared" si="98"/>
        <v>-1</v>
      </c>
      <c r="BJ317" s="37">
        <f t="shared" si="98"/>
        <v>-1</v>
      </c>
      <c r="BK317" s="38">
        <f t="shared" si="107"/>
        <v>0</v>
      </c>
      <c r="BL317" s="38">
        <f t="shared" si="107"/>
        <v>0</v>
      </c>
      <c r="BM317" s="38">
        <f t="shared" si="107"/>
        <v>0</v>
      </c>
      <c r="BN317" s="38">
        <f t="shared" si="99"/>
        <v>0</v>
      </c>
      <c r="BO317" s="39">
        <f t="shared" si="99"/>
        <v>0</v>
      </c>
      <c r="BP317" s="40">
        <f t="shared" si="99"/>
        <v>0</v>
      </c>
      <c r="BQ317" s="38">
        <f t="shared" si="108"/>
        <v>1</v>
      </c>
      <c r="BR317" s="38">
        <f t="shared" si="108"/>
        <v>0.21474713743441581</v>
      </c>
      <c r="BS317" s="38">
        <f t="shared" si="108"/>
        <v>0.26155096354771301</v>
      </c>
      <c r="BT317" s="38">
        <f t="shared" si="100"/>
        <v>0.31614611118012875</v>
      </c>
      <c r="BU317" s="39">
        <f t="shared" si="100"/>
        <v>0.3018267545088496</v>
      </c>
      <c r="BV317" s="40">
        <f t="shared" si="100"/>
        <v>0.29181553161693868</v>
      </c>
      <c r="BW317" s="38">
        <f t="shared" si="109"/>
        <v>-1</v>
      </c>
      <c r="BX317" s="38">
        <f t="shared" si="109"/>
        <v>-0.21474713743441581</v>
      </c>
      <c r="BY317" s="38">
        <f t="shared" si="109"/>
        <v>-0.26155096354771301</v>
      </c>
      <c r="BZ317" s="38">
        <f t="shared" si="101"/>
        <v>-0.31614611118012875</v>
      </c>
      <c r="CA317" s="39">
        <f t="shared" si="101"/>
        <v>-0.3018267545088496</v>
      </c>
      <c r="CB317" s="40">
        <f t="shared" si="101"/>
        <v>-0.29181553161693868</v>
      </c>
      <c r="CC317" s="2">
        <f t="shared" si="110"/>
        <v>-10000</v>
      </c>
      <c r="CD317" s="2">
        <f t="shared" si="110"/>
        <v>-2147.471374344158</v>
      </c>
      <c r="CE317" s="2">
        <f t="shared" si="110"/>
        <v>-2615.5096354771299</v>
      </c>
      <c r="CF317" s="2">
        <f t="shared" si="102"/>
        <v>-3161.4611118012876</v>
      </c>
      <c r="CG317" s="29">
        <f t="shared" si="102"/>
        <v>-3018.2675450884963</v>
      </c>
      <c r="CH317" s="31">
        <f t="shared" si="102"/>
        <v>-2918.1553161693869</v>
      </c>
      <c r="CI317" s="40">
        <f>IFERROR(M317/'Class Sum-WR'!M317,0)</f>
        <v>0</v>
      </c>
      <c r="CJ317" s="40">
        <f>IFERROR(M317/'Class Sum-TH'!M317,0)</f>
        <v>0</v>
      </c>
    </row>
    <row r="318" spans="1:88" hidden="1" outlineLevel="1" x14ac:dyDescent="0.2">
      <c r="A318" t="s">
        <v>46</v>
      </c>
      <c r="B318" t="s">
        <v>46</v>
      </c>
      <c r="C318" t="s">
        <v>122</v>
      </c>
      <c r="D318" t="s">
        <v>114</v>
      </c>
      <c r="E318" t="s">
        <v>117</v>
      </c>
      <c r="F318" s="27">
        <f t="shared" si="93"/>
        <v>46323</v>
      </c>
      <c r="G318" s="60" t="s">
        <v>38</v>
      </c>
      <c r="H318" s="28">
        <v>0</v>
      </c>
      <c r="I318" s="2">
        <v>0</v>
      </c>
      <c r="J318" s="2">
        <v>0</v>
      </c>
      <c r="K318" s="2">
        <v>0</v>
      </c>
      <c r="L318" s="29">
        <v>0</v>
      </c>
      <c r="M318" s="30">
        <f t="shared" si="89"/>
        <v>0</v>
      </c>
      <c r="N318" t="s">
        <v>49</v>
      </c>
      <c r="O318" t="s">
        <v>49</v>
      </c>
      <c r="P318" t="s">
        <v>122</v>
      </c>
      <c r="Q318" t="s">
        <v>114</v>
      </c>
      <c r="R318" t="s">
        <v>117</v>
      </c>
      <c r="S318" s="27">
        <f t="shared" si="94"/>
        <v>45959</v>
      </c>
      <c r="T318" s="60" t="s">
        <v>38</v>
      </c>
      <c r="U318" s="28">
        <v>-2.82</v>
      </c>
      <c r="V318" s="2">
        <v>1979.71</v>
      </c>
      <c r="W318" s="2">
        <v>121.9</v>
      </c>
      <c r="X318" s="2">
        <v>5914.19</v>
      </c>
      <c r="Y318" s="29">
        <v>3402.65</v>
      </c>
      <c r="Z318" s="31">
        <f t="shared" si="90"/>
        <v>11415.63</v>
      </c>
      <c r="AA318" s="32">
        <f t="shared" si="103"/>
        <v>2.82</v>
      </c>
      <c r="AB318" s="5">
        <f t="shared" si="103"/>
        <v>-1979.71</v>
      </c>
      <c r="AC318" s="5">
        <f t="shared" si="103"/>
        <v>-121.9</v>
      </c>
      <c r="AD318" s="5">
        <f t="shared" si="95"/>
        <v>-5914.19</v>
      </c>
      <c r="AE318" s="33">
        <f t="shared" si="95"/>
        <v>-3402.65</v>
      </c>
      <c r="AF318" s="34">
        <f t="shared" si="95"/>
        <v>-11415.63</v>
      </c>
      <c r="AG318" s="35">
        <f t="shared" si="104"/>
        <v>-1</v>
      </c>
      <c r="AH318" s="7">
        <f t="shared" si="104"/>
        <v>-1</v>
      </c>
      <c r="AI318" s="7">
        <f t="shared" si="104"/>
        <v>-1</v>
      </c>
      <c r="AJ318" s="7">
        <f t="shared" si="96"/>
        <v>-1</v>
      </c>
      <c r="AK318" s="36">
        <f t="shared" si="96"/>
        <v>-1</v>
      </c>
      <c r="AL318" s="37">
        <f t="shared" si="96"/>
        <v>-1</v>
      </c>
      <c r="AM318" s="2">
        <v>0</v>
      </c>
      <c r="AN318" s="2">
        <v>0</v>
      </c>
      <c r="AO318" s="2">
        <v>0</v>
      </c>
      <c r="AP318" s="2">
        <v>0</v>
      </c>
      <c r="AQ318" s="29">
        <v>0</v>
      </c>
      <c r="AR318" s="31">
        <f t="shared" si="91"/>
        <v>0</v>
      </c>
      <c r="AS318" s="2">
        <v>-2.82</v>
      </c>
      <c r="AT318" s="2">
        <v>450.4</v>
      </c>
      <c r="AU318" s="2">
        <v>49.7</v>
      </c>
      <c r="AV318" s="2">
        <v>1861.91</v>
      </c>
      <c r="AW318" s="29">
        <v>1023.67</v>
      </c>
      <c r="AX318" s="31">
        <f t="shared" si="92"/>
        <v>3382.86</v>
      </c>
      <c r="AY318" s="5">
        <f t="shared" si="105"/>
        <v>2.82</v>
      </c>
      <c r="AZ318" s="5">
        <f t="shared" si="105"/>
        <v>-450.4</v>
      </c>
      <c r="BA318" s="5">
        <f t="shared" si="105"/>
        <v>-49.7</v>
      </c>
      <c r="BB318" s="5">
        <f t="shared" si="97"/>
        <v>-1861.91</v>
      </c>
      <c r="BC318" s="33">
        <f t="shared" si="97"/>
        <v>-1023.67</v>
      </c>
      <c r="BD318" s="34">
        <f t="shared" si="97"/>
        <v>-3382.86</v>
      </c>
      <c r="BE318" s="7">
        <f t="shared" si="106"/>
        <v>-1</v>
      </c>
      <c r="BF318" s="7">
        <f t="shared" si="106"/>
        <v>-1</v>
      </c>
      <c r="BG318" s="7">
        <f t="shared" si="106"/>
        <v>-1</v>
      </c>
      <c r="BH318" s="7">
        <f t="shared" si="98"/>
        <v>-1</v>
      </c>
      <c r="BI318" s="36">
        <f t="shared" si="98"/>
        <v>-1</v>
      </c>
      <c r="BJ318" s="37">
        <f t="shared" si="98"/>
        <v>-1</v>
      </c>
      <c r="BK318" s="38">
        <f t="shared" si="107"/>
        <v>0</v>
      </c>
      <c r="BL318" s="38">
        <f t="shared" si="107"/>
        <v>0</v>
      </c>
      <c r="BM318" s="38">
        <f t="shared" si="107"/>
        <v>0</v>
      </c>
      <c r="BN318" s="38">
        <f t="shared" si="99"/>
        <v>0</v>
      </c>
      <c r="BO318" s="39">
        <f t="shared" si="99"/>
        <v>0</v>
      </c>
      <c r="BP318" s="40">
        <f t="shared" si="99"/>
        <v>0</v>
      </c>
      <c r="BQ318" s="38">
        <f t="shared" si="108"/>
        <v>1</v>
      </c>
      <c r="BR318" s="38">
        <f t="shared" si="108"/>
        <v>0.22750806936369466</v>
      </c>
      <c r="BS318" s="38">
        <f t="shared" si="108"/>
        <v>0.40771123872026249</v>
      </c>
      <c r="BT318" s="38">
        <f t="shared" si="100"/>
        <v>0.31482079540900787</v>
      </c>
      <c r="BU318" s="39">
        <f t="shared" si="100"/>
        <v>0.30084492968715559</v>
      </c>
      <c r="BV318" s="40">
        <f t="shared" si="100"/>
        <v>0.29633581326654773</v>
      </c>
      <c r="BW318" s="38">
        <f t="shared" si="109"/>
        <v>-1</v>
      </c>
      <c r="BX318" s="38">
        <f t="shared" si="109"/>
        <v>-0.22750806936369466</v>
      </c>
      <c r="BY318" s="38">
        <f t="shared" si="109"/>
        <v>-0.40771123872026249</v>
      </c>
      <c r="BZ318" s="38">
        <f t="shared" si="101"/>
        <v>-0.31482079540900787</v>
      </c>
      <c r="CA318" s="39">
        <f t="shared" si="101"/>
        <v>-0.30084492968715559</v>
      </c>
      <c r="CB318" s="40">
        <f t="shared" si="101"/>
        <v>-0.29633581326654773</v>
      </c>
      <c r="CC318" s="2">
        <f t="shared" si="110"/>
        <v>-10000</v>
      </c>
      <c r="CD318" s="2">
        <f t="shared" si="110"/>
        <v>-2275.0806936369468</v>
      </c>
      <c r="CE318" s="2">
        <f t="shared" si="110"/>
        <v>-4077.1123872026251</v>
      </c>
      <c r="CF318" s="2">
        <f t="shared" si="102"/>
        <v>-3148.2079540900786</v>
      </c>
      <c r="CG318" s="29">
        <f t="shared" si="102"/>
        <v>-3008.4492968715558</v>
      </c>
      <c r="CH318" s="31">
        <f t="shared" si="102"/>
        <v>-2963.3581326654771</v>
      </c>
      <c r="CI318" s="40">
        <f>IFERROR(M318/'Class Sum-WR'!M318,0)</f>
        <v>0</v>
      </c>
      <c r="CJ318" s="40">
        <f>IFERROR(M318/'Class Sum-TH'!M318,0)</f>
        <v>0</v>
      </c>
    </row>
    <row r="319" spans="1:88" hidden="1" outlineLevel="1" x14ac:dyDescent="0.2">
      <c r="A319" t="s">
        <v>46</v>
      </c>
      <c r="B319" t="s">
        <v>46</v>
      </c>
      <c r="C319" t="s">
        <v>122</v>
      </c>
      <c r="D319" t="s">
        <v>114</v>
      </c>
      <c r="E319" t="s">
        <v>117</v>
      </c>
      <c r="F319" s="27">
        <f t="shared" si="93"/>
        <v>46324</v>
      </c>
      <c r="G319" s="60" t="s">
        <v>39</v>
      </c>
      <c r="H319" s="28">
        <v>0</v>
      </c>
      <c r="I319" s="2">
        <v>0</v>
      </c>
      <c r="J319" s="2">
        <v>0</v>
      </c>
      <c r="K319" s="2">
        <v>0</v>
      </c>
      <c r="L319" s="29">
        <v>0</v>
      </c>
      <c r="M319" s="30">
        <f t="shared" si="89"/>
        <v>0</v>
      </c>
      <c r="N319" t="s">
        <v>49</v>
      </c>
      <c r="O319" t="s">
        <v>49</v>
      </c>
      <c r="P319" t="s">
        <v>122</v>
      </c>
      <c r="Q319" t="s">
        <v>114</v>
      </c>
      <c r="R319" t="s">
        <v>117</v>
      </c>
      <c r="S319" s="27">
        <f t="shared" si="94"/>
        <v>45960</v>
      </c>
      <c r="T319" s="60" t="s">
        <v>39</v>
      </c>
      <c r="U319" s="28">
        <v>-10.52</v>
      </c>
      <c r="V319" s="2">
        <v>3440.48</v>
      </c>
      <c r="W319" s="2">
        <v>683.29</v>
      </c>
      <c r="X319" s="2">
        <v>10314.08</v>
      </c>
      <c r="Y319" s="29">
        <v>3251.31</v>
      </c>
      <c r="Z319" s="31">
        <f t="shared" si="90"/>
        <v>17678.64</v>
      </c>
      <c r="AA319" s="32">
        <f t="shared" si="103"/>
        <v>10.52</v>
      </c>
      <c r="AB319" s="5">
        <f t="shared" si="103"/>
        <v>-3440.48</v>
      </c>
      <c r="AC319" s="5">
        <f t="shared" si="103"/>
        <v>-683.29</v>
      </c>
      <c r="AD319" s="5">
        <f t="shared" si="95"/>
        <v>-10314.08</v>
      </c>
      <c r="AE319" s="33">
        <f t="shared" si="95"/>
        <v>-3251.31</v>
      </c>
      <c r="AF319" s="34">
        <f t="shared" si="95"/>
        <v>-17678.64</v>
      </c>
      <c r="AG319" s="35">
        <f t="shared" si="104"/>
        <v>-1</v>
      </c>
      <c r="AH319" s="7">
        <f t="shared" si="104"/>
        <v>-1</v>
      </c>
      <c r="AI319" s="7">
        <f t="shared" si="104"/>
        <v>-1</v>
      </c>
      <c r="AJ319" s="7">
        <f t="shared" si="96"/>
        <v>-1</v>
      </c>
      <c r="AK319" s="36">
        <f t="shared" si="96"/>
        <v>-1</v>
      </c>
      <c r="AL319" s="37">
        <f t="shared" si="96"/>
        <v>-1</v>
      </c>
      <c r="AM319" s="2">
        <v>0</v>
      </c>
      <c r="AN319" s="2">
        <v>0</v>
      </c>
      <c r="AO319" s="2">
        <v>0</v>
      </c>
      <c r="AP319" s="2">
        <v>0</v>
      </c>
      <c r="AQ319" s="29">
        <v>0</v>
      </c>
      <c r="AR319" s="31">
        <f t="shared" si="91"/>
        <v>0</v>
      </c>
      <c r="AS319" s="2">
        <v>-10.52</v>
      </c>
      <c r="AT319" s="2">
        <v>735.55</v>
      </c>
      <c r="AU319" s="2">
        <v>398.47</v>
      </c>
      <c r="AV319" s="2">
        <v>3081.01</v>
      </c>
      <c r="AW319" s="29">
        <v>954.47</v>
      </c>
      <c r="AX319" s="31">
        <f t="shared" si="92"/>
        <v>5158.9800000000005</v>
      </c>
      <c r="AY319" s="5">
        <f t="shared" si="105"/>
        <v>10.52</v>
      </c>
      <c r="AZ319" s="5">
        <f t="shared" si="105"/>
        <v>-735.55</v>
      </c>
      <c r="BA319" s="5">
        <f t="shared" si="105"/>
        <v>-398.47</v>
      </c>
      <c r="BB319" s="5">
        <f t="shared" si="97"/>
        <v>-3081.01</v>
      </c>
      <c r="BC319" s="33">
        <f t="shared" si="97"/>
        <v>-954.47</v>
      </c>
      <c r="BD319" s="34">
        <f t="shared" si="97"/>
        <v>-5158.9800000000005</v>
      </c>
      <c r="BE319" s="7">
        <f t="shared" si="106"/>
        <v>-1</v>
      </c>
      <c r="BF319" s="7">
        <f t="shared" si="106"/>
        <v>-1</v>
      </c>
      <c r="BG319" s="7">
        <f t="shared" si="106"/>
        <v>-1</v>
      </c>
      <c r="BH319" s="7">
        <f t="shared" si="98"/>
        <v>-1</v>
      </c>
      <c r="BI319" s="36">
        <f t="shared" si="98"/>
        <v>-1</v>
      </c>
      <c r="BJ319" s="37">
        <f t="shared" si="98"/>
        <v>-1</v>
      </c>
      <c r="BK319" s="38">
        <f t="shared" si="107"/>
        <v>0</v>
      </c>
      <c r="BL319" s="38">
        <f t="shared" si="107"/>
        <v>0</v>
      </c>
      <c r="BM319" s="38">
        <f t="shared" si="107"/>
        <v>0</v>
      </c>
      <c r="BN319" s="38">
        <f t="shared" si="99"/>
        <v>0</v>
      </c>
      <c r="BO319" s="39">
        <f t="shared" si="99"/>
        <v>0</v>
      </c>
      <c r="BP319" s="40">
        <f t="shared" si="99"/>
        <v>0</v>
      </c>
      <c r="BQ319" s="38">
        <f t="shared" si="108"/>
        <v>1</v>
      </c>
      <c r="BR319" s="38">
        <f t="shared" si="108"/>
        <v>0.21379284285913591</v>
      </c>
      <c r="BS319" s="38">
        <f t="shared" si="108"/>
        <v>0.58316381038797593</v>
      </c>
      <c r="BT319" s="38">
        <f t="shared" si="100"/>
        <v>0.29871883871368071</v>
      </c>
      <c r="BU319" s="39">
        <f t="shared" si="100"/>
        <v>0.29356474774783087</v>
      </c>
      <c r="BV319" s="40">
        <f t="shared" si="100"/>
        <v>0.2918199590013712</v>
      </c>
      <c r="BW319" s="38">
        <f t="shared" si="109"/>
        <v>-1</v>
      </c>
      <c r="BX319" s="38">
        <f t="shared" si="109"/>
        <v>-0.21379284285913591</v>
      </c>
      <c r="BY319" s="38">
        <f t="shared" si="109"/>
        <v>-0.58316381038797593</v>
      </c>
      <c r="BZ319" s="38">
        <f t="shared" si="101"/>
        <v>-0.29871883871368071</v>
      </c>
      <c r="CA319" s="39">
        <f t="shared" si="101"/>
        <v>-0.29356474774783087</v>
      </c>
      <c r="CB319" s="40">
        <f t="shared" si="101"/>
        <v>-0.2918199590013712</v>
      </c>
      <c r="CC319" s="2">
        <f t="shared" si="110"/>
        <v>-10000</v>
      </c>
      <c r="CD319" s="2">
        <f t="shared" si="110"/>
        <v>-2137.9284285913591</v>
      </c>
      <c r="CE319" s="2">
        <f t="shared" si="110"/>
        <v>-5831.638103879759</v>
      </c>
      <c r="CF319" s="2">
        <f t="shared" si="102"/>
        <v>-2987.1883871368073</v>
      </c>
      <c r="CG319" s="29">
        <f t="shared" si="102"/>
        <v>-2935.6474774783087</v>
      </c>
      <c r="CH319" s="31">
        <f t="shared" si="102"/>
        <v>-2918.1995900137122</v>
      </c>
      <c r="CI319" s="40">
        <f>IFERROR(M319/'Class Sum-WR'!M319,0)</f>
        <v>0</v>
      </c>
      <c r="CJ319" s="40">
        <f>IFERROR(M319/'Class Sum-TH'!M319,0)</f>
        <v>0</v>
      </c>
    </row>
    <row r="320" spans="1:88" hidden="1" outlineLevel="1" x14ac:dyDescent="0.2">
      <c r="A320" t="s">
        <v>46</v>
      </c>
      <c r="B320" t="s">
        <v>46</v>
      </c>
      <c r="C320" t="s">
        <v>122</v>
      </c>
      <c r="D320" t="s">
        <v>114</v>
      </c>
      <c r="E320" t="s">
        <v>117</v>
      </c>
      <c r="F320" s="27">
        <f t="shared" si="93"/>
        <v>46325</v>
      </c>
      <c r="G320" s="60" t="s">
        <v>40</v>
      </c>
      <c r="H320" s="28">
        <v>0</v>
      </c>
      <c r="I320" s="2">
        <v>0</v>
      </c>
      <c r="J320" s="2">
        <v>0</v>
      </c>
      <c r="K320" s="2">
        <v>0</v>
      </c>
      <c r="L320" s="29">
        <v>0</v>
      </c>
      <c r="M320" s="30">
        <f t="shared" si="89"/>
        <v>0</v>
      </c>
      <c r="N320" t="s">
        <v>49</v>
      </c>
      <c r="O320" t="s">
        <v>49</v>
      </c>
      <c r="P320" t="s">
        <v>122</v>
      </c>
      <c r="Q320" t="s">
        <v>114</v>
      </c>
      <c r="R320" t="s">
        <v>117</v>
      </c>
      <c r="S320" s="27">
        <f t="shared" si="94"/>
        <v>45961</v>
      </c>
      <c r="T320" s="60" t="s">
        <v>40</v>
      </c>
      <c r="U320" s="28">
        <v>-10.32</v>
      </c>
      <c r="V320" s="2">
        <v>7163.6</v>
      </c>
      <c r="W320" s="2">
        <v>136.74</v>
      </c>
      <c r="X320" s="2">
        <v>16885.68</v>
      </c>
      <c r="Y320" s="29">
        <v>4682.8100000000004</v>
      </c>
      <c r="Z320" s="31">
        <f t="shared" si="90"/>
        <v>28858.510000000002</v>
      </c>
      <c r="AA320" s="32">
        <f t="shared" si="103"/>
        <v>10.32</v>
      </c>
      <c r="AB320" s="5">
        <f t="shared" si="103"/>
        <v>-7163.6</v>
      </c>
      <c r="AC320" s="5">
        <f t="shared" si="103"/>
        <v>-136.74</v>
      </c>
      <c r="AD320" s="5">
        <f t="shared" si="95"/>
        <v>-16885.68</v>
      </c>
      <c r="AE320" s="33">
        <f t="shared" si="95"/>
        <v>-4682.8100000000004</v>
      </c>
      <c r="AF320" s="34">
        <f t="shared" si="95"/>
        <v>-28858.510000000002</v>
      </c>
      <c r="AG320" s="35">
        <f t="shared" si="104"/>
        <v>-1</v>
      </c>
      <c r="AH320" s="7">
        <f t="shared" si="104"/>
        <v>-1</v>
      </c>
      <c r="AI320" s="7">
        <f t="shared" si="104"/>
        <v>-1</v>
      </c>
      <c r="AJ320" s="7">
        <f t="shared" si="96"/>
        <v>-1</v>
      </c>
      <c r="AK320" s="36">
        <f t="shared" si="96"/>
        <v>-1</v>
      </c>
      <c r="AL320" s="37">
        <f t="shared" si="96"/>
        <v>-1</v>
      </c>
      <c r="AM320" s="2">
        <v>0</v>
      </c>
      <c r="AN320" s="2">
        <v>0</v>
      </c>
      <c r="AO320" s="2">
        <v>0</v>
      </c>
      <c r="AP320" s="2">
        <v>0</v>
      </c>
      <c r="AQ320" s="29">
        <v>0</v>
      </c>
      <c r="AR320" s="31">
        <f t="shared" si="91"/>
        <v>0</v>
      </c>
      <c r="AS320" s="2">
        <v>-10.32</v>
      </c>
      <c r="AT320" s="2">
        <v>1569.5</v>
      </c>
      <c r="AU320" s="2">
        <v>-31</v>
      </c>
      <c r="AV320" s="2">
        <v>5281.71</v>
      </c>
      <c r="AW320" s="29">
        <v>1415</v>
      </c>
      <c r="AX320" s="31">
        <f t="shared" si="92"/>
        <v>8224.89</v>
      </c>
      <c r="AY320" s="5">
        <f t="shared" si="105"/>
        <v>10.32</v>
      </c>
      <c r="AZ320" s="5">
        <f t="shared" si="105"/>
        <v>-1569.5</v>
      </c>
      <c r="BA320" s="5">
        <f t="shared" si="105"/>
        <v>31</v>
      </c>
      <c r="BB320" s="5">
        <f t="shared" si="97"/>
        <v>-5281.71</v>
      </c>
      <c r="BC320" s="33">
        <f t="shared" si="97"/>
        <v>-1415</v>
      </c>
      <c r="BD320" s="34">
        <f t="shared" si="97"/>
        <v>-8224.89</v>
      </c>
      <c r="BE320" s="7">
        <f t="shared" si="106"/>
        <v>-1</v>
      </c>
      <c r="BF320" s="7">
        <f t="shared" si="106"/>
        <v>-1</v>
      </c>
      <c r="BG320" s="7">
        <f t="shared" si="106"/>
        <v>-1</v>
      </c>
      <c r="BH320" s="7">
        <f t="shared" si="98"/>
        <v>-1</v>
      </c>
      <c r="BI320" s="36">
        <f t="shared" si="98"/>
        <v>-1</v>
      </c>
      <c r="BJ320" s="37">
        <f t="shared" si="98"/>
        <v>-1</v>
      </c>
      <c r="BK320" s="38">
        <f t="shared" si="107"/>
        <v>0</v>
      </c>
      <c r="BL320" s="38">
        <f t="shared" si="107"/>
        <v>0</v>
      </c>
      <c r="BM320" s="38">
        <f t="shared" si="107"/>
        <v>0</v>
      </c>
      <c r="BN320" s="38">
        <f t="shared" si="99"/>
        <v>0</v>
      </c>
      <c r="BO320" s="39">
        <f t="shared" si="99"/>
        <v>0</v>
      </c>
      <c r="BP320" s="40">
        <f t="shared" si="99"/>
        <v>0</v>
      </c>
      <c r="BQ320" s="38">
        <f t="shared" si="108"/>
        <v>1</v>
      </c>
      <c r="BR320" s="38">
        <f t="shared" si="108"/>
        <v>0.2190937517449327</v>
      </c>
      <c r="BS320" s="38">
        <f t="shared" si="108"/>
        <v>-0.22670762030130173</v>
      </c>
      <c r="BT320" s="38">
        <f t="shared" si="100"/>
        <v>0.312792259476669</v>
      </c>
      <c r="BU320" s="39">
        <f t="shared" si="100"/>
        <v>0.30216899682028525</v>
      </c>
      <c r="BV320" s="40">
        <f t="shared" si="100"/>
        <v>0.28500743801395145</v>
      </c>
      <c r="BW320" s="38">
        <f t="shared" si="109"/>
        <v>-1</v>
      </c>
      <c r="BX320" s="38">
        <f t="shared" si="109"/>
        <v>-0.2190937517449327</v>
      </c>
      <c r="BY320" s="38">
        <f t="shared" si="109"/>
        <v>0.22670762030130173</v>
      </c>
      <c r="BZ320" s="38">
        <f t="shared" si="101"/>
        <v>-0.312792259476669</v>
      </c>
      <c r="CA320" s="39">
        <f t="shared" si="101"/>
        <v>-0.30216899682028525</v>
      </c>
      <c r="CB320" s="40">
        <f t="shared" si="101"/>
        <v>-0.28500743801395145</v>
      </c>
      <c r="CC320" s="2">
        <f t="shared" si="110"/>
        <v>-10000</v>
      </c>
      <c r="CD320" s="2">
        <f t="shared" si="110"/>
        <v>-2190.9375174493271</v>
      </c>
      <c r="CE320" s="2">
        <f t="shared" si="110"/>
        <v>2267.0762030130172</v>
      </c>
      <c r="CF320" s="2">
        <f t="shared" si="102"/>
        <v>-3127.9225947666901</v>
      </c>
      <c r="CG320" s="29">
        <f t="shared" si="102"/>
        <v>-3021.6899682028525</v>
      </c>
      <c r="CH320" s="31">
        <f t="shared" si="102"/>
        <v>-2850.0743801395147</v>
      </c>
      <c r="CI320" s="40">
        <f>IFERROR(M320/'Class Sum-WR'!M320,0)</f>
        <v>0</v>
      </c>
      <c r="CJ320" s="40">
        <f>IFERROR(M320/'Class Sum-TH'!M320,0)</f>
        <v>0</v>
      </c>
    </row>
    <row r="321" spans="1:88" ht="13.5" hidden="1" outlineLevel="1" thickBot="1" x14ac:dyDescent="0.25">
      <c r="A321" t="s">
        <v>46</v>
      </c>
      <c r="B321" t="s">
        <v>46</v>
      </c>
      <c r="C321" t="s">
        <v>122</v>
      </c>
      <c r="D321" t="s">
        <v>114</v>
      </c>
      <c r="E321" t="s">
        <v>117</v>
      </c>
      <c r="F321" s="41">
        <f t="shared" si="93"/>
        <v>46326</v>
      </c>
      <c r="G321" s="61" t="s">
        <v>41</v>
      </c>
      <c r="H321" s="43">
        <v>0</v>
      </c>
      <c r="I321" s="44">
        <v>0</v>
      </c>
      <c r="J321" s="44">
        <v>0</v>
      </c>
      <c r="K321" s="44">
        <v>0</v>
      </c>
      <c r="L321" s="45">
        <v>0</v>
      </c>
      <c r="M321" s="46">
        <f t="shared" si="89"/>
        <v>0</v>
      </c>
      <c r="N321" t="s">
        <v>49</v>
      </c>
      <c r="O321" t="s">
        <v>49</v>
      </c>
      <c r="P321" t="s">
        <v>122</v>
      </c>
      <c r="Q321" t="s">
        <v>122</v>
      </c>
      <c r="R321" t="s">
        <v>117</v>
      </c>
      <c r="S321" s="41">
        <f t="shared" si="94"/>
        <v>45962</v>
      </c>
      <c r="T321" s="61" t="s">
        <v>41</v>
      </c>
      <c r="U321" s="43">
        <v>-20.2</v>
      </c>
      <c r="V321" s="44">
        <v>4554.8999999999996</v>
      </c>
      <c r="W321" s="44">
        <v>669.1</v>
      </c>
      <c r="X321" s="44">
        <v>10866.97</v>
      </c>
      <c r="Y321" s="45">
        <v>3613.9</v>
      </c>
      <c r="Z321" s="47">
        <f t="shared" si="90"/>
        <v>19684.670000000002</v>
      </c>
      <c r="AA321" s="48">
        <f t="shared" si="103"/>
        <v>20.2</v>
      </c>
      <c r="AB321" s="49">
        <f t="shared" si="103"/>
        <v>-4554.8999999999996</v>
      </c>
      <c r="AC321" s="49">
        <f t="shared" si="103"/>
        <v>-669.1</v>
      </c>
      <c r="AD321" s="49">
        <f t="shared" si="95"/>
        <v>-10866.97</v>
      </c>
      <c r="AE321" s="50">
        <f t="shared" si="95"/>
        <v>-3613.9</v>
      </c>
      <c r="AF321" s="51">
        <f t="shared" si="95"/>
        <v>-19684.670000000002</v>
      </c>
      <c r="AG321" s="52">
        <f t="shared" si="104"/>
        <v>-1</v>
      </c>
      <c r="AH321" s="53">
        <f t="shared" si="104"/>
        <v>-1</v>
      </c>
      <c r="AI321" s="53">
        <f t="shared" si="104"/>
        <v>-1</v>
      </c>
      <c r="AJ321" s="53">
        <f t="shared" si="96"/>
        <v>-1</v>
      </c>
      <c r="AK321" s="54">
        <f t="shared" si="96"/>
        <v>-1</v>
      </c>
      <c r="AL321" s="55">
        <f t="shared" si="96"/>
        <v>-1</v>
      </c>
      <c r="AM321" s="44">
        <v>0</v>
      </c>
      <c r="AN321" s="44">
        <v>0</v>
      </c>
      <c r="AO321" s="44">
        <v>0</v>
      </c>
      <c r="AP321" s="44">
        <v>0</v>
      </c>
      <c r="AQ321" s="45">
        <v>0</v>
      </c>
      <c r="AR321" s="47">
        <f t="shared" si="91"/>
        <v>0</v>
      </c>
      <c r="AS321" s="44">
        <v>-20.2</v>
      </c>
      <c r="AT321" s="44">
        <v>1061.8399999999999</v>
      </c>
      <c r="AU321" s="44">
        <v>409.61</v>
      </c>
      <c r="AV321" s="44">
        <v>3346.07</v>
      </c>
      <c r="AW321" s="45">
        <v>987.7</v>
      </c>
      <c r="AX321" s="47">
        <f t="shared" si="92"/>
        <v>5785.0199999999995</v>
      </c>
      <c r="AY321" s="49">
        <f t="shared" si="105"/>
        <v>20.2</v>
      </c>
      <c r="AZ321" s="49">
        <f t="shared" si="105"/>
        <v>-1061.8399999999999</v>
      </c>
      <c r="BA321" s="49">
        <f t="shared" si="105"/>
        <v>-409.61</v>
      </c>
      <c r="BB321" s="49">
        <f t="shared" si="97"/>
        <v>-3346.07</v>
      </c>
      <c r="BC321" s="50">
        <f t="shared" si="97"/>
        <v>-987.7</v>
      </c>
      <c r="BD321" s="51">
        <f t="shared" si="97"/>
        <v>-5785.0199999999995</v>
      </c>
      <c r="BE321" s="53">
        <f t="shared" si="106"/>
        <v>-1</v>
      </c>
      <c r="BF321" s="53">
        <f t="shared" si="106"/>
        <v>-1</v>
      </c>
      <c r="BG321" s="53">
        <f t="shared" si="106"/>
        <v>-1</v>
      </c>
      <c r="BH321" s="53">
        <f t="shared" si="98"/>
        <v>-1</v>
      </c>
      <c r="BI321" s="54">
        <f t="shared" si="98"/>
        <v>-1</v>
      </c>
      <c r="BJ321" s="55">
        <f t="shared" si="98"/>
        <v>-1</v>
      </c>
      <c r="BK321" s="56">
        <f t="shared" si="107"/>
        <v>0</v>
      </c>
      <c r="BL321" s="56">
        <f t="shared" si="107"/>
        <v>0</v>
      </c>
      <c r="BM321" s="56">
        <f t="shared" si="107"/>
        <v>0</v>
      </c>
      <c r="BN321" s="56">
        <f t="shared" si="99"/>
        <v>0</v>
      </c>
      <c r="BO321" s="57">
        <f t="shared" si="99"/>
        <v>0</v>
      </c>
      <c r="BP321" s="58">
        <f t="shared" si="99"/>
        <v>0</v>
      </c>
      <c r="BQ321" s="56">
        <f t="shared" si="108"/>
        <v>1</v>
      </c>
      <c r="BR321" s="56">
        <f t="shared" si="108"/>
        <v>0.23312037585896508</v>
      </c>
      <c r="BS321" s="56">
        <f t="shared" si="108"/>
        <v>0.61218054102525776</v>
      </c>
      <c r="BT321" s="56">
        <f t="shared" si="100"/>
        <v>0.30791195705886742</v>
      </c>
      <c r="BU321" s="57">
        <f t="shared" si="100"/>
        <v>0.27330584686903348</v>
      </c>
      <c r="BV321" s="58">
        <f t="shared" si="100"/>
        <v>0.29388453044932927</v>
      </c>
      <c r="BW321" s="56">
        <f t="shared" si="109"/>
        <v>-1</v>
      </c>
      <c r="BX321" s="56">
        <f t="shared" si="109"/>
        <v>-0.23312037585896508</v>
      </c>
      <c r="BY321" s="56">
        <f t="shared" si="109"/>
        <v>-0.61218054102525776</v>
      </c>
      <c r="BZ321" s="56">
        <f t="shared" si="101"/>
        <v>-0.30791195705886742</v>
      </c>
      <c r="CA321" s="57">
        <f t="shared" si="101"/>
        <v>-0.27330584686903348</v>
      </c>
      <c r="CB321" s="58">
        <f t="shared" si="101"/>
        <v>-0.29388453044932927</v>
      </c>
      <c r="CC321" s="44">
        <f t="shared" si="110"/>
        <v>-10000</v>
      </c>
      <c r="CD321" s="44">
        <f t="shared" si="110"/>
        <v>-2331.203758589651</v>
      </c>
      <c r="CE321" s="44">
        <f t="shared" si="110"/>
        <v>-6121.8054102525775</v>
      </c>
      <c r="CF321" s="44">
        <f t="shared" si="102"/>
        <v>-3079.1195705886744</v>
      </c>
      <c r="CG321" s="45">
        <f t="shared" si="102"/>
        <v>-2733.0584686903348</v>
      </c>
      <c r="CH321" s="47">
        <f t="shared" si="102"/>
        <v>-2938.8453044932926</v>
      </c>
      <c r="CI321" s="58">
        <f>IFERROR(M321/'Class Sum-WR'!M321,0)</f>
        <v>0</v>
      </c>
      <c r="CJ321" s="58">
        <f>IFERROR(M321/'Class Sum-TH'!M321,0)</f>
        <v>0</v>
      </c>
    </row>
    <row r="322" spans="1:88" hidden="1" outlineLevel="1" x14ac:dyDescent="0.2">
      <c r="A322" t="s">
        <v>46</v>
      </c>
      <c r="B322" t="s">
        <v>46</v>
      </c>
      <c r="C322" t="s">
        <v>122</v>
      </c>
      <c r="D322" t="s">
        <v>122</v>
      </c>
      <c r="E322" t="s">
        <v>118</v>
      </c>
      <c r="F322" s="27">
        <f t="shared" si="93"/>
        <v>46327</v>
      </c>
      <c r="G322" s="60" t="s">
        <v>35</v>
      </c>
      <c r="H322" s="28">
        <v>0</v>
      </c>
      <c r="I322" s="2">
        <v>0</v>
      </c>
      <c r="J322" s="2">
        <v>0</v>
      </c>
      <c r="K322" s="2">
        <v>0</v>
      </c>
      <c r="L322" s="29">
        <v>0</v>
      </c>
      <c r="M322" s="30">
        <f t="shared" si="89"/>
        <v>0</v>
      </c>
      <c r="N322" t="s">
        <v>49</v>
      </c>
      <c r="O322" t="s">
        <v>49</v>
      </c>
      <c r="P322" t="s">
        <v>122</v>
      </c>
      <c r="Q322" t="s">
        <v>122</v>
      </c>
      <c r="R322" t="s">
        <v>118</v>
      </c>
      <c r="S322" s="27">
        <f t="shared" si="94"/>
        <v>45963</v>
      </c>
      <c r="T322" s="60" t="s">
        <v>35</v>
      </c>
      <c r="U322" s="28">
        <v>0</v>
      </c>
      <c r="V322" s="2">
        <v>1800.39</v>
      </c>
      <c r="W322" s="2">
        <v>210.61</v>
      </c>
      <c r="X322" s="2">
        <v>6896.5</v>
      </c>
      <c r="Y322" s="29">
        <v>2483.23</v>
      </c>
      <c r="Z322" s="31">
        <f t="shared" si="90"/>
        <v>11390.73</v>
      </c>
      <c r="AA322" s="32">
        <f t="shared" si="103"/>
        <v>0</v>
      </c>
      <c r="AB322" s="5">
        <f t="shared" si="103"/>
        <v>-1800.39</v>
      </c>
      <c r="AC322" s="5">
        <f t="shared" si="103"/>
        <v>-210.61</v>
      </c>
      <c r="AD322" s="5">
        <f t="shared" si="95"/>
        <v>-6896.5</v>
      </c>
      <c r="AE322" s="33">
        <f t="shared" si="95"/>
        <v>-2483.23</v>
      </c>
      <c r="AF322" s="34">
        <f t="shared" si="95"/>
        <v>-11390.73</v>
      </c>
      <c r="AG322" s="35" t="e">
        <f t="shared" si="104"/>
        <v>#DIV/0!</v>
      </c>
      <c r="AH322" s="7">
        <f t="shared" si="104"/>
        <v>-1</v>
      </c>
      <c r="AI322" s="7">
        <f t="shared" si="104"/>
        <v>-1</v>
      </c>
      <c r="AJ322" s="7">
        <f t="shared" si="96"/>
        <v>-1</v>
      </c>
      <c r="AK322" s="36">
        <f t="shared" si="96"/>
        <v>-1</v>
      </c>
      <c r="AL322" s="37">
        <f t="shared" si="96"/>
        <v>-1</v>
      </c>
      <c r="AM322" s="2">
        <v>0</v>
      </c>
      <c r="AN322" s="2">
        <v>0</v>
      </c>
      <c r="AO322" s="2">
        <v>0</v>
      </c>
      <c r="AP322" s="2">
        <v>0</v>
      </c>
      <c r="AQ322" s="29">
        <v>0</v>
      </c>
      <c r="AR322" s="31">
        <f t="shared" si="91"/>
        <v>0</v>
      </c>
      <c r="AS322" s="2">
        <v>0</v>
      </c>
      <c r="AT322" s="2">
        <v>431.43</v>
      </c>
      <c r="AU322" s="2">
        <v>81.62</v>
      </c>
      <c r="AV322" s="2">
        <v>2119.61</v>
      </c>
      <c r="AW322" s="29">
        <v>703.25</v>
      </c>
      <c r="AX322" s="31">
        <f t="shared" si="92"/>
        <v>3335.91</v>
      </c>
      <c r="AY322" s="5">
        <f t="shared" si="105"/>
        <v>0</v>
      </c>
      <c r="AZ322" s="5">
        <f t="shared" si="105"/>
        <v>-431.43</v>
      </c>
      <c r="BA322" s="5">
        <f t="shared" si="105"/>
        <v>-81.62</v>
      </c>
      <c r="BB322" s="5">
        <f t="shared" si="97"/>
        <v>-2119.61</v>
      </c>
      <c r="BC322" s="33">
        <f t="shared" si="97"/>
        <v>-703.25</v>
      </c>
      <c r="BD322" s="34">
        <f t="shared" si="97"/>
        <v>-3335.91</v>
      </c>
      <c r="BE322" s="7" t="e">
        <f t="shared" si="106"/>
        <v>#DIV/0!</v>
      </c>
      <c r="BF322" s="7">
        <f t="shared" si="106"/>
        <v>-1</v>
      </c>
      <c r="BG322" s="7">
        <f t="shared" si="106"/>
        <v>-1</v>
      </c>
      <c r="BH322" s="7">
        <f t="shared" si="98"/>
        <v>-1</v>
      </c>
      <c r="BI322" s="36">
        <f t="shared" si="98"/>
        <v>-1</v>
      </c>
      <c r="BJ322" s="37">
        <f t="shared" si="98"/>
        <v>-1</v>
      </c>
      <c r="BK322" s="38">
        <f t="shared" si="107"/>
        <v>0</v>
      </c>
      <c r="BL322" s="38">
        <f t="shared" si="107"/>
        <v>0</v>
      </c>
      <c r="BM322" s="38">
        <f t="shared" si="107"/>
        <v>0</v>
      </c>
      <c r="BN322" s="38">
        <f t="shared" si="99"/>
        <v>0</v>
      </c>
      <c r="BO322" s="39">
        <f t="shared" si="99"/>
        <v>0</v>
      </c>
      <c r="BP322" s="40">
        <f t="shared" si="99"/>
        <v>0</v>
      </c>
      <c r="BQ322" s="38">
        <f t="shared" si="108"/>
        <v>0</v>
      </c>
      <c r="BR322" s="38">
        <f t="shared" si="108"/>
        <v>0.23963141319380798</v>
      </c>
      <c r="BS322" s="38">
        <f t="shared" si="108"/>
        <v>0.38754095247139264</v>
      </c>
      <c r="BT322" s="38">
        <f t="shared" si="100"/>
        <v>0.3073457550931632</v>
      </c>
      <c r="BU322" s="39">
        <f t="shared" si="100"/>
        <v>0.28319970361182817</v>
      </c>
      <c r="BV322" s="40">
        <f t="shared" si="100"/>
        <v>0.29286182711731379</v>
      </c>
      <c r="BW322" s="38">
        <f t="shared" si="109"/>
        <v>0</v>
      </c>
      <c r="BX322" s="38">
        <f t="shared" si="109"/>
        <v>-0.23963141319380798</v>
      </c>
      <c r="BY322" s="38">
        <f t="shared" si="109"/>
        <v>-0.38754095247139264</v>
      </c>
      <c r="BZ322" s="38">
        <f t="shared" si="101"/>
        <v>-0.3073457550931632</v>
      </c>
      <c r="CA322" s="39">
        <f t="shared" si="101"/>
        <v>-0.28319970361182817</v>
      </c>
      <c r="CB322" s="40">
        <f t="shared" si="101"/>
        <v>-0.29286182711731379</v>
      </c>
      <c r="CC322" s="2">
        <f t="shared" si="110"/>
        <v>0</v>
      </c>
      <c r="CD322" s="2">
        <f t="shared" si="110"/>
        <v>-2396.3141319380798</v>
      </c>
      <c r="CE322" s="2">
        <f t="shared" si="110"/>
        <v>-3875.4095247139262</v>
      </c>
      <c r="CF322" s="2">
        <f t="shared" si="102"/>
        <v>-3073.4575509316319</v>
      </c>
      <c r="CG322" s="29">
        <f t="shared" si="102"/>
        <v>-2831.9970361182818</v>
      </c>
      <c r="CH322" s="31">
        <f t="shared" si="102"/>
        <v>-2928.6182711731381</v>
      </c>
      <c r="CI322" s="40">
        <f>IFERROR(M322/'Class Sum-WR'!M322,0)</f>
        <v>0</v>
      </c>
      <c r="CJ322" s="40">
        <f>IFERROR(M322/'Class Sum-TH'!M322,0)</f>
        <v>0</v>
      </c>
    </row>
    <row r="323" spans="1:88" hidden="1" outlineLevel="1" x14ac:dyDescent="0.2">
      <c r="A323" t="s">
        <v>46</v>
      </c>
      <c r="B323" t="s">
        <v>46</v>
      </c>
      <c r="C323" t="s">
        <v>122</v>
      </c>
      <c r="D323" t="s">
        <v>122</v>
      </c>
      <c r="E323" t="s">
        <v>118</v>
      </c>
      <c r="F323" s="27">
        <f t="shared" si="93"/>
        <v>46328</v>
      </c>
      <c r="G323" s="60" t="s">
        <v>36</v>
      </c>
      <c r="H323" s="28">
        <v>0</v>
      </c>
      <c r="I323" s="2">
        <v>0</v>
      </c>
      <c r="J323" s="2">
        <v>0</v>
      </c>
      <c r="K323" s="2">
        <v>0</v>
      </c>
      <c r="L323" s="29">
        <v>0</v>
      </c>
      <c r="M323" s="30">
        <f t="shared" si="89"/>
        <v>0</v>
      </c>
      <c r="N323" t="s">
        <v>49</v>
      </c>
      <c r="O323" t="s">
        <v>49</v>
      </c>
      <c r="P323" t="s">
        <v>122</v>
      </c>
      <c r="Q323" t="s">
        <v>122</v>
      </c>
      <c r="R323" t="s">
        <v>118</v>
      </c>
      <c r="S323" s="27">
        <f t="shared" si="94"/>
        <v>45964</v>
      </c>
      <c r="T323" s="60" t="s">
        <v>36</v>
      </c>
      <c r="U323" s="28">
        <v>-320.08999999999997</v>
      </c>
      <c r="V323" s="2">
        <v>1863.53</v>
      </c>
      <c r="W323" s="2">
        <v>115.59</v>
      </c>
      <c r="X323" s="2">
        <v>6420.36</v>
      </c>
      <c r="Y323" s="29">
        <v>3338.59</v>
      </c>
      <c r="Z323" s="31">
        <f t="shared" si="90"/>
        <v>11417.98</v>
      </c>
      <c r="AA323" s="32">
        <f t="shared" si="103"/>
        <v>320.08999999999997</v>
      </c>
      <c r="AB323" s="5">
        <f t="shared" si="103"/>
        <v>-1863.53</v>
      </c>
      <c r="AC323" s="5">
        <f t="shared" si="103"/>
        <v>-115.59</v>
      </c>
      <c r="AD323" s="5">
        <f t="shared" si="95"/>
        <v>-6420.36</v>
      </c>
      <c r="AE323" s="33">
        <f t="shared" si="95"/>
        <v>-3338.59</v>
      </c>
      <c r="AF323" s="34">
        <f t="shared" si="95"/>
        <v>-11417.98</v>
      </c>
      <c r="AG323" s="35">
        <f t="shared" si="104"/>
        <v>-1</v>
      </c>
      <c r="AH323" s="7">
        <f t="shared" si="104"/>
        <v>-1</v>
      </c>
      <c r="AI323" s="7">
        <f t="shared" si="104"/>
        <v>-1</v>
      </c>
      <c r="AJ323" s="7">
        <f t="shared" si="96"/>
        <v>-1</v>
      </c>
      <c r="AK323" s="36">
        <f t="shared" si="96"/>
        <v>-1</v>
      </c>
      <c r="AL323" s="37">
        <f t="shared" si="96"/>
        <v>-1</v>
      </c>
      <c r="AM323" s="2">
        <v>0</v>
      </c>
      <c r="AN323" s="2">
        <v>0</v>
      </c>
      <c r="AO323" s="2">
        <v>0</v>
      </c>
      <c r="AP323" s="2">
        <v>0</v>
      </c>
      <c r="AQ323" s="29">
        <v>0</v>
      </c>
      <c r="AR323" s="31">
        <f t="shared" si="91"/>
        <v>0</v>
      </c>
      <c r="AS323" s="2">
        <v>-320.08999999999997</v>
      </c>
      <c r="AT323" s="2">
        <v>428.73</v>
      </c>
      <c r="AU323" s="2">
        <v>49.53</v>
      </c>
      <c r="AV323" s="2">
        <v>1873.85</v>
      </c>
      <c r="AW323" s="29">
        <v>948.96</v>
      </c>
      <c r="AX323" s="31">
        <f t="shared" si="92"/>
        <v>2980.98</v>
      </c>
      <c r="AY323" s="5">
        <f t="shared" si="105"/>
        <v>320.08999999999997</v>
      </c>
      <c r="AZ323" s="5">
        <f t="shared" si="105"/>
        <v>-428.73</v>
      </c>
      <c r="BA323" s="5">
        <f t="shared" si="105"/>
        <v>-49.53</v>
      </c>
      <c r="BB323" s="5">
        <f t="shared" si="97"/>
        <v>-1873.85</v>
      </c>
      <c r="BC323" s="33">
        <f t="shared" si="97"/>
        <v>-948.96</v>
      </c>
      <c r="BD323" s="34">
        <f t="shared" si="97"/>
        <v>-2980.98</v>
      </c>
      <c r="BE323" s="7">
        <f t="shared" si="106"/>
        <v>-1</v>
      </c>
      <c r="BF323" s="7">
        <f t="shared" si="106"/>
        <v>-1</v>
      </c>
      <c r="BG323" s="7">
        <f t="shared" si="106"/>
        <v>-1</v>
      </c>
      <c r="BH323" s="7">
        <f t="shared" si="98"/>
        <v>-1</v>
      </c>
      <c r="BI323" s="36">
        <f t="shared" si="98"/>
        <v>-1</v>
      </c>
      <c r="BJ323" s="37">
        <f t="shared" si="98"/>
        <v>-1</v>
      </c>
      <c r="BK323" s="38">
        <f t="shared" si="107"/>
        <v>0</v>
      </c>
      <c r="BL323" s="38">
        <f t="shared" si="107"/>
        <v>0</v>
      </c>
      <c r="BM323" s="38">
        <f t="shared" si="107"/>
        <v>0</v>
      </c>
      <c r="BN323" s="38">
        <f t="shared" si="99"/>
        <v>0</v>
      </c>
      <c r="BO323" s="39">
        <f t="shared" si="99"/>
        <v>0</v>
      </c>
      <c r="BP323" s="40">
        <f t="shared" si="99"/>
        <v>0</v>
      </c>
      <c r="BQ323" s="38">
        <f t="shared" si="108"/>
        <v>1</v>
      </c>
      <c r="BR323" s="38">
        <f t="shared" si="108"/>
        <v>0.23006337434868235</v>
      </c>
      <c r="BS323" s="38">
        <f t="shared" si="108"/>
        <v>0.42849727485076561</v>
      </c>
      <c r="BT323" s="38">
        <f t="shared" si="100"/>
        <v>0.29186058102660911</v>
      </c>
      <c r="BU323" s="39">
        <f t="shared" si="100"/>
        <v>0.28423975390808692</v>
      </c>
      <c r="BV323" s="40">
        <f t="shared" si="100"/>
        <v>0.26107770376196143</v>
      </c>
      <c r="BW323" s="38">
        <f t="shared" si="109"/>
        <v>-1</v>
      </c>
      <c r="BX323" s="38">
        <f t="shared" si="109"/>
        <v>-0.23006337434868235</v>
      </c>
      <c r="BY323" s="38">
        <f t="shared" si="109"/>
        <v>-0.42849727485076561</v>
      </c>
      <c r="BZ323" s="38">
        <f t="shared" si="101"/>
        <v>-0.29186058102660911</v>
      </c>
      <c r="CA323" s="39">
        <f t="shared" si="101"/>
        <v>-0.28423975390808692</v>
      </c>
      <c r="CB323" s="40">
        <f t="shared" si="101"/>
        <v>-0.26107770376196143</v>
      </c>
      <c r="CC323" s="2">
        <f t="shared" si="110"/>
        <v>-10000</v>
      </c>
      <c r="CD323" s="2">
        <f t="shared" si="110"/>
        <v>-2300.6337434868233</v>
      </c>
      <c r="CE323" s="2">
        <f t="shared" si="110"/>
        <v>-4284.9727485076564</v>
      </c>
      <c r="CF323" s="2">
        <f t="shared" si="102"/>
        <v>-2918.6058102660913</v>
      </c>
      <c r="CG323" s="29">
        <f t="shared" si="102"/>
        <v>-2842.3975390808691</v>
      </c>
      <c r="CH323" s="31">
        <f t="shared" si="102"/>
        <v>-2610.7770376196145</v>
      </c>
      <c r="CI323" s="40">
        <f>IFERROR(M323/'Class Sum-WR'!M323,0)</f>
        <v>0</v>
      </c>
      <c r="CJ323" s="40">
        <f>IFERROR(M323/'Class Sum-TH'!M323,0)</f>
        <v>0</v>
      </c>
    </row>
    <row r="324" spans="1:88" hidden="1" outlineLevel="1" x14ac:dyDescent="0.2">
      <c r="A324" t="s">
        <v>46</v>
      </c>
      <c r="B324" t="s">
        <v>46</v>
      </c>
      <c r="C324" t="s">
        <v>122</v>
      </c>
      <c r="D324" t="s">
        <v>122</v>
      </c>
      <c r="E324" t="s">
        <v>118</v>
      </c>
      <c r="F324" s="27">
        <f t="shared" si="93"/>
        <v>46329</v>
      </c>
      <c r="G324" s="60" t="s">
        <v>37</v>
      </c>
      <c r="H324" s="28">
        <v>0</v>
      </c>
      <c r="I324" s="2">
        <v>0</v>
      </c>
      <c r="J324" s="2">
        <v>0</v>
      </c>
      <c r="K324" s="2">
        <v>0</v>
      </c>
      <c r="L324" s="29">
        <v>0</v>
      </c>
      <c r="M324" s="30">
        <f t="shared" si="89"/>
        <v>0</v>
      </c>
      <c r="N324" t="s">
        <v>49</v>
      </c>
      <c r="O324" t="s">
        <v>49</v>
      </c>
      <c r="P324" t="s">
        <v>122</v>
      </c>
      <c r="Q324" t="s">
        <v>122</v>
      </c>
      <c r="R324" t="s">
        <v>118</v>
      </c>
      <c r="S324" s="27">
        <f t="shared" si="94"/>
        <v>45965</v>
      </c>
      <c r="T324" s="60" t="s">
        <v>37</v>
      </c>
      <c r="U324" s="28">
        <v>0</v>
      </c>
      <c r="V324" s="2">
        <v>1515.25</v>
      </c>
      <c r="W324" s="2">
        <v>71.95</v>
      </c>
      <c r="X324" s="2">
        <v>5011.5600000000004</v>
      </c>
      <c r="Y324" s="29">
        <v>3019.91</v>
      </c>
      <c r="Z324" s="31">
        <f t="shared" si="90"/>
        <v>9618.67</v>
      </c>
      <c r="AA324" s="32">
        <f t="shared" si="103"/>
        <v>0</v>
      </c>
      <c r="AB324" s="5">
        <f t="shared" si="103"/>
        <v>-1515.25</v>
      </c>
      <c r="AC324" s="5">
        <f t="shared" si="103"/>
        <v>-71.95</v>
      </c>
      <c r="AD324" s="5">
        <f t="shared" si="95"/>
        <v>-5011.5600000000004</v>
      </c>
      <c r="AE324" s="33">
        <f t="shared" si="95"/>
        <v>-3019.91</v>
      </c>
      <c r="AF324" s="34">
        <f t="shared" si="95"/>
        <v>-9618.67</v>
      </c>
      <c r="AG324" s="35" t="e">
        <f t="shared" si="104"/>
        <v>#DIV/0!</v>
      </c>
      <c r="AH324" s="7">
        <f t="shared" si="104"/>
        <v>-1</v>
      </c>
      <c r="AI324" s="7">
        <f t="shared" si="104"/>
        <v>-1</v>
      </c>
      <c r="AJ324" s="7">
        <f t="shared" si="96"/>
        <v>-1</v>
      </c>
      <c r="AK324" s="36">
        <f t="shared" si="96"/>
        <v>-1</v>
      </c>
      <c r="AL324" s="37">
        <f t="shared" si="96"/>
        <v>-1</v>
      </c>
      <c r="AM324" s="2">
        <v>0</v>
      </c>
      <c r="AN324" s="2">
        <v>0</v>
      </c>
      <c r="AO324" s="2">
        <v>0</v>
      </c>
      <c r="AP324" s="2">
        <v>0</v>
      </c>
      <c r="AQ324" s="29">
        <v>0</v>
      </c>
      <c r="AR324" s="31">
        <f t="shared" si="91"/>
        <v>0</v>
      </c>
      <c r="AS324" s="2">
        <v>0</v>
      </c>
      <c r="AT324" s="2">
        <v>314.22000000000003</v>
      </c>
      <c r="AU324" s="2">
        <v>34.82</v>
      </c>
      <c r="AV324" s="2">
        <v>1547.66</v>
      </c>
      <c r="AW324" s="29">
        <v>967.17</v>
      </c>
      <c r="AX324" s="31">
        <f t="shared" si="92"/>
        <v>2863.87</v>
      </c>
      <c r="AY324" s="5">
        <f t="shared" si="105"/>
        <v>0</v>
      </c>
      <c r="AZ324" s="5">
        <f t="shared" si="105"/>
        <v>-314.22000000000003</v>
      </c>
      <c r="BA324" s="5">
        <f t="shared" si="105"/>
        <v>-34.82</v>
      </c>
      <c r="BB324" s="5">
        <f t="shared" si="97"/>
        <v>-1547.66</v>
      </c>
      <c r="BC324" s="33">
        <f t="shared" si="97"/>
        <v>-967.17</v>
      </c>
      <c r="BD324" s="34">
        <f t="shared" si="97"/>
        <v>-2863.87</v>
      </c>
      <c r="BE324" s="7" t="e">
        <f t="shared" si="106"/>
        <v>#DIV/0!</v>
      </c>
      <c r="BF324" s="7">
        <f t="shared" si="106"/>
        <v>-1</v>
      </c>
      <c r="BG324" s="7">
        <f t="shared" si="106"/>
        <v>-1</v>
      </c>
      <c r="BH324" s="7">
        <f t="shared" si="98"/>
        <v>-1</v>
      </c>
      <c r="BI324" s="36">
        <f t="shared" si="98"/>
        <v>-1</v>
      </c>
      <c r="BJ324" s="37">
        <f t="shared" si="98"/>
        <v>-1</v>
      </c>
      <c r="BK324" s="38">
        <f t="shared" si="107"/>
        <v>0</v>
      </c>
      <c r="BL324" s="38">
        <f t="shared" si="107"/>
        <v>0</v>
      </c>
      <c r="BM324" s="38">
        <f t="shared" si="107"/>
        <v>0</v>
      </c>
      <c r="BN324" s="38">
        <f t="shared" si="99"/>
        <v>0</v>
      </c>
      <c r="BO324" s="39">
        <f t="shared" si="99"/>
        <v>0</v>
      </c>
      <c r="BP324" s="40">
        <f t="shared" si="99"/>
        <v>0</v>
      </c>
      <c r="BQ324" s="38">
        <f t="shared" si="108"/>
        <v>0</v>
      </c>
      <c r="BR324" s="38">
        <f t="shared" si="108"/>
        <v>0.20737172083814553</v>
      </c>
      <c r="BS324" s="38">
        <f t="shared" si="108"/>
        <v>0.48394718554551769</v>
      </c>
      <c r="BT324" s="38">
        <f t="shared" si="100"/>
        <v>0.30881801275451154</v>
      </c>
      <c r="BU324" s="39">
        <f t="shared" si="100"/>
        <v>0.3202645111940422</v>
      </c>
      <c r="BV324" s="40">
        <f t="shared" si="100"/>
        <v>0.29774074794124344</v>
      </c>
      <c r="BW324" s="38">
        <f t="shared" si="109"/>
        <v>0</v>
      </c>
      <c r="BX324" s="38">
        <f t="shared" si="109"/>
        <v>-0.20737172083814553</v>
      </c>
      <c r="BY324" s="38">
        <f t="shared" si="109"/>
        <v>-0.48394718554551769</v>
      </c>
      <c r="BZ324" s="38">
        <f t="shared" si="101"/>
        <v>-0.30881801275451154</v>
      </c>
      <c r="CA324" s="39">
        <f t="shared" si="101"/>
        <v>-0.3202645111940422</v>
      </c>
      <c r="CB324" s="40">
        <f t="shared" si="101"/>
        <v>-0.29774074794124344</v>
      </c>
      <c r="CC324" s="2">
        <f t="shared" si="110"/>
        <v>0</v>
      </c>
      <c r="CD324" s="2">
        <f t="shared" si="110"/>
        <v>-2073.7172083814553</v>
      </c>
      <c r="CE324" s="2">
        <f t="shared" si="110"/>
        <v>-4839.4718554551773</v>
      </c>
      <c r="CF324" s="2">
        <f t="shared" si="102"/>
        <v>-3088.1801275451153</v>
      </c>
      <c r="CG324" s="29">
        <f t="shared" si="102"/>
        <v>-3202.6451119404219</v>
      </c>
      <c r="CH324" s="31">
        <f t="shared" si="102"/>
        <v>-2977.4074794124344</v>
      </c>
      <c r="CI324" s="40">
        <f>IFERROR(M324/'Class Sum-WR'!M324,0)</f>
        <v>0</v>
      </c>
      <c r="CJ324" s="40">
        <f>IFERROR(M324/'Class Sum-TH'!M324,0)</f>
        <v>0</v>
      </c>
    </row>
    <row r="325" spans="1:88" hidden="1" outlineLevel="1" x14ac:dyDescent="0.2">
      <c r="A325" t="s">
        <v>46</v>
      </c>
      <c r="B325" t="s">
        <v>46</v>
      </c>
      <c r="C325" t="s">
        <v>122</v>
      </c>
      <c r="D325" t="s">
        <v>122</v>
      </c>
      <c r="E325" t="s">
        <v>118</v>
      </c>
      <c r="F325" s="27">
        <f t="shared" si="93"/>
        <v>46330</v>
      </c>
      <c r="G325" s="60" t="s">
        <v>38</v>
      </c>
      <c r="H325" s="28">
        <v>0</v>
      </c>
      <c r="I325" s="2">
        <v>0</v>
      </c>
      <c r="J325" s="2">
        <v>0</v>
      </c>
      <c r="K325" s="2">
        <v>0</v>
      </c>
      <c r="L325" s="29">
        <v>0</v>
      </c>
      <c r="M325" s="30">
        <f t="shared" si="89"/>
        <v>0</v>
      </c>
      <c r="N325" t="s">
        <v>49</v>
      </c>
      <c r="O325" t="s">
        <v>49</v>
      </c>
      <c r="P325" t="s">
        <v>122</v>
      </c>
      <c r="Q325" t="s">
        <v>122</v>
      </c>
      <c r="R325" t="s">
        <v>118</v>
      </c>
      <c r="S325" s="27">
        <f t="shared" si="94"/>
        <v>45966</v>
      </c>
      <c r="T325" s="60" t="s">
        <v>38</v>
      </c>
      <c r="U325" s="28">
        <v>0</v>
      </c>
      <c r="V325" s="2">
        <v>1731.2</v>
      </c>
      <c r="W325" s="2">
        <v>114.32</v>
      </c>
      <c r="X325" s="2">
        <v>5034.71</v>
      </c>
      <c r="Y325" s="29">
        <v>2400.94</v>
      </c>
      <c r="Z325" s="31">
        <f t="shared" si="90"/>
        <v>9281.17</v>
      </c>
      <c r="AA325" s="32">
        <f t="shared" si="103"/>
        <v>0</v>
      </c>
      <c r="AB325" s="5">
        <f t="shared" si="103"/>
        <v>-1731.2</v>
      </c>
      <c r="AC325" s="5">
        <f t="shared" si="103"/>
        <v>-114.32</v>
      </c>
      <c r="AD325" s="5">
        <f t="shared" si="95"/>
        <v>-5034.71</v>
      </c>
      <c r="AE325" s="33">
        <f t="shared" si="95"/>
        <v>-2400.94</v>
      </c>
      <c r="AF325" s="34">
        <f t="shared" si="95"/>
        <v>-9281.17</v>
      </c>
      <c r="AG325" s="35" t="e">
        <f t="shared" si="104"/>
        <v>#DIV/0!</v>
      </c>
      <c r="AH325" s="7">
        <f t="shared" si="104"/>
        <v>-1</v>
      </c>
      <c r="AI325" s="7">
        <f t="shared" si="104"/>
        <v>-1</v>
      </c>
      <c r="AJ325" s="7">
        <f t="shared" si="96"/>
        <v>-1</v>
      </c>
      <c r="AK325" s="36">
        <f t="shared" si="96"/>
        <v>-1</v>
      </c>
      <c r="AL325" s="37">
        <f t="shared" si="96"/>
        <v>-1</v>
      </c>
      <c r="AM325" s="2">
        <v>0</v>
      </c>
      <c r="AN325" s="2">
        <v>0</v>
      </c>
      <c r="AO325" s="2">
        <v>0</v>
      </c>
      <c r="AP325" s="2">
        <v>0</v>
      </c>
      <c r="AQ325" s="29">
        <v>0</v>
      </c>
      <c r="AR325" s="31">
        <f t="shared" si="91"/>
        <v>0</v>
      </c>
      <c r="AS325" s="2">
        <v>0</v>
      </c>
      <c r="AT325" s="2">
        <v>363.48</v>
      </c>
      <c r="AU325" s="2">
        <v>47.81</v>
      </c>
      <c r="AV325" s="2">
        <v>1523.53</v>
      </c>
      <c r="AW325" s="29">
        <v>679.72</v>
      </c>
      <c r="AX325" s="31">
        <f t="shared" si="92"/>
        <v>2614.54</v>
      </c>
      <c r="AY325" s="5">
        <f t="shared" si="105"/>
        <v>0</v>
      </c>
      <c r="AZ325" s="5">
        <f t="shared" si="105"/>
        <v>-363.48</v>
      </c>
      <c r="BA325" s="5">
        <f t="shared" si="105"/>
        <v>-47.81</v>
      </c>
      <c r="BB325" s="5">
        <f t="shared" si="97"/>
        <v>-1523.53</v>
      </c>
      <c r="BC325" s="33">
        <f t="shared" si="97"/>
        <v>-679.72</v>
      </c>
      <c r="BD325" s="34">
        <f t="shared" si="97"/>
        <v>-2614.54</v>
      </c>
      <c r="BE325" s="7" t="e">
        <f t="shared" si="106"/>
        <v>#DIV/0!</v>
      </c>
      <c r="BF325" s="7">
        <f t="shared" si="106"/>
        <v>-1</v>
      </c>
      <c r="BG325" s="7">
        <f t="shared" si="106"/>
        <v>-1</v>
      </c>
      <c r="BH325" s="7">
        <f t="shared" si="98"/>
        <v>-1</v>
      </c>
      <c r="BI325" s="36">
        <f t="shared" si="98"/>
        <v>-1</v>
      </c>
      <c r="BJ325" s="37">
        <f t="shared" si="98"/>
        <v>-1</v>
      </c>
      <c r="BK325" s="38">
        <f t="shared" si="107"/>
        <v>0</v>
      </c>
      <c r="BL325" s="38">
        <f t="shared" si="107"/>
        <v>0</v>
      </c>
      <c r="BM325" s="38">
        <f t="shared" si="107"/>
        <v>0</v>
      </c>
      <c r="BN325" s="38">
        <f t="shared" si="99"/>
        <v>0</v>
      </c>
      <c r="BO325" s="39">
        <f t="shared" si="99"/>
        <v>0</v>
      </c>
      <c r="BP325" s="40">
        <f t="shared" si="99"/>
        <v>0</v>
      </c>
      <c r="BQ325" s="38">
        <f t="shared" si="108"/>
        <v>0</v>
      </c>
      <c r="BR325" s="38">
        <f t="shared" si="108"/>
        <v>0.2099584103512015</v>
      </c>
      <c r="BS325" s="38">
        <f t="shared" si="108"/>
        <v>0.41821203638908333</v>
      </c>
      <c r="BT325" s="38">
        <f t="shared" si="100"/>
        <v>0.30260531391083101</v>
      </c>
      <c r="BU325" s="39">
        <f t="shared" si="100"/>
        <v>0.28310578356810251</v>
      </c>
      <c r="BV325" s="40">
        <f t="shared" si="100"/>
        <v>0.28170370761444946</v>
      </c>
      <c r="BW325" s="38">
        <f t="shared" si="109"/>
        <v>0</v>
      </c>
      <c r="BX325" s="38">
        <f t="shared" si="109"/>
        <v>-0.2099584103512015</v>
      </c>
      <c r="BY325" s="38">
        <f t="shared" si="109"/>
        <v>-0.41821203638908333</v>
      </c>
      <c r="BZ325" s="38">
        <f t="shared" si="101"/>
        <v>-0.30260531391083101</v>
      </c>
      <c r="CA325" s="39">
        <f t="shared" si="101"/>
        <v>-0.28310578356810251</v>
      </c>
      <c r="CB325" s="40">
        <f t="shared" si="101"/>
        <v>-0.28170370761444946</v>
      </c>
      <c r="CC325" s="2">
        <f t="shared" si="110"/>
        <v>0</v>
      </c>
      <c r="CD325" s="2">
        <f t="shared" si="110"/>
        <v>-2099.5841035120152</v>
      </c>
      <c r="CE325" s="2">
        <f t="shared" si="110"/>
        <v>-4182.1203638908337</v>
      </c>
      <c r="CF325" s="2">
        <f t="shared" si="102"/>
        <v>-3026.05313910831</v>
      </c>
      <c r="CG325" s="29">
        <f t="shared" si="102"/>
        <v>-2831.0578356810252</v>
      </c>
      <c r="CH325" s="31">
        <f t="shared" si="102"/>
        <v>-2817.0370761444947</v>
      </c>
      <c r="CI325" s="40">
        <f>IFERROR(M325/'Class Sum-WR'!M325,0)</f>
        <v>0</v>
      </c>
      <c r="CJ325" s="40">
        <f>IFERROR(M325/'Class Sum-TH'!M325,0)</f>
        <v>0</v>
      </c>
    </row>
    <row r="326" spans="1:88" hidden="1" outlineLevel="1" x14ac:dyDescent="0.2">
      <c r="A326" t="s">
        <v>46</v>
      </c>
      <c r="B326" t="s">
        <v>46</v>
      </c>
      <c r="C326" t="s">
        <v>122</v>
      </c>
      <c r="D326" t="s">
        <v>122</v>
      </c>
      <c r="E326" t="s">
        <v>118</v>
      </c>
      <c r="F326" s="27">
        <f t="shared" si="93"/>
        <v>46331</v>
      </c>
      <c r="G326" s="60" t="s">
        <v>39</v>
      </c>
      <c r="H326" s="28">
        <v>0</v>
      </c>
      <c r="I326" s="2">
        <v>0</v>
      </c>
      <c r="J326" s="2">
        <v>0</v>
      </c>
      <c r="K326" s="2">
        <v>0</v>
      </c>
      <c r="L326" s="29">
        <v>0</v>
      </c>
      <c r="M326" s="30">
        <f t="shared" si="89"/>
        <v>0</v>
      </c>
      <c r="N326" t="s">
        <v>49</v>
      </c>
      <c r="O326" t="s">
        <v>49</v>
      </c>
      <c r="P326" t="s">
        <v>122</v>
      </c>
      <c r="Q326" t="s">
        <v>122</v>
      </c>
      <c r="R326" t="s">
        <v>118</v>
      </c>
      <c r="S326" s="27">
        <f t="shared" si="94"/>
        <v>45967</v>
      </c>
      <c r="T326" s="60" t="s">
        <v>39</v>
      </c>
      <c r="U326" s="28">
        <v>4.99</v>
      </c>
      <c r="V326" s="2">
        <v>2390.92</v>
      </c>
      <c r="W326" s="2">
        <v>140.82</v>
      </c>
      <c r="X326" s="2">
        <v>6493.93</v>
      </c>
      <c r="Y326" s="29">
        <v>3008.9</v>
      </c>
      <c r="Z326" s="31">
        <f t="shared" si="90"/>
        <v>12039.56</v>
      </c>
      <c r="AA326" s="32">
        <f t="shared" si="103"/>
        <v>-4.99</v>
      </c>
      <c r="AB326" s="5">
        <f t="shared" si="103"/>
        <v>-2390.92</v>
      </c>
      <c r="AC326" s="5">
        <f t="shared" si="103"/>
        <v>-140.82</v>
      </c>
      <c r="AD326" s="5">
        <f t="shared" si="95"/>
        <v>-6493.93</v>
      </c>
      <c r="AE326" s="33">
        <f t="shared" si="95"/>
        <v>-3008.9</v>
      </c>
      <c r="AF326" s="34">
        <f t="shared" si="95"/>
        <v>-12039.56</v>
      </c>
      <c r="AG326" s="35">
        <f t="shared" si="104"/>
        <v>-1</v>
      </c>
      <c r="AH326" s="7">
        <f t="shared" si="104"/>
        <v>-1</v>
      </c>
      <c r="AI326" s="7">
        <f t="shared" si="104"/>
        <v>-1</v>
      </c>
      <c r="AJ326" s="7">
        <f t="shared" si="96"/>
        <v>-1</v>
      </c>
      <c r="AK326" s="36">
        <f t="shared" si="96"/>
        <v>-1</v>
      </c>
      <c r="AL326" s="37">
        <f t="shared" si="96"/>
        <v>-1</v>
      </c>
      <c r="AM326" s="2">
        <v>0</v>
      </c>
      <c r="AN326" s="2">
        <v>0</v>
      </c>
      <c r="AO326" s="2">
        <v>0</v>
      </c>
      <c r="AP326" s="2">
        <v>0</v>
      </c>
      <c r="AQ326" s="29">
        <v>0</v>
      </c>
      <c r="AR326" s="31">
        <f t="shared" si="91"/>
        <v>0</v>
      </c>
      <c r="AS326" s="2">
        <v>4.99</v>
      </c>
      <c r="AT326" s="2">
        <v>535.44000000000005</v>
      </c>
      <c r="AU326" s="2">
        <v>68.790000000000006</v>
      </c>
      <c r="AV326" s="2">
        <v>2007.56</v>
      </c>
      <c r="AW326" s="29">
        <v>900.47</v>
      </c>
      <c r="AX326" s="31">
        <f t="shared" si="92"/>
        <v>3517.25</v>
      </c>
      <c r="AY326" s="5">
        <f t="shared" si="105"/>
        <v>-4.99</v>
      </c>
      <c r="AZ326" s="5">
        <f t="shared" si="105"/>
        <v>-535.44000000000005</v>
      </c>
      <c r="BA326" s="5">
        <f t="shared" si="105"/>
        <v>-68.790000000000006</v>
      </c>
      <c r="BB326" s="5">
        <f t="shared" si="97"/>
        <v>-2007.56</v>
      </c>
      <c r="BC326" s="33">
        <f t="shared" si="97"/>
        <v>-900.47</v>
      </c>
      <c r="BD326" s="34">
        <f t="shared" si="97"/>
        <v>-3517.25</v>
      </c>
      <c r="BE326" s="7">
        <f t="shared" si="106"/>
        <v>-1</v>
      </c>
      <c r="BF326" s="7">
        <f t="shared" si="106"/>
        <v>-1</v>
      </c>
      <c r="BG326" s="7">
        <f t="shared" si="106"/>
        <v>-1</v>
      </c>
      <c r="BH326" s="7">
        <f t="shared" si="98"/>
        <v>-1</v>
      </c>
      <c r="BI326" s="36">
        <f t="shared" si="98"/>
        <v>-1</v>
      </c>
      <c r="BJ326" s="37">
        <f t="shared" si="98"/>
        <v>-1</v>
      </c>
      <c r="BK326" s="38">
        <f t="shared" si="107"/>
        <v>0</v>
      </c>
      <c r="BL326" s="38">
        <f t="shared" si="107"/>
        <v>0</v>
      </c>
      <c r="BM326" s="38">
        <f t="shared" si="107"/>
        <v>0</v>
      </c>
      <c r="BN326" s="38">
        <f t="shared" si="99"/>
        <v>0</v>
      </c>
      <c r="BO326" s="39">
        <f t="shared" si="99"/>
        <v>0</v>
      </c>
      <c r="BP326" s="40">
        <f t="shared" si="99"/>
        <v>0</v>
      </c>
      <c r="BQ326" s="38">
        <f t="shared" si="108"/>
        <v>1</v>
      </c>
      <c r="BR326" s="38">
        <f t="shared" si="108"/>
        <v>0.22394726716075822</v>
      </c>
      <c r="BS326" s="38">
        <f t="shared" si="108"/>
        <v>0.48849595227950582</v>
      </c>
      <c r="BT326" s="38">
        <f t="shared" si="100"/>
        <v>0.30914407762325741</v>
      </c>
      <c r="BU326" s="39">
        <f t="shared" si="100"/>
        <v>0.29926883578716473</v>
      </c>
      <c r="BV326" s="40">
        <f t="shared" si="100"/>
        <v>0.29214107492300384</v>
      </c>
      <c r="BW326" s="38">
        <f t="shared" si="109"/>
        <v>-1</v>
      </c>
      <c r="BX326" s="38">
        <f t="shared" si="109"/>
        <v>-0.22394726716075822</v>
      </c>
      <c r="BY326" s="38">
        <f t="shared" si="109"/>
        <v>-0.48849595227950582</v>
      </c>
      <c r="BZ326" s="38">
        <f t="shared" si="101"/>
        <v>-0.30914407762325741</v>
      </c>
      <c r="CA326" s="39">
        <f t="shared" si="101"/>
        <v>-0.29926883578716473</v>
      </c>
      <c r="CB326" s="40">
        <f t="shared" si="101"/>
        <v>-0.29214107492300384</v>
      </c>
      <c r="CC326" s="2">
        <f t="shared" si="110"/>
        <v>-10000</v>
      </c>
      <c r="CD326" s="2">
        <f t="shared" si="110"/>
        <v>-2239.472671607582</v>
      </c>
      <c r="CE326" s="2">
        <f t="shared" si="110"/>
        <v>-4884.9595227950585</v>
      </c>
      <c r="CF326" s="2">
        <f t="shared" si="102"/>
        <v>-3091.4407762325741</v>
      </c>
      <c r="CG326" s="29">
        <f t="shared" si="102"/>
        <v>-2992.6883578716474</v>
      </c>
      <c r="CH326" s="31">
        <f t="shared" si="102"/>
        <v>-2921.4107492300386</v>
      </c>
      <c r="CI326" s="40">
        <f>IFERROR(M326/'Class Sum-WR'!M326,0)</f>
        <v>0</v>
      </c>
      <c r="CJ326" s="40">
        <f>IFERROR(M326/'Class Sum-TH'!M326,0)</f>
        <v>0</v>
      </c>
    </row>
    <row r="327" spans="1:88" hidden="1" outlineLevel="1" x14ac:dyDescent="0.2">
      <c r="A327" t="s">
        <v>46</v>
      </c>
      <c r="B327" t="s">
        <v>46</v>
      </c>
      <c r="C327" t="s">
        <v>122</v>
      </c>
      <c r="D327" t="s">
        <v>122</v>
      </c>
      <c r="E327" t="s">
        <v>118</v>
      </c>
      <c r="F327" s="27">
        <f t="shared" si="93"/>
        <v>46332</v>
      </c>
      <c r="G327" s="60" t="s">
        <v>40</v>
      </c>
      <c r="H327" s="28">
        <v>0</v>
      </c>
      <c r="I327" s="2">
        <v>0</v>
      </c>
      <c r="J327" s="2">
        <v>0</v>
      </c>
      <c r="K327" s="2">
        <v>0</v>
      </c>
      <c r="L327" s="29">
        <v>0</v>
      </c>
      <c r="M327" s="30">
        <f t="shared" ref="M327:M377" si="111">SUM(H327:L327)</f>
        <v>0</v>
      </c>
      <c r="N327" t="s">
        <v>49</v>
      </c>
      <c r="O327" t="s">
        <v>49</v>
      </c>
      <c r="P327" t="s">
        <v>122</v>
      </c>
      <c r="Q327" t="s">
        <v>122</v>
      </c>
      <c r="R327" t="s">
        <v>118</v>
      </c>
      <c r="S327" s="27">
        <f t="shared" si="94"/>
        <v>45968</v>
      </c>
      <c r="T327" s="60" t="s">
        <v>40</v>
      </c>
      <c r="U327" s="28">
        <v>-1.66</v>
      </c>
      <c r="V327" s="2">
        <v>4244.68</v>
      </c>
      <c r="W327" s="2">
        <v>53.24</v>
      </c>
      <c r="X327" s="2">
        <v>12275.38</v>
      </c>
      <c r="Y327" s="29">
        <v>5002.67</v>
      </c>
      <c r="Z327" s="31">
        <f t="shared" ref="Z327:Z377" si="112">SUM(U327:Y327)</f>
        <v>21574.309999999998</v>
      </c>
      <c r="AA327" s="32">
        <f t="shared" si="103"/>
        <v>1.66</v>
      </c>
      <c r="AB327" s="5">
        <f t="shared" si="103"/>
        <v>-4244.68</v>
      </c>
      <c r="AC327" s="5">
        <f t="shared" si="103"/>
        <v>-53.24</v>
      </c>
      <c r="AD327" s="5">
        <f t="shared" si="95"/>
        <v>-12275.38</v>
      </c>
      <c r="AE327" s="33">
        <f t="shared" si="95"/>
        <v>-5002.67</v>
      </c>
      <c r="AF327" s="34">
        <f t="shared" si="95"/>
        <v>-21574.309999999998</v>
      </c>
      <c r="AG327" s="35">
        <f t="shared" si="104"/>
        <v>-1</v>
      </c>
      <c r="AH327" s="7">
        <f t="shared" si="104"/>
        <v>-1</v>
      </c>
      <c r="AI327" s="7">
        <f t="shared" si="104"/>
        <v>-1</v>
      </c>
      <c r="AJ327" s="7">
        <f t="shared" si="96"/>
        <v>-1</v>
      </c>
      <c r="AK327" s="36">
        <f t="shared" si="96"/>
        <v>-1</v>
      </c>
      <c r="AL327" s="37">
        <f t="shared" si="96"/>
        <v>-1</v>
      </c>
      <c r="AM327" s="2">
        <v>0</v>
      </c>
      <c r="AN327" s="2">
        <v>0</v>
      </c>
      <c r="AO327" s="2">
        <v>0</v>
      </c>
      <c r="AP327" s="2">
        <v>0</v>
      </c>
      <c r="AQ327" s="29">
        <v>0</v>
      </c>
      <c r="AR327" s="31">
        <f t="shared" ref="AR327:AR377" si="113">SUM(AM327:AQ327)</f>
        <v>0</v>
      </c>
      <c r="AS327" s="2">
        <v>-1.66</v>
      </c>
      <c r="AT327" s="2">
        <v>897.35</v>
      </c>
      <c r="AU327" s="2">
        <v>-99.27</v>
      </c>
      <c r="AV327" s="2">
        <v>3832.15</v>
      </c>
      <c r="AW327" s="29">
        <v>1444.98</v>
      </c>
      <c r="AX327" s="31">
        <f t="shared" ref="AX327:AX377" si="114">SUM(AS327:AW327)</f>
        <v>6073.5499999999993</v>
      </c>
      <c r="AY327" s="5">
        <f t="shared" si="105"/>
        <v>1.66</v>
      </c>
      <c r="AZ327" s="5">
        <f t="shared" si="105"/>
        <v>-897.35</v>
      </c>
      <c r="BA327" s="5">
        <f t="shared" si="105"/>
        <v>99.27</v>
      </c>
      <c r="BB327" s="5">
        <f t="shared" si="97"/>
        <v>-3832.15</v>
      </c>
      <c r="BC327" s="33">
        <f t="shared" si="97"/>
        <v>-1444.98</v>
      </c>
      <c r="BD327" s="34">
        <f t="shared" si="97"/>
        <v>-6073.5499999999993</v>
      </c>
      <c r="BE327" s="7">
        <f t="shared" si="106"/>
        <v>-1</v>
      </c>
      <c r="BF327" s="7">
        <f t="shared" si="106"/>
        <v>-1</v>
      </c>
      <c r="BG327" s="7">
        <f t="shared" si="106"/>
        <v>-1</v>
      </c>
      <c r="BH327" s="7">
        <f t="shared" si="98"/>
        <v>-1</v>
      </c>
      <c r="BI327" s="36">
        <f t="shared" si="98"/>
        <v>-1</v>
      </c>
      <c r="BJ327" s="37">
        <f t="shared" si="98"/>
        <v>-1</v>
      </c>
      <c r="BK327" s="38">
        <f t="shared" si="107"/>
        <v>0</v>
      </c>
      <c r="BL327" s="38">
        <f t="shared" si="107"/>
        <v>0</v>
      </c>
      <c r="BM327" s="38">
        <f t="shared" si="107"/>
        <v>0</v>
      </c>
      <c r="BN327" s="38">
        <f t="shared" si="99"/>
        <v>0</v>
      </c>
      <c r="BO327" s="39">
        <f t="shared" si="99"/>
        <v>0</v>
      </c>
      <c r="BP327" s="40">
        <f t="shared" si="99"/>
        <v>0</v>
      </c>
      <c r="BQ327" s="38">
        <f t="shared" si="108"/>
        <v>1</v>
      </c>
      <c r="BR327" s="38">
        <f t="shared" si="108"/>
        <v>0.21140580679815674</v>
      </c>
      <c r="BS327" s="38">
        <f t="shared" si="108"/>
        <v>-1.8645755071374905</v>
      </c>
      <c r="BT327" s="38">
        <f t="shared" si="100"/>
        <v>0.31218178174524946</v>
      </c>
      <c r="BU327" s="39">
        <f t="shared" si="100"/>
        <v>0.2888417585009605</v>
      </c>
      <c r="BV327" s="40">
        <f t="shared" si="100"/>
        <v>0.28151769396101195</v>
      </c>
      <c r="BW327" s="38">
        <f t="shared" si="109"/>
        <v>-1</v>
      </c>
      <c r="BX327" s="38">
        <f t="shared" si="109"/>
        <v>-0.21140580679815674</v>
      </c>
      <c r="BY327" s="38">
        <f t="shared" si="109"/>
        <v>1.8645755071374905</v>
      </c>
      <c r="BZ327" s="38">
        <f t="shared" si="101"/>
        <v>-0.31218178174524946</v>
      </c>
      <c r="CA327" s="39">
        <f t="shared" si="101"/>
        <v>-0.2888417585009605</v>
      </c>
      <c r="CB327" s="40">
        <f t="shared" si="101"/>
        <v>-0.28151769396101195</v>
      </c>
      <c r="CC327" s="2">
        <f t="shared" si="110"/>
        <v>-10000</v>
      </c>
      <c r="CD327" s="2">
        <f t="shared" si="110"/>
        <v>-2114.0580679815675</v>
      </c>
      <c r="CE327" s="2">
        <f t="shared" si="110"/>
        <v>18645.755071374904</v>
      </c>
      <c r="CF327" s="2">
        <f t="shared" si="102"/>
        <v>-3121.8178174524946</v>
      </c>
      <c r="CG327" s="29">
        <f t="shared" si="102"/>
        <v>-2888.4175850096049</v>
      </c>
      <c r="CH327" s="31">
        <f t="shared" si="102"/>
        <v>-2815.1769396101195</v>
      </c>
      <c r="CI327" s="40">
        <f>IFERROR(M327/'Class Sum-WR'!M327,0)</f>
        <v>0</v>
      </c>
      <c r="CJ327" s="40">
        <f>IFERROR(M327/'Class Sum-TH'!M327,0)</f>
        <v>0</v>
      </c>
    </row>
    <row r="328" spans="1:88" ht="13.5" hidden="1" outlineLevel="1" thickBot="1" x14ac:dyDescent="0.25">
      <c r="A328" t="s">
        <v>46</v>
      </c>
      <c r="B328" t="s">
        <v>46</v>
      </c>
      <c r="C328" t="s">
        <v>122</v>
      </c>
      <c r="D328" t="s">
        <v>122</v>
      </c>
      <c r="E328" t="s">
        <v>118</v>
      </c>
      <c r="F328" s="41">
        <f t="shared" si="93"/>
        <v>46333</v>
      </c>
      <c r="G328" s="61" t="s">
        <v>41</v>
      </c>
      <c r="H328" s="43">
        <v>0</v>
      </c>
      <c r="I328" s="44">
        <v>0</v>
      </c>
      <c r="J328" s="44">
        <v>0</v>
      </c>
      <c r="K328" s="44">
        <v>0</v>
      </c>
      <c r="L328" s="45">
        <v>0</v>
      </c>
      <c r="M328" s="46">
        <f t="shared" si="111"/>
        <v>0</v>
      </c>
      <c r="N328" t="s">
        <v>49</v>
      </c>
      <c r="O328" t="s">
        <v>49</v>
      </c>
      <c r="P328" t="s">
        <v>122</v>
      </c>
      <c r="Q328" t="s">
        <v>122</v>
      </c>
      <c r="R328" t="s">
        <v>118</v>
      </c>
      <c r="S328" s="41">
        <f t="shared" si="94"/>
        <v>45969</v>
      </c>
      <c r="T328" s="61" t="s">
        <v>41</v>
      </c>
      <c r="U328" s="43">
        <v>-6.14</v>
      </c>
      <c r="V328" s="44">
        <v>5391.33</v>
      </c>
      <c r="W328" s="44">
        <v>76.97</v>
      </c>
      <c r="X328" s="44">
        <v>14672.69</v>
      </c>
      <c r="Y328" s="45">
        <v>5792.25</v>
      </c>
      <c r="Z328" s="47">
        <f t="shared" si="112"/>
        <v>25927.1</v>
      </c>
      <c r="AA328" s="48">
        <f t="shared" si="103"/>
        <v>6.14</v>
      </c>
      <c r="AB328" s="49">
        <f t="shared" si="103"/>
        <v>-5391.33</v>
      </c>
      <c r="AC328" s="49">
        <f t="shared" si="103"/>
        <v>-76.97</v>
      </c>
      <c r="AD328" s="49">
        <f t="shared" si="95"/>
        <v>-14672.69</v>
      </c>
      <c r="AE328" s="50">
        <f t="shared" si="95"/>
        <v>-5792.25</v>
      </c>
      <c r="AF328" s="51">
        <f t="shared" si="95"/>
        <v>-25927.1</v>
      </c>
      <c r="AG328" s="52">
        <f t="shared" si="104"/>
        <v>-1</v>
      </c>
      <c r="AH328" s="53">
        <f t="shared" si="104"/>
        <v>-1</v>
      </c>
      <c r="AI328" s="53">
        <f t="shared" si="104"/>
        <v>-1</v>
      </c>
      <c r="AJ328" s="53">
        <f t="shared" si="96"/>
        <v>-1</v>
      </c>
      <c r="AK328" s="54">
        <f t="shared" si="96"/>
        <v>-1</v>
      </c>
      <c r="AL328" s="55">
        <f t="shared" si="96"/>
        <v>-1</v>
      </c>
      <c r="AM328" s="44">
        <v>0</v>
      </c>
      <c r="AN328" s="44">
        <v>0</v>
      </c>
      <c r="AO328" s="44">
        <v>0</v>
      </c>
      <c r="AP328" s="44">
        <v>0</v>
      </c>
      <c r="AQ328" s="45">
        <v>0</v>
      </c>
      <c r="AR328" s="47">
        <f t="shared" si="113"/>
        <v>0</v>
      </c>
      <c r="AS328" s="44">
        <v>-6.14</v>
      </c>
      <c r="AT328" s="44">
        <v>1278.8699999999999</v>
      </c>
      <c r="AU328" s="44">
        <v>-171.86</v>
      </c>
      <c r="AV328" s="44">
        <v>4504.79</v>
      </c>
      <c r="AW328" s="45">
        <v>1732.7</v>
      </c>
      <c r="AX328" s="47">
        <f t="shared" si="114"/>
        <v>7338.36</v>
      </c>
      <c r="AY328" s="49">
        <f t="shared" si="105"/>
        <v>6.14</v>
      </c>
      <c r="AZ328" s="49">
        <f t="shared" si="105"/>
        <v>-1278.8699999999999</v>
      </c>
      <c r="BA328" s="49">
        <f t="shared" si="105"/>
        <v>171.86</v>
      </c>
      <c r="BB328" s="49">
        <f t="shared" si="97"/>
        <v>-4504.79</v>
      </c>
      <c r="BC328" s="50">
        <f t="shared" si="97"/>
        <v>-1732.7</v>
      </c>
      <c r="BD328" s="51">
        <f t="shared" si="97"/>
        <v>-7338.36</v>
      </c>
      <c r="BE328" s="53">
        <f t="shared" si="106"/>
        <v>-1</v>
      </c>
      <c r="BF328" s="53">
        <f t="shared" si="106"/>
        <v>-1</v>
      </c>
      <c r="BG328" s="53">
        <f t="shared" si="106"/>
        <v>-1</v>
      </c>
      <c r="BH328" s="53">
        <f t="shared" si="98"/>
        <v>-1</v>
      </c>
      <c r="BI328" s="54">
        <f t="shared" si="98"/>
        <v>-1</v>
      </c>
      <c r="BJ328" s="55">
        <f t="shared" si="98"/>
        <v>-1</v>
      </c>
      <c r="BK328" s="56">
        <f t="shared" si="107"/>
        <v>0</v>
      </c>
      <c r="BL328" s="56">
        <f t="shared" si="107"/>
        <v>0</v>
      </c>
      <c r="BM328" s="56">
        <f t="shared" si="107"/>
        <v>0</v>
      </c>
      <c r="BN328" s="56">
        <f t="shared" si="99"/>
        <v>0</v>
      </c>
      <c r="BO328" s="57">
        <f t="shared" si="99"/>
        <v>0</v>
      </c>
      <c r="BP328" s="58">
        <f t="shared" si="99"/>
        <v>0</v>
      </c>
      <c r="BQ328" s="56">
        <f t="shared" si="108"/>
        <v>1</v>
      </c>
      <c r="BR328" s="56">
        <f t="shared" si="108"/>
        <v>0.2372086294105536</v>
      </c>
      <c r="BS328" s="56">
        <f t="shared" si="108"/>
        <v>-2.2328179810315709</v>
      </c>
      <c r="BT328" s="56">
        <f t="shared" si="100"/>
        <v>0.30701868573519919</v>
      </c>
      <c r="BU328" s="57">
        <f t="shared" si="100"/>
        <v>0.29914109370279252</v>
      </c>
      <c r="BV328" s="58">
        <f t="shared" si="100"/>
        <v>0.28303821098387399</v>
      </c>
      <c r="BW328" s="56">
        <f t="shared" si="109"/>
        <v>-1</v>
      </c>
      <c r="BX328" s="56">
        <f t="shared" si="109"/>
        <v>-0.2372086294105536</v>
      </c>
      <c r="BY328" s="56">
        <f t="shared" si="109"/>
        <v>2.2328179810315709</v>
      </c>
      <c r="BZ328" s="56">
        <f t="shared" si="101"/>
        <v>-0.30701868573519919</v>
      </c>
      <c r="CA328" s="57">
        <f t="shared" si="101"/>
        <v>-0.29914109370279252</v>
      </c>
      <c r="CB328" s="58">
        <f t="shared" si="101"/>
        <v>-0.28303821098387399</v>
      </c>
      <c r="CC328" s="44">
        <f t="shared" si="110"/>
        <v>-10000</v>
      </c>
      <c r="CD328" s="44">
        <f t="shared" si="110"/>
        <v>-2372.0862941055361</v>
      </c>
      <c r="CE328" s="44">
        <f t="shared" si="110"/>
        <v>22328.179810315709</v>
      </c>
      <c r="CF328" s="44">
        <f t="shared" si="102"/>
        <v>-3070.1868573519919</v>
      </c>
      <c r="CG328" s="45">
        <f t="shared" si="102"/>
        <v>-2991.4109370279252</v>
      </c>
      <c r="CH328" s="47">
        <f t="shared" si="102"/>
        <v>-2830.3821098387398</v>
      </c>
      <c r="CI328" s="58">
        <f>IFERROR(M328/'Class Sum-WR'!M328,0)</f>
        <v>0</v>
      </c>
      <c r="CJ328" s="58">
        <f>IFERROR(M328/'Class Sum-TH'!M328,0)</f>
        <v>0</v>
      </c>
    </row>
    <row r="329" spans="1:88" hidden="1" outlineLevel="1" x14ac:dyDescent="0.2">
      <c r="A329" t="s">
        <v>46</v>
      </c>
      <c r="B329" t="s">
        <v>46</v>
      </c>
      <c r="C329" t="s">
        <v>122</v>
      </c>
      <c r="D329" t="s">
        <v>122</v>
      </c>
      <c r="E329" t="s">
        <v>119</v>
      </c>
      <c r="F329" s="27">
        <f t="shared" si="93"/>
        <v>46334</v>
      </c>
      <c r="G329" s="60" t="s">
        <v>35</v>
      </c>
      <c r="H329" s="28">
        <v>0</v>
      </c>
      <c r="I329" s="2">
        <v>0</v>
      </c>
      <c r="J329" s="2">
        <v>0</v>
      </c>
      <c r="K329" s="2">
        <v>0</v>
      </c>
      <c r="L329" s="29">
        <v>0</v>
      </c>
      <c r="M329" s="30">
        <f t="shared" si="111"/>
        <v>0</v>
      </c>
      <c r="N329" t="s">
        <v>49</v>
      </c>
      <c r="O329" t="s">
        <v>49</v>
      </c>
      <c r="P329" t="s">
        <v>122</v>
      </c>
      <c r="Q329" t="s">
        <v>122</v>
      </c>
      <c r="R329" t="s">
        <v>119</v>
      </c>
      <c r="S329" s="27">
        <f t="shared" si="94"/>
        <v>45970</v>
      </c>
      <c r="T329" s="60" t="s">
        <v>35</v>
      </c>
      <c r="U329" s="28">
        <v>0</v>
      </c>
      <c r="V329" s="2">
        <v>1937.49</v>
      </c>
      <c r="W329" s="2">
        <v>310.22000000000003</v>
      </c>
      <c r="X329" s="2">
        <v>5228.88</v>
      </c>
      <c r="Y329" s="29">
        <v>3093.39</v>
      </c>
      <c r="Z329" s="31">
        <f t="shared" si="112"/>
        <v>10569.98</v>
      </c>
      <c r="AA329" s="32">
        <f t="shared" si="103"/>
        <v>0</v>
      </c>
      <c r="AB329" s="5">
        <f t="shared" si="103"/>
        <v>-1937.49</v>
      </c>
      <c r="AC329" s="5">
        <f t="shared" si="103"/>
        <v>-310.22000000000003</v>
      </c>
      <c r="AD329" s="5">
        <f t="shared" si="95"/>
        <v>-5228.88</v>
      </c>
      <c r="AE329" s="33">
        <f t="shared" si="95"/>
        <v>-3093.39</v>
      </c>
      <c r="AF329" s="34">
        <f t="shared" si="95"/>
        <v>-10569.98</v>
      </c>
      <c r="AG329" s="35" t="e">
        <f t="shared" si="104"/>
        <v>#DIV/0!</v>
      </c>
      <c r="AH329" s="7">
        <f t="shared" si="104"/>
        <v>-1</v>
      </c>
      <c r="AI329" s="7">
        <f t="shared" si="104"/>
        <v>-1</v>
      </c>
      <c r="AJ329" s="7">
        <f t="shared" si="96"/>
        <v>-1</v>
      </c>
      <c r="AK329" s="36">
        <f t="shared" si="96"/>
        <v>-1</v>
      </c>
      <c r="AL329" s="37">
        <f t="shared" si="96"/>
        <v>-1</v>
      </c>
      <c r="AM329" s="2">
        <v>0</v>
      </c>
      <c r="AN329" s="2">
        <v>0</v>
      </c>
      <c r="AO329" s="2">
        <v>0</v>
      </c>
      <c r="AP329" s="2">
        <v>0</v>
      </c>
      <c r="AQ329" s="29">
        <v>0</v>
      </c>
      <c r="AR329" s="31">
        <f t="shared" si="113"/>
        <v>0</v>
      </c>
      <c r="AS329" s="2">
        <v>0</v>
      </c>
      <c r="AT329" s="2">
        <v>428.3</v>
      </c>
      <c r="AU329" s="2">
        <v>116.96</v>
      </c>
      <c r="AV329" s="2">
        <v>1542.93</v>
      </c>
      <c r="AW329" s="29">
        <v>926.18</v>
      </c>
      <c r="AX329" s="31">
        <f t="shared" si="114"/>
        <v>3014.37</v>
      </c>
      <c r="AY329" s="5">
        <f t="shared" si="105"/>
        <v>0</v>
      </c>
      <c r="AZ329" s="5">
        <f t="shared" si="105"/>
        <v>-428.3</v>
      </c>
      <c r="BA329" s="5">
        <f t="shared" si="105"/>
        <v>-116.96</v>
      </c>
      <c r="BB329" s="5">
        <f t="shared" si="97"/>
        <v>-1542.93</v>
      </c>
      <c r="BC329" s="33">
        <f t="shared" si="97"/>
        <v>-926.18</v>
      </c>
      <c r="BD329" s="34">
        <f t="shared" si="97"/>
        <v>-3014.37</v>
      </c>
      <c r="BE329" s="7" t="e">
        <f t="shared" si="106"/>
        <v>#DIV/0!</v>
      </c>
      <c r="BF329" s="7">
        <f t="shared" si="106"/>
        <v>-1</v>
      </c>
      <c r="BG329" s="7">
        <f t="shared" si="106"/>
        <v>-1</v>
      </c>
      <c r="BH329" s="7">
        <f t="shared" si="98"/>
        <v>-1</v>
      </c>
      <c r="BI329" s="36">
        <f t="shared" si="98"/>
        <v>-1</v>
      </c>
      <c r="BJ329" s="37">
        <f t="shared" si="98"/>
        <v>-1</v>
      </c>
      <c r="BK329" s="38">
        <f t="shared" si="107"/>
        <v>0</v>
      </c>
      <c r="BL329" s="38">
        <f t="shared" si="107"/>
        <v>0</v>
      </c>
      <c r="BM329" s="38">
        <f t="shared" si="107"/>
        <v>0</v>
      </c>
      <c r="BN329" s="38">
        <f t="shared" si="99"/>
        <v>0</v>
      </c>
      <c r="BO329" s="39">
        <f t="shared" si="99"/>
        <v>0</v>
      </c>
      <c r="BP329" s="40">
        <f t="shared" si="99"/>
        <v>0</v>
      </c>
      <c r="BQ329" s="38">
        <f t="shared" si="108"/>
        <v>0</v>
      </c>
      <c r="BR329" s="38">
        <f t="shared" si="108"/>
        <v>0.22105920546686694</v>
      </c>
      <c r="BS329" s="38">
        <f t="shared" si="108"/>
        <v>0.37702275804267932</v>
      </c>
      <c r="BT329" s="38">
        <f t="shared" si="100"/>
        <v>0.2950784871712489</v>
      </c>
      <c r="BU329" s="39">
        <f t="shared" si="100"/>
        <v>0.29940615312003982</v>
      </c>
      <c r="BV329" s="40">
        <f t="shared" si="100"/>
        <v>0.28518218577518595</v>
      </c>
      <c r="BW329" s="38">
        <f t="shared" si="109"/>
        <v>0</v>
      </c>
      <c r="BX329" s="38">
        <f t="shared" si="109"/>
        <v>-0.22105920546686694</v>
      </c>
      <c r="BY329" s="38">
        <f t="shared" si="109"/>
        <v>-0.37702275804267932</v>
      </c>
      <c r="BZ329" s="38">
        <f t="shared" si="101"/>
        <v>-0.2950784871712489</v>
      </c>
      <c r="CA329" s="39">
        <f t="shared" si="101"/>
        <v>-0.29940615312003982</v>
      </c>
      <c r="CB329" s="40">
        <f t="shared" si="101"/>
        <v>-0.28518218577518595</v>
      </c>
      <c r="CC329" s="2">
        <f t="shared" si="110"/>
        <v>0</v>
      </c>
      <c r="CD329" s="2">
        <f t="shared" si="110"/>
        <v>-2210.5920546686693</v>
      </c>
      <c r="CE329" s="2">
        <f t="shared" si="110"/>
        <v>-3770.2275804267933</v>
      </c>
      <c r="CF329" s="2">
        <f t="shared" si="102"/>
        <v>-2950.7848717124889</v>
      </c>
      <c r="CG329" s="29">
        <f t="shared" si="102"/>
        <v>-2994.0615312003983</v>
      </c>
      <c r="CH329" s="31">
        <f t="shared" si="102"/>
        <v>-2851.8218577518596</v>
      </c>
      <c r="CI329" s="40">
        <f>IFERROR(M329/'Class Sum-WR'!M329,0)</f>
        <v>0</v>
      </c>
      <c r="CJ329" s="40">
        <f>IFERROR(M329/'Class Sum-TH'!M329,0)</f>
        <v>0</v>
      </c>
    </row>
    <row r="330" spans="1:88" hidden="1" outlineLevel="1" x14ac:dyDescent="0.2">
      <c r="A330" t="s">
        <v>46</v>
      </c>
      <c r="B330" t="s">
        <v>46</v>
      </c>
      <c r="C330" t="s">
        <v>122</v>
      </c>
      <c r="D330" t="s">
        <v>122</v>
      </c>
      <c r="E330" t="s">
        <v>119</v>
      </c>
      <c r="F330" s="27">
        <f t="shared" si="93"/>
        <v>46335</v>
      </c>
      <c r="G330" s="60" t="s">
        <v>36</v>
      </c>
      <c r="H330" s="28">
        <v>0</v>
      </c>
      <c r="I330" s="2">
        <v>0</v>
      </c>
      <c r="J330" s="2">
        <v>0</v>
      </c>
      <c r="K330" s="2">
        <v>0</v>
      </c>
      <c r="L330" s="29">
        <v>0</v>
      </c>
      <c r="M330" s="30">
        <f t="shared" si="111"/>
        <v>0</v>
      </c>
      <c r="N330" t="s">
        <v>49</v>
      </c>
      <c r="O330" t="s">
        <v>49</v>
      </c>
      <c r="P330" t="s">
        <v>122</v>
      </c>
      <c r="Q330" t="s">
        <v>122</v>
      </c>
      <c r="R330" t="s">
        <v>119</v>
      </c>
      <c r="S330" s="27">
        <f t="shared" si="94"/>
        <v>45971</v>
      </c>
      <c r="T330" s="60" t="s">
        <v>36</v>
      </c>
      <c r="U330" s="28">
        <v>-326.75</v>
      </c>
      <c r="V330" s="2">
        <v>2211.46</v>
      </c>
      <c r="W330" s="2">
        <v>101</v>
      </c>
      <c r="X330" s="2">
        <v>8141.68</v>
      </c>
      <c r="Y330" s="29">
        <v>2540.6799999999998</v>
      </c>
      <c r="Z330" s="31">
        <f t="shared" si="112"/>
        <v>12668.07</v>
      </c>
      <c r="AA330" s="32">
        <f t="shared" si="103"/>
        <v>326.75</v>
      </c>
      <c r="AB330" s="5">
        <f t="shared" si="103"/>
        <v>-2211.46</v>
      </c>
      <c r="AC330" s="5">
        <f t="shared" si="103"/>
        <v>-101</v>
      </c>
      <c r="AD330" s="5">
        <f t="shared" si="95"/>
        <v>-8141.68</v>
      </c>
      <c r="AE330" s="33">
        <f t="shared" si="95"/>
        <v>-2540.6799999999998</v>
      </c>
      <c r="AF330" s="34">
        <f t="shared" si="95"/>
        <v>-12668.07</v>
      </c>
      <c r="AG330" s="35">
        <f t="shared" si="104"/>
        <v>-1</v>
      </c>
      <c r="AH330" s="7">
        <f t="shared" si="104"/>
        <v>-1</v>
      </c>
      <c r="AI330" s="7">
        <f t="shared" si="104"/>
        <v>-1</v>
      </c>
      <c r="AJ330" s="7">
        <f t="shared" si="96"/>
        <v>-1</v>
      </c>
      <c r="AK330" s="36">
        <f t="shared" si="96"/>
        <v>-1</v>
      </c>
      <c r="AL330" s="37">
        <f t="shared" si="96"/>
        <v>-1</v>
      </c>
      <c r="AM330" s="2">
        <v>0</v>
      </c>
      <c r="AN330" s="2">
        <v>0</v>
      </c>
      <c r="AO330" s="2">
        <v>0</v>
      </c>
      <c r="AP330" s="2">
        <v>0</v>
      </c>
      <c r="AQ330" s="29">
        <v>0</v>
      </c>
      <c r="AR330" s="31">
        <f t="shared" si="113"/>
        <v>0</v>
      </c>
      <c r="AS330" s="2">
        <v>-326.75</v>
      </c>
      <c r="AT330" s="2">
        <v>520.79</v>
      </c>
      <c r="AU330" s="2">
        <v>51.54</v>
      </c>
      <c r="AV330" s="2">
        <v>2391.58</v>
      </c>
      <c r="AW330" s="29">
        <v>772.88</v>
      </c>
      <c r="AX330" s="31">
        <f t="shared" si="114"/>
        <v>3410.04</v>
      </c>
      <c r="AY330" s="5">
        <f t="shared" si="105"/>
        <v>326.75</v>
      </c>
      <c r="AZ330" s="5">
        <f t="shared" si="105"/>
        <v>-520.79</v>
      </c>
      <c r="BA330" s="5">
        <f t="shared" si="105"/>
        <v>-51.54</v>
      </c>
      <c r="BB330" s="5">
        <f t="shared" si="97"/>
        <v>-2391.58</v>
      </c>
      <c r="BC330" s="33">
        <f t="shared" si="97"/>
        <v>-772.88</v>
      </c>
      <c r="BD330" s="34">
        <f t="shared" si="97"/>
        <v>-3410.04</v>
      </c>
      <c r="BE330" s="7">
        <f t="shared" si="106"/>
        <v>-1</v>
      </c>
      <c r="BF330" s="7">
        <f t="shared" si="106"/>
        <v>-1</v>
      </c>
      <c r="BG330" s="7">
        <f t="shared" si="106"/>
        <v>-1</v>
      </c>
      <c r="BH330" s="7">
        <f t="shared" si="98"/>
        <v>-1</v>
      </c>
      <c r="BI330" s="36">
        <f t="shared" si="98"/>
        <v>-1</v>
      </c>
      <c r="BJ330" s="37">
        <f t="shared" si="98"/>
        <v>-1</v>
      </c>
      <c r="BK330" s="38">
        <f t="shared" si="107"/>
        <v>0</v>
      </c>
      <c r="BL330" s="38">
        <f t="shared" si="107"/>
        <v>0</v>
      </c>
      <c r="BM330" s="38">
        <f t="shared" si="107"/>
        <v>0</v>
      </c>
      <c r="BN330" s="38">
        <f t="shared" si="99"/>
        <v>0</v>
      </c>
      <c r="BO330" s="39">
        <f t="shared" si="99"/>
        <v>0</v>
      </c>
      <c r="BP330" s="40">
        <f t="shared" si="99"/>
        <v>0</v>
      </c>
      <c r="BQ330" s="38">
        <f t="shared" si="108"/>
        <v>1</v>
      </c>
      <c r="BR330" s="38">
        <f t="shared" si="108"/>
        <v>0.23549600716268887</v>
      </c>
      <c r="BS330" s="38">
        <f t="shared" si="108"/>
        <v>0.51029702970297031</v>
      </c>
      <c r="BT330" s="38">
        <f t="shared" si="100"/>
        <v>0.29374527124622923</v>
      </c>
      <c r="BU330" s="39">
        <f t="shared" si="100"/>
        <v>0.30420202465481683</v>
      </c>
      <c r="BV330" s="40">
        <f t="shared" si="100"/>
        <v>0.26918386147218953</v>
      </c>
      <c r="BW330" s="38">
        <f t="shared" si="109"/>
        <v>-1</v>
      </c>
      <c r="BX330" s="38">
        <f t="shared" si="109"/>
        <v>-0.23549600716268887</v>
      </c>
      <c r="BY330" s="38">
        <f t="shared" si="109"/>
        <v>-0.51029702970297031</v>
      </c>
      <c r="BZ330" s="38">
        <f t="shared" si="101"/>
        <v>-0.29374527124622923</v>
      </c>
      <c r="CA330" s="39">
        <f t="shared" si="101"/>
        <v>-0.30420202465481683</v>
      </c>
      <c r="CB330" s="40">
        <f t="shared" si="101"/>
        <v>-0.26918386147218953</v>
      </c>
      <c r="CC330" s="2">
        <f t="shared" si="110"/>
        <v>-10000</v>
      </c>
      <c r="CD330" s="2">
        <f t="shared" si="110"/>
        <v>-2354.9600716268887</v>
      </c>
      <c r="CE330" s="2">
        <f t="shared" si="110"/>
        <v>-5102.970297029703</v>
      </c>
      <c r="CF330" s="2">
        <f t="shared" si="102"/>
        <v>-2937.4527124622923</v>
      </c>
      <c r="CG330" s="29">
        <f t="shared" si="102"/>
        <v>-3042.0202465481684</v>
      </c>
      <c r="CH330" s="31">
        <f t="shared" si="102"/>
        <v>-2691.8386147218953</v>
      </c>
      <c r="CI330" s="40">
        <f>IFERROR(M330/'Class Sum-WR'!M330,0)</f>
        <v>0</v>
      </c>
      <c r="CJ330" s="40">
        <f>IFERROR(M330/'Class Sum-TH'!M330,0)</f>
        <v>0</v>
      </c>
    </row>
    <row r="331" spans="1:88" hidden="1" outlineLevel="1" x14ac:dyDescent="0.2">
      <c r="A331" t="s">
        <v>46</v>
      </c>
      <c r="B331" t="s">
        <v>46</v>
      </c>
      <c r="C331" t="s">
        <v>122</v>
      </c>
      <c r="D331" t="s">
        <v>122</v>
      </c>
      <c r="E331" t="s">
        <v>119</v>
      </c>
      <c r="F331" s="27">
        <f t="shared" si="93"/>
        <v>46336</v>
      </c>
      <c r="G331" s="60" t="s">
        <v>37</v>
      </c>
      <c r="H331" s="28">
        <v>0</v>
      </c>
      <c r="I331" s="2">
        <v>0</v>
      </c>
      <c r="J331" s="2">
        <v>0</v>
      </c>
      <c r="K331" s="2">
        <v>0</v>
      </c>
      <c r="L331" s="29">
        <v>0</v>
      </c>
      <c r="M331" s="30">
        <f t="shared" si="111"/>
        <v>0</v>
      </c>
      <c r="N331" t="s">
        <v>49</v>
      </c>
      <c r="O331" t="s">
        <v>49</v>
      </c>
      <c r="P331" t="s">
        <v>122</v>
      </c>
      <c r="Q331" t="s">
        <v>122</v>
      </c>
      <c r="R331" t="s">
        <v>119</v>
      </c>
      <c r="S331" s="27">
        <f t="shared" si="94"/>
        <v>45972</v>
      </c>
      <c r="T331" s="60" t="s">
        <v>37</v>
      </c>
      <c r="U331" s="28">
        <v>-83.37</v>
      </c>
      <c r="V331" s="2">
        <v>1715.65</v>
      </c>
      <c r="W331" s="2">
        <v>282.83999999999997</v>
      </c>
      <c r="X331" s="2">
        <v>6662.09</v>
      </c>
      <c r="Y331" s="29">
        <v>4124.01</v>
      </c>
      <c r="Z331" s="31">
        <f t="shared" si="112"/>
        <v>12701.220000000001</v>
      </c>
      <c r="AA331" s="32">
        <f t="shared" si="103"/>
        <v>83.37</v>
      </c>
      <c r="AB331" s="5">
        <f t="shared" si="103"/>
        <v>-1715.65</v>
      </c>
      <c r="AC331" s="5">
        <f t="shared" si="103"/>
        <v>-282.83999999999997</v>
      </c>
      <c r="AD331" s="5">
        <f t="shared" si="95"/>
        <v>-6662.09</v>
      </c>
      <c r="AE331" s="33">
        <f t="shared" si="95"/>
        <v>-4124.01</v>
      </c>
      <c r="AF331" s="34">
        <f t="shared" si="95"/>
        <v>-12701.220000000001</v>
      </c>
      <c r="AG331" s="35">
        <f t="shared" si="104"/>
        <v>-1</v>
      </c>
      <c r="AH331" s="7">
        <f t="shared" si="104"/>
        <v>-1</v>
      </c>
      <c r="AI331" s="7">
        <f t="shared" si="104"/>
        <v>-1</v>
      </c>
      <c r="AJ331" s="7">
        <f t="shared" si="96"/>
        <v>-1</v>
      </c>
      <c r="AK331" s="36">
        <f t="shared" si="96"/>
        <v>-1</v>
      </c>
      <c r="AL331" s="37">
        <f t="shared" si="96"/>
        <v>-1</v>
      </c>
      <c r="AM331" s="2">
        <v>0</v>
      </c>
      <c r="AN331" s="2">
        <v>0</v>
      </c>
      <c r="AO331" s="2">
        <v>0</v>
      </c>
      <c r="AP331" s="2">
        <v>0</v>
      </c>
      <c r="AQ331" s="29">
        <v>0</v>
      </c>
      <c r="AR331" s="31">
        <f t="shared" si="113"/>
        <v>0</v>
      </c>
      <c r="AS331" s="2">
        <v>-83.37</v>
      </c>
      <c r="AT331" s="2">
        <v>395.48</v>
      </c>
      <c r="AU331" s="2">
        <v>97.6</v>
      </c>
      <c r="AV331" s="2">
        <v>1975.64</v>
      </c>
      <c r="AW331" s="29">
        <v>1181.99</v>
      </c>
      <c r="AX331" s="31">
        <f t="shared" si="114"/>
        <v>3567.34</v>
      </c>
      <c r="AY331" s="5">
        <f t="shared" si="105"/>
        <v>83.37</v>
      </c>
      <c r="AZ331" s="5">
        <f t="shared" si="105"/>
        <v>-395.48</v>
      </c>
      <c r="BA331" s="5">
        <f t="shared" si="105"/>
        <v>-97.6</v>
      </c>
      <c r="BB331" s="5">
        <f t="shared" si="97"/>
        <v>-1975.64</v>
      </c>
      <c r="BC331" s="33">
        <f t="shared" si="97"/>
        <v>-1181.99</v>
      </c>
      <c r="BD331" s="34">
        <f t="shared" si="97"/>
        <v>-3567.34</v>
      </c>
      <c r="BE331" s="7">
        <f t="shared" si="106"/>
        <v>-1</v>
      </c>
      <c r="BF331" s="7">
        <f t="shared" si="106"/>
        <v>-1</v>
      </c>
      <c r="BG331" s="7">
        <f t="shared" si="106"/>
        <v>-1</v>
      </c>
      <c r="BH331" s="7">
        <f t="shared" si="98"/>
        <v>-1</v>
      </c>
      <c r="BI331" s="36">
        <f t="shared" si="98"/>
        <v>-1</v>
      </c>
      <c r="BJ331" s="37">
        <f t="shared" si="98"/>
        <v>-1</v>
      </c>
      <c r="BK331" s="38">
        <f t="shared" si="107"/>
        <v>0</v>
      </c>
      <c r="BL331" s="38">
        <f t="shared" si="107"/>
        <v>0</v>
      </c>
      <c r="BM331" s="38">
        <f t="shared" si="107"/>
        <v>0</v>
      </c>
      <c r="BN331" s="38">
        <f t="shared" si="99"/>
        <v>0</v>
      </c>
      <c r="BO331" s="39">
        <f t="shared" si="99"/>
        <v>0</v>
      </c>
      <c r="BP331" s="40">
        <f t="shared" si="99"/>
        <v>0</v>
      </c>
      <c r="BQ331" s="38">
        <f t="shared" si="108"/>
        <v>1</v>
      </c>
      <c r="BR331" s="38">
        <f t="shared" si="108"/>
        <v>0.23051321656515023</v>
      </c>
      <c r="BS331" s="38">
        <f t="shared" si="108"/>
        <v>0.34507141846980627</v>
      </c>
      <c r="BT331" s="38">
        <f t="shared" si="100"/>
        <v>0.29654958128755393</v>
      </c>
      <c r="BU331" s="39">
        <f t="shared" si="100"/>
        <v>0.28661181713914369</v>
      </c>
      <c r="BV331" s="40">
        <f t="shared" si="100"/>
        <v>0.28086593256395842</v>
      </c>
      <c r="BW331" s="38">
        <f t="shared" si="109"/>
        <v>-1</v>
      </c>
      <c r="BX331" s="38">
        <f t="shared" si="109"/>
        <v>-0.23051321656515023</v>
      </c>
      <c r="BY331" s="38">
        <f t="shared" si="109"/>
        <v>-0.34507141846980627</v>
      </c>
      <c r="BZ331" s="38">
        <f t="shared" si="101"/>
        <v>-0.29654958128755393</v>
      </c>
      <c r="CA331" s="39">
        <f t="shared" si="101"/>
        <v>-0.28661181713914369</v>
      </c>
      <c r="CB331" s="40">
        <f t="shared" si="101"/>
        <v>-0.28086593256395842</v>
      </c>
      <c r="CC331" s="2">
        <f t="shared" si="110"/>
        <v>-10000</v>
      </c>
      <c r="CD331" s="2">
        <f t="shared" si="110"/>
        <v>-2305.1321656515024</v>
      </c>
      <c r="CE331" s="2">
        <f t="shared" si="110"/>
        <v>-3450.7141846980626</v>
      </c>
      <c r="CF331" s="2">
        <f t="shared" si="102"/>
        <v>-2965.4958128755393</v>
      </c>
      <c r="CG331" s="29">
        <f t="shared" si="102"/>
        <v>-2866.118171391437</v>
      </c>
      <c r="CH331" s="31">
        <f t="shared" si="102"/>
        <v>-2808.659325639584</v>
      </c>
      <c r="CI331" s="40">
        <f>IFERROR(M331/'Class Sum-WR'!M331,0)</f>
        <v>0</v>
      </c>
      <c r="CJ331" s="40">
        <f>IFERROR(M331/'Class Sum-TH'!M331,0)</f>
        <v>0</v>
      </c>
    </row>
    <row r="332" spans="1:88" hidden="1" outlineLevel="1" x14ac:dyDescent="0.2">
      <c r="A332" t="s">
        <v>46</v>
      </c>
      <c r="B332" t="s">
        <v>46</v>
      </c>
      <c r="C332" t="s">
        <v>122</v>
      </c>
      <c r="D332" t="s">
        <v>122</v>
      </c>
      <c r="E332" t="s">
        <v>119</v>
      </c>
      <c r="F332" s="27">
        <f t="shared" si="93"/>
        <v>46337</v>
      </c>
      <c r="G332" s="60" t="s">
        <v>38</v>
      </c>
      <c r="H332" s="28">
        <v>0</v>
      </c>
      <c r="I332" s="2">
        <v>0</v>
      </c>
      <c r="J332" s="2">
        <v>0</v>
      </c>
      <c r="K332" s="2">
        <v>0</v>
      </c>
      <c r="L332" s="29">
        <v>0</v>
      </c>
      <c r="M332" s="30">
        <f t="shared" si="111"/>
        <v>0</v>
      </c>
      <c r="N332" t="s">
        <v>49</v>
      </c>
      <c r="O332" t="s">
        <v>49</v>
      </c>
      <c r="P332" t="s">
        <v>122</v>
      </c>
      <c r="Q332" t="s">
        <v>122</v>
      </c>
      <c r="R332" t="s">
        <v>119</v>
      </c>
      <c r="S332" s="27">
        <f t="shared" si="94"/>
        <v>45973</v>
      </c>
      <c r="T332" s="60" t="s">
        <v>38</v>
      </c>
      <c r="U332" s="28">
        <v>-0.75</v>
      </c>
      <c r="V332" s="2">
        <v>2310.94</v>
      </c>
      <c r="W332" s="2">
        <v>206.05</v>
      </c>
      <c r="X332" s="2">
        <v>6137</v>
      </c>
      <c r="Y332" s="29">
        <v>2614.94</v>
      </c>
      <c r="Z332" s="31">
        <f t="shared" si="112"/>
        <v>11268.18</v>
      </c>
      <c r="AA332" s="32">
        <f t="shared" si="103"/>
        <v>0.75</v>
      </c>
      <c r="AB332" s="5">
        <f t="shared" si="103"/>
        <v>-2310.94</v>
      </c>
      <c r="AC332" s="5">
        <f t="shared" si="103"/>
        <v>-206.05</v>
      </c>
      <c r="AD332" s="5">
        <f t="shared" si="95"/>
        <v>-6137</v>
      </c>
      <c r="AE332" s="33">
        <f t="shared" si="95"/>
        <v>-2614.94</v>
      </c>
      <c r="AF332" s="34">
        <f t="shared" si="95"/>
        <v>-11268.18</v>
      </c>
      <c r="AG332" s="35">
        <f t="shared" si="104"/>
        <v>-1</v>
      </c>
      <c r="AH332" s="7">
        <f t="shared" si="104"/>
        <v>-1</v>
      </c>
      <c r="AI332" s="7">
        <f t="shared" si="104"/>
        <v>-1</v>
      </c>
      <c r="AJ332" s="7">
        <f t="shared" si="96"/>
        <v>-1</v>
      </c>
      <c r="AK332" s="36">
        <f t="shared" si="96"/>
        <v>-1</v>
      </c>
      <c r="AL332" s="37">
        <f t="shared" si="96"/>
        <v>-1</v>
      </c>
      <c r="AM332" s="2">
        <v>0</v>
      </c>
      <c r="AN332" s="2">
        <v>0</v>
      </c>
      <c r="AO332" s="2">
        <v>0</v>
      </c>
      <c r="AP332" s="2">
        <v>0</v>
      </c>
      <c r="AQ332" s="29">
        <v>0</v>
      </c>
      <c r="AR332" s="31">
        <f t="shared" si="113"/>
        <v>0</v>
      </c>
      <c r="AS332" s="2">
        <v>-0.75</v>
      </c>
      <c r="AT332" s="2">
        <v>554.5</v>
      </c>
      <c r="AU332" s="2">
        <v>81.96</v>
      </c>
      <c r="AV332" s="2">
        <v>1742.19</v>
      </c>
      <c r="AW332" s="29">
        <v>733.41</v>
      </c>
      <c r="AX332" s="31">
        <f t="shared" si="114"/>
        <v>3111.31</v>
      </c>
      <c r="AY332" s="5">
        <f t="shared" si="105"/>
        <v>0.75</v>
      </c>
      <c r="AZ332" s="5">
        <f t="shared" si="105"/>
        <v>-554.5</v>
      </c>
      <c r="BA332" s="5">
        <f t="shared" si="105"/>
        <v>-81.96</v>
      </c>
      <c r="BB332" s="5">
        <f t="shared" si="97"/>
        <v>-1742.19</v>
      </c>
      <c r="BC332" s="33">
        <f t="shared" si="97"/>
        <v>-733.41</v>
      </c>
      <c r="BD332" s="34">
        <f t="shared" si="97"/>
        <v>-3111.31</v>
      </c>
      <c r="BE332" s="7">
        <f t="shared" si="106"/>
        <v>-1</v>
      </c>
      <c r="BF332" s="7">
        <f t="shared" si="106"/>
        <v>-1</v>
      </c>
      <c r="BG332" s="7">
        <f t="shared" si="106"/>
        <v>-1</v>
      </c>
      <c r="BH332" s="7">
        <f t="shared" si="98"/>
        <v>-1</v>
      </c>
      <c r="BI332" s="36">
        <f t="shared" si="98"/>
        <v>-1</v>
      </c>
      <c r="BJ332" s="37">
        <f t="shared" si="98"/>
        <v>-1</v>
      </c>
      <c r="BK332" s="38">
        <f t="shared" si="107"/>
        <v>0</v>
      </c>
      <c r="BL332" s="38">
        <f t="shared" si="107"/>
        <v>0</v>
      </c>
      <c r="BM332" s="38">
        <f t="shared" si="107"/>
        <v>0</v>
      </c>
      <c r="BN332" s="38">
        <f t="shared" si="99"/>
        <v>0</v>
      </c>
      <c r="BO332" s="39">
        <f t="shared" si="99"/>
        <v>0</v>
      </c>
      <c r="BP332" s="40">
        <f t="shared" si="99"/>
        <v>0</v>
      </c>
      <c r="BQ332" s="38">
        <f t="shared" si="108"/>
        <v>1</v>
      </c>
      <c r="BR332" s="38">
        <f t="shared" si="108"/>
        <v>0.23994564982215028</v>
      </c>
      <c r="BS332" s="38">
        <f t="shared" si="108"/>
        <v>0.39776753215239014</v>
      </c>
      <c r="BT332" s="38">
        <f t="shared" si="100"/>
        <v>0.28388300472543587</v>
      </c>
      <c r="BU332" s="39">
        <f t="shared" si="100"/>
        <v>0.28046915034379372</v>
      </c>
      <c r="BV332" s="40">
        <f t="shared" si="100"/>
        <v>0.27611468755380192</v>
      </c>
      <c r="BW332" s="38">
        <f t="shared" si="109"/>
        <v>-1</v>
      </c>
      <c r="BX332" s="38">
        <f t="shared" si="109"/>
        <v>-0.23994564982215028</v>
      </c>
      <c r="BY332" s="38">
        <f t="shared" si="109"/>
        <v>-0.39776753215239014</v>
      </c>
      <c r="BZ332" s="38">
        <f t="shared" si="101"/>
        <v>-0.28388300472543587</v>
      </c>
      <c r="CA332" s="39">
        <f t="shared" si="101"/>
        <v>-0.28046915034379372</v>
      </c>
      <c r="CB332" s="40">
        <f t="shared" si="101"/>
        <v>-0.27611468755380192</v>
      </c>
      <c r="CC332" s="2">
        <f t="shared" si="110"/>
        <v>-10000</v>
      </c>
      <c r="CD332" s="2">
        <f t="shared" si="110"/>
        <v>-2399.4564982215029</v>
      </c>
      <c r="CE332" s="2">
        <f t="shared" si="110"/>
        <v>-3977.6753215239014</v>
      </c>
      <c r="CF332" s="2">
        <f t="shared" si="102"/>
        <v>-2838.8300472543588</v>
      </c>
      <c r="CG332" s="29">
        <f t="shared" si="102"/>
        <v>-2804.6915034379372</v>
      </c>
      <c r="CH332" s="31">
        <f t="shared" si="102"/>
        <v>-2761.1468755380192</v>
      </c>
      <c r="CI332" s="40">
        <f>IFERROR(M332/'Class Sum-WR'!M332,0)</f>
        <v>0</v>
      </c>
      <c r="CJ332" s="40">
        <f>IFERROR(M332/'Class Sum-TH'!M332,0)</f>
        <v>0</v>
      </c>
    </row>
    <row r="333" spans="1:88" hidden="1" outlineLevel="1" x14ac:dyDescent="0.2">
      <c r="A333" t="s">
        <v>46</v>
      </c>
      <c r="B333" t="s">
        <v>46</v>
      </c>
      <c r="C333" t="s">
        <v>122</v>
      </c>
      <c r="D333" t="s">
        <v>122</v>
      </c>
      <c r="E333" t="s">
        <v>119</v>
      </c>
      <c r="F333" s="27">
        <f t="shared" si="93"/>
        <v>46338</v>
      </c>
      <c r="G333" s="60" t="s">
        <v>39</v>
      </c>
      <c r="H333" s="28">
        <v>0</v>
      </c>
      <c r="I333" s="2">
        <v>0</v>
      </c>
      <c r="J333" s="2">
        <v>0</v>
      </c>
      <c r="K333" s="2">
        <v>0</v>
      </c>
      <c r="L333" s="29">
        <v>0</v>
      </c>
      <c r="M333" s="30">
        <f t="shared" si="111"/>
        <v>0</v>
      </c>
      <c r="N333" t="s">
        <v>49</v>
      </c>
      <c r="O333" t="s">
        <v>49</v>
      </c>
      <c r="P333" t="s">
        <v>122</v>
      </c>
      <c r="Q333" t="s">
        <v>122</v>
      </c>
      <c r="R333" t="s">
        <v>119</v>
      </c>
      <c r="S333" s="27">
        <f t="shared" si="94"/>
        <v>45974</v>
      </c>
      <c r="T333" s="60" t="s">
        <v>39</v>
      </c>
      <c r="U333" s="28">
        <v>-20.96</v>
      </c>
      <c r="V333" s="2">
        <v>1856.61</v>
      </c>
      <c r="W333" s="2">
        <v>188.31</v>
      </c>
      <c r="X333" s="2">
        <v>6908.24</v>
      </c>
      <c r="Y333" s="29">
        <v>3099.87</v>
      </c>
      <c r="Z333" s="31">
        <f t="shared" si="112"/>
        <v>12032.07</v>
      </c>
      <c r="AA333" s="32">
        <f t="shared" si="103"/>
        <v>20.96</v>
      </c>
      <c r="AB333" s="5">
        <f t="shared" si="103"/>
        <v>-1856.61</v>
      </c>
      <c r="AC333" s="5">
        <f t="shared" si="103"/>
        <v>-188.31</v>
      </c>
      <c r="AD333" s="5">
        <f t="shared" si="95"/>
        <v>-6908.24</v>
      </c>
      <c r="AE333" s="33">
        <f t="shared" si="95"/>
        <v>-3099.87</v>
      </c>
      <c r="AF333" s="34">
        <f t="shared" si="95"/>
        <v>-12032.07</v>
      </c>
      <c r="AG333" s="35">
        <f t="shared" si="104"/>
        <v>-1</v>
      </c>
      <c r="AH333" s="7">
        <f t="shared" si="104"/>
        <v>-1</v>
      </c>
      <c r="AI333" s="7">
        <f t="shared" si="104"/>
        <v>-1</v>
      </c>
      <c r="AJ333" s="7">
        <f t="shared" si="96"/>
        <v>-1</v>
      </c>
      <c r="AK333" s="36">
        <f t="shared" si="96"/>
        <v>-1</v>
      </c>
      <c r="AL333" s="37">
        <f t="shared" si="96"/>
        <v>-1</v>
      </c>
      <c r="AM333" s="2">
        <v>0</v>
      </c>
      <c r="AN333" s="2">
        <v>0</v>
      </c>
      <c r="AO333" s="2">
        <v>0</v>
      </c>
      <c r="AP333" s="2">
        <v>0</v>
      </c>
      <c r="AQ333" s="29">
        <v>0</v>
      </c>
      <c r="AR333" s="31">
        <f t="shared" si="113"/>
        <v>0</v>
      </c>
      <c r="AS333" s="2">
        <v>-20.96</v>
      </c>
      <c r="AT333" s="2">
        <v>411.78</v>
      </c>
      <c r="AU333" s="2">
        <v>87.1</v>
      </c>
      <c r="AV333" s="2">
        <v>2183.5</v>
      </c>
      <c r="AW333" s="29">
        <v>836.12</v>
      </c>
      <c r="AX333" s="31">
        <f t="shared" si="114"/>
        <v>3497.54</v>
      </c>
      <c r="AY333" s="5">
        <f t="shared" si="105"/>
        <v>20.96</v>
      </c>
      <c r="AZ333" s="5">
        <f t="shared" si="105"/>
        <v>-411.78</v>
      </c>
      <c r="BA333" s="5">
        <f t="shared" si="105"/>
        <v>-87.1</v>
      </c>
      <c r="BB333" s="5">
        <f t="shared" si="97"/>
        <v>-2183.5</v>
      </c>
      <c r="BC333" s="33">
        <f t="shared" si="97"/>
        <v>-836.12</v>
      </c>
      <c r="BD333" s="34">
        <f t="shared" si="97"/>
        <v>-3497.54</v>
      </c>
      <c r="BE333" s="7">
        <f t="shared" si="106"/>
        <v>-1</v>
      </c>
      <c r="BF333" s="7">
        <f t="shared" si="106"/>
        <v>-1</v>
      </c>
      <c r="BG333" s="7">
        <f t="shared" si="106"/>
        <v>-1</v>
      </c>
      <c r="BH333" s="7">
        <f t="shared" si="98"/>
        <v>-1</v>
      </c>
      <c r="BI333" s="36">
        <f t="shared" si="98"/>
        <v>-1</v>
      </c>
      <c r="BJ333" s="37">
        <f t="shared" si="98"/>
        <v>-1</v>
      </c>
      <c r="BK333" s="38">
        <f t="shared" si="107"/>
        <v>0</v>
      </c>
      <c r="BL333" s="38">
        <f t="shared" si="107"/>
        <v>0</v>
      </c>
      <c r="BM333" s="38">
        <f t="shared" si="107"/>
        <v>0</v>
      </c>
      <c r="BN333" s="38">
        <f t="shared" si="99"/>
        <v>0</v>
      </c>
      <c r="BO333" s="39">
        <f t="shared" si="99"/>
        <v>0</v>
      </c>
      <c r="BP333" s="40">
        <f t="shared" si="99"/>
        <v>0</v>
      </c>
      <c r="BQ333" s="38">
        <f t="shared" si="108"/>
        <v>1</v>
      </c>
      <c r="BR333" s="38">
        <f t="shared" si="108"/>
        <v>0.22179132935834667</v>
      </c>
      <c r="BS333" s="38">
        <f t="shared" si="108"/>
        <v>0.46253518134990174</v>
      </c>
      <c r="BT333" s="38">
        <f t="shared" si="100"/>
        <v>0.31607182147696083</v>
      </c>
      <c r="BU333" s="39">
        <f t="shared" si="100"/>
        <v>0.26972744018297545</v>
      </c>
      <c r="BV333" s="40">
        <f t="shared" si="100"/>
        <v>0.29068481150791176</v>
      </c>
      <c r="BW333" s="38">
        <f t="shared" si="109"/>
        <v>-1</v>
      </c>
      <c r="BX333" s="38">
        <f t="shared" si="109"/>
        <v>-0.22179132935834667</v>
      </c>
      <c r="BY333" s="38">
        <f t="shared" si="109"/>
        <v>-0.46253518134990174</v>
      </c>
      <c r="BZ333" s="38">
        <f t="shared" si="101"/>
        <v>-0.31607182147696083</v>
      </c>
      <c r="CA333" s="39">
        <f t="shared" si="101"/>
        <v>-0.26972744018297545</v>
      </c>
      <c r="CB333" s="40">
        <f t="shared" si="101"/>
        <v>-0.29068481150791176</v>
      </c>
      <c r="CC333" s="2">
        <f t="shared" si="110"/>
        <v>-10000</v>
      </c>
      <c r="CD333" s="2">
        <f t="shared" si="110"/>
        <v>-2217.9132935834668</v>
      </c>
      <c r="CE333" s="2">
        <f t="shared" si="110"/>
        <v>-4625.3518134990172</v>
      </c>
      <c r="CF333" s="2">
        <f t="shared" si="102"/>
        <v>-3160.7182147696085</v>
      </c>
      <c r="CG333" s="29">
        <f t="shared" si="102"/>
        <v>-2697.2744018297544</v>
      </c>
      <c r="CH333" s="31">
        <f t="shared" si="102"/>
        <v>-2906.8481150791176</v>
      </c>
      <c r="CI333" s="40">
        <f>IFERROR(M333/'Class Sum-WR'!M333,0)</f>
        <v>0</v>
      </c>
      <c r="CJ333" s="40">
        <f>IFERROR(M333/'Class Sum-TH'!M333,0)</f>
        <v>0</v>
      </c>
    </row>
    <row r="334" spans="1:88" hidden="1" outlineLevel="1" x14ac:dyDescent="0.2">
      <c r="A334" t="s">
        <v>46</v>
      </c>
      <c r="B334" t="s">
        <v>46</v>
      </c>
      <c r="C334" t="s">
        <v>122</v>
      </c>
      <c r="D334" t="s">
        <v>122</v>
      </c>
      <c r="E334" t="s">
        <v>119</v>
      </c>
      <c r="F334" s="27">
        <f t="shared" si="93"/>
        <v>46339</v>
      </c>
      <c r="G334" s="60" t="s">
        <v>40</v>
      </c>
      <c r="H334" s="28">
        <v>0</v>
      </c>
      <c r="I334" s="2">
        <v>0</v>
      </c>
      <c r="J334" s="2">
        <v>0</v>
      </c>
      <c r="K334" s="2">
        <v>0</v>
      </c>
      <c r="L334" s="29">
        <v>0</v>
      </c>
      <c r="M334" s="30">
        <f t="shared" si="111"/>
        <v>0</v>
      </c>
      <c r="N334" t="s">
        <v>49</v>
      </c>
      <c r="O334" t="s">
        <v>49</v>
      </c>
      <c r="P334" t="s">
        <v>122</v>
      </c>
      <c r="Q334" t="s">
        <v>122</v>
      </c>
      <c r="R334" t="s">
        <v>119</v>
      </c>
      <c r="S334" s="27">
        <f t="shared" si="94"/>
        <v>45975</v>
      </c>
      <c r="T334" s="60" t="s">
        <v>40</v>
      </c>
      <c r="U334" s="28">
        <v>-4.88</v>
      </c>
      <c r="V334" s="2">
        <v>4167.83</v>
      </c>
      <c r="W334" s="2">
        <v>442.6</v>
      </c>
      <c r="X334" s="2">
        <v>12477.45</v>
      </c>
      <c r="Y334" s="29">
        <v>6846.26</v>
      </c>
      <c r="Z334" s="31">
        <f t="shared" si="112"/>
        <v>23929.260000000002</v>
      </c>
      <c r="AA334" s="32">
        <f t="shared" si="103"/>
        <v>4.88</v>
      </c>
      <c r="AB334" s="5">
        <f t="shared" si="103"/>
        <v>-4167.83</v>
      </c>
      <c r="AC334" s="5">
        <f t="shared" si="103"/>
        <v>-442.6</v>
      </c>
      <c r="AD334" s="5">
        <f t="shared" si="95"/>
        <v>-12477.45</v>
      </c>
      <c r="AE334" s="33">
        <f t="shared" si="95"/>
        <v>-6846.26</v>
      </c>
      <c r="AF334" s="34">
        <f t="shared" si="95"/>
        <v>-23929.260000000002</v>
      </c>
      <c r="AG334" s="35">
        <f t="shared" si="104"/>
        <v>-1</v>
      </c>
      <c r="AH334" s="7">
        <f t="shared" si="104"/>
        <v>-1</v>
      </c>
      <c r="AI334" s="7">
        <f t="shared" si="104"/>
        <v>-1</v>
      </c>
      <c r="AJ334" s="7">
        <f t="shared" si="96"/>
        <v>-1</v>
      </c>
      <c r="AK334" s="36">
        <f t="shared" si="96"/>
        <v>-1</v>
      </c>
      <c r="AL334" s="37">
        <f t="shared" si="96"/>
        <v>-1</v>
      </c>
      <c r="AM334" s="2">
        <v>0</v>
      </c>
      <c r="AN334" s="2">
        <v>0</v>
      </c>
      <c r="AO334" s="2">
        <v>0</v>
      </c>
      <c r="AP334" s="2">
        <v>0</v>
      </c>
      <c r="AQ334" s="29">
        <v>0</v>
      </c>
      <c r="AR334" s="31">
        <f t="shared" si="113"/>
        <v>0</v>
      </c>
      <c r="AS334" s="2">
        <v>-4.88</v>
      </c>
      <c r="AT334" s="2">
        <v>924.06</v>
      </c>
      <c r="AU334" s="2">
        <v>151.38999999999999</v>
      </c>
      <c r="AV334" s="2">
        <v>3792.92</v>
      </c>
      <c r="AW334" s="29">
        <v>1947.88</v>
      </c>
      <c r="AX334" s="31">
        <f t="shared" si="114"/>
        <v>6811.37</v>
      </c>
      <c r="AY334" s="5">
        <f t="shared" si="105"/>
        <v>4.88</v>
      </c>
      <c r="AZ334" s="5">
        <f t="shared" si="105"/>
        <v>-924.06</v>
      </c>
      <c r="BA334" s="5">
        <f t="shared" si="105"/>
        <v>-151.38999999999999</v>
      </c>
      <c r="BB334" s="5">
        <f t="shared" si="97"/>
        <v>-3792.92</v>
      </c>
      <c r="BC334" s="33">
        <f t="shared" si="97"/>
        <v>-1947.88</v>
      </c>
      <c r="BD334" s="34">
        <f t="shared" si="97"/>
        <v>-6811.37</v>
      </c>
      <c r="BE334" s="7">
        <f t="shared" si="106"/>
        <v>-1</v>
      </c>
      <c r="BF334" s="7">
        <f t="shared" si="106"/>
        <v>-1</v>
      </c>
      <c r="BG334" s="7">
        <f t="shared" si="106"/>
        <v>-1</v>
      </c>
      <c r="BH334" s="7">
        <f t="shared" si="98"/>
        <v>-1</v>
      </c>
      <c r="BI334" s="36">
        <f t="shared" si="98"/>
        <v>-1</v>
      </c>
      <c r="BJ334" s="37">
        <f t="shared" si="98"/>
        <v>-1</v>
      </c>
      <c r="BK334" s="38">
        <f t="shared" si="107"/>
        <v>0</v>
      </c>
      <c r="BL334" s="38">
        <f t="shared" si="107"/>
        <v>0</v>
      </c>
      <c r="BM334" s="38">
        <f t="shared" si="107"/>
        <v>0</v>
      </c>
      <c r="BN334" s="38">
        <f t="shared" si="99"/>
        <v>0</v>
      </c>
      <c r="BO334" s="39">
        <f t="shared" si="99"/>
        <v>0</v>
      </c>
      <c r="BP334" s="40">
        <f t="shared" si="99"/>
        <v>0</v>
      </c>
      <c r="BQ334" s="38">
        <f t="shared" si="108"/>
        <v>1</v>
      </c>
      <c r="BR334" s="38">
        <f t="shared" si="108"/>
        <v>0.22171249787059452</v>
      </c>
      <c r="BS334" s="38">
        <f t="shared" si="108"/>
        <v>0.34204699502937186</v>
      </c>
      <c r="BT334" s="38">
        <f t="shared" si="100"/>
        <v>0.3039819834982308</v>
      </c>
      <c r="BU334" s="39">
        <f t="shared" si="100"/>
        <v>0.28451738613491162</v>
      </c>
      <c r="BV334" s="40">
        <f t="shared" si="100"/>
        <v>0.2846460776471984</v>
      </c>
      <c r="BW334" s="38">
        <f t="shared" si="109"/>
        <v>-1</v>
      </c>
      <c r="BX334" s="38">
        <f t="shared" si="109"/>
        <v>-0.22171249787059452</v>
      </c>
      <c r="BY334" s="38">
        <f t="shared" si="109"/>
        <v>-0.34204699502937186</v>
      </c>
      <c r="BZ334" s="38">
        <f t="shared" si="101"/>
        <v>-0.3039819834982308</v>
      </c>
      <c r="CA334" s="39">
        <f t="shared" si="101"/>
        <v>-0.28451738613491162</v>
      </c>
      <c r="CB334" s="40">
        <f t="shared" si="101"/>
        <v>-0.2846460776471984</v>
      </c>
      <c r="CC334" s="2">
        <f t="shared" si="110"/>
        <v>-10000</v>
      </c>
      <c r="CD334" s="2">
        <f t="shared" si="110"/>
        <v>-2217.1249787059451</v>
      </c>
      <c r="CE334" s="2">
        <f t="shared" si="110"/>
        <v>-3420.4699502937187</v>
      </c>
      <c r="CF334" s="2">
        <f t="shared" si="102"/>
        <v>-3039.8198349823078</v>
      </c>
      <c r="CG334" s="29">
        <f t="shared" si="102"/>
        <v>-2845.1738613491161</v>
      </c>
      <c r="CH334" s="31">
        <f t="shared" si="102"/>
        <v>-2846.460776471984</v>
      </c>
      <c r="CI334" s="40">
        <f>IFERROR(M334/'Class Sum-WR'!M334,0)</f>
        <v>0</v>
      </c>
      <c r="CJ334" s="40">
        <f>IFERROR(M334/'Class Sum-TH'!M334,0)</f>
        <v>0</v>
      </c>
    </row>
    <row r="335" spans="1:88" ht="13.5" hidden="1" outlineLevel="1" thickBot="1" x14ac:dyDescent="0.25">
      <c r="A335" t="s">
        <v>46</v>
      </c>
      <c r="B335" t="s">
        <v>46</v>
      </c>
      <c r="C335" t="s">
        <v>122</v>
      </c>
      <c r="D335" t="s">
        <v>122</v>
      </c>
      <c r="E335" t="s">
        <v>119</v>
      </c>
      <c r="F335" s="41">
        <f t="shared" si="93"/>
        <v>46340</v>
      </c>
      <c r="G335" s="61" t="s">
        <v>41</v>
      </c>
      <c r="H335" s="43">
        <v>0</v>
      </c>
      <c r="I335" s="44">
        <v>0</v>
      </c>
      <c r="J335" s="44">
        <v>0</v>
      </c>
      <c r="K335" s="44">
        <v>0</v>
      </c>
      <c r="L335" s="45">
        <v>0</v>
      </c>
      <c r="M335" s="46">
        <f t="shared" si="111"/>
        <v>0</v>
      </c>
      <c r="N335" t="s">
        <v>49</v>
      </c>
      <c r="O335" t="s">
        <v>49</v>
      </c>
      <c r="P335" t="s">
        <v>122</v>
      </c>
      <c r="Q335" t="s">
        <v>122</v>
      </c>
      <c r="R335" t="s">
        <v>119</v>
      </c>
      <c r="S335" s="41">
        <f t="shared" si="94"/>
        <v>45976</v>
      </c>
      <c r="T335" s="61" t="s">
        <v>41</v>
      </c>
      <c r="U335" s="43">
        <v>-3.89</v>
      </c>
      <c r="V335" s="44">
        <v>5265.4</v>
      </c>
      <c r="W335" s="44">
        <v>764.7</v>
      </c>
      <c r="X335" s="44">
        <v>15214.48</v>
      </c>
      <c r="Y335" s="45">
        <v>7114.9</v>
      </c>
      <c r="Z335" s="47">
        <f t="shared" si="112"/>
        <v>28355.589999999997</v>
      </c>
      <c r="AA335" s="48">
        <f t="shared" si="103"/>
        <v>3.89</v>
      </c>
      <c r="AB335" s="49">
        <f t="shared" si="103"/>
        <v>-5265.4</v>
      </c>
      <c r="AC335" s="49">
        <f t="shared" si="103"/>
        <v>-764.7</v>
      </c>
      <c r="AD335" s="49">
        <f t="shared" si="95"/>
        <v>-15214.48</v>
      </c>
      <c r="AE335" s="50">
        <f t="shared" si="95"/>
        <v>-7114.9</v>
      </c>
      <c r="AF335" s="51">
        <f t="shared" si="95"/>
        <v>-28355.589999999997</v>
      </c>
      <c r="AG335" s="52">
        <f t="shared" si="104"/>
        <v>-1</v>
      </c>
      <c r="AH335" s="53">
        <f t="shared" si="104"/>
        <v>-1</v>
      </c>
      <c r="AI335" s="53">
        <f t="shared" si="104"/>
        <v>-1</v>
      </c>
      <c r="AJ335" s="53">
        <f t="shared" si="96"/>
        <v>-1</v>
      </c>
      <c r="AK335" s="54">
        <f t="shared" si="96"/>
        <v>-1</v>
      </c>
      <c r="AL335" s="55">
        <f t="shared" si="96"/>
        <v>-1</v>
      </c>
      <c r="AM335" s="44">
        <v>0</v>
      </c>
      <c r="AN335" s="44">
        <v>0</v>
      </c>
      <c r="AO335" s="44">
        <v>0</v>
      </c>
      <c r="AP335" s="44">
        <v>0</v>
      </c>
      <c r="AQ335" s="45">
        <v>0</v>
      </c>
      <c r="AR335" s="47">
        <f t="shared" si="113"/>
        <v>0</v>
      </c>
      <c r="AS335" s="44">
        <v>-3.89</v>
      </c>
      <c r="AT335" s="44">
        <v>1183.55</v>
      </c>
      <c r="AU335" s="44">
        <v>556.79</v>
      </c>
      <c r="AV335" s="44">
        <v>4602.42</v>
      </c>
      <c r="AW335" s="45">
        <v>1980.51</v>
      </c>
      <c r="AX335" s="47">
        <f t="shared" si="114"/>
        <v>8319.3799999999992</v>
      </c>
      <c r="AY335" s="49">
        <f t="shared" si="105"/>
        <v>3.89</v>
      </c>
      <c r="AZ335" s="49">
        <f t="shared" si="105"/>
        <v>-1183.55</v>
      </c>
      <c r="BA335" s="49">
        <f t="shared" si="105"/>
        <v>-556.79</v>
      </c>
      <c r="BB335" s="49">
        <f t="shared" si="97"/>
        <v>-4602.42</v>
      </c>
      <c r="BC335" s="50">
        <f t="shared" si="97"/>
        <v>-1980.51</v>
      </c>
      <c r="BD335" s="51">
        <f t="shared" si="97"/>
        <v>-8319.3799999999992</v>
      </c>
      <c r="BE335" s="53">
        <f t="shared" si="106"/>
        <v>-1</v>
      </c>
      <c r="BF335" s="53">
        <f t="shared" si="106"/>
        <v>-1</v>
      </c>
      <c r="BG335" s="53">
        <f t="shared" si="106"/>
        <v>-1</v>
      </c>
      <c r="BH335" s="53">
        <f t="shared" si="98"/>
        <v>-1</v>
      </c>
      <c r="BI335" s="54">
        <f t="shared" si="98"/>
        <v>-1</v>
      </c>
      <c r="BJ335" s="55">
        <f t="shared" si="98"/>
        <v>-1</v>
      </c>
      <c r="BK335" s="56">
        <f t="shared" si="107"/>
        <v>0</v>
      </c>
      <c r="BL335" s="56">
        <f t="shared" si="107"/>
        <v>0</v>
      </c>
      <c r="BM335" s="56">
        <f t="shared" si="107"/>
        <v>0</v>
      </c>
      <c r="BN335" s="56">
        <f t="shared" si="99"/>
        <v>0</v>
      </c>
      <c r="BO335" s="57">
        <f t="shared" si="99"/>
        <v>0</v>
      </c>
      <c r="BP335" s="58">
        <f t="shared" si="99"/>
        <v>0</v>
      </c>
      <c r="BQ335" s="56">
        <f t="shared" si="108"/>
        <v>1</v>
      </c>
      <c r="BR335" s="56">
        <f t="shared" si="108"/>
        <v>0.2247787442549474</v>
      </c>
      <c r="BS335" s="56">
        <f t="shared" si="108"/>
        <v>0.72811560088923755</v>
      </c>
      <c r="BT335" s="56">
        <f t="shared" si="100"/>
        <v>0.30250261592903605</v>
      </c>
      <c r="BU335" s="57">
        <f t="shared" si="100"/>
        <v>0.2783609045805282</v>
      </c>
      <c r="BV335" s="58">
        <f t="shared" si="100"/>
        <v>0.2933947062995339</v>
      </c>
      <c r="BW335" s="56">
        <f t="shared" si="109"/>
        <v>-1</v>
      </c>
      <c r="BX335" s="56">
        <f t="shared" si="109"/>
        <v>-0.2247787442549474</v>
      </c>
      <c r="BY335" s="56">
        <f t="shared" si="109"/>
        <v>-0.72811560088923755</v>
      </c>
      <c r="BZ335" s="56">
        <f t="shared" si="101"/>
        <v>-0.30250261592903605</v>
      </c>
      <c r="CA335" s="57">
        <f t="shared" si="101"/>
        <v>-0.2783609045805282</v>
      </c>
      <c r="CB335" s="58">
        <f t="shared" si="101"/>
        <v>-0.2933947062995339</v>
      </c>
      <c r="CC335" s="44">
        <f t="shared" si="110"/>
        <v>-10000</v>
      </c>
      <c r="CD335" s="44">
        <f t="shared" si="110"/>
        <v>-2247.7874425494738</v>
      </c>
      <c r="CE335" s="44">
        <f t="shared" si="110"/>
        <v>-7281.1560088923752</v>
      </c>
      <c r="CF335" s="44">
        <f t="shared" si="102"/>
        <v>-3025.0261592903603</v>
      </c>
      <c r="CG335" s="45">
        <f t="shared" si="102"/>
        <v>-2783.6090458052822</v>
      </c>
      <c r="CH335" s="47">
        <f t="shared" si="102"/>
        <v>-2933.9470629953389</v>
      </c>
      <c r="CI335" s="58">
        <f>IFERROR(M335/'Class Sum-WR'!M335,0)</f>
        <v>0</v>
      </c>
      <c r="CJ335" s="58">
        <f>IFERROR(M335/'Class Sum-TH'!M335,0)</f>
        <v>0</v>
      </c>
    </row>
    <row r="336" spans="1:88" hidden="1" outlineLevel="1" x14ac:dyDescent="0.2">
      <c r="A336" t="s">
        <v>46</v>
      </c>
      <c r="B336" t="s">
        <v>46</v>
      </c>
      <c r="C336" t="s">
        <v>122</v>
      </c>
      <c r="D336" t="s">
        <v>122</v>
      </c>
      <c r="E336" t="s">
        <v>120</v>
      </c>
      <c r="F336" s="27">
        <f t="shared" ref="F336:F377" si="115">+F335+1</f>
        <v>46341</v>
      </c>
      <c r="G336" s="60" t="s">
        <v>35</v>
      </c>
      <c r="H336" s="28">
        <v>0</v>
      </c>
      <c r="I336" s="2">
        <v>0</v>
      </c>
      <c r="J336" s="2">
        <v>0</v>
      </c>
      <c r="K336" s="2">
        <v>0</v>
      </c>
      <c r="L336" s="29">
        <v>0</v>
      </c>
      <c r="M336" s="30">
        <f t="shared" si="111"/>
        <v>0</v>
      </c>
      <c r="N336" t="s">
        <v>49</v>
      </c>
      <c r="O336" t="s">
        <v>49</v>
      </c>
      <c r="P336" t="s">
        <v>122</v>
      </c>
      <c r="Q336" t="s">
        <v>122</v>
      </c>
      <c r="R336" t="s">
        <v>120</v>
      </c>
      <c r="S336" s="27">
        <f t="shared" ref="S336:S377" si="116">+S335+1</f>
        <v>45977</v>
      </c>
      <c r="T336" s="60" t="s">
        <v>35</v>
      </c>
      <c r="U336" s="28">
        <v>4.99</v>
      </c>
      <c r="V336" s="2">
        <v>2556.69</v>
      </c>
      <c r="W336" s="2">
        <v>58.82</v>
      </c>
      <c r="X336" s="2">
        <v>5318.73</v>
      </c>
      <c r="Y336" s="29">
        <v>2435.84</v>
      </c>
      <c r="Z336" s="31">
        <f t="shared" si="112"/>
        <v>10375.07</v>
      </c>
      <c r="AA336" s="32">
        <f t="shared" si="103"/>
        <v>-4.99</v>
      </c>
      <c r="AB336" s="5">
        <f t="shared" si="103"/>
        <v>-2556.69</v>
      </c>
      <c r="AC336" s="5">
        <f t="shared" si="103"/>
        <v>-58.82</v>
      </c>
      <c r="AD336" s="5">
        <f t="shared" si="95"/>
        <v>-5318.73</v>
      </c>
      <c r="AE336" s="33">
        <f t="shared" si="95"/>
        <v>-2435.84</v>
      </c>
      <c r="AF336" s="34">
        <f t="shared" si="95"/>
        <v>-10375.07</v>
      </c>
      <c r="AG336" s="35">
        <f t="shared" si="104"/>
        <v>-1</v>
      </c>
      <c r="AH336" s="7">
        <f t="shared" si="104"/>
        <v>-1</v>
      </c>
      <c r="AI336" s="7">
        <f t="shared" si="104"/>
        <v>-1</v>
      </c>
      <c r="AJ336" s="7">
        <f t="shared" si="96"/>
        <v>-1</v>
      </c>
      <c r="AK336" s="36">
        <f t="shared" si="96"/>
        <v>-1</v>
      </c>
      <c r="AL336" s="37">
        <f t="shared" si="96"/>
        <v>-1</v>
      </c>
      <c r="AM336" s="2">
        <v>0</v>
      </c>
      <c r="AN336" s="2">
        <v>0</v>
      </c>
      <c r="AO336" s="2">
        <v>0</v>
      </c>
      <c r="AP336" s="2">
        <v>0</v>
      </c>
      <c r="AQ336" s="29">
        <v>0</v>
      </c>
      <c r="AR336" s="31">
        <f t="shared" si="113"/>
        <v>0</v>
      </c>
      <c r="AS336" s="2">
        <v>4.99</v>
      </c>
      <c r="AT336" s="2">
        <v>624.01</v>
      </c>
      <c r="AU336" s="2">
        <v>-63.06</v>
      </c>
      <c r="AV336" s="2">
        <v>1647.26</v>
      </c>
      <c r="AW336" s="29">
        <v>759.29</v>
      </c>
      <c r="AX336" s="31">
        <f t="shared" si="114"/>
        <v>2972.49</v>
      </c>
      <c r="AY336" s="5">
        <f t="shared" si="105"/>
        <v>-4.99</v>
      </c>
      <c r="AZ336" s="5">
        <f t="shared" si="105"/>
        <v>-624.01</v>
      </c>
      <c r="BA336" s="5">
        <f t="shared" si="105"/>
        <v>63.06</v>
      </c>
      <c r="BB336" s="5">
        <f t="shared" si="97"/>
        <v>-1647.26</v>
      </c>
      <c r="BC336" s="33">
        <f t="shared" si="97"/>
        <v>-759.29</v>
      </c>
      <c r="BD336" s="34">
        <f t="shared" si="97"/>
        <v>-2972.49</v>
      </c>
      <c r="BE336" s="7">
        <f t="shared" si="106"/>
        <v>-1</v>
      </c>
      <c r="BF336" s="7">
        <f t="shared" si="106"/>
        <v>-1</v>
      </c>
      <c r="BG336" s="7">
        <f t="shared" si="106"/>
        <v>-1</v>
      </c>
      <c r="BH336" s="7">
        <f t="shared" si="98"/>
        <v>-1</v>
      </c>
      <c r="BI336" s="36">
        <f t="shared" si="98"/>
        <v>-1</v>
      </c>
      <c r="BJ336" s="37">
        <f t="shared" si="98"/>
        <v>-1</v>
      </c>
      <c r="BK336" s="38">
        <f t="shared" si="107"/>
        <v>0</v>
      </c>
      <c r="BL336" s="38">
        <f t="shared" si="107"/>
        <v>0</v>
      </c>
      <c r="BM336" s="38">
        <f t="shared" si="107"/>
        <v>0</v>
      </c>
      <c r="BN336" s="38">
        <f t="shared" si="99"/>
        <v>0</v>
      </c>
      <c r="BO336" s="39">
        <f t="shared" si="99"/>
        <v>0</v>
      </c>
      <c r="BP336" s="40">
        <f t="shared" si="99"/>
        <v>0</v>
      </c>
      <c r="BQ336" s="38">
        <f t="shared" si="108"/>
        <v>1</v>
      </c>
      <c r="BR336" s="38">
        <f t="shared" si="108"/>
        <v>0.24406948046106489</v>
      </c>
      <c r="BS336" s="38">
        <f t="shared" si="108"/>
        <v>-1.0720843250595036</v>
      </c>
      <c r="BT336" s="38">
        <f t="shared" si="100"/>
        <v>0.30970927270231807</v>
      </c>
      <c r="BU336" s="39">
        <f t="shared" si="100"/>
        <v>0.31171587624802938</v>
      </c>
      <c r="BV336" s="40">
        <f t="shared" si="100"/>
        <v>0.2865031272078164</v>
      </c>
      <c r="BW336" s="38">
        <f t="shared" si="109"/>
        <v>-1</v>
      </c>
      <c r="BX336" s="38">
        <f t="shared" si="109"/>
        <v>-0.24406948046106489</v>
      </c>
      <c r="BY336" s="38">
        <f t="shared" si="109"/>
        <v>1.0720843250595036</v>
      </c>
      <c r="BZ336" s="38">
        <f t="shared" si="101"/>
        <v>-0.30970927270231807</v>
      </c>
      <c r="CA336" s="39">
        <f t="shared" si="101"/>
        <v>-0.31171587624802938</v>
      </c>
      <c r="CB336" s="40">
        <f t="shared" si="101"/>
        <v>-0.2865031272078164</v>
      </c>
      <c r="CC336" s="2">
        <f t="shared" si="110"/>
        <v>-10000</v>
      </c>
      <c r="CD336" s="2">
        <f t="shared" si="110"/>
        <v>-2440.694804610649</v>
      </c>
      <c r="CE336" s="2">
        <f t="shared" si="110"/>
        <v>10720.843250595035</v>
      </c>
      <c r="CF336" s="2">
        <f t="shared" si="102"/>
        <v>-3097.0927270231809</v>
      </c>
      <c r="CG336" s="29">
        <f t="shared" si="102"/>
        <v>-3117.1587624802937</v>
      </c>
      <c r="CH336" s="31">
        <f t="shared" si="102"/>
        <v>-2865.031272078164</v>
      </c>
      <c r="CI336" s="40">
        <f>IFERROR(M336/'Class Sum-WR'!M336,0)</f>
        <v>0</v>
      </c>
      <c r="CJ336" s="40">
        <f>IFERROR(M336/'Class Sum-TH'!M336,0)</f>
        <v>0</v>
      </c>
    </row>
    <row r="337" spans="1:88" hidden="1" outlineLevel="1" x14ac:dyDescent="0.2">
      <c r="A337" t="s">
        <v>46</v>
      </c>
      <c r="B337" t="s">
        <v>46</v>
      </c>
      <c r="C337" t="s">
        <v>122</v>
      </c>
      <c r="D337" t="s">
        <v>122</v>
      </c>
      <c r="E337" t="s">
        <v>120</v>
      </c>
      <c r="F337" s="27">
        <f t="shared" si="115"/>
        <v>46342</v>
      </c>
      <c r="G337" s="60" t="s">
        <v>36</v>
      </c>
      <c r="H337" s="28">
        <v>0</v>
      </c>
      <c r="I337" s="2">
        <v>0</v>
      </c>
      <c r="J337" s="2">
        <v>0</v>
      </c>
      <c r="K337" s="2">
        <v>0</v>
      </c>
      <c r="L337" s="29">
        <v>0</v>
      </c>
      <c r="M337" s="30">
        <f t="shared" si="111"/>
        <v>0</v>
      </c>
      <c r="N337" t="s">
        <v>49</v>
      </c>
      <c r="O337" t="s">
        <v>49</v>
      </c>
      <c r="P337" t="s">
        <v>122</v>
      </c>
      <c r="Q337" t="s">
        <v>122</v>
      </c>
      <c r="R337" t="s">
        <v>120</v>
      </c>
      <c r="S337" s="27">
        <f t="shared" si="116"/>
        <v>45978</v>
      </c>
      <c r="T337" s="60" t="s">
        <v>36</v>
      </c>
      <c r="U337" s="28">
        <v>-366.39</v>
      </c>
      <c r="V337" s="2">
        <v>1567.19</v>
      </c>
      <c r="W337" s="2">
        <v>143.66999999999999</v>
      </c>
      <c r="X337" s="2">
        <v>7447.44</v>
      </c>
      <c r="Y337" s="29">
        <v>3439.53</v>
      </c>
      <c r="Z337" s="31">
        <f t="shared" si="112"/>
        <v>12231.44</v>
      </c>
      <c r="AA337" s="32">
        <f t="shared" si="103"/>
        <v>366.39</v>
      </c>
      <c r="AB337" s="5">
        <f t="shared" si="103"/>
        <v>-1567.19</v>
      </c>
      <c r="AC337" s="5">
        <f t="shared" si="103"/>
        <v>-143.66999999999999</v>
      </c>
      <c r="AD337" s="5">
        <f t="shared" si="95"/>
        <v>-7447.44</v>
      </c>
      <c r="AE337" s="33">
        <f t="shared" si="95"/>
        <v>-3439.53</v>
      </c>
      <c r="AF337" s="34">
        <f t="shared" si="95"/>
        <v>-12231.44</v>
      </c>
      <c r="AG337" s="35">
        <f t="shared" si="104"/>
        <v>-1</v>
      </c>
      <c r="AH337" s="7">
        <f t="shared" si="104"/>
        <v>-1</v>
      </c>
      <c r="AI337" s="7">
        <f t="shared" si="104"/>
        <v>-1</v>
      </c>
      <c r="AJ337" s="7">
        <f t="shared" si="96"/>
        <v>-1</v>
      </c>
      <c r="AK337" s="36">
        <f t="shared" si="96"/>
        <v>-1</v>
      </c>
      <c r="AL337" s="37">
        <f t="shared" si="96"/>
        <v>-1</v>
      </c>
      <c r="AM337" s="2">
        <v>0</v>
      </c>
      <c r="AN337" s="2">
        <v>0</v>
      </c>
      <c r="AO337" s="2">
        <v>0</v>
      </c>
      <c r="AP337" s="2">
        <v>0</v>
      </c>
      <c r="AQ337" s="29">
        <v>0</v>
      </c>
      <c r="AR337" s="31">
        <f t="shared" si="113"/>
        <v>0</v>
      </c>
      <c r="AS337" s="2">
        <v>-366.39</v>
      </c>
      <c r="AT337" s="2">
        <v>337.88</v>
      </c>
      <c r="AU337" s="2">
        <v>68.45</v>
      </c>
      <c r="AV337" s="2">
        <v>2144.75</v>
      </c>
      <c r="AW337" s="29">
        <v>995.95</v>
      </c>
      <c r="AX337" s="31">
        <f t="shared" si="114"/>
        <v>3180.6400000000003</v>
      </c>
      <c r="AY337" s="5">
        <f t="shared" si="105"/>
        <v>366.39</v>
      </c>
      <c r="AZ337" s="5">
        <f t="shared" si="105"/>
        <v>-337.88</v>
      </c>
      <c r="BA337" s="5">
        <f t="shared" si="105"/>
        <v>-68.45</v>
      </c>
      <c r="BB337" s="5">
        <f t="shared" si="97"/>
        <v>-2144.75</v>
      </c>
      <c r="BC337" s="33">
        <f t="shared" si="97"/>
        <v>-995.95</v>
      </c>
      <c r="BD337" s="34">
        <f t="shared" si="97"/>
        <v>-3180.6400000000003</v>
      </c>
      <c r="BE337" s="7">
        <f t="shared" si="106"/>
        <v>-1</v>
      </c>
      <c r="BF337" s="7">
        <f t="shared" si="106"/>
        <v>-1</v>
      </c>
      <c r="BG337" s="7">
        <f t="shared" si="106"/>
        <v>-1</v>
      </c>
      <c r="BH337" s="7">
        <f t="shared" si="98"/>
        <v>-1</v>
      </c>
      <c r="BI337" s="36">
        <f t="shared" si="98"/>
        <v>-1</v>
      </c>
      <c r="BJ337" s="37">
        <f t="shared" si="98"/>
        <v>-1</v>
      </c>
      <c r="BK337" s="38">
        <f t="shared" si="107"/>
        <v>0</v>
      </c>
      <c r="BL337" s="38">
        <f t="shared" si="107"/>
        <v>0</v>
      </c>
      <c r="BM337" s="38">
        <f t="shared" si="107"/>
        <v>0</v>
      </c>
      <c r="BN337" s="38">
        <f t="shared" si="99"/>
        <v>0</v>
      </c>
      <c r="BO337" s="39">
        <f t="shared" si="99"/>
        <v>0</v>
      </c>
      <c r="BP337" s="40">
        <f t="shared" si="99"/>
        <v>0</v>
      </c>
      <c r="BQ337" s="38">
        <f t="shared" si="108"/>
        <v>1</v>
      </c>
      <c r="BR337" s="38">
        <f t="shared" si="108"/>
        <v>0.21559606684575577</v>
      </c>
      <c r="BS337" s="38">
        <f t="shared" si="108"/>
        <v>0.47643906173870681</v>
      </c>
      <c r="BT337" s="38">
        <f t="shared" si="100"/>
        <v>0.28798486459776784</v>
      </c>
      <c r="BU337" s="39">
        <f t="shared" si="100"/>
        <v>0.28955991080176652</v>
      </c>
      <c r="BV337" s="40">
        <f t="shared" si="100"/>
        <v>0.26003806583689248</v>
      </c>
      <c r="BW337" s="38">
        <f t="shared" si="109"/>
        <v>-1</v>
      </c>
      <c r="BX337" s="38">
        <f t="shared" si="109"/>
        <v>-0.21559606684575577</v>
      </c>
      <c r="BY337" s="38">
        <f t="shared" si="109"/>
        <v>-0.47643906173870681</v>
      </c>
      <c r="BZ337" s="38">
        <f t="shared" si="101"/>
        <v>-0.28798486459776784</v>
      </c>
      <c r="CA337" s="39">
        <f t="shared" si="101"/>
        <v>-0.28955991080176652</v>
      </c>
      <c r="CB337" s="40">
        <f t="shared" si="101"/>
        <v>-0.26003806583689248</v>
      </c>
      <c r="CC337" s="2">
        <f t="shared" si="110"/>
        <v>-10000</v>
      </c>
      <c r="CD337" s="2">
        <f t="shared" si="110"/>
        <v>-2155.9606684575579</v>
      </c>
      <c r="CE337" s="2">
        <f t="shared" si="110"/>
        <v>-4764.3906173870682</v>
      </c>
      <c r="CF337" s="2">
        <f t="shared" si="102"/>
        <v>-2879.8486459776786</v>
      </c>
      <c r="CG337" s="29">
        <f t="shared" si="102"/>
        <v>-2895.599108017665</v>
      </c>
      <c r="CH337" s="31">
        <f t="shared" si="102"/>
        <v>-2600.3806583689247</v>
      </c>
      <c r="CI337" s="40">
        <f>IFERROR(M337/'Class Sum-WR'!M337,0)</f>
        <v>0</v>
      </c>
      <c r="CJ337" s="40">
        <f>IFERROR(M337/'Class Sum-TH'!M337,0)</f>
        <v>0</v>
      </c>
    </row>
    <row r="338" spans="1:88" hidden="1" outlineLevel="1" x14ac:dyDescent="0.2">
      <c r="A338" t="s">
        <v>46</v>
      </c>
      <c r="B338" t="s">
        <v>46</v>
      </c>
      <c r="C338" t="s">
        <v>122</v>
      </c>
      <c r="D338" t="s">
        <v>122</v>
      </c>
      <c r="E338" t="s">
        <v>120</v>
      </c>
      <c r="F338" s="27">
        <f t="shared" si="115"/>
        <v>46343</v>
      </c>
      <c r="G338" s="60" t="s">
        <v>37</v>
      </c>
      <c r="H338" s="28">
        <v>0</v>
      </c>
      <c r="I338" s="2">
        <v>0</v>
      </c>
      <c r="J338" s="2">
        <v>0</v>
      </c>
      <c r="K338" s="2">
        <v>0</v>
      </c>
      <c r="L338" s="29">
        <v>0</v>
      </c>
      <c r="M338" s="30">
        <f t="shared" si="111"/>
        <v>0</v>
      </c>
      <c r="N338" t="s">
        <v>49</v>
      </c>
      <c r="O338" t="s">
        <v>49</v>
      </c>
      <c r="P338" t="s">
        <v>122</v>
      </c>
      <c r="Q338" t="s">
        <v>122</v>
      </c>
      <c r="R338" t="s">
        <v>120</v>
      </c>
      <c r="S338" s="27">
        <f t="shared" si="116"/>
        <v>45979</v>
      </c>
      <c r="T338" s="60" t="s">
        <v>37</v>
      </c>
      <c r="U338" s="28">
        <v>-6.55</v>
      </c>
      <c r="V338" s="2">
        <v>926.7</v>
      </c>
      <c r="W338" s="2">
        <v>766.1</v>
      </c>
      <c r="X338" s="2">
        <v>6694.93</v>
      </c>
      <c r="Y338" s="29">
        <v>4264.42</v>
      </c>
      <c r="Z338" s="31">
        <f t="shared" si="112"/>
        <v>12645.6</v>
      </c>
      <c r="AA338" s="32">
        <f t="shared" si="103"/>
        <v>6.55</v>
      </c>
      <c r="AB338" s="5">
        <f t="shared" si="103"/>
        <v>-926.7</v>
      </c>
      <c r="AC338" s="5">
        <f t="shared" si="103"/>
        <v>-766.1</v>
      </c>
      <c r="AD338" s="5">
        <f t="shared" si="95"/>
        <v>-6694.93</v>
      </c>
      <c r="AE338" s="33">
        <f t="shared" si="95"/>
        <v>-4264.42</v>
      </c>
      <c r="AF338" s="34">
        <f t="shared" si="95"/>
        <v>-12645.6</v>
      </c>
      <c r="AG338" s="35">
        <f t="shared" si="104"/>
        <v>-1</v>
      </c>
      <c r="AH338" s="7">
        <f t="shared" si="104"/>
        <v>-1</v>
      </c>
      <c r="AI338" s="7">
        <f t="shared" si="104"/>
        <v>-1</v>
      </c>
      <c r="AJ338" s="7">
        <f t="shared" si="96"/>
        <v>-1</v>
      </c>
      <c r="AK338" s="36">
        <f t="shared" si="96"/>
        <v>-1</v>
      </c>
      <c r="AL338" s="37">
        <f t="shared" si="96"/>
        <v>-1</v>
      </c>
      <c r="AM338" s="2">
        <v>0</v>
      </c>
      <c r="AN338" s="2">
        <v>0</v>
      </c>
      <c r="AO338" s="2">
        <v>0</v>
      </c>
      <c r="AP338" s="2">
        <v>0</v>
      </c>
      <c r="AQ338" s="29">
        <v>0</v>
      </c>
      <c r="AR338" s="31">
        <f t="shared" si="113"/>
        <v>0</v>
      </c>
      <c r="AS338" s="2">
        <v>-6.55</v>
      </c>
      <c r="AT338" s="2">
        <v>204.92</v>
      </c>
      <c r="AU338" s="2">
        <v>517.22</v>
      </c>
      <c r="AV338" s="2">
        <v>1994.84</v>
      </c>
      <c r="AW338" s="29">
        <v>1009.15</v>
      </c>
      <c r="AX338" s="31">
        <f t="shared" si="114"/>
        <v>3719.58</v>
      </c>
      <c r="AY338" s="5">
        <f t="shared" si="105"/>
        <v>6.55</v>
      </c>
      <c r="AZ338" s="5">
        <f t="shared" si="105"/>
        <v>-204.92</v>
      </c>
      <c r="BA338" s="5">
        <f t="shared" si="105"/>
        <v>-517.22</v>
      </c>
      <c r="BB338" s="5">
        <f t="shared" si="97"/>
        <v>-1994.84</v>
      </c>
      <c r="BC338" s="33">
        <f t="shared" si="97"/>
        <v>-1009.15</v>
      </c>
      <c r="BD338" s="34">
        <f t="shared" si="97"/>
        <v>-3719.58</v>
      </c>
      <c r="BE338" s="7">
        <f t="shared" si="106"/>
        <v>-1</v>
      </c>
      <c r="BF338" s="7">
        <f t="shared" si="106"/>
        <v>-1</v>
      </c>
      <c r="BG338" s="7">
        <f t="shared" si="106"/>
        <v>-1</v>
      </c>
      <c r="BH338" s="7">
        <f t="shared" si="98"/>
        <v>-1</v>
      </c>
      <c r="BI338" s="36">
        <f t="shared" si="98"/>
        <v>-1</v>
      </c>
      <c r="BJ338" s="37">
        <f t="shared" si="98"/>
        <v>-1</v>
      </c>
      <c r="BK338" s="38">
        <f t="shared" si="107"/>
        <v>0</v>
      </c>
      <c r="BL338" s="38">
        <f t="shared" si="107"/>
        <v>0</v>
      </c>
      <c r="BM338" s="38">
        <f t="shared" si="107"/>
        <v>0</v>
      </c>
      <c r="BN338" s="38">
        <f t="shared" si="99"/>
        <v>0</v>
      </c>
      <c r="BO338" s="39">
        <f t="shared" si="99"/>
        <v>0</v>
      </c>
      <c r="BP338" s="40">
        <f t="shared" si="99"/>
        <v>0</v>
      </c>
      <c r="BQ338" s="38">
        <f t="shared" si="108"/>
        <v>1</v>
      </c>
      <c r="BR338" s="38">
        <f t="shared" si="108"/>
        <v>0.2211287363763893</v>
      </c>
      <c r="BS338" s="38">
        <f t="shared" si="108"/>
        <v>0.6751337945437933</v>
      </c>
      <c r="BT338" s="38">
        <f t="shared" si="100"/>
        <v>0.29796278676550758</v>
      </c>
      <c r="BU338" s="39">
        <f t="shared" si="100"/>
        <v>0.23664413917953672</v>
      </c>
      <c r="BV338" s="40">
        <f t="shared" si="100"/>
        <v>0.29414025431770735</v>
      </c>
      <c r="BW338" s="38">
        <f t="shared" si="109"/>
        <v>-1</v>
      </c>
      <c r="BX338" s="38">
        <f t="shared" si="109"/>
        <v>-0.2211287363763893</v>
      </c>
      <c r="BY338" s="38">
        <f t="shared" si="109"/>
        <v>-0.6751337945437933</v>
      </c>
      <c r="BZ338" s="38">
        <f t="shared" si="101"/>
        <v>-0.29796278676550758</v>
      </c>
      <c r="CA338" s="39">
        <f t="shared" si="101"/>
        <v>-0.23664413917953672</v>
      </c>
      <c r="CB338" s="40">
        <f t="shared" si="101"/>
        <v>-0.29414025431770735</v>
      </c>
      <c r="CC338" s="2">
        <f t="shared" si="110"/>
        <v>-10000</v>
      </c>
      <c r="CD338" s="2">
        <f t="shared" si="110"/>
        <v>-2211.2873637638932</v>
      </c>
      <c r="CE338" s="2">
        <f t="shared" si="110"/>
        <v>-6751.3379454379328</v>
      </c>
      <c r="CF338" s="2">
        <f t="shared" si="102"/>
        <v>-2979.627867655076</v>
      </c>
      <c r="CG338" s="29">
        <f t="shared" si="102"/>
        <v>-2366.4413917953671</v>
      </c>
      <c r="CH338" s="31">
        <f t="shared" si="102"/>
        <v>-2941.4025431770733</v>
      </c>
      <c r="CI338" s="40">
        <f>IFERROR(M338/'Class Sum-WR'!M338,0)</f>
        <v>0</v>
      </c>
      <c r="CJ338" s="40">
        <f>IFERROR(M338/'Class Sum-TH'!M338,0)</f>
        <v>0</v>
      </c>
    </row>
    <row r="339" spans="1:88" hidden="1" outlineLevel="1" x14ac:dyDescent="0.2">
      <c r="A339" t="s">
        <v>46</v>
      </c>
      <c r="B339" t="s">
        <v>46</v>
      </c>
      <c r="C339" t="s">
        <v>122</v>
      </c>
      <c r="D339" t="s">
        <v>122</v>
      </c>
      <c r="E339" t="s">
        <v>120</v>
      </c>
      <c r="F339" s="27">
        <f t="shared" si="115"/>
        <v>46344</v>
      </c>
      <c r="G339" s="60" t="s">
        <v>38</v>
      </c>
      <c r="H339" s="28">
        <v>0</v>
      </c>
      <c r="I339" s="2">
        <v>0</v>
      </c>
      <c r="J339" s="2">
        <v>0</v>
      </c>
      <c r="K339" s="2">
        <v>0</v>
      </c>
      <c r="L339" s="29">
        <v>0</v>
      </c>
      <c r="M339" s="30">
        <f t="shared" si="111"/>
        <v>0</v>
      </c>
      <c r="N339" t="s">
        <v>49</v>
      </c>
      <c r="O339" t="s">
        <v>49</v>
      </c>
      <c r="P339" t="s">
        <v>122</v>
      </c>
      <c r="Q339" t="s">
        <v>122</v>
      </c>
      <c r="R339" t="s">
        <v>120</v>
      </c>
      <c r="S339" s="27">
        <f t="shared" si="116"/>
        <v>45980</v>
      </c>
      <c r="T339" s="60" t="s">
        <v>38</v>
      </c>
      <c r="U339" s="28">
        <v>1.67</v>
      </c>
      <c r="V339" s="2">
        <v>2038.14</v>
      </c>
      <c r="W339" s="2">
        <v>182.1</v>
      </c>
      <c r="X339" s="2">
        <v>7370.44</v>
      </c>
      <c r="Y339" s="29">
        <v>8997.19</v>
      </c>
      <c r="Z339" s="31">
        <f t="shared" si="112"/>
        <v>18589.54</v>
      </c>
      <c r="AA339" s="32">
        <f t="shared" si="103"/>
        <v>-1.67</v>
      </c>
      <c r="AB339" s="5">
        <f t="shared" si="103"/>
        <v>-2038.14</v>
      </c>
      <c r="AC339" s="5">
        <f t="shared" si="103"/>
        <v>-182.1</v>
      </c>
      <c r="AD339" s="5">
        <f t="shared" si="95"/>
        <v>-7370.44</v>
      </c>
      <c r="AE339" s="33">
        <f t="shared" si="95"/>
        <v>-8997.19</v>
      </c>
      <c r="AF339" s="34">
        <f t="shared" si="95"/>
        <v>-18589.54</v>
      </c>
      <c r="AG339" s="35">
        <f t="shared" si="104"/>
        <v>-1</v>
      </c>
      <c r="AH339" s="7">
        <f t="shared" si="104"/>
        <v>-1</v>
      </c>
      <c r="AI339" s="7">
        <f t="shared" si="104"/>
        <v>-1</v>
      </c>
      <c r="AJ339" s="7">
        <f t="shared" si="96"/>
        <v>-1</v>
      </c>
      <c r="AK339" s="36">
        <f t="shared" si="96"/>
        <v>-1</v>
      </c>
      <c r="AL339" s="37">
        <f t="shared" si="96"/>
        <v>-1</v>
      </c>
      <c r="AM339" s="2">
        <v>0</v>
      </c>
      <c r="AN339" s="2">
        <v>0</v>
      </c>
      <c r="AO339" s="2">
        <v>0</v>
      </c>
      <c r="AP339" s="2">
        <v>0</v>
      </c>
      <c r="AQ339" s="29">
        <v>0</v>
      </c>
      <c r="AR339" s="31">
        <f t="shared" si="113"/>
        <v>0</v>
      </c>
      <c r="AS339" s="2">
        <v>1.67</v>
      </c>
      <c r="AT339" s="2">
        <v>458.49</v>
      </c>
      <c r="AU339" s="2">
        <v>81.069999999999993</v>
      </c>
      <c r="AV339" s="2">
        <v>2204.17</v>
      </c>
      <c r="AW339" s="29">
        <v>1588.21</v>
      </c>
      <c r="AX339" s="31">
        <f t="shared" si="114"/>
        <v>4333.6100000000006</v>
      </c>
      <c r="AY339" s="5">
        <f t="shared" si="105"/>
        <v>-1.67</v>
      </c>
      <c r="AZ339" s="5">
        <f t="shared" si="105"/>
        <v>-458.49</v>
      </c>
      <c r="BA339" s="5">
        <f t="shared" si="105"/>
        <v>-81.069999999999993</v>
      </c>
      <c r="BB339" s="5">
        <f t="shared" si="97"/>
        <v>-2204.17</v>
      </c>
      <c r="BC339" s="33">
        <f t="shared" si="97"/>
        <v>-1588.21</v>
      </c>
      <c r="BD339" s="34">
        <f t="shared" si="97"/>
        <v>-4333.6100000000006</v>
      </c>
      <c r="BE339" s="7">
        <f t="shared" si="106"/>
        <v>-1</v>
      </c>
      <c r="BF339" s="7">
        <f t="shared" si="106"/>
        <v>-1</v>
      </c>
      <c r="BG339" s="7">
        <f t="shared" si="106"/>
        <v>-1</v>
      </c>
      <c r="BH339" s="7">
        <f t="shared" si="98"/>
        <v>-1</v>
      </c>
      <c r="BI339" s="36">
        <f t="shared" si="98"/>
        <v>-1</v>
      </c>
      <c r="BJ339" s="37">
        <f t="shared" si="98"/>
        <v>-1</v>
      </c>
      <c r="BK339" s="38">
        <f t="shared" si="107"/>
        <v>0</v>
      </c>
      <c r="BL339" s="38">
        <f t="shared" si="107"/>
        <v>0</v>
      </c>
      <c r="BM339" s="38">
        <f t="shared" si="107"/>
        <v>0</v>
      </c>
      <c r="BN339" s="38">
        <f t="shared" si="99"/>
        <v>0</v>
      </c>
      <c r="BO339" s="39">
        <f t="shared" si="99"/>
        <v>0</v>
      </c>
      <c r="BP339" s="40">
        <f t="shared" si="99"/>
        <v>0</v>
      </c>
      <c r="BQ339" s="38">
        <f t="shared" si="108"/>
        <v>1</v>
      </c>
      <c r="BR339" s="38">
        <f t="shared" si="108"/>
        <v>0.22495510612617386</v>
      </c>
      <c r="BS339" s="38">
        <f t="shared" si="108"/>
        <v>0.44519494783086216</v>
      </c>
      <c r="BT339" s="38">
        <f t="shared" si="100"/>
        <v>0.29905541595888441</v>
      </c>
      <c r="BU339" s="39">
        <f t="shared" si="100"/>
        <v>0.17652289214743713</v>
      </c>
      <c r="BV339" s="40">
        <f t="shared" si="100"/>
        <v>0.23312088411009635</v>
      </c>
      <c r="BW339" s="38">
        <f t="shared" si="109"/>
        <v>-1</v>
      </c>
      <c r="BX339" s="38">
        <f t="shared" si="109"/>
        <v>-0.22495510612617386</v>
      </c>
      <c r="BY339" s="38">
        <f t="shared" si="109"/>
        <v>-0.44519494783086216</v>
      </c>
      <c r="BZ339" s="38">
        <f t="shared" si="101"/>
        <v>-0.29905541595888441</v>
      </c>
      <c r="CA339" s="39">
        <f t="shared" si="101"/>
        <v>-0.17652289214743713</v>
      </c>
      <c r="CB339" s="40">
        <f t="shared" si="101"/>
        <v>-0.23312088411009635</v>
      </c>
      <c r="CC339" s="2">
        <f t="shared" si="110"/>
        <v>-10000</v>
      </c>
      <c r="CD339" s="2">
        <f t="shared" si="110"/>
        <v>-2249.5510612617386</v>
      </c>
      <c r="CE339" s="2">
        <f t="shared" si="110"/>
        <v>-4451.949478308622</v>
      </c>
      <c r="CF339" s="2">
        <f t="shared" si="102"/>
        <v>-2990.554159588844</v>
      </c>
      <c r="CG339" s="29">
        <f t="shared" si="102"/>
        <v>-1765.2289214743714</v>
      </c>
      <c r="CH339" s="31">
        <f t="shared" si="102"/>
        <v>-2331.2088411009636</v>
      </c>
      <c r="CI339" s="40">
        <f>IFERROR(M339/'Class Sum-WR'!M339,0)</f>
        <v>0</v>
      </c>
      <c r="CJ339" s="40">
        <f>IFERROR(M339/'Class Sum-TH'!M339,0)</f>
        <v>0</v>
      </c>
    </row>
    <row r="340" spans="1:88" hidden="1" outlineLevel="1" x14ac:dyDescent="0.2">
      <c r="A340" t="s">
        <v>46</v>
      </c>
      <c r="B340" t="s">
        <v>46</v>
      </c>
      <c r="C340" t="s">
        <v>122</v>
      </c>
      <c r="D340" t="s">
        <v>122</v>
      </c>
      <c r="E340" t="s">
        <v>120</v>
      </c>
      <c r="F340" s="27">
        <f t="shared" si="115"/>
        <v>46345</v>
      </c>
      <c r="G340" s="60" t="s">
        <v>39</v>
      </c>
      <c r="H340" s="28">
        <v>0</v>
      </c>
      <c r="I340" s="2">
        <v>0</v>
      </c>
      <c r="J340" s="2">
        <v>0</v>
      </c>
      <c r="K340" s="2">
        <v>0</v>
      </c>
      <c r="L340" s="29">
        <v>0</v>
      </c>
      <c r="M340" s="30">
        <f t="shared" si="111"/>
        <v>0</v>
      </c>
      <c r="N340" t="s">
        <v>49</v>
      </c>
      <c r="O340" t="s">
        <v>49</v>
      </c>
      <c r="P340" t="s">
        <v>122</v>
      </c>
      <c r="Q340" t="s">
        <v>122</v>
      </c>
      <c r="R340" t="s">
        <v>120</v>
      </c>
      <c r="S340" s="27">
        <f t="shared" si="116"/>
        <v>45981</v>
      </c>
      <c r="T340" s="60" t="s">
        <v>39</v>
      </c>
      <c r="U340" s="28">
        <v>4.99</v>
      </c>
      <c r="V340" s="2">
        <v>3169.61</v>
      </c>
      <c r="W340" s="2">
        <v>212</v>
      </c>
      <c r="X340" s="2">
        <v>11679.36</v>
      </c>
      <c r="Y340" s="29">
        <v>6323.05</v>
      </c>
      <c r="Z340" s="31">
        <f t="shared" si="112"/>
        <v>21389.010000000002</v>
      </c>
      <c r="AA340" s="32">
        <f t="shared" si="103"/>
        <v>-4.99</v>
      </c>
      <c r="AB340" s="5">
        <f t="shared" si="103"/>
        <v>-3169.61</v>
      </c>
      <c r="AC340" s="5">
        <f t="shared" si="103"/>
        <v>-212</v>
      </c>
      <c r="AD340" s="5">
        <f t="shared" si="95"/>
        <v>-11679.36</v>
      </c>
      <c r="AE340" s="33">
        <f t="shared" si="95"/>
        <v>-6323.05</v>
      </c>
      <c r="AF340" s="34">
        <f t="shared" si="95"/>
        <v>-21389.010000000002</v>
      </c>
      <c r="AG340" s="35">
        <f t="shared" si="104"/>
        <v>-1</v>
      </c>
      <c r="AH340" s="7">
        <f t="shared" si="104"/>
        <v>-1</v>
      </c>
      <c r="AI340" s="7">
        <f t="shared" si="104"/>
        <v>-1</v>
      </c>
      <c r="AJ340" s="7">
        <f t="shared" si="96"/>
        <v>-1</v>
      </c>
      <c r="AK340" s="36">
        <f t="shared" si="96"/>
        <v>-1</v>
      </c>
      <c r="AL340" s="37">
        <f t="shared" si="96"/>
        <v>-1</v>
      </c>
      <c r="AM340" s="2">
        <v>0</v>
      </c>
      <c r="AN340" s="2">
        <v>0</v>
      </c>
      <c r="AO340" s="2">
        <v>0</v>
      </c>
      <c r="AP340" s="2">
        <v>0</v>
      </c>
      <c r="AQ340" s="29">
        <v>0</v>
      </c>
      <c r="AR340" s="31">
        <f t="shared" si="113"/>
        <v>0</v>
      </c>
      <c r="AS340" s="2">
        <v>4.99</v>
      </c>
      <c r="AT340" s="2">
        <v>730.51</v>
      </c>
      <c r="AU340" s="2">
        <v>87.76</v>
      </c>
      <c r="AV340" s="2">
        <v>3838.35</v>
      </c>
      <c r="AW340" s="29">
        <v>1678.91</v>
      </c>
      <c r="AX340" s="31">
        <f t="shared" si="114"/>
        <v>6340.5199999999995</v>
      </c>
      <c r="AY340" s="5">
        <f t="shared" si="105"/>
        <v>-4.99</v>
      </c>
      <c r="AZ340" s="5">
        <f t="shared" si="105"/>
        <v>-730.51</v>
      </c>
      <c r="BA340" s="5">
        <f t="shared" si="105"/>
        <v>-87.76</v>
      </c>
      <c r="BB340" s="5">
        <f t="shared" si="97"/>
        <v>-3838.35</v>
      </c>
      <c r="BC340" s="33">
        <f t="shared" si="97"/>
        <v>-1678.91</v>
      </c>
      <c r="BD340" s="34">
        <f t="shared" si="97"/>
        <v>-6340.5199999999995</v>
      </c>
      <c r="BE340" s="7">
        <f t="shared" si="106"/>
        <v>-1</v>
      </c>
      <c r="BF340" s="7">
        <f t="shared" si="106"/>
        <v>-1</v>
      </c>
      <c r="BG340" s="7">
        <f t="shared" si="106"/>
        <v>-1</v>
      </c>
      <c r="BH340" s="7">
        <f t="shared" si="98"/>
        <v>-1</v>
      </c>
      <c r="BI340" s="36">
        <f t="shared" si="98"/>
        <v>-1</v>
      </c>
      <c r="BJ340" s="37">
        <f t="shared" si="98"/>
        <v>-1</v>
      </c>
      <c r="BK340" s="38">
        <f t="shared" si="107"/>
        <v>0</v>
      </c>
      <c r="BL340" s="38">
        <f t="shared" si="107"/>
        <v>0</v>
      </c>
      <c r="BM340" s="38">
        <f t="shared" si="107"/>
        <v>0</v>
      </c>
      <c r="BN340" s="38">
        <f t="shared" si="99"/>
        <v>0</v>
      </c>
      <c r="BO340" s="39">
        <f t="shared" si="99"/>
        <v>0</v>
      </c>
      <c r="BP340" s="40">
        <f t="shared" si="99"/>
        <v>0</v>
      </c>
      <c r="BQ340" s="38">
        <f t="shared" si="108"/>
        <v>1</v>
      </c>
      <c r="BR340" s="38">
        <f t="shared" si="108"/>
        <v>0.23047314969349539</v>
      </c>
      <c r="BS340" s="38">
        <f t="shared" si="108"/>
        <v>0.41396226415094339</v>
      </c>
      <c r="BT340" s="38">
        <f t="shared" si="100"/>
        <v>0.32864386404734502</v>
      </c>
      <c r="BU340" s="39">
        <f t="shared" si="100"/>
        <v>0.26552217679758977</v>
      </c>
      <c r="BV340" s="40">
        <f t="shared" si="100"/>
        <v>0.29643821757061217</v>
      </c>
      <c r="BW340" s="38">
        <f t="shared" si="109"/>
        <v>-1</v>
      </c>
      <c r="BX340" s="38">
        <f t="shared" si="109"/>
        <v>-0.23047314969349539</v>
      </c>
      <c r="BY340" s="38">
        <f t="shared" si="109"/>
        <v>-0.41396226415094339</v>
      </c>
      <c r="BZ340" s="38">
        <f t="shared" si="101"/>
        <v>-0.32864386404734502</v>
      </c>
      <c r="CA340" s="39">
        <f t="shared" si="101"/>
        <v>-0.26552217679758977</v>
      </c>
      <c r="CB340" s="40">
        <f t="shared" si="101"/>
        <v>-0.29643821757061217</v>
      </c>
      <c r="CC340" s="2">
        <f t="shared" si="110"/>
        <v>-10000</v>
      </c>
      <c r="CD340" s="2">
        <f t="shared" si="110"/>
        <v>-2304.7314969349541</v>
      </c>
      <c r="CE340" s="2">
        <f t="shared" si="110"/>
        <v>-4139.6226415094343</v>
      </c>
      <c r="CF340" s="2">
        <f t="shared" si="102"/>
        <v>-3286.4386404734501</v>
      </c>
      <c r="CG340" s="29">
        <f t="shared" si="102"/>
        <v>-2655.2217679758978</v>
      </c>
      <c r="CH340" s="31">
        <f t="shared" si="102"/>
        <v>-2964.3821757061219</v>
      </c>
      <c r="CI340" s="40">
        <f>IFERROR(M340/'Class Sum-WR'!M340,0)</f>
        <v>0</v>
      </c>
      <c r="CJ340" s="40">
        <f>IFERROR(M340/'Class Sum-TH'!M340,0)</f>
        <v>0</v>
      </c>
    </row>
    <row r="341" spans="1:88" hidden="1" outlineLevel="1" x14ac:dyDescent="0.2">
      <c r="A341" t="s">
        <v>46</v>
      </c>
      <c r="B341" t="s">
        <v>46</v>
      </c>
      <c r="C341" t="s">
        <v>122</v>
      </c>
      <c r="D341" t="s">
        <v>122</v>
      </c>
      <c r="E341" t="s">
        <v>120</v>
      </c>
      <c r="F341" s="27">
        <f t="shared" si="115"/>
        <v>46346</v>
      </c>
      <c r="G341" s="60" t="s">
        <v>40</v>
      </c>
      <c r="H341" s="28">
        <v>0</v>
      </c>
      <c r="I341" s="2">
        <v>0</v>
      </c>
      <c r="J341" s="2">
        <v>0</v>
      </c>
      <c r="K341" s="2">
        <v>0</v>
      </c>
      <c r="L341" s="29">
        <v>0</v>
      </c>
      <c r="M341" s="30">
        <f t="shared" si="111"/>
        <v>0</v>
      </c>
      <c r="N341" t="s">
        <v>49</v>
      </c>
      <c r="O341" t="s">
        <v>49</v>
      </c>
      <c r="P341" t="s">
        <v>122</v>
      </c>
      <c r="Q341" t="s">
        <v>122</v>
      </c>
      <c r="R341" t="s">
        <v>120</v>
      </c>
      <c r="S341" s="27">
        <f t="shared" si="116"/>
        <v>45982</v>
      </c>
      <c r="T341" s="60" t="s">
        <v>40</v>
      </c>
      <c r="U341" s="28">
        <v>-21.23</v>
      </c>
      <c r="V341" s="2">
        <v>5319.89</v>
      </c>
      <c r="W341" s="2">
        <v>664.17</v>
      </c>
      <c r="X341" s="2">
        <v>15998.77</v>
      </c>
      <c r="Y341" s="29">
        <v>8733.5499999999993</v>
      </c>
      <c r="Z341" s="31">
        <f t="shared" si="112"/>
        <v>30695.15</v>
      </c>
      <c r="AA341" s="32">
        <f t="shared" si="103"/>
        <v>21.23</v>
      </c>
      <c r="AB341" s="5">
        <f t="shared" si="103"/>
        <v>-5319.89</v>
      </c>
      <c r="AC341" s="5">
        <f t="shared" si="103"/>
        <v>-664.17</v>
      </c>
      <c r="AD341" s="5">
        <f t="shared" si="95"/>
        <v>-15998.77</v>
      </c>
      <c r="AE341" s="33">
        <f t="shared" si="95"/>
        <v>-8733.5499999999993</v>
      </c>
      <c r="AF341" s="34">
        <f t="shared" si="95"/>
        <v>-30695.15</v>
      </c>
      <c r="AG341" s="35">
        <f t="shared" si="104"/>
        <v>-1</v>
      </c>
      <c r="AH341" s="7">
        <f t="shared" si="104"/>
        <v>-1</v>
      </c>
      <c r="AI341" s="7">
        <f t="shared" si="104"/>
        <v>-1</v>
      </c>
      <c r="AJ341" s="7">
        <f t="shared" si="96"/>
        <v>-1</v>
      </c>
      <c r="AK341" s="36">
        <f t="shared" si="96"/>
        <v>-1</v>
      </c>
      <c r="AL341" s="37">
        <f t="shared" si="96"/>
        <v>-1</v>
      </c>
      <c r="AM341" s="2">
        <v>0</v>
      </c>
      <c r="AN341" s="2">
        <v>0</v>
      </c>
      <c r="AO341" s="2">
        <v>0</v>
      </c>
      <c r="AP341" s="2">
        <v>0</v>
      </c>
      <c r="AQ341" s="29">
        <v>0</v>
      </c>
      <c r="AR341" s="31">
        <f t="shared" si="113"/>
        <v>0</v>
      </c>
      <c r="AS341" s="2">
        <v>-21.23</v>
      </c>
      <c r="AT341" s="2">
        <v>1208.25</v>
      </c>
      <c r="AU341" s="2">
        <v>350.44</v>
      </c>
      <c r="AV341" s="2">
        <v>5128.96</v>
      </c>
      <c r="AW341" s="29">
        <v>2348.33</v>
      </c>
      <c r="AX341" s="31">
        <f t="shared" si="114"/>
        <v>9014.75</v>
      </c>
      <c r="AY341" s="5">
        <f t="shared" si="105"/>
        <v>21.23</v>
      </c>
      <c r="AZ341" s="5">
        <f t="shared" si="105"/>
        <v>-1208.25</v>
      </c>
      <c r="BA341" s="5">
        <f t="shared" si="105"/>
        <v>-350.44</v>
      </c>
      <c r="BB341" s="5">
        <f t="shared" si="97"/>
        <v>-5128.96</v>
      </c>
      <c r="BC341" s="33">
        <f t="shared" si="97"/>
        <v>-2348.33</v>
      </c>
      <c r="BD341" s="34">
        <f t="shared" si="97"/>
        <v>-9014.75</v>
      </c>
      <c r="BE341" s="7">
        <f t="shared" si="106"/>
        <v>-1</v>
      </c>
      <c r="BF341" s="7">
        <f t="shared" si="106"/>
        <v>-1</v>
      </c>
      <c r="BG341" s="7">
        <f t="shared" si="106"/>
        <v>-1</v>
      </c>
      <c r="BH341" s="7">
        <f t="shared" si="98"/>
        <v>-1</v>
      </c>
      <c r="BI341" s="36">
        <f t="shared" si="98"/>
        <v>-1</v>
      </c>
      <c r="BJ341" s="37">
        <f t="shared" si="98"/>
        <v>-1</v>
      </c>
      <c r="BK341" s="38">
        <f t="shared" si="107"/>
        <v>0</v>
      </c>
      <c r="BL341" s="38">
        <f t="shared" si="107"/>
        <v>0</v>
      </c>
      <c r="BM341" s="38">
        <f t="shared" si="107"/>
        <v>0</v>
      </c>
      <c r="BN341" s="38">
        <f t="shared" si="99"/>
        <v>0</v>
      </c>
      <c r="BO341" s="39">
        <f t="shared" si="99"/>
        <v>0</v>
      </c>
      <c r="BP341" s="40">
        <f t="shared" si="99"/>
        <v>0</v>
      </c>
      <c r="BQ341" s="38">
        <f t="shared" si="108"/>
        <v>1</v>
      </c>
      <c r="BR341" s="38">
        <f t="shared" si="108"/>
        <v>0.22711935773108088</v>
      </c>
      <c r="BS341" s="38">
        <f t="shared" si="108"/>
        <v>0.52763599680804618</v>
      </c>
      <c r="BT341" s="38">
        <f t="shared" si="100"/>
        <v>0.32058464494458011</v>
      </c>
      <c r="BU341" s="39">
        <f t="shared" si="100"/>
        <v>0.26888607725380859</v>
      </c>
      <c r="BV341" s="40">
        <f t="shared" si="100"/>
        <v>0.29368646186775432</v>
      </c>
      <c r="BW341" s="38">
        <f t="shared" si="109"/>
        <v>-1</v>
      </c>
      <c r="BX341" s="38">
        <f t="shared" si="109"/>
        <v>-0.22711935773108088</v>
      </c>
      <c r="BY341" s="38">
        <f t="shared" si="109"/>
        <v>-0.52763599680804618</v>
      </c>
      <c r="BZ341" s="38">
        <f t="shared" si="101"/>
        <v>-0.32058464494458011</v>
      </c>
      <c r="CA341" s="39">
        <f t="shared" si="101"/>
        <v>-0.26888607725380859</v>
      </c>
      <c r="CB341" s="40">
        <f t="shared" si="101"/>
        <v>-0.29368646186775432</v>
      </c>
      <c r="CC341" s="2">
        <f t="shared" si="110"/>
        <v>-10000</v>
      </c>
      <c r="CD341" s="2">
        <f t="shared" si="110"/>
        <v>-2271.1935773108089</v>
      </c>
      <c r="CE341" s="2">
        <f t="shared" si="110"/>
        <v>-5276.3599680804618</v>
      </c>
      <c r="CF341" s="2">
        <f t="shared" si="102"/>
        <v>-3205.8464494458012</v>
      </c>
      <c r="CG341" s="29">
        <f t="shared" si="102"/>
        <v>-2688.8607725380857</v>
      </c>
      <c r="CH341" s="31">
        <f t="shared" si="102"/>
        <v>-2936.8646186775431</v>
      </c>
      <c r="CI341" s="40">
        <f>IFERROR(M341/'Class Sum-WR'!M341,0)</f>
        <v>0</v>
      </c>
      <c r="CJ341" s="40">
        <f>IFERROR(M341/'Class Sum-TH'!M341,0)</f>
        <v>0</v>
      </c>
    </row>
    <row r="342" spans="1:88" ht="13.5" hidden="1" outlineLevel="1" thickBot="1" x14ac:dyDescent="0.25">
      <c r="A342" t="s">
        <v>46</v>
      </c>
      <c r="B342" t="s">
        <v>46</v>
      </c>
      <c r="C342" t="s">
        <v>122</v>
      </c>
      <c r="D342" t="s">
        <v>122</v>
      </c>
      <c r="E342" t="s">
        <v>120</v>
      </c>
      <c r="F342" s="41">
        <f t="shared" si="115"/>
        <v>46347</v>
      </c>
      <c r="G342" s="61" t="s">
        <v>41</v>
      </c>
      <c r="H342" s="43">
        <v>0</v>
      </c>
      <c r="I342" s="44">
        <v>0</v>
      </c>
      <c r="J342" s="44">
        <v>0</v>
      </c>
      <c r="K342" s="44">
        <v>0</v>
      </c>
      <c r="L342" s="45">
        <v>0</v>
      </c>
      <c r="M342" s="46">
        <f t="shared" si="111"/>
        <v>0</v>
      </c>
      <c r="N342" t="s">
        <v>49</v>
      </c>
      <c r="O342" t="s">
        <v>49</v>
      </c>
      <c r="P342" t="s">
        <v>122</v>
      </c>
      <c r="Q342" t="s">
        <v>122</v>
      </c>
      <c r="R342" t="s">
        <v>120</v>
      </c>
      <c r="S342" s="41">
        <f t="shared" si="116"/>
        <v>45983</v>
      </c>
      <c r="T342" s="61" t="s">
        <v>41</v>
      </c>
      <c r="U342" s="43">
        <v>-5.57</v>
      </c>
      <c r="V342" s="44">
        <v>6444.7</v>
      </c>
      <c r="W342" s="44">
        <v>449.3</v>
      </c>
      <c r="X342" s="44">
        <v>21752.89</v>
      </c>
      <c r="Y342" s="45">
        <v>9992.24</v>
      </c>
      <c r="Z342" s="47">
        <f t="shared" si="112"/>
        <v>38633.56</v>
      </c>
      <c r="AA342" s="48">
        <f t="shared" si="103"/>
        <v>5.57</v>
      </c>
      <c r="AB342" s="49">
        <f t="shared" si="103"/>
        <v>-6444.7</v>
      </c>
      <c r="AC342" s="49">
        <f t="shared" si="103"/>
        <v>-449.3</v>
      </c>
      <c r="AD342" s="49">
        <f t="shared" si="95"/>
        <v>-21752.89</v>
      </c>
      <c r="AE342" s="50">
        <f t="shared" si="95"/>
        <v>-9992.24</v>
      </c>
      <c r="AF342" s="51">
        <f t="shared" si="95"/>
        <v>-38633.56</v>
      </c>
      <c r="AG342" s="52">
        <f t="shared" si="104"/>
        <v>-1</v>
      </c>
      <c r="AH342" s="53">
        <f t="shared" si="104"/>
        <v>-1</v>
      </c>
      <c r="AI342" s="53">
        <f t="shared" si="104"/>
        <v>-1</v>
      </c>
      <c r="AJ342" s="53">
        <f t="shared" si="96"/>
        <v>-1</v>
      </c>
      <c r="AK342" s="54">
        <f t="shared" si="96"/>
        <v>-1</v>
      </c>
      <c r="AL342" s="55">
        <f t="shared" si="96"/>
        <v>-1</v>
      </c>
      <c r="AM342" s="44">
        <v>0</v>
      </c>
      <c r="AN342" s="44">
        <v>0</v>
      </c>
      <c r="AO342" s="44">
        <v>0</v>
      </c>
      <c r="AP342" s="44">
        <v>0</v>
      </c>
      <c r="AQ342" s="45">
        <v>0</v>
      </c>
      <c r="AR342" s="47">
        <f t="shared" si="113"/>
        <v>0</v>
      </c>
      <c r="AS342" s="44">
        <v>-5.57</v>
      </c>
      <c r="AT342" s="44">
        <v>1468.72</v>
      </c>
      <c r="AU342" s="44">
        <v>126.22</v>
      </c>
      <c r="AV342" s="44">
        <v>7096.06</v>
      </c>
      <c r="AW342" s="45">
        <v>3199.4</v>
      </c>
      <c r="AX342" s="47">
        <f t="shared" si="114"/>
        <v>11884.83</v>
      </c>
      <c r="AY342" s="49">
        <f t="shared" si="105"/>
        <v>5.57</v>
      </c>
      <c r="AZ342" s="49">
        <f t="shared" si="105"/>
        <v>-1468.72</v>
      </c>
      <c r="BA342" s="49">
        <f t="shared" si="105"/>
        <v>-126.22</v>
      </c>
      <c r="BB342" s="49">
        <f t="shared" si="97"/>
        <v>-7096.06</v>
      </c>
      <c r="BC342" s="50">
        <f t="shared" si="97"/>
        <v>-3199.4</v>
      </c>
      <c r="BD342" s="51">
        <f t="shared" si="97"/>
        <v>-11884.83</v>
      </c>
      <c r="BE342" s="53">
        <f t="shared" si="106"/>
        <v>-1</v>
      </c>
      <c r="BF342" s="53">
        <f t="shared" si="106"/>
        <v>-1</v>
      </c>
      <c r="BG342" s="53">
        <f t="shared" si="106"/>
        <v>-1</v>
      </c>
      <c r="BH342" s="53">
        <f t="shared" si="98"/>
        <v>-1</v>
      </c>
      <c r="BI342" s="54">
        <f t="shared" si="98"/>
        <v>-1</v>
      </c>
      <c r="BJ342" s="55">
        <f t="shared" si="98"/>
        <v>-1</v>
      </c>
      <c r="BK342" s="56">
        <f t="shared" si="107"/>
        <v>0</v>
      </c>
      <c r="BL342" s="56">
        <f t="shared" si="107"/>
        <v>0</v>
      </c>
      <c r="BM342" s="56">
        <f t="shared" si="107"/>
        <v>0</v>
      </c>
      <c r="BN342" s="56">
        <f t="shared" si="99"/>
        <v>0</v>
      </c>
      <c r="BO342" s="57">
        <f t="shared" si="99"/>
        <v>0</v>
      </c>
      <c r="BP342" s="58">
        <f t="shared" si="99"/>
        <v>0</v>
      </c>
      <c r="BQ342" s="56">
        <f t="shared" si="108"/>
        <v>1</v>
      </c>
      <c r="BR342" s="56">
        <f t="shared" si="108"/>
        <v>0.22789579033934862</v>
      </c>
      <c r="BS342" s="56">
        <f t="shared" si="108"/>
        <v>0.28092588470954816</v>
      </c>
      <c r="BT342" s="56">
        <f t="shared" si="100"/>
        <v>0.32621228719494288</v>
      </c>
      <c r="BU342" s="57">
        <f t="shared" si="100"/>
        <v>0.32018846624980984</v>
      </c>
      <c r="BV342" s="58">
        <f t="shared" si="100"/>
        <v>0.30762968776369565</v>
      </c>
      <c r="BW342" s="56">
        <f t="shared" si="109"/>
        <v>-1</v>
      </c>
      <c r="BX342" s="56">
        <f t="shared" si="109"/>
        <v>-0.22789579033934862</v>
      </c>
      <c r="BY342" s="56">
        <f t="shared" si="109"/>
        <v>-0.28092588470954816</v>
      </c>
      <c r="BZ342" s="56">
        <f t="shared" si="101"/>
        <v>-0.32621228719494288</v>
      </c>
      <c r="CA342" s="57">
        <f t="shared" si="101"/>
        <v>-0.32018846624980984</v>
      </c>
      <c r="CB342" s="58">
        <f t="shared" si="101"/>
        <v>-0.30762968776369565</v>
      </c>
      <c r="CC342" s="44">
        <f t="shared" si="110"/>
        <v>-10000</v>
      </c>
      <c r="CD342" s="44">
        <f t="shared" si="110"/>
        <v>-2278.957903393486</v>
      </c>
      <c r="CE342" s="44">
        <f t="shared" si="110"/>
        <v>-2809.2588470954815</v>
      </c>
      <c r="CF342" s="44">
        <f t="shared" si="102"/>
        <v>-3262.1228719494288</v>
      </c>
      <c r="CG342" s="45">
        <f t="shared" si="102"/>
        <v>-3201.8846624980984</v>
      </c>
      <c r="CH342" s="47">
        <f t="shared" si="102"/>
        <v>-3076.2968776369567</v>
      </c>
      <c r="CI342" s="58">
        <f>IFERROR(M342/'Class Sum-WR'!M342,0)</f>
        <v>0</v>
      </c>
      <c r="CJ342" s="58">
        <f>IFERROR(M342/'Class Sum-TH'!M342,0)</f>
        <v>0</v>
      </c>
    </row>
    <row r="343" spans="1:88" hidden="1" outlineLevel="1" x14ac:dyDescent="0.2">
      <c r="A343" t="s">
        <v>46</v>
      </c>
      <c r="B343" t="s">
        <v>46</v>
      </c>
      <c r="C343" t="s">
        <v>122</v>
      </c>
      <c r="D343" t="s">
        <v>122</v>
      </c>
      <c r="E343" t="s">
        <v>121</v>
      </c>
      <c r="F343" s="27">
        <f t="shared" si="115"/>
        <v>46348</v>
      </c>
      <c r="G343" s="60" t="s">
        <v>35</v>
      </c>
      <c r="H343" s="28">
        <v>0</v>
      </c>
      <c r="I343" s="2">
        <v>0</v>
      </c>
      <c r="J343" s="2">
        <v>0</v>
      </c>
      <c r="K343" s="2">
        <v>0</v>
      </c>
      <c r="L343" s="29">
        <v>0</v>
      </c>
      <c r="M343" s="30">
        <f t="shared" si="111"/>
        <v>0</v>
      </c>
      <c r="N343" t="s">
        <v>49</v>
      </c>
      <c r="O343" t="s">
        <v>49</v>
      </c>
      <c r="P343" t="s">
        <v>122</v>
      </c>
      <c r="Q343" t="s">
        <v>122</v>
      </c>
      <c r="R343" t="s">
        <v>121</v>
      </c>
      <c r="S343" s="27">
        <f t="shared" si="116"/>
        <v>45984</v>
      </c>
      <c r="T343" s="60" t="s">
        <v>35</v>
      </c>
      <c r="U343" s="28">
        <v>-15</v>
      </c>
      <c r="V343" s="2">
        <v>2787.17</v>
      </c>
      <c r="W343" s="2">
        <v>262.16000000000003</v>
      </c>
      <c r="X343" s="2">
        <v>11599.79</v>
      </c>
      <c r="Y343" s="29">
        <v>5893.59</v>
      </c>
      <c r="Z343" s="31">
        <f t="shared" si="112"/>
        <v>20527.71</v>
      </c>
      <c r="AA343" s="32">
        <f t="shared" si="103"/>
        <v>15</v>
      </c>
      <c r="AB343" s="5">
        <f t="shared" si="103"/>
        <v>-2787.17</v>
      </c>
      <c r="AC343" s="5">
        <f t="shared" si="103"/>
        <v>-262.16000000000003</v>
      </c>
      <c r="AD343" s="5">
        <f t="shared" si="103"/>
        <v>-11599.79</v>
      </c>
      <c r="AE343" s="33">
        <f t="shared" si="103"/>
        <v>-5893.59</v>
      </c>
      <c r="AF343" s="34">
        <f t="shared" si="103"/>
        <v>-20527.71</v>
      </c>
      <c r="AG343" s="35">
        <f t="shared" si="104"/>
        <v>-1</v>
      </c>
      <c r="AH343" s="7">
        <f t="shared" si="104"/>
        <v>-1</v>
      </c>
      <c r="AI343" s="7">
        <f t="shared" si="104"/>
        <v>-1</v>
      </c>
      <c r="AJ343" s="7">
        <f t="shared" si="104"/>
        <v>-1</v>
      </c>
      <c r="AK343" s="36">
        <f t="shared" si="104"/>
        <v>-1</v>
      </c>
      <c r="AL343" s="37">
        <f t="shared" si="104"/>
        <v>-1</v>
      </c>
      <c r="AM343" s="2">
        <v>0</v>
      </c>
      <c r="AN343" s="2">
        <v>0</v>
      </c>
      <c r="AO343" s="2">
        <v>0</v>
      </c>
      <c r="AP343" s="2">
        <v>0</v>
      </c>
      <c r="AQ343" s="29">
        <v>0</v>
      </c>
      <c r="AR343" s="31">
        <f t="shared" si="113"/>
        <v>0</v>
      </c>
      <c r="AS343" s="2">
        <v>-15</v>
      </c>
      <c r="AT343" s="2">
        <v>599.5</v>
      </c>
      <c r="AU343" s="2">
        <v>121.12</v>
      </c>
      <c r="AV343" s="2">
        <v>3845.14</v>
      </c>
      <c r="AW343" s="29">
        <v>1210.49</v>
      </c>
      <c r="AX343" s="31">
        <f t="shared" si="114"/>
        <v>5761.25</v>
      </c>
      <c r="AY343" s="5">
        <f t="shared" si="105"/>
        <v>15</v>
      </c>
      <c r="AZ343" s="5">
        <f t="shared" si="105"/>
        <v>-599.5</v>
      </c>
      <c r="BA343" s="5">
        <f t="shared" si="105"/>
        <v>-121.12</v>
      </c>
      <c r="BB343" s="5">
        <f t="shared" si="105"/>
        <v>-3845.14</v>
      </c>
      <c r="BC343" s="33">
        <f t="shared" si="105"/>
        <v>-1210.49</v>
      </c>
      <c r="BD343" s="34">
        <f t="shared" si="105"/>
        <v>-5761.25</v>
      </c>
      <c r="BE343" s="7">
        <f t="shared" si="106"/>
        <v>-1</v>
      </c>
      <c r="BF343" s="7">
        <f t="shared" si="106"/>
        <v>-1</v>
      </c>
      <c r="BG343" s="7">
        <f t="shared" si="106"/>
        <v>-1</v>
      </c>
      <c r="BH343" s="7">
        <f t="shared" si="106"/>
        <v>-1</v>
      </c>
      <c r="BI343" s="36">
        <f t="shared" si="106"/>
        <v>-1</v>
      </c>
      <c r="BJ343" s="37">
        <f t="shared" si="106"/>
        <v>-1</v>
      </c>
      <c r="BK343" s="38">
        <f t="shared" si="107"/>
        <v>0</v>
      </c>
      <c r="BL343" s="38">
        <f t="shared" si="107"/>
        <v>0</v>
      </c>
      <c r="BM343" s="38">
        <f t="shared" si="107"/>
        <v>0</v>
      </c>
      <c r="BN343" s="38">
        <f t="shared" si="107"/>
        <v>0</v>
      </c>
      <c r="BO343" s="39">
        <f t="shared" si="107"/>
        <v>0</v>
      </c>
      <c r="BP343" s="40">
        <f t="shared" si="107"/>
        <v>0</v>
      </c>
      <c r="BQ343" s="38">
        <f t="shared" si="108"/>
        <v>1</v>
      </c>
      <c r="BR343" s="38">
        <f t="shared" si="108"/>
        <v>0.21509272846650904</v>
      </c>
      <c r="BS343" s="38">
        <f t="shared" si="108"/>
        <v>0.46200793408605428</v>
      </c>
      <c r="BT343" s="38">
        <f t="shared" si="108"/>
        <v>0.33148358720287174</v>
      </c>
      <c r="BU343" s="39">
        <f t="shared" si="108"/>
        <v>0.20539094168410085</v>
      </c>
      <c r="BV343" s="40">
        <f t="shared" si="108"/>
        <v>0.28065721894941037</v>
      </c>
      <c r="BW343" s="38">
        <f t="shared" si="109"/>
        <v>-1</v>
      </c>
      <c r="BX343" s="38">
        <f t="shared" si="109"/>
        <v>-0.21509272846650904</v>
      </c>
      <c r="BY343" s="38">
        <f t="shared" si="109"/>
        <v>-0.46200793408605428</v>
      </c>
      <c r="BZ343" s="38">
        <f t="shared" si="109"/>
        <v>-0.33148358720287174</v>
      </c>
      <c r="CA343" s="39">
        <f t="shared" si="109"/>
        <v>-0.20539094168410085</v>
      </c>
      <c r="CB343" s="40">
        <f t="shared" si="109"/>
        <v>-0.28065721894941037</v>
      </c>
      <c r="CC343" s="2">
        <f t="shared" si="110"/>
        <v>-10000</v>
      </c>
      <c r="CD343" s="2">
        <f t="shared" si="110"/>
        <v>-2150.9272846650902</v>
      </c>
      <c r="CE343" s="2">
        <f t="shared" si="110"/>
        <v>-4620.0793408605432</v>
      </c>
      <c r="CF343" s="2">
        <f t="shared" si="110"/>
        <v>-3314.8358720287174</v>
      </c>
      <c r="CG343" s="29">
        <f t="shared" si="110"/>
        <v>-2053.9094168410084</v>
      </c>
      <c r="CH343" s="31">
        <f t="shared" si="110"/>
        <v>-2806.5721894941039</v>
      </c>
      <c r="CI343" s="40">
        <f>IFERROR(M343/'Class Sum-WR'!M343,0)</f>
        <v>0</v>
      </c>
      <c r="CJ343" s="40">
        <f>IFERROR(M343/'Class Sum-TH'!M343,0)</f>
        <v>0</v>
      </c>
    </row>
    <row r="344" spans="1:88" hidden="1" outlineLevel="1" x14ac:dyDescent="0.2">
      <c r="A344" t="s">
        <v>46</v>
      </c>
      <c r="B344" t="s">
        <v>46</v>
      </c>
      <c r="C344" t="s">
        <v>122</v>
      </c>
      <c r="D344" t="s">
        <v>122</v>
      </c>
      <c r="E344" t="s">
        <v>121</v>
      </c>
      <c r="F344" s="27">
        <f t="shared" si="115"/>
        <v>46349</v>
      </c>
      <c r="G344" s="60" t="s">
        <v>36</v>
      </c>
      <c r="H344" s="28">
        <v>0</v>
      </c>
      <c r="I344" s="2">
        <v>0</v>
      </c>
      <c r="J344" s="2">
        <v>0</v>
      </c>
      <c r="K344" s="2">
        <v>0</v>
      </c>
      <c r="L344" s="29">
        <v>0</v>
      </c>
      <c r="M344" s="30">
        <f t="shared" si="111"/>
        <v>0</v>
      </c>
      <c r="N344" t="s">
        <v>49</v>
      </c>
      <c r="O344" t="s">
        <v>49</v>
      </c>
      <c r="P344" t="s">
        <v>122</v>
      </c>
      <c r="Q344" t="s">
        <v>122</v>
      </c>
      <c r="R344" t="s">
        <v>121</v>
      </c>
      <c r="S344" s="27">
        <f t="shared" si="116"/>
        <v>45985</v>
      </c>
      <c r="T344" s="60" t="s">
        <v>36</v>
      </c>
      <c r="U344" s="28">
        <v>-540.1</v>
      </c>
      <c r="V344" s="2">
        <v>3685.31</v>
      </c>
      <c r="W344" s="2">
        <v>502.54</v>
      </c>
      <c r="X344" s="2">
        <v>12666.89</v>
      </c>
      <c r="Y344" s="29">
        <v>7938.36</v>
      </c>
      <c r="Z344" s="31">
        <f t="shared" si="112"/>
        <v>24253</v>
      </c>
      <c r="AA344" s="32">
        <f t="shared" ref="AA344:AF377" si="117">+H344-U344</f>
        <v>540.1</v>
      </c>
      <c r="AB344" s="5">
        <f t="shared" si="117"/>
        <v>-3685.31</v>
      </c>
      <c r="AC344" s="5">
        <f t="shared" si="117"/>
        <v>-502.54</v>
      </c>
      <c r="AD344" s="5">
        <f t="shared" si="117"/>
        <v>-12666.89</v>
      </c>
      <c r="AE344" s="33">
        <f t="shared" si="117"/>
        <v>-7938.36</v>
      </c>
      <c r="AF344" s="34">
        <f t="shared" si="117"/>
        <v>-24253</v>
      </c>
      <c r="AG344" s="35">
        <f t="shared" ref="AG344:AL377" si="118">AA344/U344</f>
        <v>-1</v>
      </c>
      <c r="AH344" s="7">
        <f t="shared" si="118"/>
        <v>-1</v>
      </c>
      <c r="AI344" s="7">
        <f t="shared" si="118"/>
        <v>-1</v>
      </c>
      <c r="AJ344" s="7">
        <f t="shared" si="118"/>
        <v>-1</v>
      </c>
      <c r="AK344" s="36">
        <f t="shared" si="118"/>
        <v>-1</v>
      </c>
      <c r="AL344" s="37">
        <f t="shared" si="118"/>
        <v>-1</v>
      </c>
      <c r="AM344" s="2">
        <v>0</v>
      </c>
      <c r="AN344" s="2">
        <v>0</v>
      </c>
      <c r="AO344" s="2">
        <v>0</v>
      </c>
      <c r="AP344" s="2">
        <v>0</v>
      </c>
      <c r="AQ344" s="29">
        <v>0</v>
      </c>
      <c r="AR344" s="31">
        <f t="shared" si="113"/>
        <v>0</v>
      </c>
      <c r="AS344" s="2">
        <v>-540.1</v>
      </c>
      <c r="AT344" s="2">
        <v>832.62</v>
      </c>
      <c r="AU344" s="2">
        <v>346.91</v>
      </c>
      <c r="AV344" s="2">
        <v>4004.67</v>
      </c>
      <c r="AW344" s="29">
        <v>2093.37</v>
      </c>
      <c r="AX344" s="31">
        <f t="shared" si="114"/>
        <v>6737.47</v>
      </c>
      <c r="AY344" s="5">
        <f t="shared" ref="AY344:BD377" si="119">+AM344-AS344</f>
        <v>540.1</v>
      </c>
      <c r="AZ344" s="5">
        <f t="shared" si="119"/>
        <v>-832.62</v>
      </c>
      <c r="BA344" s="5">
        <f t="shared" si="119"/>
        <v>-346.91</v>
      </c>
      <c r="BB344" s="5">
        <f t="shared" si="119"/>
        <v>-4004.67</v>
      </c>
      <c r="BC344" s="33">
        <f t="shared" si="119"/>
        <v>-2093.37</v>
      </c>
      <c r="BD344" s="34">
        <f t="shared" si="119"/>
        <v>-6737.47</v>
      </c>
      <c r="BE344" s="7">
        <f t="shared" ref="BE344:BJ377" si="120">AY344/AS344</f>
        <v>-1</v>
      </c>
      <c r="BF344" s="7">
        <f t="shared" si="120"/>
        <v>-1</v>
      </c>
      <c r="BG344" s="7">
        <f t="shared" si="120"/>
        <v>-1</v>
      </c>
      <c r="BH344" s="7">
        <f t="shared" si="120"/>
        <v>-1</v>
      </c>
      <c r="BI344" s="36">
        <f t="shared" si="120"/>
        <v>-1</v>
      </c>
      <c r="BJ344" s="37">
        <f t="shared" si="120"/>
        <v>-1</v>
      </c>
      <c r="BK344" s="38">
        <f t="shared" ref="BK344:BP377" si="121">IFERROR(AM344/H344,0)</f>
        <v>0</v>
      </c>
      <c r="BL344" s="38">
        <f t="shared" si="121"/>
        <v>0</v>
      </c>
      <c r="BM344" s="38">
        <f t="shared" si="121"/>
        <v>0</v>
      </c>
      <c r="BN344" s="38">
        <f t="shared" si="121"/>
        <v>0</v>
      </c>
      <c r="BO344" s="39">
        <f t="shared" si="121"/>
        <v>0</v>
      </c>
      <c r="BP344" s="40">
        <f t="shared" si="121"/>
        <v>0</v>
      </c>
      <c r="BQ344" s="38">
        <f t="shared" ref="BQ344:BV377" si="122">IFERROR(AS344/U344,0)</f>
        <v>1</v>
      </c>
      <c r="BR344" s="38">
        <f t="shared" si="122"/>
        <v>0.22592943334482038</v>
      </c>
      <c r="BS344" s="38">
        <f t="shared" si="122"/>
        <v>0.69031320889879411</v>
      </c>
      <c r="BT344" s="38">
        <f t="shared" si="122"/>
        <v>0.31615258362549925</v>
      </c>
      <c r="BU344" s="39">
        <f t="shared" si="122"/>
        <v>0.26370308224872646</v>
      </c>
      <c r="BV344" s="40">
        <f t="shared" si="122"/>
        <v>0.27779944749103203</v>
      </c>
      <c r="BW344" s="38">
        <f t="shared" ref="BW344:CB377" si="123">+BK344-BQ344</f>
        <v>-1</v>
      </c>
      <c r="BX344" s="38">
        <f t="shared" si="123"/>
        <v>-0.22592943334482038</v>
      </c>
      <c r="BY344" s="38">
        <f t="shared" si="123"/>
        <v>-0.69031320889879411</v>
      </c>
      <c r="BZ344" s="38">
        <f t="shared" si="123"/>
        <v>-0.31615258362549925</v>
      </c>
      <c r="CA344" s="39">
        <f t="shared" si="123"/>
        <v>-0.26370308224872646</v>
      </c>
      <c r="CB344" s="40">
        <f t="shared" si="123"/>
        <v>-0.27779944749103203</v>
      </c>
      <c r="CC344" s="2">
        <f t="shared" ref="CC344:CH377" si="124">BW344*10000</f>
        <v>-10000</v>
      </c>
      <c r="CD344" s="2">
        <f t="shared" si="124"/>
        <v>-2259.2943334482038</v>
      </c>
      <c r="CE344" s="2">
        <f t="shared" si="124"/>
        <v>-6903.1320889879407</v>
      </c>
      <c r="CF344" s="2">
        <f t="shared" si="124"/>
        <v>-3161.5258362549926</v>
      </c>
      <c r="CG344" s="29">
        <f t="shared" si="124"/>
        <v>-2637.0308224872647</v>
      </c>
      <c r="CH344" s="31">
        <f t="shared" si="124"/>
        <v>-2777.9944749103202</v>
      </c>
      <c r="CI344" s="40">
        <f>IFERROR(M344/'Class Sum-WR'!M344,0)</f>
        <v>0</v>
      </c>
      <c r="CJ344" s="40">
        <f>IFERROR(M344/'Class Sum-TH'!M344,0)</f>
        <v>0</v>
      </c>
    </row>
    <row r="345" spans="1:88" hidden="1" outlineLevel="1" x14ac:dyDescent="0.2">
      <c r="A345" t="s">
        <v>46</v>
      </c>
      <c r="B345" t="s">
        <v>46</v>
      </c>
      <c r="C345" t="s">
        <v>122</v>
      </c>
      <c r="D345" t="s">
        <v>122</v>
      </c>
      <c r="E345" t="s">
        <v>121</v>
      </c>
      <c r="F345" s="27">
        <f t="shared" si="115"/>
        <v>46350</v>
      </c>
      <c r="G345" s="60" t="s">
        <v>37</v>
      </c>
      <c r="H345" s="28">
        <v>0</v>
      </c>
      <c r="I345" s="2">
        <v>0</v>
      </c>
      <c r="J345" s="2">
        <v>0</v>
      </c>
      <c r="K345" s="2">
        <v>0</v>
      </c>
      <c r="L345" s="29">
        <v>0</v>
      </c>
      <c r="M345" s="30">
        <f t="shared" si="111"/>
        <v>0</v>
      </c>
      <c r="N345" t="s">
        <v>49</v>
      </c>
      <c r="O345" t="s">
        <v>49</v>
      </c>
      <c r="P345" t="s">
        <v>122</v>
      </c>
      <c r="Q345" t="s">
        <v>122</v>
      </c>
      <c r="R345" t="s">
        <v>121</v>
      </c>
      <c r="S345" s="27">
        <f t="shared" si="116"/>
        <v>45986</v>
      </c>
      <c r="T345" s="60" t="s">
        <v>37</v>
      </c>
      <c r="U345" s="28">
        <v>0</v>
      </c>
      <c r="V345" s="2">
        <v>4032.97</v>
      </c>
      <c r="W345" s="2">
        <v>396.92</v>
      </c>
      <c r="X345" s="2">
        <v>16338.48</v>
      </c>
      <c r="Y345" s="29">
        <v>13449.18</v>
      </c>
      <c r="Z345" s="31">
        <f t="shared" si="112"/>
        <v>34217.550000000003</v>
      </c>
      <c r="AA345" s="32">
        <f t="shared" si="117"/>
        <v>0</v>
      </c>
      <c r="AB345" s="5">
        <f t="shared" si="117"/>
        <v>-4032.97</v>
      </c>
      <c r="AC345" s="5">
        <f t="shared" si="117"/>
        <v>-396.92</v>
      </c>
      <c r="AD345" s="5">
        <f t="shared" si="117"/>
        <v>-16338.48</v>
      </c>
      <c r="AE345" s="33">
        <f t="shared" si="117"/>
        <v>-13449.18</v>
      </c>
      <c r="AF345" s="34">
        <f t="shared" si="117"/>
        <v>-34217.550000000003</v>
      </c>
      <c r="AG345" s="35" t="e">
        <f t="shared" si="118"/>
        <v>#DIV/0!</v>
      </c>
      <c r="AH345" s="7">
        <f t="shared" si="118"/>
        <v>-1</v>
      </c>
      <c r="AI345" s="7">
        <f t="shared" si="118"/>
        <v>-1</v>
      </c>
      <c r="AJ345" s="7">
        <f t="shared" si="118"/>
        <v>-1</v>
      </c>
      <c r="AK345" s="36">
        <f t="shared" si="118"/>
        <v>-1</v>
      </c>
      <c r="AL345" s="37">
        <f t="shared" si="118"/>
        <v>-1</v>
      </c>
      <c r="AM345" s="2">
        <v>0</v>
      </c>
      <c r="AN345" s="2">
        <v>0</v>
      </c>
      <c r="AO345" s="2">
        <v>0</v>
      </c>
      <c r="AP345" s="2">
        <v>0</v>
      </c>
      <c r="AQ345" s="29">
        <v>0</v>
      </c>
      <c r="AR345" s="31">
        <f t="shared" si="113"/>
        <v>0</v>
      </c>
      <c r="AS345" s="2">
        <v>0</v>
      </c>
      <c r="AT345" s="2">
        <v>926.04</v>
      </c>
      <c r="AU345" s="2">
        <v>164.56</v>
      </c>
      <c r="AV345" s="2">
        <v>5241.24</v>
      </c>
      <c r="AW345" s="29">
        <v>3842.49</v>
      </c>
      <c r="AX345" s="31">
        <f t="shared" si="114"/>
        <v>10174.33</v>
      </c>
      <c r="AY345" s="5">
        <f t="shared" si="119"/>
        <v>0</v>
      </c>
      <c r="AZ345" s="5">
        <f t="shared" si="119"/>
        <v>-926.04</v>
      </c>
      <c r="BA345" s="5">
        <f t="shared" si="119"/>
        <v>-164.56</v>
      </c>
      <c r="BB345" s="5">
        <f t="shared" si="119"/>
        <v>-5241.24</v>
      </c>
      <c r="BC345" s="33">
        <f t="shared" si="119"/>
        <v>-3842.49</v>
      </c>
      <c r="BD345" s="34">
        <f t="shared" si="119"/>
        <v>-10174.33</v>
      </c>
      <c r="BE345" s="7" t="e">
        <f t="shared" si="120"/>
        <v>#DIV/0!</v>
      </c>
      <c r="BF345" s="7">
        <f t="shared" si="120"/>
        <v>-1</v>
      </c>
      <c r="BG345" s="7">
        <f t="shared" si="120"/>
        <v>-1</v>
      </c>
      <c r="BH345" s="7">
        <f t="shared" si="120"/>
        <v>-1</v>
      </c>
      <c r="BI345" s="36">
        <f t="shared" si="120"/>
        <v>-1</v>
      </c>
      <c r="BJ345" s="37">
        <f t="shared" si="120"/>
        <v>-1</v>
      </c>
      <c r="BK345" s="38">
        <f t="shared" si="121"/>
        <v>0</v>
      </c>
      <c r="BL345" s="38">
        <f t="shared" si="121"/>
        <v>0</v>
      </c>
      <c r="BM345" s="38">
        <f t="shared" si="121"/>
        <v>0</v>
      </c>
      <c r="BN345" s="38">
        <f t="shared" si="121"/>
        <v>0</v>
      </c>
      <c r="BO345" s="39">
        <f t="shared" si="121"/>
        <v>0</v>
      </c>
      <c r="BP345" s="40">
        <f t="shared" si="121"/>
        <v>0</v>
      </c>
      <c r="BQ345" s="38">
        <f t="shared" si="122"/>
        <v>0</v>
      </c>
      <c r="BR345" s="38">
        <f t="shared" si="122"/>
        <v>0.22961737875560692</v>
      </c>
      <c r="BS345" s="38">
        <f t="shared" si="122"/>
        <v>0.41459236118109444</v>
      </c>
      <c r="BT345" s="38">
        <f t="shared" si="122"/>
        <v>0.32079116294783849</v>
      </c>
      <c r="BU345" s="39">
        <f t="shared" si="122"/>
        <v>0.28570440725754281</v>
      </c>
      <c r="BV345" s="40">
        <f t="shared" si="122"/>
        <v>0.29734244561635764</v>
      </c>
      <c r="BW345" s="38">
        <f t="shared" si="123"/>
        <v>0</v>
      </c>
      <c r="BX345" s="38">
        <f t="shared" si="123"/>
        <v>-0.22961737875560692</v>
      </c>
      <c r="BY345" s="38">
        <f t="shared" si="123"/>
        <v>-0.41459236118109444</v>
      </c>
      <c r="BZ345" s="38">
        <f t="shared" si="123"/>
        <v>-0.32079116294783849</v>
      </c>
      <c r="CA345" s="39">
        <f t="shared" si="123"/>
        <v>-0.28570440725754281</v>
      </c>
      <c r="CB345" s="40">
        <f t="shared" si="123"/>
        <v>-0.29734244561635764</v>
      </c>
      <c r="CC345" s="2">
        <f t="shared" si="124"/>
        <v>0</v>
      </c>
      <c r="CD345" s="2">
        <f t="shared" si="124"/>
        <v>-2296.1737875560693</v>
      </c>
      <c r="CE345" s="2">
        <f t="shared" si="124"/>
        <v>-4145.9236118109447</v>
      </c>
      <c r="CF345" s="2">
        <f t="shared" si="124"/>
        <v>-3207.9116294783848</v>
      </c>
      <c r="CG345" s="29">
        <f t="shared" si="124"/>
        <v>-2857.0440725754283</v>
      </c>
      <c r="CH345" s="31">
        <f t="shared" si="124"/>
        <v>-2973.4244561635765</v>
      </c>
      <c r="CI345" s="40">
        <f>IFERROR(M345/'Class Sum-WR'!M345,0)</f>
        <v>0</v>
      </c>
      <c r="CJ345" s="40">
        <f>IFERROR(M345/'Class Sum-TH'!M345,0)</f>
        <v>0</v>
      </c>
    </row>
    <row r="346" spans="1:88" hidden="1" outlineLevel="1" x14ac:dyDescent="0.2">
      <c r="A346" t="s">
        <v>46</v>
      </c>
      <c r="B346" t="s">
        <v>46</v>
      </c>
      <c r="C346" t="s">
        <v>122</v>
      </c>
      <c r="D346" t="s">
        <v>122</v>
      </c>
      <c r="E346" t="s">
        <v>121</v>
      </c>
      <c r="F346" s="27">
        <f t="shared" si="115"/>
        <v>46351</v>
      </c>
      <c r="G346" s="60" t="s">
        <v>38</v>
      </c>
      <c r="H346" s="28">
        <v>0</v>
      </c>
      <c r="I346" s="2">
        <v>0</v>
      </c>
      <c r="J346" s="2">
        <v>0</v>
      </c>
      <c r="K346" s="2">
        <v>0</v>
      </c>
      <c r="L346" s="29">
        <v>0</v>
      </c>
      <c r="M346" s="30">
        <f t="shared" si="111"/>
        <v>0</v>
      </c>
      <c r="N346" t="s">
        <v>49</v>
      </c>
      <c r="O346" t="s">
        <v>49</v>
      </c>
      <c r="P346" t="s">
        <v>122</v>
      </c>
      <c r="Q346" t="s">
        <v>122</v>
      </c>
      <c r="R346" t="s">
        <v>121</v>
      </c>
      <c r="S346" s="27">
        <f t="shared" si="116"/>
        <v>45987</v>
      </c>
      <c r="T346" s="60" t="s">
        <v>38</v>
      </c>
      <c r="U346" s="28">
        <v>-37.909999999999997</v>
      </c>
      <c r="V346" s="2">
        <v>9742.3700000000008</v>
      </c>
      <c r="W346" s="2">
        <v>689.4</v>
      </c>
      <c r="X346" s="2">
        <v>30586.9</v>
      </c>
      <c r="Y346" s="29">
        <v>17369.22</v>
      </c>
      <c r="Z346" s="31">
        <f t="shared" si="112"/>
        <v>58349.98</v>
      </c>
      <c r="AA346" s="32">
        <f t="shared" si="117"/>
        <v>37.909999999999997</v>
      </c>
      <c r="AB346" s="5">
        <f t="shared" si="117"/>
        <v>-9742.3700000000008</v>
      </c>
      <c r="AC346" s="5">
        <f t="shared" si="117"/>
        <v>-689.4</v>
      </c>
      <c r="AD346" s="5">
        <f t="shared" si="117"/>
        <v>-30586.9</v>
      </c>
      <c r="AE346" s="33">
        <f t="shared" si="117"/>
        <v>-17369.22</v>
      </c>
      <c r="AF346" s="34">
        <f t="shared" si="117"/>
        <v>-58349.98</v>
      </c>
      <c r="AG346" s="35">
        <f t="shared" si="118"/>
        <v>-1</v>
      </c>
      <c r="AH346" s="7">
        <f t="shared" si="118"/>
        <v>-1</v>
      </c>
      <c r="AI346" s="7">
        <f t="shared" si="118"/>
        <v>-1</v>
      </c>
      <c r="AJ346" s="7">
        <f t="shared" si="118"/>
        <v>-1</v>
      </c>
      <c r="AK346" s="36">
        <f t="shared" si="118"/>
        <v>-1</v>
      </c>
      <c r="AL346" s="37">
        <f t="shared" si="118"/>
        <v>-1</v>
      </c>
      <c r="AM346" s="2">
        <v>0</v>
      </c>
      <c r="AN346" s="2">
        <v>0</v>
      </c>
      <c r="AO346" s="2">
        <v>0</v>
      </c>
      <c r="AP346" s="2">
        <v>0</v>
      </c>
      <c r="AQ346" s="29">
        <v>0</v>
      </c>
      <c r="AR346" s="31">
        <f t="shared" si="113"/>
        <v>0</v>
      </c>
      <c r="AS346" s="2">
        <v>-37.909999999999997</v>
      </c>
      <c r="AT346" s="2">
        <v>2113.69</v>
      </c>
      <c r="AU346" s="2">
        <v>291.29000000000002</v>
      </c>
      <c r="AV346" s="2">
        <v>9730.2199999999993</v>
      </c>
      <c r="AW346" s="29">
        <v>4869.38</v>
      </c>
      <c r="AX346" s="31">
        <f t="shared" si="114"/>
        <v>16966.669999999998</v>
      </c>
      <c r="AY346" s="5">
        <f t="shared" si="119"/>
        <v>37.909999999999997</v>
      </c>
      <c r="AZ346" s="5">
        <f t="shared" si="119"/>
        <v>-2113.69</v>
      </c>
      <c r="BA346" s="5">
        <f t="shared" si="119"/>
        <v>-291.29000000000002</v>
      </c>
      <c r="BB346" s="5">
        <f t="shared" si="119"/>
        <v>-9730.2199999999993</v>
      </c>
      <c r="BC346" s="33">
        <f t="shared" si="119"/>
        <v>-4869.38</v>
      </c>
      <c r="BD346" s="34">
        <f t="shared" si="119"/>
        <v>-16966.669999999998</v>
      </c>
      <c r="BE346" s="7">
        <f t="shared" si="120"/>
        <v>-1</v>
      </c>
      <c r="BF346" s="7">
        <f t="shared" si="120"/>
        <v>-1</v>
      </c>
      <c r="BG346" s="7">
        <f t="shared" si="120"/>
        <v>-1</v>
      </c>
      <c r="BH346" s="7">
        <f t="shared" si="120"/>
        <v>-1</v>
      </c>
      <c r="BI346" s="36">
        <f t="shared" si="120"/>
        <v>-1</v>
      </c>
      <c r="BJ346" s="37">
        <f t="shared" si="120"/>
        <v>-1</v>
      </c>
      <c r="BK346" s="38">
        <f t="shared" si="121"/>
        <v>0</v>
      </c>
      <c r="BL346" s="38">
        <f t="shared" si="121"/>
        <v>0</v>
      </c>
      <c r="BM346" s="38">
        <f t="shared" si="121"/>
        <v>0</v>
      </c>
      <c r="BN346" s="38">
        <f t="shared" si="121"/>
        <v>0</v>
      </c>
      <c r="BO346" s="39">
        <f t="shared" si="121"/>
        <v>0</v>
      </c>
      <c r="BP346" s="40">
        <f t="shared" si="121"/>
        <v>0</v>
      </c>
      <c r="BQ346" s="38">
        <f t="shared" si="122"/>
        <v>1</v>
      </c>
      <c r="BR346" s="38">
        <f t="shared" si="122"/>
        <v>0.21695850188403848</v>
      </c>
      <c r="BS346" s="38">
        <f t="shared" si="122"/>
        <v>0.42252683492892373</v>
      </c>
      <c r="BT346" s="38">
        <f t="shared" si="122"/>
        <v>0.31811723319460289</v>
      </c>
      <c r="BU346" s="39">
        <f t="shared" si="122"/>
        <v>0.28034534653830168</v>
      </c>
      <c r="BV346" s="40">
        <f t="shared" si="122"/>
        <v>0.29077422134506298</v>
      </c>
      <c r="BW346" s="38">
        <f t="shared" si="123"/>
        <v>-1</v>
      </c>
      <c r="BX346" s="38">
        <f t="shared" si="123"/>
        <v>-0.21695850188403848</v>
      </c>
      <c r="BY346" s="38">
        <f t="shared" si="123"/>
        <v>-0.42252683492892373</v>
      </c>
      <c r="BZ346" s="38">
        <f t="shared" si="123"/>
        <v>-0.31811723319460289</v>
      </c>
      <c r="CA346" s="39">
        <f t="shared" si="123"/>
        <v>-0.28034534653830168</v>
      </c>
      <c r="CB346" s="40">
        <f t="shared" si="123"/>
        <v>-0.29077422134506298</v>
      </c>
      <c r="CC346" s="2">
        <f t="shared" si="124"/>
        <v>-10000</v>
      </c>
      <c r="CD346" s="2">
        <f t="shared" si="124"/>
        <v>-2169.5850188403847</v>
      </c>
      <c r="CE346" s="2">
        <f t="shared" si="124"/>
        <v>-4225.2683492892374</v>
      </c>
      <c r="CF346" s="2">
        <f t="shared" si="124"/>
        <v>-3181.1723319460289</v>
      </c>
      <c r="CG346" s="29">
        <f t="shared" si="124"/>
        <v>-2803.4534653830169</v>
      </c>
      <c r="CH346" s="31">
        <f t="shared" si="124"/>
        <v>-2907.7422134506296</v>
      </c>
      <c r="CI346" s="40">
        <f>IFERROR(M346/'Class Sum-WR'!M346,0)</f>
        <v>0</v>
      </c>
      <c r="CJ346" s="40">
        <f>IFERROR(M346/'Class Sum-TH'!M346,0)</f>
        <v>0</v>
      </c>
    </row>
    <row r="347" spans="1:88" hidden="1" outlineLevel="1" x14ac:dyDescent="0.2">
      <c r="A347" t="s">
        <v>46</v>
      </c>
      <c r="B347" t="s">
        <v>46</v>
      </c>
      <c r="C347" t="s">
        <v>122</v>
      </c>
      <c r="D347" t="s">
        <v>122</v>
      </c>
      <c r="E347" t="s">
        <v>121</v>
      </c>
      <c r="F347" s="27">
        <f t="shared" si="115"/>
        <v>46352</v>
      </c>
      <c r="G347" s="60" t="s">
        <v>39</v>
      </c>
      <c r="H347" s="28">
        <v>0</v>
      </c>
      <c r="I347" s="2">
        <v>0</v>
      </c>
      <c r="J347" s="2">
        <v>0</v>
      </c>
      <c r="K347" s="2">
        <v>0</v>
      </c>
      <c r="L347" s="29">
        <v>0</v>
      </c>
      <c r="M347" s="30">
        <f t="shared" si="111"/>
        <v>0</v>
      </c>
      <c r="N347" t="s">
        <v>49</v>
      </c>
      <c r="O347" t="s">
        <v>49</v>
      </c>
      <c r="P347" t="s">
        <v>122</v>
      </c>
      <c r="Q347" t="s">
        <v>122</v>
      </c>
      <c r="R347" t="s">
        <v>121</v>
      </c>
      <c r="S347" s="27">
        <f t="shared" si="116"/>
        <v>45988</v>
      </c>
      <c r="T347" s="60" t="s">
        <v>39</v>
      </c>
      <c r="U347" s="28">
        <v>0</v>
      </c>
      <c r="V347" s="2">
        <v>1960.34</v>
      </c>
      <c r="W347" s="2">
        <v>432.33</v>
      </c>
      <c r="X347" s="2">
        <v>7914.36</v>
      </c>
      <c r="Y347" s="29">
        <v>2956.58</v>
      </c>
      <c r="Z347" s="31">
        <f t="shared" si="112"/>
        <v>13263.609999999999</v>
      </c>
      <c r="AA347" s="32">
        <f t="shared" si="117"/>
        <v>0</v>
      </c>
      <c r="AB347" s="5">
        <f t="shared" si="117"/>
        <v>-1960.34</v>
      </c>
      <c r="AC347" s="5">
        <f t="shared" si="117"/>
        <v>-432.33</v>
      </c>
      <c r="AD347" s="5">
        <f t="shared" si="117"/>
        <v>-7914.36</v>
      </c>
      <c r="AE347" s="33">
        <f t="shared" si="117"/>
        <v>-2956.58</v>
      </c>
      <c r="AF347" s="34">
        <f t="shared" si="117"/>
        <v>-13263.609999999999</v>
      </c>
      <c r="AG347" s="35" t="e">
        <f t="shared" si="118"/>
        <v>#DIV/0!</v>
      </c>
      <c r="AH347" s="7">
        <f t="shared" si="118"/>
        <v>-1</v>
      </c>
      <c r="AI347" s="7">
        <f t="shared" si="118"/>
        <v>-1</v>
      </c>
      <c r="AJ347" s="7">
        <f t="shared" si="118"/>
        <v>-1</v>
      </c>
      <c r="AK347" s="36">
        <f t="shared" si="118"/>
        <v>-1</v>
      </c>
      <c r="AL347" s="37">
        <f t="shared" si="118"/>
        <v>-1</v>
      </c>
      <c r="AM347" s="2">
        <v>0</v>
      </c>
      <c r="AN347" s="2">
        <v>0</v>
      </c>
      <c r="AO347" s="2">
        <v>0</v>
      </c>
      <c r="AP347" s="2">
        <v>0</v>
      </c>
      <c r="AQ347" s="29">
        <v>0</v>
      </c>
      <c r="AR347" s="31">
        <f t="shared" si="113"/>
        <v>0</v>
      </c>
      <c r="AS347" s="2">
        <v>0</v>
      </c>
      <c r="AT347" s="2">
        <v>439.11</v>
      </c>
      <c r="AU347" s="2">
        <v>185.98</v>
      </c>
      <c r="AV347" s="2">
        <v>2821.77</v>
      </c>
      <c r="AW347" s="29">
        <v>855.36</v>
      </c>
      <c r="AX347" s="31">
        <f t="shared" si="114"/>
        <v>4302.22</v>
      </c>
      <c r="AY347" s="5">
        <f t="shared" si="119"/>
        <v>0</v>
      </c>
      <c r="AZ347" s="5">
        <f t="shared" si="119"/>
        <v>-439.11</v>
      </c>
      <c r="BA347" s="5">
        <f t="shared" si="119"/>
        <v>-185.98</v>
      </c>
      <c r="BB347" s="5">
        <f t="shared" si="119"/>
        <v>-2821.77</v>
      </c>
      <c r="BC347" s="33">
        <f t="shared" si="119"/>
        <v>-855.36</v>
      </c>
      <c r="BD347" s="34">
        <f t="shared" si="119"/>
        <v>-4302.22</v>
      </c>
      <c r="BE347" s="7" t="e">
        <f t="shared" si="120"/>
        <v>#DIV/0!</v>
      </c>
      <c r="BF347" s="7">
        <f t="shared" si="120"/>
        <v>-1</v>
      </c>
      <c r="BG347" s="7">
        <f t="shared" si="120"/>
        <v>-1</v>
      </c>
      <c r="BH347" s="7">
        <f t="shared" si="120"/>
        <v>-1</v>
      </c>
      <c r="BI347" s="36">
        <f t="shared" si="120"/>
        <v>-1</v>
      </c>
      <c r="BJ347" s="37">
        <f t="shared" si="120"/>
        <v>-1</v>
      </c>
      <c r="BK347" s="38">
        <f t="shared" si="121"/>
        <v>0</v>
      </c>
      <c r="BL347" s="38">
        <f t="shared" si="121"/>
        <v>0</v>
      </c>
      <c r="BM347" s="38">
        <f t="shared" si="121"/>
        <v>0</v>
      </c>
      <c r="BN347" s="38">
        <f t="shared" si="121"/>
        <v>0</v>
      </c>
      <c r="BO347" s="39">
        <f t="shared" si="121"/>
        <v>0</v>
      </c>
      <c r="BP347" s="40">
        <f t="shared" si="121"/>
        <v>0</v>
      </c>
      <c r="BQ347" s="38">
        <f t="shared" si="122"/>
        <v>0</v>
      </c>
      <c r="BR347" s="38">
        <f t="shared" si="122"/>
        <v>0.22399685768795211</v>
      </c>
      <c r="BS347" s="38">
        <f t="shared" si="122"/>
        <v>0.43018064904124165</v>
      </c>
      <c r="BT347" s="38">
        <f t="shared" si="122"/>
        <v>0.35653798917410884</v>
      </c>
      <c r="BU347" s="39">
        <f t="shared" si="122"/>
        <v>0.2893072401220329</v>
      </c>
      <c r="BV347" s="40">
        <f t="shared" si="122"/>
        <v>0.32436267351045461</v>
      </c>
      <c r="BW347" s="38">
        <f t="shared" si="123"/>
        <v>0</v>
      </c>
      <c r="BX347" s="38">
        <f t="shared" si="123"/>
        <v>-0.22399685768795211</v>
      </c>
      <c r="BY347" s="38">
        <f t="shared" si="123"/>
        <v>-0.43018064904124165</v>
      </c>
      <c r="BZ347" s="38">
        <f t="shared" si="123"/>
        <v>-0.35653798917410884</v>
      </c>
      <c r="CA347" s="39">
        <f t="shared" si="123"/>
        <v>-0.2893072401220329</v>
      </c>
      <c r="CB347" s="40">
        <f t="shared" si="123"/>
        <v>-0.32436267351045461</v>
      </c>
      <c r="CC347" s="2">
        <f t="shared" si="124"/>
        <v>0</v>
      </c>
      <c r="CD347" s="2">
        <f t="shared" si="124"/>
        <v>-2239.9685768795212</v>
      </c>
      <c r="CE347" s="2">
        <f t="shared" si="124"/>
        <v>-4301.8064904124167</v>
      </c>
      <c r="CF347" s="2">
        <f t="shared" si="124"/>
        <v>-3565.3798917410882</v>
      </c>
      <c r="CG347" s="29">
        <f t="shared" si="124"/>
        <v>-2893.0724012203291</v>
      </c>
      <c r="CH347" s="31">
        <f t="shared" si="124"/>
        <v>-3243.6267351045462</v>
      </c>
      <c r="CI347" s="40">
        <f>IFERROR(M347/'Class Sum-WR'!M347,0)</f>
        <v>0</v>
      </c>
      <c r="CJ347" s="40">
        <f>IFERROR(M347/'Class Sum-TH'!M347,0)</f>
        <v>0</v>
      </c>
    </row>
    <row r="348" spans="1:88" hidden="1" outlineLevel="1" x14ac:dyDescent="0.2">
      <c r="A348" t="s">
        <v>46</v>
      </c>
      <c r="B348" t="s">
        <v>46</v>
      </c>
      <c r="C348" t="s">
        <v>122</v>
      </c>
      <c r="D348" t="s">
        <v>122</v>
      </c>
      <c r="E348" t="s">
        <v>121</v>
      </c>
      <c r="F348" s="27">
        <f t="shared" si="115"/>
        <v>46353</v>
      </c>
      <c r="G348" s="60" t="s">
        <v>40</v>
      </c>
      <c r="H348" s="28">
        <v>0</v>
      </c>
      <c r="I348" s="2">
        <v>0</v>
      </c>
      <c r="J348" s="2">
        <v>0</v>
      </c>
      <c r="K348" s="2">
        <v>0</v>
      </c>
      <c r="L348" s="29">
        <v>0</v>
      </c>
      <c r="M348" s="30">
        <f t="shared" si="111"/>
        <v>0</v>
      </c>
      <c r="N348" t="s">
        <v>49</v>
      </c>
      <c r="O348" t="s">
        <v>49</v>
      </c>
      <c r="P348" t="s">
        <v>122</v>
      </c>
      <c r="Q348" t="s">
        <v>122</v>
      </c>
      <c r="R348" t="s">
        <v>121</v>
      </c>
      <c r="S348" s="27">
        <f t="shared" si="116"/>
        <v>45989</v>
      </c>
      <c r="T348" s="60" t="s">
        <v>40</v>
      </c>
      <c r="U348" s="28">
        <v>0.46</v>
      </c>
      <c r="V348" s="2">
        <v>4914.32</v>
      </c>
      <c r="W348" s="2">
        <v>411.17</v>
      </c>
      <c r="X348" s="2">
        <v>12332.08</v>
      </c>
      <c r="Y348" s="29">
        <v>5235.8100000000004</v>
      </c>
      <c r="Z348" s="31">
        <f t="shared" si="112"/>
        <v>22893.84</v>
      </c>
      <c r="AA348" s="32">
        <f t="shared" si="117"/>
        <v>-0.46</v>
      </c>
      <c r="AB348" s="5">
        <f t="shared" si="117"/>
        <v>-4914.32</v>
      </c>
      <c r="AC348" s="5">
        <f t="shared" si="117"/>
        <v>-411.17</v>
      </c>
      <c r="AD348" s="5">
        <f t="shared" si="117"/>
        <v>-12332.08</v>
      </c>
      <c r="AE348" s="33">
        <f t="shared" si="117"/>
        <v>-5235.8100000000004</v>
      </c>
      <c r="AF348" s="34">
        <f t="shared" si="117"/>
        <v>-22893.84</v>
      </c>
      <c r="AG348" s="35">
        <f t="shared" si="118"/>
        <v>-1</v>
      </c>
      <c r="AH348" s="7">
        <f t="shared" si="118"/>
        <v>-1</v>
      </c>
      <c r="AI348" s="7">
        <f t="shared" si="118"/>
        <v>-1</v>
      </c>
      <c r="AJ348" s="7">
        <f t="shared" si="118"/>
        <v>-1</v>
      </c>
      <c r="AK348" s="36">
        <f t="shared" si="118"/>
        <v>-1</v>
      </c>
      <c r="AL348" s="37">
        <f t="shared" si="118"/>
        <v>-1</v>
      </c>
      <c r="AM348" s="2">
        <v>0</v>
      </c>
      <c r="AN348" s="2">
        <v>0</v>
      </c>
      <c r="AO348" s="2">
        <v>0</v>
      </c>
      <c r="AP348" s="2">
        <v>0</v>
      </c>
      <c r="AQ348" s="29">
        <v>0</v>
      </c>
      <c r="AR348" s="31">
        <f t="shared" si="113"/>
        <v>0</v>
      </c>
      <c r="AS348" s="2">
        <v>0.46</v>
      </c>
      <c r="AT348" s="2">
        <v>1177.27</v>
      </c>
      <c r="AU348" s="2">
        <v>150.19999999999999</v>
      </c>
      <c r="AV348" s="2">
        <v>3981.98</v>
      </c>
      <c r="AW348" s="29">
        <v>1446.74</v>
      </c>
      <c r="AX348" s="31">
        <f t="shared" si="114"/>
        <v>6756.65</v>
      </c>
      <c r="AY348" s="5">
        <f t="shared" si="119"/>
        <v>-0.46</v>
      </c>
      <c r="AZ348" s="5">
        <f t="shared" si="119"/>
        <v>-1177.27</v>
      </c>
      <c r="BA348" s="5">
        <f t="shared" si="119"/>
        <v>-150.19999999999999</v>
      </c>
      <c r="BB348" s="5">
        <f t="shared" si="119"/>
        <v>-3981.98</v>
      </c>
      <c r="BC348" s="33">
        <f t="shared" si="119"/>
        <v>-1446.74</v>
      </c>
      <c r="BD348" s="34">
        <f t="shared" si="119"/>
        <v>-6756.65</v>
      </c>
      <c r="BE348" s="7">
        <f t="shared" si="120"/>
        <v>-1</v>
      </c>
      <c r="BF348" s="7">
        <f t="shared" si="120"/>
        <v>-1</v>
      </c>
      <c r="BG348" s="7">
        <f t="shared" si="120"/>
        <v>-1</v>
      </c>
      <c r="BH348" s="7">
        <f t="shared" si="120"/>
        <v>-1</v>
      </c>
      <c r="BI348" s="36">
        <f t="shared" si="120"/>
        <v>-1</v>
      </c>
      <c r="BJ348" s="37">
        <f t="shared" si="120"/>
        <v>-1</v>
      </c>
      <c r="BK348" s="38">
        <f t="shared" si="121"/>
        <v>0</v>
      </c>
      <c r="BL348" s="38">
        <f t="shared" si="121"/>
        <v>0</v>
      </c>
      <c r="BM348" s="38">
        <f t="shared" si="121"/>
        <v>0</v>
      </c>
      <c r="BN348" s="38">
        <f t="shared" si="121"/>
        <v>0</v>
      </c>
      <c r="BO348" s="39">
        <f t="shared" si="121"/>
        <v>0</v>
      </c>
      <c r="BP348" s="40">
        <f t="shared" si="121"/>
        <v>0</v>
      </c>
      <c r="BQ348" s="38">
        <f t="shared" si="122"/>
        <v>1</v>
      </c>
      <c r="BR348" s="38">
        <f t="shared" si="122"/>
        <v>0.2395590844715037</v>
      </c>
      <c r="BS348" s="38">
        <f t="shared" si="122"/>
        <v>0.36529902473429476</v>
      </c>
      <c r="BT348" s="38">
        <f t="shared" si="122"/>
        <v>0.32289605646411634</v>
      </c>
      <c r="BU348" s="39">
        <f t="shared" si="122"/>
        <v>0.27631636747704746</v>
      </c>
      <c r="BV348" s="40">
        <f t="shared" si="122"/>
        <v>0.29512960691609619</v>
      </c>
      <c r="BW348" s="38">
        <f t="shared" si="123"/>
        <v>-1</v>
      </c>
      <c r="BX348" s="38">
        <f t="shared" si="123"/>
        <v>-0.2395590844715037</v>
      </c>
      <c r="BY348" s="38">
        <f t="shared" si="123"/>
        <v>-0.36529902473429476</v>
      </c>
      <c r="BZ348" s="38">
        <f t="shared" si="123"/>
        <v>-0.32289605646411634</v>
      </c>
      <c r="CA348" s="39">
        <f t="shared" si="123"/>
        <v>-0.27631636747704746</v>
      </c>
      <c r="CB348" s="40">
        <f t="shared" si="123"/>
        <v>-0.29512960691609619</v>
      </c>
      <c r="CC348" s="2">
        <f t="shared" si="124"/>
        <v>-10000</v>
      </c>
      <c r="CD348" s="2">
        <f t="shared" si="124"/>
        <v>-2395.5908447150368</v>
      </c>
      <c r="CE348" s="2">
        <f t="shared" si="124"/>
        <v>-3652.9902473429474</v>
      </c>
      <c r="CF348" s="2">
        <f t="shared" si="124"/>
        <v>-3228.9605646411633</v>
      </c>
      <c r="CG348" s="29">
        <f t="shared" si="124"/>
        <v>-2763.1636747704747</v>
      </c>
      <c r="CH348" s="31">
        <f t="shared" si="124"/>
        <v>-2951.2960691609619</v>
      </c>
      <c r="CI348" s="40">
        <f>IFERROR(M348/'Class Sum-WR'!M348,0)</f>
        <v>0</v>
      </c>
      <c r="CJ348" s="40">
        <f>IFERROR(M348/'Class Sum-TH'!M348,0)</f>
        <v>0</v>
      </c>
    </row>
    <row r="349" spans="1:88" ht="13.5" hidden="1" outlineLevel="1" thickBot="1" x14ac:dyDescent="0.25">
      <c r="A349" t="s">
        <v>46</v>
      </c>
      <c r="B349" t="s">
        <v>46</v>
      </c>
      <c r="C349" t="s">
        <v>122</v>
      </c>
      <c r="D349" t="s">
        <v>122</v>
      </c>
      <c r="E349" t="s">
        <v>121</v>
      </c>
      <c r="F349" s="41">
        <f t="shared" si="115"/>
        <v>46354</v>
      </c>
      <c r="G349" s="61" t="s">
        <v>41</v>
      </c>
      <c r="H349" s="43">
        <v>0</v>
      </c>
      <c r="I349" s="44">
        <v>0</v>
      </c>
      <c r="J349" s="44">
        <v>0</v>
      </c>
      <c r="K349" s="44">
        <v>0</v>
      </c>
      <c r="L349" s="45">
        <v>0</v>
      </c>
      <c r="M349" s="46">
        <f t="shared" si="111"/>
        <v>0</v>
      </c>
      <c r="N349" t="s">
        <v>49</v>
      </c>
      <c r="O349" t="s">
        <v>49</v>
      </c>
      <c r="P349" t="s">
        <v>122</v>
      </c>
      <c r="Q349" t="s">
        <v>122</v>
      </c>
      <c r="R349" t="s">
        <v>121</v>
      </c>
      <c r="S349" s="41">
        <f t="shared" si="116"/>
        <v>45990</v>
      </c>
      <c r="T349" s="61" t="s">
        <v>41</v>
      </c>
      <c r="U349" s="43">
        <v>-7.82</v>
      </c>
      <c r="V349" s="44">
        <v>3339.86</v>
      </c>
      <c r="W349" s="44">
        <v>414.61</v>
      </c>
      <c r="X349" s="44">
        <v>10784.16</v>
      </c>
      <c r="Y349" s="45">
        <v>5115.99</v>
      </c>
      <c r="Z349" s="47">
        <f t="shared" si="112"/>
        <v>19646.8</v>
      </c>
      <c r="AA349" s="48">
        <f t="shared" si="117"/>
        <v>7.82</v>
      </c>
      <c r="AB349" s="49">
        <f t="shared" si="117"/>
        <v>-3339.86</v>
      </c>
      <c r="AC349" s="49">
        <f t="shared" si="117"/>
        <v>-414.61</v>
      </c>
      <c r="AD349" s="49">
        <f t="shared" si="117"/>
        <v>-10784.16</v>
      </c>
      <c r="AE349" s="50">
        <f t="shared" si="117"/>
        <v>-5115.99</v>
      </c>
      <c r="AF349" s="51">
        <f t="shared" si="117"/>
        <v>-19646.8</v>
      </c>
      <c r="AG349" s="52">
        <f t="shared" si="118"/>
        <v>-1</v>
      </c>
      <c r="AH349" s="53">
        <f t="shared" si="118"/>
        <v>-1</v>
      </c>
      <c r="AI349" s="53">
        <f t="shared" si="118"/>
        <v>-1</v>
      </c>
      <c r="AJ349" s="53">
        <f t="shared" si="118"/>
        <v>-1</v>
      </c>
      <c r="AK349" s="54">
        <f t="shared" si="118"/>
        <v>-1</v>
      </c>
      <c r="AL349" s="55">
        <f t="shared" si="118"/>
        <v>-1</v>
      </c>
      <c r="AM349" s="44">
        <v>0</v>
      </c>
      <c r="AN349" s="44">
        <v>0</v>
      </c>
      <c r="AO349" s="44">
        <v>0</v>
      </c>
      <c r="AP349" s="44">
        <v>0</v>
      </c>
      <c r="AQ349" s="45">
        <v>0</v>
      </c>
      <c r="AR349" s="47">
        <f t="shared" si="113"/>
        <v>0</v>
      </c>
      <c r="AS349" s="44">
        <v>-7.82</v>
      </c>
      <c r="AT349" s="44">
        <v>717.12</v>
      </c>
      <c r="AU349" s="44">
        <v>174.18</v>
      </c>
      <c r="AV349" s="44">
        <v>3367.83</v>
      </c>
      <c r="AW349" s="45">
        <v>1531.53</v>
      </c>
      <c r="AX349" s="47">
        <f t="shared" si="114"/>
        <v>5782.8399999999992</v>
      </c>
      <c r="AY349" s="49">
        <f t="shared" si="119"/>
        <v>7.82</v>
      </c>
      <c r="AZ349" s="49">
        <f t="shared" si="119"/>
        <v>-717.12</v>
      </c>
      <c r="BA349" s="49">
        <f t="shared" si="119"/>
        <v>-174.18</v>
      </c>
      <c r="BB349" s="49">
        <f t="shared" si="119"/>
        <v>-3367.83</v>
      </c>
      <c r="BC349" s="50">
        <f t="shared" si="119"/>
        <v>-1531.53</v>
      </c>
      <c r="BD349" s="51">
        <f t="shared" si="119"/>
        <v>-5782.8399999999992</v>
      </c>
      <c r="BE349" s="53">
        <f t="shared" si="120"/>
        <v>-1</v>
      </c>
      <c r="BF349" s="53">
        <f t="shared" si="120"/>
        <v>-1</v>
      </c>
      <c r="BG349" s="53">
        <f t="shared" si="120"/>
        <v>-1</v>
      </c>
      <c r="BH349" s="53">
        <f t="shared" si="120"/>
        <v>-1</v>
      </c>
      <c r="BI349" s="54">
        <f t="shared" si="120"/>
        <v>-1</v>
      </c>
      <c r="BJ349" s="55">
        <f t="shared" si="120"/>
        <v>-1</v>
      </c>
      <c r="BK349" s="56">
        <f t="shared" si="121"/>
        <v>0</v>
      </c>
      <c r="BL349" s="56">
        <f t="shared" si="121"/>
        <v>0</v>
      </c>
      <c r="BM349" s="56">
        <f t="shared" si="121"/>
        <v>0</v>
      </c>
      <c r="BN349" s="56">
        <f t="shared" si="121"/>
        <v>0</v>
      </c>
      <c r="BO349" s="57">
        <f t="shared" si="121"/>
        <v>0</v>
      </c>
      <c r="BP349" s="58">
        <f t="shared" si="121"/>
        <v>0</v>
      </c>
      <c r="BQ349" s="56">
        <f t="shared" si="122"/>
        <v>1</v>
      </c>
      <c r="BR349" s="56">
        <f t="shared" si="122"/>
        <v>0.21471558688088721</v>
      </c>
      <c r="BS349" s="56">
        <f t="shared" si="122"/>
        <v>0.42010564144617835</v>
      </c>
      <c r="BT349" s="56">
        <f t="shared" si="122"/>
        <v>0.31229414252014065</v>
      </c>
      <c r="BU349" s="57">
        <f t="shared" si="122"/>
        <v>0.29936141391988647</v>
      </c>
      <c r="BV349" s="58">
        <f t="shared" si="122"/>
        <v>0.29434004519820017</v>
      </c>
      <c r="BW349" s="56">
        <f t="shared" si="123"/>
        <v>-1</v>
      </c>
      <c r="BX349" s="56">
        <f t="shared" si="123"/>
        <v>-0.21471558688088721</v>
      </c>
      <c r="BY349" s="56">
        <f t="shared" si="123"/>
        <v>-0.42010564144617835</v>
      </c>
      <c r="BZ349" s="56">
        <f t="shared" si="123"/>
        <v>-0.31229414252014065</v>
      </c>
      <c r="CA349" s="57">
        <f t="shared" si="123"/>
        <v>-0.29936141391988647</v>
      </c>
      <c r="CB349" s="58">
        <f t="shared" si="123"/>
        <v>-0.29434004519820017</v>
      </c>
      <c r="CC349" s="44">
        <f t="shared" si="124"/>
        <v>-10000</v>
      </c>
      <c r="CD349" s="44">
        <f t="shared" si="124"/>
        <v>-2147.1558688088721</v>
      </c>
      <c r="CE349" s="44">
        <f t="shared" si="124"/>
        <v>-4201.0564144617838</v>
      </c>
      <c r="CF349" s="44">
        <f t="shared" si="124"/>
        <v>-3122.9414252014067</v>
      </c>
      <c r="CG349" s="45">
        <f t="shared" si="124"/>
        <v>-2993.6141391988645</v>
      </c>
      <c r="CH349" s="47">
        <f t="shared" si="124"/>
        <v>-2943.4004519820019</v>
      </c>
      <c r="CI349" s="58">
        <f>IFERROR(M349/'Class Sum-WR'!M349,0)</f>
        <v>0</v>
      </c>
      <c r="CJ349" s="58">
        <f>IFERROR(M349/'Class Sum-TH'!M349,0)</f>
        <v>0</v>
      </c>
    </row>
    <row r="350" spans="1:88" hidden="1" outlineLevel="1" x14ac:dyDescent="0.2">
      <c r="A350" t="s">
        <v>46</v>
      </c>
      <c r="B350" t="s">
        <v>46</v>
      </c>
      <c r="C350" t="s">
        <v>129</v>
      </c>
      <c r="D350" t="s">
        <v>122</v>
      </c>
      <c r="E350" t="s">
        <v>125</v>
      </c>
      <c r="F350" s="27">
        <f t="shared" si="115"/>
        <v>46355</v>
      </c>
      <c r="G350" s="60" t="s">
        <v>35</v>
      </c>
      <c r="H350" s="28">
        <v>0</v>
      </c>
      <c r="I350" s="2">
        <v>0</v>
      </c>
      <c r="J350" s="2">
        <v>0</v>
      </c>
      <c r="K350" s="2">
        <v>0</v>
      </c>
      <c r="L350" s="29">
        <v>0</v>
      </c>
      <c r="M350" s="30">
        <f t="shared" si="111"/>
        <v>0</v>
      </c>
      <c r="N350" t="s">
        <v>49</v>
      </c>
      <c r="O350" t="s">
        <v>49</v>
      </c>
      <c r="P350" t="s">
        <v>129</v>
      </c>
      <c r="Q350" t="s">
        <v>122</v>
      </c>
      <c r="R350" t="s">
        <v>125</v>
      </c>
      <c r="S350" s="27">
        <f t="shared" si="116"/>
        <v>45991</v>
      </c>
      <c r="T350" s="60" t="s">
        <v>35</v>
      </c>
      <c r="U350" s="28">
        <v>0</v>
      </c>
      <c r="V350" s="2">
        <v>1824.54</v>
      </c>
      <c r="W350" s="2">
        <v>54.09</v>
      </c>
      <c r="X350" s="2">
        <v>4587.72</v>
      </c>
      <c r="Y350" s="29">
        <v>2103.5</v>
      </c>
      <c r="Z350" s="31">
        <f t="shared" si="112"/>
        <v>8569.85</v>
      </c>
      <c r="AA350" s="32">
        <f t="shared" si="117"/>
        <v>0</v>
      </c>
      <c r="AB350" s="5">
        <f t="shared" si="117"/>
        <v>-1824.54</v>
      </c>
      <c r="AC350" s="5">
        <f t="shared" si="117"/>
        <v>-54.09</v>
      </c>
      <c r="AD350" s="5">
        <f t="shared" si="117"/>
        <v>-4587.72</v>
      </c>
      <c r="AE350" s="33">
        <f t="shared" si="117"/>
        <v>-2103.5</v>
      </c>
      <c r="AF350" s="34">
        <f t="shared" si="117"/>
        <v>-8569.85</v>
      </c>
      <c r="AG350" s="35" t="e">
        <f t="shared" si="118"/>
        <v>#DIV/0!</v>
      </c>
      <c r="AH350" s="7">
        <f t="shared" si="118"/>
        <v>-1</v>
      </c>
      <c r="AI350" s="7">
        <f t="shared" si="118"/>
        <v>-1</v>
      </c>
      <c r="AJ350" s="7">
        <f t="shared" si="118"/>
        <v>-1</v>
      </c>
      <c r="AK350" s="36">
        <f t="shared" si="118"/>
        <v>-1</v>
      </c>
      <c r="AL350" s="37">
        <f t="shared" si="118"/>
        <v>-1</v>
      </c>
      <c r="AM350" s="2">
        <v>0</v>
      </c>
      <c r="AN350" s="2">
        <v>0</v>
      </c>
      <c r="AO350" s="2">
        <v>0</v>
      </c>
      <c r="AP350" s="2">
        <v>0</v>
      </c>
      <c r="AQ350" s="29">
        <v>0</v>
      </c>
      <c r="AR350" s="31">
        <f t="shared" si="113"/>
        <v>0</v>
      </c>
      <c r="AS350" s="2">
        <v>0</v>
      </c>
      <c r="AT350" s="2">
        <v>404.94</v>
      </c>
      <c r="AU350" s="2">
        <v>25.62</v>
      </c>
      <c r="AV350" s="2">
        <v>1320.56</v>
      </c>
      <c r="AW350" s="29">
        <v>573.5</v>
      </c>
      <c r="AX350" s="31">
        <f t="shared" si="114"/>
        <v>2324.62</v>
      </c>
      <c r="AY350" s="5">
        <f t="shared" si="119"/>
        <v>0</v>
      </c>
      <c r="AZ350" s="5">
        <f t="shared" si="119"/>
        <v>-404.94</v>
      </c>
      <c r="BA350" s="5">
        <f t="shared" si="119"/>
        <v>-25.62</v>
      </c>
      <c r="BB350" s="5">
        <f t="shared" si="119"/>
        <v>-1320.56</v>
      </c>
      <c r="BC350" s="33">
        <f t="shared" si="119"/>
        <v>-573.5</v>
      </c>
      <c r="BD350" s="34">
        <f t="shared" si="119"/>
        <v>-2324.62</v>
      </c>
      <c r="BE350" s="7" t="e">
        <f t="shared" si="120"/>
        <v>#DIV/0!</v>
      </c>
      <c r="BF350" s="7">
        <f t="shared" si="120"/>
        <v>-1</v>
      </c>
      <c r="BG350" s="7">
        <f t="shared" si="120"/>
        <v>-1</v>
      </c>
      <c r="BH350" s="7">
        <f t="shared" si="120"/>
        <v>-1</v>
      </c>
      <c r="BI350" s="36">
        <f t="shared" si="120"/>
        <v>-1</v>
      </c>
      <c r="BJ350" s="37">
        <f t="shared" si="120"/>
        <v>-1</v>
      </c>
      <c r="BK350" s="38">
        <f t="shared" si="121"/>
        <v>0</v>
      </c>
      <c r="BL350" s="38">
        <f t="shared" si="121"/>
        <v>0</v>
      </c>
      <c r="BM350" s="38">
        <f t="shared" si="121"/>
        <v>0</v>
      </c>
      <c r="BN350" s="38">
        <f t="shared" si="121"/>
        <v>0</v>
      </c>
      <c r="BO350" s="39">
        <f t="shared" si="121"/>
        <v>0</v>
      </c>
      <c r="BP350" s="40">
        <f t="shared" si="121"/>
        <v>0</v>
      </c>
      <c r="BQ350" s="38">
        <f t="shared" si="122"/>
        <v>0</v>
      </c>
      <c r="BR350" s="38">
        <f t="shared" si="122"/>
        <v>0.22194087276793056</v>
      </c>
      <c r="BS350" s="38">
        <f t="shared" si="122"/>
        <v>0.47365501941209093</v>
      </c>
      <c r="BT350" s="38">
        <f t="shared" si="122"/>
        <v>0.28784668637144373</v>
      </c>
      <c r="BU350" s="39">
        <f t="shared" si="122"/>
        <v>0.27264083670073685</v>
      </c>
      <c r="BV350" s="40">
        <f t="shared" si="122"/>
        <v>0.27125562291055266</v>
      </c>
      <c r="BW350" s="38">
        <f t="shared" si="123"/>
        <v>0</v>
      </c>
      <c r="BX350" s="38">
        <f t="shared" si="123"/>
        <v>-0.22194087276793056</v>
      </c>
      <c r="BY350" s="38">
        <f t="shared" si="123"/>
        <v>-0.47365501941209093</v>
      </c>
      <c r="BZ350" s="38">
        <f t="shared" si="123"/>
        <v>-0.28784668637144373</v>
      </c>
      <c r="CA350" s="39">
        <f t="shared" si="123"/>
        <v>-0.27264083670073685</v>
      </c>
      <c r="CB350" s="40">
        <f t="shared" si="123"/>
        <v>-0.27125562291055266</v>
      </c>
      <c r="CC350" s="2">
        <f t="shared" si="124"/>
        <v>0</v>
      </c>
      <c r="CD350" s="2">
        <f t="shared" si="124"/>
        <v>-2219.4087276793057</v>
      </c>
      <c r="CE350" s="2">
        <f t="shared" si="124"/>
        <v>-4736.5501941209095</v>
      </c>
      <c r="CF350" s="2">
        <f t="shared" si="124"/>
        <v>-2878.4668637144373</v>
      </c>
      <c r="CG350" s="29">
        <f t="shared" si="124"/>
        <v>-2726.4083670073687</v>
      </c>
      <c r="CH350" s="31">
        <f t="shared" si="124"/>
        <v>-2712.5562291055267</v>
      </c>
      <c r="CI350" s="40">
        <f>IFERROR(M350/'Class Sum-WR'!M350,0)</f>
        <v>0</v>
      </c>
      <c r="CJ350" s="40">
        <f>IFERROR(M350/'Class Sum-TH'!M350,0)</f>
        <v>0</v>
      </c>
    </row>
    <row r="351" spans="1:88" hidden="1" outlineLevel="1" x14ac:dyDescent="0.2">
      <c r="A351" t="s">
        <v>46</v>
      </c>
      <c r="B351" t="s">
        <v>46</v>
      </c>
      <c r="C351" t="s">
        <v>129</v>
      </c>
      <c r="D351" t="s">
        <v>122</v>
      </c>
      <c r="E351" t="s">
        <v>125</v>
      </c>
      <c r="F351" s="27">
        <f t="shared" si="115"/>
        <v>46356</v>
      </c>
      <c r="G351" s="60" t="s">
        <v>36</v>
      </c>
      <c r="H351" s="28">
        <v>0</v>
      </c>
      <c r="I351" s="2">
        <v>0</v>
      </c>
      <c r="J351" s="2">
        <v>0</v>
      </c>
      <c r="K351" s="2">
        <v>0</v>
      </c>
      <c r="L351" s="29">
        <v>0</v>
      </c>
      <c r="M351" s="30">
        <f t="shared" si="111"/>
        <v>0</v>
      </c>
      <c r="N351" t="s">
        <v>49</v>
      </c>
      <c r="O351" t="s">
        <v>49</v>
      </c>
      <c r="P351" t="s">
        <v>129</v>
      </c>
      <c r="Q351" t="s">
        <v>129</v>
      </c>
      <c r="R351" t="s">
        <v>125</v>
      </c>
      <c r="S351" s="27">
        <f t="shared" si="116"/>
        <v>45992</v>
      </c>
      <c r="T351" s="60" t="s">
        <v>36</v>
      </c>
      <c r="U351" s="28">
        <v>-250.92</v>
      </c>
      <c r="V351" s="2">
        <v>1896.7</v>
      </c>
      <c r="W351" s="2">
        <v>-50.54</v>
      </c>
      <c r="X351" s="2">
        <v>6779.29</v>
      </c>
      <c r="Y351" s="29">
        <v>3933.2</v>
      </c>
      <c r="Z351" s="31">
        <f t="shared" si="112"/>
        <v>12307.73</v>
      </c>
      <c r="AA351" s="32">
        <f t="shared" si="117"/>
        <v>250.92</v>
      </c>
      <c r="AB351" s="5">
        <f t="shared" si="117"/>
        <v>-1896.7</v>
      </c>
      <c r="AC351" s="5">
        <f t="shared" si="117"/>
        <v>50.54</v>
      </c>
      <c r="AD351" s="5">
        <f t="shared" si="117"/>
        <v>-6779.29</v>
      </c>
      <c r="AE351" s="33">
        <f t="shared" si="117"/>
        <v>-3933.2</v>
      </c>
      <c r="AF351" s="34">
        <f t="shared" si="117"/>
        <v>-12307.73</v>
      </c>
      <c r="AG351" s="35">
        <f t="shared" si="118"/>
        <v>-1</v>
      </c>
      <c r="AH351" s="7">
        <f t="shared" si="118"/>
        <v>-1</v>
      </c>
      <c r="AI351" s="7">
        <f t="shared" si="118"/>
        <v>-1</v>
      </c>
      <c r="AJ351" s="7">
        <f t="shared" si="118"/>
        <v>-1</v>
      </c>
      <c r="AK351" s="36">
        <f t="shared" si="118"/>
        <v>-1</v>
      </c>
      <c r="AL351" s="37">
        <f t="shared" si="118"/>
        <v>-1</v>
      </c>
      <c r="AM351" s="2">
        <v>0</v>
      </c>
      <c r="AN351" s="2">
        <v>0</v>
      </c>
      <c r="AO351" s="2">
        <v>0</v>
      </c>
      <c r="AP351" s="2">
        <v>0</v>
      </c>
      <c r="AQ351" s="29">
        <v>0</v>
      </c>
      <c r="AR351" s="31">
        <f t="shared" si="113"/>
        <v>0</v>
      </c>
      <c r="AS351" s="2">
        <v>-250.92</v>
      </c>
      <c r="AT351" s="2">
        <v>409.57</v>
      </c>
      <c r="AU351" s="2">
        <v>-127.96</v>
      </c>
      <c r="AV351" s="2">
        <v>2034.4</v>
      </c>
      <c r="AW351" s="29">
        <v>1164.08</v>
      </c>
      <c r="AX351" s="31">
        <f t="shared" si="114"/>
        <v>3229.17</v>
      </c>
      <c r="AY351" s="5">
        <f t="shared" si="119"/>
        <v>250.92</v>
      </c>
      <c r="AZ351" s="5">
        <f t="shared" si="119"/>
        <v>-409.57</v>
      </c>
      <c r="BA351" s="5">
        <f t="shared" si="119"/>
        <v>127.96</v>
      </c>
      <c r="BB351" s="5">
        <f t="shared" si="119"/>
        <v>-2034.4</v>
      </c>
      <c r="BC351" s="33">
        <f t="shared" si="119"/>
        <v>-1164.08</v>
      </c>
      <c r="BD351" s="34">
        <f t="shared" si="119"/>
        <v>-3229.17</v>
      </c>
      <c r="BE351" s="7">
        <f t="shared" si="120"/>
        <v>-1</v>
      </c>
      <c r="BF351" s="7">
        <f t="shared" si="120"/>
        <v>-1</v>
      </c>
      <c r="BG351" s="7">
        <f t="shared" si="120"/>
        <v>-1</v>
      </c>
      <c r="BH351" s="7">
        <f t="shared" si="120"/>
        <v>-1</v>
      </c>
      <c r="BI351" s="36">
        <f t="shared" si="120"/>
        <v>-1</v>
      </c>
      <c r="BJ351" s="37">
        <f t="shared" si="120"/>
        <v>-1</v>
      </c>
      <c r="BK351" s="38">
        <f t="shared" si="121"/>
        <v>0</v>
      </c>
      <c r="BL351" s="38">
        <f t="shared" si="121"/>
        <v>0</v>
      </c>
      <c r="BM351" s="38">
        <f t="shared" si="121"/>
        <v>0</v>
      </c>
      <c r="BN351" s="38">
        <f t="shared" si="121"/>
        <v>0</v>
      </c>
      <c r="BO351" s="39">
        <f t="shared" si="121"/>
        <v>0</v>
      </c>
      <c r="BP351" s="40">
        <f t="shared" si="121"/>
        <v>0</v>
      </c>
      <c r="BQ351" s="38">
        <f t="shared" si="122"/>
        <v>1</v>
      </c>
      <c r="BR351" s="38">
        <f t="shared" si="122"/>
        <v>0.21593820846733799</v>
      </c>
      <c r="BS351" s="38">
        <f t="shared" si="122"/>
        <v>2.5318559556786702</v>
      </c>
      <c r="BT351" s="38">
        <f t="shared" si="122"/>
        <v>0.30009042244836848</v>
      </c>
      <c r="BU351" s="39">
        <f t="shared" si="122"/>
        <v>0.29596257500254247</v>
      </c>
      <c r="BV351" s="40">
        <f t="shared" si="122"/>
        <v>0.26236925899414437</v>
      </c>
      <c r="BW351" s="38">
        <f t="shared" si="123"/>
        <v>-1</v>
      </c>
      <c r="BX351" s="38">
        <f t="shared" si="123"/>
        <v>-0.21593820846733799</v>
      </c>
      <c r="BY351" s="38">
        <f t="shared" si="123"/>
        <v>-2.5318559556786702</v>
      </c>
      <c r="BZ351" s="38">
        <f t="shared" si="123"/>
        <v>-0.30009042244836848</v>
      </c>
      <c r="CA351" s="39">
        <f t="shared" si="123"/>
        <v>-0.29596257500254247</v>
      </c>
      <c r="CB351" s="40">
        <f t="shared" si="123"/>
        <v>-0.26236925899414437</v>
      </c>
      <c r="CC351" s="2">
        <f t="shared" si="124"/>
        <v>-10000</v>
      </c>
      <c r="CD351" s="2">
        <f t="shared" si="124"/>
        <v>-2159.3820846733797</v>
      </c>
      <c r="CE351" s="2">
        <f t="shared" si="124"/>
        <v>-25318.559556786702</v>
      </c>
      <c r="CF351" s="2">
        <f t="shared" si="124"/>
        <v>-3000.9042244836846</v>
      </c>
      <c r="CG351" s="29">
        <f t="shared" si="124"/>
        <v>-2959.6257500254246</v>
      </c>
      <c r="CH351" s="31">
        <f t="shared" si="124"/>
        <v>-2623.6925899414437</v>
      </c>
      <c r="CI351" s="40">
        <f>IFERROR(M351/'Class Sum-WR'!M351,0)</f>
        <v>0</v>
      </c>
      <c r="CJ351" s="40">
        <f>IFERROR(M351/'Class Sum-TH'!M351,0)</f>
        <v>0</v>
      </c>
    </row>
    <row r="352" spans="1:88" hidden="1" outlineLevel="1" x14ac:dyDescent="0.2">
      <c r="A352" t="s">
        <v>46</v>
      </c>
      <c r="B352" t="s">
        <v>46</v>
      </c>
      <c r="C352" t="s">
        <v>129</v>
      </c>
      <c r="D352" t="s">
        <v>129</v>
      </c>
      <c r="E352" t="s">
        <v>125</v>
      </c>
      <c r="F352" s="27">
        <f t="shared" si="115"/>
        <v>46357</v>
      </c>
      <c r="G352" s="60" t="s">
        <v>37</v>
      </c>
      <c r="H352" s="28">
        <v>0</v>
      </c>
      <c r="I352" s="2">
        <v>0</v>
      </c>
      <c r="J352" s="2">
        <v>0</v>
      </c>
      <c r="K352" s="2">
        <v>0</v>
      </c>
      <c r="L352" s="29">
        <v>0</v>
      </c>
      <c r="M352" s="30">
        <f t="shared" si="111"/>
        <v>0</v>
      </c>
      <c r="N352" t="s">
        <v>49</v>
      </c>
      <c r="O352" t="s">
        <v>49</v>
      </c>
      <c r="P352" t="s">
        <v>129</v>
      </c>
      <c r="Q352" t="s">
        <v>129</v>
      </c>
      <c r="R352" t="s">
        <v>125</v>
      </c>
      <c r="S352" s="27">
        <f t="shared" si="116"/>
        <v>45993</v>
      </c>
      <c r="T352" s="60" t="s">
        <v>37</v>
      </c>
      <c r="U352" s="28">
        <v>-25.63</v>
      </c>
      <c r="V352" s="2">
        <v>2027.54</v>
      </c>
      <c r="W352" s="2">
        <v>87.44</v>
      </c>
      <c r="X352" s="2">
        <v>6984.65</v>
      </c>
      <c r="Y352" s="29">
        <v>4187.05</v>
      </c>
      <c r="Z352" s="31">
        <f t="shared" si="112"/>
        <v>13261.05</v>
      </c>
      <c r="AA352" s="32">
        <f t="shared" si="117"/>
        <v>25.63</v>
      </c>
      <c r="AB352" s="5">
        <f t="shared" si="117"/>
        <v>-2027.54</v>
      </c>
      <c r="AC352" s="5">
        <f t="shared" si="117"/>
        <v>-87.44</v>
      </c>
      <c r="AD352" s="5">
        <f t="shared" si="117"/>
        <v>-6984.65</v>
      </c>
      <c r="AE352" s="33">
        <f t="shared" si="117"/>
        <v>-4187.05</v>
      </c>
      <c r="AF352" s="34">
        <f t="shared" si="117"/>
        <v>-13261.05</v>
      </c>
      <c r="AG352" s="35">
        <f t="shared" si="118"/>
        <v>-1</v>
      </c>
      <c r="AH352" s="7">
        <f t="shared" si="118"/>
        <v>-1</v>
      </c>
      <c r="AI352" s="7">
        <f t="shared" si="118"/>
        <v>-1</v>
      </c>
      <c r="AJ352" s="7">
        <f t="shared" si="118"/>
        <v>-1</v>
      </c>
      <c r="AK352" s="36">
        <f t="shared" si="118"/>
        <v>-1</v>
      </c>
      <c r="AL352" s="37">
        <f t="shared" si="118"/>
        <v>-1</v>
      </c>
      <c r="AM352" s="2">
        <v>0</v>
      </c>
      <c r="AN352" s="2">
        <v>0</v>
      </c>
      <c r="AO352" s="2">
        <v>0</v>
      </c>
      <c r="AP352" s="2">
        <v>0</v>
      </c>
      <c r="AQ352" s="29">
        <v>0</v>
      </c>
      <c r="AR352" s="31">
        <f t="shared" si="113"/>
        <v>0</v>
      </c>
      <c r="AS352" s="2">
        <v>-25.63</v>
      </c>
      <c r="AT352" s="2">
        <v>446.28</v>
      </c>
      <c r="AU352" s="2">
        <v>31.7</v>
      </c>
      <c r="AV352" s="2">
        <v>2061.62</v>
      </c>
      <c r="AW352" s="29">
        <v>1132.82</v>
      </c>
      <c r="AX352" s="31">
        <f t="shared" si="114"/>
        <v>3646.79</v>
      </c>
      <c r="AY352" s="5">
        <f t="shared" si="119"/>
        <v>25.63</v>
      </c>
      <c r="AZ352" s="5">
        <f t="shared" si="119"/>
        <v>-446.28</v>
      </c>
      <c r="BA352" s="5">
        <f t="shared" si="119"/>
        <v>-31.7</v>
      </c>
      <c r="BB352" s="5">
        <f t="shared" si="119"/>
        <v>-2061.62</v>
      </c>
      <c r="BC352" s="33">
        <f t="shared" si="119"/>
        <v>-1132.82</v>
      </c>
      <c r="BD352" s="34">
        <f t="shared" si="119"/>
        <v>-3646.79</v>
      </c>
      <c r="BE352" s="7">
        <f t="shared" si="120"/>
        <v>-1</v>
      </c>
      <c r="BF352" s="7">
        <f t="shared" si="120"/>
        <v>-1</v>
      </c>
      <c r="BG352" s="7">
        <f t="shared" si="120"/>
        <v>-1</v>
      </c>
      <c r="BH352" s="7">
        <f t="shared" si="120"/>
        <v>-1</v>
      </c>
      <c r="BI352" s="36">
        <f t="shared" si="120"/>
        <v>-1</v>
      </c>
      <c r="BJ352" s="37">
        <f t="shared" si="120"/>
        <v>-1</v>
      </c>
      <c r="BK352" s="38">
        <f t="shared" si="121"/>
        <v>0</v>
      </c>
      <c r="BL352" s="38">
        <f t="shared" si="121"/>
        <v>0</v>
      </c>
      <c r="BM352" s="38">
        <f t="shared" si="121"/>
        <v>0</v>
      </c>
      <c r="BN352" s="38">
        <f t="shared" si="121"/>
        <v>0</v>
      </c>
      <c r="BO352" s="39">
        <f t="shared" si="121"/>
        <v>0</v>
      </c>
      <c r="BP352" s="40">
        <f t="shared" si="121"/>
        <v>0</v>
      </c>
      <c r="BQ352" s="38">
        <f t="shared" si="122"/>
        <v>1</v>
      </c>
      <c r="BR352" s="38">
        <f t="shared" si="122"/>
        <v>0.22010909772433587</v>
      </c>
      <c r="BS352" s="38">
        <f t="shared" si="122"/>
        <v>0.36253430924062213</v>
      </c>
      <c r="BT352" s="38">
        <f t="shared" si="122"/>
        <v>0.29516439621169277</v>
      </c>
      <c r="BU352" s="39">
        <f t="shared" si="122"/>
        <v>0.27055325348395648</v>
      </c>
      <c r="BV352" s="40">
        <f t="shared" si="122"/>
        <v>0.27500009426101252</v>
      </c>
      <c r="BW352" s="38">
        <f t="shared" si="123"/>
        <v>-1</v>
      </c>
      <c r="BX352" s="38">
        <f t="shared" si="123"/>
        <v>-0.22010909772433587</v>
      </c>
      <c r="BY352" s="38">
        <f t="shared" si="123"/>
        <v>-0.36253430924062213</v>
      </c>
      <c r="BZ352" s="38">
        <f t="shared" si="123"/>
        <v>-0.29516439621169277</v>
      </c>
      <c r="CA352" s="39">
        <f t="shared" si="123"/>
        <v>-0.27055325348395648</v>
      </c>
      <c r="CB352" s="40">
        <f t="shared" si="123"/>
        <v>-0.27500009426101252</v>
      </c>
      <c r="CC352" s="2">
        <f t="shared" si="124"/>
        <v>-10000</v>
      </c>
      <c r="CD352" s="2">
        <f t="shared" si="124"/>
        <v>-2201.0909772433588</v>
      </c>
      <c r="CE352" s="2">
        <f t="shared" si="124"/>
        <v>-3625.3430924062213</v>
      </c>
      <c r="CF352" s="2">
        <f t="shared" si="124"/>
        <v>-2951.6439621169279</v>
      </c>
      <c r="CG352" s="29">
        <f t="shared" si="124"/>
        <v>-2705.532534839565</v>
      </c>
      <c r="CH352" s="31">
        <f t="shared" si="124"/>
        <v>-2750.0009426101251</v>
      </c>
      <c r="CI352" s="40">
        <f>IFERROR(M352/'Class Sum-WR'!M352,0)</f>
        <v>0</v>
      </c>
      <c r="CJ352" s="40">
        <f>IFERROR(M352/'Class Sum-TH'!M352,0)</f>
        <v>0</v>
      </c>
    </row>
    <row r="353" spans="1:88" hidden="1" outlineLevel="1" x14ac:dyDescent="0.2">
      <c r="A353" t="s">
        <v>46</v>
      </c>
      <c r="B353" t="s">
        <v>46</v>
      </c>
      <c r="C353" t="s">
        <v>129</v>
      </c>
      <c r="D353" t="s">
        <v>129</v>
      </c>
      <c r="E353" t="s">
        <v>125</v>
      </c>
      <c r="F353" s="27">
        <f t="shared" si="115"/>
        <v>46358</v>
      </c>
      <c r="G353" s="60" t="s">
        <v>38</v>
      </c>
      <c r="H353" s="28">
        <v>0</v>
      </c>
      <c r="I353" s="2">
        <v>0</v>
      </c>
      <c r="J353" s="2">
        <v>0</v>
      </c>
      <c r="K353" s="2">
        <v>0</v>
      </c>
      <c r="L353" s="29">
        <v>0</v>
      </c>
      <c r="M353" s="30">
        <f t="shared" si="111"/>
        <v>0</v>
      </c>
      <c r="N353" t="s">
        <v>49</v>
      </c>
      <c r="O353" t="s">
        <v>49</v>
      </c>
      <c r="P353" t="s">
        <v>129</v>
      </c>
      <c r="Q353" t="s">
        <v>129</v>
      </c>
      <c r="R353" t="s">
        <v>125</v>
      </c>
      <c r="S353" s="27">
        <f t="shared" si="116"/>
        <v>45994</v>
      </c>
      <c r="T353" s="60" t="s">
        <v>38</v>
      </c>
      <c r="U353" s="28">
        <v>0</v>
      </c>
      <c r="V353" s="2">
        <v>809.16</v>
      </c>
      <c r="W353" s="2">
        <v>99.43</v>
      </c>
      <c r="X353" s="2">
        <v>2881.96</v>
      </c>
      <c r="Y353" s="29">
        <v>966.73</v>
      </c>
      <c r="Z353" s="31">
        <f t="shared" si="112"/>
        <v>4757.2800000000007</v>
      </c>
      <c r="AA353" s="32">
        <f t="shared" si="117"/>
        <v>0</v>
      </c>
      <c r="AB353" s="5">
        <f t="shared" si="117"/>
        <v>-809.16</v>
      </c>
      <c r="AC353" s="5">
        <f t="shared" si="117"/>
        <v>-99.43</v>
      </c>
      <c r="AD353" s="5">
        <f t="shared" si="117"/>
        <v>-2881.96</v>
      </c>
      <c r="AE353" s="33">
        <f t="shared" si="117"/>
        <v>-966.73</v>
      </c>
      <c r="AF353" s="34">
        <f t="shared" si="117"/>
        <v>-4757.2800000000007</v>
      </c>
      <c r="AG353" s="35" t="e">
        <f t="shared" si="118"/>
        <v>#DIV/0!</v>
      </c>
      <c r="AH353" s="7">
        <f t="shared" si="118"/>
        <v>-1</v>
      </c>
      <c r="AI353" s="7">
        <f t="shared" si="118"/>
        <v>-1</v>
      </c>
      <c r="AJ353" s="7">
        <f t="shared" si="118"/>
        <v>-1</v>
      </c>
      <c r="AK353" s="36">
        <f t="shared" si="118"/>
        <v>-1</v>
      </c>
      <c r="AL353" s="37">
        <f t="shared" si="118"/>
        <v>-1</v>
      </c>
      <c r="AM353" s="2">
        <v>0</v>
      </c>
      <c r="AN353" s="2">
        <v>0</v>
      </c>
      <c r="AO353" s="2">
        <v>0</v>
      </c>
      <c r="AP353" s="2">
        <v>0</v>
      </c>
      <c r="AQ353" s="29">
        <v>0</v>
      </c>
      <c r="AR353" s="31">
        <f t="shared" si="113"/>
        <v>0</v>
      </c>
      <c r="AS353" s="2">
        <v>0</v>
      </c>
      <c r="AT353" s="2">
        <v>204.62</v>
      </c>
      <c r="AU353" s="2">
        <v>42.77</v>
      </c>
      <c r="AV353" s="2">
        <v>928.94</v>
      </c>
      <c r="AW353" s="29">
        <v>253.21</v>
      </c>
      <c r="AX353" s="31">
        <f t="shared" si="114"/>
        <v>1429.5400000000002</v>
      </c>
      <c r="AY353" s="5">
        <f t="shared" si="119"/>
        <v>0</v>
      </c>
      <c r="AZ353" s="5">
        <f t="shared" si="119"/>
        <v>-204.62</v>
      </c>
      <c r="BA353" s="5">
        <f t="shared" si="119"/>
        <v>-42.77</v>
      </c>
      <c r="BB353" s="5">
        <f t="shared" si="119"/>
        <v>-928.94</v>
      </c>
      <c r="BC353" s="33">
        <f t="shared" si="119"/>
        <v>-253.21</v>
      </c>
      <c r="BD353" s="34">
        <f t="shared" si="119"/>
        <v>-1429.5400000000002</v>
      </c>
      <c r="BE353" s="7" t="e">
        <f t="shared" si="120"/>
        <v>#DIV/0!</v>
      </c>
      <c r="BF353" s="7">
        <f t="shared" si="120"/>
        <v>-1</v>
      </c>
      <c r="BG353" s="7">
        <f t="shared" si="120"/>
        <v>-1</v>
      </c>
      <c r="BH353" s="7">
        <f t="shared" si="120"/>
        <v>-1</v>
      </c>
      <c r="BI353" s="36">
        <f t="shared" si="120"/>
        <v>-1</v>
      </c>
      <c r="BJ353" s="37">
        <f t="shared" si="120"/>
        <v>-1</v>
      </c>
      <c r="BK353" s="38">
        <f t="shared" si="121"/>
        <v>0</v>
      </c>
      <c r="BL353" s="38">
        <f t="shared" si="121"/>
        <v>0</v>
      </c>
      <c r="BM353" s="38">
        <f t="shared" si="121"/>
        <v>0</v>
      </c>
      <c r="BN353" s="38">
        <f t="shared" si="121"/>
        <v>0</v>
      </c>
      <c r="BO353" s="39">
        <f t="shared" si="121"/>
        <v>0</v>
      </c>
      <c r="BP353" s="40">
        <f t="shared" si="121"/>
        <v>0</v>
      </c>
      <c r="BQ353" s="38">
        <f t="shared" si="122"/>
        <v>0</v>
      </c>
      <c r="BR353" s="38">
        <f t="shared" si="122"/>
        <v>0.25287952938850167</v>
      </c>
      <c r="BS353" s="38">
        <f t="shared" si="122"/>
        <v>0.43015186563411445</v>
      </c>
      <c r="BT353" s="38">
        <f t="shared" si="122"/>
        <v>0.32232924815056424</v>
      </c>
      <c r="BU353" s="39">
        <f t="shared" si="122"/>
        <v>0.26192421875808136</v>
      </c>
      <c r="BV353" s="40">
        <f t="shared" si="122"/>
        <v>0.30049524097803787</v>
      </c>
      <c r="BW353" s="38">
        <f t="shared" si="123"/>
        <v>0</v>
      </c>
      <c r="BX353" s="38">
        <f t="shared" si="123"/>
        <v>-0.25287952938850167</v>
      </c>
      <c r="BY353" s="38">
        <f t="shared" si="123"/>
        <v>-0.43015186563411445</v>
      </c>
      <c r="BZ353" s="38">
        <f t="shared" si="123"/>
        <v>-0.32232924815056424</v>
      </c>
      <c r="CA353" s="39">
        <f t="shared" si="123"/>
        <v>-0.26192421875808136</v>
      </c>
      <c r="CB353" s="40">
        <f t="shared" si="123"/>
        <v>-0.30049524097803787</v>
      </c>
      <c r="CC353" s="2">
        <f t="shared" si="124"/>
        <v>0</v>
      </c>
      <c r="CD353" s="2">
        <f t="shared" si="124"/>
        <v>-2528.7952938850167</v>
      </c>
      <c r="CE353" s="2">
        <f t="shared" si="124"/>
        <v>-4301.5186563411444</v>
      </c>
      <c r="CF353" s="2">
        <f t="shared" si="124"/>
        <v>-3223.2924815056426</v>
      </c>
      <c r="CG353" s="29">
        <f t="shared" si="124"/>
        <v>-2619.2421875808136</v>
      </c>
      <c r="CH353" s="31">
        <f t="shared" si="124"/>
        <v>-3004.9524097803787</v>
      </c>
      <c r="CI353" s="40">
        <f>IFERROR(M353/'Class Sum-WR'!M353,0)</f>
        <v>0</v>
      </c>
      <c r="CJ353" s="40">
        <f>IFERROR(M353/'Class Sum-TH'!M353,0)</f>
        <v>0</v>
      </c>
    </row>
    <row r="354" spans="1:88" hidden="1" outlineLevel="1" x14ac:dyDescent="0.2">
      <c r="A354" t="s">
        <v>46</v>
      </c>
      <c r="B354" t="s">
        <v>46</v>
      </c>
      <c r="C354" t="s">
        <v>129</v>
      </c>
      <c r="D354" t="s">
        <v>129</v>
      </c>
      <c r="E354" t="s">
        <v>125</v>
      </c>
      <c r="F354" s="27">
        <f t="shared" si="115"/>
        <v>46359</v>
      </c>
      <c r="G354" s="60" t="s">
        <v>39</v>
      </c>
      <c r="H354" s="28">
        <v>0</v>
      </c>
      <c r="I354" s="2">
        <v>0</v>
      </c>
      <c r="J354" s="2">
        <v>0</v>
      </c>
      <c r="K354" s="2">
        <v>0</v>
      </c>
      <c r="L354" s="29">
        <v>0</v>
      </c>
      <c r="M354" s="30">
        <f t="shared" si="111"/>
        <v>0</v>
      </c>
      <c r="N354" t="s">
        <v>49</v>
      </c>
      <c r="O354" t="s">
        <v>49</v>
      </c>
      <c r="P354" t="s">
        <v>129</v>
      </c>
      <c r="Q354" t="s">
        <v>129</v>
      </c>
      <c r="R354" t="s">
        <v>125</v>
      </c>
      <c r="S354" s="27">
        <f t="shared" si="116"/>
        <v>45995</v>
      </c>
      <c r="T354" s="60" t="s">
        <v>39</v>
      </c>
      <c r="U354" s="28">
        <v>0</v>
      </c>
      <c r="V354" s="2">
        <v>3692.55</v>
      </c>
      <c r="W354" s="2">
        <v>554.89</v>
      </c>
      <c r="X354" s="2">
        <v>8612.9500000000007</v>
      </c>
      <c r="Y354" s="29">
        <v>8836.86</v>
      </c>
      <c r="Z354" s="31">
        <f t="shared" si="112"/>
        <v>21697.25</v>
      </c>
      <c r="AA354" s="32">
        <f t="shared" si="117"/>
        <v>0</v>
      </c>
      <c r="AB354" s="5">
        <f t="shared" si="117"/>
        <v>-3692.55</v>
      </c>
      <c r="AC354" s="5">
        <f t="shared" si="117"/>
        <v>-554.89</v>
      </c>
      <c r="AD354" s="5">
        <f t="shared" si="117"/>
        <v>-8612.9500000000007</v>
      </c>
      <c r="AE354" s="33">
        <f t="shared" si="117"/>
        <v>-8836.86</v>
      </c>
      <c r="AF354" s="34">
        <f t="shared" si="117"/>
        <v>-21697.25</v>
      </c>
      <c r="AG354" s="35" t="e">
        <f t="shared" si="118"/>
        <v>#DIV/0!</v>
      </c>
      <c r="AH354" s="7">
        <f t="shared" si="118"/>
        <v>-1</v>
      </c>
      <c r="AI354" s="7">
        <f t="shared" si="118"/>
        <v>-1</v>
      </c>
      <c r="AJ354" s="7">
        <f t="shared" si="118"/>
        <v>-1</v>
      </c>
      <c r="AK354" s="36">
        <f t="shared" si="118"/>
        <v>-1</v>
      </c>
      <c r="AL354" s="37">
        <f t="shared" si="118"/>
        <v>-1</v>
      </c>
      <c r="AM354" s="2">
        <v>0</v>
      </c>
      <c r="AN354" s="2">
        <v>0</v>
      </c>
      <c r="AO354" s="2">
        <v>0</v>
      </c>
      <c r="AP354" s="2">
        <v>0</v>
      </c>
      <c r="AQ354" s="29">
        <v>0</v>
      </c>
      <c r="AR354" s="31">
        <f t="shared" si="113"/>
        <v>0</v>
      </c>
      <c r="AS354" s="2">
        <v>0</v>
      </c>
      <c r="AT354" s="2">
        <v>679.59</v>
      </c>
      <c r="AU354" s="2">
        <v>191.34</v>
      </c>
      <c r="AV354" s="2">
        <v>2798.33</v>
      </c>
      <c r="AW354" s="29">
        <v>2473.0700000000002</v>
      </c>
      <c r="AX354" s="31">
        <f t="shared" si="114"/>
        <v>6142.33</v>
      </c>
      <c r="AY354" s="5">
        <f t="shared" si="119"/>
        <v>0</v>
      </c>
      <c r="AZ354" s="5">
        <f t="shared" si="119"/>
        <v>-679.59</v>
      </c>
      <c r="BA354" s="5">
        <f t="shared" si="119"/>
        <v>-191.34</v>
      </c>
      <c r="BB354" s="5">
        <f t="shared" si="119"/>
        <v>-2798.33</v>
      </c>
      <c r="BC354" s="33">
        <f t="shared" si="119"/>
        <v>-2473.0700000000002</v>
      </c>
      <c r="BD354" s="34">
        <f t="shared" si="119"/>
        <v>-6142.33</v>
      </c>
      <c r="BE354" s="7" t="e">
        <f t="shared" si="120"/>
        <v>#DIV/0!</v>
      </c>
      <c r="BF354" s="7">
        <f t="shared" si="120"/>
        <v>-1</v>
      </c>
      <c r="BG354" s="7">
        <f t="shared" si="120"/>
        <v>-1</v>
      </c>
      <c r="BH354" s="7">
        <f t="shared" si="120"/>
        <v>-1</v>
      </c>
      <c r="BI354" s="36">
        <f t="shared" si="120"/>
        <v>-1</v>
      </c>
      <c r="BJ354" s="37">
        <f t="shared" si="120"/>
        <v>-1</v>
      </c>
      <c r="BK354" s="38">
        <f t="shared" si="121"/>
        <v>0</v>
      </c>
      <c r="BL354" s="38">
        <f t="shared" si="121"/>
        <v>0</v>
      </c>
      <c r="BM354" s="38">
        <f t="shared" si="121"/>
        <v>0</v>
      </c>
      <c r="BN354" s="38">
        <f t="shared" si="121"/>
        <v>0</v>
      </c>
      <c r="BO354" s="39">
        <f t="shared" si="121"/>
        <v>0</v>
      </c>
      <c r="BP354" s="40">
        <f t="shared" si="121"/>
        <v>0</v>
      </c>
      <c r="BQ354" s="38">
        <f t="shared" si="122"/>
        <v>0</v>
      </c>
      <c r="BR354" s="38">
        <f t="shared" si="122"/>
        <v>0.18404354714221879</v>
      </c>
      <c r="BS354" s="38">
        <f t="shared" si="122"/>
        <v>0.34482510047036352</v>
      </c>
      <c r="BT354" s="38">
        <f t="shared" si="122"/>
        <v>0.32489797340051896</v>
      </c>
      <c r="BU354" s="39">
        <f t="shared" si="122"/>
        <v>0.27985845651057051</v>
      </c>
      <c r="BV354" s="40">
        <f t="shared" si="122"/>
        <v>0.28309255781262604</v>
      </c>
      <c r="BW354" s="38">
        <f t="shared" si="123"/>
        <v>0</v>
      </c>
      <c r="BX354" s="38">
        <f t="shared" si="123"/>
        <v>-0.18404354714221879</v>
      </c>
      <c r="BY354" s="38">
        <f t="shared" si="123"/>
        <v>-0.34482510047036352</v>
      </c>
      <c r="BZ354" s="38">
        <f t="shared" si="123"/>
        <v>-0.32489797340051896</v>
      </c>
      <c r="CA354" s="39">
        <f t="shared" si="123"/>
        <v>-0.27985845651057051</v>
      </c>
      <c r="CB354" s="40">
        <f t="shared" si="123"/>
        <v>-0.28309255781262604</v>
      </c>
      <c r="CC354" s="2">
        <f t="shared" si="124"/>
        <v>0</v>
      </c>
      <c r="CD354" s="2">
        <f t="shared" si="124"/>
        <v>-1840.4354714221879</v>
      </c>
      <c r="CE354" s="2">
        <f t="shared" si="124"/>
        <v>-3448.2510047036353</v>
      </c>
      <c r="CF354" s="2">
        <f t="shared" si="124"/>
        <v>-3248.9797340051896</v>
      </c>
      <c r="CG354" s="29">
        <f t="shared" si="124"/>
        <v>-2798.5845651057052</v>
      </c>
      <c r="CH354" s="31">
        <f t="shared" si="124"/>
        <v>-2830.9255781262605</v>
      </c>
      <c r="CI354" s="40">
        <f>IFERROR(M354/'Class Sum-WR'!M354,0)</f>
        <v>0</v>
      </c>
      <c r="CJ354" s="40">
        <f>IFERROR(M354/'Class Sum-TH'!M354,0)</f>
        <v>0</v>
      </c>
    </row>
    <row r="355" spans="1:88" hidden="1" outlineLevel="1" x14ac:dyDescent="0.2">
      <c r="A355" t="s">
        <v>46</v>
      </c>
      <c r="B355" t="s">
        <v>46</v>
      </c>
      <c r="C355" t="s">
        <v>129</v>
      </c>
      <c r="D355" t="s">
        <v>129</v>
      </c>
      <c r="E355" t="s">
        <v>125</v>
      </c>
      <c r="F355" s="27">
        <f t="shared" si="115"/>
        <v>46360</v>
      </c>
      <c r="G355" s="60" t="s">
        <v>40</v>
      </c>
      <c r="H355" s="28">
        <v>0</v>
      </c>
      <c r="I355" s="2">
        <v>0</v>
      </c>
      <c r="J355" s="2">
        <v>0</v>
      </c>
      <c r="K355" s="2">
        <v>0</v>
      </c>
      <c r="L355" s="29">
        <v>0</v>
      </c>
      <c r="M355" s="30">
        <f t="shared" si="111"/>
        <v>0</v>
      </c>
      <c r="N355" t="s">
        <v>49</v>
      </c>
      <c r="O355" t="s">
        <v>49</v>
      </c>
      <c r="P355" t="s">
        <v>129</v>
      </c>
      <c r="Q355" t="s">
        <v>129</v>
      </c>
      <c r="R355" t="s">
        <v>125</v>
      </c>
      <c r="S355" s="27">
        <f t="shared" si="116"/>
        <v>45996</v>
      </c>
      <c r="T355" s="60" t="s">
        <v>40</v>
      </c>
      <c r="U355" s="28">
        <v>-5.3</v>
      </c>
      <c r="V355" s="2">
        <v>4070.53</v>
      </c>
      <c r="W355" s="2">
        <v>81.040000000000006</v>
      </c>
      <c r="X355" s="2">
        <v>16653.39</v>
      </c>
      <c r="Y355" s="29">
        <v>5667.52</v>
      </c>
      <c r="Z355" s="31">
        <f t="shared" si="112"/>
        <v>26467.18</v>
      </c>
      <c r="AA355" s="32">
        <f t="shared" si="117"/>
        <v>5.3</v>
      </c>
      <c r="AB355" s="5">
        <f t="shared" si="117"/>
        <v>-4070.53</v>
      </c>
      <c r="AC355" s="5">
        <f t="shared" si="117"/>
        <v>-81.040000000000006</v>
      </c>
      <c r="AD355" s="5">
        <f t="shared" si="117"/>
        <v>-16653.39</v>
      </c>
      <c r="AE355" s="33">
        <f t="shared" si="117"/>
        <v>-5667.52</v>
      </c>
      <c r="AF355" s="34">
        <f t="shared" si="117"/>
        <v>-26467.18</v>
      </c>
      <c r="AG355" s="35">
        <f t="shared" si="118"/>
        <v>-1</v>
      </c>
      <c r="AH355" s="7">
        <f t="shared" si="118"/>
        <v>-1</v>
      </c>
      <c r="AI355" s="7">
        <f t="shared" si="118"/>
        <v>-1</v>
      </c>
      <c r="AJ355" s="7">
        <f t="shared" si="118"/>
        <v>-1</v>
      </c>
      <c r="AK355" s="36">
        <f t="shared" si="118"/>
        <v>-1</v>
      </c>
      <c r="AL355" s="37">
        <f t="shared" si="118"/>
        <v>-1</v>
      </c>
      <c r="AM355" s="2">
        <v>0</v>
      </c>
      <c r="AN355" s="2">
        <v>0</v>
      </c>
      <c r="AO355" s="2">
        <v>0</v>
      </c>
      <c r="AP355" s="2">
        <v>0</v>
      </c>
      <c r="AQ355" s="29">
        <v>0</v>
      </c>
      <c r="AR355" s="31">
        <f t="shared" si="113"/>
        <v>0</v>
      </c>
      <c r="AS355" s="2">
        <v>-5.3</v>
      </c>
      <c r="AT355" s="2">
        <v>934.02</v>
      </c>
      <c r="AU355" s="2">
        <v>58.4</v>
      </c>
      <c r="AV355" s="2">
        <v>5325.14</v>
      </c>
      <c r="AW355" s="29">
        <v>1506.51</v>
      </c>
      <c r="AX355" s="31">
        <f t="shared" si="114"/>
        <v>7818.77</v>
      </c>
      <c r="AY355" s="5">
        <f t="shared" si="119"/>
        <v>5.3</v>
      </c>
      <c r="AZ355" s="5">
        <f t="shared" si="119"/>
        <v>-934.02</v>
      </c>
      <c r="BA355" s="5">
        <f t="shared" si="119"/>
        <v>-58.4</v>
      </c>
      <c r="BB355" s="5">
        <f t="shared" si="119"/>
        <v>-5325.14</v>
      </c>
      <c r="BC355" s="33">
        <f t="shared" si="119"/>
        <v>-1506.51</v>
      </c>
      <c r="BD355" s="34">
        <f t="shared" si="119"/>
        <v>-7818.77</v>
      </c>
      <c r="BE355" s="7">
        <f t="shared" si="120"/>
        <v>-1</v>
      </c>
      <c r="BF355" s="7">
        <f t="shared" si="120"/>
        <v>-1</v>
      </c>
      <c r="BG355" s="7">
        <f t="shared" si="120"/>
        <v>-1</v>
      </c>
      <c r="BH355" s="7">
        <f t="shared" si="120"/>
        <v>-1</v>
      </c>
      <c r="BI355" s="36">
        <f t="shared" si="120"/>
        <v>-1</v>
      </c>
      <c r="BJ355" s="37">
        <f t="shared" si="120"/>
        <v>-1</v>
      </c>
      <c r="BK355" s="38">
        <f t="shared" si="121"/>
        <v>0</v>
      </c>
      <c r="BL355" s="38">
        <f t="shared" si="121"/>
        <v>0</v>
      </c>
      <c r="BM355" s="38">
        <f t="shared" si="121"/>
        <v>0</v>
      </c>
      <c r="BN355" s="38">
        <f t="shared" si="121"/>
        <v>0</v>
      </c>
      <c r="BO355" s="39">
        <f t="shared" si="121"/>
        <v>0</v>
      </c>
      <c r="BP355" s="40">
        <f t="shared" si="121"/>
        <v>0</v>
      </c>
      <c r="BQ355" s="38">
        <f t="shared" si="122"/>
        <v>1</v>
      </c>
      <c r="BR355" s="38">
        <f t="shared" si="122"/>
        <v>0.22945906307041097</v>
      </c>
      <c r="BS355" s="38">
        <f t="shared" si="122"/>
        <v>0.72063178677196438</v>
      </c>
      <c r="BT355" s="38">
        <f t="shared" si="122"/>
        <v>0.31976312330402401</v>
      </c>
      <c r="BU355" s="39">
        <f t="shared" si="122"/>
        <v>0.26581467731918013</v>
      </c>
      <c r="BV355" s="40">
        <f t="shared" si="122"/>
        <v>0.29541379172242754</v>
      </c>
      <c r="BW355" s="38">
        <f t="shared" si="123"/>
        <v>-1</v>
      </c>
      <c r="BX355" s="38">
        <f t="shared" si="123"/>
        <v>-0.22945906307041097</v>
      </c>
      <c r="BY355" s="38">
        <f t="shared" si="123"/>
        <v>-0.72063178677196438</v>
      </c>
      <c r="BZ355" s="38">
        <f t="shared" si="123"/>
        <v>-0.31976312330402401</v>
      </c>
      <c r="CA355" s="39">
        <f t="shared" si="123"/>
        <v>-0.26581467731918013</v>
      </c>
      <c r="CB355" s="40">
        <f t="shared" si="123"/>
        <v>-0.29541379172242754</v>
      </c>
      <c r="CC355" s="2">
        <f t="shared" si="124"/>
        <v>-10000</v>
      </c>
      <c r="CD355" s="2">
        <f t="shared" si="124"/>
        <v>-2294.5906307041096</v>
      </c>
      <c r="CE355" s="2">
        <f t="shared" si="124"/>
        <v>-7206.3178677196438</v>
      </c>
      <c r="CF355" s="2">
        <f t="shared" si="124"/>
        <v>-3197.6312330402402</v>
      </c>
      <c r="CG355" s="29">
        <f t="shared" si="124"/>
        <v>-2658.1467731918015</v>
      </c>
      <c r="CH355" s="31">
        <f t="shared" si="124"/>
        <v>-2954.1379172242755</v>
      </c>
      <c r="CI355" s="40">
        <f>IFERROR(M355/'Class Sum-WR'!M355,0)</f>
        <v>0</v>
      </c>
      <c r="CJ355" s="40">
        <f>IFERROR(M355/'Class Sum-TH'!M355,0)</f>
        <v>0</v>
      </c>
    </row>
    <row r="356" spans="1:88" ht="13.5" hidden="1" outlineLevel="1" thickBot="1" x14ac:dyDescent="0.25">
      <c r="A356" t="s">
        <v>46</v>
      </c>
      <c r="B356" t="s">
        <v>46</v>
      </c>
      <c r="C356" t="s">
        <v>129</v>
      </c>
      <c r="D356" t="s">
        <v>129</v>
      </c>
      <c r="E356" t="s">
        <v>125</v>
      </c>
      <c r="F356" s="41">
        <f t="shared" si="115"/>
        <v>46361</v>
      </c>
      <c r="G356" s="61" t="s">
        <v>41</v>
      </c>
      <c r="H356" s="43">
        <v>0</v>
      </c>
      <c r="I356" s="44">
        <v>0</v>
      </c>
      <c r="J356" s="44">
        <v>0</v>
      </c>
      <c r="K356" s="44">
        <v>0</v>
      </c>
      <c r="L356" s="45">
        <v>0</v>
      </c>
      <c r="M356" s="46">
        <f t="shared" si="111"/>
        <v>0</v>
      </c>
      <c r="N356" t="s">
        <v>49</v>
      </c>
      <c r="O356" t="s">
        <v>49</v>
      </c>
      <c r="P356" t="s">
        <v>129</v>
      </c>
      <c r="Q356" t="s">
        <v>129</v>
      </c>
      <c r="R356" t="s">
        <v>125</v>
      </c>
      <c r="S356" s="41">
        <f t="shared" si="116"/>
        <v>45997</v>
      </c>
      <c r="T356" s="61" t="s">
        <v>41</v>
      </c>
      <c r="U356" s="43">
        <v>-4.2300000000000004</v>
      </c>
      <c r="V356" s="44">
        <v>4721.99</v>
      </c>
      <c r="W356" s="44">
        <v>295.04000000000002</v>
      </c>
      <c r="X356" s="44">
        <v>18146.400000000001</v>
      </c>
      <c r="Y356" s="45">
        <v>7171.58</v>
      </c>
      <c r="Z356" s="47">
        <f t="shared" si="112"/>
        <v>30330.78</v>
      </c>
      <c r="AA356" s="48">
        <f t="shared" si="117"/>
        <v>4.2300000000000004</v>
      </c>
      <c r="AB356" s="49">
        <f t="shared" si="117"/>
        <v>-4721.99</v>
      </c>
      <c r="AC356" s="49">
        <f t="shared" si="117"/>
        <v>-295.04000000000002</v>
      </c>
      <c r="AD356" s="49">
        <f t="shared" si="117"/>
        <v>-18146.400000000001</v>
      </c>
      <c r="AE356" s="50">
        <f t="shared" si="117"/>
        <v>-7171.58</v>
      </c>
      <c r="AF356" s="51">
        <f t="shared" si="117"/>
        <v>-30330.78</v>
      </c>
      <c r="AG356" s="52">
        <f t="shared" si="118"/>
        <v>-1</v>
      </c>
      <c r="AH356" s="53">
        <f t="shared" si="118"/>
        <v>-1</v>
      </c>
      <c r="AI356" s="53">
        <f t="shared" si="118"/>
        <v>-1</v>
      </c>
      <c r="AJ356" s="53">
        <f t="shared" si="118"/>
        <v>-1</v>
      </c>
      <c r="AK356" s="54">
        <f t="shared" si="118"/>
        <v>-1</v>
      </c>
      <c r="AL356" s="55">
        <f t="shared" si="118"/>
        <v>-1</v>
      </c>
      <c r="AM356" s="44">
        <v>0</v>
      </c>
      <c r="AN356" s="44">
        <v>0</v>
      </c>
      <c r="AO356" s="44">
        <v>0</v>
      </c>
      <c r="AP356" s="44">
        <v>0</v>
      </c>
      <c r="AQ356" s="45">
        <v>0</v>
      </c>
      <c r="AR356" s="47">
        <f t="shared" si="113"/>
        <v>0</v>
      </c>
      <c r="AS356" s="44">
        <v>-4.2300000000000004</v>
      </c>
      <c r="AT356" s="44">
        <v>974.37</v>
      </c>
      <c r="AU356" s="44">
        <v>141.63</v>
      </c>
      <c r="AV356" s="44">
        <v>5922.75</v>
      </c>
      <c r="AW356" s="45">
        <v>1995.63</v>
      </c>
      <c r="AX356" s="47">
        <f t="shared" si="114"/>
        <v>9030.1500000000015</v>
      </c>
      <c r="AY356" s="49">
        <f t="shared" si="119"/>
        <v>4.2300000000000004</v>
      </c>
      <c r="AZ356" s="49">
        <f t="shared" si="119"/>
        <v>-974.37</v>
      </c>
      <c r="BA356" s="49">
        <f t="shared" si="119"/>
        <v>-141.63</v>
      </c>
      <c r="BB356" s="49">
        <f t="shared" si="119"/>
        <v>-5922.75</v>
      </c>
      <c r="BC356" s="50">
        <f t="shared" si="119"/>
        <v>-1995.63</v>
      </c>
      <c r="BD356" s="51">
        <f t="shared" si="119"/>
        <v>-9030.1500000000015</v>
      </c>
      <c r="BE356" s="53">
        <f t="shared" si="120"/>
        <v>-1</v>
      </c>
      <c r="BF356" s="53">
        <f t="shared" si="120"/>
        <v>-1</v>
      </c>
      <c r="BG356" s="53">
        <f t="shared" si="120"/>
        <v>-1</v>
      </c>
      <c r="BH356" s="53">
        <f t="shared" si="120"/>
        <v>-1</v>
      </c>
      <c r="BI356" s="54">
        <f t="shared" si="120"/>
        <v>-1</v>
      </c>
      <c r="BJ356" s="55">
        <f t="shared" si="120"/>
        <v>-1</v>
      </c>
      <c r="BK356" s="56">
        <f t="shared" si="121"/>
        <v>0</v>
      </c>
      <c r="BL356" s="56">
        <f t="shared" si="121"/>
        <v>0</v>
      </c>
      <c r="BM356" s="56">
        <f t="shared" si="121"/>
        <v>0</v>
      </c>
      <c r="BN356" s="56">
        <f t="shared" si="121"/>
        <v>0</v>
      </c>
      <c r="BO356" s="57">
        <f t="shared" si="121"/>
        <v>0</v>
      </c>
      <c r="BP356" s="58">
        <f t="shared" si="121"/>
        <v>0</v>
      </c>
      <c r="BQ356" s="56">
        <f t="shared" si="122"/>
        <v>1</v>
      </c>
      <c r="BR356" s="56">
        <f t="shared" si="122"/>
        <v>0.20634732390369315</v>
      </c>
      <c r="BS356" s="56">
        <f t="shared" si="122"/>
        <v>0.48003660520607372</v>
      </c>
      <c r="BT356" s="56">
        <f t="shared" si="122"/>
        <v>0.32638705197725165</v>
      </c>
      <c r="BU356" s="57">
        <f t="shared" si="122"/>
        <v>0.27826922379726643</v>
      </c>
      <c r="BV356" s="58">
        <f t="shared" si="122"/>
        <v>0.29772231376838981</v>
      </c>
      <c r="BW356" s="56">
        <f t="shared" si="123"/>
        <v>-1</v>
      </c>
      <c r="BX356" s="56">
        <f t="shared" si="123"/>
        <v>-0.20634732390369315</v>
      </c>
      <c r="BY356" s="56">
        <f t="shared" si="123"/>
        <v>-0.48003660520607372</v>
      </c>
      <c r="BZ356" s="56">
        <f t="shared" si="123"/>
        <v>-0.32638705197725165</v>
      </c>
      <c r="CA356" s="57">
        <f t="shared" si="123"/>
        <v>-0.27826922379726643</v>
      </c>
      <c r="CB356" s="58">
        <f t="shared" si="123"/>
        <v>-0.29772231376838981</v>
      </c>
      <c r="CC356" s="44">
        <f t="shared" si="124"/>
        <v>-10000</v>
      </c>
      <c r="CD356" s="44">
        <f t="shared" si="124"/>
        <v>-2063.4732390369313</v>
      </c>
      <c r="CE356" s="44">
        <f t="shared" si="124"/>
        <v>-4800.3660520607373</v>
      </c>
      <c r="CF356" s="44">
        <f t="shared" si="124"/>
        <v>-3263.8705197725167</v>
      </c>
      <c r="CG356" s="45">
        <f t="shared" si="124"/>
        <v>-2782.6922379726643</v>
      </c>
      <c r="CH356" s="47">
        <f t="shared" si="124"/>
        <v>-2977.2231376838981</v>
      </c>
      <c r="CI356" s="58">
        <f>IFERROR(M356/'Class Sum-WR'!M356,0)</f>
        <v>0</v>
      </c>
      <c r="CJ356" s="58">
        <f>IFERROR(M356/'Class Sum-TH'!M356,0)</f>
        <v>0</v>
      </c>
    </row>
    <row r="357" spans="1:88" hidden="1" outlineLevel="1" x14ac:dyDescent="0.2">
      <c r="A357" t="s">
        <v>46</v>
      </c>
      <c r="B357" t="s">
        <v>46</v>
      </c>
      <c r="C357" t="s">
        <v>129</v>
      </c>
      <c r="D357" t="s">
        <v>129</v>
      </c>
      <c r="E357" t="s">
        <v>126</v>
      </c>
      <c r="F357" s="27">
        <f t="shared" si="115"/>
        <v>46362</v>
      </c>
      <c r="G357" s="60" t="s">
        <v>35</v>
      </c>
      <c r="H357" s="28">
        <v>0</v>
      </c>
      <c r="I357" s="2">
        <v>0</v>
      </c>
      <c r="J357" s="2">
        <v>0</v>
      </c>
      <c r="K357" s="2">
        <v>0</v>
      </c>
      <c r="L357" s="29">
        <v>0</v>
      </c>
      <c r="M357" s="30">
        <f t="shared" si="111"/>
        <v>0</v>
      </c>
      <c r="N357" t="s">
        <v>49</v>
      </c>
      <c r="O357" t="s">
        <v>49</v>
      </c>
      <c r="P357" t="s">
        <v>129</v>
      </c>
      <c r="Q357" t="s">
        <v>129</v>
      </c>
      <c r="R357" t="s">
        <v>126</v>
      </c>
      <c r="S357" s="27">
        <f t="shared" si="116"/>
        <v>45998</v>
      </c>
      <c r="T357" s="60" t="s">
        <v>35</v>
      </c>
      <c r="U357" s="28">
        <v>0</v>
      </c>
      <c r="V357" s="2">
        <v>2300.7199999999998</v>
      </c>
      <c r="W357" s="2">
        <v>212.19</v>
      </c>
      <c r="X357" s="2">
        <v>10082.56</v>
      </c>
      <c r="Y357" s="29">
        <v>2483.3200000000002</v>
      </c>
      <c r="Z357" s="31">
        <f t="shared" si="112"/>
        <v>15078.789999999999</v>
      </c>
      <c r="AA357" s="32">
        <f t="shared" si="117"/>
        <v>0</v>
      </c>
      <c r="AB357" s="5">
        <f t="shared" si="117"/>
        <v>-2300.7199999999998</v>
      </c>
      <c r="AC357" s="5">
        <f t="shared" si="117"/>
        <v>-212.19</v>
      </c>
      <c r="AD357" s="5">
        <f t="shared" si="117"/>
        <v>-10082.56</v>
      </c>
      <c r="AE357" s="33">
        <f t="shared" si="117"/>
        <v>-2483.3200000000002</v>
      </c>
      <c r="AF357" s="34">
        <f t="shared" si="117"/>
        <v>-15078.789999999999</v>
      </c>
      <c r="AG357" s="35" t="e">
        <f t="shared" si="118"/>
        <v>#DIV/0!</v>
      </c>
      <c r="AH357" s="7">
        <f t="shared" si="118"/>
        <v>-1</v>
      </c>
      <c r="AI357" s="7">
        <f t="shared" si="118"/>
        <v>-1</v>
      </c>
      <c r="AJ357" s="7">
        <f t="shared" si="118"/>
        <v>-1</v>
      </c>
      <c r="AK357" s="36">
        <f t="shared" si="118"/>
        <v>-1</v>
      </c>
      <c r="AL357" s="37">
        <f t="shared" si="118"/>
        <v>-1</v>
      </c>
      <c r="AM357" s="2">
        <v>0</v>
      </c>
      <c r="AN357" s="2">
        <v>0</v>
      </c>
      <c r="AO357" s="2">
        <v>0</v>
      </c>
      <c r="AP357" s="2">
        <v>0</v>
      </c>
      <c r="AQ357" s="29">
        <v>0</v>
      </c>
      <c r="AR357" s="31">
        <f t="shared" si="113"/>
        <v>0</v>
      </c>
      <c r="AS357" s="2">
        <v>0</v>
      </c>
      <c r="AT357" s="2">
        <v>525.83000000000004</v>
      </c>
      <c r="AU357" s="2">
        <v>96.55</v>
      </c>
      <c r="AV357" s="2">
        <v>3381.43</v>
      </c>
      <c r="AW357" s="29">
        <v>721.65</v>
      </c>
      <c r="AX357" s="31">
        <f t="shared" si="114"/>
        <v>4725.46</v>
      </c>
      <c r="AY357" s="5">
        <f t="shared" si="119"/>
        <v>0</v>
      </c>
      <c r="AZ357" s="5">
        <f t="shared" si="119"/>
        <v>-525.83000000000004</v>
      </c>
      <c r="BA357" s="5">
        <f t="shared" si="119"/>
        <v>-96.55</v>
      </c>
      <c r="BB357" s="5">
        <f t="shared" si="119"/>
        <v>-3381.43</v>
      </c>
      <c r="BC357" s="33">
        <f t="shared" si="119"/>
        <v>-721.65</v>
      </c>
      <c r="BD357" s="34">
        <f t="shared" si="119"/>
        <v>-4725.46</v>
      </c>
      <c r="BE357" s="7" t="e">
        <f t="shared" si="120"/>
        <v>#DIV/0!</v>
      </c>
      <c r="BF357" s="7">
        <f t="shared" si="120"/>
        <v>-1</v>
      </c>
      <c r="BG357" s="7">
        <f t="shared" si="120"/>
        <v>-1</v>
      </c>
      <c r="BH357" s="7">
        <f t="shared" si="120"/>
        <v>-1</v>
      </c>
      <c r="BI357" s="36">
        <f t="shared" si="120"/>
        <v>-1</v>
      </c>
      <c r="BJ357" s="37">
        <f t="shared" si="120"/>
        <v>-1</v>
      </c>
      <c r="BK357" s="38">
        <f t="shared" si="121"/>
        <v>0</v>
      </c>
      <c r="BL357" s="38">
        <f t="shared" si="121"/>
        <v>0</v>
      </c>
      <c r="BM357" s="38">
        <f t="shared" si="121"/>
        <v>0</v>
      </c>
      <c r="BN357" s="38">
        <f t="shared" si="121"/>
        <v>0</v>
      </c>
      <c r="BO357" s="39">
        <f t="shared" si="121"/>
        <v>0</v>
      </c>
      <c r="BP357" s="40">
        <f t="shared" si="121"/>
        <v>0</v>
      </c>
      <c r="BQ357" s="38">
        <f t="shared" si="122"/>
        <v>0</v>
      </c>
      <c r="BR357" s="38">
        <f t="shared" si="122"/>
        <v>0.2285501929830662</v>
      </c>
      <c r="BS357" s="38">
        <f t="shared" si="122"/>
        <v>0.455016730288892</v>
      </c>
      <c r="BT357" s="38">
        <f t="shared" si="122"/>
        <v>0.33537415100926748</v>
      </c>
      <c r="BU357" s="39">
        <f t="shared" si="122"/>
        <v>0.29059887569866144</v>
      </c>
      <c r="BV357" s="40">
        <f t="shared" si="122"/>
        <v>0.31338456202387593</v>
      </c>
      <c r="BW357" s="38">
        <f t="shared" si="123"/>
        <v>0</v>
      </c>
      <c r="BX357" s="38">
        <f t="shared" si="123"/>
        <v>-0.2285501929830662</v>
      </c>
      <c r="BY357" s="38">
        <f t="shared" si="123"/>
        <v>-0.455016730288892</v>
      </c>
      <c r="BZ357" s="38">
        <f t="shared" si="123"/>
        <v>-0.33537415100926748</v>
      </c>
      <c r="CA357" s="39">
        <f t="shared" si="123"/>
        <v>-0.29059887569866144</v>
      </c>
      <c r="CB357" s="40">
        <f t="shared" si="123"/>
        <v>-0.31338456202387593</v>
      </c>
      <c r="CC357" s="2">
        <f t="shared" si="124"/>
        <v>0</v>
      </c>
      <c r="CD357" s="2">
        <f t="shared" si="124"/>
        <v>-2285.501929830662</v>
      </c>
      <c r="CE357" s="2">
        <f t="shared" si="124"/>
        <v>-4550.1673028889199</v>
      </c>
      <c r="CF357" s="2">
        <f t="shared" si="124"/>
        <v>-3353.7415100926751</v>
      </c>
      <c r="CG357" s="29">
        <f t="shared" si="124"/>
        <v>-2905.9887569866146</v>
      </c>
      <c r="CH357" s="31">
        <f t="shared" si="124"/>
        <v>-3133.8456202387592</v>
      </c>
      <c r="CI357" s="40">
        <f>IFERROR(M357/'Class Sum-WR'!M357,0)</f>
        <v>0</v>
      </c>
      <c r="CJ357" s="40">
        <f>IFERROR(M357/'Class Sum-TH'!M357,0)</f>
        <v>0</v>
      </c>
    </row>
    <row r="358" spans="1:88" hidden="1" outlineLevel="1" x14ac:dyDescent="0.2">
      <c r="A358" t="s">
        <v>46</v>
      </c>
      <c r="B358" t="s">
        <v>46</v>
      </c>
      <c r="C358" t="s">
        <v>129</v>
      </c>
      <c r="D358" t="s">
        <v>129</v>
      </c>
      <c r="E358" t="s">
        <v>126</v>
      </c>
      <c r="F358" s="27">
        <f t="shared" si="115"/>
        <v>46363</v>
      </c>
      <c r="G358" s="60" t="s">
        <v>36</v>
      </c>
      <c r="H358" s="28">
        <v>0</v>
      </c>
      <c r="I358" s="2">
        <v>0</v>
      </c>
      <c r="J358" s="2">
        <v>0</v>
      </c>
      <c r="K358" s="2">
        <v>0</v>
      </c>
      <c r="L358" s="29">
        <v>0</v>
      </c>
      <c r="M358" s="30">
        <f t="shared" si="111"/>
        <v>0</v>
      </c>
      <c r="N358" t="s">
        <v>49</v>
      </c>
      <c r="O358" t="s">
        <v>49</v>
      </c>
      <c r="P358" t="s">
        <v>129</v>
      </c>
      <c r="Q358" t="s">
        <v>129</v>
      </c>
      <c r="R358" t="s">
        <v>126</v>
      </c>
      <c r="S358" s="27">
        <f t="shared" si="116"/>
        <v>45999</v>
      </c>
      <c r="T358" s="60" t="s">
        <v>36</v>
      </c>
      <c r="U358" s="28">
        <v>-235.72</v>
      </c>
      <c r="V358" s="2">
        <v>2142.6799999999998</v>
      </c>
      <c r="W358" s="2">
        <v>190.48</v>
      </c>
      <c r="X358" s="2">
        <v>9692.98</v>
      </c>
      <c r="Y358" s="29">
        <v>2953.52</v>
      </c>
      <c r="Z358" s="31">
        <f t="shared" si="112"/>
        <v>14743.939999999999</v>
      </c>
      <c r="AA358" s="32">
        <f t="shared" si="117"/>
        <v>235.72</v>
      </c>
      <c r="AB358" s="5">
        <f t="shared" si="117"/>
        <v>-2142.6799999999998</v>
      </c>
      <c r="AC358" s="5">
        <f t="shared" si="117"/>
        <v>-190.48</v>
      </c>
      <c r="AD358" s="5">
        <f t="shared" si="117"/>
        <v>-9692.98</v>
      </c>
      <c r="AE358" s="33">
        <f t="shared" si="117"/>
        <v>-2953.52</v>
      </c>
      <c r="AF358" s="34">
        <f t="shared" si="117"/>
        <v>-14743.939999999999</v>
      </c>
      <c r="AG358" s="35">
        <f t="shared" si="118"/>
        <v>-1</v>
      </c>
      <c r="AH358" s="7">
        <f t="shared" si="118"/>
        <v>-1</v>
      </c>
      <c r="AI358" s="7">
        <f t="shared" si="118"/>
        <v>-1</v>
      </c>
      <c r="AJ358" s="7">
        <f t="shared" si="118"/>
        <v>-1</v>
      </c>
      <c r="AK358" s="36">
        <f t="shared" si="118"/>
        <v>-1</v>
      </c>
      <c r="AL358" s="37">
        <f t="shared" si="118"/>
        <v>-1</v>
      </c>
      <c r="AM358" s="2">
        <v>0</v>
      </c>
      <c r="AN358" s="2">
        <v>0</v>
      </c>
      <c r="AO358" s="2">
        <v>0</v>
      </c>
      <c r="AP358" s="2">
        <v>0</v>
      </c>
      <c r="AQ358" s="29">
        <v>0</v>
      </c>
      <c r="AR358" s="31">
        <f t="shared" si="113"/>
        <v>0</v>
      </c>
      <c r="AS358" s="2">
        <v>-235.72</v>
      </c>
      <c r="AT358" s="2">
        <v>463.47</v>
      </c>
      <c r="AU358" s="2">
        <v>84.08</v>
      </c>
      <c r="AV358" s="2">
        <v>2950.04</v>
      </c>
      <c r="AW358" s="29">
        <v>817.93</v>
      </c>
      <c r="AX358" s="31">
        <f t="shared" si="114"/>
        <v>4079.7999999999997</v>
      </c>
      <c r="AY358" s="5">
        <f t="shared" si="119"/>
        <v>235.72</v>
      </c>
      <c r="AZ358" s="5">
        <f t="shared" si="119"/>
        <v>-463.47</v>
      </c>
      <c r="BA358" s="5">
        <f t="shared" si="119"/>
        <v>-84.08</v>
      </c>
      <c r="BB358" s="5">
        <f t="shared" si="119"/>
        <v>-2950.04</v>
      </c>
      <c r="BC358" s="33">
        <f t="shared" si="119"/>
        <v>-817.93</v>
      </c>
      <c r="BD358" s="34">
        <f t="shared" si="119"/>
        <v>-4079.7999999999997</v>
      </c>
      <c r="BE358" s="7">
        <f t="shared" si="120"/>
        <v>-1</v>
      </c>
      <c r="BF358" s="7">
        <f t="shared" si="120"/>
        <v>-1</v>
      </c>
      <c r="BG358" s="7">
        <f t="shared" si="120"/>
        <v>-1</v>
      </c>
      <c r="BH358" s="7">
        <f t="shared" si="120"/>
        <v>-1</v>
      </c>
      <c r="BI358" s="36">
        <f t="shared" si="120"/>
        <v>-1</v>
      </c>
      <c r="BJ358" s="37">
        <f t="shared" si="120"/>
        <v>-1</v>
      </c>
      <c r="BK358" s="38">
        <f t="shared" si="121"/>
        <v>0</v>
      </c>
      <c r="BL358" s="38">
        <f t="shared" si="121"/>
        <v>0</v>
      </c>
      <c r="BM358" s="38">
        <f t="shared" si="121"/>
        <v>0</v>
      </c>
      <c r="BN358" s="38">
        <f t="shared" si="121"/>
        <v>0</v>
      </c>
      <c r="BO358" s="39">
        <f t="shared" si="121"/>
        <v>0</v>
      </c>
      <c r="BP358" s="40">
        <f t="shared" si="121"/>
        <v>0</v>
      </c>
      <c r="BQ358" s="38">
        <f t="shared" si="122"/>
        <v>1</v>
      </c>
      <c r="BR358" s="38">
        <f t="shared" si="122"/>
        <v>0.21630388112083934</v>
      </c>
      <c r="BS358" s="38">
        <f t="shared" si="122"/>
        <v>0.44141117177656447</v>
      </c>
      <c r="BT358" s="38">
        <f t="shared" si="122"/>
        <v>0.30434809521942685</v>
      </c>
      <c r="BU358" s="39">
        <f t="shared" si="122"/>
        <v>0.27693396354180772</v>
      </c>
      <c r="BV358" s="40">
        <f t="shared" si="122"/>
        <v>0.27671029589105761</v>
      </c>
      <c r="BW358" s="38">
        <f t="shared" si="123"/>
        <v>-1</v>
      </c>
      <c r="BX358" s="38">
        <f t="shared" si="123"/>
        <v>-0.21630388112083934</v>
      </c>
      <c r="BY358" s="38">
        <f t="shared" si="123"/>
        <v>-0.44141117177656447</v>
      </c>
      <c r="BZ358" s="38">
        <f t="shared" si="123"/>
        <v>-0.30434809521942685</v>
      </c>
      <c r="CA358" s="39">
        <f t="shared" si="123"/>
        <v>-0.27693396354180772</v>
      </c>
      <c r="CB358" s="40">
        <f t="shared" si="123"/>
        <v>-0.27671029589105761</v>
      </c>
      <c r="CC358" s="2">
        <f t="shared" si="124"/>
        <v>-10000</v>
      </c>
      <c r="CD358" s="2">
        <f t="shared" si="124"/>
        <v>-2163.0388112083933</v>
      </c>
      <c r="CE358" s="2">
        <f t="shared" si="124"/>
        <v>-4414.1117177656452</v>
      </c>
      <c r="CF358" s="2">
        <f t="shared" si="124"/>
        <v>-3043.4809521942684</v>
      </c>
      <c r="CG358" s="29">
        <f t="shared" si="124"/>
        <v>-2769.3396354180773</v>
      </c>
      <c r="CH358" s="31">
        <f t="shared" si="124"/>
        <v>-2767.102958910576</v>
      </c>
      <c r="CI358" s="40">
        <f>IFERROR(M358/'Class Sum-WR'!M358,0)</f>
        <v>0</v>
      </c>
      <c r="CJ358" s="40">
        <f>IFERROR(M358/'Class Sum-TH'!M358,0)</f>
        <v>0</v>
      </c>
    </row>
    <row r="359" spans="1:88" hidden="1" outlineLevel="1" x14ac:dyDescent="0.2">
      <c r="A359" t="s">
        <v>46</v>
      </c>
      <c r="B359" t="s">
        <v>46</v>
      </c>
      <c r="C359" t="s">
        <v>129</v>
      </c>
      <c r="D359" t="s">
        <v>129</v>
      </c>
      <c r="E359" t="s">
        <v>126</v>
      </c>
      <c r="F359" s="27">
        <f t="shared" si="115"/>
        <v>46364</v>
      </c>
      <c r="G359" s="60" t="s">
        <v>37</v>
      </c>
      <c r="H359" s="28">
        <v>0</v>
      </c>
      <c r="I359" s="2">
        <v>0</v>
      </c>
      <c r="J359" s="2">
        <v>0</v>
      </c>
      <c r="K359" s="2">
        <v>0</v>
      </c>
      <c r="L359" s="29">
        <v>0</v>
      </c>
      <c r="M359" s="30">
        <f t="shared" si="111"/>
        <v>0</v>
      </c>
      <c r="N359" t="s">
        <v>49</v>
      </c>
      <c r="O359" t="s">
        <v>49</v>
      </c>
      <c r="P359" t="s">
        <v>129</v>
      </c>
      <c r="Q359" t="s">
        <v>129</v>
      </c>
      <c r="R359" t="s">
        <v>126</v>
      </c>
      <c r="S359" s="27">
        <f t="shared" si="116"/>
        <v>46000</v>
      </c>
      <c r="T359" s="60" t="s">
        <v>37</v>
      </c>
      <c r="U359" s="28">
        <v>6.76</v>
      </c>
      <c r="V359" s="2">
        <v>1551.56</v>
      </c>
      <c r="W359" s="2">
        <v>265.43</v>
      </c>
      <c r="X359" s="2">
        <v>8725.1</v>
      </c>
      <c r="Y359" s="29">
        <v>4314.75</v>
      </c>
      <c r="Z359" s="31">
        <f t="shared" si="112"/>
        <v>14863.6</v>
      </c>
      <c r="AA359" s="32">
        <f t="shared" si="117"/>
        <v>-6.76</v>
      </c>
      <c r="AB359" s="5">
        <f t="shared" si="117"/>
        <v>-1551.56</v>
      </c>
      <c r="AC359" s="5">
        <f t="shared" si="117"/>
        <v>-265.43</v>
      </c>
      <c r="AD359" s="5">
        <f t="shared" si="117"/>
        <v>-8725.1</v>
      </c>
      <c r="AE359" s="33">
        <f t="shared" si="117"/>
        <v>-4314.75</v>
      </c>
      <c r="AF359" s="34">
        <f t="shared" si="117"/>
        <v>-14863.6</v>
      </c>
      <c r="AG359" s="35">
        <f t="shared" si="118"/>
        <v>-1</v>
      </c>
      <c r="AH359" s="7">
        <f t="shared" si="118"/>
        <v>-1</v>
      </c>
      <c r="AI359" s="7">
        <f t="shared" si="118"/>
        <v>-1</v>
      </c>
      <c r="AJ359" s="7">
        <f t="shared" si="118"/>
        <v>-1</v>
      </c>
      <c r="AK359" s="36">
        <f t="shared" si="118"/>
        <v>-1</v>
      </c>
      <c r="AL359" s="37">
        <f t="shared" si="118"/>
        <v>-1</v>
      </c>
      <c r="AM359" s="2">
        <v>0</v>
      </c>
      <c r="AN359" s="2">
        <v>0</v>
      </c>
      <c r="AO359" s="2">
        <v>0</v>
      </c>
      <c r="AP359" s="2">
        <v>0</v>
      </c>
      <c r="AQ359" s="29">
        <v>0</v>
      </c>
      <c r="AR359" s="31">
        <f t="shared" si="113"/>
        <v>0</v>
      </c>
      <c r="AS359" s="2">
        <v>6.76</v>
      </c>
      <c r="AT359" s="2">
        <v>332.53</v>
      </c>
      <c r="AU359" s="2">
        <v>111.3</v>
      </c>
      <c r="AV359" s="2">
        <v>2996.92</v>
      </c>
      <c r="AW359" s="29">
        <v>1151.44</v>
      </c>
      <c r="AX359" s="31">
        <f t="shared" si="114"/>
        <v>4598.9500000000007</v>
      </c>
      <c r="AY359" s="5">
        <f t="shared" si="119"/>
        <v>-6.76</v>
      </c>
      <c r="AZ359" s="5">
        <f t="shared" si="119"/>
        <v>-332.53</v>
      </c>
      <c r="BA359" s="5">
        <f t="shared" si="119"/>
        <v>-111.3</v>
      </c>
      <c r="BB359" s="5">
        <f t="shared" si="119"/>
        <v>-2996.92</v>
      </c>
      <c r="BC359" s="33">
        <f t="shared" si="119"/>
        <v>-1151.44</v>
      </c>
      <c r="BD359" s="34">
        <f t="shared" si="119"/>
        <v>-4598.9500000000007</v>
      </c>
      <c r="BE359" s="7">
        <f t="shared" si="120"/>
        <v>-1</v>
      </c>
      <c r="BF359" s="7">
        <f t="shared" si="120"/>
        <v>-1</v>
      </c>
      <c r="BG359" s="7">
        <f t="shared" si="120"/>
        <v>-1</v>
      </c>
      <c r="BH359" s="7">
        <f t="shared" si="120"/>
        <v>-1</v>
      </c>
      <c r="BI359" s="36">
        <f t="shared" si="120"/>
        <v>-1</v>
      </c>
      <c r="BJ359" s="37">
        <f t="shared" si="120"/>
        <v>-1</v>
      </c>
      <c r="BK359" s="38">
        <f t="shared" si="121"/>
        <v>0</v>
      </c>
      <c r="BL359" s="38">
        <f t="shared" si="121"/>
        <v>0</v>
      </c>
      <c r="BM359" s="38">
        <f t="shared" si="121"/>
        <v>0</v>
      </c>
      <c r="BN359" s="38">
        <f t="shared" si="121"/>
        <v>0</v>
      </c>
      <c r="BO359" s="39">
        <f t="shared" si="121"/>
        <v>0</v>
      </c>
      <c r="BP359" s="40">
        <f t="shared" si="121"/>
        <v>0</v>
      </c>
      <c r="BQ359" s="38">
        <f t="shared" si="122"/>
        <v>1</v>
      </c>
      <c r="BR359" s="38">
        <f t="shared" si="122"/>
        <v>0.21431978138131944</v>
      </c>
      <c r="BS359" s="38">
        <f t="shared" si="122"/>
        <v>0.41931959462005047</v>
      </c>
      <c r="BT359" s="38">
        <f t="shared" si="122"/>
        <v>0.3434825961880093</v>
      </c>
      <c r="BU359" s="39">
        <f t="shared" si="122"/>
        <v>0.26686134770264791</v>
      </c>
      <c r="BV359" s="40">
        <f t="shared" si="122"/>
        <v>0.30941023708926507</v>
      </c>
      <c r="BW359" s="38">
        <f t="shared" si="123"/>
        <v>-1</v>
      </c>
      <c r="BX359" s="38">
        <f t="shared" si="123"/>
        <v>-0.21431978138131944</v>
      </c>
      <c r="BY359" s="38">
        <f t="shared" si="123"/>
        <v>-0.41931959462005047</v>
      </c>
      <c r="BZ359" s="38">
        <f t="shared" si="123"/>
        <v>-0.3434825961880093</v>
      </c>
      <c r="CA359" s="39">
        <f t="shared" si="123"/>
        <v>-0.26686134770264791</v>
      </c>
      <c r="CB359" s="40">
        <f t="shared" si="123"/>
        <v>-0.30941023708926507</v>
      </c>
      <c r="CC359" s="2">
        <f t="shared" si="124"/>
        <v>-10000</v>
      </c>
      <c r="CD359" s="2">
        <f t="shared" si="124"/>
        <v>-2143.1978138131944</v>
      </c>
      <c r="CE359" s="2">
        <f t="shared" si="124"/>
        <v>-4193.1959462005043</v>
      </c>
      <c r="CF359" s="2">
        <f t="shared" si="124"/>
        <v>-3434.825961880093</v>
      </c>
      <c r="CG359" s="29">
        <f t="shared" si="124"/>
        <v>-2668.6134770264789</v>
      </c>
      <c r="CH359" s="31">
        <f t="shared" si="124"/>
        <v>-3094.1023708926509</v>
      </c>
      <c r="CI359" s="40">
        <f>IFERROR(M359/'Class Sum-WR'!M359,0)</f>
        <v>0</v>
      </c>
      <c r="CJ359" s="40">
        <f>IFERROR(M359/'Class Sum-TH'!M359,0)</f>
        <v>0</v>
      </c>
    </row>
    <row r="360" spans="1:88" hidden="1" outlineLevel="1" x14ac:dyDescent="0.2">
      <c r="A360" t="s">
        <v>46</v>
      </c>
      <c r="B360" t="s">
        <v>46</v>
      </c>
      <c r="C360" t="s">
        <v>129</v>
      </c>
      <c r="D360" t="s">
        <v>129</v>
      </c>
      <c r="E360" t="s">
        <v>126</v>
      </c>
      <c r="F360" s="27">
        <f t="shared" si="115"/>
        <v>46365</v>
      </c>
      <c r="G360" s="60" t="s">
        <v>38</v>
      </c>
      <c r="H360" s="28">
        <v>0</v>
      </c>
      <c r="I360" s="2">
        <v>0</v>
      </c>
      <c r="J360" s="2">
        <v>0</v>
      </c>
      <c r="K360" s="2">
        <v>0</v>
      </c>
      <c r="L360" s="29">
        <v>0</v>
      </c>
      <c r="M360" s="30">
        <f t="shared" si="111"/>
        <v>0</v>
      </c>
      <c r="N360" t="s">
        <v>49</v>
      </c>
      <c r="O360" t="s">
        <v>49</v>
      </c>
      <c r="P360" t="s">
        <v>129</v>
      </c>
      <c r="Q360" t="s">
        <v>129</v>
      </c>
      <c r="R360" t="s">
        <v>126</v>
      </c>
      <c r="S360" s="27">
        <f t="shared" si="116"/>
        <v>46001</v>
      </c>
      <c r="T360" s="60" t="s">
        <v>38</v>
      </c>
      <c r="U360" s="28">
        <v>-1.91</v>
      </c>
      <c r="V360" s="2">
        <v>2150.12</v>
      </c>
      <c r="W360" s="2">
        <v>290.45</v>
      </c>
      <c r="X360" s="2">
        <v>8744.75</v>
      </c>
      <c r="Y360" s="29">
        <v>4962.42</v>
      </c>
      <c r="Z360" s="31">
        <f t="shared" si="112"/>
        <v>16145.83</v>
      </c>
      <c r="AA360" s="32">
        <f t="shared" si="117"/>
        <v>1.91</v>
      </c>
      <c r="AB360" s="5">
        <f t="shared" si="117"/>
        <v>-2150.12</v>
      </c>
      <c r="AC360" s="5">
        <f t="shared" si="117"/>
        <v>-290.45</v>
      </c>
      <c r="AD360" s="5">
        <f t="shared" si="117"/>
        <v>-8744.75</v>
      </c>
      <c r="AE360" s="33">
        <f t="shared" si="117"/>
        <v>-4962.42</v>
      </c>
      <c r="AF360" s="34">
        <f t="shared" si="117"/>
        <v>-16145.83</v>
      </c>
      <c r="AG360" s="35">
        <f t="shared" si="118"/>
        <v>-1</v>
      </c>
      <c r="AH360" s="7">
        <f t="shared" si="118"/>
        <v>-1</v>
      </c>
      <c r="AI360" s="7">
        <f t="shared" si="118"/>
        <v>-1</v>
      </c>
      <c r="AJ360" s="7">
        <f t="shared" si="118"/>
        <v>-1</v>
      </c>
      <c r="AK360" s="36">
        <f t="shared" si="118"/>
        <v>-1</v>
      </c>
      <c r="AL360" s="37">
        <f t="shared" si="118"/>
        <v>-1</v>
      </c>
      <c r="AM360" s="2">
        <v>0</v>
      </c>
      <c r="AN360" s="2">
        <v>0</v>
      </c>
      <c r="AO360" s="2">
        <v>0</v>
      </c>
      <c r="AP360" s="2">
        <v>0</v>
      </c>
      <c r="AQ360" s="29">
        <v>0</v>
      </c>
      <c r="AR360" s="31">
        <f t="shared" si="113"/>
        <v>0</v>
      </c>
      <c r="AS360" s="2">
        <v>-1.91</v>
      </c>
      <c r="AT360" s="2">
        <v>469.12</v>
      </c>
      <c r="AU360" s="2">
        <v>121.8</v>
      </c>
      <c r="AV360" s="2">
        <v>2907.57</v>
      </c>
      <c r="AW360" s="29">
        <v>1401.69</v>
      </c>
      <c r="AX360" s="31">
        <f t="shared" si="114"/>
        <v>4898.2700000000004</v>
      </c>
      <c r="AY360" s="5">
        <f t="shared" si="119"/>
        <v>1.91</v>
      </c>
      <c r="AZ360" s="5">
        <f t="shared" si="119"/>
        <v>-469.12</v>
      </c>
      <c r="BA360" s="5">
        <f t="shared" si="119"/>
        <v>-121.8</v>
      </c>
      <c r="BB360" s="5">
        <f t="shared" si="119"/>
        <v>-2907.57</v>
      </c>
      <c r="BC360" s="33">
        <f t="shared" si="119"/>
        <v>-1401.69</v>
      </c>
      <c r="BD360" s="34">
        <f t="shared" si="119"/>
        <v>-4898.2700000000004</v>
      </c>
      <c r="BE360" s="7">
        <f t="shared" si="120"/>
        <v>-1</v>
      </c>
      <c r="BF360" s="7">
        <f t="shared" si="120"/>
        <v>-1</v>
      </c>
      <c r="BG360" s="7">
        <f t="shared" si="120"/>
        <v>-1</v>
      </c>
      <c r="BH360" s="7">
        <f t="shared" si="120"/>
        <v>-1</v>
      </c>
      <c r="BI360" s="36">
        <f t="shared" si="120"/>
        <v>-1</v>
      </c>
      <c r="BJ360" s="37">
        <f t="shared" si="120"/>
        <v>-1</v>
      </c>
      <c r="BK360" s="38">
        <f t="shared" si="121"/>
        <v>0</v>
      </c>
      <c r="BL360" s="38">
        <f t="shared" si="121"/>
        <v>0</v>
      </c>
      <c r="BM360" s="38">
        <f t="shared" si="121"/>
        <v>0</v>
      </c>
      <c r="BN360" s="38">
        <f t="shared" si="121"/>
        <v>0</v>
      </c>
      <c r="BO360" s="39">
        <f t="shared" si="121"/>
        <v>0</v>
      </c>
      <c r="BP360" s="40">
        <f t="shared" si="121"/>
        <v>0</v>
      </c>
      <c r="BQ360" s="38">
        <f t="shared" si="122"/>
        <v>1</v>
      </c>
      <c r="BR360" s="38">
        <f t="shared" si="122"/>
        <v>0.21818317117184158</v>
      </c>
      <c r="BS360" s="38">
        <f t="shared" si="122"/>
        <v>0.41934928559132384</v>
      </c>
      <c r="BT360" s="38">
        <f t="shared" si="122"/>
        <v>0.33249321021184142</v>
      </c>
      <c r="BU360" s="39">
        <f t="shared" si="122"/>
        <v>0.28246097670088383</v>
      </c>
      <c r="BV360" s="40">
        <f t="shared" si="122"/>
        <v>0.30337678521327183</v>
      </c>
      <c r="BW360" s="38">
        <f t="shared" si="123"/>
        <v>-1</v>
      </c>
      <c r="BX360" s="38">
        <f t="shared" si="123"/>
        <v>-0.21818317117184158</v>
      </c>
      <c r="BY360" s="38">
        <f t="shared" si="123"/>
        <v>-0.41934928559132384</v>
      </c>
      <c r="BZ360" s="38">
        <f t="shared" si="123"/>
        <v>-0.33249321021184142</v>
      </c>
      <c r="CA360" s="39">
        <f t="shared" si="123"/>
        <v>-0.28246097670088383</v>
      </c>
      <c r="CB360" s="40">
        <f t="shared" si="123"/>
        <v>-0.30337678521327183</v>
      </c>
      <c r="CC360" s="2">
        <f t="shared" si="124"/>
        <v>-10000</v>
      </c>
      <c r="CD360" s="2">
        <f t="shared" si="124"/>
        <v>-2181.8317117184156</v>
      </c>
      <c r="CE360" s="2">
        <f t="shared" si="124"/>
        <v>-4193.4928559132386</v>
      </c>
      <c r="CF360" s="2">
        <f t="shared" si="124"/>
        <v>-3324.9321021184142</v>
      </c>
      <c r="CG360" s="29">
        <f t="shared" si="124"/>
        <v>-2824.6097670088384</v>
      </c>
      <c r="CH360" s="31">
        <f t="shared" si="124"/>
        <v>-3033.7678521327184</v>
      </c>
      <c r="CI360" s="40">
        <f>IFERROR(M360/'Class Sum-WR'!M360,0)</f>
        <v>0</v>
      </c>
      <c r="CJ360" s="40">
        <f>IFERROR(M360/'Class Sum-TH'!M360,0)</f>
        <v>0</v>
      </c>
    </row>
    <row r="361" spans="1:88" hidden="1" outlineLevel="1" x14ac:dyDescent="0.2">
      <c r="A361" t="s">
        <v>46</v>
      </c>
      <c r="B361" t="s">
        <v>46</v>
      </c>
      <c r="C361" t="s">
        <v>129</v>
      </c>
      <c r="D361" t="s">
        <v>129</v>
      </c>
      <c r="E361" t="s">
        <v>126</v>
      </c>
      <c r="F361" s="27">
        <f t="shared" si="115"/>
        <v>46366</v>
      </c>
      <c r="G361" s="60" t="s">
        <v>39</v>
      </c>
      <c r="H361" s="28">
        <v>0</v>
      </c>
      <c r="I361" s="2">
        <v>0</v>
      </c>
      <c r="J361" s="2">
        <v>0</v>
      </c>
      <c r="K361" s="2">
        <v>0</v>
      </c>
      <c r="L361" s="29">
        <v>0</v>
      </c>
      <c r="M361" s="30">
        <f t="shared" si="111"/>
        <v>0</v>
      </c>
      <c r="N361" t="s">
        <v>49</v>
      </c>
      <c r="O361" t="s">
        <v>49</v>
      </c>
      <c r="P361" t="s">
        <v>129</v>
      </c>
      <c r="Q361" t="s">
        <v>129</v>
      </c>
      <c r="R361" t="s">
        <v>126</v>
      </c>
      <c r="S361" s="27">
        <f t="shared" si="116"/>
        <v>46002</v>
      </c>
      <c r="T361" s="60" t="s">
        <v>39</v>
      </c>
      <c r="U361" s="28">
        <v>-738.27</v>
      </c>
      <c r="V361" s="2">
        <v>2619.7199999999998</v>
      </c>
      <c r="W361" s="2">
        <v>357.6</v>
      </c>
      <c r="X361" s="2">
        <v>14651.21</v>
      </c>
      <c r="Y361" s="29">
        <v>5514.61</v>
      </c>
      <c r="Z361" s="31">
        <f t="shared" si="112"/>
        <v>22404.87</v>
      </c>
      <c r="AA361" s="32">
        <f t="shared" si="117"/>
        <v>738.27</v>
      </c>
      <c r="AB361" s="5">
        <f t="shared" si="117"/>
        <v>-2619.7199999999998</v>
      </c>
      <c r="AC361" s="5">
        <f t="shared" si="117"/>
        <v>-357.6</v>
      </c>
      <c r="AD361" s="5">
        <f t="shared" si="117"/>
        <v>-14651.21</v>
      </c>
      <c r="AE361" s="33">
        <f t="shared" si="117"/>
        <v>-5514.61</v>
      </c>
      <c r="AF361" s="34">
        <f t="shared" si="117"/>
        <v>-22404.87</v>
      </c>
      <c r="AG361" s="35">
        <f t="shared" si="118"/>
        <v>-1</v>
      </c>
      <c r="AH361" s="7">
        <f t="shared" si="118"/>
        <v>-1</v>
      </c>
      <c r="AI361" s="7">
        <f t="shared" si="118"/>
        <v>-1</v>
      </c>
      <c r="AJ361" s="7">
        <f t="shared" si="118"/>
        <v>-1</v>
      </c>
      <c r="AK361" s="36">
        <f t="shared" si="118"/>
        <v>-1</v>
      </c>
      <c r="AL361" s="37">
        <f t="shared" si="118"/>
        <v>-1</v>
      </c>
      <c r="AM361" s="2">
        <v>0</v>
      </c>
      <c r="AN361" s="2">
        <v>0</v>
      </c>
      <c r="AO361" s="2">
        <v>0</v>
      </c>
      <c r="AP361" s="2">
        <v>0</v>
      </c>
      <c r="AQ361" s="29">
        <v>0</v>
      </c>
      <c r="AR361" s="31">
        <f t="shared" si="113"/>
        <v>0</v>
      </c>
      <c r="AS361" s="2">
        <v>-738.27</v>
      </c>
      <c r="AT361" s="2">
        <v>577.1</v>
      </c>
      <c r="AU361" s="2">
        <v>149.66999999999999</v>
      </c>
      <c r="AV361" s="2">
        <v>4660.41</v>
      </c>
      <c r="AW361" s="29">
        <v>1444.19</v>
      </c>
      <c r="AX361" s="31">
        <f t="shared" si="114"/>
        <v>6093.1</v>
      </c>
      <c r="AY361" s="5">
        <f t="shared" si="119"/>
        <v>738.27</v>
      </c>
      <c r="AZ361" s="5">
        <f t="shared" si="119"/>
        <v>-577.1</v>
      </c>
      <c r="BA361" s="5">
        <f t="shared" si="119"/>
        <v>-149.66999999999999</v>
      </c>
      <c r="BB361" s="5">
        <f t="shared" si="119"/>
        <v>-4660.41</v>
      </c>
      <c r="BC361" s="33">
        <f t="shared" si="119"/>
        <v>-1444.19</v>
      </c>
      <c r="BD361" s="34">
        <f t="shared" si="119"/>
        <v>-6093.1</v>
      </c>
      <c r="BE361" s="7">
        <f t="shared" si="120"/>
        <v>-1</v>
      </c>
      <c r="BF361" s="7">
        <f t="shared" si="120"/>
        <v>-1</v>
      </c>
      <c r="BG361" s="7">
        <f t="shared" si="120"/>
        <v>-1</v>
      </c>
      <c r="BH361" s="7">
        <f t="shared" si="120"/>
        <v>-1</v>
      </c>
      <c r="BI361" s="36">
        <f t="shared" si="120"/>
        <v>-1</v>
      </c>
      <c r="BJ361" s="37">
        <f t="shared" si="120"/>
        <v>-1</v>
      </c>
      <c r="BK361" s="38">
        <f t="shared" si="121"/>
        <v>0</v>
      </c>
      <c r="BL361" s="38">
        <f t="shared" si="121"/>
        <v>0</v>
      </c>
      <c r="BM361" s="38">
        <f t="shared" si="121"/>
        <v>0</v>
      </c>
      <c r="BN361" s="38">
        <f t="shared" si="121"/>
        <v>0</v>
      </c>
      <c r="BO361" s="39">
        <f t="shared" si="121"/>
        <v>0</v>
      </c>
      <c r="BP361" s="40">
        <f t="shared" si="121"/>
        <v>0</v>
      </c>
      <c r="BQ361" s="38">
        <f t="shared" si="122"/>
        <v>1</v>
      </c>
      <c r="BR361" s="38">
        <f t="shared" si="122"/>
        <v>0.22029071809200987</v>
      </c>
      <c r="BS361" s="38">
        <f t="shared" si="122"/>
        <v>0.41854026845637576</v>
      </c>
      <c r="BT361" s="38">
        <f t="shared" si="122"/>
        <v>0.31809045123235558</v>
      </c>
      <c r="BU361" s="39">
        <f t="shared" si="122"/>
        <v>0.26188433996239086</v>
      </c>
      <c r="BV361" s="40">
        <f t="shared" si="122"/>
        <v>0.27195426708568277</v>
      </c>
      <c r="BW361" s="38">
        <f t="shared" si="123"/>
        <v>-1</v>
      </c>
      <c r="BX361" s="38">
        <f t="shared" si="123"/>
        <v>-0.22029071809200987</v>
      </c>
      <c r="BY361" s="38">
        <f t="shared" si="123"/>
        <v>-0.41854026845637576</v>
      </c>
      <c r="BZ361" s="38">
        <f t="shared" si="123"/>
        <v>-0.31809045123235558</v>
      </c>
      <c r="CA361" s="39">
        <f t="shared" si="123"/>
        <v>-0.26188433996239086</v>
      </c>
      <c r="CB361" s="40">
        <f t="shared" si="123"/>
        <v>-0.27195426708568277</v>
      </c>
      <c r="CC361" s="2">
        <f t="shared" si="124"/>
        <v>-10000</v>
      </c>
      <c r="CD361" s="2">
        <f t="shared" si="124"/>
        <v>-2202.9071809200987</v>
      </c>
      <c r="CE361" s="2">
        <f t="shared" si="124"/>
        <v>-4185.4026845637572</v>
      </c>
      <c r="CF361" s="2">
        <f t="shared" si="124"/>
        <v>-3180.9045123235555</v>
      </c>
      <c r="CG361" s="29">
        <f t="shared" si="124"/>
        <v>-2618.8433996239087</v>
      </c>
      <c r="CH361" s="31">
        <f t="shared" si="124"/>
        <v>-2719.5426708568275</v>
      </c>
      <c r="CI361" s="40">
        <f>IFERROR(M361/'Class Sum-WR'!M361,0)</f>
        <v>0</v>
      </c>
      <c r="CJ361" s="40">
        <f>IFERROR(M361/'Class Sum-TH'!M361,0)</f>
        <v>0</v>
      </c>
    </row>
    <row r="362" spans="1:88" hidden="1" outlineLevel="1" x14ac:dyDescent="0.2">
      <c r="A362" t="s">
        <v>46</v>
      </c>
      <c r="B362" t="s">
        <v>46</v>
      </c>
      <c r="C362" t="s">
        <v>129</v>
      </c>
      <c r="D362" t="s">
        <v>129</v>
      </c>
      <c r="E362" t="s">
        <v>126</v>
      </c>
      <c r="F362" s="27">
        <f t="shared" si="115"/>
        <v>46367</v>
      </c>
      <c r="G362" s="60" t="s">
        <v>40</v>
      </c>
      <c r="H362" s="28">
        <v>0</v>
      </c>
      <c r="I362" s="2">
        <v>0</v>
      </c>
      <c r="J362" s="2">
        <v>0</v>
      </c>
      <c r="K362" s="2">
        <v>0</v>
      </c>
      <c r="L362" s="29">
        <v>0</v>
      </c>
      <c r="M362" s="30">
        <f t="shared" si="111"/>
        <v>0</v>
      </c>
      <c r="N362" t="s">
        <v>49</v>
      </c>
      <c r="O362" t="s">
        <v>49</v>
      </c>
      <c r="P362" t="s">
        <v>129</v>
      </c>
      <c r="Q362" t="s">
        <v>129</v>
      </c>
      <c r="R362" t="s">
        <v>126</v>
      </c>
      <c r="S362" s="27">
        <f t="shared" si="116"/>
        <v>46003</v>
      </c>
      <c r="T362" s="60" t="s">
        <v>40</v>
      </c>
      <c r="U362" s="28">
        <v>-956.33</v>
      </c>
      <c r="V362" s="2">
        <v>5919.96</v>
      </c>
      <c r="W362" s="2">
        <v>760.74</v>
      </c>
      <c r="X362" s="2">
        <v>26277.19</v>
      </c>
      <c r="Y362" s="29">
        <v>9888.52</v>
      </c>
      <c r="Z362" s="31">
        <f t="shared" si="112"/>
        <v>41890.080000000002</v>
      </c>
      <c r="AA362" s="32">
        <f t="shared" si="117"/>
        <v>956.33</v>
      </c>
      <c r="AB362" s="5">
        <f t="shared" si="117"/>
        <v>-5919.96</v>
      </c>
      <c r="AC362" s="5">
        <f t="shared" si="117"/>
        <v>-760.74</v>
      </c>
      <c r="AD362" s="5">
        <f t="shared" si="117"/>
        <v>-26277.19</v>
      </c>
      <c r="AE362" s="33">
        <f t="shared" si="117"/>
        <v>-9888.52</v>
      </c>
      <c r="AF362" s="34">
        <f t="shared" si="117"/>
        <v>-41890.080000000002</v>
      </c>
      <c r="AG362" s="35">
        <f t="shared" si="118"/>
        <v>-1</v>
      </c>
      <c r="AH362" s="7">
        <f t="shared" si="118"/>
        <v>-1</v>
      </c>
      <c r="AI362" s="7">
        <f t="shared" si="118"/>
        <v>-1</v>
      </c>
      <c r="AJ362" s="7">
        <f t="shared" si="118"/>
        <v>-1</v>
      </c>
      <c r="AK362" s="36">
        <f t="shared" si="118"/>
        <v>-1</v>
      </c>
      <c r="AL362" s="37">
        <f t="shared" si="118"/>
        <v>-1</v>
      </c>
      <c r="AM362" s="2">
        <v>0</v>
      </c>
      <c r="AN362" s="2">
        <v>0</v>
      </c>
      <c r="AO362" s="2">
        <v>0</v>
      </c>
      <c r="AP362" s="2">
        <v>0</v>
      </c>
      <c r="AQ362" s="29">
        <v>0</v>
      </c>
      <c r="AR362" s="31">
        <f t="shared" si="113"/>
        <v>0</v>
      </c>
      <c r="AS362" s="2">
        <v>-956.33</v>
      </c>
      <c r="AT362" s="2">
        <v>1261.99</v>
      </c>
      <c r="AU362" s="2">
        <v>423.88</v>
      </c>
      <c r="AV362" s="2">
        <v>7647.49</v>
      </c>
      <c r="AW362" s="29">
        <v>2888.67</v>
      </c>
      <c r="AX362" s="31">
        <f t="shared" si="114"/>
        <v>11265.699999999999</v>
      </c>
      <c r="AY362" s="5">
        <f t="shared" si="119"/>
        <v>956.33</v>
      </c>
      <c r="AZ362" s="5">
        <f t="shared" si="119"/>
        <v>-1261.99</v>
      </c>
      <c r="BA362" s="5">
        <f t="shared" si="119"/>
        <v>-423.88</v>
      </c>
      <c r="BB362" s="5">
        <f t="shared" si="119"/>
        <v>-7647.49</v>
      </c>
      <c r="BC362" s="33">
        <f t="shared" si="119"/>
        <v>-2888.67</v>
      </c>
      <c r="BD362" s="34">
        <f t="shared" si="119"/>
        <v>-11265.699999999999</v>
      </c>
      <c r="BE362" s="7">
        <f t="shared" si="120"/>
        <v>-1</v>
      </c>
      <c r="BF362" s="7">
        <f t="shared" si="120"/>
        <v>-1</v>
      </c>
      <c r="BG362" s="7">
        <f t="shared" si="120"/>
        <v>-1</v>
      </c>
      <c r="BH362" s="7">
        <f t="shared" si="120"/>
        <v>-1</v>
      </c>
      <c r="BI362" s="36">
        <f t="shared" si="120"/>
        <v>-1</v>
      </c>
      <c r="BJ362" s="37">
        <f t="shared" si="120"/>
        <v>-1</v>
      </c>
      <c r="BK362" s="38">
        <f t="shared" si="121"/>
        <v>0</v>
      </c>
      <c r="BL362" s="38">
        <f t="shared" si="121"/>
        <v>0</v>
      </c>
      <c r="BM362" s="38">
        <f t="shared" si="121"/>
        <v>0</v>
      </c>
      <c r="BN362" s="38">
        <f t="shared" si="121"/>
        <v>0</v>
      </c>
      <c r="BO362" s="39">
        <f t="shared" si="121"/>
        <v>0</v>
      </c>
      <c r="BP362" s="40">
        <f t="shared" si="121"/>
        <v>0</v>
      </c>
      <c r="BQ362" s="38">
        <f t="shared" si="122"/>
        <v>1</v>
      </c>
      <c r="BR362" s="38">
        <f t="shared" si="122"/>
        <v>0.21317542686099231</v>
      </c>
      <c r="BS362" s="38">
        <f t="shared" si="122"/>
        <v>0.55719431080263948</v>
      </c>
      <c r="BT362" s="38">
        <f t="shared" si="122"/>
        <v>0.2910314991823707</v>
      </c>
      <c r="BU362" s="39">
        <f t="shared" si="122"/>
        <v>0.29212359382394937</v>
      </c>
      <c r="BV362" s="40">
        <f t="shared" si="122"/>
        <v>0.26893479315389224</v>
      </c>
      <c r="BW362" s="38">
        <f t="shared" si="123"/>
        <v>-1</v>
      </c>
      <c r="BX362" s="38">
        <f t="shared" si="123"/>
        <v>-0.21317542686099231</v>
      </c>
      <c r="BY362" s="38">
        <f t="shared" si="123"/>
        <v>-0.55719431080263948</v>
      </c>
      <c r="BZ362" s="38">
        <f t="shared" si="123"/>
        <v>-0.2910314991823707</v>
      </c>
      <c r="CA362" s="39">
        <f t="shared" si="123"/>
        <v>-0.29212359382394937</v>
      </c>
      <c r="CB362" s="40">
        <f t="shared" si="123"/>
        <v>-0.26893479315389224</v>
      </c>
      <c r="CC362" s="2">
        <f t="shared" si="124"/>
        <v>-10000</v>
      </c>
      <c r="CD362" s="2">
        <f t="shared" si="124"/>
        <v>-2131.7542686099232</v>
      </c>
      <c r="CE362" s="2">
        <f t="shared" si="124"/>
        <v>-5571.9431080263948</v>
      </c>
      <c r="CF362" s="2">
        <f t="shared" si="124"/>
        <v>-2910.3149918237068</v>
      </c>
      <c r="CG362" s="29">
        <f t="shared" si="124"/>
        <v>-2921.2359382394939</v>
      </c>
      <c r="CH362" s="31">
        <f t="shared" si="124"/>
        <v>-2689.3479315389222</v>
      </c>
      <c r="CI362" s="40">
        <f>IFERROR(M362/'Class Sum-WR'!M362,0)</f>
        <v>0</v>
      </c>
      <c r="CJ362" s="40">
        <f>IFERROR(M362/'Class Sum-TH'!M362,0)</f>
        <v>0</v>
      </c>
    </row>
    <row r="363" spans="1:88" ht="13.5" hidden="1" outlineLevel="1" thickBot="1" x14ac:dyDescent="0.25">
      <c r="A363" t="s">
        <v>46</v>
      </c>
      <c r="B363" t="s">
        <v>46</v>
      </c>
      <c r="C363" t="s">
        <v>129</v>
      </c>
      <c r="D363" t="s">
        <v>129</v>
      </c>
      <c r="E363" t="s">
        <v>126</v>
      </c>
      <c r="F363" s="41">
        <f t="shared" si="115"/>
        <v>46368</v>
      </c>
      <c r="G363" s="61" t="s">
        <v>41</v>
      </c>
      <c r="H363" s="43">
        <v>0</v>
      </c>
      <c r="I363" s="44">
        <v>0</v>
      </c>
      <c r="J363" s="44">
        <v>0</v>
      </c>
      <c r="K363" s="44">
        <v>0</v>
      </c>
      <c r="L363" s="45">
        <v>0</v>
      </c>
      <c r="M363" s="46">
        <f t="shared" si="111"/>
        <v>0</v>
      </c>
      <c r="N363" t="s">
        <v>49</v>
      </c>
      <c r="O363" t="s">
        <v>49</v>
      </c>
      <c r="P363" t="s">
        <v>129</v>
      </c>
      <c r="Q363" t="s">
        <v>129</v>
      </c>
      <c r="R363" t="s">
        <v>126</v>
      </c>
      <c r="S363" s="41">
        <f t="shared" si="116"/>
        <v>46004</v>
      </c>
      <c r="T363" s="61" t="s">
        <v>41</v>
      </c>
      <c r="U363" s="43">
        <v>-596.26</v>
      </c>
      <c r="V363" s="44">
        <v>6161.37</v>
      </c>
      <c r="W363" s="44">
        <v>880.72</v>
      </c>
      <c r="X363" s="44">
        <v>25205.01</v>
      </c>
      <c r="Y363" s="45">
        <v>9030.41</v>
      </c>
      <c r="Z363" s="47">
        <f t="shared" si="112"/>
        <v>40681.25</v>
      </c>
      <c r="AA363" s="48">
        <f t="shared" si="117"/>
        <v>596.26</v>
      </c>
      <c r="AB363" s="49">
        <f t="shared" si="117"/>
        <v>-6161.37</v>
      </c>
      <c r="AC363" s="49">
        <f t="shared" si="117"/>
        <v>-880.72</v>
      </c>
      <c r="AD363" s="49">
        <f t="shared" si="117"/>
        <v>-25205.01</v>
      </c>
      <c r="AE363" s="50">
        <f t="shared" si="117"/>
        <v>-9030.41</v>
      </c>
      <c r="AF363" s="51">
        <f t="shared" si="117"/>
        <v>-40681.25</v>
      </c>
      <c r="AG363" s="52">
        <f t="shared" si="118"/>
        <v>-1</v>
      </c>
      <c r="AH363" s="53">
        <f t="shared" si="118"/>
        <v>-1</v>
      </c>
      <c r="AI363" s="53">
        <f t="shared" si="118"/>
        <v>-1</v>
      </c>
      <c r="AJ363" s="53">
        <f t="shared" si="118"/>
        <v>-1</v>
      </c>
      <c r="AK363" s="54">
        <f t="shared" si="118"/>
        <v>-1</v>
      </c>
      <c r="AL363" s="55">
        <f t="shared" si="118"/>
        <v>-1</v>
      </c>
      <c r="AM363" s="44">
        <v>0</v>
      </c>
      <c r="AN363" s="44">
        <v>0</v>
      </c>
      <c r="AO363" s="44">
        <v>0</v>
      </c>
      <c r="AP363" s="44">
        <v>0</v>
      </c>
      <c r="AQ363" s="45">
        <v>0</v>
      </c>
      <c r="AR363" s="47">
        <f t="shared" si="113"/>
        <v>0</v>
      </c>
      <c r="AS363" s="44">
        <v>-596.26</v>
      </c>
      <c r="AT363" s="44">
        <v>1300.8800000000001</v>
      </c>
      <c r="AU363" s="44">
        <v>473.46</v>
      </c>
      <c r="AV363" s="44">
        <v>8168.02</v>
      </c>
      <c r="AW363" s="45">
        <v>2801.52</v>
      </c>
      <c r="AX363" s="47">
        <f t="shared" si="114"/>
        <v>12147.62</v>
      </c>
      <c r="AY363" s="49">
        <f t="shared" si="119"/>
        <v>596.26</v>
      </c>
      <c r="AZ363" s="49">
        <f t="shared" si="119"/>
        <v>-1300.8800000000001</v>
      </c>
      <c r="BA363" s="49">
        <f t="shared" si="119"/>
        <v>-473.46</v>
      </c>
      <c r="BB363" s="49">
        <f t="shared" si="119"/>
        <v>-8168.02</v>
      </c>
      <c r="BC363" s="50">
        <f t="shared" si="119"/>
        <v>-2801.52</v>
      </c>
      <c r="BD363" s="51">
        <f t="shared" si="119"/>
        <v>-12147.62</v>
      </c>
      <c r="BE363" s="53">
        <f t="shared" si="120"/>
        <v>-1</v>
      </c>
      <c r="BF363" s="53">
        <f t="shared" si="120"/>
        <v>-1</v>
      </c>
      <c r="BG363" s="53">
        <f t="shared" si="120"/>
        <v>-1</v>
      </c>
      <c r="BH363" s="53">
        <f t="shared" si="120"/>
        <v>-1</v>
      </c>
      <c r="BI363" s="54">
        <f t="shared" si="120"/>
        <v>-1</v>
      </c>
      <c r="BJ363" s="55">
        <f t="shared" si="120"/>
        <v>-1</v>
      </c>
      <c r="BK363" s="56">
        <f t="shared" si="121"/>
        <v>0</v>
      </c>
      <c r="BL363" s="56">
        <f t="shared" si="121"/>
        <v>0</v>
      </c>
      <c r="BM363" s="56">
        <f t="shared" si="121"/>
        <v>0</v>
      </c>
      <c r="BN363" s="56">
        <f t="shared" si="121"/>
        <v>0</v>
      </c>
      <c r="BO363" s="57">
        <f t="shared" si="121"/>
        <v>0</v>
      </c>
      <c r="BP363" s="58">
        <f t="shared" si="121"/>
        <v>0</v>
      </c>
      <c r="BQ363" s="56">
        <f t="shared" si="122"/>
        <v>1</v>
      </c>
      <c r="BR363" s="56">
        <f t="shared" si="122"/>
        <v>0.21113486124027614</v>
      </c>
      <c r="BS363" s="56">
        <f t="shared" si="122"/>
        <v>0.53758288672903987</v>
      </c>
      <c r="BT363" s="56">
        <f t="shared" si="122"/>
        <v>0.32406335089730182</v>
      </c>
      <c r="BU363" s="57">
        <f t="shared" si="122"/>
        <v>0.31023176134859881</v>
      </c>
      <c r="BV363" s="58">
        <f t="shared" si="122"/>
        <v>0.29860488554309422</v>
      </c>
      <c r="BW363" s="56">
        <f t="shared" si="123"/>
        <v>-1</v>
      </c>
      <c r="BX363" s="56">
        <f t="shared" si="123"/>
        <v>-0.21113486124027614</v>
      </c>
      <c r="BY363" s="56">
        <f t="shared" si="123"/>
        <v>-0.53758288672903987</v>
      </c>
      <c r="BZ363" s="56">
        <f t="shared" si="123"/>
        <v>-0.32406335089730182</v>
      </c>
      <c r="CA363" s="57">
        <f t="shared" si="123"/>
        <v>-0.31023176134859881</v>
      </c>
      <c r="CB363" s="58">
        <f t="shared" si="123"/>
        <v>-0.29860488554309422</v>
      </c>
      <c r="CC363" s="44">
        <f t="shared" si="124"/>
        <v>-10000</v>
      </c>
      <c r="CD363" s="44">
        <f t="shared" si="124"/>
        <v>-2111.3486124027613</v>
      </c>
      <c r="CE363" s="44">
        <f t="shared" si="124"/>
        <v>-5375.8288672903991</v>
      </c>
      <c r="CF363" s="44">
        <f t="shared" si="124"/>
        <v>-3240.6335089730183</v>
      </c>
      <c r="CG363" s="45">
        <f t="shared" si="124"/>
        <v>-3102.3176134859882</v>
      </c>
      <c r="CH363" s="47">
        <f t="shared" si="124"/>
        <v>-2986.0488554309422</v>
      </c>
      <c r="CI363" s="58">
        <f>IFERROR(M363/'Class Sum-WR'!M363,0)</f>
        <v>0</v>
      </c>
      <c r="CJ363" s="58">
        <f>IFERROR(M363/'Class Sum-TH'!M363,0)</f>
        <v>0</v>
      </c>
    </row>
    <row r="364" spans="1:88" hidden="1" outlineLevel="1" x14ac:dyDescent="0.2">
      <c r="A364" t="s">
        <v>46</v>
      </c>
      <c r="B364" t="s">
        <v>46</v>
      </c>
      <c r="C364" t="s">
        <v>129</v>
      </c>
      <c r="D364" t="s">
        <v>129</v>
      </c>
      <c r="E364" t="s">
        <v>127</v>
      </c>
      <c r="F364" s="27">
        <f t="shared" si="115"/>
        <v>46369</v>
      </c>
      <c r="G364" s="60" t="s">
        <v>35</v>
      </c>
      <c r="H364" s="28">
        <v>0</v>
      </c>
      <c r="I364" s="2">
        <v>0</v>
      </c>
      <c r="J364" s="2">
        <v>0</v>
      </c>
      <c r="K364" s="2">
        <v>0</v>
      </c>
      <c r="L364" s="29">
        <v>0</v>
      </c>
      <c r="M364" s="30">
        <f t="shared" si="111"/>
        <v>0</v>
      </c>
      <c r="N364" t="s">
        <v>49</v>
      </c>
      <c r="O364" t="s">
        <v>49</v>
      </c>
      <c r="P364" t="s">
        <v>129</v>
      </c>
      <c r="Q364" t="s">
        <v>129</v>
      </c>
      <c r="R364" t="s">
        <v>127</v>
      </c>
      <c r="S364" s="27">
        <f t="shared" si="116"/>
        <v>46005</v>
      </c>
      <c r="T364" s="60" t="s">
        <v>35</v>
      </c>
      <c r="U364" s="28">
        <v>-348.8</v>
      </c>
      <c r="V364" s="2">
        <v>2930.48</v>
      </c>
      <c r="W364" s="2">
        <v>233.29</v>
      </c>
      <c r="X364" s="2">
        <v>11734.93</v>
      </c>
      <c r="Y364" s="29">
        <v>7160.35</v>
      </c>
      <c r="Z364" s="31">
        <f t="shared" si="112"/>
        <v>21710.25</v>
      </c>
      <c r="AA364" s="32">
        <f t="shared" si="117"/>
        <v>348.8</v>
      </c>
      <c r="AB364" s="5">
        <f t="shared" si="117"/>
        <v>-2930.48</v>
      </c>
      <c r="AC364" s="5">
        <f t="shared" si="117"/>
        <v>-233.29</v>
      </c>
      <c r="AD364" s="5">
        <f t="shared" si="117"/>
        <v>-11734.93</v>
      </c>
      <c r="AE364" s="33">
        <f t="shared" si="117"/>
        <v>-7160.35</v>
      </c>
      <c r="AF364" s="34">
        <f t="shared" si="117"/>
        <v>-21710.25</v>
      </c>
      <c r="AG364" s="35">
        <f t="shared" si="118"/>
        <v>-1</v>
      </c>
      <c r="AH364" s="7">
        <f t="shared" si="118"/>
        <v>-1</v>
      </c>
      <c r="AI364" s="7">
        <f t="shared" si="118"/>
        <v>-1</v>
      </c>
      <c r="AJ364" s="7">
        <f t="shared" si="118"/>
        <v>-1</v>
      </c>
      <c r="AK364" s="36">
        <f t="shared" si="118"/>
        <v>-1</v>
      </c>
      <c r="AL364" s="37">
        <f t="shared" si="118"/>
        <v>-1</v>
      </c>
      <c r="AM364" s="2">
        <v>0</v>
      </c>
      <c r="AN364" s="2">
        <v>0</v>
      </c>
      <c r="AO364" s="2">
        <v>0</v>
      </c>
      <c r="AP364" s="2">
        <v>0</v>
      </c>
      <c r="AQ364" s="29">
        <v>0</v>
      </c>
      <c r="AR364" s="31">
        <f t="shared" si="113"/>
        <v>0</v>
      </c>
      <c r="AS364" s="2">
        <v>-348.8</v>
      </c>
      <c r="AT364" s="2">
        <v>685.67</v>
      </c>
      <c r="AU364" s="2">
        <v>117.2</v>
      </c>
      <c r="AV364" s="2">
        <v>3875.52</v>
      </c>
      <c r="AW364" s="29">
        <v>2156.5500000000002</v>
      </c>
      <c r="AX364" s="31">
        <f t="shared" si="114"/>
        <v>6486.14</v>
      </c>
      <c r="AY364" s="5">
        <f t="shared" si="119"/>
        <v>348.8</v>
      </c>
      <c r="AZ364" s="5">
        <f t="shared" si="119"/>
        <v>-685.67</v>
      </c>
      <c r="BA364" s="5">
        <f t="shared" si="119"/>
        <v>-117.2</v>
      </c>
      <c r="BB364" s="5">
        <f t="shared" si="119"/>
        <v>-3875.52</v>
      </c>
      <c r="BC364" s="33">
        <f t="shared" si="119"/>
        <v>-2156.5500000000002</v>
      </c>
      <c r="BD364" s="34">
        <f t="shared" si="119"/>
        <v>-6486.14</v>
      </c>
      <c r="BE364" s="7">
        <f t="shared" si="120"/>
        <v>-1</v>
      </c>
      <c r="BF364" s="7">
        <f t="shared" si="120"/>
        <v>-1</v>
      </c>
      <c r="BG364" s="7">
        <f t="shared" si="120"/>
        <v>-1</v>
      </c>
      <c r="BH364" s="7">
        <f t="shared" si="120"/>
        <v>-1</v>
      </c>
      <c r="BI364" s="36">
        <f t="shared" si="120"/>
        <v>-1</v>
      </c>
      <c r="BJ364" s="37">
        <f t="shared" si="120"/>
        <v>-1</v>
      </c>
      <c r="BK364" s="38">
        <f t="shared" si="121"/>
        <v>0</v>
      </c>
      <c r="BL364" s="38">
        <f t="shared" si="121"/>
        <v>0</v>
      </c>
      <c r="BM364" s="38">
        <f t="shared" si="121"/>
        <v>0</v>
      </c>
      <c r="BN364" s="38">
        <f t="shared" si="121"/>
        <v>0</v>
      </c>
      <c r="BO364" s="39">
        <f t="shared" si="121"/>
        <v>0</v>
      </c>
      <c r="BP364" s="40">
        <f t="shared" si="121"/>
        <v>0</v>
      </c>
      <c r="BQ364" s="38">
        <f t="shared" si="122"/>
        <v>1</v>
      </c>
      <c r="BR364" s="38">
        <f t="shared" si="122"/>
        <v>0.23397873385929949</v>
      </c>
      <c r="BS364" s="38">
        <f t="shared" si="122"/>
        <v>0.50237901324531697</v>
      </c>
      <c r="BT364" s="38">
        <f t="shared" si="122"/>
        <v>0.33025505904168151</v>
      </c>
      <c r="BU364" s="39">
        <f t="shared" si="122"/>
        <v>0.30117941162094031</v>
      </c>
      <c r="BV364" s="40">
        <f t="shared" si="122"/>
        <v>0.29875934178556213</v>
      </c>
      <c r="BW364" s="38">
        <f t="shared" si="123"/>
        <v>-1</v>
      </c>
      <c r="BX364" s="38">
        <f t="shared" si="123"/>
        <v>-0.23397873385929949</v>
      </c>
      <c r="BY364" s="38">
        <f t="shared" si="123"/>
        <v>-0.50237901324531697</v>
      </c>
      <c r="BZ364" s="38">
        <f t="shared" si="123"/>
        <v>-0.33025505904168151</v>
      </c>
      <c r="CA364" s="39">
        <f t="shared" si="123"/>
        <v>-0.30117941162094031</v>
      </c>
      <c r="CB364" s="40">
        <f t="shared" si="123"/>
        <v>-0.29875934178556213</v>
      </c>
      <c r="CC364" s="2">
        <f t="shared" si="124"/>
        <v>-10000</v>
      </c>
      <c r="CD364" s="2">
        <f t="shared" si="124"/>
        <v>-2339.7873385929947</v>
      </c>
      <c r="CE364" s="2">
        <f t="shared" si="124"/>
        <v>-5023.7901324531695</v>
      </c>
      <c r="CF364" s="2">
        <f t="shared" si="124"/>
        <v>-3302.5505904168149</v>
      </c>
      <c r="CG364" s="29">
        <f t="shared" si="124"/>
        <v>-3011.794116209403</v>
      </c>
      <c r="CH364" s="31">
        <f t="shared" si="124"/>
        <v>-2987.5934178556213</v>
      </c>
      <c r="CI364" s="40">
        <f>IFERROR(M364/'Class Sum-WR'!M364,0)</f>
        <v>0</v>
      </c>
      <c r="CJ364" s="40">
        <f>IFERROR(M364/'Class Sum-TH'!M364,0)</f>
        <v>0</v>
      </c>
    </row>
    <row r="365" spans="1:88" hidden="1" outlineLevel="1" x14ac:dyDescent="0.2">
      <c r="A365" t="s">
        <v>46</v>
      </c>
      <c r="B365" t="s">
        <v>46</v>
      </c>
      <c r="C365" t="s">
        <v>129</v>
      </c>
      <c r="D365" t="s">
        <v>129</v>
      </c>
      <c r="E365" t="s">
        <v>127</v>
      </c>
      <c r="F365" s="27">
        <f t="shared" si="115"/>
        <v>46370</v>
      </c>
      <c r="G365" s="60" t="s">
        <v>36</v>
      </c>
      <c r="H365" s="28">
        <v>0</v>
      </c>
      <c r="I365" s="2">
        <v>0</v>
      </c>
      <c r="J365" s="2">
        <v>0</v>
      </c>
      <c r="K365" s="2">
        <v>0</v>
      </c>
      <c r="L365" s="29">
        <v>0</v>
      </c>
      <c r="M365" s="30">
        <f t="shared" si="111"/>
        <v>0</v>
      </c>
      <c r="N365" t="s">
        <v>49</v>
      </c>
      <c r="O365" t="s">
        <v>49</v>
      </c>
      <c r="P365" t="s">
        <v>129</v>
      </c>
      <c r="Q365" t="s">
        <v>129</v>
      </c>
      <c r="R365" t="s">
        <v>127</v>
      </c>
      <c r="S365" s="27">
        <f t="shared" si="116"/>
        <v>46006</v>
      </c>
      <c r="T365" s="60" t="s">
        <v>36</v>
      </c>
      <c r="U365" s="28">
        <v>-728.24</v>
      </c>
      <c r="V365" s="2">
        <v>2705.1</v>
      </c>
      <c r="W365" s="2">
        <v>330.02</v>
      </c>
      <c r="X365" s="2">
        <v>11748.35</v>
      </c>
      <c r="Y365" s="29">
        <v>7853.71</v>
      </c>
      <c r="Z365" s="31">
        <f t="shared" si="112"/>
        <v>21908.94</v>
      </c>
      <c r="AA365" s="32">
        <f t="shared" si="117"/>
        <v>728.24</v>
      </c>
      <c r="AB365" s="5">
        <f t="shared" si="117"/>
        <v>-2705.1</v>
      </c>
      <c r="AC365" s="5">
        <f t="shared" si="117"/>
        <v>-330.02</v>
      </c>
      <c r="AD365" s="5">
        <f t="shared" si="117"/>
        <v>-11748.35</v>
      </c>
      <c r="AE365" s="33">
        <f t="shared" si="117"/>
        <v>-7853.71</v>
      </c>
      <c r="AF365" s="34">
        <f t="shared" si="117"/>
        <v>-21908.94</v>
      </c>
      <c r="AG365" s="35">
        <f t="shared" si="118"/>
        <v>-1</v>
      </c>
      <c r="AH365" s="7">
        <f t="shared" si="118"/>
        <v>-1</v>
      </c>
      <c r="AI365" s="7">
        <f t="shared" si="118"/>
        <v>-1</v>
      </c>
      <c r="AJ365" s="7">
        <f t="shared" si="118"/>
        <v>-1</v>
      </c>
      <c r="AK365" s="36">
        <f t="shared" si="118"/>
        <v>-1</v>
      </c>
      <c r="AL365" s="37">
        <f t="shared" si="118"/>
        <v>-1</v>
      </c>
      <c r="AM365" s="2">
        <v>0</v>
      </c>
      <c r="AN365" s="2">
        <v>0</v>
      </c>
      <c r="AO365" s="2">
        <v>0</v>
      </c>
      <c r="AP365" s="2">
        <v>0</v>
      </c>
      <c r="AQ365" s="29">
        <v>0</v>
      </c>
      <c r="AR365" s="31">
        <f t="shared" si="113"/>
        <v>0</v>
      </c>
      <c r="AS365" s="2">
        <v>-728.24</v>
      </c>
      <c r="AT365" s="2">
        <v>606.20000000000005</v>
      </c>
      <c r="AU365" s="2">
        <v>144.83000000000001</v>
      </c>
      <c r="AV365" s="2">
        <v>3621.84</v>
      </c>
      <c r="AW365" s="29">
        <v>2161.36</v>
      </c>
      <c r="AX365" s="31">
        <f t="shared" si="114"/>
        <v>5805.99</v>
      </c>
      <c r="AY365" s="5">
        <f t="shared" si="119"/>
        <v>728.24</v>
      </c>
      <c r="AZ365" s="5">
        <f t="shared" si="119"/>
        <v>-606.20000000000005</v>
      </c>
      <c r="BA365" s="5">
        <f t="shared" si="119"/>
        <v>-144.83000000000001</v>
      </c>
      <c r="BB365" s="5">
        <f t="shared" si="119"/>
        <v>-3621.84</v>
      </c>
      <c r="BC365" s="33">
        <f t="shared" si="119"/>
        <v>-2161.36</v>
      </c>
      <c r="BD365" s="34">
        <f t="shared" si="119"/>
        <v>-5805.99</v>
      </c>
      <c r="BE365" s="7">
        <f t="shared" si="120"/>
        <v>-1</v>
      </c>
      <c r="BF365" s="7">
        <f t="shared" si="120"/>
        <v>-1</v>
      </c>
      <c r="BG365" s="7">
        <f t="shared" si="120"/>
        <v>-1</v>
      </c>
      <c r="BH365" s="7">
        <f t="shared" si="120"/>
        <v>-1</v>
      </c>
      <c r="BI365" s="36">
        <f t="shared" si="120"/>
        <v>-1</v>
      </c>
      <c r="BJ365" s="37">
        <f t="shared" si="120"/>
        <v>-1</v>
      </c>
      <c r="BK365" s="38">
        <f t="shared" si="121"/>
        <v>0</v>
      </c>
      <c r="BL365" s="38">
        <f t="shared" si="121"/>
        <v>0</v>
      </c>
      <c r="BM365" s="38">
        <f t="shared" si="121"/>
        <v>0</v>
      </c>
      <c r="BN365" s="38">
        <f t="shared" si="121"/>
        <v>0</v>
      </c>
      <c r="BO365" s="39">
        <f t="shared" si="121"/>
        <v>0</v>
      </c>
      <c r="BP365" s="40">
        <f t="shared" si="121"/>
        <v>0</v>
      </c>
      <c r="BQ365" s="38">
        <f t="shared" si="122"/>
        <v>1</v>
      </c>
      <c r="BR365" s="38">
        <f t="shared" si="122"/>
        <v>0.22409522753317809</v>
      </c>
      <c r="BS365" s="38">
        <f t="shared" si="122"/>
        <v>0.43885219077631665</v>
      </c>
      <c r="BT365" s="38">
        <f t="shared" si="122"/>
        <v>0.30828499321181274</v>
      </c>
      <c r="BU365" s="39">
        <f t="shared" si="122"/>
        <v>0.27520242025743247</v>
      </c>
      <c r="BV365" s="40">
        <f t="shared" si="122"/>
        <v>0.26500551829527125</v>
      </c>
      <c r="BW365" s="38">
        <f t="shared" si="123"/>
        <v>-1</v>
      </c>
      <c r="BX365" s="38">
        <f t="shared" si="123"/>
        <v>-0.22409522753317809</v>
      </c>
      <c r="BY365" s="38">
        <f t="shared" si="123"/>
        <v>-0.43885219077631665</v>
      </c>
      <c r="BZ365" s="38">
        <f t="shared" si="123"/>
        <v>-0.30828499321181274</v>
      </c>
      <c r="CA365" s="39">
        <f t="shared" si="123"/>
        <v>-0.27520242025743247</v>
      </c>
      <c r="CB365" s="40">
        <f t="shared" si="123"/>
        <v>-0.26500551829527125</v>
      </c>
      <c r="CC365" s="2">
        <f t="shared" si="124"/>
        <v>-10000</v>
      </c>
      <c r="CD365" s="2">
        <f t="shared" si="124"/>
        <v>-2240.952275331781</v>
      </c>
      <c r="CE365" s="2">
        <f t="shared" si="124"/>
        <v>-4388.5219077631664</v>
      </c>
      <c r="CF365" s="2">
        <f t="shared" si="124"/>
        <v>-3082.8499321181275</v>
      </c>
      <c r="CG365" s="29">
        <f t="shared" si="124"/>
        <v>-2752.0242025743246</v>
      </c>
      <c r="CH365" s="31">
        <f t="shared" si="124"/>
        <v>-2650.0551829527126</v>
      </c>
      <c r="CI365" s="40">
        <f>IFERROR(M365/'Class Sum-WR'!M365,0)</f>
        <v>0</v>
      </c>
      <c r="CJ365" s="40">
        <f>IFERROR(M365/'Class Sum-TH'!M365,0)</f>
        <v>0</v>
      </c>
    </row>
    <row r="366" spans="1:88" hidden="1" outlineLevel="1" x14ac:dyDescent="0.2">
      <c r="A366" t="s">
        <v>46</v>
      </c>
      <c r="B366" t="s">
        <v>46</v>
      </c>
      <c r="C366" t="s">
        <v>129</v>
      </c>
      <c r="D366" t="s">
        <v>129</v>
      </c>
      <c r="E366" t="s">
        <v>127</v>
      </c>
      <c r="F366" s="27">
        <f t="shared" si="115"/>
        <v>46371</v>
      </c>
      <c r="G366" s="60" t="s">
        <v>37</v>
      </c>
      <c r="H366" s="28">
        <v>0</v>
      </c>
      <c r="I366" s="2">
        <v>0</v>
      </c>
      <c r="J366" s="2">
        <v>0</v>
      </c>
      <c r="K366" s="2">
        <v>0</v>
      </c>
      <c r="L366" s="29">
        <v>0</v>
      </c>
      <c r="M366" s="30">
        <f t="shared" si="111"/>
        <v>0</v>
      </c>
      <c r="N366" t="s">
        <v>49</v>
      </c>
      <c r="O366" t="s">
        <v>49</v>
      </c>
      <c r="P366" t="s">
        <v>129</v>
      </c>
      <c r="Q366" t="s">
        <v>129</v>
      </c>
      <c r="R366" t="s">
        <v>127</v>
      </c>
      <c r="S366" s="27">
        <f t="shared" si="116"/>
        <v>46007</v>
      </c>
      <c r="T366" s="60" t="s">
        <v>37</v>
      </c>
      <c r="U366" s="28">
        <v>-330</v>
      </c>
      <c r="V366" s="2">
        <v>2474.0700000000002</v>
      </c>
      <c r="W366" s="2">
        <v>293.5</v>
      </c>
      <c r="X366" s="2">
        <v>11583.73</v>
      </c>
      <c r="Y366" s="29">
        <v>6900.46</v>
      </c>
      <c r="Z366" s="31">
        <f t="shared" si="112"/>
        <v>20921.759999999998</v>
      </c>
      <c r="AA366" s="32">
        <f t="shared" si="117"/>
        <v>330</v>
      </c>
      <c r="AB366" s="5">
        <f t="shared" si="117"/>
        <v>-2474.0700000000002</v>
      </c>
      <c r="AC366" s="5">
        <f t="shared" si="117"/>
        <v>-293.5</v>
      </c>
      <c r="AD366" s="5">
        <f t="shared" si="117"/>
        <v>-11583.73</v>
      </c>
      <c r="AE366" s="33">
        <f t="shared" si="117"/>
        <v>-6900.46</v>
      </c>
      <c r="AF366" s="34">
        <f t="shared" si="117"/>
        <v>-20921.759999999998</v>
      </c>
      <c r="AG366" s="35">
        <f t="shared" si="118"/>
        <v>-1</v>
      </c>
      <c r="AH366" s="7">
        <f t="shared" si="118"/>
        <v>-1</v>
      </c>
      <c r="AI366" s="7">
        <f t="shared" si="118"/>
        <v>-1</v>
      </c>
      <c r="AJ366" s="7">
        <f t="shared" si="118"/>
        <v>-1</v>
      </c>
      <c r="AK366" s="36">
        <f t="shared" si="118"/>
        <v>-1</v>
      </c>
      <c r="AL366" s="37">
        <f t="shared" si="118"/>
        <v>-1</v>
      </c>
      <c r="AM366" s="2">
        <v>0</v>
      </c>
      <c r="AN366" s="2">
        <v>0</v>
      </c>
      <c r="AO366" s="2">
        <v>0</v>
      </c>
      <c r="AP366" s="2">
        <v>0</v>
      </c>
      <c r="AQ366" s="29">
        <v>0</v>
      </c>
      <c r="AR366" s="31">
        <f t="shared" si="113"/>
        <v>0</v>
      </c>
      <c r="AS366" s="2">
        <v>-330</v>
      </c>
      <c r="AT366" s="2">
        <v>564.71</v>
      </c>
      <c r="AU366" s="2">
        <v>128.11000000000001</v>
      </c>
      <c r="AV366" s="2">
        <v>4512.93</v>
      </c>
      <c r="AW366" s="29">
        <v>2075.4</v>
      </c>
      <c r="AX366" s="31">
        <f t="shared" si="114"/>
        <v>6951.15</v>
      </c>
      <c r="AY366" s="5">
        <f t="shared" si="119"/>
        <v>330</v>
      </c>
      <c r="AZ366" s="5">
        <f t="shared" si="119"/>
        <v>-564.71</v>
      </c>
      <c r="BA366" s="5">
        <f t="shared" si="119"/>
        <v>-128.11000000000001</v>
      </c>
      <c r="BB366" s="5">
        <f t="shared" si="119"/>
        <v>-4512.93</v>
      </c>
      <c r="BC366" s="33">
        <f t="shared" si="119"/>
        <v>-2075.4</v>
      </c>
      <c r="BD366" s="34">
        <f t="shared" si="119"/>
        <v>-6951.15</v>
      </c>
      <c r="BE366" s="7">
        <f t="shared" si="120"/>
        <v>-1</v>
      </c>
      <c r="BF366" s="7">
        <f t="shared" si="120"/>
        <v>-1</v>
      </c>
      <c r="BG366" s="7">
        <f t="shared" si="120"/>
        <v>-1</v>
      </c>
      <c r="BH366" s="7">
        <f t="shared" si="120"/>
        <v>-1</v>
      </c>
      <c r="BI366" s="36">
        <f t="shared" si="120"/>
        <v>-1</v>
      </c>
      <c r="BJ366" s="37">
        <f t="shared" si="120"/>
        <v>-1</v>
      </c>
      <c r="BK366" s="38">
        <f t="shared" si="121"/>
        <v>0</v>
      </c>
      <c r="BL366" s="38">
        <f t="shared" si="121"/>
        <v>0</v>
      </c>
      <c r="BM366" s="38">
        <f t="shared" si="121"/>
        <v>0</v>
      </c>
      <c r="BN366" s="38">
        <f t="shared" si="121"/>
        <v>0</v>
      </c>
      <c r="BO366" s="39">
        <f t="shared" si="121"/>
        <v>0</v>
      </c>
      <c r="BP366" s="40">
        <f t="shared" si="121"/>
        <v>0</v>
      </c>
      <c r="BQ366" s="38">
        <f t="shared" si="122"/>
        <v>1</v>
      </c>
      <c r="BR366" s="38">
        <f t="shared" si="122"/>
        <v>0.22825142376731458</v>
      </c>
      <c r="BS366" s="38">
        <f t="shared" si="122"/>
        <v>0.4364906303236798</v>
      </c>
      <c r="BT366" s="38">
        <f t="shared" si="122"/>
        <v>0.38959212619769285</v>
      </c>
      <c r="BU366" s="39">
        <f t="shared" si="122"/>
        <v>0.30076255785846162</v>
      </c>
      <c r="BV366" s="40">
        <f t="shared" si="122"/>
        <v>0.33224499277307457</v>
      </c>
      <c r="BW366" s="38">
        <f t="shared" si="123"/>
        <v>-1</v>
      </c>
      <c r="BX366" s="38">
        <f t="shared" si="123"/>
        <v>-0.22825142376731458</v>
      </c>
      <c r="BY366" s="38">
        <f t="shared" si="123"/>
        <v>-0.4364906303236798</v>
      </c>
      <c r="BZ366" s="38">
        <f t="shared" si="123"/>
        <v>-0.38959212619769285</v>
      </c>
      <c r="CA366" s="39">
        <f t="shared" si="123"/>
        <v>-0.30076255785846162</v>
      </c>
      <c r="CB366" s="40">
        <f t="shared" si="123"/>
        <v>-0.33224499277307457</v>
      </c>
      <c r="CC366" s="2">
        <f t="shared" si="124"/>
        <v>-10000</v>
      </c>
      <c r="CD366" s="2">
        <f t="shared" si="124"/>
        <v>-2282.514237673146</v>
      </c>
      <c r="CE366" s="2">
        <f t="shared" si="124"/>
        <v>-4364.9063032367976</v>
      </c>
      <c r="CF366" s="2">
        <f t="shared" si="124"/>
        <v>-3895.9212619769282</v>
      </c>
      <c r="CG366" s="29">
        <f t="shared" si="124"/>
        <v>-3007.6255785846161</v>
      </c>
      <c r="CH366" s="31">
        <f t="shared" si="124"/>
        <v>-3322.4499277307455</v>
      </c>
      <c r="CI366" s="40">
        <f>IFERROR(M366/'Class Sum-WR'!M366,0)</f>
        <v>0</v>
      </c>
      <c r="CJ366" s="40">
        <f>IFERROR(M366/'Class Sum-TH'!M366,0)</f>
        <v>0</v>
      </c>
    </row>
    <row r="367" spans="1:88" hidden="1" outlineLevel="1" x14ac:dyDescent="0.2">
      <c r="A367" t="s">
        <v>46</v>
      </c>
      <c r="B367" t="s">
        <v>46</v>
      </c>
      <c r="C367" t="s">
        <v>129</v>
      </c>
      <c r="D367" t="s">
        <v>129</v>
      </c>
      <c r="E367" t="s">
        <v>127</v>
      </c>
      <c r="F367" s="27">
        <f t="shared" si="115"/>
        <v>46372</v>
      </c>
      <c r="G367" s="60" t="s">
        <v>38</v>
      </c>
      <c r="H367" s="28">
        <v>0</v>
      </c>
      <c r="I367" s="2">
        <v>0</v>
      </c>
      <c r="J367" s="2">
        <v>0</v>
      </c>
      <c r="K367" s="2">
        <v>0</v>
      </c>
      <c r="L367" s="29">
        <v>0</v>
      </c>
      <c r="M367" s="30">
        <f t="shared" si="111"/>
        <v>0</v>
      </c>
      <c r="N367" t="s">
        <v>49</v>
      </c>
      <c r="O367" t="s">
        <v>49</v>
      </c>
      <c r="P367" t="s">
        <v>129</v>
      </c>
      <c r="Q367" t="s">
        <v>129</v>
      </c>
      <c r="R367" t="s">
        <v>127</v>
      </c>
      <c r="S367" s="27">
        <f t="shared" si="116"/>
        <v>46008</v>
      </c>
      <c r="T367" s="60" t="s">
        <v>38</v>
      </c>
      <c r="U367" s="28">
        <v>-442.87</v>
      </c>
      <c r="V367" s="2">
        <v>2404.4499999999998</v>
      </c>
      <c r="W367" s="2">
        <v>423.46</v>
      </c>
      <c r="X367" s="2">
        <v>15176.71</v>
      </c>
      <c r="Y367" s="29">
        <v>7150.76</v>
      </c>
      <c r="Z367" s="31">
        <f t="shared" si="112"/>
        <v>24712.510000000002</v>
      </c>
      <c r="AA367" s="32">
        <f t="shared" si="117"/>
        <v>442.87</v>
      </c>
      <c r="AB367" s="5">
        <f t="shared" si="117"/>
        <v>-2404.4499999999998</v>
      </c>
      <c r="AC367" s="5">
        <f t="shared" si="117"/>
        <v>-423.46</v>
      </c>
      <c r="AD367" s="5">
        <f t="shared" si="117"/>
        <v>-15176.71</v>
      </c>
      <c r="AE367" s="33">
        <f t="shared" si="117"/>
        <v>-7150.76</v>
      </c>
      <c r="AF367" s="34">
        <f t="shared" si="117"/>
        <v>-24712.510000000002</v>
      </c>
      <c r="AG367" s="35">
        <f t="shared" si="118"/>
        <v>-1</v>
      </c>
      <c r="AH367" s="7">
        <f t="shared" si="118"/>
        <v>-1</v>
      </c>
      <c r="AI367" s="7">
        <f t="shared" si="118"/>
        <v>-1</v>
      </c>
      <c r="AJ367" s="7">
        <f t="shared" si="118"/>
        <v>-1</v>
      </c>
      <c r="AK367" s="36">
        <f t="shared" si="118"/>
        <v>-1</v>
      </c>
      <c r="AL367" s="37">
        <f t="shared" si="118"/>
        <v>-1</v>
      </c>
      <c r="AM367" s="2">
        <v>0</v>
      </c>
      <c r="AN367" s="2">
        <v>0</v>
      </c>
      <c r="AO367" s="2">
        <v>0</v>
      </c>
      <c r="AP367" s="2">
        <v>0</v>
      </c>
      <c r="AQ367" s="29">
        <v>0</v>
      </c>
      <c r="AR367" s="31">
        <f t="shared" si="113"/>
        <v>0</v>
      </c>
      <c r="AS367" s="2">
        <v>-442.87</v>
      </c>
      <c r="AT367" s="2">
        <v>524.28</v>
      </c>
      <c r="AU367" s="2">
        <v>186.43</v>
      </c>
      <c r="AV367" s="2">
        <v>4948.26</v>
      </c>
      <c r="AW367" s="29">
        <v>2240</v>
      </c>
      <c r="AX367" s="31">
        <f t="shared" si="114"/>
        <v>7456.1</v>
      </c>
      <c r="AY367" s="5">
        <f t="shared" si="119"/>
        <v>442.87</v>
      </c>
      <c r="AZ367" s="5">
        <f t="shared" si="119"/>
        <v>-524.28</v>
      </c>
      <c r="BA367" s="5">
        <f t="shared" si="119"/>
        <v>-186.43</v>
      </c>
      <c r="BB367" s="5">
        <f t="shared" si="119"/>
        <v>-4948.26</v>
      </c>
      <c r="BC367" s="33">
        <f t="shared" si="119"/>
        <v>-2240</v>
      </c>
      <c r="BD367" s="34">
        <f t="shared" si="119"/>
        <v>-7456.1</v>
      </c>
      <c r="BE367" s="7">
        <f t="shared" si="120"/>
        <v>-1</v>
      </c>
      <c r="BF367" s="7">
        <f t="shared" si="120"/>
        <v>-1</v>
      </c>
      <c r="BG367" s="7">
        <f t="shared" si="120"/>
        <v>-1</v>
      </c>
      <c r="BH367" s="7">
        <f t="shared" si="120"/>
        <v>-1</v>
      </c>
      <c r="BI367" s="36">
        <f t="shared" si="120"/>
        <v>-1</v>
      </c>
      <c r="BJ367" s="37">
        <f t="shared" si="120"/>
        <v>-1</v>
      </c>
      <c r="BK367" s="38">
        <f t="shared" si="121"/>
        <v>0</v>
      </c>
      <c r="BL367" s="38">
        <f t="shared" si="121"/>
        <v>0</v>
      </c>
      <c r="BM367" s="38">
        <f t="shared" si="121"/>
        <v>0</v>
      </c>
      <c r="BN367" s="38">
        <f t="shared" si="121"/>
        <v>0</v>
      </c>
      <c r="BO367" s="39">
        <f t="shared" si="121"/>
        <v>0</v>
      </c>
      <c r="BP367" s="40">
        <f t="shared" si="121"/>
        <v>0</v>
      </c>
      <c r="BQ367" s="38">
        <f t="shared" si="122"/>
        <v>1</v>
      </c>
      <c r="BR367" s="38">
        <f t="shared" si="122"/>
        <v>0.21804570691842209</v>
      </c>
      <c r="BS367" s="38">
        <f t="shared" si="122"/>
        <v>0.44025409719926323</v>
      </c>
      <c r="BT367" s="38">
        <f t="shared" si="122"/>
        <v>0.32604299614343296</v>
      </c>
      <c r="BU367" s="39">
        <f t="shared" si="122"/>
        <v>0.31325341642007282</v>
      </c>
      <c r="BV367" s="40">
        <f t="shared" si="122"/>
        <v>0.30171358554837208</v>
      </c>
      <c r="BW367" s="38">
        <f t="shared" si="123"/>
        <v>-1</v>
      </c>
      <c r="BX367" s="38">
        <f t="shared" si="123"/>
        <v>-0.21804570691842209</v>
      </c>
      <c r="BY367" s="38">
        <f t="shared" si="123"/>
        <v>-0.44025409719926323</v>
      </c>
      <c r="BZ367" s="38">
        <f t="shared" si="123"/>
        <v>-0.32604299614343296</v>
      </c>
      <c r="CA367" s="39">
        <f t="shared" si="123"/>
        <v>-0.31325341642007282</v>
      </c>
      <c r="CB367" s="40">
        <f t="shared" si="123"/>
        <v>-0.30171358554837208</v>
      </c>
      <c r="CC367" s="2">
        <f t="shared" si="124"/>
        <v>-10000</v>
      </c>
      <c r="CD367" s="2">
        <f t="shared" si="124"/>
        <v>-2180.4570691842209</v>
      </c>
      <c r="CE367" s="2">
        <f t="shared" si="124"/>
        <v>-4402.540971992632</v>
      </c>
      <c r="CF367" s="2">
        <f t="shared" si="124"/>
        <v>-3260.4299614343295</v>
      </c>
      <c r="CG367" s="29">
        <f t="shared" si="124"/>
        <v>-3132.5341642007284</v>
      </c>
      <c r="CH367" s="31">
        <f t="shared" si="124"/>
        <v>-3017.1358554837207</v>
      </c>
      <c r="CI367" s="40">
        <f>IFERROR(M367/'Class Sum-WR'!M367,0)</f>
        <v>0</v>
      </c>
      <c r="CJ367" s="40">
        <f>IFERROR(M367/'Class Sum-TH'!M367,0)</f>
        <v>0</v>
      </c>
    </row>
    <row r="368" spans="1:88" hidden="1" outlineLevel="1" x14ac:dyDescent="0.2">
      <c r="A368" t="s">
        <v>46</v>
      </c>
      <c r="B368" t="s">
        <v>46</v>
      </c>
      <c r="C368" t="s">
        <v>129</v>
      </c>
      <c r="D368" t="s">
        <v>129</v>
      </c>
      <c r="E368" t="s">
        <v>127</v>
      </c>
      <c r="F368" s="27">
        <f t="shared" si="115"/>
        <v>46373</v>
      </c>
      <c r="G368" s="60" t="s">
        <v>39</v>
      </c>
      <c r="H368" s="28">
        <v>0</v>
      </c>
      <c r="I368" s="2">
        <v>0</v>
      </c>
      <c r="J368" s="2">
        <v>0</v>
      </c>
      <c r="K368" s="2">
        <v>0</v>
      </c>
      <c r="L368" s="29">
        <v>0</v>
      </c>
      <c r="M368" s="30">
        <f t="shared" si="111"/>
        <v>0</v>
      </c>
      <c r="N368" t="s">
        <v>49</v>
      </c>
      <c r="O368" t="s">
        <v>49</v>
      </c>
      <c r="P368" t="s">
        <v>129</v>
      </c>
      <c r="Q368" t="s">
        <v>129</v>
      </c>
      <c r="R368" t="s">
        <v>127</v>
      </c>
      <c r="S368" s="27">
        <f t="shared" si="116"/>
        <v>46009</v>
      </c>
      <c r="T368" s="60" t="s">
        <v>39</v>
      </c>
      <c r="U368" s="28">
        <v>-533.4</v>
      </c>
      <c r="V368" s="2">
        <v>3367.48</v>
      </c>
      <c r="W368" s="2">
        <v>446.41</v>
      </c>
      <c r="X368" s="2">
        <v>17422.88</v>
      </c>
      <c r="Y368" s="29">
        <v>6822.12</v>
      </c>
      <c r="Z368" s="31">
        <f t="shared" si="112"/>
        <v>27525.49</v>
      </c>
      <c r="AA368" s="32">
        <f t="shared" si="117"/>
        <v>533.4</v>
      </c>
      <c r="AB368" s="5">
        <f t="shared" si="117"/>
        <v>-3367.48</v>
      </c>
      <c r="AC368" s="5">
        <f t="shared" si="117"/>
        <v>-446.41</v>
      </c>
      <c r="AD368" s="5">
        <f t="shared" si="117"/>
        <v>-17422.88</v>
      </c>
      <c r="AE368" s="33">
        <f t="shared" si="117"/>
        <v>-6822.12</v>
      </c>
      <c r="AF368" s="34">
        <f t="shared" si="117"/>
        <v>-27525.49</v>
      </c>
      <c r="AG368" s="35">
        <f t="shared" si="118"/>
        <v>-1</v>
      </c>
      <c r="AH368" s="7">
        <f t="shared" si="118"/>
        <v>-1</v>
      </c>
      <c r="AI368" s="7">
        <f t="shared" si="118"/>
        <v>-1</v>
      </c>
      <c r="AJ368" s="7">
        <f t="shared" si="118"/>
        <v>-1</v>
      </c>
      <c r="AK368" s="36">
        <f t="shared" si="118"/>
        <v>-1</v>
      </c>
      <c r="AL368" s="37">
        <f t="shared" si="118"/>
        <v>-1</v>
      </c>
      <c r="AM368" s="2">
        <v>0</v>
      </c>
      <c r="AN368" s="2">
        <v>0</v>
      </c>
      <c r="AO368" s="2">
        <v>0</v>
      </c>
      <c r="AP368" s="2">
        <v>0</v>
      </c>
      <c r="AQ368" s="29">
        <v>0</v>
      </c>
      <c r="AR368" s="31">
        <f t="shared" si="113"/>
        <v>0</v>
      </c>
      <c r="AS368" s="2">
        <v>-533.4</v>
      </c>
      <c r="AT368" s="2">
        <v>729.51</v>
      </c>
      <c r="AU368" s="2">
        <v>198.53</v>
      </c>
      <c r="AV368" s="2">
        <v>5730.69</v>
      </c>
      <c r="AW368" s="29">
        <v>2125.59</v>
      </c>
      <c r="AX368" s="31">
        <f t="shared" si="114"/>
        <v>8250.92</v>
      </c>
      <c r="AY368" s="5">
        <f t="shared" si="119"/>
        <v>533.4</v>
      </c>
      <c r="AZ368" s="5">
        <f t="shared" si="119"/>
        <v>-729.51</v>
      </c>
      <c r="BA368" s="5">
        <f t="shared" si="119"/>
        <v>-198.53</v>
      </c>
      <c r="BB368" s="5">
        <f t="shared" si="119"/>
        <v>-5730.69</v>
      </c>
      <c r="BC368" s="33">
        <f t="shared" si="119"/>
        <v>-2125.59</v>
      </c>
      <c r="BD368" s="34">
        <f t="shared" si="119"/>
        <v>-8250.92</v>
      </c>
      <c r="BE368" s="7">
        <f t="shared" si="120"/>
        <v>-1</v>
      </c>
      <c r="BF368" s="7">
        <f t="shared" si="120"/>
        <v>-1</v>
      </c>
      <c r="BG368" s="7">
        <f t="shared" si="120"/>
        <v>-1</v>
      </c>
      <c r="BH368" s="7">
        <f t="shared" si="120"/>
        <v>-1</v>
      </c>
      <c r="BI368" s="36">
        <f t="shared" si="120"/>
        <v>-1</v>
      </c>
      <c r="BJ368" s="37">
        <f t="shared" si="120"/>
        <v>-1</v>
      </c>
      <c r="BK368" s="38">
        <f t="shared" si="121"/>
        <v>0</v>
      </c>
      <c r="BL368" s="38">
        <f t="shared" si="121"/>
        <v>0</v>
      </c>
      <c r="BM368" s="38">
        <f t="shared" si="121"/>
        <v>0</v>
      </c>
      <c r="BN368" s="38">
        <f t="shared" si="121"/>
        <v>0</v>
      </c>
      <c r="BO368" s="39">
        <f t="shared" si="121"/>
        <v>0</v>
      </c>
      <c r="BP368" s="40">
        <f t="shared" si="121"/>
        <v>0</v>
      </c>
      <c r="BQ368" s="38">
        <f t="shared" si="122"/>
        <v>1</v>
      </c>
      <c r="BR368" s="38">
        <f t="shared" si="122"/>
        <v>0.21663380331880219</v>
      </c>
      <c r="BS368" s="38">
        <f t="shared" si="122"/>
        <v>0.44472570058914451</v>
      </c>
      <c r="BT368" s="38">
        <f t="shared" si="122"/>
        <v>0.3289174924007971</v>
      </c>
      <c r="BU368" s="39">
        <f t="shared" si="122"/>
        <v>0.31157323529929115</v>
      </c>
      <c r="BV368" s="40">
        <f t="shared" si="122"/>
        <v>0.29975560834702669</v>
      </c>
      <c r="BW368" s="38">
        <f t="shared" si="123"/>
        <v>-1</v>
      </c>
      <c r="BX368" s="38">
        <f t="shared" si="123"/>
        <v>-0.21663380331880219</v>
      </c>
      <c r="BY368" s="38">
        <f t="shared" si="123"/>
        <v>-0.44472570058914451</v>
      </c>
      <c r="BZ368" s="38">
        <f t="shared" si="123"/>
        <v>-0.3289174924007971</v>
      </c>
      <c r="CA368" s="39">
        <f t="shared" si="123"/>
        <v>-0.31157323529929115</v>
      </c>
      <c r="CB368" s="40">
        <f t="shared" si="123"/>
        <v>-0.29975560834702669</v>
      </c>
      <c r="CC368" s="2">
        <f t="shared" si="124"/>
        <v>-10000</v>
      </c>
      <c r="CD368" s="2">
        <f t="shared" si="124"/>
        <v>-2166.3380331880221</v>
      </c>
      <c r="CE368" s="2">
        <f t="shared" si="124"/>
        <v>-4447.2570058914453</v>
      </c>
      <c r="CF368" s="2">
        <f t="shared" si="124"/>
        <v>-3289.1749240079707</v>
      </c>
      <c r="CG368" s="29">
        <f t="shared" si="124"/>
        <v>-3115.7323529929117</v>
      </c>
      <c r="CH368" s="31">
        <f t="shared" si="124"/>
        <v>-2997.5560834702669</v>
      </c>
      <c r="CI368" s="40">
        <f>IFERROR(M368/'Class Sum-WR'!M368,0)</f>
        <v>0</v>
      </c>
      <c r="CJ368" s="40">
        <f>IFERROR(M368/'Class Sum-TH'!M368,0)</f>
        <v>0</v>
      </c>
    </row>
    <row r="369" spans="1:88" ht="13.9" hidden="1" customHeight="1" outlineLevel="1" x14ac:dyDescent="0.2">
      <c r="A369" t="s">
        <v>46</v>
      </c>
      <c r="B369" t="s">
        <v>46</v>
      </c>
      <c r="C369" t="s">
        <v>129</v>
      </c>
      <c r="D369" t="s">
        <v>129</v>
      </c>
      <c r="E369" t="s">
        <v>127</v>
      </c>
      <c r="F369" s="27">
        <f t="shared" si="115"/>
        <v>46374</v>
      </c>
      <c r="G369" s="60" t="s">
        <v>40</v>
      </c>
      <c r="H369" s="28">
        <v>0</v>
      </c>
      <c r="I369" s="2">
        <v>0</v>
      </c>
      <c r="J369" s="2">
        <v>0</v>
      </c>
      <c r="K369" s="2">
        <v>0</v>
      </c>
      <c r="L369" s="29">
        <v>0</v>
      </c>
      <c r="M369" s="30">
        <f t="shared" si="111"/>
        <v>0</v>
      </c>
      <c r="N369" t="s">
        <v>49</v>
      </c>
      <c r="O369" t="s">
        <v>49</v>
      </c>
      <c r="P369" t="s">
        <v>129</v>
      </c>
      <c r="Q369" t="s">
        <v>129</v>
      </c>
      <c r="R369" t="s">
        <v>127</v>
      </c>
      <c r="S369" s="27">
        <f t="shared" si="116"/>
        <v>46010</v>
      </c>
      <c r="T369" s="60" t="s">
        <v>40</v>
      </c>
      <c r="U369" s="28">
        <v>-628.89</v>
      </c>
      <c r="V369" s="2">
        <v>6372.77</v>
      </c>
      <c r="W369" s="2">
        <v>838.48</v>
      </c>
      <c r="X369" s="2">
        <v>28245.56</v>
      </c>
      <c r="Y369" s="29">
        <v>11158.22</v>
      </c>
      <c r="Z369" s="31">
        <f t="shared" si="112"/>
        <v>45986.14</v>
      </c>
      <c r="AA369" s="32">
        <f t="shared" si="117"/>
        <v>628.89</v>
      </c>
      <c r="AB369" s="5">
        <f t="shared" si="117"/>
        <v>-6372.77</v>
      </c>
      <c r="AC369" s="5">
        <f t="shared" si="117"/>
        <v>-838.48</v>
      </c>
      <c r="AD369" s="5">
        <f t="shared" si="117"/>
        <v>-28245.56</v>
      </c>
      <c r="AE369" s="33">
        <f t="shared" si="117"/>
        <v>-11158.22</v>
      </c>
      <c r="AF369" s="34">
        <f t="shared" si="117"/>
        <v>-45986.14</v>
      </c>
      <c r="AG369" s="35">
        <f t="shared" si="118"/>
        <v>-1</v>
      </c>
      <c r="AH369" s="7">
        <f t="shared" si="118"/>
        <v>-1</v>
      </c>
      <c r="AI369" s="7">
        <f t="shared" si="118"/>
        <v>-1</v>
      </c>
      <c r="AJ369" s="7">
        <f t="shared" si="118"/>
        <v>-1</v>
      </c>
      <c r="AK369" s="36">
        <f t="shared" si="118"/>
        <v>-1</v>
      </c>
      <c r="AL369" s="37">
        <f t="shared" si="118"/>
        <v>-1</v>
      </c>
      <c r="AM369" s="2">
        <v>0</v>
      </c>
      <c r="AN369" s="2">
        <v>0</v>
      </c>
      <c r="AO369" s="2">
        <v>0</v>
      </c>
      <c r="AP369" s="2">
        <v>0</v>
      </c>
      <c r="AQ369" s="29">
        <v>0</v>
      </c>
      <c r="AR369" s="31">
        <f t="shared" si="113"/>
        <v>0</v>
      </c>
      <c r="AS369" s="2">
        <v>-628.89</v>
      </c>
      <c r="AT369" s="2">
        <v>1404.69</v>
      </c>
      <c r="AU369" s="2">
        <v>334.11</v>
      </c>
      <c r="AV369" s="2">
        <v>9604.5300000000007</v>
      </c>
      <c r="AW369" s="29">
        <v>3214.9</v>
      </c>
      <c r="AX369" s="31">
        <f t="shared" si="114"/>
        <v>13929.34</v>
      </c>
      <c r="AY369" s="5">
        <f t="shared" si="119"/>
        <v>628.89</v>
      </c>
      <c r="AZ369" s="5">
        <f t="shared" si="119"/>
        <v>-1404.69</v>
      </c>
      <c r="BA369" s="5">
        <f t="shared" si="119"/>
        <v>-334.11</v>
      </c>
      <c r="BB369" s="5">
        <f t="shared" si="119"/>
        <v>-9604.5300000000007</v>
      </c>
      <c r="BC369" s="33">
        <f t="shared" si="119"/>
        <v>-3214.9</v>
      </c>
      <c r="BD369" s="34">
        <f t="shared" si="119"/>
        <v>-13929.34</v>
      </c>
      <c r="BE369" s="7">
        <f t="shared" si="120"/>
        <v>-1</v>
      </c>
      <c r="BF369" s="7">
        <f t="shared" si="120"/>
        <v>-1</v>
      </c>
      <c r="BG369" s="7">
        <f t="shared" si="120"/>
        <v>-1</v>
      </c>
      <c r="BH369" s="7">
        <f t="shared" si="120"/>
        <v>-1</v>
      </c>
      <c r="BI369" s="36">
        <f t="shared" si="120"/>
        <v>-1</v>
      </c>
      <c r="BJ369" s="37">
        <f t="shared" si="120"/>
        <v>-1</v>
      </c>
      <c r="BK369" s="38">
        <f t="shared" si="121"/>
        <v>0</v>
      </c>
      <c r="BL369" s="38">
        <f t="shared" si="121"/>
        <v>0</v>
      </c>
      <c r="BM369" s="38">
        <f t="shared" si="121"/>
        <v>0</v>
      </c>
      <c r="BN369" s="38">
        <f t="shared" si="121"/>
        <v>0</v>
      </c>
      <c r="BO369" s="39">
        <f t="shared" si="121"/>
        <v>0</v>
      </c>
      <c r="BP369" s="40">
        <f t="shared" si="121"/>
        <v>0</v>
      </c>
      <c r="BQ369" s="38">
        <f t="shared" si="122"/>
        <v>1</v>
      </c>
      <c r="BR369" s="38">
        <f t="shared" si="122"/>
        <v>0.22042063341372747</v>
      </c>
      <c r="BS369" s="38">
        <f t="shared" si="122"/>
        <v>0.39847104283942375</v>
      </c>
      <c r="BT369" s="38">
        <f t="shared" si="122"/>
        <v>0.34003680578469681</v>
      </c>
      <c r="BU369" s="39">
        <f t="shared" si="122"/>
        <v>0.28811943123544798</v>
      </c>
      <c r="BV369" s="40">
        <f t="shared" si="122"/>
        <v>0.3029030051228479</v>
      </c>
      <c r="BW369" s="38">
        <f t="shared" si="123"/>
        <v>-1</v>
      </c>
      <c r="BX369" s="38">
        <f t="shared" si="123"/>
        <v>-0.22042063341372747</v>
      </c>
      <c r="BY369" s="38">
        <f t="shared" si="123"/>
        <v>-0.39847104283942375</v>
      </c>
      <c r="BZ369" s="38">
        <f t="shared" si="123"/>
        <v>-0.34003680578469681</v>
      </c>
      <c r="CA369" s="39">
        <f t="shared" si="123"/>
        <v>-0.28811943123544798</v>
      </c>
      <c r="CB369" s="40">
        <f t="shared" si="123"/>
        <v>-0.3029030051228479</v>
      </c>
      <c r="CC369" s="2">
        <f t="shared" si="124"/>
        <v>-10000</v>
      </c>
      <c r="CD369" s="2">
        <f t="shared" si="124"/>
        <v>-2204.2063341372746</v>
      </c>
      <c r="CE369" s="2">
        <f t="shared" si="124"/>
        <v>-3984.7104283942376</v>
      </c>
      <c r="CF369" s="2">
        <f t="shared" si="124"/>
        <v>-3400.368057846968</v>
      </c>
      <c r="CG369" s="29">
        <f t="shared" si="124"/>
        <v>-2881.1943123544797</v>
      </c>
      <c r="CH369" s="31">
        <f t="shared" si="124"/>
        <v>-3029.0300512284789</v>
      </c>
      <c r="CI369" s="40">
        <f>IFERROR(M369/'Class Sum-WR'!M369,0)</f>
        <v>0</v>
      </c>
      <c r="CJ369" s="40">
        <f>IFERROR(M369/'Class Sum-TH'!M369,0)</f>
        <v>0</v>
      </c>
    </row>
    <row r="370" spans="1:88" ht="13.5" hidden="1" outlineLevel="1" thickBot="1" x14ac:dyDescent="0.25">
      <c r="A370" t="s">
        <v>46</v>
      </c>
      <c r="B370" t="s">
        <v>46</v>
      </c>
      <c r="C370" t="s">
        <v>129</v>
      </c>
      <c r="D370" t="s">
        <v>129</v>
      </c>
      <c r="E370" t="s">
        <v>127</v>
      </c>
      <c r="F370" s="41">
        <f t="shared" si="115"/>
        <v>46375</v>
      </c>
      <c r="G370" s="61" t="s">
        <v>41</v>
      </c>
      <c r="H370" s="43">
        <v>0</v>
      </c>
      <c r="I370" s="44">
        <v>0</v>
      </c>
      <c r="J370" s="44">
        <v>0</v>
      </c>
      <c r="K370" s="44">
        <v>0</v>
      </c>
      <c r="L370" s="45">
        <v>0</v>
      </c>
      <c r="M370" s="46">
        <f t="shared" si="111"/>
        <v>0</v>
      </c>
      <c r="N370" t="s">
        <v>49</v>
      </c>
      <c r="O370" t="s">
        <v>49</v>
      </c>
      <c r="P370" t="s">
        <v>129</v>
      </c>
      <c r="Q370" t="s">
        <v>129</v>
      </c>
      <c r="R370" t="s">
        <v>127</v>
      </c>
      <c r="S370" s="41">
        <f t="shared" si="116"/>
        <v>46011</v>
      </c>
      <c r="T370" s="61" t="s">
        <v>41</v>
      </c>
      <c r="U370" s="43">
        <v>-810</v>
      </c>
      <c r="V370" s="44">
        <v>6624.3</v>
      </c>
      <c r="W370" s="44">
        <v>1534.8</v>
      </c>
      <c r="X370" s="44">
        <v>35052.15</v>
      </c>
      <c r="Y370" s="45">
        <v>12514.33</v>
      </c>
      <c r="Z370" s="47">
        <f t="shared" si="112"/>
        <v>54915.58</v>
      </c>
      <c r="AA370" s="48">
        <f t="shared" si="117"/>
        <v>810</v>
      </c>
      <c r="AB370" s="49">
        <f t="shared" si="117"/>
        <v>-6624.3</v>
      </c>
      <c r="AC370" s="49">
        <f t="shared" si="117"/>
        <v>-1534.8</v>
      </c>
      <c r="AD370" s="49">
        <f t="shared" si="117"/>
        <v>-35052.15</v>
      </c>
      <c r="AE370" s="50">
        <f t="shared" si="117"/>
        <v>-12514.33</v>
      </c>
      <c r="AF370" s="51">
        <f t="shared" si="117"/>
        <v>-54915.58</v>
      </c>
      <c r="AG370" s="52">
        <f t="shared" si="118"/>
        <v>-1</v>
      </c>
      <c r="AH370" s="53">
        <f t="shared" si="118"/>
        <v>-1</v>
      </c>
      <c r="AI370" s="53">
        <f t="shared" si="118"/>
        <v>-1</v>
      </c>
      <c r="AJ370" s="53">
        <f t="shared" si="118"/>
        <v>-1</v>
      </c>
      <c r="AK370" s="54">
        <f t="shared" si="118"/>
        <v>-1</v>
      </c>
      <c r="AL370" s="55">
        <f t="shared" si="118"/>
        <v>-1</v>
      </c>
      <c r="AM370" s="44">
        <v>0</v>
      </c>
      <c r="AN370" s="44">
        <v>0</v>
      </c>
      <c r="AO370" s="44">
        <v>0</v>
      </c>
      <c r="AP370" s="44">
        <v>0</v>
      </c>
      <c r="AQ370" s="45">
        <v>0</v>
      </c>
      <c r="AR370" s="47">
        <f t="shared" si="113"/>
        <v>0</v>
      </c>
      <c r="AS370" s="44">
        <v>-810</v>
      </c>
      <c r="AT370" s="44">
        <v>1445.24</v>
      </c>
      <c r="AU370" s="44">
        <v>653.03</v>
      </c>
      <c r="AV370" s="44">
        <v>12759.61</v>
      </c>
      <c r="AW370" s="45">
        <v>3640.88</v>
      </c>
      <c r="AX370" s="47">
        <f t="shared" si="114"/>
        <v>17688.760000000002</v>
      </c>
      <c r="AY370" s="49">
        <f t="shared" si="119"/>
        <v>810</v>
      </c>
      <c r="AZ370" s="49">
        <f t="shared" si="119"/>
        <v>-1445.24</v>
      </c>
      <c r="BA370" s="49">
        <f t="shared" si="119"/>
        <v>-653.03</v>
      </c>
      <c r="BB370" s="49">
        <f t="shared" si="119"/>
        <v>-12759.61</v>
      </c>
      <c r="BC370" s="50">
        <f t="shared" si="119"/>
        <v>-3640.88</v>
      </c>
      <c r="BD370" s="51">
        <f t="shared" si="119"/>
        <v>-17688.760000000002</v>
      </c>
      <c r="BE370" s="53">
        <f t="shared" si="120"/>
        <v>-1</v>
      </c>
      <c r="BF370" s="53">
        <f t="shared" si="120"/>
        <v>-1</v>
      </c>
      <c r="BG370" s="53">
        <f t="shared" si="120"/>
        <v>-1</v>
      </c>
      <c r="BH370" s="53">
        <f t="shared" si="120"/>
        <v>-1</v>
      </c>
      <c r="BI370" s="54">
        <f t="shared" si="120"/>
        <v>-1</v>
      </c>
      <c r="BJ370" s="55">
        <f t="shared" si="120"/>
        <v>-1</v>
      </c>
      <c r="BK370" s="56">
        <f t="shared" si="121"/>
        <v>0</v>
      </c>
      <c r="BL370" s="56">
        <f t="shared" si="121"/>
        <v>0</v>
      </c>
      <c r="BM370" s="56">
        <f t="shared" si="121"/>
        <v>0</v>
      </c>
      <c r="BN370" s="56">
        <f t="shared" si="121"/>
        <v>0</v>
      </c>
      <c r="BO370" s="57">
        <f t="shared" si="121"/>
        <v>0</v>
      </c>
      <c r="BP370" s="58">
        <f t="shared" si="121"/>
        <v>0</v>
      </c>
      <c r="BQ370" s="56">
        <f t="shared" si="122"/>
        <v>1</v>
      </c>
      <c r="BR370" s="56">
        <f t="shared" si="122"/>
        <v>0.21817248614947993</v>
      </c>
      <c r="BS370" s="56">
        <f t="shared" si="122"/>
        <v>0.42548214751107638</v>
      </c>
      <c r="BT370" s="56">
        <f t="shared" si="122"/>
        <v>0.3640178990447091</v>
      </c>
      <c r="BU370" s="57">
        <f t="shared" si="122"/>
        <v>0.29093686997226381</v>
      </c>
      <c r="BV370" s="58">
        <f t="shared" si="122"/>
        <v>0.32210822502466518</v>
      </c>
      <c r="BW370" s="56">
        <f t="shared" si="123"/>
        <v>-1</v>
      </c>
      <c r="BX370" s="56">
        <f t="shared" si="123"/>
        <v>-0.21817248614947993</v>
      </c>
      <c r="BY370" s="56">
        <f t="shared" si="123"/>
        <v>-0.42548214751107638</v>
      </c>
      <c r="BZ370" s="56">
        <f t="shared" si="123"/>
        <v>-0.3640178990447091</v>
      </c>
      <c r="CA370" s="57">
        <f t="shared" si="123"/>
        <v>-0.29093686997226381</v>
      </c>
      <c r="CB370" s="58">
        <f t="shared" si="123"/>
        <v>-0.32210822502466518</v>
      </c>
      <c r="CC370" s="44">
        <f t="shared" si="124"/>
        <v>-10000</v>
      </c>
      <c r="CD370" s="44">
        <f t="shared" si="124"/>
        <v>-2181.7248614947994</v>
      </c>
      <c r="CE370" s="44">
        <f t="shared" si="124"/>
        <v>-4254.8214751107635</v>
      </c>
      <c r="CF370" s="44">
        <f t="shared" si="124"/>
        <v>-3640.1789904470911</v>
      </c>
      <c r="CG370" s="45">
        <f t="shared" si="124"/>
        <v>-2909.3686997226382</v>
      </c>
      <c r="CH370" s="47">
        <f t="shared" si="124"/>
        <v>-3221.0822502466517</v>
      </c>
      <c r="CI370" s="58">
        <f>IFERROR(M370/'Class Sum-WR'!M370,0)</f>
        <v>0</v>
      </c>
      <c r="CJ370" s="58">
        <f>IFERROR(M370/'Class Sum-TH'!M370,0)</f>
        <v>0</v>
      </c>
    </row>
    <row r="371" spans="1:88" hidden="1" outlineLevel="6" x14ac:dyDescent="0.2">
      <c r="A371" t="s">
        <v>46</v>
      </c>
      <c r="B371" t="s">
        <v>46</v>
      </c>
      <c r="C371" t="s">
        <v>129</v>
      </c>
      <c r="D371" t="s">
        <v>129</v>
      </c>
      <c r="E371" t="s">
        <v>128</v>
      </c>
      <c r="F371" s="27">
        <f t="shared" si="115"/>
        <v>46376</v>
      </c>
      <c r="G371" s="60" t="s">
        <v>35</v>
      </c>
      <c r="H371" s="28">
        <v>0</v>
      </c>
      <c r="I371" s="2">
        <v>0</v>
      </c>
      <c r="J371" s="2">
        <v>0</v>
      </c>
      <c r="K371" s="2">
        <v>0</v>
      </c>
      <c r="L371" s="29">
        <v>0</v>
      </c>
      <c r="M371" s="30">
        <f t="shared" si="111"/>
        <v>0</v>
      </c>
      <c r="N371" t="s">
        <v>49</v>
      </c>
      <c r="O371" t="s">
        <v>49</v>
      </c>
      <c r="P371" t="s">
        <v>129</v>
      </c>
      <c r="Q371" t="s">
        <v>129</v>
      </c>
      <c r="R371" t="s">
        <v>128</v>
      </c>
      <c r="S371" s="27">
        <f t="shared" si="116"/>
        <v>46012</v>
      </c>
      <c r="T371" s="60" t="s">
        <v>35</v>
      </c>
      <c r="U371" s="28">
        <v>-570</v>
      </c>
      <c r="V371" s="2">
        <v>4387.5600000000004</v>
      </c>
      <c r="W371" s="2">
        <v>622.86</v>
      </c>
      <c r="X371" s="2">
        <v>22332.63</v>
      </c>
      <c r="Y371" s="29">
        <v>9121.33</v>
      </c>
      <c r="Z371" s="31">
        <f t="shared" si="112"/>
        <v>35894.380000000005</v>
      </c>
      <c r="AA371" s="32">
        <f t="shared" si="117"/>
        <v>570</v>
      </c>
      <c r="AB371" s="5">
        <f t="shared" si="117"/>
        <v>-4387.5600000000004</v>
      </c>
      <c r="AC371" s="5">
        <f t="shared" si="117"/>
        <v>-622.86</v>
      </c>
      <c r="AD371" s="5">
        <f t="shared" si="117"/>
        <v>-22332.63</v>
      </c>
      <c r="AE371" s="33">
        <f t="shared" si="117"/>
        <v>-9121.33</v>
      </c>
      <c r="AF371" s="34">
        <f t="shared" si="117"/>
        <v>-35894.380000000005</v>
      </c>
      <c r="AG371" s="35">
        <f t="shared" si="118"/>
        <v>-1</v>
      </c>
      <c r="AH371" s="7">
        <f t="shared" si="118"/>
        <v>-1</v>
      </c>
      <c r="AI371" s="7">
        <f t="shared" si="118"/>
        <v>-1</v>
      </c>
      <c r="AJ371" s="7">
        <f t="shared" si="118"/>
        <v>-1</v>
      </c>
      <c r="AK371" s="36">
        <f t="shared" si="118"/>
        <v>-1</v>
      </c>
      <c r="AL371" s="37">
        <f t="shared" si="118"/>
        <v>-1</v>
      </c>
      <c r="AM371" s="2">
        <v>0</v>
      </c>
      <c r="AN371" s="2">
        <v>0</v>
      </c>
      <c r="AO371" s="2">
        <v>0</v>
      </c>
      <c r="AP371" s="2">
        <v>0</v>
      </c>
      <c r="AQ371" s="29">
        <v>0</v>
      </c>
      <c r="AR371" s="31">
        <f t="shared" si="113"/>
        <v>0</v>
      </c>
      <c r="AS371" s="2">
        <v>-570</v>
      </c>
      <c r="AT371" s="2">
        <v>988.16</v>
      </c>
      <c r="AU371" s="2">
        <v>169.53</v>
      </c>
      <c r="AV371" s="2">
        <v>8485.74</v>
      </c>
      <c r="AW371" s="29">
        <v>2538.19</v>
      </c>
      <c r="AX371" s="31">
        <f t="shared" si="114"/>
        <v>11611.62</v>
      </c>
      <c r="AY371" s="5">
        <f t="shared" si="119"/>
        <v>570</v>
      </c>
      <c r="AZ371" s="5">
        <f t="shared" si="119"/>
        <v>-988.16</v>
      </c>
      <c r="BA371" s="5">
        <f t="shared" si="119"/>
        <v>-169.53</v>
      </c>
      <c r="BB371" s="5">
        <f t="shared" si="119"/>
        <v>-8485.74</v>
      </c>
      <c r="BC371" s="33">
        <f t="shared" si="119"/>
        <v>-2538.19</v>
      </c>
      <c r="BD371" s="34">
        <f t="shared" si="119"/>
        <v>-11611.62</v>
      </c>
      <c r="BE371" s="7">
        <f t="shared" si="120"/>
        <v>-1</v>
      </c>
      <c r="BF371" s="7">
        <f t="shared" si="120"/>
        <v>-1</v>
      </c>
      <c r="BG371" s="7">
        <f t="shared" si="120"/>
        <v>-1</v>
      </c>
      <c r="BH371" s="7">
        <f t="shared" si="120"/>
        <v>-1</v>
      </c>
      <c r="BI371" s="36">
        <f t="shared" si="120"/>
        <v>-1</v>
      </c>
      <c r="BJ371" s="37">
        <f t="shared" si="120"/>
        <v>-1</v>
      </c>
      <c r="BK371" s="38">
        <f t="shared" si="121"/>
        <v>0</v>
      </c>
      <c r="BL371" s="38">
        <f t="shared" si="121"/>
        <v>0</v>
      </c>
      <c r="BM371" s="38">
        <f t="shared" si="121"/>
        <v>0</v>
      </c>
      <c r="BN371" s="38">
        <f t="shared" si="121"/>
        <v>0</v>
      </c>
      <c r="BO371" s="39">
        <f t="shared" si="121"/>
        <v>0</v>
      </c>
      <c r="BP371" s="40">
        <f t="shared" si="121"/>
        <v>0</v>
      </c>
      <c r="BQ371" s="38">
        <f t="shared" si="122"/>
        <v>1</v>
      </c>
      <c r="BR371" s="38">
        <f t="shared" si="122"/>
        <v>0.22521857250954969</v>
      </c>
      <c r="BS371" s="38">
        <f t="shared" si="122"/>
        <v>0.27217994412869667</v>
      </c>
      <c r="BT371" s="38">
        <f t="shared" si="122"/>
        <v>0.37997047369700743</v>
      </c>
      <c r="BU371" s="39">
        <f t="shared" si="122"/>
        <v>0.27826972601583322</v>
      </c>
      <c r="BV371" s="40">
        <f t="shared" si="122"/>
        <v>0.32349409573309246</v>
      </c>
      <c r="BW371" s="38">
        <f t="shared" si="123"/>
        <v>-1</v>
      </c>
      <c r="BX371" s="38">
        <f t="shared" si="123"/>
        <v>-0.22521857250954969</v>
      </c>
      <c r="BY371" s="38">
        <f t="shared" si="123"/>
        <v>-0.27217994412869667</v>
      </c>
      <c r="BZ371" s="38">
        <f t="shared" si="123"/>
        <v>-0.37997047369700743</v>
      </c>
      <c r="CA371" s="39">
        <f t="shared" si="123"/>
        <v>-0.27826972601583322</v>
      </c>
      <c r="CB371" s="40">
        <f t="shared" si="123"/>
        <v>-0.32349409573309246</v>
      </c>
      <c r="CC371" s="2">
        <f t="shared" si="124"/>
        <v>-10000</v>
      </c>
      <c r="CD371" s="2">
        <f t="shared" si="124"/>
        <v>-2252.1857250954968</v>
      </c>
      <c r="CE371" s="2">
        <f t="shared" si="124"/>
        <v>-2721.7994412869666</v>
      </c>
      <c r="CF371" s="2">
        <f t="shared" si="124"/>
        <v>-3799.7047369700745</v>
      </c>
      <c r="CG371" s="29">
        <f t="shared" si="124"/>
        <v>-2782.697260158332</v>
      </c>
      <c r="CH371" s="31">
        <f t="shared" si="124"/>
        <v>-3234.9409573309244</v>
      </c>
      <c r="CI371" s="40">
        <f>IFERROR(M371/'Class Sum-WR'!M371,0)</f>
        <v>0</v>
      </c>
      <c r="CJ371" s="40">
        <f>IFERROR(M371/'Class Sum-TH'!M371,0)</f>
        <v>0</v>
      </c>
    </row>
    <row r="372" spans="1:88" hidden="1" outlineLevel="6" x14ac:dyDescent="0.2">
      <c r="A372" t="s">
        <v>46</v>
      </c>
      <c r="B372" t="s">
        <v>46</v>
      </c>
      <c r="C372" t="s">
        <v>129</v>
      </c>
      <c r="D372" t="s">
        <v>129</v>
      </c>
      <c r="E372" t="s">
        <v>128</v>
      </c>
      <c r="F372" s="27">
        <f t="shared" si="115"/>
        <v>46377</v>
      </c>
      <c r="G372" s="60" t="s">
        <v>36</v>
      </c>
      <c r="H372" s="28">
        <v>0</v>
      </c>
      <c r="I372" s="2">
        <v>0</v>
      </c>
      <c r="J372" s="2">
        <v>0</v>
      </c>
      <c r="K372" s="2">
        <v>0</v>
      </c>
      <c r="L372" s="29">
        <v>0</v>
      </c>
      <c r="M372" s="30">
        <f t="shared" si="111"/>
        <v>0</v>
      </c>
      <c r="N372" t="s">
        <v>49</v>
      </c>
      <c r="O372" t="s">
        <v>49</v>
      </c>
      <c r="P372" t="s">
        <v>129</v>
      </c>
      <c r="Q372" t="s">
        <v>129</v>
      </c>
      <c r="R372" t="s">
        <v>128</v>
      </c>
      <c r="S372" s="27">
        <f t="shared" si="116"/>
        <v>46013</v>
      </c>
      <c r="T372" s="60" t="s">
        <v>36</v>
      </c>
      <c r="U372" s="28">
        <v>-1435.73</v>
      </c>
      <c r="V372" s="2">
        <v>6038.97</v>
      </c>
      <c r="W372" s="2">
        <v>986.65</v>
      </c>
      <c r="X372" s="2">
        <v>28852.37</v>
      </c>
      <c r="Y372" s="29">
        <v>12973.13</v>
      </c>
      <c r="Z372" s="31">
        <f t="shared" si="112"/>
        <v>47415.389999999992</v>
      </c>
      <c r="AA372" s="32">
        <f t="shared" si="117"/>
        <v>1435.73</v>
      </c>
      <c r="AB372" s="5">
        <f t="shared" si="117"/>
        <v>-6038.97</v>
      </c>
      <c r="AC372" s="5">
        <f t="shared" si="117"/>
        <v>-986.65</v>
      </c>
      <c r="AD372" s="5">
        <f t="shared" si="117"/>
        <v>-28852.37</v>
      </c>
      <c r="AE372" s="33">
        <f t="shared" si="117"/>
        <v>-12973.13</v>
      </c>
      <c r="AF372" s="34">
        <f t="shared" si="117"/>
        <v>-47415.389999999992</v>
      </c>
      <c r="AG372" s="35">
        <f t="shared" si="118"/>
        <v>-1</v>
      </c>
      <c r="AH372" s="7">
        <f t="shared" si="118"/>
        <v>-1</v>
      </c>
      <c r="AI372" s="7">
        <f t="shared" si="118"/>
        <v>-1</v>
      </c>
      <c r="AJ372" s="7">
        <f t="shared" si="118"/>
        <v>-1</v>
      </c>
      <c r="AK372" s="36">
        <f t="shared" si="118"/>
        <v>-1</v>
      </c>
      <c r="AL372" s="37">
        <f t="shared" si="118"/>
        <v>-1</v>
      </c>
      <c r="AM372" s="2">
        <v>0</v>
      </c>
      <c r="AN372" s="2">
        <v>0</v>
      </c>
      <c r="AO372" s="2">
        <v>0</v>
      </c>
      <c r="AP372" s="2">
        <v>0</v>
      </c>
      <c r="AQ372" s="29">
        <v>0</v>
      </c>
      <c r="AR372" s="31">
        <f t="shared" si="113"/>
        <v>0</v>
      </c>
      <c r="AS372" s="2">
        <v>-1435.73</v>
      </c>
      <c r="AT372" s="2">
        <v>1320.37</v>
      </c>
      <c r="AU372" s="2">
        <v>540.37</v>
      </c>
      <c r="AV372" s="2">
        <v>10382.84</v>
      </c>
      <c r="AW372" s="29">
        <v>3685.3</v>
      </c>
      <c r="AX372" s="31">
        <f t="shared" si="114"/>
        <v>14493.150000000001</v>
      </c>
      <c r="AY372" s="5">
        <f t="shared" si="119"/>
        <v>1435.73</v>
      </c>
      <c r="AZ372" s="5">
        <f t="shared" si="119"/>
        <v>-1320.37</v>
      </c>
      <c r="BA372" s="5">
        <f t="shared" si="119"/>
        <v>-540.37</v>
      </c>
      <c r="BB372" s="5">
        <f t="shared" si="119"/>
        <v>-10382.84</v>
      </c>
      <c r="BC372" s="33">
        <f t="shared" si="119"/>
        <v>-3685.3</v>
      </c>
      <c r="BD372" s="34">
        <f t="shared" si="119"/>
        <v>-14493.150000000001</v>
      </c>
      <c r="BE372" s="7">
        <f t="shared" si="120"/>
        <v>-1</v>
      </c>
      <c r="BF372" s="7">
        <f t="shared" si="120"/>
        <v>-1</v>
      </c>
      <c r="BG372" s="7">
        <f t="shared" si="120"/>
        <v>-1</v>
      </c>
      <c r="BH372" s="7">
        <f t="shared" si="120"/>
        <v>-1</v>
      </c>
      <c r="BI372" s="36">
        <f t="shared" si="120"/>
        <v>-1</v>
      </c>
      <c r="BJ372" s="37">
        <f t="shared" si="120"/>
        <v>-1</v>
      </c>
      <c r="BK372" s="38">
        <f t="shared" si="121"/>
        <v>0</v>
      </c>
      <c r="BL372" s="38">
        <f t="shared" si="121"/>
        <v>0</v>
      </c>
      <c r="BM372" s="38">
        <f t="shared" si="121"/>
        <v>0</v>
      </c>
      <c r="BN372" s="38">
        <f t="shared" si="121"/>
        <v>0</v>
      </c>
      <c r="BO372" s="39">
        <f t="shared" si="121"/>
        <v>0</v>
      </c>
      <c r="BP372" s="40">
        <f t="shared" si="121"/>
        <v>0</v>
      </c>
      <c r="BQ372" s="38">
        <f t="shared" si="122"/>
        <v>1</v>
      </c>
      <c r="BR372" s="38">
        <f t="shared" si="122"/>
        <v>0.21864158954258753</v>
      </c>
      <c r="BS372" s="38">
        <f t="shared" si="122"/>
        <v>0.54768154867480867</v>
      </c>
      <c r="BT372" s="38">
        <f t="shared" si="122"/>
        <v>0.35986090570722618</v>
      </c>
      <c r="BU372" s="39">
        <f t="shared" si="122"/>
        <v>0.28407176988128541</v>
      </c>
      <c r="BV372" s="40">
        <f t="shared" si="122"/>
        <v>0.30566341434711397</v>
      </c>
      <c r="BW372" s="38">
        <f t="shared" si="123"/>
        <v>-1</v>
      </c>
      <c r="BX372" s="38">
        <f t="shared" si="123"/>
        <v>-0.21864158954258753</v>
      </c>
      <c r="BY372" s="38">
        <f t="shared" si="123"/>
        <v>-0.54768154867480867</v>
      </c>
      <c r="BZ372" s="38">
        <f t="shared" si="123"/>
        <v>-0.35986090570722618</v>
      </c>
      <c r="CA372" s="39">
        <f t="shared" si="123"/>
        <v>-0.28407176988128541</v>
      </c>
      <c r="CB372" s="40">
        <f t="shared" si="123"/>
        <v>-0.30566341434711397</v>
      </c>
      <c r="CC372" s="2">
        <f t="shared" si="124"/>
        <v>-10000</v>
      </c>
      <c r="CD372" s="2">
        <f t="shared" si="124"/>
        <v>-2186.4158954258751</v>
      </c>
      <c r="CE372" s="2">
        <f t="shared" si="124"/>
        <v>-5476.8154867480871</v>
      </c>
      <c r="CF372" s="2">
        <f t="shared" si="124"/>
        <v>-3598.6090570722617</v>
      </c>
      <c r="CG372" s="29">
        <f t="shared" si="124"/>
        <v>-2840.717698812854</v>
      </c>
      <c r="CH372" s="31">
        <f t="shared" si="124"/>
        <v>-3056.6341434711399</v>
      </c>
      <c r="CI372" s="40">
        <f>IFERROR(M372/'Class Sum-WR'!M372,0)</f>
        <v>0</v>
      </c>
      <c r="CJ372" s="40">
        <f>IFERROR(M372/'Class Sum-TH'!M372,0)</f>
        <v>0</v>
      </c>
    </row>
    <row r="373" spans="1:88" hidden="1" outlineLevel="6" x14ac:dyDescent="0.2">
      <c r="A373" t="s">
        <v>46</v>
      </c>
      <c r="B373" t="s">
        <v>46</v>
      </c>
      <c r="C373" t="s">
        <v>129</v>
      </c>
      <c r="D373" t="s">
        <v>129</v>
      </c>
      <c r="E373" t="s">
        <v>128</v>
      </c>
      <c r="F373" s="27">
        <f t="shared" si="115"/>
        <v>46378</v>
      </c>
      <c r="G373" s="60" t="s">
        <v>37</v>
      </c>
      <c r="H373" s="28">
        <v>0</v>
      </c>
      <c r="I373" s="2">
        <v>0</v>
      </c>
      <c r="J373" s="2">
        <v>0</v>
      </c>
      <c r="K373" s="2">
        <v>0</v>
      </c>
      <c r="L373" s="29">
        <v>0</v>
      </c>
      <c r="M373" s="30">
        <f t="shared" si="111"/>
        <v>0</v>
      </c>
      <c r="N373" t="s">
        <v>49</v>
      </c>
      <c r="O373" t="s">
        <v>49</v>
      </c>
      <c r="P373" t="s">
        <v>129</v>
      </c>
      <c r="Q373" t="s">
        <v>129</v>
      </c>
      <c r="R373" t="s">
        <v>128</v>
      </c>
      <c r="S373" s="27">
        <f t="shared" si="116"/>
        <v>46014</v>
      </c>
      <c r="T373" s="60" t="s">
        <v>37</v>
      </c>
      <c r="U373" s="28">
        <v>-1216.4100000000001</v>
      </c>
      <c r="V373" s="2">
        <v>7933.15</v>
      </c>
      <c r="W373" s="2">
        <v>1219.6600000000001</v>
      </c>
      <c r="X373" s="2">
        <v>34292.870000000003</v>
      </c>
      <c r="Y373" s="29">
        <v>18443.419999999998</v>
      </c>
      <c r="Z373" s="31">
        <f t="shared" si="112"/>
        <v>60672.69</v>
      </c>
      <c r="AA373" s="32">
        <f t="shared" si="117"/>
        <v>1216.4100000000001</v>
      </c>
      <c r="AB373" s="5">
        <f t="shared" si="117"/>
        <v>-7933.15</v>
      </c>
      <c r="AC373" s="5">
        <f t="shared" si="117"/>
        <v>-1219.6600000000001</v>
      </c>
      <c r="AD373" s="5">
        <f t="shared" si="117"/>
        <v>-34292.870000000003</v>
      </c>
      <c r="AE373" s="33">
        <f t="shared" si="117"/>
        <v>-18443.419999999998</v>
      </c>
      <c r="AF373" s="34">
        <f t="shared" si="117"/>
        <v>-60672.69</v>
      </c>
      <c r="AG373" s="35">
        <f t="shared" si="118"/>
        <v>-1</v>
      </c>
      <c r="AH373" s="7">
        <f t="shared" si="118"/>
        <v>-1</v>
      </c>
      <c r="AI373" s="7">
        <f t="shared" si="118"/>
        <v>-1</v>
      </c>
      <c r="AJ373" s="7">
        <f t="shared" si="118"/>
        <v>-1</v>
      </c>
      <c r="AK373" s="36">
        <f t="shared" si="118"/>
        <v>-1</v>
      </c>
      <c r="AL373" s="37">
        <f t="shared" si="118"/>
        <v>-1</v>
      </c>
      <c r="AM373" s="2">
        <v>0</v>
      </c>
      <c r="AN373" s="2">
        <v>0</v>
      </c>
      <c r="AO373" s="2">
        <v>0</v>
      </c>
      <c r="AP373" s="2">
        <v>0</v>
      </c>
      <c r="AQ373" s="29">
        <v>0</v>
      </c>
      <c r="AR373" s="31">
        <f t="shared" si="113"/>
        <v>0</v>
      </c>
      <c r="AS373" s="2">
        <v>-1216.4100000000001</v>
      </c>
      <c r="AT373" s="2">
        <v>1753.9</v>
      </c>
      <c r="AU373" s="2">
        <v>445.83</v>
      </c>
      <c r="AV373" s="2">
        <v>11202.2</v>
      </c>
      <c r="AW373" s="29">
        <v>5367.14</v>
      </c>
      <c r="AX373" s="31">
        <f t="shared" si="114"/>
        <v>17552.66</v>
      </c>
      <c r="AY373" s="5">
        <f t="shared" si="119"/>
        <v>1216.4100000000001</v>
      </c>
      <c r="AZ373" s="5">
        <f t="shared" si="119"/>
        <v>-1753.9</v>
      </c>
      <c r="BA373" s="5">
        <f t="shared" si="119"/>
        <v>-445.83</v>
      </c>
      <c r="BB373" s="5">
        <f t="shared" si="119"/>
        <v>-11202.2</v>
      </c>
      <c r="BC373" s="33">
        <f t="shared" si="119"/>
        <v>-5367.14</v>
      </c>
      <c r="BD373" s="34">
        <f t="shared" si="119"/>
        <v>-17552.66</v>
      </c>
      <c r="BE373" s="7">
        <f t="shared" si="120"/>
        <v>-1</v>
      </c>
      <c r="BF373" s="7">
        <f t="shared" si="120"/>
        <v>-1</v>
      </c>
      <c r="BG373" s="7">
        <f t="shared" si="120"/>
        <v>-1</v>
      </c>
      <c r="BH373" s="7">
        <f t="shared" si="120"/>
        <v>-1</v>
      </c>
      <c r="BI373" s="36">
        <f t="shared" si="120"/>
        <v>-1</v>
      </c>
      <c r="BJ373" s="37">
        <f t="shared" si="120"/>
        <v>-1</v>
      </c>
      <c r="BK373" s="38">
        <f t="shared" si="121"/>
        <v>0</v>
      </c>
      <c r="BL373" s="38">
        <f t="shared" si="121"/>
        <v>0</v>
      </c>
      <c r="BM373" s="38">
        <f t="shared" si="121"/>
        <v>0</v>
      </c>
      <c r="BN373" s="38">
        <f t="shared" si="121"/>
        <v>0</v>
      </c>
      <c r="BO373" s="39">
        <f t="shared" si="121"/>
        <v>0</v>
      </c>
      <c r="BP373" s="40">
        <f t="shared" si="121"/>
        <v>0</v>
      </c>
      <c r="BQ373" s="38">
        <f t="shared" si="122"/>
        <v>1</v>
      </c>
      <c r="BR373" s="38">
        <f t="shared" si="122"/>
        <v>0.22108494103855345</v>
      </c>
      <c r="BS373" s="38">
        <f t="shared" si="122"/>
        <v>0.36553629700080348</v>
      </c>
      <c r="BT373" s="38">
        <f t="shared" si="122"/>
        <v>0.32666265611481338</v>
      </c>
      <c r="BU373" s="39">
        <f t="shared" si="122"/>
        <v>0.29100568115891745</v>
      </c>
      <c r="BV373" s="40">
        <f t="shared" si="122"/>
        <v>0.28930083699931547</v>
      </c>
      <c r="BW373" s="38">
        <f t="shared" si="123"/>
        <v>-1</v>
      </c>
      <c r="BX373" s="38">
        <f t="shared" si="123"/>
        <v>-0.22108494103855345</v>
      </c>
      <c r="BY373" s="38">
        <f t="shared" si="123"/>
        <v>-0.36553629700080348</v>
      </c>
      <c r="BZ373" s="38">
        <f t="shared" si="123"/>
        <v>-0.32666265611481338</v>
      </c>
      <c r="CA373" s="39">
        <f t="shared" si="123"/>
        <v>-0.29100568115891745</v>
      </c>
      <c r="CB373" s="40">
        <f t="shared" si="123"/>
        <v>-0.28930083699931547</v>
      </c>
      <c r="CC373" s="2">
        <f t="shared" si="124"/>
        <v>-10000</v>
      </c>
      <c r="CD373" s="2">
        <f t="shared" si="124"/>
        <v>-2210.8494103855346</v>
      </c>
      <c r="CE373" s="2">
        <f t="shared" si="124"/>
        <v>-3655.3629700080346</v>
      </c>
      <c r="CF373" s="2">
        <f t="shared" si="124"/>
        <v>-3266.626561148134</v>
      </c>
      <c r="CG373" s="29">
        <f t="shared" si="124"/>
        <v>-2910.0568115891747</v>
      </c>
      <c r="CH373" s="31">
        <f t="shared" si="124"/>
        <v>-2893.0083699931547</v>
      </c>
      <c r="CI373" s="40">
        <f>IFERROR(M373/'Class Sum-WR'!M373,0)</f>
        <v>0</v>
      </c>
      <c r="CJ373" s="40">
        <f>IFERROR(M373/'Class Sum-TH'!M373,0)</f>
        <v>0</v>
      </c>
    </row>
    <row r="374" spans="1:88" hidden="1" outlineLevel="6" x14ac:dyDescent="0.2">
      <c r="A374" t="s">
        <v>46</v>
      </c>
      <c r="B374" t="s">
        <v>46</v>
      </c>
      <c r="C374" t="s">
        <v>129</v>
      </c>
      <c r="D374" t="s">
        <v>129</v>
      </c>
      <c r="E374" t="s">
        <v>128</v>
      </c>
      <c r="F374" s="27">
        <f t="shared" si="115"/>
        <v>46379</v>
      </c>
      <c r="G374" s="60" t="s">
        <v>38</v>
      </c>
      <c r="H374" s="28">
        <v>0</v>
      </c>
      <c r="I374" s="2">
        <v>0</v>
      </c>
      <c r="J374" s="2">
        <v>0</v>
      </c>
      <c r="K374" s="2">
        <v>0</v>
      </c>
      <c r="L374" s="29">
        <v>0</v>
      </c>
      <c r="M374" s="30">
        <f t="shared" si="111"/>
        <v>0</v>
      </c>
      <c r="N374" t="s">
        <v>49</v>
      </c>
      <c r="O374" t="s">
        <v>49</v>
      </c>
      <c r="P374" t="s">
        <v>129</v>
      </c>
      <c r="Q374" t="s">
        <v>129</v>
      </c>
      <c r="R374" t="s">
        <v>128</v>
      </c>
      <c r="S374" s="27">
        <f t="shared" si="116"/>
        <v>46015</v>
      </c>
      <c r="T374" s="60" t="s">
        <v>38</v>
      </c>
      <c r="U374" s="28">
        <v>-781.36</v>
      </c>
      <c r="V374" s="2">
        <v>7838.83</v>
      </c>
      <c r="W374" s="2">
        <v>1056.08</v>
      </c>
      <c r="X374" s="2">
        <v>36559.379999999997</v>
      </c>
      <c r="Y374" s="29">
        <v>14505.53</v>
      </c>
      <c r="Z374" s="31">
        <f t="shared" si="112"/>
        <v>59178.46</v>
      </c>
      <c r="AA374" s="32">
        <f t="shared" si="117"/>
        <v>781.36</v>
      </c>
      <c r="AB374" s="5">
        <f t="shared" si="117"/>
        <v>-7838.83</v>
      </c>
      <c r="AC374" s="5">
        <f t="shared" si="117"/>
        <v>-1056.08</v>
      </c>
      <c r="AD374" s="5">
        <f t="shared" si="117"/>
        <v>-36559.379999999997</v>
      </c>
      <c r="AE374" s="33">
        <f t="shared" si="117"/>
        <v>-14505.53</v>
      </c>
      <c r="AF374" s="34">
        <f t="shared" si="117"/>
        <v>-59178.46</v>
      </c>
      <c r="AG374" s="35">
        <f t="shared" si="118"/>
        <v>-1</v>
      </c>
      <c r="AH374" s="7">
        <f t="shared" si="118"/>
        <v>-1</v>
      </c>
      <c r="AI374" s="7">
        <f t="shared" si="118"/>
        <v>-1</v>
      </c>
      <c r="AJ374" s="7">
        <f t="shared" si="118"/>
        <v>-1</v>
      </c>
      <c r="AK374" s="36">
        <f t="shared" si="118"/>
        <v>-1</v>
      </c>
      <c r="AL374" s="37">
        <f t="shared" si="118"/>
        <v>-1</v>
      </c>
      <c r="AM374" s="2">
        <v>0</v>
      </c>
      <c r="AN374" s="2">
        <v>0</v>
      </c>
      <c r="AO374" s="2">
        <v>0</v>
      </c>
      <c r="AP374" s="2">
        <v>0</v>
      </c>
      <c r="AQ374" s="29">
        <v>0</v>
      </c>
      <c r="AR374" s="31">
        <f t="shared" si="113"/>
        <v>0</v>
      </c>
      <c r="AS374" s="2">
        <v>-781.36</v>
      </c>
      <c r="AT374" s="2">
        <v>1693.07</v>
      </c>
      <c r="AU374" s="2">
        <v>427.59</v>
      </c>
      <c r="AV374" s="2">
        <v>12297.94</v>
      </c>
      <c r="AW374" s="29">
        <v>4157.8599999999997</v>
      </c>
      <c r="AX374" s="31">
        <f t="shared" si="114"/>
        <v>17795.099999999999</v>
      </c>
      <c r="AY374" s="5">
        <f t="shared" si="119"/>
        <v>781.36</v>
      </c>
      <c r="AZ374" s="5">
        <f t="shared" si="119"/>
        <v>-1693.07</v>
      </c>
      <c r="BA374" s="5">
        <f t="shared" si="119"/>
        <v>-427.59</v>
      </c>
      <c r="BB374" s="5">
        <f t="shared" si="119"/>
        <v>-12297.94</v>
      </c>
      <c r="BC374" s="33">
        <f t="shared" si="119"/>
        <v>-4157.8599999999997</v>
      </c>
      <c r="BD374" s="34">
        <f t="shared" si="119"/>
        <v>-17795.099999999999</v>
      </c>
      <c r="BE374" s="7">
        <f t="shared" si="120"/>
        <v>-1</v>
      </c>
      <c r="BF374" s="7">
        <f t="shared" si="120"/>
        <v>-1</v>
      </c>
      <c r="BG374" s="7">
        <f t="shared" si="120"/>
        <v>-1</v>
      </c>
      <c r="BH374" s="7">
        <f t="shared" si="120"/>
        <v>-1</v>
      </c>
      <c r="BI374" s="36">
        <f t="shared" si="120"/>
        <v>-1</v>
      </c>
      <c r="BJ374" s="37">
        <f t="shared" si="120"/>
        <v>-1</v>
      </c>
      <c r="BK374" s="38">
        <f t="shared" si="121"/>
        <v>0</v>
      </c>
      <c r="BL374" s="38">
        <f t="shared" si="121"/>
        <v>0</v>
      </c>
      <c r="BM374" s="38">
        <f t="shared" si="121"/>
        <v>0</v>
      </c>
      <c r="BN374" s="38">
        <f t="shared" si="121"/>
        <v>0</v>
      </c>
      <c r="BO374" s="39">
        <f t="shared" si="121"/>
        <v>0</v>
      </c>
      <c r="BP374" s="40">
        <f t="shared" si="121"/>
        <v>0</v>
      </c>
      <c r="BQ374" s="38">
        <f t="shared" si="122"/>
        <v>1</v>
      </c>
      <c r="BR374" s="38">
        <f t="shared" si="122"/>
        <v>0.21598503858356413</v>
      </c>
      <c r="BS374" s="38">
        <f t="shared" si="122"/>
        <v>0.40488409968941746</v>
      </c>
      <c r="BT374" s="38">
        <f t="shared" si="122"/>
        <v>0.33638261918008461</v>
      </c>
      <c r="BU374" s="39">
        <f t="shared" si="122"/>
        <v>0.28663964708631806</v>
      </c>
      <c r="BV374" s="40">
        <f t="shared" si="122"/>
        <v>0.30070231634956368</v>
      </c>
      <c r="BW374" s="38">
        <f t="shared" si="123"/>
        <v>-1</v>
      </c>
      <c r="BX374" s="38">
        <f t="shared" si="123"/>
        <v>-0.21598503858356413</v>
      </c>
      <c r="BY374" s="38">
        <f t="shared" si="123"/>
        <v>-0.40488409968941746</v>
      </c>
      <c r="BZ374" s="38">
        <f t="shared" si="123"/>
        <v>-0.33638261918008461</v>
      </c>
      <c r="CA374" s="39">
        <f t="shared" si="123"/>
        <v>-0.28663964708631806</v>
      </c>
      <c r="CB374" s="40">
        <f t="shared" si="123"/>
        <v>-0.30070231634956368</v>
      </c>
      <c r="CC374" s="2">
        <f t="shared" si="124"/>
        <v>-10000</v>
      </c>
      <c r="CD374" s="2">
        <f t="shared" si="124"/>
        <v>-2159.8503858356412</v>
      </c>
      <c r="CE374" s="2">
        <f t="shared" si="124"/>
        <v>-4048.8409968941746</v>
      </c>
      <c r="CF374" s="2">
        <f t="shared" si="124"/>
        <v>-3363.8261918008461</v>
      </c>
      <c r="CG374" s="29">
        <f t="shared" si="124"/>
        <v>-2866.3964708631806</v>
      </c>
      <c r="CH374" s="31">
        <f t="shared" si="124"/>
        <v>-3007.0231634956367</v>
      </c>
      <c r="CI374" s="40">
        <f>IFERROR(M374/'Class Sum-WR'!M374,0)</f>
        <v>0</v>
      </c>
      <c r="CJ374" s="40">
        <f>IFERROR(M374/'Class Sum-TH'!M374,0)</f>
        <v>0</v>
      </c>
    </row>
    <row r="375" spans="1:88" hidden="1" outlineLevel="6" x14ac:dyDescent="0.2">
      <c r="A375" t="s">
        <v>46</v>
      </c>
      <c r="B375" t="s">
        <v>46</v>
      </c>
      <c r="C375" t="s">
        <v>129</v>
      </c>
      <c r="D375" t="s">
        <v>129</v>
      </c>
      <c r="E375" t="s">
        <v>128</v>
      </c>
      <c r="F375" s="27">
        <f t="shared" si="115"/>
        <v>46380</v>
      </c>
      <c r="G375" s="60" t="s">
        <v>39</v>
      </c>
      <c r="H375" s="28">
        <v>0</v>
      </c>
      <c r="I375" s="2">
        <v>0</v>
      </c>
      <c r="J375" s="2">
        <v>0</v>
      </c>
      <c r="K375" s="2">
        <v>0</v>
      </c>
      <c r="L375" s="29">
        <v>0</v>
      </c>
      <c r="M375" s="30">
        <f t="shared" si="111"/>
        <v>0</v>
      </c>
      <c r="N375" t="s">
        <v>49</v>
      </c>
      <c r="O375" t="s">
        <v>49</v>
      </c>
      <c r="P375" t="s">
        <v>129</v>
      </c>
      <c r="Q375" t="s">
        <v>129</v>
      </c>
      <c r="R375" t="s">
        <v>128</v>
      </c>
      <c r="S375" s="27">
        <f t="shared" si="116"/>
        <v>46016</v>
      </c>
      <c r="T375" s="60" t="s">
        <v>39</v>
      </c>
      <c r="U375" s="28">
        <v>0</v>
      </c>
      <c r="V375" s="2">
        <v>0</v>
      </c>
      <c r="W375" s="2">
        <v>0</v>
      </c>
      <c r="X375" s="2">
        <v>0</v>
      </c>
      <c r="Y375" s="29">
        <v>0</v>
      </c>
      <c r="Z375" s="31">
        <f t="shared" si="112"/>
        <v>0</v>
      </c>
      <c r="AA375" s="32">
        <f t="shared" si="117"/>
        <v>0</v>
      </c>
      <c r="AB375" s="5">
        <f t="shared" si="117"/>
        <v>0</v>
      </c>
      <c r="AC375" s="5">
        <f t="shared" si="117"/>
        <v>0</v>
      </c>
      <c r="AD375" s="5">
        <f t="shared" si="117"/>
        <v>0</v>
      </c>
      <c r="AE375" s="33">
        <f t="shared" si="117"/>
        <v>0</v>
      </c>
      <c r="AF375" s="34">
        <f t="shared" si="117"/>
        <v>0</v>
      </c>
      <c r="AG375" s="35" t="e">
        <f t="shared" si="118"/>
        <v>#DIV/0!</v>
      </c>
      <c r="AH375" s="7" t="e">
        <f t="shared" si="118"/>
        <v>#DIV/0!</v>
      </c>
      <c r="AI375" s="7" t="e">
        <f t="shared" si="118"/>
        <v>#DIV/0!</v>
      </c>
      <c r="AJ375" s="7" t="e">
        <f t="shared" si="118"/>
        <v>#DIV/0!</v>
      </c>
      <c r="AK375" s="36" t="e">
        <f t="shared" si="118"/>
        <v>#DIV/0!</v>
      </c>
      <c r="AL375" s="37" t="e">
        <f t="shared" si="118"/>
        <v>#DIV/0!</v>
      </c>
      <c r="AM375" s="2">
        <v>0</v>
      </c>
      <c r="AN375" s="2">
        <v>0</v>
      </c>
      <c r="AO375" s="2">
        <v>0</v>
      </c>
      <c r="AP375" s="2">
        <v>0</v>
      </c>
      <c r="AQ375" s="29">
        <v>0</v>
      </c>
      <c r="AR375" s="31">
        <f t="shared" si="113"/>
        <v>0</v>
      </c>
      <c r="AS375" s="2">
        <v>0</v>
      </c>
      <c r="AT375" s="2">
        <v>0</v>
      </c>
      <c r="AU375" s="2">
        <v>0</v>
      </c>
      <c r="AV375" s="2">
        <v>0</v>
      </c>
      <c r="AW375" s="29">
        <v>0</v>
      </c>
      <c r="AX375" s="31">
        <f t="shared" si="114"/>
        <v>0</v>
      </c>
      <c r="AY375" s="5">
        <f t="shared" si="119"/>
        <v>0</v>
      </c>
      <c r="AZ375" s="5">
        <f t="shared" si="119"/>
        <v>0</v>
      </c>
      <c r="BA375" s="5">
        <f t="shared" si="119"/>
        <v>0</v>
      </c>
      <c r="BB375" s="5">
        <f t="shared" si="119"/>
        <v>0</v>
      </c>
      <c r="BC375" s="33">
        <f t="shared" si="119"/>
        <v>0</v>
      </c>
      <c r="BD375" s="34">
        <f t="shared" si="119"/>
        <v>0</v>
      </c>
      <c r="BE375" s="7" t="e">
        <f t="shared" si="120"/>
        <v>#DIV/0!</v>
      </c>
      <c r="BF375" s="7" t="e">
        <f t="shared" si="120"/>
        <v>#DIV/0!</v>
      </c>
      <c r="BG375" s="7" t="e">
        <f t="shared" si="120"/>
        <v>#DIV/0!</v>
      </c>
      <c r="BH375" s="7" t="e">
        <f t="shared" si="120"/>
        <v>#DIV/0!</v>
      </c>
      <c r="BI375" s="36" t="e">
        <f t="shared" si="120"/>
        <v>#DIV/0!</v>
      </c>
      <c r="BJ375" s="37" t="e">
        <f t="shared" si="120"/>
        <v>#DIV/0!</v>
      </c>
      <c r="BK375" s="38">
        <f t="shared" si="121"/>
        <v>0</v>
      </c>
      <c r="BL375" s="38">
        <f t="shared" si="121"/>
        <v>0</v>
      </c>
      <c r="BM375" s="38">
        <f t="shared" si="121"/>
        <v>0</v>
      </c>
      <c r="BN375" s="38">
        <f t="shared" si="121"/>
        <v>0</v>
      </c>
      <c r="BO375" s="39">
        <f t="shared" si="121"/>
        <v>0</v>
      </c>
      <c r="BP375" s="40">
        <f t="shared" si="121"/>
        <v>0</v>
      </c>
      <c r="BQ375" s="38">
        <f t="shared" si="122"/>
        <v>0</v>
      </c>
      <c r="BR375" s="38">
        <f t="shared" si="122"/>
        <v>0</v>
      </c>
      <c r="BS375" s="38">
        <f t="shared" si="122"/>
        <v>0</v>
      </c>
      <c r="BT375" s="38">
        <f t="shared" si="122"/>
        <v>0</v>
      </c>
      <c r="BU375" s="39">
        <f t="shared" si="122"/>
        <v>0</v>
      </c>
      <c r="BV375" s="40">
        <f t="shared" si="122"/>
        <v>0</v>
      </c>
      <c r="BW375" s="38">
        <f t="shared" si="123"/>
        <v>0</v>
      </c>
      <c r="BX375" s="38">
        <f t="shared" si="123"/>
        <v>0</v>
      </c>
      <c r="BY375" s="38">
        <f t="shared" si="123"/>
        <v>0</v>
      </c>
      <c r="BZ375" s="38">
        <f t="shared" si="123"/>
        <v>0</v>
      </c>
      <c r="CA375" s="39">
        <f t="shared" si="123"/>
        <v>0</v>
      </c>
      <c r="CB375" s="40">
        <f t="shared" si="123"/>
        <v>0</v>
      </c>
      <c r="CC375" s="2">
        <f t="shared" si="124"/>
        <v>0</v>
      </c>
      <c r="CD375" s="2">
        <f t="shared" si="124"/>
        <v>0</v>
      </c>
      <c r="CE375" s="2">
        <f t="shared" si="124"/>
        <v>0</v>
      </c>
      <c r="CF375" s="2">
        <f t="shared" si="124"/>
        <v>0</v>
      </c>
      <c r="CG375" s="29">
        <f t="shared" si="124"/>
        <v>0</v>
      </c>
      <c r="CH375" s="31">
        <f t="shared" si="124"/>
        <v>0</v>
      </c>
      <c r="CI375" s="40">
        <f>IFERROR(M375/'Class Sum-WR'!M375,0)</f>
        <v>0</v>
      </c>
      <c r="CJ375" s="40">
        <f>IFERROR(M375/'Class Sum-TH'!M375,0)</f>
        <v>0</v>
      </c>
    </row>
    <row r="376" spans="1:88" hidden="1" outlineLevel="6" x14ac:dyDescent="0.2">
      <c r="A376" t="s">
        <v>46</v>
      </c>
      <c r="B376" t="s">
        <v>46</v>
      </c>
      <c r="C376" t="s">
        <v>129</v>
      </c>
      <c r="D376" t="s">
        <v>129</v>
      </c>
      <c r="E376" t="s">
        <v>128</v>
      </c>
      <c r="F376" s="27">
        <f t="shared" si="115"/>
        <v>46381</v>
      </c>
      <c r="G376" s="60" t="s">
        <v>40</v>
      </c>
      <c r="H376" s="28">
        <v>0</v>
      </c>
      <c r="I376" s="2">
        <v>0</v>
      </c>
      <c r="J376" s="2">
        <v>0</v>
      </c>
      <c r="K376" s="2">
        <v>0</v>
      </c>
      <c r="L376" s="29">
        <v>0</v>
      </c>
      <c r="M376" s="30">
        <f t="shared" si="111"/>
        <v>0</v>
      </c>
      <c r="N376" t="s">
        <v>49</v>
      </c>
      <c r="O376" t="s">
        <v>49</v>
      </c>
      <c r="P376" t="s">
        <v>129</v>
      </c>
      <c r="Q376" t="s">
        <v>129</v>
      </c>
      <c r="R376" t="s">
        <v>128</v>
      </c>
      <c r="S376" s="27">
        <f t="shared" si="116"/>
        <v>46017</v>
      </c>
      <c r="T376" s="60" t="s">
        <v>40</v>
      </c>
      <c r="U376" s="28">
        <v>-18.739999999999998</v>
      </c>
      <c r="V376" s="2">
        <v>3555.39</v>
      </c>
      <c r="W376" s="2">
        <v>225.41</v>
      </c>
      <c r="X376" s="2">
        <v>11456.8</v>
      </c>
      <c r="Y376" s="29">
        <v>5014.7299999999996</v>
      </c>
      <c r="Z376" s="31">
        <f t="shared" si="112"/>
        <v>20233.589999999997</v>
      </c>
      <c r="AA376" s="32">
        <f t="shared" si="117"/>
        <v>18.739999999999998</v>
      </c>
      <c r="AB376" s="5">
        <f t="shared" si="117"/>
        <v>-3555.39</v>
      </c>
      <c r="AC376" s="5">
        <f t="shared" si="117"/>
        <v>-225.41</v>
      </c>
      <c r="AD376" s="5">
        <f t="shared" si="117"/>
        <v>-11456.8</v>
      </c>
      <c r="AE376" s="33">
        <f t="shared" si="117"/>
        <v>-5014.7299999999996</v>
      </c>
      <c r="AF376" s="34">
        <f t="shared" si="117"/>
        <v>-20233.589999999997</v>
      </c>
      <c r="AG376" s="35">
        <f t="shared" si="118"/>
        <v>-1</v>
      </c>
      <c r="AH376" s="7">
        <f t="shared" si="118"/>
        <v>-1</v>
      </c>
      <c r="AI376" s="7">
        <f t="shared" si="118"/>
        <v>-1</v>
      </c>
      <c r="AJ376" s="7">
        <f t="shared" si="118"/>
        <v>-1</v>
      </c>
      <c r="AK376" s="36">
        <f t="shared" si="118"/>
        <v>-1</v>
      </c>
      <c r="AL376" s="37">
        <f t="shared" si="118"/>
        <v>-1</v>
      </c>
      <c r="AM376" s="2">
        <v>0</v>
      </c>
      <c r="AN376" s="2">
        <v>0</v>
      </c>
      <c r="AO376" s="2">
        <v>0</v>
      </c>
      <c r="AP376" s="2">
        <v>0</v>
      </c>
      <c r="AQ376" s="29">
        <v>0</v>
      </c>
      <c r="AR376" s="31">
        <f t="shared" si="113"/>
        <v>0</v>
      </c>
      <c r="AS376" s="2">
        <v>-18.739999999999998</v>
      </c>
      <c r="AT376" s="2">
        <v>776.88</v>
      </c>
      <c r="AU376" s="2">
        <v>93.05</v>
      </c>
      <c r="AV376" s="2">
        <v>3976.77</v>
      </c>
      <c r="AW376" s="29">
        <v>1203.07</v>
      </c>
      <c r="AX376" s="31">
        <f t="shared" si="114"/>
        <v>6031.03</v>
      </c>
      <c r="AY376" s="5">
        <f t="shared" si="119"/>
        <v>18.739999999999998</v>
      </c>
      <c r="AZ376" s="5">
        <f t="shared" si="119"/>
        <v>-776.88</v>
      </c>
      <c r="BA376" s="5">
        <f t="shared" si="119"/>
        <v>-93.05</v>
      </c>
      <c r="BB376" s="5">
        <f t="shared" si="119"/>
        <v>-3976.77</v>
      </c>
      <c r="BC376" s="33">
        <f t="shared" si="119"/>
        <v>-1203.07</v>
      </c>
      <c r="BD376" s="34">
        <f t="shared" si="119"/>
        <v>-6031.03</v>
      </c>
      <c r="BE376" s="7">
        <f t="shared" si="120"/>
        <v>-1</v>
      </c>
      <c r="BF376" s="7">
        <f t="shared" si="120"/>
        <v>-1</v>
      </c>
      <c r="BG376" s="7">
        <f t="shared" si="120"/>
        <v>-1</v>
      </c>
      <c r="BH376" s="7">
        <f t="shared" si="120"/>
        <v>-1</v>
      </c>
      <c r="BI376" s="36">
        <f t="shared" si="120"/>
        <v>-1</v>
      </c>
      <c r="BJ376" s="37">
        <f t="shared" si="120"/>
        <v>-1</v>
      </c>
      <c r="BK376" s="38">
        <f t="shared" si="121"/>
        <v>0</v>
      </c>
      <c r="BL376" s="38">
        <f t="shared" si="121"/>
        <v>0</v>
      </c>
      <c r="BM376" s="38">
        <f t="shared" si="121"/>
        <v>0</v>
      </c>
      <c r="BN376" s="38">
        <f t="shared" si="121"/>
        <v>0</v>
      </c>
      <c r="BO376" s="39">
        <f t="shared" si="121"/>
        <v>0</v>
      </c>
      <c r="BP376" s="40">
        <f t="shared" si="121"/>
        <v>0</v>
      </c>
      <c r="BQ376" s="38">
        <f t="shared" si="122"/>
        <v>1</v>
      </c>
      <c r="BR376" s="38">
        <f t="shared" si="122"/>
        <v>0.21850767426358292</v>
      </c>
      <c r="BS376" s="38">
        <f t="shared" si="122"/>
        <v>0.41280333614302828</v>
      </c>
      <c r="BT376" s="38">
        <f t="shared" si="122"/>
        <v>0.34711001326722996</v>
      </c>
      <c r="BU376" s="39">
        <f t="shared" si="122"/>
        <v>0.23990723329072552</v>
      </c>
      <c r="BV376" s="40">
        <f t="shared" si="122"/>
        <v>0.29807018922494727</v>
      </c>
      <c r="BW376" s="38">
        <f t="shared" si="123"/>
        <v>-1</v>
      </c>
      <c r="BX376" s="38">
        <f t="shared" si="123"/>
        <v>-0.21850767426358292</v>
      </c>
      <c r="BY376" s="38">
        <f t="shared" si="123"/>
        <v>-0.41280333614302828</v>
      </c>
      <c r="BZ376" s="38">
        <f t="shared" si="123"/>
        <v>-0.34711001326722996</v>
      </c>
      <c r="CA376" s="39">
        <f t="shared" si="123"/>
        <v>-0.23990723329072552</v>
      </c>
      <c r="CB376" s="40">
        <f t="shared" si="123"/>
        <v>-0.29807018922494727</v>
      </c>
      <c r="CC376" s="2">
        <f t="shared" si="124"/>
        <v>-10000</v>
      </c>
      <c r="CD376" s="2">
        <f t="shared" si="124"/>
        <v>-2185.0767426358293</v>
      </c>
      <c r="CE376" s="2">
        <f t="shared" si="124"/>
        <v>-4128.0333614302826</v>
      </c>
      <c r="CF376" s="2">
        <f t="shared" si="124"/>
        <v>-3471.1001326722994</v>
      </c>
      <c r="CG376" s="29">
        <f t="shared" si="124"/>
        <v>-2399.0723329072553</v>
      </c>
      <c r="CH376" s="31">
        <f t="shared" si="124"/>
        <v>-2980.7018922494726</v>
      </c>
      <c r="CI376" s="40">
        <f>IFERROR(M376/'Class Sum-WR'!M376,0)</f>
        <v>0</v>
      </c>
      <c r="CJ376" s="40">
        <f>IFERROR(M376/'Class Sum-TH'!M376,0)</f>
        <v>0</v>
      </c>
    </row>
    <row r="377" spans="1:88" ht="13.5" hidden="1" outlineLevel="6" thickBot="1" x14ac:dyDescent="0.25">
      <c r="A377" t="s">
        <v>46</v>
      </c>
      <c r="B377" t="s">
        <v>46</v>
      </c>
      <c r="C377" t="s">
        <v>129</v>
      </c>
      <c r="D377" t="s">
        <v>129</v>
      </c>
      <c r="E377" t="s">
        <v>128</v>
      </c>
      <c r="F377" s="41">
        <f t="shared" si="115"/>
        <v>46382</v>
      </c>
      <c r="G377" s="61" t="s">
        <v>41</v>
      </c>
      <c r="H377" s="43">
        <v>0</v>
      </c>
      <c r="I377" s="44">
        <v>0</v>
      </c>
      <c r="J377" s="44">
        <v>0</v>
      </c>
      <c r="K377" s="44">
        <v>0</v>
      </c>
      <c r="L377" s="45">
        <v>0</v>
      </c>
      <c r="M377" s="46">
        <f t="shared" si="111"/>
        <v>0</v>
      </c>
      <c r="N377" t="s">
        <v>49</v>
      </c>
      <c r="O377" t="s">
        <v>49</v>
      </c>
      <c r="P377" t="s">
        <v>129</v>
      </c>
      <c r="Q377" t="s">
        <v>129</v>
      </c>
      <c r="R377" t="s">
        <v>128</v>
      </c>
      <c r="S377" s="41">
        <f t="shared" si="116"/>
        <v>46018</v>
      </c>
      <c r="T377" s="61" t="s">
        <v>41</v>
      </c>
      <c r="U377" s="43">
        <v>0</v>
      </c>
      <c r="V377" s="44">
        <v>3357.6</v>
      </c>
      <c r="W377" s="44">
        <v>358.69</v>
      </c>
      <c r="X377" s="44">
        <v>11203.09</v>
      </c>
      <c r="Y377" s="45">
        <v>3913.03</v>
      </c>
      <c r="Z377" s="47">
        <f t="shared" si="112"/>
        <v>18832.41</v>
      </c>
      <c r="AA377" s="48">
        <f t="shared" si="117"/>
        <v>0</v>
      </c>
      <c r="AB377" s="49">
        <f t="shared" si="117"/>
        <v>-3357.6</v>
      </c>
      <c r="AC377" s="49">
        <f t="shared" si="117"/>
        <v>-358.69</v>
      </c>
      <c r="AD377" s="49">
        <f t="shared" si="117"/>
        <v>-11203.09</v>
      </c>
      <c r="AE377" s="50">
        <f t="shared" si="117"/>
        <v>-3913.03</v>
      </c>
      <c r="AF377" s="51">
        <f t="shared" si="117"/>
        <v>-18832.41</v>
      </c>
      <c r="AG377" s="52" t="e">
        <f t="shared" si="118"/>
        <v>#DIV/0!</v>
      </c>
      <c r="AH377" s="53">
        <f t="shared" si="118"/>
        <v>-1</v>
      </c>
      <c r="AI377" s="53">
        <f t="shared" si="118"/>
        <v>-1</v>
      </c>
      <c r="AJ377" s="53">
        <f t="shared" si="118"/>
        <v>-1</v>
      </c>
      <c r="AK377" s="54">
        <f t="shared" si="118"/>
        <v>-1</v>
      </c>
      <c r="AL377" s="55">
        <f t="shared" si="118"/>
        <v>-1</v>
      </c>
      <c r="AM377" s="44">
        <v>0</v>
      </c>
      <c r="AN377" s="44">
        <v>0</v>
      </c>
      <c r="AO377" s="44">
        <v>0</v>
      </c>
      <c r="AP377" s="44">
        <v>0</v>
      </c>
      <c r="AQ377" s="45">
        <v>0</v>
      </c>
      <c r="AR377" s="47">
        <f t="shared" si="113"/>
        <v>0</v>
      </c>
      <c r="AS377" s="44">
        <v>0</v>
      </c>
      <c r="AT377" s="44">
        <v>735.11</v>
      </c>
      <c r="AU377" s="44">
        <v>158.41</v>
      </c>
      <c r="AV377" s="44">
        <v>3534.72</v>
      </c>
      <c r="AW377" s="45">
        <v>1205.23</v>
      </c>
      <c r="AX377" s="47">
        <f t="shared" si="114"/>
        <v>5633.4699999999993</v>
      </c>
      <c r="AY377" s="49">
        <f t="shared" si="119"/>
        <v>0</v>
      </c>
      <c r="AZ377" s="49">
        <f t="shared" si="119"/>
        <v>-735.11</v>
      </c>
      <c r="BA377" s="49">
        <f t="shared" si="119"/>
        <v>-158.41</v>
      </c>
      <c r="BB377" s="49">
        <f t="shared" si="119"/>
        <v>-3534.72</v>
      </c>
      <c r="BC377" s="50">
        <f t="shared" si="119"/>
        <v>-1205.23</v>
      </c>
      <c r="BD377" s="51">
        <f t="shared" si="119"/>
        <v>-5633.4699999999993</v>
      </c>
      <c r="BE377" s="53" t="e">
        <f t="shared" si="120"/>
        <v>#DIV/0!</v>
      </c>
      <c r="BF377" s="53">
        <f t="shared" si="120"/>
        <v>-1</v>
      </c>
      <c r="BG377" s="53">
        <f t="shared" si="120"/>
        <v>-1</v>
      </c>
      <c r="BH377" s="53">
        <f t="shared" si="120"/>
        <v>-1</v>
      </c>
      <c r="BI377" s="54">
        <f t="shared" si="120"/>
        <v>-1</v>
      </c>
      <c r="BJ377" s="55">
        <f t="shared" si="120"/>
        <v>-1</v>
      </c>
      <c r="BK377" s="56">
        <f t="shared" si="121"/>
        <v>0</v>
      </c>
      <c r="BL377" s="56">
        <f t="shared" si="121"/>
        <v>0</v>
      </c>
      <c r="BM377" s="56">
        <f t="shared" si="121"/>
        <v>0</v>
      </c>
      <c r="BN377" s="56">
        <f t="shared" si="121"/>
        <v>0</v>
      </c>
      <c r="BO377" s="57">
        <f t="shared" si="121"/>
        <v>0</v>
      </c>
      <c r="BP377" s="58">
        <f t="shared" si="121"/>
        <v>0</v>
      </c>
      <c r="BQ377" s="56">
        <f t="shared" si="122"/>
        <v>0</v>
      </c>
      <c r="BR377" s="56">
        <f t="shared" si="122"/>
        <v>0.21893912318322611</v>
      </c>
      <c r="BS377" s="56">
        <f t="shared" si="122"/>
        <v>0.44163483788229391</v>
      </c>
      <c r="BT377" s="56">
        <f t="shared" si="122"/>
        <v>0.31551295223014364</v>
      </c>
      <c r="BU377" s="57">
        <f t="shared" si="122"/>
        <v>0.30800428312586409</v>
      </c>
      <c r="BV377" s="58">
        <f t="shared" si="122"/>
        <v>0.29913696653800548</v>
      </c>
      <c r="BW377" s="56">
        <f t="shared" si="123"/>
        <v>0</v>
      </c>
      <c r="BX377" s="56">
        <f t="shared" si="123"/>
        <v>-0.21893912318322611</v>
      </c>
      <c r="BY377" s="56">
        <f t="shared" si="123"/>
        <v>-0.44163483788229391</v>
      </c>
      <c r="BZ377" s="56">
        <f t="shared" si="123"/>
        <v>-0.31551295223014364</v>
      </c>
      <c r="CA377" s="57">
        <f t="shared" si="123"/>
        <v>-0.30800428312586409</v>
      </c>
      <c r="CB377" s="58">
        <f t="shared" si="123"/>
        <v>-0.29913696653800548</v>
      </c>
      <c r="CC377" s="44">
        <f t="shared" si="124"/>
        <v>0</v>
      </c>
      <c r="CD377" s="44">
        <f t="shared" si="124"/>
        <v>-2189.3912318322609</v>
      </c>
      <c r="CE377" s="44">
        <f t="shared" si="124"/>
        <v>-4416.3483788229387</v>
      </c>
      <c r="CF377" s="44">
        <f t="shared" si="124"/>
        <v>-3155.1295223014363</v>
      </c>
      <c r="CG377" s="45">
        <f t="shared" si="124"/>
        <v>-3080.0428312586409</v>
      </c>
      <c r="CH377" s="47">
        <f t="shared" si="124"/>
        <v>-2991.3696653800548</v>
      </c>
      <c r="CI377" s="58">
        <f>IFERROR(M377/'Class Sum-WR'!M377,0)</f>
        <v>0</v>
      </c>
      <c r="CJ377" s="58">
        <f>IFERROR(M377/'Class Sum-TH'!M377,0)</f>
        <v>0</v>
      </c>
    </row>
    <row r="378" spans="1:88" ht="13.5" collapsed="1" thickBot="1" x14ac:dyDescent="0.25">
      <c r="AA378" s="2"/>
      <c r="AB378" s="2"/>
      <c r="AC378" s="2"/>
      <c r="AD378" s="2"/>
      <c r="AE378" s="2"/>
    </row>
    <row r="379" spans="1:88" x14ac:dyDescent="0.2">
      <c r="F379" s="62" t="s">
        <v>42</v>
      </c>
      <c r="G379" s="63"/>
      <c r="H379" s="64">
        <f t="shared" ref="H379:L382" si="125">SUMIF($E$14:$E$377,$F379,H$14:H$377)</f>
        <v>-504.01</v>
      </c>
      <c r="I379" s="65">
        <f t="shared" si="125"/>
        <v>24191.51</v>
      </c>
      <c r="J379" s="65">
        <f t="shared" si="125"/>
        <v>2698.1299999999997</v>
      </c>
      <c r="K379" s="65">
        <f t="shared" si="125"/>
        <v>84322.76999999999</v>
      </c>
      <c r="L379" s="65">
        <f t="shared" si="125"/>
        <v>42489.55</v>
      </c>
      <c r="M379" s="66">
        <f t="shared" ref="M379:M384" si="126">SUM(H379:L379)</f>
        <v>153197.95000000001</v>
      </c>
      <c r="O379" s="67"/>
      <c r="P379" s="67"/>
      <c r="Q379" s="67"/>
      <c r="R379" s="67"/>
      <c r="S379" s="67"/>
      <c r="T379" s="68" t="s">
        <v>42</v>
      </c>
      <c r="U379" s="65">
        <f>SUMIF($M$14:$M$20,"&lt;&gt;0",U$14:U$20)</f>
        <v>-619.83000000000004</v>
      </c>
      <c r="V379" s="65">
        <f>SUMIF($M$14:$M$20,"&lt;&gt;0",V$14:V$20)</f>
        <v>25285.13</v>
      </c>
      <c r="W379" s="65">
        <f>SUMIF($M$14:$M$20,"&lt;&gt;0",W$14:W$20)</f>
        <v>2377.2999999999997</v>
      </c>
      <c r="X379" s="65">
        <f>SUMIF($M$14:$M$20,"&lt;&gt;0",X$14:X$20)</f>
        <v>79084.33</v>
      </c>
      <c r="Y379" s="65">
        <f>SUMIF($M$14:$M$20,"&lt;&gt;0",Y$14:Y$20)</f>
        <v>36801.26</v>
      </c>
      <c r="Z379" s="66">
        <f t="shared" ref="Z379:Z384" si="127">SUM(U379:Y379)</f>
        <v>142928.19</v>
      </c>
      <c r="AA379" s="65">
        <f t="shared" ref="AA379:AF384" si="128">+H379-U379</f>
        <v>115.82000000000005</v>
      </c>
      <c r="AB379" s="65">
        <f t="shared" si="128"/>
        <v>-1093.6200000000026</v>
      </c>
      <c r="AC379" s="65">
        <f t="shared" si="128"/>
        <v>320.82999999999993</v>
      </c>
      <c r="AD379" s="65">
        <f t="shared" si="128"/>
        <v>5238.4399999999878</v>
      </c>
      <c r="AE379" s="65">
        <f t="shared" si="128"/>
        <v>5688.2900000000009</v>
      </c>
      <c r="AF379" s="69">
        <f t="shared" si="128"/>
        <v>10269.760000000009</v>
      </c>
      <c r="AG379" s="70">
        <f t="shared" ref="AG379:AL384" si="129">IFERROR(AA379/U379,"")</f>
        <v>-0.1868576867850863</v>
      </c>
      <c r="AH379" s="70">
        <f t="shared" si="129"/>
        <v>-4.3251507902075353E-2</v>
      </c>
      <c r="AI379" s="70">
        <f t="shared" si="129"/>
        <v>0.13495562192403146</v>
      </c>
      <c r="AJ379" s="70">
        <f t="shared" si="129"/>
        <v>6.6238659415841131E-2</v>
      </c>
      <c r="AK379" s="70">
        <f t="shared" si="129"/>
        <v>0.15456780555883143</v>
      </c>
      <c r="AL379" s="71">
        <f t="shared" si="129"/>
        <v>7.1852585553626683E-2</v>
      </c>
      <c r="AM379" s="64">
        <f t="shared" ref="AM379:AQ382" si="130">SUMIF($E$14:$E$377,$F379,AM$14:AM$377)</f>
        <v>-504.01</v>
      </c>
      <c r="AN379" s="65">
        <f t="shared" si="130"/>
        <v>5430.81</v>
      </c>
      <c r="AO379" s="65">
        <f t="shared" si="130"/>
        <v>880.2399999999999</v>
      </c>
      <c r="AP379" s="65">
        <f t="shared" si="130"/>
        <v>30810.57</v>
      </c>
      <c r="AQ379" s="65">
        <f t="shared" si="130"/>
        <v>11895.58</v>
      </c>
      <c r="AR379" s="66">
        <f t="shared" ref="AR379:AR384" si="131">SUM(AM379:AQ379)</f>
        <v>48513.19</v>
      </c>
      <c r="AS379" s="64">
        <f>SUMIF($M$14:$M$20,"&lt;&gt;0",AS$14:AS$20)</f>
        <v>-619.83000000000004</v>
      </c>
      <c r="AT379" s="65">
        <f>SUMIF($M$14:$M$20,"&lt;&gt;0",AT$14:AT$20)</f>
        <v>5617.6600000000008</v>
      </c>
      <c r="AU379" s="65">
        <f>SUMIF($M$14:$M$20,"&lt;&gt;0",AU$14:AU$20)</f>
        <v>895.38</v>
      </c>
      <c r="AV379" s="65">
        <f>SUMIF($M$14:$M$20,"&lt;&gt;0",AV$14:AV$20)</f>
        <v>24175.14</v>
      </c>
      <c r="AW379" s="65">
        <f>SUMIF($M$14:$M$20,"&lt;&gt;0",AW$14:AW$20)</f>
        <v>9681.4599999999991</v>
      </c>
      <c r="AX379" s="66">
        <f t="shared" ref="AX379:AX384" si="132">SUM(AS379:AW379)</f>
        <v>39749.81</v>
      </c>
      <c r="AY379" s="64">
        <f t="shared" ref="AY379:BD384" si="133">+AM379-AS379</f>
        <v>115.82000000000005</v>
      </c>
      <c r="AZ379" s="65">
        <f t="shared" si="133"/>
        <v>-186.85000000000036</v>
      </c>
      <c r="BA379" s="65">
        <f t="shared" si="133"/>
        <v>-15.1400000000001</v>
      </c>
      <c r="BB379" s="65">
        <f t="shared" si="133"/>
        <v>6635.43</v>
      </c>
      <c r="BC379" s="65">
        <f t="shared" si="133"/>
        <v>2214.1200000000008</v>
      </c>
      <c r="BD379" s="66">
        <f t="shared" si="133"/>
        <v>8763.3800000000047</v>
      </c>
      <c r="BE379" s="72">
        <f t="shared" ref="BE379:BJ384" si="134">AY379/AS379</f>
        <v>-0.1868576867850863</v>
      </c>
      <c r="BF379" s="70">
        <f t="shared" si="134"/>
        <v>-3.3261179921889247E-2</v>
      </c>
      <c r="BG379" s="70">
        <f t="shared" si="134"/>
        <v>-1.6909021867810427E-2</v>
      </c>
      <c r="BH379" s="70">
        <f t="shared" si="134"/>
        <v>0.27447328123022247</v>
      </c>
      <c r="BI379" s="70">
        <f t="shared" si="134"/>
        <v>0.22869691141625342</v>
      </c>
      <c r="BJ379" s="71">
        <f t="shared" si="134"/>
        <v>0.2204634437246368</v>
      </c>
      <c r="BK379" s="72">
        <f t="shared" ref="BK379:BP427" si="135">IFERROR(AM379/H379,0)</f>
        <v>1</v>
      </c>
      <c r="BL379" s="70">
        <f t="shared" si="135"/>
        <v>0.2244923942325221</v>
      </c>
      <c r="BM379" s="70">
        <f t="shared" si="135"/>
        <v>0.32624076675326985</v>
      </c>
      <c r="BN379" s="70">
        <f t="shared" si="135"/>
        <v>0.36538849470908041</v>
      </c>
      <c r="BO379" s="70">
        <f t="shared" si="135"/>
        <v>0.27996483841320979</v>
      </c>
      <c r="BP379" s="71">
        <f t="shared" si="135"/>
        <v>0.31666996849500922</v>
      </c>
      <c r="BQ379" s="72">
        <f t="shared" ref="BQ379:BV427" si="136">IFERROR(AS379/U379,0)</f>
        <v>1</v>
      </c>
      <c r="BR379" s="70">
        <f t="shared" si="136"/>
        <v>0.22217247844879581</v>
      </c>
      <c r="BS379" s="70">
        <f t="shared" si="136"/>
        <v>0.3766373617128676</v>
      </c>
      <c r="BT379" s="70">
        <f t="shared" si="136"/>
        <v>0.30568811798746981</v>
      </c>
      <c r="BU379" s="70">
        <f t="shared" si="136"/>
        <v>0.26307414474395707</v>
      </c>
      <c r="BV379" s="71">
        <f t="shared" si="136"/>
        <v>0.27811035737596618</v>
      </c>
      <c r="BW379" s="72">
        <f t="shared" ref="BW379:CB427" si="137">+BK379-BQ379</f>
        <v>0</v>
      </c>
      <c r="BX379" s="70">
        <f t="shared" si="137"/>
        <v>2.319915783726284E-3</v>
      </c>
      <c r="BY379" s="70">
        <f t="shared" si="137"/>
        <v>-5.0396594959597751E-2</v>
      </c>
      <c r="BZ379" s="70">
        <f t="shared" si="137"/>
        <v>5.9700376721610604E-2</v>
      </c>
      <c r="CA379" s="70">
        <f t="shared" si="137"/>
        <v>1.6890693669252721E-2</v>
      </c>
      <c r="CB379" s="71">
        <f t="shared" si="137"/>
        <v>3.8559611119043047E-2</v>
      </c>
      <c r="CC379" s="64">
        <f t="shared" ref="CC379:CH427" si="138">BW379*10000</f>
        <v>0</v>
      </c>
      <c r="CD379" s="65">
        <f t="shared" si="138"/>
        <v>23.199157837262842</v>
      </c>
      <c r="CE379" s="65">
        <f t="shared" si="138"/>
        <v>-503.96594959597752</v>
      </c>
      <c r="CF379" s="65">
        <f t="shared" si="138"/>
        <v>597.00376721610598</v>
      </c>
      <c r="CG379" s="65">
        <f t="shared" si="138"/>
        <v>168.90693669252721</v>
      </c>
      <c r="CH379" s="69">
        <f t="shared" si="138"/>
        <v>385.59611119043046</v>
      </c>
      <c r="CI379" s="71">
        <f>IFERROR(M379/'Class Sum-WR'!M379,0)</f>
        <v>0.19953836468150773</v>
      </c>
      <c r="CJ379" s="71">
        <f>IFERROR(M379/'Class Sum-TH'!M379,0)</f>
        <v>0.64905793826274871</v>
      </c>
    </row>
    <row r="380" spans="1:88" x14ac:dyDescent="0.2">
      <c r="F380" s="73" t="s">
        <v>43</v>
      </c>
      <c r="G380" s="60"/>
      <c r="H380" s="28">
        <f t="shared" si="125"/>
        <v>-226.60999999999999</v>
      </c>
      <c r="I380" s="2">
        <f t="shared" si="125"/>
        <v>12531.02</v>
      </c>
      <c r="J380" s="2">
        <f t="shared" si="125"/>
        <v>114.95000000000002</v>
      </c>
      <c r="K380" s="2">
        <f t="shared" si="125"/>
        <v>40593.549999999996</v>
      </c>
      <c r="L380" s="2">
        <f t="shared" si="125"/>
        <v>18609.280000000002</v>
      </c>
      <c r="M380" s="74">
        <f t="shared" si="126"/>
        <v>71622.19</v>
      </c>
      <c r="O380"/>
      <c r="P380"/>
      <c r="Q380"/>
      <c r="R380"/>
      <c r="T380" s="75" t="s">
        <v>43</v>
      </c>
      <c r="U380" s="2">
        <f>SUMIF($M$21:$M$27,"&lt;&gt;0",U$21:U$27)</f>
        <v>-230.28</v>
      </c>
      <c r="V380" s="2">
        <f>SUMIF($M$21:$M$27,"&lt;&gt;0",V$21:V$27)</f>
        <v>16821.86</v>
      </c>
      <c r="W380" s="2">
        <f>SUMIF($M$21:$M$27,"&lt;&gt;0",W$21:W$27)</f>
        <v>951.71</v>
      </c>
      <c r="X380" s="2">
        <f>SUMIF($M$21:$M$27,"&lt;&gt;0",X$21:X$27)</f>
        <v>48129.09</v>
      </c>
      <c r="Y380" s="2">
        <f>SUMIF($M$21:$M$27,"&lt;&gt;0",Y$21:Y$27)</f>
        <v>19803.71</v>
      </c>
      <c r="Z380" s="74">
        <f t="shared" si="127"/>
        <v>85476.09</v>
      </c>
      <c r="AA380" s="2">
        <f t="shared" si="128"/>
        <v>3.6700000000000159</v>
      </c>
      <c r="AB380" s="2">
        <f t="shared" si="128"/>
        <v>-4290.84</v>
      </c>
      <c r="AC380" s="2">
        <f t="shared" si="128"/>
        <v>-836.76</v>
      </c>
      <c r="AD380" s="2">
        <f t="shared" si="128"/>
        <v>-7535.5400000000009</v>
      </c>
      <c r="AE380" s="2">
        <f t="shared" si="128"/>
        <v>-1194.4299999999967</v>
      </c>
      <c r="AF380" s="30">
        <f t="shared" si="128"/>
        <v>-13853.899999999994</v>
      </c>
      <c r="AG380" s="38">
        <f t="shared" si="129"/>
        <v>-1.5937120027792323E-2</v>
      </c>
      <c r="AH380" s="38">
        <f t="shared" si="129"/>
        <v>-0.25507524138234416</v>
      </c>
      <c r="AI380" s="38">
        <f t="shared" si="129"/>
        <v>-0.87921740866440401</v>
      </c>
      <c r="AJ380" s="38">
        <f t="shared" si="129"/>
        <v>-0.15656934298986333</v>
      </c>
      <c r="AK380" s="38">
        <f t="shared" si="129"/>
        <v>-6.0313446318896645E-2</v>
      </c>
      <c r="AL380" s="76">
        <f t="shared" si="129"/>
        <v>-0.16207924344691008</v>
      </c>
      <c r="AM380" s="28">
        <f t="shared" si="130"/>
        <v>-226.60999999999999</v>
      </c>
      <c r="AN380" s="2">
        <f t="shared" si="130"/>
        <v>2748.8</v>
      </c>
      <c r="AO380" s="2">
        <f t="shared" si="130"/>
        <v>-261.3</v>
      </c>
      <c r="AP380" s="2">
        <f t="shared" si="130"/>
        <v>13760.699999999999</v>
      </c>
      <c r="AQ380" s="2">
        <f t="shared" si="130"/>
        <v>5540.7099999999991</v>
      </c>
      <c r="AR380" s="74">
        <f t="shared" si="131"/>
        <v>21562.299999999996</v>
      </c>
      <c r="AS380" s="28">
        <f>SUMIF($M$21:$M$27,"&lt;&gt;0",AS$21:AS$27)</f>
        <v>-230.28</v>
      </c>
      <c r="AT380" s="2">
        <f>SUMIF($M$21:$M$27,"&lt;&gt;0",AT$21:AT$27)</f>
        <v>3724.1499999999996</v>
      </c>
      <c r="AU380" s="2">
        <f>SUMIF($M$21:$M$27,"&lt;&gt;0",AU$21:AU$27)</f>
        <v>389.51</v>
      </c>
      <c r="AV380" s="2">
        <f>SUMIF($M$21:$M$27,"&lt;&gt;0",AV$21:AV$27)</f>
        <v>13859.3</v>
      </c>
      <c r="AW380" s="2">
        <f>SUMIF($M$21:$M$27,"&lt;&gt;0",AW$21:AW$27)</f>
        <v>5499.42</v>
      </c>
      <c r="AX380" s="74">
        <f t="shared" si="132"/>
        <v>23242.1</v>
      </c>
      <c r="AY380" s="28">
        <f t="shared" si="133"/>
        <v>3.6700000000000159</v>
      </c>
      <c r="AZ380" s="2">
        <f t="shared" si="133"/>
        <v>-975.34999999999945</v>
      </c>
      <c r="BA380" s="2">
        <f t="shared" si="133"/>
        <v>-650.80999999999995</v>
      </c>
      <c r="BB380" s="2">
        <f t="shared" si="133"/>
        <v>-98.600000000000364</v>
      </c>
      <c r="BC380" s="2">
        <f t="shared" si="133"/>
        <v>41.289999999999054</v>
      </c>
      <c r="BD380" s="74">
        <f t="shared" si="133"/>
        <v>-1679.8000000000029</v>
      </c>
      <c r="BE380" s="77">
        <f t="shared" si="134"/>
        <v>-1.5937120027792323E-2</v>
      </c>
      <c r="BF380" s="38">
        <f t="shared" si="134"/>
        <v>-0.26189868829128782</v>
      </c>
      <c r="BG380" s="38">
        <f t="shared" si="134"/>
        <v>-1.6708428538420066</v>
      </c>
      <c r="BH380" s="38">
        <f t="shared" si="134"/>
        <v>-7.1143564249276925E-3</v>
      </c>
      <c r="BI380" s="38">
        <f t="shared" si="134"/>
        <v>7.5080644868002538E-3</v>
      </c>
      <c r="BJ380" s="76">
        <f t="shared" si="134"/>
        <v>-7.227401998958799E-2</v>
      </c>
      <c r="BK380" s="77">
        <f t="shared" si="135"/>
        <v>1</v>
      </c>
      <c r="BL380" s="38">
        <f t="shared" si="135"/>
        <v>0.21935963712451181</v>
      </c>
      <c r="BM380" s="38">
        <f t="shared" si="135"/>
        <v>-2.2731622444541104</v>
      </c>
      <c r="BN380" s="38">
        <f t="shared" si="135"/>
        <v>0.33898735143883696</v>
      </c>
      <c r="BO380" s="38">
        <f t="shared" si="135"/>
        <v>0.297739085015648</v>
      </c>
      <c r="BP380" s="76">
        <f t="shared" si="135"/>
        <v>0.30105613916580876</v>
      </c>
      <c r="BQ380" s="77">
        <f t="shared" si="136"/>
        <v>1</v>
      </c>
      <c r="BR380" s="38">
        <f t="shared" si="136"/>
        <v>0.22138752789525057</v>
      </c>
      <c r="BS380" s="38">
        <f t="shared" si="136"/>
        <v>0.40927383341564127</v>
      </c>
      <c r="BT380" s="38">
        <f t="shared" si="136"/>
        <v>0.28796098160177142</v>
      </c>
      <c r="BU380" s="38">
        <f t="shared" si="136"/>
        <v>0.2776964518264507</v>
      </c>
      <c r="BV380" s="76">
        <f t="shared" si="136"/>
        <v>0.27191346726318433</v>
      </c>
      <c r="BW380" s="77">
        <f t="shared" si="137"/>
        <v>0</v>
      </c>
      <c r="BX380" s="38">
        <f t="shared" si="137"/>
        <v>-2.027890770738755E-3</v>
      </c>
      <c r="BY380" s="38">
        <f t="shared" si="137"/>
        <v>-2.6824360778697516</v>
      </c>
      <c r="BZ380" s="38">
        <f t="shared" si="137"/>
        <v>5.1026369837065544E-2</v>
      </c>
      <c r="CA380" s="38">
        <f t="shared" si="137"/>
        <v>2.0042633189197301E-2</v>
      </c>
      <c r="CB380" s="76">
        <f t="shared" si="137"/>
        <v>2.9142671902624429E-2</v>
      </c>
      <c r="CC380" s="28">
        <f t="shared" si="138"/>
        <v>0</v>
      </c>
      <c r="CD380" s="2">
        <f t="shared" si="138"/>
        <v>-20.27890770738755</v>
      </c>
      <c r="CE380" s="2">
        <f t="shared" si="138"/>
        <v>-26824.360778697515</v>
      </c>
      <c r="CF380" s="2">
        <f t="shared" si="138"/>
        <v>510.26369837065545</v>
      </c>
      <c r="CG380" s="2">
        <f t="shared" si="138"/>
        <v>200.42633189197301</v>
      </c>
      <c r="CH380" s="30">
        <f t="shared" si="138"/>
        <v>291.42671902624431</v>
      </c>
      <c r="CI380" s="76">
        <f>IFERROR(M380/'Class Sum-WR'!M380,0)</f>
        <v>0.1278332940611667</v>
      </c>
      <c r="CJ380" s="76">
        <f>IFERROR(M380/'Class Sum-TH'!M380,0)</f>
        <v>0.52461114259918784</v>
      </c>
    </row>
    <row r="381" spans="1:88" x14ac:dyDescent="0.2">
      <c r="F381" s="73" t="s">
        <v>44</v>
      </c>
      <c r="G381" s="60"/>
      <c r="H381" s="28">
        <f t="shared" si="125"/>
        <v>-192.67</v>
      </c>
      <c r="I381" s="2">
        <f t="shared" si="125"/>
        <v>16859.88</v>
      </c>
      <c r="J381" s="2">
        <f t="shared" si="125"/>
        <v>1189.96</v>
      </c>
      <c r="K381" s="2">
        <f t="shared" si="125"/>
        <v>54571.14</v>
      </c>
      <c r="L381" s="2">
        <f t="shared" si="125"/>
        <v>24153.420000000002</v>
      </c>
      <c r="M381" s="74">
        <f t="shared" si="126"/>
        <v>96581.73</v>
      </c>
      <c r="O381"/>
      <c r="P381"/>
      <c r="Q381"/>
      <c r="R381"/>
      <c r="T381" s="75" t="s">
        <v>44</v>
      </c>
      <c r="U381" s="2">
        <f>SUMIF($M$28:$M$34,"&lt;&gt;0",U$28:U$34)</f>
        <v>-272.26</v>
      </c>
      <c r="V381" s="2">
        <f>SUMIF($M$28:$M$34,"&lt;&gt;0",V$28:V$34)</f>
        <v>17251.62</v>
      </c>
      <c r="W381" s="2">
        <f>SUMIF($M$28:$M$34,"&lt;&gt;0",W$28:W$34)</f>
        <v>449.99</v>
      </c>
      <c r="X381" s="2">
        <f>SUMIF($M$28:$M$34,"&lt;&gt;0",X$28:X$34)</f>
        <v>52362.86</v>
      </c>
      <c r="Y381" s="2">
        <f>SUMIF($M$28:$M$34,"&lt;&gt;0",Y$28:Y$34)</f>
        <v>30219.29</v>
      </c>
      <c r="Z381" s="74">
        <f t="shared" si="127"/>
        <v>100011.5</v>
      </c>
      <c r="AA381" s="2">
        <f t="shared" si="128"/>
        <v>79.59</v>
      </c>
      <c r="AB381" s="2">
        <f t="shared" si="128"/>
        <v>-391.73999999999796</v>
      </c>
      <c r="AC381" s="2">
        <f t="shared" si="128"/>
        <v>739.97</v>
      </c>
      <c r="AD381" s="2">
        <f t="shared" si="128"/>
        <v>2208.2799999999988</v>
      </c>
      <c r="AE381" s="2">
        <f t="shared" si="128"/>
        <v>-6065.869999999999</v>
      </c>
      <c r="AF381" s="30">
        <f t="shared" si="128"/>
        <v>-3429.7700000000041</v>
      </c>
      <c r="AG381" s="38">
        <f t="shared" si="129"/>
        <v>-0.29233086020715493</v>
      </c>
      <c r="AH381" s="38">
        <f t="shared" si="129"/>
        <v>-2.2707432693277383E-2</v>
      </c>
      <c r="AI381" s="38">
        <f t="shared" si="129"/>
        <v>1.6444143203182293</v>
      </c>
      <c r="AJ381" s="38">
        <f t="shared" si="129"/>
        <v>4.2172639156837478E-2</v>
      </c>
      <c r="AK381" s="38">
        <f t="shared" si="129"/>
        <v>-0.2007284089070259</v>
      </c>
      <c r="AL381" s="76">
        <f t="shared" si="129"/>
        <v>-3.4293756218034967E-2</v>
      </c>
      <c r="AM381" s="28">
        <f t="shared" si="130"/>
        <v>-192.67</v>
      </c>
      <c r="AN381" s="2">
        <f t="shared" si="130"/>
        <v>3688.63</v>
      </c>
      <c r="AO381" s="2">
        <f t="shared" si="130"/>
        <v>177.5</v>
      </c>
      <c r="AP381" s="2">
        <f t="shared" si="130"/>
        <v>17084.61</v>
      </c>
      <c r="AQ381" s="2">
        <f t="shared" si="130"/>
        <v>7138.74</v>
      </c>
      <c r="AR381" s="74">
        <f t="shared" si="131"/>
        <v>27896.809999999998</v>
      </c>
      <c r="AS381" s="28">
        <f>SUMIF($M$28:$M$34,"&lt;&gt;0",AS$28:AS$34)</f>
        <v>-272.26</v>
      </c>
      <c r="AT381" s="2">
        <f>SUMIF($M$28:$M$34,"&lt;&gt;0",AT$28:AT$34)</f>
        <v>3870.34</v>
      </c>
      <c r="AU381" s="2">
        <f>SUMIF($M$28:$M$34,"&lt;&gt;0",AU$28:AU$34)</f>
        <v>115.62000000000002</v>
      </c>
      <c r="AV381" s="2">
        <f>SUMIF($M$28:$M$34,"&lt;&gt;0",AV$28:AV$34)</f>
        <v>15118.470000000001</v>
      </c>
      <c r="AW381" s="2">
        <f>SUMIF($M$28:$M$34,"&lt;&gt;0",AW$28:AW$34)</f>
        <v>8242.82</v>
      </c>
      <c r="AX381" s="74">
        <f t="shared" si="132"/>
        <v>27074.99</v>
      </c>
      <c r="AY381" s="28">
        <f t="shared" si="133"/>
        <v>79.59</v>
      </c>
      <c r="AZ381" s="2">
        <f t="shared" si="133"/>
        <v>-181.71000000000004</v>
      </c>
      <c r="BA381" s="2">
        <f t="shared" si="133"/>
        <v>61.879999999999981</v>
      </c>
      <c r="BB381" s="2">
        <f t="shared" si="133"/>
        <v>1966.1399999999994</v>
      </c>
      <c r="BC381" s="2">
        <f t="shared" si="133"/>
        <v>-1104.08</v>
      </c>
      <c r="BD381" s="74">
        <f t="shared" si="133"/>
        <v>821.81999999999607</v>
      </c>
      <c r="BE381" s="77">
        <f t="shared" si="134"/>
        <v>-0.29233086020715493</v>
      </c>
      <c r="BF381" s="38">
        <f t="shared" si="134"/>
        <v>-4.6949363621800674E-2</v>
      </c>
      <c r="BG381" s="38">
        <f t="shared" si="134"/>
        <v>0.535201522227988</v>
      </c>
      <c r="BH381" s="38">
        <f t="shared" si="134"/>
        <v>0.13004887399320164</v>
      </c>
      <c r="BI381" s="38">
        <f t="shared" si="134"/>
        <v>-0.13394445104951946</v>
      </c>
      <c r="BJ381" s="76">
        <f t="shared" si="134"/>
        <v>3.0353473814763957E-2</v>
      </c>
      <c r="BK381" s="77">
        <f t="shared" si="135"/>
        <v>1</v>
      </c>
      <c r="BL381" s="38">
        <f t="shared" si="135"/>
        <v>0.21878150971418539</v>
      </c>
      <c r="BM381" s="38">
        <f t="shared" si="135"/>
        <v>0.14916467780429593</v>
      </c>
      <c r="BN381" s="38">
        <f t="shared" si="135"/>
        <v>0.31307042513680311</v>
      </c>
      <c r="BO381" s="38">
        <f t="shared" si="135"/>
        <v>0.29555814456089446</v>
      </c>
      <c r="BP381" s="76">
        <f t="shared" si="135"/>
        <v>0.28884148171709079</v>
      </c>
      <c r="BQ381" s="77">
        <f t="shared" si="136"/>
        <v>1</v>
      </c>
      <c r="BR381" s="38">
        <f t="shared" si="136"/>
        <v>0.22434646717235832</v>
      </c>
      <c r="BS381" s="38">
        <f t="shared" si="136"/>
        <v>0.2569390430898465</v>
      </c>
      <c r="BT381" s="38">
        <f t="shared" si="136"/>
        <v>0.28872506200005121</v>
      </c>
      <c r="BU381" s="38">
        <f t="shared" si="136"/>
        <v>0.27276683204668273</v>
      </c>
      <c r="BV381" s="76">
        <f t="shared" si="136"/>
        <v>0.27071876734175571</v>
      </c>
      <c r="BW381" s="77">
        <f t="shared" si="137"/>
        <v>0</v>
      </c>
      <c r="BX381" s="38">
        <f t="shared" si="137"/>
        <v>-5.5649574581729255E-3</v>
      </c>
      <c r="BY381" s="38">
        <f t="shared" si="137"/>
        <v>-0.10777436528555057</v>
      </c>
      <c r="BZ381" s="38">
        <f t="shared" si="137"/>
        <v>2.4345363136751896E-2</v>
      </c>
      <c r="CA381" s="38">
        <f t="shared" si="137"/>
        <v>2.2791312514211737E-2</v>
      </c>
      <c r="CB381" s="76">
        <f t="shared" si="137"/>
        <v>1.8122714375335081E-2</v>
      </c>
      <c r="CC381" s="28">
        <f t="shared" si="138"/>
        <v>0</v>
      </c>
      <c r="CD381" s="2">
        <f t="shared" si="138"/>
        <v>-55.649574581729254</v>
      </c>
      <c r="CE381" s="2">
        <f t="shared" si="138"/>
        <v>-1077.7436528555056</v>
      </c>
      <c r="CF381" s="2">
        <f t="shared" si="138"/>
        <v>243.45363136751897</v>
      </c>
      <c r="CG381" s="2">
        <f t="shared" si="138"/>
        <v>227.91312514211737</v>
      </c>
      <c r="CH381" s="30">
        <f t="shared" si="138"/>
        <v>181.22714375335082</v>
      </c>
      <c r="CI381" s="76">
        <f>IFERROR(M381/'Class Sum-WR'!M381,0)</f>
        <v>0.15520757484248229</v>
      </c>
      <c r="CJ381" s="76">
        <f>IFERROR(M381/'Class Sum-TH'!M381,0)</f>
        <v>0.61087711160109992</v>
      </c>
    </row>
    <row r="382" spans="1:88" ht="13.5" thickBot="1" x14ac:dyDescent="0.25">
      <c r="F382" s="78" t="s">
        <v>45</v>
      </c>
      <c r="G382" s="61"/>
      <c r="H382" s="43">
        <f t="shared" si="125"/>
        <v>-265.77</v>
      </c>
      <c r="I382" s="44">
        <f t="shared" si="125"/>
        <v>15462.599999999999</v>
      </c>
      <c r="J382" s="44">
        <f t="shared" si="125"/>
        <v>1001.52</v>
      </c>
      <c r="K382" s="44">
        <f t="shared" si="125"/>
        <v>74833.169999999984</v>
      </c>
      <c r="L382" s="44">
        <f t="shared" si="125"/>
        <v>20154.8</v>
      </c>
      <c r="M382" s="79">
        <f t="shared" si="126"/>
        <v>111186.31999999999</v>
      </c>
      <c r="O382" s="42"/>
      <c r="P382" s="42"/>
      <c r="Q382" s="42"/>
      <c r="R382" s="42"/>
      <c r="S382" s="42"/>
      <c r="T382" s="80" t="s">
        <v>45</v>
      </c>
      <c r="U382" s="44">
        <f>SUMIF($M$35:$M$41,"&lt;&gt;0",U$35:U$41)</f>
        <v>-192.04</v>
      </c>
      <c r="V382" s="44">
        <f>SUMIF($M$35:$M$41,"&lt;&gt;0",V$35:V$41)</f>
        <v>14630.16</v>
      </c>
      <c r="W382" s="44">
        <f>SUMIF($M$35:$M$41,"&lt;&gt;0",W$35:W$41)</f>
        <v>662.17000000000007</v>
      </c>
      <c r="X382" s="44">
        <f>SUMIF($M$35:$M$41,"&lt;&gt;0",X$35:X$41)</f>
        <v>67635.010000000009</v>
      </c>
      <c r="Y382" s="44">
        <f>SUMIF($M$35:$M$41,"&lt;&gt;0",Y$35:Y$41)</f>
        <v>22386.78</v>
      </c>
      <c r="Z382" s="79">
        <f t="shared" si="127"/>
        <v>105122.08</v>
      </c>
      <c r="AA382" s="44">
        <f t="shared" si="128"/>
        <v>-73.72999999999999</v>
      </c>
      <c r="AB382" s="44">
        <f t="shared" si="128"/>
        <v>832.43999999999869</v>
      </c>
      <c r="AC382" s="44">
        <f t="shared" si="128"/>
        <v>339.34999999999991</v>
      </c>
      <c r="AD382" s="44">
        <f t="shared" si="128"/>
        <v>7198.1599999999744</v>
      </c>
      <c r="AE382" s="44">
        <f t="shared" si="128"/>
        <v>-2231.9799999999996</v>
      </c>
      <c r="AF382" s="46">
        <f t="shared" si="128"/>
        <v>6064.2399999999907</v>
      </c>
      <c r="AG382" s="56">
        <f t="shared" si="129"/>
        <v>0.38393043116017495</v>
      </c>
      <c r="AH382" s="56">
        <f t="shared" si="129"/>
        <v>5.6898899260158377E-2</v>
      </c>
      <c r="AI382" s="56">
        <f t="shared" si="129"/>
        <v>0.51248168899225255</v>
      </c>
      <c r="AJ382" s="56">
        <f t="shared" si="129"/>
        <v>0.10642653856338564</v>
      </c>
      <c r="AK382" s="56">
        <f t="shared" si="129"/>
        <v>-9.9700805564712724E-2</v>
      </c>
      <c r="AL382" s="81">
        <f t="shared" si="129"/>
        <v>5.7687595222621076E-2</v>
      </c>
      <c r="AM382" s="43">
        <f t="shared" si="130"/>
        <v>-265.77</v>
      </c>
      <c r="AN382" s="44">
        <f t="shared" si="130"/>
        <v>3426.4900000000002</v>
      </c>
      <c r="AO382" s="44">
        <f t="shared" si="130"/>
        <v>377.05</v>
      </c>
      <c r="AP382" s="44">
        <f t="shared" si="130"/>
        <v>29364.300000000003</v>
      </c>
      <c r="AQ382" s="44">
        <f t="shared" si="130"/>
        <v>6150.46</v>
      </c>
      <c r="AR382" s="79">
        <f t="shared" si="131"/>
        <v>39052.530000000006</v>
      </c>
      <c r="AS382" s="43">
        <f>SUMIF($M$35:$M$41,"&lt;&gt;0",AS$35:AS$41)</f>
        <v>-192.04</v>
      </c>
      <c r="AT382" s="44">
        <f>SUMIF($M$35:$M$41,"&lt;&gt;0",AT$35:AT$41)</f>
        <v>3277.38</v>
      </c>
      <c r="AU382" s="44">
        <f>SUMIF($M$35:$M$41,"&lt;&gt;0",AU$35:AU$41)</f>
        <v>132.52000000000001</v>
      </c>
      <c r="AV382" s="44">
        <f>SUMIF($M$35:$M$41,"&lt;&gt;0",AV$35:AV$41)</f>
        <v>22161.15</v>
      </c>
      <c r="AW382" s="44">
        <f>SUMIF($M$35:$M$41,"&lt;&gt;0",AW$35:AW$41)</f>
        <v>6310.81</v>
      </c>
      <c r="AX382" s="79">
        <f t="shared" si="132"/>
        <v>31689.820000000003</v>
      </c>
      <c r="AY382" s="43">
        <f t="shared" si="133"/>
        <v>-73.72999999999999</v>
      </c>
      <c r="AZ382" s="44">
        <f t="shared" si="133"/>
        <v>149.11000000000013</v>
      </c>
      <c r="BA382" s="44">
        <f t="shared" si="133"/>
        <v>244.53</v>
      </c>
      <c r="BB382" s="44">
        <f t="shared" si="133"/>
        <v>7203.1500000000015</v>
      </c>
      <c r="BC382" s="44">
        <f t="shared" si="133"/>
        <v>-160.35000000000036</v>
      </c>
      <c r="BD382" s="79">
        <f t="shared" si="133"/>
        <v>7362.7100000000028</v>
      </c>
      <c r="BE382" s="82">
        <f t="shared" si="134"/>
        <v>0.38393043116017495</v>
      </c>
      <c r="BF382" s="56">
        <f t="shared" si="134"/>
        <v>4.5496707736057497E-2</v>
      </c>
      <c r="BG382" s="56">
        <f t="shared" si="134"/>
        <v>1.8452309085421068</v>
      </c>
      <c r="BH382" s="56">
        <f t="shared" si="134"/>
        <v>0.32503502751436641</v>
      </c>
      <c r="BI382" s="56">
        <f t="shared" si="134"/>
        <v>-2.5408782707766572E-2</v>
      </c>
      <c r="BJ382" s="81">
        <f t="shared" si="134"/>
        <v>0.23233675672503037</v>
      </c>
      <c r="BK382" s="82">
        <f t="shared" si="135"/>
        <v>1</v>
      </c>
      <c r="BL382" s="56">
        <f t="shared" si="135"/>
        <v>0.22159856686456356</v>
      </c>
      <c r="BM382" s="56">
        <f t="shared" si="135"/>
        <v>0.37647775381420245</v>
      </c>
      <c r="BN382" s="56">
        <f t="shared" si="135"/>
        <v>0.39239684754768517</v>
      </c>
      <c r="BO382" s="56">
        <f t="shared" si="135"/>
        <v>0.30516105344632544</v>
      </c>
      <c r="BP382" s="81">
        <f t="shared" si="135"/>
        <v>0.3512350260355771</v>
      </c>
      <c r="BQ382" s="82">
        <f t="shared" si="136"/>
        <v>1</v>
      </c>
      <c r="BR382" s="56">
        <f t="shared" si="136"/>
        <v>0.22401532177365116</v>
      </c>
      <c r="BS382" s="56">
        <f t="shared" si="136"/>
        <v>0.20012987601371249</v>
      </c>
      <c r="BT382" s="56">
        <f t="shared" si="136"/>
        <v>0.32765796885370457</v>
      </c>
      <c r="BU382" s="56">
        <f t="shared" si="136"/>
        <v>0.28189896001122094</v>
      </c>
      <c r="BV382" s="81">
        <f t="shared" si="136"/>
        <v>0.30145731515205942</v>
      </c>
      <c r="BW382" s="82">
        <f t="shared" si="137"/>
        <v>0</v>
      </c>
      <c r="BX382" s="56">
        <f t="shared" si="137"/>
        <v>-2.4167549090876039E-3</v>
      </c>
      <c r="BY382" s="56">
        <f t="shared" si="137"/>
        <v>0.17634787780048997</v>
      </c>
      <c r="BZ382" s="56">
        <f t="shared" si="137"/>
        <v>6.4738878693980595E-2</v>
      </c>
      <c r="CA382" s="56">
        <f t="shared" si="137"/>
        <v>2.3262093435104492E-2</v>
      </c>
      <c r="CB382" s="81">
        <f t="shared" si="137"/>
        <v>4.9777710883517678E-2</v>
      </c>
      <c r="CC382" s="43">
        <f t="shared" si="138"/>
        <v>0</v>
      </c>
      <c r="CD382" s="44">
        <f t="shared" si="138"/>
        <v>-24.16754909087604</v>
      </c>
      <c r="CE382" s="44">
        <f t="shared" si="138"/>
        <v>1763.4787780048996</v>
      </c>
      <c r="CF382" s="44">
        <f t="shared" si="138"/>
        <v>647.38878693980598</v>
      </c>
      <c r="CG382" s="44">
        <f t="shared" si="138"/>
        <v>232.62093435104492</v>
      </c>
      <c r="CH382" s="46">
        <f t="shared" si="138"/>
        <v>497.77710883517676</v>
      </c>
      <c r="CI382" s="81">
        <f>IFERROR(M382/'Class Sum-WR'!M382,0)</f>
        <v>0.18094417546662081</v>
      </c>
      <c r="CJ382" s="81">
        <f>IFERROR(M382/'Class Sum-TH'!M382,0)</f>
        <v>0.68386785432388364</v>
      </c>
    </row>
    <row r="383" spans="1:88" x14ac:dyDescent="0.2">
      <c r="A383" t="s">
        <v>46</v>
      </c>
      <c r="B383" t="s">
        <v>46</v>
      </c>
      <c r="C383" t="s">
        <v>47</v>
      </c>
      <c r="D383" t="s">
        <v>47</v>
      </c>
      <c r="F383" s="83" t="s">
        <v>48</v>
      </c>
      <c r="G383" s="60"/>
      <c r="H383" s="32">
        <f>SUM(H379:H382)</f>
        <v>-1189.06</v>
      </c>
      <c r="I383" s="5">
        <f>SUM(I379:I382)</f>
        <v>69045.010000000009</v>
      </c>
      <c r="J383" s="5">
        <f>SUM(J379:J382)</f>
        <v>5004.5599999999995</v>
      </c>
      <c r="K383" s="5">
        <f>SUM(K379:K382)</f>
        <v>254320.62999999995</v>
      </c>
      <c r="L383" s="5">
        <f>SUM(L379:L382)</f>
        <v>105407.05</v>
      </c>
      <c r="M383" s="74">
        <f t="shared" si="126"/>
        <v>432588.18999999994</v>
      </c>
      <c r="N383" s="3" t="s">
        <v>49</v>
      </c>
      <c r="O383" t="s">
        <v>49</v>
      </c>
      <c r="P383" t="s">
        <v>47</v>
      </c>
      <c r="Q383" t="s">
        <v>47</v>
      </c>
      <c r="R383"/>
      <c r="T383" s="84" t="s">
        <v>48</v>
      </c>
      <c r="U383" s="5">
        <f>SUM(U379:U382)</f>
        <v>-1314.4099999999999</v>
      </c>
      <c r="V383" s="5">
        <f>SUM(V379:V382)</f>
        <v>73988.77</v>
      </c>
      <c r="W383" s="5">
        <f>SUM(W379:W382)</f>
        <v>4441.17</v>
      </c>
      <c r="X383" s="5">
        <f>SUM(X379:X382)</f>
        <v>247211.29</v>
      </c>
      <c r="Y383" s="5">
        <f>SUM(Y379:Y382)</f>
        <v>109211.04000000001</v>
      </c>
      <c r="Z383" s="74">
        <f t="shared" si="127"/>
        <v>433537.86</v>
      </c>
      <c r="AA383" s="2">
        <f t="shared" si="128"/>
        <v>125.34999999999991</v>
      </c>
      <c r="AB383" s="2">
        <f t="shared" si="128"/>
        <v>-4943.7599999999948</v>
      </c>
      <c r="AC383" s="2">
        <f t="shared" si="128"/>
        <v>563.38999999999942</v>
      </c>
      <c r="AD383" s="2">
        <f t="shared" si="128"/>
        <v>7109.3399999999383</v>
      </c>
      <c r="AE383" s="2">
        <f t="shared" si="128"/>
        <v>-3803.9900000000052</v>
      </c>
      <c r="AF383" s="30">
        <f t="shared" si="128"/>
        <v>-949.67000000004191</v>
      </c>
      <c r="AG383" s="38">
        <f t="shared" si="129"/>
        <v>-9.5365981695209198E-2</v>
      </c>
      <c r="AH383" s="38">
        <f t="shared" si="129"/>
        <v>-6.6817707606167731E-2</v>
      </c>
      <c r="AI383" s="38">
        <f t="shared" si="129"/>
        <v>0.12685621131368521</v>
      </c>
      <c r="AJ383" s="38">
        <f t="shared" si="129"/>
        <v>2.8758152590846228E-2</v>
      </c>
      <c r="AK383" s="38">
        <f t="shared" si="129"/>
        <v>-3.4831551828459879E-2</v>
      </c>
      <c r="AL383" s="76">
        <f t="shared" si="129"/>
        <v>-2.1905122657570018E-3</v>
      </c>
      <c r="AM383" s="32">
        <f>SUM(AM379:AM382)</f>
        <v>-1189.06</v>
      </c>
      <c r="AN383" s="5">
        <f>SUM(AN379:AN382)</f>
        <v>15294.730000000001</v>
      </c>
      <c r="AO383" s="5">
        <f>SUM(AO379:AO382)</f>
        <v>1173.4899999999998</v>
      </c>
      <c r="AP383" s="5">
        <f>SUM(AP379:AP382)</f>
        <v>91020.18</v>
      </c>
      <c r="AQ383" s="5">
        <f>SUM(AQ379:AQ382)</f>
        <v>30725.489999999998</v>
      </c>
      <c r="AR383" s="74">
        <f t="shared" si="131"/>
        <v>137024.82999999999</v>
      </c>
      <c r="AS383" s="32">
        <f>SUM(AS379:AS382)</f>
        <v>-1314.4099999999999</v>
      </c>
      <c r="AT383" s="5">
        <f>SUM(AT379:AT382)</f>
        <v>16489.530000000002</v>
      </c>
      <c r="AU383" s="5">
        <f>SUM(AU379:AU382)</f>
        <v>1533.03</v>
      </c>
      <c r="AV383" s="5">
        <f>SUM(AV379:AV382)</f>
        <v>75314.06</v>
      </c>
      <c r="AW383" s="5">
        <f>SUM(AW379:AW382)</f>
        <v>29734.51</v>
      </c>
      <c r="AX383" s="74">
        <f t="shared" si="132"/>
        <v>121756.71999999999</v>
      </c>
      <c r="AY383" s="32">
        <f t="shared" si="133"/>
        <v>125.34999999999991</v>
      </c>
      <c r="AZ383" s="5">
        <f t="shared" si="133"/>
        <v>-1194.8000000000011</v>
      </c>
      <c r="BA383" s="5">
        <f t="shared" si="133"/>
        <v>-359.54000000000019</v>
      </c>
      <c r="BB383" s="5">
        <f t="shared" si="133"/>
        <v>15706.119999999995</v>
      </c>
      <c r="BC383" s="5">
        <f t="shared" si="133"/>
        <v>990.97999999999956</v>
      </c>
      <c r="BD383" s="74">
        <f t="shared" si="133"/>
        <v>15268.11</v>
      </c>
      <c r="BE383" s="77">
        <f t="shared" si="134"/>
        <v>-9.5365981695209198E-2</v>
      </c>
      <c r="BF383" s="38">
        <f t="shared" si="134"/>
        <v>-7.2458099169594337E-2</v>
      </c>
      <c r="BG383" s="38">
        <f t="shared" si="134"/>
        <v>-0.23452900465092019</v>
      </c>
      <c r="BH383" s="38">
        <f t="shared" si="134"/>
        <v>0.2085416720330838</v>
      </c>
      <c r="BI383" s="38">
        <f t="shared" si="134"/>
        <v>3.3327604860480281E-2</v>
      </c>
      <c r="BJ383" s="76">
        <f t="shared" si="134"/>
        <v>0.12539849956536281</v>
      </c>
      <c r="BK383" s="77">
        <f t="shared" si="135"/>
        <v>1</v>
      </c>
      <c r="BL383" s="38">
        <f t="shared" si="135"/>
        <v>0.22151825309316342</v>
      </c>
      <c r="BM383" s="38">
        <f t="shared" si="135"/>
        <v>0.23448415045478521</v>
      </c>
      <c r="BN383" s="38">
        <f t="shared" si="135"/>
        <v>0.3578953858363752</v>
      </c>
      <c r="BO383" s="38">
        <f t="shared" si="135"/>
        <v>0.2914936904125483</v>
      </c>
      <c r="BP383" s="76">
        <f t="shared" si="135"/>
        <v>0.31675582729154028</v>
      </c>
      <c r="BQ383" s="77">
        <f t="shared" si="136"/>
        <v>1</v>
      </c>
      <c r="BR383" s="38">
        <f t="shared" si="136"/>
        <v>0.22286530780279226</v>
      </c>
      <c r="BS383" s="38">
        <f t="shared" si="136"/>
        <v>0.34518606583400319</v>
      </c>
      <c r="BT383" s="38">
        <f t="shared" si="136"/>
        <v>0.30465461346850298</v>
      </c>
      <c r="BU383" s="38">
        <f t="shared" si="136"/>
        <v>0.27226652177289035</v>
      </c>
      <c r="BV383" s="76">
        <f t="shared" si="136"/>
        <v>0.28084449187436594</v>
      </c>
      <c r="BW383" s="77">
        <f t="shared" si="137"/>
        <v>0</v>
      </c>
      <c r="BX383" s="38">
        <f t="shared" si="137"/>
        <v>-1.3470547096288421E-3</v>
      </c>
      <c r="BY383" s="38">
        <f t="shared" si="137"/>
        <v>-0.11070191537921797</v>
      </c>
      <c r="BZ383" s="38">
        <f t="shared" si="137"/>
        <v>5.3240772367872224E-2</v>
      </c>
      <c r="CA383" s="38">
        <f t="shared" si="137"/>
        <v>1.9227168639657954E-2</v>
      </c>
      <c r="CB383" s="76">
        <f t="shared" si="137"/>
        <v>3.5911335417174339E-2</v>
      </c>
      <c r="CC383" s="28">
        <f t="shared" si="138"/>
        <v>0</v>
      </c>
      <c r="CD383" s="2">
        <f t="shared" si="138"/>
        <v>-13.470547096288421</v>
      </c>
      <c r="CE383" s="2">
        <f t="shared" si="138"/>
        <v>-1107.0191537921798</v>
      </c>
      <c r="CF383" s="2">
        <f t="shared" si="138"/>
        <v>532.40772367872228</v>
      </c>
      <c r="CG383" s="2">
        <f t="shared" si="138"/>
        <v>192.27168639657955</v>
      </c>
      <c r="CH383" s="30">
        <f t="shared" si="138"/>
        <v>359.11335417174337</v>
      </c>
      <c r="CI383" s="76">
        <f>IFERROR(M383/'Class Sum-WR'!M383,0)</f>
        <v>0.16866397071692066</v>
      </c>
      <c r="CJ383" s="76">
        <f>IFERROR(M383/'Class Sum-TH'!M383,0)</f>
        <v>0.62400616083705995</v>
      </c>
    </row>
    <row r="384" spans="1:88" ht="13.5" thickBot="1" x14ac:dyDescent="0.25">
      <c r="A384" t="s">
        <v>46</v>
      </c>
      <c r="B384" t="s">
        <v>46</v>
      </c>
      <c r="C384" t="s">
        <v>47</v>
      </c>
      <c r="D384" t="s">
        <v>47</v>
      </c>
      <c r="F384" s="78" t="s">
        <v>50</v>
      </c>
      <c r="G384" s="61"/>
      <c r="H384" s="48">
        <f>SUMIFS(H$7:H$377,$B$7:$B$377,$B384,$D$7:$D$377,$D384)</f>
        <v>-947.47</v>
      </c>
      <c r="I384" s="49">
        <f>SUMIFS(I$7:I$377,$B$7:$B$377,$B384,$D$7:$D$377,$D384)</f>
        <v>67045.570000000007</v>
      </c>
      <c r="J384" s="49">
        <f>SUMIFS(J$7:J$377,$B$7:$B$377,$B384,$D$7:$D$377,$D384)</f>
        <v>3929.1299999999997</v>
      </c>
      <c r="K384" s="49">
        <f>SUMIFS(K$7:K$377,$B$7:$B$377,$B384,$D$7:$D$377,$D384)</f>
        <v>256308.75000000003</v>
      </c>
      <c r="L384" s="49">
        <f>SUMIFS(L$7:L$377,$B$7:$B$377,$B384,$D$7:$D$377,$D384)</f>
        <v>93764.43</v>
      </c>
      <c r="M384" s="79">
        <f t="shared" si="126"/>
        <v>420100.41000000003</v>
      </c>
      <c r="N384" s="3" t="s">
        <v>49</v>
      </c>
      <c r="O384" s="42" t="s">
        <v>49</v>
      </c>
      <c r="P384" s="42" t="s">
        <v>47</v>
      </c>
      <c r="Q384" s="42" t="s">
        <v>47</v>
      </c>
      <c r="R384" s="42"/>
      <c r="S384" s="42"/>
      <c r="T384" s="80" t="s">
        <v>50</v>
      </c>
      <c r="U384" s="49">
        <f>SUMIFS(U$7:U$377,$M$7:$M$377,"&lt;&gt;0",$O$7:$O$377,$O384,$Q$7:$Q$377,$Q384)</f>
        <v>-916.32999999999993</v>
      </c>
      <c r="V384" s="49">
        <f>SUMIFS(V$7:V$377,$M$7:$M$377,"&lt;&gt;0",$O$7:$O$377,$O384,$Q$7:$Q$377,$Q384)</f>
        <v>71726.36</v>
      </c>
      <c r="W384" s="49">
        <f>SUMIFS(W$7:W$377,$M$7:$M$377,"&lt;&gt;0",$O$7:$O$377,$O384,$Q$7:$Q$377,$Q384)</f>
        <v>3689.2300000000005</v>
      </c>
      <c r="X384" s="49">
        <f>SUMIFS(X$7:X$377,$M$7:$M$377,"&lt;&gt;0",$O$7:$O$377,$O384,$Q$7:$Q$377,$Q384)</f>
        <v>233825.51999999996</v>
      </c>
      <c r="Y384" s="49">
        <f>SUMIFS(Y$7:Y$377,$M$7:$M$377,"&lt;&gt;0",$O$7:$O$377,$O384,$Q$7:$Q$377,$Q384)</f>
        <v>102933.94999999998</v>
      </c>
      <c r="Z384" s="79">
        <f t="shared" si="127"/>
        <v>411258.73</v>
      </c>
      <c r="AA384" s="44">
        <f t="shared" si="128"/>
        <v>-31.1400000000001</v>
      </c>
      <c r="AB384" s="44">
        <f t="shared" si="128"/>
        <v>-4680.7899999999936</v>
      </c>
      <c r="AC384" s="44">
        <f t="shared" si="128"/>
        <v>239.89999999999918</v>
      </c>
      <c r="AD384" s="44">
        <f t="shared" si="128"/>
        <v>22483.230000000069</v>
      </c>
      <c r="AE384" s="44">
        <f t="shared" si="128"/>
        <v>-9169.5199999999895</v>
      </c>
      <c r="AF384" s="46">
        <f t="shared" si="128"/>
        <v>8841.6800000000512</v>
      </c>
      <c r="AG384" s="56">
        <f t="shared" si="129"/>
        <v>3.3983390263333191E-2</v>
      </c>
      <c r="AH384" s="56">
        <f t="shared" si="129"/>
        <v>-6.5258992649285336E-2</v>
      </c>
      <c r="AI384" s="56">
        <f t="shared" si="129"/>
        <v>6.5027119480216514E-2</v>
      </c>
      <c r="AJ384" s="56">
        <f t="shared" si="129"/>
        <v>9.615387576172213E-2</v>
      </c>
      <c r="AK384" s="56">
        <f t="shared" si="129"/>
        <v>-8.9081590670522126E-2</v>
      </c>
      <c r="AL384" s="81">
        <f t="shared" si="129"/>
        <v>2.149906945440417E-2</v>
      </c>
      <c r="AM384" s="48">
        <f>SUMIFS(AM$7:AM$377,$B$7:$B$377,$B384,$D$7:$D$377,$D384)</f>
        <v>-947.47</v>
      </c>
      <c r="AN384" s="49">
        <f>SUMIFS(AN$7:AN$377,$B$7:$B$377,$B384,$D$7:$D$377,$D384)</f>
        <v>14668.04</v>
      </c>
      <c r="AO384" s="49">
        <f>SUMIFS(AO$7:AO$377,$B$7:$B$377,$B384,$D$7:$D$377,$D384)</f>
        <v>461.09</v>
      </c>
      <c r="AP384" s="49">
        <f>SUMIFS(AP$7:AP$377,$B$7:$B$377,$B384,$D$7:$D$377,$D384)</f>
        <v>89183.459999999977</v>
      </c>
      <c r="AQ384" s="49">
        <f>SUMIFS(AQ$7:AQ$377,$B$7:$B$377,$B384,$D$7:$D$377,$D384)</f>
        <v>28281.169999999995</v>
      </c>
      <c r="AR384" s="79">
        <f t="shared" si="131"/>
        <v>131646.28999999998</v>
      </c>
      <c r="AS384" s="48">
        <f>SUMIFS(AS$7:AS$377,$M$7:$M$377,"&lt;&gt;0",$O$7:$O$377,$O384,$Q$7:$Q$377,$Q384)</f>
        <v>-916.32999999999993</v>
      </c>
      <c r="AT384" s="49">
        <f>SUMIFS(AT$7:AT$377,$M$7:$M$377,"&lt;&gt;0",$O$7:$O$377,$O384,$Q$7:$Q$377,$Q384)</f>
        <v>15980.719999999998</v>
      </c>
      <c r="AU384" s="49">
        <f>SUMIFS(AU$7:AU$377,$M$7:$M$377,"&lt;&gt;0",$O$7:$O$377,$O384,$Q$7:$Q$377,$Q384)</f>
        <v>1435.1</v>
      </c>
      <c r="AV384" s="49">
        <f>SUMIFS(AV$7:AV$377,$M$7:$M$377,"&lt;&gt;0",$O$7:$O$377,$O384,$Q$7:$Q$377,$Q384)</f>
        <v>70822.009999999995</v>
      </c>
      <c r="AW384" s="49">
        <f>SUMIFS(AW$7:AW$377,$M$7:$M$377,"&lt;&gt;0",$O$7:$O$377,$O384,$Q$7:$Q$377,$Q384)</f>
        <v>28634.339999999997</v>
      </c>
      <c r="AX384" s="79">
        <f t="shared" si="132"/>
        <v>115955.84</v>
      </c>
      <c r="AY384" s="48">
        <f t="shared" si="133"/>
        <v>-31.1400000000001</v>
      </c>
      <c r="AZ384" s="49">
        <f t="shared" si="133"/>
        <v>-1312.6799999999967</v>
      </c>
      <c r="BA384" s="49">
        <f t="shared" si="133"/>
        <v>-974.01</v>
      </c>
      <c r="BB384" s="49">
        <f t="shared" si="133"/>
        <v>18361.449999999983</v>
      </c>
      <c r="BC384" s="49">
        <f t="shared" si="133"/>
        <v>-353.17000000000189</v>
      </c>
      <c r="BD384" s="79">
        <f t="shared" si="133"/>
        <v>15690.449999999983</v>
      </c>
      <c r="BE384" s="82">
        <f t="shared" si="134"/>
        <v>3.3983390263333191E-2</v>
      </c>
      <c r="BF384" s="56">
        <f t="shared" si="134"/>
        <v>-8.2141480483983009E-2</v>
      </c>
      <c r="BG384" s="56">
        <f t="shared" si="134"/>
        <v>-0.67870531670266887</v>
      </c>
      <c r="BH384" s="56">
        <f t="shared" si="134"/>
        <v>0.25926191589309572</v>
      </c>
      <c r="BI384" s="56">
        <f t="shared" si="134"/>
        <v>-1.2333792222904455E-2</v>
      </c>
      <c r="BJ384" s="81">
        <f t="shared" si="134"/>
        <v>0.1353140126448136</v>
      </c>
      <c r="BK384" s="82">
        <f t="shared" si="135"/>
        <v>1</v>
      </c>
      <c r="BL384" s="56">
        <f t="shared" si="135"/>
        <v>0.21877716902101063</v>
      </c>
      <c r="BM384" s="56">
        <f t="shared" si="135"/>
        <v>0.11735167836136753</v>
      </c>
      <c r="BN384" s="56">
        <f t="shared" si="135"/>
        <v>0.34795323998888045</v>
      </c>
      <c r="BO384" s="56">
        <f t="shared" si="135"/>
        <v>0.30161938807712046</v>
      </c>
      <c r="BP384" s="81">
        <f t="shared" si="135"/>
        <v>0.31336863013297217</v>
      </c>
      <c r="BQ384" s="82">
        <f t="shared" si="136"/>
        <v>1</v>
      </c>
      <c r="BR384" s="56">
        <f t="shared" si="136"/>
        <v>0.22280121283165627</v>
      </c>
      <c r="BS384" s="56">
        <f t="shared" si="136"/>
        <v>0.38899716200941653</v>
      </c>
      <c r="BT384" s="56">
        <f t="shared" si="136"/>
        <v>0.30288400513340036</v>
      </c>
      <c r="BU384" s="56">
        <f t="shared" si="136"/>
        <v>0.2781816883545225</v>
      </c>
      <c r="BV384" s="81">
        <f t="shared" si="136"/>
        <v>0.2819535040630019</v>
      </c>
      <c r="BW384" s="82">
        <f t="shared" si="137"/>
        <v>0</v>
      </c>
      <c r="BX384" s="56">
        <f t="shared" si="137"/>
        <v>-4.0240438106456389E-3</v>
      </c>
      <c r="BY384" s="56">
        <f t="shared" si="137"/>
        <v>-0.27164548364804897</v>
      </c>
      <c r="BZ384" s="56">
        <f t="shared" si="137"/>
        <v>4.5069234855480089E-2</v>
      </c>
      <c r="CA384" s="56">
        <f t="shared" si="137"/>
        <v>2.343769972259796E-2</v>
      </c>
      <c r="CB384" s="81">
        <f t="shared" si="137"/>
        <v>3.1415126069970267E-2</v>
      </c>
      <c r="CC384" s="43">
        <f t="shared" si="138"/>
        <v>0</v>
      </c>
      <c r="CD384" s="44">
        <f t="shared" si="138"/>
        <v>-40.240438106456388</v>
      </c>
      <c r="CE384" s="44">
        <f t="shared" si="138"/>
        <v>-2716.4548364804896</v>
      </c>
      <c r="CF384" s="44">
        <f t="shared" si="138"/>
        <v>450.6923485548009</v>
      </c>
      <c r="CG384" s="44">
        <f t="shared" si="138"/>
        <v>234.37699722597961</v>
      </c>
      <c r="CH384" s="46">
        <f t="shared" si="138"/>
        <v>314.15126069970268</v>
      </c>
      <c r="CI384" s="81">
        <f>IFERROR(M384/'Class Sum-WR'!M384,0)</f>
        <v>0.16248019380553627</v>
      </c>
      <c r="CJ384" s="81">
        <f>IFERROR(M384/'Class Sum-TH'!M384,0)</f>
        <v>0.61394460176181043</v>
      </c>
    </row>
    <row r="385" spans="1:88" ht="13.5" thickBot="1" x14ac:dyDescent="0.25">
      <c r="F385"/>
      <c r="H385"/>
      <c r="I385"/>
      <c r="J385"/>
      <c r="K385"/>
      <c r="L385"/>
      <c r="M385"/>
      <c r="O385"/>
      <c r="P385"/>
      <c r="Q385"/>
      <c r="R385"/>
      <c r="U385"/>
      <c r="V385"/>
      <c r="W385"/>
      <c r="X385"/>
      <c r="Y385"/>
      <c r="Z385"/>
      <c r="AA385" s="2"/>
      <c r="AB385" s="2"/>
      <c r="AC385" s="2"/>
      <c r="AD385" s="2"/>
      <c r="AE385" s="2"/>
      <c r="AF385" s="3"/>
      <c r="AG385" s="38"/>
      <c r="AH385" s="38"/>
      <c r="AI385" s="38"/>
      <c r="AJ385" s="38"/>
      <c r="AK385" s="38"/>
      <c r="AL385" s="85"/>
      <c r="BE385" s="38"/>
      <c r="BF385" s="38"/>
      <c r="BG385" s="38"/>
      <c r="BH385" s="38"/>
      <c r="BI385" s="38"/>
      <c r="BJ385" s="38"/>
      <c r="BK385" s="38"/>
      <c r="BL385" s="38"/>
      <c r="BM385" s="38"/>
      <c r="BN385" s="38"/>
      <c r="BO385" s="38"/>
      <c r="BP385" s="38"/>
      <c r="BQ385" s="38"/>
      <c r="BR385" s="38"/>
      <c r="BS385" s="38"/>
      <c r="BT385" s="38"/>
      <c r="BU385" s="38"/>
      <c r="BV385" s="38"/>
      <c r="BW385" s="38"/>
      <c r="BX385" s="38"/>
      <c r="BY385" s="38"/>
      <c r="BZ385" s="38"/>
      <c r="CA385" s="38"/>
      <c r="CB385" s="38"/>
      <c r="CC385" s="2"/>
      <c r="CD385" s="2"/>
      <c r="CE385" s="2"/>
      <c r="CF385" s="2"/>
      <c r="CG385" s="2"/>
      <c r="CH385" s="2"/>
    </row>
    <row r="386" spans="1:88" x14ac:dyDescent="0.2">
      <c r="F386" s="62" t="s">
        <v>51</v>
      </c>
      <c r="G386" s="63"/>
      <c r="H386" s="64">
        <f t="shared" ref="H386:L390" si="139">SUMIF($E$14:$E$377,$F386,H$14:H$377)</f>
        <v>-246.09</v>
      </c>
      <c r="I386" s="65">
        <f t="shared" si="139"/>
        <v>15407.02</v>
      </c>
      <c r="J386" s="65">
        <f t="shared" si="139"/>
        <v>1066.3899999999999</v>
      </c>
      <c r="K386" s="65">
        <f t="shared" si="139"/>
        <v>61852.65</v>
      </c>
      <c r="L386" s="65">
        <f t="shared" si="139"/>
        <v>23556.21</v>
      </c>
      <c r="M386" s="66">
        <f t="shared" ref="M386:M392" si="140">SUM(H386:L386)</f>
        <v>101636.18</v>
      </c>
      <c r="O386" s="67"/>
      <c r="P386" s="67"/>
      <c r="Q386" s="67"/>
      <c r="R386" s="67"/>
      <c r="S386" s="67"/>
      <c r="T386" s="68" t="s">
        <v>51</v>
      </c>
      <c r="U386" s="65">
        <f>SUMIF($M$42:$M$48,"&lt;&gt;0",U$42:U$48)</f>
        <v>-245.29</v>
      </c>
      <c r="V386" s="65">
        <f>SUMIF($M$42:$M$48,"&lt;&gt;0",V$42:V$48)</f>
        <v>19500.84</v>
      </c>
      <c r="W386" s="65">
        <f>SUMIF($M$42:$M$48,"&lt;&gt;0",W$42:W$48)</f>
        <v>1163.1300000000001</v>
      </c>
      <c r="X386" s="65">
        <f>SUMIF($M$42:$M$48,"&lt;&gt;0",X$42:X$48)</f>
        <v>54837.5</v>
      </c>
      <c r="Y386" s="65">
        <f>SUMIF($M$42:$M$48,"&lt;&gt;0",Y$42:Y$48)</f>
        <v>28093.71</v>
      </c>
      <c r="Z386" s="66">
        <f t="shared" ref="Z386:Z392" si="141">SUM(U386:Y386)</f>
        <v>103349.88999999998</v>
      </c>
      <c r="AA386" s="64">
        <f t="shared" ref="AA386:AF392" si="142">+H386-U386</f>
        <v>-0.80000000000001137</v>
      </c>
      <c r="AB386" s="65">
        <f t="shared" si="142"/>
        <v>-4093.8199999999997</v>
      </c>
      <c r="AC386" s="65">
        <f t="shared" si="142"/>
        <v>-96.740000000000236</v>
      </c>
      <c r="AD386" s="65">
        <f t="shared" si="142"/>
        <v>7015.1500000000015</v>
      </c>
      <c r="AE386" s="86">
        <f t="shared" si="142"/>
        <v>-4537.5</v>
      </c>
      <c r="AF386" s="87">
        <f t="shared" si="142"/>
        <v>-1713.7099999999919</v>
      </c>
      <c r="AG386" s="70">
        <f t="shared" ref="AG386:AL392" si="143">IFERROR(AA386/U386,"")</f>
        <v>3.261445635778105E-3</v>
      </c>
      <c r="AH386" s="70">
        <f t="shared" si="143"/>
        <v>-0.20993044402189853</v>
      </c>
      <c r="AI386" s="70">
        <f t="shared" si="143"/>
        <v>-8.3172130372357544E-2</v>
      </c>
      <c r="AJ386" s="70">
        <f t="shared" si="143"/>
        <v>0.12792614542967862</v>
      </c>
      <c r="AK386" s="70">
        <f t="shared" si="143"/>
        <v>-0.16151302195402459</v>
      </c>
      <c r="AL386" s="71">
        <f t="shared" si="143"/>
        <v>-1.6581633516978025E-2</v>
      </c>
      <c r="AM386" s="64">
        <f t="shared" ref="AM386:AQ390" si="144">SUMIF($E$14:$E$377,$F386,AM$14:AM$377)</f>
        <v>-246.09</v>
      </c>
      <c r="AN386" s="65">
        <f t="shared" si="144"/>
        <v>3324.5299999999997</v>
      </c>
      <c r="AO386" s="65">
        <f t="shared" si="144"/>
        <v>159.28</v>
      </c>
      <c r="AP386" s="65">
        <f t="shared" si="144"/>
        <v>20237.93</v>
      </c>
      <c r="AQ386" s="65">
        <f t="shared" si="144"/>
        <v>7252.5</v>
      </c>
      <c r="AR386" s="66">
        <f t="shared" ref="AR386:AR392" si="145">SUM(AM386:AQ386)</f>
        <v>30728.15</v>
      </c>
      <c r="AS386" s="64">
        <f>SUMIF($M$42:$M$48,"&lt;&gt;0",AS$42:AS$48)</f>
        <v>-245.29</v>
      </c>
      <c r="AT386" s="65">
        <f>SUMIF($M$42:$M$48,"&lt;&gt;0",AT$42:AT$48)</f>
        <v>4300.3100000000004</v>
      </c>
      <c r="AU386" s="65">
        <f>SUMIF($M$42:$M$48,"&lt;&gt;0",AU$42:AU$48)</f>
        <v>624.84</v>
      </c>
      <c r="AV386" s="65">
        <f>SUMIF($M$42:$M$48,"&lt;&gt;0",AV$42:AV$48)</f>
        <v>16186.869999999999</v>
      </c>
      <c r="AW386" s="65">
        <f>SUMIF($M$42:$M$48,"&lt;&gt;0",AW$42:AW$48)</f>
        <v>8018.8</v>
      </c>
      <c r="AX386" s="66">
        <f t="shared" ref="AX386:AX392" si="146">SUM(AS386:AW386)</f>
        <v>28885.53</v>
      </c>
      <c r="AY386" s="64">
        <f t="shared" ref="AY386:BD392" si="147">+AM386-AS386</f>
        <v>-0.80000000000001137</v>
      </c>
      <c r="AZ386" s="65">
        <f t="shared" si="147"/>
        <v>-975.78000000000065</v>
      </c>
      <c r="BA386" s="65">
        <f t="shared" si="147"/>
        <v>-465.56000000000006</v>
      </c>
      <c r="BB386" s="65">
        <f t="shared" si="147"/>
        <v>4051.0600000000013</v>
      </c>
      <c r="BC386" s="65">
        <f t="shared" si="147"/>
        <v>-766.30000000000018</v>
      </c>
      <c r="BD386" s="66">
        <f t="shared" si="147"/>
        <v>1842.6200000000026</v>
      </c>
      <c r="BE386" s="72">
        <f t="shared" ref="BE386:BJ392" si="148">AY386/AS386</f>
        <v>3.261445635778105E-3</v>
      </c>
      <c r="BF386" s="70">
        <f t="shared" si="148"/>
        <v>-0.22690922282347101</v>
      </c>
      <c r="BG386" s="70">
        <f t="shared" si="148"/>
        <v>-0.74508674220600479</v>
      </c>
      <c r="BH386" s="70">
        <f t="shared" si="148"/>
        <v>0.25026827298915738</v>
      </c>
      <c r="BI386" s="70">
        <f t="shared" si="148"/>
        <v>-9.5562927121265046E-2</v>
      </c>
      <c r="BJ386" s="71">
        <f t="shared" si="148"/>
        <v>6.3790416862699165E-2</v>
      </c>
      <c r="BK386" s="72">
        <f t="shared" si="135"/>
        <v>1</v>
      </c>
      <c r="BL386" s="70">
        <f t="shared" si="135"/>
        <v>0.21578020928122374</v>
      </c>
      <c r="BM386" s="70">
        <f t="shared" si="135"/>
        <v>0.14936374122037904</v>
      </c>
      <c r="BN386" s="70">
        <f t="shared" si="135"/>
        <v>0.32719584367040055</v>
      </c>
      <c r="BO386" s="70">
        <f t="shared" si="135"/>
        <v>0.30788059709095822</v>
      </c>
      <c r="BP386" s="71">
        <f t="shared" si="135"/>
        <v>0.30233475913793695</v>
      </c>
      <c r="BQ386" s="72">
        <f t="shared" si="136"/>
        <v>1</v>
      </c>
      <c r="BR386" s="70">
        <f t="shared" si="136"/>
        <v>0.2205192186592988</v>
      </c>
      <c r="BS386" s="70">
        <f t="shared" si="136"/>
        <v>0.53720564339325783</v>
      </c>
      <c r="BT386" s="70">
        <f t="shared" si="136"/>
        <v>0.29517884659220422</v>
      </c>
      <c r="BU386" s="70">
        <f t="shared" si="136"/>
        <v>0.28543043976747823</v>
      </c>
      <c r="BV386" s="71">
        <f t="shared" si="136"/>
        <v>0.27949260516871383</v>
      </c>
      <c r="BW386" s="72">
        <f t="shared" si="137"/>
        <v>0</v>
      </c>
      <c r="BX386" s="70">
        <f t="shared" si="137"/>
        <v>-4.7390093780750597E-3</v>
      </c>
      <c r="BY386" s="70">
        <f t="shared" si="137"/>
        <v>-0.38784190217287878</v>
      </c>
      <c r="BZ386" s="70">
        <f t="shared" si="137"/>
        <v>3.201699707819633E-2</v>
      </c>
      <c r="CA386" s="70">
        <f t="shared" si="137"/>
        <v>2.2450157323479991E-2</v>
      </c>
      <c r="CB386" s="71">
        <f t="shared" si="137"/>
        <v>2.2842153969223122E-2</v>
      </c>
      <c r="CC386" s="64">
        <f t="shared" si="138"/>
        <v>0</v>
      </c>
      <c r="CD386" s="65">
        <f t="shared" si="138"/>
        <v>-47.390093780750597</v>
      </c>
      <c r="CE386" s="65">
        <f t="shared" si="138"/>
        <v>-3878.4190217287878</v>
      </c>
      <c r="CF386" s="65">
        <f t="shared" si="138"/>
        <v>320.16997078196329</v>
      </c>
      <c r="CG386" s="65">
        <f t="shared" si="138"/>
        <v>224.50157323479991</v>
      </c>
      <c r="CH386" s="69">
        <f t="shared" si="138"/>
        <v>228.42153969223122</v>
      </c>
      <c r="CI386" s="71">
        <f>IFERROR(M386/'Class Sum-WR'!M386,0)</f>
        <v>0.17312286724591533</v>
      </c>
      <c r="CJ386" s="71">
        <f>IFERROR(M386/'Class Sum-TH'!M386,0)</f>
        <v>0.58666520591314253</v>
      </c>
    </row>
    <row r="387" spans="1:88" x14ac:dyDescent="0.2">
      <c r="F387" s="73" t="s">
        <v>52</v>
      </c>
      <c r="G387" s="60"/>
      <c r="H387" s="28">
        <f t="shared" si="139"/>
        <v>-290.57</v>
      </c>
      <c r="I387" s="2">
        <f t="shared" si="139"/>
        <v>19220.260000000002</v>
      </c>
      <c r="J387" s="2">
        <f t="shared" si="139"/>
        <v>974.43999999999994</v>
      </c>
      <c r="K387" s="2">
        <f t="shared" si="139"/>
        <v>60490.67</v>
      </c>
      <c r="L387" s="2">
        <f t="shared" si="139"/>
        <v>25742.97</v>
      </c>
      <c r="M387" s="74">
        <f t="shared" si="140"/>
        <v>106137.77</v>
      </c>
      <c r="O387"/>
      <c r="P387"/>
      <c r="Q387"/>
      <c r="R387"/>
      <c r="T387" s="75" t="s">
        <v>52</v>
      </c>
      <c r="U387" s="2">
        <f>SUMIF($M$49:$M$55,"&lt;&gt;0",U$49:U$55)</f>
        <v>-374.71000000000004</v>
      </c>
      <c r="V387" s="2">
        <f>SUMIF($M$49:$M$55,"&lt;&gt;0",V$49:V$55)</f>
        <v>22313.41</v>
      </c>
      <c r="W387" s="2">
        <f>SUMIF($M$49:$M$55,"&lt;&gt;0",W$49:W$55)</f>
        <v>1126.81</v>
      </c>
      <c r="X387" s="2">
        <f>SUMIF($M$49:$M$55,"&lt;&gt;0",X$49:X$55)</f>
        <v>65428.22</v>
      </c>
      <c r="Y387" s="2">
        <f>SUMIF($M$49:$M$55,"&lt;&gt;0",Y$49:Y$55)</f>
        <v>33183.910000000003</v>
      </c>
      <c r="Z387" s="74">
        <f t="shared" si="141"/>
        <v>121677.64000000001</v>
      </c>
      <c r="AA387" s="28">
        <f t="shared" si="142"/>
        <v>84.140000000000043</v>
      </c>
      <c r="AB387" s="2">
        <f t="shared" si="142"/>
        <v>-3093.1499999999978</v>
      </c>
      <c r="AC387" s="2">
        <f t="shared" si="142"/>
        <v>-152.37</v>
      </c>
      <c r="AD387" s="2">
        <f t="shared" si="142"/>
        <v>-4937.5500000000029</v>
      </c>
      <c r="AE387" s="29">
        <f t="shared" si="142"/>
        <v>-7440.9400000000023</v>
      </c>
      <c r="AF387" s="31">
        <f t="shared" si="142"/>
        <v>-15539.87000000001</v>
      </c>
      <c r="AG387" s="38">
        <f t="shared" si="143"/>
        <v>-0.22454698300018691</v>
      </c>
      <c r="AH387" s="38">
        <f t="shared" si="143"/>
        <v>-0.13862291778800273</v>
      </c>
      <c r="AI387" s="38">
        <f t="shared" si="143"/>
        <v>-0.1352224421153522</v>
      </c>
      <c r="AJ387" s="38">
        <f t="shared" si="143"/>
        <v>-7.5465143328062465E-2</v>
      </c>
      <c r="AK387" s="38">
        <f t="shared" si="143"/>
        <v>-0.22423337093187637</v>
      </c>
      <c r="AL387" s="76">
        <f t="shared" si="143"/>
        <v>-0.12771344020150299</v>
      </c>
      <c r="AM387" s="28">
        <f t="shared" si="144"/>
        <v>-290.57</v>
      </c>
      <c r="AN387" s="2">
        <f t="shared" si="144"/>
        <v>4175.75</v>
      </c>
      <c r="AO387" s="2">
        <f t="shared" si="144"/>
        <v>413.05000000000007</v>
      </c>
      <c r="AP387" s="2">
        <f t="shared" si="144"/>
        <v>18741.82</v>
      </c>
      <c r="AQ387" s="2">
        <f t="shared" si="144"/>
        <v>7736.6299999999992</v>
      </c>
      <c r="AR387" s="74">
        <f t="shared" si="145"/>
        <v>30776.68</v>
      </c>
      <c r="AS387" s="28">
        <f>SUMIF($M$49:$M$55,"&lt;&gt;0",AS$49:AS$55)</f>
        <v>-374.71000000000004</v>
      </c>
      <c r="AT387" s="2">
        <f>SUMIF($M$49:$M$55,"&lt;&gt;0",AT$49:AT$55)</f>
        <v>4803.97</v>
      </c>
      <c r="AU387" s="2">
        <f>SUMIF($M$49:$M$55,"&lt;&gt;0",AU$49:AU$55)</f>
        <v>361.52</v>
      </c>
      <c r="AV387" s="2">
        <f>SUMIF($M$49:$M$55,"&lt;&gt;0",AV$49:AV$55)</f>
        <v>19311.440000000002</v>
      </c>
      <c r="AW387" s="2">
        <f>SUMIF($M$49:$M$55,"&lt;&gt;0",AW$49:AW$55)</f>
        <v>9240.65</v>
      </c>
      <c r="AX387" s="74">
        <f t="shared" si="146"/>
        <v>33342.870000000003</v>
      </c>
      <c r="AY387" s="28">
        <f t="shared" si="147"/>
        <v>84.140000000000043</v>
      </c>
      <c r="AZ387" s="2">
        <f t="shared" si="147"/>
        <v>-628.22000000000025</v>
      </c>
      <c r="BA387" s="2">
        <f t="shared" si="147"/>
        <v>51.530000000000086</v>
      </c>
      <c r="BB387" s="2">
        <f t="shared" si="147"/>
        <v>-569.62000000000262</v>
      </c>
      <c r="BC387" s="2">
        <f t="shared" si="147"/>
        <v>-1504.0200000000004</v>
      </c>
      <c r="BD387" s="74">
        <f t="shared" si="147"/>
        <v>-2566.1900000000023</v>
      </c>
      <c r="BE387" s="77">
        <f t="shared" si="148"/>
        <v>-0.22454698300018691</v>
      </c>
      <c r="BF387" s="38">
        <f t="shared" si="148"/>
        <v>-0.13077100814534651</v>
      </c>
      <c r="BG387" s="38">
        <f t="shared" si="148"/>
        <v>0.14253706572250521</v>
      </c>
      <c r="BH387" s="38">
        <f t="shared" si="148"/>
        <v>-2.9496505698176963E-2</v>
      </c>
      <c r="BI387" s="38">
        <f t="shared" si="148"/>
        <v>-0.16276127761575218</v>
      </c>
      <c r="BJ387" s="76">
        <f t="shared" si="148"/>
        <v>-7.6963680690954384E-2</v>
      </c>
      <c r="BK387" s="77">
        <f t="shared" si="135"/>
        <v>1</v>
      </c>
      <c r="BL387" s="38">
        <f t="shared" si="135"/>
        <v>0.21725772700265239</v>
      </c>
      <c r="BM387" s="38">
        <f t="shared" si="135"/>
        <v>0.42388448750051322</v>
      </c>
      <c r="BN387" s="38">
        <f t="shared" si="135"/>
        <v>0.3098299291444449</v>
      </c>
      <c r="BO387" s="38">
        <f t="shared" si="135"/>
        <v>0.30053369910309491</v>
      </c>
      <c r="BP387" s="76">
        <f t="shared" si="135"/>
        <v>0.28996915989472927</v>
      </c>
      <c r="BQ387" s="77">
        <f t="shared" si="136"/>
        <v>1</v>
      </c>
      <c r="BR387" s="38">
        <f t="shared" si="136"/>
        <v>0.21529519692418148</v>
      </c>
      <c r="BS387" s="38">
        <f t="shared" si="136"/>
        <v>0.32083492336773722</v>
      </c>
      <c r="BT387" s="38">
        <f t="shared" si="136"/>
        <v>0.29515459842862912</v>
      </c>
      <c r="BU387" s="38">
        <f t="shared" si="136"/>
        <v>0.27846778755125595</v>
      </c>
      <c r="BV387" s="76">
        <f t="shared" si="136"/>
        <v>0.27402627138396174</v>
      </c>
      <c r="BW387" s="77">
        <f t="shared" si="137"/>
        <v>0</v>
      </c>
      <c r="BX387" s="38">
        <f t="shared" si="137"/>
        <v>1.9625300784709143E-3</v>
      </c>
      <c r="BY387" s="38">
        <f t="shared" si="137"/>
        <v>0.10304956413277599</v>
      </c>
      <c r="BZ387" s="38">
        <f t="shared" si="137"/>
        <v>1.4675330715815782E-2</v>
      </c>
      <c r="CA387" s="38">
        <f t="shared" si="137"/>
        <v>2.2065911551838957E-2</v>
      </c>
      <c r="CB387" s="76">
        <f t="shared" si="137"/>
        <v>1.5942888510767528E-2</v>
      </c>
      <c r="CC387" s="28">
        <f t="shared" si="138"/>
        <v>0</v>
      </c>
      <c r="CD387" s="2">
        <f t="shared" si="138"/>
        <v>19.625300784709143</v>
      </c>
      <c r="CE387" s="2">
        <f t="shared" si="138"/>
        <v>1030.49564132776</v>
      </c>
      <c r="CF387" s="2">
        <f t="shared" si="138"/>
        <v>146.75330715815781</v>
      </c>
      <c r="CG387" s="2">
        <f t="shared" si="138"/>
        <v>220.65911551838957</v>
      </c>
      <c r="CH387" s="30">
        <f t="shared" si="138"/>
        <v>159.42888510767528</v>
      </c>
      <c r="CI387" s="76">
        <f>IFERROR(M387/'Class Sum-WR'!M387,0)</f>
        <v>0.16084002079598783</v>
      </c>
      <c r="CJ387" s="76">
        <f>IFERROR(M387/'Class Sum-TH'!M387,0)</f>
        <v>0.6298641769714588</v>
      </c>
    </row>
    <row r="388" spans="1:88" x14ac:dyDescent="0.2">
      <c r="F388" s="73" t="s">
        <v>53</v>
      </c>
      <c r="G388" s="60"/>
      <c r="H388" s="28">
        <f t="shared" si="139"/>
        <v>-203.55</v>
      </c>
      <c r="I388" s="2">
        <f t="shared" si="139"/>
        <v>17995.490000000002</v>
      </c>
      <c r="J388" s="2">
        <f t="shared" si="139"/>
        <v>1200.99</v>
      </c>
      <c r="K388" s="2">
        <f t="shared" si="139"/>
        <v>58736.61</v>
      </c>
      <c r="L388" s="2">
        <f t="shared" si="139"/>
        <v>25598.71</v>
      </c>
      <c r="M388" s="74">
        <f t="shared" si="140"/>
        <v>103328.25</v>
      </c>
      <c r="O388"/>
      <c r="P388"/>
      <c r="Q388"/>
      <c r="R388"/>
      <c r="T388" s="75" t="s">
        <v>53</v>
      </c>
      <c r="U388" s="2">
        <f>SUMIF($M$56:$M$62,"&lt;&gt;0",U$56:U$62)</f>
        <v>-224.98</v>
      </c>
      <c r="V388" s="2">
        <f>SUMIF($M$56:$M$62,"&lt;&gt;0",V$56:V$62)</f>
        <v>18540.57</v>
      </c>
      <c r="W388" s="2">
        <f>SUMIF($M$56:$M$62,"&lt;&gt;0",W$56:W$62)</f>
        <v>1174.1199999999999</v>
      </c>
      <c r="X388" s="2">
        <f>SUMIF($M$56:$M$62,"&lt;&gt;0",X$56:X$62)</f>
        <v>59188.08</v>
      </c>
      <c r="Y388" s="2">
        <f>SUMIF($M$56:$M$62,"&lt;&gt;0",Y$56:Y$62)</f>
        <v>30274.17</v>
      </c>
      <c r="Z388" s="74">
        <f t="shared" si="141"/>
        <v>108951.96</v>
      </c>
      <c r="AA388" s="28">
        <f t="shared" si="142"/>
        <v>21.429999999999978</v>
      </c>
      <c r="AB388" s="2">
        <f t="shared" si="142"/>
        <v>-545.07999999999811</v>
      </c>
      <c r="AC388" s="2">
        <f t="shared" si="142"/>
        <v>26.870000000000118</v>
      </c>
      <c r="AD388" s="2">
        <f t="shared" si="142"/>
        <v>-451.47000000000116</v>
      </c>
      <c r="AE388" s="29">
        <f t="shared" si="142"/>
        <v>-4675.4599999999991</v>
      </c>
      <c r="AF388" s="31">
        <f t="shared" si="142"/>
        <v>-5623.7100000000064</v>
      </c>
      <c r="AG388" s="38">
        <f t="shared" si="143"/>
        <v>-9.5252911369899454E-2</v>
      </c>
      <c r="AH388" s="38">
        <f t="shared" si="143"/>
        <v>-2.9399311887390631E-2</v>
      </c>
      <c r="AI388" s="38">
        <f t="shared" si="143"/>
        <v>2.288522467890856E-2</v>
      </c>
      <c r="AJ388" s="38">
        <f t="shared" si="143"/>
        <v>-7.6277182838166259E-3</v>
      </c>
      <c r="AK388" s="38">
        <f t="shared" si="143"/>
        <v>-0.15443726450634318</v>
      </c>
      <c r="AL388" s="76">
        <f t="shared" si="143"/>
        <v>-5.1616418832667224E-2</v>
      </c>
      <c r="AM388" s="28">
        <f t="shared" si="144"/>
        <v>-203.55</v>
      </c>
      <c r="AN388" s="2">
        <f t="shared" si="144"/>
        <v>3795.15</v>
      </c>
      <c r="AO388" s="2">
        <f t="shared" si="144"/>
        <v>473.65999999999997</v>
      </c>
      <c r="AP388" s="2">
        <f t="shared" si="144"/>
        <v>17898.87</v>
      </c>
      <c r="AQ388" s="2">
        <f t="shared" si="144"/>
        <v>7848.7300000000014</v>
      </c>
      <c r="AR388" s="74">
        <f t="shared" si="145"/>
        <v>29812.86</v>
      </c>
      <c r="AS388" s="28">
        <f>SUMIF($M$56:$M$62,"&lt;&gt;0",AS$56:AS$62)</f>
        <v>-224.98</v>
      </c>
      <c r="AT388" s="2">
        <f>SUMIF($M$56:$M$62,"&lt;&gt;0",AT$56:AT$62)</f>
        <v>4179.32</v>
      </c>
      <c r="AU388" s="2">
        <f>SUMIF($M$56:$M$62,"&lt;&gt;0",AU$56:AU$62)</f>
        <v>480.21000000000004</v>
      </c>
      <c r="AV388" s="2">
        <f>SUMIF($M$56:$M$62,"&lt;&gt;0",AV$56:AV$62)</f>
        <v>17567.13</v>
      </c>
      <c r="AW388" s="2">
        <f>SUMIF($M$56:$M$62,"&lt;&gt;0",AW$56:AW$62)</f>
        <v>8463.1400000000012</v>
      </c>
      <c r="AX388" s="74">
        <f t="shared" si="146"/>
        <v>30464.82</v>
      </c>
      <c r="AY388" s="28">
        <f t="shared" si="147"/>
        <v>21.429999999999978</v>
      </c>
      <c r="AZ388" s="2">
        <f t="shared" si="147"/>
        <v>-384.16999999999962</v>
      </c>
      <c r="BA388" s="2">
        <f t="shared" si="147"/>
        <v>-6.5500000000000682</v>
      </c>
      <c r="BB388" s="2">
        <f t="shared" si="147"/>
        <v>331.73999999999796</v>
      </c>
      <c r="BC388" s="2">
        <f t="shared" si="147"/>
        <v>-614.40999999999985</v>
      </c>
      <c r="BD388" s="74">
        <f t="shared" si="147"/>
        <v>-651.95999999999913</v>
      </c>
      <c r="BE388" s="77">
        <f t="shared" si="148"/>
        <v>-9.5252911369899454E-2</v>
      </c>
      <c r="BF388" s="38">
        <f t="shared" si="148"/>
        <v>-9.1921652326215658E-2</v>
      </c>
      <c r="BG388" s="38">
        <f t="shared" si="148"/>
        <v>-1.3639865892005722E-2</v>
      </c>
      <c r="BH388" s="38">
        <f t="shared" si="148"/>
        <v>1.8884131898608249E-2</v>
      </c>
      <c r="BI388" s="38">
        <f t="shared" si="148"/>
        <v>-7.2598350021386829E-2</v>
      </c>
      <c r="BJ388" s="76">
        <f t="shared" si="148"/>
        <v>-2.1400421863644662E-2</v>
      </c>
      <c r="BK388" s="77">
        <f t="shared" si="135"/>
        <v>1</v>
      </c>
      <c r="BL388" s="38">
        <f t="shared" si="135"/>
        <v>0.21089450745714619</v>
      </c>
      <c r="BM388" s="38">
        <f t="shared" si="135"/>
        <v>0.39439129384924099</v>
      </c>
      <c r="BN388" s="38">
        <f t="shared" si="135"/>
        <v>0.30473106977062514</v>
      </c>
      <c r="BO388" s="38">
        <f t="shared" si="135"/>
        <v>0.30660646571643657</v>
      </c>
      <c r="BP388" s="76">
        <f t="shared" si="135"/>
        <v>0.28852574199214637</v>
      </c>
      <c r="BQ388" s="77">
        <f t="shared" si="136"/>
        <v>1</v>
      </c>
      <c r="BR388" s="38">
        <f t="shared" si="136"/>
        <v>0.22541486049242282</v>
      </c>
      <c r="BS388" s="38">
        <f t="shared" si="136"/>
        <v>0.40899567335536408</v>
      </c>
      <c r="BT388" s="38">
        <f t="shared" si="136"/>
        <v>0.29680182225880619</v>
      </c>
      <c r="BU388" s="38">
        <f t="shared" si="136"/>
        <v>0.27954986049163366</v>
      </c>
      <c r="BV388" s="76">
        <f t="shared" si="136"/>
        <v>0.27961699817056984</v>
      </c>
      <c r="BW388" s="77">
        <f t="shared" si="137"/>
        <v>0</v>
      </c>
      <c r="BX388" s="38">
        <f t="shared" si="137"/>
        <v>-1.4520353035276629E-2</v>
      </c>
      <c r="BY388" s="38">
        <f t="shared" si="137"/>
        <v>-1.4604379506123089E-2</v>
      </c>
      <c r="BZ388" s="38">
        <f t="shared" si="137"/>
        <v>7.9292475118189487E-3</v>
      </c>
      <c r="CA388" s="38">
        <f t="shared" si="137"/>
        <v>2.705660522480291E-2</v>
      </c>
      <c r="CB388" s="76">
        <f t="shared" si="137"/>
        <v>8.9087438215765258E-3</v>
      </c>
      <c r="CC388" s="28">
        <f t="shared" si="138"/>
        <v>0</v>
      </c>
      <c r="CD388" s="2">
        <f t="shared" si="138"/>
        <v>-145.20353035276628</v>
      </c>
      <c r="CE388" s="2">
        <f t="shared" si="138"/>
        <v>-146.0437950612309</v>
      </c>
      <c r="CF388" s="2">
        <f t="shared" si="138"/>
        <v>79.292475118189486</v>
      </c>
      <c r="CG388" s="2">
        <f t="shared" si="138"/>
        <v>270.56605224802911</v>
      </c>
      <c r="CH388" s="30">
        <f t="shared" si="138"/>
        <v>89.08743821576526</v>
      </c>
      <c r="CI388" s="76">
        <f>IFERROR(M388/'Class Sum-WR'!M388,0)</f>
        <v>0.16492217506297768</v>
      </c>
      <c r="CJ388" s="76">
        <f>IFERROR(M388/'Class Sum-TH'!M388,0)</f>
        <v>0.5969466985105254</v>
      </c>
    </row>
    <row r="389" spans="1:88" x14ac:dyDescent="0.2">
      <c r="F389" s="73" t="s">
        <v>54</v>
      </c>
      <c r="G389" s="60"/>
      <c r="H389" s="28">
        <f t="shared" si="139"/>
        <v>-332.66</v>
      </c>
      <c r="I389" s="2">
        <f t="shared" si="139"/>
        <v>16210.49</v>
      </c>
      <c r="J389" s="2">
        <f t="shared" si="139"/>
        <v>1294.8000000000002</v>
      </c>
      <c r="K389" s="2">
        <f t="shared" si="139"/>
        <v>50180.3</v>
      </c>
      <c r="L389" s="2">
        <f t="shared" si="139"/>
        <v>22734.859999999997</v>
      </c>
      <c r="M389" s="74">
        <f t="shared" si="140"/>
        <v>90087.790000000008</v>
      </c>
      <c r="O389"/>
      <c r="P389"/>
      <c r="Q389"/>
      <c r="R389"/>
      <c r="T389" s="75" t="s">
        <v>54</v>
      </c>
      <c r="U389" s="2">
        <f>SUMIF($M$63:$M$69,"&lt;&gt;0",U$63:U$69)</f>
        <v>-258.78000000000003</v>
      </c>
      <c r="V389" s="2">
        <f>SUMIF($M$63:$M$69,"&lt;&gt;0",V$63:V$69)</f>
        <v>17967.14</v>
      </c>
      <c r="W389" s="2">
        <f>SUMIF($M$63:$M$69,"&lt;&gt;0",W$63:W$69)</f>
        <v>904.93000000000006</v>
      </c>
      <c r="X389" s="2">
        <f>SUMIF($M$63:$M$69,"&lt;&gt;0",X$63:X$69)</f>
        <v>51567.28</v>
      </c>
      <c r="Y389" s="2">
        <f>SUMIF($M$63:$M$69,"&lt;&gt;0",Y$63:Y$69)</f>
        <v>23670.16</v>
      </c>
      <c r="Z389" s="74">
        <f t="shared" si="141"/>
        <v>93850.73000000001</v>
      </c>
      <c r="AA389" s="28">
        <f t="shared" si="142"/>
        <v>-73.88</v>
      </c>
      <c r="AB389" s="2">
        <f t="shared" si="142"/>
        <v>-1756.6499999999996</v>
      </c>
      <c r="AC389" s="2">
        <f t="shared" si="142"/>
        <v>389.87000000000012</v>
      </c>
      <c r="AD389" s="2">
        <f t="shared" si="142"/>
        <v>-1386.9799999999959</v>
      </c>
      <c r="AE389" s="29">
        <f t="shared" si="142"/>
        <v>-935.30000000000291</v>
      </c>
      <c r="AF389" s="31">
        <f t="shared" si="142"/>
        <v>-3762.9400000000023</v>
      </c>
      <c r="AG389" s="38">
        <f t="shared" si="143"/>
        <v>0.28549346935620984</v>
      </c>
      <c r="AH389" s="38">
        <f t="shared" si="143"/>
        <v>-9.7770151509923103E-2</v>
      </c>
      <c r="AI389" s="38">
        <f t="shared" si="143"/>
        <v>0.4308289038931189</v>
      </c>
      <c r="AJ389" s="38">
        <f t="shared" si="143"/>
        <v>-2.6896512672376669E-2</v>
      </c>
      <c r="AK389" s="38">
        <f t="shared" si="143"/>
        <v>-3.9513885837696196E-2</v>
      </c>
      <c r="AL389" s="76">
        <f t="shared" si="143"/>
        <v>-4.0094946517730892E-2</v>
      </c>
      <c r="AM389" s="28">
        <f t="shared" si="144"/>
        <v>-332.66</v>
      </c>
      <c r="AN389" s="2">
        <f t="shared" si="144"/>
        <v>3484.3100000000004</v>
      </c>
      <c r="AO389" s="2">
        <f t="shared" si="144"/>
        <v>534.12</v>
      </c>
      <c r="AP389" s="2">
        <f t="shared" si="144"/>
        <v>15644.400000000001</v>
      </c>
      <c r="AQ389" s="2">
        <f t="shared" si="144"/>
        <v>6532.7099999999991</v>
      </c>
      <c r="AR389" s="74">
        <f t="shared" si="145"/>
        <v>25862.880000000001</v>
      </c>
      <c r="AS389" s="28">
        <f>SUMIF($M$63:$M$69,"&lt;&gt;0",AS$63:AS$69)</f>
        <v>-258.78000000000003</v>
      </c>
      <c r="AT389" s="2">
        <f>SUMIF($M$63:$M$69,"&lt;&gt;0",AT$63:AT$69)</f>
        <v>4059.3500000000004</v>
      </c>
      <c r="AU389" s="2">
        <f>SUMIF($M$63:$M$69,"&lt;&gt;0",AU$63:AU$69)</f>
        <v>393.25</v>
      </c>
      <c r="AV389" s="2">
        <f>SUMIF($M$63:$M$69,"&lt;&gt;0",AV$63:AV$69)</f>
        <v>15225.71</v>
      </c>
      <c r="AW389" s="2">
        <f>SUMIF($M$63:$M$69,"&lt;&gt;0",AW$63:AW$69)</f>
        <v>6742.29</v>
      </c>
      <c r="AX389" s="74">
        <f t="shared" si="146"/>
        <v>26161.82</v>
      </c>
      <c r="AY389" s="28">
        <f t="shared" si="147"/>
        <v>-73.88</v>
      </c>
      <c r="AZ389" s="2">
        <f t="shared" si="147"/>
        <v>-575.04</v>
      </c>
      <c r="BA389" s="2">
        <f t="shared" si="147"/>
        <v>140.87</v>
      </c>
      <c r="BB389" s="2">
        <f t="shared" si="147"/>
        <v>418.69000000000233</v>
      </c>
      <c r="BC389" s="2">
        <f t="shared" si="147"/>
        <v>-209.58000000000084</v>
      </c>
      <c r="BD389" s="74">
        <f t="shared" si="147"/>
        <v>-298.93999999999869</v>
      </c>
      <c r="BE389" s="77">
        <f t="shared" si="148"/>
        <v>0.28549346935620984</v>
      </c>
      <c r="BF389" s="38">
        <f t="shared" si="148"/>
        <v>-0.14165814724032169</v>
      </c>
      <c r="BG389" s="38">
        <f t="shared" si="148"/>
        <v>0.35821996185632549</v>
      </c>
      <c r="BH389" s="38">
        <f t="shared" si="148"/>
        <v>2.7498881825543921E-2</v>
      </c>
      <c r="BI389" s="38">
        <f t="shared" si="148"/>
        <v>-3.1084394174679647E-2</v>
      </c>
      <c r="BJ389" s="76">
        <f t="shared" si="148"/>
        <v>-1.1426575062438266E-2</v>
      </c>
      <c r="BK389" s="77">
        <f t="shared" si="135"/>
        <v>1</v>
      </c>
      <c r="BL389" s="38">
        <f t="shared" si="135"/>
        <v>0.21494168282389986</v>
      </c>
      <c r="BM389" s="38">
        <f t="shared" si="135"/>
        <v>0.41251158480074135</v>
      </c>
      <c r="BN389" s="38">
        <f t="shared" si="135"/>
        <v>0.31176377981000514</v>
      </c>
      <c r="BO389" s="38">
        <f t="shared" si="135"/>
        <v>0.28734331330828516</v>
      </c>
      <c r="BP389" s="76">
        <f t="shared" si="135"/>
        <v>0.28708529757473239</v>
      </c>
      <c r="BQ389" s="77">
        <f t="shared" si="136"/>
        <v>1</v>
      </c>
      <c r="BR389" s="38">
        <f t="shared" si="136"/>
        <v>0.22593189567176525</v>
      </c>
      <c r="BS389" s="38">
        <f t="shared" si="136"/>
        <v>0.43456399942536988</v>
      </c>
      <c r="BT389" s="38">
        <f t="shared" si="136"/>
        <v>0.2952591255540335</v>
      </c>
      <c r="BU389" s="38">
        <f t="shared" si="136"/>
        <v>0.28484344846000198</v>
      </c>
      <c r="BV389" s="76">
        <f t="shared" si="136"/>
        <v>0.27875989883083485</v>
      </c>
      <c r="BW389" s="77">
        <f t="shared" si="137"/>
        <v>0</v>
      </c>
      <c r="BX389" s="38">
        <f t="shared" si="137"/>
        <v>-1.0990212847865388E-2</v>
      </c>
      <c r="BY389" s="38">
        <f t="shared" si="137"/>
        <v>-2.2052414624628536E-2</v>
      </c>
      <c r="BZ389" s="38">
        <f t="shared" si="137"/>
        <v>1.650465425597164E-2</v>
      </c>
      <c r="CA389" s="38">
        <f t="shared" si="137"/>
        <v>2.4998648482831842E-3</v>
      </c>
      <c r="CB389" s="76">
        <f t="shared" si="137"/>
        <v>8.3253987438975385E-3</v>
      </c>
      <c r="CC389" s="28">
        <f t="shared" si="138"/>
        <v>0</v>
      </c>
      <c r="CD389" s="2">
        <f t="shared" si="138"/>
        <v>-109.90212847865388</v>
      </c>
      <c r="CE389" s="2">
        <f t="shared" si="138"/>
        <v>-220.52414624628537</v>
      </c>
      <c r="CF389" s="2">
        <f t="shared" si="138"/>
        <v>165.04654255971641</v>
      </c>
      <c r="CG389" s="2">
        <f t="shared" si="138"/>
        <v>24.998648482831843</v>
      </c>
      <c r="CH389" s="30">
        <f t="shared" si="138"/>
        <v>83.253987438975386</v>
      </c>
      <c r="CI389" s="76">
        <f>IFERROR(M389/'Class Sum-WR'!M389,0)</f>
        <v>0.15458238011056455</v>
      </c>
      <c r="CJ389" s="76">
        <f>IFERROR(M389/'Class Sum-TH'!M389,0)</f>
        <v>0.53440295243963987</v>
      </c>
    </row>
    <row r="390" spans="1:88" ht="13.5" thickBot="1" x14ac:dyDescent="0.25">
      <c r="F390" s="78" t="s">
        <v>55</v>
      </c>
      <c r="G390" s="61"/>
      <c r="H390" s="43">
        <f t="shared" si="139"/>
        <v>-388.22</v>
      </c>
      <c r="I390" s="44">
        <f t="shared" si="139"/>
        <v>17600.55</v>
      </c>
      <c r="J390" s="44">
        <f t="shared" si="139"/>
        <v>852.18000000000006</v>
      </c>
      <c r="K390" s="44">
        <f t="shared" si="139"/>
        <v>56658.57</v>
      </c>
      <c r="L390" s="44">
        <f t="shared" si="139"/>
        <v>25999.57</v>
      </c>
      <c r="M390" s="79">
        <f t="shared" si="140"/>
        <v>100722.65</v>
      </c>
      <c r="O390" s="42"/>
      <c r="P390" s="42"/>
      <c r="Q390" s="42"/>
      <c r="R390" s="42"/>
      <c r="S390" s="42"/>
      <c r="T390" s="80" t="s">
        <v>55</v>
      </c>
      <c r="U390" s="44">
        <f>SUMIF($M$70:$M$76,"&lt;&gt;0",U$70:U$76)</f>
        <v>-2285.77</v>
      </c>
      <c r="V390" s="44">
        <f>SUMIF($M$70:$M$76,"&lt;&gt;0",V$70:V$76)</f>
        <v>19450.559999999998</v>
      </c>
      <c r="W390" s="44">
        <f>SUMIF($M$70:$M$76,"&lt;&gt;0",W$70:W$76)</f>
        <v>1223.3899999999999</v>
      </c>
      <c r="X390" s="44">
        <f>SUMIF($M$70:$M$76,"&lt;&gt;0",X$70:X$76)</f>
        <v>67653.350000000006</v>
      </c>
      <c r="Y390" s="44">
        <f>SUMIF($M$70:$M$76,"&lt;&gt;0",Y$70:Y$76)</f>
        <v>30894.579999999998</v>
      </c>
      <c r="Z390" s="79">
        <f t="shared" si="141"/>
        <v>116936.11</v>
      </c>
      <c r="AA390" s="43">
        <f t="shared" si="142"/>
        <v>1897.55</v>
      </c>
      <c r="AB390" s="44">
        <f t="shared" si="142"/>
        <v>-1850.0099999999984</v>
      </c>
      <c r="AC390" s="44">
        <f t="shared" si="142"/>
        <v>-371.20999999999981</v>
      </c>
      <c r="AD390" s="44">
        <f t="shared" si="142"/>
        <v>-10994.780000000006</v>
      </c>
      <c r="AE390" s="45">
        <f t="shared" si="142"/>
        <v>-4895.0099999999984</v>
      </c>
      <c r="AF390" s="47">
        <f t="shared" si="142"/>
        <v>-16213.460000000006</v>
      </c>
      <c r="AG390" s="56">
        <f t="shared" si="143"/>
        <v>-0.83015788990143369</v>
      </c>
      <c r="AH390" s="56">
        <f t="shared" si="143"/>
        <v>-9.5113456887616535E-2</v>
      </c>
      <c r="AI390" s="56">
        <f t="shared" si="143"/>
        <v>-0.30342736167534462</v>
      </c>
      <c r="AJ390" s="56">
        <f t="shared" si="143"/>
        <v>-0.16251641640805672</v>
      </c>
      <c r="AK390" s="56">
        <f t="shared" si="143"/>
        <v>-0.1584423546136571</v>
      </c>
      <c r="AL390" s="81">
        <f t="shared" si="143"/>
        <v>-0.13865229483005725</v>
      </c>
      <c r="AM390" s="43">
        <f t="shared" si="144"/>
        <v>-388.22</v>
      </c>
      <c r="AN390" s="44">
        <f t="shared" si="144"/>
        <v>3740.01</v>
      </c>
      <c r="AO390" s="44">
        <f t="shared" si="144"/>
        <v>10.310000000000002</v>
      </c>
      <c r="AP390" s="44">
        <f t="shared" si="144"/>
        <v>17291.41</v>
      </c>
      <c r="AQ390" s="44">
        <f t="shared" si="144"/>
        <v>7968.8099999999995</v>
      </c>
      <c r="AR390" s="79">
        <f t="shared" si="145"/>
        <v>28622.32</v>
      </c>
      <c r="AS390" s="43">
        <f>SUMIF($M$70:$M$76,"&lt;&gt;0",AS$70:AS$76)</f>
        <v>-2285.77</v>
      </c>
      <c r="AT390" s="44">
        <f>SUMIF($M$70:$M$76,"&lt;&gt;0",AT$70:AT$76)</f>
        <v>4387.58</v>
      </c>
      <c r="AU390" s="44">
        <f>SUMIF($M$70:$M$76,"&lt;&gt;0",AU$70:AU$76)</f>
        <v>556.64</v>
      </c>
      <c r="AV390" s="44">
        <f>SUMIF($M$70:$M$76,"&lt;&gt;0",AV$70:AV$76)</f>
        <v>19540.849999999999</v>
      </c>
      <c r="AW390" s="44">
        <f>SUMIF($M$70:$M$76,"&lt;&gt;0",AW$70:AW$76)</f>
        <v>8424.4600000000009</v>
      </c>
      <c r="AX390" s="79">
        <f t="shared" si="146"/>
        <v>30623.760000000002</v>
      </c>
      <c r="AY390" s="43">
        <f t="shared" si="147"/>
        <v>1897.55</v>
      </c>
      <c r="AZ390" s="44">
        <f t="shared" si="147"/>
        <v>-647.56999999999971</v>
      </c>
      <c r="BA390" s="44">
        <f t="shared" si="147"/>
        <v>-546.32999999999993</v>
      </c>
      <c r="BB390" s="44">
        <f t="shared" si="147"/>
        <v>-2249.4399999999987</v>
      </c>
      <c r="BC390" s="44">
        <f t="shared" si="147"/>
        <v>-455.65000000000146</v>
      </c>
      <c r="BD390" s="79">
        <f t="shared" si="147"/>
        <v>-2001.4400000000023</v>
      </c>
      <c r="BE390" s="82">
        <f t="shared" si="148"/>
        <v>-0.83015788990143369</v>
      </c>
      <c r="BF390" s="56">
        <f t="shared" si="148"/>
        <v>-0.14759161086521494</v>
      </c>
      <c r="BG390" s="56">
        <f t="shared" si="148"/>
        <v>-0.98147815464213839</v>
      </c>
      <c r="BH390" s="56">
        <f t="shared" si="148"/>
        <v>-0.11511474679965297</v>
      </c>
      <c r="BI390" s="56">
        <f t="shared" si="148"/>
        <v>-5.4086552728602355E-2</v>
      </c>
      <c r="BJ390" s="81">
        <f t="shared" si="148"/>
        <v>-6.5355789099705658E-2</v>
      </c>
      <c r="BK390" s="82">
        <f t="shared" si="135"/>
        <v>1</v>
      </c>
      <c r="BL390" s="56">
        <f t="shared" si="135"/>
        <v>0.21249392774657613</v>
      </c>
      <c r="BM390" s="56">
        <f t="shared" si="135"/>
        <v>1.2098382970733883E-2</v>
      </c>
      <c r="BN390" s="56">
        <f t="shared" si="135"/>
        <v>0.30518613512483639</v>
      </c>
      <c r="BO390" s="56">
        <f t="shared" si="135"/>
        <v>0.30649776130912931</v>
      </c>
      <c r="BP390" s="81">
        <f t="shared" si="135"/>
        <v>0.28416964803845013</v>
      </c>
      <c r="BQ390" s="82">
        <f t="shared" si="136"/>
        <v>1</v>
      </c>
      <c r="BR390" s="56">
        <f t="shared" si="136"/>
        <v>0.22557602454633699</v>
      </c>
      <c r="BS390" s="56">
        <f t="shared" si="136"/>
        <v>0.45499799736796936</v>
      </c>
      <c r="BT390" s="56">
        <f t="shared" si="136"/>
        <v>0.28883787720785442</v>
      </c>
      <c r="BU390" s="56">
        <f t="shared" si="136"/>
        <v>0.27268407597708083</v>
      </c>
      <c r="BV390" s="81">
        <f t="shared" si="136"/>
        <v>0.26188454532992417</v>
      </c>
      <c r="BW390" s="82">
        <f t="shared" si="137"/>
        <v>0</v>
      </c>
      <c r="BX390" s="56">
        <f t="shared" si="137"/>
        <v>-1.3082096799760856E-2</v>
      </c>
      <c r="BY390" s="56">
        <f t="shared" si="137"/>
        <v>-0.44289961439723546</v>
      </c>
      <c r="BZ390" s="56">
        <f t="shared" si="137"/>
        <v>1.6348257916981968E-2</v>
      </c>
      <c r="CA390" s="56">
        <f t="shared" si="137"/>
        <v>3.3813685332048482E-2</v>
      </c>
      <c r="CB390" s="81">
        <f t="shared" si="137"/>
        <v>2.2285102708525961E-2</v>
      </c>
      <c r="CC390" s="43">
        <f t="shared" si="138"/>
        <v>0</v>
      </c>
      <c r="CD390" s="44">
        <f t="shared" si="138"/>
        <v>-130.82096799760856</v>
      </c>
      <c r="CE390" s="44">
        <f t="shared" si="138"/>
        <v>-4428.9961439723547</v>
      </c>
      <c r="CF390" s="44">
        <f t="shared" si="138"/>
        <v>163.48257916981967</v>
      </c>
      <c r="CG390" s="44">
        <f t="shared" si="138"/>
        <v>338.13685332048482</v>
      </c>
      <c r="CH390" s="46">
        <f t="shared" si="138"/>
        <v>222.8510270852596</v>
      </c>
      <c r="CI390" s="81">
        <f>IFERROR(M390/'Class Sum-WR'!M390,0)</f>
        <v>0.1637398345224263</v>
      </c>
      <c r="CJ390" s="81">
        <f>IFERROR(M390/'Class Sum-TH'!M390,0)</f>
        <v>0.59905424242299876</v>
      </c>
    </row>
    <row r="391" spans="1:88" x14ac:dyDescent="0.2">
      <c r="A391" t="s">
        <v>46</v>
      </c>
      <c r="B391" t="s">
        <v>46</v>
      </c>
      <c r="C391" s="88" t="s">
        <v>56</v>
      </c>
      <c r="D391" t="s">
        <v>56</v>
      </c>
      <c r="F391" s="83" t="s">
        <v>57</v>
      </c>
      <c r="G391" s="60"/>
      <c r="H391" s="32">
        <f>SUM(H386:H390)</f>
        <v>-1461.0900000000001</v>
      </c>
      <c r="I391" s="5">
        <f>SUM(I386:I390)</f>
        <v>86433.810000000012</v>
      </c>
      <c r="J391" s="5">
        <f>SUM(J386:J390)</f>
        <v>5388.8</v>
      </c>
      <c r="K391" s="5">
        <f>SUM(K386:K390)</f>
        <v>287918.8</v>
      </c>
      <c r="L391" s="5">
        <f>SUM(L386:L390)</f>
        <v>123632.32000000001</v>
      </c>
      <c r="M391" s="74">
        <f t="shared" si="140"/>
        <v>501912.64</v>
      </c>
      <c r="N391" s="3" t="s">
        <v>49</v>
      </c>
      <c r="O391" t="s">
        <v>49</v>
      </c>
      <c r="P391" t="s">
        <v>56</v>
      </c>
      <c r="Q391" t="s">
        <v>56</v>
      </c>
      <c r="R391"/>
      <c r="T391" s="84" t="s">
        <v>57</v>
      </c>
      <c r="U391" s="5">
        <f>SUM(U386:U390)</f>
        <v>-3389.5299999999997</v>
      </c>
      <c r="V391" s="5">
        <f>SUM(V386:V390)</f>
        <v>97772.51999999999</v>
      </c>
      <c r="W391" s="5">
        <f>SUM(W386:W390)</f>
        <v>5592.3799999999992</v>
      </c>
      <c r="X391" s="5">
        <f>SUM(X386:X390)</f>
        <v>298674.43</v>
      </c>
      <c r="Y391" s="5">
        <f>SUM(Y386:Y390)</f>
        <v>146116.53</v>
      </c>
      <c r="Z391" s="74">
        <f t="shared" si="141"/>
        <v>544766.32999999996</v>
      </c>
      <c r="AA391" s="28">
        <f t="shared" si="142"/>
        <v>1928.4399999999996</v>
      </c>
      <c r="AB391" s="2">
        <f t="shared" si="142"/>
        <v>-11338.709999999977</v>
      </c>
      <c r="AC391" s="2">
        <f t="shared" si="142"/>
        <v>-203.57999999999902</v>
      </c>
      <c r="AD391" s="2">
        <f t="shared" si="142"/>
        <v>-10755.630000000005</v>
      </c>
      <c r="AE391" s="29">
        <f t="shared" si="142"/>
        <v>-22484.209999999992</v>
      </c>
      <c r="AF391" s="31">
        <f t="shared" si="142"/>
        <v>-42853.689999999944</v>
      </c>
      <c r="AG391" s="38">
        <f t="shared" si="143"/>
        <v>-0.56894023655197024</v>
      </c>
      <c r="AH391" s="38">
        <f t="shared" si="143"/>
        <v>-0.11597031558560604</v>
      </c>
      <c r="AI391" s="38">
        <f t="shared" si="143"/>
        <v>-3.6403105654479677E-2</v>
      </c>
      <c r="AJ391" s="38">
        <f t="shared" si="143"/>
        <v>-3.6011217967336556E-2</v>
      </c>
      <c r="AK391" s="38">
        <f t="shared" si="143"/>
        <v>-0.15387862003019093</v>
      </c>
      <c r="AL391" s="76">
        <f t="shared" si="143"/>
        <v>-7.8664351374285457E-2</v>
      </c>
      <c r="AM391" s="32">
        <f>SUM(AM386:AM390)</f>
        <v>-1461.0900000000001</v>
      </c>
      <c r="AN391" s="5">
        <f>SUM(AN386:AN390)</f>
        <v>18519.75</v>
      </c>
      <c r="AO391" s="5">
        <f>SUM(AO386:AO390)</f>
        <v>1590.42</v>
      </c>
      <c r="AP391" s="5">
        <f>SUM(AP386:AP390)</f>
        <v>89814.43</v>
      </c>
      <c r="AQ391" s="5">
        <f>SUM(AQ386:AQ390)</f>
        <v>37339.379999999997</v>
      </c>
      <c r="AR391" s="74">
        <f t="shared" si="145"/>
        <v>145802.88999999998</v>
      </c>
      <c r="AS391" s="32">
        <f>SUM(AS386:AS390)</f>
        <v>-3389.5299999999997</v>
      </c>
      <c r="AT391" s="5">
        <f>SUM(AT386:AT390)</f>
        <v>21730.53</v>
      </c>
      <c r="AU391" s="5">
        <f>SUM(AU386:AU390)</f>
        <v>2416.46</v>
      </c>
      <c r="AV391" s="5">
        <f>SUM(AV386:AV390)</f>
        <v>87832</v>
      </c>
      <c r="AW391" s="5">
        <f>SUM(AW386:AW390)</f>
        <v>40889.340000000004</v>
      </c>
      <c r="AX391" s="74">
        <f t="shared" si="146"/>
        <v>149478.79999999999</v>
      </c>
      <c r="AY391" s="32">
        <f t="shared" si="147"/>
        <v>1928.4399999999996</v>
      </c>
      <c r="AZ391" s="5">
        <f t="shared" si="147"/>
        <v>-3210.7799999999988</v>
      </c>
      <c r="BA391" s="5">
        <f t="shared" si="147"/>
        <v>-826.04</v>
      </c>
      <c r="BB391" s="5">
        <f t="shared" si="147"/>
        <v>1982.429999999993</v>
      </c>
      <c r="BC391" s="5">
        <f t="shared" si="147"/>
        <v>-3549.9600000000064</v>
      </c>
      <c r="BD391" s="74">
        <f t="shared" si="147"/>
        <v>-3675.9100000000035</v>
      </c>
      <c r="BE391" s="77">
        <f t="shared" si="148"/>
        <v>-0.56894023655197024</v>
      </c>
      <c r="BF391" s="38">
        <f t="shared" si="148"/>
        <v>-0.14775433456984247</v>
      </c>
      <c r="BG391" s="38">
        <f t="shared" si="148"/>
        <v>-0.34183888829113662</v>
      </c>
      <c r="BH391" s="38">
        <f t="shared" si="148"/>
        <v>2.2570703160579207E-2</v>
      </c>
      <c r="BI391" s="38">
        <f t="shared" si="148"/>
        <v>-8.6818716076121696E-2</v>
      </c>
      <c r="BJ391" s="76">
        <f t="shared" si="148"/>
        <v>-2.4591513980577875E-2</v>
      </c>
      <c r="BK391" s="77">
        <f t="shared" si="135"/>
        <v>1</v>
      </c>
      <c r="BL391" s="38">
        <f t="shared" si="135"/>
        <v>0.21426511222865216</v>
      </c>
      <c r="BM391" s="38">
        <f t="shared" si="135"/>
        <v>0.29513435273159144</v>
      </c>
      <c r="BN391" s="38">
        <f t="shared" si="135"/>
        <v>0.31194361049017988</v>
      </c>
      <c r="BO391" s="38">
        <f t="shared" si="135"/>
        <v>0.30201956899296234</v>
      </c>
      <c r="BP391" s="76">
        <f t="shared" si="135"/>
        <v>0.29049455698107141</v>
      </c>
      <c r="BQ391" s="77">
        <f t="shared" si="136"/>
        <v>1</v>
      </c>
      <c r="BR391" s="38">
        <f t="shared" si="136"/>
        <v>0.22225600812989171</v>
      </c>
      <c r="BS391" s="38">
        <f t="shared" si="136"/>
        <v>0.4320986771285214</v>
      </c>
      <c r="BT391" s="38">
        <f t="shared" si="136"/>
        <v>0.29407271322155032</v>
      </c>
      <c r="BU391" s="38">
        <f t="shared" si="136"/>
        <v>0.27984061762211299</v>
      </c>
      <c r="BV391" s="76">
        <f t="shared" si="136"/>
        <v>0.27439067315338672</v>
      </c>
      <c r="BW391" s="77">
        <f t="shared" si="137"/>
        <v>0</v>
      </c>
      <c r="BX391" s="38">
        <f t="shared" si="137"/>
        <v>-7.9908959012395531E-3</v>
      </c>
      <c r="BY391" s="38">
        <f t="shared" si="137"/>
        <v>-0.13696432439692996</v>
      </c>
      <c r="BZ391" s="38">
        <f t="shared" si="137"/>
        <v>1.787089726862956E-2</v>
      </c>
      <c r="CA391" s="38">
        <f t="shared" si="137"/>
        <v>2.2178951370849354E-2</v>
      </c>
      <c r="CB391" s="76">
        <f t="shared" si="137"/>
        <v>1.6103883827684684E-2</v>
      </c>
      <c r="CC391" s="28">
        <f t="shared" si="138"/>
        <v>0</v>
      </c>
      <c r="CD391" s="2">
        <f t="shared" si="138"/>
        <v>-79.908959012395528</v>
      </c>
      <c r="CE391" s="2">
        <f t="shared" si="138"/>
        <v>-1369.6432439692996</v>
      </c>
      <c r="CF391" s="2">
        <f t="shared" si="138"/>
        <v>178.7089726862956</v>
      </c>
      <c r="CG391" s="2">
        <f t="shared" si="138"/>
        <v>221.78951370849353</v>
      </c>
      <c r="CH391" s="30">
        <f t="shared" si="138"/>
        <v>161.03883827684683</v>
      </c>
      <c r="CI391" s="76">
        <f>IFERROR(M391/'Class Sum-WR'!M391,0)</f>
        <v>0.16341390776412901</v>
      </c>
      <c r="CJ391" s="76">
        <f>IFERROR(M391/'Class Sum-TH'!M391,0)</f>
        <v>0.58940363964668008</v>
      </c>
    </row>
    <row r="392" spans="1:88" ht="13.5" thickBot="1" x14ac:dyDescent="0.25">
      <c r="A392" t="s">
        <v>46</v>
      </c>
      <c r="B392" t="s">
        <v>46</v>
      </c>
      <c r="C392" s="88" t="s">
        <v>56</v>
      </c>
      <c r="D392" t="s">
        <v>56</v>
      </c>
      <c r="F392" s="78" t="s">
        <v>58</v>
      </c>
      <c r="G392" s="61"/>
      <c r="H392" s="48">
        <f>SUMIFS(H$7:H$377,$B$7:$B$377,$B392,$D$7:$D$377,$D392)</f>
        <v>-1214.9999999999998</v>
      </c>
      <c r="I392" s="49">
        <f>SUMIFS(I$7:I$377,$B$7:$B$377,$B392,$D$7:$D$377,$D392)</f>
        <v>71026.789999999994</v>
      </c>
      <c r="J392" s="49">
        <f>SUMIFS(J$7:J$377,$B$7:$B$377,$B392,$D$7:$D$377,$D392)</f>
        <v>4322.41</v>
      </c>
      <c r="K392" s="49">
        <f>SUMIFS(K$7:K$377,$B$7:$B$377,$B392,$D$7:$D$377,$D392)</f>
        <v>226066.15</v>
      </c>
      <c r="L392" s="49">
        <f>SUMIFS(L$7:L$377,$B$7:$B$377,$B392,$D$7:$D$377,$D392)</f>
        <v>100076.10999999999</v>
      </c>
      <c r="M392" s="79">
        <f t="shared" si="140"/>
        <v>400276.45999999996</v>
      </c>
      <c r="N392" s="3" t="s">
        <v>49</v>
      </c>
      <c r="O392" s="42" t="s">
        <v>49</v>
      </c>
      <c r="P392" s="42" t="s">
        <v>56</v>
      </c>
      <c r="Q392" s="42" t="s">
        <v>56</v>
      </c>
      <c r="R392" s="42"/>
      <c r="S392" s="42"/>
      <c r="T392" s="80" t="s">
        <v>58</v>
      </c>
      <c r="U392" s="49">
        <f>SUMIFS(U$7:U$377,$M$7:$M$377,"&lt;&gt;0",$O$7:$O$377,$O392,$Q$7:$Q$377,$Q392)</f>
        <v>-2380.1800000000003</v>
      </c>
      <c r="V392" s="49">
        <f>SUMIFS(V$7:V$377,$M$7:$M$377,"&lt;&gt;0",$O$7:$O$377,$O392,$Q$7:$Q$377,$Q392)</f>
        <v>78018.28</v>
      </c>
      <c r="W392" s="49">
        <f>SUMIFS(W$7:W$377,$M$7:$M$377,"&lt;&gt;0",$O$7:$O$377,$O392,$Q$7:$Q$377,$Q392)</f>
        <v>4239.16</v>
      </c>
      <c r="X392" s="49">
        <f>SUMIFS(X$7:X$377,$M$7:$M$377,"&lt;&gt;0",$O$7:$O$377,$O392,$Q$7:$Q$377,$Q392)</f>
        <v>243931.55999999997</v>
      </c>
      <c r="Y392" s="49">
        <f>SUMIFS(Y$7:Y$377,$M$7:$M$377,"&lt;&gt;0",$O$7:$O$377,$O392,$Q$7:$Q$377,$Q392)</f>
        <v>116225.97</v>
      </c>
      <c r="Z392" s="79">
        <f t="shared" si="141"/>
        <v>440034.78999999992</v>
      </c>
      <c r="AA392" s="43">
        <f t="shared" si="142"/>
        <v>1165.1800000000005</v>
      </c>
      <c r="AB392" s="44">
        <f t="shared" si="142"/>
        <v>-6991.4900000000052</v>
      </c>
      <c r="AC392" s="44">
        <f t="shared" si="142"/>
        <v>83.25</v>
      </c>
      <c r="AD392" s="44">
        <f t="shared" si="142"/>
        <v>-17865.409999999974</v>
      </c>
      <c r="AE392" s="45">
        <f t="shared" si="142"/>
        <v>-16149.860000000015</v>
      </c>
      <c r="AF392" s="47">
        <f t="shared" si="142"/>
        <v>-39758.329999999958</v>
      </c>
      <c r="AG392" s="56">
        <f t="shared" si="143"/>
        <v>-0.4895344049609695</v>
      </c>
      <c r="AH392" s="56">
        <f t="shared" si="143"/>
        <v>-8.9613485454947295E-2</v>
      </c>
      <c r="AI392" s="56">
        <f t="shared" si="143"/>
        <v>1.9638324573736307E-2</v>
      </c>
      <c r="AJ392" s="56">
        <f t="shared" si="143"/>
        <v>-7.3239436504239044E-2</v>
      </c>
      <c r="AK392" s="56">
        <f t="shared" si="143"/>
        <v>-0.13895224965642372</v>
      </c>
      <c r="AL392" s="81">
        <f t="shared" si="143"/>
        <v>-9.0352696885625708E-2</v>
      </c>
      <c r="AM392" s="48">
        <f>SUMIFS(AM$7:AM$377,$B$7:$B$377,$B392,$D$7:$D$377,$D392)</f>
        <v>-1214.9999999999998</v>
      </c>
      <c r="AN392" s="49">
        <f>SUMIFS(AN$7:AN$377,$B$7:$B$377,$B392,$D$7:$D$377,$D392)</f>
        <v>15195.22</v>
      </c>
      <c r="AO392" s="49">
        <f>SUMIFS(AO$7:AO$377,$B$7:$B$377,$B392,$D$7:$D$377,$D392)</f>
        <v>1431.1399999999999</v>
      </c>
      <c r="AP392" s="49">
        <f>SUMIFS(AP$7:AP$377,$B$7:$B$377,$B392,$D$7:$D$377,$D392)</f>
        <v>69576.5</v>
      </c>
      <c r="AQ392" s="49">
        <f>SUMIFS(AQ$7:AQ$377,$B$7:$B$377,$B392,$D$7:$D$377,$D392)</f>
        <v>30086.880000000001</v>
      </c>
      <c r="AR392" s="79">
        <f t="shared" si="145"/>
        <v>115074.74</v>
      </c>
      <c r="AS392" s="48">
        <f>SUMIFS(AS$7:AS$377,$M$7:$M$377,"&lt;&gt;0",$O$7:$O$377,$O392,$Q$7:$Q$377,$Q392)</f>
        <v>-2380.1800000000003</v>
      </c>
      <c r="AT392" s="49">
        <f>SUMIFS(AT$7:AT$377,$M$7:$M$377,"&lt;&gt;0",$O$7:$O$377,$O392,$Q$7:$Q$377,$Q392)</f>
        <v>17367.87</v>
      </c>
      <c r="AU392" s="49">
        <f>SUMIFS(AU$7:AU$377,$M$7:$M$377,"&lt;&gt;0",$O$7:$O$377,$O392,$Q$7:$Q$377,$Q392)</f>
        <v>1722.34</v>
      </c>
      <c r="AV392" s="49">
        <f>SUMIFS(AV$7:AV$377,$M$7:$M$377,"&lt;&gt;0",$O$7:$O$377,$O392,$Q$7:$Q$377,$Q392)</f>
        <v>71618.209999999992</v>
      </c>
      <c r="AW392" s="49">
        <f>SUMIFS(AW$7:AW$377,$M$7:$M$377,"&lt;&gt;0",$O$7:$O$377,$O392,$Q$7:$Q$377,$Q392)</f>
        <v>32371.21</v>
      </c>
      <c r="AX392" s="79">
        <f t="shared" si="146"/>
        <v>120699.44999999998</v>
      </c>
      <c r="AY392" s="48">
        <f t="shared" si="147"/>
        <v>1165.1800000000005</v>
      </c>
      <c r="AZ392" s="49">
        <f t="shared" si="147"/>
        <v>-2172.6499999999996</v>
      </c>
      <c r="BA392" s="49">
        <f t="shared" si="147"/>
        <v>-291.20000000000005</v>
      </c>
      <c r="BB392" s="49">
        <f t="shared" si="147"/>
        <v>-2041.7099999999919</v>
      </c>
      <c r="BC392" s="49">
        <f t="shared" si="147"/>
        <v>-2284.3299999999981</v>
      </c>
      <c r="BD392" s="79">
        <f t="shared" si="147"/>
        <v>-5624.7099999999773</v>
      </c>
      <c r="BE392" s="82">
        <f t="shared" si="148"/>
        <v>-0.4895344049609695</v>
      </c>
      <c r="BF392" s="56">
        <f t="shared" si="148"/>
        <v>-0.12509593864993229</v>
      </c>
      <c r="BG392" s="56">
        <f t="shared" si="148"/>
        <v>-0.16907230860341166</v>
      </c>
      <c r="BH392" s="56">
        <f t="shared" si="148"/>
        <v>-2.8508252300636836E-2</v>
      </c>
      <c r="BI392" s="56">
        <f t="shared" si="148"/>
        <v>-7.0566716536082472E-2</v>
      </c>
      <c r="BJ392" s="81">
        <f t="shared" si="148"/>
        <v>-4.6600957999394184E-2</v>
      </c>
      <c r="BK392" s="82">
        <f t="shared" si="135"/>
        <v>1</v>
      </c>
      <c r="BL392" s="56">
        <f t="shared" si="135"/>
        <v>0.21393645974990563</v>
      </c>
      <c r="BM392" s="56">
        <f t="shared" si="135"/>
        <v>0.33109769781210019</v>
      </c>
      <c r="BN392" s="56">
        <f t="shared" si="135"/>
        <v>0.30777053530570586</v>
      </c>
      <c r="BO392" s="56">
        <f t="shared" si="135"/>
        <v>0.30063998290900801</v>
      </c>
      <c r="BP392" s="81">
        <f t="shared" si="135"/>
        <v>0.28748815256335586</v>
      </c>
      <c r="BQ392" s="82">
        <f t="shared" si="136"/>
        <v>1</v>
      </c>
      <c r="BR392" s="56">
        <f t="shared" si="136"/>
        <v>0.22261282868579005</v>
      </c>
      <c r="BS392" s="56">
        <f t="shared" si="136"/>
        <v>0.40629275611205995</v>
      </c>
      <c r="BT392" s="56">
        <f t="shared" si="136"/>
        <v>0.29359960638139648</v>
      </c>
      <c r="BU392" s="56">
        <f t="shared" si="136"/>
        <v>0.27851959420084854</v>
      </c>
      <c r="BV392" s="81">
        <f t="shared" si="136"/>
        <v>0.27429524379197384</v>
      </c>
      <c r="BW392" s="82">
        <f t="shared" si="137"/>
        <v>0</v>
      </c>
      <c r="BX392" s="56">
        <f t="shared" si="137"/>
        <v>-8.6763689358844154E-3</v>
      </c>
      <c r="BY392" s="56">
        <f t="shared" si="137"/>
        <v>-7.5195058299959761E-2</v>
      </c>
      <c r="BZ392" s="56">
        <f t="shared" si="137"/>
        <v>1.4170928924309378E-2</v>
      </c>
      <c r="CA392" s="56">
        <f t="shared" si="137"/>
        <v>2.2120388708159466E-2</v>
      </c>
      <c r="CB392" s="81">
        <f t="shared" si="137"/>
        <v>1.3192908771382017E-2</v>
      </c>
      <c r="CC392" s="43">
        <f t="shared" si="138"/>
        <v>0</v>
      </c>
      <c r="CD392" s="44">
        <f t="shared" si="138"/>
        <v>-86.763689358844147</v>
      </c>
      <c r="CE392" s="44">
        <f t="shared" si="138"/>
        <v>-751.9505829995976</v>
      </c>
      <c r="CF392" s="44">
        <f t="shared" si="138"/>
        <v>141.70928924309379</v>
      </c>
      <c r="CG392" s="44">
        <f t="shared" si="138"/>
        <v>221.20388708159467</v>
      </c>
      <c r="CH392" s="46">
        <f t="shared" si="138"/>
        <v>131.92908771382017</v>
      </c>
      <c r="CI392" s="81">
        <f>IFERROR(M392/'Class Sum-WR'!M392,0)</f>
        <v>0.16111958314435321</v>
      </c>
      <c r="CJ392" s="81">
        <f>IFERROR(M392/'Class Sum-TH'!M392,0)</f>
        <v>0.59010304353481391</v>
      </c>
    </row>
    <row r="393" spans="1:88" ht="13.5" thickBot="1" x14ac:dyDescent="0.25">
      <c r="F393"/>
      <c r="H393"/>
      <c r="I393"/>
      <c r="J393"/>
      <c r="K393"/>
      <c r="L393"/>
      <c r="M393"/>
      <c r="O393"/>
      <c r="P393"/>
      <c r="Q393"/>
      <c r="R393"/>
      <c r="U393"/>
      <c r="V393"/>
      <c r="W393"/>
      <c r="X393"/>
      <c r="Y393"/>
      <c r="Z393"/>
      <c r="AA393" s="2"/>
      <c r="AB393" s="2"/>
      <c r="AC393" s="2"/>
      <c r="AD393" s="2"/>
      <c r="AE393" s="2"/>
      <c r="AF393" s="3"/>
      <c r="AG393" s="38"/>
      <c r="AH393" s="38"/>
      <c r="AI393" s="38"/>
      <c r="AJ393" s="38"/>
      <c r="AK393" s="38"/>
      <c r="AL393" s="85"/>
      <c r="BE393" s="38"/>
      <c r="BF393" s="38"/>
      <c r="BG393" s="38"/>
      <c r="BH393" s="38"/>
      <c r="BI393" s="38"/>
      <c r="BJ393" s="38"/>
      <c r="BK393" s="38"/>
      <c r="BL393" s="38"/>
      <c r="BM393" s="38"/>
      <c r="BN393" s="38"/>
      <c r="BO393" s="38"/>
      <c r="BP393" s="38"/>
      <c r="BQ393" s="38"/>
      <c r="BR393" s="38"/>
      <c r="BS393" s="38"/>
      <c r="BT393" s="38"/>
      <c r="BU393" s="38"/>
      <c r="BV393" s="38"/>
      <c r="BW393" s="38"/>
      <c r="BX393" s="38"/>
      <c r="BY393" s="38"/>
      <c r="BZ393" s="38"/>
      <c r="CA393" s="38"/>
      <c r="CB393" s="38"/>
      <c r="CC393" s="2"/>
      <c r="CD393" s="2"/>
      <c r="CE393" s="2"/>
      <c r="CF393" s="2"/>
      <c r="CG393" s="2"/>
      <c r="CH393" s="2"/>
    </row>
    <row r="394" spans="1:88" x14ac:dyDescent="0.2">
      <c r="F394" s="62" t="s">
        <v>59</v>
      </c>
      <c r="G394" s="63"/>
      <c r="H394" s="64">
        <f t="shared" ref="H394:L397" si="149">SUMIF($E$14:$E$377,$F394,H$14:H$377)</f>
        <v>-178.25</v>
      </c>
      <c r="I394" s="65">
        <f t="shared" si="149"/>
        <v>16686.239999999998</v>
      </c>
      <c r="J394" s="65">
        <f t="shared" si="149"/>
        <v>873.3599999999999</v>
      </c>
      <c r="K394" s="65">
        <f t="shared" si="149"/>
        <v>51523.67</v>
      </c>
      <c r="L394" s="65">
        <f t="shared" si="149"/>
        <v>23446.670000000002</v>
      </c>
      <c r="M394" s="66">
        <f t="shared" ref="M394:M399" si="150">SUM(H394:L394)</f>
        <v>92351.689999999988</v>
      </c>
      <c r="O394" s="67"/>
      <c r="P394" s="67"/>
      <c r="Q394" s="67"/>
      <c r="R394" s="67"/>
      <c r="S394" s="67"/>
      <c r="T394" s="68" t="s">
        <v>59</v>
      </c>
      <c r="U394" s="65">
        <f>SUMIF($M$77:$M$83,"&lt;&gt;0",U$77:U$83)</f>
        <v>-2602.62</v>
      </c>
      <c r="V394" s="65">
        <f>SUMIF($M$77:$M$83,"&lt;&gt;0",V$77:V$83)</f>
        <v>18061.71</v>
      </c>
      <c r="W394" s="65">
        <f>SUMIF($M$77:$M$83,"&lt;&gt;0",W$77:W$83)</f>
        <v>1267.58</v>
      </c>
      <c r="X394" s="65">
        <f>SUMIF($M$77:$M$83,"&lt;&gt;0",X$77:X$83)</f>
        <v>67714.31</v>
      </c>
      <c r="Y394" s="65">
        <f>SUMIF($M$77:$M$83,"&lt;&gt;0",Y$77:Y$83)</f>
        <v>29407.53</v>
      </c>
      <c r="Z394" s="66">
        <f t="shared" ref="Z394:Z399" si="151">SUM(U394:Y394)</f>
        <v>113848.51</v>
      </c>
      <c r="AA394" s="64">
        <f t="shared" ref="AA394:AF399" si="152">+H394-U394</f>
        <v>2424.37</v>
      </c>
      <c r="AB394" s="65">
        <f t="shared" si="152"/>
        <v>-1375.4700000000012</v>
      </c>
      <c r="AC394" s="65">
        <f t="shared" si="152"/>
        <v>-394.22</v>
      </c>
      <c r="AD394" s="65">
        <f t="shared" si="152"/>
        <v>-16190.64</v>
      </c>
      <c r="AE394" s="86">
        <f t="shared" si="152"/>
        <v>-5960.8599999999969</v>
      </c>
      <c r="AF394" s="87">
        <f t="shared" si="152"/>
        <v>-21496.820000000007</v>
      </c>
      <c r="AG394" s="72">
        <f t="shared" ref="AG394:AL399" si="153">IFERROR(AA394/U394,"")</f>
        <v>-0.93151132320507801</v>
      </c>
      <c r="AH394" s="70">
        <f t="shared" si="153"/>
        <v>-7.6153918981093222E-2</v>
      </c>
      <c r="AI394" s="70">
        <f t="shared" si="153"/>
        <v>-0.31100206693068688</v>
      </c>
      <c r="AJ394" s="70">
        <f t="shared" si="153"/>
        <v>-0.23910219272706168</v>
      </c>
      <c r="AK394" s="89">
        <f t="shared" si="153"/>
        <v>-0.20269842451916217</v>
      </c>
      <c r="AL394" s="90">
        <f t="shared" si="153"/>
        <v>-0.18881951112052331</v>
      </c>
      <c r="AM394" s="64">
        <f t="shared" ref="AM394:AQ397" si="154">SUMIF($E$14:$E$377,$F394,AM$14:AM$377)</f>
        <v>-178.25</v>
      </c>
      <c r="AN394" s="65">
        <f t="shared" si="154"/>
        <v>3506.96</v>
      </c>
      <c r="AO394" s="65">
        <f t="shared" si="154"/>
        <v>133.05000000000001</v>
      </c>
      <c r="AP394" s="65">
        <f t="shared" si="154"/>
        <v>15703.969999999998</v>
      </c>
      <c r="AQ394" s="65">
        <f t="shared" si="154"/>
        <v>7140.45</v>
      </c>
      <c r="AR394" s="66">
        <f t="shared" ref="AR394:AR399" si="155">SUM(AM394:AQ394)</f>
        <v>26306.179999999997</v>
      </c>
      <c r="AS394" s="64">
        <f>SUMIF($M$77:$M$83,"&lt;&gt;0",AS$77:AS$83)</f>
        <v>-2602.62</v>
      </c>
      <c r="AT394" s="65">
        <f>SUMIF($M$77:$M$83,"&lt;&gt;0",AT$77:AT$83)</f>
        <v>4061.99</v>
      </c>
      <c r="AU394" s="65">
        <f>SUMIF($M$77:$M$83,"&lt;&gt;0",AU$77:AU$83)</f>
        <v>566.67000000000007</v>
      </c>
      <c r="AV394" s="65">
        <f>SUMIF($M$77:$M$83,"&lt;&gt;0",AV$77:AV$83)</f>
        <v>20413.830000000002</v>
      </c>
      <c r="AW394" s="65">
        <f>SUMIF($M$77:$M$83,"&lt;&gt;0",AW$77:AW$83)</f>
        <v>8211.15</v>
      </c>
      <c r="AX394" s="66">
        <f t="shared" ref="AX394:AX399" si="156">SUM(AS394:AW394)</f>
        <v>30651.020000000004</v>
      </c>
      <c r="AY394" s="64">
        <f t="shared" ref="AY394:BD399" si="157">+AM394-AS394</f>
        <v>2424.37</v>
      </c>
      <c r="AZ394" s="65">
        <f t="shared" si="157"/>
        <v>-555.02999999999975</v>
      </c>
      <c r="BA394" s="65">
        <f t="shared" si="157"/>
        <v>-433.62000000000006</v>
      </c>
      <c r="BB394" s="65">
        <f t="shared" si="157"/>
        <v>-4709.8600000000042</v>
      </c>
      <c r="BC394" s="65">
        <f t="shared" si="157"/>
        <v>-1070.6999999999998</v>
      </c>
      <c r="BD394" s="66">
        <f t="shared" si="157"/>
        <v>-4344.8400000000074</v>
      </c>
      <c r="BE394" s="72">
        <f>IFERROR(AY394/AS394,0)</f>
        <v>-0.93151132320507801</v>
      </c>
      <c r="BF394" s="70">
        <f t="shared" ref="BF394:BI397" si="158">IFERROR(AZ394/AT394,0)</f>
        <v>-0.13663992279646178</v>
      </c>
      <c r="BG394" s="70">
        <f t="shared" si="158"/>
        <v>-0.76520726348668533</v>
      </c>
      <c r="BH394" s="70">
        <f t="shared" si="158"/>
        <v>-0.23071907623410226</v>
      </c>
      <c r="BI394" s="70">
        <f t="shared" si="158"/>
        <v>-0.13039586416031856</v>
      </c>
      <c r="BJ394" s="71">
        <f t="shared" ref="BJ394:BJ399" si="159">BD394/AX394</f>
        <v>-0.14175188949666298</v>
      </c>
      <c r="BK394" s="72">
        <f t="shared" si="135"/>
        <v>1</v>
      </c>
      <c r="BL394" s="70">
        <f t="shared" si="135"/>
        <v>0.21017077544132173</v>
      </c>
      <c r="BM394" s="70">
        <f t="shared" si="135"/>
        <v>0.15234267655949441</v>
      </c>
      <c r="BN394" s="70">
        <f t="shared" si="135"/>
        <v>0.30479137064576334</v>
      </c>
      <c r="BO394" s="70">
        <f t="shared" si="135"/>
        <v>0.30454004769120729</v>
      </c>
      <c r="BP394" s="71">
        <f t="shared" si="135"/>
        <v>0.28484784631445292</v>
      </c>
      <c r="BQ394" s="72">
        <f t="shared" si="136"/>
        <v>1</v>
      </c>
      <c r="BR394" s="70">
        <f t="shared" si="136"/>
        <v>0.22489509575782138</v>
      </c>
      <c r="BS394" s="70">
        <f t="shared" si="136"/>
        <v>0.44704870698496357</v>
      </c>
      <c r="BT394" s="70">
        <f t="shared" si="136"/>
        <v>0.30146995516900343</v>
      </c>
      <c r="BU394" s="70">
        <f t="shared" si="136"/>
        <v>0.27921930199510125</v>
      </c>
      <c r="BV394" s="71">
        <f t="shared" si="136"/>
        <v>0.26922636053822757</v>
      </c>
      <c r="BW394" s="72">
        <f t="shared" si="137"/>
        <v>0</v>
      </c>
      <c r="BX394" s="70">
        <f t="shared" si="137"/>
        <v>-1.4724320316499645E-2</v>
      </c>
      <c r="BY394" s="70">
        <f t="shared" si="137"/>
        <v>-0.29470603042546917</v>
      </c>
      <c r="BZ394" s="70">
        <f t="shared" si="137"/>
        <v>3.3214154767599036E-3</v>
      </c>
      <c r="CA394" s="70">
        <f t="shared" si="137"/>
        <v>2.532074569610604E-2</v>
      </c>
      <c r="CB394" s="71">
        <f t="shared" si="137"/>
        <v>1.5621485776225352E-2</v>
      </c>
      <c r="CC394" s="64">
        <f t="shared" si="138"/>
        <v>0</v>
      </c>
      <c r="CD394" s="65">
        <f t="shared" si="138"/>
        <v>-147.24320316499646</v>
      </c>
      <c r="CE394" s="65">
        <f t="shared" si="138"/>
        <v>-2947.0603042546918</v>
      </c>
      <c r="CF394" s="65">
        <f t="shared" si="138"/>
        <v>33.214154767599034</v>
      </c>
      <c r="CG394" s="65">
        <f t="shared" si="138"/>
        <v>253.20745696106039</v>
      </c>
      <c r="CH394" s="69">
        <f t="shared" si="138"/>
        <v>156.21485776225353</v>
      </c>
      <c r="CI394" s="71">
        <f>IFERROR(M394/'Class Sum-WR'!M394,0)</f>
        <v>0.16780790306066565</v>
      </c>
      <c r="CJ394" s="71">
        <f>IFERROR(M394/'Class Sum-TH'!M394,0)</f>
        <v>0.62333270832464316</v>
      </c>
    </row>
    <row r="395" spans="1:88" x14ac:dyDescent="0.2">
      <c r="F395" s="73" t="s">
        <v>60</v>
      </c>
      <c r="G395" s="60"/>
      <c r="H395" s="28">
        <f t="shared" si="149"/>
        <v>-250.5</v>
      </c>
      <c r="I395" s="2">
        <f t="shared" si="149"/>
        <v>20840.349999999999</v>
      </c>
      <c r="J395" s="2">
        <f t="shared" si="149"/>
        <v>1635.73</v>
      </c>
      <c r="K395" s="2">
        <f t="shared" si="149"/>
        <v>62250.3</v>
      </c>
      <c r="L395" s="2">
        <f t="shared" si="149"/>
        <v>22750.920000000002</v>
      </c>
      <c r="M395" s="74">
        <f t="shared" si="150"/>
        <v>107226.8</v>
      </c>
      <c r="O395"/>
      <c r="P395"/>
      <c r="Q395"/>
      <c r="R395"/>
      <c r="T395" s="75" t="s">
        <v>60</v>
      </c>
      <c r="U395" s="91">
        <f>SUMIF($M$84:$M$90,"&lt;&gt;0",U$84:U$90)</f>
        <v>-509.66</v>
      </c>
      <c r="V395" s="91">
        <f>SUMIF($M$84:$M$90,"&lt;&gt;0",V$84:V$90)</f>
        <v>21107.42</v>
      </c>
      <c r="W395" s="91">
        <f>SUMIF($M$84:$M$90,"&lt;&gt;0",W$84:W$90)</f>
        <v>1270.7300000000002</v>
      </c>
      <c r="X395" s="91">
        <f>SUMIF($M$84:$M$90,"&lt;&gt;0",X$84:X$90)</f>
        <v>63318.479999999996</v>
      </c>
      <c r="Y395" s="91">
        <f>SUMIF($M$84:$M$90,"&lt;&gt;0",Y$84:Y$90)</f>
        <v>29495.3</v>
      </c>
      <c r="Z395" s="74">
        <f t="shared" si="151"/>
        <v>114682.27</v>
      </c>
      <c r="AA395" s="28">
        <f t="shared" si="152"/>
        <v>259.16000000000003</v>
      </c>
      <c r="AB395" s="2">
        <f t="shared" si="152"/>
        <v>-267.06999999999971</v>
      </c>
      <c r="AC395" s="2">
        <f t="shared" si="152"/>
        <v>364.99999999999977</v>
      </c>
      <c r="AD395" s="2">
        <f t="shared" si="152"/>
        <v>-1068.179999999993</v>
      </c>
      <c r="AE395" s="29">
        <f t="shared" si="152"/>
        <v>-6744.3799999999974</v>
      </c>
      <c r="AF395" s="31">
        <f t="shared" si="152"/>
        <v>-7455.4700000000012</v>
      </c>
      <c r="AG395" s="77">
        <f t="shared" si="153"/>
        <v>-0.50849585998508817</v>
      </c>
      <c r="AH395" s="38">
        <f t="shared" si="153"/>
        <v>-1.2652896469582722E-2</v>
      </c>
      <c r="AI395" s="38">
        <f t="shared" si="153"/>
        <v>0.28723647037529587</v>
      </c>
      <c r="AJ395" s="38">
        <f t="shared" si="153"/>
        <v>-1.6869956448733341E-2</v>
      </c>
      <c r="AK395" s="39">
        <f t="shared" si="153"/>
        <v>-0.22865948134109493</v>
      </c>
      <c r="AL395" s="40">
        <f t="shared" si="153"/>
        <v>-6.500978747630301E-2</v>
      </c>
      <c r="AM395" s="28">
        <f t="shared" si="154"/>
        <v>-250.5</v>
      </c>
      <c r="AN395" s="2">
        <f t="shared" si="154"/>
        <v>4524.5</v>
      </c>
      <c r="AO395" s="2">
        <f t="shared" si="154"/>
        <v>889.33999999999992</v>
      </c>
      <c r="AP395" s="2">
        <f t="shared" si="154"/>
        <v>18899.870000000003</v>
      </c>
      <c r="AQ395" s="2">
        <f t="shared" si="154"/>
        <v>6744.96</v>
      </c>
      <c r="AR395" s="74">
        <f t="shared" si="155"/>
        <v>30808.170000000002</v>
      </c>
      <c r="AS395" s="28">
        <f>SUMIF($M$84:$M$90,"&lt;&gt;0",AS$84:AS$90)</f>
        <v>-509.66</v>
      </c>
      <c r="AT395" s="2">
        <f>SUMIF($M$84:$M$90,"&lt;&gt;0",AT$84:AT$90)</f>
        <v>4717.7</v>
      </c>
      <c r="AU395" s="2">
        <f>SUMIF($M$84:$M$90,"&lt;&gt;0",AU$84:AU$90)</f>
        <v>-305.72000000000003</v>
      </c>
      <c r="AV395" s="2">
        <f>SUMIF($M$84:$M$90,"&lt;&gt;0",AV$84:AV$90)</f>
        <v>19290.879999999997</v>
      </c>
      <c r="AW395" s="2">
        <f>SUMIF($M$84:$M$90,"&lt;&gt;0",AW$84:AW$90)</f>
        <v>8362.7800000000007</v>
      </c>
      <c r="AX395" s="74">
        <f t="shared" si="156"/>
        <v>31555.979999999996</v>
      </c>
      <c r="AY395" s="28">
        <f t="shared" si="157"/>
        <v>259.16000000000003</v>
      </c>
      <c r="AZ395" s="2">
        <f t="shared" si="157"/>
        <v>-193.19999999999982</v>
      </c>
      <c r="BA395" s="2">
        <f t="shared" si="157"/>
        <v>1195.06</v>
      </c>
      <c r="BB395" s="2">
        <f t="shared" si="157"/>
        <v>-391.00999999999476</v>
      </c>
      <c r="BC395" s="2">
        <f t="shared" si="157"/>
        <v>-1617.8200000000006</v>
      </c>
      <c r="BD395" s="74">
        <f t="shared" si="157"/>
        <v>-747.80999999999403</v>
      </c>
      <c r="BE395" s="77">
        <f>IFERROR(AY395/AS395,0)</f>
        <v>-0.50849585998508817</v>
      </c>
      <c r="BF395" s="38">
        <f t="shared" si="158"/>
        <v>-4.0952158890984976E-2</v>
      </c>
      <c r="BG395" s="38">
        <f t="shared" si="158"/>
        <v>-3.9090017009027864</v>
      </c>
      <c r="BH395" s="38">
        <f t="shared" si="158"/>
        <v>-2.0269163459624175E-2</v>
      </c>
      <c r="BI395" s="38">
        <f t="shared" si="158"/>
        <v>-0.19345480809013277</v>
      </c>
      <c r="BJ395" s="76">
        <f t="shared" si="159"/>
        <v>-2.3697885472103674E-2</v>
      </c>
      <c r="BK395" s="77">
        <f t="shared" si="135"/>
        <v>1</v>
      </c>
      <c r="BL395" s="38">
        <f t="shared" si="135"/>
        <v>0.21710287975010018</v>
      </c>
      <c r="BM395" s="38">
        <f t="shared" si="135"/>
        <v>0.54369608676248515</v>
      </c>
      <c r="BN395" s="38">
        <f t="shared" si="135"/>
        <v>0.30361090629282111</v>
      </c>
      <c r="BO395" s="38">
        <f t="shared" si="135"/>
        <v>0.29646976913461082</v>
      </c>
      <c r="BP395" s="76">
        <f t="shared" si="135"/>
        <v>0.28731781606837098</v>
      </c>
      <c r="BQ395" s="77">
        <f t="shared" si="136"/>
        <v>1</v>
      </c>
      <c r="BR395" s="38">
        <f t="shared" si="136"/>
        <v>0.22350907879788245</v>
      </c>
      <c r="BS395" s="38">
        <f t="shared" si="136"/>
        <v>-0.24058611978941236</v>
      </c>
      <c r="BT395" s="38">
        <f t="shared" si="136"/>
        <v>0.30466429389966404</v>
      </c>
      <c r="BU395" s="38">
        <f t="shared" si="136"/>
        <v>0.28352924025183679</v>
      </c>
      <c r="BV395" s="76">
        <f t="shared" si="136"/>
        <v>0.27516005743520766</v>
      </c>
      <c r="BW395" s="77">
        <f t="shared" si="137"/>
        <v>0</v>
      </c>
      <c r="BX395" s="38">
        <f t="shared" si="137"/>
        <v>-6.4061990477822794E-3</v>
      </c>
      <c r="BY395" s="38">
        <f t="shared" si="137"/>
        <v>0.78428220655189751</v>
      </c>
      <c r="BZ395" s="38">
        <f t="shared" si="137"/>
        <v>-1.053387606842926E-3</v>
      </c>
      <c r="CA395" s="38">
        <f t="shared" si="137"/>
        <v>1.2940528882774027E-2</v>
      </c>
      <c r="CB395" s="76">
        <f t="shared" si="137"/>
        <v>1.2157758633163318E-2</v>
      </c>
      <c r="CC395" s="28">
        <f t="shared" si="138"/>
        <v>0</v>
      </c>
      <c r="CD395" s="2">
        <f t="shared" si="138"/>
        <v>-64.061990477822789</v>
      </c>
      <c r="CE395" s="2">
        <f t="shared" si="138"/>
        <v>7842.8220655189753</v>
      </c>
      <c r="CF395" s="2">
        <f t="shared" si="138"/>
        <v>-10.53387606842926</v>
      </c>
      <c r="CG395" s="2">
        <f t="shared" si="138"/>
        <v>129.40528882774026</v>
      </c>
      <c r="CH395" s="30">
        <f t="shared" si="138"/>
        <v>121.57758633163319</v>
      </c>
      <c r="CI395" s="76">
        <f>IFERROR(M395/'Class Sum-WR'!M395,0)</f>
        <v>0.17662322003309378</v>
      </c>
      <c r="CJ395" s="76">
        <f>IFERROR(M395/'Class Sum-TH'!M395,0)</f>
        <v>0.58912418908533426</v>
      </c>
    </row>
    <row r="396" spans="1:88" x14ac:dyDescent="0.2">
      <c r="F396" s="73" t="s">
        <v>61</v>
      </c>
      <c r="G396" s="60"/>
      <c r="H396" s="28">
        <f t="shared" si="149"/>
        <v>-239.59</v>
      </c>
      <c r="I396" s="2">
        <f t="shared" si="149"/>
        <v>21281.719999999998</v>
      </c>
      <c r="J396" s="2">
        <f t="shared" si="149"/>
        <v>740.24</v>
      </c>
      <c r="K396" s="2">
        <f t="shared" si="149"/>
        <v>54027.61</v>
      </c>
      <c r="L396" s="2">
        <f t="shared" si="149"/>
        <v>22390.199999999997</v>
      </c>
      <c r="M396" s="74">
        <f t="shared" si="150"/>
        <v>98200.18</v>
      </c>
      <c r="O396"/>
      <c r="P396"/>
      <c r="Q396"/>
      <c r="R396"/>
      <c r="T396" s="75" t="s">
        <v>61</v>
      </c>
      <c r="U396" s="2">
        <f>SUMIF($M$91:$M$97,"&lt;&gt;0",U$91:U$97)</f>
        <v>-184.89999999999998</v>
      </c>
      <c r="V396" s="2">
        <f>SUMIF($M$91:$M$97,"&lt;&gt;0",V$91:V$97)</f>
        <v>20395.190000000002</v>
      </c>
      <c r="W396" s="2">
        <f>SUMIF($M$91:$M$97,"&lt;&gt;0",W$91:W$97)</f>
        <v>1105.21</v>
      </c>
      <c r="X396" s="2">
        <f>SUMIF($M$91:$M$97,"&lt;&gt;0",X$91:X$97)</f>
        <v>59004.669999999991</v>
      </c>
      <c r="Y396" s="2">
        <f>SUMIF($M$91:$M$97,"&lt;&gt;0",Y$91:Y$97)</f>
        <v>26069.48</v>
      </c>
      <c r="Z396" s="74">
        <f t="shared" si="151"/>
        <v>106389.64999999998</v>
      </c>
      <c r="AA396" s="28">
        <f t="shared" si="152"/>
        <v>-54.690000000000026</v>
      </c>
      <c r="AB396" s="2">
        <f t="shared" si="152"/>
        <v>886.5299999999952</v>
      </c>
      <c r="AC396" s="2">
        <f t="shared" si="152"/>
        <v>-364.97</v>
      </c>
      <c r="AD396" s="2">
        <f t="shared" si="152"/>
        <v>-4977.0599999999904</v>
      </c>
      <c r="AE396" s="29">
        <f t="shared" si="152"/>
        <v>-3679.2800000000025</v>
      </c>
      <c r="AF396" s="31">
        <f t="shared" si="152"/>
        <v>-8189.4699999999866</v>
      </c>
      <c r="AG396" s="77">
        <f t="shared" si="153"/>
        <v>0.29578150351541393</v>
      </c>
      <c r="AH396" s="38">
        <f t="shared" si="153"/>
        <v>4.34676019198642E-2</v>
      </c>
      <c r="AI396" s="38">
        <f t="shared" si="153"/>
        <v>-0.33022683471919367</v>
      </c>
      <c r="AJ396" s="38">
        <f t="shared" si="153"/>
        <v>-8.4350272614014982E-2</v>
      </c>
      <c r="AK396" s="39">
        <f t="shared" si="153"/>
        <v>-0.14113361678100225</v>
      </c>
      <c r="AL396" s="40">
        <f t="shared" si="153"/>
        <v>-7.6976190823073373E-2</v>
      </c>
      <c r="AM396" s="28">
        <f t="shared" si="154"/>
        <v>-239.59</v>
      </c>
      <c r="AN396" s="2">
        <f t="shared" si="154"/>
        <v>4376.5</v>
      </c>
      <c r="AO396" s="2">
        <f t="shared" si="154"/>
        <v>140.59000000000003</v>
      </c>
      <c r="AP396" s="2">
        <f t="shared" si="154"/>
        <v>16032.96</v>
      </c>
      <c r="AQ396" s="2">
        <f t="shared" si="154"/>
        <v>6839.2</v>
      </c>
      <c r="AR396" s="74">
        <f t="shared" si="155"/>
        <v>27149.66</v>
      </c>
      <c r="AS396" s="28">
        <f>SUMIF($M$91:$M$97,"&lt;&gt;0",AS$91:AS$97)</f>
        <v>-184.89999999999998</v>
      </c>
      <c r="AT396" s="2">
        <f>SUMIF($M$91:$M$97,"&lt;&gt;0",AT$91:AT$97)</f>
        <v>4649.9400000000005</v>
      </c>
      <c r="AU396" s="2">
        <f>SUMIF($M$91:$M$97,"&lt;&gt;0",AU$91:AU$97)</f>
        <v>-541.58000000000004</v>
      </c>
      <c r="AV396" s="2">
        <f>SUMIF($M$91:$M$97,"&lt;&gt;0",AV$91:AV$97)</f>
        <v>18150.829999999998</v>
      </c>
      <c r="AW396" s="2">
        <f>SUMIF($M$91:$M$97,"&lt;&gt;0",AW$91:AW$97)</f>
        <v>7535.84</v>
      </c>
      <c r="AX396" s="74">
        <f t="shared" si="156"/>
        <v>29610.13</v>
      </c>
      <c r="AY396" s="28">
        <f t="shared" si="157"/>
        <v>-54.690000000000026</v>
      </c>
      <c r="AZ396" s="2">
        <f t="shared" si="157"/>
        <v>-273.44000000000051</v>
      </c>
      <c r="BA396" s="2">
        <f t="shared" si="157"/>
        <v>682.17000000000007</v>
      </c>
      <c r="BB396" s="2">
        <f t="shared" si="157"/>
        <v>-2117.869999999999</v>
      </c>
      <c r="BC396" s="2">
        <f t="shared" si="157"/>
        <v>-696.64000000000033</v>
      </c>
      <c r="BD396" s="74">
        <f t="shared" si="157"/>
        <v>-2460.4700000000012</v>
      </c>
      <c r="BE396" s="77">
        <f>IFERROR(AY396/AS396,0)</f>
        <v>0.29578150351541393</v>
      </c>
      <c r="BF396" s="38">
        <f t="shared" si="158"/>
        <v>-5.880505985023473E-2</v>
      </c>
      <c r="BG396" s="38">
        <f t="shared" si="158"/>
        <v>-1.2595923039994092</v>
      </c>
      <c r="BH396" s="38">
        <f t="shared" si="158"/>
        <v>-0.11668171648348859</v>
      </c>
      <c r="BI396" s="38">
        <f t="shared" si="158"/>
        <v>-9.2443576296736704E-2</v>
      </c>
      <c r="BJ396" s="76">
        <f t="shared" si="159"/>
        <v>-8.3095548719306578E-2</v>
      </c>
      <c r="BK396" s="77">
        <f t="shared" si="135"/>
        <v>1</v>
      </c>
      <c r="BL396" s="38">
        <f t="shared" si="135"/>
        <v>0.20564597222404959</v>
      </c>
      <c r="BM396" s="38">
        <f t="shared" si="135"/>
        <v>0.18992488922511622</v>
      </c>
      <c r="BN396" s="38">
        <f t="shared" si="135"/>
        <v>0.29675493696648803</v>
      </c>
      <c r="BO396" s="38">
        <f t="shared" si="135"/>
        <v>0.30545506516243714</v>
      </c>
      <c r="BP396" s="76">
        <f t="shared" si="135"/>
        <v>0.2764726093170094</v>
      </c>
      <c r="BQ396" s="77">
        <f t="shared" si="136"/>
        <v>1</v>
      </c>
      <c r="BR396" s="38">
        <f t="shared" si="136"/>
        <v>0.22799199222954039</v>
      </c>
      <c r="BS396" s="38">
        <f t="shared" si="136"/>
        <v>-0.49002452022692522</v>
      </c>
      <c r="BT396" s="38">
        <f t="shared" si="136"/>
        <v>0.3076168377858905</v>
      </c>
      <c r="BU396" s="38">
        <f t="shared" si="136"/>
        <v>0.28906752263566438</v>
      </c>
      <c r="BV396" s="76">
        <f t="shared" si="136"/>
        <v>0.27831776869272534</v>
      </c>
      <c r="BW396" s="77">
        <f t="shared" si="137"/>
        <v>0</v>
      </c>
      <c r="BX396" s="38">
        <f t="shared" si="137"/>
        <v>-2.2346020005490796E-2</v>
      </c>
      <c r="BY396" s="38">
        <f t="shared" si="137"/>
        <v>0.67994940945204141</v>
      </c>
      <c r="BZ396" s="38">
        <f t="shared" si="137"/>
        <v>-1.086190081940247E-2</v>
      </c>
      <c r="CA396" s="38">
        <f t="shared" si="137"/>
        <v>1.6387542526772769E-2</v>
      </c>
      <c r="CB396" s="76">
        <f t="shared" si="137"/>
        <v>-1.8451593757159435E-3</v>
      </c>
      <c r="CC396" s="28">
        <f t="shared" si="138"/>
        <v>0</v>
      </c>
      <c r="CD396" s="2">
        <f t="shared" si="138"/>
        <v>-223.46020005490797</v>
      </c>
      <c r="CE396" s="2">
        <f t="shared" si="138"/>
        <v>6799.4940945204144</v>
      </c>
      <c r="CF396" s="2">
        <f t="shared" si="138"/>
        <v>-108.6190081940247</v>
      </c>
      <c r="CG396" s="2">
        <f t="shared" si="138"/>
        <v>163.87542526772768</v>
      </c>
      <c r="CH396" s="30">
        <f t="shared" si="138"/>
        <v>-18.451593757159436</v>
      </c>
      <c r="CI396" s="76">
        <f>IFERROR(M396/'Class Sum-WR'!M396,0)</f>
        <v>0.16701399675071632</v>
      </c>
      <c r="CJ396" s="76">
        <f>IFERROR(M396/'Class Sum-TH'!M396,0)</f>
        <v>0.54813856225304847</v>
      </c>
    </row>
    <row r="397" spans="1:88" ht="13.5" thickBot="1" x14ac:dyDescent="0.25">
      <c r="F397" s="78" t="s">
        <v>62</v>
      </c>
      <c r="G397" s="61"/>
      <c r="H397" s="43">
        <f t="shared" si="149"/>
        <v>-203.91</v>
      </c>
      <c r="I397" s="44">
        <f t="shared" si="149"/>
        <v>19648.93</v>
      </c>
      <c r="J397" s="44">
        <f t="shared" si="149"/>
        <v>1026.53</v>
      </c>
      <c r="K397" s="44">
        <f t="shared" si="149"/>
        <v>52409.9</v>
      </c>
      <c r="L397" s="44">
        <f t="shared" si="149"/>
        <v>22190.77</v>
      </c>
      <c r="M397" s="79">
        <f t="shared" si="150"/>
        <v>95072.22</v>
      </c>
      <c r="O397" s="42"/>
      <c r="P397" s="42"/>
      <c r="Q397" s="42"/>
      <c r="R397" s="42"/>
      <c r="S397" s="42"/>
      <c r="T397" s="80" t="s">
        <v>62</v>
      </c>
      <c r="U397" s="44">
        <f>SUMIF($M$98:$M$104,"&lt;&gt;0",U$98:U$104)</f>
        <v>-338.85000000000008</v>
      </c>
      <c r="V397" s="44">
        <f>SUMIF($M$98:$M$104,"&lt;&gt;0",V$98:V$104)</f>
        <v>19817.240000000002</v>
      </c>
      <c r="W397" s="44">
        <f>SUMIF($M$98:$M$104,"&lt;&gt;0",W$98:W$104)</f>
        <v>1535.14</v>
      </c>
      <c r="X397" s="44">
        <f>SUMIF($M$98:$M$104,"&lt;&gt;0",X$98:X$104)</f>
        <v>57881.84</v>
      </c>
      <c r="Y397" s="44">
        <f>SUMIF($M$98:$M$104,"&lt;&gt;0",Y$98:Y$104)</f>
        <v>27547.070000000003</v>
      </c>
      <c r="Z397" s="79">
        <f t="shared" si="151"/>
        <v>106442.44</v>
      </c>
      <c r="AA397" s="43">
        <f t="shared" si="152"/>
        <v>134.94000000000008</v>
      </c>
      <c r="AB397" s="44">
        <f t="shared" si="152"/>
        <v>-168.31000000000131</v>
      </c>
      <c r="AC397" s="44">
        <f t="shared" si="152"/>
        <v>-508.61000000000013</v>
      </c>
      <c r="AD397" s="44">
        <f t="shared" si="152"/>
        <v>-5471.9399999999951</v>
      </c>
      <c r="AE397" s="45">
        <f t="shared" si="152"/>
        <v>-5356.3000000000029</v>
      </c>
      <c r="AF397" s="47">
        <f t="shared" si="152"/>
        <v>-11370.220000000001</v>
      </c>
      <c r="AG397" s="82">
        <f t="shared" si="153"/>
        <v>-0.39822930500221354</v>
      </c>
      <c r="AH397" s="56">
        <f t="shared" si="153"/>
        <v>-8.4931100395413944E-3</v>
      </c>
      <c r="AI397" s="56">
        <f t="shared" si="153"/>
        <v>-0.33131180218090867</v>
      </c>
      <c r="AJ397" s="56">
        <f t="shared" si="153"/>
        <v>-9.4536386541961961E-2</v>
      </c>
      <c r="AK397" s="57">
        <f t="shared" si="153"/>
        <v>-0.19444173191559039</v>
      </c>
      <c r="AL397" s="58">
        <f t="shared" si="153"/>
        <v>-0.10682036225400321</v>
      </c>
      <c r="AM397" s="43">
        <f t="shared" si="154"/>
        <v>-203.91</v>
      </c>
      <c r="AN397" s="44">
        <f t="shared" si="154"/>
        <v>4202.7000000000007</v>
      </c>
      <c r="AO397" s="44">
        <f t="shared" si="154"/>
        <v>574.06999999999994</v>
      </c>
      <c r="AP397" s="44">
        <f t="shared" si="154"/>
        <v>15286.409999999998</v>
      </c>
      <c r="AQ397" s="44">
        <f t="shared" si="154"/>
        <v>6909.2099999999991</v>
      </c>
      <c r="AR397" s="79">
        <f t="shared" si="155"/>
        <v>26768.479999999996</v>
      </c>
      <c r="AS397" s="43">
        <f>SUMIF($M$98:$M$104,"&lt;&gt;0",AS$98:AS$104)</f>
        <v>-338.85000000000008</v>
      </c>
      <c r="AT397" s="44">
        <f>SUMIF($M$98:$M$104,"&lt;&gt;0",AT$98:AT$104)</f>
        <v>4486.38</v>
      </c>
      <c r="AU397" s="44">
        <f>SUMIF($M$98:$M$104,"&lt;&gt;0",AU$98:AU$104)</f>
        <v>422.68</v>
      </c>
      <c r="AV397" s="44">
        <f>SUMIF($M$98:$M$104,"&lt;&gt;0",AV$98:AV$104)</f>
        <v>17560.260000000002</v>
      </c>
      <c r="AW397" s="44">
        <f>SUMIF($M$98:$M$104,"&lt;&gt;0",AW$98:AW$104)</f>
        <v>8204.3700000000008</v>
      </c>
      <c r="AX397" s="79">
        <f t="shared" si="156"/>
        <v>30334.840000000004</v>
      </c>
      <c r="AY397" s="43">
        <f t="shared" si="157"/>
        <v>134.94000000000008</v>
      </c>
      <c r="AZ397" s="44">
        <f t="shared" si="157"/>
        <v>-283.67999999999938</v>
      </c>
      <c r="BA397" s="44">
        <f t="shared" si="157"/>
        <v>151.38999999999993</v>
      </c>
      <c r="BB397" s="44">
        <f t="shared" si="157"/>
        <v>-2273.850000000004</v>
      </c>
      <c r="BC397" s="44">
        <f t="shared" si="157"/>
        <v>-1295.1600000000017</v>
      </c>
      <c r="BD397" s="79">
        <f t="shared" si="157"/>
        <v>-3566.3600000000079</v>
      </c>
      <c r="BE397" s="82">
        <f>IFERROR(AY397/AS397,0)</f>
        <v>-0.39822930500221354</v>
      </c>
      <c r="BF397" s="56">
        <f t="shared" si="158"/>
        <v>-6.3231380311074711E-2</v>
      </c>
      <c r="BG397" s="56">
        <f t="shared" si="158"/>
        <v>0.3581669347970094</v>
      </c>
      <c r="BH397" s="56">
        <f t="shared" si="158"/>
        <v>-0.12948840165236755</v>
      </c>
      <c r="BI397" s="56">
        <f t="shared" si="158"/>
        <v>-0.15786221245506987</v>
      </c>
      <c r="BJ397" s="81">
        <f t="shared" si="159"/>
        <v>-0.11756646812707788</v>
      </c>
      <c r="BK397" s="82">
        <f t="shared" si="135"/>
        <v>1</v>
      </c>
      <c r="BL397" s="56">
        <f t="shared" si="135"/>
        <v>0.21388950950509777</v>
      </c>
      <c r="BM397" s="56">
        <f t="shared" si="135"/>
        <v>0.55923353433411582</v>
      </c>
      <c r="BN397" s="56">
        <f t="shared" si="135"/>
        <v>0.29167027603563445</v>
      </c>
      <c r="BO397" s="56">
        <f t="shared" si="135"/>
        <v>0.31135512647826097</v>
      </c>
      <c r="BP397" s="81">
        <f t="shared" si="135"/>
        <v>0.28155942924231703</v>
      </c>
      <c r="BQ397" s="82">
        <f t="shared" si="136"/>
        <v>1</v>
      </c>
      <c r="BR397" s="56">
        <f t="shared" si="136"/>
        <v>0.22638773108666999</v>
      </c>
      <c r="BS397" s="56">
        <f t="shared" si="136"/>
        <v>0.27533645139856949</v>
      </c>
      <c r="BT397" s="56">
        <f t="shared" si="136"/>
        <v>0.30338116410950317</v>
      </c>
      <c r="BU397" s="56">
        <f t="shared" si="136"/>
        <v>0.29783094899021928</v>
      </c>
      <c r="BV397" s="81">
        <f t="shared" si="136"/>
        <v>0.28498820583218504</v>
      </c>
      <c r="BW397" s="82">
        <f t="shared" si="137"/>
        <v>0</v>
      </c>
      <c r="BX397" s="56">
        <f t="shared" si="137"/>
        <v>-1.2498221581572211E-2</v>
      </c>
      <c r="BY397" s="56">
        <f t="shared" si="137"/>
        <v>0.28389708293554633</v>
      </c>
      <c r="BZ397" s="56">
        <f t="shared" si="137"/>
        <v>-1.1710888073868719E-2</v>
      </c>
      <c r="CA397" s="56">
        <f t="shared" si="137"/>
        <v>1.3524177488041689E-2</v>
      </c>
      <c r="CB397" s="81">
        <f t="shared" si="137"/>
        <v>-3.42877658986801E-3</v>
      </c>
      <c r="CC397" s="43">
        <f t="shared" si="138"/>
        <v>0</v>
      </c>
      <c r="CD397" s="44">
        <f t="shared" si="138"/>
        <v>-124.98221581572211</v>
      </c>
      <c r="CE397" s="44">
        <f t="shared" si="138"/>
        <v>2838.9708293554631</v>
      </c>
      <c r="CF397" s="44">
        <f t="shared" si="138"/>
        <v>-117.10888073868719</v>
      </c>
      <c r="CG397" s="44">
        <f t="shared" si="138"/>
        <v>135.2417748804169</v>
      </c>
      <c r="CH397" s="46">
        <f t="shared" si="138"/>
        <v>-34.287765898680099</v>
      </c>
      <c r="CI397" s="81">
        <f>IFERROR(M397/'Class Sum-WR'!M397,0)</f>
        <v>0.17898363278363655</v>
      </c>
      <c r="CJ397" s="81">
        <f>IFERROR(M397/'Class Sum-TH'!M397,0)</f>
        <v>0.54498687980599902</v>
      </c>
    </row>
    <row r="398" spans="1:88" x14ac:dyDescent="0.2">
      <c r="A398" t="s">
        <v>46</v>
      </c>
      <c r="B398" t="s">
        <v>46</v>
      </c>
      <c r="C398" t="s">
        <v>63</v>
      </c>
      <c r="D398" t="s">
        <v>63</v>
      </c>
      <c r="F398" s="83" t="s">
        <v>64</v>
      </c>
      <c r="G398" s="60"/>
      <c r="H398" s="32">
        <f>SUM(H394:H397)</f>
        <v>-872.25</v>
      </c>
      <c r="I398" s="5">
        <f>SUM(I394:I397)</f>
        <v>78457.239999999991</v>
      </c>
      <c r="J398" s="5">
        <f>SUM(J394:J397)</f>
        <v>4275.8599999999997</v>
      </c>
      <c r="K398" s="5">
        <f>SUM(K394:K397)</f>
        <v>220211.48</v>
      </c>
      <c r="L398" s="5">
        <f>SUM(L394:L397)</f>
        <v>90778.560000000012</v>
      </c>
      <c r="M398" s="74">
        <f t="shared" si="150"/>
        <v>392850.89</v>
      </c>
      <c r="N398" s="3" t="s">
        <v>49</v>
      </c>
      <c r="O398" t="s">
        <v>49</v>
      </c>
      <c r="P398" t="s">
        <v>63</v>
      </c>
      <c r="Q398" t="s">
        <v>63</v>
      </c>
      <c r="R398"/>
      <c r="T398" s="84" t="s">
        <v>64</v>
      </c>
      <c r="U398" s="5">
        <f>SUM(U394:U397)</f>
        <v>-3636.0299999999997</v>
      </c>
      <c r="V398" s="5">
        <f>SUM(V394:V397)</f>
        <v>79381.56</v>
      </c>
      <c r="W398" s="5">
        <f>SUM(W394:W397)</f>
        <v>5178.6600000000008</v>
      </c>
      <c r="X398" s="5">
        <f>SUM(X394:X397)</f>
        <v>247919.3</v>
      </c>
      <c r="Y398" s="5">
        <f>SUM(Y394:Y397)</f>
        <v>112519.38</v>
      </c>
      <c r="Z398" s="74">
        <f t="shared" si="151"/>
        <v>441362.87</v>
      </c>
      <c r="AA398" s="28">
        <f t="shared" si="152"/>
        <v>2763.7799999999997</v>
      </c>
      <c r="AB398" s="2">
        <f t="shared" si="152"/>
        <v>-924.32000000000698</v>
      </c>
      <c r="AC398" s="2">
        <f t="shared" si="152"/>
        <v>-902.80000000000109</v>
      </c>
      <c r="AD398" s="2">
        <f t="shared" si="152"/>
        <v>-27707.819999999978</v>
      </c>
      <c r="AE398" s="29">
        <f t="shared" si="152"/>
        <v>-21740.819999999992</v>
      </c>
      <c r="AF398" s="31">
        <f t="shared" si="152"/>
        <v>-48511.979999999981</v>
      </c>
      <c r="AG398" s="77">
        <f t="shared" si="153"/>
        <v>-0.76010924002277203</v>
      </c>
      <c r="AH398" s="38">
        <f t="shared" si="153"/>
        <v>-1.1644014050618393E-2</v>
      </c>
      <c r="AI398" s="38">
        <f t="shared" si="153"/>
        <v>-0.17433081144543203</v>
      </c>
      <c r="AJ398" s="38">
        <f t="shared" si="153"/>
        <v>-0.11176144818092008</v>
      </c>
      <c r="AK398" s="39">
        <f t="shared" si="153"/>
        <v>-0.19321844823531725</v>
      </c>
      <c r="AL398" s="40">
        <f t="shared" si="153"/>
        <v>-0.10991404872820404</v>
      </c>
      <c r="AM398" s="32">
        <f>SUM(AM394:AM397)</f>
        <v>-872.25</v>
      </c>
      <c r="AN398" s="5">
        <f>SUM(AN394:AN397)</f>
        <v>16610.66</v>
      </c>
      <c r="AO398" s="5">
        <f>SUM(AO394:AO397)</f>
        <v>1737.05</v>
      </c>
      <c r="AP398" s="5">
        <f>SUM(AP394:AP397)</f>
        <v>65923.209999999992</v>
      </c>
      <c r="AQ398" s="5">
        <f>SUM(AQ394:AQ397)</f>
        <v>27633.82</v>
      </c>
      <c r="AR398" s="74">
        <f t="shared" si="155"/>
        <v>111032.48999999999</v>
      </c>
      <c r="AS398" s="32">
        <f>SUM(AS394:AS397)</f>
        <v>-3636.0299999999997</v>
      </c>
      <c r="AT398" s="5">
        <f>SUM(AT394:AT397)</f>
        <v>17916.009999999998</v>
      </c>
      <c r="AU398" s="5">
        <f>SUM(AU394:AU397)</f>
        <v>142.05000000000001</v>
      </c>
      <c r="AV398" s="5">
        <f>SUM(AV394:AV397)</f>
        <v>75415.799999999988</v>
      </c>
      <c r="AW398" s="5">
        <f>SUM(AW394:AW397)</f>
        <v>32314.14</v>
      </c>
      <c r="AX398" s="74">
        <f t="shared" si="156"/>
        <v>122151.96999999999</v>
      </c>
      <c r="AY398" s="32">
        <f t="shared" si="157"/>
        <v>2763.7799999999997</v>
      </c>
      <c r="AZ398" s="5">
        <f t="shared" si="157"/>
        <v>-1305.3499999999985</v>
      </c>
      <c r="BA398" s="5">
        <f t="shared" si="157"/>
        <v>1595</v>
      </c>
      <c r="BB398" s="5">
        <f t="shared" si="157"/>
        <v>-9492.5899999999965</v>
      </c>
      <c r="BC398" s="5">
        <f t="shared" si="157"/>
        <v>-4680.32</v>
      </c>
      <c r="BD398" s="74">
        <f t="shared" si="157"/>
        <v>-11119.479999999996</v>
      </c>
      <c r="BE398" s="77">
        <f t="shared" ref="BE398:BI399" si="160">AY398/AS398</f>
        <v>-0.76010924002277203</v>
      </c>
      <c r="BF398" s="38">
        <f t="shared" si="160"/>
        <v>-7.2859414568310618E-2</v>
      </c>
      <c r="BG398" s="38">
        <f t="shared" si="160"/>
        <v>11.228440689897923</v>
      </c>
      <c r="BH398" s="38">
        <f t="shared" si="160"/>
        <v>-0.12587004314745714</v>
      </c>
      <c r="BI398" s="38">
        <f t="shared" si="160"/>
        <v>-0.14483814206412424</v>
      </c>
      <c r="BJ398" s="76">
        <f t="shared" si="159"/>
        <v>-9.1029886787744776E-2</v>
      </c>
      <c r="BK398" s="77">
        <f t="shared" si="135"/>
        <v>1</v>
      </c>
      <c r="BL398" s="38">
        <f t="shared" si="135"/>
        <v>0.2117160889167144</v>
      </c>
      <c r="BM398" s="38">
        <f t="shared" si="135"/>
        <v>0.40624576108665861</v>
      </c>
      <c r="BN398" s="38">
        <f t="shared" si="135"/>
        <v>0.29936318488027958</v>
      </c>
      <c r="BO398" s="38">
        <f t="shared" si="135"/>
        <v>0.30440910276611566</v>
      </c>
      <c r="BP398" s="76">
        <f t="shared" si="135"/>
        <v>0.28263265484774641</v>
      </c>
      <c r="BQ398" s="77">
        <f t="shared" si="136"/>
        <v>1</v>
      </c>
      <c r="BR398" s="38">
        <f t="shared" si="136"/>
        <v>0.22569485910833698</v>
      </c>
      <c r="BS398" s="38">
        <f t="shared" si="136"/>
        <v>2.7429875682126261E-2</v>
      </c>
      <c r="BT398" s="38">
        <f t="shared" si="136"/>
        <v>0.3041949537611634</v>
      </c>
      <c r="BU398" s="38">
        <f t="shared" si="136"/>
        <v>0.28718732719643492</v>
      </c>
      <c r="BV398" s="76">
        <f t="shared" si="136"/>
        <v>0.27676086572483993</v>
      </c>
      <c r="BW398" s="77">
        <f t="shared" si="137"/>
        <v>0</v>
      </c>
      <c r="BX398" s="38">
        <f t="shared" si="137"/>
        <v>-1.397877019162258E-2</v>
      </c>
      <c r="BY398" s="38">
        <f t="shared" si="137"/>
        <v>0.37881588540453237</v>
      </c>
      <c r="BZ398" s="38">
        <f t="shared" si="137"/>
        <v>-4.8317688808838244E-3</v>
      </c>
      <c r="CA398" s="38">
        <f t="shared" si="137"/>
        <v>1.7221775569680742E-2</v>
      </c>
      <c r="CB398" s="76">
        <f t="shared" si="137"/>
        <v>5.8717891229064789E-3</v>
      </c>
      <c r="CC398" s="28">
        <f t="shared" si="138"/>
        <v>0</v>
      </c>
      <c r="CD398" s="2">
        <f t="shared" si="138"/>
        <v>-139.78770191622581</v>
      </c>
      <c r="CE398" s="2">
        <f t="shared" si="138"/>
        <v>3788.1588540453236</v>
      </c>
      <c r="CF398" s="2">
        <f t="shared" si="138"/>
        <v>-48.317688808838241</v>
      </c>
      <c r="CG398" s="2">
        <f t="shared" si="138"/>
        <v>172.21775569680742</v>
      </c>
      <c r="CH398" s="30">
        <f t="shared" si="138"/>
        <v>58.71789122906479</v>
      </c>
      <c r="CI398" s="76">
        <f>IFERROR(M398/'Class Sum-WR'!M398,0)</f>
        <v>0.17256116662346829</v>
      </c>
      <c r="CJ398" s="76">
        <f>IFERROR(M398/'Class Sum-TH'!M398,0)</f>
        <v>0.57453726236078984</v>
      </c>
    </row>
    <row r="399" spans="1:88" ht="13.5" thickBot="1" x14ac:dyDescent="0.25">
      <c r="A399" t="s">
        <v>46</v>
      </c>
      <c r="B399" t="s">
        <v>46</v>
      </c>
      <c r="C399" t="s">
        <v>63</v>
      </c>
      <c r="D399" t="s">
        <v>63</v>
      </c>
      <c r="F399" s="78" t="s">
        <v>65</v>
      </c>
      <c r="G399" s="61"/>
      <c r="H399" s="48">
        <f>SUMIFS(H$7:H$377,$B$7:$B$377,$B399,$D$7:$D$377,$D399)</f>
        <v>-1173.8</v>
      </c>
      <c r="I399" s="49">
        <f>SUMIFS(I$7:I$377,$B$7:$B$377,$B399,$D$7:$D$377,$D399)</f>
        <v>85321.269999999975</v>
      </c>
      <c r="J399" s="49">
        <f>SUMIFS(J$7:J$377,$B$7:$B$377,$B399,$D$7:$D$377,$D399)</f>
        <v>4732.96</v>
      </c>
      <c r="K399" s="49">
        <f>SUMIFS(K$7:K$377,$B$7:$B$377,$B399,$D$7:$D$377,$D399)</f>
        <v>236543.50999999998</v>
      </c>
      <c r="L399" s="49">
        <f>SUMIFS(L$7:L$377,$B$7:$B$377,$B399,$D$7:$D$377,$D399)</f>
        <v>99676.170000000013</v>
      </c>
      <c r="M399" s="79">
        <f t="shared" si="150"/>
        <v>425100.11</v>
      </c>
      <c r="N399" s="3" t="s">
        <v>49</v>
      </c>
      <c r="O399" s="42" t="s">
        <v>49</v>
      </c>
      <c r="P399" s="42" t="s">
        <v>63</v>
      </c>
      <c r="Q399" s="42" t="s">
        <v>63</v>
      </c>
      <c r="R399" s="42"/>
      <c r="S399" s="42"/>
      <c r="T399" s="80" t="s">
        <v>65</v>
      </c>
      <c r="U399" s="49">
        <f>SUMIFS(U$7:U$377,$M$7:$M$377,"&lt;&gt;0",$O$7:$O$377,$O399,$Q$7:$Q$377,$Q399)</f>
        <v>-4744.4699999999993</v>
      </c>
      <c r="V399" s="49">
        <f>SUMIFS(V$7:V$377,$M$7:$M$377,"&lt;&gt;0",$O$7:$O$377,$O399,$Q$7:$Q$377,$Q399)</f>
        <v>88691.60000000002</v>
      </c>
      <c r="W399" s="49">
        <f>SUMIFS(W$7:W$377,$M$7:$M$377,"&lt;&gt;0",$O$7:$O$377,$O399,$Q$7:$Q$377,$Q399)</f>
        <v>5784.38</v>
      </c>
      <c r="X399" s="49">
        <f>SUMIFS(X$7:X$377,$M$7:$M$377,"&lt;&gt;0",$O$7:$O$377,$O399,$Q$7:$Q$377,$Q399)</f>
        <v>277125.48</v>
      </c>
      <c r="Y399" s="49">
        <f>SUMIFS(Y$7:Y$377,$M$7:$M$377,"&lt;&gt;0",$O$7:$O$377,$O399,$Q$7:$Q$377,$Q399)</f>
        <v>125358.33999999998</v>
      </c>
      <c r="Z399" s="79">
        <f t="shared" si="151"/>
        <v>492215.32999999996</v>
      </c>
      <c r="AA399" s="43">
        <f t="shared" si="152"/>
        <v>3570.6699999999992</v>
      </c>
      <c r="AB399" s="44">
        <f t="shared" si="152"/>
        <v>-3370.3300000000454</v>
      </c>
      <c r="AC399" s="44">
        <f t="shared" si="152"/>
        <v>-1051.42</v>
      </c>
      <c r="AD399" s="44">
        <f t="shared" si="152"/>
        <v>-40581.97</v>
      </c>
      <c r="AE399" s="45">
        <f t="shared" si="152"/>
        <v>-25682.169999999969</v>
      </c>
      <c r="AF399" s="47">
        <f t="shared" si="152"/>
        <v>-67115.219999999972</v>
      </c>
      <c r="AG399" s="82">
        <f t="shared" si="153"/>
        <v>-0.7525961803952812</v>
      </c>
      <c r="AH399" s="56">
        <f t="shared" si="153"/>
        <v>-3.800055473122646E-2</v>
      </c>
      <c r="AI399" s="56">
        <f t="shared" si="153"/>
        <v>-0.1817688326147314</v>
      </c>
      <c r="AJ399" s="56">
        <f t="shared" si="153"/>
        <v>-0.14643897053421434</v>
      </c>
      <c r="AK399" s="57">
        <f t="shared" si="153"/>
        <v>-0.2048700549161705</v>
      </c>
      <c r="AL399" s="58">
        <f t="shared" si="153"/>
        <v>-0.13635337200895384</v>
      </c>
      <c r="AM399" s="48">
        <f>SUMIFS(AM$7:AM$377,$B$7:$B$377,$B399,$D$7:$D$377,$D399)</f>
        <v>-1173.8</v>
      </c>
      <c r="AN399" s="49">
        <f>SUMIFS(AN$7:AN$377,$B$7:$B$377,$B399,$D$7:$D$377,$D399)</f>
        <v>17991.850000000002</v>
      </c>
      <c r="AO399" s="49">
        <f>SUMIFS(AO$7:AO$377,$B$7:$B$377,$B399,$D$7:$D$377,$D399)</f>
        <v>1934.3500000000001</v>
      </c>
      <c r="AP399" s="49">
        <f>SUMIFS(AP$7:AP$377,$B$7:$B$377,$B399,$D$7:$D$377,$D399)</f>
        <v>70708.05</v>
      </c>
      <c r="AQ399" s="49">
        <f>SUMIFS(AQ$7:AQ$377,$B$7:$B$377,$B399,$D$7:$D$377,$D399)</f>
        <v>30185.85</v>
      </c>
      <c r="AR399" s="79">
        <f t="shared" si="155"/>
        <v>119646.30000000002</v>
      </c>
      <c r="AS399" s="48">
        <f>SUMIFS(AS$7:AS$377,$M$7:$M$377,"&lt;&gt;0",$O$7:$O$377,$O399,$Q$7:$Q$377,$Q399)</f>
        <v>-4744.4699999999993</v>
      </c>
      <c r="AT399" s="49">
        <f>SUMIFS(AT$7:AT$377,$M$7:$M$377,"&lt;&gt;0",$O$7:$O$377,$O399,$Q$7:$Q$377,$Q399)</f>
        <v>20036.589999999997</v>
      </c>
      <c r="AU399" s="49">
        <f>SUMIFS(AU$7:AU$377,$M$7:$M$377,"&lt;&gt;0",$O$7:$O$377,$O399,$Q$7:$Q$377,$Q399)</f>
        <v>388.57999999999993</v>
      </c>
      <c r="AV399" s="49">
        <f>SUMIFS(AV$7:AV$377,$M$7:$M$377,"&lt;&gt;0",$O$7:$O$377,$O399,$Q$7:$Q$377,$Q399)</f>
        <v>84044.340000000011</v>
      </c>
      <c r="AW399" s="49">
        <f>SUMIFS(AW$7:AW$377,$M$7:$M$377,"&lt;&gt;0",$O$7:$O$377,$O399,$Q$7:$Q$377,$Q399)</f>
        <v>36025.920000000006</v>
      </c>
      <c r="AX399" s="79">
        <f t="shared" si="156"/>
        <v>135750.96000000002</v>
      </c>
      <c r="AY399" s="48">
        <f t="shared" si="157"/>
        <v>3570.6699999999992</v>
      </c>
      <c r="AZ399" s="49">
        <f t="shared" si="157"/>
        <v>-2044.7399999999943</v>
      </c>
      <c r="BA399" s="49">
        <f t="shared" si="157"/>
        <v>1545.7700000000002</v>
      </c>
      <c r="BB399" s="49">
        <f t="shared" si="157"/>
        <v>-13336.290000000008</v>
      </c>
      <c r="BC399" s="49">
        <f t="shared" si="157"/>
        <v>-5840.070000000007</v>
      </c>
      <c r="BD399" s="79">
        <f t="shared" si="157"/>
        <v>-16104.660000000003</v>
      </c>
      <c r="BE399" s="82">
        <f t="shared" si="160"/>
        <v>-0.7525961803952812</v>
      </c>
      <c r="BF399" s="56">
        <f t="shared" si="160"/>
        <v>-0.10205029897801944</v>
      </c>
      <c r="BG399" s="56">
        <f t="shared" si="160"/>
        <v>3.9779968088939226</v>
      </c>
      <c r="BH399" s="56">
        <f t="shared" si="160"/>
        <v>-0.15868159592900613</v>
      </c>
      <c r="BI399" s="56">
        <f t="shared" si="160"/>
        <v>-0.16210744930316856</v>
      </c>
      <c r="BJ399" s="81">
        <f t="shared" si="159"/>
        <v>-0.11863385717493269</v>
      </c>
      <c r="BK399" s="82">
        <f t="shared" si="135"/>
        <v>1</v>
      </c>
      <c r="BL399" s="56">
        <f t="shared" si="135"/>
        <v>0.21087180254114837</v>
      </c>
      <c r="BM399" s="56">
        <f t="shared" si="135"/>
        <v>0.40869772827152567</v>
      </c>
      <c r="BN399" s="56">
        <f t="shared" si="135"/>
        <v>0.29892196154525658</v>
      </c>
      <c r="BO399" s="56">
        <f t="shared" si="135"/>
        <v>0.30283918412996802</v>
      </c>
      <c r="BP399" s="81">
        <f t="shared" si="135"/>
        <v>0.28145440846863112</v>
      </c>
      <c r="BQ399" s="82">
        <f t="shared" si="136"/>
        <v>1</v>
      </c>
      <c r="BR399" s="56">
        <f t="shared" si="136"/>
        <v>0.22591305151784377</v>
      </c>
      <c r="BS399" s="56">
        <f t="shared" si="136"/>
        <v>6.7177467593761114E-2</v>
      </c>
      <c r="BT399" s="56">
        <f t="shared" si="136"/>
        <v>0.30327178864967602</v>
      </c>
      <c r="BU399" s="56">
        <f t="shared" si="136"/>
        <v>0.2873835119386553</v>
      </c>
      <c r="BV399" s="81">
        <f t="shared" si="136"/>
        <v>0.2757958798235724</v>
      </c>
      <c r="BW399" s="82">
        <f t="shared" si="137"/>
        <v>0</v>
      </c>
      <c r="BX399" s="56">
        <f t="shared" si="137"/>
        <v>-1.5041248976695398E-2</v>
      </c>
      <c r="BY399" s="56">
        <f t="shared" si="137"/>
        <v>0.34152026067776453</v>
      </c>
      <c r="BZ399" s="56">
        <f t="shared" si="137"/>
        <v>-4.3498271044194459E-3</v>
      </c>
      <c r="CA399" s="56">
        <f t="shared" si="137"/>
        <v>1.5455672191312719E-2</v>
      </c>
      <c r="CB399" s="81">
        <f t="shared" si="137"/>
        <v>5.6585286450587247E-3</v>
      </c>
      <c r="CC399" s="43">
        <f t="shared" si="138"/>
        <v>0</v>
      </c>
      <c r="CD399" s="44">
        <f t="shared" si="138"/>
        <v>-150.412489766954</v>
      </c>
      <c r="CE399" s="44">
        <f t="shared" si="138"/>
        <v>3415.2026067776451</v>
      </c>
      <c r="CF399" s="44">
        <f t="shared" si="138"/>
        <v>-43.49827104419446</v>
      </c>
      <c r="CG399" s="44">
        <f t="shared" si="138"/>
        <v>154.55672191312721</v>
      </c>
      <c r="CH399" s="46">
        <f t="shared" si="138"/>
        <v>56.585286450587247</v>
      </c>
      <c r="CI399" s="81">
        <f>IFERROR(M399/'Class Sum-WR'!M399,0)</f>
        <v>0.17328068036882646</v>
      </c>
      <c r="CJ399" s="81">
        <f>IFERROR(M399/'Class Sum-TH'!M399,0)</f>
        <v>0.58178015566878238</v>
      </c>
    </row>
    <row r="400" spans="1:88" ht="13.5" thickBot="1" x14ac:dyDescent="0.25">
      <c r="F400"/>
      <c r="H400"/>
      <c r="I400"/>
      <c r="J400"/>
      <c r="K400"/>
      <c r="L400"/>
      <c r="M400"/>
      <c r="O400"/>
      <c r="P400"/>
      <c r="Q400"/>
      <c r="R400"/>
      <c r="U400"/>
      <c r="V400"/>
      <c r="W400"/>
      <c r="X400"/>
      <c r="Y400"/>
      <c r="Z400"/>
      <c r="AF400"/>
      <c r="BE400" s="38"/>
      <c r="BF400" s="38"/>
      <c r="BG400" s="38"/>
      <c r="BH400" s="38"/>
      <c r="BI400" s="38"/>
      <c r="BJ400" s="38"/>
      <c r="BK400" s="38"/>
      <c r="BL400" s="38"/>
      <c r="BM400" s="38"/>
      <c r="BN400" s="38"/>
      <c r="BO400" s="38"/>
      <c r="BP400" s="38"/>
      <c r="BQ400" s="38"/>
      <c r="BR400" s="38"/>
      <c r="BS400" s="38"/>
      <c r="BT400" s="38"/>
      <c r="BU400" s="38"/>
      <c r="BV400" s="38"/>
      <c r="BW400" s="38"/>
      <c r="BX400" s="38"/>
      <c r="BY400" s="38"/>
      <c r="BZ400" s="38"/>
      <c r="CA400" s="38"/>
      <c r="CB400" s="38"/>
      <c r="CC400" s="2"/>
      <c r="CD400" s="2"/>
      <c r="CE400" s="2"/>
      <c r="CF400" s="2"/>
      <c r="CG400" s="2"/>
      <c r="CH400" s="2"/>
    </row>
    <row r="401" spans="1:88" x14ac:dyDescent="0.2">
      <c r="F401" s="62" t="s">
        <v>66</v>
      </c>
      <c r="G401" s="63"/>
      <c r="H401" s="64">
        <f t="shared" ref="H401:L404" si="161">SUMIF($E$14:$E$377,$F401,H$14:H$377)</f>
        <v>-424.42</v>
      </c>
      <c r="I401" s="65">
        <f t="shared" si="161"/>
        <v>22188.07</v>
      </c>
      <c r="J401" s="65">
        <f t="shared" si="161"/>
        <v>1376.15</v>
      </c>
      <c r="K401" s="65">
        <f t="shared" si="161"/>
        <v>53700.39</v>
      </c>
      <c r="L401" s="65">
        <f t="shared" si="161"/>
        <v>25361.410000000003</v>
      </c>
      <c r="M401" s="66">
        <f t="shared" ref="M401:M406" si="162">SUM(H401:L401)</f>
        <v>102201.60000000001</v>
      </c>
      <c r="O401" s="67"/>
      <c r="P401" s="67"/>
      <c r="Q401" s="67"/>
      <c r="R401" s="67"/>
      <c r="S401" s="67"/>
      <c r="T401" s="68" t="s">
        <v>66</v>
      </c>
      <c r="U401" s="65">
        <f>SUMIF($M$105:$M$111,"&lt;&gt;0",U$105:U$111)</f>
        <v>-306.78999999999996</v>
      </c>
      <c r="V401" s="65">
        <f>SUMIF($M$105:$M$111,"&lt;&gt;0",V$105:V$111)</f>
        <v>19326.86</v>
      </c>
      <c r="W401" s="65">
        <f>SUMIF($M$105:$M$111,"&lt;&gt;0",W$105:W$111)</f>
        <v>986.68000000000006</v>
      </c>
      <c r="X401" s="65">
        <f>SUMIF($M$105:$M$111,"&lt;&gt;0",X$105:X$111)</f>
        <v>53758.82</v>
      </c>
      <c r="Y401" s="65">
        <f>SUMIF($M$105:$M$111,"&lt;&gt;0",Y$105:Y$111)</f>
        <v>23862.65</v>
      </c>
      <c r="Z401" s="66">
        <f t="shared" ref="Z401:Z406" si="163">SUM(U401:Y401)</f>
        <v>97628.22</v>
      </c>
      <c r="AA401" s="65">
        <f t="shared" ref="AA401:AF406" si="164">+H401-U401</f>
        <v>-117.63000000000005</v>
      </c>
      <c r="AB401" s="65">
        <f t="shared" si="164"/>
        <v>2861.2099999999991</v>
      </c>
      <c r="AC401" s="65">
        <f t="shared" si="164"/>
        <v>389.47</v>
      </c>
      <c r="AD401" s="65">
        <f t="shared" si="164"/>
        <v>-58.430000000000291</v>
      </c>
      <c r="AE401" s="65">
        <f t="shared" si="164"/>
        <v>1498.760000000002</v>
      </c>
      <c r="AF401" s="69">
        <f t="shared" si="164"/>
        <v>4573.3800000000047</v>
      </c>
      <c r="AG401" s="72">
        <f t="shared" ref="AG401:AL449" si="165">IFERROR(AA401/U401,"")</f>
        <v>0.38342188467681498</v>
      </c>
      <c r="AH401" s="70">
        <f t="shared" si="165"/>
        <v>0.14804318963349447</v>
      </c>
      <c r="AI401" s="70">
        <f t="shared" si="165"/>
        <v>0.39472777394900072</v>
      </c>
      <c r="AJ401" s="70">
        <f t="shared" si="165"/>
        <v>-1.0868914161434402E-3</v>
      </c>
      <c r="AK401" s="89">
        <f t="shared" si="165"/>
        <v>6.2807777007164001E-2</v>
      </c>
      <c r="AL401" s="71">
        <f t="shared" si="165"/>
        <v>4.6844856948124271E-2</v>
      </c>
      <c r="AM401" s="64">
        <f t="shared" ref="AM401:AQ404" si="166">SUMIF($E$14:$E$377,$F401,AM$14:AM$377)</f>
        <v>-424.42</v>
      </c>
      <c r="AN401" s="65">
        <f t="shared" si="166"/>
        <v>4569.8</v>
      </c>
      <c r="AO401" s="65">
        <f t="shared" si="166"/>
        <v>610.86</v>
      </c>
      <c r="AP401" s="65">
        <f t="shared" si="166"/>
        <v>15905.210000000001</v>
      </c>
      <c r="AQ401" s="65">
        <f t="shared" si="166"/>
        <v>7475.85</v>
      </c>
      <c r="AR401" s="66">
        <f t="shared" ref="AR401:AR406" si="167">SUM(AM401:AQ401)</f>
        <v>28137.300000000003</v>
      </c>
      <c r="AS401" s="64">
        <f>SUMIF($M$105:$M$111,"&lt;&gt;0",AS$105:AS$111)</f>
        <v>-306.78999999999996</v>
      </c>
      <c r="AT401" s="65">
        <f>SUMIF($M$105:$M$111,"&lt;&gt;0",AT$105:AT$111)</f>
        <v>4277.1100000000006</v>
      </c>
      <c r="AU401" s="65">
        <f>SUMIF($M$105:$M$111,"&lt;&gt;0",AU$105:AU$111)</f>
        <v>-222.22</v>
      </c>
      <c r="AV401" s="65">
        <f>SUMIF($M$105:$M$111,"&lt;&gt;0",AV$105:AV$111)</f>
        <v>16215.850000000002</v>
      </c>
      <c r="AW401" s="65">
        <f>SUMIF($M$105:$M$111,"&lt;&gt;0",AW$105:AW$111)</f>
        <v>6744.57</v>
      </c>
      <c r="AX401" s="66">
        <f t="shared" ref="AX401:AX406" si="168">SUM(AS401:AW401)</f>
        <v>26708.520000000004</v>
      </c>
      <c r="AY401" s="64">
        <f t="shared" ref="AY401:BD406" si="169">+AM401-AS401</f>
        <v>-117.63000000000005</v>
      </c>
      <c r="AZ401" s="65">
        <f t="shared" si="169"/>
        <v>292.6899999999996</v>
      </c>
      <c r="BA401" s="65">
        <f t="shared" si="169"/>
        <v>833.08</v>
      </c>
      <c r="BB401" s="65">
        <f t="shared" si="169"/>
        <v>-310.64000000000124</v>
      </c>
      <c r="BC401" s="65">
        <f t="shared" si="169"/>
        <v>731.28000000000065</v>
      </c>
      <c r="BD401" s="66">
        <f t="shared" si="169"/>
        <v>1428.7799999999988</v>
      </c>
      <c r="BE401" s="72">
        <f t="shared" ref="BE401:BJ406" si="170">AY401/AS401</f>
        <v>0.38342188467681498</v>
      </c>
      <c r="BF401" s="70">
        <f t="shared" si="170"/>
        <v>6.8431721419369512E-2</v>
      </c>
      <c r="BG401" s="70">
        <f t="shared" si="170"/>
        <v>-3.7488974889748898</v>
      </c>
      <c r="BH401" s="70">
        <f t="shared" si="170"/>
        <v>-1.9156565952447833E-2</v>
      </c>
      <c r="BI401" s="70">
        <f t="shared" si="170"/>
        <v>0.1084249996663984</v>
      </c>
      <c r="BJ401" s="71">
        <f t="shared" si="170"/>
        <v>5.349528914368893E-2</v>
      </c>
      <c r="BK401" s="72">
        <f t="shared" si="135"/>
        <v>1</v>
      </c>
      <c r="BL401" s="70">
        <f t="shared" si="135"/>
        <v>0.20595752582356194</v>
      </c>
      <c r="BM401" s="70">
        <f t="shared" si="135"/>
        <v>0.44389056425535006</v>
      </c>
      <c r="BN401" s="70">
        <f t="shared" si="135"/>
        <v>0.29618425490019723</v>
      </c>
      <c r="BO401" s="70">
        <f t="shared" si="135"/>
        <v>0.2947726486815993</v>
      </c>
      <c r="BP401" s="71">
        <f t="shared" si="135"/>
        <v>0.27531173680255494</v>
      </c>
      <c r="BQ401" s="72">
        <f t="shared" si="136"/>
        <v>1</v>
      </c>
      <c r="BR401" s="70">
        <f t="shared" si="136"/>
        <v>0.22130392624564987</v>
      </c>
      <c r="BS401" s="70">
        <f t="shared" si="136"/>
        <v>-0.22521992946041269</v>
      </c>
      <c r="BT401" s="70">
        <f t="shared" si="136"/>
        <v>0.30164073541792774</v>
      </c>
      <c r="BU401" s="70">
        <f t="shared" si="136"/>
        <v>0.28264128250634357</v>
      </c>
      <c r="BV401" s="71">
        <f t="shared" si="136"/>
        <v>0.27357376791259747</v>
      </c>
      <c r="BW401" s="72">
        <f t="shared" si="137"/>
        <v>0</v>
      </c>
      <c r="BX401" s="70">
        <f t="shared" si="137"/>
        <v>-1.534640042208793E-2</v>
      </c>
      <c r="BY401" s="70">
        <f t="shared" si="137"/>
        <v>0.66911049371576281</v>
      </c>
      <c r="BZ401" s="70">
        <f t="shared" si="137"/>
        <v>-5.4564805177305109E-3</v>
      </c>
      <c r="CA401" s="70">
        <f t="shared" si="137"/>
        <v>1.2131366175255731E-2</v>
      </c>
      <c r="CB401" s="71">
        <f t="shared" si="137"/>
        <v>1.7379688899574752E-3</v>
      </c>
      <c r="CC401" s="64">
        <f t="shared" si="138"/>
        <v>0</v>
      </c>
      <c r="CD401" s="65">
        <f t="shared" si="138"/>
        <v>-153.4640042208793</v>
      </c>
      <c r="CE401" s="65">
        <f t="shared" si="138"/>
        <v>6691.1049371576282</v>
      </c>
      <c r="CF401" s="65">
        <f t="shared" si="138"/>
        <v>-54.564805177305111</v>
      </c>
      <c r="CG401" s="65">
        <f t="shared" si="138"/>
        <v>121.31366175255731</v>
      </c>
      <c r="CH401" s="69">
        <f t="shared" si="138"/>
        <v>17.379688899574752</v>
      </c>
      <c r="CI401" s="71">
        <f>IFERROR(M401/'Class Sum-WR'!M401,0)</f>
        <v>0.16269874725836209</v>
      </c>
      <c r="CJ401" s="71">
        <f>IFERROR(M401/'Class Sum-TH'!M401,0)</f>
        <v>0.56083234558145667</v>
      </c>
    </row>
    <row r="402" spans="1:88" x14ac:dyDescent="0.2">
      <c r="F402" s="73" t="s">
        <v>67</v>
      </c>
      <c r="G402" s="60"/>
      <c r="H402" s="28">
        <f t="shared" si="161"/>
        <v>-343.78000000000003</v>
      </c>
      <c r="I402" s="2">
        <f t="shared" si="161"/>
        <v>19300.48</v>
      </c>
      <c r="J402" s="2">
        <f t="shared" si="161"/>
        <v>1100.9699999999998</v>
      </c>
      <c r="K402" s="2">
        <f t="shared" si="161"/>
        <v>51063.760000000009</v>
      </c>
      <c r="L402" s="2">
        <f t="shared" si="161"/>
        <v>20174.09</v>
      </c>
      <c r="M402" s="74">
        <f t="shared" si="162"/>
        <v>91295.52</v>
      </c>
      <c r="O402"/>
      <c r="P402"/>
      <c r="Q402"/>
      <c r="R402"/>
      <c r="T402" s="75" t="s">
        <v>67</v>
      </c>
      <c r="U402" s="2">
        <f>SUMIF($M112:$M$118,"&lt;&gt;0",U112:U$118)</f>
        <v>-347.19999999999993</v>
      </c>
      <c r="V402" s="2">
        <f>SUMIF($M112:$M$118,"&lt;&gt;0",V112:V$118)</f>
        <v>21571.68</v>
      </c>
      <c r="W402" s="2">
        <f>SUMIF($M112:$M$118,"&lt;&gt;0",W112:W$118)</f>
        <v>1758.53</v>
      </c>
      <c r="X402" s="2">
        <f>SUMIF($M112:$M$118,"&lt;&gt;0",X112:X$118)</f>
        <v>59866.36</v>
      </c>
      <c r="Y402" s="2">
        <f>SUMIF($M112:$M$118,"&lt;&gt;0",Y112:Y$118)</f>
        <v>29964.73</v>
      </c>
      <c r="Z402" s="74">
        <f t="shared" si="163"/>
        <v>112814.09999999999</v>
      </c>
      <c r="AA402" s="2">
        <f t="shared" si="164"/>
        <v>3.4199999999999022</v>
      </c>
      <c r="AB402" s="2">
        <f t="shared" si="164"/>
        <v>-2271.2000000000007</v>
      </c>
      <c r="AC402" s="2">
        <f t="shared" si="164"/>
        <v>-657.56000000000017</v>
      </c>
      <c r="AD402" s="2">
        <f t="shared" si="164"/>
        <v>-8802.5999999999913</v>
      </c>
      <c r="AE402" s="2">
        <f t="shared" si="164"/>
        <v>-9790.64</v>
      </c>
      <c r="AF402" s="30">
        <f t="shared" si="164"/>
        <v>-21518.579999999987</v>
      </c>
      <c r="AG402" s="77">
        <f t="shared" si="165"/>
        <v>-9.8502304147462649E-3</v>
      </c>
      <c r="AH402" s="38">
        <f t="shared" si="165"/>
        <v>-0.10528619004175849</v>
      </c>
      <c r="AI402" s="38">
        <f t="shared" si="165"/>
        <v>-0.37392594951465152</v>
      </c>
      <c r="AJ402" s="38">
        <f t="shared" si="165"/>
        <v>-0.14703750152840411</v>
      </c>
      <c r="AK402" s="39">
        <f t="shared" si="165"/>
        <v>-0.32673880258557308</v>
      </c>
      <c r="AL402" s="76">
        <f t="shared" si="165"/>
        <v>-0.19074371022771081</v>
      </c>
      <c r="AM402" s="28">
        <f t="shared" si="166"/>
        <v>-343.78000000000003</v>
      </c>
      <c r="AN402" s="2">
        <f t="shared" si="166"/>
        <v>4100.21</v>
      </c>
      <c r="AO402" s="2">
        <f t="shared" si="166"/>
        <v>459.34000000000003</v>
      </c>
      <c r="AP402" s="2">
        <f t="shared" si="166"/>
        <v>14507.04</v>
      </c>
      <c r="AQ402" s="2">
        <f t="shared" si="166"/>
        <v>5891.64</v>
      </c>
      <c r="AR402" s="74">
        <f t="shared" si="167"/>
        <v>24614.45</v>
      </c>
      <c r="AS402" s="28">
        <f>SUMIF($M112:$M$118,"&lt;&gt;0",AS112:AS$118)</f>
        <v>-347.19999999999993</v>
      </c>
      <c r="AT402" s="2">
        <f>SUMIF($M112:$M$118,"&lt;&gt;0",AT112:AT$118)</f>
        <v>4802.18</v>
      </c>
      <c r="AU402" s="2">
        <f>SUMIF($M112:$M$118,"&lt;&gt;0",AU112:AU$118)</f>
        <v>623.51</v>
      </c>
      <c r="AV402" s="2">
        <f>SUMIF($M112:$M$118,"&lt;&gt;0",AV112:AV$118)</f>
        <v>18437.22</v>
      </c>
      <c r="AW402" s="2">
        <f>SUMIF($M112:$M$118,"&lt;&gt;0",AW112:AW$118)</f>
        <v>8891.619999999999</v>
      </c>
      <c r="AX402" s="74">
        <f t="shared" si="168"/>
        <v>32407.33</v>
      </c>
      <c r="AY402" s="28">
        <f t="shared" si="169"/>
        <v>3.4199999999999022</v>
      </c>
      <c r="AZ402" s="2">
        <f t="shared" si="169"/>
        <v>-701.97000000000025</v>
      </c>
      <c r="BA402" s="2">
        <f t="shared" si="169"/>
        <v>-164.16999999999996</v>
      </c>
      <c r="BB402" s="2">
        <f t="shared" si="169"/>
        <v>-3930.1800000000003</v>
      </c>
      <c r="BC402" s="2">
        <f t="shared" si="169"/>
        <v>-2999.9799999999987</v>
      </c>
      <c r="BD402" s="74">
        <f t="shared" si="169"/>
        <v>-7792.880000000001</v>
      </c>
      <c r="BE402" s="77">
        <f t="shared" si="170"/>
        <v>-9.8502304147462649E-3</v>
      </c>
      <c r="BF402" s="38">
        <f t="shared" si="170"/>
        <v>-0.14617736111516025</v>
      </c>
      <c r="BG402" s="38">
        <f t="shared" si="170"/>
        <v>-0.26329970650029666</v>
      </c>
      <c r="BH402" s="38">
        <f t="shared" si="170"/>
        <v>-0.21316554231060866</v>
      </c>
      <c r="BI402" s="38">
        <f t="shared" si="170"/>
        <v>-0.33739408566717866</v>
      </c>
      <c r="BJ402" s="76">
        <f t="shared" si="170"/>
        <v>-0.24046658580018782</v>
      </c>
      <c r="BK402" s="77">
        <f t="shared" si="135"/>
        <v>1</v>
      </c>
      <c r="BL402" s="38">
        <f t="shared" si="135"/>
        <v>0.21244083048711743</v>
      </c>
      <c r="BM402" s="38">
        <f t="shared" si="135"/>
        <v>0.41721391136906555</v>
      </c>
      <c r="BN402" s="38">
        <f t="shared" si="135"/>
        <v>0.28409658826533724</v>
      </c>
      <c r="BO402" s="38">
        <f t="shared" si="135"/>
        <v>0.29203993835657521</v>
      </c>
      <c r="BP402" s="76">
        <f t="shared" si="135"/>
        <v>0.2696129010492519</v>
      </c>
      <c r="BQ402" s="77">
        <f t="shared" si="136"/>
        <v>1</v>
      </c>
      <c r="BR402" s="38">
        <f t="shared" si="136"/>
        <v>0.22261502117591214</v>
      </c>
      <c r="BS402" s="38">
        <f t="shared" si="136"/>
        <v>0.35456318629764633</v>
      </c>
      <c r="BT402" s="38">
        <f t="shared" si="136"/>
        <v>0.30797295843609002</v>
      </c>
      <c r="BU402" s="38">
        <f t="shared" si="136"/>
        <v>0.29673619618798497</v>
      </c>
      <c r="BV402" s="76">
        <f t="shared" si="136"/>
        <v>0.28726311693307843</v>
      </c>
      <c r="BW402" s="77">
        <f t="shared" si="137"/>
        <v>0</v>
      </c>
      <c r="BX402" s="38">
        <f t="shared" si="137"/>
        <v>-1.0174190688794715E-2</v>
      </c>
      <c r="BY402" s="38">
        <f t="shared" si="137"/>
        <v>6.2650725071419222E-2</v>
      </c>
      <c r="BZ402" s="38">
        <f t="shared" si="137"/>
        <v>-2.3876370170752781E-2</v>
      </c>
      <c r="CA402" s="38">
        <f t="shared" si="137"/>
        <v>-4.6962578314097558E-3</v>
      </c>
      <c r="CB402" s="76">
        <f t="shared" si="137"/>
        <v>-1.7650215883826537E-2</v>
      </c>
      <c r="CC402" s="28">
        <f t="shared" si="138"/>
        <v>0</v>
      </c>
      <c r="CD402" s="2">
        <f t="shared" si="138"/>
        <v>-101.74190688794715</v>
      </c>
      <c r="CE402" s="2">
        <f t="shared" si="138"/>
        <v>626.5072507141922</v>
      </c>
      <c r="CF402" s="2">
        <f t="shared" si="138"/>
        <v>-238.76370170752782</v>
      </c>
      <c r="CG402" s="2">
        <f t="shared" si="138"/>
        <v>-46.962578314097556</v>
      </c>
      <c r="CH402" s="30">
        <f t="shared" si="138"/>
        <v>-176.50215883826536</v>
      </c>
      <c r="CI402" s="76">
        <f>IFERROR(M402/'Class Sum-WR'!M402,0)</f>
        <v>0.17148149475488816</v>
      </c>
      <c r="CJ402" s="76">
        <f>IFERROR(M402/'Class Sum-TH'!M402,0)</f>
        <v>0.53537403927750638</v>
      </c>
    </row>
    <row r="403" spans="1:88" x14ac:dyDescent="0.2">
      <c r="F403" s="73" t="s">
        <v>68</v>
      </c>
      <c r="G403" s="60"/>
      <c r="H403" s="28">
        <f t="shared" si="161"/>
        <v>-486.81</v>
      </c>
      <c r="I403" s="2">
        <f t="shared" si="161"/>
        <v>18573.68</v>
      </c>
      <c r="J403" s="2">
        <f t="shared" si="161"/>
        <v>1151.1000000000001</v>
      </c>
      <c r="K403" s="2">
        <f t="shared" si="161"/>
        <v>56872.53</v>
      </c>
      <c r="L403" s="2">
        <f t="shared" si="161"/>
        <v>24074.850000000002</v>
      </c>
      <c r="M403" s="74">
        <f t="shared" si="162"/>
        <v>100185.35</v>
      </c>
      <c r="O403"/>
      <c r="P403"/>
      <c r="Q403"/>
      <c r="R403"/>
      <c r="T403" s="75" t="s">
        <v>68</v>
      </c>
      <c r="U403" s="2">
        <f>SUMIF($M$119:$M$125,"&lt;&gt;0",U$119:U$125)</f>
        <v>-218.3</v>
      </c>
      <c r="V403" s="2">
        <f>SUMIF($M$119:$M$125,"&lt;&gt;0",V$119:V$125)</f>
        <v>21838.84</v>
      </c>
      <c r="W403" s="2">
        <f>SUMIF($M$119:$M$125,"&lt;&gt;0",W$119:W$125)</f>
        <v>1588.21</v>
      </c>
      <c r="X403" s="2">
        <f>SUMIF($M$119:$M$125,"&lt;&gt;0",X$119:X$125)</f>
        <v>61123.51</v>
      </c>
      <c r="Y403" s="2">
        <f>SUMIF($M$119:$M$125,"&lt;&gt;0",Y$119:Y$125)</f>
        <v>31930.5</v>
      </c>
      <c r="Z403" s="74">
        <f t="shared" si="163"/>
        <v>116262.76000000001</v>
      </c>
      <c r="AA403" s="2">
        <f t="shared" si="164"/>
        <v>-268.51</v>
      </c>
      <c r="AB403" s="2">
        <f t="shared" si="164"/>
        <v>-3265.16</v>
      </c>
      <c r="AC403" s="2">
        <f t="shared" si="164"/>
        <v>-437.1099999999999</v>
      </c>
      <c r="AD403" s="2">
        <f t="shared" si="164"/>
        <v>-4250.9800000000032</v>
      </c>
      <c r="AE403" s="2">
        <f t="shared" si="164"/>
        <v>-7855.6499999999978</v>
      </c>
      <c r="AF403" s="30">
        <f t="shared" si="164"/>
        <v>-16077.410000000003</v>
      </c>
      <c r="AG403" s="77">
        <f t="shared" si="165"/>
        <v>1.2300045808520383</v>
      </c>
      <c r="AH403" s="38">
        <f t="shared" si="165"/>
        <v>-0.14951160409618824</v>
      </c>
      <c r="AI403" s="38">
        <f t="shared" si="165"/>
        <v>-0.27522179056925716</v>
      </c>
      <c r="AJ403" s="38">
        <f t="shared" si="165"/>
        <v>-6.9547380377861207E-2</v>
      </c>
      <c r="AK403" s="39">
        <f t="shared" si="165"/>
        <v>-0.24602339456006006</v>
      </c>
      <c r="AL403" s="76">
        <f t="shared" si="165"/>
        <v>-0.13828512242441177</v>
      </c>
      <c r="AM403" s="28">
        <f t="shared" si="166"/>
        <v>-486.81</v>
      </c>
      <c r="AN403" s="2">
        <f t="shared" si="166"/>
        <v>3959.92</v>
      </c>
      <c r="AO403" s="2">
        <f t="shared" si="166"/>
        <v>509.78999999999996</v>
      </c>
      <c r="AP403" s="2">
        <f t="shared" si="166"/>
        <v>15957.92</v>
      </c>
      <c r="AQ403" s="2">
        <f t="shared" si="166"/>
        <v>6916.57</v>
      </c>
      <c r="AR403" s="74">
        <f t="shared" si="167"/>
        <v>26857.39</v>
      </c>
      <c r="AS403" s="28">
        <f>SUMIF($M$119:$M$125,"&lt;&gt;0",AS$119:AS$125)</f>
        <v>-218.3</v>
      </c>
      <c r="AT403" s="2">
        <f>SUMIF($M$119:$M$125,"&lt;&gt;0",AT$119:AT$125)</f>
        <v>4894.68</v>
      </c>
      <c r="AU403" s="2">
        <f>SUMIF($M$119:$M$125,"&lt;&gt;0",AU$119:AU$125)</f>
        <v>445.02999999999992</v>
      </c>
      <c r="AV403" s="2">
        <f>SUMIF($M$119:$M$125,"&lt;&gt;0",AV$119:AV$125)</f>
        <v>18421.340000000004</v>
      </c>
      <c r="AW403" s="2">
        <f>SUMIF($M$119:$M$125,"&lt;&gt;0",AW$119:AW$125)</f>
        <v>9341.75</v>
      </c>
      <c r="AX403" s="74">
        <f t="shared" si="168"/>
        <v>32884.5</v>
      </c>
      <c r="AY403" s="28">
        <f t="shared" si="169"/>
        <v>-268.51</v>
      </c>
      <c r="AZ403" s="2">
        <f t="shared" si="169"/>
        <v>-934.76000000000022</v>
      </c>
      <c r="BA403" s="2">
        <f t="shared" si="169"/>
        <v>64.760000000000048</v>
      </c>
      <c r="BB403" s="2">
        <f t="shared" si="169"/>
        <v>-2463.4200000000037</v>
      </c>
      <c r="BC403" s="2">
        <f t="shared" si="169"/>
        <v>-2425.1800000000003</v>
      </c>
      <c r="BD403" s="74">
        <f t="shared" si="169"/>
        <v>-6027.1100000000006</v>
      </c>
      <c r="BE403" s="77">
        <f t="shared" si="170"/>
        <v>1.2300045808520383</v>
      </c>
      <c r="BF403" s="38">
        <f t="shared" si="170"/>
        <v>-0.19097469088888347</v>
      </c>
      <c r="BG403" s="38">
        <f t="shared" si="170"/>
        <v>0.14551827966653946</v>
      </c>
      <c r="BH403" s="38">
        <f t="shared" si="170"/>
        <v>-0.13372642815343527</v>
      </c>
      <c r="BI403" s="38">
        <f t="shared" si="170"/>
        <v>-0.25960660475820913</v>
      </c>
      <c r="BJ403" s="76">
        <f t="shared" si="170"/>
        <v>-0.18328118110355945</v>
      </c>
      <c r="BK403" s="77">
        <f t="shared" si="135"/>
        <v>1</v>
      </c>
      <c r="BL403" s="38">
        <f t="shared" si="135"/>
        <v>0.21320061506389687</v>
      </c>
      <c r="BM403" s="38">
        <f t="shared" si="135"/>
        <v>0.44287203544435749</v>
      </c>
      <c r="BN403" s="38">
        <f t="shared" si="135"/>
        <v>0.28059099885304911</v>
      </c>
      <c r="BO403" s="38">
        <f t="shared" si="135"/>
        <v>0.28729441720301474</v>
      </c>
      <c r="BP403" s="76">
        <f t="shared" si="135"/>
        <v>0.26807701924482968</v>
      </c>
      <c r="BQ403" s="77">
        <f t="shared" si="136"/>
        <v>1</v>
      </c>
      <c r="BR403" s="38">
        <f t="shared" si="136"/>
        <v>0.22412728881204314</v>
      </c>
      <c r="BS403" s="38">
        <f t="shared" si="136"/>
        <v>0.2802085366544726</v>
      </c>
      <c r="BT403" s="38">
        <f t="shared" si="136"/>
        <v>0.30137896203932013</v>
      </c>
      <c r="BU403" s="38">
        <f t="shared" si="136"/>
        <v>0.29256510233162653</v>
      </c>
      <c r="BV403" s="76">
        <f t="shared" si="136"/>
        <v>0.28284637316368538</v>
      </c>
      <c r="BW403" s="77">
        <f t="shared" si="137"/>
        <v>0</v>
      </c>
      <c r="BX403" s="38">
        <f t="shared" si="137"/>
        <v>-1.0926673748146265E-2</v>
      </c>
      <c r="BY403" s="38">
        <f t="shared" si="137"/>
        <v>0.1626634987898849</v>
      </c>
      <c r="BZ403" s="38">
        <f t="shared" si="137"/>
        <v>-2.0787963186271019E-2</v>
      </c>
      <c r="CA403" s="38">
        <f t="shared" si="137"/>
        <v>-5.2706851286117851E-3</v>
      </c>
      <c r="CB403" s="76">
        <f t="shared" si="137"/>
        <v>-1.4769353918855699E-2</v>
      </c>
      <c r="CC403" s="28">
        <f t="shared" si="138"/>
        <v>0</v>
      </c>
      <c r="CD403" s="2">
        <f t="shared" si="138"/>
        <v>-109.26673748146266</v>
      </c>
      <c r="CE403" s="2">
        <f t="shared" si="138"/>
        <v>1626.634987898849</v>
      </c>
      <c r="CF403" s="2">
        <f t="shared" si="138"/>
        <v>-207.8796318627102</v>
      </c>
      <c r="CG403" s="2">
        <f t="shared" si="138"/>
        <v>-52.706851286117853</v>
      </c>
      <c r="CH403" s="30">
        <f t="shared" si="138"/>
        <v>-147.693539188557</v>
      </c>
      <c r="CI403" s="76">
        <f>IFERROR(M403/'Class Sum-WR'!M403,0)</f>
        <v>0.17540283597478679</v>
      </c>
      <c r="CJ403" s="76">
        <f>IFERROR(M403/'Class Sum-TH'!M403,0)</f>
        <v>0.59605746120211067</v>
      </c>
    </row>
    <row r="404" spans="1:88" ht="13.5" thickBot="1" x14ac:dyDescent="0.25">
      <c r="F404" s="78" t="s">
        <v>69</v>
      </c>
      <c r="G404" s="61"/>
      <c r="H404" s="43">
        <f t="shared" si="161"/>
        <v>-372.01</v>
      </c>
      <c r="I404" s="44">
        <f t="shared" si="161"/>
        <v>23120.530000000002</v>
      </c>
      <c r="J404" s="44">
        <f t="shared" si="161"/>
        <v>1206.31</v>
      </c>
      <c r="K404" s="44">
        <f t="shared" si="161"/>
        <v>53492.929999999993</v>
      </c>
      <c r="L404" s="44">
        <f t="shared" si="161"/>
        <v>23698.289999999997</v>
      </c>
      <c r="M404" s="79">
        <f t="shared" si="162"/>
        <v>101146.04999999999</v>
      </c>
      <c r="O404" s="42"/>
      <c r="P404" s="42"/>
      <c r="Q404" s="42"/>
      <c r="R404" s="42"/>
      <c r="S404" s="42"/>
      <c r="T404" s="80" t="s">
        <v>69</v>
      </c>
      <c r="U404" s="44">
        <f>SUMIF($M$126:$M$132,"&lt;&gt;0",U$126:U$132)</f>
        <v>-774.5</v>
      </c>
      <c r="V404" s="44">
        <f>SUMIF($M$126:$M$132,"&lt;&gt;0",V$126:V$132)</f>
        <v>20537.650000000001</v>
      </c>
      <c r="W404" s="44">
        <f>SUMIF($M$126:$M$132,"&lt;&gt;0",W$126:W$132)</f>
        <v>1827.8200000000002</v>
      </c>
      <c r="X404" s="44">
        <f>SUMIF($M$126:$M$132,"&lt;&gt;0",X$126:X$132)</f>
        <v>53277.19</v>
      </c>
      <c r="Y404" s="44">
        <f>SUMIF($M$126:$M$132,"&lt;&gt;0",Y$126:Y$132)</f>
        <v>28936.02</v>
      </c>
      <c r="Z404" s="79">
        <f t="shared" si="163"/>
        <v>103804.18000000001</v>
      </c>
      <c r="AA404" s="44">
        <f t="shared" si="164"/>
        <v>402.49</v>
      </c>
      <c r="AB404" s="44">
        <f t="shared" si="164"/>
        <v>2582.880000000001</v>
      </c>
      <c r="AC404" s="44">
        <f t="shared" si="164"/>
        <v>-621.51000000000022</v>
      </c>
      <c r="AD404" s="44">
        <f t="shared" si="164"/>
        <v>215.73999999999069</v>
      </c>
      <c r="AE404" s="44">
        <f t="shared" si="164"/>
        <v>-5237.7300000000032</v>
      </c>
      <c r="AF404" s="46">
        <f t="shared" si="164"/>
        <v>-2658.1300000000192</v>
      </c>
      <c r="AG404" s="82">
        <f t="shared" si="165"/>
        <v>-0.51967721110393805</v>
      </c>
      <c r="AH404" s="56">
        <f t="shared" si="165"/>
        <v>0.12576317154104782</v>
      </c>
      <c r="AI404" s="56">
        <f t="shared" si="165"/>
        <v>-0.34002801151098039</v>
      </c>
      <c r="AJ404" s="56">
        <f t="shared" si="165"/>
        <v>4.0493877398562247E-3</v>
      </c>
      <c r="AK404" s="57">
        <f t="shared" si="165"/>
        <v>-0.18101072642332991</v>
      </c>
      <c r="AL404" s="81">
        <f t="shared" si="165"/>
        <v>-2.5607157630839327E-2</v>
      </c>
      <c r="AM404" s="43">
        <f t="shared" si="166"/>
        <v>-372.01</v>
      </c>
      <c r="AN404" s="44">
        <f t="shared" si="166"/>
        <v>4860.59</v>
      </c>
      <c r="AO404" s="44">
        <f t="shared" si="166"/>
        <v>504.95000000000005</v>
      </c>
      <c r="AP404" s="44">
        <f t="shared" si="166"/>
        <v>15227.989999999998</v>
      </c>
      <c r="AQ404" s="44">
        <f t="shared" si="166"/>
        <v>6838.21</v>
      </c>
      <c r="AR404" s="79">
        <f t="shared" si="167"/>
        <v>27059.729999999996</v>
      </c>
      <c r="AS404" s="43">
        <f>SUMIF($M$126:$M$132,"&lt;&gt;0",AS$126:AS$132)</f>
        <v>-774.5</v>
      </c>
      <c r="AT404" s="44">
        <f>SUMIF($M$126:$M$132,"&lt;&gt;0",AT$126:AT$132)</f>
        <v>4616.7299999999996</v>
      </c>
      <c r="AU404" s="44">
        <f>SUMIF($M$126:$M$132,"&lt;&gt;0",AU$126:AU$132)</f>
        <v>638.95000000000005</v>
      </c>
      <c r="AV404" s="44">
        <f>SUMIF($M$126:$M$132,"&lt;&gt;0",AV$126:AV$132)</f>
        <v>16024.980000000001</v>
      </c>
      <c r="AW404" s="44">
        <f>SUMIF($M$126:$M$132,"&lt;&gt;0",AW$126:AW$132)</f>
        <v>8821.52</v>
      </c>
      <c r="AX404" s="79">
        <f t="shared" si="168"/>
        <v>29327.68</v>
      </c>
      <c r="AY404" s="43">
        <f t="shared" si="169"/>
        <v>402.49</v>
      </c>
      <c r="AZ404" s="44">
        <f t="shared" si="169"/>
        <v>243.86000000000058</v>
      </c>
      <c r="BA404" s="44">
        <f t="shared" si="169"/>
        <v>-134</v>
      </c>
      <c r="BB404" s="44">
        <f t="shared" si="169"/>
        <v>-796.99000000000342</v>
      </c>
      <c r="BC404" s="44">
        <f t="shared" si="169"/>
        <v>-1983.3100000000004</v>
      </c>
      <c r="BD404" s="79">
        <f t="shared" si="169"/>
        <v>-2267.9500000000044</v>
      </c>
      <c r="BE404" s="82">
        <f t="shared" si="170"/>
        <v>-0.51967721110393805</v>
      </c>
      <c r="BF404" s="56">
        <f t="shared" si="170"/>
        <v>5.2820936030480582E-2</v>
      </c>
      <c r="BG404" s="56">
        <f t="shared" si="170"/>
        <v>-0.20971907034979262</v>
      </c>
      <c r="BH404" s="56">
        <f t="shared" si="170"/>
        <v>-4.9734227437413549E-2</v>
      </c>
      <c r="BI404" s="56">
        <f t="shared" si="170"/>
        <v>-0.22482633378374706</v>
      </c>
      <c r="BJ404" s="81">
        <f t="shared" si="170"/>
        <v>-7.7331381138910554E-2</v>
      </c>
      <c r="BK404" s="82">
        <f t="shared" si="135"/>
        <v>1</v>
      </c>
      <c r="BL404" s="56">
        <f t="shared" si="135"/>
        <v>0.21022831224024707</v>
      </c>
      <c r="BM404" s="56">
        <f t="shared" si="135"/>
        <v>0.41859057787799164</v>
      </c>
      <c r="BN404" s="56">
        <f t="shared" si="135"/>
        <v>0.28467294649965891</v>
      </c>
      <c r="BO404" s="56">
        <f t="shared" si="135"/>
        <v>0.2885528871492416</v>
      </c>
      <c r="BP404" s="81">
        <f t="shared" si="135"/>
        <v>0.26753125801749056</v>
      </c>
      <c r="BQ404" s="82">
        <f t="shared" si="136"/>
        <v>1</v>
      </c>
      <c r="BR404" s="56">
        <f t="shared" si="136"/>
        <v>0.22479348903112087</v>
      </c>
      <c r="BS404" s="56">
        <f t="shared" si="136"/>
        <v>0.34956943243864275</v>
      </c>
      <c r="BT404" s="56">
        <f t="shared" si="136"/>
        <v>0.3007850076177066</v>
      </c>
      <c r="BU404" s="56">
        <f t="shared" si="136"/>
        <v>0.30486293553847421</v>
      </c>
      <c r="BV404" s="81">
        <f t="shared" si="136"/>
        <v>0.28252889238179041</v>
      </c>
      <c r="BW404" s="82">
        <f t="shared" si="137"/>
        <v>0</v>
      </c>
      <c r="BX404" s="56">
        <f t="shared" si="137"/>
        <v>-1.4565176790873796E-2</v>
      </c>
      <c r="BY404" s="56">
        <f t="shared" si="137"/>
        <v>6.9021145439348897E-2</v>
      </c>
      <c r="BZ404" s="56">
        <f t="shared" si="137"/>
        <v>-1.6112061118047694E-2</v>
      </c>
      <c r="CA404" s="56">
        <f t="shared" si="137"/>
        <v>-1.6310048389232612E-2</v>
      </c>
      <c r="CB404" s="81">
        <f t="shared" si="137"/>
        <v>-1.499763436429985E-2</v>
      </c>
      <c r="CC404" s="43">
        <f t="shared" si="138"/>
        <v>0</v>
      </c>
      <c r="CD404" s="44">
        <f t="shared" si="138"/>
        <v>-145.65176790873795</v>
      </c>
      <c r="CE404" s="44">
        <f t="shared" si="138"/>
        <v>690.21145439348902</v>
      </c>
      <c r="CF404" s="44">
        <f t="shared" si="138"/>
        <v>-161.12061118047694</v>
      </c>
      <c r="CG404" s="44">
        <f t="shared" si="138"/>
        <v>-163.10048389232611</v>
      </c>
      <c r="CH404" s="46">
        <f t="shared" si="138"/>
        <v>-149.9763436429985</v>
      </c>
      <c r="CI404" s="81">
        <f>IFERROR(M404/'Class Sum-WR'!M404,0)</f>
        <v>0.18256172018373623</v>
      </c>
      <c r="CJ404" s="81">
        <f>IFERROR(M404/'Class Sum-TH'!M404,0)</f>
        <v>0.57419352604584506</v>
      </c>
    </row>
    <row r="405" spans="1:88" x14ac:dyDescent="0.2">
      <c r="A405" t="s">
        <v>46</v>
      </c>
      <c r="B405" t="s">
        <v>46</v>
      </c>
      <c r="C405" t="s">
        <v>70</v>
      </c>
      <c r="D405" t="s">
        <v>70</v>
      </c>
      <c r="F405" s="83" t="s">
        <v>71</v>
      </c>
      <c r="G405" s="60"/>
      <c r="H405" s="32">
        <f>SUM(H401:H404)</f>
        <v>-1627.02</v>
      </c>
      <c r="I405" s="5">
        <f>SUM(I401:I404)</f>
        <v>83182.760000000009</v>
      </c>
      <c r="J405" s="5">
        <f>SUM(J401:J404)</f>
        <v>4834.5300000000007</v>
      </c>
      <c r="K405" s="5">
        <f>SUM(K401:K404)</f>
        <v>215129.61</v>
      </c>
      <c r="L405" s="5">
        <f>SUM(L401:L404)</f>
        <v>93308.64</v>
      </c>
      <c r="M405" s="74">
        <f t="shared" si="162"/>
        <v>394828.52</v>
      </c>
      <c r="N405" s="3" t="s">
        <v>49</v>
      </c>
      <c r="O405" t="s">
        <v>49</v>
      </c>
      <c r="P405" t="s">
        <v>70</v>
      </c>
      <c r="Q405" t="s">
        <v>70</v>
      </c>
      <c r="R405"/>
      <c r="T405" s="84" t="s">
        <v>71</v>
      </c>
      <c r="U405" s="5">
        <f>SUM(U401:U404)</f>
        <v>-1646.79</v>
      </c>
      <c r="V405" s="5">
        <f>SUM(V401:V404)</f>
        <v>83275.03</v>
      </c>
      <c r="W405" s="5">
        <f>SUM(W401:W404)</f>
        <v>6161.24</v>
      </c>
      <c r="X405" s="5">
        <f>SUM(X401:X404)</f>
        <v>228025.88</v>
      </c>
      <c r="Y405" s="5">
        <f>SUM(Y401:Y404)</f>
        <v>114693.90000000001</v>
      </c>
      <c r="Z405" s="74">
        <f t="shared" si="163"/>
        <v>430509.26</v>
      </c>
      <c r="AA405" s="2">
        <f t="shared" si="164"/>
        <v>19.769999999999982</v>
      </c>
      <c r="AB405" s="2">
        <f t="shared" si="164"/>
        <v>-92.269999999989523</v>
      </c>
      <c r="AC405" s="2">
        <f t="shared" si="164"/>
        <v>-1326.7099999999991</v>
      </c>
      <c r="AD405" s="2">
        <f t="shared" si="164"/>
        <v>-12896.270000000019</v>
      </c>
      <c r="AE405" s="2">
        <f t="shared" si="164"/>
        <v>-21385.260000000009</v>
      </c>
      <c r="AF405" s="30">
        <f t="shared" si="164"/>
        <v>-35680.739999999991</v>
      </c>
      <c r="AG405" s="77">
        <f t="shared" si="165"/>
        <v>-1.2005173701564852E-2</v>
      </c>
      <c r="AH405" s="38">
        <f t="shared" si="165"/>
        <v>-1.1080152117626319E-3</v>
      </c>
      <c r="AI405" s="38">
        <f t="shared" si="165"/>
        <v>-0.2153316540176976</v>
      </c>
      <c r="AJ405" s="38">
        <f t="shared" si="165"/>
        <v>-5.6556168098112453E-2</v>
      </c>
      <c r="AK405" s="39">
        <f t="shared" si="165"/>
        <v>-0.18645507738423758</v>
      </c>
      <c r="AL405" s="76">
        <f t="shared" si="165"/>
        <v>-8.2880307847501333E-2</v>
      </c>
      <c r="AM405" s="32">
        <f>SUM(AM401:AM404)</f>
        <v>-1627.02</v>
      </c>
      <c r="AN405" s="5">
        <f>SUM(AN401:AN404)</f>
        <v>17490.52</v>
      </c>
      <c r="AO405" s="5">
        <f>SUM(AO401:AO404)</f>
        <v>2084.94</v>
      </c>
      <c r="AP405" s="5">
        <f>SUM(AP401:AP404)</f>
        <v>61598.159999999996</v>
      </c>
      <c r="AQ405" s="5">
        <f>SUM(AQ401:AQ404)</f>
        <v>27122.27</v>
      </c>
      <c r="AR405" s="74">
        <f t="shared" si="167"/>
        <v>106668.87</v>
      </c>
      <c r="AS405" s="32">
        <f>SUM(AS401:AS404)</f>
        <v>-1646.79</v>
      </c>
      <c r="AT405" s="5">
        <f>SUM(AT401:AT404)</f>
        <v>18590.7</v>
      </c>
      <c r="AU405" s="5">
        <f>SUM(AU401:AU404)</f>
        <v>1485.27</v>
      </c>
      <c r="AV405" s="5">
        <f>SUM(AV401:AV404)</f>
        <v>69099.390000000014</v>
      </c>
      <c r="AW405" s="5">
        <f>SUM(AW401:AW404)</f>
        <v>33799.46</v>
      </c>
      <c r="AX405" s="74">
        <f t="shared" si="168"/>
        <v>121328.03</v>
      </c>
      <c r="AY405" s="32">
        <f t="shared" si="169"/>
        <v>19.769999999999982</v>
      </c>
      <c r="AZ405" s="5">
        <f t="shared" si="169"/>
        <v>-1100.1800000000003</v>
      </c>
      <c r="BA405" s="5">
        <f t="shared" si="169"/>
        <v>599.67000000000007</v>
      </c>
      <c r="BB405" s="5">
        <f t="shared" si="169"/>
        <v>-7501.2300000000178</v>
      </c>
      <c r="BC405" s="5">
        <f t="shared" si="169"/>
        <v>-6677.1899999999987</v>
      </c>
      <c r="BD405" s="74">
        <f t="shared" si="169"/>
        <v>-14659.160000000003</v>
      </c>
      <c r="BE405" s="77">
        <f t="shared" si="170"/>
        <v>-1.2005173701564852E-2</v>
      </c>
      <c r="BF405" s="38">
        <f t="shared" si="170"/>
        <v>-5.9179051891537181E-2</v>
      </c>
      <c r="BG405" s="38">
        <f t="shared" si="170"/>
        <v>0.40374477367751321</v>
      </c>
      <c r="BH405" s="38">
        <f t="shared" si="170"/>
        <v>-0.10855710882541823</v>
      </c>
      <c r="BI405" s="38">
        <f t="shared" si="170"/>
        <v>-0.19755315617468441</v>
      </c>
      <c r="BJ405" s="76">
        <f t="shared" si="170"/>
        <v>-0.12082253375415396</v>
      </c>
      <c r="BK405" s="77">
        <f t="shared" si="135"/>
        <v>1</v>
      </c>
      <c r="BL405" s="38">
        <f t="shared" si="135"/>
        <v>0.21026616572953336</v>
      </c>
      <c r="BM405" s="38">
        <f t="shared" si="135"/>
        <v>0.43126012249381013</v>
      </c>
      <c r="BN405" s="38">
        <f t="shared" si="135"/>
        <v>0.28633045911253219</v>
      </c>
      <c r="BO405" s="38">
        <f t="shared" si="135"/>
        <v>0.29067265367923056</v>
      </c>
      <c r="BP405" s="76">
        <f t="shared" si="135"/>
        <v>0.27016505798517287</v>
      </c>
      <c r="BQ405" s="77">
        <f t="shared" si="136"/>
        <v>1</v>
      </c>
      <c r="BR405" s="38">
        <f t="shared" si="136"/>
        <v>0.22324459084553919</v>
      </c>
      <c r="BS405" s="38">
        <f t="shared" si="136"/>
        <v>0.24106673331991613</v>
      </c>
      <c r="BT405" s="38">
        <f t="shared" si="136"/>
        <v>0.30303310308461484</v>
      </c>
      <c r="BU405" s="38">
        <f t="shared" si="136"/>
        <v>0.29469274303166948</v>
      </c>
      <c r="BV405" s="76">
        <f t="shared" si="136"/>
        <v>0.2818244374116366</v>
      </c>
      <c r="BW405" s="77">
        <f t="shared" si="137"/>
        <v>0</v>
      </c>
      <c r="BX405" s="38">
        <f t="shared" si="137"/>
        <v>-1.2978425116005832E-2</v>
      </c>
      <c r="BY405" s="38">
        <f t="shared" si="137"/>
        <v>0.190193389173894</v>
      </c>
      <c r="BZ405" s="38">
        <f t="shared" si="137"/>
        <v>-1.6702643972082654E-2</v>
      </c>
      <c r="CA405" s="38">
        <f t="shared" si="137"/>
        <v>-4.0200893524389159E-3</v>
      </c>
      <c r="CB405" s="76">
        <f t="shared" si="137"/>
        <v>-1.1659379426463723E-2</v>
      </c>
      <c r="CC405" s="28">
        <f t="shared" si="138"/>
        <v>0</v>
      </c>
      <c r="CD405" s="2">
        <f t="shared" si="138"/>
        <v>-129.78425116005832</v>
      </c>
      <c r="CE405" s="2">
        <f t="shared" si="138"/>
        <v>1901.93389173894</v>
      </c>
      <c r="CF405" s="2">
        <f t="shared" si="138"/>
        <v>-167.02643972082654</v>
      </c>
      <c r="CG405" s="2">
        <f t="shared" si="138"/>
        <v>-40.200893524389159</v>
      </c>
      <c r="CH405" s="30">
        <f t="shared" si="138"/>
        <v>-116.59379426463722</v>
      </c>
      <c r="CI405" s="76">
        <f>IFERROR(M405/'Class Sum-WR'!M405,0)</f>
        <v>0.17273342128743463</v>
      </c>
      <c r="CJ405" s="76">
        <f>IFERROR(M405/'Class Sum-TH'!M405,0)</f>
        <v>0.56647507237064332</v>
      </c>
    </row>
    <row r="406" spans="1:88" ht="13.5" thickBot="1" x14ac:dyDescent="0.25">
      <c r="A406" t="s">
        <v>46</v>
      </c>
      <c r="B406" t="s">
        <v>46</v>
      </c>
      <c r="C406" t="s">
        <v>70</v>
      </c>
      <c r="D406" t="s">
        <v>70</v>
      </c>
      <c r="F406" s="78" t="s">
        <v>72</v>
      </c>
      <c r="G406" s="61"/>
      <c r="H406" s="48">
        <f>SUMIFS(H$7:H$377,$B$7:$B$377,$B406,$D$7:$D$377,$D406)</f>
        <v>-1598.3099999999997</v>
      </c>
      <c r="I406" s="49">
        <f>SUMIFS(I$7:I$377,$B$7:$B$377,$B406,$D$7:$D$377,$D406)</f>
        <v>87455.69</v>
      </c>
      <c r="J406" s="49">
        <f>SUMIFS(J$7:J$377,$B$7:$B$377,$B406,$D$7:$D$377,$D406)</f>
        <v>5005.8399999999992</v>
      </c>
      <c r="K406" s="49">
        <f>SUMIFS(K$7:K$377,$B$7:$B$377,$B406,$D$7:$D$377,$D406)</f>
        <v>227881.74999999997</v>
      </c>
      <c r="L406" s="49">
        <f>SUMIFS(L$7:L$377,$B$7:$B$377,$B406,$D$7:$D$377,$D406)</f>
        <v>96944.65</v>
      </c>
      <c r="M406" s="79">
        <f t="shared" si="162"/>
        <v>415689.62</v>
      </c>
      <c r="N406" s="3" t="s">
        <v>49</v>
      </c>
      <c r="O406" s="42" t="s">
        <v>49</v>
      </c>
      <c r="P406" s="42" t="s">
        <v>70</v>
      </c>
      <c r="Q406" s="42" t="s">
        <v>70</v>
      </c>
      <c r="R406" s="42"/>
      <c r="S406" s="42"/>
      <c r="T406" s="80" t="s">
        <v>72</v>
      </c>
      <c r="U406" s="49">
        <f>SUMIFS(U$7:U$377,$M$7:$M$377,"&lt;&gt;0",$O$7:$O$377,$O406,$Q$7:$Q$377,$Q406)</f>
        <v>-1849.93</v>
      </c>
      <c r="V406" s="49">
        <f>SUMIFS(V$7:V$377,$M$7:$M$377,"&lt;&gt;0",$O$7:$O$377,$O406,$Q$7:$Q$377,$Q406)</f>
        <v>87620.38</v>
      </c>
      <c r="W406" s="49">
        <f>SUMIFS(W$7:W$377,$M$7:$M$377,"&lt;&gt;0",$O$7:$O$377,$O406,$Q$7:$Q$377,$Q406)</f>
        <v>6143.53</v>
      </c>
      <c r="X406" s="49">
        <f>SUMIFS(X$7:X$377,$M$7:$M$377,"&lt;&gt;0",$O$7:$O$377,$O406,$Q$7:$Q$377,$Q406)</f>
        <v>240609.56</v>
      </c>
      <c r="Y406" s="49">
        <f>SUMIFS(Y$7:Y$377,$M$7:$M$377,"&lt;&gt;0",$O$7:$O$377,$O406,$Q$7:$Q$377,$Q406)</f>
        <v>122104.7</v>
      </c>
      <c r="Z406" s="79">
        <f t="shared" si="163"/>
        <v>454628.24000000005</v>
      </c>
      <c r="AA406" s="44">
        <f t="shared" si="164"/>
        <v>251.62000000000035</v>
      </c>
      <c r="AB406" s="44">
        <f t="shared" si="164"/>
        <v>-164.69000000000233</v>
      </c>
      <c r="AC406" s="44">
        <f t="shared" si="164"/>
        <v>-1137.6900000000005</v>
      </c>
      <c r="AD406" s="44">
        <f t="shared" si="164"/>
        <v>-12727.810000000027</v>
      </c>
      <c r="AE406" s="44">
        <f t="shared" si="164"/>
        <v>-25160.050000000003</v>
      </c>
      <c r="AF406" s="46">
        <f t="shared" si="164"/>
        <v>-38938.620000000054</v>
      </c>
      <c r="AG406" s="82">
        <f t="shared" si="165"/>
        <v>-0.13601595736054897</v>
      </c>
      <c r="AH406" s="56">
        <f t="shared" si="165"/>
        <v>-1.8795855484763056E-3</v>
      </c>
      <c r="AI406" s="56">
        <f t="shared" si="165"/>
        <v>-0.18518506461269019</v>
      </c>
      <c r="AJ406" s="56">
        <f t="shared" si="165"/>
        <v>-5.2898189082761414E-2</v>
      </c>
      <c r="AK406" s="57">
        <f t="shared" si="165"/>
        <v>-0.20605308395172342</v>
      </c>
      <c r="AL406" s="81">
        <f t="shared" si="165"/>
        <v>-8.564936485247826E-2</v>
      </c>
      <c r="AM406" s="48">
        <f>SUMIFS(AM$7:AM$377,$B$7:$B$377,$B406,$D$7:$D$377,$D406)</f>
        <v>-1598.3099999999997</v>
      </c>
      <c r="AN406" s="49">
        <f>SUMIFS(AN$7:AN$377,$B$7:$B$377,$B406,$D$7:$D$377,$D406)</f>
        <v>18458.099999999999</v>
      </c>
      <c r="AO406" s="49">
        <f>SUMIFS(AO$7:AO$377,$B$7:$B$377,$B406,$D$7:$D$377,$D406)</f>
        <v>2169.9299999999998</v>
      </c>
      <c r="AP406" s="49">
        <f>SUMIFS(AP$7:AP$377,$B$7:$B$377,$B406,$D$7:$D$377,$D406)</f>
        <v>65224.12000000001</v>
      </c>
      <c r="AQ406" s="49">
        <f>SUMIFS(AQ$7:AQ$377,$B$7:$B$377,$B406,$D$7:$D$377,$D406)</f>
        <v>27902.129999999997</v>
      </c>
      <c r="AR406" s="79">
        <f t="shared" si="167"/>
        <v>112155.97</v>
      </c>
      <c r="AS406" s="48">
        <f>SUMIFS(AS$7:AS$377,$M$7:$M$377,"&lt;&gt;0",$O$7:$O$377,$O406,$Q$7:$Q$377,$Q406)</f>
        <v>-1849.93</v>
      </c>
      <c r="AT406" s="49">
        <f>SUMIFS(AT$7:AT$377,$M$7:$M$377,"&lt;&gt;0",$O$7:$O$377,$O406,$Q$7:$Q$377,$Q406)</f>
        <v>19505.530000000006</v>
      </c>
      <c r="AU406" s="49">
        <f>SUMIFS(AU$7:AU$377,$M$7:$M$377,"&lt;&gt;0",$O$7:$O$377,$O406,$Q$7:$Q$377,$Q406)</f>
        <v>1259.2399999999996</v>
      </c>
      <c r="AV406" s="49">
        <f>SUMIFS(AV$7:AV$377,$M$7:$M$377,"&lt;&gt;0",$O$7:$O$377,$O406,$Q$7:$Q$377,$Q406)</f>
        <v>72872.180000000022</v>
      </c>
      <c r="AW406" s="49">
        <f>SUMIFS(AW$7:AW$377,$M$7:$M$377,"&lt;&gt;0",$O$7:$O$377,$O406,$Q$7:$Q$377,$Q406)</f>
        <v>35796.449999999997</v>
      </c>
      <c r="AX406" s="79">
        <f t="shared" si="168"/>
        <v>127583.47000000002</v>
      </c>
      <c r="AY406" s="48">
        <f t="shared" si="169"/>
        <v>251.62000000000035</v>
      </c>
      <c r="AZ406" s="49">
        <f t="shared" si="169"/>
        <v>-1047.4300000000076</v>
      </c>
      <c r="BA406" s="49">
        <f t="shared" si="169"/>
        <v>910.69000000000028</v>
      </c>
      <c r="BB406" s="49">
        <f t="shared" si="169"/>
        <v>-7648.0600000000122</v>
      </c>
      <c r="BC406" s="49">
        <f t="shared" si="169"/>
        <v>-7894.32</v>
      </c>
      <c r="BD406" s="79">
        <f t="shared" si="169"/>
        <v>-15427.500000000015</v>
      </c>
      <c r="BE406" s="82">
        <f t="shared" si="170"/>
        <v>-0.13601595736054897</v>
      </c>
      <c r="BF406" s="56">
        <f t="shared" si="170"/>
        <v>-5.3699130451723552E-2</v>
      </c>
      <c r="BG406" s="56">
        <f t="shared" si="170"/>
        <v>0.72320606079857741</v>
      </c>
      <c r="BH406" s="56">
        <f t="shared" si="170"/>
        <v>-0.10495171133895007</v>
      </c>
      <c r="BI406" s="56">
        <f t="shared" si="170"/>
        <v>-0.22053360039892225</v>
      </c>
      <c r="BJ406" s="81">
        <f t="shared" si="170"/>
        <v>-0.12092083715860694</v>
      </c>
      <c r="BK406" s="82">
        <f t="shared" si="135"/>
        <v>1</v>
      </c>
      <c r="BL406" s="56">
        <f t="shared" si="135"/>
        <v>0.21105659334458396</v>
      </c>
      <c r="BM406" s="56">
        <f t="shared" si="135"/>
        <v>0.43347969571540446</v>
      </c>
      <c r="BN406" s="56">
        <f t="shared" si="135"/>
        <v>0.28621914655298203</v>
      </c>
      <c r="BO406" s="56">
        <f t="shared" si="135"/>
        <v>0.28781505735489271</v>
      </c>
      <c r="BP406" s="81">
        <f t="shared" si="135"/>
        <v>0.26980700167591387</v>
      </c>
      <c r="BQ406" s="82">
        <f t="shared" si="136"/>
        <v>1</v>
      </c>
      <c r="BR406" s="56">
        <f t="shared" si="136"/>
        <v>0.22261407677072395</v>
      </c>
      <c r="BS406" s="56">
        <f t="shared" si="136"/>
        <v>0.20497010676272429</v>
      </c>
      <c r="BT406" s="56">
        <f t="shared" si="136"/>
        <v>0.30286485707384203</v>
      </c>
      <c r="BU406" s="56">
        <f t="shared" si="136"/>
        <v>0.29316193397960927</v>
      </c>
      <c r="BV406" s="81">
        <f t="shared" si="136"/>
        <v>0.28063252295985835</v>
      </c>
      <c r="BW406" s="82">
        <f t="shared" si="137"/>
        <v>0</v>
      </c>
      <c r="BX406" s="56">
        <f t="shared" si="137"/>
        <v>-1.1557483426139992E-2</v>
      </c>
      <c r="BY406" s="56">
        <f t="shared" si="137"/>
        <v>0.22850958895268017</v>
      </c>
      <c r="BZ406" s="56">
        <f t="shared" si="137"/>
        <v>-1.6645710520860002E-2</v>
      </c>
      <c r="CA406" s="56">
        <f t="shared" si="137"/>
        <v>-5.3468766247165567E-3</v>
      </c>
      <c r="CB406" s="81">
        <f t="shared" si="137"/>
        <v>-1.0825521283944484E-2</v>
      </c>
      <c r="CC406" s="43">
        <f t="shared" si="138"/>
        <v>0</v>
      </c>
      <c r="CD406" s="44">
        <f t="shared" si="138"/>
        <v>-115.57483426139991</v>
      </c>
      <c r="CE406" s="44">
        <f t="shared" si="138"/>
        <v>2285.0958895268018</v>
      </c>
      <c r="CF406" s="44">
        <f t="shared" si="138"/>
        <v>-166.45710520860001</v>
      </c>
      <c r="CG406" s="44">
        <f t="shared" si="138"/>
        <v>-53.468766247165568</v>
      </c>
      <c r="CH406" s="46">
        <f t="shared" si="138"/>
        <v>-108.25521283944484</v>
      </c>
      <c r="CI406" s="81">
        <f>IFERROR(M406/'Class Sum-WR'!M406,0)</f>
        <v>0.1674636151737797</v>
      </c>
      <c r="CJ406" s="81">
        <f>IFERROR(M406/'Class Sum-TH'!M406,0)</f>
        <v>0.55736589353916888</v>
      </c>
    </row>
    <row r="407" spans="1:88" ht="13.5" thickBot="1" x14ac:dyDescent="0.25">
      <c r="F407"/>
      <c r="H407"/>
      <c r="I407"/>
      <c r="J407"/>
      <c r="K407"/>
      <c r="L407"/>
      <c r="M407"/>
      <c r="O407"/>
      <c r="P407"/>
      <c r="Q407"/>
      <c r="R407"/>
      <c r="U407"/>
      <c r="V407"/>
      <c r="W407"/>
      <c r="X407"/>
      <c r="Y407"/>
      <c r="Z407"/>
      <c r="AA407" s="2"/>
      <c r="AB407" s="2"/>
      <c r="AC407" s="2"/>
      <c r="AD407" s="2"/>
      <c r="AE407" s="2"/>
      <c r="AF407" s="3"/>
      <c r="AG407" s="38"/>
      <c r="AH407" s="38"/>
      <c r="AI407" s="38"/>
      <c r="AJ407" s="38"/>
      <c r="AK407" s="38"/>
      <c r="AL407" s="85"/>
      <c r="BE407" s="38"/>
      <c r="BF407" s="38"/>
      <c r="BG407" s="38"/>
      <c r="BH407" s="38"/>
      <c r="BI407" s="38"/>
      <c r="BJ407" s="38"/>
      <c r="BK407" s="38"/>
      <c r="BL407" s="38"/>
      <c r="BM407" s="38"/>
      <c r="BN407" s="38"/>
      <c r="BO407" s="38"/>
      <c r="BP407" s="38"/>
      <c r="BQ407" s="38"/>
      <c r="BR407" s="38"/>
      <c r="BS407" s="38"/>
      <c r="BT407" s="38"/>
      <c r="BU407" s="38"/>
      <c r="BV407" s="38"/>
      <c r="BW407" s="38"/>
      <c r="BX407" s="38"/>
      <c r="BY407" s="38"/>
      <c r="BZ407" s="38"/>
      <c r="CA407" s="38"/>
      <c r="CB407" s="38"/>
      <c r="CC407" s="2"/>
      <c r="CD407" s="2"/>
      <c r="CE407" s="2"/>
      <c r="CF407" s="2"/>
      <c r="CG407" s="2"/>
      <c r="CH407" s="2"/>
    </row>
    <row r="408" spans="1:88" x14ac:dyDescent="0.2">
      <c r="F408" s="62" t="s">
        <v>73</v>
      </c>
      <c r="G408" s="63"/>
      <c r="H408" s="64">
        <f t="shared" ref="H408:L412" si="171">SUMIF($E$14:$E$377,$F408,H$14:H$377)</f>
        <v>-298.56</v>
      </c>
      <c r="I408" s="65">
        <f t="shared" si="171"/>
        <v>21657.100000000002</v>
      </c>
      <c r="J408" s="65">
        <f t="shared" si="171"/>
        <v>1237.48</v>
      </c>
      <c r="K408" s="65">
        <f t="shared" si="171"/>
        <v>56255.76</v>
      </c>
      <c r="L408" s="65">
        <f t="shared" si="171"/>
        <v>22236.179999999997</v>
      </c>
      <c r="M408" s="66">
        <f t="shared" ref="M408:M414" si="172">SUM(H408:L408)</f>
        <v>101087.95999999999</v>
      </c>
      <c r="O408" s="67"/>
      <c r="P408" s="67"/>
      <c r="Q408" s="67"/>
      <c r="R408" s="67"/>
      <c r="S408" s="67"/>
      <c r="T408" s="68" t="s">
        <v>73</v>
      </c>
      <c r="U408" s="65">
        <f>SUMIF($M$133:$M$139,"&lt;&gt;0",U$133:U$139)</f>
        <v>-1161.83</v>
      </c>
      <c r="V408" s="65">
        <f>SUMIF($M$133:$M$139,"&lt;&gt;0",V$133:V$139)</f>
        <v>23704.19</v>
      </c>
      <c r="W408" s="65">
        <f>SUMIF($M$133:$M$139,"&lt;&gt;0",W$133:W$139)</f>
        <v>1279.1500000000001</v>
      </c>
      <c r="X408" s="65">
        <f>SUMIF($M$133:$M$139,"&lt;&gt;0",X$133:X$139)</f>
        <v>64675.729999999996</v>
      </c>
      <c r="Y408" s="65">
        <f>SUMIF($M$133:$M$139,"&lt;&gt;0",Y$133:Y$139)</f>
        <v>28388.329999999998</v>
      </c>
      <c r="Z408" s="66">
        <f t="shared" ref="Z408:Z414" si="173">SUM(U408:Y408)</f>
        <v>116885.56999999999</v>
      </c>
      <c r="AA408" s="64">
        <f t="shared" ref="AA408:AF414" si="174">+H408-U408</f>
        <v>863.27</v>
      </c>
      <c r="AB408" s="65">
        <f t="shared" si="174"/>
        <v>-2047.0899999999965</v>
      </c>
      <c r="AC408" s="65">
        <f t="shared" si="174"/>
        <v>-41.670000000000073</v>
      </c>
      <c r="AD408" s="65">
        <f t="shared" si="174"/>
        <v>-8419.9699999999939</v>
      </c>
      <c r="AE408" s="86">
        <f t="shared" si="174"/>
        <v>-6152.1500000000015</v>
      </c>
      <c r="AF408" s="87">
        <f t="shared" si="174"/>
        <v>-15797.61</v>
      </c>
      <c r="AG408" s="72">
        <f t="shared" si="165"/>
        <v>-0.74302608815403293</v>
      </c>
      <c r="AH408" s="70">
        <f t="shared" si="165"/>
        <v>-8.6359837648955592E-2</v>
      </c>
      <c r="AI408" s="70">
        <f t="shared" si="165"/>
        <v>-3.2576320212641265E-2</v>
      </c>
      <c r="AJ408" s="70">
        <f t="shared" si="165"/>
        <v>-0.13018747527086272</v>
      </c>
      <c r="AK408" s="89">
        <f t="shared" si="165"/>
        <v>-0.21671405116116382</v>
      </c>
      <c r="AL408" s="71">
        <f t="shared" si="165"/>
        <v>-0.13515449340752672</v>
      </c>
      <c r="AM408" s="64">
        <f t="shared" ref="AM408:AQ412" si="175">SUMIF($E$14:$E$377,$F408,AM$14:AM$377)</f>
        <v>154.44</v>
      </c>
      <c r="AN408" s="65">
        <f t="shared" si="175"/>
        <v>4650.16</v>
      </c>
      <c r="AO408" s="65">
        <f t="shared" si="175"/>
        <v>533.95999999999992</v>
      </c>
      <c r="AP408" s="65">
        <f t="shared" si="175"/>
        <v>16152.599999999999</v>
      </c>
      <c r="AQ408" s="65">
        <f t="shared" si="175"/>
        <v>6247.16</v>
      </c>
      <c r="AR408" s="66">
        <f t="shared" ref="AR408:AR414" si="176">SUM(AM408:AQ408)</f>
        <v>27738.319999999996</v>
      </c>
      <c r="AS408" s="64">
        <f>SUMIF($M$133:$M$139,"&lt;&gt;0",AS$133:AS$139)</f>
        <v>-1161.83</v>
      </c>
      <c r="AT408" s="65">
        <f>SUMIF($M$133:$M$139,"&lt;&gt;0",AT$133:AT$139)</f>
        <v>5192.6500000000005</v>
      </c>
      <c r="AU408" s="65">
        <f>SUMIF($M$133:$M$139,"&lt;&gt;0",AU$133:AU$139)</f>
        <v>278.37</v>
      </c>
      <c r="AV408" s="65">
        <f>SUMIF($M$133:$M$139,"&lt;&gt;0",AV$133:AV$139)</f>
        <v>19607.39</v>
      </c>
      <c r="AW408" s="65">
        <f>SUMIF($M$133:$M$139,"&lt;&gt;0",AW$133:AW$139)</f>
        <v>8336.6200000000008</v>
      </c>
      <c r="AX408" s="66">
        <f t="shared" ref="AX408:AX414" si="177">SUM(AS408:AW408)</f>
        <v>32253.200000000004</v>
      </c>
      <c r="AY408" s="64">
        <f t="shared" ref="AY408:BD414" si="178">+AM408-AS408</f>
        <v>1316.27</v>
      </c>
      <c r="AZ408" s="65">
        <f t="shared" si="178"/>
        <v>-542.49000000000069</v>
      </c>
      <c r="BA408" s="65">
        <f t="shared" si="178"/>
        <v>255.58999999999992</v>
      </c>
      <c r="BB408" s="65">
        <f t="shared" si="178"/>
        <v>-3454.7900000000009</v>
      </c>
      <c r="BC408" s="65">
        <f t="shared" si="178"/>
        <v>-2089.4600000000009</v>
      </c>
      <c r="BD408" s="66">
        <f t="shared" si="178"/>
        <v>-4514.8800000000083</v>
      </c>
      <c r="BE408" s="72">
        <f t="shared" ref="BE408:BJ414" si="179">AY408/AS408</f>
        <v>-1.1329282252997428</v>
      </c>
      <c r="BF408" s="70">
        <f t="shared" si="179"/>
        <v>-0.10447266809817736</v>
      </c>
      <c r="BG408" s="70">
        <f t="shared" si="179"/>
        <v>0.91816646908790422</v>
      </c>
      <c r="BH408" s="70">
        <f t="shared" si="179"/>
        <v>-0.17619836194414457</v>
      </c>
      <c r="BI408" s="70">
        <f t="shared" si="179"/>
        <v>-0.25063634902394505</v>
      </c>
      <c r="BJ408" s="71">
        <f t="shared" si="179"/>
        <v>-0.13998238934431337</v>
      </c>
      <c r="BK408" s="72">
        <f t="shared" si="135"/>
        <v>-0.51728295819935688</v>
      </c>
      <c r="BL408" s="70">
        <f t="shared" si="135"/>
        <v>0.21471757529863184</v>
      </c>
      <c r="BM408" s="70">
        <f t="shared" si="135"/>
        <v>0.43148980185538344</v>
      </c>
      <c r="BN408" s="70">
        <f t="shared" si="135"/>
        <v>0.28712793143315452</v>
      </c>
      <c r="BO408" s="70">
        <f t="shared" si="135"/>
        <v>0.28094573798197353</v>
      </c>
      <c r="BP408" s="71">
        <f t="shared" si="135"/>
        <v>0.27439786103112573</v>
      </c>
      <c r="BQ408" s="72">
        <f t="shared" si="136"/>
        <v>1</v>
      </c>
      <c r="BR408" s="70">
        <f t="shared" si="136"/>
        <v>0.21906042771341272</v>
      </c>
      <c r="BS408" s="70">
        <f t="shared" si="136"/>
        <v>0.21762107649611068</v>
      </c>
      <c r="BT408" s="70">
        <f t="shared" si="136"/>
        <v>0.30316457193447993</v>
      </c>
      <c r="BU408" s="70">
        <f t="shared" si="136"/>
        <v>0.2936636286812222</v>
      </c>
      <c r="BV408" s="71">
        <f t="shared" si="136"/>
        <v>0.27593825311370779</v>
      </c>
      <c r="BW408" s="72">
        <f t="shared" si="137"/>
        <v>-1.517282958199357</v>
      </c>
      <c r="BX408" s="70">
        <f t="shared" si="137"/>
        <v>-4.3428524147808845E-3</v>
      </c>
      <c r="BY408" s="70">
        <f t="shared" si="137"/>
        <v>0.21386872535927276</v>
      </c>
      <c r="BZ408" s="70">
        <f t="shared" si="137"/>
        <v>-1.6036640501325417E-2</v>
      </c>
      <c r="CA408" s="70">
        <f t="shared" si="137"/>
        <v>-1.2717890699248668E-2</v>
      </c>
      <c r="CB408" s="71">
        <f t="shared" si="137"/>
        <v>-1.5403920825820538E-3</v>
      </c>
      <c r="CC408" s="64">
        <f t="shared" si="138"/>
        <v>-15172.82958199357</v>
      </c>
      <c r="CD408" s="65">
        <f t="shared" si="138"/>
        <v>-43.428524147808844</v>
      </c>
      <c r="CE408" s="65">
        <f t="shared" si="138"/>
        <v>2138.6872535927278</v>
      </c>
      <c r="CF408" s="65">
        <f t="shared" si="138"/>
        <v>-160.36640501325417</v>
      </c>
      <c r="CG408" s="65">
        <f t="shared" si="138"/>
        <v>-127.17890699248669</v>
      </c>
      <c r="CH408" s="69">
        <f t="shared" si="138"/>
        <v>-15.403920825820538</v>
      </c>
      <c r="CI408" s="71">
        <f>IFERROR(M408/'Class Sum-WR'!M408,0)</f>
        <v>0.16598799157981048</v>
      </c>
      <c r="CJ408" s="71">
        <f>IFERROR(M408/'Class Sum-TH'!M408,0)</f>
        <v>0.54549218158861712</v>
      </c>
    </row>
    <row r="409" spans="1:88" x14ac:dyDescent="0.2">
      <c r="F409" s="73" t="s">
        <v>74</v>
      </c>
      <c r="G409" s="60"/>
      <c r="H409" s="28">
        <f t="shared" si="171"/>
        <v>-322.18000000000006</v>
      </c>
      <c r="I409" s="2">
        <f t="shared" si="171"/>
        <v>20800.399999999998</v>
      </c>
      <c r="J409" s="2">
        <f t="shared" si="171"/>
        <v>1406.22</v>
      </c>
      <c r="K409" s="2">
        <f t="shared" si="171"/>
        <v>55042.840000000004</v>
      </c>
      <c r="L409" s="2">
        <f t="shared" si="171"/>
        <v>28684.880000000005</v>
      </c>
      <c r="M409" s="74">
        <f t="shared" si="172"/>
        <v>105612.16</v>
      </c>
      <c r="O409"/>
      <c r="P409"/>
      <c r="Q409"/>
      <c r="R409"/>
      <c r="T409" s="75" t="s">
        <v>74</v>
      </c>
      <c r="U409" s="2">
        <f>SUMIF($M$140:$M$146,"&lt;&gt;0",U$140:U$146)</f>
        <v>-501.41</v>
      </c>
      <c r="V409" s="2">
        <f>SUMIF($M$140:$M$146,"&lt;&gt;0",V$140:V$146)</f>
        <v>21861.43</v>
      </c>
      <c r="W409" s="2">
        <f>SUMIF($M$140:$M$146,"&lt;&gt;0",W$140:W$146)</f>
        <v>781.25</v>
      </c>
      <c r="X409" s="2">
        <f>SUMIF($M$140:$M$146,"&lt;&gt;0",X$140:X$146)</f>
        <v>59663.82</v>
      </c>
      <c r="Y409" s="2">
        <f>SUMIF($M$140:$M$146,"&lt;&gt;0",Y$140:Y$146)</f>
        <v>29768.67</v>
      </c>
      <c r="Z409" s="74">
        <f t="shared" si="173"/>
        <v>111573.75999999999</v>
      </c>
      <c r="AA409" s="28">
        <f t="shared" si="174"/>
        <v>179.22999999999996</v>
      </c>
      <c r="AB409" s="2">
        <f t="shared" si="174"/>
        <v>-1061.0300000000025</v>
      </c>
      <c r="AC409" s="2">
        <f t="shared" si="174"/>
        <v>624.97</v>
      </c>
      <c r="AD409" s="2">
        <f t="shared" si="174"/>
        <v>-4620.9799999999959</v>
      </c>
      <c r="AE409" s="29">
        <f t="shared" si="174"/>
        <v>-1083.7899999999936</v>
      </c>
      <c r="AF409" s="31">
        <f t="shared" si="174"/>
        <v>-5961.5999999999913</v>
      </c>
      <c r="AG409" s="77">
        <f t="shared" si="165"/>
        <v>-0.35745198540116863</v>
      </c>
      <c r="AH409" s="38">
        <f t="shared" si="165"/>
        <v>-4.8534336500402876E-2</v>
      </c>
      <c r="AI409" s="38">
        <f t="shared" si="165"/>
        <v>0.79996160000000005</v>
      </c>
      <c r="AJ409" s="38">
        <f t="shared" si="165"/>
        <v>-7.7450287293036144E-2</v>
      </c>
      <c r="AK409" s="39">
        <f t="shared" si="165"/>
        <v>-3.640706823650481E-2</v>
      </c>
      <c r="AL409" s="76">
        <f t="shared" si="165"/>
        <v>-5.3431918042378346E-2</v>
      </c>
      <c r="AM409" s="28">
        <f t="shared" si="175"/>
        <v>-322.18000000000006</v>
      </c>
      <c r="AN409" s="2">
        <f t="shared" si="175"/>
        <v>4477.1499999999996</v>
      </c>
      <c r="AO409" s="2">
        <f t="shared" si="175"/>
        <v>734.05000000000007</v>
      </c>
      <c r="AP409" s="2">
        <f t="shared" si="175"/>
        <v>15165.58</v>
      </c>
      <c r="AQ409" s="2">
        <f t="shared" si="175"/>
        <v>8444.7900000000009</v>
      </c>
      <c r="AR409" s="74">
        <f t="shared" si="176"/>
        <v>28499.39</v>
      </c>
      <c r="AS409" s="28">
        <f>SUMIF($M$140:$M$146,"&lt;&gt;0",AS$140:AS$146)</f>
        <v>-501.41</v>
      </c>
      <c r="AT409" s="2">
        <f>SUMIF($M$140:$M$146,"&lt;&gt;0",AT$140:AT$146)</f>
        <v>4879.17</v>
      </c>
      <c r="AU409" s="2">
        <f>SUMIF($M$140:$M$146,"&lt;&gt;0",AU$140:AU$146)</f>
        <v>149.63</v>
      </c>
      <c r="AV409" s="2">
        <f>SUMIF($M$140:$M$146,"&lt;&gt;0",AV$140:AV$146)</f>
        <v>17702</v>
      </c>
      <c r="AW409" s="2">
        <f>SUMIF($M$140:$M$146,"&lt;&gt;0",AW$140:AW$146)</f>
        <v>8775.2000000000007</v>
      </c>
      <c r="AX409" s="74">
        <f t="shared" si="177"/>
        <v>31004.59</v>
      </c>
      <c r="AY409" s="28">
        <f t="shared" si="178"/>
        <v>179.22999999999996</v>
      </c>
      <c r="AZ409" s="2">
        <f t="shared" si="178"/>
        <v>-402.02000000000044</v>
      </c>
      <c r="BA409" s="2">
        <f t="shared" si="178"/>
        <v>584.42000000000007</v>
      </c>
      <c r="BB409" s="2">
        <f t="shared" si="178"/>
        <v>-2536.42</v>
      </c>
      <c r="BC409" s="2">
        <f t="shared" si="178"/>
        <v>-330.40999999999985</v>
      </c>
      <c r="BD409" s="74">
        <f t="shared" si="178"/>
        <v>-2505.2000000000007</v>
      </c>
      <c r="BE409" s="77">
        <f t="shared" si="179"/>
        <v>-0.35745198540116863</v>
      </c>
      <c r="BF409" s="38">
        <f t="shared" si="179"/>
        <v>-8.2395161472135714E-2</v>
      </c>
      <c r="BG409" s="38">
        <f t="shared" si="179"/>
        <v>3.905767559981288</v>
      </c>
      <c r="BH409" s="38">
        <f t="shared" si="179"/>
        <v>-0.14328437464693256</v>
      </c>
      <c r="BI409" s="38">
        <f t="shared" si="179"/>
        <v>-3.7652703072294631E-2</v>
      </c>
      <c r="BJ409" s="76">
        <f t="shared" si="179"/>
        <v>-8.0800939473800515E-2</v>
      </c>
      <c r="BK409" s="77">
        <f t="shared" si="135"/>
        <v>1</v>
      </c>
      <c r="BL409" s="38">
        <f t="shared" si="135"/>
        <v>0.21524345685659893</v>
      </c>
      <c r="BM409" s="38">
        <f t="shared" si="135"/>
        <v>0.52200224715905053</v>
      </c>
      <c r="BN409" s="38">
        <f t="shared" si="135"/>
        <v>0.27552321064828778</v>
      </c>
      <c r="BO409" s="38">
        <f t="shared" si="135"/>
        <v>0.29439865183330033</v>
      </c>
      <c r="BP409" s="76">
        <f t="shared" si="135"/>
        <v>0.26984951354086495</v>
      </c>
      <c r="BQ409" s="77">
        <f t="shared" si="136"/>
        <v>1</v>
      </c>
      <c r="BR409" s="38">
        <f t="shared" si="136"/>
        <v>0.22318622340807531</v>
      </c>
      <c r="BS409" s="38">
        <f t="shared" si="136"/>
        <v>0.19152639999999999</v>
      </c>
      <c r="BT409" s="38">
        <f t="shared" si="136"/>
        <v>0.29669571944940837</v>
      </c>
      <c r="BU409" s="38">
        <f t="shared" si="136"/>
        <v>0.2947797130338709</v>
      </c>
      <c r="BV409" s="76">
        <f t="shared" si="136"/>
        <v>0.27788424446751642</v>
      </c>
      <c r="BW409" s="77">
        <f t="shared" si="137"/>
        <v>0</v>
      </c>
      <c r="BX409" s="38">
        <f t="shared" si="137"/>
        <v>-7.9427665514763823E-3</v>
      </c>
      <c r="BY409" s="38">
        <f t="shared" si="137"/>
        <v>0.33047584715905054</v>
      </c>
      <c r="BZ409" s="38">
        <f t="shared" si="137"/>
        <v>-2.1172508801120593E-2</v>
      </c>
      <c r="CA409" s="38">
        <f t="shared" si="137"/>
        <v>-3.8106120057057602E-4</v>
      </c>
      <c r="CB409" s="76">
        <f t="shared" si="137"/>
        <v>-8.0347309266514677E-3</v>
      </c>
      <c r="CC409" s="28">
        <f t="shared" si="138"/>
        <v>0</v>
      </c>
      <c r="CD409" s="2">
        <f t="shared" si="138"/>
        <v>-79.427665514763817</v>
      </c>
      <c r="CE409" s="2">
        <f t="shared" si="138"/>
        <v>3304.7584715905055</v>
      </c>
      <c r="CF409" s="2">
        <f t="shared" si="138"/>
        <v>-211.72508801120594</v>
      </c>
      <c r="CG409" s="2">
        <f t="shared" si="138"/>
        <v>-3.8106120057057602</v>
      </c>
      <c r="CH409" s="30">
        <f t="shared" si="138"/>
        <v>-80.347309266514671</v>
      </c>
      <c r="CI409" s="76">
        <f>IFERROR(M409/'Class Sum-WR'!M409,0)</f>
        <v>0.1782635169374559</v>
      </c>
      <c r="CJ409" s="76">
        <f>IFERROR(M409/'Class Sum-TH'!M409,0)</f>
        <v>0.57245934421166333</v>
      </c>
    </row>
    <row r="410" spans="1:88" x14ac:dyDescent="0.2">
      <c r="F410" s="73" t="s">
        <v>75</v>
      </c>
      <c r="G410" s="60"/>
      <c r="H410" s="28">
        <f t="shared" si="171"/>
        <v>-644.02</v>
      </c>
      <c r="I410" s="2">
        <f t="shared" si="171"/>
        <v>22344.48</v>
      </c>
      <c r="J410" s="2">
        <f t="shared" si="171"/>
        <v>1597.8400000000001</v>
      </c>
      <c r="K410" s="2">
        <f t="shared" si="171"/>
        <v>52054.25</v>
      </c>
      <c r="L410" s="2">
        <f t="shared" si="171"/>
        <v>24565.279999999999</v>
      </c>
      <c r="M410" s="74">
        <f t="shared" si="172"/>
        <v>99917.83</v>
      </c>
      <c r="O410"/>
      <c r="P410"/>
      <c r="Q410"/>
      <c r="R410"/>
      <c r="T410" s="75" t="s">
        <v>75</v>
      </c>
      <c r="U410" s="2">
        <f>SUMIF($M$147:$M$153,"&lt;&gt;0",U$147:U$153)</f>
        <v>-210.11</v>
      </c>
      <c r="V410" s="2">
        <f>SUMIF($M$147:$M$153,"&lt;&gt;0",V$147:V$153)</f>
        <v>21566.840000000004</v>
      </c>
      <c r="W410" s="2">
        <f>SUMIF($M$147:$M$153,"&lt;&gt;0",W$147:W$153)</f>
        <v>1441.7600000000002</v>
      </c>
      <c r="X410" s="2">
        <f>SUMIF($M$147:$M$153,"&lt;&gt;0",X$147:X$153)</f>
        <v>56448.99</v>
      </c>
      <c r="Y410" s="2">
        <f>SUMIF($M$147:$M$153,"&lt;&gt;0",Y$147:Y$153)</f>
        <v>26755.660000000003</v>
      </c>
      <c r="Z410" s="74">
        <f t="shared" si="173"/>
        <v>106003.14000000001</v>
      </c>
      <c r="AA410" s="28">
        <f t="shared" si="174"/>
        <v>-433.90999999999997</v>
      </c>
      <c r="AB410" s="2">
        <f t="shared" si="174"/>
        <v>777.63999999999578</v>
      </c>
      <c r="AC410" s="2">
        <f t="shared" si="174"/>
        <v>156.07999999999993</v>
      </c>
      <c r="AD410" s="2">
        <f t="shared" si="174"/>
        <v>-4394.739999999998</v>
      </c>
      <c r="AE410" s="29">
        <f t="shared" si="174"/>
        <v>-2190.3800000000047</v>
      </c>
      <c r="AF410" s="31">
        <f t="shared" si="174"/>
        <v>-6085.3100000000122</v>
      </c>
      <c r="AG410" s="77">
        <f t="shared" si="165"/>
        <v>2.0651563466755505</v>
      </c>
      <c r="AH410" s="38">
        <f t="shared" si="165"/>
        <v>3.6057206340845284E-2</v>
      </c>
      <c r="AI410" s="38">
        <f t="shared" si="165"/>
        <v>0.10825657529685932</v>
      </c>
      <c r="AJ410" s="38">
        <f t="shared" si="165"/>
        <v>-7.7853297286629902E-2</v>
      </c>
      <c r="AK410" s="39">
        <f t="shared" si="165"/>
        <v>-8.1866042549501833E-2</v>
      </c>
      <c r="AL410" s="76">
        <f t="shared" si="165"/>
        <v>-5.7406884362104851E-2</v>
      </c>
      <c r="AM410" s="28">
        <f t="shared" si="175"/>
        <v>-644.02</v>
      </c>
      <c r="AN410" s="2">
        <f t="shared" si="175"/>
        <v>4811.6399999999994</v>
      </c>
      <c r="AO410" s="2">
        <f t="shared" si="175"/>
        <v>855.16</v>
      </c>
      <c r="AP410" s="2">
        <f t="shared" si="175"/>
        <v>14728.07</v>
      </c>
      <c r="AQ410" s="2">
        <f t="shared" si="175"/>
        <v>6840.54</v>
      </c>
      <c r="AR410" s="74">
        <f t="shared" si="176"/>
        <v>26591.39</v>
      </c>
      <c r="AS410" s="28">
        <f>SUMIF($M$147:$M$153,"&lt;&gt;0",AS$147:AS$153)</f>
        <v>-210.11</v>
      </c>
      <c r="AT410" s="2">
        <f>SUMIF($M$147:$M$153,"&lt;&gt;0",AT$147:AT$153)</f>
        <v>4810.42</v>
      </c>
      <c r="AU410" s="2">
        <f>SUMIF($M$147:$M$153,"&lt;&gt;0",AU$147:AU$153)</f>
        <v>1229.5</v>
      </c>
      <c r="AV410" s="2">
        <f>SUMIF($M$147:$M$153,"&lt;&gt;0",AV$147:AV$153)</f>
        <v>16985.03</v>
      </c>
      <c r="AW410" s="2">
        <f>SUMIF($M$147:$M$153,"&lt;&gt;0",AW$147:AW$153)</f>
        <v>7880.12</v>
      </c>
      <c r="AX410" s="74">
        <f t="shared" si="177"/>
        <v>30694.959999999999</v>
      </c>
      <c r="AY410" s="28">
        <f t="shared" si="178"/>
        <v>-433.90999999999997</v>
      </c>
      <c r="AZ410" s="2">
        <f t="shared" si="178"/>
        <v>1.2199999999993452</v>
      </c>
      <c r="BA410" s="2">
        <f t="shared" si="178"/>
        <v>-374.34000000000003</v>
      </c>
      <c r="BB410" s="2">
        <f t="shared" si="178"/>
        <v>-2256.9599999999991</v>
      </c>
      <c r="BC410" s="2">
        <f t="shared" si="178"/>
        <v>-1039.58</v>
      </c>
      <c r="BD410" s="74">
        <f t="shared" si="178"/>
        <v>-4103.57</v>
      </c>
      <c r="BE410" s="77">
        <f t="shared" si="179"/>
        <v>2.0651563466755505</v>
      </c>
      <c r="BF410" s="38">
        <f t="shared" si="179"/>
        <v>2.5361610836462204E-4</v>
      </c>
      <c r="BG410" s="38">
        <f t="shared" si="179"/>
        <v>-0.30446522976819845</v>
      </c>
      <c r="BH410" s="38">
        <f t="shared" si="179"/>
        <v>-0.1328793649466618</v>
      </c>
      <c r="BI410" s="38">
        <f t="shared" si="179"/>
        <v>-0.13192438693826997</v>
      </c>
      <c r="BJ410" s="76">
        <f t="shared" si="179"/>
        <v>-0.13368872283918923</v>
      </c>
      <c r="BK410" s="77">
        <f t="shared" si="135"/>
        <v>1</v>
      </c>
      <c r="BL410" s="38">
        <f t="shared" si="135"/>
        <v>0.21533909045992566</v>
      </c>
      <c r="BM410" s="38">
        <f t="shared" si="135"/>
        <v>0.53519751664747406</v>
      </c>
      <c r="BN410" s="38">
        <f t="shared" si="135"/>
        <v>0.28293693598505404</v>
      </c>
      <c r="BO410" s="38">
        <f t="shared" si="135"/>
        <v>0.27846375046406963</v>
      </c>
      <c r="BP410" s="76">
        <f t="shared" si="135"/>
        <v>0.26613258114192428</v>
      </c>
      <c r="BQ410" s="77">
        <f t="shared" si="136"/>
        <v>1</v>
      </c>
      <c r="BR410" s="38">
        <f t="shared" si="136"/>
        <v>0.22304704815355422</v>
      </c>
      <c r="BS410" s="38">
        <f t="shared" si="136"/>
        <v>0.85277716124736425</v>
      </c>
      <c r="BT410" s="38">
        <f t="shared" si="136"/>
        <v>0.3008916545716761</v>
      </c>
      <c r="BU410" s="38">
        <f t="shared" si="136"/>
        <v>0.29452160776448794</v>
      </c>
      <c r="BV410" s="76">
        <f t="shared" si="136"/>
        <v>0.28956651661450777</v>
      </c>
      <c r="BW410" s="77">
        <f t="shared" si="137"/>
        <v>0</v>
      </c>
      <c r="BX410" s="38">
        <f t="shared" si="137"/>
        <v>-7.7079576936285588E-3</v>
      </c>
      <c r="BY410" s="38">
        <f t="shared" si="137"/>
        <v>-0.31757964459989019</v>
      </c>
      <c r="BZ410" s="38">
        <f t="shared" si="137"/>
        <v>-1.7954718586622065E-2</v>
      </c>
      <c r="CA410" s="38">
        <f t="shared" si="137"/>
        <v>-1.605785730041831E-2</v>
      </c>
      <c r="CB410" s="76">
        <f t="shared" si="137"/>
        <v>-2.3433935472583489E-2</v>
      </c>
      <c r="CC410" s="28">
        <f t="shared" si="138"/>
        <v>0</v>
      </c>
      <c r="CD410" s="2">
        <f t="shared" si="138"/>
        <v>-77.079576936285591</v>
      </c>
      <c r="CE410" s="2">
        <f t="shared" si="138"/>
        <v>-3175.7964459989021</v>
      </c>
      <c r="CF410" s="2">
        <f t="shared" si="138"/>
        <v>-179.54718586622064</v>
      </c>
      <c r="CG410" s="2">
        <f t="shared" si="138"/>
        <v>-160.57857300418311</v>
      </c>
      <c r="CH410" s="30">
        <f t="shared" si="138"/>
        <v>-234.33935472583488</v>
      </c>
      <c r="CI410" s="76">
        <f>IFERROR(M410/'Class Sum-WR'!M410,0)</f>
        <v>0.16709478108787154</v>
      </c>
      <c r="CJ410" s="76">
        <f>IFERROR(M410/'Class Sum-TH'!M410,0)</f>
        <v>0.5160935374770711</v>
      </c>
    </row>
    <row r="411" spans="1:88" x14ac:dyDescent="0.2">
      <c r="F411" s="73" t="s">
        <v>76</v>
      </c>
      <c r="G411" s="60"/>
      <c r="H411" s="28">
        <f t="shared" si="171"/>
        <v>-586.67999999999995</v>
      </c>
      <c r="I411" s="2">
        <f t="shared" si="171"/>
        <v>26865.600000000002</v>
      </c>
      <c r="J411" s="2">
        <f t="shared" si="171"/>
        <v>1107.6299999999999</v>
      </c>
      <c r="K411" s="2">
        <f t="shared" si="171"/>
        <v>66038.77</v>
      </c>
      <c r="L411" s="2">
        <f t="shared" si="171"/>
        <v>26087.800000000003</v>
      </c>
      <c r="M411" s="74">
        <f t="shared" si="172"/>
        <v>119513.12000000001</v>
      </c>
      <c r="O411"/>
      <c r="P411"/>
      <c r="Q411"/>
      <c r="R411"/>
      <c r="T411" s="75" t="s">
        <v>76</v>
      </c>
      <c r="U411" s="2">
        <f>SUMIF($M$154:$M$160,"&lt;&gt;0",U$154:U$160)</f>
        <v>-349.02000000000004</v>
      </c>
      <c r="V411" s="2">
        <f>SUMIF($M$154:$M$160,"&lt;&gt;0",V$154:V$160)</f>
        <v>27287.08</v>
      </c>
      <c r="W411" s="2">
        <f>SUMIF($M$154:$M$160,"&lt;&gt;0",W$154:W$160)</f>
        <v>1598.59</v>
      </c>
      <c r="X411" s="2">
        <f>SUMIF($M$154:$M$160,"&lt;&gt;0",X$154:X$160)</f>
        <v>69790.92</v>
      </c>
      <c r="Y411" s="2">
        <f>SUMIF($M$154:$M$160,"&lt;&gt;0",Y$154:Y$160)</f>
        <v>30212.490000000005</v>
      </c>
      <c r="Z411" s="74">
        <f t="shared" si="173"/>
        <v>128540.06000000001</v>
      </c>
      <c r="AA411" s="28">
        <f t="shared" si="174"/>
        <v>-237.65999999999991</v>
      </c>
      <c r="AB411" s="2">
        <f t="shared" si="174"/>
        <v>-421.47999999999956</v>
      </c>
      <c r="AC411" s="2">
        <f t="shared" si="174"/>
        <v>-490.96000000000004</v>
      </c>
      <c r="AD411" s="2">
        <f t="shared" si="174"/>
        <v>-3752.1499999999942</v>
      </c>
      <c r="AE411" s="29">
        <f t="shared" si="174"/>
        <v>-4124.6900000000023</v>
      </c>
      <c r="AF411" s="31">
        <f t="shared" si="174"/>
        <v>-9026.9400000000023</v>
      </c>
      <c r="AG411" s="77">
        <f t="shared" si="165"/>
        <v>0.68093518996046043</v>
      </c>
      <c r="AH411" s="38">
        <f t="shared" si="165"/>
        <v>-1.5446137879172104E-2</v>
      </c>
      <c r="AI411" s="38">
        <f t="shared" si="165"/>
        <v>-0.30712065007287676</v>
      </c>
      <c r="AJ411" s="38">
        <f t="shared" si="165"/>
        <v>-5.3762724434639843E-2</v>
      </c>
      <c r="AK411" s="39">
        <f t="shared" si="165"/>
        <v>-0.13652267654867248</v>
      </c>
      <c r="AL411" s="76">
        <f t="shared" si="165"/>
        <v>-7.0226667079508143E-2</v>
      </c>
      <c r="AM411" s="28">
        <f t="shared" si="175"/>
        <v>-586.67999999999995</v>
      </c>
      <c r="AN411" s="2">
        <f t="shared" si="175"/>
        <v>5784.65</v>
      </c>
      <c r="AO411" s="2">
        <f t="shared" si="175"/>
        <v>359.28</v>
      </c>
      <c r="AP411" s="2">
        <f t="shared" si="175"/>
        <v>17563.27</v>
      </c>
      <c r="AQ411" s="2">
        <f t="shared" si="175"/>
        <v>7082.95</v>
      </c>
      <c r="AR411" s="74">
        <f t="shared" si="176"/>
        <v>30203.47</v>
      </c>
      <c r="AS411" s="28">
        <f>SUMIF($M$154:$M$160,"&lt;&gt;0",AS$154:AS$160)</f>
        <v>-349.02000000000004</v>
      </c>
      <c r="AT411" s="2">
        <f>SUMIF($M$154:$M$160,"&lt;&gt;0",AT$154:AT$160)</f>
        <v>6060.3</v>
      </c>
      <c r="AU411" s="2">
        <f>SUMIF($M$154:$M$160,"&lt;&gt;0",AU$154:AU$160)</f>
        <v>1165.51</v>
      </c>
      <c r="AV411" s="2">
        <f>SUMIF($M$154:$M$160,"&lt;&gt;0",AV$154:AV$160)</f>
        <v>21038.739999999998</v>
      </c>
      <c r="AW411" s="2">
        <f>SUMIF($M$154:$M$160,"&lt;&gt;0",AW$154:AW$160)</f>
        <v>8805.44</v>
      </c>
      <c r="AX411" s="74">
        <f t="shared" si="177"/>
        <v>36720.97</v>
      </c>
      <c r="AY411" s="28">
        <f t="shared" si="178"/>
        <v>-237.65999999999991</v>
      </c>
      <c r="AZ411" s="2">
        <f t="shared" si="178"/>
        <v>-275.65000000000055</v>
      </c>
      <c r="BA411" s="2">
        <f t="shared" si="178"/>
        <v>-806.23</v>
      </c>
      <c r="BB411" s="2">
        <f t="shared" si="178"/>
        <v>-3475.4699999999975</v>
      </c>
      <c r="BC411" s="2">
        <f t="shared" si="178"/>
        <v>-1722.4900000000007</v>
      </c>
      <c r="BD411" s="74">
        <f t="shared" si="178"/>
        <v>-6517.5</v>
      </c>
      <c r="BE411" s="77">
        <f t="shared" si="179"/>
        <v>0.68093518996046043</v>
      </c>
      <c r="BF411" s="38">
        <f t="shared" si="179"/>
        <v>-4.5484546969622057E-2</v>
      </c>
      <c r="BG411" s="38">
        <f t="shared" si="179"/>
        <v>-0.69174009661006775</v>
      </c>
      <c r="BH411" s="38">
        <f t="shared" si="179"/>
        <v>-0.16519382814750302</v>
      </c>
      <c r="BI411" s="38">
        <f t="shared" si="179"/>
        <v>-0.19561657339099472</v>
      </c>
      <c r="BJ411" s="76">
        <f t="shared" si="179"/>
        <v>-0.17748714154337425</v>
      </c>
      <c r="BK411" s="77">
        <f t="shared" si="135"/>
        <v>1</v>
      </c>
      <c r="BL411" s="38">
        <f t="shared" si="135"/>
        <v>0.21531810195938297</v>
      </c>
      <c r="BM411" s="38">
        <f t="shared" si="135"/>
        <v>0.32436824571382139</v>
      </c>
      <c r="BN411" s="38">
        <f t="shared" si="135"/>
        <v>0.26595392373298288</v>
      </c>
      <c r="BO411" s="38">
        <f t="shared" si="135"/>
        <v>0.27150430469414821</v>
      </c>
      <c r="BP411" s="76">
        <f t="shared" si="135"/>
        <v>0.25272095649414894</v>
      </c>
      <c r="BQ411" s="77">
        <f t="shared" si="136"/>
        <v>1</v>
      </c>
      <c r="BR411" s="38">
        <f t="shared" si="136"/>
        <v>0.22209411926816647</v>
      </c>
      <c r="BS411" s="38">
        <f t="shared" si="136"/>
        <v>0.72908625726421417</v>
      </c>
      <c r="BT411" s="38">
        <f t="shared" si="136"/>
        <v>0.3014538280911041</v>
      </c>
      <c r="BU411" s="38">
        <f t="shared" si="136"/>
        <v>0.29145032402162147</v>
      </c>
      <c r="BV411" s="76">
        <f t="shared" si="136"/>
        <v>0.28567724334343703</v>
      </c>
      <c r="BW411" s="77">
        <f t="shared" si="137"/>
        <v>0</v>
      </c>
      <c r="BX411" s="38">
        <f t="shared" si="137"/>
        <v>-6.7760173087834941E-3</v>
      </c>
      <c r="BY411" s="38">
        <f t="shared" si="137"/>
        <v>-0.40471801155039278</v>
      </c>
      <c r="BZ411" s="38">
        <f t="shared" si="137"/>
        <v>-3.5499904358121226E-2</v>
      </c>
      <c r="CA411" s="38">
        <f t="shared" si="137"/>
        <v>-1.9946019327473252E-2</v>
      </c>
      <c r="CB411" s="76">
        <f t="shared" si="137"/>
        <v>-3.2956286849288086E-2</v>
      </c>
      <c r="CC411" s="28">
        <f t="shared" si="138"/>
        <v>0</v>
      </c>
      <c r="CD411" s="2">
        <f t="shared" si="138"/>
        <v>-67.760173087834943</v>
      </c>
      <c r="CE411" s="2">
        <f t="shared" si="138"/>
        <v>-4047.1801155039279</v>
      </c>
      <c r="CF411" s="2">
        <f t="shared" si="138"/>
        <v>-354.99904358121228</v>
      </c>
      <c r="CG411" s="2">
        <f t="shared" si="138"/>
        <v>-199.46019327473252</v>
      </c>
      <c r="CH411" s="30">
        <f t="shared" si="138"/>
        <v>-329.56286849288085</v>
      </c>
      <c r="CI411" s="76">
        <f>IFERROR(M411/'Class Sum-WR'!M411,0)</f>
        <v>0.18264050875400722</v>
      </c>
      <c r="CJ411" s="76">
        <f>IFERROR(M411/'Class Sum-TH'!M411,0)</f>
        <v>0.5945256417622593</v>
      </c>
    </row>
    <row r="412" spans="1:88" ht="13.5" thickBot="1" x14ac:dyDescent="0.25">
      <c r="F412" s="78" t="s">
        <v>77</v>
      </c>
      <c r="G412" s="61"/>
      <c r="H412" s="43">
        <f t="shared" si="171"/>
        <v>-1057.02</v>
      </c>
      <c r="I412" s="44">
        <f t="shared" si="171"/>
        <v>24619.22</v>
      </c>
      <c r="J412" s="44">
        <f t="shared" si="171"/>
        <v>1419.02</v>
      </c>
      <c r="K412" s="44">
        <f t="shared" si="171"/>
        <v>60499.149999999994</v>
      </c>
      <c r="L412" s="44">
        <f t="shared" si="171"/>
        <v>21081.16</v>
      </c>
      <c r="M412" s="79">
        <f t="shared" si="172"/>
        <v>106561.53</v>
      </c>
      <c r="O412" s="42"/>
      <c r="P412" s="42"/>
      <c r="Q412" s="42"/>
      <c r="R412" s="42"/>
      <c r="S412" s="42"/>
      <c r="T412" s="80" t="s">
        <v>77</v>
      </c>
      <c r="U412" s="44">
        <f>SUMIF($M$161:$M$167,"&lt;&gt;0",U$161:U$167)</f>
        <v>-253.52999999999994</v>
      </c>
      <c r="V412" s="44">
        <f>SUMIF($M$161:$M$167,"&lt;&gt;0",V$161:V$167)</f>
        <v>22731.62</v>
      </c>
      <c r="W412" s="44">
        <f>SUMIF($M$161:$M$167,"&lt;&gt;0",W$161:W$167)</f>
        <v>1574.56</v>
      </c>
      <c r="X412" s="44">
        <f>SUMIF($M$161:$M$167,"&lt;&gt;0",X$161:X$167)</f>
        <v>58587.05999999999</v>
      </c>
      <c r="Y412" s="44">
        <f>SUMIF($M$161:$M$167,"&lt;&gt;0",Y$161:Y$167)</f>
        <v>24088.6</v>
      </c>
      <c r="Z412" s="79">
        <f t="shared" si="173"/>
        <v>106728.31</v>
      </c>
      <c r="AA412" s="43">
        <f t="shared" si="174"/>
        <v>-803.49</v>
      </c>
      <c r="AB412" s="44">
        <f t="shared" si="174"/>
        <v>1887.6000000000022</v>
      </c>
      <c r="AC412" s="44">
        <f t="shared" si="174"/>
        <v>-155.53999999999996</v>
      </c>
      <c r="AD412" s="44">
        <f t="shared" si="174"/>
        <v>1912.0900000000038</v>
      </c>
      <c r="AE412" s="45">
        <f t="shared" si="174"/>
        <v>-3007.4399999999987</v>
      </c>
      <c r="AF412" s="47">
        <f t="shared" si="174"/>
        <v>-166.77999999999884</v>
      </c>
      <c r="AG412" s="82">
        <f t="shared" si="165"/>
        <v>3.1692107442906172</v>
      </c>
      <c r="AH412" s="56">
        <f t="shared" si="165"/>
        <v>8.3038516392584527E-2</v>
      </c>
      <c r="AI412" s="56">
        <f t="shared" si="165"/>
        <v>-9.8783152118687101E-2</v>
      </c>
      <c r="AJ412" s="56">
        <f t="shared" si="165"/>
        <v>3.2636728997836796E-2</v>
      </c>
      <c r="AK412" s="57">
        <f t="shared" si="165"/>
        <v>-0.12484909874380408</v>
      </c>
      <c r="AL412" s="81">
        <f t="shared" si="165"/>
        <v>-1.5626594293491468E-3</v>
      </c>
      <c r="AM412" s="43">
        <f t="shared" si="175"/>
        <v>-1057.02</v>
      </c>
      <c r="AN412" s="44">
        <f t="shared" si="175"/>
        <v>5186.88</v>
      </c>
      <c r="AO412" s="44">
        <f t="shared" si="175"/>
        <v>570.39</v>
      </c>
      <c r="AP412" s="44">
        <f t="shared" si="175"/>
        <v>16094.629999999997</v>
      </c>
      <c r="AQ412" s="44">
        <f t="shared" si="175"/>
        <v>5688.7000000000007</v>
      </c>
      <c r="AR412" s="79">
        <f t="shared" si="176"/>
        <v>26483.579999999998</v>
      </c>
      <c r="AS412" s="43">
        <f>SUMIF($M$161:$M$167,"&lt;&gt;0",AS$161:AS$167)</f>
        <v>-253.52999999999994</v>
      </c>
      <c r="AT412" s="44">
        <f>SUMIF($M$161:$M$167,"&lt;&gt;0",AT$161:AT$167)</f>
        <v>4977.38</v>
      </c>
      <c r="AU412" s="44">
        <f>SUMIF($M$161:$M$167,"&lt;&gt;0",AU$161:AU$167)</f>
        <v>1225.72</v>
      </c>
      <c r="AV412" s="44">
        <f>SUMIF($M$161:$M$167,"&lt;&gt;0",AV$161:AV$167)</f>
        <v>17580.36</v>
      </c>
      <c r="AW412" s="44">
        <f>SUMIF($M$161:$M$167,"&lt;&gt;0",AW$161:AW$167)</f>
        <v>7277.42</v>
      </c>
      <c r="AX412" s="79">
        <f t="shared" si="177"/>
        <v>30807.35</v>
      </c>
      <c r="AY412" s="43">
        <f t="shared" si="178"/>
        <v>-803.49</v>
      </c>
      <c r="AZ412" s="44">
        <f t="shared" si="178"/>
        <v>209.5</v>
      </c>
      <c r="BA412" s="44">
        <f t="shared" si="178"/>
        <v>-655.33000000000004</v>
      </c>
      <c r="BB412" s="44">
        <f t="shared" si="178"/>
        <v>-1485.7300000000032</v>
      </c>
      <c r="BC412" s="44">
        <f t="shared" si="178"/>
        <v>-1588.7199999999993</v>
      </c>
      <c r="BD412" s="79">
        <f t="shared" si="178"/>
        <v>-4323.7700000000004</v>
      </c>
      <c r="BE412" s="82">
        <f t="shared" si="179"/>
        <v>3.1692107442906172</v>
      </c>
      <c r="BF412" s="56">
        <f t="shared" si="179"/>
        <v>4.2090417046719356E-2</v>
      </c>
      <c r="BG412" s="56">
        <f t="shared" si="179"/>
        <v>-0.53464902261527925</v>
      </c>
      <c r="BH412" s="56">
        <f t="shared" si="179"/>
        <v>-8.4510783624453828E-2</v>
      </c>
      <c r="BI412" s="56">
        <f t="shared" si="179"/>
        <v>-0.2183081366748105</v>
      </c>
      <c r="BJ412" s="81">
        <f t="shared" si="179"/>
        <v>-0.14034865056553064</v>
      </c>
      <c r="BK412" s="82">
        <f t="shared" si="135"/>
        <v>1</v>
      </c>
      <c r="BL412" s="56">
        <f t="shared" si="135"/>
        <v>0.2106841727723299</v>
      </c>
      <c r="BM412" s="56">
        <f t="shared" si="135"/>
        <v>0.40196050795619509</v>
      </c>
      <c r="BN412" s="56">
        <f t="shared" si="135"/>
        <v>0.26603067976988104</v>
      </c>
      <c r="BO412" s="56">
        <f t="shared" si="135"/>
        <v>0.26984757954495864</v>
      </c>
      <c r="BP412" s="81">
        <f t="shared" si="135"/>
        <v>0.24852852619514751</v>
      </c>
      <c r="BQ412" s="82">
        <f t="shared" si="136"/>
        <v>1</v>
      </c>
      <c r="BR412" s="56">
        <f t="shared" si="136"/>
        <v>0.21896283678857908</v>
      </c>
      <c r="BS412" s="56">
        <f t="shared" si="136"/>
        <v>0.77845239304948688</v>
      </c>
      <c r="BT412" s="56">
        <f t="shared" si="136"/>
        <v>0.30007240506692096</v>
      </c>
      <c r="BU412" s="56">
        <f t="shared" si="136"/>
        <v>0.3021105419160931</v>
      </c>
      <c r="BV412" s="81">
        <f t="shared" si="136"/>
        <v>0.28865209240172546</v>
      </c>
      <c r="BW412" s="82">
        <f t="shared" si="137"/>
        <v>0</v>
      </c>
      <c r="BX412" s="56">
        <f t="shared" si="137"/>
        <v>-8.2786640162491876E-3</v>
      </c>
      <c r="BY412" s="56">
        <f t="shared" si="137"/>
        <v>-0.37649188509329179</v>
      </c>
      <c r="BZ412" s="56">
        <f t="shared" si="137"/>
        <v>-3.4041725297039915E-2</v>
      </c>
      <c r="CA412" s="56">
        <f t="shared" si="137"/>
        <v>-3.2262962371134463E-2</v>
      </c>
      <c r="CB412" s="81">
        <f t="shared" si="137"/>
        <v>-4.0123566206577949E-2</v>
      </c>
      <c r="CC412" s="43">
        <f t="shared" si="138"/>
        <v>0</v>
      </c>
      <c r="CD412" s="44">
        <f t="shared" si="138"/>
        <v>-82.786640162491878</v>
      </c>
      <c r="CE412" s="44">
        <f t="shared" si="138"/>
        <v>-3764.9188509329178</v>
      </c>
      <c r="CF412" s="44">
        <f t="shared" si="138"/>
        <v>-340.41725297039915</v>
      </c>
      <c r="CG412" s="44">
        <f t="shared" si="138"/>
        <v>-322.62962371134461</v>
      </c>
      <c r="CH412" s="46">
        <f t="shared" si="138"/>
        <v>-401.23566206577948</v>
      </c>
      <c r="CI412" s="81">
        <f>IFERROR(M412/'Class Sum-WR'!M412,0)</f>
        <v>0.175267718171253</v>
      </c>
      <c r="CJ412" s="81">
        <f>IFERROR(M412/'Class Sum-TH'!M412,0)</f>
        <v>0.56050081838466792</v>
      </c>
    </row>
    <row r="413" spans="1:88" x14ac:dyDescent="0.2">
      <c r="A413" t="s">
        <v>46</v>
      </c>
      <c r="B413" t="s">
        <v>46</v>
      </c>
      <c r="C413" t="s">
        <v>78</v>
      </c>
      <c r="D413" t="s">
        <v>78</v>
      </c>
      <c r="F413" s="83" t="s">
        <v>79</v>
      </c>
      <c r="G413" s="60"/>
      <c r="H413" s="32">
        <f>SUM(H408:H412)</f>
        <v>-2908.46</v>
      </c>
      <c r="I413" s="5">
        <f>SUM(I408:I412)</f>
        <v>116286.8</v>
      </c>
      <c r="J413" s="5">
        <f>SUM(J408:J412)</f>
        <v>6768.1900000000005</v>
      </c>
      <c r="K413" s="5">
        <f>SUM(K408:K412)</f>
        <v>289890.77</v>
      </c>
      <c r="L413" s="5">
        <f>SUM(L408:L412)</f>
        <v>122655.3</v>
      </c>
      <c r="M413" s="74">
        <f t="shared" si="172"/>
        <v>532692.60000000009</v>
      </c>
      <c r="N413" s="3" t="s">
        <v>49</v>
      </c>
      <c r="O413" t="s">
        <v>49</v>
      </c>
      <c r="P413" t="s">
        <v>78</v>
      </c>
      <c r="Q413" t="s">
        <v>78</v>
      </c>
      <c r="R413"/>
      <c r="T413" s="84" t="s">
        <v>79</v>
      </c>
      <c r="U413" s="5">
        <f>SUM(U408:U412)</f>
        <v>-2475.8999999999996</v>
      </c>
      <c r="V413" s="5">
        <f>SUM(V408:V412)</f>
        <v>117151.15999999999</v>
      </c>
      <c r="W413" s="5">
        <f>SUM(W408:W412)</f>
        <v>6675.3099999999995</v>
      </c>
      <c r="X413" s="5">
        <f>SUM(X408:X412)</f>
        <v>309166.51999999996</v>
      </c>
      <c r="Y413" s="5">
        <f>SUM(Y408:Y412)</f>
        <v>139213.75</v>
      </c>
      <c r="Z413" s="74">
        <f t="shared" si="173"/>
        <v>569730.84</v>
      </c>
      <c r="AA413" s="28">
        <f t="shared" si="174"/>
        <v>-432.5600000000004</v>
      </c>
      <c r="AB413" s="2">
        <f t="shared" si="174"/>
        <v>-864.35999999998603</v>
      </c>
      <c r="AC413" s="2">
        <f t="shared" si="174"/>
        <v>92.880000000001019</v>
      </c>
      <c r="AD413" s="2">
        <f t="shared" si="174"/>
        <v>-19275.749999999942</v>
      </c>
      <c r="AE413" s="29">
        <f t="shared" si="174"/>
        <v>-16558.449999999997</v>
      </c>
      <c r="AF413" s="31">
        <f t="shared" si="174"/>
        <v>-37038.239999999874</v>
      </c>
      <c r="AG413" s="77">
        <f t="shared" si="165"/>
        <v>0.17470818692192758</v>
      </c>
      <c r="AH413" s="38">
        <f t="shared" si="165"/>
        <v>-7.378159977246372E-3</v>
      </c>
      <c r="AI413" s="38">
        <f t="shared" si="165"/>
        <v>1.3913960550146888E-2</v>
      </c>
      <c r="AJ413" s="38">
        <f t="shared" si="165"/>
        <v>-6.2347468930335485E-2</v>
      </c>
      <c r="AK413" s="39">
        <f t="shared" si="165"/>
        <v>-0.11894263318098965</v>
      </c>
      <c r="AL413" s="76">
        <f t="shared" si="165"/>
        <v>-6.5010066858939702E-2</v>
      </c>
      <c r="AM413" s="32">
        <f>SUM(AM408:AM412)</f>
        <v>-2455.46</v>
      </c>
      <c r="AN413" s="5">
        <f>SUM(AN408:AN412)</f>
        <v>24910.48</v>
      </c>
      <c r="AO413" s="5">
        <f>SUM(AO408:AO412)</f>
        <v>3052.8399999999997</v>
      </c>
      <c r="AP413" s="5">
        <f>SUM(AP408:AP412)</f>
        <v>79704.149999999994</v>
      </c>
      <c r="AQ413" s="5">
        <f>SUM(AQ408:AQ412)</f>
        <v>34304.14</v>
      </c>
      <c r="AR413" s="74">
        <f t="shared" si="176"/>
        <v>139516.15</v>
      </c>
      <c r="AS413" s="32">
        <f>SUM(AS408:AS412)</f>
        <v>-2475.8999999999996</v>
      </c>
      <c r="AT413" s="5">
        <f>SUM(AT408:AT412)</f>
        <v>25919.920000000002</v>
      </c>
      <c r="AU413" s="5">
        <f>SUM(AU408:AU412)</f>
        <v>4048.7300000000005</v>
      </c>
      <c r="AV413" s="5">
        <f>SUM(AV408:AV412)</f>
        <v>92913.52</v>
      </c>
      <c r="AW413" s="5">
        <f>SUM(AW408:AW412)</f>
        <v>41074.799999999996</v>
      </c>
      <c r="AX413" s="74">
        <f t="shared" si="177"/>
        <v>161481.07</v>
      </c>
      <c r="AY413" s="32">
        <f t="shared" si="178"/>
        <v>20.4399999999996</v>
      </c>
      <c r="AZ413" s="5">
        <f t="shared" si="178"/>
        <v>-1009.4400000000023</v>
      </c>
      <c r="BA413" s="5">
        <f t="shared" si="178"/>
        <v>-995.89000000000078</v>
      </c>
      <c r="BB413" s="5">
        <f t="shared" si="178"/>
        <v>-13209.37000000001</v>
      </c>
      <c r="BC413" s="5">
        <f t="shared" si="178"/>
        <v>-6770.6599999999962</v>
      </c>
      <c r="BD413" s="74">
        <f t="shared" si="178"/>
        <v>-21964.920000000013</v>
      </c>
      <c r="BE413" s="77">
        <f t="shared" si="179"/>
        <v>-8.2555838281027517E-3</v>
      </c>
      <c r="BF413" s="38">
        <f t="shared" si="179"/>
        <v>-3.8944564643718121E-2</v>
      </c>
      <c r="BG413" s="38">
        <f t="shared" si="179"/>
        <v>-0.24597589861512145</v>
      </c>
      <c r="BH413" s="38">
        <f t="shared" si="179"/>
        <v>-0.1421684379194762</v>
      </c>
      <c r="BI413" s="38">
        <f t="shared" si="179"/>
        <v>-0.16483732117989611</v>
      </c>
      <c r="BJ413" s="76">
        <f t="shared" si="179"/>
        <v>-0.1360216401835832</v>
      </c>
      <c r="BK413" s="77">
        <f t="shared" si="135"/>
        <v>0.84424747117031007</v>
      </c>
      <c r="BL413" s="38">
        <f t="shared" si="135"/>
        <v>0.21421588692783702</v>
      </c>
      <c r="BM413" s="38">
        <f t="shared" si="135"/>
        <v>0.45105707729836181</v>
      </c>
      <c r="BN413" s="38">
        <f t="shared" si="135"/>
        <v>0.27494545617992594</v>
      </c>
      <c r="BO413" s="38">
        <f t="shared" si="135"/>
        <v>0.27967923114614696</v>
      </c>
      <c r="BP413" s="76">
        <f t="shared" si="135"/>
        <v>0.26190743028906349</v>
      </c>
      <c r="BQ413" s="77">
        <f t="shared" si="136"/>
        <v>1</v>
      </c>
      <c r="BR413" s="38">
        <f t="shared" si="136"/>
        <v>0.2212519278511626</v>
      </c>
      <c r="BS413" s="38">
        <f t="shared" si="136"/>
        <v>0.60652314274543062</v>
      </c>
      <c r="BT413" s="38">
        <f t="shared" si="136"/>
        <v>0.30052904822941379</v>
      </c>
      <c r="BU413" s="38">
        <f t="shared" si="136"/>
        <v>0.29504844169487565</v>
      </c>
      <c r="BV413" s="76">
        <f t="shared" si="136"/>
        <v>0.28343396330800702</v>
      </c>
      <c r="BW413" s="77">
        <f t="shared" si="137"/>
        <v>-0.15575252882968993</v>
      </c>
      <c r="BX413" s="38">
        <f t="shared" si="137"/>
        <v>-7.0360409233255761E-3</v>
      </c>
      <c r="BY413" s="38">
        <f t="shared" si="137"/>
        <v>-0.15546606544706881</v>
      </c>
      <c r="BZ413" s="38">
        <f t="shared" si="137"/>
        <v>-2.5583592049487847E-2</v>
      </c>
      <c r="CA413" s="38">
        <f t="shared" si="137"/>
        <v>-1.5369210548728696E-2</v>
      </c>
      <c r="CB413" s="76">
        <f t="shared" si="137"/>
        <v>-2.1526533018943528E-2</v>
      </c>
      <c r="CC413" s="28">
        <f t="shared" si="138"/>
        <v>-1557.5252882968994</v>
      </c>
      <c r="CD413" s="2">
        <f t="shared" si="138"/>
        <v>-70.360409233255766</v>
      </c>
      <c r="CE413" s="2">
        <f t="shared" si="138"/>
        <v>-1554.6606544706881</v>
      </c>
      <c r="CF413" s="2">
        <f t="shared" si="138"/>
        <v>-255.83592049487848</v>
      </c>
      <c r="CG413" s="2">
        <f t="shared" si="138"/>
        <v>-153.69210548728697</v>
      </c>
      <c r="CH413" s="30">
        <f t="shared" si="138"/>
        <v>-215.26533018943528</v>
      </c>
      <c r="CI413" s="76">
        <f>IFERROR(M413/'Class Sum-WR'!M413,0)</f>
        <v>0.17398112655131504</v>
      </c>
      <c r="CJ413" s="76">
        <f>IFERROR(M413/'Class Sum-TH'!M413,0)</f>
        <v>0.55805695258265542</v>
      </c>
    </row>
    <row r="414" spans="1:88" ht="13.5" thickBot="1" x14ac:dyDescent="0.25">
      <c r="A414" t="s">
        <v>46</v>
      </c>
      <c r="B414" t="s">
        <v>46</v>
      </c>
      <c r="C414" t="s">
        <v>78</v>
      </c>
      <c r="D414" t="s">
        <v>78</v>
      </c>
      <c r="F414" s="78" t="s">
        <v>80</v>
      </c>
      <c r="G414" s="61"/>
      <c r="H414" s="48">
        <f>SUMIFS(H$7:H$377,$B$7:$B$377,$B414,$D$7:$D$377,$D414)</f>
        <v>-2750.24</v>
      </c>
      <c r="I414" s="49">
        <f>SUMIFS(I$7:I$377,$B$7:$B$377,$B414,$D$7:$D$377,$D414)</f>
        <v>107312.59999999999</v>
      </c>
      <c r="J414" s="49">
        <f>SUMIFS(J$7:J$377,$B$7:$B$377,$B414,$D$7:$D$377,$D414)</f>
        <v>6446.31</v>
      </c>
      <c r="K414" s="49">
        <f>SUMIFS(K$7:K$377,$B$7:$B$377,$B414,$D$7:$D$377,$D414)</f>
        <v>266226.65000000002</v>
      </c>
      <c r="L414" s="49">
        <f>SUMIFS(L$7:L$377,$B$7:$B$377,$B414,$D$7:$D$377,$D414)</f>
        <v>112432.86000000002</v>
      </c>
      <c r="M414" s="79">
        <f t="shared" si="172"/>
        <v>489668.18000000005</v>
      </c>
      <c r="N414" s="3" t="s">
        <v>49</v>
      </c>
      <c r="O414" s="42" t="s">
        <v>49</v>
      </c>
      <c r="P414" s="42" t="s">
        <v>78</v>
      </c>
      <c r="Q414" s="42" t="s">
        <v>78</v>
      </c>
      <c r="R414" s="42"/>
      <c r="S414" s="42"/>
      <c r="T414" s="80" t="s">
        <v>80</v>
      </c>
      <c r="U414" s="49">
        <f>SUMIFS(U$7:U$377,$M$7:$M$377,"&lt;&gt;0",$O$7:$O$377,$O414,$Q$7:$Q$377,$Q414)</f>
        <v>-1951.92</v>
      </c>
      <c r="V414" s="49">
        <f>SUMIFS(V$7:V$377,$M$7:$M$377,"&lt;&gt;0",$O$7:$O$377,$O414,$Q$7:$Q$377,$Q414)</f>
        <v>108933.18999999999</v>
      </c>
      <c r="W414" s="49">
        <f>SUMIFS(W$7:W$377,$M$7:$M$377,"&lt;&gt;0",$O$7:$O$377,$O414,$Q$7:$Q$377,$Q414)</f>
        <v>6562.3599999999988</v>
      </c>
      <c r="X414" s="49">
        <f>SUMIFS(X$7:X$377,$M$7:$M$377,"&lt;&gt;0",$O$7:$O$377,$O414,$Q$7:$Q$377,$Q414)</f>
        <v>284161.81</v>
      </c>
      <c r="Y414" s="49">
        <f>SUMIFS(Y$7:Y$377,$M$7:$M$377,"&lt;&gt;0",$O$7:$O$377,$O414,$Q$7:$Q$377,$Q414)</f>
        <v>126530.02000000003</v>
      </c>
      <c r="Z414" s="79">
        <f t="shared" si="173"/>
        <v>524235.46</v>
      </c>
      <c r="AA414" s="43">
        <f t="shared" si="174"/>
        <v>-798.31999999999971</v>
      </c>
      <c r="AB414" s="44">
        <f t="shared" si="174"/>
        <v>-1620.5899999999965</v>
      </c>
      <c r="AC414" s="44">
        <f t="shared" si="174"/>
        <v>-116.04999999999836</v>
      </c>
      <c r="AD414" s="44">
        <f t="shared" si="174"/>
        <v>-17935.159999999974</v>
      </c>
      <c r="AE414" s="45">
        <f t="shared" si="174"/>
        <v>-14097.160000000018</v>
      </c>
      <c r="AF414" s="47">
        <f t="shared" si="174"/>
        <v>-34567.27999999997</v>
      </c>
      <c r="AG414" s="82">
        <f t="shared" si="165"/>
        <v>0.40899217181031994</v>
      </c>
      <c r="AH414" s="56">
        <f t="shared" si="165"/>
        <v>-1.4876916759712965E-2</v>
      </c>
      <c r="AI414" s="56">
        <f t="shared" si="165"/>
        <v>-1.7684186786460721E-2</v>
      </c>
      <c r="AJ414" s="56">
        <f t="shared" si="165"/>
        <v>-6.3116011261330207E-2</v>
      </c>
      <c r="AK414" s="57">
        <f t="shared" si="165"/>
        <v>-0.11141356019701897</v>
      </c>
      <c r="AL414" s="81">
        <f t="shared" si="165"/>
        <v>-6.5938462079615845E-2</v>
      </c>
      <c r="AM414" s="48">
        <f>SUMIFS(AM$7:AM$377,$B$7:$B$377,$B414,$D$7:$D$377,$D414)</f>
        <v>-2297.2399999999998</v>
      </c>
      <c r="AN414" s="49">
        <f>SUMIFS(AN$7:AN$377,$B$7:$B$377,$B414,$D$7:$D$377,$D414)</f>
        <v>23039.649999999998</v>
      </c>
      <c r="AO414" s="49">
        <f>SUMIFS(AO$7:AO$377,$B$7:$B$377,$B414,$D$7:$D$377,$D414)</f>
        <v>2865.5299999999997</v>
      </c>
      <c r="AP414" s="49">
        <f>SUMIFS(AP$7:AP$377,$B$7:$B$377,$B414,$D$7:$D$377,$D414)</f>
        <v>72745.210000000006</v>
      </c>
      <c r="AQ414" s="49">
        <f>SUMIFS(AQ$7:AQ$377,$B$7:$B$377,$B414,$D$7:$D$377,$D414)</f>
        <v>31587.98</v>
      </c>
      <c r="AR414" s="79">
        <f t="shared" si="176"/>
        <v>127941.12999999999</v>
      </c>
      <c r="AS414" s="48">
        <f>SUMIFS(AS$7:AS$377,$M$7:$M$377,"&lt;&gt;0",$O$7:$O$377,$O414,$Q$7:$Q$377,$Q414)</f>
        <v>-1951.92</v>
      </c>
      <c r="AT414" s="49">
        <f>SUMIFS(AT$7:AT$377,$M$7:$M$377,"&lt;&gt;0",$O$7:$O$377,$O414,$Q$7:$Q$377,$Q414)</f>
        <v>24135.580000000009</v>
      </c>
      <c r="AU414" s="49">
        <f>SUMIFS(AU$7:AU$377,$M$7:$M$377,"&lt;&gt;0",$O$7:$O$377,$O414,$Q$7:$Q$377,$Q414)</f>
        <v>4219.2100000000009</v>
      </c>
      <c r="AV414" s="49">
        <f>SUMIFS(AV$7:AV$377,$M$7:$M$377,"&lt;&gt;0",$O$7:$O$377,$O414,$Q$7:$Q$377,$Q414)</f>
        <v>85537.47</v>
      </c>
      <c r="AW414" s="49">
        <f>SUMIFS(AW$7:AW$377,$M$7:$M$377,"&lt;&gt;0",$O$7:$O$377,$O414,$Q$7:$Q$377,$Q414)</f>
        <v>37501.89</v>
      </c>
      <c r="AX414" s="79">
        <f t="shared" si="177"/>
        <v>149442.23000000001</v>
      </c>
      <c r="AY414" s="48">
        <f t="shared" si="178"/>
        <v>-345.31999999999971</v>
      </c>
      <c r="AZ414" s="49">
        <f t="shared" si="178"/>
        <v>-1095.9300000000112</v>
      </c>
      <c r="BA414" s="49">
        <f t="shared" si="178"/>
        <v>-1353.6800000000012</v>
      </c>
      <c r="BB414" s="49">
        <f t="shared" si="178"/>
        <v>-12792.259999999995</v>
      </c>
      <c r="BC414" s="49">
        <f t="shared" si="178"/>
        <v>-5913.91</v>
      </c>
      <c r="BD414" s="79">
        <f t="shared" si="178"/>
        <v>-21501.10000000002</v>
      </c>
      <c r="BE414" s="82">
        <f t="shared" si="179"/>
        <v>0.17691298823722268</v>
      </c>
      <c r="BF414" s="56">
        <f t="shared" si="179"/>
        <v>-4.5407236950593718E-2</v>
      </c>
      <c r="BG414" s="56">
        <f t="shared" si="179"/>
        <v>-0.3208373131463001</v>
      </c>
      <c r="BH414" s="56">
        <f t="shared" si="179"/>
        <v>-0.14955153571879079</v>
      </c>
      <c r="BI414" s="56">
        <f t="shared" si="179"/>
        <v>-0.15769631877220056</v>
      </c>
      <c r="BJ414" s="81">
        <f t="shared" si="179"/>
        <v>-0.14387566352563141</v>
      </c>
      <c r="BK414" s="82">
        <f t="shared" si="135"/>
        <v>0.83528710221653379</v>
      </c>
      <c r="BL414" s="56">
        <f t="shared" si="135"/>
        <v>0.21469659667177945</v>
      </c>
      <c r="BM414" s="56">
        <f t="shared" si="135"/>
        <v>0.4445225252896618</v>
      </c>
      <c r="BN414" s="56">
        <f t="shared" si="135"/>
        <v>0.27324540950351889</v>
      </c>
      <c r="BO414" s="56">
        <f t="shared" si="135"/>
        <v>0.28094971523449636</v>
      </c>
      <c r="BP414" s="81">
        <f t="shared" si="135"/>
        <v>0.26128128235737103</v>
      </c>
      <c r="BQ414" s="82">
        <f t="shared" si="136"/>
        <v>1</v>
      </c>
      <c r="BR414" s="56">
        <f t="shared" si="136"/>
        <v>0.22156314342763681</v>
      </c>
      <c r="BS414" s="56">
        <f t="shared" si="136"/>
        <v>0.64294095416892727</v>
      </c>
      <c r="BT414" s="56">
        <f t="shared" si="136"/>
        <v>0.30101676928366977</v>
      </c>
      <c r="BU414" s="56">
        <f t="shared" si="136"/>
        <v>0.29638729212245435</v>
      </c>
      <c r="BV414" s="81">
        <f t="shared" si="136"/>
        <v>0.28506700023687831</v>
      </c>
      <c r="BW414" s="82">
        <f t="shared" si="137"/>
        <v>-0.16471289778346621</v>
      </c>
      <c r="BX414" s="56">
        <f t="shared" si="137"/>
        <v>-6.8665467558573501E-3</v>
      </c>
      <c r="BY414" s="56">
        <f t="shared" si="137"/>
        <v>-0.19841842887926547</v>
      </c>
      <c r="BZ414" s="56">
        <f t="shared" si="137"/>
        <v>-2.7771359780150884E-2</v>
      </c>
      <c r="CA414" s="56">
        <f t="shared" si="137"/>
        <v>-1.5437576887957993E-2</v>
      </c>
      <c r="CB414" s="81">
        <f t="shared" si="137"/>
        <v>-2.3785717879507284E-2</v>
      </c>
      <c r="CC414" s="43">
        <f t="shared" si="138"/>
        <v>-1647.128977834662</v>
      </c>
      <c r="CD414" s="44">
        <f t="shared" si="138"/>
        <v>-68.665467558573496</v>
      </c>
      <c r="CE414" s="44">
        <f t="shared" si="138"/>
        <v>-1984.1842887926548</v>
      </c>
      <c r="CF414" s="44">
        <f t="shared" si="138"/>
        <v>-277.71359780150885</v>
      </c>
      <c r="CG414" s="44">
        <f t="shared" si="138"/>
        <v>-154.37576887957994</v>
      </c>
      <c r="CH414" s="46">
        <f t="shared" si="138"/>
        <v>-237.85717879507285</v>
      </c>
      <c r="CI414" s="81">
        <f>IFERROR(M414/'Class Sum-WR'!M414,0)</f>
        <v>0.17790223144840445</v>
      </c>
      <c r="CJ414" s="81">
        <f>IFERROR(M414/'Class Sum-TH'!M414,0)</f>
        <v>0.55656673327791328</v>
      </c>
    </row>
    <row r="415" spans="1:88" ht="13.5" thickBot="1" x14ac:dyDescent="0.25">
      <c r="F415"/>
      <c r="H415"/>
      <c r="I415"/>
      <c r="J415"/>
      <c r="K415"/>
      <c r="L415"/>
      <c r="M415"/>
      <c r="O415"/>
      <c r="P415"/>
      <c r="Q415"/>
      <c r="R415"/>
      <c r="U415"/>
      <c r="V415"/>
      <c r="W415"/>
      <c r="X415"/>
      <c r="Y415"/>
      <c r="Z415"/>
      <c r="AA415" s="2"/>
      <c r="AB415" s="2"/>
      <c r="AC415" s="2"/>
      <c r="AD415" s="2"/>
      <c r="AE415" s="2"/>
      <c r="AF415" s="3"/>
      <c r="AG415" s="38"/>
      <c r="AH415" s="38"/>
      <c r="AI415" s="38"/>
      <c r="AJ415" s="38"/>
      <c r="AK415" s="38"/>
      <c r="AL415" s="85"/>
      <c r="BE415" s="38"/>
      <c r="BF415" s="38"/>
      <c r="BG415" s="38"/>
      <c r="BH415" s="38"/>
      <c r="BI415" s="38"/>
      <c r="BJ415" s="38"/>
      <c r="BK415" s="38"/>
      <c r="BL415" s="38"/>
      <c r="BM415" s="38"/>
      <c r="BN415" s="38"/>
      <c r="BO415" s="38"/>
      <c r="BP415" s="38"/>
      <c r="BQ415" s="38"/>
      <c r="BR415" s="38"/>
      <c r="BS415" s="38"/>
      <c r="BT415" s="38"/>
      <c r="BU415" s="38"/>
      <c r="BV415" s="38"/>
      <c r="BW415" s="38"/>
      <c r="BX415" s="38"/>
      <c r="BY415" s="38"/>
      <c r="BZ415" s="38"/>
      <c r="CA415" s="38"/>
      <c r="CB415" s="38"/>
      <c r="CC415" s="2"/>
      <c r="CD415" s="2"/>
      <c r="CE415" s="2"/>
      <c r="CF415" s="2"/>
      <c r="CG415" s="2"/>
      <c r="CH415" s="2"/>
    </row>
    <row r="416" spans="1:88" x14ac:dyDescent="0.2">
      <c r="F416" s="62" t="s">
        <v>81</v>
      </c>
      <c r="G416" s="63"/>
      <c r="H416" s="64">
        <f t="shared" ref="H416:L419" si="180">SUMIF($E$14:$E$377,$F416,H$14:H$377)</f>
        <v>-1194.79</v>
      </c>
      <c r="I416" s="65">
        <f t="shared" si="180"/>
        <v>21923.660000000003</v>
      </c>
      <c r="J416" s="65">
        <f t="shared" si="180"/>
        <v>941.72</v>
      </c>
      <c r="K416" s="65">
        <f t="shared" si="180"/>
        <v>53138.53</v>
      </c>
      <c r="L416" s="65">
        <f t="shared" si="180"/>
        <v>25462.060000000005</v>
      </c>
      <c r="M416" s="66">
        <f t="shared" ref="M416:M421" si="181">SUM(H416:L416)</f>
        <v>100271.18</v>
      </c>
      <c r="O416" s="67"/>
      <c r="P416" s="67"/>
      <c r="Q416" s="67"/>
      <c r="R416" s="67"/>
      <c r="S416" s="67"/>
      <c r="T416" s="68" t="s">
        <v>81</v>
      </c>
      <c r="U416" s="65">
        <f>SUMIF($M$168:$M$174,"&lt;&gt;0",U$168:U$174)</f>
        <v>-375.41</v>
      </c>
      <c r="V416" s="65">
        <f>SUMIF($M$168:$M$174,"&lt;&gt;0",V$168:V$174)</f>
        <v>22488.41</v>
      </c>
      <c r="W416" s="65">
        <f>SUMIF($M$168:$M$174,"&lt;&gt;0",W$168:W$174)</f>
        <v>1380.6</v>
      </c>
      <c r="X416" s="65">
        <f>SUMIF($M$168:$M$174,"&lt;&gt;0",X$168:X$174)</f>
        <v>56446.63</v>
      </c>
      <c r="Y416" s="65">
        <f>SUMIF($M$168:$M$174,"&lt;&gt;0",Y$168:Y$174)</f>
        <v>29398.62</v>
      </c>
      <c r="Z416" s="66">
        <f t="shared" ref="Z416:Z421" si="182">SUM(U416:Y416)</f>
        <v>109338.84999999999</v>
      </c>
      <c r="AA416" s="65">
        <f t="shared" ref="AA416:AF421" si="183">+H416-U416</f>
        <v>-819.37999999999988</v>
      </c>
      <c r="AB416" s="65">
        <f t="shared" si="183"/>
        <v>-564.74999999999636</v>
      </c>
      <c r="AC416" s="65">
        <f t="shared" si="183"/>
        <v>-438.87999999999988</v>
      </c>
      <c r="AD416" s="65">
        <f t="shared" si="183"/>
        <v>-3308.0999999999985</v>
      </c>
      <c r="AE416" s="65">
        <f t="shared" si="183"/>
        <v>-3936.559999999994</v>
      </c>
      <c r="AF416" s="69">
        <f t="shared" si="183"/>
        <v>-9067.6699999999983</v>
      </c>
      <c r="AG416" s="72">
        <f t="shared" si="165"/>
        <v>2.1826269944860281</v>
      </c>
      <c r="AH416" s="70">
        <f t="shared" si="165"/>
        <v>-2.5112935952341511E-2</v>
      </c>
      <c r="AI416" s="70">
        <f t="shared" si="165"/>
        <v>-0.31789077212806022</v>
      </c>
      <c r="AJ416" s="70">
        <f t="shared" si="165"/>
        <v>-5.8605801621815133E-2</v>
      </c>
      <c r="AK416" s="89">
        <f t="shared" si="165"/>
        <v>-0.13390288387686206</v>
      </c>
      <c r="AL416" s="90">
        <f t="shared" si="165"/>
        <v>-8.2931821580344026E-2</v>
      </c>
      <c r="AM416" s="64">
        <f t="shared" ref="AM416:AQ419" si="184">SUMIF($E$14:$E$377,$F416,AM$14:AM$377)</f>
        <v>-1194.79</v>
      </c>
      <c r="AN416" s="65">
        <f t="shared" si="184"/>
        <v>4756.8099999999995</v>
      </c>
      <c r="AO416" s="65">
        <f t="shared" si="184"/>
        <v>141.25</v>
      </c>
      <c r="AP416" s="65">
        <f t="shared" si="184"/>
        <v>13798.279999999999</v>
      </c>
      <c r="AQ416" s="65">
        <f t="shared" si="184"/>
        <v>6782.67</v>
      </c>
      <c r="AR416" s="66">
        <f t="shared" ref="AR416:AR421" si="185">SUM(AM416:AQ416)</f>
        <v>24284.22</v>
      </c>
      <c r="AS416" s="64">
        <f>SUMIF($M$168:$M$174,"&lt;&gt;0",AS$168:AS$174)</f>
        <v>-375.41</v>
      </c>
      <c r="AT416" s="65">
        <f>SUMIF($M$168:$M$174,"&lt;&gt;0",AT$168:AT$174)</f>
        <v>4872.34</v>
      </c>
      <c r="AU416" s="65">
        <f>SUMIF($M$168:$M$174,"&lt;&gt;0",AU$168:AU$174)</f>
        <v>1034.98</v>
      </c>
      <c r="AV416" s="65">
        <f>SUMIF($M$168:$M$174,"&lt;&gt;0",AV$168:AV$174)</f>
        <v>16995.36</v>
      </c>
      <c r="AW416" s="65">
        <f>SUMIF($M$168:$M$174,"&lt;&gt;0",AW$168:AW$174)</f>
        <v>8580.41</v>
      </c>
      <c r="AX416" s="66">
        <f t="shared" ref="AX416:AX421" si="186">SUM(AS416:AW416)</f>
        <v>31107.68</v>
      </c>
      <c r="AY416" s="64">
        <f t="shared" ref="AY416:BD421" si="187">+AM416-AS416</f>
        <v>-819.37999999999988</v>
      </c>
      <c r="AZ416" s="65">
        <f t="shared" si="187"/>
        <v>-115.53000000000065</v>
      </c>
      <c r="BA416" s="65">
        <f t="shared" si="187"/>
        <v>-893.73</v>
      </c>
      <c r="BB416" s="65">
        <f t="shared" si="187"/>
        <v>-3197.0800000000017</v>
      </c>
      <c r="BC416" s="65">
        <f t="shared" si="187"/>
        <v>-1797.7399999999998</v>
      </c>
      <c r="BD416" s="66">
        <f t="shared" si="187"/>
        <v>-6823.4599999999991</v>
      </c>
      <c r="BE416" s="72">
        <f t="shared" ref="BE416:BJ421" si="188">AY416/AS416</f>
        <v>2.1826269944860281</v>
      </c>
      <c r="BF416" s="70">
        <f t="shared" si="188"/>
        <v>-2.3711399450777378E-2</v>
      </c>
      <c r="BG416" s="70">
        <f t="shared" si="188"/>
        <v>-0.86352393282961992</v>
      </c>
      <c r="BH416" s="70">
        <f t="shared" si="188"/>
        <v>-0.18811487370670593</v>
      </c>
      <c r="BI416" s="70">
        <f t="shared" si="188"/>
        <v>-0.20951679465200379</v>
      </c>
      <c r="BJ416" s="71">
        <f t="shared" si="188"/>
        <v>-0.21934969113736541</v>
      </c>
      <c r="BK416" s="72">
        <f t="shared" si="135"/>
        <v>1</v>
      </c>
      <c r="BL416" s="70">
        <f t="shared" si="135"/>
        <v>0.21697152756428437</v>
      </c>
      <c r="BM416" s="70">
        <f t="shared" si="135"/>
        <v>0.14999150490591684</v>
      </c>
      <c r="BN416" s="70">
        <f t="shared" si="135"/>
        <v>0.25966619701372995</v>
      </c>
      <c r="BO416" s="70">
        <f t="shared" si="135"/>
        <v>0.26638339553044799</v>
      </c>
      <c r="BP416" s="71">
        <f t="shared" si="135"/>
        <v>0.24218544151968693</v>
      </c>
      <c r="BQ416" s="72">
        <f t="shared" si="136"/>
        <v>1</v>
      </c>
      <c r="BR416" s="70">
        <f t="shared" si="136"/>
        <v>0.21666004844273118</v>
      </c>
      <c r="BS416" s="70">
        <f t="shared" si="136"/>
        <v>0.74965956830363611</v>
      </c>
      <c r="BT416" s="70">
        <f t="shared" si="136"/>
        <v>0.30108723939763987</v>
      </c>
      <c r="BU416" s="70">
        <f t="shared" si="136"/>
        <v>0.29186438002872245</v>
      </c>
      <c r="BV416" s="71">
        <f t="shared" si="136"/>
        <v>0.2845071079492788</v>
      </c>
      <c r="BW416" s="72">
        <f t="shared" si="137"/>
        <v>0</v>
      </c>
      <c r="BX416" s="70">
        <f t="shared" si="137"/>
        <v>3.1147912155318758E-4</v>
      </c>
      <c r="BY416" s="70">
        <f t="shared" si="137"/>
        <v>-0.59966806339771928</v>
      </c>
      <c r="BZ416" s="70">
        <f t="shared" si="137"/>
        <v>-4.1421042383909923E-2</v>
      </c>
      <c r="CA416" s="70">
        <f t="shared" si="137"/>
        <v>-2.5480984498274462E-2</v>
      </c>
      <c r="CB416" s="71">
        <f t="shared" si="137"/>
        <v>-4.232166642959187E-2</v>
      </c>
      <c r="CC416" s="64">
        <f t="shared" si="138"/>
        <v>0</v>
      </c>
      <c r="CD416" s="65">
        <f t="shared" si="138"/>
        <v>3.1147912155318758</v>
      </c>
      <c r="CE416" s="65">
        <f t="shared" si="138"/>
        <v>-5996.6806339771929</v>
      </c>
      <c r="CF416" s="65">
        <f t="shared" si="138"/>
        <v>-414.21042383909924</v>
      </c>
      <c r="CG416" s="65">
        <f t="shared" si="138"/>
        <v>-254.80984498274461</v>
      </c>
      <c r="CH416" s="69">
        <f t="shared" si="138"/>
        <v>-423.21666429591869</v>
      </c>
      <c r="CI416" s="71">
        <f>IFERROR(M416/'Class Sum-WR'!M416,0)</f>
        <v>0.15849405767294891</v>
      </c>
      <c r="CJ416" s="71">
        <f>IFERROR(M416/'Class Sum-TH'!M416,0)</f>
        <v>0.54373439567889426</v>
      </c>
    </row>
    <row r="417" spans="1:88" x14ac:dyDescent="0.2">
      <c r="F417" s="73" t="s">
        <v>82</v>
      </c>
      <c r="G417" s="60"/>
      <c r="H417" s="28">
        <f t="shared" si="180"/>
        <v>-1233.4000000000001</v>
      </c>
      <c r="I417" s="2">
        <f t="shared" si="180"/>
        <v>23805.84</v>
      </c>
      <c r="J417" s="2">
        <f t="shared" si="180"/>
        <v>1075.43</v>
      </c>
      <c r="K417" s="2">
        <f t="shared" si="180"/>
        <v>65426.429999999993</v>
      </c>
      <c r="L417" s="2">
        <f t="shared" si="180"/>
        <v>23551.360000000001</v>
      </c>
      <c r="M417" s="74">
        <f t="shared" si="181"/>
        <v>112625.65999999999</v>
      </c>
      <c r="O417"/>
      <c r="P417"/>
      <c r="Q417"/>
      <c r="R417"/>
      <c r="T417" s="75" t="s">
        <v>82</v>
      </c>
      <c r="U417" s="2">
        <f>SUMIF($M$175:$M$181,"&lt;&gt;0",U$175:U$181)</f>
        <v>-291.01999999999992</v>
      </c>
      <c r="V417" s="2">
        <f>SUMIF($M$175:$M$181,"&lt;&gt;0",V$175:V$181)</f>
        <v>23714.47</v>
      </c>
      <c r="W417" s="2">
        <f>SUMIF($M$175:$M$181,"&lt;&gt;0",W$175:W$181)</f>
        <v>1078.8899999999999</v>
      </c>
      <c r="X417" s="2">
        <f>SUMIF($M$175:$M$181,"&lt;&gt;0",X$175:X$181)</f>
        <v>66622.59</v>
      </c>
      <c r="Y417" s="2">
        <f>SUMIF($M$175:$M$181,"&lt;&gt;0",Y$175:Y$181)</f>
        <v>29655.37</v>
      </c>
      <c r="Z417" s="74">
        <f t="shared" si="182"/>
        <v>120780.29999999999</v>
      </c>
      <c r="AA417" s="2">
        <f t="shared" si="183"/>
        <v>-942.38000000000011</v>
      </c>
      <c r="AB417" s="2">
        <f t="shared" si="183"/>
        <v>91.369999999998981</v>
      </c>
      <c r="AC417" s="2">
        <f t="shared" si="183"/>
        <v>-3.459999999999809</v>
      </c>
      <c r="AD417" s="2">
        <f t="shared" si="183"/>
        <v>-1196.1600000000035</v>
      </c>
      <c r="AE417" s="2">
        <f t="shared" si="183"/>
        <v>-6104.0099999999984</v>
      </c>
      <c r="AF417" s="30">
        <f t="shared" si="183"/>
        <v>-8154.6399999999994</v>
      </c>
      <c r="AG417" s="77">
        <f t="shared" si="165"/>
        <v>3.2381966875128869</v>
      </c>
      <c r="AH417" s="38">
        <f t="shared" si="165"/>
        <v>3.8529218658481077E-3</v>
      </c>
      <c r="AI417" s="38">
        <f t="shared" si="165"/>
        <v>-3.2069997868177567E-3</v>
      </c>
      <c r="AJ417" s="38">
        <f t="shared" si="165"/>
        <v>-1.7954270465918597E-2</v>
      </c>
      <c r="AK417" s="39">
        <f t="shared" si="165"/>
        <v>-0.20583152393647419</v>
      </c>
      <c r="AL417" s="40">
        <f t="shared" si="165"/>
        <v>-6.7516308537071038E-2</v>
      </c>
      <c r="AM417" s="28">
        <f t="shared" si="184"/>
        <v>-1233.4000000000001</v>
      </c>
      <c r="AN417" s="2">
        <f t="shared" si="184"/>
        <v>5081.62</v>
      </c>
      <c r="AO417" s="2">
        <f t="shared" si="184"/>
        <v>374.21999999999997</v>
      </c>
      <c r="AP417" s="2">
        <f t="shared" si="184"/>
        <v>16655.96</v>
      </c>
      <c r="AQ417" s="2">
        <f t="shared" si="184"/>
        <v>6189.96</v>
      </c>
      <c r="AR417" s="74">
        <f t="shared" si="185"/>
        <v>27068.359999999997</v>
      </c>
      <c r="AS417" s="28">
        <f>SUMIF($M$175:$M$181,"&lt;&gt;0",AS$175:AS$181)</f>
        <v>-291.01999999999992</v>
      </c>
      <c r="AT417" s="2">
        <f>SUMIF($M$175:$M$181,"&lt;&gt;0",AT$175:AT$181)</f>
        <v>5279.81</v>
      </c>
      <c r="AU417" s="2">
        <f>SUMIF($M$175:$M$181,"&lt;&gt;0",AU$175:AU$181)</f>
        <v>545.70000000000005</v>
      </c>
      <c r="AV417" s="2">
        <f>SUMIF($M$175:$M$181,"&lt;&gt;0",AV$175:AV$181)</f>
        <v>20269.11</v>
      </c>
      <c r="AW417" s="2">
        <f>SUMIF($M$175:$M$181,"&lt;&gt;0",AW$175:AW$181)</f>
        <v>8733.61</v>
      </c>
      <c r="AX417" s="74">
        <f t="shared" si="186"/>
        <v>34537.210000000006</v>
      </c>
      <c r="AY417" s="28">
        <f t="shared" si="187"/>
        <v>-942.38000000000011</v>
      </c>
      <c r="AZ417" s="2">
        <f t="shared" si="187"/>
        <v>-198.19000000000051</v>
      </c>
      <c r="BA417" s="2">
        <f t="shared" si="187"/>
        <v>-171.48000000000008</v>
      </c>
      <c r="BB417" s="2">
        <f t="shared" si="187"/>
        <v>-3613.1500000000015</v>
      </c>
      <c r="BC417" s="2">
        <f t="shared" si="187"/>
        <v>-2543.6500000000005</v>
      </c>
      <c r="BD417" s="74">
        <f t="shared" si="187"/>
        <v>-7468.8500000000095</v>
      </c>
      <c r="BE417" s="77">
        <f t="shared" si="188"/>
        <v>3.2381966875128869</v>
      </c>
      <c r="BF417" s="38">
        <f t="shared" si="188"/>
        <v>-3.753733562381989E-2</v>
      </c>
      <c r="BG417" s="38">
        <f t="shared" si="188"/>
        <v>-0.31423859263331511</v>
      </c>
      <c r="BH417" s="38">
        <f t="shared" si="188"/>
        <v>-0.17825893687488012</v>
      </c>
      <c r="BI417" s="38">
        <f t="shared" si="188"/>
        <v>-0.29124840701611365</v>
      </c>
      <c r="BJ417" s="76">
        <f t="shared" si="188"/>
        <v>-0.21625516363365796</v>
      </c>
      <c r="BK417" s="77">
        <f t="shared" si="135"/>
        <v>1</v>
      </c>
      <c r="BL417" s="38">
        <f t="shared" si="135"/>
        <v>0.21346106669623924</v>
      </c>
      <c r="BM417" s="38">
        <f t="shared" si="135"/>
        <v>0.34797243893140412</v>
      </c>
      <c r="BN417" s="38">
        <f t="shared" si="135"/>
        <v>0.25457540629986997</v>
      </c>
      <c r="BO417" s="38">
        <f t="shared" si="135"/>
        <v>0.26282813391668253</v>
      </c>
      <c r="BP417" s="76">
        <f t="shared" si="135"/>
        <v>0.24033919090906991</v>
      </c>
      <c r="BQ417" s="77">
        <f t="shared" si="136"/>
        <v>1</v>
      </c>
      <c r="BR417" s="38">
        <f t="shared" si="136"/>
        <v>0.22264086020054424</v>
      </c>
      <c r="BS417" s="38">
        <f t="shared" si="136"/>
        <v>0.50579762533715222</v>
      </c>
      <c r="BT417" s="38">
        <f t="shared" si="136"/>
        <v>0.30423779681936713</v>
      </c>
      <c r="BU417" s="38">
        <f t="shared" si="136"/>
        <v>0.29450349127325004</v>
      </c>
      <c r="BV417" s="76">
        <f t="shared" si="136"/>
        <v>0.28595068897825232</v>
      </c>
      <c r="BW417" s="77">
        <f t="shared" si="137"/>
        <v>0</v>
      </c>
      <c r="BX417" s="38">
        <f t="shared" si="137"/>
        <v>-9.1797935043050061E-3</v>
      </c>
      <c r="BY417" s="38">
        <f t="shared" si="137"/>
        <v>-0.15782518640574811</v>
      </c>
      <c r="BZ417" s="38">
        <f t="shared" si="137"/>
        <v>-4.9662390519497168E-2</v>
      </c>
      <c r="CA417" s="38">
        <f t="shared" si="137"/>
        <v>-3.1675357356567513E-2</v>
      </c>
      <c r="CB417" s="76">
        <f t="shared" si="137"/>
        <v>-4.561149806918241E-2</v>
      </c>
      <c r="CC417" s="28">
        <f t="shared" si="138"/>
        <v>0</v>
      </c>
      <c r="CD417" s="2">
        <f t="shared" si="138"/>
        <v>-91.79793504305006</v>
      </c>
      <c r="CE417" s="2">
        <f t="shared" si="138"/>
        <v>-1578.251864057481</v>
      </c>
      <c r="CF417" s="2">
        <f t="shared" si="138"/>
        <v>-496.62390519497166</v>
      </c>
      <c r="CG417" s="2">
        <f t="shared" si="138"/>
        <v>-316.75357356567514</v>
      </c>
      <c r="CH417" s="30">
        <f t="shared" si="138"/>
        <v>-456.11498069182409</v>
      </c>
      <c r="CI417" s="76">
        <f>IFERROR(M417/'Class Sum-WR'!M417,0)</f>
        <v>0.17573600890937721</v>
      </c>
      <c r="CJ417" s="76">
        <f>IFERROR(M417/'Class Sum-TH'!M417,0)</f>
        <v>0.60840727768064029</v>
      </c>
    </row>
    <row r="418" spans="1:88" x14ac:dyDescent="0.2">
      <c r="F418" s="73" t="s">
        <v>83</v>
      </c>
      <c r="G418" s="60"/>
      <c r="H418" s="28">
        <f t="shared" si="180"/>
        <v>-1398.38</v>
      </c>
      <c r="I418" s="2">
        <f t="shared" si="180"/>
        <v>27087.969999999998</v>
      </c>
      <c r="J418" s="2">
        <f t="shared" si="180"/>
        <v>1456.8999999999999</v>
      </c>
      <c r="K418" s="2">
        <f t="shared" si="180"/>
        <v>66957.5</v>
      </c>
      <c r="L418" s="2">
        <f t="shared" si="180"/>
        <v>22893.54</v>
      </c>
      <c r="M418" s="74">
        <f t="shared" si="181"/>
        <v>116997.53</v>
      </c>
      <c r="O418"/>
      <c r="P418"/>
      <c r="Q418"/>
      <c r="R418"/>
      <c r="T418" s="75" t="s">
        <v>83</v>
      </c>
      <c r="U418" s="2">
        <f>SUMIF($M$182:$M$188,"&lt;&gt;0",U$182:U$188)</f>
        <v>-1436.45</v>
      </c>
      <c r="V418" s="2">
        <f>SUMIF($M$182:$M$188,"&lt;&gt;0",V$182:V$188)</f>
        <v>28253.579999999998</v>
      </c>
      <c r="W418" s="2">
        <f>SUMIF($M$182:$M$188,"&lt;&gt;0",W$182:W$188)</f>
        <v>1750.58</v>
      </c>
      <c r="X418" s="2">
        <f>SUMIF($M$182:$M$188,"&lt;&gt;0",X$182:X$188)</f>
        <v>69656.09</v>
      </c>
      <c r="Y418" s="2">
        <f>SUMIF($M$182:$M$188,"&lt;&gt;0",Y$182:Y$188)</f>
        <v>28989.999999999996</v>
      </c>
      <c r="Z418" s="74">
        <f t="shared" si="182"/>
        <v>127213.79999999999</v>
      </c>
      <c r="AA418" s="2">
        <f t="shared" si="183"/>
        <v>38.069999999999936</v>
      </c>
      <c r="AB418" s="2">
        <f t="shared" si="183"/>
        <v>-1165.6100000000006</v>
      </c>
      <c r="AC418" s="2">
        <f t="shared" si="183"/>
        <v>-293.68000000000006</v>
      </c>
      <c r="AD418" s="2">
        <f t="shared" si="183"/>
        <v>-2698.5899999999965</v>
      </c>
      <c r="AE418" s="2">
        <f t="shared" si="183"/>
        <v>-6096.4599999999955</v>
      </c>
      <c r="AF418" s="30">
        <f t="shared" si="183"/>
        <v>-10216.26999999999</v>
      </c>
      <c r="AG418" s="77">
        <f t="shared" si="165"/>
        <v>-2.6502836854746029E-2</v>
      </c>
      <c r="AH418" s="38">
        <f t="shared" si="165"/>
        <v>-4.1255302867813586E-2</v>
      </c>
      <c r="AI418" s="38">
        <f t="shared" si="165"/>
        <v>-0.16776154188897399</v>
      </c>
      <c r="AJ418" s="38">
        <f t="shared" si="165"/>
        <v>-3.8741623309605761E-2</v>
      </c>
      <c r="AK418" s="39">
        <f t="shared" si="165"/>
        <v>-0.21029527423249383</v>
      </c>
      <c r="AL418" s="40">
        <f t="shared" si="165"/>
        <v>-8.0307875403454576E-2</v>
      </c>
      <c r="AM418" s="28">
        <f t="shared" si="184"/>
        <v>-1398.38</v>
      </c>
      <c r="AN418" s="2">
        <f t="shared" si="184"/>
        <v>5659.27</v>
      </c>
      <c r="AO418" s="2">
        <f t="shared" si="184"/>
        <v>606.89</v>
      </c>
      <c r="AP418" s="2">
        <f t="shared" si="184"/>
        <v>16761.79</v>
      </c>
      <c r="AQ418" s="2">
        <f t="shared" si="184"/>
        <v>6056.45</v>
      </c>
      <c r="AR418" s="74">
        <f t="shared" si="185"/>
        <v>27686.02</v>
      </c>
      <c r="AS418" s="28">
        <f>SUMIF($M$182:$M$188,"&lt;&gt;0",AS$182:AS$188)</f>
        <v>-1436.45</v>
      </c>
      <c r="AT418" s="2">
        <f>SUMIF($M$182:$M$188,"&lt;&gt;0",AT$182:AT$188)</f>
        <v>6129.5300000000007</v>
      </c>
      <c r="AU418" s="2">
        <f>SUMIF($M$182:$M$188,"&lt;&gt;0",AU$182:AU$188)</f>
        <v>895.58</v>
      </c>
      <c r="AV418" s="2">
        <f>SUMIF($M$182:$M$188,"&lt;&gt;0",AV$182:AV$188)</f>
        <v>20990.440000000002</v>
      </c>
      <c r="AW418" s="2">
        <f>SUMIF($M$182:$M$188,"&lt;&gt;0",AW$182:AW$188)</f>
        <v>8809.48</v>
      </c>
      <c r="AX418" s="74">
        <f t="shared" si="186"/>
        <v>35388.58</v>
      </c>
      <c r="AY418" s="28">
        <f t="shared" si="187"/>
        <v>38.069999999999936</v>
      </c>
      <c r="AZ418" s="2">
        <f t="shared" si="187"/>
        <v>-470.26000000000022</v>
      </c>
      <c r="BA418" s="2">
        <f t="shared" si="187"/>
        <v>-288.69000000000005</v>
      </c>
      <c r="BB418" s="2">
        <f t="shared" si="187"/>
        <v>-4228.6500000000015</v>
      </c>
      <c r="BC418" s="2">
        <f t="shared" si="187"/>
        <v>-2753.0299999999997</v>
      </c>
      <c r="BD418" s="74">
        <f t="shared" si="187"/>
        <v>-7702.5600000000013</v>
      </c>
      <c r="BE418" s="77">
        <f t="shared" si="188"/>
        <v>-2.6502836854746029E-2</v>
      </c>
      <c r="BF418" s="38">
        <f t="shared" si="188"/>
        <v>-7.6720401074796954E-2</v>
      </c>
      <c r="BG418" s="38">
        <f t="shared" si="188"/>
        <v>-0.32234976216530076</v>
      </c>
      <c r="BH418" s="38">
        <f t="shared" si="188"/>
        <v>-0.20145599615825113</v>
      </c>
      <c r="BI418" s="38">
        <f t="shared" si="188"/>
        <v>-0.31250766220026605</v>
      </c>
      <c r="BJ418" s="76">
        <f t="shared" si="188"/>
        <v>-0.21765665646940344</v>
      </c>
      <c r="BK418" s="77">
        <f t="shared" si="135"/>
        <v>1</v>
      </c>
      <c r="BL418" s="38">
        <f t="shared" si="135"/>
        <v>0.20892189411018991</v>
      </c>
      <c r="BM418" s="38">
        <f t="shared" si="135"/>
        <v>0.41656256434896016</v>
      </c>
      <c r="BN418" s="38">
        <f t="shared" si="135"/>
        <v>0.2503347645894784</v>
      </c>
      <c r="BO418" s="38">
        <f t="shared" si="135"/>
        <v>0.26454842719824018</v>
      </c>
      <c r="BP418" s="76">
        <f t="shared" si="135"/>
        <v>0.23663764525627165</v>
      </c>
      <c r="BQ418" s="77">
        <f t="shared" si="136"/>
        <v>1</v>
      </c>
      <c r="BR418" s="38">
        <f t="shared" si="136"/>
        <v>0.21694702051916964</v>
      </c>
      <c r="BS418" s="38">
        <f t="shared" si="136"/>
        <v>0.51159044430988587</v>
      </c>
      <c r="BT418" s="38">
        <f t="shared" si="136"/>
        <v>0.30134393130593468</v>
      </c>
      <c r="BU418" s="38">
        <f t="shared" si="136"/>
        <v>0.30387995860641603</v>
      </c>
      <c r="BV418" s="76">
        <f t="shared" si="136"/>
        <v>0.27818192680353865</v>
      </c>
      <c r="BW418" s="77">
        <f t="shared" si="137"/>
        <v>0</v>
      </c>
      <c r="BX418" s="38">
        <f t="shared" si="137"/>
        <v>-8.0251264089797325E-3</v>
      </c>
      <c r="BY418" s="38">
        <f t="shared" si="137"/>
        <v>-9.502787996092571E-2</v>
      </c>
      <c r="BZ418" s="38">
        <f t="shared" si="137"/>
        <v>-5.1009166716456278E-2</v>
      </c>
      <c r="CA418" s="38">
        <f t="shared" si="137"/>
        <v>-3.9331531408175857E-2</v>
      </c>
      <c r="CB418" s="76">
        <f t="shared" si="137"/>
        <v>-4.1544281547266998E-2</v>
      </c>
      <c r="CC418" s="28">
        <f t="shared" si="138"/>
        <v>0</v>
      </c>
      <c r="CD418" s="2">
        <f t="shared" si="138"/>
        <v>-80.251264089797331</v>
      </c>
      <c r="CE418" s="2">
        <f t="shared" si="138"/>
        <v>-950.27879960925713</v>
      </c>
      <c r="CF418" s="2">
        <f t="shared" si="138"/>
        <v>-510.09166716456275</v>
      </c>
      <c r="CG418" s="2">
        <f t="shared" si="138"/>
        <v>-393.31531408175857</v>
      </c>
      <c r="CH418" s="30">
        <f t="shared" si="138"/>
        <v>-415.44281547266996</v>
      </c>
      <c r="CI418" s="76">
        <f>IFERROR(M418/'Class Sum-WR'!M418,0)</f>
        <v>0.16172537301846293</v>
      </c>
      <c r="CJ418" s="76">
        <f>IFERROR(M418/'Class Sum-TH'!M418,0)</f>
        <v>0.5201587789294968</v>
      </c>
    </row>
    <row r="419" spans="1:88" ht="13.5" thickBot="1" x14ac:dyDescent="0.25">
      <c r="F419" s="78" t="s">
        <v>84</v>
      </c>
      <c r="G419" s="61"/>
      <c r="H419" s="43">
        <f t="shared" si="180"/>
        <v>-1251.4599999999998</v>
      </c>
      <c r="I419" s="44">
        <f t="shared" si="180"/>
        <v>23770.75</v>
      </c>
      <c r="J419" s="44">
        <f t="shared" si="180"/>
        <v>1547.76</v>
      </c>
      <c r="K419" s="44">
        <f t="shared" si="180"/>
        <v>65597.279999999999</v>
      </c>
      <c r="L419" s="44">
        <f t="shared" si="180"/>
        <v>25487.5</v>
      </c>
      <c r="M419" s="79">
        <f t="shared" si="181"/>
        <v>115151.83</v>
      </c>
      <c r="O419" s="42"/>
      <c r="P419" s="42"/>
      <c r="Q419" s="42"/>
      <c r="R419" s="42"/>
      <c r="S419" s="42"/>
      <c r="T419" s="80" t="s">
        <v>84</v>
      </c>
      <c r="U419" s="44">
        <f>SUMIF($M$189:$M$195,"&lt;&gt;0",U$189:U$195)</f>
        <v>-2472.5600000000004</v>
      </c>
      <c r="V419" s="44">
        <f>SUMIF($M$189:$M$195,"&lt;&gt;0",V$189:V$195)</f>
        <v>26314.400000000001</v>
      </c>
      <c r="W419" s="44">
        <f>SUMIF($M$189:$M$195,"&lt;&gt;0",W$189:W$195)</f>
        <v>1226.01</v>
      </c>
      <c r="X419" s="44">
        <f>SUMIF($M$189:$M$195,"&lt;&gt;0",X$189:X$195)</f>
        <v>65583.929999999993</v>
      </c>
      <c r="Y419" s="44">
        <f>SUMIF($M$189:$M$195,"&lt;&gt;0",Y$189:Y$195)</f>
        <v>29530.81</v>
      </c>
      <c r="Z419" s="79">
        <f t="shared" si="182"/>
        <v>120182.59</v>
      </c>
      <c r="AA419" s="44">
        <f t="shared" si="183"/>
        <v>1221.1000000000006</v>
      </c>
      <c r="AB419" s="44">
        <f t="shared" si="183"/>
        <v>-2543.6500000000015</v>
      </c>
      <c r="AC419" s="44">
        <f t="shared" si="183"/>
        <v>321.75</v>
      </c>
      <c r="AD419" s="44">
        <f t="shared" si="183"/>
        <v>13.350000000005821</v>
      </c>
      <c r="AE419" s="44">
        <f t="shared" si="183"/>
        <v>-4043.3100000000013</v>
      </c>
      <c r="AF419" s="46">
        <f t="shared" si="183"/>
        <v>-5030.7599999999948</v>
      </c>
      <c r="AG419" s="82">
        <f t="shared" si="165"/>
        <v>-0.49386061410036575</v>
      </c>
      <c r="AH419" s="56">
        <f t="shared" si="165"/>
        <v>-9.6663803848843266E-2</v>
      </c>
      <c r="AI419" s="56">
        <f t="shared" si="165"/>
        <v>0.26243668485575161</v>
      </c>
      <c r="AJ419" s="56">
        <f t="shared" si="165"/>
        <v>2.0355596256591853E-4</v>
      </c>
      <c r="AK419" s="57">
        <f t="shared" si="165"/>
        <v>-0.13691835747140024</v>
      </c>
      <c r="AL419" s="58">
        <f t="shared" si="165"/>
        <v>-4.1859307575248583E-2</v>
      </c>
      <c r="AM419" s="43">
        <f t="shared" si="184"/>
        <v>-1251.4599999999998</v>
      </c>
      <c r="AN419" s="44">
        <f t="shared" si="184"/>
        <v>5043.4399999999996</v>
      </c>
      <c r="AO419" s="44">
        <f t="shared" si="184"/>
        <v>727.59</v>
      </c>
      <c r="AP419" s="44">
        <f t="shared" si="184"/>
        <v>16449.400000000001</v>
      </c>
      <c r="AQ419" s="44">
        <f t="shared" si="184"/>
        <v>6430.68</v>
      </c>
      <c r="AR419" s="79">
        <f t="shared" si="185"/>
        <v>27399.65</v>
      </c>
      <c r="AS419" s="43">
        <f>SUMIF($M$189:$M$195,"&lt;&gt;0",AS$189:AS$195)</f>
        <v>-2472.5600000000004</v>
      </c>
      <c r="AT419" s="44">
        <f>SUMIF($M$189:$M$195,"&lt;&gt;0",AT$189:AT$195)</f>
        <v>5929.55</v>
      </c>
      <c r="AU419" s="44">
        <f>SUMIF($M$189:$M$195,"&lt;&gt;0",AU$189:AU$195)</f>
        <v>536.32999999999993</v>
      </c>
      <c r="AV419" s="44">
        <f>SUMIF($M$189:$M$195,"&lt;&gt;0",AV$189:AV$195)</f>
        <v>19271.579999999998</v>
      </c>
      <c r="AW419" s="44">
        <f>SUMIF($M$189:$M$195,"&lt;&gt;0",AW$189:AW$195)</f>
        <v>9109.59</v>
      </c>
      <c r="AX419" s="79">
        <f t="shared" si="186"/>
        <v>32374.489999999998</v>
      </c>
      <c r="AY419" s="43">
        <f t="shared" si="187"/>
        <v>1221.1000000000006</v>
      </c>
      <c r="AZ419" s="44">
        <f t="shared" si="187"/>
        <v>-886.11000000000058</v>
      </c>
      <c r="BA419" s="44">
        <f t="shared" si="187"/>
        <v>191.2600000000001</v>
      </c>
      <c r="BB419" s="44">
        <f t="shared" si="187"/>
        <v>-2822.1799999999967</v>
      </c>
      <c r="BC419" s="44">
        <f t="shared" si="187"/>
        <v>-2678.91</v>
      </c>
      <c r="BD419" s="79">
        <f t="shared" si="187"/>
        <v>-4974.8399999999965</v>
      </c>
      <c r="BE419" s="82">
        <f t="shared" si="188"/>
        <v>-0.49386061410036575</v>
      </c>
      <c r="BF419" s="56">
        <f t="shared" si="188"/>
        <v>-0.14943967080132567</v>
      </c>
      <c r="BG419" s="56">
        <f t="shared" si="188"/>
        <v>0.35660880428094666</v>
      </c>
      <c r="BH419" s="56">
        <f t="shared" si="188"/>
        <v>-0.1464425854029611</v>
      </c>
      <c r="BI419" s="56">
        <f t="shared" si="188"/>
        <v>-0.2940758036311184</v>
      </c>
      <c r="BJ419" s="81">
        <f t="shared" si="188"/>
        <v>-0.15366543225854667</v>
      </c>
      <c r="BK419" s="82">
        <f t="shared" si="135"/>
        <v>1</v>
      </c>
      <c r="BL419" s="56">
        <f t="shared" si="135"/>
        <v>0.21216999884311599</v>
      </c>
      <c r="BM419" s="56">
        <f t="shared" si="135"/>
        <v>0.47009226236625834</v>
      </c>
      <c r="BN419" s="56">
        <f t="shared" si="135"/>
        <v>0.25076344628923641</v>
      </c>
      <c r="BO419" s="56">
        <f t="shared" si="135"/>
        <v>0.25230720941638057</v>
      </c>
      <c r="BP419" s="81">
        <f t="shared" si="135"/>
        <v>0.23794367835925839</v>
      </c>
      <c r="BQ419" s="82">
        <f t="shared" si="136"/>
        <v>1</v>
      </c>
      <c r="BR419" s="56">
        <f t="shared" si="136"/>
        <v>0.22533479767731734</v>
      </c>
      <c r="BS419" s="56">
        <f t="shared" si="136"/>
        <v>0.4374597270821608</v>
      </c>
      <c r="BT419" s="56">
        <f t="shared" si="136"/>
        <v>0.29384606869396207</v>
      </c>
      <c r="BU419" s="56">
        <f t="shared" si="136"/>
        <v>0.30847748504020039</v>
      </c>
      <c r="BV419" s="81">
        <f t="shared" si="136"/>
        <v>0.26937753629706263</v>
      </c>
      <c r="BW419" s="82">
        <f t="shared" si="137"/>
        <v>0</v>
      </c>
      <c r="BX419" s="56">
        <f t="shared" si="137"/>
        <v>-1.3164798834201352E-2</v>
      </c>
      <c r="BY419" s="56">
        <f t="shared" si="137"/>
        <v>3.2632535284097541E-2</v>
      </c>
      <c r="BZ419" s="56">
        <f t="shared" si="137"/>
        <v>-4.3082622404725657E-2</v>
      </c>
      <c r="CA419" s="56">
        <f t="shared" si="137"/>
        <v>-5.6170275623819821E-2</v>
      </c>
      <c r="CB419" s="81">
        <f t="shared" si="137"/>
        <v>-3.1433857937804233E-2</v>
      </c>
      <c r="CC419" s="43">
        <f t="shared" si="138"/>
        <v>0</v>
      </c>
      <c r="CD419" s="44">
        <f t="shared" si="138"/>
        <v>-131.64798834201352</v>
      </c>
      <c r="CE419" s="44">
        <f t="shared" si="138"/>
        <v>326.32535284097543</v>
      </c>
      <c r="CF419" s="44">
        <f t="shared" si="138"/>
        <v>-430.82622404725657</v>
      </c>
      <c r="CG419" s="44">
        <f t="shared" si="138"/>
        <v>-561.70275623819816</v>
      </c>
      <c r="CH419" s="46">
        <f t="shared" si="138"/>
        <v>-314.33857937804231</v>
      </c>
      <c r="CI419" s="81">
        <f>IFERROR(M419/'Class Sum-WR'!M419,0)</f>
        <v>0.16971803745395742</v>
      </c>
      <c r="CJ419" s="81">
        <f>IFERROR(M419/'Class Sum-TH'!M419,0)</f>
        <v>0.58200702450844943</v>
      </c>
    </row>
    <row r="420" spans="1:88" x14ac:dyDescent="0.2">
      <c r="A420" t="s">
        <v>46</v>
      </c>
      <c r="B420" t="s">
        <v>46</v>
      </c>
      <c r="C420" t="s">
        <v>85</v>
      </c>
      <c r="D420" t="s">
        <v>85</v>
      </c>
      <c r="F420" s="83" t="s">
        <v>86</v>
      </c>
      <c r="G420" s="60"/>
      <c r="H420" s="32">
        <f>SUM(H416:H419)</f>
        <v>-5078.03</v>
      </c>
      <c r="I420" s="5">
        <f>SUM(I416:I419)</f>
        <v>96588.22</v>
      </c>
      <c r="J420" s="5">
        <f>SUM(J416:J419)</f>
        <v>5021.8100000000004</v>
      </c>
      <c r="K420" s="5">
        <f>SUM(K416:K419)</f>
        <v>251119.74</v>
      </c>
      <c r="L420" s="5">
        <f>SUM(L416:L419)</f>
        <v>97394.46</v>
      </c>
      <c r="M420" s="74">
        <f t="shared" si="181"/>
        <v>445046.2</v>
      </c>
      <c r="N420" s="3" t="s">
        <v>49</v>
      </c>
      <c r="O420" t="s">
        <v>49</v>
      </c>
      <c r="P420" t="s">
        <v>85</v>
      </c>
      <c r="Q420" t="s">
        <v>85</v>
      </c>
      <c r="R420"/>
      <c r="T420" s="84" t="s">
        <v>86</v>
      </c>
      <c r="U420" s="5">
        <f>SUM(U416:U419)</f>
        <v>-4575.4400000000005</v>
      </c>
      <c r="V420" s="5">
        <f>SUM(V416:V419)</f>
        <v>100770.86000000002</v>
      </c>
      <c r="W420" s="5">
        <f>SUM(W416:W419)</f>
        <v>5436.08</v>
      </c>
      <c r="X420" s="5">
        <f>SUM(X416:X419)</f>
        <v>258309.24</v>
      </c>
      <c r="Y420" s="5">
        <f>SUM(Y416:Y419)</f>
        <v>117574.79999999999</v>
      </c>
      <c r="Z420" s="74">
        <f t="shared" si="182"/>
        <v>477515.54</v>
      </c>
      <c r="AA420" s="2">
        <f t="shared" si="183"/>
        <v>-502.58999999999924</v>
      </c>
      <c r="AB420" s="2">
        <f t="shared" si="183"/>
        <v>-4182.640000000014</v>
      </c>
      <c r="AC420" s="2">
        <f t="shared" si="183"/>
        <v>-414.26999999999953</v>
      </c>
      <c r="AD420" s="2">
        <f t="shared" si="183"/>
        <v>-7189.5</v>
      </c>
      <c r="AE420" s="2">
        <f t="shared" si="183"/>
        <v>-20180.339999999982</v>
      </c>
      <c r="AF420" s="30">
        <f t="shared" si="183"/>
        <v>-32469.339999999967</v>
      </c>
      <c r="AG420" s="77">
        <f t="shared" si="165"/>
        <v>0.10984517336037609</v>
      </c>
      <c r="AH420" s="38">
        <f t="shared" si="165"/>
        <v>-4.1506443430174289E-2</v>
      </c>
      <c r="AI420" s="38">
        <f t="shared" si="165"/>
        <v>-7.620748774852458E-2</v>
      </c>
      <c r="AJ420" s="38">
        <f t="shared" si="165"/>
        <v>-2.7832918404312599E-2</v>
      </c>
      <c r="AK420" s="39">
        <f t="shared" si="165"/>
        <v>-0.1716383102501555</v>
      </c>
      <c r="AL420" s="40">
        <f t="shared" si="165"/>
        <v>-6.7996404891870046E-2</v>
      </c>
      <c r="AM420" s="32">
        <f>SUM(AM416:AM419)</f>
        <v>-5078.03</v>
      </c>
      <c r="AN420" s="5">
        <f>SUM(AN416:AN419)</f>
        <v>20541.14</v>
      </c>
      <c r="AO420" s="5">
        <f>SUM(AO416:AO419)</f>
        <v>1849.9500000000003</v>
      </c>
      <c r="AP420" s="5">
        <f>SUM(AP416:AP419)</f>
        <v>63665.43</v>
      </c>
      <c r="AQ420" s="5">
        <f>SUM(AQ416:AQ419)</f>
        <v>25459.760000000002</v>
      </c>
      <c r="AR420" s="74">
        <f t="shared" si="185"/>
        <v>106438.25</v>
      </c>
      <c r="AS420" s="32">
        <f>SUM(AS416:AS419)</f>
        <v>-4575.4400000000005</v>
      </c>
      <c r="AT420" s="5">
        <f>SUM(AT416:AT419)</f>
        <v>22211.230000000003</v>
      </c>
      <c r="AU420" s="5">
        <f>SUM(AU416:AU419)</f>
        <v>3012.59</v>
      </c>
      <c r="AV420" s="5">
        <f>SUM(AV416:AV419)</f>
        <v>77526.490000000005</v>
      </c>
      <c r="AW420" s="5">
        <f>SUM(AW416:AW419)</f>
        <v>35233.089999999997</v>
      </c>
      <c r="AX420" s="74">
        <f t="shared" si="186"/>
        <v>133407.96000000002</v>
      </c>
      <c r="AY420" s="32">
        <f t="shared" si="187"/>
        <v>-502.58999999999924</v>
      </c>
      <c r="AZ420" s="5">
        <f t="shared" si="187"/>
        <v>-1670.0900000000038</v>
      </c>
      <c r="BA420" s="5">
        <f t="shared" si="187"/>
        <v>-1162.6399999999999</v>
      </c>
      <c r="BB420" s="5">
        <f t="shared" si="187"/>
        <v>-13861.060000000005</v>
      </c>
      <c r="BC420" s="5">
        <f t="shared" si="187"/>
        <v>-9773.3299999999945</v>
      </c>
      <c r="BD420" s="74">
        <f t="shared" si="187"/>
        <v>-26969.710000000021</v>
      </c>
      <c r="BE420" s="77">
        <f t="shared" si="188"/>
        <v>0.10984517336037609</v>
      </c>
      <c r="BF420" s="38">
        <f t="shared" si="188"/>
        <v>-7.5191243348522507E-2</v>
      </c>
      <c r="BG420" s="38">
        <f t="shared" si="188"/>
        <v>-0.38592705944054778</v>
      </c>
      <c r="BH420" s="38">
        <f t="shared" si="188"/>
        <v>-0.17879127508545795</v>
      </c>
      <c r="BI420" s="38">
        <f t="shared" si="188"/>
        <v>-0.27739065747568536</v>
      </c>
      <c r="BJ420" s="76">
        <f t="shared" si="188"/>
        <v>-0.20215967622921463</v>
      </c>
      <c r="BK420" s="77">
        <f t="shared" si="135"/>
        <v>1</v>
      </c>
      <c r="BL420" s="38">
        <f t="shared" si="135"/>
        <v>0.21266713477067906</v>
      </c>
      <c r="BM420" s="38">
        <f t="shared" si="135"/>
        <v>0.36838311286169728</v>
      </c>
      <c r="BN420" s="38">
        <f t="shared" si="135"/>
        <v>0.25352618635237517</v>
      </c>
      <c r="BO420" s="38">
        <f t="shared" si="135"/>
        <v>0.2614087084624731</v>
      </c>
      <c r="BP420" s="76">
        <f t="shared" si="135"/>
        <v>0.23916224877327341</v>
      </c>
      <c r="BQ420" s="77">
        <f t="shared" si="136"/>
        <v>1</v>
      </c>
      <c r="BR420" s="38">
        <f t="shared" si="136"/>
        <v>0.22041322263201882</v>
      </c>
      <c r="BS420" s="38">
        <f t="shared" si="136"/>
        <v>0.55418426513222763</v>
      </c>
      <c r="BT420" s="38">
        <f t="shared" si="136"/>
        <v>0.300130533464463</v>
      </c>
      <c r="BU420" s="38">
        <f t="shared" si="136"/>
        <v>0.29966531943919955</v>
      </c>
      <c r="BV420" s="76">
        <f t="shared" si="136"/>
        <v>0.27937930564521529</v>
      </c>
      <c r="BW420" s="77">
        <f t="shared" si="137"/>
        <v>0</v>
      </c>
      <c r="BX420" s="38">
        <f t="shared" si="137"/>
        <v>-7.7460878613397621E-3</v>
      </c>
      <c r="BY420" s="38">
        <f t="shared" si="137"/>
        <v>-0.18580115227053035</v>
      </c>
      <c r="BZ420" s="38">
        <f t="shared" si="137"/>
        <v>-4.6604347112087829E-2</v>
      </c>
      <c r="CA420" s="38">
        <f t="shared" si="137"/>
        <v>-3.8256610976726446E-2</v>
      </c>
      <c r="CB420" s="76">
        <f t="shared" si="137"/>
        <v>-4.0217056871941881E-2</v>
      </c>
      <c r="CC420" s="28">
        <f t="shared" si="138"/>
        <v>0</v>
      </c>
      <c r="CD420" s="2">
        <f t="shared" si="138"/>
        <v>-77.460878613397625</v>
      </c>
      <c r="CE420" s="2">
        <f t="shared" si="138"/>
        <v>-1858.0115227053034</v>
      </c>
      <c r="CF420" s="2">
        <f t="shared" si="138"/>
        <v>-466.04347112087828</v>
      </c>
      <c r="CG420" s="2">
        <f t="shared" si="138"/>
        <v>-382.56610976726444</v>
      </c>
      <c r="CH420" s="30">
        <f t="shared" si="138"/>
        <v>-402.17056871941878</v>
      </c>
      <c r="CI420" s="76">
        <f>IFERROR(M420/'Class Sum-WR'!M420,0)</f>
        <v>0.16634432358726059</v>
      </c>
      <c r="CJ420" s="76">
        <f>IFERROR(M420/'Class Sum-TH'!M420,0)</f>
        <v>0.56170915222920048</v>
      </c>
    </row>
    <row r="421" spans="1:88" ht="13.5" thickBot="1" x14ac:dyDescent="0.25">
      <c r="A421" t="s">
        <v>46</v>
      </c>
      <c r="B421" t="s">
        <v>46</v>
      </c>
      <c r="C421" t="s">
        <v>85</v>
      </c>
      <c r="D421" t="s">
        <v>85</v>
      </c>
      <c r="F421" s="78" t="s">
        <v>87</v>
      </c>
      <c r="G421" s="61"/>
      <c r="H421" s="48">
        <f>SUMIFS(H$7:H$377,$B$7:$B$377,$B421,$D$7:$D$377,$D421)</f>
        <v>-5629.1299999999983</v>
      </c>
      <c r="I421" s="49">
        <f>SUMIFS(I$7:I$377,$B$7:$B$377,$B421,$D$7:$D$377,$D421)</f>
        <v>104102.97999999998</v>
      </c>
      <c r="J421" s="49">
        <f>SUMIFS(J$7:J$377,$B$7:$B$377,$B421,$D$7:$D$377,$D421)</f>
        <v>5064</v>
      </c>
      <c r="K421" s="49">
        <f>SUMIFS(K$7:K$377,$B$7:$B$377,$B421,$D$7:$D$377,$D421)</f>
        <v>268974.32999999996</v>
      </c>
      <c r="L421" s="49">
        <f>SUMIFS(L$7:L$377,$B$7:$B$377,$B421,$D$7:$D$377,$D421)</f>
        <v>104382.71</v>
      </c>
      <c r="M421" s="79">
        <f t="shared" si="181"/>
        <v>476894.88999999996</v>
      </c>
      <c r="N421" s="3" t="s">
        <v>49</v>
      </c>
      <c r="O421" s="42" t="s">
        <v>49</v>
      </c>
      <c r="P421" s="42" t="s">
        <v>85</v>
      </c>
      <c r="Q421" s="42" t="s">
        <v>85</v>
      </c>
      <c r="R421" s="42"/>
      <c r="S421" s="42"/>
      <c r="T421" s="80" t="s">
        <v>87</v>
      </c>
      <c r="U421" s="49">
        <f>SUMIFS(U$7:U$377,$M$7:$M$377,"&lt;&gt;0",$O$7:$O$377,$O421,$Q$7:$Q$377,$Q421)</f>
        <v>-5265.7000000000007</v>
      </c>
      <c r="V421" s="49">
        <f>SUMIFS(V$7:V$377,$M$7:$M$377,"&lt;&gt;0",$O$7:$O$377,$O421,$Q$7:$Q$377,$Q421)</f>
        <v>107927.08</v>
      </c>
      <c r="W421" s="49">
        <f>SUMIFS(W$7:W$377,$M$7:$M$377,"&lt;&gt;0",$O$7:$O$377,$O421,$Q$7:$Q$377,$Q421)</f>
        <v>5765.03</v>
      </c>
      <c r="X421" s="49">
        <f>SUMIFS(X$7:X$377,$M$7:$M$377,"&lt;&gt;0",$O$7:$O$377,$O421,$Q$7:$Q$377,$Q421)</f>
        <v>272891.99999999994</v>
      </c>
      <c r="Y421" s="49">
        <f>SUMIFS(Y$7:Y$377,$M$7:$M$377,"&lt;&gt;0",$O$7:$O$377,$O421,$Q$7:$Q$377,$Q421)</f>
        <v>124675.02999999998</v>
      </c>
      <c r="Z421" s="79">
        <f t="shared" si="182"/>
        <v>505993.43999999989</v>
      </c>
      <c r="AA421" s="44">
        <f t="shared" si="183"/>
        <v>-363.42999999999756</v>
      </c>
      <c r="AB421" s="44">
        <f t="shared" si="183"/>
        <v>-3824.1000000000204</v>
      </c>
      <c r="AC421" s="44">
        <f t="shared" si="183"/>
        <v>-701.02999999999975</v>
      </c>
      <c r="AD421" s="44">
        <f t="shared" si="183"/>
        <v>-3917.6699999999837</v>
      </c>
      <c r="AE421" s="44">
        <f t="shared" si="183"/>
        <v>-20292.319999999978</v>
      </c>
      <c r="AF421" s="46">
        <f t="shared" si="183"/>
        <v>-29098.54999999993</v>
      </c>
      <c r="AG421" s="82">
        <f t="shared" si="165"/>
        <v>6.9018364130124674E-2</v>
      </c>
      <c r="AH421" s="56">
        <f t="shared" si="165"/>
        <v>-3.5432256668113511E-2</v>
      </c>
      <c r="AI421" s="56">
        <f t="shared" si="165"/>
        <v>-0.12160040797706166</v>
      </c>
      <c r="AJ421" s="56">
        <f t="shared" si="165"/>
        <v>-1.4356118904181817E-2</v>
      </c>
      <c r="AK421" s="57">
        <f t="shared" si="165"/>
        <v>-0.16276170136072943</v>
      </c>
      <c r="AL421" s="58">
        <f t="shared" si="165"/>
        <v>-5.7507761365443666E-2</v>
      </c>
      <c r="AM421" s="48">
        <f>SUMIFS(AM$7:AM$377,$B$7:$B$377,$B421,$D$7:$D$377,$D421)</f>
        <v>-5629.1299999999983</v>
      </c>
      <c r="AN421" s="49">
        <f>SUMIFS(AN$7:AN$377,$B$7:$B$377,$B421,$D$7:$D$377,$D421)</f>
        <v>22002.030000000002</v>
      </c>
      <c r="AO421" s="49">
        <f>SUMIFS(AO$7:AO$377,$B$7:$B$377,$B421,$D$7:$D$377,$D421)</f>
        <v>1796.5699999999997</v>
      </c>
      <c r="AP421" s="49">
        <f>SUMIFS(AP$7:AP$377,$B$7:$B$377,$B421,$D$7:$D$377,$D421)</f>
        <v>67576.67</v>
      </c>
      <c r="AQ421" s="49">
        <f>SUMIFS(AQ$7:AQ$377,$B$7:$B$377,$B421,$D$7:$D$377,$D421)</f>
        <v>27135.499999999996</v>
      </c>
      <c r="AR421" s="79">
        <f t="shared" si="185"/>
        <v>112881.64</v>
      </c>
      <c r="AS421" s="48">
        <f>SUMIFS(AS$7:AS$377,$M$7:$M$377,"&lt;&gt;0",$O$7:$O$377,$O421,$Q$7:$Q$377,$Q421)</f>
        <v>-5265.7000000000007</v>
      </c>
      <c r="AT421" s="49">
        <f>SUMIFS(AT$7:AT$377,$M$7:$M$377,"&lt;&gt;0",$O$7:$O$377,$O421,$Q$7:$Q$377,$Q421)</f>
        <v>23889.950000000004</v>
      </c>
      <c r="AU421" s="49">
        <f>SUMIFS(AU$7:AU$377,$M$7:$M$377,"&lt;&gt;0",$O$7:$O$377,$O421,$Q$7:$Q$377,$Q421)</f>
        <v>3145.940000000001</v>
      </c>
      <c r="AV421" s="49">
        <f>SUMIFS(AV$7:AV$377,$M$7:$M$377,"&lt;&gt;0",$O$7:$O$377,$O421,$Q$7:$Q$377,$Q421)</f>
        <v>81596.73000000001</v>
      </c>
      <c r="AW421" s="49">
        <f>SUMIFS(AW$7:AW$377,$M$7:$M$377,"&lt;&gt;0",$O$7:$O$377,$O421,$Q$7:$Q$377,$Q421)</f>
        <v>37409.71</v>
      </c>
      <c r="AX421" s="79">
        <f t="shared" si="186"/>
        <v>140776.63</v>
      </c>
      <c r="AY421" s="48">
        <f t="shared" si="187"/>
        <v>-363.42999999999756</v>
      </c>
      <c r="AZ421" s="49">
        <f t="shared" si="187"/>
        <v>-1887.9200000000019</v>
      </c>
      <c r="BA421" s="49">
        <f t="shared" si="187"/>
        <v>-1349.3700000000013</v>
      </c>
      <c r="BB421" s="49">
        <f t="shared" si="187"/>
        <v>-14020.060000000012</v>
      </c>
      <c r="BC421" s="49">
        <f t="shared" si="187"/>
        <v>-10274.210000000003</v>
      </c>
      <c r="BD421" s="79">
        <f t="shared" si="187"/>
        <v>-27894.990000000005</v>
      </c>
      <c r="BE421" s="82">
        <f t="shared" si="188"/>
        <v>6.9018364130124674E-2</v>
      </c>
      <c r="BF421" s="56">
        <f t="shared" si="188"/>
        <v>-7.9025699091040444E-2</v>
      </c>
      <c r="BG421" s="56">
        <f t="shared" si="188"/>
        <v>-0.42892426428984687</v>
      </c>
      <c r="BH421" s="56">
        <f t="shared" si="188"/>
        <v>-0.17182134627208726</v>
      </c>
      <c r="BI421" s="56">
        <f t="shared" si="188"/>
        <v>-0.2746401936823355</v>
      </c>
      <c r="BJ421" s="81">
        <f t="shared" si="188"/>
        <v>-0.19815071578286825</v>
      </c>
      <c r="BK421" s="82">
        <f t="shared" si="135"/>
        <v>1</v>
      </c>
      <c r="BL421" s="56">
        <f t="shared" si="135"/>
        <v>0.2113487049073908</v>
      </c>
      <c r="BM421" s="56">
        <f t="shared" si="135"/>
        <v>0.3547729067930489</v>
      </c>
      <c r="BN421" s="56">
        <f t="shared" si="135"/>
        <v>0.25123836166819341</v>
      </c>
      <c r="BO421" s="56">
        <f t="shared" si="135"/>
        <v>0.25996163540877598</v>
      </c>
      <c r="BP421" s="81">
        <f t="shared" si="135"/>
        <v>0.23670129910597282</v>
      </c>
      <c r="BQ421" s="82">
        <f t="shared" si="136"/>
        <v>1</v>
      </c>
      <c r="BR421" s="56">
        <f t="shared" si="136"/>
        <v>0.22135269480097122</v>
      </c>
      <c r="BS421" s="56">
        <f t="shared" si="136"/>
        <v>0.5456936043697953</v>
      </c>
      <c r="BT421" s="56">
        <f t="shared" si="136"/>
        <v>0.29900740952464722</v>
      </c>
      <c r="BU421" s="56">
        <f t="shared" si="136"/>
        <v>0.3000577581573472</v>
      </c>
      <c r="BV421" s="81">
        <f t="shared" si="136"/>
        <v>0.2782182907351527</v>
      </c>
      <c r="BW421" s="82">
        <f t="shared" si="137"/>
        <v>0</v>
      </c>
      <c r="BX421" s="56">
        <f t="shared" si="137"/>
        <v>-1.0003989893580423E-2</v>
      </c>
      <c r="BY421" s="56">
        <f t="shared" si="137"/>
        <v>-0.1909206975767464</v>
      </c>
      <c r="BZ421" s="56">
        <f t="shared" si="137"/>
        <v>-4.7769047856453806E-2</v>
      </c>
      <c r="CA421" s="56">
        <f t="shared" si="137"/>
        <v>-4.0096122748571217E-2</v>
      </c>
      <c r="CB421" s="81">
        <f t="shared" si="137"/>
        <v>-4.1516991629179878E-2</v>
      </c>
      <c r="CC421" s="43">
        <f t="shared" si="138"/>
        <v>0</v>
      </c>
      <c r="CD421" s="44">
        <f t="shared" si="138"/>
        <v>-100.03989893580423</v>
      </c>
      <c r="CE421" s="44">
        <f t="shared" si="138"/>
        <v>-1909.206975767464</v>
      </c>
      <c r="CF421" s="44">
        <f t="shared" si="138"/>
        <v>-477.69047856453807</v>
      </c>
      <c r="CG421" s="44">
        <f t="shared" si="138"/>
        <v>-400.96122748571219</v>
      </c>
      <c r="CH421" s="46">
        <f t="shared" si="138"/>
        <v>-415.16991629179876</v>
      </c>
      <c r="CI421" s="81">
        <f>IFERROR(M421/'Class Sum-WR'!M421,0)</f>
        <v>0.16719806935873746</v>
      </c>
      <c r="CJ421" s="81">
        <f>IFERROR(M421/'Class Sum-TH'!M421,0)</f>
        <v>0.56970707782795738</v>
      </c>
    </row>
    <row r="422" spans="1:88" ht="13.5" thickBot="1" x14ac:dyDescent="0.25">
      <c r="F422"/>
      <c r="H422"/>
      <c r="I422"/>
      <c r="J422"/>
      <c r="K422"/>
      <c r="L422"/>
      <c r="M422"/>
      <c r="O422"/>
      <c r="P422"/>
      <c r="Q422"/>
      <c r="R422"/>
      <c r="U422"/>
      <c r="V422"/>
      <c r="W422"/>
      <c r="X422"/>
      <c r="Y422"/>
      <c r="Z422"/>
      <c r="AF422"/>
      <c r="BE422" s="38"/>
      <c r="BF422" s="38"/>
      <c r="BG422" s="38"/>
      <c r="BH422" s="38"/>
      <c r="BI422" s="38"/>
      <c r="BJ422" s="38"/>
      <c r="BK422" s="38"/>
      <c r="BL422" s="38"/>
      <c r="BM422" s="38"/>
      <c r="BN422" s="38"/>
      <c r="BO422" s="38"/>
      <c r="BP422" s="38"/>
      <c r="BQ422" s="38"/>
      <c r="BR422" s="38"/>
      <c r="BS422" s="38"/>
      <c r="BT422" s="38"/>
      <c r="BU422" s="38"/>
      <c r="BV422" s="38"/>
      <c r="BW422" s="38"/>
      <c r="BX422" s="38"/>
      <c r="BY422" s="38"/>
      <c r="BZ422" s="38"/>
      <c r="CA422" s="38"/>
      <c r="CB422" s="38"/>
      <c r="CC422" s="2"/>
      <c r="CD422" s="2"/>
      <c r="CE422" s="2"/>
      <c r="CF422" s="2"/>
      <c r="CG422" s="2"/>
      <c r="CH422" s="2"/>
    </row>
    <row r="423" spans="1:88" x14ac:dyDescent="0.2">
      <c r="F423" s="62" t="s">
        <v>88</v>
      </c>
      <c r="G423" s="63"/>
      <c r="H423" s="64">
        <f t="shared" ref="H423:L426" si="189">SUMIF($E$14:$E$377,$F423,H$14:H$377)</f>
        <v>-1844.08</v>
      </c>
      <c r="I423" s="65">
        <f t="shared" si="189"/>
        <v>39181.230000000003</v>
      </c>
      <c r="J423" s="65">
        <f t="shared" si="189"/>
        <v>5903.65</v>
      </c>
      <c r="K423" s="65">
        <f t="shared" si="189"/>
        <v>82399.12</v>
      </c>
      <c r="L423" s="65">
        <f t="shared" si="189"/>
        <v>29678.710000000003</v>
      </c>
      <c r="M423" s="66">
        <f t="shared" ref="M423:M428" si="190">SUM(H423:L423)</f>
        <v>155318.63</v>
      </c>
      <c r="O423" s="67"/>
      <c r="P423" s="67"/>
      <c r="Q423" s="67"/>
      <c r="R423" s="67"/>
      <c r="S423" s="67"/>
      <c r="T423" s="68" t="s">
        <v>88</v>
      </c>
      <c r="U423" s="65">
        <f>SUMIF($M$196:$M$202,"&lt;&gt;0",U$196:U$202)</f>
        <v>-705.56</v>
      </c>
      <c r="V423" s="65">
        <f>SUMIF($M$196:$M$202,"&lt;&gt;0",V$196:V$202)</f>
        <v>36117.29</v>
      </c>
      <c r="W423" s="65">
        <f>SUMIF($M$196:$M$202,"&lt;&gt;0",W$196:W$202)</f>
        <v>1923.09</v>
      </c>
      <c r="X423" s="65">
        <f>SUMIF($M$196:$M$202,"&lt;&gt;0",X$196:X$202)</f>
        <v>73986.490000000005</v>
      </c>
      <c r="Y423" s="65">
        <f>SUMIF($M$196:$M$202,"&lt;&gt;0",Y$196:Y$202)</f>
        <v>27437.25</v>
      </c>
      <c r="Z423" s="66">
        <f t="shared" ref="Z423:Z428" si="191">SUM(U423:Y423)</f>
        <v>138758.56</v>
      </c>
      <c r="AA423" s="65">
        <f t="shared" ref="AA423:AF428" si="192">+H423-U423</f>
        <v>-1138.52</v>
      </c>
      <c r="AB423" s="65">
        <f t="shared" si="192"/>
        <v>3063.9400000000023</v>
      </c>
      <c r="AC423" s="65">
        <f t="shared" si="192"/>
        <v>3980.5599999999995</v>
      </c>
      <c r="AD423" s="65">
        <f t="shared" si="192"/>
        <v>8412.6299999999901</v>
      </c>
      <c r="AE423" s="65">
        <f t="shared" si="192"/>
        <v>2241.4600000000028</v>
      </c>
      <c r="AF423" s="69">
        <f t="shared" si="192"/>
        <v>16560.070000000007</v>
      </c>
      <c r="AG423" s="70">
        <f t="shared" si="165"/>
        <v>1.6136402290379275</v>
      </c>
      <c r="AH423" s="70">
        <f t="shared" si="165"/>
        <v>8.483305364272907E-2</v>
      </c>
      <c r="AI423" s="70">
        <f t="shared" si="165"/>
        <v>2.0698771248355508</v>
      </c>
      <c r="AJ423" s="70">
        <f t="shared" si="165"/>
        <v>0.11370494802497036</v>
      </c>
      <c r="AK423" s="70">
        <f t="shared" si="165"/>
        <v>8.1694047326171637E-2</v>
      </c>
      <c r="AL423" s="71">
        <f t="shared" si="165"/>
        <v>0.11934449305325745</v>
      </c>
      <c r="AM423" s="64">
        <f t="shared" ref="AM423:AQ426" si="193">SUMIF($E$14:$E$377,$F423,AM$14:AM$377)</f>
        <v>-1844.08</v>
      </c>
      <c r="AN423" s="65">
        <f t="shared" si="193"/>
        <v>7128.67</v>
      </c>
      <c r="AO423" s="65">
        <f t="shared" si="193"/>
        <v>2643.2799999999997</v>
      </c>
      <c r="AP423" s="65">
        <f t="shared" si="193"/>
        <v>20337.410000000003</v>
      </c>
      <c r="AQ423" s="65">
        <f t="shared" si="193"/>
        <v>7561.04</v>
      </c>
      <c r="AR423" s="66">
        <f t="shared" ref="AR423:AR428" si="194">SUM(AM423:AQ423)</f>
        <v>35826.32</v>
      </c>
      <c r="AS423" s="64">
        <f>SUMIF($M$196:$M$202,"&lt;&gt;0",AS$196:AS$202)</f>
        <v>-705.56</v>
      </c>
      <c r="AT423" s="65">
        <f>SUMIF($M$196:$M$202,"&lt;&gt;0",AT$196:AT$202)</f>
        <v>8009.67</v>
      </c>
      <c r="AU423" s="65">
        <f>SUMIF($M$196:$M$202,"&lt;&gt;0",AU$196:AU$202)</f>
        <v>1402.88</v>
      </c>
      <c r="AV423" s="65">
        <f>SUMIF($M$196:$M$202,"&lt;&gt;0",AV$196:AV$202)</f>
        <v>21712.1</v>
      </c>
      <c r="AW423" s="65">
        <f>SUMIF($M$196:$M$202,"&lt;&gt;0",AW$196:AW$202)</f>
        <v>8309.77</v>
      </c>
      <c r="AX423" s="66">
        <f t="shared" ref="AX423:AX428" si="195">SUM(AS423:AW423)</f>
        <v>38728.86</v>
      </c>
      <c r="AY423" s="64">
        <f t="shared" ref="AY423:BD428" si="196">+AM423-AS423</f>
        <v>-1138.52</v>
      </c>
      <c r="AZ423" s="65">
        <f t="shared" si="196"/>
        <v>-881</v>
      </c>
      <c r="BA423" s="65">
        <f t="shared" si="196"/>
        <v>1240.3999999999996</v>
      </c>
      <c r="BB423" s="65">
        <f t="shared" si="196"/>
        <v>-1374.6899999999951</v>
      </c>
      <c r="BC423" s="65">
        <f t="shared" si="196"/>
        <v>-748.73000000000047</v>
      </c>
      <c r="BD423" s="66">
        <f t="shared" si="196"/>
        <v>-2902.5400000000009</v>
      </c>
      <c r="BE423" s="72">
        <f t="shared" ref="BE423:BJ428" si="197">AY423/AS423</f>
        <v>1.6136402290379275</v>
      </c>
      <c r="BF423" s="70">
        <f t="shared" si="197"/>
        <v>-0.10999204711305209</v>
      </c>
      <c r="BG423" s="70">
        <f t="shared" si="197"/>
        <v>0.88418111313868575</v>
      </c>
      <c r="BH423" s="70">
        <f t="shared" si="197"/>
        <v>-6.3314465206036966E-2</v>
      </c>
      <c r="BI423" s="70">
        <f t="shared" si="197"/>
        <v>-9.0102373471227293E-2</v>
      </c>
      <c r="BJ423" s="71">
        <f t="shared" si="197"/>
        <v>-7.4945144267091798E-2</v>
      </c>
      <c r="BK423" s="72">
        <f t="shared" si="135"/>
        <v>1</v>
      </c>
      <c r="BL423" s="70">
        <f t="shared" si="135"/>
        <v>0.18194094468193059</v>
      </c>
      <c r="BM423" s="70">
        <f t="shared" si="135"/>
        <v>0.44773656974922293</v>
      </c>
      <c r="BN423" s="70">
        <f t="shared" si="135"/>
        <v>0.24681586405291714</v>
      </c>
      <c r="BO423" s="70">
        <f t="shared" si="135"/>
        <v>0.25476309448759732</v>
      </c>
      <c r="BP423" s="71">
        <f t="shared" si="135"/>
        <v>0.23066337888764535</v>
      </c>
      <c r="BQ423" s="72">
        <f t="shared" si="136"/>
        <v>1</v>
      </c>
      <c r="BR423" s="70">
        <f t="shared" si="136"/>
        <v>0.22176829989182467</v>
      </c>
      <c r="BS423" s="70">
        <f t="shared" si="136"/>
        <v>0.72949263945005183</v>
      </c>
      <c r="BT423" s="70">
        <f t="shared" si="136"/>
        <v>0.2934603330959476</v>
      </c>
      <c r="BU423" s="70">
        <f t="shared" si="136"/>
        <v>0.30286453635112848</v>
      </c>
      <c r="BV423" s="71">
        <f t="shared" si="136"/>
        <v>0.27910969961060422</v>
      </c>
      <c r="BW423" s="72">
        <f t="shared" si="137"/>
        <v>0</v>
      </c>
      <c r="BX423" s="70">
        <f t="shared" si="137"/>
        <v>-3.9827355209894083E-2</v>
      </c>
      <c r="BY423" s="70">
        <f t="shared" si="137"/>
        <v>-0.28175606970082889</v>
      </c>
      <c r="BZ423" s="70">
        <f t="shared" si="137"/>
        <v>-4.6644469043030462E-2</v>
      </c>
      <c r="CA423" s="70">
        <f t="shared" si="137"/>
        <v>-4.8101441863531158E-2</v>
      </c>
      <c r="CB423" s="71">
        <f t="shared" si="137"/>
        <v>-4.8446320722958874E-2</v>
      </c>
      <c r="CC423" s="64">
        <f t="shared" si="138"/>
        <v>0</v>
      </c>
      <c r="CD423" s="65">
        <f t="shared" si="138"/>
        <v>-398.27355209894085</v>
      </c>
      <c r="CE423" s="65">
        <f t="shared" si="138"/>
        <v>-2817.560697008289</v>
      </c>
      <c r="CF423" s="65">
        <f t="shared" si="138"/>
        <v>-466.4446904303046</v>
      </c>
      <c r="CG423" s="65">
        <f t="shared" si="138"/>
        <v>-481.01441863531159</v>
      </c>
      <c r="CH423" s="69">
        <f t="shared" si="138"/>
        <v>-484.46320722958876</v>
      </c>
      <c r="CI423" s="71">
        <f>IFERROR(M423/'Class Sum-WR'!M423,0)</f>
        <v>0.200140199884765</v>
      </c>
      <c r="CJ423" s="71">
        <f>IFERROR(M423/'Class Sum-TH'!M423,0)</f>
        <v>0.59399290124035153</v>
      </c>
    </row>
    <row r="424" spans="1:88" x14ac:dyDescent="0.2">
      <c r="F424" s="73" t="s">
        <v>89</v>
      </c>
      <c r="G424" s="60"/>
      <c r="H424" s="28">
        <f t="shared" si="189"/>
        <v>-981.55000000000007</v>
      </c>
      <c r="I424" s="2">
        <f t="shared" si="189"/>
        <v>24166.3</v>
      </c>
      <c r="J424" s="2">
        <f t="shared" si="189"/>
        <v>3187.25</v>
      </c>
      <c r="K424" s="2">
        <f t="shared" si="189"/>
        <v>51311.64</v>
      </c>
      <c r="L424" s="2">
        <f t="shared" si="189"/>
        <v>21168.78</v>
      </c>
      <c r="M424" s="74">
        <f t="shared" si="190"/>
        <v>98852.42</v>
      </c>
      <c r="O424"/>
      <c r="P424"/>
      <c r="Q424"/>
      <c r="R424"/>
      <c r="T424" s="75" t="s">
        <v>89</v>
      </c>
      <c r="U424" s="2">
        <f>SUMIF($M$203:$M$209,"&lt;&gt;0",U$203:U$209)</f>
        <v>-271.92999999999995</v>
      </c>
      <c r="V424" s="2">
        <f>SUMIF($M$203:$M$209,"&lt;&gt;0",V$203:V$209)</f>
        <v>22066.92</v>
      </c>
      <c r="W424" s="2">
        <f>SUMIF($M$203:$M$209,"&lt;&gt;0",W$203:W$209)</f>
        <v>1032.9000000000001</v>
      </c>
      <c r="X424" s="2">
        <f>SUMIF($M$203:$M$209,"&lt;&gt;0",X$203:X$209)</f>
        <v>52672.93</v>
      </c>
      <c r="Y424" s="2">
        <f>SUMIF($M$203:$M$209,"&lt;&gt;0",Y$203:Y$209)</f>
        <v>23546.579999999998</v>
      </c>
      <c r="Z424" s="74">
        <f t="shared" si="191"/>
        <v>99047.400000000009</v>
      </c>
      <c r="AA424" s="2">
        <f t="shared" si="192"/>
        <v>-709.62000000000012</v>
      </c>
      <c r="AB424" s="2">
        <f t="shared" si="192"/>
        <v>2099.380000000001</v>
      </c>
      <c r="AC424" s="2">
        <f t="shared" si="192"/>
        <v>2154.35</v>
      </c>
      <c r="AD424" s="2">
        <f t="shared" si="192"/>
        <v>-1361.2900000000009</v>
      </c>
      <c r="AE424" s="2">
        <f t="shared" si="192"/>
        <v>-2377.7999999999993</v>
      </c>
      <c r="AF424" s="30">
        <f t="shared" si="192"/>
        <v>-194.98000000001048</v>
      </c>
      <c r="AG424" s="38">
        <f t="shared" si="165"/>
        <v>2.6095686389879758</v>
      </c>
      <c r="AH424" s="38">
        <f t="shared" si="165"/>
        <v>9.5136974258301615E-2</v>
      </c>
      <c r="AI424" s="38">
        <f t="shared" si="165"/>
        <v>2.0857294994675182</v>
      </c>
      <c r="AJ424" s="38">
        <f t="shared" si="165"/>
        <v>-2.5844204983470655E-2</v>
      </c>
      <c r="AK424" s="38">
        <f t="shared" si="165"/>
        <v>-0.10098281788692878</v>
      </c>
      <c r="AL424" s="76">
        <f t="shared" si="165"/>
        <v>-1.968552430452596E-3</v>
      </c>
      <c r="AM424" s="28">
        <f t="shared" si="193"/>
        <v>-981.55000000000007</v>
      </c>
      <c r="AN424" s="2">
        <f t="shared" si="193"/>
        <v>2277.75</v>
      </c>
      <c r="AO424" s="2">
        <f t="shared" si="193"/>
        <v>921.82999999999993</v>
      </c>
      <c r="AP424" s="2">
        <f t="shared" si="193"/>
        <v>12304.39</v>
      </c>
      <c r="AQ424" s="2">
        <f t="shared" si="193"/>
        <v>5089.78</v>
      </c>
      <c r="AR424" s="74">
        <f t="shared" si="194"/>
        <v>19612.199999999997</v>
      </c>
      <c r="AS424" s="28">
        <f>SUMIF($M$203:$M$209,"&lt;&gt;0",AS$203:AS$209)</f>
        <v>-271.92999999999995</v>
      </c>
      <c r="AT424" s="2">
        <f>SUMIF($M$203:$M$209,"&lt;&gt;0",AT$203:AT$209)</f>
        <v>4928.58</v>
      </c>
      <c r="AU424" s="2">
        <f>SUMIF($M$203:$M$209,"&lt;&gt;0",AU$203:AU$209)</f>
        <v>621.77</v>
      </c>
      <c r="AV424" s="2">
        <f>SUMIF($M$203:$M$209,"&lt;&gt;0",AV$203:AV$209)</f>
        <v>15824.47</v>
      </c>
      <c r="AW424" s="2">
        <f>SUMIF($M$203:$M$209,"&lt;&gt;0",AW$203:AW$209)</f>
        <v>6821.1900000000005</v>
      </c>
      <c r="AX424" s="74">
        <f t="shared" si="195"/>
        <v>27924.080000000002</v>
      </c>
      <c r="AY424" s="28">
        <f t="shared" si="196"/>
        <v>-709.62000000000012</v>
      </c>
      <c r="AZ424" s="2">
        <f t="shared" si="196"/>
        <v>-2650.83</v>
      </c>
      <c r="BA424" s="2">
        <f t="shared" si="196"/>
        <v>300.05999999999995</v>
      </c>
      <c r="BB424" s="2">
        <f t="shared" si="196"/>
        <v>-3520.08</v>
      </c>
      <c r="BC424" s="2">
        <f t="shared" si="196"/>
        <v>-1731.4100000000008</v>
      </c>
      <c r="BD424" s="74">
        <f t="shared" si="196"/>
        <v>-8311.8800000000047</v>
      </c>
      <c r="BE424" s="77">
        <f t="shared" si="197"/>
        <v>2.6095686389879758</v>
      </c>
      <c r="BF424" s="38">
        <f t="shared" si="197"/>
        <v>-0.53784862982846982</v>
      </c>
      <c r="BG424" s="38">
        <f t="shared" si="197"/>
        <v>0.48259002525049449</v>
      </c>
      <c r="BH424" s="38">
        <f t="shared" si="197"/>
        <v>-0.22244536467888024</v>
      </c>
      <c r="BI424" s="38">
        <f t="shared" si="197"/>
        <v>-0.25382814435604356</v>
      </c>
      <c r="BJ424" s="76">
        <f t="shared" si="197"/>
        <v>-0.29765994081094183</v>
      </c>
      <c r="BK424" s="77">
        <f t="shared" si="135"/>
        <v>1</v>
      </c>
      <c r="BL424" s="38">
        <f t="shared" si="135"/>
        <v>9.4253154185787655E-2</v>
      </c>
      <c r="BM424" s="38">
        <f t="shared" si="135"/>
        <v>0.28922425288257902</v>
      </c>
      <c r="BN424" s="38">
        <f t="shared" si="135"/>
        <v>0.23979724678455025</v>
      </c>
      <c r="BO424" s="38">
        <f t="shared" si="135"/>
        <v>0.24043804130422253</v>
      </c>
      <c r="BP424" s="76">
        <f t="shared" si="135"/>
        <v>0.19839878477431303</v>
      </c>
      <c r="BQ424" s="77">
        <f t="shared" si="136"/>
        <v>1</v>
      </c>
      <c r="BR424" s="38">
        <f t="shared" si="136"/>
        <v>0.22334698272346121</v>
      </c>
      <c r="BS424" s="38">
        <f t="shared" si="136"/>
        <v>0.6019653403039984</v>
      </c>
      <c r="BT424" s="38">
        <f t="shared" si="136"/>
        <v>0.30042889203239687</v>
      </c>
      <c r="BU424" s="38">
        <f t="shared" si="136"/>
        <v>0.28968920327283204</v>
      </c>
      <c r="BV424" s="76">
        <f t="shared" si="136"/>
        <v>0.28192643118345356</v>
      </c>
      <c r="BW424" s="77">
        <f t="shared" si="137"/>
        <v>0</v>
      </c>
      <c r="BX424" s="38">
        <f t="shared" si="137"/>
        <v>-0.12909382853767354</v>
      </c>
      <c r="BY424" s="38">
        <f t="shared" si="137"/>
        <v>-0.31274108742141937</v>
      </c>
      <c r="BZ424" s="38">
        <f t="shared" si="137"/>
        <v>-6.0631645247846616E-2</v>
      </c>
      <c r="CA424" s="38">
        <f t="shared" si="137"/>
        <v>-4.9251161968609514E-2</v>
      </c>
      <c r="CB424" s="76">
        <f t="shared" si="137"/>
        <v>-8.3527646409140538E-2</v>
      </c>
      <c r="CC424" s="28">
        <f t="shared" si="138"/>
        <v>0</v>
      </c>
      <c r="CD424" s="2">
        <f t="shared" si="138"/>
        <v>-1290.9382853767354</v>
      </c>
      <c r="CE424" s="2">
        <f t="shared" si="138"/>
        <v>-3127.4108742141939</v>
      </c>
      <c r="CF424" s="2">
        <f t="shared" si="138"/>
        <v>-606.3164524784662</v>
      </c>
      <c r="CG424" s="2">
        <f t="shared" si="138"/>
        <v>-492.51161968609512</v>
      </c>
      <c r="CH424" s="30">
        <f t="shared" si="138"/>
        <v>-835.27646409140539</v>
      </c>
      <c r="CI424" s="76">
        <f>IFERROR(M424/'Class Sum-WR'!M424,0)</f>
        <v>0.16100967026303678</v>
      </c>
      <c r="CJ424" s="76">
        <f>IFERROR(M424/'Class Sum-TH'!M424,0)</f>
        <v>0.54751863539430512</v>
      </c>
    </row>
    <row r="425" spans="1:88" x14ac:dyDescent="0.2">
      <c r="F425" s="73" t="s">
        <v>90</v>
      </c>
      <c r="G425" s="60"/>
      <c r="H425" s="28">
        <f t="shared" si="189"/>
        <v>-1581.7599999999998</v>
      </c>
      <c r="I425" s="2">
        <f t="shared" si="189"/>
        <v>25093.95</v>
      </c>
      <c r="J425" s="2">
        <f t="shared" si="189"/>
        <v>4142.7700000000004</v>
      </c>
      <c r="K425" s="2">
        <f t="shared" si="189"/>
        <v>50836.43</v>
      </c>
      <c r="L425" s="2">
        <f t="shared" si="189"/>
        <v>23647.1</v>
      </c>
      <c r="M425" s="74">
        <f t="shared" si="190"/>
        <v>102138.48999999999</v>
      </c>
      <c r="O425"/>
      <c r="P425"/>
      <c r="Q425"/>
      <c r="R425"/>
      <c r="T425" s="75" t="s">
        <v>90</v>
      </c>
      <c r="U425" s="2">
        <f>SUMIF($M$210:$M$216,"&lt;&gt;0",U$210:U$216)</f>
        <v>-295.71000000000004</v>
      </c>
      <c r="V425" s="2">
        <f>SUMIF($M$210:$M$216,"&lt;&gt;0",V$210:V$216)</f>
        <v>23766.17</v>
      </c>
      <c r="W425" s="2">
        <f>SUMIF($M$210:$M$216,"&lt;&gt;0",W$210:W$216)</f>
        <v>1257.77</v>
      </c>
      <c r="X425" s="2">
        <f>SUMIF($M$210:$M$216,"&lt;&gt;0",X$210:X$216)</f>
        <v>56082.409999999996</v>
      </c>
      <c r="Y425" s="2">
        <f>SUMIF($M$210:$M$216,"&lt;&gt;0",Y$210:Y$216)</f>
        <v>24226.639999999999</v>
      </c>
      <c r="Z425" s="74">
        <f t="shared" si="191"/>
        <v>105037.28</v>
      </c>
      <c r="AA425" s="2">
        <f t="shared" si="192"/>
        <v>-1286.0499999999997</v>
      </c>
      <c r="AB425" s="2">
        <f t="shared" si="192"/>
        <v>1327.7800000000025</v>
      </c>
      <c r="AC425" s="2">
        <f t="shared" si="192"/>
        <v>2885.0000000000005</v>
      </c>
      <c r="AD425" s="2">
        <f t="shared" si="192"/>
        <v>-5245.9799999999959</v>
      </c>
      <c r="AE425" s="2">
        <f t="shared" si="192"/>
        <v>-579.54000000000087</v>
      </c>
      <c r="AF425" s="30">
        <f t="shared" si="192"/>
        <v>-2898.7900000000081</v>
      </c>
      <c r="AG425" s="38">
        <f t="shared" si="165"/>
        <v>4.3490243819958732</v>
      </c>
      <c r="AH425" s="38">
        <f t="shared" si="165"/>
        <v>5.5868488696327705E-2</v>
      </c>
      <c r="AI425" s="38">
        <f t="shared" si="165"/>
        <v>2.2937420991119208</v>
      </c>
      <c r="AJ425" s="38">
        <f t="shared" si="165"/>
        <v>-9.3540559330456671E-2</v>
      </c>
      <c r="AK425" s="38">
        <f t="shared" si="165"/>
        <v>-2.3921600353990519E-2</v>
      </c>
      <c r="AL425" s="76">
        <f t="shared" si="165"/>
        <v>-2.7597725302863977E-2</v>
      </c>
      <c r="AM425" s="28">
        <f t="shared" si="193"/>
        <v>-1581.7599999999998</v>
      </c>
      <c r="AN425" s="2">
        <f t="shared" si="193"/>
        <v>1218.9499999999998</v>
      </c>
      <c r="AO425" s="2">
        <f t="shared" si="193"/>
        <v>1620.54</v>
      </c>
      <c r="AP425" s="2">
        <f t="shared" si="193"/>
        <v>12113.67</v>
      </c>
      <c r="AQ425" s="2">
        <f t="shared" si="193"/>
        <v>6218.83</v>
      </c>
      <c r="AR425" s="74">
        <f t="shared" si="194"/>
        <v>19590.23</v>
      </c>
      <c r="AS425" s="28">
        <f>SUMIF($M$210:$M$216,"&lt;&gt;0",AS$210:AS$216)</f>
        <v>-295.71000000000004</v>
      </c>
      <c r="AT425" s="2">
        <f>SUMIF($M$210:$M$216,"&lt;&gt;0",AT$210:AT$216)</f>
        <v>5369.1</v>
      </c>
      <c r="AU425" s="2">
        <f>SUMIF($M$210:$M$216,"&lt;&gt;0",AU$210:AU$216)</f>
        <v>862.59000000000015</v>
      </c>
      <c r="AV425" s="2">
        <f>SUMIF($M$210:$M$216,"&lt;&gt;0",AV$210:AV$216)</f>
        <v>16189.29</v>
      </c>
      <c r="AW425" s="2">
        <f>SUMIF($M$210:$M$216,"&lt;&gt;0",AW$210:AW$216)</f>
        <v>6903.5</v>
      </c>
      <c r="AX425" s="74">
        <f t="shared" si="195"/>
        <v>29028.77</v>
      </c>
      <c r="AY425" s="28">
        <f t="shared" si="196"/>
        <v>-1286.0499999999997</v>
      </c>
      <c r="AZ425" s="2">
        <f t="shared" si="196"/>
        <v>-4150.1500000000005</v>
      </c>
      <c r="BA425" s="2">
        <f t="shared" si="196"/>
        <v>757.94999999999982</v>
      </c>
      <c r="BB425" s="2">
        <f t="shared" si="196"/>
        <v>-4075.6200000000008</v>
      </c>
      <c r="BC425" s="2">
        <f t="shared" si="196"/>
        <v>-684.67000000000007</v>
      </c>
      <c r="BD425" s="74">
        <f t="shared" si="196"/>
        <v>-9438.5400000000009</v>
      </c>
      <c r="BE425" s="77">
        <f t="shared" si="197"/>
        <v>4.3490243819958732</v>
      </c>
      <c r="BF425" s="38">
        <f t="shared" si="197"/>
        <v>-0.77296939896816974</v>
      </c>
      <c r="BG425" s="38">
        <f t="shared" si="197"/>
        <v>0.87869091920843001</v>
      </c>
      <c r="BH425" s="38">
        <f t="shared" si="197"/>
        <v>-0.2517479148251715</v>
      </c>
      <c r="BI425" s="38">
        <f t="shared" si="197"/>
        <v>-9.9177228941841111E-2</v>
      </c>
      <c r="BJ425" s="76">
        <f t="shared" si="197"/>
        <v>-0.32514433095167317</v>
      </c>
      <c r="BK425" s="77">
        <f t="shared" si="135"/>
        <v>1</v>
      </c>
      <c r="BL425" s="38">
        <f t="shared" si="135"/>
        <v>4.8575453445950108E-2</v>
      </c>
      <c r="BM425" s="38">
        <f t="shared" si="135"/>
        <v>0.39117305570910282</v>
      </c>
      <c r="BN425" s="38">
        <f t="shared" si="135"/>
        <v>0.23828718893124479</v>
      </c>
      <c r="BO425" s="38">
        <f t="shared" si="135"/>
        <v>0.26298489032481787</v>
      </c>
      <c r="BP425" s="76">
        <f t="shared" si="135"/>
        <v>0.19180066202271054</v>
      </c>
      <c r="BQ425" s="77">
        <f t="shared" si="136"/>
        <v>1</v>
      </c>
      <c r="BR425" s="38">
        <f t="shared" si="136"/>
        <v>0.225913556959325</v>
      </c>
      <c r="BS425" s="38">
        <f t="shared" si="136"/>
        <v>0.68580901118646509</v>
      </c>
      <c r="BT425" s="38">
        <f t="shared" si="136"/>
        <v>0.28866965595808031</v>
      </c>
      <c r="BU425" s="38">
        <f t="shared" si="136"/>
        <v>0.28495490914134192</v>
      </c>
      <c r="BV425" s="76">
        <f t="shared" si="136"/>
        <v>0.27636635297486761</v>
      </c>
      <c r="BW425" s="77">
        <f t="shared" si="137"/>
        <v>0</v>
      </c>
      <c r="BX425" s="38">
        <f t="shared" si="137"/>
        <v>-0.1773381035133749</v>
      </c>
      <c r="BY425" s="38">
        <f t="shared" si="137"/>
        <v>-0.29463595547736227</v>
      </c>
      <c r="BZ425" s="38">
        <f t="shared" si="137"/>
        <v>-5.038246702683552E-2</v>
      </c>
      <c r="CA425" s="38">
        <f t="shared" si="137"/>
        <v>-2.1970018816524051E-2</v>
      </c>
      <c r="CB425" s="76">
        <f t="shared" si="137"/>
        <v>-8.4565690952157074E-2</v>
      </c>
      <c r="CC425" s="28">
        <f t="shared" si="138"/>
        <v>0</v>
      </c>
      <c r="CD425" s="2">
        <f t="shared" si="138"/>
        <v>-1773.381035133749</v>
      </c>
      <c r="CE425" s="2">
        <f t="shared" si="138"/>
        <v>-2946.3595547736227</v>
      </c>
      <c r="CF425" s="2">
        <f t="shared" si="138"/>
        <v>-503.82467026835519</v>
      </c>
      <c r="CG425" s="2">
        <f t="shared" si="138"/>
        <v>-219.70018816524052</v>
      </c>
      <c r="CH425" s="30">
        <f t="shared" si="138"/>
        <v>-845.6569095215707</v>
      </c>
      <c r="CI425" s="76">
        <f>IFERROR(M425/'Class Sum-WR'!M425,0)</f>
        <v>0.16211211753457822</v>
      </c>
      <c r="CJ425" s="76">
        <f>IFERROR(M425/'Class Sum-TH'!M425,0)</f>
        <v>0.55204697927631274</v>
      </c>
    </row>
    <row r="426" spans="1:88" ht="13.5" thickBot="1" x14ac:dyDescent="0.25">
      <c r="F426" s="78" t="s">
        <v>91</v>
      </c>
      <c r="G426" s="61"/>
      <c r="H426" s="43">
        <f t="shared" si="189"/>
        <v>-1219.1200000000001</v>
      </c>
      <c r="I426" s="44">
        <f t="shared" si="189"/>
        <v>21216.87</v>
      </c>
      <c r="J426" s="44">
        <f t="shared" si="189"/>
        <v>4580.38</v>
      </c>
      <c r="K426" s="44">
        <f t="shared" si="189"/>
        <v>48584.03</v>
      </c>
      <c r="L426" s="44">
        <f t="shared" si="189"/>
        <v>20530.23</v>
      </c>
      <c r="M426" s="79">
        <f t="shared" si="190"/>
        <v>93692.39</v>
      </c>
      <c r="O426" s="42"/>
      <c r="P426" s="42"/>
      <c r="Q426" s="42"/>
      <c r="R426" s="42"/>
      <c r="S426" s="42"/>
      <c r="T426" s="80" t="s">
        <v>91</v>
      </c>
      <c r="U426" s="44">
        <f>SUMIF($M$217:$M$223,"&lt;&gt;0",U$217:U$223)</f>
        <v>-277.06000000000006</v>
      </c>
      <c r="V426" s="44">
        <f>SUMIF($M$217:$M$223,"&lt;&gt;0",V$217:V$223)</f>
        <v>22081.829999999998</v>
      </c>
      <c r="W426" s="44">
        <f>SUMIF($M$217:$M$223,"&lt;&gt;0",W$217:W$223)</f>
        <v>1326.4</v>
      </c>
      <c r="X426" s="44">
        <f>SUMIF($M$217:$M$223,"&lt;&gt;0",X$217:X$223)</f>
        <v>59916.1</v>
      </c>
      <c r="Y426" s="44">
        <f>SUMIF($M$217:$M$223,"&lt;&gt;0",Y$217:Y$223)</f>
        <v>30184.6</v>
      </c>
      <c r="Z426" s="79">
        <f t="shared" si="191"/>
        <v>113231.87</v>
      </c>
      <c r="AA426" s="44">
        <f t="shared" si="192"/>
        <v>-942.06000000000006</v>
      </c>
      <c r="AB426" s="44">
        <f t="shared" si="192"/>
        <v>-864.95999999999913</v>
      </c>
      <c r="AC426" s="44">
        <f t="shared" si="192"/>
        <v>3253.98</v>
      </c>
      <c r="AD426" s="44">
        <f t="shared" si="192"/>
        <v>-11332.07</v>
      </c>
      <c r="AE426" s="44">
        <f t="shared" si="192"/>
        <v>-9654.369999999999</v>
      </c>
      <c r="AF426" s="46">
        <f t="shared" si="192"/>
        <v>-19539.479999999996</v>
      </c>
      <c r="AG426" s="56">
        <f t="shared" si="165"/>
        <v>3.4002021222839813</v>
      </c>
      <c r="AH426" s="56">
        <f t="shared" si="165"/>
        <v>-3.9170666561602875E-2</v>
      </c>
      <c r="AI426" s="56">
        <f t="shared" si="165"/>
        <v>2.4532418576598309</v>
      </c>
      <c r="AJ426" s="56">
        <f t="shared" si="165"/>
        <v>-0.18913230333750028</v>
      </c>
      <c r="AK426" s="56">
        <f t="shared" si="165"/>
        <v>-0.31984422520093025</v>
      </c>
      <c r="AL426" s="81">
        <f t="shared" si="165"/>
        <v>-0.17256166483870661</v>
      </c>
      <c r="AM426" s="43">
        <f t="shared" si="193"/>
        <v>-1219.1200000000001</v>
      </c>
      <c r="AN426" s="44">
        <f t="shared" si="193"/>
        <v>3826.04</v>
      </c>
      <c r="AO426" s="44">
        <f t="shared" si="193"/>
        <v>1573.0300000000002</v>
      </c>
      <c r="AP426" s="44">
        <f t="shared" si="193"/>
        <v>11244.380000000001</v>
      </c>
      <c r="AQ426" s="44">
        <f t="shared" si="193"/>
        <v>5047.45</v>
      </c>
      <c r="AR426" s="79">
        <f t="shared" si="194"/>
        <v>20471.780000000002</v>
      </c>
      <c r="AS426" s="43">
        <f>SUMIF($M$217:$M$223,"&lt;&gt;0",AS$217:AS$223)</f>
        <v>-277.06000000000006</v>
      </c>
      <c r="AT426" s="44">
        <f>SUMIF($M$217:$M$223,"&lt;&gt;0",AT$217:AT$223)</f>
        <v>4911</v>
      </c>
      <c r="AU426" s="44">
        <f>SUMIF($M$217:$M$223,"&lt;&gt;0",AU$217:AU$223)</f>
        <v>777.19</v>
      </c>
      <c r="AV426" s="44">
        <f>SUMIF($M$217:$M$223,"&lt;&gt;0",AV$217:AV$223)</f>
        <v>17381.879999999997</v>
      </c>
      <c r="AW426" s="44">
        <f>SUMIF($M$217:$M$223,"&lt;&gt;0",AW$217:AW$223)</f>
        <v>8910.6099999999988</v>
      </c>
      <c r="AX426" s="79">
        <f t="shared" si="195"/>
        <v>31703.619999999995</v>
      </c>
      <c r="AY426" s="43">
        <f t="shared" si="196"/>
        <v>-942.06000000000006</v>
      </c>
      <c r="AZ426" s="44">
        <f t="shared" si="196"/>
        <v>-1084.96</v>
      </c>
      <c r="BA426" s="44">
        <f t="shared" si="196"/>
        <v>795.84000000000015</v>
      </c>
      <c r="BB426" s="44">
        <f t="shared" si="196"/>
        <v>-6137.4999999999964</v>
      </c>
      <c r="BC426" s="44">
        <f t="shared" si="196"/>
        <v>-3863.1599999999989</v>
      </c>
      <c r="BD426" s="79">
        <f t="shared" si="196"/>
        <v>-11231.839999999993</v>
      </c>
      <c r="BE426" s="82">
        <f t="shared" si="197"/>
        <v>3.4002021222839813</v>
      </c>
      <c r="BF426" s="56">
        <f t="shared" si="197"/>
        <v>-0.22092445530441865</v>
      </c>
      <c r="BG426" s="56">
        <f t="shared" si="197"/>
        <v>1.023996706082168</v>
      </c>
      <c r="BH426" s="56">
        <f t="shared" si="197"/>
        <v>-0.3530975935859641</v>
      </c>
      <c r="BI426" s="56">
        <f t="shared" si="197"/>
        <v>-0.43354607597010747</v>
      </c>
      <c r="BJ426" s="81">
        <f t="shared" si="197"/>
        <v>-0.35427626245835631</v>
      </c>
      <c r="BK426" s="82">
        <f t="shared" si="135"/>
        <v>1</v>
      </c>
      <c r="BL426" s="56">
        <f t="shared" si="135"/>
        <v>0.18033008638880288</v>
      </c>
      <c r="BM426" s="56">
        <f t="shared" si="135"/>
        <v>0.34342783786498066</v>
      </c>
      <c r="BN426" s="56">
        <f t="shared" si="135"/>
        <v>0.2314418956187867</v>
      </c>
      <c r="BO426" s="56">
        <f t="shared" si="135"/>
        <v>0.2458545276891686</v>
      </c>
      <c r="BP426" s="81">
        <f t="shared" si="135"/>
        <v>0.21849992299267851</v>
      </c>
      <c r="BQ426" s="82">
        <f t="shared" si="136"/>
        <v>1</v>
      </c>
      <c r="BR426" s="56">
        <f t="shared" si="136"/>
        <v>0.22240004564839058</v>
      </c>
      <c r="BS426" s="56">
        <f t="shared" si="136"/>
        <v>0.58593938480096497</v>
      </c>
      <c r="BT426" s="56">
        <f t="shared" si="136"/>
        <v>0.29010366162016549</v>
      </c>
      <c r="BU426" s="56">
        <f t="shared" si="136"/>
        <v>0.29520384566964608</v>
      </c>
      <c r="BV426" s="81">
        <f t="shared" si="136"/>
        <v>0.27998848734018078</v>
      </c>
      <c r="BW426" s="82">
        <f t="shared" si="137"/>
        <v>0</v>
      </c>
      <c r="BX426" s="56">
        <f t="shared" si="137"/>
        <v>-4.2069959259587703E-2</v>
      </c>
      <c r="BY426" s="56">
        <f t="shared" si="137"/>
        <v>-0.24251154693598431</v>
      </c>
      <c r="BZ426" s="56">
        <f t="shared" si="137"/>
        <v>-5.866176600137879E-2</v>
      </c>
      <c r="CA426" s="56">
        <f t="shared" si="137"/>
        <v>-4.9349317980477481E-2</v>
      </c>
      <c r="CB426" s="81">
        <f t="shared" si="137"/>
        <v>-6.1488564347502273E-2</v>
      </c>
      <c r="CC426" s="43">
        <f t="shared" si="138"/>
        <v>0</v>
      </c>
      <c r="CD426" s="44">
        <f t="shared" si="138"/>
        <v>-420.69959259587705</v>
      </c>
      <c r="CE426" s="44">
        <f t="shared" si="138"/>
        <v>-2425.1154693598432</v>
      </c>
      <c r="CF426" s="44">
        <f t="shared" si="138"/>
        <v>-586.61766001378794</v>
      </c>
      <c r="CG426" s="44">
        <f t="shared" si="138"/>
        <v>-493.4931798047748</v>
      </c>
      <c r="CH426" s="46">
        <f t="shared" si="138"/>
        <v>-614.88564347502268</v>
      </c>
      <c r="CI426" s="81">
        <f>IFERROR(M426/'Class Sum-WR'!M426,0)</f>
        <v>0.14552426524546405</v>
      </c>
      <c r="CJ426" s="81">
        <f>IFERROR(M426/'Class Sum-TH'!M426,0)</f>
        <v>0.51619072532120058</v>
      </c>
    </row>
    <row r="427" spans="1:88" x14ac:dyDescent="0.2">
      <c r="A427" t="s">
        <v>46</v>
      </c>
      <c r="B427" t="s">
        <v>46</v>
      </c>
      <c r="C427" t="s">
        <v>92</v>
      </c>
      <c r="D427" t="s">
        <v>92</v>
      </c>
      <c r="F427" s="83" t="s">
        <v>93</v>
      </c>
      <c r="G427" s="60"/>
      <c r="H427" s="32">
        <f>SUM(H423:H426)</f>
        <v>-5626.5099999999993</v>
      </c>
      <c r="I427" s="5">
        <f>SUM(I423:I426)</f>
        <v>109658.34999999999</v>
      </c>
      <c r="J427" s="5">
        <f>SUM(J423:J426)</f>
        <v>17814.05</v>
      </c>
      <c r="K427" s="5">
        <f>SUM(K423:K426)</f>
        <v>233131.22</v>
      </c>
      <c r="L427" s="5">
        <f>SUM(L423:L426)</f>
        <v>95024.819999999992</v>
      </c>
      <c r="M427" s="74">
        <f t="shared" si="190"/>
        <v>450001.93</v>
      </c>
      <c r="N427" s="3" t="s">
        <v>49</v>
      </c>
      <c r="O427" t="s">
        <v>49</v>
      </c>
      <c r="P427" t="s">
        <v>92</v>
      </c>
      <c r="Q427" t="s">
        <v>92</v>
      </c>
      <c r="R427"/>
      <c r="T427" s="84" t="s">
        <v>93</v>
      </c>
      <c r="U427" s="5">
        <f>SUM(U423:U426)</f>
        <v>-1550.2599999999998</v>
      </c>
      <c r="V427" s="5">
        <f>SUM(V423:V426)</f>
        <v>104032.21</v>
      </c>
      <c r="W427" s="5">
        <f>SUM(W423:W426)</f>
        <v>5540.16</v>
      </c>
      <c r="X427" s="5">
        <f>SUM(X423:X426)</f>
        <v>242657.93000000002</v>
      </c>
      <c r="Y427" s="5">
        <f>SUM(Y423:Y426)</f>
        <v>105395.07</v>
      </c>
      <c r="Z427" s="74">
        <f t="shared" si="191"/>
        <v>456075.11000000004</v>
      </c>
      <c r="AA427" s="2">
        <f t="shared" si="192"/>
        <v>-4076.2499999999995</v>
      </c>
      <c r="AB427" s="2">
        <f t="shared" si="192"/>
        <v>5626.1399999999849</v>
      </c>
      <c r="AC427" s="2">
        <f t="shared" si="192"/>
        <v>12273.89</v>
      </c>
      <c r="AD427" s="2">
        <f t="shared" si="192"/>
        <v>-9526.710000000021</v>
      </c>
      <c r="AE427" s="2">
        <f t="shared" si="192"/>
        <v>-10370.250000000015</v>
      </c>
      <c r="AF427" s="30">
        <f t="shared" si="192"/>
        <v>-6073.1800000000512</v>
      </c>
      <c r="AG427" s="38">
        <f t="shared" si="165"/>
        <v>2.6293976494265481</v>
      </c>
      <c r="AH427" s="38">
        <f t="shared" si="165"/>
        <v>5.4080750567540421E-2</v>
      </c>
      <c r="AI427" s="38">
        <f t="shared" si="165"/>
        <v>2.2154396262923814</v>
      </c>
      <c r="AJ427" s="38">
        <f t="shared" si="165"/>
        <v>-3.9259833791543595E-2</v>
      </c>
      <c r="AK427" s="38">
        <f t="shared" si="165"/>
        <v>-9.8394070994022906E-2</v>
      </c>
      <c r="AL427" s="76">
        <f t="shared" si="165"/>
        <v>-1.3316183818932919E-2</v>
      </c>
      <c r="AM427" s="32">
        <f>SUM(AM423:AM426)</f>
        <v>-5626.5099999999993</v>
      </c>
      <c r="AN427" s="5">
        <f>SUM(AN423:AN426)</f>
        <v>14451.41</v>
      </c>
      <c r="AO427" s="5">
        <f>SUM(AO423:AO426)</f>
        <v>6758.68</v>
      </c>
      <c r="AP427" s="5">
        <f>SUM(AP423:AP426)</f>
        <v>55999.850000000006</v>
      </c>
      <c r="AQ427" s="5">
        <f>SUM(AQ423:AQ426)</f>
        <v>23917.100000000002</v>
      </c>
      <c r="AR427" s="74">
        <f t="shared" si="194"/>
        <v>95500.530000000013</v>
      </c>
      <c r="AS427" s="32">
        <f>SUM(AS423:AS426)</f>
        <v>-1550.2599999999998</v>
      </c>
      <c r="AT427" s="5">
        <f>SUM(AT423:AT426)</f>
        <v>23218.35</v>
      </c>
      <c r="AU427" s="5">
        <f>SUM(AU423:AU426)</f>
        <v>3664.4300000000003</v>
      </c>
      <c r="AV427" s="5">
        <f>SUM(AV423:AV426)</f>
        <v>71107.739999999991</v>
      </c>
      <c r="AW427" s="5">
        <f>SUM(AW423:AW426)</f>
        <v>30945.07</v>
      </c>
      <c r="AX427" s="74">
        <f t="shared" si="195"/>
        <v>127385.32999999999</v>
      </c>
      <c r="AY427" s="32">
        <f t="shared" si="196"/>
        <v>-4076.2499999999995</v>
      </c>
      <c r="AZ427" s="5">
        <f t="shared" si="196"/>
        <v>-8766.9399999999987</v>
      </c>
      <c r="BA427" s="5">
        <f t="shared" si="196"/>
        <v>3094.25</v>
      </c>
      <c r="BB427" s="5">
        <f t="shared" si="196"/>
        <v>-15107.889999999985</v>
      </c>
      <c r="BC427" s="5">
        <f t="shared" si="196"/>
        <v>-7027.9699999999975</v>
      </c>
      <c r="BD427" s="74">
        <f t="shared" si="196"/>
        <v>-31884.799999999974</v>
      </c>
      <c r="BE427" s="77">
        <f t="shared" si="197"/>
        <v>2.6293976494265481</v>
      </c>
      <c r="BF427" s="38">
        <f t="shared" si="197"/>
        <v>-0.37758669328354511</v>
      </c>
      <c r="BG427" s="38">
        <f t="shared" si="197"/>
        <v>0.8444014485199608</v>
      </c>
      <c r="BH427" s="38">
        <f t="shared" si="197"/>
        <v>-0.21246477528325308</v>
      </c>
      <c r="BI427" s="38">
        <f t="shared" si="197"/>
        <v>-0.2271111359580055</v>
      </c>
      <c r="BJ427" s="76">
        <f t="shared" si="197"/>
        <v>-0.25030197747260202</v>
      </c>
      <c r="BK427" s="77">
        <f t="shared" si="135"/>
        <v>1</v>
      </c>
      <c r="BL427" s="38">
        <f t="shared" si="135"/>
        <v>0.13178576916395332</v>
      </c>
      <c r="BM427" s="38">
        <f t="shared" si="135"/>
        <v>0.37940165206676757</v>
      </c>
      <c r="BN427" s="38">
        <f t="shared" ref="BN427:BP465" si="198">IFERROR(AP427/K427,0)</f>
        <v>0.24020742481423124</v>
      </c>
      <c r="BO427" s="38">
        <f t="shared" si="198"/>
        <v>0.25169318921098721</v>
      </c>
      <c r="BP427" s="76">
        <f t="shared" si="198"/>
        <v>0.21222248980132155</v>
      </c>
      <c r="BQ427" s="77">
        <f t="shared" si="136"/>
        <v>1</v>
      </c>
      <c r="BR427" s="38">
        <f t="shared" si="136"/>
        <v>0.22318424264946402</v>
      </c>
      <c r="BS427" s="38">
        <f t="shared" si="136"/>
        <v>0.6614303558019986</v>
      </c>
      <c r="BT427" s="38">
        <f t="shared" ref="BT427:BV465" si="199">IFERROR(AV427/X427,0)</f>
        <v>0.29303695123419204</v>
      </c>
      <c r="BU427" s="38">
        <f t="shared" si="199"/>
        <v>0.29361022294496314</v>
      </c>
      <c r="BV427" s="76">
        <f t="shared" si="199"/>
        <v>0.27930778770189846</v>
      </c>
      <c r="BW427" s="77">
        <f t="shared" si="137"/>
        <v>0</v>
      </c>
      <c r="BX427" s="38">
        <f t="shared" si="137"/>
        <v>-9.1398473485510695E-2</v>
      </c>
      <c r="BY427" s="38">
        <f t="shared" si="137"/>
        <v>-0.28202870373523103</v>
      </c>
      <c r="BZ427" s="38">
        <f t="shared" ref="BZ427:CB465" si="200">+BN427-BT427</f>
        <v>-5.2829526419960804E-2</v>
      </c>
      <c r="CA427" s="38">
        <f t="shared" si="200"/>
        <v>-4.1917033733975928E-2</v>
      </c>
      <c r="CB427" s="76">
        <f t="shared" si="200"/>
        <v>-6.7085297900576907E-2</v>
      </c>
      <c r="CC427" s="28">
        <f t="shared" si="138"/>
        <v>0</v>
      </c>
      <c r="CD427" s="2">
        <f t="shared" si="138"/>
        <v>-913.98473485510692</v>
      </c>
      <c r="CE427" s="2">
        <f t="shared" si="138"/>
        <v>-2820.2870373523106</v>
      </c>
      <c r="CF427" s="2">
        <f t="shared" ref="CF427:CH465" si="201">BZ427*10000</f>
        <v>-528.29526419960803</v>
      </c>
      <c r="CG427" s="2">
        <f t="shared" si="201"/>
        <v>-419.17033733975927</v>
      </c>
      <c r="CH427" s="30">
        <f t="shared" si="201"/>
        <v>-670.85297900576904</v>
      </c>
      <c r="CI427" s="76">
        <f>IFERROR(M427/'Class Sum-WR'!M427,0)</f>
        <v>0.16892741189836022</v>
      </c>
      <c r="CJ427" s="76">
        <f>IFERROR(M427/'Class Sum-TH'!M427,0)</f>
        <v>0.55655177483723473</v>
      </c>
    </row>
    <row r="428" spans="1:88" ht="13.5" thickBot="1" x14ac:dyDescent="0.25">
      <c r="A428" t="s">
        <v>46</v>
      </c>
      <c r="B428" t="s">
        <v>46</v>
      </c>
      <c r="C428" t="s">
        <v>92</v>
      </c>
      <c r="D428" t="s">
        <v>92</v>
      </c>
      <c r="F428" s="78" t="s">
        <v>94</v>
      </c>
      <c r="G428" s="61"/>
      <c r="H428" s="48">
        <f>SUMIFS(H$7:H$377,$B$7:$B$377,$B428,$D$7:$D$377,$D428)</f>
        <v>-5955.7100000000009</v>
      </c>
      <c r="I428" s="49">
        <f>SUMIFS(I$7:I$377,$B$7:$B$377,$B428,$D$7:$D$377,$D428)</f>
        <v>116198.67000000001</v>
      </c>
      <c r="J428" s="49">
        <f>SUMIFS(J$7:J$377,$B$7:$B$377,$B428,$D$7:$D$377,$D428)</f>
        <v>19844.91</v>
      </c>
      <c r="K428" s="49">
        <f>SUMIFS(K$7:K$377,$B$7:$B$377,$B428,$D$7:$D$377,$D428)</f>
        <v>253858.70999999996</v>
      </c>
      <c r="L428" s="49">
        <f>SUMIFS(L$7:L$377,$B$7:$B$377,$B428,$D$7:$D$377,$D428)</f>
        <v>104783.30999999998</v>
      </c>
      <c r="M428" s="79">
        <f t="shared" si="190"/>
        <v>488729.88999999996</v>
      </c>
      <c r="N428" s="3" t="s">
        <v>49</v>
      </c>
      <c r="O428" s="42" t="s">
        <v>49</v>
      </c>
      <c r="P428" s="42" t="s">
        <v>92</v>
      </c>
      <c r="Q428" s="42" t="s">
        <v>92</v>
      </c>
      <c r="R428" s="42"/>
      <c r="S428" s="42"/>
      <c r="T428" s="80" t="s">
        <v>94</v>
      </c>
      <c r="U428" s="49">
        <f>SUMIFS(U$7:U$377,$M$7:$M$377,"&lt;&gt;0",$O$7:$O$377,$O428,$Q$7:$Q$377,$Q428)</f>
        <v>-1234.01</v>
      </c>
      <c r="V428" s="49">
        <f>SUMIFS(V$7:V$377,$M$7:$M$377,"&lt;&gt;0",$O$7:$O$377,$O428,$Q$7:$Q$377,$Q428)</f>
        <v>109300.27</v>
      </c>
      <c r="W428" s="49">
        <f>SUMIFS(W$7:W$377,$M$7:$M$377,"&lt;&gt;0",$O$7:$O$377,$O428,$Q$7:$Q$377,$Q428)</f>
        <v>5899.97</v>
      </c>
      <c r="X428" s="49">
        <f>SUMIFS(X$7:X$377,$M$7:$M$377,"&lt;&gt;0",$O$7:$O$377,$O428,$Q$7:$Q$377,$Q428)</f>
        <v>259673.42</v>
      </c>
      <c r="Y428" s="49">
        <f>SUMIFS(Y$7:Y$377,$M$7:$M$377,"&lt;&gt;0",$O$7:$O$377,$O428,$Q$7:$Q$377,$Q428)</f>
        <v>114016.16999999998</v>
      </c>
      <c r="Z428" s="79">
        <f t="shared" si="191"/>
        <v>487655.82</v>
      </c>
      <c r="AA428" s="44">
        <f t="shared" si="192"/>
        <v>-4721.7000000000007</v>
      </c>
      <c r="AB428" s="44">
        <f t="shared" si="192"/>
        <v>6898.4000000000087</v>
      </c>
      <c r="AC428" s="44">
        <f t="shared" si="192"/>
        <v>13944.939999999999</v>
      </c>
      <c r="AD428" s="44">
        <f t="shared" si="192"/>
        <v>-5814.7100000000501</v>
      </c>
      <c r="AE428" s="44">
        <f t="shared" si="192"/>
        <v>-9232.86</v>
      </c>
      <c r="AF428" s="46">
        <f t="shared" si="192"/>
        <v>1074.0699999999488</v>
      </c>
      <c r="AG428" s="56">
        <f t="shared" si="165"/>
        <v>3.8263061077300837</v>
      </c>
      <c r="AH428" s="56">
        <f t="shared" si="165"/>
        <v>6.3114208226567131E-2</v>
      </c>
      <c r="AI428" s="56">
        <f t="shared" si="165"/>
        <v>2.3635611706500201</v>
      </c>
      <c r="AJ428" s="56">
        <f t="shared" si="165"/>
        <v>-2.2392395802389206E-2</v>
      </c>
      <c r="AK428" s="56">
        <f t="shared" si="165"/>
        <v>-8.0978513837116281E-2</v>
      </c>
      <c r="AL428" s="81">
        <f t="shared" si="165"/>
        <v>2.2025165207706305E-3</v>
      </c>
      <c r="AM428" s="48">
        <f>SUMIFS(AM$7:AM$377,$B$7:$B$377,$B428,$D$7:$D$377,$D428)</f>
        <v>-5955.7100000000009</v>
      </c>
      <c r="AN428" s="49">
        <f>SUMIFS(AN$7:AN$377,$B$7:$B$377,$B428,$D$7:$D$377,$D428)</f>
        <v>15979.25</v>
      </c>
      <c r="AO428" s="49">
        <f>SUMIFS(AO$7:AO$377,$B$7:$B$377,$B428,$D$7:$D$377,$D428)</f>
        <v>7273.12</v>
      </c>
      <c r="AP428" s="49">
        <f>SUMIFS(AP$7:AP$377,$B$7:$B$377,$B428,$D$7:$D$377,$D428)</f>
        <v>61037.639999999992</v>
      </c>
      <c r="AQ428" s="49">
        <f>SUMIFS(AQ$7:AQ$377,$B$7:$B$377,$B428,$D$7:$D$377,$D428)</f>
        <v>26481.07</v>
      </c>
      <c r="AR428" s="79">
        <f t="shared" si="194"/>
        <v>104815.37</v>
      </c>
      <c r="AS428" s="48">
        <f>SUMIFS(AS$7:AS$377,$M$7:$M$377,"&lt;&gt;0",$O$7:$O$377,$O428,$Q$7:$Q$377,$Q428)</f>
        <v>-1234.01</v>
      </c>
      <c r="AT428" s="49">
        <f>SUMIFS(AT$7:AT$377,$M$7:$M$377,"&lt;&gt;0",$O$7:$O$377,$O428,$Q$7:$Q$377,$Q428)</f>
        <v>24282.349999999995</v>
      </c>
      <c r="AU428" s="49">
        <f>SUMIFS(AU$7:AU$377,$M$7:$M$377,"&lt;&gt;0",$O$7:$O$377,$O428,$Q$7:$Q$377,$Q428)</f>
        <v>3913.8900000000003</v>
      </c>
      <c r="AV428" s="49">
        <f>SUMIFS(AV$7:AV$377,$M$7:$M$377,"&lt;&gt;0",$O$7:$O$377,$O428,$Q$7:$Q$377,$Q428)</f>
        <v>76398.97</v>
      </c>
      <c r="AW428" s="49">
        <f>SUMIFS(AW$7:AW$377,$M$7:$M$377,"&lt;&gt;0",$O$7:$O$377,$O428,$Q$7:$Q$377,$Q428)</f>
        <v>33501.050000000003</v>
      </c>
      <c r="AX428" s="79">
        <f t="shared" si="195"/>
        <v>136862.25</v>
      </c>
      <c r="AY428" s="48">
        <f t="shared" si="196"/>
        <v>-4721.7000000000007</v>
      </c>
      <c r="AZ428" s="49">
        <f t="shared" si="196"/>
        <v>-8303.0999999999949</v>
      </c>
      <c r="BA428" s="49">
        <f t="shared" si="196"/>
        <v>3359.2299999999996</v>
      </c>
      <c r="BB428" s="49">
        <f t="shared" si="196"/>
        <v>-15361.330000000009</v>
      </c>
      <c r="BC428" s="49">
        <f t="shared" si="196"/>
        <v>-7019.9800000000032</v>
      </c>
      <c r="BD428" s="79">
        <f t="shared" si="196"/>
        <v>-32046.880000000005</v>
      </c>
      <c r="BE428" s="82">
        <f t="shared" si="197"/>
        <v>3.8263061077300837</v>
      </c>
      <c r="BF428" s="56">
        <f t="shared" si="197"/>
        <v>-0.34193972164967545</v>
      </c>
      <c r="BG428" s="56">
        <f t="shared" si="197"/>
        <v>0.85828421340405558</v>
      </c>
      <c r="BH428" s="56">
        <f t="shared" si="197"/>
        <v>-0.20106723951906694</v>
      </c>
      <c r="BI428" s="56">
        <f t="shared" si="197"/>
        <v>-0.20954507396036848</v>
      </c>
      <c r="BJ428" s="81">
        <f t="shared" si="197"/>
        <v>-0.23415426825147187</v>
      </c>
      <c r="BK428" s="82">
        <f t="shared" ref="BK428:BM465" si="202">IFERROR(AM428/H428,0)</f>
        <v>1</v>
      </c>
      <c r="BL428" s="56">
        <f t="shared" si="202"/>
        <v>0.13751663422653632</v>
      </c>
      <c r="BM428" s="56">
        <f t="shared" si="202"/>
        <v>0.36649800880931183</v>
      </c>
      <c r="BN428" s="56">
        <f t="shared" si="198"/>
        <v>0.24043941608306449</v>
      </c>
      <c r="BO428" s="56">
        <f t="shared" si="198"/>
        <v>0.25272221310817539</v>
      </c>
      <c r="BP428" s="81">
        <f t="shared" si="198"/>
        <v>0.21446482432249028</v>
      </c>
      <c r="BQ428" s="82">
        <f t="shared" ref="BQ428:BS465" si="203">IFERROR(AS428/U428,0)</f>
        <v>1</v>
      </c>
      <c r="BR428" s="56">
        <f t="shared" si="203"/>
        <v>0.2221618482735678</v>
      </c>
      <c r="BS428" s="56">
        <f t="shared" si="203"/>
        <v>0.66337455953165869</v>
      </c>
      <c r="BT428" s="56">
        <f t="shared" si="199"/>
        <v>0.29421174489094803</v>
      </c>
      <c r="BU428" s="56">
        <f t="shared" si="199"/>
        <v>0.29382718258296175</v>
      </c>
      <c r="BV428" s="81">
        <f t="shared" si="199"/>
        <v>0.28065337147006675</v>
      </c>
      <c r="BW428" s="82">
        <f t="shared" ref="BW428:BY465" si="204">+BK428-BQ428</f>
        <v>0</v>
      </c>
      <c r="BX428" s="56">
        <f t="shared" si="204"/>
        <v>-8.4645214047031486E-2</v>
      </c>
      <c r="BY428" s="56">
        <f t="shared" si="204"/>
        <v>-0.29687655072234687</v>
      </c>
      <c r="BZ428" s="56">
        <f t="shared" si="200"/>
        <v>-5.3772328807883546E-2</v>
      </c>
      <c r="CA428" s="56">
        <f t="shared" si="200"/>
        <v>-4.1104969474786368E-2</v>
      </c>
      <c r="CB428" s="81">
        <f t="shared" si="200"/>
        <v>-6.6188547147576465E-2</v>
      </c>
      <c r="CC428" s="43">
        <f t="shared" ref="CC428:CE465" si="205">BW428*10000</f>
        <v>0</v>
      </c>
      <c r="CD428" s="44">
        <f t="shared" si="205"/>
        <v>-846.45214047031482</v>
      </c>
      <c r="CE428" s="44">
        <f t="shared" si="205"/>
        <v>-2968.7655072234688</v>
      </c>
      <c r="CF428" s="44">
        <f t="shared" si="201"/>
        <v>-537.72328807883548</v>
      </c>
      <c r="CG428" s="44">
        <f t="shared" si="201"/>
        <v>-411.04969474786367</v>
      </c>
      <c r="CH428" s="46">
        <f t="shared" si="201"/>
        <v>-661.88547147576469</v>
      </c>
      <c r="CI428" s="81">
        <f>IFERROR(M428/'Class Sum-WR'!M428,0)</f>
        <v>0.16488374932282704</v>
      </c>
      <c r="CJ428" s="81">
        <f>IFERROR(M428/'Class Sum-TH'!M428,0)</f>
        <v>0.55047285170186178</v>
      </c>
    </row>
    <row r="429" spans="1:88" ht="13.5" thickBot="1" x14ac:dyDescent="0.25">
      <c r="F429"/>
      <c r="H429"/>
      <c r="I429"/>
      <c r="J429"/>
      <c r="K429"/>
      <c r="L429"/>
      <c r="M429"/>
      <c r="O429"/>
      <c r="P429"/>
      <c r="Q429"/>
      <c r="R429"/>
      <c r="U429"/>
      <c r="V429"/>
      <c r="W429"/>
      <c r="X429"/>
      <c r="Y429"/>
      <c r="Z429"/>
      <c r="AA429" s="2"/>
      <c r="AB429" s="2"/>
      <c r="AC429" s="2"/>
      <c r="AD429" s="2"/>
      <c r="AE429" s="2"/>
      <c r="AF429" s="3"/>
      <c r="AG429" s="38"/>
      <c r="AH429" s="38"/>
      <c r="AI429" s="38"/>
      <c r="AJ429" s="38"/>
      <c r="AK429" s="38"/>
      <c r="AL429" s="85"/>
      <c r="BE429" s="38"/>
      <c r="BF429" s="38"/>
      <c r="BG429" s="38"/>
      <c r="BH429" s="38"/>
      <c r="BI429" s="38"/>
      <c r="BJ429" s="38"/>
      <c r="BK429" s="38"/>
      <c r="BL429" s="38"/>
      <c r="BM429" s="38"/>
      <c r="BN429" s="38"/>
      <c r="BO429" s="38"/>
      <c r="BP429" s="38"/>
      <c r="BQ429" s="38"/>
      <c r="BR429" s="38"/>
      <c r="BS429" s="38"/>
      <c r="BT429" s="38"/>
      <c r="BU429" s="38"/>
      <c r="BV429" s="38"/>
      <c r="BW429" s="38"/>
      <c r="BX429" s="38"/>
      <c r="BY429" s="38"/>
      <c r="BZ429" s="38"/>
      <c r="CA429" s="38"/>
      <c r="CB429" s="38"/>
      <c r="CC429" s="2"/>
      <c r="CD429" s="2"/>
      <c r="CE429" s="2"/>
      <c r="CF429" s="2"/>
      <c r="CG429" s="2"/>
      <c r="CH429" s="2"/>
    </row>
    <row r="430" spans="1:88" x14ac:dyDescent="0.2">
      <c r="F430" s="62" t="s">
        <v>95</v>
      </c>
      <c r="G430" s="63"/>
      <c r="H430" s="64">
        <f t="shared" ref="H430:L434" si="206">SUMIF($E$14:$E$377,$F430,H$14:H$377)</f>
        <v>-1255.29</v>
      </c>
      <c r="I430" s="65">
        <f t="shared" si="206"/>
        <v>21122.080000000002</v>
      </c>
      <c r="J430" s="65">
        <f t="shared" si="206"/>
        <v>3186.93</v>
      </c>
      <c r="K430" s="65">
        <f t="shared" si="206"/>
        <v>55385.98</v>
      </c>
      <c r="L430" s="65">
        <f t="shared" si="206"/>
        <v>23254.85</v>
      </c>
      <c r="M430" s="66">
        <f t="shared" ref="M430:M436" si="207">SUM(H430:L430)</f>
        <v>101694.55000000002</v>
      </c>
      <c r="O430" s="67"/>
      <c r="P430" s="67"/>
      <c r="Q430" s="67"/>
      <c r="R430" s="67"/>
      <c r="S430" s="67"/>
      <c r="T430" s="68" t="s">
        <v>95</v>
      </c>
      <c r="U430" s="65">
        <f>SUMIF($M$224:$M$230,"&lt;&gt;0",U$224:U$230)</f>
        <v>-417.09999999999997</v>
      </c>
      <c r="V430" s="65">
        <f>SUMIF($M$224:$M$230,"&lt;&gt;0",V$224:V$230)</f>
        <v>23880.3</v>
      </c>
      <c r="W430" s="65">
        <f>SUMIF($M$224:$M$230,"&lt;&gt;0",W$224:W$230)</f>
        <v>1457.27</v>
      </c>
      <c r="X430" s="65">
        <f>SUMIF($M$224:$M$230,"&lt;&gt;0",X$224:X$230)</f>
        <v>56808.84</v>
      </c>
      <c r="Y430" s="65">
        <f>SUMIF($M$224:$M$230,"&lt;&gt;0",Y$224:Y$230)</f>
        <v>25871.309999999998</v>
      </c>
      <c r="Z430" s="66">
        <f t="shared" ref="Z430:Z436" si="208">SUM(U430:Y430)</f>
        <v>107600.62</v>
      </c>
      <c r="AA430" s="64">
        <f t="shared" ref="AA430:AF436" si="209">+H430-U430</f>
        <v>-838.19</v>
      </c>
      <c r="AB430" s="65">
        <f t="shared" si="209"/>
        <v>-2758.2199999999975</v>
      </c>
      <c r="AC430" s="65">
        <f t="shared" si="209"/>
        <v>1729.6599999999999</v>
      </c>
      <c r="AD430" s="65">
        <f t="shared" si="209"/>
        <v>-1422.8599999999933</v>
      </c>
      <c r="AE430" s="86">
        <f t="shared" si="209"/>
        <v>-2616.4599999999991</v>
      </c>
      <c r="AF430" s="87">
        <f t="shared" si="209"/>
        <v>-5906.0699999999779</v>
      </c>
      <c r="AG430" s="70">
        <f t="shared" si="165"/>
        <v>2.0095660513066416</v>
      </c>
      <c r="AH430" s="70">
        <f t="shared" si="165"/>
        <v>-0.11550189905486939</v>
      </c>
      <c r="AI430" s="70">
        <f t="shared" si="165"/>
        <v>1.1869180042133578</v>
      </c>
      <c r="AJ430" s="70">
        <f t="shared" si="165"/>
        <v>-2.504645403778696E-2</v>
      </c>
      <c r="AK430" s="70">
        <f t="shared" si="165"/>
        <v>-0.10113364959099479</v>
      </c>
      <c r="AL430" s="71">
        <f t="shared" si="165"/>
        <v>-5.4888810120238878E-2</v>
      </c>
      <c r="AM430" s="64">
        <f t="shared" ref="AM430:AQ434" si="210">SUMIF($E$14:$E$377,$F430,AM$14:AM$377)</f>
        <v>-1255.29</v>
      </c>
      <c r="AN430" s="65">
        <f t="shared" si="210"/>
        <v>4427.8499999999995</v>
      </c>
      <c r="AO430" s="65">
        <f t="shared" si="210"/>
        <v>832.39</v>
      </c>
      <c r="AP430" s="65">
        <f t="shared" si="210"/>
        <v>13243.910000000002</v>
      </c>
      <c r="AQ430" s="65">
        <f t="shared" si="210"/>
        <v>5933.31</v>
      </c>
      <c r="AR430" s="66">
        <f t="shared" ref="AR430:AR436" si="211">SUM(AM430:AQ430)</f>
        <v>23182.170000000002</v>
      </c>
      <c r="AS430" s="64">
        <f>SUMIF($M$224:$M$230,"&lt;&gt;0",AS$224:AS$230)</f>
        <v>-417.09999999999997</v>
      </c>
      <c r="AT430" s="65">
        <f>SUMIF($M$224:$M$230,"&lt;&gt;0",AT$224:AT$230)</f>
        <v>5329.48</v>
      </c>
      <c r="AU430" s="65">
        <f>SUMIF($M$224:$M$230,"&lt;&gt;0",AU$224:AU$230)</f>
        <v>772.4899999999999</v>
      </c>
      <c r="AV430" s="65">
        <f>SUMIF($M$224:$M$230,"&lt;&gt;0",AV$224:AV$230)</f>
        <v>17091.63</v>
      </c>
      <c r="AW430" s="65">
        <f>SUMIF($M$224:$M$230,"&lt;&gt;0",AW$224:AW$230)</f>
        <v>7888.3700000000008</v>
      </c>
      <c r="AX430" s="66">
        <f t="shared" ref="AX430:AX436" si="212">SUM(AS430:AW430)</f>
        <v>30664.870000000003</v>
      </c>
      <c r="AY430" s="64">
        <f t="shared" ref="AY430:BD436" si="213">+AM430-AS430</f>
        <v>-838.19</v>
      </c>
      <c r="AZ430" s="65">
        <f t="shared" si="213"/>
        <v>-901.63000000000011</v>
      </c>
      <c r="BA430" s="65">
        <f t="shared" si="213"/>
        <v>59.900000000000091</v>
      </c>
      <c r="BB430" s="65">
        <f t="shared" si="213"/>
        <v>-3847.7199999999993</v>
      </c>
      <c r="BC430" s="65">
        <f t="shared" si="213"/>
        <v>-1955.0600000000004</v>
      </c>
      <c r="BD430" s="66">
        <f t="shared" si="213"/>
        <v>-7482.7000000000007</v>
      </c>
      <c r="BE430" s="72">
        <f t="shared" ref="BE430:BJ436" si="214">AY430/AS430</f>
        <v>2.0095660513066416</v>
      </c>
      <c r="BF430" s="70">
        <f t="shared" si="214"/>
        <v>-0.16917785600096072</v>
      </c>
      <c r="BG430" s="70">
        <f t="shared" si="214"/>
        <v>7.7541456847337958E-2</v>
      </c>
      <c r="BH430" s="70">
        <f t="shared" si="214"/>
        <v>-0.2251230573093379</v>
      </c>
      <c r="BI430" s="70">
        <f t="shared" si="214"/>
        <v>-0.24784080868417685</v>
      </c>
      <c r="BJ430" s="71">
        <f t="shared" si="214"/>
        <v>-0.2440153830751606</v>
      </c>
      <c r="BK430" s="72">
        <f t="shared" si="202"/>
        <v>1</v>
      </c>
      <c r="BL430" s="70">
        <f t="shared" si="202"/>
        <v>0.20963134312529821</v>
      </c>
      <c r="BM430" s="70">
        <f t="shared" si="202"/>
        <v>0.26118866746367192</v>
      </c>
      <c r="BN430" s="70">
        <f t="shared" si="198"/>
        <v>0.23912026112023296</v>
      </c>
      <c r="BO430" s="70">
        <f t="shared" si="198"/>
        <v>0.25514290567344022</v>
      </c>
      <c r="BP430" s="71">
        <f t="shared" si="198"/>
        <v>0.22795882375210863</v>
      </c>
      <c r="BQ430" s="72">
        <f t="shared" si="203"/>
        <v>1</v>
      </c>
      <c r="BR430" s="70">
        <f t="shared" si="203"/>
        <v>0.22317475073596227</v>
      </c>
      <c r="BS430" s="70">
        <f t="shared" si="203"/>
        <v>0.5300939427834237</v>
      </c>
      <c r="BT430" s="70">
        <f t="shared" si="199"/>
        <v>0.30086215455200288</v>
      </c>
      <c r="BU430" s="70">
        <f t="shared" si="199"/>
        <v>0.30490802359834124</v>
      </c>
      <c r="BV430" s="71">
        <f t="shared" si="199"/>
        <v>0.28498785601793003</v>
      </c>
      <c r="BW430" s="72">
        <f t="shared" si="204"/>
        <v>0</v>
      </c>
      <c r="BX430" s="70">
        <f t="shared" si="204"/>
        <v>-1.3543407610664054E-2</v>
      </c>
      <c r="BY430" s="70">
        <f t="shared" si="204"/>
        <v>-0.26890527531975178</v>
      </c>
      <c r="BZ430" s="70">
        <f t="shared" si="200"/>
        <v>-6.1741893431769918E-2</v>
      </c>
      <c r="CA430" s="70">
        <f t="shared" si="200"/>
        <v>-4.9765117924901014E-2</v>
      </c>
      <c r="CB430" s="71">
        <f t="shared" si="200"/>
        <v>-5.70290322658214E-2</v>
      </c>
      <c r="CC430" s="64">
        <f t="shared" si="205"/>
        <v>0</v>
      </c>
      <c r="CD430" s="65">
        <f t="shared" si="205"/>
        <v>-135.43407610664053</v>
      </c>
      <c r="CE430" s="65">
        <f t="shared" si="205"/>
        <v>-2689.0527531975176</v>
      </c>
      <c r="CF430" s="65">
        <f t="shared" si="201"/>
        <v>-617.41893431769915</v>
      </c>
      <c r="CG430" s="65">
        <f t="shared" si="201"/>
        <v>-497.65117924901017</v>
      </c>
      <c r="CH430" s="69">
        <f t="shared" si="201"/>
        <v>-570.290322658214</v>
      </c>
      <c r="CI430" s="71">
        <f>IFERROR(M430/'Class Sum-WR'!M430,0)</f>
        <v>0.15861621290250302</v>
      </c>
      <c r="CJ430" s="71">
        <f>IFERROR(M430/'Class Sum-TH'!M430,0)</f>
        <v>0.55277621593367987</v>
      </c>
    </row>
    <row r="431" spans="1:88" x14ac:dyDescent="0.2">
      <c r="F431" s="73" t="s">
        <v>96</v>
      </c>
      <c r="G431" s="60"/>
      <c r="H431" s="28">
        <f t="shared" si="206"/>
        <v>-383.35</v>
      </c>
      <c r="I431" s="2">
        <f t="shared" si="206"/>
        <v>4370.3</v>
      </c>
      <c r="J431" s="2">
        <f t="shared" si="206"/>
        <v>928.53</v>
      </c>
      <c r="K431" s="2">
        <f t="shared" si="206"/>
        <v>11857.89</v>
      </c>
      <c r="L431" s="2">
        <f t="shared" si="206"/>
        <v>5690.13</v>
      </c>
      <c r="M431" s="74">
        <f t="shared" si="207"/>
        <v>22463.5</v>
      </c>
      <c r="O431"/>
      <c r="P431"/>
      <c r="Q431"/>
      <c r="R431"/>
      <c r="T431" s="75" t="s">
        <v>96</v>
      </c>
      <c r="U431" s="2">
        <f>SUMIF($M$231:$M$237,"&lt;&gt;0",U$231:U$237)</f>
        <v>-309.69</v>
      </c>
      <c r="V431" s="2">
        <f>SUMIF($M$231:$M$237,"&lt;&gt;0",V$231:V$237)</f>
        <v>4669.84</v>
      </c>
      <c r="W431" s="2">
        <f>SUMIF($M$231:$M$237,"&lt;&gt;0",W$231:W$237)</f>
        <v>-34.230000000000004</v>
      </c>
      <c r="X431" s="2">
        <f>SUMIF($M$231:$M$237,"&lt;&gt;0",X$231:X$237)</f>
        <v>13720.23</v>
      </c>
      <c r="Y431" s="2">
        <f>SUMIF($M$231:$M$237,"&lt;&gt;0",Y$231:Y$237)</f>
        <v>6968.49</v>
      </c>
      <c r="Z431" s="74">
        <f t="shared" si="208"/>
        <v>25014.639999999999</v>
      </c>
      <c r="AA431" s="28">
        <f t="shared" si="209"/>
        <v>-73.660000000000025</v>
      </c>
      <c r="AB431" s="2">
        <f t="shared" si="209"/>
        <v>-299.53999999999996</v>
      </c>
      <c r="AC431" s="2">
        <f t="shared" si="209"/>
        <v>962.76</v>
      </c>
      <c r="AD431" s="2">
        <f t="shared" si="209"/>
        <v>-1862.3400000000001</v>
      </c>
      <c r="AE431" s="29">
        <f t="shared" si="209"/>
        <v>-1278.3599999999997</v>
      </c>
      <c r="AF431" s="31">
        <f t="shared" si="209"/>
        <v>-2551.1399999999994</v>
      </c>
      <c r="AG431" s="38">
        <f t="shared" si="165"/>
        <v>0.23785075397978633</v>
      </c>
      <c r="AH431" s="38">
        <f t="shared" si="165"/>
        <v>-6.4143525259966069E-2</v>
      </c>
      <c r="AI431" s="38">
        <f t="shared" si="165"/>
        <v>-28.126205083260295</v>
      </c>
      <c r="AJ431" s="38">
        <f t="shared" si="165"/>
        <v>-0.13573679158439766</v>
      </c>
      <c r="AK431" s="38">
        <f t="shared" si="165"/>
        <v>-0.18344863808371681</v>
      </c>
      <c r="AL431" s="76">
        <f t="shared" si="165"/>
        <v>-0.10198587707038756</v>
      </c>
      <c r="AM431" s="28">
        <f t="shared" si="210"/>
        <v>-383.35</v>
      </c>
      <c r="AN431" s="2">
        <f t="shared" si="210"/>
        <v>892.65000000000009</v>
      </c>
      <c r="AO431" s="2">
        <f t="shared" si="210"/>
        <v>328.94</v>
      </c>
      <c r="AP431" s="2">
        <f t="shared" si="210"/>
        <v>2780.23</v>
      </c>
      <c r="AQ431" s="2">
        <f t="shared" si="210"/>
        <v>1339.3</v>
      </c>
      <c r="AR431" s="74">
        <f t="shared" si="211"/>
        <v>4957.7700000000004</v>
      </c>
      <c r="AS431" s="28">
        <f>SUMIF($M$231:$M$237,"&lt;&gt;0",AS$231:AS$237)</f>
        <v>-309.69</v>
      </c>
      <c r="AT431" s="2">
        <f>SUMIF($M$231:$M$237,"&lt;&gt;0",AT$231:AT$237)</f>
        <v>1021.55</v>
      </c>
      <c r="AU431" s="2">
        <f>SUMIF($M$231:$M$237,"&lt;&gt;0",AU$231:AU$237)</f>
        <v>-106.74000000000001</v>
      </c>
      <c r="AV431" s="2">
        <f>SUMIF($M$231:$M$237,"&lt;&gt;0",AV$231:AV$237)</f>
        <v>4248.2299999999996</v>
      </c>
      <c r="AW431" s="2">
        <f>SUMIF($M$231:$M$237,"&lt;&gt;0",AW$231:AW$237)</f>
        <v>2010.7400000000002</v>
      </c>
      <c r="AX431" s="74">
        <f t="shared" si="212"/>
        <v>6864.09</v>
      </c>
      <c r="AY431" s="28">
        <f t="shared" si="213"/>
        <v>-73.660000000000025</v>
      </c>
      <c r="AZ431" s="2">
        <f t="shared" si="213"/>
        <v>-128.89999999999986</v>
      </c>
      <c r="BA431" s="2">
        <f t="shared" si="213"/>
        <v>435.68</v>
      </c>
      <c r="BB431" s="2">
        <f t="shared" si="213"/>
        <v>-1467.9999999999995</v>
      </c>
      <c r="BC431" s="2">
        <f t="shared" si="213"/>
        <v>-671.44000000000028</v>
      </c>
      <c r="BD431" s="74">
        <f t="shared" si="213"/>
        <v>-1906.3199999999997</v>
      </c>
      <c r="BE431" s="77">
        <f t="shared" si="214"/>
        <v>0.23785075397978633</v>
      </c>
      <c r="BF431" s="38">
        <f t="shared" si="214"/>
        <v>-0.12618080368068119</v>
      </c>
      <c r="BG431" s="38">
        <f t="shared" si="214"/>
        <v>-4.0816938354881014</v>
      </c>
      <c r="BH431" s="38">
        <f t="shared" si="214"/>
        <v>-0.34555567848256796</v>
      </c>
      <c r="BI431" s="38">
        <f t="shared" si="214"/>
        <v>-0.33392681301411431</v>
      </c>
      <c r="BJ431" s="76">
        <f t="shared" si="214"/>
        <v>-0.27772363124609373</v>
      </c>
      <c r="BK431" s="77">
        <f t="shared" si="202"/>
        <v>1</v>
      </c>
      <c r="BL431" s="38">
        <f t="shared" si="202"/>
        <v>0.20425371255977851</v>
      </c>
      <c r="BM431" s="38">
        <f t="shared" si="202"/>
        <v>0.35425888231936503</v>
      </c>
      <c r="BN431" s="38">
        <f t="shared" si="198"/>
        <v>0.23446245495615156</v>
      </c>
      <c r="BO431" s="38">
        <f t="shared" si="198"/>
        <v>0.2353724783089314</v>
      </c>
      <c r="BP431" s="76">
        <f t="shared" si="198"/>
        <v>0.22070336323369022</v>
      </c>
      <c r="BQ431" s="77">
        <f t="shared" si="203"/>
        <v>1</v>
      </c>
      <c r="BR431" s="38">
        <f t="shared" si="203"/>
        <v>0.21875481815222789</v>
      </c>
      <c r="BS431" s="38">
        <f t="shared" si="203"/>
        <v>3.1183172655565294</v>
      </c>
      <c r="BT431" s="38">
        <f t="shared" si="199"/>
        <v>0.30963256446867143</v>
      </c>
      <c r="BU431" s="38">
        <f t="shared" si="199"/>
        <v>0.28854744715139152</v>
      </c>
      <c r="BV431" s="76">
        <f t="shared" si="199"/>
        <v>0.27440290965610542</v>
      </c>
      <c r="BW431" s="77">
        <f t="shared" si="204"/>
        <v>0</v>
      </c>
      <c r="BX431" s="38">
        <f t="shared" si="204"/>
        <v>-1.4501105592449381E-2</v>
      </c>
      <c r="BY431" s="38">
        <f t="shared" si="204"/>
        <v>-2.7640583832371646</v>
      </c>
      <c r="BZ431" s="38">
        <f t="shared" si="200"/>
        <v>-7.5170109512519873E-2</v>
      </c>
      <c r="CA431" s="38">
        <f t="shared" si="200"/>
        <v>-5.3174968842460119E-2</v>
      </c>
      <c r="CB431" s="76">
        <f t="shared" si="200"/>
        <v>-5.3699546422415201E-2</v>
      </c>
      <c r="CC431" s="28">
        <f t="shared" si="205"/>
        <v>0</v>
      </c>
      <c r="CD431" s="2">
        <f t="shared" si="205"/>
        <v>-145.0110559244938</v>
      </c>
      <c r="CE431" s="2">
        <f t="shared" si="205"/>
        <v>-27640.583832371645</v>
      </c>
      <c r="CF431" s="2">
        <f t="shared" si="201"/>
        <v>-751.70109512519878</v>
      </c>
      <c r="CG431" s="2">
        <f t="shared" si="201"/>
        <v>-531.74968842460123</v>
      </c>
      <c r="CH431" s="30">
        <f t="shared" si="201"/>
        <v>-536.99546422415199</v>
      </c>
      <c r="CI431" s="76">
        <f>IFERROR(M431/'Class Sum-WR'!M431,0)</f>
        <v>0.1768126991243468</v>
      </c>
      <c r="CJ431" s="76">
        <f>IFERROR(M431/'Class Sum-TH'!M431,0)</f>
        <v>0.59634597225219854</v>
      </c>
    </row>
    <row r="432" spans="1:88" x14ac:dyDescent="0.2">
      <c r="F432" s="73" t="s">
        <v>97</v>
      </c>
      <c r="G432" s="60"/>
      <c r="H432" s="28">
        <f t="shared" si="206"/>
        <v>0</v>
      </c>
      <c r="I432" s="2">
        <f t="shared" si="206"/>
        <v>0</v>
      </c>
      <c r="J432" s="2">
        <f t="shared" si="206"/>
        <v>0</v>
      </c>
      <c r="K432" s="2">
        <f t="shared" si="206"/>
        <v>0</v>
      </c>
      <c r="L432" s="2">
        <f t="shared" si="206"/>
        <v>0</v>
      </c>
      <c r="M432" s="74">
        <f t="shared" si="207"/>
        <v>0</v>
      </c>
      <c r="O432"/>
      <c r="P432"/>
      <c r="Q432"/>
      <c r="R432"/>
      <c r="T432" s="75" t="s">
        <v>97</v>
      </c>
      <c r="U432" s="2">
        <f>SUMIF($M$238:$M$244,"&lt;&gt;0",U$238:U$244)</f>
        <v>0</v>
      </c>
      <c r="V432" s="2">
        <f>SUMIF($M$238:$M$244,"&lt;&gt;0",V$238:V$244)</f>
        <v>0</v>
      </c>
      <c r="W432" s="2">
        <f>SUMIF($M$238:$M$244,"&lt;&gt;0",W$238:W$244)</f>
        <v>0</v>
      </c>
      <c r="X432" s="2">
        <f>SUMIF($M$238:$M$244,"&lt;&gt;0",X$238:X$244)</f>
        <v>0</v>
      </c>
      <c r="Y432" s="2">
        <f>SUMIF($M$238:$M$244,"&lt;&gt;0",Y$238:Y$244)</f>
        <v>0</v>
      </c>
      <c r="Z432" s="74">
        <f t="shared" si="208"/>
        <v>0</v>
      </c>
      <c r="AA432" s="28">
        <f t="shared" si="209"/>
        <v>0</v>
      </c>
      <c r="AB432" s="2">
        <f t="shared" si="209"/>
        <v>0</v>
      </c>
      <c r="AC432" s="2">
        <f t="shared" si="209"/>
        <v>0</v>
      </c>
      <c r="AD432" s="2">
        <f t="shared" si="209"/>
        <v>0</v>
      </c>
      <c r="AE432" s="29">
        <f t="shared" si="209"/>
        <v>0</v>
      </c>
      <c r="AF432" s="31">
        <f t="shared" si="209"/>
        <v>0</v>
      </c>
      <c r="AG432" s="38" t="str">
        <f t="shared" si="165"/>
        <v/>
      </c>
      <c r="AH432" s="38" t="str">
        <f t="shared" si="165"/>
        <v/>
      </c>
      <c r="AI432" s="38" t="str">
        <f t="shared" si="165"/>
        <v/>
      </c>
      <c r="AJ432" s="38" t="str">
        <f t="shared" si="165"/>
        <v/>
      </c>
      <c r="AK432" s="38" t="str">
        <f t="shared" si="165"/>
        <v/>
      </c>
      <c r="AL432" s="76" t="str">
        <f t="shared" si="165"/>
        <v/>
      </c>
      <c r="AM432" s="28">
        <f t="shared" si="210"/>
        <v>0</v>
      </c>
      <c r="AN432" s="2">
        <f t="shared" si="210"/>
        <v>0</v>
      </c>
      <c r="AO432" s="2">
        <f t="shared" si="210"/>
        <v>0</v>
      </c>
      <c r="AP432" s="2">
        <f t="shared" si="210"/>
        <v>0</v>
      </c>
      <c r="AQ432" s="2">
        <f t="shared" si="210"/>
        <v>0</v>
      </c>
      <c r="AR432" s="74">
        <f t="shared" si="211"/>
        <v>0</v>
      </c>
      <c r="AS432" s="28">
        <f>SUMIF($M$238:$M$244,"&lt;&gt;0",AS$238:AS$244)</f>
        <v>0</v>
      </c>
      <c r="AT432" s="2">
        <f>SUMIF($M$238:$M$244,"&lt;&gt;0",AT$238:AT$244)</f>
        <v>0</v>
      </c>
      <c r="AU432" s="2">
        <f>SUMIF($M$238:$M$244,"&lt;&gt;0",AU$238:AU$244)</f>
        <v>0</v>
      </c>
      <c r="AV432" s="2">
        <f>SUMIF($M$238:$M$244,"&lt;&gt;0",AV$238:AV$244)</f>
        <v>0</v>
      </c>
      <c r="AW432" s="2">
        <f>SUMIF($M$238:$M$244,"&lt;&gt;0",AW$238:AW$244)</f>
        <v>0</v>
      </c>
      <c r="AX432" s="74">
        <f t="shared" si="212"/>
        <v>0</v>
      </c>
      <c r="AY432" s="28">
        <f t="shared" si="213"/>
        <v>0</v>
      </c>
      <c r="AZ432" s="2">
        <f t="shared" si="213"/>
        <v>0</v>
      </c>
      <c r="BA432" s="2">
        <f t="shared" si="213"/>
        <v>0</v>
      </c>
      <c r="BB432" s="2">
        <f t="shared" si="213"/>
        <v>0</v>
      </c>
      <c r="BC432" s="2">
        <f t="shared" si="213"/>
        <v>0</v>
      </c>
      <c r="BD432" s="74">
        <f t="shared" si="213"/>
        <v>0</v>
      </c>
      <c r="BE432" s="77" t="e">
        <f t="shared" si="214"/>
        <v>#DIV/0!</v>
      </c>
      <c r="BF432" s="38" t="e">
        <f t="shared" si="214"/>
        <v>#DIV/0!</v>
      </c>
      <c r="BG432" s="38" t="e">
        <f t="shared" si="214"/>
        <v>#DIV/0!</v>
      </c>
      <c r="BH432" s="38" t="e">
        <f t="shared" si="214"/>
        <v>#DIV/0!</v>
      </c>
      <c r="BI432" s="38" t="e">
        <f t="shared" si="214"/>
        <v>#DIV/0!</v>
      </c>
      <c r="BJ432" s="76" t="e">
        <f t="shared" si="214"/>
        <v>#DIV/0!</v>
      </c>
      <c r="BK432" s="77">
        <f t="shared" si="202"/>
        <v>0</v>
      </c>
      <c r="BL432" s="38">
        <f t="shared" si="202"/>
        <v>0</v>
      </c>
      <c r="BM432" s="38">
        <f t="shared" si="202"/>
        <v>0</v>
      </c>
      <c r="BN432" s="38">
        <f t="shared" si="198"/>
        <v>0</v>
      </c>
      <c r="BO432" s="38">
        <f t="shared" si="198"/>
        <v>0</v>
      </c>
      <c r="BP432" s="76">
        <f t="shared" si="198"/>
        <v>0</v>
      </c>
      <c r="BQ432" s="77">
        <f t="shared" si="203"/>
        <v>0</v>
      </c>
      <c r="BR432" s="38">
        <f t="shared" si="203"/>
        <v>0</v>
      </c>
      <c r="BS432" s="38">
        <f t="shared" si="203"/>
        <v>0</v>
      </c>
      <c r="BT432" s="38">
        <f t="shared" si="199"/>
        <v>0</v>
      </c>
      <c r="BU432" s="38">
        <f t="shared" si="199"/>
        <v>0</v>
      </c>
      <c r="BV432" s="76">
        <f t="shared" si="199"/>
        <v>0</v>
      </c>
      <c r="BW432" s="77">
        <f t="shared" si="204"/>
        <v>0</v>
      </c>
      <c r="BX432" s="38">
        <f t="shared" si="204"/>
        <v>0</v>
      </c>
      <c r="BY432" s="38">
        <f t="shared" si="204"/>
        <v>0</v>
      </c>
      <c r="BZ432" s="38">
        <f t="shared" si="200"/>
        <v>0</v>
      </c>
      <c r="CA432" s="38">
        <f t="shared" si="200"/>
        <v>0</v>
      </c>
      <c r="CB432" s="76">
        <f t="shared" si="200"/>
        <v>0</v>
      </c>
      <c r="CC432" s="28">
        <f t="shared" si="205"/>
        <v>0</v>
      </c>
      <c r="CD432" s="2">
        <f t="shared" si="205"/>
        <v>0</v>
      </c>
      <c r="CE432" s="2">
        <f t="shared" si="205"/>
        <v>0</v>
      </c>
      <c r="CF432" s="2">
        <f t="shared" si="201"/>
        <v>0</v>
      </c>
      <c r="CG432" s="2">
        <f t="shared" si="201"/>
        <v>0</v>
      </c>
      <c r="CH432" s="30">
        <f t="shared" si="201"/>
        <v>0</v>
      </c>
      <c r="CI432" s="76">
        <f>IFERROR(M432/'Class Sum-WR'!M432,0)</f>
        <v>0</v>
      </c>
      <c r="CJ432" s="76">
        <f>IFERROR(M432/'Class Sum-TH'!M432,0)</f>
        <v>0</v>
      </c>
    </row>
    <row r="433" spans="1:88" x14ac:dyDescent="0.2">
      <c r="F433" s="73" t="s">
        <v>98</v>
      </c>
      <c r="G433" s="60"/>
      <c r="H433" s="28">
        <f t="shared" si="206"/>
        <v>0</v>
      </c>
      <c r="I433" s="2">
        <f t="shared" si="206"/>
        <v>0</v>
      </c>
      <c r="J433" s="2">
        <f t="shared" si="206"/>
        <v>0</v>
      </c>
      <c r="K433" s="2">
        <f t="shared" si="206"/>
        <v>0</v>
      </c>
      <c r="L433" s="2">
        <f t="shared" si="206"/>
        <v>0</v>
      </c>
      <c r="M433" s="74">
        <f t="shared" si="207"/>
        <v>0</v>
      </c>
      <c r="O433"/>
      <c r="P433"/>
      <c r="Q433"/>
      <c r="R433"/>
      <c r="T433" s="75" t="s">
        <v>98</v>
      </c>
      <c r="U433" s="2">
        <f>SUMIF($M$245:$M$251,"&lt;&gt;0",U$245:U$251)</f>
        <v>0</v>
      </c>
      <c r="V433" s="2">
        <f>SUMIF($M$245:$M$251,"&lt;&gt;0",V$245:V$251)</f>
        <v>0</v>
      </c>
      <c r="W433" s="2">
        <f>SUMIF($M$245:$M$251,"&lt;&gt;0",W$245:W$251)</f>
        <v>0</v>
      </c>
      <c r="X433" s="2">
        <f>SUMIF($M$245:$M$251,"&lt;&gt;0",X$245:X$251)</f>
        <v>0</v>
      </c>
      <c r="Y433" s="2">
        <f>SUMIF($M$245:$M$251,"&lt;&gt;0",Y$245:Y$251)</f>
        <v>0</v>
      </c>
      <c r="Z433" s="74">
        <f t="shared" si="208"/>
        <v>0</v>
      </c>
      <c r="AA433" s="28">
        <f t="shared" si="209"/>
        <v>0</v>
      </c>
      <c r="AB433" s="2">
        <f t="shared" si="209"/>
        <v>0</v>
      </c>
      <c r="AC433" s="2">
        <f t="shared" si="209"/>
        <v>0</v>
      </c>
      <c r="AD433" s="2">
        <f t="shared" si="209"/>
        <v>0</v>
      </c>
      <c r="AE433" s="29">
        <f t="shared" si="209"/>
        <v>0</v>
      </c>
      <c r="AF433" s="31">
        <f t="shared" si="209"/>
        <v>0</v>
      </c>
      <c r="AG433" s="38" t="str">
        <f t="shared" si="165"/>
        <v/>
      </c>
      <c r="AH433" s="38" t="str">
        <f t="shared" si="165"/>
        <v/>
      </c>
      <c r="AI433" s="38" t="str">
        <f t="shared" si="165"/>
        <v/>
      </c>
      <c r="AJ433" s="38" t="str">
        <f t="shared" si="165"/>
        <v/>
      </c>
      <c r="AK433" s="38" t="str">
        <f t="shared" si="165"/>
        <v/>
      </c>
      <c r="AL433" s="76" t="str">
        <f t="shared" si="165"/>
        <v/>
      </c>
      <c r="AM433" s="28">
        <f t="shared" si="210"/>
        <v>0</v>
      </c>
      <c r="AN433" s="2">
        <f t="shared" si="210"/>
        <v>0</v>
      </c>
      <c r="AO433" s="2">
        <f t="shared" si="210"/>
        <v>0</v>
      </c>
      <c r="AP433" s="2">
        <f t="shared" si="210"/>
        <v>0</v>
      </c>
      <c r="AQ433" s="2">
        <f t="shared" si="210"/>
        <v>0</v>
      </c>
      <c r="AR433" s="74">
        <f t="shared" si="211"/>
        <v>0</v>
      </c>
      <c r="AS433" s="28">
        <f>SUMIF($M$245:$M$251,"&lt;&gt;0",AS$245:AS$251)</f>
        <v>0</v>
      </c>
      <c r="AT433" s="2">
        <f>SUMIF($M$245:$M$251,"&lt;&gt;0",AT$245:AT$251)</f>
        <v>0</v>
      </c>
      <c r="AU433" s="2">
        <f>SUMIF($M$245:$M$251,"&lt;&gt;0",AU$245:AU$251)</f>
        <v>0</v>
      </c>
      <c r="AV433" s="2">
        <f>SUMIF($M$245:$M$251,"&lt;&gt;0",AV$245:AV$251)</f>
        <v>0</v>
      </c>
      <c r="AW433" s="2">
        <f>SUMIF($M$245:$M$251,"&lt;&gt;0",AW$245:AW$251)</f>
        <v>0</v>
      </c>
      <c r="AX433" s="74">
        <f t="shared" si="212"/>
        <v>0</v>
      </c>
      <c r="AY433" s="28">
        <f t="shared" si="213"/>
        <v>0</v>
      </c>
      <c r="AZ433" s="2">
        <f t="shared" si="213"/>
        <v>0</v>
      </c>
      <c r="BA433" s="2">
        <f t="shared" si="213"/>
        <v>0</v>
      </c>
      <c r="BB433" s="2">
        <f t="shared" si="213"/>
        <v>0</v>
      </c>
      <c r="BC433" s="2">
        <f t="shared" si="213"/>
        <v>0</v>
      </c>
      <c r="BD433" s="74">
        <f t="shared" si="213"/>
        <v>0</v>
      </c>
      <c r="BE433" s="77" t="e">
        <f t="shared" si="214"/>
        <v>#DIV/0!</v>
      </c>
      <c r="BF433" s="38" t="e">
        <f t="shared" si="214"/>
        <v>#DIV/0!</v>
      </c>
      <c r="BG433" s="38" t="e">
        <f t="shared" si="214"/>
        <v>#DIV/0!</v>
      </c>
      <c r="BH433" s="38" t="e">
        <f t="shared" si="214"/>
        <v>#DIV/0!</v>
      </c>
      <c r="BI433" s="38" t="e">
        <f t="shared" si="214"/>
        <v>#DIV/0!</v>
      </c>
      <c r="BJ433" s="76" t="e">
        <f t="shared" si="214"/>
        <v>#DIV/0!</v>
      </c>
      <c r="BK433" s="77">
        <f t="shared" si="202"/>
        <v>0</v>
      </c>
      <c r="BL433" s="38">
        <f t="shared" si="202"/>
        <v>0</v>
      </c>
      <c r="BM433" s="38">
        <f t="shared" si="202"/>
        <v>0</v>
      </c>
      <c r="BN433" s="38">
        <f t="shared" si="198"/>
        <v>0</v>
      </c>
      <c r="BO433" s="38">
        <f t="shared" si="198"/>
        <v>0</v>
      </c>
      <c r="BP433" s="76">
        <f t="shared" si="198"/>
        <v>0</v>
      </c>
      <c r="BQ433" s="77">
        <f t="shared" si="203"/>
        <v>0</v>
      </c>
      <c r="BR433" s="38">
        <f t="shared" si="203"/>
        <v>0</v>
      </c>
      <c r="BS433" s="38">
        <f t="shared" si="203"/>
        <v>0</v>
      </c>
      <c r="BT433" s="38">
        <f t="shared" si="199"/>
        <v>0</v>
      </c>
      <c r="BU433" s="38">
        <f t="shared" si="199"/>
        <v>0</v>
      </c>
      <c r="BV433" s="76">
        <f t="shared" si="199"/>
        <v>0</v>
      </c>
      <c r="BW433" s="77">
        <f t="shared" si="204"/>
        <v>0</v>
      </c>
      <c r="BX433" s="38">
        <f t="shared" si="204"/>
        <v>0</v>
      </c>
      <c r="BY433" s="38">
        <f t="shared" si="204"/>
        <v>0</v>
      </c>
      <c r="BZ433" s="38">
        <f t="shared" si="200"/>
        <v>0</v>
      </c>
      <c r="CA433" s="38">
        <f t="shared" si="200"/>
        <v>0</v>
      </c>
      <c r="CB433" s="76">
        <f t="shared" si="200"/>
        <v>0</v>
      </c>
      <c r="CC433" s="28">
        <f t="shared" si="205"/>
        <v>0</v>
      </c>
      <c r="CD433" s="2">
        <f t="shared" si="205"/>
        <v>0</v>
      </c>
      <c r="CE433" s="2">
        <f t="shared" si="205"/>
        <v>0</v>
      </c>
      <c r="CF433" s="2">
        <f t="shared" si="201"/>
        <v>0</v>
      </c>
      <c r="CG433" s="2">
        <f t="shared" si="201"/>
        <v>0</v>
      </c>
      <c r="CH433" s="30">
        <f t="shared" si="201"/>
        <v>0</v>
      </c>
      <c r="CI433" s="76">
        <f>IFERROR(M433/'Class Sum-WR'!M433,0)</f>
        <v>0</v>
      </c>
      <c r="CJ433" s="76">
        <f>IFERROR(M433/'Class Sum-TH'!M433,0)</f>
        <v>0</v>
      </c>
    </row>
    <row r="434" spans="1:88" ht="13.5" thickBot="1" x14ac:dyDescent="0.25">
      <c r="F434" s="78" t="s">
        <v>99</v>
      </c>
      <c r="G434" s="61"/>
      <c r="H434" s="43">
        <f t="shared" si="206"/>
        <v>0</v>
      </c>
      <c r="I434" s="44">
        <f t="shared" si="206"/>
        <v>0</v>
      </c>
      <c r="J434" s="44">
        <f t="shared" si="206"/>
        <v>0</v>
      </c>
      <c r="K434" s="44">
        <f t="shared" si="206"/>
        <v>0</v>
      </c>
      <c r="L434" s="44">
        <f t="shared" si="206"/>
        <v>0</v>
      </c>
      <c r="M434" s="79">
        <f t="shared" si="207"/>
        <v>0</v>
      </c>
      <c r="O434" s="42"/>
      <c r="P434" s="42"/>
      <c r="Q434" s="42"/>
      <c r="R434" s="42"/>
      <c r="S434" s="42"/>
      <c r="T434" s="80" t="s">
        <v>99</v>
      </c>
      <c r="U434" s="44">
        <f>SUMIF($M$252:$M$258,"&lt;&gt;0",U$252:U$258)</f>
        <v>0</v>
      </c>
      <c r="V434" s="44">
        <f>SUMIF($M$252:$M$258,"&lt;&gt;0",V$252:V$258)</f>
        <v>0</v>
      </c>
      <c r="W434" s="44">
        <f>SUMIF($M$252:$M$258,"&lt;&gt;0",W$252:W$258)</f>
        <v>0</v>
      </c>
      <c r="X434" s="44">
        <f>SUMIF($M$252:$M$258,"&lt;&gt;0",X$252:X$258)</f>
        <v>0</v>
      </c>
      <c r="Y434" s="44">
        <f>SUMIF($M$252:$M$258,"&lt;&gt;0",Y$252:Y$258)</f>
        <v>0</v>
      </c>
      <c r="Z434" s="79">
        <f t="shared" si="208"/>
        <v>0</v>
      </c>
      <c r="AA434" s="43">
        <f t="shared" si="209"/>
        <v>0</v>
      </c>
      <c r="AB434" s="44">
        <f t="shared" si="209"/>
        <v>0</v>
      </c>
      <c r="AC434" s="44">
        <f t="shared" si="209"/>
        <v>0</v>
      </c>
      <c r="AD434" s="44">
        <f t="shared" si="209"/>
        <v>0</v>
      </c>
      <c r="AE434" s="45">
        <f t="shared" si="209"/>
        <v>0</v>
      </c>
      <c r="AF434" s="47">
        <f t="shared" si="209"/>
        <v>0</v>
      </c>
      <c r="AG434" s="56" t="str">
        <f t="shared" si="165"/>
        <v/>
      </c>
      <c r="AH434" s="56" t="str">
        <f t="shared" si="165"/>
        <v/>
      </c>
      <c r="AI434" s="56" t="str">
        <f t="shared" si="165"/>
        <v/>
      </c>
      <c r="AJ434" s="56" t="str">
        <f t="shared" si="165"/>
        <v/>
      </c>
      <c r="AK434" s="56" t="str">
        <f t="shared" si="165"/>
        <v/>
      </c>
      <c r="AL434" s="81" t="str">
        <f t="shared" si="165"/>
        <v/>
      </c>
      <c r="AM434" s="43">
        <f t="shared" si="210"/>
        <v>0</v>
      </c>
      <c r="AN434" s="44">
        <f t="shared" si="210"/>
        <v>0</v>
      </c>
      <c r="AO434" s="44">
        <f t="shared" si="210"/>
        <v>0</v>
      </c>
      <c r="AP434" s="44">
        <f t="shared" si="210"/>
        <v>0</v>
      </c>
      <c r="AQ434" s="44">
        <f t="shared" si="210"/>
        <v>0</v>
      </c>
      <c r="AR434" s="79">
        <f t="shared" si="211"/>
        <v>0</v>
      </c>
      <c r="AS434" s="43">
        <f>SUMIF($M$252:$M$258,"&lt;&gt;0",AS$252:AS$258)</f>
        <v>0</v>
      </c>
      <c r="AT434" s="44">
        <f>SUMIF($M$252:$M$258,"&lt;&gt;0",AT$252:AT$258)</f>
        <v>0</v>
      </c>
      <c r="AU434" s="44">
        <f>SUMIF($M$252:$M$258,"&lt;&gt;0",AU$252:AU$258)</f>
        <v>0</v>
      </c>
      <c r="AV434" s="44">
        <f>SUMIF($M$252:$M$258,"&lt;&gt;0",AV$252:AV$258)</f>
        <v>0</v>
      </c>
      <c r="AW434" s="44">
        <f>SUMIF($M$252:$M$258,"&lt;&gt;0",AW$252:AW$258)</f>
        <v>0</v>
      </c>
      <c r="AX434" s="79">
        <f t="shared" si="212"/>
        <v>0</v>
      </c>
      <c r="AY434" s="43">
        <f t="shared" si="213"/>
        <v>0</v>
      </c>
      <c r="AZ434" s="44">
        <f t="shared" si="213"/>
        <v>0</v>
      </c>
      <c r="BA434" s="44">
        <f t="shared" si="213"/>
        <v>0</v>
      </c>
      <c r="BB434" s="44">
        <f t="shared" si="213"/>
        <v>0</v>
      </c>
      <c r="BC434" s="44">
        <f t="shared" si="213"/>
        <v>0</v>
      </c>
      <c r="BD434" s="79">
        <f t="shared" si="213"/>
        <v>0</v>
      </c>
      <c r="BE434" s="82" t="e">
        <f t="shared" si="214"/>
        <v>#DIV/0!</v>
      </c>
      <c r="BF434" s="56" t="e">
        <f t="shared" si="214"/>
        <v>#DIV/0!</v>
      </c>
      <c r="BG434" s="56" t="e">
        <f t="shared" si="214"/>
        <v>#DIV/0!</v>
      </c>
      <c r="BH434" s="56" t="e">
        <f t="shared" si="214"/>
        <v>#DIV/0!</v>
      </c>
      <c r="BI434" s="56" t="e">
        <f t="shared" si="214"/>
        <v>#DIV/0!</v>
      </c>
      <c r="BJ434" s="81" t="e">
        <f t="shared" si="214"/>
        <v>#DIV/0!</v>
      </c>
      <c r="BK434" s="82">
        <f t="shared" si="202"/>
        <v>0</v>
      </c>
      <c r="BL434" s="56">
        <f t="shared" si="202"/>
        <v>0</v>
      </c>
      <c r="BM434" s="56">
        <f t="shared" si="202"/>
        <v>0</v>
      </c>
      <c r="BN434" s="56">
        <f t="shared" si="198"/>
        <v>0</v>
      </c>
      <c r="BO434" s="56">
        <f t="shared" si="198"/>
        <v>0</v>
      </c>
      <c r="BP434" s="81">
        <f t="shared" si="198"/>
        <v>0</v>
      </c>
      <c r="BQ434" s="82">
        <f t="shared" si="203"/>
        <v>0</v>
      </c>
      <c r="BR434" s="56">
        <f t="shared" si="203"/>
        <v>0</v>
      </c>
      <c r="BS434" s="56">
        <f t="shared" si="203"/>
        <v>0</v>
      </c>
      <c r="BT434" s="56">
        <f t="shared" si="199"/>
        <v>0</v>
      </c>
      <c r="BU434" s="56">
        <f t="shared" si="199"/>
        <v>0</v>
      </c>
      <c r="BV434" s="81">
        <f t="shared" si="199"/>
        <v>0</v>
      </c>
      <c r="BW434" s="82">
        <f t="shared" si="204"/>
        <v>0</v>
      </c>
      <c r="BX434" s="56">
        <f t="shared" si="204"/>
        <v>0</v>
      </c>
      <c r="BY434" s="56">
        <f t="shared" si="204"/>
        <v>0</v>
      </c>
      <c r="BZ434" s="56">
        <f t="shared" si="200"/>
        <v>0</v>
      </c>
      <c r="CA434" s="56">
        <f t="shared" si="200"/>
        <v>0</v>
      </c>
      <c r="CB434" s="81">
        <f t="shared" si="200"/>
        <v>0</v>
      </c>
      <c r="CC434" s="43">
        <f t="shared" si="205"/>
        <v>0</v>
      </c>
      <c r="CD434" s="44">
        <f t="shared" si="205"/>
        <v>0</v>
      </c>
      <c r="CE434" s="44">
        <f t="shared" si="205"/>
        <v>0</v>
      </c>
      <c r="CF434" s="44">
        <f t="shared" si="201"/>
        <v>0</v>
      </c>
      <c r="CG434" s="44">
        <f t="shared" si="201"/>
        <v>0</v>
      </c>
      <c r="CH434" s="46">
        <f t="shared" si="201"/>
        <v>0</v>
      </c>
      <c r="CI434" s="81">
        <f>IFERROR(M434/'Class Sum-WR'!M434,0)</f>
        <v>0</v>
      </c>
      <c r="CJ434" s="81">
        <f>IFERROR(M434/'Class Sum-TH'!M434,0)</f>
        <v>0</v>
      </c>
    </row>
    <row r="435" spans="1:88" x14ac:dyDescent="0.2">
      <c r="A435" t="s">
        <v>46</v>
      </c>
      <c r="B435" t="s">
        <v>46</v>
      </c>
      <c r="C435" t="s">
        <v>100</v>
      </c>
      <c r="D435" t="s">
        <v>100</v>
      </c>
      <c r="F435" s="83" t="s">
        <v>101</v>
      </c>
      <c r="G435" s="60"/>
      <c r="H435" s="32">
        <f>SUM(H430:H434)</f>
        <v>-1638.6399999999999</v>
      </c>
      <c r="I435" s="5">
        <f>SUM(I430:I434)</f>
        <v>25492.38</v>
      </c>
      <c r="J435" s="5">
        <f>SUM(J430:J434)</f>
        <v>4115.46</v>
      </c>
      <c r="K435" s="5">
        <f>SUM(K430:K434)</f>
        <v>67243.87</v>
      </c>
      <c r="L435" s="5">
        <f>SUM(L430:L434)</f>
        <v>28944.98</v>
      </c>
      <c r="M435" s="74">
        <f t="shared" si="207"/>
        <v>124158.04999999999</v>
      </c>
      <c r="N435" s="3" t="s">
        <v>49</v>
      </c>
      <c r="O435" t="s">
        <v>49</v>
      </c>
      <c r="P435" t="s">
        <v>100</v>
      </c>
      <c r="Q435" t="s">
        <v>100</v>
      </c>
      <c r="R435"/>
      <c r="T435" s="84" t="s">
        <v>101</v>
      </c>
      <c r="U435" s="5">
        <f>SUM(U430:U434)</f>
        <v>-726.79</v>
      </c>
      <c r="V435" s="5">
        <f>SUM(V430:V434)</f>
        <v>28550.14</v>
      </c>
      <c r="W435" s="5">
        <f>SUM(W430:W434)</f>
        <v>1423.04</v>
      </c>
      <c r="X435" s="5">
        <f>SUM(X430:X434)</f>
        <v>70529.069999999992</v>
      </c>
      <c r="Y435" s="5">
        <f>SUM(Y430:Y434)</f>
        <v>32839.799999999996</v>
      </c>
      <c r="Z435" s="74">
        <f t="shared" si="208"/>
        <v>132615.25999999998</v>
      </c>
      <c r="AA435" s="28">
        <f t="shared" si="209"/>
        <v>-911.84999999999991</v>
      </c>
      <c r="AB435" s="2">
        <f t="shared" si="209"/>
        <v>-3057.7599999999984</v>
      </c>
      <c r="AC435" s="2">
        <f t="shared" si="209"/>
        <v>2692.42</v>
      </c>
      <c r="AD435" s="2">
        <f t="shared" si="209"/>
        <v>-3285.1999999999971</v>
      </c>
      <c r="AE435" s="29">
        <f t="shared" si="209"/>
        <v>-3894.8199999999961</v>
      </c>
      <c r="AF435" s="31">
        <f t="shared" si="209"/>
        <v>-8457.2099999999919</v>
      </c>
      <c r="AG435" s="38">
        <f t="shared" si="165"/>
        <v>1.254626508344914</v>
      </c>
      <c r="AH435" s="38">
        <f t="shared" si="165"/>
        <v>-0.10710140125407436</v>
      </c>
      <c r="AI435" s="38">
        <f t="shared" si="165"/>
        <v>1.8920199010568923</v>
      </c>
      <c r="AJ435" s="38">
        <f t="shared" si="165"/>
        <v>-4.657937500097474E-2</v>
      </c>
      <c r="AK435" s="38">
        <f t="shared" si="165"/>
        <v>-0.11860060049086768</v>
      </c>
      <c r="AL435" s="76">
        <f t="shared" si="165"/>
        <v>-6.3772525122674367E-2</v>
      </c>
      <c r="AM435" s="32">
        <f>SUM(AM430:AM434)</f>
        <v>-1638.6399999999999</v>
      </c>
      <c r="AN435" s="5">
        <f>SUM(AN430:AN434)</f>
        <v>5320.5</v>
      </c>
      <c r="AO435" s="5">
        <f>SUM(AO430:AO434)</f>
        <v>1161.33</v>
      </c>
      <c r="AP435" s="5">
        <f>SUM(AP430:AP434)</f>
        <v>16024.140000000001</v>
      </c>
      <c r="AQ435" s="5">
        <f>SUM(AQ430:AQ434)</f>
        <v>7272.6100000000006</v>
      </c>
      <c r="AR435" s="74">
        <f t="shared" si="211"/>
        <v>28139.940000000002</v>
      </c>
      <c r="AS435" s="32">
        <f>SUM(AS430:AS434)</f>
        <v>-726.79</v>
      </c>
      <c r="AT435" s="5">
        <f>SUM(AT430:AT434)</f>
        <v>6351.03</v>
      </c>
      <c r="AU435" s="5">
        <f>SUM(AU430:AU434)</f>
        <v>665.74999999999989</v>
      </c>
      <c r="AV435" s="5">
        <f>SUM(AV430:AV434)</f>
        <v>21339.86</v>
      </c>
      <c r="AW435" s="5">
        <f>SUM(AW430:AW434)</f>
        <v>9899.11</v>
      </c>
      <c r="AX435" s="74">
        <f t="shared" si="212"/>
        <v>37528.959999999999</v>
      </c>
      <c r="AY435" s="32">
        <f t="shared" si="213"/>
        <v>-911.84999999999991</v>
      </c>
      <c r="AZ435" s="5">
        <f t="shared" si="213"/>
        <v>-1030.5299999999997</v>
      </c>
      <c r="BA435" s="5">
        <f t="shared" si="213"/>
        <v>495.58000000000004</v>
      </c>
      <c r="BB435" s="5">
        <f t="shared" si="213"/>
        <v>-5315.7199999999993</v>
      </c>
      <c r="BC435" s="5">
        <f t="shared" si="213"/>
        <v>-2626.5</v>
      </c>
      <c r="BD435" s="74">
        <f t="shared" si="213"/>
        <v>-9389.0199999999968</v>
      </c>
      <c r="BE435" s="77">
        <f t="shared" si="214"/>
        <v>1.254626508344914</v>
      </c>
      <c r="BF435" s="38">
        <f t="shared" si="214"/>
        <v>-0.16226186933458034</v>
      </c>
      <c r="BG435" s="38">
        <f t="shared" si="214"/>
        <v>0.74439354111903888</v>
      </c>
      <c r="BH435" s="38">
        <f t="shared" si="214"/>
        <v>-0.24909816652967728</v>
      </c>
      <c r="BI435" s="38">
        <f t="shared" si="214"/>
        <v>-0.26532688292179801</v>
      </c>
      <c r="BJ435" s="76">
        <f t="shared" si="214"/>
        <v>-0.25018066048193172</v>
      </c>
      <c r="BK435" s="77">
        <f t="shared" si="202"/>
        <v>1</v>
      </c>
      <c r="BL435" s="38">
        <f t="shared" si="202"/>
        <v>0.20870942611086135</v>
      </c>
      <c r="BM435" s="38">
        <f t="shared" si="202"/>
        <v>0.28218716741263428</v>
      </c>
      <c r="BN435" s="38">
        <f t="shared" si="198"/>
        <v>0.23829889624139722</v>
      </c>
      <c r="BO435" s="38">
        <f t="shared" si="198"/>
        <v>0.2512563491147688</v>
      </c>
      <c r="BP435" s="76">
        <f t="shared" si="198"/>
        <v>0.22664611758963679</v>
      </c>
      <c r="BQ435" s="77">
        <f t="shared" si="203"/>
        <v>1</v>
      </c>
      <c r="BR435" s="38">
        <f t="shared" si="203"/>
        <v>0.22245179883531219</v>
      </c>
      <c r="BS435" s="38">
        <f t="shared" si="203"/>
        <v>0.46783646278389918</v>
      </c>
      <c r="BT435" s="38">
        <f t="shared" si="199"/>
        <v>0.30256828850855405</v>
      </c>
      <c r="BU435" s="38">
        <f t="shared" si="199"/>
        <v>0.30143636684754482</v>
      </c>
      <c r="BV435" s="76">
        <f t="shared" si="199"/>
        <v>0.2829912635996793</v>
      </c>
      <c r="BW435" s="77">
        <f t="shared" si="204"/>
        <v>0</v>
      </c>
      <c r="BX435" s="38">
        <f t="shared" si="204"/>
        <v>-1.3742372724450835E-2</v>
      </c>
      <c r="BY435" s="38">
        <f t="shared" si="204"/>
        <v>-0.1856492953712649</v>
      </c>
      <c r="BZ435" s="38">
        <f t="shared" si="200"/>
        <v>-6.4269392267156833E-2</v>
      </c>
      <c r="CA435" s="38">
        <f t="shared" si="200"/>
        <v>-5.0180017732776028E-2</v>
      </c>
      <c r="CB435" s="76">
        <f t="shared" si="200"/>
        <v>-5.6345146010042507E-2</v>
      </c>
      <c r="CC435" s="28">
        <f t="shared" si="205"/>
        <v>0</v>
      </c>
      <c r="CD435" s="2">
        <f t="shared" si="205"/>
        <v>-137.42372724450834</v>
      </c>
      <c r="CE435" s="2">
        <f t="shared" si="205"/>
        <v>-1856.4929537126491</v>
      </c>
      <c r="CF435" s="2">
        <f t="shared" si="201"/>
        <v>-642.69392267156832</v>
      </c>
      <c r="CG435" s="2">
        <f t="shared" si="201"/>
        <v>-501.80017732776025</v>
      </c>
      <c r="CH435" s="30">
        <f t="shared" si="201"/>
        <v>-563.45146010042504</v>
      </c>
      <c r="CI435" s="76">
        <f>IFERROR(M435/'Class Sum-WR'!M435,0)</f>
        <v>0.16162566153852079</v>
      </c>
      <c r="CJ435" s="76">
        <f>IFERROR(M435/'Class Sum-TH'!M435,0)</f>
        <v>0.56018109257151472</v>
      </c>
    </row>
    <row r="436" spans="1:88" ht="13.5" thickBot="1" x14ac:dyDescent="0.25">
      <c r="A436" t="s">
        <v>46</v>
      </c>
      <c r="B436" t="s">
        <v>46</v>
      </c>
      <c r="C436" t="s">
        <v>100</v>
      </c>
      <c r="D436" t="s">
        <v>100</v>
      </c>
      <c r="F436" s="78" t="s">
        <v>102</v>
      </c>
      <c r="G436" s="61"/>
      <c r="H436" s="48">
        <f>SUMIFS(H$7:H$377,$B$7:$B$377,$B436,$D$7:$D$377,$D436)</f>
        <v>-643.72</v>
      </c>
      <c r="I436" s="49">
        <f>SUMIFS(I$7:I$377,$B$7:$B$377,$B436,$D$7:$D$377,$D436)</f>
        <v>9274.5400000000009</v>
      </c>
      <c r="J436" s="49">
        <f>SUMIFS(J$7:J$377,$B$7:$B$377,$B436,$D$7:$D$377,$D436)</f>
        <v>1735.88</v>
      </c>
      <c r="K436" s="49">
        <f>SUMIFS(K$7:K$377,$B$7:$B$377,$B436,$D$7:$D$377,$D436)</f>
        <v>23241.739999999998</v>
      </c>
      <c r="L436" s="49">
        <f>SUMIFS(L$7:L$377,$B$7:$B$377,$B436,$D$7:$D$377,$D436)</f>
        <v>9887.06</v>
      </c>
      <c r="M436" s="79">
        <f t="shared" si="207"/>
        <v>43495.5</v>
      </c>
      <c r="N436" s="3" t="s">
        <v>49</v>
      </c>
      <c r="O436" s="42" t="s">
        <v>49</v>
      </c>
      <c r="P436" s="42" t="s">
        <v>100</v>
      </c>
      <c r="Q436" s="42" t="s">
        <v>100</v>
      </c>
      <c r="R436" s="42"/>
      <c r="S436" s="42"/>
      <c r="T436" s="80" t="s">
        <v>102</v>
      </c>
      <c r="U436" s="49">
        <f>SUMIFS(U$7:U$377,$M$7:$M$377,"&lt;&gt;0",$O$7:$O$377,$O436,$Q$7:$Q$377,$Q436)</f>
        <v>-352.78</v>
      </c>
      <c r="V436" s="49">
        <f>SUMIFS(V$7:V$377,$M$7:$M$377,"&lt;&gt;0",$O$7:$O$377,$O436,$Q$7:$Q$377,$Q436)</f>
        <v>16125.86</v>
      </c>
      <c r="W436" s="49">
        <f>SUMIFS(W$7:W$377,$M$7:$M$377,"&lt;&gt;0",$O$7:$O$377,$O436,$Q$7:$Q$377,$Q436)</f>
        <v>734.28</v>
      </c>
      <c r="X436" s="49">
        <f>SUMIFS(X$7:X$377,$M$7:$M$377,"&lt;&gt;0",$O$7:$O$377,$O436,$Q$7:$Q$377,$Q436)</f>
        <v>38930.82</v>
      </c>
      <c r="Y436" s="49">
        <f>SUMIFS(Y$7:Y$377,$M$7:$M$377,"&lt;&gt;0",$O$7:$O$377,$O436,$Q$7:$Q$377,$Q436)</f>
        <v>17118.47</v>
      </c>
      <c r="Z436" s="79">
        <f t="shared" si="208"/>
        <v>72556.649999999994</v>
      </c>
      <c r="AA436" s="43">
        <f t="shared" si="209"/>
        <v>-290.94000000000005</v>
      </c>
      <c r="AB436" s="44">
        <f t="shared" si="209"/>
        <v>-6851.32</v>
      </c>
      <c r="AC436" s="44">
        <f t="shared" si="209"/>
        <v>1001.6000000000001</v>
      </c>
      <c r="AD436" s="44">
        <f t="shared" si="209"/>
        <v>-15689.080000000002</v>
      </c>
      <c r="AE436" s="45">
        <f t="shared" si="209"/>
        <v>-7231.4100000000017</v>
      </c>
      <c r="AF436" s="47">
        <f t="shared" si="209"/>
        <v>-29061.149999999994</v>
      </c>
      <c r="AG436" s="56">
        <f t="shared" si="165"/>
        <v>0.82470661602131667</v>
      </c>
      <c r="AH436" s="56">
        <f t="shared" si="165"/>
        <v>-0.42486540252736904</v>
      </c>
      <c r="AI436" s="56">
        <f t="shared" si="165"/>
        <v>1.3640573078389717</v>
      </c>
      <c r="AJ436" s="56">
        <f t="shared" si="165"/>
        <v>-0.40299896072058083</v>
      </c>
      <c r="AK436" s="56">
        <f t="shared" si="165"/>
        <v>-0.42243319642468052</v>
      </c>
      <c r="AL436" s="81">
        <f t="shared" si="165"/>
        <v>-0.40053048204403036</v>
      </c>
      <c r="AM436" s="48">
        <f>SUMIFS(AM$7:AM$377,$B$7:$B$377,$B436,$D$7:$D$377,$D436)</f>
        <v>-643.72</v>
      </c>
      <c r="AN436" s="49">
        <f>SUMIFS(AN$7:AN$377,$B$7:$B$377,$B436,$D$7:$D$377,$D436)</f>
        <v>1853.83</v>
      </c>
      <c r="AO436" s="49">
        <f>SUMIFS(AO$7:AO$377,$B$7:$B$377,$B436,$D$7:$D$377,$D436)</f>
        <v>605.29000000000008</v>
      </c>
      <c r="AP436" s="49">
        <f>SUMIFS(AP$7:AP$377,$B$7:$B$377,$B436,$D$7:$D$377,$D436)</f>
        <v>5623.25</v>
      </c>
      <c r="AQ436" s="49">
        <f>SUMIFS(AQ$7:AQ$377,$B$7:$B$377,$B436,$D$7:$D$377,$D436)</f>
        <v>2417.1699999999996</v>
      </c>
      <c r="AR436" s="79">
        <f t="shared" si="211"/>
        <v>9855.82</v>
      </c>
      <c r="AS436" s="48">
        <f>SUMIFS(AS$7:AS$377,$M$7:$M$377,"&lt;&gt;0",$O$7:$O$377,$O436,$Q$7:$Q$377,$Q436)</f>
        <v>-352.78</v>
      </c>
      <c r="AT436" s="49">
        <f>SUMIFS(AT$7:AT$377,$M$7:$M$377,"&lt;&gt;0",$O$7:$O$377,$O436,$Q$7:$Q$377,$Q436)</f>
        <v>3608.3100000000004</v>
      </c>
      <c r="AU436" s="49">
        <f>SUMIFS(AU$7:AU$377,$M$7:$M$377,"&lt;&gt;0",$O$7:$O$377,$O436,$Q$7:$Q$377,$Q436)</f>
        <v>282.93999999999994</v>
      </c>
      <c r="AV436" s="49">
        <f>SUMIFS(AV$7:AV$377,$M$7:$M$377,"&lt;&gt;0",$O$7:$O$377,$O436,$Q$7:$Q$377,$Q436)</f>
        <v>11978.390000000001</v>
      </c>
      <c r="AW436" s="49">
        <f>SUMIFS(AW$7:AW$377,$M$7:$M$377,"&lt;&gt;0",$O$7:$O$377,$O436,$Q$7:$Q$377,$Q436)</f>
        <v>5166.51</v>
      </c>
      <c r="AX436" s="79">
        <f t="shared" si="212"/>
        <v>20683.370000000003</v>
      </c>
      <c r="AY436" s="48">
        <f t="shared" si="213"/>
        <v>-290.94000000000005</v>
      </c>
      <c r="AZ436" s="49">
        <f t="shared" si="213"/>
        <v>-1754.4800000000005</v>
      </c>
      <c r="BA436" s="49">
        <f t="shared" si="213"/>
        <v>322.35000000000014</v>
      </c>
      <c r="BB436" s="49">
        <f t="shared" si="213"/>
        <v>-6355.1400000000012</v>
      </c>
      <c r="BC436" s="49">
        <f t="shared" si="213"/>
        <v>-2749.3400000000006</v>
      </c>
      <c r="BD436" s="79">
        <f t="shared" si="213"/>
        <v>-10827.550000000003</v>
      </c>
      <c r="BE436" s="82">
        <f t="shared" si="214"/>
        <v>0.82470661602131667</v>
      </c>
      <c r="BF436" s="56">
        <f t="shared" si="214"/>
        <v>-0.48623316732764099</v>
      </c>
      <c r="BG436" s="56">
        <f t="shared" si="214"/>
        <v>1.1392874814448299</v>
      </c>
      <c r="BH436" s="56">
        <f t="shared" si="214"/>
        <v>-0.53055043290458903</v>
      </c>
      <c r="BI436" s="56">
        <f t="shared" si="214"/>
        <v>-0.53214645863455223</v>
      </c>
      <c r="BJ436" s="81">
        <f t="shared" si="214"/>
        <v>-0.52349061105612871</v>
      </c>
      <c r="BK436" s="82">
        <f t="shared" si="202"/>
        <v>1</v>
      </c>
      <c r="BL436" s="56">
        <f t="shared" si="202"/>
        <v>0.1998837678202908</v>
      </c>
      <c r="BM436" s="56">
        <f t="shared" si="202"/>
        <v>0.34869345807313873</v>
      </c>
      <c r="BN436" s="56">
        <f t="shared" si="198"/>
        <v>0.24194617098375598</v>
      </c>
      <c r="BO436" s="56">
        <f t="shared" si="198"/>
        <v>0.24447813606876057</v>
      </c>
      <c r="BP436" s="81">
        <f t="shared" si="198"/>
        <v>0.22659401547286501</v>
      </c>
      <c r="BQ436" s="82">
        <f t="shared" si="203"/>
        <v>1</v>
      </c>
      <c r="BR436" s="56">
        <f t="shared" si="203"/>
        <v>0.22375922896515288</v>
      </c>
      <c r="BS436" s="56">
        <f t="shared" si="203"/>
        <v>0.38532984692487871</v>
      </c>
      <c r="BT436" s="56">
        <f t="shared" si="199"/>
        <v>0.30768398918902817</v>
      </c>
      <c r="BU436" s="56">
        <f t="shared" si="199"/>
        <v>0.30180909859350746</v>
      </c>
      <c r="BV436" s="81">
        <f t="shared" si="199"/>
        <v>0.28506511808359403</v>
      </c>
      <c r="BW436" s="82">
        <f t="shared" si="204"/>
        <v>0</v>
      </c>
      <c r="BX436" s="56">
        <f t="shared" si="204"/>
        <v>-2.3875461144862081E-2</v>
      </c>
      <c r="BY436" s="56">
        <f t="shared" si="204"/>
        <v>-3.6636388851739976E-2</v>
      </c>
      <c r="BZ436" s="56">
        <f t="shared" si="200"/>
        <v>-6.5737818205272192E-2</v>
      </c>
      <c r="CA436" s="56">
        <f t="shared" si="200"/>
        <v>-5.7330962524746898E-2</v>
      </c>
      <c r="CB436" s="81">
        <f t="shared" si="200"/>
        <v>-5.847110261072902E-2</v>
      </c>
      <c r="CC436" s="43">
        <f t="shared" si="205"/>
        <v>0</v>
      </c>
      <c r="CD436" s="44">
        <f t="shared" si="205"/>
        <v>-238.75461144862081</v>
      </c>
      <c r="CE436" s="44">
        <f t="shared" si="205"/>
        <v>-366.36388851739974</v>
      </c>
      <c r="CF436" s="44">
        <f t="shared" si="201"/>
        <v>-657.37818205272197</v>
      </c>
      <c r="CG436" s="44">
        <f t="shared" si="201"/>
        <v>-573.30962524746894</v>
      </c>
      <c r="CH436" s="46">
        <f t="shared" si="201"/>
        <v>-584.71102610729019</v>
      </c>
      <c r="CI436" s="81">
        <f>IFERROR(M436/'Class Sum-WR'!M436,0)</f>
        <v>0.19134091464876796</v>
      </c>
      <c r="CJ436" s="81">
        <f>IFERROR(M436/'Class Sum-TH'!M436,0)</f>
        <v>0.56794166439792926</v>
      </c>
    </row>
    <row r="437" spans="1:88" hidden="1" outlineLevel="1" x14ac:dyDescent="0.2">
      <c r="F437"/>
      <c r="H437"/>
      <c r="I437"/>
      <c r="J437"/>
      <c r="K437"/>
      <c r="L437"/>
      <c r="M437"/>
      <c r="O437"/>
      <c r="P437"/>
      <c r="Q437"/>
      <c r="R437"/>
      <c r="U437"/>
      <c r="V437"/>
      <c r="W437"/>
      <c r="X437"/>
      <c r="Y437"/>
      <c r="Z437"/>
      <c r="AA437" s="2"/>
      <c r="AB437" s="2"/>
      <c r="AC437" s="2"/>
      <c r="AD437" s="2"/>
      <c r="AE437" s="2"/>
      <c r="AF437" s="3"/>
      <c r="AG437" s="38"/>
      <c r="AH437" s="38"/>
      <c r="AI437" s="38"/>
      <c r="AJ437" s="38"/>
      <c r="AK437" s="38"/>
      <c r="AL437" s="85"/>
      <c r="BE437" s="38"/>
      <c r="BF437" s="38"/>
      <c r="BG437" s="38"/>
      <c r="BH437" s="38"/>
      <c r="BI437" s="38"/>
      <c r="BJ437" s="38"/>
      <c r="BK437" s="38"/>
      <c r="BL437" s="38"/>
      <c r="BM437" s="38"/>
      <c r="BN437" s="38"/>
      <c r="BO437" s="38"/>
      <c r="BP437" s="38"/>
      <c r="BQ437" s="38"/>
      <c r="BR437" s="38"/>
      <c r="BS437" s="38"/>
      <c r="BT437" s="38"/>
      <c r="BU437" s="38"/>
      <c r="BV437" s="38"/>
      <c r="BW437" s="38"/>
      <c r="BX437" s="38"/>
      <c r="BY437" s="38"/>
      <c r="BZ437" s="38"/>
      <c r="CA437" s="38"/>
      <c r="CB437" s="38"/>
      <c r="CC437" s="2"/>
      <c r="CD437" s="2"/>
      <c r="CE437" s="2"/>
      <c r="CF437" s="2"/>
      <c r="CG437" s="2"/>
      <c r="CH437" s="2"/>
    </row>
    <row r="438" spans="1:88" hidden="1" outlineLevel="1" x14ac:dyDescent="0.2">
      <c r="F438" s="62" t="s">
        <v>103</v>
      </c>
      <c r="G438" s="63"/>
      <c r="H438" s="64">
        <f t="shared" ref="H438:L441" si="215">SUMIF($E$14:$E$377,$F438,H$14:H$377)</f>
        <v>0</v>
      </c>
      <c r="I438" s="65">
        <f t="shared" si="215"/>
        <v>0</v>
      </c>
      <c r="J438" s="65">
        <f t="shared" si="215"/>
        <v>0</v>
      </c>
      <c r="K438" s="65">
        <f t="shared" si="215"/>
        <v>0</v>
      </c>
      <c r="L438" s="65">
        <f t="shared" si="215"/>
        <v>0</v>
      </c>
      <c r="M438" s="66">
        <f t="shared" ref="M438:M443" si="216">SUM(H438:L438)</f>
        <v>0</v>
      </c>
      <c r="O438" s="67"/>
      <c r="P438" s="67"/>
      <c r="Q438" s="67"/>
      <c r="R438" s="67"/>
      <c r="S438" s="67"/>
      <c r="T438" s="68" t="s">
        <v>103</v>
      </c>
      <c r="U438" s="65">
        <f>SUMIF($M$259:$M$265,"&lt;&gt;0",U$259:U$265)</f>
        <v>0</v>
      </c>
      <c r="V438" s="65">
        <f>SUMIF($M$259:$M$265,"&lt;&gt;0",V$259:V$265)</f>
        <v>0</v>
      </c>
      <c r="W438" s="65">
        <f>SUMIF($M$259:$M$265,"&lt;&gt;0",W$259:W$265)</f>
        <v>0</v>
      </c>
      <c r="X438" s="65">
        <f>SUMIF($M$259:$M$265,"&lt;&gt;0",X$259:X$265)</f>
        <v>0</v>
      </c>
      <c r="Y438" s="65">
        <f>SUMIF($M$259:$M$265,"&lt;&gt;0",Y$259:Y$265)</f>
        <v>0</v>
      </c>
      <c r="Z438" s="66">
        <f t="shared" ref="Z438:Z443" si="217">SUM(U438:Y438)</f>
        <v>0</v>
      </c>
      <c r="AA438" s="64">
        <f t="shared" ref="AA438:AF443" si="218">+H438-U438</f>
        <v>0</v>
      </c>
      <c r="AB438" s="65">
        <f t="shared" si="218"/>
        <v>0</v>
      </c>
      <c r="AC438" s="65">
        <f t="shared" si="218"/>
        <v>0</v>
      </c>
      <c r="AD438" s="65">
        <f t="shared" si="218"/>
        <v>0</v>
      </c>
      <c r="AE438" s="86">
        <f t="shared" si="218"/>
        <v>0</v>
      </c>
      <c r="AF438" s="87">
        <f t="shared" si="218"/>
        <v>0</v>
      </c>
      <c r="AG438" s="72" t="str">
        <f t="shared" si="165"/>
        <v/>
      </c>
      <c r="AH438" s="70" t="str">
        <f t="shared" si="165"/>
        <v/>
      </c>
      <c r="AI438" s="70" t="str">
        <f t="shared" si="165"/>
        <v/>
      </c>
      <c r="AJ438" s="70" t="str">
        <f t="shared" si="165"/>
        <v/>
      </c>
      <c r="AK438" s="89" t="str">
        <f t="shared" si="165"/>
        <v/>
      </c>
      <c r="AL438" s="90" t="str">
        <f t="shared" si="165"/>
        <v/>
      </c>
      <c r="AM438" s="64">
        <f t="shared" ref="AM438:AQ441" si="219">SUMIF($E$14:$E$377,$F438,AM$14:AM$377)</f>
        <v>0</v>
      </c>
      <c r="AN438" s="65">
        <f t="shared" si="219"/>
        <v>0</v>
      </c>
      <c r="AO438" s="65">
        <f t="shared" si="219"/>
        <v>0</v>
      </c>
      <c r="AP438" s="65">
        <f t="shared" si="219"/>
        <v>0</v>
      </c>
      <c r="AQ438" s="65">
        <f t="shared" si="219"/>
        <v>0</v>
      </c>
      <c r="AR438" s="66">
        <f t="shared" ref="AR438:AR443" si="220">SUM(AM438:AQ438)</f>
        <v>0</v>
      </c>
      <c r="AS438" s="64">
        <f>SUMIF($M$259:$M$265,"&lt;&gt;0",AS$259:AS$265)</f>
        <v>0</v>
      </c>
      <c r="AT438" s="65">
        <f>SUMIF($M$259:$M$265,"&lt;&gt;0",AT$259:AT$265)</f>
        <v>0</v>
      </c>
      <c r="AU438" s="65">
        <f>SUMIF($M$259:$M$265,"&lt;&gt;0",AU$259:AU$265)</f>
        <v>0</v>
      </c>
      <c r="AV438" s="65">
        <f>SUMIF($M$259:$M$265,"&lt;&gt;0",AV$259:AV$265)</f>
        <v>0</v>
      </c>
      <c r="AW438" s="65">
        <f>SUMIF($M$259:$M$265,"&lt;&gt;0",AW$259:AW$265)</f>
        <v>0</v>
      </c>
      <c r="AX438" s="66">
        <f t="shared" ref="AX438:AX443" si="221">SUM(AS438:AW438)</f>
        <v>0</v>
      </c>
      <c r="AY438" s="64">
        <f t="shared" ref="AY438:BD443" si="222">+AM438-AS438</f>
        <v>0</v>
      </c>
      <c r="AZ438" s="65">
        <f t="shared" si="222"/>
        <v>0</v>
      </c>
      <c r="BA438" s="65">
        <f t="shared" si="222"/>
        <v>0</v>
      </c>
      <c r="BB438" s="65">
        <f t="shared" si="222"/>
        <v>0</v>
      </c>
      <c r="BC438" s="65">
        <f t="shared" si="222"/>
        <v>0</v>
      </c>
      <c r="BD438" s="66">
        <f t="shared" si="222"/>
        <v>0</v>
      </c>
      <c r="BE438" s="72" t="e">
        <f t="shared" ref="BE438:BJ443" si="223">AY438/AS438</f>
        <v>#DIV/0!</v>
      </c>
      <c r="BF438" s="70" t="e">
        <f t="shared" si="223"/>
        <v>#DIV/0!</v>
      </c>
      <c r="BG438" s="70" t="e">
        <f t="shared" si="223"/>
        <v>#DIV/0!</v>
      </c>
      <c r="BH438" s="70" t="e">
        <f t="shared" si="223"/>
        <v>#DIV/0!</v>
      </c>
      <c r="BI438" s="70" t="e">
        <f t="shared" si="223"/>
        <v>#DIV/0!</v>
      </c>
      <c r="BJ438" s="71" t="e">
        <f t="shared" si="223"/>
        <v>#DIV/0!</v>
      </c>
      <c r="BK438" s="72">
        <f t="shared" si="202"/>
        <v>0</v>
      </c>
      <c r="BL438" s="70">
        <f t="shared" si="202"/>
        <v>0</v>
      </c>
      <c r="BM438" s="70">
        <f t="shared" si="202"/>
        <v>0</v>
      </c>
      <c r="BN438" s="70">
        <f t="shared" si="198"/>
        <v>0</v>
      </c>
      <c r="BO438" s="70">
        <f t="shared" si="198"/>
        <v>0</v>
      </c>
      <c r="BP438" s="71">
        <f t="shared" si="198"/>
        <v>0</v>
      </c>
      <c r="BQ438" s="72">
        <f t="shared" si="203"/>
        <v>0</v>
      </c>
      <c r="BR438" s="70">
        <f t="shared" si="203"/>
        <v>0</v>
      </c>
      <c r="BS438" s="70">
        <f t="shared" si="203"/>
        <v>0</v>
      </c>
      <c r="BT438" s="70">
        <f t="shared" si="199"/>
        <v>0</v>
      </c>
      <c r="BU438" s="70">
        <f t="shared" si="199"/>
        <v>0</v>
      </c>
      <c r="BV438" s="71">
        <f t="shared" si="199"/>
        <v>0</v>
      </c>
      <c r="BW438" s="72">
        <f t="shared" si="204"/>
        <v>0</v>
      </c>
      <c r="BX438" s="70">
        <f t="shared" si="204"/>
        <v>0</v>
      </c>
      <c r="BY438" s="70">
        <f t="shared" si="204"/>
        <v>0</v>
      </c>
      <c r="BZ438" s="70">
        <f t="shared" si="200"/>
        <v>0</v>
      </c>
      <c r="CA438" s="70">
        <f t="shared" si="200"/>
        <v>0</v>
      </c>
      <c r="CB438" s="71">
        <f t="shared" si="200"/>
        <v>0</v>
      </c>
      <c r="CC438" s="64">
        <f t="shared" si="205"/>
        <v>0</v>
      </c>
      <c r="CD438" s="65">
        <f t="shared" si="205"/>
        <v>0</v>
      </c>
      <c r="CE438" s="65">
        <f t="shared" si="205"/>
        <v>0</v>
      </c>
      <c r="CF438" s="65">
        <f t="shared" si="201"/>
        <v>0</v>
      </c>
      <c r="CG438" s="65">
        <f t="shared" si="201"/>
        <v>0</v>
      </c>
      <c r="CH438" s="69">
        <f t="shared" si="201"/>
        <v>0</v>
      </c>
      <c r="CI438" s="71">
        <f>IFERROR(M438/'Class Sum-WR'!M438,0)</f>
        <v>0</v>
      </c>
      <c r="CJ438" s="71"/>
    </row>
    <row r="439" spans="1:88" hidden="1" outlineLevel="1" x14ac:dyDescent="0.2">
      <c r="F439" s="73" t="s">
        <v>104</v>
      </c>
      <c r="G439" s="60"/>
      <c r="H439" s="28">
        <f t="shared" si="215"/>
        <v>0</v>
      </c>
      <c r="I439" s="2">
        <f t="shared" si="215"/>
        <v>0</v>
      </c>
      <c r="J439" s="2">
        <f t="shared" si="215"/>
        <v>0</v>
      </c>
      <c r="K439" s="2">
        <f t="shared" si="215"/>
        <v>0</v>
      </c>
      <c r="L439" s="2">
        <f t="shared" si="215"/>
        <v>0</v>
      </c>
      <c r="M439" s="74">
        <f t="shared" si="216"/>
        <v>0</v>
      </c>
      <c r="O439"/>
      <c r="P439"/>
      <c r="Q439"/>
      <c r="R439"/>
      <c r="T439" s="75" t="s">
        <v>104</v>
      </c>
      <c r="U439" s="2">
        <f>SUMIF($M$266:$M$272,"&lt;&gt;0",U$266:U$272)</f>
        <v>0</v>
      </c>
      <c r="V439" s="2">
        <f>SUMIF($M$266:$M$272,"&lt;&gt;0",V$266:V$272)</f>
        <v>0</v>
      </c>
      <c r="W439" s="2">
        <f>SUMIF($M$266:$M$272,"&lt;&gt;0",W$266:W$272)</f>
        <v>0</v>
      </c>
      <c r="X439" s="2">
        <f>SUMIF($M$266:$M$272,"&lt;&gt;0",X$266:X$272)</f>
        <v>0</v>
      </c>
      <c r="Y439" s="2">
        <f>SUMIF($M$266:$M$272,"&lt;&gt;0",Y$266:Y$272)</f>
        <v>0</v>
      </c>
      <c r="Z439" s="74">
        <f t="shared" si="217"/>
        <v>0</v>
      </c>
      <c r="AA439" s="28">
        <f t="shared" si="218"/>
        <v>0</v>
      </c>
      <c r="AB439" s="2">
        <f t="shared" si="218"/>
        <v>0</v>
      </c>
      <c r="AC439" s="2">
        <f t="shared" si="218"/>
        <v>0</v>
      </c>
      <c r="AD439" s="2">
        <f t="shared" si="218"/>
        <v>0</v>
      </c>
      <c r="AE439" s="29">
        <f t="shared" si="218"/>
        <v>0</v>
      </c>
      <c r="AF439" s="31">
        <f t="shared" si="218"/>
        <v>0</v>
      </c>
      <c r="AG439" s="77" t="str">
        <f t="shared" si="165"/>
        <v/>
      </c>
      <c r="AH439" s="38" t="str">
        <f t="shared" si="165"/>
        <v/>
      </c>
      <c r="AI439" s="38" t="str">
        <f t="shared" si="165"/>
        <v/>
      </c>
      <c r="AJ439" s="38" t="str">
        <f t="shared" si="165"/>
        <v/>
      </c>
      <c r="AK439" s="39" t="str">
        <f t="shared" si="165"/>
        <v/>
      </c>
      <c r="AL439" s="40" t="str">
        <f t="shared" si="165"/>
        <v/>
      </c>
      <c r="AM439" s="28">
        <f t="shared" si="219"/>
        <v>0</v>
      </c>
      <c r="AN439" s="2">
        <f t="shared" si="219"/>
        <v>0</v>
      </c>
      <c r="AO439" s="2">
        <f t="shared" si="219"/>
        <v>0</v>
      </c>
      <c r="AP439" s="2">
        <f t="shared" si="219"/>
        <v>0</v>
      </c>
      <c r="AQ439" s="2">
        <f t="shared" si="219"/>
        <v>0</v>
      </c>
      <c r="AR439" s="74">
        <f t="shared" si="220"/>
        <v>0</v>
      </c>
      <c r="AS439" s="28">
        <f>SUMIF($M$266:$M$272,"&lt;&gt;0",AS$266:AS$272)</f>
        <v>0</v>
      </c>
      <c r="AT439" s="2">
        <f>SUMIF($M$266:$M$272,"&lt;&gt;0",AT$266:AT$272)</f>
        <v>0</v>
      </c>
      <c r="AU439" s="2">
        <f>SUMIF($M$266:$M$272,"&lt;&gt;0",AU$266:AU$272)</f>
        <v>0</v>
      </c>
      <c r="AV439" s="2">
        <f>SUMIF($M$266:$M$272,"&lt;&gt;0",AV$266:AV$272)</f>
        <v>0</v>
      </c>
      <c r="AW439" s="2">
        <f>SUMIF($M$266:$M$272,"&lt;&gt;0",AW$266:AW$272)</f>
        <v>0</v>
      </c>
      <c r="AX439" s="74">
        <f t="shared" si="221"/>
        <v>0</v>
      </c>
      <c r="AY439" s="28">
        <f t="shared" si="222"/>
        <v>0</v>
      </c>
      <c r="AZ439" s="2">
        <f t="shared" si="222"/>
        <v>0</v>
      </c>
      <c r="BA439" s="2">
        <f t="shared" si="222"/>
        <v>0</v>
      </c>
      <c r="BB439" s="2">
        <f t="shared" si="222"/>
        <v>0</v>
      </c>
      <c r="BC439" s="2">
        <f t="shared" si="222"/>
        <v>0</v>
      </c>
      <c r="BD439" s="74">
        <f t="shared" si="222"/>
        <v>0</v>
      </c>
      <c r="BE439" s="77" t="e">
        <f t="shared" si="223"/>
        <v>#DIV/0!</v>
      </c>
      <c r="BF439" s="38" t="e">
        <f t="shared" si="223"/>
        <v>#DIV/0!</v>
      </c>
      <c r="BG439" s="38" t="e">
        <f t="shared" si="223"/>
        <v>#DIV/0!</v>
      </c>
      <c r="BH439" s="38" t="e">
        <f t="shared" si="223"/>
        <v>#DIV/0!</v>
      </c>
      <c r="BI439" s="38" t="e">
        <f t="shared" si="223"/>
        <v>#DIV/0!</v>
      </c>
      <c r="BJ439" s="76" t="e">
        <f t="shared" si="223"/>
        <v>#DIV/0!</v>
      </c>
      <c r="BK439" s="77">
        <f t="shared" si="202"/>
        <v>0</v>
      </c>
      <c r="BL439" s="38">
        <f t="shared" si="202"/>
        <v>0</v>
      </c>
      <c r="BM439" s="38">
        <f t="shared" si="202"/>
        <v>0</v>
      </c>
      <c r="BN439" s="38">
        <f t="shared" si="198"/>
        <v>0</v>
      </c>
      <c r="BO439" s="38">
        <f t="shared" si="198"/>
        <v>0</v>
      </c>
      <c r="BP439" s="76">
        <f t="shared" si="198"/>
        <v>0</v>
      </c>
      <c r="BQ439" s="77">
        <f t="shared" si="203"/>
        <v>0</v>
      </c>
      <c r="BR439" s="38">
        <f t="shared" si="203"/>
        <v>0</v>
      </c>
      <c r="BS439" s="38">
        <f t="shared" si="203"/>
        <v>0</v>
      </c>
      <c r="BT439" s="38">
        <f t="shared" si="199"/>
        <v>0</v>
      </c>
      <c r="BU439" s="38">
        <f t="shared" si="199"/>
        <v>0</v>
      </c>
      <c r="BV439" s="76">
        <f t="shared" si="199"/>
        <v>0</v>
      </c>
      <c r="BW439" s="77">
        <f t="shared" si="204"/>
        <v>0</v>
      </c>
      <c r="BX439" s="38">
        <f t="shared" si="204"/>
        <v>0</v>
      </c>
      <c r="BY439" s="38">
        <f t="shared" si="204"/>
        <v>0</v>
      </c>
      <c r="BZ439" s="38">
        <f t="shared" si="200"/>
        <v>0</v>
      </c>
      <c r="CA439" s="38">
        <f t="shared" si="200"/>
        <v>0</v>
      </c>
      <c r="CB439" s="76">
        <f t="shared" si="200"/>
        <v>0</v>
      </c>
      <c r="CC439" s="28">
        <f t="shared" si="205"/>
        <v>0</v>
      </c>
      <c r="CD439" s="2">
        <f t="shared" si="205"/>
        <v>0</v>
      </c>
      <c r="CE439" s="2">
        <f t="shared" si="205"/>
        <v>0</v>
      </c>
      <c r="CF439" s="2">
        <f t="shared" si="201"/>
        <v>0</v>
      </c>
      <c r="CG439" s="2">
        <f t="shared" si="201"/>
        <v>0</v>
      </c>
      <c r="CH439" s="30">
        <f t="shared" si="201"/>
        <v>0</v>
      </c>
      <c r="CI439" s="76">
        <f>IFERROR(M439/'Class Sum-WR'!M439,0)</f>
        <v>0</v>
      </c>
      <c r="CJ439" s="76"/>
    </row>
    <row r="440" spans="1:88" hidden="1" outlineLevel="1" x14ac:dyDescent="0.2">
      <c r="F440" s="73" t="s">
        <v>105</v>
      </c>
      <c r="G440" s="60"/>
      <c r="H440" s="28">
        <f t="shared" si="215"/>
        <v>0</v>
      </c>
      <c r="I440" s="2">
        <f t="shared" si="215"/>
        <v>0</v>
      </c>
      <c r="J440" s="2">
        <f t="shared" si="215"/>
        <v>0</v>
      </c>
      <c r="K440" s="2">
        <f t="shared" si="215"/>
        <v>0</v>
      </c>
      <c r="L440" s="2">
        <f t="shared" si="215"/>
        <v>0</v>
      </c>
      <c r="M440" s="74">
        <f t="shared" si="216"/>
        <v>0</v>
      </c>
      <c r="O440"/>
      <c r="P440"/>
      <c r="Q440"/>
      <c r="R440"/>
      <c r="T440" s="75" t="s">
        <v>105</v>
      </c>
      <c r="U440" s="2">
        <f>SUMIF($M$273:$M$279,"&lt;&gt;0",U$273:U$279)</f>
        <v>0</v>
      </c>
      <c r="V440" s="2">
        <f>SUMIF($M$273:$M$279,"&lt;&gt;0",V$273:V$279)</f>
        <v>0</v>
      </c>
      <c r="W440" s="2">
        <f>SUMIF($M$273:$M$279,"&lt;&gt;0",W$273:W$279)</f>
        <v>0</v>
      </c>
      <c r="X440" s="2">
        <f>SUMIF($M$273:$M$279,"&lt;&gt;0",X$273:X$279)</f>
        <v>0</v>
      </c>
      <c r="Y440" s="2">
        <f>SUMIF($M$273:$M$279,"&lt;&gt;0",Y$273:Y$279)</f>
        <v>0</v>
      </c>
      <c r="Z440" s="74">
        <f t="shared" si="217"/>
        <v>0</v>
      </c>
      <c r="AA440" s="28">
        <f t="shared" si="218"/>
        <v>0</v>
      </c>
      <c r="AB440" s="2">
        <f t="shared" si="218"/>
        <v>0</v>
      </c>
      <c r="AC440" s="2">
        <f t="shared" si="218"/>
        <v>0</v>
      </c>
      <c r="AD440" s="2">
        <f t="shared" si="218"/>
        <v>0</v>
      </c>
      <c r="AE440" s="29">
        <f t="shared" si="218"/>
        <v>0</v>
      </c>
      <c r="AF440" s="31">
        <f t="shared" si="218"/>
        <v>0</v>
      </c>
      <c r="AG440" s="77" t="str">
        <f t="shared" si="165"/>
        <v/>
      </c>
      <c r="AH440" s="38" t="str">
        <f t="shared" si="165"/>
        <v/>
      </c>
      <c r="AI440" s="38" t="str">
        <f t="shared" si="165"/>
        <v/>
      </c>
      <c r="AJ440" s="38" t="str">
        <f t="shared" si="165"/>
        <v/>
      </c>
      <c r="AK440" s="39" t="str">
        <f t="shared" si="165"/>
        <v/>
      </c>
      <c r="AL440" s="40" t="str">
        <f t="shared" si="165"/>
        <v/>
      </c>
      <c r="AM440" s="28">
        <f t="shared" si="219"/>
        <v>0</v>
      </c>
      <c r="AN440" s="2">
        <f t="shared" si="219"/>
        <v>0</v>
      </c>
      <c r="AO440" s="2">
        <f t="shared" si="219"/>
        <v>0</v>
      </c>
      <c r="AP440" s="2">
        <f t="shared" si="219"/>
        <v>0</v>
      </c>
      <c r="AQ440" s="2">
        <f t="shared" si="219"/>
        <v>0</v>
      </c>
      <c r="AR440" s="74">
        <f t="shared" si="220"/>
        <v>0</v>
      </c>
      <c r="AS440" s="28">
        <f>SUMIF($M$273:$M$279,"&lt;&gt;0",AS$273:AS$279)</f>
        <v>0</v>
      </c>
      <c r="AT440" s="2">
        <f>SUMIF($M$273:$M$279,"&lt;&gt;0",AT$273:AT$279)</f>
        <v>0</v>
      </c>
      <c r="AU440" s="2">
        <f>SUMIF($M$273:$M$279,"&lt;&gt;0",AU$273:AU$279)</f>
        <v>0</v>
      </c>
      <c r="AV440" s="2">
        <f>SUMIF($M$273:$M$279,"&lt;&gt;0",AV$273:AV$279)</f>
        <v>0</v>
      </c>
      <c r="AW440" s="2">
        <f>SUMIF($M$273:$M$279,"&lt;&gt;0",AW$273:AW$279)</f>
        <v>0</v>
      </c>
      <c r="AX440" s="74">
        <f t="shared" si="221"/>
        <v>0</v>
      </c>
      <c r="AY440" s="28">
        <f t="shared" si="222"/>
        <v>0</v>
      </c>
      <c r="AZ440" s="2">
        <f t="shared" si="222"/>
        <v>0</v>
      </c>
      <c r="BA440" s="2">
        <f t="shared" si="222"/>
        <v>0</v>
      </c>
      <c r="BB440" s="2">
        <f t="shared" si="222"/>
        <v>0</v>
      </c>
      <c r="BC440" s="2">
        <f t="shared" si="222"/>
        <v>0</v>
      </c>
      <c r="BD440" s="74">
        <f t="shared" si="222"/>
        <v>0</v>
      </c>
      <c r="BE440" s="77" t="e">
        <f t="shared" si="223"/>
        <v>#DIV/0!</v>
      </c>
      <c r="BF440" s="38" t="e">
        <f t="shared" si="223"/>
        <v>#DIV/0!</v>
      </c>
      <c r="BG440" s="38" t="e">
        <f t="shared" si="223"/>
        <v>#DIV/0!</v>
      </c>
      <c r="BH440" s="38" t="e">
        <f t="shared" si="223"/>
        <v>#DIV/0!</v>
      </c>
      <c r="BI440" s="38" t="e">
        <f t="shared" si="223"/>
        <v>#DIV/0!</v>
      </c>
      <c r="BJ440" s="76" t="e">
        <f t="shared" si="223"/>
        <v>#DIV/0!</v>
      </c>
      <c r="BK440" s="77">
        <f t="shared" si="202"/>
        <v>0</v>
      </c>
      <c r="BL440" s="38">
        <f t="shared" si="202"/>
        <v>0</v>
      </c>
      <c r="BM440" s="38">
        <f t="shared" si="202"/>
        <v>0</v>
      </c>
      <c r="BN440" s="38">
        <f t="shared" si="198"/>
        <v>0</v>
      </c>
      <c r="BO440" s="38">
        <f t="shared" si="198"/>
        <v>0</v>
      </c>
      <c r="BP440" s="76">
        <f t="shared" si="198"/>
        <v>0</v>
      </c>
      <c r="BQ440" s="77">
        <f t="shared" si="203"/>
        <v>0</v>
      </c>
      <c r="BR440" s="38">
        <f t="shared" si="203"/>
        <v>0</v>
      </c>
      <c r="BS440" s="38">
        <f t="shared" si="203"/>
        <v>0</v>
      </c>
      <c r="BT440" s="38">
        <f t="shared" si="199"/>
        <v>0</v>
      </c>
      <c r="BU440" s="38">
        <f t="shared" si="199"/>
        <v>0</v>
      </c>
      <c r="BV440" s="76">
        <f t="shared" si="199"/>
        <v>0</v>
      </c>
      <c r="BW440" s="77">
        <f t="shared" si="204"/>
        <v>0</v>
      </c>
      <c r="BX440" s="38">
        <f t="shared" si="204"/>
        <v>0</v>
      </c>
      <c r="BY440" s="38">
        <f t="shared" si="204"/>
        <v>0</v>
      </c>
      <c r="BZ440" s="38">
        <f t="shared" si="200"/>
        <v>0</v>
      </c>
      <c r="CA440" s="38">
        <f t="shared" si="200"/>
        <v>0</v>
      </c>
      <c r="CB440" s="76">
        <f t="shared" si="200"/>
        <v>0</v>
      </c>
      <c r="CC440" s="28">
        <f t="shared" si="205"/>
        <v>0</v>
      </c>
      <c r="CD440" s="2">
        <f t="shared" si="205"/>
        <v>0</v>
      </c>
      <c r="CE440" s="2">
        <f t="shared" si="205"/>
        <v>0</v>
      </c>
      <c r="CF440" s="2">
        <f t="shared" si="201"/>
        <v>0</v>
      </c>
      <c r="CG440" s="2">
        <f t="shared" si="201"/>
        <v>0</v>
      </c>
      <c r="CH440" s="30">
        <f t="shared" si="201"/>
        <v>0</v>
      </c>
      <c r="CI440" s="76">
        <f>IFERROR(M440/'Class Sum-WR'!M440,0)</f>
        <v>0</v>
      </c>
      <c r="CJ440" s="76"/>
    </row>
    <row r="441" spans="1:88" ht="13.5" hidden="1" outlineLevel="1" thickBot="1" x14ac:dyDescent="0.25">
      <c r="F441" s="78" t="s">
        <v>106</v>
      </c>
      <c r="G441" s="61"/>
      <c r="H441" s="43">
        <f t="shared" si="215"/>
        <v>0</v>
      </c>
      <c r="I441" s="44">
        <f t="shared" si="215"/>
        <v>0</v>
      </c>
      <c r="J441" s="44">
        <f t="shared" si="215"/>
        <v>0</v>
      </c>
      <c r="K441" s="44">
        <f t="shared" si="215"/>
        <v>0</v>
      </c>
      <c r="L441" s="44">
        <f t="shared" si="215"/>
        <v>0</v>
      </c>
      <c r="M441" s="79">
        <f t="shared" si="216"/>
        <v>0</v>
      </c>
      <c r="O441" s="42"/>
      <c r="P441" s="42"/>
      <c r="Q441" s="42"/>
      <c r="R441" s="42"/>
      <c r="S441" s="42"/>
      <c r="T441" s="80" t="s">
        <v>106</v>
      </c>
      <c r="U441" s="44">
        <f>SUMIF($M$280:$M$286,"&lt;&gt;0",U$280:U$286)</f>
        <v>0</v>
      </c>
      <c r="V441" s="44">
        <f>SUMIF($M$280:$M$286,"&lt;&gt;0",V$280:V$286)</f>
        <v>0</v>
      </c>
      <c r="W441" s="44">
        <f>SUMIF($M$280:$M$286,"&lt;&gt;0",W$280:W$286)</f>
        <v>0</v>
      </c>
      <c r="X441" s="44">
        <f>SUMIF($M$280:$M$286,"&lt;&gt;0",X$280:X$286)</f>
        <v>0</v>
      </c>
      <c r="Y441" s="44">
        <f>SUMIF($M$280:$M$286,"&lt;&gt;0",Y$280:Y$286)</f>
        <v>0</v>
      </c>
      <c r="Z441" s="79">
        <f t="shared" si="217"/>
        <v>0</v>
      </c>
      <c r="AA441" s="43">
        <f t="shared" si="218"/>
        <v>0</v>
      </c>
      <c r="AB441" s="44">
        <f t="shared" si="218"/>
        <v>0</v>
      </c>
      <c r="AC441" s="44">
        <f t="shared" si="218"/>
        <v>0</v>
      </c>
      <c r="AD441" s="44">
        <f t="shared" si="218"/>
        <v>0</v>
      </c>
      <c r="AE441" s="45">
        <f t="shared" si="218"/>
        <v>0</v>
      </c>
      <c r="AF441" s="47">
        <f t="shared" si="218"/>
        <v>0</v>
      </c>
      <c r="AG441" s="82" t="str">
        <f t="shared" si="165"/>
        <v/>
      </c>
      <c r="AH441" s="56" t="str">
        <f t="shared" si="165"/>
        <v/>
      </c>
      <c r="AI441" s="56" t="str">
        <f t="shared" si="165"/>
        <v/>
      </c>
      <c r="AJ441" s="56" t="str">
        <f t="shared" si="165"/>
        <v/>
      </c>
      <c r="AK441" s="57" t="str">
        <f t="shared" si="165"/>
        <v/>
      </c>
      <c r="AL441" s="58" t="str">
        <f t="shared" si="165"/>
        <v/>
      </c>
      <c r="AM441" s="43">
        <f t="shared" si="219"/>
        <v>0</v>
      </c>
      <c r="AN441" s="44">
        <f t="shared" si="219"/>
        <v>0</v>
      </c>
      <c r="AO441" s="44">
        <f t="shared" si="219"/>
        <v>0</v>
      </c>
      <c r="AP441" s="44">
        <f t="shared" si="219"/>
        <v>0</v>
      </c>
      <c r="AQ441" s="44">
        <f t="shared" si="219"/>
        <v>0</v>
      </c>
      <c r="AR441" s="79">
        <f t="shared" si="220"/>
        <v>0</v>
      </c>
      <c r="AS441" s="43">
        <f>SUMIF($M$280:$M$286,"&lt;&gt;0",AS$280:AS$286)</f>
        <v>0</v>
      </c>
      <c r="AT441" s="44">
        <f>SUMIF($M$280:$M$286,"&lt;&gt;0",AT$280:AT$286)</f>
        <v>0</v>
      </c>
      <c r="AU441" s="44">
        <f>SUMIF($M$280:$M$286,"&lt;&gt;0",AU$280:AU$286)</f>
        <v>0</v>
      </c>
      <c r="AV441" s="44">
        <f>SUMIF($M$280:$M$286,"&lt;&gt;0",AV$280:AV$286)</f>
        <v>0</v>
      </c>
      <c r="AW441" s="44">
        <f>SUMIF($M$280:$M$286,"&lt;&gt;0",AW$280:AW$286)</f>
        <v>0</v>
      </c>
      <c r="AX441" s="79">
        <f t="shared" si="221"/>
        <v>0</v>
      </c>
      <c r="AY441" s="43">
        <f t="shared" si="222"/>
        <v>0</v>
      </c>
      <c r="AZ441" s="44">
        <f t="shared" si="222"/>
        <v>0</v>
      </c>
      <c r="BA441" s="44">
        <f t="shared" si="222"/>
        <v>0</v>
      </c>
      <c r="BB441" s="44">
        <f t="shared" si="222"/>
        <v>0</v>
      </c>
      <c r="BC441" s="44">
        <f t="shared" si="222"/>
        <v>0</v>
      </c>
      <c r="BD441" s="79">
        <f t="shared" si="222"/>
        <v>0</v>
      </c>
      <c r="BE441" s="82" t="e">
        <f t="shared" si="223"/>
        <v>#DIV/0!</v>
      </c>
      <c r="BF441" s="56" t="e">
        <f t="shared" si="223"/>
        <v>#DIV/0!</v>
      </c>
      <c r="BG441" s="56" t="e">
        <f t="shared" si="223"/>
        <v>#DIV/0!</v>
      </c>
      <c r="BH441" s="56" t="e">
        <f t="shared" si="223"/>
        <v>#DIV/0!</v>
      </c>
      <c r="BI441" s="56" t="e">
        <f t="shared" si="223"/>
        <v>#DIV/0!</v>
      </c>
      <c r="BJ441" s="81" t="e">
        <f t="shared" si="223"/>
        <v>#DIV/0!</v>
      </c>
      <c r="BK441" s="82">
        <f t="shared" si="202"/>
        <v>0</v>
      </c>
      <c r="BL441" s="56">
        <f t="shared" si="202"/>
        <v>0</v>
      </c>
      <c r="BM441" s="56">
        <f t="shared" si="202"/>
        <v>0</v>
      </c>
      <c r="BN441" s="56">
        <f t="shared" si="198"/>
        <v>0</v>
      </c>
      <c r="BO441" s="56">
        <f t="shared" si="198"/>
        <v>0</v>
      </c>
      <c r="BP441" s="81">
        <f t="shared" si="198"/>
        <v>0</v>
      </c>
      <c r="BQ441" s="82">
        <f t="shared" si="203"/>
        <v>0</v>
      </c>
      <c r="BR441" s="56">
        <f t="shared" si="203"/>
        <v>0</v>
      </c>
      <c r="BS441" s="56">
        <f t="shared" si="203"/>
        <v>0</v>
      </c>
      <c r="BT441" s="56">
        <f t="shared" si="199"/>
        <v>0</v>
      </c>
      <c r="BU441" s="56">
        <f t="shared" si="199"/>
        <v>0</v>
      </c>
      <c r="BV441" s="81">
        <f t="shared" si="199"/>
        <v>0</v>
      </c>
      <c r="BW441" s="82">
        <f t="shared" si="204"/>
        <v>0</v>
      </c>
      <c r="BX441" s="56">
        <f t="shared" si="204"/>
        <v>0</v>
      </c>
      <c r="BY441" s="56">
        <f t="shared" si="204"/>
        <v>0</v>
      </c>
      <c r="BZ441" s="56">
        <f t="shared" si="200"/>
        <v>0</v>
      </c>
      <c r="CA441" s="56">
        <f t="shared" si="200"/>
        <v>0</v>
      </c>
      <c r="CB441" s="81">
        <f t="shared" si="200"/>
        <v>0</v>
      </c>
      <c r="CC441" s="43">
        <f t="shared" si="205"/>
        <v>0</v>
      </c>
      <c r="CD441" s="44">
        <f t="shared" si="205"/>
        <v>0</v>
      </c>
      <c r="CE441" s="44">
        <f t="shared" si="205"/>
        <v>0</v>
      </c>
      <c r="CF441" s="44">
        <f t="shared" si="201"/>
        <v>0</v>
      </c>
      <c r="CG441" s="44">
        <f t="shared" si="201"/>
        <v>0</v>
      </c>
      <c r="CH441" s="46">
        <f t="shared" si="201"/>
        <v>0</v>
      </c>
      <c r="CI441" s="81">
        <f>IFERROR(M441/'Class Sum-WR'!M441,0)</f>
        <v>0</v>
      </c>
      <c r="CJ441" s="81"/>
    </row>
    <row r="442" spans="1:88" hidden="1" outlineLevel="1" x14ac:dyDescent="0.2">
      <c r="A442" t="s">
        <v>46</v>
      </c>
      <c r="B442" t="s">
        <v>46</v>
      </c>
      <c r="C442" t="s">
        <v>107</v>
      </c>
      <c r="D442" t="s">
        <v>107</v>
      </c>
      <c r="F442" s="83" t="s">
        <v>108</v>
      </c>
      <c r="G442" s="60"/>
      <c r="H442" s="32">
        <f>SUM(H438:H441)</f>
        <v>0</v>
      </c>
      <c r="I442" s="5">
        <f>SUM(I438:I441)</f>
        <v>0</v>
      </c>
      <c r="J442" s="5">
        <f>SUM(J438:J441)</f>
        <v>0</v>
      </c>
      <c r="K442" s="5">
        <f>SUM(K438:K441)</f>
        <v>0</v>
      </c>
      <c r="L442" s="5">
        <f>SUM(L438:L441)</f>
        <v>0</v>
      </c>
      <c r="M442" s="74">
        <f t="shared" si="216"/>
        <v>0</v>
      </c>
      <c r="N442" s="3" t="s">
        <v>49</v>
      </c>
      <c r="O442" t="s">
        <v>49</v>
      </c>
      <c r="P442" t="s">
        <v>107</v>
      </c>
      <c r="Q442" t="s">
        <v>107</v>
      </c>
      <c r="R442"/>
      <c r="T442" s="84" t="s">
        <v>108</v>
      </c>
      <c r="U442" s="5">
        <f>SUM(U438:U441)</f>
        <v>0</v>
      </c>
      <c r="V442" s="5">
        <f>SUM(V438:V441)</f>
        <v>0</v>
      </c>
      <c r="W442" s="5">
        <f>SUM(W438:W441)</f>
        <v>0</v>
      </c>
      <c r="X442" s="5">
        <f>SUM(X438:X441)</f>
        <v>0</v>
      </c>
      <c r="Y442" s="5">
        <f>SUM(Y438:Y441)</f>
        <v>0</v>
      </c>
      <c r="Z442" s="74">
        <f t="shared" si="217"/>
        <v>0</v>
      </c>
      <c r="AA442" s="28">
        <f t="shared" si="218"/>
        <v>0</v>
      </c>
      <c r="AB442" s="2">
        <f t="shared" si="218"/>
        <v>0</v>
      </c>
      <c r="AC442" s="2">
        <f t="shared" si="218"/>
        <v>0</v>
      </c>
      <c r="AD442" s="2">
        <f t="shared" si="218"/>
        <v>0</v>
      </c>
      <c r="AE442" s="29">
        <f t="shared" si="218"/>
        <v>0</v>
      </c>
      <c r="AF442" s="31">
        <f t="shared" si="218"/>
        <v>0</v>
      </c>
      <c r="AG442" s="77" t="str">
        <f t="shared" si="165"/>
        <v/>
      </c>
      <c r="AH442" s="38" t="str">
        <f t="shared" si="165"/>
        <v/>
      </c>
      <c r="AI442" s="38" t="str">
        <f t="shared" si="165"/>
        <v/>
      </c>
      <c r="AJ442" s="38" t="str">
        <f t="shared" si="165"/>
        <v/>
      </c>
      <c r="AK442" s="39" t="str">
        <f t="shared" si="165"/>
        <v/>
      </c>
      <c r="AL442" s="40" t="str">
        <f t="shared" si="165"/>
        <v/>
      </c>
      <c r="AM442" s="32">
        <f>SUM(AM438:AM441)</f>
        <v>0</v>
      </c>
      <c r="AN442" s="5">
        <f>SUM(AN438:AN441)</f>
        <v>0</v>
      </c>
      <c r="AO442" s="5">
        <f>SUM(AO438:AO441)</f>
        <v>0</v>
      </c>
      <c r="AP442" s="5">
        <f>SUM(AP438:AP441)</f>
        <v>0</v>
      </c>
      <c r="AQ442" s="5">
        <f>SUM(AQ438:AQ441)</f>
        <v>0</v>
      </c>
      <c r="AR442" s="74">
        <f t="shared" si="220"/>
        <v>0</v>
      </c>
      <c r="AS442" s="32">
        <f>SUM(AS438:AS441)</f>
        <v>0</v>
      </c>
      <c r="AT442" s="5">
        <f>SUM(AT438:AT441)</f>
        <v>0</v>
      </c>
      <c r="AU442" s="5">
        <f>SUM(AU438:AU441)</f>
        <v>0</v>
      </c>
      <c r="AV442" s="5">
        <f>SUM(AV438:AV441)</f>
        <v>0</v>
      </c>
      <c r="AW442" s="5">
        <f>SUM(AW438:AW441)</f>
        <v>0</v>
      </c>
      <c r="AX442" s="74">
        <f t="shared" si="221"/>
        <v>0</v>
      </c>
      <c r="AY442" s="32">
        <f t="shared" si="222"/>
        <v>0</v>
      </c>
      <c r="AZ442" s="5">
        <f t="shared" si="222"/>
        <v>0</v>
      </c>
      <c r="BA442" s="5">
        <f t="shared" si="222"/>
        <v>0</v>
      </c>
      <c r="BB442" s="5">
        <f t="shared" si="222"/>
        <v>0</v>
      </c>
      <c r="BC442" s="5">
        <f t="shared" si="222"/>
        <v>0</v>
      </c>
      <c r="BD442" s="74">
        <f t="shared" si="222"/>
        <v>0</v>
      </c>
      <c r="BE442" s="77" t="e">
        <f t="shared" si="223"/>
        <v>#DIV/0!</v>
      </c>
      <c r="BF442" s="38" t="e">
        <f t="shared" si="223"/>
        <v>#DIV/0!</v>
      </c>
      <c r="BG442" s="38" t="e">
        <f t="shared" si="223"/>
        <v>#DIV/0!</v>
      </c>
      <c r="BH442" s="38" t="e">
        <f t="shared" si="223"/>
        <v>#DIV/0!</v>
      </c>
      <c r="BI442" s="38" t="e">
        <f t="shared" si="223"/>
        <v>#DIV/0!</v>
      </c>
      <c r="BJ442" s="76" t="e">
        <f t="shared" si="223"/>
        <v>#DIV/0!</v>
      </c>
      <c r="BK442" s="77">
        <f t="shared" si="202"/>
        <v>0</v>
      </c>
      <c r="BL442" s="38">
        <f t="shared" si="202"/>
        <v>0</v>
      </c>
      <c r="BM442" s="38">
        <f t="shared" si="202"/>
        <v>0</v>
      </c>
      <c r="BN442" s="38">
        <f t="shared" si="198"/>
        <v>0</v>
      </c>
      <c r="BO442" s="38">
        <f t="shared" si="198"/>
        <v>0</v>
      </c>
      <c r="BP442" s="76">
        <f t="shared" si="198"/>
        <v>0</v>
      </c>
      <c r="BQ442" s="77">
        <f t="shared" si="203"/>
        <v>0</v>
      </c>
      <c r="BR442" s="38">
        <f t="shared" si="203"/>
        <v>0</v>
      </c>
      <c r="BS442" s="38">
        <f t="shared" si="203"/>
        <v>0</v>
      </c>
      <c r="BT442" s="38">
        <f t="shared" si="199"/>
        <v>0</v>
      </c>
      <c r="BU442" s="38">
        <f t="shared" si="199"/>
        <v>0</v>
      </c>
      <c r="BV442" s="76">
        <f t="shared" si="199"/>
        <v>0</v>
      </c>
      <c r="BW442" s="77">
        <f t="shared" si="204"/>
        <v>0</v>
      </c>
      <c r="BX442" s="38">
        <f t="shared" si="204"/>
        <v>0</v>
      </c>
      <c r="BY442" s="38">
        <f t="shared" si="204"/>
        <v>0</v>
      </c>
      <c r="BZ442" s="38">
        <f t="shared" si="200"/>
        <v>0</v>
      </c>
      <c r="CA442" s="38">
        <f t="shared" si="200"/>
        <v>0</v>
      </c>
      <c r="CB442" s="76">
        <f t="shared" si="200"/>
        <v>0</v>
      </c>
      <c r="CC442" s="28">
        <f t="shared" si="205"/>
        <v>0</v>
      </c>
      <c r="CD442" s="2">
        <f t="shared" si="205"/>
        <v>0</v>
      </c>
      <c r="CE442" s="2">
        <f t="shared" si="205"/>
        <v>0</v>
      </c>
      <c r="CF442" s="2">
        <f t="shared" si="201"/>
        <v>0</v>
      </c>
      <c r="CG442" s="2">
        <f t="shared" si="201"/>
        <v>0</v>
      </c>
      <c r="CH442" s="30">
        <f t="shared" si="201"/>
        <v>0</v>
      </c>
      <c r="CI442" s="76">
        <f>IFERROR(M442/'Class Sum-WR'!M442,0)</f>
        <v>0</v>
      </c>
      <c r="CJ442" s="76"/>
    </row>
    <row r="443" spans="1:88" ht="13.5" hidden="1" outlineLevel="1" thickBot="1" x14ac:dyDescent="0.25">
      <c r="A443" t="s">
        <v>46</v>
      </c>
      <c r="B443" t="s">
        <v>46</v>
      </c>
      <c r="C443" t="s">
        <v>107</v>
      </c>
      <c r="D443" t="s">
        <v>107</v>
      </c>
      <c r="F443" s="78" t="s">
        <v>109</v>
      </c>
      <c r="G443" s="61"/>
      <c r="H443" s="48">
        <f>SUMIFS(H$7:H$377,$B$7:$B$377,$B443,$D$7:$D$377,$D443)</f>
        <v>0</v>
      </c>
      <c r="I443" s="49">
        <f>SUMIFS(I$7:I$377,$B$7:$B$377,$B443,$D$7:$D$377,$D443)</f>
        <v>0</v>
      </c>
      <c r="J443" s="49">
        <f>SUMIFS(J$7:J$377,$B$7:$B$377,$B443,$D$7:$D$377,$D443)</f>
        <v>0</v>
      </c>
      <c r="K443" s="49">
        <f>SUMIFS(K$7:K$377,$B$7:$B$377,$B443,$D$7:$D$377,$D443)</f>
        <v>0</v>
      </c>
      <c r="L443" s="49">
        <f>SUMIFS(L$7:L$377,$B$7:$B$377,$B443,$D$7:$D$377,$D443)</f>
        <v>0</v>
      </c>
      <c r="M443" s="79">
        <f t="shared" si="216"/>
        <v>0</v>
      </c>
      <c r="N443" s="3" t="s">
        <v>49</v>
      </c>
      <c r="O443" s="42" t="s">
        <v>49</v>
      </c>
      <c r="P443" s="42" t="s">
        <v>107</v>
      </c>
      <c r="Q443" s="42" t="s">
        <v>107</v>
      </c>
      <c r="R443" s="42"/>
      <c r="S443" s="42"/>
      <c r="T443" s="80" t="s">
        <v>109</v>
      </c>
      <c r="U443" s="49">
        <f>SUMIFS(U$7:U$377,$M$7:$M$377,"&lt;&gt;0",$O$7:$O$377,$O443,$Q$7:$Q$377,$Q443)</f>
        <v>0</v>
      </c>
      <c r="V443" s="49">
        <f>SUMIFS(V$7:V$377,$M$7:$M$377,"&lt;&gt;0",$O$7:$O$377,$O443,$Q$7:$Q$377,$Q443)</f>
        <v>0</v>
      </c>
      <c r="W443" s="49">
        <f>SUMIFS(W$7:W$377,$M$7:$M$377,"&lt;&gt;0",$O$7:$O$377,$O443,$Q$7:$Q$377,$Q443)</f>
        <v>0</v>
      </c>
      <c r="X443" s="49">
        <f>SUMIFS(X$7:X$377,$M$7:$M$377,"&lt;&gt;0",$O$7:$O$377,$O443,$Q$7:$Q$377,$Q443)</f>
        <v>0</v>
      </c>
      <c r="Y443" s="49">
        <f>SUMIFS(Y$7:Y$377,$M$7:$M$377,"&lt;&gt;0",$O$7:$O$377,$O443,$Q$7:$Q$377,$Q443)</f>
        <v>0</v>
      </c>
      <c r="Z443" s="79">
        <f t="shared" si="217"/>
        <v>0</v>
      </c>
      <c r="AA443" s="43">
        <f t="shared" si="218"/>
        <v>0</v>
      </c>
      <c r="AB443" s="44">
        <f t="shared" si="218"/>
        <v>0</v>
      </c>
      <c r="AC443" s="44">
        <f t="shared" si="218"/>
        <v>0</v>
      </c>
      <c r="AD443" s="44">
        <f t="shared" si="218"/>
        <v>0</v>
      </c>
      <c r="AE443" s="45">
        <f t="shared" si="218"/>
        <v>0</v>
      </c>
      <c r="AF443" s="47">
        <f t="shared" si="218"/>
        <v>0</v>
      </c>
      <c r="AG443" s="82" t="str">
        <f t="shared" si="165"/>
        <v/>
      </c>
      <c r="AH443" s="56" t="str">
        <f t="shared" si="165"/>
        <v/>
      </c>
      <c r="AI443" s="56" t="str">
        <f t="shared" si="165"/>
        <v/>
      </c>
      <c r="AJ443" s="56" t="str">
        <f t="shared" si="165"/>
        <v/>
      </c>
      <c r="AK443" s="57" t="str">
        <f t="shared" si="165"/>
        <v/>
      </c>
      <c r="AL443" s="58" t="str">
        <f t="shared" si="165"/>
        <v/>
      </c>
      <c r="AM443" s="48">
        <f>SUMIFS(AM$7:AM$377,$B$7:$B$377,$B443,$D$7:$D$377,$D443)</f>
        <v>0</v>
      </c>
      <c r="AN443" s="49">
        <f>SUMIFS(AN$7:AN$377,$B$7:$B$377,$B443,$D$7:$D$377,$D443)</f>
        <v>0</v>
      </c>
      <c r="AO443" s="49">
        <f>SUMIFS(AO$7:AO$377,$B$7:$B$377,$B443,$D$7:$D$377,$D443)</f>
        <v>0</v>
      </c>
      <c r="AP443" s="49">
        <f>SUMIFS(AP$7:AP$377,$B$7:$B$377,$B443,$D$7:$D$377,$D443)</f>
        <v>0</v>
      </c>
      <c r="AQ443" s="49">
        <f>SUMIFS(AQ$7:AQ$377,$B$7:$B$377,$B443,$D$7:$D$377,$D443)</f>
        <v>0</v>
      </c>
      <c r="AR443" s="79">
        <f t="shared" si="220"/>
        <v>0</v>
      </c>
      <c r="AS443" s="48">
        <f>SUMIFS(AS$7:AS$377,$M$7:$M$377,"&lt;&gt;0",$O$7:$O$377,$O443,$Q$7:$Q$377,$Q443)</f>
        <v>0</v>
      </c>
      <c r="AT443" s="49">
        <f>SUMIFS(AT$7:AT$377,$M$7:$M$377,"&lt;&gt;0",$O$7:$O$377,$O443,$Q$7:$Q$377,$Q443)</f>
        <v>0</v>
      </c>
      <c r="AU443" s="49">
        <f>SUMIFS(AU$7:AU$377,$M$7:$M$377,"&lt;&gt;0",$O$7:$O$377,$O443,$Q$7:$Q$377,$Q443)</f>
        <v>0</v>
      </c>
      <c r="AV443" s="49">
        <f>SUMIFS(AV$7:AV$377,$M$7:$M$377,"&lt;&gt;0",$O$7:$O$377,$O443,$Q$7:$Q$377,$Q443)</f>
        <v>0</v>
      </c>
      <c r="AW443" s="49">
        <f>SUMIFS(AW$7:AW$377,$M$7:$M$377,"&lt;&gt;0",$O$7:$O$377,$O443,$Q$7:$Q$377,$Q443)</f>
        <v>0</v>
      </c>
      <c r="AX443" s="79">
        <f t="shared" si="221"/>
        <v>0</v>
      </c>
      <c r="AY443" s="48">
        <f t="shared" si="222"/>
        <v>0</v>
      </c>
      <c r="AZ443" s="49">
        <f t="shared" si="222"/>
        <v>0</v>
      </c>
      <c r="BA443" s="49">
        <f t="shared" si="222"/>
        <v>0</v>
      </c>
      <c r="BB443" s="49">
        <f t="shared" si="222"/>
        <v>0</v>
      </c>
      <c r="BC443" s="49">
        <f t="shared" si="222"/>
        <v>0</v>
      </c>
      <c r="BD443" s="79">
        <f t="shared" si="222"/>
        <v>0</v>
      </c>
      <c r="BE443" s="82" t="e">
        <f t="shared" si="223"/>
        <v>#DIV/0!</v>
      </c>
      <c r="BF443" s="56" t="e">
        <f t="shared" si="223"/>
        <v>#DIV/0!</v>
      </c>
      <c r="BG443" s="56" t="e">
        <f t="shared" si="223"/>
        <v>#DIV/0!</v>
      </c>
      <c r="BH443" s="56" t="e">
        <f t="shared" si="223"/>
        <v>#DIV/0!</v>
      </c>
      <c r="BI443" s="56" t="e">
        <f t="shared" si="223"/>
        <v>#DIV/0!</v>
      </c>
      <c r="BJ443" s="81" t="e">
        <f t="shared" si="223"/>
        <v>#DIV/0!</v>
      </c>
      <c r="BK443" s="82">
        <f t="shared" si="202"/>
        <v>0</v>
      </c>
      <c r="BL443" s="56">
        <f t="shared" si="202"/>
        <v>0</v>
      </c>
      <c r="BM443" s="56">
        <f t="shared" si="202"/>
        <v>0</v>
      </c>
      <c r="BN443" s="56">
        <f t="shared" si="198"/>
        <v>0</v>
      </c>
      <c r="BO443" s="56">
        <f t="shared" si="198"/>
        <v>0</v>
      </c>
      <c r="BP443" s="81">
        <f t="shared" si="198"/>
        <v>0</v>
      </c>
      <c r="BQ443" s="82">
        <f t="shared" si="203"/>
        <v>0</v>
      </c>
      <c r="BR443" s="56">
        <f t="shared" si="203"/>
        <v>0</v>
      </c>
      <c r="BS443" s="56">
        <f t="shared" si="203"/>
        <v>0</v>
      </c>
      <c r="BT443" s="56">
        <f t="shared" si="199"/>
        <v>0</v>
      </c>
      <c r="BU443" s="56">
        <f t="shared" si="199"/>
        <v>0</v>
      </c>
      <c r="BV443" s="81">
        <f t="shared" si="199"/>
        <v>0</v>
      </c>
      <c r="BW443" s="82">
        <f t="shared" si="204"/>
        <v>0</v>
      </c>
      <c r="BX443" s="56">
        <f t="shared" si="204"/>
        <v>0</v>
      </c>
      <c r="BY443" s="56">
        <f t="shared" si="204"/>
        <v>0</v>
      </c>
      <c r="BZ443" s="56">
        <f t="shared" si="200"/>
        <v>0</v>
      </c>
      <c r="CA443" s="56">
        <f t="shared" si="200"/>
        <v>0</v>
      </c>
      <c r="CB443" s="81">
        <f t="shared" si="200"/>
        <v>0</v>
      </c>
      <c r="CC443" s="43">
        <f t="shared" si="205"/>
        <v>0</v>
      </c>
      <c r="CD443" s="44">
        <f t="shared" si="205"/>
        <v>0</v>
      </c>
      <c r="CE443" s="44">
        <f t="shared" si="205"/>
        <v>0</v>
      </c>
      <c r="CF443" s="44">
        <f t="shared" si="201"/>
        <v>0</v>
      </c>
      <c r="CG443" s="44">
        <f t="shared" si="201"/>
        <v>0</v>
      </c>
      <c r="CH443" s="46">
        <f t="shared" si="201"/>
        <v>0</v>
      </c>
      <c r="CI443" s="81">
        <f>IFERROR(M443/'Class Sum-WR'!M443,0)</f>
        <v>0</v>
      </c>
      <c r="CJ443" s="81"/>
    </row>
    <row r="444" spans="1:88" hidden="1" outlineLevel="1" x14ac:dyDescent="0.2">
      <c r="F444"/>
      <c r="H444"/>
      <c r="I444"/>
      <c r="J444"/>
      <c r="K444"/>
      <c r="L444"/>
      <c r="M444"/>
      <c r="O444"/>
      <c r="P444"/>
      <c r="Q444"/>
      <c r="R444"/>
      <c r="U444"/>
      <c r="V444"/>
      <c r="W444"/>
      <c r="X444"/>
      <c r="Y444"/>
      <c r="Z444"/>
      <c r="AF444"/>
      <c r="BE444" s="38"/>
      <c r="BF444" s="38"/>
      <c r="BG444" s="38"/>
      <c r="BH444" s="38"/>
      <c r="BI444" s="38"/>
      <c r="BJ444" s="38"/>
      <c r="BK444" s="38"/>
      <c r="BL444" s="38"/>
      <c r="BM444" s="38"/>
      <c r="BN444" s="38"/>
      <c r="BO444" s="38"/>
      <c r="BP444" s="38"/>
      <c r="BQ444" s="38"/>
      <c r="BR444" s="38"/>
      <c r="BS444" s="38"/>
      <c r="BT444" s="38"/>
      <c r="BU444" s="38"/>
      <c r="BV444" s="38"/>
      <c r="BW444" s="38"/>
      <c r="BX444" s="38"/>
      <c r="BY444" s="38"/>
      <c r="BZ444" s="38"/>
      <c r="CA444" s="38"/>
      <c r="CB444" s="38"/>
      <c r="CC444" s="2"/>
      <c r="CD444" s="2"/>
      <c r="CE444" s="2"/>
      <c r="CF444" s="2"/>
      <c r="CG444" s="2"/>
      <c r="CH444" s="2"/>
    </row>
    <row r="445" spans="1:88" hidden="1" outlineLevel="1" x14ac:dyDescent="0.2">
      <c r="F445" s="62" t="s">
        <v>110</v>
      </c>
      <c r="G445" s="63"/>
      <c r="H445" s="64">
        <f t="shared" ref="H445:L448" si="224">SUMIF($E$14:$E$377,$F445,H$14:H$377)</f>
        <v>0</v>
      </c>
      <c r="I445" s="65">
        <f t="shared" si="224"/>
        <v>0</v>
      </c>
      <c r="J445" s="65">
        <f t="shared" si="224"/>
        <v>0</v>
      </c>
      <c r="K445" s="65">
        <f t="shared" si="224"/>
        <v>0</v>
      </c>
      <c r="L445" s="65">
        <f t="shared" si="224"/>
        <v>0</v>
      </c>
      <c r="M445" s="66">
        <f t="shared" ref="M445:M450" si="225">SUM(H445:L445)</f>
        <v>0</v>
      </c>
      <c r="O445" s="67"/>
      <c r="P445" s="67"/>
      <c r="Q445" s="67"/>
      <c r="R445" s="67"/>
      <c r="S445" s="67"/>
      <c r="T445" s="68" t="s">
        <v>110</v>
      </c>
      <c r="U445" s="65">
        <f>SUMIF($M$287:$M$293,"&lt;&gt;0",U$287:U$293)</f>
        <v>0</v>
      </c>
      <c r="V445" s="65">
        <f>SUMIF($M$287:$M$293,"&lt;&gt;0",V$287:V$293)</f>
        <v>0</v>
      </c>
      <c r="W445" s="65">
        <f>SUMIF($M$287:$M$293,"&lt;&gt;0",W$287:W$293)</f>
        <v>0</v>
      </c>
      <c r="X445" s="65">
        <f>SUMIF($M$287:$M$293,"&lt;&gt;0",X$287:X$293)</f>
        <v>0</v>
      </c>
      <c r="Y445" s="65">
        <f>SUMIF($M$287:$M$293,"&lt;&gt;0",Y$287:Y$293)</f>
        <v>0</v>
      </c>
      <c r="Z445" s="66">
        <f t="shared" ref="Z445:Z450" si="226">SUM(U445:Y445)</f>
        <v>0</v>
      </c>
      <c r="AA445" s="65">
        <f t="shared" ref="AA445:AF450" si="227">+H445-U445</f>
        <v>0</v>
      </c>
      <c r="AB445" s="65">
        <f t="shared" si="227"/>
        <v>0</v>
      </c>
      <c r="AC445" s="65">
        <f t="shared" si="227"/>
        <v>0</v>
      </c>
      <c r="AD445" s="65">
        <f t="shared" si="227"/>
        <v>0</v>
      </c>
      <c r="AE445" s="65">
        <f t="shared" si="227"/>
        <v>0</v>
      </c>
      <c r="AF445" s="69">
        <f t="shared" si="227"/>
        <v>0</v>
      </c>
      <c r="AG445" s="72" t="str">
        <f t="shared" si="165"/>
        <v/>
      </c>
      <c r="AH445" s="70" t="str">
        <f t="shared" si="165"/>
        <v/>
      </c>
      <c r="AI445" s="70" t="str">
        <f t="shared" si="165"/>
        <v/>
      </c>
      <c r="AJ445" s="70" t="str">
        <f t="shared" si="165"/>
        <v/>
      </c>
      <c r="AK445" s="89" t="str">
        <f t="shared" si="165"/>
        <v/>
      </c>
      <c r="AL445" s="71" t="str">
        <f t="shared" si="165"/>
        <v/>
      </c>
      <c r="AM445" s="64">
        <f t="shared" ref="AM445:AQ448" si="228">SUMIF($E$14:$E$377,$F445,AM$14:AM$377)</f>
        <v>0</v>
      </c>
      <c r="AN445" s="65">
        <f t="shared" si="228"/>
        <v>0</v>
      </c>
      <c r="AO445" s="65">
        <f t="shared" si="228"/>
        <v>0</v>
      </c>
      <c r="AP445" s="65">
        <f t="shared" si="228"/>
        <v>0</v>
      </c>
      <c r="AQ445" s="65">
        <f t="shared" si="228"/>
        <v>0</v>
      </c>
      <c r="AR445" s="66">
        <f t="shared" ref="AR445:AR450" si="229">SUM(AM445:AQ445)</f>
        <v>0</v>
      </c>
      <c r="AS445" s="64">
        <f>SUMIF($M$287:$M$293,"&lt;&gt;0",AS$287:AS$293)</f>
        <v>0</v>
      </c>
      <c r="AT445" s="65">
        <f>SUMIF($M$287:$M$293,"&lt;&gt;0",AT$287:AT$293)</f>
        <v>0</v>
      </c>
      <c r="AU445" s="65">
        <f>SUMIF($M$287:$M$293,"&lt;&gt;0",AU$287:AU$293)</f>
        <v>0</v>
      </c>
      <c r="AV445" s="65">
        <f>SUMIF($M$287:$M$293,"&lt;&gt;0",AV$287:AV$293)</f>
        <v>0</v>
      </c>
      <c r="AW445" s="65">
        <f>SUMIF($M$287:$M$293,"&lt;&gt;0",AW$287:AW$293)</f>
        <v>0</v>
      </c>
      <c r="AX445" s="66">
        <f t="shared" ref="AX445:AX450" si="230">SUM(AS445:AW445)</f>
        <v>0</v>
      </c>
      <c r="AY445" s="64">
        <f t="shared" ref="AY445:BD450" si="231">+AM445-AS445</f>
        <v>0</v>
      </c>
      <c r="AZ445" s="65">
        <f t="shared" si="231"/>
        <v>0</v>
      </c>
      <c r="BA445" s="65">
        <f t="shared" si="231"/>
        <v>0</v>
      </c>
      <c r="BB445" s="65">
        <f t="shared" si="231"/>
        <v>0</v>
      </c>
      <c r="BC445" s="65">
        <f t="shared" si="231"/>
        <v>0</v>
      </c>
      <c r="BD445" s="66">
        <f t="shared" si="231"/>
        <v>0</v>
      </c>
      <c r="BE445" s="72" t="e">
        <f t="shared" ref="BE445:BJ450" si="232">AY445/AS445</f>
        <v>#DIV/0!</v>
      </c>
      <c r="BF445" s="70" t="e">
        <f t="shared" si="232"/>
        <v>#DIV/0!</v>
      </c>
      <c r="BG445" s="70" t="e">
        <f t="shared" si="232"/>
        <v>#DIV/0!</v>
      </c>
      <c r="BH445" s="70" t="e">
        <f t="shared" si="232"/>
        <v>#DIV/0!</v>
      </c>
      <c r="BI445" s="70" t="e">
        <f t="shared" si="232"/>
        <v>#DIV/0!</v>
      </c>
      <c r="BJ445" s="71" t="e">
        <f t="shared" si="232"/>
        <v>#DIV/0!</v>
      </c>
      <c r="BK445" s="72">
        <f t="shared" si="202"/>
        <v>0</v>
      </c>
      <c r="BL445" s="70">
        <f t="shared" si="202"/>
        <v>0</v>
      </c>
      <c r="BM445" s="70">
        <f t="shared" si="202"/>
        <v>0</v>
      </c>
      <c r="BN445" s="70">
        <f t="shared" si="198"/>
        <v>0</v>
      </c>
      <c r="BO445" s="70">
        <f t="shared" si="198"/>
        <v>0</v>
      </c>
      <c r="BP445" s="71">
        <f t="shared" si="198"/>
        <v>0</v>
      </c>
      <c r="BQ445" s="72">
        <f t="shared" si="203"/>
        <v>0</v>
      </c>
      <c r="BR445" s="70">
        <f t="shared" si="203"/>
        <v>0</v>
      </c>
      <c r="BS445" s="70">
        <f t="shared" si="203"/>
        <v>0</v>
      </c>
      <c r="BT445" s="70">
        <f t="shared" si="199"/>
        <v>0</v>
      </c>
      <c r="BU445" s="70">
        <f t="shared" si="199"/>
        <v>0</v>
      </c>
      <c r="BV445" s="71">
        <f t="shared" si="199"/>
        <v>0</v>
      </c>
      <c r="BW445" s="72">
        <f t="shared" si="204"/>
        <v>0</v>
      </c>
      <c r="BX445" s="70">
        <f t="shared" si="204"/>
        <v>0</v>
      </c>
      <c r="BY445" s="70">
        <f t="shared" si="204"/>
        <v>0</v>
      </c>
      <c r="BZ445" s="70">
        <f t="shared" si="200"/>
        <v>0</v>
      </c>
      <c r="CA445" s="70">
        <f t="shared" si="200"/>
        <v>0</v>
      </c>
      <c r="CB445" s="71">
        <f t="shared" si="200"/>
        <v>0</v>
      </c>
      <c r="CC445" s="64">
        <f t="shared" si="205"/>
        <v>0</v>
      </c>
      <c r="CD445" s="65">
        <f t="shared" si="205"/>
        <v>0</v>
      </c>
      <c r="CE445" s="65">
        <f t="shared" si="205"/>
        <v>0</v>
      </c>
      <c r="CF445" s="65">
        <f t="shared" si="201"/>
        <v>0</v>
      </c>
      <c r="CG445" s="65">
        <f t="shared" si="201"/>
        <v>0</v>
      </c>
      <c r="CH445" s="69">
        <f t="shared" si="201"/>
        <v>0</v>
      </c>
      <c r="CI445" s="71">
        <f>IFERROR(M445/'Class Sum-WR'!M445,0)</f>
        <v>0</v>
      </c>
      <c r="CJ445" s="71"/>
    </row>
    <row r="446" spans="1:88" hidden="1" outlineLevel="1" x14ac:dyDescent="0.2">
      <c r="F446" s="73" t="s">
        <v>111</v>
      </c>
      <c r="G446" s="60"/>
      <c r="H446" s="28">
        <f t="shared" si="224"/>
        <v>0</v>
      </c>
      <c r="I446" s="2">
        <f t="shared" si="224"/>
        <v>0</v>
      </c>
      <c r="J446" s="2">
        <f t="shared" si="224"/>
        <v>0</v>
      </c>
      <c r="K446" s="2">
        <f t="shared" si="224"/>
        <v>0</v>
      </c>
      <c r="L446" s="2">
        <f t="shared" si="224"/>
        <v>0</v>
      </c>
      <c r="M446" s="74">
        <f t="shared" si="225"/>
        <v>0</v>
      </c>
      <c r="O446"/>
      <c r="P446"/>
      <c r="Q446"/>
      <c r="R446"/>
      <c r="T446" s="75" t="s">
        <v>111</v>
      </c>
      <c r="U446" s="2">
        <f>SUMIF($M$294:$M$300,"&lt;&gt;0",U$294:U$300)</f>
        <v>0</v>
      </c>
      <c r="V446" s="2">
        <f>SUMIF($M$294:$M$300,"&lt;&gt;0",V$294:V$300)</f>
        <v>0</v>
      </c>
      <c r="W446" s="2">
        <f>SUMIF($M$294:$M$300,"&lt;&gt;0",W$294:W$300)</f>
        <v>0</v>
      </c>
      <c r="X446" s="2">
        <f>SUMIF($M$294:$M$300,"&lt;&gt;0",X$294:X$300)</f>
        <v>0</v>
      </c>
      <c r="Y446" s="2">
        <f>SUMIF($M$294:$M$300,"&lt;&gt;0",Y$294:Y$300)</f>
        <v>0</v>
      </c>
      <c r="Z446" s="74">
        <f t="shared" si="226"/>
        <v>0</v>
      </c>
      <c r="AA446" s="2">
        <f t="shared" si="227"/>
        <v>0</v>
      </c>
      <c r="AB446" s="2">
        <f t="shared" si="227"/>
        <v>0</v>
      </c>
      <c r="AC446" s="2">
        <f t="shared" si="227"/>
        <v>0</v>
      </c>
      <c r="AD446" s="2">
        <f t="shared" si="227"/>
        <v>0</v>
      </c>
      <c r="AE446" s="2">
        <f t="shared" si="227"/>
        <v>0</v>
      </c>
      <c r="AF446" s="30">
        <f t="shared" si="227"/>
        <v>0</v>
      </c>
      <c r="AG446" s="77" t="str">
        <f t="shared" si="165"/>
        <v/>
      </c>
      <c r="AH446" s="38" t="str">
        <f t="shared" si="165"/>
        <v/>
      </c>
      <c r="AI446" s="38" t="str">
        <f t="shared" si="165"/>
        <v/>
      </c>
      <c r="AJ446" s="38" t="str">
        <f t="shared" si="165"/>
        <v/>
      </c>
      <c r="AK446" s="39" t="str">
        <f t="shared" si="165"/>
        <v/>
      </c>
      <c r="AL446" s="76" t="str">
        <f t="shared" si="165"/>
        <v/>
      </c>
      <c r="AM446" s="28">
        <f t="shared" si="228"/>
        <v>0</v>
      </c>
      <c r="AN446" s="2">
        <f t="shared" si="228"/>
        <v>0</v>
      </c>
      <c r="AO446" s="2">
        <f t="shared" si="228"/>
        <v>0</v>
      </c>
      <c r="AP446" s="2">
        <f t="shared" si="228"/>
        <v>0</v>
      </c>
      <c r="AQ446" s="2">
        <f t="shared" si="228"/>
        <v>0</v>
      </c>
      <c r="AR446" s="74">
        <f t="shared" si="229"/>
        <v>0</v>
      </c>
      <c r="AS446" s="28">
        <f>SUMIF($M$294:$M$300,"&lt;&gt;0",AS$294:AS$300)</f>
        <v>0</v>
      </c>
      <c r="AT446" s="2">
        <f>SUMIF($M$294:$M$300,"&lt;&gt;0",AT$294:AT$300)</f>
        <v>0</v>
      </c>
      <c r="AU446" s="2">
        <f>SUMIF($M$294:$M$300,"&lt;&gt;0",AU$294:AU$300)</f>
        <v>0</v>
      </c>
      <c r="AV446" s="2">
        <f>SUMIF($M$294:$M$300,"&lt;&gt;0",AV$294:AV$300)</f>
        <v>0</v>
      </c>
      <c r="AW446" s="2">
        <f>SUMIF($M$294:$M$300,"&lt;&gt;0",AW$294:AW$300)</f>
        <v>0</v>
      </c>
      <c r="AX446" s="74">
        <f t="shared" si="230"/>
        <v>0</v>
      </c>
      <c r="AY446" s="28">
        <f t="shared" si="231"/>
        <v>0</v>
      </c>
      <c r="AZ446" s="2">
        <f t="shared" si="231"/>
        <v>0</v>
      </c>
      <c r="BA446" s="2">
        <f t="shared" si="231"/>
        <v>0</v>
      </c>
      <c r="BB446" s="2">
        <f t="shared" si="231"/>
        <v>0</v>
      </c>
      <c r="BC446" s="2">
        <f t="shared" si="231"/>
        <v>0</v>
      </c>
      <c r="BD446" s="74">
        <f t="shared" si="231"/>
        <v>0</v>
      </c>
      <c r="BE446" s="77" t="e">
        <f t="shared" si="232"/>
        <v>#DIV/0!</v>
      </c>
      <c r="BF446" s="38" t="e">
        <f t="shared" si="232"/>
        <v>#DIV/0!</v>
      </c>
      <c r="BG446" s="38" t="e">
        <f t="shared" si="232"/>
        <v>#DIV/0!</v>
      </c>
      <c r="BH446" s="38" t="e">
        <f t="shared" si="232"/>
        <v>#DIV/0!</v>
      </c>
      <c r="BI446" s="38" t="e">
        <f t="shared" si="232"/>
        <v>#DIV/0!</v>
      </c>
      <c r="BJ446" s="76" t="e">
        <f t="shared" si="232"/>
        <v>#DIV/0!</v>
      </c>
      <c r="BK446" s="77">
        <f t="shared" si="202"/>
        <v>0</v>
      </c>
      <c r="BL446" s="38">
        <f t="shared" si="202"/>
        <v>0</v>
      </c>
      <c r="BM446" s="38">
        <f t="shared" si="202"/>
        <v>0</v>
      </c>
      <c r="BN446" s="38">
        <f t="shared" si="198"/>
        <v>0</v>
      </c>
      <c r="BO446" s="38">
        <f t="shared" si="198"/>
        <v>0</v>
      </c>
      <c r="BP446" s="76">
        <f t="shared" si="198"/>
        <v>0</v>
      </c>
      <c r="BQ446" s="77">
        <f t="shared" si="203"/>
        <v>0</v>
      </c>
      <c r="BR446" s="38">
        <f t="shared" si="203"/>
        <v>0</v>
      </c>
      <c r="BS446" s="38">
        <f t="shared" si="203"/>
        <v>0</v>
      </c>
      <c r="BT446" s="38">
        <f t="shared" si="199"/>
        <v>0</v>
      </c>
      <c r="BU446" s="38">
        <f t="shared" si="199"/>
        <v>0</v>
      </c>
      <c r="BV446" s="76">
        <f t="shared" si="199"/>
        <v>0</v>
      </c>
      <c r="BW446" s="77">
        <f t="shared" si="204"/>
        <v>0</v>
      </c>
      <c r="BX446" s="38">
        <f t="shared" si="204"/>
        <v>0</v>
      </c>
      <c r="BY446" s="38">
        <f t="shared" si="204"/>
        <v>0</v>
      </c>
      <c r="BZ446" s="38">
        <f t="shared" si="200"/>
        <v>0</v>
      </c>
      <c r="CA446" s="38">
        <f t="shared" si="200"/>
        <v>0</v>
      </c>
      <c r="CB446" s="76">
        <f t="shared" si="200"/>
        <v>0</v>
      </c>
      <c r="CC446" s="28">
        <f t="shared" si="205"/>
        <v>0</v>
      </c>
      <c r="CD446" s="2">
        <f t="shared" si="205"/>
        <v>0</v>
      </c>
      <c r="CE446" s="2">
        <f t="shared" si="205"/>
        <v>0</v>
      </c>
      <c r="CF446" s="2">
        <f t="shared" si="201"/>
        <v>0</v>
      </c>
      <c r="CG446" s="2">
        <f t="shared" si="201"/>
        <v>0</v>
      </c>
      <c r="CH446" s="30">
        <f t="shared" si="201"/>
        <v>0</v>
      </c>
      <c r="CI446" s="76">
        <f>IFERROR(M446/'Class Sum-WR'!M446,0)</f>
        <v>0</v>
      </c>
      <c r="CJ446" s="76"/>
    </row>
    <row r="447" spans="1:88" hidden="1" outlineLevel="1" x14ac:dyDescent="0.2">
      <c r="F447" s="73" t="s">
        <v>112</v>
      </c>
      <c r="G447" s="60"/>
      <c r="H447" s="28">
        <f t="shared" si="224"/>
        <v>0</v>
      </c>
      <c r="I447" s="2">
        <f t="shared" si="224"/>
        <v>0</v>
      </c>
      <c r="J447" s="2">
        <f t="shared" si="224"/>
        <v>0</v>
      </c>
      <c r="K447" s="2">
        <f t="shared" si="224"/>
        <v>0</v>
      </c>
      <c r="L447" s="2">
        <f t="shared" si="224"/>
        <v>0</v>
      </c>
      <c r="M447" s="74">
        <f t="shared" si="225"/>
        <v>0</v>
      </c>
      <c r="O447"/>
      <c r="P447"/>
      <c r="Q447"/>
      <c r="R447"/>
      <c r="T447" s="75" t="s">
        <v>112</v>
      </c>
      <c r="U447" s="2">
        <f>SUMIF($M$301:$M$307,"&lt;&gt;0",U$301:U$307)</f>
        <v>0</v>
      </c>
      <c r="V447" s="2">
        <f>SUMIF($M$301:$M$307,"&lt;&gt;0",V$301:V$307)</f>
        <v>0</v>
      </c>
      <c r="W447" s="2">
        <f>SUMIF($M$301:$M$307,"&lt;&gt;0",W$301:W$307)</f>
        <v>0</v>
      </c>
      <c r="X447" s="2">
        <f>SUMIF($M$301:$M$307,"&lt;&gt;0",X$301:X$307)</f>
        <v>0</v>
      </c>
      <c r="Y447" s="2">
        <f>SUMIF($M$301:$M$307,"&lt;&gt;0",Y$301:Y$307)</f>
        <v>0</v>
      </c>
      <c r="Z447" s="74">
        <f t="shared" si="226"/>
        <v>0</v>
      </c>
      <c r="AA447" s="2">
        <f t="shared" si="227"/>
        <v>0</v>
      </c>
      <c r="AB447" s="2">
        <f t="shared" si="227"/>
        <v>0</v>
      </c>
      <c r="AC447" s="2">
        <f t="shared" si="227"/>
        <v>0</v>
      </c>
      <c r="AD447" s="2">
        <f t="shared" si="227"/>
        <v>0</v>
      </c>
      <c r="AE447" s="2">
        <f t="shared" si="227"/>
        <v>0</v>
      </c>
      <c r="AF447" s="30">
        <f t="shared" si="227"/>
        <v>0</v>
      </c>
      <c r="AG447" s="77" t="str">
        <f t="shared" si="165"/>
        <v/>
      </c>
      <c r="AH447" s="38" t="str">
        <f t="shared" si="165"/>
        <v/>
      </c>
      <c r="AI447" s="38" t="str">
        <f t="shared" si="165"/>
        <v/>
      </c>
      <c r="AJ447" s="38" t="str">
        <f t="shared" si="165"/>
        <v/>
      </c>
      <c r="AK447" s="39" t="str">
        <f t="shared" si="165"/>
        <v/>
      </c>
      <c r="AL447" s="76" t="str">
        <f t="shared" si="165"/>
        <v/>
      </c>
      <c r="AM447" s="28">
        <f t="shared" si="228"/>
        <v>0</v>
      </c>
      <c r="AN447" s="2">
        <f t="shared" si="228"/>
        <v>0</v>
      </c>
      <c r="AO447" s="2">
        <f t="shared" si="228"/>
        <v>0</v>
      </c>
      <c r="AP447" s="2">
        <f t="shared" si="228"/>
        <v>0</v>
      </c>
      <c r="AQ447" s="2">
        <f t="shared" si="228"/>
        <v>0</v>
      </c>
      <c r="AR447" s="74">
        <f t="shared" si="229"/>
        <v>0</v>
      </c>
      <c r="AS447" s="28">
        <f>SUMIF($M$301:$M$307,"&lt;&gt;0",AS$301:AS$307)</f>
        <v>0</v>
      </c>
      <c r="AT447" s="2">
        <f>SUMIF($M$301:$M$307,"&lt;&gt;0",AT$301:AT$307)</f>
        <v>0</v>
      </c>
      <c r="AU447" s="2">
        <f>SUMIF($M$301:$M$307,"&lt;&gt;0",AU$301:AU$307)</f>
        <v>0</v>
      </c>
      <c r="AV447" s="2">
        <f>SUMIF($M$301:$M$307,"&lt;&gt;0",AV$301:AV$307)</f>
        <v>0</v>
      </c>
      <c r="AW447" s="2">
        <f>SUMIF($M$301:$M$307,"&lt;&gt;0",AW$301:AW$307)</f>
        <v>0</v>
      </c>
      <c r="AX447" s="74">
        <f t="shared" si="230"/>
        <v>0</v>
      </c>
      <c r="AY447" s="28">
        <f t="shared" si="231"/>
        <v>0</v>
      </c>
      <c r="AZ447" s="2">
        <f t="shared" si="231"/>
        <v>0</v>
      </c>
      <c r="BA447" s="2">
        <f t="shared" si="231"/>
        <v>0</v>
      </c>
      <c r="BB447" s="2">
        <f t="shared" si="231"/>
        <v>0</v>
      </c>
      <c r="BC447" s="2">
        <f t="shared" si="231"/>
        <v>0</v>
      </c>
      <c r="BD447" s="74">
        <f t="shared" si="231"/>
        <v>0</v>
      </c>
      <c r="BE447" s="77" t="e">
        <f t="shared" si="232"/>
        <v>#DIV/0!</v>
      </c>
      <c r="BF447" s="38" t="e">
        <f t="shared" si="232"/>
        <v>#DIV/0!</v>
      </c>
      <c r="BG447" s="38" t="e">
        <f t="shared" si="232"/>
        <v>#DIV/0!</v>
      </c>
      <c r="BH447" s="38" t="e">
        <f t="shared" si="232"/>
        <v>#DIV/0!</v>
      </c>
      <c r="BI447" s="38" t="e">
        <f t="shared" si="232"/>
        <v>#DIV/0!</v>
      </c>
      <c r="BJ447" s="76" t="e">
        <f t="shared" si="232"/>
        <v>#DIV/0!</v>
      </c>
      <c r="BK447" s="77">
        <f t="shared" si="202"/>
        <v>0</v>
      </c>
      <c r="BL447" s="38">
        <f t="shared" si="202"/>
        <v>0</v>
      </c>
      <c r="BM447" s="38">
        <f t="shared" si="202"/>
        <v>0</v>
      </c>
      <c r="BN447" s="38">
        <f t="shared" si="198"/>
        <v>0</v>
      </c>
      <c r="BO447" s="38">
        <f t="shared" si="198"/>
        <v>0</v>
      </c>
      <c r="BP447" s="76">
        <f t="shared" si="198"/>
        <v>0</v>
      </c>
      <c r="BQ447" s="77">
        <f t="shared" si="203"/>
        <v>0</v>
      </c>
      <c r="BR447" s="38">
        <f t="shared" si="203"/>
        <v>0</v>
      </c>
      <c r="BS447" s="38">
        <f t="shared" si="203"/>
        <v>0</v>
      </c>
      <c r="BT447" s="38">
        <f t="shared" si="199"/>
        <v>0</v>
      </c>
      <c r="BU447" s="38">
        <f t="shared" si="199"/>
        <v>0</v>
      </c>
      <c r="BV447" s="76">
        <f t="shared" si="199"/>
        <v>0</v>
      </c>
      <c r="BW447" s="77">
        <f t="shared" si="204"/>
        <v>0</v>
      </c>
      <c r="BX447" s="38">
        <f t="shared" si="204"/>
        <v>0</v>
      </c>
      <c r="BY447" s="38">
        <f t="shared" si="204"/>
        <v>0</v>
      </c>
      <c r="BZ447" s="38">
        <f t="shared" si="200"/>
        <v>0</v>
      </c>
      <c r="CA447" s="38">
        <f t="shared" si="200"/>
        <v>0</v>
      </c>
      <c r="CB447" s="76">
        <f t="shared" si="200"/>
        <v>0</v>
      </c>
      <c r="CC447" s="28">
        <f t="shared" si="205"/>
        <v>0</v>
      </c>
      <c r="CD447" s="2">
        <f t="shared" si="205"/>
        <v>0</v>
      </c>
      <c r="CE447" s="2">
        <f t="shared" si="205"/>
        <v>0</v>
      </c>
      <c r="CF447" s="2">
        <f t="shared" si="201"/>
        <v>0</v>
      </c>
      <c r="CG447" s="2">
        <f t="shared" si="201"/>
        <v>0</v>
      </c>
      <c r="CH447" s="30">
        <f t="shared" si="201"/>
        <v>0</v>
      </c>
      <c r="CI447" s="76">
        <f>IFERROR(M447/'Class Sum-WR'!M447,0)</f>
        <v>0</v>
      </c>
      <c r="CJ447" s="76"/>
    </row>
    <row r="448" spans="1:88" ht="13.5" hidden="1" outlineLevel="1" thickBot="1" x14ac:dyDescent="0.25">
      <c r="F448" s="78" t="s">
        <v>113</v>
      </c>
      <c r="G448" s="61"/>
      <c r="H448" s="43">
        <f t="shared" si="224"/>
        <v>0</v>
      </c>
      <c r="I448" s="44">
        <f t="shared" si="224"/>
        <v>0</v>
      </c>
      <c r="J448" s="44">
        <f t="shared" si="224"/>
        <v>0</v>
      </c>
      <c r="K448" s="44">
        <f t="shared" si="224"/>
        <v>0</v>
      </c>
      <c r="L448" s="44">
        <f t="shared" si="224"/>
        <v>0</v>
      </c>
      <c r="M448" s="79">
        <f t="shared" si="225"/>
        <v>0</v>
      </c>
      <c r="O448" s="42"/>
      <c r="P448" s="42"/>
      <c r="Q448" s="42"/>
      <c r="R448" s="42"/>
      <c r="S448" s="42"/>
      <c r="T448" s="80" t="s">
        <v>113</v>
      </c>
      <c r="U448" s="44">
        <f>SUMIF($M$308:$M$314,"&lt;&gt;0",U$308:U$314)</f>
        <v>0</v>
      </c>
      <c r="V448" s="44">
        <f>SUMIF($M$308:$M$314,"&lt;&gt;0",V$308:V$314)</f>
        <v>0</v>
      </c>
      <c r="W448" s="44">
        <f>SUMIF($M$308:$M$314,"&lt;&gt;0",W$308:W$314)</f>
        <v>0</v>
      </c>
      <c r="X448" s="44">
        <f>SUMIF($M$308:$M$314,"&lt;&gt;0",X$308:X$314)</f>
        <v>0</v>
      </c>
      <c r="Y448" s="44">
        <f>SUMIF($M$308:$M$314,"&lt;&gt;0",Y$308:Y$314)</f>
        <v>0</v>
      </c>
      <c r="Z448" s="79">
        <f t="shared" si="226"/>
        <v>0</v>
      </c>
      <c r="AA448" s="44">
        <f t="shared" si="227"/>
        <v>0</v>
      </c>
      <c r="AB448" s="44">
        <f t="shared" si="227"/>
        <v>0</v>
      </c>
      <c r="AC448" s="44">
        <f t="shared" si="227"/>
        <v>0</v>
      </c>
      <c r="AD448" s="44">
        <f t="shared" si="227"/>
        <v>0</v>
      </c>
      <c r="AE448" s="44">
        <f t="shared" si="227"/>
        <v>0</v>
      </c>
      <c r="AF448" s="46">
        <f t="shared" si="227"/>
        <v>0</v>
      </c>
      <c r="AG448" s="82" t="str">
        <f t="shared" si="165"/>
        <v/>
      </c>
      <c r="AH448" s="56" t="str">
        <f t="shared" si="165"/>
        <v/>
      </c>
      <c r="AI448" s="56" t="str">
        <f t="shared" si="165"/>
        <v/>
      </c>
      <c r="AJ448" s="56" t="str">
        <f t="shared" si="165"/>
        <v/>
      </c>
      <c r="AK448" s="57" t="str">
        <f t="shared" si="165"/>
        <v/>
      </c>
      <c r="AL448" s="81" t="str">
        <f t="shared" si="165"/>
        <v/>
      </c>
      <c r="AM448" s="43">
        <f t="shared" si="228"/>
        <v>0</v>
      </c>
      <c r="AN448" s="44">
        <f t="shared" si="228"/>
        <v>0</v>
      </c>
      <c r="AO448" s="44">
        <f t="shared" si="228"/>
        <v>0</v>
      </c>
      <c r="AP448" s="44">
        <f t="shared" si="228"/>
        <v>0</v>
      </c>
      <c r="AQ448" s="44">
        <f t="shared" si="228"/>
        <v>0</v>
      </c>
      <c r="AR448" s="79">
        <f t="shared" si="229"/>
        <v>0</v>
      </c>
      <c r="AS448" s="43">
        <f>SUMIF($M$308:$M$314,"&lt;&gt;0",AS$308:AS$314)</f>
        <v>0</v>
      </c>
      <c r="AT448" s="44">
        <f>SUMIF($M$308:$M$314,"&lt;&gt;0",AT$308:AT$314)</f>
        <v>0</v>
      </c>
      <c r="AU448" s="44">
        <f>SUMIF($M$308:$M$314,"&lt;&gt;0",AU$308:AU$314)</f>
        <v>0</v>
      </c>
      <c r="AV448" s="44">
        <f>SUMIF($M$308:$M$314,"&lt;&gt;0",AV$308:AV$314)</f>
        <v>0</v>
      </c>
      <c r="AW448" s="44">
        <f>SUMIF($M$308:$M$314,"&lt;&gt;0",AW$308:AW$314)</f>
        <v>0</v>
      </c>
      <c r="AX448" s="79">
        <f t="shared" si="230"/>
        <v>0</v>
      </c>
      <c r="AY448" s="43">
        <f t="shared" si="231"/>
        <v>0</v>
      </c>
      <c r="AZ448" s="44">
        <f t="shared" si="231"/>
        <v>0</v>
      </c>
      <c r="BA448" s="44">
        <f t="shared" si="231"/>
        <v>0</v>
      </c>
      <c r="BB448" s="44">
        <f t="shared" si="231"/>
        <v>0</v>
      </c>
      <c r="BC448" s="44">
        <f t="shared" si="231"/>
        <v>0</v>
      </c>
      <c r="BD448" s="79">
        <f t="shared" si="231"/>
        <v>0</v>
      </c>
      <c r="BE448" s="82" t="e">
        <f t="shared" si="232"/>
        <v>#DIV/0!</v>
      </c>
      <c r="BF448" s="56" t="e">
        <f t="shared" si="232"/>
        <v>#DIV/0!</v>
      </c>
      <c r="BG448" s="56" t="e">
        <f t="shared" si="232"/>
        <v>#DIV/0!</v>
      </c>
      <c r="BH448" s="56" t="e">
        <f t="shared" si="232"/>
        <v>#DIV/0!</v>
      </c>
      <c r="BI448" s="56" t="e">
        <f t="shared" si="232"/>
        <v>#DIV/0!</v>
      </c>
      <c r="BJ448" s="81" t="e">
        <f t="shared" si="232"/>
        <v>#DIV/0!</v>
      </c>
      <c r="BK448" s="82">
        <f t="shared" si="202"/>
        <v>0</v>
      </c>
      <c r="BL448" s="56">
        <f t="shared" si="202"/>
        <v>0</v>
      </c>
      <c r="BM448" s="56">
        <f t="shared" si="202"/>
        <v>0</v>
      </c>
      <c r="BN448" s="56">
        <f t="shared" si="198"/>
        <v>0</v>
      </c>
      <c r="BO448" s="56">
        <f t="shared" si="198"/>
        <v>0</v>
      </c>
      <c r="BP448" s="81">
        <f t="shared" si="198"/>
        <v>0</v>
      </c>
      <c r="BQ448" s="82">
        <f t="shared" si="203"/>
        <v>0</v>
      </c>
      <c r="BR448" s="56">
        <f t="shared" si="203"/>
        <v>0</v>
      </c>
      <c r="BS448" s="56">
        <f t="shared" si="203"/>
        <v>0</v>
      </c>
      <c r="BT448" s="56">
        <f t="shared" si="199"/>
        <v>0</v>
      </c>
      <c r="BU448" s="56">
        <f t="shared" si="199"/>
        <v>0</v>
      </c>
      <c r="BV448" s="81">
        <f t="shared" si="199"/>
        <v>0</v>
      </c>
      <c r="BW448" s="82">
        <f t="shared" si="204"/>
        <v>0</v>
      </c>
      <c r="BX448" s="56">
        <f t="shared" si="204"/>
        <v>0</v>
      </c>
      <c r="BY448" s="56">
        <f t="shared" si="204"/>
        <v>0</v>
      </c>
      <c r="BZ448" s="56">
        <f t="shared" si="200"/>
        <v>0</v>
      </c>
      <c r="CA448" s="56">
        <f t="shared" si="200"/>
        <v>0</v>
      </c>
      <c r="CB448" s="81">
        <f t="shared" si="200"/>
        <v>0</v>
      </c>
      <c r="CC448" s="43">
        <f t="shared" si="205"/>
        <v>0</v>
      </c>
      <c r="CD448" s="44">
        <f t="shared" si="205"/>
        <v>0</v>
      </c>
      <c r="CE448" s="44">
        <f t="shared" si="205"/>
        <v>0</v>
      </c>
      <c r="CF448" s="44">
        <f t="shared" si="201"/>
        <v>0</v>
      </c>
      <c r="CG448" s="44">
        <f t="shared" si="201"/>
        <v>0</v>
      </c>
      <c r="CH448" s="46">
        <f t="shared" si="201"/>
        <v>0</v>
      </c>
      <c r="CI448" s="81">
        <f>IFERROR(M448/'Class Sum-WR'!M448,0)</f>
        <v>0</v>
      </c>
      <c r="CJ448" s="81"/>
    </row>
    <row r="449" spans="1:89" hidden="1" outlineLevel="1" x14ac:dyDescent="0.2">
      <c r="A449" t="s">
        <v>46</v>
      </c>
      <c r="B449" t="s">
        <v>46</v>
      </c>
      <c r="C449" t="s">
        <v>114</v>
      </c>
      <c r="D449" t="s">
        <v>114</v>
      </c>
      <c r="F449" s="83" t="s">
        <v>115</v>
      </c>
      <c r="G449" s="60"/>
      <c r="H449" s="32">
        <f>SUM(H445:H448)</f>
        <v>0</v>
      </c>
      <c r="I449" s="5">
        <f>SUM(I445:I448)</f>
        <v>0</v>
      </c>
      <c r="J449" s="5">
        <f>SUM(J445:J448)</f>
        <v>0</v>
      </c>
      <c r="K449" s="5">
        <f>SUM(K445:K448)</f>
        <v>0</v>
      </c>
      <c r="L449" s="5">
        <f>SUM(L445:L448)</f>
        <v>0</v>
      </c>
      <c r="M449" s="74">
        <f t="shared" si="225"/>
        <v>0</v>
      </c>
      <c r="N449" s="3" t="s">
        <v>49</v>
      </c>
      <c r="O449" t="s">
        <v>49</v>
      </c>
      <c r="P449" t="s">
        <v>114</v>
      </c>
      <c r="Q449" t="s">
        <v>114</v>
      </c>
      <c r="R449"/>
      <c r="T449" s="84" t="s">
        <v>115</v>
      </c>
      <c r="U449" s="5">
        <f>SUM(U445:U448)</f>
        <v>0</v>
      </c>
      <c r="V449" s="5">
        <f>SUM(V445:V448)</f>
        <v>0</v>
      </c>
      <c r="W449" s="5">
        <f>SUM(W445:W448)</f>
        <v>0</v>
      </c>
      <c r="X449" s="5">
        <f>SUM(X445:X448)</f>
        <v>0</v>
      </c>
      <c r="Y449" s="5">
        <f>SUM(Y445:Y448)</f>
        <v>0</v>
      </c>
      <c r="Z449" s="74">
        <f t="shared" si="226"/>
        <v>0</v>
      </c>
      <c r="AA449" s="2">
        <f t="shared" si="227"/>
        <v>0</v>
      </c>
      <c r="AB449" s="2">
        <f t="shared" si="227"/>
        <v>0</v>
      </c>
      <c r="AC449" s="2">
        <f t="shared" si="227"/>
        <v>0</v>
      </c>
      <c r="AD449" s="2">
        <f t="shared" si="227"/>
        <v>0</v>
      </c>
      <c r="AE449" s="2">
        <f t="shared" si="227"/>
        <v>0</v>
      </c>
      <c r="AF449" s="30">
        <f t="shared" si="227"/>
        <v>0</v>
      </c>
      <c r="AG449" s="77" t="str">
        <f t="shared" si="165"/>
        <v/>
      </c>
      <c r="AH449" s="38" t="str">
        <f t="shared" si="165"/>
        <v/>
      </c>
      <c r="AI449" s="38" t="str">
        <f t="shared" si="165"/>
        <v/>
      </c>
      <c r="AJ449" s="38" t="str">
        <f t="shared" ref="AJ449:AL464" si="233">IFERROR(AD449/X449,"")</f>
        <v/>
      </c>
      <c r="AK449" s="39" t="str">
        <f t="shared" si="233"/>
        <v/>
      </c>
      <c r="AL449" s="76" t="str">
        <f t="shared" si="233"/>
        <v/>
      </c>
      <c r="AM449" s="32">
        <f>SUM(AM445:AM448)</f>
        <v>0</v>
      </c>
      <c r="AN449" s="5">
        <f>SUM(AN445:AN448)</f>
        <v>0</v>
      </c>
      <c r="AO449" s="5">
        <f>SUM(AO445:AO448)</f>
        <v>0</v>
      </c>
      <c r="AP449" s="5">
        <f>SUM(AP445:AP448)</f>
        <v>0</v>
      </c>
      <c r="AQ449" s="5">
        <f>SUM(AQ445:AQ448)</f>
        <v>0</v>
      </c>
      <c r="AR449" s="74">
        <f t="shared" si="229"/>
        <v>0</v>
      </c>
      <c r="AS449" s="32">
        <f>SUM(AS445:AS448)</f>
        <v>0</v>
      </c>
      <c r="AT449" s="5">
        <f>SUM(AT445:AT448)</f>
        <v>0</v>
      </c>
      <c r="AU449" s="5">
        <f>SUM(AU445:AU448)</f>
        <v>0</v>
      </c>
      <c r="AV449" s="5">
        <f>SUM(AV445:AV448)</f>
        <v>0</v>
      </c>
      <c r="AW449" s="5">
        <f>SUM(AW445:AW448)</f>
        <v>0</v>
      </c>
      <c r="AX449" s="74">
        <f t="shared" si="230"/>
        <v>0</v>
      </c>
      <c r="AY449" s="32">
        <f t="shared" si="231"/>
        <v>0</v>
      </c>
      <c r="AZ449" s="5">
        <f t="shared" si="231"/>
        <v>0</v>
      </c>
      <c r="BA449" s="5">
        <f t="shared" si="231"/>
        <v>0</v>
      </c>
      <c r="BB449" s="5">
        <f t="shared" si="231"/>
        <v>0</v>
      </c>
      <c r="BC449" s="5">
        <f t="shared" si="231"/>
        <v>0</v>
      </c>
      <c r="BD449" s="74">
        <f t="shared" si="231"/>
        <v>0</v>
      </c>
      <c r="BE449" s="77" t="e">
        <f t="shared" si="232"/>
        <v>#DIV/0!</v>
      </c>
      <c r="BF449" s="38" t="e">
        <f t="shared" si="232"/>
        <v>#DIV/0!</v>
      </c>
      <c r="BG449" s="38" t="e">
        <f t="shared" si="232"/>
        <v>#DIV/0!</v>
      </c>
      <c r="BH449" s="38" t="e">
        <f t="shared" si="232"/>
        <v>#DIV/0!</v>
      </c>
      <c r="BI449" s="38" t="e">
        <f t="shared" si="232"/>
        <v>#DIV/0!</v>
      </c>
      <c r="BJ449" s="76" t="e">
        <f t="shared" si="232"/>
        <v>#DIV/0!</v>
      </c>
      <c r="BK449" s="77">
        <f t="shared" si="202"/>
        <v>0</v>
      </c>
      <c r="BL449" s="38">
        <f t="shared" si="202"/>
        <v>0</v>
      </c>
      <c r="BM449" s="38">
        <f t="shared" si="202"/>
        <v>0</v>
      </c>
      <c r="BN449" s="38">
        <f t="shared" si="198"/>
        <v>0</v>
      </c>
      <c r="BO449" s="38">
        <f t="shared" si="198"/>
        <v>0</v>
      </c>
      <c r="BP449" s="76">
        <f t="shared" si="198"/>
        <v>0</v>
      </c>
      <c r="BQ449" s="77">
        <f t="shared" si="203"/>
        <v>0</v>
      </c>
      <c r="BR449" s="38">
        <f t="shared" si="203"/>
        <v>0</v>
      </c>
      <c r="BS449" s="38">
        <f t="shared" si="203"/>
        <v>0</v>
      </c>
      <c r="BT449" s="38">
        <f t="shared" si="199"/>
        <v>0</v>
      </c>
      <c r="BU449" s="38">
        <f t="shared" si="199"/>
        <v>0</v>
      </c>
      <c r="BV449" s="76">
        <f t="shared" si="199"/>
        <v>0</v>
      </c>
      <c r="BW449" s="77">
        <f t="shared" si="204"/>
        <v>0</v>
      </c>
      <c r="BX449" s="38">
        <f t="shared" si="204"/>
        <v>0</v>
      </c>
      <c r="BY449" s="38">
        <f t="shared" si="204"/>
        <v>0</v>
      </c>
      <c r="BZ449" s="38">
        <f t="shared" si="200"/>
        <v>0</v>
      </c>
      <c r="CA449" s="38">
        <f t="shared" si="200"/>
        <v>0</v>
      </c>
      <c r="CB449" s="76">
        <f t="shared" si="200"/>
        <v>0</v>
      </c>
      <c r="CC449" s="28">
        <f t="shared" si="205"/>
        <v>0</v>
      </c>
      <c r="CD449" s="2">
        <f t="shared" si="205"/>
        <v>0</v>
      </c>
      <c r="CE449" s="2">
        <f t="shared" si="205"/>
        <v>0</v>
      </c>
      <c r="CF449" s="2">
        <f t="shared" si="201"/>
        <v>0</v>
      </c>
      <c r="CG449" s="2">
        <f t="shared" si="201"/>
        <v>0</v>
      </c>
      <c r="CH449" s="30">
        <f t="shared" si="201"/>
        <v>0</v>
      </c>
      <c r="CI449" s="76">
        <f>IFERROR(M449/'Class Sum-WR'!M449,0)</f>
        <v>0</v>
      </c>
      <c r="CJ449" s="76"/>
    </row>
    <row r="450" spans="1:89" ht="13.5" hidden="1" outlineLevel="1" thickBot="1" x14ac:dyDescent="0.25">
      <c r="A450" t="s">
        <v>46</v>
      </c>
      <c r="B450" t="s">
        <v>46</v>
      </c>
      <c r="C450" t="s">
        <v>114</v>
      </c>
      <c r="D450" t="s">
        <v>114</v>
      </c>
      <c r="F450" s="78" t="s">
        <v>116</v>
      </c>
      <c r="G450" s="61"/>
      <c r="H450" s="48">
        <f>SUMIFS(H$7:H$377,$B$7:$B$377,$B450,$D$7:$D$377,$D450)</f>
        <v>0</v>
      </c>
      <c r="I450" s="49">
        <f>SUMIFS(I$7:I$377,$B$7:$B$377,$B450,$D$7:$D$377,$D450)</f>
        <v>0</v>
      </c>
      <c r="J450" s="49">
        <f>SUMIFS(J$7:J$377,$B$7:$B$377,$B450,$D$7:$D$377,$D450)</f>
        <v>0</v>
      </c>
      <c r="K450" s="49">
        <f>SUMIFS(K$7:K$377,$B$7:$B$377,$B450,$D$7:$D$377,$D450)</f>
        <v>0</v>
      </c>
      <c r="L450" s="49">
        <f>SUMIFS(L$7:L$377,$B$7:$B$377,$B450,$D$7:$D$377,$D450)</f>
        <v>0</v>
      </c>
      <c r="M450" s="79">
        <f t="shared" si="225"/>
        <v>0</v>
      </c>
      <c r="N450" s="3" t="s">
        <v>49</v>
      </c>
      <c r="O450" s="42" t="s">
        <v>49</v>
      </c>
      <c r="P450" s="42" t="s">
        <v>114</v>
      </c>
      <c r="Q450" s="42" t="s">
        <v>114</v>
      </c>
      <c r="R450" s="42"/>
      <c r="S450" s="42"/>
      <c r="T450" s="80" t="s">
        <v>116</v>
      </c>
      <c r="U450" s="49">
        <f>SUMIFS(U$7:U$377,$M$7:$M$377,"&lt;&gt;0",$O$7:$O$377,$O450,$Q$7:$Q$377,$Q450)</f>
        <v>0</v>
      </c>
      <c r="V450" s="49">
        <f>SUMIFS(V$7:V$377,$M$7:$M$377,"&lt;&gt;0",$O$7:$O$377,$O450,$Q$7:$Q$377,$Q450)</f>
        <v>0</v>
      </c>
      <c r="W450" s="49">
        <f>SUMIFS(W$7:W$377,$M$7:$M$377,"&lt;&gt;0",$O$7:$O$377,$O450,$Q$7:$Q$377,$Q450)</f>
        <v>0</v>
      </c>
      <c r="X450" s="49">
        <f>SUMIFS(X$7:X$377,$M$7:$M$377,"&lt;&gt;0",$O$7:$O$377,$O450,$Q$7:$Q$377,$Q450)</f>
        <v>0</v>
      </c>
      <c r="Y450" s="49">
        <f>SUMIFS(Y$7:Y$377,$M$7:$M$377,"&lt;&gt;0",$O$7:$O$377,$O450,$Q$7:$Q$377,$Q450)</f>
        <v>0</v>
      </c>
      <c r="Z450" s="79">
        <f t="shared" si="226"/>
        <v>0</v>
      </c>
      <c r="AA450" s="44">
        <f t="shared" si="227"/>
        <v>0</v>
      </c>
      <c r="AB450" s="44">
        <f t="shared" si="227"/>
        <v>0</v>
      </c>
      <c r="AC450" s="44">
        <f t="shared" si="227"/>
        <v>0</v>
      </c>
      <c r="AD450" s="44">
        <f t="shared" si="227"/>
        <v>0</v>
      </c>
      <c r="AE450" s="44">
        <f t="shared" si="227"/>
        <v>0</v>
      </c>
      <c r="AF450" s="46">
        <f t="shared" si="227"/>
        <v>0</v>
      </c>
      <c r="AG450" s="82" t="str">
        <f>IFERROR(AA450/U450,"")</f>
        <v/>
      </c>
      <c r="AH450" s="56" t="str">
        <f>IFERROR(AB450/V450,"")</f>
        <v/>
      </c>
      <c r="AI450" s="56" t="str">
        <f>IFERROR(AC450/W450,"")</f>
        <v/>
      </c>
      <c r="AJ450" s="56" t="str">
        <f t="shared" si="233"/>
        <v/>
      </c>
      <c r="AK450" s="57" t="str">
        <f t="shared" si="233"/>
        <v/>
      </c>
      <c r="AL450" s="81" t="str">
        <f t="shared" si="233"/>
        <v/>
      </c>
      <c r="AM450" s="48">
        <f>SUMIFS(AM$7:AM$377,$B$7:$B$377,$B450,$D$7:$D$377,$D450)</f>
        <v>0</v>
      </c>
      <c r="AN450" s="49">
        <f>SUMIFS(AN$7:AN$377,$B$7:$B$377,$B450,$D$7:$D$377,$D450)</f>
        <v>0</v>
      </c>
      <c r="AO450" s="49">
        <f>SUMIFS(AO$7:AO$377,$B$7:$B$377,$B450,$D$7:$D$377,$D450)</f>
        <v>0</v>
      </c>
      <c r="AP450" s="49">
        <f>SUMIFS(AP$7:AP$377,$B$7:$B$377,$B450,$D$7:$D$377,$D450)</f>
        <v>0</v>
      </c>
      <c r="AQ450" s="49">
        <f>SUMIFS(AQ$7:AQ$377,$B$7:$B$377,$B450,$D$7:$D$377,$D450)</f>
        <v>0</v>
      </c>
      <c r="AR450" s="79">
        <f t="shared" si="229"/>
        <v>0</v>
      </c>
      <c r="AS450" s="48">
        <f>SUMIFS(AS$7:AS$377,$M$7:$M$377,"&lt;&gt;0",$O$7:$O$377,$O450,$Q$7:$Q$377,$Q450)</f>
        <v>0</v>
      </c>
      <c r="AT450" s="49">
        <f>SUMIFS(AT$7:AT$377,$M$7:$M$377,"&lt;&gt;0",$O$7:$O$377,$O450,$Q$7:$Q$377,$Q450)</f>
        <v>0</v>
      </c>
      <c r="AU450" s="49">
        <f>SUMIFS(AU$7:AU$377,$M$7:$M$377,"&lt;&gt;0",$O$7:$O$377,$O450,$Q$7:$Q$377,$Q450)</f>
        <v>0</v>
      </c>
      <c r="AV450" s="49">
        <f>SUMIFS(AV$7:AV$377,$M$7:$M$377,"&lt;&gt;0",$O$7:$O$377,$O450,$Q$7:$Q$377,$Q450)</f>
        <v>0</v>
      </c>
      <c r="AW450" s="49">
        <f>SUMIFS(AW$7:AW$377,$M$7:$M$377,"&lt;&gt;0",$O$7:$O$377,$O450,$Q$7:$Q$377,$Q450)</f>
        <v>0</v>
      </c>
      <c r="AX450" s="79">
        <f t="shared" si="230"/>
        <v>0</v>
      </c>
      <c r="AY450" s="48">
        <f t="shared" si="231"/>
        <v>0</v>
      </c>
      <c r="AZ450" s="49">
        <f t="shared" si="231"/>
        <v>0</v>
      </c>
      <c r="BA450" s="49">
        <f t="shared" si="231"/>
        <v>0</v>
      </c>
      <c r="BB450" s="49">
        <f t="shared" si="231"/>
        <v>0</v>
      </c>
      <c r="BC450" s="49">
        <f t="shared" si="231"/>
        <v>0</v>
      </c>
      <c r="BD450" s="79">
        <f t="shared" si="231"/>
        <v>0</v>
      </c>
      <c r="BE450" s="82" t="e">
        <f t="shared" si="232"/>
        <v>#DIV/0!</v>
      </c>
      <c r="BF450" s="56" t="e">
        <f t="shared" si="232"/>
        <v>#DIV/0!</v>
      </c>
      <c r="BG450" s="56" t="e">
        <f t="shared" si="232"/>
        <v>#DIV/0!</v>
      </c>
      <c r="BH450" s="56" t="e">
        <f t="shared" si="232"/>
        <v>#DIV/0!</v>
      </c>
      <c r="BI450" s="56" t="e">
        <f t="shared" si="232"/>
        <v>#DIV/0!</v>
      </c>
      <c r="BJ450" s="81" t="e">
        <f t="shared" si="232"/>
        <v>#DIV/0!</v>
      </c>
      <c r="BK450" s="82">
        <f t="shared" si="202"/>
        <v>0</v>
      </c>
      <c r="BL450" s="56">
        <f t="shared" si="202"/>
        <v>0</v>
      </c>
      <c r="BM450" s="56">
        <f t="shared" si="202"/>
        <v>0</v>
      </c>
      <c r="BN450" s="56">
        <f t="shared" si="198"/>
        <v>0</v>
      </c>
      <c r="BO450" s="56">
        <f t="shared" si="198"/>
        <v>0</v>
      </c>
      <c r="BP450" s="81">
        <f t="shared" si="198"/>
        <v>0</v>
      </c>
      <c r="BQ450" s="82">
        <f t="shared" si="203"/>
        <v>0</v>
      </c>
      <c r="BR450" s="56">
        <f t="shared" si="203"/>
        <v>0</v>
      </c>
      <c r="BS450" s="56">
        <f t="shared" si="203"/>
        <v>0</v>
      </c>
      <c r="BT450" s="56">
        <f t="shared" si="199"/>
        <v>0</v>
      </c>
      <c r="BU450" s="56">
        <f t="shared" si="199"/>
        <v>0</v>
      </c>
      <c r="BV450" s="81">
        <f t="shared" si="199"/>
        <v>0</v>
      </c>
      <c r="BW450" s="82">
        <f t="shared" si="204"/>
        <v>0</v>
      </c>
      <c r="BX450" s="56">
        <f t="shared" si="204"/>
        <v>0</v>
      </c>
      <c r="BY450" s="56">
        <f t="shared" si="204"/>
        <v>0</v>
      </c>
      <c r="BZ450" s="56">
        <f t="shared" si="200"/>
        <v>0</v>
      </c>
      <c r="CA450" s="56">
        <f t="shared" si="200"/>
        <v>0</v>
      </c>
      <c r="CB450" s="81">
        <f t="shared" si="200"/>
        <v>0</v>
      </c>
      <c r="CC450" s="43">
        <f t="shared" si="205"/>
        <v>0</v>
      </c>
      <c r="CD450" s="44">
        <f t="shared" si="205"/>
        <v>0</v>
      </c>
      <c r="CE450" s="44">
        <f t="shared" si="205"/>
        <v>0</v>
      </c>
      <c r="CF450" s="44">
        <f t="shared" si="201"/>
        <v>0</v>
      </c>
      <c r="CG450" s="44">
        <f t="shared" si="201"/>
        <v>0</v>
      </c>
      <c r="CH450" s="46">
        <f t="shared" si="201"/>
        <v>0</v>
      </c>
      <c r="CI450" s="81">
        <f>IFERROR(M450/'Class Sum-WR'!M450,0)</f>
        <v>0</v>
      </c>
      <c r="CJ450" s="81"/>
      <c r="CK450" s="96"/>
    </row>
    <row r="451" spans="1:89" hidden="1" outlineLevel="1" x14ac:dyDescent="0.2">
      <c r="F451"/>
      <c r="H451"/>
      <c r="I451"/>
      <c r="J451"/>
      <c r="K451"/>
      <c r="L451"/>
      <c r="M451"/>
      <c r="O451"/>
      <c r="P451"/>
      <c r="Q451"/>
      <c r="R451"/>
      <c r="U451"/>
      <c r="V451"/>
      <c r="W451"/>
      <c r="X451"/>
      <c r="Y451"/>
      <c r="Z451"/>
      <c r="AA451" s="2"/>
      <c r="AB451" s="2"/>
      <c r="AC451" s="2"/>
      <c r="AD451" s="2"/>
      <c r="AE451" s="2"/>
      <c r="AF451" s="3"/>
      <c r="AG451" s="38"/>
      <c r="AH451" s="38"/>
      <c r="AI451" s="38"/>
      <c r="AJ451" s="38"/>
      <c r="AK451" s="38"/>
      <c r="AL451" s="85"/>
      <c r="BE451" s="38"/>
      <c r="BF451" s="38"/>
      <c r="BG451" s="38"/>
      <c r="BH451" s="38"/>
      <c r="BI451" s="38"/>
      <c r="BJ451" s="38"/>
      <c r="BK451" s="38"/>
      <c r="BL451" s="38"/>
      <c r="BM451" s="38"/>
      <c r="BN451" s="38"/>
      <c r="BO451" s="38"/>
      <c r="BP451" s="38"/>
      <c r="BQ451" s="38"/>
      <c r="BR451" s="38"/>
      <c r="BS451" s="38"/>
      <c r="BT451" s="38"/>
      <c r="BU451" s="38"/>
      <c r="BV451" s="38"/>
      <c r="BW451" s="38"/>
      <c r="BX451" s="38"/>
      <c r="BY451" s="38"/>
      <c r="BZ451" s="38"/>
      <c r="CA451" s="38"/>
      <c r="CB451" s="38"/>
      <c r="CC451" s="2"/>
      <c r="CD451" s="2"/>
      <c r="CE451" s="2"/>
      <c r="CF451" s="2"/>
      <c r="CG451" s="2"/>
      <c r="CH451" s="2"/>
    </row>
    <row r="452" spans="1:89" hidden="1" outlineLevel="1" x14ac:dyDescent="0.2">
      <c r="F452" s="62" t="s">
        <v>117</v>
      </c>
      <c r="G452" s="63"/>
      <c r="H452" s="64">
        <f t="shared" ref="H452:L456" si="234">SUMIF($E$14:$E$377,$F452,H$14:H$377)</f>
        <v>0</v>
      </c>
      <c r="I452" s="65">
        <f t="shared" si="234"/>
        <v>0</v>
      </c>
      <c r="J452" s="65">
        <f t="shared" si="234"/>
        <v>0</v>
      </c>
      <c r="K452" s="65">
        <f t="shared" si="234"/>
        <v>0</v>
      </c>
      <c r="L452" s="65">
        <f t="shared" si="234"/>
        <v>0</v>
      </c>
      <c r="M452" s="66">
        <f t="shared" ref="M452:M458" si="235">SUM(H452:L452)</f>
        <v>0</v>
      </c>
      <c r="O452" s="67"/>
      <c r="P452" s="67"/>
      <c r="Q452" s="67"/>
      <c r="R452" s="67"/>
      <c r="S452" s="67"/>
      <c r="T452" s="68" t="s">
        <v>117</v>
      </c>
      <c r="U452" s="65">
        <f>SUMIF($M$315:$M$321,"&lt;&gt;0",U$315:U$321)</f>
        <v>0</v>
      </c>
      <c r="V452" s="65">
        <f>SUMIF($M$315:$M$321,"&lt;&gt;0",V$315:V$321)</f>
        <v>0</v>
      </c>
      <c r="W452" s="65">
        <f>SUMIF($M$315:$M$321,"&lt;&gt;0",W$315:W$321)</f>
        <v>0</v>
      </c>
      <c r="X452" s="65">
        <f>SUMIF($M$315:$M$321,"&lt;&gt;0",X$315:X$321)</f>
        <v>0</v>
      </c>
      <c r="Y452" s="65">
        <f>SUMIF($M$315:$M$321,"&lt;&gt;0",Y$315:Y$321)</f>
        <v>0</v>
      </c>
      <c r="Z452" s="66">
        <f t="shared" ref="Z452:Z458" si="236">SUM(U452:Y452)</f>
        <v>0</v>
      </c>
      <c r="AA452" s="64">
        <f t="shared" ref="AA452:AF458" si="237">+H452-U452</f>
        <v>0</v>
      </c>
      <c r="AB452" s="65">
        <f t="shared" si="237"/>
        <v>0</v>
      </c>
      <c r="AC452" s="65">
        <f t="shared" si="237"/>
        <v>0</v>
      </c>
      <c r="AD452" s="65">
        <f t="shared" si="237"/>
        <v>0</v>
      </c>
      <c r="AE452" s="86">
        <f t="shared" si="237"/>
        <v>0</v>
      </c>
      <c r="AF452" s="87">
        <f t="shared" si="237"/>
        <v>0</v>
      </c>
      <c r="AG452" s="72" t="str">
        <f t="shared" ref="AG452:AI458" si="238">IFERROR(AA452/U452,"")</f>
        <v/>
      </c>
      <c r="AH452" s="70" t="str">
        <f t="shared" si="238"/>
        <v/>
      </c>
      <c r="AI452" s="70" t="str">
        <f t="shared" si="238"/>
        <v/>
      </c>
      <c r="AJ452" s="70" t="str">
        <f t="shared" si="233"/>
        <v/>
      </c>
      <c r="AK452" s="89" t="str">
        <f t="shared" si="233"/>
        <v/>
      </c>
      <c r="AL452" s="71" t="str">
        <f t="shared" si="233"/>
        <v/>
      </c>
      <c r="AM452" s="64">
        <f t="shared" ref="AM452:AQ456" si="239">SUMIF($E$14:$E$377,$F452,AM$14:AM$377)</f>
        <v>0</v>
      </c>
      <c r="AN452" s="65">
        <f t="shared" si="239"/>
        <v>0</v>
      </c>
      <c r="AO452" s="65">
        <f t="shared" si="239"/>
        <v>0</v>
      </c>
      <c r="AP452" s="65">
        <f t="shared" si="239"/>
        <v>0</v>
      </c>
      <c r="AQ452" s="65">
        <f t="shared" si="239"/>
        <v>0</v>
      </c>
      <c r="AR452" s="66">
        <f t="shared" ref="AR452:AR458" si="240">SUM(AM452:AQ452)</f>
        <v>0</v>
      </c>
      <c r="AS452" s="64">
        <f>SUMIF($M$315:$M$321,"&lt;&gt;0",AS$315:AS$321)</f>
        <v>0</v>
      </c>
      <c r="AT452" s="65">
        <f>SUMIF($M$315:$M$321,"&lt;&gt;0",AT$315:AT$321)</f>
        <v>0</v>
      </c>
      <c r="AU452" s="65">
        <f>SUMIF($M$315:$M$321,"&lt;&gt;0",AU$315:AU$321)</f>
        <v>0</v>
      </c>
      <c r="AV452" s="65">
        <f>SUMIF($M$315:$M$321,"&lt;&gt;0",AV$315:AV$321)</f>
        <v>0</v>
      </c>
      <c r="AW452" s="65">
        <f>SUMIF($M$315:$M$321,"&lt;&gt;0",AW$315:AW$321)</f>
        <v>0</v>
      </c>
      <c r="AX452" s="66">
        <f t="shared" ref="AX452:AX458" si="241">SUM(AS452:AW452)</f>
        <v>0</v>
      </c>
      <c r="AY452" s="64">
        <f t="shared" ref="AY452:BD458" si="242">+AM452-AS452</f>
        <v>0</v>
      </c>
      <c r="AZ452" s="65">
        <f t="shared" si="242"/>
        <v>0</v>
      </c>
      <c r="BA452" s="65">
        <f t="shared" si="242"/>
        <v>0</v>
      </c>
      <c r="BB452" s="65">
        <f t="shared" si="242"/>
        <v>0</v>
      </c>
      <c r="BC452" s="65">
        <f t="shared" si="242"/>
        <v>0</v>
      </c>
      <c r="BD452" s="66">
        <f t="shared" si="242"/>
        <v>0</v>
      </c>
      <c r="BE452" s="72" t="e">
        <f t="shared" ref="BE452:BJ458" si="243">AY452/AS452</f>
        <v>#DIV/0!</v>
      </c>
      <c r="BF452" s="70" t="e">
        <f t="shared" si="243"/>
        <v>#DIV/0!</v>
      </c>
      <c r="BG452" s="70" t="e">
        <f t="shared" si="243"/>
        <v>#DIV/0!</v>
      </c>
      <c r="BH452" s="70" t="e">
        <f t="shared" si="243"/>
        <v>#DIV/0!</v>
      </c>
      <c r="BI452" s="70" t="e">
        <f t="shared" si="243"/>
        <v>#DIV/0!</v>
      </c>
      <c r="BJ452" s="71" t="e">
        <f t="shared" si="243"/>
        <v>#DIV/0!</v>
      </c>
      <c r="BK452" s="72">
        <f t="shared" si="202"/>
        <v>0</v>
      </c>
      <c r="BL452" s="70">
        <f t="shared" si="202"/>
        <v>0</v>
      </c>
      <c r="BM452" s="70">
        <f t="shared" si="202"/>
        <v>0</v>
      </c>
      <c r="BN452" s="70">
        <f t="shared" si="198"/>
        <v>0</v>
      </c>
      <c r="BO452" s="70">
        <f t="shared" si="198"/>
        <v>0</v>
      </c>
      <c r="BP452" s="71">
        <f t="shared" si="198"/>
        <v>0</v>
      </c>
      <c r="BQ452" s="72">
        <f t="shared" si="203"/>
        <v>0</v>
      </c>
      <c r="BR452" s="70">
        <f t="shared" si="203"/>
        <v>0</v>
      </c>
      <c r="BS452" s="70">
        <f t="shared" si="203"/>
        <v>0</v>
      </c>
      <c r="BT452" s="70">
        <f t="shared" si="199"/>
        <v>0</v>
      </c>
      <c r="BU452" s="70">
        <f t="shared" si="199"/>
        <v>0</v>
      </c>
      <c r="BV452" s="71">
        <f t="shared" si="199"/>
        <v>0</v>
      </c>
      <c r="BW452" s="72">
        <f t="shared" si="204"/>
        <v>0</v>
      </c>
      <c r="BX452" s="70">
        <f t="shared" si="204"/>
        <v>0</v>
      </c>
      <c r="BY452" s="70">
        <f t="shared" si="204"/>
        <v>0</v>
      </c>
      <c r="BZ452" s="70">
        <f t="shared" si="200"/>
        <v>0</v>
      </c>
      <c r="CA452" s="70">
        <f t="shared" si="200"/>
        <v>0</v>
      </c>
      <c r="CB452" s="71">
        <f t="shared" si="200"/>
        <v>0</v>
      </c>
      <c r="CC452" s="64">
        <f t="shared" si="205"/>
        <v>0</v>
      </c>
      <c r="CD452" s="65">
        <f t="shared" si="205"/>
        <v>0</v>
      </c>
      <c r="CE452" s="65">
        <f t="shared" si="205"/>
        <v>0</v>
      </c>
      <c r="CF452" s="65">
        <f t="shared" si="201"/>
        <v>0</v>
      </c>
      <c r="CG452" s="65">
        <f t="shared" si="201"/>
        <v>0</v>
      </c>
      <c r="CH452" s="69">
        <f t="shared" si="201"/>
        <v>0</v>
      </c>
      <c r="CI452" s="71">
        <f>IFERROR(M452/'Class Sum-WR'!M452,0)</f>
        <v>0</v>
      </c>
      <c r="CJ452" s="71"/>
    </row>
    <row r="453" spans="1:89" hidden="1" outlineLevel="1" x14ac:dyDescent="0.2">
      <c r="F453" s="73" t="s">
        <v>118</v>
      </c>
      <c r="G453" s="60"/>
      <c r="H453" s="28">
        <f t="shared" si="234"/>
        <v>0</v>
      </c>
      <c r="I453" s="2">
        <f t="shared" si="234"/>
        <v>0</v>
      </c>
      <c r="J453" s="2">
        <f t="shared" si="234"/>
        <v>0</v>
      </c>
      <c r="K453" s="2">
        <f t="shared" si="234"/>
        <v>0</v>
      </c>
      <c r="L453" s="2">
        <f t="shared" si="234"/>
        <v>0</v>
      </c>
      <c r="M453" s="74">
        <f t="shared" si="235"/>
        <v>0</v>
      </c>
      <c r="O453"/>
      <c r="P453"/>
      <c r="Q453"/>
      <c r="R453"/>
      <c r="T453" s="75" t="s">
        <v>118</v>
      </c>
      <c r="U453" s="2">
        <f>SUMIF($M$322:$M$328,"&lt;&gt;0",U$322:U$328)</f>
        <v>0</v>
      </c>
      <c r="V453" s="2">
        <f>SUMIF($M$322:$M$328,"&lt;&gt;0",V$322:V$328)</f>
        <v>0</v>
      </c>
      <c r="W453" s="2">
        <f>SUMIF($M$322:$M$328,"&lt;&gt;0",W$322:W$328)</f>
        <v>0</v>
      </c>
      <c r="X453" s="2">
        <f>SUMIF($M$322:$M$328,"&lt;&gt;0",X$322:X$328)</f>
        <v>0</v>
      </c>
      <c r="Y453" s="2">
        <f>SUMIF($M$322:$M$328,"&lt;&gt;0",Y$322:Y$328)</f>
        <v>0</v>
      </c>
      <c r="Z453" s="74">
        <f t="shared" si="236"/>
        <v>0</v>
      </c>
      <c r="AA453" s="28">
        <f t="shared" si="237"/>
        <v>0</v>
      </c>
      <c r="AB453" s="2">
        <f t="shared" si="237"/>
        <v>0</v>
      </c>
      <c r="AC453" s="2">
        <f t="shared" si="237"/>
        <v>0</v>
      </c>
      <c r="AD453" s="2">
        <f t="shared" si="237"/>
        <v>0</v>
      </c>
      <c r="AE453" s="29">
        <f t="shared" si="237"/>
        <v>0</v>
      </c>
      <c r="AF453" s="31">
        <f t="shared" si="237"/>
        <v>0</v>
      </c>
      <c r="AG453" s="77" t="str">
        <f t="shared" si="238"/>
        <v/>
      </c>
      <c r="AH453" s="38" t="str">
        <f t="shared" si="238"/>
        <v/>
      </c>
      <c r="AI453" s="38" t="str">
        <f t="shared" si="238"/>
        <v/>
      </c>
      <c r="AJ453" s="38" t="str">
        <f t="shared" si="233"/>
        <v/>
      </c>
      <c r="AK453" s="39" t="str">
        <f t="shared" si="233"/>
        <v/>
      </c>
      <c r="AL453" s="76" t="str">
        <f t="shared" si="233"/>
        <v/>
      </c>
      <c r="AM453" s="28">
        <f t="shared" si="239"/>
        <v>0</v>
      </c>
      <c r="AN453" s="2">
        <f t="shared" si="239"/>
        <v>0</v>
      </c>
      <c r="AO453" s="2">
        <f t="shared" si="239"/>
        <v>0</v>
      </c>
      <c r="AP453" s="2">
        <f t="shared" si="239"/>
        <v>0</v>
      </c>
      <c r="AQ453" s="2">
        <f t="shared" si="239"/>
        <v>0</v>
      </c>
      <c r="AR453" s="74">
        <f t="shared" si="240"/>
        <v>0</v>
      </c>
      <c r="AS453" s="28">
        <f>SUMIF($M$322:$M$328,"&lt;&gt;0",AS$322:AS$328)</f>
        <v>0</v>
      </c>
      <c r="AT453" s="2">
        <f>SUMIF($M$322:$M$328,"&lt;&gt;0",AT$322:AT$328)</f>
        <v>0</v>
      </c>
      <c r="AU453" s="2">
        <f>SUMIF($M$322:$M$328,"&lt;&gt;0",AU$322:AU$328)</f>
        <v>0</v>
      </c>
      <c r="AV453" s="2">
        <f>SUMIF($M$322:$M$328,"&lt;&gt;0",AV$322:AV$328)</f>
        <v>0</v>
      </c>
      <c r="AW453" s="2">
        <f>SUMIF($M$322:$M$328,"&lt;&gt;0",AW$322:AW$328)</f>
        <v>0</v>
      </c>
      <c r="AX453" s="74">
        <f t="shared" si="241"/>
        <v>0</v>
      </c>
      <c r="AY453" s="28">
        <f t="shared" si="242"/>
        <v>0</v>
      </c>
      <c r="AZ453" s="2">
        <f t="shared" si="242"/>
        <v>0</v>
      </c>
      <c r="BA453" s="2">
        <f t="shared" si="242"/>
        <v>0</v>
      </c>
      <c r="BB453" s="2">
        <f t="shared" si="242"/>
        <v>0</v>
      </c>
      <c r="BC453" s="2">
        <f t="shared" si="242"/>
        <v>0</v>
      </c>
      <c r="BD453" s="74">
        <f t="shared" si="242"/>
        <v>0</v>
      </c>
      <c r="BE453" s="77" t="e">
        <f t="shared" si="243"/>
        <v>#DIV/0!</v>
      </c>
      <c r="BF453" s="38" t="e">
        <f t="shared" si="243"/>
        <v>#DIV/0!</v>
      </c>
      <c r="BG453" s="38" t="e">
        <f t="shared" si="243"/>
        <v>#DIV/0!</v>
      </c>
      <c r="BH453" s="38" t="e">
        <f t="shared" si="243"/>
        <v>#DIV/0!</v>
      </c>
      <c r="BI453" s="38" t="e">
        <f t="shared" si="243"/>
        <v>#DIV/0!</v>
      </c>
      <c r="BJ453" s="76" t="e">
        <f t="shared" si="243"/>
        <v>#DIV/0!</v>
      </c>
      <c r="BK453" s="77">
        <f t="shared" si="202"/>
        <v>0</v>
      </c>
      <c r="BL453" s="38">
        <f t="shared" si="202"/>
        <v>0</v>
      </c>
      <c r="BM453" s="38">
        <f t="shared" si="202"/>
        <v>0</v>
      </c>
      <c r="BN453" s="38">
        <f t="shared" si="198"/>
        <v>0</v>
      </c>
      <c r="BO453" s="38">
        <f t="shared" si="198"/>
        <v>0</v>
      </c>
      <c r="BP453" s="76">
        <f t="shared" si="198"/>
        <v>0</v>
      </c>
      <c r="BQ453" s="77">
        <f t="shared" si="203"/>
        <v>0</v>
      </c>
      <c r="BR453" s="38">
        <f t="shared" si="203"/>
        <v>0</v>
      </c>
      <c r="BS453" s="38">
        <f t="shared" si="203"/>
        <v>0</v>
      </c>
      <c r="BT453" s="38">
        <f t="shared" si="199"/>
        <v>0</v>
      </c>
      <c r="BU453" s="38">
        <f t="shared" si="199"/>
        <v>0</v>
      </c>
      <c r="BV453" s="76">
        <f t="shared" si="199"/>
        <v>0</v>
      </c>
      <c r="BW453" s="77">
        <f t="shared" si="204"/>
        <v>0</v>
      </c>
      <c r="BX453" s="38">
        <f t="shared" si="204"/>
        <v>0</v>
      </c>
      <c r="BY453" s="38">
        <f t="shared" si="204"/>
        <v>0</v>
      </c>
      <c r="BZ453" s="38">
        <f t="shared" si="200"/>
        <v>0</v>
      </c>
      <c r="CA453" s="38">
        <f t="shared" si="200"/>
        <v>0</v>
      </c>
      <c r="CB453" s="76">
        <f t="shared" si="200"/>
        <v>0</v>
      </c>
      <c r="CC453" s="28">
        <f t="shared" si="205"/>
        <v>0</v>
      </c>
      <c r="CD453" s="2">
        <f t="shared" si="205"/>
        <v>0</v>
      </c>
      <c r="CE453" s="2">
        <f t="shared" si="205"/>
        <v>0</v>
      </c>
      <c r="CF453" s="2">
        <f t="shared" si="201"/>
        <v>0</v>
      </c>
      <c r="CG453" s="2">
        <f t="shared" si="201"/>
        <v>0</v>
      </c>
      <c r="CH453" s="30">
        <f t="shared" si="201"/>
        <v>0</v>
      </c>
      <c r="CI453" s="76">
        <f>IFERROR(M453/'Class Sum-WR'!M453,0)</f>
        <v>0</v>
      </c>
      <c r="CJ453" s="76"/>
    </row>
    <row r="454" spans="1:89" hidden="1" outlineLevel="1" x14ac:dyDescent="0.2">
      <c r="F454" s="73" t="s">
        <v>119</v>
      </c>
      <c r="G454" s="60"/>
      <c r="H454" s="28">
        <f t="shared" si="234"/>
        <v>0</v>
      </c>
      <c r="I454" s="2">
        <f t="shared" si="234"/>
        <v>0</v>
      </c>
      <c r="J454" s="2">
        <f t="shared" si="234"/>
        <v>0</v>
      </c>
      <c r="K454" s="2">
        <f t="shared" si="234"/>
        <v>0</v>
      </c>
      <c r="L454" s="2">
        <f t="shared" si="234"/>
        <v>0</v>
      </c>
      <c r="M454" s="74">
        <f t="shared" si="235"/>
        <v>0</v>
      </c>
      <c r="O454"/>
      <c r="P454"/>
      <c r="Q454"/>
      <c r="R454"/>
      <c r="T454" s="75" t="s">
        <v>119</v>
      </c>
      <c r="U454" s="2">
        <f>SUMIF($M$329:$M$335,"&lt;&gt;0",U$329:U$335)</f>
        <v>0</v>
      </c>
      <c r="V454" s="2">
        <f>SUMIF($M$329:$M$335,"&lt;&gt;0",V$329:V$335)</f>
        <v>0</v>
      </c>
      <c r="W454" s="2">
        <f>SUMIF($M$329:$M$335,"&lt;&gt;0",W$329:W$335)</f>
        <v>0</v>
      </c>
      <c r="X454" s="2">
        <f>SUMIF($M$329:$M$335,"&lt;&gt;0",X$329:X$335)</f>
        <v>0</v>
      </c>
      <c r="Y454" s="2">
        <f>SUMIF($M$329:$M$335,"&lt;&gt;0",Y$329:Y$335)</f>
        <v>0</v>
      </c>
      <c r="Z454" s="74">
        <f t="shared" si="236"/>
        <v>0</v>
      </c>
      <c r="AA454" s="28">
        <f t="shared" si="237"/>
        <v>0</v>
      </c>
      <c r="AB454" s="2">
        <f t="shared" si="237"/>
        <v>0</v>
      </c>
      <c r="AC454" s="2">
        <f t="shared" si="237"/>
        <v>0</v>
      </c>
      <c r="AD454" s="2">
        <f t="shared" si="237"/>
        <v>0</v>
      </c>
      <c r="AE454" s="29">
        <f t="shared" si="237"/>
        <v>0</v>
      </c>
      <c r="AF454" s="31">
        <f t="shared" si="237"/>
        <v>0</v>
      </c>
      <c r="AG454" s="77" t="str">
        <f t="shared" si="238"/>
        <v/>
      </c>
      <c r="AH454" s="38" t="str">
        <f t="shared" si="238"/>
        <v/>
      </c>
      <c r="AI454" s="38" t="str">
        <f t="shared" si="238"/>
        <v/>
      </c>
      <c r="AJ454" s="38" t="str">
        <f t="shared" si="233"/>
        <v/>
      </c>
      <c r="AK454" s="39" t="str">
        <f t="shared" si="233"/>
        <v/>
      </c>
      <c r="AL454" s="76" t="str">
        <f t="shared" si="233"/>
        <v/>
      </c>
      <c r="AM454" s="28">
        <f t="shared" si="239"/>
        <v>0</v>
      </c>
      <c r="AN454" s="2">
        <f t="shared" si="239"/>
        <v>0</v>
      </c>
      <c r="AO454" s="2">
        <f t="shared" si="239"/>
        <v>0</v>
      </c>
      <c r="AP454" s="2">
        <f t="shared" si="239"/>
        <v>0</v>
      </c>
      <c r="AQ454" s="2">
        <f t="shared" si="239"/>
        <v>0</v>
      </c>
      <c r="AR454" s="74">
        <f t="shared" si="240"/>
        <v>0</v>
      </c>
      <c r="AS454" s="28">
        <f>SUMIF($M$329:$M$335,"&lt;&gt;0",AS$329:AS$335)</f>
        <v>0</v>
      </c>
      <c r="AT454" s="2">
        <f>SUMIF($M$329:$M$335,"&lt;&gt;0",AT$329:AT$335)</f>
        <v>0</v>
      </c>
      <c r="AU454" s="2">
        <f>SUMIF($M$329:$M$335,"&lt;&gt;0",AU$329:AU$335)</f>
        <v>0</v>
      </c>
      <c r="AV454" s="2">
        <f>SUMIF($M$329:$M$335,"&lt;&gt;0",AV$329:AV$335)</f>
        <v>0</v>
      </c>
      <c r="AW454" s="2">
        <f>SUMIF($M$329:$M$335,"&lt;&gt;0",AW$329:AW$335)</f>
        <v>0</v>
      </c>
      <c r="AX454" s="74">
        <f t="shared" si="241"/>
        <v>0</v>
      </c>
      <c r="AY454" s="28">
        <f t="shared" si="242"/>
        <v>0</v>
      </c>
      <c r="AZ454" s="2">
        <f t="shared" si="242"/>
        <v>0</v>
      </c>
      <c r="BA454" s="2">
        <f t="shared" si="242"/>
        <v>0</v>
      </c>
      <c r="BB454" s="2">
        <f t="shared" si="242"/>
        <v>0</v>
      </c>
      <c r="BC454" s="2">
        <f t="shared" si="242"/>
        <v>0</v>
      </c>
      <c r="BD454" s="74">
        <f t="shared" si="242"/>
        <v>0</v>
      </c>
      <c r="BE454" s="77" t="e">
        <f t="shared" si="243"/>
        <v>#DIV/0!</v>
      </c>
      <c r="BF454" s="38" t="e">
        <f t="shared" si="243"/>
        <v>#DIV/0!</v>
      </c>
      <c r="BG454" s="38" t="e">
        <f t="shared" si="243"/>
        <v>#DIV/0!</v>
      </c>
      <c r="BH454" s="38" t="e">
        <f t="shared" si="243"/>
        <v>#DIV/0!</v>
      </c>
      <c r="BI454" s="38" t="e">
        <f t="shared" si="243"/>
        <v>#DIV/0!</v>
      </c>
      <c r="BJ454" s="76" t="e">
        <f t="shared" si="243"/>
        <v>#DIV/0!</v>
      </c>
      <c r="BK454" s="77">
        <f t="shared" si="202"/>
        <v>0</v>
      </c>
      <c r="BL454" s="38">
        <f t="shared" si="202"/>
        <v>0</v>
      </c>
      <c r="BM454" s="38">
        <f t="shared" si="202"/>
        <v>0</v>
      </c>
      <c r="BN454" s="38">
        <f t="shared" si="198"/>
        <v>0</v>
      </c>
      <c r="BO454" s="38">
        <f t="shared" si="198"/>
        <v>0</v>
      </c>
      <c r="BP454" s="76">
        <f t="shared" si="198"/>
        <v>0</v>
      </c>
      <c r="BQ454" s="77">
        <f t="shared" si="203"/>
        <v>0</v>
      </c>
      <c r="BR454" s="38">
        <f t="shared" si="203"/>
        <v>0</v>
      </c>
      <c r="BS454" s="38">
        <f t="shared" si="203"/>
        <v>0</v>
      </c>
      <c r="BT454" s="38">
        <f t="shared" si="199"/>
        <v>0</v>
      </c>
      <c r="BU454" s="38">
        <f t="shared" si="199"/>
        <v>0</v>
      </c>
      <c r="BV454" s="76">
        <f t="shared" si="199"/>
        <v>0</v>
      </c>
      <c r="BW454" s="77">
        <f t="shared" si="204"/>
        <v>0</v>
      </c>
      <c r="BX454" s="38">
        <f t="shared" si="204"/>
        <v>0</v>
      </c>
      <c r="BY454" s="38">
        <f t="shared" si="204"/>
        <v>0</v>
      </c>
      <c r="BZ454" s="38">
        <f t="shared" si="200"/>
        <v>0</v>
      </c>
      <c r="CA454" s="38">
        <f t="shared" si="200"/>
        <v>0</v>
      </c>
      <c r="CB454" s="76">
        <f t="shared" si="200"/>
        <v>0</v>
      </c>
      <c r="CC454" s="28">
        <f t="shared" si="205"/>
        <v>0</v>
      </c>
      <c r="CD454" s="2">
        <f t="shared" si="205"/>
        <v>0</v>
      </c>
      <c r="CE454" s="2">
        <f t="shared" si="205"/>
        <v>0</v>
      </c>
      <c r="CF454" s="2">
        <f t="shared" si="201"/>
        <v>0</v>
      </c>
      <c r="CG454" s="2">
        <f t="shared" si="201"/>
        <v>0</v>
      </c>
      <c r="CH454" s="30">
        <f t="shared" si="201"/>
        <v>0</v>
      </c>
      <c r="CI454" s="76">
        <f>IFERROR(M454/'Class Sum-WR'!M454,0)</f>
        <v>0</v>
      </c>
      <c r="CJ454" s="76"/>
    </row>
    <row r="455" spans="1:89" hidden="1" outlineLevel="1" x14ac:dyDescent="0.2">
      <c r="F455" s="73" t="s">
        <v>120</v>
      </c>
      <c r="G455" s="60"/>
      <c r="H455" s="28">
        <f t="shared" si="234"/>
        <v>0</v>
      </c>
      <c r="I455" s="2">
        <f t="shared" si="234"/>
        <v>0</v>
      </c>
      <c r="J455" s="2">
        <f t="shared" si="234"/>
        <v>0</v>
      </c>
      <c r="K455" s="2">
        <f t="shared" si="234"/>
        <v>0</v>
      </c>
      <c r="L455" s="2">
        <f t="shared" si="234"/>
        <v>0</v>
      </c>
      <c r="M455" s="74">
        <f t="shared" si="235"/>
        <v>0</v>
      </c>
      <c r="O455"/>
      <c r="P455"/>
      <c r="Q455"/>
      <c r="R455"/>
      <c r="T455" s="75" t="s">
        <v>120</v>
      </c>
      <c r="U455" s="2">
        <f>SUMIF($M$336:$M$342,"&lt;&gt;0",U$336:U$342)</f>
        <v>0</v>
      </c>
      <c r="V455" s="2">
        <f>SUMIF($M$336:$M$342,"&lt;&gt;0",V$336:V$342)</f>
        <v>0</v>
      </c>
      <c r="W455" s="2">
        <f>SUMIF($M$336:$M$342,"&lt;&gt;0",W$336:W$342)</f>
        <v>0</v>
      </c>
      <c r="X455" s="2">
        <f>SUMIF($M$336:$M$342,"&lt;&gt;0",X$336:X$342)</f>
        <v>0</v>
      </c>
      <c r="Y455" s="2">
        <f>SUMIF($M$336:$M$342,"&lt;&gt;0",Y$336:Y$342)</f>
        <v>0</v>
      </c>
      <c r="Z455" s="74">
        <f t="shared" si="236"/>
        <v>0</v>
      </c>
      <c r="AA455" s="28">
        <f t="shared" si="237"/>
        <v>0</v>
      </c>
      <c r="AB455" s="2">
        <f t="shared" si="237"/>
        <v>0</v>
      </c>
      <c r="AC455" s="2">
        <f t="shared" si="237"/>
        <v>0</v>
      </c>
      <c r="AD455" s="2">
        <f t="shared" si="237"/>
        <v>0</v>
      </c>
      <c r="AE455" s="29">
        <f t="shared" si="237"/>
        <v>0</v>
      </c>
      <c r="AF455" s="31">
        <f t="shared" si="237"/>
        <v>0</v>
      </c>
      <c r="AG455" s="77" t="str">
        <f t="shared" si="238"/>
        <v/>
      </c>
      <c r="AH455" s="38" t="str">
        <f t="shared" si="238"/>
        <v/>
      </c>
      <c r="AI455" s="38" t="str">
        <f t="shared" si="238"/>
        <v/>
      </c>
      <c r="AJ455" s="38" t="str">
        <f t="shared" si="233"/>
        <v/>
      </c>
      <c r="AK455" s="39" t="str">
        <f t="shared" si="233"/>
        <v/>
      </c>
      <c r="AL455" s="76" t="str">
        <f t="shared" si="233"/>
        <v/>
      </c>
      <c r="AM455" s="28">
        <f t="shared" si="239"/>
        <v>0</v>
      </c>
      <c r="AN455" s="2">
        <f t="shared" si="239"/>
        <v>0</v>
      </c>
      <c r="AO455" s="2">
        <f t="shared" si="239"/>
        <v>0</v>
      </c>
      <c r="AP455" s="2">
        <f t="shared" si="239"/>
        <v>0</v>
      </c>
      <c r="AQ455" s="2">
        <f t="shared" si="239"/>
        <v>0</v>
      </c>
      <c r="AR455" s="74">
        <f t="shared" si="240"/>
        <v>0</v>
      </c>
      <c r="AS455" s="28">
        <f>SUMIF($M$336:$M$342,"&lt;&gt;0",AS$336:AS$342)</f>
        <v>0</v>
      </c>
      <c r="AT455" s="2">
        <f>SUMIF($M$336:$M$342,"&lt;&gt;0",AT$336:AT$342)</f>
        <v>0</v>
      </c>
      <c r="AU455" s="2">
        <f>SUMIF($M$336:$M$342,"&lt;&gt;0",AU$336:AU$342)</f>
        <v>0</v>
      </c>
      <c r="AV455" s="2">
        <f>SUMIF($M$336:$M$342,"&lt;&gt;0",AV$336:AV$342)</f>
        <v>0</v>
      </c>
      <c r="AW455" s="2">
        <f>SUMIF($M$336:$M$342,"&lt;&gt;0",AW$336:AW$342)</f>
        <v>0</v>
      </c>
      <c r="AX455" s="74">
        <f t="shared" si="241"/>
        <v>0</v>
      </c>
      <c r="AY455" s="28">
        <f t="shared" si="242"/>
        <v>0</v>
      </c>
      <c r="AZ455" s="2">
        <f t="shared" si="242"/>
        <v>0</v>
      </c>
      <c r="BA455" s="2">
        <f t="shared" si="242"/>
        <v>0</v>
      </c>
      <c r="BB455" s="2">
        <f t="shared" si="242"/>
        <v>0</v>
      </c>
      <c r="BC455" s="2">
        <f t="shared" si="242"/>
        <v>0</v>
      </c>
      <c r="BD455" s="74">
        <f t="shared" si="242"/>
        <v>0</v>
      </c>
      <c r="BE455" s="77" t="e">
        <f t="shared" si="243"/>
        <v>#DIV/0!</v>
      </c>
      <c r="BF455" s="38" t="e">
        <f t="shared" si="243"/>
        <v>#DIV/0!</v>
      </c>
      <c r="BG455" s="38" t="e">
        <f t="shared" si="243"/>
        <v>#DIV/0!</v>
      </c>
      <c r="BH455" s="38" t="e">
        <f t="shared" si="243"/>
        <v>#DIV/0!</v>
      </c>
      <c r="BI455" s="38" t="e">
        <f t="shared" si="243"/>
        <v>#DIV/0!</v>
      </c>
      <c r="BJ455" s="76" t="e">
        <f t="shared" si="243"/>
        <v>#DIV/0!</v>
      </c>
      <c r="BK455" s="77">
        <f t="shared" si="202"/>
        <v>0</v>
      </c>
      <c r="BL455" s="38">
        <f t="shared" si="202"/>
        <v>0</v>
      </c>
      <c r="BM455" s="38">
        <f t="shared" si="202"/>
        <v>0</v>
      </c>
      <c r="BN455" s="38">
        <f t="shared" si="198"/>
        <v>0</v>
      </c>
      <c r="BO455" s="38">
        <f t="shared" si="198"/>
        <v>0</v>
      </c>
      <c r="BP455" s="76">
        <f t="shared" si="198"/>
        <v>0</v>
      </c>
      <c r="BQ455" s="77">
        <f t="shared" si="203"/>
        <v>0</v>
      </c>
      <c r="BR455" s="38">
        <f t="shared" si="203"/>
        <v>0</v>
      </c>
      <c r="BS455" s="38">
        <f t="shared" si="203"/>
        <v>0</v>
      </c>
      <c r="BT455" s="38">
        <f t="shared" si="199"/>
        <v>0</v>
      </c>
      <c r="BU455" s="38">
        <f t="shared" si="199"/>
        <v>0</v>
      </c>
      <c r="BV455" s="76">
        <f t="shared" si="199"/>
        <v>0</v>
      </c>
      <c r="BW455" s="77">
        <f t="shared" si="204"/>
        <v>0</v>
      </c>
      <c r="BX455" s="38">
        <f t="shared" si="204"/>
        <v>0</v>
      </c>
      <c r="BY455" s="38">
        <f t="shared" si="204"/>
        <v>0</v>
      </c>
      <c r="BZ455" s="38">
        <f t="shared" si="200"/>
        <v>0</v>
      </c>
      <c r="CA455" s="38">
        <f t="shared" si="200"/>
        <v>0</v>
      </c>
      <c r="CB455" s="76">
        <f t="shared" si="200"/>
        <v>0</v>
      </c>
      <c r="CC455" s="28">
        <f t="shared" si="205"/>
        <v>0</v>
      </c>
      <c r="CD455" s="2">
        <f t="shared" si="205"/>
        <v>0</v>
      </c>
      <c r="CE455" s="2">
        <f t="shared" si="205"/>
        <v>0</v>
      </c>
      <c r="CF455" s="2">
        <f t="shared" si="201"/>
        <v>0</v>
      </c>
      <c r="CG455" s="2">
        <f t="shared" si="201"/>
        <v>0</v>
      </c>
      <c r="CH455" s="30">
        <f t="shared" si="201"/>
        <v>0</v>
      </c>
      <c r="CI455" s="76">
        <f>IFERROR(M455/'Class Sum-WR'!M455,0)</f>
        <v>0</v>
      </c>
      <c r="CJ455" s="76"/>
    </row>
    <row r="456" spans="1:89" ht="13.5" hidden="1" outlineLevel="1" thickBot="1" x14ac:dyDescent="0.25">
      <c r="F456" s="78" t="s">
        <v>121</v>
      </c>
      <c r="G456" s="61"/>
      <c r="H456" s="43">
        <f t="shared" si="234"/>
        <v>0</v>
      </c>
      <c r="I456" s="44">
        <f t="shared" si="234"/>
        <v>0</v>
      </c>
      <c r="J456" s="44">
        <f t="shared" si="234"/>
        <v>0</v>
      </c>
      <c r="K456" s="44">
        <f t="shared" si="234"/>
        <v>0</v>
      </c>
      <c r="L456" s="44">
        <f t="shared" si="234"/>
        <v>0</v>
      </c>
      <c r="M456" s="79">
        <f t="shared" si="235"/>
        <v>0</v>
      </c>
      <c r="O456" s="42"/>
      <c r="P456" s="42"/>
      <c r="Q456" s="42"/>
      <c r="R456" s="42"/>
      <c r="S456" s="42"/>
      <c r="T456" s="80" t="s">
        <v>121</v>
      </c>
      <c r="U456" s="44">
        <f>SUMIF($M$343:$M$349,"&lt;&gt;0",U$343:U$349)</f>
        <v>0</v>
      </c>
      <c r="V456" s="44">
        <f>SUMIF($M$343:$M$349,"&lt;&gt;0",V$343:V$349)</f>
        <v>0</v>
      </c>
      <c r="W456" s="44">
        <f>SUMIF($M$343:$M$349,"&lt;&gt;0",W$343:W$349)</f>
        <v>0</v>
      </c>
      <c r="X456" s="44">
        <f>SUMIF($M$343:$M$349,"&lt;&gt;0",X$343:X$349)</f>
        <v>0</v>
      </c>
      <c r="Y456" s="44">
        <f>SUMIF($M$343:$M$349,"&lt;&gt;0",Y$343:Y$349)</f>
        <v>0</v>
      </c>
      <c r="Z456" s="79">
        <f t="shared" si="236"/>
        <v>0</v>
      </c>
      <c r="AA456" s="43">
        <f t="shared" si="237"/>
        <v>0</v>
      </c>
      <c r="AB456" s="44">
        <f t="shared" si="237"/>
        <v>0</v>
      </c>
      <c r="AC456" s="44">
        <f t="shared" si="237"/>
        <v>0</v>
      </c>
      <c r="AD456" s="44">
        <f t="shared" si="237"/>
        <v>0</v>
      </c>
      <c r="AE456" s="45">
        <f t="shared" si="237"/>
        <v>0</v>
      </c>
      <c r="AF456" s="47">
        <f t="shared" si="237"/>
        <v>0</v>
      </c>
      <c r="AG456" s="82" t="str">
        <f t="shared" si="238"/>
        <v/>
      </c>
      <c r="AH456" s="56" t="str">
        <f t="shared" si="238"/>
        <v/>
      </c>
      <c r="AI456" s="56" t="str">
        <f t="shared" si="238"/>
        <v/>
      </c>
      <c r="AJ456" s="56" t="str">
        <f t="shared" si="233"/>
        <v/>
      </c>
      <c r="AK456" s="57" t="str">
        <f t="shared" si="233"/>
        <v/>
      </c>
      <c r="AL456" s="81" t="str">
        <f t="shared" si="233"/>
        <v/>
      </c>
      <c r="AM456" s="43">
        <f t="shared" si="239"/>
        <v>0</v>
      </c>
      <c r="AN456" s="44">
        <f t="shared" si="239"/>
        <v>0</v>
      </c>
      <c r="AO456" s="44">
        <f t="shared" si="239"/>
        <v>0</v>
      </c>
      <c r="AP456" s="44">
        <f t="shared" si="239"/>
        <v>0</v>
      </c>
      <c r="AQ456" s="44">
        <f t="shared" si="239"/>
        <v>0</v>
      </c>
      <c r="AR456" s="79">
        <f t="shared" si="240"/>
        <v>0</v>
      </c>
      <c r="AS456" s="43">
        <f>SUMIF($M$343:$M$349,"&lt;&gt;0",AS$343:AS$349)</f>
        <v>0</v>
      </c>
      <c r="AT456" s="44">
        <f>SUMIF($M$343:$M$349,"&lt;&gt;0",AT$343:AT$349)</f>
        <v>0</v>
      </c>
      <c r="AU456" s="44">
        <f>SUMIF($M$343:$M$349,"&lt;&gt;0",AU$343:AU$349)</f>
        <v>0</v>
      </c>
      <c r="AV456" s="44">
        <f>SUMIF($M$343:$M$349,"&lt;&gt;0",AV$343:AV$349)</f>
        <v>0</v>
      </c>
      <c r="AW456" s="44">
        <f>SUMIF($M$343:$M$349,"&lt;&gt;0",AW$343:AW$349)</f>
        <v>0</v>
      </c>
      <c r="AX456" s="79">
        <f t="shared" si="241"/>
        <v>0</v>
      </c>
      <c r="AY456" s="43">
        <f t="shared" si="242"/>
        <v>0</v>
      </c>
      <c r="AZ456" s="44">
        <f t="shared" si="242"/>
        <v>0</v>
      </c>
      <c r="BA456" s="44">
        <f t="shared" si="242"/>
        <v>0</v>
      </c>
      <c r="BB456" s="44">
        <f t="shared" si="242"/>
        <v>0</v>
      </c>
      <c r="BC456" s="44">
        <f t="shared" si="242"/>
        <v>0</v>
      </c>
      <c r="BD456" s="79">
        <f t="shared" si="242"/>
        <v>0</v>
      </c>
      <c r="BE456" s="82" t="e">
        <f t="shared" si="243"/>
        <v>#DIV/0!</v>
      </c>
      <c r="BF456" s="56" t="e">
        <f t="shared" si="243"/>
        <v>#DIV/0!</v>
      </c>
      <c r="BG456" s="56" t="e">
        <f t="shared" si="243"/>
        <v>#DIV/0!</v>
      </c>
      <c r="BH456" s="56" t="e">
        <f t="shared" si="243"/>
        <v>#DIV/0!</v>
      </c>
      <c r="BI456" s="56" t="e">
        <f t="shared" si="243"/>
        <v>#DIV/0!</v>
      </c>
      <c r="BJ456" s="81" t="e">
        <f t="shared" si="243"/>
        <v>#DIV/0!</v>
      </c>
      <c r="BK456" s="82">
        <f t="shared" si="202"/>
        <v>0</v>
      </c>
      <c r="BL456" s="56">
        <f t="shared" si="202"/>
        <v>0</v>
      </c>
      <c r="BM456" s="56">
        <f t="shared" si="202"/>
        <v>0</v>
      </c>
      <c r="BN456" s="56">
        <f t="shared" si="198"/>
        <v>0</v>
      </c>
      <c r="BO456" s="56">
        <f t="shared" si="198"/>
        <v>0</v>
      </c>
      <c r="BP456" s="81">
        <f t="shared" si="198"/>
        <v>0</v>
      </c>
      <c r="BQ456" s="82">
        <f t="shared" si="203"/>
        <v>0</v>
      </c>
      <c r="BR456" s="56">
        <f t="shared" si="203"/>
        <v>0</v>
      </c>
      <c r="BS456" s="56">
        <f t="shared" si="203"/>
        <v>0</v>
      </c>
      <c r="BT456" s="56">
        <f t="shared" si="199"/>
        <v>0</v>
      </c>
      <c r="BU456" s="56">
        <f t="shared" si="199"/>
        <v>0</v>
      </c>
      <c r="BV456" s="81">
        <f t="shared" si="199"/>
        <v>0</v>
      </c>
      <c r="BW456" s="82">
        <f t="shared" si="204"/>
        <v>0</v>
      </c>
      <c r="BX456" s="56">
        <f t="shared" si="204"/>
        <v>0</v>
      </c>
      <c r="BY456" s="56">
        <f t="shared" si="204"/>
        <v>0</v>
      </c>
      <c r="BZ456" s="56">
        <f t="shared" si="200"/>
        <v>0</v>
      </c>
      <c r="CA456" s="56">
        <f t="shared" si="200"/>
        <v>0</v>
      </c>
      <c r="CB456" s="81">
        <f t="shared" si="200"/>
        <v>0</v>
      </c>
      <c r="CC456" s="43">
        <f t="shared" si="205"/>
        <v>0</v>
      </c>
      <c r="CD456" s="44">
        <f t="shared" si="205"/>
        <v>0</v>
      </c>
      <c r="CE456" s="44">
        <f t="shared" si="205"/>
        <v>0</v>
      </c>
      <c r="CF456" s="44">
        <f t="shared" si="201"/>
        <v>0</v>
      </c>
      <c r="CG456" s="44">
        <f t="shared" si="201"/>
        <v>0</v>
      </c>
      <c r="CH456" s="46">
        <f t="shared" si="201"/>
        <v>0</v>
      </c>
      <c r="CI456" s="81">
        <f>IFERROR(M456/'Class Sum-WR'!M456,0)</f>
        <v>0</v>
      </c>
      <c r="CJ456" s="81"/>
    </row>
    <row r="457" spans="1:89" hidden="1" outlineLevel="1" x14ac:dyDescent="0.2">
      <c r="A457" t="s">
        <v>46</v>
      </c>
      <c r="B457" t="s">
        <v>46</v>
      </c>
      <c r="C457" t="s">
        <v>122</v>
      </c>
      <c r="D457" t="s">
        <v>122</v>
      </c>
      <c r="F457" s="83" t="s">
        <v>123</v>
      </c>
      <c r="G457" s="60"/>
      <c r="H457" s="32">
        <f>SUM(H452:H456)</f>
        <v>0</v>
      </c>
      <c r="I457" s="5">
        <f>SUM(I452:I456)</f>
        <v>0</v>
      </c>
      <c r="J457" s="5">
        <f>SUM(J452:J456)</f>
        <v>0</v>
      </c>
      <c r="K457" s="5">
        <f>SUM(K452:K456)</f>
        <v>0</v>
      </c>
      <c r="L457" s="5">
        <f>SUM(L452:L456)</f>
        <v>0</v>
      </c>
      <c r="M457" s="74">
        <f t="shared" si="235"/>
        <v>0</v>
      </c>
      <c r="N457" s="3" t="s">
        <v>49</v>
      </c>
      <c r="O457" t="s">
        <v>49</v>
      </c>
      <c r="P457" t="s">
        <v>122</v>
      </c>
      <c r="Q457" t="s">
        <v>122</v>
      </c>
      <c r="R457"/>
      <c r="T457" s="84" t="s">
        <v>123</v>
      </c>
      <c r="U457" s="5">
        <f>SUM(U452:U456)</f>
        <v>0</v>
      </c>
      <c r="V457" s="5">
        <f>SUM(V452:V456)</f>
        <v>0</v>
      </c>
      <c r="W457" s="5">
        <f>SUM(W452:W456)</f>
        <v>0</v>
      </c>
      <c r="X457" s="5">
        <f>SUM(X452:X456)</f>
        <v>0</v>
      </c>
      <c r="Y457" s="5">
        <f>SUM(Y452:Y456)</f>
        <v>0</v>
      </c>
      <c r="Z457" s="74">
        <f t="shared" si="236"/>
        <v>0</v>
      </c>
      <c r="AA457" s="28">
        <f t="shared" si="237"/>
        <v>0</v>
      </c>
      <c r="AB457" s="2">
        <f t="shared" si="237"/>
        <v>0</v>
      </c>
      <c r="AC457" s="2">
        <f t="shared" si="237"/>
        <v>0</v>
      </c>
      <c r="AD457" s="2">
        <f t="shared" si="237"/>
        <v>0</v>
      </c>
      <c r="AE457" s="29">
        <f t="shared" si="237"/>
        <v>0</v>
      </c>
      <c r="AF457" s="31">
        <f t="shared" si="237"/>
        <v>0</v>
      </c>
      <c r="AG457" s="77" t="str">
        <f t="shared" si="238"/>
        <v/>
      </c>
      <c r="AH457" s="38" t="str">
        <f t="shared" si="238"/>
        <v/>
      </c>
      <c r="AI457" s="38" t="str">
        <f t="shared" si="238"/>
        <v/>
      </c>
      <c r="AJ457" s="38" t="str">
        <f t="shared" si="233"/>
        <v/>
      </c>
      <c r="AK457" s="39" t="str">
        <f t="shared" si="233"/>
        <v/>
      </c>
      <c r="AL457" s="76" t="str">
        <f t="shared" si="233"/>
        <v/>
      </c>
      <c r="AM457" s="32">
        <f>SUM(AM452:AM456)</f>
        <v>0</v>
      </c>
      <c r="AN457" s="5">
        <f>SUM(AN452:AN456)</f>
        <v>0</v>
      </c>
      <c r="AO457" s="5">
        <f>SUM(AO452:AO456)</f>
        <v>0</v>
      </c>
      <c r="AP457" s="5">
        <f>SUM(AP452:AP456)</f>
        <v>0</v>
      </c>
      <c r="AQ457" s="5">
        <f>SUM(AQ452:AQ456)</f>
        <v>0</v>
      </c>
      <c r="AR457" s="74">
        <f t="shared" si="240"/>
        <v>0</v>
      </c>
      <c r="AS457" s="32">
        <f>SUM(AS452:AS456)</f>
        <v>0</v>
      </c>
      <c r="AT457" s="5">
        <f>SUM(AT452:AT456)</f>
        <v>0</v>
      </c>
      <c r="AU457" s="5">
        <f>SUM(AU452:AU456)</f>
        <v>0</v>
      </c>
      <c r="AV457" s="5">
        <f>SUM(AV452:AV456)</f>
        <v>0</v>
      </c>
      <c r="AW457" s="5">
        <f>SUM(AW452:AW456)</f>
        <v>0</v>
      </c>
      <c r="AX457" s="74">
        <f t="shared" si="241"/>
        <v>0</v>
      </c>
      <c r="AY457" s="32">
        <f t="shared" si="242"/>
        <v>0</v>
      </c>
      <c r="AZ457" s="5">
        <f t="shared" si="242"/>
        <v>0</v>
      </c>
      <c r="BA457" s="5">
        <f t="shared" si="242"/>
        <v>0</v>
      </c>
      <c r="BB457" s="5">
        <f t="shared" si="242"/>
        <v>0</v>
      </c>
      <c r="BC457" s="5">
        <f t="shared" si="242"/>
        <v>0</v>
      </c>
      <c r="BD457" s="74">
        <f t="shared" si="242"/>
        <v>0</v>
      </c>
      <c r="BE457" s="77" t="e">
        <f t="shared" si="243"/>
        <v>#DIV/0!</v>
      </c>
      <c r="BF457" s="38" t="e">
        <f t="shared" si="243"/>
        <v>#DIV/0!</v>
      </c>
      <c r="BG457" s="38" t="e">
        <f t="shared" si="243"/>
        <v>#DIV/0!</v>
      </c>
      <c r="BH457" s="38" t="e">
        <f t="shared" si="243"/>
        <v>#DIV/0!</v>
      </c>
      <c r="BI457" s="38" t="e">
        <f t="shared" si="243"/>
        <v>#DIV/0!</v>
      </c>
      <c r="BJ457" s="76" t="e">
        <f t="shared" si="243"/>
        <v>#DIV/0!</v>
      </c>
      <c r="BK457" s="77">
        <f t="shared" si="202"/>
        <v>0</v>
      </c>
      <c r="BL457" s="38">
        <f t="shared" si="202"/>
        <v>0</v>
      </c>
      <c r="BM457" s="38">
        <f t="shared" si="202"/>
        <v>0</v>
      </c>
      <c r="BN457" s="38">
        <f t="shared" si="198"/>
        <v>0</v>
      </c>
      <c r="BO457" s="38">
        <f t="shared" si="198"/>
        <v>0</v>
      </c>
      <c r="BP457" s="76">
        <f t="shared" si="198"/>
        <v>0</v>
      </c>
      <c r="BQ457" s="77">
        <f t="shared" si="203"/>
        <v>0</v>
      </c>
      <c r="BR457" s="38">
        <f t="shared" si="203"/>
        <v>0</v>
      </c>
      <c r="BS457" s="38">
        <f t="shared" si="203"/>
        <v>0</v>
      </c>
      <c r="BT457" s="38">
        <f t="shared" si="199"/>
        <v>0</v>
      </c>
      <c r="BU457" s="38">
        <f t="shared" si="199"/>
        <v>0</v>
      </c>
      <c r="BV457" s="76">
        <f t="shared" si="199"/>
        <v>0</v>
      </c>
      <c r="BW457" s="77">
        <f t="shared" si="204"/>
        <v>0</v>
      </c>
      <c r="BX457" s="38">
        <f t="shared" si="204"/>
        <v>0</v>
      </c>
      <c r="BY457" s="38">
        <f t="shared" si="204"/>
        <v>0</v>
      </c>
      <c r="BZ457" s="38">
        <f t="shared" si="200"/>
        <v>0</v>
      </c>
      <c r="CA457" s="38">
        <f t="shared" si="200"/>
        <v>0</v>
      </c>
      <c r="CB457" s="76">
        <f t="shared" si="200"/>
        <v>0</v>
      </c>
      <c r="CC457" s="28">
        <f t="shared" si="205"/>
        <v>0</v>
      </c>
      <c r="CD457" s="2">
        <f t="shared" si="205"/>
        <v>0</v>
      </c>
      <c r="CE457" s="2">
        <f t="shared" si="205"/>
        <v>0</v>
      </c>
      <c r="CF457" s="2">
        <f t="shared" si="201"/>
        <v>0</v>
      </c>
      <c r="CG457" s="2">
        <f t="shared" si="201"/>
        <v>0</v>
      </c>
      <c r="CH457" s="30">
        <f t="shared" si="201"/>
        <v>0</v>
      </c>
      <c r="CI457" s="76">
        <f>IFERROR(M457/'Class Sum-WR'!M457,0)</f>
        <v>0</v>
      </c>
      <c r="CJ457" s="76"/>
    </row>
    <row r="458" spans="1:89" ht="13.5" hidden="1" outlineLevel="1" thickBot="1" x14ac:dyDescent="0.25">
      <c r="A458" t="s">
        <v>46</v>
      </c>
      <c r="B458" t="s">
        <v>46</v>
      </c>
      <c r="C458" t="s">
        <v>122</v>
      </c>
      <c r="D458" t="s">
        <v>122</v>
      </c>
      <c r="F458" s="78" t="s">
        <v>124</v>
      </c>
      <c r="G458" s="61"/>
      <c r="H458" s="48">
        <f>SUMIFS(H$7:H$377,$B$7:$B$377,$B458,$D$7:$D$377,$D458)</f>
        <v>0</v>
      </c>
      <c r="I458" s="49">
        <f>SUMIFS(I$7:I$377,$B$7:$B$377,$B458,$D$7:$D$377,$D458)</f>
        <v>0</v>
      </c>
      <c r="J458" s="49">
        <f>SUMIFS(J$7:J$377,$B$7:$B$377,$B458,$D$7:$D$377,$D458)</f>
        <v>0</v>
      </c>
      <c r="K458" s="49">
        <f>SUMIFS(K$7:K$377,$B$7:$B$377,$B458,$D$7:$D$377,$D458)</f>
        <v>0</v>
      </c>
      <c r="L458" s="49">
        <f>SUMIFS(L$7:L$377,$B$7:$B$377,$B458,$D$7:$D$377,$D458)</f>
        <v>0</v>
      </c>
      <c r="M458" s="79">
        <f t="shared" si="235"/>
        <v>0</v>
      </c>
      <c r="N458" s="3" t="s">
        <v>49</v>
      </c>
      <c r="O458" s="42" t="s">
        <v>49</v>
      </c>
      <c r="P458" s="42" t="s">
        <v>122</v>
      </c>
      <c r="Q458" s="42" t="s">
        <v>122</v>
      </c>
      <c r="R458" s="42"/>
      <c r="S458" s="42"/>
      <c r="T458" s="80" t="s">
        <v>124</v>
      </c>
      <c r="U458" s="49">
        <f>SUMIFS(U$7:U$377,$M$7:$M$377,"&lt;&gt;0",$O$7:$O$377,$O458,$Q$7:$Q$377,$Q458)</f>
        <v>0</v>
      </c>
      <c r="V458" s="49">
        <f>SUMIFS(V$7:V$377,$M$7:$M$377,"&lt;&gt;0",$O$7:$O$377,$O458,$Q$7:$Q$377,$Q458)</f>
        <v>0</v>
      </c>
      <c r="W458" s="49">
        <f>SUMIFS(W$7:W$377,$M$7:$M$377,"&lt;&gt;0",$O$7:$O$377,$O458,$Q$7:$Q$377,$Q458)</f>
        <v>0</v>
      </c>
      <c r="X458" s="49">
        <f>SUMIFS(X$7:X$377,$M$7:$M$377,"&lt;&gt;0",$O$7:$O$377,$O458,$Q$7:$Q$377,$Q458)</f>
        <v>0</v>
      </c>
      <c r="Y458" s="49">
        <f>SUMIFS(Y$7:Y$377,$M$7:$M$377,"&lt;&gt;0",$O$7:$O$377,$O458,$Q$7:$Q$377,$Q458)</f>
        <v>0</v>
      </c>
      <c r="Z458" s="79">
        <f t="shared" si="236"/>
        <v>0</v>
      </c>
      <c r="AA458" s="43">
        <f t="shared" si="237"/>
        <v>0</v>
      </c>
      <c r="AB458" s="44">
        <f t="shared" si="237"/>
        <v>0</v>
      </c>
      <c r="AC458" s="44">
        <f t="shared" si="237"/>
        <v>0</v>
      </c>
      <c r="AD458" s="44">
        <f t="shared" si="237"/>
        <v>0</v>
      </c>
      <c r="AE458" s="45">
        <f t="shared" si="237"/>
        <v>0</v>
      </c>
      <c r="AF458" s="47">
        <f t="shared" si="237"/>
        <v>0</v>
      </c>
      <c r="AG458" s="82" t="str">
        <f t="shared" si="238"/>
        <v/>
      </c>
      <c r="AH458" s="56" t="str">
        <f t="shared" si="238"/>
        <v/>
      </c>
      <c r="AI458" s="56" t="str">
        <f t="shared" si="238"/>
        <v/>
      </c>
      <c r="AJ458" s="56" t="str">
        <f t="shared" si="233"/>
        <v/>
      </c>
      <c r="AK458" s="57" t="str">
        <f t="shared" si="233"/>
        <v/>
      </c>
      <c r="AL458" s="81" t="str">
        <f t="shared" si="233"/>
        <v/>
      </c>
      <c r="AM458" s="48">
        <f>SUMIFS(AM$7:AM$377,$B$7:$B$377,$B458,$D$7:$D$377,$D458)</f>
        <v>0</v>
      </c>
      <c r="AN458" s="49">
        <f>SUMIFS(AN$7:AN$377,$B$7:$B$377,$B458,$D$7:$D$377,$D458)</f>
        <v>0</v>
      </c>
      <c r="AO458" s="49">
        <f>SUMIFS(AO$7:AO$377,$B$7:$B$377,$B458,$D$7:$D$377,$D458)</f>
        <v>0</v>
      </c>
      <c r="AP458" s="49">
        <f>SUMIFS(AP$7:AP$377,$B$7:$B$377,$B458,$D$7:$D$377,$D458)</f>
        <v>0</v>
      </c>
      <c r="AQ458" s="49">
        <f>SUMIFS(AQ$7:AQ$377,$B$7:$B$377,$B458,$D$7:$D$377,$D458)</f>
        <v>0</v>
      </c>
      <c r="AR458" s="79">
        <f t="shared" si="240"/>
        <v>0</v>
      </c>
      <c r="AS458" s="48">
        <f>SUMIFS(AS$7:AS$377,$M$7:$M$377,"&lt;&gt;0",$O$7:$O$377,$O458,$Q$7:$Q$377,$Q458)</f>
        <v>0</v>
      </c>
      <c r="AT458" s="49">
        <f>SUMIFS(AT$7:AT$377,$M$7:$M$377,"&lt;&gt;0",$O$7:$O$377,$O458,$Q$7:$Q$377,$Q458)</f>
        <v>0</v>
      </c>
      <c r="AU458" s="49">
        <f>SUMIFS(AU$7:AU$377,$M$7:$M$377,"&lt;&gt;0",$O$7:$O$377,$O458,$Q$7:$Q$377,$Q458)</f>
        <v>0</v>
      </c>
      <c r="AV458" s="49">
        <f>SUMIFS(AV$7:AV$377,$M$7:$M$377,"&lt;&gt;0",$O$7:$O$377,$O458,$Q$7:$Q$377,$Q458)</f>
        <v>0</v>
      </c>
      <c r="AW458" s="49">
        <f>SUMIFS(AW$7:AW$377,$M$7:$M$377,"&lt;&gt;0",$O$7:$O$377,$O458,$Q$7:$Q$377,$Q458)</f>
        <v>0</v>
      </c>
      <c r="AX458" s="79">
        <f t="shared" si="241"/>
        <v>0</v>
      </c>
      <c r="AY458" s="48">
        <f t="shared" si="242"/>
        <v>0</v>
      </c>
      <c r="AZ458" s="49">
        <f t="shared" si="242"/>
        <v>0</v>
      </c>
      <c r="BA458" s="49">
        <f t="shared" si="242"/>
        <v>0</v>
      </c>
      <c r="BB458" s="49">
        <f t="shared" si="242"/>
        <v>0</v>
      </c>
      <c r="BC458" s="49">
        <f t="shared" si="242"/>
        <v>0</v>
      </c>
      <c r="BD458" s="79">
        <f t="shared" si="242"/>
        <v>0</v>
      </c>
      <c r="BE458" s="82" t="e">
        <f t="shared" si="243"/>
        <v>#DIV/0!</v>
      </c>
      <c r="BF458" s="56" t="e">
        <f t="shared" si="243"/>
        <v>#DIV/0!</v>
      </c>
      <c r="BG458" s="56" t="e">
        <f t="shared" si="243"/>
        <v>#DIV/0!</v>
      </c>
      <c r="BH458" s="56" t="e">
        <f t="shared" si="243"/>
        <v>#DIV/0!</v>
      </c>
      <c r="BI458" s="56" t="e">
        <f t="shared" si="243"/>
        <v>#DIV/0!</v>
      </c>
      <c r="BJ458" s="81" t="e">
        <f t="shared" si="243"/>
        <v>#DIV/0!</v>
      </c>
      <c r="BK458" s="82">
        <f t="shared" si="202"/>
        <v>0</v>
      </c>
      <c r="BL458" s="56">
        <f t="shared" si="202"/>
        <v>0</v>
      </c>
      <c r="BM458" s="56">
        <f t="shared" si="202"/>
        <v>0</v>
      </c>
      <c r="BN458" s="56">
        <f t="shared" si="198"/>
        <v>0</v>
      </c>
      <c r="BO458" s="56">
        <f t="shared" si="198"/>
        <v>0</v>
      </c>
      <c r="BP458" s="81">
        <f t="shared" si="198"/>
        <v>0</v>
      </c>
      <c r="BQ458" s="82">
        <f t="shared" si="203"/>
        <v>0</v>
      </c>
      <c r="BR458" s="56">
        <f t="shared" si="203"/>
        <v>0</v>
      </c>
      <c r="BS458" s="56">
        <f t="shared" si="203"/>
        <v>0</v>
      </c>
      <c r="BT458" s="56">
        <f t="shared" si="199"/>
        <v>0</v>
      </c>
      <c r="BU458" s="56">
        <f t="shared" si="199"/>
        <v>0</v>
      </c>
      <c r="BV458" s="81">
        <f t="shared" si="199"/>
        <v>0</v>
      </c>
      <c r="BW458" s="82">
        <f t="shared" si="204"/>
        <v>0</v>
      </c>
      <c r="BX458" s="56">
        <f t="shared" si="204"/>
        <v>0</v>
      </c>
      <c r="BY458" s="56">
        <f t="shared" si="204"/>
        <v>0</v>
      </c>
      <c r="BZ458" s="56">
        <f t="shared" si="200"/>
        <v>0</v>
      </c>
      <c r="CA458" s="56">
        <f t="shared" si="200"/>
        <v>0</v>
      </c>
      <c r="CB458" s="81">
        <f t="shared" si="200"/>
        <v>0</v>
      </c>
      <c r="CC458" s="43">
        <f t="shared" si="205"/>
        <v>0</v>
      </c>
      <c r="CD458" s="44">
        <f t="shared" si="205"/>
        <v>0</v>
      </c>
      <c r="CE458" s="44">
        <f t="shared" si="205"/>
        <v>0</v>
      </c>
      <c r="CF458" s="44">
        <f t="shared" si="201"/>
        <v>0</v>
      </c>
      <c r="CG458" s="44">
        <f t="shared" si="201"/>
        <v>0</v>
      </c>
      <c r="CH458" s="46">
        <f t="shared" si="201"/>
        <v>0</v>
      </c>
      <c r="CI458" s="81">
        <f>IFERROR(M458/'Class Sum-WR'!M458,0)</f>
        <v>0</v>
      </c>
      <c r="CJ458" s="81"/>
    </row>
    <row r="459" spans="1:89" hidden="1" outlineLevel="6" x14ac:dyDescent="0.2">
      <c r="F459"/>
      <c r="H459"/>
      <c r="I459"/>
      <c r="J459"/>
      <c r="K459"/>
      <c r="L459"/>
      <c r="M459"/>
      <c r="O459"/>
      <c r="P459"/>
      <c r="Q459"/>
      <c r="R459"/>
      <c r="U459"/>
      <c r="V459"/>
      <c r="W459"/>
      <c r="X459"/>
      <c r="Y459"/>
      <c r="Z459"/>
      <c r="AA459" s="2"/>
      <c r="AB459" s="2"/>
      <c r="AC459" s="2"/>
      <c r="AD459" s="2"/>
      <c r="AE459" s="2"/>
      <c r="AF459" s="3"/>
      <c r="AG459" s="38"/>
      <c r="AH459" s="38"/>
      <c r="AI459" s="38"/>
      <c r="AJ459" s="38"/>
      <c r="AK459" s="38"/>
      <c r="AL459" s="85"/>
      <c r="BE459" s="38"/>
      <c r="BF459" s="38"/>
      <c r="BG459" s="38"/>
      <c r="BH459" s="38"/>
      <c r="BI459" s="38"/>
      <c r="BJ459" s="38"/>
      <c r="BK459" s="38"/>
      <c r="BL459" s="38"/>
      <c r="BM459" s="38"/>
      <c r="BN459" s="38"/>
      <c r="BO459" s="38"/>
      <c r="BP459" s="38"/>
      <c r="BQ459" s="38"/>
      <c r="BR459" s="38"/>
      <c r="BS459" s="38"/>
      <c r="BT459" s="38"/>
      <c r="BU459" s="38"/>
      <c r="BV459" s="38"/>
      <c r="BW459" s="38"/>
      <c r="BX459" s="38"/>
      <c r="BY459" s="38"/>
      <c r="BZ459" s="38"/>
      <c r="CA459" s="38"/>
      <c r="CB459" s="38"/>
      <c r="CC459" s="2"/>
      <c r="CD459" s="2"/>
      <c r="CE459" s="2"/>
      <c r="CF459" s="2"/>
      <c r="CG459" s="2"/>
      <c r="CH459" s="2"/>
    </row>
    <row r="460" spans="1:89" hidden="1" outlineLevel="7" x14ac:dyDescent="0.2">
      <c r="F460" s="62" t="s">
        <v>125</v>
      </c>
      <c r="G460" s="63"/>
      <c r="H460" s="64">
        <f t="shared" ref="H460:L463" si="244">SUMIF($E$14:$E$377,$F460,H$14:H$377)</f>
        <v>0</v>
      </c>
      <c r="I460" s="65">
        <f t="shared" si="244"/>
        <v>0</v>
      </c>
      <c r="J460" s="65">
        <f t="shared" si="244"/>
        <v>0</v>
      </c>
      <c r="K460" s="65">
        <f t="shared" si="244"/>
        <v>0</v>
      </c>
      <c r="L460" s="65">
        <f t="shared" si="244"/>
        <v>0</v>
      </c>
      <c r="M460" s="66">
        <f t="shared" ref="M460:M465" si="245">SUM(H460:L460)</f>
        <v>0</v>
      </c>
      <c r="O460" s="67"/>
      <c r="P460" s="67"/>
      <c r="Q460" s="67"/>
      <c r="R460" s="67"/>
      <c r="S460" s="67"/>
      <c r="T460" s="68" t="s">
        <v>125</v>
      </c>
      <c r="U460" s="65">
        <f>SUMIF($M$350:$M$356,"&lt;&gt;0",U$350:U$356)</f>
        <v>0</v>
      </c>
      <c r="V460" s="65">
        <f>SUMIF($M$350:$M$356,"&lt;&gt;0",V$350:V$356)</f>
        <v>0</v>
      </c>
      <c r="W460" s="65">
        <f>SUMIF($M$350:$M$356,"&lt;&gt;0",W$350:W$356)</f>
        <v>0</v>
      </c>
      <c r="X460" s="65">
        <f>SUMIF($M$350:$M$356,"&lt;&gt;0",X$350:X$356)</f>
        <v>0</v>
      </c>
      <c r="Y460" s="65">
        <f>SUMIF($M$350:$M$356,"&lt;&gt;0",Y$350:Y$356)</f>
        <v>0</v>
      </c>
      <c r="Z460" s="66">
        <f t="shared" ref="Z460:Z465" si="246">SUM(U460:Y460)</f>
        <v>0</v>
      </c>
      <c r="AA460" s="64">
        <f t="shared" ref="AA460:AF465" si="247">+H460-U460</f>
        <v>0</v>
      </c>
      <c r="AB460" s="65">
        <f t="shared" si="247"/>
        <v>0</v>
      </c>
      <c r="AC460" s="65">
        <f t="shared" si="247"/>
        <v>0</v>
      </c>
      <c r="AD460" s="65">
        <f t="shared" si="247"/>
        <v>0</v>
      </c>
      <c r="AE460" s="86">
        <f t="shared" si="247"/>
        <v>0</v>
      </c>
      <c r="AF460" s="87">
        <f t="shared" si="247"/>
        <v>0</v>
      </c>
      <c r="AG460" s="72" t="str">
        <f t="shared" ref="AG460:AI465" si="248">IFERROR(AA460/U460,"")</f>
        <v/>
      </c>
      <c r="AH460" s="70" t="str">
        <f t="shared" si="248"/>
        <v/>
      </c>
      <c r="AI460" s="70" t="str">
        <f t="shared" si="248"/>
        <v/>
      </c>
      <c r="AJ460" s="70" t="str">
        <f t="shared" si="233"/>
        <v/>
      </c>
      <c r="AK460" s="89" t="str">
        <f t="shared" si="233"/>
        <v/>
      </c>
      <c r="AL460" s="90" t="str">
        <f t="shared" si="233"/>
        <v/>
      </c>
      <c r="AM460" s="64">
        <f t="shared" ref="AM460:AQ463" si="249">SUMIF($E$14:$E$377,$F460,AM$14:AM$377)</f>
        <v>0</v>
      </c>
      <c r="AN460" s="65">
        <f t="shared" si="249"/>
        <v>0</v>
      </c>
      <c r="AO460" s="65">
        <f t="shared" si="249"/>
        <v>0</v>
      </c>
      <c r="AP460" s="65">
        <f t="shared" si="249"/>
        <v>0</v>
      </c>
      <c r="AQ460" s="65">
        <f t="shared" si="249"/>
        <v>0</v>
      </c>
      <c r="AR460" s="66">
        <f t="shared" ref="AR460:AR465" si="250">SUM(AM460:AQ460)</f>
        <v>0</v>
      </c>
      <c r="AS460" s="64">
        <f>SUMIF($M$350:$M$356,"&lt;&gt;0",AS$350:AS$356)</f>
        <v>0</v>
      </c>
      <c r="AT460" s="65">
        <f>SUMIF($M$350:$M$356,"&lt;&gt;0",AT$350:AT$356)</f>
        <v>0</v>
      </c>
      <c r="AU460" s="65">
        <f>SUMIF($M$350:$M$356,"&lt;&gt;0",AU$350:AU$356)</f>
        <v>0</v>
      </c>
      <c r="AV460" s="65">
        <f>SUMIF($M$350:$M$356,"&lt;&gt;0",AV$350:AV$356)</f>
        <v>0</v>
      </c>
      <c r="AW460" s="65">
        <f>SUMIF($M$350:$M$356,"&lt;&gt;0",AW$350:AW$356)</f>
        <v>0</v>
      </c>
      <c r="AX460" s="66">
        <f t="shared" ref="AX460:AX465" si="251">SUM(AS460:AW460)</f>
        <v>0</v>
      </c>
      <c r="AY460" s="64">
        <f t="shared" ref="AY460:BD465" si="252">+AM460-AS460</f>
        <v>0</v>
      </c>
      <c r="AZ460" s="65">
        <f t="shared" si="252"/>
        <v>0</v>
      </c>
      <c r="BA460" s="65">
        <f t="shared" si="252"/>
        <v>0</v>
      </c>
      <c r="BB460" s="65">
        <f t="shared" si="252"/>
        <v>0</v>
      </c>
      <c r="BC460" s="65">
        <f t="shared" si="252"/>
        <v>0</v>
      </c>
      <c r="BD460" s="66">
        <f t="shared" si="252"/>
        <v>0</v>
      </c>
      <c r="BE460" s="72" t="e">
        <f t="shared" ref="BE460:BJ465" si="253">AY460/AS460</f>
        <v>#DIV/0!</v>
      </c>
      <c r="BF460" s="70" t="e">
        <f t="shared" si="253"/>
        <v>#DIV/0!</v>
      </c>
      <c r="BG460" s="70" t="e">
        <f t="shared" si="253"/>
        <v>#DIV/0!</v>
      </c>
      <c r="BH460" s="70" t="e">
        <f t="shared" si="253"/>
        <v>#DIV/0!</v>
      </c>
      <c r="BI460" s="70" t="e">
        <f t="shared" si="253"/>
        <v>#DIV/0!</v>
      </c>
      <c r="BJ460" s="71" t="e">
        <f t="shared" si="253"/>
        <v>#DIV/0!</v>
      </c>
      <c r="BK460" s="72">
        <f t="shared" si="202"/>
        <v>0</v>
      </c>
      <c r="BL460" s="70">
        <f t="shared" si="202"/>
        <v>0</v>
      </c>
      <c r="BM460" s="70">
        <f t="shared" si="202"/>
        <v>0</v>
      </c>
      <c r="BN460" s="70">
        <f t="shared" si="198"/>
        <v>0</v>
      </c>
      <c r="BO460" s="70">
        <f t="shared" si="198"/>
        <v>0</v>
      </c>
      <c r="BP460" s="71">
        <f t="shared" si="198"/>
        <v>0</v>
      </c>
      <c r="BQ460" s="72">
        <f t="shared" si="203"/>
        <v>0</v>
      </c>
      <c r="BR460" s="70">
        <f t="shared" si="203"/>
        <v>0</v>
      </c>
      <c r="BS460" s="70">
        <f t="shared" si="203"/>
        <v>0</v>
      </c>
      <c r="BT460" s="70">
        <f t="shared" si="199"/>
        <v>0</v>
      </c>
      <c r="BU460" s="70">
        <f t="shared" si="199"/>
        <v>0</v>
      </c>
      <c r="BV460" s="71">
        <f t="shared" si="199"/>
        <v>0</v>
      </c>
      <c r="BW460" s="72">
        <f t="shared" si="204"/>
        <v>0</v>
      </c>
      <c r="BX460" s="70">
        <f t="shared" si="204"/>
        <v>0</v>
      </c>
      <c r="BY460" s="70">
        <f t="shared" si="204"/>
        <v>0</v>
      </c>
      <c r="BZ460" s="70">
        <f t="shared" si="200"/>
        <v>0</v>
      </c>
      <c r="CA460" s="70">
        <f t="shared" si="200"/>
        <v>0</v>
      </c>
      <c r="CB460" s="71">
        <f t="shared" si="200"/>
        <v>0</v>
      </c>
      <c r="CC460" s="64">
        <f t="shared" si="205"/>
        <v>0</v>
      </c>
      <c r="CD460" s="65">
        <f t="shared" si="205"/>
        <v>0</v>
      </c>
      <c r="CE460" s="65">
        <f t="shared" si="205"/>
        <v>0</v>
      </c>
      <c r="CF460" s="65">
        <f t="shared" si="201"/>
        <v>0</v>
      </c>
      <c r="CG460" s="65">
        <f t="shared" si="201"/>
        <v>0</v>
      </c>
      <c r="CH460" s="69">
        <f t="shared" si="201"/>
        <v>0</v>
      </c>
      <c r="CI460" s="71">
        <f>IFERROR(M460/'Class Sum-WR'!M460,0)</f>
        <v>0</v>
      </c>
      <c r="CJ460" s="71"/>
    </row>
    <row r="461" spans="1:89" hidden="1" outlineLevel="7" x14ac:dyDescent="0.2">
      <c r="F461" s="73" t="s">
        <v>126</v>
      </c>
      <c r="G461" s="60"/>
      <c r="H461" s="28">
        <f t="shared" si="244"/>
        <v>0</v>
      </c>
      <c r="I461" s="2">
        <f t="shared" si="244"/>
        <v>0</v>
      </c>
      <c r="J461" s="2">
        <f t="shared" si="244"/>
        <v>0</v>
      </c>
      <c r="K461" s="2">
        <f t="shared" si="244"/>
        <v>0</v>
      </c>
      <c r="L461" s="2">
        <f t="shared" si="244"/>
        <v>0</v>
      </c>
      <c r="M461" s="74">
        <f t="shared" si="245"/>
        <v>0</v>
      </c>
      <c r="O461"/>
      <c r="P461"/>
      <c r="Q461"/>
      <c r="R461"/>
      <c r="T461" s="75" t="s">
        <v>126</v>
      </c>
      <c r="U461" s="2">
        <f>SUMIF($M$357:$M$363,"&lt;&gt;0",U$357:U$363)</f>
        <v>0</v>
      </c>
      <c r="V461" s="2">
        <f>SUMIF($M$357:$M$363,"&lt;&gt;0",V$357:V$363)</f>
        <v>0</v>
      </c>
      <c r="W461" s="2">
        <f>SUMIF($M$357:$M$363,"&lt;&gt;0",W$357:W$363)</f>
        <v>0</v>
      </c>
      <c r="X461" s="2">
        <f>SUMIF($M$357:$M$363,"&lt;&gt;0",X$357:X$363)</f>
        <v>0</v>
      </c>
      <c r="Y461" s="2">
        <f>SUMIF($M$357:$M$363,"&lt;&gt;0",Y$357:Y$363)</f>
        <v>0</v>
      </c>
      <c r="Z461" s="74">
        <f t="shared" si="246"/>
        <v>0</v>
      </c>
      <c r="AA461" s="28">
        <f t="shared" si="247"/>
        <v>0</v>
      </c>
      <c r="AB461" s="2">
        <f t="shared" si="247"/>
        <v>0</v>
      </c>
      <c r="AC461" s="2">
        <f t="shared" si="247"/>
        <v>0</v>
      </c>
      <c r="AD461" s="2">
        <f t="shared" si="247"/>
        <v>0</v>
      </c>
      <c r="AE461" s="29">
        <f t="shared" si="247"/>
        <v>0</v>
      </c>
      <c r="AF461" s="31">
        <f t="shared" si="247"/>
        <v>0</v>
      </c>
      <c r="AG461" s="77" t="str">
        <f t="shared" si="248"/>
        <v/>
      </c>
      <c r="AH461" s="38" t="str">
        <f t="shared" si="248"/>
        <v/>
      </c>
      <c r="AI461" s="38" t="str">
        <f t="shared" si="248"/>
        <v/>
      </c>
      <c r="AJ461" s="38" t="str">
        <f t="shared" si="233"/>
        <v/>
      </c>
      <c r="AK461" s="39" t="str">
        <f t="shared" si="233"/>
        <v/>
      </c>
      <c r="AL461" s="40" t="str">
        <f t="shared" si="233"/>
        <v/>
      </c>
      <c r="AM461" s="28">
        <f t="shared" si="249"/>
        <v>0</v>
      </c>
      <c r="AN461" s="2">
        <f t="shared" si="249"/>
        <v>0</v>
      </c>
      <c r="AO461" s="2">
        <f t="shared" si="249"/>
        <v>0</v>
      </c>
      <c r="AP461" s="2">
        <f t="shared" si="249"/>
        <v>0</v>
      </c>
      <c r="AQ461" s="2">
        <f t="shared" si="249"/>
        <v>0</v>
      </c>
      <c r="AR461" s="74">
        <f t="shared" si="250"/>
        <v>0</v>
      </c>
      <c r="AS461" s="28">
        <f>SUMIF($M$357:$M$363,"&lt;&gt;0",AS$357:AS$363)</f>
        <v>0</v>
      </c>
      <c r="AT461" s="2">
        <f>SUMIF($M$357:$M$363,"&lt;&gt;0",AT$357:AT$363)</f>
        <v>0</v>
      </c>
      <c r="AU461" s="2">
        <f>SUMIF($M$357:$M$363,"&lt;&gt;0",AU$357:AU$363)</f>
        <v>0</v>
      </c>
      <c r="AV461" s="2">
        <f>SUMIF($M$357:$M$363,"&lt;&gt;0",AV$357:AV$363)</f>
        <v>0</v>
      </c>
      <c r="AW461" s="2">
        <f>SUMIF($M$357:$M$363,"&lt;&gt;0",AW$357:AW$363)</f>
        <v>0</v>
      </c>
      <c r="AX461" s="74">
        <f t="shared" si="251"/>
        <v>0</v>
      </c>
      <c r="AY461" s="28">
        <f t="shared" si="252"/>
        <v>0</v>
      </c>
      <c r="AZ461" s="2">
        <f t="shared" si="252"/>
        <v>0</v>
      </c>
      <c r="BA461" s="2">
        <f t="shared" si="252"/>
        <v>0</v>
      </c>
      <c r="BB461" s="2">
        <f t="shared" si="252"/>
        <v>0</v>
      </c>
      <c r="BC461" s="2">
        <f t="shared" si="252"/>
        <v>0</v>
      </c>
      <c r="BD461" s="74">
        <f t="shared" si="252"/>
        <v>0</v>
      </c>
      <c r="BE461" s="77" t="e">
        <f t="shared" si="253"/>
        <v>#DIV/0!</v>
      </c>
      <c r="BF461" s="38" t="e">
        <f t="shared" si="253"/>
        <v>#DIV/0!</v>
      </c>
      <c r="BG461" s="38" t="e">
        <f t="shared" si="253"/>
        <v>#DIV/0!</v>
      </c>
      <c r="BH461" s="38" t="e">
        <f t="shared" si="253"/>
        <v>#DIV/0!</v>
      </c>
      <c r="BI461" s="38" t="e">
        <f t="shared" si="253"/>
        <v>#DIV/0!</v>
      </c>
      <c r="BJ461" s="76" t="e">
        <f t="shared" si="253"/>
        <v>#DIV/0!</v>
      </c>
      <c r="BK461" s="77">
        <f t="shared" si="202"/>
        <v>0</v>
      </c>
      <c r="BL461" s="38">
        <f t="shared" si="202"/>
        <v>0</v>
      </c>
      <c r="BM461" s="38">
        <f t="shared" si="202"/>
        <v>0</v>
      </c>
      <c r="BN461" s="38">
        <f t="shared" si="198"/>
        <v>0</v>
      </c>
      <c r="BO461" s="38">
        <f t="shared" si="198"/>
        <v>0</v>
      </c>
      <c r="BP461" s="76">
        <f t="shared" si="198"/>
        <v>0</v>
      </c>
      <c r="BQ461" s="77">
        <f t="shared" si="203"/>
        <v>0</v>
      </c>
      <c r="BR461" s="38">
        <f t="shared" si="203"/>
        <v>0</v>
      </c>
      <c r="BS461" s="38">
        <f t="shared" si="203"/>
        <v>0</v>
      </c>
      <c r="BT461" s="38">
        <f t="shared" si="199"/>
        <v>0</v>
      </c>
      <c r="BU461" s="38">
        <f t="shared" si="199"/>
        <v>0</v>
      </c>
      <c r="BV461" s="76">
        <f t="shared" si="199"/>
        <v>0</v>
      </c>
      <c r="BW461" s="77">
        <f t="shared" si="204"/>
        <v>0</v>
      </c>
      <c r="BX461" s="38">
        <f t="shared" si="204"/>
        <v>0</v>
      </c>
      <c r="BY461" s="38">
        <f t="shared" si="204"/>
        <v>0</v>
      </c>
      <c r="BZ461" s="38">
        <f t="shared" si="200"/>
        <v>0</v>
      </c>
      <c r="CA461" s="38">
        <f t="shared" si="200"/>
        <v>0</v>
      </c>
      <c r="CB461" s="76">
        <f t="shared" si="200"/>
        <v>0</v>
      </c>
      <c r="CC461" s="28">
        <f t="shared" si="205"/>
        <v>0</v>
      </c>
      <c r="CD461" s="2">
        <f t="shared" si="205"/>
        <v>0</v>
      </c>
      <c r="CE461" s="2">
        <f t="shared" si="205"/>
        <v>0</v>
      </c>
      <c r="CF461" s="2">
        <f t="shared" si="201"/>
        <v>0</v>
      </c>
      <c r="CG461" s="2">
        <f t="shared" si="201"/>
        <v>0</v>
      </c>
      <c r="CH461" s="30">
        <f t="shared" si="201"/>
        <v>0</v>
      </c>
      <c r="CI461" s="76">
        <f>IFERROR(M461/'Class Sum-WR'!M461,0)</f>
        <v>0</v>
      </c>
      <c r="CJ461" s="76"/>
    </row>
    <row r="462" spans="1:89" hidden="1" outlineLevel="7" x14ac:dyDescent="0.2">
      <c r="F462" s="73" t="s">
        <v>127</v>
      </c>
      <c r="G462" s="60"/>
      <c r="H462" s="28">
        <f t="shared" si="244"/>
        <v>0</v>
      </c>
      <c r="I462" s="2">
        <f t="shared" si="244"/>
        <v>0</v>
      </c>
      <c r="J462" s="2">
        <f t="shared" si="244"/>
        <v>0</v>
      </c>
      <c r="K462" s="2">
        <f t="shared" si="244"/>
        <v>0</v>
      </c>
      <c r="L462" s="2">
        <f t="shared" si="244"/>
        <v>0</v>
      </c>
      <c r="M462" s="74">
        <f t="shared" si="245"/>
        <v>0</v>
      </c>
      <c r="O462"/>
      <c r="P462"/>
      <c r="Q462"/>
      <c r="R462"/>
      <c r="T462" s="75" t="s">
        <v>127</v>
      </c>
      <c r="U462" s="2">
        <f>SUMIF($M$364:$M$370,"&lt;&gt;0",U$364:U$370)</f>
        <v>0</v>
      </c>
      <c r="V462" s="2">
        <f>SUMIF($M$364:$M$370,"&lt;&gt;0",V$364:V$370)</f>
        <v>0</v>
      </c>
      <c r="W462" s="2">
        <f>SUMIF($M$364:$M$370,"&lt;&gt;0",W$364:W$370)</f>
        <v>0</v>
      </c>
      <c r="X462" s="2">
        <f>SUMIF($M$364:$M$370,"&lt;&gt;0",X$364:X$370)</f>
        <v>0</v>
      </c>
      <c r="Y462" s="2">
        <f>SUMIF($M$364:$M$370,"&lt;&gt;0",Y$364:Y$370)</f>
        <v>0</v>
      </c>
      <c r="Z462" s="74">
        <f t="shared" si="246"/>
        <v>0</v>
      </c>
      <c r="AA462" s="28">
        <f t="shared" si="247"/>
        <v>0</v>
      </c>
      <c r="AB462" s="2">
        <f t="shared" si="247"/>
        <v>0</v>
      </c>
      <c r="AC462" s="2">
        <f t="shared" si="247"/>
        <v>0</v>
      </c>
      <c r="AD462" s="2">
        <f t="shared" si="247"/>
        <v>0</v>
      </c>
      <c r="AE462" s="29">
        <f t="shared" si="247"/>
        <v>0</v>
      </c>
      <c r="AF462" s="31">
        <f t="shared" si="247"/>
        <v>0</v>
      </c>
      <c r="AG462" s="77" t="str">
        <f t="shared" si="248"/>
        <v/>
      </c>
      <c r="AH462" s="38" t="str">
        <f t="shared" si="248"/>
        <v/>
      </c>
      <c r="AI462" s="38" t="str">
        <f t="shared" si="248"/>
        <v/>
      </c>
      <c r="AJ462" s="38" t="str">
        <f t="shared" si="233"/>
        <v/>
      </c>
      <c r="AK462" s="39" t="str">
        <f t="shared" si="233"/>
        <v/>
      </c>
      <c r="AL462" s="40" t="str">
        <f t="shared" si="233"/>
        <v/>
      </c>
      <c r="AM462" s="28">
        <f t="shared" si="249"/>
        <v>0</v>
      </c>
      <c r="AN462" s="2">
        <f t="shared" si="249"/>
        <v>0</v>
      </c>
      <c r="AO462" s="2">
        <f t="shared" si="249"/>
        <v>0</v>
      </c>
      <c r="AP462" s="2">
        <f t="shared" si="249"/>
        <v>0</v>
      </c>
      <c r="AQ462" s="2">
        <f t="shared" si="249"/>
        <v>0</v>
      </c>
      <c r="AR462" s="74">
        <f t="shared" si="250"/>
        <v>0</v>
      </c>
      <c r="AS462" s="28">
        <f>SUMIF($M$364:$M$370,"&lt;&gt;0",AS$364:AS$370)</f>
        <v>0</v>
      </c>
      <c r="AT462" s="2">
        <f>SUMIF($M$364:$M$370,"&lt;&gt;0",AT$364:AT$370)</f>
        <v>0</v>
      </c>
      <c r="AU462" s="2">
        <f>SUMIF($M$364:$M$370,"&lt;&gt;0",AU$364:AU$370)</f>
        <v>0</v>
      </c>
      <c r="AV462" s="2">
        <f>SUMIF($M$364:$M$370,"&lt;&gt;0",AV$364:AV$370)</f>
        <v>0</v>
      </c>
      <c r="AW462" s="2">
        <f>SUMIF($M$364:$M$370,"&lt;&gt;0",AW$364:AW$370)</f>
        <v>0</v>
      </c>
      <c r="AX462" s="74">
        <f t="shared" si="251"/>
        <v>0</v>
      </c>
      <c r="AY462" s="28">
        <f t="shared" si="252"/>
        <v>0</v>
      </c>
      <c r="AZ462" s="2">
        <f t="shared" si="252"/>
        <v>0</v>
      </c>
      <c r="BA462" s="2">
        <f t="shared" si="252"/>
        <v>0</v>
      </c>
      <c r="BB462" s="2">
        <f t="shared" si="252"/>
        <v>0</v>
      </c>
      <c r="BC462" s="2">
        <f t="shared" si="252"/>
        <v>0</v>
      </c>
      <c r="BD462" s="74">
        <f t="shared" si="252"/>
        <v>0</v>
      </c>
      <c r="BE462" s="77" t="e">
        <f t="shared" si="253"/>
        <v>#DIV/0!</v>
      </c>
      <c r="BF462" s="38" t="e">
        <f t="shared" si="253"/>
        <v>#DIV/0!</v>
      </c>
      <c r="BG462" s="38" t="e">
        <f t="shared" si="253"/>
        <v>#DIV/0!</v>
      </c>
      <c r="BH462" s="38" t="e">
        <f t="shared" si="253"/>
        <v>#DIV/0!</v>
      </c>
      <c r="BI462" s="38" t="e">
        <f t="shared" si="253"/>
        <v>#DIV/0!</v>
      </c>
      <c r="BJ462" s="76" t="e">
        <f t="shared" si="253"/>
        <v>#DIV/0!</v>
      </c>
      <c r="BK462" s="77">
        <f t="shared" si="202"/>
        <v>0</v>
      </c>
      <c r="BL462" s="38">
        <f t="shared" si="202"/>
        <v>0</v>
      </c>
      <c r="BM462" s="38">
        <f t="shared" si="202"/>
        <v>0</v>
      </c>
      <c r="BN462" s="38">
        <f t="shared" si="198"/>
        <v>0</v>
      </c>
      <c r="BO462" s="38">
        <f t="shared" si="198"/>
        <v>0</v>
      </c>
      <c r="BP462" s="76">
        <f t="shared" si="198"/>
        <v>0</v>
      </c>
      <c r="BQ462" s="77">
        <f t="shared" si="203"/>
        <v>0</v>
      </c>
      <c r="BR462" s="38">
        <f t="shared" si="203"/>
        <v>0</v>
      </c>
      <c r="BS462" s="38">
        <f t="shared" si="203"/>
        <v>0</v>
      </c>
      <c r="BT462" s="38">
        <f t="shared" si="199"/>
        <v>0</v>
      </c>
      <c r="BU462" s="38">
        <f t="shared" si="199"/>
        <v>0</v>
      </c>
      <c r="BV462" s="76">
        <f t="shared" si="199"/>
        <v>0</v>
      </c>
      <c r="BW462" s="77">
        <f t="shared" si="204"/>
        <v>0</v>
      </c>
      <c r="BX462" s="38">
        <f t="shared" si="204"/>
        <v>0</v>
      </c>
      <c r="BY462" s="38">
        <f t="shared" si="204"/>
        <v>0</v>
      </c>
      <c r="BZ462" s="38">
        <f t="shared" si="200"/>
        <v>0</v>
      </c>
      <c r="CA462" s="38">
        <f t="shared" si="200"/>
        <v>0</v>
      </c>
      <c r="CB462" s="76">
        <f t="shared" si="200"/>
        <v>0</v>
      </c>
      <c r="CC462" s="28">
        <f t="shared" si="205"/>
        <v>0</v>
      </c>
      <c r="CD462" s="2">
        <f t="shared" si="205"/>
        <v>0</v>
      </c>
      <c r="CE462" s="2">
        <f t="shared" si="205"/>
        <v>0</v>
      </c>
      <c r="CF462" s="2">
        <f t="shared" si="201"/>
        <v>0</v>
      </c>
      <c r="CG462" s="2">
        <f t="shared" si="201"/>
        <v>0</v>
      </c>
      <c r="CH462" s="30">
        <f t="shared" si="201"/>
        <v>0</v>
      </c>
      <c r="CI462" s="76">
        <f>IFERROR(M462/'Class Sum-WR'!M462,0)</f>
        <v>0</v>
      </c>
      <c r="CJ462" s="76"/>
    </row>
    <row r="463" spans="1:89" ht="13.5" hidden="1" outlineLevel="7" thickBot="1" x14ac:dyDescent="0.25">
      <c r="F463" s="78" t="s">
        <v>128</v>
      </c>
      <c r="G463" s="61"/>
      <c r="H463" s="43">
        <f t="shared" si="244"/>
        <v>0</v>
      </c>
      <c r="I463" s="44">
        <f t="shared" si="244"/>
        <v>0</v>
      </c>
      <c r="J463" s="44">
        <f t="shared" si="244"/>
        <v>0</v>
      </c>
      <c r="K463" s="44">
        <f t="shared" si="244"/>
        <v>0</v>
      </c>
      <c r="L463" s="44">
        <f t="shared" si="244"/>
        <v>0</v>
      </c>
      <c r="M463" s="79">
        <f t="shared" si="245"/>
        <v>0</v>
      </c>
      <c r="O463" s="42"/>
      <c r="P463" s="42"/>
      <c r="Q463" s="42"/>
      <c r="R463" s="42"/>
      <c r="S463" s="42"/>
      <c r="T463" s="80" t="s">
        <v>128</v>
      </c>
      <c r="U463" s="44">
        <f>SUMIF($M$371:$M$377,"&lt;&gt;0",U$371:U$377)</f>
        <v>0</v>
      </c>
      <c r="V463" s="44">
        <f>SUMIF($M$371:$M$377,"&lt;&gt;0",V$371:V$377)</f>
        <v>0</v>
      </c>
      <c r="W463" s="44">
        <f>SUMIF($M$371:$M$377,"&lt;&gt;0",W$371:W$377)</f>
        <v>0</v>
      </c>
      <c r="X463" s="44">
        <f>SUMIF($M$371:$M$377,"&lt;&gt;0",X$371:X$377)</f>
        <v>0</v>
      </c>
      <c r="Y463" s="44">
        <f>SUMIF($M$371:$M$377,"&lt;&gt;0",Y$371:Y$377)</f>
        <v>0</v>
      </c>
      <c r="Z463" s="79">
        <f t="shared" si="246"/>
        <v>0</v>
      </c>
      <c r="AA463" s="43">
        <f t="shared" si="247"/>
        <v>0</v>
      </c>
      <c r="AB463" s="44">
        <f t="shared" si="247"/>
        <v>0</v>
      </c>
      <c r="AC463" s="44">
        <f t="shared" si="247"/>
        <v>0</v>
      </c>
      <c r="AD463" s="44">
        <f t="shared" si="247"/>
        <v>0</v>
      </c>
      <c r="AE463" s="45">
        <f t="shared" si="247"/>
        <v>0</v>
      </c>
      <c r="AF463" s="47">
        <f t="shared" si="247"/>
        <v>0</v>
      </c>
      <c r="AG463" s="82" t="str">
        <f t="shared" si="248"/>
        <v/>
      </c>
      <c r="AH463" s="56" t="str">
        <f t="shared" si="248"/>
        <v/>
      </c>
      <c r="AI463" s="56" t="str">
        <f t="shared" si="248"/>
        <v/>
      </c>
      <c r="AJ463" s="56" t="str">
        <f t="shared" si="233"/>
        <v/>
      </c>
      <c r="AK463" s="57" t="str">
        <f t="shared" si="233"/>
        <v/>
      </c>
      <c r="AL463" s="58" t="str">
        <f t="shared" si="233"/>
        <v/>
      </c>
      <c r="AM463" s="43">
        <f t="shared" si="249"/>
        <v>0</v>
      </c>
      <c r="AN463" s="44">
        <f t="shared" si="249"/>
        <v>0</v>
      </c>
      <c r="AO463" s="44">
        <f t="shared" si="249"/>
        <v>0</v>
      </c>
      <c r="AP463" s="44">
        <f t="shared" si="249"/>
        <v>0</v>
      </c>
      <c r="AQ463" s="44">
        <f t="shared" si="249"/>
        <v>0</v>
      </c>
      <c r="AR463" s="79">
        <f t="shared" si="250"/>
        <v>0</v>
      </c>
      <c r="AS463" s="43">
        <f>SUMIF($M$371:$M$377,"&lt;&gt;0",AS$371:AS$377)</f>
        <v>0</v>
      </c>
      <c r="AT463" s="44">
        <f>SUMIF($M$371:$M$377,"&lt;&gt;0",AT$371:AT$377)</f>
        <v>0</v>
      </c>
      <c r="AU463" s="44">
        <f>SUMIF($M$371:$M$377,"&lt;&gt;0",AU$371:AU$377)</f>
        <v>0</v>
      </c>
      <c r="AV463" s="44">
        <f>SUMIF($M$371:$M$377,"&lt;&gt;0",AV$371:AV$377)</f>
        <v>0</v>
      </c>
      <c r="AW463" s="44">
        <f>SUMIF($M$371:$M$377,"&lt;&gt;0",AW$371:AW$377)</f>
        <v>0</v>
      </c>
      <c r="AX463" s="79">
        <f t="shared" si="251"/>
        <v>0</v>
      </c>
      <c r="AY463" s="43">
        <f t="shared" si="252"/>
        <v>0</v>
      </c>
      <c r="AZ463" s="44">
        <f t="shared" si="252"/>
        <v>0</v>
      </c>
      <c r="BA463" s="44">
        <f t="shared" si="252"/>
        <v>0</v>
      </c>
      <c r="BB463" s="44">
        <f t="shared" si="252"/>
        <v>0</v>
      </c>
      <c r="BC463" s="44">
        <f t="shared" si="252"/>
        <v>0</v>
      </c>
      <c r="BD463" s="79">
        <f t="shared" si="252"/>
        <v>0</v>
      </c>
      <c r="BE463" s="82" t="e">
        <f t="shared" si="253"/>
        <v>#DIV/0!</v>
      </c>
      <c r="BF463" s="56" t="e">
        <f t="shared" si="253"/>
        <v>#DIV/0!</v>
      </c>
      <c r="BG463" s="56" t="e">
        <f t="shared" si="253"/>
        <v>#DIV/0!</v>
      </c>
      <c r="BH463" s="56" t="e">
        <f t="shared" si="253"/>
        <v>#DIV/0!</v>
      </c>
      <c r="BI463" s="56" t="e">
        <f t="shared" si="253"/>
        <v>#DIV/0!</v>
      </c>
      <c r="BJ463" s="81" t="e">
        <f t="shared" si="253"/>
        <v>#DIV/0!</v>
      </c>
      <c r="BK463" s="82">
        <f t="shared" si="202"/>
        <v>0</v>
      </c>
      <c r="BL463" s="56">
        <f t="shared" si="202"/>
        <v>0</v>
      </c>
      <c r="BM463" s="56">
        <f t="shared" si="202"/>
        <v>0</v>
      </c>
      <c r="BN463" s="56">
        <f t="shared" si="198"/>
        <v>0</v>
      </c>
      <c r="BO463" s="56">
        <f t="shared" si="198"/>
        <v>0</v>
      </c>
      <c r="BP463" s="81">
        <f t="shared" si="198"/>
        <v>0</v>
      </c>
      <c r="BQ463" s="82">
        <f t="shared" si="203"/>
        <v>0</v>
      </c>
      <c r="BR463" s="56">
        <f t="shared" si="203"/>
        <v>0</v>
      </c>
      <c r="BS463" s="56">
        <f t="shared" si="203"/>
        <v>0</v>
      </c>
      <c r="BT463" s="56">
        <f t="shared" si="199"/>
        <v>0</v>
      </c>
      <c r="BU463" s="56">
        <f t="shared" si="199"/>
        <v>0</v>
      </c>
      <c r="BV463" s="81">
        <f t="shared" si="199"/>
        <v>0</v>
      </c>
      <c r="BW463" s="82">
        <f t="shared" si="204"/>
        <v>0</v>
      </c>
      <c r="BX463" s="56">
        <f t="shared" si="204"/>
        <v>0</v>
      </c>
      <c r="BY463" s="56">
        <f t="shared" si="204"/>
        <v>0</v>
      </c>
      <c r="BZ463" s="56">
        <f t="shared" si="200"/>
        <v>0</v>
      </c>
      <c r="CA463" s="56">
        <f t="shared" si="200"/>
        <v>0</v>
      </c>
      <c r="CB463" s="81">
        <f t="shared" si="200"/>
        <v>0</v>
      </c>
      <c r="CC463" s="43">
        <f t="shared" si="205"/>
        <v>0</v>
      </c>
      <c r="CD463" s="44">
        <f t="shared" si="205"/>
        <v>0</v>
      </c>
      <c r="CE463" s="44">
        <f t="shared" si="205"/>
        <v>0</v>
      </c>
      <c r="CF463" s="44">
        <f t="shared" si="201"/>
        <v>0</v>
      </c>
      <c r="CG463" s="44">
        <f t="shared" si="201"/>
        <v>0</v>
      </c>
      <c r="CH463" s="46">
        <f t="shared" si="201"/>
        <v>0</v>
      </c>
      <c r="CI463" s="81">
        <f>IFERROR(M463/'Class Sum-WR'!M463,0)</f>
        <v>0</v>
      </c>
      <c r="CJ463" s="81"/>
    </row>
    <row r="464" spans="1:89" hidden="1" outlineLevel="7" x14ac:dyDescent="0.2">
      <c r="A464" t="s">
        <v>46</v>
      </c>
      <c r="B464" t="s">
        <v>46</v>
      </c>
      <c r="C464" t="s">
        <v>129</v>
      </c>
      <c r="D464" t="s">
        <v>129</v>
      </c>
      <c r="F464" s="83" t="s">
        <v>130</v>
      </c>
      <c r="G464" s="60"/>
      <c r="H464" s="32">
        <f>SUM(H460:H463)</f>
        <v>0</v>
      </c>
      <c r="I464" s="5">
        <f>SUM(I460:I463)</f>
        <v>0</v>
      </c>
      <c r="J464" s="5">
        <f>SUM(J460:J463)</f>
        <v>0</v>
      </c>
      <c r="K464" s="5">
        <f>SUM(K460:K463)</f>
        <v>0</v>
      </c>
      <c r="L464" s="5">
        <f>SUM(L460:L463)</f>
        <v>0</v>
      </c>
      <c r="M464" s="74">
        <f t="shared" si="245"/>
        <v>0</v>
      </c>
      <c r="N464" s="3" t="s">
        <v>49</v>
      </c>
      <c r="O464" t="s">
        <v>49</v>
      </c>
      <c r="P464" t="s">
        <v>129</v>
      </c>
      <c r="Q464" t="s">
        <v>129</v>
      </c>
      <c r="R464"/>
      <c r="T464" s="84" t="s">
        <v>130</v>
      </c>
      <c r="U464" s="5">
        <f>SUM(U460:U463)</f>
        <v>0</v>
      </c>
      <c r="V464" s="5">
        <f>SUM(V460:V463)</f>
        <v>0</v>
      </c>
      <c r="W464" s="5">
        <f>SUM(W460:W463)</f>
        <v>0</v>
      </c>
      <c r="X464" s="5">
        <f>SUM(X460:X463)</f>
        <v>0</v>
      </c>
      <c r="Y464" s="5">
        <f>SUM(Y460:Y463)</f>
        <v>0</v>
      </c>
      <c r="Z464" s="74">
        <f t="shared" si="246"/>
        <v>0</v>
      </c>
      <c r="AA464" s="28">
        <f t="shared" si="247"/>
        <v>0</v>
      </c>
      <c r="AB464" s="2">
        <f t="shared" si="247"/>
        <v>0</v>
      </c>
      <c r="AC464" s="2">
        <f t="shared" si="247"/>
        <v>0</v>
      </c>
      <c r="AD464" s="2">
        <f t="shared" si="247"/>
        <v>0</v>
      </c>
      <c r="AE464" s="29">
        <f t="shared" si="247"/>
        <v>0</v>
      </c>
      <c r="AF464" s="31">
        <f t="shared" si="247"/>
        <v>0</v>
      </c>
      <c r="AG464" s="77" t="str">
        <f t="shared" si="248"/>
        <v/>
      </c>
      <c r="AH464" s="38" t="str">
        <f t="shared" si="248"/>
        <v/>
      </c>
      <c r="AI464" s="38" t="str">
        <f t="shared" si="248"/>
        <v/>
      </c>
      <c r="AJ464" s="38" t="str">
        <f t="shared" si="233"/>
        <v/>
      </c>
      <c r="AK464" s="39" t="str">
        <f t="shared" si="233"/>
        <v/>
      </c>
      <c r="AL464" s="40" t="str">
        <f t="shared" si="233"/>
        <v/>
      </c>
      <c r="AM464" s="32">
        <f>SUM(AM460:AM463)</f>
        <v>0</v>
      </c>
      <c r="AN464" s="5">
        <f>SUM(AN460:AN463)</f>
        <v>0</v>
      </c>
      <c r="AO464" s="5">
        <f>SUM(AO460:AO463)</f>
        <v>0</v>
      </c>
      <c r="AP464" s="5">
        <f>SUM(AP460:AP463)</f>
        <v>0</v>
      </c>
      <c r="AQ464" s="5">
        <f>SUM(AQ460:AQ463)</f>
        <v>0</v>
      </c>
      <c r="AR464" s="74">
        <f t="shared" si="250"/>
        <v>0</v>
      </c>
      <c r="AS464" s="32">
        <f>SUM(AS460:AS463)</f>
        <v>0</v>
      </c>
      <c r="AT464" s="5">
        <f>SUM(AT460:AT463)</f>
        <v>0</v>
      </c>
      <c r="AU464" s="5">
        <f>SUM(AU460:AU463)</f>
        <v>0</v>
      </c>
      <c r="AV464" s="5">
        <f>SUM(AV460:AV463)</f>
        <v>0</v>
      </c>
      <c r="AW464" s="5">
        <f>SUM(AW460:AW463)</f>
        <v>0</v>
      </c>
      <c r="AX464" s="74">
        <f t="shared" si="251"/>
        <v>0</v>
      </c>
      <c r="AY464" s="32">
        <f t="shared" si="252"/>
        <v>0</v>
      </c>
      <c r="AZ464" s="5">
        <f t="shared" si="252"/>
        <v>0</v>
      </c>
      <c r="BA464" s="5">
        <f t="shared" si="252"/>
        <v>0</v>
      </c>
      <c r="BB464" s="5">
        <f t="shared" si="252"/>
        <v>0</v>
      </c>
      <c r="BC464" s="5">
        <f t="shared" si="252"/>
        <v>0</v>
      </c>
      <c r="BD464" s="74">
        <f t="shared" si="252"/>
        <v>0</v>
      </c>
      <c r="BE464" s="77" t="e">
        <f t="shared" si="253"/>
        <v>#DIV/0!</v>
      </c>
      <c r="BF464" s="38" t="e">
        <f t="shared" si="253"/>
        <v>#DIV/0!</v>
      </c>
      <c r="BG464" s="38" t="e">
        <f t="shared" si="253"/>
        <v>#DIV/0!</v>
      </c>
      <c r="BH464" s="38" t="e">
        <f t="shared" si="253"/>
        <v>#DIV/0!</v>
      </c>
      <c r="BI464" s="38" t="e">
        <f t="shared" si="253"/>
        <v>#DIV/0!</v>
      </c>
      <c r="BJ464" s="76" t="e">
        <f t="shared" si="253"/>
        <v>#DIV/0!</v>
      </c>
      <c r="BK464" s="77">
        <f t="shared" si="202"/>
        <v>0</v>
      </c>
      <c r="BL464" s="38">
        <f t="shared" si="202"/>
        <v>0</v>
      </c>
      <c r="BM464" s="38">
        <f t="shared" si="202"/>
        <v>0</v>
      </c>
      <c r="BN464" s="38">
        <f t="shared" si="198"/>
        <v>0</v>
      </c>
      <c r="BO464" s="38">
        <f t="shared" si="198"/>
        <v>0</v>
      </c>
      <c r="BP464" s="76">
        <f t="shared" si="198"/>
        <v>0</v>
      </c>
      <c r="BQ464" s="77">
        <f t="shared" si="203"/>
        <v>0</v>
      </c>
      <c r="BR464" s="38">
        <f t="shared" si="203"/>
        <v>0</v>
      </c>
      <c r="BS464" s="38">
        <f t="shared" si="203"/>
        <v>0</v>
      </c>
      <c r="BT464" s="38">
        <f t="shared" si="199"/>
        <v>0</v>
      </c>
      <c r="BU464" s="38">
        <f t="shared" si="199"/>
        <v>0</v>
      </c>
      <c r="BV464" s="76">
        <f t="shared" si="199"/>
        <v>0</v>
      </c>
      <c r="BW464" s="77">
        <f t="shared" si="204"/>
        <v>0</v>
      </c>
      <c r="BX464" s="38">
        <f t="shared" si="204"/>
        <v>0</v>
      </c>
      <c r="BY464" s="38">
        <f t="shared" si="204"/>
        <v>0</v>
      </c>
      <c r="BZ464" s="38">
        <f t="shared" si="200"/>
        <v>0</v>
      </c>
      <c r="CA464" s="38">
        <f t="shared" si="200"/>
        <v>0</v>
      </c>
      <c r="CB464" s="76">
        <f t="shared" si="200"/>
        <v>0</v>
      </c>
      <c r="CC464" s="28">
        <f t="shared" si="205"/>
        <v>0</v>
      </c>
      <c r="CD464" s="2">
        <f t="shared" si="205"/>
        <v>0</v>
      </c>
      <c r="CE464" s="2">
        <f t="shared" si="205"/>
        <v>0</v>
      </c>
      <c r="CF464" s="2">
        <f t="shared" si="201"/>
        <v>0</v>
      </c>
      <c r="CG464" s="2">
        <f t="shared" si="201"/>
        <v>0</v>
      </c>
      <c r="CH464" s="30">
        <f t="shared" si="201"/>
        <v>0</v>
      </c>
      <c r="CI464" s="76">
        <f>IFERROR(M464/'Class Sum-WR'!M464,0)</f>
        <v>0</v>
      </c>
      <c r="CJ464" s="76"/>
    </row>
    <row r="465" spans="1:88" ht="13.5" hidden="1" outlineLevel="7" thickBot="1" x14ac:dyDescent="0.25">
      <c r="A465" t="s">
        <v>46</v>
      </c>
      <c r="B465" t="s">
        <v>46</v>
      </c>
      <c r="C465" t="s">
        <v>129</v>
      </c>
      <c r="D465" t="s">
        <v>129</v>
      </c>
      <c r="F465" s="78" t="s">
        <v>131</v>
      </c>
      <c r="G465" s="61"/>
      <c r="H465" s="48">
        <f>SUMIFS(H$7:H$377,$B$7:$B$377,$B465,$D$7:$D$377,$D465)</f>
        <v>0</v>
      </c>
      <c r="I465" s="49">
        <f>SUMIFS(I$7:I$377,$B$7:$B$377,$B465,$D$7:$D$377,$D465)</f>
        <v>0</v>
      </c>
      <c r="J465" s="49">
        <f>SUMIFS(J$7:J$377,$B$7:$B$377,$B465,$D$7:$D$377,$D465)</f>
        <v>0</v>
      </c>
      <c r="K465" s="49">
        <f>SUMIFS(K$7:K$377,$B$7:$B$377,$B465,$D$7:$D$377,$D465)</f>
        <v>0</v>
      </c>
      <c r="L465" s="49">
        <f>SUMIFS(L$7:L$377,$B$7:$B$377,$B465,$D$7:$D$377,$D465)</f>
        <v>0</v>
      </c>
      <c r="M465" s="79">
        <f t="shared" si="245"/>
        <v>0</v>
      </c>
      <c r="N465" s="3" t="s">
        <v>49</v>
      </c>
      <c r="O465" s="42" t="s">
        <v>49</v>
      </c>
      <c r="P465" s="42" t="s">
        <v>129</v>
      </c>
      <c r="Q465" s="42" t="s">
        <v>129</v>
      </c>
      <c r="R465" s="42"/>
      <c r="S465" s="42"/>
      <c r="T465" s="80" t="s">
        <v>131</v>
      </c>
      <c r="U465" s="49">
        <f>SUMIFS(U$7:U$377,$M$7:$M$377,"&lt;&gt;0",$O$7:$O$377,$O465,$Q$7:$Q$377,$Q465)</f>
        <v>0</v>
      </c>
      <c r="V465" s="49">
        <f>SUMIFS(V$7:V$377,$M$7:$M$377,"&lt;&gt;0",$O$7:$O$377,$O465,$Q$7:$Q$377,$Q465)</f>
        <v>0</v>
      </c>
      <c r="W465" s="49">
        <f>SUMIFS(W$7:W$377,$M$7:$M$377,"&lt;&gt;0",$O$7:$O$377,$O465,$Q$7:$Q$377,$Q465)</f>
        <v>0</v>
      </c>
      <c r="X465" s="49">
        <f>SUMIFS(X$7:X$377,$M$7:$M$377,"&lt;&gt;0",$O$7:$O$377,$O465,$Q$7:$Q$377,$Q465)</f>
        <v>0</v>
      </c>
      <c r="Y465" s="49">
        <f>SUMIFS(Y$7:Y$377,$M$7:$M$377,"&lt;&gt;0",$O$7:$O$377,$O465,$Q$7:$Q$377,$Q465)</f>
        <v>0</v>
      </c>
      <c r="Z465" s="79">
        <f t="shared" si="246"/>
        <v>0</v>
      </c>
      <c r="AA465" s="43">
        <f t="shared" si="247"/>
        <v>0</v>
      </c>
      <c r="AB465" s="44">
        <f t="shared" si="247"/>
        <v>0</v>
      </c>
      <c r="AC465" s="44">
        <f t="shared" si="247"/>
        <v>0</v>
      </c>
      <c r="AD465" s="44">
        <f t="shared" si="247"/>
        <v>0</v>
      </c>
      <c r="AE465" s="45">
        <f t="shared" si="247"/>
        <v>0</v>
      </c>
      <c r="AF465" s="47">
        <f t="shared" si="247"/>
        <v>0</v>
      </c>
      <c r="AG465" s="82" t="str">
        <f t="shared" si="248"/>
        <v/>
      </c>
      <c r="AH465" s="56" t="str">
        <f t="shared" si="248"/>
        <v/>
      </c>
      <c r="AI465" s="56" t="str">
        <f t="shared" si="248"/>
        <v/>
      </c>
      <c r="AJ465" s="56" t="str">
        <f>IFERROR(AD465/X465,"")</f>
        <v/>
      </c>
      <c r="AK465" s="57" t="str">
        <f>IFERROR(AE465/Y465,"")</f>
        <v/>
      </c>
      <c r="AL465" s="58" t="str">
        <f>IFERROR(AF465/Z465,"")</f>
        <v/>
      </c>
      <c r="AM465" s="48">
        <f>SUMIFS(AM$7:AM$377,$B$7:$B$377,$B465,$D$7:$D$377,$D465)</f>
        <v>0</v>
      </c>
      <c r="AN465" s="49">
        <f>SUMIFS(AN$7:AN$377,$B$7:$B$377,$B465,$D$7:$D$377,$D465)</f>
        <v>0</v>
      </c>
      <c r="AO465" s="49">
        <f>SUMIFS(AO$7:AO$377,$B$7:$B$377,$B465,$D$7:$D$377,$D465)</f>
        <v>0</v>
      </c>
      <c r="AP465" s="49">
        <f>SUMIFS(AP$7:AP$377,$B$7:$B$377,$B465,$D$7:$D$377,$D465)</f>
        <v>0</v>
      </c>
      <c r="AQ465" s="49">
        <f>SUMIFS(AQ$7:AQ$377,$B$7:$B$377,$B465,$D$7:$D$377,$D465)</f>
        <v>0</v>
      </c>
      <c r="AR465" s="79">
        <f t="shared" si="250"/>
        <v>0</v>
      </c>
      <c r="AS465" s="48">
        <f>SUMIFS(AS$7:AS$377,$M$7:$M$377,"&lt;&gt;0",$O$7:$O$377,$O465,$Q$7:$Q$377,$Q465)</f>
        <v>0</v>
      </c>
      <c r="AT465" s="49">
        <f>SUMIFS(AT$7:AT$377,$M$7:$M$377,"&lt;&gt;0",$O$7:$O$377,$O465,$Q$7:$Q$377,$Q465)</f>
        <v>0</v>
      </c>
      <c r="AU465" s="49">
        <f>SUMIFS(AU$7:AU$377,$M$7:$M$377,"&lt;&gt;0",$O$7:$O$377,$O465,$Q$7:$Q$377,$Q465)</f>
        <v>0</v>
      </c>
      <c r="AV465" s="49">
        <f>SUMIFS(AV$7:AV$377,$M$7:$M$377,"&lt;&gt;0",$O$7:$O$377,$O465,$Q$7:$Q$377,$Q465)</f>
        <v>0</v>
      </c>
      <c r="AW465" s="49">
        <f>SUMIFS(AW$7:AW$377,$M$7:$M$377,"&lt;&gt;0",$O$7:$O$377,$O465,$Q$7:$Q$377,$Q465)</f>
        <v>0</v>
      </c>
      <c r="AX465" s="79">
        <f t="shared" si="251"/>
        <v>0</v>
      </c>
      <c r="AY465" s="48">
        <f t="shared" si="252"/>
        <v>0</v>
      </c>
      <c r="AZ465" s="49">
        <f t="shared" si="252"/>
        <v>0</v>
      </c>
      <c r="BA465" s="49">
        <f t="shared" si="252"/>
        <v>0</v>
      </c>
      <c r="BB465" s="49">
        <f t="shared" si="252"/>
        <v>0</v>
      </c>
      <c r="BC465" s="49">
        <f t="shared" si="252"/>
        <v>0</v>
      </c>
      <c r="BD465" s="79">
        <f t="shared" si="252"/>
        <v>0</v>
      </c>
      <c r="BE465" s="82" t="e">
        <f t="shared" si="253"/>
        <v>#DIV/0!</v>
      </c>
      <c r="BF465" s="56" t="e">
        <f t="shared" si="253"/>
        <v>#DIV/0!</v>
      </c>
      <c r="BG465" s="56" t="e">
        <f t="shared" si="253"/>
        <v>#DIV/0!</v>
      </c>
      <c r="BH465" s="56" t="e">
        <f t="shared" si="253"/>
        <v>#DIV/0!</v>
      </c>
      <c r="BI465" s="56" t="e">
        <f t="shared" si="253"/>
        <v>#DIV/0!</v>
      </c>
      <c r="BJ465" s="81" t="e">
        <f t="shared" si="253"/>
        <v>#DIV/0!</v>
      </c>
      <c r="BK465" s="82">
        <f t="shared" si="202"/>
        <v>0</v>
      </c>
      <c r="BL465" s="56">
        <f t="shared" si="202"/>
        <v>0</v>
      </c>
      <c r="BM465" s="56">
        <f t="shared" si="202"/>
        <v>0</v>
      </c>
      <c r="BN465" s="56">
        <f t="shared" si="198"/>
        <v>0</v>
      </c>
      <c r="BO465" s="56">
        <f t="shared" si="198"/>
        <v>0</v>
      </c>
      <c r="BP465" s="81">
        <f t="shared" si="198"/>
        <v>0</v>
      </c>
      <c r="BQ465" s="82">
        <f t="shared" si="203"/>
        <v>0</v>
      </c>
      <c r="BR465" s="56">
        <f t="shared" si="203"/>
        <v>0</v>
      </c>
      <c r="BS465" s="56">
        <f t="shared" si="203"/>
        <v>0</v>
      </c>
      <c r="BT465" s="56">
        <f t="shared" si="199"/>
        <v>0</v>
      </c>
      <c r="BU465" s="56">
        <f t="shared" si="199"/>
        <v>0</v>
      </c>
      <c r="BV465" s="81">
        <f t="shared" si="199"/>
        <v>0</v>
      </c>
      <c r="BW465" s="82">
        <f t="shared" si="204"/>
        <v>0</v>
      </c>
      <c r="BX465" s="56">
        <f t="shared" si="204"/>
        <v>0</v>
      </c>
      <c r="BY465" s="56">
        <f t="shared" si="204"/>
        <v>0</v>
      </c>
      <c r="BZ465" s="56">
        <f t="shared" si="200"/>
        <v>0</v>
      </c>
      <c r="CA465" s="56">
        <f t="shared" si="200"/>
        <v>0</v>
      </c>
      <c r="CB465" s="81">
        <f t="shared" si="200"/>
        <v>0</v>
      </c>
      <c r="CC465" s="43">
        <f t="shared" si="205"/>
        <v>0</v>
      </c>
      <c r="CD465" s="44">
        <f t="shared" si="205"/>
        <v>0</v>
      </c>
      <c r="CE465" s="44">
        <f t="shared" si="205"/>
        <v>0</v>
      </c>
      <c r="CF465" s="44">
        <f t="shared" si="201"/>
        <v>0</v>
      </c>
      <c r="CG465" s="44">
        <f t="shared" si="201"/>
        <v>0</v>
      </c>
      <c r="CH465" s="46">
        <f t="shared" si="201"/>
        <v>0</v>
      </c>
      <c r="CI465" s="81">
        <f>IFERROR(M465/'Class Sum-WR'!M465,0)</f>
        <v>0</v>
      </c>
      <c r="CJ465" s="81"/>
    </row>
    <row r="466" spans="1:88" ht="13.5" collapsed="1" thickBot="1" x14ac:dyDescent="0.25">
      <c r="F466"/>
      <c r="H466"/>
      <c r="I466"/>
      <c r="J466"/>
      <c r="K466"/>
      <c r="L466"/>
      <c r="M466"/>
      <c r="O466"/>
      <c r="P466"/>
      <c r="Q466"/>
      <c r="R466"/>
      <c r="U466"/>
      <c r="V466"/>
      <c r="W466"/>
      <c r="X466"/>
      <c r="Y466"/>
      <c r="Z466"/>
      <c r="AF466"/>
      <c r="BE466" s="38"/>
      <c r="BF466" s="38"/>
      <c r="BG466" s="38"/>
      <c r="BH466" s="38"/>
      <c r="BI466" s="38"/>
      <c r="BJ466" s="38"/>
      <c r="BK466" s="38"/>
      <c r="BL466" s="38"/>
      <c r="BM466" s="38"/>
      <c r="BN466" s="38"/>
      <c r="BO466" s="38"/>
      <c r="BP466" s="38"/>
      <c r="BQ466" s="38"/>
      <c r="BR466" s="38"/>
      <c r="BS466" s="38"/>
      <c r="BT466" s="38"/>
      <c r="BU466" s="38"/>
      <c r="BV466" s="38"/>
      <c r="BW466" s="38"/>
      <c r="BX466" s="38"/>
      <c r="BY466" s="38"/>
      <c r="BZ466" s="38"/>
      <c r="CA466" s="38"/>
      <c r="CB466" s="38"/>
      <c r="CC466" s="2"/>
      <c r="CD466" s="2"/>
      <c r="CE466" s="2"/>
      <c r="CF466" s="2"/>
      <c r="CG466" s="2"/>
      <c r="CH466" s="2"/>
    </row>
    <row r="467" spans="1:88" x14ac:dyDescent="0.2">
      <c r="A467" t="s">
        <v>46</v>
      </c>
      <c r="B467" t="s">
        <v>46</v>
      </c>
      <c r="F467" s="62" t="s">
        <v>132</v>
      </c>
      <c r="G467" s="63"/>
      <c r="H467" s="92">
        <f>+H383+H391+H398+H405+H413+H420+H427+H435+H442+H449+H457+H464</f>
        <v>-20401.059999999998</v>
      </c>
      <c r="I467" s="93">
        <f t="shared" ref="I467:L468" si="254">+I383+I391+I398+I405+I413+I420+I427+I435+I442+I449+I457+I464</f>
        <v>665144.56999999995</v>
      </c>
      <c r="J467" s="93">
        <f t="shared" si="254"/>
        <v>53223.26</v>
      </c>
      <c r="K467" s="93">
        <f t="shared" si="254"/>
        <v>1818966.12</v>
      </c>
      <c r="L467" s="94">
        <f>+L383+L391+L398+L405+L413+L420+L427+L435+L442+L449+L457+L464</f>
        <v>757146.12999999989</v>
      </c>
      <c r="M467" s="95">
        <f>SUM(H467:L467)</f>
        <v>3274079.02</v>
      </c>
      <c r="N467" s="3" t="s">
        <v>49</v>
      </c>
      <c r="O467" t="s">
        <v>49</v>
      </c>
      <c r="P467"/>
      <c r="Q467"/>
      <c r="R467"/>
      <c r="S467" s="62" t="s">
        <v>132</v>
      </c>
      <c r="T467" s="63"/>
      <c r="U467" s="92">
        <f t="shared" ref="U467:Y468" si="255">+U383+U391+U398+U405+U413+U420+U427+U435+U442+U449+U457+U464</f>
        <v>-19315.149999999998</v>
      </c>
      <c r="V467" s="93">
        <f t="shared" si="255"/>
        <v>684922.25</v>
      </c>
      <c r="W467" s="93">
        <f t="shared" si="255"/>
        <v>40448.04</v>
      </c>
      <c r="X467" s="93">
        <f t="shared" si="255"/>
        <v>1902493.66</v>
      </c>
      <c r="Y467" s="94">
        <f t="shared" si="255"/>
        <v>877564.27000000025</v>
      </c>
      <c r="Z467" s="95">
        <f>SUM(U467:Y467)</f>
        <v>3486113.0700000003</v>
      </c>
      <c r="AA467" s="64">
        <f t="shared" ref="AA467:AF468" si="256">+H467-U467</f>
        <v>-1085.9099999999999</v>
      </c>
      <c r="AB467" s="65">
        <f t="shared" si="256"/>
        <v>-19777.680000000051</v>
      </c>
      <c r="AC467" s="65">
        <f t="shared" si="256"/>
        <v>12775.220000000001</v>
      </c>
      <c r="AD467" s="65">
        <f t="shared" si="256"/>
        <v>-83527.539999999804</v>
      </c>
      <c r="AE467" s="86">
        <f t="shared" si="256"/>
        <v>-120418.14000000036</v>
      </c>
      <c r="AF467" s="87">
        <f t="shared" si="256"/>
        <v>-212034.05000000028</v>
      </c>
      <c r="AG467" s="72">
        <f t="shared" ref="AG467:AL468" si="257">IFERROR(AA467/U467,"")</f>
        <v>5.6220635097319976E-2</v>
      </c>
      <c r="AH467" s="70">
        <f t="shared" si="257"/>
        <v>-2.8875803056478383E-2</v>
      </c>
      <c r="AI467" s="70">
        <f t="shared" si="257"/>
        <v>0.31584274540867741</v>
      </c>
      <c r="AJ467" s="70">
        <f t="shared" si="257"/>
        <v>-4.3904240921359923E-2</v>
      </c>
      <c r="AK467" s="89">
        <f t="shared" si="257"/>
        <v>-0.13721859938531947</v>
      </c>
      <c r="AL467" s="90">
        <f t="shared" si="257"/>
        <v>-6.0822482157757513E-2</v>
      </c>
      <c r="AM467" s="92">
        <f t="shared" ref="AM467:AQ468" si="258">+AM383+AM391+AM398+AM405+AM413+AM420+AM427+AM435+AM442+AM449+AM457+AM464</f>
        <v>-19948.059999999998</v>
      </c>
      <c r="AN467" s="93">
        <f t="shared" si="258"/>
        <v>133139.19</v>
      </c>
      <c r="AO467" s="93">
        <f t="shared" si="258"/>
        <v>19408.700000000004</v>
      </c>
      <c r="AP467" s="93">
        <f t="shared" si="258"/>
        <v>523749.55000000005</v>
      </c>
      <c r="AQ467" s="94">
        <f t="shared" si="258"/>
        <v>213774.57</v>
      </c>
      <c r="AR467" s="95">
        <f>SUM(AM467:AQ467)</f>
        <v>870123.95000000019</v>
      </c>
      <c r="AS467" s="92">
        <f t="shared" ref="AS467:AW468" si="259">+AS383+AS391+AS398+AS405+AS413+AS420+AS427+AS435+AS442+AS449+AS457+AS464</f>
        <v>-19315.149999999998</v>
      </c>
      <c r="AT467" s="93">
        <f t="shared" si="259"/>
        <v>152427.29999999999</v>
      </c>
      <c r="AU467" s="93">
        <f t="shared" si="259"/>
        <v>16968.310000000001</v>
      </c>
      <c r="AV467" s="93">
        <f t="shared" si="259"/>
        <v>570548.86</v>
      </c>
      <c r="AW467" s="94">
        <f t="shared" si="259"/>
        <v>253889.52000000002</v>
      </c>
      <c r="AX467" s="95">
        <f>SUM(AS467:AW467)</f>
        <v>974518.84</v>
      </c>
      <c r="AY467" s="92">
        <f t="shared" ref="AY467:BD468" si="260">+AM467-AS467</f>
        <v>-632.90999999999985</v>
      </c>
      <c r="AZ467" s="93">
        <f t="shared" si="260"/>
        <v>-19288.109999999986</v>
      </c>
      <c r="BA467" s="93">
        <f t="shared" si="260"/>
        <v>2440.3900000000031</v>
      </c>
      <c r="BB467" s="93">
        <f t="shared" si="260"/>
        <v>-46799.309999999939</v>
      </c>
      <c r="BC467" s="94">
        <f t="shared" si="260"/>
        <v>-40114.950000000012</v>
      </c>
      <c r="BD467" s="95">
        <f t="shared" si="260"/>
        <v>-104394.88999999978</v>
      </c>
      <c r="BE467" s="72">
        <f t="shared" ref="BE467:BJ468" si="261">AY467/AS467</f>
        <v>3.2767542576682032E-2</v>
      </c>
      <c r="BF467" s="70">
        <f t="shared" si="261"/>
        <v>-0.12653973402402319</v>
      </c>
      <c r="BG467" s="70">
        <f t="shared" si="261"/>
        <v>0.14382045118223341</v>
      </c>
      <c r="BH467" s="70">
        <f t="shared" si="261"/>
        <v>-8.2025069684654076E-2</v>
      </c>
      <c r="BI467" s="89">
        <f t="shared" si="261"/>
        <v>-0.15800159849055609</v>
      </c>
      <c r="BJ467" s="90">
        <f t="shared" si="261"/>
        <v>-0.10712454774091365</v>
      </c>
      <c r="BK467" s="72">
        <f t="shared" ref="BK467:BP468" si="262">IFERROR(AM467/H467,0)</f>
        <v>0.97779527142217115</v>
      </c>
      <c r="BL467" s="70">
        <f t="shared" si="262"/>
        <v>0.20016579252838224</v>
      </c>
      <c r="BM467" s="70">
        <f t="shared" si="262"/>
        <v>0.36466574952379849</v>
      </c>
      <c r="BN467" s="70">
        <f t="shared" si="262"/>
        <v>0.28793804581692817</v>
      </c>
      <c r="BO467" s="89">
        <f t="shared" si="262"/>
        <v>0.28234255123248142</v>
      </c>
      <c r="BP467" s="90">
        <f t="shared" si="262"/>
        <v>0.26576143846399902</v>
      </c>
      <c r="BQ467" s="72">
        <f t="shared" ref="BQ467:BV468" si="263">IFERROR(AS467/U467,0)</f>
        <v>1</v>
      </c>
      <c r="BR467" s="70">
        <f t="shared" si="263"/>
        <v>0.22254686572089019</v>
      </c>
      <c r="BS467" s="70">
        <f t="shared" si="263"/>
        <v>0.41950883157750046</v>
      </c>
      <c r="BT467" s="70">
        <f t="shared" si="263"/>
        <v>0.29989527534089128</v>
      </c>
      <c r="BU467" s="89">
        <f t="shared" si="263"/>
        <v>0.2893115965170277</v>
      </c>
      <c r="BV467" s="90">
        <f t="shared" si="263"/>
        <v>0.27954309582964842</v>
      </c>
      <c r="BW467" s="72">
        <f t="shared" ref="BW467:CB468" si="264">+BK467-BQ467</f>
        <v>-2.2204728577828847E-2</v>
      </c>
      <c r="BX467" s="70">
        <f t="shared" si="264"/>
        <v>-2.2381073192507955E-2</v>
      </c>
      <c r="BY467" s="70">
        <f t="shared" si="264"/>
        <v>-5.4843082053701975E-2</v>
      </c>
      <c r="BZ467" s="70">
        <f t="shared" si="264"/>
        <v>-1.1957229523963109E-2</v>
      </c>
      <c r="CA467" s="89">
        <f t="shared" si="264"/>
        <v>-6.9690452845462825E-3</v>
      </c>
      <c r="CB467" s="90">
        <f t="shared" si="264"/>
        <v>-1.3781657365649402E-2</v>
      </c>
      <c r="CC467" s="64">
        <f t="shared" ref="CC467:CH468" si="265">BW467*10000</f>
        <v>-222.04728577828848</v>
      </c>
      <c r="CD467" s="65">
        <f t="shared" si="265"/>
        <v>-223.81073192507955</v>
      </c>
      <c r="CE467" s="65">
        <f t="shared" si="265"/>
        <v>-548.43082053701971</v>
      </c>
      <c r="CF467" s="65">
        <f t="shared" si="265"/>
        <v>-119.57229523963109</v>
      </c>
      <c r="CG467" s="86">
        <f t="shared" si="265"/>
        <v>-69.690452845462829</v>
      </c>
      <c r="CH467" s="87">
        <f t="shared" si="265"/>
        <v>-137.81657365649403</v>
      </c>
      <c r="CI467" s="90">
        <f>IFERROR(M467/'Class Sum-WR'!M467,0)</f>
        <v>0.16904697285943862</v>
      </c>
      <c r="CJ467" s="90">
        <f>IFERROR(M467/'Class Sum-TH'!M467,0)</f>
        <v>0.57413659349285928</v>
      </c>
    </row>
    <row r="468" spans="1:88" ht="13.5" thickBot="1" x14ac:dyDescent="0.25">
      <c r="A468" t="s">
        <v>46</v>
      </c>
      <c r="B468" t="s">
        <v>46</v>
      </c>
      <c r="F468" s="78" t="s">
        <v>133</v>
      </c>
      <c r="G468" s="61"/>
      <c r="H468" s="48">
        <f>+H384+H392+H399+H406+H414+H421+H428+H436+H443+H450+H458+H465</f>
        <v>-19913.379999999997</v>
      </c>
      <c r="I468" s="49">
        <f t="shared" si="254"/>
        <v>647738.11</v>
      </c>
      <c r="J468" s="49">
        <f t="shared" si="254"/>
        <v>51081.439999999995</v>
      </c>
      <c r="K468" s="49">
        <f t="shared" si="254"/>
        <v>1759101.59</v>
      </c>
      <c r="L468" s="50">
        <f t="shared" si="254"/>
        <v>721947.29999999993</v>
      </c>
      <c r="M468" s="51">
        <f>SUM(H468:L468)</f>
        <v>3159955.0599999996</v>
      </c>
      <c r="N468" s="3" t="s">
        <v>49</v>
      </c>
      <c r="O468" t="s">
        <v>49</v>
      </c>
      <c r="P468"/>
      <c r="Q468"/>
      <c r="R468"/>
      <c r="S468" s="78" t="s">
        <v>133</v>
      </c>
      <c r="T468" s="61"/>
      <c r="U468" s="48">
        <f t="shared" si="255"/>
        <v>-18695.319999999996</v>
      </c>
      <c r="V468" s="49">
        <f t="shared" si="255"/>
        <v>668343.02</v>
      </c>
      <c r="W468" s="49">
        <f t="shared" si="255"/>
        <v>38817.939999999995</v>
      </c>
      <c r="X468" s="49">
        <f t="shared" si="255"/>
        <v>1851150.17</v>
      </c>
      <c r="Y468" s="50">
        <f t="shared" si="255"/>
        <v>848962.64999999991</v>
      </c>
      <c r="Z468" s="51">
        <f>SUM(U468:Y468)</f>
        <v>3388578.46</v>
      </c>
      <c r="AA468" s="43">
        <f t="shared" si="256"/>
        <v>-1218.0600000000013</v>
      </c>
      <c r="AB468" s="44">
        <f t="shared" si="256"/>
        <v>-20604.910000000033</v>
      </c>
      <c r="AC468" s="44">
        <f t="shared" si="256"/>
        <v>12263.5</v>
      </c>
      <c r="AD468" s="44">
        <f t="shared" si="256"/>
        <v>-92048.579999999842</v>
      </c>
      <c r="AE468" s="45">
        <f t="shared" si="256"/>
        <v>-127015.34999999998</v>
      </c>
      <c r="AF468" s="47">
        <f t="shared" si="256"/>
        <v>-228623.40000000037</v>
      </c>
      <c r="AG468" s="82">
        <f t="shared" si="257"/>
        <v>6.515320411739417E-2</v>
      </c>
      <c r="AH468" s="56">
        <f t="shared" si="257"/>
        <v>-3.0829842436298702E-2</v>
      </c>
      <c r="AI468" s="56">
        <f t="shared" si="257"/>
        <v>0.3159235137155656</v>
      </c>
      <c r="AJ468" s="56">
        <f t="shared" si="257"/>
        <v>-4.9725074438450256E-2</v>
      </c>
      <c r="AK468" s="57">
        <f t="shared" si="257"/>
        <v>-0.14961241227750124</v>
      </c>
      <c r="AL468" s="58">
        <f t="shared" si="257"/>
        <v>-6.7468822899854106E-2</v>
      </c>
      <c r="AM468" s="48">
        <f t="shared" si="258"/>
        <v>-19460.379999999997</v>
      </c>
      <c r="AN468" s="49">
        <f t="shared" si="258"/>
        <v>129187.96999999999</v>
      </c>
      <c r="AO468" s="49">
        <f t="shared" si="258"/>
        <v>18537.02</v>
      </c>
      <c r="AP468" s="49">
        <f t="shared" si="258"/>
        <v>501674.89999999997</v>
      </c>
      <c r="AQ468" s="50">
        <f t="shared" si="258"/>
        <v>204077.75000000003</v>
      </c>
      <c r="AR468" s="51">
        <f>SUM(AM468:AQ468)</f>
        <v>834017.26</v>
      </c>
      <c r="AS468" s="48">
        <f t="shared" si="259"/>
        <v>-18695.319999999996</v>
      </c>
      <c r="AT468" s="49">
        <f t="shared" si="259"/>
        <v>148806.90000000002</v>
      </c>
      <c r="AU468" s="49">
        <f t="shared" si="259"/>
        <v>16367.240000000003</v>
      </c>
      <c r="AV468" s="49">
        <f t="shared" si="259"/>
        <v>554868.29999999993</v>
      </c>
      <c r="AW468" s="50">
        <f t="shared" si="259"/>
        <v>246407.08000000002</v>
      </c>
      <c r="AX468" s="51">
        <f>SUM(AS468:AW468)</f>
        <v>947754.2</v>
      </c>
      <c r="AY468" s="48">
        <f t="shared" si="260"/>
        <v>-765.06000000000131</v>
      </c>
      <c r="AZ468" s="49">
        <f t="shared" si="260"/>
        <v>-19618.930000000037</v>
      </c>
      <c r="BA468" s="49">
        <f t="shared" si="260"/>
        <v>2169.779999999997</v>
      </c>
      <c r="BB468" s="49">
        <f t="shared" si="260"/>
        <v>-53193.399999999965</v>
      </c>
      <c r="BC468" s="50">
        <f t="shared" si="260"/>
        <v>-42329.329999999987</v>
      </c>
      <c r="BD468" s="51">
        <f t="shared" si="260"/>
        <v>-113736.93999999994</v>
      </c>
      <c r="BE468" s="82">
        <f t="shared" si="261"/>
        <v>4.0922541042357201E-2</v>
      </c>
      <c r="BF468" s="56">
        <f t="shared" si="261"/>
        <v>-0.13184153422993178</v>
      </c>
      <c r="BG468" s="56">
        <f t="shared" si="261"/>
        <v>0.1325684721431345</v>
      </c>
      <c r="BH468" s="56">
        <f t="shared" si="261"/>
        <v>-9.5866712875830123E-2</v>
      </c>
      <c r="BI468" s="57">
        <f t="shared" si="261"/>
        <v>-0.17178617594916504</v>
      </c>
      <c r="BJ468" s="58">
        <f t="shared" si="261"/>
        <v>-0.12000679079027025</v>
      </c>
      <c r="BK468" s="82">
        <f>IFERROR(AM468/H468,0)</f>
        <v>0.97725147614317609</v>
      </c>
      <c r="BL468" s="56">
        <f t="shared" si="262"/>
        <v>0.19944475707936959</v>
      </c>
      <c r="BM468" s="56">
        <f t="shared" si="262"/>
        <v>0.36289149248729091</v>
      </c>
      <c r="BN468" s="56">
        <f t="shared" si="262"/>
        <v>0.28518813401788806</v>
      </c>
      <c r="BO468" s="57">
        <f t="shared" si="262"/>
        <v>0.28267679649193239</v>
      </c>
      <c r="BP468" s="58">
        <f t="shared" si="262"/>
        <v>0.26393326619018442</v>
      </c>
      <c r="BQ468" s="82">
        <f t="shared" si="263"/>
        <v>1</v>
      </c>
      <c r="BR468" s="56">
        <f t="shared" si="263"/>
        <v>0.22265048866673287</v>
      </c>
      <c r="BS468" s="56">
        <f t="shared" si="263"/>
        <v>0.42164112778782198</v>
      </c>
      <c r="BT468" s="56">
        <f t="shared" si="263"/>
        <v>0.299742456874798</v>
      </c>
      <c r="BU468" s="57">
        <f t="shared" si="263"/>
        <v>0.29024490064433345</v>
      </c>
      <c r="BV468" s="58">
        <f t="shared" si="263"/>
        <v>0.27969079399743335</v>
      </c>
      <c r="BW468" s="82">
        <f t="shared" si="264"/>
        <v>-2.274852385682391E-2</v>
      </c>
      <c r="BX468" s="56">
        <f t="shared" si="264"/>
        <v>-2.3205731587363276E-2</v>
      </c>
      <c r="BY468" s="56">
        <f t="shared" si="264"/>
        <v>-5.8749635300531067E-2</v>
      </c>
      <c r="BZ468" s="56">
        <f t="shared" si="264"/>
        <v>-1.455432285690994E-2</v>
      </c>
      <c r="CA468" s="57">
        <f t="shared" si="264"/>
        <v>-7.5681041524010562E-3</v>
      </c>
      <c r="CB468" s="58">
        <f t="shared" si="264"/>
        <v>-1.5757527807248928E-2</v>
      </c>
      <c r="CC468" s="43">
        <f t="shared" si="265"/>
        <v>-227.48523856823911</v>
      </c>
      <c r="CD468" s="44">
        <f t="shared" si="265"/>
        <v>-232.05731587363277</v>
      </c>
      <c r="CE468" s="44">
        <f t="shared" si="265"/>
        <v>-587.49635300531065</v>
      </c>
      <c r="CF468" s="44">
        <f t="shared" si="265"/>
        <v>-145.5432285690994</v>
      </c>
      <c r="CG468" s="45">
        <f t="shared" si="265"/>
        <v>-75.681041524010567</v>
      </c>
      <c r="CH468" s="47">
        <f t="shared" si="265"/>
        <v>-157.57527807248928</v>
      </c>
      <c r="CI468" s="58">
        <f>IFERROR(M468/'Class Sum-WR'!M468,0)</f>
        <v>0.16806890105137376</v>
      </c>
      <c r="CJ468" s="58">
        <f>IFERROR(M468/'Class Sum-TH'!M468,0)</f>
        <v>0.57241514710564778</v>
      </c>
    </row>
    <row r="469" spans="1:88" x14ac:dyDescent="0.2">
      <c r="I469" s="7">
        <f>I468/(M468-H468)</f>
        <v>0.2036996568323437</v>
      </c>
      <c r="K469" s="7">
        <f>K468/(M468-H468)</f>
        <v>0.55319948708318267</v>
      </c>
      <c r="L469" s="7">
        <f>L468/(M468-H468)</f>
        <v>0.22703684558723444</v>
      </c>
      <c r="V469" s="7">
        <f>V468/Z468</f>
        <v>0.1972340401408324</v>
      </c>
      <c r="X469" s="7">
        <f>X468/Z468</f>
        <v>0.54629107510764263</v>
      </c>
      <c r="Y469" s="7">
        <f>Y468/Z468</f>
        <v>0.25053651849041142</v>
      </c>
    </row>
    <row r="470" spans="1:88" x14ac:dyDescent="0.2">
      <c r="M470" s="2"/>
      <c r="N470" s="2"/>
      <c r="O470" s="2"/>
      <c r="P470" s="2"/>
      <c r="Q470" s="2"/>
      <c r="R470" s="2"/>
      <c r="S470" s="2"/>
      <c r="T470" s="2"/>
      <c r="Z470" s="2"/>
      <c r="AA470" s="2"/>
      <c r="AB470" s="2"/>
      <c r="AC470" s="2"/>
      <c r="AD470" s="2"/>
      <c r="AE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</row>
    <row r="471" spans="1:88" x14ac:dyDescent="0.2">
      <c r="M471" s="2"/>
      <c r="N471" s="2"/>
      <c r="O471" s="2"/>
      <c r="P471" s="2"/>
      <c r="Q471" s="2"/>
      <c r="R471" s="2"/>
      <c r="S471" s="2"/>
      <c r="T471" s="2"/>
      <c r="AB471" s="2"/>
      <c r="AC471" s="2"/>
      <c r="AD471" s="2"/>
      <c r="AE471" s="2"/>
      <c r="AF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</row>
    <row r="472" spans="1:88" x14ac:dyDescent="0.2">
      <c r="AD472" s="2"/>
      <c r="AE472" s="3"/>
      <c r="AF472" s="2"/>
    </row>
    <row r="473" spans="1:88" x14ac:dyDescent="0.2">
      <c r="AD473" s="2"/>
      <c r="AE473" s="3"/>
      <c r="AF473"/>
    </row>
    <row r="474" spans="1:88" x14ac:dyDescent="0.2">
      <c r="AD474" s="5"/>
    </row>
    <row r="475" spans="1:88" x14ac:dyDescent="0.2">
      <c r="AD475" s="5"/>
    </row>
    <row r="476" spans="1:88" x14ac:dyDescent="0.2">
      <c r="AD476" s="5"/>
    </row>
    <row r="477" spans="1:88" x14ac:dyDescent="0.2">
      <c r="AD477" s="5"/>
      <c r="AE477" s="96"/>
    </row>
    <row r="484" spans="30:33" x14ac:dyDescent="0.2">
      <c r="AE484" s="1"/>
    </row>
    <row r="485" spans="30:33" x14ac:dyDescent="0.2">
      <c r="AD485" s="2"/>
      <c r="AE485" s="2"/>
      <c r="AF485" s="3"/>
    </row>
    <row r="486" spans="30:33" x14ac:dyDescent="0.2">
      <c r="AD486" s="2"/>
      <c r="AE486" s="2"/>
      <c r="AF486" s="3"/>
    </row>
    <row r="487" spans="30:33" x14ac:dyDescent="0.2">
      <c r="AD487" s="2"/>
      <c r="AE487" s="2"/>
      <c r="AF487" s="3"/>
    </row>
    <row r="488" spans="30:33" x14ac:dyDescent="0.2">
      <c r="AD488" s="2"/>
      <c r="AE488" s="2"/>
      <c r="AF488" s="3"/>
      <c r="AG488" s="5"/>
    </row>
    <row r="489" spans="30:33" x14ac:dyDescent="0.2">
      <c r="AD489" s="2"/>
      <c r="AE489" s="2"/>
      <c r="AF489" s="3"/>
    </row>
    <row r="490" spans="30:33" x14ac:dyDescent="0.2">
      <c r="AD490" s="2"/>
      <c r="AE490" s="2"/>
      <c r="AF490" s="97"/>
    </row>
    <row r="491" spans="30:33" x14ac:dyDescent="0.2">
      <c r="AD491" s="2"/>
      <c r="AE491" s="2"/>
      <c r="AF491" s="3"/>
    </row>
    <row r="492" spans="30:33" x14ac:dyDescent="0.2">
      <c r="AD492" s="2"/>
      <c r="AE492" s="2"/>
      <c r="AF492" s="3"/>
    </row>
    <row r="493" spans="30:33" x14ac:dyDescent="0.2">
      <c r="AD493" s="2"/>
      <c r="AE493" s="2"/>
      <c r="AF493" s="3"/>
    </row>
    <row r="494" spans="30:33" x14ac:dyDescent="0.2">
      <c r="AD494" s="2"/>
      <c r="AE494" s="2"/>
      <c r="AF494" s="3"/>
    </row>
    <row r="495" spans="30:33" x14ac:dyDescent="0.2">
      <c r="AD495" s="2"/>
      <c r="AE495" s="2"/>
      <c r="AF495" s="3"/>
    </row>
    <row r="496" spans="30:33" x14ac:dyDescent="0.2">
      <c r="AD496" s="2"/>
      <c r="AE496" s="2"/>
      <c r="AF496" s="3"/>
    </row>
    <row r="497" spans="30:32" x14ac:dyDescent="0.2">
      <c r="AD497" s="2"/>
      <c r="AE497" s="2"/>
      <c r="AF497" s="3"/>
    </row>
    <row r="498" spans="30:32" x14ac:dyDescent="0.2">
      <c r="AD498" s="2"/>
      <c r="AE498" s="2"/>
      <c r="AF498" s="3"/>
    </row>
    <row r="499" spans="30:32" x14ac:dyDescent="0.2">
      <c r="AD499" s="2"/>
      <c r="AE499" s="2"/>
      <c r="AF499" s="3"/>
    </row>
    <row r="500" spans="30:32" x14ac:dyDescent="0.2">
      <c r="AD500" s="2"/>
      <c r="AE500" s="2"/>
      <c r="AF500" s="3"/>
    </row>
    <row r="501" spans="30:32" x14ac:dyDescent="0.2">
      <c r="AD501" s="2"/>
      <c r="AE501" s="2"/>
      <c r="AF501" s="3"/>
    </row>
    <row r="502" spans="30:32" x14ac:dyDescent="0.2">
      <c r="AD502" s="2"/>
      <c r="AE502" s="2"/>
      <c r="AF502" s="3"/>
    </row>
    <row r="503" spans="30:32" x14ac:dyDescent="0.2">
      <c r="AD503" s="2"/>
      <c r="AE503" s="2"/>
      <c r="AF503" s="3"/>
    </row>
    <row r="504" spans="30:32" x14ac:dyDescent="0.2">
      <c r="AD504" s="2"/>
      <c r="AE504" s="2"/>
      <c r="AF504" s="3"/>
    </row>
    <row r="505" spans="30:32" x14ac:dyDescent="0.2">
      <c r="AD505" s="2"/>
      <c r="AE505" s="2"/>
      <c r="AF505" s="3"/>
    </row>
    <row r="506" spans="30:32" x14ac:dyDescent="0.2">
      <c r="AD506" s="2"/>
      <c r="AE506" s="2"/>
      <c r="AF506" s="3"/>
    </row>
    <row r="507" spans="30:32" x14ac:dyDescent="0.2">
      <c r="AD507" s="2"/>
      <c r="AE507" s="2"/>
      <c r="AF507" s="3"/>
    </row>
    <row r="508" spans="30:32" x14ac:dyDescent="0.2">
      <c r="AD508" s="2"/>
      <c r="AE508" s="2"/>
      <c r="AF508" s="3"/>
    </row>
    <row r="509" spans="30:32" x14ac:dyDescent="0.2">
      <c r="AD509" s="2"/>
      <c r="AE509" s="2"/>
      <c r="AF509" s="3"/>
    </row>
    <row r="510" spans="30:32" x14ac:dyDescent="0.2">
      <c r="AD510" s="2"/>
      <c r="AE510" s="2"/>
      <c r="AF510" s="3"/>
    </row>
    <row r="511" spans="30:32" x14ac:dyDescent="0.2">
      <c r="AD511" s="2"/>
      <c r="AE511" s="2"/>
      <c r="AF511" s="3"/>
    </row>
    <row r="512" spans="30:32" x14ac:dyDescent="0.2">
      <c r="AD512" s="2"/>
      <c r="AE512" s="2"/>
      <c r="AF512" s="3"/>
    </row>
    <row r="513" spans="30:32" x14ac:dyDescent="0.2">
      <c r="AD513" s="2"/>
      <c r="AE513" s="2"/>
      <c r="AF513" s="3"/>
    </row>
    <row r="514" spans="30:32" x14ac:dyDescent="0.2">
      <c r="AD514" s="2"/>
      <c r="AE514" s="2"/>
      <c r="AF514" s="3"/>
    </row>
    <row r="515" spans="30:32" x14ac:dyDescent="0.2">
      <c r="AD515" s="2"/>
      <c r="AE515" s="2"/>
      <c r="AF515" s="3"/>
    </row>
    <row r="516" spans="30:32" x14ac:dyDescent="0.2">
      <c r="AD516" s="2"/>
      <c r="AE516" s="2"/>
      <c r="AF516" s="3"/>
    </row>
    <row r="517" spans="30:32" x14ac:dyDescent="0.2">
      <c r="AD517" s="2"/>
      <c r="AE517" s="2"/>
      <c r="AF517" s="3"/>
    </row>
    <row r="518" spans="30:32" x14ac:dyDescent="0.2">
      <c r="AD518" s="2"/>
      <c r="AE518" s="2"/>
      <c r="AF518" s="3"/>
    </row>
    <row r="519" spans="30:32" x14ac:dyDescent="0.2">
      <c r="AD519" s="2"/>
      <c r="AE519" s="2"/>
      <c r="AF519" s="3"/>
    </row>
    <row r="520" spans="30:32" x14ac:dyDescent="0.2">
      <c r="AD520" s="2"/>
      <c r="AE520" s="2"/>
      <c r="AF520" s="3"/>
    </row>
    <row r="521" spans="30:32" x14ac:dyDescent="0.2">
      <c r="AD521" s="2"/>
      <c r="AE521" s="2"/>
      <c r="AF521" s="3"/>
    </row>
    <row r="522" spans="30:32" x14ac:dyDescent="0.2">
      <c r="AD522" s="2"/>
      <c r="AE522" s="2"/>
      <c r="AF522" s="3"/>
    </row>
    <row r="523" spans="30:32" x14ac:dyDescent="0.2">
      <c r="AD523" s="2"/>
      <c r="AE523" s="2"/>
      <c r="AF523" s="3"/>
    </row>
    <row r="524" spans="30:32" x14ac:dyDescent="0.2">
      <c r="AD524" s="2"/>
      <c r="AE524" s="2"/>
      <c r="AF524" s="3"/>
    </row>
    <row r="525" spans="30:32" x14ac:dyDescent="0.2">
      <c r="AD525" s="2"/>
      <c r="AE525" s="2"/>
      <c r="AF525" s="3"/>
    </row>
    <row r="526" spans="30:32" x14ac:dyDescent="0.2">
      <c r="AD526" s="2"/>
      <c r="AE526" s="2"/>
      <c r="AF526" s="3"/>
    </row>
    <row r="527" spans="30:32" x14ac:dyDescent="0.2">
      <c r="AD527" s="2"/>
      <c r="AE527" s="2"/>
      <c r="AF527" s="3"/>
    </row>
    <row r="528" spans="30:32" x14ac:dyDescent="0.2">
      <c r="AD528" s="2"/>
      <c r="AE528" s="2"/>
      <c r="AF528" s="3"/>
    </row>
  </sheetData>
  <mergeCells count="12">
    <mergeCell ref="AY5:BD5"/>
    <mergeCell ref="BE5:BJ5"/>
    <mergeCell ref="BK5:BP5"/>
    <mergeCell ref="BQ5:BV5"/>
    <mergeCell ref="BW5:CB5"/>
    <mergeCell ref="CC5:CH5"/>
    <mergeCell ref="H5:M5"/>
    <mergeCell ref="U5:Z5"/>
    <mergeCell ref="AA5:AF5"/>
    <mergeCell ref="AG5:AL5"/>
    <mergeCell ref="AM5:AR5"/>
    <mergeCell ref="AS5:AX5"/>
  </mergeCells>
  <pageMargins left="0.7" right="0.7" top="0.75" bottom="0.75" header="0.3" footer="0.3"/>
  <pageSetup scale="11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99C42-BB39-44F1-A796-5B4177D1DFE3}">
  <sheetPr>
    <tabColor rgb="FFFFC000"/>
    <pageSetUpPr fitToPage="1"/>
  </sheetPr>
  <dimension ref="A1:BC483"/>
  <sheetViews>
    <sheetView showGridLines="0" zoomScale="80" zoomScaleNormal="80" workbookViewId="0">
      <pane xSplit="7" ySplit="6" topLeftCell="H220" activePane="bottomRight" state="frozen"/>
      <selection activeCell="F377" sqref="F377"/>
      <selection pane="topRight" activeCell="F377" sqref="F377"/>
      <selection pane="bottomLeft" activeCell="F377" sqref="F377"/>
      <selection pane="bottomRight" activeCell="F377" sqref="F377"/>
    </sheetView>
  </sheetViews>
  <sheetFormatPr defaultRowHeight="12.75" outlineLevelRow="7" outlineLevelCol="2" x14ac:dyDescent="0.2"/>
  <cols>
    <col min="1" max="5" width="9.28515625" hidden="1" customWidth="1" outlineLevel="1"/>
    <col min="6" max="6" width="10.5703125" customWidth="1" collapsed="1"/>
    <col min="7" max="7" width="5.5703125" bestFit="1" customWidth="1"/>
    <col min="8" max="8" width="9.5703125" bestFit="1" customWidth="1"/>
    <col min="9" max="9" width="8.140625" bestFit="1" customWidth="1"/>
    <col min="10" max="10" width="7.140625" bestFit="1" customWidth="1"/>
    <col min="11" max="11" width="13.42578125" bestFit="1" customWidth="1"/>
    <col min="12" max="12" width="12.7109375" bestFit="1" customWidth="1"/>
    <col min="13" max="13" width="12.28515625" bestFit="1" customWidth="1"/>
    <col min="14" max="14" width="9.42578125" bestFit="1" customWidth="1"/>
    <col min="15" max="15" width="13.28515625" bestFit="1" customWidth="1"/>
    <col min="16" max="20" width="9.28515625" hidden="1" customWidth="1" outlineLevel="2"/>
    <col min="21" max="21" width="9.28515625" hidden="1" customWidth="1" outlineLevel="1"/>
    <col min="22" max="22" width="5.5703125" hidden="1" customWidth="1" outlineLevel="1"/>
    <col min="23" max="23" width="9.5703125" bestFit="1" customWidth="1" collapsed="1"/>
    <col min="24" max="24" width="8.140625" bestFit="1" customWidth="1"/>
    <col min="25" max="25" width="7.140625" bestFit="1" customWidth="1"/>
    <col min="26" max="26" width="13.28515625" bestFit="1" customWidth="1"/>
    <col min="27" max="28" width="12.28515625" bestFit="1" customWidth="1"/>
    <col min="29" max="29" width="9.5703125" bestFit="1" customWidth="1"/>
    <col min="30" max="30" width="13.28515625" bestFit="1" customWidth="1"/>
    <col min="31" max="31" width="8.85546875" bestFit="1" customWidth="1"/>
    <col min="32" max="33" width="8.140625" bestFit="1" customWidth="1"/>
    <col min="34" max="34" width="12.7109375" bestFit="1" customWidth="1"/>
    <col min="35" max="35" width="13" bestFit="1" customWidth="1"/>
    <col min="36" max="36" width="11.42578125" bestFit="1" customWidth="1"/>
    <col min="38" max="38" width="12.7109375" bestFit="1" customWidth="1"/>
    <col min="39" max="39" width="8.7109375" bestFit="1" customWidth="1"/>
    <col min="40" max="41" width="9.28515625" bestFit="1" customWidth="1"/>
    <col min="42" max="42" width="8.7109375" bestFit="1" customWidth="1"/>
    <col min="43" max="43" width="11.7109375" bestFit="1" customWidth="1"/>
    <col min="44" max="44" width="8.7109375" bestFit="1" customWidth="1"/>
    <col min="45" max="45" width="8.7109375" customWidth="1"/>
    <col min="46" max="46" width="9.28515625" bestFit="1" customWidth="1"/>
    <col min="47" max="52" width="9.140625" style="98"/>
    <col min="53" max="54" width="11.28515625" bestFit="1" customWidth="1"/>
  </cols>
  <sheetData>
    <row r="1" spans="1:52" x14ac:dyDescent="0.2">
      <c r="F1" s="1" t="s">
        <v>0</v>
      </c>
    </row>
    <row r="2" spans="1:52" x14ac:dyDescent="0.2">
      <c r="F2" t="s">
        <v>138</v>
      </c>
    </row>
    <row r="3" spans="1:52" x14ac:dyDescent="0.2">
      <c r="F3" t="s">
        <v>2</v>
      </c>
    </row>
    <row r="4" spans="1:52" ht="13.5" thickBot="1" x14ac:dyDescent="0.25"/>
    <row r="5" spans="1:52" ht="13.5" thickBot="1" x14ac:dyDescent="0.25">
      <c r="H5" s="99" t="s">
        <v>139</v>
      </c>
      <c r="I5" s="100"/>
      <c r="J5" s="100"/>
      <c r="K5" s="100"/>
      <c r="L5" s="100"/>
      <c r="M5" s="100"/>
      <c r="N5" s="100"/>
      <c r="O5" s="101"/>
      <c r="P5" s="15"/>
      <c r="Q5" s="15"/>
      <c r="R5" s="15"/>
      <c r="S5" s="15"/>
      <c r="T5" s="15"/>
      <c r="U5" s="15"/>
      <c r="V5" s="15"/>
      <c r="W5" s="99" t="s">
        <v>140</v>
      </c>
      <c r="X5" s="100"/>
      <c r="Y5" s="100"/>
      <c r="Z5" s="100"/>
      <c r="AA5" s="100"/>
      <c r="AB5" s="100"/>
      <c r="AC5" s="100"/>
      <c r="AD5" s="101"/>
      <c r="AE5" s="99" t="s">
        <v>141</v>
      </c>
      <c r="AF5" s="100"/>
      <c r="AG5" s="100"/>
      <c r="AH5" s="100"/>
      <c r="AI5" s="100"/>
      <c r="AJ5" s="100"/>
      <c r="AK5" s="100"/>
      <c r="AL5" s="101"/>
      <c r="AM5" s="99" t="s">
        <v>142</v>
      </c>
      <c r="AN5" s="100"/>
      <c r="AO5" s="100"/>
      <c r="AP5" s="100"/>
      <c r="AQ5" s="100"/>
      <c r="AR5" s="100"/>
      <c r="AS5" s="100"/>
      <c r="AT5" s="101"/>
      <c r="AU5" s="102" t="s">
        <v>143</v>
      </c>
      <c r="AV5" s="103"/>
      <c r="AW5" s="103"/>
      <c r="AX5" s="103"/>
      <c r="AY5" s="103"/>
      <c r="AZ5" s="104"/>
    </row>
    <row r="6" spans="1:52" ht="51.75" thickBot="1" x14ac:dyDescent="0.25">
      <c r="A6" s="16" t="s">
        <v>17</v>
      </c>
      <c r="B6" s="16" t="s">
        <v>18</v>
      </c>
      <c r="C6" s="16" t="s">
        <v>19</v>
      </c>
      <c r="D6" s="16" t="s">
        <v>20</v>
      </c>
      <c r="E6" s="16" t="s">
        <v>21</v>
      </c>
      <c r="F6" s="17" t="s">
        <v>22</v>
      </c>
      <c r="G6" s="105" t="s">
        <v>23</v>
      </c>
      <c r="H6" s="106" t="s">
        <v>144</v>
      </c>
      <c r="I6" s="107" t="s">
        <v>145</v>
      </c>
      <c r="J6" s="107" t="s">
        <v>146</v>
      </c>
      <c r="K6" s="107" t="s">
        <v>147</v>
      </c>
      <c r="L6" s="107" t="s">
        <v>148</v>
      </c>
      <c r="M6" s="108" t="s">
        <v>149</v>
      </c>
      <c r="N6" s="109" t="s">
        <v>150</v>
      </c>
      <c r="O6" s="109" t="s">
        <v>151</v>
      </c>
      <c r="P6" s="23" t="s">
        <v>17</v>
      </c>
      <c r="Q6" s="23" t="s">
        <v>18</v>
      </c>
      <c r="R6" s="23" t="s">
        <v>19</v>
      </c>
      <c r="S6" s="23" t="s">
        <v>20</v>
      </c>
      <c r="T6" s="23" t="s">
        <v>21</v>
      </c>
      <c r="U6" s="110" t="s">
        <v>22</v>
      </c>
      <c r="V6" s="111" t="s">
        <v>23</v>
      </c>
      <c r="W6" s="106" t="s">
        <v>144</v>
      </c>
      <c r="X6" s="107" t="s">
        <v>145</v>
      </c>
      <c r="Y6" s="107" t="s">
        <v>146</v>
      </c>
      <c r="Z6" s="107" t="s">
        <v>147</v>
      </c>
      <c r="AA6" s="107" t="s">
        <v>148</v>
      </c>
      <c r="AB6" s="108" t="s">
        <v>149</v>
      </c>
      <c r="AC6" s="109" t="s">
        <v>150</v>
      </c>
      <c r="AD6" s="109" t="s">
        <v>151</v>
      </c>
      <c r="AE6" s="107" t="s">
        <v>144</v>
      </c>
      <c r="AF6" s="107" t="s">
        <v>145</v>
      </c>
      <c r="AG6" s="107" t="s">
        <v>146</v>
      </c>
      <c r="AH6" s="107" t="s">
        <v>147</v>
      </c>
      <c r="AI6" s="107" t="s">
        <v>148</v>
      </c>
      <c r="AJ6" s="108" t="s">
        <v>149</v>
      </c>
      <c r="AK6" s="109" t="s">
        <v>152</v>
      </c>
      <c r="AL6" s="109" t="s">
        <v>153</v>
      </c>
      <c r="AM6" s="107" t="s">
        <v>144</v>
      </c>
      <c r="AN6" s="107" t="s">
        <v>145</v>
      </c>
      <c r="AO6" s="107" t="s">
        <v>146</v>
      </c>
      <c r="AP6" s="107" t="s">
        <v>147</v>
      </c>
      <c r="AQ6" s="107" t="s">
        <v>148</v>
      </c>
      <c r="AR6" s="108" t="s">
        <v>149</v>
      </c>
      <c r="AS6" s="109" t="s">
        <v>154</v>
      </c>
      <c r="AT6" s="109" t="s">
        <v>155</v>
      </c>
      <c r="AU6" s="112" t="s">
        <v>156</v>
      </c>
      <c r="AV6" s="113" t="s">
        <v>157</v>
      </c>
      <c r="AW6" s="114" t="s">
        <v>158</v>
      </c>
      <c r="AX6" s="112" t="s">
        <v>159</v>
      </c>
      <c r="AY6" s="115" t="s">
        <v>160</v>
      </c>
      <c r="AZ6" s="114" t="s">
        <v>158</v>
      </c>
    </row>
    <row r="7" spans="1:52" hidden="1" outlineLevel="1" x14ac:dyDescent="0.2">
      <c r="A7">
        <v>0</v>
      </c>
      <c r="B7" t="s">
        <v>46</v>
      </c>
      <c r="C7">
        <v>0</v>
      </c>
      <c r="D7" t="s">
        <v>129</v>
      </c>
      <c r="E7">
        <v>0</v>
      </c>
      <c r="F7" s="27">
        <v>46383</v>
      </c>
      <c r="G7" t="s">
        <v>35</v>
      </c>
      <c r="H7" s="28">
        <v>0</v>
      </c>
      <c r="I7" s="2">
        <v>0</v>
      </c>
      <c r="J7" s="2">
        <v>0</v>
      </c>
      <c r="K7" s="2">
        <v>0</v>
      </c>
      <c r="L7" s="2">
        <v>0</v>
      </c>
      <c r="M7" s="29">
        <v>0</v>
      </c>
      <c r="N7" s="31">
        <f>SUM(H7:J7)</f>
        <v>0</v>
      </c>
      <c r="O7" s="30">
        <f>SUM(K7:M7)</f>
        <v>0</v>
      </c>
      <c r="P7">
        <v>0</v>
      </c>
      <c r="Q7" t="s">
        <v>49</v>
      </c>
      <c r="R7">
        <v>0</v>
      </c>
      <c r="S7" t="s">
        <v>129</v>
      </c>
      <c r="T7" t="s">
        <v>182</v>
      </c>
      <c r="U7" s="27">
        <v>46019</v>
      </c>
      <c r="V7" t="s">
        <v>35</v>
      </c>
      <c r="W7" s="28">
        <v>666</v>
      </c>
      <c r="X7" s="2">
        <v>18</v>
      </c>
      <c r="Y7" s="2">
        <v>7</v>
      </c>
      <c r="Z7" s="2">
        <v>63793.659999999996</v>
      </c>
      <c r="AA7" s="2">
        <v>3082.3700000000003</v>
      </c>
      <c r="AB7" s="29">
        <v>1445.74</v>
      </c>
      <c r="AC7" s="31">
        <f>SUM(W7:Y7)</f>
        <v>691</v>
      </c>
      <c r="AD7" s="30">
        <f>SUM(Z7:AB7)</f>
        <v>68321.77</v>
      </c>
      <c r="AE7" s="2">
        <f t="shared" ref="AE7:AL22" si="0">+H7-W7</f>
        <v>-666</v>
      </c>
      <c r="AF7" s="2">
        <f t="shared" si="0"/>
        <v>-18</v>
      </c>
      <c r="AG7" s="2">
        <f t="shared" si="0"/>
        <v>-7</v>
      </c>
      <c r="AH7" s="2">
        <f t="shared" si="0"/>
        <v>-63793.659999999996</v>
      </c>
      <c r="AI7" s="2">
        <f t="shared" si="0"/>
        <v>-3082.3700000000003</v>
      </c>
      <c r="AJ7" s="29">
        <f t="shared" si="0"/>
        <v>-1445.74</v>
      </c>
      <c r="AK7" s="31">
        <f t="shared" si="0"/>
        <v>-691</v>
      </c>
      <c r="AL7" s="31">
        <f t="shared" si="0"/>
        <v>-68321.77</v>
      </c>
      <c r="AM7" s="38">
        <f t="shared" ref="AM7:AT22" si="1">IFERROR(AE7/W7,"")</f>
        <v>-1</v>
      </c>
      <c r="AN7" s="38">
        <f t="shared" si="1"/>
        <v>-1</v>
      </c>
      <c r="AO7" s="38">
        <f t="shared" si="1"/>
        <v>-1</v>
      </c>
      <c r="AP7" s="38">
        <f t="shared" si="1"/>
        <v>-1</v>
      </c>
      <c r="AQ7" s="38">
        <f t="shared" si="1"/>
        <v>-1</v>
      </c>
      <c r="AR7" s="39">
        <f t="shared" si="1"/>
        <v>-1</v>
      </c>
      <c r="AS7" s="40">
        <f t="shared" si="1"/>
        <v>-1</v>
      </c>
      <c r="AT7" s="40">
        <f t="shared" si="1"/>
        <v>-1</v>
      </c>
      <c r="AU7" s="116">
        <f>IFERROR(K7/H7,0)</f>
        <v>0</v>
      </c>
      <c r="AV7" s="117">
        <f t="shared" ref="AV7:AV70" si="2">Z7/W7</f>
        <v>95.786276276276269</v>
      </c>
      <c r="AW7" s="118">
        <f t="shared" ref="AW7:AW70" si="3">AU7-AV7</f>
        <v>-95.786276276276269</v>
      </c>
      <c r="AX7" s="116">
        <f t="shared" ref="AX7:AX70" si="4">IFERROR((L7+M7)/(I7+J7),0)</f>
        <v>0</v>
      </c>
      <c r="AY7" s="117">
        <f t="shared" ref="AY7:AY70" si="5">IFERROR((AA7+AB7)/(X7+Y7),0)</f>
        <v>181.12440000000004</v>
      </c>
      <c r="AZ7" s="118">
        <f t="shared" ref="AZ7:AZ13" si="6">+AX7-AY7</f>
        <v>-181.12440000000004</v>
      </c>
    </row>
    <row r="8" spans="1:52" hidden="1" outlineLevel="1" x14ac:dyDescent="0.2">
      <c r="A8">
        <v>0</v>
      </c>
      <c r="B8" t="s">
        <v>46</v>
      </c>
      <c r="C8">
        <v>0</v>
      </c>
      <c r="D8" t="s">
        <v>129</v>
      </c>
      <c r="E8">
        <v>0</v>
      </c>
      <c r="F8" s="27">
        <f>+F7+1</f>
        <v>46384</v>
      </c>
      <c r="G8" t="s">
        <v>36</v>
      </c>
      <c r="H8" s="28">
        <v>0</v>
      </c>
      <c r="I8" s="2">
        <v>0</v>
      </c>
      <c r="J8" s="2">
        <v>0</v>
      </c>
      <c r="K8" s="2">
        <v>0</v>
      </c>
      <c r="L8" s="2">
        <v>0</v>
      </c>
      <c r="M8" s="29">
        <v>0</v>
      </c>
      <c r="N8" s="31">
        <f t="shared" ref="N8:N13" si="7">SUM(H8:J8)</f>
        <v>0</v>
      </c>
      <c r="O8" s="30">
        <f t="shared" ref="O8:O13" si="8">SUM(K8:M8)</f>
        <v>0</v>
      </c>
      <c r="P8">
        <v>0</v>
      </c>
      <c r="Q8" t="s">
        <v>49</v>
      </c>
      <c r="R8">
        <v>0</v>
      </c>
      <c r="S8" t="s">
        <v>129</v>
      </c>
      <c r="T8" t="s">
        <v>182</v>
      </c>
      <c r="U8" s="27">
        <f>+U7+1</f>
        <v>46020</v>
      </c>
      <c r="V8" t="s">
        <v>36</v>
      </c>
      <c r="W8" s="28">
        <v>1049</v>
      </c>
      <c r="X8" s="2">
        <v>30</v>
      </c>
      <c r="Y8" s="2">
        <v>6</v>
      </c>
      <c r="Z8" s="2">
        <v>95326.989999999991</v>
      </c>
      <c r="AA8" s="2">
        <v>11394.66</v>
      </c>
      <c r="AB8" s="29">
        <v>2064.9499999999998</v>
      </c>
      <c r="AC8" s="31">
        <f t="shared" ref="AC8:AC13" si="9">SUM(W8:Y8)</f>
        <v>1085</v>
      </c>
      <c r="AD8" s="30">
        <f t="shared" ref="AD8:AD13" si="10">SUM(Z8:AB8)</f>
        <v>108786.59999999999</v>
      </c>
      <c r="AE8" s="2">
        <f t="shared" si="0"/>
        <v>-1049</v>
      </c>
      <c r="AF8" s="2">
        <f t="shared" si="0"/>
        <v>-30</v>
      </c>
      <c r="AG8" s="2">
        <f t="shared" si="0"/>
        <v>-6</v>
      </c>
      <c r="AH8" s="2">
        <f t="shared" si="0"/>
        <v>-95326.989999999991</v>
      </c>
      <c r="AI8" s="2">
        <f t="shared" si="0"/>
        <v>-11394.66</v>
      </c>
      <c r="AJ8" s="29">
        <f t="shared" si="0"/>
        <v>-2064.9499999999998</v>
      </c>
      <c r="AK8" s="31">
        <f t="shared" si="0"/>
        <v>-1085</v>
      </c>
      <c r="AL8" s="31">
        <f t="shared" si="0"/>
        <v>-108786.59999999999</v>
      </c>
      <c r="AM8" s="38">
        <f t="shared" si="1"/>
        <v>-1</v>
      </c>
      <c r="AN8" s="38">
        <f t="shared" si="1"/>
        <v>-1</v>
      </c>
      <c r="AO8" s="38">
        <f t="shared" si="1"/>
        <v>-1</v>
      </c>
      <c r="AP8" s="38">
        <f t="shared" si="1"/>
        <v>-1</v>
      </c>
      <c r="AQ8" s="38">
        <f t="shared" si="1"/>
        <v>-1</v>
      </c>
      <c r="AR8" s="39">
        <f t="shared" si="1"/>
        <v>-1</v>
      </c>
      <c r="AS8" s="40">
        <f t="shared" si="1"/>
        <v>-1</v>
      </c>
      <c r="AT8" s="40">
        <f t="shared" si="1"/>
        <v>-1</v>
      </c>
      <c r="AU8" s="119">
        <f t="shared" ref="AU8:AU71" si="11">IFERROR(K8/H8,0)</f>
        <v>0</v>
      </c>
      <c r="AV8" s="120">
        <f t="shared" si="2"/>
        <v>90.874156339370813</v>
      </c>
      <c r="AW8" s="121">
        <f t="shared" si="3"/>
        <v>-90.874156339370813</v>
      </c>
      <c r="AX8" s="119">
        <f t="shared" si="4"/>
        <v>0</v>
      </c>
      <c r="AY8" s="120">
        <f t="shared" si="5"/>
        <v>373.87805555555559</v>
      </c>
      <c r="AZ8" s="121">
        <f t="shared" si="6"/>
        <v>-373.87805555555559</v>
      </c>
    </row>
    <row r="9" spans="1:52" hidden="1" outlineLevel="1" x14ac:dyDescent="0.2">
      <c r="A9">
        <v>0</v>
      </c>
      <c r="B9" t="s">
        <v>46</v>
      </c>
      <c r="C9">
        <v>0</v>
      </c>
      <c r="D9" t="s">
        <v>129</v>
      </c>
      <c r="E9">
        <v>0</v>
      </c>
      <c r="F9" s="27">
        <f>+F8+1</f>
        <v>46385</v>
      </c>
      <c r="G9" t="s">
        <v>37</v>
      </c>
      <c r="H9" s="28">
        <v>0</v>
      </c>
      <c r="I9" s="2">
        <v>0</v>
      </c>
      <c r="J9" s="2">
        <v>0</v>
      </c>
      <c r="K9" s="2">
        <v>0</v>
      </c>
      <c r="L9" s="2">
        <v>0</v>
      </c>
      <c r="M9" s="29">
        <v>0</v>
      </c>
      <c r="N9" s="31">
        <f t="shared" si="7"/>
        <v>0</v>
      </c>
      <c r="O9" s="30">
        <f t="shared" si="8"/>
        <v>0</v>
      </c>
      <c r="P9">
        <v>0</v>
      </c>
      <c r="Q9" t="s">
        <v>49</v>
      </c>
      <c r="R9">
        <v>0</v>
      </c>
      <c r="S9" t="s">
        <v>129</v>
      </c>
      <c r="T9" t="s">
        <v>182</v>
      </c>
      <c r="U9" s="27">
        <f>+U8+1</f>
        <v>46021</v>
      </c>
      <c r="V9" t="s">
        <v>37</v>
      </c>
      <c r="W9" s="28">
        <v>1632</v>
      </c>
      <c r="X9" s="2">
        <v>47</v>
      </c>
      <c r="Y9" s="2">
        <v>10</v>
      </c>
      <c r="Z9" s="2">
        <v>148002.17000000001</v>
      </c>
      <c r="AA9" s="2">
        <v>11648.380000000001</v>
      </c>
      <c r="AB9" s="29">
        <v>2723.63</v>
      </c>
      <c r="AC9" s="31">
        <f t="shared" si="9"/>
        <v>1689</v>
      </c>
      <c r="AD9" s="30">
        <f t="shared" si="10"/>
        <v>162374.18000000002</v>
      </c>
      <c r="AE9" s="2">
        <f t="shared" si="0"/>
        <v>-1632</v>
      </c>
      <c r="AF9" s="2">
        <f t="shared" si="0"/>
        <v>-47</v>
      </c>
      <c r="AG9" s="2">
        <f t="shared" si="0"/>
        <v>-10</v>
      </c>
      <c r="AH9" s="2">
        <f t="shared" si="0"/>
        <v>-148002.17000000001</v>
      </c>
      <c r="AI9" s="2">
        <f t="shared" si="0"/>
        <v>-11648.380000000001</v>
      </c>
      <c r="AJ9" s="29">
        <f t="shared" si="0"/>
        <v>-2723.63</v>
      </c>
      <c r="AK9" s="31">
        <f t="shared" si="0"/>
        <v>-1689</v>
      </c>
      <c r="AL9" s="31">
        <f t="shared" si="0"/>
        <v>-162374.18000000002</v>
      </c>
      <c r="AM9" s="38">
        <f t="shared" si="1"/>
        <v>-1</v>
      </c>
      <c r="AN9" s="38">
        <f t="shared" si="1"/>
        <v>-1</v>
      </c>
      <c r="AO9" s="38">
        <f t="shared" si="1"/>
        <v>-1</v>
      </c>
      <c r="AP9" s="38">
        <f t="shared" si="1"/>
        <v>-1</v>
      </c>
      <c r="AQ9" s="38">
        <f t="shared" si="1"/>
        <v>-1</v>
      </c>
      <c r="AR9" s="39">
        <f t="shared" si="1"/>
        <v>-1</v>
      </c>
      <c r="AS9" s="40">
        <f t="shared" si="1"/>
        <v>-1</v>
      </c>
      <c r="AT9" s="40">
        <f t="shared" si="1"/>
        <v>-1</v>
      </c>
      <c r="AU9" s="119">
        <f t="shared" si="11"/>
        <v>0</v>
      </c>
      <c r="AV9" s="120">
        <f t="shared" si="2"/>
        <v>90.687604166666674</v>
      </c>
      <c r="AW9" s="121">
        <f t="shared" si="3"/>
        <v>-90.687604166666674</v>
      </c>
      <c r="AX9" s="119">
        <f t="shared" si="4"/>
        <v>0</v>
      </c>
      <c r="AY9" s="120">
        <f t="shared" si="5"/>
        <v>252.14052631578951</v>
      </c>
      <c r="AZ9" s="121">
        <f t="shared" si="6"/>
        <v>-252.14052631578951</v>
      </c>
    </row>
    <row r="10" spans="1:52" hidden="1" outlineLevel="1" x14ac:dyDescent="0.2">
      <c r="A10">
        <v>0</v>
      </c>
      <c r="B10" t="s">
        <v>46</v>
      </c>
      <c r="C10">
        <v>0</v>
      </c>
      <c r="D10" t="s">
        <v>129</v>
      </c>
      <c r="E10">
        <v>0</v>
      </c>
      <c r="F10" s="27">
        <f>+F9+1</f>
        <v>46386</v>
      </c>
      <c r="G10" t="s">
        <v>38</v>
      </c>
      <c r="H10" s="28">
        <v>0</v>
      </c>
      <c r="I10" s="2">
        <v>0</v>
      </c>
      <c r="J10" s="2">
        <v>0</v>
      </c>
      <c r="K10" s="2">
        <v>0</v>
      </c>
      <c r="L10" s="2">
        <v>0</v>
      </c>
      <c r="M10" s="29">
        <v>0</v>
      </c>
      <c r="N10" s="31">
        <f t="shared" si="7"/>
        <v>0</v>
      </c>
      <c r="O10" s="30">
        <f t="shared" si="8"/>
        <v>0</v>
      </c>
      <c r="P10">
        <v>0</v>
      </c>
      <c r="Q10" t="s">
        <v>49</v>
      </c>
      <c r="R10">
        <v>0</v>
      </c>
      <c r="S10" t="s">
        <v>129</v>
      </c>
      <c r="T10">
        <v>0</v>
      </c>
      <c r="U10" s="27">
        <f>+U9+1</f>
        <v>46022</v>
      </c>
      <c r="V10" t="s">
        <v>38</v>
      </c>
      <c r="W10" s="28">
        <v>2684</v>
      </c>
      <c r="X10" s="2">
        <v>46</v>
      </c>
      <c r="Y10" s="2">
        <v>15</v>
      </c>
      <c r="Z10" s="2">
        <v>209547.14</v>
      </c>
      <c r="AA10" s="2">
        <v>13075.740000000002</v>
      </c>
      <c r="AB10" s="29">
        <v>4214.67</v>
      </c>
      <c r="AC10" s="31">
        <f t="shared" si="9"/>
        <v>2745</v>
      </c>
      <c r="AD10" s="30">
        <f t="shared" si="10"/>
        <v>226837.55000000002</v>
      </c>
      <c r="AE10" s="2">
        <f t="shared" si="0"/>
        <v>-2684</v>
      </c>
      <c r="AF10" s="2">
        <f t="shared" si="0"/>
        <v>-46</v>
      </c>
      <c r="AG10" s="2">
        <f t="shared" si="0"/>
        <v>-15</v>
      </c>
      <c r="AH10" s="2">
        <f t="shared" si="0"/>
        <v>-209547.14</v>
      </c>
      <c r="AI10" s="2">
        <f t="shared" si="0"/>
        <v>-13075.740000000002</v>
      </c>
      <c r="AJ10" s="29">
        <f t="shared" si="0"/>
        <v>-4214.67</v>
      </c>
      <c r="AK10" s="31">
        <f t="shared" si="0"/>
        <v>-2745</v>
      </c>
      <c r="AL10" s="31">
        <f t="shared" si="0"/>
        <v>-226837.55000000002</v>
      </c>
      <c r="AM10" s="38">
        <f t="shared" si="1"/>
        <v>-1</v>
      </c>
      <c r="AN10" s="38">
        <f t="shared" si="1"/>
        <v>-1</v>
      </c>
      <c r="AO10" s="38">
        <f t="shared" si="1"/>
        <v>-1</v>
      </c>
      <c r="AP10" s="38">
        <f t="shared" si="1"/>
        <v>-1</v>
      </c>
      <c r="AQ10" s="38">
        <f t="shared" si="1"/>
        <v>-1</v>
      </c>
      <c r="AR10" s="39">
        <f t="shared" si="1"/>
        <v>-1</v>
      </c>
      <c r="AS10" s="40">
        <f t="shared" si="1"/>
        <v>-1</v>
      </c>
      <c r="AT10" s="40">
        <f t="shared" si="1"/>
        <v>-1</v>
      </c>
      <c r="AU10" s="119">
        <f t="shared" si="11"/>
        <v>0</v>
      </c>
      <c r="AV10" s="120">
        <f t="shared" si="2"/>
        <v>78.072704918032798</v>
      </c>
      <c r="AW10" s="121">
        <f t="shared" si="3"/>
        <v>-78.072704918032798</v>
      </c>
      <c r="AX10" s="119">
        <f t="shared" si="4"/>
        <v>0</v>
      </c>
      <c r="AY10" s="120">
        <f t="shared" si="5"/>
        <v>283.44934426229514</v>
      </c>
      <c r="AZ10" s="121">
        <f t="shared" si="6"/>
        <v>-283.44934426229514</v>
      </c>
    </row>
    <row r="11" spans="1:52" hidden="1" outlineLevel="1" x14ac:dyDescent="0.2">
      <c r="A11">
        <v>0</v>
      </c>
      <c r="B11" t="s">
        <v>46</v>
      </c>
      <c r="C11">
        <v>0</v>
      </c>
      <c r="D11" t="s">
        <v>129</v>
      </c>
      <c r="E11">
        <v>0</v>
      </c>
      <c r="F11" s="27">
        <f>+F10+1</f>
        <v>46387</v>
      </c>
      <c r="G11" t="s">
        <v>39</v>
      </c>
      <c r="H11" s="28">
        <v>0</v>
      </c>
      <c r="I11" s="2">
        <v>0</v>
      </c>
      <c r="J11" s="2">
        <v>0</v>
      </c>
      <c r="K11" s="2">
        <v>0</v>
      </c>
      <c r="L11" s="2">
        <v>0</v>
      </c>
      <c r="M11" s="29">
        <v>0</v>
      </c>
      <c r="N11" s="31">
        <f t="shared" si="7"/>
        <v>0</v>
      </c>
      <c r="O11" s="30">
        <f t="shared" si="8"/>
        <v>0</v>
      </c>
      <c r="P11" t="e">
        <v>#N/A</v>
      </c>
      <c r="Q11" t="e">
        <v>#N/A</v>
      </c>
      <c r="R11" t="e">
        <v>#N/A</v>
      </c>
      <c r="S11" t="e">
        <v>#N/A</v>
      </c>
      <c r="T11" t="e">
        <v>#N/A</v>
      </c>
      <c r="U11" s="27">
        <f t="shared" ref="U11" si="12">+U12-1</f>
        <v>45652</v>
      </c>
      <c r="V11" t="s">
        <v>39</v>
      </c>
      <c r="W11" s="28">
        <v>0</v>
      </c>
      <c r="X11" s="2">
        <v>0</v>
      </c>
      <c r="Y11" s="2">
        <v>0</v>
      </c>
      <c r="Z11" s="2">
        <v>0</v>
      </c>
      <c r="AA11" s="2">
        <v>0</v>
      </c>
      <c r="AB11" s="29">
        <v>0</v>
      </c>
      <c r="AC11" s="31">
        <f t="shared" si="9"/>
        <v>0</v>
      </c>
      <c r="AD11" s="30">
        <f t="shared" si="10"/>
        <v>0</v>
      </c>
      <c r="AE11" s="2">
        <f t="shared" si="0"/>
        <v>0</v>
      </c>
      <c r="AF11" s="2">
        <f t="shared" si="0"/>
        <v>0</v>
      </c>
      <c r="AG11" s="2">
        <f t="shared" si="0"/>
        <v>0</v>
      </c>
      <c r="AH11" s="2">
        <f t="shared" si="0"/>
        <v>0</v>
      </c>
      <c r="AI11" s="2">
        <f t="shared" si="0"/>
        <v>0</v>
      </c>
      <c r="AJ11" s="29">
        <f t="shared" si="0"/>
        <v>0</v>
      </c>
      <c r="AK11" s="31">
        <f t="shared" si="0"/>
        <v>0</v>
      </c>
      <c r="AL11" s="31">
        <f t="shared" si="0"/>
        <v>0</v>
      </c>
      <c r="AM11" s="38" t="str">
        <f t="shared" si="1"/>
        <v/>
      </c>
      <c r="AN11" s="38" t="str">
        <f t="shared" si="1"/>
        <v/>
      </c>
      <c r="AO11" s="38" t="str">
        <f t="shared" si="1"/>
        <v/>
      </c>
      <c r="AP11" s="38" t="str">
        <f t="shared" si="1"/>
        <v/>
      </c>
      <c r="AQ11" s="38" t="str">
        <f t="shared" si="1"/>
        <v/>
      </c>
      <c r="AR11" s="39" t="str">
        <f t="shared" si="1"/>
        <v/>
      </c>
      <c r="AS11" s="40" t="str">
        <f t="shared" si="1"/>
        <v/>
      </c>
      <c r="AT11" s="40" t="str">
        <f t="shared" si="1"/>
        <v/>
      </c>
      <c r="AU11" s="119">
        <f t="shared" si="11"/>
        <v>0</v>
      </c>
      <c r="AV11" s="120" t="e">
        <f t="shared" si="2"/>
        <v>#DIV/0!</v>
      </c>
      <c r="AW11" s="121" t="e">
        <f t="shared" si="3"/>
        <v>#DIV/0!</v>
      </c>
      <c r="AX11" s="119">
        <f t="shared" si="4"/>
        <v>0</v>
      </c>
      <c r="AY11" s="120">
        <f t="shared" si="5"/>
        <v>0</v>
      </c>
      <c r="AZ11" s="121">
        <f t="shared" si="6"/>
        <v>0</v>
      </c>
    </row>
    <row r="12" spans="1:52" hidden="1" outlineLevel="1" x14ac:dyDescent="0.2">
      <c r="A12" t="e">
        <v>#N/A</v>
      </c>
      <c r="B12" t="e">
        <v>#N/A</v>
      </c>
      <c r="C12" t="e">
        <v>#N/A</v>
      </c>
      <c r="D12" t="e">
        <v>#N/A</v>
      </c>
      <c r="E12" t="e">
        <v>#N/A</v>
      </c>
      <c r="F12" s="27">
        <f>+F13-1</f>
        <v>46017</v>
      </c>
      <c r="G12" t="s">
        <v>40</v>
      </c>
      <c r="H12" s="28">
        <v>1128</v>
      </c>
      <c r="I12" s="2">
        <v>32</v>
      </c>
      <c r="J12" s="2">
        <v>6</v>
      </c>
      <c r="K12" s="2">
        <v>94184.48000000001</v>
      </c>
      <c r="L12" s="2">
        <v>4201.3000000000011</v>
      </c>
      <c r="M12" s="29">
        <v>548.54</v>
      </c>
      <c r="N12" s="31">
        <f t="shared" si="7"/>
        <v>1166</v>
      </c>
      <c r="O12" s="30">
        <f t="shared" si="8"/>
        <v>98934.32</v>
      </c>
      <c r="P12" t="e">
        <v>#N/A</v>
      </c>
      <c r="Q12" t="e">
        <v>#N/A</v>
      </c>
      <c r="R12" t="e">
        <v>#N/A</v>
      </c>
      <c r="S12" t="e">
        <v>#N/A</v>
      </c>
      <c r="T12" t="e">
        <v>#N/A</v>
      </c>
      <c r="U12" s="27">
        <f>+U13-1</f>
        <v>45653</v>
      </c>
      <c r="V12" t="s">
        <v>40</v>
      </c>
      <c r="W12" s="28">
        <v>0</v>
      </c>
      <c r="X12" s="2">
        <v>0</v>
      </c>
      <c r="Y12" s="2">
        <v>0</v>
      </c>
      <c r="Z12" s="2">
        <v>0</v>
      </c>
      <c r="AA12" s="2">
        <v>0</v>
      </c>
      <c r="AB12" s="29">
        <v>0</v>
      </c>
      <c r="AC12" s="31">
        <f t="shared" si="9"/>
        <v>0</v>
      </c>
      <c r="AD12" s="30">
        <f t="shared" si="10"/>
        <v>0</v>
      </c>
      <c r="AE12" s="2">
        <f t="shared" si="0"/>
        <v>1128</v>
      </c>
      <c r="AF12" s="2">
        <f t="shared" si="0"/>
        <v>32</v>
      </c>
      <c r="AG12" s="2">
        <f t="shared" si="0"/>
        <v>6</v>
      </c>
      <c r="AH12" s="2">
        <f t="shared" si="0"/>
        <v>94184.48000000001</v>
      </c>
      <c r="AI12" s="2">
        <f t="shared" si="0"/>
        <v>4201.3000000000011</v>
      </c>
      <c r="AJ12" s="29">
        <f t="shared" si="0"/>
        <v>548.54</v>
      </c>
      <c r="AK12" s="31">
        <f t="shared" si="0"/>
        <v>1166</v>
      </c>
      <c r="AL12" s="31">
        <f t="shared" si="0"/>
        <v>98934.32</v>
      </c>
      <c r="AM12" s="38" t="str">
        <f t="shared" si="1"/>
        <v/>
      </c>
      <c r="AN12" s="38" t="str">
        <f t="shared" si="1"/>
        <v/>
      </c>
      <c r="AO12" s="38" t="str">
        <f t="shared" si="1"/>
        <v/>
      </c>
      <c r="AP12" s="38" t="str">
        <f t="shared" si="1"/>
        <v/>
      </c>
      <c r="AQ12" s="38" t="str">
        <f t="shared" si="1"/>
        <v/>
      </c>
      <c r="AR12" s="39" t="str">
        <f t="shared" si="1"/>
        <v/>
      </c>
      <c r="AS12" s="40" t="str">
        <f t="shared" si="1"/>
        <v/>
      </c>
      <c r="AT12" s="40" t="str">
        <f t="shared" si="1"/>
        <v/>
      </c>
      <c r="AU12" s="119">
        <f t="shared" si="11"/>
        <v>83.496879432624127</v>
      </c>
      <c r="AV12" s="120" t="e">
        <f t="shared" si="2"/>
        <v>#DIV/0!</v>
      </c>
      <c r="AW12" s="121" t="e">
        <f t="shared" si="3"/>
        <v>#DIV/0!</v>
      </c>
      <c r="AX12" s="119">
        <f t="shared" si="4"/>
        <v>124.99578947368424</v>
      </c>
      <c r="AY12" s="120">
        <f t="shared" si="5"/>
        <v>0</v>
      </c>
      <c r="AZ12" s="121">
        <f t="shared" si="6"/>
        <v>124.99578947368424</v>
      </c>
    </row>
    <row r="13" spans="1:52" ht="13.5" hidden="1" outlineLevel="1" thickBot="1" x14ac:dyDescent="0.25">
      <c r="A13" t="e">
        <v>#N/A</v>
      </c>
      <c r="B13" t="e">
        <v>#N/A</v>
      </c>
      <c r="C13" t="e">
        <v>#N/A</v>
      </c>
      <c r="D13" t="e">
        <v>#N/A</v>
      </c>
      <c r="E13" t="e">
        <v>#N/A</v>
      </c>
      <c r="F13" s="41">
        <f>+F14-1</f>
        <v>46018</v>
      </c>
      <c r="G13" s="42" t="s">
        <v>41</v>
      </c>
      <c r="H13" s="43">
        <v>1215</v>
      </c>
      <c r="I13" s="44">
        <v>20</v>
      </c>
      <c r="J13" s="44">
        <v>5</v>
      </c>
      <c r="K13" s="44">
        <v>101692.48</v>
      </c>
      <c r="L13" s="44">
        <v>7184.43</v>
      </c>
      <c r="M13" s="45">
        <v>2280.04</v>
      </c>
      <c r="N13" s="47">
        <f t="shared" si="7"/>
        <v>1240</v>
      </c>
      <c r="O13" s="46">
        <f t="shared" si="8"/>
        <v>111156.95</v>
      </c>
      <c r="P13" t="e">
        <v>#N/A</v>
      </c>
      <c r="Q13" t="e">
        <v>#N/A</v>
      </c>
      <c r="R13" t="e">
        <v>#N/A</v>
      </c>
      <c r="S13" t="e">
        <v>#N/A</v>
      </c>
      <c r="T13" t="e">
        <v>#N/A</v>
      </c>
      <c r="U13" s="41">
        <f>+U14-1</f>
        <v>45654</v>
      </c>
      <c r="V13" s="42" t="s">
        <v>41</v>
      </c>
      <c r="W13" s="43">
        <v>0</v>
      </c>
      <c r="X13" s="44">
        <v>0</v>
      </c>
      <c r="Y13" s="44">
        <v>0</v>
      </c>
      <c r="Z13" s="44">
        <v>0</v>
      </c>
      <c r="AA13" s="44">
        <v>0</v>
      </c>
      <c r="AB13" s="45">
        <v>0</v>
      </c>
      <c r="AC13" s="47">
        <f t="shared" si="9"/>
        <v>0</v>
      </c>
      <c r="AD13" s="46">
        <f t="shared" si="10"/>
        <v>0</v>
      </c>
      <c r="AE13" s="44">
        <f t="shared" si="0"/>
        <v>1215</v>
      </c>
      <c r="AF13" s="44">
        <f t="shared" si="0"/>
        <v>20</v>
      </c>
      <c r="AG13" s="44">
        <f t="shared" si="0"/>
        <v>5</v>
      </c>
      <c r="AH13" s="44">
        <f t="shared" si="0"/>
        <v>101692.48</v>
      </c>
      <c r="AI13" s="44">
        <f t="shared" si="0"/>
        <v>7184.43</v>
      </c>
      <c r="AJ13" s="45">
        <f t="shared" si="0"/>
        <v>2280.04</v>
      </c>
      <c r="AK13" s="47">
        <f t="shared" si="0"/>
        <v>1240</v>
      </c>
      <c r="AL13" s="47">
        <f t="shared" si="0"/>
        <v>111156.95</v>
      </c>
      <c r="AM13" s="56" t="str">
        <f t="shared" si="1"/>
        <v/>
      </c>
      <c r="AN13" s="56" t="str">
        <f t="shared" si="1"/>
        <v/>
      </c>
      <c r="AO13" s="56" t="str">
        <f t="shared" si="1"/>
        <v/>
      </c>
      <c r="AP13" s="56" t="str">
        <f t="shared" si="1"/>
        <v/>
      </c>
      <c r="AQ13" s="56" t="str">
        <f t="shared" si="1"/>
        <v/>
      </c>
      <c r="AR13" s="57" t="str">
        <f t="shared" si="1"/>
        <v/>
      </c>
      <c r="AS13" s="58" t="str">
        <f t="shared" si="1"/>
        <v/>
      </c>
      <c r="AT13" s="58" t="str">
        <f t="shared" si="1"/>
        <v/>
      </c>
      <c r="AU13" s="122">
        <f t="shared" si="11"/>
        <v>83.697514403292175</v>
      </c>
      <c r="AV13" s="123" t="e">
        <f t="shared" si="2"/>
        <v>#DIV/0!</v>
      </c>
      <c r="AW13" s="124" t="e">
        <f t="shared" si="3"/>
        <v>#DIV/0!</v>
      </c>
      <c r="AX13" s="122">
        <f t="shared" si="4"/>
        <v>378.57880000000006</v>
      </c>
      <c r="AY13" s="123">
        <f t="shared" si="5"/>
        <v>0</v>
      </c>
      <c r="AZ13" s="124">
        <f t="shared" si="6"/>
        <v>378.57880000000006</v>
      </c>
    </row>
    <row r="14" spans="1:52" collapsed="1" x14ac:dyDescent="0.2">
      <c r="A14" t="s">
        <v>46</v>
      </c>
      <c r="B14" t="s">
        <v>49</v>
      </c>
      <c r="C14" t="s">
        <v>47</v>
      </c>
      <c r="D14">
        <v>0</v>
      </c>
      <c r="E14" t="s">
        <v>42</v>
      </c>
      <c r="F14" s="27">
        <v>46019</v>
      </c>
      <c r="G14" t="s">
        <v>35</v>
      </c>
      <c r="H14" s="28">
        <v>666</v>
      </c>
      <c r="I14" s="2">
        <v>18</v>
      </c>
      <c r="J14" s="2">
        <v>7</v>
      </c>
      <c r="K14" s="2">
        <v>63793.659999999996</v>
      </c>
      <c r="L14" s="2">
        <v>3082.3700000000003</v>
      </c>
      <c r="M14" s="29">
        <v>1445.74</v>
      </c>
      <c r="N14" s="31">
        <f>SUM(H14:J14)</f>
        <v>691</v>
      </c>
      <c r="O14" s="30">
        <f>SUM(K14:M14)</f>
        <v>68321.77</v>
      </c>
      <c r="P14" t="s">
        <v>49</v>
      </c>
      <c r="Q14" t="s">
        <v>183</v>
      </c>
      <c r="R14" t="s">
        <v>47</v>
      </c>
      <c r="S14">
        <v>0</v>
      </c>
      <c r="T14" t="s">
        <v>42</v>
      </c>
      <c r="U14" s="27">
        <v>45655</v>
      </c>
      <c r="V14" t="s">
        <v>35</v>
      </c>
      <c r="W14" s="28">
        <v>888</v>
      </c>
      <c r="X14" s="2">
        <v>12</v>
      </c>
      <c r="Y14" s="2">
        <v>4</v>
      </c>
      <c r="Z14" s="2">
        <v>72195.38</v>
      </c>
      <c r="AA14" s="2">
        <v>1705.02</v>
      </c>
      <c r="AB14" s="29">
        <v>363.88</v>
      </c>
      <c r="AC14" s="31">
        <f>SUM(W14:Y14)</f>
        <v>904</v>
      </c>
      <c r="AD14" s="30">
        <f>SUM(Z14:AB14)</f>
        <v>74264.280000000013</v>
      </c>
      <c r="AE14" s="2">
        <f t="shared" si="0"/>
        <v>-222</v>
      </c>
      <c r="AF14" s="2">
        <f t="shared" si="0"/>
        <v>6</v>
      </c>
      <c r="AG14" s="2">
        <f t="shared" si="0"/>
        <v>3</v>
      </c>
      <c r="AH14" s="2">
        <f t="shared" si="0"/>
        <v>-8401.7200000000084</v>
      </c>
      <c r="AI14" s="2">
        <f t="shared" si="0"/>
        <v>1377.3500000000004</v>
      </c>
      <c r="AJ14" s="29">
        <f t="shared" si="0"/>
        <v>1081.8600000000001</v>
      </c>
      <c r="AK14" s="31">
        <f t="shared" si="0"/>
        <v>-213</v>
      </c>
      <c r="AL14" s="31">
        <f t="shared" si="0"/>
        <v>-5942.5100000000093</v>
      </c>
      <c r="AM14" s="38">
        <f t="shared" si="1"/>
        <v>-0.25</v>
      </c>
      <c r="AN14" s="38">
        <f t="shared" si="1"/>
        <v>0.5</v>
      </c>
      <c r="AO14" s="38">
        <f t="shared" si="1"/>
        <v>0.75</v>
      </c>
      <c r="AP14" s="38">
        <f t="shared" si="1"/>
        <v>-0.11637475971454141</v>
      </c>
      <c r="AQ14" s="38">
        <f t="shared" si="1"/>
        <v>0.80782043612391663</v>
      </c>
      <c r="AR14" s="39">
        <f t="shared" si="1"/>
        <v>2.9731230075849187</v>
      </c>
      <c r="AS14" s="40">
        <f t="shared" si="1"/>
        <v>-0.23561946902654868</v>
      </c>
      <c r="AT14" s="40">
        <f t="shared" si="1"/>
        <v>-8.0018415313526339E-2</v>
      </c>
      <c r="AU14" s="119">
        <f t="shared" si="11"/>
        <v>95.786276276276269</v>
      </c>
      <c r="AV14" s="120">
        <f t="shared" si="2"/>
        <v>81.301103603603607</v>
      </c>
      <c r="AW14" s="121">
        <f t="shared" si="3"/>
        <v>14.485172672672661</v>
      </c>
      <c r="AX14" s="119">
        <f t="shared" si="4"/>
        <v>181.12440000000004</v>
      </c>
      <c r="AY14" s="120">
        <f t="shared" si="5"/>
        <v>129.30625000000001</v>
      </c>
      <c r="AZ14" s="121">
        <f>+AX14-AY14</f>
        <v>51.818150000000031</v>
      </c>
    </row>
    <row r="15" spans="1:52" x14ac:dyDescent="0.2">
      <c r="A15" t="s">
        <v>46</v>
      </c>
      <c r="B15" t="s">
        <v>49</v>
      </c>
      <c r="C15" t="s">
        <v>47</v>
      </c>
      <c r="D15">
        <v>0</v>
      </c>
      <c r="E15" t="s">
        <v>42</v>
      </c>
      <c r="F15" s="4">
        <f>+F14+1</f>
        <v>46020</v>
      </c>
      <c r="G15" t="s">
        <v>36</v>
      </c>
      <c r="H15" s="28">
        <v>1049</v>
      </c>
      <c r="I15" s="2">
        <v>30</v>
      </c>
      <c r="J15" s="2">
        <v>6</v>
      </c>
      <c r="K15" s="2">
        <v>95326.989999999991</v>
      </c>
      <c r="L15" s="2">
        <v>11394.66</v>
      </c>
      <c r="M15" s="29">
        <v>2064.9499999999998</v>
      </c>
      <c r="N15" s="31">
        <f t="shared" ref="N15:N78" si="13">SUM(H15:J15)</f>
        <v>1085</v>
      </c>
      <c r="O15" s="30">
        <f t="shared" ref="O15:O78" si="14">SUM(K15:M15)</f>
        <v>108786.59999999999</v>
      </c>
      <c r="P15" t="s">
        <v>49</v>
      </c>
      <c r="Q15" t="s">
        <v>183</v>
      </c>
      <c r="R15" t="s">
        <v>47</v>
      </c>
      <c r="S15">
        <v>0</v>
      </c>
      <c r="T15" t="s">
        <v>42</v>
      </c>
      <c r="U15" s="4">
        <f>+U14+1</f>
        <v>45656</v>
      </c>
      <c r="V15" t="s">
        <v>36</v>
      </c>
      <c r="W15" s="28">
        <v>1358</v>
      </c>
      <c r="X15" s="2">
        <v>31</v>
      </c>
      <c r="Y15" s="2">
        <v>10</v>
      </c>
      <c r="Z15" s="2">
        <v>110222.64</v>
      </c>
      <c r="AA15" s="2">
        <v>8664.1999999999989</v>
      </c>
      <c r="AB15" s="29">
        <v>3447.06</v>
      </c>
      <c r="AC15" s="31">
        <f t="shared" ref="AC15:AC78" si="15">SUM(W15:Y15)</f>
        <v>1399</v>
      </c>
      <c r="AD15" s="30">
        <f t="shared" ref="AD15:AD78" si="16">SUM(Z15:AB15)</f>
        <v>122333.9</v>
      </c>
      <c r="AE15" s="2">
        <f t="shared" si="0"/>
        <v>-309</v>
      </c>
      <c r="AF15" s="2">
        <f t="shared" si="0"/>
        <v>-1</v>
      </c>
      <c r="AG15" s="2">
        <f t="shared" si="0"/>
        <v>-4</v>
      </c>
      <c r="AH15" s="2">
        <f t="shared" si="0"/>
        <v>-14895.650000000009</v>
      </c>
      <c r="AI15" s="2">
        <f t="shared" si="0"/>
        <v>2730.4600000000009</v>
      </c>
      <c r="AJ15" s="29">
        <f t="shared" si="0"/>
        <v>-1382.1100000000001</v>
      </c>
      <c r="AK15" s="31">
        <f t="shared" si="0"/>
        <v>-314</v>
      </c>
      <c r="AL15" s="31">
        <f t="shared" si="0"/>
        <v>-13547.300000000003</v>
      </c>
      <c r="AM15" s="38">
        <f t="shared" si="1"/>
        <v>-0.22754050073637702</v>
      </c>
      <c r="AN15" s="38">
        <f t="shared" si="1"/>
        <v>-3.2258064516129031E-2</v>
      </c>
      <c r="AO15" s="38">
        <f t="shared" si="1"/>
        <v>-0.4</v>
      </c>
      <c r="AP15" s="38">
        <f t="shared" si="1"/>
        <v>-0.13514147365731766</v>
      </c>
      <c r="AQ15" s="38">
        <f t="shared" si="1"/>
        <v>0.31514277140416902</v>
      </c>
      <c r="AR15" s="39">
        <f t="shared" si="1"/>
        <v>-0.40095327612516179</v>
      </c>
      <c r="AS15" s="40">
        <f t="shared" si="1"/>
        <v>-0.22444603288062903</v>
      </c>
      <c r="AT15" s="40">
        <f t="shared" si="1"/>
        <v>-0.11074035896836448</v>
      </c>
      <c r="AU15" s="119">
        <f t="shared" si="11"/>
        <v>90.874156339370813</v>
      </c>
      <c r="AV15" s="120">
        <f t="shared" si="2"/>
        <v>81.165419734904276</v>
      </c>
      <c r="AW15" s="121">
        <f t="shared" si="3"/>
        <v>9.7087366044665373</v>
      </c>
      <c r="AX15" s="119">
        <f t="shared" si="4"/>
        <v>373.87805555555559</v>
      </c>
      <c r="AY15" s="120">
        <f t="shared" si="5"/>
        <v>295.39658536585364</v>
      </c>
      <c r="AZ15" s="121">
        <f t="shared" ref="AZ15:AZ78" si="17">+AX15-AY15</f>
        <v>78.481470189701952</v>
      </c>
    </row>
    <row r="16" spans="1:52" x14ac:dyDescent="0.2">
      <c r="A16" t="s">
        <v>46</v>
      </c>
      <c r="B16" t="s">
        <v>49</v>
      </c>
      <c r="C16" t="s">
        <v>47</v>
      </c>
      <c r="D16">
        <v>0</v>
      </c>
      <c r="E16" t="s">
        <v>42</v>
      </c>
      <c r="F16" s="4">
        <f t="shared" ref="F16:F79" si="18">+F15+1</f>
        <v>46021</v>
      </c>
      <c r="G16" t="s">
        <v>37</v>
      </c>
      <c r="H16" s="28">
        <v>1632</v>
      </c>
      <c r="I16" s="2">
        <v>47</v>
      </c>
      <c r="J16" s="2">
        <v>10</v>
      </c>
      <c r="K16" s="2">
        <v>148002.17000000001</v>
      </c>
      <c r="L16" s="2">
        <v>11648.380000000001</v>
      </c>
      <c r="M16" s="29">
        <v>2723.63</v>
      </c>
      <c r="N16" s="31">
        <f t="shared" si="13"/>
        <v>1689</v>
      </c>
      <c r="O16" s="30">
        <f t="shared" si="14"/>
        <v>162374.18000000002</v>
      </c>
      <c r="P16" t="s">
        <v>49</v>
      </c>
      <c r="Q16" t="s">
        <v>183</v>
      </c>
      <c r="R16" t="s">
        <v>47</v>
      </c>
      <c r="S16">
        <v>0</v>
      </c>
      <c r="T16" t="s">
        <v>42</v>
      </c>
      <c r="U16" s="4">
        <f t="shared" ref="U16:U79" si="19">+U15+1</f>
        <v>45657</v>
      </c>
      <c r="V16" t="s">
        <v>37</v>
      </c>
      <c r="W16" s="28">
        <v>2603</v>
      </c>
      <c r="X16" s="2">
        <v>35</v>
      </c>
      <c r="Y16" s="2">
        <v>10</v>
      </c>
      <c r="Z16" s="2">
        <v>182187.71</v>
      </c>
      <c r="AA16" s="2">
        <v>7679.5</v>
      </c>
      <c r="AB16" s="29">
        <v>2665</v>
      </c>
      <c r="AC16" s="31">
        <f t="shared" si="15"/>
        <v>2648</v>
      </c>
      <c r="AD16" s="30">
        <f t="shared" si="16"/>
        <v>192532.21</v>
      </c>
      <c r="AE16" s="2">
        <f t="shared" si="0"/>
        <v>-971</v>
      </c>
      <c r="AF16" s="2">
        <f t="shared" si="0"/>
        <v>12</v>
      </c>
      <c r="AG16" s="2">
        <f t="shared" si="0"/>
        <v>0</v>
      </c>
      <c r="AH16" s="2">
        <f t="shared" si="0"/>
        <v>-34185.539999999979</v>
      </c>
      <c r="AI16" s="2">
        <f t="shared" si="0"/>
        <v>3968.880000000001</v>
      </c>
      <c r="AJ16" s="29">
        <f t="shared" si="0"/>
        <v>58.630000000000109</v>
      </c>
      <c r="AK16" s="31">
        <f t="shared" si="0"/>
        <v>-959</v>
      </c>
      <c r="AL16" s="31">
        <f t="shared" si="0"/>
        <v>-30158.02999999997</v>
      </c>
      <c r="AM16" s="38">
        <f t="shared" si="1"/>
        <v>-0.37303111794083749</v>
      </c>
      <c r="AN16" s="38">
        <f t="shared" si="1"/>
        <v>0.34285714285714286</v>
      </c>
      <c r="AO16" s="38">
        <f t="shared" si="1"/>
        <v>0</v>
      </c>
      <c r="AP16" s="38">
        <f t="shared" si="1"/>
        <v>-0.18763911133193331</v>
      </c>
      <c r="AQ16" s="38">
        <f t="shared" si="1"/>
        <v>0.51681489680317738</v>
      </c>
      <c r="AR16" s="39">
        <f t="shared" si="1"/>
        <v>2.200000000000004E-2</v>
      </c>
      <c r="AS16" s="40">
        <f t="shared" si="1"/>
        <v>-0.36216012084592147</v>
      </c>
      <c r="AT16" s="40">
        <f t="shared" si="1"/>
        <v>-0.15663888135912413</v>
      </c>
      <c r="AU16" s="119">
        <f t="shared" si="11"/>
        <v>90.687604166666674</v>
      </c>
      <c r="AV16" s="120">
        <f t="shared" si="2"/>
        <v>69.991436803688046</v>
      </c>
      <c r="AW16" s="121">
        <f t="shared" si="3"/>
        <v>20.696167362978628</v>
      </c>
      <c r="AX16" s="119">
        <f t="shared" si="4"/>
        <v>252.14052631578951</v>
      </c>
      <c r="AY16" s="120">
        <f t="shared" si="5"/>
        <v>229.87777777777777</v>
      </c>
      <c r="AZ16" s="121">
        <f t="shared" si="17"/>
        <v>22.262748538011749</v>
      </c>
    </row>
    <row r="17" spans="1:52" x14ac:dyDescent="0.2">
      <c r="A17" t="s">
        <v>46</v>
      </c>
      <c r="B17" t="s">
        <v>49</v>
      </c>
      <c r="C17" t="s">
        <v>47</v>
      </c>
      <c r="D17">
        <v>0</v>
      </c>
      <c r="E17" t="s">
        <v>42</v>
      </c>
      <c r="F17" s="4">
        <f t="shared" si="18"/>
        <v>46022</v>
      </c>
      <c r="G17" t="s">
        <v>38</v>
      </c>
      <c r="H17" s="28">
        <v>2684</v>
      </c>
      <c r="I17" s="2">
        <v>46</v>
      </c>
      <c r="J17" s="2">
        <v>15</v>
      </c>
      <c r="K17" s="2">
        <v>209547.14</v>
      </c>
      <c r="L17" s="2">
        <v>13075.740000000002</v>
      </c>
      <c r="M17" s="29">
        <v>4214.67</v>
      </c>
      <c r="N17" s="31">
        <f t="shared" si="13"/>
        <v>2745</v>
      </c>
      <c r="O17" s="30">
        <f t="shared" si="14"/>
        <v>226837.55000000002</v>
      </c>
      <c r="P17" t="s">
        <v>49</v>
      </c>
      <c r="Q17" t="s">
        <v>49</v>
      </c>
      <c r="R17" t="s">
        <v>47</v>
      </c>
      <c r="S17" t="s">
        <v>47</v>
      </c>
      <c r="T17" t="s">
        <v>42</v>
      </c>
      <c r="U17" s="4">
        <f t="shared" si="19"/>
        <v>45658</v>
      </c>
      <c r="V17" t="s">
        <v>38</v>
      </c>
      <c r="W17" s="28">
        <v>406</v>
      </c>
      <c r="X17" s="2">
        <v>19</v>
      </c>
      <c r="Y17" s="2">
        <v>3</v>
      </c>
      <c r="Z17" s="2">
        <v>27132.18</v>
      </c>
      <c r="AA17" s="2">
        <v>4767.78</v>
      </c>
      <c r="AB17" s="29">
        <v>252.02</v>
      </c>
      <c r="AC17" s="31">
        <f t="shared" si="15"/>
        <v>428</v>
      </c>
      <c r="AD17" s="30">
        <f t="shared" si="16"/>
        <v>32151.98</v>
      </c>
      <c r="AE17" s="2">
        <f t="shared" si="0"/>
        <v>2278</v>
      </c>
      <c r="AF17" s="2">
        <f t="shared" si="0"/>
        <v>27</v>
      </c>
      <c r="AG17" s="2">
        <f t="shared" si="0"/>
        <v>12</v>
      </c>
      <c r="AH17" s="2">
        <f t="shared" si="0"/>
        <v>182414.96000000002</v>
      </c>
      <c r="AI17" s="2">
        <f t="shared" si="0"/>
        <v>8307.9600000000028</v>
      </c>
      <c r="AJ17" s="29">
        <f t="shared" si="0"/>
        <v>3962.65</v>
      </c>
      <c r="AK17" s="31">
        <f t="shared" si="0"/>
        <v>2317</v>
      </c>
      <c r="AL17" s="31">
        <f t="shared" si="0"/>
        <v>194685.57</v>
      </c>
      <c r="AM17" s="38">
        <f t="shared" si="1"/>
        <v>5.610837438423645</v>
      </c>
      <c r="AN17" s="38">
        <f t="shared" si="1"/>
        <v>1.4210526315789473</v>
      </c>
      <c r="AO17" s="38">
        <f t="shared" si="1"/>
        <v>4</v>
      </c>
      <c r="AP17" s="38">
        <f t="shared" si="1"/>
        <v>6.7231958508310061</v>
      </c>
      <c r="AQ17" s="38">
        <f t="shared" si="1"/>
        <v>1.7425216767552201</v>
      </c>
      <c r="AR17" s="39">
        <f t="shared" si="1"/>
        <v>15.723553686215379</v>
      </c>
      <c r="AS17" s="40">
        <f t="shared" si="1"/>
        <v>5.4135514018691593</v>
      </c>
      <c r="AT17" s="40">
        <f t="shared" si="1"/>
        <v>6.0551658093840572</v>
      </c>
      <c r="AU17" s="119">
        <f t="shared" si="11"/>
        <v>78.072704918032798</v>
      </c>
      <c r="AV17" s="120">
        <f t="shared" si="2"/>
        <v>66.82802955665025</v>
      </c>
      <c r="AW17" s="121">
        <f t="shared" si="3"/>
        <v>11.244675361382548</v>
      </c>
      <c r="AX17" s="119">
        <f t="shared" si="4"/>
        <v>283.44934426229514</v>
      </c>
      <c r="AY17" s="120">
        <f t="shared" si="5"/>
        <v>228.17272727272729</v>
      </c>
      <c r="AZ17" s="121">
        <f t="shared" si="17"/>
        <v>55.276616989567856</v>
      </c>
    </row>
    <row r="18" spans="1:52" x14ac:dyDescent="0.2">
      <c r="A18" t="s">
        <v>46</v>
      </c>
      <c r="B18" t="s">
        <v>46</v>
      </c>
      <c r="C18" t="s">
        <v>47</v>
      </c>
      <c r="D18" t="s">
        <v>47</v>
      </c>
      <c r="E18" t="s">
        <v>42</v>
      </c>
      <c r="F18" s="4">
        <f t="shared" si="18"/>
        <v>46023</v>
      </c>
      <c r="G18" t="s">
        <v>39</v>
      </c>
      <c r="H18" s="28">
        <v>469</v>
      </c>
      <c r="I18" s="2">
        <v>15</v>
      </c>
      <c r="J18" s="2">
        <v>2</v>
      </c>
      <c r="K18" s="2">
        <v>33942.76</v>
      </c>
      <c r="L18" s="2">
        <v>2544</v>
      </c>
      <c r="M18" s="29">
        <v>113.97999999999999</v>
      </c>
      <c r="N18" s="31">
        <f t="shared" si="13"/>
        <v>486</v>
      </c>
      <c r="O18" s="30">
        <f t="shared" si="14"/>
        <v>36600.740000000005</v>
      </c>
      <c r="P18" t="s">
        <v>49</v>
      </c>
      <c r="Q18" t="s">
        <v>49</v>
      </c>
      <c r="R18" t="s">
        <v>47</v>
      </c>
      <c r="S18" t="s">
        <v>47</v>
      </c>
      <c r="T18" t="s">
        <v>42</v>
      </c>
      <c r="U18" s="4">
        <f t="shared" si="19"/>
        <v>45659</v>
      </c>
      <c r="V18" t="s">
        <v>39</v>
      </c>
      <c r="W18" s="28">
        <v>780</v>
      </c>
      <c r="X18" s="2">
        <v>39</v>
      </c>
      <c r="Y18" s="2">
        <v>7</v>
      </c>
      <c r="Z18" s="2">
        <v>56117.65</v>
      </c>
      <c r="AA18" s="2">
        <v>7560.08</v>
      </c>
      <c r="AB18" s="29">
        <v>2825.3900000000003</v>
      </c>
      <c r="AC18" s="31">
        <f t="shared" si="15"/>
        <v>826</v>
      </c>
      <c r="AD18" s="30">
        <f t="shared" si="16"/>
        <v>66503.12000000001</v>
      </c>
      <c r="AE18" s="2">
        <f t="shared" si="0"/>
        <v>-311</v>
      </c>
      <c r="AF18" s="2">
        <f t="shared" si="0"/>
        <v>-24</v>
      </c>
      <c r="AG18" s="2">
        <f t="shared" si="0"/>
        <v>-5</v>
      </c>
      <c r="AH18" s="2">
        <f t="shared" si="0"/>
        <v>-22174.89</v>
      </c>
      <c r="AI18" s="2">
        <f t="shared" si="0"/>
        <v>-5016.08</v>
      </c>
      <c r="AJ18" s="29">
        <f t="shared" si="0"/>
        <v>-2711.4100000000003</v>
      </c>
      <c r="AK18" s="31">
        <f t="shared" si="0"/>
        <v>-340</v>
      </c>
      <c r="AL18" s="31">
        <f t="shared" si="0"/>
        <v>-29902.380000000005</v>
      </c>
      <c r="AM18" s="38">
        <f t="shared" si="1"/>
        <v>-0.39871794871794874</v>
      </c>
      <c r="AN18" s="38">
        <f t="shared" si="1"/>
        <v>-0.61538461538461542</v>
      </c>
      <c r="AO18" s="38">
        <f t="shared" si="1"/>
        <v>-0.7142857142857143</v>
      </c>
      <c r="AP18" s="38">
        <f t="shared" si="1"/>
        <v>-0.39515001073637257</v>
      </c>
      <c r="AQ18" s="38">
        <f t="shared" si="1"/>
        <v>-0.66349562438492715</v>
      </c>
      <c r="AR18" s="39">
        <f t="shared" si="1"/>
        <v>-0.95965866659116084</v>
      </c>
      <c r="AS18" s="40">
        <f t="shared" si="1"/>
        <v>-0.41162227602905571</v>
      </c>
      <c r="AT18" s="40">
        <f t="shared" si="1"/>
        <v>-0.44963875379079959</v>
      </c>
      <c r="AU18" s="119">
        <f t="shared" si="11"/>
        <v>72.372622601279318</v>
      </c>
      <c r="AV18" s="120">
        <f t="shared" si="2"/>
        <v>71.945705128205134</v>
      </c>
      <c r="AW18" s="121">
        <f t="shared" si="3"/>
        <v>0.42691747307418382</v>
      </c>
      <c r="AX18" s="119">
        <f t="shared" si="4"/>
        <v>156.35176470588235</v>
      </c>
      <c r="AY18" s="120">
        <f t="shared" si="5"/>
        <v>225.77108695652177</v>
      </c>
      <c r="AZ18" s="121">
        <f t="shared" si="17"/>
        <v>-69.419322250639425</v>
      </c>
    </row>
    <row r="19" spans="1:52" x14ac:dyDescent="0.2">
      <c r="A19" t="s">
        <v>46</v>
      </c>
      <c r="B19" t="s">
        <v>46</v>
      </c>
      <c r="C19" t="s">
        <v>47</v>
      </c>
      <c r="D19" t="s">
        <v>47</v>
      </c>
      <c r="E19" t="s">
        <v>42</v>
      </c>
      <c r="F19" s="4">
        <f t="shared" si="18"/>
        <v>46024</v>
      </c>
      <c r="G19" t="s">
        <v>40</v>
      </c>
      <c r="H19" s="28">
        <v>1005</v>
      </c>
      <c r="I19" s="2">
        <v>22</v>
      </c>
      <c r="J19" s="2">
        <v>8</v>
      </c>
      <c r="K19" s="2">
        <v>82021.69</v>
      </c>
      <c r="L19" s="2">
        <v>3855.58</v>
      </c>
      <c r="M19" s="29">
        <v>5127.62</v>
      </c>
      <c r="N19" s="31">
        <f t="shared" si="13"/>
        <v>1035</v>
      </c>
      <c r="O19" s="30">
        <f t="shared" si="14"/>
        <v>91004.89</v>
      </c>
      <c r="P19" t="s">
        <v>49</v>
      </c>
      <c r="Q19" t="s">
        <v>49</v>
      </c>
      <c r="R19" t="s">
        <v>47</v>
      </c>
      <c r="S19" t="s">
        <v>47</v>
      </c>
      <c r="T19" t="s">
        <v>42</v>
      </c>
      <c r="U19" s="4">
        <f t="shared" si="19"/>
        <v>45660</v>
      </c>
      <c r="V19" t="s">
        <v>40</v>
      </c>
      <c r="W19" s="28">
        <v>1120</v>
      </c>
      <c r="X19" s="2">
        <v>25</v>
      </c>
      <c r="Y19" s="2">
        <v>14</v>
      </c>
      <c r="Z19" s="2">
        <v>77052.95</v>
      </c>
      <c r="AA19" s="2">
        <v>4622.88</v>
      </c>
      <c r="AB19" s="29">
        <v>1907.0800000000002</v>
      </c>
      <c r="AC19" s="31">
        <f t="shared" si="15"/>
        <v>1159</v>
      </c>
      <c r="AD19" s="30">
        <f t="shared" si="16"/>
        <v>83582.91</v>
      </c>
      <c r="AE19" s="2">
        <f t="shared" si="0"/>
        <v>-115</v>
      </c>
      <c r="AF19" s="2">
        <f t="shared" si="0"/>
        <v>-3</v>
      </c>
      <c r="AG19" s="2">
        <f t="shared" si="0"/>
        <v>-6</v>
      </c>
      <c r="AH19" s="2">
        <f t="shared" si="0"/>
        <v>4968.7400000000052</v>
      </c>
      <c r="AI19" s="2">
        <f t="shared" si="0"/>
        <v>-767.30000000000018</v>
      </c>
      <c r="AJ19" s="29">
        <f t="shared" si="0"/>
        <v>3220.54</v>
      </c>
      <c r="AK19" s="31">
        <f t="shared" si="0"/>
        <v>-124</v>
      </c>
      <c r="AL19" s="31">
        <f t="shared" si="0"/>
        <v>7421.9799999999959</v>
      </c>
      <c r="AM19" s="38">
        <f t="shared" si="1"/>
        <v>-0.10267857142857142</v>
      </c>
      <c r="AN19" s="38">
        <f t="shared" si="1"/>
        <v>-0.12</v>
      </c>
      <c r="AO19" s="38">
        <f t="shared" si="1"/>
        <v>-0.42857142857142855</v>
      </c>
      <c r="AP19" s="38">
        <f t="shared" si="1"/>
        <v>6.4484747177103605E-2</v>
      </c>
      <c r="AQ19" s="38">
        <f t="shared" si="1"/>
        <v>-0.1659787837884609</v>
      </c>
      <c r="AR19" s="39">
        <f t="shared" si="1"/>
        <v>1.688728317637435</v>
      </c>
      <c r="AS19" s="40">
        <f t="shared" si="1"/>
        <v>-0.10698878343399482</v>
      </c>
      <c r="AT19" s="40">
        <f t="shared" si="1"/>
        <v>8.8797817639993573E-2</v>
      </c>
      <c r="AU19" s="119">
        <f t="shared" si="11"/>
        <v>81.613621890547265</v>
      </c>
      <c r="AV19" s="120">
        <f t="shared" si="2"/>
        <v>68.797276785714288</v>
      </c>
      <c r="AW19" s="121">
        <f t="shared" si="3"/>
        <v>12.816345104832976</v>
      </c>
      <c r="AX19" s="119">
        <f t="shared" si="4"/>
        <v>299.44</v>
      </c>
      <c r="AY19" s="120">
        <f t="shared" si="5"/>
        <v>167.43487179487178</v>
      </c>
      <c r="AZ19" s="121">
        <f t="shared" si="17"/>
        <v>132.00512820512822</v>
      </c>
    </row>
    <row r="20" spans="1:52" ht="13.5" thickBot="1" x14ac:dyDescent="0.25">
      <c r="A20" t="s">
        <v>46</v>
      </c>
      <c r="B20" t="s">
        <v>46</v>
      </c>
      <c r="C20" t="s">
        <v>47</v>
      </c>
      <c r="D20" t="s">
        <v>47</v>
      </c>
      <c r="E20" t="s">
        <v>42</v>
      </c>
      <c r="F20" s="59">
        <f t="shared" si="18"/>
        <v>46025</v>
      </c>
      <c r="G20" s="42" t="s">
        <v>41</v>
      </c>
      <c r="H20" s="43">
        <v>1025</v>
      </c>
      <c r="I20" s="44">
        <v>16</v>
      </c>
      <c r="J20" s="44">
        <v>4</v>
      </c>
      <c r="K20" s="44">
        <v>66895.08</v>
      </c>
      <c r="L20" s="44">
        <v>5208</v>
      </c>
      <c r="M20" s="45">
        <v>1733.07</v>
      </c>
      <c r="N20" s="47">
        <f t="shared" si="13"/>
        <v>1045</v>
      </c>
      <c r="O20" s="46">
        <f t="shared" si="14"/>
        <v>73836.150000000009</v>
      </c>
      <c r="P20" t="s">
        <v>49</v>
      </c>
      <c r="Q20" t="s">
        <v>49</v>
      </c>
      <c r="R20" t="s">
        <v>47</v>
      </c>
      <c r="S20" t="s">
        <v>47</v>
      </c>
      <c r="T20" t="s">
        <v>42</v>
      </c>
      <c r="U20" s="59">
        <f t="shared" si="19"/>
        <v>45661</v>
      </c>
      <c r="V20" s="42" t="s">
        <v>41</v>
      </c>
      <c r="W20" s="43">
        <v>1116</v>
      </c>
      <c r="X20" s="44">
        <v>31</v>
      </c>
      <c r="Y20" s="44">
        <v>3</v>
      </c>
      <c r="Z20" s="44">
        <v>74692.789999999994</v>
      </c>
      <c r="AA20" s="44">
        <v>7933.56</v>
      </c>
      <c r="AB20" s="45">
        <v>87.73</v>
      </c>
      <c r="AC20" s="47">
        <f t="shared" si="15"/>
        <v>1150</v>
      </c>
      <c r="AD20" s="46">
        <f t="shared" si="16"/>
        <v>82714.079999999987</v>
      </c>
      <c r="AE20" s="44">
        <f t="shared" si="0"/>
        <v>-91</v>
      </c>
      <c r="AF20" s="44">
        <f t="shared" si="0"/>
        <v>-15</v>
      </c>
      <c r="AG20" s="44">
        <f t="shared" si="0"/>
        <v>1</v>
      </c>
      <c r="AH20" s="44">
        <f t="shared" si="0"/>
        <v>-7797.7099999999919</v>
      </c>
      <c r="AI20" s="44">
        <f t="shared" si="0"/>
        <v>-2725.5600000000004</v>
      </c>
      <c r="AJ20" s="45">
        <f t="shared" si="0"/>
        <v>1645.34</v>
      </c>
      <c r="AK20" s="47">
        <f t="shared" si="0"/>
        <v>-105</v>
      </c>
      <c r="AL20" s="47">
        <f t="shared" si="0"/>
        <v>-8877.9299999999785</v>
      </c>
      <c r="AM20" s="56">
        <f t="shared" si="1"/>
        <v>-8.1541218637992838E-2</v>
      </c>
      <c r="AN20" s="56">
        <f t="shared" si="1"/>
        <v>-0.4838709677419355</v>
      </c>
      <c r="AO20" s="56">
        <f t="shared" si="1"/>
        <v>0.33333333333333331</v>
      </c>
      <c r="AP20" s="56">
        <f t="shared" si="1"/>
        <v>-0.10439709107130678</v>
      </c>
      <c r="AQ20" s="56">
        <f t="shared" si="1"/>
        <v>-0.34354816753134787</v>
      </c>
      <c r="AR20" s="57">
        <f t="shared" si="1"/>
        <v>18.754587940271286</v>
      </c>
      <c r="AS20" s="58">
        <f t="shared" si="1"/>
        <v>-9.1304347826086957E-2</v>
      </c>
      <c r="AT20" s="58">
        <f t="shared" si="1"/>
        <v>-0.10733275398819621</v>
      </c>
      <c r="AU20" s="122">
        <f t="shared" si="11"/>
        <v>65.263492682926838</v>
      </c>
      <c r="AV20" s="123">
        <f t="shared" si="2"/>
        <v>66.929023297491028</v>
      </c>
      <c r="AW20" s="124">
        <f t="shared" si="3"/>
        <v>-1.6655306145641902</v>
      </c>
      <c r="AX20" s="122">
        <f t="shared" si="4"/>
        <v>347.05349999999999</v>
      </c>
      <c r="AY20" s="123">
        <f t="shared" si="5"/>
        <v>235.92029411764705</v>
      </c>
      <c r="AZ20" s="124">
        <f t="shared" si="17"/>
        <v>111.13320588235294</v>
      </c>
    </row>
    <row r="21" spans="1:52" x14ac:dyDescent="0.2">
      <c r="A21" t="s">
        <v>46</v>
      </c>
      <c r="B21" t="s">
        <v>46</v>
      </c>
      <c r="C21" t="s">
        <v>47</v>
      </c>
      <c r="D21" t="s">
        <v>47</v>
      </c>
      <c r="E21" t="s">
        <v>43</v>
      </c>
      <c r="F21" s="4">
        <f t="shared" si="18"/>
        <v>46026</v>
      </c>
      <c r="G21" t="s">
        <v>35</v>
      </c>
      <c r="H21" s="28">
        <v>609</v>
      </c>
      <c r="I21" s="2">
        <v>12</v>
      </c>
      <c r="J21" s="2">
        <v>5</v>
      </c>
      <c r="K21" s="2">
        <v>40458.310000000005</v>
      </c>
      <c r="L21" s="2">
        <v>2878.6200000000003</v>
      </c>
      <c r="M21" s="29">
        <v>1128.21</v>
      </c>
      <c r="N21" s="31">
        <f t="shared" si="13"/>
        <v>626</v>
      </c>
      <c r="O21" s="30">
        <f t="shared" si="14"/>
        <v>44465.140000000007</v>
      </c>
      <c r="P21" t="s">
        <v>49</v>
      </c>
      <c r="Q21" t="s">
        <v>49</v>
      </c>
      <c r="R21" t="s">
        <v>47</v>
      </c>
      <c r="S21" t="s">
        <v>47</v>
      </c>
      <c r="T21" t="s">
        <v>43</v>
      </c>
      <c r="U21" s="4">
        <f t="shared" si="19"/>
        <v>45662</v>
      </c>
      <c r="V21" t="s">
        <v>35</v>
      </c>
      <c r="W21" s="28">
        <v>649</v>
      </c>
      <c r="X21" s="2">
        <v>14</v>
      </c>
      <c r="Y21" s="2">
        <v>6</v>
      </c>
      <c r="Z21" s="2">
        <v>40745.29</v>
      </c>
      <c r="AA21" s="2">
        <v>5850.1200000000008</v>
      </c>
      <c r="AB21" s="29">
        <v>911.62000000000012</v>
      </c>
      <c r="AC21" s="31">
        <f t="shared" si="15"/>
        <v>669</v>
      </c>
      <c r="AD21" s="30">
        <f t="shared" si="16"/>
        <v>47507.030000000006</v>
      </c>
      <c r="AE21" s="2">
        <f t="shared" si="0"/>
        <v>-40</v>
      </c>
      <c r="AF21" s="2">
        <f t="shared" si="0"/>
        <v>-2</v>
      </c>
      <c r="AG21" s="2">
        <f t="shared" si="0"/>
        <v>-1</v>
      </c>
      <c r="AH21" s="2">
        <f t="shared" si="0"/>
        <v>-286.97999999999593</v>
      </c>
      <c r="AI21" s="2">
        <f t="shared" si="0"/>
        <v>-2971.5000000000005</v>
      </c>
      <c r="AJ21" s="29">
        <f t="shared" si="0"/>
        <v>216.58999999999992</v>
      </c>
      <c r="AK21" s="31">
        <f t="shared" si="0"/>
        <v>-43</v>
      </c>
      <c r="AL21" s="31">
        <f t="shared" si="0"/>
        <v>-3041.8899999999994</v>
      </c>
      <c r="AM21" s="38">
        <f t="shared" si="1"/>
        <v>-6.1633281972265024E-2</v>
      </c>
      <c r="AN21" s="38">
        <f t="shared" si="1"/>
        <v>-0.14285714285714285</v>
      </c>
      <c r="AO21" s="38">
        <f t="shared" si="1"/>
        <v>-0.16666666666666666</v>
      </c>
      <c r="AP21" s="38">
        <f t="shared" si="1"/>
        <v>-7.043268068530029E-3</v>
      </c>
      <c r="AQ21" s="38">
        <f t="shared" si="1"/>
        <v>-0.50793829870156515</v>
      </c>
      <c r="AR21" s="39">
        <f t="shared" si="1"/>
        <v>0.23758803010026094</v>
      </c>
      <c r="AS21" s="40">
        <f t="shared" si="1"/>
        <v>-6.4275037369207769E-2</v>
      </c>
      <c r="AT21" s="40">
        <f t="shared" si="1"/>
        <v>-6.4030312987362059E-2</v>
      </c>
      <c r="AU21" s="119">
        <f t="shared" si="11"/>
        <v>66.434006568144511</v>
      </c>
      <c r="AV21" s="120">
        <f t="shared" si="2"/>
        <v>62.781648690292762</v>
      </c>
      <c r="AW21" s="121">
        <f t="shared" si="3"/>
        <v>3.6523578778517489</v>
      </c>
      <c r="AX21" s="119">
        <f t="shared" si="4"/>
        <v>235.6958823529412</v>
      </c>
      <c r="AY21" s="120">
        <f t="shared" si="5"/>
        <v>338.08700000000005</v>
      </c>
      <c r="AZ21" s="121">
        <f t="shared" si="17"/>
        <v>-102.39111764705885</v>
      </c>
    </row>
    <row r="22" spans="1:52" x14ac:dyDescent="0.2">
      <c r="A22" t="s">
        <v>46</v>
      </c>
      <c r="B22" t="s">
        <v>46</v>
      </c>
      <c r="C22" t="s">
        <v>47</v>
      </c>
      <c r="D22" t="s">
        <v>47</v>
      </c>
      <c r="E22" t="s">
        <v>43</v>
      </c>
      <c r="F22" s="4">
        <f t="shared" si="18"/>
        <v>46027</v>
      </c>
      <c r="G22" t="s">
        <v>36</v>
      </c>
      <c r="H22" s="28">
        <v>670</v>
      </c>
      <c r="I22" s="2">
        <v>31</v>
      </c>
      <c r="J22" s="2">
        <v>3</v>
      </c>
      <c r="K22" s="2">
        <v>44649.58</v>
      </c>
      <c r="L22" s="2">
        <v>10475.84</v>
      </c>
      <c r="M22" s="29">
        <v>36.569999999999993</v>
      </c>
      <c r="N22" s="31">
        <f t="shared" si="13"/>
        <v>704</v>
      </c>
      <c r="O22" s="30">
        <f t="shared" si="14"/>
        <v>55161.99</v>
      </c>
      <c r="P22" t="s">
        <v>49</v>
      </c>
      <c r="Q22" t="s">
        <v>49</v>
      </c>
      <c r="R22" t="s">
        <v>47</v>
      </c>
      <c r="S22" t="s">
        <v>47</v>
      </c>
      <c r="T22" t="s">
        <v>43</v>
      </c>
      <c r="U22" s="4">
        <f t="shared" si="19"/>
        <v>45663</v>
      </c>
      <c r="V22" t="s">
        <v>36</v>
      </c>
      <c r="W22" s="28">
        <v>788</v>
      </c>
      <c r="X22" s="2">
        <v>27</v>
      </c>
      <c r="Y22" s="2">
        <v>11</v>
      </c>
      <c r="Z22" s="2">
        <v>59910.77</v>
      </c>
      <c r="AA22" s="2">
        <v>10305.429999999998</v>
      </c>
      <c r="AB22" s="29">
        <v>4793.99</v>
      </c>
      <c r="AC22" s="31">
        <f t="shared" si="15"/>
        <v>826</v>
      </c>
      <c r="AD22" s="30">
        <f t="shared" si="16"/>
        <v>75010.19</v>
      </c>
      <c r="AE22" s="2">
        <f t="shared" si="0"/>
        <v>-118</v>
      </c>
      <c r="AF22" s="2">
        <f t="shared" si="0"/>
        <v>4</v>
      </c>
      <c r="AG22" s="2">
        <f t="shared" si="0"/>
        <v>-8</v>
      </c>
      <c r="AH22" s="2">
        <f t="shared" si="0"/>
        <v>-15261.189999999995</v>
      </c>
      <c r="AI22" s="2">
        <f t="shared" si="0"/>
        <v>170.41000000000167</v>
      </c>
      <c r="AJ22" s="29">
        <f t="shared" si="0"/>
        <v>-4757.42</v>
      </c>
      <c r="AK22" s="31">
        <f t="shared" si="0"/>
        <v>-122</v>
      </c>
      <c r="AL22" s="31">
        <f t="shared" si="0"/>
        <v>-19848.200000000004</v>
      </c>
      <c r="AM22" s="38">
        <f t="shared" si="1"/>
        <v>-0.14974619289340102</v>
      </c>
      <c r="AN22" s="38">
        <f t="shared" si="1"/>
        <v>0.14814814814814814</v>
      </c>
      <c r="AO22" s="38">
        <f t="shared" si="1"/>
        <v>-0.72727272727272729</v>
      </c>
      <c r="AP22" s="38">
        <f t="shared" si="1"/>
        <v>-0.25473199559945559</v>
      </c>
      <c r="AQ22" s="38">
        <f t="shared" si="1"/>
        <v>1.6535942702051415E-2</v>
      </c>
      <c r="AR22" s="39">
        <f t="shared" si="1"/>
        <v>-0.99237169873111963</v>
      </c>
      <c r="AS22" s="40">
        <f t="shared" si="1"/>
        <v>-0.14769975786924938</v>
      </c>
      <c r="AT22" s="40">
        <f t="shared" si="1"/>
        <v>-0.26460671543426306</v>
      </c>
      <c r="AU22" s="119">
        <f t="shared" si="11"/>
        <v>66.641164179104479</v>
      </c>
      <c r="AV22" s="120">
        <f t="shared" si="2"/>
        <v>76.028895939086297</v>
      </c>
      <c r="AW22" s="121">
        <f t="shared" si="3"/>
        <v>-9.3877317599818184</v>
      </c>
      <c r="AX22" s="119">
        <f t="shared" si="4"/>
        <v>309.1885294117647</v>
      </c>
      <c r="AY22" s="120">
        <f t="shared" si="5"/>
        <v>397.3531578947368</v>
      </c>
      <c r="AZ22" s="121">
        <f t="shared" si="17"/>
        <v>-88.164628482972091</v>
      </c>
    </row>
    <row r="23" spans="1:52" x14ac:dyDescent="0.2">
      <c r="A23" t="s">
        <v>46</v>
      </c>
      <c r="B23" t="s">
        <v>46</v>
      </c>
      <c r="C23" t="s">
        <v>47</v>
      </c>
      <c r="D23" t="s">
        <v>47</v>
      </c>
      <c r="E23" t="s">
        <v>43</v>
      </c>
      <c r="F23" s="4">
        <f t="shared" si="18"/>
        <v>46028</v>
      </c>
      <c r="G23" t="s">
        <v>37</v>
      </c>
      <c r="H23" s="28">
        <v>690</v>
      </c>
      <c r="I23" s="2">
        <v>35</v>
      </c>
      <c r="J23" s="2">
        <v>6</v>
      </c>
      <c r="K23" s="2">
        <v>50128.1</v>
      </c>
      <c r="L23" s="2">
        <v>8406.64</v>
      </c>
      <c r="M23" s="29">
        <v>903.29000000000008</v>
      </c>
      <c r="N23" s="31">
        <f t="shared" si="13"/>
        <v>731</v>
      </c>
      <c r="O23" s="30">
        <f t="shared" si="14"/>
        <v>59438.03</v>
      </c>
      <c r="P23" t="s">
        <v>49</v>
      </c>
      <c r="Q23" t="s">
        <v>49</v>
      </c>
      <c r="R23" t="s">
        <v>47</v>
      </c>
      <c r="S23" t="s">
        <v>47</v>
      </c>
      <c r="T23" t="s">
        <v>43</v>
      </c>
      <c r="U23" s="4">
        <f t="shared" si="19"/>
        <v>45664</v>
      </c>
      <c r="V23" t="s">
        <v>37</v>
      </c>
      <c r="W23" s="28">
        <v>552</v>
      </c>
      <c r="X23" s="2">
        <v>30</v>
      </c>
      <c r="Y23" s="2">
        <v>31</v>
      </c>
      <c r="Z23" s="2">
        <v>33355.83</v>
      </c>
      <c r="AA23" s="2">
        <v>7429.39</v>
      </c>
      <c r="AB23" s="29">
        <v>10397.49</v>
      </c>
      <c r="AC23" s="31">
        <f t="shared" si="15"/>
        <v>613</v>
      </c>
      <c r="AD23" s="30">
        <f t="shared" si="16"/>
        <v>51182.71</v>
      </c>
      <c r="AE23" s="2">
        <f t="shared" ref="AE23:AL54" si="20">+H23-W23</f>
        <v>138</v>
      </c>
      <c r="AF23" s="2">
        <f t="shared" si="20"/>
        <v>5</v>
      </c>
      <c r="AG23" s="2">
        <f t="shared" si="20"/>
        <v>-25</v>
      </c>
      <c r="AH23" s="2">
        <f t="shared" si="20"/>
        <v>16772.269999999997</v>
      </c>
      <c r="AI23" s="2">
        <f t="shared" si="20"/>
        <v>977.24999999999909</v>
      </c>
      <c r="AJ23" s="29">
        <f t="shared" si="20"/>
        <v>-9494.1999999999989</v>
      </c>
      <c r="AK23" s="31">
        <f t="shared" si="20"/>
        <v>118</v>
      </c>
      <c r="AL23" s="31">
        <f t="shared" si="20"/>
        <v>8255.32</v>
      </c>
      <c r="AM23" s="38">
        <f t="shared" ref="AM23:AT54" si="21">IFERROR(AE23/W23,"")</f>
        <v>0.25</v>
      </c>
      <c r="AN23" s="38">
        <f t="shared" si="21"/>
        <v>0.16666666666666666</v>
      </c>
      <c r="AO23" s="38">
        <f t="shared" si="21"/>
        <v>-0.80645161290322576</v>
      </c>
      <c r="AP23" s="38">
        <f t="shared" si="21"/>
        <v>0.50282874088277807</v>
      </c>
      <c r="AQ23" s="38">
        <f t="shared" si="21"/>
        <v>0.1315383900966296</v>
      </c>
      <c r="AR23" s="39">
        <f t="shared" si="21"/>
        <v>-0.9131242251735755</v>
      </c>
      <c r="AS23" s="40">
        <f t="shared" si="21"/>
        <v>0.19249592169657423</v>
      </c>
      <c r="AT23" s="40">
        <f t="shared" si="21"/>
        <v>0.16129118602746903</v>
      </c>
      <c r="AU23" s="119">
        <f t="shared" si="11"/>
        <v>72.649420289855072</v>
      </c>
      <c r="AV23" s="120">
        <f t="shared" si="2"/>
        <v>60.427228260869569</v>
      </c>
      <c r="AW23" s="121">
        <f t="shared" si="3"/>
        <v>12.222192028985503</v>
      </c>
      <c r="AX23" s="119">
        <f t="shared" si="4"/>
        <v>227.07146341463417</v>
      </c>
      <c r="AY23" s="120">
        <f t="shared" si="5"/>
        <v>292.24393442622954</v>
      </c>
      <c r="AZ23" s="121">
        <f t="shared" si="17"/>
        <v>-65.172471011595377</v>
      </c>
    </row>
    <row r="24" spans="1:52" x14ac:dyDescent="0.2">
      <c r="A24" t="s">
        <v>46</v>
      </c>
      <c r="B24" t="s">
        <v>46</v>
      </c>
      <c r="C24" t="s">
        <v>47</v>
      </c>
      <c r="D24" t="s">
        <v>47</v>
      </c>
      <c r="E24" t="s">
        <v>43</v>
      </c>
      <c r="F24" s="4">
        <f t="shared" si="18"/>
        <v>46029</v>
      </c>
      <c r="G24" t="s">
        <v>38</v>
      </c>
      <c r="H24" s="28">
        <v>821</v>
      </c>
      <c r="I24" s="2">
        <v>29</v>
      </c>
      <c r="J24" s="2">
        <v>8</v>
      </c>
      <c r="K24" s="2">
        <v>59353.61</v>
      </c>
      <c r="L24" s="2">
        <v>11108.470000000001</v>
      </c>
      <c r="M24" s="29">
        <v>44765.5</v>
      </c>
      <c r="N24" s="31">
        <f t="shared" si="13"/>
        <v>858</v>
      </c>
      <c r="O24" s="30">
        <f t="shared" si="14"/>
        <v>115227.58</v>
      </c>
      <c r="P24" t="s">
        <v>49</v>
      </c>
      <c r="Q24" t="s">
        <v>49</v>
      </c>
      <c r="R24" t="s">
        <v>47</v>
      </c>
      <c r="S24" t="s">
        <v>47</v>
      </c>
      <c r="T24" t="s">
        <v>43</v>
      </c>
      <c r="U24" s="4">
        <f t="shared" si="19"/>
        <v>45665</v>
      </c>
      <c r="V24" t="s">
        <v>38</v>
      </c>
      <c r="W24" s="28">
        <v>884</v>
      </c>
      <c r="X24" s="2">
        <v>32</v>
      </c>
      <c r="Y24" s="2">
        <v>46</v>
      </c>
      <c r="Z24" s="2">
        <v>60379.7</v>
      </c>
      <c r="AA24" s="2">
        <v>9656.56</v>
      </c>
      <c r="AB24" s="29">
        <v>9926.36</v>
      </c>
      <c r="AC24" s="31">
        <f t="shared" si="15"/>
        <v>962</v>
      </c>
      <c r="AD24" s="30">
        <f t="shared" si="16"/>
        <v>79962.62</v>
      </c>
      <c r="AE24" s="2">
        <f t="shared" si="20"/>
        <v>-63</v>
      </c>
      <c r="AF24" s="2">
        <f t="shared" si="20"/>
        <v>-3</v>
      </c>
      <c r="AG24" s="2">
        <f t="shared" si="20"/>
        <v>-38</v>
      </c>
      <c r="AH24" s="2">
        <f t="shared" si="20"/>
        <v>-1026.0899999999965</v>
      </c>
      <c r="AI24" s="2">
        <f t="shared" si="20"/>
        <v>1451.9100000000017</v>
      </c>
      <c r="AJ24" s="29">
        <f t="shared" si="20"/>
        <v>34839.14</v>
      </c>
      <c r="AK24" s="31">
        <f t="shared" si="20"/>
        <v>-104</v>
      </c>
      <c r="AL24" s="31">
        <f t="shared" si="20"/>
        <v>35264.960000000006</v>
      </c>
      <c r="AM24" s="38">
        <f t="shared" si="21"/>
        <v>-7.1266968325791852E-2</v>
      </c>
      <c r="AN24" s="38">
        <f t="shared" si="21"/>
        <v>-9.375E-2</v>
      </c>
      <c r="AO24" s="38">
        <f t="shared" si="21"/>
        <v>-0.82608695652173914</v>
      </c>
      <c r="AP24" s="38">
        <f t="shared" si="21"/>
        <v>-1.6993956578121399E-2</v>
      </c>
      <c r="AQ24" s="38">
        <f t="shared" si="21"/>
        <v>0.15035478472665231</v>
      </c>
      <c r="AR24" s="39">
        <f t="shared" si="21"/>
        <v>3.509759871695163</v>
      </c>
      <c r="AS24" s="40">
        <f t="shared" si="21"/>
        <v>-0.10810810810810811</v>
      </c>
      <c r="AT24" s="40">
        <f t="shared" si="21"/>
        <v>0.44101806569119434</v>
      </c>
      <c r="AU24" s="119">
        <f t="shared" si="11"/>
        <v>72.294287454323992</v>
      </c>
      <c r="AV24" s="120">
        <f t="shared" si="2"/>
        <v>68.302828054298644</v>
      </c>
      <c r="AW24" s="121">
        <f t="shared" si="3"/>
        <v>3.9914594000253487</v>
      </c>
      <c r="AX24" s="119">
        <f t="shared" si="4"/>
        <v>1510.1072972972972</v>
      </c>
      <c r="AY24" s="120">
        <f t="shared" si="5"/>
        <v>251.06307692307689</v>
      </c>
      <c r="AZ24" s="121">
        <f t="shared" si="17"/>
        <v>1259.0442203742205</v>
      </c>
    </row>
    <row r="25" spans="1:52" x14ac:dyDescent="0.2">
      <c r="A25" t="s">
        <v>46</v>
      </c>
      <c r="B25" t="s">
        <v>46</v>
      </c>
      <c r="C25" t="s">
        <v>47</v>
      </c>
      <c r="D25" t="s">
        <v>47</v>
      </c>
      <c r="E25" t="s">
        <v>43</v>
      </c>
      <c r="F25" s="4">
        <f t="shared" si="18"/>
        <v>46030</v>
      </c>
      <c r="G25" t="s">
        <v>39</v>
      </c>
      <c r="H25" s="28">
        <v>814</v>
      </c>
      <c r="I25" s="2">
        <v>39</v>
      </c>
      <c r="J25" s="2">
        <v>29</v>
      </c>
      <c r="K25" s="2">
        <v>55349.09</v>
      </c>
      <c r="L25" s="2">
        <v>9064.5300000000007</v>
      </c>
      <c r="M25" s="29">
        <v>22937.51</v>
      </c>
      <c r="N25" s="31">
        <f t="shared" si="13"/>
        <v>882</v>
      </c>
      <c r="O25" s="30">
        <f t="shared" si="14"/>
        <v>87351.12999999999</v>
      </c>
      <c r="P25" t="s">
        <v>49</v>
      </c>
      <c r="Q25" t="s">
        <v>49</v>
      </c>
      <c r="R25" t="s">
        <v>47</v>
      </c>
      <c r="S25" t="s">
        <v>47</v>
      </c>
      <c r="T25" t="s">
        <v>43</v>
      </c>
      <c r="U25" s="4">
        <f t="shared" si="19"/>
        <v>45666</v>
      </c>
      <c r="V25" t="s">
        <v>39</v>
      </c>
      <c r="W25" s="28">
        <v>870</v>
      </c>
      <c r="X25" s="2">
        <v>36</v>
      </c>
      <c r="Y25" s="2">
        <v>38</v>
      </c>
      <c r="Z25" s="2">
        <v>52821.869999999995</v>
      </c>
      <c r="AA25" s="2">
        <v>8950.02</v>
      </c>
      <c r="AB25" s="29">
        <v>5462.9400000000005</v>
      </c>
      <c r="AC25" s="31">
        <f t="shared" si="15"/>
        <v>944</v>
      </c>
      <c r="AD25" s="30">
        <f t="shared" si="16"/>
        <v>67234.83</v>
      </c>
      <c r="AE25" s="2">
        <f t="shared" si="20"/>
        <v>-56</v>
      </c>
      <c r="AF25" s="2">
        <f t="shared" si="20"/>
        <v>3</v>
      </c>
      <c r="AG25" s="2">
        <f t="shared" si="20"/>
        <v>-9</v>
      </c>
      <c r="AH25" s="2">
        <f t="shared" si="20"/>
        <v>2527.2200000000012</v>
      </c>
      <c r="AI25" s="2">
        <f t="shared" si="20"/>
        <v>114.51000000000022</v>
      </c>
      <c r="AJ25" s="29">
        <f t="shared" si="20"/>
        <v>17474.57</v>
      </c>
      <c r="AK25" s="31">
        <f t="shared" si="20"/>
        <v>-62</v>
      </c>
      <c r="AL25" s="31">
        <f t="shared" si="20"/>
        <v>20116.299999999988</v>
      </c>
      <c r="AM25" s="38">
        <f t="shared" si="21"/>
        <v>-6.4367816091954022E-2</v>
      </c>
      <c r="AN25" s="38">
        <f t="shared" si="21"/>
        <v>8.3333333333333329E-2</v>
      </c>
      <c r="AO25" s="38">
        <f t="shared" si="21"/>
        <v>-0.23684210526315788</v>
      </c>
      <c r="AP25" s="38">
        <f t="shared" si="21"/>
        <v>4.7844197867284922E-2</v>
      </c>
      <c r="AQ25" s="38">
        <f t="shared" si="21"/>
        <v>1.2794384817017192E-2</v>
      </c>
      <c r="AR25" s="39">
        <f t="shared" si="21"/>
        <v>3.1987482930436721</v>
      </c>
      <c r="AS25" s="40">
        <f t="shared" si="21"/>
        <v>-6.5677966101694921E-2</v>
      </c>
      <c r="AT25" s="40">
        <f t="shared" si="21"/>
        <v>0.29919462873632591</v>
      </c>
      <c r="AU25" s="119">
        <f t="shared" si="11"/>
        <v>67.996425061425057</v>
      </c>
      <c r="AV25" s="120">
        <f t="shared" si="2"/>
        <v>60.714793103448272</v>
      </c>
      <c r="AW25" s="121">
        <f t="shared" si="3"/>
        <v>7.281631957976785</v>
      </c>
      <c r="AX25" s="119">
        <f t="shared" si="4"/>
        <v>470.61823529411765</v>
      </c>
      <c r="AY25" s="120">
        <f t="shared" si="5"/>
        <v>194.76972972972973</v>
      </c>
      <c r="AZ25" s="121">
        <f t="shared" si="17"/>
        <v>275.84850556438789</v>
      </c>
    </row>
    <row r="26" spans="1:52" x14ac:dyDescent="0.2">
      <c r="A26" t="s">
        <v>46</v>
      </c>
      <c r="B26" t="s">
        <v>46</v>
      </c>
      <c r="C26" t="s">
        <v>47</v>
      </c>
      <c r="D26" t="s">
        <v>47</v>
      </c>
      <c r="E26" t="s">
        <v>43</v>
      </c>
      <c r="F26" s="4">
        <f t="shared" si="18"/>
        <v>46031</v>
      </c>
      <c r="G26" t="s">
        <v>40</v>
      </c>
      <c r="H26" s="28">
        <v>1178</v>
      </c>
      <c r="I26" s="2">
        <v>34</v>
      </c>
      <c r="J26" s="2">
        <v>13</v>
      </c>
      <c r="K26" s="2">
        <v>86247.2</v>
      </c>
      <c r="L26" s="2">
        <v>7942.77</v>
      </c>
      <c r="M26" s="29">
        <v>4487.16</v>
      </c>
      <c r="N26" s="31">
        <f t="shared" si="13"/>
        <v>1225</v>
      </c>
      <c r="O26" s="30">
        <f t="shared" si="14"/>
        <v>98677.13</v>
      </c>
      <c r="P26" t="s">
        <v>49</v>
      </c>
      <c r="Q26" t="s">
        <v>49</v>
      </c>
      <c r="R26" t="s">
        <v>47</v>
      </c>
      <c r="S26" t="s">
        <v>47</v>
      </c>
      <c r="T26" t="s">
        <v>43</v>
      </c>
      <c r="U26" s="4">
        <f t="shared" si="19"/>
        <v>45667</v>
      </c>
      <c r="V26" t="s">
        <v>40</v>
      </c>
      <c r="W26" s="28">
        <v>1545</v>
      </c>
      <c r="X26" s="2">
        <v>28</v>
      </c>
      <c r="Y26" s="2">
        <v>31</v>
      </c>
      <c r="Z26" s="2">
        <v>101547.51000000001</v>
      </c>
      <c r="AA26" s="2">
        <v>6371.93</v>
      </c>
      <c r="AB26" s="29">
        <v>4536.75</v>
      </c>
      <c r="AC26" s="31">
        <f t="shared" si="15"/>
        <v>1604</v>
      </c>
      <c r="AD26" s="30">
        <f t="shared" si="16"/>
        <v>112456.19</v>
      </c>
      <c r="AE26" s="2">
        <f t="shared" si="20"/>
        <v>-367</v>
      </c>
      <c r="AF26" s="2">
        <f t="shared" si="20"/>
        <v>6</v>
      </c>
      <c r="AG26" s="2">
        <f t="shared" si="20"/>
        <v>-18</v>
      </c>
      <c r="AH26" s="2">
        <f t="shared" si="20"/>
        <v>-15300.310000000012</v>
      </c>
      <c r="AI26" s="2">
        <f t="shared" si="20"/>
        <v>1570.8400000000001</v>
      </c>
      <c r="AJ26" s="29">
        <f t="shared" si="20"/>
        <v>-49.590000000000146</v>
      </c>
      <c r="AK26" s="31">
        <f t="shared" si="20"/>
        <v>-379</v>
      </c>
      <c r="AL26" s="31">
        <f t="shared" si="20"/>
        <v>-13779.059999999998</v>
      </c>
      <c r="AM26" s="38">
        <f t="shared" si="21"/>
        <v>-0.23754045307443367</v>
      </c>
      <c r="AN26" s="38">
        <f t="shared" si="21"/>
        <v>0.21428571428571427</v>
      </c>
      <c r="AO26" s="38">
        <f t="shared" si="21"/>
        <v>-0.58064516129032262</v>
      </c>
      <c r="AP26" s="38">
        <f t="shared" si="21"/>
        <v>-0.15067144433182075</v>
      </c>
      <c r="AQ26" s="38">
        <f t="shared" si="21"/>
        <v>0.24652499321241761</v>
      </c>
      <c r="AR26" s="39">
        <f t="shared" si="21"/>
        <v>-1.0930732352454984E-2</v>
      </c>
      <c r="AS26" s="40">
        <f t="shared" si="21"/>
        <v>-0.23628428927680797</v>
      </c>
      <c r="AT26" s="40">
        <f t="shared" si="21"/>
        <v>-0.12252824855617105</v>
      </c>
      <c r="AU26" s="119">
        <f t="shared" si="11"/>
        <v>73.214940577249578</v>
      </c>
      <c r="AV26" s="120">
        <f t="shared" si="2"/>
        <v>65.726543689320394</v>
      </c>
      <c r="AW26" s="121">
        <f t="shared" si="3"/>
        <v>7.4883968879291842</v>
      </c>
      <c r="AX26" s="119">
        <f t="shared" si="4"/>
        <v>264.46659574468083</v>
      </c>
      <c r="AY26" s="120">
        <f t="shared" si="5"/>
        <v>184.89288135593222</v>
      </c>
      <c r="AZ26" s="121">
        <f t="shared" si="17"/>
        <v>79.573714388748613</v>
      </c>
    </row>
    <row r="27" spans="1:52" ht="13.5" thickBot="1" x14ac:dyDescent="0.25">
      <c r="A27" t="s">
        <v>46</v>
      </c>
      <c r="B27" t="s">
        <v>46</v>
      </c>
      <c r="C27" t="s">
        <v>47</v>
      </c>
      <c r="D27" t="s">
        <v>47</v>
      </c>
      <c r="E27" t="s">
        <v>43</v>
      </c>
      <c r="F27" s="59">
        <f t="shared" si="18"/>
        <v>46032</v>
      </c>
      <c r="G27" s="42" t="s">
        <v>41</v>
      </c>
      <c r="H27" s="43">
        <v>1360</v>
      </c>
      <c r="I27" s="44">
        <v>15</v>
      </c>
      <c r="J27" s="44">
        <v>3</v>
      </c>
      <c r="K27" s="44">
        <v>95140.680000000008</v>
      </c>
      <c r="L27" s="44">
        <v>4420.13</v>
      </c>
      <c r="M27" s="45">
        <v>396.25</v>
      </c>
      <c r="N27" s="47">
        <f t="shared" si="13"/>
        <v>1378</v>
      </c>
      <c r="O27" s="46">
        <f t="shared" si="14"/>
        <v>99957.060000000012</v>
      </c>
      <c r="P27" t="s">
        <v>49</v>
      </c>
      <c r="Q27" t="s">
        <v>49</v>
      </c>
      <c r="R27" t="s">
        <v>47</v>
      </c>
      <c r="S27" t="s">
        <v>47</v>
      </c>
      <c r="T27" t="s">
        <v>43</v>
      </c>
      <c r="U27" s="59">
        <f t="shared" si="19"/>
        <v>45668</v>
      </c>
      <c r="V27" s="42" t="s">
        <v>41</v>
      </c>
      <c r="W27" s="43">
        <v>1364</v>
      </c>
      <c r="X27" s="44">
        <v>11</v>
      </c>
      <c r="Y27" s="44">
        <v>2</v>
      </c>
      <c r="Z27" s="44">
        <v>96731.97</v>
      </c>
      <c r="AA27" s="44">
        <v>2816.84</v>
      </c>
      <c r="AB27" s="45">
        <v>1303.19</v>
      </c>
      <c r="AC27" s="47">
        <f t="shared" si="15"/>
        <v>1377</v>
      </c>
      <c r="AD27" s="46">
        <f t="shared" si="16"/>
        <v>100852</v>
      </c>
      <c r="AE27" s="44">
        <f t="shared" si="20"/>
        <v>-4</v>
      </c>
      <c r="AF27" s="44">
        <f t="shared" si="20"/>
        <v>4</v>
      </c>
      <c r="AG27" s="44">
        <f t="shared" si="20"/>
        <v>1</v>
      </c>
      <c r="AH27" s="44">
        <f t="shared" si="20"/>
        <v>-1591.2899999999936</v>
      </c>
      <c r="AI27" s="44">
        <f t="shared" si="20"/>
        <v>1603.29</v>
      </c>
      <c r="AJ27" s="45">
        <f t="shared" si="20"/>
        <v>-906.94</v>
      </c>
      <c r="AK27" s="47">
        <f t="shared" si="20"/>
        <v>1</v>
      </c>
      <c r="AL27" s="47">
        <f t="shared" si="20"/>
        <v>-894.93999999998778</v>
      </c>
      <c r="AM27" s="56">
        <f t="shared" si="21"/>
        <v>-2.9325513196480938E-3</v>
      </c>
      <c r="AN27" s="56">
        <f t="shared" si="21"/>
        <v>0.36363636363636365</v>
      </c>
      <c r="AO27" s="56">
        <f t="shared" si="21"/>
        <v>0.5</v>
      </c>
      <c r="AP27" s="56">
        <f t="shared" si="21"/>
        <v>-1.6450507520936394E-2</v>
      </c>
      <c r="AQ27" s="56">
        <f t="shared" si="21"/>
        <v>0.56918035813180723</v>
      </c>
      <c r="AR27" s="57">
        <f t="shared" si="21"/>
        <v>-0.69593842801126471</v>
      </c>
      <c r="AS27" s="58">
        <f t="shared" si="21"/>
        <v>7.2621641249092229E-4</v>
      </c>
      <c r="AT27" s="58">
        <f t="shared" si="21"/>
        <v>-8.8737952643476361E-3</v>
      </c>
      <c r="AU27" s="122">
        <f t="shared" si="11"/>
        <v>69.956382352941176</v>
      </c>
      <c r="AV27" s="123">
        <f t="shared" si="2"/>
        <v>70.91786656891496</v>
      </c>
      <c r="AW27" s="124">
        <f t="shared" si="3"/>
        <v>-0.96148421597378331</v>
      </c>
      <c r="AX27" s="122">
        <f t="shared" si="4"/>
        <v>267.57666666666665</v>
      </c>
      <c r="AY27" s="123">
        <f t="shared" si="5"/>
        <v>316.92538461538464</v>
      </c>
      <c r="AZ27" s="124">
        <f t="shared" si="17"/>
        <v>-49.34871794871799</v>
      </c>
    </row>
    <row r="28" spans="1:52" x14ac:dyDescent="0.2">
      <c r="A28" t="s">
        <v>46</v>
      </c>
      <c r="B28" t="s">
        <v>46</v>
      </c>
      <c r="C28" t="s">
        <v>47</v>
      </c>
      <c r="D28" t="s">
        <v>47</v>
      </c>
      <c r="E28" t="s">
        <v>44</v>
      </c>
      <c r="F28" s="4">
        <f t="shared" si="18"/>
        <v>46033</v>
      </c>
      <c r="G28" t="s">
        <v>35</v>
      </c>
      <c r="H28" s="28">
        <v>686</v>
      </c>
      <c r="I28" s="2">
        <v>32</v>
      </c>
      <c r="J28" s="2">
        <v>1</v>
      </c>
      <c r="K28" s="2">
        <v>48909.649999999994</v>
      </c>
      <c r="L28" s="2">
        <v>6984.9</v>
      </c>
      <c r="M28" s="29">
        <v>863.04</v>
      </c>
      <c r="N28" s="31">
        <f t="shared" si="13"/>
        <v>719</v>
      </c>
      <c r="O28" s="30">
        <f t="shared" si="14"/>
        <v>56757.59</v>
      </c>
      <c r="P28" t="s">
        <v>49</v>
      </c>
      <c r="Q28" t="s">
        <v>49</v>
      </c>
      <c r="R28" t="s">
        <v>47</v>
      </c>
      <c r="S28" t="s">
        <v>47</v>
      </c>
      <c r="T28" t="s">
        <v>44</v>
      </c>
      <c r="U28" s="4">
        <f t="shared" si="19"/>
        <v>45669</v>
      </c>
      <c r="V28" t="s">
        <v>35</v>
      </c>
      <c r="W28" s="28">
        <v>722</v>
      </c>
      <c r="X28" s="2">
        <v>23</v>
      </c>
      <c r="Y28" s="2">
        <v>7</v>
      </c>
      <c r="Z28" s="2">
        <v>45200.68</v>
      </c>
      <c r="AA28" s="2">
        <v>5268.09</v>
      </c>
      <c r="AB28" s="29">
        <v>1851.42</v>
      </c>
      <c r="AC28" s="31">
        <f t="shared" si="15"/>
        <v>752</v>
      </c>
      <c r="AD28" s="30">
        <f t="shared" si="16"/>
        <v>52320.19</v>
      </c>
      <c r="AE28" s="2">
        <f t="shared" si="20"/>
        <v>-36</v>
      </c>
      <c r="AF28" s="2">
        <f t="shared" si="20"/>
        <v>9</v>
      </c>
      <c r="AG28" s="2">
        <f t="shared" si="20"/>
        <v>-6</v>
      </c>
      <c r="AH28" s="2">
        <f t="shared" si="20"/>
        <v>3708.9699999999939</v>
      </c>
      <c r="AI28" s="2">
        <f t="shared" si="20"/>
        <v>1716.8099999999995</v>
      </c>
      <c r="AJ28" s="29">
        <f t="shared" si="20"/>
        <v>-988.38000000000011</v>
      </c>
      <c r="AK28" s="31">
        <f t="shared" si="20"/>
        <v>-33</v>
      </c>
      <c r="AL28" s="31">
        <f t="shared" si="20"/>
        <v>4437.3999999999942</v>
      </c>
      <c r="AM28" s="38">
        <f t="shared" si="21"/>
        <v>-4.9861495844875349E-2</v>
      </c>
      <c r="AN28" s="38">
        <f t="shared" si="21"/>
        <v>0.39130434782608697</v>
      </c>
      <c r="AO28" s="38">
        <f t="shared" si="21"/>
        <v>-0.8571428571428571</v>
      </c>
      <c r="AP28" s="38">
        <f t="shared" si="21"/>
        <v>8.2055623941940561E-2</v>
      </c>
      <c r="AQ28" s="38">
        <f t="shared" si="21"/>
        <v>0.32588850987739376</v>
      </c>
      <c r="AR28" s="39">
        <f t="shared" si="21"/>
        <v>-0.53384969374858215</v>
      </c>
      <c r="AS28" s="40">
        <f t="shared" si="21"/>
        <v>-4.3882978723404256E-2</v>
      </c>
      <c r="AT28" s="40">
        <f t="shared" si="21"/>
        <v>8.4812383135458677E-2</v>
      </c>
      <c r="AU28" s="119">
        <f t="shared" si="11"/>
        <v>71.296865889212825</v>
      </c>
      <c r="AV28" s="120">
        <f t="shared" si="2"/>
        <v>62.60481994459834</v>
      </c>
      <c r="AW28" s="121">
        <f t="shared" si="3"/>
        <v>8.6920459446144847</v>
      </c>
      <c r="AX28" s="119">
        <f t="shared" si="4"/>
        <v>237.81636363636363</v>
      </c>
      <c r="AY28" s="120">
        <f t="shared" si="5"/>
        <v>237.31700000000001</v>
      </c>
      <c r="AZ28" s="121">
        <f t="shared" si="17"/>
        <v>0.49936363636362557</v>
      </c>
    </row>
    <row r="29" spans="1:52" x14ac:dyDescent="0.2">
      <c r="A29" t="s">
        <v>46</v>
      </c>
      <c r="B29" t="s">
        <v>46</v>
      </c>
      <c r="C29" t="s">
        <v>47</v>
      </c>
      <c r="D29" t="s">
        <v>47</v>
      </c>
      <c r="E29" t="s">
        <v>44</v>
      </c>
      <c r="F29" s="4">
        <f t="shared" si="18"/>
        <v>46034</v>
      </c>
      <c r="G29" t="s">
        <v>36</v>
      </c>
      <c r="H29" s="28">
        <v>704</v>
      </c>
      <c r="I29" s="2">
        <v>35</v>
      </c>
      <c r="J29" s="2">
        <v>14</v>
      </c>
      <c r="K29" s="2">
        <v>53287.14</v>
      </c>
      <c r="L29" s="2">
        <v>8618.9800000000014</v>
      </c>
      <c r="M29" s="29">
        <v>5916.8900000000012</v>
      </c>
      <c r="N29" s="31">
        <f t="shared" si="13"/>
        <v>753</v>
      </c>
      <c r="O29" s="30">
        <f t="shared" si="14"/>
        <v>67823.010000000009</v>
      </c>
      <c r="P29" t="s">
        <v>49</v>
      </c>
      <c r="Q29" t="s">
        <v>49</v>
      </c>
      <c r="R29" t="s">
        <v>47</v>
      </c>
      <c r="S29" t="s">
        <v>47</v>
      </c>
      <c r="T29" t="s">
        <v>44</v>
      </c>
      <c r="U29" s="4">
        <f t="shared" si="19"/>
        <v>45670</v>
      </c>
      <c r="V29" t="s">
        <v>36</v>
      </c>
      <c r="W29" s="28">
        <v>756</v>
      </c>
      <c r="X29" s="2">
        <v>25</v>
      </c>
      <c r="Y29" s="2">
        <v>36</v>
      </c>
      <c r="Z29" s="2">
        <v>52442.8</v>
      </c>
      <c r="AA29" s="2">
        <v>8116.84</v>
      </c>
      <c r="AB29" s="29">
        <v>4649.88</v>
      </c>
      <c r="AC29" s="31">
        <f t="shared" si="15"/>
        <v>817</v>
      </c>
      <c r="AD29" s="30">
        <f t="shared" si="16"/>
        <v>65209.52</v>
      </c>
      <c r="AE29" s="2">
        <f t="shared" si="20"/>
        <v>-52</v>
      </c>
      <c r="AF29" s="2">
        <f t="shared" si="20"/>
        <v>10</v>
      </c>
      <c r="AG29" s="2">
        <f t="shared" si="20"/>
        <v>-22</v>
      </c>
      <c r="AH29" s="2">
        <f t="shared" si="20"/>
        <v>844.33999999999651</v>
      </c>
      <c r="AI29" s="2">
        <f t="shared" si="20"/>
        <v>502.14000000000124</v>
      </c>
      <c r="AJ29" s="29">
        <f t="shared" si="20"/>
        <v>1267.0100000000011</v>
      </c>
      <c r="AK29" s="31">
        <f t="shared" si="20"/>
        <v>-64</v>
      </c>
      <c r="AL29" s="31">
        <f t="shared" si="20"/>
        <v>2613.4900000000125</v>
      </c>
      <c r="AM29" s="38">
        <f t="shared" si="21"/>
        <v>-6.8783068783068779E-2</v>
      </c>
      <c r="AN29" s="38">
        <f t="shared" si="21"/>
        <v>0.4</v>
      </c>
      <c r="AO29" s="38">
        <f t="shared" si="21"/>
        <v>-0.61111111111111116</v>
      </c>
      <c r="AP29" s="38">
        <f t="shared" si="21"/>
        <v>1.6100208226868064E-2</v>
      </c>
      <c r="AQ29" s="38">
        <f t="shared" si="21"/>
        <v>6.1863976621443967E-2</v>
      </c>
      <c r="AR29" s="39">
        <f t="shared" si="21"/>
        <v>0.27248230061851081</v>
      </c>
      <c r="AS29" s="40">
        <f t="shared" si="21"/>
        <v>-7.8335373317013457E-2</v>
      </c>
      <c r="AT29" s="40">
        <f t="shared" si="21"/>
        <v>4.0078350523052655E-2</v>
      </c>
      <c r="AU29" s="119">
        <f t="shared" si="11"/>
        <v>75.69196022727273</v>
      </c>
      <c r="AV29" s="120">
        <f t="shared" si="2"/>
        <v>69.368783068783074</v>
      </c>
      <c r="AW29" s="121">
        <f t="shared" si="3"/>
        <v>6.3231771584896563</v>
      </c>
      <c r="AX29" s="119">
        <f t="shared" si="4"/>
        <v>296.65040816326535</v>
      </c>
      <c r="AY29" s="120">
        <f t="shared" si="5"/>
        <v>209.29049180327871</v>
      </c>
      <c r="AZ29" s="121">
        <f t="shared" si="17"/>
        <v>87.359916359986642</v>
      </c>
    </row>
    <row r="30" spans="1:52" x14ac:dyDescent="0.2">
      <c r="A30" t="s">
        <v>46</v>
      </c>
      <c r="B30" t="s">
        <v>46</v>
      </c>
      <c r="C30" t="s">
        <v>47</v>
      </c>
      <c r="D30" t="s">
        <v>47</v>
      </c>
      <c r="E30" t="s">
        <v>44</v>
      </c>
      <c r="F30" s="4">
        <f t="shared" si="18"/>
        <v>46035</v>
      </c>
      <c r="G30" t="s">
        <v>37</v>
      </c>
      <c r="H30" s="28">
        <v>792</v>
      </c>
      <c r="I30" s="2">
        <v>30</v>
      </c>
      <c r="J30" s="2">
        <v>16</v>
      </c>
      <c r="K30" s="2">
        <v>58520.46</v>
      </c>
      <c r="L30" s="2">
        <v>7332.24</v>
      </c>
      <c r="M30" s="29">
        <v>13750.57</v>
      </c>
      <c r="N30" s="31">
        <f t="shared" si="13"/>
        <v>838</v>
      </c>
      <c r="O30" s="30">
        <f t="shared" si="14"/>
        <v>79603.26999999999</v>
      </c>
      <c r="P30" t="s">
        <v>49</v>
      </c>
      <c r="Q30" t="s">
        <v>49</v>
      </c>
      <c r="R30" t="s">
        <v>47</v>
      </c>
      <c r="S30" t="s">
        <v>47</v>
      </c>
      <c r="T30" t="s">
        <v>44</v>
      </c>
      <c r="U30" s="4">
        <f t="shared" si="19"/>
        <v>45671</v>
      </c>
      <c r="V30" t="s">
        <v>37</v>
      </c>
      <c r="W30" s="28">
        <v>825</v>
      </c>
      <c r="X30" s="2">
        <v>44</v>
      </c>
      <c r="Y30" s="2">
        <v>23</v>
      </c>
      <c r="Z30" s="2">
        <v>55255.58</v>
      </c>
      <c r="AA30" s="2">
        <v>10141.39</v>
      </c>
      <c r="AB30" s="29">
        <v>3673.37</v>
      </c>
      <c r="AC30" s="31">
        <f t="shared" si="15"/>
        <v>892</v>
      </c>
      <c r="AD30" s="30">
        <f t="shared" si="16"/>
        <v>69070.34</v>
      </c>
      <c r="AE30" s="2">
        <f t="shared" si="20"/>
        <v>-33</v>
      </c>
      <c r="AF30" s="2">
        <f t="shared" si="20"/>
        <v>-14</v>
      </c>
      <c r="AG30" s="2">
        <f t="shared" si="20"/>
        <v>-7</v>
      </c>
      <c r="AH30" s="2">
        <f t="shared" si="20"/>
        <v>3264.8799999999974</v>
      </c>
      <c r="AI30" s="2">
        <f t="shared" si="20"/>
        <v>-2809.1499999999996</v>
      </c>
      <c r="AJ30" s="29">
        <f t="shared" si="20"/>
        <v>10077.200000000001</v>
      </c>
      <c r="AK30" s="31">
        <f t="shared" si="20"/>
        <v>-54</v>
      </c>
      <c r="AL30" s="31">
        <f t="shared" si="20"/>
        <v>10532.929999999993</v>
      </c>
      <c r="AM30" s="38">
        <f t="shared" si="21"/>
        <v>-0.04</v>
      </c>
      <c r="AN30" s="38">
        <f t="shared" si="21"/>
        <v>-0.31818181818181818</v>
      </c>
      <c r="AO30" s="38">
        <f t="shared" si="21"/>
        <v>-0.30434782608695654</v>
      </c>
      <c r="AP30" s="38">
        <f t="shared" si="21"/>
        <v>5.9086883170894187E-2</v>
      </c>
      <c r="AQ30" s="38">
        <f t="shared" si="21"/>
        <v>-0.27699851795463931</v>
      </c>
      <c r="AR30" s="39">
        <f t="shared" si="21"/>
        <v>2.7433119996079895</v>
      </c>
      <c r="AS30" s="40">
        <f t="shared" si="21"/>
        <v>-6.0538116591928252E-2</v>
      </c>
      <c r="AT30" s="40">
        <f t="shared" si="21"/>
        <v>0.1524957022073439</v>
      </c>
      <c r="AU30" s="119">
        <f t="shared" si="11"/>
        <v>73.889469696969698</v>
      </c>
      <c r="AV30" s="120">
        <f t="shared" si="2"/>
        <v>66.976460606060613</v>
      </c>
      <c r="AW30" s="121">
        <f t="shared" si="3"/>
        <v>6.9130090909090853</v>
      </c>
      <c r="AX30" s="119">
        <f t="shared" si="4"/>
        <v>458.32195652173908</v>
      </c>
      <c r="AY30" s="120">
        <f t="shared" si="5"/>
        <v>206.19044776119401</v>
      </c>
      <c r="AZ30" s="121">
        <f t="shared" si="17"/>
        <v>252.13150876054507</v>
      </c>
    </row>
    <row r="31" spans="1:52" x14ac:dyDescent="0.2">
      <c r="A31" t="s">
        <v>46</v>
      </c>
      <c r="B31" t="s">
        <v>46</v>
      </c>
      <c r="C31" t="s">
        <v>47</v>
      </c>
      <c r="D31" t="s">
        <v>47</v>
      </c>
      <c r="E31" t="s">
        <v>44</v>
      </c>
      <c r="F31" s="4">
        <f t="shared" si="18"/>
        <v>46036</v>
      </c>
      <c r="G31" t="s">
        <v>38</v>
      </c>
      <c r="H31" s="28">
        <v>778</v>
      </c>
      <c r="I31" s="2">
        <v>30</v>
      </c>
      <c r="J31" s="2">
        <v>24</v>
      </c>
      <c r="K31" s="2">
        <v>61934.869999999995</v>
      </c>
      <c r="L31" s="2">
        <v>9319.83</v>
      </c>
      <c r="M31" s="29">
        <v>5988.8999999999987</v>
      </c>
      <c r="N31" s="31">
        <f t="shared" si="13"/>
        <v>832</v>
      </c>
      <c r="O31" s="30">
        <f t="shared" si="14"/>
        <v>77243.599999999991</v>
      </c>
      <c r="P31" t="s">
        <v>49</v>
      </c>
      <c r="Q31" t="s">
        <v>49</v>
      </c>
      <c r="R31" t="s">
        <v>47</v>
      </c>
      <c r="S31" t="s">
        <v>47</v>
      </c>
      <c r="T31" t="s">
        <v>44</v>
      </c>
      <c r="U31" s="4">
        <f t="shared" si="19"/>
        <v>45672</v>
      </c>
      <c r="V31" t="s">
        <v>38</v>
      </c>
      <c r="W31" s="28">
        <v>899</v>
      </c>
      <c r="X31" s="2">
        <v>58</v>
      </c>
      <c r="Y31" s="2">
        <v>18</v>
      </c>
      <c r="Z31" s="2">
        <v>67675.94</v>
      </c>
      <c r="AA31" s="2">
        <v>12549.289999999999</v>
      </c>
      <c r="AB31" s="29">
        <v>2233.09</v>
      </c>
      <c r="AC31" s="31">
        <f t="shared" si="15"/>
        <v>975</v>
      </c>
      <c r="AD31" s="30">
        <f t="shared" si="16"/>
        <v>82458.319999999992</v>
      </c>
      <c r="AE31" s="2">
        <f t="shared" si="20"/>
        <v>-121</v>
      </c>
      <c r="AF31" s="2">
        <f t="shared" si="20"/>
        <v>-28</v>
      </c>
      <c r="AG31" s="2">
        <f t="shared" si="20"/>
        <v>6</v>
      </c>
      <c r="AH31" s="2">
        <f t="shared" si="20"/>
        <v>-5741.070000000007</v>
      </c>
      <c r="AI31" s="2">
        <f t="shared" si="20"/>
        <v>-3229.4599999999991</v>
      </c>
      <c r="AJ31" s="29">
        <f t="shared" si="20"/>
        <v>3755.8099999999986</v>
      </c>
      <c r="AK31" s="31">
        <f t="shared" si="20"/>
        <v>-143</v>
      </c>
      <c r="AL31" s="31">
        <f t="shared" si="20"/>
        <v>-5214.7200000000012</v>
      </c>
      <c r="AM31" s="38">
        <f t="shared" si="21"/>
        <v>-0.13459399332591768</v>
      </c>
      <c r="AN31" s="38">
        <f t="shared" si="21"/>
        <v>-0.48275862068965519</v>
      </c>
      <c r="AO31" s="38">
        <f t="shared" si="21"/>
        <v>0.33333333333333331</v>
      </c>
      <c r="AP31" s="38">
        <f t="shared" si="21"/>
        <v>-8.4831773300821631E-2</v>
      </c>
      <c r="AQ31" s="38">
        <f t="shared" si="21"/>
        <v>-0.25734204883304151</v>
      </c>
      <c r="AR31" s="39">
        <f t="shared" si="21"/>
        <v>1.6818892207658438</v>
      </c>
      <c r="AS31" s="40">
        <f t="shared" si="21"/>
        <v>-0.14666666666666667</v>
      </c>
      <c r="AT31" s="40">
        <f t="shared" si="21"/>
        <v>-6.3240677229417258E-2</v>
      </c>
      <c r="AU31" s="119">
        <f t="shared" si="11"/>
        <v>79.607802056555258</v>
      </c>
      <c r="AV31" s="120">
        <f t="shared" si="2"/>
        <v>75.279132369299219</v>
      </c>
      <c r="AW31" s="121">
        <f t="shared" si="3"/>
        <v>4.3286696872560384</v>
      </c>
      <c r="AX31" s="119">
        <f t="shared" si="4"/>
        <v>283.495</v>
      </c>
      <c r="AY31" s="120">
        <f t="shared" si="5"/>
        <v>194.505</v>
      </c>
      <c r="AZ31" s="121">
        <f t="shared" si="17"/>
        <v>88.990000000000009</v>
      </c>
    </row>
    <row r="32" spans="1:52" x14ac:dyDescent="0.2">
      <c r="A32" t="s">
        <v>46</v>
      </c>
      <c r="B32" t="s">
        <v>46</v>
      </c>
      <c r="C32" t="s">
        <v>47</v>
      </c>
      <c r="D32" t="s">
        <v>47</v>
      </c>
      <c r="E32" t="s">
        <v>44</v>
      </c>
      <c r="F32" s="4">
        <f t="shared" si="18"/>
        <v>46037</v>
      </c>
      <c r="G32" t="s">
        <v>39</v>
      </c>
      <c r="H32" s="28">
        <v>977</v>
      </c>
      <c r="I32" s="2">
        <v>47</v>
      </c>
      <c r="J32" s="2">
        <v>32</v>
      </c>
      <c r="K32" s="2">
        <v>71705.87999999999</v>
      </c>
      <c r="L32" s="2">
        <v>12725.61</v>
      </c>
      <c r="M32" s="29">
        <v>6810.49</v>
      </c>
      <c r="N32" s="31">
        <f t="shared" si="13"/>
        <v>1056</v>
      </c>
      <c r="O32" s="30">
        <f t="shared" si="14"/>
        <v>91241.98</v>
      </c>
      <c r="P32" t="s">
        <v>49</v>
      </c>
      <c r="Q32" t="s">
        <v>49</v>
      </c>
      <c r="R32" t="s">
        <v>47</v>
      </c>
      <c r="S32" t="s">
        <v>47</v>
      </c>
      <c r="T32" t="s">
        <v>44</v>
      </c>
      <c r="U32" s="4">
        <f t="shared" si="19"/>
        <v>45673</v>
      </c>
      <c r="V32" t="s">
        <v>39</v>
      </c>
      <c r="W32" s="28">
        <v>1251</v>
      </c>
      <c r="X32" s="2">
        <v>45</v>
      </c>
      <c r="Y32" s="2">
        <v>10</v>
      </c>
      <c r="Z32" s="2">
        <v>94327.5</v>
      </c>
      <c r="AA32" s="2">
        <v>11491.13</v>
      </c>
      <c r="AB32" s="29">
        <v>1256.73</v>
      </c>
      <c r="AC32" s="31">
        <f t="shared" si="15"/>
        <v>1306</v>
      </c>
      <c r="AD32" s="30">
        <f t="shared" si="16"/>
        <v>107075.36</v>
      </c>
      <c r="AE32" s="2">
        <f t="shared" si="20"/>
        <v>-274</v>
      </c>
      <c r="AF32" s="2">
        <f t="shared" si="20"/>
        <v>2</v>
      </c>
      <c r="AG32" s="2">
        <f t="shared" si="20"/>
        <v>22</v>
      </c>
      <c r="AH32" s="2">
        <f t="shared" si="20"/>
        <v>-22621.62000000001</v>
      </c>
      <c r="AI32" s="2">
        <f t="shared" si="20"/>
        <v>1234.4800000000014</v>
      </c>
      <c r="AJ32" s="29">
        <f t="shared" si="20"/>
        <v>5553.76</v>
      </c>
      <c r="AK32" s="31">
        <f t="shared" si="20"/>
        <v>-250</v>
      </c>
      <c r="AL32" s="31">
        <f t="shared" si="20"/>
        <v>-15833.380000000005</v>
      </c>
      <c r="AM32" s="38">
        <f t="shared" si="21"/>
        <v>-0.2190247801758593</v>
      </c>
      <c r="AN32" s="38">
        <f t="shared" si="21"/>
        <v>4.4444444444444446E-2</v>
      </c>
      <c r="AO32" s="38">
        <f t="shared" si="21"/>
        <v>2.2000000000000002</v>
      </c>
      <c r="AP32" s="38">
        <f t="shared" si="21"/>
        <v>-0.23981998886856973</v>
      </c>
      <c r="AQ32" s="38">
        <f t="shared" si="21"/>
        <v>0.10742894737071128</v>
      </c>
      <c r="AR32" s="39">
        <f t="shared" si="21"/>
        <v>4.4192149467268225</v>
      </c>
      <c r="AS32" s="40">
        <f t="shared" si="21"/>
        <v>-0.19142419601837674</v>
      </c>
      <c r="AT32" s="40">
        <f t="shared" si="21"/>
        <v>-0.14787136835215875</v>
      </c>
      <c r="AU32" s="119">
        <f t="shared" si="11"/>
        <v>73.393940634595694</v>
      </c>
      <c r="AV32" s="120">
        <f t="shared" si="2"/>
        <v>75.401678657074342</v>
      </c>
      <c r="AW32" s="121">
        <f t="shared" si="3"/>
        <v>-2.0077380224786481</v>
      </c>
      <c r="AX32" s="119">
        <f t="shared" si="4"/>
        <v>247.29240506329111</v>
      </c>
      <c r="AY32" s="120">
        <f t="shared" si="5"/>
        <v>231.77927272727271</v>
      </c>
      <c r="AZ32" s="121">
        <f t="shared" si="17"/>
        <v>15.513132336018401</v>
      </c>
    </row>
    <row r="33" spans="1:52" x14ac:dyDescent="0.2">
      <c r="A33" t="s">
        <v>46</v>
      </c>
      <c r="B33" t="s">
        <v>46</v>
      </c>
      <c r="C33" t="s">
        <v>47</v>
      </c>
      <c r="D33" t="s">
        <v>47</v>
      </c>
      <c r="E33" t="s">
        <v>44</v>
      </c>
      <c r="F33" s="4">
        <f t="shared" si="18"/>
        <v>46038</v>
      </c>
      <c r="G33" t="s">
        <v>40</v>
      </c>
      <c r="H33" s="28">
        <v>1534</v>
      </c>
      <c r="I33" s="2">
        <v>41</v>
      </c>
      <c r="J33" s="2">
        <v>30</v>
      </c>
      <c r="K33" s="2">
        <v>117164.54</v>
      </c>
      <c r="L33" s="2">
        <v>14620.2</v>
      </c>
      <c r="M33" s="29">
        <v>15141.289999999999</v>
      </c>
      <c r="N33" s="31">
        <f t="shared" si="13"/>
        <v>1605</v>
      </c>
      <c r="O33" s="30">
        <f t="shared" si="14"/>
        <v>146926.03</v>
      </c>
      <c r="P33" t="s">
        <v>49</v>
      </c>
      <c r="Q33" t="s">
        <v>49</v>
      </c>
      <c r="R33" t="s">
        <v>47</v>
      </c>
      <c r="S33" t="s">
        <v>47</v>
      </c>
      <c r="T33" t="s">
        <v>44</v>
      </c>
      <c r="U33" s="4">
        <f t="shared" si="19"/>
        <v>45674</v>
      </c>
      <c r="V33" t="s">
        <v>40</v>
      </c>
      <c r="W33" s="28">
        <v>1898</v>
      </c>
      <c r="X33" s="2">
        <v>34</v>
      </c>
      <c r="Y33" s="2">
        <v>17</v>
      </c>
      <c r="Z33" s="2">
        <v>139753.60999999999</v>
      </c>
      <c r="AA33" s="2">
        <v>8645.2000000000007</v>
      </c>
      <c r="AB33" s="29">
        <v>2601.7399999999998</v>
      </c>
      <c r="AC33" s="31">
        <f t="shared" si="15"/>
        <v>1949</v>
      </c>
      <c r="AD33" s="30">
        <f t="shared" si="16"/>
        <v>151000.54999999999</v>
      </c>
      <c r="AE33" s="2">
        <f t="shared" si="20"/>
        <v>-364</v>
      </c>
      <c r="AF33" s="2">
        <f t="shared" si="20"/>
        <v>7</v>
      </c>
      <c r="AG33" s="2">
        <f t="shared" si="20"/>
        <v>13</v>
      </c>
      <c r="AH33" s="2">
        <f t="shared" si="20"/>
        <v>-22589.069999999992</v>
      </c>
      <c r="AI33" s="2">
        <f t="shared" si="20"/>
        <v>5975</v>
      </c>
      <c r="AJ33" s="29">
        <f t="shared" si="20"/>
        <v>12539.55</v>
      </c>
      <c r="AK33" s="31">
        <f t="shared" si="20"/>
        <v>-344</v>
      </c>
      <c r="AL33" s="31">
        <f t="shared" si="20"/>
        <v>-4074.5199999999895</v>
      </c>
      <c r="AM33" s="38">
        <f t="shared" si="21"/>
        <v>-0.19178082191780821</v>
      </c>
      <c r="AN33" s="38">
        <f t="shared" si="21"/>
        <v>0.20588235294117646</v>
      </c>
      <c r="AO33" s="38">
        <f t="shared" si="21"/>
        <v>0.76470588235294112</v>
      </c>
      <c r="AP33" s="38">
        <f t="shared" si="21"/>
        <v>-0.1616349659947961</v>
      </c>
      <c r="AQ33" s="38">
        <f t="shared" si="21"/>
        <v>0.69113496506732053</v>
      </c>
      <c r="AR33" s="39">
        <f t="shared" si="21"/>
        <v>4.819678369091454</v>
      </c>
      <c r="AS33" s="40">
        <f t="shared" si="21"/>
        <v>-0.17650076962544894</v>
      </c>
      <c r="AT33" s="40">
        <f t="shared" si="21"/>
        <v>-2.6983477874749397E-2</v>
      </c>
      <c r="AU33" s="119">
        <f t="shared" si="11"/>
        <v>76.378448500651885</v>
      </c>
      <c r="AV33" s="120">
        <f t="shared" si="2"/>
        <v>73.632038988408837</v>
      </c>
      <c r="AW33" s="121">
        <f t="shared" si="3"/>
        <v>2.7464095122430479</v>
      </c>
      <c r="AX33" s="119">
        <f t="shared" si="4"/>
        <v>419.1759154929577</v>
      </c>
      <c r="AY33" s="120">
        <f t="shared" si="5"/>
        <v>220.52823529411765</v>
      </c>
      <c r="AZ33" s="121">
        <f t="shared" si="17"/>
        <v>198.64768019884005</v>
      </c>
    </row>
    <row r="34" spans="1:52" ht="13.5" thickBot="1" x14ac:dyDescent="0.25">
      <c r="A34" t="s">
        <v>46</v>
      </c>
      <c r="B34" t="s">
        <v>46</v>
      </c>
      <c r="C34" t="s">
        <v>47</v>
      </c>
      <c r="D34" t="s">
        <v>47</v>
      </c>
      <c r="E34" t="s">
        <v>44</v>
      </c>
      <c r="F34" s="59">
        <f t="shared" si="18"/>
        <v>46039</v>
      </c>
      <c r="G34" s="42" t="s">
        <v>41</v>
      </c>
      <c r="H34" s="43">
        <v>1251</v>
      </c>
      <c r="I34" s="44">
        <v>19</v>
      </c>
      <c r="J34" s="44">
        <v>3</v>
      </c>
      <c r="K34" s="44">
        <v>93940.930000000008</v>
      </c>
      <c r="L34" s="44">
        <v>6420.9</v>
      </c>
      <c r="M34" s="45">
        <v>2317.2799999999997</v>
      </c>
      <c r="N34" s="47">
        <f t="shared" si="13"/>
        <v>1273</v>
      </c>
      <c r="O34" s="46">
        <f t="shared" si="14"/>
        <v>102679.11</v>
      </c>
      <c r="P34" t="s">
        <v>49</v>
      </c>
      <c r="Q34" t="s">
        <v>49</v>
      </c>
      <c r="R34" t="s">
        <v>47</v>
      </c>
      <c r="S34" t="s">
        <v>47</v>
      </c>
      <c r="T34" t="s">
        <v>44</v>
      </c>
      <c r="U34" s="59">
        <f t="shared" si="19"/>
        <v>45675</v>
      </c>
      <c r="V34" s="42" t="s">
        <v>41</v>
      </c>
      <c r="W34" s="43">
        <v>915</v>
      </c>
      <c r="X34" s="44">
        <v>12</v>
      </c>
      <c r="Y34" s="44">
        <v>4</v>
      </c>
      <c r="Z34" s="44">
        <v>62337.079999999994</v>
      </c>
      <c r="AA34" s="44">
        <v>1888.8899999999999</v>
      </c>
      <c r="AB34" s="45">
        <v>1980.5599999999997</v>
      </c>
      <c r="AC34" s="47">
        <f t="shared" si="15"/>
        <v>931</v>
      </c>
      <c r="AD34" s="46">
        <f t="shared" si="16"/>
        <v>66206.53</v>
      </c>
      <c r="AE34" s="44">
        <f t="shared" si="20"/>
        <v>336</v>
      </c>
      <c r="AF34" s="44">
        <f t="shared" si="20"/>
        <v>7</v>
      </c>
      <c r="AG34" s="44">
        <f t="shared" si="20"/>
        <v>-1</v>
      </c>
      <c r="AH34" s="44">
        <f t="shared" si="20"/>
        <v>31603.850000000013</v>
      </c>
      <c r="AI34" s="44">
        <f t="shared" si="20"/>
        <v>4532.01</v>
      </c>
      <c r="AJ34" s="45">
        <f t="shared" si="20"/>
        <v>336.72</v>
      </c>
      <c r="AK34" s="47">
        <f t="shared" si="20"/>
        <v>342</v>
      </c>
      <c r="AL34" s="47">
        <f t="shared" si="20"/>
        <v>36472.58</v>
      </c>
      <c r="AM34" s="56">
        <f t="shared" si="21"/>
        <v>0.36721311475409835</v>
      </c>
      <c r="AN34" s="56">
        <f t="shared" si="21"/>
        <v>0.58333333333333337</v>
      </c>
      <c r="AO34" s="56">
        <f t="shared" si="21"/>
        <v>-0.25</v>
      </c>
      <c r="AP34" s="56">
        <f t="shared" si="21"/>
        <v>0.50698316315104941</v>
      </c>
      <c r="AQ34" s="56">
        <f t="shared" si="21"/>
        <v>2.3992980004129412</v>
      </c>
      <c r="AR34" s="57">
        <f t="shared" si="21"/>
        <v>0.17001252171103126</v>
      </c>
      <c r="AS34" s="58">
        <f t="shared" si="21"/>
        <v>0.36734693877551022</v>
      </c>
      <c r="AT34" s="58">
        <f t="shared" si="21"/>
        <v>0.55089097706827417</v>
      </c>
      <c r="AU34" s="122">
        <f t="shared" si="11"/>
        <v>75.092669864108714</v>
      </c>
      <c r="AV34" s="123">
        <f t="shared" si="2"/>
        <v>68.127956284153001</v>
      </c>
      <c r="AW34" s="124">
        <f t="shared" si="3"/>
        <v>6.9647135799557134</v>
      </c>
      <c r="AX34" s="122">
        <f t="shared" si="4"/>
        <v>397.19</v>
      </c>
      <c r="AY34" s="123">
        <f t="shared" si="5"/>
        <v>241.84062499999999</v>
      </c>
      <c r="AZ34" s="124">
        <f t="shared" si="17"/>
        <v>155.34937500000001</v>
      </c>
    </row>
    <row r="35" spans="1:52" x14ac:dyDescent="0.2">
      <c r="A35" t="s">
        <v>46</v>
      </c>
      <c r="B35" t="s">
        <v>46</v>
      </c>
      <c r="C35" t="s">
        <v>47</v>
      </c>
      <c r="D35" t="s">
        <v>47</v>
      </c>
      <c r="E35" t="s">
        <v>45</v>
      </c>
      <c r="F35" s="4">
        <f t="shared" si="18"/>
        <v>46040</v>
      </c>
      <c r="G35" t="s">
        <v>35</v>
      </c>
      <c r="H35" s="28">
        <v>764</v>
      </c>
      <c r="I35" s="2">
        <v>13</v>
      </c>
      <c r="J35" s="2">
        <v>3</v>
      </c>
      <c r="K35" s="2">
        <v>52467.45</v>
      </c>
      <c r="L35" s="2">
        <v>2458.52</v>
      </c>
      <c r="M35" s="29">
        <v>799.43000000000006</v>
      </c>
      <c r="N35" s="31">
        <f t="shared" si="13"/>
        <v>780</v>
      </c>
      <c r="O35" s="30">
        <f t="shared" si="14"/>
        <v>55725.399999999994</v>
      </c>
      <c r="P35" t="s">
        <v>49</v>
      </c>
      <c r="Q35" t="s">
        <v>49</v>
      </c>
      <c r="R35" t="s">
        <v>47</v>
      </c>
      <c r="S35" t="s">
        <v>47</v>
      </c>
      <c r="T35" t="s">
        <v>45</v>
      </c>
      <c r="U35" s="4">
        <f t="shared" si="19"/>
        <v>45676</v>
      </c>
      <c r="V35" t="s">
        <v>35</v>
      </c>
      <c r="W35" s="28">
        <v>619</v>
      </c>
      <c r="X35" s="2">
        <v>24</v>
      </c>
      <c r="Y35" s="2">
        <v>3</v>
      </c>
      <c r="Z35" s="2">
        <v>39813.320000000007</v>
      </c>
      <c r="AA35" s="2">
        <v>5424.23</v>
      </c>
      <c r="AB35" s="29">
        <v>1217.23</v>
      </c>
      <c r="AC35" s="31">
        <f t="shared" si="15"/>
        <v>646</v>
      </c>
      <c r="AD35" s="30">
        <f t="shared" si="16"/>
        <v>46454.780000000006</v>
      </c>
      <c r="AE35" s="2">
        <f t="shared" si="20"/>
        <v>145</v>
      </c>
      <c r="AF35" s="2">
        <f t="shared" si="20"/>
        <v>-11</v>
      </c>
      <c r="AG35" s="2">
        <f t="shared" si="20"/>
        <v>0</v>
      </c>
      <c r="AH35" s="2">
        <f t="shared" si="20"/>
        <v>12654.12999999999</v>
      </c>
      <c r="AI35" s="2">
        <f t="shared" si="20"/>
        <v>-2965.7099999999996</v>
      </c>
      <c r="AJ35" s="29">
        <f t="shared" si="20"/>
        <v>-417.79999999999995</v>
      </c>
      <c r="AK35" s="31">
        <f t="shared" si="20"/>
        <v>134</v>
      </c>
      <c r="AL35" s="31">
        <f t="shared" si="20"/>
        <v>9270.6199999999881</v>
      </c>
      <c r="AM35" s="38">
        <f t="shared" si="21"/>
        <v>0.23424878836833601</v>
      </c>
      <c r="AN35" s="38">
        <f t="shared" si="21"/>
        <v>-0.45833333333333331</v>
      </c>
      <c r="AO35" s="38">
        <f t="shared" si="21"/>
        <v>0</v>
      </c>
      <c r="AP35" s="38">
        <f t="shared" si="21"/>
        <v>0.31783659338131026</v>
      </c>
      <c r="AQ35" s="38">
        <f t="shared" si="21"/>
        <v>-0.54675225792416615</v>
      </c>
      <c r="AR35" s="39">
        <f t="shared" si="21"/>
        <v>-0.34323833622240657</v>
      </c>
      <c r="AS35" s="40">
        <f t="shared" si="21"/>
        <v>0.20743034055727555</v>
      </c>
      <c r="AT35" s="40">
        <f t="shared" si="21"/>
        <v>0.19956224095776554</v>
      </c>
      <c r="AU35" s="119">
        <f t="shared" si="11"/>
        <v>68.674672774869109</v>
      </c>
      <c r="AV35" s="120">
        <f t="shared" si="2"/>
        <v>64.318772213247186</v>
      </c>
      <c r="AW35" s="121">
        <f t="shared" si="3"/>
        <v>4.3559005616219224</v>
      </c>
      <c r="AX35" s="119">
        <f t="shared" si="4"/>
        <v>203.62187499999999</v>
      </c>
      <c r="AY35" s="120">
        <f t="shared" si="5"/>
        <v>245.97999999999996</v>
      </c>
      <c r="AZ35" s="121">
        <f t="shared" si="17"/>
        <v>-42.358124999999973</v>
      </c>
    </row>
    <row r="36" spans="1:52" x14ac:dyDescent="0.2">
      <c r="A36" t="s">
        <v>46</v>
      </c>
      <c r="B36" t="s">
        <v>46</v>
      </c>
      <c r="C36" t="s">
        <v>47</v>
      </c>
      <c r="D36" t="s">
        <v>47</v>
      </c>
      <c r="E36" t="s">
        <v>45</v>
      </c>
      <c r="F36" s="4">
        <f t="shared" si="18"/>
        <v>46041</v>
      </c>
      <c r="G36" t="s">
        <v>36</v>
      </c>
      <c r="H36" s="28">
        <v>794</v>
      </c>
      <c r="I36" s="2">
        <v>24</v>
      </c>
      <c r="J36" s="2">
        <v>3</v>
      </c>
      <c r="K36" s="2">
        <v>56086.630000000005</v>
      </c>
      <c r="L36" s="2">
        <v>4828.1899999999996</v>
      </c>
      <c r="M36" s="29">
        <v>870.54000000000008</v>
      </c>
      <c r="N36" s="31">
        <f t="shared" si="13"/>
        <v>821</v>
      </c>
      <c r="O36" s="30">
        <f t="shared" si="14"/>
        <v>61785.360000000008</v>
      </c>
      <c r="P36" t="s">
        <v>49</v>
      </c>
      <c r="Q36" t="s">
        <v>49</v>
      </c>
      <c r="R36" t="s">
        <v>47</v>
      </c>
      <c r="S36" t="s">
        <v>47</v>
      </c>
      <c r="T36" t="s">
        <v>45</v>
      </c>
      <c r="U36" s="4">
        <f t="shared" si="19"/>
        <v>45677</v>
      </c>
      <c r="V36" t="s">
        <v>36</v>
      </c>
      <c r="W36" s="28">
        <v>670</v>
      </c>
      <c r="X36" s="2">
        <v>24</v>
      </c>
      <c r="Y36" s="2">
        <v>11</v>
      </c>
      <c r="Z36" s="2">
        <v>41351.89</v>
      </c>
      <c r="AA36" s="2">
        <v>6464.0899999999992</v>
      </c>
      <c r="AB36" s="29">
        <v>3806.84</v>
      </c>
      <c r="AC36" s="31">
        <f t="shared" si="15"/>
        <v>705</v>
      </c>
      <c r="AD36" s="30">
        <f t="shared" si="16"/>
        <v>51622.819999999992</v>
      </c>
      <c r="AE36" s="2">
        <f t="shared" si="20"/>
        <v>124</v>
      </c>
      <c r="AF36" s="2">
        <f t="shared" si="20"/>
        <v>0</v>
      </c>
      <c r="AG36" s="2">
        <f t="shared" si="20"/>
        <v>-8</v>
      </c>
      <c r="AH36" s="2">
        <f t="shared" si="20"/>
        <v>14734.740000000005</v>
      </c>
      <c r="AI36" s="2">
        <f t="shared" si="20"/>
        <v>-1635.8999999999996</v>
      </c>
      <c r="AJ36" s="29">
        <f t="shared" si="20"/>
        <v>-2936.3</v>
      </c>
      <c r="AK36" s="31">
        <f t="shared" si="20"/>
        <v>116</v>
      </c>
      <c r="AL36" s="31">
        <f t="shared" si="20"/>
        <v>10162.540000000015</v>
      </c>
      <c r="AM36" s="38">
        <f t="shared" si="21"/>
        <v>0.18507462686567164</v>
      </c>
      <c r="AN36" s="38">
        <f t="shared" si="21"/>
        <v>0</v>
      </c>
      <c r="AO36" s="38">
        <f t="shared" si="21"/>
        <v>-0.72727272727272729</v>
      </c>
      <c r="AP36" s="38">
        <f t="shared" si="21"/>
        <v>0.35632567217604821</v>
      </c>
      <c r="AQ36" s="38">
        <f t="shared" si="21"/>
        <v>-0.2530750654771205</v>
      </c>
      <c r="AR36" s="39">
        <f t="shared" si="21"/>
        <v>-0.77132214645217556</v>
      </c>
      <c r="AS36" s="40">
        <f t="shared" si="21"/>
        <v>0.16453900709219857</v>
      </c>
      <c r="AT36" s="40">
        <f t="shared" si="21"/>
        <v>0.19686138804505482</v>
      </c>
      <c r="AU36" s="119">
        <f t="shared" si="11"/>
        <v>70.638073047858953</v>
      </c>
      <c r="AV36" s="120">
        <f t="shared" si="2"/>
        <v>61.71923880597015</v>
      </c>
      <c r="AW36" s="121">
        <f t="shared" si="3"/>
        <v>8.9188342418888027</v>
      </c>
      <c r="AX36" s="119">
        <f t="shared" si="4"/>
        <v>211.06407407407406</v>
      </c>
      <c r="AY36" s="120">
        <f t="shared" si="5"/>
        <v>293.45514285714285</v>
      </c>
      <c r="AZ36" s="121">
        <f t="shared" si="17"/>
        <v>-82.391068783068789</v>
      </c>
    </row>
    <row r="37" spans="1:52" x14ac:dyDescent="0.2">
      <c r="A37" t="s">
        <v>46</v>
      </c>
      <c r="B37" t="s">
        <v>46</v>
      </c>
      <c r="C37" t="s">
        <v>47</v>
      </c>
      <c r="D37" t="s">
        <v>47</v>
      </c>
      <c r="E37" t="s">
        <v>45</v>
      </c>
      <c r="F37" s="4">
        <f t="shared" si="18"/>
        <v>46042</v>
      </c>
      <c r="G37" t="s">
        <v>37</v>
      </c>
      <c r="H37" s="28">
        <v>756</v>
      </c>
      <c r="I37" s="2">
        <v>34</v>
      </c>
      <c r="J37" s="2">
        <v>10</v>
      </c>
      <c r="K37" s="2">
        <v>53419.95</v>
      </c>
      <c r="L37" s="2">
        <v>9880.39</v>
      </c>
      <c r="M37" s="29">
        <v>3573.5399999999995</v>
      </c>
      <c r="N37" s="31">
        <f t="shared" si="13"/>
        <v>800</v>
      </c>
      <c r="O37" s="30">
        <f t="shared" si="14"/>
        <v>66873.87999999999</v>
      </c>
      <c r="P37" t="s">
        <v>49</v>
      </c>
      <c r="Q37" t="s">
        <v>49</v>
      </c>
      <c r="R37" t="s">
        <v>47</v>
      </c>
      <c r="S37" t="s">
        <v>47</v>
      </c>
      <c r="T37" t="s">
        <v>45</v>
      </c>
      <c r="U37" s="4">
        <f t="shared" si="19"/>
        <v>45678</v>
      </c>
      <c r="V37" t="s">
        <v>37</v>
      </c>
      <c r="W37" s="28">
        <v>727</v>
      </c>
      <c r="X37" s="2">
        <v>30</v>
      </c>
      <c r="Y37" s="2">
        <v>16</v>
      </c>
      <c r="Z37" s="2">
        <v>50975.43</v>
      </c>
      <c r="AA37" s="2">
        <v>7029.29</v>
      </c>
      <c r="AB37" s="29">
        <v>5151.51</v>
      </c>
      <c r="AC37" s="31">
        <f t="shared" si="15"/>
        <v>773</v>
      </c>
      <c r="AD37" s="30">
        <f t="shared" si="16"/>
        <v>63156.23</v>
      </c>
      <c r="AE37" s="2">
        <f t="shared" si="20"/>
        <v>29</v>
      </c>
      <c r="AF37" s="2">
        <f t="shared" si="20"/>
        <v>4</v>
      </c>
      <c r="AG37" s="2">
        <f t="shared" si="20"/>
        <v>-6</v>
      </c>
      <c r="AH37" s="2">
        <f t="shared" si="20"/>
        <v>2444.5199999999968</v>
      </c>
      <c r="AI37" s="2">
        <f t="shared" si="20"/>
        <v>2851.0999999999995</v>
      </c>
      <c r="AJ37" s="29">
        <f t="shared" si="20"/>
        <v>-1577.9700000000007</v>
      </c>
      <c r="AK37" s="31">
        <f t="shared" si="20"/>
        <v>27</v>
      </c>
      <c r="AL37" s="31">
        <f t="shared" si="20"/>
        <v>3717.6499999999869</v>
      </c>
      <c r="AM37" s="38">
        <f t="shared" si="21"/>
        <v>3.9889958734525444E-2</v>
      </c>
      <c r="AN37" s="38">
        <f t="shared" si="21"/>
        <v>0.13333333333333333</v>
      </c>
      <c r="AO37" s="38">
        <f t="shared" si="21"/>
        <v>-0.375</v>
      </c>
      <c r="AP37" s="38">
        <f t="shared" si="21"/>
        <v>4.7954867668600278E-2</v>
      </c>
      <c r="AQ37" s="38">
        <f t="shared" si="21"/>
        <v>0.40560284182328504</v>
      </c>
      <c r="AR37" s="39">
        <f t="shared" si="21"/>
        <v>-0.30631212984154171</v>
      </c>
      <c r="AS37" s="40">
        <f t="shared" si="21"/>
        <v>3.4928848641655887E-2</v>
      </c>
      <c r="AT37" s="40">
        <f t="shared" si="21"/>
        <v>5.8864343232646832E-2</v>
      </c>
      <c r="AU37" s="119">
        <f t="shared" si="11"/>
        <v>70.661309523809521</v>
      </c>
      <c r="AV37" s="120">
        <f t="shared" si="2"/>
        <v>70.117510316368637</v>
      </c>
      <c r="AW37" s="121">
        <f t="shared" si="3"/>
        <v>0.54379920744088395</v>
      </c>
      <c r="AX37" s="119">
        <f t="shared" si="4"/>
        <v>305.77113636363634</v>
      </c>
      <c r="AY37" s="120">
        <f t="shared" si="5"/>
        <v>264.8</v>
      </c>
      <c r="AZ37" s="121">
        <f t="shared" si="17"/>
        <v>40.971136363636333</v>
      </c>
    </row>
    <row r="38" spans="1:52" x14ac:dyDescent="0.2">
      <c r="A38" t="s">
        <v>46</v>
      </c>
      <c r="B38" t="s">
        <v>46</v>
      </c>
      <c r="C38" t="s">
        <v>47</v>
      </c>
      <c r="D38" t="s">
        <v>47</v>
      </c>
      <c r="E38" t="s">
        <v>45</v>
      </c>
      <c r="F38" s="4">
        <f t="shared" si="18"/>
        <v>46043</v>
      </c>
      <c r="G38" t="s">
        <v>38</v>
      </c>
      <c r="H38" s="28">
        <v>848</v>
      </c>
      <c r="I38" s="2">
        <v>23</v>
      </c>
      <c r="J38" s="2">
        <v>10</v>
      </c>
      <c r="K38" s="2">
        <v>62788.88</v>
      </c>
      <c r="L38" s="2">
        <v>5153.72</v>
      </c>
      <c r="M38" s="29">
        <v>2969.7300000000005</v>
      </c>
      <c r="N38" s="31">
        <f t="shared" si="13"/>
        <v>881</v>
      </c>
      <c r="O38" s="30">
        <f t="shared" si="14"/>
        <v>70912.329999999987</v>
      </c>
      <c r="P38" t="s">
        <v>49</v>
      </c>
      <c r="Q38" t="s">
        <v>49</v>
      </c>
      <c r="R38" t="s">
        <v>47</v>
      </c>
      <c r="S38" t="s">
        <v>47</v>
      </c>
      <c r="T38" t="s">
        <v>45</v>
      </c>
      <c r="U38" s="4">
        <f t="shared" si="19"/>
        <v>45679</v>
      </c>
      <c r="V38" t="s">
        <v>38</v>
      </c>
      <c r="W38" s="28">
        <v>926</v>
      </c>
      <c r="X38" s="2">
        <v>34</v>
      </c>
      <c r="Y38" s="2">
        <v>9</v>
      </c>
      <c r="Z38" s="2">
        <v>68362.94</v>
      </c>
      <c r="AA38" s="2">
        <v>8298.86</v>
      </c>
      <c r="AB38" s="29">
        <v>1510.3999999999999</v>
      </c>
      <c r="AC38" s="31">
        <f t="shared" si="15"/>
        <v>969</v>
      </c>
      <c r="AD38" s="30">
        <f t="shared" si="16"/>
        <v>78172.2</v>
      </c>
      <c r="AE38" s="2">
        <f t="shared" si="20"/>
        <v>-78</v>
      </c>
      <c r="AF38" s="2">
        <f t="shared" si="20"/>
        <v>-11</v>
      </c>
      <c r="AG38" s="2">
        <f t="shared" si="20"/>
        <v>1</v>
      </c>
      <c r="AH38" s="2">
        <f t="shared" si="20"/>
        <v>-5574.0600000000049</v>
      </c>
      <c r="AI38" s="2">
        <f t="shared" si="20"/>
        <v>-3145.1400000000003</v>
      </c>
      <c r="AJ38" s="29">
        <f t="shared" si="20"/>
        <v>1459.3300000000006</v>
      </c>
      <c r="AK38" s="31">
        <f t="shared" si="20"/>
        <v>-88</v>
      </c>
      <c r="AL38" s="31">
        <f t="shared" si="20"/>
        <v>-7259.8700000000099</v>
      </c>
      <c r="AM38" s="38">
        <f t="shared" si="21"/>
        <v>-8.4233261339092869E-2</v>
      </c>
      <c r="AN38" s="38">
        <f t="shared" si="21"/>
        <v>-0.3235294117647059</v>
      </c>
      <c r="AO38" s="38">
        <f t="shared" si="21"/>
        <v>0.1111111111111111</v>
      </c>
      <c r="AP38" s="38">
        <f t="shared" si="21"/>
        <v>-8.1536282670113439E-2</v>
      </c>
      <c r="AQ38" s="38">
        <f t="shared" si="21"/>
        <v>-0.37898458342471136</v>
      </c>
      <c r="AR38" s="39">
        <f t="shared" si="21"/>
        <v>0.96618776483050894</v>
      </c>
      <c r="AS38" s="40">
        <f t="shared" si="21"/>
        <v>-9.0815273477812181E-2</v>
      </c>
      <c r="AT38" s="40">
        <f t="shared" si="21"/>
        <v>-9.2870227523339635E-2</v>
      </c>
      <c r="AU38" s="119">
        <f t="shared" si="11"/>
        <v>74.043490566037732</v>
      </c>
      <c r="AV38" s="120">
        <f t="shared" si="2"/>
        <v>73.82606911447084</v>
      </c>
      <c r="AW38" s="121">
        <f t="shared" si="3"/>
        <v>0.21742145156689219</v>
      </c>
      <c r="AX38" s="119">
        <f t="shared" si="4"/>
        <v>246.16515151515154</v>
      </c>
      <c r="AY38" s="120">
        <f t="shared" si="5"/>
        <v>228.12232558139536</v>
      </c>
      <c r="AZ38" s="121">
        <f t="shared" si="17"/>
        <v>18.042825933756177</v>
      </c>
    </row>
    <row r="39" spans="1:52" x14ac:dyDescent="0.2">
      <c r="A39" t="s">
        <v>46</v>
      </c>
      <c r="B39" t="s">
        <v>46</v>
      </c>
      <c r="C39" t="s">
        <v>47</v>
      </c>
      <c r="D39" t="s">
        <v>47</v>
      </c>
      <c r="E39" t="s">
        <v>45</v>
      </c>
      <c r="F39" s="4">
        <f t="shared" si="18"/>
        <v>46044</v>
      </c>
      <c r="G39" t="s">
        <v>39</v>
      </c>
      <c r="H39" s="28">
        <v>1135</v>
      </c>
      <c r="I39" s="2">
        <v>35</v>
      </c>
      <c r="J39" s="2">
        <v>21</v>
      </c>
      <c r="K39" s="2">
        <v>88159.14</v>
      </c>
      <c r="L39" s="2">
        <v>10090.129999999999</v>
      </c>
      <c r="M39" s="29">
        <v>3694.88</v>
      </c>
      <c r="N39" s="31">
        <f t="shared" si="13"/>
        <v>1191</v>
      </c>
      <c r="O39" s="30">
        <f t="shared" si="14"/>
        <v>101944.15000000001</v>
      </c>
      <c r="P39" t="s">
        <v>49</v>
      </c>
      <c r="Q39" t="s">
        <v>49</v>
      </c>
      <c r="R39" t="s">
        <v>47</v>
      </c>
      <c r="S39" t="s">
        <v>47</v>
      </c>
      <c r="T39" t="s">
        <v>45</v>
      </c>
      <c r="U39" s="4">
        <f t="shared" si="19"/>
        <v>45680</v>
      </c>
      <c r="V39" t="s">
        <v>39</v>
      </c>
      <c r="W39" s="28">
        <v>1101</v>
      </c>
      <c r="X39" s="2">
        <v>35</v>
      </c>
      <c r="Y39" s="2">
        <v>12</v>
      </c>
      <c r="Z39" s="2">
        <v>77874.95</v>
      </c>
      <c r="AA39" s="2">
        <v>6522.7499999999991</v>
      </c>
      <c r="AB39" s="29">
        <v>3900.85</v>
      </c>
      <c r="AC39" s="31">
        <f t="shared" si="15"/>
        <v>1148</v>
      </c>
      <c r="AD39" s="30">
        <f t="shared" si="16"/>
        <v>88298.55</v>
      </c>
      <c r="AE39" s="2">
        <f t="shared" si="20"/>
        <v>34</v>
      </c>
      <c r="AF39" s="2">
        <f t="shared" si="20"/>
        <v>0</v>
      </c>
      <c r="AG39" s="2">
        <f t="shared" si="20"/>
        <v>9</v>
      </c>
      <c r="AH39" s="2">
        <f t="shared" si="20"/>
        <v>10284.190000000002</v>
      </c>
      <c r="AI39" s="2">
        <f t="shared" si="20"/>
        <v>3567.38</v>
      </c>
      <c r="AJ39" s="29">
        <f t="shared" si="20"/>
        <v>-205.9699999999998</v>
      </c>
      <c r="AK39" s="31">
        <f t="shared" si="20"/>
        <v>43</v>
      </c>
      <c r="AL39" s="31">
        <f t="shared" si="20"/>
        <v>13645.600000000006</v>
      </c>
      <c r="AM39" s="38">
        <f t="shared" si="21"/>
        <v>3.0881017257039057E-2</v>
      </c>
      <c r="AN39" s="38">
        <f t="shared" si="21"/>
        <v>0</v>
      </c>
      <c r="AO39" s="38">
        <f t="shared" si="21"/>
        <v>0.75</v>
      </c>
      <c r="AP39" s="38">
        <f t="shared" si="21"/>
        <v>0.132060309509027</v>
      </c>
      <c r="AQ39" s="38">
        <f t="shared" si="21"/>
        <v>0.54691349507493014</v>
      </c>
      <c r="AR39" s="39">
        <f t="shared" si="21"/>
        <v>-5.2801312534447573E-2</v>
      </c>
      <c r="AS39" s="40">
        <f t="shared" si="21"/>
        <v>3.7456445993031356E-2</v>
      </c>
      <c r="AT39" s="40">
        <f t="shared" si="21"/>
        <v>0.1545393440775642</v>
      </c>
      <c r="AU39" s="119">
        <f t="shared" si="11"/>
        <v>77.673251101321583</v>
      </c>
      <c r="AV39" s="120">
        <f t="shared" si="2"/>
        <v>70.7311080835604</v>
      </c>
      <c r="AW39" s="121">
        <f t="shared" si="3"/>
        <v>6.9421430177611825</v>
      </c>
      <c r="AX39" s="119">
        <f t="shared" si="4"/>
        <v>246.16089285714284</v>
      </c>
      <c r="AY39" s="120">
        <f t="shared" si="5"/>
        <v>221.77872340425529</v>
      </c>
      <c r="AZ39" s="121">
        <f t="shared" si="17"/>
        <v>24.382169452887553</v>
      </c>
    </row>
    <row r="40" spans="1:52" x14ac:dyDescent="0.2">
      <c r="A40" t="s">
        <v>46</v>
      </c>
      <c r="B40" t="s">
        <v>46</v>
      </c>
      <c r="C40" t="s">
        <v>47</v>
      </c>
      <c r="D40" t="s">
        <v>47</v>
      </c>
      <c r="E40" t="s">
        <v>45</v>
      </c>
      <c r="F40" s="4">
        <f t="shared" si="18"/>
        <v>46045</v>
      </c>
      <c r="G40" t="s">
        <v>40</v>
      </c>
      <c r="H40" s="28">
        <v>1432</v>
      </c>
      <c r="I40" s="2">
        <v>34</v>
      </c>
      <c r="J40" s="2">
        <v>20</v>
      </c>
      <c r="K40" s="2">
        <v>124576.3</v>
      </c>
      <c r="L40" s="2">
        <v>10630.47</v>
      </c>
      <c r="M40" s="29">
        <v>5511.5199999999995</v>
      </c>
      <c r="N40" s="31">
        <f t="shared" si="13"/>
        <v>1486</v>
      </c>
      <c r="O40" s="30">
        <f t="shared" si="14"/>
        <v>140718.28999999998</v>
      </c>
      <c r="P40" t="s">
        <v>49</v>
      </c>
      <c r="Q40" t="s">
        <v>49</v>
      </c>
      <c r="R40" t="s">
        <v>47</v>
      </c>
      <c r="S40" t="s">
        <v>47</v>
      </c>
      <c r="T40" t="s">
        <v>45</v>
      </c>
      <c r="U40" s="4">
        <f t="shared" si="19"/>
        <v>45681</v>
      </c>
      <c r="V40" t="s">
        <v>40</v>
      </c>
      <c r="W40" s="28">
        <v>1637</v>
      </c>
      <c r="X40" s="2">
        <v>34</v>
      </c>
      <c r="Y40" s="2">
        <v>12</v>
      </c>
      <c r="Z40" s="2">
        <v>117301.09999999999</v>
      </c>
      <c r="AA40" s="2">
        <v>8122.99</v>
      </c>
      <c r="AB40" s="29">
        <v>3506.32</v>
      </c>
      <c r="AC40" s="31">
        <f t="shared" si="15"/>
        <v>1683</v>
      </c>
      <c r="AD40" s="30">
        <f t="shared" si="16"/>
        <v>128930.41</v>
      </c>
      <c r="AE40" s="2">
        <f t="shared" si="20"/>
        <v>-205</v>
      </c>
      <c r="AF40" s="2">
        <f t="shared" si="20"/>
        <v>0</v>
      </c>
      <c r="AG40" s="2">
        <f t="shared" si="20"/>
        <v>8</v>
      </c>
      <c r="AH40" s="2">
        <f t="shared" si="20"/>
        <v>7275.2000000000116</v>
      </c>
      <c r="AI40" s="2">
        <f t="shared" si="20"/>
        <v>2507.4799999999996</v>
      </c>
      <c r="AJ40" s="29">
        <f t="shared" si="20"/>
        <v>2005.1999999999994</v>
      </c>
      <c r="AK40" s="31">
        <f t="shared" si="20"/>
        <v>-197</v>
      </c>
      <c r="AL40" s="31">
        <f t="shared" si="20"/>
        <v>11787.879999999976</v>
      </c>
      <c r="AM40" s="38">
        <f t="shared" si="21"/>
        <v>-0.12522907758094073</v>
      </c>
      <c r="AN40" s="38">
        <f t="shared" si="21"/>
        <v>0</v>
      </c>
      <c r="AO40" s="38">
        <f t="shared" si="21"/>
        <v>0.66666666666666663</v>
      </c>
      <c r="AP40" s="38">
        <f t="shared" si="21"/>
        <v>6.2021583770314276E-2</v>
      </c>
      <c r="AQ40" s="38">
        <f t="shared" si="21"/>
        <v>0.30868928805772256</v>
      </c>
      <c r="AR40" s="39">
        <f t="shared" si="21"/>
        <v>0.57188163088366128</v>
      </c>
      <c r="AS40" s="40">
        <f t="shared" si="21"/>
        <v>-0.11705288175876412</v>
      </c>
      <c r="AT40" s="40">
        <f t="shared" si="21"/>
        <v>9.1428236364097304E-2</v>
      </c>
      <c r="AU40" s="119">
        <f t="shared" si="11"/>
        <v>86.994622905027938</v>
      </c>
      <c r="AV40" s="120">
        <f t="shared" si="2"/>
        <v>71.65613927916921</v>
      </c>
      <c r="AW40" s="121">
        <f t="shared" si="3"/>
        <v>15.338483625858728</v>
      </c>
      <c r="AX40" s="119">
        <f t="shared" si="4"/>
        <v>298.92574074074071</v>
      </c>
      <c r="AY40" s="120">
        <f t="shared" si="5"/>
        <v>252.81108695652173</v>
      </c>
      <c r="AZ40" s="121">
        <f t="shared" si="17"/>
        <v>46.114653784218973</v>
      </c>
    </row>
    <row r="41" spans="1:52" ht="13.5" thickBot="1" x14ac:dyDescent="0.25">
      <c r="A41" t="s">
        <v>46</v>
      </c>
      <c r="B41" t="s">
        <v>46</v>
      </c>
      <c r="C41" t="s">
        <v>47</v>
      </c>
      <c r="D41" t="s">
        <v>47</v>
      </c>
      <c r="E41" t="s">
        <v>45</v>
      </c>
      <c r="F41" s="59">
        <f t="shared" si="18"/>
        <v>46046</v>
      </c>
      <c r="G41" s="42" t="s">
        <v>41</v>
      </c>
      <c r="H41" s="43">
        <v>1411</v>
      </c>
      <c r="I41" s="44">
        <v>35</v>
      </c>
      <c r="J41" s="44">
        <v>1</v>
      </c>
      <c r="K41" s="44">
        <v>110430.37999999999</v>
      </c>
      <c r="L41" s="44">
        <v>5189.3899999999994</v>
      </c>
      <c r="M41" s="45">
        <v>899.4</v>
      </c>
      <c r="N41" s="47">
        <f t="shared" si="13"/>
        <v>1447</v>
      </c>
      <c r="O41" s="46">
        <f t="shared" si="14"/>
        <v>116519.16999999998</v>
      </c>
      <c r="P41" t="s">
        <v>49</v>
      </c>
      <c r="Q41" t="s">
        <v>49</v>
      </c>
      <c r="R41" t="s">
        <v>47</v>
      </c>
      <c r="S41" t="s">
        <v>47</v>
      </c>
      <c r="T41" t="s">
        <v>45</v>
      </c>
      <c r="U41" s="59">
        <f t="shared" si="19"/>
        <v>45682</v>
      </c>
      <c r="V41" s="42" t="s">
        <v>41</v>
      </c>
      <c r="W41" s="43">
        <v>1112</v>
      </c>
      <c r="X41" s="44">
        <v>16</v>
      </c>
      <c r="Y41" s="44">
        <v>2</v>
      </c>
      <c r="Z41" s="44">
        <v>77722.590000000011</v>
      </c>
      <c r="AA41" s="44">
        <v>2726.52</v>
      </c>
      <c r="AB41" s="45">
        <v>259.16000000000003</v>
      </c>
      <c r="AC41" s="47">
        <f t="shared" si="15"/>
        <v>1130</v>
      </c>
      <c r="AD41" s="46">
        <f t="shared" si="16"/>
        <v>80708.270000000019</v>
      </c>
      <c r="AE41" s="44">
        <f t="shared" si="20"/>
        <v>299</v>
      </c>
      <c r="AF41" s="44">
        <f t="shared" si="20"/>
        <v>19</v>
      </c>
      <c r="AG41" s="44">
        <f t="shared" si="20"/>
        <v>-1</v>
      </c>
      <c r="AH41" s="44">
        <f t="shared" si="20"/>
        <v>32707.789999999979</v>
      </c>
      <c r="AI41" s="44">
        <f t="shared" si="20"/>
        <v>2462.8699999999994</v>
      </c>
      <c r="AJ41" s="45">
        <f t="shared" si="20"/>
        <v>640.24</v>
      </c>
      <c r="AK41" s="47">
        <f t="shared" si="20"/>
        <v>317</v>
      </c>
      <c r="AL41" s="47">
        <f t="shared" si="20"/>
        <v>35810.899999999965</v>
      </c>
      <c r="AM41" s="56">
        <f t="shared" si="21"/>
        <v>0.26888489208633093</v>
      </c>
      <c r="AN41" s="56">
        <f t="shared" si="21"/>
        <v>1.1875</v>
      </c>
      <c r="AO41" s="56">
        <f t="shared" si="21"/>
        <v>-0.5</v>
      </c>
      <c r="AP41" s="56">
        <f t="shared" si="21"/>
        <v>0.42082732960906183</v>
      </c>
      <c r="AQ41" s="56">
        <f t="shared" si="21"/>
        <v>0.90330164458723916</v>
      </c>
      <c r="AR41" s="57">
        <f t="shared" si="21"/>
        <v>2.4704429695940728</v>
      </c>
      <c r="AS41" s="58">
        <f t="shared" si="21"/>
        <v>0.28053097345132744</v>
      </c>
      <c r="AT41" s="58">
        <f t="shared" si="21"/>
        <v>0.44370793724112728</v>
      </c>
      <c r="AU41" s="122">
        <f t="shared" si="11"/>
        <v>78.263912119064486</v>
      </c>
      <c r="AV41" s="123">
        <f t="shared" si="2"/>
        <v>69.894415467625905</v>
      </c>
      <c r="AW41" s="124">
        <f t="shared" si="3"/>
        <v>8.3694966514385811</v>
      </c>
      <c r="AX41" s="122">
        <f t="shared" si="4"/>
        <v>169.13305555555553</v>
      </c>
      <c r="AY41" s="123">
        <f t="shared" si="5"/>
        <v>165.87111111111111</v>
      </c>
      <c r="AZ41" s="124">
        <f t="shared" si="17"/>
        <v>3.2619444444444241</v>
      </c>
    </row>
    <row r="42" spans="1:52" x14ac:dyDescent="0.2">
      <c r="A42" t="s">
        <v>46</v>
      </c>
      <c r="B42" t="s">
        <v>46</v>
      </c>
      <c r="C42" t="s">
        <v>56</v>
      </c>
      <c r="D42" t="s">
        <v>47</v>
      </c>
      <c r="E42" t="s">
        <v>51</v>
      </c>
      <c r="F42" s="4">
        <f t="shared" si="18"/>
        <v>46047</v>
      </c>
      <c r="G42" t="s">
        <v>35</v>
      </c>
      <c r="H42" s="28">
        <v>727</v>
      </c>
      <c r="I42" s="2">
        <v>18</v>
      </c>
      <c r="J42" s="2">
        <v>12</v>
      </c>
      <c r="K42" s="2">
        <v>48601</v>
      </c>
      <c r="L42" s="2">
        <v>3557.37</v>
      </c>
      <c r="M42" s="29">
        <v>4048.14</v>
      </c>
      <c r="N42" s="31">
        <f t="shared" si="13"/>
        <v>757</v>
      </c>
      <c r="O42" s="30">
        <f t="shared" si="14"/>
        <v>56206.51</v>
      </c>
      <c r="P42" t="s">
        <v>49</v>
      </c>
      <c r="Q42" t="s">
        <v>49</v>
      </c>
      <c r="R42" t="s">
        <v>56</v>
      </c>
      <c r="S42" t="s">
        <v>47</v>
      </c>
      <c r="T42" t="s">
        <v>51</v>
      </c>
      <c r="U42" s="4">
        <f t="shared" si="19"/>
        <v>45683</v>
      </c>
      <c r="V42" t="s">
        <v>35</v>
      </c>
      <c r="W42" s="28">
        <v>835</v>
      </c>
      <c r="X42" s="2">
        <v>21</v>
      </c>
      <c r="Y42" s="2">
        <v>5</v>
      </c>
      <c r="Z42" s="2">
        <v>56082.53</v>
      </c>
      <c r="AA42" s="2">
        <v>5872.2000000000007</v>
      </c>
      <c r="AB42" s="29">
        <v>1304.43</v>
      </c>
      <c r="AC42" s="31">
        <f t="shared" si="15"/>
        <v>861</v>
      </c>
      <c r="AD42" s="30">
        <f t="shared" si="16"/>
        <v>63259.159999999996</v>
      </c>
      <c r="AE42" s="2">
        <f t="shared" si="20"/>
        <v>-108</v>
      </c>
      <c r="AF42" s="2">
        <f t="shared" si="20"/>
        <v>-3</v>
      </c>
      <c r="AG42" s="2">
        <f t="shared" si="20"/>
        <v>7</v>
      </c>
      <c r="AH42" s="2">
        <f t="shared" si="20"/>
        <v>-7481.5299999999988</v>
      </c>
      <c r="AI42" s="2">
        <f t="shared" si="20"/>
        <v>-2314.8300000000008</v>
      </c>
      <c r="AJ42" s="29">
        <f t="shared" si="20"/>
        <v>2743.71</v>
      </c>
      <c r="AK42" s="31">
        <f t="shared" si="20"/>
        <v>-104</v>
      </c>
      <c r="AL42" s="31">
        <f t="shared" si="20"/>
        <v>-7052.6499999999942</v>
      </c>
      <c r="AM42" s="38">
        <f t="shared" si="21"/>
        <v>-0.12934131736526946</v>
      </c>
      <c r="AN42" s="38">
        <f t="shared" si="21"/>
        <v>-0.14285714285714285</v>
      </c>
      <c r="AO42" s="38">
        <f t="shared" si="21"/>
        <v>1.4</v>
      </c>
      <c r="AP42" s="38">
        <f t="shared" si="21"/>
        <v>-0.133402148583525</v>
      </c>
      <c r="AQ42" s="38">
        <f t="shared" si="21"/>
        <v>-0.3942014917748034</v>
      </c>
      <c r="AR42" s="39">
        <f t="shared" si="21"/>
        <v>2.1033784871553092</v>
      </c>
      <c r="AS42" s="40">
        <f t="shared" si="21"/>
        <v>-0.1207897793263647</v>
      </c>
      <c r="AT42" s="40">
        <f t="shared" si="21"/>
        <v>-0.11148820186673353</v>
      </c>
      <c r="AU42" s="119">
        <f t="shared" si="11"/>
        <v>66.851444291609354</v>
      </c>
      <c r="AV42" s="120">
        <f t="shared" si="2"/>
        <v>67.164706586826341</v>
      </c>
      <c r="AW42" s="121">
        <f t="shared" si="3"/>
        <v>-0.31326229521698679</v>
      </c>
      <c r="AX42" s="119">
        <f t="shared" si="4"/>
        <v>253.517</v>
      </c>
      <c r="AY42" s="120">
        <f t="shared" si="5"/>
        <v>276.02423076923083</v>
      </c>
      <c r="AZ42" s="121">
        <f t="shared" si="17"/>
        <v>-22.50723076923083</v>
      </c>
    </row>
    <row r="43" spans="1:52" x14ac:dyDescent="0.2">
      <c r="A43" t="s">
        <v>46</v>
      </c>
      <c r="B43" t="s">
        <v>46</v>
      </c>
      <c r="C43" t="s">
        <v>56</v>
      </c>
      <c r="D43" t="s">
        <v>47</v>
      </c>
      <c r="E43" t="s">
        <v>51</v>
      </c>
      <c r="F43" s="4">
        <f t="shared" si="18"/>
        <v>46048</v>
      </c>
      <c r="G43" t="s">
        <v>36</v>
      </c>
      <c r="H43" s="28">
        <v>619</v>
      </c>
      <c r="I43" s="2">
        <v>31</v>
      </c>
      <c r="J43" s="2">
        <v>3</v>
      </c>
      <c r="K43" s="2">
        <v>43011.92</v>
      </c>
      <c r="L43" s="2">
        <v>11767.53</v>
      </c>
      <c r="M43" s="29">
        <v>672.75</v>
      </c>
      <c r="N43" s="31">
        <f t="shared" si="13"/>
        <v>653</v>
      </c>
      <c r="O43" s="30">
        <f t="shared" si="14"/>
        <v>55452.2</v>
      </c>
      <c r="P43" t="s">
        <v>49</v>
      </c>
      <c r="Q43" t="s">
        <v>49</v>
      </c>
      <c r="R43" t="s">
        <v>56</v>
      </c>
      <c r="S43" t="s">
        <v>47</v>
      </c>
      <c r="T43" t="s">
        <v>51</v>
      </c>
      <c r="U43" s="4">
        <f t="shared" si="19"/>
        <v>45684</v>
      </c>
      <c r="V43" t="s">
        <v>36</v>
      </c>
      <c r="W43" s="28">
        <v>759</v>
      </c>
      <c r="X43" s="2">
        <v>20</v>
      </c>
      <c r="Y43" s="2">
        <v>10</v>
      </c>
      <c r="Z43" s="2">
        <v>52914.61</v>
      </c>
      <c r="AA43" s="2">
        <v>7339.83</v>
      </c>
      <c r="AB43" s="29">
        <v>1435.88</v>
      </c>
      <c r="AC43" s="31">
        <f t="shared" si="15"/>
        <v>789</v>
      </c>
      <c r="AD43" s="30">
        <f t="shared" si="16"/>
        <v>61690.32</v>
      </c>
      <c r="AE43" s="2">
        <f t="shared" si="20"/>
        <v>-140</v>
      </c>
      <c r="AF43" s="2">
        <f t="shared" si="20"/>
        <v>11</v>
      </c>
      <c r="AG43" s="2">
        <f t="shared" si="20"/>
        <v>-7</v>
      </c>
      <c r="AH43" s="2">
        <f t="shared" si="20"/>
        <v>-9902.6900000000023</v>
      </c>
      <c r="AI43" s="2">
        <f t="shared" si="20"/>
        <v>4427.7000000000007</v>
      </c>
      <c r="AJ43" s="29">
        <f t="shared" si="20"/>
        <v>-763.13000000000011</v>
      </c>
      <c r="AK43" s="31">
        <f t="shared" si="20"/>
        <v>-136</v>
      </c>
      <c r="AL43" s="31">
        <f t="shared" si="20"/>
        <v>-6238.1200000000026</v>
      </c>
      <c r="AM43" s="38">
        <f t="shared" si="21"/>
        <v>-0.1844532279314888</v>
      </c>
      <c r="AN43" s="38">
        <f t="shared" si="21"/>
        <v>0.55000000000000004</v>
      </c>
      <c r="AO43" s="38">
        <f t="shared" si="21"/>
        <v>-0.7</v>
      </c>
      <c r="AP43" s="38">
        <f t="shared" si="21"/>
        <v>-0.1871447224122034</v>
      </c>
      <c r="AQ43" s="38">
        <f t="shared" si="21"/>
        <v>0.6032428543985352</v>
      </c>
      <c r="AR43" s="39">
        <f t="shared" si="21"/>
        <v>-0.53147198930272732</v>
      </c>
      <c r="AS43" s="40">
        <f t="shared" si="21"/>
        <v>-0.17237008871989862</v>
      </c>
      <c r="AT43" s="40">
        <f t="shared" si="21"/>
        <v>-0.10111991638234333</v>
      </c>
      <c r="AU43" s="119">
        <f t="shared" si="11"/>
        <v>69.486138933764138</v>
      </c>
      <c r="AV43" s="120">
        <f t="shared" si="2"/>
        <v>69.716218708827412</v>
      </c>
      <c r="AW43" s="121">
        <f t="shared" si="3"/>
        <v>-0.23007977506327393</v>
      </c>
      <c r="AX43" s="119">
        <f t="shared" si="4"/>
        <v>365.89058823529416</v>
      </c>
      <c r="AY43" s="120">
        <f t="shared" si="5"/>
        <v>292.52366666666666</v>
      </c>
      <c r="AZ43" s="121">
        <f t="shared" si="17"/>
        <v>73.366921568627504</v>
      </c>
    </row>
    <row r="44" spans="1:52" x14ac:dyDescent="0.2">
      <c r="A44" t="s">
        <v>46</v>
      </c>
      <c r="B44" t="s">
        <v>46</v>
      </c>
      <c r="C44" t="s">
        <v>56</v>
      </c>
      <c r="D44" t="s">
        <v>47</v>
      </c>
      <c r="E44" t="s">
        <v>51</v>
      </c>
      <c r="F44" s="4">
        <f t="shared" si="18"/>
        <v>46049</v>
      </c>
      <c r="G44" t="s">
        <v>37</v>
      </c>
      <c r="H44" s="28">
        <v>717</v>
      </c>
      <c r="I44" s="2">
        <v>25</v>
      </c>
      <c r="J44" s="2">
        <v>15</v>
      </c>
      <c r="K44" s="2">
        <v>51908.700000000004</v>
      </c>
      <c r="L44" s="2">
        <v>7356.99</v>
      </c>
      <c r="M44" s="29">
        <v>4038.12</v>
      </c>
      <c r="N44" s="31">
        <f t="shared" si="13"/>
        <v>757</v>
      </c>
      <c r="O44" s="30">
        <f t="shared" si="14"/>
        <v>63303.810000000005</v>
      </c>
      <c r="P44" t="s">
        <v>49</v>
      </c>
      <c r="Q44" t="s">
        <v>49</v>
      </c>
      <c r="R44" t="s">
        <v>56</v>
      </c>
      <c r="S44" t="s">
        <v>47</v>
      </c>
      <c r="T44" t="s">
        <v>51</v>
      </c>
      <c r="U44" s="4">
        <f t="shared" si="19"/>
        <v>45685</v>
      </c>
      <c r="V44" t="s">
        <v>37</v>
      </c>
      <c r="W44" s="28">
        <v>798</v>
      </c>
      <c r="X44" s="2">
        <v>56</v>
      </c>
      <c r="Y44" s="2">
        <v>16</v>
      </c>
      <c r="Z44" s="2">
        <v>60517.700000000004</v>
      </c>
      <c r="AA44" s="2">
        <v>15163.43</v>
      </c>
      <c r="AB44" s="29">
        <v>4033.84</v>
      </c>
      <c r="AC44" s="31">
        <f t="shared" si="15"/>
        <v>870</v>
      </c>
      <c r="AD44" s="30">
        <f t="shared" si="16"/>
        <v>79714.97</v>
      </c>
      <c r="AE44" s="2">
        <f t="shared" si="20"/>
        <v>-81</v>
      </c>
      <c r="AF44" s="2">
        <f t="shared" si="20"/>
        <v>-31</v>
      </c>
      <c r="AG44" s="2">
        <f t="shared" si="20"/>
        <v>-1</v>
      </c>
      <c r="AH44" s="2">
        <f t="shared" si="20"/>
        <v>-8609</v>
      </c>
      <c r="AI44" s="2">
        <f t="shared" si="20"/>
        <v>-7806.4400000000005</v>
      </c>
      <c r="AJ44" s="29">
        <f t="shared" si="20"/>
        <v>4.2799999999997453</v>
      </c>
      <c r="AK44" s="31">
        <f t="shared" si="20"/>
        <v>-113</v>
      </c>
      <c r="AL44" s="31">
        <f t="shared" si="20"/>
        <v>-16411.159999999996</v>
      </c>
      <c r="AM44" s="38">
        <f t="shared" si="21"/>
        <v>-0.10150375939849623</v>
      </c>
      <c r="AN44" s="38">
        <f t="shared" si="21"/>
        <v>-0.5535714285714286</v>
      </c>
      <c r="AO44" s="38">
        <f t="shared" si="21"/>
        <v>-6.25E-2</v>
      </c>
      <c r="AP44" s="38">
        <f t="shared" si="21"/>
        <v>-0.14225590199230967</v>
      </c>
      <c r="AQ44" s="38">
        <f t="shared" si="21"/>
        <v>-0.51482019569450976</v>
      </c>
      <c r="AR44" s="39">
        <f t="shared" si="21"/>
        <v>1.061023739166587E-3</v>
      </c>
      <c r="AS44" s="40">
        <f t="shared" si="21"/>
        <v>-0.12988505747126436</v>
      </c>
      <c r="AT44" s="40">
        <f t="shared" si="21"/>
        <v>-0.20587299976403423</v>
      </c>
      <c r="AU44" s="119">
        <f t="shared" si="11"/>
        <v>72.397071129707115</v>
      </c>
      <c r="AV44" s="120">
        <f t="shared" si="2"/>
        <v>75.836716791979953</v>
      </c>
      <c r="AW44" s="121">
        <f t="shared" si="3"/>
        <v>-3.439645662272838</v>
      </c>
      <c r="AX44" s="119">
        <f t="shared" si="4"/>
        <v>284.87774999999999</v>
      </c>
      <c r="AY44" s="120">
        <f t="shared" si="5"/>
        <v>266.62875000000003</v>
      </c>
      <c r="AZ44" s="121">
        <f t="shared" si="17"/>
        <v>18.248999999999967</v>
      </c>
    </row>
    <row r="45" spans="1:52" x14ac:dyDescent="0.2">
      <c r="A45" t="s">
        <v>46</v>
      </c>
      <c r="B45" t="s">
        <v>46</v>
      </c>
      <c r="C45" t="s">
        <v>56</v>
      </c>
      <c r="D45" t="s">
        <v>47</v>
      </c>
      <c r="E45" t="s">
        <v>51</v>
      </c>
      <c r="F45" s="4">
        <f t="shared" si="18"/>
        <v>46050</v>
      </c>
      <c r="G45" t="s">
        <v>38</v>
      </c>
      <c r="H45" s="28">
        <v>834</v>
      </c>
      <c r="I45" s="2">
        <v>34</v>
      </c>
      <c r="J45" s="2">
        <v>12</v>
      </c>
      <c r="K45" s="2">
        <v>65703.66</v>
      </c>
      <c r="L45" s="2">
        <v>9932.9399999999987</v>
      </c>
      <c r="M45" s="29">
        <v>4524.63</v>
      </c>
      <c r="N45" s="31">
        <f t="shared" si="13"/>
        <v>880</v>
      </c>
      <c r="O45" s="30">
        <f t="shared" si="14"/>
        <v>80161.23000000001</v>
      </c>
      <c r="P45" t="s">
        <v>49</v>
      </c>
      <c r="Q45" t="s">
        <v>49</v>
      </c>
      <c r="R45" t="s">
        <v>56</v>
      </c>
      <c r="S45" t="s">
        <v>47</v>
      </c>
      <c r="T45" t="s">
        <v>51</v>
      </c>
      <c r="U45" s="4">
        <f t="shared" si="19"/>
        <v>45686</v>
      </c>
      <c r="V45" t="s">
        <v>38</v>
      </c>
      <c r="W45" s="28">
        <v>919</v>
      </c>
      <c r="X45" s="2">
        <v>53</v>
      </c>
      <c r="Y45" s="2">
        <v>9</v>
      </c>
      <c r="Z45" s="2">
        <v>67776.25</v>
      </c>
      <c r="AA45" s="2">
        <v>13110.65</v>
      </c>
      <c r="AB45" s="29">
        <v>2141.5100000000002</v>
      </c>
      <c r="AC45" s="31">
        <f t="shared" si="15"/>
        <v>981</v>
      </c>
      <c r="AD45" s="30">
        <f t="shared" si="16"/>
        <v>83028.409999999989</v>
      </c>
      <c r="AE45" s="2">
        <f t="shared" si="20"/>
        <v>-85</v>
      </c>
      <c r="AF45" s="2">
        <f t="shared" si="20"/>
        <v>-19</v>
      </c>
      <c r="AG45" s="2">
        <f t="shared" si="20"/>
        <v>3</v>
      </c>
      <c r="AH45" s="2">
        <f t="shared" si="20"/>
        <v>-2072.5899999999965</v>
      </c>
      <c r="AI45" s="2">
        <f t="shared" si="20"/>
        <v>-3177.7100000000009</v>
      </c>
      <c r="AJ45" s="29">
        <f t="shared" si="20"/>
        <v>2383.12</v>
      </c>
      <c r="AK45" s="31">
        <f t="shared" si="20"/>
        <v>-101</v>
      </c>
      <c r="AL45" s="31">
        <f t="shared" si="20"/>
        <v>-2867.1799999999785</v>
      </c>
      <c r="AM45" s="38">
        <f t="shared" si="21"/>
        <v>-9.2491838955386291E-2</v>
      </c>
      <c r="AN45" s="38">
        <f t="shared" si="21"/>
        <v>-0.35849056603773582</v>
      </c>
      <c r="AO45" s="38">
        <f t="shared" si="21"/>
        <v>0.33333333333333331</v>
      </c>
      <c r="AP45" s="38">
        <f t="shared" si="21"/>
        <v>-3.0579886022020938E-2</v>
      </c>
      <c r="AQ45" s="38">
        <f t="shared" si="21"/>
        <v>-0.24237623611338882</v>
      </c>
      <c r="AR45" s="39">
        <f t="shared" si="21"/>
        <v>1.1128222609280365</v>
      </c>
      <c r="AS45" s="40">
        <f t="shared" si="21"/>
        <v>-0.10295616717635066</v>
      </c>
      <c r="AT45" s="40">
        <f t="shared" si="21"/>
        <v>-3.4532517243193971E-2</v>
      </c>
      <c r="AU45" s="119">
        <f t="shared" si="11"/>
        <v>78.78136690647483</v>
      </c>
      <c r="AV45" s="120">
        <f t="shared" si="2"/>
        <v>73.75</v>
      </c>
      <c r="AW45" s="121">
        <f t="shared" si="3"/>
        <v>5.0313669064748296</v>
      </c>
      <c r="AX45" s="119">
        <f t="shared" si="4"/>
        <v>314.29500000000002</v>
      </c>
      <c r="AY45" s="120">
        <f t="shared" si="5"/>
        <v>246.00258064516129</v>
      </c>
      <c r="AZ45" s="121">
        <f t="shared" si="17"/>
        <v>68.292419354838728</v>
      </c>
    </row>
    <row r="46" spans="1:52" x14ac:dyDescent="0.2">
      <c r="A46" t="s">
        <v>46</v>
      </c>
      <c r="B46" t="s">
        <v>46</v>
      </c>
      <c r="C46" t="s">
        <v>56</v>
      </c>
      <c r="D46" t="s">
        <v>47</v>
      </c>
      <c r="E46" t="s">
        <v>51</v>
      </c>
      <c r="F46" s="4">
        <f t="shared" si="18"/>
        <v>46051</v>
      </c>
      <c r="G46" t="s">
        <v>39</v>
      </c>
      <c r="H46" s="28">
        <v>1088</v>
      </c>
      <c r="I46" s="2">
        <v>42</v>
      </c>
      <c r="J46" s="2">
        <v>15</v>
      </c>
      <c r="K46" s="2">
        <v>83427.260000000009</v>
      </c>
      <c r="L46" s="2">
        <v>9544.74</v>
      </c>
      <c r="M46" s="29">
        <v>2090.02</v>
      </c>
      <c r="N46" s="31">
        <f t="shared" si="13"/>
        <v>1145</v>
      </c>
      <c r="O46" s="30">
        <f t="shared" si="14"/>
        <v>95062.020000000019</v>
      </c>
      <c r="P46" t="s">
        <v>49</v>
      </c>
      <c r="Q46" t="s">
        <v>49</v>
      </c>
      <c r="R46" t="s">
        <v>56</v>
      </c>
      <c r="S46" t="s">
        <v>47</v>
      </c>
      <c r="T46" t="s">
        <v>51</v>
      </c>
      <c r="U46" s="4">
        <f t="shared" si="19"/>
        <v>45687</v>
      </c>
      <c r="V46" t="s">
        <v>39</v>
      </c>
      <c r="W46" s="28">
        <v>1130</v>
      </c>
      <c r="X46" s="2">
        <v>42</v>
      </c>
      <c r="Y46" s="2">
        <v>7</v>
      </c>
      <c r="Z46" s="2">
        <v>80885.78</v>
      </c>
      <c r="AA46" s="2">
        <v>8818.92</v>
      </c>
      <c r="AB46" s="29">
        <v>2581.85</v>
      </c>
      <c r="AC46" s="31">
        <f t="shared" si="15"/>
        <v>1179</v>
      </c>
      <c r="AD46" s="30">
        <f t="shared" si="16"/>
        <v>92286.55</v>
      </c>
      <c r="AE46" s="2">
        <f t="shared" si="20"/>
        <v>-42</v>
      </c>
      <c r="AF46" s="2">
        <f t="shared" si="20"/>
        <v>0</v>
      </c>
      <c r="AG46" s="2">
        <f t="shared" si="20"/>
        <v>8</v>
      </c>
      <c r="AH46" s="2">
        <f t="shared" si="20"/>
        <v>2541.4800000000105</v>
      </c>
      <c r="AI46" s="2">
        <f t="shared" si="20"/>
        <v>725.81999999999971</v>
      </c>
      <c r="AJ46" s="29">
        <f t="shared" si="20"/>
        <v>-491.82999999999993</v>
      </c>
      <c r="AK46" s="31">
        <f t="shared" si="20"/>
        <v>-34</v>
      </c>
      <c r="AL46" s="31">
        <f t="shared" si="20"/>
        <v>2775.4700000000157</v>
      </c>
      <c r="AM46" s="38">
        <f t="shared" si="21"/>
        <v>-3.7168141592920353E-2</v>
      </c>
      <c r="AN46" s="38">
        <f t="shared" si="21"/>
        <v>0</v>
      </c>
      <c r="AO46" s="38">
        <f t="shared" si="21"/>
        <v>1.1428571428571428</v>
      </c>
      <c r="AP46" s="38">
        <f t="shared" si="21"/>
        <v>3.1420603225931806E-2</v>
      </c>
      <c r="AQ46" s="38">
        <f t="shared" si="21"/>
        <v>8.2302594875562962E-2</v>
      </c>
      <c r="AR46" s="39">
        <f t="shared" si="21"/>
        <v>-0.19049518755930822</v>
      </c>
      <c r="AS46" s="40">
        <f t="shared" si="21"/>
        <v>-2.883799830364716E-2</v>
      </c>
      <c r="AT46" s="40">
        <f t="shared" si="21"/>
        <v>3.00744799756846E-2</v>
      </c>
      <c r="AU46" s="119">
        <f t="shared" si="11"/>
        <v>76.67946691176472</v>
      </c>
      <c r="AV46" s="120">
        <f t="shared" si="2"/>
        <v>71.580336283185844</v>
      </c>
      <c r="AW46" s="121">
        <f t="shared" si="3"/>
        <v>5.0991306285788767</v>
      </c>
      <c r="AX46" s="119">
        <f t="shared" si="4"/>
        <v>204.11859649122806</v>
      </c>
      <c r="AY46" s="120">
        <f t="shared" si="5"/>
        <v>232.66877551020409</v>
      </c>
      <c r="AZ46" s="121">
        <f t="shared" si="17"/>
        <v>-28.550179018976024</v>
      </c>
    </row>
    <row r="47" spans="1:52" x14ac:dyDescent="0.2">
      <c r="A47" t="s">
        <v>46</v>
      </c>
      <c r="B47" t="s">
        <v>46</v>
      </c>
      <c r="C47" t="s">
        <v>56</v>
      </c>
      <c r="D47" t="s">
        <v>47</v>
      </c>
      <c r="E47" t="s">
        <v>51</v>
      </c>
      <c r="F47" s="4">
        <f t="shared" si="18"/>
        <v>46052</v>
      </c>
      <c r="G47" t="s">
        <v>40</v>
      </c>
      <c r="H47" s="28">
        <v>1409</v>
      </c>
      <c r="I47" s="2">
        <v>28</v>
      </c>
      <c r="J47" s="2">
        <v>9</v>
      </c>
      <c r="K47" s="2">
        <v>109772.58</v>
      </c>
      <c r="L47" s="2">
        <v>4473.7299999999996</v>
      </c>
      <c r="M47" s="29">
        <v>1636.78</v>
      </c>
      <c r="N47" s="31">
        <f t="shared" si="13"/>
        <v>1446</v>
      </c>
      <c r="O47" s="30">
        <f t="shared" si="14"/>
        <v>115883.09</v>
      </c>
      <c r="P47" t="s">
        <v>49</v>
      </c>
      <c r="Q47" t="s">
        <v>49</v>
      </c>
      <c r="R47" t="s">
        <v>56</v>
      </c>
      <c r="S47" t="s">
        <v>47</v>
      </c>
      <c r="T47" t="s">
        <v>51</v>
      </c>
      <c r="U47" s="4">
        <f t="shared" si="19"/>
        <v>45688</v>
      </c>
      <c r="V47" t="s">
        <v>40</v>
      </c>
      <c r="W47" s="28">
        <v>1591</v>
      </c>
      <c r="X47" s="2">
        <v>31</v>
      </c>
      <c r="Y47" s="2">
        <v>17</v>
      </c>
      <c r="Z47" s="2">
        <v>115402.37</v>
      </c>
      <c r="AA47" s="2">
        <v>6247.8799999999992</v>
      </c>
      <c r="AB47" s="29">
        <v>2075.6000000000004</v>
      </c>
      <c r="AC47" s="31">
        <f t="shared" si="15"/>
        <v>1639</v>
      </c>
      <c r="AD47" s="30">
        <f t="shared" si="16"/>
        <v>123725.85</v>
      </c>
      <c r="AE47" s="2">
        <f t="shared" si="20"/>
        <v>-182</v>
      </c>
      <c r="AF47" s="2">
        <f t="shared" si="20"/>
        <v>-3</v>
      </c>
      <c r="AG47" s="2">
        <f t="shared" si="20"/>
        <v>-8</v>
      </c>
      <c r="AH47" s="2">
        <f t="shared" si="20"/>
        <v>-5629.7899999999936</v>
      </c>
      <c r="AI47" s="2">
        <f t="shared" si="20"/>
        <v>-1774.1499999999996</v>
      </c>
      <c r="AJ47" s="29">
        <f t="shared" si="20"/>
        <v>-438.82000000000039</v>
      </c>
      <c r="AK47" s="31">
        <f t="shared" si="20"/>
        <v>-193</v>
      </c>
      <c r="AL47" s="31">
        <f t="shared" si="20"/>
        <v>-7842.7600000000093</v>
      </c>
      <c r="AM47" s="38">
        <f t="shared" si="21"/>
        <v>-0.11439346323067254</v>
      </c>
      <c r="AN47" s="38">
        <f t="shared" si="21"/>
        <v>-9.6774193548387094E-2</v>
      </c>
      <c r="AO47" s="38">
        <f t="shared" si="21"/>
        <v>-0.47058823529411764</v>
      </c>
      <c r="AP47" s="38">
        <f t="shared" si="21"/>
        <v>-4.8784006775597362E-2</v>
      </c>
      <c r="AQ47" s="38">
        <f t="shared" si="21"/>
        <v>-0.28396031934032023</v>
      </c>
      <c r="AR47" s="39">
        <f t="shared" si="21"/>
        <v>-0.21141838504528826</v>
      </c>
      <c r="AS47" s="40">
        <f t="shared" si="21"/>
        <v>-0.11775472849298353</v>
      </c>
      <c r="AT47" s="40">
        <f t="shared" si="21"/>
        <v>-6.3388208688806819E-2</v>
      </c>
      <c r="AU47" s="119">
        <f t="shared" si="11"/>
        <v>77.908147622427251</v>
      </c>
      <c r="AV47" s="120">
        <f t="shared" si="2"/>
        <v>72.534487743557506</v>
      </c>
      <c r="AW47" s="121">
        <f t="shared" si="3"/>
        <v>5.3736598788697449</v>
      </c>
      <c r="AX47" s="119">
        <f t="shared" si="4"/>
        <v>165.14891891891889</v>
      </c>
      <c r="AY47" s="120">
        <f t="shared" si="5"/>
        <v>173.40583333333333</v>
      </c>
      <c r="AZ47" s="121">
        <f t="shared" si="17"/>
        <v>-8.2569144144144389</v>
      </c>
    </row>
    <row r="48" spans="1:52" ht="13.5" thickBot="1" x14ac:dyDescent="0.25">
      <c r="A48" t="s">
        <v>46</v>
      </c>
      <c r="B48" t="s">
        <v>46</v>
      </c>
      <c r="C48" t="s">
        <v>56</v>
      </c>
      <c r="D48" t="s">
        <v>47</v>
      </c>
      <c r="E48" t="s">
        <v>51</v>
      </c>
      <c r="F48" s="59">
        <f t="shared" si="18"/>
        <v>46053</v>
      </c>
      <c r="G48" s="42" t="s">
        <v>41</v>
      </c>
      <c r="H48" s="43">
        <v>1458</v>
      </c>
      <c r="I48" s="44">
        <v>13</v>
      </c>
      <c r="J48" s="44">
        <v>4</v>
      </c>
      <c r="K48" s="44">
        <v>117899.28</v>
      </c>
      <c r="L48" s="44">
        <v>2670.58</v>
      </c>
      <c r="M48" s="45">
        <v>436.7</v>
      </c>
      <c r="N48" s="47">
        <f t="shared" si="13"/>
        <v>1475</v>
      </c>
      <c r="O48" s="46">
        <f t="shared" si="14"/>
        <v>121006.56</v>
      </c>
      <c r="P48" t="s">
        <v>49</v>
      </c>
      <c r="Q48" t="s">
        <v>49</v>
      </c>
      <c r="R48" t="s">
        <v>56</v>
      </c>
      <c r="S48" t="s">
        <v>56</v>
      </c>
      <c r="T48" t="s">
        <v>51</v>
      </c>
      <c r="U48" s="59">
        <f t="shared" si="19"/>
        <v>45689</v>
      </c>
      <c r="V48" s="42" t="s">
        <v>41</v>
      </c>
      <c r="W48" s="43">
        <v>1521</v>
      </c>
      <c r="X48" s="44">
        <v>17</v>
      </c>
      <c r="Y48" s="44">
        <v>4</v>
      </c>
      <c r="Z48" s="44">
        <v>117878.19</v>
      </c>
      <c r="AA48" s="44">
        <v>4623.96</v>
      </c>
      <c r="AB48" s="45">
        <v>1006.87</v>
      </c>
      <c r="AC48" s="47">
        <f t="shared" si="15"/>
        <v>1542</v>
      </c>
      <c r="AD48" s="46">
        <f t="shared" si="16"/>
        <v>123509.02</v>
      </c>
      <c r="AE48" s="44">
        <f t="shared" si="20"/>
        <v>-63</v>
      </c>
      <c r="AF48" s="44">
        <f t="shared" si="20"/>
        <v>-4</v>
      </c>
      <c r="AG48" s="44">
        <f t="shared" si="20"/>
        <v>0</v>
      </c>
      <c r="AH48" s="44">
        <f t="shared" si="20"/>
        <v>21.089999999996508</v>
      </c>
      <c r="AI48" s="44">
        <f t="shared" si="20"/>
        <v>-1953.38</v>
      </c>
      <c r="AJ48" s="45">
        <f t="shared" si="20"/>
        <v>-570.17000000000007</v>
      </c>
      <c r="AK48" s="47">
        <f t="shared" si="20"/>
        <v>-67</v>
      </c>
      <c r="AL48" s="47">
        <f t="shared" si="20"/>
        <v>-2502.4600000000064</v>
      </c>
      <c r="AM48" s="56">
        <f t="shared" si="21"/>
        <v>-4.142011834319527E-2</v>
      </c>
      <c r="AN48" s="56">
        <f t="shared" si="21"/>
        <v>-0.23529411764705882</v>
      </c>
      <c r="AO48" s="56">
        <f t="shared" si="21"/>
        <v>0</v>
      </c>
      <c r="AP48" s="56">
        <f t="shared" si="21"/>
        <v>1.789135038466107E-4</v>
      </c>
      <c r="AQ48" s="56">
        <f t="shared" si="21"/>
        <v>-0.42244742601579599</v>
      </c>
      <c r="AR48" s="57">
        <f t="shared" si="21"/>
        <v>-0.56627965874442587</v>
      </c>
      <c r="AS48" s="58">
        <f t="shared" si="21"/>
        <v>-4.3450064850843059E-2</v>
      </c>
      <c r="AT48" s="58">
        <f t="shared" si="21"/>
        <v>-2.0261354190973309E-2</v>
      </c>
      <c r="AU48" s="119">
        <f t="shared" si="11"/>
        <v>80.863703703703706</v>
      </c>
      <c r="AV48" s="120">
        <f t="shared" si="2"/>
        <v>77.500453648915183</v>
      </c>
      <c r="AW48" s="121">
        <f t="shared" si="3"/>
        <v>3.3632500547885229</v>
      </c>
      <c r="AX48" s="119">
        <f t="shared" si="4"/>
        <v>182.78117647058821</v>
      </c>
      <c r="AY48" s="120">
        <f t="shared" si="5"/>
        <v>268.13476190476189</v>
      </c>
      <c r="AZ48" s="121">
        <f t="shared" si="17"/>
        <v>-85.353585434173681</v>
      </c>
    </row>
    <row r="49" spans="1:52" x14ac:dyDescent="0.2">
      <c r="A49" t="s">
        <v>46</v>
      </c>
      <c r="B49" t="s">
        <v>46</v>
      </c>
      <c r="C49" t="s">
        <v>56</v>
      </c>
      <c r="D49" t="s">
        <v>56</v>
      </c>
      <c r="E49" t="s">
        <v>52</v>
      </c>
      <c r="F49" s="4">
        <f t="shared" si="18"/>
        <v>46054</v>
      </c>
      <c r="G49" t="s">
        <v>35</v>
      </c>
      <c r="H49" s="28">
        <v>794</v>
      </c>
      <c r="I49" s="2">
        <v>12</v>
      </c>
      <c r="J49" s="2">
        <v>12</v>
      </c>
      <c r="K49" s="2">
        <v>68997.049999999988</v>
      </c>
      <c r="L49" s="2">
        <v>4155.79</v>
      </c>
      <c r="M49" s="29">
        <v>3297.27</v>
      </c>
      <c r="N49" s="31">
        <f t="shared" si="13"/>
        <v>818</v>
      </c>
      <c r="O49" s="30">
        <f t="shared" si="14"/>
        <v>76450.109999999986</v>
      </c>
      <c r="P49" t="s">
        <v>49</v>
      </c>
      <c r="Q49" t="s">
        <v>49</v>
      </c>
      <c r="R49" t="s">
        <v>56</v>
      </c>
      <c r="S49" t="s">
        <v>56</v>
      </c>
      <c r="T49" t="s">
        <v>52</v>
      </c>
      <c r="U49" s="4">
        <f t="shared" si="19"/>
        <v>45690</v>
      </c>
      <c r="V49" t="s">
        <v>35</v>
      </c>
      <c r="W49" s="28">
        <v>842</v>
      </c>
      <c r="X49" s="2">
        <v>33</v>
      </c>
      <c r="Y49" s="2">
        <v>7</v>
      </c>
      <c r="Z49" s="2">
        <v>68735.59</v>
      </c>
      <c r="AA49" s="2">
        <v>10540.27</v>
      </c>
      <c r="AB49" s="29">
        <v>1582.8600000000001</v>
      </c>
      <c r="AC49" s="31">
        <f t="shared" si="15"/>
        <v>882</v>
      </c>
      <c r="AD49" s="30">
        <f t="shared" si="16"/>
        <v>80858.720000000001</v>
      </c>
      <c r="AE49" s="2">
        <f t="shared" si="20"/>
        <v>-48</v>
      </c>
      <c r="AF49" s="2">
        <f t="shared" si="20"/>
        <v>-21</v>
      </c>
      <c r="AG49" s="2">
        <f t="shared" si="20"/>
        <v>5</v>
      </c>
      <c r="AH49" s="2">
        <f t="shared" si="20"/>
        <v>261.45999999999185</v>
      </c>
      <c r="AI49" s="2">
        <f t="shared" si="20"/>
        <v>-6384.4800000000005</v>
      </c>
      <c r="AJ49" s="29">
        <f t="shared" si="20"/>
        <v>1714.4099999999999</v>
      </c>
      <c r="AK49" s="31">
        <f t="shared" si="20"/>
        <v>-64</v>
      </c>
      <c r="AL49" s="31">
        <f t="shared" si="20"/>
        <v>-4408.6100000000151</v>
      </c>
      <c r="AM49" s="38">
        <f t="shared" si="21"/>
        <v>-5.7007125890736345E-2</v>
      </c>
      <c r="AN49" s="38">
        <f t="shared" si="21"/>
        <v>-0.63636363636363635</v>
      </c>
      <c r="AO49" s="38">
        <f t="shared" si="21"/>
        <v>0.7142857142857143</v>
      </c>
      <c r="AP49" s="38">
        <f t="shared" si="21"/>
        <v>3.8038518327985819E-3</v>
      </c>
      <c r="AQ49" s="38">
        <f t="shared" si="21"/>
        <v>-0.60572262380375452</v>
      </c>
      <c r="AR49" s="39">
        <f t="shared" si="21"/>
        <v>1.0831090557598271</v>
      </c>
      <c r="AS49" s="40">
        <f t="shared" si="21"/>
        <v>-7.2562358276643993E-2</v>
      </c>
      <c r="AT49" s="40">
        <f t="shared" si="21"/>
        <v>-5.4522381754250067E-2</v>
      </c>
      <c r="AU49" s="119">
        <f t="shared" si="11"/>
        <v>86.89804785894205</v>
      </c>
      <c r="AV49" s="120">
        <f t="shared" si="2"/>
        <v>81.633717339667456</v>
      </c>
      <c r="AW49" s="121">
        <f t="shared" si="3"/>
        <v>5.2643305192745942</v>
      </c>
      <c r="AX49" s="119">
        <f t="shared" si="4"/>
        <v>310.54416666666663</v>
      </c>
      <c r="AY49" s="120">
        <f t="shared" si="5"/>
        <v>303.07825000000003</v>
      </c>
      <c r="AZ49" s="121">
        <f t="shared" si="17"/>
        <v>7.465916666666601</v>
      </c>
    </row>
    <row r="50" spans="1:52" x14ac:dyDescent="0.2">
      <c r="A50" t="s">
        <v>46</v>
      </c>
      <c r="B50" t="s">
        <v>46</v>
      </c>
      <c r="C50" t="s">
        <v>56</v>
      </c>
      <c r="D50" t="s">
        <v>56</v>
      </c>
      <c r="E50" t="s">
        <v>52</v>
      </c>
      <c r="F50" s="4">
        <f t="shared" si="18"/>
        <v>46055</v>
      </c>
      <c r="G50" t="s">
        <v>36</v>
      </c>
      <c r="H50" s="28">
        <v>788</v>
      </c>
      <c r="I50" s="2">
        <v>30</v>
      </c>
      <c r="J50" s="2">
        <v>3</v>
      </c>
      <c r="K50" s="2">
        <v>54081.58</v>
      </c>
      <c r="L50" s="2">
        <v>7933.74</v>
      </c>
      <c r="M50" s="29">
        <v>45.919999999999987</v>
      </c>
      <c r="N50" s="31">
        <f t="shared" si="13"/>
        <v>821</v>
      </c>
      <c r="O50" s="30">
        <f t="shared" si="14"/>
        <v>62061.24</v>
      </c>
      <c r="P50" t="s">
        <v>49</v>
      </c>
      <c r="Q50" t="s">
        <v>49</v>
      </c>
      <c r="R50" t="s">
        <v>56</v>
      </c>
      <c r="S50" t="s">
        <v>56</v>
      </c>
      <c r="T50" t="s">
        <v>52</v>
      </c>
      <c r="U50" s="4">
        <f t="shared" si="19"/>
        <v>45691</v>
      </c>
      <c r="V50" t="s">
        <v>36</v>
      </c>
      <c r="W50" s="28">
        <v>784</v>
      </c>
      <c r="X50" s="2">
        <v>39</v>
      </c>
      <c r="Y50" s="2">
        <v>4</v>
      </c>
      <c r="Z50" s="2">
        <v>52300.429999999993</v>
      </c>
      <c r="AA50" s="2">
        <v>7520.34</v>
      </c>
      <c r="AB50" s="29">
        <v>1256.0700000000002</v>
      </c>
      <c r="AC50" s="31">
        <f t="shared" si="15"/>
        <v>827</v>
      </c>
      <c r="AD50" s="30">
        <f t="shared" si="16"/>
        <v>61076.839999999989</v>
      </c>
      <c r="AE50" s="2">
        <f t="shared" si="20"/>
        <v>4</v>
      </c>
      <c r="AF50" s="2">
        <f t="shared" si="20"/>
        <v>-9</v>
      </c>
      <c r="AG50" s="2">
        <f t="shared" si="20"/>
        <v>-1</v>
      </c>
      <c r="AH50" s="2">
        <f t="shared" si="20"/>
        <v>1781.1500000000087</v>
      </c>
      <c r="AI50" s="2">
        <f t="shared" si="20"/>
        <v>413.39999999999964</v>
      </c>
      <c r="AJ50" s="29">
        <f t="shared" si="20"/>
        <v>-1210.1500000000001</v>
      </c>
      <c r="AK50" s="31">
        <f t="shared" si="20"/>
        <v>-6</v>
      </c>
      <c r="AL50" s="31">
        <f t="shared" si="20"/>
        <v>984.40000000000873</v>
      </c>
      <c r="AM50" s="38">
        <f t="shared" si="21"/>
        <v>5.1020408163265302E-3</v>
      </c>
      <c r="AN50" s="38">
        <f t="shared" si="21"/>
        <v>-0.23076923076923078</v>
      </c>
      <c r="AO50" s="38">
        <f t="shared" si="21"/>
        <v>-0.25</v>
      </c>
      <c r="AP50" s="38">
        <f t="shared" si="21"/>
        <v>3.4056125351168413E-2</v>
      </c>
      <c r="AQ50" s="38">
        <f t="shared" si="21"/>
        <v>5.4970918868029857E-2</v>
      </c>
      <c r="AR50" s="39">
        <f t="shared" si="21"/>
        <v>-0.96344152794032178</v>
      </c>
      <c r="AS50" s="40">
        <f t="shared" si="21"/>
        <v>-7.2551390568319227E-3</v>
      </c>
      <c r="AT50" s="40">
        <f t="shared" si="21"/>
        <v>1.6117402275559915E-2</v>
      </c>
      <c r="AU50" s="119">
        <f t="shared" si="11"/>
        <v>68.63144670050761</v>
      </c>
      <c r="AV50" s="120">
        <f t="shared" si="2"/>
        <v>66.709732142857135</v>
      </c>
      <c r="AW50" s="121">
        <f t="shared" si="3"/>
        <v>1.9217145576504748</v>
      </c>
      <c r="AX50" s="119">
        <f t="shared" si="4"/>
        <v>241.80787878787879</v>
      </c>
      <c r="AY50" s="120">
        <f t="shared" si="5"/>
        <v>204.10255813953489</v>
      </c>
      <c r="AZ50" s="121">
        <f t="shared" si="17"/>
        <v>37.7053206483439</v>
      </c>
    </row>
    <row r="51" spans="1:52" x14ac:dyDescent="0.2">
      <c r="A51" t="s">
        <v>46</v>
      </c>
      <c r="B51" t="s">
        <v>46</v>
      </c>
      <c r="C51" t="s">
        <v>56</v>
      </c>
      <c r="D51" t="s">
        <v>56</v>
      </c>
      <c r="E51" t="s">
        <v>52</v>
      </c>
      <c r="F51" s="4">
        <f t="shared" si="18"/>
        <v>46056</v>
      </c>
      <c r="G51" t="s">
        <v>37</v>
      </c>
      <c r="H51" s="28">
        <v>856</v>
      </c>
      <c r="I51" s="2">
        <v>47</v>
      </c>
      <c r="J51" s="2">
        <v>9</v>
      </c>
      <c r="K51" s="2">
        <v>71407.34</v>
      </c>
      <c r="L51" s="2">
        <v>8055.95</v>
      </c>
      <c r="M51" s="29">
        <v>5265.6100000000006</v>
      </c>
      <c r="N51" s="31">
        <f t="shared" si="13"/>
        <v>912</v>
      </c>
      <c r="O51" s="30">
        <f t="shared" si="14"/>
        <v>84728.9</v>
      </c>
      <c r="P51" t="s">
        <v>49</v>
      </c>
      <c r="Q51" t="s">
        <v>49</v>
      </c>
      <c r="R51" t="s">
        <v>56</v>
      </c>
      <c r="S51" t="s">
        <v>56</v>
      </c>
      <c r="T51" t="s">
        <v>52</v>
      </c>
      <c r="U51" s="4">
        <f t="shared" si="19"/>
        <v>45692</v>
      </c>
      <c r="V51" t="s">
        <v>37</v>
      </c>
      <c r="W51" s="28">
        <v>891</v>
      </c>
      <c r="X51" s="2">
        <v>54</v>
      </c>
      <c r="Y51" s="2">
        <v>8</v>
      </c>
      <c r="Z51" s="2">
        <v>61180.100000000006</v>
      </c>
      <c r="AA51" s="2">
        <v>10506.23</v>
      </c>
      <c r="AB51" s="29">
        <v>2695.75</v>
      </c>
      <c r="AC51" s="31">
        <f t="shared" si="15"/>
        <v>953</v>
      </c>
      <c r="AD51" s="30">
        <f t="shared" si="16"/>
        <v>74382.080000000002</v>
      </c>
      <c r="AE51" s="2">
        <f t="shared" si="20"/>
        <v>-35</v>
      </c>
      <c r="AF51" s="2">
        <f t="shared" si="20"/>
        <v>-7</v>
      </c>
      <c r="AG51" s="2">
        <f t="shared" si="20"/>
        <v>1</v>
      </c>
      <c r="AH51" s="2">
        <f t="shared" si="20"/>
        <v>10227.239999999991</v>
      </c>
      <c r="AI51" s="2">
        <f t="shared" si="20"/>
        <v>-2450.2799999999997</v>
      </c>
      <c r="AJ51" s="29">
        <f t="shared" si="20"/>
        <v>2569.8600000000006</v>
      </c>
      <c r="AK51" s="31">
        <f t="shared" si="20"/>
        <v>-41</v>
      </c>
      <c r="AL51" s="31">
        <f t="shared" si="20"/>
        <v>10346.819999999992</v>
      </c>
      <c r="AM51" s="38">
        <f t="shared" si="21"/>
        <v>-3.9281705948372617E-2</v>
      </c>
      <c r="AN51" s="38">
        <f t="shared" si="21"/>
        <v>-0.12962962962962962</v>
      </c>
      <c r="AO51" s="38">
        <f t="shared" si="21"/>
        <v>0.125</v>
      </c>
      <c r="AP51" s="38">
        <f t="shared" si="21"/>
        <v>0.16716612100993608</v>
      </c>
      <c r="AQ51" s="38">
        <f t="shared" si="21"/>
        <v>-0.23322162183770961</v>
      </c>
      <c r="AR51" s="39">
        <f t="shared" si="21"/>
        <v>0.95330056570527699</v>
      </c>
      <c r="AS51" s="40">
        <f t="shared" si="21"/>
        <v>-4.3022035676810073E-2</v>
      </c>
      <c r="AT51" s="40">
        <f t="shared" si="21"/>
        <v>0.13910366582918887</v>
      </c>
      <c r="AU51" s="119">
        <f t="shared" si="11"/>
        <v>83.419789719626166</v>
      </c>
      <c r="AV51" s="120">
        <f t="shared" si="2"/>
        <v>68.664534231200903</v>
      </c>
      <c r="AW51" s="121">
        <f t="shared" si="3"/>
        <v>14.755255488425263</v>
      </c>
      <c r="AX51" s="119">
        <f t="shared" si="4"/>
        <v>237.88500000000002</v>
      </c>
      <c r="AY51" s="120">
        <f t="shared" si="5"/>
        <v>212.93516129032258</v>
      </c>
      <c r="AZ51" s="121">
        <f t="shared" si="17"/>
        <v>24.949838709677437</v>
      </c>
    </row>
    <row r="52" spans="1:52" x14ac:dyDescent="0.2">
      <c r="A52" t="s">
        <v>46</v>
      </c>
      <c r="B52" t="s">
        <v>46</v>
      </c>
      <c r="C52" t="s">
        <v>56</v>
      </c>
      <c r="D52" t="s">
        <v>56</v>
      </c>
      <c r="E52" t="s">
        <v>52</v>
      </c>
      <c r="F52" s="4">
        <f t="shared" si="18"/>
        <v>46057</v>
      </c>
      <c r="G52" t="s">
        <v>38</v>
      </c>
      <c r="H52" s="28">
        <v>885</v>
      </c>
      <c r="I52" s="2">
        <v>35</v>
      </c>
      <c r="J52" s="2">
        <v>12</v>
      </c>
      <c r="K52" s="2">
        <v>65306.34</v>
      </c>
      <c r="L52" s="2">
        <v>9649.6</v>
      </c>
      <c r="M52" s="29">
        <v>1035.56</v>
      </c>
      <c r="N52" s="31">
        <f t="shared" si="13"/>
        <v>932</v>
      </c>
      <c r="O52" s="30">
        <f t="shared" si="14"/>
        <v>75991.5</v>
      </c>
      <c r="P52" t="s">
        <v>49</v>
      </c>
      <c r="Q52" t="s">
        <v>49</v>
      </c>
      <c r="R52" t="s">
        <v>56</v>
      </c>
      <c r="S52" t="s">
        <v>56</v>
      </c>
      <c r="T52" t="s">
        <v>52</v>
      </c>
      <c r="U52" s="4">
        <f t="shared" si="19"/>
        <v>45693</v>
      </c>
      <c r="V52" t="s">
        <v>38</v>
      </c>
      <c r="W52" s="28">
        <v>966</v>
      </c>
      <c r="X52" s="2">
        <v>36</v>
      </c>
      <c r="Y52" s="2">
        <v>26</v>
      </c>
      <c r="Z52" s="2">
        <v>76113.39</v>
      </c>
      <c r="AA52" s="2">
        <v>7269.93</v>
      </c>
      <c r="AB52" s="29">
        <v>2434.67</v>
      </c>
      <c r="AC52" s="31">
        <f t="shared" si="15"/>
        <v>1028</v>
      </c>
      <c r="AD52" s="30">
        <f t="shared" si="16"/>
        <v>85817.99</v>
      </c>
      <c r="AE52" s="2">
        <f t="shared" si="20"/>
        <v>-81</v>
      </c>
      <c r="AF52" s="2">
        <f t="shared" si="20"/>
        <v>-1</v>
      </c>
      <c r="AG52" s="2">
        <f t="shared" si="20"/>
        <v>-14</v>
      </c>
      <c r="AH52" s="2">
        <f t="shared" si="20"/>
        <v>-10807.050000000003</v>
      </c>
      <c r="AI52" s="2">
        <f t="shared" si="20"/>
        <v>2379.67</v>
      </c>
      <c r="AJ52" s="29">
        <f t="shared" si="20"/>
        <v>-1399.1100000000001</v>
      </c>
      <c r="AK52" s="31">
        <f t="shared" si="20"/>
        <v>-96</v>
      </c>
      <c r="AL52" s="31">
        <f t="shared" si="20"/>
        <v>-9826.4900000000052</v>
      </c>
      <c r="AM52" s="38">
        <f t="shared" si="21"/>
        <v>-8.3850931677018639E-2</v>
      </c>
      <c r="AN52" s="38">
        <f t="shared" si="21"/>
        <v>-2.7777777777777776E-2</v>
      </c>
      <c r="AO52" s="38">
        <f t="shared" si="21"/>
        <v>-0.53846153846153844</v>
      </c>
      <c r="AP52" s="38">
        <f t="shared" si="21"/>
        <v>-0.14198618666176874</v>
      </c>
      <c r="AQ52" s="38">
        <f t="shared" si="21"/>
        <v>0.32733052450298694</v>
      </c>
      <c r="AR52" s="39">
        <f t="shared" si="21"/>
        <v>-0.57466104235892346</v>
      </c>
      <c r="AS52" s="40">
        <f t="shared" si="21"/>
        <v>-9.3385214007782102E-2</v>
      </c>
      <c r="AT52" s="40">
        <f t="shared" si="21"/>
        <v>-0.11450384703720053</v>
      </c>
      <c r="AU52" s="119">
        <f t="shared" si="11"/>
        <v>73.792474576271189</v>
      </c>
      <c r="AV52" s="120">
        <f t="shared" si="2"/>
        <v>78.792329192546589</v>
      </c>
      <c r="AW52" s="121">
        <f t="shared" si="3"/>
        <v>-4.9998546162753996</v>
      </c>
      <c r="AX52" s="119">
        <f t="shared" si="4"/>
        <v>227.34382978723403</v>
      </c>
      <c r="AY52" s="120">
        <f t="shared" si="5"/>
        <v>156.52580645161291</v>
      </c>
      <c r="AZ52" s="121">
        <f t="shared" si="17"/>
        <v>70.81802333562112</v>
      </c>
    </row>
    <row r="53" spans="1:52" x14ac:dyDescent="0.2">
      <c r="A53" t="s">
        <v>46</v>
      </c>
      <c r="B53" t="s">
        <v>46</v>
      </c>
      <c r="C53" t="s">
        <v>56</v>
      </c>
      <c r="D53" t="s">
        <v>56</v>
      </c>
      <c r="E53" t="s">
        <v>52</v>
      </c>
      <c r="F53" s="4">
        <f t="shared" si="18"/>
        <v>46058</v>
      </c>
      <c r="G53" t="s">
        <v>39</v>
      </c>
      <c r="H53" s="28">
        <v>1075</v>
      </c>
      <c r="I53" s="2">
        <v>36</v>
      </c>
      <c r="J53" s="2">
        <v>13</v>
      </c>
      <c r="K53" s="2">
        <v>83499.78</v>
      </c>
      <c r="L53" s="2">
        <v>8460.2899999999991</v>
      </c>
      <c r="M53" s="29">
        <v>5061.1400000000003</v>
      </c>
      <c r="N53" s="31">
        <f t="shared" si="13"/>
        <v>1124</v>
      </c>
      <c r="O53" s="30">
        <f t="shared" si="14"/>
        <v>97021.209999999992</v>
      </c>
      <c r="P53" t="s">
        <v>49</v>
      </c>
      <c r="Q53" t="s">
        <v>49</v>
      </c>
      <c r="R53" t="s">
        <v>56</v>
      </c>
      <c r="S53" t="s">
        <v>56</v>
      </c>
      <c r="T53" t="s">
        <v>52</v>
      </c>
      <c r="U53" s="4">
        <f t="shared" si="19"/>
        <v>45694</v>
      </c>
      <c r="V53" t="s">
        <v>39</v>
      </c>
      <c r="W53" s="28">
        <v>1102</v>
      </c>
      <c r="X53" s="2">
        <v>40</v>
      </c>
      <c r="Y53" s="2">
        <v>9</v>
      </c>
      <c r="Z53" s="2">
        <v>82971.94</v>
      </c>
      <c r="AA53" s="2">
        <v>9139.98</v>
      </c>
      <c r="AB53" s="29">
        <v>1624.74</v>
      </c>
      <c r="AC53" s="31">
        <f t="shared" si="15"/>
        <v>1151</v>
      </c>
      <c r="AD53" s="30">
        <f t="shared" si="16"/>
        <v>93736.66</v>
      </c>
      <c r="AE53" s="2">
        <f t="shared" si="20"/>
        <v>-27</v>
      </c>
      <c r="AF53" s="2">
        <f t="shared" si="20"/>
        <v>-4</v>
      </c>
      <c r="AG53" s="2">
        <f t="shared" si="20"/>
        <v>4</v>
      </c>
      <c r="AH53" s="2">
        <f t="shared" si="20"/>
        <v>527.83999999999651</v>
      </c>
      <c r="AI53" s="2">
        <f t="shared" si="20"/>
        <v>-679.69000000000051</v>
      </c>
      <c r="AJ53" s="29">
        <f t="shared" si="20"/>
        <v>3436.4000000000005</v>
      </c>
      <c r="AK53" s="31">
        <f t="shared" si="20"/>
        <v>-27</v>
      </c>
      <c r="AL53" s="31">
        <f t="shared" si="20"/>
        <v>3284.5499999999884</v>
      </c>
      <c r="AM53" s="38">
        <f t="shared" si="21"/>
        <v>-2.4500907441016333E-2</v>
      </c>
      <c r="AN53" s="38">
        <f t="shared" si="21"/>
        <v>-0.1</v>
      </c>
      <c r="AO53" s="38">
        <f t="shared" si="21"/>
        <v>0.44444444444444442</v>
      </c>
      <c r="AP53" s="38">
        <f t="shared" si="21"/>
        <v>6.361668776215146E-3</v>
      </c>
      <c r="AQ53" s="38">
        <f t="shared" si="21"/>
        <v>-7.4364495327123317E-2</v>
      </c>
      <c r="AR53" s="39">
        <f t="shared" si="21"/>
        <v>2.1150460996836422</v>
      </c>
      <c r="AS53" s="40">
        <f t="shared" si="21"/>
        <v>-2.3457862728062554E-2</v>
      </c>
      <c r="AT53" s="40">
        <f t="shared" si="21"/>
        <v>3.5040185984864282E-2</v>
      </c>
      <c r="AU53" s="119">
        <f t="shared" si="11"/>
        <v>77.674213953488376</v>
      </c>
      <c r="AV53" s="120">
        <f t="shared" si="2"/>
        <v>75.292141560798555</v>
      </c>
      <c r="AW53" s="121">
        <f t="shared" si="3"/>
        <v>2.3820723926898211</v>
      </c>
      <c r="AX53" s="119">
        <f t="shared" si="4"/>
        <v>275.94755102040818</v>
      </c>
      <c r="AY53" s="120">
        <f t="shared" si="5"/>
        <v>219.68816326530612</v>
      </c>
      <c r="AZ53" s="121">
        <f t="shared" si="17"/>
        <v>56.259387755102068</v>
      </c>
    </row>
    <row r="54" spans="1:52" x14ac:dyDescent="0.2">
      <c r="A54" t="s">
        <v>46</v>
      </c>
      <c r="B54" t="s">
        <v>46</v>
      </c>
      <c r="C54" t="s">
        <v>56</v>
      </c>
      <c r="D54" t="s">
        <v>56</v>
      </c>
      <c r="E54" t="s">
        <v>52</v>
      </c>
      <c r="F54" s="4">
        <f t="shared" si="18"/>
        <v>46059</v>
      </c>
      <c r="G54" t="s">
        <v>40</v>
      </c>
      <c r="H54" s="28">
        <v>1541</v>
      </c>
      <c r="I54" s="2">
        <v>41</v>
      </c>
      <c r="J54" s="2">
        <v>13</v>
      </c>
      <c r="K54" s="2">
        <v>118115.39</v>
      </c>
      <c r="L54" s="2">
        <v>8671.880000000001</v>
      </c>
      <c r="M54" s="29">
        <v>3026.21</v>
      </c>
      <c r="N54" s="31">
        <f t="shared" si="13"/>
        <v>1595</v>
      </c>
      <c r="O54" s="30">
        <f t="shared" si="14"/>
        <v>129813.48000000001</v>
      </c>
      <c r="P54" t="s">
        <v>49</v>
      </c>
      <c r="Q54" t="s">
        <v>49</v>
      </c>
      <c r="R54" t="s">
        <v>56</v>
      </c>
      <c r="S54" t="s">
        <v>56</v>
      </c>
      <c r="T54" t="s">
        <v>52</v>
      </c>
      <c r="U54" s="4">
        <f t="shared" si="19"/>
        <v>45695</v>
      </c>
      <c r="V54" t="s">
        <v>40</v>
      </c>
      <c r="W54" s="28">
        <v>1646</v>
      </c>
      <c r="X54" s="2">
        <v>46</v>
      </c>
      <c r="Y54" s="2">
        <v>10</v>
      </c>
      <c r="Z54" s="2">
        <v>124387.01</v>
      </c>
      <c r="AA54" s="2">
        <v>15132.31</v>
      </c>
      <c r="AB54" s="29">
        <v>1171.05</v>
      </c>
      <c r="AC54" s="31">
        <f t="shared" si="15"/>
        <v>1702</v>
      </c>
      <c r="AD54" s="30">
        <f t="shared" si="16"/>
        <v>140690.37</v>
      </c>
      <c r="AE54" s="2">
        <f t="shared" si="20"/>
        <v>-105</v>
      </c>
      <c r="AF54" s="2">
        <f t="shared" si="20"/>
        <v>-5</v>
      </c>
      <c r="AG54" s="2">
        <f t="shared" si="20"/>
        <v>3</v>
      </c>
      <c r="AH54" s="2">
        <f t="shared" si="20"/>
        <v>-6271.6199999999953</v>
      </c>
      <c r="AI54" s="2">
        <f t="shared" si="20"/>
        <v>-6460.4299999999985</v>
      </c>
      <c r="AJ54" s="29">
        <f t="shared" si="20"/>
        <v>1855.16</v>
      </c>
      <c r="AK54" s="31">
        <f t="shared" si="20"/>
        <v>-107</v>
      </c>
      <c r="AL54" s="31">
        <f t="shared" ref="AL54:AL117" si="22">+O54-AD54</f>
        <v>-10876.889999999985</v>
      </c>
      <c r="AM54" s="38">
        <f t="shared" si="21"/>
        <v>-6.3791008505467803E-2</v>
      </c>
      <c r="AN54" s="38">
        <f t="shared" si="21"/>
        <v>-0.10869565217391304</v>
      </c>
      <c r="AO54" s="38">
        <f t="shared" si="21"/>
        <v>0.3</v>
      </c>
      <c r="AP54" s="38">
        <f t="shared" si="21"/>
        <v>-5.0420216709124173E-2</v>
      </c>
      <c r="AQ54" s="38">
        <f t="shared" si="21"/>
        <v>-0.4269295302567816</v>
      </c>
      <c r="AR54" s="39">
        <f t="shared" si="21"/>
        <v>1.584185133000299</v>
      </c>
      <c r="AS54" s="40">
        <f t="shared" si="21"/>
        <v>-6.2867215041128091E-2</v>
      </c>
      <c r="AT54" s="40">
        <f t="shared" ref="AT54:AT117" si="23">IFERROR(AL54/AD54,"")</f>
        <v>-7.731083513391844E-2</v>
      </c>
      <c r="AU54" s="119">
        <f t="shared" si="11"/>
        <v>76.64853341985723</v>
      </c>
      <c r="AV54" s="120">
        <f t="shared" si="2"/>
        <v>75.569264884568653</v>
      </c>
      <c r="AW54" s="121">
        <f t="shared" si="3"/>
        <v>1.0792685352885769</v>
      </c>
      <c r="AX54" s="119">
        <f t="shared" si="4"/>
        <v>216.63129629629631</v>
      </c>
      <c r="AY54" s="120">
        <f t="shared" si="5"/>
        <v>291.13142857142856</v>
      </c>
      <c r="AZ54" s="121">
        <f t="shared" si="17"/>
        <v>-74.500132275132245</v>
      </c>
    </row>
    <row r="55" spans="1:52" ht="13.5" thickBot="1" x14ac:dyDescent="0.25">
      <c r="A55" t="s">
        <v>46</v>
      </c>
      <c r="B55" t="s">
        <v>46</v>
      </c>
      <c r="C55" t="s">
        <v>56</v>
      </c>
      <c r="D55" t="s">
        <v>56</v>
      </c>
      <c r="E55" t="s">
        <v>52</v>
      </c>
      <c r="F55" s="59">
        <f t="shared" si="18"/>
        <v>46060</v>
      </c>
      <c r="G55" s="42" t="s">
        <v>41</v>
      </c>
      <c r="H55" s="43">
        <v>1649</v>
      </c>
      <c r="I55" s="44">
        <v>14</v>
      </c>
      <c r="J55" s="44">
        <v>3</v>
      </c>
      <c r="K55" s="44">
        <v>131428.66</v>
      </c>
      <c r="L55" s="44">
        <v>2240.8200000000002</v>
      </c>
      <c r="M55" s="45">
        <v>160.6</v>
      </c>
      <c r="N55" s="47">
        <f t="shared" si="13"/>
        <v>1666</v>
      </c>
      <c r="O55" s="46">
        <f t="shared" si="14"/>
        <v>133830.08000000002</v>
      </c>
      <c r="P55" t="s">
        <v>49</v>
      </c>
      <c r="Q55" t="s">
        <v>49</v>
      </c>
      <c r="R55" t="s">
        <v>56</v>
      </c>
      <c r="S55" t="s">
        <v>56</v>
      </c>
      <c r="T55" t="s">
        <v>52</v>
      </c>
      <c r="U55" s="59">
        <f t="shared" si="19"/>
        <v>45696</v>
      </c>
      <c r="V55" s="42" t="s">
        <v>41</v>
      </c>
      <c r="W55" s="43">
        <v>1723</v>
      </c>
      <c r="X55" s="44">
        <v>24</v>
      </c>
      <c r="Y55" s="44">
        <v>1</v>
      </c>
      <c r="Z55" s="44">
        <v>133067.78</v>
      </c>
      <c r="AA55" s="44">
        <v>4790.1099999999997</v>
      </c>
      <c r="AB55" s="45">
        <v>545.16</v>
      </c>
      <c r="AC55" s="47">
        <f t="shared" si="15"/>
        <v>1748</v>
      </c>
      <c r="AD55" s="46">
        <f t="shared" si="16"/>
        <v>138403.04999999999</v>
      </c>
      <c r="AE55" s="44">
        <f t="shared" ref="AE55:AK91" si="24">+H55-W55</f>
        <v>-74</v>
      </c>
      <c r="AF55" s="44">
        <f t="shared" si="24"/>
        <v>-10</v>
      </c>
      <c r="AG55" s="44">
        <f t="shared" si="24"/>
        <v>2</v>
      </c>
      <c r="AH55" s="44">
        <f t="shared" si="24"/>
        <v>-1639.1199999999953</v>
      </c>
      <c r="AI55" s="44">
        <f t="shared" si="24"/>
        <v>-2549.2899999999995</v>
      </c>
      <c r="AJ55" s="45">
        <f t="shared" si="24"/>
        <v>-384.55999999999995</v>
      </c>
      <c r="AK55" s="47">
        <f t="shared" si="24"/>
        <v>-82</v>
      </c>
      <c r="AL55" s="47">
        <f t="shared" si="22"/>
        <v>-4572.9699999999721</v>
      </c>
      <c r="AM55" s="56">
        <f t="shared" ref="AM55:AS91" si="25">IFERROR(AE55/W55,"")</f>
        <v>-4.2948345908299476E-2</v>
      </c>
      <c r="AN55" s="56">
        <f t="shared" si="25"/>
        <v>-0.41666666666666669</v>
      </c>
      <c r="AO55" s="56">
        <f t="shared" si="25"/>
        <v>2</v>
      </c>
      <c r="AP55" s="56">
        <f t="shared" si="25"/>
        <v>-1.2317933011281885E-2</v>
      </c>
      <c r="AQ55" s="56">
        <f t="shared" si="25"/>
        <v>-0.53219863426935909</v>
      </c>
      <c r="AR55" s="57">
        <f t="shared" si="25"/>
        <v>-0.70540758676351889</v>
      </c>
      <c r="AS55" s="58">
        <f t="shared" si="25"/>
        <v>-4.691075514874142E-2</v>
      </c>
      <c r="AT55" s="58">
        <f t="shared" si="23"/>
        <v>-3.3040962608844045E-2</v>
      </c>
      <c r="AU55" s="122">
        <f t="shared" si="11"/>
        <v>79.702037598544578</v>
      </c>
      <c r="AV55" s="123">
        <f t="shared" si="2"/>
        <v>77.230284387695875</v>
      </c>
      <c r="AW55" s="124">
        <f t="shared" si="3"/>
        <v>2.4717532108487035</v>
      </c>
      <c r="AX55" s="122">
        <f t="shared" si="4"/>
        <v>141.26</v>
      </c>
      <c r="AY55" s="123">
        <f t="shared" si="5"/>
        <v>213.41079999999999</v>
      </c>
      <c r="AZ55" s="124">
        <f t="shared" si="17"/>
        <v>-72.150800000000004</v>
      </c>
    </row>
    <row r="56" spans="1:52" x14ac:dyDescent="0.2">
      <c r="A56" t="s">
        <v>46</v>
      </c>
      <c r="B56" t="s">
        <v>46</v>
      </c>
      <c r="C56" t="s">
        <v>56</v>
      </c>
      <c r="D56" t="s">
        <v>56</v>
      </c>
      <c r="E56" t="s">
        <v>53</v>
      </c>
      <c r="F56" s="4">
        <f t="shared" si="18"/>
        <v>46061</v>
      </c>
      <c r="G56" t="s">
        <v>35</v>
      </c>
      <c r="H56" s="28">
        <v>1137</v>
      </c>
      <c r="I56" s="2">
        <v>17</v>
      </c>
      <c r="J56" s="2">
        <v>6</v>
      </c>
      <c r="K56" s="2">
        <v>72836.579999999987</v>
      </c>
      <c r="L56" s="2">
        <v>5255.1</v>
      </c>
      <c r="M56" s="29">
        <v>2231.88</v>
      </c>
      <c r="N56" s="31">
        <f t="shared" si="13"/>
        <v>1160</v>
      </c>
      <c r="O56" s="30">
        <f t="shared" si="14"/>
        <v>80323.56</v>
      </c>
      <c r="P56" t="s">
        <v>49</v>
      </c>
      <c r="Q56" t="s">
        <v>49</v>
      </c>
      <c r="R56" t="s">
        <v>56</v>
      </c>
      <c r="S56" t="s">
        <v>56</v>
      </c>
      <c r="T56" t="s">
        <v>53</v>
      </c>
      <c r="U56" s="4">
        <f t="shared" si="19"/>
        <v>45697</v>
      </c>
      <c r="V56" t="s">
        <v>35</v>
      </c>
      <c r="W56" s="28">
        <v>1215</v>
      </c>
      <c r="X56" s="2">
        <v>26</v>
      </c>
      <c r="Y56" s="2">
        <v>7</v>
      </c>
      <c r="Z56" s="2">
        <v>79494.63</v>
      </c>
      <c r="AA56" s="2">
        <v>7696.15</v>
      </c>
      <c r="AB56" s="29">
        <v>3543.49</v>
      </c>
      <c r="AC56" s="31">
        <f t="shared" si="15"/>
        <v>1248</v>
      </c>
      <c r="AD56" s="30">
        <f t="shared" si="16"/>
        <v>90734.27</v>
      </c>
      <c r="AE56" s="2">
        <f t="shared" si="24"/>
        <v>-78</v>
      </c>
      <c r="AF56" s="2">
        <f t="shared" si="24"/>
        <v>-9</v>
      </c>
      <c r="AG56" s="2">
        <f t="shared" si="24"/>
        <v>-1</v>
      </c>
      <c r="AH56" s="2">
        <f t="shared" si="24"/>
        <v>-6658.0500000000175</v>
      </c>
      <c r="AI56" s="2">
        <f t="shared" si="24"/>
        <v>-2441.0499999999993</v>
      </c>
      <c r="AJ56" s="29">
        <f t="shared" si="24"/>
        <v>-1311.6099999999997</v>
      </c>
      <c r="AK56" s="31">
        <f t="shared" si="24"/>
        <v>-88</v>
      </c>
      <c r="AL56" s="31">
        <f t="shared" si="22"/>
        <v>-10410.710000000006</v>
      </c>
      <c r="AM56" s="38">
        <f t="shared" si="25"/>
        <v>-6.4197530864197536E-2</v>
      </c>
      <c r="AN56" s="38">
        <f t="shared" si="25"/>
        <v>-0.34615384615384615</v>
      </c>
      <c r="AO56" s="38">
        <f t="shared" si="25"/>
        <v>-0.14285714285714285</v>
      </c>
      <c r="AP56" s="38">
        <f t="shared" si="25"/>
        <v>-8.3754713997662697E-2</v>
      </c>
      <c r="AQ56" s="38">
        <f t="shared" si="25"/>
        <v>-0.31717806955425759</v>
      </c>
      <c r="AR56" s="39">
        <f t="shared" si="25"/>
        <v>-0.37014638111014841</v>
      </c>
      <c r="AS56" s="40">
        <f t="shared" si="25"/>
        <v>-7.0512820512820512E-2</v>
      </c>
      <c r="AT56" s="40">
        <f t="shared" si="23"/>
        <v>-0.11473845549206498</v>
      </c>
      <c r="AU56" s="119">
        <f t="shared" si="11"/>
        <v>64.060316622691275</v>
      </c>
      <c r="AV56" s="120">
        <f t="shared" si="2"/>
        <v>65.427679012345678</v>
      </c>
      <c r="AW56" s="121">
        <f t="shared" si="3"/>
        <v>-1.3673623896544029</v>
      </c>
      <c r="AX56" s="119">
        <f t="shared" si="4"/>
        <v>325.52086956521742</v>
      </c>
      <c r="AY56" s="120">
        <f t="shared" si="5"/>
        <v>340.59515151515149</v>
      </c>
      <c r="AZ56" s="121">
        <f t="shared" si="17"/>
        <v>-15.074281949934061</v>
      </c>
    </row>
    <row r="57" spans="1:52" x14ac:dyDescent="0.2">
      <c r="A57" t="s">
        <v>46</v>
      </c>
      <c r="B57" t="s">
        <v>46</v>
      </c>
      <c r="C57" t="s">
        <v>56</v>
      </c>
      <c r="D57" t="s">
        <v>56</v>
      </c>
      <c r="E57" t="s">
        <v>53</v>
      </c>
      <c r="F57" s="4">
        <f t="shared" si="18"/>
        <v>46062</v>
      </c>
      <c r="G57" t="s">
        <v>36</v>
      </c>
      <c r="H57" s="28">
        <v>680</v>
      </c>
      <c r="I57" s="2">
        <v>14</v>
      </c>
      <c r="J57" s="2">
        <v>10</v>
      </c>
      <c r="K57" s="2">
        <v>52099.17</v>
      </c>
      <c r="L57" s="2">
        <v>4823.6900000000005</v>
      </c>
      <c r="M57" s="29">
        <v>4131.45</v>
      </c>
      <c r="N57" s="31">
        <f t="shared" si="13"/>
        <v>704</v>
      </c>
      <c r="O57" s="30">
        <f t="shared" si="14"/>
        <v>61054.31</v>
      </c>
      <c r="P57" t="s">
        <v>49</v>
      </c>
      <c r="Q57" t="s">
        <v>49</v>
      </c>
      <c r="R57" t="s">
        <v>56</v>
      </c>
      <c r="S57" t="s">
        <v>56</v>
      </c>
      <c r="T57" t="s">
        <v>53</v>
      </c>
      <c r="U57" s="4">
        <f t="shared" si="19"/>
        <v>45698</v>
      </c>
      <c r="V57" t="s">
        <v>36</v>
      </c>
      <c r="W57" s="28">
        <v>686</v>
      </c>
      <c r="X57" s="2">
        <v>22</v>
      </c>
      <c r="Y57" s="2">
        <v>5</v>
      </c>
      <c r="Z57" s="2">
        <v>45932.03</v>
      </c>
      <c r="AA57" s="2">
        <v>3897.9</v>
      </c>
      <c r="AB57" s="29">
        <v>3607.92</v>
      </c>
      <c r="AC57" s="31">
        <f t="shared" si="15"/>
        <v>713</v>
      </c>
      <c r="AD57" s="30">
        <f t="shared" si="16"/>
        <v>53437.85</v>
      </c>
      <c r="AE57" s="2">
        <f t="shared" si="24"/>
        <v>-6</v>
      </c>
      <c r="AF57" s="2">
        <f t="shared" si="24"/>
        <v>-8</v>
      </c>
      <c r="AG57" s="2">
        <f t="shared" si="24"/>
        <v>5</v>
      </c>
      <c r="AH57" s="2">
        <f t="shared" si="24"/>
        <v>6167.1399999999994</v>
      </c>
      <c r="AI57" s="2">
        <f t="shared" si="24"/>
        <v>925.79000000000042</v>
      </c>
      <c r="AJ57" s="29">
        <f t="shared" si="24"/>
        <v>523.52999999999975</v>
      </c>
      <c r="AK57" s="31">
        <f t="shared" si="24"/>
        <v>-9</v>
      </c>
      <c r="AL57" s="31">
        <f t="shared" si="22"/>
        <v>7616.4599999999991</v>
      </c>
      <c r="AM57" s="38">
        <f t="shared" si="25"/>
        <v>-8.7463556851311956E-3</v>
      </c>
      <c r="AN57" s="38">
        <f t="shared" si="25"/>
        <v>-0.36363636363636365</v>
      </c>
      <c r="AO57" s="38">
        <f t="shared" si="25"/>
        <v>1</v>
      </c>
      <c r="AP57" s="38">
        <f t="shared" si="25"/>
        <v>0.13426665444571032</v>
      </c>
      <c r="AQ57" s="38">
        <f t="shared" si="25"/>
        <v>0.23750994125041699</v>
      </c>
      <c r="AR57" s="39">
        <f t="shared" si="25"/>
        <v>0.14510576731191371</v>
      </c>
      <c r="AS57" s="40">
        <f t="shared" si="25"/>
        <v>-1.2622720897615708E-2</v>
      </c>
      <c r="AT57" s="40">
        <f t="shared" si="23"/>
        <v>0.14252931208871614</v>
      </c>
      <c r="AU57" s="119">
        <f t="shared" si="11"/>
        <v>76.616426470588237</v>
      </c>
      <c r="AV57" s="120">
        <f t="shared" si="2"/>
        <v>66.956311953352767</v>
      </c>
      <c r="AW57" s="121">
        <f t="shared" si="3"/>
        <v>9.6601145172354705</v>
      </c>
      <c r="AX57" s="119">
        <f t="shared" si="4"/>
        <v>373.13083333333333</v>
      </c>
      <c r="AY57" s="120">
        <f t="shared" si="5"/>
        <v>277.99333333333334</v>
      </c>
      <c r="AZ57" s="121">
        <f t="shared" si="17"/>
        <v>95.137499999999989</v>
      </c>
    </row>
    <row r="58" spans="1:52" x14ac:dyDescent="0.2">
      <c r="A58" t="s">
        <v>46</v>
      </c>
      <c r="B58" t="s">
        <v>46</v>
      </c>
      <c r="C58" t="s">
        <v>56</v>
      </c>
      <c r="D58" t="s">
        <v>56</v>
      </c>
      <c r="E58" t="s">
        <v>53</v>
      </c>
      <c r="F58" s="4">
        <f t="shared" si="18"/>
        <v>46063</v>
      </c>
      <c r="G58" t="s">
        <v>37</v>
      </c>
      <c r="H58" s="28">
        <v>731</v>
      </c>
      <c r="I58" s="2">
        <v>46</v>
      </c>
      <c r="J58" s="2">
        <v>6</v>
      </c>
      <c r="K58" s="2">
        <v>58394.6</v>
      </c>
      <c r="L58" s="2">
        <v>11436.150000000001</v>
      </c>
      <c r="M58" s="29">
        <v>3310.53</v>
      </c>
      <c r="N58" s="31">
        <f t="shared" si="13"/>
        <v>783</v>
      </c>
      <c r="O58" s="30">
        <f t="shared" si="14"/>
        <v>73141.279999999999</v>
      </c>
      <c r="P58" t="s">
        <v>49</v>
      </c>
      <c r="Q58" t="s">
        <v>49</v>
      </c>
      <c r="R58" t="s">
        <v>56</v>
      </c>
      <c r="S58" t="s">
        <v>56</v>
      </c>
      <c r="T58" t="s">
        <v>53</v>
      </c>
      <c r="U58" s="4">
        <f t="shared" si="19"/>
        <v>45699</v>
      </c>
      <c r="V58" t="s">
        <v>37</v>
      </c>
      <c r="W58" s="28">
        <v>707</v>
      </c>
      <c r="X58" s="2">
        <v>40</v>
      </c>
      <c r="Y58" s="2">
        <v>13</v>
      </c>
      <c r="Z58" s="2">
        <v>49003.369999999995</v>
      </c>
      <c r="AA58" s="2">
        <v>10144.600000000002</v>
      </c>
      <c r="AB58" s="29">
        <v>2519.39</v>
      </c>
      <c r="AC58" s="31">
        <f t="shared" si="15"/>
        <v>760</v>
      </c>
      <c r="AD58" s="30">
        <f t="shared" si="16"/>
        <v>61667.360000000001</v>
      </c>
      <c r="AE58" s="2">
        <f t="shared" si="24"/>
        <v>24</v>
      </c>
      <c r="AF58" s="2">
        <f t="shared" si="24"/>
        <v>6</v>
      </c>
      <c r="AG58" s="2">
        <f t="shared" si="24"/>
        <v>-7</v>
      </c>
      <c r="AH58" s="2">
        <f t="shared" si="24"/>
        <v>9391.2300000000032</v>
      </c>
      <c r="AI58" s="2">
        <f t="shared" si="24"/>
        <v>1291.5499999999993</v>
      </c>
      <c r="AJ58" s="29">
        <f t="shared" si="24"/>
        <v>791.14000000000033</v>
      </c>
      <c r="AK58" s="31">
        <f t="shared" si="24"/>
        <v>23</v>
      </c>
      <c r="AL58" s="31">
        <f t="shared" si="22"/>
        <v>11473.919999999998</v>
      </c>
      <c r="AM58" s="38">
        <f t="shared" si="25"/>
        <v>3.3946251768033946E-2</v>
      </c>
      <c r="AN58" s="38">
        <f t="shared" si="25"/>
        <v>0.15</v>
      </c>
      <c r="AO58" s="38">
        <f t="shared" si="25"/>
        <v>-0.53846153846153844</v>
      </c>
      <c r="AP58" s="38">
        <f t="shared" si="25"/>
        <v>0.1916445746486416</v>
      </c>
      <c r="AQ58" s="38">
        <f t="shared" si="25"/>
        <v>0.12731403899611607</v>
      </c>
      <c r="AR58" s="39">
        <f t="shared" si="25"/>
        <v>0.314020457332926</v>
      </c>
      <c r="AS58" s="40">
        <f t="shared" si="25"/>
        <v>3.0263157894736843E-2</v>
      </c>
      <c r="AT58" s="40">
        <f t="shared" si="23"/>
        <v>0.1860614756331388</v>
      </c>
      <c r="AU58" s="119">
        <f t="shared" si="11"/>
        <v>79.883173734610125</v>
      </c>
      <c r="AV58" s="120">
        <f t="shared" si="2"/>
        <v>69.311697312588393</v>
      </c>
      <c r="AW58" s="121">
        <f t="shared" si="3"/>
        <v>10.571476422021732</v>
      </c>
      <c r="AX58" s="119">
        <f t="shared" si="4"/>
        <v>283.59000000000003</v>
      </c>
      <c r="AY58" s="120">
        <f t="shared" si="5"/>
        <v>238.94320754716983</v>
      </c>
      <c r="AZ58" s="121">
        <f t="shared" si="17"/>
        <v>44.646792452830198</v>
      </c>
    </row>
    <row r="59" spans="1:52" x14ac:dyDescent="0.2">
      <c r="A59" t="s">
        <v>46</v>
      </c>
      <c r="B59" t="s">
        <v>46</v>
      </c>
      <c r="C59" t="s">
        <v>56</v>
      </c>
      <c r="D59" t="s">
        <v>56</v>
      </c>
      <c r="E59" t="s">
        <v>53</v>
      </c>
      <c r="F59" s="4">
        <f t="shared" si="18"/>
        <v>46064</v>
      </c>
      <c r="G59" t="s">
        <v>38</v>
      </c>
      <c r="H59" s="28">
        <v>839</v>
      </c>
      <c r="I59" s="2">
        <v>26</v>
      </c>
      <c r="J59" s="2">
        <v>5</v>
      </c>
      <c r="K59" s="2">
        <v>59580.640000000007</v>
      </c>
      <c r="L59" s="2">
        <v>7176.24</v>
      </c>
      <c r="M59" s="29">
        <v>1345.25</v>
      </c>
      <c r="N59" s="31">
        <f t="shared" si="13"/>
        <v>870</v>
      </c>
      <c r="O59" s="30">
        <f t="shared" si="14"/>
        <v>68102.13</v>
      </c>
      <c r="P59" t="s">
        <v>49</v>
      </c>
      <c r="Q59" t="s">
        <v>49</v>
      </c>
      <c r="R59" t="s">
        <v>56</v>
      </c>
      <c r="S59" t="s">
        <v>56</v>
      </c>
      <c r="T59" t="s">
        <v>53</v>
      </c>
      <c r="U59" s="4">
        <f t="shared" si="19"/>
        <v>45700</v>
      </c>
      <c r="V59" t="s">
        <v>38</v>
      </c>
      <c r="W59" s="28">
        <v>707</v>
      </c>
      <c r="X59" s="2">
        <v>43</v>
      </c>
      <c r="Y59" s="2">
        <v>14</v>
      </c>
      <c r="Z59" s="2">
        <v>52581.520000000004</v>
      </c>
      <c r="AA59" s="2">
        <v>9825.6400000000012</v>
      </c>
      <c r="AB59" s="29">
        <v>1780.13</v>
      </c>
      <c r="AC59" s="31">
        <f t="shared" si="15"/>
        <v>764</v>
      </c>
      <c r="AD59" s="30">
        <f t="shared" si="16"/>
        <v>64187.29</v>
      </c>
      <c r="AE59" s="2">
        <f t="shared" si="24"/>
        <v>132</v>
      </c>
      <c r="AF59" s="2">
        <f t="shared" si="24"/>
        <v>-17</v>
      </c>
      <c r="AG59" s="2">
        <f t="shared" si="24"/>
        <v>-9</v>
      </c>
      <c r="AH59" s="2">
        <f t="shared" si="24"/>
        <v>6999.1200000000026</v>
      </c>
      <c r="AI59" s="2">
        <f t="shared" si="24"/>
        <v>-2649.4000000000015</v>
      </c>
      <c r="AJ59" s="29">
        <f t="shared" si="24"/>
        <v>-434.88000000000011</v>
      </c>
      <c r="AK59" s="31">
        <f t="shared" si="24"/>
        <v>106</v>
      </c>
      <c r="AL59" s="31">
        <f t="shared" si="22"/>
        <v>3914.8400000000038</v>
      </c>
      <c r="AM59" s="38">
        <f t="shared" si="25"/>
        <v>0.18670438472418671</v>
      </c>
      <c r="AN59" s="38">
        <f t="shared" si="25"/>
        <v>-0.39534883720930231</v>
      </c>
      <c r="AO59" s="38">
        <f t="shared" si="25"/>
        <v>-0.6428571428571429</v>
      </c>
      <c r="AP59" s="38">
        <f t="shared" si="25"/>
        <v>0.13310988347236827</v>
      </c>
      <c r="AQ59" s="38">
        <f t="shared" si="25"/>
        <v>-0.26964146864733507</v>
      </c>
      <c r="AR59" s="39">
        <f t="shared" si="25"/>
        <v>-0.24429676484301713</v>
      </c>
      <c r="AS59" s="40">
        <f t="shared" si="25"/>
        <v>0.13874345549738221</v>
      </c>
      <c r="AT59" s="40">
        <f t="shared" si="23"/>
        <v>6.0990890875748202E-2</v>
      </c>
      <c r="AU59" s="119">
        <f t="shared" si="11"/>
        <v>71.013873659118005</v>
      </c>
      <c r="AV59" s="120">
        <f t="shared" si="2"/>
        <v>74.372729844413016</v>
      </c>
      <c r="AW59" s="121">
        <f t="shared" si="3"/>
        <v>-3.3588561852950107</v>
      </c>
      <c r="AX59" s="119">
        <f t="shared" si="4"/>
        <v>274.88677419354838</v>
      </c>
      <c r="AY59" s="120">
        <f t="shared" si="5"/>
        <v>203.61</v>
      </c>
      <c r="AZ59" s="121">
        <f t="shared" si="17"/>
        <v>71.276774193548363</v>
      </c>
    </row>
    <row r="60" spans="1:52" x14ac:dyDescent="0.2">
      <c r="A60" t="s">
        <v>46</v>
      </c>
      <c r="B60" t="s">
        <v>46</v>
      </c>
      <c r="C60" t="s">
        <v>56</v>
      </c>
      <c r="D60" t="s">
        <v>56</v>
      </c>
      <c r="E60" t="s">
        <v>53</v>
      </c>
      <c r="F60" s="4">
        <f t="shared" si="18"/>
        <v>46065</v>
      </c>
      <c r="G60" t="s">
        <v>39</v>
      </c>
      <c r="H60" s="28">
        <v>1139</v>
      </c>
      <c r="I60" s="2">
        <v>27</v>
      </c>
      <c r="J60" s="2">
        <v>9</v>
      </c>
      <c r="K60" s="2">
        <v>84787.38</v>
      </c>
      <c r="L60" s="2">
        <v>5237.16</v>
      </c>
      <c r="M60" s="29">
        <v>3004.47</v>
      </c>
      <c r="N60" s="31">
        <f t="shared" si="13"/>
        <v>1175</v>
      </c>
      <c r="O60" s="30">
        <f t="shared" si="14"/>
        <v>93029.010000000009</v>
      </c>
      <c r="P60" t="s">
        <v>49</v>
      </c>
      <c r="Q60" t="s">
        <v>49</v>
      </c>
      <c r="R60" t="s">
        <v>56</v>
      </c>
      <c r="S60" t="s">
        <v>56</v>
      </c>
      <c r="T60" t="s">
        <v>53</v>
      </c>
      <c r="U60" s="4">
        <f t="shared" si="19"/>
        <v>45701</v>
      </c>
      <c r="V60" t="s">
        <v>39</v>
      </c>
      <c r="W60" s="28">
        <v>1237</v>
      </c>
      <c r="X60" s="2">
        <v>36</v>
      </c>
      <c r="Y60" s="2">
        <v>11</v>
      </c>
      <c r="Z60" s="2">
        <v>94108.64</v>
      </c>
      <c r="AA60" s="2">
        <v>7661.9800000000005</v>
      </c>
      <c r="AB60" s="29">
        <v>4135.3099999999995</v>
      </c>
      <c r="AC60" s="31">
        <f t="shared" si="15"/>
        <v>1284</v>
      </c>
      <c r="AD60" s="30">
        <f t="shared" si="16"/>
        <v>105905.93</v>
      </c>
      <c r="AE60" s="2">
        <f t="shared" si="24"/>
        <v>-98</v>
      </c>
      <c r="AF60" s="2">
        <f t="shared" si="24"/>
        <v>-9</v>
      </c>
      <c r="AG60" s="2">
        <f t="shared" si="24"/>
        <v>-2</v>
      </c>
      <c r="AH60" s="2">
        <f t="shared" si="24"/>
        <v>-9321.2599999999948</v>
      </c>
      <c r="AI60" s="2">
        <f t="shared" si="24"/>
        <v>-2424.8200000000006</v>
      </c>
      <c r="AJ60" s="29">
        <f t="shared" si="24"/>
        <v>-1130.8399999999997</v>
      </c>
      <c r="AK60" s="31">
        <f t="shared" si="24"/>
        <v>-109</v>
      </c>
      <c r="AL60" s="31">
        <f t="shared" si="22"/>
        <v>-12876.919999999984</v>
      </c>
      <c r="AM60" s="38">
        <f t="shared" si="25"/>
        <v>-7.9223928860145509E-2</v>
      </c>
      <c r="AN60" s="38">
        <f t="shared" si="25"/>
        <v>-0.25</v>
      </c>
      <c r="AO60" s="38">
        <f t="shared" si="25"/>
        <v>-0.18181818181818182</v>
      </c>
      <c r="AP60" s="38">
        <f t="shared" si="25"/>
        <v>-9.9047866380812588E-2</v>
      </c>
      <c r="AQ60" s="38">
        <f t="shared" si="25"/>
        <v>-0.31647433170016109</v>
      </c>
      <c r="AR60" s="39">
        <f t="shared" si="25"/>
        <v>-0.27345954716816873</v>
      </c>
      <c r="AS60" s="40">
        <f t="shared" si="25"/>
        <v>-8.4890965732087223E-2</v>
      </c>
      <c r="AT60" s="40">
        <f t="shared" si="23"/>
        <v>-0.12158828122277936</v>
      </c>
      <c r="AU60" s="119">
        <f t="shared" si="11"/>
        <v>74.440193151887627</v>
      </c>
      <c r="AV60" s="120">
        <f t="shared" si="2"/>
        <v>76.078124494745353</v>
      </c>
      <c r="AW60" s="121">
        <f t="shared" si="3"/>
        <v>-1.6379313428577262</v>
      </c>
      <c r="AX60" s="119">
        <f t="shared" si="4"/>
        <v>228.93416666666664</v>
      </c>
      <c r="AY60" s="120">
        <f t="shared" si="5"/>
        <v>251.00617021276597</v>
      </c>
      <c r="AZ60" s="121">
        <f t="shared" si="17"/>
        <v>-22.072003546099324</v>
      </c>
    </row>
    <row r="61" spans="1:52" x14ac:dyDescent="0.2">
      <c r="A61" t="s">
        <v>46</v>
      </c>
      <c r="B61" t="s">
        <v>46</v>
      </c>
      <c r="C61" t="s">
        <v>56</v>
      </c>
      <c r="D61" t="s">
        <v>56</v>
      </c>
      <c r="E61" t="s">
        <v>53</v>
      </c>
      <c r="F61" s="4">
        <f t="shared" si="18"/>
        <v>46066</v>
      </c>
      <c r="G61" t="s">
        <v>40</v>
      </c>
      <c r="H61" s="28">
        <v>1638</v>
      </c>
      <c r="I61" s="2">
        <v>37</v>
      </c>
      <c r="J61" s="2">
        <v>7</v>
      </c>
      <c r="K61" s="2">
        <v>126969.51000000001</v>
      </c>
      <c r="L61" s="2">
        <v>10204.44</v>
      </c>
      <c r="M61" s="29">
        <v>1875.65</v>
      </c>
      <c r="N61" s="31">
        <f t="shared" si="13"/>
        <v>1682</v>
      </c>
      <c r="O61" s="30">
        <f t="shared" si="14"/>
        <v>139049.60000000001</v>
      </c>
      <c r="P61" t="s">
        <v>49</v>
      </c>
      <c r="Q61" t="s">
        <v>49</v>
      </c>
      <c r="R61" t="s">
        <v>56</v>
      </c>
      <c r="S61" t="s">
        <v>56</v>
      </c>
      <c r="T61" t="s">
        <v>53</v>
      </c>
      <c r="U61" s="4">
        <f t="shared" si="19"/>
        <v>45702</v>
      </c>
      <c r="V61" t="s">
        <v>40</v>
      </c>
      <c r="W61" s="28">
        <v>1812</v>
      </c>
      <c r="X61" s="2">
        <v>28</v>
      </c>
      <c r="Y61" s="2">
        <v>15</v>
      </c>
      <c r="Z61" s="2">
        <v>120787.79000000001</v>
      </c>
      <c r="AA61" s="2">
        <v>5333.9400000000005</v>
      </c>
      <c r="AB61" s="29">
        <v>4242.93</v>
      </c>
      <c r="AC61" s="31">
        <f t="shared" si="15"/>
        <v>1855</v>
      </c>
      <c r="AD61" s="30">
        <f t="shared" si="16"/>
        <v>130364.66</v>
      </c>
      <c r="AE61" s="2">
        <f t="shared" si="24"/>
        <v>-174</v>
      </c>
      <c r="AF61" s="2">
        <f t="shared" si="24"/>
        <v>9</v>
      </c>
      <c r="AG61" s="2">
        <f t="shared" si="24"/>
        <v>-8</v>
      </c>
      <c r="AH61" s="2">
        <f t="shared" si="24"/>
        <v>6181.7200000000012</v>
      </c>
      <c r="AI61" s="2">
        <f t="shared" si="24"/>
        <v>4870.5</v>
      </c>
      <c r="AJ61" s="29">
        <f t="shared" si="24"/>
        <v>-2367.2800000000002</v>
      </c>
      <c r="AK61" s="31">
        <f t="shared" si="24"/>
        <v>-173</v>
      </c>
      <c r="AL61" s="31">
        <f t="shared" si="22"/>
        <v>8684.9400000000023</v>
      </c>
      <c r="AM61" s="38">
        <f t="shared" si="25"/>
        <v>-9.602649006622517E-2</v>
      </c>
      <c r="AN61" s="38">
        <f t="shared" si="25"/>
        <v>0.32142857142857145</v>
      </c>
      <c r="AO61" s="38">
        <f t="shared" si="25"/>
        <v>-0.53333333333333333</v>
      </c>
      <c r="AP61" s="38">
        <f t="shared" si="25"/>
        <v>5.1178351719159701E-2</v>
      </c>
      <c r="AQ61" s="38">
        <f t="shared" si="25"/>
        <v>0.91311488318203793</v>
      </c>
      <c r="AR61" s="39">
        <f t="shared" si="25"/>
        <v>-0.5579352004393191</v>
      </c>
      <c r="AS61" s="40">
        <f t="shared" si="25"/>
        <v>-9.3261455525606468E-2</v>
      </c>
      <c r="AT61" s="40">
        <f t="shared" si="23"/>
        <v>6.6620355547277937E-2</v>
      </c>
      <c r="AU61" s="119">
        <f t="shared" si="11"/>
        <v>77.514963369963382</v>
      </c>
      <c r="AV61" s="120">
        <f t="shared" si="2"/>
        <v>66.659928256070643</v>
      </c>
      <c r="AW61" s="121">
        <f t="shared" si="3"/>
        <v>10.85503511389274</v>
      </c>
      <c r="AX61" s="119">
        <f t="shared" si="4"/>
        <v>274.54750000000001</v>
      </c>
      <c r="AY61" s="120">
        <f t="shared" si="5"/>
        <v>222.71790697674422</v>
      </c>
      <c r="AZ61" s="121">
        <f t="shared" si="17"/>
        <v>51.829593023255796</v>
      </c>
    </row>
    <row r="62" spans="1:52" ht="13.5" thickBot="1" x14ac:dyDescent="0.25">
      <c r="A62" t="s">
        <v>46</v>
      </c>
      <c r="B62" t="s">
        <v>46</v>
      </c>
      <c r="C62" t="s">
        <v>56</v>
      </c>
      <c r="D62" t="s">
        <v>56</v>
      </c>
      <c r="E62" t="s">
        <v>53</v>
      </c>
      <c r="F62" s="59">
        <f t="shared" si="18"/>
        <v>46067</v>
      </c>
      <c r="G62" s="42" t="s">
        <v>41</v>
      </c>
      <c r="H62" s="43">
        <v>1483</v>
      </c>
      <c r="I62" s="44">
        <v>16</v>
      </c>
      <c r="J62" s="44">
        <v>2</v>
      </c>
      <c r="K62" s="44">
        <v>107479.69</v>
      </c>
      <c r="L62" s="44">
        <v>3476.3</v>
      </c>
      <c r="M62" s="45">
        <v>871.45</v>
      </c>
      <c r="N62" s="47">
        <f t="shared" si="13"/>
        <v>1501</v>
      </c>
      <c r="O62" s="46">
        <f t="shared" si="14"/>
        <v>111827.44</v>
      </c>
      <c r="P62" t="s">
        <v>49</v>
      </c>
      <c r="Q62" t="s">
        <v>49</v>
      </c>
      <c r="R62" t="s">
        <v>56</v>
      </c>
      <c r="S62" t="s">
        <v>56</v>
      </c>
      <c r="T62" t="s">
        <v>53</v>
      </c>
      <c r="U62" s="59">
        <f t="shared" si="19"/>
        <v>45703</v>
      </c>
      <c r="V62" s="42" t="s">
        <v>41</v>
      </c>
      <c r="W62" s="43">
        <v>1052</v>
      </c>
      <c r="X62" s="44">
        <v>15</v>
      </c>
      <c r="Y62" s="44">
        <v>6</v>
      </c>
      <c r="Z62" s="44">
        <v>71308.259999999995</v>
      </c>
      <c r="AA62" s="44">
        <v>2367.94</v>
      </c>
      <c r="AB62" s="45">
        <v>458.7</v>
      </c>
      <c r="AC62" s="47">
        <f t="shared" si="15"/>
        <v>1073</v>
      </c>
      <c r="AD62" s="46">
        <f t="shared" si="16"/>
        <v>74134.899999999994</v>
      </c>
      <c r="AE62" s="44">
        <f t="shared" si="24"/>
        <v>431</v>
      </c>
      <c r="AF62" s="44">
        <f t="shared" si="24"/>
        <v>1</v>
      </c>
      <c r="AG62" s="44">
        <f t="shared" si="24"/>
        <v>-4</v>
      </c>
      <c r="AH62" s="44">
        <f t="shared" si="24"/>
        <v>36171.430000000008</v>
      </c>
      <c r="AI62" s="44">
        <f t="shared" si="24"/>
        <v>1108.3600000000001</v>
      </c>
      <c r="AJ62" s="45">
        <f t="shared" si="24"/>
        <v>412.75000000000006</v>
      </c>
      <c r="AK62" s="47">
        <f t="shared" si="24"/>
        <v>428</v>
      </c>
      <c r="AL62" s="47">
        <f t="shared" si="22"/>
        <v>37692.540000000008</v>
      </c>
      <c r="AM62" s="56">
        <f t="shared" si="25"/>
        <v>0.40969581749049427</v>
      </c>
      <c r="AN62" s="56">
        <f t="shared" si="25"/>
        <v>6.6666666666666666E-2</v>
      </c>
      <c r="AO62" s="56">
        <f t="shared" si="25"/>
        <v>-0.66666666666666663</v>
      </c>
      <c r="AP62" s="56">
        <f t="shared" si="25"/>
        <v>0.50725441905327673</v>
      </c>
      <c r="AQ62" s="56">
        <f t="shared" si="25"/>
        <v>0.46806929229625754</v>
      </c>
      <c r="AR62" s="57">
        <f t="shared" si="25"/>
        <v>0.89982559407019858</v>
      </c>
      <c r="AS62" s="58">
        <f t="shared" si="25"/>
        <v>0.39888164026095063</v>
      </c>
      <c r="AT62" s="58">
        <f t="shared" si="23"/>
        <v>0.50843179123462778</v>
      </c>
      <c r="AU62" s="122">
        <f t="shared" si="11"/>
        <v>72.474504383007414</v>
      </c>
      <c r="AV62" s="123">
        <f t="shared" si="2"/>
        <v>67.78351711026616</v>
      </c>
      <c r="AW62" s="124">
        <f t="shared" si="3"/>
        <v>4.6909872727412534</v>
      </c>
      <c r="AX62" s="122">
        <f t="shared" si="4"/>
        <v>241.54166666666666</v>
      </c>
      <c r="AY62" s="123">
        <f t="shared" si="5"/>
        <v>134.60190476190476</v>
      </c>
      <c r="AZ62" s="124">
        <f t="shared" si="17"/>
        <v>106.93976190476189</v>
      </c>
    </row>
    <row r="63" spans="1:52" x14ac:dyDescent="0.2">
      <c r="A63" t="s">
        <v>46</v>
      </c>
      <c r="B63" t="s">
        <v>46</v>
      </c>
      <c r="C63" t="s">
        <v>56</v>
      </c>
      <c r="D63" t="s">
        <v>56</v>
      </c>
      <c r="E63" t="s">
        <v>54</v>
      </c>
      <c r="F63" s="4">
        <f t="shared" si="18"/>
        <v>46068</v>
      </c>
      <c r="G63" t="s">
        <v>35</v>
      </c>
      <c r="H63" s="28">
        <v>718</v>
      </c>
      <c r="I63" s="2">
        <v>16</v>
      </c>
      <c r="J63" s="2">
        <v>6</v>
      </c>
      <c r="K63" s="2">
        <v>47147.53</v>
      </c>
      <c r="L63" s="2">
        <v>3380.11</v>
      </c>
      <c r="M63" s="29">
        <v>1088.49</v>
      </c>
      <c r="N63" s="31">
        <f t="shared" si="13"/>
        <v>740</v>
      </c>
      <c r="O63" s="30">
        <f t="shared" si="14"/>
        <v>51616.13</v>
      </c>
      <c r="P63" t="s">
        <v>49</v>
      </c>
      <c r="Q63" t="s">
        <v>49</v>
      </c>
      <c r="R63" t="s">
        <v>56</v>
      </c>
      <c r="S63" t="s">
        <v>56</v>
      </c>
      <c r="T63" t="s">
        <v>54</v>
      </c>
      <c r="U63" s="4">
        <f t="shared" si="19"/>
        <v>45704</v>
      </c>
      <c r="V63" t="s">
        <v>35</v>
      </c>
      <c r="W63" s="28">
        <v>735</v>
      </c>
      <c r="X63" s="2">
        <v>11</v>
      </c>
      <c r="Y63" s="2">
        <v>1</v>
      </c>
      <c r="Z63" s="2">
        <v>52770.87</v>
      </c>
      <c r="AA63" s="2">
        <v>4283.18</v>
      </c>
      <c r="AB63" s="29">
        <v>16.98</v>
      </c>
      <c r="AC63" s="31">
        <f t="shared" si="15"/>
        <v>747</v>
      </c>
      <c r="AD63" s="30">
        <f t="shared" si="16"/>
        <v>57071.030000000006</v>
      </c>
      <c r="AE63" s="2">
        <f t="shared" si="24"/>
        <v>-17</v>
      </c>
      <c r="AF63" s="2">
        <f t="shared" si="24"/>
        <v>5</v>
      </c>
      <c r="AG63" s="2">
        <f t="shared" si="24"/>
        <v>5</v>
      </c>
      <c r="AH63" s="2">
        <f t="shared" si="24"/>
        <v>-5623.3400000000038</v>
      </c>
      <c r="AI63" s="2">
        <f t="shared" si="24"/>
        <v>-903.07000000000016</v>
      </c>
      <c r="AJ63" s="29">
        <f t="shared" si="24"/>
        <v>1071.51</v>
      </c>
      <c r="AK63" s="31">
        <f t="shared" si="24"/>
        <v>-7</v>
      </c>
      <c r="AL63" s="31">
        <f t="shared" si="22"/>
        <v>-5454.9000000000087</v>
      </c>
      <c r="AM63" s="38">
        <f t="shared" si="25"/>
        <v>-2.3129251700680271E-2</v>
      </c>
      <c r="AN63" s="38">
        <f t="shared" si="25"/>
        <v>0.45454545454545453</v>
      </c>
      <c r="AO63" s="38">
        <f t="shared" si="25"/>
        <v>5</v>
      </c>
      <c r="AP63" s="38">
        <f t="shared" si="25"/>
        <v>-0.10656144194704395</v>
      </c>
      <c r="AQ63" s="38">
        <f t="shared" si="25"/>
        <v>-0.21084101065096497</v>
      </c>
      <c r="AR63" s="39">
        <f t="shared" si="25"/>
        <v>63.10424028268551</v>
      </c>
      <c r="AS63" s="40">
        <f t="shared" si="25"/>
        <v>-9.3708165997322627E-3</v>
      </c>
      <c r="AT63" s="40">
        <f t="shared" si="23"/>
        <v>-9.5580892792718267E-2</v>
      </c>
      <c r="AU63" s="119">
        <f t="shared" si="11"/>
        <v>65.665083565459611</v>
      </c>
      <c r="AV63" s="120">
        <f t="shared" si="2"/>
        <v>71.797102040816327</v>
      </c>
      <c r="AW63" s="121">
        <f t="shared" si="3"/>
        <v>-6.1320184753567162</v>
      </c>
      <c r="AX63" s="119">
        <f t="shared" si="4"/>
        <v>203.11818181818182</v>
      </c>
      <c r="AY63" s="120">
        <f t="shared" si="5"/>
        <v>358.34666666666664</v>
      </c>
      <c r="AZ63" s="121">
        <f t="shared" si="17"/>
        <v>-155.22848484848481</v>
      </c>
    </row>
    <row r="64" spans="1:52" x14ac:dyDescent="0.2">
      <c r="A64" t="s">
        <v>46</v>
      </c>
      <c r="B64" t="s">
        <v>46</v>
      </c>
      <c r="C64" t="s">
        <v>56</v>
      </c>
      <c r="D64" t="s">
        <v>56</v>
      </c>
      <c r="E64" t="s">
        <v>54</v>
      </c>
      <c r="F64" s="4">
        <f t="shared" si="18"/>
        <v>46069</v>
      </c>
      <c r="G64" t="s">
        <v>36</v>
      </c>
      <c r="H64" s="28">
        <v>798</v>
      </c>
      <c r="I64" s="2">
        <v>34</v>
      </c>
      <c r="J64" s="2">
        <v>6</v>
      </c>
      <c r="K64" s="2">
        <v>60112.37</v>
      </c>
      <c r="L64" s="2">
        <v>10798.020000000002</v>
      </c>
      <c r="M64" s="29">
        <v>304.71999999999997</v>
      </c>
      <c r="N64" s="31">
        <f t="shared" si="13"/>
        <v>838</v>
      </c>
      <c r="O64" s="30">
        <f t="shared" si="14"/>
        <v>71215.11</v>
      </c>
      <c r="P64" t="s">
        <v>49</v>
      </c>
      <c r="Q64" t="s">
        <v>49</v>
      </c>
      <c r="R64" t="s">
        <v>56</v>
      </c>
      <c r="S64" t="s">
        <v>56</v>
      </c>
      <c r="T64" t="s">
        <v>54</v>
      </c>
      <c r="U64" s="4">
        <f t="shared" si="19"/>
        <v>45705</v>
      </c>
      <c r="V64" t="s">
        <v>36</v>
      </c>
      <c r="W64" s="28">
        <v>748</v>
      </c>
      <c r="X64" s="2">
        <v>18</v>
      </c>
      <c r="Y64" s="2">
        <v>11</v>
      </c>
      <c r="Z64" s="2">
        <v>50389.35</v>
      </c>
      <c r="AA64" s="2">
        <v>6947.43</v>
      </c>
      <c r="AB64" s="29">
        <v>4096.7700000000004</v>
      </c>
      <c r="AC64" s="31">
        <f t="shared" si="15"/>
        <v>777</v>
      </c>
      <c r="AD64" s="30">
        <f t="shared" si="16"/>
        <v>61433.55</v>
      </c>
      <c r="AE64" s="2">
        <f t="shared" si="24"/>
        <v>50</v>
      </c>
      <c r="AF64" s="2">
        <f t="shared" si="24"/>
        <v>16</v>
      </c>
      <c r="AG64" s="2">
        <f t="shared" si="24"/>
        <v>-5</v>
      </c>
      <c r="AH64" s="2">
        <f t="shared" si="24"/>
        <v>9723.0200000000041</v>
      </c>
      <c r="AI64" s="2">
        <f t="shared" si="24"/>
        <v>3850.590000000002</v>
      </c>
      <c r="AJ64" s="29">
        <f t="shared" si="24"/>
        <v>-3792.0500000000006</v>
      </c>
      <c r="AK64" s="31">
        <f t="shared" si="24"/>
        <v>61</v>
      </c>
      <c r="AL64" s="31">
        <f t="shared" si="22"/>
        <v>9781.5599999999977</v>
      </c>
      <c r="AM64" s="38">
        <f t="shared" si="25"/>
        <v>6.684491978609626E-2</v>
      </c>
      <c r="AN64" s="38">
        <f t="shared" si="25"/>
        <v>0.88888888888888884</v>
      </c>
      <c r="AO64" s="38">
        <f t="shared" si="25"/>
        <v>-0.45454545454545453</v>
      </c>
      <c r="AP64" s="38">
        <f t="shared" si="25"/>
        <v>0.19295783732078314</v>
      </c>
      <c r="AQ64" s="38">
        <f t="shared" si="25"/>
        <v>0.55424667826807927</v>
      </c>
      <c r="AR64" s="39">
        <f t="shared" si="25"/>
        <v>-0.92561945142148572</v>
      </c>
      <c r="AS64" s="40">
        <f t="shared" si="25"/>
        <v>7.8507078507078512E-2</v>
      </c>
      <c r="AT64" s="40">
        <f t="shared" si="23"/>
        <v>0.15922179330349617</v>
      </c>
      <c r="AU64" s="119">
        <f t="shared" si="11"/>
        <v>75.328784461152893</v>
      </c>
      <c r="AV64" s="120">
        <f t="shared" si="2"/>
        <v>67.365441176470583</v>
      </c>
      <c r="AW64" s="121">
        <f t="shared" si="3"/>
        <v>7.9633432846823098</v>
      </c>
      <c r="AX64" s="119">
        <f t="shared" si="4"/>
        <v>277.56850000000003</v>
      </c>
      <c r="AY64" s="120">
        <f t="shared" si="5"/>
        <v>380.83448275862071</v>
      </c>
      <c r="AZ64" s="121">
        <f t="shared" si="17"/>
        <v>-103.26598275862068</v>
      </c>
    </row>
    <row r="65" spans="1:52" x14ac:dyDescent="0.2">
      <c r="A65" t="s">
        <v>46</v>
      </c>
      <c r="B65" t="s">
        <v>46</v>
      </c>
      <c r="C65" t="s">
        <v>56</v>
      </c>
      <c r="D65" t="s">
        <v>56</v>
      </c>
      <c r="E65" t="s">
        <v>54</v>
      </c>
      <c r="F65" s="4">
        <f t="shared" si="18"/>
        <v>46070</v>
      </c>
      <c r="G65" t="s">
        <v>37</v>
      </c>
      <c r="H65" s="28">
        <v>747</v>
      </c>
      <c r="I65" s="2">
        <v>39</v>
      </c>
      <c r="J65" s="2">
        <v>6</v>
      </c>
      <c r="K65" s="2">
        <v>56452.75</v>
      </c>
      <c r="L65" s="2">
        <v>9813.15</v>
      </c>
      <c r="M65" s="29">
        <v>1331.65</v>
      </c>
      <c r="N65" s="31">
        <f t="shared" si="13"/>
        <v>792</v>
      </c>
      <c r="O65" s="30">
        <f t="shared" si="14"/>
        <v>67597.549999999988</v>
      </c>
      <c r="P65" t="s">
        <v>49</v>
      </c>
      <c r="Q65" t="s">
        <v>49</v>
      </c>
      <c r="R65" t="s">
        <v>56</v>
      </c>
      <c r="S65" t="s">
        <v>56</v>
      </c>
      <c r="T65" t="s">
        <v>54</v>
      </c>
      <c r="U65" s="4">
        <f t="shared" si="19"/>
        <v>45706</v>
      </c>
      <c r="V65" t="s">
        <v>37</v>
      </c>
      <c r="W65" s="28">
        <v>753</v>
      </c>
      <c r="X65" s="2">
        <v>39</v>
      </c>
      <c r="Y65" s="2">
        <v>7</v>
      </c>
      <c r="Z65" s="2">
        <v>52785.86</v>
      </c>
      <c r="AA65" s="2">
        <v>14431.240000000002</v>
      </c>
      <c r="AB65" s="29">
        <v>2554.42</v>
      </c>
      <c r="AC65" s="31">
        <f t="shared" si="15"/>
        <v>799</v>
      </c>
      <c r="AD65" s="30">
        <f t="shared" si="16"/>
        <v>69771.520000000004</v>
      </c>
      <c r="AE65" s="2">
        <f t="shared" si="24"/>
        <v>-6</v>
      </c>
      <c r="AF65" s="2">
        <f t="shared" si="24"/>
        <v>0</v>
      </c>
      <c r="AG65" s="2">
        <f t="shared" si="24"/>
        <v>-1</v>
      </c>
      <c r="AH65" s="2">
        <f t="shared" si="24"/>
        <v>3666.8899999999994</v>
      </c>
      <c r="AI65" s="2">
        <f t="shared" si="24"/>
        <v>-4618.090000000002</v>
      </c>
      <c r="AJ65" s="29">
        <f t="shared" si="24"/>
        <v>-1222.77</v>
      </c>
      <c r="AK65" s="31">
        <f t="shared" si="24"/>
        <v>-7</v>
      </c>
      <c r="AL65" s="31">
        <f t="shared" si="22"/>
        <v>-2173.9700000000157</v>
      </c>
      <c r="AM65" s="38">
        <f t="shared" si="25"/>
        <v>-7.9681274900398405E-3</v>
      </c>
      <c r="AN65" s="38">
        <f t="shared" si="25"/>
        <v>0</v>
      </c>
      <c r="AO65" s="38">
        <f t="shared" si="25"/>
        <v>-0.14285714285714285</v>
      </c>
      <c r="AP65" s="38">
        <f t="shared" si="25"/>
        <v>6.9467277789923274E-2</v>
      </c>
      <c r="AQ65" s="38">
        <f t="shared" si="25"/>
        <v>-0.32000645821149126</v>
      </c>
      <c r="AR65" s="39">
        <f t="shared" si="25"/>
        <v>-0.47868792132852073</v>
      </c>
      <c r="AS65" s="40">
        <f t="shared" si="25"/>
        <v>-8.7609511889862324E-3</v>
      </c>
      <c r="AT65" s="40">
        <f t="shared" si="23"/>
        <v>-3.1158415353428098E-2</v>
      </c>
      <c r="AU65" s="119">
        <f t="shared" si="11"/>
        <v>75.57262382864792</v>
      </c>
      <c r="AV65" s="120">
        <f t="shared" si="2"/>
        <v>70.100743691899069</v>
      </c>
      <c r="AW65" s="121">
        <f t="shared" si="3"/>
        <v>5.471880136748851</v>
      </c>
      <c r="AX65" s="119">
        <f t="shared" si="4"/>
        <v>247.6622222222222</v>
      </c>
      <c r="AY65" s="120">
        <f t="shared" si="5"/>
        <v>369.25347826086966</v>
      </c>
      <c r="AZ65" s="121">
        <f t="shared" si="17"/>
        <v>-121.59125603864746</v>
      </c>
    </row>
    <row r="66" spans="1:52" x14ac:dyDescent="0.2">
      <c r="A66" t="s">
        <v>46</v>
      </c>
      <c r="B66" t="s">
        <v>46</v>
      </c>
      <c r="C66" t="s">
        <v>56</v>
      </c>
      <c r="D66" t="s">
        <v>56</v>
      </c>
      <c r="E66" t="s">
        <v>54</v>
      </c>
      <c r="F66" s="4">
        <f t="shared" si="18"/>
        <v>46071</v>
      </c>
      <c r="G66" t="s">
        <v>38</v>
      </c>
      <c r="H66" s="28">
        <v>867</v>
      </c>
      <c r="I66" s="2">
        <v>24</v>
      </c>
      <c r="J66" s="2">
        <v>5</v>
      </c>
      <c r="K66" s="2">
        <v>63209.07</v>
      </c>
      <c r="L66" s="2">
        <v>9185.02</v>
      </c>
      <c r="M66" s="29">
        <v>2779.55</v>
      </c>
      <c r="N66" s="31">
        <f t="shared" si="13"/>
        <v>896</v>
      </c>
      <c r="O66" s="30">
        <f t="shared" si="14"/>
        <v>75173.64</v>
      </c>
      <c r="P66" t="s">
        <v>49</v>
      </c>
      <c r="Q66" t="s">
        <v>49</v>
      </c>
      <c r="R66" t="s">
        <v>56</v>
      </c>
      <c r="S66" t="s">
        <v>56</v>
      </c>
      <c r="T66" t="s">
        <v>54</v>
      </c>
      <c r="U66" s="4">
        <f t="shared" si="19"/>
        <v>45707</v>
      </c>
      <c r="V66" t="s">
        <v>38</v>
      </c>
      <c r="W66" s="28">
        <v>931</v>
      </c>
      <c r="X66" s="2">
        <v>37</v>
      </c>
      <c r="Y66" s="2">
        <v>14</v>
      </c>
      <c r="Z66" s="2">
        <v>71332.02</v>
      </c>
      <c r="AA66" s="2">
        <v>10314.790000000001</v>
      </c>
      <c r="AB66" s="29">
        <v>5867.92</v>
      </c>
      <c r="AC66" s="31">
        <f t="shared" si="15"/>
        <v>982</v>
      </c>
      <c r="AD66" s="30">
        <f t="shared" si="16"/>
        <v>87514.73</v>
      </c>
      <c r="AE66" s="2">
        <f t="shared" si="24"/>
        <v>-64</v>
      </c>
      <c r="AF66" s="2">
        <f t="shared" si="24"/>
        <v>-13</v>
      </c>
      <c r="AG66" s="2">
        <f t="shared" si="24"/>
        <v>-9</v>
      </c>
      <c r="AH66" s="2">
        <f t="shared" si="24"/>
        <v>-8122.9500000000044</v>
      </c>
      <c r="AI66" s="2">
        <f t="shared" si="24"/>
        <v>-1129.7700000000004</v>
      </c>
      <c r="AJ66" s="29">
        <f t="shared" si="24"/>
        <v>-3088.37</v>
      </c>
      <c r="AK66" s="31">
        <f t="shared" si="24"/>
        <v>-86</v>
      </c>
      <c r="AL66" s="31">
        <f t="shared" si="22"/>
        <v>-12341.089999999997</v>
      </c>
      <c r="AM66" s="38">
        <f t="shared" si="25"/>
        <v>-6.8743286788399569E-2</v>
      </c>
      <c r="AN66" s="38">
        <f t="shared" si="25"/>
        <v>-0.35135135135135137</v>
      </c>
      <c r="AO66" s="38">
        <f t="shared" si="25"/>
        <v>-0.6428571428571429</v>
      </c>
      <c r="AP66" s="38">
        <f t="shared" si="25"/>
        <v>-0.11387522742241148</v>
      </c>
      <c r="AQ66" s="38">
        <f t="shared" si="25"/>
        <v>-0.10952913243992368</v>
      </c>
      <c r="AR66" s="39">
        <f t="shared" si="25"/>
        <v>-0.52631426467981834</v>
      </c>
      <c r="AS66" s="40">
        <f t="shared" si="25"/>
        <v>-8.7576374745417518E-2</v>
      </c>
      <c r="AT66" s="40">
        <f t="shared" si="23"/>
        <v>-0.1410172893180382</v>
      </c>
      <c r="AU66" s="119">
        <f t="shared" si="11"/>
        <v>72.905501730103808</v>
      </c>
      <c r="AV66" s="120">
        <f t="shared" si="2"/>
        <v>76.618711063372729</v>
      </c>
      <c r="AW66" s="121">
        <f t="shared" si="3"/>
        <v>-3.7132093332689209</v>
      </c>
      <c r="AX66" s="119">
        <f t="shared" si="4"/>
        <v>412.57137931034481</v>
      </c>
      <c r="AY66" s="120">
        <f t="shared" si="5"/>
        <v>317.30803921568628</v>
      </c>
      <c r="AZ66" s="121">
        <f t="shared" si="17"/>
        <v>95.263340094658531</v>
      </c>
    </row>
    <row r="67" spans="1:52" x14ac:dyDescent="0.2">
      <c r="A67" t="s">
        <v>46</v>
      </c>
      <c r="B67" t="s">
        <v>46</v>
      </c>
      <c r="C67" t="s">
        <v>56</v>
      </c>
      <c r="D67" t="s">
        <v>56</v>
      </c>
      <c r="E67" t="s">
        <v>54</v>
      </c>
      <c r="F67" s="4">
        <f t="shared" si="18"/>
        <v>46072</v>
      </c>
      <c r="G67" t="s">
        <v>39</v>
      </c>
      <c r="H67" s="28">
        <v>1056</v>
      </c>
      <c r="I67" s="2">
        <v>44</v>
      </c>
      <c r="J67" s="2">
        <v>12</v>
      </c>
      <c r="K67" s="2">
        <v>73240.42</v>
      </c>
      <c r="L67" s="2">
        <v>20147.579999999998</v>
      </c>
      <c r="M67" s="29">
        <v>5312.08</v>
      </c>
      <c r="N67" s="31">
        <f t="shared" si="13"/>
        <v>1112</v>
      </c>
      <c r="O67" s="30">
        <f t="shared" si="14"/>
        <v>98700.08</v>
      </c>
      <c r="P67" t="s">
        <v>49</v>
      </c>
      <c r="Q67" t="s">
        <v>49</v>
      </c>
      <c r="R67" t="s">
        <v>56</v>
      </c>
      <c r="S67" t="s">
        <v>56</v>
      </c>
      <c r="T67" t="s">
        <v>54</v>
      </c>
      <c r="U67" s="4">
        <f t="shared" si="19"/>
        <v>45708</v>
      </c>
      <c r="V67" t="s">
        <v>39</v>
      </c>
      <c r="W67" s="28">
        <v>1221</v>
      </c>
      <c r="X67" s="2">
        <v>46</v>
      </c>
      <c r="Y67" s="2">
        <v>12</v>
      </c>
      <c r="Z67" s="2">
        <v>96229.489999999991</v>
      </c>
      <c r="AA67" s="2">
        <v>10444.049999999999</v>
      </c>
      <c r="AB67" s="29">
        <v>1544.73</v>
      </c>
      <c r="AC67" s="31">
        <f t="shared" si="15"/>
        <v>1279</v>
      </c>
      <c r="AD67" s="30">
        <f t="shared" si="16"/>
        <v>108218.26999999999</v>
      </c>
      <c r="AE67" s="2">
        <f t="shared" si="24"/>
        <v>-165</v>
      </c>
      <c r="AF67" s="2">
        <f t="shared" si="24"/>
        <v>-2</v>
      </c>
      <c r="AG67" s="2">
        <f t="shared" si="24"/>
        <v>0</v>
      </c>
      <c r="AH67" s="2">
        <f t="shared" si="24"/>
        <v>-22989.069999999992</v>
      </c>
      <c r="AI67" s="2">
        <f t="shared" si="24"/>
        <v>9703.5299999999988</v>
      </c>
      <c r="AJ67" s="29">
        <f t="shared" si="24"/>
        <v>3767.35</v>
      </c>
      <c r="AK67" s="31">
        <f t="shared" si="24"/>
        <v>-167</v>
      </c>
      <c r="AL67" s="31">
        <f t="shared" si="22"/>
        <v>-9518.1899999999878</v>
      </c>
      <c r="AM67" s="38">
        <f t="shared" si="25"/>
        <v>-0.13513513513513514</v>
      </c>
      <c r="AN67" s="38">
        <f t="shared" si="25"/>
        <v>-4.3478260869565216E-2</v>
      </c>
      <c r="AO67" s="38">
        <f t="shared" si="25"/>
        <v>0</v>
      </c>
      <c r="AP67" s="38">
        <f t="shared" si="25"/>
        <v>-0.23889838759407322</v>
      </c>
      <c r="AQ67" s="38">
        <f t="shared" si="25"/>
        <v>0.9290964711965185</v>
      </c>
      <c r="AR67" s="39">
        <f t="shared" si="25"/>
        <v>2.4388404446084428</v>
      </c>
      <c r="AS67" s="40">
        <f t="shared" si="25"/>
        <v>-0.1305707584050039</v>
      </c>
      <c r="AT67" s="40">
        <f t="shared" si="23"/>
        <v>-8.7953632967889703E-2</v>
      </c>
      <c r="AU67" s="119">
        <f t="shared" si="11"/>
        <v>69.356458333333336</v>
      </c>
      <c r="AV67" s="120">
        <f t="shared" si="2"/>
        <v>78.812031122031115</v>
      </c>
      <c r="AW67" s="121">
        <f t="shared" si="3"/>
        <v>-9.4555727886977792</v>
      </c>
      <c r="AX67" s="119">
        <f t="shared" si="4"/>
        <v>454.63678571428562</v>
      </c>
      <c r="AY67" s="120">
        <f t="shared" si="5"/>
        <v>206.70310344827584</v>
      </c>
      <c r="AZ67" s="121">
        <f t="shared" si="17"/>
        <v>247.93368226600978</v>
      </c>
    </row>
    <row r="68" spans="1:52" x14ac:dyDescent="0.2">
      <c r="A68" t="s">
        <v>46</v>
      </c>
      <c r="B68" t="s">
        <v>46</v>
      </c>
      <c r="C68" t="s">
        <v>56</v>
      </c>
      <c r="D68" t="s">
        <v>56</v>
      </c>
      <c r="E68" t="s">
        <v>54</v>
      </c>
      <c r="F68" s="4">
        <f t="shared" si="18"/>
        <v>46073</v>
      </c>
      <c r="G68" t="s">
        <v>40</v>
      </c>
      <c r="H68" s="28">
        <v>1417</v>
      </c>
      <c r="I68" s="2">
        <v>28</v>
      </c>
      <c r="J68" s="2">
        <v>7</v>
      </c>
      <c r="K68" s="2">
        <v>100915.41</v>
      </c>
      <c r="L68" s="2">
        <v>5708.72</v>
      </c>
      <c r="M68" s="29">
        <v>628.71</v>
      </c>
      <c r="N68" s="31">
        <f t="shared" si="13"/>
        <v>1452</v>
      </c>
      <c r="O68" s="30">
        <f t="shared" si="14"/>
        <v>107252.84000000001</v>
      </c>
      <c r="P68" t="s">
        <v>49</v>
      </c>
      <c r="Q68" t="s">
        <v>49</v>
      </c>
      <c r="R68" t="s">
        <v>56</v>
      </c>
      <c r="S68" t="s">
        <v>56</v>
      </c>
      <c r="T68" t="s">
        <v>54</v>
      </c>
      <c r="U68" s="4">
        <f t="shared" si="19"/>
        <v>45709</v>
      </c>
      <c r="V68" t="s">
        <v>40</v>
      </c>
      <c r="W68" s="28">
        <v>1347</v>
      </c>
      <c r="X68" s="2">
        <v>35</v>
      </c>
      <c r="Y68" s="2">
        <v>10</v>
      </c>
      <c r="Z68" s="2">
        <v>87927.01999999999</v>
      </c>
      <c r="AA68" s="2">
        <v>8569.27</v>
      </c>
      <c r="AB68" s="29">
        <v>5379</v>
      </c>
      <c r="AC68" s="31">
        <f t="shared" si="15"/>
        <v>1392</v>
      </c>
      <c r="AD68" s="30">
        <f t="shared" si="16"/>
        <v>101875.29</v>
      </c>
      <c r="AE68" s="2">
        <f t="shared" si="24"/>
        <v>70</v>
      </c>
      <c r="AF68" s="2">
        <f t="shared" si="24"/>
        <v>-7</v>
      </c>
      <c r="AG68" s="2">
        <f t="shared" si="24"/>
        <v>-3</v>
      </c>
      <c r="AH68" s="2">
        <f t="shared" si="24"/>
        <v>12988.390000000014</v>
      </c>
      <c r="AI68" s="2">
        <f t="shared" si="24"/>
        <v>-2860.55</v>
      </c>
      <c r="AJ68" s="29">
        <f t="shared" si="24"/>
        <v>-4750.29</v>
      </c>
      <c r="AK68" s="31">
        <f t="shared" si="24"/>
        <v>60</v>
      </c>
      <c r="AL68" s="31">
        <f t="shared" si="22"/>
        <v>5377.5500000000175</v>
      </c>
      <c r="AM68" s="38">
        <f t="shared" si="25"/>
        <v>5.196733481811433E-2</v>
      </c>
      <c r="AN68" s="38">
        <f t="shared" si="25"/>
        <v>-0.2</v>
      </c>
      <c r="AO68" s="38">
        <f t="shared" si="25"/>
        <v>-0.3</v>
      </c>
      <c r="AP68" s="38">
        <f t="shared" si="25"/>
        <v>0.1477178460045617</v>
      </c>
      <c r="AQ68" s="38">
        <f t="shared" si="25"/>
        <v>-0.33381489905207795</v>
      </c>
      <c r="AR68" s="39">
        <f t="shared" si="25"/>
        <v>-0.88311767986614609</v>
      </c>
      <c r="AS68" s="40">
        <f t="shared" si="25"/>
        <v>4.3103448275862072E-2</v>
      </c>
      <c r="AT68" s="40">
        <f t="shared" si="23"/>
        <v>5.2785616610269454E-2</v>
      </c>
      <c r="AU68" s="119">
        <f t="shared" si="11"/>
        <v>71.217649964714184</v>
      </c>
      <c r="AV68" s="120">
        <f t="shared" si="2"/>
        <v>65.276184112843353</v>
      </c>
      <c r="AW68" s="121">
        <f t="shared" si="3"/>
        <v>5.9414658518708308</v>
      </c>
      <c r="AX68" s="119">
        <f t="shared" si="4"/>
        <v>181.06942857142857</v>
      </c>
      <c r="AY68" s="120">
        <f t="shared" si="5"/>
        <v>309.96155555555555</v>
      </c>
      <c r="AZ68" s="121">
        <f t="shared" si="17"/>
        <v>-128.89212698412697</v>
      </c>
    </row>
    <row r="69" spans="1:52" ht="13.5" thickBot="1" x14ac:dyDescent="0.25">
      <c r="A69" t="s">
        <v>46</v>
      </c>
      <c r="B69" t="s">
        <v>46</v>
      </c>
      <c r="C69" t="s">
        <v>56</v>
      </c>
      <c r="D69" t="s">
        <v>56</v>
      </c>
      <c r="E69" t="s">
        <v>54</v>
      </c>
      <c r="F69" s="59">
        <f t="shared" si="18"/>
        <v>46074</v>
      </c>
      <c r="G69" s="42" t="s">
        <v>41</v>
      </c>
      <c r="H69" s="43">
        <v>1437</v>
      </c>
      <c r="I69" s="44">
        <v>21</v>
      </c>
      <c r="J69" s="44">
        <v>3</v>
      </c>
      <c r="K69" s="44">
        <v>108345.39</v>
      </c>
      <c r="L69" s="44">
        <v>2648.15</v>
      </c>
      <c r="M69" s="45">
        <v>232.86</v>
      </c>
      <c r="N69" s="47">
        <f t="shared" si="13"/>
        <v>1461</v>
      </c>
      <c r="O69" s="46">
        <f t="shared" si="14"/>
        <v>111226.4</v>
      </c>
      <c r="P69" t="s">
        <v>49</v>
      </c>
      <c r="Q69" t="s">
        <v>49</v>
      </c>
      <c r="R69" t="s">
        <v>56</v>
      </c>
      <c r="S69" t="s">
        <v>56</v>
      </c>
      <c r="T69" t="s">
        <v>54</v>
      </c>
      <c r="U69" s="59">
        <f t="shared" si="19"/>
        <v>45710</v>
      </c>
      <c r="V69" s="42" t="s">
        <v>41</v>
      </c>
      <c r="W69" s="43">
        <v>1642</v>
      </c>
      <c r="X69" s="44">
        <v>25</v>
      </c>
      <c r="Y69" s="44">
        <v>2</v>
      </c>
      <c r="Z69" s="44">
        <v>122076.59000000001</v>
      </c>
      <c r="AA69" s="44">
        <v>4434.72</v>
      </c>
      <c r="AB69" s="45">
        <v>58.72</v>
      </c>
      <c r="AC69" s="47">
        <f t="shared" si="15"/>
        <v>1669</v>
      </c>
      <c r="AD69" s="46">
        <f t="shared" si="16"/>
        <v>126570.03000000001</v>
      </c>
      <c r="AE69" s="44">
        <f t="shared" si="24"/>
        <v>-205</v>
      </c>
      <c r="AF69" s="44">
        <f t="shared" si="24"/>
        <v>-4</v>
      </c>
      <c r="AG69" s="44">
        <f t="shared" si="24"/>
        <v>1</v>
      </c>
      <c r="AH69" s="44">
        <f t="shared" si="24"/>
        <v>-13731.200000000012</v>
      </c>
      <c r="AI69" s="44">
        <f t="shared" si="24"/>
        <v>-1786.5700000000002</v>
      </c>
      <c r="AJ69" s="45">
        <f t="shared" si="24"/>
        <v>174.14000000000001</v>
      </c>
      <c r="AK69" s="47">
        <f t="shared" si="24"/>
        <v>-208</v>
      </c>
      <c r="AL69" s="47">
        <f t="shared" si="22"/>
        <v>-15343.630000000019</v>
      </c>
      <c r="AM69" s="56">
        <f t="shared" si="25"/>
        <v>-0.12484774665042631</v>
      </c>
      <c r="AN69" s="56">
        <f t="shared" si="25"/>
        <v>-0.16</v>
      </c>
      <c r="AO69" s="56">
        <f t="shared" si="25"/>
        <v>0.5</v>
      </c>
      <c r="AP69" s="56">
        <f t="shared" si="25"/>
        <v>-0.11248020607390828</v>
      </c>
      <c r="AQ69" s="56">
        <f t="shared" si="25"/>
        <v>-0.40285970703900137</v>
      </c>
      <c r="AR69" s="57">
        <f t="shared" si="25"/>
        <v>2.9655994550408722</v>
      </c>
      <c r="AS69" s="58">
        <f t="shared" si="25"/>
        <v>-0.12462552426602756</v>
      </c>
      <c r="AT69" s="58">
        <f t="shared" si="23"/>
        <v>-0.12122640723084302</v>
      </c>
      <c r="AU69" s="122">
        <f t="shared" si="11"/>
        <v>75.396931106471811</v>
      </c>
      <c r="AV69" s="123">
        <f t="shared" si="2"/>
        <v>74.346278928136428</v>
      </c>
      <c r="AW69" s="124">
        <f t="shared" si="3"/>
        <v>1.0506521783353833</v>
      </c>
      <c r="AX69" s="122">
        <f t="shared" si="4"/>
        <v>120.04208333333334</v>
      </c>
      <c r="AY69" s="123">
        <f t="shared" si="5"/>
        <v>166.42370370370372</v>
      </c>
      <c r="AZ69" s="124">
        <f t="shared" si="17"/>
        <v>-46.381620370370385</v>
      </c>
    </row>
    <row r="70" spans="1:52" x14ac:dyDescent="0.2">
      <c r="A70" t="s">
        <v>46</v>
      </c>
      <c r="B70" t="s">
        <v>46</v>
      </c>
      <c r="C70" t="s">
        <v>56</v>
      </c>
      <c r="D70" t="s">
        <v>56</v>
      </c>
      <c r="E70" t="s">
        <v>55</v>
      </c>
      <c r="F70" s="4">
        <f t="shared" si="18"/>
        <v>46075</v>
      </c>
      <c r="G70" t="s">
        <v>35</v>
      </c>
      <c r="H70" s="28">
        <v>800</v>
      </c>
      <c r="I70" s="2">
        <v>20</v>
      </c>
      <c r="J70" s="2">
        <v>7</v>
      </c>
      <c r="K70" s="2">
        <v>55654.829999999994</v>
      </c>
      <c r="L70" s="2">
        <v>2957.68</v>
      </c>
      <c r="M70" s="29">
        <v>2764.1899999999996</v>
      </c>
      <c r="N70" s="31">
        <f t="shared" si="13"/>
        <v>827</v>
      </c>
      <c r="O70" s="30">
        <f t="shared" si="14"/>
        <v>61376.7</v>
      </c>
      <c r="P70" t="s">
        <v>49</v>
      </c>
      <c r="Q70" t="s">
        <v>49</v>
      </c>
      <c r="R70" t="s">
        <v>56</v>
      </c>
      <c r="S70" t="s">
        <v>56</v>
      </c>
      <c r="T70" t="s">
        <v>55</v>
      </c>
      <c r="U70" s="4">
        <f t="shared" si="19"/>
        <v>45711</v>
      </c>
      <c r="V70" t="s">
        <v>35</v>
      </c>
      <c r="W70" s="28">
        <v>924</v>
      </c>
      <c r="X70" s="2">
        <v>31</v>
      </c>
      <c r="Y70" s="2">
        <v>9</v>
      </c>
      <c r="Z70" s="2">
        <v>62512.829999999994</v>
      </c>
      <c r="AA70" s="2">
        <v>6572.58</v>
      </c>
      <c r="AB70" s="29">
        <v>1671.9500000000003</v>
      </c>
      <c r="AC70" s="31">
        <f t="shared" si="15"/>
        <v>964</v>
      </c>
      <c r="AD70" s="30">
        <f t="shared" si="16"/>
        <v>70757.359999999986</v>
      </c>
      <c r="AE70" s="2">
        <f t="shared" si="24"/>
        <v>-124</v>
      </c>
      <c r="AF70" s="2">
        <f t="shared" si="24"/>
        <v>-11</v>
      </c>
      <c r="AG70" s="2">
        <f t="shared" si="24"/>
        <v>-2</v>
      </c>
      <c r="AH70" s="2">
        <f t="shared" si="24"/>
        <v>-6858</v>
      </c>
      <c r="AI70" s="2">
        <f t="shared" si="24"/>
        <v>-3614.9</v>
      </c>
      <c r="AJ70" s="29">
        <f t="shared" si="24"/>
        <v>1092.2399999999993</v>
      </c>
      <c r="AK70" s="31">
        <f t="shared" si="24"/>
        <v>-137</v>
      </c>
      <c r="AL70" s="31">
        <f t="shared" si="22"/>
        <v>-9380.6599999999889</v>
      </c>
      <c r="AM70" s="38">
        <f t="shared" si="25"/>
        <v>-0.13419913419913421</v>
      </c>
      <c r="AN70" s="38">
        <f t="shared" si="25"/>
        <v>-0.35483870967741937</v>
      </c>
      <c r="AO70" s="38">
        <f t="shared" si="25"/>
        <v>-0.22222222222222221</v>
      </c>
      <c r="AP70" s="38">
        <f t="shared" si="25"/>
        <v>-0.10970547965913559</v>
      </c>
      <c r="AQ70" s="38">
        <f t="shared" si="25"/>
        <v>-0.54999710920217026</v>
      </c>
      <c r="AR70" s="39">
        <f t="shared" si="25"/>
        <v>0.65327312419629724</v>
      </c>
      <c r="AS70" s="40">
        <f t="shared" si="25"/>
        <v>-0.1421161825726141</v>
      </c>
      <c r="AT70" s="40">
        <f t="shared" si="23"/>
        <v>-0.13257504237015047</v>
      </c>
      <c r="AU70" s="119">
        <f t="shared" si="11"/>
        <v>69.568537499999991</v>
      </c>
      <c r="AV70" s="120">
        <f t="shared" si="2"/>
        <v>67.65457792207792</v>
      </c>
      <c r="AW70" s="121">
        <f t="shared" si="3"/>
        <v>1.9139595779220713</v>
      </c>
      <c r="AX70" s="119">
        <f t="shared" si="4"/>
        <v>211.92111111111106</v>
      </c>
      <c r="AY70" s="120">
        <f t="shared" si="5"/>
        <v>206.11325000000002</v>
      </c>
      <c r="AZ70" s="121">
        <f t="shared" si="17"/>
        <v>5.8078611111110376</v>
      </c>
    </row>
    <row r="71" spans="1:52" x14ac:dyDescent="0.2">
      <c r="A71" t="s">
        <v>46</v>
      </c>
      <c r="B71" t="s">
        <v>46</v>
      </c>
      <c r="C71" t="s">
        <v>56</v>
      </c>
      <c r="D71" t="s">
        <v>56</v>
      </c>
      <c r="E71" t="s">
        <v>55</v>
      </c>
      <c r="F71" s="4">
        <f t="shared" si="18"/>
        <v>46076</v>
      </c>
      <c r="G71" t="s">
        <v>36</v>
      </c>
      <c r="H71" s="28">
        <v>761</v>
      </c>
      <c r="I71" s="2">
        <v>20</v>
      </c>
      <c r="J71" s="2">
        <v>5</v>
      </c>
      <c r="K71" s="2">
        <v>52342.82</v>
      </c>
      <c r="L71" s="2">
        <v>3453.6499999999996</v>
      </c>
      <c r="M71" s="29">
        <v>2601.0100000000002</v>
      </c>
      <c r="N71" s="31">
        <f t="shared" si="13"/>
        <v>786</v>
      </c>
      <c r="O71" s="30">
        <f t="shared" si="14"/>
        <v>58397.48</v>
      </c>
      <c r="P71" t="s">
        <v>49</v>
      </c>
      <c r="Q71" t="s">
        <v>49</v>
      </c>
      <c r="R71" t="s">
        <v>56</v>
      </c>
      <c r="S71" t="s">
        <v>56</v>
      </c>
      <c r="T71" t="s">
        <v>55</v>
      </c>
      <c r="U71" s="4">
        <f t="shared" si="19"/>
        <v>45712</v>
      </c>
      <c r="V71" t="s">
        <v>36</v>
      </c>
      <c r="W71" s="28">
        <v>790</v>
      </c>
      <c r="X71" s="2">
        <v>25</v>
      </c>
      <c r="Y71" s="2">
        <v>7</v>
      </c>
      <c r="Z71" s="2">
        <v>53075.369999999995</v>
      </c>
      <c r="AA71" s="2">
        <v>5960.55</v>
      </c>
      <c r="AB71" s="29">
        <v>2802.91</v>
      </c>
      <c r="AC71" s="31">
        <f t="shared" si="15"/>
        <v>822</v>
      </c>
      <c r="AD71" s="30">
        <f t="shared" si="16"/>
        <v>61838.83</v>
      </c>
      <c r="AE71" s="2">
        <f t="shared" si="24"/>
        <v>-29</v>
      </c>
      <c r="AF71" s="2">
        <f t="shared" si="24"/>
        <v>-5</v>
      </c>
      <c r="AG71" s="2">
        <f t="shared" si="24"/>
        <v>-2</v>
      </c>
      <c r="AH71" s="2">
        <f t="shared" si="24"/>
        <v>-732.54999999999563</v>
      </c>
      <c r="AI71" s="2">
        <f t="shared" si="24"/>
        <v>-2506.9000000000005</v>
      </c>
      <c r="AJ71" s="29">
        <f t="shared" si="24"/>
        <v>-201.89999999999964</v>
      </c>
      <c r="AK71" s="31">
        <f t="shared" si="24"/>
        <v>-36</v>
      </c>
      <c r="AL71" s="31">
        <f t="shared" si="22"/>
        <v>-3441.3499999999985</v>
      </c>
      <c r="AM71" s="38">
        <f t="shared" si="25"/>
        <v>-3.6708860759493672E-2</v>
      </c>
      <c r="AN71" s="38">
        <f t="shared" si="25"/>
        <v>-0.2</v>
      </c>
      <c r="AO71" s="38">
        <f t="shared" si="25"/>
        <v>-0.2857142857142857</v>
      </c>
      <c r="AP71" s="38">
        <f t="shared" si="25"/>
        <v>-1.3802070527252014E-2</v>
      </c>
      <c r="AQ71" s="38">
        <f t="shared" si="25"/>
        <v>-0.42058199327243301</v>
      </c>
      <c r="AR71" s="39">
        <f t="shared" si="25"/>
        <v>-7.2032280736805551E-2</v>
      </c>
      <c r="AS71" s="40">
        <f t="shared" si="25"/>
        <v>-4.3795620437956206E-2</v>
      </c>
      <c r="AT71" s="40">
        <f t="shared" si="23"/>
        <v>-5.5650309037218175E-2</v>
      </c>
      <c r="AU71" s="119">
        <f t="shared" si="11"/>
        <v>68.781629434954013</v>
      </c>
      <c r="AV71" s="120">
        <f t="shared" ref="AV71:AV134" si="26">Z71/W71</f>
        <v>67.184012658227843</v>
      </c>
      <c r="AW71" s="121">
        <f t="shared" ref="AW71:AW134" si="27">AU71-AV71</f>
        <v>1.59761677672617</v>
      </c>
      <c r="AX71" s="119">
        <f t="shared" ref="AX71:AX134" si="28">IFERROR((L71+M71)/(I71+J71),0)</f>
        <v>242.18639999999999</v>
      </c>
      <c r="AY71" s="120">
        <f t="shared" ref="AY71:AY131" si="29">IFERROR((AA71+AB71)/(X71+Y71),0)</f>
        <v>273.85812499999997</v>
      </c>
      <c r="AZ71" s="121">
        <f t="shared" si="17"/>
        <v>-31.671724999999981</v>
      </c>
    </row>
    <row r="72" spans="1:52" x14ac:dyDescent="0.2">
      <c r="A72" t="s">
        <v>46</v>
      </c>
      <c r="B72" t="s">
        <v>46</v>
      </c>
      <c r="C72" t="s">
        <v>56</v>
      </c>
      <c r="D72" t="s">
        <v>56</v>
      </c>
      <c r="E72" t="s">
        <v>55</v>
      </c>
      <c r="F72" s="4">
        <f t="shared" si="18"/>
        <v>46077</v>
      </c>
      <c r="G72" t="s">
        <v>37</v>
      </c>
      <c r="H72" s="28">
        <v>863</v>
      </c>
      <c r="I72" s="2">
        <v>30</v>
      </c>
      <c r="J72" s="2">
        <v>11</v>
      </c>
      <c r="K72" s="2">
        <v>64245.369999999995</v>
      </c>
      <c r="L72" s="2">
        <v>7644.28</v>
      </c>
      <c r="M72" s="29">
        <v>6710.61</v>
      </c>
      <c r="N72" s="31">
        <f t="shared" si="13"/>
        <v>904</v>
      </c>
      <c r="O72" s="30">
        <f t="shared" si="14"/>
        <v>78600.259999999995</v>
      </c>
      <c r="P72" t="s">
        <v>49</v>
      </c>
      <c r="Q72" t="s">
        <v>49</v>
      </c>
      <c r="R72" t="s">
        <v>56</v>
      </c>
      <c r="S72" t="s">
        <v>56</v>
      </c>
      <c r="T72" t="s">
        <v>55</v>
      </c>
      <c r="U72" s="4">
        <f t="shared" si="19"/>
        <v>45713</v>
      </c>
      <c r="V72" t="s">
        <v>37</v>
      </c>
      <c r="W72" s="28">
        <v>861</v>
      </c>
      <c r="X72" s="2">
        <v>42</v>
      </c>
      <c r="Y72" s="2">
        <v>15</v>
      </c>
      <c r="Z72" s="2">
        <v>62599.82</v>
      </c>
      <c r="AA72" s="2">
        <v>11298.619999999999</v>
      </c>
      <c r="AB72" s="29">
        <v>3582.03</v>
      </c>
      <c r="AC72" s="31">
        <f t="shared" si="15"/>
        <v>918</v>
      </c>
      <c r="AD72" s="30">
        <f t="shared" si="16"/>
        <v>77480.47</v>
      </c>
      <c r="AE72" s="2">
        <f t="shared" si="24"/>
        <v>2</v>
      </c>
      <c r="AF72" s="2">
        <f t="shared" si="24"/>
        <v>-12</v>
      </c>
      <c r="AG72" s="2">
        <f t="shared" si="24"/>
        <v>-4</v>
      </c>
      <c r="AH72" s="2">
        <f t="shared" si="24"/>
        <v>1645.5499999999956</v>
      </c>
      <c r="AI72" s="2">
        <f t="shared" si="24"/>
        <v>-3654.3399999999992</v>
      </c>
      <c r="AJ72" s="29">
        <f t="shared" si="24"/>
        <v>3128.5799999999995</v>
      </c>
      <c r="AK72" s="31">
        <f t="shared" si="24"/>
        <v>-14</v>
      </c>
      <c r="AL72" s="31">
        <f t="shared" si="22"/>
        <v>1119.7899999999936</v>
      </c>
      <c r="AM72" s="38">
        <f t="shared" si="25"/>
        <v>2.3228803716608595E-3</v>
      </c>
      <c r="AN72" s="38">
        <f t="shared" si="25"/>
        <v>-0.2857142857142857</v>
      </c>
      <c r="AO72" s="38">
        <f t="shared" si="25"/>
        <v>-0.26666666666666666</v>
      </c>
      <c r="AP72" s="38">
        <f t="shared" si="25"/>
        <v>2.6286816799153664E-2</v>
      </c>
      <c r="AQ72" s="38">
        <f t="shared" si="25"/>
        <v>-0.32343241918039545</v>
      </c>
      <c r="AR72" s="39">
        <f t="shared" si="25"/>
        <v>0.87340977043743329</v>
      </c>
      <c r="AS72" s="40">
        <f t="shared" si="25"/>
        <v>-1.5250544662309368E-2</v>
      </c>
      <c r="AT72" s="40">
        <f t="shared" si="23"/>
        <v>1.4452545267213707E-2</v>
      </c>
      <c r="AU72" s="119">
        <f t="shared" ref="AU72:AU135" si="30">IFERROR(K72/H72,0)</f>
        <v>74.444229432213206</v>
      </c>
      <c r="AV72" s="120">
        <f t="shared" si="26"/>
        <v>72.705946573751447</v>
      </c>
      <c r="AW72" s="121">
        <f t="shared" si="27"/>
        <v>1.7382828584617585</v>
      </c>
      <c r="AX72" s="119">
        <f t="shared" si="28"/>
        <v>350.11926829268293</v>
      </c>
      <c r="AY72" s="120">
        <f t="shared" si="29"/>
        <v>261.06403508771928</v>
      </c>
      <c r="AZ72" s="121">
        <f t="shared" si="17"/>
        <v>89.055233204963656</v>
      </c>
    </row>
    <row r="73" spans="1:52" x14ac:dyDescent="0.2">
      <c r="A73" t="s">
        <v>46</v>
      </c>
      <c r="B73" t="s">
        <v>46</v>
      </c>
      <c r="C73" t="s">
        <v>56</v>
      </c>
      <c r="D73" t="s">
        <v>56</v>
      </c>
      <c r="E73" t="s">
        <v>55</v>
      </c>
      <c r="F73" s="4">
        <f t="shared" si="18"/>
        <v>46078</v>
      </c>
      <c r="G73" t="s">
        <v>38</v>
      </c>
      <c r="H73" s="28">
        <v>863</v>
      </c>
      <c r="I73" s="2">
        <v>36</v>
      </c>
      <c r="J73" s="2">
        <v>10</v>
      </c>
      <c r="K73" s="2">
        <v>62822.990000000005</v>
      </c>
      <c r="L73" s="2">
        <v>11757.369999999999</v>
      </c>
      <c r="M73" s="29">
        <v>4674.7299999999996</v>
      </c>
      <c r="N73" s="31">
        <f t="shared" si="13"/>
        <v>909</v>
      </c>
      <c r="O73" s="30">
        <f t="shared" si="14"/>
        <v>79255.09</v>
      </c>
      <c r="P73" t="s">
        <v>49</v>
      </c>
      <c r="Q73" t="s">
        <v>49</v>
      </c>
      <c r="R73" t="s">
        <v>56</v>
      </c>
      <c r="S73" t="s">
        <v>56</v>
      </c>
      <c r="T73" t="s">
        <v>55</v>
      </c>
      <c r="U73" s="4">
        <f t="shared" si="19"/>
        <v>45714</v>
      </c>
      <c r="V73" t="s">
        <v>38</v>
      </c>
      <c r="W73" s="28">
        <v>1023</v>
      </c>
      <c r="X73" s="2">
        <v>50</v>
      </c>
      <c r="Y73" s="2">
        <v>18</v>
      </c>
      <c r="Z73" s="2">
        <v>74318.929999999993</v>
      </c>
      <c r="AA73" s="2">
        <v>10135.44</v>
      </c>
      <c r="AB73" s="29">
        <v>3836.2699999999995</v>
      </c>
      <c r="AC73" s="31">
        <f t="shared" si="15"/>
        <v>1091</v>
      </c>
      <c r="AD73" s="30">
        <f t="shared" si="16"/>
        <v>88290.64</v>
      </c>
      <c r="AE73" s="2">
        <f t="shared" si="24"/>
        <v>-160</v>
      </c>
      <c r="AF73" s="2">
        <f t="shared" si="24"/>
        <v>-14</v>
      </c>
      <c r="AG73" s="2">
        <f t="shared" si="24"/>
        <v>-8</v>
      </c>
      <c r="AH73" s="2">
        <f t="shared" si="24"/>
        <v>-11495.939999999988</v>
      </c>
      <c r="AI73" s="2">
        <f t="shared" si="24"/>
        <v>1621.9299999999985</v>
      </c>
      <c r="AJ73" s="29">
        <f t="shared" si="24"/>
        <v>838.46</v>
      </c>
      <c r="AK73" s="31">
        <f t="shared" si="24"/>
        <v>-182</v>
      </c>
      <c r="AL73" s="31">
        <f t="shared" si="22"/>
        <v>-9035.5500000000029</v>
      </c>
      <c r="AM73" s="38">
        <f t="shared" si="25"/>
        <v>-0.15640273704789834</v>
      </c>
      <c r="AN73" s="38">
        <f t="shared" si="25"/>
        <v>-0.28000000000000003</v>
      </c>
      <c r="AO73" s="38">
        <f t="shared" si="25"/>
        <v>-0.44444444444444442</v>
      </c>
      <c r="AP73" s="38">
        <f t="shared" si="25"/>
        <v>-0.1546838739470548</v>
      </c>
      <c r="AQ73" s="38">
        <f t="shared" si="25"/>
        <v>0.16002561309622457</v>
      </c>
      <c r="AR73" s="39">
        <f t="shared" si="25"/>
        <v>0.21856125872266555</v>
      </c>
      <c r="AS73" s="40">
        <f t="shared" si="25"/>
        <v>-0.16681943171402383</v>
      </c>
      <c r="AT73" s="40">
        <f t="shared" si="23"/>
        <v>-0.10233870770446338</v>
      </c>
      <c r="AU73" s="119">
        <f t="shared" si="30"/>
        <v>72.796048667439166</v>
      </c>
      <c r="AV73" s="120">
        <f t="shared" si="26"/>
        <v>72.648025415444764</v>
      </c>
      <c r="AW73" s="121">
        <f t="shared" si="27"/>
        <v>0.14802325199440247</v>
      </c>
      <c r="AX73" s="119">
        <f t="shared" si="28"/>
        <v>357.21956521739128</v>
      </c>
      <c r="AY73" s="120">
        <f t="shared" si="29"/>
        <v>205.46632352941174</v>
      </c>
      <c r="AZ73" s="121">
        <f t="shared" si="17"/>
        <v>151.75324168797954</v>
      </c>
    </row>
    <row r="74" spans="1:52" x14ac:dyDescent="0.2">
      <c r="A74" t="s">
        <v>46</v>
      </c>
      <c r="B74" t="s">
        <v>46</v>
      </c>
      <c r="C74" t="s">
        <v>56</v>
      </c>
      <c r="D74" t="s">
        <v>56</v>
      </c>
      <c r="E74" t="s">
        <v>55</v>
      </c>
      <c r="F74" s="4">
        <f t="shared" si="18"/>
        <v>46079</v>
      </c>
      <c r="G74" t="s">
        <v>39</v>
      </c>
      <c r="H74" s="28">
        <v>1097</v>
      </c>
      <c r="I74" s="2">
        <v>38</v>
      </c>
      <c r="J74" s="2">
        <v>7</v>
      </c>
      <c r="K74" s="2">
        <v>85588.96</v>
      </c>
      <c r="L74" s="2">
        <v>10072.11</v>
      </c>
      <c r="M74" s="29">
        <v>1479.56</v>
      </c>
      <c r="N74" s="31">
        <f t="shared" si="13"/>
        <v>1142</v>
      </c>
      <c r="O74" s="30">
        <f t="shared" si="14"/>
        <v>97140.63</v>
      </c>
      <c r="P74" t="s">
        <v>49</v>
      </c>
      <c r="Q74" t="s">
        <v>49</v>
      </c>
      <c r="R74" t="s">
        <v>56</v>
      </c>
      <c r="S74" t="s">
        <v>56</v>
      </c>
      <c r="T74" t="s">
        <v>55</v>
      </c>
      <c r="U74" s="4">
        <f t="shared" si="19"/>
        <v>45715</v>
      </c>
      <c r="V74" t="s">
        <v>39</v>
      </c>
      <c r="W74" s="28">
        <v>1316</v>
      </c>
      <c r="X74" s="2">
        <v>52</v>
      </c>
      <c r="Y74" s="2">
        <v>12</v>
      </c>
      <c r="Z74" s="2">
        <v>97124.18</v>
      </c>
      <c r="AA74" s="2">
        <v>14997.05</v>
      </c>
      <c r="AB74" s="29">
        <v>4829.96</v>
      </c>
      <c r="AC74" s="31">
        <f t="shared" si="15"/>
        <v>1380</v>
      </c>
      <c r="AD74" s="30">
        <f t="shared" si="16"/>
        <v>116951.19</v>
      </c>
      <c r="AE74" s="2">
        <f t="shared" si="24"/>
        <v>-219</v>
      </c>
      <c r="AF74" s="2">
        <f t="shared" si="24"/>
        <v>-14</v>
      </c>
      <c r="AG74" s="2">
        <f t="shared" si="24"/>
        <v>-5</v>
      </c>
      <c r="AH74" s="2">
        <f t="shared" si="24"/>
        <v>-11535.219999999987</v>
      </c>
      <c r="AI74" s="2">
        <f t="shared" si="24"/>
        <v>-4924.9399999999987</v>
      </c>
      <c r="AJ74" s="29">
        <f t="shared" si="24"/>
        <v>-3350.4</v>
      </c>
      <c r="AK74" s="31">
        <f t="shared" si="24"/>
        <v>-238</v>
      </c>
      <c r="AL74" s="31">
        <f t="shared" si="22"/>
        <v>-19810.559999999998</v>
      </c>
      <c r="AM74" s="38">
        <f t="shared" si="25"/>
        <v>-0.16641337386018237</v>
      </c>
      <c r="AN74" s="38">
        <f t="shared" si="25"/>
        <v>-0.26923076923076922</v>
      </c>
      <c r="AO74" s="38">
        <f t="shared" si="25"/>
        <v>-0.41666666666666669</v>
      </c>
      <c r="AP74" s="38">
        <f t="shared" si="25"/>
        <v>-0.11876774661057614</v>
      </c>
      <c r="AQ74" s="38">
        <f t="shared" si="25"/>
        <v>-0.32839391747043578</v>
      </c>
      <c r="AR74" s="39">
        <f t="shared" si="25"/>
        <v>-0.69367034095520463</v>
      </c>
      <c r="AS74" s="40">
        <f t="shared" si="25"/>
        <v>-0.17246376811594202</v>
      </c>
      <c r="AT74" s="40">
        <f t="shared" si="23"/>
        <v>-0.16939169238038534</v>
      </c>
      <c r="AU74" s="119">
        <f t="shared" si="30"/>
        <v>78.020929808568823</v>
      </c>
      <c r="AV74" s="120">
        <f t="shared" si="26"/>
        <v>73.80256838905774</v>
      </c>
      <c r="AW74" s="121">
        <f t="shared" si="27"/>
        <v>4.2183614195110835</v>
      </c>
      <c r="AX74" s="119">
        <f t="shared" si="28"/>
        <v>256.70377777777776</v>
      </c>
      <c r="AY74" s="120">
        <f t="shared" si="29"/>
        <v>309.79703124999997</v>
      </c>
      <c r="AZ74" s="121">
        <f t="shared" si="17"/>
        <v>-53.093253472222216</v>
      </c>
    </row>
    <row r="75" spans="1:52" x14ac:dyDescent="0.2">
      <c r="A75" t="s">
        <v>46</v>
      </c>
      <c r="B75" t="s">
        <v>46</v>
      </c>
      <c r="C75" t="s">
        <v>56</v>
      </c>
      <c r="D75" t="s">
        <v>56</v>
      </c>
      <c r="E75" t="s">
        <v>55</v>
      </c>
      <c r="F75" s="4">
        <f t="shared" si="18"/>
        <v>46080</v>
      </c>
      <c r="G75" t="s">
        <v>40</v>
      </c>
      <c r="H75" s="28">
        <v>1501</v>
      </c>
      <c r="I75" s="2">
        <v>31</v>
      </c>
      <c r="J75" s="2">
        <v>9</v>
      </c>
      <c r="K75" s="2">
        <v>111256.59</v>
      </c>
      <c r="L75" s="2">
        <v>12657.18</v>
      </c>
      <c r="M75" s="29">
        <v>1548.61</v>
      </c>
      <c r="N75" s="31">
        <f t="shared" si="13"/>
        <v>1541</v>
      </c>
      <c r="O75" s="30">
        <f t="shared" si="14"/>
        <v>125462.37999999999</v>
      </c>
      <c r="P75" t="s">
        <v>49</v>
      </c>
      <c r="Q75" t="s">
        <v>49</v>
      </c>
      <c r="R75" t="s">
        <v>56</v>
      </c>
      <c r="S75" t="s">
        <v>56</v>
      </c>
      <c r="T75" t="s">
        <v>55</v>
      </c>
      <c r="U75" s="4">
        <f t="shared" si="19"/>
        <v>45716</v>
      </c>
      <c r="V75" t="s">
        <v>40</v>
      </c>
      <c r="W75" s="28">
        <v>1554</v>
      </c>
      <c r="X75" s="2">
        <v>58</v>
      </c>
      <c r="Y75" s="2">
        <v>16</v>
      </c>
      <c r="Z75" s="2">
        <v>111140.51</v>
      </c>
      <c r="AA75" s="2">
        <v>10152.539999999999</v>
      </c>
      <c r="AB75" s="29">
        <v>2431.5100000000002</v>
      </c>
      <c r="AC75" s="31">
        <f t="shared" si="15"/>
        <v>1628</v>
      </c>
      <c r="AD75" s="30">
        <f t="shared" si="16"/>
        <v>123724.55999999998</v>
      </c>
      <c r="AE75" s="2">
        <f t="shared" si="24"/>
        <v>-53</v>
      </c>
      <c r="AF75" s="2">
        <f t="shared" si="24"/>
        <v>-27</v>
      </c>
      <c r="AG75" s="2">
        <f t="shared" si="24"/>
        <v>-7</v>
      </c>
      <c r="AH75" s="2">
        <f t="shared" si="24"/>
        <v>116.08000000000175</v>
      </c>
      <c r="AI75" s="2">
        <f t="shared" si="24"/>
        <v>2504.6400000000012</v>
      </c>
      <c r="AJ75" s="29">
        <f t="shared" si="24"/>
        <v>-882.90000000000032</v>
      </c>
      <c r="AK75" s="31">
        <f t="shared" si="24"/>
        <v>-87</v>
      </c>
      <c r="AL75" s="31">
        <f t="shared" si="22"/>
        <v>1737.820000000007</v>
      </c>
      <c r="AM75" s="38">
        <f t="shared" si="25"/>
        <v>-3.4105534105534102E-2</v>
      </c>
      <c r="AN75" s="38">
        <f t="shared" si="25"/>
        <v>-0.46551724137931033</v>
      </c>
      <c r="AO75" s="38">
        <f t="shared" si="25"/>
        <v>-0.4375</v>
      </c>
      <c r="AP75" s="38">
        <f t="shared" si="25"/>
        <v>1.044443650654489E-3</v>
      </c>
      <c r="AQ75" s="38">
        <f t="shared" si="25"/>
        <v>0.24670082560620313</v>
      </c>
      <c r="AR75" s="39">
        <f t="shared" si="25"/>
        <v>-0.36310769850833441</v>
      </c>
      <c r="AS75" s="40">
        <f t="shared" si="25"/>
        <v>-5.3439803439803438E-2</v>
      </c>
      <c r="AT75" s="40">
        <f t="shared" si="23"/>
        <v>1.4045877390875403E-2</v>
      </c>
      <c r="AU75" s="119">
        <f t="shared" si="30"/>
        <v>74.121645569620256</v>
      </c>
      <c r="AV75" s="120">
        <f t="shared" si="26"/>
        <v>71.518989703989703</v>
      </c>
      <c r="AW75" s="121">
        <f t="shared" si="27"/>
        <v>2.6026558656305525</v>
      </c>
      <c r="AX75" s="119">
        <f t="shared" si="28"/>
        <v>355.14475000000004</v>
      </c>
      <c r="AY75" s="120">
        <f t="shared" si="29"/>
        <v>170.05472972972973</v>
      </c>
      <c r="AZ75" s="121">
        <f t="shared" si="17"/>
        <v>185.09002027027032</v>
      </c>
    </row>
    <row r="76" spans="1:52" ht="13.5" thickBot="1" x14ac:dyDescent="0.25">
      <c r="A76" t="s">
        <v>46</v>
      </c>
      <c r="B76" t="s">
        <v>46</v>
      </c>
      <c r="C76" t="s">
        <v>56</v>
      </c>
      <c r="D76" t="s">
        <v>56</v>
      </c>
      <c r="E76" t="s">
        <v>55</v>
      </c>
      <c r="F76" s="59">
        <f t="shared" si="18"/>
        <v>46081</v>
      </c>
      <c r="G76" s="42" t="s">
        <v>41</v>
      </c>
      <c r="H76" s="43">
        <v>1460</v>
      </c>
      <c r="I76" s="44">
        <v>24</v>
      </c>
      <c r="J76" s="44">
        <v>5</v>
      </c>
      <c r="K76" s="44">
        <v>109290.29000000001</v>
      </c>
      <c r="L76" s="44">
        <v>3673.8999999999996</v>
      </c>
      <c r="M76" s="45">
        <v>1941.6100000000001</v>
      </c>
      <c r="N76" s="47">
        <f t="shared" si="13"/>
        <v>1489</v>
      </c>
      <c r="O76" s="46">
        <f t="shared" si="14"/>
        <v>114905.8</v>
      </c>
      <c r="P76" t="s">
        <v>49</v>
      </c>
      <c r="Q76" t="s">
        <v>49</v>
      </c>
      <c r="R76" t="s">
        <v>56</v>
      </c>
      <c r="S76" t="s">
        <v>63</v>
      </c>
      <c r="T76" t="s">
        <v>55</v>
      </c>
      <c r="U76" s="59">
        <f t="shared" si="19"/>
        <v>45717</v>
      </c>
      <c r="V76" s="42" t="s">
        <v>41</v>
      </c>
      <c r="W76" s="43">
        <v>1607</v>
      </c>
      <c r="X76" s="44">
        <v>27</v>
      </c>
      <c r="Y76" s="44">
        <v>2</v>
      </c>
      <c r="Z76" s="44">
        <v>118602.62</v>
      </c>
      <c r="AA76" s="44">
        <v>3631.63</v>
      </c>
      <c r="AB76" s="45">
        <v>189.29</v>
      </c>
      <c r="AC76" s="47">
        <f t="shared" si="15"/>
        <v>1636</v>
      </c>
      <c r="AD76" s="46">
        <f t="shared" si="16"/>
        <v>122423.54</v>
      </c>
      <c r="AE76" s="44">
        <f t="shared" si="24"/>
        <v>-147</v>
      </c>
      <c r="AF76" s="44">
        <f t="shared" si="24"/>
        <v>-3</v>
      </c>
      <c r="AG76" s="44">
        <f t="shared" si="24"/>
        <v>3</v>
      </c>
      <c r="AH76" s="44">
        <f t="shared" si="24"/>
        <v>-9312.3299999999872</v>
      </c>
      <c r="AI76" s="44">
        <f t="shared" si="24"/>
        <v>42.269999999999527</v>
      </c>
      <c r="AJ76" s="45">
        <f t="shared" si="24"/>
        <v>1752.3200000000002</v>
      </c>
      <c r="AK76" s="47">
        <f t="shared" si="24"/>
        <v>-147</v>
      </c>
      <c r="AL76" s="47">
        <f t="shared" si="22"/>
        <v>-7517.7399999999907</v>
      </c>
      <c r="AM76" s="56">
        <f t="shared" si="25"/>
        <v>-9.1474797759800872E-2</v>
      </c>
      <c r="AN76" s="56">
        <f t="shared" si="25"/>
        <v>-0.1111111111111111</v>
      </c>
      <c r="AO76" s="56">
        <f t="shared" si="25"/>
        <v>1.5</v>
      </c>
      <c r="AP76" s="56">
        <f t="shared" si="25"/>
        <v>-7.8517068172692869E-2</v>
      </c>
      <c r="AQ76" s="56">
        <f t="shared" si="25"/>
        <v>1.1639401591020981E-2</v>
      </c>
      <c r="AR76" s="57">
        <f t="shared" si="25"/>
        <v>9.2573300227164683</v>
      </c>
      <c r="AS76" s="58">
        <f t="shared" si="25"/>
        <v>-8.985330073349633E-2</v>
      </c>
      <c r="AT76" s="58">
        <f t="shared" si="23"/>
        <v>-6.1407634512120716E-2</v>
      </c>
      <c r="AU76" s="119">
        <f t="shared" si="30"/>
        <v>74.85636301369864</v>
      </c>
      <c r="AV76" s="120">
        <f t="shared" si="26"/>
        <v>73.803746110765402</v>
      </c>
      <c r="AW76" s="121">
        <f t="shared" si="27"/>
        <v>1.052616902933238</v>
      </c>
      <c r="AX76" s="119">
        <f t="shared" si="28"/>
        <v>193.63827586206898</v>
      </c>
      <c r="AY76" s="120">
        <f t="shared" si="29"/>
        <v>131.75586206896551</v>
      </c>
      <c r="AZ76" s="121">
        <f t="shared" si="17"/>
        <v>61.882413793103467</v>
      </c>
    </row>
    <row r="77" spans="1:52" x14ac:dyDescent="0.2">
      <c r="A77" t="s">
        <v>46</v>
      </c>
      <c r="B77" t="s">
        <v>46</v>
      </c>
      <c r="C77" t="s">
        <v>63</v>
      </c>
      <c r="D77" t="s">
        <v>63</v>
      </c>
      <c r="E77" t="s">
        <v>59</v>
      </c>
      <c r="F77" s="4">
        <f t="shared" si="18"/>
        <v>46082</v>
      </c>
      <c r="G77" t="s">
        <v>35</v>
      </c>
      <c r="H77" s="28">
        <v>775</v>
      </c>
      <c r="I77" s="2">
        <v>24</v>
      </c>
      <c r="J77" s="2">
        <v>8</v>
      </c>
      <c r="K77" s="2">
        <v>58476.6</v>
      </c>
      <c r="L77" s="2">
        <v>5410.4400000000005</v>
      </c>
      <c r="M77" s="29">
        <v>2164.88</v>
      </c>
      <c r="N77" s="31">
        <f t="shared" si="13"/>
        <v>807</v>
      </c>
      <c r="O77" s="30">
        <f t="shared" si="14"/>
        <v>66051.92</v>
      </c>
      <c r="P77" t="s">
        <v>49</v>
      </c>
      <c r="Q77" t="s">
        <v>49</v>
      </c>
      <c r="R77" t="s">
        <v>63</v>
      </c>
      <c r="S77" t="s">
        <v>63</v>
      </c>
      <c r="T77" t="s">
        <v>59</v>
      </c>
      <c r="U77" s="4">
        <f t="shared" si="19"/>
        <v>45718</v>
      </c>
      <c r="V77" t="s">
        <v>35</v>
      </c>
      <c r="W77" s="28">
        <v>1004</v>
      </c>
      <c r="X77" s="2">
        <v>35</v>
      </c>
      <c r="Y77" s="2">
        <v>7</v>
      </c>
      <c r="Z77" s="2">
        <v>75922.86</v>
      </c>
      <c r="AA77" s="2">
        <v>9562.34</v>
      </c>
      <c r="AB77" s="29">
        <v>1922.9</v>
      </c>
      <c r="AC77" s="31">
        <f t="shared" si="15"/>
        <v>1046</v>
      </c>
      <c r="AD77" s="30">
        <f t="shared" si="16"/>
        <v>87408.099999999991</v>
      </c>
      <c r="AE77" s="2">
        <f t="shared" si="24"/>
        <v>-229</v>
      </c>
      <c r="AF77" s="2">
        <f t="shared" si="24"/>
        <v>-11</v>
      </c>
      <c r="AG77" s="2">
        <f t="shared" si="24"/>
        <v>1</v>
      </c>
      <c r="AH77" s="2">
        <f t="shared" si="24"/>
        <v>-17446.260000000002</v>
      </c>
      <c r="AI77" s="2">
        <f t="shared" si="24"/>
        <v>-4151.8999999999996</v>
      </c>
      <c r="AJ77" s="29">
        <f t="shared" si="24"/>
        <v>241.98000000000002</v>
      </c>
      <c r="AK77" s="31">
        <f t="shared" si="24"/>
        <v>-239</v>
      </c>
      <c r="AL77" s="31">
        <f t="shared" si="22"/>
        <v>-21356.179999999993</v>
      </c>
      <c r="AM77" s="38">
        <f t="shared" si="25"/>
        <v>-0.22808764940239043</v>
      </c>
      <c r="AN77" s="38">
        <f t="shared" si="25"/>
        <v>-0.31428571428571428</v>
      </c>
      <c r="AO77" s="38">
        <f t="shared" si="25"/>
        <v>0.14285714285714285</v>
      </c>
      <c r="AP77" s="38">
        <f t="shared" si="25"/>
        <v>-0.22978928875967003</v>
      </c>
      <c r="AQ77" s="38">
        <f t="shared" si="25"/>
        <v>-0.43419288584174998</v>
      </c>
      <c r="AR77" s="39">
        <f t="shared" si="25"/>
        <v>0.12584117738831974</v>
      </c>
      <c r="AS77" s="40">
        <f t="shared" si="25"/>
        <v>-0.22848948374760994</v>
      </c>
      <c r="AT77" s="40">
        <f t="shared" si="23"/>
        <v>-0.24432724198329439</v>
      </c>
      <c r="AU77" s="119">
        <f t="shared" si="30"/>
        <v>75.453677419354833</v>
      </c>
      <c r="AV77" s="120">
        <f t="shared" si="26"/>
        <v>75.62037848605577</v>
      </c>
      <c r="AW77" s="121">
        <f t="shared" si="27"/>
        <v>-0.16670106670093787</v>
      </c>
      <c r="AX77" s="119">
        <f t="shared" si="28"/>
        <v>236.72875000000002</v>
      </c>
      <c r="AY77" s="120">
        <f t="shared" si="29"/>
        <v>273.45809523809521</v>
      </c>
      <c r="AZ77" s="121">
        <f t="shared" si="17"/>
        <v>-36.729345238095192</v>
      </c>
    </row>
    <row r="78" spans="1:52" x14ac:dyDescent="0.2">
      <c r="A78" t="s">
        <v>46</v>
      </c>
      <c r="B78" t="s">
        <v>46</v>
      </c>
      <c r="C78" t="s">
        <v>63</v>
      </c>
      <c r="D78" t="s">
        <v>63</v>
      </c>
      <c r="E78" t="s">
        <v>59</v>
      </c>
      <c r="F78" s="4">
        <f t="shared" si="18"/>
        <v>46083</v>
      </c>
      <c r="G78" t="s">
        <v>36</v>
      </c>
      <c r="H78" s="28">
        <v>759</v>
      </c>
      <c r="I78" s="2">
        <v>13</v>
      </c>
      <c r="J78" s="2">
        <v>8</v>
      </c>
      <c r="K78" s="2">
        <v>48391.87</v>
      </c>
      <c r="L78" s="2">
        <v>2773.07</v>
      </c>
      <c r="M78" s="29">
        <v>1591.92</v>
      </c>
      <c r="N78" s="31">
        <f t="shared" si="13"/>
        <v>780</v>
      </c>
      <c r="O78" s="30">
        <f t="shared" si="14"/>
        <v>52756.86</v>
      </c>
      <c r="P78" t="s">
        <v>49</v>
      </c>
      <c r="Q78" t="s">
        <v>49</v>
      </c>
      <c r="R78" t="s">
        <v>63</v>
      </c>
      <c r="S78" t="s">
        <v>63</v>
      </c>
      <c r="T78" t="s">
        <v>59</v>
      </c>
      <c r="U78" s="4">
        <f t="shared" si="19"/>
        <v>45719</v>
      </c>
      <c r="V78" t="s">
        <v>36</v>
      </c>
      <c r="W78" s="28">
        <v>827</v>
      </c>
      <c r="X78" s="2">
        <v>37</v>
      </c>
      <c r="Y78" s="2">
        <v>9</v>
      </c>
      <c r="Z78" s="2">
        <v>58062.559999999998</v>
      </c>
      <c r="AA78" s="2">
        <v>8892.41</v>
      </c>
      <c r="AB78" s="29">
        <v>-241.31</v>
      </c>
      <c r="AC78" s="31">
        <f t="shared" si="15"/>
        <v>873</v>
      </c>
      <c r="AD78" s="30">
        <f t="shared" si="16"/>
        <v>66713.66</v>
      </c>
      <c r="AE78" s="2">
        <f t="shared" si="24"/>
        <v>-68</v>
      </c>
      <c r="AF78" s="2">
        <f t="shared" si="24"/>
        <v>-24</v>
      </c>
      <c r="AG78" s="2">
        <f t="shared" si="24"/>
        <v>-1</v>
      </c>
      <c r="AH78" s="2">
        <f t="shared" si="24"/>
        <v>-9670.6899999999951</v>
      </c>
      <c r="AI78" s="2">
        <f t="shared" si="24"/>
        <v>-6119.34</v>
      </c>
      <c r="AJ78" s="29">
        <f t="shared" si="24"/>
        <v>1833.23</v>
      </c>
      <c r="AK78" s="31">
        <f t="shared" si="24"/>
        <v>-93</v>
      </c>
      <c r="AL78" s="31">
        <f t="shared" si="22"/>
        <v>-13956.800000000003</v>
      </c>
      <c r="AM78" s="38">
        <f t="shared" si="25"/>
        <v>-8.222490931076179E-2</v>
      </c>
      <c r="AN78" s="38">
        <f t="shared" si="25"/>
        <v>-0.64864864864864868</v>
      </c>
      <c r="AO78" s="38">
        <f t="shared" si="25"/>
        <v>-0.1111111111111111</v>
      </c>
      <c r="AP78" s="38">
        <f t="shared" si="25"/>
        <v>-0.1665563833217136</v>
      </c>
      <c r="AQ78" s="38">
        <f t="shared" si="25"/>
        <v>-0.68815315533134436</v>
      </c>
      <c r="AR78" s="39">
        <f t="shared" si="25"/>
        <v>-7.596991421822552</v>
      </c>
      <c r="AS78" s="40">
        <f t="shared" si="25"/>
        <v>-0.10652920962199312</v>
      </c>
      <c r="AT78" s="40">
        <f t="shared" si="23"/>
        <v>-0.20920453172558667</v>
      </c>
      <c r="AU78" s="119">
        <f t="shared" si="30"/>
        <v>63.757404479578398</v>
      </c>
      <c r="AV78" s="120">
        <f t="shared" si="26"/>
        <v>70.208657799274476</v>
      </c>
      <c r="AW78" s="121">
        <f t="shared" si="27"/>
        <v>-6.4512533196960788</v>
      </c>
      <c r="AX78" s="119">
        <f t="shared" si="28"/>
        <v>207.85666666666665</v>
      </c>
      <c r="AY78" s="120">
        <f t="shared" si="29"/>
        <v>188.06739130434784</v>
      </c>
      <c r="AZ78" s="121">
        <f t="shared" si="17"/>
        <v>19.789275362318818</v>
      </c>
    </row>
    <row r="79" spans="1:52" x14ac:dyDescent="0.2">
      <c r="A79" t="s">
        <v>46</v>
      </c>
      <c r="B79" t="s">
        <v>46</v>
      </c>
      <c r="C79" t="s">
        <v>63</v>
      </c>
      <c r="D79" t="s">
        <v>63</v>
      </c>
      <c r="E79" t="s">
        <v>59</v>
      </c>
      <c r="F79" s="4">
        <f t="shared" si="18"/>
        <v>46084</v>
      </c>
      <c r="G79" t="s">
        <v>37</v>
      </c>
      <c r="H79" s="28">
        <v>762</v>
      </c>
      <c r="I79" s="2">
        <v>41</v>
      </c>
      <c r="J79" s="2">
        <v>10</v>
      </c>
      <c r="K79" s="2">
        <v>49604.95</v>
      </c>
      <c r="L79" s="2">
        <v>11685.42</v>
      </c>
      <c r="M79" s="29">
        <v>1586.76</v>
      </c>
      <c r="N79" s="31">
        <f t="shared" ref="N79:N142" si="31">SUM(H79:J79)</f>
        <v>813</v>
      </c>
      <c r="O79" s="30">
        <f t="shared" ref="O79:O142" si="32">SUM(K79:M79)</f>
        <v>62877.13</v>
      </c>
      <c r="P79" t="s">
        <v>49</v>
      </c>
      <c r="Q79" t="s">
        <v>49</v>
      </c>
      <c r="R79" t="s">
        <v>63</v>
      </c>
      <c r="S79" t="s">
        <v>63</v>
      </c>
      <c r="T79" t="s">
        <v>59</v>
      </c>
      <c r="U79" s="4">
        <f t="shared" si="19"/>
        <v>45720</v>
      </c>
      <c r="V79" t="s">
        <v>37</v>
      </c>
      <c r="W79" s="28">
        <v>809</v>
      </c>
      <c r="X79" s="2">
        <v>37</v>
      </c>
      <c r="Y79" s="2">
        <v>11</v>
      </c>
      <c r="Z79" s="2">
        <v>56686.83</v>
      </c>
      <c r="AA79" s="2">
        <v>9565.93</v>
      </c>
      <c r="AB79" s="29">
        <v>3585.78</v>
      </c>
      <c r="AC79" s="31">
        <f t="shared" ref="AC79:AC142" si="33">SUM(W79:Y79)</f>
        <v>857</v>
      </c>
      <c r="AD79" s="30">
        <f t="shared" ref="AD79:AD142" si="34">SUM(Z79:AB79)</f>
        <v>69838.540000000008</v>
      </c>
      <c r="AE79" s="2">
        <f t="shared" si="24"/>
        <v>-47</v>
      </c>
      <c r="AF79" s="2">
        <f t="shared" si="24"/>
        <v>4</v>
      </c>
      <c r="AG79" s="2">
        <f t="shared" si="24"/>
        <v>-1</v>
      </c>
      <c r="AH79" s="2">
        <f t="shared" si="24"/>
        <v>-7081.8800000000047</v>
      </c>
      <c r="AI79" s="2">
        <f t="shared" si="24"/>
        <v>2119.4899999999998</v>
      </c>
      <c r="AJ79" s="29">
        <f t="shared" si="24"/>
        <v>-1999.0200000000002</v>
      </c>
      <c r="AK79" s="31">
        <f t="shared" si="24"/>
        <v>-44</v>
      </c>
      <c r="AL79" s="31">
        <f t="shared" si="22"/>
        <v>-6961.4100000000108</v>
      </c>
      <c r="AM79" s="38">
        <f t="shared" si="25"/>
        <v>-5.8096415327564897E-2</v>
      </c>
      <c r="AN79" s="38">
        <f t="shared" si="25"/>
        <v>0.10810810810810811</v>
      </c>
      <c r="AO79" s="38">
        <f t="shared" si="25"/>
        <v>-9.0909090909090912E-2</v>
      </c>
      <c r="AP79" s="38">
        <f t="shared" si="25"/>
        <v>-0.12492989994324968</v>
      </c>
      <c r="AQ79" s="38">
        <f t="shared" si="25"/>
        <v>0.22156653874740875</v>
      </c>
      <c r="AR79" s="39">
        <f t="shared" si="25"/>
        <v>-0.55748540066596397</v>
      </c>
      <c r="AS79" s="40">
        <f t="shared" si="25"/>
        <v>-5.1341890315052506E-2</v>
      </c>
      <c r="AT79" s="40">
        <f t="shared" si="23"/>
        <v>-9.9678630166094684E-2</v>
      </c>
      <c r="AU79" s="119">
        <f t="shared" si="30"/>
        <v>65.098359580052488</v>
      </c>
      <c r="AV79" s="120">
        <f t="shared" si="26"/>
        <v>70.070247218788637</v>
      </c>
      <c r="AW79" s="121">
        <f t="shared" si="27"/>
        <v>-4.971887638736149</v>
      </c>
      <c r="AX79" s="119">
        <f t="shared" si="28"/>
        <v>260.23882352941177</v>
      </c>
      <c r="AY79" s="120">
        <f t="shared" si="29"/>
        <v>273.99395833333335</v>
      </c>
      <c r="AZ79" s="121">
        <f t="shared" ref="AZ79:AZ142" si="35">+AX79-AY79</f>
        <v>-13.755134803921578</v>
      </c>
    </row>
    <row r="80" spans="1:52" x14ac:dyDescent="0.2">
      <c r="A80" t="s">
        <v>46</v>
      </c>
      <c r="B80" t="s">
        <v>46</v>
      </c>
      <c r="C80" t="s">
        <v>63</v>
      </c>
      <c r="D80" t="s">
        <v>63</v>
      </c>
      <c r="E80" t="s">
        <v>59</v>
      </c>
      <c r="F80" s="4">
        <f t="shared" ref="F80:F143" si="36">+F79+1</f>
        <v>46085</v>
      </c>
      <c r="G80" t="s">
        <v>38</v>
      </c>
      <c r="H80" s="28">
        <v>848</v>
      </c>
      <c r="I80" s="2">
        <v>24</v>
      </c>
      <c r="J80" s="2">
        <v>6</v>
      </c>
      <c r="K80" s="2">
        <v>59749.32</v>
      </c>
      <c r="L80" s="2">
        <v>5944.8200000000006</v>
      </c>
      <c r="M80" s="29">
        <v>2322.1400000000003</v>
      </c>
      <c r="N80" s="31">
        <f t="shared" si="31"/>
        <v>878</v>
      </c>
      <c r="O80" s="30">
        <f t="shared" si="32"/>
        <v>68016.28</v>
      </c>
      <c r="P80" t="s">
        <v>49</v>
      </c>
      <c r="Q80" t="s">
        <v>49</v>
      </c>
      <c r="R80" t="s">
        <v>63</v>
      </c>
      <c r="S80" t="s">
        <v>63</v>
      </c>
      <c r="T80" t="s">
        <v>59</v>
      </c>
      <c r="U80" s="4">
        <f t="shared" ref="U80:U143" si="37">+U79+1</f>
        <v>45721</v>
      </c>
      <c r="V80" t="s">
        <v>38</v>
      </c>
      <c r="W80" s="28">
        <v>977</v>
      </c>
      <c r="X80" s="2">
        <v>42</v>
      </c>
      <c r="Y80" s="2">
        <v>25</v>
      </c>
      <c r="Z80" s="2">
        <v>72551.549999999988</v>
      </c>
      <c r="AA80" s="2">
        <v>10246.1</v>
      </c>
      <c r="AB80" s="29">
        <v>3539.89</v>
      </c>
      <c r="AC80" s="31">
        <f t="shared" si="33"/>
        <v>1044</v>
      </c>
      <c r="AD80" s="30">
        <f t="shared" si="34"/>
        <v>86337.54</v>
      </c>
      <c r="AE80" s="2">
        <f t="shared" si="24"/>
        <v>-129</v>
      </c>
      <c r="AF80" s="2">
        <f t="shared" si="24"/>
        <v>-18</v>
      </c>
      <c r="AG80" s="2">
        <f t="shared" si="24"/>
        <v>-19</v>
      </c>
      <c r="AH80" s="2">
        <f t="shared" si="24"/>
        <v>-12802.229999999989</v>
      </c>
      <c r="AI80" s="2">
        <f t="shared" si="24"/>
        <v>-4301.28</v>
      </c>
      <c r="AJ80" s="29">
        <f t="shared" si="24"/>
        <v>-1217.7499999999995</v>
      </c>
      <c r="AK80" s="31">
        <f t="shared" si="24"/>
        <v>-166</v>
      </c>
      <c r="AL80" s="31">
        <f t="shared" si="22"/>
        <v>-18321.259999999995</v>
      </c>
      <c r="AM80" s="38">
        <f t="shared" si="25"/>
        <v>-0.13203684749232344</v>
      </c>
      <c r="AN80" s="38">
        <f t="shared" si="25"/>
        <v>-0.42857142857142855</v>
      </c>
      <c r="AO80" s="38">
        <f t="shared" si="25"/>
        <v>-0.76</v>
      </c>
      <c r="AP80" s="38">
        <f t="shared" si="25"/>
        <v>-0.1764570157357078</v>
      </c>
      <c r="AQ80" s="38">
        <f t="shared" si="25"/>
        <v>-0.41979680073393777</v>
      </c>
      <c r="AR80" s="39">
        <f t="shared" si="25"/>
        <v>-0.34400786465116134</v>
      </c>
      <c r="AS80" s="40">
        <f t="shared" si="25"/>
        <v>-0.15900383141762453</v>
      </c>
      <c r="AT80" s="40">
        <f t="shared" si="23"/>
        <v>-0.21220502692108204</v>
      </c>
      <c r="AU80" s="119">
        <f t="shared" si="30"/>
        <v>70.4591037735849</v>
      </c>
      <c r="AV80" s="120">
        <f t="shared" si="26"/>
        <v>74.25951893551688</v>
      </c>
      <c r="AW80" s="121">
        <f t="shared" si="27"/>
        <v>-3.8004151619319799</v>
      </c>
      <c r="AX80" s="119">
        <f t="shared" si="28"/>
        <v>275.56533333333334</v>
      </c>
      <c r="AY80" s="120">
        <f t="shared" si="29"/>
        <v>205.76104477611941</v>
      </c>
      <c r="AZ80" s="121">
        <f t="shared" si="35"/>
        <v>69.804288557213937</v>
      </c>
    </row>
    <row r="81" spans="1:52" x14ac:dyDescent="0.2">
      <c r="A81" t="s">
        <v>46</v>
      </c>
      <c r="B81" t="s">
        <v>46</v>
      </c>
      <c r="C81" t="s">
        <v>63</v>
      </c>
      <c r="D81" t="s">
        <v>63</v>
      </c>
      <c r="E81" t="s">
        <v>59</v>
      </c>
      <c r="F81" s="4">
        <f t="shared" si="36"/>
        <v>46086</v>
      </c>
      <c r="G81" t="s">
        <v>39</v>
      </c>
      <c r="H81" s="28">
        <v>1157</v>
      </c>
      <c r="I81" s="2">
        <v>37</v>
      </c>
      <c r="J81" s="2">
        <v>6</v>
      </c>
      <c r="K81" s="2">
        <v>81275.89</v>
      </c>
      <c r="L81" s="2">
        <v>12170.86</v>
      </c>
      <c r="M81" s="29">
        <v>490.13</v>
      </c>
      <c r="N81" s="31">
        <f t="shared" si="31"/>
        <v>1200</v>
      </c>
      <c r="O81" s="30">
        <f t="shared" si="32"/>
        <v>93936.88</v>
      </c>
      <c r="P81" t="s">
        <v>49</v>
      </c>
      <c r="Q81" t="s">
        <v>49</v>
      </c>
      <c r="R81" t="s">
        <v>63</v>
      </c>
      <c r="S81" t="s">
        <v>63</v>
      </c>
      <c r="T81" t="s">
        <v>59</v>
      </c>
      <c r="U81" s="4">
        <f t="shared" si="37"/>
        <v>45722</v>
      </c>
      <c r="V81" t="s">
        <v>39</v>
      </c>
      <c r="W81" s="28">
        <v>1161</v>
      </c>
      <c r="X81" s="2">
        <v>52</v>
      </c>
      <c r="Y81" s="2">
        <v>18</v>
      </c>
      <c r="Z81" s="2">
        <v>88541.23</v>
      </c>
      <c r="AA81" s="2">
        <v>9021.52</v>
      </c>
      <c r="AB81" s="29">
        <v>4855.45</v>
      </c>
      <c r="AC81" s="31">
        <f t="shared" si="33"/>
        <v>1231</v>
      </c>
      <c r="AD81" s="30">
        <f t="shared" si="34"/>
        <v>102418.2</v>
      </c>
      <c r="AE81" s="2">
        <f t="shared" si="24"/>
        <v>-4</v>
      </c>
      <c r="AF81" s="2">
        <f t="shared" si="24"/>
        <v>-15</v>
      </c>
      <c r="AG81" s="2">
        <f t="shared" si="24"/>
        <v>-12</v>
      </c>
      <c r="AH81" s="2">
        <f t="shared" si="24"/>
        <v>-7265.3399999999965</v>
      </c>
      <c r="AI81" s="2">
        <f t="shared" si="24"/>
        <v>3149.34</v>
      </c>
      <c r="AJ81" s="29">
        <f t="shared" si="24"/>
        <v>-4365.32</v>
      </c>
      <c r="AK81" s="31">
        <f t="shared" si="24"/>
        <v>-31</v>
      </c>
      <c r="AL81" s="31">
        <f t="shared" si="22"/>
        <v>-8481.3199999999924</v>
      </c>
      <c r="AM81" s="38">
        <f t="shared" si="25"/>
        <v>-3.4453057708871662E-3</v>
      </c>
      <c r="AN81" s="38">
        <f t="shared" si="25"/>
        <v>-0.28846153846153844</v>
      </c>
      <c r="AO81" s="38">
        <f t="shared" si="25"/>
        <v>-0.66666666666666663</v>
      </c>
      <c r="AP81" s="38">
        <f t="shared" si="25"/>
        <v>-8.2056009386813317E-2</v>
      </c>
      <c r="AQ81" s="38">
        <f t="shared" si="25"/>
        <v>0.34909194902854507</v>
      </c>
      <c r="AR81" s="39">
        <f t="shared" si="25"/>
        <v>-0.89905570029554416</v>
      </c>
      <c r="AS81" s="40">
        <f t="shared" si="25"/>
        <v>-2.5182778229082048E-2</v>
      </c>
      <c r="AT81" s="40">
        <f t="shared" si="23"/>
        <v>-8.2810672321911458E-2</v>
      </c>
      <c r="AU81" s="119">
        <f t="shared" si="30"/>
        <v>70.247095937770098</v>
      </c>
      <c r="AV81" s="120">
        <f t="shared" si="26"/>
        <v>76.26290267011197</v>
      </c>
      <c r="AW81" s="121">
        <f t="shared" si="27"/>
        <v>-6.015806732341872</v>
      </c>
      <c r="AX81" s="119">
        <f t="shared" si="28"/>
        <v>294.44162790697675</v>
      </c>
      <c r="AY81" s="120">
        <f t="shared" si="29"/>
        <v>198.24242857142858</v>
      </c>
      <c r="AZ81" s="121">
        <f t="shared" si="35"/>
        <v>96.199199335548172</v>
      </c>
    </row>
    <row r="82" spans="1:52" x14ac:dyDescent="0.2">
      <c r="A82" t="s">
        <v>46</v>
      </c>
      <c r="B82" t="s">
        <v>46</v>
      </c>
      <c r="C82" t="s">
        <v>63</v>
      </c>
      <c r="D82" t="s">
        <v>63</v>
      </c>
      <c r="E82" t="s">
        <v>59</v>
      </c>
      <c r="F82" s="4">
        <f t="shared" si="36"/>
        <v>46087</v>
      </c>
      <c r="G82" t="s">
        <v>40</v>
      </c>
      <c r="H82" s="28">
        <v>1172</v>
      </c>
      <c r="I82" s="2">
        <v>31</v>
      </c>
      <c r="J82" s="2">
        <v>7</v>
      </c>
      <c r="K82" s="2">
        <v>80038.64</v>
      </c>
      <c r="L82" s="2">
        <v>9046.43</v>
      </c>
      <c r="M82" s="29">
        <v>2322.17</v>
      </c>
      <c r="N82" s="31">
        <f t="shared" si="31"/>
        <v>1210</v>
      </c>
      <c r="O82" s="30">
        <f t="shared" si="32"/>
        <v>91407.24</v>
      </c>
      <c r="P82" t="s">
        <v>49</v>
      </c>
      <c r="Q82" t="s">
        <v>49</v>
      </c>
      <c r="R82" t="s">
        <v>63</v>
      </c>
      <c r="S82" t="s">
        <v>63</v>
      </c>
      <c r="T82" t="s">
        <v>59</v>
      </c>
      <c r="U82" s="4">
        <f t="shared" si="37"/>
        <v>45723</v>
      </c>
      <c r="V82" t="s">
        <v>40</v>
      </c>
      <c r="W82" s="28">
        <v>1549</v>
      </c>
      <c r="X82" s="2">
        <v>69</v>
      </c>
      <c r="Y82" s="2">
        <v>16</v>
      </c>
      <c r="Z82" s="2">
        <v>116793.01</v>
      </c>
      <c r="AA82" s="2">
        <v>15229.9</v>
      </c>
      <c r="AB82" s="29">
        <v>3625.4399999999996</v>
      </c>
      <c r="AC82" s="31">
        <f t="shared" si="33"/>
        <v>1634</v>
      </c>
      <c r="AD82" s="30">
        <f t="shared" si="34"/>
        <v>135648.35</v>
      </c>
      <c r="AE82" s="2">
        <f t="shared" si="24"/>
        <v>-377</v>
      </c>
      <c r="AF82" s="2">
        <f t="shared" si="24"/>
        <v>-38</v>
      </c>
      <c r="AG82" s="2">
        <f t="shared" si="24"/>
        <v>-9</v>
      </c>
      <c r="AH82" s="2">
        <f t="shared" si="24"/>
        <v>-36754.369999999995</v>
      </c>
      <c r="AI82" s="2">
        <f t="shared" si="24"/>
        <v>-6183.4699999999993</v>
      </c>
      <c r="AJ82" s="29">
        <f t="shared" si="24"/>
        <v>-1303.2699999999995</v>
      </c>
      <c r="AK82" s="31">
        <f t="shared" si="24"/>
        <v>-424</v>
      </c>
      <c r="AL82" s="31">
        <f t="shared" si="22"/>
        <v>-44241.11</v>
      </c>
      <c r="AM82" s="38">
        <f t="shared" si="25"/>
        <v>-0.24338282763072949</v>
      </c>
      <c r="AN82" s="38">
        <f t="shared" si="25"/>
        <v>-0.55072463768115942</v>
      </c>
      <c r="AO82" s="38">
        <f t="shared" si="25"/>
        <v>-0.5625</v>
      </c>
      <c r="AP82" s="38">
        <f t="shared" si="25"/>
        <v>-0.31469665864421165</v>
      </c>
      <c r="AQ82" s="38">
        <f t="shared" si="25"/>
        <v>-0.40600857523686956</v>
      </c>
      <c r="AR82" s="39">
        <f t="shared" si="25"/>
        <v>-0.35947912529237819</v>
      </c>
      <c r="AS82" s="40">
        <f t="shared" si="25"/>
        <v>-0.25948592411260712</v>
      </c>
      <c r="AT82" s="40">
        <f t="shared" si="23"/>
        <v>-0.32614558157176254</v>
      </c>
      <c r="AU82" s="119">
        <f t="shared" si="30"/>
        <v>68.292354948805453</v>
      </c>
      <c r="AV82" s="120">
        <f t="shared" si="26"/>
        <v>75.398973531310517</v>
      </c>
      <c r="AW82" s="121">
        <f t="shared" si="27"/>
        <v>-7.1066185825050638</v>
      </c>
      <c r="AX82" s="119">
        <f t="shared" si="28"/>
        <v>299.17368421052635</v>
      </c>
      <c r="AY82" s="120">
        <f t="shared" si="29"/>
        <v>221.82752941176471</v>
      </c>
      <c r="AZ82" s="121">
        <f t="shared" si="35"/>
        <v>77.346154798761631</v>
      </c>
    </row>
    <row r="83" spans="1:52" ht="13.5" thickBot="1" x14ac:dyDescent="0.25">
      <c r="A83" t="s">
        <v>46</v>
      </c>
      <c r="B83" t="s">
        <v>46</v>
      </c>
      <c r="C83" t="s">
        <v>63</v>
      </c>
      <c r="D83" t="s">
        <v>63</v>
      </c>
      <c r="E83" t="s">
        <v>59</v>
      </c>
      <c r="F83" s="59">
        <f t="shared" si="36"/>
        <v>46088</v>
      </c>
      <c r="G83" s="42" t="s">
        <v>41</v>
      </c>
      <c r="H83" s="43">
        <v>1410</v>
      </c>
      <c r="I83" s="44">
        <v>29</v>
      </c>
      <c r="J83" s="44">
        <v>5</v>
      </c>
      <c r="K83" s="44">
        <v>110041.5</v>
      </c>
      <c r="L83" s="44">
        <v>4518.51</v>
      </c>
      <c r="M83" s="45">
        <v>735.4</v>
      </c>
      <c r="N83" s="47">
        <f t="shared" si="31"/>
        <v>1444</v>
      </c>
      <c r="O83" s="46">
        <f t="shared" si="32"/>
        <v>115295.40999999999</v>
      </c>
      <c r="P83" t="s">
        <v>49</v>
      </c>
      <c r="Q83" t="s">
        <v>49</v>
      </c>
      <c r="R83" t="s">
        <v>63</v>
      </c>
      <c r="S83" t="s">
        <v>63</v>
      </c>
      <c r="T83" t="s">
        <v>59</v>
      </c>
      <c r="U83" s="59">
        <f t="shared" si="37"/>
        <v>45724</v>
      </c>
      <c r="V83" s="42" t="s">
        <v>41</v>
      </c>
      <c r="W83" s="43">
        <v>1549</v>
      </c>
      <c r="X83" s="44">
        <v>23</v>
      </c>
      <c r="Y83" s="44">
        <v>3</v>
      </c>
      <c r="Z83" s="44">
        <v>117694.64</v>
      </c>
      <c r="AA83" s="44">
        <v>3607.6000000000004</v>
      </c>
      <c r="AB83" s="45">
        <v>1495.25</v>
      </c>
      <c r="AC83" s="47">
        <f t="shared" si="33"/>
        <v>1575</v>
      </c>
      <c r="AD83" s="46">
        <f t="shared" si="34"/>
        <v>122797.49</v>
      </c>
      <c r="AE83" s="44">
        <f t="shared" si="24"/>
        <v>-139</v>
      </c>
      <c r="AF83" s="44">
        <f t="shared" si="24"/>
        <v>6</v>
      </c>
      <c r="AG83" s="44">
        <f t="shared" si="24"/>
        <v>2</v>
      </c>
      <c r="AH83" s="44">
        <f t="shared" si="24"/>
        <v>-7653.1399999999994</v>
      </c>
      <c r="AI83" s="44">
        <f t="shared" si="24"/>
        <v>910.90999999999985</v>
      </c>
      <c r="AJ83" s="45">
        <f t="shared" si="24"/>
        <v>-759.85</v>
      </c>
      <c r="AK83" s="47">
        <f t="shared" si="24"/>
        <v>-131</v>
      </c>
      <c r="AL83" s="47">
        <f t="shared" si="22"/>
        <v>-7502.0800000000163</v>
      </c>
      <c r="AM83" s="56">
        <f t="shared" si="25"/>
        <v>-8.9735313105229184E-2</v>
      </c>
      <c r="AN83" s="56">
        <f t="shared" si="25"/>
        <v>0.2608695652173913</v>
      </c>
      <c r="AO83" s="56">
        <f t="shared" si="25"/>
        <v>0.66666666666666663</v>
      </c>
      <c r="AP83" s="56">
        <f t="shared" si="25"/>
        <v>-6.5025391130811044E-2</v>
      </c>
      <c r="AQ83" s="56">
        <f t="shared" si="25"/>
        <v>0.25249750526665921</v>
      </c>
      <c r="AR83" s="57">
        <f t="shared" si="25"/>
        <v>-0.50817589031934463</v>
      </c>
      <c r="AS83" s="58">
        <f t="shared" si="25"/>
        <v>-8.3174603174603179E-2</v>
      </c>
      <c r="AT83" s="58">
        <f t="shared" si="23"/>
        <v>-6.1093105404679007E-2</v>
      </c>
      <c r="AU83" s="119">
        <f t="shared" si="30"/>
        <v>78.043617021276589</v>
      </c>
      <c r="AV83" s="120">
        <f t="shared" si="26"/>
        <v>75.981045836023242</v>
      </c>
      <c r="AW83" s="121">
        <f t="shared" si="27"/>
        <v>2.062571185253347</v>
      </c>
      <c r="AX83" s="119">
        <f t="shared" si="28"/>
        <v>154.52676470588236</v>
      </c>
      <c r="AY83" s="120">
        <f t="shared" si="29"/>
        <v>196.26346153846154</v>
      </c>
      <c r="AZ83" s="121">
        <f t="shared" si="35"/>
        <v>-41.736696832579185</v>
      </c>
    </row>
    <row r="84" spans="1:52" x14ac:dyDescent="0.2">
      <c r="A84" t="s">
        <v>46</v>
      </c>
      <c r="B84" t="s">
        <v>46</v>
      </c>
      <c r="C84" t="s">
        <v>63</v>
      </c>
      <c r="D84" t="s">
        <v>63</v>
      </c>
      <c r="E84" t="s">
        <v>60</v>
      </c>
      <c r="F84" s="4">
        <f t="shared" si="36"/>
        <v>46089</v>
      </c>
      <c r="G84" t="s">
        <v>35</v>
      </c>
      <c r="H84" s="28">
        <v>760</v>
      </c>
      <c r="I84" s="2">
        <v>21</v>
      </c>
      <c r="J84" s="2">
        <v>6</v>
      </c>
      <c r="K84" s="2">
        <v>51528.55</v>
      </c>
      <c r="L84" s="2">
        <v>5463</v>
      </c>
      <c r="M84" s="29">
        <v>1082.94</v>
      </c>
      <c r="N84" s="31">
        <f t="shared" si="31"/>
        <v>787</v>
      </c>
      <c r="O84" s="30">
        <f t="shared" si="32"/>
        <v>58074.490000000005</v>
      </c>
      <c r="P84" t="s">
        <v>49</v>
      </c>
      <c r="Q84" t="s">
        <v>49</v>
      </c>
      <c r="R84" t="s">
        <v>63</v>
      </c>
      <c r="S84" t="s">
        <v>63</v>
      </c>
      <c r="T84" t="s">
        <v>60</v>
      </c>
      <c r="U84" s="4">
        <f t="shared" si="37"/>
        <v>45725</v>
      </c>
      <c r="V84" t="s">
        <v>35</v>
      </c>
      <c r="W84" s="28">
        <v>924</v>
      </c>
      <c r="X84" s="2">
        <v>37</v>
      </c>
      <c r="Y84" s="2">
        <v>8</v>
      </c>
      <c r="Z84" s="2">
        <v>66786.36</v>
      </c>
      <c r="AA84" s="2">
        <v>9547.67</v>
      </c>
      <c r="AB84" s="29">
        <v>3317.95</v>
      </c>
      <c r="AC84" s="31">
        <f t="shared" si="33"/>
        <v>969</v>
      </c>
      <c r="AD84" s="30">
        <f t="shared" si="34"/>
        <v>79651.98</v>
      </c>
      <c r="AE84" s="2">
        <f t="shared" si="24"/>
        <v>-164</v>
      </c>
      <c r="AF84" s="2">
        <f t="shared" si="24"/>
        <v>-16</v>
      </c>
      <c r="AG84" s="2">
        <f t="shared" si="24"/>
        <v>-2</v>
      </c>
      <c r="AH84" s="2">
        <f t="shared" si="24"/>
        <v>-15257.809999999998</v>
      </c>
      <c r="AI84" s="2">
        <f t="shared" si="24"/>
        <v>-4084.67</v>
      </c>
      <c r="AJ84" s="29">
        <f t="shared" si="24"/>
        <v>-2235.0099999999998</v>
      </c>
      <c r="AK84" s="31">
        <f t="shared" si="24"/>
        <v>-182</v>
      </c>
      <c r="AL84" s="31">
        <f t="shared" si="22"/>
        <v>-21577.489999999991</v>
      </c>
      <c r="AM84" s="38">
        <f t="shared" si="25"/>
        <v>-0.1774891774891775</v>
      </c>
      <c r="AN84" s="38">
        <f t="shared" si="25"/>
        <v>-0.43243243243243246</v>
      </c>
      <c r="AO84" s="38">
        <f t="shared" si="25"/>
        <v>-0.25</v>
      </c>
      <c r="AP84" s="38">
        <f t="shared" si="25"/>
        <v>-0.22845697834108639</v>
      </c>
      <c r="AQ84" s="38">
        <f t="shared" si="25"/>
        <v>-0.42781851488373601</v>
      </c>
      <c r="AR84" s="39">
        <f t="shared" si="25"/>
        <v>-0.67361171807893427</v>
      </c>
      <c r="AS84" s="40">
        <f t="shared" si="25"/>
        <v>-0.18782249742002063</v>
      </c>
      <c r="AT84" s="40">
        <f t="shared" si="23"/>
        <v>-0.27089709508790605</v>
      </c>
      <c r="AU84" s="119">
        <f t="shared" si="30"/>
        <v>67.800723684210524</v>
      </c>
      <c r="AV84" s="120">
        <f t="shared" si="26"/>
        <v>72.279610389610397</v>
      </c>
      <c r="AW84" s="121">
        <f t="shared" si="27"/>
        <v>-4.4788867053998729</v>
      </c>
      <c r="AX84" s="119">
        <f t="shared" si="28"/>
        <v>242.44222222222223</v>
      </c>
      <c r="AY84" s="120">
        <f t="shared" si="29"/>
        <v>285.90266666666662</v>
      </c>
      <c r="AZ84" s="121">
        <f t="shared" si="35"/>
        <v>-43.460444444444391</v>
      </c>
    </row>
    <row r="85" spans="1:52" x14ac:dyDescent="0.2">
      <c r="A85" t="s">
        <v>46</v>
      </c>
      <c r="B85" t="s">
        <v>46</v>
      </c>
      <c r="C85" t="s">
        <v>63</v>
      </c>
      <c r="D85" t="s">
        <v>63</v>
      </c>
      <c r="E85" t="s">
        <v>60</v>
      </c>
      <c r="F85" s="4">
        <f t="shared" si="36"/>
        <v>46090</v>
      </c>
      <c r="G85" t="s">
        <v>36</v>
      </c>
      <c r="H85" s="28">
        <v>758</v>
      </c>
      <c r="I85" s="2">
        <v>27</v>
      </c>
      <c r="J85" s="2">
        <v>7</v>
      </c>
      <c r="K85" s="2">
        <v>50575.99</v>
      </c>
      <c r="L85" s="2">
        <v>8618.34</v>
      </c>
      <c r="M85" s="29">
        <v>2014.7800000000002</v>
      </c>
      <c r="N85" s="31">
        <f t="shared" si="31"/>
        <v>792</v>
      </c>
      <c r="O85" s="30">
        <f t="shared" si="32"/>
        <v>61209.11</v>
      </c>
      <c r="P85" t="s">
        <v>49</v>
      </c>
      <c r="Q85" t="s">
        <v>49</v>
      </c>
      <c r="R85" t="s">
        <v>63</v>
      </c>
      <c r="S85" t="s">
        <v>63</v>
      </c>
      <c r="T85" t="s">
        <v>60</v>
      </c>
      <c r="U85" s="4">
        <f t="shared" si="37"/>
        <v>45726</v>
      </c>
      <c r="V85" t="s">
        <v>36</v>
      </c>
      <c r="W85" s="28">
        <v>760</v>
      </c>
      <c r="X85" s="2">
        <v>47</v>
      </c>
      <c r="Y85" s="2">
        <v>10</v>
      </c>
      <c r="Z85" s="2">
        <v>53593.919999999998</v>
      </c>
      <c r="AA85" s="2">
        <v>10021.56</v>
      </c>
      <c r="AB85" s="29">
        <v>1150.8599999999999</v>
      </c>
      <c r="AC85" s="31">
        <f t="shared" si="33"/>
        <v>817</v>
      </c>
      <c r="AD85" s="30">
        <f t="shared" si="34"/>
        <v>64766.34</v>
      </c>
      <c r="AE85" s="2">
        <f t="shared" si="24"/>
        <v>-2</v>
      </c>
      <c r="AF85" s="2">
        <f t="shared" si="24"/>
        <v>-20</v>
      </c>
      <c r="AG85" s="2">
        <f t="shared" si="24"/>
        <v>-3</v>
      </c>
      <c r="AH85" s="2">
        <f t="shared" si="24"/>
        <v>-3017.9300000000003</v>
      </c>
      <c r="AI85" s="2">
        <f t="shared" si="24"/>
        <v>-1403.2199999999993</v>
      </c>
      <c r="AJ85" s="29">
        <f t="shared" si="24"/>
        <v>863.9200000000003</v>
      </c>
      <c r="AK85" s="31">
        <f t="shared" si="24"/>
        <v>-25</v>
      </c>
      <c r="AL85" s="31">
        <f t="shared" si="22"/>
        <v>-3557.2299999999959</v>
      </c>
      <c r="AM85" s="38">
        <f t="shared" si="25"/>
        <v>-2.631578947368421E-3</v>
      </c>
      <c r="AN85" s="38">
        <f t="shared" si="25"/>
        <v>-0.42553191489361702</v>
      </c>
      <c r="AO85" s="38">
        <f t="shared" si="25"/>
        <v>-0.3</v>
      </c>
      <c r="AP85" s="38">
        <f t="shared" si="25"/>
        <v>-5.6311051701387033E-2</v>
      </c>
      <c r="AQ85" s="38">
        <f t="shared" si="25"/>
        <v>-0.1400201166285488</v>
      </c>
      <c r="AR85" s="39">
        <f t="shared" si="25"/>
        <v>0.75067340945032446</v>
      </c>
      <c r="AS85" s="40">
        <f t="shared" si="25"/>
        <v>-3.0599755201958383E-2</v>
      </c>
      <c r="AT85" s="40">
        <f t="shared" si="23"/>
        <v>-5.4924054686431197E-2</v>
      </c>
      <c r="AU85" s="119">
        <f t="shared" si="30"/>
        <v>66.722941952506588</v>
      </c>
      <c r="AV85" s="120">
        <f t="shared" si="26"/>
        <v>70.518315789473675</v>
      </c>
      <c r="AW85" s="121">
        <f t="shared" si="27"/>
        <v>-3.7953738369670873</v>
      </c>
      <c r="AX85" s="119">
        <f t="shared" si="28"/>
        <v>312.73882352941177</v>
      </c>
      <c r="AY85" s="120">
        <f t="shared" si="29"/>
        <v>196.00736842105263</v>
      </c>
      <c r="AZ85" s="121">
        <f t="shared" si="35"/>
        <v>116.73145510835914</v>
      </c>
    </row>
    <row r="86" spans="1:52" x14ac:dyDescent="0.2">
      <c r="A86" t="s">
        <v>46</v>
      </c>
      <c r="B86" t="s">
        <v>46</v>
      </c>
      <c r="C86" t="s">
        <v>63</v>
      </c>
      <c r="D86" t="s">
        <v>63</v>
      </c>
      <c r="E86" t="s">
        <v>60</v>
      </c>
      <c r="F86" s="4">
        <f t="shared" si="36"/>
        <v>46091</v>
      </c>
      <c r="G86" t="s">
        <v>37</v>
      </c>
      <c r="H86" s="28">
        <v>764</v>
      </c>
      <c r="I86" s="2">
        <v>42</v>
      </c>
      <c r="J86" s="2">
        <v>7</v>
      </c>
      <c r="K86" s="2">
        <v>51209.42</v>
      </c>
      <c r="L86" s="2">
        <v>10528.810000000001</v>
      </c>
      <c r="M86" s="29">
        <v>4396.8</v>
      </c>
      <c r="N86" s="31">
        <f t="shared" si="31"/>
        <v>813</v>
      </c>
      <c r="O86" s="30">
        <f t="shared" si="32"/>
        <v>66135.03</v>
      </c>
      <c r="P86" t="s">
        <v>49</v>
      </c>
      <c r="Q86" t="s">
        <v>49</v>
      </c>
      <c r="R86" t="s">
        <v>63</v>
      </c>
      <c r="S86" t="s">
        <v>63</v>
      </c>
      <c r="T86" t="s">
        <v>60</v>
      </c>
      <c r="U86" s="4">
        <f t="shared" si="37"/>
        <v>45727</v>
      </c>
      <c r="V86" t="s">
        <v>37</v>
      </c>
      <c r="W86" s="28">
        <v>838</v>
      </c>
      <c r="X86" s="2">
        <v>49</v>
      </c>
      <c r="Y86" s="2">
        <v>14</v>
      </c>
      <c r="Z86" s="2">
        <v>55423.43</v>
      </c>
      <c r="AA86" s="2">
        <v>14315.359999999999</v>
      </c>
      <c r="AB86" s="29">
        <v>3208.3700000000003</v>
      </c>
      <c r="AC86" s="31">
        <f t="shared" si="33"/>
        <v>901</v>
      </c>
      <c r="AD86" s="30">
        <f t="shared" si="34"/>
        <v>72947.159999999989</v>
      </c>
      <c r="AE86" s="2">
        <f t="shared" si="24"/>
        <v>-74</v>
      </c>
      <c r="AF86" s="2">
        <f t="shared" si="24"/>
        <v>-7</v>
      </c>
      <c r="AG86" s="2">
        <f t="shared" si="24"/>
        <v>-7</v>
      </c>
      <c r="AH86" s="2">
        <f t="shared" si="24"/>
        <v>-4214.010000000002</v>
      </c>
      <c r="AI86" s="2">
        <f t="shared" si="24"/>
        <v>-3786.5499999999975</v>
      </c>
      <c r="AJ86" s="29">
        <f t="shared" si="24"/>
        <v>1188.4299999999998</v>
      </c>
      <c r="AK86" s="31">
        <f t="shared" si="24"/>
        <v>-88</v>
      </c>
      <c r="AL86" s="31">
        <f t="shared" si="22"/>
        <v>-6812.1299999999901</v>
      </c>
      <c r="AM86" s="38">
        <f t="shared" si="25"/>
        <v>-8.83054892601432E-2</v>
      </c>
      <c r="AN86" s="38">
        <f t="shared" si="25"/>
        <v>-0.14285714285714285</v>
      </c>
      <c r="AO86" s="38">
        <f t="shared" si="25"/>
        <v>-0.5</v>
      </c>
      <c r="AP86" s="38">
        <f t="shared" si="25"/>
        <v>-7.6033006257461913E-2</v>
      </c>
      <c r="AQ86" s="38">
        <f t="shared" si="25"/>
        <v>-0.26450958969945554</v>
      </c>
      <c r="AR86" s="39">
        <f t="shared" si="25"/>
        <v>0.37041550693966085</v>
      </c>
      <c r="AS86" s="40">
        <f t="shared" si="25"/>
        <v>-9.7669256381798006E-2</v>
      </c>
      <c r="AT86" s="40">
        <f t="shared" si="23"/>
        <v>-9.3384444301875369E-2</v>
      </c>
      <c r="AU86" s="119">
        <f t="shared" si="30"/>
        <v>67.028036649214656</v>
      </c>
      <c r="AV86" s="120">
        <f t="shared" si="26"/>
        <v>66.137744630071595</v>
      </c>
      <c r="AW86" s="121">
        <f t="shared" si="27"/>
        <v>0.890292019143061</v>
      </c>
      <c r="AX86" s="119">
        <f t="shared" si="28"/>
        <v>304.60428571428571</v>
      </c>
      <c r="AY86" s="120">
        <f t="shared" si="29"/>
        <v>278.15444444444444</v>
      </c>
      <c r="AZ86" s="121">
        <f t="shared" si="35"/>
        <v>26.449841269841272</v>
      </c>
    </row>
    <row r="87" spans="1:52" x14ac:dyDescent="0.2">
      <c r="A87" t="s">
        <v>46</v>
      </c>
      <c r="B87" t="s">
        <v>46</v>
      </c>
      <c r="C87" t="s">
        <v>63</v>
      </c>
      <c r="D87" t="s">
        <v>63</v>
      </c>
      <c r="E87" t="s">
        <v>60</v>
      </c>
      <c r="F87" s="4">
        <f t="shared" si="36"/>
        <v>46092</v>
      </c>
      <c r="G87" t="s">
        <v>38</v>
      </c>
      <c r="H87" s="28">
        <v>919</v>
      </c>
      <c r="I87" s="2">
        <v>31</v>
      </c>
      <c r="J87" s="2">
        <v>4</v>
      </c>
      <c r="K87" s="2">
        <v>72026.5</v>
      </c>
      <c r="L87" s="2">
        <v>9149.56</v>
      </c>
      <c r="M87" s="29">
        <v>648.65000000000009</v>
      </c>
      <c r="N87" s="31">
        <f t="shared" si="31"/>
        <v>954</v>
      </c>
      <c r="O87" s="30">
        <f t="shared" si="32"/>
        <v>81824.709999999992</v>
      </c>
      <c r="P87" t="s">
        <v>49</v>
      </c>
      <c r="Q87" t="s">
        <v>49</v>
      </c>
      <c r="R87" t="s">
        <v>63</v>
      </c>
      <c r="S87" t="s">
        <v>63</v>
      </c>
      <c r="T87" t="s">
        <v>60</v>
      </c>
      <c r="U87" s="4">
        <f t="shared" si="37"/>
        <v>45728</v>
      </c>
      <c r="V87" t="s">
        <v>38</v>
      </c>
      <c r="W87" s="28">
        <v>922</v>
      </c>
      <c r="X87" s="2">
        <v>37</v>
      </c>
      <c r="Y87" s="2">
        <v>13</v>
      </c>
      <c r="Z87" s="2">
        <v>66983.649999999994</v>
      </c>
      <c r="AA87" s="2">
        <v>10585.32</v>
      </c>
      <c r="AB87" s="29">
        <v>3840.95</v>
      </c>
      <c r="AC87" s="31">
        <f t="shared" si="33"/>
        <v>972</v>
      </c>
      <c r="AD87" s="30">
        <f t="shared" si="34"/>
        <v>81409.919999999998</v>
      </c>
      <c r="AE87" s="2">
        <f t="shared" si="24"/>
        <v>-3</v>
      </c>
      <c r="AF87" s="2">
        <f t="shared" si="24"/>
        <v>-6</v>
      </c>
      <c r="AG87" s="2">
        <f t="shared" si="24"/>
        <v>-9</v>
      </c>
      <c r="AH87" s="2">
        <f t="shared" si="24"/>
        <v>5042.8500000000058</v>
      </c>
      <c r="AI87" s="2">
        <f t="shared" si="24"/>
        <v>-1435.7600000000002</v>
      </c>
      <c r="AJ87" s="29">
        <f t="shared" si="24"/>
        <v>-3192.2999999999997</v>
      </c>
      <c r="AK87" s="31">
        <f t="shared" si="24"/>
        <v>-18</v>
      </c>
      <c r="AL87" s="31">
        <f t="shared" si="22"/>
        <v>414.7899999999936</v>
      </c>
      <c r="AM87" s="38">
        <f t="shared" si="25"/>
        <v>-3.2537960954446853E-3</v>
      </c>
      <c r="AN87" s="38">
        <f t="shared" si="25"/>
        <v>-0.16216216216216217</v>
      </c>
      <c r="AO87" s="38">
        <f t="shared" si="25"/>
        <v>-0.69230769230769229</v>
      </c>
      <c r="AP87" s="38">
        <f t="shared" si="25"/>
        <v>7.5284789646428735E-2</v>
      </c>
      <c r="AQ87" s="38">
        <f t="shared" si="25"/>
        <v>-0.13563690091560768</v>
      </c>
      <c r="AR87" s="39">
        <f t="shared" si="25"/>
        <v>-0.83112250875434457</v>
      </c>
      <c r="AS87" s="40">
        <f t="shared" si="25"/>
        <v>-1.8518518518518517E-2</v>
      </c>
      <c r="AT87" s="40">
        <f t="shared" si="23"/>
        <v>5.0950793220284896E-3</v>
      </c>
      <c r="AU87" s="119">
        <f t="shared" si="30"/>
        <v>78.374863982589773</v>
      </c>
      <c r="AV87" s="120">
        <f t="shared" si="26"/>
        <v>72.650379609544459</v>
      </c>
      <c r="AW87" s="121">
        <f t="shared" si="27"/>
        <v>5.7244843730453141</v>
      </c>
      <c r="AX87" s="119">
        <f t="shared" si="28"/>
        <v>279.94885714285709</v>
      </c>
      <c r="AY87" s="120">
        <f t="shared" si="29"/>
        <v>288.52539999999999</v>
      </c>
      <c r="AZ87" s="121">
        <f t="shared" si="35"/>
        <v>-8.576542857142897</v>
      </c>
    </row>
    <row r="88" spans="1:52" x14ac:dyDescent="0.2">
      <c r="A88" t="s">
        <v>46</v>
      </c>
      <c r="B88" t="s">
        <v>46</v>
      </c>
      <c r="C88" t="s">
        <v>63</v>
      </c>
      <c r="D88" t="s">
        <v>63</v>
      </c>
      <c r="E88" t="s">
        <v>60</v>
      </c>
      <c r="F88" s="4">
        <f t="shared" si="36"/>
        <v>46093</v>
      </c>
      <c r="G88" t="s">
        <v>39</v>
      </c>
      <c r="H88" s="28">
        <v>1095</v>
      </c>
      <c r="I88" s="2">
        <v>27</v>
      </c>
      <c r="J88" s="2">
        <v>4</v>
      </c>
      <c r="K88" s="2">
        <v>77064.479999999996</v>
      </c>
      <c r="L88" s="2">
        <v>4660.53</v>
      </c>
      <c r="M88" s="29">
        <v>387.9</v>
      </c>
      <c r="N88" s="31">
        <f t="shared" si="31"/>
        <v>1126</v>
      </c>
      <c r="O88" s="30">
        <f t="shared" si="32"/>
        <v>82112.909999999989</v>
      </c>
      <c r="P88" t="s">
        <v>49</v>
      </c>
      <c r="Q88" t="s">
        <v>49</v>
      </c>
      <c r="R88" t="s">
        <v>63</v>
      </c>
      <c r="S88" t="s">
        <v>63</v>
      </c>
      <c r="T88" t="s">
        <v>60</v>
      </c>
      <c r="U88" s="4">
        <f t="shared" si="37"/>
        <v>45729</v>
      </c>
      <c r="V88" t="s">
        <v>39</v>
      </c>
      <c r="W88" s="28">
        <v>1191</v>
      </c>
      <c r="X88" s="2">
        <v>40</v>
      </c>
      <c r="Y88" s="2">
        <v>17</v>
      </c>
      <c r="Z88" s="2">
        <v>93889.93</v>
      </c>
      <c r="AA88" s="2">
        <v>11069.43</v>
      </c>
      <c r="AB88" s="29">
        <v>3705.9300000000003</v>
      </c>
      <c r="AC88" s="31">
        <f t="shared" si="33"/>
        <v>1248</v>
      </c>
      <c r="AD88" s="30">
        <f t="shared" si="34"/>
        <v>108665.28999999998</v>
      </c>
      <c r="AE88" s="2">
        <f t="shared" si="24"/>
        <v>-96</v>
      </c>
      <c r="AF88" s="2">
        <f t="shared" si="24"/>
        <v>-13</v>
      </c>
      <c r="AG88" s="2">
        <f t="shared" si="24"/>
        <v>-13</v>
      </c>
      <c r="AH88" s="2">
        <f t="shared" si="24"/>
        <v>-16825.449999999997</v>
      </c>
      <c r="AI88" s="2">
        <f t="shared" si="24"/>
        <v>-6408.9000000000005</v>
      </c>
      <c r="AJ88" s="29">
        <f t="shared" si="24"/>
        <v>-3318.03</v>
      </c>
      <c r="AK88" s="31">
        <f t="shared" si="24"/>
        <v>-122</v>
      </c>
      <c r="AL88" s="31">
        <f t="shared" si="22"/>
        <v>-26552.37999999999</v>
      </c>
      <c r="AM88" s="38">
        <f t="shared" si="25"/>
        <v>-8.0604534005037781E-2</v>
      </c>
      <c r="AN88" s="38">
        <f t="shared" si="25"/>
        <v>-0.32500000000000001</v>
      </c>
      <c r="AO88" s="38">
        <f t="shared" si="25"/>
        <v>-0.76470588235294112</v>
      </c>
      <c r="AP88" s="38">
        <f t="shared" si="25"/>
        <v>-0.17920398918180042</v>
      </c>
      <c r="AQ88" s="38">
        <f t="shared" si="25"/>
        <v>-0.57897290104368526</v>
      </c>
      <c r="AR88" s="39">
        <f t="shared" si="25"/>
        <v>-0.89532991718677901</v>
      </c>
      <c r="AS88" s="40">
        <f t="shared" si="25"/>
        <v>-9.7756410256410256E-2</v>
      </c>
      <c r="AT88" s="40">
        <f t="shared" si="23"/>
        <v>-0.24435015081632777</v>
      </c>
      <c r="AU88" s="119">
        <f t="shared" si="30"/>
        <v>70.3785205479452</v>
      </c>
      <c r="AV88" s="120">
        <f t="shared" si="26"/>
        <v>78.832854743912677</v>
      </c>
      <c r="AW88" s="121">
        <f t="shared" si="27"/>
        <v>-8.4543341959674763</v>
      </c>
      <c r="AX88" s="119">
        <f t="shared" si="28"/>
        <v>162.85258064516128</v>
      </c>
      <c r="AY88" s="120">
        <f t="shared" si="29"/>
        <v>259.21684210526314</v>
      </c>
      <c r="AZ88" s="121">
        <f t="shared" si="35"/>
        <v>-96.364261460101858</v>
      </c>
    </row>
    <row r="89" spans="1:52" x14ac:dyDescent="0.2">
      <c r="A89" t="s">
        <v>46</v>
      </c>
      <c r="B89" t="s">
        <v>46</v>
      </c>
      <c r="C89" t="s">
        <v>63</v>
      </c>
      <c r="D89" t="s">
        <v>63</v>
      </c>
      <c r="E89" t="s">
        <v>60</v>
      </c>
      <c r="F89" s="4">
        <f t="shared" si="36"/>
        <v>46094</v>
      </c>
      <c r="G89" t="s">
        <v>40</v>
      </c>
      <c r="H89" s="28">
        <v>1617</v>
      </c>
      <c r="I89" s="2">
        <v>40</v>
      </c>
      <c r="J89" s="2">
        <v>10</v>
      </c>
      <c r="K89" s="2">
        <v>120671.83</v>
      </c>
      <c r="L89" s="2">
        <v>10107.619999999999</v>
      </c>
      <c r="M89" s="29">
        <v>6236.8899999999994</v>
      </c>
      <c r="N89" s="31">
        <f t="shared" si="31"/>
        <v>1667</v>
      </c>
      <c r="O89" s="30">
        <f t="shared" si="32"/>
        <v>137016.34</v>
      </c>
      <c r="P89" t="s">
        <v>49</v>
      </c>
      <c r="Q89" t="s">
        <v>49</v>
      </c>
      <c r="R89" t="s">
        <v>63</v>
      </c>
      <c r="S89" t="s">
        <v>63</v>
      </c>
      <c r="T89" t="s">
        <v>60</v>
      </c>
      <c r="U89" s="4">
        <f t="shared" si="37"/>
        <v>45730</v>
      </c>
      <c r="V89" t="s">
        <v>40</v>
      </c>
      <c r="W89" s="28">
        <v>1651</v>
      </c>
      <c r="X89" s="2">
        <v>35</v>
      </c>
      <c r="Y89" s="2">
        <v>20</v>
      </c>
      <c r="Z89" s="2">
        <v>123222.83</v>
      </c>
      <c r="AA89" s="2">
        <v>10317.86</v>
      </c>
      <c r="AB89" s="29">
        <v>6017.34</v>
      </c>
      <c r="AC89" s="31">
        <f t="shared" si="33"/>
        <v>1706</v>
      </c>
      <c r="AD89" s="30">
        <f t="shared" si="34"/>
        <v>139558.03</v>
      </c>
      <c r="AE89" s="2">
        <f t="shared" si="24"/>
        <v>-34</v>
      </c>
      <c r="AF89" s="2">
        <f t="shared" si="24"/>
        <v>5</v>
      </c>
      <c r="AG89" s="2">
        <f t="shared" si="24"/>
        <v>-10</v>
      </c>
      <c r="AH89" s="2">
        <f t="shared" si="24"/>
        <v>-2551</v>
      </c>
      <c r="AI89" s="2">
        <f t="shared" si="24"/>
        <v>-210.2400000000016</v>
      </c>
      <c r="AJ89" s="29">
        <f t="shared" si="24"/>
        <v>219.54999999999927</v>
      </c>
      <c r="AK89" s="31">
        <f t="shared" si="24"/>
        <v>-39</v>
      </c>
      <c r="AL89" s="31">
        <f t="shared" si="22"/>
        <v>-2541.6900000000023</v>
      </c>
      <c r="AM89" s="38">
        <f t="shared" si="25"/>
        <v>-2.0593579648697759E-2</v>
      </c>
      <c r="AN89" s="38">
        <f t="shared" si="25"/>
        <v>0.14285714285714285</v>
      </c>
      <c r="AO89" s="38">
        <f t="shared" si="25"/>
        <v>-0.5</v>
      </c>
      <c r="AP89" s="38">
        <f t="shared" si="25"/>
        <v>-2.0702332514194E-2</v>
      </c>
      <c r="AQ89" s="38">
        <f t="shared" si="25"/>
        <v>-2.0376318345083341E-2</v>
      </c>
      <c r="AR89" s="39">
        <f t="shared" si="25"/>
        <v>3.648622148657036E-2</v>
      </c>
      <c r="AS89" s="40">
        <f t="shared" si="25"/>
        <v>-2.2860492379835874E-2</v>
      </c>
      <c r="AT89" s="40">
        <f t="shared" si="23"/>
        <v>-1.8212423892770644E-2</v>
      </c>
      <c r="AU89" s="119">
        <f t="shared" si="30"/>
        <v>74.626982065553491</v>
      </c>
      <c r="AV89" s="120">
        <f t="shared" si="26"/>
        <v>74.635269533615997</v>
      </c>
      <c r="AW89" s="121">
        <f t="shared" si="27"/>
        <v>-8.2874680625053543E-3</v>
      </c>
      <c r="AX89" s="119">
        <f t="shared" si="28"/>
        <v>326.89019999999999</v>
      </c>
      <c r="AY89" s="120">
        <f t="shared" si="29"/>
        <v>297.00363636363636</v>
      </c>
      <c r="AZ89" s="121">
        <f t="shared" si="35"/>
        <v>29.886563636363633</v>
      </c>
    </row>
    <row r="90" spans="1:52" ht="13.5" thickBot="1" x14ac:dyDescent="0.25">
      <c r="A90" t="s">
        <v>46</v>
      </c>
      <c r="B90" t="s">
        <v>46</v>
      </c>
      <c r="C90" t="s">
        <v>63</v>
      </c>
      <c r="D90" t="s">
        <v>63</v>
      </c>
      <c r="E90" t="s">
        <v>60</v>
      </c>
      <c r="F90" s="59">
        <f t="shared" si="36"/>
        <v>46095</v>
      </c>
      <c r="G90" s="42" t="s">
        <v>41</v>
      </c>
      <c r="H90" s="43">
        <v>1597</v>
      </c>
      <c r="I90" s="44">
        <v>19</v>
      </c>
      <c r="J90" s="44">
        <v>2</v>
      </c>
      <c r="K90" s="44">
        <v>116632.53000000001</v>
      </c>
      <c r="L90" s="44">
        <v>3858.35</v>
      </c>
      <c r="M90" s="45">
        <v>229.98</v>
      </c>
      <c r="N90" s="47">
        <f t="shared" si="31"/>
        <v>1618</v>
      </c>
      <c r="O90" s="46">
        <f t="shared" si="32"/>
        <v>120720.86000000002</v>
      </c>
      <c r="P90" t="s">
        <v>49</v>
      </c>
      <c r="Q90" t="s">
        <v>49</v>
      </c>
      <c r="R90" t="s">
        <v>63</v>
      </c>
      <c r="S90" t="s">
        <v>63</v>
      </c>
      <c r="T90" t="s">
        <v>60</v>
      </c>
      <c r="U90" s="59">
        <f t="shared" si="37"/>
        <v>45731</v>
      </c>
      <c r="V90" s="42" t="s">
        <v>41</v>
      </c>
      <c r="W90" s="43">
        <v>1601</v>
      </c>
      <c r="X90" s="44">
        <v>36</v>
      </c>
      <c r="Y90" s="44">
        <v>8</v>
      </c>
      <c r="Z90" s="44">
        <v>125231.98999999999</v>
      </c>
      <c r="AA90" s="44">
        <v>5909.0100000000011</v>
      </c>
      <c r="AB90" s="45">
        <v>2194.0100000000002</v>
      </c>
      <c r="AC90" s="47">
        <f t="shared" si="33"/>
        <v>1645</v>
      </c>
      <c r="AD90" s="46">
        <f t="shared" si="34"/>
        <v>133335.01</v>
      </c>
      <c r="AE90" s="44">
        <f t="shared" si="24"/>
        <v>-4</v>
      </c>
      <c r="AF90" s="44">
        <f t="shared" si="24"/>
        <v>-17</v>
      </c>
      <c r="AG90" s="44">
        <f t="shared" si="24"/>
        <v>-6</v>
      </c>
      <c r="AH90" s="44">
        <f t="shared" si="24"/>
        <v>-8599.4599999999773</v>
      </c>
      <c r="AI90" s="44">
        <f t="shared" si="24"/>
        <v>-2050.6600000000012</v>
      </c>
      <c r="AJ90" s="45">
        <f t="shared" si="24"/>
        <v>-1964.0300000000002</v>
      </c>
      <c r="AK90" s="47">
        <f t="shared" si="24"/>
        <v>-27</v>
      </c>
      <c r="AL90" s="47">
        <f t="shared" si="22"/>
        <v>-12614.149999999994</v>
      </c>
      <c r="AM90" s="56">
        <f t="shared" si="25"/>
        <v>-2.4984384759525295E-3</v>
      </c>
      <c r="AN90" s="56">
        <f t="shared" si="25"/>
        <v>-0.47222222222222221</v>
      </c>
      <c r="AO90" s="56">
        <f t="shared" si="25"/>
        <v>-0.75</v>
      </c>
      <c r="AP90" s="56">
        <f t="shared" si="25"/>
        <v>-6.8668237245131838E-2</v>
      </c>
      <c r="AQ90" s="56">
        <f t="shared" si="25"/>
        <v>-0.34703952100267232</v>
      </c>
      <c r="AR90" s="57">
        <f t="shared" si="25"/>
        <v>-0.89517823528607432</v>
      </c>
      <c r="AS90" s="58">
        <f t="shared" si="25"/>
        <v>-1.6413373860182372E-2</v>
      </c>
      <c r="AT90" s="58">
        <f t="shared" si="23"/>
        <v>-9.4604935342938012E-2</v>
      </c>
      <c r="AU90" s="122">
        <f t="shared" si="30"/>
        <v>73.032266750156552</v>
      </c>
      <c r="AV90" s="123">
        <f t="shared" si="26"/>
        <v>78.221105559025602</v>
      </c>
      <c r="AW90" s="124">
        <f t="shared" si="27"/>
        <v>-5.1888388088690505</v>
      </c>
      <c r="AX90" s="122">
        <f t="shared" si="28"/>
        <v>194.68238095238095</v>
      </c>
      <c r="AY90" s="123">
        <f t="shared" si="29"/>
        <v>184.15954545454548</v>
      </c>
      <c r="AZ90" s="124">
        <f t="shared" si="35"/>
        <v>10.522835497835473</v>
      </c>
    </row>
    <row r="91" spans="1:52" x14ac:dyDescent="0.2">
      <c r="A91" t="s">
        <v>46</v>
      </c>
      <c r="B91" t="s">
        <v>46</v>
      </c>
      <c r="C91" t="s">
        <v>63</v>
      </c>
      <c r="D91" t="s">
        <v>63</v>
      </c>
      <c r="E91" t="s">
        <v>61</v>
      </c>
      <c r="F91" s="4">
        <f t="shared" si="36"/>
        <v>46096</v>
      </c>
      <c r="G91" t="s">
        <v>35</v>
      </c>
      <c r="H91" s="28">
        <v>726</v>
      </c>
      <c r="I91" s="2">
        <v>19</v>
      </c>
      <c r="J91" s="2">
        <v>11</v>
      </c>
      <c r="K91" s="2">
        <v>51894.43</v>
      </c>
      <c r="L91" s="2">
        <v>5669.79</v>
      </c>
      <c r="M91" s="29">
        <v>1050.8800000000001</v>
      </c>
      <c r="N91" s="31">
        <f t="shared" si="31"/>
        <v>756</v>
      </c>
      <c r="O91" s="30">
        <f t="shared" si="32"/>
        <v>58615.1</v>
      </c>
      <c r="P91" t="s">
        <v>49</v>
      </c>
      <c r="Q91" t="s">
        <v>49</v>
      </c>
      <c r="R91" t="s">
        <v>63</v>
      </c>
      <c r="S91" t="s">
        <v>63</v>
      </c>
      <c r="T91" t="s">
        <v>61</v>
      </c>
      <c r="U91" s="4">
        <f t="shared" si="37"/>
        <v>45732</v>
      </c>
      <c r="V91" t="s">
        <v>35</v>
      </c>
      <c r="W91" s="28">
        <v>949</v>
      </c>
      <c r="X91" s="2">
        <v>22</v>
      </c>
      <c r="Y91" s="2">
        <v>7</v>
      </c>
      <c r="Z91" s="2">
        <v>66383.989999999991</v>
      </c>
      <c r="AA91" s="2">
        <v>6648.02</v>
      </c>
      <c r="AB91" s="29">
        <v>1927.8</v>
      </c>
      <c r="AC91" s="31">
        <f t="shared" si="33"/>
        <v>978</v>
      </c>
      <c r="AD91" s="30">
        <f t="shared" si="34"/>
        <v>74959.81</v>
      </c>
      <c r="AE91" s="2">
        <f t="shared" si="24"/>
        <v>-223</v>
      </c>
      <c r="AF91" s="2">
        <f t="shared" si="24"/>
        <v>-3</v>
      </c>
      <c r="AG91" s="2">
        <f t="shared" si="24"/>
        <v>4</v>
      </c>
      <c r="AH91" s="2">
        <f t="shared" ref="AH91:AL147" si="38">+K91-Z91</f>
        <v>-14489.55999999999</v>
      </c>
      <c r="AI91" s="2">
        <f t="shared" si="38"/>
        <v>-978.23000000000047</v>
      </c>
      <c r="AJ91" s="29">
        <f t="shared" si="38"/>
        <v>-876.91999999999985</v>
      </c>
      <c r="AK91" s="31">
        <f t="shared" si="38"/>
        <v>-222</v>
      </c>
      <c r="AL91" s="31">
        <f t="shared" si="22"/>
        <v>-16344.71</v>
      </c>
      <c r="AM91" s="38">
        <f t="shared" si="25"/>
        <v>-0.23498419388830347</v>
      </c>
      <c r="AN91" s="38">
        <f t="shared" si="25"/>
        <v>-0.13636363636363635</v>
      </c>
      <c r="AO91" s="38">
        <f t="shared" si="25"/>
        <v>0.5714285714285714</v>
      </c>
      <c r="AP91" s="38">
        <f t="shared" ref="AP91:AT147" si="39">IFERROR(AH91/Z91,"")</f>
        <v>-0.21826889284600084</v>
      </c>
      <c r="AQ91" s="38">
        <f t="shared" si="39"/>
        <v>-0.14714606755094004</v>
      </c>
      <c r="AR91" s="39">
        <f t="shared" si="39"/>
        <v>-0.45488121174395679</v>
      </c>
      <c r="AS91" s="40">
        <f t="shared" si="39"/>
        <v>-0.22699386503067484</v>
      </c>
      <c r="AT91" s="40">
        <f t="shared" si="23"/>
        <v>-0.21804631041620837</v>
      </c>
      <c r="AU91" s="119">
        <f t="shared" si="30"/>
        <v>71.479931129476583</v>
      </c>
      <c r="AV91" s="120">
        <f t="shared" si="26"/>
        <v>69.951517386722855</v>
      </c>
      <c r="AW91" s="121">
        <f t="shared" si="27"/>
        <v>1.5284137427537274</v>
      </c>
      <c r="AX91" s="119">
        <f t="shared" si="28"/>
        <v>224.02233333333334</v>
      </c>
      <c r="AY91" s="120">
        <f t="shared" si="29"/>
        <v>295.71793103448277</v>
      </c>
      <c r="AZ91" s="121">
        <f t="shared" si="35"/>
        <v>-71.695597701149438</v>
      </c>
    </row>
    <row r="92" spans="1:52" x14ac:dyDescent="0.2">
      <c r="A92" t="s">
        <v>46</v>
      </c>
      <c r="B92" t="s">
        <v>46</v>
      </c>
      <c r="C92" t="s">
        <v>63</v>
      </c>
      <c r="D92" t="s">
        <v>63</v>
      </c>
      <c r="E92" t="s">
        <v>61</v>
      </c>
      <c r="F92" s="4">
        <f t="shared" si="36"/>
        <v>46097</v>
      </c>
      <c r="G92" t="s">
        <v>36</v>
      </c>
      <c r="H92" s="28">
        <v>805</v>
      </c>
      <c r="I92" s="2">
        <v>22</v>
      </c>
      <c r="J92" s="2">
        <v>5</v>
      </c>
      <c r="K92" s="2">
        <v>56230.119999999995</v>
      </c>
      <c r="L92" s="2">
        <v>4751.47</v>
      </c>
      <c r="M92" s="29">
        <v>1694.2800000000002</v>
      </c>
      <c r="N92" s="31">
        <f t="shared" si="31"/>
        <v>832</v>
      </c>
      <c r="O92" s="30">
        <f t="shared" si="32"/>
        <v>62675.869999999995</v>
      </c>
      <c r="P92" t="s">
        <v>49</v>
      </c>
      <c r="Q92" t="s">
        <v>49</v>
      </c>
      <c r="R92" t="s">
        <v>63</v>
      </c>
      <c r="S92" t="s">
        <v>63</v>
      </c>
      <c r="T92" t="s">
        <v>61</v>
      </c>
      <c r="U92" s="4">
        <f t="shared" si="37"/>
        <v>45733</v>
      </c>
      <c r="V92" t="s">
        <v>36</v>
      </c>
      <c r="W92" s="28">
        <v>970</v>
      </c>
      <c r="X92" s="2">
        <v>32</v>
      </c>
      <c r="Y92" s="2">
        <v>10</v>
      </c>
      <c r="Z92" s="2">
        <v>62944.31</v>
      </c>
      <c r="AA92" s="2">
        <v>8885.6999999999989</v>
      </c>
      <c r="AB92" s="29">
        <v>1833.6799999999998</v>
      </c>
      <c r="AC92" s="31">
        <f t="shared" si="33"/>
        <v>1012</v>
      </c>
      <c r="AD92" s="30">
        <f t="shared" si="34"/>
        <v>73663.689999999988</v>
      </c>
      <c r="AE92" s="2">
        <f t="shared" ref="AE92:AI155" si="40">+H92-W92</f>
        <v>-165</v>
      </c>
      <c r="AF92" s="2">
        <f t="shared" si="40"/>
        <v>-10</v>
      </c>
      <c r="AG92" s="2">
        <f t="shared" si="40"/>
        <v>-5</v>
      </c>
      <c r="AH92" s="2">
        <f t="shared" si="38"/>
        <v>-6714.1900000000023</v>
      </c>
      <c r="AI92" s="2">
        <f t="shared" si="38"/>
        <v>-4134.2299999999987</v>
      </c>
      <c r="AJ92" s="29">
        <f t="shared" si="38"/>
        <v>-139.39999999999964</v>
      </c>
      <c r="AK92" s="31">
        <f t="shared" si="38"/>
        <v>-180</v>
      </c>
      <c r="AL92" s="31">
        <f t="shared" si="22"/>
        <v>-10987.819999999992</v>
      </c>
      <c r="AM92" s="38">
        <f t="shared" ref="AM92:AQ155" si="41">IFERROR(AE92/W92,"")</f>
        <v>-0.17010309278350516</v>
      </c>
      <c r="AN92" s="38">
        <f t="shared" si="41"/>
        <v>-0.3125</v>
      </c>
      <c r="AO92" s="38">
        <f t="shared" si="41"/>
        <v>-0.5</v>
      </c>
      <c r="AP92" s="38">
        <f t="shared" si="39"/>
        <v>-0.10666873622095473</v>
      </c>
      <c r="AQ92" s="38">
        <f t="shared" si="39"/>
        <v>-0.46526778981959771</v>
      </c>
      <c r="AR92" s="39">
        <f t="shared" si="39"/>
        <v>-7.6021988569433957E-2</v>
      </c>
      <c r="AS92" s="40">
        <f t="shared" si="39"/>
        <v>-0.17786561264822134</v>
      </c>
      <c r="AT92" s="40">
        <f t="shared" si="23"/>
        <v>-0.14916195482469036</v>
      </c>
      <c r="AU92" s="119">
        <f t="shared" si="30"/>
        <v>69.851080745341605</v>
      </c>
      <c r="AV92" s="120">
        <f t="shared" si="26"/>
        <v>64.891041237113399</v>
      </c>
      <c r="AW92" s="121">
        <f t="shared" si="27"/>
        <v>4.9600395082282063</v>
      </c>
      <c r="AX92" s="119">
        <f t="shared" si="28"/>
        <v>238.7314814814815</v>
      </c>
      <c r="AY92" s="120">
        <f t="shared" si="29"/>
        <v>255.2233333333333</v>
      </c>
      <c r="AZ92" s="121">
        <f t="shared" si="35"/>
        <v>-16.491851851851806</v>
      </c>
    </row>
    <row r="93" spans="1:52" x14ac:dyDescent="0.2">
      <c r="A93" t="s">
        <v>46</v>
      </c>
      <c r="B93" t="s">
        <v>46</v>
      </c>
      <c r="C93" t="s">
        <v>63</v>
      </c>
      <c r="D93" t="s">
        <v>63</v>
      </c>
      <c r="E93" t="s">
        <v>61</v>
      </c>
      <c r="F93" s="4">
        <f t="shared" si="36"/>
        <v>46098</v>
      </c>
      <c r="G93" t="s">
        <v>37</v>
      </c>
      <c r="H93" s="28">
        <v>1108</v>
      </c>
      <c r="I93" s="2">
        <v>42</v>
      </c>
      <c r="J93" s="2">
        <v>8</v>
      </c>
      <c r="K93" s="2">
        <v>69739.59</v>
      </c>
      <c r="L93" s="2">
        <v>8080.18</v>
      </c>
      <c r="M93" s="29">
        <v>5087.16</v>
      </c>
      <c r="N93" s="31">
        <f t="shared" si="31"/>
        <v>1158</v>
      </c>
      <c r="O93" s="30">
        <f t="shared" si="32"/>
        <v>82906.929999999993</v>
      </c>
      <c r="P93" t="s">
        <v>49</v>
      </c>
      <c r="Q93" t="s">
        <v>49</v>
      </c>
      <c r="R93" t="s">
        <v>63</v>
      </c>
      <c r="S93" t="s">
        <v>63</v>
      </c>
      <c r="T93" t="s">
        <v>61</v>
      </c>
      <c r="U93" s="4">
        <f t="shared" si="37"/>
        <v>45734</v>
      </c>
      <c r="V93" t="s">
        <v>37</v>
      </c>
      <c r="W93" s="28">
        <v>834</v>
      </c>
      <c r="X93" s="2">
        <v>35</v>
      </c>
      <c r="Y93" s="2">
        <v>10</v>
      </c>
      <c r="Z93" s="2">
        <v>55613.939999999995</v>
      </c>
      <c r="AA93" s="2">
        <v>12278.779999999999</v>
      </c>
      <c r="AB93" s="29">
        <v>1854.81</v>
      </c>
      <c r="AC93" s="31">
        <f t="shared" si="33"/>
        <v>879</v>
      </c>
      <c r="AD93" s="30">
        <f t="shared" si="34"/>
        <v>69747.53</v>
      </c>
      <c r="AE93" s="2">
        <f t="shared" si="40"/>
        <v>274</v>
      </c>
      <c r="AF93" s="2">
        <f t="shared" si="40"/>
        <v>7</v>
      </c>
      <c r="AG93" s="2">
        <f t="shared" si="40"/>
        <v>-2</v>
      </c>
      <c r="AH93" s="2">
        <f t="shared" si="38"/>
        <v>14125.650000000001</v>
      </c>
      <c r="AI93" s="2">
        <f t="shared" si="38"/>
        <v>-4198.5999999999985</v>
      </c>
      <c r="AJ93" s="29">
        <f t="shared" si="38"/>
        <v>3232.35</v>
      </c>
      <c r="AK93" s="31">
        <f t="shared" si="38"/>
        <v>279</v>
      </c>
      <c r="AL93" s="31">
        <f t="shared" si="22"/>
        <v>13159.399999999994</v>
      </c>
      <c r="AM93" s="38">
        <f t="shared" si="41"/>
        <v>0.32853717026378898</v>
      </c>
      <c r="AN93" s="38">
        <f t="shared" si="41"/>
        <v>0.2</v>
      </c>
      <c r="AO93" s="38">
        <f t="shared" si="41"/>
        <v>-0.2</v>
      </c>
      <c r="AP93" s="38">
        <f t="shared" si="39"/>
        <v>0.25399477181440483</v>
      </c>
      <c r="AQ93" s="38">
        <f t="shared" si="39"/>
        <v>-0.34193950864825323</v>
      </c>
      <c r="AR93" s="39">
        <f t="shared" si="39"/>
        <v>1.74268523460624</v>
      </c>
      <c r="AS93" s="40">
        <f t="shared" si="39"/>
        <v>0.3174061433447099</v>
      </c>
      <c r="AT93" s="40">
        <f t="shared" si="23"/>
        <v>0.18867191425990273</v>
      </c>
      <c r="AU93" s="119">
        <f t="shared" si="30"/>
        <v>62.941868231046925</v>
      </c>
      <c r="AV93" s="120">
        <f t="shared" si="26"/>
        <v>66.683381294964022</v>
      </c>
      <c r="AW93" s="121">
        <f t="shared" si="27"/>
        <v>-3.7415130639170968</v>
      </c>
      <c r="AX93" s="119">
        <f t="shared" si="28"/>
        <v>263.34680000000003</v>
      </c>
      <c r="AY93" s="120">
        <f t="shared" si="29"/>
        <v>314.07977777777774</v>
      </c>
      <c r="AZ93" s="121">
        <f t="shared" si="35"/>
        <v>-50.732977777777705</v>
      </c>
    </row>
    <row r="94" spans="1:52" x14ac:dyDescent="0.2">
      <c r="A94" t="s">
        <v>46</v>
      </c>
      <c r="B94" t="s">
        <v>46</v>
      </c>
      <c r="C94" t="s">
        <v>63</v>
      </c>
      <c r="D94" t="s">
        <v>63</v>
      </c>
      <c r="E94" t="s">
        <v>61</v>
      </c>
      <c r="F94" s="4">
        <f t="shared" si="36"/>
        <v>46099</v>
      </c>
      <c r="G94" t="s">
        <v>38</v>
      </c>
      <c r="H94" s="28">
        <v>898</v>
      </c>
      <c r="I94" s="2">
        <v>26</v>
      </c>
      <c r="J94" s="2">
        <v>11</v>
      </c>
      <c r="K94" s="2">
        <v>65397.5</v>
      </c>
      <c r="L94" s="2">
        <v>5749.18</v>
      </c>
      <c r="M94" s="29">
        <v>9220.2100000000009</v>
      </c>
      <c r="N94" s="31">
        <f t="shared" si="31"/>
        <v>935</v>
      </c>
      <c r="O94" s="30">
        <f t="shared" si="32"/>
        <v>80366.89</v>
      </c>
      <c r="P94" t="s">
        <v>49</v>
      </c>
      <c r="Q94" t="s">
        <v>49</v>
      </c>
      <c r="R94" t="s">
        <v>63</v>
      </c>
      <c r="S94" t="s">
        <v>63</v>
      </c>
      <c r="T94" t="s">
        <v>61</v>
      </c>
      <c r="U94" s="4">
        <f t="shared" si="37"/>
        <v>45735</v>
      </c>
      <c r="V94" t="s">
        <v>38</v>
      </c>
      <c r="W94" s="28">
        <v>847</v>
      </c>
      <c r="X94" s="2">
        <v>30</v>
      </c>
      <c r="Y94" s="2">
        <v>9</v>
      </c>
      <c r="Z94" s="2">
        <v>59942.950000000004</v>
      </c>
      <c r="AA94" s="2">
        <v>4975.47</v>
      </c>
      <c r="AB94" s="29">
        <v>1384.9</v>
      </c>
      <c r="AC94" s="31">
        <f t="shared" si="33"/>
        <v>886</v>
      </c>
      <c r="AD94" s="30">
        <f t="shared" si="34"/>
        <v>66303.320000000007</v>
      </c>
      <c r="AE94" s="2">
        <f t="shared" si="40"/>
        <v>51</v>
      </c>
      <c r="AF94" s="2">
        <f t="shared" si="40"/>
        <v>-4</v>
      </c>
      <c r="AG94" s="2">
        <f t="shared" si="40"/>
        <v>2</v>
      </c>
      <c r="AH94" s="2">
        <f t="shared" si="38"/>
        <v>5454.5499999999956</v>
      </c>
      <c r="AI94" s="2">
        <f t="shared" si="38"/>
        <v>773.71</v>
      </c>
      <c r="AJ94" s="29">
        <f t="shared" si="38"/>
        <v>7835.3100000000013</v>
      </c>
      <c r="AK94" s="31">
        <f t="shared" si="38"/>
        <v>49</v>
      </c>
      <c r="AL94" s="31">
        <f t="shared" si="22"/>
        <v>14063.569999999992</v>
      </c>
      <c r="AM94" s="38">
        <f t="shared" si="41"/>
        <v>6.02125147579693E-2</v>
      </c>
      <c r="AN94" s="38">
        <f t="shared" si="41"/>
        <v>-0.13333333333333333</v>
      </c>
      <c r="AO94" s="38">
        <f t="shared" si="41"/>
        <v>0.22222222222222221</v>
      </c>
      <c r="AP94" s="38">
        <f t="shared" si="39"/>
        <v>9.0995688400387284E-2</v>
      </c>
      <c r="AQ94" s="38">
        <f t="shared" si="39"/>
        <v>0.15550490707410555</v>
      </c>
      <c r="AR94" s="39">
        <f t="shared" si="39"/>
        <v>5.6576720340818838</v>
      </c>
      <c r="AS94" s="40">
        <f t="shared" si="39"/>
        <v>5.5304740406320545E-2</v>
      </c>
      <c r="AT94" s="40">
        <f t="shared" si="23"/>
        <v>0.2121095896857049</v>
      </c>
      <c r="AU94" s="119">
        <f t="shared" si="30"/>
        <v>72.825723830734972</v>
      </c>
      <c r="AV94" s="120">
        <f t="shared" si="26"/>
        <v>70.77089728453366</v>
      </c>
      <c r="AW94" s="121">
        <f t="shared" si="27"/>
        <v>2.054826546201312</v>
      </c>
      <c r="AX94" s="119">
        <f t="shared" si="28"/>
        <v>404.57810810810815</v>
      </c>
      <c r="AY94" s="120">
        <f t="shared" si="29"/>
        <v>163.08641025641029</v>
      </c>
      <c r="AZ94" s="121">
        <f t="shared" si="35"/>
        <v>241.49169785169786</v>
      </c>
    </row>
    <row r="95" spans="1:52" x14ac:dyDescent="0.2">
      <c r="A95" t="s">
        <v>46</v>
      </c>
      <c r="B95" t="s">
        <v>46</v>
      </c>
      <c r="C95" t="s">
        <v>63</v>
      </c>
      <c r="D95" t="s">
        <v>63</v>
      </c>
      <c r="E95" t="s">
        <v>61</v>
      </c>
      <c r="F95" s="4">
        <f t="shared" si="36"/>
        <v>46100</v>
      </c>
      <c r="G95" t="s">
        <v>39</v>
      </c>
      <c r="H95" s="28">
        <v>1162</v>
      </c>
      <c r="I95" s="2">
        <v>32</v>
      </c>
      <c r="J95" s="2">
        <v>13</v>
      </c>
      <c r="K95" s="2">
        <v>79000.490000000005</v>
      </c>
      <c r="L95" s="2">
        <v>7240.84</v>
      </c>
      <c r="M95" s="29">
        <v>1998.8500000000001</v>
      </c>
      <c r="N95" s="31">
        <f t="shared" si="31"/>
        <v>1207</v>
      </c>
      <c r="O95" s="30">
        <f t="shared" si="32"/>
        <v>88240.180000000008</v>
      </c>
      <c r="P95" t="s">
        <v>49</v>
      </c>
      <c r="Q95" t="s">
        <v>49</v>
      </c>
      <c r="R95" t="s">
        <v>63</v>
      </c>
      <c r="S95" t="s">
        <v>63</v>
      </c>
      <c r="T95" t="s">
        <v>61</v>
      </c>
      <c r="U95" s="4">
        <f t="shared" si="37"/>
        <v>45736</v>
      </c>
      <c r="V95" t="s">
        <v>39</v>
      </c>
      <c r="W95" s="28">
        <v>1015</v>
      </c>
      <c r="X95" s="2">
        <v>38</v>
      </c>
      <c r="Y95" s="2">
        <v>7</v>
      </c>
      <c r="Z95" s="2">
        <v>69532.639999999999</v>
      </c>
      <c r="AA95" s="2">
        <v>8973.09</v>
      </c>
      <c r="AB95" s="29">
        <v>3046.42</v>
      </c>
      <c r="AC95" s="31">
        <f t="shared" si="33"/>
        <v>1060</v>
      </c>
      <c r="AD95" s="30">
        <f t="shared" si="34"/>
        <v>81552.149999999994</v>
      </c>
      <c r="AE95" s="2">
        <f t="shared" si="40"/>
        <v>147</v>
      </c>
      <c r="AF95" s="2">
        <f t="shared" si="40"/>
        <v>-6</v>
      </c>
      <c r="AG95" s="2">
        <f t="shared" si="40"/>
        <v>6</v>
      </c>
      <c r="AH95" s="2">
        <f t="shared" si="38"/>
        <v>9467.8500000000058</v>
      </c>
      <c r="AI95" s="2">
        <f t="shared" si="38"/>
        <v>-1732.25</v>
      </c>
      <c r="AJ95" s="29">
        <f t="shared" si="38"/>
        <v>-1047.57</v>
      </c>
      <c r="AK95" s="31">
        <f t="shared" si="38"/>
        <v>147</v>
      </c>
      <c r="AL95" s="31">
        <f t="shared" si="22"/>
        <v>6688.0300000000134</v>
      </c>
      <c r="AM95" s="38">
        <f t="shared" si="41"/>
        <v>0.14482758620689656</v>
      </c>
      <c r="AN95" s="38">
        <f t="shared" si="41"/>
        <v>-0.15789473684210525</v>
      </c>
      <c r="AO95" s="38">
        <f t="shared" si="41"/>
        <v>0.8571428571428571</v>
      </c>
      <c r="AP95" s="38">
        <f t="shared" si="39"/>
        <v>0.13616410940243323</v>
      </c>
      <c r="AQ95" s="38">
        <f t="shared" si="39"/>
        <v>-0.19304944004796565</v>
      </c>
      <c r="AR95" s="39">
        <f t="shared" si="39"/>
        <v>-0.34386919728730769</v>
      </c>
      <c r="AS95" s="40">
        <f t="shared" si="39"/>
        <v>0.13867924528301886</v>
      </c>
      <c r="AT95" s="40">
        <f t="shared" si="23"/>
        <v>8.2009241939053887E-2</v>
      </c>
      <c r="AU95" s="119">
        <f t="shared" si="30"/>
        <v>67.986652323580046</v>
      </c>
      <c r="AV95" s="120">
        <f t="shared" si="26"/>
        <v>68.505064039408865</v>
      </c>
      <c r="AW95" s="121">
        <f t="shared" si="27"/>
        <v>-0.51841171582881884</v>
      </c>
      <c r="AX95" s="119">
        <f t="shared" si="28"/>
        <v>205.32644444444446</v>
      </c>
      <c r="AY95" s="120">
        <f t="shared" si="29"/>
        <v>267.10022222222221</v>
      </c>
      <c r="AZ95" s="121">
        <f t="shared" si="35"/>
        <v>-61.773777777777752</v>
      </c>
    </row>
    <row r="96" spans="1:52" x14ac:dyDescent="0.2">
      <c r="A96" t="s">
        <v>46</v>
      </c>
      <c r="B96" t="s">
        <v>46</v>
      </c>
      <c r="C96" t="s">
        <v>63</v>
      </c>
      <c r="D96" t="s">
        <v>63</v>
      </c>
      <c r="E96" t="s">
        <v>61</v>
      </c>
      <c r="F96" s="4">
        <f t="shared" si="36"/>
        <v>46101</v>
      </c>
      <c r="G96" t="s">
        <v>40</v>
      </c>
      <c r="H96" s="28">
        <v>1527</v>
      </c>
      <c r="I96" s="2">
        <v>33</v>
      </c>
      <c r="J96" s="2">
        <v>8</v>
      </c>
      <c r="K96" s="2">
        <v>107334.43</v>
      </c>
      <c r="L96" s="2">
        <v>10549.47</v>
      </c>
      <c r="M96" s="29">
        <v>8.6799999999999926</v>
      </c>
      <c r="N96" s="31">
        <f t="shared" si="31"/>
        <v>1568</v>
      </c>
      <c r="O96" s="30">
        <f t="shared" si="32"/>
        <v>117892.57999999999</v>
      </c>
      <c r="P96" t="s">
        <v>49</v>
      </c>
      <c r="Q96" t="s">
        <v>49</v>
      </c>
      <c r="R96" t="s">
        <v>63</v>
      </c>
      <c r="S96" t="s">
        <v>63</v>
      </c>
      <c r="T96" t="s">
        <v>61</v>
      </c>
      <c r="U96" s="4">
        <f t="shared" si="37"/>
        <v>45737</v>
      </c>
      <c r="V96" t="s">
        <v>40</v>
      </c>
      <c r="W96" s="28">
        <v>1392</v>
      </c>
      <c r="X96" s="2">
        <v>36</v>
      </c>
      <c r="Y96" s="2">
        <v>12</v>
      </c>
      <c r="Z96" s="2">
        <v>98081.540000000008</v>
      </c>
      <c r="AA96" s="2">
        <v>7387.52</v>
      </c>
      <c r="AB96" s="29">
        <v>11615.509999999998</v>
      </c>
      <c r="AC96" s="31">
        <f t="shared" si="33"/>
        <v>1440</v>
      </c>
      <c r="AD96" s="30">
        <f t="shared" si="34"/>
        <v>117084.57</v>
      </c>
      <c r="AE96" s="2">
        <f t="shared" si="40"/>
        <v>135</v>
      </c>
      <c r="AF96" s="2">
        <f t="shared" si="40"/>
        <v>-3</v>
      </c>
      <c r="AG96" s="2">
        <f t="shared" si="40"/>
        <v>-4</v>
      </c>
      <c r="AH96" s="2">
        <f t="shared" si="38"/>
        <v>9252.8899999999849</v>
      </c>
      <c r="AI96" s="2">
        <f t="shared" si="38"/>
        <v>3161.9499999999989</v>
      </c>
      <c r="AJ96" s="29">
        <f t="shared" si="38"/>
        <v>-11606.829999999998</v>
      </c>
      <c r="AK96" s="31">
        <f t="shared" si="38"/>
        <v>128</v>
      </c>
      <c r="AL96" s="31">
        <f t="shared" si="22"/>
        <v>808.00999999998021</v>
      </c>
      <c r="AM96" s="38">
        <f t="shared" si="41"/>
        <v>9.6982758620689655E-2</v>
      </c>
      <c r="AN96" s="38">
        <f t="shared" si="41"/>
        <v>-8.3333333333333329E-2</v>
      </c>
      <c r="AO96" s="38">
        <f t="shared" si="41"/>
        <v>-0.33333333333333331</v>
      </c>
      <c r="AP96" s="38">
        <f t="shared" si="39"/>
        <v>9.4338751206394025E-2</v>
      </c>
      <c r="AQ96" s="38">
        <f t="shared" si="39"/>
        <v>0.42801237763146477</v>
      </c>
      <c r="AR96" s="39">
        <f t="shared" si="39"/>
        <v>-0.9992527232984173</v>
      </c>
      <c r="AS96" s="40">
        <f t="shared" si="39"/>
        <v>8.8888888888888892E-2</v>
      </c>
      <c r="AT96" s="40">
        <f t="shared" si="23"/>
        <v>6.9010801337868874E-3</v>
      </c>
      <c r="AU96" s="119">
        <f t="shared" si="30"/>
        <v>70.291047806155859</v>
      </c>
      <c r="AV96" s="120">
        <f t="shared" si="26"/>
        <v>70.460876436781618</v>
      </c>
      <c r="AW96" s="121">
        <f t="shared" si="27"/>
        <v>-0.16982863062575859</v>
      </c>
      <c r="AX96" s="119">
        <f t="shared" si="28"/>
        <v>257.51585365853657</v>
      </c>
      <c r="AY96" s="120">
        <f t="shared" si="29"/>
        <v>395.89645833333333</v>
      </c>
      <c r="AZ96" s="121">
        <f t="shared" si="35"/>
        <v>-138.38060467479676</v>
      </c>
    </row>
    <row r="97" spans="1:52" ht="13.5" thickBot="1" x14ac:dyDescent="0.25">
      <c r="A97" t="s">
        <v>46</v>
      </c>
      <c r="B97" t="s">
        <v>46</v>
      </c>
      <c r="C97" t="s">
        <v>63</v>
      </c>
      <c r="D97" t="s">
        <v>63</v>
      </c>
      <c r="E97" t="s">
        <v>61</v>
      </c>
      <c r="F97" s="59">
        <f t="shared" si="36"/>
        <v>46102</v>
      </c>
      <c r="G97" s="42" t="s">
        <v>41</v>
      </c>
      <c r="H97" s="43">
        <v>1402</v>
      </c>
      <c r="I97" s="44">
        <v>13</v>
      </c>
      <c r="J97" s="44">
        <v>1</v>
      </c>
      <c r="K97" s="44">
        <v>95250.42</v>
      </c>
      <c r="L97" s="44">
        <v>2002.82</v>
      </c>
      <c r="M97" s="45">
        <v>24.96</v>
      </c>
      <c r="N97" s="47">
        <f t="shared" si="31"/>
        <v>1416</v>
      </c>
      <c r="O97" s="46">
        <f t="shared" si="32"/>
        <v>97278.200000000012</v>
      </c>
      <c r="P97" t="s">
        <v>49</v>
      </c>
      <c r="Q97" t="s">
        <v>49</v>
      </c>
      <c r="R97" t="s">
        <v>63</v>
      </c>
      <c r="S97" t="s">
        <v>63</v>
      </c>
      <c r="T97" t="s">
        <v>61</v>
      </c>
      <c r="U97" s="59">
        <f t="shared" si="37"/>
        <v>45738</v>
      </c>
      <c r="V97" s="42" t="s">
        <v>41</v>
      </c>
      <c r="W97" s="43">
        <v>1419</v>
      </c>
      <c r="X97" s="44">
        <v>20</v>
      </c>
      <c r="Y97" s="44">
        <v>8</v>
      </c>
      <c r="Z97" s="44">
        <v>97445.17</v>
      </c>
      <c r="AA97" s="44">
        <v>4573.1900000000005</v>
      </c>
      <c r="AB97" s="45">
        <v>2837.33</v>
      </c>
      <c r="AC97" s="47">
        <f t="shared" si="33"/>
        <v>1447</v>
      </c>
      <c r="AD97" s="46">
        <f t="shared" si="34"/>
        <v>104855.69</v>
      </c>
      <c r="AE97" s="44">
        <f t="shared" si="40"/>
        <v>-17</v>
      </c>
      <c r="AF97" s="44">
        <f t="shared" si="40"/>
        <v>-7</v>
      </c>
      <c r="AG97" s="44">
        <f t="shared" si="40"/>
        <v>-7</v>
      </c>
      <c r="AH97" s="44">
        <f t="shared" si="38"/>
        <v>-2194.75</v>
      </c>
      <c r="AI97" s="44">
        <f t="shared" si="38"/>
        <v>-2570.3700000000008</v>
      </c>
      <c r="AJ97" s="45">
        <f t="shared" si="38"/>
        <v>-2812.37</v>
      </c>
      <c r="AK97" s="47">
        <f t="shared" si="38"/>
        <v>-31</v>
      </c>
      <c r="AL97" s="47">
        <f t="shared" si="22"/>
        <v>-7577.4899999999907</v>
      </c>
      <c r="AM97" s="56">
        <f t="shared" si="41"/>
        <v>-1.1980267794221282E-2</v>
      </c>
      <c r="AN97" s="56">
        <f t="shared" si="41"/>
        <v>-0.35</v>
      </c>
      <c r="AO97" s="56">
        <f t="shared" si="41"/>
        <v>-0.875</v>
      </c>
      <c r="AP97" s="56">
        <f t="shared" si="39"/>
        <v>-2.252292237778435E-2</v>
      </c>
      <c r="AQ97" s="56">
        <f t="shared" si="39"/>
        <v>-0.56205187188811323</v>
      </c>
      <c r="AR97" s="57">
        <f t="shared" si="39"/>
        <v>-0.9912029971839722</v>
      </c>
      <c r="AS97" s="58">
        <f t="shared" si="39"/>
        <v>-2.1423635107118175E-2</v>
      </c>
      <c r="AT97" s="58">
        <f t="shared" si="23"/>
        <v>-7.2265892294447645E-2</v>
      </c>
      <c r="AU97" s="122">
        <f t="shared" si="30"/>
        <v>67.938958630527821</v>
      </c>
      <c r="AV97" s="123">
        <f t="shared" si="26"/>
        <v>68.671719520789281</v>
      </c>
      <c r="AW97" s="124">
        <f t="shared" si="27"/>
        <v>-0.73276089026145996</v>
      </c>
      <c r="AX97" s="122">
        <f t="shared" si="28"/>
        <v>144.84142857142857</v>
      </c>
      <c r="AY97" s="123">
        <f t="shared" si="29"/>
        <v>264.66142857142859</v>
      </c>
      <c r="AZ97" s="124">
        <f t="shared" si="35"/>
        <v>-119.82000000000002</v>
      </c>
    </row>
    <row r="98" spans="1:52" x14ac:dyDescent="0.2">
      <c r="A98" t="s">
        <v>46</v>
      </c>
      <c r="B98" t="s">
        <v>46</v>
      </c>
      <c r="C98" t="s">
        <v>63</v>
      </c>
      <c r="D98" t="s">
        <v>63</v>
      </c>
      <c r="E98" t="s">
        <v>62</v>
      </c>
      <c r="F98" s="4">
        <f t="shared" si="36"/>
        <v>46103</v>
      </c>
      <c r="G98" t="s">
        <v>35</v>
      </c>
      <c r="H98" s="28">
        <v>711</v>
      </c>
      <c r="I98" s="2">
        <v>14</v>
      </c>
      <c r="J98" s="2">
        <v>9</v>
      </c>
      <c r="K98" s="2">
        <v>48603.14</v>
      </c>
      <c r="L98" s="2">
        <v>3373.25</v>
      </c>
      <c r="M98" s="29">
        <v>1404.1000000000001</v>
      </c>
      <c r="N98" s="31">
        <f t="shared" si="31"/>
        <v>734</v>
      </c>
      <c r="O98" s="30">
        <f t="shared" si="32"/>
        <v>53380.49</v>
      </c>
      <c r="P98" t="s">
        <v>49</v>
      </c>
      <c r="Q98" t="s">
        <v>49</v>
      </c>
      <c r="R98" t="s">
        <v>63</v>
      </c>
      <c r="S98" t="s">
        <v>63</v>
      </c>
      <c r="T98" t="s">
        <v>62</v>
      </c>
      <c r="U98" s="4">
        <f t="shared" si="37"/>
        <v>45739</v>
      </c>
      <c r="V98" t="s">
        <v>35</v>
      </c>
      <c r="W98" s="28">
        <v>759</v>
      </c>
      <c r="X98" s="2">
        <v>11</v>
      </c>
      <c r="Y98" s="2">
        <v>4</v>
      </c>
      <c r="Z98" s="2">
        <v>52093.87</v>
      </c>
      <c r="AA98" s="2">
        <v>3081.28</v>
      </c>
      <c r="AB98" s="29">
        <v>742.3</v>
      </c>
      <c r="AC98" s="31">
        <f t="shared" si="33"/>
        <v>774</v>
      </c>
      <c r="AD98" s="30">
        <f t="shared" si="34"/>
        <v>55917.450000000004</v>
      </c>
      <c r="AE98" s="2">
        <f t="shared" si="40"/>
        <v>-48</v>
      </c>
      <c r="AF98" s="2">
        <f t="shared" si="40"/>
        <v>3</v>
      </c>
      <c r="AG98" s="2">
        <f t="shared" si="40"/>
        <v>5</v>
      </c>
      <c r="AH98" s="2">
        <f t="shared" si="38"/>
        <v>-3490.7300000000032</v>
      </c>
      <c r="AI98" s="2">
        <f t="shared" si="38"/>
        <v>291.9699999999998</v>
      </c>
      <c r="AJ98" s="29">
        <f t="shared" si="38"/>
        <v>661.80000000000018</v>
      </c>
      <c r="AK98" s="31">
        <f t="shared" si="38"/>
        <v>-40</v>
      </c>
      <c r="AL98" s="31">
        <f t="shared" si="22"/>
        <v>-2536.9600000000064</v>
      </c>
      <c r="AM98" s="38">
        <f t="shared" si="41"/>
        <v>-6.3241106719367585E-2</v>
      </c>
      <c r="AN98" s="38">
        <f t="shared" si="41"/>
        <v>0.27272727272727271</v>
      </c>
      <c r="AO98" s="38">
        <f t="shared" si="41"/>
        <v>1.25</v>
      </c>
      <c r="AP98" s="38">
        <f t="shared" si="39"/>
        <v>-6.7008459920524302E-2</v>
      </c>
      <c r="AQ98" s="38">
        <f t="shared" si="39"/>
        <v>9.4756075397237446E-2</v>
      </c>
      <c r="AR98" s="39">
        <f t="shared" si="39"/>
        <v>0.89155328034487435</v>
      </c>
      <c r="AS98" s="40">
        <f t="shared" si="39"/>
        <v>-5.1679586563307491E-2</v>
      </c>
      <c r="AT98" s="40">
        <f t="shared" si="23"/>
        <v>-4.5369736996232951E-2</v>
      </c>
      <c r="AU98" s="119">
        <f t="shared" si="30"/>
        <v>68.358846694796057</v>
      </c>
      <c r="AV98" s="120">
        <f t="shared" si="26"/>
        <v>68.634874835309617</v>
      </c>
      <c r="AW98" s="121">
        <f t="shared" si="27"/>
        <v>-0.27602814051356006</v>
      </c>
      <c r="AX98" s="119">
        <f t="shared" si="28"/>
        <v>207.71086956521739</v>
      </c>
      <c r="AY98" s="120">
        <f t="shared" si="29"/>
        <v>254.90533333333332</v>
      </c>
      <c r="AZ98" s="121">
        <f t="shared" si="35"/>
        <v>-47.194463768115924</v>
      </c>
    </row>
    <row r="99" spans="1:52" x14ac:dyDescent="0.2">
      <c r="A99" t="s">
        <v>46</v>
      </c>
      <c r="B99" t="s">
        <v>46</v>
      </c>
      <c r="C99" t="s">
        <v>63</v>
      </c>
      <c r="D99" t="s">
        <v>63</v>
      </c>
      <c r="E99" t="s">
        <v>62</v>
      </c>
      <c r="F99" s="4">
        <f t="shared" si="36"/>
        <v>46104</v>
      </c>
      <c r="G99" t="s">
        <v>36</v>
      </c>
      <c r="H99" s="28">
        <v>740</v>
      </c>
      <c r="I99" s="2">
        <v>20</v>
      </c>
      <c r="J99" s="2">
        <v>3</v>
      </c>
      <c r="K99" s="2">
        <v>48617.990000000005</v>
      </c>
      <c r="L99" s="2">
        <v>7749.2200000000012</v>
      </c>
      <c r="M99" s="29">
        <v>1265.93</v>
      </c>
      <c r="N99" s="31">
        <f t="shared" si="31"/>
        <v>763</v>
      </c>
      <c r="O99" s="30">
        <f t="shared" si="32"/>
        <v>57633.140000000007</v>
      </c>
      <c r="P99" t="s">
        <v>49</v>
      </c>
      <c r="Q99" t="s">
        <v>49</v>
      </c>
      <c r="R99" t="s">
        <v>63</v>
      </c>
      <c r="S99" t="s">
        <v>63</v>
      </c>
      <c r="T99" t="s">
        <v>62</v>
      </c>
      <c r="U99" s="4">
        <f t="shared" si="37"/>
        <v>45740</v>
      </c>
      <c r="V99" t="s">
        <v>36</v>
      </c>
      <c r="W99" s="28">
        <v>708</v>
      </c>
      <c r="X99" s="2">
        <v>17</v>
      </c>
      <c r="Y99" s="2">
        <v>9</v>
      </c>
      <c r="Z99" s="2">
        <v>51607.5</v>
      </c>
      <c r="AA99" s="2">
        <v>5015.7299999999996</v>
      </c>
      <c r="AB99" s="29">
        <v>2486.48</v>
      </c>
      <c r="AC99" s="31">
        <f t="shared" si="33"/>
        <v>734</v>
      </c>
      <c r="AD99" s="30">
        <f t="shared" si="34"/>
        <v>59109.71</v>
      </c>
      <c r="AE99" s="2">
        <f t="shared" si="40"/>
        <v>32</v>
      </c>
      <c r="AF99" s="2">
        <f t="shared" si="40"/>
        <v>3</v>
      </c>
      <c r="AG99" s="2">
        <f t="shared" si="40"/>
        <v>-6</v>
      </c>
      <c r="AH99" s="2">
        <f t="shared" si="38"/>
        <v>-2989.5099999999948</v>
      </c>
      <c r="AI99" s="2">
        <f t="shared" si="38"/>
        <v>2733.4900000000016</v>
      </c>
      <c r="AJ99" s="29">
        <f t="shared" si="38"/>
        <v>-1220.55</v>
      </c>
      <c r="AK99" s="31">
        <f t="shared" si="38"/>
        <v>29</v>
      </c>
      <c r="AL99" s="31">
        <f t="shared" si="22"/>
        <v>-1476.5699999999924</v>
      </c>
      <c r="AM99" s="38">
        <f t="shared" si="41"/>
        <v>4.519774011299435E-2</v>
      </c>
      <c r="AN99" s="38">
        <f t="shared" si="41"/>
        <v>0.17647058823529413</v>
      </c>
      <c r="AO99" s="38">
        <f t="shared" si="41"/>
        <v>-0.66666666666666663</v>
      </c>
      <c r="AP99" s="38">
        <f t="shared" si="39"/>
        <v>-5.7927820568715684E-2</v>
      </c>
      <c r="AQ99" s="38">
        <f t="shared" si="39"/>
        <v>0.54498348196573621</v>
      </c>
      <c r="AR99" s="39">
        <f t="shared" si="39"/>
        <v>-0.49087465010778286</v>
      </c>
      <c r="AS99" s="40">
        <f t="shared" si="39"/>
        <v>3.9509536784741145E-2</v>
      </c>
      <c r="AT99" s="40">
        <f t="shared" si="23"/>
        <v>-2.4980159774087751E-2</v>
      </c>
      <c r="AU99" s="119">
        <f t="shared" si="30"/>
        <v>65.699986486486495</v>
      </c>
      <c r="AV99" s="120">
        <f t="shared" si="26"/>
        <v>72.891949152542367</v>
      </c>
      <c r="AW99" s="121">
        <f t="shared" si="27"/>
        <v>-7.191962666055872</v>
      </c>
      <c r="AX99" s="119">
        <f t="shared" si="28"/>
        <v>391.96304347826094</v>
      </c>
      <c r="AY99" s="120">
        <f t="shared" si="29"/>
        <v>288.54653846153843</v>
      </c>
      <c r="AZ99" s="121">
        <f t="shared" si="35"/>
        <v>103.41650501672251</v>
      </c>
    </row>
    <row r="100" spans="1:52" x14ac:dyDescent="0.2">
      <c r="A100" t="s">
        <v>46</v>
      </c>
      <c r="B100" t="s">
        <v>46</v>
      </c>
      <c r="C100" t="s">
        <v>63</v>
      </c>
      <c r="D100" t="s">
        <v>63</v>
      </c>
      <c r="E100" t="s">
        <v>62</v>
      </c>
      <c r="F100" s="4">
        <f t="shared" si="36"/>
        <v>46105</v>
      </c>
      <c r="G100" t="s">
        <v>37</v>
      </c>
      <c r="H100" s="28">
        <v>765</v>
      </c>
      <c r="I100" s="2">
        <v>54</v>
      </c>
      <c r="J100" s="2">
        <v>9</v>
      </c>
      <c r="K100" s="2">
        <v>50935.06</v>
      </c>
      <c r="L100" s="2">
        <v>9574.51</v>
      </c>
      <c r="M100" s="29">
        <v>1717.6</v>
      </c>
      <c r="N100" s="31">
        <f t="shared" si="31"/>
        <v>828</v>
      </c>
      <c r="O100" s="30">
        <f t="shared" si="32"/>
        <v>62227.17</v>
      </c>
      <c r="P100" t="s">
        <v>49</v>
      </c>
      <c r="Q100" t="s">
        <v>49</v>
      </c>
      <c r="R100" t="s">
        <v>63</v>
      </c>
      <c r="S100" t="s">
        <v>63</v>
      </c>
      <c r="T100" t="s">
        <v>62</v>
      </c>
      <c r="U100" s="4">
        <f t="shared" si="37"/>
        <v>45741</v>
      </c>
      <c r="V100" t="s">
        <v>37</v>
      </c>
      <c r="W100" s="28">
        <v>838</v>
      </c>
      <c r="X100" s="2">
        <v>33</v>
      </c>
      <c r="Y100" s="2">
        <v>9</v>
      </c>
      <c r="Z100" s="2">
        <v>59328.800000000003</v>
      </c>
      <c r="AA100" s="2">
        <v>13847.08</v>
      </c>
      <c r="AB100" s="29">
        <v>1710.2200000000003</v>
      </c>
      <c r="AC100" s="31">
        <f t="shared" si="33"/>
        <v>880</v>
      </c>
      <c r="AD100" s="30">
        <f t="shared" si="34"/>
        <v>74886.100000000006</v>
      </c>
      <c r="AE100" s="2">
        <f t="shared" si="40"/>
        <v>-73</v>
      </c>
      <c r="AF100" s="2">
        <f t="shared" si="40"/>
        <v>21</v>
      </c>
      <c r="AG100" s="2">
        <f t="shared" si="40"/>
        <v>0</v>
      </c>
      <c r="AH100" s="2">
        <f t="shared" si="38"/>
        <v>-8393.7400000000052</v>
      </c>
      <c r="AI100" s="2">
        <f t="shared" si="38"/>
        <v>-4272.57</v>
      </c>
      <c r="AJ100" s="29">
        <f t="shared" si="38"/>
        <v>7.3799999999996544</v>
      </c>
      <c r="AK100" s="31">
        <f t="shared" si="38"/>
        <v>-52</v>
      </c>
      <c r="AL100" s="31">
        <f t="shared" si="22"/>
        <v>-12658.930000000008</v>
      </c>
      <c r="AM100" s="38">
        <f t="shared" si="41"/>
        <v>-8.7112171837708835E-2</v>
      </c>
      <c r="AN100" s="38">
        <f t="shared" si="41"/>
        <v>0.63636363636363635</v>
      </c>
      <c r="AO100" s="38">
        <f t="shared" si="41"/>
        <v>0</v>
      </c>
      <c r="AP100" s="38">
        <f t="shared" si="39"/>
        <v>-0.14147833767074347</v>
      </c>
      <c r="AQ100" s="38">
        <f t="shared" si="39"/>
        <v>-0.30855386117506362</v>
      </c>
      <c r="AR100" s="39">
        <f t="shared" si="39"/>
        <v>4.3152342973416594E-3</v>
      </c>
      <c r="AS100" s="40">
        <f t="shared" si="39"/>
        <v>-5.909090909090909E-2</v>
      </c>
      <c r="AT100" s="40">
        <f t="shared" si="23"/>
        <v>-0.16904245247115293</v>
      </c>
      <c r="AU100" s="119">
        <f t="shared" si="30"/>
        <v>66.581777777777774</v>
      </c>
      <c r="AV100" s="120">
        <f t="shared" si="26"/>
        <v>70.798090692124106</v>
      </c>
      <c r="AW100" s="121">
        <f t="shared" si="27"/>
        <v>-4.2163129143463323</v>
      </c>
      <c r="AX100" s="119">
        <f t="shared" si="28"/>
        <v>179.23984126984129</v>
      </c>
      <c r="AY100" s="120">
        <f t="shared" si="29"/>
        <v>370.41190476190474</v>
      </c>
      <c r="AZ100" s="121">
        <f t="shared" si="35"/>
        <v>-191.17206349206344</v>
      </c>
    </row>
    <row r="101" spans="1:52" x14ac:dyDescent="0.2">
      <c r="A101" t="s">
        <v>46</v>
      </c>
      <c r="B101" t="s">
        <v>46</v>
      </c>
      <c r="C101" t="s">
        <v>63</v>
      </c>
      <c r="D101" t="s">
        <v>63</v>
      </c>
      <c r="E101" t="s">
        <v>62</v>
      </c>
      <c r="F101" s="4">
        <f t="shared" si="36"/>
        <v>46106</v>
      </c>
      <c r="G101" t="s">
        <v>38</v>
      </c>
      <c r="H101" s="28">
        <v>909</v>
      </c>
      <c r="I101" s="2">
        <v>30</v>
      </c>
      <c r="J101" s="2">
        <v>7</v>
      </c>
      <c r="K101" s="2">
        <v>66408.92</v>
      </c>
      <c r="L101" s="2">
        <v>7233.57</v>
      </c>
      <c r="M101" s="29">
        <v>1530.3400000000001</v>
      </c>
      <c r="N101" s="31">
        <f t="shared" si="31"/>
        <v>946</v>
      </c>
      <c r="O101" s="30">
        <f t="shared" si="32"/>
        <v>75172.829999999987</v>
      </c>
      <c r="P101" t="s">
        <v>49</v>
      </c>
      <c r="Q101" t="s">
        <v>49</v>
      </c>
      <c r="R101" t="s">
        <v>63</v>
      </c>
      <c r="S101" t="s">
        <v>63</v>
      </c>
      <c r="T101" t="s">
        <v>62</v>
      </c>
      <c r="U101" s="4">
        <f t="shared" si="37"/>
        <v>45742</v>
      </c>
      <c r="V101" t="s">
        <v>38</v>
      </c>
      <c r="W101" s="28">
        <v>915</v>
      </c>
      <c r="X101" s="2">
        <v>45</v>
      </c>
      <c r="Y101" s="2">
        <v>10</v>
      </c>
      <c r="Z101" s="2">
        <v>58268.34</v>
      </c>
      <c r="AA101" s="2">
        <v>11375.08</v>
      </c>
      <c r="AB101" s="29">
        <v>3317.0699999999997</v>
      </c>
      <c r="AC101" s="31">
        <f t="shared" si="33"/>
        <v>970</v>
      </c>
      <c r="AD101" s="30">
        <f t="shared" si="34"/>
        <v>72960.489999999991</v>
      </c>
      <c r="AE101" s="2">
        <f t="shared" si="40"/>
        <v>-6</v>
      </c>
      <c r="AF101" s="2">
        <f t="shared" si="40"/>
        <v>-15</v>
      </c>
      <c r="AG101" s="2">
        <f t="shared" si="40"/>
        <v>-3</v>
      </c>
      <c r="AH101" s="2">
        <f t="shared" si="38"/>
        <v>8140.5800000000017</v>
      </c>
      <c r="AI101" s="2">
        <f t="shared" si="38"/>
        <v>-4141.51</v>
      </c>
      <c r="AJ101" s="29">
        <f t="shared" si="38"/>
        <v>-1786.7299999999996</v>
      </c>
      <c r="AK101" s="31">
        <f t="shared" si="38"/>
        <v>-24</v>
      </c>
      <c r="AL101" s="31">
        <f t="shared" si="22"/>
        <v>2212.3399999999965</v>
      </c>
      <c r="AM101" s="38">
        <f t="shared" si="41"/>
        <v>-6.5573770491803279E-3</v>
      </c>
      <c r="AN101" s="38">
        <f t="shared" si="41"/>
        <v>-0.33333333333333331</v>
      </c>
      <c r="AO101" s="38">
        <f t="shared" si="41"/>
        <v>-0.3</v>
      </c>
      <c r="AP101" s="38">
        <f t="shared" si="39"/>
        <v>0.13970845917354094</v>
      </c>
      <c r="AQ101" s="38">
        <f t="shared" si="39"/>
        <v>-0.36408623060233425</v>
      </c>
      <c r="AR101" s="39">
        <f t="shared" si="39"/>
        <v>-0.53864705900086518</v>
      </c>
      <c r="AS101" s="40">
        <f t="shared" si="39"/>
        <v>-2.4742268041237112E-2</v>
      </c>
      <c r="AT101" s="40">
        <f t="shared" si="23"/>
        <v>3.0322438898093978E-2</v>
      </c>
      <c r="AU101" s="119">
        <f t="shared" si="30"/>
        <v>73.05711771177117</v>
      </c>
      <c r="AV101" s="120">
        <f t="shared" si="26"/>
        <v>63.681245901639343</v>
      </c>
      <c r="AW101" s="121">
        <f t="shared" si="27"/>
        <v>9.3758718101318266</v>
      </c>
      <c r="AX101" s="119">
        <f t="shared" si="28"/>
        <v>236.86243243243243</v>
      </c>
      <c r="AY101" s="120">
        <f t="shared" si="29"/>
        <v>267.13</v>
      </c>
      <c r="AZ101" s="121">
        <f t="shared" si="35"/>
        <v>-30.267567567567568</v>
      </c>
    </row>
    <row r="102" spans="1:52" x14ac:dyDescent="0.2">
      <c r="A102" t="s">
        <v>46</v>
      </c>
      <c r="B102" t="s">
        <v>46</v>
      </c>
      <c r="C102" t="s">
        <v>63</v>
      </c>
      <c r="D102" t="s">
        <v>63</v>
      </c>
      <c r="E102" t="s">
        <v>62</v>
      </c>
      <c r="F102" s="4">
        <f t="shared" si="36"/>
        <v>46107</v>
      </c>
      <c r="G102" t="s">
        <v>39</v>
      </c>
      <c r="H102" s="28">
        <v>1042</v>
      </c>
      <c r="I102" s="2">
        <v>27</v>
      </c>
      <c r="J102" s="2">
        <v>6</v>
      </c>
      <c r="K102" s="2">
        <v>65227.24</v>
      </c>
      <c r="L102" s="2">
        <v>7883.95</v>
      </c>
      <c r="M102" s="29">
        <v>786.17000000000007</v>
      </c>
      <c r="N102" s="31">
        <f t="shared" si="31"/>
        <v>1075</v>
      </c>
      <c r="O102" s="30">
        <f t="shared" si="32"/>
        <v>73897.36</v>
      </c>
      <c r="P102" t="s">
        <v>49</v>
      </c>
      <c r="Q102" t="s">
        <v>49</v>
      </c>
      <c r="R102" t="s">
        <v>63</v>
      </c>
      <c r="S102" t="s">
        <v>63</v>
      </c>
      <c r="T102" t="s">
        <v>62</v>
      </c>
      <c r="U102" s="4">
        <f t="shared" si="37"/>
        <v>45743</v>
      </c>
      <c r="V102" t="s">
        <v>39</v>
      </c>
      <c r="W102" s="28">
        <v>1181</v>
      </c>
      <c r="X102" s="2">
        <v>38</v>
      </c>
      <c r="Y102" s="2">
        <v>11</v>
      </c>
      <c r="Z102" s="2">
        <v>84061.28</v>
      </c>
      <c r="AA102" s="2">
        <v>10838.75</v>
      </c>
      <c r="AB102" s="29">
        <v>3617.4900000000002</v>
      </c>
      <c r="AC102" s="31">
        <f t="shared" si="33"/>
        <v>1230</v>
      </c>
      <c r="AD102" s="30">
        <f t="shared" si="34"/>
        <v>98517.52</v>
      </c>
      <c r="AE102" s="2">
        <f t="shared" si="40"/>
        <v>-139</v>
      </c>
      <c r="AF102" s="2">
        <f t="shared" si="40"/>
        <v>-11</v>
      </c>
      <c r="AG102" s="2">
        <f t="shared" si="40"/>
        <v>-5</v>
      </c>
      <c r="AH102" s="2">
        <f t="shared" si="38"/>
        <v>-18834.04</v>
      </c>
      <c r="AI102" s="2">
        <f t="shared" si="38"/>
        <v>-2954.8</v>
      </c>
      <c r="AJ102" s="29">
        <f t="shared" si="38"/>
        <v>-2831.32</v>
      </c>
      <c r="AK102" s="31">
        <f t="shared" si="38"/>
        <v>-155</v>
      </c>
      <c r="AL102" s="31">
        <f t="shared" si="22"/>
        <v>-24620.160000000003</v>
      </c>
      <c r="AM102" s="38">
        <f t="shared" si="41"/>
        <v>-0.11769686706181202</v>
      </c>
      <c r="AN102" s="38">
        <f t="shared" si="41"/>
        <v>-0.28947368421052633</v>
      </c>
      <c r="AO102" s="38">
        <f t="shared" si="41"/>
        <v>-0.45454545454545453</v>
      </c>
      <c r="AP102" s="38">
        <f t="shared" si="39"/>
        <v>-0.2240513111387312</v>
      </c>
      <c r="AQ102" s="38">
        <f t="shared" si="39"/>
        <v>-0.27261446199976935</v>
      </c>
      <c r="AR102" s="39">
        <f t="shared" si="39"/>
        <v>-0.78267528037396095</v>
      </c>
      <c r="AS102" s="40">
        <f t="shared" si="39"/>
        <v>-0.12601626016260162</v>
      </c>
      <c r="AT102" s="40">
        <f t="shared" si="23"/>
        <v>-0.2499064125852945</v>
      </c>
      <c r="AU102" s="119">
        <f t="shared" si="30"/>
        <v>62.598119001919386</v>
      </c>
      <c r="AV102" s="120">
        <f t="shared" si="26"/>
        <v>71.178052497883144</v>
      </c>
      <c r="AW102" s="121">
        <f t="shared" si="27"/>
        <v>-8.5799334959637577</v>
      </c>
      <c r="AX102" s="119">
        <f t="shared" si="28"/>
        <v>262.73090909090905</v>
      </c>
      <c r="AY102" s="120">
        <f t="shared" si="29"/>
        <v>295.02530612244897</v>
      </c>
      <c r="AZ102" s="121">
        <f t="shared" si="35"/>
        <v>-32.294397031539916</v>
      </c>
    </row>
    <row r="103" spans="1:52" x14ac:dyDescent="0.2">
      <c r="A103" t="s">
        <v>46</v>
      </c>
      <c r="B103" t="s">
        <v>46</v>
      </c>
      <c r="C103" t="s">
        <v>63</v>
      </c>
      <c r="D103" t="s">
        <v>63</v>
      </c>
      <c r="E103" t="s">
        <v>62</v>
      </c>
      <c r="F103" s="4">
        <f t="shared" si="36"/>
        <v>46108</v>
      </c>
      <c r="G103" t="s">
        <v>40</v>
      </c>
      <c r="H103" s="28">
        <v>1453</v>
      </c>
      <c r="I103" s="2">
        <v>30</v>
      </c>
      <c r="J103" s="2">
        <v>7</v>
      </c>
      <c r="K103" s="2">
        <v>99863.75</v>
      </c>
      <c r="L103" s="2">
        <v>5913.2300000000005</v>
      </c>
      <c r="M103" s="29">
        <v>3922.25</v>
      </c>
      <c r="N103" s="31">
        <f t="shared" si="31"/>
        <v>1490</v>
      </c>
      <c r="O103" s="30">
        <f t="shared" si="32"/>
        <v>109699.23</v>
      </c>
      <c r="P103" t="s">
        <v>49</v>
      </c>
      <c r="Q103" t="s">
        <v>49</v>
      </c>
      <c r="R103" t="s">
        <v>63</v>
      </c>
      <c r="S103" t="s">
        <v>63</v>
      </c>
      <c r="T103" t="s">
        <v>62</v>
      </c>
      <c r="U103" s="4">
        <f t="shared" si="37"/>
        <v>45744</v>
      </c>
      <c r="V103" t="s">
        <v>40</v>
      </c>
      <c r="W103" s="28">
        <v>1630</v>
      </c>
      <c r="X103" s="2">
        <v>26</v>
      </c>
      <c r="Y103" s="2">
        <v>13</v>
      </c>
      <c r="Z103" s="2">
        <v>112934.65000000001</v>
      </c>
      <c r="AA103" s="2">
        <v>5972.96</v>
      </c>
      <c r="AB103" s="29">
        <v>4382.09</v>
      </c>
      <c r="AC103" s="31">
        <f t="shared" si="33"/>
        <v>1669</v>
      </c>
      <c r="AD103" s="30">
        <f t="shared" si="34"/>
        <v>123289.70000000001</v>
      </c>
      <c r="AE103" s="2">
        <f t="shared" si="40"/>
        <v>-177</v>
      </c>
      <c r="AF103" s="2">
        <f t="shared" si="40"/>
        <v>4</v>
      </c>
      <c r="AG103" s="2">
        <f t="shared" si="40"/>
        <v>-6</v>
      </c>
      <c r="AH103" s="2">
        <f t="shared" si="38"/>
        <v>-13070.900000000009</v>
      </c>
      <c r="AI103" s="2">
        <f t="shared" si="38"/>
        <v>-59.729999999999563</v>
      </c>
      <c r="AJ103" s="29">
        <f t="shared" si="38"/>
        <v>-459.84000000000015</v>
      </c>
      <c r="AK103" s="31">
        <f t="shared" si="38"/>
        <v>-179</v>
      </c>
      <c r="AL103" s="31">
        <f t="shared" si="22"/>
        <v>-13590.470000000016</v>
      </c>
      <c r="AM103" s="38">
        <f t="shared" si="41"/>
        <v>-0.10858895705521472</v>
      </c>
      <c r="AN103" s="38">
        <f t="shared" si="41"/>
        <v>0.15384615384615385</v>
      </c>
      <c r="AO103" s="38">
        <f t="shared" si="41"/>
        <v>-0.46153846153846156</v>
      </c>
      <c r="AP103" s="38">
        <f t="shared" si="39"/>
        <v>-0.11573861520799868</v>
      </c>
      <c r="AQ103" s="38">
        <f t="shared" si="39"/>
        <v>-1.000006696847117E-2</v>
      </c>
      <c r="AR103" s="39">
        <f t="shared" si="39"/>
        <v>-0.10493622905964965</v>
      </c>
      <c r="AS103" s="40">
        <f t="shared" si="39"/>
        <v>-0.10724985020970641</v>
      </c>
      <c r="AT103" s="40">
        <f t="shared" si="23"/>
        <v>-0.11023199829345043</v>
      </c>
      <c r="AU103" s="119">
        <f t="shared" si="30"/>
        <v>68.729353062629045</v>
      </c>
      <c r="AV103" s="120">
        <f t="shared" si="26"/>
        <v>69.285061349693251</v>
      </c>
      <c r="AW103" s="121">
        <f t="shared" si="27"/>
        <v>-0.55570828706420627</v>
      </c>
      <c r="AX103" s="119">
        <f t="shared" si="28"/>
        <v>265.82378378378377</v>
      </c>
      <c r="AY103" s="120">
        <f t="shared" si="29"/>
        <v>265.51410256410253</v>
      </c>
      <c r="AZ103" s="121">
        <f t="shared" si="35"/>
        <v>0.30968121968123796</v>
      </c>
    </row>
    <row r="104" spans="1:52" ht="13.5" thickBot="1" x14ac:dyDescent="0.25">
      <c r="A104" t="s">
        <v>46</v>
      </c>
      <c r="B104" t="s">
        <v>46</v>
      </c>
      <c r="C104" t="s">
        <v>63</v>
      </c>
      <c r="D104" t="s">
        <v>63</v>
      </c>
      <c r="E104" t="s">
        <v>62</v>
      </c>
      <c r="F104" s="59">
        <f t="shared" si="36"/>
        <v>46109</v>
      </c>
      <c r="G104" s="42" t="s">
        <v>41</v>
      </c>
      <c r="H104" s="43">
        <v>1321</v>
      </c>
      <c r="I104" s="44">
        <v>15</v>
      </c>
      <c r="J104" s="44">
        <v>2</v>
      </c>
      <c r="K104" s="44">
        <v>95765.82</v>
      </c>
      <c r="L104" s="44">
        <v>3134.79</v>
      </c>
      <c r="M104" s="45">
        <v>267.45999999999998</v>
      </c>
      <c r="N104" s="47">
        <f t="shared" si="31"/>
        <v>1338</v>
      </c>
      <c r="O104" s="46">
        <f t="shared" si="32"/>
        <v>99168.07</v>
      </c>
      <c r="P104" t="s">
        <v>49</v>
      </c>
      <c r="Q104" t="s">
        <v>49</v>
      </c>
      <c r="R104" t="s">
        <v>63</v>
      </c>
      <c r="S104" t="s">
        <v>63</v>
      </c>
      <c r="T104" t="s">
        <v>62</v>
      </c>
      <c r="U104" s="59">
        <f t="shared" si="37"/>
        <v>45745</v>
      </c>
      <c r="V104" s="42" t="s">
        <v>41</v>
      </c>
      <c r="W104" s="43">
        <v>1359</v>
      </c>
      <c r="X104" s="44">
        <v>27</v>
      </c>
      <c r="Y104" s="44">
        <v>6</v>
      </c>
      <c r="Z104" s="44">
        <v>97621.650000000009</v>
      </c>
      <c r="AA104" s="44">
        <v>8613.76</v>
      </c>
      <c r="AB104" s="45">
        <v>3130.38</v>
      </c>
      <c r="AC104" s="47">
        <f t="shared" si="33"/>
        <v>1392</v>
      </c>
      <c r="AD104" s="46">
        <f t="shared" si="34"/>
        <v>109365.79000000001</v>
      </c>
      <c r="AE104" s="44">
        <f t="shared" si="40"/>
        <v>-38</v>
      </c>
      <c r="AF104" s="44">
        <f t="shared" si="40"/>
        <v>-12</v>
      </c>
      <c r="AG104" s="44">
        <f t="shared" si="40"/>
        <v>-4</v>
      </c>
      <c r="AH104" s="44">
        <f t="shared" si="38"/>
        <v>-1855.8300000000017</v>
      </c>
      <c r="AI104" s="44">
        <f t="shared" si="38"/>
        <v>-5478.97</v>
      </c>
      <c r="AJ104" s="45">
        <f t="shared" si="38"/>
        <v>-2862.92</v>
      </c>
      <c r="AK104" s="47">
        <f t="shared" si="38"/>
        <v>-54</v>
      </c>
      <c r="AL104" s="47">
        <f t="shared" si="22"/>
        <v>-10197.720000000001</v>
      </c>
      <c r="AM104" s="56">
        <f t="shared" si="41"/>
        <v>-2.7961736571008096E-2</v>
      </c>
      <c r="AN104" s="56">
        <f t="shared" si="41"/>
        <v>-0.44444444444444442</v>
      </c>
      <c r="AO104" s="56">
        <f t="shared" si="41"/>
        <v>-0.66666666666666663</v>
      </c>
      <c r="AP104" s="56">
        <f t="shared" si="39"/>
        <v>-1.9010434673046417E-2</v>
      </c>
      <c r="AQ104" s="56">
        <f t="shared" si="39"/>
        <v>-0.63607181997176609</v>
      </c>
      <c r="AR104" s="57">
        <f t="shared" si="39"/>
        <v>-0.91455989368702839</v>
      </c>
      <c r="AS104" s="58">
        <f t="shared" si="39"/>
        <v>-3.8793103448275863E-2</v>
      </c>
      <c r="AT104" s="58">
        <f t="shared" si="23"/>
        <v>-9.3244148833012588E-2</v>
      </c>
      <c r="AU104" s="122">
        <f t="shared" si="30"/>
        <v>72.494943224829683</v>
      </c>
      <c r="AV104" s="123">
        <f t="shared" si="26"/>
        <v>71.833443708609281</v>
      </c>
      <c r="AW104" s="124">
        <f t="shared" si="27"/>
        <v>0.66149951622040248</v>
      </c>
      <c r="AX104" s="122">
        <f t="shared" si="28"/>
        <v>200.13235294117646</v>
      </c>
      <c r="AY104" s="123">
        <f t="shared" si="29"/>
        <v>355.8830303030303</v>
      </c>
      <c r="AZ104" s="124">
        <f t="shared" si="35"/>
        <v>-155.75067736185383</v>
      </c>
    </row>
    <row r="105" spans="1:52" x14ac:dyDescent="0.2">
      <c r="A105" t="s">
        <v>46</v>
      </c>
      <c r="B105" t="s">
        <v>46</v>
      </c>
      <c r="C105" t="s">
        <v>70</v>
      </c>
      <c r="D105" t="s">
        <v>63</v>
      </c>
      <c r="E105" t="s">
        <v>66</v>
      </c>
      <c r="F105" s="4">
        <f t="shared" si="36"/>
        <v>46110</v>
      </c>
      <c r="G105" t="s">
        <v>35</v>
      </c>
      <c r="H105" s="28">
        <v>721</v>
      </c>
      <c r="I105" s="2">
        <v>18</v>
      </c>
      <c r="J105" s="2">
        <v>5</v>
      </c>
      <c r="K105" s="2">
        <v>47627.8</v>
      </c>
      <c r="L105" s="2">
        <v>3909.4900000000002</v>
      </c>
      <c r="M105" s="29">
        <v>1361.2</v>
      </c>
      <c r="N105" s="31">
        <f t="shared" si="31"/>
        <v>744</v>
      </c>
      <c r="O105" s="30">
        <f t="shared" si="32"/>
        <v>52898.49</v>
      </c>
      <c r="P105" t="s">
        <v>49</v>
      </c>
      <c r="Q105" t="s">
        <v>49</v>
      </c>
      <c r="R105" t="s">
        <v>70</v>
      </c>
      <c r="S105" t="s">
        <v>63</v>
      </c>
      <c r="T105" t="s">
        <v>66</v>
      </c>
      <c r="U105" s="4">
        <f t="shared" si="37"/>
        <v>45746</v>
      </c>
      <c r="V105" t="s">
        <v>35</v>
      </c>
      <c r="W105" s="28">
        <v>786</v>
      </c>
      <c r="X105" s="2">
        <v>26</v>
      </c>
      <c r="Y105" s="2">
        <v>10</v>
      </c>
      <c r="Z105" s="2">
        <v>51657.03</v>
      </c>
      <c r="AA105" s="2">
        <v>10256.880000000001</v>
      </c>
      <c r="AB105" s="29">
        <v>3934.2200000000003</v>
      </c>
      <c r="AC105" s="31">
        <f t="shared" si="33"/>
        <v>822</v>
      </c>
      <c r="AD105" s="30">
        <f t="shared" si="34"/>
        <v>65848.13</v>
      </c>
      <c r="AE105" s="2">
        <f t="shared" si="40"/>
        <v>-65</v>
      </c>
      <c r="AF105" s="2">
        <f t="shared" si="40"/>
        <v>-8</v>
      </c>
      <c r="AG105" s="2">
        <f t="shared" si="40"/>
        <v>-5</v>
      </c>
      <c r="AH105" s="2">
        <f t="shared" si="38"/>
        <v>-4029.2299999999959</v>
      </c>
      <c r="AI105" s="2">
        <f t="shared" si="38"/>
        <v>-6347.3900000000012</v>
      </c>
      <c r="AJ105" s="29">
        <f t="shared" si="38"/>
        <v>-2573.0200000000004</v>
      </c>
      <c r="AK105" s="31">
        <f t="shared" si="38"/>
        <v>-78</v>
      </c>
      <c r="AL105" s="31">
        <f t="shared" si="22"/>
        <v>-12949.640000000007</v>
      </c>
      <c r="AM105" s="38">
        <f t="shared" si="41"/>
        <v>-8.2697201017811708E-2</v>
      </c>
      <c r="AN105" s="38">
        <f t="shared" si="41"/>
        <v>-0.30769230769230771</v>
      </c>
      <c r="AO105" s="38">
        <f t="shared" si="41"/>
        <v>-0.5</v>
      </c>
      <c r="AP105" s="38">
        <f t="shared" si="39"/>
        <v>-7.7999644966038423E-2</v>
      </c>
      <c r="AQ105" s="38">
        <f t="shared" si="39"/>
        <v>-0.61884218202806318</v>
      </c>
      <c r="AR105" s="39">
        <f t="shared" si="39"/>
        <v>-0.65401019770119628</v>
      </c>
      <c r="AS105" s="40">
        <f t="shared" si="39"/>
        <v>-9.4890510948905105E-2</v>
      </c>
      <c r="AT105" s="40">
        <f t="shared" si="23"/>
        <v>-0.19665919138478202</v>
      </c>
      <c r="AU105" s="119">
        <f t="shared" si="30"/>
        <v>66.057975034674072</v>
      </c>
      <c r="AV105" s="120">
        <f t="shared" si="26"/>
        <v>65.72141221374045</v>
      </c>
      <c r="AW105" s="121">
        <f t="shared" si="27"/>
        <v>0.33656282093362222</v>
      </c>
      <c r="AX105" s="119">
        <f t="shared" si="28"/>
        <v>229.16043478260872</v>
      </c>
      <c r="AY105" s="120">
        <f t="shared" si="29"/>
        <v>394.19722222222231</v>
      </c>
      <c r="AZ105" s="121">
        <f t="shared" si="35"/>
        <v>-165.03678743961359</v>
      </c>
    </row>
    <row r="106" spans="1:52" x14ac:dyDescent="0.2">
      <c r="A106" t="s">
        <v>46</v>
      </c>
      <c r="B106" t="s">
        <v>46</v>
      </c>
      <c r="C106" t="s">
        <v>70</v>
      </c>
      <c r="D106" t="s">
        <v>63</v>
      </c>
      <c r="E106" t="s">
        <v>66</v>
      </c>
      <c r="F106" s="4">
        <f t="shared" si="36"/>
        <v>46111</v>
      </c>
      <c r="G106" t="s">
        <v>36</v>
      </c>
      <c r="H106" s="28">
        <v>737</v>
      </c>
      <c r="I106" s="2">
        <v>21</v>
      </c>
      <c r="J106" s="2">
        <v>2</v>
      </c>
      <c r="K106" s="2">
        <v>47157.15</v>
      </c>
      <c r="L106" s="2">
        <v>3931.01</v>
      </c>
      <c r="M106" s="29">
        <v>345.91</v>
      </c>
      <c r="N106" s="31">
        <f t="shared" si="31"/>
        <v>760</v>
      </c>
      <c r="O106" s="30">
        <f t="shared" si="32"/>
        <v>51434.070000000007</v>
      </c>
      <c r="P106" t="s">
        <v>49</v>
      </c>
      <c r="Q106" t="s">
        <v>49</v>
      </c>
      <c r="R106" t="s">
        <v>70</v>
      </c>
      <c r="S106" t="s">
        <v>63</v>
      </c>
      <c r="T106" t="s">
        <v>66</v>
      </c>
      <c r="U106" s="4">
        <f t="shared" si="37"/>
        <v>45747</v>
      </c>
      <c r="V106" t="s">
        <v>36</v>
      </c>
      <c r="W106" s="28">
        <v>831</v>
      </c>
      <c r="X106" s="2">
        <v>33</v>
      </c>
      <c r="Y106" s="2">
        <v>7</v>
      </c>
      <c r="Z106" s="2">
        <v>57302.36</v>
      </c>
      <c r="AA106" s="2">
        <v>9733.2100000000009</v>
      </c>
      <c r="AB106" s="29">
        <v>926.57</v>
      </c>
      <c r="AC106" s="31">
        <f t="shared" si="33"/>
        <v>871</v>
      </c>
      <c r="AD106" s="30">
        <f t="shared" si="34"/>
        <v>67962.140000000014</v>
      </c>
      <c r="AE106" s="2">
        <f t="shared" si="40"/>
        <v>-94</v>
      </c>
      <c r="AF106" s="2">
        <f t="shared" si="40"/>
        <v>-12</v>
      </c>
      <c r="AG106" s="2">
        <f t="shared" si="40"/>
        <v>-5</v>
      </c>
      <c r="AH106" s="2">
        <f t="shared" si="38"/>
        <v>-10145.209999999999</v>
      </c>
      <c r="AI106" s="2">
        <f t="shared" si="38"/>
        <v>-5802.2000000000007</v>
      </c>
      <c r="AJ106" s="29">
        <f t="shared" si="38"/>
        <v>-580.66000000000008</v>
      </c>
      <c r="AK106" s="31">
        <f t="shared" si="38"/>
        <v>-111</v>
      </c>
      <c r="AL106" s="31">
        <f t="shared" si="22"/>
        <v>-16528.070000000007</v>
      </c>
      <c r="AM106" s="38">
        <f t="shared" si="41"/>
        <v>-0.11311672683513839</v>
      </c>
      <c r="AN106" s="38">
        <f t="shared" si="41"/>
        <v>-0.36363636363636365</v>
      </c>
      <c r="AO106" s="38">
        <f t="shared" si="41"/>
        <v>-0.7142857142857143</v>
      </c>
      <c r="AP106" s="38">
        <f t="shared" si="39"/>
        <v>-0.17704698375424677</v>
      </c>
      <c r="AQ106" s="38">
        <f t="shared" si="39"/>
        <v>-0.59612399198209021</v>
      </c>
      <c r="AR106" s="39">
        <f t="shared" si="39"/>
        <v>-0.62667688355979589</v>
      </c>
      <c r="AS106" s="40">
        <f t="shared" si="39"/>
        <v>-0.12743972445464982</v>
      </c>
      <c r="AT106" s="40">
        <f t="shared" si="23"/>
        <v>-0.24319525547606363</v>
      </c>
      <c r="AU106" s="119">
        <f t="shared" si="30"/>
        <v>63.98527815468114</v>
      </c>
      <c r="AV106" s="120">
        <f t="shared" si="26"/>
        <v>68.955908543922988</v>
      </c>
      <c r="AW106" s="121">
        <f t="shared" si="27"/>
        <v>-4.9706303892418475</v>
      </c>
      <c r="AX106" s="119">
        <f t="shared" si="28"/>
        <v>185.95304347826087</v>
      </c>
      <c r="AY106" s="120">
        <f t="shared" si="29"/>
        <v>266.49450000000002</v>
      </c>
      <c r="AZ106" s="121">
        <f t="shared" si="35"/>
        <v>-80.54145652173915</v>
      </c>
    </row>
    <row r="107" spans="1:52" x14ac:dyDescent="0.2">
      <c r="A107" t="s">
        <v>46</v>
      </c>
      <c r="B107" t="s">
        <v>46</v>
      </c>
      <c r="C107" t="s">
        <v>70</v>
      </c>
      <c r="D107" t="s">
        <v>63</v>
      </c>
      <c r="E107" t="s">
        <v>66</v>
      </c>
      <c r="F107" s="4">
        <f t="shared" si="36"/>
        <v>46112</v>
      </c>
      <c r="G107" t="s">
        <v>37</v>
      </c>
      <c r="H107" s="28">
        <v>838</v>
      </c>
      <c r="I107" s="2">
        <v>31</v>
      </c>
      <c r="J107" s="2">
        <v>8</v>
      </c>
      <c r="K107" s="2">
        <v>61141.75</v>
      </c>
      <c r="L107" s="2">
        <v>7174.15</v>
      </c>
      <c r="M107" s="29">
        <v>4008.1800000000003</v>
      </c>
      <c r="N107" s="31">
        <f t="shared" si="31"/>
        <v>877</v>
      </c>
      <c r="O107" s="30">
        <f t="shared" si="32"/>
        <v>72324.079999999987</v>
      </c>
      <c r="P107" t="s">
        <v>49</v>
      </c>
      <c r="Q107" t="s">
        <v>49</v>
      </c>
      <c r="R107" t="s">
        <v>70</v>
      </c>
      <c r="S107" t="s">
        <v>70</v>
      </c>
      <c r="T107" t="s">
        <v>66</v>
      </c>
      <c r="U107" s="4">
        <f t="shared" si="37"/>
        <v>45748</v>
      </c>
      <c r="V107" t="s">
        <v>37</v>
      </c>
      <c r="W107" s="28">
        <v>859</v>
      </c>
      <c r="X107" s="2">
        <v>44</v>
      </c>
      <c r="Y107" s="2">
        <v>13</v>
      </c>
      <c r="Z107" s="2">
        <v>55758.33</v>
      </c>
      <c r="AA107" s="2">
        <v>10937.86</v>
      </c>
      <c r="AB107" s="29">
        <v>6919.7100000000009</v>
      </c>
      <c r="AC107" s="31">
        <f t="shared" si="33"/>
        <v>916</v>
      </c>
      <c r="AD107" s="30">
        <f t="shared" si="34"/>
        <v>73615.900000000009</v>
      </c>
      <c r="AE107" s="2">
        <f t="shared" si="40"/>
        <v>-21</v>
      </c>
      <c r="AF107" s="2">
        <f t="shared" si="40"/>
        <v>-13</v>
      </c>
      <c r="AG107" s="2">
        <f t="shared" si="40"/>
        <v>-5</v>
      </c>
      <c r="AH107" s="2">
        <f t="shared" si="38"/>
        <v>5383.4199999999983</v>
      </c>
      <c r="AI107" s="2">
        <f t="shared" si="38"/>
        <v>-3763.7100000000009</v>
      </c>
      <c r="AJ107" s="29">
        <f t="shared" si="38"/>
        <v>-2911.5300000000007</v>
      </c>
      <c r="AK107" s="31">
        <f t="shared" si="38"/>
        <v>-39</v>
      </c>
      <c r="AL107" s="31">
        <f t="shared" si="22"/>
        <v>-1291.8200000000215</v>
      </c>
      <c r="AM107" s="38">
        <f t="shared" si="41"/>
        <v>-2.4447031431897557E-2</v>
      </c>
      <c r="AN107" s="38">
        <f t="shared" si="41"/>
        <v>-0.29545454545454547</v>
      </c>
      <c r="AO107" s="38">
        <f t="shared" si="41"/>
        <v>-0.38461538461538464</v>
      </c>
      <c r="AP107" s="38">
        <f t="shared" si="39"/>
        <v>9.6549161354007526E-2</v>
      </c>
      <c r="AQ107" s="38">
        <f t="shared" si="39"/>
        <v>-0.34409930278866258</v>
      </c>
      <c r="AR107" s="39">
        <f t="shared" si="39"/>
        <v>-0.42075896244206767</v>
      </c>
      <c r="AS107" s="40">
        <f t="shared" si="39"/>
        <v>-4.2576419213973801E-2</v>
      </c>
      <c r="AT107" s="40">
        <f t="shared" si="23"/>
        <v>-1.7548111209671029E-2</v>
      </c>
      <c r="AU107" s="119">
        <f t="shared" si="30"/>
        <v>72.961515513126486</v>
      </c>
      <c r="AV107" s="120">
        <f t="shared" si="26"/>
        <v>64.910745052386503</v>
      </c>
      <c r="AW107" s="121">
        <f t="shared" si="27"/>
        <v>8.050770460739983</v>
      </c>
      <c r="AX107" s="119">
        <f t="shared" si="28"/>
        <v>286.72641025641025</v>
      </c>
      <c r="AY107" s="120">
        <f t="shared" si="29"/>
        <v>313.29070175438596</v>
      </c>
      <c r="AZ107" s="121">
        <f t="shared" si="35"/>
        <v>-26.564291497975717</v>
      </c>
    </row>
    <row r="108" spans="1:52" x14ac:dyDescent="0.2">
      <c r="A108" t="s">
        <v>46</v>
      </c>
      <c r="B108" t="s">
        <v>46</v>
      </c>
      <c r="C108" t="s">
        <v>70</v>
      </c>
      <c r="D108" t="s">
        <v>70</v>
      </c>
      <c r="E108" t="s">
        <v>66</v>
      </c>
      <c r="F108" s="4">
        <f t="shared" si="36"/>
        <v>46113</v>
      </c>
      <c r="G108" t="s">
        <v>38</v>
      </c>
      <c r="H108" s="28">
        <v>906</v>
      </c>
      <c r="I108" s="2">
        <v>30</v>
      </c>
      <c r="J108" s="2">
        <v>6</v>
      </c>
      <c r="K108" s="2">
        <v>62373.65</v>
      </c>
      <c r="L108" s="2">
        <v>8967.18</v>
      </c>
      <c r="M108" s="29">
        <v>1485.73</v>
      </c>
      <c r="N108" s="31">
        <f t="shared" si="31"/>
        <v>942</v>
      </c>
      <c r="O108" s="30">
        <f t="shared" si="32"/>
        <v>72826.559999999998</v>
      </c>
      <c r="P108" t="s">
        <v>49</v>
      </c>
      <c r="Q108" t="s">
        <v>49</v>
      </c>
      <c r="R108" t="s">
        <v>70</v>
      </c>
      <c r="S108" t="s">
        <v>70</v>
      </c>
      <c r="T108" t="s">
        <v>66</v>
      </c>
      <c r="U108" s="4">
        <f t="shared" si="37"/>
        <v>45749</v>
      </c>
      <c r="V108" t="s">
        <v>38</v>
      </c>
      <c r="W108" s="28">
        <v>942</v>
      </c>
      <c r="X108" s="2">
        <v>27</v>
      </c>
      <c r="Y108" s="2">
        <v>17</v>
      </c>
      <c r="Z108" s="2">
        <v>67117.83</v>
      </c>
      <c r="AA108" s="2">
        <v>11891.79</v>
      </c>
      <c r="AB108" s="29">
        <v>3539.99</v>
      </c>
      <c r="AC108" s="31">
        <f t="shared" si="33"/>
        <v>986</v>
      </c>
      <c r="AD108" s="30">
        <f t="shared" si="34"/>
        <v>82549.61</v>
      </c>
      <c r="AE108" s="2">
        <f t="shared" si="40"/>
        <v>-36</v>
      </c>
      <c r="AF108" s="2">
        <f t="shared" si="40"/>
        <v>3</v>
      </c>
      <c r="AG108" s="2">
        <f t="shared" si="40"/>
        <v>-11</v>
      </c>
      <c r="AH108" s="2">
        <f t="shared" si="38"/>
        <v>-4744.18</v>
      </c>
      <c r="AI108" s="2">
        <f t="shared" si="38"/>
        <v>-2924.6100000000006</v>
      </c>
      <c r="AJ108" s="29">
        <f t="shared" si="38"/>
        <v>-2054.2599999999998</v>
      </c>
      <c r="AK108" s="31">
        <f t="shared" si="38"/>
        <v>-44</v>
      </c>
      <c r="AL108" s="31">
        <f t="shared" si="22"/>
        <v>-9723.0500000000029</v>
      </c>
      <c r="AM108" s="38">
        <f t="shared" si="41"/>
        <v>-3.8216560509554139E-2</v>
      </c>
      <c r="AN108" s="38">
        <f t="shared" si="41"/>
        <v>0.1111111111111111</v>
      </c>
      <c r="AO108" s="38">
        <f t="shared" si="41"/>
        <v>-0.6470588235294118</v>
      </c>
      <c r="AP108" s="38">
        <f t="shared" si="39"/>
        <v>-7.068434721444361E-2</v>
      </c>
      <c r="AQ108" s="38">
        <f t="shared" si="39"/>
        <v>-0.24593522085405145</v>
      </c>
      <c r="AR108" s="39">
        <f t="shared" si="39"/>
        <v>-0.58030107429681999</v>
      </c>
      <c r="AS108" s="40">
        <f t="shared" si="39"/>
        <v>-4.4624746450304259E-2</v>
      </c>
      <c r="AT108" s="40">
        <f t="shared" si="23"/>
        <v>-0.11778432387506134</v>
      </c>
      <c r="AU108" s="119">
        <f t="shared" si="30"/>
        <v>68.845088300220752</v>
      </c>
      <c r="AV108" s="120">
        <f t="shared" si="26"/>
        <v>71.250350318471334</v>
      </c>
      <c r="AW108" s="121">
        <f t="shared" si="27"/>
        <v>-2.4052620182505819</v>
      </c>
      <c r="AX108" s="119">
        <f t="shared" si="28"/>
        <v>290.35861111111109</v>
      </c>
      <c r="AY108" s="120">
        <f t="shared" si="29"/>
        <v>350.72227272727275</v>
      </c>
      <c r="AZ108" s="121">
        <f t="shared" si="35"/>
        <v>-60.363661616161664</v>
      </c>
    </row>
    <row r="109" spans="1:52" x14ac:dyDescent="0.2">
      <c r="A109" t="s">
        <v>46</v>
      </c>
      <c r="B109" t="s">
        <v>46</v>
      </c>
      <c r="C109" t="s">
        <v>70</v>
      </c>
      <c r="D109" t="s">
        <v>70</v>
      </c>
      <c r="E109" t="s">
        <v>66</v>
      </c>
      <c r="F109" s="4">
        <f t="shared" si="36"/>
        <v>46114</v>
      </c>
      <c r="G109" t="s">
        <v>39</v>
      </c>
      <c r="H109" s="28">
        <v>1200</v>
      </c>
      <c r="I109" s="2">
        <v>41</v>
      </c>
      <c r="J109" s="2">
        <v>9</v>
      </c>
      <c r="K109" s="2">
        <v>88525.83</v>
      </c>
      <c r="L109" s="2">
        <v>10276.709999999999</v>
      </c>
      <c r="M109" s="29">
        <v>6092.53</v>
      </c>
      <c r="N109" s="31">
        <f t="shared" si="31"/>
        <v>1250</v>
      </c>
      <c r="O109" s="30">
        <f t="shared" si="32"/>
        <v>104895.07</v>
      </c>
      <c r="P109" t="s">
        <v>49</v>
      </c>
      <c r="Q109" t="s">
        <v>49</v>
      </c>
      <c r="R109" t="s">
        <v>70</v>
      </c>
      <c r="S109" t="s">
        <v>70</v>
      </c>
      <c r="T109" t="s">
        <v>66</v>
      </c>
      <c r="U109" s="4">
        <f t="shared" si="37"/>
        <v>45750</v>
      </c>
      <c r="V109" t="s">
        <v>39</v>
      </c>
      <c r="W109" s="28">
        <v>1119</v>
      </c>
      <c r="X109" s="2">
        <v>38</v>
      </c>
      <c r="Y109" s="2">
        <v>20</v>
      </c>
      <c r="Z109" s="2">
        <v>87511.26</v>
      </c>
      <c r="AA109" s="2">
        <v>8959.23</v>
      </c>
      <c r="AB109" s="29">
        <v>5651.3899999999994</v>
      </c>
      <c r="AC109" s="31">
        <f t="shared" si="33"/>
        <v>1177</v>
      </c>
      <c r="AD109" s="30">
        <f t="shared" si="34"/>
        <v>102121.87999999999</v>
      </c>
      <c r="AE109" s="2">
        <f t="shared" si="40"/>
        <v>81</v>
      </c>
      <c r="AF109" s="2">
        <f t="shared" si="40"/>
        <v>3</v>
      </c>
      <c r="AG109" s="2">
        <f t="shared" si="40"/>
        <v>-11</v>
      </c>
      <c r="AH109" s="2">
        <f t="shared" si="38"/>
        <v>1014.570000000007</v>
      </c>
      <c r="AI109" s="2">
        <f t="shared" si="38"/>
        <v>1317.4799999999996</v>
      </c>
      <c r="AJ109" s="29">
        <f t="shared" si="38"/>
        <v>441.14000000000033</v>
      </c>
      <c r="AK109" s="31">
        <f t="shared" si="38"/>
        <v>73</v>
      </c>
      <c r="AL109" s="31">
        <f t="shared" si="22"/>
        <v>2773.1900000000169</v>
      </c>
      <c r="AM109" s="38">
        <f t="shared" si="41"/>
        <v>7.2386058981233251E-2</v>
      </c>
      <c r="AN109" s="38">
        <f t="shared" si="41"/>
        <v>7.8947368421052627E-2</v>
      </c>
      <c r="AO109" s="38">
        <f t="shared" si="41"/>
        <v>-0.55000000000000004</v>
      </c>
      <c r="AP109" s="38">
        <f t="shared" si="39"/>
        <v>1.1593593784388512E-2</v>
      </c>
      <c r="AQ109" s="38">
        <f t="shared" si="39"/>
        <v>0.1470528159227969</v>
      </c>
      <c r="AR109" s="39">
        <f t="shared" si="39"/>
        <v>7.8058672291241693E-2</v>
      </c>
      <c r="AS109" s="40">
        <f t="shared" si="39"/>
        <v>6.2022090059473234E-2</v>
      </c>
      <c r="AT109" s="40">
        <f t="shared" si="23"/>
        <v>2.7155688869026081E-2</v>
      </c>
      <c r="AU109" s="119">
        <f t="shared" si="30"/>
        <v>73.771524999999997</v>
      </c>
      <c r="AV109" s="120">
        <f t="shared" si="26"/>
        <v>78.204879356568355</v>
      </c>
      <c r="AW109" s="121">
        <f t="shared" si="27"/>
        <v>-4.4333543565683584</v>
      </c>
      <c r="AX109" s="119">
        <f t="shared" si="28"/>
        <v>327.38479999999998</v>
      </c>
      <c r="AY109" s="120">
        <f t="shared" si="29"/>
        <v>251.90724137931034</v>
      </c>
      <c r="AZ109" s="121">
        <f t="shared" si="35"/>
        <v>75.477558620689649</v>
      </c>
    </row>
    <row r="110" spans="1:52" x14ac:dyDescent="0.2">
      <c r="A110" t="s">
        <v>46</v>
      </c>
      <c r="B110" t="s">
        <v>46</v>
      </c>
      <c r="C110" t="s">
        <v>70</v>
      </c>
      <c r="D110" t="s">
        <v>70</v>
      </c>
      <c r="E110" t="s">
        <v>66</v>
      </c>
      <c r="F110" s="4">
        <f t="shared" si="36"/>
        <v>46115</v>
      </c>
      <c r="G110" t="s">
        <v>40</v>
      </c>
      <c r="H110" s="28">
        <v>1611</v>
      </c>
      <c r="I110" s="2">
        <v>27</v>
      </c>
      <c r="J110" s="2">
        <v>9</v>
      </c>
      <c r="K110" s="2">
        <v>121646.73000000001</v>
      </c>
      <c r="L110" s="2">
        <v>8602.36</v>
      </c>
      <c r="M110" s="29">
        <v>9605.02</v>
      </c>
      <c r="N110" s="31">
        <f t="shared" si="31"/>
        <v>1647</v>
      </c>
      <c r="O110" s="30">
        <f t="shared" si="32"/>
        <v>139854.11000000002</v>
      </c>
      <c r="P110" t="s">
        <v>49</v>
      </c>
      <c r="Q110" t="s">
        <v>49</v>
      </c>
      <c r="R110" t="s">
        <v>70</v>
      </c>
      <c r="S110" t="s">
        <v>70</v>
      </c>
      <c r="T110" t="s">
        <v>66</v>
      </c>
      <c r="U110" s="4">
        <f t="shared" si="37"/>
        <v>45751</v>
      </c>
      <c r="V110" t="s">
        <v>40</v>
      </c>
      <c r="W110" s="28">
        <v>1519</v>
      </c>
      <c r="X110" s="2">
        <v>40</v>
      </c>
      <c r="Y110" s="2">
        <v>16</v>
      </c>
      <c r="Z110" s="2">
        <v>113990.6</v>
      </c>
      <c r="AA110" s="2">
        <v>11753.53</v>
      </c>
      <c r="AB110" s="29">
        <v>4882.8099999999995</v>
      </c>
      <c r="AC110" s="31">
        <f t="shared" si="33"/>
        <v>1575</v>
      </c>
      <c r="AD110" s="30">
        <f t="shared" si="34"/>
        <v>130626.94</v>
      </c>
      <c r="AE110" s="2">
        <f t="shared" si="40"/>
        <v>92</v>
      </c>
      <c r="AF110" s="2">
        <f t="shared" si="40"/>
        <v>-13</v>
      </c>
      <c r="AG110" s="2">
        <f t="shared" si="40"/>
        <v>-7</v>
      </c>
      <c r="AH110" s="2">
        <f t="shared" si="38"/>
        <v>7656.1300000000047</v>
      </c>
      <c r="AI110" s="2">
        <f t="shared" si="38"/>
        <v>-3151.17</v>
      </c>
      <c r="AJ110" s="29">
        <f t="shared" si="38"/>
        <v>4722.2100000000009</v>
      </c>
      <c r="AK110" s="31">
        <f t="shared" si="38"/>
        <v>72</v>
      </c>
      <c r="AL110" s="31">
        <f t="shared" si="22"/>
        <v>9227.1700000000128</v>
      </c>
      <c r="AM110" s="38">
        <f t="shared" si="41"/>
        <v>6.0566161948650429E-2</v>
      </c>
      <c r="AN110" s="38">
        <f t="shared" si="41"/>
        <v>-0.32500000000000001</v>
      </c>
      <c r="AO110" s="38">
        <f t="shared" si="41"/>
        <v>-0.4375</v>
      </c>
      <c r="AP110" s="38">
        <f t="shared" si="39"/>
        <v>6.7164573219195306E-2</v>
      </c>
      <c r="AQ110" s="38">
        <f t="shared" si="39"/>
        <v>-0.26810413552354057</v>
      </c>
      <c r="AR110" s="39">
        <f t="shared" si="39"/>
        <v>0.96710910315986109</v>
      </c>
      <c r="AS110" s="40">
        <f t="shared" si="39"/>
        <v>4.5714285714285714E-2</v>
      </c>
      <c r="AT110" s="40">
        <f t="shared" si="23"/>
        <v>7.0637572923318973E-2</v>
      </c>
      <c r="AU110" s="119">
        <f t="shared" si="30"/>
        <v>75.510074487895722</v>
      </c>
      <c r="AV110" s="120">
        <f t="shared" si="26"/>
        <v>75.043186306780783</v>
      </c>
      <c r="AW110" s="121">
        <f t="shared" si="27"/>
        <v>0.46688818111493902</v>
      </c>
      <c r="AX110" s="119">
        <f t="shared" si="28"/>
        <v>505.76055555555558</v>
      </c>
      <c r="AY110" s="120">
        <f t="shared" si="29"/>
        <v>297.07749999999999</v>
      </c>
      <c r="AZ110" s="121">
        <f t="shared" si="35"/>
        <v>208.6830555555556</v>
      </c>
    </row>
    <row r="111" spans="1:52" ht="13.5" thickBot="1" x14ac:dyDescent="0.25">
      <c r="A111" t="s">
        <v>46</v>
      </c>
      <c r="B111" t="s">
        <v>46</v>
      </c>
      <c r="C111" t="s">
        <v>70</v>
      </c>
      <c r="D111" t="s">
        <v>70</v>
      </c>
      <c r="E111" t="s">
        <v>66</v>
      </c>
      <c r="F111" s="59">
        <f t="shared" si="36"/>
        <v>46116</v>
      </c>
      <c r="G111" s="42" t="s">
        <v>41</v>
      </c>
      <c r="H111" s="43">
        <v>1719</v>
      </c>
      <c r="I111" s="44">
        <v>15</v>
      </c>
      <c r="J111" s="44">
        <v>1</v>
      </c>
      <c r="K111" s="44">
        <v>130616.32000000001</v>
      </c>
      <c r="L111" s="44">
        <v>3240.98</v>
      </c>
      <c r="M111" s="45">
        <v>74.959999999999994</v>
      </c>
      <c r="N111" s="47">
        <f t="shared" si="31"/>
        <v>1735</v>
      </c>
      <c r="O111" s="46">
        <f t="shared" si="32"/>
        <v>133932.26</v>
      </c>
      <c r="P111" t="s">
        <v>49</v>
      </c>
      <c r="Q111" t="s">
        <v>49</v>
      </c>
      <c r="R111" t="s">
        <v>70</v>
      </c>
      <c r="S111" t="s">
        <v>70</v>
      </c>
      <c r="T111" t="s">
        <v>66</v>
      </c>
      <c r="U111" s="59">
        <f t="shared" si="37"/>
        <v>45752</v>
      </c>
      <c r="V111" s="42" t="s">
        <v>41</v>
      </c>
      <c r="W111" s="43">
        <v>1415</v>
      </c>
      <c r="X111" s="44">
        <v>27</v>
      </c>
      <c r="Y111" s="44">
        <v>5</v>
      </c>
      <c r="Z111" s="44">
        <v>101551.61</v>
      </c>
      <c r="AA111" s="44">
        <v>7101.58</v>
      </c>
      <c r="AB111" s="45">
        <v>5227.82</v>
      </c>
      <c r="AC111" s="47">
        <f t="shared" si="33"/>
        <v>1447</v>
      </c>
      <c r="AD111" s="46">
        <f t="shared" si="34"/>
        <v>113881.01000000001</v>
      </c>
      <c r="AE111" s="44">
        <f t="shared" si="40"/>
        <v>304</v>
      </c>
      <c r="AF111" s="44">
        <f t="shared" si="40"/>
        <v>-12</v>
      </c>
      <c r="AG111" s="44">
        <f t="shared" si="40"/>
        <v>-4</v>
      </c>
      <c r="AH111" s="44">
        <f t="shared" si="38"/>
        <v>29064.710000000006</v>
      </c>
      <c r="AI111" s="44">
        <f t="shared" si="38"/>
        <v>-3860.6</v>
      </c>
      <c r="AJ111" s="45">
        <f t="shared" si="38"/>
        <v>-5152.8599999999997</v>
      </c>
      <c r="AK111" s="47">
        <f t="shared" si="38"/>
        <v>288</v>
      </c>
      <c r="AL111" s="47">
        <f t="shared" si="22"/>
        <v>20051.25</v>
      </c>
      <c r="AM111" s="56">
        <f t="shared" si="41"/>
        <v>0.21484098939929328</v>
      </c>
      <c r="AN111" s="56">
        <f t="shared" si="41"/>
        <v>-0.44444444444444442</v>
      </c>
      <c r="AO111" s="56">
        <f t="shared" si="41"/>
        <v>-0.8</v>
      </c>
      <c r="AP111" s="56">
        <f t="shared" si="39"/>
        <v>0.28620629451369611</v>
      </c>
      <c r="AQ111" s="56">
        <f t="shared" si="39"/>
        <v>-0.54362550305706614</v>
      </c>
      <c r="AR111" s="57">
        <f t="shared" si="39"/>
        <v>-0.98566132728364786</v>
      </c>
      <c r="AS111" s="58">
        <f t="shared" si="39"/>
        <v>0.19903248099516241</v>
      </c>
      <c r="AT111" s="58">
        <f t="shared" si="23"/>
        <v>0.1760719368400403</v>
      </c>
      <c r="AU111" s="122">
        <f t="shared" si="30"/>
        <v>75.983897614892385</v>
      </c>
      <c r="AV111" s="123">
        <f t="shared" si="26"/>
        <v>71.767922261484102</v>
      </c>
      <c r="AW111" s="124">
        <f t="shared" si="27"/>
        <v>4.2159753534082824</v>
      </c>
      <c r="AX111" s="122">
        <f t="shared" si="28"/>
        <v>207.24625</v>
      </c>
      <c r="AY111" s="123">
        <f t="shared" si="29"/>
        <v>385.29374999999999</v>
      </c>
      <c r="AZ111" s="124">
        <f t="shared" si="35"/>
        <v>-178.04749999999999</v>
      </c>
    </row>
    <row r="112" spans="1:52" x14ac:dyDescent="0.2">
      <c r="A112" t="s">
        <v>46</v>
      </c>
      <c r="B112" t="s">
        <v>46</v>
      </c>
      <c r="C112" t="s">
        <v>70</v>
      </c>
      <c r="D112" t="s">
        <v>70</v>
      </c>
      <c r="E112" t="s">
        <v>67</v>
      </c>
      <c r="F112" s="4">
        <f t="shared" si="36"/>
        <v>46117</v>
      </c>
      <c r="G112" t="s">
        <v>35</v>
      </c>
      <c r="H112" s="28">
        <v>653</v>
      </c>
      <c r="I112" s="2">
        <v>24</v>
      </c>
      <c r="J112" s="2">
        <v>8</v>
      </c>
      <c r="K112" s="2">
        <v>41410.030000000006</v>
      </c>
      <c r="L112" s="2">
        <v>7168.02</v>
      </c>
      <c r="M112" s="29">
        <v>1519.7800000000002</v>
      </c>
      <c r="N112" s="31">
        <f t="shared" si="31"/>
        <v>685</v>
      </c>
      <c r="O112" s="30">
        <f t="shared" si="32"/>
        <v>50097.83</v>
      </c>
      <c r="P112" t="s">
        <v>49</v>
      </c>
      <c r="Q112" t="s">
        <v>49</v>
      </c>
      <c r="R112" t="s">
        <v>70</v>
      </c>
      <c r="S112" t="s">
        <v>70</v>
      </c>
      <c r="T112" t="s">
        <v>67</v>
      </c>
      <c r="U112" s="4">
        <f t="shared" si="37"/>
        <v>45753</v>
      </c>
      <c r="V112" t="s">
        <v>35</v>
      </c>
      <c r="W112" s="28">
        <v>825</v>
      </c>
      <c r="X112" s="2">
        <v>46</v>
      </c>
      <c r="Y112" s="2">
        <v>5</v>
      </c>
      <c r="Z112" s="2">
        <v>59925.78</v>
      </c>
      <c r="AA112" s="2">
        <v>13107.97</v>
      </c>
      <c r="AB112" s="29">
        <v>444.13</v>
      </c>
      <c r="AC112" s="31">
        <f t="shared" si="33"/>
        <v>876</v>
      </c>
      <c r="AD112" s="30">
        <f t="shared" si="34"/>
        <v>73477.88</v>
      </c>
      <c r="AE112" s="2">
        <f t="shared" si="40"/>
        <v>-172</v>
      </c>
      <c r="AF112" s="2">
        <f t="shared" si="40"/>
        <v>-22</v>
      </c>
      <c r="AG112" s="2">
        <f t="shared" si="40"/>
        <v>3</v>
      </c>
      <c r="AH112" s="2">
        <f t="shared" si="38"/>
        <v>-18515.749999999993</v>
      </c>
      <c r="AI112" s="2">
        <f t="shared" si="38"/>
        <v>-5939.9499999999989</v>
      </c>
      <c r="AJ112" s="29">
        <f t="shared" si="38"/>
        <v>1075.6500000000001</v>
      </c>
      <c r="AK112" s="31">
        <f t="shared" si="38"/>
        <v>-191</v>
      </c>
      <c r="AL112" s="31">
        <f t="shared" si="22"/>
        <v>-23380.050000000003</v>
      </c>
      <c r="AM112" s="38">
        <f t="shared" si="41"/>
        <v>-0.2084848484848485</v>
      </c>
      <c r="AN112" s="38">
        <f t="shared" si="41"/>
        <v>-0.47826086956521741</v>
      </c>
      <c r="AO112" s="38">
        <f t="shared" si="41"/>
        <v>0.6</v>
      </c>
      <c r="AP112" s="38">
        <f t="shared" si="39"/>
        <v>-0.30897803916778377</v>
      </c>
      <c r="AQ112" s="38">
        <f t="shared" si="39"/>
        <v>-0.45315559922703508</v>
      </c>
      <c r="AR112" s="39">
        <f t="shared" si="39"/>
        <v>2.421926012653953</v>
      </c>
      <c r="AS112" s="40">
        <f t="shared" si="39"/>
        <v>-0.2180365296803653</v>
      </c>
      <c r="AT112" s="40">
        <f t="shared" si="23"/>
        <v>-0.31819167891071437</v>
      </c>
      <c r="AU112" s="119">
        <f t="shared" si="30"/>
        <v>63.415053598774897</v>
      </c>
      <c r="AV112" s="120">
        <f t="shared" si="26"/>
        <v>72.637309090909085</v>
      </c>
      <c r="AW112" s="121">
        <f t="shared" si="27"/>
        <v>-9.2222554921341882</v>
      </c>
      <c r="AX112" s="119">
        <f t="shared" si="28"/>
        <v>271.49375000000003</v>
      </c>
      <c r="AY112" s="120">
        <f t="shared" si="29"/>
        <v>265.72745098039212</v>
      </c>
      <c r="AZ112" s="121">
        <f t="shared" si="35"/>
        <v>5.7662990196079136</v>
      </c>
    </row>
    <row r="113" spans="1:52" x14ac:dyDescent="0.2">
      <c r="A113" t="s">
        <v>46</v>
      </c>
      <c r="B113" t="s">
        <v>46</v>
      </c>
      <c r="C113" t="s">
        <v>70</v>
      </c>
      <c r="D113" t="s">
        <v>70</v>
      </c>
      <c r="E113" t="s">
        <v>67</v>
      </c>
      <c r="F113" s="4">
        <f t="shared" si="36"/>
        <v>46118</v>
      </c>
      <c r="G113" t="s">
        <v>36</v>
      </c>
      <c r="H113" s="28">
        <v>751</v>
      </c>
      <c r="I113" s="2">
        <v>28</v>
      </c>
      <c r="J113" s="2">
        <v>2</v>
      </c>
      <c r="K113" s="2">
        <v>45043.51</v>
      </c>
      <c r="L113" s="2">
        <v>6888.18</v>
      </c>
      <c r="M113" s="29">
        <v>770.57999999999993</v>
      </c>
      <c r="N113" s="31">
        <f t="shared" si="31"/>
        <v>781</v>
      </c>
      <c r="O113" s="30">
        <f t="shared" si="32"/>
        <v>52702.270000000004</v>
      </c>
      <c r="P113" t="s">
        <v>49</v>
      </c>
      <c r="Q113" t="s">
        <v>49</v>
      </c>
      <c r="R113" t="s">
        <v>70</v>
      </c>
      <c r="S113" t="s">
        <v>70</v>
      </c>
      <c r="T113" t="s">
        <v>67</v>
      </c>
      <c r="U113" s="4">
        <f t="shared" si="37"/>
        <v>45754</v>
      </c>
      <c r="V113" t="s">
        <v>36</v>
      </c>
      <c r="W113" s="28">
        <v>799</v>
      </c>
      <c r="X113" s="2">
        <v>23</v>
      </c>
      <c r="Y113" s="2">
        <v>6</v>
      </c>
      <c r="Z113" s="2">
        <v>54513.56</v>
      </c>
      <c r="AA113" s="2">
        <v>6085.3600000000006</v>
      </c>
      <c r="AB113" s="29">
        <v>3182.04</v>
      </c>
      <c r="AC113" s="31">
        <f t="shared" si="33"/>
        <v>828</v>
      </c>
      <c r="AD113" s="30">
        <f t="shared" si="34"/>
        <v>63780.959999999999</v>
      </c>
      <c r="AE113" s="2">
        <f t="shared" si="40"/>
        <v>-48</v>
      </c>
      <c r="AF113" s="2">
        <f t="shared" si="40"/>
        <v>5</v>
      </c>
      <c r="AG113" s="2">
        <f t="shared" si="40"/>
        <v>-4</v>
      </c>
      <c r="AH113" s="2">
        <f t="shared" si="38"/>
        <v>-9470.0499999999956</v>
      </c>
      <c r="AI113" s="2">
        <f t="shared" si="38"/>
        <v>802.81999999999971</v>
      </c>
      <c r="AJ113" s="29">
        <f t="shared" si="38"/>
        <v>-2411.46</v>
      </c>
      <c r="AK113" s="31">
        <f t="shared" si="38"/>
        <v>-47</v>
      </c>
      <c r="AL113" s="31">
        <f t="shared" si="22"/>
        <v>-11078.689999999995</v>
      </c>
      <c r="AM113" s="38">
        <f t="shared" si="41"/>
        <v>-6.0075093867334166E-2</v>
      </c>
      <c r="AN113" s="38">
        <f t="shared" si="41"/>
        <v>0.21739130434782608</v>
      </c>
      <c r="AO113" s="38">
        <f t="shared" si="41"/>
        <v>-0.66666666666666663</v>
      </c>
      <c r="AP113" s="38">
        <f t="shared" si="39"/>
        <v>-0.17371916271841348</v>
      </c>
      <c r="AQ113" s="38">
        <f t="shared" si="39"/>
        <v>0.13192645956853821</v>
      </c>
      <c r="AR113" s="39">
        <f t="shared" si="39"/>
        <v>-0.75783459667383191</v>
      </c>
      <c r="AS113" s="40">
        <f t="shared" si="39"/>
        <v>-5.6763285024154592E-2</v>
      </c>
      <c r="AT113" s="40">
        <f t="shared" si="23"/>
        <v>-0.17369901613271413</v>
      </c>
      <c r="AU113" s="119">
        <f t="shared" si="30"/>
        <v>59.978042609853532</v>
      </c>
      <c r="AV113" s="120">
        <f t="shared" si="26"/>
        <v>68.227234042553192</v>
      </c>
      <c r="AW113" s="121">
        <f t="shared" si="27"/>
        <v>-8.2491914326996607</v>
      </c>
      <c r="AX113" s="119">
        <f t="shared" si="28"/>
        <v>255.292</v>
      </c>
      <c r="AY113" s="120">
        <f t="shared" si="29"/>
        <v>319.56551724137938</v>
      </c>
      <c r="AZ113" s="121">
        <f t="shared" si="35"/>
        <v>-64.27351724137938</v>
      </c>
    </row>
    <row r="114" spans="1:52" x14ac:dyDescent="0.2">
      <c r="A114" t="s">
        <v>46</v>
      </c>
      <c r="B114" t="s">
        <v>46</v>
      </c>
      <c r="C114" t="s">
        <v>70</v>
      </c>
      <c r="D114" t="s">
        <v>70</v>
      </c>
      <c r="E114" t="s">
        <v>67</v>
      </c>
      <c r="F114" s="4">
        <f t="shared" si="36"/>
        <v>46119</v>
      </c>
      <c r="G114" t="s">
        <v>37</v>
      </c>
      <c r="H114" s="28">
        <v>790</v>
      </c>
      <c r="I114" s="2">
        <v>28</v>
      </c>
      <c r="J114" s="2">
        <v>7</v>
      </c>
      <c r="K114" s="2">
        <v>50014.710000000006</v>
      </c>
      <c r="L114" s="2">
        <v>6176.02</v>
      </c>
      <c r="M114" s="29">
        <v>1542.6599999999999</v>
      </c>
      <c r="N114" s="31">
        <f t="shared" si="31"/>
        <v>825</v>
      </c>
      <c r="O114" s="30">
        <f t="shared" si="32"/>
        <v>57733.390000000014</v>
      </c>
      <c r="P114" t="s">
        <v>49</v>
      </c>
      <c r="Q114" t="s">
        <v>49</v>
      </c>
      <c r="R114" t="s">
        <v>70</v>
      </c>
      <c r="S114" t="s">
        <v>70</v>
      </c>
      <c r="T114" t="s">
        <v>67</v>
      </c>
      <c r="U114" s="4">
        <f t="shared" si="37"/>
        <v>45755</v>
      </c>
      <c r="V114" t="s">
        <v>37</v>
      </c>
      <c r="W114" s="28">
        <v>809</v>
      </c>
      <c r="X114" s="2">
        <v>43</v>
      </c>
      <c r="Y114" s="2">
        <v>8</v>
      </c>
      <c r="Z114" s="2">
        <v>59265.89</v>
      </c>
      <c r="AA114" s="2">
        <v>11776</v>
      </c>
      <c r="AB114" s="29">
        <v>1807.9299999999998</v>
      </c>
      <c r="AC114" s="31">
        <f t="shared" si="33"/>
        <v>860</v>
      </c>
      <c r="AD114" s="30">
        <f t="shared" si="34"/>
        <v>72849.819999999992</v>
      </c>
      <c r="AE114" s="2">
        <f t="shared" si="40"/>
        <v>-19</v>
      </c>
      <c r="AF114" s="2">
        <f t="shared" si="40"/>
        <v>-15</v>
      </c>
      <c r="AG114" s="2">
        <f t="shared" si="40"/>
        <v>-1</v>
      </c>
      <c r="AH114" s="2">
        <f t="shared" si="38"/>
        <v>-9251.179999999993</v>
      </c>
      <c r="AI114" s="2">
        <f t="shared" si="38"/>
        <v>-5599.98</v>
      </c>
      <c r="AJ114" s="29">
        <f t="shared" si="38"/>
        <v>-265.27</v>
      </c>
      <c r="AK114" s="31">
        <f t="shared" si="38"/>
        <v>-35</v>
      </c>
      <c r="AL114" s="31">
        <f t="shared" si="22"/>
        <v>-15116.429999999978</v>
      </c>
      <c r="AM114" s="38">
        <f t="shared" si="41"/>
        <v>-2.3485784919653894E-2</v>
      </c>
      <c r="AN114" s="38">
        <f t="shared" si="41"/>
        <v>-0.34883720930232559</v>
      </c>
      <c r="AO114" s="38">
        <f t="shared" si="41"/>
        <v>-0.125</v>
      </c>
      <c r="AP114" s="38">
        <f t="shared" si="39"/>
        <v>-0.15609619631123389</v>
      </c>
      <c r="AQ114" s="38">
        <f t="shared" si="39"/>
        <v>-0.47554177989130431</v>
      </c>
      <c r="AR114" s="39">
        <f t="shared" si="39"/>
        <v>-0.14672581349941646</v>
      </c>
      <c r="AS114" s="40">
        <f t="shared" si="39"/>
        <v>-4.0697674418604654E-2</v>
      </c>
      <c r="AT114" s="40">
        <f t="shared" si="23"/>
        <v>-0.20750126767643323</v>
      </c>
      <c r="AU114" s="119">
        <f t="shared" si="30"/>
        <v>63.309759493670896</v>
      </c>
      <c r="AV114" s="120">
        <f t="shared" si="26"/>
        <v>73.258207663782443</v>
      </c>
      <c r="AW114" s="121">
        <f t="shared" si="27"/>
        <v>-9.948448170111547</v>
      </c>
      <c r="AX114" s="119">
        <f t="shared" si="28"/>
        <v>220.5337142857143</v>
      </c>
      <c r="AY114" s="120">
        <f t="shared" si="29"/>
        <v>266.351568627451</v>
      </c>
      <c r="AZ114" s="121">
        <f t="shared" si="35"/>
        <v>-45.817854341736705</v>
      </c>
    </row>
    <row r="115" spans="1:52" x14ac:dyDescent="0.2">
      <c r="A115" t="s">
        <v>46</v>
      </c>
      <c r="B115" t="s">
        <v>46</v>
      </c>
      <c r="C115" t="s">
        <v>70</v>
      </c>
      <c r="D115" t="s">
        <v>70</v>
      </c>
      <c r="E115" t="s">
        <v>67</v>
      </c>
      <c r="F115" s="4">
        <f t="shared" si="36"/>
        <v>46120</v>
      </c>
      <c r="G115" t="s">
        <v>38</v>
      </c>
      <c r="H115" s="28">
        <v>899</v>
      </c>
      <c r="I115" s="2">
        <v>27</v>
      </c>
      <c r="J115" s="2">
        <v>10</v>
      </c>
      <c r="K115" s="2">
        <v>64891.96</v>
      </c>
      <c r="L115" s="2">
        <v>6233.91</v>
      </c>
      <c r="M115" s="29">
        <v>2235.92</v>
      </c>
      <c r="N115" s="31">
        <f t="shared" si="31"/>
        <v>936</v>
      </c>
      <c r="O115" s="30">
        <f t="shared" si="32"/>
        <v>73361.789999999994</v>
      </c>
      <c r="P115" t="s">
        <v>49</v>
      </c>
      <c r="Q115" t="s">
        <v>49</v>
      </c>
      <c r="R115" t="s">
        <v>70</v>
      </c>
      <c r="S115" t="s">
        <v>70</v>
      </c>
      <c r="T115" t="s">
        <v>67</v>
      </c>
      <c r="U115" s="4">
        <f t="shared" si="37"/>
        <v>45756</v>
      </c>
      <c r="V115" t="s">
        <v>38</v>
      </c>
      <c r="W115" s="28">
        <v>1002</v>
      </c>
      <c r="X115" s="2">
        <v>32</v>
      </c>
      <c r="Y115" s="2">
        <v>14</v>
      </c>
      <c r="Z115" s="2">
        <v>71337.66</v>
      </c>
      <c r="AA115" s="2">
        <v>6689.5400000000018</v>
      </c>
      <c r="AB115" s="29">
        <v>2571.66</v>
      </c>
      <c r="AC115" s="31">
        <f t="shared" si="33"/>
        <v>1048</v>
      </c>
      <c r="AD115" s="30">
        <f t="shared" si="34"/>
        <v>80598.860000000015</v>
      </c>
      <c r="AE115" s="2">
        <f t="shared" si="40"/>
        <v>-103</v>
      </c>
      <c r="AF115" s="2">
        <f t="shared" si="40"/>
        <v>-5</v>
      </c>
      <c r="AG115" s="2">
        <f t="shared" si="40"/>
        <v>-4</v>
      </c>
      <c r="AH115" s="2">
        <f t="shared" si="38"/>
        <v>-6445.7000000000044</v>
      </c>
      <c r="AI115" s="2">
        <f t="shared" si="38"/>
        <v>-455.63000000000193</v>
      </c>
      <c r="AJ115" s="29">
        <f t="shared" si="38"/>
        <v>-335.73999999999978</v>
      </c>
      <c r="AK115" s="31">
        <f t="shared" si="38"/>
        <v>-112</v>
      </c>
      <c r="AL115" s="31">
        <f t="shared" si="22"/>
        <v>-7237.0700000000215</v>
      </c>
      <c r="AM115" s="38">
        <f t="shared" si="41"/>
        <v>-0.10279441117764471</v>
      </c>
      <c r="AN115" s="38">
        <f t="shared" si="41"/>
        <v>-0.15625</v>
      </c>
      <c r="AO115" s="38">
        <f t="shared" si="41"/>
        <v>-0.2857142857142857</v>
      </c>
      <c r="AP115" s="38">
        <f t="shared" si="39"/>
        <v>-9.0354799975216518E-2</v>
      </c>
      <c r="AQ115" s="38">
        <f t="shared" si="39"/>
        <v>-6.8110811804698357E-2</v>
      </c>
      <c r="AR115" s="39">
        <f t="shared" si="39"/>
        <v>-0.13055380571304132</v>
      </c>
      <c r="AS115" s="40">
        <f t="shared" si="39"/>
        <v>-0.10687022900763359</v>
      </c>
      <c r="AT115" s="40">
        <f t="shared" si="23"/>
        <v>-8.97912203720998E-2</v>
      </c>
      <c r="AU115" s="119">
        <f t="shared" si="30"/>
        <v>72.182380422691878</v>
      </c>
      <c r="AV115" s="120">
        <f t="shared" si="26"/>
        <v>71.195269461077842</v>
      </c>
      <c r="AW115" s="121">
        <f t="shared" si="27"/>
        <v>0.98711096161403589</v>
      </c>
      <c r="AX115" s="119">
        <f t="shared" si="28"/>
        <v>228.91432432432433</v>
      </c>
      <c r="AY115" s="120">
        <f t="shared" si="29"/>
        <v>201.33043478260871</v>
      </c>
      <c r="AZ115" s="121">
        <f t="shared" si="35"/>
        <v>27.583889541715621</v>
      </c>
    </row>
    <row r="116" spans="1:52" x14ac:dyDescent="0.2">
      <c r="A116" t="s">
        <v>46</v>
      </c>
      <c r="B116" t="s">
        <v>46</v>
      </c>
      <c r="C116" t="s">
        <v>70</v>
      </c>
      <c r="D116" t="s">
        <v>70</v>
      </c>
      <c r="E116" t="s">
        <v>67</v>
      </c>
      <c r="F116" s="4">
        <f t="shared" si="36"/>
        <v>46121</v>
      </c>
      <c r="G116" t="s">
        <v>39</v>
      </c>
      <c r="H116" s="28">
        <v>1047</v>
      </c>
      <c r="I116" s="2">
        <v>39</v>
      </c>
      <c r="J116" s="2">
        <v>7</v>
      </c>
      <c r="K116" s="2">
        <v>73403.25</v>
      </c>
      <c r="L116" s="2">
        <v>8138.5</v>
      </c>
      <c r="M116" s="29">
        <v>5067.07</v>
      </c>
      <c r="N116" s="31">
        <f t="shared" si="31"/>
        <v>1093</v>
      </c>
      <c r="O116" s="30">
        <f t="shared" si="32"/>
        <v>86608.82</v>
      </c>
      <c r="P116" t="s">
        <v>49</v>
      </c>
      <c r="Q116" t="s">
        <v>49</v>
      </c>
      <c r="R116" t="s">
        <v>70</v>
      </c>
      <c r="S116" t="s">
        <v>70</v>
      </c>
      <c r="T116" t="s">
        <v>67</v>
      </c>
      <c r="U116" s="4">
        <f t="shared" si="37"/>
        <v>45757</v>
      </c>
      <c r="V116" t="s">
        <v>39</v>
      </c>
      <c r="W116" s="28">
        <v>1230</v>
      </c>
      <c r="X116" s="2">
        <v>38</v>
      </c>
      <c r="Y116" s="2">
        <v>10</v>
      </c>
      <c r="Z116" s="2">
        <v>90074.3</v>
      </c>
      <c r="AA116" s="2">
        <v>10833.67</v>
      </c>
      <c r="AB116" s="29">
        <v>5208.25</v>
      </c>
      <c r="AC116" s="31">
        <f t="shared" si="33"/>
        <v>1278</v>
      </c>
      <c r="AD116" s="30">
        <f t="shared" si="34"/>
        <v>106116.22</v>
      </c>
      <c r="AE116" s="2">
        <f t="shared" si="40"/>
        <v>-183</v>
      </c>
      <c r="AF116" s="2">
        <f t="shared" si="40"/>
        <v>1</v>
      </c>
      <c r="AG116" s="2">
        <f t="shared" si="40"/>
        <v>-3</v>
      </c>
      <c r="AH116" s="2">
        <f t="shared" si="38"/>
        <v>-16671.050000000003</v>
      </c>
      <c r="AI116" s="2">
        <f t="shared" si="38"/>
        <v>-2695.17</v>
      </c>
      <c r="AJ116" s="29">
        <f t="shared" si="38"/>
        <v>-141.18000000000029</v>
      </c>
      <c r="AK116" s="31">
        <f t="shared" si="38"/>
        <v>-185</v>
      </c>
      <c r="AL116" s="31">
        <f t="shared" si="22"/>
        <v>-19507.399999999994</v>
      </c>
      <c r="AM116" s="38">
        <f t="shared" si="41"/>
        <v>-0.14878048780487804</v>
      </c>
      <c r="AN116" s="38">
        <f t="shared" si="41"/>
        <v>2.6315789473684209E-2</v>
      </c>
      <c r="AO116" s="38">
        <f t="shared" si="41"/>
        <v>-0.3</v>
      </c>
      <c r="AP116" s="38">
        <f t="shared" si="39"/>
        <v>-0.18508109416337404</v>
      </c>
      <c r="AQ116" s="38">
        <f t="shared" si="39"/>
        <v>-0.24877719184726876</v>
      </c>
      <c r="AR116" s="39">
        <f t="shared" si="39"/>
        <v>-2.7106993711899445E-2</v>
      </c>
      <c r="AS116" s="40">
        <f t="shared" si="39"/>
        <v>-0.14475743348982786</v>
      </c>
      <c r="AT116" s="40">
        <f t="shared" si="23"/>
        <v>-0.18383052091376789</v>
      </c>
      <c r="AU116" s="119">
        <f t="shared" si="30"/>
        <v>70.108166189111742</v>
      </c>
      <c r="AV116" s="120">
        <f t="shared" si="26"/>
        <v>73.231138211382117</v>
      </c>
      <c r="AW116" s="121">
        <f t="shared" si="27"/>
        <v>-3.1229720222703747</v>
      </c>
      <c r="AX116" s="119">
        <f t="shared" si="28"/>
        <v>287.07760869565215</v>
      </c>
      <c r="AY116" s="120">
        <f t="shared" si="29"/>
        <v>334.20666666666665</v>
      </c>
      <c r="AZ116" s="121">
        <f t="shared" si="35"/>
        <v>-47.129057971014504</v>
      </c>
    </row>
    <row r="117" spans="1:52" x14ac:dyDescent="0.2">
      <c r="A117" t="s">
        <v>46</v>
      </c>
      <c r="B117" t="s">
        <v>46</v>
      </c>
      <c r="C117" t="s">
        <v>70</v>
      </c>
      <c r="D117" t="s">
        <v>70</v>
      </c>
      <c r="E117" t="s">
        <v>67</v>
      </c>
      <c r="F117" s="4">
        <f t="shared" si="36"/>
        <v>46122</v>
      </c>
      <c r="G117" t="s">
        <v>40</v>
      </c>
      <c r="H117" s="28">
        <v>1474</v>
      </c>
      <c r="I117" s="2">
        <v>34</v>
      </c>
      <c r="J117" s="2">
        <v>13</v>
      </c>
      <c r="K117" s="2">
        <v>105270.37</v>
      </c>
      <c r="L117" s="2">
        <v>5447.93</v>
      </c>
      <c r="M117" s="29">
        <v>8839.41</v>
      </c>
      <c r="N117" s="31">
        <f t="shared" si="31"/>
        <v>1521</v>
      </c>
      <c r="O117" s="30">
        <f t="shared" si="32"/>
        <v>119557.70999999999</v>
      </c>
      <c r="P117" t="s">
        <v>49</v>
      </c>
      <c r="Q117" t="s">
        <v>49</v>
      </c>
      <c r="R117" t="s">
        <v>70</v>
      </c>
      <c r="S117" t="s">
        <v>70</v>
      </c>
      <c r="T117" t="s">
        <v>67</v>
      </c>
      <c r="U117" s="4">
        <f t="shared" si="37"/>
        <v>45758</v>
      </c>
      <c r="V117" t="s">
        <v>40</v>
      </c>
      <c r="W117" s="28">
        <v>1565</v>
      </c>
      <c r="X117" s="2">
        <v>27</v>
      </c>
      <c r="Y117" s="2">
        <v>13</v>
      </c>
      <c r="Z117" s="2">
        <v>106534.22</v>
      </c>
      <c r="AA117" s="2">
        <v>7148.86</v>
      </c>
      <c r="AB117" s="29">
        <v>14903.59</v>
      </c>
      <c r="AC117" s="31">
        <f t="shared" si="33"/>
        <v>1605</v>
      </c>
      <c r="AD117" s="30">
        <f t="shared" si="34"/>
        <v>128586.67</v>
      </c>
      <c r="AE117" s="2">
        <f t="shared" si="40"/>
        <v>-91</v>
      </c>
      <c r="AF117" s="2">
        <f t="shared" si="40"/>
        <v>7</v>
      </c>
      <c r="AG117" s="2">
        <f t="shared" si="40"/>
        <v>0</v>
      </c>
      <c r="AH117" s="2">
        <f t="shared" si="38"/>
        <v>-1263.8500000000058</v>
      </c>
      <c r="AI117" s="2">
        <f t="shared" si="38"/>
        <v>-1700.9299999999994</v>
      </c>
      <c r="AJ117" s="29">
        <f t="shared" si="38"/>
        <v>-6064.18</v>
      </c>
      <c r="AK117" s="31">
        <f t="shared" si="38"/>
        <v>-84</v>
      </c>
      <c r="AL117" s="31">
        <f t="shared" si="22"/>
        <v>-9028.9600000000064</v>
      </c>
      <c r="AM117" s="38">
        <f t="shared" si="41"/>
        <v>-5.8146964856230034E-2</v>
      </c>
      <c r="AN117" s="38">
        <f t="shared" si="41"/>
        <v>0.25925925925925924</v>
      </c>
      <c r="AO117" s="38">
        <f t="shared" si="41"/>
        <v>0</v>
      </c>
      <c r="AP117" s="38">
        <f t="shared" si="39"/>
        <v>-1.1863324291481233E-2</v>
      </c>
      <c r="AQ117" s="38">
        <f t="shared" si="39"/>
        <v>-0.23793024342342686</v>
      </c>
      <c r="AR117" s="39">
        <f t="shared" si="39"/>
        <v>-0.40689390945403087</v>
      </c>
      <c r="AS117" s="40">
        <f t="shared" si="39"/>
        <v>-5.2336448598130844E-2</v>
      </c>
      <c r="AT117" s="40">
        <f t="shared" si="23"/>
        <v>-7.021692061859916E-2</v>
      </c>
      <c r="AU117" s="119">
        <f t="shared" si="30"/>
        <v>71.418161465400274</v>
      </c>
      <c r="AV117" s="120">
        <f t="shared" si="26"/>
        <v>68.072984025559109</v>
      </c>
      <c r="AW117" s="121">
        <f t="shared" si="27"/>
        <v>3.3451774398411658</v>
      </c>
      <c r="AX117" s="119">
        <f t="shared" si="28"/>
        <v>303.98595744680853</v>
      </c>
      <c r="AY117" s="120">
        <f t="shared" si="29"/>
        <v>551.31124999999997</v>
      </c>
      <c r="AZ117" s="121">
        <f t="shared" si="35"/>
        <v>-247.32529255319145</v>
      </c>
    </row>
    <row r="118" spans="1:52" ht="13.5" thickBot="1" x14ac:dyDescent="0.25">
      <c r="A118" t="s">
        <v>46</v>
      </c>
      <c r="B118" t="s">
        <v>46</v>
      </c>
      <c r="C118" t="s">
        <v>70</v>
      </c>
      <c r="D118" t="s">
        <v>70</v>
      </c>
      <c r="E118" t="s">
        <v>67</v>
      </c>
      <c r="F118" s="59">
        <f t="shared" si="36"/>
        <v>46123</v>
      </c>
      <c r="G118" s="42" t="s">
        <v>41</v>
      </c>
      <c r="H118" s="43">
        <v>1320</v>
      </c>
      <c r="I118" s="44">
        <v>13</v>
      </c>
      <c r="J118" s="44">
        <v>5</v>
      </c>
      <c r="K118" s="44">
        <v>89463.09</v>
      </c>
      <c r="L118" s="44">
        <v>1681.05</v>
      </c>
      <c r="M118" s="45">
        <v>1186.8899999999999</v>
      </c>
      <c r="N118" s="47">
        <f t="shared" si="31"/>
        <v>1338</v>
      </c>
      <c r="O118" s="46">
        <f t="shared" si="32"/>
        <v>92331.03</v>
      </c>
      <c r="P118" t="s">
        <v>49</v>
      </c>
      <c r="Q118" t="s">
        <v>49</v>
      </c>
      <c r="R118" t="s">
        <v>70</v>
      </c>
      <c r="S118" t="s">
        <v>70</v>
      </c>
      <c r="T118" t="s">
        <v>67</v>
      </c>
      <c r="U118" s="59">
        <f t="shared" si="37"/>
        <v>45759</v>
      </c>
      <c r="V118" s="42" t="s">
        <v>41</v>
      </c>
      <c r="W118" s="43">
        <v>1540</v>
      </c>
      <c r="X118" s="44">
        <v>12</v>
      </c>
      <c r="Y118" s="44">
        <v>5</v>
      </c>
      <c r="Z118" s="44">
        <v>107044.44</v>
      </c>
      <c r="AA118" s="44">
        <v>2570.17</v>
      </c>
      <c r="AB118" s="45">
        <v>440.2</v>
      </c>
      <c r="AC118" s="47">
        <f t="shared" si="33"/>
        <v>1557</v>
      </c>
      <c r="AD118" s="46">
        <f t="shared" si="34"/>
        <v>110054.81</v>
      </c>
      <c r="AE118" s="44">
        <f t="shared" si="40"/>
        <v>-220</v>
      </c>
      <c r="AF118" s="44">
        <f t="shared" si="40"/>
        <v>1</v>
      </c>
      <c r="AG118" s="44">
        <f t="shared" si="40"/>
        <v>0</v>
      </c>
      <c r="AH118" s="44">
        <f t="shared" si="38"/>
        <v>-17581.350000000006</v>
      </c>
      <c r="AI118" s="44">
        <f t="shared" si="38"/>
        <v>-889.12000000000012</v>
      </c>
      <c r="AJ118" s="45">
        <f t="shared" si="38"/>
        <v>746.68999999999983</v>
      </c>
      <c r="AK118" s="47">
        <f t="shared" si="38"/>
        <v>-219</v>
      </c>
      <c r="AL118" s="47">
        <f t="shared" si="38"/>
        <v>-17723.78</v>
      </c>
      <c r="AM118" s="56">
        <f t="shared" si="41"/>
        <v>-0.14285714285714285</v>
      </c>
      <c r="AN118" s="56">
        <f t="shared" si="41"/>
        <v>8.3333333333333329E-2</v>
      </c>
      <c r="AO118" s="56">
        <f t="shared" si="41"/>
        <v>0</v>
      </c>
      <c r="AP118" s="56">
        <f t="shared" si="39"/>
        <v>-0.16424346747948801</v>
      </c>
      <c r="AQ118" s="56">
        <f t="shared" si="39"/>
        <v>-0.34593820642214335</v>
      </c>
      <c r="AR118" s="57">
        <f t="shared" si="39"/>
        <v>1.6962517037710128</v>
      </c>
      <c r="AS118" s="58">
        <f t="shared" si="39"/>
        <v>-0.14065510597302505</v>
      </c>
      <c r="AT118" s="58">
        <f t="shared" si="39"/>
        <v>-0.16104502838176724</v>
      </c>
      <c r="AU118" s="122">
        <f t="shared" si="30"/>
        <v>67.775068181818185</v>
      </c>
      <c r="AV118" s="123">
        <f t="shared" si="26"/>
        <v>69.509376623376625</v>
      </c>
      <c r="AW118" s="124">
        <f t="shared" si="27"/>
        <v>-1.73430844155844</v>
      </c>
      <c r="AX118" s="122">
        <f t="shared" si="28"/>
        <v>159.32999999999998</v>
      </c>
      <c r="AY118" s="123">
        <f t="shared" si="29"/>
        <v>177.0805882352941</v>
      </c>
      <c r="AZ118" s="124">
        <f t="shared" si="35"/>
        <v>-17.750588235294117</v>
      </c>
    </row>
    <row r="119" spans="1:52" x14ac:dyDescent="0.2">
      <c r="A119" t="s">
        <v>46</v>
      </c>
      <c r="B119" t="s">
        <v>46</v>
      </c>
      <c r="C119" t="s">
        <v>70</v>
      </c>
      <c r="D119" t="s">
        <v>70</v>
      </c>
      <c r="E119" t="s">
        <v>68</v>
      </c>
      <c r="F119" s="4">
        <f t="shared" si="36"/>
        <v>46124</v>
      </c>
      <c r="G119" t="s">
        <v>35</v>
      </c>
      <c r="H119" s="28">
        <v>767</v>
      </c>
      <c r="I119" s="2">
        <v>24</v>
      </c>
      <c r="J119" s="2">
        <v>4</v>
      </c>
      <c r="K119" s="2">
        <v>50611.939999999995</v>
      </c>
      <c r="L119" s="2">
        <v>5964.34</v>
      </c>
      <c r="M119" s="29">
        <v>-1754.04</v>
      </c>
      <c r="N119" s="31">
        <f t="shared" si="31"/>
        <v>795</v>
      </c>
      <c r="O119" s="30">
        <f t="shared" si="32"/>
        <v>54822.239999999998</v>
      </c>
      <c r="P119" t="s">
        <v>49</v>
      </c>
      <c r="Q119" t="s">
        <v>49</v>
      </c>
      <c r="R119" t="s">
        <v>70</v>
      </c>
      <c r="S119" t="s">
        <v>70</v>
      </c>
      <c r="T119" t="s">
        <v>68</v>
      </c>
      <c r="U119" s="4">
        <f t="shared" si="37"/>
        <v>45760</v>
      </c>
      <c r="V119" t="s">
        <v>35</v>
      </c>
      <c r="W119" s="28">
        <v>742</v>
      </c>
      <c r="X119" s="2">
        <v>21</v>
      </c>
      <c r="Y119" s="2">
        <v>8</v>
      </c>
      <c r="Z119" s="2">
        <v>51272.74</v>
      </c>
      <c r="AA119" s="2">
        <v>5181.22</v>
      </c>
      <c r="AB119" s="29">
        <v>1868.63</v>
      </c>
      <c r="AC119" s="31">
        <f t="shared" si="33"/>
        <v>771</v>
      </c>
      <c r="AD119" s="30">
        <f t="shared" si="34"/>
        <v>58322.59</v>
      </c>
      <c r="AE119" s="2">
        <f t="shared" si="40"/>
        <v>25</v>
      </c>
      <c r="AF119" s="2">
        <f t="shared" si="40"/>
        <v>3</v>
      </c>
      <c r="AG119" s="2">
        <f t="shared" si="40"/>
        <v>-4</v>
      </c>
      <c r="AH119" s="2">
        <f t="shared" si="38"/>
        <v>-660.80000000000291</v>
      </c>
      <c r="AI119" s="2">
        <f t="shared" si="38"/>
        <v>783.11999999999989</v>
      </c>
      <c r="AJ119" s="29">
        <f t="shared" si="38"/>
        <v>-3622.67</v>
      </c>
      <c r="AK119" s="31">
        <f t="shared" si="38"/>
        <v>24</v>
      </c>
      <c r="AL119" s="31">
        <f t="shared" si="38"/>
        <v>-3500.3499999999985</v>
      </c>
      <c r="AM119" s="38">
        <f t="shared" si="41"/>
        <v>3.3692722371967652E-2</v>
      </c>
      <c r="AN119" s="38">
        <f t="shared" si="41"/>
        <v>0.14285714285714285</v>
      </c>
      <c r="AO119" s="38">
        <f t="shared" si="41"/>
        <v>-0.5</v>
      </c>
      <c r="AP119" s="38">
        <f t="shared" si="39"/>
        <v>-1.2887940063277346E-2</v>
      </c>
      <c r="AQ119" s="38">
        <f t="shared" si="39"/>
        <v>0.15114586911962816</v>
      </c>
      <c r="AR119" s="39">
        <f t="shared" si="39"/>
        <v>-1.9386769986567698</v>
      </c>
      <c r="AS119" s="40">
        <f t="shared" si="39"/>
        <v>3.1128404669260701E-2</v>
      </c>
      <c r="AT119" s="40">
        <f t="shared" si="39"/>
        <v>-6.0017053426468181E-2</v>
      </c>
      <c r="AU119" s="119">
        <f t="shared" si="30"/>
        <v>65.986883963494122</v>
      </c>
      <c r="AV119" s="120">
        <f t="shared" si="26"/>
        <v>69.100727762803231</v>
      </c>
      <c r="AW119" s="121">
        <f t="shared" si="27"/>
        <v>-3.1138437993091088</v>
      </c>
      <c r="AX119" s="119">
        <f t="shared" si="28"/>
        <v>150.36785714285716</v>
      </c>
      <c r="AY119" s="120">
        <f t="shared" si="29"/>
        <v>243.09827586206899</v>
      </c>
      <c r="AZ119" s="121">
        <f t="shared" si="35"/>
        <v>-92.730418719211826</v>
      </c>
    </row>
    <row r="120" spans="1:52" x14ac:dyDescent="0.2">
      <c r="A120" t="s">
        <v>46</v>
      </c>
      <c r="B120" t="s">
        <v>46</v>
      </c>
      <c r="C120" t="s">
        <v>70</v>
      </c>
      <c r="D120" t="s">
        <v>70</v>
      </c>
      <c r="E120" t="s">
        <v>68</v>
      </c>
      <c r="F120" s="4">
        <f t="shared" si="36"/>
        <v>46125</v>
      </c>
      <c r="G120" t="s">
        <v>36</v>
      </c>
      <c r="H120" s="28">
        <v>740</v>
      </c>
      <c r="I120" s="2">
        <v>23</v>
      </c>
      <c r="J120" s="2">
        <v>5</v>
      </c>
      <c r="K120" s="2">
        <v>51636.229999999996</v>
      </c>
      <c r="L120" s="2">
        <v>6287.5700000000006</v>
      </c>
      <c r="M120" s="29">
        <v>1304.3900000000001</v>
      </c>
      <c r="N120" s="31">
        <f t="shared" si="31"/>
        <v>768</v>
      </c>
      <c r="O120" s="30">
        <f t="shared" si="32"/>
        <v>59228.189999999995</v>
      </c>
      <c r="P120" t="s">
        <v>49</v>
      </c>
      <c r="Q120" t="s">
        <v>49</v>
      </c>
      <c r="R120" t="s">
        <v>70</v>
      </c>
      <c r="S120" t="s">
        <v>70</v>
      </c>
      <c r="T120" t="s">
        <v>68</v>
      </c>
      <c r="U120" s="4">
        <f t="shared" si="37"/>
        <v>45761</v>
      </c>
      <c r="V120" t="s">
        <v>36</v>
      </c>
      <c r="W120" s="28">
        <v>784</v>
      </c>
      <c r="X120" s="2">
        <v>23</v>
      </c>
      <c r="Y120" s="2">
        <v>16</v>
      </c>
      <c r="Z120" s="2">
        <v>49182.54</v>
      </c>
      <c r="AA120" s="2">
        <v>5243.49</v>
      </c>
      <c r="AB120" s="29">
        <v>3287.53</v>
      </c>
      <c r="AC120" s="31">
        <f t="shared" si="33"/>
        <v>823</v>
      </c>
      <c r="AD120" s="30">
        <f t="shared" si="34"/>
        <v>57713.56</v>
      </c>
      <c r="AE120" s="2">
        <f t="shared" si="40"/>
        <v>-44</v>
      </c>
      <c r="AF120" s="2">
        <f t="shared" si="40"/>
        <v>0</v>
      </c>
      <c r="AG120" s="2">
        <f t="shared" si="40"/>
        <v>-11</v>
      </c>
      <c r="AH120" s="2">
        <f t="shared" si="38"/>
        <v>2453.6899999999951</v>
      </c>
      <c r="AI120" s="2">
        <f t="shared" si="38"/>
        <v>1044.0800000000008</v>
      </c>
      <c r="AJ120" s="29">
        <f t="shared" si="38"/>
        <v>-1983.14</v>
      </c>
      <c r="AK120" s="31">
        <f t="shared" si="38"/>
        <v>-55</v>
      </c>
      <c r="AL120" s="31">
        <f t="shared" si="38"/>
        <v>1514.6299999999974</v>
      </c>
      <c r="AM120" s="38">
        <f t="shared" si="41"/>
        <v>-5.6122448979591837E-2</v>
      </c>
      <c r="AN120" s="38">
        <f t="shared" si="41"/>
        <v>0</v>
      </c>
      <c r="AO120" s="38">
        <f t="shared" si="41"/>
        <v>-0.6875</v>
      </c>
      <c r="AP120" s="38">
        <f t="shared" si="39"/>
        <v>4.9889452639086861E-2</v>
      </c>
      <c r="AQ120" s="38">
        <f t="shared" si="39"/>
        <v>0.19911928887058064</v>
      </c>
      <c r="AR120" s="39">
        <f t="shared" si="39"/>
        <v>-0.60323099713158512</v>
      </c>
      <c r="AS120" s="40">
        <f t="shared" si="39"/>
        <v>-6.6828675577156743E-2</v>
      </c>
      <c r="AT120" s="40">
        <f t="shared" si="39"/>
        <v>2.6243919106705555E-2</v>
      </c>
      <c r="AU120" s="119">
        <f t="shared" si="30"/>
        <v>69.77868918918918</v>
      </c>
      <c r="AV120" s="120">
        <f t="shared" si="26"/>
        <v>62.73283163265306</v>
      </c>
      <c r="AW120" s="121">
        <f t="shared" si="27"/>
        <v>7.0458575565361201</v>
      </c>
      <c r="AX120" s="119">
        <f t="shared" si="28"/>
        <v>271.14142857142861</v>
      </c>
      <c r="AY120" s="120">
        <f t="shared" si="29"/>
        <v>218.74410256410258</v>
      </c>
      <c r="AZ120" s="121">
        <f t="shared" si="35"/>
        <v>52.397326007326029</v>
      </c>
    </row>
    <row r="121" spans="1:52" x14ac:dyDescent="0.2">
      <c r="A121" t="s">
        <v>46</v>
      </c>
      <c r="B121" t="s">
        <v>46</v>
      </c>
      <c r="C121" t="s">
        <v>70</v>
      </c>
      <c r="D121" t="s">
        <v>70</v>
      </c>
      <c r="E121" t="s">
        <v>68</v>
      </c>
      <c r="F121" s="4">
        <f t="shared" si="36"/>
        <v>46126</v>
      </c>
      <c r="G121" t="s">
        <v>37</v>
      </c>
      <c r="H121" s="28">
        <v>801</v>
      </c>
      <c r="I121" s="2">
        <v>36</v>
      </c>
      <c r="J121" s="2">
        <v>10</v>
      </c>
      <c r="K121" s="2">
        <v>50749.08</v>
      </c>
      <c r="L121" s="2">
        <v>8315.11</v>
      </c>
      <c r="M121" s="29">
        <v>2191.7200000000003</v>
      </c>
      <c r="N121" s="31">
        <f t="shared" si="31"/>
        <v>847</v>
      </c>
      <c r="O121" s="30">
        <f t="shared" si="32"/>
        <v>61255.91</v>
      </c>
      <c r="P121" t="s">
        <v>49</v>
      </c>
      <c r="Q121" t="s">
        <v>49</v>
      </c>
      <c r="R121" t="s">
        <v>70</v>
      </c>
      <c r="S121" t="s">
        <v>70</v>
      </c>
      <c r="T121" t="s">
        <v>68</v>
      </c>
      <c r="U121" s="4">
        <f t="shared" si="37"/>
        <v>45762</v>
      </c>
      <c r="V121" t="s">
        <v>37</v>
      </c>
      <c r="W121" s="28">
        <v>920</v>
      </c>
      <c r="X121" s="2">
        <v>34</v>
      </c>
      <c r="Y121" s="2">
        <v>9</v>
      </c>
      <c r="Z121" s="2">
        <v>66935.59</v>
      </c>
      <c r="AA121" s="2">
        <v>10441.630000000001</v>
      </c>
      <c r="AB121" s="29">
        <v>4247.3999999999996</v>
      </c>
      <c r="AC121" s="31">
        <f t="shared" si="33"/>
        <v>963</v>
      </c>
      <c r="AD121" s="30">
        <f t="shared" si="34"/>
        <v>81624.62</v>
      </c>
      <c r="AE121" s="2">
        <f t="shared" si="40"/>
        <v>-119</v>
      </c>
      <c r="AF121" s="2">
        <f t="shared" si="40"/>
        <v>2</v>
      </c>
      <c r="AG121" s="2">
        <f t="shared" si="40"/>
        <v>1</v>
      </c>
      <c r="AH121" s="2">
        <f t="shared" si="38"/>
        <v>-16186.509999999995</v>
      </c>
      <c r="AI121" s="2">
        <f t="shared" si="38"/>
        <v>-2126.5200000000004</v>
      </c>
      <c r="AJ121" s="29">
        <f t="shared" si="38"/>
        <v>-2055.6799999999994</v>
      </c>
      <c r="AK121" s="31">
        <f t="shared" si="38"/>
        <v>-116</v>
      </c>
      <c r="AL121" s="31">
        <f t="shared" si="38"/>
        <v>-20368.709999999992</v>
      </c>
      <c r="AM121" s="38">
        <f t="shared" si="41"/>
        <v>-0.12934782608695652</v>
      </c>
      <c r="AN121" s="38">
        <f t="shared" si="41"/>
        <v>5.8823529411764705E-2</v>
      </c>
      <c r="AO121" s="38">
        <f t="shared" si="41"/>
        <v>0.1111111111111111</v>
      </c>
      <c r="AP121" s="38">
        <f t="shared" si="39"/>
        <v>-0.24182217561688776</v>
      </c>
      <c r="AQ121" s="38">
        <f t="shared" si="39"/>
        <v>-0.20365785801642083</v>
      </c>
      <c r="AR121" s="39">
        <f t="shared" si="39"/>
        <v>-0.48398549700993537</v>
      </c>
      <c r="AS121" s="40">
        <f t="shared" si="39"/>
        <v>-0.12045690550363447</v>
      </c>
      <c r="AT121" s="40">
        <f t="shared" si="39"/>
        <v>-0.24954125360706111</v>
      </c>
      <c r="AU121" s="119">
        <f t="shared" si="30"/>
        <v>63.357153558052438</v>
      </c>
      <c r="AV121" s="120">
        <f t="shared" si="26"/>
        <v>72.756076086956512</v>
      </c>
      <c r="AW121" s="121">
        <f t="shared" si="27"/>
        <v>-9.3989225289040732</v>
      </c>
      <c r="AX121" s="119">
        <f t="shared" si="28"/>
        <v>228.40934782608699</v>
      </c>
      <c r="AY121" s="120">
        <f t="shared" si="29"/>
        <v>341.60534883720931</v>
      </c>
      <c r="AZ121" s="121">
        <f t="shared" si="35"/>
        <v>-113.19600101112232</v>
      </c>
    </row>
    <row r="122" spans="1:52" x14ac:dyDescent="0.2">
      <c r="A122" t="s">
        <v>46</v>
      </c>
      <c r="B122" t="s">
        <v>46</v>
      </c>
      <c r="C122" t="s">
        <v>70</v>
      </c>
      <c r="D122" t="s">
        <v>70</v>
      </c>
      <c r="E122" t="s">
        <v>68</v>
      </c>
      <c r="F122" s="4">
        <f t="shared" si="36"/>
        <v>46127</v>
      </c>
      <c r="G122" t="s">
        <v>38</v>
      </c>
      <c r="H122" s="28">
        <v>931</v>
      </c>
      <c r="I122" s="2">
        <v>36</v>
      </c>
      <c r="J122" s="2">
        <v>10</v>
      </c>
      <c r="K122" s="2">
        <v>64428.060000000005</v>
      </c>
      <c r="L122" s="2">
        <v>10369.77</v>
      </c>
      <c r="M122" s="29">
        <v>4123.57</v>
      </c>
      <c r="N122" s="31">
        <f t="shared" si="31"/>
        <v>977</v>
      </c>
      <c r="O122" s="30">
        <f t="shared" si="32"/>
        <v>78921.399999999994</v>
      </c>
      <c r="P122" t="s">
        <v>49</v>
      </c>
      <c r="Q122" t="s">
        <v>49</v>
      </c>
      <c r="R122" t="s">
        <v>70</v>
      </c>
      <c r="S122" t="s">
        <v>70</v>
      </c>
      <c r="T122" t="s">
        <v>68</v>
      </c>
      <c r="U122" s="4">
        <f t="shared" si="37"/>
        <v>45763</v>
      </c>
      <c r="V122" t="s">
        <v>38</v>
      </c>
      <c r="W122" s="28">
        <v>909</v>
      </c>
      <c r="X122" s="2">
        <v>50</v>
      </c>
      <c r="Y122" s="2">
        <v>17</v>
      </c>
      <c r="Z122" s="2">
        <v>60690.79</v>
      </c>
      <c r="AA122" s="2">
        <v>11690.72</v>
      </c>
      <c r="AB122" s="29">
        <v>6570.23</v>
      </c>
      <c r="AC122" s="31">
        <f t="shared" si="33"/>
        <v>976</v>
      </c>
      <c r="AD122" s="30">
        <f t="shared" si="34"/>
        <v>78951.739999999991</v>
      </c>
      <c r="AE122" s="2">
        <f t="shared" si="40"/>
        <v>22</v>
      </c>
      <c r="AF122" s="2">
        <f t="shared" si="40"/>
        <v>-14</v>
      </c>
      <c r="AG122" s="2">
        <f t="shared" si="40"/>
        <v>-7</v>
      </c>
      <c r="AH122" s="2">
        <f t="shared" si="38"/>
        <v>3737.2700000000041</v>
      </c>
      <c r="AI122" s="2">
        <f t="shared" si="38"/>
        <v>-1320.9499999999989</v>
      </c>
      <c r="AJ122" s="29">
        <f t="shared" si="38"/>
        <v>-2446.66</v>
      </c>
      <c r="AK122" s="31">
        <f t="shared" si="38"/>
        <v>1</v>
      </c>
      <c r="AL122" s="31">
        <f t="shared" si="38"/>
        <v>-30.339999999996508</v>
      </c>
      <c r="AM122" s="38">
        <f t="shared" si="41"/>
        <v>2.4202420242024202E-2</v>
      </c>
      <c r="AN122" s="38">
        <f t="shared" si="41"/>
        <v>-0.28000000000000003</v>
      </c>
      <c r="AO122" s="38">
        <f t="shared" si="41"/>
        <v>-0.41176470588235292</v>
      </c>
      <c r="AP122" s="38">
        <f t="shared" si="39"/>
        <v>6.1578865590644051E-2</v>
      </c>
      <c r="AQ122" s="38">
        <f t="shared" si="39"/>
        <v>-0.11299132987531982</v>
      </c>
      <c r="AR122" s="39">
        <f t="shared" si="39"/>
        <v>-0.37238574600889163</v>
      </c>
      <c r="AS122" s="40">
        <f t="shared" si="39"/>
        <v>1.0245901639344263E-3</v>
      </c>
      <c r="AT122" s="40">
        <f t="shared" si="39"/>
        <v>-3.8428538750376508E-4</v>
      </c>
      <c r="AU122" s="119">
        <f t="shared" si="30"/>
        <v>69.203071965628368</v>
      </c>
      <c r="AV122" s="120">
        <f t="shared" si="26"/>
        <v>66.766545654565462</v>
      </c>
      <c r="AW122" s="121">
        <f t="shared" si="27"/>
        <v>2.4365263110629058</v>
      </c>
      <c r="AX122" s="119">
        <f t="shared" si="28"/>
        <v>315.07260869565215</v>
      </c>
      <c r="AY122" s="120">
        <f t="shared" si="29"/>
        <v>272.55149253731338</v>
      </c>
      <c r="AZ122" s="121">
        <f t="shared" si="35"/>
        <v>42.521116158338771</v>
      </c>
    </row>
    <row r="123" spans="1:52" x14ac:dyDescent="0.2">
      <c r="A123" t="s">
        <v>46</v>
      </c>
      <c r="B123" t="s">
        <v>46</v>
      </c>
      <c r="C123" t="s">
        <v>70</v>
      </c>
      <c r="D123" t="s">
        <v>70</v>
      </c>
      <c r="E123" t="s">
        <v>68</v>
      </c>
      <c r="F123" s="4">
        <f t="shared" si="36"/>
        <v>46128</v>
      </c>
      <c r="G123" t="s">
        <v>39</v>
      </c>
      <c r="H123" s="28">
        <v>1189</v>
      </c>
      <c r="I123" s="2">
        <v>37</v>
      </c>
      <c r="J123" s="2">
        <v>12</v>
      </c>
      <c r="K123" s="2">
        <v>87502.77</v>
      </c>
      <c r="L123" s="2">
        <v>10321.390000000001</v>
      </c>
      <c r="M123" s="29">
        <v>8328.39</v>
      </c>
      <c r="N123" s="31">
        <f t="shared" si="31"/>
        <v>1238</v>
      </c>
      <c r="O123" s="30">
        <f t="shared" si="32"/>
        <v>106152.55</v>
      </c>
      <c r="P123" t="s">
        <v>49</v>
      </c>
      <c r="Q123" t="s">
        <v>49</v>
      </c>
      <c r="R123" t="s">
        <v>70</v>
      </c>
      <c r="S123" t="s">
        <v>70</v>
      </c>
      <c r="T123" t="s">
        <v>68</v>
      </c>
      <c r="U123" s="4">
        <f t="shared" si="37"/>
        <v>45764</v>
      </c>
      <c r="V123" t="s">
        <v>39</v>
      </c>
      <c r="W123" s="28">
        <v>1251</v>
      </c>
      <c r="X123" s="2">
        <v>41</v>
      </c>
      <c r="Y123" s="2">
        <v>17</v>
      </c>
      <c r="Z123" s="2">
        <v>91018.02</v>
      </c>
      <c r="AA123" s="2">
        <v>8594.52</v>
      </c>
      <c r="AB123" s="29">
        <v>2287.1499999999996</v>
      </c>
      <c r="AC123" s="31">
        <f t="shared" si="33"/>
        <v>1309</v>
      </c>
      <c r="AD123" s="30">
        <f t="shared" si="34"/>
        <v>101899.69</v>
      </c>
      <c r="AE123" s="2">
        <f t="shared" si="40"/>
        <v>-62</v>
      </c>
      <c r="AF123" s="2">
        <f t="shared" si="40"/>
        <v>-4</v>
      </c>
      <c r="AG123" s="2">
        <f t="shared" si="40"/>
        <v>-5</v>
      </c>
      <c r="AH123" s="2">
        <f t="shared" si="38"/>
        <v>-3515.25</v>
      </c>
      <c r="AI123" s="2">
        <f t="shared" si="38"/>
        <v>1726.8700000000008</v>
      </c>
      <c r="AJ123" s="29">
        <f t="shared" si="38"/>
        <v>6041.24</v>
      </c>
      <c r="AK123" s="31">
        <f t="shared" si="38"/>
        <v>-71</v>
      </c>
      <c r="AL123" s="31">
        <f t="shared" si="38"/>
        <v>4252.8600000000006</v>
      </c>
      <c r="AM123" s="38">
        <f t="shared" si="41"/>
        <v>-4.9560351718625099E-2</v>
      </c>
      <c r="AN123" s="38">
        <f t="shared" si="41"/>
        <v>-9.7560975609756101E-2</v>
      </c>
      <c r="AO123" s="38">
        <f t="shared" si="41"/>
        <v>-0.29411764705882354</v>
      </c>
      <c r="AP123" s="38">
        <f t="shared" si="39"/>
        <v>-3.8621472978647521E-2</v>
      </c>
      <c r="AQ123" s="38">
        <f t="shared" si="39"/>
        <v>0.20092686967974951</v>
      </c>
      <c r="AR123" s="39">
        <f t="shared" si="39"/>
        <v>2.6413833810637697</v>
      </c>
      <c r="AS123" s="40">
        <f t="shared" si="39"/>
        <v>-5.4239877769289534E-2</v>
      </c>
      <c r="AT123" s="40">
        <f t="shared" si="39"/>
        <v>4.1735750128386068E-2</v>
      </c>
      <c r="AU123" s="119">
        <f t="shared" si="30"/>
        <v>73.593582842724985</v>
      </c>
      <c r="AV123" s="120">
        <f t="shared" si="26"/>
        <v>72.75621103117507</v>
      </c>
      <c r="AW123" s="121">
        <f t="shared" si="27"/>
        <v>0.83737181154991447</v>
      </c>
      <c r="AX123" s="119">
        <f t="shared" si="28"/>
        <v>380.60775510204081</v>
      </c>
      <c r="AY123" s="120">
        <f t="shared" si="29"/>
        <v>187.61500000000001</v>
      </c>
      <c r="AZ123" s="121">
        <f t="shared" si="35"/>
        <v>192.9927551020408</v>
      </c>
    </row>
    <row r="124" spans="1:52" x14ac:dyDescent="0.2">
      <c r="A124" t="s">
        <v>46</v>
      </c>
      <c r="B124" t="s">
        <v>46</v>
      </c>
      <c r="C124" t="s">
        <v>70</v>
      </c>
      <c r="D124" t="s">
        <v>70</v>
      </c>
      <c r="E124" t="s">
        <v>68</v>
      </c>
      <c r="F124" s="4">
        <f t="shared" si="36"/>
        <v>46129</v>
      </c>
      <c r="G124" t="s">
        <v>40</v>
      </c>
      <c r="H124" s="28">
        <v>1400</v>
      </c>
      <c r="I124" s="2">
        <v>26</v>
      </c>
      <c r="J124" s="2">
        <v>8</v>
      </c>
      <c r="K124" s="2">
        <v>99165.69</v>
      </c>
      <c r="L124" s="2">
        <v>4940.6000000000004</v>
      </c>
      <c r="M124" s="29">
        <v>1346.6799999999998</v>
      </c>
      <c r="N124" s="31">
        <f t="shared" si="31"/>
        <v>1434</v>
      </c>
      <c r="O124" s="30">
        <f t="shared" si="32"/>
        <v>105452.97</v>
      </c>
      <c r="P124" t="s">
        <v>49</v>
      </c>
      <c r="Q124" t="s">
        <v>49</v>
      </c>
      <c r="R124" t="s">
        <v>70</v>
      </c>
      <c r="S124" t="s">
        <v>70</v>
      </c>
      <c r="T124" t="s">
        <v>68</v>
      </c>
      <c r="U124" s="4">
        <f t="shared" si="37"/>
        <v>45765</v>
      </c>
      <c r="V124" t="s">
        <v>40</v>
      </c>
      <c r="W124" s="28">
        <v>1503</v>
      </c>
      <c r="X124" s="2">
        <v>27</v>
      </c>
      <c r="Y124" s="2">
        <v>11</v>
      </c>
      <c r="Z124" s="2">
        <v>110827.48000000001</v>
      </c>
      <c r="AA124" s="2">
        <v>6975.65</v>
      </c>
      <c r="AB124" s="29">
        <v>1202.99</v>
      </c>
      <c r="AC124" s="31">
        <f t="shared" si="33"/>
        <v>1541</v>
      </c>
      <c r="AD124" s="30">
        <f t="shared" si="34"/>
        <v>119006.12000000001</v>
      </c>
      <c r="AE124" s="2">
        <f t="shared" si="40"/>
        <v>-103</v>
      </c>
      <c r="AF124" s="2">
        <f t="shared" si="40"/>
        <v>-1</v>
      </c>
      <c r="AG124" s="2">
        <f t="shared" si="40"/>
        <v>-3</v>
      </c>
      <c r="AH124" s="2">
        <f t="shared" si="38"/>
        <v>-11661.790000000008</v>
      </c>
      <c r="AI124" s="2">
        <f t="shared" si="38"/>
        <v>-2035.0499999999993</v>
      </c>
      <c r="AJ124" s="29">
        <f t="shared" si="38"/>
        <v>143.68999999999983</v>
      </c>
      <c r="AK124" s="31">
        <f t="shared" si="38"/>
        <v>-107</v>
      </c>
      <c r="AL124" s="31">
        <f t="shared" si="38"/>
        <v>-13553.150000000009</v>
      </c>
      <c r="AM124" s="38">
        <f t="shared" si="41"/>
        <v>-6.8529607451763147E-2</v>
      </c>
      <c r="AN124" s="38">
        <f t="shared" si="41"/>
        <v>-3.7037037037037035E-2</v>
      </c>
      <c r="AO124" s="38">
        <f t="shared" si="41"/>
        <v>-0.27272727272727271</v>
      </c>
      <c r="AP124" s="38">
        <f t="shared" si="39"/>
        <v>-0.10522471502555149</v>
      </c>
      <c r="AQ124" s="38">
        <f t="shared" si="39"/>
        <v>-0.29173625396916408</v>
      </c>
      <c r="AR124" s="39">
        <f t="shared" si="39"/>
        <v>0.11944405190400571</v>
      </c>
      <c r="AS124" s="40">
        <f t="shared" si="39"/>
        <v>-6.9435431537962361E-2</v>
      </c>
      <c r="AT124" s="40">
        <f t="shared" si="39"/>
        <v>-0.11388615980421854</v>
      </c>
      <c r="AU124" s="119">
        <f t="shared" si="30"/>
        <v>70.832635714285715</v>
      </c>
      <c r="AV124" s="120">
        <f t="shared" si="26"/>
        <v>73.737511643379918</v>
      </c>
      <c r="AW124" s="121">
        <f t="shared" si="27"/>
        <v>-2.904875929094203</v>
      </c>
      <c r="AX124" s="119">
        <f t="shared" si="28"/>
        <v>184.92000000000002</v>
      </c>
      <c r="AY124" s="120">
        <f t="shared" si="29"/>
        <v>215.2273684210526</v>
      </c>
      <c r="AZ124" s="121">
        <f t="shared" si="35"/>
        <v>-30.307368421052587</v>
      </c>
    </row>
    <row r="125" spans="1:52" ht="13.5" thickBot="1" x14ac:dyDescent="0.25">
      <c r="A125" t="s">
        <v>46</v>
      </c>
      <c r="B125" t="s">
        <v>46</v>
      </c>
      <c r="C125" t="s">
        <v>70</v>
      </c>
      <c r="D125" t="s">
        <v>70</v>
      </c>
      <c r="E125" t="s">
        <v>68</v>
      </c>
      <c r="F125" s="59">
        <f t="shared" si="36"/>
        <v>46130</v>
      </c>
      <c r="G125" s="42" t="s">
        <v>41</v>
      </c>
      <c r="H125" s="43">
        <v>1418</v>
      </c>
      <c r="I125" s="44">
        <v>11</v>
      </c>
      <c r="J125" s="44">
        <v>1</v>
      </c>
      <c r="K125" s="44">
        <v>101917.2</v>
      </c>
      <c r="L125" s="44">
        <v>3573.39</v>
      </c>
      <c r="M125" s="45">
        <v>-150.93</v>
      </c>
      <c r="N125" s="47">
        <f t="shared" si="31"/>
        <v>1430</v>
      </c>
      <c r="O125" s="46">
        <f t="shared" si="32"/>
        <v>105339.66</v>
      </c>
      <c r="P125" t="s">
        <v>49</v>
      </c>
      <c r="Q125" t="s">
        <v>49</v>
      </c>
      <c r="R125" t="s">
        <v>70</v>
      </c>
      <c r="S125" t="s">
        <v>70</v>
      </c>
      <c r="T125" t="s">
        <v>68</v>
      </c>
      <c r="U125" s="59">
        <f t="shared" si="37"/>
        <v>45766</v>
      </c>
      <c r="V125" s="42" t="s">
        <v>41</v>
      </c>
      <c r="W125" s="43">
        <v>1797</v>
      </c>
      <c r="X125" s="44">
        <v>21</v>
      </c>
      <c r="Y125" s="44">
        <v>5</v>
      </c>
      <c r="Z125" s="44">
        <v>138983.63999999998</v>
      </c>
      <c r="AA125" s="44">
        <v>2945.11</v>
      </c>
      <c r="AB125" s="45">
        <v>347.42</v>
      </c>
      <c r="AC125" s="47">
        <f t="shared" si="33"/>
        <v>1823</v>
      </c>
      <c r="AD125" s="46">
        <f t="shared" si="34"/>
        <v>142276.16999999998</v>
      </c>
      <c r="AE125" s="44">
        <f t="shared" si="40"/>
        <v>-379</v>
      </c>
      <c r="AF125" s="44">
        <f t="shared" si="40"/>
        <v>-10</v>
      </c>
      <c r="AG125" s="44">
        <f t="shared" si="40"/>
        <v>-4</v>
      </c>
      <c r="AH125" s="44">
        <f t="shared" si="38"/>
        <v>-37066.439999999988</v>
      </c>
      <c r="AI125" s="44">
        <f t="shared" si="38"/>
        <v>628.27999999999975</v>
      </c>
      <c r="AJ125" s="45">
        <f t="shared" si="38"/>
        <v>-498.35</v>
      </c>
      <c r="AK125" s="47">
        <f t="shared" si="38"/>
        <v>-393</v>
      </c>
      <c r="AL125" s="47">
        <f t="shared" si="38"/>
        <v>-36936.50999999998</v>
      </c>
      <c r="AM125" s="56">
        <f t="shared" si="41"/>
        <v>-0.21090706733444631</v>
      </c>
      <c r="AN125" s="56">
        <f t="shared" si="41"/>
        <v>-0.47619047619047616</v>
      </c>
      <c r="AO125" s="56">
        <f t="shared" si="41"/>
        <v>-0.8</v>
      </c>
      <c r="AP125" s="56">
        <f t="shared" si="39"/>
        <v>-0.26669642556490814</v>
      </c>
      <c r="AQ125" s="56">
        <f t="shared" si="39"/>
        <v>0.21332989260163449</v>
      </c>
      <c r="AR125" s="57">
        <f t="shared" si="39"/>
        <v>-1.4344309481319439</v>
      </c>
      <c r="AS125" s="58">
        <f t="shared" si="39"/>
        <v>-0.21557871640153592</v>
      </c>
      <c r="AT125" s="58">
        <f t="shared" si="39"/>
        <v>-0.25961136007526758</v>
      </c>
      <c r="AU125" s="122">
        <f t="shared" si="30"/>
        <v>71.873906911142456</v>
      </c>
      <c r="AV125" s="123">
        <f t="shared" si="26"/>
        <v>77.342036727879787</v>
      </c>
      <c r="AW125" s="124">
        <f t="shared" si="27"/>
        <v>-5.4681298167373313</v>
      </c>
      <c r="AX125" s="122">
        <f t="shared" si="28"/>
        <v>285.20499999999998</v>
      </c>
      <c r="AY125" s="123">
        <f t="shared" si="29"/>
        <v>126.63576923076924</v>
      </c>
      <c r="AZ125" s="124">
        <f t="shared" si="35"/>
        <v>158.56923076923073</v>
      </c>
    </row>
    <row r="126" spans="1:52" x14ac:dyDescent="0.2">
      <c r="A126" t="s">
        <v>46</v>
      </c>
      <c r="B126" t="s">
        <v>46</v>
      </c>
      <c r="C126" t="s">
        <v>70</v>
      </c>
      <c r="D126" t="s">
        <v>70</v>
      </c>
      <c r="E126" t="s">
        <v>69</v>
      </c>
      <c r="F126" s="4">
        <f t="shared" si="36"/>
        <v>46131</v>
      </c>
      <c r="G126" t="s">
        <v>35</v>
      </c>
      <c r="H126" s="28">
        <v>737</v>
      </c>
      <c r="I126" s="2">
        <v>24</v>
      </c>
      <c r="J126" s="2">
        <v>1</v>
      </c>
      <c r="K126" s="2">
        <v>46843.44</v>
      </c>
      <c r="L126" s="2">
        <v>8345.94</v>
      </c>
      <c r="M126" s="29">
        <v>74.959999999999994</v>
      </c>
      <c r="N126" s="31">
        <f t="shared" si="31"/>
        <v>762</v>
      </c>
      <c r="O126" s="30">
        <f t="shared" si="32"/>
        <v>55264.340000000004</v>
      </c>
      <c r="P126" t="s">
        <v>49</v>
      </c>
      <c r="Q126" t="s">
        <v>49</v>
      </c>
      <c r="R126" t="s">
        <v>70</v>
      </c>
      <c r="S126" t="s">
        <v>70</v>
      </c>
      <c r="T126" t="s">
        <v>69</v>
      </c>
      <c r="U126" s="4">
        <f t="shared" si="37"/>
        <v>45767</v>
      </c>
      <c r="V126" t="s">
        <v>35</v>
      </c>
      <c r="W126" s="28">
        <v>650</v>
      </c>
      <c r="X126" s="2">
        <v>19</v>
      </c>
      <c r="Y126" s="2">
        <v>4</v>
      </c>
      <c r="Z126" s="2">
        <v>39196.65</v>
      </c>
      <c r="AA126" s="2">
        <v>3813.6500000000005</v>
      </c>
      <c r="AB126" s="29">
        <v>1352.73</v>
      </c>
      <c r="AC126" s="31">
        <f t="shared" si="33"/>
        <v>673</v>
      </c>
      <c r="AD126" s="30">
        <f t="shared" si="34"/>
        <v>44363.030000000006</v>
      </c>
      <c r="AE126" s="2">
        <f t="shared" si="40"/>
        <v>87</v>
      </c>
      <c r="AF126" s="2">
        <f t="shared" si="40"/>
        <v>5</v>
      </c>
      <c r="AG126" s="2">
        <f t="shared" si="40"/>
        <v>-3</v>
      </c>
      <c r="AH126" s="2">
        <f t="shared" si="38"/>
        <v>7646.7900000000009</v>
      </c>
      <c r="AI126" s="2">
        <f t="shared" si="38"/>
        <v>4532.29</v>
      </c>
      <c r="AJ126" s="29">
        <f t="shared" si="38"/>
        <v>-1277.77</v>
      </c>
      <c r="AK126" s="31">
        <f t="shared" si="38"/>
        <v>89</v>
      </c>
      <c r="AL126" s="31">
        <f t="shared" si="38"/>
        <v>10901.309999999998</v>
      </c>
      <c r="AM126" s="38">
        <f t="shared" si="41"/>
        <v>0.13384615384615384</v>
      </c>
      <c r="AN126" s="38">
        <f t="shared" si="41"/>
        <v>0.26315789473684209</v>
      </c>
      <c r="AO126" s="38">
        <f t="shared" si="41"/>
        <v>-0.75</v>
      </c>
      <c r="AP126" s="38">
        <f t="shared" si="39"/>
        <v>0.19508784551741029</v>
      </c>
      <c r="AQ126" s="38">
        <f t="shared" si="39"/>
        <v>1.1884388971195572</v>
      </c>
      <c r="AR126" s="39">
        <f t="shared" si="39"/>
        <v>-0.9445861332268819</v>
      </c>
      <c r="AS126" s="40">
        <f t="shared" si="39"/>
        <v>0.13224368499257058</v>
      </c>
      <c r="AT126" s="40">
        <f t="shared" si="39"/>
        <v>0.24572960864034751</v>
      </c>
      <c r="AU126" s="119">
        <f t="shared" si="30"/>
        <v>63.559620081411133</v>
      </c>
      <c r="AV126" s="120">
        <f t="shared" si="26"/>
        <v>60.302538461538461</v>
      </c>
      <c r="AW126" s="121">
        <f t="shared" si="27"/>
        <v>3.2570816198726718</v>
      </c>
      <c r="AX126" s="119">
        <f t="shared" si="28"/>
        <v>336.83600000000001</v>
      </c>
      <c r="AY126" s="120">
        <f t="shared" si="29"/>
        <v>224.6252173913044</v>
      </c>
      <c r="AZ126" s="121">
        <f t="shared" si="35"/>
        <v>112.21078260869561</v>
      </c>
    </row>
    <row r="127" spans="1:52" x14ac:dyDescent="0.2">
      <c r="A127" t="s">
        <v>46</v>
      </c>
      <c r="B127" t="s">
        <v>46</v>
      </c>
      <c r="C127" t="s">
        <v>70</v>
      </c>
      <c r="D127" t="s">
        <v>70</v>
      </c>
      <c r="E127" t="s">
        <v>69</v>
      </c>
      <c r="F127" s="4">
        <f t="shared" si="36"/>
        <v>46132</v>
      </c>
      <c r="G127" t="s">
        <v>36</v>
      </c>
      <c r="H127" s="28">
        <v>836</v>
      </c>
      <c r="I127" s="2">
        <v>30</v>
      </c>
      <c r="J127" s="2">
        <v>6</v>
      </c>
      <c r="K127" s="2">
        <v>54912.950000000004</v>
      </c>
      <c r="L127" s="2">
        <v>6297.7400000000007</v>
      </c>
      <c r="M127" s="29">
        <v>1102.8899999999999</v>
      </c>
      <c r="N127" s="31">
        <f t="shared" si="31"/>
        <v>872</v>
      </c>
      <c r="O127" s="30">
        <f t="shared" si="32"/>
        <v>62313.58</v>
      </c>
      <c r="P127" t="s">
        <v>49</v>
      </c>
      <c r="Q127" t="s">
        <v>49</v>
      </c>
      <c r="R127" t="s">
        <v>70</v>
      </c>
      <c r="S127" t="s">
        <v>70</v>
      </c>
      <c r="T127" t="s">
        <v>69</v>
      </c>
      <c r="U127" s="4">
        <f t="shared" si="37"/>
        <v>45768</v>
      </c>
      <c r="V127" t="s">
        <v>36</v>
      </c>
      <c r="W127" s="28">
        <v>824</v>
      </c>
      <c r="X127" s="2">
        <v>29</v>
      </c>
      <c r="Y127" s="2">
        <v>8</v>
      </c>
      <c r="Z127" s="2">
        <v>52079.11</v>
      </c>
      <c r="AA127" s="2">
        <v>7271.32</v>
      </c>
      <c r="AB127" s="29">
        <v>5918.3200000000006</v>
      </c>
      <c r="AC127" s="31">
        <f t="shared" si="33"/>
        <v>861</v>
      </c>
      <c r="AD127" s="30">
        <f t="shared" si="34"/>
        <v>65268.75</v>
      </c>
      <c r="AE127" s="2">
        <f t="shared" si="40"/>
        <v>12</v>
      </c>
      <c r="AF127" s="2">
        <f t="shared" si="40"/>
        <v>1</v>
      </c>
      <c r="AG127" s="2">
        <f t="shared" si="40"/>
        <v>-2</v>
      </c>
      <c r="AH127" s="2">
        <f t="shared" si="38"/>
        <v>2833.8400000000038</v>
      </c>
      <c r="AI127" s="2">
        <f t="shared" si="38"/>
        <v>-973.57999999999902</v>
      </c>
      <c r="AJ127" s="29">
        <f t="shared" si="38"/>
        <v>-4815.43</v>
      </c>
      <c r="AK127" s="31">
        <f t="shared" si="38"/>
        <v>11</v>
      </c>
      <c r="AL127" s="31">
        <f t="shared" si="38"/>
        <v>-2955.1699999999983</v>
      </c>
      <c r="AM127" s="38">
        <f t="shared" si="41"/>
        <v>1.4563106796116505E-2</v>
      </c>
      <c r="AN127" s="38">
        <f t="shared" si="41"/>
        <v>3.4482758620689655E-2</v>
      </c>
      <c r="AO127" s="38">
        <f t="shared" si="41"/>
        <v>-0.25</v>
      </c>
      <c r="AP127" s="38">
        <f t="shared" si="39"/>
        <v>5.4414140333811457E-2</v>
      </c>
      <c r="AQ127" s="38">
        <f t="shared" si="39"/>
        <v>-0.13389315832613599</v>
      </c>
      <c r="AR127" s="39">
        <f t="shared" si="39"/>
        <v>-0.81364812987469415</v>
      </c>
      <c r="AS127" s="40">
        <f t="shared" si="39"/>
        <v>1.2775842044134728E-2</v>
      </c>
      <c r="AT127" s="40">
        <f t="shared" si="39"/>
        <v>-4.5276951067700827E-2</v>
      </c>
      <c r="AU127" s="119">
        <f t="shared" si="30"/>
        <v>65.685346889952157</v>
      </c>
      <c r="AV127" s="120">
        <f t="shared" si="26"/>
        <v>63.202803398058251</v>
      </c>
      <c r="AW127" s="121">
        <f t="shared" si="27"/>
        <v>2.4825434918939067</v>
      </c>
      <c r="AX127" s="119">
        <f t="shared" si="28"/>
        <v>205.57305555555558</v>
      </c>
      <c r="AY127" s="120">
        <f t="shared" si="29"/>
        <v>356.47675675675674</v>
      </c>
      <c r="AZ127" s="121">
        <f t="shared" si="35"/>
        <v>-150.90370120120116</v>
      </c>
    </row>
    <row r="128" spans="1:52" x14ac:dyDescent="0.2">
      <c r="A128" t="s">
        <v>46</v>
      </c>
      <c r="B128" t="s">
        <v>46</v>
      </c>
      <c r="C128" t="s">
        <v>70</v>
      </c>
      <c r="D128" t="s">
        <v>70</v>
      </c>
      <c r="E128" t="s">
        <v>69</v>
      </c>
      <c r="F128" s="4">
        <f t="shared" si="36"/>
        <v>46133</v>
      </c>
      <c r="G128" t="s">
        <v>37</v>
      </c>
      <c r="H128" s="28">
        <v>857</v>
      </c>
      <c r="I128" s="2">
        <v>45</v>
      </c>
      <c r="J128" s="2">
        <v>9</v>
      </c>
      <c r="K128" s="2">
        <v>58229.43</v>
      </c>
      <c r="L128" s="2">
        <v>7204.2300000000005</v>
      </c>
      <c r="M128" s="29">
        <v>3939.32</v>
      </c>
      <c r="N128" s="31">
        <f t="shared" si="31"/>
        <v>911</v>
      </c>
      <c r="O128" s="30">
        <f t="shared" si="32"/>
        <v>69372.98000000001</v>
      </c>
      <c r="P128" t="s">
        <v>49</v>
      </c>
      <c r="Q128" t="s">
        <v>49</v>
      </c>
      <c r="R128" t="s">
        <v>70</v>
      </c>
      <c r="S128" t="s">
        <v>70</v>
      </c>
      <c r="T128" t="s">
        <v>69</v>
      </c>
      <c r="U128" s="4">
        <f t="shared" si="37"/>
        <v>45769</v>
      </c>
      <c r="V128" t="s">
        <v>37</v>
      </c>
      <c r="W128" s="28">
        <v>786</v>
      </c>
      <c r="X128" s="2">
        <v>48</v>
      </c>
      <c r="Y128" s="2">
        <v>18</v>
      </c>
      <c r="Z128" s="2">
        <v>50943.24</v>
      </c>
      <c r="AA128" s="2">
        <v>10314.429999999998</v>
      </c>
      <c r="AB128" s="29">
        <v>3281.56</v>
      </c>
      <c r="AC128" s="31">
        <f t="shared" si="33"/>
        <v>852</v>
      </c>
      <c r="AD128" s="30">
        <f t="shared" si="34"/>
        <v>64539.229999999996</v>
      </c>
      <c r="AE128" s="2">
        <f t="shared" si="40"/>
        <v>71</v>
      </c>
      <c r="AF128" s="2">
        <f t="shared" si="40"/>
        <v>-3</v>
      </c>
      <c r="AG128" s="2">
        <f t="shared" si="40"/>
        <v>-9</v>
      </c>
      <c r="AH128" s="2">
        <f t="shared" si="38"/>
        <v>7286.1900000000023</v>
      </c>
      <c r="AI128" s="2">
        <f t="shared" si="38"/>
        <v>-3110.199999999998</v>
      </c>
      <c r="AJ128" s="29">
        <f t="shared" si="38"/>
        <v>657.76000000000022</v>
      </c>
      <c r="AK128" s="31">
        <f t="shared" si="38"/>
        <v>59</v>
      </c>
      <c r="AL128" s="31">
        <f t="shared" si="38"/>
        <v>4833.7500000000146</v>
      </c>
      <c r="AM128" s="38">
        <f t="shared" si="41"/>
        <v>9.0330788804071249E-2</v>
      </c>
      <c r="AN128" s="38">
        <f t="shared" si="41"/>
        <v>-6.25E-2</v>
      </c>
      <c r="AO128" s="38">
        <f t="shared" si="41"/>
        <v>-0.5</v>
      </c>
      <c r="AP128" s="38">
        <f t="shared" si="39"/>
        <v>0.14302564972310364</v>
      </c>
      <c r="AQ128" s="38">
        <f t="shared" si="39"/>
        <v>-0.30153871808718452</v>
      </c>
      <c r="AR128" s="39">
        <f t="shared" si="39"/>
        <v>0.20044125355014086</v>
      </c>
      <c r="AS128" s="40">
        <f t="shared" si="39"/>
        <v>6.9248826291079812E-2</v>
      </c>
      <c r="AT128" s="40">
        <f t="shared" si="39"/>
        <v>7.4896307253743424E-2</v>
      </c>
      <c r="AU128" s="119">
        <f t="shared" si="30"/>
        <v>67.945659276546095</v>
      </c>
      <c r="AV128" s="120">
        <f t="shared" si="26"/>
        <v>64.81328244274809</v>
      </c>
      <c r="AW128" s="121">
        <f t="shared" si="27"/>
        <v>3.1323768337980056</v>
      </c>
      <c r="AX128" s="119">
        <f t="shared" si="28"/>
        <v>206.36203703703706</v>
      </c>
      <c r="AY128" s="120">
        <f t="shared" si="29"/>
        <v>205.99984848484846</v>
      </c>
      <c r="AZ128" s="121">
        <f t="shared" si="35"/>
        <v>0.36218855218859858</v>
      </c>
    </row>
    <row r="129" spans="1:52" x14ac:dyDescent="0.2">
      <c r="A129" t="s">
        <v>46</v>
      </c>
      <c r="B129" t="s">
        <v>46</v>
      </c>
      <c r="C129" t="s">
        <v>70</v>
      </c>
      <c r="D129" t="s">
        <v>70</v>
      </c>
      <c r="E129" t="s">
        <v>69</v>
      </c>
      <c r="F129" s="4">
        <f t="shared" si="36"/>
        <v>46134</v>
      </c>
      <c r="G129" t="s">
        <v>38</v>
      </c>
      <c r="H129" s="28">
        <v>904</v>
      </c>
      <c r="I129" s="2">
        <v>28</v>
      </c>
      <c r="J129" s="2">
        <v>5</v>
      </c>
      <c r="K129" s="2">
        <v>58710.53</v>
      </c>
      <c r="L129" s="2">
        <v>3881.21</v>
      </c>
      <c r="M129" s="29">
        <v>7056.0399999999991</v>
      </c>
      <c r="N129" s="31">
        <f t="shared" si="31"/>
        <v>937</v>
      </c>
      <c r="O129" s="30">
        <f t="shared" si="32"/>
        <v>69647.78</v>
      </c>
      <c r="P129" t="s">
        <v>49</v>
      </c>
      <c r="Q129" t="s">
        <v>49</v>
      </c>
      <c r="R129" t="s">
        <v>70</v>
      </c>
      <c r="S129" t="s">
        <v>70</v>
      </c>
      <c r="T129" t="s">
        <v>69</v>
      </c>
      <c r="U129" s="4">
        <f t="shared" si="37"/>
        <v>45770</v>
      </c>
      <c r="V129" t="s">
        <v>38</v>
      </c>
      <c r="W129" s="28">
        <v>948</v>
      </c>
      <c r="X129" s="2">
        <v>45</v>
      </c>
      <c r="Y129" s="2">
        <v>10</v>
      </c>
      <c r="Z129" s="2">
        <v>61165.78</v>
      </c>
      <c r="AA129" s="2">
        <v>11082.490000000002</v>
      </c>
      <c r="AB129" s="29">
        <v>6542.6600000000008</v>
      </c>
      <c r="AC129" s="31">
        <f t="shared" si="33"/>
        <v>1003</v>
      </c>
      <c r="AD129" s="30">
        <f t="shared" si="34"/>
        <v>78790.930000000008</v>
      </c>
      <c r="AE129" s="2">
        <f t="shared" si="40"/>
        <v>-44</v>
      </c>
      <c r="AF129" s="2">
        <f t="shared" si="40"/>
        <v>-17</v>
      </c>
      <c r="AG129" s="2">
        <f t="shared" si="40"/>
        <v>-5</v>
      </c>
      <c r="AH129" s="2">
        <f t="shared" si="38"/>
        <v>-2455.25</v>
      </c>
      <c r="AI129" s="2">
        <f t="shared" si="38"/>
        <v>-7201.2800000000016</v>
      </c>
      <c r="AJ129" s="29">
        <f t="shared" si="38"/>
        <v>513.37999999999829</v>
      </c>
      <c r="AK129" s="31">
        <f t="shared" si="38"/>
        <v>-66</v>
      </c>
      <c r="AL129" s="31">
        <f t="shared" si="38"/>
        <v>-9143.1500000000087</v>
      </c>
      <c r="AM129" s="38">
        <f t="shared" si="41"/>
        <v>-4.6413502109704644E-2</v>
      </c>
      <c r="AN129" s="38">
        <f t="shared" si="41"/>
        <v>-0.37777777777777777</v>
      </c>
      <c r="AO129" s="38">
        <f t="shared" si="41"/>
        <v>-0.5</v>
      </c>
      <c r="AP129" s="38">
        <f t="shared" si="39"/>
        <v>-4.0140908854591574E-2</v>
      </c>
      <c r="AQ129" s="38">
        <f t="shared" si="39"/>
        <v>-0.64978899146310987</v>
      </c>
      <c r="AR129" s="39">
        <f t="shared" si="39"/>
        <v>7.8466556415891731E-2</v>
      </c>
      <c r="AS129" s="40">
        <f t="shared" si="39"/>
        <v>-6.5802592223330014E-2</v>
      </c>
      <c r="AT129" s="40">
        <f t="shared" si="39"/>
        <v>-0.11604317908165328</v>
      </c>
      <c r="AU129" s="119">
        <f t="shared" si="30"/>
        <v>64.945276548672567</v>
      </c>
      <c r="AV129" s="120">
        <f t="shared" si="26"/>
        <v>64.520864978902949</v>
      </c>
      <c r="AW129" s="121">
        <f t="shared" si="27"/>
        <v>0.42441156976961736</v>
      </c>
      <c r="AX129" s="119">
        <f t="shared" si="28"/>
        <v>331.43181818181819</v>
      </c>
      <c r="AY129" s="120">
        <f t="shared" si="29"/>
        <v>320.45727272727277</v>
      </c>
      <c r="AZ129" s="121">
        <f t="shared" si="35"/>
        <v>10.974545454545421</v>
      </c>
    </row>
    <row r="130" spans="1:52" x14ac:dyDescent="0.2">
      <c r="A130" t="s">
        <v>46</v>
      </c>
      <c r="B130" t="s">
        <v>46</v>
      </c>
      <c r="C130" t="s">
        <v>70</v>
      </c>
      <c r="D130" t="s">
        <v>70</v>
      </c>
      <c r="E130" t="s">
        <v>69</v>
      </c>
      <c r="F130" s="4">
        <f t="shared" si="36"/>
        <v>46135</v>
      </c>
      <c r="G130" t="s">
        <v>39</v>
      </c>
      <c r="H130" s="28">
        <v>1057</v>
      </c>
      <c r="I130" s="2">
        <v>18</v>
      </c>
      <c r="J130" s="2">
        <v>10</v>
      </c>
      <c r="K130" s="2">
        <v>76151.070000000007</v>
      </c>
      <c r="L130" s="2">
        <v>3436.14</v>
      </c>
      <c r="M130" s="29">
        <v>2818.03</v>
      </c>
      <c r="N130" s="31">
        <f t="shared" si="31"/>
        <v>1085</v>
      </c>
      <c r="O130" s="30">
        <f t="shared" si="32"/>
        <v>82405.240000000005</v>
      </c>
      <c r="P130" t="s">
        <v>49</v>
      </c>
      <c r="Q130" t="s">
        <v>49</v>
      </c>
      <c r="R130" t="s">
        <v>70</v>
      </c>
      <c r="S130" t="s">
        <v>70</v>
      </c>
      <c r="T130" t="s">
        <v>69</v>
      </c>
      <c r="U130" s="4">
        <f t="shared" si="37"/>
        <v>45771</v>
      </c>
      <c r="V130" t="s">
        <v>39</v>
      </c>
      <c r="W130" s="28">
        <v>1074</v>
      </c>
      <c r="X130" s="2">
        <v>45</v>
      </c>
      <c r="Y130" s="2">
        <v>10</v>
      </c>
      <c r="Z130" s="2">
        <v>74873.820000000007</v>
      </c>
      <c r="AA130" s="2">
        <v>10939.24</v>
      </c>
      <c r="AB130" s="29">
        <v>4883.5300000000007</v>
      </c>
      <c r="AC130" s="31">
        <f t="shared" si="33"/>
        <v>1129</v>
      </c>
      <c r="AD130" s="30">
        <f t="shared" si="34"/>
        <v>90696.590000000011</v>
      </c>
      <c r="AE130" s="2">
        <f t="shared" si="40"/>
        <v>-17</v>
      </c>
      <c r="AF130" s="2">
        <f t="shared" si="40"/>
        <v>-27</v>
      </c>
      <c r="AG130" s="2">
        <f t="shared" si="40"/>
        <v>0</v>
      </c>
      <c r="AH130" s="2">
        <f t="shared" si="38"/>
        <v>1277.25</v>
      </c>
      <c r="AI130" s="2">
        <f t="shared" si="38"/>
        <v>-7503.1</v>
      </c>
      <c r="AJ130" s="29">
        <f t="shared" si="38"/>
        <v>-2065.5000000000005</v>
      </c>
      <c r="AK130" s="31">
        <f t="shared" si="38"/>
        <v>-44</v>
      </c>
      <c r="AL130" s="31">
        <f t="shared" si="38"/>
        <v>-8291.3500000000058</v>
      </c>
      <c r="AM130" s="38">
        <f t="shared" si="41"/>
        <v>-1.5828677839851025E-2</v>
      </c>
      <c r="AN130" s="38">
        <f t="shared" si="41"/>
        <v>-0.6</v>
      </c>
      <c r="AO130" s="38">
        <f t="shared" si="41"/>
        <v>0</v>
      </c>
      <c r="AP130" s="38">
        <f t="shared" si="39"/>
        <v>1.7058699556133237E-2</v>
      </c>
      <c r="AQ130" s="38">
        <f t="shared" si="39"/>
        <v>-0.68588859920798895</v>
      </c>
      <c r="AR130" s="39">
        <f t="shared" si="39"/>
        <v>-0.42295224970461942</v>
      </c>
      <c r="AS130" s="40">
        <f t="shared" si="39"/>
        <v>-3.8972542072630643E-2</v>
      </c>
      <c r="AT130" s="40">
        <f t="shared" si="39"/>
        <v>-9.141854175553904E-2</v>
      </c>
      <c r="AU130" s="119">
        <f t="shared" si="30"/>
        <v>72.044531693472095</v>
      </c>
      <c r="AV130" s="120">
        <f t="shared" si="26"/>
        <v>69.714916201117319</v>
      </c>
      <c r="AW130" s="121">
        <f t="shared" si="27"/>
        <v>2.3296154923547761</v>
      </c>
      <c r="AX130" s="119">
        <f t="shared" si="28"/>
        <v>223.36321428571429</v>
      </c>
      <c r="AY130" s="120">
        <f t="shared" si="29"/>
        <v>287.6867272727273</v>
      </c>
      <c r="AZ130" s="121">
        <f t="shared" si="35"/>
        <v>-64.323512987013004</v>
      </c>
    </row>
    <row r="131" spans="1:52" x14ac:dyDescent="0.2">
      <c r="A131" t="s">
        <v>46</v>
      </c>
      <c r="B131" t="s">
        <v>46</v>
      </c>
      <c r="C131" t="s">
        <v>70</v>
      </c>
      <c r="D131" t="s">
        <v>70</v>
      </c>
      <c r="E131" t="s">
        <v>69</v>
      </c>
      <c r="F131" s="4">
        <f t="shared" si="36"/>
        <v>46136</v>
      </c>
      <c r="G131" t="s">
        <v>40</v>
      </c>
      <c r="H131" s="28">
        <v>1528</v>
      </c>
      <c r="I131" s="2">
        <v>22</v>
      </c>
      <c r="J131" s="2">
        <v>6</v>
      </c>
      <c r="K131" s="2">
        <v>108826.16</v>
      </c>
      <c r="L131" s="2">
        <v>5686</v>
      </c>
      <c r="M131" s="29">
        <v>2242.09</v>
      </c>
      <c r="N131" s="31">
        <f t="shared" si="31"/>
        <v>1556</v>
      </c>
      <c r="O131" s="30">
        <f t="shared" si="32"/>
        <v>116754.25</v>
      </c>
      <c r="P131" t="s">
        <v>49</v>
      </c>
      <c r="Q131" t="s">
        <v>49</v>
      </c>
      <c r="R131" t="s">
        <v>70</v>
      </c>
      <c r="S131" t="s">
        <v>70</v>
      </c>
      <c r="T131" t="s">
        <v>69</v>
      </c>
      <c r="U131" s="4">
        <f t="shared" si="37"/>
        <v>45772</v>
      </c>
      <c r="V131" t="s">
        <v>40</v>
      </c>
      <c r="W131" s="28">
        <v>1515</v>
      </c>
      <c r="X131" s="2">
        <v>41</v>
      </c>
      <c r="Y131" s="2">
        <v>5</v>
      </c>
      <c r="Z131" s="2">
        <v>101267.09</v>
      </c>
      <c r="AA131" s="2">
        <v>8292.64</v>
      </c>
      <c r="AB131" s="29">
        <v>-532.38</v>
      </c>
      <c r="AC131" s="31">
        <f t="shared" si="33"/>
        <v>1561</v>
      </c>
      <c r="AD131" s="30">
        <f t="shared" si="34"/>
        <v>109027.34999999999</v>
      </c>
      <c r="AE131" s="2">
        <f t="shared" si="40"/>
        <v>13</v>
      </c>
      <c r="AF131" s="2">
        <f t="shared" si="40"/>
        <v>-19</v>
      </c>
      <c r="AG131" s="2">
        <f t="shared" si="40"/>
        <v>1</v>
      </c>
      <c r="AH131" s="2">
        <f t="shared" si="38"/>
        <v>7559.070000000007</v>
      </c>
      <c r="AI131" s="2">
        <f t="shared" si="38"/>
        <v>-2606.6399999999994</v>
      </c>
      <c r="AJ131" s="29">
        <f t="shared" si="38"/>
        <v>2774.4700000000003</v>
      </c>
      <c r="AK131" s="31">
        <f t="shared" si="38"/>
        <v>-5</v>
      </c>
      <c r="AL131" s="31">
        <f t="shared" si="38"/>
        <v>7726.9000000000087</v>
      </c>
      <c r="AM131" s="38">
        <f t="shared" si="41"/>
        <v>8.580858085808581E-3</v>
      </c>
      <c r="AN131" s="38">
        <f t="shared" si="41"/>
        <v>-0.46341463414634149</v>
      </c>
      <c r="AO131" s="38">
        <f t="shared" si="41"/>
        <v>0.2</v>
      </c>
      <c r="AP131" s="38">
        <f t="shared" si="39"/>
        <v>7.4644882162605911E-2</v>
      </c>
      <c r="AQ131" s="38">
        <f t="shared" si="39"/>
        <v>-0.31433174477609055</v>
      </c>
      <c r="AR131" s="39">
        <f t="shared" si="39"/>
        <v>-5.2114467109959053</v>
      </c>
      <c r="AS131" s="40">
        <f t="shared" si="39"/>
        <v>-3.2030749519538757E-3</v>
      </c>
      <c r="AT131" s="40">
        <f t="shared" si="39"/>
        <v>7.0871208004230218E-2</v>
      </c>
      <c r="AU131" s="119">
        <f t="shared" si="30"/>
        <v>71.221308900523567</v>
      </c>
      <c r="AV131" s="120">
        <f t="shared" si="26"/>
        <v>66.842963696369637</v>
      </c>
      <c r="AW131" s="121">
        <f t="shared" si="27"/>
        <v>4.3783452041539306</v>
      </c>
      <c r="AX131" s="119">
        <f t="shared" si="28"/>
        <v>283.14607142857142</v>
      </c>
      <c r="AY131" s="120">
        <f t="shared" si="29"/>
        <v>168.70130434782607</v>
      </c>
      <c r="AZ131" s="121">
        <f t="shared" si="35"/>
        <v>114.44476708074535</v>
      </c>
    </row>
    <row r="132" spans="1:52" ht="13.5" thickBot="1" x14ac:dyDescent="0.25">
      <c r="A132" t="s">
        <v>46</v>
      </c>
      <c r="B132" t="s">
        <v>46</v>
      </c>
      <c r="C132" t="s">
        <v>70</v>
      </c>
      <c r="D132" t="s">
        <v>70</v>
      </c>
      <c r="E132" t="s">
        <v>69</v>
      </c>
      <c r="F132" s="59">
        <f t="shared" si="36"/>
        <v>46137</v>
      </c>
      <c r="G132" s="42" t="s">
        <v>41</v>
      </c>
      <c r="H132" s="43">
        <v>1379</v>
      </c>
      <c r="I132" s="44">
        <v>17</v>
      </c>
      <c r="J132" s="44">
        <v>3</v>
      </c>
      <c r="K132" s="44">
        <v>93845.2</v>
      </c>
      <c r="L132" s="44">
        <v>3915.26</v>
      </c>
      <c r="M132" s="45">
        <v>518.92999999999995</v>
      </c>
      <c r="N132" s="47">
        <f t="shared" si="31"/>
        <v>1399</v>
      </c>
      <c r="O132" s="46">
        <f t="shared" si="32"/>
        <v>98279.389999999985</v>
      </c>
      <c r="P132" t="s">
        <v>49</v>
      </c>
      <c r="Q132" t="s">
        <v>49</v>
      </c>
      <c r="R132" t="s">
        <v>70</v>
      </c>
      <c r="S132" t="s">
        <v>70</v>
      </c>
      <c r="T132" t="s">
        <v>69</v>
      </c>
      <c r="U132" s="59">
        <f t="shared" si="37"/>
        <v>45773</v>
      </c>
      <c r="V132" s="42" t="s">
        <v>41</v>
      </c>
      <c r="W132" s="43">
        <v>1400</v>
      </c>
      <c r="X132" s="44">
        <v>17</v>
      </c>
      <c r="Y132" s="44">
        <v>2</v>
      </c>
      <c r="Z132" s="44">
        <v>97965.099999999991</v>
      </c>
      <c r="AA132" s="44">
        <v>3276.95</v>
      </c>
      <c r="AB132" s="45">
        <v>233.91</v>
      </c>
      <c r="AC132" s="47">
        <f t="shared" si="33"/>
        <v>1419</v>
      </c>
      <c r="AD132" s="46">
        <f t="shared" si="34"/>
        <v>101475.95999999999</v>
      </c>
      <c r="AE132" s="44">
        <f t="shared" si="40"/>
        <v>-21</v>
      </c>
      <c r="AF132" s="44">
        <f t="shared" si="40"/>
        <v>0</v>
      </c>
      <c r="AG132" s="44">
        <f t="shared" si="40"/>
        <v>1</v>
      </c>
      <c r="AH132" s="44">
        <f t="shared" si="38"/>
        <v>-4119.8999999999942</v>
      </c>
      <c r="AI132" s="44">
        <f t="shared" si="38"/>
        <v>638.3100000000004</v>
      </c>
      <c r="AJ132" s="45">
        <f t="shared" si="38"/>
        <v>285.02</v>
      </c>
      <c r="AK132" s="47">
        <f t="shared" si="38"/>
        <v>-20</v>
      </c>
      <c r="AL132" s="47">
        <f t="shared" si="38"/>
        <v>-3196.570000000007</v>
      </c>
      <c r="AM132" s="56">
        <f t="shared" si="41"/>
        <v>-1.4999999999999999E-2</v>
      </c>
      <c r="AN132" s="56">
        <f t="shared" si="41"/>
        <v>0</v>
      </c>
      <c r="AO132" s="56">
        <f t="shared" si="41"/>
        <v>0.5</v>
      </c>
      <c r="AP132" s="56">
        <f t="shared" si="39"/>
        <v>-4.2054772566965118E-2</v>
      </c>
      <c r="AQ132" s="56">
        <f t="shared" si="39"/>
        <v>0.19478783625017179</v>
      </c>
      <c r="AR132" s="57">
        <f t="shared" si="39"/>
        <v>1.2185028429737932</v>
      </c>
      <c r="AS132" s="58">
        <f t="shared" si="39"/>
        <v>-1.4094432699083862E-2</v>
      </c>
      <c r="AT132" s="58">
        <f t="shared" si="39"/>
        <v>-3.150076136259275E-2</v>
      </c>
      <c r="AU132" s="122">
        <f t="shared" si="30"/>
        <v>68.053081943437277</v>
      </c>
      <c r="AV132" s="123">
        <f t="shared" si="26"/>
        <v>69.975071428571425</v>
      </c>
      <c r="AW132" s="124">
        <f t="shared" si="27"/>
        <v>-1.9219894851341479</v>
      </c>
      <c r="AX132" s="122">
        <f t="shared" si="28"/>
        <v>221.70950000000002</v>
      </c>
      <c r="AY132" s="123">
        <f>IFERROR((AA132+AB132)/(X132+Y132),0)</f>
        <v>184.78210526315789</v>
      </c>
      <c r="AZ132" s="124">
        <f t="shared" si="35"/>
        <v>36.927394736842132</v>
      </c>
    </row>
    <row r="133" spans="1:52" x14ac:dyDescent="0.2">
      <c r="A133" t="s">
        <v>46</v>
      </c>
      <c r="B133" t="s">
        <v>46</v>
      </c>
      <c r="C133" t="s">
        <v>78</v>
      </c>
      <c r="D133" t="s">
        <v>70</v>
      </c>
      <c r="E133" t="s">
        <v>73</v>
      </c>
      <c r="F133" s="4">
        <f t="shared" si="36"/>
        <v>46138</v>
      </c>
      <c r="G133" t="s">
        <v>35</v>
      </c>
      <c r="H133" s="28">
        <v>765</v>
      </c>
      <c r="I133" s="2">
        <v>23</v>
      </c>
      <c r="J133" s="2">
        <v>5</v>
      </c>
      <c r="K133" s="2">
        <v>50094.12</v>
      </c>
      <c r="L133" s="2">
        <v>7359.66</v>
      </c>
      <c r="M133" s="29">
        <v>1453.2</v>
      </c>
      <c r="N133" s="31">
        <f t="shared" si="31"/>
        <v>793</v>
      </c>
      <c r="O133" s="30">
        <f t="shared" si="32"/>
        <v>58906.979999999996</v>
      </c>
      <c r="P133" t="s">
        <v>49</v>
      </c>
      <c r="Q133" t="s">
        <v>49</v>
      </c>
      <c r="R133" t="s">
        <v>78</v>
      </c>
      <c r="S133" t="s">
        <v>70</v>
      </c>
      <c r="T133" t="s">
        <v>73</v>
      </c>
      <c r="U133" s="4">
        <f t="shared" si="37"/>
        <v>45774</v>
      </c>
      <c r="V133" t="s">
        <v>35</v>
      </c>
      <c r="W133" s="28">
        <v>746</v>
      </c>
      <c r="X133" s="2">
        <v>29</v>
      </c>
      <c r="Y133" s="2">
        <v>7</v>
      </c>
      <c r="Z133" s="2">
        <v>50778.590000000004</v>
      </c>
      <c r="AA133" s="2">
        <v>7028.7699999999995</v>
      </c>
      <c r="AB133" s="29">
        <v>-49.28</v>
      </c>
      <c r="AC133" s="31">
        <f t="shared" si="33"/>
        <v>782</v>
      </c>
      <c r="AD133" s="30">
        <f t="shared" si="34"/>
        <v>57758.080000000002</v>
      </c>
      <c r="AE133" s="2">
        <f t="shared" si="40"/>
        <v>19</v>
      </c>
      <c r="AF133" s="2">
        <f t="shared" si="40"/>
        <v>-6</v>
      </c>
      <c r="AG133" s="2">
        <f t="shared" si="40"/>
        <v>-2</v>
      </c>
      <c r="AH133" s="2">
        <f t="shared" si="38"/>
        <v>-684.47000000000116</v>
      </c>
      <c r="AI133" s="2">
        <f t="shared" si="38"/>
        <v>330.89000000000033</v>
      </c>
      <c r="AJ133" s="29">
        <f t="shared" si="38"/>
        <v>1502.48</v>
      </c>
      <c r="AK133" s="31">
        <f t="shared" si="38"/>
        <v>11</v>
      </c>
      <c r="AL133" s="31">
        <f t="shared" si="38"/>
        <v>1148.8999999999942</v>
      </c>
      <c r="AM133" s="38">
        <f t="shared" si="41"/>
        <v>2.5469168900804289E-2</v>
      </c>
      <c r="AN133" s="38">
        <f t="shared" si="41"/>
        <v>-0.20689655172413793</v>
      </c>
      <c r="AO133" s="38">
        <f t="shared" si="41"/>
        <v>-0.2857142857142857</v>
      </c>
      <c r="AP133" s="38">
        <f t="shared" si="39"/>
        <v>-1.3479499923097531E-2</v>
      </c>
      <c r="AQ133" s="38">
        <f t="shared" si="39"/>
        <v>4.7076515521207889E-2</v>
      </c>
      <c r="AR133" s="39">
        <f t="shared" si="39"/>
        <v>-30.488636363636363</v>
      </c>
      <c r="AS133" s="40">
        <f t="shared" si="39"/>
        <v>1.4066496163682864E-2</v>
      </c>
      <c r="AT133" s="40">
        <f t="shared" si="39"/>
        <v>1.9891589194100532E-2</v>
      </c>
      <c r="AU133" s="119">
        <f t="shared" si="30"/>
        <v>65.482509803921573</v>
      </c>
      <c r="AV133" s="120">
        <f t="shared" si="26"/>
        <v>68.067815013404825</v>
      </c>
      <c r="AW133" s="121">
        <f t="shared" si="27"/>
        <v>-2.585305209483252</v>
      </c>
      <c r="AX133" s="119">
        <f t="shared" si="28"/>
        <v>314.745</v>
      </c>
      <c r="AY133" s="120">
        <f t="shared" ref="AY133:AY196" si="42">IFERROR((AA133+AB133)/(X133+Y133),0)</f>
        <v>193.8747222222222</v>
      </c>
      <c r="AZ133" s="121">
        <f t="shared" si="35"/>
        <v>120.8702777777778</v>
      </c>
    </row>
    <row r="134" spans="1:52" x14ac:dyDescent="0.2">
      <c r="A134" t="s">
        <v>46</v>
      </c>
      <c r="B134" t="s">
        <v>46</v>
      </c>
      <c r="C134" t="s">
        <v>78</v>
      </c>
      <c r="D134" t="s">
        <v>70</v>
      </c>
      <c r="E134" t="s">
        <v>73</v>
      </c>
      <c r="F134" s="4">
        <f t="shared" si="36"/>
        <v>46139</v>
      </c>
      <c r="G134" t="s">
        <v>36</v>
      </c>
      <c r="H134" s="28">
        <v>722</v>
      </c>
      <c r="I134" s="2">
        <v>35</v>
      </c>
      <c r="J134" s="2">
        <v>6</v>
      </c>
      <c r="K134" s="2">
        <v>46277.48</v>
      </c>
      <c r="L134" s="2">
        <v>8082.1500000000005</v>
      </c>
      <c r="M134" s="29">
        <v>3188.7700000000004</v>
      </c>
      <c r="N134" s="31">
        <f t="shared" si="31"/>
        <v>763</v>
      </c>
      <c r="O134" s="30">
        <f t="shared" si="32"/>
        <v>57548.400000000009</v>
      </c>
      <c r="P134" t="s">
        <v>49</v>
      </c>
      <c r="Q134" t="s">
        <v>49</v>
      </c>
      <c r="R134" t="s">
        <v>78</v>
      </c>
      <c r="S134" t="s">
        <v>70</v>
      </c>
      <c r="T134" t="s">
        <v>73</v>
      </c>
      <c r="U134" s="4">
        <f t="shared" si="37"/>
        <v>45775</v>
      </c>
      <c r="V134" t="s">
        <v>36</v>
      </c>
      <c r="W134" s="28">
        <v>763</v>
      </c>
      <c r="X134" s="2">
        <v>30</v>
      </c>
      <c r="Y134" s="2">
        <v>8</v>
      </c>
      <c r="Z134" s="2">
        <v>53339.360000000001</v>
      </c>
      <c r="AA134" s="2">
        <v>11332.13</v>
      </c>
      <c r="AB134" s="29">
        <v>1788.3</v>
      </c>
      <c r="AC134" s="31">
        <f t="shared" si="33"/>
        <v>801</v>
      </c>
      <c r="AD134" s="30">
        <f t="shared" si="34"/>
        <v>66459.789999999994</v>
      </c>
      <c r="AE134" s="2">
        <f t="shared" si="40"/>
        <v>-41</v>
      </c>
      <c r="AF134" s="2">
        <f t="shared" si="40"/>
        <v>5</v>
      </c>
      <c r="AG134" s="2">
        <f t="shared" si="40"/>
        <v>-2</v>
      </c>
      <c r="AH134" s="2">
        <f t="shared" si="38"/>
        <v>-7061.8799999999974</v>
      </c>
      <c r="AI134" s="2">
        <f t="shared" si="38"/>
        <v>-3249.9799999999987</v>
      </c>
      <c r="AJ134" s="29">
        <f t="shared" si="38"/>
        <v>1400.4700000000005</v>
      </c>
      <c r="AK134" s="31">
        <f t="shared" si="38"/>
        <v>-38</v>
      </c>
      <c r="AL134" s="31">
        <f t="shared" si="38"/>
        <v>-8911.3899999999849</v>
      </c>
      <c r="AM134" s="38">
        <f t="shared" si="41"/>
        <v>-5.3735255570117955E-2</v>
      </c>
      <c r="AN134" s="38">
        <f t="shared" si="41"/>
        <v>0.16666666666666666</v>
      </c>
      <c r="AO134" s="38">
        <f t="shared" si="41"/>
        <v>-0.25</v>
      </c>
      <c r="AP134" s="38">
        <f t="shared" si="39"/>
        <v>-0.1323952893323054</v>
      </c>
      <c r="AQ134" s="38">
        <f t="shared" si="39"/>
        <v>-0.28679339188660902</v>
      </c>
      <c r="AR134" s="39">
        <f t="shared" si="39"/>
        <v>0.78312922887658698</v>
      </c>
      <c r="AS134" s="40">
        <f t="shared" si="39"/>
        <v>-4.7440699126092382E-2</v>
      </c>
      <c r="AT134" s="40">
        <f t="shared" si="39"/>
        <v>-0.13408694189373735</v>
      </c>
      <c r="AU134" s="119">
        <f t="shared" si="30"/>
        <v>64.096232686980613</v>
      </c>
      <c r="AV134" s="120">
        <f t="shared" si="26"/>
        <v>69.907418086500655</v>
      </c>
      <c r="AW134" s="121">
        <f t="shared" si="27"/>
        <v>-5.811185399520042</v>
      </c>
      <c r="AX134" s="119">
        <f t="shared" si="28"/>
        <v>274.90048780487808</v>
      </c>
      <c r="AY134" s="120">
        <f t="shared" si="42"/>
        <v>345.27447368421048</v>
      </c>
      <c r="AZ134" s="121">
        <f t="shared" si="35"/>
        <v>-70.373985879332395</v>
      </c>
    </row>
    <row r="135" spans="1:52" x14ac:dyDescent="0.2">
      <c r="A135" t="s">
        <v>46</v>
      </c>
      <c r="B135" t="s">
        <v>46</v>
      </c>
      <c r="C135" t="s">
        <v>78</v>
      </c>
      <c r="D135" t="s">
        <v>70</v>
      </c>
      <c r="E135" t="s">
        <v>73</v>
      </c>
      <c r="F135" s="4">
        <f t="shared" si="36"/>
        <v>46140</v>
      </c>
      <c r="G135" t="s">
        <v>37</v>
      </c>
      <c r="H135" s="28">
        <v>837</v>
      </c>
      <c r="I135" s="2">
        <v>31</v>
      </c>
      <c r="J135" s="2">
        <v>7</v>
      </c>
      <c r="K135" s="2">
        <v>59792.869999999995</v>
      </c>
      <c r="L135" s="2">
        <v>8542.08</v>
      </c>
      <c r="M135" s="29">
        <v>3983.49</v>
      </c>
      <c r="N135" s="31">
        <f t="shared" si="31"/>
        <v>875</v>
      </c>
      <c r="O135" s="30">
        <f t="shared" si="32"/>
        <v>72318.44</v>
      </c>
      <c r="P135" t="s">
        <v>49</v>
      </c>
      <c r="Q135" t="s">
        <v>49</v>
      </c>
      <c r="R135" t="s">
        <v>78</v>
      </c>
      <c r="S135" t="s">
        <v>70</v>
      </c>
      <c r="T135" t="s">
        <v>73</v>
      </c>
      <c r="U135" s="4">
        <f t="shared" si="37"/>
        <v>45776</v>
      </c>
      <c r="V135" t="s">
        <v>37</v>
      </c>
      <c r="W135" s="28">
        <v>932</v>
      </c>
      <c r="X135" s="2">
        <v>37</v>
      </c>
      <c r="Y135" s="2">
        <v>17</v>
      </c>
      <c r="Z135" s="2">
        <v>81133.22</v>
      </c>
      <c r="AA135" s="2">
        <v>7950.0499999999993</v>
      </c>
      <c r="AB135" s="29">
        <v>2954.91</v>
      </c>
      <c r="AC135" s="31">
        <f t="shared" si="33"/>
        <v>986</v>
      </c>
      <c r="AD135" s="30">
        <f t="shared" si="34"/>
        <v>92038.180000000008</v>
      </c>
      <c r="AE135" s="2">
        <f t="shared" si="40"/>
        <v>-95</v>
      </c>
      <c r="AF135" s="2">
        <f t="shared" si="40"/>
        <v>-6</v>
      </c>
      <c r="AG135" s="2">
        <f t="shared" si="40"/>
        <v>-10</v>
      </c>
      <c r="AH135" s="2">
        <f t="shared" si="38"/>
        <v>-21340.350000000006</v>
      </c>
      <c r="AI135" s="2">
        <f t="shared" si="38"/>
        <v>592.03000000000065</v>
      </c>
      <c r="AJ135" s="29">
        <f t="shared" si="38"/>
        <v>1028.58</v>
      </c>
      <c r="AK135" s="31">
        <f t="shared" si="38"/>
        <v>-111</v>
      </c>
      <c r="AL135" s="31">
        <f t="shared" si="38"/>
        <v>-19719.740000000005</v>
      </c>
      <c r="AM135" s="38">
        <f t="shared" si="41"/>
        <v>-0.10193133047210301</v>
      </c>
      <c r="AN135" s="38">
        <f t="shared" si="41"/>
        <v>-0.16216216216216217</v>
      </c>
      <c r="AO135" s="38">
        <f t="shared" si="41"/>
        <v>-0.58823529411764708</v>
      </c>
      <c r="AP135" s="38">
        <f t="shared" si="39"/>
        <v>-0.26302851039315345</v>
      </c>
      <c r="AQ135" s="38">
        <f t="shared" si="39"/>
        <v>7.4468714033245162E-2</v>
      </c>
      <c r="AR135" s="39">
        <f t="shared" si="39"/>
        <v>0.34809182005543315</v>
      </c>
      <c r="AS135" s="40">
        <f t="shared" si="39"/>
        <v>-0.11257606490872211</v>
      </c>
      <c r="AT135" s="40">
        <f t="shared" si="39"/>
        <v>-0.21425608372525407</v>
      </c>
      <c r="AU135" s="119">
        <f t="shared" si="30"/>
        <v>71.437120669056142</v>
      </c>
      <c r="AV135" s="120">
        <f t="shared" ref="AV135:AV198" si="43">Z135/W135</f>
        <v>87.052811158798278</v>
      </c>
      <c r="AW135" s="121">
        <f t="shared" ref="AW135:AW198" si="44">AU135-AV135</f>
        <v>-15.615690489742136</v>
      </c>
      <c r="AX135" s="119">
        <f t="shared" ref="AX135:AX198" si="45">IFERROR((L135+M135)/(I135+J135),0)</f>
        <v>329.62026315789473</v>
      </c>
      <c r="AY135" s="120">
        <f t="shared" si="42"/>
        <v>201.94370370370368</v>
      </c>
      <c r="AZ135" s="121">
        <f t="shared" si="35"/>
        <v>127.67655945419105</v>
      </c>
    </row>
    <row r="136" spans="1:52" x14ac:dyDescent="0.2">
      <c r="A136" t="s">
        <v>46</v>
      </c>
      <c r="B136" t="s">
        <v>46</v>
      </c>
      <c r="C136" t="s">
        <v>78</v>
      </c>
      <c r="D136" t="s">
        <v>70</v>
      </c>
      <c r="E136" t="s">
        <v>73</v>
      </c>
      <c r="F136" s="4">
        <f t="shared" si="36"/>
        <v>46141</v>
      </c>
      <c r="G136" t="s">
        <v>38</v>
      </c>
      <c r="H136" s="28">
        <v>902</v>
      </c>
      <c r="I136" s="2">
        <v>25</v>
      </c>
      <c r="J136" s="2">
        <v>15</v>
      </c>
      <c r="K136" s="2">
        <v>68400.25</v>
      </c>
      <c r="L136" s="2">
        <v>7332.6600000000008</v>
      </c>
      <c r="M136" s="29">
        <v>6962.2699999999995</v>
      </c>
      <c r="N136" s="31">
        <f t="shared" si="31"/>
        <v>942</v>
      </c>
      <c r="O136" s="30">
        <f t="shared" si="32"/>
        <v>82695.180000000008</v>
      </c>
      <c r="P136" t="s">
        <v>49</v>
      </c>
      <c r="Q136" t="s">
        <v>49</v>
      </c>
      <c r="R136" t="s">
        <v>78</v>
      </c>
      <c r="S136" t="s">
        <v>70</v>
      </c>
      <c r="T136" t="s">
        <v>73</v>
      </c>
      <c r="U136" s="4">
        <f t="shared" si="37"/>
        <v>45777</v>
      </c>
      <c r="V136" t="s">
        <v>38</v>
      </c>
      <c r="W136" s="28">
        <v>960</v>
      </c>
      <c r="X136" s="2">
        <v>47</v>
      </c>
      <c r="Y136" s="2">
        <v>11</v>
      </c>
      <c r="Z136" s="2">
        <v>66235.77</v>
      </c>
      <c r="AA136" s="2">
        <v>10335.969999999999</v>
      </c>
      <c r="AB136" s="29">
        <v>2493.96</v>
      </c>
      <c r="AC136" s="31">
        <f t="shared" si="33"/>
        <v>1018</v>
      </c>
      <c r="AD136" s="30">
        <f t="shared" si="34"/>
        <v>79065.700000000012</v>
      </c>
      <c r="AE136" s="2">
        <f t="shared" si="40"/>
        <v>-58</v>
      </c>
      <c r="AF136" s="2">
        <f t="shared" si="40"/>
        <v>-22</v>
      </c>
      <c r="AG136" s="2">
        <f t="shared" si="40"/>
        <v>4</v>
      </c>
      <c r="AH136" s="2">
        <f t="shared" si="38"/>
        <v>2164.4799999999959</v>
      </c>
      <c r="AI136" s="2">
        <f t="shared" si="38"/>
        <v>-3003.3099999999986</v>
      </c>
      <c r="AJ136" s="29">
        <f t="shared" si="38"/>
        <v>4468.3099999999995</v>
      </c>
      <c r="AK136" s="31">
        <f t="shared" si="38"/>
        <v>-76</v>
      </c>
      <c r="AL136" s="31">
        <f t="shared" si="38"/>
        <v>3629.4799999999959</v>
      </c>
      <c r="AM136" s="38">
        <f t="shared" si="41"/>
        <v>-6.0416666666666667E-2</v>
      </c>
      <c r="AN136" s="38">
        <f t="shared" si="41"/>
        <v>-0.46808510638297873</v>
      </c>
      <c r="AO136" s="38">
        <f t="shared" si="41"/>
        <v>0.36363636363636365</v>
      </c>
      <c r="AP136" s="38">
        <f t="shared" si="39"/>
        <v>3.2678415303392647E-2</v>
      </c>
      <c r="AQ136" s="38">
        <f t="shared" si="39"/>
        <v>-0.290568761325739</v>
      </c>
      <c r="AR136" s="39">
        <f t="shared" si="39"/>
        <v>1.7916526327607498</v>
      </c>
      <c r="AS136" s="40">
        <f t="shared" si="39"/>
        <v>-7.4656188605108059E-2</v>
      </c>
      <c r="AT136" s="40">
        <f t="shared" si="39"/>
        <v>4.5904608445887347E-2</v>
      </c>
      <c r="AU136" s="119">
        <f t="shared" ref="AU136:AU199" si="46">IFERROR(K136/H136,0)</f>
        <v>75.831762749445673</v>
      </c>
      <c r="AV136" s="120">
        <f t="shared" si="43"/>
        <v>68.995593749999998</v>
      </c>
      <c r="AW136" s="121">
        <f t="shared" si="44"/>
        <v>6.8361689994456754</v>
      </c>
      <c r="AX136" s="119">
        <f t="shared" si="45"/>
        <v>357.37324999999998</v>
      </c>
      <c r="AY136" s="120">
        <f t="shared" si="42"/>
        <v>221.20568965517242</v>
      </c>
      <c r="AZ136" s="121">
        <f t="shared" si="35"/>
        <v>136.16756034482756</v>
      </c>
    </row>
    <row r="137" spans="1:52" x14ac:dyDescent="0.2">
      <c r="A137" t="s">
        <v>46</v>
      </c>
      <c r="B137" t="s">
        <v>46</v>
      </c>
      <c r="C137" t="s">
        <v>78</v>
      </c>
      <c r="D137" t="s">
        <v>70</v>
      </c>
      <c r="E137" t="s">
        <v>73</v>
      </c>
      <c r="F137" s="4">
        <f t="shared" si="36"/>
        <v>46142</v>
      </c>
      <c r="G137" t="s">
        <v>39</v>
      </c>
      <c r="H137" s="28">
        <v>1133</v>
      </c>
      <c r="I137" s="2">
        <v>32</v>
      </c>
      <c r="J137" s="2">
        <v>5</v>
      </c>
      <c r="K137" s="2">
        <v>83669.12999999999</v>
      </c>
      <c r="L137" s="2">
        <v>9047.9199999999983</v>
      </c>
      <c r="M137" s="29">
        <v>8970.91</v>
      </c>
      <c r="N137" s="31">
        <f t="shared" si="31"/>
        <v>1170</v>
      </c>
      <c r="O137" s="30">
        <f t="shared" si="32"/>
        <v>101687.95999999999</v>
      </c>
      <c r="P137" t="s">
        <v>49</v>
      </c>
      <c r="Q137" t="s">
        <v>49</v>
      </c>
      <c r="R137" t="s">
        <v>78</v>
      </c>
      <c r="S137" t="s">
        <v>78</v>
      </c>
      <c r="T137" t="s">
        <v>73</v>
      </c>
      <c r="U137" s="4">
        <f t="shared" si="37"/>
        <v>45778</v>
      </c>
      <c r="V137" t="s">
        <v>39</v>
      </c>
      <c r="W137" s="28">
        <v>1153</v>
      </c>
      <c r="X137" s="2">
        <v>46</v>
      </c>
      <c r="Y137" s="2">
        <v>8</v>
      </c>
      <c r="Z137" s="2">
        <v>84182.73</v>
      </c>
      <c r="AA137" s="2">
        <v>17717.79</v>
      </c>
      <c r="AB137" s="29">
        <v>4707.28</v>
      </c>
      <c r="AC137" s="31">
        <f t="shared" si="33"/>
        <v>1207</v>
      </c>
      <c r="AD137" s="30">
        <f t="shared" si="34"/>
        <v>106607.79999999999</v>
      </c>
      <c r="AE137" s="2">
        <f t="shared" si="40"/>
        <v>-20</v>
      </c>
      <c r="AF137" s="2">
        <f t="shared" si="40"/>
        <v>-14</v>
      </c>
      <c r="AG137" s="2">
        <f t="shared" si="40"/>
        <v>-3</v>
      </c>
      <c r="AH137" s="2">
        <f t="shared" si="38"/>
        <v>-513.60000000000582</v>
      </c>
      <c r="AI137" s="2">
        <f t="shared" si="38"/>
        <v>-8669.8700000000026</v>
      </c>
      <c r="AJ137" s="29">
        <f t="shared" si="38"/>
        <v>4263.63</v>
      </c>
      <c r="AK137" s="31">
        <f t="shared" si="38"/>
        <v>-37</v>
      </c>
      <c r="AL137" s="31">
        <f t="shared" si="38"/>
        <v>-4919.8399999999965</v>
      </c>
      <c r="AM137" s="38">
        <f t="shared" si="41"/>
        <v>-1.7346053772766695E-2</v>
      </c>
      <c r="AN137" s="38">
        <f t="shared" si="41"/>
        <v>-0.30434782608695654</v>
      </c>
      <c r="AO137" s="38">
        <f t="shared" si="41"/>
        <v>-0.375</v>
      </c>
      <c r="AP137" s="38">
        <f t="shared" si="39"/>
        <v>-6.101013830271433E-3</v>
      </c>
      <c r="AQ137" s="38">
        <f t="shared" si="39"/>
        <v>-0.48933134437195624</v>
      </c>
      <c r="AR137" s="39">
        <f t="shared" si="39"/>
        <v>0.90575236654713553</v>
      </c>
      <c r="AS137" s="40">
        <f t="shared" si="39"/>
        <v>-3.0654515327257662E-2</v>
      </c>
      <c r="AT137" s="40">
        <f t="shared" si="39"/>
        <v>-4.6148968461969919E-2</v>
      </c>
      <c r="AU137" s="119">
        <f t="shared" si="46"/>
        <v>73.847422771403345</v>
      </c>
      <c r="AV137" s="120">
        <f t="shared" si="43"/>
        <v>73.011908065914994</v>
      </c>
      <c r="AW137" s="121">
        <f t="shared" si="44"/>
        <v>0.83551470548835027</v>
      </c>
      <c r="AX137" s="119">
        <f t="shared" si="45"/>
        <v>486.99540540540534</v>
      </c>
      <c r="AY137" s="120">
        <f t="shared" si="42"/>
        <v>415.27907407407406</v>
      </c>
      <c r="AZ137" s="121">
        <f t="shared" si="35"/>
        <v>71.716331331331276</v>
      </c>
    </row>
    <row r="138" spans="1:52" x14ac:dyDescent="0.2">
      <c r="A138" t="s">
        <v>46</v>
      </c>
      <c r="B138" t="s">
        <v>46</v>
      </c>
      <c r="C138" t="s">
        <v>78</v>
      </c>
      <c r="D138" t="s">
        <v>78</v>
      </c>
      <c r="E138" t="s">
        <v>73</v>
      </c>
      <c r="F138" s="4">
        <f t="shared" si="36"/>
        <v>46143</v>
      </c>
      <c r="G138" t="s">
        <v>40</v>
      </c>
      <c r="H138" s="28">
        <v>1622</v>
      </c>
      <c r="I138" s="2">
        <v>30</v>
      </c>
      <c r="J138" s="2">
        <v>12</v>
      </c>
      <c r="K138" s="2">
        <v>115166.13</v>
      </c>
      <c r="L138" s="2">
        <v>9972.7800000000025</v>
      </c>
      <c r="M138" s="29">
        <v>3954.71</v>
      </c>
      <c r="N138" s="31">
        <f t="shared" si="31"/>
        <v>1664</v>
      </c>
      <c r="O138" s="30">
        <f t="shared" si="32"/>
        <v>129093.62000000001</v>
      </c>
      <c r="P138" t="s">
        <v>49</v>
      </c>
      <c r="Q138" t="s">
        <v>49</v>
      </c>
      <c r="R138" t="s">
        <v>78</v>
      </c>
      <c r="S138" t="s">
        <v>78</v>
      </c>
      <c r="T138" t="s">
        <v>73</v>
      </c>
      <c r="U138" s="4">
        <f t="shared" si="37"/>
        <v>45779</v>
      </c>
      <c r="V138" t="s">
        <v>40</v>
      </c>
      <c r="W138" s="28">
        <v>1734</v>
      </c>
      <c r="X138" s="2">
        <v>32</v>
      </c>
      <c r="Y138" s="2">
        <v>28</v>
      </c>
      <c r="Z138" s="2">
        <v>126807.84</v>
      </c>
      <c r="AA138" s="2">
        <v>8487.7099999999991</v>
      </c>
      <c r="AB138" s="29">
        <v>8309.36</v>
      </c>
      <c r="AC138" s="31">
        <f t="shared" si="33"/>
        <v>1794</v>
      </c>
      <c r="AD138" s="30">
        <f t="shared" si="34"/>
        <v>143604.90999999997</v>
      </c>
      <c r="AE138" s="2">
        <f t="shared" si="40"/>
        <v>-112</v>
      </c>
      <c r="AF138" s="2">
        <f t="shared" si="40"/>
        <v>-2</v>
      </c>
      <c r="AG138" s="2">
        <f t="shared" si="40"/>
        <v>-16</v>
      </c>
      <c r="AH138" s="2">
        <f t="shared" si="38"/>
        <v>-11641.709999999992</v>
      </c>
      <c r="AI138" s="2">
        <f t="shared" si="38"/>
        <v>1485.0700000000033</v>
      </c>
      <c r="AJ138" s="29">
        <f t="shared" si="38"/>
        <v>-4354.6500000000005</v>
      </c>
      <c r="AK138" s="31">
        <f t="shared" si="38"/>
        <v>-130</v>
      </c>
      <c r="AL138" s="31">
        <f t="shared" si="38"/>
        <v>-14511.289999999964</v>
      </c>
      <c r="AM138" s="38">
        <f t="shared" si="41"/>
        <v>-6.4590542099192613E-2</v>
      </c>
      <c r="AN138" s="38">
        <f t="shared" si="41"/>
        <v>-6.25E-2</v>
      </c>
      <c r="AO138" s="38">
        <f t="shared" si="41"/>
        <v>-0.5714285714285714</v>
      </c>
      <c r="AP138" s="38">
        <f t="shared" si="39"/>
        <v>-9.1805916731962256E-2</v>
      </c>
      <c r="AQ138" s="38">
        <f t="shared" si="39"/>
        <v>0.17496709948855504</v>
      </c>
      <c r="AR138" s="39">
        <f t="shared" si="39"/>
        <v>-0.52406563201016687</v>
      </c>
      <c r="AS138" s="40">
        <f t="shared" si="39"/>
        <v>-7.2463768115942032E-2</v>
      </c>
      <c r="AT138" s="40">
        <f t="shared" si="39"/>
        <v>-0.10105009640687054</v>
      </c>
      <c r="AU138" s="119">
        <f t="shared" si="46"/>
        <v>71.002546239210858</v>
      </c>
      <c r="AV138" s="120">
        <f t="shared" si="43"/>
        <v>73.130242214532871</v>
      </c>
      <c r="AW138" s="121">
        <f t="shared" si="44"/>
        <v>-2.1276959753220126</v>
      </c>
      <c r="AX138" s="119">
        <f t="shared" si="45"/>
        <v>331.60690476190479</v>
      </c>
      <c r="AY138" s="120">
        <f t="shared" si="42"/>
        <v>279.95116666666667</v>
      </c>
      <c r="AZ138" s="121">
        <f t="shared" si="35"/>
        <v>51.655738095238121</v>
      </c>
    </row>
    <row r="139" spans="1:52" ht="13.5" thickBot="1" x14ac:dyDescent="0.25">
      <c r="A139" t="s">
        <v>46</v>
      </c>
      <c r="B139" t="s">
        <v>46</v>
      </c>
      <c r="C139" t="s">
        <v>78</v>
      </c>
      <c r="D139" t="s">
        <v>78</v>
      </c>
      <c r="E139" t="s">
        <v>73</v>
      </c>
      <c r="F139" s="59">
        <f t="shared" si="36"/>
        <v>46144</v>
      </c>
      <c r="G139" s="42" t="s">
        <v>41</v>
      </c>
      <c r="H139" s="43">
        <v>1496</v>
      </c>
      <c r="I139" s="44">
        <v>29</v>
      </c>
      <c r="J139" s="44">
        <v>3</v>
      </c>
      <c r="K139" s="44">
        <v>101062.14</v>
      </c>
      <c r="L139" s="44">
        <v>5036.3500000000004</v>
      </c>
      <c r="M139" s="45">
        <v>658.6</v>
      </c>
      <c r="N139" s="47">
        <f t="shared" si="31"/>
        <v>1528</v>
      </c>
      <c r="O139" s="46">
        <f t="shared" si="32"/>
        <v>106757.09000000001</v>
      </c>
      <c r="P139" t="s">
        <v>49</v>
      </c>
      <c r="Q139" t="s">
        <v>49</v>
      </c>
      <c r="R139" t="s">
        <v>78</v>
      </c>
      <c r="S139" t="s">
        <v>78</v>
      </c>
      <c r="T139" t="s">
        <v>73</v>
      </c>
      <c r="U139" s="59">
        <f t="shared" si="37"/>
        <v>45780</v>
      </c>
      <c r="V139" s="42" t="s">
        <v>41</v>
      </c>
      <c r="W139" s="43">
        <v>1608</v>
      </c>
      <c r="X139" s="44">
        <v>69</v>
      </c>
      <c r="Y139" s="44">
        <v>15</v>
      </c>
      <c r="Z139" s="44">
        <v>114090.42000000001</v>
      </c>
      <c r="AA139" s="44">
        <v>14628.84</v>
      </c>
      <c r="AB139" s="45">
        <v>1335.0500000000002</v>
      </c>
      <c r="AC139" s="47">
        <f t="shared" si="33"/>
        <v>1692</v>
      </c>
      <c r="AD139" s="46">
        <f t="shared" si="34"/>
        <v>130054.31000000001</v>
      </c>
      <c r="AE139" s="44">
        <f t="shared" si="40"/>
        <v>-112</v>
      </c>
      <c r="AF139" s="44">
        <f t="shared" si="40"/>
        <v>-40</v>
      </c>
      <c r="AG139" s="44">
        <f t="shared" si="40"/>
        <v>-12</v>
      </c>
      <c r="AH139" s="44">
        <f t="shared" si="38"/>
        <v>-13028.280000000013</v>
      </c>
      <c r="AI139" s="44">
        <f t="shared" si="38"/>
        <v>-9592.49</v>
      </c>
      <c r="AJ139" s="45">
        <f t="shared" si="38"/>
        <v>-676.45000000000016</v>
      </c>
      <c r="AK139" s="47">
        <f t="shared" si="38"/>
        <v>-164</v>
      </c>
      <c r="AL139" s="47">
        <f t="shared" si="38"/>
        <v>-23297.22</v>
      </c>
      <c r="AM139" s="56">
        <f t="shared" si="41"/>
        <v>-6.965174129353234E-2</v>
      </c>
      <c r="AN139" s="56">
        <f t="shared" si="41"/>
        <v>-0.57971014492753625</v>
      </c>
      <c r="AO139" s="56">
        <f t="shared" si="41"/>
        <v>-0.8</v>
      </c>
      <c r="AP139" s="56">
        <f t="shared" si="39"/>
        <v>-0.11419258514430933</v>
      </c>
      <c r="AQ139" s="56">
        <f t="shared" si="39"/>
        <v>-0.655724582400245</v>
      </c>
      <c r="AR139" s="57">
        <f t="shared" si="39"/>
        <v>-0.50668514287854394</v>
      </c>
      <c r="AS139" s="58">
        <f t="shared" si="39"/>
        <v>-9.6926713947990545E-2</v>
      </c>
      <c r="AT139" s="58">
        <f t="shared" si="39"/>
        <v>-0.17913454771318227</v>
      </c>
      <c r="AU139" s="122">
        <f t="shared" si="46"/>
        <v>67.554906417112292</v>
      </c>
      <c r="AV139" s="123">
        <f t="shared" si="43"/>
        <v>70.951753731343288</v>
      </c>
      <c r="AW139" s="124">
        <f t="shared" si="44"/>
        <v>-3.3968473142309961</v>
      </c>
      <c r="AX139" s="122">
        <f t="shared" si="45"/>
        <v>177.96718750000002</v>
      </c>
      <c r="AY139" s="123">
        <f t="shared" si="42"/>
        <v>190.04630952380953</v>
      </c>
      <c r="AZ139" s="124">
        <f t="shared" si="35"/>
        <v>-12.079122023809504</v>
      </c>
    </row>
    <row r="140" spans="1:52" x14ac:dyDescent="0.2">
      <c r="A140" t="s">
        <v>46</v>
      </c>
      <c r="B140" t="s">
        <v>46</v>
      </c>
      <c r="C140" t="s">
        <v>78</v>
      </c>
      <c r="D140" t="s">
        <v>78</v>
      </c>
      <c r="E140" t="s">
        <v>74</v>
      </c>
      <c r="F140" s="4">
        <f t="shared" si="36"/>
        <v>46145</v>
      </c>
      <c r="G140" t="s">
        <v>35</v>
      </c>
      <c r="H140" s="28">
        <v>758</v>
      </c>
      <c r="I140" s="2">
        <v>22</v>
      </c>
      <c r="J140" s="2">
        <v>2</v>
      </c>
      <c r="K140" s="2">
        <v>48360.29</v>
      </c>
      <c r="L140" s="2">
        <v>7048.9500000000007</v>
      </c>
      <c r="M140" s="29">
        <v>683.38</v>
      </c>
      <c r="N140" s="31">
        <f t="shared" si="31"/>
        <v>782</v>
      </c>
      <c r="O140" s="30">
        <f t="shared" si="32"/>
        <v>56092.62</v>
      </c>
      <c r="P140" t="s">
        <v>49</v>
      </c>
      <c r="Q140" t="s">
        <v>49</v>
      </c>
      <c r="R140" t="s">
        <v>78</v>
      </c>
      <c r="S140" t="s">
        <v>78</v>
      </c>
      <c r="T140" t="s">
        <v>74</v>
      </c>
      <c r="U140" s="4">
        <f t="shared" si="37"/>
        <v>45781</v>
      </c>
      <c r="V140" t="s">
        <v>35</v>
      </c>
      <c r="W140" s="28">
        <v>888</v>
      </c>
      <c r="X140" s="2">
        <v>22</v>
      </c>
      <c r="Y140" s="2">
        <v>0</v>
      </c>
      <c r="Z140" s="2">
        <v>57876.5</v>
      </c>
      <c r="AA140" s="2">
        <v>3745.5800000000004</v>
      </c>
      <c r="AB140" s="29">
        <v>0</v>
      </c>
      <c r="AC140" s="31">
        <f t="shared" si="33"/>
        <v>910</v>
      </c>
      <c r="AD140" s="30">
        <f t="shared" si="34"/>
        <v>61622.080000000002</v>
      </c>
      <c r="AE140" s="2">
        <f t="shared" si="40"/>
        <v>-130</v>
      </c>
      <c r="AF140" s="2">
        <f t="shared" si="40"/>
        <v>0</v>
      </c>
      <c r="AG140" s="2">
        <f t="shared" si="40"/>
        <v>2</v>
      </c>
      <c r="AH140" s="2">
        <f t="shared" si="38"/>
        <v>-9516.2099999999991</v>
      </c>
      <c r="AI140" s="2">
        <f t="shared" si="38"/>
        <v>3303.3700000000003</v>
      </c>
      <c r="AJ140" s="29">
        <f t="shared" si="38"/>
        <v>683.38</v>
      </c>
      <c r="AK140" s="31">
        <f t="shared" si="38"/>
        <v>-128</v>
      </c>
      <c r="AL140" s="31">
        <f t="shared" si="38"/>
        <v>-5529.4599999999991</v>
      </c>
      <c r="AM140" s="38">
        <f t="shared" si="41"/>
        <v>-0.1463963963963964</v>
      </c>
      <c r="AN140" s="38">
        <f t="shared" si="41"/>
        <v>0</v>
      </c>
      <c r="AO140" s="38" t="str">
        <f t="shared" si="41"/>
        <v/>
      </c>
      <c r="AP140" s="38">
        <f t="shared" si="39"/>
        <v>-0.16442269314834171</v>
      </c>
      <c r="AQ140" s="38">
        <f t="shared" si="39"/>
        <v>0.88193817779889894</v>
      </c>
      <c r="AR140" s="39" t="str">
        <f t="shared" si="39"/>
        <v/>
      </c>
      <c r="AS140" s="40">
        <f t="shared" si="39"/>
        <v>-0.14065934065934066</v>
      </c>
      <c r="AT140" s="40">
        <f t="shared" si="39"/>
        <v>-8.9731797433647148E-2</v>
      </c>
      <c r="AU140" s="119">
        <f t="shared" si="46"/>
        <v>63.799854881266491</v>
      </c>
      <c r="AV140" s="120">
        <f t="shared" si="43"/>
        <v>65.176238738738732</v>
      </c>
      <c r="AW140" s="121">
        <f t="shared" si="44"/>
        <v>-1.3763838574722413</v>
      </c>
      <c r="AX140" s="119">
        <f t="shared" si="45"/>
        <v>322.1804166666667</v>
      </c>
      <c r="AY140" s="120">
        <f t="shared" si="42"/>
        <v>170.25363636363639</v>
      </c>
      <c r="AZ140" s="121">
        <f t="shared" si="35"/>
        <v>151.92678030303031</v>
      </c>
    </row>
    <row r="141" spans="1:52" x14ac:dyDescent="0.2">
      <c r="A141" t="s">
        <v>46</v>
      </c>
      <c r="B141" t="s">
        <v>46</v>
      </c>
      <c r="C141" t="s">
        <v>78</v>
      </c>
      <c r="D141" t="s">
        <v>78</v>
      </c>
      <c r="E141" t="s">
        <v>74</v>
      </c>
      <c r="F141" s="4">
        <f t="shared" si="36"/>
        <v>46146</v>
      </c>
      <c r="G141" t="s">
        <v>36</v>
      </c>
      <c r="H141" s="28">
        <v>861</v>
      </c>
      <c r="I141" s="2">
        <v>24</v>
      </c>
      <c r="J141" s="2">
        <v>5</v>
      </c>
      <c r="K141" s="2">
        <v>59416.639999999999</v>
      </c>
      <c r="L141" s="2">
        <v>6525.3600000000006</v>
      </c>
      <c r="M141" s="29">
        <v>910.81</v>
      </c>
      <c r="N141" s="31">
        <f t="shared" si="31"/>
        <v>890</v>
      </c>
      <c r="O141" s="30">
        <f t="shared" si="32"/>
        <v>66852.81</v>
      </c>
      <c r="P141" t="s">
        <v>49</v>
      </c>
      <c r="Q141" t="s">
        <v>49</v>
      </c>
      <c r="R141" t="s">
        <v>78</v>
      </c>
      <c r="S141" t="s">
        <v>78</v>
      </c>
      <c r="T141" t="s">
        <v>74</v>
      </c>
      <c r="U141" s="4">
        <f t="shared" si="37"/>
        <v>45782</v>
      </c>
      <c r="V141" t="s">
        <v>36</v>
      </c>
      <c r="W141" s="28">
        <v>840</v>
      </c>
      <c r="X141" s="2">
        <v>39</v>
      </c>
      <c r="Y141" s="2">
        <v>13</v>
      </c>
      <c r="Z141" s="2">
        <v>58760.37</v>
      </c>
      <c r="AA141" s="2">
        <v>8033.0800000000017</v>
      </c>
      <c r="AB141" s="29">
        <v>1996.11</v>
      </c>
      <c r="AC141" s="31">
        <f t="shared" si="33"/>
        <v>892</v>
      </c>
      <c r="AD141" s="30">
        <f t="shared" si="34"/>
        <v>68789.560000000012</v>
      </c>
      <c r="AE141" s="2">
        <f t="shared" si="40"/>
        <v>21</v>
      </c>
      <c r="AF141" s="2">
        <f t="shared" si="40"/>
        <v>-15</v>
      </c>
      <c r="AG141" s="2">
        <f t="shared" si="40"/>
        <v>-8</v>
      </c>
      <c r="AH141" s="2">
        <f t="shared" si="38"/>
        <v>656.2699999999968</v>
      </c>
      <c r="AI141" s="2">
        <f t="shared" si="38"/>
        <v>-1507.7200000000012</v>
      </c>
      <c r="AJ141" s="29">
        <f t="shared" si="38"/>
        <v>-1085.3</v>
      </c>
      <c r="AK141" s="31">
        <f t="shared" si="38"/>
        <v>-2</v>
      </c>
      <c r="AL141" s="31">
        <f t="shared" si="38"/>
        <v>-1936.7500000000146</v>
      </c>
      <c r="AM141" s="38">
        <f t="shared" si="41"/>
        <v>2.5000000000000001E-2</v>
      </c>
      <c r="AN141" s="38">
        <f t="shared" si="41"/>
        <v>-0.38461538461538464</v>
      </c>
      <c r="AO141" s="38">
        <f t="shared" si="41"/>
        <v>-0.61538461538461542</v>
      </c>
      <c r="AP141" s="38">
        <f t="shared" si="39"/>
        <v>1.1168581817983733E-2</v>
      </c>
      <c r="AQ141" s="38">
        <f t="shared" si="39"/>
        <v>-0.18768890637215127</v>
      </c>
      <c r="AR141" s="39">
        <f t="shared" si="39"/>
        <v>-0.5437075111091072</v>
      </c>
      <c r="AS141" s="40">
        <f t="shared" si="39"/>
        <v>-2.242152466367713E-3</v>
      </c>
      <c r="AT141" s="40">
        <f t="shared" si="39"/>
        <v>-2.8154708359815272E-2</v>
      </c>
      <c r="AU141" s="119">
        <f t="shared" si="46"/>
        <v>69.008873403019749</v>
      </c>
      <c r="AV141" s="120">
        <f t="shared" si="43"/>
        <v>69.952821428571426</v>
      </c>
      <c r="AW141" s="121">
        <f t="shared" si="44"/>
        <v>-0.94394802555167701</v>
      </c>
      <c r="AX141" s="119">
        <f t="shared" si="45"/>
        <v>256.4196551724138</v>
      </c>
      <c r="AY141" s="120">
        <f t="shared" si="42"/>
        <v>192.86903846153851</v>
      </c>
      <c r="AZ141" s="121">
        <f t="shared" si="35"/>
        <v>63.550616710875289</v>
      </c>
    </row>
    <row r="142" spans="1:52" x14ac:dyDescent="0.2">
      <c r="A142" t="s">
        <v>46</v>
      </c>
      <c r="B142" t="s">
        <v>46</v>
      </c>
      <c r="C142" t="s">
        <v>78</v>
      </c>
      <c r="D142" t="s">
        <v>78</v>
      </c>
      <c r="E142" t="s">
        <v>74</v>
      </c>
      <c r="F142" s="4">
        <f t="shared" si="36"/>
        <v>46147</v>
      </c>
      <c r="G142" t="s">
        <v>37</v>
      </c>
      <c r="H142" s="28">
        <v>879</v>
      </c>
      <c r="I142" s="2">
        <v>33</v>
      </c>
      <c r="J142" s="2">
        <v>10</v>
      </c>
      <c r="K142" s="2">
        <v>64342.81</v>
      </c>
      <c r="L142" s="2">
        <v>7927.98</v>
      </c>
      <c r="M142" s="29">
        <v>1629.3200000000002</v>
      </c>
      <c r="N142" s="31">
        <f t="shared" si="31"/>
        <v>922</v>
      </c>
      <c r="O142" s="30">
        <f t="shared" si="32"/>
        <v>73900.11</v>
      </c>
      <c r="P142" t="s">
        <v>49</v>
      </c>
      <c r="Q142" t="s">
        <v>49</v>
      </c>
      <c r="R142" t="s">
        <v>78</v>
      </c>
      <c r="S142" t="s">
        <v>78</v>
      </c>
      <c r="T142" t="s">
        <v>74</v>
      </c>
      <c r="U142" s="4">
        <f t="shared" si="37"/>
        <v>45783</v>
      </c>
      <c r="V142" t="s">
        <v>37</v>
      </c>
      <c r="W142" s="28">
        <v>683</v>
      </c>
      <c r="X142" s="2">
        <v>37</v>
      </c>
      <c r="Y142" s="2">
        <v>9</v>
      </c>
      <c r="Z142" s="2">
        <v>41661.870000000003</v>
      </c>
      <c r="AA142" s="2">
        <v>7220.5999999999995</v>
      </c>
      <c r="AB142" s="29">
        <v>1089.44</v>
      </c>
      <c r="AC142" s="31">
        <f t="shared" si="33"/>
        <v>729</v>
      </c>
      <c r="AD142" s="30">
        <f t="shared" si="34"/>
        <v>49971.91</v>
      </c>
      <c r="AE142" s="2">
        <f t="shared" si="40"/>
        <v>196</v>
      </c>
      <c r="AF142" s="2">
        <f t="shared" si="40"/>
        <v>-4</v>
      </c>
      <c r="AG142" s="2">
        <f t="shared" si="40"/>
        <v>1</v>
      </c>
      <c r="AH142" s="2">
        <f t="shared" si="38"/>
        <v>22680.939999999995</v>
      </c>
      <c r="AI142" s="2">
        <f t="shared" si="38"/>
        <v>707.38000000000011</v>
      </c>
      <c r="AJ142" s="29">
        <f t="shared" si="38"/>
        <v>539.88000000000011</v>
      </c>
      <c r="AK142" s="31">
        <f t="shared" si="38"/>
        <v>193</v>
      </c>
      <c r="AL142" s="31">
        <f t="shared" si="38"/>
        <v>23928.199999999997</v>
      </c>
      <c r="AM142" s="38">
        <f t="shared" si="41"/>
        <v>0.28696925329428991</v>
      </c>
      <c r="AN142" s="38">
        <f t="shared" si="41"/>
        <v>-0.10810810810810811</v>
      </c>
      <c r="AO142" s="38">
        <f t="shared" si="41"/>
        <v>0.1111111111111111</v>
      </c>
      <c r="AP142" s="38">
        <f t="shared" si="39"/>
        <v>0.54440523193029966</v>
      </c>
      <c r="AQ142" s="38">
        <f t="shared" si="39"/>
        <v>9.7966927956125549E-2</v>
      </c>
      <c r="AR142" s="39">
        <f t="shared" si="39"/>
        <v>0.49555735056542821</v>
      </c>
      <c r="AS142" s="40">
        <f t="shared" si="39"/>
        <v>0.26474622770919065</v>
      </c>
      <c r="AT142" s="40">
        <f t="shared" si="39"/>
        <v>0.47883300838411008</v>
      </c>
      <c r="AU142" s="119">
        <f t="shared" si="46"/>
        <v>73.200011376564277</v>
      </c>
      <c r="AV142" s="120">
        <f t="shared" si="43"/>
        <v>60.998345534407029</v>
      </c>
      <c r="AW142" s="121">
        <f t="shared" si="44"/>
        <v>12.201665842157247</v>
      </c>
      <c r="AX142" s="119">
        <f t="shared" si="45"/>
        <v>222.2627906976744</v>
      </c>
      <c r="AY142" s="120">
        <f t="shared" si="42"/>
        <v>180.65304347826086</v>
      </c>
      <c r="AZ142" s="121">
        <f t="shared" si="35"/>
        <v>41.609747219413549</v>
      </c>
    </row>
    <row r="143" spans="1:52" x14ac:dyDescent="0.2">
      <c r="A143" t="s">
        <v>46</v>
      </c>
      <c r="B143" t="s">
        <v>46</v>
      </c>
      <c r="C143" t="s">
        <v>78</v>
      </c>
      <c r="D143" t="s">
        <v>78</v>
      </c>
      <c r="E143" t="s">
        <v>74</v>
      </c>
      <c r="F143" s="4">
        <f t="shared" si="36"/>
        <v>46148</v>
      </c>
      <c r="G143" t="s">
        <v>38</v>
      </c>
      <c r="H143" s="28">
        <v>698</v>
      </c>
      <c r="I143" s="2">
        <v>28</v>
      </c>
      <c r="J143" s="2">
        <v>8</v>
      </c>
      <c r="K143" s="2">
        <v>44631.360000000001</v>
      </c>
      <c r="L143" s="2">
        <v>7716.16</v>
      </c>
      <c r="M143" s="29">
        <v>1809.16</v>
      </c>
      <c r="N143" s="31">
        <f t="shared" ref="N143:N206" si="47">SUM(H143:J143)</f>
        <v>734</v>
      </c>
      <c r="O143" s="30">
        <f t="shared" ref="O143:O206" si="48">SUM(K143:M143)</f>
        <v>54156.680000000008</v>
      </c>
      <c r="P143" t="s">
        <v>49</v>
      </c>
      <c r="Q143" t="s">
        <v>49</v>
      </c>
      <c r="R143" t="s">
        <v>78</v>
      </c>
      <c r="S143" t="s">
        <v>78</v>
      </c>
      <c r="T143" t="s">
        <v>74</v>
      </c>
      <c r="U143" s="4">
        <f t="shared" si="37"/>
        <v>45784</v>
      </c>
      <c r="V143" t="s">
        <v>38</v>
      </c>
      <c r="W143" s="28">
        <v>918</v>
      </c>
      <c r="X143" s="2">
        <v>41</v>
      </c>
      <c r="Y143" s="2">
        <v>10</v>
      </c>
      <c r="Z143" s="2">
        <v>60409.439999999995</v>
      </c>
      <c r="AA143" s="2">
        <v>8743.74</v>
      </c>
      <c r="AB143" s="29">
        <v>3217.32</v>
      </c>
      <c r="AC143" s="31">
        <f t="shared" ref="AC143:AC206" si="49">SUM(W143:Y143)</f>
        <v>969</v>
      </c>
      <c r="AD143" s="30">
        <f t="shared" ref="AD143:AD206" si="50">SUM(Z143:AB143)</f>
        <v>72370.5</v>
      </c>
      <c r="AE143" s="2">
        <f t="shared" si="40"/>
        <v>-220</v>
      </c>
      <c r="AF143" s="2">
        <f t="shared" si="40"/>
        <v>-13</v>
      </c>
      <c r="AG143" s="2">
        <f t="shared" si="40"/>
        <v>-2</v>
      </c>
      <c r="AH143" s="2">
        <f t="shared" si="38"/>
        <v>-15778.079999999994</v>
      </c>
      <c r="AI143" s="2">
        <f t="shared" si="38"/>
        <v>-1027.58</v>
      </c>
      <c r="AJ143" s="29">
        <f t="shared" si="38"/>
        <v>-1408.16</v>
      </c>
      <c r="AK143" s="31">
        <f t="shared" si="38"/>
        <v>-235</v>
      </c>
      <c r="AL143" s="31">
        <f t="shared" si="38"/>
        <v>-18213.819999999992</v>
      </c>
      <c r="AM143" s="38">
        <f t="shared" si="41"/>
        <v>-0.23965141612200436</v>
      </c>
      <c r="AN143" s="38">
        <f t="shared" si="41"/>
        <v>-0.31707317073170732</v>
      </c>
      <c r="AO143" s="38">
        <f t="shared" si="41"/>
        <v>-0.2</v>
      </c>
      <c r="AP143" s="38">
        <f t="shared" si="39"/>
        <v>-0.26118566899477957</v>
      </c>
      <c r="AQ143" s="38">
        <f t="shared" si="39"/>
        <v>-0.11752179273400169</v>
      </c>
      <c r="AR143" s="39">
        <f t="shared" si="39"/>
        <v>-0.4376810513097858</v>
      </c>
      <c r="AS143" s="40">
        <f t="shared" si="39"/>
        <v>-0.24251805985552116</v>
      </c>
      <c r="AT143" s="40">
        <f t="shared" si="39"/>
        <v>-0.25167464643742948</v>
      </c>
      <c r="AU143" s="119">
        <f t="shared" si="46"/>
        <v>63.941776504297998</v>
      </c>
      <c r="AV143" s="120">
        <f t="shared" si="43"/>
        <v>65.805490196078424</v>
      </c>
      <c r="AW143" s="121">
        <f t="shared" si="44"/>
        <v>-1.8637136917804256</v>
      </c>
      <c r="AX143" s="119">
        <f t="shared" si="45"/>
        <v>264.59222222222223</v>
      </c>
      <c r="AY143" s="120">
        <f t="shared" si="42"/>
        <v>234.53058823529412</v>
      </c>
      <c r="AZ143" s="121">
        <f t="shared" ref="AZ143:AZ206" si="51">+AX143-AY143</f>
        <v>30.061633986928115</v>
      </c>
    </row>
    <row r="144" spans="1:52" x14ac:dyDescent="0.2">
      <c r="A144" t="s">
        <v>46</v>
      </c>
      <c r="B144" t="s">
        <v>46</v>
      </c>
      <c r="C144" t="s">
        <v>78</v>
      </c>
      <c r="D144" t="s">
        <v>78</v>
      </c>
      <c r="E144" t="s">
        <v>74</v>
      </c>
      <c r="F144" s="4">
        <f t="shared" ref="F144:F207" si="52">+F143+1</f>
        <v>46149</v>
      </c>
      <c r="G144" t="s">
        <v>39</v>
      </c>
      <c r="H144" s="28">
        <v>1134</v>
      </c>
      <c r="I144" s="2">
        <v>41</v>
      </c>
      <c r="J144" s="2">
        <v>10</v>
      </c>
      <c r="K144" s="2">
        <v>82376.03</v>
      </c>
      <c r="L144" s="2">
        <v>13513.76</v>
      </c>
      <c r="M144" s="29">
        <v>1752.26</v>
      </c>
      <c r="N144" s="31">
        <f t="shared" si="47"/>
        <v>1185</v>
      </c>
      <c r="O144" s="30">
        <f t="shared" si="48"/>
        <v>97642.049999999988</v>
      </c>
      <c r="P144" t="s">
        <v>49</v>
      </c>
      <c r="Q144" t="s">
        <v>49</v>
      </c>
      <c r="R144" t="s">
        <v>78</v>
      </c>
      <c r="S144" t="s">
        <v>78</v>
      </c>
      <c r="T144" t="s">
        <v>74</v>
      </c>
      <c r="U144" s="4">
        <f t="shared" ref="U144:U207" si="53">+U143+1</f>
        <v>45785</v>
      </c>
      <c r="V144" t="s">
        <v>39</v>
      </c>
      <c r="W144" s="28">
        <v>1112</v>
      </c>
      <c r="X144" s="2">
        <v>36</v>
      </c>
      <c r="Y144" s="2">
        <v>16</v>
      </c>
      <c r="Z144" s="2">
        <v>80396.210000000006</v>
      </c>
      <c r="AA144" s="2">
        <v>12147.83</v>
      </c>
      <c r="AB144" s="29">
        <v>6495.01</v>
      </c>
      <c r="AC144" s="31">
        <f t="shared" si="49"/>
        <v>1164</v>
      </c>
      <c r="AD144" s="30">
        <f t="shared" si="50"/>
        <v>99039.05</v>
      </c>
      <c r="AE144" s="2">
        <f t="shared" si="40"/>
        <v>22</v>
      </c>
      <c r="AF144" s="2">
        <f t="shared" si="40"/>
        <v>5</v>
      </c>
      <c r="AG144" s="2">
        <f t="shared" si="40"/>
        <v>-6</v>
      </c>
      <c r="AH144" s="2">
        <f t="shared" si="38"/>
        <v>1979.8199999999924</v>
      </c>
      <c r="AI144" s="2">
        <f t="shared" si="38"/>
        <v>1365.9300000000003</v>
      </c>
      <c r="AJ144" s="29">
        <f t="shared" si="38"/>
        <v>-4742.75</v>
      </c>
      <c r="AK144" s="31">
        <f t="shared" si="38"/>
        <v>21</v>
      </c>
      <c r="AL144" s="31">
        <f t="shared" si="38"/>
        <v>-1397.0000000000146</v>
      </c>
      <c r="AM144" s="38">
        <f t="shared" si="41"/>
        <v>1.9784172661870502E-2</v>
      </c>
      <c r="AN144" s="38">
        <f t="shared" si="41"/>
        <v>0.1388888888888889</v>
      </c>
      <c r="AO144" s="38">
        <f t="shared" si="41"/>
        <v>-0.375</v>
      </c>
      <c r="AP144" s="38">
        <f t="shared" si="39"/>
        <v>2.4625787708151818E-2</v>
      </c>
      <c r="AQ144" s="38">
        <f t="shared" si="39"/>
        <v>0.11244230451035291</v>
      </c>
      <c r="AR144" s="39">
        <f t="shared" si="39"/>
        <v>-0.73021442615176879</v>
      </c>
      <c r="AS144" s="40">
        <f t="shared" si="39"/>
        <v>1.804123711340206E-2</v>
      </c>
      <c r="AT144" s="40">
        <f t="shared" si="39"/>
        <v>-1.4105547256360138E-2</v>
      </c>
      <c r="AU144" s="119">
        <f t="shared" si="46"/>
        <v>72.642001763668432</v>
      </c>
      <c r="AV144" s="120">
        <f t="shared" si="43"/>
        <v>72.298750000000013</v>
      </c>
      <c r="AW144" s="121">
        <f t="shared" si="44"/>
        <v>0.34325176366841958</v>
      </c>
      <c r="AX144" s="119">
        <f t="shared" si="45"/>
        <v>299.33372549019606</v>
      </c>
      <c r="AY144" s="120">
        <f t="shared" si="42"/>
        <v>358.51615384615383</v>
      </c>
      <c r="AZ144" s="121">
        <f t="shared" si="51"/>
        <v>-59.182428355957768</v>
      </c>
    </row>
    <row r="145" spans="1:52" x14ac:dyDescent="0.2">
      <c r="A145" t="s">
        <v>46</v>
      </c>
      <c r="B145" t="s">
        <v>46</v>
      </c>
      <c r="C145" t="s">
        <v>78</v>
      </c>
      <c r="D145" t="s">
        <v>78</v>
      </c>
      <c r="E145" t="s">
        <v>74</v>
      </c>
      <c r="F145" s="4">
        <f t="shared" si="52"/>
        <v>46150</v>
      </c>
      <c r="G145" t="s">
        <v>40</v>
      </c>
      <c r="H145" s="28">
        <v>1566</v>
      </c>
      <c r="I145" s="2">
        <v>23</v>
      </c>
      <c r="J145" s="2">
        <v>8</v>
      </c>
      <c r="K145" s="2">
        <v>108133.23</v>
      </c>
      <c r="L145" s="2">
        <v>4939.45</v>
      </c>
      <c r="M145" s="29">
        <v>3026.0699999999997</v>
      </c>
      <c r="N145" s="31">
        <f t="shared" si="47"/>
        <v>1597</v>
      </c>
      <c r="O145" s="30">
        <f t="shared" si="48"/>
        <v>116098.75</v>
      </c>
      <c r="P145" t="s">
        <v>49</v>
      </c>
      <c r="Q145" t="s">
        <v>49</v>
      </c>
      <c r="R145" t="s">
        <v>78</v>
      </c>
      <c r="S145" t="s">
        <v>78</v>
      </c>
      <c r="T145" t="s">
        <v>74</v>
      </c>
      <c r="U145" s="4">
        <f t="shared" si="53"/>
        <v>45786</v>
      </c>
      <c r="V145" t="s">
        <v>40</v>
      </c>
      <c r="W145" s="28">
        <v>1605</v>
      </c>
      <c r="X145" s="2">
        <v>32</v>
      </c>
      <c r="Y145" s="2">
        <v>16</v>
      </c>
      <c r="Z145" s="2">
        <v>114374.34</v>
      </c>
      <c r="AA145" s="2">
        <v>9386.4600000000009</v>
      </c>
      <c r="AB145" s="29">
        <v>4087.12</v>
      </c>
      <c r="AC145" s="31">
        <f t="shared" si="49"/>
        <v>1653</v>
      </c>
      <c r="AD145" s="30">
        <f t="shared" si="50"/>
        <v>127847.92</v>
      </c>
      <c r="AE145" s="2">
        <f t="shared" si="40"/>
        <v>-39</v>
      </c>
      <c r="AF145" s="2">
        <f t="shared" si="40"/>
        <v>-9</v>
      </c>
      <c r="AG145" s="2">
        <f t="shared" si="40"/>
        <v>-8</v>
      </c>
      <c r="AH145" s="2">
        <f t="shared" si="38"/>
        <v>-6241.1100000000006</v>
      </c>
      <c r="AI145" s="2">
        <f t="shared" si="38"/>
        <v>-4447.0100000000011</v>
      </c>
      <c r="AJ145" s="29">
        <f t="shared" si="38"/>
        <v>-1061.0500000000002</v>
      </c>
      <c r="AK145" s="31">
        <f t="shared" si="38"/>
        <v>-56</v>
      </c>
      <c r="AL145" s="31">
        <f t="shared" si="38"/>
        <v>-11749.169999999998</v>
      </c>
      <c r="AM145" s="38">
        <f t="shared" si="41"/>
        <v>-2.4299065420560748E-2</v>
      </c>
      <c r="AN145" s="38">
        <f t="shared" si="41"/>
        <v>-0.28125</v>
      </c>
      <c r="AO145" s="38">
        <f t="shared" si="41"/>
        <v>-0.5</v>
      </c>
      <c r="AP145" s="38">
        <f t="shared" si="39"/>
        <v>-5.4567396847929356E-2</v>
      </c>
      <c r="AQ145" s="38">
        <f t="shared" si="39"/>
        <v>-0.4737685985984067</v>
      </c>
      <c r="AR145" s="39">
        <f t="shared" si="39"/>
        <v>-0.25960823269196898</v>
      </c>
      <c r="AS145" s="40">
        <f t="shared" si="39"/>
        <v>-3.3877797943133697E-2</v>
      </c>
      <c r="AT145" s="40">
        <f t="shared" si="39"/>
        <v>-9.1899578812076083E-2</v>
      </c>
      <c r="AU145" s="119">
        <f t="shared" si="46"/>
        <v>69.050593869731799</v>
      </c>
      <c r="AV145" s="120">
        <f t="shared" si="43"/>
        <v>71.261271028037385</v>
      </c>
      <c r="AW145" s="121">
        <f t="shared" si="44"/>
        <v>-2.210677158305586</v>
      </c>
      <c r="AX145" s="119">
        <f t="shared" si="45"/>
        <v>256.95225806451612</v>
      </c>
      <c r="AY145" s="120">
        <f t="shared" si="42"/>
        <v>280.69958333333335</v>
      </c>
      <c r="AZ145" s="121">
        <f t="shared" si="51"/>
        <v>-23.747325268817235</v>
      </c>
    </row>
    <row r="146" spans="1:52" ht="13.5" thickBot="1" x14ac:dyDescent="0.25">
      <c r="A146" t="s">
        <v>46</v>
      </c>
      <c r="B146" t="s">
        <v>46</v>
      </c>
      <c r="C146" t="s">
        <v>78</v>
      </c>
      <c r="D146" t="s">
        <v>78</v>
      </c>
      <c r="E146" t="s">
        <v>74</v>
      </c>
      <c r="F146" s="59">
        <f t="shared" si="52"/>
        <v>46151</v>
      </c>
      <c r="G146" s="42" t="s">
        <v>41</v>
      </c>
      <c r="H146" s="43">
        <v>1631</v>
      </c>
      <c r="I146" s="44">
        <v>20</v>
      </c>
      <c r="J146" s="44">
        <v>2</v>
      </c>
      <c r="K146" s="44">
        <v>123780.26999999999</v>
      </c>
      <c r="L146" s="44">
        <v>3692.42</v>
      </c>
      <c r="M146" s="45">
        <v>233.95</v>
      </c>
      <c r="N146" s="47">
        <f t="shared" si="47"/>
        <v>1653</v>
      </c>
      <c r="O146" s="46">
        <f t="shared" si="48"/>
        <v>127706.63999999998</v>
      </c>
      <c r="P146" t="s">
        <v>49</v>
      </c>
      <c r="Q146" t="s">
        <v>49</v>
      </c>
      <c r="R146" t="s">
        <v>78</v>
      </c>
      <c r="S146" t="s">
        <v>78</v>
      </c>
      <c r="T146" t="s">
        <v>74</v>
      </c>
      <c r="U146" s="59">
        <f t="shared" si="53"/>
        <v>45787</v>
      </c>
      <c r="V146" s="42" t="s">
        <v>41</v>
      </c>
      <c r="W146" s="43">
        <v>1671</v>
      </c>
      <c r="X146" s="44">
        <v>23</v>
      </c>
      <c r="Y146" s="44">
        <v>15</v>
      </c>
      <c r="Z146" s="44">
        <v>125664.22</v>
      </c>
      <c r="AA146" s="44">
        <v>3938.65</v>
      </c>
      <c r="AB146" s="45">
        <v>4035.19</v>
      </c>
      <c r="AC146" s="47">
        <f t="shared" si="49"/>
        <v>1709</v>
      </c>
      <c r="AD146" s="46">
        <f t="shared" si="50"/>
        <v>133638.06</v>
      </c>
      <c r="AE146" s="44">
        <f t="shared" si="40"/>
        <v>-40</v>
      </c>
      <c r="AF146" s="44">
        <f t="shared" si="40"/>
        <v>-3</v>
      </c>
      <c r="AG146" s="44">
        <f t="shared" si="40"/>
        <v>-13</v>
      </c>
      <c r="AH146" s="44">
        <f t="shared" si="38"/>
        <v>-1883.9500000000116</v>
      </c>
      <c r="AI146" s="44">
        <f t="shared" si="38"/>
        <v>-246.23000000000002</v>
      </c>
      <c r="AJ146" s="45">
        <f t="shared" si="38"/>
        <v>-3801.2400000000002</v>
      </c>
      <c r="AK146" s="47">
        <f t="shared" si="38"/>
        <v>-56</v>
      </c>
      <c r="AL146" s="47">
        <f t="shared" si="38"/>
        <v>-5931.4200000000128</v>
      </c>
      <c r="AM146" s="56">
        <f t="shared" si="41"/>
        <v>-2.3937761819269897E-2</v>
      </c>
      <c r="AN146" s="56">
        <f t="shared" si="41"/>
        <v>-0.13043478260869565</v>
      </c>
      <c r="AO146" s="56">
        <f t="shared" si="41"/>
        <v>-0.8666666666666667</v>
      </c>
      <c r="AP146" s="56">
        <f t="shared" si="39"/>
        <v>-1.499193644778133E-2</v>
      </c>
      <c r="AQ146" s="56">
        <f t="shared" si="39"/>
        <v>-6.2516344432737112E-2</v>
      </c>
      <c r="AR146" s="57">
        <f t="shared" si="39"/>
        <v>-0.94202255655867506</v>
      </c>
      <c r="AS146" s="58">
        <f t="shared" si="39"/>
        <v>-3.2767700409596257E-2</v>
      </c>
      <c r="AT146" s="58">
        <f t="shared" si="39"/>
        <v>-4.4384212102450554E-2</v>
      </c>
      <c r="AU146" s="122">
        <f t="shared" si="46"/>
        <v>75.892256284488042</v>
      </c>
      <c r="AV146" s="123">
        <f t="shared" si="43"/>
        <v>75.203004189108313</v>
      </c>
      <c r="AW146" s="124">
        <f t="shared" si="44"/>
        <v>0.68925209537972876</v>
      </c>
      <c r="AX146" s="122">
        <f t="shared" si="45"/>
        <v>178.47136363636363</v>
      </c>
      <c r="AY146" s="123">
        <f t="shared" si="42"/>
        <v>209.83789473684212</v>
      </c>
      <c r="AZ146" s="124">
        <f t="shared" si="51"/>
        <v>-31.366531100478483</v>
      </c>
    </row>
    <row r="147" spans="1:52" x14ac:dyDescent="0.2">
      <c r="A147" t="s">
        <v>46</v>
      </c>
      <c r="B147" t="s">
        <v>46</v>
      </c>
      <c r="C147" t="s">
        <v>78</v>
      </c>
      <c r="D147" t="s">
        <v>78</v>
      </c>
      <c r="E147" t="s">
        <v>75</v>
      </c>
      <c r="F147" s="4">
        <f t="shared" si="52"/>
        <v>46152</v>
      </c>
      <c r="G147" t="s">
        <v>35</v>
      </c>
      <c r="H147" s="28">
        <v>890</v>
      </c>
      <c r="I147" s="2">
        <v>24</v>
      </c>
      <c r="J147" s="2">
        <v>4</v>
      </c>
      <c r="K147" s="2">
        <v>58099.37</v>
      </c>
      <c r="L147" s="2">
        <v>7786.5499999999993</v>
      </c>
      <c r="M147" s="29">
        <v>945.49</v>
      </c>
      <c r="N147" s="31">
        <f t="shared" si="47"/>
        <v>918</v>
      </c>
      <c r="O147" s="30">
        <f t="shared" si="48"/>
        <v>66831.41</v>
      </c>
      <c r="P147" t="s">
        <v>49</v>
      </c>
      <c r="Q147" t="s">
        <v>49</v>
      </c>
      <c r="R147" t="s">
        <v>78</v>
      </c>
      <c r="S147" t="s">
        <v>78</v>
      </c>
      <c r="T147" t="s">
        <v>75</v>
      </c>
      <c r="U147" s="4">
        <f t="shared" si="53"/>
        <v>45788</v>
      </c>
      <c r="V147" t="s">
        <v>35</v>
      </c>
      <c r="W147" s="28">
        <v>871</v>
      </c>
      <c r="X147" s="2">
        <v>15</v>
      </c>
      <c r="Y147" s="2">
        <v>4</v>
      </c>
      <c r="Z147" s="2">
        <v>51414.149999999994</v>
      </c>
      <c r="AA147" s="2">
        <v>4414.04</v>
      </c>
      <c r="AB147" s="29">
        <v>267.86</v>
      </c>
      <c r="AC147" s="31">
        <f t="shared" si="49"/>
        <v>890</v>
      </c>
      <c r="AD147" s="30">
        <f t="shared" si="50"/>
        <v>56096.049999999996</v>
      </c>
      <c r="AE147" s="2">
        <f t="shared" si="40"/>
        <v>19</v>
      </c>
      <c r="AF147" s="2">
        <f t="shared" si="40"/>
        <v>9</v>
      </c>
      <c r="AG147" s="2">
        <f t="shared" si="40"/>
        <v>0</v>
      </c>
      <c r="AH147" s="2">
        <f t="shared" si="38"/>
        <v>6685.2200000000084</v>
      </c>
      <c r="AI147" s="2">
        <f t="shared" si="38"/>
        <v>3372.5099999999993</v>
      </c>
      <c r="AJ147" s="29">
        <f t="shared" ref="AJ147:AL210" si="54">+M147-AB147</f>
        <v>677.63</v>
      </c>
      <c r="AK147" s="31">
        <f t="shared" si="54"/>
        <v>28</v>
      </c>
      <c r="AL147" s="31">
        <f t="shared" si="54"/>
        <v>10735.360000000008</v>
      </c>
      <c r="AM147" s="38">
        <f t="shared" si="41"/>
        <v>2.1814006888633754E-2</v>
      </c>
      <c r="AN147" s="38">
        <f t="shared" si="41"/>
        <v>0.6</v>
      </c>
      <c r="AO147" s="38">
        <f t="shared" si="41"/>
        <v>0</v>
      </c>
      <c r="AP147" s="38">
        <f t="shared" si="39"/>
        <v>0.13002685058490726</v>
      </c>
      <c r="AQ147" s="38">
        <f t="shared" si="39"/>
        <v>0.76404155830033238</v>
      </c>
      <c r="AR147" s="39">
        <f t="shared" ref="AR147:AT210" si="55">IFERROR(AJ147/AB147,"")</f>
        <v>2.5297916822220561</v>
      </c>
      <c r="AS147" s="40">
        <f t="shared" si="55"/>
        <v>3.1460674157303373E-2</v>
      </c>
      <c r="AT147" s="40">
        <f t="shared" si="55"/>
        <v>0.19137461550323079</v>
      </c>
      <c r="AU147" s="119">
        <f t="shared" si="46"/>
        <v>65.280191011235956</v>
      </c>
      <c r="AV147" s="120">
        <f t="shared" si="43"/>
        <v>59.028874856486787</v>
      </c>
      <c r="AW147" s="121">
        <f t="shared" si="44"/>
        <v>6.2513161547491691</v>
      </c>
      <c r="AX147" s="119">
        <f t="shared" si="45"/>
        <v>311.85857142857139</v>
      </c>
      <c r="AY147" s="120">
        <f t="shared" si="42"/>
        <v>246.41578947368419</v>
      </c>
      <c r="AZ147" s="121">
        <f t="shared" si="51"/>
        <v>65.442781954887209</v>
      </c>
    </row>
    <row r="148" spans="1:52" x14ac:dyDescent="0.2">
      <c r="A148" t="s">
        <v>46</v>
      </c>
      <c r="B148" t="s">
        <v>46</v>
      </c>
      <c r="C148" t="s">
        <v>78</v>
      </c>
      <c r="D148" t="s">
        <v>78</v>
      </c>
      <c r="E148" t="s">
        <v>75</v>
      </c>
      <c r="F148" s="4">
        <f t="shared" si="52"/>
        <v>46153</v>
      </c>
      <c r="G148" t="s">
        <v>36</v>
      </c>
      <c r="H148" s="28">
        <v>816</v>
      </c>
      <c r="I148" s="2">
        <v>23</v>
      </c>
      <c r="J148" s="2">
        <v>4</v>
      </c>
      <c r="K148" s="2">
        <v>52036.570000000007</v>
      </c>
      <c r="L148" s="2">
        <v>5506.01</v>
      </c>
      <c r="M148" s="29">
        <v>1019.72</v>
      </c>
      <c r="N148" s="31">
        <f t="shared" si="47"/>
        <v>843</v>
      </c>
      <c r="O148" s="30">
        <f t="shared" si="48"/>
        <v>58562.30000000001</v>
      </c>
      <c r="P148" t="s">
        <v>49</v>
      </c>
      <c r="Q148" t="s">
        <v>49</v>
      </c>
      <c r="R148" t="s">
        <v>78</v>
      </c>
      <c r="S148" t="s">
        <v>78</v>
      </c>
      <c r="T148" t="s">
        <v>75</v>
      </c>
      <c r="U148" s="4">
        <f t="shared" si="53"/>
        <v>45789</v>
      </c>
      <c r="V148" t="s">
        <v>36</v>
      </c>
      <c r="W148" s="28">
        <v>750</v>
      </c>
      <c r="X148" s="2">
        <v>25</v>
      </c>
      <c r="Y148" s="2">
        <v>9</v>
      </c>
      <c r="Z148" s="2">
        <v>48903.03</v>
      </c>
      <c r="AA148" s="2">
        <v>9633.92</v>
      </c>
      <c r="AB148" s="29">
        <v>1821.86</v>
      </c>
      <c r="AC148" s="31">
        <f t="shared" si="49"/>
        <v>784</v>
      </c>
      <c r="AD148" s="30">
        <f t="shared" si="50"/>
        <v>60358.81</v>
      </c>
      <c r="AE148" s="2">
        <f t="shared" si="40"/>
        <v>66</v>
      </c>
      <c r="AF148" s="2">
        <f t="shared" si="40"/>
        <v>-2</v>
      </c>
      <c r="AG148" s="2">
        <f t="shared" si="40"/>
        <v>-5</v>
      </c>
      <c r="AH148" s="2">
        <f t="shared" si="40"/>
        <v>3133.5400000000081</v>
      </c>
      <c r="AI148" s="2">
        <f t="shared" si="40"/>
        <v>-4127.91</v>
      </c>
      <c r="AJ148" s="29">
        <f t="shared" si="54"/>
        <v>-802.13999999999987</v>
      </c>
      <c r="AK148" s="31">
        <f t="shared" si="54"/>
        <v>59</v>
      </c>
      <c r="AL148" s="31">
        <f t="shared" si="54"/>
        <v>-1796.5099999999875</v>
      </c>
      <c r="AM148" s="38">
        <f t="shared" si="41"/>
        <v>8.7999999999999995E-2</v>
      </c>
      <c r="AN148" s="38">
        <f t="shared" si="41"/>
        <v>-0.08</v>
      </c>
      <c r="AO148" s="38">
        <f t="shared" si="41"/>
        <v>-0.55555555555555558</v>
      </c>
      <c r="AP148" s="38">
        <f t="shared" si="41"/>
        <v>6.4076602206448313E-2</v>
      </c>
      <c r="AQ148" s="38">
        <f t="shared" si="41"/>
        <v>-0.42847667408489998</v>
      </c>
      <c r="AR148" s="39">
        <f t="shared" si="55"/>
        <v>-0.44028630081345432</v>
      </c>
      <c r="AS148" s="40">
        <f t="shared" si="55"/>
        <v>7.5255102040816327E-2</v>
      </c>
      <c r="AT148" s="40">
        <f t="shared" si="55"/>
        <v>-2.9763840605869923E-2</v>
      </c>
      <c r="AU148" s="119">
        <f t="shared" si="46"/>
        <v>63.77030637254903</v>
      </c>
      <c r="AV148" s="120">
        <f t="shared" si="43"/>
        <v>65.204039999999992</v>
      </c>
      <c r="AW148" s="121">
        <f t="shared" si="44"/>
        <v>-1.4337336274509624</v>
      </c>
      <c r="AX148" s="119">
        <f t="shared" si="45"/>
        <v>241.69370370370373</v>
      </c>
      <c r="AY148" s="120">
        <f t="shared" si="42"/>
        <v>336.93470588235294</v>
      </c>
      <c r="AZ148" s="121">
        <f t="shared" si="51"/>
        <v>-95.241002178649211</v>
      </c>
    </row>
    <row r="149" spans="1:52" x14ac:dyDescent="0.2">
      <c r="A149" t="s">
        <v>46</v>
      </c>
      <c r="B149" t="s">
        <v>46</v>
      </c>
      <c r="C149" t="s">
        <v>78</v>
      </c>
      <c r="D149" t="s">
        <v>78</v>
      </c>
      <c r="E149" t="s">
        <v>75</v>
      </c>
      <c r="F149" s="4">
        <f t="shared" si="52"/>
        <v>46154</v>
      </c>
      <c r="G149" t="s">
        <v>37</v>
      </c>
      <c r="H149" s="28">
        <v>911</v>
      </c>
      <c r="I149" s="2">
        <v>47</v>
      </c>
      <c r="J149" s="2">
        <v>10</v>
      </c>
      <c r="K149" s="2">
        <v>58582.83</v>
      </c>
      <c r="L149" s="2">
        <v>11542.400000000001</v>
      </c>
      <c r="M149" s="29">
        <v>3189.65</v>
      </c>
      <c r="N149" s="31">
        <f t="shared" si="47"/>
        <v>968</v>
      </c>
      <c r="O149" s="30">
        <f t="shared" si="48"/>
        <v>73314.880000000005</v>
      </c>
      <c r="P149" t="s">
        <v>49</v>
      </c>
      <c r="Q149" t="s">
        <v>49</v>
      </c>
      <c r="R149" t="s">
        <v>78</v>
      </c>
      <c r="S149" t="s">
        <v>78</v>
      </c>
      <c r="T149" t="s">
        <v>75</v>
      </c>
      <c r="U149" s="4">
        <f t="shared" si="53"/>
        <v>45790</v>
      </c>
      <c r="V149" t="s">
        <v>37</v>
      </c>
      <c r="W149" s="28">
        <v>849</v>
      </c>
      <c r="X149" s="2">
        <v>40</v>
      </c>
      <c r="Y149" s="2">
        <v>11</v>
      </c>
      <c r="Z149" s="2">
        <v>62933.08</v>
      </c>
      <c r="AA149" s="2">
        <v>11833.31</v>
      </c>
      <c r="AB149" s="29">
        <v>6258.58</v>
      </c>
      <c r="AC149" s="31">
        <f t="shared" si="49"/>
        <v>900</v>
      </c>
      <c r="AD149" s="30">
        <f t="shared" si="50"/>
        <v>81024.97</v>
      </c>
      <c r="AE149" s="2">
        <f t="shared" si="40"/>
        <v>62</v>
      </c>
      <c r="AF149" s="2">
        <f t="shared" si="40"/>
        <v>7</v>
      </c>
      <c r="AG149" s="2">
        <f t="shared" si="40"/>
        <v>-1</v>
      </c>
      <c r="AH149" s="2">
        <f t="shared" si="40"/>
        <v>-4350.25</v>
      </c>
      <c r="AI149" s="2">
        <f t="shared" si="40"/>
        <v>-290.90999999999804</v>
      </c>
      <c r="AJ149" s="29">
        <f t="shared" si="54"/>
        <v>-3068.93</v>
      </c>
      <c r="AK149" s="31">
        <f t="shared" si="54"/>
        <v>68</v>
      </c>
      <c r="AL149" s="31">
        <f t="shared" si="54"/>
        <v>-7710.0899999999965</v>
      </c>
      <c r="AM149" s="38">
        <f t="shared" si="41"/>
        <v>7.3027090694935223E-2</v>
      </c>
      <c r="AN149" s="38">
        <f t="shared" si="41"/>
        <v>0.17499999999999999</v>
      </c>
      <c r="AO149" s="38">
        <f t="shared" si="41"/>
        <v>-9.0909090909090912E-2</v>
      </c>
      <c r="AP149" s="38">
        <f t="shared" si="41"/>
        <v>-6.9125013426960827E-2</v>
      </c>
      <c r="AQ149" s="38">
        <f t="shared" si="41"/>
        <v>-2.458399213744912E-2</v>
      </c>
      <c r="AR149" s="39">
        <f t="shared" si="55"/>
        <v>-0.49035563977771313</v>
      </c>
      <c r="AS149" s="40">
        <f t="shared" si="55"/>
        <v>7.5555555555555556E-2</v>
      </c>
      <c r="AT149" s="40">
        <f t="shared" si="55"/>
        <v>-9.5156962106866513E-2</v>
      </c>
      <c r="AU149" s="119">
        <f t="shared" si="46"/>
        <v>64.306070252469809</v>
      </c>
      <c r="AV149" s="120">
        <f t="shared" si="43"/>
        <v>74.126124852767958</v>
      </c>
      <c r="AW149" s="121">
        <f t="shared" si="44"/>
        <v>-9.8200546002981497</v>
      </c>
      <c r="AX149" s="119">
        <f t="shared" si="45"/>
        <v>258.45701754385965</v>
      </c>
      <c r="AY149" s="120">
        <f t="shared" si="42"/>
        <v>354.74294117647059</v>
      </c>
      <c r="AZ149" s="121">
        <f t="shared" si="51"/>
        <v>-96.285923632610945</v>
      </c>
    </row>
    <row r="150" spans="1:52" x14ac:dyDescent="0.2">
      <c r="A150" t="s">
        <v>46</v>
      </c>
      <c r="B150" t="s">
        <v>46</v>
      </c>
      <c r="C150" t="s">
        <v>78</v>
      </c>
      <c r="D150" t="s">
        <v>78</v>
      </c>
      <c r="E150" t="s">
        <v>75</v>
      </c>
      <c r="F150" s="4">
        <f t="shared" si="52"/>
        <v>46155</v>
      </c>
      <c r="G150" t="s">
        <v>38</v>
      </c>
      <c r="H150" s="28">
        <v>1015</v>
      </c>
      <c r="I150" s="2">
        <v>34</v>
      </c>
      <c r="J150" s="2">
        <v>6</v>
      </c>
      <c r="K150" s="2">
        <v>70370.149999999994</v>
      </c>
      <c r="L150" s="2">
        <v>10209.6</v>
      </c>
      <c r="M150" s="29">
        <v>1823.6799999999998</v>
      </c>
      <c r="N150" s="31">
        <f t="shared" si="47"/>
        <v>1055</v>
      </c>
      <c r="O150" s="30">
        <f t="shared" si="48"/>
        <v>82403.429999999993</v>
      </c>
      <c r="P150" t="s">
        <v>49</v>
      </c>
      <c r="Q150" t="s">
        <v>49</v>
      </c>
      <c r="R150" t="s">
        <v>78</v>
      </c>
      <c r="S150" t="s">
        <v>78</v>
      </c>
      <c r="T150" t="s">
        <v>75</v>
      </c>
      <c r="U150" s="4">
        <f t="shared" si="53"/>
        <v>45791</v>
      </c>
      <c r="V150" t="s">
        <v>38</v>
      </c>
      <c r="W150" s="28">
        <v>902</v>
      </c>
      <c r="X150" s="2">
        <v>32</v>
      </c>
      <c r="Y150" s="2">
        <v>17</v>
      </c>
      <c r="Z150" s="2">
        <v>64916.01</v>
      </c>
      <c r="AA150" s="2">
        <v>6535.1799999999994</v>
      </c>
      <c r="AB150" s="29">
        <v>4188.32</v>
      </c>
      <c r="AC150" s="31">
        <f t="shared" si="49"/>
        <v>951</v>
      </c>
      <c r="AD150" s="30">
        <f t="shared" si="50"/>
        <v>75639.510000000009</v>
      </c>
      <c r="AE150" s="2">
        <f t="shared" si="40"/>
        <v>113</v>
      </c>
      <c r="AF150" s="2">
        <f t="shared" si="40"/>
        <v>2</v>
      </c>
      <c r="AG150" s="2">
        <f t="shared" si="40"/>
        <v>-11</v>
      </c>
      <c r="AH150" s="2">
        <f t="shared" si="40"/>
        <v>5454.1399999999921</v>
      </c>
      <c r="AI150" s="2">
        <f t="shared" si="40"/>
        <v>3674.420000000001</v>
      </c>
      <c r="AJ150" s="29">
        <f t="shared" si="54"/>
        <v>-2364.64</v>
      </c>
      <c r="AK150" s="31">
        <f t="shared" si="54"/>
        <v>104</v>
      </c>
      <c r="AL150" s="31">
        <f t="shared" si="54"/>
        <v>6763.9199999999837</v>
      </c>
      <c r="AM150" s="38">
        <f t="shared" si="41"/>
        <v>0.12527716186252771</v>
      </c>
      <c r="AN150" s="38">
        <f t="shared" si="41"/>
        <v>6.25E-2</v>
      </c>
      <c r="AO150" s="38">
        <f t="shared" si="41"/>
        <v>-0.6470588235294118</v>
      </c>
      <c r="AP150" s="38">
        <f t="shared" si="41"/>
        <v>8.4018410866595034E-2</v>
      </c>
      <c r="AQ150" s="38">
        <f t="shared" si="41"/>
        <v>0.56225230215541133</v>
      </c>
      <c r="AR150" s="39">
        <f t="shared" si="55"/>
        <v>-0.56457959277228098</v>
      </c>
      <c r="AS150" s="40">
        <f t="shared" si="55"/>
        <v>0.10935856992639327</v>
      </c>
      <c r="AT150" s="40">
        <f t="shared" si="55"/>
        <v>8.9423107050799019E-2</v>
      </c>
      <c r="AU150" s="119">
        <f t="shared" si="46"/>
        <v>69.330197044334966</v>
      </c>
      <c r="AV150" s="120">
        <f t="shared" si="43"/>
        <v>71.968968957871397</v>
      </c>
      <c r="AW150" s="121">
        <f t="shared" si="44"/>
        <v>-2.6387719135364307</v>
      </c>
      <c r="AX150" s="119">
        <f t="shared" si="45"/>
        <v>300.83199999999999</v>
      </c>
      <c r="AY150" s="120">
        <f t="shared" si="42"/>
        <v>218.84693877551021</v>
      </c>
      <c r="AZ150" s="121">
        <f t="shared" si="51"/>
        <v>81.985061224489783</v>
      </c>
    </row>
    <row r="151" spans="1:52" x14ac:dyDescent="0.2">
      <c r="A151" t="s">
        <v>46</v>
      </c>
      <c r="B151" t="s">
        <v>46</v>
      </c>
      <c r="C151" t="s">
        <v>78</v>
      </c>
      <c r="D151" t="s">
        <v>78</v>
      </c>
      <c r="E151" t="s">
        <v>75</v>
      </c>
      <c r="F151" s="4">
        <f t="shared" si="52"/>
        <v>46156</v>
      </c>
      <c r="G151" t="s">
        <v>39</v>
      </c>
      <c r="H151" s="28">
        <v>1088</v>
      </c>
      <c r="I151" s="2">
        <v>44</v>
      </c>
      <c r="J151" s="2">
        <v>7</v>
      </c>
      <c r="K151" s="2">
        <v>75773.469999999987</v>
      </c>
      <c r="L151" s="2">
        <v>8469.9</v>
      </c>
      <c r="M151" s="29">
        <v>5462.54</v>
      </c>
      <c r="N151" s="31">
        <f t="shared" si="47"/>
        <v>1139</v>
      </c>
      <c r="O151" s="30">
        <f t="shared" si="48"/>
        <v>89705.909999999974</v>
      </c>
      <c r="P151" t="s">
        <v>49</v>
      </c>
      <c r="Q151" t="s">
        <v>49</v>
      </c>
      <c r="R151" t="s">
        <v>78</v>
      </c>
      <c r="S151" t="s">
        <v>78</v>
      </c>
      <c r="T151" t="s">
        <v>75</v>
      </c>
      <c r="U151" s="4">
        <f t="shared" si="53"/>
        <v>45792</v>
      </c>
      <c r="V151" t="s">
        <v>39</v>
      </c>
      <c r="W151" s="28">
        <v>1134</v>
      </c>
      <c r="X151" s="2">
        <v>32</v>
      </c>
      <c r="Y151" s="2">
        <v>10</v>
      </c>
      <c r="Z151" s="2">
        <v>87769.14</v>
      </c>
      <c r="AA151" s="2">
        <v>6869.0299999999988</v>
      </c>
      <c r="AB151" s="29">
        <v>4261.8499999999995</v>
      </c>
      <c r="AC151" s="31">
        <f t="shared" si="49"/>
        <v>1176</v>
      </c>
      <c r="AD151" s="30">
        <f t="shared" si="50"/>
        <v>98900.02</v>
      </c>
      <c r="AE151" s="2">
        <f t="shared" si="40"/>
        <v>-46</v>
      </c>
      <c r="AF151" s="2">
        <f t="shared" si="40"/>
        <v>12</v>
      </c>
      <c r="AG151" s="2">
        <f t="shared" si="40"/>
        <v>-3</v>
      </c>
      <c r="AH151" s="2">
        <f t="shared" si="40"/>
        <v>-11995.670000000013</v>
      </c>
      <c r="AI151" s="2">
        <f t="shared" si="40"/>
        <v>1600.8700000000008</v>
      </c>
      <c r="AJ151" s="29">
        <f t="shared" si="54"/>
        <v>1200.6900000000005</v>
      </c>
      <c r="AK151" s="31">
        <f t="shared" si="54"/>
        <v>-37</v>
      </c>
      <c r="AL151" s="31">
        <f t="shared" si="54"/>
        <v>-9194.1100000000297</v>
      </c>
      <c r="AM151" s="38">
        <f t="shared" si="41"/>
        <v>-4.0564373897707229E-2</v>
      </c>
      <c r="AN151" s="38">
        <f t="shared" si="41"/>
        <v>0.375</v>
      </c>
      <c r="AO151" s="38">
        <f t="shared" si="41"/>
        <v>-0.3</v>
      </c>
      <c r="AP151" s="38">
        <f t="shared" si="41"/>
        <v>-0.13667298095891123</v>
      </c>
      <c r="AQ151" s="38">
        <f t="shared" si="41"/>
        <v>0.23305619570739988</v>
      </c>
      <c r="AR151" s="39">
        <f t="shared" si="55"/>
        <v>0.28172976524279375</v>
      </c>
      <c r="AS151" s="40">
        <f t="shared" si="55"/>
        <v>-3.1462585034013606E-2</v>
      </c>
      <c r="AT151" s="40">
        <f t="shared" si="55"/>
        <v>-9.2963681908254714E-2</v>
      </c>
      <c r="AU151" s="119">
        <f t="shared" si="46"/>
        <v>69.644733455882346</v>
      </c>
      <c r="AV151" s="120">
        <f t="shared" si="43"/>
        <v>77.397830687830691</v>
      </c>
      <c r="AW151" s="121">
        <f t="shared" si="44"/>
        <v>-7.7530972319483453</v>
      </c>
      <c r="AX151" s="119">
        <f t="shared" si="45"/>
        <v>273.18509803921569</v>
      </c>
      <c r="AY151" s="120">
        <f t="shared" si="42"/>
        <v>265.02095238095234</v>
      </c>
      <c r="AZ151" s="121">
        <f t="shared" si="51"/>
        <v>8.1641456582633509</v>
      </c>
    </row>
    <row r="152" spans="1:52" x14ac:dyDescent="0.2">
      <c r="A152" t="s">
        <v>46</v>
      </c>
      <c r="B152" t="s">
        <v>46</v>
      </c>
      <c r="C152" t="s">
        <v>78</v>
      </c>
      <c r="D152" t="s">
        <v>78</v>
      </c>
      <c r="E152" t="s">
        <v>75</v>
      </c>
      <c r="F152" s="4">
        <f t="shared" si="52"/>
        <v>46157</v>
      </c>
      <c r="G152" t="s">
        <v>40</v>
      </c>
      <c r="H152" s="28">
        <v>1601</v>
      </c>
      <c r="I152" s="2">
        <v>31</v>
      </c>
      <c r="J152" s="2">
        <v>8</v>
      </c>
      <c r="K152" s="2">
        <v>113985.06999999999</v>
      </c>
      <c r="L152" s="2">
        <v>8537.8799999999992</v>
      </c>
      <c r="M152" s="29">
        <v>2924.1299999999997</v>
      </c>
      <c r="N152" s="31">
        <f t="shared" si="47"/>
        <v>1640</v>
      </c>
      <c r="O152" s="30">
        <f t="shared" si="48"/>
        <v>125447.08</v>
      </c>
      <c r="P152" t="s">
        <v>49</v>
      </c>
      <c r="Q152" t="s">
        <v>49</v>
      </c>
      <c r="R152" t="s">
        <v>78</v>
      </c>
      <c r="S152" t="s">
        <v>78</v>
      </c>
      <c r="T152" t="s">
        <v>75</v>
      </c>
      <c r="U152" s="4">
        <f t="shared" si="53"/>
        <v>45793</v>
      </c>
      <c r="V152" t="s">
        <v>40</v>
      </c>
      <c r="W152" s="28">
        <v>1657</v>
      </c>
      <c r="X152" s="2">
        <v>35</v>
      </c>
      <c r="Y152" s="2">
        <v>11</v>
      </c>
      <c r="Z152" s="2">
        <v>121791.94</v>
      </c>
      <c r="AA152" s="2">
        <v>5760.75</v>
      </c>
      <c r="AB152" s="29">
        <v>5362.92</v>
      </c>
      <c r="AC152" s="31">
        <f t="shared" si="49"/>
        <v>1703</v>
      </c>
      <c r="AD152" s="30">
        <f t="shared" si="50"/>
        <v>132915.61000000002</v>
      </c>
      <c r="AE152" s="2">
        <f t="shared" si="40"/>
        <v>-56</v>
      </c>
      <c r="AF152" s="2">
        <f t="shared" si="40"/>
        <v>-4</v>
      </c>
      <c r="AG152" s="2">
        <f t="shared" si="40"/>
        <v>-3</v>
      </c>
      <c r="AH152" s="2">
        <f t="shared" si="40"/>
        <v>-7806.8700000000099</v>
      </c>
      <c r="AI152" s="2">
        <f t="shared" si="40"/>
        <v>2777.1299999999992</v>
      </c>
      <c r="AJ152" s="29">
        <f t="shared" si="54"/>
        <v>-2438.7900000000004</v>
      </c>
      <c r="AK152" s="31">
        <f t="shared" si="54"/>
        <v>-63</v>
      </c>
      <c r="AL152" s="31">
        <f t="shared" si="54"/>
        <v>-7468.5300000000134</v>
      </c>
      <c r="AM152" s="38">
        <f t="shared" si="41"/>
        <v>-3.379601689800845E-2</v>
      </c>
      <c r="AN152" s="38">
        <f t="shared" si="41"/>
        <v>-0.11428571428571428</v>
      </c>
      <c r="AO152" s="38">
        <f t="shared" si="41"/>
        <v>-0.27272727272727271</v>
      </c>
      <c r="AP152" s="38">
        <f t="shared" si="41"/>
        <v>-6.4100054568471523E-2</v>
      </c>
      <c r="AQ152" s="38">
        <f t="shared" si="41"/>
        <v>0.48207785444603551</v>
      </c>
      <c r="AR152" s="39">
        <f t="shared" si="55"/>
        <v>-0.45475039717169013</v>
      </c>
      <c r="AS152" s="40">
        <f t="shared" si="55"/>
        <v>-3.69935408103347E-2</v>
      </c>
      <c r="AT152" s="40">
        <f t="shared" si="55"/>
        <v>-5.61900140999241E-2</v>
      </c>
      <c r="AU152" s="119">
        <f t="shared" si="46"/>
        <v>71.196171143035599</v>
      </c>
      <c r="AV152" s="120">
        <f t="shared" si="43"/>
        <v>73.501472540736273</v>
      </c>
      <c r="AW152" s="121">
        <f t="shared" si="44"/>
        <v>-2.3053013977006742</v>
      </c>
      <c r="AX152" s="119">
        <f t="shared" si="45"/>
        <v>293.89769230769224</v>
      </c>
      <c r="AY152" s="120">
        <f t="shared" si="42"/>
        <v>241.81891304347826</v>
      </c>
      <c r="AZ152" s="121">
        <f t="shared" si="51"/>
        <v>52.078779264213978</v>
      </c>
    </row>
    <row r="153" spans="1:52" ht="13.5" thickBot="1" x14ac:dyDescent="0.25">
      <c r="A153" t="s">
        <v>46</v>
      </c>
      <c r="B153" t="s">
        <v>46</v>
      </c>
      <c r="C153" t="s">
        <v>78</v>
      </c>
      <c r="D153" t="s">
        <v>78</v>
      </c>
      <c r="E153" t="s">
        <v>75</v>
      </c>
      <c r="F153" s="59">
        <f t="shared" si="52"/>
        <v>46158</v>
      </c>
      <c r="G153" s="42" t="s">
        <v>41</v>
      </c>
      <c r="H153" s="43">
        <v>1364</v>
      </c>
      <c r="I153" s="44">
        <v>22</v>
      </c>
      <c r="J153" s="44">
        <v>4</v>
      </c>
      <c r="K153" s="44">
        <v>96318.68</v>
      </c>
      <c r="L153" s="44">
        <v>3426.83</v>
      </c>
      <c r="M153" s="45">
        <v>1960.46</v>
      </c>
      <c r="N153" s="47">
        <f t="shared" si="47"/>
        <v>1390</v>
      </c>
      <c r="O153" s="46">
        <f t="shared" si="48"/>
        <v>101705.97</v>
      </c>
      <c r="P153" t="s">
        <v>49</v>
      </c>
      <c r="Q153" t="s">
        <v>49</v>
      </c>
      <c r="R153" t="s">
        <v>78</v>
      </c>
      <c r="S153" t="s">
        <v>78</v>
      </c>
      <c r="T153" t="s">
        <v>75</v>
      </c>
      <c r="U153" s="59">
        <f t="shared" si="53"/>
        <v>45794</v>
      </c>
      <c r="V153" s="42" t="s">
        <v>41</v>
      </c>
      <c r="W153" s="43">
        <v>1533</v>
      </c>
      <c r="X153" s="44">
        <v>31</v>
      </c>
      <c r="Y153" s="44">
        <v>10</v>
      </c>
      <c r="Z153" s="44">
        <v>110933.19</v>
      </c>
      <c r="AA153" s="44">
        <v>9363.11</v>
      </c>
      <c r="AB153" s="45">
        <v>1900</v>
      </c>
      <c r="AC153" s="47">
        <f t="shared" si="49"/>
        <v>1574</v>
      </c>
      <c r="AD153" s="46">
        <f t="shared" si="50"/>
        <v>122196.3</v>
      </c>
      <c r="AE153" s="44">
        <f t="shared" si="40"/>
        <v>-169</v>
      </c>
      <c r="AF153" s="44">
        <f t="shared" si="40"/>
        <v>-9</v>
      </c>
      <c r="AG153" s="44">
        <f t="shared" si="40"/>
        <v>-6</v>
      </c>
      <c r="AH153" s="44">
        <f t="shared" si="40"/>
        <v>-14614.510000000009</v>
      </c>
      <c r="AI153" s="44">
        <f t="shared" si="40"/>
        <v>-5936.2800000000007</v>
      </c>
      <c r="AJ153" s="45">
        <f t="shared" si="54"/>
        <v>60.460000000000036</v>
      </c>
      <c r="AK153" s="47">
        <f t="shared" si="54"/>
        <v>-184</v>
      </c>
      <c r="AL153" s="47">
        <f t="shared" si="54"/>
        <v>-20490.330000000002</v>
      </c>
      <c r="AM153" s="56">
        <f t="shared" si="41"/>
        <v>-0.11024135681669928</v>
      </c>
      <c r="AN153" s="56">
        <f t="shared" si="41"/>
        <v>-0.29032258064516131</v>
      </c>
      <c r="AO153" s="56">
        <f t="shared" si="41"/>
        <v>-0.6</v>
      </c>
      <c r="AP153" s="56">
        <f t="shared" si="41"/>
        <v>-0.13174154642086836</v>
      </c>
      <c r="AQ153" s="56">
        <f t="shared" si="41"/>
        <v>-0.63400729031272729</v>
      </c>
      <c r="AR153" s="57">
        <f t="shared" si="55"/>
        <v>3.1821052631578965E-2</v>
      </c>
      <c r="AS153" s="58">
        <f t="shared" si="55"/>
        <v>-0.11689961880559085</v>
      </c>
      <c r="AT153" s="58">
        <f t="shared" si="55"/>
        <v>-0.16768371873780141</v>
      </c>
      <c r="AU153" s="122">
        <f t="shared" si="46"/>
        <v>70.614868035190611</v>
      </c>
      <c r="AV153" s="123">
        <f t="shared" si="43"/>
        <v>72.36346379647749</v>
      </c>
      <c r="AW153" s="124">
        <f t="shared" si="44"/>
        <v>-1.7485957612868788</v>
      </c>
      <c r="AX153" s="122">
        <f t="shared" si="45"/>
        <v>207.20346153846154</v>
      </c>
      <c r="AY153" s="123">
        <f t="shared" si="42"/>
        <v>274.71000000000004</v>
      </c>
      <c r="AZ153" s="124">
        <f t="shared" si="51"/>
        <v>-67.506538461538497</v>
      </c>
    </row>
    <row r="154" spans="1:52" x14ac:dyDescent="0.2">
      <c r="A154" t="s">
        <v>46</v>
      </c>
      <c r="B154" t="s">
        <v>46</v>
      </c>
      <c r="C154" t="s">
        <v>78</v>
      </c>
      <c r="D154" t="s">
        <v>78</v>
      </c>
      <c r="E154" t="s">
        <v>76</v>
      </c>
      <c r="F154" s="4">
        <f t="shared" si="52"/>
        <v>46159</v>
      </c>
      <c r="G154" t="s">
        <v>35</v>
      </c>
      <c r="H154" s="28">
        <v>749</v>
      </c>
      <c r="I154" s="2">
        <v>26</v>
      </c>
      <c r="J154" s="2">
        <v>7</v>
      </c>
      <c r="K154" s="2">
        <v>49225.279999999999</v>
      </c>
      <c r="L154" s="2">
        <v>5637.67</v>
      </c>
      <c r="M154" s="29">
        <v>2650.8900000000003</v>
      </c>
      <c r="N154" s="31">
        <f t="shared" si="47"/>
        <v>782</v>
      </c>
      <c r="O154" s="30">
        <f t="shared" si="48"/>
        <v>57513.84</v>
      </c>
      <c r="P154" t="s">
        <v>49</v>
      </c>
      <c r="Q154" t="s">
        <v>49</v>
      </c>
      <c r="R154" t="s">
        <v>78</v>
      </c>
      <c r="S154" t="s">
        <v>78</v>
      </c>
      <c r="T154" t="s">
        <v>76</v>
      </c>
      <c r="U154" s="4">
        <f t="shared" si="53"/>
        <v>45795</v>
      </c>
      <c r="V154" t="s">
        <v>35</v>
      </c>
      <c r="W154" s="28">
        <v>808</v>
      </c>
      <c r="X154" s="2">
        <v>18</v>
      </c>
      <c r="Y154" s="2">
        <v>1</v>
      </c>
      <c r="Z154" s="2">
        <v>51613.8</v>
      </c>
      <c r="AA154" s="2">
        <v>6985.1600000000008</v>
      </c>
      <c r="AB154" s="29">
        <v>53.97</v>
      </c>
      <c r="AC154" s="31">
        <f t="shared" si="49"/>
        <v>827</v>
      </c>
      <c r="AD154" s="30">
        <f t="shared" si="50"/>
        <v>58652.930000000008</v>
      </c>
      <c r="AE154" s="2">
        <f t="shared" si="40"/>
        <v>-59</v>
      </c>
      <c r="AF154" s="2">
        <f t="shared" si="40"/>
        <v>8</v>
      </c>
      <c r="AG154" s="2">
        <f t="shared" si="40"/>
        <v>6</v>
      </c>
      <c r="AH154" s="2">
        <f t="shared" si="40"/>
        <v>-2388.5200000000041</v>
      </c>
      <c r="AI154" s="2">
        <f t="shared" si="40"/>
        <v>-1347.4900000000007</v>
      </c>
      <c r="AJ154" s="29">
        <f t="shared" si="54"/>
        <v>2596.9200000000005</v>
      </c>
      <c r="AK154" s="31">
        <f t="shared" si="54"/>
        <v>-45</v>
      </c>
      <c r="AL154" s="31">
        <f t="shared" si="54"/>
        <v>-1139.0900000000111</v>
      </c>
      <c r="AM154" s="38">
        <f t="shared" si="41"/>
        <v>-7.3019801980198015E-2</v>
      </c>
      <c r="AN154" s="38">
        <f t="shared" si="41"/>
        <v>0.44444444444444442</v>
      </c>
      <c r="AO154" s="38">
        <f t="shared" si="41"/>
        <v>6</v>
      </c>
      <c r="AP154" s="38">
        <f t="shared" si="41"/>
        <v>-4.6276770941104974E-2</v>
      </c>
      <c r="AQ154" s="38">
        <f t="shared" si="41"/>
        <v>-0.19290753540362721</v>
      </c>
      <c r="AR154" s="39">
        <f t="shared" si="55"/>
        <v>48.117843246247929</v>
      </c>
      <c r="AS154" s="40">
        <f t="shared" si="55"/>
        <v>-5.4413542926239421E-2</v>
      </c>
      <c r="AT154" s="40">
        <f t="shared" si="55"/>
        <v>-1.9420854167046912E-2</v>
      </c>
      <c r="AU154" s="119">
        <f t="shared" si="46"/>
        <v>65.721335113484642</v>
      </c>
      <c r="AV154" s="120">
        <f t="shared" si="43"/>
        <v>63.878465346534654</v>
      </c>
      <c r="AW154" s="121">
        <f t="shared" si="44"/>
        <v>1.8428697669499883</v>
      </c>
      <c r="AX154" s="119">
        <f t="shared" si="45"/>
        <v>251.16848484848489</v>
      </c>
      <c r="AY154" s="120">
        <f t="shared" si="42"/>
        <v>370.48052631578952</v>
      </c>
      <c r="AZ154" s="121">
        <f t="shared" si="51"/>
        <v>-119.31204146730462</v>
      </c>
    </row>
    <row r="155" spans="1:52" x14ac:dyDescent="0.2">
      <c r="A155" t="s">
        <v>46</v>
      </c>
      <c r="B155" t="s">
        <v>46</v>
      </c>
      <c r="C155" t="s">
        <v>78</v>
      </c>
      <c r="D155" t="s">
        <v>78</v>
      </c>
      <c r="E155" t="s">
        <v>76</v>
      </c>
      <c r="F155" s="4">
        <f t="shared" si="52"/>
        <v>46160</v>
      </c>
      <c r="G155" t="s">
        <v>36</v>
      </c>
      <c r="H155" s="28">
        <v>697</v>
      </c>
      <c r="I155" s="2">
        <v>23</v>
      </c>
      <c r="J155" s="2">
        <v>3</v>
      </c>
      <c r="K155" s="2">
        <v>48367.46</v>
      </c>
      <c r="L155" s="2">
        <v>5052.4399999999996</v>
      </c>
      <c r="M155" s="29">
        <v>600.59</v>
      </c>
      <c r="N155" s="31">
        <f t="shared" si="47"/>
        <v>723</v>
      </c>
      <c r="O155" s="30">
        <f t="shared" si="48"/>
        <v>54020.49</v>
      </c>
      <c r="P155" t="s">
        <v>49</v>
      </c>
      <c r="Q155" t="s">
        <v>49</v>
      </c>
      <c r="R155" t="s">
        <v>78</v>
      </c>
      <c r="S155" t="s">
        <v>78</v>
      </c>
      <c r="T155" t="s">
        <v>76</v>
      </c>
      <c r="U155" s="4">
        <f t="shared" si="53"/>
        <v>45796</v>
      </c>
      <c r="V155" t="s">
        <v>36</v>
      </c>
      <c r="W155" s="28">
        <v>763</v>
      </c>
      <c r="X155" s="2">
        <v>41</v>
      </c>
      <c r="Y155" s="2">
        <v>11</v>
      </c>
      <c r="Z155" s="2">
        <v>49762.75</v>
      </c>
      <c r="AA155" s="2">
        <v>9088.18</v>
      </c>
      <c r="AB155" s="29">
        <v>363.35999999999996</v>
      </c>
      <c r="AC155" s="31">
        <f t="shared" si="49"/>
        <v>815</v>
      </c>
      <c r="AD155" s="30">
        <f t="shared" si="50"/>
        <v>59214.29</v>
      </c>
      <c r="AE155" s="2">
        <f t="shared" si="40"/>
        <v>-66</v>
      </c>
      <c r="AF155" s="2">
        <f t="shared" si="40"/>
        <v>-18</v>
      </c>
      <c r="AG155" s="2">
        <f t="shared" si="40"/>
        <v>-8</v>
      </c>
      <c r="AH155" s="2">
        <f t="shared" si="40"/>
        <v>-1395.2900000000009</v>
      </c>
      <c r="AI155" s="2">
        <f t="shared" si="40"/>
        <v>-4035.7400000000007</v>
      </c>
      <c r="AJ155" s="29">
        <f t="shared" si="54"/>
        <v>237.23000000000008</v>
      </c>
      <c r="AK155" s="31">
        <f t="shared" si="54"/>
        <v>-92</v>
      </c>
      <c r="AL155" s="31">
        <f t="shared" si="54"/>
        <v>-5193.8000000000029</v>
      </c>
      <c r="AM155" s="38">
        <f t="shared" si="41"/>
        <v>-8.6500655307994764E-2</v>
      </c>
      <c r="AN155" s="38">
        <f t="shared" si="41"/>
        <v>-0.43902439024390244</v>
      </c>
      <c r="AO155" s="38">
        <f t="shared" si="41"/>
        <v>-0.72727272727272729</v>
      </c>
      <c r="AP155" s="38">
        <f t="shared" si="41"/>
        <v>-2.8038844316280769E-2</v>
      </c>
      <c r="AQ155" s="38">
        <f t="shared" si="41"/>
        <v>-0.44406470822540933</v>
      </c>
      <c r="AR155" s="39">
        <f t="shared" si="55"/>
        <v>0.6528786878027304</v>
      </c>
      <c r="AS155" s="40">
        <f t="shared" si="55"/>
        <v>-0.11288343558282209</v>
      </c>
      <c r="AT155" s="40">
        <f t="shared" si="55"/>
        <v>-8.7711935750644024E-2</v>
      </c>
      <c r="AU155" s="119">
        <f t="shared" si="46"/>
        <v>69.393773314203727</v>
      </c>
      <c r="AV155" s="120">
        <f t="shared" si="43"/>
        <v>65.219855832241151</v>
      </c>
      <c r="AW155" s="121">
        <f t="shared" si="44"/>
        <v>4.1739174819625759</v>
      </c>
      <c r="AX155" s="119">
        <f t="shared" si="45"/>
        <v>217.42423076923075</v>
      </c>
      <c r="AY155" s="120">
        <f t="shared" si="42"/>
        <v>181.76038461538462</v>
      </c>
      <c r="AZ155" s="121">
        <f t="shared" si="51"/>
        <v>35.663846153846123</v>
      </c>
    </row>
    <row r="156" spans="1:52" x14ac:dyDescent="0.2">
      <c r="A156" t="s">
        <v>46</v>
      </c>
      <c r="B156" t="s">
        <v>46</v>
      </c>
      <c r="C156" t="s">
        <v>78</v>
      </c>
      <c r="D156" t="s">
        <v>78</v>
      </c>
      <c r="E156" t="s">
        <v>76</v>
      </c>
      <c r="F156" s="4">
        <f t="shared" si="52"/>
        <v>46161</v>
      </c>
      <c r="G156" t="s">
        <v>37</v>
      </c>
      <c r="H156" s="28">
        <v>894</v>
      </c>
      <c r="I156" s="2">
        <v>45</v>
      </c>
      <c r="J156" s="2">
        <v>11</v>
      </c>
      <c r="K156" s="2">
        <v>60664.229999999996</v>
      </c>
      <c r="L156" s="2">
        <v>10243.179999999998</v>
      </c>
      <c r="M156" s="29">
        <v>1816.8</v>
      </c>
      <c r="N156" s="31">
        <f t="shared" si="47"/>
        <v>950</v>
      </c>
      <c r="O156" s="30">
        <f t="shared" si="48"/>
        <v>72724.209999999992</v>
      </c>
      <c r="P156" t="s">
        <v>49</v>
      </c>
      <c r="Q156" t="s">
        <v>49</v>
      </c>
      <c r="R156" t="s">
        <v>78</v>
      </c>
      <c r="S156" t="s">
        <v>78</v>
      </c>
      <c r="T156" t="s">
        <v>76</v>
      </c>
      <c r="U156" s="4">
        <f t="shared" si="53"/>
        <v>45797</v>
      </c>
      <c r="V156" t="s">
        <v>37</v>
      </c>
      <c r="W156" s="28">
        <v>898</v>
      </c>
      <c r="X156" s="2">
        <v>40</v>
      </c>
      <c r="Y156" s="2">
        <v>7</v>
      </c>
      <c r="Z156" s="2">
        <v>63114.47</v>
      </c>
      <c r="AA156" s="2">
        <v>10893.57</v>
      </c>
      <c r="AB156" s="29">
        <v>1209.8599999999999</v>
      </c>
      <c r="AC156" s="31">
        <f t="shared" si="49"/>
        <v>945</v>
      </c>
      <c r="AD156" s="30">
        <f t="shared" si="50"/>
        <v>75217.900000000009</v>
      </c>
      <c r="AE156" s="2">
        <f t="shared" ref="AE156:AI206" si="56">+H156-W156</f>
        <v>-4</v>
      </c>
      <c r="AF156" s="2">
        <f t="shared" si="56"/>
        <v>5</v>
      </c>
      <c r="AG156" s="2">
        <f t="shared" si="56"/>
        <v>4</v>
      </c>
      <c r="AH156" s="2">
        <f t="shared" si="56"/>
        <v>-2450.2400000000052</v>
      </c>
      <c r="AI156" s="2">
        <f t="shared" si="56"/>
        <v>-650.39000000000124</v>
      </c>
      <c r="AJ156" s="29">
        <f t="shared" si="54"/>
        <v>606.94000000000005</v>
      </c>
      <c r="AK156" s="31">
        <f t="shared" si="54"/>
        <v>5</v>
      </c>
      <c r="AL156" s="31">
        <f t="shared" si="54"/>
        <v>-2493.6900000000169</v>
      </c>
      <c r="AM156" s="38">
        <f t="shared" ref="AM156:AQ206" si="57">IFERROR(AE156/W156,"")</f>
        <v>-4.4543429844097994E-3</v>
      </c>
      <c r="AN156" s="38">
        <f t="shared" si="57"/>
        <v>0.125</v>
      </c>
      <c r="AO156" s="38">
        <f t="shared" si="57"/>
        <v>0.5714285714285714</v>
      </c>
      <c r="AP156" s="38">
        <f t="shared" si="57"/>
        <v>-3.8822159165719135E-2</v>
      </c>
      <c r="AQ156" s="38">
        <f t="shared" si="57"/>
        <v>-5.9704027238086439E-2</v>
      </c>
      <c r="AR156" s="39">
        <f t="shared" si="55"/>
        <v>0.50166134924702044</v>
      </c>
      <c r="AS156" s="40">
        <f t="shared" si="55"/>
        <v>5.2910052910052907E-3</v>
      </c>
      <c r="AT156" s="40">
        <f t="shared" si="55"/>
        <v>-3.3152879833125051E-2</v>
      </c>
      <c r="AU156" s="119">
        <f t="shared" si="46"/>
        <v>67.857080536912747</v>
      </c>
      <c r="AV156" s="120">
        <f t="shared" si="43"/>
        <v>70.283374164810695</v>
      </c>
      <c r="AW156" s="121">
        <f t="shared" si="44"/>
        <v>-2.4262936278979481</v>
      </c>
      <c r="AX156" s="119">
        <f t="shared" si="45"/>
        <v>215.35678571428568</v>
      </c>
      <c r="AY156" s="120">
        <f t="shared" si="42"/>
        <v>257.51978723404255</v>
      </c>
      <c r="AZ156" s="121">
        <f t="shared" si="51"/>
        <v>-42.163001519756875</v>
      </c>
    </row>
    <row r="157" spans="1:52" x14ac:dyDescent="0.2">
      <c r="A157" t="s">
        <v>46</v>
      </c>
      <c r="B157" t="s">
        <v>46</v>
      </c>
      <c r="C157" t="s">
        <v>78</v>
      </c>
      <c r="D157" t="s">
        <v>78</v>
      </c>
      <c r="E157" t="s">
        <v>76</v>
      </c>
      <c r="F157" s="4">
        <f t="shared" si="52"/>
        <v>46162</v>
      </c>
      <c r="G157" t="s">
        <v>38</v>
      </c>
      <c r="H157" s="28">
        <v>1004</v>
      </c>
      <c r="I157" s="2">
        <v>29</v>
      </c>
      <c r="J157" s="2">
        <v>8</v>
      </c>
      <c r="K157" s="2">
        <v>75309.42</v>
      </c>
      <c r="L157" s="2">
        <v>9096.880000000001</v>
      </c>
      <c r="M157" s="29">
        <v>2274.0700000000002</v>
      </c>
      <c r="N157" s="31">
        <f t="shared" si="47"/>
        <v>1041</v>
      </c>
      <c r="O157" s="30">
        <f t="shared" si="48"/>
        <v>86680.37000000001</v>
      </c>
      <c r="P157" t="s">
        <v>49</v>
      </c>
      <c r="Q157" t="s">
        <v>49</v>
      </c>
      <c r="R157" t="s">
        <v>78</v>
      </c>
      <c r="S157" t="s">
        <v>78</v>
      </c>
      <c r="T157" t="s">
        <v>76</v>
      </c>
      <c r="U157" s="4">
        <f t="shared" si="53"/>
        <v>45798</v>
      </c>
      <c r="V157" t="s">
        <v>38</v>
      </c>
      <c r="W157" s="28">
        <v>1037</v>
      </c>
      <c r="X157" s="2">
        <v>36</v>
      </c>
      <c r="Y157" s="2">
        <v>16</v>
      </c>
      <c r="Z157" s="2">
        <v>74905.650000000009</v>
      </c>
      <c r="AA157" s="2">
        <v>7884.4000000000005</v>
      </c>
      <c r="AB157" s="29">
        <v>5882.1799999999994</v>
      </c>
      <c r="AC157" s="31">
        <f t="shared" si="49"/>
        <v>1089</v>
      </c>
      <c r="AD157" s="30">
        <f t="shared" si="50"/>
        <v>88672.23</v>
      </c>
      <c r="AE157" s="2">
        <f t="shared" si="56"/>
        <v>-33</v>
      </c>
      <c r="AF157" s="2">
        <f t="shared" si="56"/>
        <v>-7</v>
      </c>
      <c r="AG157" s="2">
        <f t="shared" si="56"/>
        <v>-8</v>
      </c>
      <c r="AH157" s="2">
        <f t="shared" si="56"/>
        <v>403.76999999998952</v>
      </c>
      <c r="AI157" s="2">
        <f t="shared" si="56"/>
        <v>1212.4800000000005</v>
      </c>
      <c r="AJ157" s="29">
        <f t="shared" si="54"/>
        <v>-3608.1099999999992</v>
      </c>
      <c r="AK157" s="31">
        <f t="shared" si="54"/>
        <v>-48</v>
      </c>
      <c r="AL157" s="31">
        <f t="shared" si="54"/>
        <v>-1991.859999999986</v>
      </c>
      <c r="AM157" s="38">
        <f t="shared" si="57"/>
        <v>-3.1822565091610418E-2</v>
      </c>
      <c r="AN157" s="38">
        <f t="shared" si="57"/>
        <v>-0.19444444444444445</v>
      </c>
      <c r="AO157" s="38">
        <f t="shared" si="57"/>
        <v>-0.5</v>
      </c>
      <c r="AP157" s="38">
        <f t="shared" si="57"/>
        <v>5.3903810994229339E-3</v>
      </c>
      <c r="AQ157" s="38">
        <f t="shared" si="57"/>
        <v>0.15378215209781346</v>
      </c>
      <c r="AR157" s="39">
        <f t="shared" si="55"/>
        <v>-0.61339673386397553</v>
      </c>
      <c r="AS157" s="40">
        <f t="shared" si="55"/>
        <v>-4.4077134986225897E-2</v>
      </c>
      <c r="AT157" s="40">
        <f t="shared" si="55"/>
        <v>-2.2463177028478772E-2</v>
      </c>
      <c r="AU157" s="119">
        <f t="shared" si="46"/>
        <v>75.009382470119519</v>
      </c>
      <c r="AV157" s="120">
        <f t="shared" si="43"/>
        <v>72.233027965284478</v>
      </c>
      <c r="AW157" s="121">
        <f t="shared" si="44"/>
        <v>2.7763545048350409</v>
      </c>
      <c r="AX157" s="119">
        <f t="shared" si="45"/>
        <v>307.32297297297299</v>
      </c>
      <c r="AY157" s="120">
        <f t="shared" si="42"/>
        <v>264.74192307692306</v>
      </c>
      <c r="AZ157" s="121">
        <f t="shared" si="51"/>
        <v>42.581049896049933</v>
      </c>
    </row>
    <row r="158" spans="1:52" x14ac:dyDescent="0.2">
      <c r="A158" t="s">
        <v>46</v>
      </c>
      <c r="B158" t="s">
        <v>46</v>
      </c>
      <c r="C158" t="s">
        <v>78</v>
      </c>
      <c r="D158" t="s">
        <v>78</v>
      </c>
      <c r="E158" t="s">
        <v>76</v>
      </c>
      <c r="F158" s="4">
        <f t="shared" si="52"/>
        <v>46163</v>
      </c>
      <c r="G158" t="s">
        <v>39</v>
      </c>
      <c r="H158" s="28">
        <v>1302</v>
      </c>
      <c r="I158" s="2">
        <v>37</v>
      </c>
      <c r="J158" s="2">
        <v>13</v>
      </c>
      <c r="K158" s="2">
        <v>103998.92000000001</v>
      </c>
      <c r="L158" s="2">
        <v>13270.21</v>
      </c>
      <c r="M158" s="29">
        <v>6727.21</v>
      </c>
      <c r="N158" s="31">
        <f t="shared" si="47"/>
        <v>1352</v>
      </c>
      <c r="O158" s="30">
        <f t="shared" si="48"/>
        <v>123996.34000000001</v>
      </c>
      <c r="P158" t="s">
        <v>49</v>
      </c>
      <c r="Q158" t="s">
        <v>49</v>
      </c>
      <c r="R158" t="s">
        <v>78</v>
      </c>
      <c r="S158" t="s">
        <v>78</v>
      </c>
      <c r="T158" t="s">
        <v>76</v>
      </c>
      <c r="U158" s="4">
        <f t="shared" si="53"/>
        <v>45799</v>
      </c>
      <c r="V158" t="s">
        <v>39</v>
      </c>
      <c r="W158" s="28">
        <v>1340</v>
      </c>
      <c r="X158" s="2">
        <v>52</v>
      </c>
      <c r="Y158" s="2">
        <v>11</v>
      </c>
      <c r="Z158" s="2">
        <v>99955.3</v>
      </c>
      <c r="AA158" s="2">
        <v>10848.14</v>
      </c>
      <c r="AB158" s="29">
        <v>1352.4399999999998</v>
      </c>
      <c r="AC158" s="31">
        <f t="shared" si="49"/>
        <v>1403</v>
      </c>
      <c r="AD158" s="30">
        <f t="shared" si="50"/>
        <v>112155.88</v>
      </c>
      <c r="AE158" s="2">
        <f t="shared" si="56"/>
        <v>-38</v>
      </c>
      <c r="AF158" s="2">
        <f t="shared" si="56"/>
        <v>-15</v>
      </c>
      <c r="AG158" s="2">
        <f t="shared" si="56"/>
        <v>2</v>
      </c>
      <c r="AH158" s="2">
        <f t="shared" si="56"/>
        <v>4043.6200000000099</v>
      </c>
      <c r="AI158" s="2">
        <f t="shared" si="56"/>
        <v>2422.0699999999997</v>
      </c>
      <c r="AJ158" s="29">
        <f t="shared" si="54"/>
        <v>5374.77</v>
      </c>
      <c r="AK158" s="31">
        <f t="shared" si="54"/>
        <v>-51</v>
      </c>
      <c r="AL158" s="31">
        <f t="shared" si="54"/>
        <v>11840.460000000006</v>
      </c>
      <c r="AM158" s="38">
        <f t="shared" si="57"/>
        <v>-2.8358208955223882E-2</v>
      </c>
      <c r="AN158" s="38">
        <f t="shared" si="57"/>
        <v>-0.28846153846153844</v>
      </c>
      <c r="AO158" s="38">
        <f t="shared" si="57"/>
        <v>0.18181818181818182</v>
      </c>
      <c r="AP158" s="38">
        <f t="shared" si="57"/>
        <v>4.0454283064529944E-2</v>
      </c>
      <c r="AQ158" s="38">
        <f t="shared" si="57"/>
        <v>0.22327053301303262</v>
      </c>
      <c r="AR158" s="39">
        <f t="shared" si="55"/>
        <v>3.9741282422880135</v>
      </c>
      <c r="AS158" s="40">
        <f t="shared" si="55"/>
        <v>-3.6350677120456164E-2</v>
      </c>
      <c r="AT158" s="40">
        <f t="shared" si="55"/>
        <v>0.10557146000726851</v>
      </c>
      <c r="AU158" s="119">
        <f t="shared" si="46"/>
        <v>79.876282642089109</v>
      </c>
      <c r="AV158" s="120">
        <f t="shared" si="43"/>
        <v>74.593507462686574</v>
      </c>
      <c r="AW158" s="121">
        <f t="shared" si="44"/>
        <v>5.2827751794025346</v>
      </c>
      <c r="AX158" s="119">
        <f t="shared" si="45"/>
        <v>399.94839999999999</v>
      </c>
      <c r="AY158" s="120">
        <f t="shared" si="42"/>
        <v>193.66</v>
      </c>
      <c r="AZ158" s="121">
        <f t="shared" si="51"/>
        <v>206.2884</v>
      </c>
    </row>
    <row r="159" spans="1:52" x14ac:dyDescent="0.2">
      <c r="A159" t="s">
        <v>46</v>
      </c>
      <c r="B159" t="s">
        <v>46</v>
      </c>
      <c r="C159" t="s">
        <v>78</v>
      </c>
      <c r="D159" t="s">
        <v>78</v>
      </c>
      <c r="E159" t="s">
        <v>76</v>
      </c>
      <c r="F159" s="4">
        <f t="shared" si="52"/>
        <v>46164</v>
      </c>
      <c r="G159" t="s">
        <v>40</v>
      </c>
      <c r="H159" s="28">
        <v>1716</v>
      </c>
      <c r="I159" s="2">
        <v>39</v>
      </c>
      <c r="J159" s="2">
        <v>10</v>
      </c>
      <c r="K159" s="2">
        <v>125781.38</v>
      </c>
      <c r="L159" s="2">
        <v>9854.630000000001</v>
      </c>
      <c r="M159" s="29">
        <v>4754.13</v>
      </c>
      <c r="N159" s="31">
        <f t="shared" si="47"/>
        <v>1765</v>
      </c>
      <c r="O159" s="30">
        <f t="shared" si="48"/>
        <v>140390.14000000001</v>
      </c>
      <c r="P159" t="s">
        <v>49</v>
      </c>
      <c r="Q159" t="s">
        <v>49</v>
      </c>
      <c r="R159" t="s">
        <v>78</v>
      </c>
      <c r="S159" t="s">
        <v>78</v>
      </c>
      <c r="T159" t="s">
        <v>76</v>
      </c>
      <c r="U159" s="4">
        <f t="shared" si="53"/>
        <v>45800</v>
      </c>
      <c r="V159" t="s">
        <v>40</v>
      </c>
      <c r="W159" s="28">
        <v>1830</v>
      </c>
      <c r="X159" s="2">
        <v>47</v>
      </c>
      <c r="Y159" s="2">
        <v>12</v>
      </c>
      <c r="Z159" s="2">
        <v>136824.78</v>
      </c>
      <c r="AA159" s="2">
        <v>11288.84</v>
      </c>
      <c r="AB159" s="29">
        <v>5215.62</v>
      </c>
      <c r="AC159" s="31">
        <f t="shared" si="49"/>
        <v>1889</v>
      </c>
      <c r="AD159" s="30">
        <f t="shared" si="50"/>
        <v>153329.24</v>
      </c>
      <c r="AE159" s="2">
        <f t="shared" si="56"/>
        <v>-114</v>
      </c>
      <c r="AF159" s="2">
        <f t="shared" si="56"/>
        <v>-8</v>
      </c>
      <c r="AG159" s="2">
        <f t="shared" si="56"/>
        <v>-2</v>
      </c>
      <c r="AH159" s="2">
        <f t="shared" si="56"/>
        <v>-11043.399999999994</v>
      </c>
      <c r="AI159" s="2">
        <f t="shared" si="56"/>
        <v>-1434.2099999999991</v>
      </c>
      <c r="AJ159" s="29">
        <f t="shared" si="54"/>
        <v>-461.48999999999978</v>
      </c>
      <c r="AK159" s="31">
        <f t="shared" si="54"/>
        <v>-124</v>
      </c>
      <c r="AL159" s="31">
        <f t="shared" si="54"/>
        <v>-12939.099999999977</v>
      </c>
      <c r="AM159" s="38">
        <f t="shared" si="57"/>
        <v>-6.2295081967213117E-2</v>
      </c>
      <c r="AN159" s="38">
        <f t="shared" si="57"/>
        <v>-0.1702127659574468</v>
      </c>
      <c r="AO159" s="38">
        <f t="shared" si="57"/>
        <v>-0.16666666666666666</v>
      </c>
      <c r="AP159" s="38">
        <f t="shared" si="57"/>
        <v>-8.0711987989310077E-2</v>
      </c>
      <c r="AQ159" s="38">
        <f t="shared" si="57"/>
        <v>-0.12704671161961717</v>
      </c>
      <c r="AR159" s="39">
        <f t="shared" si="55"/>
        <v>-8.8482289737365799E-2</v>
      </c>
      <c r="AS159" s="40">
        <f t="shared" si="55"/>
        <v>-6.5643197458972999E-2</v>
      </c>
      <c r="AT159" s="40">
        <f t="shared" si="55"/>
        <v>-8.4387687566963604E-2</v>
      </c>
      <c r="AU159" s="119">
        <f t="shared" si="46"/>
        <v>73.299172494172495</v>
      </c>
      <c r="AV159" s="120">
        <f t="shared" si="43"/>
        <v>74.767639344262292</v>
      </c>
      <c r="AW159" s="121">
        <f t="shared" si="44"/>
        <v>-1.468466850089797</v>
      </c>
      <c r="AX159" s="119">
        <f t="shared" si="45"/>
        <v>298.1379591836735</v>
      </c>
      <c r="AY159" s="120">
        <f t="shared" si="42"/>
        <v>279.73661016949148</v>
      </c>
      <c r="AZ159" s="121">
        <f t="shared" si="51"/>
        <v>18.401349014182017</v>
      </c>
    </row>
    <row r="160" spans="1:52" ht="13.5" thickBot="1" x14ac:dyDescent="0.25">
      <c r="A160" t="s">
        <v>46</v>
      </c>
      <c r="B160" t="s">
        <v>46</v>
      </c>
      <c r="C160" t="s">
        <v>78</v>
      </c>
      <c r="D160" t="s">
        <v>78</v>
      </c>
      <c r="E160" t="s">
        <v>76</v>
      </c>
      <c r="F160" s="59">
        <f t="shared" si="52"/>
        <v>46165</v>
      </c>
      <c r="G160" s="42" t="s">
        <v>41</v>
      </c>
      <c r="H160" s="43">
        <v>1571</v>
      </c>
      <c r="I160" s="44">
        <v>16</v>
      </c>
      <c r="J160" s="44">
        <v>4</v>
      </c>
      <c r="K160" s="44">
        <v>114237.63</v>
      </c>
      <c r="L160" s="44">
        <v>3841.06</v>
      </c>
      <c r="M160" s="45">
        <v>958.53</v>
      </c>
      <c r="N160" s="47">
        <f t="shared" si="47"/>
        <v>1591</v>
      </c>
      <c r="O160" s="46">
        <f t="shared" si="48"/>
        <v>119037.22</v>
      </c>
      <c r="P160" t="s">
        <v>49</v>
      </c>
      <c r="Q160" t="s">
        <v>49</v>
      </c>
      <c r="R160" t="s">
        <v>78</v>
      </c>
      <c r="S160" t="s">
        <v>78</v>
      </c>
      <c r="T160" t="s">
        <v>76</v>
      </c>
      <c r="U160" s="59">
        <f t="shared" si="53"/>
        <v>45801</v>
      </c>
      <c r="V160" s="42" t="s">
        <v>41</v>
      </c>
      <c r="W160" s="43">
        <v>1450</v>
      </c>
      <c r="X160" s="44">
        <v>26</v>
      </c>
      <c r="Y160" s="44">
        <v>9</v>
      </c>
      <c r="Z160" s="44">
        <v>106196.78</v>
      </c>
      <c r="AA160" s="44">
        <v>8231.6899999999987</v>
      </c>
      <c r="AB160" s="45">
        <v>3881.76</v>
      </c>
      <c r="AC160" s="47">
        <f t="shared" si="49"/>
        <v>1485</v>
      </c>
      <c r="AD160" s="46">
        <f t="shared" si="50"/>
        <v>118310.23</v>
      </c>
      <c r="AE160" s="44">
        <f t="shared" si="56"/>
        <v>121</v>
      </c>
      <c r="AF160" s="44">
        <f t="shared" si="56"/>
        <v>-10</v>
      </c>
      <c r="AG160" s="44">
        <f t="shared" si="56"/>
        <v>-5</v>
      </c>
      <c r="AH160" s="44">
        <f t="shared" si="56"/>
        <v>8040.8500000000058</v>
      </c>
      <c r="AI160" s="44">
        <f t="shared" si="56"/>
        <v>-4390.6299999999992</v>
      </c>
      <c r="AJ160" s="45">
        <f t="shared" si="54"/>
        <v>-2923.2300000000005</v>
      </c>
      <c r="AK160" s="47">
        <f t="shared" si="54"/>
        <v>106</v>
      </c>
      <c r="AL160" s="47">
        <f t="shared" si="54"/>
        <v>726.99000000000524</v>
      </c>
      <c r="AM160" s="56">
        <f t="shared" si="57"/>
        <v>8.344827586206896E-2</v>
      </c>
      <c r="AN160" s="56">
        <f t="shared" si="57"/>
        <v>-0.38461538461538464</v>
      </c>
      <c r="AO160" s="56">
        <f t="shared" si="57"/>
        <v>-0.55555555555555558</v>
      </c>
      <c r="AP160" s="56">
        <f t="shared" si="57"/>
        <v>7.5716514191861622E-2</v>
      </c>
      <c r="AQ160" s="56">
        <f t="shared" si="57"/>
        <v>-0.5333813591133777</v>
      </c>
      <c r="AR160" s="57">
        <f t="shared" si="55"/>
        <v>-0.7530681958699148</v>
      </c>
      <c r="AS160" s="58">
        <f t="shared" si="55"/>
        <v>7.1380471380471378E-2</v>
      </c>
      <c r="AT160" s="58">
        <f t="shared" si="55"/>
        <v>6.1447771676211372E-3</v>
      </c>
      <c r="AU160" s="122">
        <f t="shared" si="46"/>
        <v>72.716505410566526</v>
      </c>
      <c r="AV160" s="123">
        <f t="shared" si="43"/>
        <v>73.239158620689651</v>
      </c>
      <c r="AW160" s="124">
        <f t="shared" si="44"/>
        <v>-0.52265321012312427</v>
      </c>
      <c r="AX160" s="122">
        <f t="shared" si="45"/>
        <v>239.9795</v>
      </c>
      <c r="AY160" s="123">
        <f t="shared" si="42"/>
        <v>346.0985714285714</v>
      </c>
      <c r="AZ160" s="124">
        <f t="shared" si="51"/>
        <v>-106.1190714285714</v>
      </c>
    </row>
    <row r="161" spans="1:52" x14ac:dyDescent="0.2">
      <c r="A161" t="s">
        <v>46</v>
      </c>
      <c r="B161" t="s">
        <v>46</v>
      </c>
      <c r="C161" t="s">
        <v>78</v>
      </c>
      <c r="D161" t="s">
        <v>78</v>
      </c>
      <c r="E161" t="s">
        <v>77</v>
      </c>
      <c r="F161" s="4">
        <f t="shared" si="52"/>
        <v>46166</v>
      </c>
      <c r="G161" t="s">
        <v>35</v>
      </c>
      <c r="H161" s="28">
        <v>1071</v>
      </c>
      <c r="I161" s="2">
        <v>25</v>
      </c>
      <c r="J161" s="2">
        <v>4</v>
      </c>
      <c r="K161" s="2">
        <v>76330.26999999999</v>
      </c>
      <c r="L161" s="2">
        <v>6391.0300000000007</v>
      </c>
      <c r="M161" s="29">
        <v>1105.78</v>
      </c>
      <c r="N161" s="31">
        <f t="shared" si="47"/>
        <v>1100</v>
      </c>
      <c r="O161" s="30">
        <f t="shared" si="48"/>
        <v>83827.079999999987</v>
      </c>
      <c r="P161" t="s">
        <v>49</v>
      </c>
      <c r="Q161" t="s">
        <v>49</v>
      </c>
      <c r="R161" t="s">
        <v>78</v>
      </c>
      <c r="S161" t="s">
        <v>78</v>
      </c>
      <c r="T161" t="s">
        <v>77</v>
      </c>
      <c r="U161" s="4">
        <f t="shared" si="53"/>
        <v>45802</v>
      </c>
      <c r="V161" t="s">
        <v>35</v>
      </c>
      <c r="W161" s="28">
        <v>918</v>
      </c>
      <c r="X161" s="2">
        <v>15</v>
      </c>
      <c r="Y161" s="2">
        <v>2</v>
      </c>
      <c r="Z161" s="2">
        <v>60470.51</v>
      </c>
      <c r="AA161" s="2">
        <v>4336.3100000000004</v>
      </c>
      <c r="AB161" s="29">
        <v>1352.75</v>
      </c>
      <c r="AC161" s="31">
        <f t="shared" si="49"/>
        <v>935</v>
      </c>
      <c r="AD161" s="30">
        <f t="shared" si="50"/>
        <v>66159.570000000007</v>
      </c>
      <c r="AE161" s="2">
        <f t="shared" si="56"/>
        <v>153</v>
      </c>
      <c r="AF161" s="2">
        <f t="shared" si="56"/>
        <v>10</v>
      </c>
      <c r="AG161" s="2">
        <f t="shared" si="56"/>
        <v>2</v>
      </c>
      <c r="AH161" s="2">
        <f t="shared" si="56"/>
        <v>15859.759999999987</v>
      </c>
      <c r="AI161" s="2">
        <f t="shared" si="56"/>
        <v>2054.7200000000003</v>
      </c>
      <c r="AJ161" s="29">
        <f t="shared" si="54"/>
        <v>-246.97000000000003</v>
      </c>
      <c r="AK161" s="31">
        <f t="shared" si="54"/>
        <v>165</v>
      </c>
      <c r="AL161" s="31">
        <f t="shared" si="54"/>
        <v>17667.50999999998</v>
      </c>
      <c r="AM161" s="38">
        <f t="shared" si="57"/>
        <v>0.16666666666666666</v>
      </c>
      <c r="AN161" s="38">
        <f t="shared" si="57"/>
        <v>0.66666666666666663</v>
      </c>
      <c r="AO161" s="38">
        <f t="shared" si="57"/>
        <v>1</v>
      </c>
      <c r="AP161" s="38">
        <f t="shared" si="57"/>
        <v>0.26227263504144394</v>
      </c>
      <c r="AQ161" s="38">
        <f t="shared" si="57"/>
        <v>0.47384066176080586</v>
      </c>
      <c r="AR161" s="39">
        <f t="shared" si="55"/>
        <v>-0.182568841249307</v>
      </c>
      <c r="AS161" s="40">
        <f t="shared" si="55"/>
        <v>0.17647058823529413</v>
      </c>
      <c r="AT161" s="40">
        <f t="shared" si="55"/>
        <v>0.26704390611970391</v>
      </c>
      <c r="AU161" s="119">
        <f t="shared" si="46"/>
        <v>71.270093370681593</v>
      </c>
      <c r="AV161" s="120">
        <f t="shared" si="43"/>
        <v>65.872015250544663</v>
      </c>
      <c r="AW161" s="121">
        <f t="shared" si="44"/>
        <v>5.3980781201369297</v>
      </c>
      <c r="AX161" s="119">
        <f t="shared" si="45"/>
        <v>258.51068965517243</v>
      </c>
      <c r="AY161" s="120">
        <f t="shared" si="42"/>
        <v>334.65058823529415</v>
      </c>
      <c r="AZ161" s="121">
        <f t="shared" si="51"/>
        <v>-76.139898580121724</v>
      </c>
    </row>
    <row r="162" spans="1:52" x14ac:dyDescent="0.2">
      <c r="A162" t="s">
        <v>46</v>
      </c>
      <c r="B162" t="s">
        <v>46</v>
      </c>
      <c r="C162" t="s">
        <v>78</v>
      </c>
      <c r="D162" t="s">
        <v>78</v>
      </c>
      <c r="E162" t="s">
        <v>77</v>
      </c>
      <c r="F162" s="4">
        <f t="shared" si="52"/>
        <v>46167</v>
      </c>
      <c r="G162" t="s">
        <v>36</v>
      </c>
      <c r="H162" s="28">
        <v>917</v>
      </c>
      <c r="I162" s="2">
        <v>18</v>
      </c>
      <c r="J162" s="2">
        <v>5</v>
      </c>
      <c r="K162" s="2">
        <v>54928.99</v>
      </c>
      <c r="L162" s="2">
        <v>5323.04</v>
      </c>
      <c r="M162" s="29">
        <v>447.62</v>
      </c>
      <c r="N162" s="31">
        <f t="shared" si="47"/>
        <v>940</v>
      </c>
      <c r="O162" s="30">
        <f t="shared" si="48"/>
        <v>60699.65</v>
      </c>
      <c r="P162" t="s">
        <v>49</v>
      </c>
      <c r="Q162" t="s">
        <v>49</v>
      </c>
      <c r="R162" t="s">
        <v>78</v>
      </c>
      <c r="S162" t="s">
        <v>78</v>
      </c>
      <c r="T162" t="s">
        <v>77</v>
      </c>
      <c r="U162" s="4">
        <f t="shared" si="53"/>
        <v>45803</v>
      </c>
      <c r="V162" t="s">
        <v>36</v>
      </c>
      <c r="W162" s="28">
        <v>796</v>
      </c>
      <c r="X162" s="2">
        <v>22</v>
      </c>
      <c r="Y162" s="2">
        <v>8</v>
      </c>
      <c r="Z162" s="2">
        <v>53377.38</v>
      </c>
      <c r="AA162" s="2">
        <v>5558.75</v>
      </c>
      <c r="AB162" s="29">
        <v>8709.9700000000012</v>
      </c>
      <c r="AC162" s="31">
        <f t="shared" si="49"/>
        <v>826</v>
      </c>
      <c r="AD162" s="30">
        <f t="shared" si="50"/>
        <v>67646.100000000006</v>
      </c>
      <c r="AE162" s="2">
        <f t="shared" si="56"/>
        <v>121</v>
      </c>
      <c r="AF162" s="2">
        <f t="shared" si="56"/>
        <v>-4</v>
      </c>
      <c r="AG162" s="2">
        <f t="shared" si="56"/>
        <v>-3</v>
      </c>
      <c r="AH162" s="2">
        <f t="shared" si="56"/>
        <v>1551.6100000000006</v>
      </c>
      <c r="AI162" s="2">
        <f t="shared" si="56"/>
        <v>-235.71000000000004</v>
      </c>
      <c r="AJ162" s="29">
        <f t="shared" si="54"/>
        <v>-8262.35</v>
      </c>
      <c r="AK162" s="31">
        <f t="shared" si="54"/>
        <v>114</v>
      </c>
      <c r="AL162" s="31">
        <f t="shared" si="54"/>
        <v>-6946.4500000000044</v>
      </c>
      <c r="AM162" s="38">
        <f t="shared" si="57"/>
        <v>0.15201005025125627</v>
      </c>
      <c r="AN162" s="38">
        <f t="shared" si="57"/>
        <v>-0.18181818181818182</v>
      </c>
      <c r="AO162" s="38">
        <f t="shared" si="57"/>
        <v>-0.375</v>
      </c>
      <c r="AP162" s="38">
        <f t="shared" si="57"/>
        <v>2.9068680403571714E-2</v>
      </c>
      <c r="AQ162" s="38">
        <f t="shared" si="57"/>
        <v>-4.2403418034630096E-2</v>
      </c>
      <c r="AR162" s="39">
        <f t="shared" si="55"/>
        <v>-0.94860831897239595</v>
      </c>
      <c r="AS162" s="40">
        <f t="shared" si="55"/>
        <v>0.13801452784503632</v>
      </c>
      <c r="AT162" s="40">
        <f t="shared" si="55"/>
        <v>-0.10268810766622176</v>
      </c>
      <c r="AU162" s="119">
        <f t="shared" si="46"/>
        <v>59.900752453653212</v>
      </c>
      <c r="AV162" s="120">
        <f t="shared" si="43"/>
        <v>67.05701005025125</v>
      </c>
      <c r="AW162" s="121">
        <f t="shared" si="44"/>
        <v>-7.1562575965980386</v>
      </c>
      <c r="AX162" s="119">
        <f t="shared" si="45"/>
        <v>250.89826086956521</v>
      </c>
      <c r="AY162" s="120">
        <f t="shared" si="42"/>
        <v>475.62400000000002</v>
      </c>
      <c r="AZ162" s="121">
        <f t="shared" si="51"/>
        <v>-224.72573913043482</v>
      </c>
    </row>
    <row r="163" spans="1:52" x14ac:dyDescent="0.2">
      <c r="A163" t="s">
        <v>46</v>
      </c>
      <c r="B163" t="s">
        <v>46</v>
      </c>
      <c r="C163" t="s">
        <v>78</v>
      </c>
      <c r="D163" t="s">
        <v>78</v>
      </c>
      <c r="E163" t="s">
        <v>77</v>
      </c>
      <c r="F163" s="4">
        <f t="shared" si="52"/>
        <v>46168</v>
      </c>
      <c r="G163" t="s">
        <v>37</v>
      </c>
      <c r="H163" s="28">
        <v>840</v>
      </c>
      <c r="I163" s="2">
        <v>34</v>
      </c>
      <c r="J163" s="2">
        <v>10</v>
      </c>
      <c r="K163" s="2">
        <v>55325.1</v>
      </c>
      <c r="L163" s="2">
        <v>8964.4500000000007</v>
      </c>
      <c r="M163" s="29">
        <v>809.13</v>
      </c>
      <c r="N163" s="31">
        <f t="shared" si="47"/>
        <v>884</v>
      </c>
      <c r="O163" s="30">
        <f t="shared" si="48"/>
        <v>65098.68</v>
      </c>
      <c r="P163" t="s">
        <v>49</v>
      </c>
      <c r="Q163" t="s">
        <v>49</v>
      </c>
      <c r="R163" t="s">
        <v>78</v>
      </c>
      <c r="S163" t="s">
        <v>78</v>
      </c>
      <c r="T163" t="s">
        <v>77</v>
      </c>
      <c r="U163" s="4">
        <f t="shared" si="53"/>
        <v>45804</v>
      </c>
      <c r="V163" t="s">
        <v>37</v>
      </c>
      <c r="W163" s="28">
        <v>823</v>
      </c>
      <c r="X163" s="2">
        <v>40</v>
      </c>
      <c r="Y163" s="2">
        <v>8</v>
      </c>
      <c r="Z163" s="2">
        <v>57248.76</v>
      </c>
      <c r="AA163" s="2">
        <v>8173.97</v>
      </c>
      <c r="AB163" s="29">
        <v>612.43999999999994</v>
      </c>
      <c r="AC163" s="31">
        <f t="shared" si="49"/>
        <v>871</v>
      </c>
      <c r="AD163" s="30">
        <f t="shared" si="50"/>
        <v>66035.17</v>
      </c>
      <c r="AE163" s="2">
        <f t="shared" si="56"/>
        <v>17</v>
      </c>
      <c r="AF163" s="2">
        <f t="shared" si="56"/>
        <v>-6</v>
      </c>
      <c r="AG163" s="2">
        <f t="shared" si="56"/>
        <v>2</v>
      </c>
      <c r="AH163" s="2">
        <f t="shared" si="56"/>
        <v>-1923.6600000000035</v>
      </c>
      <c r="AI163" s="2">
        <f t="shared" si="56"/>
        <v>790.48000000000047</v>
      </c>
      <c r="AJ163" s="29">
        <f t="shared" si="54"/>
        <v>196.69000000000005</v>
      </c>
      <c r="AK163" s="31">
        <f t="shared" si="54"/>
        <v>13</v>
      </c>
      <c r="AL163" s="31">
        <f t="shared" si="54"/>
        <v>-936.48999999999796</v>
      </c>
      <c r="AM163" s="38">
        <f t="shared" si="57"/>
        <v>2.0656136087484813E-2</v>
      </c>
      <c r="AN163" s="38">
        <f t="shared" si="57"/>
        <v>-0.15</v>
      </c>
      <c r="AO163" s="38">
        <f t="shared" si="57"/>
        <v>0.25</v>
      </c>
      <c r="AP163" s="38">
        <f t="shared" si="57"/>
        <v>-3.3601775828856442E-2</v>
      </c>
      <c r="AQ163" s="38">
        <f t="shared" si="57"/>
        <v>9.6706985711961319E-2</v>
      </c>
      <c r="AR163" s="39">
        <f t="shared" si="55"/>
        <v>0.32115799098687231</v>
      </c>
      <c r="AS163" s="40">
        <f t="shared" si="55"/>
        <v>1.4925373134328358E-2</v>
      </c>
      <c r="AT163" s="40">
        <f t="shared" si="55"/>
        <v>-1.4181685304967004E-2</v>
      </c>
      <c r="AU163" s="119">
        <f t="shared" si="46"/>
        <v>65.863214285714278</v>
      </c>
      <c r="AV163" s="120">
        <f t="shared" si="43"/>
        <v>69.561069258809241</v>
      </c>
      <c r="AW163" s="121">
        <f t="shared" si="44"/>
        <v>-3.6978549730949624</v>
      </c>
      <c r="AX163" s="119">
        <f t="shared" si="45"/>
        <v>222.12681818181818</v>
      </c>
      <c r="AY163" s="120">
        <f t="shared" si="42"/>
        <v>183.05020833333333</v>
      </c>
      <c r="AZ163" s="121">
        <f t="shared" si="51"/>
        <v>39.07660984848485</v>
      </c>
    </row>
    <row r="164" spans="1:52" x14ac:dyDescent="0.2">
      <c r="A164" t="s">
        <v>46</v>
      </c>
      <c r="B164" t="s">
        <v>46</v>
      </c>
      <c r="C164" t="s">
        <v>78</v>
      </c>
      <c r="D164" t="s">
        <v>78</v>
      </c>
      <c r="E164" t="s">
        <v>77</v>
      </c>
      <c r="F164" s="4">
        <f t="shared" si="52"/>
        <v>46169</v>
      </c>
      <c r="G164" t="s">
        <v>38</v>
      </c>
      <c r="H164" s="28">
        <v>910</v>
      </c>
      <c r="I164" s="2">
        <v>32</v>
      </c>
      <c r="J164" s="2">
        <v>8</v>
      </c>
      <c r="K164" s="2">
        <v>62492.979999999996</v>
      </c>
      <c r="L164" s="2">
        <v>6327.41</v>
      </c>
      <c r="M164" s="29">
        <v>3405</v>
      </c>
      <c r="N164" s="31">
        <f t="shared" si="47"/>
        <v>950</v>
      </c>
      <c r="O164" s="30">
        <f t="shared" si="48"/>
        <v>72225.39</v>
      </c>
      <c r="P164" t="s">
        <v>49</v>
      </c>
      <c r="Q164" t="s">
        <v>49</v>
      </c>
      <c r="R164" t="s">
        <v>78</v>
      </c>
      <c r="S164" t="s">
        <v>78</v>
      </c>
      <c r="T164" t="s">
        <v>77</v>
      </c>
      <c r="U164" s="4">
        <f t="shared" si="53"/>
        <v>45805</v>
      </c>
      <c r="V164" t="s">
        <v>38</v>
      </c>
      <c r="W164" s="28">
        <v>928</v>
      </c>
      <c r="X164" s="2">
        <v>24</v>
      </c>
      <c r="Y164" s="2">
        <v>26</v>
      </c>
      <c r="Z164" s="2">
        <v>71102.990000000005</v>
      </c>
      <c r="AA164" s="2">
        <v>6295.15</v>
      </c>
      <c r="AB164" s="29">
        <v>7480.6100000000006</v>
      </c>
      <c r="AC164" s="31">
        <f t="shared" si="49"/>
        <v>978</v>
      </c>
      <c r="AD164" s="30">
        <f t="shared" si="50"/>
        <v>84878.75</v>
      </c>
      <c r="AE164" s="2">
        <f t="shared" si="56"/>
        <v>-18</v>
      </c>
      <c r="AF164" s="2">
        <f t="shared" si="56"/>
        <v>8</v>
      </c>
      <c r="AG164" s="2">
        <f t="shared" si="56"/>
        <v>-18</v>
      </c>
      <c r="AH164" s="2">
        <f t="shared" si="56"/>
        <v>-8610.0100000000093</v>
      </c>
      <c r="AI164" s="2">
        <f t="shared" si="56"/>
        <v>32.260000000000218</v>
      </c>
      <c r="AJ164" s="29">
        <f t="shared" si="54"/>
        <v>-4075.6100000000006</v>
      </c>
      <c r="AK164" s="31">
        <f t="shared" si="54"/>
        <v>-28</v>
      </c>
      <c r="AL164" s="31">
        <f t="shared" si="54"/>
        <v>-12653.36</v>
      </c>
      <c r="AM164" s="38">
        <f t="shared" si="57"/>
        <v>-1.9396551724137932E-2</v>
      </c>
      <c r="AN164" s="38">
        <f t="shared" si="57"/>
        <v>0.33333333333333331</v>
      </c>
      <c r="AO164" s="38">
        <f t="shared" si="57"/>
        <v>-0.69230769230769229</v>
      </c>
      <c r="AP164" s="38">
        <f t="shared" si="57"/>
        <v>-0.12109209472063001</v>
      </c>
      <c r="AQ164" s="38">
        <f t="shared" si="57"/>
        <v>5.1245800338356072E-3</v>
      </c>
      <c r="AR164" s="39">
        <f t="shared" si="55"/>
        <v>-0.54482321628851127</v>
      </c>
      <c r="AS164" s="40">
        <f t="shared" si="55"/>
        <v>-2.8629856850715747E-2</v>
      </c>
      <c r="AT164" s="40">
        <f t="shared" si="55"/>
        <v>-0.14907571094060645</v>
      </c>
      <c r="AU164" s="119">
        <f t="shared" si="46"/>
        <v>68.673604395604386</v>
      </c>
      <c r="AV164" s="120">
        <f t="shared" si="43"/>
        <v>76.619601293103457</v>
      </c>
      <c r="AW164" s="121">
        <f t="shared" si="44"/>
        <v>-7.9459968974990716</v>
      </c>
      <c r="AX164" s="119">
        <f t="shared" si="45"/>
        <v>243.31025</v>
      </c>
      <c r="AY164" s="120">
        <f t="shared" si="42"/>
        <v>275.51519999999999</v>
      </c>
      <c r="AZ164" s="121">
        <f t="shared" si="51"/>
        <v>-32.204949999999997</v>
      </c>
    </row>
    <row r="165" spans="1:52" x14ac:dyDescent="0.2">
      <c r="A165" t="s">
        <v>46</v>
      </c>
      <c r="B165" t="s">
        <v>46</v>
      </c>
      <c r="C165" t="s">
        <v>78</v>
      </c>
      <c r="D165" t="s">
        <v>78</v>
      </c>
      <c r="E165" t="s">
        <v>77</v>
      </c>
      <c r="F165" s="4">
        <f t="shared" si="52"/>
        <v>46170</v>
      </c>
      <c r="G165" t="s">
        <v>39</v>
      </c>
      <c r="H165" s="28">
        <v>1151</v>
      </c>
      <c r="I165" s="2">
        <v>20</v>
      </c>
      <c r="J165" s="2">
        <v>10</v>
      </c>
      <c r="K165" s="2">
        <v>77314.849999999991</v>
      </c>
      <c r="L165" s="2">
        <v>4945.96</v>
      </c>
      <c r="M165" s="29">
        <v>5050.17</v>
      </c>
      <c r="N165" s="31">
        <f t="shared" si="47"/>
        <v>1181</v>
      </c>
      <c r="O165" s="30">
        <f t="shared" si="48"/>
        <v>87310.98</v>
      </c>
      <c r="P165" t="s">
        <v>49</v>
      </c>
      <c r="Q165" t="s">
        <v>49</v>
      </c>
      <c r="R165" t="s">
        <v>78</v>
      </c>
      <c r="S165" t="s">
        <v>78</v>
      </c>
      <c r="T165" t="s">
        <v>77</v>
      </c>
      <c r="U165" s="4">
        <f t="shared" si="53"/>
        <v>45806</v>
      </c>
      <c r="V165" t="s">
        <v>39</v>
      </c>
      <c r="W165" s="28">
        <v>1081</v>
      </c>
      <c r="X165" s="2">
        <v>43</v>
      </c>
      <c r="Y165" s="2">
        <v>15</v>
      </c>
      <c r="Z165" s="2">
        <v>76654.13</v>
      </c>
      <c r="AA165" s="2">
        <v>10275.41</v>
      </c>
      <c r="AB165" s="29">
        <v>1430.34</v>
      </c>
      <c r="AC165" s="31">
        <f t="shared" si="49"/>
        <v>1139</v>
      </c>
      <c r="AD165" s="30">
        <f t="shared" si="50"/>
        <v>88359.88</v>
      </c>
      <c r="AE165" s="2">
        <f t="shared" si="56"/>
        <v>70</v>
      </c>
      <c r="AF165" s="2">
        <f t="shared" si="56"/>
        <v>-23</v>
      </c>
      <c r="AG165" s="2">
        <f t="shared" si="56"/>
        <v>-5</v>
      </c>
      <c r="AH165" s="2">
        <f t="shared" si="56"/>
        <v>660.71999999998661</v>
      </c>
      <c r="AI165" s="2">
        <f t="shared" si="56"/>
        <v>-5329.45</v>
      </c>
      <c r="AJ165" s="29">
        <f t="shared" si="54"/>
        <v>3619.83</v>
      </c>
      <c r="AK165" s="31">
        <f t="shared" si="54"/>
        <v>42</v>
      </c>
      <c r="AL165" s="31">
        <f t="shared" si="54"/>
        <v>-1048.9000000000087</v>
      </c>
      <c r="AM165" s="38">
        <f t="shared" si="57"/>
        <v>6.475485661424607E-2</v>
      </c>
      <c r="AN165" s="38">
        <f t="shared" si="57"/>
        <v>-0.53488372093023251</v>
      </c>
      <c r="AO165" s="38">
        <f t="shared" si="57"/>
        <v>-0.33333333333333331</v>
      </c>
      <c r="AP165" s="38">
        <f t="shared" si="57"/>
        <v>8.6194964315684831E-3</v>
      </c>
      <c r="AQ165" s="38">
        <f t="shared" si="57"/>
        <v>-0.51866056926195647</v>
      </c>
      <c r="AR165" s="39">
        <f t="shared" si="55"/>
        <v>2.5307479340576369</v>
      </c>
      <c r="AS165" s="40">
        <f t="shared" si="55"/>
        <v>3.6874451273046532E-2</v>
      </c>
      <c r="AT165" s="40">
        <f t="shared" si="55"/>
        <v>-1.1870772119654403E-2</v>
      </c>
      <c r="AU165" s="119">
        <f t="shared" si="46"/>
        <v>67.171894005212849</v>
      </c>
      <c r="AV165" s="120">
        <f t="shared" si="43"/>
        <v>70.910388529139695</v>
      </c>
      <c r="AW165" s="121">
        <f t="shared" si="44"/>
        <v>-3.7384945239268461</v>
      </c>
      <c r="AX165" s="119">
        <f t="shared" si="45"/>
        <v>333.20433333333335</v>
      </c>
      <c r="AY165" s="120">
        <f t="shared" si="42"/>
        <v>201.82327586206895</v>
      </c>
      <c r="AZ165" s="121">
        <f t="shared" si="51"/>
        <v>131.3810574712644</v>
      </c>
    </row>
    <row r="166" spans="1:52" x14ac:dyDescent="0.2">
      <c r="A166" t="s">
        <v>46</v>
      </c>
      <c r="B166" t="s">
        <v>46</v>
      </c>
      <c r="C166" t="s">
        <v>78</v>
      </c>
      <c r="D166" t="s">
        <v>78</v>
      </c>
      <c r="E166" t="s">
        <v>77</v>
      </c>
      <c r="F166" s="4">
        <f t="shared" si="52"/>
        <v>46171</v>
      </c>
      <c r="G166" t="s">
        <v>40</v>
      </c>
      <c r="H166" s="28">
        <v>1571</v>
      </c>
      <c r="I166" s="2">
        <v>35</v>
      </c>
      <c r="J166" s="2">
        <v>9</v>
      </c>
      <c r="K166" s="2">
        <v>109263.24</v>
      </c>
      <c r="L166" s="2">
        <v>12027.5</v>
      </c>
      <c r="M166" s="29">
        <v>6737.8499999999995</v>
      </c>
      <c r="N166" s="31">
        <f t="shared" si="47"/>
        <v>1615</v>
      </c>
      <c r="O166" s="30">
        <f t="shared" si="48"/>
        <v>128028.59000000001</v>
      </c>
      <c r="P166" t="s">
        <v>49</v>
      </c>
      <c r="Q166" t="s">
        <v>49</v>
      </c>
      <c r="R166" t="s">
        <v>78</v>
      </c>
      <c r="S166" t="s">
        <v>78</v>
      </c>
      <c r="T166" t="s">
        <v>77</v>
      </c>
      <c r="U166" s="4">
        <f t="shared" si="53"/>
        <v>45807</v>
      </c>
      <c r="V166" t="s">
        <v>40</v>
      </c>
      <c r="W166" s="28">
        <v>1526</v>
      </c>
      <c r="X166" s="2">
        <v>43</v>
      </c>
      <c r="Y166" s="2">
        <v>19</v>
      </c>
      <c r="Z166" s="2">
        <v>110440.51</v>
      </c>
      <c r="AA166" s="2">
        <v>11758.5</v>
      </c>
      <c r="AB166" s="29">
        <v>15751.080000000002</v>
      </c>
      <c r="AC166" s="31">
        <f t="shared" si="49"/>
        <v>1588</v>
      </c>
      <c r="AD166" s="30">
        <f t="shared" si="50"/>
        <v>137950.09</v>
      </c>
      <c r="AE166" s="2">
        <f t="shared" si="56"/>
        <v>45</v>
      </c>
      <c r="AF166" s="2">
        <f t="shared" si="56"/>
        <v>-8</v>
      </c>
      <c r="AG166" s="2">
        <f t="shared" si="56"/>
        <v>-10</v>
      </c>
      <c r="AH166" s="2">
        <f t="shared" si="56"/>
        <v>-1177.2699999999895</v>
      </c>
      <c r="AI166" s="2">
        <f t="shared" si="56"/>
        <v>269</v>
      </c>
      <c r="AJ166" s="29">
        <f t="shared" si="54"/>
        <v>-9013.2300000000032</v>
      </c>
      <c r="AK166" s="31">
        <f t="shared" si="54"/>
        <v>27</v>
      </c>
      <c r="AL166" s="31">
        <f t="shared" si="54"/>
        <v>-9921.4999999999854</v>
      </c>
      <c r="AM166" s="38">
        <f t="shared" si="57"/>
        <v>2.9488859764089121E-2</v>
      </c>
      <c r="AN166" s="38">
        <f t="shared" si="57"/>
        <v>-0.18604651162790697</v>
      </c>
      <c r="AO166" s="38">
        <f t="shared" si="57"/>
        <v>-0.52631578947368418</v>
      </c>
      <c r="AP166" s="38">
        <f t="shared" si="57"/>
        <v>-1.0659766058668052E-2</v>
      </c>
      <c r="AQ166" s="38">
        <f t="shared" si="57"/>
        <v>2.2877067653187057E-2</v>
      </c>
      <c r="AR166" s="39">
        <f t="shared" si="55"/>
        <v>-0.57222933284574784</v>
      </c>
      <c r="AS166" s="40">
        <f t="shared" si="55"/>
        <v>1.7002518891687659E-2</v>
      </c>
      <c r="AT166" s="40">
        <f t="shared" si="55"/>
        <v>-7.1920938942482651E-2</v>
      </c>
      <c r="AU166" s="119">
        <f t="shared" si="46"/>
        <v>69.550120942075111</v>
      </c>
      <c r="AV166" s="120">
        <f t="shared" si="43"/>
        <v>72.372549148099608</v>
      </c>
      <c r="AW166" s="121">
        <f t="shared" si="44"/>
        <v>-2.8224282060244974</v>
      </c>
      <c r="AX166" s="119">
        <f t="shared" si="45"/>
        <v>426.48522727272723</v>
      </c>
      <c r="AY166" s="120">
        <f t="shared" si="42"/>
        <v>443.70290322580649</v>
      </c>
      <c r="AZ166" s="121">
        <f t="shared" si="51"/>
        <v>-17.217675953079265</v>
      </c>
    </row>
    <row r="167" spans="1:52" ht="13.5" thickBot="1" x14ac:dyDescent="0.25">
      <c r="A167" t="s">
        <v>46</v>
      </c>
      <c r="B167" t="s">
        <v>46</v>
      </c>
      <c r="C167" t="s">
        <v>78</v>
      </c>
      <c r="D167" t="s">
        <v>78</v>
      </c>
      <c r="E167" t="s">
        <v>77</v>
      </c>
      <c r="F167" s="59">
        <f t="shared" si="52"/>
        <v>46172</v>
      </c>
      <c r="G167" s="42" t="s">
        <v>41</v>
      </c>
      <c r="H167" s="43">
        <v>1441</v>
      </c>
      <c r="I167" s="44">
        <v>24</v>
      </c>
      <c r="J167" s="44">
        <v>5</v>
      </c>
      <c r="K167" s="44">
        <v>105803.42</v>
      </c>
      <c r="L167" s="44">
        <v>3966.65</v>
      </c>
      <c r="M167" s="45">
        <v>1032.47</v>
      </c>
      <c r="N167" s="47">
        <f t="shared" si="47"/>
        <v>1470</v>
      </c>
      <c r="O167" s="46">
        <f t="shared" si="48"/>
        <v>110802.54</v>
      </c>
      <c r="P167" t="s">
        <v>49</v>
      </c>
      <c r="Q167" t="s">
        <v>49</v>
      </c>
      <c r="R167" t="s">
        <v>78</v>
      </c>
      <c r="S167" t="s">
        <v>78</v>
      </c>
      <c r="T167" t="s">
        <v>77</v>
      </c>
      <c r="U167" s="59">
        <f t="shared" si="53"/>
        <v>45808</v>
      </c>
      <c r="V167" s="42" t="s">
        <v>41</v>
      </c>
      <c r="W167" s="43">
        <v>1502</v>
      </c>
      <c r="X167" s="44">
        <v>29</v>
      </c>
      <c r="Y167" s="44">
        <v>7</v>
      </c>
      <c r="Z167" s="44">
        <v>111932.08</v>
      </c>
      <c r="AA167" s="44">
        <v>6672.7100000000009</v>
      </c>
      <c r="AB167" s="45">
        <v>3597.7799999999997</v>
      </c>
      <c r="AC167" s="47">
        <f t="shared" si="49"/>
        <v>1538</v>
      </c>
      <c r="AD167" s="46">
        <f t="shared" si="50"/>
        <v>122202.57</v>
      </c>
      <c r="AE167" s="44">
        <f t="shared" si="56"/>
        <v>-61</v>
      </c>
      <c r="AF167" s="44">
        <f t="shared" si="56"/>
        <v>-5</v>
      </c>
      <c r="AG167" s="44">
        <f t="shared" si="56"/>
        <v>-2</v>
      </c>
      <c r="AH167" s="44">
        <f t="shared" si="56"/>
        <v>-6128.6600000000035</v>
      </c>
      <c r="AI167" s="44">
        <f t="shared" si="56"/>
        <v>-2706.0600000000009</v>
      </c>
      <c r="AJ167" s="45">
        <f t="shared" si="54"/>
        <v>-2565.3099999999995</v>
      </c>
      <c r="AK167" s="47">
        <f t="shared" si="54"/>
        <v>-68</v>
      </c>
      <c r="AL167" s="47">
        <f t="shared" si="54"/>
        <v>-11400.030000000013</v>
      </c>
      <c r="AM167" s="56">
        <f t="shared" si="57"/>
        <v>-4.0612516644474038E-2</v>
      </c>
      <c r="AN167" s="56">
        <f t="shared" si="57"/>
        <v>-0.17241379310344829</v>
      </c>
      <c r="AO167" s="56">
        <f t="shared" si="57"/>
        <v>-0.2857142857142857</v>
      </c>
      <c r="AP167" s="56">
        <f t="shared" si="57"/>
        <v>-5.4753382587011727E-2</v>
      </c>
      <c r="AQ167" s="56">
        <f t="shared" si="57"/>
        <v>-0.40554137674198348</v>
      </c>
      <c r="AR167" s="57">
        <f t="shared" si="55"/>
        <v>-0.71302581036083357</v>
      </c>
      <c r="AS167" s="58">
        <f t="shared" si="55"/>
        <v>-4.4213263979193757E-2</v>
      </c>
      <c r="AT167" s="58">
        <f t="shared" si="55"/>
        <v>-9.3287972585192058E-2</v>
      </c>
      <c r="AU167" s="122">
        <f t="shared" si="46"/>
        <v>73.423608605135328</v>
      </c>
      <c r="AV167" s="123">
        <f t="shared" si="43"/>
        <v>74.522023968042618</v>
      </c>
      <c r="AW167" s="124">
        <f t="shared" si="44"/>
        <v>-1.0984153629072892</v>
      </c>
      <c r="AX167" s="122">
        <f t="shared" si="45"/>
        <v>172.38344827586207</v>
      </c>
      <c r="AY167" s="123">
        <f t="shared" si="42"/>
        <v>285.29138888888895</v>
      </c>
      <c r="AZ167" s="124">
        <f t="shared" si="51"/>
        <v>-112.90794061302688</v>
      </c>
    </row>
    <row r="168" spans="1:52" x14ac:dyDescent="0.2">
      <c r="A168" t="s">
        <v>46</v>
      </c>
      <c r="B168" t="s">
        <v>46</v>
      </c>
      <c r="C168" t="s">
        <v>85</v>
      </c>
      <c r="D168" t="s">
        <v>78</v>
      </c>
      <c r="E168" t="s">
        <v>81</v>
      </c>
      <c r="F168" s="4">
        <f t="shared" si="52"/>
        <v>46173</v>
      </c>
      <c r="G168" t="s">
        <v>35</v>
      </c>
      <c r="H168" s="28">
        <v>853</v>
      </c>
      <c r="I168" s="2">
        <v>23</v>
      </c>
      <c r="J168" s="2">
        <v>2</v>
      </c>
      <c r="K168" s="2">
        <v>56220.57</v>
      </c>
      <c r="L168" s="2">
        <v>6216.1500000000005</v>
      </c>
      <c r="M168" s="29">
        <v>1393.06</v>
      </c>
      <c r="N168" s="31">
        <f t="shared" si="47"/>
        <v>878</v>
      </c>
      <c r="O168" s="30">
        <f t="shared" si="48"/>
        <v>63829.78</v>
      </c>
      <c r="P168" t="s">
        <v>49</v>
      </c>
      <c r="Q168" t="s">
        <v>49</v>
      </c>
      <c r="R168" t="s">
        <v>85</v>
      </c>
      <c r="S168" t="s">
        <v>85</v>
      </c>
      <c r="T168" t="s">
        <v>81</v>
      </c>
      <c r="U168" s="4">
        <f t="shared" si="53"/>
        <v>45809</v>
      </c>
      <c r="V168" t="s">
        <v>35</v>
      </c>
      <c r="W168" s="28">
        <v>827</v>
      </c>
      <c r="X168" s="2">
        <v>16</v>
      </c>
      <c r="Y168" s="2">
        <v>6</v>
      </c>
      <c r="Z168" s="2">
        <v>48018.53</v>
      </c>
      <c r="AA168" s="2">
        <v>3178.9300000000003</v>
      </c>
      <c r="AB168" s="29">
        <v>3764.63</v>
      </c>
      <c r="AC168" s="31">
        <f t="shared" si="49"/>
        <v>849</v>
      </c>
      <c r="AD168" s="30">
        <f t="shared" si="50"/>
        <v>54962.09</v>
      </c>
      <c r="AE168" s="2">
        <f t="shared" si="56"/>
        <v>26</v>
      </c>
      <c r="AF168" s="2">
        <f t="shared" si="56"/>
        <v>7</v>
      </c>
      <c r="AG168" s="2">
        <f t="shared" si="56"/>
        <v>-4</v>
      </c>
      <c r="AH168" s="2">
        <f t="shared" si="56"/>
        <v>8202.0400000000009</v>
      </c>
      <c r="AI168" s="2">
        <f t="shared" si="56"/>
        <v>3037.2200000000003</v>
      </c>
      <c r="AJ168" s="29">
        <f t="shared" si="54"/>
        <v>-2371.5700000000002</v>
      </c>
      <c r="AK168" s="31">
        <f t="shared" si="54"/>
        <v>29</v>
      </c>
      <c r="AL168" s="31">
        <f t="shared" si="54"/>
        <v>8867.6900000000023</v>
      </c>
      <c r="AM168" s="38">
        <f t="shared" si="57"/>
        <v>3.143893591293833E-2</v>
      </c>
      <c r="AN168" s="38">
        <f t="shared" si="57"/>
        <v>0.4375</v>
      </c>
      <c r="AO168" s="38">
        <f t="shared" si="57"/>
        <v>-0.66666666666666663</v>
      </c>
      <c r="AP168" s="38">
        <f t="shared" si="57"/>
        <v>0.1708098935973259</v>
      </c>
      <c r="AQ168" s="38">
        <f t="shared" si="57"/>
        <v>0.95542210743866651</v>
      </c>
      <c r="AR168" s="39">
        <f t="shared" si="55"/>
        <v>-0.62996097890098102</v>
      </c>
      <c r="AS168" s="40">
        <f t="shared" si="55"/>
        <v>3.4157832744405182E-2</v>
      </c>
      <c r="AT168" s="40">
        <f t="shared" si="55"/>
        <v>0.16134193586888712</v>
      </c>
      <c r="AU168" s="119">
        <f t="shared" si="46"/>
        <v>65.90922626025791</v>
      </c>
      <c r="AV168" s="120">
        <f t="shared" si="43"/>
        <v>58.063518742442561</v>
      </c>
      <c r="AW168" s="121">
        <f t="shared" si="44"/>
        <v>7.8457075178153488</v>
      </c>
      <c r="AX168" s="119">
        <f t="shared" si="45"/>
        <v>304.36840000000007</v>
      </c>
      <c r="AY168" s="120">
        <f t="shared" si="42"/>
        <v>315.61636363636364</v>
      </c>
      <c r="AZ168" s="121">
        <f t="shared" si="51"/>
        <v>-11.247963636363579</v>
      </c>
    </row>
    <row r="169" spans="1:52" x14ac:dyDescent="0.2">
      <c r="A169" t="s">
        <v>46</v>
      </c>
      <c r="B169" t="s">
        <v>46</v>
      </c>
      <c r="C169" t="s">
        <v>85</v>
      </c>
      <c r="D169" t="s">
        <v>85</v>
      </c>
      <c r="E169" t="s">
        <v>81</v>
      </c>
      <c r="F169" s="4">
        <f t="shared" si="52"/>
        <v>46174</v>
      </c>
      <c r="G169" t="s">
        <v>36</v>
      </c>
      <c r="H169" s="28">
        <v>848</v>
      </c>
      <c r="I169" s="2">
        <v>32</v>
      </c>
      <c r="J169" s="2">
        <v>6</v>
      </c>
      <c r="K169" s="2">
        <v>52714.11</v>
      </c>
      <c r="L169" s="2">
        <v>10385.33</v>
      </c>
      <c r="M169" s="29">
        <v>2166.9399999999996</v>
      </c>
      <c r="N169" s="31">
        <f t="shared" si="47"/>
        <v>886</v>
      </c>
      <c r="O169" s="30">
        <f t="shared" si="48"/>
        <v>65266.380000000005</v>
      </c>
      <c r="P169" t="s">
        <v>49</v>
      </c>
      <c r="Q169" t="s">
        <v>49</v>
      </c>
      <c r="R169" t="s">
        <v>85</v>
      </c>
      <c r="S169" t="s">
        <v>85</v>
      </c>
      <c r="T169" t="s">
        <v>81</v>
      </c>
      <c r="U169" s="4">
        <f t="shared" si="53"/>
        <v>45810</v>
      </c>
      <c r="V169" t="s">
        <v>36</v>
      </c>
      <c r="W169" s="28">
        <v>776</v>
      </c>
      <c r="X169" s="2">
        <v>28</v>
      </c>
      <c r="Y169" s="2">
        <v>11</v>
      </c>
      <c r="Z169" s="2">
        <v>52029.270000000004</v>
      </c>
      <c r="AA169" s="2">
        <v>6293.69</v>
      </c>
      <c r="AB169" s="29">
        <v>1926.65</v>
      </c>
      <c r="AC169" s="31">
        <f t="shared" si="49"/>
        <v>815</v>
      </c>
      <c r="AD169" s="30">
        <f t="shared" si="50"/>
        <v>60249.610000000008</v>
      </c>
      <c r="AE169" s="2">
        <f t="shared" si="56"/>
        <v>72</v>
      </c>
      <c r="AF169" s="2">
        <f t="shared" si="56"/>
        <v>4</v>
      </c>
      <c r="AG169" s="2">
        <f t="shared" si="56"/>
        <v>-5</v>
      </c>
      <c r="AH169" s="2">
        <f t="shared" si="56"/>
        <v>684.83999999999651</v>
      </c>
      <c r="AI169" s="2">
        <f t="shared" si="56"/>
        <v>4091.6400000000003</v>
      </c>
      <c r="AJ169" s="29">
        <f t="shared" si="54"/>
        <v>240.28999999999951</v>
      </c>
      <c r="AK169" s="31">
        <f t="shared" si="54"/>
        <v>71</v>
      </c>
      <c r="AL169" s="31">
        <f t="shared" si="54"/>
        <v>5016.7699999999968</v>
      </c>
      <c r="AM169" s="38">
        <f t="shared" si="57"/>
        <v>9.2783505154639179E-2</v>
      </c>
      <c r="AN169" s="38">
        <f t="shared" si="57"/>
        <v>0.14285714285714285</v>
      </c>
      <c r="AO169" s="38">
        <f t="shared" si="57"/>
        <v>-0.45454545454545453</v>
      </c>
      <c r="AP169" s="38">
        <f t="shared" si="57"/>
        <v>1.3162590980038668E-2</v>
      </c>
      <c r="AQ169" s="38">
        <f t="shared" si="57"/>
        <v>0.65011781641612476</v>
      </c>
      <c r="AR169" s="39">
        <f t="shared" si="55"/>
        <v>0.12471907196429009</v>
      </c>
      <c r="AS169" s="40">
        <f t="shared" si="55"/>
        <v>8.7116564417177911E-2</v>
      </c>
      <c r="AT169" s="40">
        <f t="shared" si="55"/>
        <v>8.3266431102209562E-2</v>
      </c>
      <c r="AU169" s="119">
        <f t="shared" si="46"/>
        <v>62.162865566037738</v>
      </c>
      <c r="AV169" s="120">
        <f t="shared" si="43"/>
        <v>67.048028350515466</v>
      </c>
      <c r="AW169" s="121">
        <f t="shared" si="44"/>
        <v>-4.8851627844777283</v>
      </c>
      <c r="AX169" s="119">
        <f t="shared" si="45"/>
        <v>330.3228947368421</v>
      </c>
      <c r="AY169" s="120">
        <f t="shared" si="42"/>
        <v>210.77794871794873</v>
      </c>
      <c r="AZ169" s="121">
        <f t="shared" si="51"/>
        <v>119.54494601889337</v>
      </c>
    </row>
    <row r="170" spans="1:52" x14ac:dyDescent="0.2">
      <c r="A170" t="s">
        <v>46</v>
      </c>
      <c r="B170" t="s">
        <v>46</v>
      </c>
      <c r="C170" t="s">
        <v>85</v>
      </c>
      <c r="D170" t="s">
        <v>85</v>
      </c>
      <c r="E170" t="s">
        <v>81</v>
      </c>
      <c r="F170" s="4">
        <f t="shared" si="52"/>
        <v>46175</v>
      </c>
      <c r="G170" t="s">
        <v>37</v>
      </c>
      <c r="H170" s="28">
        <v>845</v>
      </c>
      <c r="I170" s="2">
        <v>43</v>
      </c>
      <c r="J170" s="2">
        <v>9</v>
      </c>
      <c r="K170" s="2">
        <v>61096.9</v>
      </c>
      <c r="L170" s="2">
        <v>9208.35</v>
      </c>
      <c r="M170" s="29">
        <v>1052.5</v>
      </c>
      <c r="N170" s="31">
        <f t="shared" si="47"/>
        <v>897</v>
      </c>
      <c r="O170" s="30">
        <f t="shared" si="48"/>
        <v>71357.75</v>
      </c>
      <c r="P170" t="s">
        <v>49</v>
      </c>
      <c r="Q170" t="s">
        <v>49</v>
      </c>
      <c r="R170" t="s">
        <v>85</v>
      </c>
      <c r="S170" t="s">
        <v>85</v>
      </c>
      <c r="T170" t="s">
        <v>81</v>
      </c>
      <c r="U170" s="4">
        <f t="shared" si="53"/>
        <v>45811</v>
      </c>
      <c r="V170" t="s">
        <v>37</v>
      </c>
      <c r="W170" s="28">
        <v>860</v>
      </c>
      <c r="X170" s="2">
        <v>40</v>
      </c>
      <c r="Y170" s="2">
        <v>7</v>
      </c>
      <c r="Z170" s="2">
        <v>65856.31</v>
      </c>
      <c r="AA170" s="2">
        <v>7574.0899999999992</v>
      </c>
      <c r="AB170" s="29">
        <v>1089.24</v>
      </c>
      <c r="AC170" s="31">
        <f t="shared" si="49"/>
        <v>907</v>
      </c>
      <c r="AD170" s="30">
        <f t="shared" si="50"/>
        <v>74519.64</v>
      </c>
      <c r="AE170" s="2">
        <f t="shared" si="56"/>
        <v>-15</v>
      </c>
      <c r="AF170" s="2">
        <f t="shared" si="56"/>
        <v>3</v>
      </c>
      <c r="AG170" s="2">
        <f t="shared" si="56"/>
        <v>2</v>
      </c>
      <c r="AH170" s="2">
        <f t="shared" si="56"/>
        <v>-4759.4099999999962</v>
      </c>
      <c r="AI170" s="2">
        <f t="shared" si="56"/>
        <v>1634.2600000000011</v>
      </c>
      <c r="AJ170" s="29">
        <f t="shared" si="54"/>
        <v>-36.740000000000009</v>
      </c>
      <c r="AK170" s="31">
        <f t="shared" si="54"/>
        <v>-10</v>
      </c>
      <c r="AL170" s="31">
        <f t="shared" si="54"/>
        <v>-3161.8899999999994</v>
      </c>
      <c r="AM170" s="38">
        <f t="shared" si="57"/>
        <v>-1.7441860465116279E-2</v>
      </c>
      <c r="AN170" s="38">
        <f t="shared" si="57"/>
        <v>7.4999999999999997E-2</v>
      </c>
      <c r="AO170" s="38">
        <f t="shared" si="57"/>
        <v>0.2857142857142857</v>
      </c>
      <c r="AP170" s="38">
        <f t="shared" si="57"/>
        <v>-7.2269612433493405E-2</v>
      </c>
      <c r="AQ170" s="38">
        <f t="shared" si="57"/>
        <v>0.21576981525173339</v>
      </c>
      <c r="AR170" s="39">
        <f t="shared" si="55"/>
        <v>-3.3729940141750223E-2</v>
      </c>
      <c r="AS170" s="40">
        <f t="shared" si="55"/>
        <v>-1.1025358324145534E-2</v>
      </c>
      <c r="AT170" s="40">
        <f t="shared" si="55"/>
        <v>-4.2430290860234962E-2</v>
      </c>
      <c r="AU170" s="119">
        <f t="shared" si="46"/>
        <v>72.304023668639061</v>
      </c>
      <c r="AV170" s="120">
        <f t="shared" si="43"/>
        <v>76.577104651162784</v>
      </c>
      <c r="AW170" s="121">
        <f t="shared" si="44"/>
        <v>-4.273080982523723</v>
      </c>
      <c r="AX170" s="119">
        <f t="shared" si="45"/>
        <v>197.32403846153846</v>
      </c>
      <c r="AY170" s="120">
        <f t="shared" si="42"/>
        <v>184.32617021276596</v>
      </c>
      <c r="AZ170" s="121">
        <f t="shared" si="51"/>
        <v>12.997868248772505</v>
      </c>
    </row>
    <row r="171" spans="1:52" x14ac:dyDescent="0.2">
      <c r="A171" t="s">
        <v>46</v>
      </c>
      <c r="B171" t="s">
        <v>46</v>
      </c>
      <c r="C171" t="s">
        <v>85</v>
      </c>
      <c r="D171" t="s">
        <v>85</v>
      </c>
      <c r="E171" t="s">
        <v>81</v>
      </c>
      <c r="F171" s="4">
        <f t="shared" si="52"/>
        <v>46176</v>
      </c>
      <c r="G171" t="s">
        <v>38</v>
      </c>
      <c r="H171" s="28">
        <v>962</v>
      </c>
      <c r="I171" s="2">
        <v>40</v>
      </c>
      <c r="J171" s="2">
        <v>9</v>
      </c>
      <c r="K171" s="2">
        <v>65407.25</v>
      </c>
      <c r="L171" s="2">
        <v>20267.169999999995</v>
      </c>
      <c r="M171" s="29">
        <v>2470.5</v>
      </c>
      <c r="N171" s="31">
        <f t="shared" si="47"/>
        <v>1011</v>
      </c>
      <c r="O171" s="30">
        <f t="shared" si="48"/>
        <v>88144.92</v>
      </c>
      <c r="P171" t="s">
        <v>49</v>
      </c>
      <c r="Q171" t="s">
        <v>49</v>
      </c>
      <c r="R171" t="s">
        <v>85</v>
      </c>
      <c r="S171" t="s">
        <v>85</v>
      </c>
      <c r="T171" t="s">
        <v>81</v>
      </c>
      <c r="U171" s="4">
        <f t="shared" si="53"/>
        <v>45812</v>
      </c>
      <c r="V171" t="s">
        <v>38</v>
      </c>
      <c r="W171" s="28">
        <v>1027</v>
      </c>
      <c r="X171" s="2">
        <v>58</v>
      </c>
      <c r="Y171" s="2">
        <v>19</v>
      </c>
      <c r="Z171" s="2">
        <v>70577.89</v>
      </c>
      <c r="AA171" s="2">
        <v>11853.43</v>
      </c>
      <c r="AB171" s="29">
        <v>6597.17</v>
      </c>
      <c r="AC171" s="31">
        <f t="shared" si="49"/>
        <v>1104</v>
      </c>
      <c r="AD171" s="30">
        <f t="shared" si="50"/>
        <v>89028.49</v>
      </c>
      <c r="AE171" s="2">
        <f t="shared" si="56"/>
        <v>-65</v>
      </c>
      <c r="AF171" s="2">
        <f t="shared" si="56"/>
        <v>-18</v>
      </c>
      <c r="AG171" s="2">
        <f t="shared" si="56"/>
        <v>-10</v>
      </c>
      <c r="AH171" s="2">
        <f t="shared" si="56"/>
        <v>-5170.6399999999994</v>
      </c>
      <c r="AI171" s="2">
        <f t="shared" si="56"/>
        <v>8413.7399999999943</v>
      </c>
      <c r="AJ171" s="29">
        <f t="shared" si="54"/>
        <v>-4126.67</v>
      </c>
      <c r="AK171" s="31">
        <f t="shared" si="54"/>
        <v>-93</v>
      </c>
      <c r="AL171" s="31">
        <f t="shared" si="54"/>
        <v>-883.57000000000698</v>
      </c>
      <c r="AM171" s="38">
        <f t="shared" si="57"/>
        <v>-6.3291139240506333E-2</v>
      </c>
      <c r="AN171" s="38">
        <f t="shared" si="57"/>
        <v>-0.31034482758620691</v>
      </c>
      <c r="AO171" s="38">
        <f t="shared" si="57"/>
        <v>-0.52631578947368418</v>
      </c>
      <c r="AP171" s="38">
        <f t="shared" si="57"/>
        <v>-7.3261470412334509E-2</v>
      </c>
      <c r="AQ171" s="38">
        <f t="shared" si="57"/>
        <v>0.70981479622353982</v>
      </c>
      <c r="AR171" s="39">
        <f t="shared" si="55"/>
        <v>-0.62552124623133865</v>
      </c>
      <c r="AS171" s="40">
        <f t="shared" si="55"/>
        <v>-8.4239130434782608E-2</v>
      </c>
      <c r="AT171" s="40">
        <f t="shared" si="55"/>
        <v>-9.9245758296024889E-3</v>
      </c>
      <c r="AU171" s="119">
        <f t="shared" si="46"/>
        <v>67.99090436590437</v>
      </c>
      <c r="AV171" s="120">
        <f t="shared" si="43"/>
        <v>68.722385589094444</v>
      </c>
      <c r="AW171" s="121">
        <f t="shared" si="44"/>
        <v>-0.73148122319007314</v>
      </c>
      <c r="AX171" s="119">
        <f t="shared" si="45"/>
        <v>464.03408163265294</v>
      </c>
      <c r="AY171" s="120">
        <f t="shared" si="42"/>
        <v>239.6181818181818</v>
      </c>
      <c r="AZ171" s="121">
        <f t="shared" si="51"/>
        <v>224.41589981447115</v>
      </c>
    </row>
    <row r="172" spans="1:52" x14ac:dyDescent="0.2">
      <c r="A172" t="s">
        <v>46</v>
      </c>
      <c r="B172" t="s">
        <v>46</v>
      </c>
      <c r="C172" t="s">
        <v>85</v>
      </c>
      <c r="D172" t="s">
        <v>85</v>
      </c>
      <c r="E172" t="s">
        <v>81</v>
      </c>
      <c r="F172" s="4">
        <f t="shared" si="52"/>
        <v>46177</v>
      </c>
      <c r="G172" t="s">
        <v>39</v>
      </c>
      <c r="H172" s="28">
        <v>1220</v>
      </c>
      <c r="I172" s="2">
        <v>38</v>
      </c>
      <c r="J172" s="2">
        <v>4</v>
      </c>
      <c r="K172" s="2">
        <v>87299.79</v>
      </c>
      <c r="L172" s="2">
        <v>9189.14</v>
      </c>
      <c r="M172" s="29">
        <v>618.35</v>
      </c>
      <c r="N172" s="31">
        <f t="shared" si="47"/>
        <v>1262</v>
      </c>
      <c r="O172" s="30">
        <f t="shared" si="48"/>
        <v>97107.28</v>
      </c>
      <c r="P172" t="s">
        <v>49</v>
      </c>
      <c r="Q172" t="s">
        <v>49</v>
      </c>
      <c r="R172" t="s">
        <v>85</v>
      </c>
      <c r="S172" t="s">
        <v>85</v>
      </c>
      <c r="T172" t="s">
        <v>81</v>
      </c>
      <c r="U172" s="4">
        <f t="shared" si="53"/>
        <v>45813</v>
      </c>
      <c r="V172" t="s">
        <v>39</v>
      </c>
      <c r="W172" s="28">
        <v>1163</v>
      </c>
      <c r="X172" s="2">
        <v>42</v>
      </c>
      <c r="Y172" s="2">
        <v>18</v>
      </c>
      <c r="Z172" s="2">
        <v>88216.739999999991</v>
      </c>
      <c r="AA172" s="2">
        <v>10729.58</v>
      </c>
      <c r="AB172" s="29">
        <v>11213.23</v>
      </c>
      <c r="AC172" s="31">
        <f t="shared" si="49"/>
        <v>1223</v>
      </c>
      <c r="AD172" s="30">
        <f t="shared" si="50"/>
        <v>110159.54999999999</v>
      </c>
      <c r="AE172" s="2">
        <f t="shared" si="56"/>
        <v>57</v>
      </c>
      <c r="AF172" s="2">
        <f t="shared" si="56"/>
        <v>-4</v>
      </c>
      <c r="AG172" s="2">
        <f t="shared" si="56"/>
        <v>-14</v>
      </c>
      <c r="AH172" s="2">
        <f t="shared" si="56"/>
        <v>-916.94999999999709</v>
      </c>
      <c r="AI172" s="2">
        <f t="shared" si="56"/>
        <v>-1540.4400000000005</v>
      </c>
      <c r="AJ172" s="29">
        <f t="shared" si="54"/>
        <v>-10594.88</v>
      </c>
      <c r="AK172" s="31">
        <f t="shared" si="54"/>
        <v>39</v>
      </c>
      <c r="AL172" s="31">
        <f t="shared" si="54"/>
        <v>-13052.26999999999</v>
      </c>
      <c r="AM172" s="38">
        <f t="shared" si="57"/>
        <v>4.9011177987962166E-2</v>
      </c>
      <c r="AN172" s="38">
        <f t="shared" si="57"/>
        <v>-9.5238095238095233E-2</v>
      </c>
      <c r="AO172" s="38">
        <f t="shared" si="57"/>
        <v>-0.77777777777777779</v>
      </c>
      <c r="AP172" s="38">
        <f t="shared" si="57"/>
        <v>-1.0394285710399151E-2</v>
      </c>
      <c r="AQ172" s="38">
        <f t="shared" si="57"/>
        <v>-0.14356945938238036</v>
      </c>
      <c r="AR172" s="39">
        <f t="shared" si="55"/>
        <v>-0.94485531822677316</v>
      </c>
      <c r="AS172" s="40">
        <f t="shared" si="55"/>
        <v>3.188879803761243E-2</v>
      </c>
      <c r="AT172" s="40">
        <f t="shared" si="55"/>
        <v>-0.11848514268622186</v>
      </c>
      <c r="AU172" s="119">
        <f t="shared" si="46"/>
        <v>71.557204918032781</v>
      </c>
      <c r="AV172" s="120">
        <f t="shared" si="43"/>
        <v>75.852742906276859</v>
      </c>
      <c r="AW172" s="121">
        <f t="shared" si="44"/>
        <v>-4.2955379882440781</v>
      </c>
      <c r="AX172" s="119">
        <f t="shared" si="45"/>
        <v>233.51166666666666</v>
      </c>
      <c r="AY172" s="120">
        <f t="shared" si="42"/>
        <v>365.71349999999995</v>
      </c>
      <c r="AZ172" s="121">
        <f t="shared" si="51"/>
        <v>-132.2018333333333</v>
      </c>
    </row>
    <row r="173" spans="1:52" x14ac:dyDescent="0.2">
      <c r="A173" t="s">
        <v>46</v>
      </c>
      <c r="B173" t="s">
        <v>46</v>
      </c>
      <c r="C173" t="s">
        <v>85</v>
      </c>
      <c r="D173" t="s">
        <v>85</v>
      </c>
      <c r="E173" t="s">
        <v>81</v>
      </c>
      <c r="F173" s="4">
        <f t="shared" si="52"/>
        <v>46178</v>
      </c>
      <c r="G173" t="s">
        <v>40</v>
      </c>
      <c r="H173" s="28">
        <v>1642</v>
      </c>
      <c r="I173" s="2">
        <v>32</v>
      </c>
      <c r="J173" s="2">
        <v>10</v>
      </c>
      <c r="K173" s="2">
        <v>119309.29</v>
      </c>
      <c r="L173" s="2">
        <v>10482.61</v>
      </c>
      <c r="M173" s="29">
        <v>6492.1100000000006</v>
      </c>
      <c r="N173" s="31">
        <f t="shared" si="47"/>
        <v>1684</v>
      </c>
      <c r="O173" s="30">
        <f t="shared" si="48"/>
        <v>136284.01</v>
      </c>
      <c r="P173" t="s">
        <v>49</v>
      </c>
      <c r="Q173" t="s">
        <v>49</v>
      </c>
      <c r="R173" t="s">
        <v>85</v>
      </c>
      <c r="S173" t="s">
        <v>85</v>
      </c>
      <c r="T173" t="s">
        <v>81</v>
      </c>
      <c r="U173" s="4">
        <f t="shared" si="53"/>
        <v>45814</v>
      </c>
      <c r="V173" t="s">
        <v>40</v>
      </c>
      <c r="W173" s="28">
        <v>1538</v>
      </c>
      <c r="X173" s="2">
        <v>30</v>
      </c>
      <c r="Y173" s="2">
        <v>10</v>
      </c>
      <c r="Z173" s="2">
        <v>107862.59</v>
      </c>
      <c r="AA173" s="2">
        <v>7954.5400000000009</v>
      </c>
      <c r="AB173" s="29">
        <v>5829.68</v>
      </c>
      <c r="AC173" s="31">
        <f t="shared" si="49"/>
        <v>1578</v>
      </c>
      <c r="AD173" s="30">
        <f t="shared" si="50"/>
        <v>121646.81</v>
      </c>
      <c r="AE173" s="2">
        <f t="shared" si="56"/>
        <v>104</v>
      </c>
      <c r="AF173" s="2">
        <f t="shared" si="56"/>
        <v>2</v>
      </c>
      <c r="AG173" s="2">
        <f t="shared" si="56"/>
        <v>0</v>
      </c>
      <c r="AH173" s="2">
        <f t="shared" si="56"/>
        <v>11446.699999999997</v>
      </c>
      <c r="AI173" s="2">
        <f t="shared" si="56"/>
        <v>2528.0699999999997</v>
      </c>
      <c r="AJ173" s="29">
        <f t="shared" si="54"/>
        <v>662.43000000000029</v>
      </c>
      <c r="AK173" s="31">
        <f t="shared" si="54"/>
        <v>106</v>
      </c>
      <c r="AL173" s="31">
        <f t="shared" si="54"/>
        <v>14637.200000000012</v>
      </c>
      <c r="AM173" s="38">
        <f t="shared" si="57"/>
        <v>6.7620286085825751E-2</v>
      </c>
      <c r="AN173" s="38">
        <f t="shared" si="57"/>
        <v>6.6666666666666666E-2</v>
      </c>
      <c r="AO173" s="38">
        <f t="shared" si="57"/>
        <v>0</v>
      </c>
      <c r="AP173" s="38">
        <f t="shared" si="57"/>
        <v>0.10612298480872745</v>
      </c>
      <c r="AQ173" s="38">
        <f t="shared" si="57"/>
        <v>0.3178147322158163</v>
      </c>
      <c r="AR173" s="39">
        <f t="shared" si="55"/>
        <v>0.11363059378902449</v>
      </c>
      <c r="AS173" s="40">
        <f t="shared" si="55"/>
        <v>6.7173637515842835E-2</v>
      </c>
      <c r="AT173" s="40">
        <f t="shared" si="55"/>
        <v>0.1203253911878167</v>
      </c>
      <c r="AU173" s="119">
        <f t="shared" si="46"/>
        <v>72.660956151035322</v>
      </c>
      <c r="AV173" s="120">
        <f t="shared" si="43"/>
        <v>70.13172301690507</v>
      </c>
      <c r="AW173" s="121">
        <f t="shared" si="44"/>
        <v>2.5292331341302514</v>
      </c>
      <c r="AX173" s="119">
        <f t="shared" si="45"/>
        <v>404.16</v>
      </c>
      <c r="AY173" s="120">
        <f t="shared" si="42"/>
        <v>344.60550000000001</v>
      </c>
      <c r="AZ173" s="121">
        <f t="shared" si="51"/>
        <v>59.554500000000019</v>
      </c>
    </row>
    <row r="174" spans="1:52" ht="13.5" thickBot="1" x14ac:dyDescent="0.25">
      <c r="A174" t="s">
        <v>46</v>
      </c>
      <c r="B174" t="s">
        <v>46</v>
      </c>
      <c r="C174" t="s">
        <v>85</v>
      </c>
      <c r="D174" t="s">
        <v>85</v>
      </c>
      <c r="E174" t="s">
        <v>81</v>
      </c>
      <c r="F174" s="59">
        <f t="shared" si="52"/>
        <v>46179</v>
      </c>
      <c r="G174" s="42" t="s">
        <v>41</v>
      </c>
      <c r="H174" s="43">
        <v>1495</v>
      </c>
      <c r="I174" s="44">
        <v>19</v>
      </c>
      <c r="J174" s="44">
        <v>5</v>
      </c>
      <c r="K174" s="44">
        <v>103505.74</v>
      </c>
      <c r="L174" s="44">
        <v>4439.0499999999993</v>
      </c>
      <c r="M174" s="45">
        <v>2714.55</v>
      </c>
      <c r="N174" s="47">
        <f t="shared" si="47"/>
        <v>1519</v>
      </c>
      <c r="O174" s="46">
        <f t="shared" si="48"/>
        <v>110659.34000000001</v>
      </c>
      <c r="P174" t="s">
        <v>49</v>
      </c>
      <c r="Q174" t="s">
        <v>49</v>
      </c>
      <c r="R174" t="s">
        <v>85</v>
      </c>
      <c r="S174" t="s">
        <v>85</v>
      </c>
      <c r="T174" t="s">
        <v>81</v>
      </c>
      <c r="U174" s="59">
        <f t="shared" si="53"/>
        <v>45815</v>
      </c>
      <c r="V174" s="42" t="s">
        <v>41</v>
      </c>
      <c r="W174" s="43">
        <v>1466</v>
      </c>
      <c r="X174" s="44">
        <v>26</v>
      </c>
      <c r="Y174" s="44">
        <v>9</v>
      </c>
      <c r="Z174" s="44">
        <v>105105.59000000001</v>
      </c>
      <c r="AA174" s="44">
        <v>8256.98</v>
      </c>
      <c r="AB174" s="45">
        <v>993.30000000000007</v>
      </c>
      <c r="AC174" s="47">
        <f t="shared" si="49"/>
        <v>1501</v>
      </c>
      <c r="AD174" s="46">
        <f t="shared" si="50"/>
        <v>114355.87000000001</v>
      </c>
      <c r="AE174" s="44">
        <f t="shared" si="56"/>
        <v>29</v>
      </c>
      <c r="AF174" s="44">
        <f t="shared" si="56"/>
        <v>-7</v>
      </c>
      <c r="AG174" s="44">
        <f t="shared" si="56"/>
        <v>-4</v>
      </c>
      <c r="AH174" s="44">
        <f t="shared" si="56"/>
        <v>-1599.8500000000058</v>
      </c>
      <c r="AI174" s="44">
        <f t="shared" si="56"/>
        <v>-3817.9300000000003</v>
      </c>
      <c r="AJ174" s="45">
        <f t="shared" si="54"/>
        <v>1721.25</v>
      </c>
      <c r="AK174" s="47">
        <f t="shared" si="54"/>
        <v>18</v>
      </c>
      <c r="AL174" s="47">
        <f t="shared" si="54"/>
        <v>-3696.5299999999988</v>
      </c>
      <c r="AM174" s="56">
        <f t="shared" si="57"/>
        <v>1.9781718963165076E-2</v>
      </c>
      <c r="AN174" s="56">
        <f t="shared" si="57"/>
        <v>-0.26923076923076922</v>
      </c>
      <c r="AO174" s="56">
        <f t="shared" si="57"/>
        <v>-0.44444444444444442</v>
      </c>
      <c r="AP174" s="56">
        <f t="shared" si="57"/>
        <v>-1.522135977734396E-2</v>
      </c>
      <c r="AQ174" s="56">
        <f t="shared" si="57"/>
        <v>-0.46238818551092536</v>
      </c>
      <c r="AR174" s="57">
        <f t="shared" si="55"/>
        <v>1.7328601630927212</v>
      </c>
      <c r="AS174" s="58">
        <f t="shared" si="55"/>
        <v>1.1992005329780146E-2</v>
      </c>
      <c r="AT174" s="58">
        <f t="shared" si="55"/>
        <v>-3.2324794520823451E-2</v>
      </c>
      <c r="AU174" s="122">
        <f t="shared" si="46"/>
        <v>69.234608695652184</v>
      </c>
      <c r="AV174" s="123">
        <f t="shared" si="43"/>
        <v>71.69549113233289</v>
      </c>
      <c r="AW174" s="124">
        <f t="shared" si="44"/>
        <v>-2.4608824366807056</v>
      </c>
      <c r="AX174" s="122">
        <f t="shared" si="45"/>
        <v>298.06666666666666</v>
      </c>
      <c r="AY174" s="123">
        <f t="shared" si="42"/>
        <v>264.29371428571426</v>
      </c>
      <c r="AZ174" s="124">
        <f t="shared" si="51"/>
        <v>33.772952380952404</v>
      </c>
    </row>
    <row r="175" spans="1:52" x14ac:dyDescent="0.2">
      <c r="A175" t="s">
        <v>46</v>
      </c>
      <c r="B175" t="s">
        <v>46</v>
      </c>
      <c r="C175" t="s">
        <v>85</v>
      </c>
      <c r="D175" t="s">
        <v>85</v>
      </c>
      <c r="E175" t="s">
        <v>82</v>
      </c>
      <c r="F175" s="4">
        <f t="shared" si="52"/>
        <v>46180</v>
      </c>
      <c r="G175" t="s">
        <v>35</v>
      </c>
      <c r="H175" s="28">
        <v>800</v>
      </c>
      <c r="I175" s="2">
        <v>22</v>
      </c>
      <c r="J175" s="2">
        <v>5</v>
      </c>
      <c r="K175" s="2">
        <v>52347.5</v>
      </c>
      <c r="L175" s="2">
        <v>9164.2400000000016</v>
      </c>
      <c r="M175" s="29">
        <v>1315.3</v>
      </c>
      <c r="N175" s="31">
        <f t="shared" si="47"/>
        <v>827</v>
      </c>
      <c r="O175" s="30">
        <f t="shared" si="48"/>
        <v>62827.040000000008</v>
      </c>
      <c r="P175" t="s">
        <v>49</v>
      </c>
      <c r="Q175" t="s">
        <v>49</v>
      </c>
      <c r="R175" t="s">
        <v>85</v>
      </c>
      <c r="S175" t="s">
        <v>85</v>
      </c>
      <c r="T175" t="s">
        <v>82</v>
      </c>
      <c r="U175" s="4">
        <f t="shared" si="53"/>
        <v>45816</v>
      </c>
      <c r="V175" t="s">
        <v>35</v>
      </c>
      <c r="W175" s="28">
        <v>779</v>
      </c>
      <c r="X175" s="2">
        <v>25</v>
      </c>
      <c r="Y175" s="2">
        <v>2</v>
      </c>
      <c r="Z175" s="2">
        <v>53604.27</v>
      </c>
      <c r="AA175" s="2">
        <v>8665.58</v>
      </c>
      <c r="AB175" s="29">
        <v>735.54</v>
      </c>
      <c r="AC175" s="31">
        <f t="shared" si="49"/>
        <v>806</v>
      </c>
      <c r="AD175" s="30">
        <f t="shared" si="50"/>
        <v>63005.39</v>
      </c>
      <c r="AE175" s="2">
        <f t="shared" si="56"/>
        <v>21</v>
      </c>
      <c r="AF175" s="2">
        <f t="shared" si="56"/>
        <v>-3</v>
      </c>
      <c r="AG175" s="2">
        <f t="shared" si="56"/>
        <v>3</v>
      </c>
      <c r="AH175" s="2">
        <f t="shared" si="56"/>
        <v>-1256.7699999999968</v>
      </c>
      <c r="AI175" s="2">
        <f t="shared" si="56"/>
        <v>498.66000000000167</v>
      </c>
      <c r="AJ175" s="29">
        <f t="shared" si="54"/>
        <v>579.76</v>
      </c>
      <c r="AK175" s="31">
        <f t="shared" si="54"/>
        <v>21</v>
      </c>
      <c r="AL175" s="31">
        <f t="shared" si="54"/>
        <v>-178.34999999999127</v>
      </c>
      <c r="AM175" s="38">
        <f t="shared" si="57"/>
        <v>2.6957637997432605E-2</v>
      </c>
      <c r="AN175" s="38">
        <f t="shared" si="57"/>
        <v>-0.12</v>
      </c>
      <c r="AO175" s="38">
        <f t="shared" si="57"/>
        <v>1.5</v>
      </c>
      <c r="AP175" s="38">
        <f t="shared" si="57"/>
        <v>-2.3445333739271084E-2</v>
      </c>
      <c r="AQ175" s="38">
        <f t="shared" si="57"/>
        <v>5.7544907553793476E-2</v>
      </c>
      <c r="AR175" s="39">
        <f t="shared" si="55"/>
        <v>0.78821002256845318</v>
      </c>
      <c r="AS175" s="40">
        <f t="shared" si="55"/>
        <v>2.6054590570719603E-2</v>
      </c>
      <c r="AT175" s="40">
        <f t="shared" si="55"/>
        <v>-2.8307101979686386E-3</v>
      </c>
      <c r="AU175" s="119">
        <f t="shared" si="46"/>
        <v>65.434375000000003</v>
      </c>
      <c r="AV175" s="120">
        <f t="shared" si="43"/>
        <v>68.811643132220794</v>
      </c>
      <c r="AW175" s="121">
        <f t="shared" si="44"/>
        <v>-3.3772681322207916</v>
      </c>
      <c r="AX175" s="119">
        <f t="shared" si="45"/>
        <v>388.13111111111112</v>
      </c>
      <c r="AY175" s="120">
        <f t="shared" si="42"/>
        <v>348.18962962962956</v>
      </c>
      <c r="AZ175" s="121">
        <f t="shared" si="51"/>
        <v>39.94148148148156</v>
      </c>
    </row>
    <row r="176" spans="1:52" x14ac:dyDescent="0.2">
      <c r="A176" t="s">
        <v>46</v>
      </c>
      <c r="B176" t="s">
        <v>46</v>
      </c>
      <c r="C176" t="s">
        <v>85</v>
      </c>
      <c r="D176" t="s">
        <v>85</v>
      </c>
      <c r="E176" t="s">
        <v>82</v>
      </c>
      <c r="F176" s="4">
        <f t="shared" si="52"/>
        <v>46181</v>
      </c>
      <c r="G176" t="s">
        <v>36</v>
      </c>
      <c r="H176" s="28">
        <v>800</v>
      </c>
      <c r="I176" s="2">
        <v>24</v>
      </c>
      <c r="J176" s="2">
        <v>8</v>
      </c>
      <c r="K176" s="2">
        <v>53482.630000000005</v>
      </c>
      <c r="L176" s="2">
        <v>7736.33</v>
      </c>
      <c r="M176" s="29">
        <v>598.49</v>
      </c>
      <c r="N176" s="31">
        <f t="shared" si="47"/>
        <v>832</v>
      </c>
      <c r="O176" s="30">
        <f t="shared" si="48"/>
        <v>61817.450000000004</v>
      </c>
      <c r="P176" t="s">
        <v>49</v>
      </c>
      <c r="Q176" t="s">
        <v>49</v>
      </c>
      <c r="R176" t="s">
        <v>85</v>
      </c>
      <c r="S176" t="s">
        <v>85</v>
      </c>
      <c r="T176" t="s">
        <v>82</v>
      </c>
      <c r="U176" s="4">
        <f t="shared" si="53"/>
        <v>45817</v>
      </c>
      <c r="V176" t="s">
        <v>36</v>
      </c>
      <c r="W176" s="28">
        <v>878</v>
      </c>
      <c r="X176" s="2">
        <v>35</v>
      </c>
      <c r="Y176" s="2">
        <v>9</v>
      </c>
      <c r="Z176" s="2">
        <v>59611.34</v>
      </c>
      <c r="AA176" s="2">
        <v>8911.119999999999</v>
      </c>
      <c r="AB176" s="29">
        <v>5485.29</v>
      </c>
      <c r="AC176" s="31">
        <f t="shared" si="49"/>
        <v>922</v>
      </c>
      <c r="AD176" s="30">
        <f t="shared" si="50"/>
        <v>74007.749999999985</v>
      </c>
      <c r="AE176" s="2">
        <f t="shared" si="56"/>
        <v>-78</v>
      </c>
      <c r="AF176" s="2">
        <f t="shared" si="56"/>
        <v>-11</v>
      </c>
      <c r="AG176" s="2">
        <f t="shared" si="56"/>
        <v>-1</v>
      </c>
      <c r="AH176" s="2">
        <f t="shared" si="56"/>
        <v>-6128.7099999999919</v>
      </c>
      <c r="AI176" s="2">
        <f t="shared" si="56"/>
        <v>-1174.7899999999991</v>
      </c>
      <c r="AJ176" s="29">
        <f t="shared" si="54"/>
        <v>-4886.8</v>
      </c>
      <c r="AK176" s="31">
        <f t="shared" si="54"/>
        <v>-90</v>
      </c>
      <c r="AL176" s="31">
        <f t="shared" si="54"/>
        <v>-12190.299999999981</v>
      </c>
      <c r="AM176" s="38">
        <f t="shared" si="57"/>
        <v>-8.8838268792710701E-2</v>
      </c>
      <c r="AN176" s="38">
        <f t="shared" si="57"/>
        <v>-0.31428571428571428</v>
      </c>
      <c r="AO176" s="38">
        <f t="shared" si="57"/>
        <v>-0.1111111111111111</v>
      </c>
      <c r="AP176" s="38">
        <f t="shared" si="57"/>
        <v>-0.1028111429805133</v>
      </c>
      <c r="AQ176" s="38">
        <f t="shared" si="57"/>
        <v>-0.13183415777141361</v>
      </c>
      <c r="AR176" s="39">
        <f t="shared" si="55"/>
        <v>-0.89089182158099212</v>
      </c>
      <c r="AS176" s="40">
        <f t="shared" si="55"/>
        <v>-9.7613882863340565E-2</v>
      </c>
      <c r="AT176" s="40">
        <f t="shared" si="55"/>
        <v>-0.16471653306579356</v>
      </c>
      <c r="AU176" s="119">
        <f t="shared" si="46"/>
        <v>66.853287500000008</v>
      </c>
      <c r="AV176" s="120">
        <f t="shared" si="43"/>
        <v>67.894464692482913</v>
      </c>
      <c r="AW176" s="121">
        <f t="shared" si="44"/>
        <v>-1.0411771924829054</v>
      </c>
      <c r="AX176" s="119">
        <f t="shared" si="45"/>
        <v>260.46312499999999</v>
      </c>
      <c r="AY176" s="120">
        <f t="shared" si="42"/>
        <v>327.19113636363636</v>
      </c>
      <c r="AZ176" s="121">
        <f t="shared" si="51"/>
        <v>-66.728011363636369</v>
      </c>
    </row>
    <row r="177" spans="1:52" x14ac:dyDescent="0.2">
      <c r="A177" t="s">
        <v>46</v>
      </c>
      <c r="B177" t="s">
        <v>46</v>
      </c>
      <c r="C177" t="s">
        <v>85</v>
      </c>
      <c r="D177" t="s">
        <v>85</v>
      </c>
      <c r="E177" t="s">
        <v>82</v>
      </c>
      <c r="F177" s="4">
        <f t="shared" si="52"/>
        <v>46182</v>
      </c>
      <c r="G177" t="s">
        <v>37</v>
      </c>
      <c r="H177" s="28">
        <v>923</v>
      </c>
      <c r="I177" s="2">
        <v>38</v>
      </c>
      <c r="J177" s="2">
        <v>8</v>
      </c>
      <c r="K177" s="2">
        <v>59708.98</v>
      </c>
      <c r="L177" s="2">
        <v>8773.77</v>
      </c>
      <c r="M177" s="29">
        <v>939.42</v>
      </c>
      <c r="N177" s="31">
        <f t="shared" si="47"/>
        <v>969</v>
      </c>
      <c r="O177" s="30">
        <f t="shared" si="48"/>
        <v>69422.17</v>
      </c>
      <c r="P177" t="s">
        <v>49</v>
      </c>
      <c r="Q177" t="s">
        <v>49</v>
      </c>
      <c r="R177" t="s">
        <v>85</v>
      </c>
      <c r="S177" t="s">
        <v>85</v>
      </c>
      <c r="T177" t="s">
        <v>82</v>
      </c>
      <c r="U177" s="4">
        <f t="shared" si="53"/>
        <v>45818</v>
      </c>
      <c r="V177" t="s">
        <v>37</v>
      </c>
      <c r="W177" s="28">
        <v>969</v>
      </c>
      <c r="X177" s="2">
        <v>51</v>
      </c>
      <c r="Y177" s="2">
        <v>5</v>
      </c>
      <c r="Z177" s="2">
        <v>68829.180000000008</v>
      </c>
      <c r="AA177" s="2">
        <v>14917.830000000002</v>
      </c>
      <c r="AB177" s="29">
        <v>475.93</v>
      </c>
      <c r="AC177" s="31">
        <f t="shared" si="49"/>
        <v>1025</v>
      </c>
      <c r="AD177" s="30">
        <f t="shared" si="50"/>
        <v>84222.94</v>
      </c>
      <c r="AE177" s="2">
        <f t="shared" si="56"/>
        <v>-46</v>
      </c>
      <c r="AF177" s="2">
        <f t="shared" si="56"/>
        <v>-13</v>
      </c>
      <c r="AG177" s="2">
        <f t="shared" si="56"/>
        <v>3</v>
      </c>
      <c r="AH177" s="2">
        <f t="shared" si="56"/>
        <v>-9120.2000000000044</v>
      </c>
      <c r="AI177" s="2">
        <f t="shared" si="56"/>
        <v>-6144.0600000000013</v>
      </c>
      <c r="AJ177" s="29">
        <f t="shared" si="54"/>
        <v>463.48999999999995</v>
      </c>
      <c r="AK177" s="31">
        <f t="shared" si="54"/>
        <v>-56</v>
      </c>
      <c r="AL177" s="31">
        <f t="shared" si="54"/>
        <v>-14800.770000000004</v>
      </c>
      <c r="AM177" s="38">
        <f t="shared" si="57"/>
        <v>-4.7471620227038186E-2</v>
      </c>
      <c r="AN177" s="38">
        <f t="shared" si="57"/>
        <v>-0.25490196078431371</v>
      </c>
      <c r="AO177" s="38">
        <f t="shared" si="57"/>
        <v>0.6</v>
      </c>
      <c r="AP177" s="38">
        <f t="shared" si="57"/>
        <v>-0.13250484750799013</v>
      </c>
      <c r="AQ177" s="38">
        <f t="shared" si="57"/>
        <v>-0.41186017001132208</v>
      </c>
      <c r="AR177" s="39">
        <f t="shared" si="55"/>
        <v>0.97386170235118596</v>
      </c>
      <c r="AS177" s="40">
        <f t="shared" si="55"/>
        <v>-5.4634146341463415E-2</v>
      </c>
      <c r="AT177" s="40">
        <f t="shared" si="55"/>
        <v>-0.17573323847398351</v>
      </c>
      <c r="AU177" s="119">
        <f t="shared" si="46"/>
        <v>64.69011917659806</v>
      </c>
      <c r="AV177" s="120">
        <f t="shared" si="43"/>
        <v>71.031145510835927</v>
      </c>
      <c r="AW177" s="121">
        <f t="shared" si="44"/>
        <v>-6.341026334237867</v>
      </c>
      <c r="AX177" s="119">
        <f t="shared" si="45"/>
        <v>211.15630434782611</v>
      </c>
      <c r="AY177" s="120">
        <f t="shared" si="42"/>
        <v>274.88857142857148</v>
      </c>
      <c r="AZ177" s="121">
        <f t="shared" si="51"/>
        <v>-63.732267080745373</v>
      </c>
    </row>
    <row r="178" spans="1:52" x14ac:dyDescent="0.2">
      <c r="A178" t="s">
        <v>46</v>
      </c>
      <c r="B178" t="s">
        <v>46</v>
      </c>
      <c r="C178" t="s">
        <v>85</v>
      </c>
      <c r="D178" t="s">
        <v>85</v>
      </c>
      <c r="E178" t="s">
        <v>82</v>
      </c>
      <c r="F178" s="4">
        <f t="shared" si="52"/>
        <v>46183</v>
      </c>
      <c r="G178" t="s">
        <v>38</v>
      </c>
      <c r="H178" s="28">
        <v>1081</v>
      </c>
      <c r="I178" s="2">
        <v>37</v>
      </c>
      <c r="J178" s="2">
        <v>13</v>
      </c>
      <c r="K178" s="2">
        <v>72143.28</v>
      </c>
      <c r="L178" s="2">
        <v>13271.36</v>
      </c>
      <c r="M178" s="29">
        <v>9511.7099999999991</v>
      </c>
      <c r="N178" s="31">
        <f t="shared" si="47"/>
        <v>1131</v>
      </c>
      <c r="O178" s="30">
        <f t="shared" si="48"/>
        <v>94926.35</v>
      </c>
      <c r="P178" t="s">
        <v>49</v>
      </c>
      <c r="Q178" t="s">
        <v>49</v>
      </c>
      <c r="R178" t="s">
        <v>85</v>
      </c>
      <c r="S178" t="s">
        <v>85</v>
      </c>
      <c r="T178" t="s">
        <v>82</v>
      </c>
      <c r="U178" s="4">
        <f t="shared" si="53"/>
        <v>45819</v>
      </c>
      <c r="V178" t="s">
        <v>38</v>
      </c>
      <c r="W178" s="28">
        <v>1088</v>
      </c>
      <c r="X178" s="2">
        <v>48</v>
      </c>
      <c r="Y178" s="2">
        <v>17</v>
      </c>
      <c r="Z178" s="2">
        <v>86438.06</v>
      </c>
      <c r="AA178" s="2">
        <v>15947.4</v>
      </c>
      <c r="AB178" s="29">
        <v>11680.59</v>
      </c>
      <c r="AC178" s="31">
        <f t="shared" si="49"/>
        <v>1153</v>
      </c>
      <c r="AD178" s="30">
        <f t="shared" si="50"/>
        <v>114066.04999999999</v>
      </c>
      <c r="AE178" s="2">
        <f t="shared" si="56"/>
        <v>-7</v>
      </c>
      <c r="AF178" s="2">
        <f t="shared" si="56"/>
        <v>-11</v>
      </c>
      <c r="AG178" s="2">
        <f t="shared" si="56"/>
        <v>-4</v>
      </c>
      <c r="AH178" s="2">
        <f t="shared" si="56"/>
        <v>-14294.779999999999</v>
      </c>
      <c r="AI178" s="2">
        <f t="shared" si="56"/>
        <v>-2676.0399999999991</v>
      </c>
      <c r="AJ178" s="29">
        <f t="shared" si="54"/>
        <v>-2168.880000000001</v>
      </c>
      <c r="AK178" s="31">
        <f t="shared" si="54"/>
        <v>-22</v>
      </c>
      <c r="AL178" s="31">
        <f t="shared" si="54"/>
        <v>-19139.699999999983</v>
      </c>
      <c r="AM178" s="38">
        <f t="shared" si="57"/>
        <v>-6.4338235294117644E-3</v>
      </c>
      <c r="AN178" s="38">
        <f t="shared" si="57"/>
        <v>-0.22916666666666666</v>
      </c>
      <c r="AO178" s="38">
        <f t="shared" si="57"/>
        <v>-0.23529411764705882</v>
      </c>
      <c r="AP178" s="38">
        <f t="shared" si="57"/>
        <v>-0.16537599293644489</v>
      </c>
      <c r="AQ178" s="38">
        <f t="shared" si="57"/>
        <v>-0.16780415616338709</v>
      </c>
      <c r="AR178" s="39">
        <f t="shared" si="55"/>
        <v>-0.18568240131705685</v>
      </c>
      <c r="AS178" s="40">
        <f t="shared" si="55"/>
        <v>-1.9080659150043366E-2</v>
      </c>
      <c r="AT178" s="40">
        <f t="shared" si="55"/>
        <v>-0.16779488726049499</v>
      </c>
      <c r="AU178" s="119">
        <f t="shared" si="46"/>
        <v>66.737539315448657</v>
      </c>
      <c r="AV178" s="120">
        <f t="shared" si="43"/>
        <v>79.44674632352941</v>
      </c>
      <c r="AW178" s="121">
        <f t="shared" si="44"/>
        <v>-12.709207008080753</v>
      </c>
      <c r="AX178" s="119">
        <f t="shared" si="45"/>
        <v>455.66140000000001</v>
      </c>
      <c r="AY178" s="120">
        <f t="shared" si="42"/>
        <v>425.04599999999999</v>
      </c>
      <c r="AZ178" s="121">
        <f t="shared" si="51"/>
        <v>30.615400000000022</v>
      </c>
    </row>
    <row r="179" spans="1:52" x14ac:dyDescent="0.2">
      <c r="A179" t="s">
        <v>46</v>
      </c>
      <c r="B179" t="s">
        <v>46</v>
      </c>
      <c r="C179" t="s">
        <v>85</v>
      </c>
      <c r="D179" t="s">
        <v>85</v>
      </c>
      <c r="E179" t="s">
        <v>82</v>
      </c>
      <c r="F179" s="4">
        <f t="shared" si="52"/>
        <v>46184</v>
      </c>
      <c r="G179" t="s">
        <v>39</v>
      </c>
      <c r="H179" s="28">
        <v>1251</v>
      </c>
      <c r="I179" s="2">
        <v>38</v>
      </c>
      <c r="J179" s="2">
        <v>6</v>
      </c>
      <c r="K179" s="2">
        <v>93147.37</v>
      </c>
      <c r="L179" s="2">
        <v>10813.76</v>
      </c>
      <c r="M179" s="29">
        <v>2429.66</v>
      </c>
      <c r="N179" s="31">
        <f t="shared" si="47"/>
        <v>1295</v>
      </c>
      <c r="O179" s="30">
        <f t="shared" si="48"/>
        <v>106390.79</v>
      </c>
      <c r="P179" t="s">
        <v>49</v>
      </c>
      <c r="Q179" t="s">
        <v>49</v>
      </c>
      <c r="R179" t="s">
        <v>85</v>
      </c>
      <c r="S179" t="s">
        <v>85</v>
      </c>
      <c r="T179" t="s">
        <v>82</v>
      </c>
      <c r="U179" s="4">
        <f t="shared" si="53"/>
        <v>45820</v>
      </c>
      <c r="V179" t="s">
        <v>39</v>
      </c>
      <c r="W179" s="28">
        <v>1210</v>
      </c>
      <c r="X179" s="2">
        <v>53</v>
      </c>
      <c r="Y179" s="2">
        <v>14</v>
      </c>
      <c r="Z179" s="2">
        <v>94552.84</v>
      </c>
      <c r="AA179" s="2">
        <v>13267.3</v>
      </c>
      <c r="AB179" s="29">
        <v>2438.79</v>
      </c>
      <c r="AC179" s="31">
        <f t="shared" si="49"/>
        <v>1277</v>
      </c>
      <c r="AD179" s="30">
        <f t="shared" si="50"/>
        <v>110258.93</v>
      </c>
      <c r="AE179" s="2">
        <f t="shared" si="56"/>
        <v>41</v>
      </c>
      <c r="AF179" s="2">
        <f t="shared" si="56"/>
        <v>-15</v>
      </c>
      <c r="AG179" s="2">
        <f t="shared" si="56"/>
        <v>-8</v>
      </c>
      <c r="AH179" s="2">
        <f t="shared" si="56"/>
        <v>-1405.4700000000012</v>
      </c>
      <c r="AI179" s="2">
        <f t="shared" si="56"/>
        <v>-2453.5399999999991</v>
      </c>
      <c r="AJ179" s="29">
        <f t="shared" si="54"/>
        <v>-9.1300000000001091</v>
      </c>
      <c r="AK179" s="31">
        <f t="shared" si="54"/>
        <v>18</v>
      </c>
      <c r="AL179" s="31">
        <f t="shared" si="54"/>
        <v>-3868.1399999999994</v>
      </c>
      <c r="AM179" s="38">
        <f t="shared" si="57"/>
        <v>3.3884297520661154E-2</v>
      </c>
      <c r="AN179" s="38">
        <f t="shared" si="57"/>
        <v>-0.28301886792452829</v>
      </c>
      <c r="AO179" s="38">
        <f t="shared" si="57"/>
        <v>-0.5714285714285714</v>
      </c>
      <c r="AP179" s="38">
        <f t="shared" si="57"/>
        <v>-1.4864386939620229E-2</v>
      </c>
      <c r="AQ179" s="38">
        <f t="shared" si="57"/>
        <v>-0.18493137262291492</v>
      </c>
      <c r="AR179" s="39">
        <f t="shared" si="55"/>
        <v>-3.7436597657035291E-3</v>
      </c>
      <c r="AS179" s="40">
        <f t="shared" si="55"/>
        <v>1.4095536413469069E-2</v>
      </c>
      <c r="AT179" s="40">
        <f t="shared" si="55"/>
        <v>-3.5082328478972177E-2</v>
      </c>
      <c r="AU179" s="119">
        <f t="shared" si="46"/>
        <v>74.458329336530767</v>
      </c>
      <c r="AV179" s="120">
        <f t="shared" si="43"/>
        <v>78.142842975206605</v>
      </c>
      <c r="AW179" s="121">
        <f t="shared" si="44"/>
        <v>-3.6845136386758384</v>
      </c>
      <c r="AX179" s="119">
        <f t="shared" si="45"/>
        <v>300.98681818181819</v>
      </c>
      <c r="AY179" s="120">
        <f t="shared" si="42"/>
        <v>234.41925373134328</v>
      </c>
      <c r="AZ179" s="121">
        <f t="shared" si="51"/>
        <v>66.567564450474919</v>
      </c>
    </row>
    <row r="180" spans="1:52" x14ac:dyDescent="0.2">
      <c r="A180" t="s">
        <v>46</v>
      </c>
      <c r="B180" t="s">
        <v>46</v>
      </c>
      <c r="C180" t="s">
        <v>85</v>
      </c>
      <c r="D180" t="s">
        <v>85</v>
      </c>
      <c r="E180" t="s">
        <v>82</v>
      </c>
      <c r="F180" s="4">
        <f t="shared" si="52"/>
        <v>46185</v>
      </c>
      <c r="G180" t="s">
        <v>40</v>
      </c>
      <c r="H180" s="28">
        <v>1672</v>
      </c>
      <c r="I180" s="2">
        <v>41</v>
      </c>
      <c r="J180" s="2">
        <v>13</v>
      </c>
      <c r="K180" s="2">
        <v>109597.77</v>
      </c>
      <c r="L180" s="2">
        <v>7472.7300000000014</v>
      </c>
      <c r="M180" s="29">
        <v>14827.88</v>
      </c>
      <c r="N180" s="31">
        <f t="shared" si="47"/>
        <v>1726</v>
      </c>
      <c r="O180" s="30">
        <f t="shared" si="48"/>
        <v>131898.38</v>
      </c>
      <c r="P180" t="s">
        <v>49</v>
      </c>
      <c r="Q180" t="s">
        <v>49</v>
      </c>
      <c r="R180" t="s">
        <v>85</v>
      </c>
      <c r="S180" t="s">
        <v>85</v>
      </c>
      <c r="T180" t="s">
        <v>82</v>
      </c>
      <c r="U180" s="4">
        <f t="shared" si="53"/>
        <v>45821</v>
      </c>
      <c r="V180" t="s">
        <v>40</v>
      </c>
      <c r="W180" s="28">
        <v>1659</v>
      </c>
      <c r="X180" s="2">
        <v>24</v>
      </c>
      <c r="Y180" s="2">
        <v>16</v>
      </c>
      <c r="Z180" s="2">
        <v>121680.71999999999</v>
      </c>
      <c r="AA180" s="2">
        <v>4025.47</v>
      </c>
      <c r="AB180" s="29">
        <v>8140.8600000000006</v>
      </c>
      <c r="AC180" s="31">
        <f t="shared" si="49"/>
        <v>1699</v>
      </c>
      <c r="AD180" s="30">
        <f t="shared" si="50"/>
        <v>133847.04999999999</v>
      </c>
      <c r="AE180" s="2">
        <f t="shared" si="56"/>
        <v>13</v>
      </c>
      <c r="AF180" s="2">
        <f t="shared" si="56"/>
        <v>17</v>
      </c>
      <c r="AG180" s="2">
        <f t="shared" si="56"/>
        <v>-3</v>
      </c>
      <c r="AH180" s="2">
        <f t="shared" si="56"/>
        <v>-12082.949999999983</v>
      </c>
      <c r="AI180" s="2">
        <f t="shared" si="56"/>
        <v>3447.2600000000016</v>
      </c>
      <c r="AJ180" s="29">
        <f t="shared" si="54"/>
        <v>6687.0199999999986</v>
      </c>
      <c r="AK180" s="31">
        <f t="shared" si="54"/>
        <v>27</v>
      </c>
      <c r="AL180" s="31">
        <f t="shared" si="54"/>
        <v>-1948.6699999999837</v>
      </c>
      <c r="AM180" s="38">
        <f t="shared" si="57"/>
        <v>7.836045810729355E-3</v>
      </c>
      <c r="AN180" s="38">
        <f t="shared" si="57"/>
        <v>0.70833333333333337</v>
      </c>
      <c r="AO180" s="38">
        <f t="shared" si="57"/>
        <v>-0.1875</v>
      </c>
      <c r="AP180" s="38">
        <f t="shared" si="57"/>
        <v>-9.9300447926343502E-2</v>
      </c>
      <c r="AQ180" s="38">
        <f t="shared" si="57"/>
        <v>0.85636211423759256</v>
      </c>
      <c r="AR180" s="39">
        <f t="shared" si="55"/>
        <v>0.82141444515689965</v>
      </c>
      <c r="AS180" s="40">
        <f t="shared" si="55"/>
        <v>1.5891701000588582E-2</v>
      </c>
      <c r="AT180" s="40">
        <f t="shared" si="55"/>
        <v>-1.4558931257730251E-2</v>
      </c>
      <c r="AU180" s="119">
        <f t="shared" si="46"/>
        <v>65.548905502392344</v>
      </c>
      <c r="AV180" s="120">
        <f t="shared" si="43"/>
        <v>73.345822784810125</v>
      </c>
      <c r="AW180" s="121">
        <f t="shared" si="44"/>
        <v>-7.7969172824177804</v>
      </c>
      <c r="AX180" s="119">
        <f t="shared" si="45"/>
        <v>412.97425925925927</v>
      </c>
      <c r="AY180" s="120">
        <f t="shared" si="42"/>
        <v>304.15825000000001</v>
      </c>
      <c r="AZ180" s="121">
        <f t="shared" si="51"/>
        <v>108.81600925925926</v>
      </c>
    </row>
    <row r="181" spans="1:52" ht="13.5" thickBot="1" x14ac:dyDescent="0.25">
      <c r="A181" t="s">
        <v>46</v>
      </c>
      <c r="B181" t="s">
        <v>46</v>
      </c>
      <c r="C181" t="s">
        <v>85</v>
      </c>
      <c r="D181" t="s">
        <v>85</v>
      </c>
      <c r="E181" t="s">
        <v>82</v>
      </c>
      <c r="F181" s="59">
        <f t="shared" si="52"/>
        <v>46186</v>
      </c>
      <c r="G181" s="42" t="s">
        <v>41</v>
      </c>
      <c r="H181" s="43">
        <v>1527</v>
      </c>
      <c r="I181" s="44">
        <v>22</v>
      </c>
      <c r="J181" s="44">
        <v>1</v>
      </c>
      <c r="K181" s="44">
        <v>109154.53</v>
      </c>
      <c r="L181" s="44">
        <v>4368.1400000000003</v>
      </c>
      <c r="M181" s="45">
        <v>74.959999999999994</v>
      </c>
      <c r="N181" s="47">
        <f t="shared" si="47"/>
        <v>1550</v>
      </c>
      <c r="O181" s="46">
        <f t="shared" si="48"/>
        <v>113597.63</v>
      </c>
      <c r="P181" t="s">
        <v>49</v>
      </c>
      <c r="Q181" t="s">
        <v>49</v>
      </c>
      <c r="R181" t="s">
        <v>85</v>
      </c>
      <c r="S181" t="s">
        <v>85</v>
      </c>
      <c r="T181" t="s">
        <v>82</v>
      </c>
      <c r="U181" s="59">
        <f t="shared" si="53"/>
        <v>45822</v>
      </c>
      <c r="V181" s="42" t="s">
        <v>41</v>
      </c>
      <c r="W181" s="43">
        <v>1649</v>
      </c>
      <c r="X181" s="44">
        <v>33</v>
      </c>
      <c r="Y181" s="44">
        <v>15</v>
      </c>
      <c r="Z181" s="44">
        <v>131424.20000000001</v>
      </c>
      <c r="AA181" s="44">
        <v>6013.27</v>
      </c>
      <c r="AB181" s="45">
        <v>4022.6499999999996</v>
      </c>
      <c r="AC181" s="47">
        <f t="shared" si="49"/>
        <v>1697</v>
      </c>
      <c r="AD181" s="46">
        <f t="shared" si="50"/>
        <v>141460.12</v>
      </c>
      <c r="AE181" s="44">
        <f t="shared" si="56"/>
        <v>-122</v>
      </c>
      <c r="AF181" s="44">
        <f t="shared" si="56"/>
        <v>-11</v>
      </c>
      <c r="AG181" s="44">
        <f t="shared" si="56"/>
        <v>-14</v>
      </c>
      <c r="AH181" s="44">
        <f t="shared" si="56"/>
        <v>-22269.670000000013</v>
      </c>
      <c r="AI181" s="44">
        <f t="shared" si="56"/>
        <v>-1645.13</v>
      </c>
      <c r="AJ181" s="45">
        <f t="shared" si="54"/>
        <v>-3947.6899999999996</v>
      </c>
      <c r="AK181" s="47">
        <f t="shared" si="54"/>
        <v>-147</v>
      </c>
      <c r="AL181" s="47">
        <f t="shared" si="54"/>
        <v>-27862.489999999991</v>
      </c>
      <c r="AM181" s="56">
        <f t="shared" si="57"/>
        <v>-7.3984232868405095E-2</v>
      </c>
      <c r="AN181" s="56">
        <f t="shared" si="57"/>
        <v>-0.33333333333333331</v>
      </c>
      <c r="AO181" s="56">
        <f t="shared" si="57"/>
        <v>-0.93333333333333335</v>
      </c>
      <c r="AP181" s="56">
        <f t="shared" si="57"/>
        <v>-0.16944877731802827</v>
      </c>
      <c r="AQ181" s="56">
        <f t="shared" si="57"/>
        <v>-0.27358325836025987</v>
      </c>
      <c r="AR181" s="57">
        <f t="shared" si="55"/>
        <v>-0.98136551775570824</v>
      </c>
      <c r="AS181" s="58">
        <f t="shared" si="55"/>
        <v>-8.6623453152622279E-2</v>
      </c>
      <c r="AT181" s="58">
        <f t="shared" si="55"/>
        <v>-0.19696356824806874</v>
      </c>
      <c r="AU181" s="122">
        <f t="shared" si="46"/>
        <v>71.482992796332681</v>
      </c>
      <c r="AV181" s="123">
        <f t="shared" si="43"/>
        <v>79.699332929047912</v>
      </c>
      <c r="AW181" s="124">
        <f t="shared" si="44"/>
        <v>-8.2163401327152314</v>
      </c>
      <c r="AX181" s="122">
        <f t="shared" si="45"/>
        <v>193.17826086956524</v>
      </c>
      <c r="AY181" s="123">
        <f t="shared" si="42"/>
        <v>209.08166666666668</v>
      </c>
      <c r="AZ181" s="124">
        <f t="shared" si="51"/>
        <v>-15.903405797101442</v>
      </c>
    </row>
    <row r="182" spans="1:52" x14ac:dyDescent="0.2">
      <c r="A182" t="s">
        <v>46</v>
      </c>
      <c r="B182" t="s">
        <v>46</v>
      </c>
      <c r="C182" t="s">
        <v>85</v>
      </c>
      <c r="D182" t="s">
        <v>85</v>
      </c>
      <c r="E182" t="s">
        <v>83</v>
      </c>
      <c r="F182" s="4">
        <f t="shared" si="52"/>
        <v>46187</v>
      </c>
      <c r="G182" t="s">
        <v>35</v>
      </c>
      <c r="H182" s="28">
        <v>781</v>
      </c>
      <c r="I182" s="2">
        <v>24</v>
      </c>
      <c r="J182" s="2">
        <v>10</v>
      </c>
      <c r="K182" s="2">
        <v>56907.89</v>
      </c>
      <c r="L182" s="2">
        <v>9124.7100000000009</v>
      </c>
      <c r="M182" s="29">
        <v>2027.21</v>
      </c>
      <c r="N182" s="31">
        <f t="shared" si="47"/>
        <v>815</v>
      </c>
      <c r="O182" s="30">
        <f t="shared" si="48"/>
        <v>68059.810000000012</v>
      </c>
      <c r="P182" t="s">
        <v>49</v>
      </c>
      <c r="Q182" t="s">
        <v>49</v>
      </c>
      <c r="R182" t="s">
        <v>85</v>
      </c>
      <c r="S182" t="s">
        <v>85</v>
      </c>
      <c r="T182" t="s">
        <v>83</v>
      </c>
      <c r="U182" s="4">
        <f t="shared" si="53"/>
        <v>45823</v>
      </c>
      <c r="V182" t="s">
        <v>35</v>
      </c>
      <c r="W182" s="28">
        <v>983</v>
      </c>
      <c r="X182" s="2">
        <v>12</v>
      </c>
      <c r="Y182" s="2">
        <v>5</v>
      </c>
      <c r="Z182" s="2">
        <v>68891.040000000008</v>
      </c>
      <c r="AA182" s="2">
        <v>3938.9399999999996</v>
      </c>
      <c r="AB182" s="29">
        <v>365.34000000000003</v>
      </c>
      <c r="AC182" s="31">
        <f t="shared" si="49"/>
        <v>1000</v>
      </c>
      <c r="AD182" s="30">
        <f t="shared" si="50"/>
        <v>73195.320000000007</v>
      </c>
      <c r="AE182" s="2">
        <f t="shared" si="56"/>
        <v>-202</v>
      </c>
      <c r="AF182" s="2">
        <f t="shared" si="56"/>
        <v>12</v>
      </c>
      <c r="AG182" s="2">
        <f t="shared" si="56"/>
        <v>5</v>
      </c>
      <c r="AH182" s="2">
        <f t="shared" si="56"/>
        <v>-11983.150000000009</v>
      </c>
      <c r="AI182" s="2">
        <f t="shared" si="56"/>
        <v>5185.7700000000013</v>
      </c>
      <c r="AJ182" s="29">
        <f t="shared" si="54"/>
        <v>1661.87</v>
      </c>
      <c r="AK182" s="31">
        <f t="shared" si="54"/>
        <v>-185</v>
      </c>
      <c r="AL182" s="31">
        <f t="shared" si="54"/>
        <v>-5135.5099999999948</v>
      </c>
      <c r="AM182" s="38">
        <f t="shared" si="57"/>
        <v>-0.20549338758901323</v>
      </c>
      <c r="AN182" s="38">
        <f t="shared" si="57"/>
        <v>1</v>
      </c>
      <c r="AO182" s="38">
        <f t="shared" si="57"/>
        <v>1</v>
      </c>
      <c r="AP182" s="38">
        <f t="shared" si="57"/>
        <v>-0.17394352008621161</v>
      </c>
      <c r="AQ182" s="38">
        <f t="shared" si="57"/>
        <v>1.3165394750872066</v>
      </c>
      <c r="AR182" s="39">
        <f t="shared" si="55"/>
        <v>4.5488312257075592</v>
      </c>
      <c r="AS182" s="40">
        <f t="shared" si="55"/>
        <v>-0.185</v>
      </c>
      <c r="AT182" s="40">
        <f t="shared" si="55"/>
        <v>-7.016172618686542E-2</v>
      </c>
      <c r="AU182" s="119">
        <f t="shared" si="46"/>
        <v>72.865416133162611</v>
      </c>
      <c r="AV182" s="120">
        <f t="shared" si="43"/>
        <v>70.082441505595128</v>
      </c>
      <c r="AW182" s="121">
        <f t="shared" si="44"/>
        <v>2.7829746275674836</v>
      </c>
      <c r="AX182" s="119">
        <f t="shared" si="45"/>
        <v>327.99764705882359</v>
      </c>
      <c r="AY182" s="120">
        <f t="shared" si="42"/>
        <v>253.19294117647058</v>
      </c>
      <c r="AZ182" s="121">
        <f t="shared" si="51"/>
        <v>74.804705882353005</v>
      </c>
    </row>
    <row r="183" spans="1:52" x14ac:dyDescent="0.2">
      <c r="A183" t="s">
        <v>46</v>
      </c>
      <c r="B183" t="s">
        <v>46</v>
      </c>
      <c r="C183" t="s">
        <v>85</v>
      </c>
      <c r="D183" t="s">
        <v>85</v>
      </c>
      <c r="E183" t="s">
        <v>83</v>
      </c>
      <c r="F183" s="4">
        <f t="shared" si="52"/>
        <v>46188</v>
      </c>
      <c r="G183" t="s">
        <v>36</v>
      </c>
      <c r="H183" s="28">
        <v>912</v>
      </c>
      <c r="I183" s="2">
        <v>29</v>
      </c>
      <c r="J183" s="2">
        <v>0</v>
      </c>
      <c r="K183" s="2">
        <v>65234.57</v>
      </c>
      <c r="L183" s="2">
        <v>6998.1399999999994</v>
      </c>
      <c r="M183" s="29">
        <v>0</v>
      </c>
      <c r="N183" s="31">
        <f t="shared" si="47"/>
        <v>941</v>
      </c>
      <c r="O183" s="30">
        <f t="shared" si="48"/>
        <v>72232.709999999992</v>
      </c>
      <c r="P183" t="s">
        <v>49</v>
      </c>
      <c r="Q183" t="s">
        <v>49</v>
      </c>
      <c r="R183" t="s">
        <v>85</v>
      </c>
      <c r="S183" t="s">
        <v>85</v>
      </c>
      <c r="T183" t="s">
        <v>83</v>
      </c>
      <c r="U183" s="4">
        <f t="shared" si="53"/>
        <v>45824</v>
      </c>
      <c r="V183" t="s">
        <v>36</v>
      </c>
      <c r="W183" s="28">
        <v>813</v>
      </c>
      <c r="X183" s="2">
        <v>30</v>
      </c>
      <c r="Y183" s="2">
        <v>15</v>
      </c>
      <c r="Z183" s="2">
        <v>55067.38</v>
      </c>
      <c r="AA183" s="2">
        <v>7578.76</v>
      </c>
      <c r="AB183" s="29">
        <v>1137.1199999999999</v>
      </c>
      <c r="AC183" s="31">
        <f t="shared" si="49"/>
        <v>858</v>
      </c>
      <c r="AD183" s="30">
        <f t="shared" si="50"/>
        <v>63783.26</v>
      </c>
      <c r="AE183" s="2">
        <f t="shared" si="56"/>
        <v>99</v>
      </c>
      <c r="AF183" s="2">
        <f t="shared" si="56"/>
        <v>-1</v>
      </c>
      <c r="AG183" s="2">
        <f t="shared" si="56"/>
        <v>-15</v>
      </c>
      <c r="AH183" s="2">
        <f t="shared" si="56"/>
        <v>10167.190000000002</v>
      </c>
      <c r="AI183" s="2">
        <f t="shared" si="56"/>
        <v>-580.6200000000008</v>
      </c>
      <c r="AJ183" s="29">
        <f t="shared" si="54"/>
        <v>-1137.1199999999999</v>
      </c>
      <c r="AK183" s="31">
        <f t="shared" si="54"/>
        <v>83</v>
      </c>
      <c r="AL183" s="31">
        <f t="shared" si="54"/>
        <v>8449.4499999999898</v>
      </c>
      <c r="AM183" s="38">
        <f t="shared" si="57"/>
        <v>0.12177121771217712</v>
      </c>
      <c r="AN183" s="38">
        <f t="shared" si="57"/>
        <v>-3.3333333333333333E-2</v>
      </c>
      <c r="AO183" s="38">
        <f t="shared" si="57"/>
        <v>-1</v>
      </c>
      <c r="AP183" s="38">
        <f t="shared" si="57"/>
        <v>0.18463180924896014</v>
      </c>
      <c r="AQ183" s="38">
        <f t="shared" si="57"/>
        <v>-7.6611477339300987E-2</v>
      </c>
      <c r="AR183" s="39">
        <f t="shared" si="55"/>
        <v>-1</v>
      </c>
      <c r="AS183" s="40">
        <f t="shared" si="55"/>
        <v>9.6736596736596736E-2</v>
      </c>
      <c r="AT183" s="40">
        <f t="shared" si="55"/>
        <v>0.13247127851414289</v>
      </c>
      <c r="AU183" s="119">
        <f t="shared" si="46"/>
        <v>71.529133771929821</v>
      </c>
      <c r="AV183" s="120">
        <f t="shared" si="43"/>
        <v>67.733554735547358</v>
      </c>
      <c r="AW183" s="121">
        <f t="shared" si="44"/>
        <v>3.7955790363824633</v>
      </c>
      <c r="AX183" s="119">
        <f t="shared" si="45"/>
        <v>241.31517241379308</v>
      </c>
      <c r="AY183" s="120">
        <f t="shared" si="42"/>
        <v>193.68622222222226</v>
      </c>
      <c r="AZ183" s="121">
        <f t="shared" si="51"/>
        <v>47.628950191570823</v>
      </c>
    </row>
    <row r="184" spans="1:52" x14ac:dyDescent="0.2">
      <c r="A184" t="s">
        <v>46</v>
      </c>
      <c r="B184" t="s">
        <v>46</v>
      </c>
      <c r="C184" t="s">
        <v>85</v>
      </c>
      <c r="D184" t="s">
        <v>85</v>
      </c>
      <c r="E184" t="s">
        <v>83</v>
      </c>
      <c r="F184" s="4">
        <f t="shared" si="52"/>
        <v>46189</v>
      </c>
      <c r="G184" t="s">
        <v>37</v>
      </c>
      <c r="H184" s="28">
        <v>1031</v>
      </c>
      <c r="I184" s="2">
        <v>47</v>
      </c>
      <c r="J184" s="2">
        <v>14</v>
      </c>
      <c r="K184" s="2">
        <v>71036.930000000008</v>
      </c>
      <c r="L184" s="2">
        <v>8091.6200000000008</v>
      </c>
      <c r="M184" s="29">
        <v>3872.8299999999995</v>
      </c>
      <c r="N184" s="31">
        <f t="shared" si="47"/>
        <v>1092</v>
      </c>
      <c r="O184" s="30">
        <f t="shared" si="48"/>
        <v>83001.38</v>
      </c>
      <c r="P184" t="s">
        <v>49</v>
      </c>
      <c r="Q184" t="s">
        <v>49</v>
      </c>
      <c r="R184" t="s">
        <v>85</v>
      </c>
      <c r="S184" t="s">
        <v>85</v>
      </c>
      <c r="T184" t="s">
        <v>83</v>
      </c>
      <c r="U184" s="4">
        <f t="shared" si="53"/>
        <v>45825</v>
      </c>
      <c r="V184" t="s">
        <v>37</v>
      </c>
      <c r="W184" s="28">
        <v>891</v>
      </c>
      <c r="X184" s="2">
        <v>37</v>
      </c>
      <c r="Y184" s="2">
        <v>9</v>
      </c>
      <c r="Z184" s="2">
        <v>56089.869999999995</v>
      </c>
      <c r="AA184" s="2">
        <v>13645.640000000001</v>
      </c>
      <c r="AB184" s="29">
        <v>2921.8199999999997</v>
      </c>
      <c r="AC184" s="31">
        <f t="shared" si="49"/>
        <v>937</v>
      </c>
      <c r="AD184" s="30">
        <f t="shared" si="50"/>
        <v>72657.329999999987</v>
      </c>
      <c r="AE184" s="2">
        <f t="shared" si="56"/>
        <v>140</v>
      </c>
      <c r="AF184" s="2">
        <f t="shared" si="56"/>
        <v>10</v>
      </c>
      <c r="AG184" s="2">
        <f t="shared" si="56"/>
        <v>5</v>
      </c>
      <c r="AH184" s="2">
        <f t="shared" si="56"/>
        <v>14947.060000000012</v>
      </c>
      <c r="AI184" s="2">
        <f t="shared" si="56"/>
        <v>-5554.02</v>
      </c>
      <c r="AJ184" s="29">
        <f t="shared" si="54"/>
        <v>951.00999999999976</v>
      </c>
      <c r="AK184" s="31">
        <f t="shared" si="54"/>
        <v>155</v>
      </c>
      <c r="AL184" s="31">
        <f t="shared" si="54"/>
        <v>10344.050000000017</v>
      </c>
      <c r="AM184" s="38">
        <f t="shared" si="57"/>
        <v>0.15712682379349047</v>
      </c>
      <c r="AN184" s="38">
        <f t="shared" si="57"/>
        <v>0.27027027027027029</v>
      </c>
      <c r="AO184" s="38">
        <f t="shared" si="57"/>
        <v>0.55555555555555558</v>
      </c>
      <c r="AP184" s="38">
        <f t="shared" si="57"/>
        <v>0.26648412627806078</v>
      </c>
      <c r="AQ184" s="38">
        <f t="shared" si="57"/>
        <v>-0.40701791927677999</v>
      </c>
      <c r="AR184" s="39">
        <f t="shared" si="55"/>
        <v>0.32548548507437142</v>
      </c>
      <c r="AS184" s="40">
        <f t="shared" si="55"/>
        <v>0.16542155816435433</v>
      </c>
      <c r="AT184" s="40">
        <f t="shared" si="55"/>
        <v>0.14236760420455885</v>
      </c>
      <c r="AU184" s="119">
        <f t="shared" si="46"/>
        <v>68.900999030067908</v>
      </c>
      <c r="AV184" s="120">
        <f t="shared" si="43"/>
        <v>62.951593714927043</v>
      </c>
      <c r="AW184" s="121">
        <f t="shared" si="44"/>
        <v>5.949405315140865</v>
      </c>
      <c r="AX184" s="119">
        <f t="shared" si="45"/>
        <v>196.13852459016394</v>
      </c>
      <c r="AY184" s="120">
        <f t="shared" si="42"/>
        <v>360.16217391304343</v>
      </c>
      <c r="AZ184" s="121">
        <f t="shared" si="51"/>
        <v>-164.02364932287949</v>
      </c>
    </row>
    <row r="185" spans="1:52" x14ac:dyDescent="0.2">
      <c r="A185" t="s">
        <v>46</v>
      </c>
      <c r="B185" t="s">
        <v>46</v>
      </c>
      <c r="C185" t="s">
        <v>85</v>
      </c>
      <c r="D185" t="s">
        <v>85</v>
      </c>
      <c r="E185" t="s">
        <v>83</v>
      </c>
      <c r="F185" s="4">
        <f t="shared" si="52"/>
        <v>46190</v>
      </c>
      <c r="G185" t="s">
        <v>38</v>
      </c>
      <c r="H185" s="28">
        <v>1230</v>
      </c>
      <c r="I185" s="2">
        <v>43</v>
      </c>
      <c r="J185" s="2">
        <v>10</v>
      </c>
      <c r="K185" s="2">
        <v>88127.84</v>
      </c>
      <c r="L185" s="2">
        <v>14830.720000000001</v>
      </c>
      <c r="M185" s="29">
        <v>3708.76</v>
      </c>
      <c r="N185" s="31">
        <f t="shared" si="47"/>
        <v>1283</v>
      </c>
      <c r="O185" s="30">
        <f t="shared" si="48"/>
        <v>106667.31999999999</v>
      </c>
      <c r="P185" t="s">
        <v>49</v>
      </c>
      <c r="Q185" t="s">
        <v>49</v>
      </c>
      <c r="R185" t="s">
        <v>85</v>
      </c>
      <c r="S185" t="s">
        <v>85</v>
      </c>
      <c r="T185" t="s">
        <v>83</v>
      </c>
      <c r="U185" s="4">
        <f t="shared" si="53"/>
        <v>45826</v>
      </c>
      <c r="V185" t="s">
        <v>38</v>
      </c>
      <c r="W185" s="28">
        <v>1155</v>
      </c>
      <c r="X185" s="2">
        <v>38</v>
      </c>
      <c r="Y185" s="2">
        <v>19</v>
      </c>
      <c r="Z185" s="2">
        <v>85305.72</v>
      </c>
      <c r="AA185" s="2">
        <v>9238.42</v>
      </c>
      <c r="AB185" s="29">
        <v>5870.0899999999992</v>
      </c>
      <c r="AC185" s="31">
        <f t="shared" si="49"/>
        <v>1212</v>
      </c>
      <c r="AD185" s="30">
        <f t="shared" si="50"/>
        <v>100414.23</v>
      </c>
      <c r="AE185" s="2">
        <f t="shared" si="56"/>
        <v>75</v>
      </c>
      <c r="AF185" s="2">
        <f t="shared" si="56"/>
        <v>5</v>
      </c>
      <c r="AG185" s="2">
        <f t="shared" si="56"/>
        <v>-9</v>
      </c>
      <c r="AH185" s="2">
        <f t="shared" si="56"/>
        <v>2822.1199999999953</v>
      </c>
      <c r="AI185" s="2">
        <f t="shared" si="56"/>
        <v>5592.3000000000011</v>
      </c>
      <c r="AJ185" s="29">
        <f t="shared" si="54"/>
        <v>-2161.329999999999</v>
      </c>
      <c r="AK185" s="31">
        <f t="shared" si="54"/>
        <v>71</v>
      </c>
      <c r="AL185" s="31">
        <f t="shared" si="54"/>
        <v>6253.0899999999965</v>
      </c>
      <c r="AM185" s="38">
        <f t="shared" si="57"/>
        <v>6.4935064935064929E-2</v>
      </c>
      <c r="AN185" s="38">
        <f t="shared" si="57"/>
        <v>0.13157894736842105</v>
      </c>
      <c r="AO185" s="38">
        <f t="shared" si="57"/>
        <v>-0.47368421052631576</v>
      </c>
      <c r="AP185" s="38">
        <f t="shared" si="57"/>
        <v>3.3082424015646261E-2</v>
      </c>
      <c r="AQ185" s="38">
        <f t="shared" si="57"/>
        <v>0.60533078167045895</v>
      </c>
      <c r="AR185" s="39">
        <f t="shared" si="55"/>
        <v>-0.36819367335083436</v>
      </c>
      <c r="AS185" s="40">
        <f t="shared" si="55"/>
        <v>5.8580858085808582E-2</v>
      </c>
      <c r="AT185" s="40">
        <f t="shared" si="55"/>
        <v>6.2272946772583895E-2</v>
      </c>
      <c r="AU185" s="119">
        <f t="shared" si="46"/>
        <v>71.648650406504061</v>
      </c>
      <c r="AV185" s="120">
        <f t="shared" si="43"/>
        <v>73.857766233766242</v>
      </c>
      <c r="AW185" s="121">
        <f t="shared" si="44"/>
        <v>-2.2091158272621811</v>
      </c>
      <c r="AX185" s="119">
        <f t="shared" si="45"/>
        <v>349.80150943396234</v>
      </c>
      <c r="AY185" s="120">
        <f t="shared" si="42"/>
        <v>265.06157894736839</v>
      </c>
      <c r="AZ185" s="121">
        <f t="shared" si="51"/>
        <v>84.739930486593948</v>
      </c>
    </row>
    <row r="186" spans="1:52" x14ac:dyDescent="0.2">
      <c r="A186" t="s">
        <v>46</v>
      </c>
      <c r="B186" t="s">
        <v>46</v>
      </c>
      <c r="C186" t="s">
        <v>85</v>
      </c>
      <c r="D186" t="s">
        <v>85</v>
      </c>
      <c r="E186" t="s">
        <v>83</v>
      </c>
      <c r="F186" s="4">
        <f t="shared" si="52"/>
        <v>46191</v>
      </c>
      <c r="G186" t="s">
        <v>39</v>
      </c>
      <c r="H186" s="28">
        <v>1382</v>
      </c>
      <c r="I186" s="2">
        <v>28</v>
      </c>
      <c r="J186" s="2">
        <v>12</v>
      </c>
      <c r="K186" s="2">
        <v>100266.84999999999</v>
      </c>
      <c r="L186" s="2">
        <v>7458.05</v>
      </c>
      <c r="M186" s="29">
        <v>5302.7199999999993</v>
      </c>
      <c r="N186" s="31">
        <f t="shared" si="47"/>
        <v>1422</v>
      </c>
      <c r="O186" s="30">
        <f t="shared" si="48"/>
        <v>113027.62</v>
      </c>
      <c r="P186" t="s">
        <v>49</v>
      </c>
      <c r="Q186" t="s">
        <v>49</v>
      </c>
      <c r="R186" t="s">
        <v>85</v>
      </c>
      <c r="S186" t="s">
        <v>85</v>
      </c>
      <c r="T186" t="s">
        <v>83</v>
      </c>
      <c r="U186" s="4">
        <f t="shared" si="53"/>
        <v>45827</v>
      </c>
      <c r="V186" t="s">
        <v>39</v>
      </c>
      <c r="W186" s="28">
        <v>1518</v>
      </c>
      <c r="X186" s="2">
        <v>60</v>
      </c>
      <c r="Y186" s="2">
        <v>12</v>
      </c>
      <c r="Z186" s="2">
        <v>123256.51</v>
      </c>
      <c r="AA186" s="2">
        <v>14299.25</v>
      </c>
      <c r="AB186" s="29">
        <v>6482.79</v>
      </c>
      <c r="AC186" s="31">
        <f t="shared" si="49"/>
        <v>1590</v>
      </c>
      <c r="AD186" s="30">
        <f t="shared" si="50"/>
        <v>144038.55000000002</v>
      </c>
      <c r="AE186" s="2">
        <f t="shared" si="56"/>
        <v>-136</v>
      </c>
      <c r="AF186" s="2">
        <f t="shared" si="56"/>
        <v>-32</v>
      </c>
      <c r="AG186" s="2">
        <f t="shared" si="56"/>
        <v>0</v>
      </c>
      <c r="AH186" s="2">
        <f t="shared" si="56"/>
        <v>-22989.660000000003</v>
      </c>
      <c r="AI186" s="2">
        <f t="shared" si="56"/>
        <v>-6841.2</v>
      </c>
      <c r="AJ186" s="29">
        <f t="shared" si="54"/>
        <v>-1180.0700000000006</v>
      </c>
      <c r="AK186" s="31">
        <f t="shared" si="54"/>
        <v>-168</v>
      </c>
      <c r="AL186" s="31">
        <f t="shared" si="54"/>
        <v>-31010.930000000022</v>
      </c>
      <c r="AM186" s="38">
        <f t="shared" si="57"/>
        <v>-8.9591567852437423E-2</v>
      </c>
      <c r="AN186" s="38">
        <f t="shared" si="57"/>
        <v>-0.53333333333333333</v>
      </c>
      <c r="AO186" s="38">
        <f t="shared" si="57"/>
        <v>0</v>
      </c>
      <c r="AP186" s="38">
        <f t="shared" si="57"/>
        <v>-0.18651882971536354</v>
      </c>
      <c r="AQ186" s="38">
        <f t="shared" si="57"/>
        <v>-0.47843068692413937</v>
      </c>
      <c r="AR186" s="39">
        <f t="shared" si="55"/>
        <v>-0.18203119335964926</v>
      </c>
      <c r="AS186" s="40">
        <f t="shared" si="55"/>
        <v>-0.10566037735849057</v>
      </c>
      <c r="AT186" s="40">
        <f t="shared" si="55"/>
        <v>-0.21529604401044039</v>
      </c>
      <c r="AU186" s="119">
        <f t="shared" si="46"/>
        <v>72.551989869753967</v>
      </c>
      <c r="AV186" s="120">
        <f t="shared" si="43"/>
        <v>81.19664690382082</v>
      </c>
      <c r="AW186" s="121">
        <f t="shared" si="44"/>
        <v>-8.6446570340668529</v>
      </c>
      <c r="AX186" s="119">
        <f t="shared" si="45"/>
        <v>319.01925</v>
      </c>
      <c r="AY186" s="120">
        <f t="shared" si="42"/>
        <v>288.63944444444445</v>
      </c>
      <c r="AZ186" s="121">
        <f t="shared" si="51"/>
        <v>30.379805555555549</v>
      </c>
    </row>
    <row r="187" spans="1:52" x14ac:dyDescent="0.2">
      <c r="A187" t="s">
        <v>46</v>
      </c>
      <c r="B187" t="s">
        <v>46</v>
      </c>
      <c r="C187" t="s">
        <v>85</v>
      </c>
      <c r="D187" t="s">
        <v>85</v>
      </c>
      <c r="E187" t="s">
        <v>83</v>
      </c>
      <c r="F187" s="4">
        <f t="shared" si="52"/>
        <v>46192</v>
      </c>
      <c r="G187" t="s">
        <v>40</v>
      </c>
      <c r="H187" s="28">
        <v>1858</v>
      </c>
      <c r="I187" s="2">
        <v>29</v>
      </c>
      <c r="J187" s="2">
        <v>11</v>
      </c>
      <c r="K187" s="2">
        <v>145171.18</v>
      </c>
      <c r="L187" s="2">
        <v>7076.62</v>
      </c>
      <c r="M187" s="29">
        <v>5782.6900000000005</v>
      </c>
      <c r="N187" s="31">
        <f t="shared" si="47"/>
        <v>1898</v>
      </c>
      <c r="O187" s="30">
        <f t="shared" si="48"/>
        <v>158030.49</v>
      </c>
      <c r="P187" t="s">
        <v>49</v>
      </c>
      <c r="Q187" t="s">
        <v>49</v>
      </c>
      <c r="R187" t="s">
        <v>85</v>
      </c>
      <c r="S187" t="s">
        <v>85</v>
      </c>
      <c r="T187" t="s">
        <v>83</v>
      </c>
      <c r="U187" s="4">
        <f t="shared" si="53"/>
        <v>45828</v>
      </c>
      <c r="V187" t="s">
        <v>40</v>
      </c>
      <c r="W187" s="28">
        <v>1640</v>
      </c>
      <c r="X187" s="2">
        <v>43</v>
      </c>
      <c r="Y187" s="2">
        <v>5</v>
      </c>
      <c r="Z187" s="2">
        <v>115697.04</v>
      </c>
      <c r="AA187" s="2">
        <v>8685.93</v>
      </c>
      <c r="AB187" s="29">
        <v>868.4899999999999</v>
      </c>
      <c r="AC187" s="31">
        <f t="shared" si="49"/>
        <v>1688</v>
      </c>
      <c r="AD187" s="30">
        <f t="shared" si="50"/>
        <v>125251.46</v>
      </c>
      <c r="AE187" s="2">
        <f t="shared" si="56"/>
        <v>218</v>
      </c>
      <c r="AF187" s="2">
        <f t="shared" si="56"/>
        <v>-14</v>
      </c>
      <c r="AG187" s="2">
        <f t="shared" si="56"/>
        <v>6</v>
      </c>
      <c r="AH187" s="2">
        <f t="shared" si="56"/>
        <v>29474.14</v>
      </c>
      <c r="AI187" s="2">
        <f t="shared" si="56"/>
        <v>-1609.3100000000004</v>
      </c>
      <c r="AJ187" s="29">
        <f t="shared" si="54"/>
        <v>4914.2000000000007</v>
      </c>
      <c r="AK187" s="31">
        <f t="shared" si="54"/>
        <v>210</v>
      </c>
      <c r="AL187" s="31">
        <f t="shared" si="54"/>
        <v>32779.029999999984</v>
      </c>
      <c r="AM187" s="38">
        <f t="shared" si="57"/>
        <v>0.13292682926829269</v>
      </c>
      <c r="AN187" s="38">
        <f t="shared" si="57"/>
        <v>-0.32558139534883723</v>
      </c>
      <c r="AO187" s="38">
        <f t="shared" si="57"/>
        <v>1.2</v>
      </c>
      <c r="AP187" s="38">
        <f t="shared" si="57"/>
        <v>0.25475275771964434</v>
      </c>
      <c r="AQ187" s="38">
        <f t="shared" si="57"/>
        <v>-0.18527779984411574</v>
      </c>
      <c r="AR187" s="39">
        <f t="shared" si="55"/>
        <v>5.6583265207429001</v>
      </c>
      <c r="AS187" s="40">
        <f t="shared" si="55"/>
        <v>0.12440758293838862</v>
      </c>
      <c r="AT187" s="40">
        <f t="shared" si="55"/>
        <v>0.26170577173311976</v>
      </c>
      <c r="AU187" s="119">
        <f t="shared" si="46"/>
        <v>78.133035522066734</v>
      </c>
      <c r="AV187" s="120">
        <f t="shared" si="43"/>
        <v>70.546975609756089</v>
      </c>
      <c r="AW187" s="121">
        <f t="shared" si="44"/>
        <v>7.5860599123106454</v>
      </c>
      <c r="AX187" s="119">
        <f t="shared" si="45"/>
        <v>321.48275000000001</v>
      </c>
      <c r="AY187" s="120">
        <f t="shared" si="42"/>
        <v>199.05041666666668</v>
      </c>
      <c r="AZ187" s="121">
        <f t="shared" si="51"/>
        <v>122.43233333333333</v>
      </c>
    </row>
    <row r="188" spans="1:52" ht="13.5" thickBot="1" x14ac:dyDescent="0.25">
      <c r="A188" t="s">
        <v>46</v>
      </c>
      <c r="B188" t="s">
        <v>46</v>
      </c>
      <c r="C188" t="s">
        <v>85</v>
      </c>
      <c r="D188" t="s">
        <v>85</v>
      </c>
      <c r="E188" t="s">
        <v>83</v>
      </c>
      <c r="F188" s="59">
        <f t="shared" si="52"/>
        <v>46193</v>
      </c>
      <c r="G188" s="42" t="s">
        <v>41</v>
      </c>
      <c r="H188" s="43">
        <v>1552</v>
      </c>
      <c r="I188" s="44">
        <v>30</v>
      </c>
      <c r="J188" s="44">
        <v>5</v>
      </c>
      <c r="K188" s="44">
        <v>113653.15000000001</v>
      </c>
      <c r="L188" s="44">
        <v>8877.99</v>
      </c>
      <c r="M188" s="45">
        <v>-117.10999999999999</v>
      </c>
      <c r="N188" s="47">
        <f t="shared" si="47"/>
        <v>1587</v>
      </c>
      <c r="O188" s="46">
        <f t="shared" si="48"/>
        <v>122414.03000000001</v>
      </c>
      <c r="P188" t="s">
        <v>49</v>
      </c>
      <c r="Q188" t="s">
        <v>49</v>
      </c>
      <c r="R188" t="s">
        <v>85</v>
      </c>
      <c r="S188" t="s">
        <v>85</v>
      </c>
      <c r="T188" t="s">
        <v>83</v>
      </c>
      <c r="U188" s="59">
        <f t="shared" si="53"/>
        <v>45829</v>
      </c>
      <c r="V188" s="42" t="s">
        <v>41</v>
      </c>
      <c r="W188" s="43">
        <v>1431</v>
      </c>
      <c r="X188" s="44">
        <v>24</v>
      </c>
      <c r="Y188" s="44">
        <v>3</v>
      </c>
      <c r="Z188" s="44">
        <v>106074.63</v>
      </c>
      <c r="AA188" s="44">
        <v>3349.3199999999997</v>
      </c>
      <c r="AB188" s="45">
        <v>849.28</v>
      </c>
      <c r="AC188" s="47">
        <f t="shared" si="49"/>
        <v>1458</v>
      </c>
      <c r="AD188" s="46">
        <f t="shared" si="50"/>
        <v>110273.23000000001</v>
      </c>
      <c r="AE188" s="44">
        <f t="shared" si="56"/>
        <v>121</v>
      </c>
      <c r="AF188" s="44">
        <f t="shared" si="56"/>
        <v>6</v>
      </c>
      <c r="AG188" s="44">
        <f t="shared" si="56"/>
        <v>2</v>
      </c>
      <c r="AH188" s="44">
        <f t="shared" si="56"/>
        <v>7578.5200000000041</v>
      </c>
      <c r="AI188" s="44">
        <f t="shared" si="56"/>
        <v>5528.67</v>
      </c>
      <c r="AJ188" s="45">
        <f t="shared" si="54"/>
        <v>-966.39</v>
      </c>
      <c r="AK188" s="47">
        <f t="shared" si="54"/>
        <v>129</v>
      </c>
      <c r="AL188" s="47">
        <f t="shared" si="54"/>
        <v>12140.800000000003</v>
      </c>
      <c r="AM188" s="56">
        <f t="shared" si="57"/>
        <v>8.455625436757512E-2</v>
      </c>
      <c r="AN188" s="56">
        <f t="shared" si="57"/>
        <v>0.25</v>
      </c>
      <c r="AO188" s="56">
        <f t="shared" si="57"/>
        <v>0.66666666666666663</v>
      </c>
      <c r="AP188" s="56">
        <f t="shared" si="57"/>
        <v>7.1445170254188048E-2</v>
      </c>
      <c r="AQ188" s="56">
        <f t="shared" si="57"/>
        <v>1.6506843180108202</v>
      </c>
      <c r="AR188" s="57">
        <f t="shared" si="55"/>
        <v>-1.1378932743029391</v>
      </c>
      <c r="AS188" s="58">
        <f t="shared" si="55"/>
        <v>8.8477366255144033E-2</v>
      </c>
      <c r="AT188" s="58">
        <f t="shared" si="55"/>
        <v>0.11009743706609484</v>
      </c>
      <c r="AU188" s="122">
        <f t="shared" si="46"/>
        <v>73.230122422680424</v>
      </c>
      <c r="AV188" s="123">
        <f t="shared" si="43"/>
        <v>74.126226415094337</v>
      </c>
      <c r="AW188" s="124">
        <f t="shared" si="44"/>
        <v>-0.89610399241391292</v>
      </c>
      <c r="AX188" s="122">
        <f t="shared" si="45"/>
        <v>250.31085714285712</v>
      </c>
      <c r="AY188" s="123">
        <f t="shared" si="42"/>
        <v>155.50370370370368</v>
      </c>
      <c r="AZ188" s="124">
        <f t="shared" si="51"/>
        <v>94.807153439153439</v>
      </c>
    </row>
    <row r="189" spans="1:52" x14ac:dyDescent="0.2">
      <c r="A189" t="s">
        <v>46</v>
      </c>
      <c r="B189" t="s">
        <v>46</v>
      </c>
      <c r="C189" t="s">
        <v>85</v>
      </c>
      <c r="D189" t="s">
        <v>85</v>
      </c>
      <c r="E189" t="s">
        <v>84</v>
      </c>
      <c r="F189" s="4">
        <f t="shared" si="52"/>
        <v>46194</v>
      </c>
      <c r="G189" t="s">
        <v>35</v>
      </c>
      <c r="H189" s="28">
        <v>1013</v>
      </c>
      <c r="I189" s="2">
        <v>25</v>
      </c>
      <c r="J189" s="2">
        <v>6</v>
      </c>
      <c r="K189" s="2">
        <v>66882.81</v>
      </c>
      <c r="L189" s="2">
        <v>9460.630000000001</v>
      </c>
      <c r="M189" s="29">
        <v>843.24</v>
      </c>
      <c r="N189" s="31">
        <f t="shared" si="47"/>
        <v>1044</v>
      </c>
      <c r="O189" s="30">
        <f t="shared" si="48"/>
        <v>77186.680000000008</v>
      </c>
      <c r="P189" t="s">
        <v>49</v>
      </c>
      <c r="Q189" t="s">
        <v>49</v>
      </c>
      <c r="R189" t="s">
        <v>85</v>
      </c>
      <c r="S189" t="s">
        <v>85</v>
      </c>
      <c r="T189" t="s">
        <v>84</v>
      </c>
      <c r="U189" s="4">
        <f t="shared" si="53"/>
        <v>45830</v>
      </c>
      <c r="V189" t="s">
        <v>35</v>
      </c>
      <c r="W189" s="28">
        <v>844</v>
      </c>
      <c r="X189" s="2">
        <v>36</v>
      </c>
      <c r="Y189" s="2">
        <v>7</v>
      </c>
      <c r="Z189" s="2">
        <v>59426.770000000004</v>
      </c>
      <c r="AA189" s="2">
        <v>7303.72</v>
      </c>
      <c r="AB189" s="29">
        <v>1937.46</v>
      </c>
      <c r="AC189" s="31">
        <f t="shared" si="49"/>
        <v>887</v>
      </c>
      <c r="AD189" s="30">
        <f t="shared" si="50"/>
        <v>68667.950000000012</v>
      </c>
      <c r="AE189" s="2">
        <f t="shared" si="56"/>
        <v>169</v>
      </c>
      <c r="AF189" s="2">
        <f t="shared" si="56"/>
        <v>-11</v>
      </c>
      <c r="AG189" s="2">
        <f t="shared" si="56"/>
        <v>-1</v>
      </c>
      <c r="AH189" s="2">
        <f t="shared" si="56"/>
        <v>7456.0399999999936</v>
      </c>
      <c r="AI189" s="2">
        <f t="shared" si="56"/>
        <v>2156.9100000000008</v>
      </c>
      <c r="AJ189" s="29">
        <f t="shared" si="54"/>
        <v>-1094.22</v>
      </c>
      <c r="AK189" s="31">
        <f t="shared" si="54"/>
        <v>157</v>
      </c>
      <c r="AL189" s="31">
        <f t="shared" si="54"/>
        <v>8518.7299999999959</v>
      </c>
      <c r="AM189" s="38">
        <f t="shared" si="57"/>
        <v>0.20023696682464456</v>
      </c>
      <c r="AN189" s="38">
        <f t="shared" si="57"/>
        <v>-0.30555555555555558</v>
      </c>
      <c r="AO189" s="38">
        <f t="shared" si="57"/>
        <v>-0.14285714285714285</v>
      </c>
      <c r="AP189" s="38">
        <f t="shared" si="57"/>
        <v>0.12546601472703284</v>
      </c>
      <c r="AQ189" s="38">
        <f t="shared" si="57"/>
        <v>0.29531663316775569</v>
      </c>
      <c r="AR189" s="39">
        <f t="shared" si="55"/>
        <v>-0.56477036945278869</v>
      </c>
      <c r="AS189" s="40">
        <f t="shared" si="55"/>
        <v>0.17700112739571588</v>
      </c>
      <c r="AT189" s="40">
        <f t="shared" si="55"/>
        <v>0.12405685621894923</v>
      </c>
      <c r="AU189" s="119">
        <f t="shared" si="46"/>
        <v>66.024491609081934</v>
      </c>
      <c r="AV189" s="120">
        <f t="shared" si="43"/>
        <v>70.410864928909959</v>
      </c>
      <c r="AW189" s="121">
        <f t="shared" si="44"/>
        <v>-4.3863733198280244</v>
      </c>
      <c r="AX189" s="119">
        <f t="shared" si="45"/>
        <v>332.3829032258065</v>
      </c>
      <c r="AY189" s="120">
        <f t="shared" si="42"/>
        <v>214.91116279069769</v>
      </c>
      <c r="AZ189" s="121">
        <f t="shared" si="51"/>
        <v>117.47174043510881</v>
      </c>
    </row>
    <row r="190" spans="1:52" x14ac:dyDescent="0.2">
      <c r="A190" t="s">
        <v>46</v>
      </c>
      <c r="B190" t="s">
        <v>46</v>
      </c>
      <c r="C190" t="s">
        <v>85</v>
      </c>
      <c r="D190" t="s">
        <v>85</v>
      </c>
      <c r="E190" t="s">
        <v>84</v>
      </c>
      <c r="F190" s="4">
        <f t="shared" si="52"/>
        <v>46195</v>
      </c>
      <c r="G190" t="s">
        <v>36</v>
      </c>
      <c r="H190" s="28">
        <v>854</v>
      </c>
      <c r="I190" s="2">
        <v>23</v>
      </c>
      <c r="J190" s="2">
        <v>7</v>
      </c>
      <c r="K190" s="2">
        <v>59426</v>
      </c>
      <c r="L190" s="2">
        <v>6012.7699999999986</v>
      </c>
      <c r="M190" s="29">
        <v>952.38000000000011</v>
      </c>
      <c r="N190" s="31">
        <f t="shared" si="47"/>
        <v>884</v>
      </c>
      <c r="O190" s="30">
        <f t="shared" si="48"/>
        <v>66391.149999999994</v>
      </c>
      <c r="P190" t="s">
        <v>49</v>
      </c>
      <c r="Q190" t="s">
        <v>49</v>
      </c>
      <c r="R190" t="s">
        <v>85</v>
      </c>
      <c r="S190" t="s">
        <v>85</v>
      </c>
      <c r="T190" t="s">
        <v>84</v>
      </c>
      <c r="U190" s="4">
        <f t="shared" si="53"/>
        <v>45831</v>
      </c>
      <c r="V190" t="s">
        <v>36</v>
      </c>
      <c r="W190" s="28">
        <v>837</v>
      </c>
      <c r="X190" s="2">
        <v>46</v>
      </c>
      <c r="Y190" s="2">
        <v>9</v>
      </c>
      <c r="Z190" s="2">
        <v>60985.17</v>
      </c>
      <c r="AA190" s="2">
        <v>10256.980000000001</v>
      </c>
      <c r="AB190" s="29">
        <v>3644.04</v>
      </c>
      <c r="AC190" s="31">
        <f t="shared" si="49"/>
        <v>892</v>
      </c>
      <c r="AD190" s="30">
        <f t="shared" si="50"/>
        <v>74886.189999999988</v>
      </c>
      <c r="AE190" s="2">
        <f t="shared" si="56"/>
        <v>17</v>
      </c>
      <c r="AF190" s="2">
        <f t="shared" si="56"/>
        <v>-23</v>
      </c>
      <c r="AG190" s="2">
        <f t="shared" si="56"/>
        <v>-2</v>
      </c>
      <c r="AH190" s="2">
        <f t="shared" si="56"/>
        <v>-1559.1699999999983</v>
      </c>
      <c r="AI190" s="2">
        <f t="shared" si="56"/>
        <v>-4244.2100000000028</v>
      </c>
      <c r="AJ190" s="29">
        <f t="shared" si="54"/>
        <v>-2691.66</v>
      </c>
      <c r="AK190" s="31">
        <f t="shared" si="54"/>
        <v>-8</v>
      </c>
      <c r="AL190" s="31">
        <f t="shared" si="54"/>
        <v>-8495.0399999999936</v>
      </c>
      <c r="AM190" s="38">
        <f t="shared" si="57"/>
        <v>2.0310633213859019E-2</v>
      </c>
      <c r="AN190" s="38">
        <f t="shared" si="57"/>
        <v>-0.5</v>
      </c>
      <c r="AO190" s="38">
        <f t="shared" si="57"/>
        <v>-0.22222222222222221</v>
      </c>
      <c r="AP190" s="38">
        <f t="shared" si="57"/>
        <v>-2.5566379498491162E-2</v>
      </c>
      <c r="AQ190" s="38">
        <f t="shared" si="57"/>
        <v>-0.41378748910498042</v>
      </c>
      <c r="AR190" s="39">
        <f t="shared" si="55"/>
        <v>-0.73864721572759906</v>
      </c>
      <c r="AS190" s="40">
        <f t="shared" si="55"/>
        <v>-8.9686098654708519E-3</v>
      </c>
      <c r="AT190" s="40">
        <f t="shared" si="55"/>
        <v>-0.11343934041777255</v>
      </c>
      <c r="AU190" s="119">
        <f t="shared" si="46"/>
        <v>69.585480093676821</v>
      </c>
      <c r="AV190" s="120">
        <f t="shared" si="43"/>
        <v>72.861612903225804</v>
      </c>
      <c r="AW190" s="121">
        <f t="shared" si="44"/>
        <v>-3.276132809548983</v>
      </c>
      <c r="AX190" s="119">
        <f t="shared" si="45"/>
        <v>232.17166666666662</v>
      </c>
      <c r="AY190" s="120">
        <f t="shared" si="42"/>
        <v>252.74581818181818</v>
      </c>
      <c r="AZ190" s="121">
        <f t="shared" si="51"/>
        <v>-20.574151515151556</v>
      </c>
    </row>
    <row r="191" spans="1:52" x14ac:dyDescent="0.2">
      <c r="A191" t="s">
        <v>46</v>
      </c>
      <c r="B191" t="s">
        <v>46</v>
      </c>
      <c r="C191" t="s">
        <v>85</v>
      </c>
      <c r="D191" t="s">
        <v>85</v>
      </c>
      <c r="E191" t="s">
        <v>84</v>
      </c>
      <c r="F191" s="4">
        <f t="shared" si="52"/>
        <v>46196</v>
      </c>
      <c r="G191" t="s">
        <v>37</v>
      </c>
      <c r="H191" s="28">
        <v>933</v>
      </c>
      <c r="I191" s="2">
        <v>48</v>
      </c>
      <c r="J191" s="2">
        <v>16</v>
      </c>
      <c r="K191" s="2">
        <v>63949.75</v>
      </c>
      <c r="L191" s="2">
        <v>19780.98</v>
      </c>
      <c r="M191" s="29">
        <v>9723.1</v>
      </c>
      <c r="N191" s="31">
        <f t="shared" si="47"/>
        <v>997</v>
      </c>
      <c r="O191" s="30">
        <f t="shared" si="48"/>
        <v>93453.83</v>
      </c>
      <c r="P191" t="s">
        <v>49</v>
      </c>
      <c r="Q191" t="s">
        <v>49</v>
      </c>
      <c r="R191" t="s">
        <v>85</v>
      </c>
      <c r="S191" t="s">
        <v>85</v>
      </c>
      <c r="T191" t="s">
        <v>84</v>
      </c>
      <c r="U191" s="4">
        <f t="shared" si="53"/>
        <v>45832</v>
      </c>
      <c r="V191" t="s">
        <v>37</v>
      </c>
      <c r="W191" s="28">
        <v>994</v>
      </c>
      <c r="X191" s="2">
        <v>49</v>
      </c>
      <c r="Y191" s="2">
        <v>8</v>
      </c>
      <c r="Z191" s="2">
        <v>72779.17</v>
      </c>
      <c r="AA191" s="2">
        <v>13270.92</v>
      </c>
      <c r="AB191" s="29">
        <v>3130.21</v>
      </c>
      <c r="AC191" s="31">
        <f t="shared" si="49"/>
        <v>1051</v>
      </c>
      <c r="AD191" s="30">
        <f t="shared" si="50"/>
        <v>89180.3</v>
      </c>
      <c r="AE191" s="2">
        <f t="shared" si="56"/>
        <v>-61</v>
      </c>
      <c r="AF191" s="2">
        <f t="shared" si="56"/>
        <v>-1</v>
      </c>
      <c r="AG191" s="2">
        <f t="shared" si="56"/>
        <v>8</v>
      </c>
      <c r="AH191" s="2">
        <f t="shared" si="56"/>
        <v>-8829.4199999999983</v>
      </c>
      <c r="AI191" s="2">
        <f t="shared" si="56"/>
        <v>6510.0599999999995</v>
      </c>
      <c r="AJ191" s="29">
        <f t="shared" si="54"/>
        <v>6592.89</v>
      </c>
      <c r="AK191" s="31">
        <f t="shared" si="54"/>
        <v>-54</v>
      </c>
      <c r="AL191" s="31">
        <f t="shared" si="54"/>
        <v>4273.5299999999988</v>
      </c>
      <c r="AM191" s="38">
        <f t="shared" si="57"/>
        <v>-6.1368209255533199E-2</v>
      </c>
      <c r="AN191" s="38">
        <f t="shared" si="57"/>
        <v>-2.0408163265306121E-2</v>
      </c>
      <c r="AO191" s="38">
        <f t="shared" si="57"/>
        <v>1</v>
      </c>
      <c r="AP191" s="38">
        <f t="shared" si="57"/>
        <v>-0.12131795402448253</v>
      </c>
      <c r="AQ191" s="38">
        <f t="shared" si="57"/>
        <v>0.49055076814568993</v>
      </c>
      <c r="AR191" s="39">
        <f t="shared" si="55"/>
        <v>2.1062133211509773</v>
      </c>
      <c r="AS191" s="40">
        <f t="shared" si="55"/>
        <v>-5.1379638439581349E-2</v>
      </c>
      <c r="AT191" s="40">
        <f t="shared" si="55"/>
        <v>4.7920112401505698E-2</v>
      </c>
      <c r="AU191" s="119">
        <f t="shared" si="46"/>
        <v>68.54206859592712</v>
      </c>
      <c r="AV191" s="120">
        <f t="shared" si="43"/>
        <v>73.218480885311862</v>
      </c>
      <c r="AW191" s="121">
        <f t="shared" si="44"/>
        <v>-4.6764122893847428</v>
      </c>
      <c r="AX191" s="119">
        <f t="shared" si="45"/>
        <v>461.00125000000003</v>
      </c>
      <c r="AY191" s="120">
        <f t="shared" si="42"/>
        <v>287.73912280701757</v>
      </c>
      <c r="AZ191" s="121">
        <f t="shared" si="51"/>
        <v>173.26212719298246</v>
      </c>
    </row>
    <row r="192" spans="1:52" x14ac:dyDescent="0.2">
      <c r="A192" t="s">
        <v>46</v>
      </c>
      <c r="B192" t="s">
        <v>46</v>
      </c>
      <c r="C192" t="s">
        <v>85</v>
      </c>
      <c r="D192" t="s">
        <v>85</v>
      </c>
      <c r="E192" t="s">
        <v>84</v>
      </c>
      <c r="F192" s="4">
        <f t="shared" si="52"/>
        <v>46197</v>
      </c>
      <c r="G192" t="s">
        <v>38</v>
      </c>
      <c r="H192" s="28">
        <v>1020</v>
      </c>
      <c r="I192" s="2">
        <v>49</v>
      </c>
      <c r="J192" s="2">
        <v>6</v>
      </c>
      <c r="K192" s="2">
        <v>72112.67</v>
      </c>
      <c r="L192" s="2">
        <v>9589.64</v>
      </c>
      <c r="M192" s="29">
        <v>10460.379999999999</v>
      </c>
      <c r="N192" s="31">
        <f t="shared" si="47"/>
        <v>1075</v>
      </c>
      <c r="O192" s="30">
        <f t="shared" si="48"/>
        <v>92162.69</v>
      </c>
      <c r="P192" t="s">
        <v>49</v>
      </c>
      <c r="Q192" t="s">
        <v>49</v>
      </c>
      <c r="R192" t="s">
        <v>85</v>
      </c>
      <c r="S192" t="s">
        <v>85</v>
      </c>
      <c r="T192" t="s">
        <v>84</v>
      </c>
      <c r="U192" s="4">
        <f t="shared" si="53"/>
        <v>45833</v>
      </c>
      <c r="V192" t="s">
        <v>38</v>
      </c>
      <c r="W192" s="28">
        <v>1065</v>
      </c>
      <c r="X192" s="2">
        <v>39</v>
      </c>
      <c r="Y192" s="2">
        <v>25</v>
      </c>
      <c r="Z192" s="2">
        <v>86076.34</v>
      </c>
      <c r="AA192" s="2">
        <v>11564.949999999999</v>
      </c>
      <c r="AB192" s="29">
        <v>11399.570000000002</v>
      </c>
      <c r="AC192" s="31">
        <f t="shared" si="49"/>
        <v>1129</v>
      </c>
      <c r="AD192" s="30">
        <f t="shared" si="50"/>
        <v>109040.86</v>
      </c>
      <c r="AE192" s="2">
        <f t="shared" si="56"/>
        <v>-45</v>
      </c>
      <c r="AF192" s="2">
        <f t="shared" si="56"/>
        <v>10</v>
      </c>
      <c r="AG192" s="2">
        <f t="shared" si="56"/>
        <v>-19</v>
      </c>
      <c r="AH192" s="2">
        <f t="shared" si="56"/>
        <v>-13963.669999999998</v>
      </c>
      <c r="AI192" s="2">
        <f t="shared" si="56"/>
        <v>-1975.3099999999995</v>
      </c>
      <c r="AJ192" s="29">
        <f t="shared" si="54"/>
        <v>-939.19000000000233</v>
      </c>
      <c r="AK192" s="31">
        <f t="shared" si="54"/>
        <v>-54</v>
      </c>
      <c r="AL192" s="31">
        <f t="shared" si="54"/>
        <v>-16878.169999999998</v>
      </c>
      <c r="AM192" s="38">
        <f t="shared" si="57"/>
        <v>-4.2253521126760563E-2</v>
      </c>
      <c r="AN192" s="38">
        <f t="shared" si="57"/>
        <v>0.25641025641025639</v>
      </c>
      <c r="AO192" s="38">
        <f t="shared" si="57"/>
        <v>-0.76</v>
      </c>
      <c r="AP192" s="38">
        <f t="shared" si="57"/>
        <v>-0.16222425349404956</v>
      </c>
      <c r="AQ192" s="38">
        <f t="shared" si="57"/>
        <v>-0.17080143018344218</v>
      </c>
      <c r="AR192" s="39">
        <f t="shared" si="55"/>
        <v>-8.2388195344210546E-2</v>
      </c>
      <c r="AS192" s="40">
        <f t="shared" si="55"/>
        <v>-4.7829937998228524E-2</v>
      </c>
      <c r="AT192" s="40">
        <f t="shared" si="55"/>
        <v>-0.15478757229170789</v>
      </c>
      <c r="AU192" s="119">
        <f t="shared" si="46"/>
        <v>70.698696078431368</v>
      </c>
      <c r="AV192" s="120">
        <f t="shared" si="43"/>
        <v>80.822854460093893</v>
      </c>
      <c r="AW192" s="121">
        <f t="shared" si="44"/>
        <v>-10.124158381662525</v>
      </c>
      <c r="AX192" s="119">
        <f t="shared" si="45"/>
        <v>364.54581818181811</v>
      </c>
      <c r="AY192" s="120">
        <f t="shared" si="42"/>
        <v>358.82062500000001</v>
      </c>
      <c r="AZ192" s="121">
        <f t="shared" si="51"/>
        <v>5.7251931818180992</v>
      </c>
    </row>
    <row r="193" spans="1:55" x14ac:dyDescent="0.2">
      <c r="A193" t="s">
        <v>46</v>
      </c>
      <c r="B193" t="s">
        <v>46</v>
      </c>
      <c r="C193" t="s">
        <v>85</v>
      </c>
      <c r="D193" t="s">
        <v>85</v>
      </c>
      <c r="E193" t="s">
        <v>84</v>
      </c>
      <c r="F193" s="4">
        <f t="shared" si="52"/>
        <v>46198</v>
      </c>
      <c r="G193" t="s">
        <v>39</v>
      </c>
      <c r="H193" s="28">
        <v>1210</v>
      </c>
      <c r="I193" s="2">
        <v>35</v>
      </c>
      <c r="J193" s="2">
        <v>12</v>
      </c>
      <c r="K193" s="2">
        <v>87124.47</v>
      </c>
      <c r="L193" s="2">
        <v>8491</v>
      </c>
      <c r="M193" s="29">
        <v>7004.88</v>
      </c>
      <c r="N193" s="31">
        <f t="shared" si="47"/>
        <v>1257</v>
      </c>
      <c r="O193" s="30">
        <f t="shared" si="48"/>
        <v>102620.35</v>
      </c>
      <c r="P193" t="s">
        <v>49</v>
      </c>
      <c r="Q193" t="s">
        <v>49</v>
      </c>
      <c r="R193" t="s">
        <v>85</v>
      </c>
      <c r="S193" t="s">
        <v>85</v>
      </c>
      <c r="T193" t="s">
        <v>84</v>
      </c>
      <c r="U193" s="4">
        <f t="shared" si="53"/>
        <v>45834</v>
      </c>
      <c r="V193" t="s">
        <v>39</v>
      </c>
      <c r="W193" s="28">
        <v>1407</v>
      </c>
      <c r="X193" s="2">
        <v>60</v>
      </c>
      <c r="Y193" s="2">
        <v>14</v>
      </c>
      <c r="Z193" s="2">
        <v>104752.65000000001</v>
      </c>
      <c r="AA193" s="2">
        <v>16787.079999999998</v>
      </c>
      <c r="AB193" s="29">
        <v>3105.54</v>
      </c>
      <c r="AC193" s="31">
        <f t="shared" si="49"/>
        <v>1481</v>
      </c>
      <c r="AD193" s="30">
        <f t="shared" si="50"/>
        <v>124645.27</v>
      </c>
      <c r="AE193" s="2">
        <f t="shared" si="56"/>
        <v>-197</v>
      </c>
      <c r="AF193" s="2">
        <f t="shared" si="56"/>
        <v>-25</v>
      </c>
      <c r="AG193" s="2">
        <f t="shared" si="56"/>
        <v>-2</v>
      </c>
      <c r="AH193" s="2">
        <f t="shared" si="56"/>
        <v>-17628.180000000008</v>
      </c>
      <c r="AI193" s="2">
        <f t="shared" si="56"/>
        <v>-8296.0799999999981</v>
      </c>
      <c r="AJ193" s="29">
        <f t="shared" si="54"/>
        <v>3899.34</v>
      </c>
      <c r="AK193" s="31">
        <f t="shared" si="54"/>
        <v>-224</v>
      </c>
      <c r="AL193" s="31">
        <f t="shared" si="54"/>
        <v>-22024.92</v>
      </c>
      <c r="AM193" s="38">
        <f t="shared" si="57"/>
        <v>-0.14001421464108033</v>
      </c>
      <c r="AN193" s="38">
        <f t="shared" si="57"/>
        <v>-0.41666666666666669</v>
      </c>
      <c r="AO193" s="38">
        <f t="shared" si="57"/>
        <v>-0.14285714285714285</v>
      </c>
      <c r="AP193" s="38">
        <f t="shared" si="57"/>
        <v>-0.16828385725802647</v>
      </c>
      <c r="AQ193" s="38">
        <f t="shared" si="57"/>
        <v>-0.49419434469842277</v>
      </c>
      <c r="AR193" s="39">
        <f t="shared" si="55"/>
        <v>1.2556077203964529</v>
      </c>
      <c r="AS193" s="40">
        <f t="shared" si="55"/>
        <v>-0.15124915597569211</v>
      </c>
      <c r="AT193" s="40">
        <f t="shared" si="55"/>
        <v>-0.17670080862274196</v>
      </c>
      <c r="AU193" s="119">
        <f t="shared" si="46"/>
        <v>72.003694214876035</v>
      </c>
      <c r="AV193" s="120">
        <f t="shared" si="43"/>
        <v>74.451066098081029</v>
      </c>
      <c r="AW193" s="121">
        <f t="shared" si="44"/>
        <v>-2.447371883204994</v>
      </c>
      <c r="AX193" s="119">
        <f t="shared" si="45"/>
        <v>329.69957446808513</v>
      </c>
      <c r="AY193" s="120">
        <f t="shared" si="42"/>
        <v>268.81918918918916</v>
      </c>
      <c r="AZ193" s="121">
        <f t="shared" si="51"/>
        <v>60.880385278895972</v>
      </c>
    </row>
    <row r="194" spans="1:55" x14ac:dyDescent="0.2">
      <c r="A194" t="s">
        <v>46</v>
      </c>
      <c r="B194" t="s">
        <v>46</v>
      </c>
      <c r="C194" t="s">
        <v>85</v>
      </c>
      <c r="D194" t="s">
        <v>85</v>
      </c>
      <c r="E194" t="s">
        <v>84</v>
      </c>
      <c r="F194" s="4">
        <f t="shared" si="52"/>
        <v>46199</v>
      </c>
      <c r="G194" t="s">
        <v>40</v>
      </c>
      <c r="H194" s="28">
        <v>1712</v>
      </c>
      <c r="I194" s="2">
        <v>35</v>
      </c>
      <c r="J194" s="2">
        <v>14</v>
      </c>
      <c r="K194" s="2">
        <v>120962.70999999999</v>
      </c>
      <c r="L194" s="2">
        <v>6556.75</v>
      </c>
      <c r="M194" s="29">
        <v>11495.34</v>
      </c>
      <c r="N194" s="31">
        <f t="shared" si="47"/>
        <v>1761</v>
      </c>
      <c r="O194" s="30">
        <f t="shared" si="48"/>
        <v>139014.79999999999</v>
      </c>
      <c r="P194" t="s">
        <v>49</v>
      </c>
      <c r="Q194" t="s">
        <v>49</v>
      </c>
      <c r="R194" t="s">
        <v>85</v>
      </c>
      <c r="S194" t="s">
        <v>85</v>
      </c>
      <c r="T194" t="s">
        <v>84</v>
      </c>
      <c r="U194" s="4">
        <f t="shared" si="53"/>
        <v>45835</v>
      </c>
      <c r="V194" t="s">
        <v>40</v>
      </c>
      <c r="W194" s="28">
        <v>1802</v>
      </c>
      <c r="X194" s="2">
        <v>31</v>
      </c>
      <c r="Y194" s="2">
        <v>17</v>
      </c>
      <c r="Z194" s="2">
        <v>134140.85999999999</v>
      </c>
      <c r="AA194" s="2">
        <v>6005.05</v>
      </c>
      <c r="AB194" s="29">
        <v>10246.960000000001</v>
      </c>
      <c r="AC194" s="31">
        <f t="shared" si="49"/>
        <v>1850</v>
      </c>
      <c r="AD194" s="30">
        <f t="shared" si="50"/>
        <v>150392.86999999997</v>
      </c>
      <c r="AE194" s="2">
        <f t="shared" si="56"/>
        <v>-90</v>
      </c>
      <c r="AF194" s="2">
        <f t="shared" si="56"/>
        <v>4</v>
      </c>
      <c r="AG194" s="2">
        <f t="shared" si="56"/>
        <v>-3</v>
      </c>
      <c r="AH194" s="2">
        <f t="shared" si="56"/>
        <v>-13178.149999999994</v>
      </c>
      <c r="AI194" s="2">
        <f t="shared" si="56"/>
        <v>551.69999999999982</v>
      </c>
      <c r="AJ194" s="29">
        <f t="shared" si="54"/>
        <v>1248.3799999999992</v>
      </c>
      <c r="AK194" s="31">
        <f t="shared" si="54"/>
        <v>-89</v>
      </c>
      <c r="AL194" s="31">
        <f t="shared" si="54"/>
        <v>-11378.069999999978</v>
      </c>
      <c r="AM194" s="38">
        <f t="shared" si="57"/>
        <v>-4.9944506104328525E-2</v>
      </c>
      <c r="AN194" s="38">
        <f t="shared" si="57"/>
        <v>0.12903225806451613</v>
      </c>
      <c r="AO194" s="38">
        <f t="shared" si="57"/>
        <v>-0.17647058823529413</v>
      </c>
      <c r="AP194" s="38">
        <f t="shared" si="57"/>
        <v>-9.824113249311206E-2</v>
      </c>
      <c r="AQ194" s="38">
        <f t="shared" si="57"/>
        <v>9.1872673832857313E-2</v>
      </c>
      <c r="AR194" s="39">
        <f t="shared" si="55"/>
        <v>0.12182930352026348</v>
      </c>
      <c r="AS194" s="40">
        <f t="shared" si="55"/>
        <v>-4.8108108108108109E-2</v>
      </c>
      <c r="AT194" s="40">
        <f t="shared" si="55"/>
        <v>-7.5655647771067744E-2</v>
      </c>
      <c r="AU194" s="119">
        <f t="shared" si="46"/>
        <v>70.655788551401869</v>
      </c>
      <c r="AV194" s="120">
        <f t="shared" si="43"/>
        <v>74.439988901220858</v>
      </c>
      <c r="AW194" s="121">
        <f t="shared" si="44"/>
        <v>-3.7842003498189882</v>
      </c>
      <c r="AX194" s="119">
        <f t="shared" si="45"/>
        <v>368.41</v>
      </c>
      <c r="AY194" s="120">
        <f t="shared" si="42"/>
        <v>338.58354166666669</v>
      </c>
      <c r="AZ194" s="121">
        <f t="shared" si="51"/>
        <v>29.826458333333335</v>
      </c>
    </row>
    <row r="195" spans="1:55" ht="13.5" thickBot="1" x14ac:dyDescent="0.25">
      <c r="A195" t="s">
        <v>46</v>
      </c>
      <c r="B195" t="s">
        <v>46</v>
      </c>
      <c r="C195" t="s">
        <v>85</v>
      </c>
      <c r="D195" t="s">
        <v>85</v>
      </c>
      <c r="E195" t="s">
        <v>84</v>
      </c>
      <c r="F195" s="59">
        <f t="shared" si="52"/>
        <v>46200</v>
      </c>
      <c r="G195" s="42" t="s">
        <v>41</v>
      </c>
      <c r="H195" s="43">
        <v>1552</v>
      </c>
      <c r="I195" s="44">
        <v>22</v>
      </c>
      <c r="J195" s="44">
        <v>4</v>
      </c>
      <c r="K195" s="44">
        <v>107199.08</v>
      </c>
      <c r="L195" s="44">
        <v>4226.01</v>
      </c>
      <c r="M195" s="45">
        <v>-3765.5399999999995</v>
      </c>
      <c r="N195" s="47">
        <f t="shared" si="47"/>
        <v>1578</v>
      </c>
      <c r="O195" s="46">
        <f t="shared" si="48"/>
        <v>107659.55</v>
      </c>
      <c r="P195" t="s">
        <v>49</v>
      </c>
      <c r="Q195" t="s">
        <v>49</v>
      </c>
      <c r="R195" t="s">
        <v>85</v>
      </c>
      <c r="S195" t="s">
        <v>85</v>
      </c>
      <c r="T195" t="s">
        <v>84</v>
      </c>
      <c r="U195" s="59">
        <f t="shared" si="53"/>
        <v>45836</v>
      </c>
      <c r="V195" s="42" t="s">
        <v>41</v>
      </c>
      <c r="W195" s="43">
        <v>1676</v>
      </c>
      <c r="X195" s="44">
        <v>30</v>
      </c>
      <c r="Y195" s="44">
        <v>4</v>
      </c>
      <c r="Z195" s="44">
        <v>125907.26999999999</v>
      </c>
      <c r="AA195" s="44">
        <v>4640.3999999999996</v>
      </c>
      <c r="AB195" s="45">
        <v>1228.51</v>
      </c>
      <c r="AC195" s="47">
        <f t="shared" si="49"/>
        <v>1710</v>
      </c>
      <c r="AD195" s="46">
        <f t="shared" si="50"/>
        <v>131776.18</v>
      </c>
      <c r="AE195" s="44">
        <f t="shared" si="56"/>
        <v>-124</v>
      </c>
      <c r="AF195" s="44">
        <f t="shared" si="56"/>
        <v>-8</v>
      </c>
      <c r="AG195" s="44">
        <f t="shared" si="56"/>
        <v>0</v>
      </c>
      <c r="AH195" s="44">
        <f t="shared" si="56"/>
        <v>-18708.189999999988</v>
      </c>
      <c r="AI195" s="44">
        <f t="shared" si="56"/>
        <v>-414.38999999999942</v>
      </c>
      <c r="AJ195" s="45">
        <f t="shared" si="54"/>
        <v>-4994.0499999999993</v>
      </c>
      <c r="AK195" s="47">
        <f t="shared" si="54"/>
        <v>-132</v>
      </c>
      <c r="AL195" s="47">
        <f t="shared" si="54"/>
        <v>-24116.62999999999</v>
      </c>
      <c r="AM195" s="56">
        <f t="shared" si="57"/>
        <v>-7.3985680190930783E-2</v>
      </c>
      <c r="AN195" s="56">
        <f t="shared" si="57"/>
        <v>-0.26666666666666666</v>
      </c>
      <c r="AO195" s="56">
        <f t="shared" si="57"/>
        <v>0</v>
      </c>
      <c r="AP195" s="56">
        <f t="shared" si="57"/>
        <v>-0.14858705140695996</v>
      </c>
      <c r="AQ195" s="56">
        <f t="shared" si="57"/>
        <v>-8.9300491336953586E-2</v>
      </c>
      <c r="AR195" s="57">
        <f t="shared" si="55"/>
        <v>-4.0651276749883998</v>
      </c>
      <c r="AS195" s="58">
        <f t="shared" si="55"/>
        <v>-7.7192982456140355E-2</v>
      </c>
      <c r="AT195" s="58">
        <f t="shared" si="55"/>
        <v>-0.18301205878027418</v>
      </c>
      <c r="AU195" s="122">
        <f t="shared" si="46"/>
        <v>69.071572164948449</v>
      </c>
      <c r="AV195" s="123">
        <f t="shared" si="43"/>
        <v>75.12366945107398</v>
      </c>
      <c r="AW195" s="124">
        <f t="shared" si="44"/>
        <v>-6.0520972861255302</v>
      </c>
      <c r="AX195" s="122">
        <f t="shared" si="45"/>
        <v>17.710384615384644</v>
      </c>
      <c r="AY195" s="123">
        <f t="shared" si="42"/>
        <v>172.61500000000001</v>
      </c>
      <c r="AZ195" s="124">
        <f t="shared" si="51"/>
        <v>-154.90461538461537</v>
      </c>
    </row>
    <row r="196" spans="1:55" x14ac:dyDescent="0.2">
      <c r="A196" t="s">
        <v>46</v>
      </c>
      <c r="B196" t="s">
        <v>46</v>
      </c>
      <c r="C196" t="s">
        <v>92</v>
      </c>
      <c r="D196" t="s">
        <v>85</v>
      </c>
      <c r="E196" t="s">
        <v>88</v>
      </c>
      <c r="F196" s="4">
        <f t="shared" si="52"/>
        <v>46201</v>
      </c>
      <c r="G196" t="s">
        <v>35</v>
      </c>
      <c r="H196" s="28">
        <v>910</v>
      </c>
      <c r="I196" s="2">
        <v>25</v>
      </c>
      <c r="J196" s="2">
        <v>6</v>
      </c>
      <c r="K196" s="2">
        <v>67262.77</v>
      </c>
      <c r="L196" s="2">
        <v>6985.16</v>
      </c>
      <c r="M196" s="29">
        <v>1723.06</v>
      </c>
      <c r="N196" s="31">
        <f t="shared" si="47"/>
        <v>941</v>
      </c>
      <c r="O196" s="30">
        <f t="shared" si="48"/>
        <v>75970.990000000005</v>
      </c>
      <c r="P196" t="s">
        <v>49</v>
      </c>
      <c r="Q196" t="s">
        <v>49</v>
      </c>
      <c r="R196" t="s">
        <v>92</v>
      </c>
      <c r="S196" t="s">
        <v>85</v>
      </c>
      <c r="T196" t="s">
        <v>88</v>
      </c>
      <c r="U196" s="4">
        <f t="shared" si="53"/>
        <v>45837</v>
      </c>
      <c r="V196" t="s">
        <v>35</v>
      </c>
      <c r="W196" s="28">
        <v>936</v>
      </c>
      <c r="X196" s="2">
        <v>42</v>
      </c>
      <c r="Y196" s="2">
        <v>7</v>
      </c>
      <c r="Z196" s="2">
        <v>74947.81</v>
      </c>
      <c r="AA196" s="2">
        <v>9807.5600000000013</v>
      </c>
      <c r="AB196" s="29">
        <v>1676.67</v>
      </c>
      <c r="AC196" s="31">
        <f t="shared" si="49"/>
        <v>985</v>
      </c>
      <c r="AD196" s="30">
        <f t="shared" si="50"/>
        <v>86432.04</v>
      </c>
      <c r="AE196" s="2">
        <f t="shared" si="56"/>
        <v>-26</v>
      </c>
      <c r="AF196" s="2">
        <f t="shared" si="56"/>
        <v>-17</v>
      </c>
      <c r="AG196" s="2">
        <f t="shared" si="56"/>
        <v>-1</v>
      </c>
      <c r="AH196" s="2">
        <f t="shared" si="56"/>
        <v>-7685.0399999999936</v>
      </c>
      <c r="AI196" s="2">
        <f t="shared" si="56"/>
        <v>-2822.4000000000015</v>
      </c>
      <c r="AJ196" s="29">
        <f t="shared" si="54"/>
        <v>46.389999999999873</v>
      </c>
      <c r="AK196" s="31">
        <f t="shared" si="54"/>
        <v>-44</v>
      </c>
      <c r="AL196" s="31">
        <f t="shared" si="54"/>
        <v>-10461.049999999988</v>
      </c>
      <c r="AM196" s="38">
        <f t="shared" si="57"/>
        <v>-2.7777777777777776E-2</v>
      </c>
      <c r="AN196" s="38">
        <f t="shared" si="57"/>
        <v>-0.40476190476190477</v>
      </c>
      <c r="AO196" s="38">
        <f t="shared" si="57"/>
        <v>-0.14285714285714285</v>
      </c>
      <c r="AP196" s="38">
        <f t="shared" si="57"/>
        <v>-0.10253855316119302</v>
      </c>
      <c r="AQ196" s="38">
        <f t="shared" si="57"/>
        <v>-0.28777799982870367</v>
      </c>
      <c r="AR196" s="39">
        <f t="shared" si="55"/>
        <v>2.7667937041874591E-2</v>
      </c>
      <c r="AS196" s="40">
        <f t="shared" si="55"/>
        <v>-4.4670050761421318E-2</v>
      </c>
      <c r="AT196" s="40">
        <f t="shared" si="55"/>
        <v>-0.12103208486112313</v>
      </c>
      <c r="AU196" s="119">
        <f t="shared" si="46"/>
        <v>73.915131868131866</v>
      </c>
      <c r="AV196" s="120">
        <f t="shared" si="43"/>
        <v>80.072446581196573</v>
      </c>
      <c r="AW196" s="121">
        <f t="shared" si="44"/>
        <v>-6.1573147130647072</v>
      </c>
      <c r="AX196" s="119">
        <f t="shared" si="45"/>
        <v>280.91032258064513</v>
      </c>
      <c r="AY196" s="120">
        <f t="shared" si="42"/>
        <v>234.37204081632655</v>
      </c>
      <c r="AZ196" s="121">
        <f t="shared" si="51"/>
        <v>46.538281764318583</v>
      </c>
    </row>
    <row r="197" spans="1:55" x14ac:dyDescent="0.2">
      <c r="A197" t="s">
        <v>46</v>
      </c>
      <c r="B197" t="s">
        <v>46</v>
      </c>
      <c r="C197" t="s">
        <v>92</v>
      </c>
      <c r="D197" t="s">
        <v>85</v>
      </c>
      <c r="E197" t="s">
        <v>88</v>
      </c>
      <c r="F197" s="4">
        <f t="shared" si="52"/>
        <v>46202</v>
      </c>
      <c r="G197" t="s">
        <v>36</v>
      </c>
      <c r="H197" s="28">
        <v>922</v>
      </c>
      <c r="I197" s="2">
        <v>32</v>
      </c>
      <c r="J197" s="2">
        <v>11</v>
      </c>
      <c r="K197" s="2">
        <v>61578.619999999995</v>
      </c>
      <c r="L197" s="2">
        <v>9209.18</v>
      </c>
      <c r="M197" s="29">
        <v>-1681.3899999999999</v>
      </c>
      <c r="N197" s="31">
        <f t="shared" si="47"/>
        <v>965</v>
      </c>
      <c r="O197" s="30">
        <f t="shared" si="48"/>
        <v>69106.409999999989</v>
      </c>
      <c r="P197" t="s">
        <v>49</v>
      </c>
      <c r="Q197" t="s">
        <v>49</v>
      </c>
      <c r="R197" t="s">
        <v>92</v>
      </c>
      <c r="S197" t="s">
        <v>85</v>
      </c>
      <c r="T197" t="s">
        <v>88</v>
      </c>
      <c r="U197" s="4">
        <f t="shared" si="53"/>
        <v>45838</v>
      </c>
      <c r="V197" t="s">
        <v>36</v>
      </c>
      <c r="W197" s="28">
        <v>943</v>
      </c>
      <c r="X197" s="2">
        <v>42</v>
      </c>
      <c r="Y197" s="2">
        <v>10</v>
      </c>
      <c r="Z197" s="2">
        <v>73319.72</v>
      </c>
      <c r="AA197" s="2">
        <v>10422.959999999999</v>
      </c>
      <c r="AB197" s="29">
        <v>5028.17</v>
      </c>
      <c r="AC197" s="31">
        <f t="shared" si="49"/>
        <v>995</v>
      </c>
      <c r="AD197" s="30">
        <f t="shared" si="50"/>
        <v>88770.849999999991</v>
      </c>
      <c r="AE197" s="2">
        <f t="shared" si="56"/>
        <v>-21</v>
      </c>
      <c r="AF197" s="2">
        <f t="shared" si="56"/>
        <v>-10</v>
      </c>
      <c r="AG197" s="2">
        <f t="shared" si="56"/>
        <v>1</v>
      </c>
      <c r="AH197" s="2">
        <f t="shared" si="56"/>
        <v>-11741.100000000006</v>
      </c>
      <c r="AI197" s="2">
        <f t="shared" si="56"/>
        <v>-1213.7799999999988</v>
      </c>
      <c r="AJ197" s="29">
        <f t="shared" si="54"/>
        <v>-6709.5599999999995</v>
      </c>
      <c r="AK197" s="31">
        <f t="shared" si="54"/>
        <v>-30</v>
      </c>
      <c r="AL197" s="31">
        <f t="shared" si="54"/>
        <v>-19664.440000000002</v>
      </c>
      <c r="AM197" s="38">
        <f t="shared" si="57"/>
        <v>-2.2269353128313893E-2</v>
      </c>
      <c r="AN197" s="38">
        <f t="shared" si="57"/>
        <v>-0.23809523809523808</v>
      </c>
      <c r="AO197" s="38">
        <f t="shared" si="57"/>
        <v>0.1</v>
      </c>
      <c r="AP197" s="38">
        <f t="shared" si="57"/>
        <v>-0.16013563608808115</v>
      </c>
      <c r="AQ197" s="38">
        <f t="shared" si="57"/>
        <v>-0.11645252404307403</v>
      </c>
      <c r="AR197" s="39">
        <f t="shared" si="55"/>
        <v>-1.3343940240683985</v>
      </c>
      <c r="AS197" s="40">
        <f t="shared" si="55"/>
        <v>-3.015075376884422E-2</v>
      </c>
      <c r="AT197" s="40">
        <f t="shared" si="55"/>
        <v>-0.22151911353783368</v>
      </c>
      <c r="AU197" s="119">
        <f t="shared" si="46"/>
        <v>66.788091106290665</v>
      </c>
      <c r="AV197" s="120">
        <f t="shared" si="43"/>
        <v>77.751558854718979</v>
      </c>
      <c r="AW197" s="121">
        <f t="shared" si="44"/>
        <v>-10.963467748428315</v>
      </c>
      <c r="AX197" s="119">
        <f t="shared" si="45"/>
        <v>175.06488372093025</v>
      </c>
      <c r="AY197" s="120">
        <f t="shared" ref="AY197:AY260" si="58">IFERROR((AA197+AB197)/(X197+Y197),0)</f>
        <v>297.13711538461536</v>
      </c>
      <c r="AZ197" s="121">
        <f t="shared" si="51"/>
        <v>-122.0722316636851</v>
      </c>
    </row>
    <row r="198" spans="1:55" x14ac:dyDescent="0.2">
      <c r="A198" t="s">
        <v>46</v>
      </c>
      <c r="B198" t="s">
        <v>46</v>
      </c>
      <c r="C198" t="s">
        <v>92</v>
      </c>
      <c r="D198" t="s">
        <v>85</v>
      </c>
      <c r="E198" t="s">
        <v>88</v>
      </c>
      <c r="F198" s="4">
        <f t="shared" si="52"/>
        <v>46203</v>
      </c>
      <c r="G198" t="s">
        <v>37</v>
      </c>
      <c r="H198" s="28">
        <v>1073</v>
      </c>
      <c r="I198" s="2">
        <v>43</v>
      </c>
      <c r="J198" s="2">
        <v>5</v>
      </c>
      <c r="K198" s="2">
        <v>83038.25</v>
      </c>
      <c r="L198" s="2">
        <v>12743.65</v>
      </c>
      <c r="M198" s="29">
        <v>-206.1</v>
      </c>
      <c r="N198" s="31">
        <f t="shared" si="47"/>
        <v>1121</v>
      </c>
      <c r="O198" s="30">
        <f t="shared" si="48"/>
        <v>95575.799999999988</v>
      </c>
      <c r="P198" t="s">
        <v>49</v>
      </c>
      <c r="Q198" t="s">
        <v>49</v>
      </c>
      <c r="R198" t="s">
        <v>92</v>
      </c>
      <c r="S198" t="s">
        <v>92</v>
      </c>
      <c r="T198" t="s">
        <v>88</v>
      </c>
      <c r="U198" s="4">
        <f t="shared" si="53"/>
        <v>45839</v>
      </c>
      <c r="V198" t="s">
        <v>37</v>
      </c>
      <c r="W198" s="28">
        <v>1069</v>
      </c>
      <c r="X198" s="2">
        <v>53</v>
      </c>
      <c r="Y198" s="2">
        <v>21</v>
      </c>
      <c r="Z198" s="2">
        <v>83840.600000000006</v>
      </c>
      <c r="AA198" s="2">
        <v>10553.839999999998</v>
      </c>
      <c r="AB198" s="29">
        <v>5331.26</v>
      </c>
      <c r="AC198" s="31">
        <f t="shared" si="49"/>
        <v>1143</v>
      </c>
      <c r="AD198" s="30">
        <f t="shared" si="50"/>
        <v>99725.7</v>
      </c>
      <c r="AE198" s="2">
        <f t="shared" si="56"/>
        <v>4</v>
      </c>
      <c r="AF198" s="2">
        <f t="shared" si="56"/>
        <v>-10</v>
      </c>
      <c r="AG198" s="2">
        <f t="shared" si="56"/>
        <v>-16</v>
      </c>
      <c r="AH198" s="2">
        <f t="shared" si="56"/>
        <v>-802.35000000000582</v>
      </c>
      <c r="AI198" s="2">
        <f t="shared" si="56"/>
        <v>2189.8100000000013</v>
      </c>
      <c r="AJ198" s="29">
        <f t="shared" si="54"/>
        <v>-5537.3600000000006</v>
      </c>
      <c r="AK198" s="31">
        <f t="shared" si="54"/>
        <v>-22</v>
      </c>
      <c r="AL198" s="31">
        <f t="shared" si="54"/>
        <v>-4149.9000000000087</v>
      </c>
      <c r="AM198" s="38">
        <f t="shared" si="57"/>
        <v>3.7418147801683817E-3</v>
      </c>
      <c r="AN198" s="38">
        <f t="shared" si="57"/>
        <v>-0.18867924528301888</v>
      </c>
      <c r="AO198" s="38">
        <f t="shared" si="57"/>
        <v>-0.76190476190476186</v>
      </c>
      <c r="AP198" s="38">
        <f t="shared" si="57"/>
        <v>-9.5699458257694457E-3</v>
      </c>
      <c r="AQ198" s="38">
        <f t="shared" si="57"/>
        <v>0.20748940669936267</v>
      </c>
      <c r="AR198" s="39">
        <f t="shared" si="55"/>
        <v>-1.0386587786001809</v>
      </c>
      <c r="AS198" s="40">
        <f t="shared" si="55"/>
        <v>-1.9247594050743656E-2</v>
      </c>
      <c r="AT198" s="40">
        <f t="shared" si="55"/>
        <v>-4.1613144856341031E-2</v>
      </c>
      <c r="AU198" s="119">
        <f t="shared" si="46"/>
        <v>77.388863000931963</v>
      </c>
      <c r="AV198" s="120">
        <f t="shared" si="43"/>
        <v>78.428999064546304</v>
      </c>
      <c r="AW198" s="121">
        <f t="shared" si="44"/>
        <v>-1.0401360636143409</v>
      </c>
      <c r="AX198" s="119">
        <f t="shared" si="45"/>
        <v>261.19895833333334</v>
      </c>
      <c r="AY198" s="120">
        <f t="shared" si="58"/>
        <v>214.66351351351349</v>
      </c>
      <c r="AZ198" s="121">
        <f t="shared" si="51"/>
        <v>46.535444819819844</v>
      </c>
    </row>
    <row r="199" spans="1:55" x14ac:dyDescent="0.2">
      <c r="A199" t="s">
        <v>46</v>
      </c>
      <c r="B199" t="s">
        <v>46</v>
      </c>
      <c r="C199" t="s">
        <v>92</v>
      </c>
      <c r="D199" t="s">
        <v>92</v>
      </c>
      <c r="E199" t="s">
        <v>88</v>
      </c>
      <c r="F199" s="4">
        <f t="shared" si="52"/>
        <v>46204</v>
      </c>
      <c r="G199" t="s">
        <v>38</v>
      </c>
      <c r="H199" s="28">
        <v>1316</v>
      </c>
      <c r="I199" s="2">
        <v>33</v>
      </c>
      <c r="J199" s="2">
        <v>13</v>
      </c>
      <c r="K199" s="2">
        <v>104726.14</v>
      </c>
      <c r="L199" s="2">
        <v>9732.3700000000008</v>
      </c>
      <c r="M199" s="29">
        <v>5212.79</v>
      </c>
      <c r="N199" s="31">
        <f t="shared" si="47"/>
        <v>1362</v>
      </c>
      <c r="O199" s="30">
        <f t="shared" si="48"/>
        <v>119671.29999999999</v>
      </c>
      <c r="P199" t="s">
        <v>49</v>
      </c>
      <c r="Q199" t="s">
        <v>49</v>
      </c>
      <c r="R199" t="s">
        <v>92</v>
      </c>
      <c r="S199" t="s">
        <v>92</v>
      </c>
      <c r="T199" t="s">
        <v>88</v>
      </c>
      <c r="U199" s="4">
        <f t="shared" si="53"/>
        <v>45840</v>
      </c>
      <c r="V199" t="s">
        <v>38</v>
      </c>
      <c r="W199" s="28">
        <v>1469</v>
      </c>
      <c r="X199" s="2">
        <v>58</v>
      </c>
      <c r="Y199" s="2">
        <v>11</v>
      </c>
      <c r="Z199" s="2">
        <v>127131.07</v>
      </c>
      <c r="AA199" s="2">
        <v>16794.29</v>
      </c>
      <c r="AB199" s="29">
        <v>4795.42</v>
      </c>
      <c r="AC199" s="31">
        <f t="shared" si="49"/>
        <v>1538</v>
      </c>
      <c r="AD199" s="30">
        <f t="shared" si="50"/>
        <v>148720.78000000003</v>
      </c>
      <c r="AE199" s="2">
        <f t="shared" si="56"/>
        <v>-153</v>
      </c>
      <c r="AF199" s="2">
        <f t="shared" si="56"/>
        <v>-25</v>
      </c>
      <c r="AG199" s="2">
        <f t="shared" si="56"/>
        <v>2</v>
      </c>
      <c r="AH199" s="2">
        <f t="shared" si="56"/>
        <v>-22404.930000000008</v>
      </c>
      <c r="AI199" s="2">
        <f t="shared" si="56"/>
        <v>-7061.92</v>
      </c>
      <c r="AJ199" s="29">
        <f t="shared" si="54"/>
        <v>417.36999999999989</v>
      </c>
      <c r="AK199" s="31">
        <f t="shared" si="54"/>
        <v>-176</v>
      </c>
      <c r="AL199" s="31">
        <f t="shared" si="54"/>
        <v>-29049.48000000004</v>
      </c>
      <c r="AM199" s="38">
        <f t="shared" si="57"/>
        <v>-0.10415248468345814</v>
      </c>
      <c r="AN199" s="38">
        <f t="shared" si="57"/>
        <v>-0.43103448275862066</v>
      </c>
      <c r="AO199" s="38">
        <f t="shared" si="57"/>
        <v>0.18181818181818182</v>
      </c>
      <c r="AP199" s="38">
        <f t="shared" si="57"/>
        <v>-0.176234888922118</v>
      </c>
      <c r="AQ199" s="38">
        <f t="shared" si="57"/>
        <v>-0.42049529929517709</v>
      </c>
      <c r="AR199" s="39">
        <f t="shared" si="55"/>
        <v>8.7035129352590571E-2</v>
      </c>
      <c r="AS199" s="40">
        <f t="shared" si="55"/>
        <v>-0.11443433029908973</v>
      </c>
      <c r="AT199" s="40">
        <f t="shared" si="55"/>
        <v>-0.19532899168495507</v>
      </c>
      <c r="AU199" s="119">
        <f t="shared" si="46"/>
        <v>79.579133738601826</v>
      </c>
      <c r="AV199" s="120">
        <f t="shared" ref="AV199:AV262" si="59">Z199/W199</f>
        <v>86.54259360108918</v>
      </c>
      <c r="AW199" s="121">
        <f t="shared" ref="AW199:AW262" si="60">AU199-AV199</f>
        <v>-6.9634598624873547</v>
      </c>
      <c r="AX199" s="119">
        <f t="shared" ref="AX199:AX262" si="61">IFERROR((L199+M199)/(I199+J199),0)</f>
        <v>324.89478260869566</v>
      </c>
      <c r="AY199" s="120">
        <f t="shared" si="58"/>
        <v>312.89434782608697</v>
      </c>
      <c r="AZ199" s="121">
        <f t="shared" si="51"/>
        <v>12.000434782608693</v>
      </c>
    </row>
    <row r="200" spans="1:55" x14ac:dyDescent="0.2">
      <c r="A200" t="s">
        <v>46</v>
      </c>
      <c r="B200" t="s">
        <v>46</v>
      </c>
      <c r="C200" t="s">
        <v>92</v>
      </c>
      <c r="D200" t="s">
        <v>92</v>
      </c>
      <c r="E200" t="s">
        <v>88</v>
      </c>
      <c r="F200" s="4">
        <f t="shared" si="52"/>
        <v>46205</v>
      </c>
      <c r="G200" t="s">
        <v>39</v>
      </c>
      <c r="H200" s="28">
        <v>1766</v>
      </c>
      <c r="I200" s="2">
        <v>44</v>
      </c>
      <c r="J200" s="2">
        <v>16</v>
      </c>
      <c r="K200" s="2">
        <v>134159.37</v>
      </c>
      <c r="L200" s="2">
        <v>11139.04</v>
      </c>
      <c r="M200" s="29">
        <v>8924.3499999999985</v>
      </c>
      <c r="N200" s="31">
        <f t="shared" si="47"/>
        <v>1826</v>
      </c>
      <c r="O200" s="30">
        <f t="shared" si="48"/>
        <v>154222.76</v>
      </c>
      <c r="P200" t="s">
        <v>49</v>
      </c>
      <c r="Q200" t="s">
        <v>49</v>
      </c>
      <c r="R200" t="s">
        <v>92</v>
      </c>
      <c r="S200" t="s">
        <v>92</v>
      </c>
      <c r="T200" t="s">
        <v>88</v>
      </c>
      <c r="U200" s="4">
        <f t="shared" si="53"/>
        <v>45841</v>
      </c>
      <c r="V200" t="s">
        <v>39</v>
      </c>
      <c r="W200" s="28">
        <v>2166</v>
      </c>
      <c r="X200" s="2">
        <v>41</v>
      </c>
      <c r="Y200" s="2">
        <v>17</v>
      </c>
      <c r="Z200" s="2">
        <v>165306.29</v>
      </c>
      <c r="AA200" s="2">
        <v>11365.34</v>
      </c>
      <c r="AB200" s="29">
        <v>4123.3099999999995</v>
      </c>
      <c r="AC200" s="31">
        <f t="shared" si="49"/>
        <v>2224</v>
      </c>
      <c r="AD200" s="30">
        <f t="shared" si="50"/>
        <v>180794.94</v>
      </c>
      <c r="AE200" s="2">
        <f t="shared" si="56"/>
        <v>-400</v>
      </c>
      <c r="AF200" s="2">
        <f t="shared" si="56"/>
        <v>3</v>
      </c>
      <c r="AG200" s="2">
        <f t="shared" si="56"/>
        <v>-1</v>
      </c>
      <c r="AH200" s="2">
        <f t="shared" si="56"/>
        <v>-31146.920000000013</v>
      </c>
      <c r="AI200" s="2">
        <f t="shared" si="56"/>
        <v>-226.29999999999927</v>
      </c>
      <c r="AJ200" s="29">
        <f t="shared" si="54"/>
        <v>4801.0399999999991</v>
      </c>
      <c r="AK200" s="31">
        <f t="shared" si="54"/>
        <v>-398</v>
      </c>
      <c r="AL200" s="31">
        <f t="shared" si="54"/>
        <v>-26572.179999999993</v>
      </c>
      <c r="AM200" s="38">
        <f t="shared" si="57"/>
        <v>-0.18467220683287167</v>
      </c>
      <c r="AN200" s="38">
        <f t="shared" si="57"/>
        <v>7.3170731707317069E-2</v>
      </c>
      <c r="AO200" s="38">
        <f t="shared" si="57"/>
        <v>-5.8823529411764705E-2</v>
      </c>
      <c r="AP200" s="38">
        <f t="shared" si="57"/>
        <v>-0.18841944852794174</v>
      </c>
      <c r="AQ200" s="38">
        <f t="shared" si="57"/>
        <v>-1.9911414880681023E-2</v>
      </c>
      <c r="AR200" s="39">
        <f t="shared" si="55"/>
        <v>1.1643655218744164</v>
      </c>
      <c r="AS200" s="40">
        <f t="shared" si="55"/>
        <v>-0.1789568345323741</v>
      </c>
      <c r="AT200" s="40">
        <f t="shared" si="55"/>
        <v>-0.14697413544870222</v>
      </c>
      <c r="AU200" s="119">
        <f t="shared" ref="AU200:AU263" si="62">IFERROR(K200/H200,0)</f>
        <v>75.967933182332956</v>
      </c>
      <c r="AV200" s="120">
        <f t="shared" si="59"/>
        <v>76.318693444136656</v>
      </c>
      <c r="AW200" s="121">
        <f t="shared" si="60"/>
        <v>-0.35076026180369979</v>
      </c>
      <c r="AX200" s="119">
        <f t="shared" si="61"/>
        <v>334.38983333333334</v>
      </c>
      <c r="AY200" s="120">
        <f t="shared" si="58"/>
        <v>267.0456896551724</v>
      </c>
      <c r="AZ200" s="121">
        <f t="shared" si="51"/>
        <v>67.344143678160947</v>
      </c>
    </row>
    <row r="201" spans="1:55" x14ac:dyDescent="0.2">
      <c r="A201" t="s">
        <v>46</v>
      </c>
      <c r="B201" t="s">
        <v>46</v>
      </c>
      <c r="C201" t="s">
        <v>92</v>
      </c>
      <c r="D201" t="s">
        <v>92</v>
      </c>
      <c r="E201" t="s">
        <v>88</v>
      </c>
      <c r="F201" s="4">
        <f t="shared" si="52"/>
        <v>46206</v>
      </c>
      <c r="G201" t="s">
        <v>40</v>
      </c>
      <c r="H201" s="28">
        <v>2055</v>
      </c>
      <c r="I201" s="2">
        <v>39</v>
      </c>
      <c r="J201" s="2">
        <v>6</v>
      </c>
      <c r="K201" s="2">
        <v>150235.87</v>
      </c>
      <c r="L201" s="2">
        <v>7875.17</v>
      </c>
      <c r="M201" s="29">
        <v>4088.4700000000003</v>
      </c>
      <c r="N201" s="31">
        <f t="shared" si="47"/>
        <v>2100</v>
      </c>
      <c r="O201" s="30">
        <f t="shared" si="48"/>
        <v>162199.51</v>
      </c>
      <c r="P201" t="s">
        <v>49</v>
      </c>
      <c r="Q201" t="s">
        <v>49</v>
      </c>
      <c r="R201" t="s">
        <v>92</v>
      </c>
      <c r="S201" t="s">
        <v>92</v>
      </c>
      <c r="T201" t="s">
        <v>88</v>
      </c>
      <c r="U201" s="4">
        <f t="shared" si="53"/>
        <v>45842</v>
      </c>
      <c r="V201" t="s">
        <v>40</v>
      </c>
      <c r="W201" s="28">
        <v>1631</v>
      </c>
      <c r="X201" s="2">
        <v>25</v>
      </c>
      <c r="Y201" s="2">
        <v>6</v>
      </c>
      <c r="Z201" s="2">
        <v>105085</v>
      </c>
      <c r="AA201" s="2">
        <v>7117.0700000000006</v>
      </c>
      <c r="AB201" s="29">
        <v>8337.369999999999</v>
      </c>
      <c r="AC201" s="31">
        <f t="shared" si="49"/>
        <v>1662</v>
      </c>
      <c r="AD201" s="30">
        <f t="shared" si="50"/>
        <v>120539.44</v>
      </c>
      <c r="AE201" s="2">
        <f t="shared" si="56"/>
        <v>424</v>
      </c>
      <c r="AF201" s="2">
        <f t="shared" si="56"/>
        <v>14</v>
      </c>
      <c r="AG201" s="2">
        <f t="shared" si="56"/>
        <v>0</v>
      </c>
      <c r="AH201" s="2">
        <f t="shared" si="56"/>
        <v>45150.869999999995</v>
      </c>
      <c r="AI201" s="2">
        <f t="shared" si="56"/>
        <v>758.09999999999945</v>
      </c>
      <c r="AJ201" s="29">
        <f t="shared" si="54"/>
        <v>-4248.8999999999987</v>
      </c>
      <c r="AK201" s="31">
        <f t="shared" si="54"/>
        <v>438</v>
      </c>
      <c r="AL201" s="31">
        <f t="shared" si="54"/>
        <v>41660.070000000007</v>
      </c>
      <c r="AM201" s="38">
        <f t="shared" si="57"/>
        <v>0.25996321275291234</v>
      </c>
      <c r="AN201" s="38">
        <f t="shared" si="57"/>
        <v>0.56000000000000005</v>
      </c>
      <c r="AO201" s="38">
        <f t="shared" si="57"/>
        <v>0</v>
      </c>
      <c r="AP201" s="38">
        <f t="shared" si="57"/>
        <v>0.42966046533758384</v>
      </c>
      <c r="AQ201" s="38">
        <f t="shared" si="57"/>
        <v>0.10651855328105518</v>
      </c>
      <c r="AR201" s="39">
        <f t="shared" si="55"/>
        <v>-0.50962113952001642</v>
      </c>
      <c r="AS201" s="40">
        <f t="shared" si="55"/>
        <v>0.26353790613718414</v>
      </c>
      <c r="AT201" s="40">
        <f t="shared" si="55"/>
        <v>0.34561360165602234</v>
      </c>
      <c r="AU201" s="119">
        <f t="shared" si="62"/>
        <v>73.107479318734789</v>
      </c>
      <c r="AV201" s="120">
        <f t="shared" si="59"/>
        <v>64.429797670141014</v>
      </c>
      <c r="AW201" s="121">
        <f t="shared" si="60"/>
        <v>8.6776816485937758</v>
      </c>
      <c r="AX201" s="119">
        <f t="shared" si="61"/>
        <v>265.85866666666664</v>
      </c>
      <c r="AY201" s="120">
        <f t="shared" si="58"/>
        <v>498.53032258064513</v>
      </c>
      <c r="AZ201" s="121">
        <f t="shared" si="51"/>
        <v>-232.6716559139785</v>
      </c>
    </row>
    <row r="202" spans="1:55" ht="13.5" thickBot="1" x14ac:dyDescent="0.25">
      <c r="A202" t="s">
        <v>46</v>
      </c>
      <c r="B202" t="s">
        <v>46</v>
      </c>
      <c r="C202" t="s">
        <v>92</v>
      </c>
      <c r="D202" t="s">
        <v>92</v>
      </c>
      <c r="E202" t="s">
        <v>88</v>
      </c>
      <c r="F202" s="59">
        <f t="shared" si="52"/>
        <v>46207</v>
      </c>
      <c r="G202" s="42" t="s">
        <v>41</v>
      </c>
      <c r="H202" s="43">
        <v>1593</v>
      </c>
      <c r="I202" s="44">
        <v>15</v>
      </c>
      <c r="J202" s="44">
        <v>4</v>
      </c>
      <c r="K202" s="44">
        <v>96803.35</v>
      </c>
      <c r="L202" s="44">
        <v>2732.9</v>
      </c>
      <c r="M202" s="45">
        <v>-233.88</v>
      </c>
      <c r="N202" s="47">
        <f t="shared" si="47"/>
        <v>1612</v>
      </c>
      <c r="O202" s="46">
        <f t="shared" si="48"/>
        <v>99302.37</v>
      </c>
      <c r="P202" t="s">
        <v>49</v>
      </c>
      <c r="Q202" t="s">
        <v>49</v>
      </c>
      <c r="R202" t="s">
        <v>92</v>
      </c>
      <c r="S202" t="s">
        <v>92</v>
      </c>
      <c r="T202" t="s">
        <v>88</v>
      </c>
      <c r="U202" s="59">
        <f t="shared" si="53"/>
        <v>45843</v>
      </c>
      <c r="V202" s="42" t="s">
        <v>41</v>
      </c>
      <c r="W202" s="43">
        <v>1074</v>
      </c>
      <c r="X202" s="44">
        <v>10</v>
      </c>
      <c r="Y202" s="44">
        <v>3</v>
      </c>
      <c r="Z202" s="44">
        <v>75419.8</v>
      </c>
      <c r="AA202" s="44">
        <v>1192.3599999999999</v>
      </c>
      <c r="AB202" s="45">
        <v>580.48</v>
      </c>
      <c r="AC202" s="47">
        <f t="shared" si="49"/>
        <v>1087</v>
      </c>
      <c r="AD202" s="46">
        <f t="shared" si="50"/>
        <v>77192.639999999999</v>
      </c>
      <c r="AE202" s="44">
        <f t="shared" si="56"/>
        <v>519</v>
      </c>
      <c r="AF202" s="44">
        <f t="shared" si="56"/>
        <v>5</v>
      </c>
      <c r="AG202" s="44">
        <f t="shared" si="56"/>
        <v>1</v>
      </c>
      <c r="AH202" s="44">
        <f t="shared" si="56"/>
        <v>21383.550000000003</v>
      </c>
      <c r="AI202" s="44">
        <f t="shared" si="56"/>
        <v>1540.5400000000002</v>
      </c>
      <c r="AJ202" s="45">
        <f t="shared" si="54"/>
        <v>-814.36</v>
      </c>
      <c r="AK202" s="47">
        <f t="shared" si="54"/>
        <v>525</v>
      </c>
      <c r="AL202" s="47">
        <f t="shared" si="54"/>
        <v>22109.729999999996</v>
      </c>
      <c r="AM202" s="56">
        <f t="shared" si="57"/>
        <v>0.48324022346368717</v>
      </c>
      <c r="AN202" s="56">
        <f t="shared" si="57"/>
        <v>0.5</v>
      </c>
      <c r="AO202" s="56">
        <f t="shared" si="57"/>
        <v>0.33333333333333331</v>
      </c>
      <c r="AP202" s="56">
        <f t="shared" si="57"/>
        <v>0.28352700484488164</v>
      </c>
      <c r="AQ202" s="56">
        <f t="shared" si="57"/>
        <v>1.2920091247609784</v>
      </c>
      <c r="AR202" s="57">
        <f t="shared" si="55"/>
        <v>-1.4029079382579934</v>
      </c>
      <c r="AS202" s="58">
        <f t="shared" si="55"/>
        <v>0.48298068077276907</v>
      </c>
      <c r="AT202" s="58">
        <f t="shared" si="55"/>
        <v>0.28642277294830176</v>
      </c>
      <c r="AU202" s="119">
        <f t="shared" si="62"/>
        <v>60.76795354676711</v>
      </c>
      <c r="AV202" s="120">
        <f t="shared" si="59"/>
        <v>70.223277467411549</v>
      </c>
      <c r="AW202" s="121">
        <f t="shared" si="60"/>
        <v>-9.4553239206444388</v>
      </c>
      <c r="AX202" s="119">
        <f t="shared" si="61"/>
        <v>131.52736842105264</v>
      </c>
      <c r="AY202" s="120">
        <f t="shared" si="58"/>
        <v>136.37230769230769</v>
      </c>
      <c r="AZ202" s="121">
        <f t="shared" si="51"/>
        <v>-4.8449392712550434</v>
      </c>
    </row>
    <row r="203" spans="1:55" x14ac:dyDescent="0.2">
      <c r="A203" t="s">
        <v>46</v>
      </c>
      <c r="B203" t="s">
        <v>46</v>
      </c>
      <c r="C203" t="s">
        <v>92</v>
      </c>
      <c r="D203" t="s">
        <v>92</v>
      </c>
      <c r="E203" t="s">
        <v>89</v>
      </c>
      <c r="F203" s="4">
        <f t="shared" si="52"/>
        <v>46208</v>
      </c>
      <c r="G203" t="s">
        <v>35</v>
      </c>
      <c r="H203" s="28">
        <v>725</v>
      </c>
      <c r="I203" s="2">
        <v>24</v>
      </c>
      <c r="J203" s="2">
        <v>3</v>
      </c>
      <c r="K203" s="2">
        <v>41965.840000000004</v>
      </c>
      <c r="L203" s="2">
        <v>7795.44</v>
      </c>
      <c r="M203" s="29">
        <v>18.909999999999997</v>
      </c>
      <c r="N203" s="31">
        <f t="shared" si="47"/>
        <v>752</v>
      </c>
      <c r="O203" s="30">
        <f t="shared" si="48"/>
        <v>49780.19000000001</v>
      </c>
      <c r="P203" t="s">
        <v>49</v>
      </c>
      <c r="Q203" t="s">
        <v>49</v>
      </c>
      <c r="R203" t="s">
        <v>92</v>
      </c>
      <c r="S203" t="s">
        <v>92</v>
      </c>
      <c r="T203" t="s">
        <v>89</v>
      </c>
      <c r="U203" s="4">
        <f t="shared" si="53"/>
        <v>45844</v>
      </c>
      <c r="V203" t="s">
        <v>35</v>
      </c>
      <c r="W203" s="28">
        <v>696</v>
      </c>
      <c r="X203" s="2">
        <v>20</v>
      </c>
      <c r="Y203" s="2">
        <v>8</v>
      </c>
      <c r="Z203" s="2">
        <v>45293.990000000005</v>
      </c>
      <c r="AA203" s="2">
        <v>5913.66</v>
      </c>
      <c r="AB203" s="29">
        <v>1339.24</v>
      </c>
      <c r="AC203" s="31">
        <f t="shared" si="49"/>
        <v>724</v>
      </c>
      <c r="AD203" s="30">
        <f t="shared" si="50"/>
        <v>52546.890000000007</v>
      </c>
      <c r="AE203" s="2">
        <f t="shared" si="56"/>
        <v>29</v>
      </c>
      <c r="AF203" s="2">
        <f t="shared" si="56"/>
        <v>4</v>
      </c>
      <c r="AG203" s="2">
        <f t="shared" si="56"/>
        <v>-5</v>
      </c>
      <c r="AH203" s="2">
        <f t="shared" si="56"/>
        <v>-3328.1500000000015</v>
      </c>
      <c r="AI203" s="2">
        <f t="shared" si="56"/>
        <v>1881.7799999999997</v>
      </c>
      <c r="AJ203" s="29">
        <f t="shared" si="54"/>
        <v>-1320.33</v>
      </c>
      <c r="AK203" s="31">
        <f t="shared" si="54"/>
        <v>28</v>
      </c>
      <c r="AL203" s="31">
        <f t="shared" si="54"/>
        <v>-2766.6999999999971</v>
      </c>
      <c r="AM203" s="38">
        <f t="shared" si="57"/>
        <v>4.1666666666666664E-2</v>
      </c>
      <c r="AN203" s="38">
        <f t="shared" si="57"/>
        <v>0.2</v>
      </c>
      <c r="AO203" s="38">
        <f t="shared" si="57"/>
        <v>-0.625</v>
      </c>
      <c r="AP203" s="38">
        <f t="shared" si="57"/>
        <v>-7.3478843440376987E-2</v>
      </c>
      <c r="AQ203" s="38">
        <f t="shared" si="57"/>
        <v>0.31820902791164857</v>
      </c>
      <c r="AR203" s="39">
        <f t="shared" si="55"/>
        <v>-0.98588005137242007</v>
      </c>
      <c r="AS203" s="40">
        <f t="shared" si="55"/>
        <v>3.8674033149171269E-2</v>
      </c>
      <c r="AT203" s="40">
        <f t="shared" si="55"/>
        <v>-5.2652021841825401E-2</v>
      </c>
      <c r="AU203" s="119">
        <f t="shared" si="62"/>
        <v>57.883917241379315</v>
      </c>
      <c r="AV203" s="120">
        <f t="shared" si="59"/>
        <v>65.077571839080463</v>
      </c>
      <c r="AW203" s="121">
        <f t="shared" si="60"/>
        <v>-7.1936545977011477</v>
      </c>
      <c r="AX203" s="119">
        <f t="shared" si="61"/>
        <v>289.42037037037034</v>
      </c>
      <c r="AY203" s="120">
        <f t="shared" si="58"/>
        <v>259.03214285714284</v>
      </c>
      <c r="AZ203" s="121">
        <f t="shared" si="51"/>
        <v>30.388227513227491</v>
      </c>
      <c r="BA203" s="5"/>
      <c r="BB203" s="5"/>
      <c r="BC203" s="96"/>
    </row>
    <row r="204" spans="1:55" x14ac:dyDescent="0.2">
      <c r="A204" t="s">
        <v>46</v>
      </c>
      <c r="B204" t="s">
        <v>46</v>
      </c>
      <c r="C204" t="s">
        <v>92</v>
      </c>
      <c r="D204" t="s">
        <v>92</v>
      </c>
      <c r="E204" t="s">
        <v>89</v>
      </c>
      <c r="F204" s="4">
        <f t="shared" si="52"/>
        <v>46209</v>
      </c>
      <c r="G204" t="s">
        <v>36</v>
      </c>
      <c r="H204" s="28">
        <v>872</v>
      </c>
      <c r="I204" s="2">
        <v>31</v>
      </c>
      <c r="J204" s="2">
        <v>8</v>
      </c>
      <c r="K204" s="2">
        <v>59733.68</v>
      </c>
      <c r="L204" s="2">
        <v>5483.08</v>
      </c>
      <c r="M204" s="29">
        <v>4592.37</v>
      </c>
      <c r="N204" s="31">
        <f t="shared" si="47"/>
        <v>911</v>
      </c>
      <c r="O204" s="30">
        <f t="shared" si="48"/>
        <v>69809.13</v>
      </c>
      <c r="P204" t="s">
        <v>49</v>
      </c>
      <c r="Q204" t="s">
        <v>49</v>
      </c>
      <c r="R204" t="s">
        <v>92</v>
      </c>
      <c r="S204" t="s">
        <v>92</v>
      </c>
      <c r="T204" t="s">
        <v>89</v>
      </c>
      <c r="U204" s="4">
        <f t="shared" si="53"/>
        <v>45845</v>
      </c>
      <c r="V204" t="s">
        <v>36</v>
      </c>
      <c r="W204" s="28">
        <v>790</v>
      </c>
      <c r="X204" s="2">
        <v>31</v>
      </c>
      <c r="Y204" s="2">
        <v>9</v>
      </c>
      <c r="Z204" s="2">
        <v>55212.15</v>
      </c>
      <c r="AA204" s="2">
        <v>8737.880000000001</v>
      </c>
      <c r="AB204" s="29">
        <v>1154.31</v>
      </c>
      <c r="AC204" s="31">
        <f t="shared" si="49"/>
        <v>830</v>
      </c>
      <c r="AD204" s="30">
        <f t="shared" si="50"/>
        <v>65104.34</v>
      </c>
      <c r="AE204" s="2">
        <f t="shared" si="56"/>
        <v>82</v>
      </c>
      <c r="AF204" s="2">
        <f t="shared" si="56"/>
        <v>0</v>
      </c>
      <c r="AG204" s="2">
        <f t="shared" si="56"/>
        <v>-1</v>
      </c>
      <c r="AH204" s="2">
        <f t="shared" si="56"/>
        <v>4521.5299999999988</v>
      </c>
      <c r="AI204" s="2">
        <f t="shared" si="56"/>
        <v>-3254.8000000000011</v>
      </c>
      <c r="AJ204" s="29">
        <f t="shared" si="54"/>
        <v>3438.06</v>
      </c>
      <c r="AK204" s="31">
        <f t="shared" si="54"/>
        <v>81</v>
      </c>
      <c r="AL204" s="31">
        <f t="shared" si="54"/>
        <v>4704.7900000000081</v>
      </c>
      <c r="AM204" s="38">
        <f t="shared" si="57"/>
        <v>0.10379746835443038</v>
      </c>
      <c r="AN204" s="38">
        <f t="shared" si="57"/>
        <v>0</v>
      </c>
      <c r="AO204" s="38">
        <f t="shared" si="57"/>
        <v>-0.1111111111111111</v>
      </c>
      <c r="AP204" s="38">
        <f t="shared" si="57"/>
        <v>8.1893749835860383E-2</v>
      </c>
      <c r="AQ204" s="38">
        <f t="shared" si="57"/>
        <v>-0.37249309901257521</v>
      </c>
      <c r="AR204" s="39">
        <f t="shared" si="55"/>
        <v>2.9784546612261873</v>
      </c>
      <c r="AS204" s="40">
        <f t="shared" si="55"/>
        <v>9.7590361445783133E-2</v>
      </c>
      <c r="AT204" s="40">
        <f t="shared" si="55"/>
        <v>7.2265382000647096E-2</v>
      </c>
      <c r="AU204" s="119">
        <f t="shared" si="62"/>
        <v>68.501926605504593</v>
      </c>
      <c r="AV204" s="120">
        <f t="shared" si="59"/>
        <v>69.888797468354426</v>
      </c>
      <c r="AW204" s="121">
        <f t="shared" si="60"/>
        <v>-1.3868708628498325</v>
      </c>
      <c r="AX204" s="119">
        <f t="shared" si="61"/>
        <v>258.34487179487184</v>
      </c>
      <c r="AY204" s="120">
        <f t="shared" si="58"/>
        <v>247.30475000000001</v>
      </c>
      <c r="AZ204" s="121">
        <f t="shared" si="51"/>
        <v>11.040121794871823</v>
      </c>
    </row>
    <row r="205" spans="1:55" x14ac:dyDescent="0.2">
      <c r="A205" t="s">
        <v>46</v>
      </c>
      <c r="B205" t="s">
        <v>46</v>
      </c>
      <c r="C205" t="s">
        <v>92</v>
      </c>
      <c r="D205" t="s">
        <v>92</v>
      </c>
      <c r="E205" t="s">
        <v>89</v>
      </c>
      <c r="F205" s="4">
        <f t="shared" si="52"/>
        <v>46210</v>
      </c>
      <c r="G205" t="s">
        <v>37</v>
      </c>
      <c r="H205" s="28">
        <v>911</v>
      </c>
      <c r="I205" s="2">
        <v>47</v>
      </c>
      <c r="J205" s="2">
        <v>4</v>
      </c>
      <c r="K205" s="2">
        <v>59424.69</v>
      </c>
      <c r="L205" s="2">
        <v>11310.97</v>
      </c>
      <c r="M205" s="29">
        <v>798.18000000000006</v>
      </c>
      <c r="N205" s="31">
        <f t="shared" si="47"/>
        <v>962</v>
      </c>
      <c r="O205" s="30">
        <f t="shared" si="48"/>
        <v>71533.84</v>
      </c>
      <c r="P205" t="s">
        <v>49</v>
      </c>
      <c r="Q205" t="s">
        <v>49</v>
      </c>
      <c r="R205" t="s">
        <v>92</v>
      </c>
      <c r="S205" t="s">
        <v>92</v>
      </c>
      <c r="T205" t="s">
        <v>89</v>
      </c>
      <c r="U205" s="4">
        <f t="shared" si="53"/>
        <v>45846</v>
      </c>
      <c r="V205" t="s">
        <v>37</v>
      </c>
      <c r="W205" s="28">
        <v>876</v>
      </c>
      <c r="X205" s="2">
        <v>35</v>
      </c>
      <c r="Y205" s="2">
        <v>6</v>
      </c>
      <c r="Z205" s="2">
        <v>64236.91</v>
      </c>
      <c r="AA205" s="2">
        <v>13843.2</v>
      </c>
      <c r="AB205" s="29">
        <v>2010.77</v>
      </c>
      <c r="AC205" s="31">
        <f t="shared" si="49"/>
        <v>917</v>
      </c>
      <c r="AD205" s="30">
        <f t="shared" si="50"/>
        <v>80090.880000000005</v>
      </c>
      <c r="AE205" s="2">
        <f t="shared" si="56"/>
        <v>35</v>
      </c>
      <c r="AF205" s="2">
        <f t="shared" si="56"/>
        <v>12</v>
      </c>
      <c r="AG205" s="2">
        <f t="shared" si="56"/>
        <v>-2</v>
      </c>
      <c r="AH205" s="2">
        <f t="shared" si="56"/>
        <v>-4812.2200000000012</v>
      </c>
      <c r="AI205" s="2">
        <f t="shared" si="56"/>
        <v>-2532.2300000000014</v>
      </c>
      <c r="AJ205" s="29">
        <f t="shared" si="54"/>
        <v>-1212.5899999999999</v>
      </c>
      <c r="AK205" s="31">
        <f t="shared" si="54"/>
        <v>45</v>
      </c>
      <c r="AL205" s="31">
        <f t="shared" si="54"/>
        <v>-8557.0400000000081</v>
      </c>
      <c r="AM205" s="38">
        <f t="shared" si="57"/>
        <v>3.9954337899543377E-2</v>
      </c>
      <c r="AN205" s="38">
        <f t="shared" si="57"/>
        <v>0.34285714285714286</v>
      </c>
      <c r="AO205" s="38">
        <f t="shared" si="57"/>
        <v>-0.33333333333333331</v>
      </c>
      <c r="AP205" s="38">
        <f t="shared" si="57"/>
        <v>-7.4913628317426859E-2</v>
      </c>
      <c r="AQ205" s="38">
        <f t="shared" si="57"/>
        <v>-0.18292230120203432</v>
      </c>
      <c r="AR205" s="39">
        <f t="shared" si="55"/>
        <v>-0.6030475887346638</v>
      </c>
      <c r="AS205" s="40">
        <f t="shared" si="55"/>
        <v>4.9073064340239912E-2</v>
      </c>
      <c r="AT205" s="40">
        <f t="shared" si="55"/>
        <v>-0.10684162791069354</v>
      </c>
      <c r="AU205" s="119">
        <f t="shared" si="62"/>
        <v>65.230175631174532</v>
      </c>
      <c r="AV205" s="120">
        <f t="shared" si="59"/>
        <v>73.329805936073058</v>
      </c>
      <c r="AW205" s="121">
        <f t="shared" si="60"/>
        <v>-8.0996303048985254</v>
      </c>
      <c r="AX205" s="119">
        <f t="shared" si="61"/>
        <v>237.4343137254902</v>
      </c>
      <c r="AY205" s="120">
        <f t="shared" si="58"/>
        <v>386.68219512195122</v>
      </c>
      <c r="AZ205" s="121">
        <f t="shared" si="51"/>
        <v>-149.24788139646103</v>
      </c>
    </row>
    <row r="206" spans="1:55" x14ac:dyDescent="0.2">
      <c r="A206" t="s">
        <v>46</v>
      </c>
      <c r="B206" t="s">
        <v>46</v>
      </c>
      <c r="C206" t="s">
        <v>92</v>
      </c>
      <c r="D206" t="s">
        <v>92</v>
      </c>
      <c r="E206" t="s">
        <v>89</v>
      </c>
      <c r="F206" s="4">
        <f t="shared" si="52"/>
        <v>46211</v>
      </c>
      <c r="G206" t="s">
        <v>38</v>
      </c>
      <c r="H206" s="28">
        <v>1037</v>
      </c>
      <c r="I206" s="2">
        <v>27</v>
      </c>
      <c r="J206" s="2">
        <v>10</v>
      </c>
      <c r="K206" s="2">
        <v>72980.87</v>
      </c>
      <c r="L206" s="2">
        <v>7870.75</v>
      </c>
      <c r="M206" s="29">
        <v>6550.43</v>
      </c>
      <c r="N206" s="31">
        <f t="shared" si="47"/>
        <v>1074</v>
      </c>
      <c r="O206" s="30">
        <f t="shared" si="48"/>
        <v>87402.049999999988</v>
      </c>
      <c r="P206" t="s">
        <v>49</v>
      </c>
      <c r="Q206" t="s">
        <v>49</v>
      </c>
      <c r="R206" t="s">
        <v>92</v>
      </c>
      <c r="S206" t="s">
        <v>92</v>
      </c>
      <c r="T206" t="s">
        <v>89</v>
      </c>
      <c r="U206" s="4">
        <f t="shared" si="53"/>
        <v>45847</v>
      </c>
      <c r="V206" t="s">
        <v>38</v>
      </c>
      <c r="W206" s="28">
        <v>934</v>
      </c>
      <c r="X206" s="2">
        <v>43</v>
      </c>
      <c r="Y206" s="2">
        <v>11</v>
      </c>
      <c r="Z206" s="2">
        <v>64124.94</v>
      </c>
      <c r="AA206" s="2">
        <v>11297.800000000001</v>
      </c>
      <c r="AB206" s="29">
        <v>6274.96</v>
      </c>
      <c r="AC206" s="31">
        <f t="shared" si="49"/>
        <v>988</v>
      </c>
      <c r="AD206" s="30">
        <f t="shared" si="50"/>
        <v>81697.700000000012</v>
      </c>
      <c r="AE206" s="2">
        <f t="shared" si="56"/>
        <v>103</v>
      </c>
      <c r="AF206" s="2">
        <f t="shared" si="56"/>
        <v>-16</v>
      </c>
      <c r="AG206" s="2">
        <f t="shared" si="56"/>
        <v>-1</v>
      </c>
      <c r="AH206" s="2">
        <f t="shared" si="56"/>
        <v>8855.929999999993</v>
      </c>
      <c r="AI206" s="2">
        <f t="shared" si="56"/>
        <v>-3427.0500000000011</v>
      </c>
      <c r="AJ206" s="29">
        <f t="shared" si="54"/>
        <v>275.47000000000025</v>
      </c>
      <c r="AK206" s="31">
        <f t="shared" si="54"/>
        <v>86</v>
      </c>
      <c r="AL206" s="31">
        <f t="shared" si="54"/>
        <v>5704.3499999999767</v>
      </c>
      <c r="AM206" s="38">
        <f t="shared" si="57"/>
        <v>0.11027837259100642</v>
      </c>
      <c r="AN206" s="38">
        <f t="shared" si="57"/>
        <v>-0.37209302325581395</v>
      </c>
      <c r="AO206" s="38">
        <f t="shared" si="57"/>
        <v>-9.0909090909090912E-2</v>
      </c>
      <c r="AP206" s="38">
        <f t="shared" si="57"/>
        <v>0.13810430076035926</v>
      </c>
      <c r="AQ206" s="38">
        <f t="shared" si="57"/>
        <v>-0.30333781798226211</v>
      </c>
      <c r="AR206" s="39">
        <f t="shared" si="55"/>
        <v>4.3899881433507183E-2</v>
      </c>
      <c r="AS206" s="40">
        <f t="shared" si="55"/>
        <v>8.7044534412955468E-2</v>
      </c>
      <c r="AT206" s="40">
        <f t="shared" si="55"/>
        <v>6.9822651066063987E-2</v>
      </c>
      <c r="AU206" s="119">
        <f t="shared" si="62"/>
        <v>70.376923818707809</v>
      </c>
      <c r="AV206" s="120">
        <f t="shared" si="59"/>
        <v>68.656252676659534</v>
      </c>
      <c r="AW206" s="121">
        <f t="shared" si="60"/>
        <v>1.7206711420482748</v>
      </c>
      <c r="AX206" s="119">
        <f t="shared" si="61"/>
        <v>389.76162162162166</v>
      </c>
      <c r="AY206" s="120">
        <f t="shared" si="58"/>
        <v>325.42148148148152</v>
      </c>
      <c r="AZ206" s="121">
        <f t="shared" si="51"/>
        <v>64.340140140140136</v>
      </c>
    </row>
    <row r="207" spans="1:55" x14ac:dyDescent="0.2">
      <c r="A207" t="s">
        <v>46</v>
      </c>
      <c r="B207" t="s">
        <v>46</v>
      </c>
      <c r="C207" t="s">
        <v>92</v>
      </c>
      <c r="D207" t="s">
        <v>92</v>
      </c>
      <c r="E207" t="s">
        <v>89</v>
      </c>
      <c r="F207" s="4">
        <f t="shared" si="52"/>
        <v>46212</v>
      </c>
      <c r="G207" t="s">
        <v>39</v>
      </c>
      <c r="H207" s="28">
        <v>1172</v>
      </c>
      <c r="I207" s="2">
        <v>38</v>
      </c>
      <c r="J207" s="2">
        <v>10</v>
      </c>
      <c r="K207" s="2">
        <v>86444.58</v>
      </c>
      <c r="L207" s="2">
        <v>8077.6699999999992</v>
      </c>
      <c r="M207" s="29">
        <v>1160.6699999999998</v>
      </c>
      <c r="N207" s="31">
        <f t="shared" ref="N207:N270" si="63">SUM(H207:J207)</f>
        <v>1220</v>
      </c>
      <c r="O207" s="30">
        <f t="shared" ref="O207:O270" si="64">SUM(K207:M207)</f>
        <v>95682.92</v>
      </c>
      <c r="P207" t="s">
        <v>49</v>
      </c>
      <c r="Q207" t="s">
        <v>49</v>
      </c>
      <c r="R207" t="s">
        <v>92</v>
      </c>
      <c r="S207" t="s">
        <v>92</v>
      </c>
      <c r="T207" t="s">
        <v>89</v>
      </c>
      <c r="U207" s="4">
        <f t="shared" si="53"/>
        <v>45848</v>
      </c>
      <c r="V207" t="s">
        <v>39</v>
      </c>
      <c r="W207" s="28">
        <v>1037</v>
      </c>
      <c r="X207" s="2">
        <v>52</v>
      </c>
      <c r="Y207" s="2">
        <v>12</v>
      </c>
      <c r="Z207" s="2">
        <v>76496.28</v>
      </c>
      <c r="AA207" s="2">
        <v>12727.43</v>
      </c>
      <c r="AB207" s="29">
        <v>13877.71</v>
      </c>
      <c r="AC207" s="31">
        <f t="shared" ref="AC207:AC270" si="65">SUM(W207:Y207)</f>
        <v>1101</v>
      </c>
      <c r="AD207" s="30">
        <f t="shared" ref="AD207:AD270" si="66">SUM(Z207:AB207)</f>
        <v>103101.41999999998</v>
      </c>
      <c r="AE207" s="2">
        <f t="shared" ref="AE207:AL240" si="67">+H207-W207</f>
        <v>135</v>
      </c>
      <c r="AF207" s="2">
        <f t="shared" si="67"/>
        <v>-14</v>
      </c>
      <c r="AG207" s="2">
        <f t="shared" si="67"/>
        <v>-2</v>
      </c>
      <c r="AH207" s="2">
        <f t="shared" si="67"/>
        <v>9948.3000000000029</v>
      </c>
      <c r="AI207" s="2">
        <f t="shared" si="67"/>
        <v>-4649.7600000000011</v>
      </c>
      <c r="AJ207" s="29">
        <f t="shared" si="54"/>
        <v>-12717.039999999999</v>
      </c>
      <c r="AK207" s="31">
        <f t="shared" si="54"/>
        <v>119</v>
      </c>
      <c r="AL207" s="31">
        <f t="shared" si="54"/>
        <v>-7418.4999999999854</v>
      </c>
      <c r="AM207" s="38">
        <f t="shared" ref="AM207:AT240" si="68">IFERROR(AE207/W207,"")</f>
        <v>0.13018322082931533</v>
      </c>
      <c r="AN207" s="38">
        <f t="shared" si="68"/>
        <v>-0.26923076923076922</v>
      </c>
      <c r="AO207" s="38">
        <f t="shared" si="68"/>
        <v>-0.16666666666666666</v>
      </c>
      <c r="AP207" s="38">
        <f t="shared" si="68"/>
        <v>0.13004946122870292</v>
      </c>
      <c r="AQ207" s="38">
        <f t="shared" si="68"/>
        <v>-0.36533377123268412</v>
      </c>
      <c r="AR207" s="39">
        <f t="shared" si="55"/>
        <v>-0.91636444341321444</v>
      </c>
      <c r="AS207" s="40">
        <f t="shared" si="55"/>
        <v>0.10808356039963669</v>
      </c>
      <c r="AT207" s="40">
        <f t="shared" si="55"/>
        <v>-7.195342217401067E-2</v>
      </c>
      <c r="AU207" s="119">
        <f t="shared" si="62"/>
        <v>73.758174061433451</v>
      </c>
      <c r="AV207" s="120">
        <f t="shared" si="59"/>
        <v>73.766904532304721</v>
      </c>
      <c r="AW207" s="121">
        <f t="shared" si="60"/>
        <v>-8.7304708712707679E-3</v>
      </c>
      <c r="AX207" s="119">
        <f t="shared" si="61"/>
        <v>192.46541666666664</v>
      </c>
      <c r="AY207" s="120">
        <f t="shared" si="58"/>
        <v>415.70531249999999</v>
      </c>
      <c r="AZ207" s="121">
        <f t="shared" ref="AZ207:AZ270" si="69">+AX207-AY207</f>
        <v>-223.23989583333335</v>
      </c>
    </row>
    <row r="208" spans="1:55" x14ac:dyDescent="0.2">
      <c r="A208" t="s">
        <v>46</v>
      </c>
      <c r="B208" t="s">
        <v>46</v>
      </c>
      <c r="C208" t="s">
        <v>92</v>
      </c>
      <c r="D208" t="s">
        <v>92</v>
      </c>
      <c r="E208" t="s">
        <v>89</v>
      </c>
      <c r="F208" s="4">
        <f t="shared" ref="F208:F259" si="70">+F207+1</f>
        <v>46213</v>
      </c>
      <c r="G208" t="s">
        <v>40</v>
      </c>
      <c r="H208" s="28">
        <v>1625</v>
      </c>
      <c r="I208" s="2">
        <v>32</v>
      </c>
      <c r="J208" s="2">
        <v>7</v>
      </c>
      <c r="K208" s="2">
        <v>115999.81</v>
      </c>
      <c r="L208" s="2">
        <v>8509.39</v>
      </c>
      <c r="M208" s="29">
        <v>10377.67</v>
      </c>
      <c r="N208" s="31">
        <f t="shared" si="63"/>
        <v>1664</v>
      </c>
      <c r="O208" s="30">
        <f t="shared" si="64"/>
        <v>134886.87</v>
      </c>
      <c r="P208" t="s">
        <v>49</v>
      </c>
      <c r="Q208" t="s">
        <v>49</v>
      </c>
      <c r="R208" t="s">
        <v>92</v>
      </c>
      <c r="S208" t="s">
        <v>92</v>
      </c>
      <c r="T208" t="s">
        <v>89</v>
      </c>
      <c r="U208" s="4">
        <f t="shared" ref="U208:U271" si="71">+U207+1</f>
        <v>45849</v>
      </c>
      <c r="V208" t="s">
        <v>40</v>
      </c>
      <c r="W208" s="28">
        <v>1686</v>
      </c>
      <c r="X208" s="2">
        <v>21</v>
      </c>
      <c r="Y208" s="2">
        <v>8</v>
      </c>
      <c r="Z208" s="2">
        <v>117848.62</v>
      </c>
      <c r="AA208" s="2">
        <v>6266.08</v>
      </c>
      <c r="AB208" s="29">
        <v>2365.63</v>
      </c>
      <c r="AC208" s="31">
        <f t="shared" si="65"/>
        <v>1715</v>
      </c>
      <c r="AD208" s="30">
        <f t="shared" si="66"/>
        <v>126480.33</v>
      </c>
      <c r="AE208" s="2">
        <f t="shared" si="67"/>
        <v>-61</v>
      </c>
      <c r="AF208" s="2">
        <f t="shared" si="67"/>
        <v>11</v>
      </c>
      <c r="AG208" s="2">
        <f t="shared" si="67"/>
        <v>-1</v>
      </c>
      <c r="AH208" s="2">
        <f t="shared" si="67"/>
        <v>-1848.8099999999977</v>
      </c>
      <c r="AI208" s="2">
        <f t="shared" si="67"/>
        <v>2243.3099999999995</v>
      </c>
      <c r="AJ208" s="29">
        <f t="shared" si="54"/>
        <v>8012.04</v>
      </c>
      <c r="AK208" s="31">
        <f t="shared" si="54"/>
        <v>-51</v>
      </c>
      <c r="AL208" s="31">
        <f t="shared" si="54"/>
        <v>8406.5399999999936</v>
      </c>
      <c r="AM208" s="38">
        <f t="shared" si="68"/>
        <v>-3.6180308422301306E-2</v>
      </c>
      <c r="AN208" s="38">
        <f t="shared" si="68"/>
        <v>0.52380952380952384</v>
      </c>
      <c r="AO208" s="38">
        <f t="shared" si="68"/>
        <v>-0.125</v>
      </c>
      <c r="AP208" s="38">
        <f t="shared" si="68"/>
        <v>-1.5688007207890917E-2</v>
      </c>
      <c r="AQ208" s="38">
        <f t="shared" si="68"/>
        <v>0.35800851569083053</v>
      </c>
      <c r="AR208" s="39">
        <f t="shared" si="55"/>
        <v>3.3868525509061009</v>
      </c>
      <c r="AS208" s="40">
        <f t="shared" si="55"/>
        <v>-2.9737609329446066E-2</v>
      </c>
      <c r="AT208" s="40">
        <f t="shared" si="55"/>
        <v>6.6465196604088506E-2</v>
      </c>
      <c r="AU208" s="119">
        <f t="shared" si="62"/>
        <v>71.384498461538456</v>
      </c>
      <c r="AV208" s="120">
        <f t="shared" si="59"/>
        <v>69.898351126927636</v>
      </c>
      <c r="AW208" s="121">
        <f t="shared" si="60"/>
        <v>1.4861473346108198</v>
      </c>
      <c r="AX208" s="119">
        <f t="shared" si="61"/>
        <v>484.28358974358969</v>
      </c>
      <c r="AY208" s="120">
        <f t="shared" si="58"/>
        <v>297.64517241379309</v>
      </c>
      <c r="AZ208" s="121">
        <f t="shared" si="69"/>
        <v>186.6384173297966</v>
      </c>
    </row>
    <row r="209" spans="1:52" ht="13.5" thickBot="1" x14ac:dyDescent="0.25">
      <c r="A209" t="s">
        <v>46</v>
      </c>
      <c r="B209" t="s">
        <v>46</v>
      </c>
      <c r="C209" t="s">
        <v>92</v>
      </c>
      <c r="D209" t="s">
        <v>92</v>
      </c>
      <c r="E209" t="s">
        <v>89</v>
      </c>
      <c r="F209" s="59">
        <f t="shared" si="70"/>
        <v>46214</v>
      </c>
      <c r="G209" s="42" t="s">
        <v>41</v>
      </c>
      <c r="H209" s="43">
        <v>1451</v>
      </c>
      <c r="I209" s="44">
        <v>21</v>
      </c>
      <c r="J209" s="44">
        <v>3</v>
      </c>
      <c r="K209" s="44">
        <v>99791.900000000009</v>
      </c>
      <c r="L209" s="44">
        <v>4852.95</v>
      </c>
      <c r="M209" s="45">
        <v>213.45999999999998</v>
      </c>
      <c r="N209" s="47">
        <f t="shared" si="63"/>
        <v>1475</v>
      </c>
      <c r="O209" s="46">
        <f t="shared" si="64"/>
        <v>104858.31000000001</v>
      </c>
      <c r="P209" t="s">
        <v>49</v>
      </c>
      <c r="Q209" t="s">
        <v>49</v>
      </c>
      <c r="R209" t="s">
        <v>92</v>
      </c>
      <c r="S209" t="s">
        <v>92</v>
      </c>
      <c r="T209" t="s">
        <v>89</v>
      </c>
      <c r="U209" s="59">
        <f t="shared" si="71"/>
        <v>45850</v>
      </c>
      <c r="V209" s="42" t="s">
        <v>41</v>
      </c>
      <c r="W209" s="43">
        <v>1429</v>
      </c>
      <c r="X209" s="44">
        <v>19</v>
      </c>
      <c r="Y209" s="44">
        <v>7</v>
      </c>
      <c r="Z209" s="44">
        <v>112430.28</v>
      </c>
      <c r="AA209" s="44">
        <v>5759.24</v>
      </c>
      <c r="AB209" s="45">
        <v>2189.7399999999998</v>
      </c>
      <c r="AC209" s="47">
        <f t="shared" si="65"/>
        <v>1455</v>
      </c>
      <c r="AD209" s="46">
        <f t="shared" si="66"/>
        <v>120379.26000000001</v>
      </c>
      <c r="AE209" s="44">
        <f t="shared" si="67"/>
        <v>22</v>
      </c>
      <c r="AF209" s="44">
        <f t="shared" si="67"/>
        <v>2</v>
      </c>
      <c r="AG209" s="44">
        <f t="shared" si="67"/>
        <v>-4</v>
      </c>
      <c r="AH209" s="44">
        <f t="shared" si="67"/>
        <v>-12638.37999999999</v>
      </c>
      <c r="AI209" s="44">
        <f t="shared" si="67"/>
        <v>-906.29</v>
      </c>
      <c r="AJ209" s="45">
        <f t="shared" si="54"/>
        <v>-1976.2799999999997</v>
      </c>
      <c r="AK209" s="47">
        <f t="shared" si="54"/>
        <v>20</v>
      </c>
      <c r="AL209" s="47">
        <f t="shared" si="54"/>
        <v>-15520.949999999997</v>
      </c>
      <c r="AM209" s="56">
        <f t="shared" si="68"/>
        <v>1.5395381385584325E-2</v>
      </c>
      <c r="AN209" s="56">
        <f t="shared" si="68"/>
        <v>0.10526315789473684</v>
      </c>
      <c r="AO209" s="56">
        <f t="shared" si="68"/>
        <v>-0.5714285714285714</v>
      </c>
      <c r="AP209" s="56">
        <f t="shared" si="68"/>
        <v>-0.11241082028791523</v>
      </c>
      <c r="AQ209" s="56">
        <f t="shared" si="68"/>
        <v>-0.15736277703308074</v>
      </c>
      <c r="AR209" s="57">
        <f t="shared" si="55"/>
        <v>-0.902518107172541</v>
      </c>
      <c r="AS209" s="58">
        <f t="shared" si="55"/>
        <v>1.3745704467353952E-2</v>
      </c>
      <c r="AT209" s="58">
        <f t="shared" si="55"/>
        <v>-0.12893375486774047</v>
      </c>
      <c r="AU209" s="122">
        <f t="shared" si="62"/>
        <v>68.774569262577543</v>
      </c>
      <c r="AV209" s="123">
        <f t="shared" si="59"/>
        <v>78.677592722183348</v>
      </c>
      <c r="AW209" s="124">
        <f t="shared" si="60"/>
        <v>-9.9030234596058051</v>
      </c>
      <c r="AX209" s="122">
        <f t="shared" si="61"/>
        <v>211.10041666666666</v>
      </c>
      <c r="AY209" s="123">
        <f t="shared" si="58"/>
        <v>305.72999999999996</v>
      </c>
      <c r="AZ209" s="124">
        <f t="shared" si="69"/>
        <v>-94.629583333333301</v>
      </c>
    </row>
    <row r="210" spans="1:52" x14ac:dyDescent="0.2">
      <c r="A210" t="s">
        <v>46</v>
      </c>
      <c r="B210" t="s">
        <v>46</v>
      </c>
      <c r="C210" t="s">
        <v>92</v>
      </c>
      <c r="D210" t="s">
        <v>92</v>
      </c>
      <c r="E210" t="s">
        <v>90</v>
      </c>
      <c r="F210" s="4">
        <f t="shared" si="70"/>
        <v>46215</v>
      </c>
      <c r="G210" t="s">
        <v>35</v>
      </c>
      <c r="H210" s="28">
        <v>801</v>
      </c>
      <c r="I210" s="2">
        <v>34</v>
      </c>
      <c r="J210" s="2">
        <v>8</v>
      </c>
      <c r="K210" s="2">
        <v>52015.369999999995</v>
      </c>
      <c r="L210" s="2">
        <v>9273.48</v>
      </c>
      <c r="M210" s="29">
        <v>1331.68</v>
      </c>
      <c r="N210" s="31">
        <f t="shared" si="63"/>
        <v>843</v>
      </c>
      <c r="O210" s="30">
        <f t="shared" si="64"/>
        <v>62620.529999999992</v>
      </c>
      <c r="P210" t="s">
        <v>49</v>
      </c>
      <c r="Q210" t="s">
        <v>49</v>
      </c>
      <c r="R210" t="s">
        <v>92</v>
      </c>
      <c r="S210" t="s">
        <v>92</v>
      </c>
      <c r="T210" t="s">
        <v>90</v>
      </c>
      <c r="U210" s="4">
        <f t="shared" si="71"/>
        <v>45851</v>
      </c>
      <c r="V210" t="s">
        <v>35</v>
      </c>
      <c r="W210" s="28">
        <v>840</v>
      </c>
      <c r="X210" s="2">
        <v>31</v>
      </c>
      <c r="Y210" s="2">
        <v>9</v>
      </c>
      <c r="Z210" s="2">
        <v>54800.159999999996</v>
      </c>
      <c r="AA210" s="2">
        <v>10841.61</v>
      </c>
      <c r="AB210" s="29">
        <v>54.399999999999991</v>
      </c>
      <c r="AC210" s="31">
        <f t="shared" si="65"/>
        <v>880</v>
      </c>
      <c r="AD210" s="30">
        <f t="shared" si="66"/>
        <v>65696.169999999984</v>
      </c>
      <c r="AE210" s="2">
        <f t="shared" si="67"/>
        <v>-39</v>
      </c>
      <c r="AF210" s="2">
        <f t="shared" si="67"/>
        <v>3</v>
      </c>
      <c r="AG210" s="2">
        <f t="shared" si="67"/>
        <v>-1</v>
      </c>
      <c r="AH210" s="2">
        <f t="shared" si="67"/>
        <v>-2784.7900000000009</v>
      </c>
      <c r="AI210" s="2">
        <f t="shared" si="67"/>
        <v>-1568.130000000001</v>
      </c>
      <c r="AJ210" s="29">
        <f t="shared" si="54"/>
        <v>1277.28</v>
      </c>
      <c r="AK210" s="31">
        <f t="shared" si="54"/>
        <v>-37</v>
      </c>
      <c r="AL210" s="31">
        <f t="shared" si="54"/>
        <v>-3075.6399999999921</v>
      </c>
      <c r="AM210" s="38">
        <f t="shared" si="68"/>
        <v>-4.642857142857143E-2</v>
      </c>
      <c r="AN210" s="38">
        <f t="shared" si="68"/>
        <v>9.6774193548387094E-2</v>
      </c>
      <c r="AO210" s="38">
        <f t="shared" si="68"/>
        <v>-0.1111111111111111</v>
      </c>
      <c r="AP210" s="38">
        <f t="shared" si="68"/>
        <v>-5.0817187395073321E-2</v>
      </c>
      <c r="AQ210" s="38">
        <f t="shared" si="68"/>
        <v>-0.14463995661161036</v>
      </c>
      <c r="AR210" s="39">
        <f t="shared" si="55"/>
        <v>23.479411764705887</v>
      </c>
      <c r="AS210" s="40">
        <f t="shared" si="55"/>
        <v>-4.2045454545454546E-2</v>
      </c>
      <c r="AT210" s="40">
        <f t="shared" si="55"/>
        <v>-4.6816123375228613E-2</v>
      </c>
      <c r="AU210" s="119">
        <f t="shared" si="62"/>
        <v>64.938039950062418</v>
      </c>
      <c r="AV210" s="120">
        <f t="shared" si="59"/>
        <v>65.238285714285709</v>
      </c>
      <c r="AW210" s="121">
        <f t="shared" si="60"/>
        <v>-0.30024576422329119</v>
      </c>
      <c r="AX210" s="119">
        <f t="shared" si="61"/>
        <v>252.50380952380951</v>
      </c>
      <c r="AY210" s="120">
        <f t="shared" si="58"/>
        <v>272.40025000000003</v>
      </c>
      <c r="AZ210" s="121">
        <f t="shared" si="69"/>
        <v>-19.89644047619052</v>
      </c>
    </row>
    <row r="211" spans="1:52" x14ac:dyDescent="0.2">
      <c r="A211" t="s">
        <v>46</v>
      </c>
      <c r="B211" t="s">
        <v>46</v>
      </c>
      <c r="C211" t="s">
        <v>92</v>
      </c>
      <c r="D211" t="s">
        <v>92</v>
      </c>
      <c r="E211" t="s">
        <v>90</v>
      </c>
      <c r="F211" s="4">
        <f t="shared" si="70"/>
        <v>46216</v>
      </c>
      <c r="G211" t="s">
        <v>36</v>
      </c>
      <c r="H211" s="28">
        <v>875</v>
      </c>
      <c r="I211" s="2">
        <v>15</v>
      </c>
      <c r="J211" s="2">
        <v>6</v>
      </c>
      <c r="K211" s="2">
        <v>59033.33</v>
      </c>
      <c r="L211" s="2">
        <v>4948.6099999999997</v>
      </c>
      <c r="M211" s="29">
        <v>6135.3799999999992</v>
      </c>
      <c r="N211" s="31">
        <f t="shared" si="63"/>
        <v>896</v>
      </c>
      <c r="O211" s="30">
        <f t="shared" si="64"/>
        <v>70117.320000000007</v>
      </c>
      <c r="P211" t="s">
        <v>49</v>
      </c>
      <c r="Q211" t="s">
        <v>49</v>
      </c>
      <c r="R211" t="s">
        <v>92</v>
      </c>
      <c r="S211" t="s">
        <v>92</v>
      </c>
      <c r="T211" t="s">
        <v>90</v>
      </c>
      <c r="U211" s="4">
        <f t="shared" si="71"/>
        <v>45852</v>
      </c>
      <c r="V211" t="s">
        <v>36</v>
      </c>
      <c r="W211" s="28">
        <v>871</v>
      </c>
      <c r="X211" s="2">
        <v>36</v>
      </c>
      <c r="Y211" s="2">
        <v>10</v>
      </c>
      <c r="Z211" s="2">
        <v>66254.44</v>
      </c>
      <c r="AA211" s="2">
        <v>11119.630000000001</v>
      </c>
      <c r="AB211" s="29">
        <v>182.17000000000002</v>
      </c>
      <c r="AC211" s="31">
        <f t="shared" si="65"/>
        <v>917</v>
      </c>
      <c r="AD211" s="30">
        <f t="shared" si="66"/>
        <v>77556.240000000005</v>
      </c>
      <c r="AE211" s="2">
        <f t="shared" si="67"/>
        <v>4</v>
      </c>
      <c r="AF211" s="2">
        <f t="shared" si="67"/>
        <v>-21</v>
      </c>
      <c r="AG211" s="2">
        <f t="shared" si="67"/>
        <v>-4</v>
      </c>
      <c r="AH211" s="2">
        <f t="shared" si="67"/>
        <v>-7221.1100000000006</v>
      </c>
      <c r="AI211" s="2">
        <f t="shared" si="67"/>
        <v>-6171.0200000000013</v>
      </c>
      <c r="AJ211" s="29">
        <f t="shared" si="67"/>
        <v>5953.2099999999991</v>
      </c>
      <c r="AK211" s="31">
        <f t="shared" si="67"/>
        <v>-21</v>
      </c>
      <c r="AL211" s="31">
        <f t="shared" si="67"/>
        <v>-7438.9199999999983</v>
      </c>
      <c r="AM211" s="38">
        <f t="shared" si="68"/>
        <v>4.5924225028702642E-3</v>
      </c>
      <c r="AN211" s="38">
        <f t="shared" si="68"/>
        <v>-0.58333333333333337</v>
      </c>
      <c r="AO211" s="38">
        <f t="shared" si="68"/>
        <v>-0.4</v>
      </c>
      <c r="AP211" s="38">
        <f t="shared" si="68"/>
        <v>-0.10899058236700816</v>
      </c>
      <c r="AQ211" s="38">
        <f t="shared" si="68"/>
        <v>-0.55496630733216845</v>
      </c>
      <c r="AR211" s="39">
        <f t="shared" si="68"/>
        <v>32.679420321677547</v>
      </c>
      <c r="AS211" s="40">
        <f t="shared" si="68"/>
        <v>-2.2900763358778626E-2</v>
      </c>
      <c r="AT211" s="40">
        <f t="shared" si="68"/>
        <v>-9.5916460106884982E-2</v>
      </c>
      <c r="AU211" s="119">
        <f t="shared" si="62"/>
        <v>67.466662857142865</v>
      </c>
      <c r="AV211" s="120">
        <f t="shared" si="59"/>
        <v>76.067095292766936</v>
      </c>
      <c r="AW211" s="121">
        <f t="shared" si="60"/>
        <v>-8.6004324356240716</v>
      </c>
      <c r="AX211" s="119">
        <f t="shared" si="61"/>
        <v>527.80904761904753</v>
      </c>
      <c r="AY211" s="120">
        <f t="shared" si="58"/>
        <v>245.6913043478261</v>
      </c>
      <c r="AZ211" s="121">
        <f t="shared" si="69"/>
        <v>282.11774327122146</v>
      </c>
    </row>
    <row r="212" spans="1:52" x14ac:dyDescent="0.2">
      <c r="A212" t="s">
        <v>46</v>
      </c>
      <c r="B212" t="s">
        <v>46</v>
      </c>
      <c r="C212" t="s">
        <v>92</v>
      </c>
      <c r="D212" t="s">
        <v>92</v>
      </c>
      <c r="E212" t="s">
        <v>90</v>
      </c>
      <c r="F212" s="4">
        <f t="shared" si="70"/>
        <v>46217</v>
      </c>
      <c r="G212" t="s">
        <v>37</v>
      </c>
      <c r="H212" s="28">
        <v>964</v>
      </c>
      <c r="I212" s="2">
        <v>38</v>
      </c>
      <c r="J212" s="2">
        <v>5</v>
      </c>
      <c r="K212" s="2">
        <v>62719.659999999996</v>
      </c>
      <c r="L212" s="2">
        <v>8555.0299999999988</v>
      </c>
      <c r="M212" s="29">
        <v>3461.44</v>
      </c>
      <c r="N212" s="31">
        <f t="shared" si="63"/>
        <v>1007</v>
      </c>
      <c r="O212" s="30">
        <f t="shared" si="64"/>
        <v>74736.13</v>
      </c>
      <c r="P212" t="s">
        <v>49</v>
      </c>
      <c r="Q212" t="s">
        <v>49</v>
      </c>
      <c r="R212" t="s">
        <v>92</v>
      </c>
      <c r="S212" t="s">
        <v>92</v>
      </c>
      <c r="T212" t="s">
        <v>90</v>
      </c>
      <c r="U212" s="4">
        <f t="shared" si="71"/>
        <v>45853</v>
      </c>
      <c r="V212" t="s">
        <v>37</v>
      </c>
      <c r="W212" s="28">
        <v>949</v>
      </c>
      <c r="X212" s="2">
        <v>55</v>
      </c>
      <c r="Y212" s="2">
        <v>9</v>
      </c>
      <c r="Z212" s="2">
        <v>67765.320000000007</v>
      </c>
      <c r="AA212" s="2">
        <v>16200.99</v>
      </c>
      <c r="AB212" s="29">
        <v>1660.95</v>
      </c>
      <c r="AC212" s="31">
        <f t="shared" si="65"/>
        <v>1013</v>
      </c>
      <c r="AD212" s="30">
        <f t="shared" si="66"/>
        <v>85627.260000000009</v>
      </c>
      <c r="AE212" s="2">
        <f t="shared" si="67"/>
        <v>15</v>
      </c>
      <c r="AF212" s="2">
        <f t="shared" si="67"/>
        <v>-17</v>
      </c>
      <c r="AG212" s="2">
        <f t="shared" si="67"/>
        <v>-4</v>
      </c>
      <c r="AH212" s="2">
        <f t="shared" si="67"/>
        <v>-5045.6600000000108</v>
      </c>
      <c r="AI212" s="2">
        <f t="shared" si="67"/>
        <v>-7645.9600000000009</v>
      </c>
      <c r="AJ212" s="29">
        <f t="shared" si="67"/>
        <v>1800.49</v>
      </c>
      <c r="AK212" s="31">
        <f t="shared" si="67"/>
        <v>-6</v>
      </c>
      <c r="AL212" s="31">
        <f t="shared" si="67"/>
        <v>-10891.130000000005</v>
      </c>
      <c r="AM212" s="38">
        <f t="shared" si="68"/>
        <v>1.5806111696522657E-2</v>
      </c>
      <c r="AN212" s="38">
        <f t="shared" si="68"/>
        <v>-0.30909090909090908</v>
      </c>
      <c r="AO212" s="38">
        <f t="shared" si="68"/>
        <v>-0.44444444444444442</v>
      </c>
      <c r="AP212" s="38">
        <f t="shared" si="68"/>
        <v>-7.4457849531294334E-2</v>
      </c>
      <c r="AQ212" s="38">
        <f t="shared" si="68"/>
        <v>-0.47194399848404334</v>
      </c>
      <c r="AR212" s="39">
        <f t="shared" si="68"/>
        <v>1.0840121617146814</v>
      </c>
      <c r="AS212" s="40">
        <f t="shared" si="68"/>
        <v>-5.9230009871668312E-3</v>
      </c>
      <c r="AT212" s="40">
        <f t="shared" si="68"/>
        <v>-0.1271923216975529</v>
      </c>
      <c r="AU212" s="119">
        <f t="shared" si="62"/>
        <v>65.061887966804974</v>
      </c>
      <c r="AV212" s="120">
        <f t="shared" si="59"/>
        <v>71.407081138040056</v>
      </c>
      <c r="AW212" s="121">
        <f t="shared" si="60"/>
        <v>-6.3451931712350813</v>
      </c>
      <c r="AX212" s="119">
        <f t="shared" si="61"/>
        <v>279.4527906976744</v>
      </c>
      <c r="AY212" s="120">
        <f t="shared" si="58"/>
        <v>279.09281249999998</v>
      </c>
      <c r="AZ212" s="121">
        <f t="shared" si="69"/>
        <v>0.35997819767442252</v>
      </c>
    </row>
    <row r="213" spans="1:52" x14ac:dyDescent="0.2">
      <c r="A213" t="s">
        <v>46</v>
      </c>
      <c r="B213" t="s">
        <v>46</v>
      </c>
      <c r="C213" t="s">
        <v>92</v>
      </c>
      <c r="D213" t="s">
        <v>92</v>
      </c>
      <c r="E213" t="s">
        <v>90</v>
      </c>
      <c r="F213" s="4">
        <f t="shared" si="70"/>
        <v>46218</v>
      </c>
      <c r="G213" t="s">
        <v>38</v>
      </c>
      <c r="H213" s="28">
        <v>1075</v>
      </c>
      <c r="I213" s="2">
        <v>35</v>
      </c>
      <c r="J213" s="2">
        <v>6</v>
      </c>
      <c r="K213" s="2">
        <v>75765.119999999995</v>
      </c>
      <c r="L213" s="2">
        <v>8642.2800000000007</v>
      </c>
      <c r="M213" s="29">
        <v>1150.8699999999999</v>
      </c>
      <c r="N213" s="31">
        <f t="shared" si="63"/>
        <v>1116</v>
      </c>
      <c r="O213" s="30">
        <f t="shared" si="64"/>
        <v>85558.26999999999</v>
      </c>
      <c r="P213" t="s">
        <v>49</v>
      </c>
      <c r="Q213" t="s">
        <v>49</v>
      </c>
      <c r="R213" t="s">
        <v>92</v>
      </c>
      <c r="S213" t="s">
        <v>92</v>
      </c>
      <c r="T213" t="s">
        <v>90</v>
      </c>
      <c r="U213" s="4">
        <f t="shared" si="71"/>
        <v>45854</v>
      </c>
      <c r="V213" t="s">
        <v>38</v>
      </c>
      <c r="W213" s="28">
        <v>1006</v>
      </c>
      <c r="X213" s="2">
        <v>29</v>
      </c>
      <c r="Y213" s="2">
        <v>24</v>
      </c>
      <c r="Z213" s="2">
        <v>73264.44</v>
      </c>
      <c r="AA213" s="2">
        <v>6896.4800000000005</v>
      </c>
      <c r="AB213" s="29">
        <v>6417.1599999999989</v>
      </c>
      <c r="AC213" s="31">
        <f t="shared" si="65"/>
        <v>1059</v>
      </c>
      <c r="AD213" s="30">
        <f t="shared" si="66"/>
        <v>86578.08</v>
      </c>
      <c r="AE213" s="2">
        <f t="shared" si="67"/>
        <v>69</v>
      </c>
      <c r="AF213" s="2">
        <f t="shared" si="67"/>
        <v>6</v>
      </c>
      <c r="AG213" s="2">
        <f t="shared" si="67"/>
        <v>-18</v>
      </c>
      <c r="AH213" s="2">
        <f t="shared" si="67"/>
        <v>2500.679999999993</v>
      </c>
      <c r="AI213" s="2">
        <f t="shared" si="67"/>
        <v>1745.8000000000002</v>
      </c>
      <c r="AJ213" s="29">
        <f t="shared" si="67"/>
        <v>-5266.2899999999991</v>
      </c>
      <c r="AK213" s="31">
        <f t="shared" si="67"/>
        <v>57</v>
      </c>
      <c r="AL213" s="31">
        <f t="shared" si="67"/>
        <v>-1019.8100000000122</v>
      </c>
      <c r="AM213" s="38">
        <f t="shared" si="68"/>
        <v>6.8588469184890657E-2</v>
      </c>
      <c r="AN213" s="38">
        <f t="shared" si="68"/>
        <v>0.20689655172413793</v>
      </c>
      <c r="AO213" s="38">
        <f t="shared" si="68"/>
        <v>-0.75</v>
      </c>
      <c r="AP213" s="38">
        <f t="shared" si="68"/>
        <v>3.4132247513254631E-2</v>
      </c>
      <c r="AQ213" s="38">
        <f t="shared" si="68"/>
        <v>0.25314363269378004</v>
      </c>
      <c r="AR213" s="39">
        <f t="shared" si="68"/>
        <v>-0.82065742477980907</v>
      </c>
      <c r="AS213" s="40">
        <f t="shared" si="68"/>
        <v>5.3824362606232294E-2</v>
      </c>
      <c r="AT213" s="40">
        <f t="shared" si="68"/>
        <v>-1.177907849192327E-2</v>
      </c>
      <c r="AU213" s="119">
        <f t="shared" si="62"/>
        <v>70.479181395348832</v>
      </c>
      <c r="AV213" s="120">
        <f t="shared" si="59"/>
        <v>72.827475149105368</v>
      </c>
      <c r="AW213" s="121">
        <f t="shared" si="60"/>
        <v>-2.3482937537565363</v>
      </c>
      <c r="AX213" s="119">
        <f t="shared" si="61"/>
        <v>238.85731707317078</v>
      </c>
      <c r="AY213" s="120">
        <f t="shared" si="58"/>
        <v>251.20075471698112</v>
      </c>
      <c r="AZ213" s="121">
        <f t="shared" si="69"/>
        <v>-12.343437643810347</v>
      </c>
    </row>
    <row r="214" spans="1:52" x14ac:dyDescent="0.2">
      <c r="A214" t="s">
        <v>46</v>
      </c>
      <c r="B214" t="s">
        <v>46</v>
      </c>
      <c r="C214" t="s">
        <v>92</v>
      </c>
      <c r="D214" t="s">
        <v>92</v>
      </c>
      <c r="E214" t="s">
        <v>90</v>
      </c>
      <c r="F214" s="4">
        <f t="shared" si="70"/>
        <v>46219</v>
      </c>
      <c r="G214" t="s">
        <v>39</v>
      </c>
      <c r="H214" s="28">
        <v>1187</v>
      </c>
      <c r="I214" s="2">
        <v>42</v>
      </c>
      <c r="J214" s="2">
        <v>7</v>
      </c>
      <c r="K214" s="2">
        <v>86243.71</v>
      </c>
      <c r="L214" s="2">
        <v>9657.67</v>
      </c>
      <c r="M214" s="29">
        <v>2137.36</v>
      </c>
      <c r="N214" s="31">
        <f t="shared" si="63"/>
        <v>1236</v>
      </c>
      <c r="O214" s="30">
        <f t="shared" si="64"/>
        <v>98038.74</v>
      </c>
      <c r="P214" t="s">
        <v>49</v>
      </c>
      <c r="Q214" t="s">
        <v>49</v>
      </c>
      <c r="R214" t="s">
        <v>92</v>
      </c>
      <c r="S214" t="s">
        <v>92</v>
      </c>
      <c r="T214" t="s">
        <v>90</v>
      </c>
      <c r="U214" s="4">
        <f t="shared" si="71"/>
        <v>45855</v>
      </c>
      <c r="V214" t="s">
        <v>39</v>
      </c>
      <c r="W214" s="28">
        <v>1198</v>
      </c>
      <c r="X214" s="2">
        <v>39</v>
      </c>
      <c r="Y214" s="2">
        <v>6</v>
      </c>
      <c r="Z214" s="2">
        <v>86132.25</v>
      </c>
      <c r="AA214" s="2">
        <v>11286.82</v>
      </c>
      <c r="AB214" s="29">
        <v>1287.98</v>
      </c>
      <c r="AC214" s="31">
        <f t="shared" si="65"/>
        <v>1243</v>
      </c>
      <c r="AD214" s="30">
        <f t="shared" si="66"/>
        <v>98707.05</v>
      </c>
      <c r="AE214" s="2">
        <f t="shared" si="67"/>
        <v>-11</v>
      </c>
      <c r="AF214" s="2">
        <f t="shared" si="67"/>
        <v>3</v>
      </c>
      <c r="AG214" s="2">
        <f t="shared" si="67"/>
        <v>1</v>
      </c>
      <c r="AH214" s="2">
        <f t="shared" si="67"/>
        <v>111.4600000000064</v>
      </c>
      <c r="AI214" s="2">
        <f t="shared" si="67"/>
        <v>-1629.1499999999996</v>
      </c>
      <c r="AJ214" s="29">
        <f t="shared" si="67"/>
        <v>849.38000000000011</v>
      </c>
      <c r="AK214" s="31">
        <f t="shared" si="67"/>
        <v>-7</v>
      </c>
      <c r="AL214" s="31">
        <f t="shared" si="67"/>
        <v>-668.30999999999767</v>
      </c>
      <c r="AM214" s="38">
        <f t="shared" si="68"/>
        <v>-9.1819699499165273E-3</v>
      </c>
      <c r="AN214" s="38">
        <f t="shared" si="68"/>
        <v>7.6923076923076927E-2</v>
      </c>
      <c r="AO214" s="38">
        <f t="shared" si="68"/>
        <v>0.16666666666666666</v>
      </c>
      <c r="AP214" s="38">
        <f t="shared" si="68"/>
        <v>1.2940565235438108E-3</v>
      </c>
      <c r="AQ214" s="38">
        <f t="shared" si="68"/>
        <v>-0.14434092153502934</v>
      </c>
      <c r="AR214" s="39">
        <f t="shared" si="68"/>
        <v>0.65946676190624087</v>
      </c>
      <c r="AS214" s="40">
        <f t="shared" si="68"/>
        <v>-5.6315366049879325E-3</v>
      </c>
      <c r="AT214" s="40">
        <f t="shared" si="68"/>
        <v>-6.7706410028462779E-3</v>
      </c>
      <c r="AU214" s="119">
        <f t="shared" si="62"/>
        <v>72.656874473462523</v>
      </c>
      <c r="AV214" s="120">
        <f t="shared" si="59"/>
        <v>71.896702838063433</v>
      </c>
      <c r="AW214" s="121">
        <f t="shared" si="60"/>
        <v>0.7601716353990895</v>
      </c>
      <c r="AX214" s="119">
        <f t="shared" si="61"/>
        <v>240.71489795918367</v>
      </c>
      <c r="AY214" s="120">
        <f t="shared" si="58"/>
        <v>279.44</v>
      </c>
      <c r="AZ214" s="121">
        <f t="shared" si="69"/>
        <v>-38.725102040816324</v>
      </c>
    </row>
    <row r="215" spans="1:52" x14ac:dyDescent="0.2">
      <c r="A215" t="s">
        <v>46</v>
      </c>
      <c r="B215" t="s">
        <v>46</v>
      </c>
      <c r="C215" t="s">
        <v>92</v>
      </c>
      <c r="D215" t="s">
        <v>92</v>
      </c>
      <c r="E215" t="s">
        <v>90</v>
      </c>
      <c r="F215" s="4">
        <f t="shared" si="70"/>
        <v>46220</v>
      </c>
      <c r="G215" t="s">
        <v>40</v>
      </c>
      <c r="H215" s="28">
        <v>1671</v>
      </c>
      <c r="I215" s="2">
        <v>29</v>
      </c>
      <c r="J215" s="2">
        <v>9</v>
      </c>
      <c r="K215" s="2">
        <v>118857.23</v>
      </c>
      <c r="L215" s="2">
        <v>6149.34</v>
      </c>
      <c r="M215" s="29">
        <v>6722.26</v>
      </c>
      <c r="N215" s="31">
        <f t="shared" si="63"/>
        <v>1709</v>
      </c>
      <c r="O215" s="30">
        <f t="shared" si="64"/>
        <v>131728.82999999999</v>
      </c>
      <c r="P215" t="s">
        <v>49</v>
      </c>
      <c r="Q215" t="s">
        <v>49</v>
      </c>
      <c r="R215" t="s">
        <v>92</v>
      </c>
      <c r="S215" t="s">
        <v>92</v>
      </c>
      <c r="T215" t="s">
        <v>90</v>
      </c>
      <c r="U215" s="4">
        <f t="shared" si="71"/>
        <v>45856</v>
      </c>
      <c r="V215" t="s">
        <v>40</v>
      </c>
      <c r="W215" s="28">
        <v>1616</v>
      </c>
      <c r="X215" s="2">
        <v>37</v>
      </c>
      <c r="Y215" s="2">
        <v>12</v>
      </c>
      <c r="Z215" s="2">
        <v>112255.73</v>
      </c>
      <c r="AA215" s="2">
        <v>10658.44</v>
      </c>
      <c r="AB215" s="29">
        <v>-22.75</v>
      </c>
      <c r="AC215" s="31">
        <f t="shared" si="65"/>
        <v>1665</v>
      </c>
      <c r="AD215" s="30">
        <f t="shared" si="66"/>
        <v>122891.42</v>
      </c>
      <c r="AE215" s="2">
        <f t="shared" si="67"/>
        <v>55</v>
      </c>
      <c r="AF215" s="2">
        <f t="shared" si="67"/>
        <v>-8</v>
      </c>
      <c r="AG215" s="2">
        <f t="shared" si="67"/>
        <v>-3</v>
      </c>
      <c r="AH215" s="2">
        <f t="shared" si="67"/>
        <v>6601.5</v>
      </c>
      <c r="AI215" s="2">
        <f t="shared" si="67"/>
        <v>-4509.1000000000004</v>
      </c>
      <c r="AJ215" s="29">
        <f t="shared" si="67"/>
        <v>6745.01</v>
      </c>
      <c r="AK215" s="31">
        <f t="shared" si="67"/>
        <v>44</v>
      </c>
      <c r="AL215" s="31">
        <f t="shared" si="67"/>
        <v>8837.4099999999889</v>
      </c>
      <c r="AM215" s="38">
        <f t="shared" si="68"/>
        <v>3.4034653465346537E-2</v>
      </c>
      <c r="AN215" s="38">
        <f t="shared" si="68"/>
        <v>-0.21621621621621623</v>
      </c>
      <c r="AO215" s="38">
        <f t="shared" si="68"/>
        <v>-0.25</v>
      </c>
      <c r="AP215" s="38">
        <f t="shared" si="68"/>
        <v>5.8807688480579122E-2</v>
      </c>
      <c r="AQ215" s="38">
        <f t="shared" si="68"/>
        <v>-0.42305440571040415</v>
      </c>
      <c r="AR215" s="39">
        <f t="shared" si="68"/>
        <v>-296.48395604395603</v>
      </c>
      <c r="AS215" s="40">
        <f t="shared" si="68"/>
        <v>2.6426426426426425E-2</v>
      </c>
      <c r="AT215" s="40">
        <f t="shared" si="68"/>
        <v>7.1912343432926309E-2</v>
      </c>
      <c r="AU215" s="119">
        <f t="shared" si="62"/>
        <v>71.129401555954516</v>
      </c>
      <c r="AV215" s="120">
        <f t="shared" si="59"/>
        <v>69.465179455445536</v>
      </c>
      <c r="AW215" s="121">
        <f t="shared" si="60"/>
        <v>1.6642221005089795</v>
      </c>
      <c r="AX215" s="119">
        <f t="shared" si="61"/>
        <v>338.72631578947369</v>
      </c>
      <c r="AY215" s="120">
        <f t="shared" si="58"/>
        <v>217.05489795918368</v>
      </c>
      <c r="AZ215" s="121">
        <f t="shared" si="69"/>
        <v>121.67141783029001</v>
      </c>
    </row>
    <row r="216" spans="1:52" ht="13.5" thickBot="1" x14ac:dyDescent="0.25">
      <c r="A216" t="s">
        <v>46</v>
      </c>
      <c r="B216" t="s">
        <v>46</v>
      </c>
      <c r="C216" t="s">
        <v>92</v>
      </c>
      <c r="D216" t="s">
        <v>92</v>
      </c>
      <c r="E216" t="s">
        <v>90</v>
      </c>
      <c r="F216" s="59">
        <f t="shared" si="70"/>
        <v>46221</v>
      </c>
      <c r="G216" s="42" t="s">
        <v>41</v>
      </c>
      <c r="H216" s="43">
        <v>1470</v>
      </c>
      <c r="I216" s="44">
        <v>18</v>
      </c>
      <c r="J216" s="44">
        <v>3</v>
      </c>
      <c r="K216" s="44">
        <v>101900.55</v>
      </c>
      <c r="L216" s="44">
        <v>3161.76</v>
      </c>
      <c r="M216" s="45">
        <v>2186.33</v>
      </c>
      <c r="N216" s="47">
        <f t="shared" si="63"/>
        <v>1491</v>
      </c>
      <c r="O216" s="46">
        <f t="shared" si="64"/>
        <v>107248.64</v>
      </c>
      <c r="P216" t="s">
        <v>49</v>
      </c>
      <c r="Q216" t="s">
        <v>49</v>
      </c>
      <c r="R216" t="s">
        <v>92</v>
      </c>
      <c r="S216" t="s">
        <v>92</v>
      </c>
      <c r="T216" t="s">
        <v>90</v>
      </c>
      <c r="U216" s="59">
        <f t="shared" si="71"/>
        <v>45857</v>
      </c>
      <c r="V216" s="42" t="s">
        <v>41</v>
      </c>
      <c r="W216" s="43">
        <v>1488</v>
      </c>
      <c r="X216" s="44">
        <v>35</v>
      </c>
      <c r="Y216" s="44">
        <v>6</v>
      </c>
      <c r="Z216" s="44">
        <v>104897.09</v>
      </c>
      <c r="AA216" s="44">
        <v>7150.8200000000006</v>
      </c>
      <c r="AB216" s="45">
        <v>1730.94</v>
      </c>
      <c r="AC216" s="47">
        <f t="shared" si="65"/>
        <v>1529</v>
      </c>
      <c r="AD216" s="46">
        <f t="shared" si="66"/>
        <v>113778.85</v>
      </c>
      <c r="AE216" s="44">
        <f t="shared" si="67"/>
        <v>-18</v>
      </c>
      <c r="AF216" s="44">
        <f t="shared" si="67"/>
        <v>-17</v>
      </c>
      <c r="AG216" s="44">
        <f t="shared" si="67"/>
        <v>-3</v>
      </c>
      <c r="AH216" s="44">
        <f t="shared" si="67"/>
        <v>-2996.5399999999936</v>
      </c>
      <c r="AI216" s="44">
        <f t="shared" si="67"/>
        <v>-3989.0600000000004</v>
      </c>
      <c r="AJ216" s="45">
        <f t="shared" si="67"/>
        <v>455.38999999999987</v>
      </c>
      <c r="AK216" s="47">
        <f t="shared" si="67"/>
        <v>-38</v>
      </c>
      <c r="AL216" s="47">
        <f t="shared" si="67"/>
        <v>-6530.2100000000064</v>
      </c>
      <c r="AM216" s="56">
        <f t="shared" si="68"/>
        <v>-1.2096774193548387E-2</v>
      </c>
      <c r="AN216" s="56">
        <f t="shared" si="68"/>
        <v>-0.48571428571428571</v>
      </c>
      <c r="AO216" s="56">
        <f t="shared" si="68"/>
        <v>-0.5</v>
      </c>
      <c r="AP216" s="56">
        <f t="shared" si="68"/>
        <v>-2.856647405566726E-2</v>
      </c>
      <c r="AQ216" s="56">
        <f t="shared" si="68"/>
        <v>-0.55784651270763352</v>
      </c>
      <c r="AR216" s="57">
        <f t="shared" si="68"/>
        <v>0.26308826418015635</v>
      </c>
      <c r="AS216" s="58">
        <f t="shared" si="68"/>
        <v>-2.4852844996729889E-2</v>
      </c>
      <c r="AT216" s="58">
        <f t="shared" si="68"/>
        <v>-5.7393882958036629E-2</v>
      </c>
      <c r="AU216" s="122">
        <f t="shared" si="62"/>
        <v>69.320102040816323</v>
      </c>
      <c r="AV216" s="123">
        <f t="shared" si="59"/>
        <v>70.495356182795703</v>
      </c>
      <c r="AW216" s="124">
        <f t="shared" si="60"/>
        <v>-1.1752541419793801</v>
      </c>
      <c r="AX216" s="122">
        <f t="shared" si="61"/>
        <v>254.6709523809524</v>
      </c>
      <c r="AY216" s="123">
        <f t="shared" si="58"/>
        <v>216.62829268292683</v>
      </c>
      <c r="AZ216" s="124">
        <f t="shared" si="69"/>
        <v>38.042659698025574</v>
      </c>
    </row>
    <row r="217" spans="1:52" x14ac:dyDescent="0.2">
      <c r="A217" t="s">
        <v>46</v>
      </c>
      <c r="B217" t="s">
        <v>46</v>
      </c>
      <c r="C217" t="s">
        <v>92</v>
      </c>
      <c r="D217" t="s">
        <v>92</v>
      </c>
      <c r="E217" t="s">
        <v>91</v>
      </c>
      <c r="F217" s="4">
        <f t="shared" si="70"/>
        <v>46222</v>
      </c>
      <c r="G217" t="s">
        <v>35</v>
      </c>
      <c r="H217" s="28">
        <v>865</v>
      </c>
      <c r="I217" s="2">
        <v>25</v>
      </c>
      <c r="J217" s="2">
        <v>12</v>
      </c>
      <c r="K217" s="2">
        <v>54186.649999999994</v>
      </c>
      <c r="L217" s="2">
        <v>8406.23</v>
      </c>
      <c r="M217" s="29">
        <v>2730.94</v>
      </c>
      <c r="N217" s="31">
        <f t="shared" si="63"/>
        <v>902</v>
      </c>
      <c r="O217" s="30">
        <f t="shared" si="64"/>
        <v>65323.819999999992</v>
      </c>
      <c r="P217" t="s">
        <v>49</v>
      </c>
      <c r="Q217" t="s">
        <v>49</v>
      </c>
      <c r="R217" t="s">
        <v>92</v>
      </c>
      <c r="S217" t="s">
        <v>92</v>
      </c>
      <c r="T217" t="s">
        <v>91</v>
      </c>
      <c r="U217" s="4">
        <f t="shared" si="71"/>
        <v>45858</v>
      </c>
      <c r="V217" t="s">
        <v>35</v>
      </c>
      <c r="W217" s="28">
        <v>842</v>
      </c>
      <c r="X217" s="2">
        <v>22</v>
      </c>
      <c r="Y217" s="2">
        <v>3</v>
      </c>
      <c r="Z217" s="2">
        <v>56782.85</v>
      </c>
      <c r="AA217" s="2">
        <v>6259.16</v>
      </c>
      <c r="AB217" s="29">
        <v>969.69</v>
      </c>
      <c r="AC217" s="31">
        <f t="shared" si="65"/>
        <v>867</v>
      </c>
      <c r="AD217" s="30">
        <f t="shared" si="66"/>
        <v>64011.7</v>
      </c>
      <c r="AE217" s="2">
        <f t="shared" si="67"/>
        <v>23</v>
      </c>
      <c r="AF217" s="2">
        <f t="shared" si="67"/>
        <v>3</v>
      </c>
      <c r="AG217" s="2">
        <f t="shared" si="67"/>
        <v>9</v>
      </c>
      <c r="AH217" s="2">
        <f t="shared" si="67"/>
        <v>-2596.2000000000044</v>
      </c>
      <c r="AI217" s="2">
        <f t="shared" si="67"/>
        <v>2147.0699999999997</v>
      </c>
      <c r="AJ217" s="29">
        <f t="shared" si="67"/>
        <v>1761.25</v>
      </c>
      <c r="AK217" s="31">
        <f t="shared" si="67"/>
        <v>35</v>
      </c>
      <c r="AL217" s="31">
        <f t="shared" si="67"/>
        <v>1312.1199999999953</v>
      </c>
      <c r="AM217" s="38">
        <f t="shared" si="68"/>
        <v>2.7315914489311165E-2</v>
      </c>
      <c r="AN217" s="38">
        <f t="shared" si="68"/>
        <v>0.13636363636363635</v>
      </c>
      <c r="AO217" s="38">
        <f t="shared" si="68"/>
        <v>3</v>
      </c>
      <c r="AP217" s="38">
        <f t="shared" si="68"/>
        <v>-4.5721551489578356E-2</v>
      </c>
      <c r="AQ217" s="38">
        <f t="shared" si="68"/>
        <v>0.34302845749269867</v>
      </c>
      <c r="AR217" s="39">
        <f t="shared" si="68"/>
        <v>1.8163021171714671</v>
      </c>
      <c r="AS217" s="40">
        <f t="shared" si="68"/>
        <v>4.0369088811995385E-2</v>
      </c>
      <c r="AT217" s="40">
        <f t="shared" si="68"/>
        <v>2.0498127686032326E-2</v>
      </c>
      <c r="AU217" s="119">
        <f t="shared" si="62"/>
        <v>62.643526011560688</v>
      </c>
      <c r="AV217" s="120">
        <f t="shared" si="59"/>
        <v>67.438064133016624</v>
      </c>
      <c r="AW217" s="121">
        <f t="shared" si="60"/>
        <v>-4.7945381214559362</v>
      </c>
      <c r="AX217" s="119">
        <f t="shared" si="61"/>
        <v>301.00459459459461</v>
      </c>
      <c r="AY217" s="120">
        <f t="shared" si="58"/>
        <v>289.154</v>
      </c>
      <c r="AZ217" s="121">
        <f t="shared" si="69"/>
        <v>11.850594594594611</v>
      </c>
    </row>
    <row r="218" spans="1:52" x14ac:dyDescent="0.2">
      <c r="A218" t="s">
        <v>46</v>
      </c>
      <c r="B218" t="s">
        <v>46</v>
      </c>
      <c r="C218" t="s">
        <v>92</v>
      </c>
      <c r="D218" t="s">
        <v>92</v>
      </c>
      <c r="E218" t="s">
        <v>91</v>
      </c>
      <c r="F218" s="4">
        <f t="shared" si="70"/>
        <v>46223</v>
      </c>
      <c r="G218" t="s">
        <v>36</v>
      </c>
      <c r="H218" s="28">
        <v>886</v>
      </c>
      <c r="I218" s="2">
        <v>20</v>
      </c>
      <c r="J218" s="2">
        <v>6</v>
      </c>
      <c r="K218" s="2">
        <v>56943.509999999995</v>
      </c>
      <c r="L218" s="2">
        <v>7468.44</v>
      </c>
      <c r="M218" s="29">
        <v>654.28</v>
      </c>
      <c r="N218" s="31">
        <f t="shared" si="63"/>
        <v>912</v>
      </c>
      <c r="O218" s="30">
        <f t="shared" si="64"/>
        <v>65066.229999999996</v>
      </c>
      <c r="P218" t="s">
        <v>49</v>
      </c>
      <c r="Q218" t="s">
        <v>49</v>
      </c>
      <c r="R218" t="s">
        <v>92</v>
      </c>
      <c r="S218" t="s">
        <v>92</v>
      </c>
      <c r="T218" t="s">
        <v>91</v>
      </c>
      <c r="U218" s="4">
        <f t="shared" si="71"/>
        <v>45859</v>
      </c>
      <c r="V218" t="s">
        <v>36</v>
      </c>
      <c r="W218" s="28">
        <v>899</v>
      </c>
      <c r="X218" s="2">
        <v>28</v>
      </c>
      <c r="Y218" s="2">
        <v>14</v>
      </c>
      <c r="Z218" s="2">
        <v>65699.67</v>
      </c>
      <c r="AA218" s="2">
        <v>6137.0599999999995</v>
      </c>
      <c r="AB218" s="29">
        <v>6379.5</v>
      </c>
      <c r="AC218" s="31">
        <f t="shared" si="65"/>
        <v>941</v>
      </c>
      <c r="AD218" s="30">
        <f t="shared" si="66"/>
        <v>78216.23</v>
      </c>
      <c r="AE218" s="2">
        <f t="shared" si="67"/>
        <v>-13</v>
      </c>
      <c r="AF218" s="2">
        <f t="shared" si="67"/>
        <v>-8</v>
      </c>
      <c r="AG218" s="2">
        <f t="shared" si="67"/>
        <v>-8</v>
      </c>
      <c r="AH218" s="2">
        <f t="shared" si="67"/>
        <v>-8756.1600000000035</v>
      </c>
      <c r="AI218" s="2">
        <f t="shared" si="67"/>
        <v>1331.38</v>
      </c>
      <c r="AJ218" s="29">
        <f t="shared" si="67"/>
        <v>-5725.22</v>
      </c>
      <c r="AK218" s="31">
        <f t="shared" si="67"/>
        <v>-29</v>
      </c>
      <c r="AL218" s="31">
        <f t="shared" si="67"/>
        <v>-13150</v>
      </c>
      <c r="AM218" s="38">
        <f t="shared" si="68"/>
        <v>-1.4460511679644048E-2</v>
      </c>
      <c r="AN218" s="38">
        <f t="shared" si="68"/>
        <v>-0.2857142857142857</v>
      </c>
      <c r="AO218" s="38">
        <f t="shared" si="68"/>
        <v>-0.5714285714285714</v>
      </c>
      <c r="AP218" s="38">
        <f t="shared" si="68"/>
        <v>-0.13327555526534615</v>
      </c>
      <c r="AQ218" s="38">
        <f t="shared" si="68"/>
        <v>0.2169410108423252</v>
      </c>
      <c r="AR218" s="39">
        <f t="shared" si="68"/>
        <v>-0.89744023826318686</v>
      </c>
      <c r="AS218" s="40">
        <f t="shared" si="68"/>
        <v>-3.0818278427205102E-2</v>
      </c>
      <c r="AT218" s="40">
        <f t="shared" si="68"/>
        <v>-0.16812367458774222</v>
      </c>
      <c r="AU218" s="119">
        <f t="shared" si="62"/>
        <v>64.270327313769741</v>
      </c>
      <c r="AV218" s="120">
        <f t="shared" si="59"/>
        <v>73.080834260289208</v>
      </c>
      <c r="AW218" s="121">
        <f t="shared" si="60"/>
        <v>-8.8105069465194674</v>
      </c>
      <c r="AX218" s="119">
        <f t="shared" si="61"/>
        <v>312.41230769230765</v>
      </c>
      <c r="AY218" s="120">
        <f t="shared" si="58"/>
        <v>298.01333333333332</v>
      </c>
      <c r="AZ218" s="121">
        <f t="shared" si="69"/>
        <v>14.398974358974328</v>
      </c>
    </row>
    <row r="219" spans="1:52" x14ac:dyDescent="0.2">
      <c r="A219" t="s">
        <v>46</v>
      </c>
      <c r="B219" t="s">
        <v>46</v>
      </c>
      <c r="C219" t="s">
        <v>92</v>
      </c>
      <c r="D219" t="s">
        <v>92</v>
      </c>
      <c r="E219" t="s">
        <v>91</v>
      </c>
      <c r="F219" s="4">
        <f t="shared" si="70"/>
        <v>46224</v>
      </c>
      <c r="G219" t="s">
        <v>37</v>
      </c>
      <c r="H219" s="28">
        <v>950</v>
      </c>
      <c r="I219" s="2">
        <v>54</v>
      </c>
      <c r="J219" s="2">
        <v>11</v>
      </c>
      <c r="K219" s="2">
        <v>70976.22</v>
      </c>
      <c r="L219" s="2">
        <v>12824.380000000001</v>
      </c>
      <c r="M219" s="29">
        <v>1554.48</v>
      </c>
      <c r="N219" s="31">
        <f t="shared" si="63"/>
        <v>1015</v>
      </c>
      <c r="O219" s="30">
        <f t="shared" si="64"/>
        <v>85355.08</v>
      </c>
      <c r="P219" t="s">
        <v>49</v>
      </c>
      <c r="Q219" t="s">
        <v>49</v>
      </c>
      <c r="R219" t="s">
        <v>92</v>
      </c>
      <c r="S219" t="s">
        <v>92</v>
      </c>
      <c r="T219" t="s">
        <v>91</v>
      </c>
      <c r="U219" s="4">
        <f t="shared" si="71"/>
        <v>45860</v>
      </c>
      <c r="V219" t="s">
        <v>37</v>
      </c>
      <c r="W219" s="28">
        <v>979</v>
      </c>
      <c r="X219" s="2">
        <v>55</v>
      </c>
      <c r="Y219" s="2">
        <v>9</v>
      </c>
      <c r="Z219" s="2">
        <v>69713.150000000009</v>
      </c>
      <c r="AA219" s="2">
        <v>11617.4</v>
      </c>
      <c r="AB219" s="29">
        <v>1069.8599999999999</v>
      </c>
      <c r="AC219" s="31">
        <f t="shared" si="65"/>
        <v>1043</v>
      </c>
      <c r="AD219" s="30">
        <f t="shared" si="66"/>
        <v>82400.41</v>
      </c>
      <c r="AE219" s="2">
        <f t="shared" si="67"/>
        <v>-29</v>
      </c>
      <c r="AF219" s="2">
        <f t="shared" si="67"/>
        <v>-1</v>
      </c>
      <c r="AG219" s="2">
        <f t="shared" si="67"/>
        <v>2</v>
      </c>
      <c r="AH219" s="2">
        <f t="shared" si="67"/>
        <v>1263.0699999999924</v>
      </c>
      <c r="AI219" s="2">
        <f t="shared" si="67"/>
        <v>1206.9800000000014</v>
      </c>
      <c r="AJ219" s="29">
        <f t="shared" si="67"/>
        <v>484.62000000000012</v>
      </c>
      <c r="AK219" s="31">
        <f t="shared" si="67"/>
        <v>-28</v>
      </c>
      <c r="AL219" s="31">
        <f t="shared" si="67"/>
        <v>2954.6699999999983</v>
      </c>
      <c r="AM219" s="38">
        <f t="shared" si="68"/>
        <v>-2.9622063329928498E-2</v>
      </c>
      <c r="AN219" s="38">
        <f t="shared" si="68"/>
        <v>-1.8181818181818181E-2</v>
      </c>
      <c r="AO219" s="38">
        <f t="shared" si="68"/>
        <v>0.22222222222222221</v>
      </c>
      <c r="AP219" s="38">
        <f t="shared" si="68"/>
        <v>1.8118102538760509E-2</v>
      </c>
      <c r="AQ219" s="38">
        <f t="shared" si="68"/>
        <v>0.10389415876185734</v>
      </c>
      <c r="AR219" s="39">
        <f t="shared" si="68"/>
        <v>0.4529751556278393</v>
      </c>
      <c r="AS219" s="40">
        <f t="shared" si="68"/>
        <v>-2.6845637583892617E-2</v>
      </c>
      <c r="AT219" s="40">
        <f t="shared" si="68"/>
        <v>3.585746721405874E-2</v>
      </c>
      <c r="AU219" s="119">
        <f t="shared" si="62"/>
        <v>74.711810526315787</v>
      </c>
      <c r="AV219" s="120">
        <f t="shared" si="59"/>
        <v>71.208529111338109</v>
      </c>
      <c r="AW219" s="121">
        <f t="shared" si="60"/>
        <v>3.5032814149776783</v>
      </c>
      <c r="AX219" s="119">
        <f t="shared" si="61"/>
        <v>221.21323076923079</v>
      </c>
      <c r="AY219" s="120">
        <f t="shared" si="58"/>
        <v>198.2384375</v>
      </c>
      <c r="AZ219" s="121">
        <f t="shared" si="69"/>
        <v>22.974793269230787</v>
      </c>
    </row>
    <row r="220" spans="1:52" x14ac:dyDescent="0.2">
      <c r="A220" t="s">
        <v>46</v>
      </c>
      <c r="B220" t="s">
        <v>46</v>
      </c>
      <c r="C220" t="s">
        <v>92</v>
      </c>
      <c r="D220" t="s">
        <v>92</v>
      </c>
      <c r="E220" t="s">
        <v>91</v>
      </c>
      <c r="F220" s="4">
        <f t="shared" si="70"/>
        <v>46225</v>
      </c>
      <c r="G220" t="s">
        <v>38</v>
      </c>
      <c r="H220" s="28">
        <v>996</v>
      </c>
      <c r="I220" s="2">
        <v>33</v>
      </c>
      <c r="J220" s="2">
        <v>12</v>
      </c>
      <c r="K220" s="2">
        <v>67075.789999999994</v>
      </c>
      <c r="L220" s="2">
        <v>6028.71</v>
      </c>
      <c r="M220" s="29">
        <v>3433.9</v>
      </c>
      <c r="N220" s="31">
        <f t="shared" si="63"/>
        <v>1041</v>
      </c>
      <c r="O220" s="30">
        <f t="shared" si="64"/>
        <v>76538.399999999994</v>
      </c>
      <c r="P220" t="s">
        <v>49</v>
      </c>
      <c r="Q220" t="s">
        <v>49</v>
      </c>
      <c r="R220" t="s">
        <v>92</v>
      </c>
      <c r="S220" t="s">
        <v>92</v>
      </c>
      <c r="T220" t="s">
        <v>91</v>
      </c>
      <c r="U220" s="4">
        <f t="shared" si="71"/>
        <v>45861</v>
      </c>
      <c r="V220" t="s">
        <v>38</v>
      </c>
      <c r="W220" s="28">
        <v>1081</v>
      </c>
      <c r="X220" s="2">
        <v>38</v>
      </c>
      <c r="Y220" s="2">
        <v>28</v>
      </c>
      <c r="Z220" s="2">
        <v>83038.289999999994</v>
      </c>
      <c r="AA220" s="2">
        <v>8138.1799999999994</v>
      </c>
      <c r="AB220" s="29">
        <v>3448.0499999999997</v>
      </c>
      <c r="AC220" s="31">
        <f t="shared" si="65"/>
        <v>1147</v>
      </c>
      <c r="AD220" s="30">
        <f t="shared" si="66"/>
        <v>94624.51999999999</v>
      </c>
      <c r="AE220" s="2">
        <f t="shared" si="67"/>
        <v>-85</v>
      </c>
      <c r="AF220" s="2">
        <f t="shared" si="67"/>
        <v>-5</v>
      </c>
      <c r="AG220" s="2">
        <f t="shared" si="67"/>
        <v>-16</v>
      </c>
      <c r="AH220" s="2">
        <f t="shared" si="67"/>
        <v>-15962.5</v>
      </c>
      <c r="AI220" s="2">
        <f t="shared" si="67"/>
        <v>-2109.4699999999993</v>
      </c>
      <c r="AJ220" s="29">
        <f t="shared" si="67"/>
        <v>-14.149999999999636</v>
      </c>
      <c r="AK220" s="31">
        <f t="shared" si="67"/>
        <v>-106</v>
      </c>
      <c r="AL220" s="31">
        <f t="shared" si="67"/>
        <v>-18086.119999999995</v>
      </c>
      <c r="AM220" s="38">
        <f t="shared" si="68"/>
        <v>-7.8630897317298803E-2</v>
      </c>
      <c r="AN220" s="38">
        <f t="shared" si="68"/>
        <v>-0.13157894736842105</v>
      </c>
      <c r="AO220" s="38">
        <f t="shared" si="68"/>
        <v>-0.5714285714285714</v>
      </c>
      <c r="AP220" s="38">
        <f t="shared" si="68"/>
        <v>-0.19223059627070838</v>
      </c>
      <c r="AQ220" s="38">
        <f t="shared" si="68"/>
        <v>-0.25920660393355754</v>
      </c>
      <c r="AR220" s="39">
        <f t="shared" si="68"/>
        <v>-4.1037687968560888E-3</v>
      </c>
      <c r="AS220" s="40">
        <f t="shared" si="68"/>
        <v>-9.2414995640802092E-2</v>
      </c>
      <c r="AT220" s="40">
        <f t="shared" si="68"/>
        <v>-0.19113565912936728</v>
      </c>
      <c r="AU220" s="119">
        <f t="shared" si="62"/>
        <v>67.345170682730924</v>
      </c>
      <c r="AV220" s="120">
        <f t="shared" si="59"/>
        <v>76.816179463459747</v>
      </c>
      <c r="AW220" s="121">
        <f t="shared" si="60"/>
        <v>-9.4710087807288232</v>
      </c>
      <c r="AX220" s="119">
        <f t="shared" si="61"/>
        <v>210.28022222222222</v>
      </c>
      <c r="AY220" s="120">
        <f t="shared" si="58"/>
        <v>175.54893939393938</v>
      </c>
      <c r="AZ220" s="121">
        <f t="shared" si="69"/>
        <v>34.731282828282843</v>
      </c>
    </row>
    <row r="221" spans="1:52" x14ac:dyDescent="0.2">
      <c r="A221" t="s">
        <v>46</v>
      </c>
      <c r="B221" t="s">
        <v>46</v>
      </c>
      <c r="C221" t="s">
        <v>92</v>
      </c>
      <c r="D221" t="s">
        <v>92</v>
      </c>
      <c r="E221" t="s">
        <v>91</v>
      </c>
      <c r="F221" s="4">
        <f t="shared" si="70"/>
        <v>46226</v>
      </c>
      <c r="G221" t="s">
        <v>39</v>
      </c>
      <c r="H221" s="28">
        <v>1238</v>
      </c>
      <c r="I221" s="2">
        <v>60</v>
      </c>
      <c r="J221" s="2">
        <v>13</v>
      </c>
      <c r="K221" s="2">
        <v>87825.11</v>
      </c>
      <c r="L221" s="2">
        <v>14246.07</v>
      </c>
      <c r="M221" s="29">
        <v>7961.4100000000008</v>
      </c>
      <c r="N221" s="31">
        <f t="shared" si="63"/>
        <v>1311</v>
      </c>
      <c r="O221" s="30">
        <f t="shared" si="64"/>
        <v>110032.59</v>
      </c>
      <c r="P221" t="s">
        <v>49</v>
      </c>
      <c r="Q221" t="s">
        <v>49</v>
      </c>
      <c r="R221" t="s">
        <v>92</v>
      </c>
      <c r="S221" t="s">
        <v>92</v>
      </c>
      <c r="T221" t="s">
        <v>91</v>
      </c>
      <c r="U221" s="4">
        <f t="shared" si="71"/>
        <v>45862</v>
      </c>
      <c r="V221" t="s">
        <v>39</v>
      </c>
      <c r="W221" s="28">
        <v>1247</v>
      </c>
      <c r="X221" s="2">
        <v>52</v>
      </c>
      <c r="Y221" s="2">
        <v>15</v>
      </c>
      <c r="Z221" s="2">
        <v>98281.459999999992</v>
      </c>
      <c r="AA221" s="2">
        <v>12576.019999999999</v>
      </c>
      <c r="AB221" s="29">
        <v>7388.02</v>
      </c>
      <c r="AC221" s="31">
        <f t="shared" si="65"/>
        <v>1314</v>
      </c>
      <c r="AD221" s="30">
        <f t="shared" si="66"/>
        <v>118245.5</v>
      </c>
      <c r="AE221" s="2">
        <f t="shared" si="67"/>
        <v>-9</v>
      </c>
      <c r="AF221" s="2">
        <f t="shared" si="67"/>
        <v>8</v>
      </c>
      <c r="AG221" s="2">
        <f t="shared" si="67"/>
        <v>-2</v>
      </c>
      <c r="AH221" s="2">
        <f t="shared" si="67"/>
        <v>-10456.349999999991</v>
      </c>
      <c r="AI221" s="2">
        <f t="shared" si="67"/>
        <v>1670.0500000000011</v>
      </c>
      <c r="AJ221" s="29">
        <f t="shared" si="67"/>
        <v>573.39000000000033</v>
      </c>
      <c r="AK221" s="31">
        <f t="shared" si="67"/>
        <v>-3</v>
      </c>
      <c r="AL221" s="31">
        <f t="shared" si="67"/>
        <v>-8212.9100000000035</v>
      </c>
      <c r="AM221" s="38">
        <f t="shared" si="68"/>
        <v>-7.2173215717722533E-3</v>
      </c>
      <c r="AN221" s="38">
        <f t="shared" si="68"/>
        <v>0.15384615384615385</v>
      </c>
      <c r="AO221" s="38">
        <f t="shared" si="68"/>
        <v>-0.13333333333333333</v>
      </c>
      <c r="AP221" s="38">
        <f t="shared" si="68"/>
        <v>-0.10639188713720769</v>
      </c>
      <c r="AQ221" s="38">
        <f t="shared" si="68"/>
        <v>0.13279638550193157</v>
      </c>
      <c r="AR221" s="39">
        <f t="shared" si="68"/>
        <v>7.7610780696316509E-2</v>
      </c>
      <c r="AS221" s="40">
        <f t="shared" si="68"/>
        <v>-2.2831050228310501E-3</v>
      </c>
      <c r="AT221" s="40">
        <f t="shared" si="68"/>
        <v>-6.9456427517326266E-2</v>
      </c>
      <c r="AU221" s="119">
        <f t="shared" si="62"/>
        <v>70.941122778675279</v>
      </c>
      <c r="AV221" s="120">
        <f t="shared" si="59"/>
        <v>78.814322373696868</v>
      </c>
      <c r="AW221" s="121">
        <f t="shared" si="60"/>
        <v>-7.8731995950215889</v>
      </c>
      <c r="AX221" s="119">
        <f t="shared" si="61"/>
        <v>304.21205479452055</v>
      </c>
      <c r="AY221" s="120">
        <f t="shared" si="58"/>
        <v>297.97074626865674</v>
      </c>
      <c r="AZ221" s="121">
        <f t="shared" si="69"/>
        <v>6.2413085258638148</v>
      </c>
    </row>
    <row r="222" spans="1:52" x14ac:dyDescent="0.2">
      <c r="A222" t="s">
        <v>46</v>
      </c>
      <c r="B222" t="s">
        <v>46</v>
      </c>
      <c r="C222" t="s">
        <v>92</v>
      </c>
      <c r="D222" t="s">
        <v>92</v>
      </c>
      <c r="E222" t="s">
        <v>91</v>
      </c>
      <c r="F222" s="4">
        <f t="shared" si="70"/>
        <v>46227</v>
      </c>
      <c r="G222" t="s">
        <v>40</v>
      </c>
      <c r="H222" s="28">
        <v>1673</v>
      </c>
      <c r="I222" s="2">
        <v>33</v>
      </c>
      <c r="J222" s="2">
        <v>13</v>
      </c>
      <c r="K222" s="2">
        <v>113241.33</v>
      </c>
      <c r="L222" s="2">
        <v>9376.32</v>
      </c>
      <c r="M222" s="29">
        <v>8328.26</v>
      </c>
      <c r="N222" s="31">
        <f t="shared" si="63"/>
        <v>1719</v>
      </c>
      <c r="O222" s="30">
        <f t="shared" si="64"/>
        <v>130945.90999999999</v>
      </c>
      <c r="P222" t="s">
        <v>49</v>
      </c>
      <c r="Q222" t="s">
        <v>49</v>
      </c>
      <c r="R222" t="s">
        <v>92</v>
      </c>
      <c r="S222" t="s">
        <v>92</v>
      </c>
      <c r="T222" t="s">
        <v>91</v>
      </c>
      <c r="U222" s="4">
        <f t="shared" si="71"/>
        <v>45863</v>
      </c>
      <c r="V222" t="s">
        <v>40</v>
      </c>
      <c r="W222" s="28">
        <v>1652</v>
      </c>
      <c r="X222" s="2">
        <v>26</v>
      </c>
      <c r="Y222" s="2">
        <v>14</v>
      </c>
      <c r="Z222" s="2">
        <v>120385.2</v>
      </c>
      <c r="AA222" s="2">
        <v>6557.8200000000006</v>
      </c>
      <c r="AB222" s="29">
        <v>8712.75</v>
      </c>
      <c r="AC222" s="31">
        <f t="shared" si="65"/>
        <v>1692</v>
      </c>
      <c r="AD222" s="30">
        <f t="shared" si="66"/>
        <v>135655.77000000002</v>
      </c>
      <c r="AE222" s="2">
        <f t="shared" si="67"/>
        <v>21</v>
      </c>
      <c r="AF222" s="2">
        <f t="shared" si="67"/>
        <v>7</v>
      </c>
      <c r="AG222" s="2">
        <f t="shared" si="67"/>
        <v>-1</v>
      </c>
      <c r="AH222" s="2">
        <f t="shared" si="67"/>
        <v>-7143.8699999999953</v>
      </c>
      <c r="AI222" s="2">
        <f t="shared" si="67"/>
        <v>2818.4999999999991</v>
      </c>
      <c r="AJ222" s="29">
        <f t="shared" si="67"/>
        <v>-384.48999999999978</v>
      </c>
      <c r="AK222" s="31">
        <f t="shared" si="67"/>
        <v>27</v>
      </c>
      <c r="AL222" s="31">
        <f t="shared" si="67"/>
        <v>-4709.8600000000297</v>
      </c>
      <c r="AM222" s="38">
        <f t="shared" si="68"/>
        <v>1.2711864406779662E-2</v>
      </c>
      <c r="AN222" s="38">
        <f t="shared" si="68"/>
        <v>0.26923076923076922</v>
      </c>
      <c r="AO222" s="38">
        <f t="shared" si="68"/>
        <v>-7.1428571428571425E-2</v>
      </c>
      <c r="AP222" s="38">
        <f t="shared" si="68"/>
        <v>-5.9341762940959483E-2</v>
      </c>
      <c r="AQ222" s="38">
        <f t="shared" si="68"/>
        <v>0.42979221753570529</v>
      </c>
      <c r="AR222" s="39">
        <f t="shared" si="68"/>
        <v>-4.4129580212906347E-2</v>
      </c>
      <c r="AS222" s="40">
        <f t="shared" si="68"/>
        <v>1.5957446808510637E-2</v>
      </c>
      <c r="AT222" s="40">
        <f t="shared" si="68"/>
        <v>-3.4719201402196379E-2</v>
      </c>
      <c r="AU222" s="119">
        <f t="shared" si="62"/>
        <v>67.687585176329947</v>
      </c>
      <c r="AV222" s="120">
        <f t="shared" si="59"/>
        <v>72.872397094430994</v>
      </c>
      <c r="AW222" s="121">
        <f t="shared" si="60"/>
        <v>-5.1848119181010475</v>
      </c>
      <c r="AX222" s="119">
        <f t="shared" si="61"/>
        <v>384.88217391304352</v>
      </c>
      <c r="AY222" s="120">
        <f t="shared" si="58"/>
        <v>381.76425</v>
      </c>
      <c r="AZ222" s="121">
        <f t="shared" si="69"/>
        <v>3.1179239130435121</v>
      </c>
    </row>
    <row r="223" spans="1:52" ht="13.5" thickBot="1" x14ac:dyDescent="0.25">
      <c r="A223" t="s">
        <v>46</v>
      </c>
      <c r="B223" t="s">
        <v>46</v>
      </c>
      <c r="C223" t="s">
        <v>92</v>
      </c>
      <c r="D223" t="s">
        <v>92</v>
      </c>
      <c r="E223" t="s">
        <v>91</v>
      </c>
      <c r="F223" s="59">
        <f t="shared" si="70"/>
        <v>46228</v>
      </c>
      <c r="G223" s="42" t="s">
        <v>41</v>
      </c>
      <c r="H223" s="43">
        <v>1501</v>
      </c>
      <c r="I223" s="44">
        <v>25</v>
      </c>
      <c r="J223" s="44">
        <v>4</v>
      </c>
      <c r="K223" s="44">
        <v>104018.34999999999</v>
      </c>
      <c r="L223" s="44">
        <v>3827.4700000000003</v>
      </c>
      <c r="M223" s="45">
        <v>2718.73</v>
      </c>
      <c r="N223" s="47">
        <f t="shared" si="63"/>
        <v>1530</v>
      </c>
      <c r="O223" s="46">
        <f t="shared" si="64"/>
        <v>110564.54999999999</v>
      </c>
      <c r="P223" t="s">
        <v>49</v>
      </c>
      <c r="Q223" t="s">
        <v>49</v>
      </c>
      <c r="R223" t="s">
        <v>92</v>
      </c>
      <c r="S223" t="s">
        <v>92</v>
      </c>
      <c r="T223" t="s">
        <v>91</v>
      </c>
      <c r="U223" s="59">
        <f t="shared" si="71"/>
        <v>45864</v>
      </c>
      <c r="V223" s="42" t="s">
        <v>41</v>
      </c>
      <c r="W223" s="43">
        <v>1485</v>
      </c>
      <c r="X223" s="44">
        <v>13</v>
      </c>
      <c r="Y223" s="44">
        <v>4</v>
      </c>
      <c r="Z223" s="44">
        <v>112197.1</v>
      </c>
      <c r="AA223" s="44">
        <v>3821.8199999999997</v>
      </c>
      <c r="AB223" s="45">
        <v>7586.2500000000009</v>
      </c>
      <c r="AC223" s="47">
        <f t="shared" si="65"/>
        <v>1502</v>
      </c>
      <c r="AD223" s="46">
        <f t="shared" si="66"/>
        <v>123605.17000000001</v>
      </c>
      <c r="AE223" s="44">
        <f t="shared" si="67"/>
        <v>16</v>
      </c>
      <c r="AF223" s="44">
        <f t="shared" si="67"/>
        <v>12</v>
      </c>
      <c r="AG223" s="44">
        <f t="shared" si="67"/>
        <v>0</v>
      </c>
      <c r="AH223" s="44">
        <f t="shared" si="67"/>
        <v>-8178.7500000000146</v>
      </c>
      <c r="AI223" s="44">
        <f t="shared" si="67"/>
        <v>5.6500000000005457</v>
      </c>
      <c r="AJ223" s="45">
        <f t="shared" si="67"/>
        <v>-4867.5200000000004</v>
      </c>
      <c r="AK223" s="47">
        <f t="shared" si="67"/>
        <v>28</v>
      </c>
      <c r="AL223" s="47">
        <f t="shared" si="67"/>
        <v>-13040.620000000024</v>
      </c>
      <c r="AM223" s="56">
        <f t="shared" si="68"/>
        <v>1.0774410774410775E-2</v>
      </c>
      <c r="AN223" s="56">
        <f t="shared" si="68"/>
        <v>0.92307692307692313</v>
      </c>
      <c r="AO223" s="56">
        <f t="shared" si="68"/>
        <v>0</v>
      </c>
      <c r="AP223" s="56">
        <f t="shared" si="68"/>
        <v>-7.2896269154906976E-2</v>
      </c>
      <c r="AQ223" s="56">
        <f t="shared" si="68"/>
        <v>1.4783532453125857E-3</v>
      </c>
      <c r="AR223" s="57">
        <f t="shared" si="68"/>
        <v>-0.64162399077277965</v>
      </c>
      <c r="AS223" s="58">
        <f t="shared" si="68"/>
        <v>1.8641810918774968E-2</v>
      </c>
      <c r="AT223" s="58">
        <f t="shared" si="68"/>
        <v>-0.10550222130676268</v>
      </c>
      <c r="AU223" s="122">
        <f t="shared" si="62"/>
        <v>69.299367088607596</v>
      </c>
      <c r="AV223" s="123">
        <f t="shared" si="59"/>
        <v>75.553602693602699</v>
      </c>
      <c r="AW223" s="124">
        <f t="shared" si="60"/>
        <v>-6.2542356049951024</v>
      </c>
      <c r="AX223" s="122">
        <f t="shared" si="61"/>
        <v>225.73103448275864</v>
      </c>
      <c r="AY223" s="123">
        <f t="shared" si="58"/>
        <v>671.06294117647053</v>
      </c>
      <c r="AZ223" s="124">
        <f t="shared" si="69"/>
        <v>-445.33190669371186</v>
      </c>
    </row>
    <row r="224" spans="1:52" x14ac:dyDescent="0.2">
      <c r="A224" t="s">
        <v>46</v>
      </c>
      <c r="B224" t="s">
        <v>46</v>
      </c>
      <c r="C224" t="s">
        <v>100</v>
      </c>
      <c r="D224" t="s">
        <v>92</v>
      </c>
      <c r="E224" t="s">
        <v>95</v>
      </c>
      <c r="F224" s="4">
        <f t="shared" si="70"/>
        <v>46229</v>
      </c>
      <c r="G224" t="s">
        <v>35</v>
      </c>
      <c r="H224" s="28">
        <v>804</v>
      </c>
      <c r="I224" s="2">
        <v>31</v>
      </c>
      <c r="J224" s="2">
        <v>7</v>
      </c>
      <c r="K224" s="2">
        <v>55035.5</v>
      </c>
      <c r="L224" s="2">
        <v>13367.32</v>
      </c>
      <c r="M224" s="29">
        <v>797.14999999999975</v>
      </c>
      <c r="N224" s="31">
        <f t="shared" si="63"/>
        <v>842</v>
      </c>
      <c r="O224" s="30">
        <f t="shared" si="64"/>
        <v>69199.97</v>
      </c>
      <c r="P224" t="s">
        <v>49</v>
      </c>
      <c r="Q224" t="s">
        <v>49</v>
      </c>
      <c r="R224" t="s">
        <v>100</v>
      </c>
      <c r="S224" t="s">
        <v>92</v>
      </c>
      <c r="T224" t="s">
        <v>95</v>
      </c>
      <c r="U224" s="4">
        <f t="shared" si="71"/>
        <v>45865</v>
      </c>
      <c r="V224" t="s">
        <v>35</v>
      </c>
      <c r="W224" s="28">
        <v>850</v>
      </c>
      <c r="X224" s="2">
        <v>36</v>
      </c>
      <c r="Y224" s="2">
        <v>5</v>
      </c>
      <c r="Z224" s="2">
        <v>57192.87</v>
      </c>
      <c r="AA224" s="2">
        <v>10073.44</v>
      </c>
      <c r="AB224" s="29">
        <v>1793.03</v>
      </c>
      <c r="AC224" s="31">
        <f t="shared" si="65"/>
        <v>891</v>
      </c>
      <c r="AD224" s="30">
        <f t="shared" si="66"/>
        <v>69059.34</v>
      </c>
      <c r="AE224" s="2">
        <f t="shared" si="67"/>
        <v>-46</v>
      </c>
      <c r="AF224" s="2">
        <f t="shared" si="67"/>
        <v>-5</v>
      </c>
      <c r="AG224" s="2">
        <f t="shared" si="67"/>
        <v>2</v>
      </c>
      <c r="AH224" s="2">
        <f t="shared" si="67"/>
        <v>-2157.3700000000026</v>
      </c>
      <c r="AI224" s="2">
        <f t="shared" si="67"/>
        <v>3293.8799999999992</v>
      </c>
      <c r="AJ224" s="29">
        <f t="shared" si="67"/>
        <v>-995.88000000000022</v>
      </c>
      <c r="AK224" s="31">
        <f t="shared" si="67"/>
        <v>-49</v>
      </c>
      <c r="AL224" s="31">
        <f t="shared" si="67"/>
        <v>140.63000000000466</v>
      </c>
      <c r="AM224" s="38">
        <f t="shared" si="68"/>
        <v>-5.4117647058823527E-2</v>
      </c>
      <c r="AN224" s="38">
        <f t="shared" si="68"/>
        <v>-0.1388888888888889</v>
      </c>
      <c r="AO224" s="38">
        <f t="shared" si="68"/>
        <v>0.4</v>
      </c>
      <c r="AP224" s="38">
        <f t="shared" si="68"/>
        <v>-3.7720960672195721E-2</v>
      </c>
      <c r="AQ224" s="38">
        <f t="shared" si="68"/>
        <v>0.32698661033370913</v>
      </c>
      <c r="AR224" s="39">
        <f t="shared" si="68"/>
        <v>-0.55541736613442061</v>
      </c>
      <c r="AS224" s="40">
        <f t="shared" si="68"/>
        <v>-5.4994388327721661E-2</v>
      </c>
      <c r="AT224" s="40">
        <f t="shared" si="68"/>
        <v>2.0363646684142169E-3</v>
      </c>
      <c r="AU224" s="119">
        <f t="shared" si="62"/>
        <v>68.452114427860693</v>
      </c>
      <c r="AV224" s="120">
        <f t="shared" si="59"/>
        <v>67.285729411764706</v>
      </c>
      <c r="AW224" s="121">
        <f t="shared" si="60"/>
        <v>1.1663850160959868</v>
      </c>
      <c r="AX224" s="119">
        <f t="shared" si="61"/>
        <v>372.74921052631578</v>
      </c>
      <c r="AY224" s="120">
        <f t="shared" si="58"/>
        <v>289.42609756097562</v>
      </c>
      <c r="AZ224" s="121">
        <f t="shared" si="69"/>
        <v>83.323112965340158</v>
      </c>
    </row>
    <row r="225" spans="1:52" x14ac:dyDescent="0.2">
      <c r="A225" t="s">
        <v>46</v>
      </c>
      <c r="B225" t="s">
        <v>46</v>
      </c>
      <c r="C225" t="s">
        <v>100</v>
      </c>
      <c r="D225" t="s">
        <v>92</v>
      </c>
      <c r="E225" t="s">
        <v>95</v>
      </c>
      <c r="F225" s="4">
        <f t="shared" si="70"/>
        <v>46230</v>
      </c>
      <c r="G225" t="s">
        <v>36</v>
      </c>
      <c r="H225" s="28">
        <v>887</v>
      </c>
      <c r="I225" s="2">
        <v>21</v>
      </c>
      <c r="J225" s="2">
        <v>6</v>
      </c>
      <c r="K225" s="2">
        <v>59977.450000000004</v>
      </c>
      <c r="L225" s="2">
        <v>4507.6900000000005</v>
      </c>
      <c r="M225" s="29">
        <v>-20.290000000000006</v>
      </c>
      <c r="N225" s="31">
        <f t="shared" si="63"/>
        <v>914</v>
      </c>
      <c r="O225" s="30">
        <f t="shared" si="64"/>
        <v>64464.850000000006</v>
      </c>
      <c r="P225" t="s">
        <v>49</v>
      </c>
      <c r="Q225" t="s">
        <v>49</v>
      </c>
      <c r="R225" t="s">
        <v>100</v>
      </c>
      <c r="S225" t="s">
        <v>92</v>
      </c>
      <c r="T225" t="s">
        <v>95</v>
      </c>
      <c r="U225" s="4">
        <f t="shared" si="71"/>
        <v>45866</v>
      </c>
      <c r="V225" t="s">
        <v>36</v>
      </c>
      <c r="W225" s="28">
        <v>825</v>
      </c>
      <c r="X225" s="2">
        <v>28</v>
      </c>
      <c r="Y225" s="2">
        <v>15</v>
      </c>
      <c r="Z225" s="2">
        <v>54467.96</v>
      </c>
      <c r="AA225" s="2">
        <v>5317.79</v>
      </c>
      <c r="AB225" s="29">
        <v>6060.5599999999995</v>
      </c>
      <c r="AC225" s="31">
        <f t="shared" si="65"/>
        <v>868</v>
      </c>
      <c r="AD225" s="30">
        <f t="shared" si="66"/>
        <v>65846.31</v>
      </c>
      <c r="AE225" s="2">
        <f t="shared" si="67"/>
        <v>62</v>
      </c>
      <c r="AF225" s="2">
        <f t="shared" si="67"/>
        <v>-7</v>
      </c>
      <c r="AG225" s="2">
        <f t="shared" si="67"/>
        <v>-9</v>
      </c>
      <c r="AH225" s="2">
        <f t="shared" si="67"/>
        <v>5509.4900000000052</v>
      </c>
      <c r="AI225" s="2">
        <f t="shared" si="67"/>
        <v>-810.09999999999945</v>
      </c>
      <c r="AJ225" s="29">
        <f t="shared" si="67"/>
        <v>-6080.8499999999995</v>
      </c>
      <c r="AK225" s="31">
        <f t="shared" si="67"/>
        <v>46</v>
      </c>
      <c r="AL225" s="31">
        <f t="shared" si="67"/>
        <v>-1381.4599999999919</v>
      </c>
      <c r="AM225" s="38">
        <f t="shared" si="68"/>
        <v>7.515151515151515E-2</v>
      </c>
      <c r="AN225" s="38">
        <f t="shared" si="68"/>
        <v>-0.25</v>
      </c>
      <c r="AO225" s="38">
        <f t="shared" si="68"/>
        <v>-0.6</v>
      </c>
      <c r="AP225" s="38">
        <f t="shared" si="68"/>
        <v>0.10115102530001133</v>
      </c>
      <c r="AQ225" s="38">
        <f t="shared" si="68"/>
        <v>-0.15233771924051145</v>
      </c>
      <c r="AR225" s="39">
        <f t="shared" si="68"/>
        <v>-1.0033478754438534</v>
      </c>
      <c r="AS225" s="40">
        <f t="shared" si="68"/>
        <v>5.2995391705069124E-2</v>
      </c>
      <c r="AT225" s="40">
        <f t="shared" si="68"/>
        <v>-2.0980067068298767E-2</v>
      </c>
      <c r="AU225" s="119">
        <f t="shared" si="62"/>
        <v>67.618320180383321</v>
      </c>
      <c r="AV225" s="120">
        <f t="shared" si="59"/>
        <v>66.021769696969699</v>
      </c>
      <c r="AW225" s="121">
        <f t="shared" si="60"/>
        <v>1.5965504834136226</v>
      </c>
      <c r="AX225" s="119">
        <f t="shared" si="61"/>
        <v>166.20000000000002</v>
      </c>
      <c r="AY225" s="120">
        <f t="shared" si="58"/>
        <v>264.61279069767437</v>
      </c>
      <c r="AZ225" s="121">
        <f t="shared" si="69"/>
        <v>-98.412790697674353</v>
      </c>
    </row>
    <row r="226" spans="1:52" x14ac:dyDescent="0.2">
      <c r="A226" t="s">
        <v>46</v>
      </c>
      <c r="B226" t="s">
        <v>46</v>
      </c>
      <c r="C226" t="s">
        <v>100</v>
      </c>
      <c r="D226" t="s">
        <v>92</v>
      </c>
      <c r="E226" t="s">
        <v>95</v>
      </c>
      <c r="F226" s="4">
        <f t="shared" si="70"/>
        <v>46231</v>
      </c>
      <c r="G226" t="s">
        <v>37</v>
      </c>
      <c r="H226" s="28">
        <v>925</v>
      </c>
      <c r="I226" s="2">
        <v>34</v>
      </c>
      <c r="J226" s="2">
        <v>4</v>
      </c>
      <c r="K226" s="2">
        <v>60900.43</v>
      </c>
      <c r="L226" s="2">
        <v>10026.83</v>
      </c>
      <c r="M226" s="29">
        <v>1867.65</v>
      </c>
      <c r="N226" s="31">
        <f t="shared" si="63"/>
        <v>963</v>
      </c>
      <c r="O226" s="30">
        <f t="shared" si="64"/>
        <v>72794.909999999989</v>
      </c>
      <c r="P226" t="s">
        <v>49</v>
      </c>
      <c r="Q226" t="s">
        <v>49</v>
      </c>
      <c r="R226" t="s">
        <v>100</v>
      </c>
      <c r="S226" t="s">
        <v>92</v>
      </c>
      <c r="T226" t="s">
        <v>95</v>
      </c>
      <c r="U226" s="4">
        <f t="shared" si="71"/>
        <v>45867</v>
      </c>
      <c r="V226" t="s">
        <v>37</v>
      </c>
      <c r="W226" s="28">
        <v>890</v>
      </c>
      <c r="X226" s="2">
        <v>43</v>
      </c>
      <c r="Y226" s="2">
        <v>13</v>
      </c>
      <c r="Z226" s="2">
        <v>64671.46</v>
      </c>
      <c r="AA226" s="2">
        <v>8785.7099999999991</v>
      </c>
      <c r="AB226" s="29">
        <v>9488.2099999999991</v>
      </c>
      <c r="AC226" s="31">
        <f t="shared" si="65"/>
        <v>946</v>
      </c>
      <c r="AD226" s="30">
        <f t="shared" si="66"/>
        <v>82945.38</v>
      </c>
      <c r="AE226" s="2">
        <f t="shared" si="67"/>
        <v>35</v>
      </c>
      <c r="AF226" s="2">
        <f t="shared" si="67"/>
        <v>-9</v>
      </c>
      <c r="AG226" s="2">
        <f t="shared" si="67"/>
        <v>-9</v>
      </c>
      <c r="AH226" s="2">
        <f t="shared" si="67"/>
        <v>-3771.0299999999988</v>
      </c>
      <c r="AI226" s="2">
        <f t="shared" si="67"/>
        <v>1241.1200000000008</v>
      </c>
      <c r="AJ226" s="29">
        <f t="shared" si="67"/>
        <v>-7620.5599999999995</v>
      </c>
      <c r="AK226" s="31">
        <f t="shared" si="67"/>
        <v>17</v>
      </c>
      <c r="AL226" s="31">
        <f t="shared" si="67"/>
        <v>-10150.470000000016</v>
      </c>
      <c r="AM226" s="38">
        <f t="shared" si="68"/>
        <v>3.9325842696629212E-2</v>
      </c>
      <c r="AN226" s="38">
        <f t="shared" si="68"/>
        <v>-0.20930232558139536</v>
      </c>
      <c r="AO226" s="38">
        <f t="shared" si="68"/>
        <v>-0.69230769230769229</v>
      </c>
      <c r="AP226" s="38">
        <f t="shared" si="68"/>
        <v>-5.831057471100852E-2</v>
      </c>
      <c r="AQ226" s="38">
        <f t="shared" si="68"/>
        <v>0.1412657599670375</v>
      </c>
      <c r="AR226" s="39">
        <f t="shared" si="68"/>
        <v>-0.80316097556862676</v>
      </c>
      <c r="AS226" s="40">
        <f t="shared" si="68"/>
        <v>1.7970401691331923E-2</v>
      </c>
      <c r="AT226" s="40">
        <f t="shared" si="68"/>
        <v>-0.12237535110454634</v>
      </c>
      <c r="AU226" s="119">
        <f t="shared" si="62"/>
        <v>65.838302702702705</v>
      </c>
      <c r="AV226" s="120">
        <f t="shared" si="59"/>
        <v>72.66456179775281</v>
      </c>
      <c r="AW226" s="121">
        <f t="shared" si="60"/>
        <v>-6.826259095050105</v>
      </c>
      <c r="AX226" s="119">
        <f t="shared" si="61"/>
        <v>313.01263157894738</v>
      </c>
      <c r="AY226" s="120">
        <f t="shared" si="58"/>
        <v>326.32</v>
      </c>
      <c r="AZ226" s="121">
        <f t="shared" si="69"/>
        <v>-13.307368421052615</v>
      </c>
    </row>
    <row r="227" spans="1:52" x14ac:dyDescent="0.2">
      <c r="A227" t="s">
        <v>46</v>
      </c>
      <c r="B227" t="s">
        <v>46</v>
      </c>
      <c r="C227" t="s">
        <v>100</v>
      </c>
      <c r="D227" t="s">
        <v>92</v>
      </c>
      <c r="E227" t="s">
        <v>95</v>
      </c>
      <c r="F227" s="4">
        <f t="shared" si="70"/>
        <v>46232</v>
      </c>
      <c r="G227" t="s">
        <v>38</v>
      </c>
      <c r="H227" s="28">
        <v>1006</v>
      </c>
      <c r="I227" s="2">
        <v>20</v>
      </c>
      <c r="J227" s="2">
        <v>4</v>
      </c>
      <c r="K227" s="2">
        <v>69457.070000000007</v>
      </c>
      <c r="L227" s="2">
        <v>7658.89</v>
      </c>
      <c r="M227" s="29">
        <v>2575.6000000000004</v>
      </c>
      <c r="N227" s="31">
        <f t="shared" si="63"/>
        <v>1030</v>
      </c>
      <c r="O227" s="30">
        <f t="shared" si="64"/>
        <v>79691.560000000012</v>
      </c>
      <c r="P227" t="s">
        <v>49</v>
      </c>
      <c r="Q227" t="s">
        <v>49</v>
      </c>
      <c r="R227" t="s">
        <v>100</v>
      </c>
      <c r="S227" t="s">
        <v>92</v>
      </c>
      <c r="T227" t="s">
        <v>95</v>
      </c>
      <c r="U227" s="4">
        <f t="shared" si="71"/>
        <v>45868</v>
      </c>
      <c r="V227" t="s">
        <v>38</v>
      </c>
      <c r="W227" s="28">
        <v>1061</v>
      </c>
      <c r="X227" s="2">
        <v>35</v>
      </c>
      <c r="Y227" s="2">
        <v>15</v>
      </c>
      <c r="Z227" s="2">
        <v>76253.009999999995</v>
      </c>
      <c r="AA227" s="2">
        <v>12627.3</v>
      </c>
      <c r="AB227" s="29">
        <v>8790.4700000000012</v>
      </c>
      <c r="AC227" s="31">
        <f t="shared" si="65"/>
        <v>1111</v>
      </c>
      <c r="AD227" s="30">
        <f t="shared" si="66"/>
        <v>97670.78</v>
      </c>
      <c r="AE227" s="2">
        <f t="shared" si="67"/>
        <v>-55</v>
      </c>
      <c r="AF227" s="2">
        <f t="shared" si="67"/>
        <v>-15</v>
      </c>
      <c r="AG227" s="2">
        <f t="shared" si="67"/>
        <v>-11</v>
      </c>
      <c r="AH227" s="2">
        <f t="shared" si="67"/>
        <v>-6795.9399999999878</v>
      </c>
      <c r="AI227" s="2">
        <f t="shared" si="67"/>
        <v>-4968.4099999999989</v>
      </c>
      <c r="AJ227" s="29">
        <f t="shared" si="67"/>
        <v>-6214.8700000000008</v>
      </c>
      <c r="AK227" s="31">
        <f t="shared" si="67"/>
        <v>-81</v>
      </c>
      <c r="AL227" s="31">
        <f t="shared" si="67"/>
        <v>-17979.219999999987</v>
      </c>
      <c r="AM227" s="38">
        <f t="shared" si="68"/>
        <v>-5.1837888784165884E-2</v>
      </c>
      <c r="AN227" s="38">
        <f t="shared" si="68"/>
        <v>-0.42857142857142855</v>
      </c>
      <c r="AO227" s="38">
        <f t="shared" si="68"/>
        <v>-0.73333333333333328</v>
      </c>
      <c r="AP227" s="38">
        <f t="shared" si="68"/>
        <v>-8.9123563778006773E-2</v>
      </c>
      <c r="AQ227" s="38">
        <f t="shared" si="68"/>
        <v>-0.39346574485440272</v>
      </c>
      <c r="AR227" s="39">
        <f t="shared" si="68"/>
        <v>-0.70700087708620818</v>
      </c>
      <c r="AS227" s="40">
        <f t="shared" si="68"/>
        <v>-7.2907290729072913E-2</v>
      </c>
      <c r="AT227" s="40">
        <f t="shared" si="68"/>
        <v>-0.18407982407839873</v>
      </c>
      <c r="AU227" s="119">
        <f t="shared" si="62"/>
        <v>69.042813121272374</v>
      </c>
      <c r="AV227" s="120">
        <f t="shared" si="59"/>
        <v>71.869000942507057</v>
      </c>
      <c r="AW227" s="121">
        <f t="shared" si="60"/>
        <v>-2.8261878212346829</v>
      </c>
      <c r="AX227" s="119">
        <f t="shared" si="61"/>
        <v>426.43708333333342</v>
      </c>
      <c r="AY227" s="120">
        <f t="shared" si="58"/>
        <v>428.35540000000003</v>
      </c>
      <c r="AZ227" s="121">
        <f t="shared" si="69"/>
        <v>-1.9183166666666125</v>
      </c>
    </row>
    <row r="228" spans="1:52" x14ac:dyDescent="0.2">
      <c r="A228" t="s">
        <v>46</v>
      </c>
      <c r="B228" t="s">
        <v>46</v>
      </c>
      <c r="C228" t="s">
        <v>100</v>
      </c>
      <c r="D228" t="s">
        <v>92</v>
      </c>
      <c r="E228" t="s">
        <v>95</v>
      </c>
      <c r="F228" s="4">
        <f t="shared" si="70"/>
        <v>46233</v>
      </c>
      <c r="G228" t="s">
        <v>39</v>
      </c>
      <c r="H228" s="28">
        <v>1320</v>
      </c>
      <c r="I228" s="2">
        <v>47</v>
      </c>
      <c r="J228" s="2">
        <v>12</v>
      </c>
      <c r="K228" s="2">
        <v>95916.39</v>
      </c>
      <c r="L228" s="2">
        <v>11727.91</v>
      </c>
      <c r="M228" s="29">
        <v>5818.95</v>
      </c>
      <c r="N228" s="31">
        <f t="shared" si="63"/>
        <v>1379</v>
      </c>
      <c r="O228" s="30">
        <f t="shared" si="64"/>
        <v>113463.25</v>
      </c>
      <c r="P228" t="s">
        <v>49</v>
      </c>
      <c r="Q228" t="s">
        <v>49</v>
      </c>
      <c r="R228" t="s">
        <v>100</v>
      </c>
      <c r="S228" t="s">
        <v>92</v>
      </c>
      <c r="T228" t="s">
        <v>95</v>
      </c>
      <c r="U228" s="4">
        <f t="shared" si="71"/>
        <v>45869</v>
      </c>
      <c r="V228" t="s">
        <v>39</v>
      </c>
      <c r="W228" s="28">
        <v>1277</v>
      </c>
      <c r="X228" s="2">
        <v>44</v>
      </c>
      <c r="Y228" s="2">
        <v>17</v>
      </c>
      <c r="Z228" s="2">
        <v>97469.31</v>
      </c>
      <c r="AA228" s="2">
        <v>12051.17</v>
      </c>
      <c r="AB228" s="29">
        <v>8760.5400000000009</v>
      </c>
      <c r="AC228" s="31">
        <f t="shared" si="65"/>
        <v>1338</v>
      </c>
      <c r="AD228" s="30">
        <f t="shared" si="66"/>
        <v>118281.01999999999</v>
      </c>
      <c r="AE228" s="2">
        <f t="shared" si="67"/>
        <v>43</v>
      </c>
      <c r="AF228" s="2">
        <f t="shared" si="67"/>
        <v>3</v>
      </c>
      <c r="AG228" s="2">
        <f t="shared" si="67"/>
        <v>-5</v>
      </c>
      <c r="AH228" s="2">
        <f t="shared" si="67"/>
        <v>-1552.9199999999983</v>
      </c>
      <c r="AI228" s="2">
        <f t="shared" si="67"/>
        <v>-323.26000000000022</v>
      </c>
      <c r="AJ228" s="29">
        <f t="shared" si="67"/>
        <v>-2941.5900000000011</v>
      </c>
      <c r="AK228" s="31">
        <f t="shared" si="67"/>
        <v>41</v>
      </c>
      <c r="AL228" s="31">
        <f t="shared" si="67"/>
        <v>-4817.7699999999895</v>
      </c>
      <c r="AM228" s="38">
        <f t="shared" si="68"/>
        <v>3.3672670321064996E-2</v>
      </c>
      <c r="AN228" s="38">
        <f t="shared" si="68"/>
        <v>6.8181818181818177E-2</v>
      </c>
      <c r="AO228" s="38">
        <f t="shared" si="68"/>
        <v>-0.29411764705882354</v>
      </c>
      <c r="AP228" s="38">
        <f t="shared" si="68"/>
        <v>-1.5932399644565026E-2</v>
      </c>
      <c r="AQ228" s="38">
        <f t="shared" si="68"/>
        <v>-2.6823951533336617E-2</v>
      </c>
      <c r="AR228" s="39">
        <f t="shared" si="68"/>
        <v>-0.33577724660808589</v>
      </c>
      <c r="AS228" s="40">
        <f t="shared" si="68"/>
        <v>3.0642750373692077E-2</v>
      </c>
      <c r="AT228" s="40">
        <f t="shared" si="68"/>
        <v>-4.073155608566776E-2</v>
      </c>
      <c r="AU228" s="119">
        <f t="shared" si="62"/>
        <v>72.663931818181823</v>
      </c>
      <c r="AV228" s="120">
        <f t="shared" si="59"/>
        <v>76.326789350039149</v>
      </c>
      <c r="AW228" s="121">
        <f t="shared" si="60"/>
        <v>-3.6628575318573269</v>
      </c>
      <c r="AX228" s="119">
        <f t="shared" si="61"/>
        <v>297.40440677966103</v>
      </c>
      <c r="AY228" s="120">
        <f t="shared" si="58"/>
        <v>341.17557377049178</v>
      </c>
      <c r="AZ228" s="121">
        <f t="shared" si="69"/>
        <v>-43.77116699083075</v>
      </c>
    </row>
    <row r="229" spans="1:52" x14ac:dyDescent="0.2">
      <c r="A229" t="s">
        <v>46</v>
      </c>
      <c r="B229" t="s">
        <v>46</v>
      </c>
      <c r="C229" t="s">
        <v>100</v>
      </c>
      <c r="D229" t="s">
        <v>92</v>
      </c>
      <c r="E229" t="s">
        <v>95</v>
      </c>
      <c r="F229" s="4">
        <f t="shared" si="70"/>
        <v>46234</v>
      </c>
      <c r="G229" t="s">
        <v>40</v>
      </c>
      <c r="H229" s="28">
        <v>1737</v>
      </c>
      <c r="I229" s="2">
        <v>21</v>
      </c>
      <c r="J229" s="2">
        <v>13</v>
      </c>
      <c r="K229" s="2">
        <v>128218.67</v>
      </c>
      <c r="L229" s="2">
        <v>6590.83</v>
      </c>
      <c r="M229" s="29">
        <v>6439.3499999999995</v>
      </c>
      <c r="N229" s="31">
        <f t="shared" si="63"/>
        <v>1771</v>
      </c>
      <c r="O229" s="30">
        <f t="shared" si="64"/>
        <v>141248.85</v>
      </c>
      <c r="P229" t="s">
        <v>49</v>
      </c>
      <c r="Q229" t="s">
        <v>49</v>
      </c>
      <c r="R229" t="s">
        <v>100</v>
      </c>
      <c r="S229" t="s">
        <v>100</v>
      </c>
      <c r="T229" t="s">
        <v>95</v>
      </c>
      <c r="U229" s="4">
        <f t="shared" si="71"/>
        <v>45870</v>
      </c>
      <c r="V229" t="s">
        <v>40</v>
      </c>
      <c r="W229" s="28">
        <v>1662</v>
      </c>
      <c r="X229" s="2">
        <v>25</v>
      </c>
      <c r="Y229" s="2">
        <v>13</v>
      </c>
      <c r="Z229" s="2">
        <v>116628.47</v>
      </c>
      <c r="AA229" s="2">
        <v>6195.9</v>
      </c>
      <c r="AB229" s="29">
        <v>3135</v>
      </c>
      <c r="AC229" s="31">
        <f t="shared" si="65"/>
        <v>1700</v>
      </c>
      <c r="AD229" s="30">
        <f t="shared" si="66"/>
        <v>125959.37</v>
      </c>
      <c r="AE229" s="2">
        <f t="shared" si="67"/>
        <v>75</v>
      </c>
      <c r="AF229" s="2">
        <f t="shared" si="67"/>
        <v>-4</v>
      </c>
      <c r="AG229" s="2">
        <f t="shared" si="67"/>
        <v>0</v>
      </c>
      <c r="AH229" s="2">
        <f t="shared" si="67"/>
        <v>11590.199999999997</v>
      </c>
      <c r="AI229" s="2">
        <f t="shared" si="67"/>
        <v>394.93000000000029</v>
      </c>
      <c r="AJ229" s="29">
        <f t="shared" si="67"/>
        <v>3304.3499999999995</v>
      </c>
      <c r="AK229" s="31">
        <f t="shared" si="67"/>
        <v>71</v>
      </c>
      <c r="AL229" s="31">
        <f t="shared" si="67"/>
        <v>15289.48000000001</v>
      </c>
      <c r="AM229" s="38">
        <f t="shared" si="68"/>
        <v>4.5126353790613721E-2</v>
      </c>
      <c r="AN229" s="38">
        <f t="shared" si="68"/>
        <v>-0.16</v>
      </c>
      <c r="AO229" s="38">
        <f t="shared" si="68"/>
        <v>0</v>
      </c>
      <c r="AP229" s="38">
        <f t="shared" si="68"/>
        <v>9.9377107493564792E-2</v>
      </c>
      <c r="AQ229" s="38">
        <f t="shared" si="68"/>
        <v>6.3740538097774385E-2</v>
      </c>
      <c r="AR229" s="39">
        <f t="shared" si="68"/>
        <v>1.0540191387559807</v>
      </c>
      <c r="AS229" s="40">
        <f t="shared" si="68"/>
        <v>4.176470588235294E-2</v>
      </c>
      <c r="AT229" s="40">
        <f t="shared" si="68"/>
        <v>0.12138422095950473</v>
      </c>
      <c r="AU229" s="119">
        <f t="shared" si="62"/>
        <v>73.816160046056424</v>
      </c>
      <c r="AV229" s="120">
        <f t="shared" si="59"/>
        <v>70.173567990373044</v>
      </c>
      <c r="AW229" s="121">
        <f t="shared" si="60"/>
        <v>3.6425920556833802</v>
      </c>
      <c r="AX229" s="119">
        <f t="shared" si="61"/>
        <v>383.24058823529413</v>
      </c>
      <c r="AY229" s="120">
        <f t="shared" si="58"/>
        <v>245.54999999999998</v>
      </c>
      <c r="AZ229" s="121">
        <f t="shared" si="69"/>
        <v>137.69058823529414</v>
      </c>
    </row>
    <row r="230" spans="1:52" ht="13.5" thickBot="1" x14ac:dyDescent="0.25">
      <c r="A230" t="s">
        <v>46</v>
      </c>
      <c r="B230" t="s">
        <v>46</v>
      </c>
      <c r="C230" t="s">
        <v>100</v>
      </c>
      <c r="D230" t="s">
        <v>100</v>
      </c>
      <c r="E230" t="s">
        <v>95</v>
      </c>
      <c r="F230" s="59">
        <f t="shared" si="70"/>
        <v>46235</v>
      </c>
      <c r="G230" s="42" t="s">
        <v>41</v>
      </c>
      <c r="H230" s="43">
        <v>1459</v>
      </c>
      <c r="I230" s="44">
        <v>13</v>
      </c>
      <c r="J230" s="44">
        <v>6</v>
      </c>
      <c r="K230" s="44">
        <v>96456.15</v>
      </c>
      <c r="L230" s="44">
        <v>2359.3200000000002</v>
      </c>
      <c r="M230" s="45">
        <v>1457.05</v>
      </c>
      <c r="N230" s="47">
        <f t="shared" si="63"/>
        <v>1478</v>
      </c>
      <c r="O230" s="46">
        <f t="shared" si="64"/>
        <v>100272.52</v>
      </c>
      <c r="P230" t="s">
        <v>49</v>
      </c>
      <c r="Q230" t="s">
        <v>49</v>
      </c>
      <c r="R230" t="s">
        <v>100</v>
      </c>
      <c r="S230" t="s">
        <v>100</v>
      </c>
      <c r="T230" t="s">
        <v>95</v>
      </c>
      <c r="U230" s="59">
        <f t="shared" si="71"/>
        <v>45871</v>
      </c>
      <c r="V230" s="42" t="s">
        <v>41</v>
      </c>
      <c r="W230" s="43">
        <v>1404</v>
      </c>
      <c r="X230" s="44">
        <v>17</v>
      </c>
      <c r="Y230" s="44">
        <v>10</v>
      </c>
      <c r="Z230" s="44">
        <v>107018.48</v>
      </c>
      <c r="AA230" s="44">
        <v>5231.76</v>
      </c>
      <c r="AB230" s="45">
        <v>7313.47</v>
      </c>
      <c r="AC230" s="47">
        <f t="shared" si="65"/>
        <v>1431</v>
      </c>
      <c r="AD230" s="46">
        <f t="shared" si="66"/>
        <v>119563.70999999999</v>
      </c>
      <c r="AE230" s="44">
        <f t="shared" si="67"/>
        <v>55</v>
      </c>
      <c r="AF230" s="44">
        <f t="shared" si="67"/>
        <v>-4</v>
      </c>
      <c r="AG230" s="44">
        <f t="shared" si="67"/>
        <v>-4</v>
      </c>
      <c r="AH230" s="44">
        <f t="shared" si="67"/>
        <v>-10562.330000000002</v>
      </c>
      <c r="AI230" s="44">
        <f t="shared" si="67"/>
        <v>-2872.44</v>
      </c>
      <c r="AJ230" s="45">
        <f t="shared" si="67"/>
        <v>-5856.42</v>
      </c>
      <c r="AK230" s="47">
        <f t="shared" si="67"/>
        <v>47</v>
      </c>
      <c r="AL230" s="47">
        <f t="shared" si="67"/>
        <v>-19291.189999999988</v>
      </c>
      <c r="AM230" s="56">
        <f t="shared" si="68"/>
        <v>3.9173789173789171E-2</v>
      </c>
      <c r="AN230" s="56">
        <f t="shared" si="68"/>
        <v>-0.23529411764705882</v>
      </c>
      <c r="AO230" s="56">
        <f t="shared" si="68"/>
        <v>-0.4</v>
      </c>
      <c r="AP230" s="56">
        <f t="shared" si="68"/>
        <v>-9.8696318617121095E-2</v>
      </c>
      <c r="AQ230" s="56">
        <f t="shared" si="68"/>
        <v>-0.54903894674067621</v>
      </c>
      <c r="AR230" s="57">
        <f t="shared" si="68"/>
        <v>-0.80077172669061336</v>
      </c>
      <c r="AS230" s="58">
        <f t="shared" si="68"/>
        <v>3.2844164919636619E-2</v>
      </c>
      <c r="AT230" s="58">
        <f t="shared" si="68"/>
        <v>-0.16134653232155466</v>
      </c>
      <c r="AU230" s="119">
        <f t="shared" si="62"/>
        <v>66.111137765592872</v>
      </c>
      <c r="AV230" s="120">
        <f t="shared" si="59"/>
        <v>76.223988603988602</v>
      </c>
      <c r="AW230" s="121">
        <f t="shared" si="60"/>
        <v>-10.11285083839573</v>
      </c>
      <c r="AX230" s="119">
        <f t="shared" si="61"/>
        <v>200.86157894736843</v>
      </c>
      <c r="AY230" s="120">
        <f t="shared" si="58"/>
        <v>464.6381481481481</v>
      </c>
      <c r="AZ230" s="121">
        <f t="shared" si="69"/>
        <v>-263.7765692007797</v>
      </c>
    </row>
    <row r="231" spans="1:52" x14ac:dyDescent="0.2">
      <c r="A231" t="s">
        <v>46</v>
      </c>
      <c r="B231" t="s">
        <v>46</v>
      </c>
      <c r="C231" t="s">
        <v>100</v>
      </c>
      <c r="D231" t="s">
        <v>100</v>
      </c>
      <c r="E231" t="s">
        <v>96</v>
      </c>
      <c r="F231" s="4">
        <f t="shared" si="70"/>
        <v>46236</v>
      </c>
      <c r="G231" t="s">
        <v>35</v>
      </c>
      <c r="H231" s="28">
        <v>812</v>
      </c>
      <c r="I231" s="2">
        <v>37</v>
      </c>
      <c r="J231" s="2">
        <v>9</v>
      </c>
      <c r="K231" s="2">
        <v>53979.740000000005</v>
      </c>
      <c r="L231" s="2">
        <v>7329.1399999999994</v>
      </c>
      <c r="M231" s="29">
        <v>977.56</v>
      </c>
      <c r="N231" s="31">
        <f t="shared" si="63"/>
        <v>858</v>
      </c>
      <c r="O231" s="30">
        <f t="shared" si="64"/>
        <v>62286.44</v>
      </c>
      <c r="P231" t="s">
        <v>49</v>
      </c>
      <c r="Q231" t="s">
        <v>49</v>
      </c>
      <c r="R231" t="s">
        <v>100</v>
      </c>
      <c r="S231" t="s">
        <v>100</v>
      </c>
      <c r="T231" t="s">
        <v>96</v>
      </c>
      <c r="U231" s="4">
        <f t="shared" si="71"/>
        <v>45872</v>
      </c>
      <c r="V231" t="s">
        <v>35</v>
      </c>
      <c r="W231" s="28">
        <v>869</v>
      </c>
      <c r="X231" s="2">
        <v>27</v>
      </c>
      <c r="Y231" s="2">
        <v>11</v>
      </c>
      <c r="Z231" s="2">
        <v>59845.36</v>
      </c>
      <c r="AA231" s="2">
        <v>6929.82</v>
      </c>
      <c r="AB231" s="29">
        <v>8795.17</v>
      </c>
      <c r="AC231" s="31">
        <f t="shared" si="65"/>
        <v>907</v>
      </c>
      <c r="AD231" s="30">
        <f t="shared" si="66"/>
        <v>75570.349999999991</v>
      </c>
      <c r="AE231" s="2">
        <f t="shared" si="67"/>
        <v>-57</v>
      </c>
      <c r="AF231" s="2">
        <f t="shared" si="67"/>
        <v>10</v>
      </c>
      <c r="AG231" s="2">
        <f t="shared" si="67"/>
        <v>-2</v>
      </c>
      <c r="AH231" s="2">
        <f t="shared" si="67"/>
        <v>-5865.6199999999953</v>
      </c>
      <c r="AI231" s="2">
        <f t="shared" si="67"/>
        <v>399.31999999999971</v>
      </c>
      <c r="AJ231" s="29">
        <f t="shared" si="67"/>
        <v>-7817.6100000000006</v>
      </c>
      <c r="AK231" s="31">
        <f t="shared" si="67"/>
        <v>-49</v>
      </c>
      <c r="AL231" s="31">
        <f t="shared" si="67"/>
        <v>-13283.909999999989</v>
      </c>
      <c r="AM231" s="38">
        <f t="shared" si="68"/>
        <v>-6.5592635212888384E-2</v>
      </c>
      <c r="AN231" s="38">
        <f t="shared" si="68"/>
        <v>0.37037037037037035</v>
      </c>
      <c r="AO231" s="38">
        <f t="shared" si="68"/>
        <v>-0.18181818181818182</v>
      </c>
      <c r="AP231" s="38">
        <f t="shared" si="68"/>
        <v>-9.8012945364519405E-2</v>
      </c>
      <c r="AQ231" s="38">
        <f t="shared" si="68"/>
        <v>5.7623430334409802E-2</v>
      </c>
      <c r="AR231" s="39">
        <f t="shared" si="68"/>
        <v>-0.88885263161485228</v>
      </c>
      <c r="AS231" s="40">
        <f t="shared" si="68"/>
        <v>-5.4024255788313123E-2</v>
      </c>
      <c r="AT231" s="40">
        <f t="shared" si="68"/>
        <v>-0.17578203620864519</v>
      </c>
      <c r="AU231" s="119">
        <f t="shared" si="62"/>
        <v>66.477512315270943</v>
      </c>
      <c r="AV231" s="120">
        <f t="shared" si="59"/>
        <v>68.866927502876877</v>
      </c>
      <c r="AW231" s="121">
        <f t="shared" si="60"/>
        <v>-2.389415187605934</v>
      </c>
      <c r="AX231" s="119">
        <f t="shared" si="61"/>
        <v>180.58043478260868</v>
      </c>
      <c r="AY231" s="120">
        <f t="shared" si="58"/>
        <v>413.81552631578944</v>
      </c>
      <c r="AZ231" s="121">
        <f t="shared" si="69"/>
        <v>-233.23509153318076</v>
      </c>
    </row>
    <row r="232" spans="1:52" x14ac:dyDescent="0.2">
      <c r="A232" t="s">
        <v>46</v>
      </c>
      <c r="B232" t="s">
        <v>46</v>
      </c>
      <c r="C232" t="s">
        <v>100</v>
      </c>
      <c r="D232" t="s">
        <v>100</v>
      </c>
      <c r="E232" t="s">
        <v>96</v>
      </c>
      <c r="F232" s="4">
        <f t="shared" si="70"/>
        <v>46237</v>
      </c>
      <c r="G232" t="s">
        <v>36</v>
      </c>
      <c r="H232" s="28">
        <v>855</v>
      </c>
      <c r="I232" s="2">
        <v>25</v>
      </c>
      <c r="J232" s="2">
        <v>9</v>
      </c>
      <c r="K232" s="2">
        <v>57653.06</v>
      </c>
      <c r="L232" s="2">
        <v>6981.78</v>
      </c>
      <c r="M232" s="29">
        <v>125.59000000000003</v>
      </c>
      <c r="N232" s="31">
        <f t="shared" si="63"/>
        <v>889</v>
      </c>
      <c r="O232" s="30">
        <f t="shared" si="64"/>
        <v>64760.429999999993</v>
      </c>
      <c r="P232" t="s">
        <v>49</v>
      </c>
      <c r="Q232" t="s">
        <v>49</v>
      </c>
      <c r="R232" t="s">
        <v>100</v>
      </c>
      <c r="S232" t="s">
        <v>100</v>
      </c>
      <c r="T232" t="s">
        <v>96</v>
      </c>
      <c r="U232" s="4">
        <f t="shared" si="71"/>
        <v>45873</v>
      </c>
      <c r="V232" t="s">
        <v>36</v>
      </c>
      <c r="W232" s="28">
        <v>839</v>
      </c>
      <c r="X232" s="2">
        <v>20</v>
      </c>
      <c r="Y232" s="2">
        <v>6</v>
      </c>
      <c r="Z232" s="2">
        <v>62012.99</v>
      </c>
      <c r="AA232" s="2">
        <v>4930.3600000000006</v>
      </c>
      <c r="AB232" s="29">
        <v>-476.24</v>
      </c>
      <c r="AC232" s="31">
        <f t="shared" si="65"/>
        <v>865</v>
      </c>
      <c r="AD232" s="30">
        <f t="shared" si="66"/>
        <v>66467.11</v>
      </c>
      <c r="AE232" s="2">
        <f t="shared" si="67"/>
        <v>16</v>
      </c>
      <c r="AF232" s="2">
        <f t="shared" si="67"/>
        <v>5</v>
      </c>
      <c r="AG232" s="2">
        <f t="shared" si="67"/>
        <v>3</v>
      </c>
      <c r="AH232" s="2">
        <f t="shared" si="67"/>
        <v>-4359.93</v>
      </c>
      <c r="AI232" s="2">
        <f t="shared" si="67"/>
        <v>2051.4199999999992</v>
      </c>
      <c r="AJ232" s="29">
        <f t="shared" si="67"/>
        <v>601.83000000000004</v>
      </c>
      <c r="AK232" s="31">
        <f t="shared" si="67"/>
        <v>24</v>
      </c>
      <c r="AL232" s="31">
        <f t="shared" si="67"/>
        <v>-1706.6800000000076</v>
      </c>
      <c r="AM232" s="38">
        <f t="shared" si="68"/>
        <v>1.9070321811680571E-2</v>
      </c>
      <c r="AN232" s="38">
        <f t="shared" si="68"/>
        <v>0.25</v>
      </c>
      <c r="AO232" s="38">
        <f t="shared" si="68"/>
        <v>0.5</v>
      </c>
      <c r="AP232" s="38">
        <f t="shared" si="68"/>
        <v>-7.0306721220828094E-2</v>
      </c>
      <c r="AQ232" s="38">
        <f t="shared" si="68"/>
        <v>0.4160791504068666</v>
      </c>
      <c r="AR232" s="39">
        <f t="shared" si="68"/>
        <v>-1.2637115739963045</v>
      </c>
      <c r="AS232" s="40">
        <f t="shared" si="68"/>
        <v>2.7745664739884393E-2</v>
      </c>
      <c r="AT232" s="40">
        <f t="shared" si="68"/>
        <v>-2.5677060428834764E-2</v>
      </c>
      <c r="AU232" s="119">
        <f t="shared" si="62"/>
        <v>67.430479532163744</v>
      </c>
      <c r="AV232" s="120">
        <f t="shared" si="59"/>
        <v>73.912979737783076</v>
      </c>
      <c r="AW232" s="121">
        <f t="shared" si="60"/>
        <v>-6.4825002056193313</v>
      </c>
      <c r="AX232" s="119">
        <f t="shared" si="61"/>
        <v>209.04029411764705</v>
      </c>
      <c r="AY232" s="120">
        <f t="shared" si="58"/>
        <v>171.31230769230771</v>
      </c>
      <c r="AZ232" s="121">
        <f t="shared" si="69"/>
        <v>37.727986425339338</v>
      </c>
    </row>
    <row r="233" spans="1:52" x14ac:dyDescent="0.2">
      <c r="A233" t="s">
        <v>46</v>
      </c>
      <c r="B233" t="s">
        <v>46</v>
      </c>
      <c r="C233" t="s">
        <v>100</v>
      </c>
      <c r="D233" t="s">
        <v>100</v>
      </c>
      <c r="E233" t="s">
        <v>96</v>
      </c>
      <c r="F233" s="4">
        <f t="shared" si="70"/>
        <v>46238</v>
      </c>
      <c r="G233" t="s">
        <v>37</v>
      </c>
      <c r="H233" s="28">
        <v>0</v>
      </c>
      <c r="I233" s="2">
        <v>0</v>
      </c>
      <c r="J233" s="2">
        <v>0</v>
      </c>
      <c r="K233" s="2">
        <v>0</v>
      </c>
      <c r="L233" s="2">
        <v>0</v>
      </c>
      <c r="M233" s="29">
        <v>0</v>
      </c>
      <c r="N233" s="31">
        <f t="shared" si="63"/>
        <v>0</v>
      </c>
      <c r="O233" s="30">
        <f t="shared" si="64"/>
        <v>0</v>
      </c>
      <c r="P233" t="s">
        <v>49</v>
      </c>
      <c r="Q233" t="s">
        <v>49</v>
      </c>
      <c r="R233" t="s">
        <v>100</v>
      </c>
      <c r="S233" t="s">
        <v>100</v>
      </c>
      <c r="T233" t="s">
        <v>96</v>
      </c>
      <c r="U233" s="4">
        <f t="shared" si="71"/>
        <v>45874</v>
      </c>
      <c r="V233" t="s">
        <v>37</v>
      </c>
      <c r="W233" s="28">
        <v>936</v>
      </c>
      <c r="X233" s="2">
        <v>42</v>
      </c>
      <c r="Y233" s="2">
        <v>6</v>
      </c>
      <c r="Z233" s="2">
        <v>68235.350000000006</v>
      </c>
      <c r="AA233" s="2">
        <v>12666.119999999999</v>
      </c>
      <c r="AB233" s="29">
        <v>2527.65</v>
      </c>
      <c r="AC233" s="31">
        <f t="shared" si="65"/>
        <v>984</v>
      </c>
      <c r="AD233" s="30">
        <f t="shared" si="66"/>
        <v>83429.119999999995</v>
      </c>
      <c r="AE233" s="2">
        <f t="shared" si="67"/>
        <v>-936</v>
      </c>
      <c r="AF233" s="2">
        <f t="shared" si="67"/>
        <v>-42</v>
      </c>
      <c r="AG233" s="2">
        <f t="shared" si="67"/>
        <v>-6</v>
      </c>
      <c r="AH233" s="2">
        <f t="shared" si="67"/>
        <v>-68235.350000000006</v>
      </c>
      <c r="AI233" s="2">
        <f t="shared" si="67"/>
        <v>-12666.119999999999</v>
      </c>
      <c r="AJ233" s="29">
        <f t="shared" si="67"/>
        <v>-2527.65</v>
      </c>
      <c r="AK233" s="31">
        <f t="shared" si="67"/>
        <v>-984</v>
      </c>
      <c r="AL233" s="31">
        <f t="shared" si="67"/>
        <v>-83429.119999999995</v>
      </c>
      <c r="AM233" s="38">
        <f t="shared" si="68"/>
        <v>-1</v>
      </c>
      <c r="AN233" s="38">
        <f t="shared" si="68"/>
        <v>-1</v>
      </c>
      <c r="AO233" s="38">
        <f t="shared" si="68"/>
        <v>-1</v>
      </c>
      <c r="AP233" s="38">
        <f t="shared" si="68"/>
        <v>-1</v>
      </c>
      <c r="AQ233" s="38">
        <f t="shared" si="68"/>
        <v>-1</v>
      </c>
      <c r="AR233" s="39">
        <f t="shared" si="68"/>
        <v>-1</v>
      </c>
      <c r="AS233" s="40">
        <f t="shared" si="68"/>
        <v>-1</v>
      </c>
      <c r="AT233" s="40">
        <f t="shared" si="68"/>
        <v>-1</v>
      </c>
      <c r="AU233" s="119">
        <f t="shared" si="62"/>
        <v>0</v>
      </c>
      <c r="AV233" s="120">
        <f t="shared" si="59"/>
        <v>72.901014957264962</v>
      </c>
      <c r="AW233" s="121">
        <f t="shared" si="60"/>
        <v>-72.901014957264962</v>
      </c>
      <c r="AX233" s="119">
        <f t="shared" si="61"/>
        <v>0</v>
      </c>
      <c r="AY233" s="120">
        <f t="shared" si="58"/>
        <v>316.53687499999995</v>
      </c>
      <c r="AZ233" s="121">
        <f t="shared" si="69"/>
        <v>-316.53687499999995</v>
      </c>
    </row>
    <row r="234" spans="1:52" x14ac:dyDescent="0.2">
      <c r="A234" t="s">
        <v>46</v>
      </c>
      <c r="B234" t="s">
        <v>46</v>
      </c>
      <c r="C234" t="s">
        <v>100</v>
      </c>
      <c r="D234" t="s">
        <v>100</v>
      </c>
      <c r="E234" t="s">
        <v>96</v>
      </c>
      <c r="F234" s="4">
        <f t="shared" si="70"/>
        <v>46239</v>
      </c>
      <c r="G234" t="s">
        <v>38</v>
      </c>
      <c r="H234" s="28">
        <v>0</v>
      </c>
      <c r="I234" s="2">
        <v>0</v>
      </c>
      <c r="J234" s="2">
        <v>0</v>
      </c>
      <c r="K234" s="2">
        <v>0</v>
      </c>
      <c r="L234" s="2">
        <v>0</v>
      </c>
      <c r="M234" s="29">
        <v>0</v>
      </c>
      <c r="N234" s="31">
        <f t="shared" si="63"/>
        <v>0</v>
      </c>
      <c r="O234" s="30">
        <f t="shared" si="64"/>
        <v>0</v>
      </c>
      <c r="P234" t="s">
        <v>49</v>
      </c>
      <c r="Q234" t="s">
        <v>49</v>
      </c>
      <c r="R234" t="s">
        <v>100</v>
      </c>
      <c r="S234" t="s">
        <v>100</v>
      </c>
      <c r="T234" t="s">
        <v>96</v>
      </c>
      <c r="U234" s="4">
        <f t="shared" si="71"/>
        <v>45875</v>
      </c>
      <c r="V234" t="s">
        <v>38</v>
      </c>
      <c r="W234" s="28">
        <v>1048</v>
      </c>
      <c r="X234" s="2">
        <v>50</v>
      </c>
      <c r="Y234" s="2">
        <v>13</v>
      </c>
      <c r="Z234" s="2">
        <v>82647.61</v>
      </c>
      <c r="AA234" s="2">
        <v>18358.589999999997</v>
      </c>
      <c r="AB234" s="29">
        <v>6348.24</v>
      </c>
      <c r="AC234" s="31">
        <f t="shared" si="65"/>
        <v>1111</v>
      </c>
      <c r="AD234" s="30">
        <f t="shared" si="66"/>
        <v>107354.44</v>
      </c>
      <c r="AE234" s="2">
        <f t="shared" si="67"/>
        <v>-1048</v>
      </c>
      <c r="AF234" s="2">
        <f t="shared" si="67"/>
        <v>-50</v>
      </c>
      <c r="AG234" s="2">
        <f t="shared" si="67"/>
        <v>-13</v>
      </c>
      <c r="AH234" s="2">
        <f t="shared" si="67"/>
        <v>-82647.61</v>
      </c>
      <c r="AI234" s="2">
        <f t="shared" si="67"/>
        <v>-18358.589999999997</v>
      </c>
      <c r="AJ234" s="29">
        <f t="shared" si="67"/>
        <v>-6348.24</v>
      </c>
      <c r="AK234" s="31">
        <f t="shared" si="67"/>
        <v>-1111</v>
      </c>
      <c r="AL234" s="31">
        <f t="shared" si="67"/>
        <v>-107354.44</v>
      </c>
      <c r="AM234" s="38">
        <f t="shared" si="68"/>
        <v>-1</v>
      </c>
      <c r="AN234" s="38">
        <f t="shared" si="68"/>
        <v>-1</v>
      </c>
      <c r="AO234" s="38">
        <f t="shared" si="68"/>
        <v>-1</v>
      </c>
      <c r="AP234" s="38">
        <f t="shared" si="68"/>
        <v>-1</v>
      </c>
      <c r="AQ234" s="38">
        <f t="shared" si="68"/>
        <v>-1</v>
      </c>
      <c r="AR234" s="39">
        <f t="shared" si="68"/>
        <v>-1</v>
      </c>
      <c r="AS234" s="40">
        <f t="shared" si="68"/>
        <v>-1</v>
      </c>
      <c r="AT234" s="40">
        <f t="shared" si="68"/>
        <v>-1</v>
      </c>
      <c r="AU234" s="119">
        <f t="shared" si="62"/>
        <v>0</v>
      </c>
      <c r="AV234" s="120">
        <f t="shared" si="59"/>
        <v>78.862223282442756</v>
      </c>
      <c r="AW234" s="121">
        <f t="shared" si="60"/>
        <v>-78.862223282442756</v>
      </c>
      <c r="AX234" s="119">
        <f t="shared" si="61"/>
        <v>0</v>
      </c>
      <c r="AY234" s="120">
        <f t="shared" si="58"/>
        <v>392.17190476190467</v>
      </c>
      <c r="AZ234" s="121">
        <f t="shared" si="69"/>
        <v>-392.17190476190467</v>
      </c>
    </row>
    <row r="235" spans="1:52" x14ac:dyDescent="0.2">
      <c r="A235" t="s">
        <v>46</v>
      </c>
      <c r="B235" t="s">
        <v>46</v>
      </c>
      <c r="C235" t="s">
        <v>100</v>
      </c>
      <c r="D235" t="s">
        <v>100</v>
      </c>
      <c r="E235" t="s">
        <v>96</v>
      </c>
      <c r="F235" s="4">
        <f t="shared" si="70"/>
        <v>46240</v>
      </c>
      <c r="G235" t="s">
        <v>39</v>
      </c>
      <c r="H235" s="28">
        <v>0</v>
      </c>
      <c r="I235" s="2">
        <v>0</v>
      </c>
      <c r="J235" s="2">
        <v>0</v>
      </c>
      <c r="K235" s="2">
        <v>0</v>
      </c>
      <c r="L235" s="2">
        <v>0</v>
      </c>
      <c r="M235" s="29">
        <v>0</v>
      </c>
      <c r="N235" s="31">
        <f t="shared" si="63"/>
        <v>0</v>
      </c>
      <c r="O235" s="30">
        <f t="shared" si="64"/>
        <v>0</v>
      </c>
      <c r="P235" t="s">
        <v>49</v>
      </c>
      <c r="Q235" t="s">
        <v>49</v>
      </c>
      <c r="R235" t="s">
        <v>100</v>
      </c>
      <c r="S235" t="s">
        <v>100</v>
      </c>
      <c r="T235" t="s">
        <v>96</v>
      </c>
      <c r="U235" s="4">
        <f t="shared" si="71"/>
        <v>45876</v>
      </c>
      <c r="V235" t="s">
        <v>39</v>
      </c>
      <c r="W235" s="28">
        <v>1241</v>
      </c>
      <c r="X235" s="2">
        <v>54</v>
      </c>
      <c r="Y235" s="2">
        <v>14</v>
      </c>
      <c r="Z235" s="2">
        <v>91739.209999999992</v>
      </c>
      <c r="AA235" s="2">
        <v>13051.82</v>
      </c>
      <c r="AB235" s="29">
        <v>1617.15</v>
      </c>
      <c r="AC235" s="31">
        <f t="shared" si="65"/>
        <v>1309</v>
      </c>
      <c r="AD235" s="30">
        <f t="shared" si="66"/>
        <v>106408.18</v>
      </c>
      <c r="AE235" s="2">
        <f t="shared" si="67"/>
        <v>-1241</v>
      </c>
      <c r="AF235" s="2">
        <f t="shared" si="67"/>
        <v>-54</v>
      </c>
      <c r="AG235" s="2">
        <f t="shared" si="67"/>
        <v>-14</v>
      </c>
      <c r="AH235" s="2">
        <f t="shared" si="67"/>
        <v>-91739.209999999992</v>
      </c>
      <c r="AI235" s="2">
        <f t="shared" si="67"/>
        <v>-13051.82</v>
      </c>
      <c r="AJ235" s="29">
        <f t="shared" si="67"/>
        <v>-1617.15</v>
      </c>
      <c r="AK235" s="31">
        <f t="shared" si="67"/>
        <v>-1309</v>
      </c>
      <c r="AL235" s="31">
        <f t="shared" si="67"/>
        <v>-106408.18</v>
      </c>
      <c r="AM235" s="38">
        <f t="shared" si="68"/>
        <v>-1</v>
      </c>
      <c r="AN235" s="38">
        <f t="shared" si="68"/>
        <v>-1</v>
      </c>
      <c r="AO235" s="38">
        <f t="shared" si="68"/>
        <v>-1</v>
      </c>
      <c r="AP235" s="38">
        <f t="shared" si="68"/>
        <v>-1</v>
      </c>
      <c r="AQ235" s="38">
        <f t="shared" si="68"/>
        <v>-1</v>
      </c>
      <c r="AR235" s="39">
        <f t="shared" si="68"/>
        <v>-1</v>
      </c>
      <c r="AS235" s="40">
        <f t="shared" si="68"/>
        <v>-1</v>
      </c>
      <c r="AT235" s="40">
        <f t="shared" si="68"/>
        <v>-1</v>
      </c>
      <c r="AU235" s="119">
        <f t="shared" si="62"/>
        <v>0</v>
      </c>
      <c r="AV235" s="120">
        <f t="shared" si="59"/>
        <v>73.9236180499597</v>
      </c>
      <c r="AW235" s="121">
        <f t="shared" si="60"/>
        <v>-73.9236180499597</v>
      </c>
      <c r="AX235" s="119">
        <f t="shared" si="61"/>
        <v>0</v>
      </c>
      <c r="AY235" s="120">
        <f t="shared" si="58"/>
        <v>215.72014705882353</v>
      </c>
      <c r="AZ235" s="121">
        <f t="shared" si="69"/>
        <v>-215.72014705882353</v>
      </c>
    </row>
    <row r="236" spans="1:52" x14ac:dyDescent="0.2">
      <c r="A236" t="s">
        <v>46</v>
      </c>
      <c r="B236" t="s">
        <v>46</v>
      </c>
      <c r="C236" t="s">
        <v>100</v>
      </c>
      <c r="D236" t="s">
        <v>100</v>
      </c>
      <c r="E236" t="s">
        <v>96</v>
      </c>
      <c r="F236" s="4">
        <f t="shared" si="70"/>
        <v>46241</v>
      </c>
      <c r="G236" t="s">
        <v>40</v>
      </c>
      <c r="H236" s="28">
        <v>0</v>
      </c>
      <c r="I236" s="2">
        <v>0</v>
      </c>
      <c r="J236" s="2">
        <v>0</v>
      </c>
      <c r="K236" s="2">
        <v>0</v>
      </c>
      <c r="L236" s="2">
        <v>0</v>
      </c>
      <c r="M236" s="29">
        <v>0</v>
      </c>
      <c r="N236" s="31">
        <f t="shared" si="63"/>
        <v>0</v>
      </c>
      <c r="O236" s="30">
        <f t="shared" si="64"/>
        <v>0</v>
      </c>
      <c r="P236" t="s">
        <v>49</v>
      </c>
      <c r="Q236" t="s">
        <v>49</v>
      </c>
      <c r="R236" t="s">
        <v>100</v>
      </c>
      <c r="S236" t="s">
        <v>100</v>
      </c>
      <c r="T236" t="s">
        <v>96</v>
      </c>
      <c r="U236" s="4">
        <f t="shared" si="71"/>
        <v>45877</v>
      </c>
      <c r="V236" t="s">
        <v>40</v>
      </c>
      <c r="W236" s="28">
        <v>1646</v>
      </c>
      <c r="X236" s="2">
        <v>40</v>
      </c>
      <c r="Y236" s="2">
        <v>14</v>
      </c>
      <c r="Z236" s="2">
        <v>120704.94</v>
      </c>
      <c r="AA236" s="2">
        <v>7863</v>
      </c>
      <c r="AB236" s="29">
        <v>7535.38</v>
      </c>
      <c r="AC236" s="31">
        <f t="shared" si="65"/>
        <v>1700</v>
      </c>
      <c r="AD236" s="30">
        <f t="shared" si="66"/>
        <v>136103.32</v>
      </c>
      <c r="AE236" s="2">
        <f t="shared" si="67"/>
        <v>-1646</v>
      </c>
      <c r="AF236" s="2">
        <f t="shared" si="67"/>
        <v>-40</v>
      </c>
      <c r="AG236" s="2">
        <f t="shared" si="67"/>
        <v>-14</v>
      </c>
      <c r="AH236" s="2">
        <f t="shared" si="67"/>
        <v>-120704.94</v>
      </c>
      <c r="AI236" s="2">
        <f t="shared" si="67"/>
        <v>-7863</v>
      </c>
      <c r="AJ236" s="29">
        <f t="shared" si="67"/>
        <v>-7535.38</v>
      </c>
      <c r="AK236" s="31">
        <f t="shared" si="67"/>
        <v>-1700</v>
      </c>
      <c r="AL236" s="31">
        <f t="shared" si="67"/>
        <v>-136103.32</v>
      </c>
      <c r="AM236" s="38">
        <f t="shared" si="68"/>
        <v>-1</v>
      </c>
      <c r="AN236" s="38">
        <f t="shared" si="68"/>
        <v>-1</v>
      </c>
      <c r="AO236" s="38">
        <f t="shared" si="68"/>
        <v>-1</v>
      </c>
      <c r="AP236" s="38">
        <f t="shared" si="68"/>
        <v>-1</v>
      </c>
      <c r="AQ236" s="38">
        <f t="shared" si="68"/>
        <v>-1</v>
      </c>
      <c r="AR236" s="39">
        <f t="shared" si="68"/>
        <v>-1</v>
      </c>
      <c r="AS236" s="40">
        <f t="shared" si="68"/>
        <v>-1</v>
      </c>
      <c r="AT236" s="40">
        <f t="shared" si="68"/>
        <v>-1</v>
      </c>
      <c r="AU236" s="119">
        <f t="shared" si="62"/>
        <v>0</v>
      </c>
      <c r="AV236" s="120">
        <f t="shared" si="59"/>
        <v>73.332284325637914</v>
      </c>
      <c r="AW236" s="121">
        <f t="shared" si="60"/>
        <v>-73.332284325637914</v>
      </c>
      <c r="AX236" s="119">
        <f t="shared" si="61"/>
        <v>0</v>
      </c>
      <c r="AY236" s="120">
        <f t="shared" si="58"/>
        <v>285.15518518518519</v>
      </c>
      <c r="AZ236" s="121">
        <f t="shared" si="69"/>
        <v>-285.15518518518519</v>
      </c>
    </row>
    <row r="237" spans="1:52" ht="13.5" thickBot="1" x14ac:dyDescent="0.25">
      <c r="A237" t="s">
        <v>46</v>
      </c>
      <c r="B237" t="s">
        <v>46</v>
      </c>
      <c r="C237" t="s">
        <v>100</v>
      </c>
      <c r="D237" t="s">
        <v>100</v>
      </c>
      <c r="E237" t="s">
        <v>96</v>
      </c>
      <c r="F237" s="59">
        <f t="shared" si="70"/>
        <v>46242</v>
      </c>
      <c r="G237" s="42" t="s">
        <v>41</v>
      </c>
      <c r="H237" s="43">
        <v>0</v>
      </c>
      <c r="I237" s="44">
        <v>0</v>
      </c>
      <c r="J237" s="44">
        <v>0</v>
      </c>
      <c r="K237" s="44">
        <v>0</v>
      </c>
      <c r="L237" s="44">
        <v>0</v>
      </c>
      <c r="M237" s="45">
        <v>0</v>
      </c>
      <c r="N237" s="47">
        <f t="shared" si="63"/>
        <v>0</v>
      </c>
      <c r="O237" s="46">
        <f t="shared" si="64"/>
        <v>0</v>
      </c>
      <c r="P237" t="s">
        <v>49</v>
      </c>
      <c r="Q237" t="s">
        <v>49</v>
      </c>
      <c r="R237" t="s">
        <v>100</v>
      </c>
      <c r="S237" t="s">
        <v>100</v>
      </c>
      <c r="T237" t="s">
        <v>96</v>
      </c>
      <c r="U237" s="59">
        <f t="shared" si="71"/>
        <v>45878</v>
      </c>
      <c r="V237" s="42" t="s">
        <v>41</v>
      </c>
      <c r="W237" s="43">
        <v>1442</v>
      </c>
      <c r="X237" s="44">
        <v>20</v>
      </c>
      <c r="Y237" s="44">
        <v>11</v>
      </c>
      <c r="Z237" s="44">
        <v>99862.709999999992</v>
      </c>
      <c r="AA237" s="44">
        <v>4779.87</v>
      </c>
      <c r="AB237" s="45">
        <v>3848.2</v>
      </c>
      <c r="AC237" s="47">
        <f t="shared" si="65"/>
        <v>1473</v>
      </c>
      <c r="AD237" s="46">
        <f t="shared" si="66"/>
        <v>108490.77999999998</v>
      </c>
      <c r="AE237" s="44">
        <f t="shared" si="67"/>
        <v>-1442</v>
      </c>
      <c r="AF237" s="44">
        <f t="shared" si="67"/>
        <v>-20</v>
      </c>
      <c r="AG237" s="44">
        <f t="shared" si="67"/>
        <v>-11</v>
      </c>
      <c r="AH237" s="44">
        <f t="shared" si="67"/>
        <v>-99862.709999999992</v>
      </c>
      <c r="AI237" s="44">
        <f t="shared" si="67"/>
        <v>-4779.87</v>
      </c>
      <c r="AJ237" s="45">
        <f t="shared" si="67"/>
        <v>-3848.2</v>
      </c>
      <c r="AK237" s="47">
        <f t="shared" si="67"/>
        <v>-1473</v>
      </c>
      <c r="AL237" s="47">
        <f t="shared" si="67"/>
        <v>-108490.77999999998</v>
      </c>
      <c r="AM237" s="56">
        <f t="shared" si="68"/>
        <v>-1</v>
      </c>
      <c r="AN237" s="56">
        <f t="shared" si="68"/>
        <v>-1</v>
      </c>
      <c r="AO237" s="56">
        <f t="shared" si="68"/>
        <v>-1</v>
      </c>
      <c r="AP237" s="56">
        <f t="shared" si="68"/>
        <v>-1</v>
      </c>
      <c r="AQ237" s="56">
        <f t="shared" si="68"/>
        <v>-1</v>
      </c>
      <c r="AR237" s="57">
        <f t="shared" si="68"/>
        <v>-1</v>
      </c>
      <c r="AS237" s="58">
        <f t="shared" si="68"/>
        <v>-1</v>
      </c>
      <c r="AT237" s="58">
        <f t="shared" si="68"/>
        <v>-1</v>
      </c>
      <c r="AU237" s="119">
        <f t="shared" si="62"/>
        <v>0</v>
      </c>
      <c r="AV237" s="120">
        <f t="shared" si="59"/>
        <v>69.252919556171975</v>
      </c>
      <c r="AW237" s="121">
        <f t="shared" si="60"/>
        <v>-69.252919556171975</v>
      </c>
      <c r="AX237" s="119">
        <f t="shared" si="61"/>
        <v>0</v>
      </c>
      <c r="AY237" s="120">
        <f t="shared" si="58"/>
        <v>278.32483870967741</v>
      </c>
      <c r="AZ237" s="121">
        <f t="shared" si="69"/>
        <v>-278.32483870967741</v>
      </c>
    </row>
    <row r="238" spans="1:52" hidden="1" outlineLevel="1" x14ac:dyDescent="0.2">
      <c r="A238" t="s">
        <v>46</v>
      </c>
      <c r="B238" t="s">
        <v>46</v>
      </c>
      <c r="C238" t="s">
        <v>100</v>
      </c>
      <c r="D238" t="s">
        <v>100</v>
      </c>
      <c r="E238" t="s">
        <v>97</v>
      </c>
      <c r="F238" s="4">
        <f t="shared" si="70"/>
        <v>46243</v>
      </c>
      <c r="G238" t="s">
        <v>35</v>
      </c>
      <c r="H238" s="28">
        <v>0</v>
      </c>
      <c r="I238" s="2">
        <v>0</v>
      </c>
      <c r="J238" s="2">
        <v>0</v>
      </c>
      <c r="K238" s="2">
        <v>0</v>
      </c>
      <c r="L238" s="2">
        <v>0</v>
      </c>
      <c r="M238" s="29">
        <v>0</v>
      </c>
      <c r="N238" s="31">
        <f t="shared" si="63"/>
        <v>0</v>
      </c>
      <c r="O238" s="30">
        <f t="shared" si="64"/>
        <v>0</v>
      </c>
      <c r="P238" t="s">
        <v>49</v>
      </c>
      <c r="Q238" t="s">
        <v>49</v>
      </c>
      <c r="R238" t="s">
        <v>100</v>
      </c>
      <c r="S238" t="s">
        <v>100</v>
      </c>
      <c r="T238" t="s">
        <v>97</v>
      </c>
      <c r="U238" s="4">
        <f t="shared" si="71"/>
        <v>45879</v>
      </c>
      <c r="V238" t="s">
        <v>35</v>
      </c>
      <c r="W238" s="28">
        <v>793</v>
      </c>
      <c r="X238" s="2">
        <v>18</v>
      </c>
      <c r="Y238" s="2">
        <v>5</v>
      </c>
      <c r="Z238" s="2">
        <v>56606.37</v>
      </c>
      <c r="AA238" s="2">
        <v>4123.59</v>
      </c>
      <c r="AB238" s="29">
        <v>2218.17</v>
      </c>
      <c r="AC238" s="31">
        <f t="shared" si="65"/>
        <v>816</v>
      </c>
      <c r="AD238" s="30">
        <f t="shared" si="66"/>
        <v>62948.130000000005</v>
      </c>
      <c r="AE238" s="2">
        <f t="shared" si="67"/>
        <v>-793</v>
      </c>
      <c r="AF238" s="2">
        <f t="shared" si="67"/>
        <v>-18</v>
      </c>
      <c r="AG238" s="2">
        <f t="shared" si="67"/>
        <v>-5</v>
      </c>
      <c r="AH238" s="2">
        <f t="shared" si="67"/>
        <v>-56606.37</v>
      </c>
      <c r="AI238" s="2">
        <f t="shared" si="67"/>
        <v>-4123.59</v>
      </c>
      <c r="AJ238" s="29">
        <f t="shared" si="67"/>
        <v>-2218.17</v>
      </c>
      <c r="AK238" s="31">
        <f t="shared" si="67"/>
        <v>-816</v>
      </c>
      <c r="AL238" s="31">
        <f t="shared" si="67"/>
        <v>-62948.130000000005</v>
      </c>
      <c r="AM238" s="38">
        <f t="shared" si="68"/>
        <v>-1</v>
      </c>
      <c r="AN238" s="38">
        <f t="shared" si="68"/>
        <v>-1</v>
      </c>
      <c r="AO238" s="38">
        <f t="shared" si="68"/>
        <v>-1</v>
      </c>
      <c r="AP238" s="38">
        <f t="shared" si="68"/>
        <v>-1</v>
      </c>
      <c r="AQ238" s="38">
        <f t="shared" si="68"/>
        <v>-1</v>
      </c>
      <c r="AR238" s="39">
        <f t="shared" si="68"/>
        <v>-1</v>
      </c>
      <c r="AS238" s="40">
        <f t="shared" si="68"/>
        <v>-1</v>
      </c>
      <c r="AT238" s="40">
        <f t="shared" si="68"/>
        <v>-1</v>
      </c>
      <c r="AU238" s="119">
        <f t="shared" si="62"/>
        <v>0</v>
      </c>
      <c r="AV238" s="120">
        <f t="shared" si="59"/>
        <v>71.382559899117282</v>
      </c>
      <c r="AW238" s="121">
        <f t="shared" si="60"/>
        <v>-71.382559899117282</v>
      </c>
      <c r="AX238" s="119">
        <f t="shared" si="61"/>
        <v>0</v>
      </c>
      <c r="AY238" s="120">
        <f t="shared" si="58"/>
        <v>275.72869565217394</v>
      </c>
      <c r="AZ238" s="121">
        <f t="shared" si="69"/>
        <v>-275.72869565217394</v>
      </c>
    </row>
    <row r="239" spans="1:52" hidden="1" outlineLevel="1" x14ac:dyDescent="0.2">
      <c r="A239" t="s">
        <v>46</v>
      </c>
      <c r="B239" t="s">
        <v>46</v>
      </c>
      <c r="C239" t="s">
        <v>100</v>
      </c>
      <c r="D239" t="s">
        <v>100</v>
      </c>
      <c r="E239" t="s">
        <v>97</v>
      </c>
      <c r="F239" s="4">
        <f t="shared" si="70"/>
        <v>46244</v>
      </c>
      <c r="G239" t="s">
        <v>36</v>
      </c>
      <c r="H239" s="28">
        <v>0</v>
      </c>
      <c r="I239" s="2">
        <v>0</v>
      </c>
      <c r="J239" s="2">
        <v>0</v>
      </c>
      <c r="K239" s="2">
        <v>0</v>
      </c>
      <c r="L239" s="2">
        <v>0</v>
      </c>
      <c r="M239" s="29">
        <v>0</v>
      </c>
      <c r="N239" s="31">
        <f t="shared" si="63"/>
        <v>0</v>
      </c>
      <c r="O239" s="30">
        <f t="shared" si="64"/>
        <v>0</v>
      </c>
      <c r="P239" t="s">
        <v>49</v>
      </c>
      <c r="Q239" t="s">
        <v>49</v>
      </c>
      <c r="R239" t="s">
        <v>100</v>
      </c>
      <c r="S239" t="s">
        <v>100</v>
      </c>
      <c r="T239" t="s">
        <v>97</v>
      </c>
      <c r="U239" s="4">
        <f t="shared" si="71"/>
        <v>45880</v>
      </c>
      <c r="V239" t="s">
        <v>36</v>
      </c>
      <c r="W239" s="28">
        <v>861</v>
      </c>
      <c r="X239" s="2">
        <v>30</v>
      </c>
      <c r="Y239" s="2">
        <v>7</v>
      </c>
      <c r="Z239" s="2">
        <v>63694.710000000006</v>
      </c>
      <c r="AA239" s="2">
        <v>9356.83</v>
      </c>
      <c r="AB239" s="29">
        <v>2172.29</v>
      </c>
      <c r="AC239" s="31">
        <f t="shared" si="65"/>
        <v>898</v>
      </c>
      <c r="AD239" s="30">
        <f t="shared" si="66"/>
        <v>75223.83</v>
      </c>
      <c r="AE239" s="2">
        <f t="shared" si="67"/>
        <v>-861</v>
      </c>
      <c r="AF239" s="2">
        <f t="shared" si="67"/>
        <v>-30</v>
      </c>
      <c r="AG239" s="2">
        <f t="shared" si="67"/>
        <v>-7</v>
      </c>
      <c r="AH239" s="2">
        <f t="shared" si="67"/>
        <v>-63694.710000000006</v>
      </c>
      <c r="AI239" s="2">
        <f t="shared" si="67"/>
        <v>-9356.83</v>
      </c>
      <c r="AJ239" s="29">
        <f t="shared" si="67"/>
        <v>-2172.29</v>
      </c>
      <c r="AK239" s="31">
        <f t="shared" si="67"/>
        <v>-898</v>
      </c>
      <c r="AL239" s="31">
        <f t="shared" si="67"/>
        <v>-75223.83</v>
      </c>
      <c r="AM239" s="38">
        <f t="shared" si="68"/>
        <v>-1</v>
      </c>
      <c r="AN239" s="38">
        <f t="shared" si="68"/>
        <v>-1</v>
      </c>
      <c r="AO239" s="38">
        <f t="shared" si="68"/>
        <v>-1</v>
      </c>
      <c r="AP239" s="38">
        <f t="shared" si="68"/>
        <v>-1</v>
      </c>
      <c r="AQ239" s="38">
        <f t="shared" si="68"/>
        <v>-1</v>
      </c>
      <c r="AR239" s="39">
        <f t="shared" si="68"/>
        <v>-1</v>
      </c>
      <c r="AS239" s="40">
        <f t="shared" si="68"/>
        <v>-1</v>
      </c>
      <c r="AT239" s="40">
        <f t="shared" si="68"/>
        <v>-1</v>
      </c>
      <c r="AU239" s="119">
        <f t="shared" si="62"/>
        <v>0</v>
      </c>
      <c r="AV239" s="120">
        <f t="shared" si="59"/>
        <v>73.977595818815345</v>
      </c>
      <c r="AW239" s="121">
        <f t="shared" si="60"/>
        <v>-73.977595818815345</v>
      </c>
      <c r="AX239" s="119">
        <f t="shared" si="61"/>
        <v>0</v>
      </c>
      <c r="AY239" s="120">
        <f t="shared" si="58"/>
        <v>311.5978378378378</v>
      </c>
      <c r="AZ239" s="121">
        <f t="shared" si="69"/>
        <v>-311.5978378378378</v>
      </c>
    </row>
    <row r="240" spans="1:52" hidden="1" outlineLevel="1" x14ac:dyDescent="0.2">
      <c r="A240" t="s">
        <v>46</v>
      </c>
      <c r="B240" t="s">
        <v>46</v>
      </c>
      <c r="C240" t="s">
        <v>100</v>
      </c>
      <c r="D240" t="s">
        <v>100</v>
      </c>
      <c r="E240" t="s">
        <v>97</v>
      </c>
      <c r="F240" s="4">
        <f t="shared" si="70"/>
        <v>46245</v>
      </c>
      <c r="G240" t="s">
        <v>37</v>
      </c>
      <c r="H240" s="28">
        <v>0</v>
      </c>
      <c r="I240" s="2">
        <v>0</v>
      </c>
      <c r="J240" s="2">
        <v>0</v>
      </c>
      <c r="K240" s="2">
        <v>0</v>
      </c>
      <c r="L240" s="2">
        <v>0</v>
      </c>
      <c r="M240" s="29">
        <v>0</v>
      </c>
      <c r="N240" s="31">
        <f t="shared" si="63"/>
        <v>0</v>
      </c>
      <c r="O240" s="30">
        <f t="shared" si="64"/>
        <v>0</v>
      </c>
      <c r="P240" t="s">
        <v>49</v>
      </c>
      <c r="Q240" t="s">
        <v>49</v>
      </c>
      <c r="R240" t="s">
        <v>100</v>
      </c>
      <c r="S240" t="s">
        <v>100</v>
      </c>
      <c r="T240" t="s">
        <v>97</v>
      </c>
      <c r="U240" s="4">
        <f t="shared" si="71"/>
        <v>45881</v>
      </c>
      <c r="V240" t="s">
        <v>37</v>
      </c>
      <c r="W240" s="28">
        <v>981</v>
      </c>
      <c r="X240" s="2">
        <v>48</v>
      </c>
      <c r="Y240" s="2">
        <v>10</v>
      </c>
      <c r="Z240" s="2">
        <v>74297.17</v>
      </c>
      <c r="AA240" s="2">
        <v>9095.2200000000012</v>
      </c>
      <c r="AB240" s="29">
        <v>979.41</v>
      </c>
      <c r="AC240" s="31">
        <f t="shared" si="65"/>
        <v>1039</v>
      </c>
      <c r="AD240" s="30">
        <f t="shared" si="66"/>
        <v>84371.8</v>
      </c>
      <c r="AE240" s="2">
        <f t="shared" si="67"/>
        <v>-981</v>
      </c>
      <c r="AF240" s="2">
        <f t="shared" si="67"/>
        <v>-48</v>
      </c>
      <c r="AG240" s="2">
        <f t="shared" si="67"/>
        <v>-10</v>
      </c>
      <c r="AH240" s="2">
        <f t="shared" ref="AH240:AL290" si="72">+K240-Z240</f>
        <v>-74297.17</v>
      </c>
      <c r="AI240" s="2">
        <f t="shared" si="72"/>
        <v>-9095.2200000000012</v>
      </c>
      <c r="AJ240" s="29">
        <f t="shared" si="72"/>
        <v>-979.41</v>
      </c>
      <c r="AK240" s="31">
        <f t="shared" si="72"/>
        <v>-1039</v>
      </c>
      <c r="AL240" s="31">
        <f t="shared" si="72"/>
        <v>-84371.8</v>
      </c>
      <c r="AM240" s="38">
        <f t="shared" si="68"/>
        <v>-1</v>
      </c>
      <c r="AN240" s="38">
        <f t="shared" si="68"/>
        <v>-1</v>
      </c>
      <c r="AO240" s="38">
        <f t="shared" si="68"/>
        <v>-1</v>
      </c>
      <c r="AP240" s="38">
        <f t="shared" ref="AP240:AT290" si="73">IFERROR(AH240/Z240,"")</f>
        <v>-1</v>
      </c>
      <c r="AQ240" s="38">
        <f t="shared" si="73"/>
        <v>-1</v>
      </c>
      <c r="AR240" s="39">
        <f t="shared" si="73"/>
        <v>-1</v>
      </c>
      <c r="AS240" s="40">
        <f t="shared" si="73"/>
        <v>-1</v>
      </c>
      <c r="AT240" s="40">
        <f t="shared" si="73"/>
        <v>-1</v>
      </c>
      <c r="AU240" s="119">
        <f t="shared" si="62"/>
        <v>0</v>
      </c>
      <c r="AV240" s="120">
        <f t="shared" si="59"/>
        <v>75.736156982670735</v>
      </c>
      <c r="AW240" s="121">
        <f t="shared" si="60"/>
        <v>-75.736156982670735</v>
      </c>
      <c r="AX240" s="119">
        <f t="shared" si="61"/>
        <v>0</v>
      </c>
      <c r="AY240" s="120">
        <f t="shared" si="58"/>
        <v>173.70051724137932</v>
      </c>
      <c r="AZ240" s="121">
        <f t="shared" si="69"/>
        <v>-173.70051724137932</v>
      </c>
    </row>
    <row r="241" spans="1:52" hidden="1" outlineLevel="1" x14ac:dyDescent="0.2">
      <c r="A241" t="s">
        <v>46</v>
      </c>
      <c r="B241" t="s">
        <v>46</v>
      </c>
      <c r="C241" t="s">
        <v>100</v>
      </c>
      <c r="D241" t="s">
        <v>100</v>
      </c>
      <c r="E241" t="s">
        <v>97</v>
      </c>
      <c r="F241" s="4">
        <f t="shared" si="70"/>
        <v>46246</v>
      </c>
      <c r="G241" t="s">
        <v>38</v>
      </c>
      <c r="H241" s="28">
        <v>0</v>
      </c>
      <c r="I241" s="2">
        <v>0</v>
      </c>
      <c r="J241" s="2">
        <v>0</v>
      </c>
      <c r="K241" s="2">
        <v>0</v>
      </c>
      <c r="L241" s="2">
        <v>0</v>
      </c>
      <c r="M241" s="29">
        <v>0</v>
      </c>
      <c r="N241" s="31">
        <f t="shared" si="63"/>
        <v>0</v>
      </c>
      <c r="O241" s="30">
        <f t="shared" si="64"/>
        <v>0</v>
      </c>
      <c r="P241" t="s">
        <v>49</v>
      </c>
      <c r="Q241" t="s">
        <v>49</v>
      </c>
      <c r="R241" t="s">
        <v>100</v>
      </c>
      <c r="S241" t="s">
        <v>100</v>
      </c>
      <c r="T241" t="s">
        <v>97</v>
      </c>
      <c r="U241" s="4">
        <f t="shared" si="71"/>
        <v>45882</v>
      </c>
      <c r="V241" t="s">
        <v>38</v>
      </c>
      <c r="W241" s="28">
        <v>1026</v>
      </c>
      <c r="X241" s="2">
        <v>39</v>
      </c>
      <c r="Y241" s="2">
        <v>11</v>
      </c>
      <c r="Z241" s="2">
        <v>76000.27</v>
      </c>
      <c r="AA241" s="2">
        <v>13533.33</v>
      </c>
      <c r="AB241" s="29">
        <v>7856.9500000000007</v>
      </c>
      <c r="AC241" s="31">
        <f t="shared" si="65"/>
        <v>1076</v>
      </c>
      <c r="AD241" s="30">
        <f t="shared" si="66"/>
        <v>97390.55</v>
      </c>
      <c r="AE241" s="2">
        <f t="shared" ref="AE241:AL304" si="74">+H241-W241</f>
        <v>-1026</v>
      </c>
      <c r="AF241" s="2">
        <f t="shared" si="74"/>
        <v>-39</v>
      </c>
      <c r="AG241" s="2">
        <f t="shared" si="74"/>
        <v>-11</v>
      </c>
      <c r="AH241" s="2">
        <f t="shared" si="72"/>
        <v>-76000.27</v>
      </c>
      <c r="AI241" s="2">
        <f t="shared" si="72"/>
        <v>-13533.33</v>
      </c>
      <c r="AJ241" s="29">
        <f t="shared" si="72"/>
        <v>-7856.9500000000007</v>
      </c>
      <c r="AK241" s="31">
        <f t="shared" si="72"/>
        <v>-1076</v>
      </c>
      <c r="AL241" s="31">
        <f t="shared" si="72"/>
        <v>-97390.55</v>
      </c>
      <c r="AM241" s="38">
        <f t="shared" ref="AM241:AT304" si="75">IFERROR(AE241/W241,"")</f>
        <v>-1</v>
      </c>
      <c r="AN241" s="38">
        <f t="shared" si="75"/>
        <v>-1</v>
      </c>
      <c r="AO241" s="38">
        <f t="shared" si="75"/>
        <v>-1</v>
      </c>
      <c r="AP241" s="38">
        <f t="shared" si="73"/>
        <v>-1</v>
      </c>
      <c r="AQ241" s="38">
        <f t="shared" si="73"/>
        <v>-1</v>
      </c>
      <c r="AR241" s="39">
        <f t="shared" si="73"/>
        <v>-1</v>
      </c>
      <c r="AS241" s="40">
        <f t="shared" si="73"/>
        <v>-1</v>
      </c>
      <c r="AT241" s="40">
        <f t="shared" si="73"/>
        <v>-1</v>
      </c>
      <c r="AU241" s="119">
        <f t="shared" si="62"/>
        <v>0</v>
      </c>
      <c r="AV241" s="120">
        <f t="shared" si="59"/>
        <v>74.074337231968812</v>
      </c>
      <c r="AW241" s="121">
        <f t="shared" si="60"/>
        <v>-74.074337231968812</v>
      </c>
      <c r="AX241" s="119">
        <f t="shared" si="61"/>
        <v>0</v>
      </c>
      <c r="AY241" s="120">
        <f t="shared" si="58"/>
        <v>427.80559999999997</v>
      </c>
      <c r="AZ241" s="121">
        <f t="shared" si="69"/>
        <v>-427.80559999999997</v>
      </c>
    </row>
    <row r="242" spans="1:52" hidden="1" outlineLevel="1" x14ac:dyDescent="0.2">
      <c r="A242" t="s">
        <v>46</v>
      </c>
      <c r="B242" t="s">
        <v>46</v>
      </c>
      <c r="C242" t="s">
        <v>100</v>
      </c>
      <c r="D242" t="s">
        <v>100</v>
      </c>
      <c r="E242" t="s">
        <v>97</v>
      </c>
      <c r="F242" s="4">
        <f t="shared" si="70"/>
        <v>46247</v>
      </c>
      <c r="G242" t="s">
        <v>39</v>
      </c>
      <c r="H242" s="28">
        <v>0</v>
      </c>
      <c r="I242" s="2">
        <v>0</v>
      </c>
      <c r="J242" s="2">
        <v>0</v>
      </c>
      <c r="K242" s="2">
        <v>0</v>
      </c>
      <c r="L242" s="2">
        <v>0</v>
      </c>
      <c r="M242" s="29">
        <v>0</v>
      </c>
      <c r="N242" s="31">
        <f t="shared" si="63"/>
        <v>0</v>
      </c>
      <c r="O242" s="30">
        <f t="shared" si="64"/>
        <v>0</v>
      </c>
      <c r="P242" t="s">
        <v>49</v>
      </c>
      <c r="Q242" t="s">
        <v>49</v>
      </c>
      <c r="R242" t="s">
        <v>100</v>
      </c>
      <c r="S242" t="s">
        <v>100</v>
      </c>
      <c r="T242" t="s">
        <v>97</v>
      </c>
      <c r="U242" s="4">
        <f t="shared" si="71"/>
        <v>45883</v>
      </c>
      <c r="V242" t="s">
        <v>39</v>
      </c>
      <c r="W242" s="28">
        <v>1198</v>
      </c>
      <c r="X242" s="2">
        <v>44</v>
      </c>
      <c r="Y242" s="2">
        <v>7</v>
      </c>
      <c r="Z242" s="2">
        <v>92946.87000000001</v>
      </c>
      <c r="AA242" s="2">
        <v>8812.5400000000009</v>
      </c>
      <c r="AB242" s="29">
        <v>5684.88</v>
      </c>
      <c r="AC242" s="31">
        <f t="shared" si="65"/>
        <v>1249</v>
      </c>
      <c r="AD242" s="30">
        <f t="shared" si="66"/>
        <v>107444.29000000001</v>
      </c>
      <c r="AE242" s="2">
        <f t="shared" si="74"/>
        <v>-1198</v>
      </c>
      <c r="AF242" s="2">
        <f t="shared" si="74"/>
        <v>-44</v>
      </c>
      <c r="AG242" s="2">
        <f t="shared" si="74"/>
        <v>-7</v>
      </c>
      <c r="AH242" s="2">
        <f t="shared" si="72"/>
        <v>-92946.87000000001</v>
      </c>
      <c r="AI242" s="2">
        <f t="shared" si="72"/>
        <v>-8812.5400000000009</v>
      </c>
      <c r="AJ242" s="29">
        <f t="shared" si="72"/>
        <v>-5684.88</v>
      </c>
      <c r="AK242" s="31">
        <f t="shared" si="72"/>
        <v>-1249</v>
      </c>
      <c r="AL242" s="31">
        <f t="shared" si="72"/>
        <v>-107444.29000000001</v>
      </c>
      <c r="AM242" s="38">
        <f t="shared" si="75"/>
        <v>-1</v>
      </c>
      <c r="AN242" s="38">
        <f t="shared" si="75"/>
        <v>-1</v>
      </c>
      <c r="AO242" s="38">
        <f t="shared" si="75"/>
        <v>-1</v>
      </c>
      <c r="AP242" s="38">
        <f t="shared" si="73"/>
        <v>-1</v>
      </c>
      <c r="AQ242" s="38">
        <f t="shared" si="73"/>
        <v>-1</v>
      </c>
      <c r="AR242" s="39">
        <f t="shared" si="73"/>
        <v>-1</v>
      </c>
      <c r="AS242" s="40">
        <f t="shared" si="73"/>
        <v>-1</v>
      </c>
      <c r="AT242" s="40">
        <f t="shared" si="73"/>
        <v>-1</v>
      </c>
      <c r="AU242" s="119">
        <f t="shared" si="62"/>
        <v>0</v>
      </c>
      <c r="AV242" s="120">
        <f t="shared" si="59"/>
        <v>77.585033388981643</v>
      </c>
      <c r="AW242" s="121">
        <f t="shared" si="60"/>
        <v>-77.585033388981643</v>
      </c>
      <c r="AX242" s="119">
        <f t="shared" si="61"/>
        <v>0</v>
      </c>
      <c r="AY242" s="120">
        <f t="shared" si="58"/>
        <v>284.26313725490201</v>
      </c>
      <c r="AZ242" s="121">
        <f t="shared" si="69"/>
        <v>-284.26313725490201</v>
      </c>
    </row>
    <row r="243" spans="1:52" hidden="1" outlineLevel="1" x14ac:dyDescent="0.2">
      <c r="A243" t="s">
        <v>46</v>
      </c>
      <c r="B243" t="s">
        <v>46</v>
      </c>
      <c r="C243" t="s">
        <v>100</v>
      </c>
      <c r="D243" t="s">
        <v>100</v>
      </c>
      <c r="E243" t="s">
        <v>97</v>
      </c>
      <c r="F243" s="4">
        <f t="shared" si="70"/>
        <v>46248</v>
      </c>
      <c r="G243" t="s">
        <v>40</v>
      </c>
      <c r="H243" s="28">
        <v>0</v>
      </c>
      <c r="I243" s="2">
        <v>0</v>
      </c>
      <c r="J243" s="2">
        <v>0</v>
      </c>
      <c r="K243" s="2">
        <v>0</v>
      </c>
      <c r="L243" s="2">
        <v>0</v>
      </c>
      <c r="M243" s="29">
        <v>0</v>
      </c>
      <c r="N243" s="31">
        <f t="shared" si="63"/>
        <v>0</v>
      </c>
      <c r="O243" s="30">
        <f t="shared" si="64"/>
        <v>0</v>
      </c>
      <c r="P243" t="s">
        <v>49</v>
      </c>
      <c r="Q243" t="s">
        <v>49</v>
      </c>
      <c r="R243" t="s">
        <v>100</v>
      </c>
      <c r="S243" t="s">
        <v>100</v>
      </c>
      <c r="T243" t="s">
        <v>97</v>
      </c>
      <c r="U243" s="4">
        <f t="shared" si="71"/>
        <v>45884</v>
      </c>
      <c r="V243" t="s">
        <v>40</v>
      </c>
      <c r="W243" s="28">
        <v>1566</v>
      </c>
      <c r="X243" s="2">
        <v>28</v>
      </c>
      <c r="Y243" s="2">
        <v>15</v>
      </c>
      <c r="Z243" s="2">
        <v>113508.1</v>
      </c>
      <c r="AA243" s="2">
        <v>5763.8600000000006</v>
      </c>
      <c r="AB243" s="29">
        <v>11781.64</v>
      </c>
      <c r="AC243" s="31">
        <f t="shared" si="65"/>
        <v>1609</v>
      </c>
      <c r="AD243" s="30">
        <f t="shared" si="66"/>
        <v>131053.6</v>
      </c>
      <c r="AE243" s="2">
        <f t="shared" si="74"/>
        <v>-1566</v>
      </c>
      <c r="AF243" s="2">
        <f t="shared" si="74"/>
        <v>-28</v>
      </c>
      <c r="AG243" s="2">
        <f t="shared" si="74"/>
        <v>-15</v>
      </c>
      <c r="AH243" s="2">
        <f t="shared" si="72"/>
        <v>-113508.1</v>
      </c>
      <c r="AI243" s="2">
        <f t="shared" si="72"/>
        <v>-5763.8600000000006</v>
      </c>
      <c r="AJ243" s="29">
        <f t="shared" si="72"/>
        <v>-11781.64</v>
      </c>
      <c r="AK243" s="31">
        <f t="shared" si="72"/>
        <v>-1609</v>
      </c>
      <c r="AL243" s="31">
        <f t="shared" si="72"/>
        <v>-131053.6</v>
      </c>
      <c r="AM243" s="38">
        <f t="shared" si="75"/>
        <v>-1</v>
      </c>
      <c r="AN243" s="38">
        <f t="shared" si="75"/>
        <v>-1</v>
      </c>
      <c r="AO243" s="38">
        <f t="shared" si="75"/>
        <v>-1</v>
      </c>
      <c r="AP243" s="38">
        <f t="shared" si="73"/>
        <v>-1</v>
      </c>
      <c r="AQ243" s="38">
        <f t="shared" si="73"/>
        <v>-1</v>
      </c>
      <c r="AR243" s="39">
        <f t="shared" si="73"/>
        <v>-1</v>
      </c>
      <c r="AS243" s="40">
        <f t="shared" si="73"/>
        <v>-1</v>
      </c>
      <c r="AT243" s="40">
        <f t="shared" si="73"/>
        <v>-1</v>
      </c>
      <c r="AU243" s="119">
        <f t="shared" si="62"/>
        <v>0</v>
      </c>
      <c r="AV243" s="120">
        <f t="shared" si="59"/>
        <v>72.48282247765006</v>
      </c>
      <c r="AW243" s="121">
        <f t="shared" si="60"/>
        <v>-72.48282247765006</v>
      </c>
      <c r="AX243" s="119">
        <f t="shared" si="61"/>
        <v>0</v>
      </c>
      <c r="AY243" s="120">
        <f t="shared" si="58"/>
        <v>408.03488372093022</v>
      </c>
      <c r="AZ243" s="121">
        <f t="shared" si="69"/>
        <v>-408.03488372093022</v>
      </c>
    </row>
    <row r="244" spans="1:52" ht="13.5" hidden="1" outlineLevel="1" thickBot="1" x14ac:dyDescent="0.25">
      <c r="A244" t="s">
        <v>46</v>
      </c>
      <c r="B244" t="s">
        <v>46</v>
      </c>
      <c r="C244" t="s">
        <v>100</v>
      </c>
      <c r="D244" t="s">
        <v>100</v>
      </c>
      <c r="E244" t="s">
        <v>97</v>
      </c>
      <c r="F244" s="59">
        <f t="shared" si="70"/>
        <v>46249</v>
      </c>
      <c r="G244" s="42" t="s">
        <v>41</v>
      </c>
      <c r="H244" s="43">
        <v>0</v>
      </c>
      <c r="I244" s="44">
        <v>0</v>
      </c>
      <c r="J244" s="44">
        <v>0</v>
      </c>
      <c r="K244" s="44">
        <v>0</v>
      </c>
      <c r="L244" s="44">
        <v>0</v>
      </c>
      <c r="M244" s="45">
        <v>0</v>
      </c>
      <c r="N244" s="47">
        <f t="shared" si="63"/>
        <v>0</v>
      </c>
      <c r="O244" s="46">
        <f t="shared" si="64"/>
        <v>0</v>
      </c>
      <c r="P244" t="s">
        <v>49</v>
      </c>
      <c r="Q244" t="s">
        <v>49</v>
      </c>
      <c r="R244" t="s">
        <v>100</v>
      </c>
      <c r="S244" t="s">
        <v>100</v>
      </c>
      <c r="T244" t="s">
        <v>97</v>
      </c>
      <c r="U244" s="59">
        <f t="shared" si="71"/>
        <v>45885</v>
      </c>
      <c r="V244" s="42" t="s">
        <v>41</v>
      </c>
      <c r="W244" s="43">
        <v>1497</v>
      </c>
      <c r="X244" s="44">
        <v>22</v>
      </c>
      <c r="Y244" s="44">
        <v>4</v>
      </c>
      <c r="Z244" s="44">
        <v>104674.65</v>
      </c>
      <c r="AA244" s="44">
        <v>8050.3700000000008</v>
      </c>
      <c r="AB244" s="45">
        <v>2402.37</v>
      </c>
      <c r="AC244" s="47">
        <f t="shared" si="65"/>
        <v>1523</v>
      </c>
      <c r="AD244" s="46">
        <f t="shared" si="66"/>
        <v>115127.38999999998</v>
      </c>
      <c r="AE244" s="44">
        <f t="shared" si="74"/>
        <v>-1497</v>
      </c>
      <c r="AF244" s="44">
        <f t="shared" si="74"/>
        <v>-22</v>
      </c>
      <c r="AG244" s="44">
        <f t="shared" si="74"/>
        <v>-4</v>
      </c>
      <c r="AH244" s="44">
        <f t="shared" si="72"/>
        <v>-104674.65</v>
      </c>
      <c r="AI244" s="44">
        <f t="shared" si="72"/>
        <v>-8050.3700000000008</v>
      </c>
      <c r="AJ244" s="45">
        <f t="shared" si="72"/>
        <v>-2402.37</v>
      </c>
      <c r="AK244" s="47">
        <f t="shared" si="72"/>
        <v>-1523</v>
      </c>
      <c r="AL244" s="47">
        <f t="shared" si="72"/>
        <v>-115127.38999999998</v>
      </c>
      <c r="AM244" s="56">
        <f t="shared" si="75"/>
        <v>-1</v>
      </c>
      <c r="AN244" s="56">
        <f t="shared" si="75"/>
        <v>-1</v>
      </c>
      <c r="AO244" s="56">
        <f t="shared" si="75"/>
        <v>-1</v>
      </c>
      <c r="AP244" s="56">
        <f t="shared" si="73"/>
        <v>-1</v>
      </c>
      <c r="AQ244" s="56">
        <f t="shared" si="73"/>
        <v>-1</v>
      </c>
      <c r="AR244" s="57">
        <f t="shared" si="73"/>
        <v>-1</v>
      </c>
      <c r="AS244" s="58">
        <f t="shared" si="73"/>
        <v>-1</v>
      </c>
      <c r="AT244" s="58">
        <f t="shared" si="73"/>
        <v>-1</v>
      </c>
      <c r="AU244" s="122">
        <f t="shared" si="62"/>
        <v>0</v>
      </c>
      <c r="AV244" s="123">
        <f t="shared" si="59"/>
        <v>69.92294589178357</v>
      </c>
      <c r="AW244" s="124">
        <f t="shared" si="60"/>
        <v>-69.92294589178357</v>
      </c>
      <c r="AX244" s="122">
        <f t="shared" si="61"/>
        <v>0</v>
      </c>
      <c r="AY244" s="123">
        <f t="shared" si="58"/>
        <v>402.02846153846161</v>
      </c>
      <c r="AZ244" s="124">
        <f t="shared" si="69"/>
        <v>-402.02846153846161</v>
      </c>
    </row>
    <row r="245" spans="1:52" hidden="1" outlineLevel="1" x14ac:dyDescent="0.2">
      <c r="A245" t="s">
        <v>46</v>
      </c>
      <c r="B245" t="s">
        <v>46</v>
      </c>
      <c r="C245" t="s">
        <v>100</v>
      </c>
      <c r="D245" t="s">
        <v>100</v>
      </c>
      <c r="E245" t="s">
        <v>98</v>
      </c>
      <c r="F245" s="4">
        <f t="shared" si="70"/>
        <v>46250</v>
      </c>
      <c r="G245" t="s">
        <v>35</v>
      </c>
      <c r="H245" s="28">
        <v>0</v>
      </c>
      <c r="I245" s="2">
        <v>0</v>
      </c>
      <c r="J245" s="2">
        <v>0</v>
      </c>
      <c r="K245" s="2">
        <v>0</v>
      </c>
      <c r="L245" s="2">
        <v>0</v>
      </c>
      <c r="M245" s="29">
        <v>0</v>
      </c>
      <c r="N245" s="31">
        <f t="shared" si="63"/>
        <v>0</v>
      </c>
      <c r="O245" s="30">
        <f t="shared" si="64"/>
        <v>0</v>
      </c>
      <c r="P245" t="s">
        <v>49</v>
      </c>
      <c r="Q245" t="s">
        <v>49</v>
      </c>
      <c r="R245" t="s">
        <v>100</v>
      </c>
      <c r="S245" t="s">
        <v>100</v>
      </c>
      <c r="T245" t="s">
        <v>98</v>
      </c>
      <c r="U245" s="4">
        <f t="shared" si="71"/>
        <v>45886</v>
      </c>
      <c r="V245" t="s">
        <v>35</v>
      </c>
      <c r="W245" s="28">
        <v>840</v>
      </c>
      <c r="X245" s="2">
        <v>33</v>
      </c>
      <c r="Y245" s="2">
        <v>11</v>
      </c>
      <c r="Z245" s="2">
        <v>57311.18</v>
      </c>
      <c r="AA245" s="2">
        <v>6817.0400000000009</v>
      </c>
      <c r="AB245" s="29">
        <v>4411.88</v>
      </c>
      <c r="AC245" s="31">
        <f t="shared" si="65"/>
        <v>884</v>
      </c>
      <c r="AD245" s="30">
        <f t="shared" si="66"/>
        <v>68540.100000000006</v>
      </c>
      <c r="AE245" s="2">
        <f t="shared" si="74"/>
        <v>-840</v>
      </c>
      <c r="AF245" s="2">
        <f t="shared" si="74"/>
        <v>-33</v>
      </c>
      <c r="AG245" s="2">
        <f t="shared" si="74"/>
        <v>-11</v>
      </c>
      <c r="AH245" s="2">
        <f t="shared" si="72"/>
        <v>-57311.18</v>
      </c>
      <c r="AI245" s="2">
        <f t="shared" si="72"/>
        <v>-6817.0400000000009</v>
      </c>
      <c r="AJ245" s="29">
        <f t="shared" si="72"/>
        <v>-4411.88</v>
      </c>
      <c r="AK245" s="31">
        <f t="shared" si="72"/>
        <v>-884</v>
      </c>
      <c r="AL245" s="31">
        <f t="shared" si="72"/>
        <v>-68540.100000000006</v>
      </c>
      <c r="AM245" s="38">
        <f t="shared" si="75"/>
        <v>-1</v>
      </c>
      <c r="AN245" s="38">
        <f t="shared" si="75"/>
        <v>-1</v>
      </c>
      <c r="AO245" s="38">
        <f t="shared" si="75"/>
        <v>-1</v>
      </c>
      <c r="AP245" s="38">
        <f t="shared" si="73"/>
        <v>-1</v>
      </c>
      <c r="AQ245" s="38">
        <f t="shared" si="73"/>
        <v>-1</v>
      </c>
      <c r="AR245" s="39">
        <f t="shared" si="73"/>
        <v>-1</v>
      </c>
      <c r="AS245" s="40">
        <f t="shared" si="73"/>
        <v>-1</v>
      </c>
      <c r="AT245" s="40">
        <f t="shared" si="73"/>
        <v>-1</v>
      </c>
      <c r="AU245" s="119">
        <f t="shared" si="62"/>
        <v>0</v>
      </c>
      <c r="AV245" s="120">
        <f t="shared" si="59"/>
        <v>68.227595238095233</v>
      </c>
      <c r="AW245" s="121">
        <f t="shared" si="60"/>
        <v>-68.227595238095233</v>
      </c>
      <c r="AX245" s="119">
        <f t="shared" si="61"/>
        <v>0</v>
      </c>
      <c r="AY245" s="120">
        <f t="shared" si="58"/>
        <v>255.20272727272732</v>
      </c>
      <c r="AZ245" s="121">
        <f t="shared" si="69"/>
        <v>-255.20272727272732</v>
      </c>
    </row>
    <row r="246" spans="1:52" hidden="1" outlineLevel="1" x14ac:dyDescent="0.2">
      <c r="A246" t="s">
        <v>46</v>
      </c>
      <c r="B246" t="s">
        <v>46</v>
      </c>
      <c r="C246" t="s">
        <v>100</v>
      </c>
      <c r="D246" t="s">
        <v>100</v>
      </c>
      <c r="E246" t="s">
        <v>98</v>
      </c>
      <c r="F246" s="4">
        <f t="shared" si="70"/>
        <v>46251</v>
      </c>
      <c r="G246" t="s">
        <v>36</v>
      </c>
      <c r="H246" s="28">
        <v>0</v>
      </c>
      <c r="I246" s="2">
        <v>0</v>
      </c>
      <c r="J246" s="2">
        <v>0</v>
      </c>
      <c r="K246" s="2">
        <v>0</v>
      </c>
      <c r="L246" s="2">
        <v>0</v>
      </c>
      <c r="M246" s="29">
        <v>0</v>
      </c>
      <c r="N246" s="31">
        <f t="shared" si="63"/>
        <v>0</v>
      </c>
      <c r="O246" s="30">
        <f t="shared" si="64"/>
        <v>0</v>
      </c>
      <c r="P246" t="s">
        <v>49</v>
      </c>
      <c r="Q246" t="s">
        <v>49</v>
      </c>
      <c r="R246" t="s">
        <v>100</v>
      </c>
      <c r="S246" t="s">
        <v>100</v>
      </c>
      <c r="T246" t="s">
        <v>98</v>
      </c>
      <c r="U246" s="4">
        <f t="shared" si="71"/>
        <v>45887</v>
      </c>
      <c r="V246" t="s">
        <v>36</v>
      </c>
      <c r="W246" s="28">
        <v>798</v>
      </c>
      <c r="X246" s="2">
        <v>19</v>
      </c>
      <c r="Y246" s="2">
        <v>10</v>
      </c>
      <c r="Z246" s="2">
        <v>56090.73</v>
      </c>
      <c r="AA246" s="2">
        <v>3920.96</v>
      </c>
      <c r="AB246" s="29">
        <v>1547.4099999999999</v>
      </c>
      <c r="AC246" s="31">
        <f t="shared" si="65"/>
        <v>827</v>
      </c>
      <c r="AD246" s="30">
        <f t="shared" si="66"/>
        <v>61559.100000000006</v>
      </c>
      <c r="AE246" s="2">
        <f t="shared" si="74"/>
        <v>-798</v>
      </c>
      <c r="AF246" s="2">
        <f t="shared" si="74"/>
        <v>-19</v>
      </c>
      <c r="AG246" s="2">
        <f t="shared" si="74"/>
        <v>-10</v>
      </c>
      <c r="AH246" s="2">
        <f t="shared" si="72"/>
        <v>-56090.73</v>
      </c>
      <c r="AI246" s="2">
        <f t="shared" si="72"/>
        <v>-3920.96</v>
      </c>
      <c r="AJ246" s="29">
        <f t="shared" si="72"/>
        <v>-1547.4099999999999</v>
      </c>
      <c r="AK246" s="31">
        <f t="shared" si="72"/>
        <v>-827</v>
      </c>
      <c r="AL246" s="31">
        <f t="shared" si="72"/>
        <v>-61559.100000000006</v>
      </c>
      <c r="AM246" s="38">
        <f t="shared" si="75"/>
        <v>-1</v>
      </c>
      <c r="AN246" s="38">
        <f t="shared" si="75"/>
        <v>-1</v>
      </c>
      <c r="AO246" s="38">
        <f t="shared" si="75"/>
        <v>-1</v>
      </c>
      <c r="AP246" s="38">
        <f t="shared" si="73"/>
        <v>-1</v>
      </c>
      <c r="AQ246" s="38">
        <f t="shared" si="73"/>
        <v>-1</v>
      </c>
      <c r="AR246" s="39">
        <f t="shared" si="73"/>
        <v>-1</v>
      </c>
      <c r="AS246" s="40">
        <f t="shared" si="73"/>
        <v>-1</v>
      </c>
      <c r="AT246" s="40">
        <f t="shared" si="73"/>
        <v>-1</v>
      </c>
      <c r="AU246" s="119">
        <f t="shared" si="62"/>
        <v>0</v>
      </c>
      <c r="AV246" s="120">
        <f t="shared" si="59"/>
        <v>70.289135338345872</v>
      </c>
      <c r="AW246" s="121">
        <f t="shared" si="60"/>
        <v>-70.289135338345872</v>
      </c>
      <c r="AX246" s="119">
        <f t="shared" si="61"/>
        <v>0</v>
      </c>
      <c r="AY246" s="120">
        <f t="shared" si="58"/>
        <v>188.5644827586207</v>
      </c>
      <c r="AZ246" s="121">
        <f t="shared" si="69"/>
        <v>-188.5644827586207</v>
      </c>
    </row>
    <row r="247" spans="1:52" hidden="1" outlineLevel="1" x14ac:dyDescent="0.2">
      <c r="A247" t="s">
        <v>46</v>
      </c>
      <c r="B247" t="s">
        <v>46</v>
      </c>
      <c r="C247" t="s">
        <v>100</v>
      </c>
      <c r="D247" t="s">
        <v>100</v>
      </c>
      <c r="E247" t="s">
        <v>98</v>
      </c>
      <c r="F247" s="4">
        <f t="shared" si="70"/>
        <v>46252</v>
      </c>
      <c r="G247" t="s">
        <v>37</v>
      </c>
      <c r="H247" s="28">
        <v>0</v>
      </c>
      <c r="I247" s="2">
        <v>0</v>
      </c>
      <c r="J247" s="2">
        <v>0</v>
      </c>
      <c r="K247" s="2">
        <v>0</v>
      </c>
      <c r="L247" s="2">
        <v>0</v>
      </c>
      <c r="M247" s="29">
        <v>0</v>
      </c>
      <c r="N247" s="31">
        <f t="shared" si="63"/>
        <v>0</v>
      </c>
      <c r="O247" s="30">
        <f t="shared" si="64"/>
        <v>0</v>
      </c>
      <c r="P247" t="s">
        <v>49</v>
      </c>
      <c r="Q247" t="s">
        <v>49</v>
      </c>
      <c r="R247" t="s">
        <v>100</v>
      </c>
      <c r="S247" t="s">
        <v>100</v>
      </c>
      <c r="T247" t="s">
        <v>98</v>
      </c>
      <c r="U247" s="4">
        <f t="shared" si="71"/>
        <v>45888</v>
      </c>
      <c r="V247" t="s">
        <v>37</v>
      </c>
      <c r="W247" s="28">
        <v>965</v>
      </c>
      <c r="X247" s="2">
        <v>44</v>
      </c>
      <c r="Y247" s="2">
        <v>10</v>
      </c>
      <c r="Z247" s="2">
        <v>69972.11</v>
      </c>
      <c r="AA247" s="2">
        <v>15293.669999999998</v>
      </c>
      <c r="AB247" s="29">
        <v>4219.32</v>
      </c>
      <c r="AC247" s="31">
        <f t="shared" si="65"/>
        <v>1019</v>
      </c>
      <c r="AD247" s="30">
        <f t="shared" si="66"/>
        <v>89485.1</v>
      </c>
      <c r="AE247" s="2">
        <f t="shared" si="74"/>
        <v>-965</v>
      </c>
      <c r="AF247" s="2">
        <f t="shared" si="74"/>
        <v>-44</v>
      </c>
      <c r="AG247" s="2">
        <f t="shared" si="74"/>
        <v>-10</v>
      </c>
      <c r="AH247" s="2">
        <f t="shared" si="72"/>
        <v>-69972.11</v>
      </c>
      <c r="AI247" s="2">
        <f t="shared" si="72"/>
        <v>-15293.669999999998</v>
      </c>
      <c r="AJ247" s="29">
        <f t="shared" si="72"/>
        <v>-4219.32</v>
      </c>
      <c r="AK247" s="31">
        <f t="shared" si="72"/>
        <v>-1019</v>
      </c>
      <c r="AL247" s="31">
        <f t="shared" si="72"/>
        <v>-89485.1</v>
      </c>
      <c r="AM247" s="38">
        <f t="shared" si="75"/>
        <v>-1</v>
      </c>
      <c r="AN247" s="38">
        <f t="shared" si="75"/>
        <v>-1</v>
      </c>
      <c r="AO247" s="38">
        <f t="shared" si="75"/>
        <v>-1</v>
      </c>
      <c r="AP247" s="38">
        <f t="shared" si="73"/>
        <v>-1</v>
      </c>
      <c r="AQ247" s="38">
        <f t="shared" si="73"/>
        <v>-1</v>
      </c>
      <c r="AR247" s="39">
        <f t="shared" si="73"/>
        <v>-1</v>
      </c>
      <c r="AS247" s="40">
        <f t="shared" si="73"/>
        <v>-1</v>
      </c>
      <c r="AT247" s="40">
        <f t="shared" si="73"/>
        <v>-1</v>
      </c>
      <c r="AU247" s="119">
        <f t="shared" si="62"/>
        <v>0</v>
      </c>
      <c r="AV247" s="120">
        <f t="shared" si="59"/>
        <v>72.509958549222802</v>
      </c>
      <c r="AW247" s="121">
        <f t="shared" si="60"/>
        <v>-72.509958549222802</v>
      </c>
      <c r="AX247" s="119">
        <f t="shared" si="61"/>
        <v>0</v>
      </c>
      <c r="AY247" s="120">
        <f t="shared" si="58"/>
        <v>361.35166666666663</v>
      </c>
      <c r="AZ247" s="121">
        <f t="shared" si="69"/>
        <v>-361.35166666666663</v>
      </c>
    </row>
    <row r="248" spans="1:52" hidden="1" outlineLevel="1" x14ac:dyDescent="0.2">
      <c r="A248" t="s">
        <v>46</v>
      </c>
      <c r="B248" t="s">
        <v>46</v>
      </c>
      <c r="C248" t="s">
        <v>100</v>
      </c>
      <c r="D248" t="s">
        <v>100</v>
      </c>
      <c r="E248" t="s">
        <v>98</v>
      </c>
      <c r="F248" s="4">
        <f t="shared" si="70"/>
        <v>46253</v>
      </c>
      <c r="G248" t="s">
        <v>38</v>
      </c>
      <c r="H248" s="28">
        <v>0</v>
      </c>
      <c r="I248" s="2">
        <v>0</v>
      </c>
      <c r="J248" s="2">
        <v>0</v>
      </c>
      <c r="K248" s="2">
        <v>0</v>
      </c>
      <c r="L248" s="2">
        <v>0</v>
      </c>
      <c r="M248" s="29">
        <v>0</v>
      </c>
      <c r="N248" s="31">
        <f t="shared" si="63"/>
        <v>0</v>
      </c>
      <c r="O248" s="30">
        <f t="shared" si="64"/>
        <v>0</v>
      </c>
      <c r="P248" t="s">
        <v>49</v>
      </c>
      <c r="Q248" t="s">
        <v>49</v>
      </c>
      <c r="R248" t="s">
        <v>100</v>
      </c>
      <c r="S248" t="s">
        <v>100</v>
      </c>
      <c r="T248" t="s">
        <v>98</v>
      </c>
      <c r="U248" s="4">
        <f t="shared" si="71"/>
        <v>45889</v>
      </c>
      <c r="V248" t="s">
        <v>38</v>
      </c>
      <c r="W248" s="28">
        <v>1038</v>
      </c>
      <c r="X248" s="2">
        <v>39</v>
      </c>
      <c r="Y248" s="2">
        <v>15</v>
      </c>
      <c r="Z248" s="2">
        <v>75193.87</v>
      </c>
      <c r="AA248" s="2">
        <v>7275.3399999999992</v>
      </c>
      <c r="AB248" s="29">
        <v>13507.66</v>
      </c>
      <c r="AC248" s="31">
        <f t="shared" si="65"/>
        <v>1092</v>
      </c>
      <c r="AD248" s="30">
        <f t="shared" si="66"/>
        <v>95976.87</v>
      </c>
      <c r="AE248" s="2">
        <f t="shared" si="74"/>
        <v>-1038</v>
      </c>
      <c r="AF248" s="2">
        <f t="shared" si="74"/>
        <v>-39</v>
      </c>
      <c r="AG248" s="2">
        <f t="shared" si="74"/>
        <v>-15</v>
      </c>
      <c r="AH248" s="2">
        <f t="shared" si="72"/>
        <v>-75193.87</v>
      </c>
      <c r="AI248" s="2">
        <f t="shared" si="72"/>
        <v>-7275.3399999999992</v>
      </c>
      <c r="AJ248" s="29">
        <f t="shared" si="72"/>
        <v>-13507.66</v>
      </c>
      <c r="AK248" s="31">
        <f t="shared" si="72"/>
        <v>-1092</v>
      </c>
      <c r="AL248" s="31">
        <f t="shared" si="72"/>
        <v>-95976.87</v>
      </c>
      <c r="AM248" s="38">
        <f t="shared" si="75"/>
        <v>-1</v>
      </c>
      <c r="AN248" s="38">
        <f t="shared" si="75"/>
        <v>-1</v>
      </c>
      <c r="AO248" s="38">
        <f t="shared" si="75"/>
        <v>-1</v>
      </c>
      <c r="AP248" s="38">
        <f t="shared" si="73"/>
        <v>-1</v>
      </c>
      <c r="AQ248" s="38">
        <f t="shared" si="73"/>
        <v>-1</v>
      </c>
      <c r="AR248" s="39">
        <f t="shared" si="73"/>
        <v>-1</v>
      </c>
      <c r="AS248" s="40">
        <f t="shared" si="73"/>
        <v>-1</v>
      </c>
      <c r="AT248" s="40">
        <f t="shared" si="73"/>
        <v>-1</v>
      </c>
      <c r="AU248" s="119">
        <f t="shared" si="62"/>
        <v>0</v>
      </c>
      <c r="AV248" s="120">
        <f t="shared" si="59"/>
        <v>72.441107899807321</v>
      </c>
      <c r="AW248" s="121">
        <f t="shared" si="60"/>
        <v>-72.441107899807321</v>
      </c>
      <c r="AX248" s="119">
        <f t="shared" si="61"/>
        <v>0</v>
      </c>
      <c r="AY248" s="120">
        <f t="shared" si="58"/>
        <v>384.87037037037038</v>
      </c>
      <c r="AZ248" s="121">
        <f t="shared" si="69"/>
        <v>-384.87037037037038</v>
      </c>
    </row>
    <row r="249" spans="1:52" hidden="1" outlineLevel="1" x14ac:dyDescent="0.2">
      <c r="A249" t="s">
        <v>46</v>
      </c>
      <c r="B249" t="s">
        <v>46</v>
      </c>
      <c r="C249" t="s">
        <v>100</v>
      </c>
      <c r="D249" t="s">
        <v>100</v>
      </c>
      <c r="E249" t="s">
        <v>98</v>
      </c>
      <c r="F249" s="4">
        <f t="shared" si="70"/>
        <v>46254</v>
      </c>
      <c r="G249" t="s">
        <v>39</v>
      </c>
      <c r="H249" s="28">
        <v>0</v>
      </c>
      <c r="I249" s="2">
        <v>0</v>
      </c>
      <c r="J249" s="2">
        <v>0</v>
      </c>
      <c r="K249" s="2">
        <v>0</v>
      </c>
      <c r="L249" s="2">
        <v>0</v>
      </c>
      <c r="M249" s="29">
        <v>0</v>
      </c>
      <c r="N249" s="31">
        <f t="shared" si="63"/>
        <v>0</v>
      </c>
      <c r="O249" s="30">
        <f t="shared" si="64"/>
        <v>0</v>
      </c>
      <c r="P249" t="s">
        <v>49</v>
      </c>
      <c r="Q249" t="s">
        <v>49</v>
      </c>
      <c r="R249" t="s">
        <v>100</v>
      </c>
      <c r="S249" t="s">
        <v>100</v>
      </c>
      <c r="T249" t="s">
        <v>98</v>
      </c>
      <c r="U249" s="4">
        <f t="shared" si="71"/>
        <v>45890</v>
      </c>
      <c r="V249" t="s">
        <v>39</v>
      </c>
      <c r="W249" s="28">
        <v>1171</v>
      </c>
      <c r="X249" s="2">
        <v>33</v>
      </c>
      <c r="Y249" s="2">
        <v>13</v>
      </c>
      <c r="Z249" s="2">
        <v>86783.17</v>
      </c>
      <c r="AA249" s="2">
        <v>9840.81</v>
      </c>
      <c r="AB249" s="29">
        <v>6018.23</v>
      </c>
      <c r="AC249" s="31">
        <f t="shared" si="65"/>
        <v>1217</v>
      </c>
      <c r="AD249" s="30">
        <f t="shared" si="66"/>
        <v>102642.20999999999</v>
      </c>
      <c r="AE249" s="2">
        <f t="shared" si="74"/>
        <v>-1171</v>
      </c>
      <c r="AF249" s="2">
        <f t="shared" si="74"/>
        <v>-33</v>
      </c>
      <c r="AG249" s="2">
        <f t="shared" si="74"/>
        <v>-13</v>
      </c>
      <c r="AH249" s="2">
        <f t="shared" si="72"/>
        <v>-86783.17</v>
      </c>
      <c r="AI249" s="2">
        <f t="shared" si="72"/>
        <v>-9840.81</v>
      </c>
      <c r="AJ249" s="29">
        <f t="shared" si="72"/>
        <v>-6018.23</v>
      </c>
      <c r="AK249" s="31">
        <f t="shared" si="72"/>
        <v>-1217</v>
      </c>
      <c r="AL249" s="31">
        <f t="shared" si="72"/>
        <v>-102642.20999999999</v>
      </c>
      <c r="AM249" s="38">
        <f t="shared" si="75"/>
        <v>-1</v>
      </c>
      <c r="AN249" s="38">
        <f t="shared" si="75"/>
        <v>-1</v>
      </c>
      <c r="AO249" s="38">
        <f t="shared" si="75"/>
        <v>-1</v>
      </c>
      <c r="AP249" s="38">
        <f t="shared" si="73"/>
        <v>-1</v>
      </c>
      <c r="AQ249" s="38">
        <f t="shared" si="73"/>
        <v>-1</v>
      </c>
      <c r="AR249" s="39">
        <f t="shared" si="73"/>
        <v>-1</v>
      </c>
      <c r="AS249" s="40">
        <f t="shared" si="73"/>
        <v>-1</v>
      </c>
      <c r="AT249" s="40">
        <f t="shared" si="73"/>
        <v>-1</v>
      </c>
      <c r="AU249" s="119">
        <f t="shared" si="62"/>
        <v>0</v>
      </c>
      <c r="AV249" s="120">
        <f t="shared" si="59"/>
        <v>74.11030742954739</v>
      </c>
      <c r="AW249" s="121">
        <f t="shared" si="60"/>
        <v>-74.11030742954739</v>
      </c>
      <c r="AX249" s="119">
        <f t="shared" si="61"/>
        <v>0</v>
      </c>
      <c r="AY249" s="120">
        <f t="shared" si="58"/>
        <v>344.76173913043476</v>
      </c>
      <c r="AZ249" s="121">
        <f t="shared" si="69"/>
        <v>-344.76173913043476</v>
      </c>
    </row>
    <row r="250" spans="1:52" hidden="1" outlineLevel="1" x14ac:dyDescent="0.2">
      <c r="A250" t="s">
        <v>46</v>
      </c>
      <c r="B250" t="s">
        <v>46</v>
      </c>
      <c r="C250" t="s">
        <v>100</v>
      </c>
      <c r="D250" t="s">
        <v>100</v>
      </c>
      <c r="E250" t="s">
        <v>98</v>
      </c>
      <c r="F250" s="4">
        <f t="shared" si="70"/>
        <v>46255</v>
      </c>
      <c r="G250" t="s">
        <v>40</v>
      </c>
      <c r="H250" s="28">
        <v>0</v>
      </c>
      <c r="I250" s="2">
        <v>0</v>
      </c>
      <c r="J250" s="2">
        <v>0</v>
      </c>
      <c r="K250" s="2">
        <v>0</v>
      </c>
      <c r="L250" s="2">
        <v>0</v>
      </c>
      <c r="M250" s="29">
        <v>0</v>
      </c>
      <c r="N250" s="31">
        <f t="shared" si="63"/>
        <v>0</v>
      </c>
      <c r="O250" s="30">
        <f t="shared" si="64"/>
        <v>0</v>
      </c>
      <c r="P250" t="s">
        <v>49</v>
      </c>
      <c r="Q250" t="s">
        <v>49</v>
      </c>
      <c r="R250" t="s">
        <v>100</v>
      </c>
      <c r="S250" t="s">
        <v>100</v>
      </c>
      <c r="T250" t="s">
        <v>98</v>
      </c>
      <c r="U250" s="4">
        <f t="shared" si="71"/>
        <v>45891</v>
      </c>
      <c r="V250" t="s">
        <v>40</v>
      </c>
      <c r="W250" s="28">
        <v>1705</v>
      </c>
      <c r="X250" s="2">
        <v>36</v>
      </c>
      <c r="Y250" s="2">
        <v>12</v>
      </c>
      <c r="Z250" s="2">
        <v>132005.05000000002</v>
      </c>
      <c r="AA250" s="2">
        <v>6108.36</v>
      </c>
      <c r="AB250" s="29">
        <v>13136.23</v>
      </c>
      <c r="AC250" s="31">
        <f t="shared" si="65"/>
        <v>1753</v>
      </c>
      <c r="AD250" s="30">
        <f t="shared" si="66"/>
        <v>151249.64000000001</v>
      </c>
      <c r="AE250" s="2">
        <f t="shared" si="74"/>
        <v>-1705</v>
      </c>
      <c r="AF250" s="2">
        <f t="shared" si="74"/>
        <v>-36</v>
      </c>
      <c r="AG250" s="2">
        <f t="shared" si="74"/>
        <v>-12</v>
      </c>
      <c r="AH250" s="2">
        <f t="shared" si="72"/>
        <v>-132005.05000000002</v>
      </c>
      <c r="AI250" s="2">
        <f t="shared" si="72"/>
        <v>-6108.36</v>
      </c>
      <c r="AJ250" s="29">
        <f t="shared" si="72"/>
        <v>-13136.23</v>
      </c>
      <c r="AK250" s="31">
        <f t="shared" si="72"/>
        <v>-1753</v>
      </c>
      <c r="AL250" s="31">
        <f t="shared" si="72"/>
        <v>-151249.64000000001</v>
      </c>
      <c r="AM250" s="38">
        <f t="shared" si="75"/>
        <v>-1</v>
      </c>
      <c r="AN250" s="38">
        <f t="shared" si="75"/>
        <v>-1</v>
      </c>
      <c r="AO250" s="38">
        <f t="shared" si="75"/>
        <v>-1</v>
      </c>
      <c r="AP250" s="38">
        <f t="shared" si="73"/>
        <v>-1</v>
      </c>
      <c r="AQ250" s="38">
        <f t="shared" si="73"/>
        <v>-1</v>
      </c>
      <c r="AR250" s="39">
        <f t="shared" si="73"/>
        <v>-1</v>
      </c>
      <c r="AS250" s="40">
        <f t="shared" si="73"/>
        <v>-1</v>
      </c>
      <c r="AT250" s="40">
        <f t="shared" si="73"/>
        <v>-1</v>
      </c>
      <c r="AU250" s="119">
        <f t="shared" si="62"/>
        <v>0</v>
      </c>
      <c r="AV250" s="120">
        <f t="shared" si="59"/>
        <v>77.422316715542536</v>
      </c>
      <c r="AW250" s="121">
        <f t="shared" si="60"/>
        <v>-77.422316715542536</v>
      </c>
      <c r="AX250" s="119">
        <f t="shared" si="61"/>
        <v>0</v>
      </c>
      <c r="AY250" s="120">
        <f t="shared" si="58"/>
        <v>400.92895833333336</v>
      </c>
      <c r="AZ250" s="121">
        <f t="shared" si="69"/>
        <v>-400.92895833333336</v>
      </c>
    </row>
    <row r="251" spans="1:52" ht="13.5" hidden="1" outlineLevel="1" thickBot="1" x14ac:dyDescent="0.25">
      <c r="A251" t="s">
        <v>46</v>
      </c>
      <c r="B251" t="s">
        <v>46</v>
      </c>
      <c r="C251" t="s">
        <v>100</v>
      </c>
      <c r="D251" t="s">
        <v>100</v>
      </c>
      <c r="E251" t="s">
        <v>98</v>
      </c>
      <c r="F251" s="59">
        <f t="shared" si="70"/>
        <v>46256</v>
      </c>
      <c r="G251" s="42" t="s">
        <v>41</v>
      </c>
      <c r="H251" s="43">
        <v>0</v>
      </c>
      <c r="I251" s="44">
        <v>0</v>
      </c>
      <c r="J251" s="44">
        <v>0</v>
      </c>
      <c r="K251" s="44">
        <v>0</v>
      </c>
      <c r="L251" s="44">
        <v>0</v>
      </c>
      <c r="M251" s="45">
        <v>0</v>
      </c>
      <c r="N251" s="47">
        <f t="shared" si="63"/>
        <v>0</v>
      </c>
      <c r="O251" s="46">
        <f t="shared" si="64"/>
        <v>0</v>
      </c>
      <c r="P251" t="s">
        <v>49</v>
      </c>
      <c r="Q251" t="s">
        <v>49</v>
      </c>
      <c r="R251" t="s">
        <v>100</v>
      </c>
      <c r="S251" t="s">
        <v>100</v>
      </c>
      <c r="T251" t="s">
        <v>98</v>
      </c>
      <c r="U251" s="59">
        <f t="shared" si="71"/>
        <v>45892</v>
      </c>
      <c r="V251" s="42" t="s">
        <v>41</v>
      </c>
      <c r="W251" s="43">
        <v>1459</v>
      </c>
      <c r="X251" s="44">
        <v>27</v>
      </c>
      <c r="Y251" s="44">
        <v>0</v>
      </c>
      <c r="Z251" s="44">
        <v>110351.34</v>
      </c>
      <c r="AA251" s="44">
        <v>6520.41</v>
      </c>
      <c r="AB251" s="45">
        <v>0</v>
      </c>
      <c r="AC251" s="47">
        <f t="shared" si="65"/>
        <v>1486</v>
      </c>
      <c r="AD251" s="46">
        <f t="shared" si="66"/>
        <v>116871.75</v>
      </c>
      <c r="AE251" s="44">
        <f t="shared" si="74"/>
        <v>-1459</v>
      </c>
      <c r="AF251" s="44">
        <f t="shared" si="74"/>
        <v>-27</v>
      </c>
      <c r="AG251" s="44">
        <f t="shared" si="74"/>
        <v>0</v>
      </c>
      <c r="AH251" s="44">
        <f t="shared" si="72"/>
        <v>-110351.34</v>
      </c>
      <c r="AI251" s="44">
        <f t="shared" si="72"/>
        <v>-6520.41</v>
      </c>
      <c r="AJ251" s="45">
        <f t="shared" si="72"/>
        <v>0</v>
      </c>
      <c r="AK251" s="47">
        <f t="shared" si="72"/>
        <v>-1486</v>
      </c>
      <c r="AL251" s="47">
        <f t="shared" si="72"/>
        <v>-116871.75</v>
      </c>
      <c r="AM251" s="56">
        <f t="shared" si="75"/>
        <v>-1</v>
      </c>
      <c r="AN251" s="56">
        <f t="shared" si="75"/>
        <v>-1</v>
      </c>
      <c r="AO251" s="56" t="str">
        <f t="shared" si="75"/>
        <v/>
      </c>
      <c r="AP251" s="56">
        <f t="shared" si="73"/>
        <v>-1</v>
      </c>
      <c r="AQ251" s="56">
        <f t="shared" si="73"/>
        <v>-1</v>
      </c>
      <c r="AR251" s="57" t="str">
        <f t="shared" si="73"/>
        <v/>
      </c>
      <c r="AS251" s="58">
        <f t="shared" si="73"/>
        <v>-1</v>
      </c>
      <c r="AT251" s="58">
        <f t="shared" si="73"/>
        <v>-1</v>
      </c>
      <c r="AU251" s="122">
        <f t="shared" si="62"/>
        <v>0</v>
      </c>
      <c r="AV251" s="123">
        <f t="shared" si="59"/>
        <v>75.634914324880057</v>
      </c>
      <c r="AW251" s="124">
        <f t="shared" si="60"/>
        <v>-75.634914324880057</v>
      </c>
      <c r="AX251" s="122">
        <f t="shared" si="61"/>
        <v>0</v>
      </c>
      <c r="AY251" s="123">
        <f t="shared" si="58"/>
        <v>241.49666666666667</v>
      </c>
      <c r="AZ251" s="124">
        <f t="shared" si="69"/>
        <v>-241.49666666666667</v>
      </c>
    </row>
    <row r="252" spans="1:52" hidden="1" outlineLevel="1" x14ac:dyDescent="0.2">
      <c r="A252" t="s">
        <v>46</v>
      </c>
      <c r="B252" t="s">
        <v>46</v>
      </c>
      <c r="C252" t="s">
        <v>100</v>
      </c>
      <c r="D252" t="s">
        <v>100</v>
      </c>
      <c r="E252" t="s">
        <v>99</v>
      </c>
      <c r="F252" s="4">
        <f t="shared" si="70"/>
        <v>46257</v>
      </c>
      <c r="G252" t="s">
        <v>35</v>
      </c>
      <c r="H252" s="28">
        <v>0</v>
      </c>
      <c r="I252" s="2">
        <v>0</v>
      </c>
      <c r="J252" s="2">
        <v>0</v>
      </c>
      <c r="K252" s="2">
        <v>0</v>
      </c>
      <c r="L252" s="2">
        <v>0</v>
      </c>
      <c r="M252" s="29">
        <v>0</v>
      </c>
      <c r="N252" s="31">
        <f t="shared" si="63"/>
        <v>0</v>
      </c>
      <c r="O252" s="30">
        <f t="shared" si="64"/>
        <v>0</v>
      </c>
      <c r="P252" t="s">
        <v>49</v>
      </c>
      <c r="Q252" t="s">
        <v>49</v>
      </c>
      <c r="R252" t="s">
        <v>100</v>
      </c>
      <c r="S252" t="s">
        <v>100</v>
      </c>
      <c r="T252" t="s">
        <v>99</v>
      </c>
      <c r="U252" s="4">
        <f t="shared" si="71"/>
        <v>45893</v>
      </c>
      <c r="V252" t="s">
        <v>35</v>
      </c>
      <c r="W252" s="28">
        <v>807</v>
      </c>
      <c r="X252" s="2">
        <v>27</v>
      </c>
      <c r="Y252" s="2">
        <v>10</v>
      </c>
      <c r="Z252" s="2">
        <v>58349.939999999995</v>
      </c>
      <c r="AA252" s="2">
        <v>10063.859999999999</v>
      </c>
      <c r="AB252" s="29">
        <v>6979.76</v>
      </c>
      <c r="AC252" s="31">
        <f t="shared" si="65"/>
        <v>844</v>
      </c>
      <c r="AD252" s="30">
        <f t="shared" si="66"/>
        <v>75393.559999999983</v>
      </c>
      <c r="AE252" s="2">
        <f t="shared" si="74"/>
        <v>-807</v>
      </c>
      <c r="AF252" s="2">
        <f t="shared" si="74"/>
        <v>-27</v>
      </c>
      <c r="AG252" s="2">
        <f t="shared" si="74"/>
        <v>-10</v>
      </c>
      <c r="AH252" s="2">
        <f t="shared" si="72"/>
        <v>-58349.939999999995</v>
      </c>
      <c r="AI252" s="2">
        <f t="shared" si="72"/>
        <v>-10063.859999999999</v>
      </c>
      <c r="AJ252" s="29">
        <f t="shared" si="72"/>
        <v>-6979.76</v>
      </c>
      <c r="AK252" s="31">
        <f t="shared" si="72"/>
        <v>-844</v>
      </c>
      <c r="AL252" s="31">
        <f t="shared" si="72"/>
        <v>-75393.559999999983</v>
      </c>
      <c r="AM252" s="38">
        <f t="shared" si="75"/>
        <v>-1</v>
      </c>
      <c r="AN252" s="38">
        <f t="shared" si="75"/>
        <v>-1</v>
      </c>
      <c r="AO252" s="38">
        <f t="shared" si="75"/>
        <v>-1</v>
      </c>
      <c r="AP252" s="38">
        <f t="shared" si="73"/>
        <v>-1</v>
      </c>
      <c r="AQ252" s="38">
        <f t="shared" si="73"/>
        <v>-1</v>
      </c>
      <c r="AR252" s="39">
        <f t="shared" si="73"/>
        <v>-1</v>
      </c>
      <c r="AS252" s="40">
        <f t="shared" si="73"/>
        <v>-1</v>
      </c>
      <c r="AT252" s="40">
        <f t="shared" si="73"/>
        <v>-1</v>
      </c>
      <c r="AU252" s="119">
        <f t="shared" si="62"/>
        <v>0</v>
      </c>
      <c r="AV252" s="120">
        <f t="shared" si="59"/>
        <v>72.304758364312264</v>
      </c>
      <c r="AW252" s="121">
        <f t="shared" si="60"/>
        <v>-72.304758364312264</v>
      </c>
      <c r="AX252" s="119">
        <f t="shared" si="61"/>
        <v>0</v>
      </c>
      <c r="AY252" s="120">
        <f t="shared" si="58"/>
        <v>460.63837837837838</v>
      </c>
      <c r="AZ252" s="121">
        <f t="shared" si="69"/>
        <v>-460.63837837837838</v>
      </c>
    </row>
    <row r="253" spans="1:52" hidden="1" outlineLevel="1" x14ac:dyDescent="0.2">
      <c r="A253" t="s">
        <v>46</v>
      </c>
      <c r="B253" t="s">
        <v>46</v>
      </c>
      <c r="C253" t="s">
        <v>100</v>
      </c>
      <c r="D253" t="s">
        <v>100</v>
      </c>
      <c r="E253" t="s">
        <v>99</v>
      </c>
      <c r="F253" s="4">
        <f t="shared" si="70"/>
        <v>46258</v>
      </c>
      <c r="G253" t="s">
        <v>36</v>
      </c>
      <c r="H253" s="28">
        <v>0</v>
      </c>
      <c r="I253" s="2">
        <v>0</v>
      </c>
      <c r="J253" s="2">
        <v>0</v>
      </c>
      <c r="K253" s="2">
        <v>0</v>
      </c>
      <c r="L253" s="2">
        <v>0</v>
      </c>
      <c r="M253" s="29">
        <v>0</v>
      </c>
      <c r="N253" s="31">
        <f t="shared" si="63"/>
        <v>0</v>
      </c>
      <c r="O253" s="30">
        <f t="shared" si="64"/>
        <v>0</v>
      </c>
      <c r="P253" t="s">
        <v>49</v>
      </c>
      <c r="Q253" t="s">
        <v>49</v>
      </c>
      <c r="R253" t="s">
        <v>100</v>
      </c>
      <c r="S253" t="s">
        <v>100</v>
      </c>
      <c r="T253" t="s">
        <v>99</v>
      </c>
      <c r="U253" s="4">
        <f t="shared" si="71"/>
        <v>45894</v>
      </c>
      <c r="V253" t="s">
        <v>36</v>
      </c>
      <c r="W253" s="28">
        <v>820</v>
      </c>
      <c r="X253" s="2">
        <v>29</v>
      </c>
      <c r="Y253" s="2">
        <v>10</v>
      </c>
      <c r="Z253" s="2">
        <v>53245.69</v>
      </c>
      <c r="AA253" s="2">
        <v>10295</v>
      </c>
      <c r="AB253" s="29">
        <v>5021.88</v>
      </c>
      <c r="AC253" s="31">
        <f t="shared" si="65"/>
        <v>859</v>
      </c>
      <c r="AD253" s="30">
        <f t="shared" si="66"/>
        <v>68562.570000000007</v>
      </c>
      <c r="AE253" s="2">
        <f t="shared" si="74"/>
        <v>-820</v>
      </c>
      <c r="AF253" s="2">
        <f t="shared" si="74"/>
        <v>-29</v>
      </c>
      <c r="AG253" s="2">
        <f t="shared" si="74"/>
        <v>-10</v>
      </c>
      <c r="AH253" s="2">
        <f t="shared" si="72"/>
        <v>-53245.69</v>
      </c>
      <c r="AI253" s="2">
        <f t="shared" si="72"/>
        <v>-10295</v>
      </c>
      <c r="AJ253" s="29">
        <f t="shared" si="72"/>
        <v>-5021.88</v>
      </c>
      <c r="AK253" s="31">
        <f t="shared" si="72"/>
        <v>-859</v>
      </c>
      <c r="AL253" s="31">
        <f t="shared" si="72"/>
        <v>-68562.570000000007</v>
      </c>
      <c r="AM253" s="38">
        <f t="shared" si="75"/>
        <v>-1</v>
      </c>
      <c r="AN253" s="38">
        <f t="shared" si="75"/>
        <v>-1</v>
      </c>
      <c r="AO253" s="38">
        <f t="shared" si="75"/>
        <v>-1</v>
      </c>
      <c r="AP253" s="38">
        <f t="shared" si="73"/>
        <v>-1</v>
      </c>
      <c r="AQ253" s="38">
        <f t="shared" si="73"/>
        <v>-1</v>
      </c>
      <c r="AR253" s="39">
        <f t="shared" si="73"/>
        <v>-1</v>
      </c>
      <c r="AS253" s="40">
        <f t="shared" si="73"/>
        <v>-1</v>
      </c>
      <c r="AT253" s="40">
        <f t="shared" si="73"/>
        <v>-1</v>
      </c>
      <c r="AU253" s="119">
        <f t="shared" si="62"/>
        <v>0</v>
      </c>
      <c r="AV253" s="120">
        <f t="shared" si="59"/>
        <v>64.933768292682927</v>
      </c>
      <c r="AW253" s="121">
        <f t="shared" si="60"/>
        <v>-64.933768292682927</v>
      </c>
      <c r="AX253" s="119">
        <f t="shared" si="61"/>
        <v>0</v>
      </c>
      <c r="AY253" s="120">
        <f t="shared" si="58"/>
        <v>392.74051282051283</v>
      </c>
      <c r="AZ253" s="121">
        <f t="shared" si="69"/>
        <v>-392.74051282051283</v>
      </c>
    </row>
    <row r="254" spans="1:52" hidden="1" outlineLevel="1" x14ac:dyDescent="0.2">
      <c r="A254" t="s">
        <v>46</v>
      </c>
      <c r="B254" t="s">
        <v>46</v>
      </c>
      <c r="C254" t="s">
        <v>100</v>
      </c>
      <c r="D254" t="s">
        <v>100</v>
      </c>
      <c r="E254" t="s">
        <v>99</v>
      </c>
      <c r="F254" s="4">
        <f t="shared" si="70"/>
        <v>46259</v>
      </c>
      <c r="G254" t="s">
        <v>37</v>
      </c>
      <c r="H254" s="28">
        <v>0</v>
      </c>
      <c r="I254" s="2">
        <v>0</v>
      </c>
      <c r="J254" s="2">
        <v>0</v>
      </c>
      <c r="K254" s="2">
        <v>0</v>
      </c>
      <c r="L254" s="2">
        <v>0</v>
      </c>
      <c r="M254" s="29">
        <v>0</v>
      </c>
      <c r="N254" s="31">
        <f t="shared" si="63"/>
        <v>0</v>
      </c>
      <c r="O254" s="30">
        <f t="shared" si="64"/>
        <v>0</v>
      </c>
      <c r="P254" t="s">
        <v>49</v>
      </c>
      <c r="Q254" t="s">
        <v>49</v>
      </c>
      <c r="R254" t="s">
        <v>100</v>
      </c>
      <c r="S254" t="s">
        <v>100</v>
      </c>
      <c r="T254" t="s">
        <v>99</v>
      </c>
      <c r="U254" s="4">
        <f t="shared" si="71"/>
        <v>45895</v>
      </c>
      <c r="V254" t="s">
        <v>37</v>
      </c>
      <c r="W254" s="28">
        <v>880</v>
      </c>
      <c r="X254" s="2">
        <v>28</v>
      </c>
      <c r="Y254" s="2">
        <v>9</v>
      </c>
      <c r="Z254" s="2">
        <v>67522.41</v>
      </c>
      <c r="AA254" s="2">
        <v>10412.14</v>
      </c>
      <c r="AB254" s="29">
        <v>4120.99</v>
      </c>
      <c r="AC254" s="31">
        <f t="shared" si="65"/>
        <v>917</v>
      </c>
      <c r="AD254" s="30">
        <f t="shared" si="66"/>
        <v>82055.540000000008</v>
      </c>
      <c r="AE254" s="2">
        <f t="shared" si="74"/>
        <v>-880</v>
      </c>
      <c r="AF254" s="2">
        <f t="shared" si="74"/>
        <v>-28</v>
      </c>
      <c r="AG254" s="2">
        <f t="shared" si="74"/>
        <v>-9</v>
      </c>
      <c r="AH254" s="2">
        <f t="shared" si="72"/>
        <v>-67522.41</v>
      </c>
      <c r="AI254" s="2">
        <f t="shared" si="72"/>
        <v>-10412.14</v>
      </c>
      <c r="AJ254" s="29">
        <f t="shared" si="72"/>
        <v>-4120.99</v>
      </c>
      <c r="AK254" s="31">
        <f t="shared" si="72"/>
        <v>-917</v>
      </c>
      <c r="AL254" s="31">
        <f t="shared" si="72"/>
        <v>-82055.540000000008</v>
      </c>
      <c r="AM254" s="38">
        <f t="shared" si="75"/>
        <v>-1</v>
      </c>
      <c r="AN254" s="38">
        <f t="shared" si="75"/>
        <v>-1</v>
      </c>
      <c r="AO254" s="38">
        <f t="shared" si="75"/>
        <v>-1</v>
      </c>
      <c r="AP254" s="38">
        <f t="shared" si="73"/>
        <v>-1</v>
      </c>
      <c r="AQ254" s="38">
        <f t="shared" si="73"/>
        <v>-1</v>
      </c>
      <c r="AR254" s="39">
        <f t="shared" si="73"/>
        <v>-1</v>
      </c>
      <c r="AS254" s="40">
        <f t="shared" si="73"/>
        <v>-1</v>
      </c>
      <c r="AT254" s="40">
        <f t="shared" si="73"/>
        <v>-1</v>
      </c>
      <c r="AU254" s="119">
        <f t="shared" si="62"/>
        <v>0</v>
      </c>
      <c r="AV254" s="120">
        <f t="shared" si="59"/>
        <v>76.730011363636365</v>
      </c>
      <c r="AW254" s="121">
        <f t="shared" si="60"/>
        <v>-76.730011363636365</v>
      </c>
      <c r="AX254" s="119">
        <f t="shared" si="61"/>
        <v>0</v>
      </c>
      <c r="AY254" s="120">
        <f t="shared" si="58"/>
        <v>392.7872972972973</v>
      </c>
      <c r="AZ254" s="121">
        <f t="shared" si="69"/>
        <v>-392.7872972972973</v>
      </c>
    </row>
    <row r="255" spans="1:52" hidden="1" outlineLevel="1" x14ac:dyDescent="0.2">
      <c r="A255" t="s">
        <v>46</v>
      </c>
      <c r="B255" t="s">
        <v>46</v>
      </c>
      <c r="C255" t="s">
        <v>100</v>
      </c>
      <c r="D255" t="s">
        <v>100</v>
      </c>
      <c r="E255" t="s">
        <v>99</v>
      </c>
      <c r="F255" s="4">
        <f t="shared" si="70"/>
        <v>46260</v>
      </c>
      <c r="G255" t="s">
        <v>38</v>
      </c>
      <c r="H255" s="28">
        <v>0</v>
      </c>
      <c r="I255" s="2">
        <v>0</v>
      </c>
      <c r="J255" s="2">
        <v>0</v>
      </c>
      <c r="K255" s="2">
        <v>0</v>
      </c>
      <c r="L255" s="2">
        <v>0</v>
      </c>
      <c r="M255" s="29">
        <v>0</v>
      </c>
      <c r="N255" s="31">
        <f t="shared" si="63"/>
        <v>0</v>
      </c>
      <c r="O255" s="30">
        <f t="shared" si="64"/>
        <v>0</v>
      </c>
      <c r="P255" t="s">
        <v>49</v>
      </c>
      <c r="Q255" t="s">
        <v>49</v>
      </c>
      <c r="R255" t="s">
        <v>100</v>
      </c>
      <c r="S255" t="s">
        <v>100</v>
      </c>
      <c r="T255" t="s">
        <v>99</v>
      </c>
      <c r="U255" s="4">
        <f t="shared" si="71"/>
        <v>45896</v>
      </c>
      <c r="V255" t="s">
        <v>38</v>
      </c>
      <c r="W255" s="28">
        <v>978</v>
      </c>
      <c r="X255" s="2">
        <v>34</v>
      </c>
      <c r="Y255" s="2">
        <v>6</v>
      </c>
      <c r="Z255" s="2">
        <v>69444.47</v>
      </c>
      <c r="AA255" s="2">
        <v>9778</v>
      </c>
      <c r="AB255" s="29">
        <v>2730.54</v>
      </c>
      <c r="AC255" s="31">
        <f t="shared" si="65"/>
        <v>1018</v>
      </c>
      <c r="AD255" s="30">
        <f t="shared" si="66"/>
        <v>81953.009999999995</v>
      </c>
      <c r="AE255" s="2">
        <f t="shared" si="74"/>
        <v>-978</v>
      </c>
      <c r="AF255" s="2">
        <f t="shared" si="74"/>
        <v>-34</v>
      </c>
      <c r="AG255" s="2">
        <f t="shared" si="74"/>
        <v>-6</v>
      </c>
      <c r="AH255" s="2">
        <f t="shared" si="72"/>
        <v>-69444.47</v>
      </c>
      <c r="AI255" s="2">
        <f t="shared" si="72"/>
        <v>-9778</v>
      </c>
      <c r="AJ255" s="29">
        <f t="shared" si="72"/>
        <v>-2730.54</v>
      </c>
      <c r="AK255" s="31">
        <f t="shared" si="72"/>
        <v>-1018</v>
      </c>
      <c r="AL255" s="31">
        <f t="shared" si="72"/>
        <v>-81953.009999999995</v>
      </c>
      <c r="AM255" s="38">
        <f t="shared" si="75"/>
        <v>-1</v>
      </c>
      <c r="AN255" s="38">
        <f t="shared" si="75"/>
        <v>-1</v>
      </c>
      <c r="AO255" s="38">
        <f t="shared" si="75"/>
        <v>-1</v>
      </c>
      <c r="AP255" s="38">
        <f t="shared" si="73"/>
        <v>-1</v>
      </c>
      <c r="AQ255" s="38">
        <f t="shared" si="73"/>
        <v>-1</v>
      </c>
      <c r="AR255" s="39">
        <f t="shared" si="73"/>
        <v>-1</v>
      </c>
      <c r="AS255" s="40">
        <f t="shared" si="73"/>
        <v>-1</v>
      </c>
      <c r="AT255" s="40">
        <f t="shared" si="73"/>
        <v>-1</v>
      </c>
      <c r="AU255" s="119">
        <f t="shared" si="62"/>
        <v>0</v>
      </c>
      <c r="AV255" s="120">
        <f t="shared" si="59"/>
        <v>71.006615541922287</v>
      </c>
      <c r="AW255" s="121">
        <f t="shared" si="60"/>
        <v>-71.006615541922287</v>
      </c>
      <c r="AX255" s="119">
        <f t="shared" si="61"/>
        <v>0</v>
      </c>
      <c r="AY255" s="120">
        <f t="shared" si="58"/>
        <v>312.71350000000001</v>
      </c>
      <c r="AZ255" s="121">
        <f t="shared" si="69"/>
        <v>-312.71350000000001</v>
      </c>
    </row>
    <row r="256" spans="1:52" hidden="1" outlineLevel="1" x14ac:dyDescent="0.2">
      <c r="A256" t="s">
        <v>46</v>
      </c>
      <c r="B256" t="s">
        <v>46</v>
      </c>
      <c r="C256" t="s">
        <v>100</v>
      </c>
      <c r="D256" t="s">
        <v>100</v>
      </c>
      <c r="E256" t="s">
        <v>99</v>
      </c>
      <c r="F256" s="4">
        <f t="shared" si="70"/>
        <v>46261</v>
      </c>
      <c r="G256" t="s">
        <v>39</v>
      </c>
      <c r="H256" s="28">
        <v>0</v>
      </c>
      <c r="I256" s="2">
        <v>0</v>
      </c>
      <c r="J256" s="2">
        <v>0</v>
      </c>
      <c r="K256" s="2">
        <v>0</v>
      </c>
      <c r="L256" s="2">
        <v>0</v>
      </c>
      <c r="M256" s="29">
        <v>0</v>
      </c>
      <c r="N256" s="31">
        <f t="shared" si="63"/>
        <v>0</v>
      </c>
      <c r="O256" s="30">
        <f t="shared" si="64"/>
        <v>0</v>
      </c>
      <c r="P256" t="s">
        <v>49</v>
      </c>
      <c r="Q256" t="s">
        <v>49</v>
      </c>
      <c r="R256" t="s">
        <v>100</v>
      </c>
      <c r="S256" t="s">
        <v>100</v>
      </c>
      <c r="T256" t="s">
        <v>99</v>
      </c>
      <c r="U256" s="4">
        <f t="shared" si="71"/>
        <v>45897</v>
      </c>
      <c r="V256" t="s">
        <v>39</v>
      </c>
      <c r="W256" s="28">
        <v>1367</v>
      </c>
      <c r="X256" s="2">
        <v>49</v>
      </c>
      <c r="Y256" s="2">
        <v>8</v>
      </c>
      <c r="Z256" s="2">
        <v>109562.81999999999</v>
      </c>
      <c r="AA256" s="2">
        <v>10911.15</v>
      </c>
      <c r="AB256" s="29">
        <v>2604.9700000000003</v>
      </c>
      <c r="AC256" s="31">
        <f t="shared" si="65"/>
        <v>1424</v>
      </c>
      <c r="AD256" s="30">
        <f t="shared" si="66"/>
        <v>123078.93999999999</v>
      </c>
      <c r="AE256" s="2">
        <f t="shared" si="74"/>
        <v>-1367</v>
      </c>
      <c r="AF256" s="2">
        <f t="shared" si="74"/>
        <v>-49</v>
      </c>
      <c r="AG256" s="2">
        <f t="shared" si="74"/>
        <v>-8</v>
      </c>
      <c r="AH256" s="2">
        <f t="shared" si="72"/>
        <v>-109562.81999999999</v>
      </c>
      <c r="AI256" s="2">
        <f t="shared" si="72"/>
        <v>-10911.15</v>
      </c>
      <c r="AJ256" s="29">
        <f t="shared" si="72"/>
        <v>-2604.9700000000003</v>
      </c>
      <c r="AK256" s="31">
        <f t="shared" si="72"/>
        <v>-1424</v>
      </c>
      <c r="AL256" s="31">
        <f t="shared" si="72"/>
        <v>-123078.93999999999</v>
      </c>
      <c r="AM256" s="38">
        <f t="shared" si="75"/>
        <v>-1</v>
      </c>
      <c r="AN256" s="38">
        <f t="shared" si="75"/>
        <v>-1</v>
      </c>
      <c r="AO256" s="38">
        <f t="shared" si="75"/>
        <v>-1</v>
      </c>
      <c r="AP256" s="38">
        <f t="shared" si="73"/>
        <v>-1</v>
      </c>
      <c r="AQ256" s="38">
        <f t="shared" si="73"/>
        <v>-1</v>
      </c>
      <c r="AR256" s="39">
        <f t="shared" si="73"/>
        <v>-1</v>
      </c>
      <c r="AS256" s="40">
        <f t="shared" si="73"/>
        <v>-1</v>
      </c>
      <c r="AT256" s="40">
        <f t="shared" si="73"/>
        <v>-1</v>
      </c>
      <c r="AU256" s="119">
        <f t="shared" si="62"/>
        <v>0</v>
      </c>
      <c r="AV256" s="120">
        <f t="shared" si="59"/>
        <v>80.148368690563274</v>
      </c>
      <c r="AW256" s="121">
        <f t="shared" si="60"/>
        <v>-80.148368690563274</v>
      </c>
      <c r="AX256" s="119">
        <f t="shared" si="61"/>
        <v>0</v>
      </c>
      <c r="AY256" s="120">
        <f t="shared" si="58"/>
        <v>237.12491228070175</v>
      </c>
      <c r="AZ256" s="121">
        <f t="shared" si="69"/>
        <v>-237.12491228070175</v>
      </c>
    </row>
    <row r="257" spans="1:52" hidden="1" outlineLevel="1" x14ac:dyDescent="0.2">
      <c r="A257" t="s">
        <v>46</v>
      </c>
      <c r="B257" t="s">
        <v>46</v>
      </c>
      <c r="C257" t="s">
        <v>100</v>
      </c>
      <c r="D257" t="s">
        <v>100</v>
      </c>
      <c r="E257" t="s">
        <v>99</v>
      </c>
      <c r="F257" s="4">
        <f t="shared" si="70"/>
        <v>46262</v>
      </c>
      <c r="G257" t="s">
        <v>40</v>
      </c>
      <c r="H257" s="28">
        <v>0</v>
      </c>
      <c r="I257" s="2">
        <v>0</v>
      </c>
      <c r="J257" s="2">
        <v>0</v>
      </c>
      <c r="K257" s="2">
        <v>0</v>
      </c>
      <c r="L257" s="2">
        <v>0</v>
      </c>
      <c r="M257" s="29">
        <v>0</v>
      </c>
      <c r="N257" s="31">
        <f t="shared" si="63"/>
        <v>0</v>
      </c>
      <c r="O257" s="30">
        <f t="shared" si="64"/>
        <v>0</v>
      </c>
      <c r="P257" t="s">
        <v>49</v>
      </c>
      <c r="Q257" t="s">
        <v>49</v>
      </c>
      <c r="R257" t="s">
        <v>100</v>
      </c>
      <c r="S257" t="s">
        <v>100</v>
      </c>
      <c r="T257" t="s">
        <v>99</v>
      </c>
      <c r="U257" s="4">
        <f t="shared" si="71"/>
        <v>45898</v>
      </c>
      <c r="V257" t="s">
        <v>40</v>
      </c>
      <c r="W257" s="28">
        <v>1865</v>
      </c>
      <c r="X257" s="2">
        <v>50</v>
      </c>
      <c r="Y257" s="2">
        <v>10</v>
      </c>
      <c r="Z257" s="2">
        <v>139623.81</v>
      </c>
      <c r="AA257" s="2">
        <v>14275.720000000001</v>
      </c>
      <c r="AB257" s="29">
        <v>6326.19</v>
      </c>
      <c r="AC257" s="31">
        <f t="shared" si="65"/>
        <v>1925</v>
      </c>
      <c r="AD257" s="30">
        <f t="shared" si="66"/>
        <v>160225.72</v>
      </c>
      <c r="AE257" s="2">
        <f t="shared" si="74"/>
        <v>-1865</v>
      </c>
      <c r="AF257" s="2">
        <f t="shared" si="74"/>
        <v>-50</v>
      </c>
      <c r="AG257" s="2">
        <f t="shared" si="74"/>
        <v>-10</v>
      </c>
      <c r="AH257" s="2">
        <f t="shared" si="72"/>
        <v>-139623.81</v>
      </c>
      <c r="AI257" s="2">
        <f t="shared" si="72"/>
        <v>-14275.720000000001</v>
      </c>
      <c r="AJ257" s="29">
        <f t="shared" si="72"/>
        <v>-6326.19</v>
      </c>
      <c r="AK257" s="31">
        <f t="shared" si="72"/>
        <v>-1925</v>
      </c>
      <c r="AL257" s="31">
        <f t="shared" si="72"/>
        <v>-160225.72</v>
      </c>
      <c r="AM257" s="38">
        <f t="shared" si="75"/>
        <v>-1</v>
      </c>
      <c r="AN257" s="38">
        <f t="shared" si="75"/>
        <v>-1</v>
      </c>
      <c r="AO257" s="38">
        <f t="shared" si="75"/>
        <v>-1</v>
      </c>
      <c r="AP257" s="38">
        <f t="shared" si="73"/>
        <v>-1</v>
      </c>
      <c r="AQ257" s="38">
        <f t="shared" si="73"/>
        <v>-1</v>
      </c>
      <c r="AR257" s="39">
        <f t="shared" si="73"/>
        <v>-1</v>
      </c>
      <c r="AS257" s="40">
        <f t="shared" si="73"/>
        <v>-1</v>
      </c>
      <c r="AT257" s="40">
        <f t="shared" si="73"/>
        <v>-1</v>
      </c>
      <c r="AU257" s="119">
        <f t="shared" si="62"/>
        <v>0</v>
      </c>
      <c r="AV257" s="120">
        <f t="shared" si="59"/>
        <v>74.865313672922255</v>
      </c>
      <c r="AW257" s="121">
        <f t="shared" si="60"/>
        <v>-74.865313672922255</v>
      </c>
      <c r="AX257" s="119">
        <f t="shared" si="61"/>
        <v>0</v>
      </c>
      <c r="AY257" s="120">
        <f t="shared" si="58"/>
        <v>343.36516666666665</v>
      </c>
      <c r="AZ257" s="121">
        <f t="shared" si="69"/>
        <v>-343.36516666666665</v>
      </c>
    </row>
    <row r="258" spans="1:52" ht="13.5" hidden="1" outlineLevel="1" thickBot="1" x14ac:dyDescent="0.25">
      <c r="A258" t="s">
        <v>46</v>
      </c>
      <c r="B258" t="s">
        <v>46</v>
      </c>
      <c r="C258" t="s">
        <v>100</v>
      </c>
      <c r="D258" t="s">
        <v>100</v>
      </c>
      <c r="E258" t="s">
        <v>99</v>
      </c>
      <c r="F258" s="59">
        <f t="shared" si="70"/>
        <v>46263</v>
      </c>
      <c r="G258" s="42" t="s">
        <v>41</v>
      </c>
      <c r="H258" s="43">
        <v>0</v>
      </c>
      <c r="I258" s="44">
        <v>0</v>
      </c>
      <c r="J258" s="44">
        <v>0</v>
      </c>
      <c r="K258" s="44">
        <v>0</v>
      </c>
      <c r="L258" s="44">
        <v>0</v>
      </c>
      <c r="M258" s="45">
        <v>0</v>
      </c>
      <c r="N258" s="47">
        <f t="shared" si="63"/>
        <v>0</v>
      </c>
      <c r="O258" s="46">
        <f t="shared" si="64"/>
        <v>0</v>
      </c>
      <c r="P258" t="s">
        <v>49</v>
      </c>
      <c r="Q258" t="s">
        <v>49</v>
      </c>
      <c r="R258" t="s">
        <v>100</v>
      </c>
      <c r="S258" t="s">
        <v>100</v>
      </c>
      <c r="T258" t="s">
        <v>99</v>
      </c>
      <c r="U258" s="59">
        <f t="shared" si="71"/>
        <v>45899</v>
      </c>
      <c r="V258" s="42" t="s">
        <v>41</v>
      </c>
      <c r="W258" s="43">
        <v>1496</v>
      </c>
      <c r="X258" s="44">
        <v>32</v>
      </c>
      <c r="Y258" s="44">
        <v>8</v>
      </c>
      <c r="Z258" s="44">
        <v>115014.06</v>
      </c>
      <c r="AA258" s="44">
        <v>8983.43</v>
      </c>
      <c r="AB258" s="45">
        <v>5825.81</v>
      </c>
      <c r="AC258" s="47">
        <f t="shared" si="65"/>
        <v>1536</v>
      </c>
      <c r="AD258" s="46">
        <f t="shared" si="66"/>
        <v>129823.29999999999</v>
      </c>
      <c r="AE258" s="44">
        <f t="shared" si="74"/>
        <v>-1496</v>
      </c>
      <c r="AF258" s="44">
        <f t="shared" si="74"/>
        <v>-32</v>
      </c>
      <c r="AG258" s="44">
        <f t="shared" si="74"/>
        <v>-8</v>
      </c>
      <c r="AH258" s="44">
        <f t="shared" si="72"/>
        <v>-115014.06</v>
      </c>
      <c r="AI258" s="44">
        <f t="shared" si="72"/>
        <v>-8983.43</v>
      </c>
      <c r="AJ258" s="45">
        <f t="shared" si="72"/>
        <v>-5825.81</v>
      </c>
      <c r="AK258" s="47">
        <f t="shared" si="72"/>
        <v>-1536</v>
      </c>
      <c r="AL258" s="47">
        <f t="shared" si="72"/>
        <v>-129823.29999999999</v>
      </c>
      <c r="AM258" s="56">
        <f t="shared" si="75"/>
        <v>-1</v>
      </c>
      <c r="AN258" s="56">
        <f t="shared" si="75"/>
        <v>-1</v>
      </c>
      <c r="AO258" s="56">
        <f t="shared" si="75"/>
        <v>-1</v>
      </c>
      <c r="AP258" s="56">
        <f t="shared" si="73"/>
        <v>-1</v>
      </c>
      <c r="AQ258" s="56">
        <f t="shared" si="73"/>
        <v>-1</v>
      </c>
      <c r="AR258" s="57">
        <f t="shared" si="73"/>
        <v>-1</v>
      </c>
      <c r="AS258" s="58">
        <f t="shared" si="73"/>
        <v>-1</v>
      </c>
      <c r="AT258" s="58">
        <f t="shared" si="73"/>
        <v>-1</v>
      </c>
      <c r="AU258" s="122">
        <f t="shared" si="62"/>
        <v>0</v>
      </c>
      <c r="AV258" s="123">
        <f t="shared" si="59"/>
        <v>76.881056149732615</v>
      </c>
      <c r="AW258" s="124">
        <f t="shared" si="60"/>
        <v>-76.881056149732615</v>
      </c>
      <c r="AX258" s="122">
        <f t="shared" si="61"/>
        <v>0</v>
      </c>
      <c r="AY258" s="123">
        <f t="shared" si="58"/>
        <v>370.23100000000005</v>
      </c>
      <c r="AZ258" s="124">
        <f t="shared" si="69"/>
        <v>-370.23100000000005</v>
      </c>
    </row>
    <row r="259" spans="1:52" hidden="1" outlineLevel="1" x14ac:dyDescent="0.2">
      <c r="A259" t="s">
        <v>46</v>
      </c>
      <c r="B259" t="s">
        <v>46</v>
      </c>
      <c r="C259" t="s">
        <v>107</v>
      </c>
      <c r="D259" t="s">
        <v>100</v>
      </c>
      <c r="E259" t="s">
        <v>103</v>
      </c>
      <c r="F259" s="4">
        <f t="shared" si="70"/>
        <v>46264</v>
      </c>
      <c r="G259" t="s">
        <v>35</v>
      </c>
      <c r="H259" s="28">
        <v>0</v>
      </c>
      <c r="I259" s="2">
        <v>0</v>
      </c>
      <c r="J259" s="2">
        <v>0</v>
      </c>
      <c r="K259" s="2">
        <v>0</v>
      </c>
      <c r="L259" s="2">
        <v>0</v>
      </c>
      <c r="M259" s="29">
        <v>0</v>
      </c>
      <c r="N259" s="31">
        <f t="shared" si="63"/>
        <v>0</v>
      </c>
      <c r="O259" s="30">
        <f t="shared" si="64"/>
        <v>0</v>
      </c>
      <c r="P259" t="s">
        <v>49</v>
      </c>
      <c r="Q259" t="s">
        <v>49</v>
      </c>
      <c r="R259" t="s">
        <v>107</v>
      </c>
      <c r="S259" t="s">
        <v>100</v>
      </c>
      <c r="T259" t="s">
        <v>103</v>
      </c>
      <c r="U259" s="4">
        <f t="shared" si="71"/>
        <v>45900</v>
      </c>
      <c r="V259" t="s">
        <v>35</v>
      </c>
      <c r="W259" s="28">
        <v>1048</v>
      </c>
      <c r="X259" s="2">
        <v>19</v>
      </c>
      <c r="Y259" s="2">
        <v>9</v>
      </c>
      <c r="Z259" s="2">
        <v>76853.070000000007</v>
      </c>
      <c r="AA259" s="2">
        <v>4438.5700000000006</v>
      </c>
      <c r="AB259" s="29">
        <v>2644.01</v>
      </c>
      <c r="AC259" s="31">
        <f t="shared" si="65"/>
        <v>1076</v>
      </c>
      <c r="AD259" s="30">
        <f t="shared" si="66"/>
        <v>83935.650000000009</v>
      </c>
      <c r="AE259" s="2">
        <f t="shared" si="74"/>
        <v>-1048</v>
      </c>
      <c r="AF259" s="2">
        <f t="shared" si="74"/>
        <v>-19</v>
      </c>
      <c r="AG259" s="2">
        <f t="shared" si="74"/>
        <v>-9</v>
      </c>
      <c r="AH259" s="2">
        <f t="shared" si="72"/>
        <v>-76853.070000000007</v>
      </c>
      <c r="AI259" s="2">
        <f t="shared" si="72"/>
        <v>-4438.5700000000006</v>
      </c>
      <c r="AJ259" s="29">
        <f t="shared" si="72"/>
        <v>-2644.01</v>
      </c>
      <c r="AK259" s="31">
        <f t="shared" si="72"/>
        <v>-1076</v>
      </c>
      <c r="AL259" s="31">
        <f t="shared" si="72"/>
        <v>-83935.650000000009</v>
      </c>
      <c r="AM259" s="38">
        <f t="shared" si="75"/>
        <v>-1</v>
      </c>
      <c r="AN259" s="38">
        <f t="shared" si="75"/>
        <v>-1</v>
      </c>
      <c r="AO259" s="38">
        <f t="shared" si="75"/>
        <v>-1</v>
      </c>
      <c r="AP259" s="38">
        <f t="shared" si="73"/>
        <v>-1</v>
      </c>
      <c r="AQ259" s="38">
        <f t="shared" si="73"/>
        <v>-1</v>
      </c>
      <c r="AR259" s="39">
        <f t="shared" si="73"/>
        <v>-1</v>
      </c>
      <c r="AS259" s="40">
        <f t="shared" si="73"/>
        <v>-1</v>
      </c>
      <c r="AT259" s="40">
        <f t="shared" si="73"/>
        <v>-1</v>
      </c>
      <c r="AU259" s="119">
        <f t="shared" si="62"/>
        <v>0</v>
      </c>
      <c r="AV259" s="120">
        <f t="shared" si="59"/>
        <v>73.333082061068708</v>
      </c>
      <c r="AW259" s="121">
        <f t="shared" si="60"/>
        <v>-73.333082061068708</v>
      </c>
      <c r="AX259" s="119">
        <f t="shared" si="61"/>
        <v>0</v>
      </c>
      <c r="AY259" s="120">
        <f t="shared" si="58"/>
        <v>252.94928571428574</v>
      </c>
      <c r="AZ259" s="121">
        <f t="shared" si="69"/>
        <v>-252.94928571428574</v>
      </c>
    </row>
    <row r="260" spans="1:52" hidden="1" outlineLevel="1" x14ac:dyDescent="0.2">
      <c r="A260" t="s">
        <v>46</v>
      </c>
      <c r="B260" t="s">
        <v>46</v>
      </c>
      <c r="C260" t="s">
        <v>107</v>
      </c>
      <c r="D260" t="s">
        <v>100</v>
      </c>
      <c r="E260" t="s">
        <v>103</v>
      </c>
      <c r="F260" s="4">
        <f>+F259+1</f>
        <v>46265</v>
      </c>
      <c r="G260" t="s">
        <v>36</v>
      </c>
      <c r="H260" s="28">
        <v>0</v>
      </c>
      <c r="I260" s="2">
        <v>0</v>
      </c>
      <c r="J260" s="2">
        <v>0</v>
      </c>
      <c r="K260" s="2">
        <v>0</v>
      </c>
      <c r="L260" s="2">
        <v>0</v>
      </c>
      <c r="M260" s="29">
        <v>0</v>
      </c>
      <c r="N260" s="31">
        <f t="shared" si="63"/>
        <v>0</v>
      </c>
      <c r="O260" s="30">
        <f t="shared" si="64"/>
        <v>0</v>
      </c>
      <c r="P260" t="s">
        <v>49</v>
      </c>
      <c r="Q260" t="s">
        <v>49</v>
      </c>
      <c r="R260" t="s">
        <v>107</v>
      </c>
      <c r="S260" t="s">
        <v>107</v>
      </c>
      <c r="T260" t="s">
        <v>103</v>
      </c>
      <c r="U260" s="4">
        <f t="shared" si="71"/>
        <v>45901</v>
      </c>
      <c r="V260" t="s">
        <v>36</v>
      </c>
      <c r="W260" s="28">
        <v>850</v>
      </c>
      <c r="X260" s="2">
        <v>21</v>
      </c>
      <c r="Y260" s="2">
        <v>2</v>
      </c>
      <c r="Z260" s="2">
        <v>54865.02</v>
      </c>
      <c r="AA260" s="2">
        <v>7151.34</v>
      </c>
      <c r="AB260" s="29">
        <v>-161.94</v>
      </c>
      <c r="AC260" s="31">
        <f t="shared" si="65"/>
        <v>873</v>
      </c>
      <c r="AD260" s="30">
        <f t="shared" si="66"/>
        <v>61854.42</v>
      </c>
      <c r="AE260" s="2">
        <f t="shared" si="74"/>
        <v>-850</v>
      </c>
      <c r="AF260" s="2">
        <f t="shared" si="74"/>
        <v>-21</v>
      </c>
      <c r="AG260" s="2">
        <f t="shared" si="74"/>
        <v>-2</v>
      </c>
      <c r="AH260" s="2">
        <f t="shared" si="72"/>
        <v>-54865.02</v>
      </c>
      <c r="AI260" s="2">
        <f t="shared" si="72"/>
        <v>-7151.34</v>
      </c>
      <c r="AJ260" s="29">
        <f t="shared" si="72"/>
        <v>161.94</v>
      </c>
      <c r="AK260" s="31">
        <f t="shared" si="72"/>
        <v>-873</v>
      </c>
      <c r="AL260" s="31">
        <f t="shared" si="72"/>
        <v>-61854.42</v>
      </c>
      <c r="AM260" s="38">
        <f t="shared" si="75"/>
        <v>-1</v>
      </c>
      <c r="AN260" s="38">
        <f t="shared" si="75"/>
        <v>-1</v>
      </c>
      <c r="AO260" s="38">
        <f t="shared" si="75"/>
        <v>-1</v>
      </c>
      <c r="AP260" s="38">
        <f t="shared" si="73"/>
        <v>-1</v>
      </c>
      <c r="AQ260" s="38">
        <f t="shared" si="73"/>
        <v>-1</v>
      </c>
      <c r="AR260" s="39">
        <f t="shared" si="73"/>
        <v>-1</v>
      </c>
      <c r="AS260" s="40">
        <f t="shared" si="73"/>
        <v>-1</v>
      </c>
      <c r="AT260" s="40">
        <f t="shared" si="73"/>
        <v>-1</v>
      </c>
      <c r="AU260" s="119">
        <f t="shared" si="62"/>
        <v>0</v>
      </c>
      <c r="AV260" s="120">
        <f t="shared" si="59"/>
        <v>64.547082352941175</v>
      </c>
      <c r="AW260" s="121">
        <f t="shared" si="60"/>
        <v>-64.547082352941175</v>
      </c>
      <c r="AX260" s="119">
        <f t="shared" si="61"/>
        <v>0</v>
      </c>
      <c r="AY260" s="120">
        <f t="shared" si="58"/>
        <v>303.88695652173914</v>
      </c>
      <c r="AZ260" s="121">
        <f t="shared" si="69"/>
        <v>-303.88695652173914</v>
      </c>
    </row>
    <row r="261" spans="1:52" hidden="1" outlineLevel="1" x14ac:dyDescent="0.2">
      <c r="A261" t="s">
        <v>46</v>
      </c>
      <c r="B261" t="s">
        <v>46</v>
      </c>
      <c r="C261" t="s">
        <v>107</v>
      </c>
      <c r="D261" t="s">
        <v>107</v>
      </c>
      <c r="E261" t="s">
        <v>103</v>
      </c>
      <c r="F261" s="4">
        <f t="shared" ref="F261:F324" si="76">+F260+1</f>
        <v>46266</v>
      </c>
      <c r="G261" t="s">
        <v>37</v>
      </c>
      <c r="H261" s="28">
        <v>0</v>
      </c>
      <c r="I261" s="2">
        <v>0</v>
      </c>
      <c r="J261" s="2">
        <v>0</v>
      </c>
      <c r="K261" s="2">
        <v>0</v>
      </c>
      <c r="L261" s="2">
        <v>0</v>
      </c>
      <c r="M261" s="29">
        <v>0</v>
      </c>
      <c r="N261" s="31">
        <f t="shared" si="63"/>
        <v>0</v>
      </c>
      <c r="O261" s="30">
        <f t="shared" si="64"/>
        <v>0</v>
      </c>
      <c r="P261" t="s">
        <v>49</v>
      </c>
      <c r="Q261" t="s">
        <v>49</v>
      </c>
      <c r="R261" t="s">
        <v>107</v>
      </c>
      <c r="S261" t="s">
        <v>107</v>
      </c>
      <c r="T261" t="s">
        <v>103</v>
      </c>
      <c r="U261" s="4">
        <f t="shared" si="71"/>
        <v>45902</v>
      </c>
      <c r="V261" t="s">
        <v>37</v>
      </c>
      <c r="W261" s="28">
        <v>834</v>
      </c>
      <c r="X261" s="2">
        <v>42</v>
      </c>
      <c r="Y261" s="2">
        <v>16</v>
      </c>
      <c r="Z261" s="2">
        <v>56874.03</v>
      </c>
      <c r="AA261" s="2">
        <v>10142.189999999997</v>
      </c>
      <c r="AB261" s="29">
        <v>5877.83</v>
      </c>
      <c r="AC261" s="31">
        <f t="shared" si="65"/>
        <v>892</v>
      </c>
      <c r="AD261" s="30">
        <f t="shared" si="66"/>
        <v>72894.05</v>
      </c>
      <c r="AE261" s="2">
        <f t="shared" si="74"/>
        <v>-834</v>
      </c>
      <c r="AF261" s="2">
        <f t="shared" si="74"/>
        <v>-42</v>
      </c>
      <c r="AG261" s="2">
        <f t="shared" si="74"/>
        <v>-16</v>
      </c>
      <c r="AH261" s="2">
        <f t="shared" si="72"/>
        <v>-56874.03</v>
      </c>
      <c r="AI261" s="2">
        <f t="shared" si="72"/>
        <v>-10142.189999999997</v>
      </c>
      <c r="AJ261" s="29">
        <f t="shared" si="72"/>
        <v>-5877.83</v>
      </c>
      <c r="AK261" s="31">
        <f t="shared" si="72"/>
        <v>-892</v>
      </c>
      <c r="AL261" s="31">
        <f t="shared" si="72"/>
        <v>-72894.05</v>
      </c>
      <c r="AM261" s="38">
        <f t="shared" si="75"/>
        <v>-1</v>
      </c>
      <c r="AN261" s="38">
        <f t="shared" si="75"/>
        <v>-1</v>
      </c>
      <c r="AO261" s="38">
        <f t="shared" si="75"/>
        <v>-1</v>
      </c>
      <c r="AP261" s="38">
        <f t="shared" si="73"/>
        <v>-1</v>
      </c>
      <c r="AQ261" s="38">
        <f t="shared" si="73"/>
        <v>-1</v>
      </c>
      <c r="AR261" s="39">
        <f t="shared" si="73"/>
        <v>-1</v>
      </c>
      <c r="AS261" s="40">
        <f t="shared" si="73"/>
        <v>-1</v>
      </c>
      <c r="AT261" s="40">
        <f t="shared" si="73"/>
        <v>-1</v>
      </c>
      <c r="AU261" s="119">
        <f t="shared" si="62"/>
        <v>0</v>
      </c>
      <c r="AV261" s="120">
        <f t="shared" si="59"/>
        <v>68.194280575539565</v>
      </c>
      <c r="AW261" s="121">
        <f t="shared" si="60"/>
        <v>-68.194280575539565</v>
      </c>
      <c r="AX261" s="119">
        <f t="shared" si="61"/>
        <v>0</v>
      </c>
      <c r="AY261" s="120">
        <f t="shared" ref="AY261:AY324" si="77">IFERROR((AA261+AB261)/(X261+Y261),0)</f>
        <v>276.20724137931029</v>
      </c>
      <c r="AZ261" s="121">
        <f t="shared" si="69"/>
        <v>-276.20724137931029</v>
      </c>
    </row>
    <row r="262" spans="1:52" hidden="1" outlineLevel="1" x14ac:dyDescent="0.2">
      <c r="A262" t="s">
        <v>46</v>
      </c>
      <c r="B262" t="s">
        <v>46</v>
      </c>
      <c r="C262" t="s">
        <v>107</v>
      </c>
      <c r="D262" t="s">
        <v>107</v>
      </c>
      <c r="E262" t="s">
        <v>103</v>
      </c>
      <c r="F262" s="4">
        <f t="shared" si="76"/>
        <v>46267</v>
      </c>
      <c r="G262" t="s">
        <v>38</v>
      </c>
      <c r="H262" s="28">
        <v>0</v>
      </c>
      <c r="I262" s="2">
        <v>0</v>
      </c>
      <c r="J262" s="2">
        <v>0</v>
      </c>
      <c r="K262" s="2">
        <v>0</v>
      </c>
      <c r="L262" s="2">
        <v>0</v>
      </c>
      <c r="M262" s="29">
        <v>0</v>
      </c>
      <c r="N262" s="31">
        <f t="shared" si="63"/>
        <v>0</v>
      </c>
      <c r="O262" s="30">
        <f t="shared" si="64"/>
        <v>0</v>
      </c>
      <c r="P262" t="s">
        <v>49</v>
      </c>
      <c r="Q262" t="s">
        <v>49</v>
      </c>
      <c r="R262" t="s">
        <v>107</v>
      </c>
      <c r="S262" t="s">
        <v>107</v>
      </c>
      <c r="T262" t="s">
        <v>103</v>
      </c>
      <c r="U262" s="4">
        <f t="shared" si="71"/>
        <v>45903</v>
      </c>
      <c r="V262" t="s">
        <v>38</v>
      </c>
      <c r="W262" s="28">
        <v>941</v>
      </c>
      <c r="X262" s="2">
        <v>49</v>
      </c>
      <c r="Y262" s="2">
        <v>10</v>
      </c>
      <c r="Z262" s="2">
        <v>66649.87</v>
      </c>
      <c r="AA262" s="2">
        <v>12004.25</v>
      </c>
      <c r="AB262" s="29">
        <v>5260.9</v>
      </c>
      <c r="AC262" s="31">
        <f t="shared" si="65"/>
        <v>1000</v>
      </c>
      <c r="AD262" s="30">
        <f t="shared" si="66"/>
        <v>83915.01999999999</v>
      </c>
      <c r="AE262" s="2">
        <f t="shared" si="74"/>
        <v>-941</v>
      </c>
      <c r="AF262" s="2">
        <f t="shared" si="74"/>
        <v>-49</v>
      </c>
      <c r="AG262" s="2">
        <f t="shared" si="74"/>
        <v>-10</v>
      </c>
      <c r="AH262" s="2">
        <f t="shared" si="72"/>
        <v>-66649.87</v>
      </c>
      <c r="AI262" s="2">
        <f t="shared" si="72"/>
        <v>-12004.25</v>
      </c>
      <c r="AJ262" s="29">
        <f t="shared" si="72"/>
        <v>-5260.9</v>
      </c>
      <c r="AK262" s="31">
        <f t="shared" si="72"/>
        <v>-1000</v>
      </c>
      <c r="AL262" s="31">
        <f t="shared" si="72"/>
        <v>-83915.01999999999</v>
      </c>
      <c r="AM262" s="38">
        <f t="shared" si="75"/>
        <v>-1</v>
      </c>
      <c r="AN262" s="38">
        <f t="shared" si="75"/>
        <v>-1</v>
      </c>
      <c r="AO262" s="38">
        <f t="shared" si="75"/>
        <v>-1</v>
      </c>
      <c r="AP262" s="38">
        <f t="shared" si="73"/>
        <v>-1</v>
      </c>
      <c r="AQ262" s="38">
        <f t="shared" si="73"/>
        <v>-1</v>
      </c>
      <c r="AR262" s="39">
        <f t="shared" si="73"/>
        <v>-1</v>
      </c>
      <c r="AS262" s="40">
        <f t="shared" si="73"/>
        <v>-1</v>
      </c>
      <c r="AT262" s="40">
        <f t="shared" si="73"/>
        <v>-1</v>
      </c>
      <c r="AU262" s="119">
        <f t="shared" si="62"/>
        <v>0</v>
      </c>
      <c r="AV262" s="120">
        <f t="shared" si="59"/>
        <v>70.828767268862904</v>
      </c>
      <c r="AW262" s="121">
        <f t="shared" si="60"/>
        <v>-70.828767268862904</v>
      </c>
      <c r="AX262" s="119">
        <f t="shared" si="61"/>
        <v>0</v>
      </c>
      <c r="AY262" s="120">
        <f t="shared" si="77"/>
        <v>292.62966101694917</v>
      </c>
      <c r="AZ262" s="121">
        <f t="shared" si="69"/>
        <v>-292.62966101694917</v>
      </c>
    </row>
    <row r="263" spans="1:52" hidden="1" outlineLevel="1" x14ac:dyDescent="0.2">
      <c r="A263" t="s">
        <v>46</v>
      </c>
      <c r="B263" t="s">
        <v>46</v>
      </c>
      <c r="C263" t="s">
        <v>107</v>
      </c>
      <c r="D263" t="s">
        <v>107</v>
      </c>
      <c r="E263" t="s">
        <v>103</v>
      </c>
      <c r="F263" s="4">
        <f t="shared" si="76"/>
        <v>46268</v>
      </c>
      <c r="G263" t="s">
        <v>39</v>
      </c>
      <c r="H263" s="28">
        <v>0</v>
      </c>
      <c r="I263" s="2">
        <v>0</v>
      </c>
      <c r="J263" s="2">
        <v>0</v>
      </c>
      <c r="K263" s="2">
        <v>0</v>
      </c>
      <c r="L263" s="2">
        <v>0</v>
      </c>
      <c r="M263" s="29">
        <v>0</v>
      </c>
      <c r="N263" s="31">
        <f t="shared" si="63"/>
        <v>0</v>
      </c>
      <c r="O263" s="30">
        <f t="shared" si="64"/>
        <v>0</v>
      </c>
      <c r="P263" t="s">
        <v>49</v>
      </c>
      <c r="Q263" t="s">
        <v>49</v>
      </c>
      <c r="R263" t="s">
        <v>107</v>
      </c>
      <c r="S263" t="s">
        <v>107</v>
      </c>
      <c r="T263" t="s">
        <v>103</v>
      </c>
      <c r="U263" s="4">
        <f t="shared" si="71"/>
        <v>45904</v>
      </c>
      <c r="V263" t="s">
        <v>39</v>
      </c>
      <c r="W263" s="28">
        <v>1164</v>
      </c>
      <c r="X263" s="2">
        <v>47</v>
      </c>
      <c r="Y263" s="2">
        <v>11</v>
      </c>
      <c r="Z263" s="2">
        <v>85846.400000000009</v>
      </c>
      <c r="AA263" s="2">
        <v>8957.380000000001</v>
      </c>
      <c r="AB263" s="29">
        <v>5822.58</v>
      </c>
      <c r="AC263" s="31">
        <f t="shared" si="65"/>
        <v>1222</v>
      </c>
      <c r="AD263" s="30">
        <f t="shared" si="66"/>
        <v>100626.36000000002</v>
      </c>
      <c r="AE263" s="2">
        <f t="shared" si="74"/>
        <v>-1164</v>
      </c>
      <c r="AF263" s="2">
        <f t="shared" si="74"/>
        <v>-47</v>
      </c>
      <c r="AG263" s="2">
        <f t="shared" si="74"/>
        <v>-11</v>
      </c>
      <c r="AH263" s="2">
        <f t="shared" si="72"/>
        <v>-85846.400000000009</v>
      </c>
      <c r="AI263" s="2">
        <f t="shared" si="72"/>
        <v>-8957.380000000001</v>
      </c>
      <c r="AJ263" s="29">
        <f t="shared" si="72"/>
        <v>-5822.58</v>
      </c>
      <c r="AK263" s="31">
        <f t="shared" si="72"/>
        <v>-1222</v>
      </c>
      <c r="AL263" s="31">
        <f t="shared" si="72"/>
        <v>-100626.36000000002</v>
      </c>
      <c r="AM263" s="38">
        <f t="shared" si="75"/>
        <v>-1</v>
      </c>
      <c r="AN263" s="38">
        <f t="shared" si="75"/>
        <v>-1</v>
      </c>
      <c r="AO263" s="38">
        <f t="shared" si="75"/>
        <v>-1</v>
      </c>
      <c r="AP263" s="38">
        <f t="shared" si="73"/>
        <v>-1</v>
      </c>
      <c r="AQ263" s="38">
        <f t="shared" si="73"/>
        <v>-1</v>
      </c>
      <c r="AR263" s="39">
        <f t="shared" si="73"/>
        <v>-1</v>
      </c>
      <c r="AS263" s="40">
        <f t="shared" si="73"/>
        <v>-1</v>
      </c>
      <c r="AT263" s="40">
        <f t="shared" si="73"/>
        <v>-1</v>
      </c>
      <c r="AU263" s="119">
        <f t="shared" si="62"/>
        <v>0</v>
      </c>
      <c r="AV263" s="120">
        <f t="shared" ref="AV263:AV326" si="78">Z263/W263</f>
        <v>73.751202749140901</v>
      </c>
      <c r="AW263" s="121">
        <f t="shared" ref="AW263:AW326" si="79">AU263-AV263</f>
        <v>-73.751202749140901</v>
      </c>
      <c r="AX263" s="119">
        <f t="shared" ref="AX263:AX326" si="80">IFERROR((L263+M263)/(I263+J263),0)</f>
        <v>0</v>
      </c>
      <c r="AY263" s="120">
        <f t="shared" si="77"/>
        <v>254.82689655172416</v>
      </c>
      <c r="AZ263" s="121">
        <f t="shared" si="69"/>
        <v>-254.82689655172416</v>
      </c>
    </row>
    <row r="264" spans="1:52" hidden="1" outlineLevel="1" x14ac:dyDescent="0.2">
      <c r="A264" t="s">
        <v>46</v>
      </c>
      <c r="B264" t="s">
        <v>46</v>
      </c>
      <c r="C264" t="s">
        <v>107</v>
      </c>
      <c r="D264" t="s">
        <v>107</v>
      </c>
      <c r="E264" t="s">
        <v>103</v>
      </c>
      <c r="F264" s="4">
        <f t="shared" si="76"/>
        <v>46269</v>
      </c>
      <c r="G264" t="s">
        <v>40</v>
      </c>
      <c r="H264" s="28">
        <v>0</v>
      </c>
      <c r="I264" s="2">
        <v>0</v>
      </c>
      <c r="J264" s="2">
        <v>0</v>
      </c>
      <c r="K264" s="2">
        <v>0</v>
      </c>
      <c r="L264" s="2">
        <v>0</v>
      </c>
      <c r="M264" s="29">
        <v>0</v>
      </c>
      <c r="N264" s="31">
        <f t="shared" si="63"/>
        <v>0</v>
      </c>
      <c r="O264" s="30">
        <f t="shared" si="64"/>
        <v>0</v>
      </c>
      <c r="P264" t="s">
        <v>49</v>
      </c>
      <c r="Q264" t="s">
        <v>49</v>
      </c>
      <c r="R264" t="s">
        <v>107</v>
      </c>
      <c r="S264" t="s">
        <v>107</v>
      </c>
      <c r="T264" t="s">
        <v>103</v>
      </c>
      <c r="U264" s="4">
        <f t="shared" si="71"/>
        <v>45905</v>
      </c>
      <c r="V264" t="s">
        <v>40</v>
      </c>
      <c r="W264" s="28">
        <v>1571</v>
      </c>
      <c r="X264" s="2">
        <v>44</v>
      </c>
      <c r="Y264" s="2">
        <v>19</v>
      </c>
      <c r="Z264" s="2">
        <v>109481.58</v>
      </c>
      <c r="AA264" s="2">
        <v>8581.7800000000007</v>
      </c>
      <c r="AB264" s="29">
        <v>13650.779999999999</v>
      </c>
      <c r="AC264" s="31">
        <f t="shared" si="65"/>
        <v>1634</v>
      </c>
      <c r="AD264" s="30">
        <f t="shared" si="66"/>
        <v>131714.14000000001</v>
      </c>
      <c r="AE264" s="2">
        <f t="shared" si="74"/>
        <v>-1571</v>
      </c>
      <c r="AF264" s="2">
        <f t="shared" si="74"/>
        <v>-44</v>
      </c>
      <c r="AG264" s="2">
        <f t="shared" si="74"/>
        <v>-19</v>
      </c>
      <c r="AH264" s="2">
        <f t="shared" si="72"/>
        <v>-109481.58</v>
      </c>
      <c r="AI264" s="2">
        <f t="shared" si="72"/>
        <v>-8581.7800000000007</v>
      </c>
      <c r="AJ264" s="29">
        <f t="shared" si="72"/>
        <v>-13650.779999999999</v>
      </c>
      <c r="AK264" s="31">
        <f t="shared" si="72"/>
        <v>-1634</v>
      </c>
      <c r="AL264" s="31">
        <f t="shared" si="72"/>
        <v>-131714.14000000001</v>
      </c>
      <c r="AM264" s="38">
        <f t="shared" si="75"/>
        <v>-1</v>
      </c>
      <c r="AN264" s="38">
        <f t="shared" si="75"/>
        <v>-1</v>
      </c>
      <c r="AO264" s="38">
        <f t="shared" si="75"/>
        <v>-1</v>
      </c>
      <c r="AP264" s="38">
        <f t="shared" si="73"/>
        <v>-1</v>
      </c>
      <c r="AQ264" s="38">
        <f t="shared" si="73"/>
        <v>-1</v>
      </c>
      <c r="AR264" s="39">
        <f t="shared" si="73"/>
        <v>-1</v>
      </c>
      <c r="AS264" s="40">
        <f t="shared" si="73"/>
        <v>-1</v>
      </c>
      <c r="AT264" s="40">
        <f t="shared" si="73"/>
        <v>-1</v>
      </c>
      <c r="AU264" s="119">
        <f t="shared" ref="AU264:AU327" si="81">IFERROR(K264/H264,0)</f>
        <v>0</v>
      </c>
      <c r="AV264" s="120">
        <f t="shared" si="78"/>
        <v>69.68910248249523</v>
      </c>
      <c r="AW264" s="121">
        <f t="shared" si="79"/>
        <v>-69.68910248249523</v>
      </c>
      <c r="AX264" s="119">
        <f t="shared" si="80"/>
        <v>0</v>
      </c>
      <c r="AY264" s="120">
        <f t="shared" si="77"/>
        <v>352.89777777777772</v>
      </c>
      <c r="AZ264" s="121">
        <f t="shared" si="69"/>
        <v>-352.89777777777772</v>
      </c>
    </row>
    <row r="265" spans="1:52" ht="13.5" hidden="1" outlineLevel="1" thickBot="1" x14ac:dyDescent="0.25">
      <c r="A265" t="s">
        <v>46</v>
      </c>
      <c r="B265" t="s">
        <v>46</v>
      </c>
      <c r="C265" t="s">
        <v>107</v>
      </c>
      <c r="D265" t="s">
        <v>107</v>
      </c>
      <c r="E265" t="s">
        <v>103</v>
      </c>
      <c r="F265" s="59">
        <f t="shared" si="76"/>
        <v>46270</v>
      </c>
      <c r="G265" s="42" t="s">
        <v>41</v>
      </c>
      <c r="H265" s="43">
        <v>0</v>
      </c>
      <c r="I265" s="44">
        <v>0</v>
      </c>
      <c r="J265" s="44">
        <v>0</v>
      </c>
      <c r="K265" s="44">
        <v>0</v>
      </c>
      <c r="L265" s="44">
        <v>0</v>
      </c>
      <c r="M265" s="45">
        <v>0</v>
      </c>
      <c r="N265" s="47">
        <f t="shared" si="63"/>
        <v>0</v>
      </c>
      <c r="O265" s="46">
        <f t="shared" si="64"/>
        <v>0</v>
      </c>
      <c r="P265" t="s">
        <v>49</v>
      </c>
      <c r="Q265" t="s">
        <v>49</v>
      </c>
      <c r="R265" t="s">
        <v>107</v>
      </c>
      <c r="S265" t="s">
        <v>107</v>
      </c>
      <c r="T265" t="s">
        <v>103</v>
      </c>
      <c r="U265" s="59">
        <f t="shared" si="71"/>
        <v>45906</v>
      </c>
      <c r="V265" s="42" t="s">
        <v>41</v>
      </c>
      <c r="W265" s="43">
        <v>1526</v>
      </c>
      <c r="X265" s="44">
        <v>19</v>
      </c>
      <c r="Y265" s="44">
        <v>5</v>
      </c>
      <c r="Z265" s="44">
        <v>113417.72</v>
      </c>
      <c r="AA265" s="44">
        <v>3964.61</v>
      </c>
      <c r="AB265" s="45">
        <v>-48.019999999999982</v>
      </c>
      <c r="AC265" s="47">
        <f t="shared" si="65"/>
        <v>1550</v>
      </c>
      <c r="AD265" s="46">
        <f t="shared" si="66"/>
        <v>117334.31</v>
      </c>
      <c r="AE265" s="44">
        <f t="shared" si="74"/>
        <v>-1526</v>
      </c>
      <c r="AF265" s="44">
        <f t="shared" si="74"/>
        <v>-19</v>
      </c>
      <c r="AG265" s="44">
        <f t="shared" si="74"/>
        <v>-5</v>
      </c>
      <c r="AH265" s="44">
        <f t="shared" si="72"/>
        <v>-113417.72</v>
      </c>
      <c r="AI265" s="44">
        <f t="shared" si="72"/>
        <v>-3964.61</v>
      </c>
      <c r="AJ265" s="45">
        <f t="shared" si="72"/>
        <v>48.019999999999982</v>
      </c>
      <c r="AK265" s="47">
        <f t="shared" si="72"/>
        <v>-1550</v>
      </c>
      <c r="AL265" s="47">
        <f t="shared" si="72"/>
        <v>-117334.31</v>
      </c>
      <c r="AM265" s="56">
        <f t="shared" si="75"/>
        <v>-1</v>
      </c>
      <c r="AN265" s="56">
        <f t="shared" si="75"/>
        <v>-1</v>
      </c>
      <c r="AO265" s="56">
        <f t="shared" si="75"/>
        <v>-1</v>
      </c>
      <c r="AP265" s="56">
        <f t="shared" si="73"/>
        <v>-1</v>
      </c>
      <c r="AQ265" s="56">
        <f t="shared" si="73"/>
        <v>-1</v>
      </c>
      <c r="AR265" s="57">
        <f t="shared" si="73"/>
        <v>-1</v>
      </c>
      <c r="AS265" s="58">
        <f t="shared" si="73"/>
        <v>-1</v>
      </c>
      <c r="AT265" s="58">
        <f t="shared" si="73"/>
        <v>-1</v>
      </c>
      <c r="AU265" s="122">
        <f t="shared" si="81"/>
        <v>0</v>
      </c>
      <c r="AV265" s="123">
        <f t="shared" si="78"/>
        <v>74.323538663171689</v>
      </c>
      <c r="AW265" s="124">
        <f t="shared" si="79"/>
        <v>-74.323538663171689</v>
      </c>
      <c r="AX265" s="122">
        <f t="shared" si="80"/>
        <v>0</v>
      </c>
      <c r="AY265" s="123">
        <f t="shared" si="77"/>
        <v>163.19125</v>
      </c>
      <c r="AZ265" s="124">
        <f t="shared" si="69"/>
        <v>-163.19125</v>
      </c>
    </row>
    <row r="266" spans="1:52" hidden="1" outlineLevel="1" x14ac:dyDescent="0.2">
      <c r="A266" t="s">
        <v>46</v>
      </c>
      <c r="B266" t="s">
        <v>46</v>
      </c>
      <c r="C266" t="s">
        <v>107</v>
      </c>
      <c r="D266" t="s">
        <v>107</v>
      </c>
      <c r="E266" t="s">
        <v>104</v>
      </c>
      <c r="F266" s="4">
        <f t="shared" si="76"/>
        <v>46271</v>
      </c>
      <c r="G266" t="s">
        <v>35</v>
      </c>
      <c r="H266" s="28">
        <v>0</v>
      </c>
      <c r="I266" s="2">
        <v>0</v>
      </c>
      <c r="J266" s="2">
        <v>0</v>
      </c>
      <c r="K266" s="2">
        <v>0</v>
      </c>
      <c r="L266" s="2">
        <v>0</v>
      </c>
      <c r="M266" s="29">
        <v>0</v>
      </c>
      <c r="N266" s="31">
        <f t="shared" si="63"/>
        <v>0</v>
      </c>
      <c r="O266" s="30">
        <f t="shared" si="64"/>
        <v>0</v>
      </c>
      <c r="P266" t="s">
        <v>49</v>
      </c>
      <c r="Q266" t="s">
        <v>49</v>
      </c>
      <c r="R266" t="s">
        <v>107</v>
      </c>
      <c r="S266" t="s">
        <v>107</v>
      </c>
      <c r="T266" t="s">
        <v>104</v>
      </c>
      <c r="U266" s="4">
        <f t="shared" si="71"/>
        <v>45907</v>
      </c>
      <c r="V266" t="s">
        <v>35</v>
      </c>
      <c r="W266" s="28">
        <v>840</v>
      </c>
      <c r="X266" s="2">
        <v>32</v>
      </c>
      <c r="Y266" s="2">
        <v>7</v>
      </c>
      <c r="Z266" s="2">
        <v>52897.5</v>
      </c>
      <c r="AA266" s="2">
        <v>5851.42</v>
      </c>
      <c r="AB266" s="29">
        <v>2041.57</v>
      </c>
      <c r="AC266" s="31">
        <f t="shared" si="65"/>
        <v>879</v>
      </c>
      <c r="AD266" s="30">
        <f t="shared" si="66"/>
        <v>60790.49</v>
      </c>
      <c r="AE266" s="2">
        <f t="shared" si="74"/>
        <v>-840</v>
      </c>
      <c r="AF266" s="2">
        <f t="shared" si="74"/>
        <v>-32</v>
      </c>
      <c r="AG266" s="2">
        <f t="shared" si="74"/>
        <v>-7</v>
      </c>
      <c r="AH266" s="2">
        <f t="shared" si="72"/>
        <v>-52897.5</v>
      </c>
      <c r="AI266" s="2">
        <f t="shared" si="72"/>
        <v>-5851.42</v>
      </c>
      <c r="AJ266" s="29">
        <f t="shared" si="72"/>
        <v>-2041.57</v>
      </c>
      <c r="AK266" s="31">
        <f t="shared" si="72"/>
        <v>-879</v>
      </c>
      <c r="AL266" s="31">
        <f t="shared" si="72"/>
        <v>-60790.49</v>
      </c>
      <c r="AM266" s="38">
        <f t="shared" si="75"/>
        <v>-1</v>
      </c>
      <c r="AN266" s="38">
        <f t="shared" si="75"/>
        <v>-1</v>
      </c>
      <c r="AO266" s="38">
        <f t="shared" si="75"/>
        <v>-1</v>
      </c>
      <c r="AP266" s="38">
        <f t="shared" si="73"/>
        <v>-1</v>
      </c>
      <c r="AQ266" s="38">
        <f t="shared" si="73"/>
        <v>-1</v>
      </c>
      <c r="AR266" s="39">
        <f t="shared" si="73"/>
        <v>-1</v>
      </c>
      <c r="AS266" s="40">
        <f t="shared" si="73"/>
        <v>-1</v>
      </c>
      <c r="AT266" s="40">
        <f t="shared" si="73"/>
        <v>-1</v>
      </c>
      <c r="AU266" s="119">
        <f t="shared" si="81"/>
        <v>0</v>
      </c>
      <c r="AV266" s="120">
        <f t="shared" si="78"/>
        <v>62.973214285714285</v>
      </c>
      <c r="AW266" s="121">
        <f t="shared" si="79"/>
        <v>-62.973214285714285</v>
      </c>
      <c r="AX266" s="119">
        <f t="shared" si="80"/>
        <v>0</v>
      </c>
      <c r="AY266" s="120">
        <f t="shared" si="77"/>
        <v>202.38435897435897</v>
      </c>
      <c r="AZ266" s="121">
        <f t="shared" si="69"/>
        <v>-202.38435897435897</v>
      </c>
    </row>
    <row r="267" spans="1:52" hidden="1" outlineLevel="1" x14ac:dyDescent="0.2">
      <c r="A267" t="s">
        <v>46</v>
      </c>
      <c r="B267" t="s">
        <v>46</v>
      </c>
      <c r="C267" t="s">
        <v>107</v>
      </c>
      <c r="D267" t="s">
        <v>107</v>
      </c>
      <c r="E267" t="s">
        <v>104</v>
      </c>
      <c r="F267" s="4">
        <f t="shared" si="76"/>
        <v>46272</v>
      </c>
      <c r="G267" t="s">
        <v>36</v>
      </c>
      <c r="H267" s="28">
        <v>0</v>
      </c>
      <c r="I267" s="2">
        <v>0</v>
      </c>
      <c r="J267" s="2">
        <v>0</v>
      </c>
      <c r="K267" s="2">
        <v>0</v>
      </c>
      <c r="L267" s="2">
        <v>0</v>
      </c>
      <c r="M267" s="29">
        <v>0</v>
      </c>
      <c r="N267" s="31">
        <f t="shared" si="63"/>
        <v>0</v>
      </c>
      <c r="O267" s="30">
        <f t="shared" si="64"/>
        <v>0</v>
      </c>
      <c r="P267" t="s">
        <v>49</v>
      </c>
      <c r="Q267" t="s">
        <v>49</v>
      </c>
      <c r="R267" t="s">
        <v>107</v>
      </c>
      <c r="S267" t="s">
        <v>107</v>
      </c>
      <c r="T267" t="s">
        <v>104</v>
      </c>
      <c r="U267" s="4">
        <f t="shared" si="71"/>
        <v>45908</v>
      </c>
      <c r="V267" t="s">
        <v>36</v>
      </c>
      <c r="W267" s="28">
        <v>803</v>
      </c>
      <c r="X267" s="2">
        <v>44</v>
      </c>
      <c r="Y267" s="2">
        <v>5</v>
      </c>
      <c r="Z267" s="2">
        <v>54744.729999999996</v>
      </c>
      <c r="AA267" s="2">
        <v>14833.72</v>
      </c>
      <c r="AB267" s="29">
        <v>881.83</v>
      </c>
      <c r="AC267" s="31">
        <f t="shared" si="65"/>
        <v>852</v>
      </c>
      <c r="AD267" s="30">
        <f t="shared" si="66"/>
        <v>70460.28</v>
      </c>
      <c r="AE267" s="2">
        <f t="shared" si="74"/>
        <v>-803</v>
      </c>
      <c r="AF267" s="2">
        <f t="shared" si="74"/>
        <v>-44</v>
      </c>
      <c r="AG267" s="2">
        <f t="shared" si="74"/>
        <v>-5</v>
      </c>
      <c r="AH267" s="2">
        <f t="shared" si="72"/>
        <v>-54744.729999999996</v>
      </c>
      <c r="AI267" s="2">
        <f t="shared" si="72"/>
        <v>-14833.72</v>
      </c>
      <c r="AJ267" s="29">
        <f t="shared" si="72"/>
        <v>-881.83</v>
      </c>
      <c r="AK267" s="31">
        <f t="shared" si="72"/>
        <v>-852</v>
      </c>
      <c r="AL267" s="31">
        <f t="shared" si="72"/>
        <v>-70460.28</v>
      </c>
      <c r="AM267" s="38">
        <f t="shared" si="75"/>
        <v>-1</v>
      </c>
      <c r="AN267" s="38">
        <f t="shared" si="75"/>
        <v>-1</v>
      </c>
      <c r="AO267" s="38">
        <f t="shared" si="75"/>
        <v>-1</v>
      </c>
      <c r="AP267" s="38">
        <f t="shared" si="73"/>
        <v>-1</v>
      </c>
      <c r="AQ267" s="38">
        <f t="shared" si="73"/>
        <v>-1</v>
      </c>
      <c r="AR267" s="39">
        <f t="shared" si="73"/>
        <v>-1</v>
      </c>
      <c r="AS267" s="40">
        <f t="shared" si="73"/>
        <v>-1</v>
      </c>
      <c r="AT267" s="40">
        <f t="shared" si="73"/>
        <v>-1</v>
      </c>
      <c r="AU267" s="119">
        <f t="shared" si="81"/>
        <v>0</v>
      </c>
      <c r="AV267" s="120">
        <f t="shared" si="78"/>
        <v>68.175255292652551</v>
      </c>
      <c r="AW267" s="121">
        <f t="shared" si="79"/>
        <v>-68.175255292652551</v>
      </c>
      <c r="AX267" s="119">
        <f t="shared" si="80"/>
        <v>0</v>
      </c>
      <c r="AY267" s="120">
        <f t="shared" si="77"/>
        <v>320.72551020408162</v>
      </c>
      <c r="AZ267" s="121">
        <f t="shared" si="69"/>
        <v>-320.72551020408162</v>
      </c>
    </row>
    <row r="268" spans="1:52" hidden="1" outlineLevel="1" x14ac:dyDescent="0.2">
      <c r="A268" t="s">
        <v>46</v>
      </c>
      <c r="B268" t="s">
        <v>46</v>
      </c>
      <c r="C268" t="s">
        <v>107</v>
      </c>
      <c r="D268" t="s">
        <v>107</v>
      </c>
      <c r="E268" t="s">
        <v>104</v>
      </c>
      <c r="F268" s="4">
        <f t="shared" si="76"/>
        <v>46273</v>
      </c>
      <c r="G268" t="s">
        <v>37</v>
      </c>
      <c r="H268" s="28">
        <v>0</v>
      </c>
      <c r="I268" s="2">
        <v>0</v>
      </c>
      <c r="J268" s="2">
        <v>0</v>
      </c>
      <c r="K268" s="2">
        <v>0</v>
      </c>
      <c r="L268" s="2">
        <v>0</v>
      </c>
      <c r="M268" s="29">
        <v>0</v>
      </c>
      <c r="N268" s="31">
        <f t="shared" si="63"/>
        <v>0</v>
      </c>
      <c r="O268" s="30">
        <f t="shared" si="64"/>
        <v>0</v>
      </c>
      <c r="P268" t="s">
        <v>49</v>
      </c>
      <c r="Q268" t="s">
        <v>49</v>
      </c>
      <c r="R268" t="s">
        <v>107</v>
      </c>
      <c r="S268" t="s">
        <v>107</v>
      </c>
      <c r="T268" t="s">
        <v>104</v>
      </c>
      <c r="U268" s="4">
        <f t="shared" si="71"/>
        <v>45909</v>
      </c>
      <c r="V268" t="s">
        <v>37</v>
      </c>
      <c r="W268" s="28">
        <v>871</v>
      </c>
      <c r="X268" s="2">
        <v>55</v>
      </c>
      <c r="Y268" s="2">
        <v>9</v>
      </c>
      <c r="Z268" s="2">
        <v>72456.5</v>
      </c>
      <c r="AA268" s="2">
        <v>14190.42</v>
      </c>
      <c r="AB268" s="29">
        <v>5027.33</v>
      </c>
      <c r="AC268" s="31">
        <f t="shared" si="65"/>
        <v>935</v>
      </c>
      <c r="AD268" s="30">
        <f t="shared" si="66"/>
        <v>91674.25</v>
      </c>
      <c r="AE268" s="2">
        <f t="shared" si="74"/>
        <v>-871</v>
      </c>
      <c r="AF268" s="2">
        <f t="shared" si="74"/>
        <v>-55</v>
      </c>
      <c r="AG268" s="2">
        <f t="shared" si="74"/>
        <v>-9</v>
      </c>
      <c r="AH268" s="2">
        <f t="shared" si="72"/>
        <v>-72456.5</v>
      </c>
      <c r="AI268" s="2">
        <f t="shared" si="72"/>
        <v>-14190.42</v>
      </c>
      <c r="AJ268" s="29">
        <f t="shared" si="72"/>
        <v>-5027.33</v>
      </c>
      <c r="AK268" s="31">
        <f t="shared" si="72"/>
        <v>-935</v>
      </c>
      <c r="AL268" s="31">
        <f t="shared" si="72"/>
        <v>-91674.25</v>
      </c>
      <c r="AM268" s="38">
        <f t="shared" si="75"/>
        <v>-1</v>
      </c>
      <c r="AN268" s="38">
        <f t="shared" si="75"/>
        <v>-1</v>
      </c>
      <c r="AO268" s="38">
        <f t="shared" si="75"/>
        <v>-1</v>
      </c>
      <c r="AP268" s="38">
        <f t="shared" si="73"/>
        <v>-1</v>
      </c>
      <c r="AQ268" s="38">
        <f t="shared" si="73"/>
        <v>-1</v>
      </c>
      <c r="AR268" s="39">
        <f t="shared" si="73"/>
        <v>-1</v>
      </c>
      <c r="AS268" s="40">
        <f t="shared" si="73"/>
        <v>-1</v>
      </c>
      <c r="AT268" s="40">
        <f t="shared" si="73"/>
        <v>-1</v>
      </c>
      <c r="AU268" s="119">
        <f t="shared" si="81"/>
        <v>0</v>
      </c>
      <c r="AV268" s="120">
        <f t="shared" si="78"/>
        <v>83.187715269804826</v>
      </c>
      <c r="AW268" s="121">
        <f t="shared" si="79"/>
        <v>-83.187715269804826</v>
      </c>
      <c r="AX268" s="119">
        <f t="shared" si="80"/>
        <v>0</v>
      </c>
      <c r="AY268" s="120">
        <f t="shared" si="77"/>
        <v>300.27734375</v>
      </c>
      <c r="AZ268" s="121">
        <f t="shared" si="69"/>
        <v>-300.27734375</v>
      </c>
    </row>
    <row r="269" spans="1:52" hidden="1" outlineLevel="1" x14ac:dyDescent="0.2">
      <c r="A269" t="s">
        <v>46</v>
      </c>
      <c r="B269" t="s">
        <v>46</v>
      </c>
      <c r="C269" t="s">
        <v>107</v>
      </c>
      <c r="D269" t="s">
        <v>107</v>
      </c>
      <c r="E269" t="s">
        <v>104</v>
      </c>
      <c r="F269" s="4">
        <f t="shared" si="76"/>
        <v>46274</v>
      </c>
      <c r="G269" t="s">
        <v>38</v>
      </c>
      <c r="H269" s="28">
        <v>0</v>
      </c>
      <c r="I269" s="2">
        <v>0</v>
      </c>
      <c r="J269" s="2">
        <v>0</v>
      </c>
      <c r="K269" s="2">
        <v>0</v>
      </c>
      <c r="L269" s="2">
        <v>0</v>
      </c>
      <c r="M269" s="29">
        <v>0</v>
      </c>
      <c r="N269" s="31">
        <f t="shared" si="63"/>
        <v>0</v>
      </c>
      <c r="O269" s="30">
        <f t="shared" si="64"/>
        <v>0</v>
      </c>
      <c r="P269" t="s">
        <v>49</v>
      </c>
      <c r="Q269" t="s">
        <v>49</v>
      </c>
      <c r="R269" t="s">
        <v>107</v>
      </c>
      <c r="S269" t="s">
        <v>107</v>
      </c>
      <c r="T269" t="s">
        <v>104</v>
      </c>
      <c r="U269" s="4">
        <f t="shared" si="71"/>
        <v>45910</v>
      </c>
      <c r="V269" t="s">
        <v>38</v>
      </c>
      <c r="W269" s="28">
        <v>934</v>
      </c>
      <c r="X269" s="2">
        <v>32</v>
      </c>
      <c r="Y269" s="2">
        <v>10</v>
      </c>
      <c r="Z269" s="2">
        <v>67414.95</v>
      </c>
      <c r="AA269" s="2">
        <v>8895.2000000000007</v>
      </c>
      <c r="AB269" s="29">
        <v>6117.8899999999994</v>
      </c>
      <c r="AC269" s="31">
        <f t="shared" si="65"/>
        <v>976</v>
      </c>
      <c r="AD269" s="30">
        <f t="shared" si="66"/>
        <v>82428.039999999994</v>
      </c>
      <c r="AE269" s="2">
        <f t="shared" si="74"/>
        <v>-934</v>
      </c>
      <c r="AF269" s="2">
        <f t="shared" si="74"/>
        <v>-32</v>
      </c>
      <c r="AG269" s="2">
        <f t="shared" si="74"/>
        <v>-10</v>
      </c>
      <c r="AH269" s="2">
        <f t="shared" si="72"/>
        <v>-67414.95</v>
      </c>
      <c r="AI269" s="2">
        <f t="shared" si="72"/>
        <v>-8895.2000000000007</v>
      </c>
      <c r="AJ269" s="29">
        <f t="shared" si="72"/>
        <v>-6117.8899999999994</v>
      </c>
      <c r="AK269" s="31">
        <f t="shared" si="72"/>
        <v>-976</v>
      </c>
      <c r="AL269" s="31">
        <f t="shared" si="72"/>
        <v>-82428.039999999994</v>
      </c>
      <c r="AM269" s="38">
        <f t="shared" si="75"/>
        <v>-1</v>
      </c>
      <c r="AN269" s="38">
        <f t="shared" si="75"/>
        <v>-1</v>
      </c>
      <c r="AO269" s="38">
        <f t="shared" si="75"/>
        <v>-1</v>
      </c>
      <c r="AP269" s="38">
        <f t="shared" si="73"/>
        <v>-1</v>
      </c>
      <c r="AQ269" s="38">
        <f t="shared" si="73"/>
        <v>-1</v>
      </c>
      <c r="AR269" s="39">
        <f t="shared" si="73"/>
        <v>-1</v>
      </c>
      <c r="AS269" s="40">
        <f t="shared" si="73"/>
        <v>-1</v>
      </c>
      <c r="AT269" s="40">
        <f t="shared" si="73"/>
        <v>-1</v>
      </c>
      <c r="AU269" s="119">
        <f t="shared" si="81"/>
        <v>0</v>
      </c>
      <c r="AV269" s="120">
        <f t="shared" si="78"/>
        <v>72.178747323340474</v>
      </c>
      <c r="AW269" s="121">
        <f t="shared" si="79"/>
        <v>-72.178747323340474</v>
      </c>
      <c r="AX269" s="119">
        <f t="shared" si="80"/>
        <v>0</v>
      </c>
      <c r="AY269" s="120">
        <f t="shared" si="77"/>
        <v>357.45452380952383</v>
      </c>
      <c r="AZ269" s="121">
        <f t="shared" si="69"/>
        <v>-357.45452380952383</v>
      </c>
    </row>
    <row r="270" spans="1:52" hidden="1" outlineLevel="1" x14ac:dyDescent="0.2">
      <c r="A270" t="s">
        <v>46</v>
      </c>
      <c r="B270" t="s">
        <v>46</v>
      </c>
      <c r="C270" t="s">
        <v>107</v>
      </c>
      <c r="D270" t="s">
        <v>107</v>
      </c>
      <c r="E270" t="s">
        <v>104</v>
      </c>
      <c r="F270" s="4">
        <f t="shared" si="76"/>
        <v>46275</v>
      </c>
      <c r="G270" t="s">
        <v>39</v>
      </c>
      <c r="H270" s="28">
        <v>0</v>
      </c>
      <c r="I270" s="2">
        <v>0</v>
      </c>
      <c r="J270" s="2">
        <v>0</v>
      </c>
      <c r="K270" s="2">
        <v>0</v>
      </c>
      <c r="L270" s="2">
        <v>0</v>
      </c>
      <c r="M270" s="29">
        <v>0</v>
      </c>
      <c r="N270" s="31">
        <f t="shared" si="63"/>
        <v>0</v>
      </c>
      <c r="O270" s="30">
        <f t="shared" si="64"/>
        <v>0</v>
      </c>
      <c r="P270" t="s">
        <v>49</v>
      </c>
      <c r="Q270" t="s">
        <v>49</v>
      </c>
      <c r="R270" t="s">
        <v>107</v>
      </c>
      <c r="S270" t="s">
        <v>107</v>
      </c>
      <c r="T270" t="s">
        <v>104</v>
      </c>
      <c r="U270" s="4">
        <f t="shared" si="71"/>
        <v>45911</v>
      </c>
      <c r="V270" t="s">
        <v>39</v>
      </c>
      <c r="W270" s="28">
        <v>1109</v>
      </c>
      <c r="X270" s="2">
        <v>33</v>
      </c>
      <c r="Y270" s="2">
        <v>11</v>
      </c>
      <c r="Z270" s="2">
        <v>76793.86</v>
      </c>
      <c r="AA270" s="2">
        <v>11879.300000000001</v>
      </c>
      <c r="AB270" s="29">
        <v>3419.4399999999996</v>
      </c>
      <c r="AC270" s="31">
        <f t="shared" si="65"/>
        <v>1153</v>
      </c>
      <c r="AD270" s="30">
        <f t="shared" si="66"/>
        <v>92092.6</v>
      </c>
      <c r="AE270" s="2">
        <f t="shared" si="74"/>
        <v>-1109</v>
      </c>
      <c r="AF270" s="2">
        <f t="shared" si="74"/>
        <v>-33</v>
      </c>
      <c r="AG270" s="2">
        <f t="shared" si="74"/>
        <v>-11</v>
      </c>
      <c r="AH270" s="2">
        <f t="shared" si="72"/>
        <v>-76793.86</v>
      </c>
      <c r="AI270" s="2">
        <f t="shared" si="72"/>
        <v>-11879.300000000001</v>
      </c>
      <c r="AJ270" s="29">
        <f t="shared" si="72"/>
        <v>-3419.4399999999996</v>
      </c>
      <c r="AK270" s="31">
        <f t="shared" si="72"/>
        <v>-1153</v>
      </c>
      <c r="AL270" s="31">
        <f t="shared" si="72"/>
        <v>-92092.6</v>
      </c>
      <c r="AM270" s="38">
        <f t="shared" si="75"/>
        <v>-1</v>
      </c>
      <c r="AN270" s="38">
        <f t="shared" si="75"/>
        <v>-1</v>
      </c>
      <c r="AO270" s="38">
        <f t="shared" si="75"/>
        <v>-1</v>
      </c>
      <c r="AP270" s="38">
        <f t="shared" si="73"/>
        <v>-1</v>
      </c>
      <c r="AQ270" s="38">
        <f t="shared" si="73"/>
        <v>-1</v>
      </c>
      <c r="AR270" s="39">
        <f t="shared" si="73"/>
        <v>-1</v>
      </c>
      <c r="AS270" s="40">
        <f t="shared" si="73"/>
        <v>-1</v>
      </c>
      <c r="AT270" s="40">
        <f t="shared" si="73"/>
        <v>-1</v>
      </c>
      <c r="AU270" s="119">
        <f t="shared" si="81"/>
        <v>0</v>
      </c>
      <c r="AV270" s="120">
        <f t="shared" si="78"/>
        <v>69.246041478809744</v>
      </c>
      <c r="AW270" s="121">
        <f t="shared" si="79"/>
        <v>-69.246041478809744</v>
      </c>
      <c r="AX270" s="119">
        <f t="shared" si="80"/>
        <v>0</v>
      </c>
      <c r="AY270" s="120">
        <f t="shared" si="77"/>
        <v>347.69863636363641</v>
      </c>
      <c r="AZ270" s="121">
        <f t="shared" si="69"/>
        <v>-347.69863636363641</v>
      </c>
    </row>
    <row r="271" spans="1:52" hidden="1" outlineLevel="1" x14ac:dyDescent="0.2">
      <c r="A271" t="s">
        <v>46</v>
      </c>
      <c r="B271" t="s">
        <v>46</v>
      </c>
      <c r="C271" t="s">
        <v>107</v>
      </c>
      <c r="D271" t="s">
        <v>107</v>
      </c>
      <c r="E271" t="s">
        <v>104</v>
      </c>
      <c r="F271" s="4">
        <f t="shared" si="76"/>
        <v>46276</v>
      </c>
      <c r="G271" t="s">
        <v>40</v>
      </c>
      <c r="H271" s="28">
        <v>0</v>
      </c>
      <c r="I271" s="2">
        <v>0</v>
      </c>
      <c r="J271" s="2">
        <v>0</v>
      </c>
      <c r="K271" s="2">
        <v>0</v>
      </c>
      <c r="L271" s="2">
        <v>0</v>
      </c>
      <c r="M271" s="29">
        <v>0</v>
      </c>
      <c r="N271" s="31">
        <f t="shared" ref="N271:N334" si="82">SUM(H271:J271)</f>
        <v>0</v>
      </c>
      <c r="O271" s="30">
        <f t="shared" ref="O271:O334" si="83">SUM(K271:M271)</f>
        <v>0</v>
      </c>
      <c r="P271" t="s">
        <v>49</v>
      </c>
      <c r="Q271" t="s">
        <v>49</v>
      </c>
      <c r="R271" t="s">
        <v>107</v>
      </c>
      <c r="S271" t="s">
        <v>107</v>
      </c>
      <c r="T271" t="s">
        <v>104</v>
      </c>
      <c r="U271" s="4">
        <f t="shared" si="71"/>
        <v>45912</v>
      </c>
      <c r="V271" t="s">
        <v>40</v>
      </c>
      <c r="W271" s="28">
        <v>1580</v>
      </c>
      <c r="X271" s="2">
        <v>38</v>
      </c>
      <c r="Y271" s="2">
        <v>16</v>
      </c>
      <c r="Z271" s="2">
        <v>113632.22</v>
      </c>
      <c r="AA271" s="2">
        <v>9228.3700000000008</v>
      </c>
      <c r="AB271" s="29">
        <v>9673.64</v>
      </c>
      <c r="AC271" s="31">
        <f t="shared" ref="AC271:AC334" si="84">SUM(W271:Y271)</f>
        <v>1634</v>
      </c>
      <c r="AD271" s="30">
        <f t="shared" ref="AD271:AD334" si="85">SUM(Z271:AB271)</f>
        <v>132534.22999999998</v>
      </c>
      <c r="AE271" s="2">
        <f t="shared" si="74"/>
        <v>-1580</v>
      </c>
      <c r="AF271" s="2">
        <f t="shared" si="74"/>
        <v>-38</v>
      </c>
      <c r="AG271" s="2">
        <f t="shared" si="74"/>
        <v>-16</v>
      </c>
      <c r="AH271" s="2">
        <f t="shared" si="72"/>
        <v>-113632.22</v>
      </c>
      <c r="AI271" s="2">
        <f t="shared" si="72"/>
        <v>-9228.3700000000008</v>
      </c>
      <c r="AJ271" s="29">
        <f t="shared" si="72"/>
        <v>-9673.64</v>
      </c>
      <c r="AK271" s="31">
        <f t="shared" si="72"/>
        <v>-1634</v>
      </c>
      <c r="AL271" s="31">
        <f t="shared" si="72"/>
        <v>-132534.22999999998</v>
      </c>
      <c r="AM271" s="38">
        <f t="shared" si="75"/>
        <v>-1</v>
      </c>
      <c r="AN271" s="38">
        <f t="shared" si="75"/>
        <v>-1</v>
      </c>
      <c r="AO271" s="38">
        <f t="shared" si="75"/>
        <v>-1</v>
      </c>
      <c r="AP271" s="38">
        <f t="shared" si="73"/>
        <v>-1</v>
      </c>
      <c r="AQ271" s="38">
        <f t="shared" si="73"/>
        <v>-1</v>
      </c>
      <c r="AR271" s="39">
        <f t="shared" si="73"/>
        <v>-1</v>
      </c>
      <c r="AS271" s="40">
        <f t="shared" si="73"/>
        <v>-1</v>
      </c>
      <c r="AT271" s="40">
        <f t="shared" si="73"/>
        <v>-1</v>
      </c>
      <c r="AU271" s="119">
        <f t="shared" si="81"/>
        <v>0</v>
      </c>
      <c r="AV271" s="120">
        <f t="shared" si="78"/>
        <v>71.91912658227848</v>
      </c>
      <c r="AW271" s="121">
        <f t="shared" si="79"/>
        <v>-71.91912658227848</v>
      </c>
      <c r="AX271" s="119">
        <f t="shared" si="80"/>
        <v>0</v>
      </c>
      <c r="AY271" s="120">
        <f t="shared" si="77"/>
        <v>350.03722222222228</v>
      </c>
      <c r="AZ271" s="121">
        <f t="shared" ref="AZ271:AZ334" si="86">+AX271-AY271</f>
        <v>-350.03722222222228</v>
      </c>
    </row>
    <row r="272" spans="1:52" ht="13.5" hidden="1" outlineLevel="1" thickBot="1" x14ac:dyDescent="0.25">
      <c r="A272" t="s">
        <v>46</v>
      </c>
      <c r="B272" t="s">
        <v>46</v>
      </c>
      <c r="C272" t="s">
        <v>107</v>
      </c>
      <c r="D272" t="s">
        <v>107</v>
      </c>
      <c r="E272" t="s">
        <v>104</v>
      </c>
      <c r="F272" s="59">
        <f t="shared" si="76"/>
        <v>46277</v>
      </c>
      <c r="G272" s="42" t="s">
        <v>41</v>
      </c>
      <c r="H272" s="43">
        <v>0</v>
      </c>
      <c r="I272" s="44">
        <v>0</v>
      </c>
      <c r="J272" s="44">
        <v>0</v>
      </c>
      <c r="K272" s="44">
        <v>0</v>
      </c>
      <c r="L272" s="44">
        <v>0</v>
      </c>
      <c r="M272" s="45">
        <v>0</v>
      </c>
      <c r="N272" s="47">
        <f t="shared" si="82"/>
        <v>0</v>
      </c>
      <c r="O272" s="46">
        <f t="shared" si="83"/>
        <v>0</v>
      </c>
      <c r="P272" t="s">
        <v>49</v>
      </c>
      <c r="Q272" t="s">
        <v>49</v>
      </c>
      <c r="R272" t="s">
        <v>107</v>
      </c>
      <c r="S272" t="s">
        <v>107</v>
      </c>
      <c r="T272" t="s">
        <v>104</v>
      </c>
      <c r="U272" s="59">
        <f t="shared" ref="U272:U335" si="87">+U271+1</f>
        <v>45913</v>
      </c>
      <c r="V272" s="42" t="s">
        <v>41</v>
      </c>
      <c r="W272" s="43">
        <v>1412</v>
      </c>
      <c r="X272" s="44">
        <v>23</v>
      </c>
      <c r="Y272" s="44">
        <v>6</v>
      </c>
      <c r="Z272" s="44">
        <v>100785.19</v>
      </c>
      <c r="AA272" s="44">
        <v>5215.42</v>
      </c>
      <c r="AB272" s="45">
        <v>903.09999999999991</v>
      </c>
      <c r="AC272" s="47">
        <f t="shared" si="84"/>
        <v>1441</v>
      </c>
      <c r="AD272" s="46">
        <f t="shared" si="85"/>
        <v>106903.71</v>
      </c>
      <c r="AE272" s="44">
        <f t="shared" si="74"/>
        <v>-1412</v>
      </c>
      <c r="AF272" s="44">
        <f t="shared" si="74"/>
        <v>-23</v>
      </c>
      <c r="AG272" s="44">
        <f t="shared" si="74"/>
        <v>-6</v>
      </c>
      <c r="AH272" s="44">
        <f t="shared" si="72"/>
        <v>-100785.19</v>
      </c>
      <c r="AI272" s="44">
        <f t="shared" si="72"/>
        <v>-5215.42</v>
      </c>
      <c r="AJ272" s="45">
        <f t="shared" si="72"/>
        <v>-903.09999999999991</v>
      </c>
      <c r="AK272" s="47">
        <f t="shared" si="72"/>
        <v>-1441</v>
      </c>
      <c r="AL272" s="47">
        <f t="shared" si="72"/>
        <v>-106903.71</v>
      </c>
      <c r="AM272" s="56">
        <f t="shared" si="75"/>
        <v>-1</v>
      </c>
      <c r="AN272" s="56">
        <f t="shared" si="75"/>
        <v>-1</v>
      </c>
      <c r="AO272" s="56">
        <f t="shared" si="75"/>
        <v>-1</v>
      </c>
      <c r="AP272" s="56">
        <f t="shared" si="73"/>
        <v>-1</v>
      </c>
      <c r="AQ272" s="56">
        <f t="shared" si="73"/>
        <v>-1</v>
      </c>
      <c r="AR272" s="57">
        <f t="shared" si="73"/>
        <v>-1</v>
      </c>
      <c r="AS272" s="58">
        <f t="shared" si="73"/>
        <v>-1</v>
      </c>
      <c r="AT272" s="58">
        <f t="shared" si="73"/>
        <v>-1</v>
      </c>
      <c r="AU272" s="122">
        <f t="shared" si="81"/>
        <v>0</v>
      </c>
      <c r="AV272" s="123">
        <f t="shared" si="78"/>
        <v>71.377613314447601</v>
      </c>
      <c r="AW272" s="124">
        <f t="shared" si="79"/>
        <v>-71.377613314447601</v>
      </c>
      <c r="AX272" s="122">
        <f t="shared" si="80"/>
        <v>0</v>
      </c>
      <c r="AY272" s="123">
        <f t="shared" si="77"/>
        <v>210.98344827586209</v>
      </c>
      <c r="AZ272" s="124">
        <f t="shared" si="86"/>
        <v>-210.98344827586209</v>
      </c>
    </row>
    <row r="273" spans="1:52" hidden="1" outlineLevel="1" x14ac:dyDescent="0.2">
      <c r="A273" t="s">
        <v>46</v>
      </c>
      <c r="B273" t="s">
        <v>46</v>
      </c>
      <c r="C273" t="s">
        <v>107</v>
      </c>
      <c r="D273" t="s">
        <v>107</v>
      </c>
      <c r="E273" t="s">
        <v>105</v>
      </c>
      <c r="F273" s="4">
        <f t="shared" si="76"/>
        <v>46278</v>
      </c>
      <c r="G273" t="s">
        <v>35</v>
      </c>
      <c r="H273" s="28">
        <v>0</v>
      </c>
      <c r="I273" s="2">
        <v>0</v>
      </c>
      <c r="J273" s="2">
        <v>0</v>
      </c>
      <c r="K273" s="2">
        <v>0</v>
      </c>
      <c r="L273" s="2">
        <v>0</v>
      </c>
      <c r="M273" s="29">
        <v>0</v>
      </c>
      <c r="N273" s="31">
        <f t="shared" si="82"/>
        <v>0</v>
      </c>
      <c r="O273" s="30">
        <f t="shared" si="83"/>
        <v>0</v>
      </c>
      <c r="P273" t="s">
        <v>49</v>
      </c>
      <c r="Q273" t="s">
        <v>49</v>
      </c>
      <c r="R273" t="s">
        <v>107</v>
      </c>
      <c r="S273" t="s">
        <v>107</v>
      </c>
      <c r="T273" t="s">
        <v>105</v>
      </c>
      <c r="U273" s="4">
        <f t="shared" si="87"/>
        <v>45914</v>
      </c>
      <c r="V273" t="s">
        <v>35</v>
      </c>
      <c r="W273" s="28">
        <v>773</v>
      </c>
      <c r="X273" s="2">
        <v>19</v>
      </c>
      <c r="Y273" s="2">
        <v>8</v>
      </c>
      <c r="Z273" s="2">
        <v>50445.69</v>
      </c>
      <c r="AA273" s="2">
        <v>5431.52</v>
      </c>
      <c r="AB273" s="29">
        <v>1415.6999999999998</v>
      </c>
      <c r="AC273" s="31">
        <f t="shared" si="84"/>
        <v>800</v>
      </c>
      <c r="AD273" s="30">
        <f t="shared" si="85"/>
        <v>57292.91</v>
      </c>
      <c r="AE273" s="2">
        <f t="shared" si="74"/>
        <v>-773</v>
      </c>
      <c r="AF273" s="2">
        <f t="shared" si="74"/>
        <v>-19</v>
      </c>
      <c r="AG273" s="2">
        <f t="shared" si="74"/>
        <v>-8</v>
      </c>
      <c r="AH273" s="2">
        <f t="shared" si="72"/>
        <v>-50445.69</v>
      </c>
      <c r="AI273" s="2">
        <f t="shared" si="72"/>
        <v>-5431.52</v>
      </c>
      <c r="AJ273" s="29">
        <f t="shared" si="72"/>
        <v>-1415.6999999999998</v>
      </c>
      <c r="AK273" s="31">
        <f t="shared" si="72"/>
        <v>-800</v>
      </c>
      <c r="AL273" s="31">
        <f t="shared" si="72"/>
        <v>-57292.91</v>
      </c>
      <c r="AM273" s="38">
        <f t="shared" si="75"/>
        <v>-1</v>
      </c>
      <c r="AN273" s="38">
        <f t="shared" si="75"/>
        <v>-1</v>
      </c>
      <c r="AO273" s="38">
        <f t="shared" si="75"/>
        <v>-1</v>
      </c>
      <c r="AP273" s="38">
        <f t="shared" si="73"/>
        <v>-1</v>
      </c>
      <c r="AQ273" s="38">
        <f t="shared" si="73"/>
        <v>-1</v>
      </c>
      <c r="AR273" s="39">
        <f t="shared" si="73"/>
        <v>-1</v>
      </c>
      <c r="AS273" s="40">
        <f t="shared" si="73"/>
        <v>-1</v>
      </c>
      <c r="AT273" s="40">
        <f t="shared" si="73"/>
        <v>-1</v>
      </c>
      <c r="AU273" s="119">
        <f t="shared" si="81"/>
        <v>0</v>
      </c>
      <c r="AV273" s="120">
        <f t="shared" si="78"/>
        <v>65.259624838292368</v>
      </c>
      <c r="AW273" s="121">
        <f t="shared" si="79"/>
        <v>-65.259624838292368</v>
      </c>
      <c r="AX273" s="119">
        <f t="shared" si="80"/>
        <v>0</v>
      </c>
      <c r="AY273" s="120">
        <f t="shared" si="77"/>
        <v>253.60074074074075</v>
      </c>
      <c r="AZ273" s="121">
        <f t="shared" si="86"/>
        <v>-253.60074074074075</v>
      </c>
    </row>
    <row r="274" spans="1:52" hidden="1" outlineLevel="1" x14ac:dyDescent="0.2">
      <c r="A274" t="s">
        <v>46</v>
      </c>
      <c r="B274" t="s">
        <v>46</v>
      </c>
      <c r="C274" t="s">
        <v>107</v>
      </c>
      <c r="D274" t="s">
        <v>107</v>
      </c>
      <c r="E274" t="s">
        <v>105</v>
      </c>
      <c r="F274" s="4">
        <f t="shared" si="76"/>
        <v>46279</v>
      </c>
      <c r="G274" t="s">
        <v>36</v>
      </c>
      <c r="H274" s="28">
        <v>0</v>
      </c>
      <c r="I274" s="2">
        <v>0</v>
      </c>
      <c r="J274" s="2">
        <v>0</v>
      </c>
      <c r="K274" s="2">
        <v>0</v>
      </c>
      <c r="L274" s="2">
        <v>0</v>
      </c>
      <c r="M274" s="29">
        <v>0</v>
      </c>
      <c r="N274" s="31">
        <f t="shared" si="82"/>
        <v>0</v>
      </c>
      <c r="O274" s="30">
        <f t="shared" si="83"/>
        <v>0</v>
      </c>
      <c r="P274" t="s">
        <v>49</v>
      </c>
      <c r="Q274" t="s">
        <v>49</v>
      </c>
      <c r="R274" t="s">
        <v>107</v>
      </c>
      <c r="S274" t="s">
        <v>107</v>
      </c>
      <c r="T274" t="s">
        <v>105</v>
      </c>
      <c r="U274" s="4">
        <f t="shared" si="87"/>
        <v>45915</v>
      </c>
      <c r="V274" t="s">
        <v>36</v>
      </c>
      <c r="W274" s="28">
        <v>798</v>
      </c>
      <c r="X274" s="2">
        <v>28</v>
      </c>
      <c r="Y274" s="2">
        <v>11</v>
      </c>
      <c r="Z274" s="2">
        <v>57620.549999999996</v>
      </c>
      <c r="AA274" s="2">
        <v>8992.9700000000012</v>
      </c>
      <c r="AB274" s="29">
        <v>295.6099999999999</v>
      </c>
      <c r="AC274" s="31">
        <f t="shared" si="84"/>
        <v>837</v>
      </c>
      <c r="AD274" s="30">
        <f t="shared" si="85"/>
        <v>66909.12999999999</v>
      </c>
      <c r="AE274" s="2">
        <f t="shared" si="74"/>
        <v>-798</v>
      </c>
      <c r="AF274" s="2">
        <f t="shared" si="74"/>
        <v>-28</v>
      </c>
      <c r="AG274" s="2">
        <f t="shared" si="74"/>
        <v>-11</v>
      </c>
      <c r="AH274" s="2">
        <f t="shared" si="72"/>
        <v>-57620.549999999996</v>
      </c>
      <c r="AI274" s="2">
        <f t="shared" si="72"/>
        <v>-8992.9700000000012</v>
      </c>
      <c r="AJ274" s="29">
        <f t="shared" si="72"/>
        <v>-295.6099999999999</v>
      </c>
      <c r="AK274" s="31">
        <f t="shared" si="72"/>
        <v>-837</v>
      </c>
      <c r="AL274" s="31">
        <f t="shared" si="72"/>
        <v>-66909.12999999999</v>
      </c>
      <c r="AM274" s="38">
        <f t="shared" si="75"/>
        <v>-1</v>
      </c>
      <c r="AN274" s="38">
        <f t="shared" si="75"/>
        <v>-1</v>
      </c>
      <c r="AO274" s="38">
        <f t="shared" si="75"/>
        <v>-1</v>
      </c>
      <c r="AP274" s="38">
        <f t="shared" si="73"/>
        <v>-1</v>
      </c>
      <c r="AQ274" s="38">
        <f t="shared" si="73"/>
        <v>-1</v>
      </c>
      <c r="AR274" s="39">
        <f t="shared" si="73"/>
        <v>-1</v>
      </c>
      <c r="AS274" s="40">
        <f t="shared" si="73"/>
        <v>-1</v>
      </c>
      <c r="AT274" s="40">
        <f t="shared" si="73"/>
        <v>-1</v>
      </c>
      <c r="AU274" s="119">
        <f t="shared" si="81"/>
        <v>0</v>
      </c>
      <c r="AV274" s="120">
        <f t="shared" si="78"/>
        <v>72.206203007518795</v>
      </c>
      <c r="AW274" s="121">
        <f t="shared" si="79"/>
        <v>-72.206203007518795</v>
      </c>
      <c r="AX274" s="119">
        <f t="shared" si="80"/>
        <v>0</v>
      </c>
      <c r="AY274" s="120">
        <f t="shared" si="77"/>
        <v>238.16871794871798</v>
      </c>
      <c r="AZ274" s="121">
        <f t="shared" si="86"/>
        <v>-238.16871794871798</v>
      </c>
    </row>
    <row r="275" spans="1:52" hidden="1" outlineLevel="1" x14ac:dyDescent="0.2">
      <c r="A275" t="s">
        <v>46</v>
      </c>
      <c r="B275" t="s">
        <v>46</v>
      </c>
      <c r="C275" t="s">
        <v>107</v>
      </c>
      <c r="D275" t="s">
        <v>107</v>
      </c>
      <c r="E275" t="s">
        <v>105</v>
      </c>
      <c r="F275" s="4">
        <f t="shared" si="76"/>
        <v>46280</v>
      </c>
      <c r="G275" t="s">
        <v>37</v>
      </c>
      <c r="H275" s="28">
        <v>0</v>
      </c>
      <c r="I275" s="2">
        <v>0</v>
      </c>
      <c r="J275" s="2">
        <v>0</v>
      </c>
      <c r="K275" s="2">
        <v>0</v>
      </c>
      <c r="L275" s="2">
        <v>0</v>
      </c>
      <c r="M275" s="29">
        <v>0</v>
      </c>
      <c r="N275" s="31">
        <f t="shared" si="82"/>
        <v>0</v>
      </c>
      <c r="O275" s="30">
        <f t="shared" si="83"/>
        <v>0</v>
      </c>
      <c r="P275" t="s">
        <v>49</v>
      </c>
      <c r="Q275" t="s">
        <v>49</v>
      </c>
      <c r="R275" t="s">
        <v>107</v>
      </c>
      <c r="S275" t="s">
        <v>107</v>
      </c>
      <c r="T275" t="s">
        <v>105</v>
      </c>
      <c r="U275" s="4">
        <f t="shared" si="87"/>
        <v>45916</v>
      </c>
      <c r="V275" t="s">
        <v>37</v>
      </c>
      <c r="W275" s="28">
        <v>907</v>
      </c>
      <c r="X275" s="2">
        <v>45</v>
      </c>
      <c r="Y275" s="2">
        <v>10</v>
      </c>
      <c r="Z275" s="2">
        <v>63839.66</v>
      </c>
      <c r="AA275" s="2">
        <v>11961.76</v>
      </c>
      <c r="AB275" s="29">
        <v>1287.1300000000001</v>
      </c>
      <c r="AC275" s="31">
        <f t="shared" si="84"/>
        <v>962</v>
      </c>
      <c r="AD275" s="30">
        <f t="shared" si="85"/>
        <v>77088.55</v>
      </c>
      <c r="AE275" s="2">
        <f t="shared" si="74"/>
        <v>-907</v>
      </c>
      <c r="AF275" s="2">
        <f t="shared" si="74"/>
        <v>-45</v>
      </c>
      <c r="AG275" s="2">
        <f t="shared" si="74"/>
        <v>-10</v>
      </c>
      <c r="AH275" s="2">
        <f t="shared" si="72"/>
        <v>-63839.66</v>
      </c>
      <c r="AI275" s="2">
        <f t="shared" si="72"/>
        <v>-11961.76</v>
      </c>
      <c r="AJ275" s="29">
        <f t="shared" si="72"/>
        <v>-1287.1300000000001</v>
      </c>
      <c r="AK275" s="31">
        <f t="shared" si="72"/>
        <v>-962</v>
      </c>
      <c r="AL275" s="31">
        <f t="shared" si="72"/>
        <v>-77088.55</v>
      </c>
      <c r="AM275" s="38">
        <f t="shared" si="75"/>
        <v>-1</v>
      </c>
      <c r="AN275" s="38">
        <f t="shared" si="75"/>
        <v>-1</v>
      </c>
      <c r="AO275" s="38">
        <f t="shared" si="75"/>
        <v>-1</v>
      </c>
      <c r="AP275" s="38">
        <f t="shared" si="73"/>
        <v>-1</v>
      </c>
      <c r="AQ275" s="38">
        <f t="shared" si="73"/>
        <v>-1</v>
      </c>
      <c r="AR275" s="39">
        <f t="shared" si="73"/>
        <v>-1</v>
      </c>
      <c r="AS275" s="40">
        <f t="shared" si="73"/>
        <v>-1</v>
      </c>
      <c r="AT275" s="40">
        <f t="shared" si="73"/>
        <v>-1</v>
      </c>
      <c r="AU275" s="119">
        <f t="shared" si="81"/>
        <v>0</v>
      </c>
      <c r="AV275" s="120">
        <f t="shared" si="78"/>
        <v>70.385512679162076</v>
      </c>
      <c r="AW275" s="121">
        <f t="shared" si="79"/>
        <v>-70.385512679162076</v>
      </c>
      <c r="AX275" s="119">
        <f t="shared" si="80"/>
        <v>0</v>
      </c>
      <c r="AY275" s="120">
        <f t="shared" si="77"/>
        <v>240.88890909090907</v>
      </c>
      <c r="AZ275" s="121">
        <f t="shared" si="86"/>
        <v>-240.88890909090907</v>
      </c>
    </row>
    <row r="276" spans="1:52" hidden="1" outlineLevel="1" x14ac:dyDescent="0.2">
      <c r="A276" t="s">
        <v>46</v>
      </c>
      <c r="B276" t="s">
        <v>46</v>
      </c>
      <c r="C276" t="s">
        <v>107</v>
      </c>
      <c r="D276" t="s">
        <v>107</v>
      </c>
      <c r="E276" t="s">
        <v>105</v>
      </c>
      <c r="F276" s="4">
        <f t="shared" si="76"/>
        <v>46281</v>
      </c>
      <c r="G276" t="s">
        <v>38</v>
      </c>
      <c r="H276" s="28">
        <v>0</v>
      </c>
      <c r="I276" s="2">
        <v>0</v>
      </c>
      <c r="J276" s="2">
        <v>0</v>
      </c>
      <c r="K276" s="2">
        <v>0</v>
      </c>
      <c r="L276" s="2">
        <v>0</v>
      </c>
      <c r="M276" s="29">
        <v>0</v>
      </c>
      <c r="N276" s="31">
        <f t="shared" si="82"/>
        <v>0</v>
      </c>
      <c r="O276" s="30">
        <f t="shared" si="83"/>
        <v>0</v>
      </c>
      <c r="P276" t="s">
        <v>49</v>
      </c>
      <c r="Q276" t="s">
        <v>49</v>
      </c>
      <c r="R276" t="s">
        <v>107</v>
      </c>
      <c r="S276" t="s">
        <v>107</v>
      </c>
      <c r="T276" t="s">
        <v>105</v>
      </c>
      <c r="U276" s="4">
        <f t="shared" si="87"/>
        <v>45917</v>
      </c>
      <c r="V276" t="s">
        <v>38</v>
      </c>
      <c r="W276" s="28">
        <v>990</v>
      </c>
      <c r="X276" s="2">
        <v>31</v>
      </c>
      <c r="Y276" s="2">
        <v>10</v>
      </c>
      <c r="Z276" s="2">
        <v>72994.36</v>
      </c>
      <c r="AA276" s="2">
        <v>5886.3499999999995</v>
      </c>
      <c r="AB276" s="29">
        <v>5348.3700000000008</v>
      </c>
      <c r="AC276" s="31">
        <f t="shared" si="84"/>
        <v>1031</v>
      </c>
      <c r="AD276" s="30">
        <f t="shared" si="85"/>
        <v>84229.08</v>
      </c>
      <c r="AE276" s="2">
        <f t="shared" si="74"/>
        <v>-990</v>
      </c>
      <c r="AF276" s="2">
        <f t="shared" si="74"/>
        <v>-31</v>
      </c>
      <c r="AG276" s="2">
        <f t="shared" si="74"/>
        <v>-10</v>
      </c>
      <c r="AH276" s="2">
        <f t="shared" si="72"/>
        <v>-72994.36</v>
      </c>
      <c r="AI276" s="2">
        <f t="shared" si="72"/>
        <v>-5886.3499999999995</v>
      </c>
      <c r="AJ276" s="29">
        <f t="shared" si="72"/>
        <v>-5348.3700000000008</v>
      </c>
      <c r="AK276" s="31">
        <f t="shared" si="72"/>
        <v>-1031</v>
      </c>
      <c r="AL276" s="31">
        <f t="shared" si="72"/>
        <v>-84229.08</v>
      </c>
      <c r="AM276" s="38">
        <f t="shared" si="75"/>
        <v>-1</v>
      </c>
      <c r="AN276" s="38">
        <f t="shared" si="75"/>
        <v>-1</v>
      </c>
      <c r="AO276" s="38">
        <f t="shared" si="75"/>
        <v>-1</v>
      </c>
      <c r="AP276" s="38">
        <f t="shared" si="73"/>
        <v>-1</v>
      </c>
      <c r="AQ276" s="38">
        <f t="shared" si="73"/>
        <v>-1</v>
      </c>
      <c r="AR276" s="39">
        <f t="shared" si="73"/>
        <v>-1</v>
      </c>
      <c r="AS276" s="40">
        <f t="shared" si="73"/>
        <v>-1</v>
      </c>
      <c r="AT276" s="40">
        <f t="shared" si="73"/>
        <v>-1</v>
      </c>
      <c r="AU276" s="119">
        <f t="shared" si="81"/>
        <v>0</v>
      </c>
      <c r="AV276" s="120">
        <f t="shared" si="78"/>
        <v>73.731676767676774</v>
      </c>
      <c r="AW276" s="121">
        <f t="shared" si="79"/>
        <v>-73.731676767676774</v>
      </c>
      <c r="AX276" s="119">
        <f t="shared" si="80"/>
        <v>0</v>
      </c>
      <c r="AY276" s="120">
        <f t="shared" si="77"/>
        <v>274.0175609756098</v>
      </c>
      <c r="AZ276" s="121">
        <f t="shared" si="86"/>
        <v>-274.0175609756098</v>
      </c>
    </row>
    <row r="277" spans="1:52" hidden="1" outlineLevel="1" x14ac:dyDescent="0.2">
      <c r="A277" t="s">
        <v>46</v>
      </c>
      <c r="B277" t="s">
        <v>46</v>
      </c>
      <c r="C277" t="s">
        <v>107</v>
      </c>
      <c r="D277" t="s">
        <v>107</v>
      </c>
      <c r="E277" t="s">
        <v>105</v>
      </c>
      <c r="F277" s="4">
        <f t="shared" si="76"/>
        <v>46282</v>
      </c>
      <c r="G277" t="s">
        <v>39</v>
      </c>
      <c r="H277" s="28">
        <v>0</v>
      </c>
      <c r="I277" s="2">
        <v>0</v>
      </c>
      <c r="J277" s="2">
        <v>0</v>
      </c>
      <c r="K277" s="2">
        <v>0</v>
      </c>
      <c r="L277" s="2">
        <v>0</v>
      </c>
      <c r="M277" s="29">
        <v>0</v>
      </c>
      <c r="N277" s="31">
        <f t="shared" si="82"/>
        <v>0</v>
      </c>
      <c r="O277" s="30">
        <f t="shared" si="83"/>
        <v>0</v>
      </c>
      <c r="P277" t="s">
        <v>49</v>
      </c>
      <c r="Q277" t="s">
        <v>49</v>
      </c>
      <c r="R277" t="s">
        <v>107</v>
      </c>
      <c r="S277" t="s">
        <v>107</v>
      </c>
      <c r="T277" t="s">
        <v>105</v>
      </c>
      <c r="U277" s="4">
        <f t="shared" si="87"/>
        <v>45918</v>
      </c>
      <c r="V277" t="s">
        <v>39</v>
      </c>
      <c r="W277" s="28">
        <v>1189</v>
      </c>
      <c r="X277" s="2">
        <v>50</v>
      </c>
      <c r="Y277" s="2">
        <v>15</v>
      </c>
      <c r="Z277" s="2">
        <v>87825.09</v>
      </c>
      <c r="AA277" s="2">
        <v>15332.77</v>
      </c>
      <c r="AB277" s="29">
        <v>11719.41</v>
      </c>
      <c r="AC277" s="31">
        <f t="shared" si="84"/>
        <v>1254</v>
      </c>
      <c r="AD277" s="30">
        <f t="shared" si="85"/>
        <v>114877.27</v>
      </c>
      <c r="AE277" s="2">
        <f t="shared" si="74"/>
        <v>-1189</v>
      </c>
      <c r="AF277" s="2">
        <f t="shared" si="74"/>
        <v>-50</v>
      </c>
      <c r="AG277" s="2">
        <f t="shared" si="74"/>
        <v>-15</v>
      </c>
      <c r="AH277" s="2">
        <f t="shared" si="72"/>
        <v>-87825.09</v>
      </c>
      <c r="AI277" s="2">
        <f t="shared" si="72"/>
        <v>-15332.77</v>
      </c>
      <c r="AJ277" s="29">
        <f t="shared" si="72"/>
        <v>-11719.41</v>
      </c>
      <c r="AK277" s="31">
        <f t="shared" si="72"/>
        <v>-1254</v>
      </c>
      <c r="AL277" s="31">
        <f t="shared" si="72"/>
        <v>-114877.27</v>
      </c>
      <c r="AM277" s="38">
        <f t="shared" si="75"/>
        <v>-1</v>
      </c>
      <c r="AN277" s="38">
        <f t="shared" si="75"/>
        <v>-1</v>
      </c>
      <c r="AO277" s="38">
        <f t="shared" si="75"/>
        <v>-1</v>
      </c>
      <c r="AP277" s="38">
        <f t="shared" si="73"/>
        <v>-1</v>
      </c>
      <c r="AQ277" s="38">
        <f t="shared" si="73"/>
        <v>-1</v>
      </c>
      <c r="AR277" s="39">
        <f t="shared" si="73"/>
        <v>-1</v>
      </c>
      <c r="AS277" s="40">
        <f t="shared" si="73"/>
        <v>-1</v>
      </c>
      <c r="AT277" s="40">
        <f t="shared" si="73"/>
        <v>-1</v>
      </c>
      <c r="AU277" s="119">
        <f t="shared" si="81"/>
        <v>0</v>
      </c>
      <c r="AV277" s="120">
        <f t="shared" si="78"/>
        <v>73.86466778805719</v>
      </c>
      <c r="AW277" s="121">
        <f t="shared" si="79"/>
        <v>-73.86466778805719</v>
      </c>
      <c r="AX277" s="119">
        <f t="shared" si="80"/>
        <v>0</v>
      </c>
      <c r="AY277" s="120">
        <f t="shared" si="77"/>
        <v>416.18738461538464</v>
      </c>
      <c r="AZ277" s="121">
        <f t="shared" si="86"/>
        <v>-416.18738461538464</v>
      </c>
    </row>
    <row r="278" spans="1:52" hidden="1" outlineLevel="1" x14ac:dyDescent="0.2">
      <c r="A278" t="s">
        <v>46</v>
      </c>
      <c r="B278" t="s">
        <v>46</v>
      </c>
      <c r="C278" t="s">
        <v>107</v>
      </c>
      <c r="D278" t="s">
        <v>107</v>
      </c>
      <c r="E278" t="s">
        <v>105</v>
      </c>
      <c r="F278" s="4">
        <f t="shared" si="76"/>
        <v>46283</v>
      </c>
      <c r="G278" t="s">
        <v>40</v>
      </c>
      <c r="H278" s="28">
        <v>0</v>
      </c>
      <c r="I278" s="2">
        <v>0</v>
      </c>
      <c r="J278" s="2">
        <v>0</v>
      </c>
      <c r="K278" s="2">
        <v>0</v>
      </c>
      <c r="L278" s="2">
        <v>0</v>
      </c>
      <c r="M278" s="29">
        <v>0</v>
      </c>
      <c r="N278" s="31">
        <f t="shared" si="82"/>
        <v>0</v>
      </c>
      <c r="O278" s="30">
        <f t="shared" si="83"/>
        <v>0</v>
      </c>
      <c r="P278" t="s">
        <v>49</v>
      </c>
      <c r="Q278" t="s">
        <v>49</v>
      </c>
      <c r="R278" t="s">
        <v>107</v>
      </c>
      <c r="S278" t="s">
        <v>107</v>
      </c>
      <c r="T278" t="s">
        <v>105</v>
      </c>
      <c r="U278" s="4">
        <f t="shared" si="87"/>
        <v>45919</v>
      </c>
      <c r="V278" t="s">
        <v>40</v>
      </c>
      <c r="W278" s="28">
        <v>1574</v>
      </c>
      <c r="X278" s="2">
        <v>25</v>
      </c>
      <c r="Y278" s="2">
        <v>17</v>
      </c>
      <c r="Z278" s="2">
        <v>113949.27</v>
      </c>
      <c r="AA278" s="2">
        <v>14235.98</v>
      </c>
      <c r="AB278" s="29">
        <v>8981.8300000000017</v>
      </c>
      <c r="AC278" s="31">
        <f t="shared" si="84"/>
        <v>1616</v>
      </c>
      <c r="AD278" s="30">
        <f t="shared" si="85"/>
        <v>137167.08000000002</v>
      </c>
      <c r="AE278" s="2">
        <f t="shared" si="74"/>
        <v>-1574</v>
      </c>
      <c r="AF278" s="2">
        <f t="shared" si="74"/>
        <v>-25</v>
      </c>
      <c r="AG278" s="2">
        <f t="shared" si="74"/>
        <v>-17</v>
      </c>
      <c r="AH278" s="2">
        <f t="shared" si="72"/>
        <v>-113949.27</v>
      </c>
      <c r="AI278" s="2">
        <f t="shared" si="72"/>
        <v>-14235.98</v>
      </c>
      <c r="AJ278" s="29">
        <f t="shared" si="72"/>
        <v>-8981.8300000000017</v>
      </c>
      <c r="AK278" s="31">
        <f t="shared" si="72"/>
        <v>-1616</v>
      </c>
      <c r="AL278" s="31">
        <f t="shared" si="72"/>
        <v>-137167.08000000002</v>
      </c>
      <c r="AM278" s="38">
        <f t="shared" si="75"/>
        <v>-1</v>
      </c>
      <c r="AN278" s="38">
        <f t="shared" si="75"/>
        <v>-1</v>
      </c>
      <c r="AO278" s="38">
        <f t="shared" si="75"/>
        <v>-1</v>
      </c>
      <c r="AP278" s="38">
        <f t="shared" si="73"/>
        <v>-1</v>
      </c>
      <c r="AQ278" s="38">
        <f t="shared" si="73"/>
        <v>-1</v>
      </c>
      <c r="AR278" s="39">
        <f t="shared" si="73"/>
        <v>-1</v>
      </c>
      <c r="AS278" s="40">
        <f t="shared" si="73"/>
        <v>-1</v>
      </c>
      <c r="AT278" s="40">
        <f t="shared" si="73"/>
        <v>-1</v>
      </c>
      <c r="AU278" s="119">
        <f t="shared" si="81"/>
        <v>0</v>
      </c>
      <c r="AV278" s="120">
        <f t="shared" si="78"/>
        <v>72.394707750952989</v>
      </c>
      <c r="AW278" s="121">
        <f t="shared" si="79"/>
        <v>-72.394707750952989</v>
      </c>
      <c r="AX278" s="119">
        <f t="shared" si="80"/>
        <v>0</v>
      </c>
      <c r="AY278" s="120">
        <f t="shared" si="77"/>
        <v>552.80500000000006</v>
      </c>
      <c r="AZ278" s="121">
        <f t="shared" si="86"/>
        <v>-552.80500000000006</v>
      </c>
    </row>
    <row r="279" spans="1:52" ht="13.5" hidden="1" outlineLevel="1" thickBot="1" x14ac:dyDescent="0.25">
      <c r="A279" t="s">
        <v>46</v>
      </c>
      <c r="B279" t="s">
        <v>46</v>
      </c>
      <c r="C279" t="s">
        <v>107</v>
      </c>
      <c r="D279" t="s">
        <v>107</v>
      </c>
      <c r="E279" t="s">
        <v>105</v>
      </c>
      <c r="F279" s="59">
        <f t="shared" si="76"/>
        <v>46284</v>
      </c>
      <c r="G279" s="42" t="s">
        <v>41</v>
      </c>
      <c r="H279" s="43">
        <v>0</v>
      </c>
      <c r="I279" s="44">
        <v>0</v>
      </c>
      <c r="J279" s="44">
        <v>0</v>
      </c>
      <c r="K279" s="44">
        <v>0</v>
      </c>
      <c r="L279" s="44">
        <v>0</v>
      </c>
      <c r="M279" s="45">
        <v>0</v>
      </c>
      <c r="N279" s="47">
        <f t="shared" si="82"/>
        <v>0</v>
      </c>
      <c r="O279" s="46">
        <f t="shared" si="83"/>
        <v>0</v>
      </c>
      <c r="P279" t="s">
        <v>49</v>
      </c>
      <c r="Q279" t="s">
        <v>49</v>
      </c>
      <c r="R279" t="s">
        <v>107</v>
      </c>
      <c r="S279" t="s">
        <v>107</v>
      </c>
      <c r="T279" t="s">
        <v>105</v>
      </c>
      <c r="U279" s="59">
        <f t="shared" si="87"/>
        <v>45920</v>
      </c>
      <c r="V279" s="42" t="s">
        <v>41</v>
      </c>
      <c r="W279" s="43">
        <v>1364</v>
      </c>
      <c r="X279" s="44">
        <v>23</v>
      </c>
      <c r="Y279" s="44">
        <v>6</v>
      </c>
      <c r="Z279" s="44">
        <v>94854.36</v>
      </c>
      <c r="AA279" s="44">
        <v>5687.68</v>
      </c>
      <c r="AB279" s="45">
        <v>882.3599999999999</v>
      </c>
      <c r="AC279" s="47">
        <f t="shared" si="84"/>
        <v>1393</v>
      </c>
      <c r="AD279" s="46">
        <f t="shared" si="85"/>
        <v>101424.40000000001</v>
      </c>
      <c r="AE279" s="44">
        <f t="shared" si="74"/>
        <v>-1364</v>
      </c>
      <c r="AF279" s="44">
        <f t="shared" si="74"/>
        <v>-23</v>
      </c>
      <c r="AG279" s="44">
        <f t="shared" si="74"/>
        <v>-6</v>
      </c>
      <c r="AH279" s="44">
        <f t="shared" si="72"/>
        <v>-94854.36</v>
      </c>
      <c r="AI279" s="44">
        <f t="shared" si="72"/>
        <v>-5687.68</v>
      </c>
      <c r="AJ279" s="45">
        <f t="shared" si="72"/>
        <v>-882.3599999999999</v>
      </c>
      <c r="AK279" s="47">
        <f t="shared" si="72"/>
        <v>-1393</v>
      </c>
      <c r="AL279" s="47">
        <f t="shared" si="72"/>
        <v>-101424.40000000001</v>
      </c>
      <c r="AM279" s="56">
        <f t="shared" si="75"/>
        <v>-1</v>
      </c>
      <c r="AN279" s="56">
        <f t="shared" si="75"/>
        <v>-1</v>
      </c>
      <c r="AO279" s="56">
        <f t="shared" si="75"/>
        <v>-1</v>
      </c>
      <c r="AP279" s="56">
        <f t="shared" si="73"/>
        <v>-1</v>
      </c>
      <c r="AQ279" s="56">
        <f t="shared" si="73"/>
        <v>-1</v>
      </c>
      <c r="AR279" s="57">
        <f t="shared" si="73"/>
        <v>-1</v>
      </c>
      <c r="AS279" s="58">
        <f t="shared" si="73"/>
        <v>-1</v>
      </c>
      <c r="AT279" s="58">
        <f t="shared" si="73"/>
        <v>-1</v>
      </c>
      <c r="AU279" s="122">
        <f t="shared" si="81"/>
        <v>0</v>
      </c>
      <c r="AV279" s="123">
        <f t="shared" si="78"/>
        <v>69.541319648093847</v>
      </c>
      <c r="AW279" s="124">
        <f t="shared" si="79"/>
        <v>-69.541319648093847</v>
      </c>
      <c r="AX279" s="122">
        <f t="shared" si="80"/>
        <v>0</v>
      </c>
      <c r="AY279" s="123">
        <f t="shared" si="77"/>
        <v>226.55310344827586</v>
      </c>
      <c r="AZ279" s="124">
        <f t="shared" si="86"/>
        <v>-226.55310344827586</v>
      </c>
    </row>
    <row r="280" spans="1:52" hidden="1" outlineLevel="1" x14ac:dyDescent="0.2">
      <c r="A280" t="s">
        <v>46</v>
      </c>
      <c r="B280" t="s">
        <v>46</v>
      </c>
      <c r="C280" t="s">
        <v>107</v>
      </c>
      <c r="D280" t="s">
        <v>107</v>
      </c>
      <c r="E280" t="s">
        <v>106</v>
      </c>
      <c r="F280" s="4">
        <f t="shared" si="76"/>
        <v>46285</v>
      </c>
      <c r="G280" t="s">
        <v>35</v>
      </c>
      <c r="H280" s="28">
        <v>0</v>
      </c>
      <c r="I280" s="2">
        <v>0</v>
      </c>
      <c r="J280" s="2">
        <v>0</v>
      </c>
      <c r="K280" s="2">
        <v>0</v>
      </c>
      <c r="L280" s="2">
        <v>0</v>
      </c>
      <c r="M280" s="29">
        <v>0</v>
      </c>
      <c r="N280" s="31">
        <f t="shared" si="82"/>
        <v>0</v>
      </c>
      <c r="O280" s="30">
        <f t="shared" si="83"/>
        <v>0</v>
      </c>
      <c r="P280" t="s">
        <v>49</v>
      </c>
      <c r="Q280" t="s">
        <v>49</v>
      </c>
      <c r="R280" t="s">
        <v>107</v>
      </c>
      <c r="S280" t="s">
        <v>107</v>
      </c>
      <c r="T280" t="s">
        <v>106</v>
      </c>
      <c r="U280" s="4">
        <f t="shared" si="87"/>
        <v>45921</v>
      </c>
      <c r="V280" t="s">
        <v>35</v>
      </c>
      <c r="W280" s="28">
        <v>779</v>
      </c>
      <c r="X280" s="2">
        <v>24</v>
      </c>
      <c r="Y280" s="2">
        <v>5</v>
      </c>
      <c r="Z280" s="2">
        <v>49269.460000000006</v>
      </c>
      <c r="AA280" s="2">
        <v>6823.92</v>
      </c>
      <c r="AB280" s="29">
        <v>876.13</v>
      </c>
      <c r="AC280" s="31">
        <f t="shared" si="84"/>
        <v>808</v>
      </c>
      <c r="AD280" s="30">
        <f t="shared" si="85"/>
        <v>56969.51</v>
      </c>
      <c r="AE280" s="2">
        <f t="shared" si="74"/>
        <v>-779</v>
      </c>
      <c r="AF280" s="2">
        <f t="shared" si="74"/>
        <v>-24</v>
      </c>
      <c r="AG280" s="2">
        <f t="shared" si="74"/>
        <v>-5</v>
      </c>
      <c r="AH280" s="2">
        <f t="shared" si="72"/>
        <v>-49269.460000000006</v>
      </c>
      <c r="AI280" s="2">
        <f t="shared" si="72"/>
        <v>-6823.92</v>
      </c>
      <c r="AJ280" s="29">
        <f t="shared" si="72"/>
        <v>-876.13</v>
      </c>
      <c r="AK280" s="31">
        <f t="shared" si="72"/>
        <v>-808</v>
      </c>
      <c r="AL280" s="31">
        <f t="shared" si="72"/>
        <v>-56969.51</v>
      </c>
      <c r="AM280" s="38">
        <f t="shared" si="75"/>
        <v>-1</v>
      </c>
      <c r="AN280" s="38">
        <f t="shared" si="75"/>
        <v>-1</v>
      </c>
      <c r="AO280" s="38">
        <f t="shared" si="75"/>
        <v>-1</v>
      </c>
      <c r="AP280" s="38">
        <f t="shared" si="73"/>
        <v>-1</v>
      </c>
      <c r="AQ280" s="38">
        <f t="shared" si="73"/>
        <v>-1</v>
      </c>
      <c r="AR280" s="39">
        <f t="shared" si="73"/>
        <v>-1</v>
      </c>
      <c r="AS280" s="40">
        <f t="shared" si="73"/>
        <v>-1</v>
      </c>
      <c r="AT280" s="40">
        <f t="shared" si="73"/>
        <v>-1</v>
      </c>
      <c r="AU280" s="119">
        <f t="shared" si="81"/>
        <v>0</v>
      </c>
      <c r="AV280" s="120">
        <f t="shared" si="78"/>
        <v>63.24706033376124</v>
      </c>
      <c r="AW280" s="121">
        <f t="shared" si="79"/>
        <v>-63.24706033376124</v>
      </c>
      <c r="AX280" s="119">
        <f t="shared" si="80"/>
        <v>0</v>
      </c>
      <c r="AY280" s="120">
        <f t="shared" si="77"/>
        <v>265.51896551724138</v>
      </c>
      <c r="AZ280" s="121">
        <f t="shared" si="86"/>
        <v>-265.51896551724138</v>
      </c>
    </row>
    <row r="281" spans="1:52" hidden="1" outlineLevel="1" x14ac:dyDescent="0.2">
      <c r="A281" t="s">
        <v>46</v>
      </c>
      <c r="B281" t="s">
        <v>46</v>
      </c>
      <c r="C281" t="s">
        <v>107</v>
      </c>
      <c r="D281" t="s">
        <v>107</v>
      </c>
      <c r="E281" t="s">
        <v>106</v>
      </c>
      <c r="F281" s="4">
        <f t="shared" si="76"/>
        <v>46286</v>
      </c>
      <c r="G281" t="s">
        <v>36</v>
      </c>
      <c r="H281" s="28">
        <v>0</v>
      </c>
      <c r="I281" s="2">
        <v>0</v>
      </c>
      <c r="J281" s="2">
        <v>0</v>
      </c>
      <c r="K281" s="2">
        <v>0</v>
      </c>
      <c r="L281" s="2">
        <v>0</v>
      </c>
      <c r="M281" s="29">
        <v>0</v>
      </c>
      <c r="N281" s="31">
        <f t="shared" si="82"/>
        <v>0</v>
      </c>
      <c r="O281" s="30">
        <f t="shared" si="83"/>
        <v>0</v>
      </c>
      <c r="P281" t="s">
        <v>49</v>
      </c>
      <c r="Q281" t="s">
        <v>49</v>
      </c>
      <c r="R281" t="s">
        <v>107</v>
      </c>
      <c r="S281" t="s">
        <v>107</v>
      </c>
      <c r="T281" t="s">
        <v>106</v>
      </c>
      <c r="U281" s="4">
        <f t="shared" si="87"/>
        <v>45922</v>
      </c>
      <c r="V281" t="s">
        <v>36</v>
      </c>
      <c r="W281" s="28">
        <v>775</v>
      </c>
      <c r="X281" s="2">
        <v>26</v>
      </c>
      <c r="Y281" s="2">
        <v>13</v>
      </c>
      <c r="Z281" s="2">
        <v>49246.58</v>
      </c>
      <c r="AA281" s="2">
        <v>11180.97</v>
      </c>
      <c r="AB281" s="29">
        <v>1768.3000000000002</v>
      </c>
      <c r="AC281" s="31">
        <f t="shared" si="84"/>
        <v>814</v>
      </c>
      <c r="AD281" s="30">
        <f t="shared" si="85"/>
        <v>62195.850000000006</v>
      </c>
      <c r="AE281" s="2">
        <f t="shared" si="74"/>
        <v>-775</v>
      </c>
      <c r="AF281" s="2">
        <f t="shared" si="74"/>
        <v>-26</v>
      </c>
      <c r="AG281" s="2">
        <f t="shared" si="74"/>
        <v>-13</v>
      </c>
      <c r="AH281" s="2">
        <f t="shared" si="72"/>
        <v>-49246.58</v>
      </c>
      <c r="AI281" s="2">
        <f t="shared" si="72"/>
        <v>-11180.97</v>
      </c>
      <c r="AJ281" s="29">
        <f t="shared" si="72"/>
        <v>-1768.3000000000002</v>
      </c>
      <c r="AK281" s="31">
        <f t="shared" si="72"/>
        <v>-814</v>
      </c>
      <c r="AL281" s="31">
        <f t="shared" si="72"/>
        <v>-62195.850000000006</v>
      </c>
      <c r="AM281" s="38">
        <f t="shared" si="75"/>
        <v>-1</v>
      </c>
      <c r="AN281" s="38">
        <f t="shared" si="75"/>
        <v>-1</v>
      </c>
      <c r="AO281" s="38">
        <f t="shared" si="75"/>
        <v>-1</v>
      </c>
      <c r="AP281" s="38">
        <f t="shared" si="73"/>
        <v>-1</v>
      </c>
      <c r="AQ281" s="38">
        <f t="shared" si="73"/>
        <v>-1</v>
      </c>
      <c r="AR281" s="39">
        <f t="shared" si="73"/>
        <v>-1</v>
      </c>
      <c r="AS281" s="40">
        <f t="shared" si="73"/>
        <v>-1</v>
      </c>
      <c r="AT281" s="40">
        <f t="shared" si="73"/>
        <v>-1</v>
      </c>
      <c r="AU281" s="119">
        <f t="shared" si="81"/>
        <v>0</v>
      </c>
      <c r="AV281" s="120">
        <f t="shared" si="78"/>
        <v>63.543974193548387</v>
      </c>
      <c r="AW281" s="121">
        <f t="shared" si="79"/>
        <v>-63.543974193548387</v>
      </c>
      <c r="AX281" s="119">
        <f t="shared" si="80"/>
        <v>0</v>
      </c>
      <c r="AY281" s="120">
        <f t="shared" si="77"/>
        <v>332.03256410256409</v>
      </c>
      <c r="AZ281" s="121">
        <f t="shared" si="86"/>
        <v>-332.03256410256409</v>
      </c>
    </row>
    <row r="282" spans="1:52" hidden="1" outlineLevel="1" x14ac:dyDescent="0.2">
      <c r="A282" t="s">
        <v>46</v>
      </c>
      <c r="B282" t="s">
        <v>46</v>
      </c>
      <c r="C282" t="s">
        <v>107</v>
      </c>
      <c r="D282" t="s">
        <v>107</v>
      </c>
      <c r="E282" t="s">
        <v>106</v>
      </c>
      <c r="F282" s="4">
        <f t="shared" si="76"/>
        <v>46287</v>
      </c>
      <c r="G282" t="s">
        <v>37</v>
      </c>
      <c r="H282" s="28">
        <v>0</v>
      </c>
      <c r="I282" s="2">
        <v>0</v>
      </c>
      <c r="J282" s="2">
        <v>0</v>
      </c>
      <c r="K282" s="2">
        <v>0</v>
      </c>
      <c r="L282" s="2">
        <v>0</v>
      </c>
      <c r="M282" s="29">
        <v>0</v>
      </c>
      <c r="N282" s="31">
        <f t="shared" si="82"/>
        <v>0</v>
      </c>
      <c r="O282" s="30">
        <f t="shared" si="83"/>
        <v>0</v>
      </c>
      <c r="P282" t="s">
        <v>49</v>
      </c>
      <c r="Q282" t="s">
        <v>49</v>
      </c>
      <c r="R282" t="s">
        <v>107</v>
      </c>
      <c r="S282" t="s">
        <v>107</v>
      </c>
      <c r="T282" t="s">
        <v>106</v>
      </c>
      <c r="U282" s="4">
        <f t="shared" si="87"/>
        <v>45923</v>
      </c>
      <c r="V282" t="s">
        <v>37</v>
      </c>
      <c r="W282" s="28">
        <v>832</v>
      </c>
      <c r="X282" s="2">
        <v>49</v>
      </c>
      <c r="Y282" s="2">
        <v>9</v>
      </c>
      <c r="Z282" s="2">
        <v>57016.959999999999</v>
      </c>
      <c r="AA282" s="2">
        <v>11273.65</v>
      </c>
      <c r="AB282" s="29">
        <v>-109.97000000000003</v>
      </c>
      <c r="AC282" s="31">
        <f t="shared" si="84"/>
        <v>890</v>
      </c>
      <c r="AD282" s="30">
        <f t="shared" si="85"/>
        <v>68180.639999999999</v>
      </c>
      <c r="AE282" s="2">
        <f t="shared" si="74"/>
        <v>-832</v>
      </c>
      <c r="AF282" s="2">
        <f t="shared" si="74"/>
        <v>-49</v>
      </c>
      <c r="AG282" s="2">
        <f t="shared" si="74"/>
        <v>-9</v>
      </c>
      <c r="AH282" s="2">
        <f t="shared" si="72"/>
        <v>-57016.959999999999</v>
      </c>
      <c r="AI282" s="2">
        <f t="shared" si="72"/>
        <v>-11273.65</v>
      </c>
      <c r="AJ282" s="29">
        <f t="shared" si="72"/>
        <v>109.97000000000003</v>
      </c>
      <c r="AK282" s="31">
        <f t="shared" si="72"/>
        <v>-890</v>
      </c>
      <c r="AL282" s="31">
        <f t="shared" si="72"/>
        <v>-68180.639999999999</v>
      </c>
      <c r="AM282" s="38">
        <f t="shared" si="75"/>
        <v>-1</v>
      </c>
      <c r="AN282" s="38">
        <f t="shared" si="75"/>
        <v>-1</v>
      </c>
      <c r="AO282" s="38">
        <f t="shared" si="75"/>
        <v>-1</v>
      </c>
      <c r="AP282" s="38">
        <f t="shared" si="73"/>
        <v>-1</v>
      </c>
      <c r="AQ282" s="38">
        <f t="shared" si="73"/>
        <v>-1</v>
      </c>
      <c r="AR282" s="39">
        <f t="shared" si="73"/>
        <v>-1</v>
      </c>
      <c r="AS282" s="40">
        <f t="shared" si="73"/>
        <v>-1</v>
      </c>
      <c r="AT282" s="40">
        <f t="shared" si="73"/>
        <v>-1</v>
      </c>
      <c r="AU282" s="119">
        <f t="shared" si="81"/>
        <v>0</v>
      </c>
      <c r="AV282" s="120">
        <f t="shared" si="78"/>
        <v>68.53</v>
      </c>
      <c r="AW282" s="121">
        <f t="shared" si="79"/>
        <v>-68.53</v>
      </c>
      <c r="AX282" s="119">
        <f t="shared" si="80"/>
        <v>0</v>
      </c>
      <c r="AY282" s="120">
        <f t="shared" si="77"/>
        <v>192.47724137931036</v>
      </c>
      <c r="AZ282" s="121">
        <f t="shared" si="86"/>
        <v>-192.47724137931036</v>
      </c>
    </row>
    <row r="283" spans="1:52" hidden="1" outlineLevel="1" x14ac:dyDescent="0.2">
      <c r="A283" t="s">
        <v>46</v>
      </c>
      <c r="B283" t="s">
        <v>46</v>
      </c>
      <c r="C283" t="s">
        <v>107</v>
      </c>
      <c r="D283" t="s">
        <v>107</v>
      </c>
      <c r="E283" t="s">
        <v>106</v>
      </c>
      <c r="F283" s="4">
        <f t="shared" si="76"/>
        <v>46288</v>
      </c>
      <c r="G283" t="s">
        <v>38</v>
      </c>
      <c r="H283" s="28">
        <v>0</v>
      </c>
      <c r="I283" s="2">
        <v>0</v>
      </c>
      <c r="J283" s="2">
        <v>0</v>
      </c>
      <c r="K283" s="2">
        <v>0</v>
      </c>
      <c r="L283" s="2">
        <v>0</v>
      </c>
      <c r="M283" s="29">
        <v>0</v>
      </c>
      <c r="N283" s="31">
        <f t="shared" si="82"/>
        <v>0</v>
      </c>
      <c r="O283" s="30">
        <f t="shared" si="83"/>
        <v>0</v>
      </c>
      <c r="P283" t="s">
        <v>49</v>
      </c>
      <c r="Q283" t="s">
        <v>49</v>
      </c>
      <c r="R283" t="s">
        <v>107</v>
      </c>
      <c r="S283" t="s">
        <v>107</v>
      </c>
      <c r="T283" t="s">
        <v>106</v>
      </c>
      <c r="U283" s="4">
        <f t="shared" si="87"/>
        <v>45924</v>
      </c>
      <c r="V283" t="s">
        <v>38</v>
      </c>
      <c r="W283" s="28">
        <v>1030</v>
      </c>
      <c r="X283" s="2">
        <v>37</v>
      </c>
      <c r="Y283" s="2">
        <v>13</v>
      </c>
      <c r="Z283" s="2">
        <v>75376.28</v>
      </c>
      <c r="AA283" s="2">
        <v>11920.650000000001</v>
      </c>
      <c r="AB283" s="29">
        <v>7567.8099999999995</v>
      </c>
      <c r="AC283" s="31">
        <f t="shared" si="84"/>
        <v>1080</v>
      </c>
      <c r="AD283" s="30">
        <f t="shared" si="85"/>
        <v>94864.739999999991</v>
      </c>
      <c r="AE283" s="2">
        <f t="shared" si="74"/>
        <v>-1030</v>
      </c>
      <c r="AF283" s="2">
        <f t="shared" si="74"/>
        <v>-37</v>
      </c>
      <c r="AG283" s="2">
        <f t="shared" si="74"/>
        <v>-13</v>
      </c>
      <c r="AH283" s="2">
        <f t="shared" si="72"/>
        <v>-75376.28</v>
      </c>
      <c r="AI283" s="2">
        <f t="shared" si="72"/>
        <v>-11920.650000000001</v>
      </c>
      <c r="AJ283" s="29">
        <f t="shared" si="72"/>
        <v>-7567.8099999999995</v>
      </c>
      <c r="AK283" s="31">
        <f t="shared" si="72"/>
        <v>-1080</v>
      </c>
      <c r="AL283" s="31">
        <f t="shared" si="72"/>
        <v>-94864.739999999991</v>
      </c>
      <c r="AM283" s="38">
        <f t="shared" si="75"/>
        <v>-1</v>
      </c>
      <c r="AN283" s="38">
        <f t="shared" si="75"/>
        <v>-1</v>
      </c>
      <c r="AO283" s="38">
        <f t="shared" si="75"/>
        <v>-1</v>
      </c>
      <c r="AP283" s="38">
        <f t="shared" si="73"/>
        <v>-1</v>
      </c>
      <c r="AQ283" s="38">
        <f t="shared" si="73"/>
        <v>-1</v>
      </c>
      <c r="AR283" s="39">
        <f t="shared" si="73"/>
        <v>-1</v>
      </c>
      <c r="AS283" s="40">
        <f t="shared" si="73"/>
        <v>-1</v>
      </c>
      <c r="AT283" s="40">
        <f t="shared" si="73"/>
        <v>-1</v>
      </c>
      <c r="AU283" s="119">
        <f t="shared" si="81"/>
        <v>0</v>
      </c>
      <c r="AV283" s="120">
        <f t="shared" si="78"/>
        <v>73.180854368932032</v>
      </c>
      <c r="AW283" s="121">
        <f t="shared" si="79"/>
        <v>-73.180854368932032</v>
      </c>
      <c r="AX283" s="119">
        <f t="shared" si="80"/>
        <v>0</v>
      </c>
      <c r="AY283" s="120">
        <f t="shared" si="77"/>
        <v>389.76919999999996</v>
      </c>
      <c r="AZ283" s="121">
        <f t="shared" si="86"/>
        <v>-389.76919999999996</v>
      </c>
    </row>
    <row r="284" spans="1:52" hidden="1" outlineLevel="1" x14ac:dyDescent="0.2">
      <c r="A284" t="s">
        <v>46</v>
      </c>
      <c r="B284" t="s">
        <v>46</v>
      </c>
      <c r="C284" t="s">
        <v>107</v>
      </c>
      <c r="D284" t="s">
        <v>107</v>
      </c>
      <c r="E284" t="s">
        <v>106</v>
      </c>
      <c r="F284" s="4">
        <f t="shared" si="76"/>
        <v>46289</v>
      </c>
      <c r="G284" t="s">
        <v>39</v>
      </c>
      <c r="H284" s="28">
        <v>0</v>
      </c>
      <c r="I284" s="2">
        <v>0</v>
      </c>
      <c r="J284" s="2">
        <v>0</v>
      </c>
      <c r="K284" s="2">
        <v>0</v>
      </c>
      <c r="L284" s="2">
        <v>0</v>
      </c>
      <c r="M284" s="29">
        <v>0</v>
      </c>
      <c r="N284" s="31">
        <f t="shared" si="82"/>
        <v>0</v>
      </c>
      <c r="O284" s="30">
        <f t="shared" si="83"/>
        <v>0</v>
      </c>
      <c r="P284" t="s">
        <v>49</v>
      </c>
      <c r="Q284" t="s">
        <v>49</v>
      </c>
      <c r="R284" t="s">
        <v>107</v>
      </c>
      <c r="S284" t="s">
        <v>107</v>
      </c>
      <c r="T284" t="s">
        <v>106</v>
      </c>
      <c r="U284" s="4">
        <f t="shared" si="87"/>
        <v>45925</v>
      </c>
      <c r="V284" t="s">
        <v>39</v>
      </c>
      <c r="W284" s="28">
        <v>1183</v>
      </c>
      <c r="X284" s="2">
        <v>43</v>
      </c>
      <c r="Y284" s="2">
        <v>12</v>
      </c>
      <c r="Z284" s="2">
        <v>83324.27</v>
      </c>
      <c r="AA284" s="2">
        <v>8627.4700000000012</v>
      </c>
      <c r="AB284" s="29">
        <v>6772.78</v>
      </c>
      <c r="AC284" s="31">
        <f t="shared" si="84"/>
        <v>1238</v>
      </c>
      <c r="AD284" s="30">
        <f t="shared" si="85"/>
        <v>98724.52</v>
      </c>
      <c r="AE284" s="2">
        <f t="shared" si="74"/>
        <v>-1183</v>
      </c>
      <c r="AF284" s="2">
        <f t="shared" si="74"/>
        <v>-43</v>
      </c>
      <c r="AG284" s="2">
        <f t="shared" si="74"/>
        <v>-12</v>
      </c>
      <c r="AH284" s="2">
        <f t="shared" si="72"/>
        <v>-83324.27</v>
      </c>
      <c r="AI284" s="2">
        <f t="shared" si="72"/>
        <v>-8627.4700000000012</v>
      </c>
      <c r="AJ284" s="29">
        <f t="shared" si="72"/>
        <v>-6772.78</v>
      </c>
      <c r="AK284" s="31">
        <f t="shared" si="72"/>
        <v>-1238</v>
      </c>
      <c r="AL284" s="31">
        <f t="shared" si="72"/>
        <v>-98724.52</v>
      </c>
      <c r="AM284" s="38">
        <f t="shared" si="75"/>
        <v>-1</v>
      </c>
      <c r="AN284" s="38">
        <f t="shared" si="75"/>
        <v>-1</v>
      </c>
      <c r="AO284" s="38">
        <f t="shared" si="75"/>
        <v>-1</v>
      </c>
      <c r="AP284" s="38">
        <f t="shared" si="73"/>
        <v>-1</v>
      </c>
      <c r="AQ284" s="38">
        <f t="shared" si="73"/>
        <v>-1</v>
      </c>
      <c r="AR284" s="39">
        <f t="shared" si="73"/>
        <v>-1</v>
      </c>
      <c r="AS284" s="40">
        <f t="shared" si="73"/>
        <v>-1</v>
      </c>
      <c r="AT284" s="40">
        <f t="shared" si="73"/>
        <v>-1</v>
      </c>
      <c r="AU284" s="119">
        <f t="shared" si="81"/>
        <v>0</v>
      </c>
      <c r="AV284" s="120">
        <f t="shared" si="78"/>
        <v>70.434716821639896</v>
      </c>
      <c r="AW284" s="121">
        <f t="shared" si="79"/>
        <v>-70.434716821639896</v>
      </c>
      <c r="AX284" s="119">
        <f t="shared" si="80"/>
        <v>0</v>
      </c>
      <c r="AY284" s="120">
        <f t="shared" si="77"/>
        <v>280.00454545454545</v>
      </c>
      <c r="AZ284" s="121">
        <f t="shared" si="86"/>
        <v>-280.00454545454545</v>
      </c>
    </row>
    <row r="285" spans="1:52" hidden="1" outlineLevel="1" x14ac:dyDescent="0.2">
      <c r="A285" t="s">
        <v>46</v>
      </c>
      <c r="B285" t="s">
        <v>46</v>
      </c>
      <c r="C285" t="s">
        <v>107</v>
      </c>
      <c r="D285" t="s">
        <v>107</v>
      </c>
      <c r="E285" t="s">
        <v>106</v>
      </c>
      <c r="F285" s="4">
        <f t="shared" si="76"/>
        <v>46290</v>
      </c>
      <c r="G285" t="s">
        <v>40</v>
      </c>
      <c r="H285" s="28">
        <v>0</v>
      </c>
      <c r="I285" s="2">
        <v>0</v>
      </c>
      <c r="J285" s="2">
        <v>0</v>
      </c>
      <c r="K285" s="2">
        <v>0</v>
      </c>
      <c r="L285" s="2">
        <v>0</v>
      </c>
      <c r="M285" s="29">
        <v>0</v>
      </c>
      <c r="N285" s="31">
        <f t="shared" si="82"/>
        <v>0</v>
      </c>
      <c r="O285" s="30">
        <f t="shared" si="83"/>
        <v>0</v>
      </c>
      <c r="P285" t="s">
        <v>49</v>
      </c>
      <c r="Q285" t="s">
        <v>49</v>
      </c>
      <c r="R285" t="s">
        <v>107</v>
      </c>
      <c r="S285" t="s">
        <v>107</v>
      </c>
      <c r="T285" t="s">
        <v>106</v>
      </c>
      <c r="U285" s="4">
        <f t="shared" si="87"/>
        <v>45926</v>
      </c>
      <c r="V285" t="s">
        <v>40</v>
      </c>
      <c r="W285" s="28">
        <v>1604</v>
      </c>
      <c r="X285" s="2">
        <v>36</v>
      </c>
      <c r="Y285" s="2">
        <v>14</v>
      </c>
      <c r="Z285" s="2">
        <v>115244.63</v>
      </c>
      <c r="AA285" s="2">
        <v>8528.35</v>
      </c>
      <c r="AB285" s="29">
        <v>9187.2000000000007</v>
      </c>
      <c r="AC285" s="31">
        <f t="shared" si="84"/>
        <v>1654</v>
      </c>
      <c r="AD285" s="30">
        <f t="shared" si="85"/>
        <v>132960.18000000002</v>
      </c>
      <c r="AE285" s="2">
        <f t="shared" si="74"/>
        <v>-1604</v>
      </c>
      <c r="AF285" s="2">
        <f t="shared" si="74"/>
        <v>-36</v>
      </c>
      <c r="AG285" s="2">
        <f t="shared" si="74"/>
        <v>-14</v>
      </c>
      <c r="AH285" s="2">
        <f t="shared" si="72"/>
        <v>-115244.63</v>
      </c>
      <c r="AI285" s="2">
        <f t="shared" si="72"/>
        <v>-8528.35</v>
      </c>
      <c r="AJ285" s="29">
        <f t="shared" si="72"/>
        <v>-9187.2000000000007</v>
      </c>
      <c r="AK285" s="31">
        <f t="shared" si="72"/>
        <v>-1654</v>
      </c>
      <c r="AL285" s="31">
        <f t="shared" si="72"/>
        <v>-132960.18000000002</v>
      </c>
      <c r="AM285" s="38">
        <f t="shared" si="75"/>
        <v>-1</v>
      </c>
      <c r="AN285" s="38">
        <f t="shared" si="75"/>
        <v>-1</v>
      </c>
      <c r="AO285" s="38">
        <f t="shared" si="75"/>
        <v>-1</v>
      </c>
      <c r="AP285" s="38">
        <f t="shared" si="73"/>
        <v>-1</v>
      </c>
      <c r="AQ285" s="38">
        <f t="shared" si="73"/>
        <v>-1</v>
      </c>
      <c r="AR285" s="39">
        <f t="shared" si="73"/>
        <v>-1</v>
      </c>
      <c r="AS285" s="40">
        <f t="shared" si="73"/>
        <v>-1</v>
      </c>
      <c r="AT285" s="40">
        <f t="shared" si="73"/>
        <v>-1</v>
      </c>
      <c r="AU285" s="119">
        <f t="shared" si="81"/>
        <v>0</v>
      </c>
      <c r="AV285" s="120">
        <f t="shared" si="78"/>
        <v>71.848273067331675</v>
      </c>
      <c r="AW285" s="121">
        <f t="shared" si="79"/>
        <v>-71.848273067331675</v>
      </c>
      <c r="AX285" s="119">
        <f t="shared" si="80"/>
        <v>0</v>
      </c>
      <c r="AY285" s="120">
        <f t="shared" si="77"/>
        <v>354.31100000000004</v>
      </c>
      <c r="AZ285" s="121">
        <f t="shared" si="86"/>
        <v>-354.31100000000004</v>
      </c>
    </row>
    <row r="286" spans="1:52" ht="13.5" hidden="1" outlineLevel="1" thickBot="1" x14ac:dyDescent="0.25">
      <c r="A286" t="s">
        <v>46</v>
      </c>
      <c r="B286" t="s">
        <v>46</v>
      </c>
      <c r="C286" t="s">
        <v>107</v>
      </c>
      <c r="D286" t="s">
        <v>107</v>
      </c>
      <c r="E286" t="s">
        <v>106</v>
      </c>
      <c r="F286" s="59">
        <f t="shared" si="76"/>
        <v>46291</v>
      </c>
      <c r="G286" s="42" t="s">
        <v>41</v>
      </c>
      <c r="H286" s="43">
        <v>0</v>
      </c>
      <c r="I286" s="44">
        <v>0</v>
      </c>
      <c r="J286" s="44">
        <v>0</v>
      </c>
      <c r="K286" s="44">
        <v>0</v>
      </c>
      <c r="L286" s="44">
        <v>0</v>
      </c>
      <c r="M286" s="45">
        <v>0</v>
      </c>
      <c r="N286" s="47">
        <f t="shared" si="82"/>
        <v>0</v>
      </c>
      <c r="O286" s="46">
        <f t="shared" si="83"/>
        <v>0</v>
      </c>
      <c r="P286" t="s">
        <v>49</v>
      </c>
      <c r="Q286" t="s">
        <v>49</v>
      </c>
      <c r="R286" t="s">
        <v>107</v>
      </c>
      <c r="S286" t="s">
        <v>107</v>
      </c>
      <c r="T286" t="s">
        <v>106</v>
      </c>
      <c r="U286" s="59">
        <f t="shared" si="87"/>
        <v>45927</v>
      </c>
      <c r="V286" s="42" t="s">
        <v>41</v>
      </c>
      <c r="W286" s="43">
        <v>1513</v>
      </c>
      <c r="X286" s="44">
        <v>28</v>
      </c>
      <c r="Y286" s="44">
        <v>5</v>
      </c>
      <c r="Z286" s="44">
        <v>106442.26999999999</v>
      </c>
      <c r="AA286" s="44">
        <v>5752.49</v>
      </c>
      <c r="AB286" s="45">
        <v>476.60999999999996</v>
      </c>
      <c r="AC286" s="47">
        <f t="shared" si="84"/>
        <v>1546</v>
      </c>
      <c r="AD286" s="46">
        <f t="shared" si="85"/>
        <v>112671.37</v>
      </c>
      <c r="AE286" s="44">
        <f t="shared" si="74"/>
        <v>-1513</v>
      </c>
      <c r="AF286" s="44">
        <f t="shared" si="74"/>
        <v>-28</v>
      </c>
      <c r="AG286" s="44">
        <f t="shared" si="74"/>
        <v>-5</v>
      </c>
      <c r="AH286" s="44">
        <f t="shared" si="72"/>
        <v>-106442.26999999999</v>
      </c>
      <c r="AI286" s="44">
        <f t="shared" si="72"/>
        <v>-5752.49</v>
      </c>
      <c r="AJ286" s="45">
        <f t="shared" si="72"/>
        <v>-476.60999999999996</v>
      </c>
      <c r="AK286" s="47">
        <f t="shared" si="72"/>
        <v>-1546</v>
      </c>
      <c r="AL286" s="47">
        <f t="shared" si="72"/>
        <v>-112671.37</v>
      </c>
      <c r="AM286" s="56">
        <f t="shared" si="75"/>
        <v>-1</v>
      </c>
      <c r="AN286" s="56">
        <f t="shared" si="75"/>
        <v>-1</v>
      </c>
      <c r="AO286" s="56">
        <f t="shared" si="75"/>
        <v>-1</v>
      </c>
      <c r="AP286" s="56">
        <f t="shared" si="73"/>
        <v>-1</v>
      </c>
      <c r="AQ286" s="56">
        <f t="shared" si="73"/>
        <v>-1</v>
      </c>
      <c r="AR286" s="57">
        <f t="shared" si="73"/>
        <v>-1</v>
      </c>
      <c r="AS286" s="58">
        <f t="shared" si="73"/>
        <v>-1</v>
      </c>
      <c r="AT286" s="58">
        <f t="shared" si="73"/>
        <v>-1</v>
      </c>
      <c r="AU286" s="122">
        <f t="shared" si="81"/>
        <v>0</v>
      </c>
      <c r="AV286" s="123">
        <f t="shared" si="78"/>
        <v>70.351797752808977</v>
      </c>
      <c r="AW286" s="124">
        <f t="shared" si="79"/>
        <v>-70.351797752808977</v>
      </c>
      <c r="AX286" s="122">
        <f t="shared" si="80"/>
        <v>0</v>
      </c>
      <c r="AY286" s="123">
        <f t="shared" si="77"/>
        <v>188.76060606060605</v>
      </c>
      <c r="AZ286" s="124">
        <f t="shared" si="86"/>
        <v>-188.76060606060605</v>
      </c>
    </row>
    <row r="287" spans="1:52" hidden="1" outlineLevel="1" x14ac:dyDescent="0.2">
      <c r="A287" t="s">
        <v>46</v>
      </c>
      <c r="B287" t="s">
        <v>46</v>
      </c>
      <c r="C287" t="s">
        <v>114</v>
      </c>
      <c r="D287" t="s">
        <v>107</v>
      </c>
      <c r="E287" t="s">
        <v>110</v>
      </c>
      <c r="F287" s="4">
        <f t="shared" si="76"/>
        <v>46292</v>
      </c>
      <c r="G287" t="s">
        <v>35</v>
      </c>
      <c r="H287" s="28">
        <v>0</v>
      </c>
      <c r="I287" s="2">
        <v>0</v>
      </c>
      <c r="J287" s="2">
        <v>0</v>
      </c>
      <c r="K287" s="2">
        <v>0</v>
      </c>
      <c r="L287" s="2">
        <v>0</v>
      </c>
      <c r="M287" s="29">
        <v>0</v>
      </c>
      <c r="N287" s="31">
        <f t="shared" si="82"/>
        <v>0</v>
      </c>
      <c r="O287" s="30">
        <f t="shared" si="83"/>
        <v>0</v>
      </c>
      <c r="P287" t="s">
        <v>49</v>
      </c>
      <c r="Q287" t="s">
        <v>49</v>
      </c>
      <c r="R287" t="s">
        <v>114</v>
      </c>
      <c r="S287" t="s">
        <v>107</v>
      </c>
      <c r="T287" t="s">
        <v>110</v>
      </c>
      <c r="U287" s="4">
        <f t="shared" si="87"/>
        <v>45928</v>
      </c>
      <c r="V287" t="s">
        <v>35</v>
      </c>
      <c r="W287" s="28">
        <v>786</v>
      </c>
      <c r="X287" s="2">
        <v>24</v>
      </c>
      <c r="Y287" s="2">
        <v>7</v>
      </c>
      <c r="Z287" s="2">
        <v>50091.880000000005</v>
      </c>
      <c r="AA287" s="2">
        <v>3856.8699999999994</v>
      </c>
      <c r="AB287" s="29">
        <v>2156.54</v>
      </c>
      <c r="AC287" s="31">
        <f t="shared" si="84"/>
        <v>817</v>
      </c>
      <c r="AD287" s="30">
        <f t="shared" si="85"/>
        <v>56105.290000000008</v>
      </c>
      <c r="AE287" s="2">
        <f t="shared" si="74"/>
        <v>-786</v>
      </c>
      <c r="AF287" s="2">
        <f t="shared" si="74"/>
        <v>-24</v>
      </c>
      <c r="AG287" s="2">
        <f t="shared" si="74"/>
        <v>-7</v>
      </c>
      <c r="AH287" s="2">
        <f t="shared" si="72"/>
        <v>-50091.880000000005</v>
      </c>
      <c r="AI287" s="2">
        <f t="shared" si="72"/>
        <v>-3856.8699999999994</v>
      </c>
      <c r="AJ287" s="29">
        <f t="shared" si="72"/>
        <v>-2156.54</v>
      </c>
      <c r="AK287" s="31">
        <f t="shared" si="72"/>
        <v>-817</v>
      </c>
      <c r="AL287" s="31">
        <f t="shared" si="72"/>
        <v>-56105.290000000008</v>
      </c>
      <c r="AM287" s="38">
        <f t="shared" si="75"/>
        <v>-1</v>
      </c>
      <c r="AN287" s="38">
        <f t="shared" si="75"/>
        <v>-1</v>
      </c>
      <c r="AO287" s="38">
        <f t="shared" si="75"/>
        <v>-1</v>
      </c>
      <c r="AP287" s="38">
        <f t="shared" si="73"/>
        <v>-1</v>
      </c>
      <c r="AQ287" s="38">
        <f t="shared" si="73"/>
        <v>-1</v>
      </c>
      <c r="AR287" s="39">
        <f t="shared" si="73"/>
        <v>-1</v>
      </c>
      <c r="AS287" s="40">
        <f t="shared" si="73"/>
        <v>-1</v>
      </c>
      <c r="AT287" s="40">
        <f t="shared" si="73"/>
        <v>-1</v>
      </c>
      <c r="AU287" s="119">
        <f t="shared" si="81"/>
        <v>0</v>
      </c>
      <c r="AV287" s="120">
        <f t="shared" si="78"/>
        <v>63.730127226463111</v>
      </c>
      <c r="AW287" s="121">
        <f t="shared" si="79"/>
        <v>-63.730127226463111</v>
      </c>
      <c r="AX287" s="119">
        <f t="shared" si="80"/>
        <v>0</v>
      </c>
      <c r="AY287" s="120">
        <f t="shared" si="77"/>
        <v>193.98096774193547</v>
      </c>
      <c r="AZ287" s="121">
        <f t="shared" si="86"/>
        <v>-193.98096774193547</v>
      </c>
    </row>
    <row r="288" spans="1:52" hidden="1" outlineLevel="1" x14ac:dyDescent="0.2">
      <c r="A288" t="s">
        <v>46</v>
      </c>
      <c r="B288" t="s">
        <v>46</v>
      </c>
      <c r="C288" t="s">
        <v>114</v>
      </c>
      <c r="D288" t="s">
        <v>107</v>
      </c>
      <c r="E288" t="s">
        <v>110</v>
      </c>
      <c r="F288" s="4">
        <f t="shared" si="76"/>
        <v>46293</v>
      </c>
      <c r="G288" t="s">
        <v>36</v>
      </c>
      <c r="H288" s="28">
        <v>0</v>
      </c>
      <c r="I288" s="2">
        <v>0</v>
      </c>
      <c r="J288" s="2">
        <v>0</v>
      </c>
      <c r="K288" s="2">
        <v>0</v>
      </c>
      <c r="L288" s="2">
        <v>0</v>
      </c>
      <c r="M288" s="29">
        <v>0</v>
      </c>
      <c r="N288" s="31">
        <f t="shared" si="82"/>
        <v>0</v>
      </c>
      <c r="O288" s="30">
        <f t="shared" si="83"/>
        <v>0</v>
      </c>
      <c r="P288" t="s">
        <v>49</v>
      </c>
      <c r="Q288" t="s">
        <v>49</v>
      </c>
      <c r="R288" t="s">
        <v>114</v>
      </c>
      <c r="S288" t="s">
        <v>107</v>
      </c>
      <c r="T288" t="s">
        <v>110</v>
      </c>
      <c r="U288" s="4">
        <f t="shared" si="87"/>
        <v>45929</v>
      </c>
      <c r="V288" t="s">
        <v>36</v>
      </c>
      <c r="W288" s="28">
        <v>810</v>
      </c>
      <c r="X288" s="2">
        <v>19</v>
      </c>
      <c r="Y288" s="2">
        <v>7</v>
      </c>
      <c r="Z288" s="2">
        <v>49219.09</v>
      </c>
      <c r="AA288" s="2">
        <v>5697.7800000000007</v>
      </c>
      <c r="AB288" s="29">
        <v>283.59999999999997</v>
      </c>
      <c r="AC288" s="31">
        <f t="shared" si="84"/>
        <v>836</v>
      </c>
      <c r="AD288" s="30">
        <f t="shared" si="85"/>
        <v>55200.469999999994</v>
      </c>
      <c r="AE288" s="2">
        <f t="shared" si="74"/>
        <v>-810</v>
      </c>
      <c r="AF288" s="2">
        <f t="shared" si="74"/>
        <v>-19</v>
      </c>
      <c r="AG288" s="2">
        <f t="shared" si="74"/>
        <v>-7</v>
      </c>
      <c r="AH288" s="2">
        <f t="shared" si="72"/>
        <v>-49219.09</v>
      </c>
      <c r="AI288" s="2">
        <f t="shared" si="72"/>
        <v>-5697.7800000000007</v>
      </c>
      <c r="AJ288" s="29">
        <f t="shared" si="72"/>
        <v>-283.59999999999997</v>
      </c>
      <c r="AK288" s="31">
        <f t="shared" si="72"/>
        <v>-836</v>
      </c>
      <c r="AL288" s="31">
        <f t="shared" si="72"/>
        <v>-55200.469999999994</v>
      </c>
      <c r="AM288" s="38">
        <f t="shared" si="75"/>
        <v>-1</v>
      </c>
      <c r="AN288" s="38">
        <f t="shared" si="75"/>
        <v>-1</v>
      </c>
      <c r="AO288" s="38">
        <f t="shared" si="75"/>
        <v>-1</v>
      </c>
      <c r="AP288" s="38">
        <f t="shared" si="73"/>
        <v>-1</v>
      </c>
      <c r="AQ288" s="38">
        <f t="shared" si="73"/>
        <v>-1</v>
      </c>
      <c r="AR288" s="39">
        <f t="shared" si="73"/>
        <v>-1</v>
      </c>
      <c r="AS288" s="40">
        <f t="shared" si="73"/>
        <v>-1</v>
      </c>
      <c r="AT288" s="40">
        <f t="shared" si="73"/>
        <v>-1</v>
      </c>
      <c r="AU288" s="119">
        <f t="shared" si="81"/>
        <v>0</v>
      </c>
      <c r="AV288" s="120">
        <f t="shared" si="78"/>
        <v>60.764308641975305</v>
      </c>
      <c r="AW288" s="121">
        <f t="shared" si="79"/>
        <v>-60.764308641975305</v>
      </c>
      <c r="AX288" s="119">
        <f t="shared" si="80"/>
        <v>0</v>
      </c>
      <c r="AY288" s="120">
        <f t="shared" si="77"/>
        <v>230.05307692307696</v>
      </c>
      <c r="AZ288" s="121">
        <f t="shared" si="86"/>
        <v>-230.05307692307696</v>
      </c>
    </row>
    <row r="289" spans="1:52" hidden="1" outlineLevel="1" x14ac:dyDescent="0.2">
      <c r="A289" t="s">
        <v>46</v>
      </c>
      <c r="B289" t="s">
        <v>46</v>
      </c>
      <c r="C289" t="s">
        <v>114</v>
      </c>
      <c r="D289" t="s">
        <v>107</v>
      </c>
      <c r="E289" t="s">
        <v>110</v>
      </c>
      <c r="F289" s="4">
        <f t="shared" si="76"/>
        <v>46294</v>
      </c>
      <c r="G289" t="s">
        <v>37</v>
      </c>
      <c r="H289" s="28">
        <v>0</v>
      </c>
      <c r="I289" s="2">
        <v>0</v>
      </c>
      <c r="J289" s="2">
        <v>0</v>
      </c>
      <c r="K289" s="2">
        <v>0</v>
      </c>
      <c r="L289" s="2">
        <v>0</v>
      </c>
      <c r="M289" s="29">
        <v>0</v>
      </c>
      <c r="N289" s="31">
        <f t="shared" si="82"/>
        <v>0</v>
      </c>
      <c r="O289" s="30">
        <f t="shared" si="83"/>
        <v>0</v>
      </c>
      <c r="P289" t="s">
        <v>49</v>
      </c>
      <c r="Q289" t="s">
        <v>49</v>
      </c>
      <c r="R289" t="s">
        <v>114</v>
      </c>
      <c r="S289" t="s">
        <v>107</v>
      </c>
      <c r="T289" t="s">
        <v>110</v>
      </c>
      <c r="U289" s="4">
        <f t="shared" si="87"/>
        <v>45930</v>
      </c>
      <c r="V289" t="s">
        <v>37</v>
      </c>
      <c r="W289" s="28">
        <v>891</v>
      </c>
      <c r="X289" s="2">
        <v>54</v>
      </c>
      <c r="Y289" s="2">
        <v>11</v>
      </c>
      <c r="Z289" s="2">
        <v>59635.079999999994</v>
      </c>
      <c r="AA289" s="2">
        <v>11743.589999999998</v>
      </c>
      <c r="AB289" s="29">
        <v>2666.76</v>
      </c>
      <c r="AC289" s="31">
        <f t="shared" si="84"/>
        <v>956</v>
      </c>
      <c r="AD289" s="30">
        <f t="shared" si="85"/>
        <v>74045.429999999993</v>
      </c>
      <c r="AE289" s="2">
        <f t="shared" si="74"/>
        <v>-891</v>
      </c>
      <c r="AF289" s="2">
        <f t="shared" si="74"/>
        <v>-54</v>
      </c>
      <c r="AG289" s="2">
        <f t="shared" si="74"/>
        <v>-11</v>
      </c>
      <c r="AH289" s="2">
        <f t="shared" si="72"/>
        <v>-59635.079999999994</v>
      </c>
      <c r="AI289" s="2">
        <f t="shared" si="72"/>
        <v>-11743.589999999998</v>
      </c>
      <c r="AJ289" s="29">
        <f t="shared" si="72"/>
        <v>-2666.76</v>
      </c>
      <c r="AK289" s="31">
        <f t="shared" si="72"/>
        <v>-956</v>
      </c>
      <c r="AL289" s="31">
        <f t="shared" si="72"/>
        <v>-74045.429999999993</v>
      </c>
      <c r="AM289" s="38">
        <f t="shared" si="75"/>
        <v>-1</v>
      </c>
      <c r="AN289" s="38">
        <f t="shared" si="75"/>
        <v>-1</v>
      </c>
      <c r="AO289" s="38">
        <f t="shared" si="75"/>
        <v>-1</v>
      </c>
      <c r="AP289" s="38">
        <f t="shared" si="73"/>
        <v>-1</v>
      </c>
      <c r="AQ289" s="38">
        <f t="shared" si="73"/>
        <v>-1</v>
      </c>
      <c r="AR289" s="39">
        <f t="shared" si="73"/>
        <v>-1</v>
      </c>
      <c r="AS289" s="40">
        <f t="shared" si="73"/>
        <v>-1</v>
      </c>
      <c r="AT289" s="40">
        <f t="shared" si="73"/>
        <v>-1</v>
      </c>
      <c r="AU289" s="119">
        <f t="shared" si="81"/>
        <v>0</v>
      </c>
      <c r="AV289" s="120">
        <f t="shared" si="78"/>
        <v>66.930505050505047</v>
      </c>
      <c r="AW289" s="121">
        <f t="shared" si="79"/>
        <v>-66.930505050505047</v>
      </c>
      <c r="AX289" s="119">
        <f t="shared" si="80"/>
        <v>0</v>
      </c>
      <c r="AY289" s="120">
        <f t="shared" si="77"/>
        <v>221.69769230769228</v>
      </c>
      <c r="AZ289" s="121">
        <f t="shared" si="86"/>
        <v>-221.69769230769228</v>
      </c>
    </row>
    <row r="290" spans="1:52" hidden="1" outlineLevel="1" x14ac:dyDescent="0.2">
      <c r="A290" t="s">
        <v>46</v>
      </c>
      <c r="B290" t="s">
        <v>46</v>
      </c>
      <c r="C290" t="s">
        <v>114</v>
      </c>
      <c r="D290" t="s">
        <v>107</v>
      </c>
      <c r="E290" t="s">
        <v>110</v>
      </c>
      <c r="F290" s="4">
        <f t="shared" si="76"/>
        <v>46295</v>
      </c>
      <c r="G290" t="s">
        <v>38</v>
      </c>
      <c r="H290" s="28">
        <v>0</v>
      </c>
      <c r="I290" s="2">
        <v>0</v>
      </c>
      <c r="J290" s="2">
        <v>0</v>
      </c>
      <c r="K290" s="2">
        <v>0</v>
      </c>
      <c r="L290" s="2">
        <v>0</v>
      </c>
      <c r="M290" s="29">
        <v>0</v>
      </c>
      <c r="N290" s="31">
        <f t="shared" si="82"/>
        <v>0</v>
      </c>
      <c r="O290" s="30">
        <f t="shared" si="83"/>
        <v>0</v>
      </c>
      <c r="P290" t="s">
        <v>49</v>
      </c>
      <c r="Q290" t="s">
        <v>49</v>
      </c>
      <c r="R290" t="s">
        <v>114</v>
      </c>
      <c r="S290" t="s">
        <v>114</v>
      </c>
      <c r="T290" t="s">
        <v>110</v>
      </c>
      <c r="U290" s="4">
        <f t="shared" si="87"/>
        <v>45931</v>
      </c>
      <c r="V290" t="s">
        <v>38</v>
      </c>
      <c r="W290" s="28">
        <v>952</v>
      </c>
      <c r="X290" s="2">
        <v>31</v>
      </c>
      <c r="Y290" s="2">
        <v>11</v>
      </c>
      <c r="Z290" s="2">
        <v>66407.53</v>
      </c>
      <c r="AA290" s="2">
        <v>8588.98</v>
      </c>
      <c r="AB290" s="29">
        <v>13495.880000000001</v>
      </c>
      <c r="AC290" s="31">
        <f t="shared" si="84"/>
        <v>994</v>
      </c>
      <c r="AD290" s="30">
        <f t="shared" si="85"/>
        <v>88492.39</v>
      </c>
      <c r="AE290" s="2">
        <f t="shared" si="74"/>
        <v>-952</v>
      </c>
      <c r="AF290" s="2">
        <f t="shared" si="74"/>
        <v>-31</v>
      </c>
      <c r="AG290" s="2">
        <f t="shared" si="74"/>
        <v>-11</v>
      </c>
      <c r="AH290" s="2">
        <f t="shared" si="72"/>
        <v>-66407.53</v>
      </c>
      <c r="AI290" s="2">
        <f t="shared" si="72"/>
        <v>-8588.98</v>
      </c>
      <c r="AJ290" s="29">
        <f t="shared" si="72"/>
        <v>-13495.880000000001</v>
      </c>
      <c r="AK290" s="31">
        <f t="shared" si="72"/>
        <v>-994</v>
      </c>
      <c r="AL290" s="31">
        <f t="shared" si="72"/>
        <v>-88492.39</v>
      </c>
      <c r="AM290" s="38">
        <f t="shared" si="75"/>
        <v>-1</v>
      </c>
      <c r="AN290" s="38">
        <f t="shared" si="75"/>
        <v>-1</v>
      </c>
      <c r="AO290" s="38">
        <f t="shared" si="75"/>
        <v>-1</v>
      </c>
      <c r="AP290" s="38">
        <f t="shared" si="73"/>
        <v>-1</v>
      </c>
      <c r="AQ290" s="38">
        <f t="shared" si="73"/>
        <v>-1</v>
      </c>
      <c r="AR290" s="39">
        <f t="shared" si="73"/>
        <v>-1</v>
      </c>
      <c r="AS290" s="40">
        <f t="shared" si="73"/>
        <v>-1</v>
      </c>
      <c r="AT290" s="40">
        <f t="shared" si="73"/>
        <v>-1</v>
      </c>
      <c r="AU290" s="119">
        <f t="shared" si="81"/>
        <v>0</v>
      </c>
      <c r="AV290" s="120">
        <f t="shared" si="78"/>
        <v>69.755808823529406</v>
      </c>
      <c r="AW290" s="121">
        <f t="shared" si="79"/>
        <v>-69.755808823529406</v>
      </c>
      <c r="AX290" s="119">
        <f t="shared" si="80"/>
        <v>0</v>
      </c>
      <c r="AY290" s="120">
        <f t="shared" si="77"/>
        <v>525.83000000000004</v>
      </c>
      <c r="AZ290" s="121">
        <f t="shared" si="86"/>
        <v>-525.83000000000004</v>
      </c>
    </row>
    <row r="291" spans="1:52" hidden="1" outlineLevel="1" x14ac:dyDescent="0.2">
      <c r="A291" t="s">
        <v>46</v>
      </c>
      <c r="B291" t="s">
        <v>46</v>
      </c>
      <c r="C291" t="s">
        <v>114</v>
      </c>
      <c r="D291" t="s">
        <v>114</v>
      </c>
      <c r="E291" t="s">
        <v>110</v>
      </c>
      <c r="F291" s="4">
        <f t="shared" si="76"/>
        <v>46296</v>
      </c>
      <c r="G291" t="s">
        <v>39</v>
      </c>
      <c r="H291" s="28">
        <v>0</v>
      </c>
      <c r="I291" s="2">
        <v>0</v>
      </c>
      <c r="J291" s="2">
        <v>0</v>
      </c>
      <c r="K291" s="2">
        <v>0</v>
      </c>
      <c r="L291" s="2">
        <v>0</v>
      </c>
      <c r="M291" s="29">
        <v>0</v>
      </c>
      <c r="N291" s="31">
        <f t="shared" si="82"/>
        <v>0</v>
      </c>
      <c r="O291" s="30">
        <f t="shared" si="83"/>
        <v>0</v>
      </c>
      <c r="P291" t="s">
        <v>49</v>
      </c>
      <c r="Q291" t="s">
        <v>49</v>
      </c>
      <c r="R291" t="s">
        <v>114</v>
      </c>
      <c r="S291" t="s">
        <v>114</v>
      </c>
      <c r="T291" t="s">
        <v>110</v>
      </c>
      <c r="U291" s="4">
        <f t="shared" si="87"/>
        <v>45932</v>
      </c>
      <c r="V291" t="s">
        <v>39</v>
      </c>
      <c r="W291" s="28">
        <v>1114</v>
      </c>
      <c r="X291" s="2">
        <v>28</v>
      </c>
      <c r="Y291" s="2">
        <v>10</v>
      </c>
      <c r="Z291" s="2">
        <v>73461.659999999989</v>
      </c>
      <c r="AA291" s="2">
        <v>7749.22</v>
      </c>
      <c r="AB291" s="29">
        <v>12254.08</v>
      </c>
      <c r="AC291" s="31">
        <f t="shared" si="84"/>
        <v>1152</v>
      </c>
      <c r="AD291" s="30">
        <f t="shared" si="85"/>
        <v>93464.959999999992</v>
      </c>
      <c r="AE291" s="2">
        <f t="shared" si="74"/>
        <v>-1114</v>
      </c>
      <c r="AF291" s="2">
        <f t="shared" si="74"/>
        <v>-28</v>
      </c>
      <c r="AG291" s="2">
        <f t="shared" si="74"/>
        <v>-10</v>
      </c>
      <c r="AH291" s="2">
        <f t="shared" si="74"/>
        <v>-73461.659999999989</v>
      </c>
      <c r="AI291" s="2">
        <f t="shared" si="74"/>
        <v>-7749.22</v>
      </c>
      <c r="AJ291" s="29">
        <f t="shared" si="74"/>
        <v>-12254.08</v>
      </c>
      <c r="AK291" s="31">
        <f t="shared" si="74"/>
        <v>-1152</v>
      </c>
      <c r="AL291" s="31">
        <f t="shared" si="74"/>
        <v>-93464.959999999992</v>
      </c>
      <c r="AM291" s="38">
        <f t="shared" si="75"/>
        <v>-1</v>
      </c>
      <c r="AN291" s="38">
        <f t="shared" si="75"/>
        <v>-1</v>
      </c>
      <c r="AO291" s="38">
        <f t="shared" si="75"/>
        <v>-1</v>
      </c>
      <c r="AP291" s="38">
        <f t="shared" si="75"/>
        <v>-1</v>
      </c>
      <c r="AQ291" s="38">
        <f t="shared" si="75"/>
        <v>-1</v>
      </c>
      <c r="AR291" s="39">
        <f t="shared" si="75"/>
        <v>-1</v>
      </c>
      <c r="AS291" s="40">
        <f t="shared" si="75"/>
        <v>-1</v>
      </c>
      <c r="AT291" s="40">
        <f t="shared" si="75"/>
        <v>-1</v>
      </c>
      <c r="AU291" s="119">
        <f t="shared" si="81"/>
        <v>0</v>
      </c>
      <c r="AV291" s="120">
        <f t="shared" si="78"/>
        <v>65.944039497306989</v>
      </c>
      <c r="AW291" s="121">
        <f t="shared" si="79"/>
        <v>-65.944039497306989</v>
      </c>
      <c r="AX291" s="119">
        <f t="shared" si="80"/>
        <v>0</v>
      </c>
      <c r="AY291" s="120">
        <f t="shared" si="77"/>
        <v>526.40263157894731</v>
      </c>
      <c r="AZ291" s="121">
        <f t="shared" si="86"/>
        <v>-526.40263157894731</v>
      </c>
    </row>
    <row r="292" spans="1:52" hidden="1" outlineLevel="1" x14ac:dyDescent="0.2">
      <c r="A292" t="s">
        <v>46</v>
      </c>
      <c r="B292" t="s">
        <v>46</v>
      </c>
      <c r="C292" t="s">
        <v>114</v>
      </c>
      <c r="D292" t="s">
        <v>114</v>
      </c>
      <c r="E292" t="s">
        <v>110</v>
      </c>
      <c r="F292" s="4">
        <f t="shared" si="76"/>
        <v>46297</v>
      </c>
      <c r="G292" t="s">
        <v>40</v>
      </c>
      <c r="H292" s="28">
        <v>0</v>
      </c>
      <c r="I292" s="2">
        <v>0</v>
      </c>
      <c r="J292" s="2">
        <v>0</v>
      </c>
      <c r="K292" s="2">
        <v>0</v>
      </c>
      <c r="L292" s="2">
        <v>0</v>
      </c>
      <c r="M292" s="29">
        <v>0</v>
      </c>
      <c r="N292" s="31">
        <f t="shared" si="82"/>
        <v>0</v>
      </c>
      <c r="O292" s="30">
        <f t="shared" si="83"/>
        <v>0</v>
      </c>
      <c r="P292" t="s">
        <v>49</v>
      </c>
      <c r="Q292" t="s">
        <v>49</v>
      </c>
      <c r="R292" t="s">
        <v>114</v>
      </c>
      <c r="S292" t="s">
        <v>114</v>
      </c>
      <c r="T292" t="s">
        <v>110</v>
      </c>
      <c r="U292" s="4">
        <f t="shared" si="87"/>
        <v>45933</v>
      </c>
      <c r="V292" t="s">
        <v>40</v>
      </c>
      <c r="W292" s="28">
        <v>1595</v>
      </c>
      <c r="X292" s="2">
        <v>36</v>
      </c>
      <c r="Y292" s="2">
        <v>17</v>
      </c>
      <c r="Z292" s="2">
        <v>117949.54</v>
      </c>
      <c r="AA292" s="2">
        <v>7830.8099999999995</v>
      </c>
      <c r="AB292" s="29">
        <v>12037.03</v>
      </c>
      <c r="AC292" s="31">
        <f t="shared" si="84"/>
        <v>1648</v>
      </c>
      <c r="AD292" s="30">
        <f t="shared" si="85"/>
        <v>137817.38</v>
      </c>
      <c r="AE292" s="2">
        <f t="shared" si="74"/>
        <v>-1595</v>
      </c>
      <c r="AF292" s="2">
        <f t="shared" si="74"/>
        <v>-36</v>
      </c>
      <c r="AG292" s="2">
        <f t="shared" si="74"/>
        <v>-17</v>
      </c>
      <c r="AH292" s="2">
        <f t="shared" si="74"/>
        <v>-117949.54</v>
      </c>
      <c r="AI292" s="2">
        <f t="shared" si="74"/>
        <v>-7830.8099999999995</v>
      </c>
      <c r="AJ292" s="29">
        <f t="shared" si="74"/>
        <v>-12037.03</v>
      </c>
      <c r="AK292" s="31">
        <f t="shared" si="74"/>
        <v>-1648</v>
      </c>
      <c r="AL292" s="31">
        <f t="shared" si="74"/>
        <v>-137817.38</v>
      </c>
      <c r="AM292" s="38">
        <f t="shared" si="75"/>
        <v>-1</v>
      </c>
      <c r="AN292" s="38">
        <f t="shared" si="75"/>
        <v>-1</v>
      </c>
      <c r="AO292" s="38">
        <f t="shared" si="75"/>
        <v>-1</v>
      </c>
      <c r="AP292" s="38">
        <f t="shared" si="75"/>
        <v>-1</v>
      </c>
      <c r="AQ292" s="38">
        <f t="shared" si="75"/>
        <v>-1</v>
      </c>
      <c r="AR292" s="39">
        <f t="shared" si="75"/>
        <v>-1</v>
      </c>
      <c r="AS292" s="40">
        <f t="shared" si="75"/>
        <v>-1</v>
      </c>
      <c r="AT292" s="40">
        <f t="shared" si="75"/>
        <v>-1</v>
      </c>
      <c r="AU292" s="119">
        <f t="shared" si="81"/>
        <v>0</v>
      </c>
      <c r="AV292" s="120">
        <f t="shared" si="78"/>
        <v>73.949554858934164</v>
      </c>
      <c r="AW292" s="121">
        <f t="shared" si="79"/>
        <v>-73.949554858934164</v>
      </c>
      <c r="AX292" s="119">
        <f t="shared" si="80"/>
        <v>0</v>
      </c>
      <c r="AY292" s="120">
        <f t="shared" si="77"/>
        <v>374.86490566037736</v>
      </c>
      <c r="AZ292" s="121">
        <f t="shared" si="86"/>
        <v>-374.86490566037736</v>
      </c>
    </row>
    <row r="293" spans="1:52" ht="13.5" hidden="1" outlineLevel="1" thickBot="1" x14ac:dyDescent="0.25">
      <c r="A293" t="s">
        <v>46</v>
      </c>
      <c r="B293" t="s">
        <v>46</v>
      </c>
      <c r="C293" t="s">
        <v>114</v>
      </c>
      <c r="D293" t="s">
        <v>114</v>
      </c>
      <c r="E293" t="s">
        <v>110</v>
      </c>
      <c r="F293" s="59">
        <f t="shared" si="76"/>
        <v>46298</v>
      </c>
      <c r="G293" s="42" t="s">
        <v>41</v>
      </c>
      <c r="H293" s="43">
        <v>0</v>
      </c>
      <c r="I293" s="44">
        <v>0</v>
      </c>
      <c r="J293" s="44">
        <v>0</v>
      </c>
      <c r="K293" s="44">
        <v>0</v>
      </c>
      <c r="L293" s="44">
        <v>0</v>
      </c>
      <c r="M293" s="45">
        <v>0</v>
      </c>
      <c r="N293" s="47">
        <f t="shared" si="82"/>
        <v>0</v>
      </c>
      <c r="O293" s="46">
        <f t="shared" si="83"/>
        <v>0</v>
      </c>
      <c r="P293" t="s">
        <v>49</v>
      </c>
      <c r="Q293" t="s">
        <v>49</v>
      </c>
      <c r="R293" t="s">
        <v>114</v>
      </c>
      <c r="S293" t="s">
        <v>114</v>
      </c>
      <c r="T293" t="s">
        <v>110</v>
      </c>
      <c r="U293" s="59">
        <f t="shared" si="87"/>
        <v>45934</v>
      </c>
      <c r="V293" s="42" t="s">
        <v>41</v>
      </c>
      <c r="W293" s="43">
        <v>1507</v>
      </c>
      <c r="X293" s="44">
        <v>21</v>
      </c>
      <c r="Y293" s="44">
        <v>0</v>
      </c>
      <c r="Z293" s="44">
        <v>107720.9</v>
      </c>
      <c r="AA293" s="44">
        <v>2805.38</v>
      </c>
      <c r="AB293" s="45">
        <v>0</v>
      </c>
      <c r="AC293" s="47">
        <f t="shared" si="84"/>
        <v>1528</v>
      </c>
      <c r="AD293" s="46">
        <f t="shared" si="85"/>
        <v>110526.28</v>
      </c>
      <c r="AE293" s="44">
        <f t="shared" si="74"/>
        <v>-1507</v>
      </c>
      <c r="AF293" s="44">
        <f t="shared" si="74"/>
        <v>-21</v>
      </c>
      <c r="AG293" s="44">
        <f t="shared" si="74"/>
        <v>0</v>
      </c>
      <c r="AH293" s="44">
        <f t="shared" si="74"/>
        <v>-107720.9</v>
      </c>
      <c r="AI293" s="44">
        <f t="shared" si="74"/>
        <v>-2805.38</v>
      </c>
      <c r="AJ293" s="45">
        <f t="shared" si="74"/>
        <v>0</v>
      </c>
      <c r="AK293" s="47">
        <f t="shared" si="74"/>
        <v>-1528</v>
      </c>
      <c r="AL293" s="47">
        <f t="shared" si="74"/>
        <v>-110526.28</v>
      </c>
      <c r="AM293" s="56">
        <f t="shared" si="75"/>
        <v>-1</v>
      </c>
      <c r="AN293" s="56">
        <f t="shared" si="75"/>
        <v>-1</v>
      </c>
      <c r="AO293" s="56" t="str">
        <f t="shared" si="75"/>
        <v/>
      </c>
      <c r="AP293" s="56">
        <f t="shared" si="75"/>
        <v>-1</v>
      </c>
      <c r="AQ293" s="56">
        <f t="shared" si="75"/>
        <v>-1</v>
      </c>
      <c r="AR293" s="57" t="str">
        <f t="shared" si="75"/>
        <v/>
      </c>
      <c r="AS293" s="58">
        <f t="shared" si="75"/>
        <v>-1</v>
      </c>
      <c r="AT293" s="58">
        <f t="shared" si="75"/>
        <v>-1</v>
      </c>
      <c r="AU293" s="122">
        <f t="shared" si="81"/>
        <v>0</v>
      </c>
      <c r="AV293" s="123">
        <f t="shared" si="78"/>
        <v>71.480358327803586</v>
      </c>
      <c r="AW293" s="124">
        <f t="shared" si="79"/>
        <v>-71.480358327803586</v>
      </c>
      <c r="AX293" s="122">
        <f t="shared" si="80"/>
        <v>0</v>
      </c>
      <c r="AY293" s="123">
        <f t="shared" si="77"/>
        <v>133.58952380952383</v>
      </c>
      <c r="AZ293" s="124">
        <f t="shared" si="86"/>
        <v>-133.58952380952383</v>
      </c>
    </row>
    <row r="294" spans="1:52" hidden="1" outlineLevel="1" x14ac:dyDescent="0.2">
      <c r="A294" t="s">
        <v>46</v>
      </c>
      <c r="B294" t="s">
        <v>46</v>
      </c>
      <c r="C294" t="s">
        <v>114</v>
      </c>
      <c r="D294" t="s">
        <v>114</v>
      </c>
      <c r="E294" t="s">
        <v>111</v>
      </c>
      <c r="F294" s="4">
        <f t="shared" si="76"/>
        <v>46299</v>
      </c>
      <c r="G294" t="s">
        <v>35</v>
      </c>
      <c r="H294" s="28">
        <v>0</v>
      </c>
      <c r="I294" s="2">
        <v>0</v>
      </c>
      <c r="J294" s="2">
        <v>0</v>
      </c>
      <c r="K294" s="2">
        <v>0</v>
      </c>
      <c r="L294" s="2">
        <v>0</v>
      </c>
      <c r="M294" s="29">
        <v>0</v>
      </c>
      <c r="N294" s="31">
        <f t="shared" si="82"/>
        <v>0</v>
      </c>
      <c r="O294" s="30">
        <f t="shared" si="83"/>
        <v>0</v>
      </c>
      <c r="P294" t="s">
        <v>49</v>
      </c>
      <c r="Q294" t="s">
        <v>49</v>
      </c>
      <c r="R294" t="s">
        <v>114</v>
      </c>
      <c r="S294" t="s">
        <v>114</v>
      </c>
      <c r="T294" t="s">
        <v>111</v>
      </c>
      <c r="U294" s="4">
        <f t="shared" si="87"/>
        <v>45935</v>
      </c>
      <c r="V294" t="s">
        <v>35</v>
      </c>
      <c r="W294" s="28">
        <v>737</v>
      </c>
      <c r="X294" s="2">
        <v>28</v>
      </c>
      <c r="Y294" s="2">
        <v>8</v>
      </c>
      <c r="Z294" s="2">
        <v>49931.770000000004</v>
      </c>
      <c r="AA294" s="2">
        <v>7539.9100000000008</v>
      </c>
      <c r="AB294" s="29">
        <v>-828.06999999999994</v>
      </c>
      <c r="AC294" s="31">
        <f t="shared" si="84"/>
        <v>773</v>
      </c>
      <c r="AD294" s="30">
        <f t="shared" si="85"/>
        <v>56643.610000000008</v>
      </c>
      <c r="AE294" s="2">
        <f t="shared" si="74"/>
        <v>-737</v>
      </c>
      <c r="AF294" s="2">
        <f t="shared" si="74"/>
        <v>-28</v>
      </c>
      <c r="AG294" s="2">
        <f t="shared" si="74"/>
        <v>-8</v>
      </c>
      <c r="AH294" s="2">
        <f t="shared" si="74"/>
        <v>-49931.770000000004</v>
      </c>
      <c r="AI294" s="2">
        <f t="shared" si="74"/>
        <v>-7539.9100000000008</v>
      </c>
      <c r="AJ294" s="29">
        <f t="shared" si="74"/>
        <v>828.06999999999994</v>
      </c>
      <c r="AK294" s="31">
        <f t="shared" si="74"/>
        <v>-773</v>
      </c>
      <c r="AL294" s="31">
        <f t="shared" si="74"/>
        <v>-56643.610000000008</v>
      </c>
      <c r="AM294" s="38">
        <f t="shared" si="75"/>
        <v>-1</v>
      </c>
      <c r="AN294" s="38">
        <f t="shared" si="75"/>
        <v>-1</v>
      </c>
      <c r="AO294" s="38">
        <f t="shared" si="75"/>
        <v>-1</v>
      </c>
      <c r="AP294" s="38">
        <f t="shared" si="75"/>
        <v>-1</v>
      </c>
      <c r="AQ294" s="38">
        <f t="shared" si="75"/>
        <v>-1</v>
      </c>
      <c r="AR294" s="39">
        <f t="shared" si="75"/>
        <v>-1</v>
      </c>
      <c r="AS294" s="40">
        <f t="shared" si="75"/>
        <v>-1</v>
      </c>
      <c r="AT294" s="40">
        <f t="shared" si="75"/>
        <v>-1</v>
      </c>
      <c r="AU294" s="119">
        <f t="shared" si="81"/>
        <v>0</v>
      </c>
      <c r="AV294" s="120">
        <f t="shared" si="78"/>
        <v>67.750027137042068</v>
      </c>
      <c r="AW294" s="121">
        <f t="shared" si="79"/>
        <v>-67.750027137042068</v>
      </c>
      <c r="AX294" s="119">
        <f t="shared" si="80"/>
        <v>0</v>
      </c>
      <c r="AY294" s="120">
        <f t="shared" si="77"/>
        <v>186.44000000000003</v>
      </c>
      <c r="AZ294" s="121">
        <f t="shared" si="86"/>
        <v>-186.44000000000003</v>
      </c>
    </row>
    <row r="295" spans="1:52" hidden="1" outlineLevel="1" x14ac:dyDescent="0.2">
      <c r="A295" t="s">
        <v>46</v>
      </c>
      <c r="B295" t="s">
        <v>46</v>
      </c>
      <c r="C295" t="s">
        <v>114</v>
      </c>
      <c r="D295" t="s">
        <v>114</v>
      </c>
      <c r="E295" t="s">
        <v>111</v>
      </c>
      <c r="F295" s="4">
        <f t="shared" si="76"/>
        <v>46300</v>
      </c>
      <c r="G295" t="s">
        <v>36</v>
      </c>
      <c r="H295" s="28">
        <v>0</v>
      </c>
      <c r="I295" s="2">
        <v>0</v>
      </c>
      <c r="J295" s="2">
        <v>0</v>
      </c>
      <c r="K295" s="2">
        <v>0</v>
      </c>
      <c r="L295" s="2">
        <v>0</v>
      </c>
      <c r="M295" s="29">
        <v>0</v>
      </c>
      <c r="N295" s="31">
        <f t="shared" si="82"/>
        <v>0</v>
      </c>
      <c r="O295" s="30">
        <f t="shared" si="83"/>
        <v>0</v>
      </c>
      <c r="P295" t="s">
        <v>49</v>
      </c>
      <c r="Q295" t="s">
        <v>49</v>
      </c>
      <c r="R295" t="s">
        <v>114</v>
      </c>
      <c r="S295" t="s">
        <v>114</v>
      </c>
      <c r="T295" t="s">
        <v>111</v>
      </c>
      <c r="U295" s="4">
        <f t="shared" si="87"/>
        <v>45936</v>
      </c>
      <c r="V295" t="s">
        <v>36</v>
      </c>
      <c r="W295" s="28">
        <v>739</v>
      </c>
      <c r="X295" s="2">
        <v>15</v>
      </c>
      <c r="Y295" s="2">
        <v>11</v>
      </c>
      <c r="Z295" s="2">
        <v>51808.71</v>
      </c>
      <c r="AA295" s="2">
        <v>2364.2399999999998</v>
      </c>
      <c r="AB295" s="29">
        <v>1914.32</v>
      </c>
      <c r="AC295" s="31">
        <f t="shared" si="84"/>
        <v>765</v>
      </c>
      <c r="AD295" s="30">
        <f t="shared" si="85"/>
        <v>56087.27</v>
      </c>
      <c r="AE295" s="2">
        <f t="shared" si="74"/>
        <v>-739</v>
      </c>
      <c r="AF295" s="2">
        <f t="shared" si="74"/>
        <v>-15</v>
      </c>
      <c r="AG295" s="2">
        <f t="shared" si="74"/>
        <v>-11</v>
      </c>
      <c r="AH295" s="2">
        <f t="shared" si="74"/>
        <v>-51808.71</v>
      </c>
      <c r="AI295" s="2">
        <f t="shared" si="74"/>
        <v>-2364.2399999999998</v>
      </c>
      <c r="AJ295" s="29">
        <f t="shared" si="74"/>
        <v>-1914.32</v>
      </c>
      <c r="AK295" s="31">
        <f t="shared" si="74"/>
        <v>-765</v>
      </c>
      <c r="AL295" s="31">
        <f t="shared" si="74"/>
        <v>-56087.27</v>
      </c>
      <c r="AM295" s="38">
        <f t="shared" si="75"/>
        <v>-1</v>
      </c>
      <c r="AN295" s="38">
        <f t="shared" si="75"/>
        <v>-1</v>
      </c>
      <c r="AO295" s="38">
        <f t="shared" si="75"/>
        <v>-1</v>
      </c>
      <c r="AP295" s="38">
        <f t="shared" si="75"/>
        <v>-1</v>
      </c>
      <c r="AQ295" s="38">
        <f t="shared" si="75"/>
        <v>-1</v>
      </c>
      <c r="AR295" s="39">
        <f t="shared" si="75"/>
        <v>-1</v>
      </c>
      <c r="AS295" s="40">
        <f t="shared" si="75"/>
        <v>-1</v>
      </c>
      <c r="AT295" s="40">
        <f t="shared" si="75"/>
        <v>-1</v>
      </c>
      <c r="AU295" s="119">
        <f t="shared" si="81"/>
        <v>0</v>
      </c>
      <c r="AV295" s="120">
        <f t="shared" si="78"/>
        <v>70.106508795669825</v>
      </c>
      <c r="AW295" s="121">
        <f t="shared" si="79"/>
        <v>-70.106508795669825</v>
      </c>
      <c r="AX295" s="119">
        <f t="shared" si="80"/>
        <v>0</v>
      </c>
      <c r="AY295" s="120">
        <f t="shared" si="77"/>
        <v>164.55999999999997</v>
      </c>
      <c r="AZ295" s="121">
        <f t="shared" si="86"/>
        <v>-164.55999999999997</v>
      </c>
    </row>
    <row r="296" spans="1:52" hidden="1" outlineLevel="1" x14ac:dyDescent="0.2">
      <c r="A296" t="s">
        <v>46</v>
      </c>
      <c r="B296" t="s">
        <v>46</v>
      </c>
      <c r="C296" t="s">
        <v>114</v>
      </c>
      <c r="D296" t="s">
        <v>114</v>
      </c>
      <c r="E296" t="s">
        <v>111</v>
      </c>
      <c r="F296" s="4">
        <f t="shared" si="76"/>
        <v>46301</v>
      </c>
      <c r="G296" t="s">
        <v>37</v>
      </c>
      <c r="H296" s="28">
        <v>0</v>
      </c>
      <c r="I296" s="2">
        <v>0</v>
      </c>
      <c r="J296" s="2">
        <v>0</v>
      </c>
      <c r="K296" s="2">
        <v>0</v>
      </c>
      <c r="L296" s="2">
        <v>0</v>
      </c>
      <c r="M296" s="29">
        <v>0</v>
      </c>
      <c r="N296" s="31">
        <f t="shared" si="82"/>
        <v>0</v>
      </c>
      <c r="O296" s="30">
        <f t="shared" si="83"/>
        <v>0</v>
      </c>
      <c r="P296" t="s">
        <v>49</v>
      </c>
      <c r="Q296" t="s">
        <v>49</v>
      </c>
      <c r="R296" t="s">
        <v>114</v>
      </c>
      <c r="S296" t="s">
        <v>114</v>
      </c>
      <c r="T296" t="s">
        <v>111</v>
      </c>
      <c r="U296" s="4">
        <f t="shared" si="87"/>
        <v>45937</v>
      </c>
      <c r="V296" t="s">
        <v>37</v>
      </c>
      <c r="W296" s="28">
        <v>913</v>
      </c>
      <c r="X296" s="2">
        <v>41</v>
      </c>
      <c r="Y296" s="2">
        <v>16</v>
      </c>
      <c r="Z296" s="2">
        <v>59990.25</v>
      </c>
      <c r="AA296" s="2">
        <v>7481</v>
      </c>
      <c r="AB296" s="29">
        <v>9114.32</v>
      </c>
      <c r="AC296" s="31">
        <f t="shared" si="84"/>
        <v>970</v>
      </c>
      <c r="AD296" s="30">
        <f t="shared" si="85"/>
        <v>76585.570000000007</v>
      </c>
      <c r="AE296" s="2">
        <f t="shared" si="74"/>
        <v>-913</v>
      </c>
      <c r="AF296" s="2">
        <f t="shared" si="74"/>
        <v>-41</v>
      </c>
      <c r="AG296" s="2">
        <f t="shared" si="74"/>
        <v>-16</v>
      </c>
      <c r="AH296" s="2">
        <f t="shared" si="74"/>
        <v>-59990.25</v>
      </c>
      <c r="AI296" s="2">
        <f t="shared" si="74"/>
        <v>-7481</v>
      </c>
      <c r="AJ296" s="29">
        <f t="shared" si="74"/>
        <v>-9114.32</v>
      </c>
      <c r="AK296" s="31">
        <f t="shared" si="74"/>
        <v>-970</v>
      </c>
      <c r="AL296" s="31">
        <f t="shared" si="74"/>
        <v>-76585.570000000007</v>
      </c>
      <c r="AM296" s="38">
        <f t="shared" si="75"/>
        <v>-1</v>
      </c>
      <c r="AN296" s="38">
        <f t="shared" si="75"/>
        <v>-1</v>
      </c>
      <c r="AO296" s="38">
        <f t="shared" si="75"/>
        <v>-1</v>
      </c>
      <c r="AP296" s="38">
        <f t="shared" si="75"/>
        <v>-1</v>
      </c>
      <c r="AQ296" s="38">
        <f t="shared" si="75"/>
        <v>-1</v>
      </c>
      <c r="AR296" s="39">
        <f t="shared" si="75"/>
        <v>-1</v>
      </c>
      <c r="AS296" s="40">
        <f t="shared" si="75"/>
        <v>-1</v>
      </c>
      <c r="AT296" s="40">
        <f t="shared" si="75"/>
        <v>-1</v>
      </c>
      <c r="AU296" s="119">
        <f t="shared" si="81"/>
        <v>0</v>
      </c>
      <c r="AV296" s="120">
        <f t="shared" si="78"/>
        <v>65.706736035049289</v>
      </c>
      <c r="AW296" s="121">
        <f t="shared" si="79"/>
        <v>-65.706736035049289</v>
      </c>
      <c r="AX296" s="119">
        <f t="shared" si="80"/>
        <v>0</v>
      </c>
      <c r="AY296" s="120">
        <f t="shared" si="77"/>
        <v>291.1459649122807</v>
      </c>
      <c r="AZ296" s="121">
        <f t="shared" si="86"/>
        <v>-291.1459649122807</v>
      </c>
    </row>
    <row r="297" spans="1:52" hidden="1" outlineLevel="1" x14ac:dyDescent="0.2">
      <c r="A297" t="s">
        <v>46</v>
      </c>
      <c r="B297" t="s">
        <v>46</v>
      </c>
      <c r="C297" t="s">
        <v>114</v>
      </c>
      <c r="D297" t="s">
        <v>114</v>
      </c>
      <c r="E297" t="s">
        <v>111</v>
      </c>
      <c r="F297" s="4">
        <f t="shared" si="76"/>
        <v>46302</v>
      </c>
      <c r="G297" t="s">
        <v>38</v>
      </c>
      <c r="H297" s="28">
        <v>0</v>
      </c>
      <c r="I297" s="2">
        <v>0</v>
      </c>
      <c r="J297" s="2">
        <v>0</v>
      </c>
      <c r="K297" s="2">
        <v>0</v>
      </c>
      <c r="L297" s="2">
        <v>0</v>
      </c>
      <c r="M297" s="29">
        <v>0</v>
      </c>
      <c r="N297" s="31">
        <f t="shared" si="82"/>
        <v>0</v>
      </c>
      <c r="O297" s="30">
        <f t="shared" si="83"/>
        <v>0</v>
      </c>
      <c r="P297" t="s">
        <v>49</v>
      </c>
      <c r="Q297" t="s">
        <v>49</v>
      </c>
      <c r="R297" t="s">
        <v>114</v>
      </c>
      <c r="S297" t="s">
        <v>114</v>
      </c>
      <c r="T297" t="s">
        <v>111</v>
      </c>
      <c r="U297" s="4">
        <f t="shared" si="87"/>
        <v>45938</v>
      </c>
      <c r="V297" t="s">
        <v>38</v>
      </c>
      <c r="W297" s="28">
        <v>921</v>
      </c>
      <c r="X297" s="2">
        <v>44</v>
      </c>
      <c r="Y297" s="2">
        <v>12</v>
      </c>
      <c r="Z297" s="2">
        <v>66103.490000000005</v>
      </c>
      <c r="AA297" s="2">
        <v>14429.600000000002</v>
      </c>
      <c r="AB297" s="29">
        <v>3418.43</v>
      </c>
      <c r="AC297" s="31">
        <f t="shared" si="84"/>
        <v>977</v>
      </c>
      <c r="AD297" s="30">
        <f t="shared" si="85"/>
        <v>83951.52</v>
      </c>
      <c r="AE297" s="2">
        <f t="shared" si="74"/>
        <v>-921</v>
      </c>
      <c r="AF297" s="2">
        <f t="shared" si="74"/>
        <v>-44</v>
      </c>
      <c r="AG297" s="2">
        <f t="shared" si="74"/>
        <v>-12</v>
      </c>
      <c r="AH297" s="2">
        <f t="shared" si="74"/>
        <v>-66103.490000000005</v>
      </c>
      <c r="AI297" s="2">
        <f t="shared" si="74"/>
        <v>-14429.600000000002</v>
      </c>
      <c r="AJ297" s="29">
        <f t="shared" si="74"/>
        <v>-3418.43</v>
      </c>
      <c r="AK297" s="31">
        <f t="shared" si="74"/>
        <v>-977</v>
      </c>
      <c r="AL297" s="31">
        <f t="shared" si="74"/>
        <v>-83951.52</v>
      </c>
      <c r="AM297" s="38">
        <f t="shared" si="75"/>
        <v>-1</v>
      </c>
      <c r="AN297" s="38">
        <f t="shared" si="75"/>
        <v>-1</v>
      </c>
      <c r="AO297" s="38">
        <f t="shared" si="75"/>
        <v>-1</v>
      </c>
      <c r="AP297" s="38">
        <f t="shared" si="75"/>
        <v>-1</v>
      </c>
      <c r="AQ297" s="38">
        <f t="shared" si="75"/>
        <v>-1</v>
      </c>
      <c r="AR297" s="39">
        <f t="shared" si="75"/>
        <v>-1</v>
      </c>
      <c r="AS297" s="40">
        <f t="shared" si="75"/>
        <v>-1</v>
      </c>
      <c r="AT297" s="40">
        <f t="shared" si="75"/>
        <v>-1</v>
      </c>
      <c r="AU297" s="119">
        <f t="shared" si="81"/>
        <v>0</v>
      </c>
      <c r="AV297" s="120">
        <f t="shared" si="78"/>
        <v>71.773604777415855</v>
      </c>
      <c r="AW297" s="121">
        <f t="shared" si="79"/>
        <v>-71.773604777415855</v>
      </c>
      <c r="AX297" s="119">
        <f t="shared" si="80"/>
        <v>0</v>
      </c>
      <c r="AY297" s="120">
        <f t="shared" si="77"/>
        <v>318.7148214285715</v>
      </c>
      <c r="AZ297" s="121">
        <f t="shared" si="86"/>
        <v>-318.7148214285715</v>
      </c>
    </row>
    <row r="298" spans="1:52" hidden="1" outlineLevel="1" x14ac:dyDescent="0.2">
      <c r="A298" t="s">
        <v>46</v>
      </c>
      <c r="B298" t="s">
        <v>46</v>
      </c>
      <c r="C298" t="s">
        <v>114</v>
      </c>
      <c r="D298" t="s">
        <v>114</v>
      </c>
      <c r="E298" t="s">
        <v>111</v>
      </c>
      <c r="F298" s="4">
        <f t="shared" si="76"/>
        <v>46303</v>
      </c>
      <c r="G298" t="s">
        <v>39</v>
      </c>
      <c r="H298" s="28">
        <v>0</v>
      </c>
      <c r="I298" s="2">
        <v>0</v>
      </c>
      <c r="J298" s="2">
        <v>0</v>
      </c>
      <c r="K298" s="2">
        <v>0</v>
      </c>
      <c r="L298" s="2">
        <v>0</v>
      </c>
      <c r="M298" s="29">
        <v>0</v>
      </c>
      <c r="N298" s="31">
        <f t="shared" si="82"/>
        <v>0</v>
      </c>
      <c r="O298" s="30">
        <f t="shared" si="83"/>
        <v>0</v>
      </c>
      <c r="P298" t="s">
        <v>49</v>
      </c>
      <c r="Q298" t="s">
        <v>49</v>
      </c>
      <c r="R298" t="s">
        <v>114</v>
      </c>
      <c r="S298" t="s">
        <v>114</v>
      </c>
      <c r="T298" t="s">
        <v>111</v>
      </c>
      <c r="U298" s="4">
        <f t="shared" si="87"/>
        <v>45939</v>
      </c>
      <c r="V298" t="s">
        <v>39</v>
      </c>
      <c r="W298" s="28">
        <v>1134</v>
      </c>
      <c r="X298" s="2">
        <v>39</v>
      </c>
      <c r="Y298" s="2">
        <v>13</v>
      </c>
      <c r="Z298" s="2">
        <v>85304.959999999992</v>
      </c>
      <c r="AA298" s="2">
        <v>9427.0700000000015</v>
      </c>
      <c r="AB298" s="29">
        <v>17680.560000000001</v>
      </c>
      <c r="AC298" s="31">
        <f t="shared" si="84"/>
        <v>1186</v>
      </c>
      <c r="AD298" s="30">
        <f t="shared" si="85"/>
        <v>112412.59</v>
      </c>
      <c r="AE298" s="2">
        <f t="shared" si="74"/>
        <v>-1134</v>
      </c>
      <c r="AF298" s="2">
        <f t="shared" si="74"/>
        <v>-39</v>
      </c>
      <c r="AG298" s="2">
        <f t="shared" si="74"/>
        <v>-13</v>
      </c>
      <c r="AH298" s="2">
        <f t="shared" si="74"/>
        <v>-85304.959999999992</v>
      </c>
      <c r="AI298" s="2">
        <f t="shared" si="74"/>
        <v>-9427.0700000000015</v>
      </c>
      <c r="AJ298" s="29">
        <f t="shared" si="74"/>
        <v>-17680.560000000001</v>
      </c>
      <c r="AK298" s="31">
        <f t="shared" si="74"/>
        <v>-1186</v>
      </c>
      <c r="AL298" s="31">
        <f t="shared" si="74"/>
        <v>-112412.59</v>
      </c>
      <c r="AM298" s="38">
        <f t="shared" si="75"/>
        <v>-1</v>
      </c>
      <c r="AN298" s="38">
        <f t="shared" si="75"/>
        <v>-1</v>
      </c>
      <c r="AO298" s="38">
        <f t="shared" si="75"/>
        <v>-1</v>
      </c>
      <c r="AP298" s="38">
        <f t="shared" si="75"/>
        <v>-1</v>
      </c>
      <c r="AQ298" s="38">
        <f t="shared" si="75"/>
        <v>-1</v>
      </c>
      <c r="AR298" s="39">
        <f t="shared" si="75"/>
        <v>-1</v>
      </c>
      <c r="AS298" s="40">
        <f t="shared" si="75"/>
        <v>-1</v>
      </c>
      <c r="AT298" s="40">
        <f t="shared" si="75"/>
        <v>-1</v>
      </c>
      <c r="AU298" s="119">
        <f t="shared" si="81"/>
        <v>0</v>
      </c>
      <c r="AV298" s="120">
        <f t="shared" si="78"/>
        <v>75.224832451499111</v>
      </c>
      <c r="AW298" s="121">
        <f t="shared" si="79"/>
        <v>-75.224832451499111</v>
      </c>
      <c r="AX298" s="119">
        <f t="shared" si="80"/>
        <v>0</v>
      </c>
      <c r="AY298" s="120">
        <f t="shared" si="77"/>
        <v>521.30057692307696</v>
      </c>
      <c r="AZ298" s="121">
        <f t="shared" si="86"/>
        <v>-521.30057692307696</v>
      </c>
    </row>
    <row r="299" spans="1:52" hidden="1" outlineLevel="1" x14ac:dyDescent="0.2">
      <c r="A299" t="s">
        <v>46</v>
      </c>
      <c r="B299" t="s">
        <v>46</v>
      </c>
      <c r="C299" t="s">
        <v>114</v>
      </c>
      <c r="D299" t="s">
        <v>114</v>
      </c>
      <c r="E299" t="s">
        <v>111</v>
      </c>
      <c r="F299" s="4">
        <f t="shared" si="76"/>
        <v>46304</v>
      </c>
      <c r="G299" t="s">
        <v>40</v>
      </c>
      <c r="H299" s="28">
        <v>0</v>
      </c>
      <c r="I299" s="2">
        <v>0</v>
      </c>
      <c r="J299" s="2">
        <v>0</v>
      </c>
      <c r="K299" s="2">
        <v>0</v>
      </c>
      <c r="L299" s="2">
        <v>0</v>
      </c>
      <c r="M299" s="29">
        <v>0</v>
      </c>
      <c r="N299" s="31">
        <f t="shared" si="82"/>
        <v>0</v>
      </c>
      <c r="O299" s="30">
        <f t="shared" si="83"/>
        <v>0</v>
      </c>
      <c r="P299" t="s">
        <v>49</v>
      </c>
      <c r="Q299" t="s">
        <v>49</v>
      </c>
      <c r="R299" t="s">
        <v>114</v>
      </c>
      <c r="S299" t="s">
        <v>114</v>
      </c>
      <c r="T299" t="s">
        <v>111</v>
      </c>
      <c r="U299" s="4">
        <f t="shared" si="87"/>
        <v>45940</v>
      </c>
      <c r="V299" t="s">
        <v>40</v>
      </c>
      <c r="W299" s="28">
        <v>1644</v>
      </c>
      <c r="X299" s="2">
        <v>32</v>
      </c>
      <c r="Y299" s="2">
        <v>17</v>
      </c>
      <c r="Z299" s="2">
        <v>121229.04000000001</v>
      </c>
      <c r="AA299" s="2">
        <v>12916.91</v>
      </c>
      <c r="AB299" s="29">
        <v>5171.42</v>
      </c>
      <c r="AC299" s="31">
        <f t="shared" si="84"/>
        <v>1693</v>
      </c>
      <c r="AD299" s="30">
        <f t="shared" si="85"/>
        <v>139317.37000000002</v>
      </c>
      <c r="AE299" s="2">
        <f t="shared" si="74"/>
        <v>-1644</v>
      </c>
      <c r="AF299" s="2">
        <f t="shared" si="74"/>
        <v>-32</v>
      </c>
      <c r="AG299" s="2">
        <f t="shared" si="74"/>
        <v>-17</v>
      </c>
      <c r="AH299" s="2">
        <f t="shared" si="74"/>
        <v>-121229.04000000001</v>
      </c>
      <c r="AI299" s="2">
        <f t="shared" si="74"/>
        <v>-12916.91</v>
      </c>
      <c r="AJ299" s="29">
        <f t="shared" si="74"/>
        <v>-5171.42</v>
      </c>
      <c r="AK299" s="31">
        <f t="shared" si="74"/>
        <v>-1693</v>
      </c>
      <c r="AL299" s="31">
        <f t="shared" si="74"/>
        <v>-139317.37000000002</v>
      </c>
      <c r="AM299" s="38">
        <f t="shared" si="75"/>
        <v>-1</v>
      </c>
      <c r="AN299" s="38">
        <f t="shared" si="75"/>
        <v>-1</v>
      </c>
      <c r="AO299" s="38">
        <f t="shared" si="75"/>
        <v>-1</v>
      </c>
      <c r="AP299" s="38">
        <f t="shared" si="75"/>
        <v>-1</v>
      </c>
      <c r="AQ299" s="38">
        <f t="shared" si="75"/>
        <v>-1</v>
      </c>
      <c r="AR299" s="39">
        <f t="shared" si="75"/>
        <v>-1</v>
      </c>
      <c r="AS299" s="40">
        <f t="shared" si="75"/>
        <v>-1</v>
      </c>
      <c r="AT299" s="40">
        <f t="shared" si="75"/>
        <v>-1</v>
      </c>
      <c r="AU299" s="119">
        <f t="shared" si="81"/>
        <v>0</v>
      </c>
      <c r="AV299" s="120">
        <f t="shared" si="78"/>
        <v>73.740291970802929</v>
      </c>
      <c r="AW299" s="121">
        <f t="shared" si="79"/>
        <v>-73.740291970802929</v>
      </c>
      <c r="AX299" s="119">
        <f t="shared" si="80"/>
        <v>0</v>
      </c>
      <c r="AY299" s="120">
        <f t="shared" si="77"/>
        <v>369.14959183673471</v>
      </c>
      <c r="AZ299" s="121">
        <f t="shared" si="86"/>
        <v>-369.14959183673471</v>
      </c>
    </row>
    <row r="300" spans="1:52" ht="13.5" hidden="1" outlineLevel="1" thickBot="1" x14ac:dyDescent="0.25">
      <c r="A300" t="s">
        <v>46</v>
      </c>
      <c r="B300" t="s">
        <v>46</v>
      </c>
      <c r="C300" t="s">
        <v>114</v>
      </c>
      <c r="D300" t="s">
        <v>114</v>
      </c>
      <c r="E300" t="s">
        <v>111</v>
      </c>
      <c r="F300" s="59">
        <f t="shared" si="76"/>
        <v>46305</v>
      </c>
      <c r="G300" s="42" t="s">
        <v>41</v>
      </c>
      <c r="H300" s="43">
        <v>0</v>
      </c>
      <c r="I300" s="44">
        <v>0</v>
      </c>
      <c r="J300" s="44">
        <v>0</v>
      </c>
      <c r="K300" s="44">
        <v>0</v>
      </c>
      <c r="L300" s="44">
        <v>0</v>
      </c>
      <c r="M300" s="45">
        <v>0</v>
      </c>
      <c r="N300" s="47">
        <f t="shared" si="82"/>
        <v>0</v>
      </c>
      <c r="O300" s="46">
        <f t="shared" si="83"/>
        <v>0</v>
      </c>
      <c r="P300" t="s">
        <v>49</v>
      </c>
      <c r="Q300" t="s">
        <v>49</v>
      </c>
      <c r="R300" t="s">
        <v>114</v>
      </c>
      <c r="S300" t="s">
        <v>114</v>
      </c>
      <c r="T300" t="s">
        <v>111</v>
      </c>
      <c r="U300" s="59">
        <f t="shared" si="87"/>
        <v>45941</v>
      </c>
      <c r="V300" s="42" t="s">
        <v>41</v>
      </c>
      <c r="W300" s="43">
        <v>1395</v>
      </c>
      <c r="X300" s="44">
        <v>31</v>
      </c>
      <c r="Y300" s="44">
        <v>3</v>
      </c>
      <c r="Z300" s="44">
        <v>97492.09</v>
      </c>
      <c r="AA300" s="44">
        <v>7220.81</v>
      </c>
      <c r="AB300" s="45">
        <v>-470.21999999999997</v>
      </c>
      <c r="AC300" s="47">
        <f t="shared" si="84"/>
        <v>1429</v>
      </c>
      <c r="AD300" s="46">
        <f t="shared" si="85"/>
        <v>104242.68</v>
      </c>
      <c r="AE300" s="44">
        <f t="shared" si="74"/>
        <v>-1395</v>
      </c>
      <c r="AF300" s="44">
        <f t="shared" si="74"/>
        <v>-31</v>
      </c>
      <c r="AG300" s="44">
        <f t="shared" si="74"/>
        <v>-3</v>
      </c>
      <c r="AH300" s="44">
        <f t="shared" si="74"/>
        <v>-97492.09</v>
      </c>
      <c r="AI300" s="44">
        <f t="shared" si="74"/>
        <v>-7220.81</v>
      </c>
      <c r="AJ300" s="45">
        <f t="shared" si="74"/>
        <v>470.21999999999997</v>
      </c>
      <c r="AK300" s="47">
        <f t="shared" si="74"/>
        <v>-1429</v>
      </c>
      <c r="AL300" s="47">
        <f t="shared" si="74"/>
        <v>-104242.68</v>
      </c>
      <c r="AM300" s="56">
        <f t="shared" si="75"/>
        <v>-1</v>
      </c>
      <c r="AN300" s="56">
        <f t="shared" si="75"/>
        <v>-1</v>
      </c>
      <c r="AO300" s="56">
        <f t="shared" si="75"/>
        <v>-1</v>
      </c>
      <c r="AP300" s="56">
        <f t="shared" si="75"/>
        <v>-1</v>
      </c>
      <c r="AQ300" s="56">
        <f t="shared" si="75"/>
        <v>-1</v>
      </c>
      <c r="AR300" s="57">
        <f t="shared" si="75"/>
        <v>-1</v>
      </c>
      <c r="AS300" s="58">
        <f t="shared" si="75"/>
        <v>-1</v>
      </c>
      <c r="AT300" s="58">
        <f t="shared" si="75"/>
        <v>-1</v>
      </c>
      <c r="AU300" s="122">
        <f t="shared" si="81"/>
        <v>0</v>
      </c>
      <c r="AV300" s="123">
        <f t="shared" si="78"/>
        <v>69.886802867383508</v>
      </c>
      <c r="AW300" s="124">
        <f t="shared" si="79"/>
        <v>-69.886802867383508</v>
      </c>
      <c r="AX300" s="122">
        <f t="shared" si="80"/>
        <v>0</v>
      </c>
      <c r="AY300" s="123">
        <f t="shared" si="77"/>
        <v>198.54676470588237</v>
      </c>
      <c r="AZ300" s="124">
        <f t="shared" si="86"/>
        <v>-198.54676470588237</v>
      </c>
    </row>
    <row r="301" spans="1:52" hidden="1" outlineLevel="1" x14ac:dyDescent="0.2">
      <c r="A301" t="s">
        <v>46</v>
      </c>
      <c r="B301" t="s">
        <v>46</v>
      </c>
      <c r="C301" t="s">
        <v>114</v>
      </c>
      <c r="D301" t="s">
        <v>114</v>
      </c>
      <c r="E301" t="s">
        <v>112</v>
      </c>
      <c r="F301" s="4">
        <f t="shared" si="76"/>
        <v>46306</v>
      </c>
      <c r="G301" t="s">
        <v>35</v>
      </c>
      <c r="H301" s="28">
        <v>0</v>
      </c>
      <c r="I301" s="2">
        <v>0</v>
      </c>
      <c r="J301" s="2">
        <v>0</v>
      </c>
      <c r="K301" s="2">
        <v>0</v>
      </c>
      <c r="L301" s="2">
        <v>0</v>
      </c>
      <c r="M301" s="29">
        <v>0</v>
      </c>
      <c r="N301" s="31">
        <f t="shared" si="82"/>
        <v>0</v>
      </c>
      <c r="O301" s="30">
        <f t="shared" si="83"/>
        <v>0</v>
      </c>
      <c r="P301" t="s">
        <v>49</v>
      </c>
      <c r="Q301" t="s">
        <v>49</v>
      </c>
      <c r="R301" t="s">
        <v>114</v>
      </c>
      <c r="S301" t="s">
        <v>114</v>
      </c>
      <c r="T301" t="s">
        <v>112</v>
      </c>
      <c r="U301" s="4">
        <f t="shared" si="87"/>
        <v>45942</v>
      </c>
      <c r="V301" t="s">
        <v>35</v>
      </c>
      <c r="W301" s="28">
        <v>780</v>
      </c>
      <c r="X301" s="2">
        <v>19</v>
      </c>
      <c r="Y301" s="2">
        <v>8</v>
      </c>
      <c r="Z301" s="2">
        <v>49159.66</v>
      </c>
      <c r="AA301" s="2">
        <v>6837.1100000000006</v>
      </c>
      <c r="AB301" s="29">
        <v>-1347.27</v>
      </c>
      <c r="AC301" s="31">
        <f t="shared" si="84"/>
        <v>807</v>
      </c>
      <c r="AD301" s="30">
        <f t="shared" si="85"/>
        <v>54649.500000000007</v>
      </c>
      <c r="AE301" s="2">
        <f t="shared" si="74"/>
        <v>-780</v>
      </c>
      <c r="AF301" s="2">
        <f t="shared" si="74"/>
        <v>-19</v>
      </c>
      <c r="AG301" s="2">
        <f t="shared" si="74"/>
        <v>-8</v>
      </c>
      <c r="AH301" s="2">
        <f t="shared" si="74"/>
        <v>-49159.66</v>
      </c>
      <c r="AI301" s="2">
        <f t="shared" si="74"/>
        <v>-6837.1100000000006</v>
      </c>
      <c r="AJ301" s="29">
        <f t="shared" si="74"/>
        <v>1347.27</v>
      </c>
      <c r="AK301" s="31">
        <f t="shared" si="74"/>
        <v>-807</v>
      </c>
      <c r="AL301" s="31">
        <f t="shared" si="74"/>
        <v>-54649.500000000007</v>
      </c>
      <c r="AM301" s="38">
        <f t="shared" si="75"/>
        <v>-1</v>
      </c>
      <c r="AN301" s="38">
        <f t="shared" si="75"/>
        <v>-1</v>
      </c>
      <c r="AO301" s="38">
        <f t="shared" si="75"/>
        <v>-1</v>
      </c>
      <c r="AP301" s="38">
        <f t="shared" si="75"/>
        <v>-1</v>
      </c>
      <c r="AQ301" s="38">
        <f t="shared" si="75"/>
        <v>-1</v>
      </c>
      <c r="AR301" s="39">
        <f t="shared" si="75"/>
        <v>-1</v>
      </c>
      <c r="AS301" s="40">
        <f t="shared" si="75"/>
        <v>-1</v>
      </c>
      <c r="AT301" s="40">
        <f t="shared" si="75"/>
        <v>-1</v>
      </c>
      <c r="AU301" s="119">
        <f t="shared" si="81"/>
        <v>0</v>
      </c>
      <c r="AV301" s="120">
        <f t="shared" si="78"/>
        <v>63.02520512820513</v>
      </c>
      <c r="AW301" s="121">
        <f t="shared" si="79"/>
        <v>-63.02520512820513</v>
      </c>
      <c r="AX301" s="119">
        <f t="shared" si="80"/>
        <v>0</v>
      </c>
      <c r="AY301" s="120">
        <f t="shared" si="77"/>
        <v>203.32740740740741</v>
      </c>
      <c r="AZ301" s="121">
        <f t="shared" si="86"/>
        <v>-203.32740740740741</v>
      </c>
    </row>
    <row r="302" spans="1:52" hidden="1" outlineLevel="1" x14ac:dyDescent="0.2">
      <c r="A302" t="s">
        <v>46</v>
      </c>
      <c r="B302" t="s">
        <v>46</v>
      </c>
      <c r="C302" t="s">
        <v>114</v>
      </c>
      <c r="D302" t="s">
        <v>114</v>
      </c>
      <c r="E302" t="s">
        <v>112</v>
      </c>
      <c r="F302" s="4">
        <f t="shared" si="76"/>
        <v>46307</v>
      </c>
      <c r="G302" t="s">
        <v>36</v>
      </c>
      <c r="H302" s="28">
        <v>0</v>
      </c>
      <c r="I302" s="2">
        <v>0</v>
      </c>
      <c r="J302" s="2">
        <v>0</v>
      </c>
      <c r="K302" s="2">
        <v>0</v>
      </c>
      <c r="L302" s="2">
        <v>0</v>
      </c>
      <c r="M302" s="29">
        <v>0</v>
      </c>
      <c r="N302" s="31">
        <f t="shared" si="82"/>
        <v>0</v>
      </c>
      <c r="O302" s="30">
        <f t="shared" si="83"/>
        <v>0</v>
      </c>
      <c r="P302" t="s">
        <v>49</v>
      </c>
      <c r="Q302" t="s">
        <v>49</v>
      </c>
      <c r="R302" t="s">
        <v>114</v>
      </c>
      <c r="S302" t="s">
        <v>114</v>
      </c>
      <c r="T302" t="s">
        <v>112</v>
      </c>
      <c r="U302" s="4">
        <f t="shared" si="87"/>
        <v>45943</v>
      </c>
      <c r="V302" t="s">
        <v>36</v>
      </c>
      <c r="W302" s="28">
        <v>809</v>
      </c>
      <c r="X302" s="2">
        <v>29</v>
      </c>
      <c r="Y302" s="2">
        <v>8</v>
      </c>
      <c r="Z302" s="2">
        <v>52906.15</v>
      </c>
      <c r="AA302" s="2">
        <v>8825.76</v>
      </c>
      <c r="AB302" s="29">
        <v>3379.6099999999997</v>
      </c>
      <c r="AC302" s="31">
        <f t="shared" si="84"/>
        <v>846</v>
      </c>
      <c r="AD302" s="30">
        <f t="shared" si="85"/>
        <v>65111.520000000004</v>
      </c>
      <c r="AE302" s="2">
        <f t="shared" si="74"/>
        <v>-809</v>
      </c>
      <c r="AF302" s="2">
        <f t="shared" si="74"/>
        <v>-29</v>
      </c>
      <c r="AG302" s="2">
        <f t="shared" si="74"/>
        <v>-8</v>
      </c>
      <c r="AH302" s="2">
        <f t="shared" si="74"/>
        <v>-52906.15</v>
      </c>
      <c r="AI302" s="2">
        <f t="shared" si="74"/>
        <v>-8825.76</v>
      </c>
      <c r="AJ302" s="29">
        <f t="shared" si="74"/>
        <v>-3379.6099999999997</v>
      </c>
      <c r="AK302" s="31">
        <f t="shared" si="74"/>
        <v>-846</v>
      </c>
      <c r="AL302" s="31">
        <f t="shared" si="74"/>
        <v>-65111.520000000004</v>
      </c>
      <c r="AM302" s="38">
        <f t="shared" si="75"/>
        <v>-1</v>
      </c>
      <c r="AN302" s="38">
        <f t="shared" si="75"/>
        <v>-1</v>
      </c>
      <c r="AO302" s="38">
        <f t="shared" si="75"/>
        <v>-1</v>
      </c>
      <c r="AP302" s="38">
        <f t="shared" si="75"/>
        <v>-1</v>
      </c>
      <c r="AQ302" s="38">
        <f t="shared" si="75"/>
        <v>-1</v>
      </c>
      <c r="AR302" s="39">
        <f t="shared" si="75"/>
        <v>-1</v>
      </c>
      <c r="AS302" s="40">
        <f t="shared" si="75"/>
        <v>-1</v>
      </c>
      <c r="AT302" s="40">
        <f t="shared" si="75"/>
        <v>-1</v>
      </c>
      <c r="AU302" s="119">
        <f t="shared" si="81"/>
        <v>0</v>
      </c>
      <c r="AV302" s="120">
        <f t="shared" si="78"/>
        <v>65.396971569839309</v>
      </c>
      <c r="AW302" s="121">
        <f t="shared" si="79"/>
        <v>-65.396971569839309</v>
      </c>
      <c r="AX302" s="119">
        <f t="shared" si="80"/>
        <v>0</v>
      </c>
      <c r="AY302" s="120">
        <f t="shared" si="77"/>
        <v>329.87486486486483</v>
      </c>
      <c r="AZ302" s="121">
        <f t="shared" si="86"/>
        <v>-329.87486486486483</v>
      </c>
    </row>
    <row r="303" spans="1:52" hidden="1" outlineLevel="1" x14ac:dyDescent="0.2">
      <c r="A303" t="s">
        <v>46</v>
      </c>
      <c r="B303" t="s">
        <v>46</v>
      </c>
      <c r="C303" t="s">
        <v>114</v>
      </c>
      <c r="D303" t="s">
        <v>114</v>
      </c>
      <c r="E303" t="s">
        <v>112</v>
      </c>
      <c r="F303" s="4">
        <f t="shared" si="76"/>
        <v>46308</v>
      </c>
      <c r="G303" t="s">
        <v>37</v>
      </c>
      <c r="H303" s="28">
        <v>0</v>
      </c>
      <c r="I303" s="2">
        <v>0</v>
      </c>
      <c r="J303" s="2">
        <v>0</v>
      </c>
      <c r="K303" s="2">
        <v>0</v>
      </c>
      <c r="L303" s="2">
        <v>0</v>
      </c>
      <c r="M303" s="29">
        <v>0</v>
      </c>
      <c r="N303" s="31">
        <f t="shared" si="82"/>
        <v>0</v>
      </c>
      <c r="O303" s="30">
        <f t="shared" si="83"/>
        <v>0</v>
      </c>
      <c r="P303" t="s">
        <v>49</v>
      </c>
      <c r="Q303" t="s">
        <v>49</v>
      </c>
      <c r="R303" t="s">
        <v>114</v>
      </c>
      <c r="S303" t="s">
        <v>114</v>
      </c>
      <c r="T303" t="s">
        <v>112</v>
      </c>
      <c r="U303" s="4">
        <f t="shared" si="87"/>
        <v>45944</v>
      </c>
      <c r="V303" t="s">
        <v>37</v>
      </c>
      <c r="W303" s="28">
        <v>830</v>
      </c>
      <c r="X303" s="2">
        <v>51</v>
      </c>
      <c r="Y303" s="2">
        <v>6</v>
      </c>
      <c r="Z303" s="2">
        <v>54354.44</v>
      </c>
      <c r="AA303" s="2">
        <v>15396.26</v>
      </c>
      <c r="AB303" s="29">
        <v>2804.66</v>
      </c>
      <c r="AC303" s="31">
        <f t="shared" si="84"/>
        <v>887</v>
      </c>
      <c r="AD303" s="30">
        <f t="shared" si="85"/>
        <v>72555.360000000001</v>
      </c>
      <c r="AE303" s="2">
        <f t="shared" si="74"/>
        <v>-830</v>
      </c>
      <c r="AF303" s="2">
        <f t="shared" si="74"/>
        <v>-51</v>
      </c>
      <c r="AG303" s="2">
        <f t="shared" si="74"/>
        <v>-6</v>
      </c>
      <c r="AH303" s="2">
        <f t="shared" si="74"/>
        <v>-54354.44</v>
      </c>
      <c r="AI303" s="2">
        <f t="shared" si="74"/>
        <v>-15396.26</v>
      </c>
      <c r="AJ303" s="29">
        <f t="shared" si="74"/>
        <v>-2804.66</v>
      </c>
      <c r="AK303" s="31">
        <f t="shared" si="74"/>
        <v>-887</v>
      </c>
      <c r="AL303" s="31">
        <f t="shared" si="74"/>
        <v>-72555.360000000001</v>
      </c>
      <c r="AM303" s="38">
        <f t="shared" si="75"/>
        <v>-1</v>
      </c>
      <c r="AN303" s="38">
        <f t="shared" si="75"/>
        <v>-1</v>
      </c>
      <c r="AO303" s="38">
        <f t="shared" si="75"/>
        <v>-1</v>
      </c>
      <c r="AP303" s="38">
        <f t="shared" si="75"/>
        <v>-1</v>
      </c>
      <c r="AQ303" s="38">
        <f t="shared" si="75"/>
        <v>-1</v>
      </c>
      <c r="AR303" s="39">
        <f t="shared" si="75"/>
        <v>-1</v>
      </c>
      <c r="AS303" s="40">
        <f t="shared" si="75"/>
        <v>-1</v>
      </c>
      <c r="AT303" s="40">
        <f t="shared" si="75"/>
        <v>-1</v>
      </c>
      <c r="AU303" s="119">
        <f t="shared" si="81"/>
        <v>0</v>
      </c>
      <c r="AV303" s="120">
        <f t="shared" si="78"/>
        <v>65.487277108433744</v>
      </c>
      <c r="AW303" s="121">
        <f t="shared" si="79"/>
        <v>-65.487277108433744</v>
      </c>
      <c r="AX303" s="119">
        <f t="shared" si="80"/>
        <v>0</v>
      </c>
      <c r="AY303" s="120">
        <f t="shared" si="77"/>
        <v>319.31438596491228</v>
      </c>
      <c r="AZ303" s="121">
        <f t="shared" si="86"/>
        <v>-319.31438596491228</v>
      </c>
    </row>
    <row r="304" spans="1:52" hidden="1" outlineLevel="1" x14ac:dyDescent="0.2">
      <c r="A304" t="s">
        <v>46</v>
      </c>
      <c r="B304" t="s">
        <v>46</v>
      </c>
      <c r="C304" t="s">
        <v>114</v>
      </c>
      <c r="D304" t="s">
        <v>114</v>
      </c>
      <c r="E304" t="s">
        <v>112</v>
      </c>
      <c r="F304" s="4">
        <f t="shared" si="76"/>
        <v>46309</v>
      </c>
      <c r="G304" t="s">
        <v>38</v>
      </c>
      <c r="H304" s="28">
        <v>0</v>
      </c>
      <c r="I304" s="2">
        <v>0</v>
      </c>
      <c r="J304" s="2">
        <v>0</v>
      </c>
      <c r="K304" s="2">
        <v>0</v>
      </c>
      <c r="L304" s="2">
        <v>0</v>
      </c>
      <c r="M304" s="29">
        <v>0</v>
      </c>
      <c r="N304" s="31">
        <f t="shared" si="82"/>
        <v>0</v>
      </c>
      <c r="O304" s="30">
        <f t="shared" si="83"/>
        <v>0</v>
      </c>
      <c r="P304" t="s">
        <v>49</v>
      </c>
      <c r="Q304" t="s">
        <v>49</v>
      </c>
      <c r="R304" t="s">
        <v>114</v>
      </c>
      <c r="S304" t="s">
        <v>114</v>
      </c>
      <c r="T304" t="s">
        <v>112</v>
      </c>
      <c r="U304" s="4">
        <f t="shared" si="87"/>
        <v>45945</v>
      </c>
      <c r="V304" t="s">
        <v>38</v>
      </c>
      <c r="W304" s="28">
        <v>955</v>
      </c>
      <c r="X304" s="2">
        <v>23</v>
      </c>
      <c r="Y304" s="2">
        <v>9</v>
      </c>
      <c r="Z304" s="2">
        <v>66148.75</v>
      </c>
      <c r="AA304" s="2">
        <v>5032.1000000000004</v>
      </c>
      <c r="AB304" s="29">
        <v>2402.08</v>
      </c>
      <c r="AC304" s="31">
        <f t="shared" si="84"/>
        <v>987</v>
      </c>
      <c r="AD304" s="30">
        <f t="shared" si="85"/>
        <v>73582.930000000008</v>
      </c>
      <c r="AE304" s="2">
        <f t="shared" si="74"/>
        <v>-955</v>
      </c>
      <c r="AF304" s="2">
        <f t="shared" ref="AF304:AL340" si="88">+I304-X304</f>
        <v>-23</v>
      </c>
      <c r="AG304" s="2">
        <f t="shared" si="88"/>
        <v>-9</v>
      </c>
      <c r="AH304" s="2">
        <f t="shared" si="88"/>
        <v>-66148.75</v>
      </c>
      <c r="AI304" s="2">
        <f t="shared" si="88"/>
        <v>-5032.1000000000004</v>
      </c>
      <c r="AJ304" s="29">
        <f t="shared" si="88"/>
        <v>-2402.08</v>
      </c>
      <c r="AK304" s="31">
        <f t="shared" si="88"/>
        <v>-987</v>
      </c>
      <c r="AL304" s="31">
        <f t="shared" si="88"/>
        <v>-73582.930000000008</v>
      </c>
      <c r="AM304" s="38">
        <f t="shared" si="75"/>
        <v>-1</v>
      </c>
      <c r="AN304" s="38">
        <f t="shared" ref="AN304:AT340" si="89">IFERROR(AF304/X304,"")</f>
        <v>-1</v>
      </c>
      <c r="AO304" s="38">
        <f t="shared" si="89"/>
        <v>-1</v>
      </c>
      <c r="AP304" s="38">
        <f t="shared" si="89"/>
        <v>-1</v>
      </c>
      <c r="AQ304" s="38">
        <f t="shared" si="89"/>
        <v>-1</v>
      </c>
      <c r="AR304" s="39">
        <f t="shared" si="89"/>
        <v>-1</v>
      </c>
      <c r="AS304" s="40">
        <f t="shared" si="89"/>
        <v>-1</v>
      </c>
      <c r="AT304" s="40">
        <f t="shared" si="89"/>
        <v>-1</v>
      </c>
      <c r="AU304" s="119">
        <f t="shared" si="81"/>
        <v>0</v>
      </c>
      <c r="AV304" s="120">
        <f t="shared" si="78"/>
        <v>69.265706806282722</v>
      </c>
      <c r="AW304" s="121">
        <f t="shared" si="79"/>
        <v>-69.265706806282722</v>
      </c>
      <c r="AX304" s="119">
        <f t="shared" si="80"/>
        <v>0</v>
      </c>
      <c r="AY304" s="120">
        <f t="shared" si="77"/>
        <v>232.31812500000001</v>
      </c>
      <c r="AZ304" s="121">
        <f t="shared" si="86"/>
        <v>-232.31812500000001</v>
      </c>
    </row>
    <row r="305" spans="1:52" hidden="1" outlineLevel="1" x14ac:dyDescent="0.2">
      <c r="A305" t="s">
        <v>46</v>
      </c>
      <c r="B305" t="s">
        <v>46</v>
      </c>
      <c r="C305" t="s">
        <v>114</v>
      </c>
      <c r="D305" t="s">
        <v>114</v>
      </c>
      <c r="E305" t="s">
        <v>112</v>
      </c>
      <c r="F305" s="4">
        <f t="shared" si="76"/>
        <v>46310</v>
      </c>
      <c r="G305" t="s">
        <v>39</v>
      </c>
      <c r="H305" s="28">
        <v>0</v>
      </c>
      <c r="I305" s="2">
        <v>0</v>
      </c>
      <c r="J305" s="2">
        <v>0</v>
      </c>
      <c r="K305" s="2">
        <v>0</v>
      </c>
      <c r="L305" s="2">
        <v>0</v>
      </c>
      <c r="M305" s="29">
        <v>0</v>
      </c>
      <c r="N305" s="31">
        <f t="shared" si="82"/>
        <v>0</v>
      </c>
      <c r="O305" s="30">
        <f t="shared" si="83"/>
        <v>0</v>
      </c>
      <c r="P305" t="s">
        <v>49</v>
      </c>
      <c r="Q305" t="s">
        <v>49</v>
      </c>
      <c r="R305" t="s">
        <v>114</v>
      </c>
      <c r="S305" t="s">
        <v>114</v>
      </c>
      <c r="T305" t="s">
        <v>112</v>
      </c>
      <c r="U305" s="4">
        <f t="shared" si="87"/>
        <v>45946</v>
      </c>
      <c r="V305" t="s">
        <v>39</v>
      </c>
      <c r="W305" s="28">
        <v>1088</v>
      </c>
      <c r="X305" s="2">
        <v>37</v>
      </c>
      <c r="Y305" s="2">
        <v>10</v>
      </c>
      <c r="Z305" s="2">
        <v>77288.760000000009</v>
      </c>
      <c r="AA305" s="2">
        <v>7161.1500000000015</v>
      </c>
      <c r="AB305" s="29">
        <v>6594.84</v>
      </c>
      <c r="AC305" s="31">
        <f t="shared" si="84"/>
        <v>1135</v>
      </c>
      <c r="AD305" s="30">
        <f t="shared" si="85"/>
        <v>91044.75</v>
      </c>
      <c r="AE305" s="2">
        <f t="shared" ref="AE305:AH368" si="90">+H305-W305</f>
        <v>-1088</v>
      </c>
      <c r="AF305" s="2">
        <f t="shared" si="88"/>
        <v>-37</v>
      </c>
      <c r="AG305" s="2">
        <f t="shared" si="88"/>
        <v>-10</v>
      </c>
      <c r="AH305" s="2">
        <f t="shared" si="88"/>
        <v>-77288.760000000009</v>
      </c>
      <c r="AI305" s="2">
        <f t="shared" si="88"/>
        <v>-7161.1500000000015</v>
      </c>
      <c r="AJ305" s="29">
        <f t="shared" si="88"/>
        <v>-6594.84</v>
      </c>
      <c r="AK305" s="31">
        <f t="shared" si="88"/>
        <v>-1135</v>
      </c>
      <c r="AL305" s="31">
        <f t="shared" si="88"/>
        <v>-91044.75</v>
      </c>
      <c r="AM305" s="38">
        <f t="shared" ref="AM305:AP368" si="91">IFERROR(AE305/W305,"")</f>
        <v>-1</v>
      </c>
      <c r="AN305" s="38">
        <f t="shared" si="89"/>
        <v>-1</v>
      </c>
      <c r="AO305" s="38">
        <f t="shared" si="89"/>
        <v>-1</v>
      </c>
      <c r="AP305" s="38">
        <f t="shared" si="89"/>
        <v>-1</v>
      </c>
      <c r="AQ305" s="38">
        <f t="shared" si="89"/>
        <v>-1</v>
      </c>
      <c r="AR305" s="39">
        <f t="shared" si="89"/>
        <v>-1</v>
      </c>
      <c r="AS305" s="40">
        <f t="shared" si="89"/>
        <v>-1</v>
      </c>
      <c r="AT305" s="40">
        <f t="shared" si="89"/>
        <v>-1</v>
      </c>
      <c r="AU305" s="119">
        <f t="shared" si="81"/>
        <v>0</v>
      </c>
      <c r="AV305" s="120">
        <f t="shared" si="78"/>
        <v>71.037463235294126</v>
      </c>
      <c r="AW305" s="121">
        <f t="shared" si="79"/>
        <v>-71.037463235294126</v>
      </c>
      <c r="AX305" s="119">
        <f t="shared" si="80"/>
        <v>0</v>
      </c>
      <c r="AY305" s="120">
        <f t="shared" si="77"/>
        <v>292.68063829787235</v>
      </c>
      <c r="AZ305" s="121">
        <f t="shared" si="86"/>
        <v>-292.68063829787235</v>
      </c>
    </row>
    <row r="306" spans="1:52" hidden="1" outlineLevel="1" x14ac:dyDescent="0.2">
      <c r="A306" t="s">
        <v>46</v>
      </c>
      <c r="B306" t="s">
        <v>46</v>
      </c>
      <c r="C306" t="s">
        <v>114</v>
      </c>
      <c r="D306" t="s">
        <v>114</v>
      </c>
      <c r="E306" t="s">
        <v>112</v>
      </c>
      <c r="F306" s="4">
        <f t="shared" si="76"/>
        <v>46311</v>
      </c>
      <c r="G306" t="s">
        <v>40</v>
      </c>
      <c r="H306" s="28">
        <v>0</v>
      </c>
      <c r="I306" s="2">
        <v>0</v>
      </c>
      <c r="J306" s="2">
        <v>0</v>
      </c>
      <c r="K306" s="2">
        <v>0</v>
      </c>
      <c r="L306" s="2">
        <v>0</v>
      </c>
      <c r="M306" s="29">
        <v>0</v>
      </c>
      <c r="N306" s="31">
        <f t="shared" si="82"/>
        <v>0</v>
      </c>
      <c r="O306" s="30">
        <f t="shared" si="83"/>
        <v>0</v>
      </c>
      <c r="P306" t="s">
        <v>49</v>
      </c>
      <c r="Q306" t="s">
        <v>49</v>
      </c>
      <c r="R306" t="s">
        <v>114</v>
      </c>
      <c r="S306" t="s">
        <v>114</v>
      </c>
      <c r="T306" t="s">
        <v>112</v>
      </c>
      <c r="U306" s="4">
        <f t="shared" si="87"/>
        <v>45947</v>
      </c>
      <c r="V306" t="s">
        <v>40</v>
      </c>
      <c r="W306" s="28">
        <v>1647</v>
      </c>
      <c r="X306" s="2">
        <v>30</v>
      </c>
      <c r="Y306" s="2">
        <v>17</v>
      </c>
      <c r="Z306" s="2">
        <v>114768.12</v>
      </c>
      <c r="AA306" s="2">
        <v>6621.9699999999993</v>
      </c>
      <c r="AB306" s="29">
        <v>9492.630000000001</v>
      </c>
      <c r="AC306" s="31">
        <f t="shared" si="84"/>
        <v>1694</v>
      </c>
      <c r="AD306" s="30">
        <f t="shared" si="85"/>
        <v>130882.72</v>
      </c>
      <c r="AE306" s="2">
        <f t="shared" si="90"/>
        <v>-1647</v>
      </c>
      <c r="AF306" s="2">
        <f t="shared" si="88"/>
        <v>-30</v>
      </c>
      <c r="AG306" s="2">
        <f t="shared" si="88"/>
        <v>-17</v>
      </c>
      <c r="AH306" s="2">
        <f t="shared" si="88"/>
        <v>-114768.12</v>
      </c>
      <c r="AI306" s="2">
        <f t="shared" si="88"/>
        <v>-6621.9699999999993</v>
      </c>
      <c r="AJ306" s="29">
        <f t="shared" si="88"/>
        <v>-9492.630000000001</v>
      </c>
      <c r="AK306" s="31">
        <f t="shared" si="88"/>
        <v>-1694</v>
      </c>
      <c r="AL306" s="31">
        <f t="shared" si="88"/>
        <v>-130882.72</v>
      </c>
      <c r="AM306" s="38">
        <f t="shared" si="91"/>
        <v>-1</v>
      </c>
      <c r="AN306" s="38">
        <f t="shared" si="89"/>
        <v>-1</v>
      </c>
      <c r="AO306" s="38">
        <f t="shared" si="89"/>
        <v>-1</v>
      </c>
      <c r="AP306" s="38">
        <f t="shared" si="89"/>
        <v>-1</v>
      </c>
      <c r="AQ306" s="38">
        <f t="shared" si="89"/>
        <v>-1</v>
      </c>
      <c r="AR306" s="39">
        <f t="shared" si="89"/>
        <v>-1</v>
      </c>
      <c r="AS306" s="40">
        <f t="shared" si="89"/>
        <v>-1</v>
      </c>
      <c r="AT306" s="40">
        <f t="shared" si="89"/>
        <v>-1</v>
      </c>
      <c r="AU306" s="119">
        <f t="shared" si="81"/>
        <v>0</v>
      </c>
      <c r="AV306" s="120">
        <f t="shared" si="78"/>
        <v>69.683132969034602</v>
      </c>
      <c r="AW306" s="121">
        <f t="shared" si="79"/>
        <v>-69.683132969034602</v>
      </c>
      <c r="AX306" s="119">
        <f t="shared" si="80"/>
        <v>0</v>
      </c>
      <c r="AY306" s="120">
        <f t="shared" si="77"/>
        <v>342.86382978723407</v>
      </c>
      <c r="AZ306" s="121">
        <f t="shared" si="86"/>
        <v>-342.86382978723407</v>
      </c>
    </row>
    <row r="307" spans="1:52" ht="13.5" hidden="1" outlineLevel="1" thickBot="1" x14ac:dyDescent="0.25">
      <c r="A307" t="s">
        <v>46</v>
      </c>
      <c r="B307" t="s">
        <v>46</v>
      </c>
      <c r="C307" t="s">
        <v>114</v>
      </c>
      <c r="D307" t="s">
        <v>114</v>
      </c>
      <c r="E307" t="s">
        <v>112</v>
      </c>
      <c r="F307" s="59">
        <f t="shared" si="76"/>
        <v>46312</v>
      </c>
      <c r="G307" s="42" t="s">
        <v>41</v>
      </c>
      <c r="H307" s="43">
        <v>0</v>
      </c>
      <c r="I307" s="44">
        <v>0</v>
      </c>
      <c r="J307" s="44">
        <v>0</v>
      </c>
      <c r="K307" s="44">
        <v>0</v>
      </c>
      <c r="L307" s="44">
        <v>0</v>
      </c>
      <c r="M307" s="45">
        <v>0</v>
      </c>
      <c r="N307" s="47">
        <f t="shared" si="82"/>
        <v>0</v>
      </c>
      <c r="O307" s="46">
        <f t="shared" si="83"/>
        <v>0</v>
      </c>
      <c r="P307" t="s">
        <v>49</v>
      </c>
      <c r="Q307" t="s">
        <v>49</v>
      </c>
      <c r="R307" t="s">
        <v>114</v>
      </c>
      <c r="S307" t="s">
        <v>114</v>
      </c>
      <c r="T307" t="s">
        <v>112</v>
      </c>
      <c r="U307" s="59">
        <f t="shared" si="87"/>
        <v>45948</v>
      </c>
      <c r="V307" s="42" t="s">
        <v>41</v>
      </c>
      <c r="W307" s="43">
        <v>1463</v>
      </c>
      <c r="X307" s="44">
        <v>36</v>
      </c>
      <c r="Y307" s="44">
        <v>3</v>
      </c>
      <c r="Z307" s="44">
        <v>100939.70000000001</v>
      </c>
      <c r="AA307" s="44">
        <v>8634.5</v>
      </c>
      <c r="AB307" s="45">
        <v>4142.2700000000004</v>
      </c>
      <c r="AC307" s="47">
        <f t="shared" si="84"/>
        <v>1502</v>
      </c>
      <c r="AD307" s="46">
        <f t="shared" si="85"/>
        <v>113716.47000000002</v>
      </c>
      <c r="AE307" s="44">
        <f t="shared" si="90"/>
        <v>-1463</v>
      </c>
      <c r="AF307" s="44">
        <f t="shared" si="88"/>
        <v>-36</v>
      </c>
      <c r="AG307" s="44">
        <f t="shared" si="88"/>
        <v>-3</v>
      </c>
      <c r="AH307" s="44">
        <f t="shared" si="88"/>
        <v>-100939.70000000001</v>
      </c>
      <c r="AI307" s="44">
        <f t="shared" si="88"/>
        <v>-8634.5</v>
      </c>
      <c r="AJ307" s="45">
        <f t="shared" si="88"/>
        <v>-4142.2700000000004</v>
      </c>
      <c r="AK307" s="47">
        <f t="shared" si="88"/>
        <v>-1502</v>
      </c>
      <c r="AL307" s="47">
        <f t="shared" si="88"/>
        <v>-113716.47000000002</v>
      </c>
      <c r="AM307" s="56">
        <f t="shared" si="91"/>
        <v>-1</v>
      </c>
      <c r="AN307" s="56">
        <f t="shared" si="89"/>
        <v>-1</v>
      </c>
      <c r="AO307" s="56">
        <f t="shared" si="89"/>
        <v>-1</v>
      </c>
      <c r="AP307" s="56">
        <f t="shared" si="89"/>
        <v>-1</v>
      </c>
      <c r="AQ307" s="56">
        <f t="shared" si="89"/>
        <v>-1</v>
      </c>
      <c r="AR307" s="57">
        <f t="shared" si="89"/>
        <v>-1</v>
      </c>
      <c r="AS307" s="58">
        <f t="shared" si="89"/>
        <v>-1</v>
      </c>
      <c r="AT307" s="58">
        <f t="shared" si="89"/>
        <v>-1</v>
      </c>
      <c r="AU307" s="122">
        <f t="shared" si="81"/>
        <v>0</v>
      </c>
      <c r="AV307" s="123">
        <f t="shared" si="78"/>
        <v>68.995010252905004</v>
      </c>
      <c r="AW307" s="124">
        <f t="shared" si="79"/>
        <v>-68.995010252905004</v>
      </c>
      <c r="AX307" s="122">
        <f t="shared" si="80"/>
        <v>0</v>
      </c>
      <c r="AY307" s="123">
        <f t="shared" si="77"/>
        <v>327.60948717948719</v>
      </c>
      <c r="AZ307" s="124">
        <f t="shared" si="86"/>
        <v>-327.60948717948719</v>
      </c>
    </row>
    <row r="308" spans="1:52" hidden="1" outlineLevel="1" x14ac:dyDescent="0.2">
      <c r="A308" t="s">
        <v>46</v>
      </c>
      <c r="B308" t="s">
        <v>46</v>
      </c>
      <c r="C308" t="s">
        <v>114</v>
      </c>
      <c r="D308" t="s">
        <v>114</v>
      </c>
      <c r="E308" t="s">
        <v>113</v>
      </c>
      <c r="F308" s="4">
        <f t="shared" si="76"/>
        <v>46313</v>
      </c>
      <c r="G308" t="s">
        <v>35</v>
      </c>
      <c r="H308" s="28">
        <v>0</v>
      </c>
      <c r="I308" s="2">
        <v>0</v>
      </c>
      <c r="J308" s="2">
        <v>0</v>
      </c>
      <c r="K308" s="2">
        <v>0</v>
      </c>
      <c r="L308" s="2">
        <v>0</v>
      </c>
      <c r="M308" s="29">
        <v>0</v>
      </c>
      <c r="N308" s="31">
        <f t="shared" si="82"/>
        <v>0</v>
      </c>
      <c r="O308" s="30">
        <f t="shared" si="83"/>
        <v>0</v>
      </c>
      <c r="P308" t="s">
        <v>49</v>
      </c>
      <c r="Q308" t="s">
        <v>49</v>
      </c>
      <c r="R308" t="s">
        <v>114</v>
      </c>
      <c r="S308" t="s">
        <v>114</v>
      </c>
      <c r="T308" t="s">
        <v>113</v>
      </c>
      <c r="U308" s="4">
        <f t="shared" si="87"/>
        <v>45949</v>
      </c>
      <c r="V308" t="s">
        <v>35</v>
      </c>
      <c r="W308" s="28">
        <v>763</v>
      </c>
      <c r="X308" s="2">
        <v>25</v>
      </c>
      <c r="Y308" s="2">
        <v>1</v>
      </c>
      <c r="Z308" s="2">
        <v>50116.649999999994</v>
      </c>
      <c r="AA308" s="2">
        <v>7231.4000000000015</v>
      </c>
      <c r="AB308" s="29">
        <v>86.96</v>
      </c>
      <c r="AC308" s="31">
        <f t="shared" si="84"/>
        <v>789</v>
      </c>
      <c r="AD308" s="30">
        <f t="shared" si="85"/>
        <v>57435.009999999995</v>
      </c>
      <c r="AE308" s="2">
        <f t="shared" si="90"/>
        <v>-763</v>
      </c>
      <c r="AF308" s="2">
        <f t="shared" si="88"/>
        <v>-25</v>
      </c>
      <c r="AG308" s="2">
        <f t="shared" si="88"/>
        <v>-1</v>
      </c>
      <c r="AH308" s="2">
        <f t="shared" si="88"/>
        <v>-50116.649999999994</v>
      </c>
      <c r="AI308" s="2">
        <f t="shared" si="88"/>
        <v>-7231.4000000000015</v>
      </c>
      <c r="AJ308" s="29">
        <f t="shared" si="88"/>
        <v>-86.96</v>
      </c>
      <c r="AK308" s="31">
        <f t="shared" si="88"/>
        <v>-789</v>
      </c>
      <c r="AL308" s="31">
        <f t="shared" si="88"/>
        <v>-57435.009999999995</v>
      </c>
      <c r="AM308" s="38">
        <f t="shared" si="91"/>
        <v>-1</v>
      </c>
      <c r="AN308" s="38">
        <f t="shared" si="89"/>
        <v>-1</v>
      </c>
      <c r="AO308" s="38">
        <f t="shared" si="89"/>
        <v>-1</v>
      </c>
      <c r="AP308" s="38">
        <f t="shared" si="89"/>
        <v>-1</v>
      </c>
      <c r="AQ308" s="38">
        <f t="shared" si="89"/>
        <v>-1</v>
      </c>
      <c r="AR308" s="39">
        <f t="shared" si="89"/>
        <v>-1</v>
      </c>
      <c r="AS308" s="40">
        <f t="shared" si="89"/>
        <v>-1</v>
      </c>
      <c r="AT308" s="40">
        <f t="shared" si="89"/>
        <v>-1</v>
      </c>
      <c r="AU308" s="119">
        <f t="shared" si="81"/>
        <v>0</v>
      </c>
      <c r="AV308" s="120">
        <f t="shared" si="78"/>
        <v>65.683682830930536</v>
      </c>
      <c r="AW308" s="121">
        <f t="shared" si="79"/>
        <v>-65.683682830930536</v>
      </c>
      <c r="AX308" s="119">
        <f t="shared" si="80"/>
        <v>0</v>
      </c>
      <c r="AY308" s="120">
        <f t="shared" si="77"/>
        <v>281.47538461538466</v>
      </c>
      <c r="AZ308" s="121">
        <f t="shared" si="86"/>
        <v>-281.47538461538466</v>
      </c>
    </row>
    <row r="309" spans="1:52" hidden="1" outlineLevel="1" x14ac:dyDescent="0.2">
      <c r="A309" t="s">
        <v>46</v>
      </c>
      <c r="B309" t="s">
        <v>46</v>
      </c>
      <c r="C309" t="s">
        <v>114</v>
      </c>
      <c r="D309" t="s">
        <v>114</v>
      </c>
      <c r="E309" t="s">
        <v>113</v>
      </c>
      <c r="F309" s="4">
        <f t="shared" si="76"/>
        <v>46314</v>
      </c>
      <c r="G309" t="s">
        <v>36</v>
      </c>
      <c r="H309" s="28">
        <v>0</v>
      </c>
      <c r="I309" s="2">
        <v>0</v>
      </c>
      <c r="J309" s="2">
        <v>0</v>
      </c>
      <c r="K309" s="2">
        <v>0</v>
      </c>
      <c r="L309" s="2">
        <v>0</v>
      </c>
      <c r="M309" s="29">
        <v>0</v>
      </c>
      <c r="N309" s="31">
        <f t="shared" si="82"/>
        <v>0</v>
      </c>
      <c r="O309" s="30">
        <f t="shared" si="83"/>
        <v>0</v>
      </c>
      <c r="P309" t="s">
        <v>49</v>
      </c>
      <c r="Q309" t="s">
        <v>49</v>
      </c>
      <c r="R309" t="s">
        <v>114</v>
      </c>
      <c r="S309" t="s">
        <v>114</v>
      </c>
      <c r="T309" t="s">
        <v>113</v>
      </c>
      <c r="U309" s="4">
        <f t="shared" si="87"/>
        <v>45950</v>
      </c>
      <c r="V309" t="s">
        <v>36</v>
      </c>
      <c r="W309" s="28">
        <v>735</v>
      </c>
      <c r="X309" s="2">
        <v>36</v>
      </c>
      <c r="Y309" s="2">
        <v>6</v>
      </c>
      <c r="Z309" s="2">
        <v>46445.62</v>
      </c>
      <c r="AA309" s="2">
        <v>8773</v>
      </c>
      <c r="AB309" s="29">
        <v>889.01</v>
      </c>
      <c r="AC309" s="31">
        <f t="shared" si="84"/>
        <v>777</v>
      </c>
      <c r="AD309" s="30">
        <f t="shared" si="85"/>
        <v>56107.630000000005</v>
      </c>
      <c r="AE309" s="2">
        <f t="shared" si="90"/>
        <v>-735</v>
      </c>
      <c r="AF309" s="2">
        <f t="shared" si="88"/>
        <v>-36</v>
      </c>
      <c r="AG309" s="2">
        <f t="shared" si="88"/>
        <v>-6</v>
      </c>
      <c r="AH309" s="2">
        <f t="shared" si="88"/>
        <v>-46445.62</v>
      </c>
      <c r="AI309" s="2">
        <f t="shared" si="88"/>
        <v>-8773</v>
      </c>
      <c r="AJ309" s="29">
        <f t="shared" si="88"/>
        <v>-889.01</v>
      </c>
      <c r="AK309" s="31">
        <f t="shared" si="88"/>
        <v>-777</v>
      </c>
      <c r="AL309" s="31">
        <f t="shared" si="88"/>
        <v>-56107.630000000005</v>
      </c>
      <c r="AM309" s="38">
        <f t="shared" si="91"/>
        <v>-1</v>
      </c>
      <c r="AN309" s="38">
        <f t="shared" si="89"/>
        <v>-1</v>
      </c>
      <c r="AO309" s="38">
        <f t="shared" si="89"/>
        <v>-1</v>
      </c>
      <c r="AP309" s="38">
        <f t="shared" si="89"/>
        <v>-1</v>
      </c>
      <c r="AQ309" s="38">
        <f t="shared" si="89"/>
        <v>-1</v>
      </c>
      <c r="AR309" s="39">
        <f t="shared" si="89"/>
        <v>-1</v>
      </c>
      <c r="AS309" s="40">
        <f t="shared" si="89"/>
        <v>-1</v>
      </c>
      <c r="AT309" s="40">
        <f t="shared" si="89"/>
        <v>-1</v>
      </c>
      <c r="AU309" s="119">
        <f t="shared" si="81"/>
        <v>0</v>
      </c>
      <c r="AV309" s="120">
        <f t="shared" si="78"/>
        <v>63.191319727891162</v>
      </c>
      <c r="AW309" s="121">
        <f t="shared" si="79"/>
        <v>-63.191319727891162</v>
      </c>
      <c r="AX309" s="119">
        <f t="shared" si="80"/>
        <v>0</v>
      </c>
      <c r="AY309" s="120">
        <f t="shared" si="77"/>
        <v>230.04785714285714</v>
      </c>
      <c r="AZ309" s="121">
        <f t="shared" si="86"/>
        <v>-230.04785714285714</v>
      </c>
    </row>
    <row r="310" spans="1:52" hidden="1" outlineLevel="1" x14ac:dyDescent="0.2">
      <c r="A310" t="s">
        <v>46</v>
      </c>
      <c r="B310" t="s">
        <v>46</v>
      </c>
      <c r="C310" t="s">
        <v>114</v>
      </c>
      <c r="D310" t="s">
        <v>114</v>
      </c>
      <c r="E310" t="s">
        <v>113</v>
      </c>
      <c r="F310" s="4">
        <f t="shared" si="76"/>
        <v>46315</v>
      </c>
      <c r="G310" t="s">
        <v>37</v>
      </c>
      <c r="H310" s="28">
        <v>0</v>
      </c>
      <c r="I310" s="2">
        <v>0</v>
      </c>
      <c r="J310" s="2">
        <v>0</v>
      </c>
      <c r="K310" s="2">
        <v>0</v>
      </c>
      <c r="L310" s="2">
        <v>0</v>
      </c>
      <c r="M310" s="29">
        <v>0</v>
      </c>
      <c r="N310" s="31">
        <f t="shared" si="82"/>
        <v>0</v>
      </c>
      <c r="O310" s="30">
        <f t="shared" si="83"/>
        <v>0</v>
      </c>
      <c r="P310" t="s">
        <v>49</v>
      </c>
      <c r="Q310" t="s">
        <v>49</v>
      </c>
      <c r="R310" t="s">
        <v>114</v>
      </c>
      <c r="S310" t="s">
        <v>114</v>
      </c>
      <c r="T310" t="s">
        <v>113</v>
      </c>
      <c r="U310" s="4">
        <f t="shared" si="87"/>
        <v>45951</v>
      </c>
      <c r="V310" t="s">
        <v>37</v>
      </c>
      <c r="W310" s="28">
        <v>902</v>
      </c>
      <c r="X310" s="2">
        <v>42</v>
      </c>
      <c r="Y310" s="2">
        <v>7</v>
      </c>
      <c r="Z310" s="2">
        <v>69040.91</v>
      </c>
      <c r="AA310" s="2">
        <v>9859.19</v>
      </c>
      <c r="AB310" s="29">
        <v>1774.5300000000002</v>
      </c>
      <c r="AC310" s="31">
        <f t="shared" si="84"/>
        <v>951</v>
      </c>
      <c r="AD310" s="30">
        <f t="shared" si="85"/>
        <v>80674.63</v>
      </c>
      <c r="AE310" s="2">
        <f t="shared" si="90"/>
        <v>-902</v>
      </c>
      <c r="AF310" s="2">
        <f t="shared" si="88"/>
        <v>-42</v>
      </c>
      <c r="AG310" s="2">
        <f t="shared" si="88"/>
        <v>-7</v>
      </c>
      <c r="AH310" s="2">
        <f t="shared" si="88"/>
        <v>-69040.91</v>
      </c>
      <c r="AI310" s="2">
        <f t="shared" si="88"/>
        <v>-9859.19</v>
      </c>
      <c r="AJ310" s="29">
        <f t="shared" si="88"/>
        <v>-1774.5300000000002</v>
      </c>
      <c r="AK310" s="31">
        <f t="shared" si="88"/>
        <v>-951</v>
      </c>
      <c r="AL310" s="31">
        <f t="shared" si="88"/>
        <v>-80674.63</v>
      </c>
      <c r="AM310" s="38">
        <f t="shared" si="91"/>
        <v>-1</v>
      </c>
      <c r="AN310" s="38">
        <f t="shared" si="89"/>
        <v>-1</v>
      </c>
      <c r="AO310" s="38">
        <f t="shared" si="89"/>
        <v>-1</v>
      </c>
      <c r="AP310" s="38">
        <f t="shared" si="89"/>
        <v>-1</v>
      </c>
      <c r="AQ310" s="38">
        <f t="shared" si="89"/>
        <v>-1</v>
      </c>
      <c r="AR310" s="39">
        <f t="shared" si="89"/>
        <v>-1</v>
      </c>
      <c r="AS310" s="40">
        <f t="shared" si="89"/>
        <v>-1</v>
      </c>
      <c r="AT310" s="40">
        <f t="shared" si="89"/>
        <v>-1</v>
      </c>
      <c r="AU310" s="119">
        <f t="shared" si="81"/>
        <v>0</v>
      </c>
      <c r="AV310" s="120">
        <f t="shared" si="78"/>
        <v>76.542028824833707</v>
      </c>
      <c r="AW310" s="121">
        <f t="shared" si="79"/>
        <v>-76.542028824833707</v>
      </c>
      <c r="AX310" s="119">
        <f t="shared" si="80"/>
        <v>0</v>
      </c>
      <c r="AY310" s="120">
        <f t="shared" si="77"/>
        <v>237.42285714285717</v>
      </c>
      <c r="AZ310" s="121">
        <f t="shared" si="86"/>
        <v>-237.42285714285717</v>
      </c>
    </row>
    <row r="311" spans="1:52" hidden="1" outlineLevel="1" x14ac:dyDescent="0.2">
      <c r="A311" t="s">
        <v>46</v>
      </c>
      <c r="B311" t="s">
        <v>46</v>
      </c>
      <c r="C311" t="s">
        <v>114</v>
      </c>
      <c r="D311" t="s">
        <v>114</v>
      </c>
      <c r="E311" t="s">
        <v>113</v>
      </c>
      <c r="F311" s="4">
        <f t="shared" si="76"/>
        <v>46316</v>
      </c>
      <c r="G311" t="s">
        <v>38</v>
      </c>
      <c r="H311" s="28">
        <v>0</v>
      </c>
      <c r="I311" s="2">
        <v>0</v>
      </c>
      <c r="J311" s="2">
        <v>0</v>
      </c>
      <c r="K311" s="2">
        <v>0</v>
      </c>
      <c r="L311" s="2">
        <v>0</v>
      </c>
      <c r="M311" s="29">
        <v>0</v>
      </c>
      <c r="N311" s="31">
        <f t="shared" si="82"/>
        <v>0</v>
      </c>
      <c r="O311" s="30">
        <f t="shared" si="83"/>
        <v>0</v>
      </c>
      <c r="P311" t="s">
        <v>49</v>
      </c>
      <c r="Q311" t="s">
        <v>49</v>
      </c>
      <c r="R311" t="s">
        <v>114</v>
      </c>
      <c r="S311" t="s">
        <v>114</v>
      </c>
      <c r="T311" t="s">
        <v>113</v>
      </c>
      <c r="U311" s="4">
        <f t="shared" si="87"/>
        <v>45952</v>
      </c>
      <c r="V311" t="s">
        <v>38</v>
      </c>
      <c r="W311" s="28">
        <v>920</v>
      </c>
      <c r="X311" s="2">
        <v>33</v>
      </c>
      <c r="Y311" s="2">
        <v>12</v>
      </c>
      <c r="Z311" s="2">
        <v>65256.340000000004</v>
      </c>
      <c r="AA311" s="2">
        <v>9597.7799999999988</v>
      </c>
      <c r="AB311" s="29">
        <v>9084.68</v>
      </c>
      <c r="AC311" s="31">
        <f t="shared" si="84"/>
        <v>965</v>
      </c>
      <c r="AD311" s="30">
        <f t="shared" si="85"/>
        <v>83938.799999999988</v>
      </c>
      <c r="AE311" s="2">
        <f t="shared" si="90"/>
        <v>-920</v>
      </c>
      <c r="AF311" s="2">
        <f t="shared" si="88"/>
        <v>-33</v>
      </c>
      <c r="AG311" s="2">
        <f t="shared" si="88"/>
        <v>-12</v>
      </c>
      <c r="AH311" s="2">
        <f t="shared" si="88"/>
        <v>-65256.340000000004</v>
      </c>
      <c r="AI311" s="2">
        <f t="shared" si="88"/>
        <v>-9597.7799999999988</v>
      </c>
      <c r="AJ311" s="29">
        <f t="shared" si="88"/>
        <v>-9084.68</v>
      </c>
      <c r="AK311" s="31">
        <f t="shared" si="88"/>
        <v>-965</v>
      </c>
      <c r="AL311" s="31">
        <f t="shared" si="88"/>
        <v>-83938.799999999988</v>
      </c>
      <c r="AM311" s="38">
        <f t="shared" si="91"/>
        <v>-1</v>
      </c>
      <c r="AN311" s="38">
        <f t="shared" si="89"/>
        <v>-1</v>
      </c>
      <c r="AO311" s="38">
        <f t="shared" si="89"/>
        <v>-1</v>
      </c>
      <c r="AP311" s="38">
        <f t="shared" si="89"/>
        <v>-1</v>
      </c>
      <c r="AQ311" s="38">
        <f t="shared" si="89"/>
        <v>-1</v>
      </c>
      <c r="AR311" s="39">
        <f t="shared" si="89"/>
        <v>-1</v>
      </c>
      <c r="AS311" s="40">
        <f t="shared" si="89"/>
        <v>-1</v>
      </c>
      <c r="AT311" s="40">
        <f t="shared" si="89"/>
        <v>-1</v>
      </c>
      <c r="AU311" s="119">
        <f t="shared" si="81"/>
        <v>0</v>
      </c>
      <c r="AV311" s="120">
        <f t="shared" si="78"/>
        <v>70.930804347826097</v>
      </c>
      <c r="AW311" s="121">
        <f t="shared" si="79"/>
        <v>-70.930804347826097</v>
      </c>
      <c r="AX311" s="119">
        <f t="shared" si="80"/>
        <v>0</v>
      </c>
      <c r="AY311" s="120">
        <f t="shared" si="77"/>
        <v>415.16577777777775</v>
      </c>
      <c r="AZ311" s="121">
        <f t="shared" si="86"/>
        <v>-415.16577777777775</v>
      </c>
    </row>
    <row r="312" spans="1:52" hidden="1" outlineLevel="1" x14ac:dyDescent="0.2">
      <c r="A312" t="s">
        <v>46</v>
      </c>
      <c r="B312" t="s">
        <v>46</v>
      </c>
      <c r="C312" t="s">
        <v>114</v>
      </c>
      <c r="D312" t="s">
        <v>114</v>
      </c>
      <c r="E312" t="s">
        <v>113</v>
      </c>
      <c r="F312" s="4">
        <f t="shared" si="76"/>
        <v>46317</v>
      </c>
      <c r="G312" t="s">
        <v>39</v>
      </c>
      <c r="H312" s="28">
        <v>0</v>
      </c>
      <c r="I312" s="2">
        <v>0</v>
      </c>
      <c r="J312" s="2">
        <v>0</v>
      </c>
      <c r="K312" s="2">
        <v>0</v>
      </c>
      <c r="L312" s="2">
        <v>0</v>
      </c>
      <c r="M312" s="29">
        <v>0</v>
      </c>
      <c r="N312" s="31">
        <f t="shared" si="82"/>
        <v>0</v>
      </c>
      <c r="O312" s="30">
        <f t="shared" si="83"/>
        <v>0</v>
      </c>
      <c r="P312" t="s">
        <v>49</v>
      </c>
      <c r="Q312" t="s">
        <v>49</v>
      </c>
      <c r="R312" t="s">
        <v>114</v>
      </c>
      <c r="S312" t="s">
        <v>114</v>
      </c>
      <c r="T312" t="s">
        <v>113</v>
      </c>
      <c r="U312" s="4">
        <f t="shared" si="87"/>
        <v>45953</v>
      </c>
      <c r="V312" t="s">
        <v>39</v>
      </c>
      <c r="W312" s="28">
        <v>1133</v>
      </c>
      <c r="X312" s="2">
        <v>43</v>
      </c>
      <c r="Y312" s="2">
        <v>9</v>
      </c>
      <c r="Z312" s="2">
        <v>77111.16</v>
      </c>
      <c r="AA312" s="2">
        <v>14224.18</v>
      </c>
      <c r="AB312" s="29">
        <v>2195.7199999999998</v>
      </c>
      <c r="AC312" s="31">
        <f t="shared" si="84"/>
        <v>1185</v>
      </c>
      <c r="AD312" s="30">
        <f t="shared" si="85"/>
        <v>93531.06</v>
      </c>
      <c r="AE312" s="2">
        <f t="shared" si="90"/>
        <v>-1133</v>
      </c>
      <c r="AF312" s="2">
        <f t="shared" si="88"/>
        <v>-43</v>
      </c>
      <c r="AG312" s="2">
        <f t="shared" si="88"/>
        <v>-9</v>
      </c>
      <c r="AH312" s="2">
        <f t="shared" si="88"/>
        <v>-77111.16</v>
      </c>
      <c r="AI312" s="2">
        <f t="shared" si="88"/>
        <v>-14224.18</v>
      </c>
      <c r="AJ312" s="29">
        <f t="shared" si="88"/>
        <v>-2195.7199999999998</v>
      </c>
      <c r="AK312" s="31">
        <f t="shared" si="88"/>
        <v>-1185</v>
      </c>
      <c r="AL312" s="31">
        <f t="shared" si="88"/>
        <v>-93531.06</v>
      </c>
      <c r="AM312" s="38">
        <f t="shared" si="91"/>
        <v>-1</v>
      </c>
      <c r="AN312" s="38">
        <f t="shared" si="89"/>
        <v>-1</v>
      </c>
      <c r="AO312" s="38">
        <f t="shared" si="89"/>
        <v>-1</v>
      </c>
      <c r="AP312" s="38">
        <f t="shared" si="89"/>
        <v>-1</v>
      </c>
      <c r="AQ312" s="38">
        <f t="shared" si="89"/>
        <v>-1</v>
      </c>
      <c r="AR312" s="39">
        <f t="shared" si="89"/>
        <v>-1</v>
      </c>
      <c r="AS312" s="40">
        <f t="shared" si="89"/>
        <v>-1</v>
      </c>
      <c r="AT312" s="40">
        <f t="shared" si="89"/>
        <v>-1</v>
      </c>
      <c r="AU312" s="119">
        <f t="shared" si="81"/>
        <v>0</v>
      </c>
      <c r="AV312" s="120">
        <f t="shared" si="78"/>
        <v>68.059276257722857</v>
      </c>
      <c r="AW312" s="121">
        <f t="shared" si="79"/>
        <v>-68.059276257722857</v>
      </c>
      <c r="AX312" s="119">
        <f t="shared" si="80"/>
        <v>0</v>
      </c>
      <c r="AY312" s="120">
        <f t="shared" si="77"/>
        <v>315.76730769230772</v>
      </c>
      <c r="AZ312" s="121">
        <f t="shared" si="86"/>
        <v>-315.76730769230772</v>
      </c>
    </row>
    <row r="313" spans="1:52" hidden="1" outlineLevel="1" x14ac:dyDescent="0.2">
      <c r="A313" t="s">
        <v>46</v>
      </c>
      <c r="B313" t="s">
        <v>46</v>
      </c>
      <c r="C313" t="s">
        <v>114</v>
      </c>
      <c r="D313" t="s">
        <v>114</v>
      </c>
      <c r="E313" t="s">
        <v>113</v>
      </c>
      <c r="F313" s="4">
        <f t="shared" si="76"/>
        <v>46318</v>
      </c>
      <c r="G313" t="s">
        <v>40</v>
      </c>
      <c r="H313" s="28">
        <v>0</v>
      </c>
      <c r="I313" s="2">
        <v>0</v>
      </c>
      <c r="J313" s="2">
        <v>0</v>
      </c>
      <c r="K313" s="2">
        <v>0</v>
      </c>
      <c r="L313" s="2">
        <v>0</v>
      </c>
      <c r="M313" s="29">
        <v>0</v>
      </c>
      <c r="N313" s="31">
        <f t="shared" si="82"/>
        <v>0</v>
      </c>
      <c r="O313" s="30">
        <f t="shared" si="83"/>
        <v>0</v>
      </c>
      <c r="P313" t="s">
        <v>49</v>
      </c>
      <c r="Q313" t="s">
        <v>49</v>
      </c>
      <c r="R313" t="s">
        <v>114</v>
      </c>
      <c r="S313" t="s">
        <v>114</v>
      </c>
      <c r="T313" t="s">
        <v>113</v>
      </c>
      <c r="U313" s="4">
        <f t="shared" si="87"/>
        <v>45954</v>
      </c>
      <c r="V313" t="s">
        <v>40</v>
      </c>
      <c r="W313" s="28">
        <v>1572</v>
      </c>
      <c r="X313" s="2">
        <v>37</v>
      </c>
      <c r="Y313" s="2">
        <v>11</v>
      </c>
      <c r="Z313" s="2">
        <v>112802.69</v>
      </c>
      <c r="AA313" s="2">
        <v>7123.41</v>
      </c>
      <c r="AB313" s="29">
        <v>2224.67</v>
      </c>
      <c r="AC313" s="31">
        <f t="shared" si="84"/>
        <v>1620</v>
      </c>
      <c r="AD313" s="30">
        <f t="shared" si="85"/>
        <v>122150.77</v>
      </c>
      <c r="AE313" s="2">
        <f t="shared" si="90"/>
        <v>-1572</v>
      </c>
      <c r="AF313" s="2">
        <f t="shared" si="88"/>
        <v>-37</v>
      </c>
      <c r="AG313" s="2">
        <f t="shared" si="88"/>
        <v>-11</v>
      </c>
      <c r="AH313" s="2">
        <f t="shared" si="88"/>
        <v>-112802.69</v>
      </c>
      <c r="AI313" s="2">
        <f t="shared" si="88"/>
        <v>-7123.41</v>
      </c>
      <c r="AJ313" s="29">
        <f t="shared" si="88"/>
        <v>-2224.67</v>
      </c>
      <c r="AK313" s="31">
        <f t="shared" si="88"/>
        <v>-1620</v>
      </c>
      <c r="AL313" s="31">
        <f t="shared" si="88"/>
        <v>-122150.77</v>
      </c>
      <c r="AM313" s="38">
        <f t="shared" si="91"/>
        <v>-1</v>
      </c>
      <c r="AN313" s="38">
        <f t="shared" si="89"/>
        <v>-1</v>
      </c>
      <c r="AO313" s="38">
        <f t="shared" si="89"/>
        <v>-1</v>
      </c>
      <c r="AP313" s="38">
        <f t="shared" si="89"/>
        <v>-1</v>
      </c>
      <c r="AQ313" s="38">
        <f t="shared" si="89"/>
        <v>-1</v>
      </c>
      <c r="AR313" s="39">
        <f t="shared" si="89"/>
        <v>-1</v>
      </c>
      <c r="AS313" s="40">
        <f t="shared" si="89"/>
        <v>-1</v>
      </c>
      <c r="AT313" s="40">
        <f t="shared" si="89"/>
        <v>-1</v>
      </c>
      <c r="AU313" s="119">
        <f t="shared" si="81"/>
        <v>0</v>
      </c>
      <c r="AV313" s="120">
        <f t="shared" si="78"/>
        <v>71.757436386768447</v>
      </c>
      <c r="AW313" s="121">
        <f t="shared" si="79"/>
        <v>-71.757436386768447</v>
      </c>
      <c r="AX313" s="119">
        <f t="shared" si="80"/>
        <v>0</v>
      </c>
      <c r="AY313" s="120">
        <f t="shared" si="77"/>
        <v>194.75166666666667</v>
      </c>
      <c r="AZ313" s="121">
        <f t="shared" si="86"/>
        <v>-194.75166666666667</v>
      </c>
    </row>
    <row r="314" spans="1:52" ht="13.5" hidden="1" outlineLevel="1" thickBot="1" x14ac:dyDescent="0.25">
      <c r="A314" t="s">
        <v>46</v>
      </c>
      <c r="B314" t="s">
        <v>46</v>
      </c>
      <c r="C314" t="s">
        <v>114</v>
      </c>
      <c r="D314" t="s">
        <v>114</v>
      </c>
      <c r="E314" t="s">
        <v>113</v>
      </c>
      <c r="F314" s="59">
        <f t="shared" si="76"/>
        <v>46319</v>
      </c>
      <c r="G314" s="42" t="s">
        <v>41</v>
      </c>
      <c r="H314" s="43">
        <v>0</v>
      </c>
      <c r="I314" s="44">
        <v>0</v>
      </c>
      <c r="J314" s="44">
        <v>0</v>
      </c>
      <c r="K314" s="44">
        <v>0</v>
      </c>
      <c r="L314" s="44">
        <v>0</v>
      </c>
      <c r="M314" s="45">
        <v>0</v>
      </c>
      <c r="N314" s="47">
        <f t="shared" si="82"/>
        <v>0</v>
      </c>
      <c r="O314" s="46">
        <f t="shared" si="83"/>
        <v>0</v>
      </c>
      <c r="P314" t="s">
        <v>49</v>
      </c>
      <c r="Q314" t="s">
        <v>49</v>
      </c>
      <c r="R314" t="s">
        <v>114</v>
      </c>
      <c r="S314" t="s">
        <v>114</v>
      </c>
      <c r="T314" t="s">
        <v>113</v>
      </c>
      <c r="U314" s="59">
        <f t="shared" si="87"/>
        <v>45955</v>
      </c>
      <c r="V314" s="42" t="s">
        <v>41</v>
      </c>
      <c r="W314" s="43">
        <v>1588</v>
      </c>
      <c r="X314" s="44">
        <v>27</v>
      </c>
      <c r="Y314" s="44">
        <v>1</v>
      </c>
      <c r="Z314" s="44">
        <v>115483.98000000001</v>
      </c>
      <c r="AA314" s="44">
        <v>4894.92</v>
      </c>
      <c r="AB314" s="45">
        <v>355.75</v>
      </c>
      <c r="AC314" s="47">
        <f t="shared" si="84"/>
        <v>1616</v>
      </c>
      <c r="AD314" s="46">
        <f t="shared" si="85"/>
        <v>120734.65000000001</v>
      </c>
      <c r="AE314" s="44">
        <f t="shared" si="90"/>
        <v>-1588</v>
      </c>
      <c r="AF314" s="44">
        <f t="shared" si="88"/>
        <v>-27</v>
      </c>
      <c r="AG314" s="44">
        <f t="shared" si="88"/>
        <v>-1</v>
      </c>
      <c r="AH314" s="44">
        <f t="shared" si="88"/>
        <v>-115483.98000000001</v>
      </c>
      <c r="AI314" s="44">
        <f t="shared" si="88"/>
        <v>-4894.92</v>
      </c>
      <c r="AJ314" s="45">
        <f t="shared" si="88"/>
        <v>-355.75</v>
      </c>
      <c r="AK314" s="47">
        <f t="shared" si="88"/>
        <v>-1616</v>
      </c>
      <c r="AL314" s="47">
        <f t="shared" si="88"/>
        <v>-120734.65000000001</v>
      </c>
      <c r="AM314" s="56">
        <f t="shared" si="91"/>
        <v>-1</v>
      </c>
      <c r="AN314" s="56">
        <f t="shared" si="89"/>
        <v>-1</v>
      </c>
      <c r="AO314" s="56">
        <f t="shared" si="89"/>
        <v>-1</v>
      </c>
      <c r="AP314" s="56">
        <f t="shared" si="89"/>
        <v>-1</v>
      </c>
      <c r="AQ314" s="56">
        <f t="shared" si="89"/>
        <v>-1</v>
      </c>
      <c r="AR314" s="57">
        <f t="shared" si="89"/>
        <v>-1</v>
      </c>
      <c r="AS314" s="58">
        <f t="shared" si="89"/>
        <v>-1</v>
      </c>
      <c r="AT314" s="58">
        <f t="shared" si="89"/>
        <v>-1</v>
      </c>
      <c r="AU314" s="122">
        <f t="shared" si="81"/>
        <v>0</v>
      </c>
      <c r="AV314" s="123">
        <f t="shared" si="78"/>
        <v>72.722909319899244</v>
      </c>
      <c r="AW314" s="124">
        <f t="shared" si="79"/>
        <v>-72.722909319899244</v>
      </c>
      <c r="AX314" s="122">
        <f t="shared" si="80"/>
        <v>0</v>
      </c>
      <c r="AY314" s="123">
        <f t="shared" si="77"/>
        <v>187.52392857142857</v>
      </c>
      <c r="AZ314" s="124">
        <f t="shared" si="86"/>
        <v>-187.52392857142857</v>
      </c>
    </row>
    <row r="315" spans="1:52" hidden="1" outlineLevel="1" x14ac:dyDescent="0.2">
      <c r="A315" t="s">
        <v>46</v>
      </c>
      <c r="B315" t="s">
        <v>46</v>
      </c>
      <c r="C315" t="s">
        <v>122</v>
      </c>
      <c r="D315" t="s">
        <v>114</v>
      </c>
      <c r="E315" t="s">
        <v>117</v>
      </c>
      <c r="F315" s="4">
        <f t="shared" si="76"/>
        <v>46320</v>
      </c>
      <c r="G315" t="s">
        <v>35</v>
      </c>
      <c r="H315" s="28">
        <v>0</v>
      </c>
      <c r="I315" s="2">
        <v>0</v>
      </c>
      <c r="J315" s="2">
        <v>0</v>
      </c>
      <c r="K315" s="2">
        <v>0</v>
      </c>
      <c r="L315" s="2">
        <v>0</v>
      </c>
      <c r="M315" s="29">
        <v>0</v>
      </c>
      <c r="N315" s="31">
        <f t="shared" si="82"/>
        <v>0</v>
      </c>
      <c r="O315" s="30">
        <f t="shared" si="83"/>
        <v>0</v>
      </c>
      <c r="P315" t="s">
        <v>49</v>
      </c>
      <c r="Q315" t="s">
        <v>49</v>
      </c>
      <c r="R315" t="s">
        <v>122</v>
      </c>
      <c r="S315" t="s">
        <v>114</v>
      </c>
      <c r="T315" t="s">
        <v>117</v>
      </c>
      <c r="U315" s="4">
        <f t="shared" si="87"/>
        <v>45956</v>
      </c>
      <c r="V315" t="s">
        <v>35</v>
      </c>
      <c r="W315" s="28">
        <v>774</v>
      </c>
      <c r="X315" s="2">
        <v>20</v>
      </c>
      <c r="Y315" s="2">
        <v>5</v>
      </c>
      <c r="Z315" s="2">
        <v>48050.270000000004</v>
      </c>
      <c r="AA315" s="2">
        <v>4565.16</v>
      </c>
      <c r="AB315" s="29">
        <v>1225.5</v>
      </c>
      <c r="AC315" s="31">
        <f t="shared" si="84"/>
        <v>799</v>
      </c>
      <c r="AD315" s="30">
        <f t="shared" si="85"/>
        <v>53840.930000000008</v>
      </c>
      <c r="AE315" s="2">
        <f t="shared" si="90"/>
        <v>-774</v>
      </c>
      <c r="AF315" s="2">
        <f t="shared" si="88"/>
        <v>-20</v>
      </c>
      <c r="AG315" s="2">
        <f t="shared" si="88"/>
        <v>-5</v>
      </c>
      <c r="AH315" s="2">
        <f t="shared" si="88"/>
        <v>-48050.270000000004</v>
      </c>
      <c r="AI315" s="2">
        <f t="shared" si="88"/>
        <v>-4565.16</v>
      </c>
      <c r="AJ315" s="29">
        <f t="shared" si="88"/>
        <v>-1225.5</v>
      </c>
      <c r="AK315" s="31">
        <f t="shared" si="88"/>
        <v>-799</v>
      </c>
      <c r="AL315" s="31">
        <f t="shared" si="88"/>
        <v>-53840.930000000008</v>
      </c>
      <c r="AM315" s="38">
        <f t="shared" si="91"/>
        <v>-1</v>
      </c>
      <c r="AN315" s="38">
        <f t="shared" si="89"/>
        <v>-1</v>
      </c>
      <c r="AO315" s="38">
        <f t="shared" si="89"/>
        <v>-1</v>
      </c>
      <c r="AP315" s="38">
        <f t="shared" si="89"/>
        <v>-1</v>
      </c>
      <c r="AQ315" s="38">
        <f t="shared" si="89"/>
        <v>-1</v>
      </c>
      <c r="AR315" s="39">
        <f t="shared" si="89"/>
        <v>-1</v>
      </c>
      <c r="AS315" s="40">
        <f t="shared" si="89"/>
        <v>-1</v>
      </c>
      <c r="AT315" s="40">
        <f t="shared" si="89"/>
        <v>-1</v>
      </c>
      <c r="AU315" s="119">
        <f t="shared" si="81"/>
        <v>0</v>
      </c>
      <c r="AV315" s="120">
        <f t="shared" si="78"/>
        <v>62.080452196382431</v>
      </c>
      <c r="AW315" s="121">
        <f t="shared" si="79"/>
        <v>-62.080452196382431</v>
      </c>
      <c r="AX315" s="119">
        <f t="shared" si="80"/>
        <v>0</v>
      </c>
      <c r="AY315" s="120">
        <f t="shared" si="77"/>
        <v>231.62639999999999</v>
      </c>
      <c r="AZ315" s="121">
        <f t="shared" si="86"/>
        <v>-231.62639999999999</v>
      </c>
    </row>
    <row r="316" spans="1:52" hidden="1" outlineLevel="1" x14ac:dyDescent="0.2">
      <c r="A316" t="s">
        <v>46</v>
      </c>
      <c r="B316" t="s">
        <v>46</v>
      </c>
      <c r="C316" t="s">
        <v>122</v>
      </c>
      <c r="D316" t="s">
        <v>114</v>
      </c>
      <c r="E316" t="s">
        <v>117</v>
      </c>
      <c r="F316" s="4">
        <f t="shared" si="76"/>
        <v>46321</v>
      </c>
      <c r="G316" t="s">
        <v>36</v>
      </c>
      <c r="H316" s="28">
        <v>0</v>
      </c>
      <c r="I316" s="2">
        <v>0</v>
      </c>
      <c r="J316" s="2">
        <v>0</v>
      </c>
      <c r="K316" s="2">
        <v>0</v>
      </c>
      <c r="L316" s="2">
        <v>0</v>
      </c>
      <c r="M316" s="29">
        <v>0</v>
      </c>
      <c r="N316" s="31">
        <f t="shared" si="82"/>
        <v>0</v>
      </c>
      <c r="O316" s="30">
        <f t="shared" si="83"/>
        <v>0</v>
      </c>
      <c r="P316" t="s">
        <v>49</v>
      </c>
      <c r="Q316" t="s">
        <v>49</v>
      </c>
      <c r="R316" t="s">
        <v>122</v>
      </c>
      <c r="S316" t="s">
        <v>114</v>
      </c>
      <c r="T316" t="s">
        <v>117</v>
      </c>
      <c r="U316" s="4">
        <f t="shared" si="87"/>
        <v>45957</v>
      </c>
      <c r="V316" t="s">
        <v>36</v>
      </c>
      <c r="W316" s="28">
        <v>734</v>
      </c>
      <c r="X316" s="2">
        <v>25</v>
      </c>
      <c r="Y316" s="2">
        <v>11</v>
      </c>
      <c r="Z316" s="2">
        <v>49645.36</v>
      </c>
      <c r="AA316" s="2">
        <v>3303.9300000000003</v>
      </c>
      <c r="AB316" s="29">
        <v>1315.95</v>
      </c>
      <c r="AC316" s="31">
        <f t="shared" si="84"/>
        <v>770</v>
      </c>
      <c r="AD316" s="30">
        <f t="shared" si="85"/>
        <v>54265.24</v>
      </c>
      <c r="AE316" s="2">
        <f t="shared" si="90"/>
        <v>-734</v>
      </c>
      <c r="AF316" s="2">
        <f t="shared" si="88"/>
        <v>-25</v>
      </c>
      <c r="AG316" s="2">
        <f t="shared" si="88"/>
        <v>-11</v>
      </c>
      <c r="AH316" s="2">
        <f t="shared" si="88"/>
        <v>-49645.36</v>
      </c>
      <c r="AI316" s="2">
        <f t="shared" si="88"/>
        <v>-3303.9300000000003</v>
      </c>
      <c r="AJ316" s="29">
        <f t="shared" si="88"/>
        <v>-1315.95</v>
      </c>
      <c r="AK316" s="31">
        <f t="shared" si="88"/>
        <v>-770</v>
      </c>
      <c r="AL316" s="31">
        <f t="shared" si="88"/>
        <v>-54265.24</v>
      </c>
      <c r="AM316" s="38">
        <f t="shared" si="91"/>
        <v>-1</v>
      </c>
      <c r="AN316" s="38">
        <f t="shared" si="89"/>
        <v>-1</v>
      </c>
      <c r="AO316" s="38">
        <f t="shared" si="89"/>
        <v>-1</v>
      </c>
      <c r="AP316" s="38">
        <f t="shared" si="89"/>
        <v>-1</v>
      </c>
      <c r="AQ316" s="38">
        <f t="shared" si="89"/>
        <v>-1</v>
      </c>
      <c r="AR316" s="39">
        <f t="shared" si="89"/>
        <v>-1</v>
      </c>
      <c r="AS316" s="40">
        <f t="shared" si="89"/>
        <v>-1</v>
      </c>
      <c r="AT316" s="40">
        <f t="shared" si="89"/>
        <v>-1</v>
      </c>
      <c r="AU316" s="119">
        <f t="shared" si="81"/>
        <v>0</v>
      </c>
      <c r="AV316" s="120">
        <f t="shared" si="78"/>
        <v>67.636730245231604</v>
      </c>
      <c r="AW316" s="121">
        <f t="shared" si="79"/>
        <v>-67.636730245231604</v>
      </c>
      <c r="AX316" s="119">
        <f t="shared" si="80"/>
        <v>0</v>
      </c>
      <c r="AY316" s="120">
        <f t="shared" si="77"/>
        <v>128.33000000000001</v>
      </c>
      <c r="AZ316" s="121">
        <f t="shared" si="86"/>
        <v>-128.33000000000001</v>
      </c>
    </row>
    <row r="317" spans="1:52" hidden="1" outlineLevel="1" x14ac:dyDescent="0.2">
      <c r="A317" t="s">
        <v>46</v>
      </c>
      <c r="B317" t="s">
        <v>46</v>
      </c>
      <c r="C317" t="s">
        <v>122</v>
      </c>
      <c r="D317" t="s">
        <v>114</v>
      </c>
      <c r="E317" t="s">
        <v>117</v>
      </c>
      <c r="F317" s="4">
        <f t="shared" si="76"/>
        <v>46322</v>
      </c>
      <c r="G317" t="s">
        <v>37</v>
      </c>
      <c r="H317" s="28">
        <v>0</v>
      </c>
      <c r="I317" s="2">
        <v>0</v>
      </c>
      <c r="J317" s="2">
        <v>0</v>
      </c>
      <c r="K317" s="2">
        <v>0</v>
      </c>
      <c r="L317" s="2">
        <v>0</v>
      </c>
      <c r="M317" s="29">
        <v>0</v>
      </c>
      <c r="N317" s="31">
        <f t="shared" si="82"/>
        <v>0</v>
      </c>
      <c r="O317" s="30">
        <f t="shared" si="83"/>
        <v>0</v>
      </c>
      <c r="P317" t="s">
        <v>49</v>
      </c>
      <c r="Q317" t="s">
        <v>49</v>
      </c>
      <c r="R317" t="s">
        <v>122</v>
      </c>
      <c r="S317" t="s">
        <v>114</v>
      </c>
      <c r="T317" t="s">
        <v>117</v>
      </c>
      <c r="U317" s="4">
        <f t="shared" si="87"/>
        <v>45958</v>
      </c>
      <c r="V317" t="s">
        <v>37</v>
      </c>
      <c r="W317" s="28">
        <v>849</v>
      </c>
      <c r="X317" s="2">
        <v>42</v>
      </c>
      <c r="Y317" s="2">
        <v>8</v>
      </c>
      <c r="Z317" s="2">
        <v>58888.03</v>
      </c>
      <c r="AA317" s="2">
        <v>11644.68</v>
      </c>
      <c r="AB317" s="29">
        <v>6175.45</v>
      </c>
      <c r="AC317" s="31">
        <f t="shared" si="84"/>
        <v>899</v>
      </c>
      <c r="AD317" s="30">
        <f t="shared" si="85"/>
        <v>76708.159999999989</v>
      </c>
      <c r="AE317" s="2">
        <f t="shared" si="90"/>
        <v>-849</v>
      </c>
      <c r="AF317" s="2">
        <f t="shared" si="88"/>
        <v>-42</v>
      </c>
      <c r="AG317" s="2">
        <f t="shared" si="88"/>
        <v>-8</v>
      </c>
      <c r="AH317" s="2">
        <f t="shared" si="88"/>
        <v>-58888.03</v>
      </c>
      <c r="AI317" s="2">
        <f t="shared" si="88"/>
        <v>-11644.68</v>
      </c>
      <c r="AJ317" s="29">
        <f t="shared" si="88"/>
        <v>-6175.45</v>
      </c>
      <c r="AK317" s="31">
        <f t="shared" si="88"/>
        <v>-899</v>
      </c>
      <c r="AL317" s="31">
        <f t="shared" si="88"/>
        <v>-76708.159999999989</v>
      </c>
      <c r="AM317" s="38">
        <f t="shared" si="91"/>
        <v>-1</v>
      </c>
      <c r="AN317" s="38">
        <f t="shared" si="89"/>
        <v>-1</v>
      </c>
      <c r="AO317" s="38">
        <f t="shared" si="89"/>
        <v>-1</v>
      </c>
      <c r="AP317" s="38">
        <f t="shared" si="89"/>
        <v>-1</v>
      </c>
      <c r="AQ317" s="38">
        <f t="shared" si="89"/>
        <v>-1</v>
      </c>
      <c r="AR317" s="39">
        <f t="shared" si="89"/>
        <v>-1</v>
      </c>
      <c r="AS317" s="40">
        <f t="shared" si="89"/>
        <v>-1</v>
      </c>
      <c r="AT317" s="40">
        <f t="shared" si="89"/>
        <v>-1</v>
      </c>
      <c r="AU317" s="119">
        <f t="shared" si="81"/>
        <v>0</v>
      </c>
      <c r="AV317" s="120">
        <f t="shared" si="78"/>
        <v>69.361637220259126</v>
      </c>
      <c r="AW317" s="121">
        <f t="shared" si="79"/>
        <v>-69.361637220259126</v>
      </c>
      <c r="AX317" s="119">
        <f t="shared" si="80"/>
        <v>0</v>
      </c>
      <c r="AY317" s="120">
        <f t="shared" si="77"/>
        <v>356.40260000000001</v>
      </c>
      <c r="AZ317" s="121">
        <f t="shared" si="86"/>
        <v>-356.40260000000001</v>
      </c>
    </row>
    <row r="318" spans="1:52" hidden="1" outlineLevel="1" x14ac:dyDescent="0.2">
      <c r="A318" t="s">
        <v>46</v>
      </c>
      <c r="B318" t="s">
        <v>46</v>
      </c>
      <c r="C318" t="s">
        <v>122</v>
      </c>
      <c r="D318" t="s">
        <v>114</v>
      </c>
      <c r="E318" t="s">
        <v>117</v>
      </c>
      <c r="F318" s="4">
        <f t="shared" si="76"/>
        <v>46323</v>
      </c>
      <c r="G318" t="s">
        <v>38</v>
      </c>
      <c r="H318" s="28">
        <v>0</v>
      </c>
      <c r="I318" s="2">
        <v>0</v>
      </c>
      <c r="J318" s="2">
        <v>0</v>
      </c>
      <c r="K318" s="2">
        <v>0</v>
      </c>
      <c r="L318" s="2">
        <v>0</v>
      </c>
      <c r="M318" s="29">
        <v>0</v>
      </c>
      <c r="N318" s="31">
        <f t="shared" si="82"/>
        <v>0</v>
      </c>
      <c r="O318" s="30">
        <f t="shared" si="83"/>
        <v>0</v>
      </c>
      <c r="P318" t="s">
        <v>49</v>
      </c>
      <c r="Q318" t="s">
        <v>49</v>
      </c>
      <c r="R318" t="s">
        <v>122</v>
      </c>
      <c r="S318" t="s">
        <v>114</v>
      </c>
      <c r="T318" t="s">
        <v>117</v>
      </c>
      <c r="U318" s="4">
        <f t="shared" si="87"/>
        <v>45959</v>
      </c>
      <c r="V318" t="s">
        <v>38</v>
      </c>
      <c r="W318" s="28">
        <v>1065</v>
      </c>
      <c r="X318" s="2">
        <v>32</v>
      </c>
      <c r="Y318" s="2">
        <v>14</v>
      </c>
      <c r="Z318" s="2">
        <v>75744.570000000007</v>
      </c>
      <c r="AA318" s="2">
        <v>8881.06</v>
      </c>
      <c r="AB318" s="29">
        <v>4501.43</v>
      </c>
      <c r="AC318" s="31">
        <f t="shared" si="84"/>
        <v>1111</v>
      </c>
      <c r="AD318" s="30">
        <f t="shared" si="85"/>
        <v>89127.06</v>
      </c>
      <c r="AE318" s="2">
        <f t="shared" si="90"/>
        <v>-1065</v>
      </c>
      <c r="AF318" s="2">
        <f t="shared" si="88"/>
        <v>-32</v>
      </c>
      <c r="AG318" s="2">
        <f t="shared" si="88"/>
        <v>-14</v>
      </c>
      <c r="AH318" s="2">
        <f t="shared" si="88"/>
        <v>-75744.570000000007</v>
      </c>
      <c r="AI318" s="2">
        <f t="shared" si="88"/>
        <v>-8881.06</v>
      </c>
      <c r="AJ318" s="29">
        <f t="shared" si="88"/>
        <v>-4501.43</v>
      </c>
      <c r="AK318" s="31">
        <f t="shared" si="88"/>
        <v>-1111</v>
      </c>
      <c r="AL318" s="31">
        <f t="shared" si="88"/>
        <v>-89127.06</v>
      </c>
      <c r="AM318" s="38">
        <f t="shared" si="91"/>
        <v>-1</v>
      </c>
      <c r="AN318" s="38">
        <f t="shared" si="89"/>
        <v>-1</v>
      </c>
      <c r="AO318" s="38">
        <f t="shared" si="89"/>
        <v>-1</v>
      </c>
      <c r="AP318" s="38">
        <f t="shared" si="89"/>
        <v>-1</v>
      </c>
      <c r="AQ318" s="38">
        <f t="shared" si="89"/>
        <v>-1</v>
      </c>
      <c r="AR318" s="39">
        <f t="shared" si="89"/>
        <v>-1</v>
      </c>
      <c r="AS318" s="40">
        <f t="shared" si="89"/>
        <v>-1</v>
      </c>
      <c r="AT318" s="40">
        <f t="shared" si="89"/>
        <v>-1</v>
      </c>
      <c r="AU318" s="119">
        <f t="shared" si="81"/>
        <v>0</v>
      </c>
      <c r="AV318" s="120">
        <f t="shared" si="78"/>
        <v>71.121661971830989</v>
      </c>
      <c r="AW318" s="121">
        <f t="shared" si="79"/>
        <v>-71.121661971830989</v>
      </c>
      <c r="AX318" s="119">
        <f t="shared" si="80"/>
        <v>0</v>
      </c>
      <c r="AY318" s="120">
        <f t="shared" si="77"/>
        <v>290.92369565217393</v>
      </c>
      <c r="AZ318" s="121">
        <f t="shared" si="86"/>
        <v>-290.92369565217393</v>
      </c>
    </row>
    <row r="319" spans="1:52" hidden="1" outlineLevel="1" x14ac:dyDescent="0.2">
      <c r="A319" t="s">
        <v>46</v>
      </c>
      <c r="B319" t="s">
        <v>46</v>
      </c>
      <c r="C319" t="s">
        <v>122</v>
      </c>
      <c r="D319" t="s">
        <v>114</v>
      </c>
      <c r="E319" t="s">
        <v>117</v>
      </c>
      <c r="F319" s="4">
        <f t="shared" si="76"/>
        <v>46324</v>
      </c>
      <c r="G319" t="s">
        <v>39</v>
      </c>
      <c r="H319" s="28">
        <v>0</v>
      </c>
      <c r="I319" s="2">
        <v>0</v>
      </c>
      <c r="J319" s="2">
        <v>0</v>
      </c>
      <c r="K319" s="2">
        <v>0</v>
      </c>
      <c r="L319" s="2">
        <v>0</v>
      </c>
      <c r="M319" s="29">
        <v>0</v>
      </c>
      <c r="N319" s="31">
        <f t="shared" si="82"/>
        <v>0</v>
      </c>
      <c r="O319" s="30">
        <f t="shared" si="83"/>
        <v>0</v>
      </c>
      <c r="P319" t="s">
        <v>49</v>
      </c>
      <c r="Q319" t="s">
        <v>49</v>
      </c>
      <c r="R319" t="s">
        <v>122</v>
      </c>
      <c r="S319" t="s">
        <v>114</v>
      </c>
      <c r="T319" t="s">
        <v>117</v>
      </c>
      <c r="U319" s="4">
        <f t="shared" si="87"/>
        <v>45960</v>
      </c>
      <c r="V319" t="s">
        <v>39</v>
      </c>
      <c r="W319" s="28">
        <v>1298</v>
      </c>
      <c r="X319" s="2">
        <v>29</v>
      </c>
      <c r="Y319" s="2">
        <v>12</v>
      </c>
      <c r="Z319" s="2">
        <v>93822.62000000001</v>
      </c>
      <c r="AA319" s="2">
        <v>7783.3</v>
      </c>
      <c r="AB319" s="29">
        <v>16325.67</v>
      </c>
      <c r="AC319" s="31">
        <f t="shared" si="84"/>
        <v>1339</v>
      </c>
      <c r="AD319" s="30">
        <f t="shared" si="85"/>
        <v>117931.59000000001</v>
      </c>
      <c r="AE319" s="2">
        <f t="shared" si="90"/>
        <v>-1298</v>
      </c>
      <c r="AF319" s="2">
        <f t="shared" si="88"/>
        <v>-29</v>
      </c>
      <c r="AG319" s="2">
        <f t="shared" si="88"/>
        <v>-12</v>
      </c>
      <c r="AH319" s="2">
        <f t="shared" si="88"/>
        <v>-93822.62000000001</v>
      </c>
      <c r="AI319" s="2">
        <f t="shared" si="88"/>
        <v>-7783.3</v>
      </c>
      <c r="AJ319" s="29">
        <f t="shared" si="88"/>
        <v>-16325.67</v>
      </c>
      <c r="AK319" s="31">
        <f t="shared" si="88"/>
        <v>-1339</v>
      </c>
      <c r="AL319" s="31">
        <f t="shared" si="88"/>
        <v>-117931.59000000001</v>
      </c>
      <c r="AM319" s="38">
        <f t="shared" si="91"/>
        <v>-1</v>
      </c>
      <c r="AN319" s="38">
        <f t="shared" si="89"/>
        <v>-1</v>
      </c>
      <c r="AO319" s="38">
        <f t="shared" si="89"/>
        <v>-1</v>
      </c>
      <c r="AP319" s="38">
        <f t="shared" si="89"/>
        <v>-1</v>
      </c>
      <c r="AQ319" s="38">
        <f t="shared" si="89"/>
        <v>-1</v>
      </c>
      <c r="AR319" s="39">
        <f t="shared" si="89"/>
        <v>-1</v>
      </c>
      <c r="AS319" s="40">
        <f t="shared" si="89"/>
        <v>-1</v>
      </c>
      <c r="AT319" s="40">
        <f t="shared" si="89"/>
        <v>-1</v>
      </c>
      <c r="AU319" s="119">
        <f t="shared" si="81"/>
        <v>0</v>
      </c>
      <c r="AV319" s="120">
        <f t="shared" si="78"/>
        <v>72.282449922958406</v>
      </c>
      <c r="AW319" s="121">
        <f t="shared" si="79"/>
        <v>-72.282449922958406</v>
      </c>
      <c r="AX319" s="119">
        <f t="shared" si="80"/>
        <v>0</v>
      </c>
      <c r="AY319" s="120">
        <f t="shared" si="77"/>
        <v>588.02365853658534</v>
      </c>
      <c r="AZ319" s="121">
        <f t="shared" si="86"/>
        <v>-588.02365853658534</v>
      </c>
    </row>
    <row r="320" spans="1:52" hidden="1" outlineLevel="1" x14ac:dyDescent="0.2">
      <c r="A320" t="s">
        <v>46</v>
      </c>
      <c r="B320" t="s">
        <v>46</v>
      </c>
      <c r="C320" t="s">
        <v>122</v>
      </c>
      <c r="D320" t="s">
        <v>114</v>
      </c>
      <c r="E320" t="s">
        <v>117</v>
      </c>
      <c r="F320" s="4">
        <f t="shared" si="76"/>
        <v>46325</v>
      </c>
      <c r="G320" t="s">
        <v>40</v>
      </c>
      <c r="H320" s="28">
        <v>0</v>
      </c>
      <c r="I320" s="2">
        <v>0</v>
      </c>
      <c r="J320" s="2">
        <v>0</v>
      </c>
      <c r="K320" s="2">
        <v>0</v>
      </c>
      <c r="L320" s="2">
        <v>0</v>
      </c>
      <c r="M320" s="29">
        <v>0</v>
      </c>
      <c r="N320" s="31">
        <f t="shared" si="82"/>
        <v>0</v>
      </c>
      <c r="O320" s="30">
        <f t="shared" si="83"/>
        <v>0</v>
      </c>
      <c r="P320" t="s">
        <v>49</v>
      </c>
      <c r="Q320" t="s">
        <v>49</v>
      </c>
      <c r="R320" t="s">
        <v>122</v>
      </c>
      <c r="S320" t="s">
        <v>114</v>
      </c>
      <c r="T320" t="s">
        <v>117</v>
      </c>
      <c r="U320" s="4">
        <f t="shared" si="87"/>
        <v>45961</v>
      </c>
      <c r="V320" t="s">
        <v>40</v>
      </c>
      <c r="W320" s="28">
        <v>2200</v>
      </c>
      <c r="X320" s="2">
        <v>43</v>
      </c>
      <c r="Y320" s="2">
        <v>12</v>
      </c>
      <c r="Z320" s="2">
        <v>165609.28</v>
      </c>
      <c r="AA320" s="2">
        <v>8282.6400000000012</v>
      </c>
      <c r="AB320" s="29">
        <v>6201.36</v>
      </c>
      <c r="AC320" s="31">
        <f t="shared" si="84"/>
        <v>2255</v>
      </c>
      <c r="AD320" s="30">
        <f t="shared" si="85"/>
        <v>180093.28</v>
      </c>
      <c r="AE320" s="2">
        <f t="shared" si="90"/>
        <v>-2200</v>
      </c>
      <c r="AF320" s="2">
        <f t="shared" si="88"/>
        <v>-43</v>
      </c>
      <c r="AG320" s="2">
        <f t="shared" si="88"/>
        <v>-12</v>
      </c>
      <c r="AH320" s="2">
        <f t="shared" si="88"/>
        <v>-165609.28</v>
      </c>
      <c r="AI320" s="2">
        <f t="shared" si="88"/>
        <v>-8282.6400000000012</v>
      </c>
      <c r="AJ320" s="29">
        <f t="shared" si="88"/>
        <v>-6201.36</v>
      </c>
      <c r="AK320" s="31">
        <f t="shared" si="88"/>
        <v>-2255</v>
      </c>
      <c r="AL320" s="31">
        <f t="shared" si="88"/>
        <v>-180093.28</v>
      </c>
      <c r="AM320" s="38">
        <f t="shared" si="91"/>
        <v>-1</v>
      </c>
      <c r="AN320" s="38">
        <f t="shared" si="89"/>
        <v>-1</v>
      </c>
      <c r="AO320" s="38">
        <f t="shared" si="89"/>
        <v>-1</v>
      </c>
      <c r="AP320" s="38">
        <f t="shared" si="89"/>
        <v>-1</v>
      </c>
      <c r="AQ320" s="38">
        <f t="shared" si="89"/>
        <v>-1</v>
      </c>
      <c r="AR320" s="39">
        <f t="shared" si="89"/>
        <v>-1</v>
      </c>
      <c r="AS320" s="40">
        <f t="shared" si="89"/>
        <v>-1</v>
      </c>
      <c r="AT320" s="40">
        <f t="shared" si="89"/>
        <v>-1</v>
      </c>
      <c r="AU320" s="119">
        <f t="shared" si="81"/>
        <v>0</v>
      </c>
      <c r="AV320" s="120">
        <f t="shared" si="78"/>
        <v>75.276945454545455</v>
      </c>
      <c r="AW320" s="121">
        <f t="shared" si="79"/>
        <v>-75.276945454545455</v>
      </c>
      <c r="AX320" s="119">
        <f t="shared" si="80"/>
        <v>0</v>
      </c>
      <c r="AY320" s="120">
        <f t="shared" si="77"/>
        <v>263.34545454545457</v>
      </c>
      <c r="AZ320" s="121">
        <f t="shared" si="86"/>
        <v>-263.34545454545457</v>
      </c>
    </row>
    <row r="321" spans="1:52" ht="13.5" hidden="1" outlineLevel="1" thickBot="1" x14ac:dyDescent="0.25">
      <c r="A321" t="s">
        <v>46</v>
      </c>
      <c r="B321" t="s">
        <v>46</v>
      </c>
      <c r="C321" t="s">
        <v>122</v>
      </c>
      <c r="D321" t="s">
        <v>114</v>
      </c>
      <c r="E321" t="s">
        <v>117</v>
      </c>
      <c r="F321" s="59">
        <f t="shared" si="76"/>
        <v>46326</v>
      </c>
      <c r="G321" s="42" t="s">
        <v>41</v>
      </c>
      <c r="H321" s="43">
        <v>0</v>
      </c>
      <c r="I321" s="44">
        <v>0</v>
      </c>
      <c r="J321" s="44">
        <v>0</v>
      </c>
      <c r="K321" s="44">
        <v>0</v>
      </c>
      <c r="L321" s="44">
        <v>0</v>
      </c>
      <c r="M321" s="45">
        <v>0</v>
      </c>
      <c r="N321" s="47">
        <f t="shared" si="82"/>
        <v>0</v>
      </c>
      <c r="O321" s="46">
        <f t="shared" si="83"/>
        <v>0</v>
      </c>
      <c r="P321" t="s">
        <v>49</v>
      </c>
      <c r="Q321" t="s">
        <v>49</v>
      </c>
      <c r="R321" t="s">
        <v>122</v>
      </c>
      <c r="S321" t="s">
        <v>122</v>
      </c>
      <c r="T321" t="s">
        <v>117</v>
      </c>
      <c r="U321" s="59">
        <f t="shared" si="87"/>
        <v>45962</v>
      </c>
      <c r="V321" s="42" t="s">
        <v>41</v>
      </c>
      <c r="W321" s="43">
        <v>1397</v>
      </c>
      <c r="X321" s="44">
        <v>19</v>
      </c>
      <c r="Y321" s="44">
        <v>1</v>
      </c>
      <c r="Z321" s="44">
        <v>100504.91</v>
      </c>
      <c r="AA321" s="44">
        <v>2957.68</v>
      </c>
      <c r="AB321" s="45">
        <v>199.99</v>
      </c>
      <c r="AC321" s="47">
        <f t="shared" si="84"/>
        <v>1417</v>
      </c>
      <c r="AD321" s="46">
        <f t="shared" si="85"/>
        <v>103662.58</v>
      </c>
      <c r="AE321" s="44">
        <f t="shared" si="90"/>
        <v>-1397</v>
      </c>
      <c r="AF321" s="44">
        <f t="shared" si="88"/>
        <v>-19</v>
      </c>
      <c r="AG321" s="44">
        <f t="shared" si="88"/>
        <v>-1</v>
      </c>
      <c r="AH321" s="44">
        <f t="shared" si="88"/>
        <v>-100504.91</v>
      </c>
      <c r="AI321" s="44">
        <f t="shared" si="88"/>
        <v>-2957.68</v>
      </c>
      <c r="AJ321" s="45">
        <f t="shared" si="88"/>
        <v>-199.99</v>
      </c>
      <c r="AK321" s="47">
        <f t="shared" si="88"/>
        <v>-1417</v>
      </c>
      <c r="AL321" s="47">
        <f t="shared" si="88"/>
        <v>-103662.58</v>
      </c>
      <c r="AM321" s="56">
        <f t="shared" si="91"/>
        <v>-1</v>
      </c>
      <c r="AN321" s="56">
        <f t="shared" si="89"/>
        <v>-1</v>
      </c>
      <c r="AO321" s="56">
        <f t="shared" si="89"/>
        <v>-1</v>
      </c>
      <c r="AP321" s="56">
        <f t="shared" si="89"/>
        <v>-1</v>
      </c>
      <c r="AQ321" s="56">
        <f t="shared" si="89"/>
        <v>-1</v>
      </c>
      <c r="AR321" s="57">
        <f t="shared" si="89"/>
        <v>-1</v>
      </c>
      <c r="AS321" s="58">
        <f t="shared" si="89"/>
        <v>-1</v>
      </c>
      <c r="AT321" s="58">
        <f t="shared" si="89"/>
        <v>-1</v>
      </c>
      <c r="AU321" s="122">
        <f t="shared" si="81"/>
        <v>0</v>
      </c>
      <c r="AV321" s="123">
        <f t="shared" si="78"/>
        <v>71.94338582677166</v>
      </c>
      <c r="AW321" s="124">
        <f t="shared" si="79"/>
        <v>-71.94338582677166</v>
      </c>
      <c r="AX321" s="122">
        <f t="shared" si="80"/>
        <v>0</v>
      </c>
      <c r="AY321" s="123">
        <f t="shared" si="77"/>
        <v>157.8835</v>
      </c>
      <c r="AZ321" s="124">
        <f t="shared" si="86"/>
        <v>-157.8835</v>
      </c>
    </row>
    <row r="322" spans="1:52" hidden="1" outlineLevel="1" x14ac:dyDescent="0.2">
      <c r="A322" t="s">
        <v>46</v>
      </c>
      <c r="B322" t="s">
        <v>46</v>
      </c>
      <c r="C322" t="s">
        <v>122</v>
      </c>
      <c r="D322" t="s">
        <v>122</v>
      </c>
      <c r="E322" t="s">
        <v>118</v>
      </c>
      <c r="F322" s="4">
        <f t="shared" si="76"/>
        <v>46327</v>
      </c>
      <c r="G322" t="s">
        <v>35</v>
      </c>
      <c r="H322" s="28">
        <v>0</v>
      </c>
      <c r="I322" s="2">
        <v>0</v>
      </c>
      <c r="J322" s="2">
        <v>0</v>
      </c>
      <c r="K322" s="2">
        <v>0</v>
      </c>
      <c r="L322" s="2">
        <v>0</v>
      </c>
      <c r="M322" s="29">
        <v>0</v>
      </c>
      <c r="N322" s="31">
        <f t="shared" si="82"/>
        <v>0</v>
      </c>
      <c r="O322" s="30">
        <f t="shared" si="83"/>
        <v>0</v>
      </c>
      <c r="P322" t="s">
        <v>49</v>
      </c>
      <c r="Q322" t="s">
        <v>49</v>
      </c>
      <c r="R322" t="s">
        <v>122</v>
      </c>
      <c r="S322" t="s">
        <v>122</v>
      </c>
      <c r="T322" t="s">
        <v>118</v>
      </c>
      <c r="U322" s="4">
        <f t="shared" si="87"/>
        <v>45963</v>
      </c>
      <c r="V322" t="s">
        <v>35</v>
      </c>
      <c r="W322" s="28">
        <v>687</v>
      </c>
      <c r="X322" s="2">
        <v>27</v>
      </c>
      <c r="Y322" s="2">
        <v>5</v>
      </c>
      <c r="Z322" s="2">
        <v>39977.97</v>
      </c>
      <c r="AA322" s="2">
        <v>5710.04</v>
      </c>
      <c r="AB322" s="29">
        <v>63.609999999999992</v>
      </c>
      <c r="AC322" s="31">
        <f t="shared" si="84"/>
        <v>719</v>
      </c>
      <c r="AD322" s="30">
        <f t="shared" si="85"/>
        <v>45751.62</v>
      </c>
      <c r="AE322" s="2">
        <f t="shared" si="90"/>
        <v>-687</v>
      </c>
      <c r="AF322" s="2">
        <f t="shared" si="88"/>
        <v>-27</v>
      </c>
      <c r="AG322" s="2">
        <f t="shared" si="88"/>
        <v>-5</v>
      </c>
      <c r="AH322" s="2">
        <f t="shared" si="88"/>
        <v>-39977.97</v>
      </c>
      <c r="AI322" s="2">
        <f t="shared" si="88"/>
        <v>-5710.04</v>
      </c>
      <c r="AJ322" s="29">
        <f t="shared" si="88"/>
        <v>-63.609999999999992</v>
      </c>
      <c r="AK322" s="31">
        <f t="shared" si="88"/>
        <v>-719</v>
      </c>
      <c r="AL322" s="31">
        <f t="shared" si="88"/>
        <v>-45751.62</v>
      </c>
      <c r="AM322" s="38">
        <f t="shared" si="91"/>
        <v>-1</v>
      </c>
      <c r="AN322" s="38">
        <f t="shared" si="89"/>
        <v>-1</v>
      </c>
      <c r="AO322" s="38">
        <f t="shared" si="89"/>
        <v>-1</v>
      </c>
      <c r="AP322" s="38">
        <f t="shared" si="89"/>
        <v>-1</v>
      </c>
      <c r="AQ322" s="38">
        <f t="shared" si="89"/>
        <v>-1</v>
      </c>
      <c r="AR322" s="39">
        <f t="shared" si="89"/>
        <v>-1</v>
      </c>
      <c r="AS322" s="40">
        <f t="shared" si="89"/>
        <v>-1</v>
      </c>
      <c r="AT322" s="40">
        <f t="shared" si="89"/>
        <v>-1</v>
      </c>
      <c r="AU322" s="119">
        <f t="shared" si="81"/>
        <v>0</v>
      </c>
      <c r="AV322" s="120">
        <f t="shared" si="78"/>
        <v>58.192096069868995</v>
      </c>
      <c r="AW322" s="121">
        <f t="shared" si="79"/>
        <v>-58.192096069868995</v>
      </c>
      <c r="AX322" s="119">
        <f t="shared" si="80"/>
        <v>0</v>
      </c>
      <c r="AY322" s="120">
        <f t="shared" si="77"/>
        <v>180.42656249999999</v>
      </c>
      <c r="AZ322" s="121">
        <f t="shared" si="86"/>
        <v>-180.42656249999999</v>
      </c>
    </row>
    <row r="323" spans="1:52" hidden="1" outlineLevel="1" x14ac:dyDescent="0.2">
      <c r="A323" t="s">
        <v>46</v>
      </c>
      <c r="B323" t="s">
        <v>46</v>
      </c>
      <c r="C323" t="s">
        <v>122</v>
      </c>
      <c r="D323" t="s">
        <v>122</v>
      </c>
      <c r="E323" t="s">
        <v>118</v>
      </c>
      <c r="F323" s="4">
        <f t="shared" si="76"/>
        <v>46328</v>
      </c>
      <c r="G323" t="s">
        <v>36</v>
      </c>
      <c r="H323" s="28">
        <v>0</v>
      </c>
      <c r="I323" s="2">
        <v>0</v>
      </c>
      <c r="J323" s="2">
        <v>0</v>
      </c>
      <c r="K323" s="2">
        <v>0</v>
      </c>
      <c r="L323" s="2">
        <v>0</v>
      </c>
      <c r="M323" s="29">
        <v>0</v>
      </c>
      <c r="N323" s="31">
        <f t="shared" si="82"/>
        <v>0</v>
      </c>
      <c r="O323" s="30">
        <f t="shared" si="83"/>
        <v>0</v>
      </c>
      <c r="P323" t="s">
        <v>49</v>
      </c>
      <c r="Q323" t="s">
        <v>49</v>
      </c>
      <c r="R323" t="s">
        <v>122</v>
      </c>
      <c r="S323" t="s">
        <v>122</v>
      </c>
      <c r="T323" t="s">
        <v>118</v>
      </c>
      <c r="U323" s="4">
        <f t="shared" si="87"/>
        <v>45964</v>
      </c>
      <c r="V323" t="s">
        <v>36</v>
      </c>
      <c r="W323" s="28">
        <v>755</v>
      </c>
      <c r="X323" s="2">
        <v>34</v>
      </c>
      <c r="Y323" s="2">
        <v>7</v>
      </c>
      <c r="Z323" s="2">
        <v>51875.1</v>
      </c>
      <c r="AA323" s="2">
        <v>9229.6200000000008</v>
      </c>
      <c r="AB323" s="29">
        <v>13321.67</v>
      </c>
      <c r="AC323" s="31">
        <f t="shared" si="84"/>
        <v>796</v>
      </c>
      <c r="AD323" s="30">
        <f t="shared" si="85"/>
        <v>74426.39</v>
      </c>
      <c r="AE323" s="2">
        <f t="shared" si="90"/>
        <v>-755</v>
      </c>
      <c r="AF323" s="2">
        <f t="shared" si="88"/>
        <v>-34</v>
      </c>
      <c r="AG323" s="2">
        <f t="shared" si="88"/>
        <v>-7</v>
      </c>
      <c r="AH323" s="2">
        <f t="shared" si="88"/>
        <v>-51875.1</v>
      </c>
      <c r="AI323" s="2">
        <f t="shared" si="88"/>
        <v>-9229.6200000000008</v>
      </c>
      <c r="AJ323" s="29">
        <f t="shared" si="88"/>
        <v>-13321.67</v>
      </c>
      <c r="AK323" s="31">
        <f t="shared" si="88"/>
        <v>-796</v>
      </c>
      <c r="AL323" s="31">
        <f t="shared" si="88"/>
        <v>-74426.39</v>
      </c>
      <c r="AM323" s="38">
        <f t="shared" si="91"/>
        <v>-1</v>
      </c>
      <c r="AN323" s="38">
        <f t="shared" si="89"/>
        <v>-1</v>
      </c>
      <c r="AO323" s="38">
        <f t="shared" si="89"/>
        <v>-1</v>
      </c>
      <c r="AP323" s="38">
        <f t="shared" si="89"/>
        <v>-1</v>
      </c>
      <c r="AQ323" s="38">
        <f t="shared" si="89"/>
        <v>-1</v>
      </c>
      <c r="AR323" s="39">
        <f t="shared" si="89"/>
        <v>-1</v>
      </c>
      <c r="AS323" s="40">
        <f t="shared" si="89"/>
        <v>-1</v>
      </c>
      <c r="AT323" s="40">
        <f t="shared" si="89"/>
        <v>-1</v>
      </c>
      <c r="AU323" s="119">
        <f t="shared" si="81"/>
        <v>0</v>
      </c>
      <c r="AV323" s="120">
        <f t="shared" si="78"/>
        <v>68.70874172185431</v>
      </c>
      <c r="AW323" s="121">
        <f t="shared" si="79"/>
        <v>-68.70874172185431</v>
      </c>
      <c r="AX323" s="119">
        <f t="shared" si="80"/>
        <v>0</v>
      </c>
      <c r="AY323" s="120">
        <f t="shared" si="77"/>
        <v>550.03146341463412</v>
      </c>
      <c r="AZ323" s="121">
        <f t="shared" si="86"/>
        <v>-550.03146341463412</v>
      </c>
    </row>
    <row r="324" spans="1:52" hidden="1" outlineLevel="1" x14ac:dyDescent="0.2">
      <c r="A324" t="s">
        <v>46</v>
      </c>
      <c r="B324" t="s">
        <v>46</v>
      </c>
      <c r="C324" t="s">
        <v>122</v>
      </c>
      <c r="D324" t="s">
        <v>122</v>
      </c>
      <c r="E324" t="s">
        <v>118</v>
      </c>
      <c r="F324" s="4">
        <f t="shared" si="76"/>
        <v>46329</v>
      </c>
      <c r="G324" t="s">
        <v>37</v>
      </c>
      <c r="H324" s="28">
        <v>0</v>
      </c>
      <c r="I324" s="2">
        <v>0</v>
      </c>
      <c r="J324" s="2">
        <v>0</v>
      </c>
      <c r="K324" s="2">
        <v>0</v>
      </c>
      <c r="L324" s="2">
        <v>0</v>
      </c>
      <c r="M324" s="29">
        <v>0</v>
      </c>
      <c r="N324" s="31">
        <f t="shared" si="82"/>
        <v>0</v>
      </c>
      <c r="O324" s="30">
        <f t="shared" si="83"/>
        <v>0</v>
      </c>
      <c r="P324" t="s">
        <v>49</v>
      </c>
      <c r="Q324" t="s">
        <v>49</v>
      </c>
      <c r="R324" t="s">
        <v>122</v>
      </c>
      <c r="S324" t="s">
        <v>122</v>
      </c>
      <c r="T324" t="s">
        <v>118</v>
      </c>
      <c r="U324" s="4">
        <f t="shared" si="87"/>
        <v>45965</v>
      </c>
      <c r="V324" t="s">
        <v>37</v>
      </c>
      <c r="W324" s="28">
        <v>860</v>
      </c>
      <c r="X324" s="2">
        <v>42</v>
      </c>
      <c r="Y324" s="2">
        <v>16</v>
      </c>
      <c r="Z324" s="2">
        <v>62325.93</v>
      </c>
      <c r="AA324" s="2">
        <v>15492.69</v>
      </c>
      <c r="AB324" s="29">
        <v>1227.9900000000002</v>
      </c>
      <c r="AC324" s="31">
        <f t="shared" si="84"/>
        <v>918</v>
      </c>
      <c r="AD324" s="30">
        <f t="shared" si="85"/>
        <v>79046.61</v>
      </c>
      <c r="AE324" s="2">
        <f t="shared" si="90"/>
        <v>-860</v>
      </c>
      <c r="AF324" s="2">
        <f t="shared" si="88"/>
        <v>-42</v>
      </c>
      <c r="AG324" s="2">
        <f t="shared" si="88"/>
        <v>-16</v>
      </c>
      <c r="AH324" s="2">
        <f t="shared" si="88"/>
        <v>-62325.93</v>
      </c>
      <c r="AI324" s="2">
        <f t="shared" si="88"/>
        <v>-15492.69</v>
      </c>
      <c r="AJ324" s="29">
        <f t="shared" si="88"/>
        <v>-1227.9900000000002</v>
      </c>
      <c r="AK324" s="31">
        <f t="shared" si="88"/>
        <v>-918</v>
      </c>
      <c r="AL324" s="31">
        <f t="shared" si="88"/>
        <v>-79046.61</v>
      </c>
      <c r="AM324" s="38">
        <f t="shared" si="91"/>
        <v>-1</v>
      </c>
      <c r="AN324" s="38">
        <f t="shared" si="89"/>
        <v>-1</v>
      </c>
      <c r="AO324" s="38">
        <f t="shared" si="89"/>
        <v>-1</v>
      </c>
      <c r="AP324" s="38">
        <f t="shared" si="89"/>
        <v>-1</v>
      </c>
      <c r="AQ324" s="38">
        <f t="shared" si="89"/>
        <v>-1</v>
      </c>
      <c r="AR324" s="39">
        <f t="shared" si="89"/>
        <v>-1</v>
      </c>
      <c r="AS324" s="40">
        <f t="shared" si="89"/>
        <v>-1</v>
      </c>
      <c r="AT324" s="40">
        <f t="shared" si="89"/>
        <v>-1</v>
      </c>
      <c r="AU324" s="119">
        <f t="shared" si="81"/>
        <v>0</v>
      </c>
      <c r="AV324" s="120">
        <f t="shared" si="78"/>
        <v>72.47201162790698</v>
      </c>
      <c r="AW324" s="121">
        <f t="shared" si="79"/>
        <v>-72.47201162790698</v>
      </c>
      <c r="AX324" s="119">
        <f t="shared" si="80"/>
        <v>0</v>
      </c>
      <c r="AY324" s="120">
        <f t="shared" si="77"/>
        <v>288.28758620689655</v>
      </c>
      <c r="AZ324" s="121">
        <f t="shared" si="86"/>
        <v>-288.28758620689655</v>
      </c>
    </row>
    <row r="325" spans="1:52" hidden="1" outlineLevel="1" x14ac:dyDescent="0.2">
      <c r="A325" t="s">
        <v>46</v>
      </c>
      <c r="B325" t="s">
        <v>46</v>
      </c>
      <c r="C325" t="s">
        <v>122</v>
      </c>
      <c r="D325" t="s">
        <v>122</v>
      </c>
      <c r="E325" t="s">
        <v>118</v>
      </c>
      <c r="F325" s="4">
        <f t="shared" ref="F325:F377" si="92">+F324+1</f>
        <v>46330</v>
      </c>
      <c r="G325" t="s">
        <v>38</v>
      </c>
      <c r="H325" s="28">
        <v>0</v>
      </c>
      <c r="I325" s="2">
        <v>0</v>
      </c>
      <c r="J325" s="2">
        <v>0</v>
      </c>
      <c r="K325" s="2">
        <v>0</v>
      </c>
      <c r="L325" s="2">
        <v>0</v>
      </c>
      <c r="M325" s="29">
        <v>0</v>
      </c>
      <c r="N325" s="31">
        <f t="shared" si="82"/>
        <v>0</v>
      </c>
      <c r="O325" s="30">
        <f t="shared" si="83"/>
        <v>0</v>
      </c>
      <c r="P325" t="s">
        <v>49</v>
      </c>
      <c r="Q325" t="s">
        <v>49</v>
      </c>
      <c r="R325" t="s">
        <v>122</v>
      </c>
      <c r="S325" t="s">
        <v>122</v>
      </c>
      <c r="T325" t="s">
        <v>118</v>
      </c>
      <c r="U325" s="4">
        <f t="shared" si="87"/>
        <v>45966</v>
      </c>
      <c r="V325" t="s">
        <v>38</v>
      </c>
      <c r="W325" s="28">
        <v>912</v>
      </c>
      <c r="X325" s="2">
        <v>36</v>
      </c>
      <c r="Y325" s="2">
        <v>27</v>
      </c>
      <c r="Z325" s="2">
        <v>63470.210000000006</v>
      </c>
      <c r="AA325" s="2">
        <v>12249.119999999999</v>
      </c>
      <c r="AB325" s="29">
        <v>7544.4300000000012</v>
      </c>
      <c r="AC325" s="31">
        <f t="shared" si="84"/>
        <v>975</v>
      </c>
      <c r="AD325" s="30">
        <f t="shared" si="85"/>
        <v>83263.760000000009</v>
      </c>
      <c r="AE325" s="2">
        <f t="shared" si="90"/>
        <v>-912</v>
      </c>
      <c r="AF325" s="2">
        <f t="shared" si="88"/>
        <v>-36</v>
      </c>
      <c r="AG325" s="2">
        <f t="shared" si="88"/>
        <v>-27</v>
      </c>
      <c r="AH325" s="2">
        <f t="shared" si="88"/>
        <v>-63470.210000000006</v>
      </c>
      <c r="AI325" s="2">
        <f t="shared" si="88"/>
        <v>-12249.119999999999</v>
      </c>
      <c r="AJ325" s="29">
        <f t="shared" si="88"/>
        <v>-7544.4300000000012</v>
      </c>
      <c r="AK325" s="31">
        <f t="shared" si="88"/>
        <v>-975</v>
      </c>
      <c r="AL325" s="31">
        <f t="shared" si="88"/>
        <v>-83263.760000000009</v>
      </c>
      <c r="AM325" s="38">
        <f t="shared" si="91"/>
        <v>-1</v>
      </c>
      <c r="AN325" s="38">
        <f t="shared" si="89"/>
        <v>-1</v>
      </c>
      <c r="AO325" s="38">
        <f t="shared" si="89"/>
        <v>-1</v>
      </c>
      <c r="AP325" s="38">
        <f t="shared" si="89"/>
        <v>-1</v>
      </c>
      <c r="AQ325" s="38">
        <f t="shared" si="89"/>
        <v>-1</v>
      </c>
      <c r="AR325" s="39">
        <f t="shared" si="89"/>
        <v>-1</v>
      </c>
      <c r="AS325" s="40">
        <f t="shared" si="89"/>
        <v>-1</v>
      </c>
      <c r="AT325" s="40">
        <f t="shared" si="89"/>
        <v>-1</v>
      </c>
      <c r="AU325" s="119">
        <f t="shared" si="81"/>
        <v>0</v>
      </c>
      <c r="AV325" s="120">
        <f t="shared" si="78"/>
        <v>69.59452850877193</v>
      </c>
      <c r="AW325" s="121">
        <f t="shared" si="79"/>
        <v>-69.59452850877193</v>
      </c>
      <c r="AX325" s="119">
        <f t="shared" si="80"/>
        <v>0</v>
      </c>
      <c r="AY325" s="120">
        <f t="shared" ref="AY325:AY377" si="93">IFERROR((AA325+AB325)/(X325+Y325),0)</f>
        <v>314.18333333333334</v>
      </c>
      <c r="AZ325" s="121">
        <f t="shared" si="86"/>
        <v>-314.18333333333334</v>
      </c>
    </row>
    <row r="326" spans="1:52" hidden="1" outlineLevel="1" x14ac:dyDescent="0.2">
      <c r="A326" t="s">
        <v>46</v>
      </c>
      <c r="B326" t="s">
        <v>46</v>
      </c>
      <c r="C326" t="s">
        <v>122</v>
      </c>
      <c r="D326" t="s">
        <v>122</v>
      </c>
      <c r="E326" t="s">
        <v>118</v>
      </c>
      <c r="F326" s="4">
        <f t="shared" si="92"/>
        <v>46331</v>
      </c>
      <c r="G326" t="s">
        <v>39</v>
      </c>
      <c r="H326" s="28">
        <v>0</v>
      </c>
      <c r="I326" s="2">
        <v>0</v>
      </c>
      <c r="J326" s="2">
        <v>0</v>
      </c>
      <c r="K326" s="2">
        <v>0</v>
      </c>
      <c r="L326" s="2">
        <v>0</v>
      </c>
      <c r="M326" s="29">
        <v>0</v>
      </c>
      <c r="N326" s="31">
        <f t="shared" si="82"/>
        <v>0</v>
      </c>
      <c r="O326" s="30">
        <f t="shared" si="83"/>
        <v>0</v>
      </c>
      <c r="P326" t="s">
        <v>49</v>
      </c>
      <c r="Q326" t="s">
        <v>49</v>
      </c>
      <c r="R326" t="s">
        <v>122</v>
      </c>
      <c r="S326" t="s">
        <v>122</v>
      </c>
      <c r="T326" t="s">
        <v>118</v>
      </c>
      <c r="U326" s="4">
        <f t="shared" si="87"/>
        <v>45967</v>
      </c>
      <c r="V326" t="s">
        <v>39</v>
      </c>
      <c r="W326" s="28">
        <v>1123</v>
      </c>
      <c r="X326" s="2">
        <v>55</v>
      </c>
      <c r="Y326" s="2">
        <v>23</v>
      </c>
      <c r="Z326" s="2">
        <v>78316.639999999999</v>
      </c>
      <c r="AA326" s="2">
        <v>12513.95</v>
      </c>
      <c r="AB326" s="29">
        <v>5806.01</v>
      </c>
      <c r="AC326" s="31">
        <f t="shared" si="84"/>
        <v>1201</v>
      </c>
      <c r="AD326" s="30">
        <f t="shared" si="85"/>
        <v>96636.599999999991</v>
      </c>
      <c r="AE326" s="2">
        <f t="shared" si="90"/>
        <v>-1123</v>
      </c>
      <c r="AF326" s="2">
        <f t="shared" si="88"/>
        <v>-55</v>
      </c>
      <c r="AG326" s="2">
        <f t="shared" si="88"/>
        <v>-23</v>
      </c>
      <c r="AH326" s="2">
        <f t="shared" si="88"/>
        <v>-78316.639999999999</v>
      </c>
      <c r="AI326" s="2">
        <f t="shared" si="88"/>
        <v>-12513.95</v>
      </c>
      <c r="AJ326" s="29">
        <f t="shared" si="88"/>
        <v>-5806.01</v>
      </c>
      <c r="AK326" s="31">
        <f t="shared" si="88"/>
        <v>-1201</v>
      </c>
      <c r="AL326" s="31">
        <f t="shared" si="88"/>
        <v>-96636.599999999991</v>
      </c>
      <c r="AM326" s="38">
        <f t="shared" si="91"/>
        <v>-1</v>
      </c>
      <c r="AN326" s="38">
        <f t="shared" si="89"/>
        <v>-1</v>
      </c>
      <c r="AO326" s="38">
        <f t="shared" si="89"/>
        <v>-1</v>
      </c>
      <c r="AP326" s="38">
        <f t="shared" si="89"/>
        <v>-1</v>
      </c>
      <c r="AQ326" s="38">
        <f t="shared" si="89"/>
        <v>-1</v>
      </c>
      <c r="AR326" s="39">
        <f t="shared" si="89"/>
        <v>-1</v>
      </c>
      <c r="AS326" s="40">
        <f t="shared" si="89"/>
        <v>-1</v>
      </c>
      <c r="AT326" s="40">
        <f t="shared" si="89"/>
        <v>-1</v>
      </c>
      <c r="AU326" s="119">
        <f t="shared" si="81"/>
        <v>0</v>
      </c>
      <c r="AV326" s="120">
        <f t="shared" si="78"/>
        <v>69.738771148708821</v>
      </c>
      <c r="AW326" s="121">
        <f t="shared" si="79"/>
        <v>-69.738771148708821</v>
      </c>
      <c r="AX326" s="119">
        <f t="shared" si="80"/>
        <v>0</v>
      </c>
      <c r="AY326" s="120">
        <f t="shared" si="93"/>
        <v>234.87128205128204</v>
      </c>
      <c r="AZ326" s="121">
        <f t="shared" si="86"/>
        <v>-234.87128205128204</v>
      </c>
    </row>
    <row r="327" spans="1:52" hidden="1" outlineLevel="1" x14ac:dyDescent="0.2">
      <c r="A327" t="s">
        <v>46</v>
      </c>
      <c r="B327" t="s">
        <v>46</v>
      </c>
      <c r="C327" t="s">
        <v>122</v>
      </c>
      <c r="D327" t="s">
        <v>122</v>
      </c>
      <c r="E327" t="s">
        <v>118</v>
      </c>
      <c r="F327" s="4">
        <f t="shared" si="92"/>
        <v>46332</v>
      </c>
      <c r="G327" t="s">
        <v>40</v>
      </c>
      <c r="H327" s="28">
        <v>0</v>
      </c>
      <c r="I327" s="2">
        <v>0</v>
      </c>
      <c r="J327" s="2">
        <v>0</v>
      </c>
      <c r="K327" s="2">
        <v>0</v>
      </c>
      <c r="L327" s="2">
        <v>0</v>
      </c>
      <c r="M327" s="29">
        <v>0</v>
      </c>
      <c r="N327" s="31">
        <f t="shared" si="82"/>
        <v>0</v>
      </c>
      <c r="O327" s="30">
        <f t="shared" si="83"/>
        <v>0</v>
      </c>
      <c r="P327" t="s">
        <v>49</v>
      </c>
      <c r="Q327" t="s">
        <v>49</v>
      </c>
      <c r="R327" t="s">
        <v>122</v>
      </c>
      <c r="S327" t="s">
        <v>122</v>
      </c>
      <c r="T327" t="s">
        <v>118</v>
      </c>
      <c r="U327" s="4">
        <f t="shared" si="87"/>
        <v>45968</v>
      </c>
      <c r="V327" t="s">
        <v>40</v>
      </c>
      <c r="W327" s="28">
        <v>1529</v>
      </c>
      <c r="X327" s="2">
        <v>44</v>
      </c>
      <c r="Y327" s="2">
        <v>25</v>
      </c>
      <c r="Z327" s="2">
        <v>115331.52</v>
      </c>
      <c r="AA327" s="2">
        <v>12628.53</v>
      </c>
      <c r="AB327" s="29">
        <v>9704.26</v>
      </c>
      <c r="AC327" s="31">
        <f t="shared" si="84"/>
        <v>1598</v>
      </c>
      <c r="AD327" s="30">
        <f t="shared" si="85"/>
        <v>137664.31</v>
      </c>
      <c r="AE327" s="2">
        <f t="shared" si="90"/>
        <v>-1529</v>
      </c>
      <c r="AF327" s="2">
        <f t="shared" si="88"/>
        <v>-44</v>
      </c>
      <c r="AG327" s="2">
        <f t="shared" si="88"/>
        <v>-25</v>
      </c>
      <c r="AH327" s="2">
        <f t="shared" si="88"/>
        <v>-115331.52</v>
      </c>
      <c r="AI327" s="2">
        <f t="shared" si="88"/>
        <v>-12628.53</v>
      </c>
      <c r="AJ327" s="29">
        <f t="shared" si="88"/>
        <v>-9704.26</v>
      </c>
      <c r="AK327" s="31">
        <f t="shared" si="88"/>
        <v>-1598</v>
      </c>
      <c r="AL327" s="31">
        <f t="shared" si="88"/>
        <v>-137664.31</v>
      </c>
      <c r="AM327" s="38">
        <f t="shared" si="91"/>
        <v>-1</v>
      </c>
      <c r="AN327" s="38">
        <f t="shared" si="89"/>
        <v>-1</v>
      </c>
      <c r="AO327" s="38">
        <f t="shared" si="89"/>
        <v>-1</v>
      </c>
      <c r="AP327" s="38">
        <f t="shared" si="89"/>
        <v>-1</v>
      </c>
      <c r="AQ327" s="38">
        <f t="shared" si="89"/>
        <v>-1</v>
      </c>
      <c r="AR327" s="39">
        <f t="shared" si="89"/>
        <v>-1</v>
      </c>
      <c r="AS327" s="40">
        <f t="shared" si="89"/>
        <v>-1</v>
      </c>
      <c r="AT327" s="40">
        <f t="shared" si="89"/>
        <v>-1</v>
      </c>
      <c r="AU327" s="119">
        <f t="shared" si="81"/>
        <v>0</v>
      </c>
      <c r="AV327" s="120">
        <f t="shared" ref="AV327:AV328" si="94">Z327/W327</f>
        <v>75.429378678875082</v>
      </c>
      <c r="AW327" s="121">
        <f t="shared" ref="AW327:AW377" si="95">AU327-AV327</f>
        <v>-75.429378678875082</v>
      </c>
      <c r="AX327" s="119">
        <f t="shared" ref="AX327:AX377" si="96">IFERROR((L327+M327)/(I327+J327),0)</f>
        <v>0</v>
      </c>
      <c r="AY327" s="120">
        <f t="shared" si="93"/>
        <v>323.66362318840584</v>
      </c>
      <c r="AZ327" s="121">
        <f t="shared" si="86"/>
        <v>-323.66362318840584</v>
      </c>
    </row>
    <row r="328" spans="1:52" ht="13.5" hidden="1" outlineLevel="1" thickBot="1" x14ac:dyDescent="0.25">
      <c r="A328" t="s">
        <v>46</v>
      </c>
      <c r="B328" t="s">
        <v>46</v>
      </c>
      <c r="C328" t="s">
        <v>122</v>
      </c>
      <c r="D328" t="s">
        <v>122</v>
      </c>
      <c r="E328" t="s">
        <v>118</v>
      </c>
      <c r="F328" s="59">
        <f t="shared" si="92"/>
        <v>46333</v>
      </c>
      <c r="G328" s="42" t="s">
        <v>41</v>
      </c>
      <c r="H328" s="43">
        <v>0</v>
      </c>
      <c r="I328" s="44">
        <v>0</v>
      </c>
      <c r="J328" s="44">
        <v>0</v>
      </c>
      <c r="K328" s="44">
        <v>0</v>
      </c>
      <c r="L328" s="44">
        <v>0</v>
      </c>
      <c r="M328" s="45">
        <v>0</v>
      </c>
      <c r="N328" s="47">
        <f t="shared" si="82"/>
        <v>0</v>
      </c>
      <c r="O328" s="46">
        <f t="shared" si="83"/>
        <v>0</v>
      </c>
      <c r="P328" t="s">
        <v>49</v>
      </c>
      <c r="Q328" t="s">
        <v>49</v>
      </c>
      <c r="R328" t="s">
        <v>122</v>
      </c>
      <c r="S328" t="s">
        <v>122</v>
      </c>
      <c r="T328" t="s">
        <v>118</v>
      </c>
      <c r="U328" s="59">
        <f t="shared" si="87"/>
        <v>45969</v>
      </c>
      <c r="V328" s="42" t="s">
        <v>41</v>
      </c>
      <c r="W328" s="43">
        <v>1434</v>
      </c>
      <c r="X328" s="44">
        <v>20</v>
      </c>
      <c r="Y328" s="44">
        <v>0</v>
      </c>
      <c r="Z328" s="44">
        <v>106225.16999999998</v>
      </c>
      <c r="AA328" s="44">
        <v>4794.91</v>
      </c>
      <c r="AB328" s="45">
        <v>0</v>
      </c>
      <c r="AC328" s="47">
        <f t="shared" si="84"/>
        <v>1454</v>
      </c>
      <c r="AD328" s="46">
        <f t="shared" si="85"/>
        <v>111020.07999999999</v>
      </c>
      <c r="AE328" s="44">
        <f t="shared" si="90"/>
        <v>-1434</v>
      </c>
      <c r="AF328" s="44">
        <f t="shared" si="88"/>
        <v>-20</v>
      </c>
      <c r="AG328" s="44">
        <f t="shared" si="88"/>
        <v>0</v>
      </c>
      <c r="AH328" s="44">
        <f t="shared" si="88"/>
        <v>-106225.16999999998</v>
      </c>
      <c r="AI328" s="44">
        <f t="shared" si="88"/>
        <v>-4794.91</v>
      </c>
      <c r="AJ328" s="45">
        <f t="shared" si="88"/>
        <v>0</v>
      </c>
      <c r="AK328" s="47">
        <f t="shared" si="88"/>
        <v>-1454</v>
      </c>
      <c r="AL328" s="47">
        <f t="shared" si="88"/>
        <v>-111020.07999999999</v>
      </c>
      <c r="AM328" s="56">
        <f t="shared" si="91"/>
        <v>-1</v>
      </c>
      <c r="AN328" s="56">
        <f t="shared" si="89"/>
        <v>-1</v>
      </c>
      <c r="AO328" s="56" t="str">
        <f t="shared" si="89"/>
        <v/>
      </c>
      <c r="AP328" s="56">
        <f t="shared" si="89"/>
        <v>-1</v>
      </c>
      <c r="AQ328" s="56">
        <f t="shared" si="89"/>
        <v>-1</v>
      </c>
      <c r="AR328" s="57" t="str">
        <f t="shared" si="89"/>
        <v/>
      </c>
      <c r="AS328" s="58">
        <f t="shared" si="89"/>
        <v>-1</v>
      </c>
      <c r="AT328" s="58">
        <f t="shared" si="89"/>
        <v>-1</v>
      </c>
      <c r="AU328" s="122">
        <f t="shared" ref="AU328:AU377" si="97">IFERROR(K328/H328,0)</f>
        <v>0</v>
      </c>
      <c r="AV328" s="123">
        <f t="shared" si="94"/>
        <v>74.076129707112955</v>
      </c>
      <c r="AW328" s="124">
        <f t="shared" si="95"/>
        <v>-74.076129707112955</v>
      </c>
      <c r="AX328" s="122">
        <f t="shared" si="96"/>
        <v>0</v>
      </c>
      <c r="AY328" s="123">
        <f t="shared" si="93"/>
        <v>239.74549999999999</v>
      </c>
      <c r="AZ328" s="124">
        <f t="shared" si="86"/>
        <v>-239.74549999999999</v>
      </c>
    </row>
    <row r="329" spans="1:52" hidden="1" outlineLevel="1" x14ac:dyDescent="0.2">
      <c r="A329" t="s">
        <v>46</v>
      </c>
      <c r="B329" t="s">
        <v>46</v>
      </c>
      <c r="C329" t="s">
        <v>122</v>
      </c>
      <c r="D329" t="s">
        <v>122</v>
      </c>
      <c r="E329" t="s">
        <v>119</v>
      </c>
      <c r="F329" s="4">
        <f t="shared" si="92"/>
        <v>46334</v>
      </c>
      <c r="G329" t="s">
        <v>35</v>
      </c>
      <c r="H329" s="28">
        <v>0</v>
      </c>
      <c r="I329" s="2">
        <v>0</v>
      </c>
      <c r="J329" s="2">
        <v>0</v>
      </c>
      <c r="K329" s="2">
        <v>0</v>
      </c>
      <c r="L329" s="2">
        <v>0</v>
      </c>
      <c r="M329" s="29">
        <v>0</v>
      </c>
      <c r="N329" s="31">
        <f t="shared" si="82"/>
        <v>0</v>
      </c>
      <c r="O329" s="30">
        <f t="shared" si="83"/>
        <v>0</v>
      </c>
      <c r="P329" t="s">
        <v>49</v>
      </c>
      <c r="Q329" t="s">
        <v>49</v>
      </c>
      <c r="R329" t="s">
        <v>122</v>
      </c>
      <c r="S329" t="s">
        <v>122</v>
      </c>
      <c r="T329" t="s">
        <v>119</v>
      </c>
      <c r="U329" s="4">
        <f t="shared" si="87"/>
        <v>45970</v>
      </c>
      <c r="V329" t="s">
        <v>35</v>
      </c>
      <c r="W329" s="28">
        <v>726</v>
      </c>
      <c r="X329" s="2">
        <v>26</v>
      </c>
      <c r="Y329" s="2">
        <v>2</v>
      </c>
      <c r="Z329" s="2">
        <v>50098.35</v>
      </c>
      <c r="AA329" s="2">
        <v>7468.32</v>
      </c>
      <c r="AB329" s="29">
        <v>1009.41</v>
      </c>
      <c r="AC329" s="31">
        <f t="shared" si="84"/>
        <v>754</v>
      </c>
      <c r="AD329" s="30">
        <f t="shared" si="85"/>
        <v>58576.08</v>
      </c>
      <c r="AE329" s="2">
        <f t="shared" si="90"/>
        <v>-726</v>
      </c>
      <c r="AF329" s="2">
        <f t="shared" si="88"/>
        <v>-26</v>
      </c>
      <c r="AG329" s="2">
        <f t="shared" si="88"/>
        <v>-2</v>
      </c>
      <c r="AH329" s="2">
        <f t="shared" si="88"/>
        <v>-50098.35</v>
      </c>
      <c r="AI329" s="2">
        <f t="shared" si="88"/>
        <v>-7468.32</v>
      </c>
      <c r="AJ329" s="29">
        <f t="shared" si="88"/>
        <v>-1009.41</v>
      </c>
      <c r="AK329" s="31">
        <f t="shared" si="88"/>
        <v>-754</v>
      </c>
      <c r="AL329" s="31">
        <f t="shared" si="88"/>
        <v>-58576.08</v>
      </c>
      <c r="AM329" s="38">
        <f t="shared" si="91"/>
        <v>-1</v>
      </c>
      <c r="AN329" s="38">
        <f t="shared" si="89"/>
        <v>-1</v>
      </c>
      <c r="AO329" s="38">
        <f t="shared" si="89"/>
        <v>-1</v>
      </c>
      <c r="AP329" s="38">
        <f t="shared" si="89"/>
        <v>-1</v>
      </c>
      <c r="AQ329" s="38">
        <f t="shared" si="89"/>
        <v>-1</v>
      </c>
      <c r="AR329" s="39">
        <f t="shared" si="89"/>
        <v>-1</v>
      </c>
      <c r="AS329" s="40">
        <f t="shared" si="89"/>
        <v>-1</v>
      </c>
      <c r="AT329" s="40">
        <f t="shared" si="89"/>
        <v>-1</v>
      </c>
      <c r="AU329" s="116">
        <f t="shared" si="97"/>
        <v>0</v>
      </c>
      <c r="AV329" s="117">
        <f t="shared" ref="AV329:AV377" si="98">IFERROR(Z329/W329,0)</f>
        <v>69.005991735537194</v>
      </c>
      <c r="AW329" s="118">
        <f t="shared" si="95"/>
        <v>-69.005991735537194</v>
      </c>
      <c r="AX329" s="116">
        <f t="shared" si="96"/>
        <v>0</v>
      </c>
      <c r="AY329" s="117">
        <f t="shared" si="93"/>
        <v>302.77607142857141</v>
      </c>
      <c r="AZ329" s="118">
        <f t="shared" si="86"/>
        <v>-302.77607142857141</v>
      </c>
    </row>
    <row r="330" spans="1:52" hidden="1" outlineLevel="1" x14ac:dyDescent="0.2">
      <c r="A330" t="s">
        <v>46</v>
      </c>
      <c r="B330" t="s">
        <v>46</v>
      </c>
      <c r="C330" t="s">
        <v>122</v>
      </c>
      <c r="D330" t="s">
        <v>122</v>
      </c>
      <c r="E330" t="s">
        <v>119</v>
      </c>
      <c r="F330" s="4">
        <f t="shared" si="92"/>
        <v>46335</v>
      </c>
      <c r="G330" t="s">
        <v>36</v>
      </c>
      <c r="H330" s="28">
        <v>0</v>
      </c>
      <c r="I330" s="2">
        <v>0</v>
      </c>
      <c r="J330" s="2">
        <v>0</v>
      </c>
      <c r="K330" s="2">
        <v>0</v>
      </c>
      <c r="L330" s="2">
        <v>0</v>
      </c>
      <c r="M330" s="29">
        <v>0</v>
      </c>
      <c r="N330" s="31">
        <f t="shared" si="82"/>
        <v>0</v>
      </c>
      <c r="O330" s="30">
        <f t="shared" si="83"/>
        <v>0</v>
      </c>
      <c r="P330" t="s">
        <v>49</v>
      </c>
      <c r="Q330" t="s">
        <v>49</v>
      </c>
      <c r="R330" t="s">
        <v>122</v>
      </c>
      <c r="S330" t="s">
        <v>122</v>
      </c>
      <c r="T330" t="s">
        <v>119</v>
      </c>
      <c r="U330" s="4">
        <f t="shared" si="87"/>
        <v>45971</v>
      </c>
      <c r="V330" t="s">
        <v>36</v>
      </c>
      <c r="W330" s="28">
        <v>741</v>
      </c>
      <c r="X330" s="2">
        <v>26</v>
      </c>
      <c r="Y330" s="2">
        <v>8</v>
      </c>
      <c r="Z330" s="2">
        <v>52343.41</v>
      </c>
      <c r="AA330" s="2">
        <v>7675.4999999999991</v>
      </c>
      <c r="AB330" s="29">
        <v>6859.8</v>
      </c>
      <c r="AC330" s="31">
        <f t="shared" si="84"/>
        <v>775</v>
      </c>
      <c r="AD330" s="30">
        <f t="shared" si="85"/>
        <v>66878.710000000006</v>
      </c>
      <c r="AE330" s="2">
        <f t="shared" si="90"/>
        <v>-741</v>
      </c>
      <c r="AF330" s="2">
        <f t="shared" si="88"/>
        <v>-26</v>
      </c>
      <c r="AG330" s="2">
        <f t="shared" si="88"/>
        <v>-8</v>
      </c>
      <c r="AH330" s="2">
        <f t="shared" si="88"/>
        <v>-52343.41</v>
      </c>
      <c r="AI330" s="2">
        <f t="shared" si="88"/>
        <v>-7675.4999999999991</v>
      </c>
      <c r="AJ330" s="29">
        <f t="shared" si="88"/>
        <v>-6859.8</v>
      </c>
      <c r="AK330" s="31">
        <f t="shared" si="88"/>
        <v>-775</v>
      </c>
      <c r="AL330" s="31">
        <f t="shared" si="88"/>
        <v>-66878.710000000006</v>
      </c>
      <c r="AM330" s="38">
        <f t="shared" si="91"/>
        <v>-1</v>
      </c>
      <c r="AN330" s="38">
        <f t="shared" si="89"/>
        <v>-1</v>
      </c>
      <c r="AO330" s="38">
        <f t="shared" si="89"/>
        <v>-1</v>
      </c>
      <c r="AP330" s="38">
        <f t="shared" si="89"/>
        <v>-1</v>
      </c>
      <c r="AQ330" s="38">
        <f t="shared" si="89"/>
        <v>-1</v>
      </c>
      <c r="AR330" s="39">
        <f t="shared" si="89"/>
        <v>-1</v>
      </c>
      <c r="AS330" s="40">
        <f t="shared" si="89"/>
        <v>-1</v>
      </c>
      <c r="AT330" s="40">
        <f t="shared" si="89"/>
        <v>-1</v>
      </c>
      <c r="AU330" s="119">
        <f t="shared" si="97"/>
        <v>0</v>
      </c>
      <c r="AV330" s="120">
        <f t="shared" si="98"/>
        <v>70.638879892037792</v>
      </c>
      <c r="AW330" s="121">
        <f t="shared" si="95"/>
        <v>-70.638879892037792</v>
      </c>
      <c r="AX330" s="119">
        <f t="shared" si="96"/>
        <v>0</v>
      </c>
      <c r="AY330" s="120">
        <f t="shared" si="93"/>
        <v>427.50882352941176</v>
      </c>
      <c r="AZ330" s="121">
        <f t="shared" si="86"/>
        <v>-427.50882352941176</v>
      </c>
    </row>
    <row r="331" spans="1:52" hidden="1" outlineLevel="1" x14ac:dyDescent="0.2">
      <c r="A331" t="s">
        <v>46</v>
      </c>
      <c r="B331" t="s">
        <v>46</v>
      </c>
      <c r="C331" t="s">
        <v>122</v>
      </c>
      <c r="D331" t="s">
        <v>122</v>
      </c>
      <c r="E331" t="s">
        <v>119</v>
      </c>
      <c r="F331" s="4">
        <f t="shared" si="92"/>
        <v>46336</v>
      </c>
      <c r="G331" t="s">
        <v>37</v>
      </c>
      <c r="H331" s="28">
        <v>0</v>
      </c>
      <c r="I331" s="2">
        <v>0</v>
      </c>
      <c r="J331" s="2">
        <v>0</v>
      </c>
      <c r="K331" s="2">
        <v>0</v>
      </c>
      <c r="L331" s="2">
        <v>0</v>
      </c>
      <c r="M331" s="29">
        <v>0</v>
      </c>
      <c r="N331" s="31">
        <f t="shared" si="82"/>
        <v>0</v>
      </c>
      <c r="O331" s="30">
        <f t="shared" si="83"/>
        <v>0</v>
      </c>
      <c r="P331" t="s">
        <v>49</v>
      </c>
      <c r="Q331" t="s">
        <v>49</v>
      </c>
      <c r="R331" t="s">
        <v>122</v>
      </c>
      <c r="S331" t="s">
        <v>122</v>
      </c>
      <c r="T331" t="s">
        <v>119</v>
      </c>
      <c r="U331" s="4">
        <f t="shared" si="87"/>
        <v>45972</v>
      </c>
      <c r="V331" t="s">
        <v>37</v>
      </c>
      <c r="W331" s="28">
        <v>930</v>
      </c>
      <c r="X331" s="2">
        <v>45</v>
      </c>
      <c r="Y331" s="2">
        <v>16</v>
      </c>
      <c r="Z331" s="2">
        <v>65279.18</v>
      </c>
      <c r="AA331" s="2">
        <v>15238.82</v>
      </c>
      <c r="AB331" s="29">
        <v>4924.96</v>
      </c>
      <c r="AC331" s="31">
        <f t="shared" si="84"/>
        <v>991</v>
      </c>
      <c r="AD331" s="30">
        <f t="shared" si="85"/>
        <v>85442.96</v>
      </c>
      <c r="AE331" s="2">
        <f t="shared" si="90"/>
        <v>-930</v>
      </c>
      <c r="AF331" s="2">
        <f t="shared" si="88"/>
        <v>-45</v>
      </c>
      <c r="AG331" s="2">
        <f t="shared" si="88"/>
        <v>-16</v>
      </c>
      <c r="AH331" s="2">
        <f t="shared" si="88"/>
        <v>-65279.18</v>
      </c>
      <c r="AI331" s="2">
        <f t="shared" si="88"/>
        <v>-15238.82</v>
      </c>
      <c r="AJ331" s="29">
        <f t="shared" si="88"/>
        <v>-4924.96</v>
      </c>
      <c r="AK331" s="31">
        <f t="shared" si="88"/>
        <v>-991</v>
      </c>
      <c r="AL331" s="31">
        <f t="shared" si="88"/>
        <v>-85442.96</v>
      </c>
      <c r="AM331" s="38">
        <f t="shared" si="91"/>
        <v>-1</v>
      </c>
      <c r="AN331" s="38">
        <f t="shared" si="89"/>
        <v>-1</v>
      </c>
      <c r="AO331" s="38">
        <f t="shared" si="89"/>
        <v>-1</v>
      </c>
      <c r="AP331" s="38">
        <f t="shared" si="89"/>
        <v>-1</v>
      </c>
      <c r="AQ331" s="38">
        <f t="shared" si="89"/>
        <v>-1</v>
      </c>
      <c r="AR331" s="39">
        <f t="shared" si="89"/>
        <v>-1</v>
      </c>
      <c r="AS331" s="40">
        <f t="shared" si="89"/>
        <v>-1</v>
      </c>
      <c r="AT331" s="40">
        <f t="shared" si="89"/>
        <v>-1</v>
      </c>
      <c r="AU331" s="119">
        <f t="shared" si="97"/>
        <v>0</v>
      </c>
      <c r="AV331" s="120">
        <f t="shared" si="98"/>
        <v>70.192666666666668</v>
      </c>
      <c r="AW331" s="121">
        <f t="shared" si="95"/>
        <v>-70.192666666666668</v>
      </c>
      <c r="AX331" s="119">
        <f t="shared" si="96"/>
        <v>0</v>
      </c>
      <c r="AY331" s="120">
        <f t="shared" si="93"/>
        <v>330.55377049180328</v>
      </c>
      <c r="AZ331" s="121">
        <f t="shared" si="86"/>
        <v>-330.55377049180328</v>
      </c>
    </row>
    <row r="332" spans="1:52" hidden="1" outlineLevel="1" x14ac:dyDescent="0.2">
      <c r="A332" t="s">
        <v>46</v>
      </c>
      <c r="B332" t="s">
        <v>46</v>
      </c>
      <c r="C332" t="s">
        <v>122</v>
      </c>
      <c r="D332" t="s">
        <v>122</v>
      </c>
      <c r="E332" t="s">
        <v>119</v>
      </c>
      <c r="F332" s="4">
        <f t="shared" si="92"/>
        <v>46337</v>
      </c>
      <c r="G332" t="s">
        <v>38</v>
      </c>
      <c r="H332" s="28">
        <v>0</v>
      </c>
      <c r="I332" s="2">
        <v>0</v>
      </c>
      <c r="J332" s="2">
        <v>0</v>
      </c>
      <c r="K332" s="2">
        <v>0</v>
      </c>
      <c r="L332" s="2">
        <v>0</v>
      </c>
      <c r="M332" s="29">
        <v>0</v>
      </c>
      <c r="N332" s="31">
        <f t="shared" si="82"/>
        <v>0</v>
      </c>
      <c r="O332" s="30">
        <f t="shared" si="83"/>
        <v>0</v>
      </c>
      <c r="P332" t="s">
        <v>49</v>
      </c>
      <c r="Q332" t="s">
        <v>49</v>
      </c>
      <c r="R332" t="s">
        <v>122</v>
      </c>
      <c r="S332" t="s">
        <v>122</v>
      </c>
      <c r="T332" t="s">
        <v>119</v>
      </c>
      <c r="U332" s="4">
        <f t="shared" si="87"/>
        <v>45973</v>
      </c>
      <c r="V332" t="s">
        <v>38</v>
      </c>
      <c r="W332" s="28">
        <v>904</v>
      </c>
      <c r="X332" s="2">
        <v>31</v>
      </c>
      <c r="Y332" s="2">
        <v>11</v>
      </c>
      <c r="Z332" s="2">
        <v>61896.060000000005</v>
      </c>
      <c r="AA332" s="2">
        <v>7708.08</v>
      </c>
      <c r="AB332" s="29">
        <v>4218.08</v>
      </c>
      <c r="AC332" s="31">
        <f t="shared" si="84"/>
        <v>946</v>
      </c>
      <c r="AD332" s="30">
        <f t="shared" si="85"/>
        <v>73822.22</v>
      </c>
      <c r="AE332" s="2">
        <f t="shared" si="90"/>
        <v>-904</v>
      </c>
      <c r="AF332" s="2">
        <f t="shared" si="88"/>
        <v>-31</v>
      </c>
      <c r="AG332" s="2">
        <f t="shared" si="88"/>
        <v>-11</v>
      </c>
      <c r="AH332" s="2">
        <f t="shared" si="88"/>
        <v>-61896.060000000005</v>
      </c>
      <c r="AI332" s="2">
        <f t="shared" si="88"/>
        <v>-7708.08</v>
      </c>
      <c r="AJ332" s="29">
        <f t="shared" si="88"/>
        <v>-4218.08</v>
      </c>
      <c r="AK332" s="31">
        <f t="shared" si="88"/>
        <v>-946</v>
      </c>
      <c r="AL332" s="31">
        <f t="shared" si="88"/>
        <v>-73822.22</v>
      </c>
      <c r="AM332" s="38">
        <f t="shared" si="91"/>
        <v>-1</v>
      </c>
      <c r="AN332" s="38">
        <f t="shared" si="89"/>
        <v>-1</v>
      </c>
      <c r="AO332" s="38">
        <f t="shared" si="89"/>
        <v>-1</v>
      </c>
      <c r="AP332" s="38">
        <f t="shared" si="89"/>
        <v>-1</v>
      </c>
      <c r="AQ332" s="38">
        <f t="shared" si="89"/>
        <v>-1</v>
      </c>
      <c r="AR332" s="39">
        <f t="shared" si="89"/>
        <v>-1</v>
      </c>
      <c r="AS332" s="40">
        <f t="shared" si="89"/>
        <v>-1</v>
      </c>
      <c r="AT332" s="40">
        <f t="shared" si="89"/>
        <v>-1</v>
      </c>
      <c r="AU332" s="119">
        <f t="shared" si="97"/>
        <v>0</v>
      </c>
      <c r="AV332" s="120">
        <f t="shared" si="98"/>
        <v>68.469092920353987</v>
      </c>
      <c r="AW332" s="121">
        <f t="shared" si="95"/>
        <v>-68.469092920353987</v>
      </c>
      <c r="AX332" s="119">
        <f t="shared" si="96"/>
        <v>0</v>
      </c>
      <c r="AY332" s="120">
        <f t="shared" si="93"/>
        <v>283.9561904761905</v>
      </c>
      <c r="AZ332" s="121">
        <f t="shared" si="86"/>
        <v>-283.9561904761905</v>
      </c>
    </row>
    <row r="333" spans="1:52" hidden="1" outlineLevel="1" x14ac:dyDescent="0.2">
      <c r="A333" t="s">
        <v>46</v>
      </c>
      <c r="B333" t="s">
        <v>46</v>
      </c>
      <c r="C333" t="s">
        <v>122</v>
      </c>
      <c r="D333" t="s">
        <v>122</v>
      </c>
      <c r="E333" t="s">
        <v>119</v>
      </c>
      <c r="F333" s="4">
        <f t="shared" si="92"/>
        <v>46338</v>
      </c>
      <c r="G333" t="s">
        <v>39</v>
      </c>
      <c r="H333" s="28">
        <v>0</v>
      </c>
      <c r="I333" s="2">
        <v>0</v>
      </c>
      <c r="J333" s="2">
        <v>0</v>
      </c>
      <c r="K333" s="2">
        <v>0</v>
      </c>
      <c r="L333" s="2">
        <v>0</v>
      </c>
      <c r="M333" s="29">
        <v>0</v>
      </c>
      <c r="N333" s="31">
        <f t="shared" si="82"/>
        <v>0</v>
      </c>
      <c r="O333" s="30">
        <f t="shared" si="83"/>
        <v>0</v>
      </c>
      <c r="P333" t="s">
        <v>49</v>
      </c>
      <c r="Q333" t="s">
        <v>49</v>
      </c>
      <c r="R333" t="s">
        <v>122</v>
      </c>
      <c r="S333" t="s">
        <v>122</v>
      </c>
      <c r="T333" t="s">
        <v>119</v>
      </c>
      <c r="U333" s="4">
        <f t="shared" si="87"/>
        <v>45974</v>
      </c>
      <c r="V333" t="s">
        <v>39</v>
      </c>
      <c r="W333" s="28">
        <v>1064</v>
      </c>
      <c r="X333" s="2">
        <v>39</v>
      </c>
      <c r="Y333" s="2">
        <v>12</v>
      </c>
      <c r="Z333" s="2">
        <v>78223.039999999994</v>
      </c>
      <c r="AA333" s="2">
        <v>14502.92</v>
      </c>
      <c r="AB333" s="29">
        <v>14236.09</v>
      </c>
      <c r="AC333" s="31">
        <f t="shared" si="84"/>
        <v>1115</v>
      </c>
      <c r="AD333" s="30">
        <f t="shared" si="85"/>
        <v>106962.04999999999</v>
      </c>
      <c r="AE333" s="2">
        <f t="shared" si="90"/>
        <v>-1064</v>
      </c>
      <c r="AF333" s="2">
        <f t="shared" si="88"/>
        <v>-39</v>
      </c>
      <c r="AG333" s="2">
        <f t="shared" si="88"/>
        <v>-12</v>
      </c>
      <c r="AH333" s="2">
        <f t="shared" si="88"/>
        <v>-78223.039999999994</v>
      </c>
      <c r="AI333" s="2">
        <f t="shared" si="88"/>
        <v>-14502.92</v>
      </c>
      <c r="AJ333" s="29">
        <f t="shared" si="88"/>
        <v>-14236.09</v>
      </c>
      <c r="AK333" s="31">
        <f t="shared" si="88"/>
        <v>-1115</v>
      </c>
      <c r="AL333" s="31">
        <f t="shared" si="88"/>
        <v>-106962.04999999999</v>
      </c>
      <c r="AM333" s="38">
        <f t="shared" si="91"/>
        <v>-1</v>
      </c>
      <c r="AN333" s="38">
        <f t="shared" si="89"/>
        <v>-1</v>
      </c>
      <c r="AO333" s="38">
        <f t="shared" si="89"/>
        <v>-1</v>
      </c>
      <c r="AP333" s="38">
        <f t="shared" si="89"/>
        <v>-1</v>
      </c>
      <c r="AQ333" s="38">
        <f t="shared" si="89"/>
        <v>-1</v>
      </c>
      <c r="AR333" s="39">
        <f t="shared" si="89"/>
        <v>-1</v>
      </c>
      <c r="AS333" s="40">
        <f t="shared" si="89"/>
        <v>-1</v>
      </c>
      <c r="AT333" s="40">
        <f t="shared" si="89"/>
        <v>-1</v>
      </c>
      <c r="AU333" s="119">
        <f t="shared" si="97"/>
        <v>0</v>
      </c>
      <c r="AV333" s="120">
        <f t="shared" si="98"/>
        <v>73.517894736842095</v>
      </c>
      <c r="AW333" s="121">
        <f t="shared" si="95"/>
        <v>-73.517894736842095</v>
      </c>
      <c r="AX333" s="119">
        <f t="shared" si="96"/>
        <v>0</v>
      </c>
      <c r="AY333" s="120">
        <f t="shared" si="93"/>
        <v>563.51</v>
      </c>
      <c r="AZ333" s="121">
        <f t="shared" si="86"/>
        <v>-563.51</v>
      </c>
    </row>
    <row r="334" spans="1:52" hidden="1" outlineLevel="1" x14ac:dyDescent="0.2">
      <c r="A334" t="s">
        <v>46</v>
      </c>
      <c r="B334" t="s">
        <v>46</v>
      </c>
      <c r="C334" t="s">
        <v>122</v>
      </c>
      <c r="D334" t="s">
        <v>122</v>
      </c>
      <c r="E334" t="s">
        <v>119</v>
      </c>
      <c r="F334" s="4">
        <f t="shared" si="92"/>
        <v>46339</v>
      </c>
      <c r="G334" t="s">
        <v>40</v>
      </c>
      <c r="H334" s="28">
        <v>0</v>
      </c>
      <c r="I334" s="2">
        <v>0</v>
      </c>
      <c r="J334" s="2">
        <v>0</v>
      </c>
      <c r="K334" s="2">
        <v>0</v>
      </c>
      <c r="L334" s="2">
        <v>0</v>
      </c>
      <c r="M334" s="29">
        <v>0</v>
      </c>
      <c r="N334" s="31">
        <f t="shared" si="82"/>
        <v>0</v>
      </c>
      <c r="O334" s="30">
        <f t="shared" si="83"/>
        <v>0</v>
      </c>
      <c r="P334" t="s">
        <v>49</v>
      </c>
      <c r="Q334" t="s">
        <v>49</v>
      </c>
      <c r="R334" t="s">
        <v>122</v>
      </c>
      <c r="S334" t="s">
        <v>122</v>
      </c>
      <c r="T334" t="s">
        <v>119</v>
      </c>
      <c r="U334" s="4">
        <f t="shared" si="87"/>
        <v>45975</v>
      </c>
      <c r="V334" t="s">
        <v>40</v>
      </c>
      <c r="W334" s="28">
        <v>1718</v>
      </c>
      <c r="X334" s="2">
        <v>44</v>
      </c>
      <c r="Y334" s="2">
        <v>7</v>
      </c>
      <c r="Z334" s="2">
        <v>126305.15</v>
      </c>
      <c r="AA334" s="2">
        <v>12693.53</v>
      </c>
      <c r="AB334" s="29">
        <v>9530.49</v>
      </c>
      <c r="AC334" s="31">
        <f t="shared" si="84"/>
        <v>1769</v>
      </c>
      <c r="AD334" s="30">
        <f t="shared" si="85"/>
        <v>148529.16999999998</v>
      </c>
      <c r="AE334" s="2">
        <f t="shared" si="90"/>
        <v>-1718</v>
      </c>
      <c r="AF334" s="2">
        <f t="shared" si="88"/>
        <v>-44</v>
      </c>
      <c r="AG334" s="2">
        <f t="shared" si="88"/>
        <v>-7</v>
      </c>
      <c r="AH334" s="2">
        <f t="shared" si="88"/>
        <v>-126305.15</v>
      </c>
      <c r="AI334" s="2">
        <f t="shared" si="88"/>
        <v>-12693.53</v>
      </c>
      <c r="AJ334" s="29">
        <f t="shared" si="88"/>
        <v>-9530.49</v>
      </c>
      <c r="AK334" s="31">
        <f t="shared" si="88"/>
        <v>-1769</v>
      </c>
      <c r="AL334" s="31">
        <f t="shared" si="88"/>
        <v>-148529.16999999998</v>
      </c>
      <c r="AM334" s="38">
        <f t="shared" si="91"/>
        <v>-1</v>
      </c>
      <c r="AN334" s="38">
        <f t="shared" si="89"/>
        <v>-1</v>
      </c>
      <c r="AO334" s="38">
        <f t="shared" si="89"/>
        <v>-1</v>
      </c>
      <c r="AP334" s="38">
        <f t="shared" si="89"/>
        <v>-1</v>
      </c>
      <c r="AQ334" s="38">
        <f t="shared" si="89"/>
        <v>-1</v>
      </c>
      <c r="AR334" s="39">
        <f t="shared" si="89"/>
        <v>-1</v>
      </c>
      <c r="AS334" s="40">
        <f t="shared" si="89"/>
        <v>-1</v>
      </c>
      <c r="AT334" s="40">
        <f t="shared" si="89"/>
        <v>-1</v>
      </c>
      <c r="AU334" s="119">
        <f t="shared" si="97"/>
        <v>0</v>
      </c>
      <c r="AV334" s="120">
        <f t="shared" si="98"/>
        <v>73.518713620488938</v>
      </c>
      <c r="AW334" s="121">
        <f t="shared" si="95"/>
        <v>-73.518713620488938</v>
      </c>
      <c r="AX334" s="119">
        <f t="shared" si="96"/>
        <v>0</v>
      </c>
      <c r="AY334" s="120">
        <f t="shared" si="93"/>
        <v>435.76509803921567</v>
      </c>
      <c r="AZ334" s="121">
        <f t="shared" si="86"/>
        <v>-435.76509803921567</v>
      </c>
    </row>
    <row r="335" spans="1:52" ht="13.5" hidden="1" outlineLevel="1" thickBot="1" x14ac:dyDescent="0.25">
      <c r="A335" t="s">
        <v>46</v>
      </c>
      <c r="B335" t="s">
        <v>46</v>
      </c>
      <c r="C335" t="s">
        <v>122</v>
      </c>
      <c r="D335" t="s">
        <v>122</v>
      </c>
      <c r="E335" t="s">
        <v>119</v>
      </c>
      <c r="F335" s="59">
        <f t="shared" si="92"/>
        <v>46340</v>
      </c>
      <c r="G335" s="42" t="s">
        <v>41</v>
      </c>
      <c r="H335" s="43">
        <v>0</v>
      </c>
      <c r="I335" s="44">
        <v>0</v>
      </c>
      <c r="J335" s="44">
        <v>0</v>
      </c>
      <c r="K335" s="44">
        <v>0</v>
      </c>
      <c r="L335" s="44">
        <v>0</v>
      </c>
      <c r="M335" s="45">
        <v>0</v>
      </c>
      <c r="N335" s="47">
        <f t="shared" ref="N335:N377" si="99">SUM(H335:J335)</f>
        <v>0</v>
      </c>
      <c r="O335" s="46">
        <f t="shared" ref="O335:O377" si="100">SUM(K335:M335)</f>
        <v>0</v>
      </c>
      <c r="P335" t="s">
        <v>49</v>
      </c>
      <c r="Q335" t="s">
        <v>49</v>
      </c>
      <c r="R335" t="s">
        <v>122</v>
      </c>
      <c r="S335" t="s">
        <v>122</v>
      </c>
      <c r="T335" t="s">
        <v>119</v>
      </c>
      <c r="U335" s="59">
        <f t="shared" si="87"/>
        <v>45976</v>
      </c>
      <c r="V335" s="42" t="s">
        <v>41</v>
      </c>
      <c r="W335" s="43">
        <v>1526</v>
      </c>
      <c r="X335" s="44">
        <v>25</v>
      </c>
      <c r="Y335" s="44">
        <v>1</v>
      </c>
      <c r="Z335" s="44">
        <v>110228.95999999999</v>
      </c>
      <c r="AA335" s="44">
        <v>5567.9</v>
      </c>
      <c r="AB335" s="45">
        <v>269.98</v>
      </c>
      <c r="AC335" s="47">
        <f t="shared" ref="AC335:AC377" si="101">SUM(W335:Y335)</f>
        <v>1552</v>
      </c>
      <c r="AD335" s="46">
        <f t="shared" ref="AD335:AD377" si="102">SUM(Z335:AB335)</f>
        <v>116066.83999999998</v>
      </c>
      <c r="AE335" s="44">
        <f t="shared" si="90"/>
        <v>-1526</v>
      </c>
      <c r="AF335" s="44">
        <f t="shared" si="88"/>
        <v>-25</v>
      </c>
      <c r="AG335" s="44">
        <f t="shared" si="88"/>
        <v>-1</v>
      </c>
      <c r="AH335" s="44">
        <f t="shared" si="88"/>
        <v>-110228.95999999999</v>
      </c>
      <c r="AI335" s="44">
        <f t="shared" si="88"/>
        <v>-5567.9</v>
      </c>
      <c r="AJ335" s="45">
        <f t="shared" si="88"/>
        <v>-269.98</v>
      </c>
      <c r="AK335" s="47">
        <f t="shared" si="88"/>
        <v>-1552</v>
      </c>
      <c r="AL335" s="47">
        <f t="shared" si="88"/>
        <v>-116066.83999999998</v>
      </c>
      <c r="AM335" s="56">
        <f t="shared" si="91"/>
        <v>-1</v>
      </c>
      <c r="AN335" s="56">
        <f t="shared" si="89"/>
        <v>-1</v>
      </c>
      <c r="AO335" s="56">
        <f t="shared" si="89"/>
        <v>-1</v>
      </c>
      <c r="AP335" s="56">
        <f t="shared" si="89"/>
        <v>-1</v>
      </c>
      <c r="AQ335" s="56">
        <f t="shared" si="89"/>
        <v>-1</v>
      </c>
      <c r="AR335" s="57">
        <f t="shared" si="89"/>
        <v>-1</v>
      </c>
      <c r="AS335" s="58">
        <f t="shared" si="89"/>
        <v>-1</v>
      </c>
      <c r="AT335" s="58">
        <f t="shared" si="89"/>
        <v>-1</v>
      </c>
      <c r="AU335" s="122">
        <f t="shared" si="97"/>
        <v>0</v>
      </c>
      <c r="AV335" s="123">
        <f t="shared" si="98"/>
        <v>72.233918741808651</v>
      </c>
      <c r="AW335" s="124">
        <f t="shared" si="95"/>
        <v>-72.233918741808651</v>
      </c>
      <c r="AX335" s="122">
        <f t="shared" si="96"/>
        <v>0</v>
      </c>
      <c r="AY335" s="123">
        <f t="shared" si="93"/>
        <v>224.53384615384613</v>
      </c>
      <c r="AZ335" s="124">
        <f t="shared" ref="AZ335:AZ377" si="103">+AX335-AY335</f>
        <v>-224.53384615384613</v>
      </c>
    </row>
    <row r="336" spans="1:52" hidden="1" outlineLevel="1" x14ac:dyDescent="0.2">
      <c r="A336" t="s">
        <v>46</v>
      </c>
      <c r="B336" t="s">
        <v>46</v>
      </c>
      <c r="C336" t="s">
        <v>122</v>
      </c>
      <c r="D336" t="s">
        <v>122</v>
      </c>
      <c r="E336" t="s">
        <v>120</v>
      </c>
      <c r="F336" s="4">
        <f t="shared" si="92"/>
        <v>46341</v>
      </c>
      <c r="G336" t="s">
        <v>35</v>
      </c>
      <c r="H336" s="28">
        <v>0</v>
      </c>
      <c r="I336" s="2">
        <v>0</v>
      </c>
      <c r="J336" s="2">
        <v>0</v>
      </c>
      <c r="K336" s="2">
        <v>0</v>
      </c>
      <c r="L336" s="2">
        <v>0</v>
      </c>
      <c r="M336" s="29">
        <v>0</v>
      </c>
      <c r="N336" s="31">
        <f t="shared" si="99"/>
        <v>0</v>
      </c>
      <c r="O336" s="30">
        <f t="shared" si="100"/>
        <v>0</v>
      </c>
      <c r="P336" t="s">
        <v>49</v>
      </c>
      <c r="Q336" t="s">
        <v>49</v>
      </c>
      <c r="R336" t="s">
        <v>122</v>
      </c>
      <c r="S336" t="s">
        <v>122</v>
      </c>
      <c r="T336" t="s">
        <v>120</v>
      </c>
      <c r="U336" s="4">
        <f t="shared" ref="U336:U377" si="104">+U335+1</f>
        <v>45977</v>
      </c>
      <c r="V336" t="s">
        <v>35</v>
      </c>
      <c r="W336" s="28">
        <v>812</v>
      </c>
      <c r="X336" s="2">
        <v>23</v>
      </c>
      <c r="Y336" s="2">
        <v>5</v>
      </c>
      <c r="Z336" s="2">
        <v>52884.7</v>
      </c>
      <c r="AA336" s="2">
        <v>6502.49</v>
      </c>
      <c r="AB336" s="29">
        <v>654.47</v>
      </c>
      <c r="AC336" s="31">
        <f t="shared" si="101"/>
        <v>840</v>
      </c>
      <c r="AD336" s="30">
        <f t="shared" si="102"/>
        <v>60041.659999999996</v>
      </c>
      <c r="AE336" s="2">
        <f t="shared" si="90"/>
        <v>-812</v>
      </c>
      <c r="AF336" s="2">
        <f t="shared" si="88"/>
        <v>-23</v>
      </c>
      <c r="AG336" s="2">
        <f t="shared" si="88"/>
        <v>-5</v>
      </c>
      <c r="AH336" s="2">
        <f t="shared" si="88"/>
        <v>-52884.7</v>
      </c>
      <c r="AI336" s="2">
        <f t="shared" si="88"/>
        <v>-6502.49</v>
      </c>
      <c r="AJ336" s="29">
        <f t="shared" si="88"/>
        <v>-654.47</v>
      </c>
      <c r="AK336" s="31">
        <f t="shared" si="88"/>
        <v>-840</v>
      </c>
      <c r="AL336" s="31">
        <f t="shared" si="88"/>
        <v>-60041.659999999996</v>
      </c>
      <c r="AM336" s="38">
        <f t="shared" si="91"/>
        <v>-1</v>
      </c>
      <c r="AN336" s="38">
        <f t="shared" si="89"/>
        <v>-1</v>
      </c>
      <c r="AO336" s="38">
        <f t="shared" si="89"/>
        <v>-1</v>
      </c>
      <c r="AP336" s="38">
        <f t="shared" si="89"/>
        <v>-1</v>
      </c>
      <c r="AQ336" s="38">
        <f t="shared" si="89"/>
        <v>-1</v>
      </c>
      <c r="AR336" s="39">
        <f t="shared" si="89"/>
        <v>-1</v>
      </c>
      <c r="AS336" s="40">
        <f t="shared" si="89"/>
        <v>-1</v>
      </c>
      <c r="AT336" s="40">
        <f t="shared" si="89"/>
        <v>-1</v>
      </c>
      <c r="AU336" s="119">
        <f t="shared" si="97"/>
        <v>0</v>
      </c>
      <c r="AV336" s="120">
        <f t="shared" si="98"/>
        <v>65.12894088669951</v>
      </c>
      <c r="AW336" s="121">
        <f t="shared" si="95"/>
        <v>-65.12894088669951</v>
      </c>
      <c r="AX336" s="119">
        <f t="shared" si="96"/>
        <v>0</v>
      </c>
      <c r="AY336" s="120">
        <f t="shared" si="93"/>
        <v>255.6057142857143</v>
      </c>
      <c r="AZ336" s="121">
        <f t="shared" si="103"/>
        <v>-255.6057142857143</v>
      </c>
    </row>
    <row r="337" spans="1:52" hidden="1" outlineLevel="1" x14ac:dyDescent="0.2">
      <c r="A337" t="s">
        <v>46</v>
      </c>
      <c r="B337" t="s">
        <v>46</v>
      </c>
      <c r="C337" t="s">
        <v>122</v>
      </c>
      <c r="D337" t="s">
        <v>122</v>
      </c>
      <c r="E337" t="s">
        <v>120</v>
      </c>
      <c r="F337" s="4">
        <f t="shared" si="92"/>
        <v>46342</v>
      </c>
      <c r="G337" t="s">
        <v>36</v>
      </c>
      <c r="H337" s="28">
        <v>0</v>
      </c>
      <c r="I337" s="2">
        <v>0</v>
      </c>
      <c r="J337" s="2">
        <v>0</v>
      </c>
      <c r="K337" s="2">
        <v>0</v>
      </c>
      <c r="L337" s="2">
        <v>0</v>
      </c>
      <c r="M337" s="29">
        <v>0</v>
      </c>
      <c r="N337" s="31">
        <f t="shared" si="99"/>
        <v>0</v>
      </c>
      <c r="O337" s="30">
        <f t="shared" si="100"/>
        <v>0</v>
      </c>
      <c r="P337" t="s">
        <v>49</v>
      </c>
      <c r="Q337" t="s">
        <v>49</v>
      </c>
      <c r="R337" t="s">
        <v>122</v>
      </c>
      <c r="S337" t="s">
        <v>122</v>
      </c>
      <c r="T337" t="s">
        <v>120</v>
      </c>
      <c r="U337" s="4">
        <f t="shared" si="104"/>
        <v>45978</v>
      </c>
      <c r="V337" t="s">
        <v>36</v>
      </c>
      <c r="W337" s="28">
        <v>787</v>
      </c>
      <c r="X337" s="2">
        <v>39</v>
      </c>
      <c r="Y337" s="2">
        <v>4</v>
      </c>
      <c r="Z337" s="2">
        <v>58512.479999999996</v>
      </c>
      <c r="AA337" s="2">
        <v>9403.59</v>
      </c>
      <c r="AB337" s="29">
        <v>399.81</v>
      </c>
      <c r="AC337" s="31">
        <f t="shared" si="101"/>
        <v>830</v>
      </c>
      <c r="AD337" s="30">
        <f t="shared" si="102"/>
        <v>68315.87999999999</v>
      </c>
      <c r="AE337" s="2">
        <f t="shared" si="90"/>
        <v>-787</v>
      </c>
      <c r="AF337" s="2">
        <f t="shared" si="88"/>
        <v>-39</v>
      </c>
      <c r="AG337" s="2">
        <f t="shared" si="88"/>
        <v>-4</v>
      </c>
      <c r="AH337" s="2">
        <f t="shared" si="88"/>
        <v>-58512.479999999996</v>
      </c>
      <c r="AI337" s="2">
        <f t="shared" si="88"/>
        <v>-9403.59</v>
      </c>
      <c r="AJ337" s="29">
        <f t="shared" si="88"/>
        <v>-399.81</v>
      </c>
      <c r="AK337" s="31">
        <f t="shared" si="88"/>
        <v>-830</v>
      </c>
      <c r="AL337" s="31">
        <f t="shared" si="88"/>
        <v>-68315.87999999999</v>
      </c>
      <c r="AM337" s="38">
        <f t="shared" si="91"/>
        <v>-1</v>
      </c>
      <c r="AN337" s="38">
        <f t="shared" si="89"/>
        <v>-1</v>
      </c>
      <c r="AO337" s="38">
        <f t="shared" si="89"/>
        <v>-1</v>
      </c>
      <c r="AP337" s="38">
        <f t="shared" si="89"/>
        <v>-1</v>
      </c>
      <c r="AQ337" s="38">
        <f t="shared" si="89"/>
        <v>-1</v>
      </c>
      <c r="AR337" s="39">
        <f t="shared" si="89"/>
        <v>-1</v>
      </c>
      <c r="AS337" s="40">
        <f t="shared" si="89"/>
        <v>-1</v>
      </c>
      <c r="AT337" s="40">
        <f t="shared" si="89"/>
        <v>-1</v>
      </c>
      <c r="AU337" s="119">
        <f t="shared" si="97"/>
        <v>0</v>
      </c>
      <c r="AV337" s="120">
        <f t="shared" si="98"/>
        <v>74.348767471410412</v>
      </c>
      <c r="AW337" s="121">
        <f t="shared" si="95"/>
        <v>-74.348767471410412</v>
      </c>
      <c r="AX337" s="119">
        <f t="shared" si="96"/>
        <v>0</v>
      </c>
      <c r="AY337" s="120">
        <f t="shared" si="93"/>
        <v>227.9860465116279</v>
      </c>
      <c r="AZ337" s="121">
        <f t="shared" si="103"/>
        <v>-227.9860465116279</v>
      </c>
    </row>
    <row r="338" spans="1:52" hidden="1" outlineLevel="1" x14ac:dyDescent="0.2">
      <c r="A338" t="s">
        <v>46</v>
      </c>
      <c r="B338" t="s">
        <v>46</v>
      </c>
      <c r="C338" t="s">
        <v>122</v>
      </c>
      <c r="D338" t="s">
        <v>122</v>
      </c>
      <c r="E338" t="s">
        <v>120</v>
      </c>
      <c r="F338" s="4">
        <f t="shared" si="92"/>
        <v>46343</v>
      </c>
      <c r="G338" t="s">
        <v>37</v>
      </c>
      <c r="H338" s="28">
        <v>0</v>
      </c>
      <c r="I338" s="2">
        <v>0</v>
      </c>
      <c r="J338" s="2">
        <v>0</v>
      </c>
      <c r="K338" s="2">
        <v>0</v>
      </c>
      <c r="L338" s="2">
        <v>0</v>
      </c>
      <c r="M338" s="29">
        <v>0</v>
      </c>
      <c r="N338" s="31">
        <f t="shared" si="99"/>
        <v>0</v>
      </c>
      <c r="O338" s="30">
        <f t="shared" si="100"/>
        <v>0</v>
      </c>
      <c r="P338" t="s">
        <v>49</v>
      </c>
      <c r="Q338" t="s">
        <v>49</v>
      </c>
      <c r="R338" t="s">
        <v>122</v>
      </c>
      <c r="S338" t="s">
        <v>122</v>
      </c>
      <c r="T338" t="s">
        <v>120</v>
      </c>
      <c r="U338" s="4">
        <f t="shared" si="104"/>
        <v>45979</v>
      </c>
      <c r="V338" t="s">
        <v>37</v>
      </c>
      <c r="W338" s="28">
        <v>893</v>
      </c>
      <c r="X338" s="2">
        <v>46</v>
      </c>
      <c r="Y338" s="2">
        <v>6</v>
      </c>
      <c r="Z338" s="2">
        <v>65793.64</v>
      </c>
      <c r="AA338" s="2">
        <v>13848.359999999999</v>
      </c>
      <c r="AB338" s="29">
        <v>3225.59</v>
      </c>
      <c r="AC338" s="31">
        <f t="shared" si="101"/>
        <v>945</v>
      </c>
      <c r="AD338" s="30">
        <f t="shared" si="102"/>
        <v>82867.59</v>
      </c>
      <c r="AE338" s="2">
        <f t="shared" si="90"/>
        <v>-893</v>
      </c>
      <c r="AF338" s="2">
        <f t="shared" si="88"/>
        <v>-46</v>
      </c>
      <c r="AG338" s="2">
        <f t="shared" si="88"/>
        <v>-6</v>
      </c>
      <c r="AH338" s="2">
        <f t="shared" si="88"/>
        <v>-65793.64</v>
      </c>
      <c r="AI338" s="2">
        <f t="shared" si="88"/>
        <v>-13848.359999999999</v>
      </c>
      <c r="AJ338" s="29">
        <f t="shared" si="88"/>
        <v>-3225.59</v>
      </c>
      <c r="AK338" s="31">
        <f t="shared" si="88"/>
        <v>-945</v>
      </c>
      <c r="AL338" s="31">
        <f t="shared" si="88"/>
        <v>-82867.59</v>
      </c>
      <c r="AM338" s="38">
        <f t="shared" si="91"/>
        <v>-1</v>
      </c>
      <c r="AN338" s="38">
        <f t="shared" si="89"/>
        <v>-1</v>
      </c>
      <c r="AO338" s="38">
        <f t="shared" si="89"/>
        <v>-1</v>
      </c>
      <c r="AP338" s="38">
        <f t="shared" si="89"/>
        <v>-1</v>
      </c>
      <c r="AQ338" s="38">
        <f t="shared" si="89"/>
        <v>-1</v>
      </c>
      <c r="AR338" s="39">
        <f t="shared" si="89"/>
        <v>-1</v>
      </c>
      <c r="AS338" s="40">
        <f t="shared" si="89"/>
        <v>-1</v>
      </c>
      <c r="AT338" s="40">
        <f t="shared" si="89"/>
        <v>-1</v>
      </c>
      <c r="AU338" s="119">
        <f t="shared" si="97"/>
        <v>0</v>
      </c>
      <c r="AV338" s="120">
        <f t="shared" si="98"/>
        <v>73.677088465845458</v>
      </c>
      <c r="AW338" s="121">
        <f t="shared" si="95"/>
        <v>-73.677088465845458</v>
      </c>
      <c r="AX338" s="119">
        <f t="shared" si="96"/>
        <v>0</v>
      </c>
      <c r="AY338" s="120">
        <f t="shared" si="93"/>
        <v>328.34519230769223</v>
      </c>
      <c r="AZ338" s="121">
        <f t="shared" si="103"/>
        <v>-328.34519230769223</v>
      </c>
    </row>
    <row r="339" spans="1:52" hidden="1" outlineLevel="1" x14ac:dyDescent="0.2">
      <c r="A339" t="s">
        <v>46</v>
      </c>
      <c r="B339" t="s">
        <v>46</v>
      </c>
      <c r="C339" t="s">
        <v>122</v>
      </c>
      <c r="D339" t="s">
        <v>122</v>
      </c>
      <c r="E339" t="s">
        <v>120</v>
      </c>
      <c r="F339" s="4">
        <f t="shared" si="92"/>
        <v>46344</v>
      </c>
      <c r="G339" t="s">
        <v>38</v>
      </c>
      <c r="H339" s="28">
        <v>0</v>
      </c>
      <c r="I339" s="2">
        <v>0</v>
      </c>
      <c r="J339" s="2">
        <v>0</v>
      </c>
      <c r="K339" s="2">
        <v>0</v>
      </c>
      <c r="L339" s="2">
        <v>0</v>
      </c>
      <c r="M339" s="29">
        <v>0</v>
      </c>
      <c r="N339" s="31">
        <f t="shared" si="99"/>
        <v>0</v>
      </c>
      <c r="O339" s="30">
        <f t="shared" si="100"/>
        <v>0</v>
      </c>
      <c r="P339" t="s">
        <v>49</v>
      </c>
      <c r="Q339" t="s">
        <v>49</v>
      </c>
      <c r="R339" t="s">
        <v>122</v>
      </c>
      <c r="S339" t="s">
        <v>122</v>
      </c>
      <c r="T339" t="s">
        <v>120</v>
      </c>
      <c r="U339" s="4">
        <f t="shared" si="104"/>
        <v>45980</v>
      </c>
      <c r="V339" t="s">
        <v>38</v>
      </c>
      <c r="W339" s="28">
        <v>1086</v>
      </c>
      <c r="X339" s="2">
        <v>73</v>
      </c>
      <c r="Y339" s="2">
        <v>10</v>
      </c>
      <c r="Z339" s="2">
        <v>99195.87</v>
      </c>
      <c r="AA339" s="2">
        <v>26249.040000000001</v>
      </c>
      <c r="AB339" s="29">
        <v>3022.4900000000002</v>
      </c>
      <c r="AC339" s="31">
        <f t="shared" si="101"/>
        <v>1169</v>
      </c>
      <c r="AD339" s="30">
        <f t="shared" si="102"/>
        <v>128467.40000000001</v>
      </c>
      <c r="AE339" s="2">
        <f t="shared" si="90"/>
        <v>-1086</v>
      </c>
      <c r="AF339" s="2">
        <f t="shared" si="88"/>
        <v>-73</v>
      </c>
      <c r="AG339" s="2">
        <f t="shared" si="88"/>
        <v>-10</v>
      </c>
      <c r="AH339" s="2">
        <f t="shared" si="88"/>
        <v>-99195.87</v>
      </c>
      <c r="AI339" s="2">
        <f t="shared" si="88"/>
        <v>-26249.040000000001</v>
      </c>
      <c r="AJ339" s="29">
        <f t="shared" si="88"/>
        <v>-3022.4900000000002</v>
      </c>
      <c r="AK339" s="31">
        <f t="shared" si="88"/>
        <v>-1169</v>
      </c>
      <c r="AL339" s="31">
        <f t="shared" si="88"/>
        <v>-128467.40000000001</v>
      </c>
      <c r="AM339" s="38">
        <f t="shared" si="91"/>
        <v>-1</v>
      </c>
      <c r="AN339" s="38">
        <f t="shared" si="89"/>
        <v>-1</v>
      </c>
      <c r="AO339" s="38">
        <f t="shared" si="89"/>
        <v>-1</v>
      </c>
      <c r="AP339" s="38">
        <f t="shared" si="89"/>
        <v>-1</v>
      </c>
      <c r="AQ339" s="38">
        <f t="shared" si="89"/>
        <v>-1</v>
      </c>
      <c r="AR339" s="39">
        <f t="shared" si="89"/>
        <v>-1</v>
      </c>
      <c r="AS339" s="40">
        <f t="shared" si="89"/>
        <v>-1</v>
      </c>
      <c r="AT339" s="40">
        <f t="shared" si="89"/>
        <v>-1</v>
      </c>
      <c r="AU339" s="119">
        <f t="shared" si="97"/>
        <v>0</v>
      </c>
      <c r="AV339" s="120">
        <f t="shared" si="98"/>
        <v>91.340580110497228</v>
      </c>
      <c r="AW339" s="121">
        <f t="shared" si="95"/>
        <v>-91.340580110497228</v>
      </c>
      <c r="AX339" s="119">
        <f t="shared" si="96"/>
        <v>0</v>
      </c>
      <c r="AY339" s="120">
        <f t="shared" si="93"/>
        <v>352.66903614457834</v>
      </c>
      <c r="AZ339" s="121">
        <f t="shared" si="103"/>
        <v>-352.66903614457834</v>
      </c>
    </row>
    <row r="340" spans="1:52" hidden="1" outlineLevel="1" x14ac:dyDescent="0.2">
      <c r="A340" t="s">
        <v>46</v>
      </c>
      <c r="B340" t="s">
        <v>46</v>
      </c>
      <c r="C340" t="s">
        <v>122</v>
      </c>
      <c r="D340" t="s">
        <v>122</v>
      </c>
      <c r="E340" t="s">
        <v>120</v>
      </c>
      <c r="F340" s="4">
        <f t="shared" si="92"/>
        <v>46345</v>
      </c>
      <c r="G340" t="s">
        <v>39</v>
      </c>
      <c r="H340" s="28">
        <v>0</v>
      </c>
      <c r="I340" s="2">
        <v>0</v>
      </c>
      <c r="J340" s="2">
        <v>0</v>
      </c>
      <c r="K340" s="2">
        <v>0</v>
      </c>
      <c r="L340" s="2">
        <v>0</v>
      </c>
      <c r="M340" s="29">
        <v>0</v>
      </c>
      <c r="N340" s="31">
        <f t="shared" si="99"/>
        <v>0</v>
      </c>
      <c r="O340" s="30">
        <f t="shared" si="100"/>
        <v>0</v>
      </c>
      <c r="P340" t="s">
        <v>49</v>
      </c>
      <c r="Q340" t="s">
        <v>49</v>
      </c>
      <c r="R340" t="s">
        <v>122</v>
      </c>
      <c r="S340" t="s">
        <v>122</v>
      </c>
      <c r="T340" t="s">
        <v>120</v>
      </c>
      <c r="U340" s="4">
        <f t="shared" si="104"/>
        <v>45981</v>
      </c>
      <c r="V340" t="s">
        <v>39</v>
      </c>
      <c r="W340" s="28">
        <v>1280</v>
      </c>
      <c r="X340" s="2">
        <v>86</v>
      </c>
      <c r="Y340" s="2">
        <v>17</v>
      </c>
      <c r="Z340" s="2">
        <v>114932.03</v>
      </c>
      <c r="AA340" s="2">
        <v>26876.3</v>
      </c>
      <c r="AB340" s="29">
        <v>4315.8500000000004</v>
      </c>
      <c r="AC340" s="31">
        <f t="shared" si="101"/>
        <v>1383</v>
      </c>
      <c r="AD340" s="30">
        <f t="shared" si="102"/>
        <v>146124.18</v>
      </c>
      <c r="AE340" s="2">
        <f t="shared" si="90"/>
        <v>-1280</v>
      </c>
      <c r="AF340" s="2">
        <f t="shared" si="88"/>
        <v>-86</v>
      </c>
      <c r="AG340" s="2">
        <f t="shared" si="88"/>
        <v>-17</v>
      </c>
      <c r="AH340" s="2">
        <f t="shared" si="88"/>
        <v>-114932.03</v>
      </c>
      <c r="AI340" s="2">
        <f t="shared" ref="AI340:AL377" si="105">+L340-AA340</f>
        <v>-26876.3</v>
      </c>
      <c r="AJ340" s="29">
        <f t="shared" si="105"/>
        <v>-4315.8500000000004</v>
      </c>
      <c r="AK340" s="31">
        <f t="shared" si="105"/>
        <v>-1383</v>
      </c>
      <c r="AL340" s="31">
        <f t="shared" si="105"/>
        <v>-146124.18</v>
      </c>
      <c r="AM340" s="38">
        <f t="shared" si="91"/>
        <v>-1</v>
      </c>
      <c r="AN340" s="38">
        <f t="shared" si="89"/>
        <v>-1</v>
      </c>
      <c r="AO340" s="38">
        <f t="shared" si="89"/>
        <v>-1</v>
      </c>
      <c r="AP340" s="38">
        <f t="shared" si="89"/>
        <v>-1</v>
      </c>
      <c r="AQ340" s="38">
        <f t="shared" ref="AQ340:AT377" si="106">IFERROR(AI340/AA340,"")</f>
        <v>-1</v>
      </c>
      <c r="AR340" s="39">
        <f t="shared" si="106"/>
        <v>-1</v>
      </c>
      <c r="AS340" s="40">
        <f t="shared" si="106"/>
        <v>-1</v>
      </c>
      <c r="AT340" s="40">
        <f t="shared" si="106"/>
        <v>-1</v>
      </c>
      <c r="AU340" s="119">
        <f t="shared" si="97"/>
        <v>0</v>
      </c>
      <c r="AV340" s="120">
        <f t="shared" si="98"/>
        <v>89.790648437499996</v>
      </c>
      <c r="AW340" s="121">
        <f t="shared" si="95"/>
        <v>-89.790648437499996</v>
      </c>
      <c r="AX340" s="119">
        <f t="shared" si="96"/>
        <v>0</v>
      </c>
      <c r="AY340" s="120">
        <f t="shared" si="93"/>
        <v>302.83640776699031</v>
      </c>
      <c r="AZ340" s="121">
        <f t="shared" si="103"/>
        <v>-302.83640776699031</v>
      </c>
    </row>
    <row r="341" spans="1:52" hidden="1" outlineLevel="1" x14ac:dyDescent="0.2">
      <c r="A341" t="s">
        <v>46</v>
      </c>
      <c r="B341" t="s">
        <v>46</v>
      </c>
      <c r="C341" t="s">
        <v>122</v>
      </c>
      <c r="D341" t="s">
        <v>122</v>
      </c>
      <c r="E341" t="s">
        <v>120</v>
      </c>
      <c r="F341" s="4">
        <f t="shared" si="92"/>
        <v>46346</v>
      </c>
      <c r="G341" t="s">
        <v>40</v>
      </c>
      <c r="H341" s="28">
        <v>0</v>
      </c>
      <c r="I341" s="2">
        <v>0</v>
      </c>
      <c r="J341" s="2">
        <v>0</v>
      </c>
      <c r="K341" s="2">
        <v>0</v>
      </c>
      <c r="L341" s="2">
        <v>0</v>
      </c>
      <c r="M341" s="29">
        <v>0</v>
      </c>
      <c r="N341" s="31">
        <f t="shared" si="99"/>
        <v>0</v>
      </c>
      <c r="O341" s="30">
        <f t="shared" si="100"/>
        <v>0</v>
      </c>
      <c r="P341" t="s">
        <v>49</v>
      </c>
      <c r="Q341" t="s">
        <v>49</v>
      </c>
      <c r="R341" t="s">
        <v>122</v>
      </c>
      <c r="S341" t="s">
        <v>122</v>
      </c>
      <c r="T341" t="s">
        <v>120</v>
      </c>
      <c r="U341" s="4">
        <f t="shared" si="104"/>
        <v>45982</v>
      </c>
      <c r="V341" t="s">
        <v>40</v>
      </c>
      <c r="W341" s="28">
        <v>1893</v>
      </c>
      <c r="X341" s="2">
        <v>82</v>
      </c>
      <c r="Y341" s="2">
        <v>15</v>
      </c>
      <c r="Z341" s="2">
        <v>197005.63999999998</v>
      </c>
      <c r="AA341" s="2">
        <v>36178.340000000004</v>
      </c>
      <c r="AB341" s="29">
        <v>4277.12</v>
      </c>
      <c r="AC341" s="31">
        <f t="shared" si="101"/>
        <v>1990</v>
      </c>
      <c r="AD341" s="30">
        <f t="shared" si="102"/>
        <v>237461.09999999998</v>
      </c>
      <c r="AE341" s="2">
        <f t="shared" si="90"/>
        <v>-1893</v>
      </c>
      <c r="AF341" s="2">
        <f t="shared" si="90"/>
        <v>-82</v>
      </c>
      <c r="AG341" s="2">
        <f t="shared" si="90"/>
        <v>-15</v>
      </c>
      <c r="AH341" s="2">
        <f t="shared" si="90"/>
        <v>-197005.63999999998</v>
      </c>
      <c r="AI341" s="2">
        <f t="shared" si="105"/>
        <v>-36178.340000000004</v>
      </c>
      <c r="AJ341" s="29">
        <f t="shared" si="105"/>
        <v>-4277.12</v>
      </c>
      <c r="AK341" s="31">
        <f t="shared" si="105"/>
        <v>-1990</v>
      </c>
      <c r="AL341" s="31">
        <f t="shared" si="105"/>
        <v>-237461.09999999998</v>
      </c>
      <c r="AM341" s="38">
        <f t="shared" si="91"/>
        <v>-1</v>
      </c>
      <c r="AN341" s="38">
        <f t="shared" si="91"/>
        <v>-1</v>
      </c>
      <c r="AO341" s="38">
        <f t="shared" si="91"/>
        <v>-1</v>
      </c>
      <c r="AP341" s="38">
        <f t="shared" si="91"/>
        <v>-1</v>
      </c>
      <c r="AQ341" s="38">
        <f t="shared" si="106"/>
        <v>-1</v>
      </c>
      <c r="AR341" s="39">
        <f t="shared" si="106"/>
        <v>-1</v>
      </c>
      <c r="AS341" s="40">
        <f t="shared" si="106"/>
        <v>-1</v>
      </c>
      <c r="AT341" s="40">
        <f t="shared" si="106"/>
        <v>-1</v>
      </c>
      <c r="AU341" s="119">
        <f t="shared" si="97"/>
        <v>0</v>
      </c>
      <c r="AV341" s="120">
        <f t="shared" si="98"/>
        <v>104.07059693608029</v>
      </c>
      <c r="AW341" s="121">
        <f t="shared" si="95"/>
        <v>-104.07059693608029</v>
      </c>
      <c r="AX341" s="119">
        <f t="shared" si="96"/>
        <v>0</v>
      </c>
      <c r="AY341" s="120">
        <f t="shared" si="93"/>
        <v>417.06659793814441</v>
      </c>
      <c r="AZ341" s="121">
        <f t="shared" si="103"/>
        <v>-417.06659793814441</v>
      </c>
    </row>
    <row r="342" spans="1:52" ht="13.5" hidden="1" outlineLevel="1" thickBot="1" x14ac:dyDescent="0.25">
      <c r="A342" t="s">
        <v>46</v>
      </c>
      <c r="B342" t="s">
        <v>46</v>
      </c>
      <c r="C342" t="s">
        <v>122</v>
      </c>
      <c r="D342" t="s">
        <v>122</v>
      </c>
      <c r="E342" t="s">
        <v>120</v>
      </c>
      <c r="F342" s="59">
        <f t="shared" si="92"/>
        <v>46347</v>
      </c>
      <c r="G342" s="42" t="s">
        <v>41</v>
      </c>
      <c r="H342" s="43">
        <v>0</v>
      </c>
      <c r="I342" s="44">
        <v>0</v>
      </c>
      <c r="J342" s="44">
        <v>0</v>
      </c>
      <c r="K342" s="44">
        <v>0</v>
      </c>
      <c r="L342" s="44">
        <v>0</v>
      </c>
      <c r="M342" s="45">
        <v>0</v>
      </c>
      <c r="N342" s="47">
        <f t="shared" si="99"/>
        <v>0</v>
      </c>
      <c r="O342" s="46">
        <f t="shared" si="100"/>
        <v>0</v>
      </c>
      <c r="P342" t="s">
        <v>49</v>
      </c>
      <c r="Q342" t="s">
        <v>49</v>
      </c>
      <c r="R342" t="s">
        <v>122</v>
      </c>
      <c r="S342" t="s">
        <v>122</v>
      </c>
      <c r="T342" t="s">
        <v>120</v>
      </c>
      <c r="U342" s="59">
        <f t="shared" si="104"/>
        <v>45983</v>
      </c>
      <c r="V342" s="42" t="s">
        <v>41</v>
      </c>
      <c r="W342" s="43">
        <v>1767</v>
      </c>
      <c r="X342" s="44">
        <v>24</v>
      </c>
      <c r="Y342" s="44">
        <v>4</v>
      </c>
      <c r="Z342" s="44">
        <v>171841.46</v>
      </c>
      <c r="AA342" s="44">
        <v>6739.8700000000008</v>
      </c>
      <c r="AB342" s="45">
        <v>3250.85</v>
      </c>
      <c r="AC342" s="47">
        <f t="shared" si="101"/>
        <v>1795</v>
      </c>
      <c r="AD342" s="46">
        <f t="shared" si="102"/>
        <v>181832.18</v>
      </c>
      <c r="AE342" s="44">
        <f t="shared" si="90"/>
        <v>-1767</v>
      </c>
      <c r="AF342" s="44">
        <f t="shared" si="90"/>
        <v>-24</v>
      </c>
      <c r="AG342" s="44">
        <f t="shared" si="90"/>
        <v>-4</v>
      </c>
      <c r="AH342" s="44">
        <f t="shared" si="90"/>
        <v>-171841.46</v>
      </c>
      <c r="AI342" s="44">
        <f t="shared" si="105"/>
        <v>-6739.8700000000008</v>
      </c>
      <c r="AJ342" s="45">
        <f t="shared" si="105"/>
        <v>-3250.85</v>
      </c>
      <c r="AK342" s="47">
        <f t="shared" si="105"/>
        <v>-1795</v>
      </c>
      <c r="AL342" s="47">
        <f t="shared" si="105"/>
        <v>-181832.18</v>
      </c>
      <c r="AM342" s="56">
        <f t="shared" si="91"/>
        <v>-1</v>
      </c>
      <c r="AN342" s="56">
        <f t="shared" si="91"/>
        <v>-1</v>
      </c>
      <c r="AO342" s="56">
        <f t="shared" si="91"/>
        <v>-1</v>
      </c>
      <c r="AP342" s="56">
        <f t="shared" si="91"/>
        <v>-1</v>
      </c>
      <c r="AQ342" s="56">
        <f t="shared" si="106"/>
        <v>-1</v>
      </c>
      <c r="AR342" s="57">
        <f t="shared" si="106"/>
        <v>-1</v>
      </c>
      <c r="AS342" s="58">
        <f t="shared" si="106"/>
        <v>-1</v>
      </c>
      <c r="AT342" s="58">
        <f t="shared" si="106"/>
        <v>-1</v>
      </c>
      <c r="AU342" s="122">
        <f t="shared" si="97"/>
        <v>0</v>
      </c>
      <c r="AV342" s="123">
        <f t="shared" si="98"/>
        <v>97.250401810979056</v>
      </c>
      <c r="AW342" s="124">
        <f t="shared" si="95"/>
        <v>-97.250401810979056</v>
      </c>
      <c r="AX342" s="122">
        <f t="shared" si="96"/>
        <v>0</v>
      </c>
      <c r="AY342" s="123">
        <f t="shared" si="93"/>
        <v>356.81142857142862</v>
      </c>
      <c r="AZ342" s="124">
        <f t="shared" si="103"/>
        <v>-356.81142857142862</v>
      </c>
    </row>
    <row r="343" spans="1:52" hidden="1" outlineLevel="1" x14ac:dyDescent="0.2">
      <c r="A343" t="s">
        <v>46</v>
      </c>
      <c r="B343" t="s">
        <v>46</v>
      </c>
      <c r="C343" t="s">
        <v>122</v>
      </c>
      <c r="D343" t="s">
        <v>122</v>
      </c>
      <c r="E343" t="s">
        <v>121</v>
      </c>
      <c r="F343" s="4">
        <f t="shared" si="92"/>
        <v>46348</v>
      </c>
      <c r="G343" t="s">
        <v>35</v>
      </c>
      <c r="H343" s="28">
        <v>0</v>
      </c>
      <c r="I343" s="2">
        <v>0</v>
      </c>
      <c r="J343" s="2">
        <v>0</v>
      </c>
      <c r="K343" s="2">
        <v>0</v>
      </c>
      <c r="L343" s="2">
        <v>0</v>
      </c>
      <c r="M343" s="29">
        <v>0</v>
      </c>
      <c r="N343" s="31">
        <f t="shared" si="99"/>
        <v>0</v>
      </c>
      <c r="O343" s="30">
        <f t="shared" si="100"/>
        <v>0</v>
      </c>
      <c r="P343" t="s">
        <v>49</v>
      </c>
      <c r="Q343" t="s">
        <v>49</v>
      </c>
      <c r="R343" t="s">
        <v>122</v>
      </c>
      <c r="S343" t="s">
        <v>122</v>
      </c>
      <c r="T343" t="s">
        <v>121</v>
      </c>
      <c r="U343" s="4">
        <f t="shared" si="104"/>
        <v>45984</v>
      </c>
      <c r="V343" t="s">
        <v>35</v>
      </c>
      <c r="W343" s="28">
        <v>1114</v>
      </c>
      <c r="X343" s="2">
        <v>39</v>
      </c>
      <c r="Y343" s="2">
        <v>13</v>
      </c>
      <c r="Z343" s="2">
        <v>107519.65</v>
      </c>
      <c r="AA343" s="2">
        <v>9951.5800000000017</v>
      </c>
      <c r="AB343" s="29">
        <v>7277.96</v>
      </c>
      <c r="AC343" s="31">
        <f t="shared" si="101"/>
        <v>1166</v>
      </c>
      <c r="AD343" s="30">
        <f t="shared" si="102"/>
        <v>124749.19</v>
      </c>
      <c r="AE343" s="2">
        <f t="shared" si="90"/>
        <v>-1114</v>
      </c>
      <c r="AF343" s="2">
        <f t="shared" si="90"/>
        <v>-39</v>
      </c>
      <c r="AG343" s="2">
        <f t="shared" si="90"/>
        <v>-13</v>
      </c>
      <c r="AH343" s="2">
        <f t="shared" si="90"/>
        <v>-107519.65</v>
      </c>
      <c r="AI343" s="2">
        <f t="shared" si="105"/>
        <v>-9951.5800000000017</v>
      </c>
      <c r="AJ343" s="29">
        <f t="shared" si="105"/>
        <v>-7277.96</v>
      </c>
      <c r="AK343" s="31">
        <f t="shared" si="105"/>
        <v>-1166</v>
      </c>
      <c r="AL343" s="31">
        <f t="shared" si="105"/>
        <v>-124749.19</v>
      </c>
      <c r="AM343" s="38">
        <f t="shared" si="91"/>
        <v>-1</v>
      </c>
      <c r="AN343" s="38">
        <f t="shared" si="91"/>
        <v>-1</v>
      </c>
      <c r="AO343" s="38">
        <f t="shared" si="91"/>
        <v>-1</v>
      </c>
      <c r="AP343" s="38">
        <f t="shared" si="91"/>
        <v>-1</v>
      </c>
      <c r="AQ343" s="38">
        <f t="shared" si="106"/>
        <v>-1</v>
      </c>
      <c r="AR343" s="39">
        <f t="shared" si="106"/>
        <v>-1</v>
      </c>
      <c r="AS343" s="40">
        <f t="shared" si="106"/>
        <v>-1</v>
      </c>
      <c r="AT343" s="40">
        <f t="shared" si="106"/>
        <v>-1</v>
      </c>
      <c r="AU343" s="119">
        <f t="shared" si="97"/>
        <v>0</v>
      </c>
      <c r="AV343" s="120">
        <f t="shared" si="98"/>
        <v>96.516741472172342</v>
      </c>
      <c r="AW343" s="121">
        <f t="shared" si="95"/>
        <v>-96.516741472172342</v>
      </c>
      <c r="AX343" s="119">
        <f t="shared" si="96"/>
        <v>0</v>
      </c>
      <c r="AY343" s="120">
        <f t="shared" si="93"/>
        <v>331.33730769230772</v>
      </c>
      <c r="AZ343" s="121">
        <f t="shared" si="103"/>
        <v>-331.33730769230772</v>
      </c>
    </row>
    <row r="344" spans="1:52" hidden="1" outlineLevel="1" x14ac:dyDescent="0.2">
      <c r="A344" t="s">
        <v>46</v>
      </c>
      <c r="B344" t="s">
        <v>46</v>
      </c>
      <c r="C344" t="s">
        <v>122</v>
      </c>
      <c r="D344" t="s">
        <v>122</v>
      </c>
      <c r="E344" t="s">
        <v>121</v>
      </c>
      <c r="F344" s="4">
        <f t="shared" si="92"/>
        <v>46349</v>
      </c>
      <c r="G344" t="s">
        <v>36</v>
      </c>
      <c r="H344" s="28">
        <v>0</v>
      </c>
      <c r="I344" s="2">
        <v>0</v>
      </c>
      <c r="J344" s="2">
        <v>0</v>
      </c>
      <c r="K344" s="2">
        <v>0</v>
      </c>
      <c r="L344" s="2">
        <v>0</v>
      </c>
      <c r="M344" s="29">
        <v>0</v>
      </c>
      <c r="N344" s="31">
        <f t="shared" si="99"/>
        <v>0</v>
      </c>
      <c r="O344" s="30">
        <f t="shared" si="100"/>
        <v>0</v>
      </c>
      <c r="P344" t="s">
        <v>49</v>
      </c>
      <c r="Q344" t="s">
        <v>49</v>
      </c>
      <c r="R344" t="s">
        <v>122</v>
      </c>
      <c r="S344" t="s">
        <v>122</v>
      </c>
      <c r="T344" t="s">
        <v>121</v>
      </c>
      <c r="U344" s="4">
        <f t="shared" si="104"/>
        <v>45985</v>
      </c>
      <c r="V344" t="s">
        <v>36</v>
      </c>
      <c r="W344" s="28">
        <v>1443</v>
      </c>
      <c r="X344" s="2">
        <v>50</v>
      </c>
      <c r="Y344" s="2">
        <v>9</v>
      </c>
      <c r="Z344" s="2">
        <v>151698.28</v>
      </c>
      <c r="AA344" s="2">
        <v>16463.48</v>
      </c>
      <c r="AB344" s="29">
        <v>8186.2599999999993</v>
      </c>
      <c r="AC344" s="31">
        <f t="shared" si="101"/>
        <v>1502</v>
      </c>
      <c r="AD344" s="30">
        <f t="shared" si="102"/>
        <v>176348.02000000002</v>
      </c>
      <c r="AE344" s="2">
        <f t="shared" si="90"/>
        <v>-1443</v>
      </c>
      <c r="AF344" s="2">
        <f t="shared" si="90"/>
        <v>-50</v>
      </c>
      <c r="AG344" s="2">
        <f t="shared" si="90"/>
        <v>-9</v>
      </c>
      <c r="AH344" s="2">
        <f t="shared" si="90"/>
        <v>-151698.28</v>
      </c>
      <c r="AI344" s="2">
        <f t="shared" si="105"/>
        <v>-16463.48</v>
      </c>
      <c r="AJ344" s="29">
        <f t="shared" si="105"/>
        <v>-8186.2599999999993</v>
      </c>
      <c r="AK344" s="31">
        <f t="shared" si="105"/>
        <v>-1502</v>
      </c>
      <c r="AL344" s="31">
        <f t="shared" si="105"/>
        <v>-176348.02000000002</v>
      </c>
      <c r="AM344" s="38">
        <f t="shared" si="91"/>
        <v>-1</v>
      </c>
      <c r="AN344" s="38">
        <f t="shared" si="91"/>
        <v>-1</v>
      </c>
      <c r="AO344" s="38">
        <f t="shared" si="91"/>
        <v>-1</v>
      </c>
      <c r="AP344" s="38">
        <f t="shared" si="91"/>
        <v>-1</v>
      </c>
      <c r="AQ344" s="38">
        <f t="shared" si="106"/>
        <v>-1</v>
      </c>
      <c r="AR344" s="39">
        <f t="shared" si="106"/>
        <v>-1</v>
      </c>
      <c r="AS344" s="40">
        <f t="shared" si="106"/>
        <v>-1</v>
      </c>
      <c r="AT344" s="40">
        <f t="shared" si="106"/>
        <v>-1</v>
      </c>
      <c r="AU344" s="119">
        <f t="shared" si="97"/>
        <v>0</v>
      </c>
      <c r="AV344" s="120">
        <f t="shared" si="98"/>
        <v>105.12701316701316</v>
      </c>
      <c r="AW344" s="121">
        <f t="shared" si="95"/>
        <v>-105.12701316701316</v>
      </c>
      <c r="AX344" s="119">
        <f t="shared" si="96"/>
        <v>0</v>
      </c>
      <c r="AY344" s="120">
        <f t="shared" si="93"/>
        <v>417.79220338983049</v>
      </c>
      <c r="AZ344" s="121">
        <f t="shared" si="103"/>
        <v>-417.79220338983049</v>
      </c>
    </row>
    <row r="345" spans="1:52" hidden="1" outlineLevel="1" x14ac:dyDescent="0.2">
      <c r="A345" t="s">
        <v>46</v>
      </c>
      <c r="B345" t="s">
        <v>46</v>
      </c>
      <c r="C345" t="s">
        <v>122</v>
      </c>
      <c r="D345" t="s">
        <v>122</v>
      </c>
      <c r="E345" t="s">
        <v>121</v>
      </c>
      <c r="F345" s="4">
        <f t="shared" si="92"/>
        <v>46350</v>
      </c>
      <c r="G345" t="s">
        <v>37</v>
      </c>
      <c r="H345" s="28">
        <v>0</v>
      </c>
      <c r="I345" s="2">
        <v>0</v>
      </c>
      <c r="J345" s="2">
        <v>0</v>
      </c>
      <c r="K345" s="2">
        <v>0</v>
      </c>
      <c r="L345" s="2">
        <v>0</v>
      </c>
      <c r="M345" s="29">
        <v>0</v>
      </c>
      <c r="N345" s="31">
        <f t="shared" si="99"/>
        <v>0</v>
      </c>
      <c r="O345" s="30">
        <f t="shared" si="100"/>
        <v>0</v>
      </c>
      <c r="P345" t="s">
        <v>49</v>
      </c>
      <c r="Q345" t="s">
        <v>49</v>
      </c>
      <c r="R345" t="s">
        <v>122</v>
      </c>
      <c r="S345" t="s">
        <v>122</v>
      </c>
      <c r="T345" t="s">
        <v>121</v>
      </c>
      <c r="U345" s="4">
        <f t="shared" si="104"/>
        <v>45986</v>
      </c>
      <c r="V345" t="s">
        <v>37</v>
      </c>
      <c r="W345" s="28">
        <v>2123</v>
      </c>
      <c r="X345" s="2">
        <v>67</v>
      </c>
      <c r="Y345" s="2">
        <v>13</v>
      </c>
      <c r="Z345" s="2">
        <v>228765.69999999998</v>
      </c>
      <c r="AA345" s="2">
        <v>17745.600000000002</v>
      </c>
      <c r="AB345" s="29">
        <v>3087.92</v>
      </c>
      <c r="AC345" s="31">
        <f t="shared" si="101"/>
        <v>2203</v>
      </c>
      <c r="AD345" s="30">
        <f t="shared" si="102"/>
        <v>249599.22</v>
      </c>
      <c r="AE345" s="2">
        <f t="shared" si="90"/>
        <v>-2123</v>
      </c>
      <c r="AF345" s="2">
        <f t="shared" si="90"/>
        <v>-67</v>
      </c>
      <c r="AG345" s="2">
        <f t="shared" si="90"/>
        <v>-13</v>
      </c>
      <c r="AH345" s="2">
        <f t="shared" si="90"/>
        <v>-228765.69999999998</v>
      </c>
      <c r="AI345" s="2">
        <f t="shared" si="105"/>
        <v>-17745.600000000002</v>
      </c>
      <c r="AJ345" s="29">
        <f t="shared" si="105"/>
        <v>-3087.92</v>
      </c>
      <c r="AK345" s="31">
        <f t="shared" si="105"/>
        <v>-2203</v>
      </c>
      <c r="AL345" s="31">
        <f t="shared" si="105"/>
        <v>-249599.22</v>
      </c>
      <c r="AM345" s="38">
        <f t="shared" si="91"/>
        <v>-1</v>
      </c>
      <c r="AN345" s="38">
        <f t="shared" si="91"/>
        <v>-1</v>
      </c>
      <c r="AO345" s="38">
        <f t="shared" si="91"/>
        <v>-1</v>
      </c>
      <c r="AP345" s="38">
        <f t="shared" si="91"/>
        <v>-1</v>
      </c>
      <c r="AQ345" s="38">
        <f t="shared" si="106"/>
        <v>-1</v>
      </c>
      <c r="AR345" s="39">
        <f t="shared" si="106"/>
        <v>-1</v>
      </c>
      <c r="AS345" s="40">
        <f t="shared" si="106"/>
        <v>-1</v>
      </c>
      <c r="AT345" s="40">
        <f t="shared" si="106"/>
        <v>-1</v>
      </c>
      <c r="AU345" s="119">
        <f t="shared" si="97"/>
        <v>0</v>
      </c>
      <c r="AV345" s="120">
        <f t="shared" si="98"/>
        <v>107.75586434291097</v>
      </c>
      <c r="AW345" s="121">
        <f t="shared" si="95"/>
        <v>-107.75586434291097</v>
      </c>
      <c r="AX345" s="119">
        <f t="shared" si="96"/>
        <v>0</v>
      </c>
      <c r="AY345" s="120">
        <f t="shared" si="93"/>
        <v>260.41900000000004</v>
      </c>
      <c r="AZ345" s="121">
        <f t="shared" si="103"/>
        <v>-260.41900000000004</v>
      </c>
    </row>
    <row r="346" spans="1:52" hidden="1" outlineLevel="1" x14ac:dyDescent="0.2">
      <c r="A346" t="s">
        <v>46</v>
      </c>
      <c r="B346" t="s">
        <v>46</v>
      </c>
      <c r="C346" t="s">
        <v>122</v>
      </c>
      <c r="D346" t="s">
        <v>122</v>
      </c>
      <c r="E346" t="s">
        <v>121</v>
      </c>
      <c r="F346" s="4">
        <f t="shared" si="92"/>
        <v>46351</v>
      </c>
      <c r="G346" t="s">
        <v>38</v>
      </c>
      <c r="H346" s="28">
        <v>0</v>
      </c>
      <c r="I346" s="2">
        <v>0</v>
      </c>
      <c r="J346" s="2">
        <v>0</v>
      </c>
      <c r="K346" s="2">
        <v>0</v>
      </c>
      <c r="L346" s="2">
        <v>0</v>
      </c>
      <c r="M346" s="29">
        <v>0</v>
      </c>
      <c r="N346" s="31">
        <f t="shared" si="99"/>
        <v>0</v>
      </c>
      <c r="O346" s="30">
        <f t="shared" si="100"/>
        <v>0</v>
      </c>
      <c r="P346" t="s">
        <v>49</v>
      </c>
      <c r="Q346" t="s">
        <v>49</v>
      </c>
      <c r="R346" t="s">
        <v>122</v>
      </c>
      <c r="S346" t="s">
        <v>122</v>
      </c>
      <c r="T346" t="s">
        <v>121</v>
      </c>
      <c r="U346" s="4">
        <f t="shared" si="104"/>
        <v>45987</v>
      </c>
      <c r="V346" t="s">
        <v>38</v>
      </c>
      <c r="W346" s="28">
        <v>3161</v>
      </c>
      <c r="X346" s="2">
        <v>64</v>
      </c>
      <c r="Y346" s="2">
        <v>8</v>
      </c>
      <c r="Z346" s="2">
        <v>307858.77</v>
      </c>
      <c r="AA346" s="2">
        <v>11270.900000000001</v>
      </c>
      <c r="AB346" s="29">
        <v>3516.2</v>
      </c>
      <c r="AC346" s="31">
        <f t="shared" si="101"/>
        <v>3233</v>
      </c>
      <c r="AD346" s="30">
        <f t="shared" si="102"/>
        <v>322645.87000000005</v>
      </c>
      <c r="AE346" s="2">
        <f t="shared" si="90"/>
        <v>-3161</v>
      </c>
      <c r="AF346" s="2">
        <f t="shared" si="90"/>
        <v>-64</v>
      </c>
      <c r="AG346" s="2">
        <f t="shared" si="90"/>
        <v>-8</v>
      </c>
      <c r="AH346" s="2">
        <f t="shared" si="90"/>
        <v>-307858.77</v>
      </c>
      <c r="AI346" s="2">
        <f t="shared" si="105"/>
        <v>-11270.900000000001</v>
      </c>
      <c r="AJ346" s="29">
        <f t="shared" si="105"/>
        <v>-3516.2</v>
      </c>
      <c r="AK346" s="31">
        <f t="shared" si="105"/>
        <v>-3233</v>
      </c>
      <c r="AL346" s="31">
        <f t="shared" si="105"/>
        <v>-322645.87000000005</v>
      </c>
      <c r="AM346" s="38">
        <f t="shared" si="91"/>
        <v>-1</v>
      </c>
      <c r="AN346" s="38">
        <f t="shared" si="91"/>
        <v>-1</v>
      </c>
      <c r="AO346" s="38">
        <f t="shared" si="91"/>
        <v>-1</v>
      </c>
      <c r="AP346" s="38">
        <f t="shared" si="91"/>
        <v>-1</v>
      </c>
      <c r="AQ346" s="38">
        <f t="shared" si="106"/>
        <v>-1</v>
      </c>
      <c r="AR346" s="39">
        <f t="shared" si="106"/>
        <v>-1</v>
      </c>
      <c r="AS346" s="40">
        <f t="shared" si="106"/>
        <v>-1</v>
      </c>
      <c r="AT346" s="40">
        <f t="shared" si="106"/>
        <v>-1</v>
      </c>
      <c r="AU346" s="119">
        <f t="shared" si="97"/>
        <v>0</v>
      </c>
      <c r="AV346" s="120">
        <f t="shared" si="98"/>
        <v>97.392840873141424</v>
      </c>
      <c r="AW346" s="121">
        <f t="shared" si="95"/>
        <v>-97.392840873141424</v>
      </c>
      <c r="AX346" s="119">
        <f t="shared" si="96"/>
        <v>0</v>
      </c>
      <c r="AY346" s="120">
        <f t="shared" si="93"/>
        <v>205.37638888888893</v>
      </c>
      <c r="AZ346" s="121">
        <f t="shared" si="103"/>
        <v>-205.37638888888893</v>
      </c>
    </row>
    <row r="347" spans="1:52" hidden="1" outlineLevel="1" x14ac:dyDescent="0.2">
      <c r="A347" t="s">
        <v>46</v>
      </c>
      <c r="B347" t="s">
        <v>46</v>
      </c>
      <c r="C347" t="s">
        <v>122</v>
      </c>
      <c r="D347" t="s">
        <v>122</v>
      </c>
      <c r="E347" t="s">
        <v>121</v>
      </c>
      <c r="F347" s="4">
        <f t="shared" si="92"/>
        <v>46352</v>
      </c>
      <c r="G347" t="s">
        <v>39</v>
      </c>
      <c r="H347" s="28">
        <v>0</v>
      </c>
      <c r="I347" s="2">
        <v>0</v>
      </c>
      <c r="J347" s="2">
        <v>0</v>
      </c>
      <c r="K347" s="2">
        <v>0</v>
      </c>
      <c r="L347" s="2">
        <v>0</v>
      </c>
      <c r="M347" s="29">
        <v>0</v>
      </c>
      <c r="N347" s="31">
        <f t="shared" si="99"/>
        <v>0</v>
      </c>
      <c r="O347" s="30">
        <f t="shared" si="100"/>
        <v>0</v>
      </c>
      <c r="P347" t="s">
        <v>49</v>
      </c>
      <c r="Q347" t="s">
        <v>49</v>
      </c>
      <c r="R347" t="s">
        <v>122</v>
      </c>
      <c r="S347" t="s">
        <v>122</v>
      </c>
      <c r="T347" t="s">
        <v>121</v>
      </c>
      <c r="U347" s="4">
        <f t="shared" si="104"/>
        <v>45988</v>
      </c>
      <c r="V347" t="s">
        <v>39</v>
      </c>
      <c r="W347" s="28">
        <v>819</v>
      </c>
      <c r="X347" s="2">
        <v>22</v>
      </c>
      <c r="Y347" s="2">
        <v>4</v>
      </c>
      <c r="Z347" s="2">
        <v>57689.68</v>
      </c>
      <c r="AA347" s="2">
        <v>4407.24</v>
      </c>
      <c r="AB347" s="29">
        <v>1026.5899999999999</v>
      </c>
      <c r="AC347" s="31">
        <f t="shared" si="101"/>
        <v>845</v>
      </c>
      <c r="AD347" s="30">
        <f t="shared" si="102"/>
        <v>63123.509999999995</v>
      </c>
      <c r="AE347" s="2">
        <f t="shared" si="90"/>
        <v>-819</v>
      </c>
      <c r="AF347" s="2">
        <f t="shared" si="90"/>
        <v>-22</v>
      </c>
      <c r="AG347" s="2">
        <f t="shared" si="90"/>
        <v>-4</v>
      </c>
      <c r="AH347" s="2">
        <f t="shared" si="90"/>
        <v>-57689.68</v>
      </c>
      <c r="AI347" s="2">
        <f t="shared" si="105"/>
        <v>-4407.24</v>
      </c>
      <c r="AJ347" s="29">
        <f t="shared" si="105"/>
        <v>-1026.5899999999999</v>
      </c>
      <c r="AK347" s="31">
        <f t="shared" si="105"/>
        <v>-845</v>
      </c>
      <c r="AL347" s="31">
        <f t="shared" si="105"/>
        <v>-63123.509999999995</v>
      </c>
      <c r="AM347" s="38">
        <f t="shared" si="91"/>
        <v>-1</v>
      </c>
      <c r="AN347" s="38">
        <f t="shared" si="91"/>
        <v>-1</v>
      </c>
      <c r="AO347" s="38">
        <f t="shared" si="91"/>
        <v>-1</v>
      </c>
      <c r="AP347" s="38">
        <f t="shared" si="91"/>
        <v>-1</v>
      </c>
      <c r="AQ347" s="38">
        <f t="shared" si="106"/>
        <v>-1</v>
      </c>
      <c r="AR347" s="39">
        <f t="shared" si="106"/>
        <v>-1</v>
      </c>
      <c r="AS347" s="40">
        <f t="shared" si="106"/>
        <v>-1</v>
      </c>
      <c r="AT347" s="40">
        <f t="shared" si="106"/>
        <v>-1</v>
      </c>
      <c r="AU347" s="119">
        <f t="shared" si="97"/>
        <v>0</v>
      </c>
      <c r="AV347" s="120">
        <f t="shared" si="98"/>
        <v>70.439169719169726</v>
      </c>
      <c r="AW347" s="121">
        <f t="shared" si="95"/>
        <v>-70.439169719169726</v>
      </c>
      <c r="AX347" s="119">
        <f t="shared" si="96"/>
        <v>0</v>
      </c>
      <c r="AY347" s="120">
        <f t="shared" si="93"/>
        <v>208.99346153846153</v>
      </c>
      <c r="AZ347" s="121">
        <f t="shared" si="103"/>
        <v>-208.99346153846153</v>
      </c>
    </row>
    <row r="348" spans="1:52" hidden="1" outlineLevel="1" x14ac:dyDescent="0.2">
      <c r="A348" t="s">
        <v>46</v>
      </c>
      <c r="B348" t="s">
        <v>46</v>
      </c>
      <c r="C348" t="s">
        <v>122</v>
      </c>
      <c r="D348" t="s">
        <v>122</v>
      </c>
      <c r="E348" t="s">
        <v>121</v>
      </c>
      <c r="F348" s="4">
        <f t="shared" si="92"/>
        <v>46353</v>
      </c>
      <c r="G348" t="s">
        <v>40</v>
      </c>
      <c r="H348" s="28">
        <v>0</v>
      </c>
      <c r="I348" s="2">
        <v>0</v>
      </c>
      <c r="J348" s="2">
        <v>0</v>
      </c>
      <c r="K348" s="2">
        <v>0</v>
      </c>
      <c r="L348" s="2">
        <v>0</v>
      </c>
      <c r="M348" s="29">
        <v>0</v>
      </c>
      <c r="N348" s="31">
        <f t="shared" si="99"/>
        <v>0</v>
      </c>
      <c r="O348" s="30">
        <f t="shared" si="100"/>
        <v>0</v>
      </c>
      <c r="P348" t="s">
        <v>49</v>
      </c>
      <c r="Q348" t="s">
        <v>49</v>
      </c>
      <c r="R348" t="s">
        <v>122</v>
      </c>
      <c r="S348" t="s">
        <v>122</v>
      </c>
      <c r="T348" t="s">
        <v>121</v>
      </c>
      <c r="U348" s="4">
        <f t="shared" si="104"/>
        <v>45989</v>
      </c>
      <c r="V348" t="s">
        <v>40</v>
      </c>
      <c r="W348" s="28">
        <v>1046</v>
      </c>
      <c r="X348" s="2">
        <v>16</v>
      </c>
      <c r="Y348" s="2">
        <v>4</v>
      </c>
      <c r="Z348" s="2">
        <v>83795.459999999992</v>
      </c>
      <c r="AA348" s="2">
        <v>2780.49</v>
      </c>
      <c r="AB348" s="29">
        <v>35.239999999999895</v>
      </c>
      <c r="AC348" s="31">
        <f t="shared" si="101"/>
        <v>1066</v>
      </c>
      <c r="AD348" s="30">
        <f t="shared" si="102"/>
        <v>86611.19</v>
      </c>
      <c r="AE348" s="2">
        <f t="shared" si="90"/>
        <v>-1046</v>
      </c>
      <c r="AF348" s="2">
        <f t="shared" si="90"/>
        <v>-16</v>
      </c>
      <c r="AG348" s="2">
        <f t="shared" si="90"/>
        <v>-4</v>
      </c>
      <c r="AH348" s="2">
        <f t="shared" si="90"/>
        <v>-83795.459999999992</v>
      </c>
      <c r="AI348" s="2">
        <f t="shared" si="105"/>
        <v>-2780.49</v>
      </c>
      <c r="AJ348" s="29">
        <f t="shared" si="105"/>
        <v>-35.239999999999895</v>
      </c>
      <c r="AK348" s="31">
        <f t="shared" si="105"/>
        <v>-1066</v>
      </c>
      <c r="AL348" s="31">
        <f t="shared" si="105"/>
        <v>-86611.19</v>
      </c>
      <c r="AM348" s="38">
        <f t="shared" si="91"/>
        <v>-1</v>
      </c>
      <c r="AN348" s="38">
        <f t="shared" si="91"/>
        <v>-1</v>
      </c>
      <c r="AO348" s="38">
        <f t="shared" si="91"/>
        <v>-1</v>
      </c>
      <c r="AP348" s="38">
        <f t="shared" si="91"/>
        <v>-1</v>
      </c>
      <c r="AQ348" s="38">
        <f t="shared" si="106"/>
        <v>-1</v>
      </c>
      <c r="AR348" s="39">
        <f t="shared" si="106"/>
        <v>-1</v>
      </c>
      <c r="AS348" s="40">
        <f t="shared" si="106"/>
        <v>-1</v>
      </c>
      <c r="AT348" s="40">
        <f t="shared" si="106"/>
        <v>-1</v>
      </c>
      <c r="AU348" s="119">
        <f t="shared" si="97"/>
        <v>0</v>
      </c>
      <c r="AV348" s="120">
        <f t="shared" si="98"/>
        <v>80.110382409177816</v>
      </c>
      <c r="AW348" s="121">
        <f t="shared" si="95"/>
        <v>-80.110382409177816</v>
      </c>
      <c r="AX348" s="119">
        <f t="shared" si="96"/>
        <v>0</v>
      </c>
      <c r="AY348" s="120">
        <f t="shared" si="93"/>
        <v>140.78649999999999</v>
      </c>
      <c r="AZ348" s="121">
        <f t="shared" si="103"/>
        <v>-140.78649999999999</v>
      </c>
    </row>
    <row r="349" spans="1:52" ht="13.5" hidden="1" outlineLevel="1" thickBot="1" x14ac:dyDescent="0.25">
      <c r="A349" t="s">
        <v>46</v>
      </c>
      <c r="B349" t="s">
        <v>46</v>
      </c>
      <c r="C349" t="s">
        <v>122</v>
      </c>
      <c r="D349" t="s">
        <v>122</v>
      </c>
      <c r="E349" t="s">
        <v>121</v>
      </c>
      <c r="F349" s="59">
        <f t="shared" si="92"/>
        <v>46354</v>
      </c>
      <c r="G349" s="42" t="s">
        <v>41</v>
      </c>
      <c r="H349" s="43">
        <v>0</v>
      </c>
      <c r="I349" s="44">
        <v>0</v>
      </c>
      <c r="J349" s="44">
        <v>0</v>
      </c>
      <c r="K349" s="44">
        <v>0</v>
      </c>
      <c r="L349" s="44">
        <v>0</v>
      </c>
      <c r="M349" s="45">
        <v>0</v>
      </c>
      <c r="N349" s="47">
        <f t="shared" si="99"/>
        <v>0</v>
      </c>
      <c r="O349" s="46">
        <f t="shared" si="100"/>
        <v>0</v>
      </c>
      <c r="P349" t="s">
        <v>49</v>
      </c>
      <c r="Q349" t="s">
        <v>49</v>
      </c>
      <c r="R349" t="s">
        <v>122</v>
      </c>
      <c r="S349" t="s">
        <v>122</v>
      </c>
      <c r="T349" t="s">
        <v>121</v>
      </c>
      <c r="U349" s="59">
        <f t="shared" si="104"/>
        <v>45990</v>
      </c>
      <c r="V349" s="42" t="s">
        <v>41</v>
      </c>
      <c r="W349" s="43">
        <v>1008</v>
      </c>
      <c r="X349" s="44">
        <v>35</v>
      </c>
      <c r="Y349" s="44">
        <v>6</v>
      </c>
      <c r="Z349" s="44">
        <v>76817.98000000001</v>
      </c>
      <c r="AA349" s="44">
        <v>5702.83</v>
      </c>
      <c r="AB349" s="45">
        <v>3981.42</v>
      </c>
      <c r="AC349" s="47">
        <f t="shared" si="101"/>
        <v>1049</v>
      </c>
      <c r="AD349" s="46">
        <f t="shared" si="102"/>
        <v>86502.23000000001</v>
      </c>
      <c r="AE349" s="44">
        <f t="shared" si="90"/>
        <v>-1008</v>
      </c>
      <c r="AF349" s="44">
        <f t="shared" si="90"/>
        <v>-35</v>
      </c>
      <c r="AG349" s="44">
        <f t="shared" si="90"/>
        <v>-6</v>
      </c>
      <c r="AH349" s="44">
        <f t="shared" si="90"/>
        <v>-76817.98000000001</v>
      </c>
      <c r="AI349" s="44">
        <f t="shared" si="105"/>
        <v>-5702.83</v>
      </c>
      <c r="AJ349" s="45">
        <f t="shared" si="105"/>
        <v>-3981.42</v>
      </c>
      <c r="AK349" s="47">
        <f t="shared" si="105"/>
        <v>-1049</v>
      </c>
      <c r="AL349" s="47">
        <f t="shared" si="105"/>
        <v>-86502.23000000001</v>
      </c>
      <c r="AM349" s="56">
        <f t="shared" si="91"/>
        <v>-1</v>
      </c>
      <c r="AN349" s="56">
        <f t="shared" si="91"/>
        <v>-1</v>
      </c>
      <c r="AO349" s="56">
        <f t="shared" si="91"/>
        <v>-1</v>
      </c>
      <c r="AP349" s="56">
        <f t="shared" si="91"/>
        <v>-1</v>
      </c>
      <c r="AQ349" s="56">
        <f t="shared" si="106"/>
        <v>-1</v>
      </c>
      <c r="AR349" s="57">
        <f t="shared" si="106"/>
        <v>-1</v>
      </c>
      <c r="AS349" s="58">
        <f t="shared" si="106"/>
        <v>-1</v>
      </c>
      <c r="AT349" s="58">
        <f t="shared" si="106"/>
        <v>-1</v>
      </c>
      <c r="AU349" s="122">
        <f t="shared" si="97"/>
        <v>0</v>
      </c>
      <c r="AV349" s="123">
        <f t="shared" si="98"/>
        <v>76.208313492063496</v>
      </c>
      <c r="AW349" s="124">
        <f t="shared" si="95"/>
        <v>-76.208313492063496</v>
      </c>
      <c r="AX349" s="122">
        <f t="shared" si="96"/>
        <v>0</v>
      </c>
      <c r="AY349" s="123">
        <f t="shared" si="93"/>
        <v>236.20121951219511</v>
      </c>
      <c r="AZ349" s="124">
        <f t="shared" si="103"/>
        <v>-236.20121951219511</v>
      </c>
    </row>
    <row r="350" spans="1:52" hidden="1" outlineLevel="1" x14ac:dyDescent="0.2">
      <c r="A350" t="s">
        <v>46</v>
      </c>
      <c r="B350" t="s">
        <v>46</v>
      </c>
      <c r="C350" t="s">
        <v>129</v>
      </c>
      <c r="D350" t="s">
        <v>122</v>
      </c>
      <c r="E350" t="s">
        <v>125</v>
      </c>
      <c r="F350" s="4">
        <f t="shared" si="92"/>
        <v>46355</v>
      </c>
      <c r="G350" t="s">
        <v>35</v>
      </c>
      <c r="H350" s="28">
        <v>0</v>
      </c>
      <c r="I350" s="2">
        <v>0</v>
      </c>
      <c r="J350" s="2">
        <v>0</v>
      </c>
      <c r="K350" s="2">
        <v>0</v>
      </c>
      <c r="L350" s="2">
        <v>0</v>
      </c>
      <c r="M350" s="29">
        <v>0</v>
      </c>
      <c r="N350" s="31">
        <f t="shared" si="99"/>
        <v>0</v>
      </c>
      <c r="O350" s="30">
        <f t="shared" si="100"/>
        <v>0</v>
      </c>
      <c r="P350" t="s">
        <v>49</v>
      </c>
      <c r="Q350" t="s">
        <v>49</v>
      </c>
      <c r="R350" t="s">
        <v>129</v>
      </c>
      <c r="S350" t="s">
        <v>122</v>
      </c>
      <c r="T350" t="s">
        <v>125</v>
      </c>
      <c r="U350" s="4">
        <f t="shared" si="104"/>
        <v>45991</v>
      </c>
      <c r="V350" t="s">
        <v>35</v>
      </c>
      <c r="W350" s="28">
        <v>689</v>
      </c>
      <c r="X350" s="2">
        <v>28</v>
      </c>
      <c r="Y350" s="2">
        <v>5</v>
      </c>
      <c r="Z350" s="2">
        <v>46860.630000000005</v>
      </c>
      <c r="AA350" s="2">
        <v>8386.7200000000012</v>
      </c>
      <c r="AB350" s="29">
        <v>2201.4899999999998</v>
      </c>
      <c r="AC350" s="31">
        <f t="shared" si="101"/>
        <v>722</v>
      </c>
      <c r="AD350" s="30">
        <f t="shared" si="102"/>
        <v>57448.840000000004</v>
      </c>
      <c r="AE350" s="2">
        <f t="shared" si="90"/>
        <v>-689</v>
      </c>
      <c r="AF350" s="2">
        <f t="shared" si="90"/>
        <v>-28</v>
      </c>
      <c r="AG350" s="2">
        <f t="shared" si="90"/>
        <v>-5</v>
      </c>
      <c r="AH350" s="2">
        <f t="shared" si="90"/>
        <v>-46860.630000000005</v>
      </c>
      <c r="AI350" s="2">
        <f t="shared" si="105"/>
        <v>-8386.7200000000012</v>
      </c>
      <c r="AJ350" s="29">
        <f t="shared" si="105"/>
        <v>-2201.4899999999998</v>
      </c>
      <c r="AK350" s="31">
        <f t="shared" si="105"/>
        <v>-722</v>
      </c>
      <c r="AL350" s="31">
        <f t="shared" si="105"/>
        <v>-57448.840000000004</v>
      </c>
      <c r="AM350" s="38">
        <f t="shared" si="91"/>
        <v>-1</v>
      </c>
      <c r="AN350" s="38">
        <f t="shared" si="91"/>
        <v>-1</v>
      </c>
      <c r="AO350" s="38">
        <f t="shared" si="91"/>
        <v>-1</v>
      </c>
      <c r="AP350" s="38">
        <f t="shared" si="91"/>
        <v>-1</v>
      </c>
      <c r="AQ350" s="38">
        <f t="shared" si="106"/>
        <v>-1</v>
      </c>
      <c r="AR350" s="39">
        <f t="shared" si="106"/>
        <v>-1</v>
      </c>
      <c r="AS350" s="40">
        <f t="shared" si="106"/>
        <v>-1</v>
      </c>
      <c r="AT350" s="40">
        <f t="shared" si="106"/>
        <v>-1</v>
      </c>
      <c r="AU350" s="119">
        <f t="shared" si="97"/>
        <v>0</v>
      </c>
      <c r="AV350" s="120">
        <f t="shared" si="98"/>
        <v>68.012525399129174</v>
      </c>
      <c r="AW350" s="121">
        <f t="shared" si="95"/>
        <v>-68.012525399129174</v>
      </c>
      <c r="AX350" s="119">
        <f t="shared" si="96"/>
        <v>0</v>
      </c>
      <c r="AY350" s="120">
        <f t="shared" si="93"/>
        <v>320.8548484848485</v>
      </c>
      <c r="AZ350" s="121">
        <f t="shared" si="103"/>
        <v>-320.8548484848485</v>
      </c>
    </row>
    <row r="351" spans="1:52" hidden="1" outlineLevel="1" x14ac:dyDescent="0.2">
      <c r="A351" t="s">
        <v>46</v>
      </c>
      <c r="B351" t="s">
        <v>46</v>
      </c>
      <c r="C351" t="s">
        <v>129</v>
      </c>
      <c r="D351" t="s">
        <v>122</v>
      </c>
      <c r="E351" t="s">
        <v>125</v>
      </c>
      <c r="F351" s="4">
        <f t="shared" si="92"/>
        <v>46356</v>
      </c>
      <c r="G351" t="s">
        <v>36</v>
      </c>
      <c r="H351" s="28">
        <v>0</v>
      </c>
      <c r="I351" s="2">
        <v>0</v>
      </c>
      <c r="J351" s="2">
        <v>0</v>
      </c>
      <c r="K351" s="2">
        <v>0</v>
      </c>
      <c r="L351" s="2">
        <v>0</v>
      </c>
      <c r="M351" s="29">
        <v>0</v>
      </c>
      <c r="N351" s="31">
        <f t="shared" si="99"/>
        <v>0</v>
      </c>
      <c r="O351" s="30">
        <f t="shared" si="100"/>
        <v>0</v>
      </c>
      <c r="P351" t="s">
        <v>49</v>
      </c>
      <c r="Q351" t="s">
        <v>49</v>
      </c>
      <c r="R351" t="s">
        <v>129</v>
      </c>
      <c r="S351" t="s">
        <v>129</v>
      </c>
      <c r="T351" t="s">
        <v>125</v>
      </c>
      <c r="U351" s="4">
        <f t="shared" si="104"/>
        <v>45992</v>
      </c>
      <c r="V351" t="s">
        <v>36</v>
      </c>
      <c r="W351" s="28">
        <v>814</v>
      </c>
      <c r="X351" s="2">
        <v>32</v>
      </c>
      <c r="Y351" s="2">
        <v>7</v>
      </c>
      <c r="Z351" s="2">
        <v>61993.700000000004</v>
      </c>
      <c r="AA351" s="2">
        <v>8551.380000000001</v>
      </c>
      <c r="AB351" s="29">
        <v>2968.35</v>
      </c>
      <c r="AC351" s="31">
        <f t="shared" si="101"/>
        <v>853</v>
      </c>
      <c r="AD351" s="30">
        <f t="shared" si="102"/>
        <v>73513.430000000008</v>
      </c>
      <c r="AE351" s="2">
        <f t="shared" si="90"/>
        <v>-814</v>
      </c>
      <c r="AF351" s="2">
        <f t="shared" si="90"/>
        <v>-32</v>
      </c>
      <c r="AG351" s="2">
        <f t="shared" si="90"/>
        <v>-7</v>
      </c>
      <c r="AH351" s="2">
        <f t="shared" si="90"/>
        <v>-61993.700000000004</v>
      </c>
      <c r="AI351" s="2">
        <f t="shared" si="105"/>
        <v>-8551.380000000001</v>
      </c>
      <c r="AJ351" s="29">
        <f t="shared" si="105"/>
        <v>-2968.35</v>
      </c>
      <c r="AK351" s="31">
        <f t="shared" si="105"/>
        <v>-853</v>
      </c>
      <c r="AL351" s="31">
        <f t="shared" si="105"/>
        <v>-73513.430000000008</v>
      </c>
      <c r="AM351" s="38">
        <f t="shared" si="91"/>
        <v>-1</v>
      </c>
      <c r="AN351" s="38">
        <f t="shared" si="91"/>
        <v>-1</v>
      </c>
      <c r="AO351" s="38">
        <f t="shared" si="91"/>
        <v>-1</v>
      </c>
      <c r="AP351" s="38">
        <f t="shared" si="91"/>
        <v>-1</v>
      </c>
      <c r="AQ351" s="38">
        <f t="shared" si="106"/>
        <v>-1</v>
      </c>
      <c r="AR351" s="39">
        <f t="shared" si="106"/>
        <v>-1</v>
      </c>
      <c r="AS351" s="40">
        <f t="shared" si="106"/>
        <v>-1</v>
      </c>
      <c r="AT351" s="40">
        <f t="shared" si="106"/>
        <v>-1</v>
      </c>
      <c r="AU351" s="119">
        <f t="shared" si="97"/>
        <v>0</v>
      </c>
      <c r="AV351" s="120">
        <f t="shared" si="98"/>
        <v>76.15933660933662</v>
      </c>
      <c r="AW351" s="121">
        <f t="shared" si="95"/>
        <v>-76.15933660933662</v>
      </c>
      <c r="AX351" s="119">
        <f t="shared" si="96"/>
        <v>0</v>
      </c>
      <c r="AY351" s="120">
        <f t="shared" si="93"/>
        <v>295.37769230769237</v>
      </c>
      <c r="AZ351" s="121">
        <f t="shared" si="103"/>
        <v>-295.37769230769237</v>
      </c>
    </row>
    <row r="352" spans="1:52" hidden="1" outlineLevel="1" x14ac:dyDescent="0.2">
      <c r="A352" t="s">
        <v>46</v>
      </c>
      <c r="B352" t="s">
        <v>46</v>
      </c>
      <c r="C352" t="s">
        <v>129</v>
      </c>
      <c r="D352" t="s">
        <v>129</v>
      </c>
      <c r="E352" t="s">
        <v>125</v>
      </c>
      <c r="F352" s="4">
        <f t="shared" si="92"/>
        <v>46357</v>
      </c>
      <c r="G352" t="s">
        <v>37</v>
      </c>
      <c r="H352" s="28">
        <v>0</v>
      </c>
      <c r="I352" s="2">
        <v>0</v>
      </c>
      <c r="J352" s="2">
        <v>0</v>
      </c>
      <c r="K352" s="2">
        <v>0</v>
      </c>
      <c r="L352" s="2">
        <v>0</v>
      </c>
      <c r="M352" s="29">
        <v>0</v>
      </c>
      <c r="N352" s="31">
        <f t="shared" si="99"/>
        <v>0</v>
      </c>
      <c r="O352" s="30">
        <f t="shared" si="100"/>
        <v>0</v>
      </c>
      <c r="P352" t="s">
        <v>49</v>
      </c>
      <c r="Q352" t="s">
        <v>49</v>
      </c>
      <c r="R352" t="s">
        <v>129</v>
      </c>
      <c r="S352" t="s">
        <v>129</v>
      </c>
      <c r="T352" t="s">
        <v>125</v>
      </c>
      <c r="U352" s="4">
        <f t="shared" si="104"/>
        <v>45993</v>
      </c>
      <c r="V352" t="s">
        <v>37</v>
      </c>
      <c r="W352" s="28">
        <v>993</v>
      </c>
      <c r="X352" s="2">
        <v>53</v>
      </c>
      <c r="Y352" s="2">
        <v>13</v>
      </c>
      <c r="Z352" s="2">
        <v>69494.009999999995</v>
      </c>
      <c r="AA352" s="2">
        <v>12826.59</v>
      </c>
      <c r="AB352" s="29">
        <v>13760.720000000001</v>
      </c>
      <c r="AC352" s="31">
        <f t="shared" si="101"/>
        <v>1059</v>
      </c>
      <c r="AD352" s="30">
        <f t="shared" si="102"/>
        <v>96081.319999999992</v>
      </c>
      <c r="AE352" s="2">
        <f t="shared" si="90"/>
        <v>-993</v>
      </c>
      <c r="AF352" s="2">
        <f t="shared" si="90"/>
        <v>-53</v>
      </c>
      <c r="AG352" s="2">
        <f t="shared" si="90"/>
        <v>-13</v>
      </c>
      <c r="AH352" s="2">
        <f t="shared" si="90"/>
        <v>-69494.009999999995</v>
      </c>
      <c r="AI352" s="2">
        <f t="shared" si="105"/>
        <v>-12826.59</v>
      </c>
      <c r="AJ352" s="29">
        <f t="shared" si="105"/>
        <v>-13760.720000000001</v>
      </c>
      <c r="AK352" s="31">
        <f t="shared" si="105"/>
        <v>-1059</v>
      </c>
      <c r="AL352" s="31">
        <f t="shared" si="105"/>
        <v>-96081.319999999992</v>
      </c>
      <c r="AM352" s="38">
        <f t="shared" si="91"/>
        <v>-1</v>
      </c>
      <c r="AN352" s="38">
        <f t="shared" si="91"/>
        <v>-1</v>
      </c>
      <c r="AO352" s="38">
        <f t="shared" si="91"/>
        <v>-1</v>
      </c>
      <c r="AP352" s="38">
        <f t="shared" si="91"/>
        <v>-1</v>
      </c>
      <c r="AQ352" s="38">
        <f t="shared" si="106"/>
        <v>-1</v>
      </c>
      <c r="AR352" s="39">
        <f t="shared" si="106"/>
        <v>-1</v>
      </c>
      <c r="AS352" s="40">
        <f t="shared" si="106"/>
        <v>-1</v>
      </c>
      <c r="AT352" s="40">
        <f t="shared" si="106"/>
        <v>-1</v>
      </c>
      <c r="AU352" s="119">
        <f t="shared" si="97"/>
        <v>0</v>
      </c>
      <c r="AV352" s="120">
        <f t="shared" si="98"/>
        <v>69.983897280966758</v>
      </c>
      <c r="AW352" s="121">
        <f t="shared" si="95"/>
        <v>-69.983897280966758</v>
      </c>
      <c r="AX352" s="119">
        <f t="shared" si="96"/>
        <v>0</v>
      </c>
      <c r="AY352" s="120">
        <f t="shared" si="93"/>
        <v>402.83803030303034</v>
      </c>
      <c r="AZ352" s="121">
        <f t="shared" si="103"/>
        <v>-402.83803030303034</v>
      </c>
    </row>
    <row r="353" spans="1:52" hidden="1" outlineLevel="1" x14ac:dyDescent="0.2">
      <c r="A353" t="s">
        <v>46</v>
      </c>
      <c r="B353" t="s">
        <v>46</v>
      </c>
      <c r="C353" t="s">
        <v>129</v>
      </c>
      <c r="D353" t="s">
        <v>129</v>
      </c>
      <c r="E353" t="s">
        <v>125</v>
      </c>
      <c r="F353" s="4">
        <f t="shared" si="92"/>
        <v>46358</v>
      </c>
      <c r="G353" t="s">
        <v>38</v>
      </c>
      <c r="H353" s="28">
        <v>0</v>
      </c>
      <c r="I353" s="2">
        <v>0</v>
      </c>
      <c r="J353" s="2">
        <v>0</v>
      </c>
      <c r="K353" s="2">
        <v>0</v>
      </c>
      <c r="L353" s="2">
        <v>0</v>
      </c>
      <c r="M353" s="29">
        <v>0</v>
      </c>
      <c r="N353" s="31">
        <f t="shared" si="99"/>
        <v>0</v>
      </c>
      <c r="O353" s="30">
        <f t="shared" si="100"/>
        <v>0</v>
      </c>
      <c r="P353" t="s">
        <v>49</v>
      </c>
      <c r="Q353" t="s">
        <v>49</v>
      </c>
      <c r="R353" t="s">
        <v>129</v>
      </c>
      <c r="S353" t="s">
        <v>129</v>
      </c>
      <c r="T353" t="s">
        <v>125</v>
      </c>
      <c r="U353" s="4">
        <f t="shared" si="104"/>
        <v>45994</v>
      </c>
      <c r="V353" t="s">
        <v>38</v>
      </c>
      <c r="W353" s="28">
        <v>630</v>
      </c>
      <c r="X353" s="2">
        <v>36</v>
      </c>
      <c r="Y353" s="2">
        <v>10</v>
      </c>
      <c r="Z353" s="2">
        <v>50421.62</v>
      </c>
      <c r="AA353" s="2">
        <v>12556.810000000001</v>
      </c>
      <c r="AB353" s="29">
        <v>17898</v>
      </c>
      <c r="AC353" s="31">
        <f t="shared" si="101"/>
        <v>676</v>
      </c>
      <c r="AD353" s="30">
        <f t="shared" si="102"/>
        <v>80876.430000000008</v>
      </c>
      <c r="AE353" s="2">
        <f t="shared" si="90"/>
        <v>-630</v>
      </c>
      <c r="AF353" s="2">
        <f t="shared" si="90"/>
        <v>-36</v>
      </c>
      <c r="AG353" s="2">
        <f t="shared" si="90"/>
        <v>-10</v>
      </c>
      <c r="AH353" s="2">
        <f t="shared" si="90"/>
        <v>-50421.62</v>
      </c>
      <c r="AI353" s="2">
        <f t="shared" si="105"/>
        <v>-12556.810000000001</v>
      </c>
      <c r="AJ353" s="29">
        <f t="shared" si="105"/>
        <v>-17898</v>
      </c>
      <c r="AK353" s="31">
        <f t="shared" si="105"/>
        <v>-676</v>
      </c>
      <c r="AL353" s="31">
        <f t="shared" si="105"/>
        <v>-80876.430000000008</v>
      </c>
      <c r="AM353" s="38">
        <f t="shared" si="91"/>
        <v>-1</v>
      </c>
      <c r="AN353" s="38">
        <f t="shared" si="91"/>
        <v>-1</v>
      </c>
      <c r="AO353" s="38">
        <f t="shared" si="91"/>
        <v>-1</v>
      </c>
      <c r="AP353" s="38">
        <f t="shared" si="91"/>
        <v>-1</v>
      </c>
      <c r="AQ353" s="38">
        <f t="shared" si="106"/>
        <v>-1</v>
      </c>
      <c r="AR353" s="39">
        <f t="shared" si="106"/>
        <v>-1</v>
      </c>
      <c r="AS353" s="40">
        <f t="shared" si="106"/>
        <v>-1</v>
      </c>
      <c r="AT353" s="40">
        <f t="shared" si="106"/>
        <v>-1</v>
      </c>
      <c r="AU353" s="119">
        <f t="shared" si="97"/>
        <v>0</v>
      </c>
      <c r="AV353" s="120">
        <f t="shared" si="98"/>
        <v>80.034317460317467</v>
      </c>
      <c r="AW353" s="121">
        <f t="shared" si="95"/>
        <v>-80.034317460317467</v>
      </c>
      <c r="AX353" s="119">
        <f t="shared" si="96"/>
        <v>0</v>
      </c>
      <c r="AY353" s="120">
        <f t="shared" si="93"/>
        <v>662.06108695652176</v>
      </c>
      <c r="AZ353" s="121">
        <f t="shared" si="103"/>
        <v>-662.06108695652176</v>
      </c>
    </row>
    <row r="354" spans="1:52" hidden="1" outlineLevel="1" x14ac:dyDescent="0.2">
      <c r="A354" t="s">
        <v>46</v>
      </c>
      <c r="B354" t="s">
        <v>46</v>
      </c>
      <c r="C354" t="s">
        <v>129</v>
      </c>
      <c r="D354" t="s">
        <v>129</v>
      </c>
      <c r="E354" t="s">
        <v>125</v>
      </c>
      <c r="F354" s="4">
        <f t="shared" si="92"/>
        <v>46359</v>
      </c>
      <c r="G354" t="s">
        <v>39</v>
      </c>
      <c r="H354" s="28">
        <v>0</v>
      </c>
      <c r="I354" s="2">
        <v>0</v>
      </c>
      <c r="J354" s="2">
        <v>0</v>
      </c>
      <c r="K354" s="2">
        <v>0</v>
      </c>
      <c r="L354" s="2">
        <v>0</v>
      </c>
      <c r="M354" s="29">
        <v>0</v>
      </c>
      <c r="N354" s="31">
        <f t="shared" si="99"/>
        <v>0</v>
      </c>
      <c r="O354" s="30">
        <f t="shared" si="100"/>
        <v>0</v>
      </c>
      <c r="P354" t="s">
        <v>49</v>
      </c>
      <c r="Q354" t="s">
        <v>49</v>
      </c>
      <c r="R354" t="s">
        <v>129</v>
      </c>
      <c r="S354" t="s">
        <v>129</v>
      </c>
      <c r="T354" t="s">
        <v>125</v>
      </c>
      <c r="U354" s="4">
        <f t="shared" si="104"/>
        <v>45995</v>
      </c>
      <c r="V354" t="s">
        <v>39</v>
      </c>
      <c r="W354" s="28">
        <v>1200</v>
      </c>
      <c r="X354" s="2">
        <v>39</v>
      </c>
      <c r="Y354" s="2">
        <v>9</v>
      </c>
      <c r="Z354" s="2">
        <v>108833.01</v>
      </c>
      <c r="AA354" s="2">
        <v>10869.54</v>
      </c>
      <c r="AB354" s="29">
        <v>13978.009999999998</v>
      </c>
      <c r="AC354" s="31">
        <f t="shared" si="101"/>
        <v>1248</v>
      </c>
      <c r="AD354" s="30">
        <f t="shared" si="102"/>
        <v>133680.56</v>
      </c>
      <c r="AE354" s="2">
        <f t="shared" si="90"/>
        <v>-1200</v>
      </c>
      <c r="AF354" s="2">
        <f t="shared" si="90"/>
        <v>-39</v>
      </c>
      <c r="AG354" s="2">
        <f t="shared" si="90"/>
        <v>-9</v>
      </c>
      <c r="AH354" s="2">
        <f t="shared" si="90"/>
        <v>-108833.01</v>
      </c>
      <c r="AI354" s="2">
        <f t="shared" si="105"/>
        <v>-10869.54</v>
      </c>
      <c r="AJ354" s="29">
        <f t="shared" si="105"/>
        <v>-13978.009999999998</v>
      </c>
      <c r="AK354" s="31">
        <f t="shared" si="105"/>
        <v>-1248</v>
      </c>
      <c r="AL354" s="31">
        <f t="shared" si="105"/>
        <v>-133680.56</v>
      </c>
      <c r="AM354" s="38">
        <f t="shared" si="91"/>
        <v>-1</v>
      </c>
      <c r="AN354" s="38">
        <f t="shared" si="91"/>
        <v>-1</v>
      </c>
      <c r="AO354" s="38">
        <f t="shared" si="91"/>
        <v>-1</v>
      </c>
      <c r="AP354" s="38">
        <f t="shared" si="91"/>
        <v>-1</v>
      </c>
      <c r="AQ354" s="38">
        <f t="shared" si="106"/>
        <v>-1</v>
      </c>
      <c r="AR354" s="39">
        <f t="shared" si="106"/>
        <v>-1</v>
      </c>
      <c r="AS354" s="40">
        <f t="shared" si="106"/>
        <v>-1</v>
      </c>
      <c r="AT354" s="40">
        <f t="shared" si="106"/>
        <v>-1</v>
      </c>
      <c r="AU354" s="119">
        <f t="shared" si="97"/>
        <v>0</v>
      </c>
      <c r="AV354" s="120">
        <f t="shared" si="98"/>
        <v>90.694175000000001</v>
      </c>
      <c r="AW354" s="121">
        <f t="shared" si="95"/>
        <v>-90.694175000000001</v>
      </c>
      <c r="AX354" s="119">
        <f t="shared" si="96"/>
        <v>0</v>
      </c>
      <c r="AY354" s="120">
        <f t="shared" si="93"/>
        <v>517.65729166666665</v>
      </c>
      <c r="AZ354" s="121">
        <f t="shared" si="103"/>
        <v>-517.65729166666665</v>
      </c>
    </row>
    <row r="355" spans="1:52" hidden="1" outlineLevel="1" x14ac:dyDescent="0.2">
      <c r="A355" t="s">
        <v>46</v>
      </c>
      <c r="B355" t="s">
        <v>46</v>
      </c>
      <c r="C355" t="s">
        <v>129</v>
      </c>
      <c r="D355" t="s">
        <v>129</v>
      </c>
      <c r="E355" t="s">
        <v>125</v>
      </c>
      <c r="F355" s="4">
        <f t="shared" si="92"/>
        <v>46360</v>
      </c>
      <c r="G355" t="s">
        <v>40</v>
      </c>
      <c r="H355" s="28">
        <v>0</v>
      </c>
      <c r="I355" s="2">
        <v>0</v>
      </c>
      <c r="J355" s="2">
        <v>0</v>
      </c>
      <c r="K355" s="2">
        <v>0</v>
      </c>
      <c r="L355" s="2">
        <v>0</v>
      </c>
      <c r="M355" s="29">
        <v>0</v>
      </c>
      <c r="N355" s="31">
        <f t="shared" si="99"/>
        <v>0</v>
      </c>
      <c r="O355" s="30">
        <f t="shared" si="100"/>
        <v>0</v>
      </c>
      <c r="P355" t="s">
        <v>49</v>
      </c>
      <c r="Q355" t="s">
        <v>49</v>
      </c>
      <c r="R355" t="s">
        <v>129</v>
      </c>
      <c r="S355" t="s">
        <v>129</v>
      </c>
      <c r="T355" t="s">
        <v>125</v>
      </c>
      <c r="U355" s="4">
        <f t="shared" si="104"/>
        <v>45996</v>
      </c>
      <c r="V355" t="s">
        <v>40</v>
      </c>
      <c r="W355" s="28">
        <v>1735</v>
      </c>
      <c r="X355" s="2">
        <v>51</v>
      </c>
      <c r="Y355" s="2">
        <v>18</v>
      </c>
      <c r="Z355" s="2">
        <v>160319.03999999998</v>
      </c>
      <c r="AA355" s="2">
        <v>18327.010000000002</v>
      </c>
      <c r="AB355" s="29">
        <v>5623.29</v>
      </c>
      <c r="AC355" s="31">
        <f t="shared" si="101"/>
        <v>1804</v>
      </c>
      <c r="AD355" s="30">
        <f t="shared" si="102"/>
        <v>184269.34</v>
      </c>
      <c r="AE355" s="2">
        <f t="shared" si="90"/>
        <v>-1735</v>
      </c>
      <c r="AF355" s="2">
        <f t="shared" si="90"/>
        <v>-51</v>
      </c>
      <c r="AG355" s="2">
        <f t="shared" si="90"/>
        <v>-18</v>
      </c>
      <c r="AH355" s="2">
        <f t="shared" si="90"/>
        <v>-160319.03999999998</v>
      </c>
      <c r="AI355" s="2">
        <f t="shared" si="105"/>
        <v>-18327.010000000002</v>
      </c>
      <c r="AJ355" s="29">
        <f t="shared" si="105"/>
        <v>-5623.29</v>
      </c>
      <c r="AK355" s="31">
        <f t="shared" si="105"/>
        <v>-1804</v>
      </c>
      <c r="AL355" s="31">
        <f t="shared" si="105"/>
        <v>-184269.34</v>
      </c>
      <c r="AM355" s="38">
        <f t="shared" si="91"/>
        <v>-1</v>
      </c>
      <c r="AN355" s="38">
        <f t="shared" si="91"/>
        <v>-1</v>
      </c>
      <c r="AO355" s="38">
        <f t="shared" si="91"/>
        <v>-1</v>
      </c>
      <c r="AP355" s="38">
        <f t="shared" si="91"/>
        <v>-1</v>
      </c>
      <c r="AQ355" s="38">
        <f t="shared" si="106"/>
        <v>-1</v>
      </c>
      <c r="AR355" s="39">
        <f t="shared" si="106"/>
        <v>-1</v>
      </c>
      <c r="AS355" s="40">
        <f t="shared" si="106"/>
        <v>-1</v>
      </c>
      <c r="AT355" s="40">
        <f t="shared" si="106"/>
        <v>-1</v>
      </c>
      <c r="AU355" s="119">
        <f t="shared" si="97"/>
        <v>0</v>
      </c>
      <c r="AV355" s="120">
        <f t="shared" si="98"/>
        <v>92.402904899135436</v>
      </c>
      <c r="AW355" s="121">
        <f t="shared" si="95"/>
        <v>-92.402904899135436</v>
      </c>
      <c r="AX355" s="119">
        <f t="shared" si="96"/>
        <v>0</v>
      </c>
      <c r="AY355" s="120">
        <f t="shared" si="93"/>
        <v>347.1057971014493</v>
      </c>
      <c r="AZ355" s="121">
        <f t="shared" si="103"/>
        <v>-347.1057971014493</v>
      </c>
    </row>
    <row r="356" spans="1:52" ht="13.5" hidden="1" outlineLevel="1" thickBot="1" x14ac:dyDescent="0.25">
      <c r="A356" t="s">
        <v>46</v>
      </c>
      <c r="B356" t="s">
        <v>46</v>
      </c>
      <c r="C356" t="s">
        <v>129</v>
      </c>
      <c r="D356" t="s">
        <v>129</v>
      </c>
      <c r="E356" t="s">
        <v>125</v>
      </c>
      <c r="F356" s="59">
        <f t="shared" si="92"/>
        <v>46361</v>
      </c>
      <c r="G356" s="42" t="s">
        <v>41</v>
      </c>
      <c r="H356" s="43">
        <v>0</v>
      </c>
      <c r="I356" s="44">
        <v>0</v>
      </c>
      <c r="J356" s="44">
        <v>0</v>
      </c>
      <c r="K356" s="44">
        <v>0</v>
      </c>
      <c r="L356" s="44">
        <v>0</v>
      </c>
      <c r="M356" s="45">
        <v>0</v>
      </c>
      <c r="N356" s="47">
        <f t="shared" si="99"/>
        <v>0</v>
      </c>
      <c r="O356" s="46">
        <f t="shared" si="100"/>
        <v>0</v>
      </c>
      <c r="P356" t="s">
        <v>49</v>
      </c>
      <c r="Q356" t="s">
        <v>49</v>
      </c>
      <c r="R356" t="s">
        <v>129</v>
      </c>
      <c r="S356" t="s">
        <v>129</v>
      </c>
      <c r="T356" t="s">
        <v>125</v>
      </c>
      <c r="U356" s="59">
        <f t="shared" si="104"/>
        <v>45997</v>
      </c>
      <c r="V356" s="42" t="s">
        <v>41</v>
      </c>
      <c r="W356" s="43">
        <v>1721</v>
      </c>
      <c r="X356" s="44">
        <v>15</v>
      </c>
      <c r="Y356" s="44">
        <v>3</v>
      </c>
      <c r="Z356" s="44">
        <v>165894.47</v>
      </c>
      <c r="AA356" s="44">
        <v>3704.32</v>
      </c>
      <c r="AB356" s="45">
        <v>1968.3899999999999</v>
      </c>
      <c r="AC356" s="47">
        <f t="shared" si="101"/>
        <v>1739</v>
      </c>
      <c r="AD356" s="46">
        <f t="shared" si="102"/>
        <v>171567.18000000002</v>
      </c>
      <c r="AE356" s="44">
        <f t="shared" si="90"/>
        <v>-1721</v>
      </c>
      <c r="AF356" s="44">
        <f t="shared" si="90"/>
        <v>-15</v>
      </c>
      <c r="AG356" s="44">
        <f t="shared" si="90"/>
        <v>-3</v>
      </c>
      <c r="AH356" s="44">
        <f t="shared" si="90"/>
        <v>-165894.47</v>
      </c>
      <c r="AI356" s="44">
        <f t="shared" si="105"/>
        <v>-3704.32</v>
      </c>
      <c r="AJ356" s="45">
        <f t="shared" si="105"/>
        <v>-1968.3899999999999</v>
      </c>
      <c r="AK356" s="47">
        <f t="shared" si="105"/>
        <v>-1739</v>
      </c>
      <c r="AL356" s="47">
        <f t="shared" si="105"/>
        <v>-171567.18000000002</v>
      </c>
      <c r="AM356" s="56">
        <f t="shared" si="91"/>
        <v>-1</v>
      </c>
      <c r="AN356" s="56">
        <f t="shared" si="91"/>
        <v>-1</v>
      </c>
      <c r="AO356" s="56">
        <f t="shared" si="91"/>
        <v>-1</v>
      </c>
      <c r="AP356" s="56">
        <f t="shared" si="91"/>
        <v>-1</v>
      </c>
      <c r="AQ356" s="56">
        <f t="shared" si="106"/>
        <v>-1</v>
      </c>
      <c r="AR356" s="57">
        <f t="shared" si="106"/>
        <v>-1</v>
      </c>
      <c r="AS356" s="58">
        <f t="shared" si="106"/>
        <v>-1</v>
      </c>
      <c r="AT356" s="58">
        <f t="shared" si="106"/>
        <v>-1</v>
      </c>
      <c r="AU356" s="122">
        <f t="shared" si="97"/>
        <v>0</v>
      </c>
      <c r="AV356" s="123">
        <f t="shared" si="98"/>
        <v>96.394230098779786</v>
      </c>
      <c r="AW356" s="124">
        <f t="shared" si="95"/>
        <v>-96.394230098779786</v>
      </c>
      <c r="AX356" s="122">
        <f t="shared" si="96"/>
        <v>0</v>
      </c>
      <c r="AY356" s="123">
        <f t="shared" si="93"/>
        <v>315.15055555555557</v>
      </c>
      <c r="AZ356" s="124">
        <f t="shared" si="103"/>
        <v>-315.15055555555557</v>
      </c>
    </row>
    <row r="357" spans="1:52" hidden="1" outlineLevel="1" x14ac:dyDescent="0.2">
      <c r="A357" t="s">
        <v>46</v>
      </c>
      <c r="B357" t="s">
        <v>46</v>
      </c>
      <c r="C357" t="s">
        <v>129</v>
      </c>
      <c r="D357" t="s">
        <v>129</v>
      </c>
      <c r="E357" t="s">
        <v>126</v>
      </c>
      <c r="F357" s="4">
        <f t="shared" si="92"/>
        <v>46362</v>
      </c>
      <c r="G357" t="s">
        <v>35</v>
      </c>
      <c r="H357" s="28">
        <v>0</v>
      </c>
      <c r="I357" s="2">
        <v>0</v>
      </c>
      <c r="J357" s="2">
        <v>0</v>
      </c>
      <c r="K357" s="2">
        <v>0</v>
      </c>
      <c r="L357" s="2">
        <v>0</v>
      </c>
      <c r="M357" s="29">
        <v>0</v>
      </c>
      <c r="N357" s="31">
        <f t="shared" si="99"/>
        <v>0</v>
      </c>
      <c r="O357" s="30">
        <f t="shared" si="100"/>
        <v>0</v>
      </c>
      <c r="P357" t="s">
        <v>49</v>
      </c>
      <c r="Q357" t="s">
        <v>49</v>
      </c>
      <c r="R357" t="s">
        <v>129</v>
      </c>
      <c r="S357" t="s">
        <v>129</v>
      </c>
      <c r="T357" t="s">
        <v>126</v>
      </c>
      <c r="U357" s="4">
        <f t="shared" si="104"/>
        <v>45998</v>
      </c>
      <c r="V357" t="s">
        <v>35</v>
      </c>
      <c r="W357" s="28">
        <v>904</v>
      </c>
      <c r="X357" s="2">
        <v>40</v>
      </c>
      <c r="Y357" s="2">
        <v>7</v>
      </c>
      <c r="Z357" s="2">
        <v>72421.2</v>
      </c>
      <c r="AA357" s="2">
        <v>8713.19</v>
      </c>
      <c r="AB357" s="29">
        <v>2860.41</v>
      </c>
      <c r="AC357" s="31">
        <f t="shared" si="101"/>
        <v>951</v>
      </c>
      <c r="AD357" s="30">
        <f t="shared" si="102"/>
        <v>83994.8</v>
      </c>
      <c r="AE357" s="2">
        <f t="shared" si="90"/>
        <v>-904</v>
      </c>
      <c r="AF357" s="2">
        <f t="shared" si="90"/>
        <v>-40</v>
      </c>
      <c r="AG357" s="2">
        <f t="shared" si="90"/>
        <v>-7</v>
      </c>
      <c r="AH357" s="2">
        <f t="shared" si="90"/>
        <v>-72421.2</v>
      </c>
      <c r="AI357" s="2">
        <f t="shared" si="105"/>
        <v>-8713.19</v>
      </c>
      <c r="AJ357" s="29">
        <f t="shared" si="105"/>
        <v>-2860.41</v>
      </c>
      <c r="AK357" s="31">
        <f t="shared" si="105"/>
        <v>-951</v>
      </c>
      <c r="AL357" s="31">
        <f t="shared" si="105"/>
        <v>-83994.8</v>
      </c>
      <c r="AM357" s="38">
        <f t="shared" si="91"/>
        <v>-1</v>
      </c>
      <c r="AN357" s="38">
        <f t="shared" si="91"/>
        <v>-1</v>
      </c>
      <c r="AO357" s="38">
        <f t="shared" si="91"/>
        <v>-1</v>
      </c>
      <c r="AP357" s="38">
        <f t="shared" si="91"/>
        <v>-1</v>
      </c>
      <c r="AQ357" s="38">
        <f t="shared" si="106"/>
        <v>-1</v>
      </c>
      <c r="AR357" s="39">
        <f t="shared" si="106"/>
        <v>-1</v>
      </c>
      <c r="AS357" s="40">
        <f t="shared" si="106"/>
        <v>-1</v>
      </c>
      <c r="AT357" s="40">
        <f t="shared" si="106"/>
        <v>-1</v>
      </c>
      <c r="AU357" s="119">
        <f t="shared" si="97"/>
        <v>0</v>
      </c>
      <c r="AV357" s="120">
        <f t="shared" si="98"/>
        <v>80.111946902654864</v>
      </c>
      <c r="AW357" s="121">
        <f t="shared" si="95"/>
        <v>-80.111946902654864</v>
      </c>
      <c r="AX357" s="119">
        <f t="shared" si="96"/>
        <v>0</v>
      </c>
      <c r="AY357" s="120">
        <f t="shared" si="93"/>
        <v>246.24680851063832</v>
      </c>
      <c r="AZ357" s="121">
        <f t="shared" si="103"/>
        <v>-246.24680851063832</v>
      </c>
    </row>
    <row r="358" spans="1:52" hidden="1" outlineLevel="1" x14ac:dyDescent="0.2">
      <c r="A358" t="s">
        <v>46</v>
      </c>
      <c r="B358" t="s">
        <v>46</v>
      </c>
      <c r="C358" t="s">
        <v>129</v>
      </c>
      <c r="D358" t="s">
        <v>129</v>
      </c>
      <c r="E358" t="s">
        <v>126</v>
      </c>
      <c r="F358" s="4">
        <f t="shared" si="92"/>
        <v>46363</v>
      </c>
      <c r="G358" t="s">
        <v>36</v>
      </c>
      <c r="H358" s="28">
        <v>0</v>
      </c>
      <c r="I358" s="2">
        <v>0</v>
      </c>
      <c r="J358" s="2">
        <v>0</v>
      </c>
      <c r="K358" s="2">
        <v>0</v>
      </c>
      <c r="L358" s="2">
        <v>0</v>
      </c>
      <c r="M358" s="29">
        <v>0</v>
      </c>
      <c r="N358" s="31">
        <f t="shared" si="99"/>
        <v>0</v>
      </c>
      <c r="O358" s="30">
        <f t="shared" si="100"/>
        <v>0</v>
      </c>
      <c r="P358" t="s">
        <v>49</v>
      </c>
      <c r="Q358" t="s">
        <v>49</v>
      </c>
      <c r="R358" t="s">
        <v>129</v>
      </c>
      <c r="S358" t="s">
        <v>129</v>
      </c>
      <c r="T358" t="s">
        <v>126</v>
      </c>
      <c r="U358" s="4">
        <f t="shared" si="104"/>
        <v>45999</v>
      </c>
      <c r="V358" t="s">
        <v>36</v>
      </c>
      <c r="W358" s="28">
        <v>1004</v>
      </c>
      <c r="X358" s="2">
        <v>55</v>
      </c>
      <c r="Y358" s="2">
        <v>6</v>
      </c>
      <c r="Z358" s="2">
        <v>88963.319999999992</v>
      </c>
      <c r="AA358" s="2">
        <v>15530.04</v>
      </c>
      <c r="AB358" s="29">
        <v>2885.41</v>
      </c>
      <c r="AC358" s="31">
        <f t="shared" si="101"/>
        <v>1065</v>
      </c>
      <c r="AD358" s="30">
        <f t="shared" si="102"/>
        <v>107378.76999999999</v>
      </c>
      <c r="AE358" s="2">
        <f t="shared" si="90"/>
        <v>-1004</v>
      </c>
      <c r="AF358" s="2">
        <f t="shared" si="90"/>
        <v>-55</v>
      </c>
      <c r="AG358" s="2">
        <f t="shared" si="90"/>
        <v>-6</v>
      </c>
      <c r="AH358" s="2">
        <f t="shared" si="90"/>
        <v>-88963.319999999992</v>
      </c>
      <c r="AI358" s="2">
        <f t="shared" si="105"/>
        <v>-15530.04</v>
      </c>
      <c r="AJ358" s="29">
        <f t="shared" si="105"/>
        <v>-2885.41</v>
      </c>
      <c r="AK358" s="31">
        <f t="shared" si="105"/>
        <v>-1065</v>
      </c>
      <c r="AL358" s="31">
        <f t="shared" si="105"/>
        <v>-107378.76999999999</v>
      </c>
      <c r="AM358" s="38">
        <f t="shared" si="91"/>
        <v>-1</v>
      </c>
      <c r="AN358" s="38">
        <f t="shared" si="91"/>
        <v>-1</v>
      </c>
      <c r="AO358" s="38">
        <f t="shared" si="91"/>
        <v>-1</v>
      </c>
      <c r="AP358" s="38">
        <f t="shared" si="91"/>
        <v>-1</v>
      </c>
      <c r="AQ358" s="38">
        <f t="shared" si="106"/>
        <v>-1</v>
      </c>
      <c r="AR358" s="39">
        <f t="shared" si="106"/>
        <v>-1</v>
      </c>
      <c r="AS358" s="40">
        <f t="shared" si="106"/>
        <v>-1</v>
      </c>
      <c r="AT358" s="40">
        <f t="shared" si="106"/>
        <v>-1</v>
      </c>
      <c r="AU358" s="119">
        <f t="shared" si="97"/>
        <v>0</v>
      </c>
      <c r="AV358" s="120">
        <f t="shared" si="98"/>
        <v>88.60888446215138</v>
      </c>
      <c r="AW358" s="121">
        <f t="shared" si="95"/>
        <v>-88.60888446215138</v>
      </c>
      <c r="AX358" s="119">
        <f t="shared" si="96"/>
        <v>0</v>
      </c>
      <c r="AY358" s="120">
        <f t="shared" si="93"/>
        <v>301.89262295081966</v>
      </c>
      <c r="AZ358" s="121">
        <f t="shared" si="103"/>
        <v>-301.89262295081966</v>
      </c>
    </row>
    <row r="359" spans="1:52" hidden="1" outlineLevel="1" x14ac:dyDescent="0.2">
      <c r="A359" t="s">
        <v>46</v>
      </c>
      <c r="B359" t="s">
        <v>46</v>
      </c>
      <c r="C359" t="s">
        <v>129</v>
      </c>
      <c r="D359" t="s">
        <v>129</v>
      </c>
      <c r="E359" t="s">
        <v>126</v>
      </c>
      <c r="F359" s="4">
        <f t="shared" si="92"/>
        <v>46364</v>
      </c>
      <c r="G359" t="s">
        <v>37</v>
      </c>
      <c r="H359" s="28">
        <v>0</v>
      </c>
      <c r="I359" s="2">
        <v>0</v>
      </c>
      <c r="J359" s="2">
        <v>0</v>
      </c>
      <c r="K359" s="2">
        <v>0</v>
      </c>
      <c r="L359" s="2">
        <v>0</v>
      </c>
      <c r="M359" s="29">
        <v>0</v>
      </c>
      <c r="N359" s="31">
        <f t="shared" si="99"/>
        <v>0</v>
      </c>
      <c r="O359" s="30">
        <f t="shared" si="100"/>
        <v>0</v>
      </c>
      <c r="P359" t="s">
        <v>49</v>
      </c>
      <c r="Q359" t="s">
        <v>49</v>
      </c>
      <c r="R359" t="s">
        <v>129</v>
      </c>
      <c r="S359" t="s">
        <v>129</v>
      </c>
      <c r="T359" t="s">
        <v>126</v>
      </c>
      <c r="U359" s="4">
        <f t="shared" si="104"/>
        <v>46000</v>
      </c>
      <c r="V359" t="s">
        <v>37</v>
      </c>
      <c r="W359" s="28">
        <v>1148</v>
      </c>
      <c r="X359" s="2">
        <v>32</v>
      </c>
      <c r="Y359" s="2">
        <v>9</v>
      </c>
      <c r="Z359" s="2">
        <v>116964.56</v>
      </c>
      <c r="AA359" s="2">
        <v>9079.15</v>
      </c>
      <c r="AB359" s="29">
        <v>28684.79</v>
      </c>
      <c r="AC359" s="31">
        <f t="shared" si="101"/>
        <v>1189</v>
      </c>
      <c r="AD359" s="30">
        <f t="shared" si="102"/>
        <v>154728.5</v>
      </c>
      <c r="AE359" s="2">
        <f t="shared" si="90"/>
        <v>-1148</v>
      </c>
      <c r="AF359" s="2">
        <f t="shared" si="90"/>
        <v>-32</v>
      </c>
      <c r="AG359" s="2">
        <f t="shared" si="90"/>
        <v>-9</v>
      </c>
      <c r="AH359" s="2">
        <f t="shared" si="90"/>
        <v>-116964.56</v>
      </c>
      <c r="AI359" s="2">
        <f t="shared" si="105"/>
        <v>-9079.15</v>
      </c>
      <c r="AJ359" s="29">
        <f t="shared" si="105"/>
        <v>-28684.79</v>
      </c>
      <c r="AK359" s="31">
        <f t="shared" si="105"/>
        <v>-1189</v>
      </c>
      <c r="AL359" s="31">
        <f t="shared" si="105"/>
        <v>-154728.5</v>
      </c>
      <c r="AM359" s="38">
        <f t="shared" si="91"/>
        <v>-1</v>
      </c>
      <c r="AN359" s="38">
        <f t="shared" si="91"/>
        <v>-1</v>
      </c>
      <c r="AO359" s="38">
        <f t="shared" si="91"/>
        <v>-1</v>
      </c>
      <c r="AP359" s="38">
        <f t="shared" si="91"/>
        <v>-1</v>
      </c>
      <c r="AQ359" s="38">
        <f t="shared" si="106"/>
        <v>-1</v>
      </c>
      <c r="AR359" s="39">
        <f t="shared" si="106"/>
        <v>-1</v>
      </c>
      <c r="AS359" s="40">
        <f t="shared" si="106"/>
        <v>-1</v>
      </c>
      <c r="AT359" s="40">
        <f t="shared" si="106"/>
        <v>-1</v>
      </c>
      <c r="AU359" s="119">
        <f t="shared" si="97"/>
        <v>0</v>
      </c>
      <c r="AV359" s="120">
        <f t="shared" si="98"/>
        <v>101.88550522648083</v>
      </c>
      <c r="AW359" s="121">
        <f t="shared" si="95"/>
        <v>-101.88550522648083</v>
      </c>
      <c r="AX359" s="119">
        <f t="shared" si="96"/>
        <v>0</v>
      </c>
      <c r="AY359" s="120">
        <f t="shared" si="93"/>
        <v>921.07170731707322</v>
      </c>
      <c r="AZ359" s="121">
        <f t="shared" si="103"/>
        <v>-921.07170731707322</v>
      </c>
    </row>
    <row r="360" spans="1:52" hidden="1" outlineLevel="1" x14ac:dyDescent="0.2">
      <c r="A360" t="s">
        <v>46</v>
      </c>
      <c r="B360" t="s">
        <v>46</v>
      </c>
      <c r="C360" t="s">
        <v>129</v>
      </c>
      <c r="D360" t="s">
        <v>129</v>
      </c>
      <c r="E360" t="s">
        <v>126</v>
      </c>
      <c r="F360" s="4">
        <f t="shared" si="92"/>
        <v>46365</v>
      </c>
      <c r="G360" t="s">
        <v>38</v>
      </c>
      <c r="H360" s="28">
        <v>0</v>
      </c>
      <c r="I360" s="2">
        <v>0</v>
      </c>
      <c r="J360" s="2">
        <v>0</v>
      </c>
      <c r="K360" s="2">
        <v>0</v>
      </c>
      <c r="L360" s="2">
        <v>0</v>
      </c>
      <c r="M360" s="29">
        <v>0</v>
      </c>
      <c r="N360" s="31">
        <f t="shared" si="99"/>
        <v>0</v>
      </c>
      <c r="O360" s="30">
        <f t="shared" si="100"/>
        <v>0</v>
      </c>
      <c r="P360" t="s">
        <v>49</v>
      </c>
      <c r="Q360" t="s">
        <v>49</v>
      </c>
      <c r="R360" t="s">
        <v>129</v>
      </c>
      <c r="S360" t="s">
        <v>129</v>
      </c>
      <c r="T360" t="s">
        <v>126</v>
      </c>
      <c r="U360" s="4">
        <f t="shared" si="104"/>
        <v>46001</v>
      </c>
      <c r="V360" t="s">
        <v>38</v>
      </c>
      <c r="W360" s="28">
        <v>1243</v>
      </c>
      <c r="X360" s="2">
        <v>53</v>
      </c>
      <c r="Y360" s="2">
        <v>13</v>
      </c>
      <c r="Z360" s="2">
        <v>128224.48</v>
      </c>
      <c r="AA360" s="2">
        <v>18746.23</v>
      </c>
      <c r="AB360" s="29">
        <v>8811.67</v>
      </c>
      <c r="AC360" s="31">
        <f t="shared" si="101"/>
        <v>1309</v>
      </c>
      <c r="AD360" s="30">
        <f t="shared" si="102"/>
        <v>155782.38</v>
      </c>
      <c r="AE360" s="2">
        <f t="shared" si="90"/>
        <v>-1243</v>
      </c>
      <c r="AF360" s="2">
        <f t="shared" si="90"/>
        <v>-53</v>
      </c>
      <c r="AG360" s="2">
        <f t="shared" si="90"/>
        <v>-13</v>
      </c>
      <c r="AH360" s="2">
        <f t="shared" si="90"/>
        <v>-128224.48</v>
      </c>
      <c r="AI360" s="2">
        <f t="shared" si="105"/>
        <v>-18746.23</v>
      </c>
      <c r="AJ360" s="29">
        <f t="shared" si="105"/>
        <v>-8811.67</v>
      </c>
      <c r="AK360" s="31">
        <f t="shared" si="105"/>
        <v>-1309</v>
      </c>
      <c r="AL360" s="31">
        <f t="shared" si="105"/>
        <v>-155782.38</v>
      </c>
      <c r="AM360" s="38">
        <f t="shared" si="91"/>
        <v>-1</v>
      </c>
      <c r="AN360" s="38">
        <f t="shared" si="91"/>
        <v>-1</v>
      </c>
      <c r="AO360" s="38">
        <f t="shared" si="91"/>
        <v>-1</v>
      </c>
      <c r="AP360" s="38">
        <f t="shared" si="91"/>
        <v>-1</v>
      </c>
      <c r="AQ360" s="38">
        <f t="shared" si="106"/>
        <v>-1</v>
      </c>
      <c r="AR360" s="39">
        <f t="shared" si="106"/>
        <v>-1</v>
      </c>
      <c r="AS360" s="40">
        <f t="shared" si="106"/>
        <v>-1</v>
      </c>
      <c r="AT360" s="40">
        <f t="shared" si="106"/>
        <v>-1</v>
      </c>
      <c r="AU360" s="119">
        <f t="shared" si="97"/>
        <v>0</v>
      </c>
      <c r="AV360" s="120">
        <f t="shared" si="98"/>
        <v>103.15726468222043</v>
      </c>
      <c r="AW360" s="121">
        <f t="shared" si="95"/>
        <v>-103.15726468222043</v>
      </c>
      <c r="AX360" s="119">
        <f t="shared" si="96"/>
        <v>0</v>
      </c>
      <c r="AY360" s="120">
        <f t="shared" si="93"/>
        <v>417.54393939393941</v>
      </c>
      <c r="AZ360" s="121">
        <f t="shared" si="103"/>
        <v>-417.54393939393941</v>
      </c>
    </row>
    <row r="361" spans="1:52" hidden="1" outlineLevel="1" x14ac:dyDescent="0.2">
      <c r="A361" t="s">
        <v>46</v>
      </c>
      <c r="B361" t="s">
        <v>46</v>
      </c>
      <c r="C361" t="s">
        <v>129</v>
      </c>
      <c r="D361" t="s">
        <v>129</v>
      </c>
      <c r="E361" t="s">
        <v>126</v>
      </c>
      <c r="F361" s="4">
        <f t="shared" si="92"/>
        <v>46366</v>
      </c>
      <c r="G361" t="s">
        <v>39</v>
      </c>
      <c r="H361" s="28">
        <v>0</v>
      </c>
      <c r="I361" s="2">
        <v>0</v>
      </c>
      <c r="J361" s="2">
        <v>0</v>
      </c>
      <c r="K361" s="2">
        <v>0</v>
      </c>
      <c r="L361" s="2">
        <v>0</v>
      </c>
      <c r="M361" s="29">
        <v>0</v>
      </c>
      <c r="N361" s="31">
        <f t="shared" si="99"/>
        <v>0</v>
      </c>
      <c r="O361" s="30">
        <f t="shared" si="100"/>
        <v>0</v>
      </c>
      <c r="P361" t="s">
        <v>49</v>
      </c>
      <c r="Q361" t="s">
        <v>49</v>
      </c>
      <c r="R361" t="s">
        <v>129</v>
      </c>
      <c r="S361" t="s">
        <v>129</v>
      </c>
      <c r="T361" t="s">
        <v>126</v>
      </c>
      <c r="U361" s="4">
        <f t="shared" si="104"/>
        <v>46002</v>
      </c>
      <c r="V361" t="s">
        <v>39</v>
      </c>
      <c r="W361" s="28">
        <v>1509</v>
      </c>
      <c r="X361" s="2">
        <v>54</v>
      </c>
      <c r="Y361" s="2">
        <v>10</v>
      </c>
      <c r="Z361" s="2">
        <v>158577.73000000001</v>
      </c>
      <c r="AA361" s="2">
        <v>19502.52</v>
      </c>
      <c r="AB361" s="29">
        <v>6344.91</v>
      </c>
      <c r="AC361" s="31">
        <f t="shared" si="101"/>
        <v>1573</v>
      </c>
      <c r="AD361" s="30">
        <f t="shared" si="102"/>
        <v>184425.16</v>
      </c>
      <c r="AE361" s="2">
        <f t="shared" si="90"/>
        <v>-1509</v>
      </c>
      <c r="AF361" s="2">
        <f t="shared" si="90"/>
        <v>-54</v>
      </c>
      <c r="AG361" s="2">
        <f t="shared" si="90"/>
        <v>-10</v>
      </c>
      <c r="AH361" s="2">
        <f t="shared" si="90"/>
        <v>-158577.73000000001</v>
      </c>
      <c r="AI361" s="2">
        <f t="shared" si="105"/>
        <v>-19502.52</v>
      </c>
      <c r="AJ361" s="29">
        <f t="shared" si="105"/>
        <v>-6344.91</v>
      </c>
      <c r="AK361" s="31">
        <f t="shared" si="105"/>
        <v>-1573</v>
      </c>
      <c r="AL361" s="31">
        <f t="shared" si="105"/>
        <v>-184425.16</v>
      </c>
      <c r="AM361" s="38">
        <f t="shared" si="91"/>
        <v>-1</v>
      </c>
      <c r="AN361" s="38">
        <f t="shared" si="91"/>
        <v>-1</v>
      </c>
      <c r="AO361" s="38">
        <f t="shared" si="91"/>
        <v>-1</v>
      </c>
      <c r="AP361" s="38">
        <f t="shared" si="91"/>
        <v>-1</v>
      </c>
      <c r="AQ361" s="38">
        <f t="shared" si="106"/>
        <v>-1</v>
      </c>
      <c r="AR361" s="39">
        <f t="shared" si="106"/>
        <v>-1</v>
      </c>
      <c r="AS361" s="40">
        <f t="shared" si="106"/>
        <v>-1</v>
      </c>
      <c r="AT361" s="40">
        <f t="shared" si="106"/>
        <v>-1</v>
      </c>
      <c r="AU361" s="119">
        <f t="shared" si="97"/>
        <v>0</v>
      </c>
      <c r="AV361" s="120">
        <f t="shared" si="98"/>
        <v>105.08795891318755</v>
      </c>
      <c r="AW361" s="121">
        <f t="shared" si="95"/>
        <v>-105.08795891318755</v>
      </c>
      <c r="AX361" s="119">
        <f t="shared" si="96"/>
        <v>0</v>
      </c>
      <c r="AY361" s="120">
        <f t="shared" si="93"/>
        <v>403.86609375</v>
      </c>
      <c r="AZ361" s="121">
        <f t="shared" si="103"/>
        <v>-403.86609375</v>
      </c>
    </row>
    <row r="362" spans="1:52" hidden="1" outlineLevel="1" x14ac:dyDescent="0.2">
      <c r="A362" t="s">
        <v>46</v>
      </c>
      <c r="B362" t="s">
        <v>46</v>
      </c>
      <c r="C362" t="s">
        <v>129</v>
      </c>
      <c r="D362" t="s">
        <v>129</v>
      </c>
      <c r="E362" t="s">
        <v>126</v>
      </c>
      <c r="F362" s="4">
        <f t="shared" si="92"/>
        <v>46367</v>
      </c>
      <c r="G362" t="s">
        <v>40</v>
      </c>
      <c r="H362" s="28">
        <v>0</v>
      </c>
      <c r="I362" s="2">
        <v>0</v>
      </c>
      <c r="J362" s="2">
        <v>0</v>
      </c>
      <c r="K362" s="2">
        <v>0</v>
      </c>
      <c r="L362" s="2">
        <v>0</v>
      </c>
      <c r="M362" s="29">
        <v>0</v>
      </c>
      <c r="N362" s="31">
        <f t="shared" si="99"/>
        <v>0</v>
      </c>
      <c r="O362" s="30">
        <f t="shared" si="100"/>
        <v>0</v>
      </c>
      <c r="P362" t="s">
        <v>49</v>
      </c>
      <c r="Q362" t="s">
        <v>49</v>
      </c>
      <c r="R362" t="s">
        <v>129</v>
      </c>
      <c r="S362" t="s">
        <v>129</v>
      </c>
      <c r="T362" t="s">
        <v>126</v>
      </c>
      <c r="U362" s="4">
        <f t="shared" si="104"/>
        <v>46003</v>
      </c>
      <c r="V362" t="s">
        <v>40</v>
      </c>
      <c r="W362" s="28">
        <v>2179</v>
      </c>
      <c r="X362" s="2">
        <v>92</v>
      </c>
      <c r="Y362" s="2">
        <v>8</v>
      </c>
      <c r="Z362" s="2">
        <v>220934.78</v>
      </c>
      <c r="AA362" s="2">
        <v>20610.23</v>
      </c>
      <c r="AB362" s="29">
        <v>11464.4</v>
      </c>
      <c r="AC362" s="31">
        <f t="shared" si="101"/>
        <v>2279</v>
      </c>
      <c r="AD362" s="30">
        <f t="shared" si="102"/>
        <v>253009.41</v>
      </c>
      <c r="AE362" s="2">
        <f t="shared" si="90"/>
        <v>-2179</v>
      </c>
      <c r="AF362" s="2">
        <f t="shared" si="90"/>
        <v>-92</v>
      </c>
      <c r="AG362" s="2">
        <f t="shared" si="90"/>
        <v>-8</v>
      </c>
      <c r="AH362" s="2">
        <f t="shared" si="90"/>
        <v>-220934.78</v>
      </c>
      <c r="AI362" s="2">
        <f t="shared" si="105"/>
        <v>-20610.23</v>
      </c>
      <c r="AJ362" s="29">
        <f t="shared" si="105"/>
        <v>-11464.4</v>
      </c>
      <c r="AK362" s="31">
        <f t="shared" si="105"/>
        <v>-2279</v>
      </c>
      <c r="AL362" s="31">
        <f t="shared" si="105"/>
        <v>-253009.41</v>
      </c>
      <c r="AM362" s="38">
        <f t="shared" si="91"/>
        <v>-1</v>
      </c>
      <c r="AN362" s="38">
        <f t="shared" si="91"/>
        <v>-1</v>
      </c>
      <c r="AO362" s="38">
        <f t="shared" si="91"/>
        <v>-1</v>
      </c>
      <c r="AP362" s="38">
        <f t="shared" si="91"/>
        <v>-1</v>
      </c>
      <c r="AQ362" s="38">
        <f t="shared" si="106"/>
        <v>-1</v>
      </c>
      <c r="AR362" s="39">
        <f t="shared" si="106"/>
        <v>-1</v>
      </c>
      <c r="AS362" s="40">
        <f t="shared" si="106"/>
        <v>-1</v>
      </c>
      <c r="AT362" s="40">
        <f t="shared" si="106"/>
        <v>-1</v>
      </c>
      <c r="AU362" s="119">
        <f t="shared" si="97"/>
        <v>0</v>
      </c>
      <c r="AV362" s="120">
        <f t="shared" si="98"/>
        <v>101.39273978889399</v>
      </c>
      <c r="AW362" s="121">
        <f t="shared" si="95"/>
        <v>-101.39273978889399</v>
      </c>
      <c r="AX362" s="119">
        <f t="shared" si="96"/>
        <v>0</v>
      </c>
      <c r="AY362" s="120">
        <f t="shared" si="93"/>
        <v>320.74629999999996</v>
      </c>
      <c r="AZ362" s="121">
        <f t="shared" si="103"/>
        <v>-320.74629999999996</v>
      </c>
    </row>
    <row r="363" spans="1:52" ht="13.5" hidden="1" outlineLevel="1" thickBot="1" x14ac:dyDescent="0.25">
      <c r="A363" t="s">
        <v>46</v>
      </c>
      <c r="B363" t="s">
        <v>46</v>
      </c>
      <c r="C363" t="s">
        <v>129</v>
      </c>
      <c r="D363" t="s">
        <v>129</v>
      </c>
      <c r="E363" t="s">
        <v>126</v>
      </c>
      <c r="F363" s="59">
        <f t="shared" si="92"/>
        <v>46368</v>
      </c>
      <c r="G363" s="42" t="s">
        <v>41</v>
      </c>
      <c r="H363" s="43">
        <v>0</v>
      </c>
      <c r="I363" s="44">
        <v>0</v>
      </c>
      <c r="J363" s="44">
        <v>0</v>
      </c>
      <c r="K363" s="44">
        <v>0</v>
      </c>
      <c r="L363" s="44">
        <v>0</v>
      </c>
      <c r="M363" s="45">
        <v>0</v>
      </c>
      <c r="N363" s="47">
        <f t="shared" si="99"/>
        <v>0</v>
      </c>
      <c r="O363" s="46">
        <f t="shared" si="100"/>
        <v>0</v>
      </c>
      <c r="P363" t="s">
        <v>49</v>
      </c>
      <c r="Q363" t="s">
        <v>49</v>
      </c>
      <c r="R363" t="s">
        <v>129</v>
      </c>
      <c r="S363" t="s">
        <v>129</v>
      </c>
      <c r="T363" t="s">
        <v>126</v>
      </c>
      <c r="U363" s="59">
        <f t="shared" si="104"/>
        <v>46004</v>
      </c>
      <c r="V363" s="42" t="s">
        <v>41</v>
      </c>
      <c r="W363" s="43">
        <v>2043</v>
      </c>
      <c r="X363" s="44">
        <v>33</v>
      </c>
      <c r="Y363" s="44">
        <v>4</v>
      </c>
      <c r="Z363" s="44">
        <v>198482.56</v>
      </c>
      <c r="AA363" s="44">
        <v>5433.5399999999991</v>
      </c>
      <c r="AB363" s="45">
        <v>3491.48</v>
      </c>
      <c r="AC363" s="47">
        <f t="shared" si="101"/>
        <v>2080</v>
      </c>
      <c r="AD363" s="46">
        <f t="shared" si="102"/>
        <v>207407.58000000002</v>
      </c>
      <c r="AE363" s="44">
        <f t="shared" si="90"/>
        <v>-2043</v>
      </c>
      <c r="AF363" s="44">
        <f t="shared" si="90"/>
        <v>-33</v>
      </c>
      <c r="AG363" s="44">
        <f t="shared" si="90"/>
        <v>-4</v>
      </c>
      <c r="AH363" s="44">
        <f t="shared" si="90"/>
        <v>-198482.56</v>
      </c>
      <c r="AI363" s="44">
        <f t="shared" si="105"/>
        <v>-5433.5399999999991</v>
      </c>
      <c r="AJ363" s="45">
        <f t="shared" si="105"/>
        <v>-3491.48</v>
      </c>
      <c r="AK363" s="47">
        <f t="shared" si="105"/>
        <v>-2080</v>
      </c>
      <c r="AL363" s="47">
        <f t="shared" si="105"/>
        <v>-207407.58000000002</v>
      </c>
      <c r="AM363" s="56">
        <f t="shared" si="91"/>
        <v>-1</v>
      </c>
      <c r="AN363" s="56">
        <f t="shared" si="91"/>
        <v>-1</v>
      </c>
      <c r="AO363" s="56">
        <f t="shared" si="91"/>
        <v>-1</v>
      </c>
      <c r="AP363" s="56">
        <f t="shared" si="91"/>
        <v>-1</v>
      </c>
      <c r="AQ363" s="56">
        <f t="shared" si="106"/>
        <v>-1</v>
      </c>
      <c r="AR363" s="57">
        <f t="shared" si="106"/>
        <v>-1</v>
      </c>
      <c r="AS363" s="58">
        <f t="shared" si="106"/>
        <v>-1</v>
      </c>
      <c r="AT363" s="58">
        <f t="shared" si="106"/>
        <v>-1</v>
      </c>
      <c r="AU363" s="122">
        <f t="shared" si="97"/>
        <v>0</v>
      </c>
      <c r="AV363" s="123">
        <f t="shared" si="98"/>
        <v>97.152501223690649</v>
      </c>
      <c r="AW363" s="124">
        <f t="shared" si="95"/>
        <v>-97.152501223690649</v>
      </c>
      <c r="AX363" s="122">
        <f t="shared" si="96"/>
        <v>0</v>
      </c>
      <c r="AY363" s="123">
        <f t="shared" si="93"/>
        <v>241.21675675675672</v>
      </c>
      <c r="AZ363" s="124">
        <f t="shared" si="103"/>
        <v>-241.21675675675672</v>
      </c>
    </row>
    <row r="364" spans="1:52" hidden="1" outlineLevel="1" x14ac:dyDescent="0.2">
      <c r="A364" t="s">
        <v>46</v>
      </c>
      <c r="B364" t="s">
        <v>46</v>
      </c>
      <c r="C364" t="s">
        <v>129</v>
      </c>
      <c r="D364" t="s">
        <v>129</v>
      </c>
      <c r="E364" t="s">
        <v>127</v>
      </c>
      <c r="F364" s="4">
        <f t="shared" si="92"/>
        <v>46369</v>
      </c>
      <c r="G364" t="s">
        <v>35</v>
      </c>
      <c r="H364" s="28">
        <v>0</v>
      </c>
      <c r="I364" s="2">
        <v>0</v>
      </c>
      <c r="J364" s="2">
        <v>0</v>
      </c>
      <c r="K364" s="2">
        <v>0</v>
      </c>
      <c r="L364" s="2">
        <v>0</v>
      </c>
      <c r="M364" s="29">
        <v>0</v>
      </c>
      <c r="N364" s="31">
        <f t="shared" si="99"/>
        <v>0</v>
      </c>
      <c r="O364" s="30">
        <f t="shared" si="100"/>
        <v>0</v>
      </c>
      <c r="P364" t="s">
        <v>49</v>
      </c>
      <c r="Q364" t="s">
        <v>49</v>
      </c>
      <c r="R364" t="s">
        <v>129</v>
      </c>
      <c r="S364" t="s">
        <v>129</v>
      </c>
      <c r="T364" t="s">
        <v>127</v>
      </c>
      <c r="U364" s="4">
        <f t="shared" si="104"/>
        <v>46005</v>
      </c>
      <c r="V364" t="s">
        <v>35</v>
      </c>
      <c r="W364" s="28">
        <v>1134</v>
      </c>
      <c r="X364" s="2">
        <v>39</v>
      </c>
      <c r="Y364" s="2">
        <v>3</v>
      </c>
      <c r="Z364" s="2">
        <v>105901.04999999999</v>
      </c>
      <c r="AA364" s="2">
        <v>9670.73</v>
      </c>
      <c r="AB364" s="29">
        <v>606.72</v>
      </c>
      <c r="AC364" s="31">
        <f t="shared" si="101"/>
        <v>1176</v>
      </c>
      <c r="AD364" s="30">
        <f t="shared" si="102"/>
        <v>116178.49999999999</v>
      </c>
      <c r="AE364" s="2">
        <f t="shared" si="90"/>
        <v>-1134</v>
      </c>
      <c r="AF364" s="2">
        <f t="shared" si="90"/>
        <v>-39</v>
      </c>
      <c r="AG364" s="2">
        <f t="shared" si="90"/>
        <v>-3</v>
      </c>
      <c r="AH364" s="2">
        <f t="shared" si="90"/>
        <v>-105901.04999999999</v>
      </c>
      <c r="AI364" s="2">
        <f t="shared" si="105"/>
        <v>-9670.73</v>
      </c>
      <c r="AJ364" s="29">
        <f t="shared" si="105"/>
        <v>-606.72</v>
      </c>
      <c r="AK364" s="31">
        <f t="shared" si="105"/>
        <v>-1176</v>
      </c>
      <c r="AL364" s="31">
        <f t="shared" si="105"/>
        <v>-116178.49999999999</v>
      </c>
      <c r="AM364" s="38">
        <f t="shared" si="91"/>
        <v>-1</v>
      </c>
      <c r="AN364" s="38">
        <f t="shared" si="91"/>
        <v>-1</v>
      </c>
      <c r="AO364" s="38">
        <f t="shared" si="91"/>
        <v>-1</v>
      </c>
      <c r="AP364" s="38">
        <f t="shared" si="91"/>
        <v>-1</v>
      </c>
      <c r="AQ364" s="38">
        <f t="shared" si="106"/>
        <v>-1</v>
      </c>
      <c r="AR364" s="39">
        <f t="shared" si="106"/>
        <v>-1</v>
      </c>
      <c r="AS364" s="40">
        <f t="shared" si="106"/>
        <v>-1</v>
      </c>
      <c r="AT364" s="40">
        <f t="shared" si="106"/>
        <v>-1</v>
      </c>
      <c r="AU364" s="119">
        <f t="shared" si="97"/>
        <v>0</v>
      </c>
      <c r="AV364" s="120">
        <f t="shared" si="98"/>
        <v>93.387169312169306</v>
      </c>
      <c r="AW364" s="121">
        <f t="shared" si="95"/>
        <v>-93.387169312169306</v>
      </c>
      <c r="AX364" s="119">
        <f t="shared" si="96"/>
        <v>0</v>
      </c>
      <c r="AY364" s="120">
        <f t="shared" si="93"/>
        <v>244.70119047619045</v>
      </c>
      <c r="AZ364" s="121">
        <f t="shared" si="103"/>
        <v>-244.70119047619045</v>
      </c>
    </row>
    <row r="365" spans="1:52" hidden="1" outlineLevel="1" x14ac:dyDescent="0.2">
      <c r="A365" t="s">
        <v>46</v>
      </c>
      <c r="B365" t="s">
        <v>46</v>
      </c>
      <c r="C365" t="s">
        <v>129</v>
      </c>
      <c r="D365" t="s">
        <v>129</v>
      </c>
      <c r="E365" t="s">
        <v>127</v>
      </c>
      <c r="F365" s="4">
        <f t="shared" si="92"/>
        <v>46370</v>
      </c>
      <c r="G365" t="s">
        <v>36</v>
      </c>
      <c r="H365" s="28">
        <v>0</v>
      </c>
      <c r="I365" s="2">
        <v>0</v>
      </c>
      <c r="J365" s="2">
        <v>0</v>
      </c>
      <c r="K365" s="2">
        <v>0</v>
      </c>
      <c r="L365" s="2">
        <v>0</v>
      </c>
      <c r="M365" s="29">
        <v>0</v>
      </c>
      <c r="N365" s="31">
        <f t="shared" si="99"/>
        <v>0</v>
      </c>
      <c r="O365" s="30">
        <f t="shared" si="100"/>
        <v>0</v>
      </c>
      <c r="P365" t="s">
        <v>49</v>
      </c>
      <c r="Q365" t="s">
        <v>49</v>
      </c>
      <c r="R365" t="s">
        <v>129</v>
      </c>
      <c r="S365" t="s">
        <v>129</v>
      </c>
      <c r="T365" t="s">
        <v>127</v>
      </c>
      <c r="U365" s="4">
        <f t="shared" si="104"/>
        <v>46006</v>
      </c>
      <c r="V365" t="s">
        <v>36</v>
      </c>
      <c r="W365" s="28">
        <v>1196</v>
      </c>
      <c r="X365" s="2">
        <v>58</v>
      </c>
      <c r="Y365" s="2">
        <v>8</v>
      </c>
      <c r="Z365" s="2">
        <v>122336.42</v>
      </c>
      <c r="AA365" s="2">
        <v>14944.920000000002</v>
      </c>
      <c r="AB365" s="29">
        <v>1982.6599999999999</v>
      </c>
      <c r="AC365" s="31">
        <f t="shared" si="101"/>
        <v>1262</v>
      </c>
      <c r="AD365" s="30">
        <f t="shared" si="102"/>
        <v>139264</v>
      </c>
      <c r="AE365" s="2">
        <f t="shared" si="90"/>
        <v>-1196</v>
      </c>
      <c r="AF365" s="2">
        <f t="shared" si="90"/>
        <v>-58</v>
      </c>
      <c r="AG365" s="2">
        <f t="shared" si="90"/>
        <v>-8</v>
      </c>
      <c r="AH365" s="2">
        <f t="shared" si="90"/>
        <v>-122336.42</v>
      </c>
      <c r="AI365" s="2">
        <f t="shared" si="105"/>
        <v>-14944.920000000002</v>
      </c>
      <c r="AJ365" s="29">
        <f t="shared" si="105"/>
        <v>-1982.6599999999999</v>
      </c>
      <c r="AK365" s="31">
        <f t="shared" si="105"/>
        <v>-1262</v>
      </c>
      <c r="AL365" s="31">
        <f t="shared" si="105"/>
        <v>-139264</v>
      </c>
      <c r="AM365" s="38">
        <f t="shared" si="91"/>
        <v>-1</v>
      </c>
      <c r="AN365" s="38">
        <f t="shared" si="91"/>
        <v>-1</v>
      </c>
      <c r="AO365" s="38">
        <f t="shared" si="91"/>
        <v>-1</v>
      </c>
      <c r="AP365" s="38">
        <f t="shared" si="91"/>
        <v>-1</v>
      </c>
      <c r="AQ365" s="38">
        <f t="shared" si="106"/>
        <v>-1</v>
      </c>
      <c r="AR365" s="39">
        <f t="shared" si="106"/>
        <v>-1</v>
      </c>
      <c r="AS365" s="40">
        <f t="shared" si="106"/>
        <v>-1</v>
      </c>
      <c r="AT365" s="40">
        <f t="shared" si="106"/>
        <v>-1</v>
      </c>
      <c r="AU365" s="119">
        <f t="shared" si="97"/>
        <v>0</v>
      </c>
      <c r="AV365" s="120">
        <f t="shared" si="98"/>
        <v>102.28797658862877</v>
      </c>
      <c r="AW365" s="121">
        <f t="shared" si="95"/>
        <v>-102.28797658862877</v>
      </c>
      <c r="AX365" s="119">
        <f t="shared" si="96"/>
        <v>0</v>
      </c>
      <c r="AY365" s="120">
        <f t="shared" si="93"/>
        <v>256.47848484848487</v>
      </c>
      <c r="AZ365" s="121">
        <f t="shared" si="103"/>
        <v>-256.47848484848487</v>
      </c>
    </row>
    <row r="366" spans="1:52" hidden="1" outlineLevel="1" x14ac:dyDescent="0.2">
      <c r="A366" t="s">
        <v>46</v>
      </c>
      <c r="B366" t="s">
        <v>46</v>
      </c>
      <c r="C366" t="s">
        <v>129</v>
      </c>
      <c r="D366" t="s">
        <v>129</v>
      </c>
      <c r="E366" t="s">
        <v>127</v>
      </c>
      <c r="F366" s="4">
        <f t="shared" si="92"/>
        <v>46371</v>
      </c>
      <c r="G366" t="s">
        <v>37</v>
      </c>
      <c r="H366" s="28">
        <v>0</v>
      </c>
      <c r="I366" s="2">
        <v>0</v>
      </c>
      <c r="J366" s="2">
        <v>0</v>
      </c>
      <c r="K366" s="2">
        <v>0</v>
      </c>
      <c r="L366" s="2">
        <v>0</v>
      </c>
      <c r="M366" s="29">
        <v>0</v>
      </c>
      <c r="N366" s="31">
        <f t="shared" si="99"/>
        <v>0</v>
      </c>
      <c r="O366" s="30">
        <f t="shared" si="100"/>
        <v>0</v>
      </c>
      <c r="P366" t="s">
        <v>49</v>
      </c>
      <c r="Q366" t="s">
        <v>49</v>
      </c>
      <c r="R366" t="s">
        <v>129</v>
      </c>
      <c r="S366" t="s">
        <v>129</v>
      </c>
      <c r="T366" t="s">
        <v>127</v>
      </c>
      <c r="U366" s="4">
        <f t="shared" si="104"/>
        <v>46007</v>
      </c>
      <c r="V366" t="s">
        <v>37</v>
      </c>
      <c r="W366" s="28">
        <v>1394</v>
      </c>
      <c r="X366" s="2">
        <v>63</v>
      </c>
      <c r="Y366" s="2">
        <v>7</v>
      </c>
      <c r="Z366" s="2">
        <v>140346.57</v>
      </c>
      <c r="AA366" s="2">
        <v>18633.32</v>
      </c>
      <c r="AB366" s="29">
        <v>2129.92</v>
      </c>
      <c r="AC366" s="31">
        <f t="shared" si="101"/>
        <v>1464</v>
      </c>
      <c r="AD366" s="30">
        <f t="shared" si="102"/>
        <v>161109.81000000003</v>
      </c>
      <c r="AE366" s="2">
        <f t="shared" si="90"/>
        <v>-1394</v>
      </c>
      <c r="AF366" s="2">
        <f t="shared" si="90"/>
        <v>-63</v>
      </c>
      <c r="AG366" s="2">
        <f t="shared" si="90"/>
        <v>-7</v>
      </c>
      <c r="AH366" s="2">
        <f t="shared" si="90"/>
        <v>-140346.57</v>
      </c>
      <c r="AI366" s="2">
        <f t="shared" si="105"/>
        <v>-18633.32</v>
      </c>
      <c r="AJ366" s="29">
        <f t="shared" si="105"/>
        <v>-2129.92</v>
      </c>
      <c r="AK366" s="31">
        <f t="shared" si="105"/>
        <v>-1464</v>
      </c>
      <c r="AL366" s="31">
        <f t="shared" si="105"/>
        <v>-161109.81000000003</v>
      </c>
      <c r="AM366" s="38">
        <f t="shared" si="91"/>
        <v>-1</v>
      </c>
      <c r="AN366" s="38">
        <f t="shared" si="91"/>
        <v>-1</v>
      </c>
      <c r="AO366" s="38">
        <f t="shared" si="91"/>
        <v>-1</v>
      </c>
      <c r="AP366" s="38">
        <f t="shared" si="91"/>
        <v>-1</v>
      </c>
      <c r="AQ366" s="38">
        <f t="shared" si="106"/>
        <v>-1</v>
      </c>
      <c r="AR366" s="39">
        <f t="shared" si="106"/>
        <v>-1</v>
      </c>
      <c r="AS366" s="40">
        <f t="shared" si="106"/>
        <v>-1</v>
      </c>
      <c r="AT366" s="40">
        <f t="shared" si="106"/>
        <v>-1</v>
      </c>
      <c r="AU366" s="119">
        <f t="shared" si="97"/>
        <v>0</v>
      </c>
      <c r="AV366" s="120">
        <f t="shared" si="98"/>
        <v>100.67903156384506</v>
      </c>
      <c r="AW366" s="121">
        <f t="shared" si="95"/>
        <v>-100.67903156384506</v>
      </c>
      <c r="AX366" s="119">
        <f t="shared" si="96"/>
        <v>0</v>
      </c>
      <c r="AY366" s="120">
        <f t="shared" si="93"/>
        <v>296.61771428571427</v>
      </c>
      <c r="AZ366" s="121">
        <f t="shared" si="103"/>
        <v>-296.61771428571427</v>
      </c>
    </row>
    <row r="367" spans="1:52" hidden="1" outlineLevel="1" x14ac:dyDescent="0.2">
      <c r="A367" t="s">
        <v>46</v>
      </c>
      <c r="B367" t="s">
        <v>46</v>
      </c>
      <c r="C367" t="s">
        <v>129</v>
      </c>
      <c r="D367" t="s">
        <v>129</v>
      </c>
      <c r="E367" t="s">
        <v>127</v>
      </c>
      <c r="F367" s="4">
        <f t="shared" si="92"/>
        <v>46372</v>
      </c>
      <c r="G367" t="s">
        <v>38</v>
      </c>
      <c r="H367" s="28">
        <v>0</v>
      </c>
      <c r="I367" s="2">
        <v>0</v>
      </c>
      <c r="J367" s="2">
        <v>0</v>
      </c>
      <c r="K367" s="2">
        <v>0</v>
      </c>
      <c r="L367" s="2">
        <v>0</v>
      </c>
      <c r="M367" s="29">
        <v>0</v>
      </c>
      <c r="N367" s="31">
        <f t="shared" si="99"/>
        <v>0</v>
      </c>
      <c r="O367" s="30">
        <f t="shared" si="100"/>
        <v>0</v>
      </c>
      <c r="P367" t="s">
        <v>49</v>
      </c>
      <c r="Q367" t="s">
        <v>49</v>
      </c>
      <c r="R367" t="s">
        <v>129</v>
      </c>
      <c r="S367" t="s">
        <v>129</v>
      </c>
      <c r="T367" t="s">
        <v>127</v>
      </c>
      <c r="U367" s="4">
        <f t="shared" si="104"/>
        <v>46008</v>
      </c>
      <c r="V367" t="s">
        <v>38</v>
      </c>
      <c r="W367" s="28">
        <v>1569</v>
      </c>
      <c r="X367" s="2">
        <v>47</v>
      </c>
      <c r="Y367" s="2">
        <v>12</v>
      </c>
      <c r="Z367" s="2">
        <v>170644.81</v>
      </c>
      <c r="AA367" s="2">
        <v>16454.23</v>
      </c>
      <c r="AB367" s="29">
        <v>6200.07</v>
      </c>
      <c r="AC367" s="31">
        <f t="shared" si="101"/>
        <v>1628</v>
      </c>
      <c r="AD367" s="30">
        <f t="shared" si="102"/>
        <v>193299.11000000002</v>
      </c>
      <c r="AE367" s="2">
        <f t="shared" si="90"/>
        <v>-1569</v>
      </c>
      <c r="AF367" s="2">
        <f t="shared" si="90"/>
        <v>-47</v>
      </c>
      <c r="AG367" s="2">
        <f t="shared" si="90"/>
        <v>-12</v>
      </c>
      <c r="AH367" s="2">
        <f t="shared" si="90"/>
        <v>-170644.81</v>
      </c>
      <c r="AI367" s="2">
        <f t="shared" si="105"/>
        <v>-16454.23</v>
      </c>
      <c r="AJ367" s="29">
        <f t="shared" si="105"/>
        <v>-6200.07</v>
      </c>
      <c r="AK367" s="31">
        <f t="shared" si="105"/>
        <v>-1628</v>
      </c>
      <c r="AL367" s="31">
        <f t="shared" si="105"/>
        <v>-193299.11000000002</v>
      </c>
      <c r="AM367" s="38">
        <f t="shared" si="91"/>
        <v>-1</v>
      </c>
      <c r="AN367" s="38">
        <f t="shared" si="91"/>
        <v>-1</v>
      </c>
      <c r="AO367" s="38">
        <f t="shared" si="91"/>
        <v>-1</v>
      </c>
      <c r="AP367" s="38">
        <f t="shared" si="91"/>
        <v>-1</v>
      </c>
      <c r="AQ367" s="38">
        <f t="shared" si="106"/>
        <v>-1</v>
      </c>
      <c r="AR367" s="39">
        <f t="shared" si="106"/>
        <v>-1</v>
      </c>
      <c r="AS367" s="40">
        <f t="shared" si="106"/>
        <v>-1</v>
      </c>
      <c r="AT367" s="40">
        <f t="shared" si="106"/>
        <v>-1</v>
      </c>
      <c r="AU367" s="119">
        <f t="shared" si="97"/>
        <v>0</v>
      </c>
      <c r="AV367" s="120">
        <f t="shared" si="98"/>
        <v>108.76023581899298</v>
      </c>
      <c r="AW367" s="121">
        <f t="shared" si="95"/>
        <v>-108.76023581899298</v>
      </c>
      <c r="AX367" s="119">
        <f t="shared" si="96"/>
        <v>0</v>
      </c>
      <c r="AY367" s="120">
        <f t="shared" si="93"/>
        <v>383.97118644067797</v>
      </c>
      <c r="AZ367" s="121">
        <f t="shared" si="103"/>
        <v>-383.97118644067797</v>
      </c>
    </row>
    <row r="368" spans="1:52" hidden="1" outlineLevel="1" x14ac:dyDescent="0.2">
      <c r="A368" t="s">
        <v>46</v>
      </c>
      <c r="B368" t="s">
        <v>46</v>
      </c>
      <c r="C368" t="s">
        <v>129</v>
      </c>
      <c r="D368" t="s">
        <v>129</v>
      </c>
      <c r="E368" t="s">
        <v>127</v>
      </c>
      <c r="F368" s="4">
        <f t="shared" si="92"/>
        <v>46373</v>
      </c>
      <c r="G368" t="s">
        <v>39</v>
      </c>
      <c r="H368" s="28">
        <v>0</v>
      </c>
      <c r="I368" s="2">
        <v>0</v>
      </c>
      <c r="J368" s="2">
        <v>0</v>
      </c>
      <c r="K368" s="2">
        <v>0</v>
      </c>
      <c r="L368" s="2">
        <v>0</v>
      </c>
      <c r="M368" s="29">
        <v>0</v>
      </c>
      <c r="N368" s="31">
        <f t="shared" si="99"/>
        <v>0</v>
      </c>
      <c r="O368" s="30">
        <f t="shared" si="100"/>
        <v>0</v>
      </c>
      <c r="P368" t="s">
        <v>49</v>
      </c>
      <c r="Q368" t="s">
        <v>49</v>
      </c>
      <c r="R368" t="s">
        <v>129</v>
      </c>
      <c r="S368" t="s">
        <v>129</v>
      </c>
      <c r="T368" t="s">
        <v>127</v>
      </c>
      <c r="U368" s="4">
        <f t="shared" si="104"/>
        <v>46009</v>
      </c>
      <c r="V368" t="s">
        <v>39</v>
      </c>
      <c r="W368" s="28">
        <v>1775</v>
      </c>
      <c r="X368" s="2">
        <v>63</v>
      </c>
      <c r="Y368" s="2">
        <v>8</v>
      </c>
      <c r="Z368" s="2">
        <v>173821.8</v>
      </c>
      <c r="AA368" s="2">
        <v>19779.48</v>
      </c>
      <c r="AB368" s="29">
        <v>4126.37</v>
      </c>
      <c r="AC368" s="31">
        <f t="shared" si="101"/>
        <v>1846</v>
      </c>
      <c r="AD368" s="30">
        <f t="shared" si="102"/>
        <v>197727.65</v>
      </c>
      <c r="AE368" s="2">
        <f t="shared" si="90"/>
        <v>-1775</v>
      </c>
      <c r="AF368" s="2">
        <f t="shared" si="90"/>
        <v>-63</v>
      </c>
      <c r="AG368" s="2">
        <f t="shared" si="90"/>
        <v>-8</v>
      </c>
      <c r="AH368" s="2">
        <f t="shared" si="90"/>
        <v>-173821.8</v>
      </c>
      <c r="AI368" s="2">
        <f t="shared" si="105"/>
        <v>-19779.48</v>
      </c>
      <c r="AJ368" s="29">
        <f t="shared" si="105"/>
        <v>-4126.37</v>
      </c>
      <c r="AK368" s="31">
        <f t="shared" si="105"/>
        <v>-1846</v>
      </c>
      <c r="AL368" s="31">
        <f t="shared" si="105"/>
        <v>-197727.65</v>
      </c>
      <c r="AM368" s="38">
        <f t="shared" si="91"/>
        <v>-1</v>
      </c>
      <c r="AN368" s="38">
        <f t="shared" si="91"/>
        <v>-1</v>
      </c>
      <c r="AO368" s="38">
        <f t="shared" si="91"/>
        <v>-1</v>
      </c>
      <c r="AP368" s="38">
        <f t="shared" si="91"/>
        <v>-1</v>
      </c>
      <c r="AQ368" s="38">
        <f t="shared" si="106"/>
        <v>-1</v>
      </c>
      <c r="AR368" s="39">
        <f t="shared" si="106"/>
        <v>-1</v>
      </c>
      <c r="AS368" s="40">
        <f t="shared" si="106"/>
        <v>-1</v>
      </c>
      <c r="AT368" s="40">
        <f t="shared" si="106"/>
        <v>-1</v>
      </c>
      <c r="AU368" s="119">
        <f t="shared" si="97"/>
        <v>0</v>
      </c>
      <c r="AV368" s="120">
        <f t="shared" si="98"/>
        <v>97.927774647887318</v>
      </c>
      <c r="AW368" s="121">
        <f t="shared" si="95"/>
        <v>-97.927774647887318</v>
      </c>
      <c r="AX368" s="119">
        <f t="shared" si="96"/>
        <v>0</v>
      </c>
      <c r="AY368" s="120">
        <f t="shared" si="93"/>
        <v>336.70211267605634</v>
      </c>
      <c r="AZ368" s="121">
        <f t="shared" si="103"/>
        <v>-336.70211267605634</v>
      </c>
    </row>
    <row r="369" spans="1:53" hidden="1" outlineLevel="1" x14ac:dyDescent="0.2">
      <c r="A369" t="s">
        <v>46</v>
      </c>
      <c r="B369" t="s">
        <v>46</v>
      </c>
      <c r="C369" t="s">
        <v>129</v>
      </c>
      <c r="D369" t="s">
        <v>129</v>
      </c>
      <c r="E369" t="s">
        <v>127</v>
      </c>
      <c r="F369" s="4">
        <f t="shared" si="92"/>
        <v>46374</v>
      </c>
      <c r="G369" t="s">
        <v>40</v>
      </c>
      <c r="H369" s="28">
        <v>0</v>
      </c>
      <c r="I369" s="2">
        <v>0</v>
      </c>
      <c r="J369" s="2">
        <v>0</v>
      </c>
      <c r="K369" s="2">
        <v>0</v>
      </c>
      <c r="L369" s="2">
        <v>0</v>
      </c>
      <c r="M369" s="29">
        <v>0</v>
      </c>
      <c r="N369" s="31">
        <f t="shared" si="99"/>
        <v>0</v>
      </c>
      <c r="O369" s="30">
        <f t="shared" si="100"/>
        <v>0</v>
      </c>
      <c r="P369" t="s">
        <v>49</v>
      </c>
      <c r="Q369" t="s">
        <v>49</v>
      </c>
      <c r="R369" t="s">
        <v>129</v>
      </c>
      <c r="S369" t="s">
        <v>129</v>
      </c>
      <c r="T369" t="s">
        <v>127</v>
      </c>
      <c r="U369" s="4">
        <f t="shared" si="104"/>
        <v>46010</v>
      </c>
      <c r="V369" t="s">
        <v>40</v>
      </c>
      <c r="W369" s="28">
        <v>2267</v>
      </c>
      <c r="X369" s="2">
        <v>84</v>
      </c>
      <c r="Y369" s="2">
        <v>15</v>
      </c>
      <c r="Z369" s="2">
        <v>221387.44</v>
      </c>
      <c r="AA369" s="2">
        <v>20799.849999999999</v>
      </c>
      <c r="AB369" s="29">
        <v>2699.09</v>
      </c>
      <c r="AC369" s="31">
        <f t="shared" si="101"/>
        <v>2366</v>
      </c>
      <c r="AD369" s="30">
        <f t="shared" si="102"/>
        <v>244886.38</v>
      </c>
      <c r="AE369" s="2">
        <f t="shared" ref="AE369:AH377" si="107">+H369-W369</f>
        <v>-2267</v>
      </c>
      <c r="AF369" s="2">
        <f t="shared" si="107"/>
        <v>-84</v>
      </c>
      <c r="AG369" s="2">
        <f t="shared" si="107"/>
        <v>-15</v>
      </c>
      <c r="AH369" s="2">
        <f t="shared" si="107"/>
        <v>-221387.44</v>
      </c>
      <c r="AI369" s="2">
        <f t="shared" si="105"/>
        <v>-20799.849999999999</v>
      </c>
      <c r="AJ369" s="29">
        <f t="shared" si="105"/>
        <v>-2699.09</v>
      </c>
      <c r="AK369" s="31">
        <f t="shared" si="105"/>
        <v>-2366</v>
      </c>
      <c r="AL369" s="31">
        <f t="shared" si="105"/>
        <v>-244886.38</v>
      </c>
      <c r="AM369" s="38">
        <f t="shared" ref="AM369:AP377" si="108">IFERROR(AE369/W369,"")</f>
        <v>-1</v>
      </c>
      <c r="AN369" s="38">
        <f t="shared" si="108"/>
        <v>-1</v>
      </c>
      <c r="AO369" s="38">
        <f t="shared" si="108"/>
        <v>-1</v>
      </c>
      <c r="AP369" s="38">
        <f t="shared" si="108"/>
        <v>-1</v>
      </c>
      <c r="AQ369" s="38">
        <f t="shared" si="106"/>
        <v>-1</v>
      </c>
      <c r="AR369" s="39">
        <f t="shared" si="106"/>
        <v>-1</v>
      </c>
      <c r="AS369" s="40">
        <f t="shared" si="106"/>
        <v>-1</v>
      </c>
      <c r="AT369" s="40">
        <f t="shared" si="106"/>
        <v>-1</v>
      </c>
      <c r="AU369" s="119">
        <f t="shared" si="97"/>
        <v>0</v>
      </c>
      <c r="AV369" s="120">
        <f t="shared" si="98"/>
        <v>97.656568151742391</v>
      </c>
      <c r="AW369" s="121">
        <f t="shared" si="95"/>
        <v>-97.656568151742391</v>
      </c>
      <c r="AX369" s="119">
        <f t="shared" si="96"/>
        <v>0</v>
      </c>
      <c r="AY369" s="120">
        <f t="shared" si="93"/>
        <v>237.36303030303029</v>
      </c>
      <c r="AZ369" s="121">
        <f t="shared" si="103"/>
        <v>-237.36303030303029</v>
      </c>
    </row>
    <row r="370" spans="1:53" ht="13.5" hidden="1" outlineLevel="1" thickBot="1" x14ac:dyDescent="0.25">
      <c r="A370" t="s">
        <v>46</v>
      </c>
      <c r="B370" t="s">
        <v>46</v>
      </c>
      <c r="C370" t="s">
        <v>129</v>
      </c>
      <c r="D370" t="s">
        <v>129</v>
      </c>
      <c r="E370" t="s">
        <v>127</v>
      </c>
      <c r="F370" s="59">
        <f t="shared" si="92"/>
        <v>46375</v>
      </c>
      <c r="G370" s="42" t="s">
        <v>41</v>
      </c>
      <c r="H370" s="43">
        <v>0</v>
      </c>
      <c r="I370" s="44">
        <v>0</v>
      </c>
      <c r="J370" s="44">
        <v>0</v>
      </c>
      <c r="K370" s="44">
        <v>0</v>
      </c>
      <c r="L370" s="44">
        <v>0</v>
      </c>
      <c r="M370" s="45">
        <v>0</v>
      </c>
      <c r="N370" s="47">
        <f t="shared" si="99"/>
        <v>0</v>
      </c>
      <c r="O370" s="46">
        <f t="shared" si="100"/>
        <v>0</v>
      </c>
      <c r="P370" t="s">
        <v>49</v>
      </c>
      <c r="Q370" t="s">
        <v>49</v>
      </c>
      <c r="R370" t="s">
        <v>129</v>
      </c>
      <c r="S370" t="s">
        <v>129</v>
      </c>
      <c r="T370" t="s">
        <v>127</v>
      </c>
      <c r="U370" s="59">
        <f t="shared" si="104"/>
        <v>46011</v>
      </c>
      <c r="V370" s="42" t="s">
        <v>41</v>
      </c>
      <c r="W370" s="43">
        <v>2364</v>
      </c>
      <c r="X370" s="44">
        <v>41</v>
      </c>
      <c r="Y370" s="44">
        <v>5</v>
      </c>
      <c r="Z370" s="44">
        <v>267595.08</v>
      </c>
      <c r="AA370" s="44">
        <v>8255.1400000000012</v>
      </c>
      <c r="AB370" s="45">
        <v>2090.29</v>
      </c>
      <c r="AC370" s="47">
        <f t="shared" si="101"/>
        <v>2410</v>
      </c>
      <c r="AD370" s="46">
        <f t="shared" si="102"/>
        <v>277940.51</v>
      </c>
      <c r="AE370" s="44">
        <f t="shared" si="107"/>
        <v>-2364</v>
      </c>
      <c r="AF370" s="44">
        <f t="shared" si="107"/>
        <v>-41</v>
      </c>
      <c r="AG370" s="44">
        <f t="shared" si="107"/>
        <v>-5</v>
      </c>
      <c r="AH370" s="44">
        <f t="shared" si="107"/>
        <v>-267595.08</v>
      </c>
      <c r="AI370" s="44">
        <f t="shared" si="105"/>
        <v>-8255.1400000000012</v>
      </c>
      <c r="AJ370" s="45">
        <f t="shared" si="105"/>
        <v>-2090.29</v>
      </c>
      <c r="AK370" s="47">
        <f t="shared" si="105"/>
        <v>-2410</v>
      </c>
      <c r="AL370" s="47">
        <f t="shared" si="105"/>
        <v>-277940.51</v>
      </c>
      <c r="AM370" s="56">
        <f t="shared" si="108"/>
        <v>-1</v>
      </c>
      <c r="AN370" s="56">
        <f t="shared" si="108"/>
        <v>-1</v>
      </c>
      <c r="AO370" s="56">
        <f t="shared" si="108"/>
        <v>-1</v>
      </c>
      <c r="AP370" s="56">
        <f t="shared" si="108"/>
        <v>-1</v>
      </c>
      <c r="AQ370" s="56">
        <f t="shared" si="106"/>
        <v>-1</v>
      </c>
      <c r="AR370" s="57">
        <f t="shared" si="106"/>
        <v>-1</v>
      </c>
      <c r="AS370" s="58">
        <f t="shared" si="106"/>
        <v>-1</v>
      </c>
      <c r="AT370" s="58">
        <f t="shared" si="106"/>
        <v>-1</v>
      </c>
      <c r="AU370" s="122">
        <f t="shared" si="97"/>
        <v>0</v>
      </c>
      <c r="AV370" s="123">
        <f t="shared" si="98"/>
        <v>113.19588832487311</v>
      </c>
      <c r="AW370" s="124">
        <f t="shared" si="95"/>
        <v>-113.19588832487311</v>
      </c>
      <c r="AX370" s="122">
        <f t="shared" si="96"/>
        <v>0</v>
      </c>
      <c r="AY370" s="123">
        <f t="shared" si="93"/>
        <v>224.90065217391304</v>
      </c>
      <c r="AZ370" s="124">
        <f t="shared" si="103"/>
        <v>-224.90065217391304</v>
      </c>
    </row>
    <row r="371" spans="1:53" hidden="1" outlineLevel="6" x14ac:dyDescent="0.2">
      <c r="A371" t="s">
        <v>46</v>
      </c>
      <c r="B371" t="s">
        <v>46</v>
      </c>
      <c r="C371" t="s">
        <v>129</v>
      </c>
      <c r="D371" t="s">
        <v>129</v>
      </c>
      <c r="E371" t="s">
        <v>128</v>
      </c>
      <c r="F371" s="4">
        <f t="shared" si="92"/>
        <v>46376</v>
      </c>
      <c r="G371" t="s">
        <v>35</v>
      </c>
      <c r="H371" s="28">
        <v>0</v>
      </c>
      <c r="I371" s="2">
        <v>0</v>
      </c>
      <c r="J371" s="2">
        <v>0</v>
      </c>
      <c r="K371" s="2">
        <v>0</v>
      </c>
      <c r="L371" s="2">
        <v>0</v>
      </c>
      <c r="M371" s="29">
        <v>0</v>
      </c>
      <c r="N371" s="31">
        <f t="shared" si="99"/>
        <v>0</v>
      </c>
      <c r="O371" s="30">
        <f t="shared" si="100"/>
        <v>0</v>
      </c>
      <c r="P371" t="s">
        <v>49</v>
      </c>
      <c r="Q371" t="s">
        <v>49</v>
      </c>
      <c r="R371" t="s">
        <v>129</v>
      </c>
      <c r="S371" t="s">
        <v>129</v>
      </c>
      <c r="T371" t="s">
        <v>128</v>
      </c>
      <c r="U371" s="4">
        <f t="shared" si="104"/>
        <v>46012</v>
      </c>
      <c r="V371" t="s">
        <v>35</v>
      </c>
      <c r="W371" s="28">
        <v>1465</v>
      </c>
      <c r="X371" s="2">
        <v>45</v>
      </c>
      <c r="Y371" s="2">
        <v>9</v>
      </c>
      <c r="Z371" s="2">
        <v>156140.53</v>
      </c>
      <c r="AA371" s="2">
        <v>10198.219999999999</v>
      </c>
      <c r="AB371" s="29">
        <v>3773.9900000000002</v>
      </c>
      <c r="AC371" s="31">
        <f t="shared" si="101"/>
        <v>1519</v>
      </c>
      <c r="AD371" s="30">
        <f t="shared" si="102"/>
        <v>170112.74</v>
      </c>
      <c r="AE371" s="2">
        <f t="shared" si="107"/>
        <v>-1465</v>
      </c>
      <c r="AF371" s="2">
        <f t="shared" si="107"/>
        <v>-45</v>
      </c>
      <c r="AG371" s="2">
        <f t="shared" si="107"/>
        <v>-9</v>
      </c>
      <c r="AH371" s="2">
        <f t="shared" si="107"/>
        <v>-156140.53</v>
      </c>
      <c r="AI371" s="2">
        <f t="shared" si="105"/>
        <v>-10198.219999999999</v>
      </c>
      <c r="AJ371" s="29">
        <f t="shared" si="105"/>
        <v>-3773.9900000000002</v>
      </c>
      <c r="AK371" s="31">
        <f t="shared" si="105"/>
        <v>-1519</v>
      </c>
      <c r="AL371" s="31">
        <f t="shared" si="105"/>
        <v>-170112.74</v>
      </c>
      <c r="AM371" s="38">
        <f t="shared" si="108"/>
        <v>-1</v>
      </c>
      <c r="AN371" s="38">
        <f t="shared" si="108"/>
        <v>-1</v>
      </c>
      <c r="AO371" s="38">
        <f t="shared" si="108"/>
        <v>-1</v>
      </c>
      <c r="AP371" s="38">
        <f t="shared" si="108"/>
        <v>-1</v>
      </c>
      <c r="AQ371" s="38">
        <f t="shared" si="106"/>
        <v>-1</v>
      </c>
      <c r="AR371" s="39">
        <f t="shared" si="106"/>
        <v>-1</v>
      </c>
      <c r="AS371" s="40">
        <f t="shared" si="106"/>
        <v>-1</v>
      </c>
      <c r="AT371" s="40">
        <f t="shared" si="106"/>
        <v>-1</v>
      </c>
      <c r="AU371" s="119">
        <f t="shared" si="97"/>
        <v>0</v>
      </c>
      <c r="AV371" s="120">
        <f t="shared" si="98"/>
        <v>106.58056655290102</v>
      </c>
      <c r="AW371" s="121">
        <f t="shared" si="95"/>
        <v>-106.58056655290102</v>
      </c>
      <c r="AX371" s="119">
        <f t="shared" si="96"/>
        <v>0</v>
      </c>
      <c r="AY371" s="120">
        <f t="shared" si="93"/>
        <v>258.74462962962963</v>
      </c>
      <c r="AZ371" s="121">
        <f t="shared" si="103"/>
        <v>-258.74462962962963</v>
      </c>
    </row>
    <row r="372" spans="1:53" hidden="1" outlineLevel="6" x14ac:dyDescent="0.2">
      <c r="A372" t="s">
        <v>46</v>
      </c>
      <c r="B372" t="s">
        <v>46</v>
      </c>
      <c r="C372" t="s">
        <v>129</v>
      </c>
      <c r="D372" t="s">
        <v>129</v>
      </c>
      <c r="E372" t="s">
        <v>128</v>
      </c>
      <c r="F372" s="4">
        <f t="shared" si="92"/>
        <v>46377</v>
      </c>
      <c r="G372" t="s">
        <v>36</v>
      </c>
      <c r="H372" s="28">
        <v>0</v>
      </c>
      <c r="I372" s="2">
        <v>0</v>
      </c>
      <c r="J372" s="2">
        <v>0</v>
      </c>
      <c r="K372" s="2">
        <v>0</v>
      </c>
      <c r="L372" s="2">
        <v>0</v>
      </c>
      <c r="M372" s="29">
        <v>0</v>
      </c>
      <c r="N372" s="31">
        <f t="shared" si="99"/>
        <v>0</v>
      </c>
      <c r="O372" s="30">
        <f t="shared" si="100"/>
        <v>0</v>
      </c>
      <c r="P372" t="s">
        <v>49</v>
      </c>
      <c r="Q372" t="s">
        <v>49</v>
      </c>
      <c r="R372" t="s">
        <v>129</v>
      </c>
      <c r="S372" t="s">
        <v>129</v>
      </c>
      <c r="T372" t="s">
        <v>128</v>
      </c>
      <c r="U372" s="4">
        <f t="shared" si="104"/>
        <v>46013</v>
      </c>
      <c r="V372" t="s">
        <v>36</v>
      </c>
      <c r="W372" s="28">
        <v>2320</v>
      </c>
      <c r="X372" s="2">
        <v>84</v>
      </c>
      <c r="Y372" s="2">
        <v>18</v>
      </c>
      <c r="Z372" s="2">
        <v>260602.72999999998</v>
      </c>
      <c r="AA372" s="2">
        <v>23534.79</v>
      </c>
      <c r="AB372" s="29">
        <v>939681.27</v>
      </c>
      <c r="AC372" s="31">
        <f t="shared" si="101"/>
        <v>2422</v>
      </c>
      <c r="AD372" s="30">
        <f t="shared" si="102"/>
        <v>1223818.79</v>
      </c>
      <c r="AE372" s="2">
        <f t="shared" si="107"/>
        <v>-2320</v>
      </c>
      <c r="AF372" s="2">
        <f t="shared" si="107"/>
        <v>-84</v>
      </c>
      <c r="AG372" s="2">
        <f t="shared" si="107"/>
        <v>-18</v>
      </c>
      <c r="AH372" s="2">
        <f t="shared" si="107"/>
        <v>-260602.72999999998</v>
      </c>
      <c r="AI372" s="2">
        <f t="shared" si="105"/>
        <v>-23534.79</v>
      </c>
      <c r="AJ372" s="29">
        <f t="shared" si="105"/>
        <v>-939681.27</v>
      </c>
      <c r="AK372" s="31">
        <f t="shared" si="105"/>
        <v>-2422</v>
      </c>
      <c r="AL372" s="31">
        <f t="shared" si="105"/>
        <v>-1223818.79</v>
      </c>
      <c r="AM372" s="38">
        <f t="shared" si="108"/>
        <v>-1</v>
      </c>
      <c r="AN372" s="38">
        <f t="shared" si="108"/>
        <v>-1</v>
      </c>
      <c r="AO372" s="38">
        <f t="shared" si="108"/>
        <v>-1</v>
      </c>
      <c r="AP372" s="38">
        <f t="shared" si="108"/>
        <v>-1</v>
      </c>
      <c r="AQ372" s="38">
        <f t="shared" si="106"/>
        <v>-1</v>
      </c>
      <c r="AR372" s="39">
        <f t="shared" si="106"/>
        <v>-1</v>
      </c>
      <c r="AS372" s="40">
        <f t="shared" si="106"/>
        <v>-1</v>
      </c>
      <c r="AT372" s="40">
        <f t="shared" si="106"/>
        <v>-1</v>
      </c>
      <c r="AU372" s="119">
        <f t="shared" si="97"/>
        <v>0</v>
      </c>
      <c r="AV372" s="120">
        <f t="shared" si="98"/>
        <v>112.32876293103448</v>
      </c>
      <c r="AW372" s="121">
        <f t="shared" si="95"/>
        <v>-112.32876293103448</v>
      </c>
      <c r="AX372" s="119">
        <f t="shared" si="96"/>
        <v>0</v>
      </c>
      <c r="AY372" s="120">
        <f t="shared" si="93"/>
        <v>9443.2947058823538</v>
      </c>
      <c r="AZ372" s="121">
        <f t="shared" si="103"/>
        <v>-9443.2947058823538</v>
      </c>
    </row>
    <row r="373" spans="1:53" hidden="1" outlineLevel="6" x14ac:dyDescent="0.2">
      <c r="A373" t="s">
        <v>46</v>
      </c>
      <c r="B373" t="s">
        <v>46</v>
      </c>
      <c r="C373" t="s">
        <v>129</v>
      </c>
      <c r="D373" t="s">
        <v>129</v>
      </c>
      <c r="E373" t="s">
        <v>128</v>
      </c>
      <c r="F373" s="4">
        <f t="shared" si="92"/>
        <v>46378</v>
      </c>
      <c r="G373" t="s">
        <v>37</v>
      </c>
      <c r="H373" s="28">
        <v>0</v>
      </c>
      <c r="I373" s="2">
        <v>0</v>
      </c>
      <c r="J373" s="2">
        <v>0</v>
      </c>
      <c r="K373" s="2">
        <v>0</v>
      </c>
      <c r="L373" s="2">
        <v>0</v>
      </c>
      <c r="M373" s="29">
        <v>0</v>
      </c>
      <c r="N373" s="31">
        <f t="shared" si="99"/>
        <v>0</v>
      </c>
      <c r="O373" s="30">
        <f t="shared" si="100"/>
        <v>0</v>
      </c>
      <c r="P373" t="s">
        <v>49</v>
      </c>
      <c r="Q373" t="s">
        <v>49</v>
      </c>
      <c r="R373" t="s">
        <v>129</v>
      </c>
      <c r="S373" t="s">
        <v>129</v>
      </c>
      <c r="T373" t="s">
        <v>128</v>
      </c>
      <c r="U373" s="4">
        <f t="shared" si="104"/>
        <v>46014</v>
      </c>
      <c r="V373" t="s">
        <v>37</v>
      </c>
      <c r="W373" s="28">
        <v>3181</v>
      </c>
      <c r="X373" s="2">
        <v>122</v>
      </c>
      <c r="Y373" s="2">
        <v>8</v>
      </c>
      <c r="Z373" s="2">
        <v>367552.22000000003</v>
      </c>
      <c r="AA373" s="2">
        <v>25653.49</v>
      </c>
      <c r="AB373" s="29">
        <v>426.94</v>
      </c>
      <c r="AC373" s="31">
        <f t="shared" si="101"/>
        <v>3311</v>
      </c>
      <c r="AD373" s="30">
        <f t="shared" si="102"/>
        <v>393632.65</v>
      </c>
      <c r="AE373" s="2">
        <f t="shared" si="107"/>
        <v>-3181</v>
      </c>
      <c r="AF373" s="2">
        <f t="shared" si="107"/>
        <v>-122</v>
      </c>
      <c r="AG373" s="2">
        <f t="shared" si="107"/>
        <v>-8</v>
      </c>
      <c r="AH373" s="2">
        <f t="shared" si="107"/>
        <v>-367552.22000000003</v>
      </c>
      <c r="AI373" s="2">
        <f t="shared" si="105"/>
        <v>-25653.49</v>
      </c>
      <c r="AJ373" s="29">
        <f t="shared" si="105"/>
        <v>-426.94</v>
      </c>
      <c r="AK373" s="31">
        <f t="shared" si="105"/>
        <v>-3311</v>
      </c>
      <c r="AL373" s="31">
        <f t="shared" si="105"/>
        <v>-393632.65</v>
      </c>
      <c r="AM373" s="38">
        <f t="shared" si="108"/>
        <v>-1</v>
      </c>
      <c r="AN373" s="38">
        <f t="shared" si="108"/>
        <v>-1</v>
      </c>
      <c r="AO373" s="38">
        <f t="shared" si="108"/>
        <v>-1</v>
      </c>
      <c r="AP373" s="38">
        <f t="shared" si="108"/>
        <v>-1</v>
      </c>
      <c r="AQ373" s="38">
        <f t="shared" si="106"/>
        <v>-1</v>
      </c>
      <c r="AR373" s="39">
        <f t="shared" si="106"/>
        <v>-1</v>
      </c>
      <c r="AS373" s="40">
        <f t="shared" si="106"/>
        <v>-1</v>
      </c>
      <c r="AT373" s="40">
        <f t="shared" si="106"/>
        <v>-1</v>
      </c>
      <c r="AU373" s="119">
        <f t="shared" si="97"/>
        <v>0</v>
      </c>
      <c r="AV373" s="120">
        <f t="shared" si="98"/>
        <v>115.54612386042126</v>
      </c>
      <c r="AW373" s="121">
        <f t="shared" si="95"/>
        <v>-115.54612386042126</v>
      </c>
      <c r="AX373" s="119">
        <f t="shared" si="96"/>
        <v>0</v>
      </c>
      <c r="AY373" s="120">
        <f t="shared" si="93"/>
        <v>200.6186923076923</v>
      </c>
      <c r="AZ373" s="121">
        <f t="shared" si="103"/>
        <v>-200.6186923076923</v>
      </c>
    </row>
    <row r="374" spans="1:53" hidden="1" outlineLevel="6" x14ac:dyDescent="0.2">
      <c r="A374" t="s">
        <v>46</v>
      </c>
      <c r="B374" t="s">
        <v>46</v>
      </c>
      <c r="C374" t="s">
        <v>129</v>
      </c>
      <c r="D374" t="s">
        <v>129</v>
      </c>
      <c r="E374" t="s">
        <v>128</v>
      </c>
      <c r="F374" s="4">
        <f t="shared" si="92"/>
        <v>46379</v>
      </c>
      <c r="G374" t="s">
        <v>38</v>
      </c>
      <c r="H374" s="28">
        <v>0</v>
      </c>
      <c r="I374" s="2">
        <v>0</v>
      </c>
      <c r="J374" s="2">
        <v>0</v>
      </c>
      <c r="K374" s="2">
        <v>0</v>
      </c>
      <c r="L374" s="2">
        <v>0</v>
      </c>
      <c r="M374" s="29">
        <v>0</v>
      </c>
      <c r="N374" s="31">
        <f t="shared" si="99"/>
        <v>0</v>
      </c>
      <c r="O374" s="30">
        <f t="shared" si="100"/>
        <v>0</v>
      </c>
      <c r="P374" t="s">
        <v>49</v>
      </c>
      <c r="Q374" t="s">
        <v>49</v>
      </c>
      <c r="R374" t="s">
        <v>129</v>
      </c>
      <c r="S374" t="s">
        <v>129</v>
      </c>
      <c r="T374" t="s">
        <v>128</v>
      </c>
      <c r="U374" s="4">
        <f t="shared" si="104"/>
        <v>46015</v>
      </c>
      <c r="V374" t="s">
        <v>38</v>
      </c>
      <c r="W374" s="28">
        <v>2991</v>
      </c>
      <c r="X374" s="2">
        <v>62</v>
      </c>
      <c r="Y374" s="2">
        <v>12</v>
      </c>
      <c r="Z374" s="2">
        <v>285521.94</v>
      </c>
      <c r="AA374" s="2">
        <v>13102.35</v>
      </c>
      <c r="AB374" s="29">
        <v>1526.54</v>
      </c>
      <c r="AC374" s="31">
        <f t="shared" si="101"/>
        <v>3065</v>
      </c>
      <c r="AD374" s="30">
        <f t="shared" si="102"/>
        <v>300150.82999999996</v>
      </c>
      <c r="AE374" s="2">
        <f t="shared" si="107"/>
        <v>-2991</v>
      </c>
      <c r="AF374" s="2">
        <f t="shared" si="107"/>
        <v>-62</v>
      </c>
      <c r="AG374" s="2">
        <f t="shared" si="107"/>
        <v>-12</v>
      </c>
      <c r="AH374" s="2">
        <f t="shared" si="107"/>
        <v>-285521.94</v>
      </c>
      <c r="AI374" s="2">
        <f t="shared" si="105"/>
        <v>-13102.35</v>
      </c>
      <c r="AJ374" s="29">
        <f t="shared" si="105"/>
        <v>-1526.54</v>
      </c>
      <c r="AK374" s="31">
        <f t="shared" si="105"/>
        <v>-3065</v>
      </c>
      <c r="AL374" s="31">
        <f t="shared" si="105"/>
        <v>-300150.82999999996</v>
      </c>
      <c r="AM374" s="38">
        <f t="shared" si="108"/>
        <v>-1</v>
      </c>
      <c r="AN374" s="38">
        <f t="shared" si="108"/>
        <v>-1</v>
      </c>
      <c r="AO374" s="38">
        <f t="shared" si="108"/>
        <v>-1</v>
      </c>
      <c r="AP374" s="38">
        <f t="shared" si="108"/>
        <v>-1</v>
      </c>
      <c r="AQ374" s="38">
        <f t="shared" si="106"/>
        <v>-1</v>
      </c>
      <c r="AR374" s="39">
        <f t="shared" si="106"/>
        <v>-1</v>
      </c>
      <c r="AS374" s="40">
        <f t="shared" si="106"/>
        <v>-1</v>
      </c>
      <c r="AT374" s="40">
        <f t="shared" si="106"/>
        <v>-1</v>
      </c>
      <c r="AU374" s="119">
        <f t="shared" si="97"/>
        <v>0</v>
      </c>
      <c r="AV374" s="120">
        <f t="shared" si="98"/>
        <v>95.460361083249751</v>
      </c>
      <c r="AW374" s="121">
        <f t="shared" si="95"/>
        <v>-95.460361083249751</v>
      </c>
      <c r="AX374" s="119">
        <f t="shared" si="96"/>
        <v>0</v>
      </c>
      <c r="AY374" s="120">
        <f t="shared" si="93"/>
        <v>197.68770270270269</v>
      </c>
      <c r="AZ374" s="121">
        <f t="shared" si="103"/>
        <v>-197.68770270270269</v>
      </c>
    </row>
    <row r="375" spans="1:53" hidden="1" outlineLevel="6" x14ac:dyDescent="0.2">
      <c r="A375" t="s">
        <v>46</v>
      </c>
      <c r="B375" t="s">
        <v>46</v>
      </c>
      <c r="C375" t="s">
        <v>129</v>
      </c>
      <c r="D375" t="s">
        <v>129</v>
      </c>
      <c r="E375" t="s">
        <v>128</v>
      </c>
      <c r="F375" s="4">
        <f t="shared" si="92"/>
        <v>46380</v>
      </c>
      <c r="G375" t="s">
        <v>39</v>
      </c>
      <c r="H375" s="28">
        <v>0</v>
      </c>
      <c r="I375" s="2">
        <v>0</v>
      </c>
      <c r="J375" s="2">
        <v>0</v>
      </c>
      <c r="K375" s="2">
        <v>0</v>
      </c>
      <c r="L375" s="2">
        <v>0</v>
      </c>
      <c r="M375" s="29">
        <v>0</v>
      </c>
      <c r="N375" s="31">
        <f t="shared" si="99"/>
        <v>0</v>
      </c>
      <c r="O375" s="30">
        <f t="shared" si="100"/>
        <v>0</v>
      </c>
      <c r="P375" t="s">
        <v>49</v>
      </c>
      <c r="Q375" t="s">
        <v>49</v>
      </c>
      <c r="R375" t="s">
        <v>129</v>
      </c>
      <c r="S375" t="s">
        <v>129</v>
      </c>
      <c r="T375" t="s">
        <v>128</v>
      </c>
      <c r="U375" s="4">
        <f t="shared" si="104"/>
        <v>46016</v>
      </c>
      <c r="V375" t="s">
        <v>39</v>
      </c>
      <c r="W375" s="28">
        <v>0</v>
      </c>
      <c r="X375" s="2">
        <v>0</v>
      </c>
      <c r="Y375" s="2">
        <v>0</v>
      </c>
      <c r="Z375" s="2">
        <v>0</v>
      </c>
      <c r="AA375" s="2">
        <v>0</v>
      </c>
      <c r="AB375" s="29">
        <v>0</v>
      </c>
      <c r="AC375" s="31">
        <f t="shared" si="101"/>
        <v>0</v>
      </c>
      <c r="AD375" s="30">
        <f t="shared" si="102"/>
        <v>0</v>
      </c>
      <c r="AE375" s="2">
        <f t="shared" si="107"/>
        <v>0</v>
      </c>
      <c r="AF375" s="2">
        <f t="shared" si="107"/>
        <v>0</v>
      </c>
      <c r="AG375" s="2">
        <f t="shared" si="107"/>
        <v>0</v>
      </c>
      <c r="AH375" s="2">
        <f t="shared" si="107"/>
        <v>0</v>
      </c>
      <c r="AI375" s="2">
        <f t="shared" si="105"/>
        <v>0</v>
      </c>
      <c r="AJ375" s="29">
        <f t="shared" si="105"/>
        <v>0</v>
      </c>
      <c r="AK375" s="31">
        <f t="shared" si="105"/>
        <v>0</v>
      </c>
      <c r="AL375" s="31">
        <f t="shared" si="105"/>
        <v>0</v>
      </c>
      <c r="AM375" s="38" t="str">
        <f t="shared" si="108"/>
        <v/>
      </c>
      <c r="AN375" s="38" t="str">
        <f t="shared" si="108"/>
        <v/>
      </c>
      <c r="AO375" s="38" t="str">
        <f t="shared" si="108"/>
        <v/>
      </c>
      <c r="AP375" s="38" t="str">
        <f t="shared" si="108"/>
        <v/>
      </c>
      <c r="AQ375" s="38" t="str">
        <f t="shared" si="106"/>
        <v/>
      </c>
      <c r="AR375" s="39" t="str">
        <f t="shared" si="106"/>
        <v/>
      </c>
      <c r="AS375" s="40" t="str">
        <f t="shared" si="106"/>
        <v/>
      </c>
      <c r="AT375" s="40" t="str">
        <f t="shared" si="106"/>
        <v/>
      </c>
      <c r="AU375" s="119">
        <f t="shared" si="97"/>
        <v>0</v>
      </c>
      <c r="AV375" s="120">
        <f t="shared" si="98"/>
        <v>0</v>
      </c>
      <c r="AW375" s="121">
        <f t="shared" si="95"/>
        <v>0</v>
      </c>
      <c r="AX375" s="119">
        <f t="shared" si="96"/>
        <v>0</v>
      </c>
      <c r="AY375" s="120">
        <f t="shared" si="93"/>
        <v>0</v>
      </c>
      <c r="AZ375" s="121">
        <f t="shared" si="103"/>
        <v>0</v>
      </c>
    </row>
    <row r="376" spans="1:53" hidden="1" outlineLevel="6" x14ac:dyDescent="0.2">
      <c r="A376" t="s">
        <v>46</v>
      </c>
      <c r="B376" t="s">
        <v>46</v>
      </c>
      <c r="C376" t="s">
        <v>129</v>
      </c>
      <c r="D376" t="s">
        <v>129</v>
      </c>
      <c r="E376" t="s">
        <v>128</v>
      </c>
      <c r="F376" s="4">
        <f t="shared" si="92"/>
        <v>46381</v>
      </c>
      <c r="G376" t="s">
        <v>40</v>
      </c>
      <c r="H376" s="28">
        <v>0</v>
      </c>
      <c r="I376" s="2">
        <v>0</v>
      </c>
      <c r="J376" s="2">
        <v>0</v>
      </c>
      <c r="K376" s="2">
        <v>0</v>
      </c>
      <c r="L376" s="2">
        <v>0</v>
      </c>
      <c r="M376" s="29">
        <v>0</v>
      </c>
      <c r="N376" s="31">
        <f t="shared" si="99"/>
        <v>0</v>
      </c>
      <c r="O376" s="30">
        <f t="shared" si="100"/>
        <v>0</v>
      </c>
      <c r="P376" t="s">
        <v>49</v>
      </c>
      <c r="Q376" t="s">
        <v>49</v>
      </c>
      <c r="R376" t="s">
        <v>129</v>
      </c>
      <c r="S376" t="s">
        <v>129</v>
      </c>
      <c r="T376" t="s">
        <v>128</v>
      </c>
      <c r="U376" s="4">
        <f t="shared" si="104"/>
        <v>46017</v>
      </c>
      <c r="V376" t="s">
        <v>40</v>
      </c>
      <c r="W376" s="28">
        <v>1128</v>
      </c>
      <c r="X376" s="2">
        <v>32</v>
      </c>
      <c r="Y376" s="2">
        <v>6</v>
      </c>
      <c r="Z376" s="2">
        <v>94184.48000000001</v>
      </c>
      <c r="AA376" s="2">
        <v>4201.3000000000011</v>
      </c>
      <c r="AB376" s="29">
        <v>548.54</v>
      </c>
      <c r="AC376" s="31">
        <f t="shared" si="101"/>
        <v>1166</v>
      </c>
      <c r="AD376" s="30">
        <f t="shared" si="102"/>
        <v>98934.32</v>
      </c>
      <c r="AE376" s="2">
        <f t="shared" si="107"/>
        <v>-1128</v>
      </c>
      <c r="AF376" s="2">
        <f t="shared" si="107"/>
        <v>-32</v>
      </c>
      <c r="AG376" s="2">
        <f t="shared" si="107"/>
        <v>-6</v>
      </c>
      <c r="AH376" s="2">
        <f t="shared" si="107"/>
        <v>-94184.48000000001</v>
      </c>
      <c r="AI376" s="2">
        <f t="shared" si="105"/>
        <v>-4201.3000000000011</v>
      </c>
      <c r="AJ376" s="29">
        <f t="shared" si="105"/>
        <v>-548.54</v>
      </c>
      <c r="AK376" s="31">
        <f t="shared" si="105"/>
        <v>-1166</v>
      </c>
      <c r="AL376" s="31">
        <f t="shared" si="105"/>
        <v>-98934.32</v>
      </c>
      <c r="AM376" s="38">
        <f t="shared" si="108"/>
        <v>-1</v>
      </c>
      <c r="AN376" s="38">
        <f t="shared" si="108"/>
        <v>-1</v>
      </c>
      <c r="AO376" s="38">
        <f t="shared" si="108"/>
        <v>-1</v>
      </c>
      <c r="AP376" s="38">
        <f t="shared" si="108"/>
        <v>-1</v>
      </c>
      <c r="AQ376" s="38">
        <f t="shared" si="106"/>
        <v>-1</v>
      </c>
      <c r="AR376" s="39">
        <f t="shared" si="106"/>
        <v>-1</v>
      </c>
      <c r="AS376" s="40">
        <f t="shared" si="106"/>
        <v>-1</v>
      </c>
      <c r="AT376" s="40">
        <f t="shared" si="106"/>
        <v>-1</v>
      </c>
      <c r="AU376" s="119">
        <f t="shared" si="97"/>
        <v>0</v>
      </c>
      <c r="AV376" s="120">
        <f t="shared" si="98"/>
        <v>83.496879432624127</v>
      </c>
      <c r="AW376" s="121">
        <f t="shared" si="95"/>
        <v>-83.496879432624127</v>
      </c>
      <c r="AX376" s="119">
        <f t="shared" si="96"/>
        <v>0</v>
      </c>
      <c r="AY376" s="120">
        <f t="shared" si="93"/>
        <v>124.99578947368424</v>
      </c>
      <c r="AZ376" s="121">
        <f t="shared" si="103"/>
        <v>-124.99578947368424</v>
      </c>
    </row>
    <row r="377" spans="1:53" ht="13.5" hidden="1" outlineLevel="6" thickBot="1" x14ac:dyDescent="0.25">
      <c r="A377" t="s">
        <v>46</v>
      </c>
      <c r="B377" t="s">
        <v>46</v>
      </c>
      <c r="C377" t="s">
        <v>129</v>
      </c>
      <c r="D377" t="s">
        <v>129</v>
      </c>
      <c r="E377" t="s">
        <v>128</v>
      </c>
      <c r="F377" s="59">
        <f t="shared" si="92"/>
        <v>46382</v>
      </c>
      <c r="G377" s="42" t="s">
        <v>41</v>
      </c>
      <c r="H377" s="43">
        <v>0</v>
      </c>
      <c r="I377" s="44">
        <v>0</v>
      </c>
      <c r="J377" s="44">
        <v>0</v>
      </c>
      <c r="K377" s="44">
        <v>0</v>
      </c>
      <c r="L377" s="44">
        <v>0</v>
      </c>
      <c r="M377" s="45">
        <v>0</v>
      </c>
      <c r="N377" s="47">
        <f t="shared" si="99"/>
        <v>0</v>
      </c>
      <c r="O377" s="46">
        <f t="shared" si="100"/>
        <v>0</v>
      </c>
      <c r="P377" t="s">
        <v>49</v>
      </c>
      <c r="Q377" t="s">
        <v>49</v>
      </c>
      <c r="R377" t="s">
        <v>129</v>
      </c>
      <c r="S377" t="s">
        <v>129</v>
      </c>
      <c r="T377" t="s">
        <v>128</v>
      </c>
      <c r="U377" s="59">
        <f t="shared" si="104"/>
        <v>46018</v>
      </c>
      <c r="V377" s="42" t="s">
        <v>41</v>
      </c>
      <c r="W377" s="43">
        <v>1215</v>
      </c>
      <c r="X377" s="44">
        <v>20</v>
      </c>
      <c r="Y377" s="44">
        <v>5</v>
      </c>
      <c r="Z377" s="44">
        <v>101692.48</v>
      </c>
      <c r="AA377" s="44">
        <v>7184.43</v>
      </c>
      <c r="AB377" s="45">
        <v>2280.04</v>
      </c>
      <c r="AC377" s="47">
        <f t="shared" si="101"/>
        <v>1240</v>
      </c>
      <c r="AD377" s="46">
        <f t="shared" si="102"/>
        <v>111156.95</v>
      </c>
      <c r="AE377" s="44">
        <f t="shared" si="107"/>
        <v>-1215</v>
      </c>
      <c r="AF377" s="44">
        <f t="shared" si="107"/>
        <v>-20</v>
      </c>
      <c r="AG377" s="44">
        <f t="shared" si="107"/>
        <v>-5</v>
      </c>
      <c r="AH377" s="44">
        <f t="shared" si="107"/>
        <v>-101692.48</v>
      </c>
      <c r="AI377" s="44">
        <f t="shared" si="105"/>
        <v>-7184.43</v>
      </c>
      <c r="AJ377" s="45">
        <f t="shared" si="105"/>
        <v>-2280.04</v>
      </c>
      <c r="AK377" s="47">
        <f t="shared" si="105"/>
        <v>-1240</v>
      </c>
      <c r="AL377" s="47">
        <f t="shared" si="105"/>
        <v>-111156.95</v>
      </c>
      <c r="AM377" s="56">
        <f t="shared" si="108"/>
        <v>-1</v>
      </c>
      <c r="AN377" s="56">
        <f t="shared" si="108"/>
        <v>-1</v>
      </c>
      <c r="AO377" s="56">
        <f t="shared" si="108"/>
        <v>-1</v>
      </c>
      <c r="AP377" s="56">
        <f t="shared" si="108"/>
        <v>-1</v>
      </c>
      <c r="AQ377" s="56">
        <f t="shared" si="106"/>
        <v>-1</v>
      </c>
      <c r="AR377" s="57">
        <f t="shared" si="106"/>
        <v>-1</v>
      </c>
      <c r="AS377" s="58">
        <f t="shared" si="106"/>
        <v>-1</v>
      </c>
      <c r="AT377" s="58">
        <f t="shared" si="106"/>
        <v>-1</v>
      </c>
      <c r="AU377" s="122">
        <f t="shared" si="97"/>
        <v>0</v>
      </c>
      <c r="AV377" s="123">
        <f t="shared" si="98"/>
        <v>83.697514403292175</v>
      </c>
      <c r="AW377" s="124">
        <f t="shared" si="95"/>
        <v>-83.697514403292175</v>
      </c>
      <c r="AX377" s="122">
        <f t="shared" si="96"/>
        <v>0</v>
      </c>
      <c r="AY377" s="123">
        <f t="shared" si="93"/>
        <v>378.57880000000006</v>
      </c>
      <c r="AZ377" s="124">
        <f t="shared" si="103"/>
        <v>-378.57880000000006</v>
      </c>
    </row>
    <row r="378" spans="1:53" ht="13.5" collapsed="1" thickBot="1" x14ac:dyDescent="0.25">
      <c r="P378" s="3"/>
      <c r="Q378" s="3"/>
      <c r="R378" s="3"/>
      <c r="S378" s="3"/>
      <c r="T378" s="3"/>
    </row>
    <row r="379" spans="1:53" x14ac:dyDescent="0.2">
      <c r="F379" s="62" t="s">
        <v>42</v>
      </c>
      <c r="G379" s="63"/>
      <c r="H379" s="64">
        <f>SUMIF($E$14:$E$377,$F379,$H$14:$H$377)</f>
        <v>8530</v>
      </c>
      <c r="I379" s="65">
        <f t="shared" ref="I379:M382" si="109">SUMIF($E$14:$E$377,$F379,I$14:I$377)</f>
        <v>194</v>
      </c>
      <c r="J379" s="65">
        <f t="shared" si="109"/>
        <v>52</v>
      </c>
      <c r="K379" s="65">
        <f t="shared" si="109"/>
        <v>699529.48999999987</v>
      </c>
      <c r="L379" s="65">
        <f t="shared" si="109"/>
        <v>50808.73000000001</v>
      </c>
      <c r="M379" s="86">
        <f t="shared" si="109"/>
        <v>17423.66</v>
      </c>
      <c r="N379" s="87">
        <f t="shared" ref="N379:N384" si="110">SUM(H379:J379)</f>
        <v>8776</v>
      </c>
      <c r="O379" s="66">
        <f t="shared" ref="O379:O384" si="111">SUM(K379:M379)</f>
        <v>767761.87999999989</v>
      </c>
      <c r="P379" s="3"/>
      <c r="Q379" s="67"/>
      <c r="R379" s="67"/>
      <c r="S379" s="67"/>
      <c r="T379" s="67"/>
      <c r="U379" s="62" t="s">
        <v>42</v>
      </c>
      <c r="V379" s="63"/>
      <c r="W379" s="64">
        <f t="shared" ref="W379:AB379" si="112">SUMIF($N$14:$N$20,"&lt;&gt;0",W$14:W$20)</f>
        <v>8271</v>
      </c>
      <c r="X379" s="65">
        <f t="shared" si="112"/>
        <v>192</v>
      </c>
      <c r="Y379" s="65">
        <f t="shared" si="112"/>
        <v>51</v>
      </c>
      <c r="Z379" s="65">
        <f t="shared" si="112"/>
        <v>599601.30000000005</v>
      </c>
      <c r="AA379" s="65">
        <f t="shared" si="112"/>
        <v>42933.02</v>
      </c>
      <c r="AB379" s="86">
        <f t="shared" si="112"/>
        <v>11548.160000000002</v>
      </c>
      <c r="AC379" s="87">
        <f t="shared" ref="AC379:AC384" si="113">SUM(W379:Y379)</f>
        <v>8514</v>
      </c>
      <c r="AD379" s="66">
        <f t="shared" ref="AD379:AD384" si="114">SUM(Z379:AB379)</f>
        <v>654082.4800000001</v>
      </c>
      <c r="AE379" s="64">
        <f t="shared" ref="AE379:AL384" si="115">+H379-W379</f>
        <v>259</v>
      </c>
      <c r="AF379" s="65">
        <f t="shared" si="115"/>
        <v>2</v>
      </c>
      <c r="AG379" s="65">
        <f t="shared" si="115"/>
        <v>1</v>
      </c>
      <c r="AH379" s="65">
        <f t="shared" si="115"/>
        <v>99928.189999999828</v>
      </c>
      <c r="AI379" s="65">
        <f t="shared" si="115"/>
        <v>7875.7100000000137</v>
      </c>
      <c r="AJ379" s="86">
        <f t="shared" si="115"/>
        <v>5875.4999999999982</v>
      </c>
      <c r="AK379" s="125">
        <f t="shared" si="115"/>
        <v>262</v>
      </c>
      <c r="AL379" s="69">
        <f t="shared" si="115"/>
        <v>113679.39999999979</v>
      </c>
      <c r="AM379" s="72">
        <f t="shared" ref="AM379:AT394" si="116">IFERROR(AE379/W379,"")</f>
        <v>3.1314230443719018E-2</v>
      </c>
      <c r="AN379" s="70">
        <f t="shared" si="116"/>
        <v>1.0416666666666666E-2</v>
      </c>
      <c r="AO379" s="70">
        <f t="shared" si="116"/>
        <v>1.9607843137254902E-2</v>
      </c>
      <c r="AP379" s="70">
        <f t="shared" si="116"/>
        <v>0.16665772739318579</v>
      </c>
      <c r="AQ379" s="70">
        <f t="shared" si="116"/>
        <v>0.18344178909380274</v>
      </c>
      <c r="AR379" s="89">
        <f t="shared" si="116"/>
        <v>0.50878235147417405</v>
      </c>
      <c r="AS379" s="126">
        <f t="shared" si="116"/>
        <v>3.0772844726333098E-2</v>
      </c>
      <c r="AT379" s="71">
        <f t="shared" si="116"/>
        <v>0.17379979356731856</v>
      </c>
      <c r="AU379" s="116">
        <f t="shared" ref="AU379:AU384" si="117">IFERROR(K379/H379,0)</f>
        <v>82.008146541617805</v>
      </c>
      <c r="AV379" s="117">
        <f t="shared" ref="AV379:AV384" si="118">+Z379/W379</f>
        <v>72.494414218353285</v>
      </c>
      <c r="AW379" s="118">
        <f t="shared" ref="AW379:AW384" si="119">+AU379-AV379</f>
        <v>9.5137323232645201</v>
      </c>
      <c r="AX379" s="117">
        <f t="shared" ref="AX379:AX384" si="120">IFERROR((L379+M379)/(I379+J379),0)</f>
        <v>277.36743902439031</v>
      </c>
      <c r="AY379" s="117">
        <f t="shared" ref="AY379:AY384" si="121">(AA379+AB379)/(X379+Y379)</f>
        <v>224.20238683127573</v>
      </c>
      <c r="AZ379" s="118">
        <f t="shared" ref="AZ379:AZ384" si="122">+AX379-AY379</f>
        <v>53.165052193114576</v>
      </c>
      <c r="BA379" s="7">
        <f>(AI379+AJ379)/(AA379+AB379)</f>
        <v>0.25240293987758733</v>
      </c>
    </row>
    <row r="380" spans="1:53" x14ac:dyDescent="0.2">
      <c r="F380" s="73" t="s">
        <v>43</v>
      </c>
      <c r="G380" s="60"/>
      <c r="H380" s="28">
        <f>SUMIF($E$14:$E$377,$F380,H$14:H$377)</f>
        <v>6142</v>
      </c>
      <c r="I380" s="2">
        <f t="shared" si="109"/>
        <v>195</v>
      </c>
      <c r="J380" s="2">
        <f t="shared" si="109"/>
        <v>67</v>
      </c>
      <c r="K380" s="2">
        <f t="shared" si="109"/>
        <v>431326.57</v>
      </c>
      <c r="L380" s="2">
        <f t="shared" si="109"/>
        <v>54296.999999999993</v>
      </c>
      <c r="M380" s="29">
        <f t="shared" si="109"/>
        <v>74654.490000000005</v>
      </c>
      <c r="N380" s="31">
        <f t="shared" si="110"/>
        <v>6404</v>
      </c>
      <c r="O380" s="74">
        <f t="shared" si="111"/>
        <v>560278.06000000006</v>
      </c>
      <c r="P380" s="3"/>
      <c r="U380" s="73" t="s">
        <v>43</v>
      </c>
      <c r="V380" s="60"/>
      <c r="W380" s="28">
        <f t="shared" ref="W380:AB380" si="123">SUMIF($N$21:$N$27,"&lt;&gt;0",W$21:W$27)</f>
        <v>6652</v>
      </c>
      <c r="X380" s="2">
        <f t="shared" si="123"/>
        <v>178</v>
      </c>
      <c r="Y380" s="2">
        <f t="shared" si="123"/>
        <v>165</v>
      </c>
      <c r="Z380" s="2">
        <f t="shared" si="123"/>
        <v>445492.94000000006</v>
      </c>
      <c r="AA380" s="2">
        <f t="shared" si="123"/>
        <v>51380.290000000008</v>
      </c>
      <c r="AB380" s="29">
        <f t="shared" si="123"/>
        <v>37332.340000000004</v>
      </c>
      <c r="AC380" s="31">
        <f t="shared" si="113"/>
        <v>6995</v>
      </c>
      <c r="AD380" s="74">
        <f t="shared" si="114"/>
        <v>534205.57000000007</v>
      </c>
      <c r="AE380" s="28">
        <f t="shared" si="115"/>
        <v>-510</v>
      </c>
      <c r="AF380" s="2">
        <f t="shared" si="115"/>
        <v>17</v>
      </c>
      <c r="AG380" s="2">
        <f t="shared" si="115"/>
        <v>-98</v>
      </c>
      <c r="AH380" s="2">
        <f t="shared" si="115"/>
        <v>-14166.370000000054</v>
      </c>
      <c r="AI380" s="2">
        <f t="shared" si="115"/>
        <v>2916.7099999999846</v>
      </c>
      <c r="AJ380" s="29">
        <f t="shared" si="115"/>
        <v>37322.15</v>
      </c>
      <c r="AK380" s="3">
        <f t="shared" si="115"/>
        <v>-591</v>
      </c>
      <c r="AL380" s="30">
        <f t="shared" si="115"/>
        <v>26072.489999999991</v>
      </c>
      <c r="AM380" s="77">
        <f t="shared" si="116"/>
        <v>-7.6668671076368003E-2</v>
      </c>
      <c r="AN380" s="38">
        <f t="shared" si="116"/>
        <v>9.5505617977528087E-2</v>
      </c>
      <c r="AO380" s="38">
        <f t="shared" si="116"/>
        <v>-0.59393939393939399</v>
      </c>
      <c r="AP380" s="38">
        <f t="shared" si="116"/>
        <v>-3.1799314260737899E-2</v>
      </c>
      <c r="AQ380" s="38">
        <f t="shared" si="116"/>
        <v>5.6767098823303337E-2</v>
      </c>
      <c r="AR380" s="39">
        <f t="shared" si="116"/>
        <v>0.99972704630891063</v>
      </c>
      <c r="AS380" s="85">
        <f t="shared" si="116"/>
        <v>-8.4488920657612585E-2</v>
      </c>
      <c r="AT380" s="76">
        <f t="shared" si="116"/>
        <v>4.8806099120231913E-2</v>
      </c>
      <c r="AU380" s="119">
        <f t="shared" si="117"/>
        <v>70.225752197981109</v>
      </c>
      <c r="AV380" s="120">
        <f t="shared" si="118"/>
        <v>66.971277811184621</v>
      </c>
      <c r="AW380" s="121">
        <f t="shared" si="119"/>
        <v>3.2544743867964883</v>
      </c>
      <c r="AX380" s="120">
        <f t="shared" si="120"/>
        <v>492.18125954198467</v>
      </c>
      <c r="AY380" s="120">
        <f t="shared" si="121"/>
        <v>258.63740524781343</v>
      </c>
      <c r="AZ380" s="121">
        <f t="shared" si="122"/>
        <v>233.54385429417124</v>
      </c>
      <c r="BA380" s="7">
        <f>(AI380+AJ380)/(AA380+AB380)</f>
        <v>0.45358659753408265</v>
      </c>
    </row>
    <row r="381" spans="1:53" x14ac:dyDescent="0.2">
      <c r="F381" s="73" t="s">
        <v>44</v>
      </c>
      <c r="G381" s="60"/>
      <c r="H381" s="28">
        <f>SUMIF($E$14:$E$377,$F381,H$14:H$377)</f>
        <v>6722</v>
      </c>
      <c r="I381" s="2">
        <f t="shared" si="109"/>
        <v>234</v>
      </c>
      <c r="J381" s="2">
        <f t="shared" si="109"/>
        <v>120</v>
      </c>
      <c r="K381" s="2">
        <f t="shared" si="109"/>
        <v>505463.47</v>
      </c>
      <c r="L381" s="2">
        <f t="shared" si="109"/>
        <v>66022.66</v>
      </c>
      <c r="M381" s="29">
        <f t="shared" si="109"/>
        <v>50788.46</v>
      </c>
      <c r="N381" s="31">
        <f t="shared" si="110"/>
        <v>7076</v>
      </c>
      <c r="O381" s="74">
        <f t="shared" si="111"/>
        <v>622274.59</v>
      </c>
      <c r="P381" s="3"/>
      <c r="U381" s="73" t="s">
        <v>44</v>
      </c>
      <c r="V381" s="60"/>
      <c r="W381" s="28">
        <f t="shared" ref="W381:AB381" si="124">SUMIF($N$28:$N$34,"&lt;&gt;0",W$28:W$34)</f>
        <v>7266</v>
      </c>
      <c r="X381" s="2">
        <f t="shared" si="124"/>
        <v>241</v>
      </c>
      <c r="Y381" s="2">
        <f t="shared" si="124"/>
        <v>115</v>
      </c>
      <c r="Z381" s="2">
        <f t="shared" si="124"/>
        <v>516993.19</v>
      </c>
      <c r="AA381" s="2">
        <f t="shared" si="124"/>
        <v>58100.83</v>
      </c>
      <c r="AB381" s="29">
        <f t="shared" si="124"/>
        <v>18246.79</v>
      </c>
      <c r="AC381" s="31">
        <f t="shared" si="113"/>
        <v>7622</v>
      </c>
      <c r="AD381" s="74">
        <f t="shared" si="114"/>
        <v>593340.81000000006</v>
      </c>
      <c r="AE381" s="28">
        <f t="shared" si="115"/>
        <v>-544</v>
      </c>
      <c r="AF381" s="2">
        <f t="shared" si="115"/>
        <v>-7</v>
      </c>
      <c r="AG381" s="2">
        <f t="shared" si="115"/>
        <v>5</v>
      </c>
      <c r="AH381" s="2">
        <f t="shared" si="115"/>
        <v>-11529.72000000003</v>
      </c>
      <c r="AI381" s="2">
        <f t="shared" si="115"/>
        <v>7921.8300000000017</v>
      </c>
      <c r="AJ381" s="29">
        <f t="shared" si="115"/>
        <v>32541.67</v>
      </c>
      <c r="AK381" s="3">
        <f t="shared" si="115"/>
        <v>-546</v>
      </c>
      <c r="AL381" s="30">
        <f t="shared" si="115"/>
        <v>28933.779999999912</v>
      </c>
      <c r="AM381" s="77">
        <f t="shared" si="116"/>
        <v>-7.4869254060005511E-2</v>
      </c>
      <c r="AN381" s="38">
        <f t="shared" si="116"/>
        <v>-2.9045643153526972E-2</v>
      </c>
      <c r="AO381" s="38">
        <f t="shared" si="116"/>
        <v>4.3478260869565216E-2</v>
      </c>
      <c r="AP381" s="38">
        <f t="shared" si="116"/>
        <v>-2.2301492984849628E-2</v>
      </c>
      <c r="AQ381" s="38">
        <f t="shared" si="116"/>
        <v>0.13634624496758482</v>
      </c>
      <c r="AR381" s="39">
        <f t="shared" si="116"/>
        <v>1.7834188917612357</v>
      </c>
      <c r="AS381" s="85">
        <f t="shared" si="116"/>
        <v>-7.1634741537654159E-2</v>
      </c>
      <c r="AT381" s="76">
        <f t="shared" si="116"/>
        <v>4.8764183269308425E-2</v>
      </c>
      <c r="AU381" s="119">
        <f t="shared" si="117"/>
        <v>75.195398690865815</v>
      </c>
      <c r="AV381" s="120">
        <f t="shared" si="118"/>
        <v>71.152379576107904</v>
      </c>
      <c r="AW381" s="121">
        <f t="shared" si="119"/>
        <v>4.0430191147579109</v>
      </c>
      <c r="AX381" s="120">
        <f t="shared" si="120"/>
        <v>329.97491525423726</v>
      </c>
      <c r="AY381" s="120">
        <f t="shared" si="121"/>
        <v>214.45960674157303</v>
      </c>
      <c r="AZ381" s="121">
        <f t="shared" si="122"/>
        <v>115.51530851266423</v>
      </c>
    </row>
    <row r="382" spans="1:53" ht="13.5" thickBot="1" x14ac:dyDescent="0.25">
      <c r="F382" s="78" t="s">
        <v>45</v>
      </c>
      <c r="G382" s="61"/>
      <c r="H382" s="43">
        <f>SUMIF($E$14:$E$377,$F382,H$14:H$377)</f>
        <v>7140</v>
      </c>
      <c r="I382" s="44">
        <f t="shared" si="109"/>
        <v>198</v>
      </c>
      <c r="J382" s="44">
        <f t="shared" si="109"/>
        <v>68</v>
      </c>
      <c r="K382" s="44">
        <f t="shared" si="109"/>
        <v>547928.73</v>
      </c>
      <c r="L382" s="44">
        <f t="shared" si="109"/>
        <v>48230.81</v>
      </c>
      <c r="M382" s="45">
        <f t="shared" si="109"/>
        <v>18319.040000000005</v>
      </c>
      <c r="N382" s="47">
        <f t="shared" si="110"/>
        <v>7406</v>
      </c>
      <c r="O382" s="79">
        <f t="shared" si="111"/>
        <v>614478.58000000007</v>
      </c>
      <c r="P382" s="3"/>
      <c r="Q382" s="42"/>
      <c r="R382" s="42"/>
      <c r="S382" s="42"/>
      <c r="T382" s="42"/>
      <c r="U382" s="78" t="s">
        <v>45</v>
      </c>
      <c r="V382" s="61"/>
      <c r="W382" s="43">
        <f t="shared" ref="W382:AB382" si="125">SUMIF($N$35:$N$41,"&lt;&gt;0",W$35:W$41)</f>
        <v>6792</v>
      </c>
      <c r="X382" s="44">
        <f t="shared" si="125"/>
        <v>197</v>
      </c>
      <c r="Y382" s="44">
        <f t="shared" si="125"/>
        <v>65</v>
      </c>
      <c r="Z382" s="44">
        <f t="shared" si="125"/>
        <v>473402.22000000003</v>
      </c>
      <c r="AA382" s="44">
        <f t="shared" si="125"/>
        <v>44588.729999999996</v>
      </c>
      <c r="AB382" s="45">
        <f t="shared" si="125"/>
        <v>19352.310000000001</v>
      </c>
      <c r="AC382" s="47">
        <f t="shared" si="113"/>
        <v>7054</v>
      </c>
      <c r="AD382" s="79">
        <f t="shared" si="114"/>
        <v>537343.26</v>
      </c>
      <c r="AE382" s="43">
        <f t="shared" si="115"/>
        <v>348</v>
      </c>
      <c r="AF382" s="44">
        <f t="shared" si="115"/>
        <v>1</v>
      </c>
      <c r="AG382" s="44">
        <f t="shared" si="115"/>
        <v>3</v>
      </c>
      <c r="AH382" s="44">
        <f t="shared" si="115"/>
        <v>74526.509999999951</v>
      </c>
      <c r="AI382" s="44">
        <f t="shared" si="115"/>
        <v>3642.0800000000017</v>
      </c>
      <c r="AJ382" s="45">
        <f t="shared" si="115"/>
        <v>-1033.2699999999968</v>
      </c>
      <c r="AK382" s="127">
        <f t="shared" si="115"/>
        <v>352</v>
      </c>
      <c r="AL382" s="46">
        <f t="shared" si="115"/>
        <v>77135.320000000065</v>
      </c>
      <c r="AM382" s="82">
        <f t="shared" si="116"/>
        <v>5.1236749116607777E-2</v>
      </c>
      <c r="AN382" s="56">
        <f t="shared" si="116"/>
        <v>5.076142131979695E-3</v>
      </c>
      <c r="AO382" s="56">
        <f t="shared" si="116"/>
        <v>4.6153846153846156E-2</v>
      </c>
      <c r="AP382" s="56">
        <f t="shared" si="116"/>
        <v>0.15742746200049493</v>
      </c>
      <c r="AQ382" s="56">
        <f t="shared" si="116"/>
        <v>8.1681626724959475E-2</v>
      </c>
      <c r="AR382" s="57">
        <f t="shared" si="116"/>
        <v>-5.3392592408864716E-2</v>
      </c>
      <c r="AS382" s="128">
        <f t="shared" si="116"/>
        <v>4.990076552310746E-2</v>
      </c>
      <c r="AT382" s="81">
        <f t="shared" si="116"/>
        <v>0.14354943244286728</v>
      </c>
      <c r="AU382" s="122">
        <f t="shared" si="117"/>
        <v>76.740718487394957</v>
      </c>
      <c r="AV382" s="123">
        <f t="shared" si="118"/>
        <v>69.69997349823322</v>
      </c>
      <c r="AW382" s="124">
        <f t="shared" si="119"/>
        <v>7.0407449891617375</v>
      </c>
      <c r="AX382" s="123">
        <f t="shared" si="120"/>
        <v>250.18740601503762</v>
      </c>
      <c r="AY382" s="123">
        <f t="shared" si="121"/>
        <v>244.04977099236638</v>
      </c>
      <c r="AZ382" s="124">
        <f t="shared" si="122"/>
        <v>6.1376350226712475</v>
      </c>
    </row>
    <row r="383" spans="1:53" x14ac:dyDescent="0.2">
      <c r="A383" t="s">
        <v>46</v>
      </c>
      <c r="B383" t="s">
        <v>46</v>
      </c>
      <c r="C383" t="s">
        <v>47</v>
      </c>
      <c r="D383" t="s">
        <v>47</v>
      </c>
      <c r="F383" s="83" t="s">
        <v>48</v>
      </c>
      <c r="G383" s="60"/>
      <c r="H383" s="32">
        <f t="shared" ref="H383:M383" si="126">SUM(H379:H382)</f>
        <v>28534</v>
      </c>
      <c r="I383" s="5">
        <f t="shared" si="126"/>
        <v>821</v>
      </c>
      <c r="J383" s="5">
        <f t="shared" si="126"/>
        <v>307</v>
      </c>
      <c r="K383" s="5">
        <f t="shared" si="126"/>
        <v>2184248.2599999998</v>
      </c>
      <c r="L383" s="5">
        <f t="shared" si="126"/>
        <v>219359.2</v>
      </c>
      <c r="M383" s="33">
        <f t="shared" si="126"/>
        <v>161185.65000000002</v>
      </c>
      <c r="N383" s="34">
        <f t="shared" si="110"/>
        <v>29662</v>
      </c>
      <c r="O383" s="74">
        <f t="shared" si="111"/>
        <v>2564793.11</v>
      </c>
      <c r="P383" s="3" t="s">
        <v>49</v>
      </c>
      <c r="Q383" t="s">
        <v>49</v>
      </c>
      <c r="R383" t="s">
        <v>47</v>
      </c>
      <c r="S383" t="s">
        <v>47</v>
      </c>
      <c r="U383" s="83" t="s">
        <v>48</v>
      </c>
      <c r="V383" s="60"/>
      <c r="W383" s="32">
        <f t="shared" ref="W383:AB383" si="127">SUM(W379:W382)</f>
        <v>28981</v>
      </c>
      <c r="X383" s="5">
        <f t="shared" si="127"/>
        <v>808</v>
      </c>
      <c r="Y383" s="5">
        <f t="shared" si="127"/>
        <v>396</v>
      </c>
      <c r="Z383" s="5">
        <f t="shared" si="127"/>
        <v>2035489.6500000001</v>
      </c>
      <c r="AA383" s="5">
        <f t="shared" si="127"/>
        <v>197002.87</v>
      </c>
      <c r="AB383" s="33">
        <f t="shared" si="127"/>
        <v>86479.6</v>
      </c>
      <c r="AC383" s="34">
        <f t="shared" si="113"/>
        <v>30185</v>
      </c>
      <c r="AD383" s="74">
        <f t="shared" si="114"/>
        <v>2318972.12</v>
      </c>
      <c r="AE383" s="28">
        <f t="shared" si="115"/>
        <v>-447</v>
      </c>
      <c r="AF383" s="2">
        <f t="shared" si="115"/>
        <v>13</v>
      </c>
      <c r="AG383" s="2">
        <f t="shared" si="115"/>
        <v>-89</v>
      </c>
      <c r="AH383" s="2">
        <f t="shared" si="115"/>
        <v>148758.60999999964</v>
      </c>
      <c r="AI383" s="2">
        <f t="shared" si="115"/>
        <v>22356.330000000016</v>
      </c>
      <c r="AJ383" s="29">
        <f t="shared" si="115"/>
        <v>74706.050000000017</v>
      </c>
      <c r="AK383" s="3">
        <f t="shared" si="115"/>
        <v>-523</v>
      </c>
      <c r="AL383" s="30">
        <f t="shared" si="115"/>
        <v>245820.98999999976</v>
      </c>
      <c r="AM383" s="77">
        <f t="shared" si="116"/>
        <v>-1.5423898416203719E-2</v>
      </c>
      <c r="AN383" s="38">
        <f t="shared" si="116"/>
        <v>1.608910891089109E-2</v>
      </c>
      <c r="AO383" s="38">
        <f t="shared" si="116"/>
        <v>-0.22474747474747475</v>
      </c>
      <c r="AP383" s="38">
        <f t="shared" si="116"/>
        <v>7.3082469370453262E-2</v>
      </c>
      <c r="AQ383" s="38">
        <f t="shared" si="116"/>
        <v>0.11348225536003621</v>
      </c>
      <c r="AR383" s="39">
        <f t="shared" si="116"/>
        <v>0.86385748777746441</v>
      </c>
      <c r="AS383" s="85">
        <f t="shared" si="116"/>
        <v>-1.7326486665562364E-2</v>
      </c>
      <c r="AT383" s="76">
        <f t="shared" si="116"/>
        <v>0.10600428865871822</v>
      </c>
      <c r="AU383" s="119">
        <f t="shared" si="117"/>
        <v>76.548968248405401</v>
      </c>
      <c r="AV383" s="120">
        <f t="shared" si="118"/>
        <v>70.2353145164073</v>
      </c>
      <c r="AW383" s="121">
        <f t="shared" si="119"/>
        <v>6.3136537319981016</v>
      </c>
      <c r="AX383" s="120">
        <f t="shared" si="120"/>
        <v>337.36245567375892</v>
      </c>
      <c r="AY383" s="120">
        <f t="shared" si="121"/>
        <v>235.4505564784053</v>
      </c>
      <c r="AZ383" s="121">
        <f t="shared" si="122"/>
        <v>101.91189919535361</v>
      </c>
    </row>
    <row r="384" spans="1:53" ht="13.5" thickBot="1" x14ac:dyDescent="0.25">
      <c r="A384" t="s">
        <v>46</v>
      </c>
      <c r="B384" t="s">
        <v>46</v>
      </c>
      <c r="C384" t="s">
        <v>47</v>
      </c>
      <c r="D384" t="s">
        <v>47</v>
      </c>
      <c r="F384" s="78" t="s">
        <v>50</v>
      </c>
      <c r="G384" s="61"/>
      <c r="H384" s="48">
        <f t="shared" ref="H384:M384" si="128">SUMIFS(H$7:H$377,$B$7:$B$377,$B384,$D$7:$D$377,$D384)</f>
        <v>29355</v>
      </c>
      <c r="I384" s="49">
        <f t="shared" si="128"/>
        <v>871</v>
      </c>
      <c r="J384" s="49">
        <f t="shared" si="128"/>
        <v>339</v>
      </c>
      <c r="K384" s="49">
        <f t="shared" si="128"/>
        <v>2187902.6999999993</v>
      </c>
      <c r="L384" s="49">
        <f t="shared" si="128"/>
        <v>229461.92999999996</v>
      </c>
      <c r="M384" s="50">
        <f t="shared" si="128"/>
        <v>168183.80000000002</v>
      </c>
      <c r="N384" s="51">
        <f t="shared" si="110"/>
        <v>30565</v>
      </c>
      <c r="O384" s="79">
        <f t="shared" si="111"/>
        <v>2585548.4299999992</v>
      </c>
      <c r="P384" s="3" t="s">
        <v>49</v>
      </c>
      <c r="Q384" s="42" t="s">
        <v>49</v>
      </c>
      <c r="R384" s="42" t="s">
        <v>47</v>
      </c>
      <c r="S384" s="42" t="s">
        <v>47</v>
      </c>
      <c r="T384" s="42"/>
      <c r="U384" s="78" t="s">
        <v>50</v>
      </c>
      <c r="V384" s="61"/>
      <c r="W384" s="48">
        <f t="shared" ref="W384:AB384" si="129">SUMIFS(W$7:W$377,$N$7:$N$377,"&lt;&gt;0",$Q$7:$Q$377,$Q384,$S$7:$S$377,$S384)</f>
        <v>30164</v>
      </c>
      <c r="X384" s="49">
        <f t="shared" si="129"/>
        <v>953</v>
      </c>
      <c r="Y384" s="49">
        <f t="shared" si="129"/>
        <v>436</v>
      </c>
      <c r="Z384" s="49">
        <f t="shared" si="129"/>
        <v>2104463.16</v>
      </c>
      <c r="AA384" s="49">
        <f t="shared" si="129"/>
        <v>235507.06</v>
      </c>
      <c r="AB384" s="50">
        <f t="shared" si="129"/>
        <v>93576.770000000019</v>
      </c>
      <c r="AC384" s="51">
        <f t="shared" si="113"/>
        <v>31553</v>
      </c>
      <c r="AD384" s="79">
        <f t="shared" si="114"/>
        <v>2433546.9900000002</v>
      </c>
      <c r="AE384" s="43">
        <f t="shared" si="115"/>
        <v>-809</v>
      </c>
      <c r="AF384" s="44">
        <f t="shared" si="115"/>
        <v>-82</v>
      </c>
      <c r="AG384" s="44">
        <f t="shared" si="115"/>
        <v>-97</v>
      </c>
      <c r="AH384" s="44">
        <f t="shared" si="115"/>
        <v>83439.539999999106</v>
      </c>
      <c r="AI384" s="44">
        <f t="shared" si="115"/>
        <v>-6045.1300000000338</v>
      </c>
      <c r="AJ384" s="45">
        <f t="shared" si="115"/>
        <v>74607.03</v>
      </c>
      <c r="AK384" s="127">
        <f t="shared" si="115"/>
        <v>-988</v>
      </c>
      <c r="AL384" s="46">
        <f t="shared" si="115"/>
        <v>152001.43999999901</v>
      </c>
      <c r="AM384" s="82">
        <f t="shared" si="116"/>
        <v>-2.68200503911948E-2</v>
      </c>
      <c r="AN384" s="56">
        <f t="shared" si="116"/>
        <v>-8.6044071353620147E-2</v>
      </c>
      <c r="AO384" s="56">
        <f t="shared" si="116"/>
        <v>-0.22247706422018348</v>
      </c>
      <c r="AP384" s="56">
        <f t="shared" si="116"/>
        <v>3.9648848022599312E-2</v>
      </c>
      <c r="AQ384" s="56">
        <f t="shared" si="116"/>
        <v>-2.5668572313713372E-2</v>
      </c>
      <c r="AR384" s="57">
        <f t="shared" si="116"/>
        <v>0.79728152617364312</v>
      </c>
      <c r="AS384" s="128">
        <f t="shared" si="116"/>
        <v>-3.1312395017906378E-2</v>
      </c>
      <c r="AT384" s="81">
        <f t="shared" si="116"/>
        <v>6.2460860885204847E-2</v>
      </c>
      <c r="AU384" s="122">
        <f t="shared" si="117"/>
        <v>74.532539601430742</v>
      </c>
      <c r="AV384" s="123">
        <f t="shared" si="118"/>
        <v>69.767377005702173</v>
      </c>
      <c r="AW384" s="124">
        <f t="shared" si="119"/>
        <v>4.7651625957285688</v>
      </c>
      <c r="AX384" s="123">
        <f t="shared" si="120"/>
        <v>328.63283471074379</v>
      </c>
      <c r="AY384" s="123">
        <f t="shared" si="121"/>
        <v>236.921403887689</v>
      </c>
      <c r="AZ384" s="124">
        <f t="shared" si="122"/>
        <v>91.711430823054798</v>
      </c>
    </row>
    <row r="385" spans="1:52" ht="13.5" thickBot="1" x14ac:dyDescent="0.25">
      <c r="N385" s="1"/>
      <c r="P385" s="3"/>
      <c r="AC385" s="1"/>
      <c r="AE385" s="2"/>
      <c r="AF385" s="2"/>
      <c r="AG385" s="2"/>
      <c r="AH385" s="2"/>
      <c r="AI385" s="2"/>
      <c r="AJ385" s="2"/>
      <c r="AK385" s="3"/>
      <c r="AL385" s="3"/>
      <c r="AM385" s="38"/>
      <c r="AN385" s="38"/>
      <c r="AO385" s="38"/>
      <c r="AP385" s="38"/>
      <c r="AQ385" s="38"/>
      <c r="AR385" s="38"/>
      <c r="AS385" s="85"/>
      <c r="AT385" s="85"/>
    </row>
    <row r="386" spans="1:52" x14ac:dyDescent="0.2">
      <c r="F386" s="62" t="s">
        <v>51</v>
      </c>
      <c r="G386" s="63"/>
      <c r="H386" s="64">
        <f>SUMIF($E$14:$E$377,$F386,$H$14:$H$377)</f>
        <v>6852</v>
      </c>
      <c r="I386" s="65">
        <f t="shared" ref="I386:M390" si="130">SUMIF($E$14:$E$377,$F386,I$14:I$377)</f>
        <v>191</v>
      </c>
      <c r="J386" s="65">
        <f t="shared" si="130"/>
        <v>70</v>
      </c>
      <c r="K386" s="65">
        <f t="shared" si="130"/>
        <v>520324.4</v>
      </c>
      <c r="L386" s="65">
        <f t="shared" si="130"/>
        <v>49303.880000000005</v>
      </c>
      <c r="M386" s="86">
        <f t="shared" si="130"/>
        <v>17447.14</v>
      </c>
      <c r="N386" s="87">
        <f t="shared" ref="N386:N392" si="131">SUM(H386:J386)</f>
        <v>7113</v>
      </c>
      <c r="O386" s="95">
        <f t="shared" ref="O386:O392" si="132">SUM(K386:M386)</f>
        <v>587075.42000000004</v>
      </c>
      <c r="P386" s="3"/>
      <c r="Q386" s="67"/>
      <c r="R386" s="67"/>
      <c r="S386" s="67"/>
      <c r="T386" s="67"/>
      <c r="U386" s="62" t="s">
        <v>51</v>
      </c>
      <c r="V386" s="63"/>
      <c r="W386" s="65">
        <f t="shared" ref="W386:AB386" si="133">SUMIF($N$42:$N$48,"&lt;&gt;0",W$42:W$48)</f>
        <v>7553</v>
      </c>
      <c r="X386" s="65">
        <f t="shared" si="133"/>
        <v>240</v>
      </c>
      <c r="Y386" s="65">
        <f t="shared" si="133"/>
        <v>68</v>
      </c>
      <c r="Z386" s="65">
        <f t="shared" si="133"/>
        <v>551457.42999999993</v>
      </c>
      <c r="AA386" s="65">
        <f t="shared" si="133"/>
        <v>61176.869999999995</v>
      </c>
      <c r="AB386" s="86">
        <f t="shared" si="133"/>
        <v>14579.980000000001</v>
      </c>
      <c r="AC386" s="87">
        <f t="shared" ref="AC386:AC392" si="134">SUM(W386:Y386)</f>
        <v>7861</v>
      </c>
      <c r="AD386" s="95">
        <f t="shared" ref="AD386:AD392" si="135">SUM(Z386:AB386)</f>
        <v>627214.27999999991</v>
      </c>
      <c r="AE386" s="65">
        <f t="shared" ref="AE386:AL392" si="136">+H386-W386</f>
        <v>-701</v>
      </c>
      <c r="AF386" s="65">
        <f t="shared" si="136"/>
        <v>-49</v>
      </c>
      <c r="AG386" s="65">
        <f t="shared" si="136"/>
        <v>2</v>
      </c>
      <c r="AH386" s="65">
        <f t="shared" si="136"/>
        <v>-31133.029999999912</v>
      </c>
      <c r="AI386" s="65">
        <f t="shared" si="136"/>
        <v>-11872.989999999991</v>
      </c>
      <c r="AJ386" s="86">
        <f t="shared" si="136"/>
        <v>2867.159999999998</v>
      </c>
      <c r="AK386" s="87">
        <f t="shared" si="136"/>
        <v>-748</v>
      </c>
      <c r="AL386" s="87">
        <f t="shared" si="136"/>
        <v>-40138.85999999987</v>
      </c>
      <c r="AM386" s="70">
        <f t="shared" ref="AM386:AR392" si="137">IFERROR(AE386/W386,"")</f>
        <v>-9.2810803654177154E-2</v>
      </c>
      <c r="AN386" s="70">
        <f t="shared" si="137"/>
        <v>-0.20416666666666666</v>
      </c>
      <c r="AO386" s="70">
        <f t="shared" si="137"/>
        <v>2.9411764705882353E-2</v>
      </c>
      <c r="AP386" s="70">
        <f t="shared" si="137"/>
        <v>-5.645590811968916E-2</v>
      </c>
      <c r="AQ386" s="70">
        <f t="shared" si="137"/>
        <v>-0.19407645405853538</v>
      </c>
      <c r="AR386" s="70">
        <f t="shared" si="137"/>
        <v>0.19665047551505543</v>
      </c>
      <c r="AS386" s="71">
        <f t="shared" si="116"/>
        <v>-9.515328838570157E-2</v>
      </c>
      <c r="AT386" s="71">
        <f t="shared" si="116"/>
        <v>-6.3995449848494965E-2</v>
      </c>
      <c r="AU386" s="116">
        <f t="shared" ref="AU386:AU391" si="138">IFERROR(K386/H386,0)</f>
        <v>75.937594862813782</v>
      </c>
      <c r="AV386" s="117">
        <f t="shared" ref="AV386:AV391" si="139">+Z386/W386</f>
        <v>73.011707930623587</v>
      </c>
      <c r="AW386" s="118">
        <f t="shared" ref="AW386:AW391" si="140">+AU386-AV386</f>
        <v>2.9258869321901955</v>
      </c>
      <c r="AX386" s="117">
        <f t="shared" ref="AX386:AX391" si="141">IFERROR((L386+M386)/(I386+J386),0)</f>
        <v>255.75103448275863</v>
      </c>
      <c r="AY386" s="117">
        <f t="shared" ref="AY386:AY391" si="142">(AA386+AB386)/(X386+Y386)</f>
        <v>245.96379870129869</v>
      </c>
      <c r="AZ386" s="118">
        <f t="shared" ref="AZ386:AZ391" si="143">+AX386-AY386</f>
        <v>9.7872357814599411</v>
      </c>
    </row>
    <row r="387" spans="1:52" x14ac:dyDescent="0.2">
      <c r="F387" s="73" t="s">
        <v>52</v>
      </c>
      <c r="G387" s="60"/>
      <c r="H387" s="28">
        <f>SUMIF($E$14:$E$377,$F387,H$14:H$377)</f>
        <v>7588</v>
      </c>
      <c r="I387" s="2">
        <f t="shared" si="130"/>
        <v>215</v>
      </c>
      <c r="J387" s="2">
        <f t="shared" si="130"/>
        <v>65</v>
      </c>
      <c r="K387" s="2">
        <f t="shared" si="130"/>
        <v>592836.14</v>
      </c>
      <c r="L387" s="2">
        <f t="shared" si="130"/>
        <v>49168.07</v>
      </c>
      <c r="M387" s="29">
        <f t="shared" si="130"/>
        <v>17892.309999999998</v>
      </c>
      <c r="N387" s="31">
        <f t="shared" si="131"/>
        <v>7868</v>
      </c>
      <c r="O387" s="34">
        <f t="shared" si="132"/>
        <v>659896.52</v>
      </c>
      <c r="P387" s="3"/>
      <c r="U387" s="73" t="s">
        <v>52</v>
      </c>
      <c r="V387" s="60"/>
      <c r="W387" s="2">
        <f t="shared" ref="W387:AB387" si="144">SUMIF($N$49:$N$55,"&lt;&gt;0",W$49:W$55)</f>
        <v>7954</v>
      </c>
      <c r="X387" s="2">
        <f t="shared" si="144"/>
        <v>272</v>
      </c>
      <c r="Y387" s="2">
        <f t="shared" si="144"/>
        <v>65</v>
      </c>
      <c r="Z387" s="2">
        <f t="shared" si="144"/>
        <v>598756.24</v>
      </c>
      <c r="AA387" s="2">
        <f t="shared" si="144"/>
        <v>64899.17</v>
      </c>
      <c r="AB387" s="29">
        <f t="shared" si="144"/>
        <v>11310.3</v>
      </c>
      <c r="AC387" s="31">
        <f t="shared" si="134"/>
        <v>8291</v>
      </c>
      <c r="AD387" s="34">
        <f t="shared" si="135"/>
        <v>674965.71000000008</v>
      </c>
      <c r="AE387" s="2">
        <f t="shared" si="136"/>
        <v>-366</v>
      </c>
      <c r="AF387" s="2">
        <f t="shared" si="136"/>
        <v>-57</v>
      </c>
      <c r="AG387" s="2">
        <f t="shared" si="136"/>
        <v>0</v>
      </c>
      <c r="AH387" s="2">
        <f t="shared" si="136"/>
        <v>-5920.0999999999767</v>
      </c>
      <c r="AI387" s="2">
        <f t="shared" si="136"/>
        <v>-15731.099999999999</v>
      </c>
      <c r="AJ387" s="29">
        <f t="shared" si="136"/>
        <v>6582.0099999999984</v>
      </c>
      <c r="AK387" s="31">
        <f t="shared" si="136"/>
        <v>-423</v>
      </c>
      <c r="AL387" s="31">
        <f t="shared" si="136"/>
        <v>-15069.190000000061</v>
      </c>
      <c r="AM387" s="38">
        <f t="shared" si="137"/>
        <v>-4.6014583857178777E-2</v>
      </c>
      <c r="AN387" s="38">
        <f t="shared" si="137"/>
        <v>-0.20955882352941177</v>
      </c>
      <c r="AO387" s="38">
        <f t="shared" si="137"/>
        <v>0</v>
      </c>
      <c r="AP387" s="38">
        <f t="shared" si="137"/>
        <v>-9.8873291074176983E-3</v>
      </c>
      <c r="AQ387" s="38">
        <f t="shared" si="137"/>
        <v>-0.24239293044887938</v>
      </c>
      <c r="AR387" s="38">
        <f t="shared" si="137"/>
        <v>0.58194831260001934</v>
      </c>
      <c r="AS387" s="76">
        <f t="shared" si="116"/>
        <v>-5.1019177421300202E-2</v>
      </c>
      <c r="AT387" s="76">
        <f t="shared" si="116"/>
        <v>-2.2325860079618058E-2</v>
      </c>
      <c r="AU387" s="119">
        <f t="shared" si="138"/>
        <v>78.128115445440173</v>
      </c>
      <c r="AV387" s="120">
        <f t="shared" si="139"/>
        <v>75.277374905707816</v>
      </c>
      <c r="AW387" s="121">
        <f t="shared" si="140"/>
        <v>2.8507405397323566</v>
      </c>
      <c r="AX387" s="120">
        <f t="shared" si="141"/>
        <v>239.50135714285716</v>
      </c>
      <c r="AY387" s="120">
        <f t="shared" si="142"/>
        <v>226.14086053412464</v>
      </c>
      <c r="AZ387" s="121">
        <f t="shared" si="143"/>
        <v>13.360496608732518</v>
      </c>
    </row>
    <row r="388" spans="1:52" x14ac:dyDescent="0.2">
      <c r="F388" s="73" t="s">
        <v>53</v>
      </c>
      <c r="G388" s="60"/>
      <c r="H388" s="28">
        <f>SUMIF($E$14:$E$377,$F388,H$14:H$377)</f>
        <v>7647</v>
      </c>
      <c r="I388" s="2">
        <f t="shared" si="130"/>
        <v>183</v>
      </c>
      <c r="J388" s="2">
        <f t="shared" si="130"/>
        <v>45</v>
      </c>
      <c r="K388" s="2">
        <f t="shared" si="130"/>
        <v>562147.57000000007</v>
      </c>
      <c r="L388" s="2">
        <f t="shared" si="130"/>
        <v>47609.08</v>
      </c>
      <c r="M388" s="29">
        <f t="shared" si="130"/>
        <v>16770.68</v>
      </c>
      <c r="N388" s="31">
        <f t="shared" si="131"/>
        <v>7875</v>
      </c>
      <c r="O388" s="34">
        <f t="shared" si="132"/>
        <v>626527.33000000007</v>
      </c>
      <c r="P388" s="3"/>
      <c r="U388" s="73" t="s">
        <v>53</v>
      </c>
      <c r="V388" s="60"/>
      <c r="W388" s="2">
        <f t="shared" ref="W388:AB388" si="145">SUMIF($N$56:$N$62,"&lt;&gt;0",W$56:W$62)</f>
        <v>7416</v>
      </c>
      <c r="X388" s="2">
        <f t="shared" si="145"/>
        <v>210</v>
      </c>
      <c r="Y388" s="2">
        <f t="shared" si="145"/>
        <v>71</v>
      </c>
      <c r="Z388" s="2">
        <f t="shared" si="145"/>
        <v>513216.24</v>
      </c>
      <c r="AA388" s="2">
        <f t="shared" si="145"/>
        <v>46928.150000000009</v>
      </c>
      <c r="AB388" s="29">
        <f t="shared" si="145"/>
        <v>20287.87</v>
      </c>
      <c r="AC388" s="31">
        <f t="shared" si="134"/>
        <v>7697</v>
      </c>
      <c r="AD388" s="34">
        <f t="shared" si="135"/>
        <v>580432.26</v>
      </c>
      <c r="AE388" s="2">
        <f t="shared" si="136"/>
        <v>231</v>
      </c>
      <c r="AF388" s="2">
        <f t="shared" si="136"/>
        <v>-27</v>
      </c>
      <c r="AG388" s="2">
        <f t="shared" si="136"/>
        <v>-26</v>
      </c>
      <c r="AH388" s="2">
        <f t="shared" si="136"/>
        <v>48931.330000000075</v>
      </c>
      <c r="AI388" s="2">
        <f t="shared" si="136"/>
        <v>680.92999999999302</v>
      </c>
      <c r="AJ388" s="29">
        <f t="shared" si="136"/>
        <v>-3517.1899999999987</v>
      </c>
      <c r="AK388" s="31">
        <f t="shared" si="136"/>
        <v>178</v>
      </c>
      <c r="AL388" s="31">
        <f t="shared" si="136"/>
        <v>46095.070000000065</v>
      </c>
      <c r="AM388" s="38">
        <f t="shared" si="137"/>
        <v>3.1148867313915859E-2</v>
      </c>
      <c r="AN388" s="38">
        <f t="shared" si="137"/>
        <v>-0.12857142857142856</v>
      </c>
      <c r="AO388" s="38">
        <f t="shared" si="137"/>
        <v>-0.36619718309859156</v>
      </c>
      <c r="AP388" s="38">
        <f t="shared" si="137"/>
        <v>9.5342520727715235E-2</v>
      </c>
      <c r="AQ388" s="38">
        <f t="shared" si="137"/>
        <v>1.4510054199877748E-2</v>
      </c>
      <c r="AR388" s="38">
        <f t="shared" si="137"/>
        <v>-0.17336418263721123</v>
      </c>
      <c r="AS388" s="76">
        <f t="shared" si="116"/>
        <v>2.3125893205144861E-2</v>
      </c>
      <c r="AT388" s="76">
        <f t="shared" si="116"/>
        <v>7.9415072484082916E-2</v>
      </c>
      <c r="AU388" s="119">
        <f t="shared" si="138"/>
        <v>73.512170785929129</v>
      </c>
      <c r="AV388" s="120">
        <f t="shared" si="139"/>
        <v>69.203915857605182</v>
      </c>
      <c r="AW388" s="121">
        <f t="shared" si="140"/>
        <v>4.3082549283239473</v>
      </c>
      <c r="AX388" s="120">
        <f t="shared" si="141"/>
        <v>282.36736842105262</v>
      </c>
      <c r="AY388" s="120">
        <f t="shared" si="142"/>
        <v>239.2029181494662</v>
      </c>
      <c r="AZ388" s="121">
        <f t="shared" si="143"/>
        <v>43.164450271586418</v>
      </c>
    </row>
    <row r="389" spans="1:52" x14ac:dyDescent="0.2">
      <c r="F389" s="73" t="s">
        <v>54</v>
      </c>
      <c r="G389" s="60"/>
      <c r="H389" s="28">
        <f>SUMIF($E$14:$E$377,$F389,H$14:H$377)</f>
        <v>7040</v>
      </c>
      <c r="I389" s="2">
        <f t="shared" si="130"/>
        <v>206</v>
      </c>
      <c r="J389" s="2">
        <f t="shared" si="130"/>
        <v>45</v>
      </c>
      <c r="K389" s="2">
        <f t="shared" si="130"/>
        <v>509422.94000000006</v>
      </c>
      <c r="L389" s="2">
        <f t="shared" si="130"/>
        <v>61680.750000000007</v>
      </c>
      <c r="M389" s="29">
        <f t="shared" si="130"/>
        <v>11678.060000000001</v>
      </c>
      <c r="N389" s="31">
        <f t="shared" si="131"/>
        <v>7291</v>
      </c>
      <c r="O389" s="34">
        <f t="shared" si="132"/>
        <v>582781.75000000012</v>
      </c>
      <c r="P389" s="3"/>
      <c r="U389" s="73" t="s">
        <v>54</v>
      </c>
      <c r="V389" s="60"/>
      <c r="W389" s="2">
        <f t="shared" ref="W389:AB389" si="146">SUMIF($N$63:$N$69,"&lt;&gt;0",W$63:W$69)</f>
        <v>7377</v>
      </c>
      <c r="X389" s="2">
        <f t="shared" si="146"/>
        <v>211</v>
      </c>
      <c r="Y389" s="2">
        <f t="shared" si="146"/>
        <v>57</v>
      </c>
      <c r="Z389" s="2">
        <f t="shared" si="146"/>
        <v>533511.19999999995</v>
      </c>
      <c r="AA389" s="2">
        <f t="shared" si="146"/>
        <v>59424.680000000008</v>
      </c>
      <c r="AB389" s="29">
        <f t="shared" si="146"/>
        <v>19518.54</v>
      </c>
      <c r="AC389" s="31">
        <f t="shared" si="134"/>
        <v>7645</v>
      </c>
      <c r="AD389" s="34">
        <f t="shared" si="135"/>
        <v>612454.42000000004</v>
      </c>
      <c r="AE389" s="2">
        <f t="shared" si="136"/>
        <v>-337</v>
      </c>
      <c r="AF389" s="2">
        <f t="shared" si="136"/>
        <v>-5</v>
      </c>
      <c r="AG389" s="2">
        <f t="shared" si="136"/>
        <v>-12</v>
      </c>
      <c r="AH389" s="2">
        <f t="shared" si="136"/>
        <v>-24088.259999999893</v>
      </c>
      <c r="AI389" s="2">
        <f t="shared" si="136"/>
        <v>2256.0699999999997</v>
      </c>
      <c r="AJ389" s="29">
        <f t="shared" si="136"/>
        <v>-7840.48</v>
      </c>
      <c r="AK389" s="31">
        <f t="shared" si="136"/>
        <v>-354</v>
      </c>
      <c r="AL389" s="31">
        <f t="shared" si="136"/>
        <v>-29672.669999999925</v>
      </c>
      <c r="AM389" s="38">
        <f t="shared" si="137"/>
        <v>-4.5682526772400707E-2</v>
      </c>
      <c r="AN389" s="38">
        <f t="shared" si="137"/>
        <v>-2.3696682464454975E-2</v>
      </c>
      <c r="AO389" s="38">
        <f t="shared" si="137"/>
        <v>-0.21052631578947367</v>
      </c>
      <c r="AP389" s="38">
        <f t="shared" si="137"/>
        <v>-4.5150429831650948E-2</v>
      </c>
      <c r="AQ389" s="38">
        <f t="shared" si="137"/>
        <v>3.796520233680685E-2</v>
      </c>
      <c r="AR389" s="38">
        <f t="shared" si="137"/>
        <v>-0.40169397916032651</v>
      </c>
      <c r="AS389" s="76">
        <f t="shared" si="116"/>
        <v>-4.630477436232832E-2</v>
      </c>
      <c r="AT389" s="76">
        <f t="shared" si="116"/>
        <v>-4.8448780890502717E-2</v>
      </c>
      <c r="AU389" s="119">
        <f t="shared" si="138"/>
        <v>72.361213068181826</v>
      </c>
      <c r="AV389" s="120">
        <f t="shared" si="139"/>
        <v>72.320889250372772</v>
      </c>
      <c r="AW389" s="121">
        <f t="shared" si="140"/>
        <v>4.0323817809053253E-2</v>
      </c>
      <c r="AX389" s="120">
        <f t="shared" si="141"/>
        <v>292.26617529880485</v>
      </c>
      <c r="AY389" s="120">
        <f t="shared" si="142"/>
        <v>294.56425373134329</v>
      </c>
      <c r="AZ389" s="121">
        <f t="shared" si="143"/>
        <v>-2.298078432538432</v>
      </c>
    </row>
    <row r="390" spans="1:52" ht="13.5" thickBot="1" x14ac:dyDescent="0.25">
      <c r="F390" s="78" t="s">
        <v>55</v>
      </c>
      <c r="G390" s="61"/>
      <c r="H390" s="43">
        <f>SUMIF($E$14:$E$377,$F390,H$14:H$377)</f>
        <v>7345</v>
      </c>
      <c r="I390" s="44">
        <f t="shared" si="130"/>
        <v>199</v>
      </c>
      <c r="J390" s="44">
        <f t="shared" si="130"/>
        <v>54</v>
      </c>
      <c r="K390" s="44">
        <f t="shared" si="130"/>
        <v>541201.85000000009</v>
      </c>
      <c r="L390" s="44">
        <f t="shared" si="130"/>
        <v>52216.17</v>
      </c>
      <c r="M390" s="45">
        <f t="shared" si="130"/>
        <v>21720.320000000003</v>
      </c>
      <c r="N390" s="47">
        <f t="shared" si="131"/>
        <v>7598</v>
      </c>
      <c r="O390" s="51">
        <f t="shared" si="132"/>
        <v>615138.34000000008</v>
      </c>
      <c r="P390" s="3"/>
      <c r="Q390" s="42"/>
      <c r="R390" s="42"/>
      <c r="S390" s="42"/>
      <c r="T390" s="42"/>
      <c r="U390" s="78" t="s">
        <v>55</v>
      </c>
      <c r="V390" s="61"/>
      <c r="W390" s="44">
        <f t="shared" ref="W390:AB390" si="147">SUMIF($N$70:$N$76,"&lt;&gt;0",W$70:W$76)</f>
        <v>8075</v>
      </c>
      <c r="X390" s="44">
        <f t="shared" si="147"/>
        <v>285</v>
      </c>
      <c r="Y390" s="44">
        <f t="shared" si="147"/>
        <v>79</v>
      </c>
      <c r="Z390" s="44">
        <f t="shared" si="147"/>
        <v>579374.26</v>
      </c>
      <c r="AA390" s="44">
        <f t="shared" si="147"/>
        <v>62748.41</v>
      </c>
      <c r="AB390" s="45">
        <f t="shared" si="147"/>
        <v>19343.919999999998</v>
      </c>
      <c r="AC390" s="47">
        <f t="shared" si="134"/>
        <v>8439</v>
      </c>
      <c r="AD390" s="51">
        <f t="shared" si="135"/>
        <v>661466.59000000008</v>
      </c>
      <c r="AE390" s="44">
        <f t="shared" si="136"/>
        <v>-730</v>
      </c>
      <c r="AF390" s="44">
        <f t="shared" si="136"/>
        <v>-86</v>
      </c>
      <c r="AG390" s="44">
        <f t="shared" si="136"/>
        <v>-25</v>
      </c>
      <c r="AH390" s="44">
        <f t="shared" si="136"/>
        <v>-38172.409999999916</v>
      </c>
      <c r="AI390" s="44">
        <f t="shared" si="136"/>
        <v>-10532.240000000005</v>
      </c>
      <c r="AJ390" s="45">
        <f t="shared" si="136"/>
        <v>2376.4000000000051</v>
      </c>
      <c r="AK390" s="47">
        <f t="shared" si="136"/>
        <v>-841</v>
      </c>
      <c r="AL390" s="47">
        <f t="shared" si="136"/>
        <v>-46328.25</v>
      </c>
      <c r="AM390" s="56">
        <f t="shared" si="137"/>
        <v>-9.0402476780185759E-2</v>
      </c>
      <c r="AN390" s="56">
        <f t="shared" si="137"/>
        <v>-0.30175438596491228</v>
      </c>
      <c r="AO390" s="56">
        <f t="shared" si="137"/>
        <v>-0.31645569620253167</v>
      </c>
      <c r="AP390" s="56">
        <f t="shared" si="137"/>
        <v>-6.5885581454723091E-2</v>
      </c>
      <c r="AQ390" s="56">
        <f t="shared" si="137"/>
        <v>-0.16784871521047315</v>
      </c>
      <c r="AR390" s="56">
        <f t="shared" si="137"/>
        <v>0.12284997042998551</v>
      </c>
      <c r="AS390" s="81">
        <f t="shared" si="116"/>
        <v>-9.9656357388316158E-2</v>
      </c>
      <c r="AT390" s="81">
        <f t="shared" si="116"/>
        <v>-7.0038684795856426E-2</v>
      </c>
      <c r="AU390" s="122">
        <f t="shared" si="138"/>
        <v>73.68302927161335</v>
      </c>
      <c r="AV390" s="123">
        <f t="shared" si="139"/>
        <v>71.749134365325077</v>
      </c>
      <c r="AW390" s="124">
        <f t="shared" si="140"/>
        <v>1.9338949062882733</v>
      </c>
      <c r="AX390" s="123">
        <f t="shared" si="141"/>
        <v>292.23909090909092</v>
      </c>
      <c r="AY390" s="123">
        <f t="shared" si="142"/>
        <v>225.52837912087912</v>
      </c>
      <c r="AZ390" s="124">
        <f t="shared" si="143"/>
        <v>66.710711788211796</v>
      </c>
    </row>
    <row r="391" spans="1:52" x14ac:dyDescent="0.2">
      <c r="A391" t="s">
        <v>46</v>
      </c>
      <c r="B391" t="s">
        <v>46</v>
      </c>
      <c r="C391" s="88" t="s">
        <v>56</v>
      </c>
      <c r="D391" t="s">
        <v>56</v>
      </c>
      <c r="F391" s="83" t="s">
        <v>57</v>
      </c>
      <c r="G391" s="60"/>
      <c r="H391" s="32">
        <f t="shared" ref="H391:M391" si="148">SUM(H386:H390)</f>
        <v>36472</v>
      </c>
      <c r="I391" s="5">
        <f t="shared" si="148"/>
        <v>994</v>
      </c>
      <c r="J391" s="5">
        <f t="shared" si="148"/>
        <v>279</v>
      </c>
      <c r="K391" s="5">
        <f t="shared" si="148"/>
        <v>2725932.9000000004</v>
      </c>
      <c r="L391" s="5">
        <f t="shared" si="148"/>
        <v>259977.95</v>
      </c>
      <c r="M391" s="33">
        <f t="shared" si="148"/>
        <v>85508.510000000009</v>
      </c>
      <c r="N391" s="34">
        <f t="shared" si="131"/>
        <v>37745</v>
      </c>
      <c r="O391" s="34">
        <f t="shared" si="132"/>
        <v>3071419.3600000003</v>
      </c>
      <c r="P391" s="3" t="s">
        <v>49</v>
      </c>
      <c r="Q391" t="s">
        <v>49</v>
      </c>
      <c r="R391" t="s">
        <v>56</v>
      </c>
      <c r="S391" t="s">
        <v>56</v>
      </c>
      <c r="U391" s="83" t="s">
        <v>57</v>
      </c>
      <c r="V391" s="60"/>
      <c r="W391" s="5">
        <f t="shared" ref="W391:AB391" si="149">SUM(W386:W390)</f>
        <v>38375</v>
      </c>
      <c r="X391" s="5">
        <f t="shared" si="149"/>
        <v>1218</v>
      </c>
      <c r="Y391" s="5">
        <f t="shared" si="149"/>
        <v>340</v>
      </c>
      <c r="Z391" s="5">
        <f t="shared" si="149"/>
        <v>2776315.37</v>
      </c>
      <c r="AA391" s="5">
        <f t="shared" si="149"/>
        <v>295177.28000000003</v>
      </c>
      <c r="AB391" s="33">
        <f t="shared" si="149"/>
        <v>85040.61</v>
      </c>
      <c r="AC391" s="34">
        <f t="shared" si="134"/>
        <v>39933</v>
      </c>
      <c r="AD391" s="34">
        <f t="shared" si="135"/>
        <v>3156533.2600000002</v>
      </c>
      <c r="AE391" s="2">
        <f t="shared" si="136"/>
        <v>-1903</v>
      </c>
      <c r="AF391" s="2">
        <f t="shared" si="136"/>
        <v>-224</v>
      </c>
      <c r="AG391" s="2">
        <f t="shared" si="136"/>
        <v>-61</v>
      </c>
      <c r="AH391" s="2">
        <f t="shared" si="136"/>
        <v>-50382.469999999739</v>
      </c>
      <c r="AI391" s="2">
        <f t="shared" si="136"/>
        <v>-35199.330000000016</v>
      </c>
      <c r="AJ391" s="29">
        <f t="shared" si="136"/>
        <v>467.90000000000873</v>
      </c>
      <c r="AK391" s="31">
        <f t="shared" si="136"/>
        <v>-2188</v>
      </c>
      <c r="AL391" s="31">
        <f t="shared" si="136"/>
        <v>-85113.899999999907</v>
      </c>
      <c r="AM391" s="38">
        <f t="shared" si="137"/>
        <v>-4.9589576547231271E-2</v>
      </c>
      <c r="AN391" s="38">
        <f t="shared" si="137"/>
        <v>-0.18390804597701149</v>
      </c>
      <c r="AO391" s="38">
        <f t="shared" si="137"/>
        <v>-0.17941176470588235</v>
      </c>
      <c r="AP391" s="38">
        <f t="shared" si="137"/>
        <v>-1.8147243121014647E-2</v>
      </c>
      <c r="AQ391" s="38">
        <f t="shared" si="137"/>
        <v>-0.11924810066682644</v>
      </c>
      <c r="AR391" s="38">
        <f t="shared" si="137"/>
        <v>5.5020771840654566E-3</v>
      </c>
      <c r="AS391" s="76">
        <f t="shared" si="116"/>
        <v>-5.4791776225177169E-2</v>
      </c>
      <c r="AT391" s="76">
        <f t="shared" si="116"/>
        <v>-2.6964360261485062E-2</v>
      </c>
      <c r="AU391" s="119">
        <f t="shared" si="138"/>
        <v>74.740428273744257</v>
      </c>
      <c r="AV391" s="120">
        <f t="shared" si="139"/>
        <v>72.3469803257329</v>
      </c>
      <c r="AW391" s="121">
        <f t="shared" si="140"/>
        <v>2.3934479480113566</v>
      </c>
      <c r="AX391" s="120">
        <f t="shared" si="141"/>
        <v>271.39549096622153</v>
      </c>
      <c r="AY391" s="120">
        <f t="shared" si="142"/>
        <v>244.04229139922978</v>
      </c>
      <c r="AZ391" s="121">
        <f t="shared" si="143"/>
        <v>27.353199566991748</v>
      </c>
    </row>
    <row r="392" spans="1:52" ht="13.5" thickBot="1" x14ac:dyDescent="0.25">
      <c r="A392" t="s">
        <v>46</v>
      </c>
      <c r="B392" t="s">
        <v>46</v>
      </c>
      <c r="C392" s="88" t="s">
        <v>56</v>
      </c>
      <c r="D392" t="s">
        <v>56</v>
      </c>
      <c r="F392" s="78" t="s">
        <v>58</v>
      </c>
      <c r="G392" s="61"/>
      <c r="H392" s="48">
        <f t="shared" ref="H392:M392" si="150">SUMIF($D$14:$D$377,"02 Feb",H$14:H$377)</f>
        <v>29620</v>
      </c>
      <c r="I392" s="49">
        <f t="shared" si="150"/>
        <v>803</v>
      </c>
      <c r="J392" s="49">
        <f t="shared" si="150"/>
        <v>209</v>
      </c>
      <c r="K392" s="49">
        <f t="shared" si="150"/>
        <v>2205608.5</v>
      </c>
      <c r="L392" s="49">
        <f t="shared" si="150"/>
        <v>210674.06999999998</v>
      </c>
      <c r="M392" s="50">
        <f t="shared" si="150"/>
        <v>68061.37000000001</v>
      </c>
      <c r="N392" s="51">
        <f t="shared" si="131"/>
        <v>30632</v>
      </c>
      <c r="O392" s="51">
        <f t="shared" si="132"/>
        <v>2484343.94</v>
      </c>
      <c r="P392" s="3" t="s">
        <v>49</v>
      </c>
      <c r="Q392" s="42" t="s">
        <v>49</v>
      </c>
      <c r="R392" s="42" t="s">
        <v>56</v>
      </c>
      <c r="S392" s="42" t="s">
        <v>56</v>
      </c>
      <c r="T392" s="42"/>
      <c r="U392" s="78" t="s">
        <v>58</v>
      </c>
      <c r="V392" s="61"/>
      <c r="W392" s="49">
        <f t="shared" ref="W392:AB392" si="151">SUMIFS(W$7:W$377,$N$7:$N$377,"&lt;&gt;0",$Q$7:$Q$377,$Q392,$S$7:$S$377,$S392)</f>
        <v>30736</v>
      </c>
      <c r="X392" s="49">
        <f t="shared" si="151"/>
        <v>968</v>
      </c>
      <c r="Y392" s="49">
        <f t="shared" si="151"/>
        <v>274</v>
      </c>
      <c r="Z392" s="49">
        <f t="shared" si="151"/>
        <v>2224133.5100000007</v>
      </c>
      <c r="AA392" s="49">
        <f t="shared" si="151"/>
        <v>234992.73999999993</v>
      </c>
      <c r="AB392" s="50">
        <f t="shared" si="151"/>
        <v>71278.209999999992</v>
      </c>
      <c r="AC392" s="51">
        <f t="shared" si="134"/>
        <v>31978</v>
      </c>
      <c r="AD392" s="51">
        <f t="shared" si="135"/>
        <v>2530404.4600000004</v>
      </c>
      <c r="AE392" s="44">
        <f t="shared" si="136"/>
        <v>-1116</v>
      </c>
      <c r="AF392" s="44">
        <f t="shared" si="136"/>
        <v>-165</v>
      </c>
      <c r="AG392" s="44">
        <f t="shared" si="136"/>
        <v>-65</v>
      </c>
      <c r="AH392" s="44">
        <f t="shared" si="136"/>
        <v>-18525.010000000708</v>
      </c>
      <c r="AI392" s="44">
        <f t="shared" si="136"/>
        <v>-24318.669999999955</v>
      </c>
      <c r="AJ392" s="45">
        <f t="shared" si="136"/>
        <v>-3216.839999999982</v>
      </c>
      <c r="AK392" s="47">
        <f t="shared" si="136"/>
        <v>-1346</v>
      </c>
      <c r="AL392" s="47">
        <f t="shared" si="136"/>
        <v>-46060.520000000484</v>
      </c>
      <c r="AM392" s="56">
        <f t="shared" si="137"/>
        <v>-3.6309213951067155E-2</v>
      </c>
      <c r="AN392" s="56">
        <f t="shared" si="137"/>
        <v>-0.17045454545454544</v>
      </c>
      <c r="AO392" s="56">
        <f t="shared" si="137"/>
        <v>-0.23722627737226276</v>
      </c>
      <c r="AP392" s="56">
        <f t="shared" si="137"/>
        <v>-8.3290908197326263E-3</v>
      </c>
      <c r="AQ392" s="56">
        <f t="shared" si="137"/>
        <v>-0.1034868992122904</v>
      </c>
      <c r="AR392" s="56">
        <f t="shared" si="137"/>
        <v>-4.5130762963884505E-2</v>
      </c>
      <c r="AS392" s="81">
        <f t="shared" si="116"/>
        <v>-4.2091437863531179E-2</v>
      </c>
      <c r="AT392" s="81">
        <f t="shared" si="116"/>
        <v>-1.8202829124005129E-2</v>
      </c>
      <c r="AU392" s="122">
        <f>IFERROR(K392/H392,0)</f>
        <v>74.463487508440238</v>
      </c>
      <c r="AV392" s="123">
        <f t="shared" ref="AV392" si="152">Z392/W392</f>
        <v>72.362490564810017</v>
      </c>
      <c r="AW392" s="124">
        <f t="shared" ref="AW392" si="153">AU392-AV392</f>
        <v>2.1009969436302214</v>
      </c>
      <c r="AX392" s="123">
        <f>IFERROR((L392+M392)/(I392+J392),0)</f>
        <v>275.43027667984188</v>
      </c>
      <c r="AY392" s="123">
        <f>(AA392+AB392)/(X392+Y392)</f>
        <v>246.59496779388081</v>
      </c>
      <c r="AZ392" s="124">
        <f>+AX392-AY392</f>
        <v>28.835308885961069</v>
      </c>
    </row>
    <row r="393" spans="1:52" ht="13.5" thickBot="1" x14ac:dyDescent="0.25">
      <c r="N393" s="1"/>
      <c r="P393" s="3"/>
      <c r="AC393" s="1"/>
      <c r="AE393" s="2"/>
      <c r="AF393" s="2"/>
      <c r="AG393" s="2"/>
      <c r="AH393" s="2"/>
      <c r="AI393" s="2"/>
      <c r="AJ393" s="2"/>
      <c r="AK393" s="3"/>
      <c r="AL393" s="3"/>
      <c r="AM393" s="38"/>
      <c r="AN393" s="38"/>
      <c r="AO393" s="38"/>
      <c r="AP393" s="38"/>
      <c r="AQ393" s="38"/>
      <c r="AR393" s="38"/>
      <c r="AS393" s="85"/>
      <c r="AT393" s="85"/>
    </row>
    <row r="394" spans="1:52" x14ac:dyDescent="0.2">
      <c r="F394" s="62" t="s">
        <v>59</v>
      </c>
      <c r="G394" s="63"/>
      <c r="H394" s="64">
        <f>SUMIF($E$14:$E$377,$F394,$H$14:$H$377)</f>
        <v>6883</v>
      </c>
      <c r="I394" s="65">
        <f t="shared" ref="I394:M397" si="154">SUMIF($E$14:$E$377,$F394,I$14:I$377)</f>
        <v>199</v>
      </c>
      <c r="J394" s="65">
        <f t="shared" si="154"/>
        <v>50</v>
      </c>
      <c r="K394" s="65">
        <f t="shared" si="154"/>
        <v>487578.77</v>
      </c>
      <c r="L394" s="65">
        <f t="shared" si="154"/>
        <v>51549.55</v>
      </c>
      <c r="M394" s="86">
        <f t="shared" si="154"/>
        <v>11213.4</v>
      </c>
      <c r="N394" s="87">
        <f t="shared" ref="N394:N412" si="155">SUM(H394:J394)</f>
        <v>7132</v>
      </c>
      <c r="O394" s="95">
        <f t="shared" ref="O394:O399" si="156">SUM(K394:M394)</f>
        <v>550341.72000000009</v>
      </c>
      <c r="P394" s="3"/>
      <c r="Q394" s="67"/>
      <c r="R394" s="67"/>
      <c r="S394" s="67"/>
      <c r="T394" s="67"/>
      <c r="U394" s="62" t="s">
        <v>59</v>
      </c>
      <c r="V394" s="63"/>
      <c r="W394" s="65">
        <f t="shared" ref="W394:AB394" si="157">SUMIF($N$77:$N$83,"&lt;&gt;0",W$77:W$83)</f>
        <v>7876</v>
      </c>
      <c r="X394" s="65">
        <f t="shared" si="157"/>
        <v>295</v>
      </c>
      <c r="Y394" s="65">
        <f t="shared" si="157"/>
        <v>89</v>
      </c>
      <c r="Z394" s="65">
        <f t="shared" si="157"/>
        <v>586252.67999999993</v>
      </c>
      <c r="AA394" s="65">
        <f t="shared" si="157"/>
        <v>66125.8</v>
      </c>
      <c r="AB394" s="86">
        <f t="shared" si="157"/>
        <v>18783.399999999998</v>
      </c>
      <c r="AC394" s="87">
        <f t="shared" ref="AC394:AC399" si="158">SUM(W394:Y394)</f>
        <v>8260</v>
      </c>
      <c r="AD394" s="95">
        <f t="shared" ref="AD394:AD399" si="159">SUM(Z394:AB394)</f>
        <v>671161.88</v>
      </c>
      <c r="AE394" s="65">
        <f t="shared" ref="AE394:AL399" si="160">+H394-W394</f>
        <v>-993</v>
      </c>
      <c r="AF394" s="65">
        <f t="shared" si="160"/>
        <v>-96</v>
      </c>
      <c r="AG394" s="65">
        <f t="shared" si="160"/>
        <v>-39</v>
      </c>
      <c r="AH394" s="65">
        <f t="shared" si="160"/>
        <v>-98673.909999999916</v>
      </c>
      <c r="AI394" s="65">
        <f t="shared" si="160"/>
        <v>-14576.25</v>
      </c>
      <c r="AJ394" s="86">
        <f t="shared" si="160"/>
        <v>-7569.9999999999982</v>
      </c>
      <c r="AK394" s="87">
        <f t="shared" si="160"/>
        <v>-1128</v>
      </c>
      <c r="AL394" s="87">
        <f t="shared" si="160"/>
        <v>-120820.15999999992</v>
      </c>
      <c r="AM394" s="70">
        <f t="shared" ref="AM394:AT399" si="161">IFERROR(AE394/W394,"")</f>
        <v>-0.12607922803453531</v>
      </c>
      <c r="AN394" s="70">
        <f t="shared" si="161"/>
        <v>-0.3254237288135593</v>
      </c>
      <c r="AO394" s="70">
        <f t="shared" si="161"/>
        <v>-0.43820224719101125</v>
      </c>
      <c r="AP394" s="70">
        <f t="shared" si="161"/>
        <v>-0.16831293632636346</v>
      </c>
      <c r="AQ394" s="70">
        <f t="shared" si="161"/>
        <v>-0.22043211575512128</v>
      </c>
      <c r="AR394" s="89">
        <f t="shared" si="161"/>
        <v>-0.40301542851666894</v>
      </c>
      <c r="AS394" s="90">
        <f t="shared" si="116"/>
        <v>-0.13656174334140436</v>
      </c>
      <c r="AT394" s="90">
        <f t="shared" si="116"/>
        <v>-0.18001642167162402</v>
      </c>
      <c r="AU394" s="116">
        <f t="shared" ref="AU394:AU399" si="162">IFERROR(K394/H394,0)</f>
        <v>70.838118552956558</v>
      </c>
      <c r="AV394" s="117">
        <f t="shared" ref="AV394:AV399" si="163">+Z394/W394</f>
        <v>74.43533265617063</v>
      </c>
      <c r="AW394" s="118">
        <f t="shared" ref="AW394:AW399" si="164">+AU394-AV394</f>
        <v>-3.5972141032140712</v>
      </c>
      <c r="AX394" s="117">
        <f t="shared" ref="AX394:AX399" si="165">IFERROR((L394+M394)/(I394+J394),0)</f>
        <v>252.06004016064259</v>
      </c>
      <c r="AY394" s="117">
        <f t="shared" ref="AY394:AY399" si="166">(AA394+AB394)/(X394+Y394)</f>
        <v>221.11770833333333</v>
      </c>
      <c r="AZ394" s="118">
        <f t="shared" ref="AZ394:AZ399" si="167">+AX394-AY394</f>
        <v>30.94233182730926</v>
      </c>
    </row>
    <row r="395" spans="1:52" x14ac:dyDescent="0.2">
      <c r="F395" s="73" t="s">
        <v>60</v>
      </c>
      <c r="G395" s="60"/>
      <c r="H395" s="28">
        <f>SUMIF($E$14:$E$377,$F395,H$14:H$377)</f>
        <v>7510</v>
      </c>
      <c r="I395" s="2">
        <f t="shared" si="154"/>
        <v>207</v>
      </c>
      <c r="J395" s="2">
        <f t="shared" si="154"/>
        <v>40</v>
      </c>
      <c r="K395" s="2">
        <f t="shared" si="154"/>
        <v>539709.30000000005</v>
      </c>
      <c r="L395" s="2">
        <f t="shared" si="154"/>
        <v>52386.21</v>
      </c>
      <c r="M395" s="29">
        <f t="shared" si="154"/>
        <v>14997.939999999999</v>
      </c>
      <c r="N395" s="31">
        <f t="shared" si="155"/>
        <v>7757</v>
      </c>
      <c r="O395" s="34">
        <f t="shared" si="156"/>
        <v>607093.44999999995</v>
      </c>
      <c r="P395" s="3"/>
      <c r="U395" s="73" t="s">
        <v>60</v>
      </c>
      <c r="V395" s="60"/>
      <c r="W395" s="91">
        <f t="shared" ref="W395:AB395" si="168">SUMIF($N$84:$N$90,"&lt;&gt;0",W$84:W$90)</f>
        <v>7887</v>
      </c>
      <c r="X395" s="91">
        <f t="shared" si="168"/>
        <v>281</v>
      </c>
      <c r="Y395" s="91">
        <f t="shared" si="168"/>
        <v>90</v>
      </c>
      <c r="Z395" s="91">
        <f t="shared" si="168"/>
        <v>585132.11</v>
      </c>
      <c r="AA395" s="91">
        <f t="shared" si="168"/>
        <v>71766.209999999992</v>
      </c>
      <c r="AB395" s="129">
        <f t="shared" si="168"/>
        <v>23435.410000000003</v>
      </c>
      <c r="AC395" s="31">
        <f t="shared" si="158"/>
        <v>8258</v>
      </c>
      <c r="AD395" s="34">
        <f t="shared" si="159"/>
        <v>680333.73</v>
      </c>
      <c r="AE395" s="2">
        <f t="shared" si="160"/>
        <v>-377</v>
      </c>
      <c r="AF395" s="2">
        <f t="shared" si="160"/>
        <v>-74</v>
      </c>
      <c r="AG395" s="2">
        <f t="shared" si="160"/>
        <v>-50</v>
      </c>
      <c r="AH395" s="2">
        <f t="shared" si="160"/>
        <v>-45422.809999999939</v>
      </c>
      <c r="AI395" s="2">
        <f t="shared" si="160"/>
        <v>-19379.999999999993</v>
      </c>
      <c r="AJ395" s="29">
        <f t="shared" si="160"/>
        <v>-8437.4700000000048</v>
      </c>
      <c r="AK395" s="31">
        <f t="shared" si="160"/>
        <v>-501</v>
      </c>
      <c r="AL395" s="31">
        <f t="shared" si="160"/>
        <v>-73240.280000000028</v>
      </c>
      <c r="AM395" s="38">
        <f t="shared" si="161"/>
        <v>-4.780017750729048E-2</v>
      </c>
      <c r="AN395" s="38">
        <f t="shared" si="161"/>
        <v>-0.26334519572953735</v>
      </c>
      <c r="AO395" s="38">
        <f t="shared" si="161"/>
        <v>-0.55555555555555558</v>
      </c>
      <c r="AP395" s="38">
        <f t="shared" si="161"/>
        <v>-7.7628298334200013E-2</v>
      </c>
      <c r="AQ395" s="38">
        <f t="shared" si="161"/>
        <v>-0.2700435204812961</v>
      </c>
      <c r="AR395" s="39">
        <f t="shared" si="161"/>
        <v>-0.36003082514878143</v>
      </c>
      <c r="AS395" s="40">
        <f t="shared" si="161"/>
        <v>-6.0668442722208768E-2</v>
      </c>
      <c r="AT395" s="40">
        <f t="shared" si="161"/>
        <v>-0.10765346001586608</v>
      </c>
      <c r="AU395" s="119">
        <f t="shared" si="162"/>
        <v>71.865419440745683</v>
      </c>
      <c r="AV395" s="120">
        <f t="shared" si="163"/>
        <v>74.189439584125779</v>
      </c>
      <c r="AW395" s="121">
        <f t="shared" si="164"/>
        <v>-2.3240201433800962</v>
      </c>
      <c r="AX395" s="120">
        <f t="shared" si="165"/>
        <v>272.81032388663965</v>
      </c>
      <c r="AY395" s="120">
        <f t="shared" si="166"/>
        <v>256.60814016172503</v>
      </c>
      <c r="AZ395" s="121">
        <f t="shared" si="167"/>
        <v>16.202183724914619</v>
      </c>
    </row>
    <row r="396" spans="1:52" x14ac:dyDescent="0.2">
      <c r="F396" s="73" t="s">
        <v>61</v>
      </c>
      <c r="G396" s="60"/>
      <c r="H396" s="28">
        <f>SUMIF($E$14:$E$377,$F396,H$14:H$377)</f>
        <v>7628</v>
      </c>
      <c r="I396" s="2">
        <f t="shared" si="154"/>
        <v>187</v>
      </c>
      <c r="J396" s="2">
        <f t="shared" si="154"/>
        <v>57</v>
      </c>
      <c r="K396" s="2">
        <f t="shared" si="154"/>
        <v>524846.98</v>
      </c>
      <c r="L396" s="2">
        <f t="shared" si="154"/>
        <v>44043.75</v>
      </c>
      <c r="M396" s="29">
        <f t="shared" si="154"/>
        <v>19085.019999999997</v>
      </c>
      <c r="N396" s="31">
        <f t="shared" si="155"/>
        <v>7872</v>
      </c>
      <c r="O396" s="34">
        <f t="shared" si="156"/>
        <v>587975.75</v>
      </c>
      <c r="P396" s="3"/>
      <c r="U396" s="73" t="s">
        <v>61</v>
      </c>
      <c r="V396" s="60"/>
      <c r="W396" s="2">
        <f t="shared" ref="W396:AB396" si="169">SUMIF($N$91:$N$97,"&lt;&gt;0",W$91:W$97)</f>
        <v>7426</v>
      </c>
      <c r="X396" s="2">
        <f t="shared" si="169"/>
        <v>213</v>
      </c>
      <c r="Y396" s="2">
        <f t="shared" si="169"/>
        <v>63</v>
      </c>
      <c r="Z396" s="2">
        <f t="shared" si="169"/>
        <v>509944.54</v>
      </c>
      <c r="AA396" s="2">
        <f t="shared" si="169"/>
        <v>53721.770000000004</v>
      </c>
      <c r="AB396" s="29">
        <f t="shared" si="169"/>
        <v>24500.449999999997</v>
      </c>
      <c r="AC396" s="31">
        <f t="shared" si="158"/>
        <v>7702</v>
      </c>
      <c r="AD396" s="34">
        <f t="shared" si="159"/>
        <v>588166.75999999989</v>
      </c>
      <c r="AE396" s="2">
        <f t="shared" si="160"/>
        <v>202</v>
      </c>
      <c r="AF396" s="2">
        <f t="shared" si="160"/>
        <v>-26</v>
      </c>
      <c r="AG396" s="2">
        <f t="shared" si="160"/>
        <v>-6</v>
      </c>
      <c r="AH396" s="2">
        <f t="shared" si="160"/>
        <v>14902.440000000002</v>
      </c>
      <c r="AI396" s="2">
        <f t="shared" si="160"/>
        <v>-9678.0200000000041</v>
      </c>
      <c r="AJ396" s="29">
        <f t="shared" si="160"/>
        <v>-5415.43</v>
      </c>
      <c r="AK396" s="31">
        <f t="shared" si="160"/>
        <v>170</v>
      </c>
      <c r="AL396" s="31">
        <f t="shared" si="160"/>
        <v>-191.0099999998929</v>
      </c>
      <c r="AM396" s="38">
        <f t="shared" si="161"/>
        <v>2.7201723673579314E-2</v>
      </c>
      <c r="AN396" s="38">
        <f t="shared" si="161"/>
        <v>-0.12206572769953052</v>
      </c>
      <c r="AO396" s="38">
        <f t="shared" si="161"/>
        <v>-9.5238095238095233E-2</v>
      </c>
      <c r="AP396" s="38">
        <f t="shared" si="161"/>
        <v>2.9223648516758318E-2</v>
      </c>
      <c r="AQ396" s="38">
        <f t="shared" si="161"/>
        <v>-0.18015080292402882</v>
      </c>
      <c r="AR396" s="39">
        <f t="shared" si="161"/>
        <v>-0.2210338993773584</v>
      </c>
      <c r="AS396" s="40">
        <f t="shared" si="161"/>
        <v>2.2072189041807324E-2</v>
      </c>
      <c r="AT396" s="40">
        <f t="shared" si="161"/>
        <v>-3.2475483653631316E-4</v>
      </c>
      <c r="AU396" s="119">
        <f t="shared" si="162"/>
        <v>68.80531987414787</v>
      </c>
      <c r="AV396" s="120">
        <f t="shared" si="163"/>
        <v>68.670150821438185</v>
      </c>
      <c r="AW396" s="121">
        <f t="shared" si="164"/>
        <v>0.13516905270968493</v>
      </c>
      <c r="AX396" s="120">
        <f t="shared" si="165"/>
        <v>258.72446721311474</v>
      </c>
      <c r="AY396" s="120">
        <f t="shared" si="166"/>
        <v>283.41384057971015</v>
      </c>
      <c r="AZ396" s="121">
        <f t="shared" si="167"/>
        <v>-24.689373366595419</v>
      </c>
    </row>
    <row r="397" spans="1:52" ht="13.5" thickBot="1" x14ac:dyDescent="0.25">
      <c r="F397" s="78" t="s">
        <v>62</v>
      </c>
      <c r="G397" s="61"/>
      <c r="H397" s="43">
        <f>SUMIF($E$14:$E$377,$F397,H$14:H$377)</f>
        <v>6941</v>
      </c>
      <c r="I397" s="44">
        <f t="shared" si="154"/>
        <v>190</v>
      </c>
      <c r="J397" s="44">
        <f t="shared" si="154"/>
        <v>43</v>
      </c>
      <c r="K397" s="44">
        <f t="shared" si="154"/>
        <v>475421.92</v>
      </c>
      <c r="L397" s="44">
        <f t="shared" si="154"/>
        <v>44862.520000000004</v>
      </c>
      <c r="M397" s="45">
        <f t="shared" si="154"/>
        <v>10893.849999999999</v>
      </c>
      <c r="N397" s="47">
        <f t="shared" si="155"/>
        <v>7174</v>
      </c>
      <c r="O397" s="51">
        <f t="shared" si="156"/>
        <v>531178.29</v>
      </c>
      <c r="P397" s="3"/>
      <c r="Q397" s="42"/>
      <c r="R397" s="42"/>
      <c r="S397" s="42"/>
      <c r="T397" s="42"/>
      <c r="U397" s="78" t="s">
        <v>62</v>
      </c>
      <c r="V397" s="61"/>
      <c r="W397" s="44">
        <f t="shared" ref="W397:AB397" si="170">SUMIF($N$98:$N$104,"&lt;&gt;0",W$98:W$104)</f>
        <v>7390</v>
      </c>
      <c r="X397" s="44">
        <f t="shared" si="170"/>
        <v>197</v>
      </c>
      <c r="Y397" s="44">
        <f t="shared" si="170"/>
        <v>62</v>
      </c>
      <c r="Z397" s="44">
        <f t="shared" si="170"/>
        <v>515916.09</v>
      </c>
      <c r="AA397" s="44">
        <f t="shared" si="170"/>
        <v>58744.639999999999</v>
      </c>
      <c r="AB397" s="45">
        <f t="shared" si="170"/>
        <v>19386.03</v>
      </c>
      <c r="AC397" s="47">
        <f t="shared" si="158"/>
        <v>7649</v>
      </c>
      <c r="AD397" s="51">
        <f t="shared" si="159"/>
        <v>594046.76</v>
      </c>
      <c r="AE397" s="44">
        <f t="shared" si="160"/>
        <v>-449</v>
      </c>
      <c r="AF397" s="44">
        <f t="shared" si="160"/>
        <v>-7</v>
      </c>
      <c r="AG397" s="44">
        <f t="shared" si="160"/>
        <v>-19</v>
      </c>
      <c r="AH397" s="44">
        <f t="shared" si="160"/>
        <v>-40494.170000000042</v>
      </c>
      <c r="AI397" s="44">
        <f t="shared" si="160"/>
        <v>-13882.119999999995</v>
      </c>
      <c r="AJ397" s="45">
        <f t="shared" si="160"/>
        <v>-8492.18</v>
      </c>
      <c r="AK397" s="47">
        <f t="shared" si="160"/>
        <v>-475</v>
      </c>
      <c r="AL397" s="47">
        <f t="shared" si="160"/>
        <v>-62868.469999999972</v>
      </c>
      <c r="AM397" s="56">
        <f t="shared" si="161"/>
        <v>-6.0757780784844381E-2</v>
      </c>
      <c r="AN397" s="56">
        <f t="shared" si="161"/>
        <v>-3.553299492385787E-2</v>
      </c>
      <c r="AO397" s="56">
        <f t="shared" si="161"/>
        <v>-0.30645161290322581</v>
      </c>
      <c r="AP397" s="56">
        <f t="shared" si="161"/>
        <v>-7.8489837368708626E-2</v>
      </c>
      <c r="AQ397" s="56">
        <f t="shared" si="161"/>
        <v>-0.23631296404233637</v>
      </c>
      <c r="AR397" s="57">
        <f t="shared" si="161"/>
        <v>-0.43805668308570661</v>
      </c>
      <c r="AS397" s="58">
        <f t="shared" si="161"/>
        <v>-6.2099620865472611E-2</v>
      </c>
      <c r="AT397" s="58">
        <f t="shared" si="161"/>
        <v>-0.10583084402312029</v>
      </c>
      <c r="AU397" s="122">
        <f t="shared" si="162"/>
        <v>68.494729866013543</v>
      </c>
      <c r="AV397" s="123">
        <f t="shared" si="163"/>
        <v>69.812732070365357</v>
      </c>
      <c r="AW397" s="124">
        <f t="shared" si="164"/>
        <v>-1.3180022043518136</v>
      </c>
      <c r="AX397" s="123">
        <f t="shared" si="165"/>
        <v>239.29772532188844</v>
      </c>
      <c r="AY397" s="123">
        <f t="shared" si="166"/>
        <v>301.66281853281851</v>
      </c>
      <c r="AZ397" s="124">
        <f t="shared" si="167"/>
        <v>-62.36509321093007</v>
      </c>
    </row>
    <row r="398" spans="1:52" x14ac:dyDescent="0.2">
      <c r="A398" t="s">
        <v>46</v>
      </c>
      <c r="B398" t="s">
        <v>46</v>
      </c>
      <c r="C398" t="s">
        <v>63</v>
      </c>
      <c r="D398" t="s">
        <v>63</v>
      </c>
      <c r="F398" s="83" t="s">
        <v>64</v>
      </c>
      <c r="G398" s="60"/>
      <c r="H398" s="32">
        <f t="shared" ref="H398:M398" si="171">SUM(H394:H397)</f>
        <v>28962</v>
      </c>
      <c r="I398" s="5">
        <f t="shared" si="171"/>
        <v>783</v>
      </c>
      <c r="J398" s="5">
        <f t="shared" si="171"/>
        <v>190</v>
      </c>
      <c r="K398" s="5">
        <f t="shared" si="171"/>
        <v>2027556.97</v>
      </c>
      <c r="L398" s="5">
        <f t="shared" si="171"/>
        <v>192842.03000000003</v>
      </c>
      <c r="M398" s="33">
        <f t="shared" si="171"/>
        <v>56190.209999999992</v>
      </c>
      <c r="N398" s="34">
        <f t="shared" si="155"/>
        <v>29935</v>
      </c>
      <c r="O398" s="34">
        <f t="shared" si="156"/>
        <v>2276589.21</v>
      </c>
      <c r="P398" s="3" t="s">
        <v>49</v>
      </c>
      <c r="Q398" t="s">
        <v>49</v>
      </c>
      <c r="R398" t="s">
        <v>63</v>
      </c>
      <c r="S398" t="s">
        <v>63</v>
      </c>
      <c r="U398" s="83" t="s">
        <v>64</v>
      </c>
      <c r="V398" s="60"/>
      <c r="W398" s="5">
        <f t="shared" ref="W398:AB398" si="172">SUM(W394:W397)</f>
        <v>30579</v>
      </c>
      <c r="X398" s="5">
        <f t="shared" si="172"/>
        <v>986</v>
      </c>
      <c r="Y398" s="5">
        <f t="shared" si="172"/>
        <v>304</v>
      </c>
      <c r="Z398" s="5">
        <f t="shared" si="172"/>
        <v>2197245.42</v>
      </c>
      <c r="AA398" s="5">
        <f t="shared" si="172"/>
        <v>250358.42000000004</v>
      </c>
      <c r="AB398" s="33">
        <f t="shared" si="172"/>
        <v>86105.29</v>
      </c>
      <c r="AC398" s="34">
        <f t="shared" si="158"/>
        <v>31869</v>
      </c>
      <c r="AD398" s="34">
        <f t="shared" si="159"/>
        <v>2533709.13</v>
      </c>
      <c r="AE398" s="2">
        <f t="shared" si="160"/>
        <v>-1617</v>
      </c>
      <c r="AF398" s="2">
        <f t="shared" si="160"/>
        <v>-203</v>
      </c>
      <c r="AG398" s="2">
        <f t="shared" si="160"/>
        <v>-114</v>
      </c>
      <c r="AH398" s="2">
        <f t="shared" si="160"/>
        <v>-169688.44999999995</v>
      </c>
      <c r="AI398" s="2">
        <f t="shared" si="160"/>
        <v>-57516.390000000014</v>
      </c>
      <c r="AJ398" s="29">
        <f t="shared" si="160"/>
        <v>-29915.08</v>
      </c>
      <c r="AK398" s="31">
        <f t="shared" si="160"/>
        <v>-1934</v>
      </c>
      <c r="AL398" s="31">
        <f t="shared" si="160"/>
        <v>-257119.91999999993</v>
      </c>
      <c r="AM398" s="38">
        <f t="shared" si="161"/>
        <v>-5.2879427057784756E-2</v>
      </c>
      <c r="AN398" s="38">
        <f t="shared" si="161"/>
        <v>-0.20588235294117646</v>
      </c>
      <c r="AO398" s="38">
        <f t="shared" si="161"/>
        <v>-0.375</v>
      </c>
      <c r="AP398" s="38">
        <f t="shared" si="161"/>
        <v>-7.7227809172086007E-2</v>
      </c>
      <c r="AQ398" s="38">
        <f t="shared" si="161"/>
        <v>-0.22973619181651653</v>
      </c>
      <c r="AR398" s="39">
        <f t="shared" si="161"/>
        <v>-0.34742441492270687</v>
      </c>
      <c r="AS398" s="40">
        <f t="shared" si="161"/>
        <v>-6.0685933038375849E-2</v>
      </c>
      <c r="AT398" s="40">
        <f t="shared" si="161"/>
        <v>-0.10147965169151044</v>
      </c>
      <c r="AU398" s="119">
        <f t="shared" si="162"/>
        <v>70.007491540639464</v>
      </c>
      <c r="AV398" s="120">
        <f t="shared" si="163"/>
        <v>71.854717943686836</v>
      </c>
      <c r="AW398" s="121">
        <f t="shared" si="164"/>
        <v>-1.8472264030473724</v>
      </c>
      <c r="AX398" s="120">
        <f t="shared" si="165"/>
        <v>255.94269270298048</v>
      </c>
      <c r="AY398" s="120">
        <f t="shared" si="166"/>
        <v>260.82458139534884</v>
      </c>
      <c r="AZ398" s="121">
        <f t="shared" si="167"/>
        <v>-4.8818886923683635</v>
      </c>
    </row>
    <row r="399" spans="1:52" ht="13.5" thickBot="1" x14ac:dyDescent="0.25">
      <c r="A399" t="s">
        <v>46</v>
      </c>
      <c r="B399" t="s">
        <v>46</v>
      </c>
      <c r="C399" t="s">
        <v>63</v>
      </c>
      <c r="D399" t="s">
        <v>63</v>
      </c>
      <c r="F399" s="78" t="s">
        <v>65</v>
      </c>
      <c r="G399" s="61"/>
      <c r="H399" s="48">
        <f t="shared" ref="H399:M399" si="173">SUMIF($D$14:$D$377,"03 Mar",H$14:H$377)</f>
        <v>31258</v>
      </c>
      <c r="I399" s="49">
        <f t="shared" si="173"/>
        <v>853</v>
      </c>
      <c r="J399" s="49">
        <f t="shared" si="173"/>
        <v>205</v>
      </c>
      <c r="K399" s="49">
        <f t="shared" si="173"/>
        <v>2183483.67</v>
      </c>
      <c r="L399" s="49">
        <f t="shared" si="173"/>
        <v>207856.68000000002</v>
      </c>
      <c r="M399" s="50">
        <f t="shared" si="173"/>
        <v>61905.5</v>
      </c>
      <c r="N399" s="51">
        <f t="shared" si="155"/>
        <v>32316</v>
      </c>
      <c r="O399" s="51">
        <f t="shared" si="156"/>
        <v>2453245.85</v>
      </c>
      <c r="P399" s="3" t="s">
        <v>49</v>
      </c>
      <c r="Q399" s="42" t="s">
        <v>49</v>
      </c>
      <c r="R399" s="42" t="s">
        <v>63</v>
      </c>
      <c r="S399" s="42" t="s">
        <v>63</v>
      </c>
      <c r="T399" s="42"/>
      <c r="U399" s="78" t="s">
        <v>65</v>
      </c>
      <c r="V399" s="61"/>
      <c r="W399" s="49">
        <f t="shared" ref="W399:AB399" si="174">SUMIFS(W$7:W$377,$N$7:$N$377,"&lt;&gt;0",$Q$7:$Q$377,$Q399,$S$7:$S$377,$S399)</f>
        <v>33803</v>
      </c>
      <c r="X399" s="49">
        <f t="shared" si="174"/>
        <v>1072</v>
      </c>
      <c r="Y399" s="49">
        <f t="shared" si="174"/>
        <v>323</v>
      </c>
      <c r="Z399" s="49">
        <f t="shared" si="174"/>
        <v>2424807.4299999997</v>
      </c>
      <c r="AA399" s="49">
        <f t="shared" si="174"/>
        <v>273980.14</v>
      </c>
      <c r="AB399" s="50">
        <f t="shared" si="174"/>
        <v>91155.37000000001</v>
      </c>
      <c r="AC399" s="51">
        <f t="shared" si="158"/>
        <v>35198</v>
      </c>
      <c r="AD399" s="51">
        <f t="shared" si="159"/>
        <v>2789942.94</v>
      </c>
      <c r="AE399" s="44">
        <f t="shared" si="160"/>
        <v>-2545</v>
      </c>
      <c r="AF399" s="44">
        <f t="shared" si="160"/>
        <v>-219</v>
      </c>
      <c r="AG399" s="44">
        <f t="shared" si="160"/>
        <v>-118</v>
      </c>
      <c r="AH399" s="44">
        <f t="shared" si="160"/>
        <v>-241323.75999999978</v>
      </c>
      <c r="AI399" s="44">
        <f t="shared" si="160"/>
        <v>-66123.459999999992</v>
      </c>
      <c r="AJ399" s="45">
        <f t="shared" si="160"/>
        <v>-29249.87000000001</v>
      </c>
      <c r="AK399" s="47">
        <f t="shared" si="160"/>
        <v>-2882</v>
      </c>
      <c r="AL399" s="47">
        <f t="shared" si="160"/>
        <v>-336697.08999999985</v>
      </c>
      <c r="AM399" s="56">
        <f t="shared" si="161"/>
        <v>-7.5289175516965956E-2</v>
      </c>
      <c r="AN399" s="56">
        <f t="shared" si="161"/>
        <v>-0.2042910447761194</v>
      </c>
      <c r="AO399" s="56">
        <f t="shared" si="161"/>
        <v>-0.3653250773993808</v>
      </c>
      <c r="AP399" s="56">
        <f t="shared" si="161"/>
        <v>-9.9522855718072345E-2</v>
      </c>
      <c r="AQ399" s="56">
        <f t="shared" si="161"/>
        <v>-0.24134398938550797</v>
      </c>
      <c r="AR399" s="57">
        <f t="shared" si="161"/>
        <v>-0.32087928555388462</v>
      </c>
      <c r="AS399" s="58">
        <f t="shared" si="161"/>
        <v>-8.1879652252968921E-2</v>
      </c>
      <c r="AT399" s="58">
        <f t="shared" si="161"/>
        <v>-0.12068242872379313</v>
      </c>
      <c r="AU399" s="122">
        <f t="shared" si="162"/>
        <v>69.853594919700555</v>
      </c>
      <c r="AV399" s="123">
        <f t="shared" si="163"/>
        <v>71.733497914386291</v>
      </c>
      <c r="AW399" s="124">
        <f t="shared" si="164"/>
        <v>-1.879902994685736</v>
      </c>
      <c r="AX399" s="123">
        <f t="shared" si="165"/>
        <v>254.97370510396979</v>
      </c>
      <c r="AY399" s="123">
        <f t="shared" si="166"/>
        <v>261.74588530465951</v>
      </c>
      <c r="AZ399" s="124">
        <f t="shared" si="167"/>
        <v>-6.7721802006897178</v>
      </c>
    </row>
    <row r="400" spans="1:52" ht="13.5" thickBot="1" x14ac:dyDescent="0.25">
      <c r="N400" s="1"/>
      <c r="P400" s="3"/>
      <c r="AC400" s="1"/>
      <c r="AK400" s="1"/>
      <c r="AS400" s="1"/>
    </row>
    <row r="401" spans="1:52" x14ac:dyDescent="0.2">
      <c r="F401" s="62" t="s">
        <v>66</v>
      </c>
      <c r="G401" s="63"/>
      <c r="H401" s="64">
        <f>SUMIF($E$14:$E$377,$F401,$H$14:$H$377)</f>
        <v>7732</v>
      </c>
      <c r="I401" s="65">
        <f t="shared" ref="I401:M404" si="175">SUMIF($E$14:$E$377,$F401,I$14:I$377)</f>
        <v>183</v>
      </c>
      <c r="J401" s="65">
        <f t="shared" si="175"/>
        <v>40</v>
      </c>
      <c r="K401" s="65">
        <f t="shared" si="175"/>
        <v>559089.23</v>
      </c>
      <c r="L401" s="65">
        <f t="shared" si="175"/>
        <v>46101.880000000005</v>
      </c>
      <c r="M401" s="86">
        <f t="shared" si="175"/>
        <v>22973.53</v>
      </c>
      <c r="N401" s="87">
        <f t="shared" si="155"/>
        <v>7955</v>
      </c>
      <c r="O401" s="95">
        <f t="shared" ref="O401:O406" si="176">SUM(K401:M401)</f>
        <v>628164.64</v>
      </c>
      <c r="P401" s="3"/>
      <c r="Q401" s="67"/>
      <c r="R401" s="67"/>
      <c r="S401" s="67"/>
      <c r="T401" s="67"/>
      <c r="U401" s="62" t="s">
        <v>66</v>
      </c>
      <c r="V401" s="63"/>
      <c r="W401" s="65">
        <f t="shared" ref="W401:AB401" si="177">SUMIF($N$105:$N$111,"&lt;&gt;0",W$105:W$111)</f>
        <v>7471</v>
      </c>
      <c r="X401" s="65">
        <f t="shared" si="177"/>
        <v>235</v>
      </c>
      <c r="Y401" s="65">
        <f t="shared" si="177"/>
        <v>88</v>
      </c>
      <c r="Z401" s="65">
        <f t="shared" si="177"/>
        <v>534889.02</v>
      </c>
      <c r="AA401" s="65">
        <f t="shared" si="177"/>
        <v>70634.080000000002</v>
      </c>
      <c r="AB401" s="86">
        <f t="shared" si="177"/>
        <v>31082.509999999995</v>
      </c>
      <c r="AC401" s="87">
        <f t="shared" ref="AC401:AC406" si="178">SUM(W401:Y401)</f>
        <v>7794</v>
      </c>
      <c r="AD401" s="95">
        <f t="shared" ref="AD401:AD406" si="179">SUM(Z401:AB401)</f>
        <v>636605.61</v>
      </c>
      <c r="AE401" s="65">
        <f t="shared" ref="AE401:AL406" si="180">+H401-W401</f>
        <v>261</v>
      </c>
      <c r="AF401" s="65">
        <f t="shared" si="180"/>
        <v>-52</v>
      </c>
      <c r="AG401" s="65">
        <f t="shared" si="180"/>
        <v>-48</v>
      </c>
      <c r="AH401" s="65">
        <f t="shared" si="180"/>
        <v>24200.209999999963</v>
      </c>
      <c r="AI401" s="65">
        <f t="shared" si="180"/>
        <v>-24532.199999999997</v>
      </c>
      <c r="AJ401" s="86">
        <f t="shared" si="180"/>
        <v>-8108.9799999999959</v>
      </c>
      <c r="AK401" s="87">
        <f t="shared" si="180"/>
        <v>161</v>
      </c>
      <c r="AL401" s="87">
        <f t="shared" si="180"/>
        <v>-8440.9699999999721</v>
      </c>
      <c r="AM401" s="70">
        <f t="shared" ref="AM401:AT406" si="181">IFERROR(AE401/W401,"")</f>
        <v>3.4935082318297415E-2</v>
      </c>
      <c r="AN401" s="70">
        <f t="shared" si="181"/>
        <v>-0.22127659574468084</v>
      </c>
      <c r="AO401" s="70">
        <f t="shared" si="181"/>
        <v>-0.54545454545454541</v>
      </c>
      <c r="AP401" s="70">
        <f t="shared" si="181"/>
        <v>4.524342264494411E-2</v>
      </c>
      <c r="AQ401" s="70">
        <f t="shared" si="181"/>
        <v>-0.34731393117883036</v>
      </c>
      <c r="AR401" s="89">
        <f t="shared" si="181"/>
        <v>-0.2608856234583371</v>
      </c>
      <c r="AS401" s="90">
        <f t="shared" si="181"/>
        <v>2.0656915576084168E-2</v>
      </c>
      <c r="AT401" s="90">
        <f t="shared" si="181"/>
        <v>-1.3259339640440763E-2</v>
      </c>
      <c r="AU401" s="116">
        <f t="shared" ref="AU401:AU406" si="182">IFERROR(K401/H401,0)</f>
        <v>72.30848810139679</v>
      </c>
      <c r="AV401" s="117">
        <f t="shared" ref="AV401:AV406" si="183">+Z401/W401</f>
        <v>71.595371436220049</v>
      </c>
      <c r="AW401" s="118">
        <f t="shared" ref="AW401:AW406" si="184">+AU401-AV401</f>
        <v>0.71311666517674155</v>
      </c>
      <c r="AX401" s="117">
        <f t="shared" ref="AX401:AX406" si="185">IFERROR((L401+M401)/(I401+J401),0)</f>
        <v>309.75520179372199</v>
      </c>
      <c r="AY401" s="117">
        <f t="shared" ref="AY401:AY406" si="186">(AA401+AB401)/(X401+Y401)</f>
        <v>314.91204334365324</v>
      </c>
      <c r="AZ401" s="118">
        <f t="shared" ref="AZ401:AZ406" si="187">+AX401-AY401</f>
        <v>-5.1568415499312437</v>
      </c>
    </row>
    <row r="402" spans="1:52" x14ac:dyDescent="0.2">
      <c r="F402" s="73" t="s">
        <v>67</v>
      </c>
      <c r="G402" s="60"/>
      <c r="H402" s="28">
        <f>SUMIF($E$14:$E$377,$F402,H$14:H$377)</f>
        <v>6934</v>
      </c>
      <c r="I402" s="2">
        <f t="shared" si="175"/>
        <v>193</v>
      </c>
      <c r="J402" s="2">
        <f t="shared" si="175"/>
        <v>52</v>
      </c>
      <c r="K402" s="2">
        <f t="shared" si="175"/>
        <v>469496.91999999993</v>
      </c>
      <c r="L402" s="2">
        <f t="shared" si="175"/>
        <v>41733.610000000008</v>
      </c>
      <c r="M402" s="29">
        <f t="shared" si="175"/>
        <v>21162.309999999998</v>
      </c>
      <c r="N402" s="31">
        <f t="shared" si="155"/>
        <v>7179</v>
      </c>
      <c r="O402" s="34">
        <f t="shared" si="176"/>
        <v>532392.83999999985</v>
      </c>
      <c r="P402" s="3"/>
      <c r="U402" s="73" t="s">
        <v>67</v>
      </c>
      <c r="V402" s="60"/>
      <c r="W402" s="2">
        <f>SUMIF($N112:$N$118,"&lt;&gt;0",W112:W$118)</f>
        <v>7770</v>
      </c>
      <c r="X402" s="2">
        <f>SUMIF($N$112:$N$118,"&lt;&gt;0",X$112:X$118)</f>
        <v>221</v>
      </c>
      <c r="Y402" s="2">
        <f>SUMIF($N$112:$N$118,"&lt;&gt;0",Y$112:Y$118)</f>
        <v>61</v>
      </c>
      <c r="Z402" s="2">
        <f>SUMIF($N$112:$N$118,"&lt;&gt;0",Z$112:Z$118)</f>
        <v>548695.85000000009</v>
      </c>
      <c r="AA402" s="2">
        <f>SUMIF($N$112:$N$118,"&lt;&gt;0",AA$112:AA$118)</f>
        <v>58211.57</v>
      </c>
      <c r="AB402" s="29">
        <f>SUMIF($N$112:$N$118,"&lt;&gt;0",AB$112:AB$118)</f>
        <v>28557.8</v>
      </c>
      <c r="AC402" s="31">
        <f t="shared" si="178"/>
        <v>8052</v>
      </c>
      <c r="AD402" s="34">
        <f t="shared" si="179"/>
        <v>635465.22000000009</v>
      </c>
      <c r="AE402" s="2">
        <f t="shared" si="180"/>
        <v>-836</v>
      </c>
      <c r="AF402" s="2">
        <f t="shared" si="180"/>
        <v>-28</v>
      </c>
      <c r="AG402" s="2">
        <f t="shared" si="180"/>
        <v>-9</v>
      </c>
      <c r="AH402" s="2">
        <f t="shared" si="180"/>
        <v>-79198.930000000168</v>
      </c>
      <c r="AI402" s="2">
        <f t="shared" si="180"/>
        <v>-16477.959999999992</v>
      </c>
      <c r="AJ402" s="29">
        <f t="shared" si="180"/>
        <v>-7395.4900000000016</v>
      </c>
      <c r="AK402" s="31">
        <f t="shared" si="180"/>
        <v>-873</v>
      </c>
      <c r="AL402" s="31">
        <f t="shared" si="180"/>
        <v>-103072.38000000024</v>
      </c>
      <c r="AM402" s="38">
        <f t="shared" si="181"/>
        <v>-0.1075933075933076</v>
      </c>
      <c r="AN402" s="38">
        <f t="shared" si="181"/>
        <v>-0.12669683257918551</v>
      </c>
      <c r="AO402" s="38">
        <f t="shared" si="181"/>
        <v>-0.14754098360655737</v>
      </c>
      <c r="AP402" s="38">
        <f t="shared" si="181"/>
        <v>-0.14434031166811295</v>
      </c>
      <c r="AQ402" s="38">
        <f t="shared" si="181"/>
        <v>-0.28307018690614238</v>
      </c>
      <c r="AR402" s="39">
        <f t="shared" si="181"/>
        <v>-0.2589656766277515</v>
      </c>
      <c r="AS402" s="40">
        <f t="shared" si="181"/>
        <v>-0.10842026825633383</v>
      </c>
      <c r="AT402" s="40">
        <f t="shared" si="181"/>
        <v>-0.16219987617890436</v>
      </c>
      <c r="AU402" s="119">
        <f t="shared" si="182"/>
        <v>67.709391404672616</v>
      </c>
      <c r="AV402" s="120">
        <f t="shared" si="183"/>
        <v>70.617226512226523</v>
      </c>
      <c r="AW402" s="121">
        <f t="shared" si="184"/>
        <v>-2.9078351075539075</v>
      </c>
      <c r="AX402" s="120">
        <f t="shared" si="185"/>
        <v>256.71804081632655</v>
      </c>
      <c r="AY402" s="120">
        <f t="shared" si="186"/>
        <v>307.69280141843967</v>
      </c>
      <c r="AZ402" s="121">
        <f t="shared" si="187"/>
        <v>-50.974760602113122</v>
      </c>
    </row>
    <row r="403" spans="1:52" x14ac:dyDescent="0.2">
      <c r="F403" s="73" t="s">
        <v>68</v>
      </c>
      <c r="G403" s="60"/>
      <c r="H403" s="28">
        <f>SUMIF($E$14:$E$377,$F403,H$14:H$377)</f>
        <v>7246</v>
      </c>
      <c r="I403" s="2">
        <f t="shared" si="175"/>
        <v>193</v>
      </c>
      <c r="J403" s="2">
        <f t="shared" si="175"/>
        <v>50</v>
      </c>
      <c r="K403" s="2">
        <f t="shared" si="175"/>
        <v>506010.97000000003</v>
      </c>
      <c r="L403" s="2">
        <f t="shared" si="175"/>
        <v>49772.17</v>
      </c>
      <c r="M403" s="29">
        <f t="shared" si="175"/>
        <v>15389.779999999999</v>
      </c>
      <c r="N403" s="31">
        <f t="shared" si="155"/>
        <v>7489</v>
      </c>
      <c r="O403" s="34">
        <f t="shared" si="176"/>
        <v>571172.92000000004</v>
      </c>
      <c r="P403" s="3"/>
      <c r="U403" s="73" t="s">
        <v>68</v>
      </c>
      <c r="V403" s="60"/>
      <c r="W403" s="2">
        <f t="shared" ref="W403:AB403" si="188">SUMIF($N$119:$N$125,"&lt;&gt;0",W$119:W$125)</f>
        <v>7906</v>
      </c>
      <c r="X403" s="2">
        <f t="shared" si="188"/>
        <v>217</v>
      </c>
      <c r="Y403" s="2">
        <f t="shared" si="188"/>
        <v>83</v>
      </c>
      <c r="Z403" s="2">
        <f t="shared" si="188"/>
        <v>568910.80000000005</v>
      </c>
      <c r="AA403" s="2">
        <f t="shared" si="188"/>
        <v>51072.340000000004</v>
      </c>
      <c r="AB403" s="29">
        <f t="shared" si="188"/>
        <v>19811.349999999999</v>
      </c>
      <c r="AC403" s="31">
        <f t="shared" si="178"/>
        <v>8206</v>
      </c>
      <c r="AD403" s="34">
        <f t="shared" si="179"/>
        <v>639794.49</v>
      </c>
      <c r="AE403" s="2">
        <f t="shared" si="180"/>
        <v>-660</v>
      </c>
      <c r="AF403" s="2">
        <f t="shared" si="180"/>
        <v>-24</v>
      </c>
      <c r="AG403" s="2">
        <f t="shared" si="180"/>
        <v>-33</v>
      </c>
      <c r="AH403" s="2">
        <f t="shared" si="180"/>
        <v>-62899.830000000016</v>
      </c>
      <c r="AI403" s="2">
        <f t="shared" si="180"/>
        <v>-1300.1700000000055</v>
      </c>
      <c r="AJ403" s="29">
        <f t="shared" si="180"/>
        <v>-4421.57</v>
      </c>
      <c r="AK403" s="31">
        <f t="shared" si="180"/>
        <v>-717</v>
      </c>
      <c r="AL403" s="31">
        <f t="shared" si="180"/>
        <v>-68621.569999999949</v>
      </c>
      <c r="AM403" s="38">
        <f t="shared" si="181"/>
        <v>-8.3480900581836576E-2</v>
      </c>
      <c r="AN403" s="38">
        <f t="shared" si="181"/>
        <v>-0.11059907834101383</v>
      </c>
      <c r="AO403" s="38">
        <f t="shared" si="181"/>
        <v>-0.39759036144578314</v>
      </c>
      <c r="AP403" s="38">
        <f t="shared" si="181"/>
        <v>-0.11056184906315719</v>
      </c>
      <c r="AQ403" s="38">
        <f t="shared" si="181"/>
        <v>-2.5457419808843796E-2</v>
      </c>
      <c r="AR403" s="39">
        <f t="shared" si="181"/>
        <v>-0.22318368006218658</v>
      </c>
      <c r="AS403" s="40">
        <f t="shared" si="181"/>
        <v>-8.7375091396539123E-2</v>
      </c>
      <c r="AT403" s="40">
        <f t="shared" si="181"/>
        <v>-0.10725564391778358</v>
      </c>
      <c r="AU403" s="119">
        <f t="shared" si="182"/>
        <v>69.833145183549547</v>
      </c>
      <c r="AV403" s="120">
        <f t="shared" si="183"/>
        <v>71.959372628383505</v>
      </c>
      <c r="AW403" s="121">
        <f t="shared" si="184"/>
        <v>-2.1262274448339582</v>
      </c>
      <c r="AX403" s="120">
        <f t="shared" si="185"/>
        <v>268.15617283950616</v>
      </c>
      <c r="AY403" s="120">
        <f t="shared" si="186"/>
        <v>236.27896666666666</v>
      </c>
      <c r="AZ403" s="121">
        <f t="shared" si="187"/>
        <v>31.877206172839493</v>
      </c>
    </row>
    <row r="404" spans="1:52" ht="13.5" thickBot="1" x14ac:dyDescent="0.25">
      <c r="F404" s="78" t="s">
        <v>69</v>
      </c>
      <c r="G404" s="61"/>
      <c r="H404" s="43">
        <f>SUMIF($E$14:$E$377,$F404,H$14:H$377)</f>
        <v>7298</v>
      </c>
      <c r="I404" s="44">
        <f t="shared" si="175"/>
        <v>184</v>
      </c>
      <c r="J404" s="44">
        <f t="shared" si="175"/>
        <v>40</v>
      </c>
      <c r="K404" s="44">
        <f t="shared" si="175"/>
        <v>497518.78000000009</v>
      </c>
      <c r="L404" s="44">
        <f t="shared" si="175"/>
        <v>38766.519999999997</v>
      </c>
      <c r="M404" s="45">
        <f t="shared" si="175"/>
        <v>17752.260000000002</v>
      </c>
      <c r="N404" s="47">
        <f t="shared" si="155"/>
        <v>7522</v>
      </c>
      <c r="O404" s="51">
        <f t="shared" si="176"/>
        <v>554037.56000000006</v>
      </c>
      <c r="P404" s="3"/>
      <c r="Q404" s="42"/>
      <c r="R404" s="42"/>
      <c r="S404" s="42"/>
      <c r="T404" s="42"/>
      <c r="U404" s="78" t="s">
        <v>69</v>
      </c>
      <c r="V404" s="61"/>
      <c r="W404" s="44">
        <f t="shared" ref="W404:AB404" si="189">SUMIF($N$126:$N$132,"&lt;&gt;0",W$126:W$132)</f>
        <v>7197</v>
      </c>
      <c r="X404" s="44">
        <f t="shared" si="189"/>
        <v>244</v>
      </c>
      <c r="Y404" s="44">
        <f t="shared" si="189"/>
        <v>57</v>
      </c>
      <c r="Z404" s="44">
        <f t="shared" si="189"/>
        <v>477490.78999999992</v>
      </c>
      <c r="AA404" s="44">
        <f t="shared" si="189"/>
        <v>54990.720000000001</v>
      </c>
      <c r="AB404" s="45">
        <f t="shared" si="189"/>
        <v>21680.33</v>
      </c>
      <c r="AC404" s="47">
        <f t="shared" si="178"/>
        <v>7498</v>
      </c>
      <c r="AD404" s="51">
        <f t="shared" si="179"/>
        <v>554161.83999999985</v>
      </c>
      <c r="AE404" s="44">
        <f t="shared" si="180"/>
        <v>101</v>
      </c>
      <c r="AF404" s="44">
        <f t="shared" si="180"/>
        <v>-60</v>
      </c>
      <c r="AG404" s="44">
        <f t="shared" si="180"/>
        <v>-17</v>
      </c>
      <c r="AH404" s="44">
        <f t="shared" si="180"/>
        <v>20027.990000000165</v>
      </c>
      <c r="AI404" s="44">
        <f t="shared" si="180"/>
        <v>-16224.200000000004</v>
      </c>
      <c r="AJ404" s="45">
        <f t="shared" si="180"/>
        <v>-3928.0699999999997</v>
      </c>
      <c r="AK404" s="47">
        <f t="shared" si="180"/>
        <v>24</v>
      </c>
      <c r="AL404" s="47">
        <f t="shared" si="180"/>
        <v>-124.27999999979511</v>
      </c>
      <c r="AM404" s="56">
        <f t="shared" si="181"/>
        <v>1.4033625121578436E-2</v>
      </c>
      <c r="AN404" s="56">
        <f t="shared" si="181"/>
        <v>-0.24590163934426229</v>
      </c>
      <c r="AO404" s="56">
        <f t="shared" si="181"/>
        <v>-0.2982456140350877</v>
      </c>
      <c r="AP404" s="56">
        <f t="shared" si="181"/>
        <v>4.1944243573787399E-2</v>
      </c>
      <c r="AQ404" s="56">
        <f t="shared" si="181"/>
        <v>-0.29503523503602069</v>
      </c>
      <c r="AR404" s="57">
        <f t="shared" si="181"/>
        <v>-0.18118128275722736</v>
      </c>
      <c r="AS404" s="58">
        <f t="shared" si="181"/>
        <v>3.2008535609495867E-3</v>
      </c>
      <c r="AT404" s="58">
        <f t="shared" si="181"/>
        <v>-2.2426661496539557E-4</v>
      </c>
      <c r="AU404" s="122">
        <f t="shared" si="182"/>
        <v>68.171934776651156</v>
      </c>
      <c r="AV404" s="123">
        <f t="shared" si="183"/>
        <v>66.345809365013196</v>
      </c>
      <c r="AW404" s="124">
        <f t="shared" si="184"/>
        <v>1.8261254116379604</v>
      </c>
      <c r="AX404" s="123">
        <f t="shared" si="185"/>
        <v>252.31598214285714</v>
      </c>
      <c r="AY404" s="123">
        <f t="shared" si="186"/>
        <v>254.72109634551495</v>
      </c>
      <c r="AZ404" s="124">
        <f t="shared" si="187"/>
        <v>-2.4051142026578134</v>
      </c>
    </row>
    <row r="405" spans="1:52" x14ac:dyDescent="0.2">
      <c r="A405" t="s">
        <v>46</v>
      </c>
      <c r="B405" t="s">
        <v>46</v>
      </c>
      <c r="C405" t="s">
        <v>70</v>
      </c>
      <c r="D405" t="s">
        <v>70</v>
      </c>
      <c r="F405" s="83" t="s">
        <v>71</v>
      </c>
      <c r="G405" s="60"/>
      <c r="H405" s="32">
        <f t="shared" ref="H405:M405" si="190">SUM(H401:H404)</f>
        <v>29210</v>
      </c>
      <c r="I405" s="5">
        <f t="shared" si="190"/>
        <v>753</v>
      </c>
      <c r="J405" s="5">
        <f t="shared" si="190"/>
        <v>182</v>
      </c>
      <c r="K405" s="5">
        <f t="shared" si="190"/>
        <v>2032115.9</v>
      </c>
      <c r="L405" s="5">
        <f t="shared" si="190"/>
        <v>176374.18000000002</v>
      </c>
      <c r="M405" s="33">
        <f t="shared" si="190"/>
        <v>77277.88</v>
      </c>
      <c r="N405" s="34">
        <f t="shared" si="155"/>
        <v>30145</v>
      </c>
      <c r="O405" s="34">
        <f t="shared" si="176"/>
        <v>2285767.96</v>
      </c>
      <c r="P405" s="3" t="s">
        <v>49</v>
      </c>
      <c r="Q405" t="s">
        <v>49</v>
      </c>
      <c r="R405" t="s">
        <v>70</v>
      </c>
      <c r="S405" t="s">
        <v>70</v>
      </c>
      <c r="U405" s="83" t="s">
        <v>71</v>
      </c>
      <c r="V405" s="60"/>
      <c r="W405" s="5">
        <f t="shared" ref="W405:AB405" si="191">SUM(W401:W404)</f>
        <v>30344</v>
      </c>
      <c r="X405" s="5">
        <f t="shared" si="191"/>
        <v>917</v>
      </c>
      <c r="Y405" s="5">
        <f t="shared" si="191"/>
        <v>289</v>
      </c>
      <c r="Z405" s="5">
        <f t="shared" si="191"/>
        <v>2129986.46</v>
      </c>
      <c r="AA405" s="5">
        <f t="shared" si="191"/>
        <v>234908.71</v>
      </c>
      <c r="AB405" s="33">
        <f t="shared" si="191"/>
        <v>101131.99</v>
      </c>
      <c r="AC405" s="34">
        <f t="shared" si="178"/>
        <v>31550</v>
      </c>
      <c r="AD405" s="34">
        <f t="shared" si="179"/>
        <v>2466027.16</v>
      </c>
      <c r="AE405" s="2">
        <f t="shared" si="180"/>
        <v>-1134</v>
      </c>
      <c r="AF405" s="2">
        <f t="shared" si="180"/>
        <v>-164</v>
      </c>
      <c r="AG405" s="2">
        <f t="shared" si="180"/>
        <v>-107</v>
      </c>
      <c r="AH405" s="2">
        <f t="shared" si="180"/>
        <v>-97870.560000000056</v>
      </c>
      <c r="AI405" s="2">
        <f t="shared" si="180"/>
        <v>-58534.52999999997</v>
      </c>
      <c r="AJ405" s="29">
        <f t="shared" si="180"/>
        <v>-23854.11</v>
      </c>
      <c r="AK405" s="31">
        <f t="shared" si="180"/>
        <v>-1405</v>
      </c>
      <c r="AL405" s="31">
        <f t="shared" si="180"/>
        <v>-180259.20000000019</v>
      </c>
      <c r="AM405" s="38">
        <f t="shared" si="181"/>
        <v>-3.7371473767466384E-2</v>
      </c>
      <c r="AN405" s="38">
        <f t="shared" si="181"/>
        <v>-0.17884405670665213</v>
      </c>
      <c r="AO405" s="38">
        <f t="shared" si="181"/>
        <v>-0.37024221453287198</v>
      </c>
      <c r="AP405" s="38">
        <f t="shared" si="181"/>
        <v>-4.5948911806697613E-2</v>
      </c>
      <c r="AQ405" s="38">
        <f t="shared" si="181"/>
        <v>-0.24917990482345237</v>
      </c>
      <c r="AR405" s="39">
        <f t="shared" si="181"/>
        <v>-0.23587106315222314</v>
      </c>
      <c r="AS405" s="40">
        <f t="shared" si="181"/>
        <v>-4.4532488114104596E-2</v>
      </c>
      <c r="AT405" s="40">
        <f t="shared" si="181"/>
        <v>-7.3097005144095895E-2</v>
      </c>
      <c r="AU405" s="119">
        <f t="shared" si="182"/>
        <v>69.569185210544333</v>
      </c>
      <c r="AV405" s="120">
        <f t="shared" si="183"/>
        <v>70.194650013182184</v>
      </c>
      <c r="AW405" s="121">
        <f t="shared" si="184"/>
        <v>-0.62546480263785043</v>
      </c>
      <c r="AX405" s="120">
        <f t="shared" si="185"/>
        <v>271.2856256684492</v>
      </c>
      <c r="AY405" s="120">
        <f t="shared" si="186"/>
        <v>278.64071310116088</v>
      </c>
      <c r="AZ405" s="121">
        <f t="shared" si="187"/>
        <v>-7.3550874327116844</v>
      </c>
    </row>
    <row r="406" spans="1:52" ht="13.5" thickBot="1" x14ac:dyDescent="0.25">
      <c r="A406" t="s">
        <v>46</v>
      </c>
      <c r="B406" t="s">
        <v>46</v>
      </c>
      <c r="C406" t="s">
        <v>70</v>
      </c>
      <c r="D406" t="s">
        <v>70</v>
      </c>
      <c r="F406" s="78" t="s">
        <v>72</v>
      </c>
      <c r="G406" s="61"/>
      <c r="H406" s="48">
        <f t="shared" ref="H406:M406" si="192">SUMIF($D$14:$D$377,"04 Apr",H$14:H$377)</f>
        <v>31273</v>
      </c>
      <c r="I406" s="49">
        <f t="shared" si="192"/>
        <v>829</v>
      </c>
      <c r="J406" s="49">
        <f t="shared" si="192"/>
        <v>205</v>
      </c>
      <c r="K406" s="49">
        <f t="shared" si="192"/>
        <v>2184423.0499999993</v>
      </c>
      <c r="L406" s="49">
        <f t="shared" si="192"/>
        <v>201724.00000000006</v>
      </c>
      <c r="M406" s="50">
        <f t="shared" si="192"/>
        <v>96121.23</v>
      </c>
      <c r="N406" s="51">
        <f t="shared" si="155"/>
        <v>32307</v>
      </c>
      <c r="O406" s="51">
        <f t="shared" si="176"/>
        <v>2482268.2799999993</v>
      </c>
      <c r="P406" s="3" t="s">
        <v>49</v>
      </c>
      <c r="Q406" s="42" t="s">
        <v>49</v>
      </c>
      <c r="R406" s="42" t="s">
        <v>70</v>
      </c>
      <c r="S406" s="42" t="s">
        <v>70</v>
      </c>
      <c r="T406" s="42"/>
      <c r="U406" s="78" t="s">
        <v>72</v>
      </c>
      <c r="V406" s="61"/>
      <c r="W406" s="49">
        <f t="shared" ref="W406:AB406" si="193">SUMIFS(W$7:W$377,$N$7:$N$377,"&lt;&gt;0",$Q$7:$Q$377,$Q406,$S$7:$S$377,$S406)</f>
        <v>32128</v>
      </c>
      <c r="X406" s="49">
        <f t="shared" si="193"/>
        <v>1001</v>
      </c>
      <c r="Y406" s="49">
        <f t="shared" si="193"/>
        <v>315</v>
      </c>
      <c r="Z406" s="49">
        <f t="shared" si="193"/>
        <v>2272514.0100000007</v>
      </c>
      <c r="AA406" s="49">
        <f t="shared" si="193"/>
        <v>251565.53999999998</v>
      </c>
      <c r="AB406" s="50">
        <f t="shared" si="193"/>
        <v>103459.09000000001</v>
      </c>
      <c r="AC406" s="51">
        <f t="shared" si="178"/>
        <v>33444</v>
      </c>
      <c r="AD406" s="51">
        <f t="shared" si="179"/>
        <v>2627538.6400000006</v>
      </c>
      <c r="AE406" s="44">
        <f t="shared" si="180"/>
        <v>-855</v>
      </c>
      <c r="AF406" s="44">
        <f t="shared" si="180"/>
        <v>-172</v>
      </c>
      <c r="AG406" s="44">
        <f t="shared" si="180"/>
        <v>-110</v>
      </c>
      <c r="AH406" s="44">
        <f t="shared" si="180"/>
        <v>-88090.96000000136</v>
      </c>
      <c r="AI406" s="44">
        <f t="shared" si="180"/>
        <v>-49841.539999999921</v>
      </c>
      <c r="AJ406" s="45">
        <f t="shared" si="180"/>
        <v>-7337.8600000000151</v>
      </c>
      <c r="AK406" s="47">
        <f t="shared" si="180"/>
        <v>-1137</v>
      </c>
      <c r="AL406" s="47">
        <f t="shared" si="180"/>
        <v>-145270.36000000127</v>
      </c>
      <c r="AM406" s="56">
        <f t="shared" si="181"/>
        <v>-2.661230079681275E-2</v>
      </c>
      <c r="AN406" s="56">
        <f t="shared" si="181"/>
        <v>-0.17182817182817184</v>
      </c>
      <c r="AO406" s="56">
        <f t="shared" si="181"/>
        <v>-0.34920634920634919</v>
      </c>
      <c r="AP406" s="56">
        <f t="shared" si="181"/>
        <v>-3.8763659811277176E-2</v>
      </c>
      <c r="AQ406" s="56">
        <f t="shared" si="181"/>
        <v>-0.19812546662790112</v>
      </c>
      <c r="AR406" s="57">
        <f t="shared" si="181"/>
        <v>-7.0925232379291311E-2</v>
      </c>
      <c r="AS406" s="58">
        <f t="shared" si="181"/>
        <v>-3.3997129529960528E-2</v>
      </c>
      <c r="AT406" s="58">
        <f t="shared" si="181"/>
        <v>-5.5287620813066797E-2</v>
      </c>
      <c r="AU406" s="122">
        <f t="shared" si="182"/>
        <v>69.850127905861271</v>
      </c>
      <c r="AV406" s="123">
        <f t="shared" si="183"/>
        <v>70.733130291334689</v>
      </c>
      <c r="AW406" s="124">
        <f t="shared" si="184"/>
        <v>-0.88300238547341792</v>
      </c>
      <c r="AX406" s="123">
        <f t="shared" si="185"/>
        <v>288.05147969052229</v>
      </c>
      <c r="AY406" s="123">
        <f t="shared" si="186"/>
        <v>269.77555471124623</v>
      </c>
      <c r="AZ406" s="124">
        <f t="shared" si="187"/>
        <v>18.275924979276056</v>
      </c>
    </row>
    <row r="407" spans="1:52" ht="13.5" thickBot="1" x14ac:dyDescent="0.25">
      <c r="N407" s="1"/>
      <c r="P407" s="3"/>
      <c r="AC407" s="1"/>
      <c r="AK407" s="1"/>
      <c r="AS407" s="1"/>
    </row>
    <row r="408" spans="1:52" x14ac:dyDescent="0.2">
      <c r="F408" s="62" t="s">
        <v>73</v>
      </c>
      <c r="G408" s="63"/>
      <c r="H408" s="64">
        <f>SUMIF($E$14:$E$377,$F408,$H$14:$H$377)</f>
        <v>7477</v>
      </c>
      <c r="I408" s="65">
        <f t="shared" ref="I408:M412" si="194">SUMIF($E$14:$E$377,$F408,I$14:I$377)</f>
        <v>205</v>
      </c>
      <c r="J408" s="65">
        <f t="shared" si="194"/>
        <v>53</v>
      </c>
      <c r="K408" s="65">
        <f t="shared" si="194"/>
        <v>524462.12</v>
      </c>
      <c r="L408" s="65">
        <f t="shared" si="194"/>
        <v>55373.599999999999</v>
      </c>
      <c r="M408" s="86">
        <f t="shared" si="194"/>
        <v>29171.949999999997</v>
      </c>
      <c r="N408" s="87">
        <f t="shared" si="155"/>
        <v>7735</v>
      </c>
      <c r="O408" s="95">
        <f t="shared" ref="O408:O414" si="195">SUM(K408:M408)</f>
        <v>609007.66999999993</v>
      </c>
      <c r="P408" s="3"/>
      <c r="Q408" s="67"/>
      <c r="R408" s="67"/>
      <c r="S408" s="67"/>
      <c r="T408" s="67"/>
      <c r="U408" s="62" t="s">
        <v>73</v>
      </c>
      <c r="V408" s="63"/>
      <c r="W408" s="65">
        <f t="shared" ref="W408:AB408" si="196">SUMIF($N$133:$N$139,"&lt;&gt;0",W$133:W$139)</f>
        <v>7896</v>
      </c>
      <c r="X408" s="65">
        <f t="shared" si="196"/>
        <v>290</v>
      </c>
      <c r="Y408" s="65">
        <f t="shared" si="196"/>
        <v>94</v>
      </c>
      <c r="Z408" s="65">
        <f t="shared" si="196"/>
        <v>576567.93000000005</v>
      </c>
      <c r="AA408" s="65">
        <f t="shared" si="196"/>
        <v>77481.259999999995</v>
      </c>
      <c r="AB408" s="86">
        <f t="shared" si="196"/>
        <v>21539.579999999998</v>
      </c>
      <c r="AC408" s="87">
        <f t="shared" ref="AC408:AC465" si="197">SUM(W408:Y408)</f>
        <v>8280</v>
      </c>
      <c r="AD408" s="95">
        <f t="shared" ref="AD408:AD414" si="198">SUM(Z408:AB408)</f>
        <v>675588.77</v>
      </c>
      <c r="AE408" s="65">
        <f t="shared" ref="AE408:AL414" si="199">+H408-W408</f>
        <v>-419</v>
      </c>
      <c r="AF408" s="65">
        <f t="shared" si="199"/>
        <v>-85</v>
      </c>
      <c r="AG408" s="65">
        <f t="shared" si="199"/>
        <v>-41</v>
      </c>
      <c r="AH408" s="65">
        <f t="shared" si="199"/>
        <v>-52105.810000000056</v>
      </c>
      <c r="AI408" s="65">
        <f t="shared" si="199"/>
        <v>-22107.659999999996</v>
      </c>
      <c r="AJ408" s="86">
        <f t="shared" si="199"/>
        <v>7632.369999999999</v>
      </c>
      <c r="AK408" s="87">
        <f t="shared" si="199"/>
        <v>-545</v>
      </c>
      <c r="AL408" s="87">
        <f t="shared" si="199"/>
        <v>-66581.100000000093</v>
      </c>
      <c r="AM408" s="70">
        <f t="shared" ref="AM408:AT414" si="200">IFERROR(AE408/W408,"")</f>
        <v>-5.3064842958459979E-2</v>
      </c>
      <c r="AN408" s="70">
        <f t="shared" si="200"/>
        <v>-0.29310344827586204</v>
      </c>
      <c r="AO408" s="70">
        <f t="shared" si="200"/>
        <v>-0.43617021276595747</v>
      </c>
      <c r="AP408" s="70">
        <f t="shared" si="200"/>
        <v>-9.0372369479516573E-2</v>
      </c>
      <c r="AQ408" s="70">
        <f t="shared" si="200"/>
        <v>-0.28532912345514255</v>
      </c>
      <c r="AR408" s="89">
        <f t="shared" si="200"/>
        <v>0.35434163525936901</v>
      </c>
      <c r="AS408" s="90">
        <f t="shared" si="200"/>
        <v>-6.5821256038647344E-2</v>
      </c>
      <c r="AT408" s="90">
        <f t="shared" si="200"/>
        <v>-9.8552703888195314E-2</v>
      </c>
      <c r="AU408" s="116">
        <f t="shared" ref="AU408:AU413" si="201">IFERROR(K408/H408,0)</f>
        <v>70.143389059783331</v>
      </c>
      <c r="AV408" s="117">
        <f t="shared" ref="AV408:AV413" si="202">+Z408/W408</f>
        <v>73.020254559270526</v>
      </c>
      <c r="AW408" s="118">
        <f t="shared" ref="AW408:AW413" si="203">+AU408-AV408</f>
        <v>-2.8768654994871952</v>
      </c>
      <c r="AX408" s="117">
        <f t="shared" ref="AX408:AX413" si="204">IFERROR((L408+M408)/(I408+J408),0)</f>
        <v>327.69593023255811</v>
      </c>
      <c r="AY408" s="117">
        <f t="shared" ref="AY408:AY413" si="205">(AA408+AB408)/(X408+Y408)</f>
        <v>257.86677083333331</v>
      </c>
      <c r="AZ408" s="118">
        <f t="shared" ref="AZ408:AZ413" si="206">+AX408-AY408</f>
        <v>69.829159399224807</v>
      </c>
    </row>
    <row r="409" spans="1:52" x14ac:dyDescent="0.2">
      <c r="F409" s="73" t="s">
        <v>74</v>
      </c>
      <c r="G409" s="60"/>
      <c r="H409" s="28">
        <f>SUMIF($E$14:$E$377,$F409,H$14:H$377)</f>
        <v>7527</v>
      </c>
      <c r="I409" s="2">
        <f t="shared" si="194"/>
        <v>191</v>
      </c>
      <c r="J409" s="2">
        <f t="shared" si="194"/>
        <v>45</v>
      </c>
      <c r="K409" s="2">
        <f t="shared" si="194"/>
        <v>531040.63</v>
      </c>
      <c r="L409" s="2">
        <f t="shared" si="194"/>
        <v>51364.079999999994</v>
      </c>
      <c r="M409" s="29">
        <f t="shared" si="194"/>
        <v>10044.950000000001</v>
      </c>
      <c r="N409" s="31">
        <f t="shared" si="155"/>
        <v>7763</v>
      </c>
      <c r="O409" s="34">
        <f t="shared" si="195"/>
        <v>592449.65999999992</v>
      </c>
      <c r="P409" s="3"/>
      <c r="U409" s="73" t="s">
        <v>74</v>
      </c>
      <c r="V409" s="60"/>
      <c r="W409" s="2">
        <f t="shared" ref="W409:AB409" si="207">SUMIF($N$140:$N$146,"&lt;&gt;0",W$140:W$146)</f>
        <v>7717</v>
      </c>
      <c r="X409" s="2">
        <f t="shared" si="207"/>
        <v>230</v>
      </c>
      <c r="Y409" s="2">
        <f t="shared" si="207"/>
        <v>79</v>
      </c>
      <c r="Z409" s="2">
        <f t="shared" si="207"/>
        <v>539142.94999999995</v>
      </c>
      <c r="AA409" s="2">
        <f t="shared" si="207"/>
        <v>53215.94</v>
      </c>
      <c r="AB409" s="29">
        <f t="shared" si="207"/>
        <v>20920.189999999999</v>
      </c>
      <c r="AC409" s="31">
        <f t="shared" si="197"/>
        <v>8026</v>
      </c>
      <c r="AD409" s="34">
        <f t="shared" si="198"/>
        <v>613279.07999999984</v>
      </c>
      <c r="AE409" s="2">
        <f t="shared" si="199"/>
        <v>-190</v>
      </c>
      <c r="AF409" s="2">
        <f t="shared" si="199"/>
        <v>-39</v>
      </c>
      <c r="AG409" s="2">
        <f t="shared" si="199"/>
        <v>-34</v>
      </c>
      <c r="AH409" s="2">
        <f t="shared" si="199"/>
        <v>-8102.3199999999488</v>
      </c>
      <c r="AI409" s="2">
        <f t="shared" si="199"/>
        <v>-1851.8600000000079</v>
      </c>
      <c r="AJ409" s="29">
        <f t="shared" si="199"/>
        <v>-10875.239999999998</v>
      </c>
      <c r="AK409" s="31">
        <f t="shared" si="199"/>
        <v>-263</v>
      </c>
      <c r="AL409" s="31">
        <f t="shared" si="199"/>
        <v>-20829.419999999925</v>
      </c>
      <c r="AM409" s="38">
        <f t="shared" si="200"/>
        <v>-2.4620966696902943E-2</v>
      </c>
      <c r="AN409" s="38">
        <f t="shared" si="200"/>
        <v>-0.16956521739130434</v>
      </c>
      <c r="AO409" s="38">
        <f t="shared" si="200"/>
        <v>-0.43037974683544306</v>
      </c>
      <c r="AP409" s="38">
        <f t="shared" si="200"/>
        <v>-1.5028147915130763E-2</v>
      </c>
      <c r="AQ409" s="38">
        <f t="shared" si="200"/>
        <v>-3.4798971886994906E-2</v>
      </c>
      <c r="AR409" s="39">
        <f t="shared" si="200"/>
        <v>-0.51984422703617883</v>
      </c>
      <c r="AS409" s="40">
        <f t="shared" si="200"/>
        <v>-3.2768502367306253E-2</v>
      </c>
      <c r="AT409" s="40">
        <f t="shared" si="200"/>
        <v>-3.3964015208214716E-2</v>
      </c>
      <c r="AU409" s="119">
        <f t="shared" si="201"/>
        <v>70.551432177494348</v>
      </c>
      <c r="AV409" s="120">
        <f t="shared" si="202"/>
        <v>69.864319035894766</v>
      </c>
      <c r="AW409" s="121">
        <f t="shared" si="203"/>
        <v>0.68711314159958192</v>
      </c>
      <c r="AX409" s="120">
        <f t="shared" si="204"/>
        <v>260.20775423728816</v>
      </c>
      <c r="AY409" s="120">
        <f t="shared" si="205"/>
        <v>239.92275080906151</v>
      </c>
      <c r="AZ409" s="121">
        <f t="shared" si="206"/>
        <v>20.285003428226645</v>
      </c>
    </row>
    <row r="410" spans="1:52" x14ac:dyDescent="0.2">
      <c r="F410" s="73" t="s">
        <v>75</v>
      </c>
      <c r="G410" s="60"/>
      <c r="H410" s="28">
        <f>SUMIF($E$14:$E$377,$F410,H$14:H$377)</f>
        <v>7685</v>
      </c>
      <c r="I410" s="2">
        <f t="shared" si="194"/>
        <v>225</v>
      </c>
      <c r="J410" s="2">
        <f t="shared" si="194"/>
        <v>43</v>
      </c>
      <c r="K410" s="2">
        <f t="shared" si="194"/>
        <v>525166.14</v>
      </c>
      <c r="L410" s="2">
        <f t="shared" si="194"/>
        <v>55479.17</v>
      </c>
      <c r="M410" s="29">
        <f t="shared" si="194"/>
        <v>17325.670000000002</v>
      </c>
      <c r="N410" s="31">
        <f t="shared" si="155"/>
        <v>7953</v>
      </c>
      <c r="O410" s="34">
        <f t="shared" si="195"/>
        <v>597970.9800000001</v>
      </c>
      <c r="P410" s="3"/>
      <c r="U410" s="73" t="s">
        <v>75</v>
      </c>
      <c r="V410" s="60"/>
      <c r="W410" s="2">
        <f t="shared" ref="W410:AB410" si="208">SUMIF($N$147:$N$153,"&lt;&gt;0",W$147:W$153)</f>
        <v>7696</v>
      </c>
      <c r="X410" s="2">
        <f t="shared" si="208"/>
        <v>210</v>
      </c>
      <c r="Y410" s="2">
        <f t="shared" si="208"/>
        <v>72</v>
      </c>
      <c r="Z410" s="2">
        <f t="shared" si="208"/>
        <v>548660.54</v>
      </c>
      <c r="AA410" s="2">
        <f t="shared" si="208"/>
        <v>54409.34</v>
      </c>
      <c r="AB410" s="29">
        <f t="shared" si="208"/>
        <v>24061.39</v>
      </c>
      <c r="AC410" s="31">
        <f t="shared" si="197"/>
        <v>7978</v>
      </c>
      <c r="AD410" s="34">
        <f t="shared" si="198"/>
        <v>627131.27</v>
      </c>
      <c r="AE410" s="2">
        <f t="shared" si="199"/>
        <v>-11</v>
      </c>
      <c r="AF410" s="2">
        <f t="shared" si="199"/>
        <v>15</v>
      </c>
      <c r="AG410" s="2">
        <f t="shared" si="199"/>
        <v>-29</v>
      </c>
      <c r="AH410" s="2">
        <f t="shared" si="199"/>
        <v>-23494.400000000023</v>
      </c>
      <c r="AI410" s="2">
        <f t="shared" si="199"/>
        <v>1069.8300000000017</v>
      </c>
      <c r="AJ410" s="29">
        <f t="shared" si="199"/>
        <v>-6735.7199999999975</v>
      </c>
      <c r="AK410" s="31">
        <f t="shared" si="199"/>
        <v>-25</v>
      </c>
      <c r="AL410" s="31">
        <f t="shared" si="199"/>
        <v>-29160.289999999921</v>
      </c>
      <c r="AM410" s="38">
        <f t="shared" si="200"/>
        <v>-1.4293139293139294E-3</v>
      </c>
      <c r="AN410" s="38">
        <f t="shared" si="200"/>
        <v>7.1428571428571425E-2</v>
      </c>
      <c r="AO410" s="38">
        <f t="shared" si="200"/>
        <v>-0.40277777777777779</v>
      </c>
      <c r="AP410" s="38">
        <f t="shared" si="200"/>
        <v>-4.2821377312828111E-2</v>
      </c>
      <c r="AQ410" s="38">
        <f t="shared" si="200"/>
        <v>1.9662616749256685E-2</v>
      </c>
      <c r="AR410" s="39">
        <f t="shared" si="200"/>
        <v>-0.27993893952095028</v>
      </c>
      <c r="AS410" s="40">
        <f t="shared" si="200"/>
        <v>-3.1336174479819506E-3</v>
      </c>
      <c r="AT410" s="40">
        <f t="shared" si="200"/>
        <v>-4.6497904657185916E-2</v>
      </c>
      <c r="AU410" s="119">
        <f t="shared" si="201"/>
        <v>68.336517891997403</v>
      </c>
      <c r="AV410" s="120">
        <f t="shared" si="202"/>
        <v>71.291650207900219</v>
      </c>
      <c r="AW410" s="121">
        <f t="shared" si="203"/>
        <v>-2.9551323159028158</v>
      </c>
      <c r="AX410" s="120">
        <f t="shared" si="204"/>
        <v>271.65985074626866</v>
      </c>
      <c r="AY410" s="120">
        <f t="shared" si="205"/>
        <v>278.26499999999999</v>
      </c>
      <c r="AZ410" s="121">
        <f t="shared" si="206"/>
        <v>-6.6051492537313266</v>
      </c>
    </row>
    <row r="411" spans="1:52" x14ac:dyDescent="0.2">
      <c r="F411" s="73" t="s">
        <v>76</v>
      </c>
      <c r="G411" s="60"/>
      <c r="H411" s="28">
        <f>SUMIF($E$14:$E$377,$F411,H$14:H$377)</f>
        <v>7933</v>
      </c>
      <c r="I411" s="2">
        <f t="shared" si="194"/>
        <v>215</v>
      </c>
      <c r="J411" s="2">
        <f t="shared" si="194"/>
        <v>56</v>
      </c>
      <c r="K411" s="2">
        <f t="shared" si="194"/>
        <v>577584.31999999995</v>
      </c>
      <c r="L411" s="2">
        <f t="shared" si="194"/>
        <v>56996.070000000007</v>
      </c>
      <c r="M411" s="29">
        <f t="shared" si="194"/>
        <v>19782.22</v>
      </c>
      <c r="N411" s="31">
        <f t="shared" si="155"/>
        <v>8204</v>
      </c>
      <c r="O411" s="34">
        <f t="shared" si="195"/>
        <v>654362.60999999987</v>
      </c>
      <c r="P411" s="3"/>
      <c r="U411" s="73" t="s">
        <v>76</v>
      </c>
      <c r="V411" s="60"/>
      <c r="W411" s="2">
        <f t="shared" ref="W411:AB411" si="209">SUMIF($N$154:$N$160,"&lt;&gt;0",W$154:W$160)</f>
        <v>8126</v>
      </c>
      <c r="X411" s="2">
        <f t="shared" si="209"/>
        <v>260</v>
      </c>
      <c r="Y411" s="2">
        <f t="shared" si="209"/>
        <v>67</v>
      </c>
      <c r="Z411" s="2">
        <f t="shared" si="209"/>
        <v>582373.53</v>
      </c>
      <c r="AA411" s="2">
        <f t="shared" si="209"/>
        <v>65219.979999999996</v>
      </c>
      <c r="AB411" s="29">
        <f t="shared" si="209"/>
        <v>17959.190000000002</v>
      </c>
      <c r="AC411" s="31">
        <f t="shared" si="197"/>
        <v>8453</v>
      </c>
      <c r="AD411" s="34">
        <f t="shared" si="198"/>
        <v>665552.69999999995</v>
      </c>
      <c r="AE411" s="2">
        <f t="shared" si="199"/>
        <v>-193</v>
      </c>
      <c r="AF411" s="2">
        <f t="shared" si="199"/>
        <v>-45</v>
      </c>
      <c r="AG411" s="2">
        <f t="shared" si="199"/>
        <v>-11</v>
      </c>
      <c r="AH411" s="2">
        <f t="shared" si="199"/>
        <v>-4789.2100000000792</v>
      </c>
      <c r="AI411" s="2">
        <f t="shared" si="199"/>
        <v>-8223.9099999999889</v>
      </c>
      <c r="AJ411" s="29">
        <f t="shared" si="199"/>
        <v>1823.0299999999988</v>
      </c>
      <c r="AK411" s="31">
        <f t="shared" si="199"/>
        <v>-249</v>
      </c>
      <c r="AL411" s="31">
        <f t="shared" si="199"/>
        <v>-11190.090000000084</v>
      </c>
      <c r="AM411" s="38">
        <f t="shared" si="200"/>
        <v>-2.3750922963327592E-2</v>
      </c>
      <c r="AN411" s="38">
        <f t="shared" si="200"/>
        <v>-0.17307692307692307</v>
      </c>
      <c r="AO411" s="38">
        <f t="shared" si="200"/>
        <v>-0.16417910447761194</v>
      </c>
      <c r="AP411" s="38">
        <f t="shared" si="200"/>
        <v>-8.2236052177716238E-3</v>
      </c>
      <c r="AQ411" s="38">
        <f t="shared" si="200"/>
        <v>-0.12609494820452244</v>
      </c>
      <c r="AR411" s="39">
        <f t="shared" si="200"/>
        <v>0.10150958924094007</v>
      </c>
      <c r="AS411" s="40">
        <f t="shared" si="200"/>
        <v>-2.9456997515674908E-2</v>
      </c>
      <c r="AT411" s="40">
        <f t="shared" si="200"/>
        <v>-1.6813229065106468E-2</v>
      </c>
      <c r="AU411" s="119">
        <f t="shared" si="201"/>
        <v>72.807805369973522</v>
      </c>
      <c r="AV411" s="120">
        <f t="shared" si="202"/>
        <v>71.667921486586266</v>
      </c>
      <c r="AW411" s="121">
        <f t="shared" si="203"/>
        <v>1.139883883387256</v>
      </c>
      <c r="AX411" s="120">
        <f t="shared" si="204"/>
        <v>283.31472324723251</v>
      </c>
      <c r="AY411" s="120">
        <f t="shared" si="205"/>
        <v>254.3705504587156</v>
      </c>
      <c r="AZ411" s="121">
        <f t="shared" si="206"/>
        <v>28.944172788516909</v>
      </c>
    </row>
    <row r="412" spans="1:52" ht="13.5" thickBot="1" x14ac:dyDescent="0.25">
      <c r="F412" s="78" t="s">
        <v>77</v>
      </c>
      <c r="G412" s="61"/>
      <c r="H412" s="43">
        <f>SUMIF($E$14:$E$377,$F412,H$14:H$377)</f>
        <v>7901</v>
      </c>
      <c r="I412" s="44">
        <f t="shared" si="194"/>
        <v>188</v>
      </c>
      <c r="J412" s="44">
        <f t="shared" si="194"/>
        <v>51</v>
      </c>
      <c r="K412" s="44">
        <f t="shared" si="194"/>
        <v>541458.85</v>
      </c>
      <c r="L412" s="44">
        <f t="shared" si="194"/>
        <v>47946.04</v>
      </c>
      <c r="M412" s="45">
        <f t="shared" si="194"/>
        <v>18588.02</v>
      </c>
      <c r="N412" s="47">
        <f t="shared" si="155"/>
        <v>8140</v>
      </c>
      <c r="O412" s="51">
        <f t="shared" si="195"/>
        <v>607992.91</v>
      </c>
      <c r="P412" s="3"/>
      <c r="Q412" s="42"/>
      <c r="R412" s="42"/>
      <c r="S412" s="42"/>
      <c r="T412" s="42"/>
      <c r="U412" s="78" t="s">
        <v>77</v>
      </c>
      <c r="V412" s="61"/>
      <c r="W412" s="44">
        <f t="shared" ref="W412:AB412" si="210">SUMIF($N$161:$N$167,"&lt;&gt;0",W$161:W$167)</f>
        <v>7574</v>
      </c>
      <c r="X412" s="44">
        <f t="shared" si="210"/>
        <v>216</v>
      </c>
      <c r="Y412" s="44">
        <f t="shared" si="210"/>
        <v>85</v>
      </c>
      <c r="Z412" s="44">
        <f t="shared" si="210"/>
        <v>541226.36</v>
      </c>
      <c r="AA412" s="44">
        <f t="shared" si="210"/>
        <v>53070.799999999996</v>
      </c>
      <c r="AB412" s="45">
        <f t="shared" si="210"/>
        <v>38934.97</v>
      </c>
      <c r="AC412" s="47">
        <f t="shared" si="197"/>
        <v>7875</v>
      </c>
      <c r="AD412" s="51">
        <f t="shared" si="198"/>
        <v>633232.13</v>
      </c>
      <c r="AE412" s="44">
        <f t="shared" si="199"/>
        <v>327</v>
      </c>
      <c r="AF412" s="44">
        <f t="shared" si="199"/>
        <v>-28</v>
      </c>
      <c r="AG412" s="44">
        <f t="shared" si="199"/>
        <v>-34</v>
      </c>
      <c r="AH412" s="44">
        <f t="shared" si="199"/>
        <v>232.48999999999069</v>
      </c>
      <c r="AI412" s="44">
        <f t="shared" si="199"/>
        <v>-5124.7599999999948</v>
      </c>
      <c r="AJ412" s="45">
        <f t="shared" si="199"/>
        <v>-20346.95</v>
      </c>
      <c r="AK412" s="47">
        <f t="shared" si="199"/>
        <v>265</v>
      </c>
      <c r="AL412" s="47">
        <f t="shared" si="199"/>
        <v>-25239.219999999972</v>
      </c>
      <c r="AM412" s="56">
        <f t="shared" si="200"/>
        <v>4.3174016371798254E-2</v>
      </c>
      <c r="AN412" s="56">
        <f t="shared" si="200"/>
        <v>-0.12962962962962962</v>
      </c>
      <c r="AO412" s="56">
        <f t="shared" si="200"/>
        <v>-0.4</v>
      </c>
      <c r="AP412" s="56">
        <f t="shared" si="200"/>
        <v>4.2956148699037995E-4</v>
      </c>
      <c r="AQ412" s="56">
        <f t="shared" si="200"/>
        <v>-9.656458919028911E-2</v>
      </c>
      <c r="AR412" s="57">
        <f t="shared" si="200"/>
        <v>-0.52258804873870457</v>
      </c>
      <c r="AS412" s="58">
        <f t="shared" si="200"/>
        <v>3.3650793650793653E-2</v>
      </c>
      <c r="AT412" s="58">
        <f t="shared" si="200"/>
        <v>-3.9857769061718284E-2</v>
      </c>
      <c r="AU412" s="122">
        <f t="shared" si="201"/>
        <v>68.530420199974685</v>
      </c>
      <c r="AV412" s="123">
        <f t="shared" si="202"/>
        <v>71.458457882228672</v>
      </c>
      <c r="AW412" s="124">
        <f t="shared" si="203"/>
        <v>-2.9280376822539864</v>
      </c>
      <c r="AX412" s="123">
        <f t="shared" si="204"/>
        <v>278.38518828451885</v>
      </c>
      <c r="AY412" s="123">
        <f t="shared" si="205"/>
        <v>305.66700996677736</v>
      </c>
      <c r="AZ412" s="124">
        <f t="shared" si="206"/>
        <v>-27.28182168225851</v>
      </c>
    </row>
    <row r="413" spans="1:52" x14ac:dyDescent="0.2">
      <c r="A413" t="s">
        <v>46</v>
      </c>
      <c r="B413" t="s">
        <v>46</v>
      </c>
      <c r="C413" t="s">
        <v>78</v>
      </c>
      <c r="D413" t="s">
        <v>78</v>
      </c>
      <c r="F413" s="83" t="s">
        <v>79</v>
      </c>
      <c r="G413" s="60"/>
      <c r="H413" s="32">
        <f t="shared" ref="H413:M413" si="211">SUM(H408:H412)</f>
        <v>38523</v>
      </c>
      <c r="I413" s="5">
        <f t="shared" si="211"/>
        <v>1024</v>
      </c>
      <c r="J413" s="5">
        <f t="shared" si="211"/>
        <v>248</v>
      </c>
      <c r="K413" s="5">
        <f t="shared" si="211"/>
        <v>2699712.06</v>
      </c>
      <c r="L413" s="5">
        <f t="shared" si="211"/>
        <v>267158.95999999996</v>
      </c>
      <c r="M413" s="33">
        <f t="shared" si="211"/>
        <v>94912.81</v>
      </c>
      <c r="N413" s="34">
        <f>SUM(H413:J413)</f>
        <v>39795</v>
      </c>
      <c r="O413" s="34">
        <f t="shared" si="195"/>
        <v>3061783.83</v>
      </c>
      <c r="P413" s="3" t="s">
        <v>49</v>
      </c>
      <c r="Q413" t="s">
        <v>49</v>
      </c>
      <c r="R413" t="s">
        <v>78</v>
      </c>
      <c r="S413" t="s">
        <v>78</v>
      </c>
      <c r="U413" s="83" t="s">
        <v>79</v>
      </c>
      <c r="V413" s="60"/>
      <c r="W413" s="5">
        <f t="shared" ref="W413:AB413" si="212">SUM(W408:W412)</f>
        <v>39009</v>
      </c>
      <c r="X413" s="5">
        <f t="shared" si="212"/>
        <v>1206</v>
      </c>
      <c r="Y413" s="5">
        <f t="shared" si="212"/>
        <v>397</v>
      </c>
      <c r="Z413" s="5">
        <f t="shared" si="212"/>
        <v>2787971.31</v>
      </c>
      <c r="AA413" s="5">
        <f t="shared" si="212"/>
        <v>303397.31999999995</v>
      </c>
      <c r="AB413" s="33">
        <f t="shared" si="212"/>
        <v>123415.32</v>
      </c>
      <c r="AC413" s="34">
        <f t="shared" si="197"/>
        <v>40612</v>
      </c>
      <c r="AD413" s="34">
        <f t="shared" si="198"/>
        <v>3214783.9499999997</v>
      </c>
      <c r="AE413" s="2">
        <f t="shared" si="199"/>
        <v>-486</v>
      </c>
      <c r="AF413" s="2">
        <f t="shared" si="199"/>
        <v>-182</v>
      </c>
      <c r="AG413" s="2">
        <f t="shared" si="199"/>
        <v>-149</v>
      </c>
      <c r="AH413" s="2">
        <f t="shared" si="199"/>
        <v>-88259.25</v>
      </c>
      <c r="AI413" s="2">
        <f t="shared" si="199"/>
        <v>-36238.359999999986</v>
      </c>
      <c r="AJ413" s="29">
        <f t="shared" si="199"/>
        <v>-28502.510000000009</v>
      </c>
      <c r="AK413" s="31">
        <f t="shared" si="199"/>
        <v>-817</v>
      </c>
      <c r="AL413" s="31">
        <f t="shared" si="199"/>
        <v>-153000.11999999965</v>
      </c>
      <c r="AM413" s="38">
        <f t="shared" si="200"/>
        <v>-1.2458663385372607E-2</v>
      </c>
      <c r="AN413" s="38">
        <f t="shared" si="200"/>
        <v>-0.15091210613598674</v>
      </c>
      <c r="AO413" s="38">
        <f t="shared" si="200"/>
        <v>-0.37531486146095716</v>
      </c>
      <c r="AP413" s="38">
        <f t="shared" si="200"/>
        <v>-3.1657158624060586E-2</v>
      </c>
      <c r="AQ413" s="38">
        <f t="shared" si="200"/>
        <v>-0.11944192519564771</v>
      </c>
      <c r="AR413" s="39">
        <f t="shared" si="200"/>
        <v>-0.2309479082499645</v>
      </c>
      <c r="AS413" s="40">
        <f t="shared" si="200"/>
        <v>-2.0117206736925047E-2</v>
      </c>
      <c r="AT413" s="40">
        <f t="shared" si="200"/>
        <v>-4.7592660153725E-2</v>
      </c>
      <c r="AU413" s="119">
        <f t="shared" si="201"/>
        <v>70.080524881239782</v>
      </c>
      <c r="AV413" s="120">
        <f t="shared" si="202"/>
        <v>71.469950780589102</v>
      </c>
      <c r="AW413" s="121">
        <f t="shared" si="203"/>
        <v>-1.3894258993493196</v>
      </c>
      <c r="AX413" s="120">
        <f t="shared" si="204"/>
        <v>284.64761792452828</v>
      </c>
      <c r="AY413" s="120">
        <f t="shared" si="205"/>
        <v>266.25866500311912</v>
      </c>
      <c r="AZ413" s="121">
        <f t="shared" si="206"/>
        <v>18.388952921409157</v>
      </c>
    </row>
    <row r="414" spans="1:52" ht="13.5" thickBot="1" x14ac:dyDescent="0.25">
      <c r="A414" t="s">
        <v>46</v>
      </c>
      <c r="B414" t="s">
        <v>46</v>
      </c>
      <c r="C414" t="s">
        <v>78</v>
      </c>
      <c r="D414" t="s">
        <v>78</v>
      </c>
      <c r="F414" s="78" t="s">
        <v>80</v>
      </c>
      <c r="G414" s="61"/>
      <c r="H414" s="48">
        <f t="shared" ref="H414:M414" si="213">SUMIF($D$14:$D$377,"05 May",H$14:H$377)</f>
        <v>35017</v>
      </c>
      <c r="I414" s="49">
        <f t="shared" si="213"/>
        <v>901</v>
      </c>
      <c r="J414" s="49">
        <f t="shared" si="213"/>
        <v>212</v>
      </c>
      <c r="K414" s="49">
        <f t="shared" si="213"/>
        <v>2447698.7800000003</v>
      </c>
      <c r="L414" s="49">
        <f t="shared" si="213"/>
        <v>233010.64</v>
      </c>
      <c r="M414" s="50">
        <f t="shared" si="213"/>
        <v>71747.23</v>
      </c>
      <c r="N414" s="51">
        <f>SUM(H414:J414)</f>
        <v>36130</v>
      </c>
      <c r="O414" s="51">
        <f t="shared" si="195"/>
        <v>2752456.6500000004</v>
      </c>
      <c r="P414" s="3" t="s">
        <v>49</v>
      </c>
      <c r="Q414" s="42" t="s">
        <v>49</v>
      </c>
      <c r="R414" s="42" t="s">
        <v>78</v>
      </c>
      <c r="S414" s="42" t="s">
        <v>78</v>
      </c>
      <c r="T414" s="42"/>
      <c r="U414" s="78" t="s">
        <v>80</v>
      </c>
      <c r="V414" s="61"/>
      <c r="W414" s="49">
        <f t="shared" ref="W414:AB414" si="214">SUMIFS(W$7:W$377,$N$7:$N$377,"&lt;&gt;0",$Q$7:$Q$377,$Q414,$S$7:$S$377,$S414)</f>
        <v>35608</v>
      </c>
      <c r="X414" s="49">
        <f t="shared" si="214"/>
        <v>1063</v>
      </c>
      <c r="Y414" s="49">
        <f t="shared" si="214"/>
        <v>354</v>
      </c>
      <c r="Z414" s="49">
        <f t="shared" si="214"/>
        <v>2536484.3699999992</v>
      </c>
      <c r="AA414" s="49">
        <f t="shared" si="214"/>
        <v>266750.40000000002</v>
      </c>
      <c r="AB414" s="50">
        <f t="shared" si="214"/>
        <v>116227.43</v>
      </c>
      <c r="AC414" s="51">
        <f t="shared" si="197"/>
        <v>37025</v>
      </c>
      <c r="AD414" s="51">
        <f t="shared" si="198"/>
        <v>2919462.1999999993</v>
      </c>
      <c r="AE414" s="44">
        <f t="shared" si="199"/>
        <v>-591</v>
      </c>
      <c r="AF414" s="44">
        <f t="shared" si="199"/>
        <v>-162</v>
      </c>
      <c r="AG414" s="44">
        <f t="shared" si="199"/>
        <v>-142</v>
      </c>
      <c r="AH414" s="44">
        <f t="shared" si="199"/>
        <v>-88785.58999999892</v>
      </c>
      <c r="AI414" s="44">
        <f t="shared" si="199"/>
        <v>-33739.760000000009</v>
      </c>
      <c r="AJ414" s="45">
        <f t="shared" si="199"/>
        <v>-44480.2</v>
      </c>
      <c r="AK414" s="47">
        <f t="shared" si="199"/>
        <v>-895</v>
      </c>
      <c r="AL414" s="47">
        <f t="shared" si="199"/>
        <v>-167005.54999999888</v>
      </c>
      <c r="AM414" s="56">
        <f t="shared" si="200"/>
        <v>-1.6597393844079981E-2</v>
      </c>
      <c r="AN414" s="56">
        <f t="shared" si="200"/>
        <v>-0.1523988711194732</v>
      </c>
      <c r="AO414" s="56">
        <f t="shared" si="200"/>
        <v>-0.40112994350282488</v>
      </c>
      <c r="AP414" s="56">
        <f t="shared" si="200"/>
        <v>-3.5003405126442372E-2</v>
      </c>
      <c r="AQ414" s="56">
        <f t="shared" si="200"/>
        <v>-0.12648438390345434</v>
      </c>
      <c r="AR414" s="57">
        <f t="shared" si="200"/>
        <v>-0.38269967769226249</v>
      </c>
      <c r="AS414" s="58">
        <f t="shared" si="200"/>
        <v>-2.4172856178257932E-2</v>
      </c>
      <c r="AT414" s="58">
        <f t="shared" si="200"/>
        <v>-5.7204217269878996E-2</v>
      </c>
      <c r="AU414" s="122">
        <f>IFERROR(K414/H414,0)</f>
        <v>69.900299283205314</v>
      </c>
      <c r="AV414" s="123">
        <f t="shared" ref="AV414" si="215">Z414/W414</f>
        <v>71.233553414962913</v>
      </c>
      <c r="AW414" s="124">
        <f t="shared" ref="AW414" si="216">AU414-AV414</f>
        <v>-1.3332541317575988</v>
      </c>
      <c r="AX414" s="123">
        <f>IFERROR((L414+M414)/(I414+J414),0)</f>
        <v>273.81659478885894</v>
      </c>
      <c r="AY414" s="123">
        <f>(AA414+AB414)/(X414+Y414)</f>
        <v>270.27369795342275</v>
      </c>
      <c r="AZ414" s="124">
        <f>+AX414-AY414</f>
        <v>3.5428968354361814</v>
      </c>
    </row>
    <row r="415" spans="1:52" ht="13.5" thickBot="1" x14ac:dyDescent="0.25">
      <c r="N415" s="1"/>
      <c r="P415" s="3"/>
      <c r="AC415" s="1"/>
      <c r="AK415" s="1"/>
      <c r="AS415" s="1"/>
    </row>
    <row r="416" spans="1:52" x14ac:dyDescent="0.2">
      <c r="F416" s="62" t="s">
        <v>81</v>
      </c>
      <c r="G416" s="63"/>
      <c r="H416" s="64">
        <f>SUMIF($E$14:$E$377,$F416,$H$14:$H$377)</f>
        <v>7865</v>
      </c>
      <c r="I416" s="65">
        <f t="shared" ref="I416:M419" si="217">SUMIF($E$14:$E$377,$F416,I$14:I$377)</f>
        <v>227</v>
      </c>
      <c r="J416" s="65">
        <f t="shared" si="217"/>
        <v>45</v>
      </c>
      <c r="K416" s="65">
        <f t="shared" si="217"/>
        <v>545553.65</v>
      </c>
      <c r="L416" s="65">
        <f t="shared" si="217"/>
        <v>70187.8</v>
      </c>
      <c r="M416" s="86">
        <f t="shared" si="217"/>
        <v>16908.010000000002</v>
      </c>
      <c r="N416" s="87">
        <f t="shared" ref="N416:N421" si="218">SUM(H416:J416)</f>
        <v>8137</v>
      </c>
      <c r="O416" s="95">
        <f t="shared" ref="O416:O421" si="219">SUM(K416:M416)</f>
        <v>632649.46000000008</v>
      </c>
      <c r="P416" s="3"/>
      <c r="Q416" s="67"/>
      <c r="R416" s="67"/>
      <c r="S416" s="67"/>
      <c r="T416" s="67"/>
      <c r="U416" s="62" t="s">
        <v>81</v>
      </c>
      <c r="V416" s="63"/>
      <c r="W416" s="65">
        <f t="shared" ref="W416:AB416" si="220">SUMIF($N$168:$N$174,"&lt;&gt;0",W$168:W$174)</f>
        <v>7657</v>
      </c>
      <c r="X416" s="65">
        <f t="shared" si="220"/>
        <v>240</v>
      </c>
      <c r="Y416" s="65">
        <f t="shared" si="220"/>
        <v>80</v>
      </c>
      <c r="Z416" s="65">
        <f t="shared" si="220"/>
        <v>537666.91999999993</v>
      </c>
      <c r="AA416" s="65">
        <f t="shared" si="220"/>
        <v>55841.240000000005</v>
      </c>
      <c r="AB416" s="86">
        <f t="shared" si="220"/>
        <v>31413.899999999998</v>
      </c>
      <c r="AC416" s="87">
        <f t="shared" si="197"/>
        <v>7977</v>
      </c>
      <c r="AD416" s="95">
        <f t="shared" ref="AD416:AD421" si="221">SUM(Z416:AB416)</f>
        <v>624922.05999999994</v>
      </c>
      <c r="AE416" s="65">
        <f t="shared" ref="AE416:AL421" si="222">+H416-W416</f>
        <v>208</v>
      </c>
      <c r="AF416" s="65">
        <f t="shared" si="222"/>
        <v>-13</v>
      </c>
      <c r="AG416" s="65">
        <f t="shared" si="222"/>
        <v>-35</v>
      </c>
      <c r="AH416" s="65">
        <f t="shared" si="222"/>
        <v>7886.7300000000978</v>
      </c>
      <c r="AI416" s="65">
        <f t="shared" si="222"/>
        <v>14346.559999999998</v>
      </c>
      <c r="AJ416" s="86">
        <f t="shared" si="222"/>
        <v>-14505.889999999996</v>
      </c>
      <c r="AK416" s="87">
        <f t="shared" si="222"/>
        <v>160</v>
      </c>
      <c r="AL416" s="87">
        <f t="shared" si="222"/>
        <v>7727.4000000001397</v>
      </c>
      <c r="AM416" s="70">
        <f t="shared" ref="AM416:AT421" si="223">IFERROR(AE416/W416,"")</f>
        <v>2.7164685908319185E-2</v>
      </c>
      <c r="AN416" s="70">
        <f t="shared" si="223"/>
        <v>-5.4166666666666669E-2</v>
      </c>
      <c r="AO416" s="70">
        <f t="shared" si="223"/>
        <v>-0.4375</v>
      </c>
      <c r="AP416" s="70">
        <f t="shared" si="223"/>
        <v>1.4668430782388655E-2</v>
      </c>
      <c r="AQ416" s="70">
        <f t="shared" si="223"/>
        <v>0.25691693092775153</v>
      </c>
      <c r="AR416" s="89">
        <f t="shared" si="223"/>
        <v>-0.46176660650221707</v>
      </c>
      <c r="AS416" s="90">
        <f t="shared" si="223"/>
        <v>2.0057665789143787E-2</v>
      </c>
      <c r="AT416" s="90">
        <f t="shared" si="223"/>
        <v>1.2365382012598724E-2</v>
      </c>
      <c r="AU416" s="116">
        <f t="shared" ref="AU416:AU421" si="224">IFERROR(K416/H416,0)</f>
        <v>69.364736172918001</v>
      </c>
      <c r="AV416" s="117">
        <f t="shared" ref="AV416:AV421" si="225">+Z416/W416</f>
        <v>70.219004832179692</v>
      </c>
      <c r="AW416" s="118">
        <f t="shared" ref="AW416:AW421" si="226">+AU416-AV416</f>
        <v>-0.85426865926169171</v>
      </c>
      <c r="AX416" s="117">
        <f t="shared" ref="AX416:AX421" si="227">IFERROR((L416+M416)/(I416+J416),0)</f>
        <v>320.20518382352941</v>
      </c>
      <c r="AY416" s="117">
        <f t="shared" ref="AY416:AY421" si="228">(AA416+AB416)/(X416+Y416)</f>
        <v>272.67231249999998</v>
      </c>
      <c r="AZ416" s="118">
        <f t="shared" ref="AZ416:AZ421" si="229">+AX416-AY416</f>
        <v>47.532871323529434</v>
      </c>
    </row>
    <row r="417" spans="1:52" x14ac:dyDescent="0.2">
      <c r="F417" s="73" t="s">
        <v>82</v>
      </c>
      <c r="G417" s="60"/>
      <c r="H417" s="28">
        <f>SUMIF($E$14:$E$377,$F417,H$14:H$377)</f>
        <v>8054</v>
      </c>
      <c r="I417" s="2">
        <f t="shared" si="217"/>
        <v>222</v>
      </c>
      <c r="J417" s="2">
        <f t="shared" si="217"/>
        <v>54</v>
      </c>
      <c r="K417" s="2">
        <f t="shared" si="217"/>
        <v>549582.06000000006</v>
      </c>
      <c r="L417" s="2">
        <f t="shared" si="217"/>
        <v>61600.33</v>
      </c>
      <c r="M417" s="29">
        <f t="shared" si="217"/>
        <v>29697.42</v>
      </c>
      <c r="N417" s="31">
        <f t="shared" si="218"/>
        <v>8330</v>
      </c>
      <c r="O417" s="34">
        <f t="shared" si="219"/>
        <v>640879.81000000006</v>
      </c>
      <c r="P417" s="3"/>
      <c r="U417" s="73" t="s">
        <v>82</v>
      </c>
      <c r="V417" s="60"/>
      <c r="W417" s="2">
        <f t="shared" ref="W417:AB417" si="230">SUMIF($N$175:$N$181,"&lt;&gt;0",W$175:W$181)</f>
        <v>8232</v>
      </c>
      <c r="X417" s="2">
        <f t="shared" si="230"/>
        <v>269</v>
      </c>
      <c r="Y417" s="2">
        <f t="shared" si="230"/>
        <v>78</v>
      </c>
      <c r="Z417" s="2">
        <f t="shared" si="230"/>
        <v>616140.60999999987</v>
      </c>
      <c r="AA417" s="2">
        <f t="shared" si="230"/>
        <v>71747.97</v>
      </c>
      <c r="AB417" s="29">
        <f t="shared" si="230"/>
        <v>32979.65</v>
      </c>
      <c r="AC417" s="31">
        <f t="shared" si="197"/>
        <v>8579</v>
      </c>
      <c r="AD417" s="34">
        <f t="shared" si="221"/>
        <v>720868.22999999986</v>
      </c>
      <c r="AE417" s="2">
        <f t="shared" si="222"/>
        <v>-178</v>
      </c>
      <c r="AF417" s="2">
        <f t="shared" si="222"/>
        <v>-47</v>
      </c>
      <c r="AG417" s="2">
        <f t="shared" si="222"/>
        <v>-24</v>
      </c>
      <c r="AH417" s="2">
        <f t="shared" si="222"/>
        <v>-66558.549999999814</v>
      </c>
      <c r="AI417" s="2">
        <f t="shared" si="222"/>
        <v>-10147.64</v>
      </c>
      <c r="AJ417" s="29">
        <f t="shared" si="222"/>
        <v>-3282.2300000000032</v>
      </c>
      <c r="AK417" s="31">
        <f t="shared" si="222"/>
        <v>-249</v>
      </c>
      <c r="AL417" s="31">
        <f t="shared" si="222"/>
        <v>-79988.419999999809</v>
      </c>
      <c r="AM417" s="38">
        <f t="shared" si="223"/>
        <v>-2.1622934888241012E-2</v>
      </c>
      <c r="AN417" s="38">
        <f t="shared" si="223"/>
        <v>-0.17472118959107807</v>
      </c>
      <c r="AO417" s="38">
        <f t="shared" si="223"/>
        <v>-0.30769230769230771</v>
      </c>
      <c r="AP417" s="38">
        <f t="shared" si="223"/>
        <v>-0.10802493606126665</v>
      </c>
      <c r="AQ417" s="38">
        <f t="shared" si="223"/>
        <v>-0.141434524210232</v>
      </c>
      <c r="AR417" s="39">
        <f t="shared" si="223"/>
        <v>-9.9522887598867876E-2</v>
      </c>
      <c r="AS417" s="40">
        <f t="shared" si="223"/>
        <v>-2.9024361813731202E-2</v>
      </c>
      <c r="AT417" s="40">
        <f t="shared" si="223"/>
        <v>-0.11096122241369942</v>
      </c>
      <c r="AU417" s="119">
        <f t="shared" si="224"/>
        <v>68.237156692326806</v>
      </c>
      <c r="AV417" s="120">
        <f t="shared" si="225"/>
        <v>74.847012876579186</v>
      </c>
      <c r="AW417" s="121">
        <f t="shared" si="226"/>
        <v>-6.6098561842523793</v>
      </c>
      <c r="AX417" s="120">
        <f t="shared" si="227"/>
        <v>330.78894927536231</v>
      </c>
      <c r="AY417" s="120">
        <f t="shared" si="228"/>
        <v>301.80870317002882</v>
      </c>
      <c r="AZ417" s="121">
        <f t="shared" si="229"/>
        <v>28.980246105333492</v>
      </c>
    </row>
    <row r="418" spans="1:52" x14ac:dyDescent="0.2">
      <c r="F418" s="73" t="s">
        <v>83</v>
      </c>
      <c r="G418" s="60"/>
      <c r="H418" s="28">
        <f>SUMIF($E$14:$E$377,$F418,H$14:H$377)</f>
        <v>8746</v>
      </c>
      <c r="I418" s="2">
        <f t="shared" si="217"/>
        <v>230</v>
      </c>
      <c r="J418" s="2">
        <f t="shared" si="217"/>
        <v>62</v>
      </c>
      <c r="K418" s="2">
        <f t="shared" si="217"/>
        <v>640398.41</v>
      </c>
      <c r="L418" s="2">
        <f t="shared" si="217"/>
        <v>62457.850000000006</v>
      </c>
      <c r="M418" s="29">
        <f t="shared" si="217"/>
        <v>20577.099999999999</v>
      </c>
      <c r="N418" s="31">
        <f t="shared" si="218"/>
        <v>9038</v>
      </c>
      <c r="O418" s="34">
        <f t="shared" si="219"/>
        <v>723433.36</v>
      </c>
      <c r="P418" s="3"/>
      <c r="U418" s="73" t="s">
        <v>83</v>
      </c>
      <c r="V418" s="60"/>
      <c r="W418" s="2">
        <f t="shared" ref="W418:AB418" si="231">SUMIF($N$182:$N$188,"&lt;&gt;0",W$182:W$188)</f>
        <v>8431</v>
      </c>
      <c r="X418" s="2">
        <f t="shared" si="231"/>
        <v>244</v>
      </c>
      <c r="Y418" s="2">
        <f t="shared" si="231"/>
        <v>68</v>
      </c>
      <c r="Z418" s="2">
        <f t="shared" si="231"/>
        <v>610382.18999999994</v>
      </c>
      <c r="AA418" s="2">
        <f t="shared" si="231"/>
        <v>60736.26</v>
      </c>
      <c r="AB418" s="29">
        <f t="shared" si="231"/>
        <v>18494.93</v>
      </c>
      <c r="AC418" s="31">
        <f t="shared" si="197"/>
        <v>8743</v>
      </c>
      <c r="AD418" s="34">
        <f t="shared" si="221"/>
        <v>689613.38</v>
      </c>
      <c r="AE418" s="2">
        <f t="shared" si="222"/>
        <v>315</v>
      </c>
      <c r="AF418" s="2">
        <f t="shared" si="222"/>
        <v>-14</v>
      </c>
      <c r="AG418" s="2">
        <f t="shared" si="222"/>
        <v>-6</v>
      </c>
      <c r="AH418" s="2">
        <f t="shared" si="222"/>
        <v>30016.220000000088</v>
      </c>
      <c r="AI418" s="2">
        <f t="shared" si="222"/>
        <v>1721.5900000000038</v>
      </c>
      <c r="AJ418" s="29">
        <f t="shared" si="222"/>
        <v>2082.1699999999983</v>
      </c>
      <c r="AK418" s="31">
        <f t="shared" si="222"/>
        <v>295</v>
      </c>
      <c r="AL418" s="31">
        <f t="shared" si="222"/>
        <v>33819.979999999981</v>
      </c>
      <c r="AM418" s="38">
        <f t="shared" si="223"/>
        <v>3.7362116000474441E-2</v>
      </c>
      <c r="AN418" s="38">
        <f t="shared" si="223"/>
        <v>-5.737704918032787E-2</v>
      </c>
      <c r="AO418" s="38">
        <f t="shared" si="223"/>
        <v>-8.8235294117647065E-2</v>
      </c>
      <c r="AP418" s="38">
        <f t="shared" si="223"/>
        <v>4.917610718622064E-2</v>
      </c>
      <c r="AQ418" s="38">
        <f t="shared" si="223"/>
        <v>2.834534098741022E-2</v>
      </c>
      <c r="AR418" s="39">
        <f t="shared" si="223"/>
        <v>0.11258058289487974</v>
      </c>
      <c r="AS418" s="40">
        <f t="shared" si="223"/>
        <v>3.3741278737275532E-2</v>
      </c>
      <c r="AT418" s="40">
        <f t="shared" si="223"/>
        <v>4.9041942892697324E-2</v>
      </c>
      <c r="AU418" s="119">
        <f t="shared" si="224"/>
        <v>73.221862565744345</v>
      </c>
      <c r="AV418" s="120">
        <f t="shared" si="225"/>
        <v>72.397365674297234</v>
      </c>
      <c r="AW418" s="121">
        <f t="shared" si="226"/>
        <v>0.82449689144711158</v>
      </c>
      <c r="AX418" s="120">
        <f t="shared" si="227"/>
        <v>284.36626712328768</v>
      </c>
      <c r="AY418" s="120">
        <f t="shared" si="228"/>
        <v>253.9461217948718</v>
      </c>
      <c r="AZ418" s="121">
        <f t="shared" si="229"/>
        <v>30.420145328415884</v>
      </c>
    </row>
    <row r="419" spans="1:52" ht="13.5" thickBot="1" x14ac:dyDescent="0.25">
      <c r="F419" s="78" t="s">
        <v>84</v>
      </c>
      <c r="G419" s="61"/>
      <c r="H419" s="43">
        <f>SUMIF($E$14:$E$377,$F419,H$14:H$377)</f>
        <v>8294</v>
      </c>
      <c r="I419" s="44">
        <f t="shared" si="217"/>
        <v>237</v>
      </c>
      <c r="J419" s="44">
        <f t="shared" si="217"/>
        <v>65</v>
      </c>
      <c r="K419" s="44">
        <f t="shared" si="217"/>
        <v>577657.48999999987</v>
      </c>
      <c r="L419" s="44">
        <f t="shared" si="217"/>
        <v>64117.78</v>
      </c>
      <c r="M419" s="45">
        <f t="shared" si="217"/>
        <v>36713.78</v>
      </c>
      <c r="N419" s="47">
        <f t="shared" si="218"/>
        <v>8596</v>
      </c>
      <c r="O419" s="51">
        <f t="shared" si="219"/>
        <v>678489.04999999993</v>
      </c>
      <c r="P419" s="3"/>
      <c r="Q419" s="42"/>
      <c r="R419" s="42"/>
      <c r="S419" s="42"/>
      <c r="T419" s="42"/>
      <c r="U419" s="78" t="s">
        <v>84</v>
      </c>
      <c r="V419" s="61"/>
      <c r="W419" s="44">
        <f t="shared" ref="W419:AB419" si="232">SUMIF($N$189:$N$195,"&lt;&gt;0",W$189:W$195)</f>
        <v>8625</v>
      </c>
      <c r="X419" s="44">
        <f t="shared" si="232"/>
        <v>291</v>
      </c>
      <c r="Y419" s="44">
        <f t="shared" si="232"/>
        <v>84</v>
      </c>
      <c r="Z419" s="44">
        <f t="shared" si="232"/>
        <v>644068.23</v>
      </c>
      <c r="AA419" s="44">
        <f t="shared" si="232"/>
        <v>69829.099999999991</v>
      </c>
      <c r="AB419" s="45">
        <f t="shared" si="232"/>
        <v>34692.29</v>
      </c>
      <c r="AC419" s="47">
        <f t="shared" si="197"/>
        <v>9000</v>
      </c>
      <c r="AD419" s="51">
        <f t="shared" si="221"/>
        <v>748589.62</v>
      </c>
      <c r="AE419" s="44">
        <f t="shared" si="222"/>
        <v>-331</v>
      </c>
      <c r="AF419" s="44">
        <f t="shared" si="222"/>
        <v>-54</v>
      </c>
      <c r="AG419" s="44">
        <f t="shared" si="222"/>
        <v>-19</v>
      </c>
      <c r="AH419" s="44">
        <f t="shared" si="222"/>
        <v>-66410.740000000107</v>
      </c>
      <c r="AI419" s="44">
        <f t="shared" si="222"/>
        <v>-5711.3199999999924</v>
      </c>
      <c r="AJ419" s="45">
        <f t="shared" si="222"/>
        <v>2021.489999999998</v>
      </c>
      <c r="AK419" s="47">
        <f t="shared" si="222"/>
        <v>-404</v>
      </c>
      <c r="AL419" s="47">
        <f t="shared" si="222"/>
        <v>-70100.570000000065</v>
      </c>
      <c r="AM419" s="56">
        <f t="shared" si="223"/>
        <v>-3.8376811594202899E-2</v>
      </c>
      <c r="AN419" s="56">
        <f t="shared" si="223"/>
        <v>-0.18556701030927836</v>
      </c>
      <c r="AO419" s="56">
        <f t="shared" si="223"/>
        <v>-0.22619047619047619</v>
      </c>
      <c r="AP419" s="56">
        <f t="shared" si="223"/>
        <v>-0.1031113427221835</v>
      </c>
      <c r="AQ419" s="56">
        <f t="shared" si="223"/>
        <v>-8.178997008410524E-2</v>
      </c>
      <c r="AR419" s="57">
        <f t="shared" si="223"/>
        <v>5.8269142798010681E-2</v>
      </c>
      <c r="AS419" s="58">
        <f t="shared" si="223"/>
        <v>-4.4888888888888888E-2</v>
      </c>
      <c r="AT419" s="58">
        <f t="shared" si="223"/>
        <v>-9.3643523937721795E-2</v>
      </c>
      <c r="AU419" s="122">
        <f t="shared" si="224"/>
        <v>69.647635640221836</v>
      </c>
      <c r="AV419" s="123">
        <f t="shared" si="225"/>
        <v>74.674577391304339</v>
      </c>
      <c r="AW419" s="124">
        <f t="shared" si="226"/>
        <v>-5.0269417510825036</v>
      </c>
      <c r="AX419" s="123">
        <f t="shared" si="227"/>
        <v>333.87933774834437</v>
      </c>
      <c r="AY419" s="123">
        <f t="shared" si="228"/>
        <v>278.7237066666666</v>
      </c>
      <c r="AZ419" s="124">
        <f t="shared" si="229"/>
        <v>55.155631081677768</v>
      </c>
    </row>
    <row r="420" spans="1:52" x14ac:dyDescent="0.2">
      <c r="A420" t="s">
        <v>46</v>
      </c>
      <c r="B420" t="s">
        <v>46</v>
      </c>
      <c r="C420" t="s">
        <v>85</v>
      </c>
      <c r="D420" t="s">
        <v>85</v>
      </c>
      <c r="F420" s="83" t="s">
        <v>86</v>
      </c>
      <c r="G420" s="60"/>
      <c r="H420" s="32">
        <f t="shared" ref="H420:M420" si="233">SUM(H416:H419)</f>
        <v>32959</v>
      </c>
      <c r="I420" s="5">
        <f t="shared" si="233"/>
        <v>916</v>
      </c>
      <c r="J420" s="5">
        <f t="shared" si="233"/>
        <v>226</v>
      </c>
      <c r="K420" s="5">
        <f t="shared" si="233"/>
        <v>2313191.61</v>
      </c>
      <c r="L420" s="5">
        <f t="shared" si="233"/>
        <v>258363.76</v>
      </c>
      <c r="M420" s="33">
        <f t="shared" si="233"/>
        <v>103896.31</v>
      </c>
      <c r="N420" s="34">
        <f t="shared" si="218"/>
        <v>34101</v>
      </c>
      <c r="O420" s="34">
        <f t="shared" si="219"/>
        <v>2675451.6800000002</v>
      </c>
      <c r="P420" s="3" t="s">
        <v>49</v>
      </c>
      <c r="Q420" t="s">
        <v>49</v>
      </c>
      <c r="R420" t="s">
        <v>85</v>
      </c>
      <c r="S420" t="s">
        <v>85</v>
      </c>
      <c r="U420" s="83" t="s">
        <v>86</v>
      </c>
      <c r="V420" s="60"/>
      <c r="W420" s="5">
        <f t="shared" ref="W420:AB420" si="234">SUM(W416:W419)</f>
        <v>32945</v>
      </c>
      <c r="X420" s="5">
        <f t="shared" si="234"/>
        <v>1044</v>
      </c>
      <c r="Y420" s="5">
        <f t="shared" si="234"/>
        <v>310</v>
      </c>
      <c r="Z420" s="5">
        <f t="shared" si="234"/>
        <v>2408257.9499999997</v>
      </c>
      <c r="AA420" s="5">
        <f t="shared" si="234"/>
        <v>258154.57</v>
      </c>
      <c r="AB420" s="33">
        <f t="shared" si="234"/>
        <v>117580.77000000002</v>
      </c>
      <c r="AC420" s="34">
        <f t="shared" si="197"/>
        <v>34299</v>
      </c>
      <c r="AD420" s="34">
        <f t="shared" si="221"/>
        <v>2783993.2899999996</v>
      </c>
      <c r="AE420" s="2">
        <f t="shared" si="222"/>
        <v>14</v>
      </c>
      <c r="AF420" s="2">
        <f t="shared" si="222"/>
        <v>-128</v>
      </c>
      <c r="AG420" s="2">
        <f t="shared" si="222"/>
        <v>-84</v>
      </c>
      <c r="AH420" s="2">
        <f t="shared" si="222"/>
        <v>-95066.339999999851</v>
      </c>
      <c r="AI420" s="2">
        <f t="shared" si="222"/>
        <v>209.19000000000233</v>
      </c>
      <c r="AJ420" s="29">
        <f t="shared" si="222"/>
        <v>-13684.460000000021</v>
      </c>
      <c r="AK420" s="31">
        <f t="shared" si="222"/>
        <v>-198</v>
      </c>
      <c r="AL420" s="31">
        <f t="shared" si="222"/>
        <v>-108541.6099999994</v>
      </c>
      <c r="AM420" s="38">
        <f t="shared" si="223"/>
        <v>4.2495067536803765E-4</v>
      </c>
      <c r="AN420" s="38">
        <f t="shared" si="223"/>
        <v>-0.12260536398467432</v>
      </c>
      <c r="AO420" s="38">
        <f t="shared" si="223"/>
        <v>-0.2709677419354839</v>
      </c>
      <c r="AP420" s="38">
        <f t="shared" si="223"/>
        <v>-3.9475148415891191E-2</v>
      </c>
      <c r="AQ420" s="38">
        <f t="shared" si="223"/>
        <v>8.1032847878696214E-4</v>
      </c>
      <c r="AR420" s="39">
        <f t="shared" si="223"/>
        <v>-0.1163834868575875</v>
      </c>
      <c r="AS420" s="40">
        <f t="shared" si="223"/>
        <v>-5.7727630543164526E-3</v>
      </c>
      <c r="AT420" s="40">
        <f t="shared" si="223"/>
        <v>-3.8987741238413483E-2</v>
      </c>
      <c r="AU420" s="119">
        <f t="shared" si="224"/>
        <v>70.18391365029278</v>
      </c>
      <c r="AV420" s="120">
        <f t="shared" si="225"/>
        <v>73.099345879496127</v>
      </c>
      <c r="AW420" s="121">
        <f t="shared" si="226"/>
        <v>-2.915432229203347</v>
      </c>
      <c r="AX420" s="120">
        <f t="shared" si="227"/>
        <v>317.21547285464101</v>
      </c>
      <c r="AY420" s="120">
        <f t="shared" si="228"/>
        <v>277.50025110782866</v>
      </c>
      <c r="AZ420" s="121">
        <f t="shared" si="229"/>
        <v>39.715221746812347</v>
      </c>
    </row>
    <row r="421" spans="1:52" ht="13.5" thickBot="1" x14ac:dyDescent="0.25">
      <c r="A421" t="s">
        <v>46</v>
      </c>
      <c r="B421" t="s">
        <v>46</v>
      </c>
      <c r="C421" t="s">
        <v>85</v>
      </c>
      <c r="D421" t="s">
        <v>85</v>
      </c>
      <c r="F421" s="78" t="s">
        <v>87</v>
      </c>
      <c r="G421" s="61"/>
      <c r="H421" s="48">
        <f t="shared" ref="H421:M421" si="235">SUMIF($D$14:$D$377,"06 Jun",H$14:H$377)</f>
        <v>35011</v>
      </c>
      <c r="I421" s="49">
        <f t="shared" si="235"/>
        <v>993</v>
      </c>
      <c r="J421" s="49">
        <f t="shared" si="235"/>
        <v>246</v>
      </c>
      <c r="K421" s="49">
        <f t="shared" si="235"/>
        <v>2468850.6800000002</v>
      </c>
      <c r="L421" s="49">
        <f t="shared" si="235"/>
        <v>281085.60000000003</v>
      </c>
      <c r="M421" s="50">
        <f t="shared" si="235"/>
        <v>102338.82000000002</v>
      </c>
      <c r="N421" s="51">
        <f t="shared" si="218"/>
        <v>36250</v>
      </c>
      <c r="O421" s="51">
        <f t="shared" si="219"/>
        <v>2852275.1</v>
      </c>
      <c r="P421" s="3" t="s">
        <v>49</v>
      </c>
      <c r="Q421" s="42" t="s">
        <v>49</v>
      </c>
      <c r="R421" s="42" t="s">
        <v>85</v>
      </c>
      <c r="S421" s="42" t="s">
        <v>85</v>
      </c>
      <c r="T421" s="42"/>
      <c r="U421" s="78" t="s">
        <v>87</v>
      </c>
      <c r="V421" s="61"/>
      <c r="W421" s="49">
        <f t="shared" ref="W421:AB421" si="236">SUMIFS(W$7:W$377,$N$7:$N$377,"&lt;&gt;0",$Q$7:$Q$377,$Q421,$S$7:$S$377,$S421)</f>
        <v>34824</v>
      </c>
      <c r="X421" s="49">
        <f t="shared" si="236"/>
        <v>1128</v>
      </c>
      <c r="Y421" s="49">
        <f t="shared" si="236"/>
        <v>327</v>
      </c>
      <c r="Z421" s="49">
        <f t="shared" si="236"/>
        <v>2556525.48</v>
      </c>
      <c r="AA421" s="49">
        <f t="shared" si="236"/>
        <v>278385.09000000008</v>
      </c>
      <c r="AB421" s="50">
        <f t="shared" si="236"/>
        <v>124285.60999999999</v>
      </c>
      <c r="AC421" s="51">
        <f t="shared" si="197"/>
        <v>36279</v>
      </c>
      <c r="AD421" s="51">
        <f t="shared" si="221"/>
        <v>2959196.18</v>
      </c>
      <c r="AE421" s="44">
        <f t="shared" si="222"/>
        <v>187</v>
      </c>
      <c r="AF421" s="44">
        <f t="shared" si="222"/>
        <v>-135</v>
      </c>
      <c r="AG421" s="44">
        <f t="shared" si="222"/>
        <v>-81</v>
      </c>
      <c r="AH421" s="44">
        <f t="shared" si="222"/>
        <v>-87674.799999999814</v>
      </c>
      <c r="AI421" s="44">
        <f t="shared" si="222"/>
        <v>2700.5099999999511</v>
      </c>
      <c r="AJ421" s="45">
        <f t="shared" si="222"/>
        <v>-21946.789999999964</v>
      </c>
      <c r="AK421" s="47">
        <f t="shared" si="222"/>
        <v>-29</v>
      </c>
      <c r="AL421" s="47">
        <f t="shared" si="222"/>
        <v>-106921.08000000007</v>
      </c>
      <c r="AM421" s="56">
        <f t="shared" si="223"/>
        <v>5.3698598667585576E-3</v>
      </c>
      <c r="AN421" s="56">
        <f t="shared" si="223"/>
        <v>-0.11968085106382979</v>
      </c>
      <c r="AO421" s="56">
        <f t="shared" si="223"/>
        <v>-0.24770642201834864</v>
      </c>
      <c r="AP421" s="56">
        <f t="shared" si="223"/>
        <v>-3.4294514443877093E-2</v>
      </c>
      <c r="AQ421" s="56">
        <f t="shared" si="223"/>
        <v>9.7006272857499305E-3</v>
      </c>
      <c r="AR421" s="57">
        <f t="shared" si="223"/>
        <v>-0.17658351598386945</v>
      </c>
      <c r="AS421" s="58">
        <f t="shared" si="223"/>
        <v>-7.993605115907274E-4</v>
      </c>
      <c r="AT421" s="58">
        <f t="shared" si="223"/>
        <v>-3.6131798466974251E-2</v>
      </c>
      <c r="AU421" s="122">
        <f t="shared" si="224"/>
        <v>70.51642855102682</v>
      </c>
      <c r="AV421" s="123">
        <f t="shared" si="225"/>
        <v>73.412746381805647</v>
      </c>
      <c r="AW421" s="124">
        <f t="shared" si="226"/>
        <v>-2.8963178307788269</v>
      </c>
      <c r="AX421" s="123">
        <f t="shared" si="227"/>
        <v>309.46280871670706</v>
      </c>
      <c r="AY421" s="123">
        <f t="shared" si="228"/>
        <v>276.74962199312722</v>
      </c>
      <c r="AZ421" s="124">
        <f t="shared" si="229"/>
        <v>32.713186723579838</v>
      </c>
    </row>
    <row r="422" spans="1:52" ht="13.5" thickBot="1" x14ac:dyDescent="0.25">
      <c r="N422" s="1"/>
      <c r="P422" s="3"/>
      <c r="AC422" s="1"/>
      <c r="AK422" s="1"/>
      <c r="AS422" s="1"/>
    </row>
    <row r="423" spans="1:52" x14ac:dyDescent="0.2">
      <c r="F423" s="62" t="s">
        <v>88</v>
      </c>
      <c r="G423" s="63"/>
      <c r="H423" s="64">
        <f>SUMIF($E$14:$E$377,$F423,$H$14:$H$377)</f>
        <v>9635</v>
      </c>
      <c r="I423" s="65">
        <f t="shared" ref="I423:M426" si="237">SUMIF($E$14:$E$377,$F423,I$14:I$377)</f>
        <v>231</v>
      </c>
      <c r="J423" s="65">
        <f t="shared" si="237"/>
        <v>61</v>
      </c>
      <c r="K423" s="65">
        <f t="shared" si="237"/>
        <v>697804.37</v>
      </c>
      <c r="L423" s="65">
        <f t="shared" si="237"/>
        <v>60417.47</v>
      </c>
      <c r="M423" s="86">
        <f t="shared" si="237"/>
        <v>17827.3</v>
      </c>
      <c r="N423" s="87">
        <f t="shared" ref="N423:N428" si="238">SUM(H423:J423)</f>
        <v>9927</v>
      </c>
      <c r="O423" s="95">
        <f t="shared" ref="O423:O428" si="239">SUM(K423:M423)</f>
        <v>776049.14</v>
      </c>
      <c r="P423" s="3"/>
      <c r="Q423" s="67"/>
      <c r="R423" s="67"/>
      <c r="S423" s="67"/>
      <c r="T423" s="67"/>
      <c r="U423" s="62" t="s">
        <v>88</v>
      </c>
      <c r="V423" s="63"/>
      <c r="W423" s="65">
        <f t="shared" ref="W423:AB423" si="240">SUMIF($N$196:$N$202,"&lt;&gt;0",W$196:W$202)</f>
        <v>9288</v>
      </c>
      <c r="X423" s="65">
        <f t="shared" si="240"/>
        <v>271</v>
      </c>
      <c r="Y423" s="65">
        <f t="shared" si="240"/>
        <v>75</v>
      </c>
      <c r="Z423" s="65">
        <f t="shared" si="240"/>
        <v>705050.29</v>
      </c>
      <c r="AA423" s="65">
        <f t="shared" si="240"/>
        <v>67253.420000000013</v>
      </c>
      <c r="AB423" s="86">
        <f t="shared" si="240"/>
        <v>29872.68</v>
      </c>
      <c r="AC423" s="87">
        <f t="shared" si="197"/>
        <v>9634</v>
      </c>
      <c r="AD423" s="95">
        <f t="shared" ref="AD423:AD428" si="241">SUM(Z423:AB423)</f>
        <v>802176.39000000013</v>
      </c>
      <c r="AE423" s="65">
        <f t="shared" ref="AE423:AL428" si="242">+H423-W423</f>
        <v>347</v>
      </c>
      <c r="AF423" s="65">
        <f t="shared" si="242"/>
        <v>-40</v>
      </c>
      <c r="AG423" s="65">
        <f t="shared" si="242"/>
        <v>-14</v>
      </c>
      <c r="AH423" s="65">
        <f t="shared" si="242"/>
        <v>-7245.9200000000419</v>
      </c>
      <c r="AI423" s="65">
        <f t="shared" si="242"/>
        <v>-6835.9500000000116</v>
      </c>
      <c r="AJ423" s="86">
        <f t="shared" si="242"/>
        <v>-12045.380000000001</v>
      </c>
      <c r="AK423" s="87">
        <f t="shared" si="242"/>
        <v>293</v>
      </c>
      <c r="AL423" s="87">
        <f t="shared" si="242"/>
        <v>-26127.250000000116</v>
      </c>
      <c r="AM423" s="70">
        <f t="shared" ref="AM423:AT428" si="243">IFERROR(AE423/W423,"")</f>
        <v>3.736003445305771E-2</v>
      </c>
      <c r="AN423" s="70">
        <f t="shared" si="243"/>
        <v>-0.14760147601476015</v>
      </c>
      <c r="AO423" s="70">
        <f t="shared" si="243"/>
        <v>-0.18666666666666668</v>
      </c>
      <c r="AP423" s="70">
        <f t="shared" si="243"/>
        <v>-1.0277167604597456E-2</v>
      </c>
      <c r="AQ423" s="70">
        <f t="shared" si="243"/>
        <v>-0.10164464498608414</v>
      </c>
      <c r="AR423" s="89">
        <f t="shared" si="243"/>
        <v>-0.40322394910667542</v>
      </c>
      <c r="AS423" s="90">
        <f t="shared" si="243"/>
        <v>3.0413120199294166E-2</v>
      </c>
      <c r="AT423" s="90">
        <f t="shared" si="243"/>
        <v>-3.2570454984345916E-2</v>
      </c>
      <c r="AU423" s="116">
        <f t="shared" ref="AU423:AU428" si="244">IFERROR(K423/H423,0)</f>
        <v>72.423909704203425</v>
      </c>
      <c r="AV423" s="117">
        <f t="shared" ref="AV423:AV428" si="245">+Z423/W423</f>
        <v>75.909807278208447</v>
      </c>
      <c r="AW423" s="118">
        <f t="shared" ref="AW423:AW428" si="246">+AU423-AV423</f>
        <v>-3.4858975740050226</v>
      </c>
      <c r="AX423" s="117">
        <f t="shared" ref="AX423:AX428" si="247">IFERROR((L423+M423)/(I423+J423),0)</f>
        <v>267.96154109589042</v>
      </c>
      <c r="AY423" s="117">
        <f t="shared" ref="AY423:AY428" si="248">(AA423+AB423)/(X423+Y423)</f>
        <v>280.71127167630061</v>
      </c>
      <c r="AZ423" s="118">
        <f t="shared" ref="AZ423:AZ428" si="249">+AX423-AY423</f>
        <v>-12.749730580410187</v>
      </c>
    </row>
    <row r="424" spans="1:52" x14ac:dyDescent="0.2">
      <c r="F424" s="73" t="s">
        <v>89</v>
      </c>
      <c r="G424" s="60"/>
      <c r="H424" s="28">
        <f>SUMIF($E$14:$E$377,$F424,H$14:H$377)</f>
        <v>7793</v>
      </c>
      <c r="I424" s="2">
        <f t="shared" si="237"/>
        <v>220</v>
      </c>
      <c r="J424" s="2">
        <f t="shared" si="237"/>
        <v>45</v>
      </c>
      <c r="K424" s="2">
        <f t="shared" si="237"/>
        <v>536341.37</v>
      </c>
      <c r="L424" s="2">
        <f t="shared" si="237"/>
        <v>53900.249999999993</v>
      </c>
      <c r="M424" s="29">
        <f t="shared" si="237"/>
        <v>23711.69</v>
      </c>
      <c r="N424" s="31">
        <f t="shared" si="238"/>
        <v>8058</v>
      </c>
      <c r="O424" s="34">
        <f t="shared" si="239"/>
        <v>613953.30999999994</v>
      </c>
      <c r="P424" s="3"/>
      <c r="U424" s="73" t="s">
        <v>89</v>
      </c>
      <c r="V424" s="60"/>
      <c r="W424" s="2">
        <f t="shared" ref="W424:AB424" si="250">SUMIF($N$203:$N$209,"&lt;&gt;0",W$203:W$209)</f>
        <v>7448</v>
      </c>
      <c r="X424" s="2">
        <f t="shared" si="250"/>
        <v>221</v>
      </c>
      <c r="Y424" s="2">
        <f t="shared" si="250"/>
        <v>61</v>
      </c>
      <c r="Z424" s="2">
        <f t="shared" si="250"/>
        <v>535643.17000000004</v>
      </c>
      <c r="AA424" s="2">
        <f t="shared" si="250"/>
        <v>64545.29</v>
      </c>
      <c r="AB424" s="29">
        <f t="shared" si="250"/>
        <v>29212.36</v>
      </c>
      <c r="AC424" s="31">
        <f t="shared" si="197"/>
        <v>7730</v>
      </c>
      <c r="AD424" s="34">
        <f t="shared" si="241"/>
        <v>629400.82000000007</v>
      </c>
      <c r="AE424" s="2">
        <f t="shared" si="242"/>
        <v>345</v>
      </c>
      <c r="AF424" s="2">
        <f t="shared" si="242"/>
        <v>-1</v>
      </c>
      <c r="AG424" s="2">
        <f t="shared" si="242"/>
        <v>-16</v>
      </c>
      <c r="AH424" s="2">
        <f t="shared" si="242"/>
        <v>698.19999999995343</v>
      </c>
      <c r="AI424" s="2">
        <f t="shared" si="242"/>
        <v>-10645.040000000008</v>
      </c>
      <c r="AJ424" s="29">
        <f t="shared" si="242"/>
        <v>-5500.6700000000019</v>
      </c>
      <c r="AK424" s="31">
        <f t="shared" si="242"/>
        <v>328</v>
      </c>
      <c r="AL424" s="31">
        <f t="shared" si="242"/>
        <v>-15447.510000000126</v>
      </c>
      <c r="AM424" s="38">
        <f t="shared" si="243"/>
        <v>4.6321160042964556E-2</v>
      </c>
      <c r="AN424" s="38">
        <f t="shared" si="243"/>
        <v>-4.5248868778280547E-3</v>
      </c>
      <c r="AO424" s="38">
        <f t="shared" si="243"/>
        <v>-0.26229508196721313</v>
      </c>
      <c r="AP424" s="38">
        <f t="shared" si="243"/>
        <v>1.3034797027281304E-3</v>
      </c>
      <c r="AQ424" s="38">
        <f t="shared" si="243"/>
        <v>-0.16492357536855143</v>
      </c>
      <c r="AR424" s="39">
        <f t="shared" si="243"/>
        <v>-0.18829940477250046</v>
      </c>
      <c r="AS424" s="40">
        <f t="shared" si="243"/>
        <v>4.2432082794307893E-2</v>
      </c>
      <c r="AT424" s="40">
        <f t="shared" si="243"/>
        <v>-2.4543199673619943E-2</v>
      </c>
      <c r="AU424" s="119">
        <f t="shared" si="244"/>
        <v>68.823478762992423</v>
      </c>
      <c r="AV424" s="120">
        <f t="shared" si="245"/>
        <v>71.917718850698179</v>
      </c>
      <c r="AW424" s="121">
        <f t="shared" si="246"/>
        <v>-3.0942400877057565</v>
      </c>
      <c r="AX424" s="120">
        <f t="shared" si="247"/>
        <v>292.87524528301884</v>
      </c>
      <c r="AY424" s="120">
        <f t="shared" si="248"/>
        <v>332.47393617021277</v>
      </c>
      <c r="AZ424" s="121">
        <f t="shared" si="249"/>
        <v>-39.598690887193925</v>
      </c>
    </row>
    <row r="425" spans="1:52" x14ac:dyDescent="0.2">
      <c r="F425" s="73" t="s">
        <v>90</v>
      </c>
      <c r="G425" s="60"/>
      <c r="H425" s="28">
        <f>SUMIF($E$14:$E$377,$F425,H$14:H$377)</f>
        <v>8043</v>
      </c>
      <c r="I425" s="2">
        <f t="shared" si="237"/>
        <v>211</v>
      </c>
      <c r="J425" s="2">
        <f t="shared" si="237"/>
        <v>44</v>
      </c>
      <c r="K425" s="2">
        <f t="shared" si="237"/>
        <v>556534.97</v>
      </c>
      <c r="L425" s="2">
        <f t="shared" si="237"/>
        <v>50388.170000000006</v>
      </c>
      <c r="M425" s="29">
        <f t="shared" si="237"/>
        <v>23125.32</v>
      </c>
      <c r="N425" s="31">
        <f t="shared" si="238"/>
        <v>8298</v>
      </c>
      <c r="O425" s="34">
        <f t="shared" si="239"/>
        <v>630048.46</v>
      </c>
      <c r="P425" s="3"/>
      <c r="U425" s="73" t="s">
        <v>90</v>
      </c>
      <c r="V425" s="60"/>
      <c r="W425" s="2">
        <f t="shared" ref="W425:AB425" si="251">SUMIF($N$210:$N$216,"&lt;&gt;0",W$210:W$216)</f>
        <v>7968</v>
      </c>
      <c r="X425" s="2">
        <f t="shared" si="251"/>
        <v>262</v>
      </c>
      <c r="Y425" s="2">
        <f t="shared" si="251"/>
        <v>76</v>
      </c>
      <c r="Z425" s="2">
        <f t="shared" si="251"/>
        <v>565369.42999999993</v>
      </c>
      <c r="AA425" s="2">
        <f t="shared" si="251"/>
        <v>74154.790000000008</v>
      </c>
      <c r="AB425" s="29">
        <f t="shared" si="251"/>
        <v>11310.849999999999</v>
      </c>
      <c r="AC425" s="31">
        <f t="shared" si="197"/>
        <v>8306</v>
      </c>
      <c r="AD425" s="34">
        <f t="shared" si="241"/>
        <v>650835.06999999995</v>
      </c>
      <c r="AE425" s="2">
        <f t="shared" si="242"/>
        <v>75</v>
      </c>
      <c r="AF425" s="2">
        <f t="shared" si="242"/>
        <v>-51</v>
      </c>
      <c r="AG425" s="2">
        <f t="shared" si="242"/>
        <v>-32</v>
      </c>
      <c r="AH425" s="2">
        <f t="shared" si="242"/>
        <v>-8834.4599999999627</v>
      </c>
      <c r="AI425" s="2">
        <f t="shared" si="242"/>
        <v>-23766.620000000003</v>
      </c>
      <c r="AJ425" s="29">
        <f t="shared" si="242"/>
        <v>11814.470000000001</v>
      </c>
      <c r="AK425" s="31">
        <f t="shared" si="242"/>
        <v>-8</v>
      </c>
      <c r="AL425" s="31">
        <f t="shared" si="242"/>
        <v>-20786.609999999986</v>
      </c>
      <c r="AM425" s="38">
        <f t="shared" si="243"/>
        <v>9.4126506024096394E-3</v>
      </c>
      <c r="AN425" s="38">
        <f t="shared" si="243"/>
        <v>-0.19465648854961831</v>
      </c>
      <c r="AO425" s="38">
        <f t="shared" si="243"/>
        <v>-0.42105263157894735</v>
      </c>
      <c r="AP425" s="38">
        <f t="shared" si="243"/>
        <v>-1.5625995201049275E-2</v>
      </c>
      <c r="AQ425" s="38">
        <f t="shared" si="243"/>
        <v>-0.32050013222342078</v>
      </c>
      <c r="AR425" s="39">
        <f t="shared" si="243"/>
        <v>1.0445253893385558</v>
      </c>
      <c r="AS425" s="40">
        <f t="shared" si="243"/>
        <v>-9.6315916205152899E-4</v>
      </c>
      <c r="AT425" s="40">
        <f t="shared" si="243"/>
        <v>-3.1938368041537754E-2</v>
      </c>
      <c r="AU425" s="119">
        <f t="shared" si="244"/>
        <v>69.194948402337431</v>
      </c>
      <c r="AV425" s="120">
        <f t="shared" si="245"/>
        <v>70.954998744979918</v>
      </c>
      <c r="AW425" s="121">
        <f t="shared" si="246"/>
        <v>-1.7600503426424865</v>
      </c>
      <c r="AX425" s="120">
        <f t="shared" si="247"/>
        <v>288.28819607843138</v>
      </c>
      <c r="AY425" s="120">
        <f t="shared" si="248"/>
        <v>252.85692307692312</v>
      </c>
      <c r="AZ425" s="121">
        <f t="shared" si="249"/>
        <v>35.431273001508259</v>
      </c>
    </row>
    <row r="426" spans="1:52" ht="13.5" thickBot="1" x14ac:dyDescent="0.25">
      <c r="F426" s="78" t="s">
        <v>91</v>
      </c>
      <c r="G426" s="61"/>
      <c r="H426" s="43">
        <f>SUMIF($E$14:$E$377,$F426,H$14:H$377)</f>
        <v>8109</v>
      </c>
      <c r="I426" s="44">
        <f t="shared" si="237"/>
        <v>250</v>
      </c>
      <c r="J426" s="44">
        <f t="shared" si="237"/>
        <v>71</v>
      </c>
      <c r="K426" s="44">
        <f t="shared" si="237"/>
        <v>554266.96</v>
      </c>
      <c r="L426" s="44">
        <f t="shared" si="237"/>
        <v>62177.62</v>
      </c>
      <c r="M426" s="45">
        <f t="shared" si="237"/>
        <v>27382.000000000004</v>
      </c>
      <c r="N426" s="47">
        <f t="shared" si="238"/>
        <v>8430</v>
      </c>
      <c r="O426" s="51">
        <f t="shared" si="239"/>
        <v>643826.57999999996</v>
      </c>
      <c r="P426" s="3"/>
      <c r="Q426" s="42"/>
      <c r="R426" s="42"/>
      <c r="S426" s="42"/>
      <c r="T426" s="42"/>
      <c r="U426" s="78" t="s">
        <v>91</v>
      </c>
      <c r="V426" s="61"/>
      <c r="W426" s="44">
        <f t="shared" ref="W426:AB426" si="252">SUMIF($N$217:$N$223,"&lt;&gt;0",W$217:W$223)</f>
        <v>8185</v>
      </c>
      <c r="X426" s="44">
        <f t="shared" si="252"/>
        <v>234</v>
      </c>
      <c r="Y426" s="44">
        <f t="shared" si="252"/>
        <v>87</v>
      </c>
      <c r="Z426" s="44">
        <f t="shared" si="252"/>
        <v>606097.72</v>
      </c>
      <c r="AA426" s="44">
        <f t="shared" si="252"/>
        <v>55107.46</v>
      </c>
      <c r="AB426" s="45">
        <f t="shared" si="252"/>
        <v>35554.120000000003</v>
      </c>
      <c r="AC426" s="47">
        <f t="shared" si="197"/>
        <v>8506</v>
      </c>
      <c r="AD426" s="51">
        <f t="shared" si="241"/>
        <v>696759.29999999993</v>
      </c>
      <c r="AE426" s="44">
        <f t="shared" si="242"/>
        <v>-76</v>
      </c>
      <c r="AF426" s="44">
        <f t="shared" si="242"/>
        <v>16</v>
      </c>
      <c r="AG426" s="44">
        <f t="shared" si="242"/>
        <v>-16</v>
      </c>
      <c r="AH426" s="44">
        <f t="shared" si="242"/>
        <v>-51830.760000000009</v>
      </c>
      <c r="AI426" s="44">
        <f t="shared" si="242"/>
        <v>7070.1600000000035</v>
      </c>
      <c r="AJ426" s="45">
        <f t="shared" si="242"/>
        <v>-8172.119999999999</v>
      </c>
      <c r="AK426" s="47">
        <f t="shared" si="242"/>
        <v>-76</v>
      </c>
      <c r="AL426" s="47">
        <f t="shared" si="242"/>
        <v>-52932.719999999972</v>
      </c>
      <c r="AM426" s="56">
        <f t="shared" si="243"/>
        <v>-9.2852779474648754E-3</v>
      </c>
      <c r="AN426" s="56">
        <f t="shared" si="243"/>
        <v>6.8376068376068383E-2</v>
      </c>
      <c r="AO426" s="56">
        <f t="shared" si="243"/>
        <v>-0.18390804597701149</v>
      </c>
      <c r="AP426" s="56">
        <f t="shared" si="243"/>
        <v>-8.5515517200757674E-2</v>
      </c>
      <c r="AQ426" s="56">
        <f t="shared" si="243"/>
        <v>0.12829769327056634</v>
      </c>
      <c r="AR426" s="57">
        <f t="shared" si="243"/>
        <v>-0.22985015520001614</v>
      </c>
      <c r="AS426" s="58">
        <f t="shared" si="243"/>
        <v>-8.9348695038796149E-3</v>
      </c>
      <c r="AT426" s="58">
        <f t="shared" si="243"/>
        <v>-7.5969879411727947E-2</v>
      </c>
      <c r="AU426" s="122">
        <f t="shared" si="244"/>
        <v>68.352073005302742</v>
      </c>
      <c r="AV426" s="123">
        <f t="shared" si="245"/>
        <v>74.049813072693951</v>
      </c>
      <c r="AW426" s="124">
        <f t="shared" si="246"/>
        <v>-5.6977400673912086</v>
      </c>
      <c r="AX426" s="123">
        <f t="shared" si="247"/>
        <v>279.0019314641745</v>
      </c>
      <c r="AY426" s="123">
        <f t="shared" si="248"/>
        <v>282.43482866043615</v>
      </c>
      <c r="AZ426" s="124">
        <f t="shared" si="249"/>
        <v>-3.4328971962616492</v>
      </c>
    </row>
    <row r="427" spans="1:52" x14ac:dyDescent="0.2">
      <c r="A427" t="s">
        <v>46</v>
      </c>
      <c r="B427" t="s">
        <v>46</v>
      </c>
      <c r="C427" t="s">
        <v>92</v>
      </c>
      <c r="D427" t="s">
        <v>92</v>
      </c>
      <c r="F427" s="83" t="s">
        <v>93</v>
      </c>
      <c r="G427" s="60"/>
      <c r="H427" s="32">
        <f t="shared" ref="H427:M427" si="253">SUM(H423:H426)</f>
        <v>33580</v>
      </c>
      <c r="I427" s="5">
        <f t="shared" si="253"/>
        <v>912</v>
      </c>
      <c r="J427" s="5">
        <f t="shared" si="253"/>
        <v>221</v>
      </c>
      <c r="K427" s="5">
        <f t="shared" si="253"/>
        <v>2344947.67</v>
      </c>
      <c r="L427" s="5">
        <f t="shared" si="253"/>
        <v>226883.51</v>
      </c>
      <c r="M427" s="33">
        <f t="shared" si="253"/>
        <v>92046.31</v>
      </c>
      <c r="N427" s="34">
        <f t="shared" si="238"/>
        <v>34713</v>
      </c>
      <c r="O427" s="34">
        <f t="shared" si="239"/>
        <v>2663877.4899999998</v>
      </c>
      <c r="P427" s="3" t="s">
        <v>49</v>
      </c>
      <c r="Q427" t="s">
        <v>49</v>
      </c>
      <c r="R427" t="s">
        <v>92</v>
      </c>
      <c r="S427" t="s">
        <v>92</v>
      </c>
      <c r="U427" s="83" t="s">
        <v>93</v>
      </c>
      <c r="V427" s="60"/>
      <c r="W427" s="5">
        <f t="shared" ref="W427:AB427" si="254">SUM(W423:W426)</f>
        <v>32889</v>
      </c>
      <c r="X427" s="5">
        <f t="shared" si="254"/>
        <v>988</v>
      </c>
      <c r="Y427" s="5">
        <f t="shared" si="254"/>
        <v>299</v>
      </c>
      <c r="Z427" s="5">
        <f t="shared" si="254"/>
        <v>2412160.61</v>
      </c>
      <c r="AA427" s="5">
        <f t="shared" si="254"/>
        <v>261060.96000000002</v>
      </c>
      <c r="AB427" s="33">
        <f t="shared" si="254"/>
        <v>105950.01000000001</v>
      </c>
      <c r="AC427" s="34">
        <f t="shared" si="197"/>
        <v>34176</v>
      </c>
      <c r="AD427" s="34">
        <f t="shared" si="241"/>
        <v>2779171.58</v>
      </c>
      <c r="AE427" s="2">
        <f t="shared" si="242"/>
        <v>691</v>
      </c>
      <c r="AF427" s="2">
        <f t="shared" si="242"/>
        <v>-76</v>
      </c>
      <c r="AG427" s="2">
        <f t="shared" si="242"/>
        <v>-78</v>
      </c>
      <c r="AH427" s="2">
        <f t="shared" si="242"/>
        <v>-67212.939999999944</v>
      </c>
      <c r="AI427" s="2">
        <f t="shared" si="242"/>
        <v>-34177.450000000012</v>
      </c>
      <c r="AJ427" s="29">
        <f t="shared" si="242"/>
        <v>-13903.700000000012</v>
      </c>
      <c r="AK427" s="31">
        <f t="shared" si="242"/>
        <v>537</v>
      </c>
      <c r="AL427" s="31">
        <f t="shared" si="242"/>
        <v>-115294.09000000032</v>
      </c>
      <c r="AM427" s="38">
        <f t="shared" si="243"/>
        <v>2.1010064155188666E-2</v>
      </c>
      <c r="AN427" s="38">
        <f t="shared" si="243"/>
        <v>-7.6923076923076927E-2</v>
      </c>
      <c r="AO427" s="38">
        <f t="shared" si="243"/>
        <v>-0.2608695652173913</v>
      </c>
      <c r="AP427" s="38">
        <f t="shared" si="243"/>
        <v>-2.7864205941079499E-2</v>
      </c>
      <c r="AQ427" s="38">
        <f t="shared" si="243"/>
        <v>-0.13091750677696123</v>
      </c>
      <c r="AR427" s="39">
        <f t="shared" si="243"/>
        <v>-0.13122886916197563</v>
      </c>
      <c r="AS427" s="40">
        <f t="shared" si="243"/>
        <v>1.5712780898876403E-2</v>
      </c>
      <c r="AT427" s="40">
        <f t="shared" si="243"/>
        <v>-4.1485056492985693E-2</v>
      </c>
      <c r="AU427" s="119">
        <f t="shared" si="244"/>
        <v>69.831675699821318</v>
      </c>
      <c r="AV427" s="120">
        <f t="shared" si="245"/>
        <v>73.34247347137341</v>
      </c>
      <c r="AW427" s="121">
        <f t="shared" si="246"/>
        <v>-3.5107977715520917</v>
      </c>
      <c r="AX427" s="120">
        <f t="shared" si="247"/>
        <v>281.49145631067961</v>
      </c>
      <c r="AY427" s="120">
        <f t="shared" si="248"/>
        <v>285.16780885780889</v>
      </c>
      <c r="AZ427" s="121">
        <f t="shared" si="249"/>
        <v>-3.6763525471292837</v>
      </c>
    </row>
    <row r="428" spans="1:52" ht="13.5" thickBot="1" x14ac:dyDescent="0.25">
      <c r="A428" t="s">
        <v>46</v>
      </c>
      <c r="B428" t="s">
        <v>46</v>
      </c>
      <c r="C428" t="s">
        <v>92</v>
      </c>
      <c r="D428" t="s">
        <v>92</v>
      </c>
      <c r="F428" s="78" t="s">
        <v>94</v>
      </c>
      <c r="G428" s="61"/>
      <c r="H428" s="48">
        <f t="shared" ref="H428:M428" si="255">SUMIF($D$14:$D$377,"07 Jul",H$14:H$377)</f>
        <v>37354</v>
      </c>
      <c r="I428" s="49">
        <f t="shared" si="255"/>
        <v>986</v>
      </c>
      <c r="J428" s="49">
        <f t="shared" si="255"/>
        <v>245</v>
      </c>
      <c r="K428" s="49">
        <f t="shared" si="255"/>
        <v>2602573.5400000005</v>
      </c>
      <c r="L428" s="49">
        <f t="shared" si="255"/>
        <v>251824.99000000005</v>
      </c>
      <c r="M428" s="50">
        <f t="shared" si="255"/>
        <v>109689.15</v>
      </c>
      <c r="N428" s="51">
        <f t="shared" si="238"/>
        <v>38585</v>
      </c>
      <c r="O428" s="51">
        <f t="shared" si="239"/>
        <v>2964087.6800000006</v>
      </c>
      <c r="P428" s="3" t="s">
        <v>49</v>
      </c>
      <c r="Q428" s="42" t="s">
        <v>49</v>
      </c>
      <c r="R428" s="42" t="s">
        <v>92</v>
      </c>
      <c r="S428" s="42" t="s">
        <v>92</v>
      </c>
      <c r="T428" s="42"/>
      <c r="U428" s="78" t="s">
        <v>94</v>
      </c>
      <c r="V428" s="61"/>
      <c r="W428" s="49">
        <f t="shared" ref="W428:AB428" si="256">SUMIFS(W$7:W$377,$N$7:$N$377,"&lt;&gt;0",$Q$7:$Q$377,$Q428,$S$7:$S$377,$S428)</f>
        <v>35913</v>
      </c>
      <c r="X428" s="49">
        <f t="shared" si="256"/>
        <v>1090</v>
      </c>
      <c r="Y428" s="49">
        <f t="shared" si="256"/>
        <v>347</v>
      </c>
      <c r="Z428" s="49">
        <f t="shared" si="256"/>
        <v>2613947.69</v>
      </c>
      <c r="AA428" s="49">
        <f t="shared" si="256"/>
        <v>289685.84999999998</v>
      </c>
      <c r="AB428" s="50">
        <f t="shared" si="256"/>
        <v>134137.98000000001</v>
      </c>
      <c r="AC428" s="51">
        <f t="shared" si="197"/>
        <v>37350</v>
      </c>
      <c r="AD428" s="51">
        <f t="shared" si="241"/>
        <v>3037771.52</v>
      </c>
      <c r="AE428" s="44">
        <f t="shared" si="242"/>
        <v>1441</v>
      </c>
      <c r="AF428" s="44">
        <f t="shared" si="242"/>
        <v>-104</v>
      </c>
      <c r="AG428" s="44">
        <f t="shared" si="242"/>
        <v>-102</v>
      </c>
      <c r="AH428" s="44">
        <f t="shared" si="242"/>
        <v>-11374.149999999441</v>
      </c>
      <c r="AI428" s="44">
        <f t="shared" si="242"/>
        <v>-37860.859999999928</v>
      </c>
      <c r="AJ428" s="45">
        <f t="shared" si="242"/>
        <v>-24448.830000000016</v>
      </c>
      <c r="AK428" s="47">
        <f t="shared" si="242"/>
        <v>1235</v>
      </c>
      <c r="AL428" s="47">
        <f t="shared" si="242"/>
        <v>-73683.839999999385</v>
      </c>
      <c r="AM428" s="56">
        <f t="shared" si="243"/>
        <v>4.0124745913735972E-2</v>
      </c>
      <c r="AN428" s="56">
        <f t="shared" si="243"/>
        <v>-9.5412844036697253E-2</v>
      </c>
      <c r="AO428" s="56">
        <f t="shared" si="243"/>
        <v>-0.29394812680115273</v>
      </c>
      <c r="AP428" s="56">
        <f t="shared" si="243"/>
        <v>-4.3513303818254459E-3</v>
      </c>
      <c r="AQ428" s="56">
        <f t="shared" si="243"/>
        <v>-0.1306962697694759</v>
      </c>
      <c r="AR428" s="57">
        <f t="shared" si="243"/>
        <v>-0.18226627536809495</v>
      </c>
      <c r="AS428" s="58">
        <f t="shared" si="243"/>
        <v>3.3065595716198125E-2</v>
      </c>
      <c r="AT428" s="58">
        <f t="shared" si="243"/>
        <v>-2.4255886104297728E-2</v>
      </c>
      <c r="AU428" s="122">
        <f t="shared" si="244"/>
        <v>69.673222144884093</v>
      </c>
      <c r="AV428" s="123">
        <f t="shared" si="245"/>
        <v>72.785556483724548</v>
      </c>
      <c r="AW428" s="124">
        <f t="shared" si="246"/>
        <v>-3.112334338840455</v>
      </c>
      <c r="AX428" s="123">
        <f t="shared" si="247"/>
        <v>293.67517465475225</v>
      </c>
      <c r="AY428" s="123">
        <f t="shared" si="248"/>
        <v>294.93655532359077</v>
      </c>
      <c r="AZ428" s="124">
        <f t="shared" si="249"/>
        <v>-1.2613806688385125</v>
      </c>
    </row>
    <row r="429" spans="1:52" ht="13.5" thickBot="1" x14ac:dyDescent="0.25">
      <c r="N429" s="1"/>
      <c r="P429" s="3"/>
      <c r="AC429" s="1"/>
      <c r="AK429" s="1"/>
      <c r="AS429" s="1"/>
    </row>
    <row r="430" spans="1:52" x14ac:dyDescent="0.2">
      <c r="F430" s="62" t="s">
        <v>95</v>
      </c>
      <c r="G430" s="63"/>
      <c r="H430" s="64">
        <f>SUMIF($E$14:$E$377,$F430,$H$14:$H$377)</f>
        <v>8138</v>
      </c>
      <c r="I430" s="65">
        <f t="shared" ref="I430:M434" si="257">SUMIF($E$14:$E$377,$F430,I$14:I$377)</f>
        <v>187</v>
      </c>
      <c r="J430" s="65">
        <f t="shared" si="257"/>
        <v>52</v>
      </c>
      <c r="K430" s="65">
        <f t="shared" si="257"/>
        <v>565961.66</v>
      </c>
      <c r="L430" s="65">
        <f t="shared" si="257"/>
        <v>56238.79</v>
      </c>
      <c r="M430" s="86">
        <f t="shared" si="257"/>
        <v>18935.46</v>
      </c>
      <c r="N430" s="87">
        <f t="shared" ref="N430:N436" si="258">SUM(H430:J430)</f>
        <v>8377</v>
      </c>
      <c r="O430" s="95">
        <f t="shared" ref="O430:O436" si="259">SUM(K430:M430)</f>
        <v>641135.91</v>
      </c>
      <c r="P430" s="3"/>
      <c r="Q430" s="67"/>
      <c r="R430" s="67"/>
      <c r="S430" s="67"/>
      <c r="T430" s="67"/>
      <c r="U430" s="62" t="s">
        <v>95</v>
      </c>
      <c r="V430" s="63"/>
      <c r="W430" s="65">
        <f t="shared" ref="W430:AB430" si="260">SUMIF($N$224:$N$230,"&lt;&gt;0",W$224:W$230)</f>
        <v>7969</v>
      </c>
      <c r="X430" s="65">
        <f t="shared" si="260"/>
        <v>228</v>
      </c>
      <c r="Y430" s="65">
        <f t="shared" si="260"/>
        <v>88</v>
      </c>
      <c r="Z430" s="65">
        <f t="shared" si="260"/>
        <v>573701.55999999994</v>
      </c>
      <c r="AA430" s="65">
        <f t="shared" si="260"/>
        <v>60283.07</v>
      </c>
      <c r="AB430" s="86">
        <f t="shared" si="260"/>
        <v>45341.279999999999</v>
      </c>
      <c r="AC430" s="87">
        <f t="shared" si="197"/>
        <v>8285</v>
      </c>
      <c r="AD430" s="95">
        <f t="shared" ref="AD430:AD436" si="261">SUM(Z430:AB430)</f>
        <v>679325.90999999992</v>
      </c>
      <c r="AE430" s="65">
        <f t="shared" ref="AE430:AL436" si="262">+H430-W430</f>
        <v>169</v>
      </c>
      <c r="AF430" s="65">
        <f t="shared" si="262"/>
        <v>-41</v>
      </c>
      <c r="AG430" s="65">
        <f t="shared" si="262"/>
        <v>-36</v>
      </c>
      <c r="AH430" s="65">
        <f t="shared" si="262"/>
        <v>-7739.8999999999069</v>
      </c>
      <c r="AI430" s="65">
        <f t="shared" si="262"/>
        <v>-4044.2799999999988</v>
      </c>
      <c r="AJ430" s="86">
        <f t="shared" si="262"/>
        <v>-26405.82</v>
      </c>
      <c r="AK430" s="87">
        <f t="shared" si="262"/>
        <v>92</v>
      </c>
      <c r="AL430" s="87">
        <f t="shared" si="262"/>
        <v>-38189.999999999884</v>
      </c>
      <c r="AM430" s="70">
        <f t="shared" ref="AM430:AT436" si="263">IFERROR(AE430/W430,"")</f>
        <v>2.1207177814029365E-2</v>
      </c>
      <c r="AN430" s="70">
        <f t="shared" si="263"/>
        <v>-0.17982456140350878</v>
      </c>
      <c r="AO430" s="70">
        <f t="shared" si="263"/>
        <v>-0.40909090909090912</v>
      </c>
      <c r="AP430" s="70">
        <f t="shared" si="263"/>
        <v>-1.349116080493124E-2</v>
      </c>
      <c r="AQ430" s="70">
        <f t="shared" si="263"/>
        <v>-6.7088155928355986E-2</v>
      </c>
      <c r="AR430" s="89">
        <f t="shared" si="263"/>
        <v>-0.58237923587512308</v>
      </c>
      <c r="AS430" s="90">
        <f t="shared" si="263"/>
        <v>1.1104405552202776E-2</v>
      </c>
      <c r="AT430" s="90">
        <f t="shared" si="263"/>
        <v>-5.6217493603327874E-2</v>
      </c>
      <c r="AU430" s="116">
        <f t="shared" ref="AU430:AU435" si="264">IFERROR(K430/H430,0)</f>
        <v>69.545546817399853</v>
      </c>
      <c r="AV430" s="117">
        <f t="shared" ref="AV430:AV435" si="265">+Z430/W430</f>
        <v>71.991662692935122</v>
      </c>
      <c r="AW430" s="118">
        <f t="shared" ref="AW430:AW435" si="266">+AU430-AV430</f>
        <v>-2.4461158755352699</v>
      </c>
      <c r="AX430" s="117">
        <f t="shared" ref="AX430:AX435" si="267">IFERROR((L430+M430)/(I430+J430),0)</f>
        <v>314.53661087866107</v>
      </c>
      <c r="AY430" s="117">
        <f t="shared" ref="AY430:AY435" si="268">(AA430+AB430)/(X430+Y430)</f>
        <v>334.25427215189876</v>
      </c>
      <c r="AZ430" s="118">
        <f t="shared" ref="AZ430:AZ435" si="269">+AX430-AY430</f>
        <v>-19.717661273237695</v>
      </c>
    </row>
    <row r="431" spans="1:52" x14ac:dyDescent="0.2">
      <c r="F431" s="73" t="s">
        <v>96</v>
      </c>
      <c r="G431" s="60"/>
      <c r="H431" s="28">
        <f>SUMIF($E$14:$E$377,$F431,H$14:H$377)</f>
        <v>1667</v>
      </c>
      <c r="I431" s="2">
        <f t="shared" si="257"/>
        <v>62</v>
      </c>
      <c r="J431" s="2">
        <f t="shared" si="257"/>
        <v>18</v>
      </c>
      <c r="K431" s="2">
        <f t="shared" si="257"/>
        <v>111632.8</v>
      </c>
      <c r="L431" s="2">
        <f t="shared" si="257"/>
        <v>14310.919999999998</v>
      </c>
      <c r="M431" s="29">
        <f t="shared" si="257"/>
        <v>1103.1500000000001</v>
      </c>
      <c r="N431" s="31">
        <f t="shared" si="258"/>
        <v>1747</v>
      </c>
      <c r="O431" s="34">
        <f t="shared" si="259"/>
        <v>127046.87</v>
      </c>
      <c r="P431" s="3"/>
      <c r="U431" s="73" t="s">
        <v>96</v>
      </c>
      <c r="V431" s="60"/>
      <c r="W431" s="2">
        <f t="shared" ref="W431:AB431" si="270">SUMIF($N$231:$N$237,"&lt;&gt;0",W$231:W$237)</f>
        <v>1708</v>
      </c>
      <c r="X431" s="2">
        <f t="shared" si="270"/>
        <v>47</v>
      </c>
      <c r="Y431" s="2">
        <f t="shared" si="270"/>
        <v>17</v>
      </c>
      <c r="Z431" s="2">
        <f t="shared" si="270"/>
        <v>121858.35</v>
      </c>
      <c r="AA431" s="2">
        <f t="shared" si="270"/>
        <v>11860.18</v>
      </c>
      <c r="AB431" s="29">
        <f t="shared" si="270"/>
        <v>8318.93</v>
      </c>
      <c r="AC431" s="31">
        <f t="shared" si="197"/>
        <v>1772</v>
      </c>
      <c r="AD431" s="34">
        <f t="shared" si="261"/>
        <v>142037.46</v>
      </c>
      <c r="AE431" s="2">
        <f t="shared" si="262"/>
        <v>-41</v>
      </c>
      <c r="AF431" s="2">
        <f t="shared" si="262"/>
        <v>15</v>
      </c>
      <c r="AG431" s="2">
        <f t="shared" si="262"/>
        <v>1</v>
      </c>
      <c r="AH431" s="2">
        <f t="shared" si="262"/>
        <v>-10225.550000000003</v>
      </c>
      <c r="AI431" s="2">
        <f t="shared" si="262"/>
        <v>2450.739999999998</v>
      </c>
      <c r="AJ431" s="29">
        <f t="shared" si="262"/>
        <v>-7215.7800000000007</v>
      </c>
      <c r="AK431" s="31">
        <f t="shared" si="262"/>
        <v>-25</v>
      </c>
      <c r="AL431" s="31">
        <f t="shared" si="262"/>
        <v>-14990.589999999997</v>
      </c>
      <c r="AM431" s="38">
        <f t="shared" si="263"/>
        <v>-2.4004683840749413E-2</v>
      </c>
      <c r="AN431" s="38">
        <f t="shared" si="263"/>
        <v>0.31914893617021278</v>
      </c>
      <c r="AO431" s="38">
        <f t="shared" si="263"/>
        <v>5.8823529411764705E-2</v>
      </c>
      <c r="AP431" s="38">
        <f t="shared" si="263"/>
        <v>-8.3913412581082897E-2</v>
      </c>
      <c r="AQ431" s="38">
        <f t="shared" si="263"/>
        <v>0.2066359869749024</v>
      </c>
      <c r="AR431" s="39">
        <f t="shared" si="263"/>
        <v>-0.86739280171849031</v>
      </c>
      <c r="AS431" s="40">
        <f t="shared" si="263"/>
        <v>-1.4108352144469526E-2</v>
      </c>
      <c r="AT431" s="40">
        <f t="shared" si="263"/>
        <v>-0.10553969354281609</v>
      </c>
      <c r="AU431" s="119">
        <f t="shared" si="264"/>
        <v>66.966286742651477</v>
      </c>
      <c r="AV431" s="120">
        <f t="shared" si="265"/>
        <v>71.345638173302106</v>
      </c>
      <c r="AW431" s="121">
        <f t="shared" si="266"/>
        <v>-4.3793514306506296</v>
      </c>
      <c r="AX431" s="120">
        <f t="shared" si="267"/>
        <v>192.67587499999996</v>
      </c>
      <c r="AY431" s="120">
        <f t="shared" si="268"/>
        <v>315.29859375000001</v>
      </c>
      <c r="AZ431" s="121">
        <f t="shared" si="269"/>
        <v>-122.62271875000005</v>
      </c>
    </row>
    <row r="432" spans="1:52" x14ac:dyDescent="0.2">
      <c r="F432" s="73" t="s">
        <v>97</v>
      </c>
      <c r="G432" s="60"/>
      <c r="H432" s="28">
        <f>SUMIF($E$14:$E$377,$F432,H$14:H$377)</f>
        <v>0</v>
      </c>
      <c r="I432" s="2">
        <f t="shared" si="257"/>
        <v>0</v>
      </c>
      <c r="J432" s="2">
        <f t="shared" si="257"/>
        <v>0</v>
      </c>
      <c r="K432" s="2">
        <f t="shared" si="257"/>
        <v>0</v>
      </c>
      <c r="L432" s="2">
        <f t="shared" si="257"/>
        <v>0</v>
      </c>
      <c r="M432" s="29">
        <f t="shared" si="257"/>
        <v>0</v>
      </c>
      <c r="N432" s="31">
        <f t="shared" si="258"/>
        <v>0</v>
      </c>
      <c r="O432" s="34">
        <f t="shared" si="259"/>
        <v>0</v>
      </c>
      <c r="P432" s="3"/>
      <c r="U432" s="73" t="s">
        <v>97</v>
      </c>
      <c r="V432" s="60"/>
      <c r="W432" s="2">
        <f t="shared" ref="W432:AB432" si="271">SUMIF($N$238:$N$244,"&lt;&gt;0",W$238:W$244)</f>
        <v>0</v>
      </c>
      <c r="X432" s="2">
        <f t="shared" si="271"/>
        <v>0</v>
      </c>
      <c r="Y432" s="2">
        <f t="shared" si="271"/>
        <v>0</v>
      </c>
      <c r="Z432" s="2">
        <f t="shared" si="271"/>
        <v>0</v>
      </c>
      <c r="AA432" s="2">
        <f t="shared" si="271"/>
        <v>0</v>
      </c>
      <c r="AB432" s="29">
        <f t="shared" si="271"/>
        <v>0</v>
      </c>
      <c r="AC432" s="31">
        <f t="shared" si="197"/>
        <v>0</v>
      </c>
      <c r="AD432" s="34">
        <f t="shared" si="261"/>
        <v>0</v>
      </c>
      <c r="AE432" s="2">
        <f t="shared" si="262"/>
        <v>0</v>
      </c>
      <c r="AF432" s="2">
        <f t="shared" si="262"/>
        <v>0</v>
      </c>
      <c r="AG432" s="2">
        <f t="shared" si="262"/>
        <v>0</v>
      </c>
      <c r="AH432" s="2">
        <f t="shared" si="262"/>
        <v>0</v>
      </c>
      <c r="AI432" s="2">
        <f t="shared" si="262"/>
        <v>0</v>
      </c>
      <c r="AJ432" s="29">
        <f t="shared" si="262"/>
        <v>0</v>
      </c>
      <c r="AK432" s="31">
        <f t="shared" si="262"/>
        <v>0</v>
      </c>
      <c r="AL432" s="31">
        <f t="shared" si="262"/>
        <v>0</v>
      </c>
      <c r="AM432" s="38" t="str">
        <f t="shared" si="263"/>
        <v/>
      </c>
      <c r="AN432" s="38" t="str">
        <f t="shared" si="263"/>
        <v/>
      </c>
      <c r="AO432" s="38" t="str">
        <f t="shared" si="263"/>
        <v/>
      </c>
      <c r="AP432" s="38" t="str">
        <f t="shared" si="263"/>
        <v/>
      </c>
      <c r="AQ432" s="38" t="str">
        <f t="shared" si="263"/>
        <v/>
      </c>
      <c r="AR432" s="39" t="str">
        <f t="shared" si="263"/>
        <v/>
      </c>
      <c r="AS432" s="40" t="str">
        <f t="shared" si="263"/>
        <v/>
      </c>
      <c r="AT432" s="40" t="str">
        <f t="shared" si="263"/>
        <v/>
      </c>
      <c r="AU432" s="119">
        <f t="shared" si="264"/>
        <v>0</v>
      </c>
      <c r="AV432" s="120" t="e">
        <f t="shared" si="265"/>
        <v>#DIV/0!</v>
      </c>
      <c r="AW432" s="121" t="e">
        <f t="shared" si="266"/>
        <v>#DIV/0!</v>
      </c>
      <c r="AX432" s="120">
        <f t="shared" si="267"/>
        <v>0</v>
      </c>
      <c r="AY432" s="120" t="e">
        <f t="shared" si="268"/>
        <v>#DIV/0!</v>
      </c>
      <c r="AZ432" s="121" t="e">
        <f t="shared" si="269"/>
        <v>#DIV/0!</v>
      </c>
    </row>
    <row r="433" spans="1:52" x14ac:dyDescent="0.2">
      <c r="F433" s="73" t="s">
        <v>98</v>
      </c>
      <c r="G433" s="60"/>
      <c r="H433" s="28">
        <f>SUMIF($E$14:$E$377,$F433,H$14:H$377)</f>
        <v>0</v>
      </c>
      <c r="I433" s="2">
        <f t="shared" si="257"/>
        <v>0</v>
      </c>
      <c r="J433" s="2">
        <f t="shared" si="257"/>
        <v>0</v>
      </c>
      <c r="K433" s="2">
        <f t="shared" si="257"/>
        <v>0</v>
      </c>
      <c r="L433" s="2">
        <f t="shared" si="257"/>
        <v>0</v>
      </c>
      <c r="M433" s="29">
        <f t="shared" si="257"/>
        <v>0</v>
      </c>
      <c r="N433" s="31">
        <f t="shared" si="258"/>
        <v>0</v>
      </c>
      <c r="O433" s="34">
        <f t="shared" si="259"/>
        <v>0</v>
      </c>
      <c r="P433" s="3"/>
      <c r="U433" s="73" t="s">
        <v>98</v>
      </c>
      <c r="V433" s="60"/>
      <c r="W433" s="2">
        <f t="shared" ref="W433:AB433" si="272">SUMIF($N$245:$N$251,"&lt;&gt;0",W$245:W$251)</f>
        <v>0</v>
      </c>
      <c r="X433" s="2">
        <f t="shared" si="272"/>
        <v>0</v>
      </c>
      <c r="Y433" s="2">
        <f t="shared" si="272"/>
        <v>0</v>
      </c>
      <c r="Z433" s="2">
        <f t="shared" si="272"/>
        <v>0</v>
      </c>
      <c r="AA433" s="2">
        <f t="shared" si="272"/>
        <v>0</v>
      </c>
      <c r="AB433" s="29">
        <f t="shared" si="272"/>
        <v>0</v>
      </c>
      <c r="AC433" s="31">
        <f t="shared" si="197"/>
        <v>0</v>
      </c>
      <c r="AD433" s="34">
        <f t="shared" si="261"/>
        <v>0</v>
      </c>
      <c r="AE433" s="2">
        <f t="shared" si="262"/>
        <v>0</v>
      </c>
      <c r="AF433" s="2">
        <f t="shared" si="262"/>
        <v>0</v>
      </c>
      <c r="AG433" s="2">
        <f t="shared" si="262"/>
        <v>0</v>
      </c>
      <c r="AH433" s="2">
        <f t="shared" si="262"/>
        <v>0</v>
      </c>
      <c r="AI433" s="2">
        <f t="shared" si="262"/>
        <v>0</v>
      </c>
      <c r="AJ433" s="29">
        <f t="shared" si="262"/>
        <v>0</v>
      </c>
      <c r="AK433" s="31">
        <f t="shared" si="262"/>
        <v>0</v>
      </c>
      <c r="AL433" s="31">
        <f t="shared" si="262"/>
        <v>0</v>
      </c>
      <c r="AM433" s="38" t="str">
        <f t="shared" si="263"/>
        <v/>
      </c>
      <c r="AN433" s="38" t="str">
        <f t="shared" si="263"/>
        <v/>
      </c>
      <c r="AO433" s="38" t="str">
        <f t="shared" si="263"/>
        <v/>
      </c>
      <c r="AP433" s="38" t="str">
        <f t="shared" si="263"/>
        <v/>
      </c>
      <c r="AQ433" s="38" t="str">
        <f t="shared" si="263"/>
        <v/>
      </c>
      <c r="AR433" s="39" t="str">
        <f t="shared" si="263"/>
        <v/>
      </c>
      <c r="AS433" s="40" t="str">
        <f t="shared" si="263"/>
        <v/>
      </c>
      <c r="AT433" s="40" t="str">
        <f t="shared" si="263"/>
        <v/>
      </c>
      <c r="AU433" s="119">
        <f t="shared" si="264"/>
        <v>0</v>
      </c>
      <c r="AV433" s="120" t="e">
        <f t="shared" si="265"/>
        <v>#DIV/0!</v>
      </c>
      <c r="AW433" s="121" t="e">
        <f t="shared" si="266"/>
        <v>#DIV/0!</v>
      </c>
      <c r="AX433" s="120">
        <f t="shared" si="267"/>
        <v>0</v>
      </c>
      <c r="AY433" s="120" t="e">
        <f t="shared" si="268"/>
        <v>#DIV/0!</v>
      </c>
      <c r="AZ433" s="121" t="e">
        <f t="shared" si="269"/>
        <v>#DIV/0!</v>
      </c>
    </row>
    <row r="434" spans="1:52" ht="13.5" thickBot="1" x14ac:dyDescent="0.25">
      <c r="F434" s="78" t="s">
        <v>99</v>
      </c>
      <c r="G434" s="61"/>
      <c r="H434" s="43">
        <f>SUMIF($E$14:$E$377,$F434,H$14:H$377)</f>
        <v>0</v>
      </c>
      <c r="I434" s="44">
        <f t="shared" si="257"/>
        <v>0</v>
      </c>
      <c r="J434" s="44">
        <f t="shared" si="257"/>
        <v>0</v>
      </c>
      <c r="K434" s="44">
        <f t="shared" si="257"/>
        <v>0</v>
      </c>
      <c r="L434" s="44">
        <f t="shared" si="257"/>
        <v>0</v>
      </c>
      <c r="M434" s="45">
        <f t="shared" si="257"/>
        <v>0</v>
      </c>
      <c r="N434" s="47">
        <f t="shared" si="258"/>
        <v>0</v>
      </c>
      <c r="O434" s="51">
        <f t="shared" si="259"/>
        <v>0</v>
      </c>
      <c r="P434" s="3"/>
      <c r="Q434" s="42"/>
      <c r="R434" s="42"/>
      <c r="S434" s="42"/>
      <c r="T434" s="42"/>
      <c r="U434" s="78" t="s">
        <v>99</v>
      </c>
      <c r="V434" s="61"/>
      <c r="W434" s="44">
        <f t="shared" ref="W434:AB434" si="273">SUMIF($N$252:$N$258,"&lt;&gt;0",W$252:W$258)</f>
        <v>0</v>
      </c>
      <c r="X434" s="44">
        <f t="shared" si="273"/>
        <v>0</v>
      </c>
      <c r="Y434" s="44">
        <f t="shared" si="273"/>
        <v>0</v>
      </c>
      <c r="Z434" s="44">
        <f t="shared" si="273"/>
        <v>0</v>
      </c>
      <c r="AA434" s="44">
        <f t="shared" si="273"/>
        <v>0</v>
      </c>
      <c r="AB434" s="45">
        <f t="shared" si="273"/>
        <v>0</v>
      </c>
      <c r="AC434" s="47">
        <f t="shared" si="197"/>
        <v>0</v>
      </c>
      <c r="AD434" s="51">
        <f t="shared" si="261"/>
        <v>0</v>
      </c>
      <c r="AE434" s="44">
        <f t="shared" si="262"/>
        <v>0</v>
      </c>
      <c r="AF434" s="44">
        <f t="shared" si="262"/>
        <v>0</v>
      </c>
      <c r="AG434" s="44">
        <f t="shared" si="262"/>
        <v>0</v>
      </c>
      <c r="AH434" s="44">
        <f t="shared" si="262"/>
        <v>0</v>
      </c>
      <c r="AI434" s="44">
        <f t="shared" si="262"/>
        <v>0</v>
      </c>
      <c r="AJ434" s="45">
        <f t="shared" si="262"/>
        <v>0</v>
      </c>
      <c r="AK434" s="47">
        <f t="shared" si="262"/>
        <v>0</v>
      </c>
      <c r="AL434" s="47">
        <f t="shared" si="262"/>
        <v>0</v>
      </c>
      <c r="AM434" s="56" t="str">
        <f t="shared" si="263"/>
        <v/>
      </c>
      <c r="AN434" s="56" t="str">
        <f t="shared" si="263"/>
        <v/>
      </c>
      <c r="AO434" s="56" t="str">
        <f t="shared" si="263"/>
        <v/>
      </c>
      <c r="AP434" s="56" t="str">
        <f t="shared" si="263"/>
        <v/>
      </c>
      <c r="AQ434" s="56" t="str">
        <f t="shared" si="263"/>
        <v/>
      </c>
      <c r="AR434" s="57" t="str">
        <f t="shared" si="263"/>
        <v/>
      </c>
      <c r="AS434" s="58" t="str">
        <f t="shared" si="263"/>
        <v/>
      </c>
      <c r="AT434" s="58" t="str">
        <f t="shared" si="263"/>
        <v/>
      </c>
      <c r="AU434" s="122">
        <f t="shared" si="264"/>
        <v>0</v>
      </c>
      <c r="AV434" s="123" t="e">
        <f t="shared" si="265"/>
        <v>#DIV/0!</v>
      </c>
      <c r="AW434" s="124" t="e">
        <f t="shared" si="266"/>
        <v>#DIV/0!</v>
      </c>
      <c r="AX434" s="123">
        <f t="shared" si="267"/>
        <v>0</v>
      </c>
      <c r="AY434" s="123" t="e">
        <f t="shared" si="268"/>
        <v>#DIV/0!</v>
      </c>
      <c r="AZ434" s="124" t="e">
        <f t="shared" si="269"/>
        <v>#DIV/0!</v>
      </c>
    </row>
    <row r="435" spans="1:52" x14ac:dyDescent="0.2">
      <c r="A435" t="s">
        <v>46</v>
      </c>
      <c r="B435" t="s">
        <v>46</v>
      </c>
      <c r="C435" t="s">
        <v>100</v>
      </c>
      <c r="D435" t="s">
        <v>100</v>
      </c>
      <c r="F435" s="83" t="s">
        <v>101</v>
      </c>
      <c r="G435" s="60"/>
      <c r="H435" s="32">
        <f t="shared" ref="H435:M435" si="274">SUM(H430:H434)</f>
        <v>9805</v>
      </c>
      <c r="I435" s="5">
        <f t="shared" si="274"/>
        <v>249</v>
      </c>
      <c r="J435" s="5">
        <f t="shared" si="274"/>
        <v>70</v>
      </c>
      <c r="K435" s="5">
        <f t="shared" si="274"/>
        <v>677594.46000000008</v>
      </c>
      <c r="L435" s="5">
        <f t="shared" si="274"/>
        <v>70549.709999999992</v>
      </c>
      <c r="M435" s="33">
        <f t="shared" si="274"/>
        <v>20038.61</v>
      </c>
      <c r="N435" s="34">
        <f t="shared" si="258"/>
        <v>10124</v>
      </c>
      <c r="O435" s="34">
        <f t="shared" si="259"/>
        <v>768182.78</v>
      </c>
      <c r="P435" s="3" t="s">
        <v>49</v>
      </c>
      <c r="Q435" t="s">
        <v>49</v>
      </c>
      <c r="R435" t="s">
        <v>100</v>
      </c>
      <c r="S435" t="s">
        <v>100</v>
      </c>
      <c r="U435" s="83" t="s">
        <v>101</v>
      </c>
      <c r="V435" s="60"/>
      <c r="W435" s="5">
        <f t="shared" ref="W435:AB435" si="275">SUM(W430:W434)</f>
        <v>9677</v>
      </c>
      <c r="X435" s="5">
        <f t="shared" si="275"/>
        <v>275</v>
      </c>
      <c r="Y435" s="5">
        <f t="shared" si="275"/>
        <v>105</v>
      </c>
      <c r="Z435" s="5">
        <f t="shared" si="275"/>
        <v>695559.90999999992</v>
      </c>
      <c r="AA435" s="5">
        <f t="shared" si="275"/>
        <v>72143.25</v>
      </c>
      <c r="AB435" s="33">
        <f t="shared" si="275"/>
        <v>53660.21</v>
      </c>
      <c r="AC435" s="34">
        <f t="shared" si="197"/>
        <v>10057</v>
      </c>
      <c r="AD435" s="34">
        <f t="shared" si="261"/>
        <v>821363.36999999988</v>
      </c>
      <c r="AE435" s="2">
        <f t="shared" si="262"/>
        <v>128</v>
      </c>
      <c r="AF435" s="2">
        <f t="shared" si="262"/>
        <v>-26</v>
      </c>
      <c r="AG435" s="2">
        <f t="shared" si="262"/>
        <v>-35</v>
      </c>
      <c r="AH435" s="2">
        <f t="shared" si="262"/>
        <v>-17965.449999999837</v>
      </c>
      <c r="AI435" s="2">
        <f t="shared" si="262"/>
        <v>-1593.5400000000081</v>
      </c>
      <c r="AJ435" s="29">
        <f t="shared" si="262"/>
        <v>-33621.599999999999</v>
      </c>
      <c r="AK435" s="31">
        <f t="shared" si="262"/>
        <v>67</v>
      </c>
      <c r="AL435" s="31">
        <f t="shared" si="262"/>
        <v>-53180.589999999851</v>
      </c>
      <c r="AM435" s="38">
        <f t="shared" si="263"/>
        <v>1.3227239847060038E-2</v>
      </c>
      <c r="AN435" s="38">
        <f t="shared" si="263"/>
        <v>-9.4545454545454544E-2</v>
      </c>
      <c r="AO435" s="38">
        <f t="shared" si="263"/>
        <v>-0.33333333333333331</v>
      </c>
      <c r="AP435" s="38">
        <f t="shared" si="263"/>
        <v>-2.5828760027299214E-2</v>
      </c>
      <c r="AQ435" s="38">
        <f t="shared" si="263"/>
        <v>-2.2088552983127431E-2</v>
      </c>
      <c r="AR435" s="39">
        <f t="shared" si="263"/>
        <v>-0.62656482335794061</v>
      </c>
      <c r="AS435" s="40">
        <f t="shared" si="263"/>
        <v>6.6620264492393355E-3</v>
      </c>
      <c r="AT435" s="40">
        <f t="shared" si="263"/>
        <v>-6.4746727139779636E-2</v>
      </c>
      <c r="AU435" s="119">
        <f t="shared" si="264"/>
        <v>69.107033146353913</v>
      </c>
      <c r="AV435" s="120">
        <f t="shared" si="265"/>
        <v>71.877638731011672</v>
      </c>
      <c r="AW435" s="121">
        <f t="shared" si="266"/>
        <v>-2.7706055846577584</v>
      </c>
      <c r="AX435" s="120">
        <f t="shared" si="267"/>
        <v>283.97592476489024</v>
      </c>
      <c r="AY435" s="120">
        <f t="shared" si="268"/>
        <v>331.06173684210523</v>
      </c>
      <c r="AZ435" s="121">
        <f t="shared" si="269"/>
        <v>-47.085812077214996</v>
      </c>
    </row>
    <row r="436" spans="1:52" ht="13.5" thickBot="1" x14ac:dyDescent="0.25">
      <c r="A436" t="s">
        <v>46</v>
      </c>
      <c r="B436" t="s">
        <v>46</v>
      </c>
      <c r="C436" t="s">
        <v>100</v>
      </c>
      <c r="D436" t="s">
        <v>100</v>
      </c>
      <c r="F436" s="78" t="s">
        <v>102</v>
      </c>
      <c r="G436" s="61"/>
      <c r="H436" s="48">
        <f t="shared" ref="H436:M436" si="276">SUMIF($D$14:$D$377,"08 Aug",H$14:H$377)</f>
        <v>3126</v>
      </c>
      <c r="I436" s="49">
        <f t="shared" si="276"/>
        <v>75</v>
      </c>
      <c r="J436" s="49">
        <f t="shared" si="276"/>
        <v>24</v>
      </c>
      <c r="K436" s="49">
        <f t="shared" si="276"/>
        <v>208088.95</v>
      </c>
      <c r="L436" s="49">
        <f t="shared" si="276"/>
        <v>16670.239999999998</v>
      </c>
      <c r="M436" s="50">
        <f t="shared" si="276"/>
        <v>2560.1999999999998</v>
      </c>
      <c r="N436" s="51">
        <f t="shared" si="258"/>
        <v>3225</v>
      </c>
      <c r="O436" s="51">
        <f t="shared" si="259"/>
        <v>227319.39</v>
      </c>
      <c r="P436" s="3" t="s">
        <v>49</v>
      </c>
      <c r="Q436" s="42" t="s">
        <v>49</v>
      </c>
      <c r="R436" s="42" t="s">
        <v>100</v>
      </c>
      <c r="S436" s="42" t="s">
        <v>100</v>
      </c>
      <c r="T436" s="42"/>
      <c r="U436" s="78" t="s">
        <v>102</v>
      </c>
      <c r="V436" s="61"/>
      <c r="W436" s="49">
        <f t="shared" ref="W436:AB436" si="277">SUMIFS(W$7:W$377,$N$7:$N$377,"&lt;&gt;0",$Q$7:$Q$377,$Q436,$S$7:$S$377,$S436)</f>
        <v>4774</v>
      </c>
      <c r="X436" s="49">
        <f t="shared" si="277"/>
        <v>89</v>
      </c>
      <c r="Y436" s="49">
        <f t="shared" si="277"/>
        <v>40</v>
      </c>
      <c r="Z436" s="49">
        <f t="shared" si="277"/>
        <v>345505.3</v>
      </c>
      <c r="AA436" s="49">
        <f t="shared" si="277"/>
        <v>23287.84</v>
      </c>
      <c r="AB436" s="50">
        <f t="shared" si="277"/>
        <v>18767.399999999998</v>
      </c>
      <c r="AC436" s="51">
        <f t="shared" si="197"/>
        <v>4903</v>
      </c>
      <c r="AD436" s="51">
        <f t="shared" si="261"/>
        <v>387560.54000000004</v>
      </c>
      <c r="AE436" s="44">
        <f t="shared" si="262"/>
        <v>-1648</v>
      </c>
      <c r="AF436" s="44">
        <f t="shared" si="262"/>
        <v>-14</v>
      </c>
      <c r="AG436" s="44">
        <f t="shared" si="262"/>
        <v>-16</v>
      </c>
      <c r="AH436" s="44">
        <f t="shared" si="262"/>
        <v>-137416.34999999998</v>
      </c>
      <c r="AI436" s="44">
        <f t="shared" si="262"/>
        <v>-6617.6000000000022</v>
      </c>
      <c r="AJ436" s="45">
        <f t="shared" si="262"/>
        <v>-16207.199999999997</v>
      </c>
      <c r="AK436" s="47">
        <f t="shared" si="262"/>
        <v>-1678</v>
      </c>
      <c r="AL436" s="47">
        <f t="shared" si="262"/>
        <v>-160241.15000000002</v>
      </c>
      <c r="AM436" s="56">
        <f t="shared" si="263"/>
        <v>-0.34520318391286131</v>
      </c>
      <c r="AN436" s="56">
        <f t="shared" si="263"/>
        <v>-0.15730337078651685</v>
      </c>
      <c r="AO436" s="56">
        <f t="shared" si="263"/>
        <v>-0.4</v>
      </c>
      <c r="AP436" s="56">
        <f t="shared" si="263"/>
        <v>-0.3977257367687268</v>
      </c>
      <c r="AQ436" s="56">
        <f t="shared" si="263"/>
        <v>-0.28416547004788772</v>
      </c>
      <c r="AR436" s="57">
        <f t="shared" si="263"/>
        <v>-0.86358259535151372</v>
      </c>
      <c r="AS436" s="58">
        <f t="shared" si="263"/>
        <v>-0.34223944523760963</v>
      </c>
      <c r="AT436" s="58">
        <f t="shared" si="263"/>
        <v>-0.41346095244887421</v>
      </c>
      <c r="AU436" s="122">
        <f>IFERROR(K436/H436,0)</f>
        <v>66.567162507997438</v>
      </c>
      <c r="AV436" s="123">
        <f t="shared" ref="AV436" si="278">Z436/W436</f>
        <v>72.372287390029328</v>
      </c>
      <c r="AW436" s="124">
        <f t="shared" ref="AW436" si="279">AU436-AV436</f>
        <v>-5.8051248820318904</v>
      </c>
      <c r="AX436" s="123">
        <f>IFERROR((L436+M436)/(I436+J436),0)</f>
        <v>194.24686868686868</v>
      </c>
      <c r="AY436" s="123">
        <f>(AA436+AB436)/(X436+Y436)</f>
        <v>326.00961240310073</v>
      </c>
      <c r="AZ436" s="124">
        <f>+AX436-AY436</f>
        <v>-131.76274371623205</v>
      </c>
    </row>
    <row r="437" spans="1:52" hidden="1" outlineLevel="1" x14ac:dyDescent="0.2">
      <c r="N437" s="1"/>
      <c r="P437" s="3"/>
      <c r="AC437" s="1"/>
      <c r="AK437" s="1"/>
      <c r="AS437" s="1"/>
    </row>
    <row r="438" spans="1:52" hidden="1" outlineLevel="1" x14ac:dyDescent="0.2">
      <c r="F438" s="62" t="s">
        <v>103</v>
      </c>
      <c r="G438" s="63"/>
      <c r="H438" s="64">
        <f>SUMIF($E$14:$E$377,$F438,$H$14:$H$377)</f>
        <v>0</v>
      </c>
      <c r="I438" s="65">
        <f t="shared" ref="I438:M441" si="280">SUMIF($E$14:$E$377,$F438,I$14:I$377)</f>
        <v>0</v>
      </c>
      <c r="J438" s="65">
        <f t="shared" si="280"/>
        <v>0</v>
      </c>
      <c r="K438" s="65">
        <f t="shared" si="280"/>
        <v>0</v>
      </c>
      <c r="L438" s="65">
        <f t="shared" si="280"/>
        <v>0</v>
      </c>
      <c r="M438" s="86">
        <f t="shared" si="280"/>
        <v>0</v>
      </c>
      <c r="N438" s="87">
        <f t="shared" ref="N438:N443" si="281">SUM(H438:J438)</f>
        <v>0</v>
      </c>
      <c r="O438" s="95">
        <f t="shared" ref="O438:O443" si="282">SUM(K438:M438)</f>
        <v>0</v>
      </c>
      <c r="P438" s="3"/>
      <c r="Q438" s="67"/>
      <c r="R438" s="67"/>
      <c r="S438" s="67"/>
      <c r="T438" s="67"/>
      <c r="U438" s="62" t="s">
        <v>103</v>
      </c>
      <c r="V438" s="63"/>
      <c r="W438" s="65">
        <f t="shared" ref="W438:AB438" si="283">SUMIF($N$259:$N$265,"&lt;&gt;0",W$259:W$265)</f>
        <v>0</v>
      </c>
      <c r="X438" s="65">
        <f t="shared" si="283"/>
        <v>0</v>
      </c>
      <c r="Y438" s="65">
        <f t="shared" si="283"/>
        <v>0</v>
      </c>
      <c r="Z438" s="65">
        <f t="shared" si="283"/>
        <v>0</v>
      </c>
      <c r="AA438" s="65">
        <f t="shared" si="283"/>
        <v>0</v>
      </c>
      <c r="AB438" s="86">
        <f t="shared" si="283"/>
        <v>0</v>
      </c>
      <c r="AC438" s="87">
        <f t="shared" si="197"/>
        <v>0</v>
      </c>
      <c r="AD438" s="95">
        <f t="shared" ref="AD438:AD443" si="284">SUM(Z438:AB438)</f>
        <v>0</v>
      </c>
      <c r="AE438" s="65">
        <f t="shared" ref="AE438:AL443" si="285">+H438-W438</f>
        <v>0</v>
      </c>
      <c r="AF438" s="65">
        <f t="shared" si="285"/>
        <v>0</v>
      </c>
      <c r="AG438" s="65">
        <f t="shared" si="285"/>
        <v>0</v>
      </c>
      <c r="AH438" s="65">
        <f t="shared" si="285"/>
        <v>0</v>
      </c>
      <c r="AI438" s="65">
        <f t="shared" si="285"/>
        <v>0</v>
      </c>
      <c r="AJ438" s="86">
        <f t="shared" si="285"/>
        <v>0</v>
      </c>
      <c r="AK438" s="87">
        <f t="shared" si="285"/>
        <v>0</v>
      </c>
      <c r="AL438" s="87">
        <f t="shared" si="285"/>
        <v>0</v>
      </c>
      <c r="AM438" s="70" t="str">
        <f t="shared" ref="AM438:AT443" si="286">IFERROR(AE438/W438,"")</f>
        <v/>
      </c>
      <c r="AN438" s="70" t="str">
        <f t="shared" si="286"/>
        <v/>
      </c>
      <c r="AO438" s="70" t="str">
        <f t="shared" si="286"/>
        <v/>
      </c>
      <c r="AP438" s="70" t="str">
        <f t="shared" si="286"/>
        <v/>
      </c>
      <c r="AQ438" s="70" t="str">
        <f t="shared" si="286"/>
        <v/>
      </c>
      <c r="AR438" s="89" t="str">
        <f t="shared" si="286"/>
        <v/>
      </c>
      <c r="AS438" s="90" t="str">
        <f t="shared" si="286"/>
        <v/>
      </c>
      <c r="AT438" s="90" t="str">
        <f t="shared" si="286"/>
        <v/>
      </c>
      <c r="AU438" s="116">
        <f t="shared" ref="AU438:AU443" si="287">IFERROR(K438/H438,0)</f>
        <v>0</v>
      </c>
      <c r="AV438" s="117" t="e">
        <f t="shared" ref="AV438:AV443" si="288">+Z438/W438</f>
        <v>#DIV/0!</v>
      </c>
      <c r="AW438" s="118" t="e">
        <f t="shared" ref="AW438:AW443" si="289">+AU438-AV438</f>
        <v>#DIV/0!</v>
      </c>
      <c r="AX438" s="117">
        <f t="shared" ref="AX438:AX443" si="290">IFERROR((L438+M438)/(I438+J438),0)</f>
        <v>0</v>
      </c>
      <c r="AY438" s="117" t="e">
        <f t="shared" ref="AY438:AY443" si="291">(AA438+AB438)/(X438+Y438)</f>
        <v>#DIV/0!</v>
      </c>
      <c r="AZ438" s="118" t="e">
        <f t="shared" ref="AZ438:AZ443" si="292">+AX438-AY438</f>
        <v>#DIV/0!</v>
      </c>
    </row>
    <row r="439" spans="1:52" hidden="1" outlineLevel="1" x14ac:dyDescent="0.2">
      <c r="F439" s="73" t="s">
        <v>104</v>
      </c>
      <c r="G439" s="60"/>
      <c r="H439" s="28">
        <f>SUMIF($E$14:$E$377,$F439,H$14:H$377)</f>
        <v>0</v>
      </c>
      <c r="I439" s="2">
        <f t="shared" si="280"/>
        <v>0</v>
      </c>
      <c r="J439" s="2">
        <f t="shared" si="280"/>
        <v>0</v>
      </c>
      <c r="K439" s="2">
        <f t="shared" si="280"/>
        <v>0</v>
      </c>
      <c r="L439" s="2">
        <f t="shared" si="280"/>
        <v>0</v>
      </c>
      <c r="M439" s="29">
        <f t="shared" si="280"/>
        <v>0</v>
      </c>
      <c r="N439" s="31">
        <f t="shared" si="281"/>
        <v>0</v>
      </c>
      <c r="O439" s="34">
        <f t="shared" si="282"/>
        <v>0</v>
      </c>
      <c r="P439" s="3"/>
      <c r="U439" s="73" t="s">
        <v>104</v>
      </c>
      <c r="V439" s="60"/>
      <c r="W439" s="2">
        <f t="shared" ref="W439:AB439" si="293">SUMIF($N$266:$N$272,"&lt;&gt;0",W$266:W$272)</f>
        <v>0</v>
      </c>
      <c r="X439" s="2">
        <f t="shared" si="293"/>
        <v>0</v>
      </c>
      <c r="Y439" s="2">
        <f t="shared" si="293"/>
        <v>0</v>
      </c>
      <c r="Z439" s="2">
        <f t="shared" si="293"/>
        <v>0</v>
      </c>
      <c r="AA439" s="2">
        <f t="shared" si="293"/>
        <v>0</v>
      </c>
      <c r="AB439" s="29">
        <f t="shared" si="293"/>
        <v>0</v>
      </c>
      <c r="AC439" s="31">
        <f t="shared" si="197"/>
        <v>0</v>
      </c>
      <c r="AD439" s="34">
        <f t="shared" si="284"/>
        <v>0</v>
      </c>
      <c r="AE439" s="2">
        <f t="shared" si="285"/>
        <v>0</v>
      </c>
      <c r="AF439" s="2">
        <f t="shared" si="285"/>
        <v>0</v>
      </c>
      <c r="AG439" s="2">
        <f t="shared" si="285"/>
        <v>0</v>
      </c>
      <c r="AH439" s="2">
        <f t="shared" si="285"/>
        <v>0</v>
      </c>
      <c r="AI439" s="2">
        <f t="shared" si="285"/>
        <v>0</v>
      </c>
      <c r="AJ439" s="29">
        <f t="shared" si="285"/>
        <v>0</v>
      </c>
      <c r="AK439" s="31">
        <f t="shared" si="285"/>
        <v>0</v>
      </c>
      <c r="AL439" s="31">
        <f t="shared" si="285"/>
        <v>0</v>
      </c>
      <c r="AM439" s="38" t="str">
        <f t="shared" si="286"/>
        <v/>
      </c>
      <c r="AN439" s="38" t="str">
        <f t="shared" si="286"/>
        <v/>
      </c>
      <c r="AO439" s="38" t="str">
        <f t="shared" si="286"/>
        <v/>
      </c>
      <c r="AP439" s="38" t="str">
        <f t="shared" si="286"/>
        <v/>
      </c>
      <c r="AQ439" s="38" t="str">
        <f t="shared" si="286"/>
        <v/>
      </c>
      <c r="AR439" s="39" t="str">
        <f t="shared" si="286"/>
        <v/>
      </c>
      <c r="AS439" s="40" t="str">
        <f t="shared" si="286"/>
        <v/>
      </c>
      <c r="AT439" s="40" t="str">
        <f t="shared" si="286"/>
        <v/>
      </c>
      <c r="AU439" s="119">
        <f t="shared" si="287"/>
        <v>0</v>
      </c>
      <c r="AV439" s="120" t="e">
        <f t="shared" si="288"/>
        <v>#DIV/0!</v>
      </c>
      <c r="AW439" s="121" t="e">
        <f t="shared" si="289"/>
        <v>#DIV/0!</v>
      </c>
      <c r="AX439" s="120">
        <f t="shared" si="290"/>
        <v>0</v>
      </c>
      <c r="AY439" s="120" t="e">
        <f t="shared" si="291"/>
        <v>#DIV/0!</v>
      </c>
      <c r="AZ439" s="121" t="e">
        <f t="shared" si="292"/>
        <v>#DIV/0!</v>
      </c>
    </row>
    <row r="440" spans="1:52" hidden="1" outlineLevel="1" x14ac:dyDescent="0.2">
      <c r="F440" s="73" t="s">
        <v>105</v>
      </c>
      <c r="G440" s="60"/>
      <c r="H440" s="28">
        <f>SUMIF($E$14:$E$377,$F440,H$14:H$377)</f>
        <v>0</v>
      </c>
      <c r="I440" s="2">
        <f t="shared" si="280"/>
        <v>0</v>
      </c>
      <c r="J440" s="2">
        <f t="shared" si="280"/>
        <v>0</v>
      </c>
      <c r="K440" s="2">
        <f t="shared" si="280"/>
        <v>0</v>
      </c>
      <c r="L440" s="2">
        <f t="shared" si="280"/>
        <v>0</v>
      </c>
      <c r="M440" s="29">
        <f t="shared" si="280"/>
        <v>0</v>
      </c>
      <c r="N440" s="31">
        <f t="shared" si="281"/>
        <v>0</v>
      </c>
      <c r="O440" s="34">
        <f t="shared" si="282"/>
        <v>0</v>
      </c>
      <c r="P440" s="3"/>
      <c r="U440" s="73" t="s">
        <v>105</v>
      </c>
      <c r="V440" s="60"/>
      <c r="W440" s="2">
        <f t="shared" ref="W440:AB440" si="294">SUMIF($N$273:$N$279,"&lt;&gt;0",W$273:W$279)</f>
        <v>0</v>
      </c>
      <c r="X440" s="2">
        <f t="shared" si="294"/>
        <v>0</v>
      </c>
      <c r="Y440" s="2">
        <f t="shared" si="294"/>
        <v>0</v>
      </c>
      <c r="Z440" s="2">
        <f t="shared" si="294"/>
        <v>0</v>
      </c>
      <c r="AA440" s="2">
        <f t="shared" si="294"/>
        <v>0</v>
      </c>
      <c r="AB440" s="29">
        <f t="shared" si="294"/>
        <v>0</v>
      </c>
      <c r="AC440" s="31">
        <f t="shared" si="197"/>
        <v>0</v>
      </c>
      <c r="AD440" s="34">
        <f t="shared" si="284"/>
        <v>0</v>
      </c>
      <c r="AE440" s="2">
        <f t="shared" si="285"/>
        <v>0</v>
      </c>
      <c r="AF440" s="2">
        <f t="shared" si="285"/>
        <v>0</v>
      </c>
      <c r="AG440" s="2">
        <f t="shared" si="285"/>
        <v>0</v>
      </c>
      <c r="AH440" s="2">
        <f t="shared" si="285"/>
        <v>0</v>
      </c>
      <c r="AI440" s="2">
        <f t="shared" si="285"/>
        <v>0</v>
      </c>
      <c r="AJ440" s="29">
        <f t="shared" si="285"/>
        <v>0</v>
      </c>
      <c r="AK440" s="31">
        <f t="shared" si="285"/>
        <v>0</v>
      </c>
      <c r="AL440" s="31">
        <f t="shared" si="285"/>
        <v>0</v>
      </c>
      <c r="AM440" s="38" t="str">
        <f t="shared" si="286"/>
        <v/>
      </c>
      <c r="AN440" s="38" t="str">
        <f t="shared" si="286"/>
        <v/>
      </c>
      <c r="AO440" s="38" t="str">
        <f t="shared" si="286"/>
        <v/>
      </c>
      <c r="AP440" s="38" t="str">
        <f t="shared" si="286"/>
        <v/>
      </c>
      <c r="AQ440" s="38" t="str">
        <f t="shared" si="286"/>
        <v/>
      </c>
      <c r="AR440" s="39" t="str">
        <f t="shared" si="286"/>
        <v/>
      </c>
      <c r="AS440" s="40" t="str">
        <f t="shared" si="286"/>
        <v/>
      </c>
      <c r="AT440" s="40" t="str">
        <f t="shared" si="286"/>
        <v/>
      </c>
      <c r="AU440" s="119">
        <f t="shared" si="287"/>
        <v>0</v>
      </c>
      <c r="AV440" s="120" t="e">
        <f t="shared" si="288"/>
        <v>#DIV/0!</v>
      </c>
      <c r="AW440" s="121" t="e">
        <f t="shared" si="289"/>
        <v>#DIV/0!</v>
      </c>
      <c r="AX440" s="120">
        <f t="shared" si="290"/>
        <v>0</v>
      </c>
      <c r="AY440" s="120" t="e">
        <f t="shared" si="291"/>
        <v>#DIV/0!</v>
      </c>
      <c r="AZ440" s="121" t="e">
        <f t="shared" si="292"/>
        <v>#DIV/0!</v>
      </c>
    </row>
    <row r="441" spans="1:52" ht="13.5" hidden="1" outlineLevel="1" thickBot="1" x14ac:dyDescent="0.25">
      <c r="F441" s="78" t="s">
        <v>106</v>
      </c>
      <c r="G441" s="61"/>
      <c r="H441" s="43">
        <f>SUMIF($E$14:$E$377,$F441,H$14:H$377)</f>
        <v>0</v>
      </c>
      <c r="I441" s="44">
        <f t="shared" si="280"/>
        <v>0</v>
      </c>
      <c r="J441" s="44">
        <f t="shared" si="280"/>
        <v>0</v>
      </c>
      <c r="K441" s="44">
        <f t="shared" si="280"/>
        <v>0</v>
      </c>
      <c r="L441" s="44">
        <f t="shared" si="280"/>
        <v>0</v>
      </c>
      <c r="M441" s="45">
        <f t="shared" si="280"/>
        <v>0</v>
      </c>
      <c r="N441" s="47">
        <f t="shared" si="281"/>
        <v>0</v>
      </c>
      <c r="O441" s="51">
        <f t="shared" si="282"/>
        <v>0</v>
      </c>
      <c r="P441" s="3"/>
      <c r="Q441" s="42"/>
      <c r="R441" s="42"/>
      <c r="S441" s="42"/>
      <c r="T441" s="42"/>
      <c r="U441" s="78" t="s">
        <v>106</v>
      </c>
      <c r="V441" s="61"/>
      <c r="W441" s="44">
        <f t="shared" ref="W441:AB441" si="295">SUMIF($N$280:$N$286,"&lt;&gt;0",W$280:W$286)</f>
        <v>0</v>
      </c>
      <c r="X441" s="44">
        <f t="shared" si="295"/>
        <v>0</v>
      </c>
      <c r="Y441" s="44">
        <f t="shared" si="295"/>
        <v>0</v>
      </c>
      <c r="Z441" s="44">
        <f t="shared" si="295"/>
        <v>0</v>
      </c>
      <c r="AA441" s="44">
        <f t="shared" si="295"/>
        <v>0</v>
      </c>
      <c r="AB441" s="45">
        <f t="shared" si="295"/>
        <v>0</v>
      </c>
      <c r="AC441" s="47">
        <f t="shared" si="197"/>
        <v>0</v>
      </c>
      <c r="AD441" s="51">
        <f t="shared" si="284"/>
        <v>0</v>
      </c>
      <c r="AE441" s="44">
        <f t="shared" si="285"/>
        <v>0</v>
      </c>
      <c r="AF441" s="44">
        <f t="shared" si="285"/>
        <v>0</v>
      </c>
      <c r="AG441" s="44">
        <f t="shared" si="285"/>
        <v>0</v>
      </c>
      <c r="AH441" s="44">
        <f t="shared" si="285"/>
        <v>0</v>
      </c>
      <c r="AI441" s="44">
        <f t="shared" si="285"/>
        <v>0</v>
      </c>
      <c r="AJ441" s="45">
        <f t="shared" si="285"/>
        <v>0</v>
      </c>
      <c r="AK441" s="47">
        <f t="shared" si="285"/>
        <v>0</v>
      </c>
      <c r="AL441" s="47">
        <f t="shared" si="285"/>
        <v>0</v>
      </c>
      <c r="AM441" s="56" t="str">
        <f t="shared" si="286"/>
        <v/>
      </c>
      <c r="AN441" s="56" t="str">
        <f t="shared" si="286"/>
        <v/>
      </c>
      <c r="AO441" s="56" t="str">
        <f t="shared" si="286"/>
        <v/>
      </c>
      <c r="AP441" s="56" t="str">
        <f t="shared" si="286"/>
        <v/>
      </c>
      <c r="AQ441" s="56" t="str">
        <f t="shared" si="286"/>
        <v/>
      </c>
      <c r="AR441" s="57" t="str">
        <f t="shared" si="286"/>
        <v/>
      </c>
      <c r="AS441" s="58" t="str">
        <f t="shared" si="286"/>
        <v/>
      </c>
      <c r="AT441" s="58" t="str">
        <f t="shared" si="286"/>
        <v/>
      </c>
      <c r="AU441" s="122">
        <f t="shared" si="287"/>
        <v>0</v>
      </c>
      <c r="AV441" s="123" t="e">
        <f t="shared" si="288"/>
        <v>#DIV/0!</v>
      </c>
      <c r="AW441" s="124" t="e">
        <f t="shared" si="289"/>
        <v>#DIV/0!</v>
      </c>
      <c r="AX441" s="123">
        <f t="shared" si="290"/>
        <v>0</v>
      </c>
      <c r="AY441" s="123" t="e">
        <f t="shared" si="291"/>
        <v>#DIV/0!</v>
      </c>
      <c r="AZ441" s="124" t="e">
        <f t="shared" si="292"/>
        <v>#DIV/0!</v>
      </c>
    </row>
    <row r="442" spans="1:52" hidden="1" outlineLevel="1" x14ac:dyDescent="0.2">
      <c r="A442" t="s">
        <v>46</v>
      </c>
      <c r="B442" t="s">
        <v>46</v>
      </c>
      <c r="C442" t="s">
        <v>107</v>
      </c>
      <c r="D442" t="s">
        <v>107</v>
      </c>
      <c r="F442" s="83" t="s">
        <v>108</v>
      </c>
      <c r="G442" s="60"/>
      <c r="H442" s="32">
        <f t="shared" ref="H442:M442" si="296">SUM(H438:H441)</f>
        <v>0</v>
      </c>
      <c r="I442" s="5">
        <f t="shared" si="296"/>
        <v>0</v>
      </c>
      <c r="J442" s="5">
        <f t="shared" si="296"/>
        <v>0</v>
      </c>
      <c r="K442" s="5">
        <f t="shared" si="296"/>
        <v>0</v>
      </c>
      <c r="L442" s="5">
        <f t="shared" si="296"/>
        <v>0</v>
      </c>
      <c r="M442" s="33">
        <f t="shared" si="296"/>
        <v>0</v>
      </c>
      <c r="N442" s="34">
        <f t="shared" si="281"/>
        <v>0</v>
      </c>
      <c r="O442" s="34">
        <f t="shared" si="282"/>
        <v>0</v>
      </c>
      <c r="P442" s="3" t="s">
        <v>49</v>
      </c>
      <c r="Q442" t="s">
        <v>49</v>
      </c>
      <c r="R442" t="s">
        <v>107</v>
      </c>
      <c r="S442" t="s">
        <v>107</v>
      </c>
      <c r="U442" s="83" t="s">
        <v>108</v>
      </c>
      <c r="V442" s="60"/>
      <c r="W442" s="5">
        <f t="shared" ref="W442:AB442" si="297">SUM(W438:W441)</f>
        <v>0</v>
      </c>
      <c r="X442" s="5">
        <f t="shared" si="297"/>
        <v>0</v>
      </c>
      <c r="Y442" s="5">
        <f t="shared" si="297"/>
        <v>0</v>
      </c>
      <c r="Z442" s="5">
        <f t="shared" si="297"/>
        <v>0</v>
      </c>
      <c r="AA442" s="5">
        <f t="shared" si="297"/>
        <v>0</v>
      </c>
      <c r="AB442" s="33">
        <f t="shared" si="297"/>
        <v>0</v>
      </c>
      <c r="AC442" s="34">
        <f t="shared" si="197"/>
        <v>0</v>
      </c>
      <c r="AD442" s="34">
        <f t="shared" si="284"/>
        <v>0</v>
      </c>
      <c r="AE442" s="2">
        <f t="shared" si="285"/>
        <v>0</v>
      </c>
      <c r="AF442" s="2">
        <f t="shared" si="285"/>
        <v>0</v>
      </c>
      <c r="AG442" s="2">
        <f t="shared" si="285"/>
        <v>0</v>
      </c>
      <c r="AH442" s="2">
        <f t="shared" si="285"/>
        <v>0</v>
      </c>
      <c r="AI442" s="2">
        <f t="shared" si="285"/>
        <v>0</v>
      </c>
      <c r="AJ442" s="29">
        <f t="shared" si="285"/>
        <v>0</v>
      </c>
      <c r="AK442" s="31">
        <f t="shared" si="285"/>
        <v>0</v>
      </c>
      <c r="AL442" s="31">
        <f t="shared" si="285"/>
        <v>0</v>
      </c>
      <c r="AM442" s="38" t="str">
        <f t="shared" si="286"/>
        <v/>
      </c>
      <c r="AN442" s="38" t="str">
        <f t="shared" si="286"/>
        <v/>
      </c>
      <c r="AO442" s="38" t="str">
        <f t="shared" si="286"/>
        <v/>
      </c>
      <c r="AP442" s="38" t="str">
        <f t="shared" si="286"/>
        <v/>
      </c>
      <c r="AQ442" s="38" t="str">
        <f t="shared" si="286"/>
        <v/>
      </c>
      <c r="AR442" s="39" t="str">
        <f t="shared" si="286"/>
        <v/>
      </c>
      <c r="AS442" s="40" t="str">
        <f t="shared" si="286"/>
        <v/>
      </c>
      <c r="AT442" s="40" t="str">
        <f t="shared" si="286"/>
        <v/>
      </c>
      <c r="AU442" s="119">
        <f t="shared" si="287"/>
        <v>0</v>
      </c>
      <c r="AV442" s="120" t="e">
        <f t="shared" si="288"/>
        <v>#DIV/0!</v>
      </c>
      <c r="AW442" s="121" t="e">
        <f t="shared" si="289"/>
        <v>#DIV/0!</v>
      </c>
      <c r="AX442" s="120">
        <f t="shared" si="290"/>
        <v>0</v>
      </c>
      <c r="AY442" s="120" t="e">
        <f t="shared" si="291"/>
        <v>#DIV/0!</v>
      </c>
      <c r="AZ442" s="121" t="e">
        <f t="shared" si="292"/>
        <v>#DIV/0!</v>
      </c>
    </row>
    <row r="443" spans="1:52" ht="13.5" hidden="1" outlineLevel="1" thickBot="1" x14ac:dyDescent="0.25">
      <c r="A443" t="s">
        <v>46</v>
      </c>
      <c r="B443" t="s">
        <v>46</v>
      </c>
      <c r="C443" t="s">
        <v>107</v>
      </c>
      <c r="D443" t="s">
        <v>107</v>
      </c>
      <c r="F443" s="78" t="s">
        <v>109</v>
      </c>
      <c r="G443" s="61"/>
      <c r="H443" s="48">
        <f t="shared" ref="H443:M443" si="298">SUMIF($D$14:$D$377,"09 Sep",H$14:H$377)</f>
        <v>0</v>
      </c>
      <c r="I443" s="49">
        <f t="shared" si="298"/>
        <v>0</v>
      </c>
      <c r="J443" s="49">
        <f t="shared" si="298"/>
        <v>0</v>
      </c>
      <c r="K443" s="49">
        <f t="shared" si="298"/>
        <v>0</v>
      </c>
      <c r="L443" s="49">
        <f t="shared" si="298"/>
        <v>0</v>
      </c>
      <c r="M443" s="50">
        <f t="shared" si="298"/>
        <v>0</v>
      </c>
      <c r="N443" s="51">
        <f t="shared" si="281"/>
        <v>0</v>
      </c>
      <c r="O443" s="51">
        <f t="shared" si="282"/>
        <v>0</v>
      </c>
      <c r="P443" s="3" t="s">
        <v>49</v>
      </c>
      <c r="Q443" s="42" t="s">
        <v>49</v>
      </c>
      <c r="R443" s="42" t="s">
        <v>107</v>
      </c>
      <c r="S443" s="42" t="s">
        <v>107</v>
      </c>
      <c r="T443" s="42"/>
      <c r="U443" s="78" t="s">
        <v>109</v>
      </c>
      <c r="V443" s="61"/>
      <c r="W443" s="49">
        <f t="shared" ref="W443:AB443" si="299">SUMIFS(W$7:W$377,$N$7:$N$377,"&lt;&gt;0",$Q$7:$Q$377,$Q443,$S$7:$S$377,$S443)</f>
        <v>0</v>
      </c>
      <c r="X443" s="49">
        <f t="shared" si="299"/>
        <v>0</v>
      </c>
      <c r="Y443" s="49">
        <f t="shared" si="299"/>
        <v>0</v>
      </c>
      <c r="Z443" s="49">
        <f t="shared" si="299"/>
        <v>0</v>
      </c>
      <c r="AA443" s="49">
        <f t="shared" si="299"/>
        <v>0</v>
      </c>
      <c r="AB443" s="50">
        <f t="shared" si="299"/>
        <v>0</v>
      </c>
      <c r="AC443" s="51">
        <f t="shared" si="197"/>
        <v>0</v>
      </c>
      <c r="AD443" s="51">
        <f t="shared" si="284"/>
        <v>0</v>
      </c>
      <c r="AE443" s="44">
        <f t="shared" si="285"/>
        <v>0</v>
      </c>
      <c r="AF443" s="44">
        <f t="shared" si="285"/>
        <v>0</v>
      </c>
      <c r="AG443" s="44">
        <f t="shared" si="285"/>
        <v>0</v>
      </c>
      <c r="AH443" s="44">
        <f t="shared" si="285"/>
        <v>0</v>
      </c>
      <c r="AI443" s="44">
        <f t="shared" si="285"/>
        <v>0</v>
      </c>
      <c r="AJ443" s="45">
        <f t="shared" si="285"/>
        <v>0</v>
      </c>
      <c r="AK443" s="47">
        <f t="shared" si="285"/>
        <v>0</v>
      </c>
      <c r="AL443" s="47">
        <f t="shared" si="285"/>
        <v>0</v>
      </c>
      <c r="AM443" s="56" t="str">
        <f t="shared" si="286"/>
        <v/>
      </c>
      <c r="AN443" s="56" t="str">
        <f t="shared" si="286"/>
        <v/>
      </c>
      <c r="AO443" s="56" t="str">
        <f t="shared" si="286"/>
        <v/>
      </c>
      <c r="AP443" s="56" t="str">
        <f t="shared" si="286"/>
        <v/>
      </c>
      <c r="AQ443" s="56" t="str">
        <f t="shared" si="286"/>
        <v/>
      </c>
      <c r="AR443" s="57" t="str">
        <f t="shared" si="286"/>
        <v/>
      </c>
      <c r="AS443" s="58" t="str">
        <f t="shared" si="286"/>
        <v/>
      </c>
      <c r="AT443" s="58" t="str">
        <f t="shared" si="286"/>
        <v/>
      </c>
      <c r="AU443" s="122">
        <f t="shared" si="287"/>
        <v>0</v>
      </c>
      <c r="AV443" s="123" t="e">
        <f t="shared" si="288"/>
        <v>#DIV/0!</v>
      </c>
      <c r="AW443" s="124" t="e">
        <f t="shared" si="289"/>
        <v>#DIV/0!</v>
      </c>
      <c r="AX443" s="123">
        <f t="shared" si="290"/>
        <v>0</v>
      </c>
      <c r="AY443" s="123" t="e">
        <f t="shared" si="291"/>
        <v>#DIV/0!</v>
      </c>
      <c r="AZ443" s="124" t="e">
        <f t="shared" si="292"/>
        <v>#DIV/0!</v>
      </c>
    </row>
    <row r="444" spans="1:52" hidden="1" outlineLevel="1" x14ac:dyDescent="0.2">
      <c r="N444" s="1"/>
      <c r="P444" s="3"/>
      <c r="AC444" s="1"/>
      <c r="AK444" s="1"/>
      <c r="AS444" s="1"/>
    </row>
    <row r="445" spans="1:52" hidden="1" outlineLevel="1" x14ac:dyDescent="0.2">
      <c r="F445" s="62" t="s">
        <v>110</v>
      </c>
      <c r="G445" s="63"/>
      <c r="H445" s="64">
        <f>SUMIF($E$14:$E$377,$F445,$H$14:$H$377)</f>
        <v>0</v>
      </c>
      <c r="I445" s="65">
        <f t="shared" ref="I445:M448" si="300">SUMIF($E$14:$E$377,$F445,I$14:I$377)</f>
        <v>0</v>
      </c>
      <c r="J445" s="65">
        <f t="shared" si="300"/>
        <v>0</v>
      </c>
      <c r="K445" s="65">
        <f t="shared" si="300"/>
        <v>0</v>
      </c>
      <c r="L445" s="65">
        <f t="shared" si="300"/>
        <v>0</v>
      </c>
      <c r="M445" s="86">
        <f t="shared" si="300"/>
        <v>0</v>
      </c>
      <c r="N445" s="87">
        <f t="shared" ref="N445:N450" si="301">SUM(H445:J445)</f>
        <v>0</v>
      </c>
      <c r="O445" s="95">
        <f t="shared" ref="O445:O450" si="302">SUM(K445:M445)</f>
        <v>0</v>
      </c>
      <c r="P445" s="3"/>
      <c r="Q445" s="67"/>
      <c r="R445" s="67"/>
      <c r="S445" s="67"/>
      <c r="T445" s="67"/>
      <c r="U445" s="62" t="s">
        <v>110</v>
      </c>
      <c r="V445" s="63"/>
      <c r="W445" s="65">
        <f t="shared" ref="W445:AB445" si="303">SUMIF($N$287:$N$293,"&lt;&gt;0",W$287:W$293)</f>
        <v>0</v>
      </c>
      <c r="X445" s="65">
        <f t="shared" si="303"/>
        <v>0</v>
      </c>
      <c r="Y445" s="65">
        <f t="shared" si="303"/>
        <v>0</v>
      </c>
      <c r="Z445" s="65">
        <f t="shared" si="303"/>
        <v>0</v>
      </c>
      <c r="AA445" s="65">
        <f t="shared" si="303"/>
        <v>0</v>
      </c>
      <c r="AB445" s="86">
        <f t="shared" si="303"/>
        <v>0</v>
      </c>
      <c r="AC445" s="87">
        <f t="shared" si="197"/>
        <v>0</v>
      </c>
      <c r="AD445" s="95">
        <f t="shared" ref="AD445:AD450" si="304">SUM(Z445:AB445)</f>
        <v>0</v>
      </c>
      <c r="AE445" s="65">
        <f t="shared" ref="AE445:AL450" si="305">+H445-W445</f>
        <v>0</v>
      </c>
      <c r="AF445" s="65">
        <f t="shared" si="305"/>
        <v>0</v>
      </c>
      <c r="AG445" s="65">
        <f t="shared" si="305"/>
        <v>0</v>
      </c>
      <c r="AH445" s="65">
        <f t="shared" si="305"/>
        <v>0</v>
      </c>
      <c r="AI445" s="65">
        <f t="shared" si="305"/>
        <v>0</v>
      </c>
      <c r="AJ445" s="86">
        <f t="shared" si="305"/>
        <v>0</v>
      </c>
      <c r="AK445" s="87">
        <f t="shared" si="305"/>
        <v>0</v>
      </c>
      <c r="AL445" s="87">
        <f t="shared" si="305"/>
        <v>0</v>
      </c>
      <c r="AM445" s="70" t="str">
        <f t="shared" ref="AM445:AT450" si="306">IFERROR(AE445/W445,"")</f>
        <v/>
      </c>
      <c r="AN445" s="70" t="str">
        <f t="shared" si="306"/>
        <v/>
      </c>
      <c r="AO445" s="70" t="str">
        <f t="shared" si="306"/>
        <v/>
      </c>
      <c r="AP445" s="70" t="str">
        <f t="shared" si="306"/>
        <v/>
      </c>
      <c r="AQ445" s="70" t="str">
        <f t="shared" si="306"/>
        <v/>
      </c>
      <c r="AR445" s="89" t="str">
        <f t="shared" si="306"/>
        <v/>
      </c>
      <c r="AS445" s="90" t="str">
        <f t="shared" si="306"/>
        <v/>
      </c>
      <c r="AT445" s="90" t="str">
        <f t="shared" si="306"/>
        <v/>
      </c>
      <c r="AU445" s="116">
        <f t="shared" ref="AU445:AU450" si="307">IFERROR(K445/H445,0)</f>
        <v>0</v>
      </c>
      <c r="AV445" s="117" t="e">
        <f t="shared" ref="AV445:AV450" si="308">+Z445/W445</f>
        <v>#DIV/0!</v>
      </c>
      <c r="AW445" s="118" t="e">
        <f t="shared" ref="AW445:AW450" si="309">+AU445-AV445</f>
        <v>#DIV/0!</v>
      </c>
      <c r="AX445" s="117">
        <f t="shared" ref="AX445:AX450" si="310">IFERROR((L445+M445)/(I445+J445),0)</f>
        <v>0</v>
      </c>
      <c r="AY445" s="117" t="e">
        <f t="shared" ref="AY445:AY450" si="311">(AA445+AB445)/(X445+Y445)</f>
        <v>#DIV/0!</v>
      </c>
      <c r="AZ445" s="118" t="e">
        <f t="shared" ref="AZ445:AZ450" si="312">+AX445-AY445</f>
        <v>#DIV/0!</v>
      </c>
    </row>
    <row r="446" spans="1:52" hidden="1" outlineLevel="1" x14ac:dyDescent="0.2">
      <c r="F446" s="73" t="s">
        <v>111</v>
      </c>
      <c r="G446" s="60"/>
      <c r="H446" s="28">
        <f>SUMIF($E$14:$E$377,$F446,H$14:H$377)</f>
        <v>0</v>
      </c>
      <c r="I446" s="2">
        <f t="shared" si="300"/>
        <v>0</v>
      </c>
      <c r="J446" s="2">
        <f t="shared" si="300"/>
        <v>0</v>
      </c>
      <c r="K446" s="2">
        <f t="shared" si="300"/>
        <v>0</v>
      </c>
      <c r="L446" s="2">
        <f t="shared" si="300"/>
        <v>0</v>
      </c>
      <c r="M446" s="29">
        <f t="shared" si="300"/>
        <v>0</v>
      </c>
      <c r="N446" s="31">
        <f t="shared" si="301"/>
        <v>0</v>
      </c>
      <c r="O446" s="34">
        <f t="shared" si="302"/>
        <v>0</v>
      </c>
      <c r="P446" s="3"/>
      <c r="U446" s="73" t="s">
        <v>111</v>
      </c>
      <c r="V446" s="60"/>
      <c r="W446" s="2">
        <f t="shared" ref="W446:AB446" si="313">SUMIF($N$294:$N$300,"&lt;&gt;0",W$294:W$300)</f>
        <v>0</v>
      </c>
      <c r="X446" s="2">
        <f t="shared" si="313"/>
        <v>0</v>
      </c>
      <c r="Y446" s="2">
        <f t="shared" si="313"/>
        <v>0</v>
      </c>
      <c r="Z446" s="2">
        <f t="shared" si="313"/>
        <v>0</v>
      </c>
      <c r="AA446" s="2">
        <f t="shared" si="313"/>
        <v>0</v>
      </c>
      <c r="AB446" s="29">
        <f t="shared" si="313"/>
        <v>0</v>
      </c>
      <c r="AC446" s="31">
        <f t="shared" si="197"/>
        <v>0</v>
      </c>
      <c r="AD446" s="34">
        <f t="shared" si="304"/>
        <v>0</v>
      </c>
      <c r="AE446" s="2">
        <f t="shared" si="305"/>
        <v>0</v>
      </c>
      <c r="AF446" s="2">
        <f t="shared" si="305"/>
        <v>0</v>
      </c>
      <c r="AG446" s="2">
        <f t="shared" si="305"/>
        <v>0</v>
      </c>
      <c r="AH446" s="2">
        <f t="shared" si="305"/>
        <v>0</v>
      </c>
      <c r="AI446" s="2">
        <f t="shared" si="305"/>
        <v>0</v>
      </c>
      <c r="AJ446" s="29">
        <f t="shared" si="305"/>
        <v>0</v>
      </c>
      <c r="AK446" s="31">
        <f t="shared" si="305"/>
        <v>0</v>
      </c>
      <c r="AL446" s="31">
        <f t="shared" si="305"/>
        <v>0</v>
      </c>
      <c r="AM446" s="38" t="str">
        <f t="shared" si="306"/>
        <v/>
      </c>
      <c r="AN446" s="38" t="str">
        <f t="shared" si="306"/>
        <v/>
      </c>
      <c r="AO446" s="38" t="str">
        <f t="shared" si="306"/>
        <v/>
      </c>
      <c r="AP446" s="38" t="str">
        <f t="shared" si="306"/>
        <v/>
      </c>
      <c r="AQ446" s="38" t="str">
        <f t="shared" si="306"/>
        <v/>
      </c>
      <c r="AR446" s="39" t="str">
        <f t="shared" si="306"/>
        <v/>
      </c>
      <c r="AS446" s="40" t="str">
        <f t="shared" si="306"/>
        <v/>
      </c>
      <c r="AT446" s="40" t="str">
        <f t="shared" si="306"/>
        <v/>
      </c>
      <c r="AU446" s="119">
        <f t="shared" si="307"/>
        <v>0</v>
      </c>
      <c r="AV446" s="120" t="e">
        <f t="shared" si="308"/>
        <v>#DIV/0!</v>
      </c>
      <c r="AW446" s="121" t="e">
        <f t="shared" si="309"/>
        <v>#DIV/0!</v>
      </c>
      <c r="AX446" s="120">
        <f t="shared" si="310"/>
        <v>0</v>
      </c>
      <c r="AY446" s="120" t="e">
        <f t="shared" si="311"/>
        <v>#DIV/0!</v>
      </c>
      <c r="AZ446" s="121" t="e">
        <f t="shared" si="312"/>
        <v>#DIV/0!</v>
      </c>
    </row>
    <row r="447" spans="1:52" hidden="1" outlineLevel="1" x14ac:dyDescent="0.2">
      <c r="F447" s="73" t="s">
        <v>112</v>
      </c>
      <c r="G447" s="60"/>
      <c r="H447" s="28">
        <f>SUMIF($E$14:$E$377,$F447,H$14:H$377)</f>
        <v>0</v>
      </c>
      <c r="I447" s="2">
        <f t="shared" si="300"/>
        <v>0</v>
      </c>
      <c r="J447" s="2">
        <f t="shared" si="300"/>
        <v>0</v>
      </c>
      <c r="K447" s="2">
        <f t="shared" si="300"/>
        <v>0</v>
      </c>
      <c r="L447" s="2">
        <f t="shared" si="300"/>
        <v>0</v>
      </c>
      <c r="M447" s="29">
        <f t="shared" si="300"/>
        <v>0</v>
      </c>
      <c r="N447" s="31">
        <f t="shared" si="301"/>
        <v>0</v>
      </c>
      <c r="O447" s="34">
        <f t="shared" si="302"/>
        <v>0</v>
      </c>
      <c r="P447" s="3"/>
      <c r="U447" s="73" t="s">
        <v>112</v>
      </c>
      <c r="V447" s="60"/>
      <c r="W447" s="2">
        <f t="shared" ref="W447:AB447" si="314">SUMIF($N$301:$N$307,"&lt;&gt;0",W$301:W$307)</f>
        <v>0</v>
      </c>
      <c r="X447" s="2">
        <f t="shared" si="314"/>
        <v>0</v>
      </c>
      <c r="Y447" s="2">
        <f t="shared" si="314"/>
        <v>0</v>
      </c>
      <c r="Z447" s="2">
        <f t="shared" si="314"/>
        <v>0</v>
      </c>
      <c r="AA447" s="2">
        <f t="shared" si="314"/>
        <v>0</v>
      </c>
      <c r="AB447" s="29">
        <f t="shared" si="314"/>
        <v>0</v>
      </c>
      <c r="AC447" s="31">
        <f t="shared" si="197"/>
        <v>0</v>
      </c>
      <c r="AD447" s="34">
        <f t="shared" si="304"/>
        <v>0</v>
      </c>
      <c r="AE447" s="2">
        <f t="shared" si="305"/>
        <v>0</v>
      </c>
      <c r="AF447" s="2">
        <f t="shared" si="305"/>
        <v>0</v>
      </c>
      <c r="AG447" s="2">
        <f t="shared" si="305"/>
        <v>0</v>
      </c>
      <c r="AH447" s="2">
        <f t="shared" si="305"/>
        <v>0</v>
      </c>
      <c r="AI447" s="2">
        <f t="shared" si="305"/>
        <v>0</v>
      </c>
      <c r="AJ447" s="29">
        <f t="shared" si="305"/>
        <v>0</v>
      </c>
      <c r="AK447" s="31">
        <f t="shared" si="305"/>
        <v>0</v>
      </c>
      <c r="AL447" s="31">
        <f t="shared" si="305"/>
        <v>0</v>
      </c>
      <c r="AM447" s="38" t="str">
        <f t="shared" si="306"/>
        <v/>
      </c>
      <c r="AN447" s="38" t="str">
        <f t="shared" si="306"/>
        <v/>
      </c>
      <c r="AO447" s="38" t="str">
        <f t="shared" si="306"/>
        <v/>
      </c>
      <c r="AP447" s="38" t="str">
        <f t="shared" si="306"/>
        <v/>
      </c>
      <c r="AQ447" s="38" t="str">
        <f t="shared" si="306"/>
        <v/>
      </c>
      <c r="AR447" s="39" t="str">
        <f t="shared" si="306"/>
        <v/>
      </c>
      <c r="AS447" s="40" t="str">
        <f t="shared" si="306"/>
        <v/>
      </c>
      <c r="AT447" s="40" t="str">
        <f t="shared" si="306"/>
        <v/>
      </c>
      <c r="AU447" s="119">
        <f t="shared" si="307"/>
        <v>0</v>
      </c>
      <c r="AV447" s="120" t="e">
        <f t="shared" si="308"/>
        <v>#DIV/0!</v>
      </c>
      <c r="AW447" s="121" t="e">
        <f t="shared" si="309"/>
        <v>#DIV/0!</v>
      </c>
      <c r="AX447" s="120">
        <f t="shared" si="310"/>
        <v>0</v>
      </c>
      <c r="AY447" s="120" t="e">
        <f t="shared" si="311"/>
        <v>#DIV/0!</v>
      </c>
      <c r="AZ447" s="121" t="e">
        <f t="shared" si="312"/>
        <v>#DIV/0!</v>
      </c>
    </row>
    <row r="448" spans="1:52" ht="13.5" hidden="1" outlineLevel="1" thickBot="1" x14ac:dyDescent="0.25">
      <c r="F448" s="78" t="s">
        <v>113</v>
      </c>
      <c r="G448" s="61"/>
      <c r="H448" s="43">
        <f>SUMIF($E$14:$E$377,$F448,H$14:H$377)</f>
        <v>0</v>
      </c>
      <c r="I448" s="44">
        <f t="shared" si="300"/>
        <v>0</v>
      </c>
      <c r="J448" s="44">
        <f t="shared" si="300"/>
        <v>0</v>
      </c>
      <c r="K448" s="44">
        <f t="shared" si="300"/>
        <v>0</v>
      </c>
      <c r="L448" s="44">
        <f t="shared" si="300"/>
        <v>0</v>
      </c>
      <c r="M448" s="45">
        <f t="shared" si="300"/>
        <v>0</v>
      </c>
      <c r="N448" s="47">
        <f t="shared" si="301"/>
        <v>0</v>
      </c>
      <c r="O448" s="51">
        <f t="shared" si="302"/>
        <v>0</v>
      </c>
      <c r="P448" s="3"/>
      <c r="Q448" s="42"/>
      <c r="R448" s="42"/>
      <c r="S448" s="42"/>
      <c r="T448" s="42"/>
      <c r="U448" s="78" t="s">
        <v>113</v>
      </c>
      <c r="V448" s="61"/>
      <c r="W448" s="44">
        <f t="shared" ref="W448:AB448" si="315">SUMIF($N$308:$N$314,"&lt;&gt;0",W$308:W$314)</f>
        <v>0</v>
      </c>
      <c r="X448" s="44">
        <f t="shared" si="315"/>
        <v>0</v>
      </c>
      <c r="Y448" s="44">
        <f t="shared" si="315"/>
        <v>0</v>
      </c>
      <c r="Z448" s="44">
        <f t="shared" si="315"/>
        <v>0</v>
      </c>
      <c r="AA448" s="44">
        <f t="shared" si="315"/>
        <v>0</v>
      </c>
      <c r="AB448" s="45">
        <f t="shared" si="315"/>
        <v>0</v>
      </c>
      <c r="AC448" s="47">
        <f t="shared" si="197"/>
        <v>0</v>
      </c>
      <c r="AD448" s="51">
        <f t="shared" si="304"/>
        <v>0</v>
      </c>
      <c r="AE448" s="44">
        <f t="shared" si="305"/>
        <v>0</v>
      </c>
      <c r="AF448" s="44">
        <f t="shared" si="305"/>
        <v>0</v>
      </c>
      <c r="AG448" s="44">
        <f t="shared" si="305"/>
        <v>0</v>
      </c>
      <c r="AH448" s="44">
        <f t="shared" si="305"/>
        <v>0</v>
      </c>
      <c r="AI448" s="44">
        <f t="shared" si="305"/>
        <v>0</v>
      </c>
      <c r="AJ448" s="45">
        <f t="shared" si="305"/>
        <v>0</v>
      </c>
      <c r="AK448" s="47">
        <f t="shared" si="305"/>
        <v>0</v>
      </c>
      <c r="AL448" s="47">
        <f t="shared" si="305"/>
        <v>0</v>
      </c>
      <c r="AM448" s="56" t="str">
        <f t="shared" si="306"/>
        <v/>
      </c>
      <c r="AN448" s="56" t="str">
        <f t="shared" si="306"/>
        <v/>
      </c>
      <c r="AO448" s="56" t="str">
        <f t="shared" si="306"/>
        <v/>
      </c>
      <c r="AP448" s="56" t="str">
        <f t="shared" si="306"/>
        <v/>
      </c>
      <c r="AQ448" s="56" t="str">
        <f t="shared" si="306"/>
        <v/>
      </c>
      <c r="AR448" s="57" t="str">
        <f t="shared" si="306"/>
        <v/>
      </c>
      <c r="AS448" s="58" t="str">
        <f t="shared" si="306"/>
        <v/>
      </c>
      <c r="AT448" s="58" t="str">
        <f t="shared" si="306"/>
        <v/>
      </c>
      <c r="AU448" s="122">
        <f t="shared" si="307"/>
        <v>0</v>
      </c>
      <c r="AV448" s="123" t="e">
        <f t="shared" si="308"/>
        <v>#DIV/0!</v>
      </c>
      <c r="AW448" s="124" t="e">
        <f t="shared" si="309"/>
        <v>#DIV/0!</v>
      </c>
      <c r="AX448" s="123">
        <f t="shared" si="310"/>
        <v>0</v>
      </c>
      <c r="AY448" s="123" t="e">
        <f t="shared" si="311"/>
        <v>#DIV/0!</v>
      </c>
      <c r="AZ448" s="124" t="e">
        <f t="shared" si="312"/>
        <v>#DIV/0!</v>
      </c>
    </row>
    <row r="449" spans="1:52" hidden="1" outlineLevel="1" x14ac:dyDescent="0.2">
      <c r="A449" t="s">
        <v>46</v>
      </c>
      <c r="B449" t="s">
        <v>46</v>
      </c>
      <c r="C449" t="s">
        <v>114</v>
      </c>
      <c r="D449" t="s">
        <v>114</v>
      </c>
      <c r="F449" s="83" t="s">
        <v>115</v>
      </c>
      <c r="G449" s="60"/>
      <c r="H449" s="32">
        <f t="shared" ref="H449:M449" si="316">SUM(H445:H448)</f>
        <v>0</v>
      </c>
      <c r="I449" s="5">
        <f t="shared" si="316"/>
        <v>0</v>
      </c>
      <c r="J449" s="5">
        <f t="shared" si="316"/>
        <v>0</v>
      </c>
      <c r="K449" s="5">
        <f t="shared" si="316"/>
        <v>0</v>
      </c>
      <c r="L449" s="5">
        <f t="shared" si="316"/>
        <v>0</v>
      </c>
      <c r="M449" s="33">
        <f t="shared" si="316"/>
        <v>0</v>
      </c>
      <c r="N449" s="34">
        <f t="shared" si="301"/>
        <v>0</v>
      </c>
      <c r="O449" s="34">
        <f t="shared" si="302"/>
        <v>0</v>
      </c>
      <c r="P449" s="3" t="s">
        <v>49</v>
      </c>
      <c r="Q449" t="s">
        <v>49</v>
      </c>
      <c r="R449" t="s">
        <v>114</v>
      </c>
      <c r="S449" t="s">
        <v>114</v>
      </c>
      <c r="U449" s="83" t="s">
        <v>115</v>
      </c>
      <c r="V449" s="60"/>
      <c r="W449" s="5">
        <f t="shared" ref="W449:AB449" si="317">SUM(W445:W448)</f>
        <v>0</v>
      </c>
      <c r="X449" s="5">
        <f t="shared" si="317"/>
        <v>0</v>
      </c>
      <c r="Y449" s="5">
        <f t="shared" si="317"/>
        <v>0</v>
      </c>
      <c r="Z449" s="5">
        <f t="shared" si="317"/>
        <v>0</v>
      </c>
      <c r="AA449" s="5">
        <f t="shared" si="317"/>
        <v>0</v>
      </c>
      <c r="AB449" s="33">
        <f t="shared" si="317"/>
        <v>0</v>
      </c>
      <c r="AC449" s="34">
        <f t="shared" si="197"/>
        <v>0</v>
      </c>
      <c r="AD449" s="34">
        <f t="shared" si="304"/>
        <v>0</v>
      </c>
      <c r="AE449" s="2">
        <f t="shared" si="305"/>
        <v>0</v>
      </c>
      <c r="AF449" s="2">
        <f t="shared" si="305"/>
        <v>0</v>
      </c>
      <c r="AG449" s="2">
        <f t="shared" si="305"/>
        <v>0</v>
      </c>
      <c r="AH449" s="2">
        <f t="shared" si="305"/>
        <v>0</v>
      </c>
      <c r="AI449" s="2">
        <f t="shared" si="305"/>
        <v>0</v>
      </c>
      <c r="AJ449" s="29">
        <f t="shared" si="305"/>
        <v>0</v>
      </c>
      <c r="AK449" s="31">
        <f t="shared" si="305"/>
        <v>0</v>
      </c>
      <c r="AL449" s="31">
        <f t="shared" si="305"/>
        <v>0</v>
      </c>
      <c r="AM449" s="38" t="str">
        <f t="shared" si="306"/>
        <v/>
      </c>
      <c r="AN449" s="38" t="str">
        <f t="shared" si="306"/>
        <v/>
      </c>
      <c r="AO449" s="38" t="str">
        <f t="shared" si="306"/>
        <v/>
      </c>
      <c r="AP449" s="38" t="str">
        <f t="shared" si="306"/>
        <v/>
      </c>
      <c r="AQ449" s="38" t="str">
        <f t="shared" si="306"/>
        <v/>
      </c>
      <c r="AR449" s="39" t="str">
        <f t="shared" si="306"/>
        <v/>
      </c>
      <c r="AS449" s="40" t="str">
        <f t="shared" si="306"/>
        <v/>
      </c>
      <c r="AT449" s="40" t="str">
        <f t="shared" si="306"/>
        <v/>
      </c>
      <c r="AU449" s="119">
        <f t="shared" si="307"/>
        <v>0</v>
      </c>
      <c r="AV449" s="120" t="e">
        <f t="shared" si="308"/>
        <v>#DIV/0!</v>
      </c>
      <c r="AW449" s="121" t="e">
        <f t="shared" si="309"/>
        <v>#DIV/0!</v>
      </c>
      <c r="AX449" s="120">
        <f t="shared" si="310"/>
        <v>0</v>
      </c>
      <c r="AY449" s="120" t="e">
        <f t="shared" si="311"/>
        <v>#DIV/0!</v>
      </c>
      <c r="AZ449" s="121" t="e">
        <f t="shared" si="312"/>
        <v>#DIV/0!</v>
      </c>
    </row>
    <row r="450" spans="1:52" ht="13.5" hidden="1" outlineLevel="1" thickBot="1" x14ac:dyDescent="0.25">
      <c r="A450" t="s">
        <v>46</v>
      </c>
      <c r="B450" t="s">
        <v>46</v>
      </c>
      <c r="C450" t="s">
        <v>114</v>
      </c>
      <c r="D450" t="s">
        <v>114</v>
      </c>
      <c r="F450" s="78" t="s">
        <v>116</v>
      </c>
      <c r="G450" s="61"/>
      <c r="H450" s="48">
        <f t="shared" ref="H450:M450" si="318">SUMIF($D$14:$D$377,"10 Oct",H$14:H$377)</f>
        <v>0</v>
      </c>
      <c r="I450" s="49">
        <f t="shared" si="318"/>
        <v>0</v>
      </c>
      <c r="J450" s="49">
        <f t="shared" si="318"/>
        <v>0</v>
      </c>
      <c r="K450" s="49">
        <f t="shared" si="318"/>
        <v>0</v>
      </c>
      <c r="L450" s="49">
        <f t="shared" si="318"/>
        <v>0</v>
      </c>
      <c r="M450" s="50">
        <f t="shared" si="318"/>
        <v>0</v>
      </c>
      <c r="N450" s="51">
        <f t="shared" si="301"/>
        <v>0</v>
      </c>
      <c r="O450" s="51">
        <f t="shared" si="302"/>
        <v>0</v>
      </c>
      <c r="P450" s="3" t="s">
        <v>49</v>
      </c>
      <c r="Q450" s="42" t="s">
        <v>49</v>
      </c>
      <c r="R450" s="42" t="s">
        <v>114</v>
      </c>
      <c r="S450" s="42" t="s">
        <v>114</v>
      </c>
      <c r="T450" s="42"/>
      <c r="U450" s="78" t="s">
        <v>116</v>
      </c>
      <c r="V450" s="61"/>
      <c r="W450" s="49">
        <f t="shared" ref="W450:AB450" si="319">SUMIFS(W$7:W$377,$N$7:$N$377,"&lt;&gt;0",$Q$7:$Q$377,$Q450,$S$7:$S$377,$S450)</f>
        <v>0</v>
      </c>
      <c r="X450" s="49">
        <f t="shared" si="319"/>
        <v>0</v>
      </c>
      <c r="Y450" s="49">
        <f t="shared" si="319"/>
        <v>0</v>
      </c>
      <c r="Z450" s="49">
        <f t="shared" si="319"/>
        <v>0</v>
      </c>
      <c r="AA450" s="49">
        <f t="shared" si="319"/>
        <v>0</v>
      </c>
      <c r="AB450" s="50">
        <f t="shared" si="319"/>
        <v>0</v>
      </c>
      <c r="AC450" s="51">
        <f t="shared" si="197"/>
        <v>0</v>
      </c>
      <c r="AD450" s="51">
        <f t="shared" si="304"/>
        <v>0</v>
      </c>
      <c r="AE450" s="44">
        <f t="shared" si="305"/>
        <v>0</v>
      </c>
      <c r="AF450" s="44">
        <f t="shared" si="305"/>
        <v>0</v>
      </c>
      <c r="AG450" s="44">
        <f t="shared" si="305"/>
        <v>0</v>
      </c>
      <c r="AH450" s="44">
        <f t="shared" si="305"/>
        <v>0</v>
      </c>
      <c r="AI450" s="44">
        <f t="shared" si="305"/>
        <v>0</v>
      </c>
      <c r="AJ450" s="45">
        <f t="shared" si="305"/>
        <v>0</v>
      </c>
      <c r="AK450" s="47">
        <f t="shared" si="305"/>
        <v>0</v>
      </c>
      <c r="AL450" s="47">
        <f t="shared" si="305"/>
        <v>0</v>
      </c>
      <c r="AM450" s="56" t="str">
        <f t="shared" si="306"/>
        <v/>
      </c>
      <c r="AN450" s="56" t="str">
        <f t="shared" si="306"/>
        <v/>
      </c>
      <c r="AO450" s="56" t="str">
        <f t="shared" si="306"/>
        <v/>
      </c>
      <c r="AP450" s="56" t="str">
        <f t="shared" si="306"/>
        <v/>
      </c>
      <c r="AQ450" s="56" t="str">
        <f t="shared" si="306"/>
        <v/>
      </c>
      <c r="AR450" s="57" t="str">
        <f t="shared" si="306"/>
        <v/>
      </c>
      <c r="AS450" s="58" t="str">
        <f t="shared" si="306"/>
        <v/>
      </c>
      <c r="AT450" s="58" t="str">
        <f t="shared" si="306"/>
        <v/>
      </c>
      <c r="AU450" s="122">
        <f t="shared" si="307"/>
        <v>0</v>
      </c>
      <c r="AV450" s="123" t="e">
        <f t="shared" si="308"/>
        <v>#DIV/0!</v>
      </c>
      <c r="AW450" s="124" t="e">
        <f t="shared" si="309"/>
        <v>#DIV/0!</v>
      </c>
      <c r="AX450" s="123">
        <f t="shared" si="310"/>
        <v>0</v>
      </c>
      <c r="AY450" s="123" t="e">
        <f t="shared" si="311"/>
        <v>#DIV/0!</v>
      </c>
      <c r="AZ450" s="124" t="e">
        <f t="shared" si="312"/>
        <v>#DIV/0!</v>
      </c>
    </row>
    <row r="451" spans="1:52" hidden="1" outlineLevel="1" x14ac:dyDescent="0.2">
      <c r="N451" s="1"/>
      <c r="P451" s="3"/>
      <c r="AC451" s="1"/>
      <c r="AK451" s="1"/>
      <c r="AS451" s="1"/>
    </row>
    <row r="452" spans="1:52" hidden="1" outlineLevel="1" x14ac:dyDescent="0.2">
      <c r="F452" s="62" t="s">
        <v>117</v>
      </c>
      <c r="G452" s="63"/>
      <c r="H452" s="64">
        <f>SUMIF($E$14:$E$377,$F452,$H$14:$H$377)</f>
        <v>0</v>
      </c>
      <c r="I452" s="65">
        <f t="shared" ref="I452:M456" si="320">SUMIF($E$14:$E$377,$F452,I$14:I$377)</f>
        <v>0</v>
      </c>
      <c r="J452" s="65">
        <f t="shared" si="320"/>
        <v>0</v>
      </c>
      <c r="K452" s="65">
        <f t="shared" si="320"/>
        <v>0</v>
      </c>
      <c r="L452" s="65">
        <f t="shared" si="320"/>
        <v>0</v>
      </c>
      <c r="M452" s="86">
        <f t="shared" si="320"/>
        <v>0</v>
      </c>
      <c r="N452" s="87">
        <f t="shared" ref="N452:N458" si="321">SUM(H452:J452)</f>
        <v>0</v>
      </c>
      <c r="O452" s="95">
        <f t="shared" ref="O452:O458" si="322">SUM(K452:M452)</f>
        <v>0</v>
      </c>
      <c r="P452" s="3"/>
      <c r="Q452" s="67"/>
      <c r="R452" s="67"/>
      <c r="S452" s="67"/>
      <c r="T452" s="67"/>
      <c r="U452" s="62" t="s">
        <v>117</v>
      </c>
      <c r="V452" s="63"/>
      <c r="W452" s="65">
        <f t="shared" ref="W452:AB452" si="323">SUMIF($N$315:$N$321,"&lt;&gt;0",W$315:W$321)</f>
        <v>0</v>
      </c>
      <c r="X452" s="65">
        <f t="shared" si="323"/>
        <v>0</v>
      </c>
      <c r="Y452" s="65">
        <f t="shared" si="323"/>
        <v>0</v>
      </c>
      <c r="Z452" s="65">
        <f t="shared" si="323"/>
        <v>0</v>
      </c>
      <c r="AA452" s="65">
        <f t="shared" si="323"/>
        <v>0</v>
      </c>
      <c r="AB452" s="86">
        <f t="shared" si="323"/>
        <v>0</v>
      </c>
      <c r="AC452" s="87">
        <f t="shared" si="197"/>
        <v>0</v>
      </c>
      <c r="AD452" s="95">
        <f t="shared" ref="AD452:AD458" si="324">SUM(Z452:AB452)</f>
        <v>0</v>
      </c>
      <c r="AE452" s="65">
        <f t="shared" ref="AE452:AL458" si="325">+H452-W452</f>
        <v>0</v>
      </c>
      <c r="AF452" s="65">
        <f t="shared" si="325"/>
        <v>0</v>
      </c>
      <c r="AG452" s="65">
        <f t="shared" si="325"/>
        <v>0</v>
      </c>
      <c r="AH452" s="65">
        <f t="shared" si="325"/>
        <v>0</v>
      </c>
      <c r="AI452" s="65">
        <f t="shared" si="325"/>
        <v>0</v>
      </c>
      <c r="AJ452" s="86">
        <f t="shared" si="325"/>
        <v>0</v>
      </c>
      <c r="AK452" s="87">
        <f t="shared" si="325"/>
        <v>0</v>
      </c>
      <c r="AL452" s="87">
        <f t="shared" si="325"/>
        <v>0</v>
      </c>
      <c r="AM452" s="70" t="str">
        <f t="shared" ref="AM452:AT458" si="326">IFERROR(AE452/W452,"")</f>
        <v/>
      </c>
      <c r="AN452" s="70" t="str">
        <f t="shared" si="326"/>
        <v/>
      </c>
      <c r="AO452" s="70" t="str">
        <f t="shared" si="326"/>
        <v/>
      </c>
      <c r="AP452" s="70" t="str">
        <f t="shared" si="326"/>
        <v/>
      </c>
      <c r="AQ452" s="70" t="str">
        <f t="shared" si="326"/>
        <v/>
      </c>
      <c r="AR452" s="89" t="str">
        <f t="shared" si="326"/>
        <v/>
      </c>
      <c r="AS452" s="90" t="str">
        <f t="shared" si="326"/>
        <v/>
      </c>
      <c r="AT452" s="90" t="str">
        <f t="shared" si="326"/>
        <v/>
      </c>
      <c r="AU452" s="116">
        <f t="shared" ref="AU452:AU457" si="327">IFERROR(K452/H452,0)</f>
        <v>0</v>
      </c>
      <c r="AV452" s="117" t="e">
        <f t="shared" ref="AV452:AV457" si="328">+Z452/W452</f>
        <v>#DIV/0!</v>
      </c>
      <c r="AW452" s="118" t="e">
        <f t="shared" ref="AW452:AW457" si="329">+AU452-AV452</f>
        <v>#DIV/0!</v>
      </c>
      <c r="AX452" s="117">
        <f t="shared" ref="AX452:AX457" si="330">IFERROR((L452+M452)/(I452+J452),0)</f>
        <v>0</v>
      </c>
      <c r="AY452" s="117" t="e">
        <f t="shared" ref="AY452:AY457" si="331">(AA452+AB452)/(X452+Y452)</f>
        <v>#DIV/0!</v>
      </c>
      <c r="AZ452" s="118" t="e">
        <f t="shared" ref="AZ452:AZ457" si="332">+AX452-AY452</f>
        <v>#DIV/0!</v>
      </c>
    </row>
    <row r="453" spans="1:52" hidden="1" outlineLevel="1" x14ac:dyDescent="0.2">
      <c r="F453" s="73" t="s">
        <v>118</v>
      </c>
      <c r="G453" s="60"/>
      <c r="H453" s="28">
        <f>SUMIF($E$14:$E$377,$F453,H$14:H$377)</f>
        <v>0</v>
      </c>
      <c r="I453" s="2">
        <f t="shared" si="320"/>
        <v>0</v>
      </c>
      <c r="J453" s="2">
        <f t="shared" si="320"/>
        <v>0</v>
      </c>
      <c r="K453" s="2">
        <f t="shared" si="320"/>
        <v>0</v>
      </c>
      <c r="L453" s="2">
        <f t="shared" si="320"/>
        <v>0</v>
      </c>
      <c r="M453" s="29">
        <f t="shared" si="320"/>
        <v>0</v>
      </c>
      <c r="N453" s="31">
        <f t="shared" si="321"/>
        <v>0</v>
      </c>
      <c r="O453" s="34">
        <f t="shared" si="322"/>
        <v>0</v>
      </c>
      <c r="P453" s="3"/>
      <c r="U453" s="73" t="s">
        <v>118</v>
      </c>
      <c r="V453" s="60"/>
      <c r="W453" s="2">
        <f t="shared" ref="W453:AB453" si="333">SUMIF($N$322:$N$328,"&lt;&gt;0",W$322:W$328)</f>
        <v>0</v>
      </c>
      <c r="X453" s="2">
        <f t="shared" si="333"/>
        <v>0</v>
      </c>
      <c r="Y453" s="2">
        <f t="shared" si="333"/>
        <v>0</v>
      </c>
      <c r="Z453" s="2">
        <f t="shared" si="333"/>
        <v>0</v>
      </c>
      <c r="AA453" s="2">
        <f t="shared" si="333"/>
        <v>0</v>
      </c>
      <c r="AB453" s="29">
        <f t="shared" si="333"/>
        <v>0</v>
      </c>
      <c r="AC453" s="31">
        <f t="shared" si="197"/>
        <v>0</v>
      </c>
      <c r="AD453" s="34">
        <f t="shared" si="324"/>
        <v>0</v>
      </c>
      <c r="AE453" s="2">
        <f t="shared" si="325"/>
        <v>0</v>
      </c>
      <c r="AF453" s="2">
        <f t="shared" si="325"/>
        <v>0</v>
      </c>
      <c r="AG453" s="2">
        <f t="shared" si="325"/>
        <v>0</v>
      </c>
      <c r="AH453" s="2">
        <f t="shared" si="325"/>
        <v>0</v>
      </c>
      <c r="AI453" s="2">
        <f t="shared" si="325"/>
        <v>0</v>
      </c>
      <c r="AJ453" s="29">
        <f t="shared" si="325"/>
        <v>0</v>
      </c>
      <c r="AK453" s="31">
        <f t="shared" si="325"/>
        <v>0</v>
      </c>
      <c r="AL453" s="31">
        <f t="shared" si="325"/>
        <v>0</v>
      </c>
      <c r="AM453" s="38" t="str">
        <f t="shared" si="326"/>
        <v/>
      </c>
      <c r="AN453" s="38" t="str">
        <f t="shared" si="326"/>
        <v/>
      </c>
      <c r="AO453" s="38" t="str">
        <f t="shared" si="326"/>
        <v/>
      </c>
      <c r="AP453" s="38" t="str">
        <f t="shared" si="326"/>
        <v/>
      </c>
      <c r="AQ453" s="38" t="str">
        <f t="shared" si="326"/>
        <v/>
      </c>
      <c r="AR453" s="39" t="str">
        <f t="shared" si="326"/>
        <v/>
      </c>
      <c r="AS453" s="40" t="str">
        <f t="shared" si="326"/>
        <v/>
      </c>
      <c r="AT453" s="40" t="str">
        <f t="shared" si="326"/>
        <v/>
      </c>
      <c r="AU453" s="119">
        <f t="shared" si="327"/>
        <v>0</v>
      </c>
      <c r="AV453" s="120" t="e">
        <f t="shared" si="328"/>
        <v>#DIV/0!</v>
      </c>
      <c r="AW453" s="121" t="e">
        <f t="shared" si="329"/>
        <v>#DIV/0!</v>
      </c>
      <c r="AX453" s="120">
        <f t="shared" si="330"/>
        <v>0</v>
      </c>
      <c r="AY453" s="120" t="e">
        <f t="shared" si="331"/>
        <v>#DIV/0!</v>
      </c>
      <c r="AZ453" s="121" t="e">
        <f t="shared" si="332"/>
        <v>#DIV/0!</v>
      </c>
    </row>
    <row r="454" spans="1:52" hidden="1" outlineLevel="1" x14ac:dyDescent="0.2">
      <c r="F454" s="73" t="s">
        <v>119</v>
      </c>
      <c r="G454" s="60"/>
      <c r="H454" s="28">
        <f>SUMIF($E$14:$E$377,$F454,H$14:H$377)</f>
        <v>0</v>
      </c>
      <c r="I454" s="2">
        <f t="shared" si="320"/>
        <v>0</v>
      </c>
      <c r="J454" s="2">
        <f t="shared" si="320"/>
        <v>0</v>
      </c>
      <c r="K454" s="2">
        <f t="shared" si="320"/>
        <v>0</v>
      </c>
      <c r="L454" s="2">
        <f t="shared" si="320"/>
        <v>0</v>
      </c>
      <c r="M454" s="29">
        <f t="shared" si="320"/>
        <v>0</v>
      </c>
      <c r="N454" s="31">
        <f t="shared" si="321"/>
        <v>0</v>
      </c>
      <c r="O454" s="34">
        <f t="shared" si="322"/>
        <v>0</v>
      </c>
      <c r="P454" s="3"/>
      <c r="U454" s="73" t="s">
        <v>119</v>
      </c>
      <c r="V454" s="60"/>
      <c r="W454" s="2">
        <f t="shared" ref="W454:AB454" si="334">SUMIF($N$329:$N$335,"&lt;&gt;0",W$329:W$335)</f>
        <v>0</v>
      </c>
      <c r="X454" s="2">
        <f t="shared" si="334"/>
        <v>0</v>
      </c>
      <c r="Y454" s="2">
        <f t="shared" si="334"/>
        <v>0</v>
      </c>
      <c r="Z454" s="2">
        <f t="shared" si="334"/>
        <v>0</v>
      </c>
      <c r="AA454" s="2">
        <f t="shared" si="334"/>
        <v>0</v>
      </c>
      <c r="AB454" s="29">
        <f t="shared" si="334"/>
        <v>0</v>
      </c>
      <c r="AC454" s="31">
        <f t="shared" si="197"/>
        <v>0</v>
      </c>
      <c r="AD454" s="34">
        <f t="shared" si="324"/>
        <v>0</v>
      </c>
      <c r="AE454" s="2">
        <f t="shared" si="325"/>
        <v>0</v>
      </c>
      <c r="AF454" s="2">
        <f t="shared" si="325"/>
        <v>0</v>
      </c>
      <c r="AG454" s="2">
        <f t="shared" si="325"/>
        <v>0</v>
      </c>
      <c r="AH454" s="2">
        <f t="shared" si="325"/>
        <v>0</v>
      </c>
      <c r="AI454" s="2">
        <f t="shared" si="325"/>
        <v>0</v>
      </c>
      <c r="AJ454" s="29">
        <f t="shared" si="325"/>
        <v>0</v>
      </c>
      <c r="AK454" s="31">
        <f t="shared" si="325"/>
        <v>0</v>
      </c>
      <c r="AL454" s="31">
        <f t="shared" si="325"/>
        <v>0</v>
      </c>
      <c r="AM454" s="38" t="str">
        <f t="shared" si="326"/>
        <v/>
      </c>
      <c r="AN454" s="38" t="str">
        <f t="shared" si="326"/>
        <v/>
      </c>
      <c r="AO454" s="38" t="str">
        <f t="shared" si="326"/>
        <v/>
      </c>
      <c r="AP454" s="38" t="str">
        <f t="shared" si="326"/>
        <v/>
      </c>
      <c r="AQ454" s="38" t="str">
        <f t="shared" si="326"/>
        <v/>
      </c>
      <c r="AR454" s="39" t="str">
        <f t="shared" si="326"/>
        <v/>
      </c>
      <c r="AS454" s="40" t="str">
        <f t="shared" si="326"/>
        <v/>
      </c>
      <c r="AT454" s="40" t="str">
        <f t="shared" si="326"/>
        <v/>
      </c>
      <c r="AU454" s="119">
        <f t="shared" si="327"/>
        <v>0</v>
      </c>
      <c r="AV454" s="120" t="e">
        <f t="shared" si="328"/>
        <v>#DIV/0!</v>
      </c>
      <c r="AW454" s="121" t="e">
        <f t="shared" si="329"/>
        <v>#DIV/0!</v>
      </c>
      <c r="AX454" s="120">
        <f t="shared" si="330"/>
        <v>0</v>
      </c>
      <c r="AY454" s="120" t="e">
        <f t="shared" si="331"/>
        <v>#DIV/0!</v>
      </c>
      <c r="AZ454" s="121" t="e">
        <f t="shared" si="332"/>
        <v>#DIV/0!</v>
      </c>
    </row>
    <row r="455" spans="1:52" hidden="1" outlineLevel="1" x14ac:dyDescent="0.2">
      <c r="F455" s="73" t="s">
        <v>120</v>
      </c>
      <c r="G455" s="60"/>
      <c r="H455" s="28">
        <f>SUMIF($E$14:$E$377,$F455,H$14:H$377)</f>
        <v>0</v>
      </c>
      <c r="I455" s="2">
        <f t="shared" si="320"/>
        <v>0</v>
      </c>
      <c r="J455" s="2">
        <f t="shared" si="320"/>
        <v>0</v>
      </c>
      <c r="K455" s="2">
        <f t="shared" si="320"/>
        <v>0</v>
      </c>
      <c r="L455" s="2">
        <f t="shared" si="320"/>
        <v>0</v>
      </c>
      <c r="M455" s="29">
        <f t="shared" si="320"/>
        <v>0</v>
      </c>
      <c r="N455" s="31">
        <f t="shared" si="321"/>
        <v>0</v>
      </c>
      <c r="O455" s="34">
        <f t="shared" si="322"/>
        <v>0</v>
      </c>
      <c r="P455" s="3"/>
      <c r="U455" s="73" t="s">
        <v>120</v>
      </c>
      <c r="V455" s="60"/>
      <c r="W455" s="2">
        <f t="shared" ref="W455:AB455" si="335">SUMIF($N$336:$N$342,"&lt;&gt;0",W$336:W$342)</f>
        <v>0</v>
      </c>
      <c r="X455" s="2">
        <f t="shared" si="335"/>
        <v>0</v>
      </c>
      <c r="Y455" s="2">
        <f t="shared" si="335"/>
        <v>0</v>
      </c>
      <c r="Z455" s="2">
        <f t="shared" si="335"/>
        <v>0</v>
      </c>
      <c r="AA455" s="2">
        <f t="shared" si="335"/>
        <v>0</v>
      </c>
      <c r="AB455" s="29">
        <f t="shared" si="335"/>
        <v>0</v>
      </c>
      <c r="AC455" s="31">
        <f t="shared" si="197"/>
        <v>0</v>
      </c>
      <c r="AD455" s="34">
        <f t="shared" si="324"/>
        <v>0</v>
      </c>
      <c r="AE455" s="2">
        <f t="shared" si="325"/>
        <v>0</v>
      </c>
      <c r="AF455" s="2">
        <f t="shared" si="325"/>
        <v>0</v>
      </c>
      <c r="AG455" s="2">
        <f t="shared" si="325"/>
        <v>0</v>
      </c>
      <c r="AH455" s="2">
        <f t="shared" si="325"/>
        <v>0</v>
      </c>
      <c r="AI455" s="2">
        <f t="shared" si="325"/>
        <v>0</v>
      </c>
      <c r="AJ455" s="29">
        <f t="shared" si="325"/>
        <v>0</v>
      </c>
      <c r="AK455" s="31">
        <f t="shared" si="325"/>
        <v>0</v>
      </c>
      <c r="AL455" s="31">
        <f t="shared" si="325"/>
        <v>0</v>
      </c>
      <c r="AM455" s="38" t="str">
        <f t="shared" si="326"/>
        <v/>
      </c>
      <c r="AN455" s="38" t="str">
        <f t="shared" si="326"/>
        <v/>
      </c>
      <c r="AO455" s="38" t="str">
        <f t="shared" si="326"/>
        <v/>
      </c>
      <c r="AP455" s="38" t="str">
        <f t="shared" si="326"/>
        <v/>
      </c>
      <c r="AQ455" s="38" t="str">
        <f t="shared" si="326"/>
        <v/>
      </c>
      <c r="AR455" s="39" t="str">
        <f t="shared" si="326"/>
        <v/>
      </c>
      <c r="AS455" s="40" t="str">
        <f t="shared" si="326"/>
        <v/>
      </c>
      <c r="AT455" s="40" t="str">
        <f t="shared" si="326"/>
        <v/>
      </c>
      <c r="AU455" s="119">
        <f t="shared" si="327"/>
        <v>0</v>
      </c>
      <c r="AV455" s="120" t="e">
        <f t="shared" si="328"/>
        <v>#DIV/0!</v>
      </c>
      <c r="AW455" s="121" t="e">
        <f t="shared" si="329"/>
        <v>#DIV/0!</v>
      </c>
      <c r="AX455" s="120">
        <f t="shared" si="330"/>
        <v>0</v>
      </c>
      <c r="AY455" s="120" t="e">
        <f t="shared" si="331"/>
        <v>#DIV/0!</v>
      </c>
      <c r="AZ455" s="121" t="e">
        <f t="shared" si="332"/>
        <v>#DIV/0!</v>
      </c>
    </row>
    <row r="456" spans="1:52" ht="13.5" hidden="1" outlineLevel="1" thickBot="1" x14ac:dyDescent="0.25">
      <c r="F456" s="78" t="s">
        <v>121</v>
      </c>
      <c r="G456" s="61"/>
      <c r="H456" s="43">
        <f>SUMIF($E$14:$E$377,$F456,H$14:H$377)</f>
        <v>0</v>
      </c>
      <c r="I456" s="44">
        <f t="shared" si="320"/>
        <v>0</v>
      </c>
      <c r="J456" s="44">
        <f t="shared" si="320"/>
        <v>0</v>
      </c>
      <c r="K456" s="44">
        <f t="shared" si="320"/>
        <v>0</v>
      </c>
      <c r="L456" s="44">
        <f t="shared" si="320"/>
        <v>0</v>
      </c>
      <c r="M456" s="45">
        <f t="shared" si="320"/>
        <v>0</v>
      </c>
      <c r="N456" s="47">
        <f t="shared" si="321"/>
        <v>0</v>
      </c>
      <c r="O456" s="51">
        <f t="shared" si="322"/>
        <v>0</v>
      </c>
      <c r="P456" s="3"/>
      <c r="Q456" s="42"/>
      <c r="R456" s="42"/>
      <c r="S456" s="42"/>
      <c r="T456" s="42"/>
      <c r="U456" s="78" t="s">
        <v>121</v>
      </c>
      <c r="V456" s="61"/>
      <c r="W456" s="44">
        <f t="shared" ref="W456:AB456" si="336">SUMIF($N$343:$N$349,"&lt;&gt;0",W$343:W$349)</f>
        <v>0</v>
      </c>
      <c r="X456" s="44">
        <f t="shared" si="336"/>
        <v>0</v>
      </c>
      <c r="Y456" s="44">
        <f t="shared" si="336"/>
        <v>0</v>
      </c>
      <c r="Z456" s="44">
        <f t="shared" si="336"/>
        <v>0</v>
      </c>
      <c r="AA456" s="44">
        <f t="shared" si="336"/>
        <v>0</v>
      </c>
      <c r="AB456" s="45">
        <f t="shared" si="336"/>
        <v>0</v>
      </c>
      <c r="AC456" s="47">
        <f t="shared" si="197"/>
        <v>0</v>
      </c>
      <c r="AD456" s="51">
        <f t="shared" si="324"/>
        <v>0</v>
      </c>
      <c r="AE456" s="44">
        <f t="shared" si="325"/>
        <v>0</v>
      </c>
      <c r="AF456" s="44">
        <f t="shared" si="325"/>
        <v>0</v>
      </c>
      <c r="AG456" s="44">
        <f t="shared" si="325"/>
        <v>0</v>
      </c>
      <c r="AH456" s="44">
        <f t="shared" si="325"/>
        <v>0</v>
      </c>
      <c r="AI456" s="44">
        <f t="shared" si="325"/>
        <v>0</v>
      </c>
      <c r="AJ456" s="45">
        <f t="shared" si="325"/>
        <v>0</v>
      </c>
      <c r="AK456" s="47">
        <f t="shared" si="325"/>
        <v>0</v>
      </c>
      <c r="AL456" s="47">
        <f t="shared" si="325"/>
        <v>0</v>
      </c>
      <c r="AM456" s="56" t="str">
        <f t="shared" si="326"/>
        <v/>
      </c>
      <c r="AN456" s="56" t="str">
        <f t="shared" si="326"/>
        <v/>
      </c>
      <c r="AO456" s="56" t="str">
        <f t="shared" si="326"/>
        <v/>
      </c>
      <c r="AP456" s="56" t="str">
        <f t="shared" si="326"/>
        <v/>
      </c>
      <c r="AQ456" s="56" t="str">
        <f t="shared" si="326"/>
        <v/>
      </c>
      <c r="AR456" s="57" t="str">
        <f t="shared" si="326"/>
        <v/>
      </c>
      <c r="AS456" s="58" t="str">
        <f t="shared" si="326"/>
        <v/>
      </c>
      <c r="AT456" s="58" t="str">
        <f t="shared" si="326"/>
        <v/>
      </c>
      <c r="AU456" s="122">
        <f t="shared" si="327"/>
        <v>0</v>
      </c>
      <c r="AV456" s="123" t="e">
        <f t="shared" si="328"/>
        <v>#DIV/0!</v>
      </c>
      <c r="AW456" s="124" t="e">
        <f t="shared" si="329"/>
        <v>#DIV/0!</v>
      </c>
      <c r="AX456" s="123">
        <f t="shared" si="330"/>
        <v>0</v>
      </c>
      <c r="AY456" s="123" t="e">
        <f t="shared" si="331"/>
        <v>#DIV/0!</v>
      </c>
      <c r="AZ456" s="124" t="e">
        <f t="shared" si="332"/>
        <v>#DIV/0!</v>
      </c>
    </row>
    <row r="457" spans="1:52" hidden="1" outlineLevel="1" x14ac:dyDescent="0.2">
      <c r="A457" t="s">
        <v>46</v>
      </c>
      <c r="B457" t="s">
        <v>46</v>
      </c>
      <c r="C457" t="s">
        <v>122</v>
      </c>
      <c r="D457" t="s">
        <v>122</v>
      </c>
      <c r="F457" s="83" t="s">
        <v>123</v>
      </c>
      <c r="G457" s="60"/>
      <c r="H457" s="32">
        <f t="shared" ref="H457:M457" si="337">SUM(H452:H456)</f>
        <v>0</v>
      </c>
      <c r="I457" s="5">
        <f t="shared" si="337"/>
        <v>0</v>
      </c>
      <c r="J457" s="5">
        <f t="shared" si="337"/>
        <v>0</v>
      </c>
      <c r="K457" s="5">
        <f t="shared" si="337"/>
        <v>0</v>
      </c>
      <c r="L457" s="5">
        <f t="shared" si="337"/>
        <v>0</v>
      </c>
      <c r="M457" s="33">
        <f t="shared" si="337"/>
        <v>0</v>
      </c>
      <c r="N457" s="34">
        <f t="shared" si="321"/>
        <v>0</v>
      </c>
      <c r="O457" s="34">
        <f t="shared" si="322"/>
        <v>0</v>
      </c>
      <c r="P457" s="3" t="s">
        <v>49</v>
      </c>
      <c r="Q457" t="s">
        <v>49</v>
      </c>
      <c r="R457" t="s">
        <v>122</v>
      </c>
      <c r="S457" t="s">
        <v>122</v>
      </c>
      <c r="U457" s="83" t="s">
        <v>123</v>
      </c>
      <c r="V457" s="60"/>
      <c r="W457" s="5">
        <f t="shared" ref="W457:AB457" si="338">SUM(W452:W456)</f>
        <v>0</v>
      </c>
      <c r="X457" s="5">
        <f t="shared" si="338"/>
        <v>0</v>
      </c>
      <c r="Y457" s="5">
        <f t="shared" si="338"/>
        <v>0</v>
      </c>
      <c r="Z457" s="5">
        <f t="shared" si="338"/>
        <v>0</v>
      </c>
      <c r="AA457" s="5">
        <f t="shared" si="338"/>
        <v>0</v>
      </c>
      <c r="AB457" s="33">
        <f t="shared" si="338"/>
        <v>0</v>
      </c>
      <c r="AC457" s="34">
        <f t="shared" si="197"/>
        <v>0</v>
      </c>
      <c r="AD457" s="34">
        <f t="shared" si="324"/>
        <v>0</v>
      </c>
      <c r="AE457" s="2">
        <f t="shared" si="325"/>
        <v>0</v>
      </c>
      <c r="AF457" s="2">
        <f t="shared" si="325"/>
        <v>0</v>
      </c>
      <c r="AG457" s="2">
        <f t="shared" si="325"/>
        <v>0</v>
      </c>
      <c r="AH457" s="2">
        <f t="shared" si="325"/>
        <v>0</v>
      </c>
      <c r="AI457" s="2">
        <f t="shared" si="325"/>
        <v>0</v>
      </c>
      <c r="AJ457" s="29">
        <f t="shared" si="325"/>
        <v>0</v>
      </c>
      <c r="AK457" s="31">
        <f t="shared" si="325"/>
        <v>0</v>
      </c>
      <c r="AL457" s="31">
        <f t="shared" si="325"/>
        <v>0</v>
      </c>
      <c r="AM457" s="38" t="str">
        <f t="shared" si="326"/>
        <v/>
      </c>
      <c r="AN457" s="38" t="str">
        <f t="shared" si="326"/>
        <v/>
      </c>
      <c r="AO457" s="38" t="str">
        <f t="shared" si="326"/>
        <v/>
      </c>
      <c r="AP457" s="38" t="str">
        <f t="shared" si="326"/>
        <v/>
      </c>
      <c r="AQ457" s="38" t="str">
        <f t="shared" si="326"/>
        <v/>
      </c>
      <c r="AR457" s="39" t="str">
        <f t="shared" si="326"/>
        <v/>
      </c>
      <c r="AS457" s="40" t="str">
        <f t="shared" si="326"/>
        <v/>
      </c>
      <c r="AT457" s="40" t="str">
        <f t="shared" si="326"/>
        <v/>
      </c>
      <c r="AU457" s="119">
        <f t="shared" si="327"/>
        <v>0</v>
      </c>
      <c r="AV457" s="120" t="e">
        <f t="shared" si="328"/>
        <v>#DIV/0!</v>
      </c>
      <c r="AW457" s="121" t="e">
        <f t="shared" si="329"/>
        <v>#DIV/0!</v>
      </c>
      <c r="AX457" s="120">
        <f t="shared" si="330"/>
        <v>0</v>
      </c>
      <c r="AY457" s="120" t="e">
        <f t="shared" si="331"/>
        <v>#DIV/0!</v>
      </c>
      <c r="AZ457" s="121" t="e">
        <f t="shared" si="332"/>
        <v>#DIV/0!</v>
      </c>
    </row>
    <row r="458" spans="1:52" ht="13.5" hidden="1" outlineLevel="1" thickBot="1" x14ac:dyDescent="0.25">
      <c r="A458" t="s">
        <v>46</v>
      </c>
      <c r="B458" t="s">
        <v>46</v>
      </c>
      <c r="C458" t="s">
        <v>122</v>
      </c>
      <c r="D458" t="s">
        <v>122</v>
      </c>
      <c r="F458" s="78" t="s">
        <v>124</v>
      </c>
      <c r="G458" s="61"/>
      <c r="H458" s="48">
        <f t="shared" ref="H458:M458" si="339">SUMIF($D$14:$D$377,"11 Nov",H$14:H$377)</f>
        <v>0</v>
      </c>
      <c r="I458" s="49">
        <f t="shared" si="339"/>
        <v>0</v>
      </c>
      <c r="J458" s="49">
        <f t="shared" si="339"/>
        <v>0</v>
      </c>
      <c r="K458" s="49">
        <f t="shared" si="339"/>
        <v>0</v>
      </c>
      <c r="L458" s="49">
        <f t="shared" si="339"/>
        <v>0</v>
      </c>
      <c r="M458" s="50">
        <f t="shared" si="339"/>
        <v>0</v>
      </c>
      <c r="N458" s="51">
        <f t="shared" si="321"/>
        <v>0</v>
      </c>
      <c r="O458" s="51">
        <f t="shared" si="322"/>
        <v>0</v>
      </c>
      <c r="P458" s="3" t="s">
        <v>49</v>
      </c>
      <c r="Q458" s="42" t="s">
        <v>49</v>
      </c>
      <c r="R458" s="42" t="s">
        <v>122</v>
      </c>
      <c r="S458" s="42" t="s">
        <v>122</v>
      </c>
      <c r="T458" s="42"/>
      <c r="U458" s="78" t="s">
        <v>124</v>
      </c>
      <c r="V458" s="61"/>
      <c r="W458" s="49">
        <f t="shared" ref="W458:AB458" si="340">SUMIFS(W$7:W$377,$N$7:$N$377,"&lt;&gt;0",$Q$7:$Q$377,$Q458,$S$7:$S$377,$S458)</f>
        <v>0</v>
      </c>
      <c r="X458" s="49">
        <f t="shared" si="340"/>
        <v>0</v>
      </c>
      <c r="Y458" s="49">
        <f t="shared" si="340"/>
        <v>0</v>
      </c>
      <c r="Z458" s="49">
        <f t="shared" si="340"/>
        <v>0</v>
      </c>
      <c r="AA458" s="49">
        <f t="shared" si="340"/>
        <v>0</v>
      </c>
      <c r="AB458" s="50">
        <f t="shared" si="340"/>
        <v>0</v>
      </c>
      <c r="AC458" s="51">
        <f t="shared" si="197"/>
        <v>0</v>
      </c>
      <c r="AD458" s="51">
        <f t="shared" si="324"/>
        <v>0</v>
      </c>
      <c r="AE458" s="44">
        <f t="shared" si="325"/>
        <v>0</v>
      </c>
      <c r="AF458" s="44">
        <f t="shared" si="325"/>
        <v>0</v>
      </c>
      <c r="AG458" s="44">
        <f t="shared" si="325"/>
        <v>0</v>
      </c>
      <c r="AH458" s="44">
        <f t="shared" si="325"/>
        <v>0</v>
      </c>
      <c r="AI458" s="44">
        <f t="shared" si="325"/>
        <v>0</v>
      </c>
      <c r="AJ458" s="45">
        <f t="shared" si="325"/>
        <v>0</v>
      </c>
      <c r="AK458" s="47">
        <f t="shared" si="325"/>
        <v>0</v>
      </c>
      <c r="AL458" s="47">
        <f t="shared" si="325"/>
        <v>0</v>
      </c>
      <c r="AM458" s="56" t="str">
        <f t="shared" si="326"/>
        <v/>
      </c>
      <c r="AN458" s="56" t="str">
        <f t="shared" si="326"/>
        <v/>
      </c>
      <c r="AO458" s="56" t="str">
        <f t="shared" si="326"/>
        <v/>
      </c>
      <c r="AP458" s="56" t="str">
        <f t="shared" si="326"/>
        <v/>
      </c>
      <c r="AQ458" s="56" t="str">
        <f t="shared" si="326"/>
        <v/>
      </c>
      <c r="AR458" s="57" t="str">
        <f t="shared" si="326"/>
        <v/>
      </c>
      <c r="AS458" s="58" t="str">
        <f t="shared" si="326"/>
        <v/>
      </c>
      <c r="AT458" s="58" t="str">
        <f t="shared" si="326"/>
        <v/>
      </c>
      <c r="AU458" s="122">
        <f>IFERROR(K458/H458,0)</f>
        <v>0</v>
      </c>
      <c r="AV458" s="123" t="e">
        <f t="shared" ref="AV458" si="341">Z458/W458</f>
        <v>#DIV/0!</v>
      </c>
      <c r="AW458" s="124" t="e">
        <f t="shared" ref="AW458" si="342">AU458-AV458</f>
        <v>#DIV/0!</v>
      </c>
      <c r="AX458" s="123">
        <f>IFERROR((L458+M458)/(I458+J458),0)</f>
        <v>0</v>
      </c>
      <c r="AY458" s="123" t="e">
        <f>(AA458+AB458)/(X458+Y458)</f>
        <v>#DIV/0!</v>
      </c>
      <c r="AZ458" s="124" t="e">
        <f>+AX458-AY458</f>
        <v>#DIV/0!</v>
      </c>
    </row>
    <row r="459" spans="1:52" hidden="1" outlineLevel="7" x14ac:dyDescent="0.2">
      <c r="N459" s="1"/>
      <c r="P459" s="3"/>
      <c r="AC459" s="1"/>
      <c r="AK459" s="1"/>
      <c r="AS459" s="1"/>
    </row>
    <row r="460" spans="1:52" hidden="1" outlineLevel="7" x14ac:dyDescent="0.2">
      <c r="F460" s="62" t="s">
        <v>125</v>
      </c>
      <c r="G460" s="63"/>
      <c r="H460" s="64">
        <f>SUMIF($E$14:$E$377,$F460,$H$14:$H$377)</f>
        <v>0</v>
      </c>
      <c r="I460" s="65">
        <f t="shared" ref="I460:M463" si="343">SUMIF($E$14:$E$377,$F460,I$14:I$377)</f>
        <v>0</v>
      </c>
      <c r="J460" s="65">
        <f t="shared" si="343"/>
        <v>0</v>
      </c>
      <c r="K460" s="65">
        <f t="shared" si="343"/>
        <v>0</v>
      </c>
      <c r="L460" s="65">
        <f t="shared" si="343"/>
        <v>0</v>
      </c>
      <c r="M460" s="86">
        <f t="shared" si="343"/>
        <v>0</v>
      </c>
      <c r="N460" s="87">
        <f t="shared" ref="N460:N465" si="344">SUM(H460:J460)</f>
        <v>0</v>
      </c>
      <c r="O460" s="95">
        <f t="shared" ref="O460:O465" si="345">SUM(K460:M460)</f>
        <v>0</v>
      </c>
      <c r="P460" s="3"/>
      <c r="Q460" s="67"/>
      <c r="R460" s="67"/>
      <c r="S460" s="67"/>
      <c r="T460" s="67"/>
      <c r="U460" s="62" t="s">
        <v>125</v>
      </c>
      <c r="V460" s="63"/>
      <c r="W460" s="65">
        <f t="shared" ref="W460:AB460" si="346">SUMIF($N$350:$N$356,"&lt;&gt;0",W$350:W$356)</f>
        <v>0</v>
      </c>
      <c r="X460" s="65">
        <f t="shared" si="346"/>
        <v>0</v>
      </c>
      <c r="Y460" s="65">
        <f t="shared" si="346"/>
        <v>0</v>
      </c>
      <c r="Z460" s="65">
        <f t="shared" si="346"/>
        <v>0</v>
      </c>
      <c r="AA460" s="65">
        <f t="shared" si="346"/>
        <v>0</v>
      </c>
      <c r="AB460" s="86">
        <f t="shared" si="346"/>
        <v>0</v>
      </c>
      <c r="AC460" s="87">
        <f t="shared" si="197"/>
        <v>0</v>
      </c>
      <c r="AD460" s="95">
        <f t="shared" ref="AD460:AD465" si="347">SUM(Z460:AB460)</f>
        <v>0</v>
      </c>
      <c r="AE460" s="65">
        <f t="shared" ref="AE460:AL465" si="348">+H460-W460</f>
        <v>0</v>
      </c>
      <c r="AF460" s="65">
        <f t="shared" si="348"/>
        <v>0</v>
      </c>
      <c r="AG460" s="65">
        <f t="shared" si="348"/>
        <v>0</v>
      </c>
      <c r="AH460" s="65">
        <f t="shared" si="348"/>
        <v>0</v>
      </c>
      <c r="AI460" s="65">
        <f t="shared" si="348"/>
        <v>0</v>
      </c>
      <c r="AJ460" s="86">
        <f t="shared" si="348"/>
        <v>0</v>
      </c>
      <c r="AK460" s="87">
        <f t="shared" si="348"/>
        <v>0</v>
      </c>
      <c r="AL460" s="87">
        <f t="shared" si="348"/>
        <v>0</v>
      </c>
      <c r="AM460" s="70" t="str">
        <f t="shared" ref="AM460:AT465" si="349">IFERROR(AE460/W460,"")</f>
        <v/>
      </c>
      <c r="AN460" s="70" t="str">
        <f t="shared" si="349"/>
        <v/>
      </c>
      <c r="AO460" s="70" t="str">
        <f t="shared" si="349"/>
        <v/>
      </c>
      <c r="AP460" s="70" t="str">
        <f t="shared" si="349"/>
        <v/>
      </c>
      <c r="AQ460" s="70" t="str">
        <f t="shared" si="349"/>
        <v/>
      </c>
      <c r="AR460" s="89" t="str">
        <f t="shared" si="349"/>
        <v/>
      </c>
      <c r="AS460" s="90" t="str">
        <f t="shared" si="349"/>
        <v/>
      </c>
      <c r="AT460" s="90" t="str">
        <f t="shared" si="349"/>
        <v/>
      </c>
      <c r="AU460" s="116">
        <f t="shared" ref="AU460:AU465" si="350">IFERROR(K460/H460,0)</f>
        <v>0</v>
      </c>
      <c r="AV460" s="117" t="e">
        <f t="shared" ref="AV460:AV465" si="351">+Z460/W460</f>
        <v>#DIV/0!</v>
      </c>
      <c r="AW460" s="118" t="e">
        <f t="shared" ref="AW460:AW465" si="352">+AU460-AV460</f>
        <v>#DIV/0!</v>
      </c>
      <c r="AX460" s="117">
        <f t="shared" ref="AX460:AX465" si="353">IFERROR((L460+M460)/(I460+J460),0)</f>
        <v>0</v>
      </c>
      <c r="AY460" s="117" t="e">
        <f t="shared" ref="AY460:AY465" si="354">(AA460+AB460)/(X460+Y460)</f>
        <v>#DIV/0!</v>
      </c>
      <c r="AZ460" s="118" t="e">
        <f t="shared" ref="AZ460:AZ465" si="355">+AX460-AY460</f>
        <v>#DIV/0!</v>
      </c>
    </row>
    <row r="461" spans="1:52" hidden="1" outlineLevel="7" x14ac:dyDescent="0.2">
      <c r="F461" s="73" t="s">
        <v>126</v>
      </c>
      <c r="G461" s="60"/>
      <c r="H461" s="28">
        <f>SUMIF($E$14:$E$377,$F461,H$14:H$377)</f>
        <v>0</v>
      </c>
      <c r="I461" s="2">
        <f t="shared" si="343"/>
        <v>0</v>
      </c>
      <c r="J461" s="2">
        <f t="shared" si="343"/>
        <v>0</v>
      </c>
      <c r="K461" s="2">
        <f t="shared" si="343"/>
        <v>0</v>
      </c>
      <c r="L461" s="2">
        <f t="shared" si="343"/>
        <v>0</v>
      </c>
      <c r="M461" s="29">
        <f t="shared" si="343"/>
        <v>0</v>
      </c>
      <c r="N461" s="31">
        <f t="shared" si="344"/>
        <v>0</v>
      </c>
      <c r="O461" s="34">
        <f t="shared" si="345"/>
        <v>0</v>
      </c>
      <c r="P461" s="3"/>
      <c r="U461" s="73" t="s">
        <v>126</v>
      </c>
      <c r="V461" s="60"/>
      <c r="W461" s="2">
        <f t="shared" ref="W461:AB461" si="356">SUMIF($N$357:$N$363,"&lt;&gt;0",W$357:W$363)</f>
        <v>0</v>
      </c>
      <c r="X461" s="2">
        <f t="shared" si="356"/>
        <v>0</v>
      </c>
      <c r="Y461" s="2">
        <f t="shared" si="356"/>
        <v>0</v>
      </c>
      <c r="Z461" s="2">
        <f t="shared" si="356"/>
        <v>0</v>
      </c>
      <c r="AA461" s="2">
        <f t="shared" si="356"/>
        <v>0</v>
      </c>
      <c r="AB461" s="29">
        <f t="shared" si="356"/>
        <v>0</v>
      </c>
      <c r="AC461" s="31">
        <f t="shared" si="197"/>
        <v>0</v>
      </c>
      <c r="AD461" s="34">
        <f t="shared" si="347"/>
        <v>0</v>
      </c>
      <c r="AE461" s="2">
        <f t="shared" si="348"/>
        <v>0</v>
      </c>
      <c r="AF461" s="2">
        <f t="shared" si="348"/>
        <v>0</v>
      </c>
      <c r="AG461" s="2">
        <f t="shared" si="348"/>
        <v>0</v>
      </c>
      <c r="AH461" s="2">
        <f t="shared" si="348"/>
        <v>0</v>
      </c>
      <c r="AI461" s="2">
        <f t="shared" si="348"/>
        <v>0</v>
      </c>
      <c r="AJ461" s="29">
        <f t="shared" si="348"/>
        <v>0</v>
      </c>
      <c r="AK461" s="31">
        <f t="shared" si="348"/>
        <v>0</v>
      </c>
      <c r="AL461" s="31">
        <f t="shared" si="348"/>
        <v>0</v>
      </c>
      <c r="AM461" s="38" t="str">
        <f t="shared" si="349"/>
        <v/>
      </c>
      <c r="AN461" s="38" t="str">
        <f t="shared" si="349"/>
        <v/>
      </c>
      <c r="AO461" s="38" t="str">
        <f t="shared" si="349"/>
        <v/>
      </c>
      <c r="AP461" s="38" t="str">
        <f t="shared" si="349"/>
        <v/>
      </c>
      <c r="AQ461" s="38" t="str">
        <f t="shared" si="349"/>
        <v/>
      </c>
      <c r="AR461" s="39" t="str">
        <f t="shared" si="349"/>
        <v/>
      </c>
      <c r="AS461" s="40" t="str">
        <f t="shared" si="349"/>
        <v/>
      </c>
      <c r="AT461" s="40" t="str">
        <f t="shared" si="349"/>
        <v/>
      </c>
      <c r="AU461" s="119">
        <f t="shared" si="350"/>
        <v>0</v>
      </c>
      <c r="AV461" s="120" t="e">
        <f t="shared" si="351"/>
        <v>#DIV/0!</v>
      </c>
      <c r="AW461" s="121" t="e">
        <f t="shared" si="352"/>
        <v>#DIV/0!</v>
      </c>
      <c r="AX461" s="120">
        <f t="shared" si="353"/>
        <v>0</v>
      </c>
      <c r="AY461" s="120" t="e">
        <f t="shared" si="354"/>
        <v>#DIV/0!</v>
      </c>
      <c r="AZ461" s="121" t="e">
        <f t="shared" si="355"/>
        <v>#DIV/0!</v>
      </c>
    </row>
    <row r="462" spans="1:52" hidden="1" outlineLevel="7" x14ac:dyDescent="0.2">
      <c r="F462" s="73" t="s">
        <v>127</v>
      </c>
      <c r="G462" s="60"/>
      <c r="H462" s="28">
        <f>SUMIF($E$14:$E$377,$F462,H$14:H$377)</f>
        <v>0</v>
      </c>
      <c r="I462" s="2">
        <f t="shared" si="343"/>
        <v>0</v>
      </c>
      <c r="J462" s="2">
        <f t="shared" si="343"/>
        <v>0</v>
      </c>
      <c r="K462" s="2">
        <f t="shared" si="343"/>
        <v>0</v>
      </c>
      <c r="L462" s="2">
        <f t="shared" si="343"/>
        <v>0</v>
      </c>
      <c r="M462" s="29">
        <f t="shared" si="343"/>
        <v>0</v>
      </c>
      <c r="N462" s="31">
        <f t="shared" si="344"/>
        <v>0</v>
      </c>
      <c r="O462" s="34">
        <f t="shared" si="345"/>
        <v>0</v>
      </c>
      <c r="P462" s="3"/>
      <c r="U462" s="73" t="s">
        <v>127</v>
      </c>
      <c r="V462" s="60"/>
      <c r="W462" s="2">
        <f t="shared" ref="W462:AB462" si="357">SUMIF($N$364:$N$370,"&lt;&gt;0",W$364:W$370)</f>
        <v>0</v>
      </c>
      <c r="X462" s="2">
        <f t="shared" si="357"/>
        <v>0</v>
      </c>
      <c r="Y462" s="2">
        <f t="shared" si="357"/>
        <v>0</v>
      </c>
      <c r="Z462" s="2">
        <f t="shared" si="357"/>
        <v>0</v>
      </c>
      <c r="AA462" s="2">
        <f t="shared" si="357"/>
        <v>0</v>
      </c>
      <c r="AB462" s="29">
        <f t="shared" si="357"/>
        <v>0</v>
      </c>
      <c r="AC462" s="31">
        <f t="shared" si="197"/>
        <v>0</v>
      </c>
      <c r="AD462" s="34">
        <f t="shared" si="347"/>
        <v>0</v>
      </c>
      <c r="AE462" s="2">
        <f t="shared" si="348"/>
        <v>0</v>
      </c>
      <c r="AF462" s="2">
        <f t="shared" si="348"/>
        <v>0</v>
      </c>
      <c r="AG462" s="2">
        <f t="shared" si="348"/>
        <v>0</v>
      </c>
      <c r="AH462" s="2">
        <f t="shared" si="348"/>
        <v>0</v>
      </c>
      <c r="AI462" s="2">
        <f t="shared" si="348"/>
        <v>0</v>
      </c>
      <c r="AJ462" s="29">
        <f t="shared" si="348"/>
        <v>0</v>
      </c>
      <c r="AK462" s="31">
        <f t="shared" si="348"/>
        <v>0</v>
      </c>
      <c r="AL462" s="31">
        <f t="shared" si="348"/>
        <v>0</v>
      </c>
      <c r="AM462" s="38" t="str">
        <f t="shared" si="349"/>
        <v/>
      </c>
      <c r="AN462" s="38" t="str">
        <f t="shared" si="349"/>
        <v/>
      </c>
      <c r="AO462" s="38" t="str">
        <f t="shared" si="349"/>
        <v/>
      </c>
      <c r="AP462" s="38" t="str">
        <f t="shared" si="349"/>
        <v/>
      </c>
      <c r="AQ462" s="38" t="str">
        <f t="shared" si="349"/>
        <v/>
      </c>
      <c r="AR462" s="39" t="str">
        <f t="shared" si="349"/>
        <v/>
      </c>
      <c r="AS462" s="40" t="str">
        <f t="shared" si="349"/>
        <v/>
      </c>
      <c r="AT462" s="40" t="str">
        <f t="shared" si="349"/>
        <v/>
      </c>
      <c r="AU462" s="119">
        <f t="shared" si="350"/>
        <v>0</v>
      </c>
      <c r="AV462" s="120" t="e">
        <f t="shared" si="351"/>
        <v>#DIV/0!</v>
      </c>
      <c r="AW462" s="121" t="e">
        <f t="shared" si="352"/>
        <v>#DIV/0!</v>
      </c>
      <c r="AX462" s="120">
        <f t="shared" si="353"/>
        <v>0</v>
      </c>
      <c r="AY462" s="120" t="e">
        <f t="shared" si="354"/>
        <v>#DIV/0!</v>
      </c>
      <c r="AZ462" s="121" t="e">
        <f t="shared" si="355"/>
        <v>#DIV/0!</v>
      </c>
    </row>
    <row r="463" spans="1:52" ht="13.5" hidden="1" outlineLevel="7" thickBot="1" x14ac:dyDescent="0.25">
      <c r="F463" s="78" t="s">
        <v>128</v>
      </c>
      <c r="G463" s="61"/>
      <c r="H463" s="43">
        <f>SUMIF($E$14:$E$377,$F463,H$14:H$377)</f>
        <v>0</v>
      </c>
      <c r="I463" s="44">
        <f t="shared" si="343"/>
        <v>0</v>
      </c>
      <c r="J463" s="44">
        <f t="shared" si="343"/>
        <v>0</v>
      </c>
      <c r="K463" s="44">
        <f t="shared" si="343"/>
        <v>0</v>
      </c>
      <c r="L463" s="44">
        <f t="shared" si="343"/>
        <v>0</v>
      </c>
      <c r="M463" s="45">
        <f t="shared" si="343"/>
        <v>0</v>
      </c>
      <c r="N463" s="47">
        <f t="shared" si="344"/>
        <v>0</v>
      </c>
      <c r="O463" s="51">
        <f t="shared" si="345"/>
        <v>0</v>
      </c>
      <c r="P463" s="3"/>
      <c r="Q463" s="42"/>
      <c r="R463" s="42"/>
      <c r="S463" s="42"/>
      <c r="T463" s="42"/>
      <c r="U463" s="78" t="s">
        <v>128</v>
      </c>
      <c r="V463" s="61"/>
      <c r="W463" s="44">
        <f t="shared" ref="W463:AB463" si="358">SUMIF($N$371:$N$377,"&lt;&gt;0",W$371:W$377)</f>
        <v>0</v>
      </c>
      <c r="X463" s="44">
        <f t="shared" si="358"/>
        <v>0</v>
      </c>
      <c r="Y463" s="44">
        <f t="shared" si="358"/>
        <v>0</v>
      </c>
      <c r="Z463" s="44">
        <f t="shared" si="358"/>
        <v>0</v>
      </c>
      <c r="AA463" s="44">
        <f t="shared" si="358"/>
        <v>0</v>
      </c>
      <c r="AB463" s="45">
        <f t="shared" si="358"/>
        <v>0</v>
      </c>
      <c r="AC463" s="47">
        <f t="shared" si="197"/>
        <v>0</v>
      </c>
      <c r="AD463" s="51">
        <f t="shared" si="347"/>
        <v>0</v>
      </c>
      <c r="AE463" s="44">
        <f t="shared" si="348"/>
        <v>0</v>
      </c>
      <c r="AF463" s="44">
        <f t="shared" si="348"/>
        <v>0</v>
      </c>
      <c r="AG463" s="44">
        <f t="shared" si="348"/>
        <v>0</v>
      </c>
      <c r="AH463" s="44">
        <f t="shared" si="348"/>
        <v>0</v>
      </c>
      <c r="AI463" s="44">
        <f t="shared" si="348"/>
        <v>0</v>
      </c>
      <c r="AJ463" s="45">
        <f t="shared" si="348"/>
        <v>0</v>
      </c>
      <c r="AK463" s="47">
        <f t="shared" si="348"/>
        <v>0</v>
      </c>
      <c r="AL463" s="47">
        <f t="shared" si="348"/>
        <v>0</v>
      </c>
      <c r="AM463" s="56" t="str">
        <f t="shared" si="349"/>
        <v/>
      </c>
      <c r="AN463" s="56" t="str">
        <f t="shared" si="349"/>
        <v/>
      </c>
      <c r="AO463" s="56" t="str">
        <f t="shared" si="349"/>
        <v/>
      </c>
      <c r="AP463" s="56" t="str">
        <f t="shared" si="349"/>
        <v/>
      </c>
      <c r="AQ463" s="56" t="str">
        <f t="shared" si="349"/>
        <v/>
      </c>
      <c r="AR463" s="57" t="str">
        <f t="shared" si="349"/>
        <v/>
      </c>
      <c r="AS463" s="58" t="str">
        <f t="shared" si="349"/>
        <v/>
      </c>
      <c r="AT463" s="58" t="str">
        <f t="shared" si="349"/>
        <v/>
      </c>
      <c r="AU463" s="122">
        <f t="shared" si="350"/>
        <v>0</v>
      </c>
      <c r="AV463" s="123" t="e">
        <f t="shared" si="351"/>
        <v>#DIV/0!</v>
      </c>
      <c r="AW463" s="124" t="e">
        <f t="shared" si="352"/>
        <v>#DIV/0!</v>
      </c>
      <c r="AX463" s="123">
        <f t="shared" si="353"/>
        <v>0</v>
      </c>
      <c r="AY463" s="123" t="e">
        <f t="shared" si="354"/>
        <v>#DIV/0!</v>
      </c>
      <c r="AZ463" s="124" t="e">
        <f t="shared" si="355"/>
        <v>#DIV/0!</v>
      </c>
    </row>
    <row r="464" spans="1:52" hidden="1" outlineLevel="7" x14ac:dyDescent="0.2">
      <c r="A464" t="s">
        <v>46</v>
      </c>
      <c r="B464" t="s">
        <v>46</v>
      </c>
      <c r="C464" t="s">
        <v>129</v>
      </c>
      <c r="D464" t="s">
        <v>129</v>
      </c>
      <c r="F464" s="83" t="s">
        <v>130</v>
      </c>
      <c r="G464" s="60"/>
      <c r="H464" s="32">
        <f t="shared" ref="H464:M464" si="359">SUM(H460:H463)</f>
        <v>0</v>
      </c>
      <c r="I464" s="5">
        <f t="shared" si="359"/>
        <v>0</v>
      </c>
      <c r="J464" s="5">
        <f t="shared" si="359"/>
        <v>0</v>
      </c>
      <c r="K464" s="5">
        <f t="shared" si="359"/>
        <v>0</v>
      </c>
      <c r="L464" s="5">
        <f t="shared" si="359"/>
        <v>0</v>
      </c>
      <c r="M464" s="33">
        <f t="shared" si="359"/>
        <v>0</v>
      </c>
      <c r="N464" s="34">
        <f t="shared" si="344"/>
        <v>0</v>
      </c>
      <c r="O464" s="34">
        <f t="shared" si="345"/>
        <v>0</v>
      </c>
      <c r="P464" s="3" t="s">
        <v>49</v>
      </c>
      <c r="Q464" t="s">
        <v>49</v>
      </c>
      <c r="R464" t="s">
        <v>129</v>
      </c>
      <c r="S464" t="s">
        <v>129</v>
      </c>
      <c r="U464" s="83" t="s">
        <v>130</v>
      </c>
      <c r="V464" s="60"/>
      <c r="W464" s="5">
        <f t="shared" ref="W464:AB464" si="360">SUM(W460:W463)</f>
        <v>0</v>
      </c>
      <c r="X464" s="5">
        <f t="shared" si="360"/>
        <v>0</v>
      </c>
      <c r="Y464" s="5">
        <f t="shared" si="360"/>
        <v>0</v>
      </c>
      <c r="Z464" s="5">
        <f t="shared" si="360"/>
        <v>0</v>
      </c>
      <c r="AA464" s="5">
        <f t="shared" si="360"/>
        <v>0</v>
      </c>
      <c r="AB464" s="33">
        <f t="shared" si="360"/>
        <v>0</v>
      </c>
      <c r="AC464" s="34">
        <f t="shared" si="197"/>
        <v>0</v>
      </c>
      <c r="AD464" s="34">
        <f t="shared" si="347"/>
        <v>0</v>
      </c>
      <c r="AE464" s="2">
        <f t="shared" si="348"/>
        <v>0</v>
      </c>
      <c r="AF464" s="2">
        <f t="shared" si="348"/>
        <v>0</v>
      </c>
      <c r="AG464" s="2">
        <f t="shared" si="348"/>
        <v>0</v>
      </c>
      <c r="AH464" s="2">
        <f t="shared" si="348"/>
        <v>0</v>
      </c>
      <c r="AI464" s="2">
        <f t="shared" si="348"/>
        <v>0</v>
      </c>
      <c r="AJ464" s="29">
        <f t="shared" si="348"/>
        <v>0</v>
      </c>
      <c r="AK464" s="31">
        <f t="shared" si="348"/>
        <v>0</v>
      </c>
      <c r="AL464" s="31">
        <f t="shared" si="348"/>
        <v>0</v>
      </c>
      <c r="AM464" s="38" t="str">
        <f t="shared" si="349"/>
        <v/>
      </c>
      <c r="AN464" s="38" t="str">
        <f t="shared" si="349"/>
        <v/>
      </c>
      <c r="AO464" s="38" t="str">
        <f t="shared" si="349"/>
        <v/>
      </c>
      <c r="AP464" s="38" t="str">
        <f t="shared" si="349"/>
        <v/>
      </c>
      <c r="AQ464" s="38" t="str">
        <f t="shared" si="349"/>
        <v/>
      </c>
      <c r="AR464" s="39" t="str">
        <f t="shared" si="349"/>
        <v/>
      </c>
      <c r="AS464" s="40" t="str">
        <f t="shared" si="349"/>
        <v/>
      </c>
      <c r="AT464" s="40" t="str">
        <f t="shared" si="349"/>
        <v/>
      </c>
      <c r="AU464" s="119">
        <f t="shared" si="350"/>
        <v>0</v>
      </c>
      <c r="AV464" s="120" t="e">
        <f t="shared" si="351"/>
        <v>#DIV/0!</v>
      </c>
      <c r="AW464" s="121" t="e">
        <f t="shared" si="352"/>
        <v>#DIV/0!</v>
      </c>
      <c r="AX464" s="120">
        <f t="shared" si="353"/>
        <v>0</v>
      </c>
      <c r="AY464" s="120" t="e">
        <f t="shared" si="354"/>
        <v>#DIV/0!</v>
      </c>
      <c r="AZ464" s="121" t="e">
        <f t="shared" si="355"/>
        <v>#DIV/0!</v>
      </c>
    </row>
    <row r="465" spans="1:52" ht="13.5" hidden="1" outlineLevel="7" thickBot="1" x14ac:dyDescent="0.25">
      <c r="A465" t="s">
        <v>46</v>
      </c>
      <c r="B465" t="s">
        <v>46</v>
      </c>
      <c r="C465" t="s">
        <v>129</v>
      </c>
      <c r="D465" t="s">
        <v>129</v>
      </c>
      <c r="F465" s="78" t="s">
        <v>131</v>
      </c>
      <c r="G465" s="61"/>
      <c r="H465" s="48">
        <f t="shared" ref="H465:M465" si="361">SUMIFS(H$14:H$377,$B$14:$B$377,"FY24",$D$14:$D$377,"12 Dec")</f>
        <v>0</v>
      </c>
      <c r="I465" s="49">
        <f t="shared" si="361"/>
        <v>0</v>
      </c>
      <c r="J465" s="49">
        <f t="shared" si="361"/>
        <v>0</v>
      </c>
      <c r="K465" s="49">
        <f t="shared" si="361"/>
        <v>0</v>
      </c>
      <c r="L465" s="49">
        <f t="shared" si="361"/>
        <v>0</v>
      </c>
      <c r="M465" s="50">
        <f t="shared" si="361"/>
        <v>0</v>
      </c>
      <c r="N465" s="51">
        <f t="shared" si="344"/>
        <v>0</v>
      </c>
      <c r="O465" s="51">
        <f t="shared" si="345"/>
        <v>0</v>
      </c>
      <c r="P465" s="3" t="s">
        <v>49</v>
      </c>
      <c r="Q465" s="42" t="s">
        <v>49</v>
      </c>
      <c r="R465" s="42" t="s">
        <v>129</v>
      </c>
      <c r="S465" s="42" t="s">
        <v>129</v>
      </c>
      <c r="T465" s="42"/>
      <c r="U465" s="78" t="s">
        <v>131</v>
      </c>
      <c r="V465" s="61"/>
      <c r="W465" s="49">
        <f t="shared" ref="W465:AB465" si="362">SUMIFS(W$7:W$377,$N$7:$N$377,"&lt;&gt;0",$Q$7:$Q$377,$Q465,$S$7:$S$377,$S465)</f>
        <v>0</v>
      </c>
      <c r="X465" s="49">
        <f t="shared" si="362"/>
        <v>0</v>
      </c>
      <c r="Y465" s="49">
        <f t="shared" si="362"/>
        <v>0</v>
      </c>
      <c r="Z465" s="49">
        <f t="shared" si="362"/>
        <v>0</v>
      </c>
      <c r="AA465" s="49">
        <f t="shared" si="362"/>
        <v>0</v>
      </c>
      <c r="AB465" s="50">
        <f t="shared" si="362"/>
        <v>0</v>
      </c>
      <c r="AC465" s="51">
        <f t="shared" si="197"/>
        <v>0</v>
      </c>
      <c r="AD465" s="51">
        <f t="shared" si="347"/>
        <v>0</v>
      </c>
      <c r="AE465" s="44">
        <f t="shared" si="348"/>
        <v>0</v>
      </c>
      <c r="AF465" s="44">
        <f t="shared" si="348"/>
        <v>0</v>
      </c>
      <c r="AG465" s="44">
        <f t="shared" si="348"/>
        <v>0</v>
      </c>
      <c r="AH465" s="44">
        <f t="shared" si="348"/>
        <v>0</v>
      </c>
      <c r="AI465" s="44">
        <f t="shared" si="348"/>
        <v>0</v>
      </c>
      <c r="AJ465" s="45">
        <f t="shared" si="348"/>
        <v>0</v>
      </c>
      <c r="AK465" s="47">
        <f t="shared" si="348"/>
        <v>0</v>
      </c>
      <c r="AL465" s="47">
        <f t="shared" si="348"/>
        <v>0</v>
      </c>
      <c r="AM465" s="56" t="str">
        <f t="shared" si="349"/>
        <v/>
      </c>
      <c r="AN465" s="56" t="str">
        <f t="shared" si="349"/>
        <v/>
      </c>
      <c r="AO465" s="56" t="str">
        <f t="shared" si="349"/>
        <v/>
      </c>
      <c r="AP465" s="56" t="str">
        <f t="shared" si="349"/>
        <v/>
      </c>
      <c r="AQ465" s="56" t="str">
        <f t="shared" si="349"/>
        <v/>
      </c>
      <c r="AR465" s="57" t="str">
        <f t="shared" si="349"/>
        <v/>
      </c>
      <c r="AS465" s="58" t="str">
        <f t="shared" si="349"/>
        <v/>
      </c>
      <c r="AT465" s="58" t="str">
        <f t="shared" si="349"/>
        <v/>
      </c>
      <c r="AU465" s="122">
        <f t="shared" si="350"/>
        <v>0</v>
      </c>
      <c r="AV465" s="123" t="e">
        <f t="shared" si="351"/>
        <v>#DIV/0!</v>
      </c>
      <c r="AW465" s="124" t="e">
        <f t="shared" si="352"/>
        <v>#DIV/0!</v>
      </c>
      <c r="AX465" s="123">
        <f t="shared" si="353"/>
        <v>0</v>
      </c>
      <c r="AY465" s="123" t="e">
        <f t="shared" si="354"/>
        <v>#DIV/0!</v>
      </c>
      <c r="AZ465" s="124" t="e">
        <f t="shared" si="355"/>
        <v>#DIV/0!</v>
      </c>
    </row>
    <row r="466" spans="1:52" ht="13.5" collapsed="1" thickBot="1" x14ac:dyDescent="0.25">
      <c r="N466" s="1"/>
      <c r="P466" s="3"/>
      <c r="AC466" s="1"/>
      <c r="AK466" s="1"/>
      <c r="AS466" s="1"/>
    </row>
    <row r="467" spans="1:52" x14ac:dyDescent="0.2">
      <c r="A467" t="s">
        <v>46</v>
      </c>
      <c r="B467" t="s">
        <v>46</v>
      </c>
      <c r="F467" s="62" t="s">
        <v>132</v>
      </c>
      <c r="G467" s="63"/>
      <c r="H467" s="93">
        <f>+H383+H391+H398+H405+H413+H420+H427+H435+H442+H449+H457+H464</f>
        <v>238045</v>
      </c>
      <c r="I467" s="93">
        <f t="shared" ref="I467:M468" si="363">+I383+I391+I398+I405+I413+I420+I427+I435+I442+I449+I457+I464</f>
        <v>6452</v>
      </c>
      <c r="J467" s="93">
        <f t="shared" si="363"/>
        <v>1723</v>
      </c>
      <c r="K467" s="130">
        <f t="shared" si="363"/>
        <v>17005299.829999998</v>
      </c>
      <c r="L467" s="130">
        <f t="shared" si="363"/>
        <v>1671509.3</v>
      </c>
      <c r="M467" s="131">
        <f t="shared" si="363"/>
        <v>691056.28999999992</v>
      </c>
      <c r="N467" s="95">
        <f>SUM(H467:J467)</f>
        <v>246220</v>
      </c>
      <c r="O467" s="132">
        <f>SUM(K467:M467)</f>
        <v>19367865.419999998</v>
      </c>
      <c r="P467" s="3" t="s">
        <v>49</v>
      </c>
      <c r="Q467" t="s">
        <v>49</v>
      </c>
      <c r="U467" s="62" t="s">
        <v>132</v>
      </c>
      <c r="V467" s="63"/>
      <c r="W467" s="93">
        <f>+W383+W391+W398+W405+W413+W420+W427+W435+W442+W449+W457+W464</f>
        <v>242799</v>
      </c>
      <c r="X467" s="93">
        <f t="shared" ref="X467:AB468" si="364">+X383+X391+X398+X405+X413+X420+X427+X435+X442+X449+X457+X464</f>
        <v>7442</v>
      </c>
      <c r="Y467" s="93">
        <f t="shared" si="364"/>
        <v>2440</v>
      </c>
      <c r="Z467" s="130">
        <f t="shared" si="364"/>
        <v>17442986.68</v>
      </c>
      <c r="AA467" s="130">
        <f t="shared" si="364"/>
        <v>1872203.3800000001</v>
      </c>
      <c r="AB467" s="131">
        <f t="shared" si="364"/>
        <v>759363.8</v>
      </c>
      <c r="AC467" s="95">
        <f>SUM(W467:Y467)</f>
        <v>252681</v>
      </c>
      <c r="AD467" s="132">
        <f>SUM(Z467:AB467)</f>
        <v>20074553.859999999</v>
      </c>
      <c r="AE467" s="64">
        <f t="shared" ref="AE467:AL468" si="365">+H467-W467</f>
        <v>-4754</v>
      </c>
      <c r="AF467" s="65">
        <f t="shared" si="365"/>
        <v>-990</v>
      </c>
      <c r="AG467" s="65">
        <f t="shared" si="365"/>
        <v>-717</v>
      </c>
      <c r="AH467" s="130">
        <f t="shared" si="365"/>
        <v>-437686.85000000149</v>
      </c>
      <c r="AI467" s="130">
        <f t="shared" si="365"/>
        <v>-200694.08000000007</v>
      </c>
      <c r="AJ467" s="131">
        <f t="shared" si="365"/>
        <v>-68307.510000000126</v>
      </c>
      <c r="AK467" s="87">
        <f t="shared" si="365"/>
        <v>-6461</v>
      </c>
      <c r="AL467" s="132">
        <f t="shared" si="365"/>
        <v>-706688.44000000134</v>
      </c>
      <c r="AM467" s="70">
        <f t="shared" ref="AM467:AT468" si="366">IFERROR(AE467/W467,"")</f>
        <v>-1.9579981795641663E-2</v>
      </c>
      <c r="AN467" s="70">
        <f t="shared" si="366"/>
        <v>-0.13302875571083042</v>
      </c>
      <c r="AO467" s="70">
        <f t="shared" si="366"/>
        <v>-0.29385245901639345</v>
      </c>
      <c r="AP467" s="70">
        <f t="shared" si="366"/>
        <v>-2.5092425857427846E-2</v>
      </c>
      <c r="AQ467" s="70">
        <f t="shared" si="366"/>
        <v>-0.1071967298766441</v>
      </c>
      <c r="AR467" s="89">
        <f t="shared" si="366"/>
        <v>-8.9953603266313353E-2</v>
      </c>
      <c r="AS467" s="90">
        <f t="shared" si="366"/>
        <v>-2.5569789576580747E-2</v>
      </c>
      <c r="AT467" s="90">
        <f t="shared" si="366"/>
        <v>-3.5203195295320074E-2</v>
      </c>
      <c r="AU467" s="116">
        <f t="shared" ref="AU467:AU468" si="367">IFERROR(K467/H467,0)</f>
        <v>71.437332563170827</v>
      </c>
      <c r="AV467" s="117">
        <f>+Z467/W467</f>
        <v>71.841262443420277</v>
      </c>
      <c r="AW467" s="118">
        <f>+AU467-AV467</f>
        <v>-0.40392988024944998</v>
      </c>
      <c r="AX467" s="117">
        <f>IFERROR((L467+M467)/(I467+J467),0)</f>
        <v>288.99884892966361</v>
      </c>
      <c r="AY467" s="117">
        <f>(AA467+AB467)/(X467+Y467)</f>
        <v>266.29904675166972</v>
      </c>
      <c r="AZ467" s="118">
        <f>+AX467-AY467</f>
        <v>22.699802177993888</v>
      </c>
    </row>
    <row r="468" spans="1:52" ht="13.5" thickBot="1" x14ac:dyDescent="0.25">
      <c r="A468" t="s">
        <v>46</v>
      </c>
      <c r="B468" t="s">
        <v>46</v>
      </c>
      <c r="F468" s="78" t="s">
        <v>133</v>
      </c>
      <c r="G468" s="61"/>
      <c r="H468" s="49">
        <f>+H384+H392+H399+H406+H414+H421+H428+H436+H443+H450+H458+H465</f>
        <v>232014</v>
      </c>
      <c r="I468" s="49">
        <f t="shared" si="363"/>
        <v>6311</v>
      </c>
      <c r="J468" s="49">
        <f t="shared" si="363"/>
        <v>1685</v>
      </c>
      <c r="K468" s="133">
        <f t="shared" si="363"/>
        <v>16488629.869999999</v>
      </c>
      <c r="L468" s="133">
        <f t="shared" si="363"/>
        <v>1632308.15</v>
      </c>
      <c r="M468" s="134">
        <f t="shared" si="363"/>
        <v>680607.3</v>
      </c>
      <c r="N468" s="51">
        <f>SUM(H468:J468)</f>
        <v>240010</v>
      </c>
      <c r="O468" s="135">
        <f>SUM(K468:M468)</f>
        <v>18801545.32</v>
      </c>
      <c r="P468" s="3" t="s">
        <v>49</v>
      </c>
      <c r="Q468" t="s">
        <v>49</v>
      </c>
      <c r="U468" s="78" t="s">
        <v>133</v>
      </c>
      <c r="V468" s="61"/>
      <c r="W468" s="49">
        <f>+W384+W392+W399+W406+W414+W421+W428+W436+W443+W450+W458+W465</f>
        <v>237950</v>
      </c>
      <c r="X468" s="49">
        <f t="shared" si="364"/>
        <v>7364</v>
      </c>
      <c r="Y468" s="49">
        <f t="shared" si="364"/>
        <v>2416</v>
      </c>
      <c r="Z468" s="133">
        <f t="shared" si="364"/>
        <v>17078380.949999999</v>
      </c>
      <c r="AA468" s="133">
        <f t="shared" si="364"/>
        <v>1854154.66</v>
      </c>
      <c r="AB468" s="134">
        <f t="shared" si="364"/>
        <v>752887.86</v>
      </c>
      <c r="AC468" s="51">
        <f>SUM(W468:Y468)</f>
        <v>247730</v>
      </c>
      <c r="AD468" s="135">
        <f>SUM(Z468:AB468)</f>
        <v>19685423.469999999</v>
      </c>
      <c r="AE468" s="43">
        <f t="shared" si="365"/>
        <v>-5936</v>
      </c>
      <c r="AF468" s="44">
        <f t="shared" si="365"/>
        <v>-1053</v>
      </c>
      <c r="AG468" s="44">
        <f t="shared" si="365"/>
        <v>-731</v>
      </c>
      <c r="AH468" s="133">
        <f t="shared" si="365"/>
        <v>-589751.08000000007</v>
      </c>
      <c r="AI468" s="133">
        <f t="shared" si="365"/>
        <v>-221846.51</v>
      </c>
      <c r="AJ468" s="134">
        <f t="shared" si="365"/>
        <v>-72280.559999999939</v>
      </c>
      <c r="AK468" s="47">
        <f t="shared" si="365"/>
        <v>-7720</v>
      </c>
      <c r="AL468" s="135">
        <f t="shared" si="365"/>
        <v>-883878.14999999851</v>
      </c>
      <c r="AM468" s="56">
        <f t="shared" si="366"/>
        <v>-2.4946417314561882E-2</v>
      </c>
      <c r="AN468" s="56">
        <f t="shared" si="366"/>
        <v>-0.14299293862031504</v>
      </c>
      <c r="AO468" s="56">
        <f t="shared" si="366"/>
        <v>-0.30256622516556292</v>
      </c>
      <c r="AP468" s="56">
        <f t="shared" si="366"/>
        <v>-3.4532025121503107E-2</v>
      </c>
      <c r="AQ468" s="56">
        <f t="shared" si="366"/>
        <v>-0.11964833073849407</v>
      </c>
      <c r="AR468" s="57">
        <f t="shared" si="366"/>
        <v>-9.600441691276565E-2</v>
      </c>
      <c r="AS468" s="58">
        <f t="shared" si="366"/>
        <v>-3.1162959673838454E-2</v>
      </c>
      <c r="AT468" s="58">
        <f t="shared" si="366"/>
        <v>-4.4900133916194518E-2</v>
      </c>
      <c r="AU468" s="122">
        <f t="shared" si="367"/>
        <v>71.067391924625241</v>
      </c>
      <c r="AV468" s="123">
        <f>+Z468/W468</f>
        <v>71.772981508720321</v>
      </c>
      <c r="AW468" s="124">
        <f>+AU468-AV468</f>
        <v>-0.70558958409507966</v>
      </c>
      <c r="AX468" s="123">
        <f>IFERROR((L468+M468)/(I468+J468),0)</f>
        <v>289.2590607803902</v>
      </c>
      <c r="AY468" s="123">
        <f>(AA468+AB468)/(X468+Y468)</f>
        <v>266.56876482617588</v>
      </c>
      <c r="AZ468" s="124">
        <f>+AX468-AY468</f>
        <v>22.690295954214321</v>
      </c>
    </row>
    <row r="469" spans="1:52" x14ac:dyDescent="0.2">
      <c r="H469" s="7">
        <f>+H467/N467</f>
        <v>0.96679798554138574</v>
      </c>
      <c r="K469" s="7">
        <f>+K467/O467</f>
        <v>0.87801621196932089</v>
      </c>
      <c r="N469" s="1"/>
      <c r="W469" s="7">
        <f>+W467/AC467</f>
        <v>0.96089140061975375</v>
      </c>
      <c r="Z469" s="7">
        <f>+Z467/AD467</f>
        <v>0.86891030314533724</v>
      </c>
      <c r="AA469" s="136"/>
      <c r="AC469" s="1"/>
      <c r="AK469" s="1"/>
      <c r="AS469" s="1"/>
    </row>
    <row r="470" spans="1:52" x14ac:dyDescent="0.2">
      <c r="H470" s="5"/>
      <c r="K470" s="5"/>
      <c r="N470" s="1"/>
      <c r="O470" s="96"/>
      <c r="AC470" s="1"/>
      <c r="AK470" s="1"/>
      <c r="AS470" s="1"/>
    </row>
    <row r="471" spans="1:52" x14ac:dyDescent="0.2">
      <c r="H471" s="5"/>
      <c r="I471" s="5"/>
      <c r="J471" s="5"/>
      <c r="K471" s="5"/>
      <c r="L471" s="5"/>
      <c r="M471" s="5"/>
      <c r="N471" s="1"/>
      <c r="W471" s="5"/>
      <c r="X471" s="5"/>
      <c r="Y471" s="5"/>
      <c r="Z471" s="5"/>
      <c r="AA471" s="5"/>
      <c r="AB471" s="5"/>
      <c r="AC471" s="5"/>
      <c r="AD471" s="5"/>
      <c r="AH471" s="5"/>
      <c r="AK471" s="1"/>
      <c r="AP471" s="7" t="e">
        <f>AH471/Z471</f>
        <v>#DIV/0!</v>
      </c>
      <c r="AS471" s="1"/>
    </row>
    <row r="472" spans="1:52" x14ac:dyDescent="0.2">
      <c r="H472" s="7"/>
      <c r="I472" s="7"/>
      <c r="J472" s="7"/>
      <c r="K472" s="7"/>
      <c r="L472" s="7"/>
      <c r="M472" s="7"/>
      <c r="N472" s="1"/>
      <c r="W472" s="7"/>
      <c r="X472" s="7"/>
      <c r="Y472" s="7"/>
      <c r="Z472" s="7"/>
      <c r="AA472" s="7"/>
      <c r="AB472" s="7"/>
      <c r="AC472" s="1"/>
      <c r="AK472" s="1"/>
      <c r="AS472" s="1"/>
    </row>
    <row r="473" spans="1:52" x14ac:dyDescent="0.2">
      <c r="N473" s="1"/>
      <c r="AC473" s="1"/>
      <c r="AK473" s="1"/>
      <c r="AS473" s="1"/>
    </row>
    <row r="474" spans="1:52" x14ac:dyDescent="0.2">
      <c r="N474" s="1"/>
      <c r="AC474" s="1"/>
      <c r="AK474" s="1"/>
      <c r="AS474" s="1"/>
    </row>
    <row r="475" spans="1:52" x14ac:dyDescent="0.2">
      <c r="N475" s="1"/>
      <c r="AC475" s="1"/>
      <c r="AK475" s="1"/>
      <c r="AS475" s="1"/>
    </row>
    <row r="476" spans="1:52" x14ac:dyDescent="0.2">
      <c r="N476" s="1"/>
      <c r="AC476" s="1"/>
      <c r="AK476" s="1"/>
      <c r="AS476" s="1"/>
    </row>
    <row r="477" spans="1:52" x14ac:dyDescent="0.2">
      <c r="N477" s="1"/>
      <c r="AC477" s="1"/>
      <c r="AK477" s="1"/>
      <c r="AS477" s="1"/>
    </row>
    <row r="478" spans="1:52" x14ac:dyDescent="0.2">
      <c r="AK478" s="1"/>
      <c r="AS478" s="1"/>
    </row>
    <row r="479" spans="1:52" x14ac:dyDescent="0.2">
      <c r="AK479" s="1"/>
      <c r="AS479" s="1"/>
    </row>
    <row r="480" spans="1:52" x14ac:dyDescent="0.2">
      <c r="AK480" s="1"/>
      <c r="AS480" s="1"/>
    </row>
    <row r="481" spans="37:45" x14ac:dyDescent="0.2">
      <c r="AK481" s="1"/>
      <c r="AS481" s="1"/>
    </row>
    <row r="482" spans="37:45" x14ac:dyDescent="0.2">
      <c r="AK482" s="1"/>
      <c r="AS482" s="1"/>
    </row>
    <row r="483" spans="37:45" x14ac:dyDescent="0.2">
      <c r="AK483" s="1"/>
      <c r="AS483" s="1"/>
    </row>
  </sheetData>
  <mergeCells count="5">
    <mergeCell ref="H5:O5"/>
    <mergeCell ref="W5:AD5"/>
    <mergeCell ref="AE5:AL5"/>
    <mergeCell ref="AM5:AT5"/>
    <mergeCell ref="AU5:AZ5"/>
  </mergeCells>
  <pageMargins left="0.7" right="0.7" top="0.75" bottom="0.75" header="0.3" footer="0.3"/>
  <pageSetup scale="30" fitToHeight="0" orientation="landscape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7DB59-1EDA-4372-B7E8-B091C2183DB5}">
  <sheetPr>
    <tabColor rgb="FF009999"/>
    <pageSetUpPr fitToPage="1"/>
  </sheetPr>
  <dimension ref="A1:BA483"/>
  <sheetViews>
    <sheetView showGridLines="0" zoomScale="80" zoomScaleNormal="80" workbookViewId="0">
      <pane xSplit="7" ySplit="6" topLeftCell="H223" activePane="bottomRight" state="frozen"/>
      <selection activeCell="F377" sqref="F377"/>
      <selection pane="topRight" activeCell="F377" sqref="F377"/>
      <selection pane="bottomLeft" activeCell="F377" sqref="F377"/>
      <selection pane="bottomRight" activeCell="F377" sqref="F377"/>
    </sheetView>
  </sheetViews>
  <sheetFormatPr defaultRowHeight="12.75" outlineLevelRow="7" outlineLevelCol="2" x14ac:dyDescent="0.2"/>
  <cols>
    <col min="1" max="5" width="9.28515625" hidden="1" customWidth="1" outlineLevel="1"/>
    <col min="6" max="6" width="11.28515625" customWidth="1" collapsed="1"/>
    <col min="7" max="7" width="5.5703125" bestFit="1" customWidth="1"/>
    <col min="8" max="8" width="9.28515625" bestFit="1" customWidth="1"/>
    <col min="9" max="9" width="7.140625" bestFit="1" customWidth="1"/>
    <col min="10" max="10" width="6.28515625" bestFit="1" customWidth="1"/>
    <col min="11" max="11" width="15.140625" bestFit="1" customWidth="1"/>
    <col min="12" max="12" width="13" bestFit="1" customWidth="1"/>
    <col min="13" max="14" width="9.5703125" bestFit="1" customWidth="1"/>
    <col min="15" max="15" width="13.28515625" bestFit="1" customWidth="1"/>
    <col min="16" max="20" width="9.28515625" hidden="1" customWidth="1" outlineLevel="2"/>
    <col min="21" max="21" width="9.28515625" hidden="1" customWidth="1" outlineLevel="2" collapsed="1"/>
    <col min="22" max="22" width="5.5703125" hidden="1" customWidth="1" outlineLevel="2"/>
    <col min="23" max="23" width="9.28515625" customWidth="1" outlineLevel="1" collapsed="1"/>
    <col min="24" max="24" width="7.140625" bestFit="1" customWidth="1" outlineLevel="1"/>
    <col min="25" max="25" width="6.28515625" bestFit="1" customWidth="1" outlineLevel="1"/>
    <col min="26" max="26" width="13.28515625" customWidth="1" outlineLevel="1"/>
    <col min="27" max="27" width="12.28515625" customWidth="1" outlineLevel="1"/>
    <col min="28" max="28" width="10.7109375" bestFit="1" customWidth="1" outlineLevel="1"/>
    <col min="29" max="29" width="9.5703125" customWidth="1" outlineLevel="1"/>
    <col min="30" max="30" width="13.28515625" customWidth="1" outlineLevel="1"/>
    <col min="31" max="31" width="9.28515625" customWidth="1" outlineLevel="1"/>
    <col min="32" max="32" width="6.5703125" customWidth="1" outlineLevel="1"/>
    <col min="33" max="33" width="6.28515625" customWidth="1" outlineLevel="1"/>
    <col min="34" max="34" width="12.7109375" customWidth="1" outlineLevel="1"/>
    <col min="35" max="35" width="11.42578125" bestFit="1" customWidth="1" outlineLevel="1"/>
    <col min="36" max="36" width="11.5703125" customWidth="1" outlineLevel="1"/>
    <col min="37" max="37" width="8.85546875" customWidth="1" outlineLevel="1"/>
    <col min="38" max="38" width="12.7109375" customWidth="1" outlineLevel="1"/>
    <col min="39" max="39" width="8.7109375" customWidth="1" outlineLevel="1"/>
    <col min="40" max="41" width="9.28515625" customWidth="1" outlineLevel="1"/>
    <col min="42" max="42" width="8.7109375" customWidth="1" outlineLevel="1"/>
    <col min="43" max="43" width="11.7109375" customWidth="1" outlineLevel="1"/>
    <col min="44" max="45" width="8.7109375" customWidth="1" outlineLevel="1"/>
    <col min="46" max="46" width="9.28515625" customWidth="1" outlineLevel="1"/>
    <col min="47" max="49" width="8.85546875" style="98" customWidth="1" outlineLevel="1"/>
  </cols>
  <sheetData>
    <row r="1" spans="1:52" x14ac:dyDescent="0.2">
      <c r="F1" s="1" t="s">
        <v>0</v>
      </c>
    </row>
    <row r="2" spans="1:52" x14ac:dyDescent="0.2">
      <c r="F2" t="s">
        <v>138</v>
      </c>
    </row>
    <row r="3" spans="1:52" x14ac:dyDescent="0.2">
      <c r="F3" t="s">
        <v>134</v>
      </c>
    </row>
    <row r="4" spans="1:52" ht="13.5" thickBot="1" x14ac:dyDescent="0.25"/>
    <row r="5" spans="1:52" ht="13.5" thickBot="1" x14ac:dyDescent="0.25">
      <c r="H5" s="99" t="s">
        <v>139</v>
      </c>
      <c r="I5" s="100"/>
      <c r="J5" s="100"/>
      <c r="K5" s="100"/>
      <c r="L5" s="100"/>
      <c r="M5" s="100"/>
      <c r="N5" s="100"/>
      <c r="O5" s="101"/>
      <c r="P5" s="15"/>
      <c r="Q5" s="15"/>
      <c r="R5" s="15"/>
      <c r="S5" s="15"/>
      <c r="T5" s="15"/>
      <c r="U5" s="15"/>
      <c r="V5" s="15"/>
      <c r="W5" s="99" t="s">
        <v>140</v>
      </c>
      <c r="X5" s="100"/>
      <c r="Y5" s="100"/>
      <c r="Z5" s="100"/>
      <c r="AA5" s="100"/>
      <c r="AB5" s="100"/>
      <c r="AC5" s="100"/>
      <c r="AD5" s="101"/>
      <c r="AE5" s="99" t="s">
        <v>141</v>
      </c>
      <c r="AF5" s="100"/>
      <c r="AG5" s="100"/>
      <c r="AH5" s="100"/>
      <c r="AI5" s="100"/>
      <c r="AJ5" s="100"/>
      <c r="AK5" s="100"/>
      <c r="AL5" s="101"/>
      <c r="AM5" s="99" t="s">
        <v>142</v>
      </c>
      <c r="AN5" s="100"/>
      <c r="AO5" s="100"/>
      <c r="AP5" s="100"/>
      <c r="AQ5" s="100"/>
      <c r="AR5" s="100"/>
      <c r="AS5" s="100"/>
      <c r="AT5" s="101"/>
      <c r="AU5" s="102" t="s">
        <v>143</v>
      </c>
      <c r="AV5" s="103"/>
      <c r="AW5" s="103"/>
      <c r="AX5" s="103"/>
      <c r="AY5" s="103"/>
      <c r="AZ5" s="104"/>
    </row>
    <row r="6" spans="1:52" ht="51.75" thickBot="1" x14ac:dyDescent="0.25">
      <c r="A6" s="16" t="s">
        <v>17</v>
      </c>
      <c r="B6" s="16" t="s">
        <v>18</v>
      </c>
      <c r="C6" s="16" t="s">
        <v>19</v>
      </c>
      <c r="D6" s="16" t="s">
        <v>20</v>
      </c>
      <c r="E6" s="16" t="s">
        <v>21</v>
      </c>
      <c r="F6" s="17" t="s">
        <v>22</v>
      </c>
      <c r="G6" s="105" t="s">
        <v>23</v>
      </c>
      <c r="H6" s="106" t="s">
        <v>144</v>
      </c>
      <c r="I6" s="107" t="s">
        <v>145</v>
      </c>
      <c r="J6" s="107" t="s">
        <v>146</v>
      </c>
      <c r="K6" s="107" t="s">
        <v>147</v>
      </c>
      <c r="L6" s="107" t="s">
        <v>148</v>
      </c>
      <c r="M6" s="108" t="s">
        <v>149</v>
      </c>
      <c r="N6" s="109" t="s">
        <v>150</v>
      </c>
      <c r="O6" s="109" t="s">
        <v>151</v>
      </c>
      <c r="P6" s="23" t="s">
        <v>17</v>
      </c>
      <c r="Q6" s="23" t="s">
        <v>18</v>
      </c>
      <c r="R6" s="23" t="s">
        <v>19</v>
      </c>
      <c r="S6" s="23" t="s">
        <v>20</v>
      </c>
      <c r="T6" s="23" t="s">
        <v>21</v>
      </c>
      <c r="U6" s="110" t="s">
        <v>22</v>
      </c>
      <c r="V6" s="111" t="s">
        <v>23</v>
      </c>
      <c r="W6" s="106" t="s">
        <v>144</v>
      </c>
      <c r="X6" s="107" t="s">
        <v>145</v>
      </c>
      <c r="Y6" s="107" t="s">
        <v>146</v>
      </c>
      <c r="Z6" s="107" t="s">
        <v>147</v>
      </c>
      <c r="AA6" s="107" t="s">
        <v>148</v>
      </c>
      <c r="AB6" s="108" t="s">
        <v>149</v>
      </c>
      <c r="AC6" s="109" t="s">
        <v>150</v>
      </c>
      <c r="AD6" s="109" t="s">
        <v>151</v>
      </c>
      <c r="AE6" s="107" t="s">
        <v>144</v>
      </c>
      <c r="AF6" s="107" t="s">
        <v>145</v>
      </c>
      <c r="AG6" s="107" t="s">
        <v>146</v>
      </c>
      <c r="AH6" s="107" t="s">
        <v>147</v>
      </c>
      <c r="AI6" s="107" t="s">
        <v>148</v>
      </c>
      <c r="AJ6" s="108" t="s">
        <v>149</v>
      </c>
      <c r="AK6" s="109" t="s">
        <v>152</v>
      </c>
      <c r="AL6" s="109" t="s">
        <v>153</v>
      </c>
      <c r="AM6" s="107" t="s">
        <v>144</v>
      </c>
      <c r="AN6" s="107" t="s">
        <v>145</v>
      </c>
      <c r="AO6" s="107" t="s">
        <v>146</v>
      </c>
      <c r="AP6" s="107" t="s">
        <v>147</v>
      </c>
      <c r="AQ6" s="107" t="s">
        <v>148</v>
      </c>
      <c r="AR6" s="108" t="s">
        <v>149</v>
      </c>
      <c r="AS6" s="109" t="s">
        <v>154</v>
      </c>
      <c r="AT6" s="109" t="s">
        <v>155</v>
      </c>
      <c r="AU6" s="112" t="s">
        <v>156</v>
      </c>
      <c r="AV6" s="113" t="s">
        <v>157</v>
      </c>
      <c r="AW6" s="114" t="s">
        <v>158</v>
      </c>
      <c r="AX6" s="112" t="s">
        <v>159</v>
      </c>
      <c r="AY6" s="115" t="s">
        <v>160</v>
      </c>
      <c r="AZ6" s="114" t="s">
        <v>158</v>
      </c>
    </row>
    <row r="7" spans="1:52" hidden="1" outlineLevel="1" x14ac:dyDescent="0.2">
      <c r="A7">
        <v>0</v>
      </c>
      <c r="B7" t="s">
        <v>46</v>
      </c>
      <c r="C7">
        <v>0</v>
      </c>
      <c r="D7" t="s">
        <v>129</v>
      </c>
      <c r="E7">
        <v>0</v>
      </c>
      <c r="F7" s="27">
        <v>46383</v>
      </c>
      <c r="G7" t="s">
        <v>35</v>
      </c>
      <c r="H7" s="28">
        <v>0</v>
      </c>
      <c r="I7" s="2">
        <v>0</v>
      </c>
      <c r="J7" s="2">
        <v>0</v>
      </c>
      <c r="K7" s="2">
        <v>0</v>
      </c>
      <c r="L7" s="2">
        <v>0</v>
      </c>
      <c r="M7" s="29">
        <v>0</v>
      </c>
      <c r="N7" s="31">
        <f>SUM(H7:J7)</f>
        <v>0</v>
      </c>
      <c r="O7" s="30">
        <f>SUM(K7:M7)</f>
        <v>0</v>
      </c>
      <c r="P7">
        <v>0</v>
      </c>
      <c r="Q7" t="s">
        <v>49</v>
      </c>
      <c r="R7">
        <v>0</v>
      </c>
      <c r="S7" t="s">
        <v>129</v>
      </c>
      <c r="T7" t="s">
        <v>182</v>
      </c>
      <c r="U7" s="27">
        <v>46019</v>
      </c>
      <c r="V7" t="s">
        <v>35</v>
      </c>
      <c r="W7" s="28">
        <v>307</v>
      </c>
      <c r="X7" s="2">
        <v>4</v>
      </c>
      <c r="Y7" s="2">
        <v>0</v>
      </c>
      <c r="Z7" s="2">
        <v>21662.03</v>
      </c>
      <c r="AA7" s="2">
        <v>316.76</v>
      </c>
      <c r="AB7" s="29">
        <v>0</v>
      </c>
      <c r="AC7" s="31">
        <f>SUM(W7:Y7)</f>
        <v>311</v>
      </c>
      <c r="AD7" s="30">
        <f>SUM(Z7:AB7)</f>
        <v>21978.789999999997</v>
      </c>
      <c r="AE7" s="2">
        <f t="shared" ref="AE7:AL22" si="0">+H7-W7</f>
        <v>-307</v>
      </c>
      <c r="AF7" s="2">
        <f t="shared" si="0"/>
        <v>-4</v>
      </c>
      <c r="AG7" s="2">
        <f t="shared" si="0"/>
        <v>0</v>
      </c>
      <c r="AH7" s="2">
        <f t="shared" si="0"/>
        <v>-21662.03</v>
      </c>
      <c r="AI7" s="2">
        <f t="shared" si="0"/>
        <v>-316.76</v>
      </c>
      <c r="AJ7" s="29">
        <f t="shared" si="0"/>
        <v>0</v>
      </c>
      <c r="AK7" s="31">
        <f t="shared" si="0"/>
        <v>-311</v>
      </c>
      <c r="AL7" s="31">
        <f t="shared" si="0"/>
        <v>-21978.789999999997</v>
      </c>
      <c r="AM7" s="38">
        <f t="shared" ref="AM7:AT22" si="1">IFERROR(AE7/W7,"")</f>
        <v>-1</v>
      </c>
      <c r="AN7" s="38">
        <f t="shared" si="1"/>
        <v>-1</v>
      </c>
      <c r="AO7" s="38" t="str">
        <f t="shared" si="1"/>
        <v/>
      </c>
      <c r="AP7" s="38">
        <f t="shared" si="1"/>
        <v>-1</v>
      </c>
      <c r="AQ7" s="38">
        <f t="shared" si="1"/>
        <v>-1</v>
      </c>
      <c r="AR7" s="39" t="str">
        <f t="shared" si="1"/>
        <v/>
      </c>
      <c r="AS7" s="40">
        <f t="shared" si="1"/>
        <v>-1</v>
      </c>
      <c r="AT7" s="40">
        <f t="shared" si="1"/>
        <v>-1</v>
      </c>
      <c r="AU7" s="116">
        <f>IFERROR(K7/H7,0)</f>
        <v>0</v>
      </c>
      <c r="AV7" s="117">
        <f t="shared" ref="AV7:AV70" si="2">Z7/W7</f>
        <v>70.560358306188917</v>
      </c>
      <c r="AW7" s="118">
        <f t="shared" ref="AW7:AW70" si="3">AU7-AV7</f>
        <v>-70.560358306188917</v>
      </c>
      <c r="AX7" s="116">
        <f t="shared" ref="AX7:AX70" si="4">IFERROR((L7+M7)/(I7+J7),0)</f>
        <v>0</v>
      </c>
      <c r="AY7" s="117">
        <f t="shared" ref="AY7:AY70" si="5">IFERROR((AA7+AB7)/(X7+Y7),0)</f>
        <v>79.19</v>
      </c>
      <c r="AZ7" s="118">
        <f t="shared" ref="AZ7:AZ13" si="6">+AX7-AY7</f>
        <v>-79.19</v>
      </c>
    </row>
    <row r="8" spans="1:52" hidden="1" outlineLevel="1" x14ac:dyDescent="0.2">
      <c r="A8">
        <v>0</v>
      </c>
      <c r="B8" t="s">
        <v>46</v>
      </c>
      <c r="C8">
        <v>0</v>
      </c>
      <c r="D8" t="s">
        <v>129</v>
      </c>
      <c r="E8">
        <v>0</v>
      </c>
      <c r="F8" s="27">
        <f>+F7+1</f>
        <v>46384</v>
      </c>
      <c r="G8" t="s">
        <v>36</v>
      </c>
      <c r="H8" s="28">
        <v>0</v>
      </c>
      <c r="I8" s="2">
        <v>0</v>
      </c>
      <c r="J8" s="2">
        <v>0</v>
      </c>
      <c r="K8" s="2">
        <v>0</v>
      </c>
      <c r="L8" s="2">
        <v>0</v>
      </c>
      <c r="M8" s="29">
        <v>0</v>
      </c>
      <c r="N8" s="31">
        <f t="shared" ref="N8:N13" si="7">SUM(H8:J8)</f>
        <v>0</v>
      </c>
      <c r="O8" s="30">
        <f t="shared" ref="O8:O13" si="8">SUM(K8:M8)</f>
        <v>0</v>
      </c>
      <c r="P8">
        <v>0</v>
      </c>
      <c r="Q8" t="s">
        <v>49</v>
      </c>
      <c r="R8">
        <v>0</v>
      </c>
      <c r="S8" t="s">
        <v>129</v>
      </c>
      <c r="T8" t="s">
        <v>182</v>
      </c>
      <c r="U8" s="27">
        <f>+U7+1</f>
        <v>46020</v>
      </c>
      <c r="V8" t="s">
        <v>36</v>
      </c>
      <c r="W8" s="28">
        <v>379</v>
      </c>
      <c r="X8" s="2">
        <v>3</v>
      </c>
      <c r="Y8" s="2">
        <v>0</v>
      </c>
      <c r="Z8" s="2">
        <v>26874.77</v>
      </c>
      <c r="AA8" s="2">
        <v>435.69</v>
      </c>
      <c r="AB8" s="29">
        <v>0</v>
      </c>
      <c r="AC8" s="31">
        <f t="shared" ref="AC8:AC13" si="9">SUM(W8:Y8)</f>
        <v>382</v>
      </c>
      <c r="AD8" s="30">
        <f t="shared" ref="AD8:AD13" si="10">SUM(Z8:AB8)</f>
        <v>27310.46</v>
      </c>
      <c r="AE8" s="2">
        <f t="shared" si="0"/>
        <v>-379</v>
      </c>
      <c r="AF8" s="2">
        <f t="shared" si="0"/>
        <v>-3</v>
      </c>
      <c r="AG8" s="2">
        <f t="shared" si="0"/>
        <v>0</v>
      </c>
      <c r="AH8" s="2">
        <f t="shared" si="0"/>
        <v>-26874.77</v>
      </c>
      <c r="AI8" s="2">
        <f t="shared" si="0"/>
        <v>-435.69</v>
      </c>
      <c r="AJ8" s="29">
        <f t="shared" si="0"/>
        <v>0</v>
      </c>
      <c r="AK8" s="31">
        <f t="shared" si="0"/>
        <v>-382</v>
      </c>
      <c r="AL8" s="31">
        <f t="shared" si="0"/>
        <v>-27310.46</v>
      </c>
      <c r="AM8" s="38">
        <f t="shared" si="1"/>
        <v>-1</v>
      </c>
      <c r="AN8" s="38">
        <f t="shared" si="1"/>
        <v>-1</v>
      </c>
      <c r="AO8" s="38" t="str">
        <f t="shared" si="1"/>
        <v/>
      </c>
      <c r="AP8" s="38">
        <f t="shared" si="1"/>
        <v>-1</v>
      </c>
      <c r="AQ8" s="38">
        <f t="shared" si="1"/>
        <v>-1</v>
      </c>
      <c r="AR8" s="39" t="str">
        <f t="shared" si="1"/>
        <v/>
      </c>
      <c r="AS8" s="40">
        <f t="shared" si="1"/>
        <v>-1</v>
      </c>
      <c r="AT8" s="40">
        <f t="shared" si="1"/>
        <v>-1</v>
      </c>
      <c r="AU8" s="119">
        <f t="shared" ref="AU8:AU71" si="11">IFERROR(K8/H8,0)</f>
        <v>0</v>
      </c>
      <c r="AV8" s="120">
        <f t="shared" si="2"/>
        <v>70.90968337730871</v>
      </c>
      <c r="AW8" s="121">
        <f t="shared" si="3"/>
        <v>-70.90968337730871</v>
      </c>
      <c r="AX8" s="119">
        <f t="shared" si="4"/>
        <v>0</v>
      </c>
      <c r="AY8" s="120">
        <f t="shared" si="5"/>
        <v>145.22999999999999</v>
      </c>
      <c r="AZ8" s="121">
        <f t="shared" si="6"/>
        <v>-145.22999999999999</v>
      </c>
    </row>
    <row r="9" spans="1:52" hidden="1" outlineLevel="1" x14ac:dyDescent="0.2">
      <c r="A9">
        <v>0</v>
      </c>
      <c r="B9" t="s">
        <v>46</v>
      </c>
      <c r="C9">
        <v>0</v>
      </c>
      <c r="D9" t="s">
        <v>129</v>
      </c>
      <c r="E9">
        <v>0</v>
      </c>
      <c r="F9" s="27">
        <f>+F8+1</f>
        <v>46385</v>
      </c>
      <c r="G9" t="s">
        <v>37</v>
      </c>
      <c r="H9" s="28">
        <v>0</v>
      </c>
      <c r="I9" s="2">
        <v>0</v>
      </c>
      <c r="J9" s="2">
        <v>0</v>
      </c>
      <c r="K9" s="2">
        <v>0</v>
      </c>
      <c r="L9" s="2">
        <v>0</v>
      </c>
      <c r="M9" s="29">
        <v>0</v>
      </c>
      <c r="N9" s="31">
        <f t="shared" si="7"/>
        <v>0</v>
      </c>
      <c r="O9" s="30">
        <f t="shared" si="8"/>
        <v>0</v>
      </c>
      <c r="P9">
        <v>0</v>
      </c>
      <c r="Q9" t="s">
        <v>49</v>
      </c>
      <c r="R9">
        <v>0</v>
      </c>
      <c r="S9" t="s">
        <v>129</v>
      </c>
      <c r="T9" t="s">
        <v>182</v>
      </c>
      <c r="U9" s="27">
        <f>+U8+1</f>
        <v>46021</v>
      </c>
      <c r="V9" t="s">
        <v>37</v>
      </c>
      <c r="W9" s="28">
        <v>632</v>
      </c>
      <c r="X9" s="2">
        <v>13</v>
      </c>
      <c r="Y9" s="2">
        <v>2</v>
      </c>
      <c r="Z9" s="2">
        <v>39649.15</v>
      </c>
      <c r="AA9" s="2">
        <v>2039.01</v>
      </c>
      <c r="AB9" s="29">
        <v>177.88</v>
      </c>
      <c r="AC9" s="31">
        <f t="shared" si="9"/>
        <v>647</v>
      </c>
      <c r="AD9" s="30">
        <f t="shared" si="10"/>
        <v>41866.04</v>
      </c>
      <c r="AE9" s="2">
        <f t="shared" si="0"/>
        <v>-632</v>
      </c>
      <c r="AF9" s="2">
        <f t="shared" si="0"/>
        <v>-13</v>
      </c>
      <c r="AG9" s="2">
        <f t="shared" si="0"/>
        <v>-2</v>
      </c>
      <c r="AH9" s="2">
        <f t="shared" si="0"/>
        <v>-39649.15</v>
      </c>
      <c r="AI9" s="2">
        <f t="shared" si="0"/>
        <v>-2039.01</v>
      </c>
      <c r="AJ9" s="29">
        <f t="shared" si="0"/>
        <v>-177.88</v>
      </c>
      <c r="AK9" s="31">
        <f t="shared" si="0"/>
        <v>-647</v>
      </c>
      <c r="AL9" s="31">
        <f t="shared" si="0"/>
        <v>-41866.04</v>
      </c>
      <c r="AM9" s="38">
        <f t="shared" si="1"/>
        <v>-1</v>
      </c>
      <c r="AN9" s="38">
        <f t="shared" si="1"/>
        <v>-1</v>
      </c>
      <c r="AO9" s="38">
        <f t="shared" si="1"/>
        <v>-1</v>
      </c>
      <c r="AP9" s="38">
        <f t="shared" si="1"/>
        <v>-1</v>
      </c>
      <c r="AQ9" s="38">
        <f t="shared" si="1"/>
        <v>-1</v>
      </c>
      <c r="AR9" s="39">
        <f t="shared" si="1"/>
        <v>-1</v>
      </c>
      <c r="AS9" s="40">
        <f t="shared" si="1"/>
        <v>-1</v>
      </c>
      <c r="AT9" s="40">
        <f t="shared" si="1"/>
        <v>-1</v>
      </c>
      <c r="AU9" s="119">
        <f t="shared" si="11"/>
        <v>0</v>
      </c>
      <c r="AV9" s="120">
        <f t="shared" si="2"/>
        <v>62.735996835443039</v>
      </c>
      <c r="AW9" s="121">
        <f t="shared" si="3"/>
        <v>-62.735996835443039</v>
      </c>
      <c r="AX9" s="119">
        <f t="shared" si="4"/>
        <v>0</v>
      </c>
      <c r="AY9" s="120">
        <f t="shared" si="5"/>
        <v>147.79266666666666</v>
      </c>
      <c r="AZ9" s="121">
        <f t="shared" si="6"/>
        <v>-147.79266666666666</v>
      </c>
    </row>
    <row r="10" spans="1:52" hidden="1" outlineLevel="1" x14ac:dyDescent="0.2">
      <c r="A10">
        <v>0</v>
      </c>
      <c r="B10" t="s">
        <v>46</v>
      </c>
      <c r="C10">
        <v>0</v>
      </c>
      <c r="D10" t="s">
        <v>129</v>
      </c>
      <c r="E10">
        <v>0</v>
      </c>
      <c r="F10" s="27">
        <f>+F9+1</f>
        <v>46386</v>
      </c>
      <c r="G10" t="s">
        <v>38</v>
      </c>
      <c r="H10" s="28">
        <v>0</v>
      </c>
      <c r="I10" s="2">
        <v>0</v>
      </c>
      <c r="J10" s="2">
        <v>0</v>
      </c>
      <c r="K10" s="2">
        <v>0</v>
      </c>
      <c r="L10" s="2">
        <v>0</v>
      </c>
      <c r="M10" s="29">
        <v>0</v>
      </c>
      <c r="N10" s="31">
        <f t="shared" si="7"/>
        <v>0</v>
      </c>
      <c r="O10" s="30">
        <f t="shared" si="8"/>
        <v>0</v>
      </c>
      <c r="P10">
        <v>0</v>
      </c>
      <c r="Q10" t="s">
        <v>49</v>
      </c>
      <c r="R10">
        <v>0</v>
      </c>
      <c r="S10" t="s">
        <v>129</v>
      </c>
      <c r="T10">
        <v>0</v>
      </c>
      <c r="U10" s="27">
        <f>+U9+1</f>
        <v>46022</v>
      </c>
      <c r="V10" t="s">
        <v>38</v>
      </c>
      <c r="W10" s="28">
        <v>1443</v>
      </c>
      <c r="X10" s="2">
        <v>13</v>
      </c>
      <c r="Y10" s="2">
        <v>1</v>
      </c>
      <c r="Z10" s="2">
        <v>89156.67</v>
      </c>
      <c r="AA10" s="2">
        <v>1869.13</v>
      </c>
      <c r="AB10" s="29">
        <v>41.93</v>
      </c>
      <c r="AC10" s="31">
        <f t="shared" si="9"/>
        <v>1457</v>
      </c>
      <c r="AD10" s="30">
        <f t="shared" si="10"/>
        <v>91067.73</v>
      </c>
      <c r="AE10" s="2">
        <f t="shared" si="0"/>
        <v>-1443</v>
      </c>
      <c r="AF10" s="2">
        <f t="shared" si="0"/>
        <v>-13</v>
      </c>
      <c r="AG10" s="2">
        <f t="shared" si="0"/>
        <v>-1</v>
      </c>
      <c r="AH10" s="2">
        <f t="shared" si="0"/>
        <v>-89156.67</v>
      </c>
      <c r="AI10" s="2">
        <f t="shared" si="0"/>
        <v>-1869.13</v>
      </c>
      <c r="AJ10" s="29">
        <f t="shared" si="0"/>
        <v>-41.93</v>
      </c>
      <c r="AK10" s="31">
        <f t="shared" si="0"/>
        <v>-1457</v>
      </c>
      <c r="AL10" s="31">
        <f t="shared" si="0"/>
        <v>-91067.73</v>
      </c>
      <c r="AM10" s="38">
        <f t="shared" si="1"/>
        <v>-1</v>
      </c>
      <c r="AN10" s="38">
        <f t="shared" si="1"/>
        <v>-1</v>
      </c>
      <c r="AO10" s="38">
        <f t="shared" si="1"/>
        <v>-1</v>
      </c>
      <c r="AP10" s="38">
        <f t="shared" si="1"/>
        <v>-1</v>
      </c>
      <c r="AQ10" s="38">
        <f t="shared" si="1"/>
        <v>-1</v>
      </c>
      <c r="AR10" s="39">
        <f t="shared" si="1"/>
        <v>-1</v>
      </c>
      <c r="AS10" s="40">
        <f t="shared" si="1"/>
        <v>-1</v>
      </c>
      <c r="AT10" s="40">
        <f t="shared" si="1"/>
        <v>-1</v>
      </c>
      <c r="AU10" s="119">
        <f t="shared" si="11"/>
        <v>0</v>
      </c>
      <c r="AV10" s="120">
        <f t="shared" si="2"/>
        <v>61.785634095634094</v>
      </c>
      <c r="AW10" s="121">
        <f t="shared" si="3"/>
        <v>-61.785634095634094</v>
      </c>
      <c r="AX10" s="119">
        <f t="shared" si="4"/>
        <v>0</v>
      </c>
      <c r="AY10" s="120">
        <f t="shared" si="5"/>
        <v>136.50428571428571</v>
      </c>
      <c r="AZ10" s="121">
        <f t="shared" si="6"/>
        <v>-136.50428571428571</v>
      </c>
    </row>
    <row r="11" spans="1:52" hidden="1" outlineLevel="1" x14ac:dyDescent="0.2">
      <c r="A11">
        <v>0</v>
      </c>
      <c r="B11" t="s">
        <v>46</v>
      </c>
      <c r="C11">
        <v>0</v>
      </c>
      <c r="D11" t="s">
        <v>129</v>
      </c>
      <c r="E11">
        <v>0</v>
      </c>
      <c r="F11" s="27">
        <f>+F10+1</f>
        <v>46387</v>
      </c>
      <c r="G11" t="s">
        <v>39</v>
      </c>
      <c r="H11" s="28">
        <v>0</v>
      </c>
      <c r="I11" s="2">
        <v>0</v>
      </c>
      <c r="J11" s="2">
        <v>0</v>
      </c>
      <c r="K11" s="2">
        <v>0</v>
      </c>
      <c r="L11" s="2">
        <v>0</v>
      </c>
      <c r="M11" s="29">
        <v>0</v>
      </c>
      <c r="N11" s="31">
        <f t="shared" si="7"/>
        <v>0</v>
      </c>
      <c r="O11" s="30">
        <f t="shared" si="8"/>
        <v>0</v>
      </c>
      <c r="P11" t="e">
        <v>#N/A</v>
      </c>
      <c r="Q11" t="e">
        <v>#N/A</v>
      </c>
      <c r="R11" t="e">
        <v>#N/A</v>
      </c>
      <c r="S11" t="e">
        <v>#N/A</v>
      </c>
      <c r="T11" t="e">
        <v>#N/A</v>
      </c>
      <c r="U11" s="27">
        <f t="shared" ref="U11" si="12">+U12-1</f>
        <v>45652</v>
      </c>
      <c r="V11" t="s">
        <v>39</v>
      </c>
      <c r="W11" s="28">
        <v>0</v>
      </c>
      <c r="X11" s="2">
        <v>0</v>
      </c>
      <c r="Y11" s="2">
        <v>0</v>
      </c>
      <c r="Z11" s="2">
        <v>0</v>
      </c>
      <c r="AA11" s="2">
        <v>0</v>
      </c>
      <c r="AB11" s="29">
        <v>0</v>
      </c>
      <c r="AC11" s="31">
        <f t="shared" si="9"/>
        <v>0</v>
      </c>
      <c r="AD11" s="30">
        <f t="shared" si="10"/>
        <v>0</v>
      </c>
      <c r="AE11" s="2">
        <f t="shared" si="0"/>
        <v>0</v>
      </c>
      <c r="AF11" s="2">
        <f t="shared" si="0"/>
        <v>0</v>
      </c>
      <c r="AG11" s="2">
        <f t="shared" si="0"/>
        <v>0</v>
      </c>
      <c r="AH11" s="2">
        <f t="shared" si="0"/>
        <v>0</v>
      </c>
      <c r="AI11" s="2">
        <f t="shared" si="0"/>
        <v>0</v>
      </c>
      <c r="AJ11" s="29">
        <f t="shared" si="0"/>
        <v>0</v>
      </c>
      <c r="AK11" s="31">
        <f t="shared" si="0"/>
        <v>0</v>
      </c>
      <c r="AL11" s="31">
        <f t="shared" si="0"/>
        <v>0</v>
      </c>
      <c r="AM11" s="38" t="str">
        <f t="shared" si="1"/>
        <v/>
      </c>
      <c r="AN11" s="38" t="str">
        <f t="shared" si="1"/>
        <v/>
      </c>
      <c r="AO11" s="38" t="str">
        <f t="shared" si="1"/>
        <v/>
      </c>
      <c r="AP11" s="38" t="str">
        <f t="shared" si="1"/>
        <v/>
      </c>
      <c r="AQ11" s="38" t="str">
        <f t="shared" si="1"/>
        <v/>
      </c>
      <c r="AR11" s="39" t="str">
        <f t="shared" si="1"/>
        <v/>
      </c>
      <c r="AS11" s="40" t="str">
        <f t="shared" si="1"/>
        <v/>
      </c>
      <c r="AT11" s="40" t="str">
        <f t="shared" si="1"/>
        <v/>
      </c>
      <c r="AU11" s="119">
        <f t="shared" si="11"/>
        <v>0</v>
      </c>
      <c r="AV11" s="120" t="e">
        <f t="shared" si="2"/>
        <v>#DIV/0!</v>
      </c>
      <c r="AW11" s="121" t="e">
        <f t="shared" si="3"/>
        <v>#DIV/0!</v>
      </c>
      <c r="AX11" s="119">
        <f t="shared" si="4"/>
        <v>0</v>
      </c>
      <c r="AY11" s="120">
        <f t="shared" si="5"/>
        <v>0</v>
      </c>
      <c r="AZ11" s="121">
        <f t="shared" si="6"/>
        <v>0</v>
      </c>
    </row>
    <row r="12" spans="1:52" hidden="1" outlineLevel="1" x14ac:dyDescent="0.2">
      <c r="A12" t="e">
        <v>#N/A</v>
      </c>
      <c r="B12" t="e">
        <v>#N/A</v>
      </c>
      <c r="C12" t="e">
        <v>#N/A</v>
      </c>
      <c r="D12" t="e">
        <v>#N/A</v>
      </c>
      <c r="E12" t="e">
        <v>#N/A</v>
      </c>
      <c r="F12" s="27">
        <f>+F13-1</f>
        <v>46017</v>
      </c>
      <c r="G12" t="s">
        <v>40</v>
      </c>
      <c r="H12" s="28">
        <v>490</v>
      </c>
      <c r="I12" s="2">
        <v>4</v>
      </c>
      <c r="J12" s="2">
        <v>0</v>
      </c>
      <c r="K12" s="2">
        <v>30569.499999999996</v>
      </c>
      <c r="L12" s="2">
        <v>378.82</v>
      </c>
      <c r="M12" s="29">
        <v>0</v>
      </c>
      <c r="N12" s="31">
        <f t="shared" si="7"/>
        <v>494</v>
      </c>
      <c r="O12" s="30">
        <f t="shared" si="8"/>
        <v>30948.319999999996</v>
      </c>
      <c r="P12" t="e">
        <v>#N/A</v>
      </c>
      <c r="Q12" t="e">
        <v>#N/A</v>
      </c>
      <c r="R12" t="e">
        <v>#N/A</v>
      </c>
      <c r="S12" t="e">
        <v>#N/A</v>
      </c>
      <c r="T12" t="e">
        <v>#N/A</v>
      </c>
      <c r="U12" s="27">
        <f>+U13-1</f>
        <v>45653</v>
      </c>
      <c r="V12" t="s">
        <v>40</v>
      </c>
      <c r="W12" s="28">
        <v>0</v>
      </c>
      <c r="X12" s="2">
        <v>0</v>
      </c>
      <c r="Y12" s="2">
        <v>0</v>
      </c>
      <c r="Z12" s="2">
        <v>0</v>
      </c>
      <c r="AA12" s="2">
        <v>0</v>
      </c>
      <c r="AB12" s="29">
        <v>0</v>
      </c>
      <c r="AC12" s="31">
        <f t="shared" si="9"/>
        <v>0</v>
      </c>
      <c r="AD12" s="30">
        <f t="shared" si="10"/>
        <v>0</v>
      </c>
      <c r="AE12" s="2">
        <f t="shared" si="0"/>
        <v>490</v>
      </c>
      <c r="AF12" s="2">
        <f t="shared" si="0"/>
        <v>4</v>
      </c>
      <c r="AG12" s="2">
        <f t="shared" si="0"/>
        <v>0</v>
      </c>
      <c r="AH12" s="2">
        <f t="shared" si="0"/>
        <v>30569.499999999996</v>
      </c>
      <c r="AI12" s="2">
        <f t="shared" si="0"/>
        <v>378.82</v>
      </c>
      <c r="AJ12" s="29">
        <f t="shared" si="0"/>
        <v>0</v>
      </c>
      <c r="AK12" s="31">
        <f t="shared" si="0"/>
        <v>494</v>
      </c>
      <c r="AL12" s="31">
        <f t="shared" si="0"/>
        <v>30948.319999999996</v>
      </c>
      <c r="AM12" s="38" t="str">
        <f t="shared" si="1"/>
        <v/>
      </c>
      <c r="AN12" s="38" t="str">
        <f t="shared" si="1"/>
        <v/>
      </c>
      <c r="AO12" s="38" t="str">
        <f t="shared" si="1"/>
        <v/>
      </c>
      <c r="AP12" s="38" t="str">
        <f t="shared" si="1"/>
        <v/>
      </c>
      <c r="AQ12" s="38" t="str">
        <f t="shared" si="1"/>
        <v/>
      </c>
      <c r="AR12" s="39" t="str">
        <f t="shared" si="1"/>
        <v/>
      </c>
      <c r="AS12" s="40" t="str">
        <f t="shared" si="1"/>
        <v/>
      </c>
      <c r="AT12" s="40" t="str">
        <f t="shared" si="1"/>
        <v/>
      </c>
      <c r="AU12" s="119">
        <f t="shared" si="11"/>
        <v>62.386734693877543</v>
      </c>
      <c r="AV12" s="120" t="e">
        <f t="shared" si="2"/>
        <v>#DIV/0!</v>
      </c>
      <c r="AW12" s="121" t="e">
        <f t="shared" si="3"/>
        <v>#DIV/0!</v>
      </c>
      <c r="AX12" s="119">
        <f t="shared" si="4"/>
        <v>94.704999999999998</v>
      </c>
      <c r="AY12" s="120">
        <f t="shared" si="5"/>
        <v>0</v>
      </c>
      <c r="AZ12" s="121">
        <f t="shared" si="6"/>
        <v>94.704999999999998</v>
      </c>
    </row>
    <row r="13" spans="1:52" ht="13.5" hidden="1" outlineLevel="1" thickBot="1" x14ac:dyDescent="0.25">
      <c r="A13" t="e">
        <v>#N/A</v>
      </c>
      <c r="B13" t="e">
        <v>#N/A</v>
      </c>
      <c r="C13" t="e">
        <v>#N/A</v>
      </c>
      <c r="D13" t="e">
        <v>#N/A</v>
      </c>
      <c r="E13" t="e">
        <v>#N/A</v>
      </c>
      <c r="F13" s="41">
        <f>+F14-1</f>
        <v>46018</v>
      </c>
      <c r="G13" s="42" t="s">
        <v>41</v>
      </c>
      <c r="H13" s="43">
        <v>559</v>
      </c>
      <c r="I13" s="44">
        <v>4</v>
      </c>
      <c r="J13" s="44">
        <v>0</v>
      </c>
      <c r="K13" s="44">
        <v>32593.07</v>
      </c>
      <c r="L13" s="44">
        <v>417.22</v>
      </c>
      <c r="M13" s="45">
        <v>0</v>
      </c>
      <c r="N13" s="47">
        <f t="shared" si="7"/>
        <v>563</v>
      </c>
      <c r="O13" s="46">
        <f t="shared" si="8"/>
        <v>33010.29</v>
      </c>
      <c r="P13" t="e">
        <v>#N/A</v>
      </c>
      <c r="Q13" t="e">
        <v>#N/A</v>
      </c>
      <c r="R13" t="e">
        <v>#N/A</v>
      </c>
      <c r="S13" t="e">
        <v>#N/A</v>
      </c>
      <c r="T13" t="e">
        <v>#N/A</v>
      </c>
      <c r="U13" s="41">
        <f>+U14-1</f>
        <v>45654</v>
      </c>
      <c r="V13" s="42" t="s">
        <v>41</v>
      </c>
      <c r="W13" s="43">
        <v>0</v>
      </c>
      <c r="X13" s="44">
        <v>0</v>
      </c>
      <c r="Y13" s="44">
        <v>0</v>
      </c>
      <c r="Z13" s="44">
        <v>0</v>
      </c>
      <c r="AA13" s="44">
        <v>0</v>
      </c>
      <c r="AB13" s="45">
        <v>0</v>
      </c>
      <c r="AC13" s="47">
        <f t="shared" si="9"/>
        <v>0</v>
      </c>
      <c r="AD13" s="46">
        <f t="shared" si="10"/>
        <v>0</v>
      </c>
      <c r="AE13" s="44">
        <f t="shared" si="0"/>
        <v>559</v>
      </c>
      <c r="AF13" s="44">
        <f t="shared" si="0"/>
        <v>4</v>
      </c>
      <c r="AG13" s="44">
        <f t="shared" si="0"/>
        <v>0</v>
      </c>
      <c r="AH13" s="44">
        <f t="shared" si="0"/>
        <v>32593.07</v>
      </c>
      <c r="AI13" s="44">
        <f t="shared" si="0"/>
        <v>417.22</v>
      </c>
      <c r="AJ13" s="45">
        <f t="shared" si="0"/>
        <v>0</v>
      </c>
      <c r="AK13" s="47">
        <f t="shared" si="0"/>
        <v>563</v>
      </c>
      <c r="AL13" s="47">
        <f t="shared" si="0"/>
        <v>33010.29</v>
      </c>
      <c r="AM13" s="56" t="str">
        <f t="shared" si="1"/>
        <v/>
      </c>
      <c r="AN13" s="56" t="str">
        <f t="shared" si="1"/>
        <v/>
      </c>
      <c r="AO13" s="56" t="str">
        <f t="shared" si="1"/>
        <v/>
      </c>
      <c r="AP13" s="56" t="str">
        <f t="shared" si="1"/>
        <v/>
      </c>
      <c r="AQ13" s="56" t="str">
        <f t="shared" si="1"/>
        <v/>
      </c>
      <c r="AR13" s="57" t="str">
        <f t="shared" si="1"/>
        <v/>
      </c>
      <c r="AS13" s="58" t="str">
        <f t="shared" si="1"/>
        <v/>
      </c>
      <c r="AT13" s="58" t="str">
        <f t="shared" si="1"/>
        <v/>
      </c>
      <c r="AU13" s="122">
        <f t="shared" si="11"/>
        <v>58.306028622540246</v>
      </c>
      <c r="AV13" s="123" t="e">
        <f t="shared" si="2"/>
        <v>#DIV/0!</v>
      </c>
      <c r="AW13" s="124" t="e">
        <f t="shared" si="3"/>
        <v>#DIV/0!</v>
      </c>
      <c r="AX13" s="122">
        <f t="shared" si="4"/>
        <v>104.30500000000001</v>
      </c>
      <c r="AY13" s="123">
        <f t="shared" si="5"/>
        <v>0</v>
      </c>
      <c r="AZ13" s="124">
        <f t="shared" si="6"/>
        <v>104.30500000000001</v>
      </c>
    </row>
    <row r="14" spans="1:52" collapsed="1" x14ac:dyDescent="0.2">
      <c r="A14" t="s">
        <v>46</v>
      </c>
      <c r="B14" t="s">
        <v>49</v>
      </c>
      <c r="C14" t="s">
        <v>47</v>
      </c>
      <c r="D14">
        <v>0</v>
      </c>
      <c r="E14" t="s">
        <v>42</v>
      </c>
      <c r="F14" s="27">
        <v>46019</v>
      </c>
      <c r="G14" t="s">
        <v>35</v>
      </c>
      <c r="H14" s="28">
        <v>307</v>
      </c>
      <c r="I14" s="2">
        <v>4</v>
      </c>
      <c r="J14" s="2">
        <v>0</v>
      </c>
      <c r="K14" s="2">
        <v>21662.03</v>
      </c>
      <c r="L14" s="2">
        <v>316.76</v>
      </c>
      <c r="M14" s="29">
        <v>0</v>
      </c>
      <c r="N14" s="31">
        <f>SUM(H14:J14)</f>
        <v>311</v>
      </c>
      <c r="O14" s="30">
        <f>SUM(K14:M14)</f>
        <v>21978.789999999997</v>
      </c>
      <c r="P14" t="s">
        <v>49</v>
      </c>
      <c r="Q14" t="s">
        <v>183</v>
      </c>
      <c r="R14" t="s">
        <v>47</v>
      </c>
      <c r="S14">
        <v>0</v>
      </c>
      <c r="T14" t="s">
        <v>42</v>
      </c>
      <c r="U14" s="27">
        <v>45655</v>
      </c>
      <c r="V14" t="s">
        <v>35</v>
      </c>
      <c r="W14" s="28">
        <v>412</v>
      </c>
      <c r="X14" s="2">
        <v>3</v>
      </c>
      <c r="Y14" s="2">
        <v>0</v>
      </c>
      <c r="Z14" s="2">
        <v>26904.289999999997</v>
      </c>
      <c r="AA14" s="2">
        <v>175.52</v>
      </c>
      <c r="AB14" s="29">
        <v>0</v>
      </c>
      <c r="AC14" s="31">
        <f>SUM(W14:Y14)</f>
        <v>415</v>
      </c>
      <c r="AD14" s="30">
        <f>SUM(Z14:AB14)</f>
        <v>27079.809999999998</v>
      </c>
      <c r="AE14" s="2">
        <f t="shared" si="0"/>
        <v>-105</v>
      </c>
      <c r="AF14" s="2">
        <f t="shared" si="0"/>
        <v>1</v>
      </c>
      <c r="AG14" s="2">
        <f t="shared" si="0"/>
        <v>0</v>
      </c>
      <c r="AH14" s="2">
        <f t="shared" si="0"/>
        <v>-5242.2599999999984</v>
      </c>
      <c r="AI14" s="2">
        <f t="shared" si="0"/>
        <v>141.23999999999998</v>
      </c>
      <c r="AJ14" s="29">
        <f t="shared" si="0"/>
        <v>0</v>
      </c>
      <c r="AK14" s="31">
        <f t="shared" si="0"/>
        <v>-104</v>
      </c>
      <c r="AL14" s="31">
        <f t="shared" si="0"/>
        <v>-5101.0200000000004</v>
      </c>
      <c r="AM14" s="38">
        <f t="shared" si="1"/>
        <v>-0.25485436893203883</v>
      </c>
      <c r="AN14" s="38">
        <f t="shared" si="1"/>
        <v>0.33333333333333331</v>
      </c>
      <c r="AO14" s="38" t="str">
        <f t="shared" si="1"/>
        <v/>
      </c>
      <c r="AP14" s="38">
        <f t="shared" si="1"/>
        <v>-0.19484847955474754</v>
      </c>
      <c r="AQ14" s="38">
        <f t="shared" si="1"/>
        <v>0.80469462169553307</v>
      </c>
      <c r="AR14" s="39" t="str">
        <f t="shared" si="1"/>
        <v/>
      </c>
      <c r="AS14" s="40">
        <f t="shared" si="1"/>
        <v>-0.25060240963855424</v>
      </c>
      <c r="AT14" s="40">
        <f t="shared" si="1"/>
        <v>-0.18836985931585196</v>
      </c>
      <c r="AU14" s="119">
        <f t="shared" si="11"/>
        <v>70.560358306188917</v>
      </c>
      <c r="AV14" s="120">
        <f t="shared" si="2"/>
        <v>65.301674757281546</v>
      </c>
      <c r="AW14" s="121">
        <f t="shared" si="3"/>
        <v>5.2586835489073707</v>
      </c>
      <c r="AX14" s="119">
        <f t="shared" si="4"/>
        <v>79.19</v>
      </c>
      <c r="AY14" s="120">
        <f t="shared" si="5"/>
        <v>58.506666666666668</v>
      </c>
      <c r="AZ14" s="121">
        <f>+AX14-AY14</f>
        <v>20.68333333333333</v>
      </c>
    </row>
    <row r="15" spans="1:52" x14ac:dyDescent="0.2">
      <c r="A15" t="s">
        <v>46</v>
      </c>
      <c r="B15" t="s">
        <v>49</v>
      </c>
      <c r="C15" t="s">
        <v>47</v>
      </c>
      <c r="D15">
        <v>0</v>
      </c>
      <c r="E15" t="s">
        <v>42</v>
      </c>
      <c r="F15" s="4">
        <f>+F14+1</f>
        <v>46020</v>
      </c>
      <c r="G15" t="s">
        <v>36</v>
      </c>
      <c r="H15" s="28">
        <v>379</v>
      </c>
      <c r="I15" s="2">
        <v>3</v>
      </c>
      <c r="J15" s="2">
        <v>0</v>
      </c>
      <c r="K15" s="2">
        <v>26874.77</v>
      </c>
      <c r="L15" s="2">
        <v>435.69</v>
      </c>
      <c r="M15" s="29">
        <v>0</v>
      </c>
      <c r="N15" s="31">
        <f t="shared" ref="N15:N78" si="13">SUM(H15:J15)</f>
        <v>382</v>
      </c>
      <c r="O15" s="30">
        <f t="shared" ref="O15:O78" si="14">SUM(K15:M15)</f>
        <v>27310.46</v>
      </c>
      <c r="P15" t="s">
        <v>49</v>
      </c>
      <c r="Q15" t="s">
        <v>183</v>
      </c>
      <c r="R15" t="s">
        <v>47</v>
      </c>
      <c r="S15">
        <v>0</v>
      </c>
      <c r="T15" t="s">
        <v>42</v>
      </c>
      <c r="U15" s="4">
        <f>+U14+1</f>
        <v>45656</v>
      </c>
      <c r="V15" t="s">
        <v>36</v>
      </c>
      <c r="W15" s="28">
        <v>627</v>
      </c>
      <c r="X15" s="2">
        <v>11</v>
      </c>
      <c r="Y15" s="2">
        <v>1</v>
      </c>
      <c r="Z15" s="2">
        <v>42098.32</v>
      </c>
      <c r="AA15" s="2">
        <v>2110.84</v>
      </c>
      <c r="AB15" s="29">
        <v>33.33</v>
      </c>
      <c r="AC15" s="31">
        <f t="shared" ref="AC15:AC78" si="15">SUM(W15:Y15)</f>
        <v>639</v>
      </c>
      <c r="AD15" s="30">
        <f t="shared" ref="AD15:AD78" si="16">SUM(Z15:AB15)</f>
        <v>44242.490000000005</v>
      </c>
      <c r="AE15" s="2">
        <f t="shared" si="0"/>
        <v>-248</v>
      </c>
      <c r="AF15" s="2">
        <f t="shared" si="0"/>
        <v>-8</v>
      </c>
      <c r="AG15" s="2">
        <f t="shared" si="0"/>
        <v>-1</v>
      </c>
      <c r="AH15" s="2">
        <f t="shared" si="0"/>
        <v>-15223.55</v>
      </c>
      <c r="AI15" s="2">
        <f t="shared" si="0"/>
        <v>-1675.15</v>
      </c>
      <c r="AJ15" s="29">
        <f t="shared" si="0"/>
        <v>-33.33</v>
      </c>
      <c r="AK15" s="31">
        <f t="shared" si="0"/>
        <v>-257</v>
      </c>
      <c r="AL15" s="31">
        <f t="shared" si="0"/>
        <v>-16932.030000000006</v>
      </c>
      <c r="AM15" s="38">
        <f t="shared" si="1"/>
        <v>-0.39553429027113235</v>
      </c>
      <c r="AN15" s="38">
        <f t="shared" si="1"/>
        <v>-0.72727272727272729</v>
      </c>
      <c r="AO15" s="38">
        <f t="shared" si="1"/>
        <v>-1</v>
      </c>
      <c r="AP15" s="38">
        <f t="shared" si="1"/>
        <v>-0.36161894346377715</v>
      </c>
      <c r="AQ15" s="38">
        <f t="shared" si="1"/>
        <v>-0.79359401944249686</v>
      </c>
      <c r="AR15" s="39">
        <f t="shared" si="1"/>
        <v>-1</v>
      </c>
      <c r="AS15" s="40">
        <f t="shared" si="1"/>
        <v>-0.40219092331768386</v>
      </c>
      <c r="AT15" s="40">
        <f t="shared" si="1"/>
        <v>-0.38270969830133894</v>
      </c>
      <c r="AU15" s="119">
        <f t="shared" si="11"/>
        <v>70.90968337730871</v>
      </c>
      <c r="AV15" s="120">
        <f t="shared" si="2"/>
        <v>67.142456140350873</v>
      </c>
      <c r="AW15" s="121">
        <f t="shared" si="3"/>
        <v>3.7672272369578366</v>
      </c>
      <c r="AX15" s="119">
        <f t="shared" si="4"/>
        <v>145.22999999999999</v>
      </c>
      <c r="AY15" s="120">
        <f t="shared" si="5"/>
        <v>178.68083333333334</v>
      </c>
      <c r="AZ15" s="121">
        <f t="shared" ref="AZ15:AZ78" si="17">+AX15-AY15</f>
        <v>-33.45083333333335</v>
      </c>
    </row>
    <row r="16" spans="1:52" x14ac:dyDescent="0.2">
      <c r="A16" t="s">
        <v>46</v>
      </c>
      <c r="B16" t="s">
        <v>49</v>
      </c>
      <c r="C16" t="s">
        <v>47</v>
      </c>
      <c r="D16">
        <v>0</v>
      </c>
      <c r="E16" t="s">
        <v>42</v>
      </c>
      <c r="F16" s="4">
        <f t="shared" ref="F16:F79" si="18">+F15+1</f>
        <v>46021</v>
      </c>
      <c r="G16" t="s">
        <v>37</v>
      </c>
      <c r="H16" s="28">
        <v>632</v>
      </c>
      <c r="I16" s="2">
        <v>13</v>
      </c>
      <c r="J16" s="2">
        <v>2</v>
      </c>
      <c r="K16" s="2">
        <v>39649.15</v>
      </c>
      <c r="L16" s="2">
        <v>2039.01</v>
      </c>
      <c r="M16" s="29">
        <v>177.88</v>
      </c>
      <c r="N16" s="31">
        <f t="shared" si="13"/>
        <v>647</v>
      </c>
      <c r="O16" s="30">
        <f t="shared" si="14"/>
        <v>41866.04</v>
      </c>
      <c r="P16" t="s">
        <v>49</v>
      </c>
      <c r="Q16" t="s">
        <v>183</v>
      </c>
      <c r="R16" t="s">
        <v>47</v>
      </c>
      <c r="S16">
        <v>0</v>
      </c>
      <c r="T16" t="s">
        <v>42</v>
      </c>
      <c r="U16" s="4">
        <f t="shared" ref="U16:U79" si="19">+U15+1</f>
        <v>45657</v>
      </c>
      <c r="V16" t="s">
        <v>37</v>
      </c>
      <c r="W16" s="28">
        <v>1425</v>
      </c>
      <c r="X16" s="2">
        <v>18</v>
      </c>
      <c r="Y16" s="2">
        <v>0</v>
      </c>
      <c r="Z16" s="2">
        <v>93037.99</v>
      </c>
      <c r="AA16" s="2">
        <v>2010.27</v>
      </c>
      <c r="AB16" s="29">
        <v>0</v>
      </c>
      <c r="AC16" s="31">
        <f t="shared" si="15"/>
        <v>1443</v>
      </c>
      <c r="AD16" s="30">
        <f t="shared" si="16"/>
        <v>95048.260000000009</v>
      </c>
      <c r="AE16" s="2">
        <f t="shared" si="0"/>
        <v>-793</v>
      </c>
      <c r="AF16" s="2">
        <f t="shared" si="0"/>
        <v>-5</v>
      </c>
      <c r="AG16" s="2">
        <f t="shared" si="0"/>
        <v>2</v>
      </c>
      <c r="AH16" s="2">
        <f t="shared" si="0"/>
        <v>-53388.840000000004</v>
      </c>
      <c r="AI16" s="2">
        <f t="shared" si="0"/>
        <v>28.740000000000009</v>
      </c>
      <c r="AJ16" s="29">
        <f t="shared" si="0"/>
        <v>177.88</v>
      </c>
      <c r="AK16" s="31">
        <f t="shared" si="0"/>
        <v>-796</v>
      </c>
      <c r="AL16" s="31">
        <f t="shared" si="0"/>
        <v>-53182.220000000008</v>
      </c>
      <c r="AM16" s="38">
        <f t="shared" si="1"/>
        <v>-0.55649122807017548</v>
      </c>
      <c r="AN16" s="38">
        <f t="shared" si="1"/>
        <v>-0.27777777777777779</v>
      </c>
      <c r="AO16" s="38" t="str">
        <f t="shared" si="1"/>
        <v/>
      </c>
      <c r="AP16" s="38">
        <f t="shared" si="1"/>
        <v>-0.5738391381843051</v>
      </c>
      <c r="AQ16" s="38">
        <f t="shared" si="1"/>
        <v>1.4296587025623428E-2</v>
      </c>
      <c r="AR16" s="39" t="str">
        <f t="shared" si="1"/>
        <v/>
      </c>
      <c r="AS16" s="40">
        <f t="shared" si="1"/>
        <v>-0.55162855162855162</v>
      </c>
      <c r="AT16" s="40">
        <f t="shared" si="1"/>
        <v>-0.55952860157566275</v>
      </c>
      <c r="AU16" s="119">
        <f t="shared" si="11"/>
        <v>62.735996835443039</v>
      </c>
      <c r="AV16" s="120">
        <f t="shared" si="2"/>
        <v>65.289817543859655</v>
      </c>
      <c r="AW16" s="121">
        <f t="shared" si="3"/>
        <v>-2.553820708416616</v>
      </c>
      <c r="AX16" s="119">
        <f t="shared" si="4"/>
        <v>147.79266666666666</v>
      </c>
      <c r="AY16" s="120">
        <f t="shared" si="5"/>
        <v>111.68166666666667</v>
      </c>
      <c r="AZ16" s="121">
        <f t="shared" si="17"/>
        <v>36.11099999999999</v>
      </c>
    </row>
    <row r="17" spans="1:52" x14ac:dyDescent="0.2">
      <c r="A17" t="s">
        <v>46</v>
      </c>
      <c r="B17" t="s">
        <v>49</v>
      </c>
      <c r="C17" t="s">
        <v>47</v>
      </c>
      <c r="D17">
        <v>0</v>
      </c>
      <c r="E17" t="s">
        <v>42</v>
      </c>
      <c r="F17" s="4">
        <f t="shared" si="18"/>
        <v>46022</v>
      </c>
      <c r="G17" t="s">
        <v>38</v>
      </c>
      <c r="H17" s="28">
        <v>1443</v>
      </c>
      <c r="I17" s="2">
        <v>13</v>
      </c>
      <c r="J17" s="2">
        <v>1</v>
      </c>
      <c r="K17" s="2">
        <v>89156.67</v>
      </c>
      <c r="L17" s="2">
        <v>1869.13</v>
      </c>
      <c r="M17" s="29">
        <v>41.93</v>
      </c>
      <c r="N17" s="31">
        <f t="shared" si="13"/>
        <v>1457</v>
      </c>
      <c r="O17" s="30">
        <f t="shared" si="14"/>
        <v>91067.73</v>
      </c>
      <c r="P17" t="s">
        <v>49</v>
      </c>
      <c r="Q17" t="s">
        <v>49</v>
      </c>
      <c r="R17" t="s">
        <v>47</v>
      </c>
      <c r="S17" t="s">
        <v>47</v>
      </c>
      <c r="T17" t="s">
        <v>42</v>
      </c>
      <c r="U17" s="4">
        <f t="shared" si="19"/>
        <v>45658</v>
      </c>
      <c r="V17" t="s">
        <v>38</v>
      </c>
      <c r="W17" s="28">
        <v>166</v>
      </c>
      <c r="X17" s="2">
        <v>3</v>
      </c>
      <c r="Y17" s="2">
        <v>1</v>
      </c>
      <c r="Z17" s="2">
        <v>8565.82</v>
      </c>
      <c r="AA17" s="2">
        <v>363.81</v>
      </c>
      <c r="AB17" s="29">
        <v>140.08000000000001</v>
      </c>
      <c r="AC17" s="31">
        <f t="shared" si="15"/>
        <v>170</v>
      </c>
      <c r="AD17" s="30">
        <f t="shared" si="16"/>
        <v>9069.7099999999991</v>
      </c>
      <c r="AE17" s="2">
        <f t="shared" si="0"/>
        <v>1277</v>
      </c>
      <c r="AF17" s="2">
        <f t="shared" si="0"/>
        <v>10</v>
      </c>
      <c r="AG17" s="2">
        <f t="shared" si="0"/>
        <v>0</v>
      </c>
      <c r="AH17" s="2">
        <f t="shared" si="0"/>
        <v>80590.850000000006</v>
      </c>
      <c r="AI17" s="2">
        <f t="shared" si="0"/>
        <v>1505.3200000000002</v>
      </c>
      <c r="AJ17" s="29">
        <f t="shared" si="0"/>
        <v>-98.15</v>
      </c>
      <c r="AK17" s="31">
        <f t="shared" si="0"/>
        <v>1287</v>
      </c>
      <c r="AL17" s="31">
        <f t="shared" si="0"/>
        <v>81998.01999999999</v>
      </c>
      <c r="AM17" s="38">
        <f t="shared" si="1"/>
        <v>7.6927710843373491</v>
      </c>
      <c r="AN17" s="38">
        <f t="shared" si="1"/>
        <v>3.3333333333333335</v>
      </c>
      <c r="AO17" s="38">
        <f t="shared" si="1"/>
        <v>0</v>
      </c>
      <c r="AP17" s="38">
        <f t="shared" si="1"/>
        <v>9.4084220775127196</v>
      </c>
      <c r="AQ17" s="38">
        <f t="shared" si="1"/>
        <v>4.1376542700860339</v>
      </c>
      <c r="AR17" s="39">
        <f t="shared" si="1"/>
        <v>-0.7006710451170759</v>
      </c>
      <c r="AS17" s="40">
        <f t="shared" si="1"/>
        <v>7.5705882352941174</v>
      </c>
      <c r="AT17" s="40">
        <f t="shared" si="1"/>
        <v>9.040864592142416</v>
      </c>
      <c r="AU17" s="119">
        <f t="shared" si="11"/>
        <v>61.785634095634094</v>
      </c>
      <c r="AV17" s="120">
        <f t="shared" si="2"/>
        <v>51.601325301204817</v>
      </c>
      <c r="AW17" s="121">
        <f t="shared" si="3"/>
        <v>10.184308794429278</v>
      </c>
      <c r="AX17" s="119">
        <f t="shared" si="4"/>
        <v>136.50428571428571</v>
      </c>
      <c r="AY17" s="120">
        <f t="shared" si="5"/>
        <v>125.9725</v>
      </c>
      <c r="AZ17" s="121">
        <f t="shared" si="17"/>
        <v>10.531785714285718</v>
      </c>
    </row>
    <row r="18" spans="1:52" x14ac:dyDescent="0.2">
      <c r="A18" t="s">
        <v>46</v>
      </c>
      <c r="B18" t="s">
        <v>46</v>
      </c>
      <c r="C18" t="s">
        <v>47</v>
      </c>
      <c r="D18" t="s">
        <v>47</v>
      </c>
      <c r="E18" t="s">
        <v>42</v>
      </c>
      <c r="F18" s="4">
        <f t="shared" si="18"/>
        <v>46023</v>
      </c>
      <c r="G18" t="s">
        <v>39</v>
      </c>
      <c r="H18" s="28">
        <v>162</v>
      </c>
      <c r="I18" s="2">
        <v>3</v>
      </c>
      <c r="J18" s="2">
        <v>0</v>
      </c>
      <c r="K18" s="2">
        <v>7825.34</v>
      </c>
      <c r="L18" s="2">
        <v>485.72</v>
      </c>
      <c r="M18" s="29">
        <v>0</v>
      </c>
      <c r="N18" s="31">
        <f t="shared" si="13"/>
        <v>165</v>
      </c>
      <c r="O18" s="30">
        <f t="shared" si="14"/>
        <v>8311.06</v>
      </c>
      <c r="P18" t="s">
        <v>49</v>
      </c>
      <c r="Q18" t="s">
        <v>49</v>
      </c>
      <c r="R18" t="s">
        <v>47</v>
      </c>
      <c r="S18" t="s">
        <v>47</v>
      </c>
      <c r="T18" t="s">
        <v>42</v>
      </c>
      <c r="U18" s="4">
        <f t="shared" si="19"/>
        <v>45659</v>
      </c>
      <c r="V18" t="s">
        <v>39</v>
      </c>
      <c r="W18" s="28">
        <v>309</v>
      </c>
      <c r="X18" s="2">
        <v>6</v>
      </c>
      <c r="Y18" s="2">
        <v>1</v>
      </c>
      <c r="Z18" s="2">
        <v>16737.650000000001</v>
      </c>
      <c r="AA18" s="2">
        <v>1111.9000000000001</v>
      </c>
      <c r="AB18" s="29">
        <v>143.88</v>
      </c>
      <c r="AC18" s="31">
        <f t="shared" si="15"/>
        <v>316</v>
      </c>
      <c r="AD18" s="30">
        <f t="shared" si="16"/>
        <v>17993.430000000004</v>
      </c>
      <c r="AE18" s="2">
        <f t="shared" si="0"/>
        <v>-147</v>
      </c>
      <c r="AF18" s="2">
        <f t="shared" si="0"/>
        <v>-3</v>
      </c>
      <c r="AG18" s="2">
        <f t="shared" si="0"/>
        <v>-1</v>
      </c>
      <c r="AH18" s="2">
        <f t="shared" si="0"/>
        <v>-8912.3100000000013</v>
      </c>
      <c r="AI18" s="2">
        <f t="shared" si="0"/>
        <v>-626.18000000000006</v>
      </c>
      <c r="AJ18" s="29">
        <f t="shared" si="0"/>
        <v>-143.88</v>
      </c>
      <c r="AK18" s="31">
        <f t="shared" si="0"/>
        <v>-151</v>
      </c>
      <c r="AL18" s="31">
        <f t="shared" si="0"/>
        <v>-9682.3700000000044</v>
      </c>
      <c r="AM18" s="38">
        <f t="shared" si="1"/>
        <v>-0.47572815533980584</v>
      </c>
      <c r="AN18" s="38">
        <f t="shared" si="1"/>
        <v>-0.5</v>
      </c>
      <c r="AO18" s="38">
        <f t="shared" si="1"/>
        <v>-1</v>
      </c>
      <c r="AP18" s="38">
        <f t="shared" si="1"/>
        <v>-0.5324708068336953</v>
      </c>
      <c r="AQ18" s="38">
        <f t="shared" si="1"/>
        <v>-0.56316215487004229</v>
      </c>
      <c r="AR18" s="39">
        <f t="shared" si="1"/>
        <v>-1</v>
      </c>
      <c r="AS18" s="40">
        <f t="shared" si="1"/>
        <v>-0.47784810126582278</v>
      </c>
      <c r="AT18" s="40">
        <f t="shared" si="1"/>
        <v>-0.53810585308081904</v>
      </c>
      <c r="AU18" s="119">
        <f t="shared" si="11"/>
        <v>48.30456790123457</v>
      </c>
      <c r="AV18" s="120">
        <f t="shared" si="2"/>
        <v>54.167152103559879</v>
      </c>
      <c r="AW18" s="121">
        <f t="shared" si="3"/>
        <v>-5.8625842023253085</v>
      </c>
      <c r="AX18" s="119">
        <f t="shared" si="4"/>
        <v>161.90666666666667</v>
      </c>
      <c r="AY18" s="120">
        <f t="shared" si="5"/>
        <v>179.39714285714288</v>
      </c>
      <c r="AZ18" s="121">
        <f t="shared" si="17"/>
        <v>-17.490476190476215</v>
      </c>
    </row>
    <row r="19" spans="1:52" x14ac:dyDescent="0.2">
      <c r="A19" t="s">
        <v>46</v>
      </c>
      <c r="B19" t="s">
        <v>46</v>
      </c>
      <c r="C19" t="s">
        <v>47</v>
      </c>
      <c r="D19" t="s">
        <v>47</v>
      </c>
      <c r="E19" t="s">
        <v>42</v>
      </c>
      <c r="F19" s="4">
        <f t="shared" si="18"/>
        <v>46024</v>
      </c>
      <c r="G19" t="s">
        <v>40</v>
      </c>
      <c r="H19" s="28">
        <v>405</v>
      </c>
      <c r="I19" s="2">
        <v>4</v>
      </c>
      <c r="J19" s="2">
        <v>0</v>
      </c>
      <c r="K19" s="2">
        <v>22058.030000000002</v>
      </c>
      <c r="L19" s="2">
        <v>812.14</v>
      </c>
      <c r="M19" s="29">
        <v>0</v>
      </c>
      <c r="N19" s="31">
        <f t="shared" si="13"/>
        <v>409</v>
      </c>
      <c r="O19" s="30">
        <f t="shared" si="14"/>
        <v>22870.170000000002</v>
      </c>
      <c r="P19" t="s">
        <v>49</v>
      </c>
      <c r="Q19" t="s">
        <v>49</v>
      </c>
      <c r="R19" t="s">
        <v>47</v>
      </c>
      <c r="S19" t="s">
        <v>47</v>
      </c>
      <c r="T19" t="s">
        <v>42</v>
      </c>
      <c r="U19" s="4">
        <f t="shared" si="19"/>
        <v>45660</v>
      </c>
      <c r="V19" t="s">
        <v>40</v>
      </c>
      <c r="W19" s="28">
        <v>463</v>
      </c>
      <c r="X19" s="2">
        <v>7</v>
      </c>
      <c r="Y19" s="2">
        <v>0</v>
      </c>
      <c r="Z19" s="2">
        <v>26453.629999999997</v>
      </c>
      <c r="AA19" s="2">
        <v>701.35</v>
      </c>
      <c r="AB19" s="29">
        <v>0</v>
      </c>
      <c r="AC19" s="31">
        <f t="shared" si="15"/>
        <v>470</v>
      </c>
      <c r="AD19" s="30">
        <f t="shared" si="16"/>
        <v>27154.979999999996</v>
      </c>
      <c r="AE19" s="2">
        <f t="shared" si="0"/>
        <v>-58</v>
      </c>
      <c r="AF19" s="2">
        <f t="shared" si="0"/>
        <v>-3</v>
      </c>
      <c r="AG19" s="2">
        <f t="shared" si="0"/>
        <v>0</v>
      </c>
      <c r="AH19" s="2">
        <f t="shared" si="0"/>
        <v>-4395.5999999999949</v>
      </c>
      <c r="AI19" s="2">
        <f t="shared" si="0"/>
        <v>110.78999999999996</v>
      </c>
      <c r="AJ19" s="29">
        <f t="shared" si="0"/>
        <v>0</v>
      </c>
      <c r="AK19" s="31">
        <f t="shared" si="0"/>
        <v>-61</v>
      </c>
      <c r="AL19" s="31">
        <f t="shared" si="0"/>
        <v>-4284.809999999994</v>
      </c>
      <c r="AM19" s="38">
        <f t="shared" si="1"/>
        <v>-0.12526997840172785</v>
      </c>
      <c r="AN19" s="38">
        <f t="shared" si="1"/>
        <v>-0.42857142857142855</v>
      </c>
      <c r="AO19" s="38" t="str">
        <f t="shared" si="1"/>
        <v/>
      </c>
      <c r="AP19" s="38">
        <f t="shared" si="1"/>
        <v>-0.166162451051141</v>
      </c>
      <c r="AQ19" s="38">
        <f t="shared" si="1"/>
        <v>0.1579667783560276</v>
      </c>
      <c r="AR19" s="39" t="str">
        <f t="shared" si="1"/>
        <v/>
      </c>
      <c r="AS19" s="40">
        <f t="shared" si="1"/>
        <v>-0.12978723404255318</v>
      </c>
      <c r="AT19" s="40">
        <f t="shared" si="1"/>
        <v>-0.15779094663299309</v>
      </c>
      <c r="AU19" s="119">
        <f t="shared" si="11"/>
        <v>54.464271604938276</v>
      </c>
      <c r="AV19" s="120">
        <f t="shared" si="2"/>
        <v>57.135269978401723</v>
      </c>
      <c r="AW19" s="121">
        <f t="shared" si="3"/>
        <v>-2.6709983734634477</v>
      </c>
      <c r="AX19" s="119">
        <f t="shared" si="4"/>
        <v>203.035</v>
      </c>
      <c r="AY19" s="120">
        <f t="shared" si="5"/>
        <v>100.19285714285715</v>
      </c>
      <c r="AZ19" s="121">
        <f t="shared" si="17"/>
        <v>102.84214285714285</v>
      </c>
    </row>
    <row r="20" spans="1:52" ht="13.5" thickBot="1" x14ac:dyDescent="0.25">
      <c r="A20" t="s">
        <v>46</v>
      </c>
      <c r="B20" t="s">
        <v>46</v>
      </c>
      <c r="C20" t="s">
        <v>47</v>
      </c>
      <c r="D20" t="s">
        <v>47</v>
      </c>
      <c r="E20" t="s">
        <v>42</v>
      </c>
      <c r="F20" s="59">
        <f t="shared" si="18"/>
        <v>46025</v>
      </c>
      <c r="G20" s="42" t="s">
        <v>41</v>
      </c>
      <c r="H20" s="43">
        <v>456</v>
      </c>
      <c r="I20" s="44">
        <v>3</v>
      </c>
      <c r="J20" s="44">
        <v>0</v>
      </c>
      <c r="K20" s="44">
        <v>22378.62</v>
      </c>
      <c r="L20" s="44">
        <v>248.37</v>
      </c>
      <c r="M20" s="45">
        <v>0</v>
      </c>
      <c r="N20" s="47">
        <f t="shared" si="13"/>
        <v>459</v>
      </c>
      <c r="O20" s="46">
        <f t="shared" si="14"/>
        <v>22626.989999999998</v>
      </c>
      <c r="P20" t="s">
        <v>49</v>
      </c>
      <c r="Q20" t="s">
        <v>49</v>
      </c>
      <c r="R20" t="s">
        <v>47</v>
      </c>
      <c r="S20" t="s">
        <v>47</v>
      </c>
      <c r="T20" t="s">
        <v>42</v>
      </c>
      <c r="U20" s="59">
        <f t="shared" si="19"/>
        <v>45661</v>
      </c>
      <c r="V20" s="42" t="s">
        <v>41</v>
      </c>
      <c r="W20" s="43">
        <v>477</v>
      </c>
      <c r="X20" s="44">
        <v>2</v>
      </c>
      <c r="Y20" s="44">
        <v>0</v>
      </c>
      <c r="Z20" s="44">
        <v>26654.35</v>
      </c>
      <c r="AA20" s="44">
        <v>264.72000000000003</v>
      </c>
      <c r="AB20" s="45">
        <v>0</v>
      </c>
      <c r="AC20" s="47">
        <f t="shared" si="15"/>
        <v>479</v>
      </c>
      <c r="AD20" s="46">
        <f t="shared" si="16"/>
        <v>26919.07</v>
      </c>
      <c r="AE20" s="44">
        <f t="shared" si="0"/>
        <v>-21</v>
      </c>
      <c r="AF20" s="44">
        <f t="shared" si="0"/>
        <v>1</v>
      </c>
      <c r="AG20" s="44">
        <f t="shared" si="0"/>
        <v>0</v>
      </c>
      <c r="AH20" s="44">
        <f t="shared" si="0"/>
        <v>-4275.7299999999996</v>
      </c>
      <c r="AI20" s="44">
        <f t="shared" si="0"/>
        <v>-16.350000000000023</v>
      </c>
      <c r="AJ20" s="45">
        <f t="shared" si="0"/>
        <v>0</v>
      </c>
      <c r="AK20" s="47">
        <f t="shared" si="0"/>
        <v>-20</v>
      </c>
      <c r="AL20" s="47">
        <f t="shared" si="0"/>
        <v>-4292.0800000000017</v>
      </c>
      <c r="AM20" s="56">
        <f t="shared" si="1"/>
        <v>-4.40251572327044E-2</v>
      </c>
      <c r="AN20" s="56">
        <f t="shared" si="1"/>
        <v>0.5</v>
      </c>
      <c r="AO20" s="56" t="str">
        <f t="shared" si="1"/>
        <v/>
      </c>
      <c r="AP20" s="56">
        <f t="shared" si="1"/>
        <v>-0.16041396620063891</v>
      </c>
      <c r="AQ20" s="56">
        <f t="shared" si="1"/>
        <v>-6.1763372620127009E-2</v>
      </c>
      <c r="AR20" s="57" t="str">
        <f t="shared" si="1"/>
        <v/>
      </c>
      <c r="AS20" s="58">
        <f t="shared" si="1"/>
        <v>-4.1753653444676408E-2</v>
      </c>
      <c r="AT20" s="58">
        <f t="shared" si="1"/>
        <v>-0.15944384408525264</v>
      </c>
      <c r="AU20" s="122">
        <f t="shared" si="11"/>
        <v>49.075921052631578</v>
      </c>
      <c r="AV20" s="123">
        <f t="shared" si="2"/>
        <v>55.879140461215933</v>
      </c>
      <c r="AW20" s="124">
        <f t="shared" si="3"/>
        <v>-6.8032194085843543</v>
      </c>
      <c r="AX20" s="122">
        <f t="shared" si="4"/>
        <v>82.79</v>
      </c>
      <c r="AY20" s="123">
        <f t="shared" si="5"/>
        <v>132.36000000000001</v>
      </c>
      <c r="AZ20" s="124">
        <f t="shared" si="17"/>
        <v>-49.570000000000007</v>
      </c>
    </row>
    <row r="21" spans="1:52" x14ac:dyDescent="0.2">
      <c r="A21" t="s">
        <v>46</v>
      </c>
      <c r="B21" t="s">
        <v>46</v>
      </c>
      <c r="C21" t="s">
        <v>47</v>
      </c>
      <c r="D21" t="s">
        <v>47</v>
      </c>
      <c r="E21" t="s">
        <v>43</v>
      </c>
      <c r="F21" s="4">
        <f t="shared" si="18"/>
        <v>46026</v>
      </c>
      <c r="G21" t="s">
        <v>35</v>
      </c>
      <c r="H21" s="28">
        <v>272</v>
      </c>
      <c r="I21" s="2">
        <v>5</v>
      </c>
      <c r="J21" s="2">
        <v>1</v>
      </c>
      <c r="K21" s="2">
        <v>12803.21</v>
      </c>
      <c r="L21" s="2">
        <v>654.63</v>
      </c>
      <c r="M21" s="29">
        <v>713.94</v>
      </c>
      <c r="N21" s="31">
        <f t="shared" si="13"/>
        <v>278</v>
      </c>
      <c r="O21" s="30">
        <f t="shared" si="14"/>
        <v>14171.779999999999</v>
      </c>
      <c r="P21" t="s">
        <v>49</v>
      </c>
      <c r="Q21" t="s">
        <v>49</v>
      </c>
      <c r="R21" t="s">
        <v>47</v>
      </c>
      <c r="S21" t="s">
        <v>47</v>
      </c>
      <c r="T21" t="s">
        <v>43</v>
      </c>
      <c r="U21" s="4">
        <f t="shared" si="19"/>
        <v>45662</v>
      </c>
      <c r="V21" t="s">
        <v>35</v>
      </c>
      <c r="W21" s="28">
        <v>298</v>
      </c>
      <c r="X21" s="2">
        <v>2</v>
      </c>
      <c r="Y21" s="2">
        <v>0</v>
      </c>
      <c r="Z21" s="2">
        <v>16539.599999999999</v>
      </c>
      <c r="AA21" s="2">
        <v>-10.820000000000007</v>
      </c>
      <c r="AB21" s="29">
        <v>0</v>
      </c>
      <c r="AC21" s="31">
        <f t="shared" si="15"/>
        <v>300</v>
      </c>
      <c r="AD21" s="30">
        <f t="shared" si="16"/>
        <v>16528.78</v>
      </c>
      <c r="AE21" s="2">
        <f t="shared" si="0"/>
        <v>-26</v>
      </c>
      <c r="AF21" s="2">
        <f t="shared" si="0"/>
        <v>3</v>
      </c>
      <c r="AG21" s="2">
        <f t="shared" si="0"/>
        <v>1</v>
      </c>
      <c r="AH21" s="2">
        <f t="shared" si="0"/>
        <v>-3736.3899999999994</v>
      </c>
      <c r="AI21" s="2">
        <f t="shared" si="0"/>
        <v>665.45</v>
      </c>
      <c r="AJ21" s="29">
        <f t="shared" si="0"/>
        <v>713.94</v>
      </c>
      <c r="AK21" s="31">
        <f t="shared" si="0"/>
        <v>-22</v>
      </c>
      <c r="AL21" s="31">
        <f t="shared" si="0"/>
        <v>-2357</v>
      </c>
      <c r="AM21" s="38">
        <f t="shared" si="1"/>
        <v>-8.7248322147651006E-2</v>
      </c>
      <c r="AN21" s="38">
        <f t="shared" si="1"/>
        <v>1.5</v>
      </c>
      <c r="AO21" s="38" t="str">
        <f t="shared" si="1"/>
        <v/>
      </c>
      <c r="AP21" s="38">
        <f t="shared" si="1"/>
        <v>-0.22590570509564922</v>
      </c>
      <c r="AQ21" s="38">
        <f t="shared" si="1"/>
        <v>-61.501848428835451</v>
      </c>
      <c r="AR21" s="39" t="str">
        <f t="shared" si="1"/>
        <v/>
      </c>
      <c r="AS21" s="40">
        <f t="shared" si="1"/>
        <v>-7.3333333333333334E-2</v>
      </c>
      <c r="AT21" s="40">
        <f t="shared" si="1"/>
        <v>-0.14259975630385305</v>
      </c>
      <c r="AU21" s="119">
        <f t="shared" si="11"/>
        <v>47.070625</v>
      </c>
      <c r="AV21" s="120">
        <f t="shared" si="2"/>
        <v>55.502013422818784</v>
      </c>
      <c r="AW21" s="121">
        <f t="shared" si="3"/>
        <v>-8.4313884228187845</v>
      </c>
      <c r="AX21" s="119">
        <f t="shared" si="4"/>
        <v>228.09500000000003</v>
      </c>
      <c r="AY21" s="120">
        <f t="shared" si="5"/>
        <v>-5.4100000000000037</v>
      </c>
      <c r="AZ21" s="121">
        <f t="shared" si="17"/>
        <v>233.50500000000002</v>
      </c>
    </row>
    <row r="22" spans="1:52" x14ac:dyDescent="0.2">
      <c r="A22" t="s">
        <v>46</v>
      </c>
      <c r="B22" t="s">
        <v>46</v>
      </c>
      <c r="C22" t="s">
        <v>47</v>
      </c>
      <c r="D22" t="s">
        <v>47</v>
      </c>
      <c r="E22" t="s">
        <v>43</v>
      </c>
      <c r="F22" s="4">
        <f t="shared" si="18"/>
        <v>46027</v>
      </c>
      <c r="G22" t="s">
        <v>36</v>
      </c>
      <c r="H22" s="28">
        <v>215</v>
      </c>
      <c r="I22" s="2">
        <v>1</v>
      </c>
      <c r="J22" s="2">
        <v>0</v>
      </c>
      <c r="K22" s="2">
        <v>9669.98</v>
      </c>
      <c r="L22" s="2">
        <v>14.99</v>
      </c>
      <c r="M22" s="29">
        <v>0</v>
      </c>
      <c r="N22" s="31">
        <f t="shared" si="13"/>
        <v>216</v>
      </c>
      <c r="O22" s="30">
        <f t="shared" si="14"/>
        <v>9684.9699999999993</v>
      </c>
      <c r="P22" t="s">
        <v>49</v>
      </c>
      <c r="Q22" t="s">
        <v>49</v>
      </c>
      <c r="R22" t="s">
        <v>47</v>
      </c>
      <c r="S22" t="s">
        <v>47</v>
      </c>
      <c r="T22" t="s">
        <v>43</v>
      </c>
      <c r="U22" s="4">
        <f t="shared" si="19"/>
        <v>45663</v>
      </c>
      <c r="V22" t="s">
        <v>36</v>
      </c>
      <c r="W22" s="28">
        <v>283</v>
      </c>
      <c r="X22" s="2">
        <v>6</v>
      </c>
      <c r="Y22" s="2">
        <v>0</v>
      </c>
      <c r="Z22" s="2">
        <v>15409.5</v>
      </c>
      <c r="AA22" s="2">
        <v>665.06</v>
      </c>
      <c r="AB22" s="29">
        <v>0</v>
      </c>
      <c r="AC22" s="31">
        <f t="shared" si="15"/>
        <v>289</v>
      </c>
      <c r="AD22" s="30">
        <f t="shared" si="16"/>
        <v>16074.56</v>
      </c>
      <c r="AE22" s="2">
        <f t="shared" si="0"/>
        <v>-68</v>
      </c>
      <c r="AF22" s="2">
        <f t="shared" si="0"/>
        <v>-5</v>
      </c>
      <c r="AG22" s="2">
        <f t="shared" si="0"/>
        <v>0</v>
      </c>
      <c r="AH22" s="2">
        <f t="shared" si="0"/>
        <v>-5739.52</v>
      </c>
      <c r="AI22" s="2">
        <f t="shared" si="0"/>
        <v>-650.06999999999994</v>
      </c>
      <c r="AJ22" s="29">
        <f t="shared" si="0"/>
        <v>0</v>
      </c>
      <c r="AK22" s="31">
        <f t="shared" si="0"/>
        <v>-73</v>
      </c>
      <c r="AL22" s="31">
        <f t="shared" si="0"/>
        <v>-6389.59</v>
      </c>
      <c r="AM22" s="38">
        <f t="shared" si="1"/>
        <v>-0.24028268551236748</v>
      </c>
      <c r="AN22" s="38">
        <f t="shared" si="1"/>
        <v>-0.83333333333333337</v>
      </c>
      <c r="AO22" s="38" t="str">
        <f t="shared" si="1"/>
        <v/>
      </c>
      <c r="AP22" s="38">
        <f t="shared" si="1"/>
        <v>-0.37246633570200205</v>
      </c>
      <c r="AQ22" s="38">
        <f t="shared" si="1"/>
        <v>-0.97746068023937693</v>
      </c>
      <c r="AR22" s="39" t="str">
        <f t="shared" si="1"/>
        <v/>
      </c>
      <c r="AS22" s="40">
        <f t="shared" si="1"/>
        <v>-0.25259515570934254</v>
      </c>
      <c r="AT22" s="40">
        <f t="shared" si="1"/>
        <v>-0.39749703879919579</v>
      </c>
      <c r="AU22" s="119">
        <f t="shared" si="11"/>
        <v>44.976651162790695</v>
      </c>
      <c r="AV22" s="120">
        <f t="shared" si="2"/>
        <v>54.450530035335689</v>
      </c>
      <c r="AW22" s="121">
        <f t="shared" si="3"/>
        <v>-9.4738788725449936</v>
      </c>
      <c r="AX22" s="119">
        <f t="shared" si="4"/>
        <v>14.99</v>
      </c>
      <c r="AY22" s="120">
        <f t="shared" si="5"/>
        <v>110.84333333333332</v>
      </c>
      <c r="AZ22" s="121">
        <f t="shared" si="17"/>
        <v>-95.853333333333325</v>
      </c>
    </row>
    <row r="23" spans="1:52" x14ac:dyDescent="0.2">
      <c r="A23" t="s">
        <v>46</v>
      </c>
      <c r="B23" t="s">
        <v>46</v>
      </c>
      <c r="C23" t="s">
        <v>47</v>
      </c>
      <c r="D23" t="s">
        <v>47</v>
      </c>
      <c r="E23" t="s">
        <v>43</v>
      </c>
      <c r="F23" s="4">
        <f t="shared" si="18"/>
        <v>46028</v>
      </c>
      <c r="G23" t="s">
        <v>37</v>
      </c>
      <c r="H23" s="28">
        <v>239</v>
      </c>
      <c r="I23" s="2">
        <v>5</v>
      </c>
      <c r="J23" s="2">
        <v>0</v>
      </c>
      <c r="K23" s="2">
        <v>13239.099999999999</v>
      </c>
      <c r="L23" s="2">
        <v>472.95</v>
      </c>
      <c r="M23" s="29">
        <v>0</v>
      </c>
      <c r="N23" s="31">
        <f t="shared" si="13"/>
        <v>244</v>
      </c>
      <c r="O23" s="30">
        <f t="shared" si="14"/>
        <v>13712.05</v>
      </c>
      <c r="P23" t="s">
        <v>49</v>
      </c>
      <c r="Q23" t="s">
        <v>49</v>
      </c>
      <c r="R23" t="s">
        <v>47</v>
      </c>
      <c r="S23" t="s">
        <v>47</v>
      </c>
      <c r="T23" t="s">
        <v>43</v>
      </c>
      <c r="U23" s="4">
        <f t="shared" si="19"/>
        <v>45664</v>
      </c>
      <c r="V23" t="s">
        <v>37</v>
      </c>
      <c r="W23" s="28">
        <v>196</v>
      </c>
      <c r="X23" s="2">
        <v>6</v>
      </c>
      <c r="Y23" s="2">
        <v>8</v>
      </c>
      <c r="Z23" s="2">
        <v>8338.1</v>
      </c>
      <c r="AA23" s="2">
        <v>685.04</v>
      </c>
      <c r="AB23" s="29">
        <v>2120.92</v>
      </c>
      <c r="AC23" s="31">
        <f t="shared" si="15"/>
        <v>210</v>
      </c>
      <c r="AD23" s="30">
        <f t="shared" si="16"/>
        <v>11144.06</v>
      </c>
      <c r="AE23" s="2">
        <f t="shared" ref="AE23:AL54" si="20">+H23-W23</f>
        <v>43</v>
      </c>
      <c r="AF23" s="2">
        <f t="shared" si="20"/>
        <v>-1</v>
      </c>
      <c r="AG23" s="2">
        <f t="shared" si="20"/>
        <v>-8</v>
      </c>
      <c r="AH23" s="2">
        <f t="shared" si="20"/>
        <v>4900.9999999999982</v>
      </c>
      <c r="AI23" s="2">
        <f t="shared" si="20"/>
        <v>-212.08999999999997</v>
      </c>
      <c r="AJ23" s="29">
        <f t="shared" si="20"/>
        <v>-2120.92</v>
      </c>
      <c r="AK23" s="31">
        <f t="shared" si="20"/>
        <v>34</v>
      </c>
      <c r="AL23" s="31">
        <f t="shared" si="20"/>
        <v>2567.9899999999998</v>
      </c>
      <c r="AM23" s="38">
        <f t="shared" ref="AM23:AT54" si="21">IFERROR(AE23/W23,"")</f>
        <v>0.21938775510204081</v>
      </c>
      <c r="AN23" s="38">
        <f t="shared" si="21"/>
        <v>-0.16666666666666666</v>
      </c>
      <c r="AO23" s="38">
        <f t="shared" si="21"/>
        <v>-1</v>
      </c>
      <c r="AP23" s="38">
        <f t="shared" si="21"/>
        <v>0.58778378767345052</v>
      </c>
      <c r="AQ23" s="38">
        <f t="shared" si="21"/>
        <v>-0.30960235898633653</v>
      </c>
      <c r="AR23" s="39">
        <f t="shared" si="21"/>
        <v>-1</v>
      </c>
      <c r="AS23" s="40">
        <f t="shared" si="21"/>
        <v>0.16190476190476191</v>
      </c>
      <c r="AT23" s="40">
        <f t="shared" si="21"/>
        <v>0.23043576578015551</v>
      </c>
      <c r="AU23" s="119">
        <f t="shared" si="11"/>
        <v>55.393723849372378</v>
      </c>
      <c r="AV23" s="120">
        <f t="shared" si="2"/>
        <v>42.541326530612245</v>
      </c>
      <c r="AW23" s="121">
        <f t="shared" si="3"/>
        <v>12.852397318760133</v>
      </c>
      <c r="AX23" s="119">
        <f t="shared" si="4"/>
        <v>94.59</v>
      </c>
      <c r="AY23" s="120">
        <f t="shared" si="5"/>
        <v>200.42571428571429</v>
      </c>
      <c r="AZ23" s="121">
        <f t="shared" si="17"/>
        <v>-105.83571428571429</v>
      </c>
    </row>
    <row r="24" spans="1:52" x14ac:dyDescent="0.2">
      <c r="A24" t="s">
        <v>46</v>
      </c>
      <c r="B24" t="s">
        <v>46</v>
      </c>
      <c r="C24" t="s">
        <v>47</v>
      </c>
      <c r="D24" t="s">
        <v>47</v>
      </c>
      <c r="E24" t="s">
        <v>43</v>
      </c>
      <c r="F24" s="4">
        <f t="shared" si="18"/>
        <v>46029</v>
      </c>
      <c r="G24" t="s">
        <v>38</v>
      </c>
      <c r="H24" s="28">
        <v>275</v>
      </c>
      <c r="I24" s="2">
        <v>4</v>
      </c>
      <c r="J24" s="2">
        <v>2</v>
      </c>
      <c r="K24" s="2">
        <v>15568.9</v>
      </c>
      <c r="L24" s="2">
        <v>461.53</v>
      </c>
      <c r="M24" s="29">
        <v>219.96</v>
      </c>
      <c r="N24" s="31">
        <f t="shared" si="13"/>
        <v>281</v>
      </c>
      <c r="O24" s="30">
        <f t="shared" si="14"/>
        <v>16250.39</v>
      </c>
      <c r="P24" t="s">
        <v>49</v>
      </c>
      <c r="Q24" t="s">
        <v>49</v>
      </c>
      <c r="R24" t="s">
        <v>47</v>
      </c>
      <c r="S24" t="s">
        <v>47</v>
      </c>
      <c r="T24" t="s">
        <v>43</v>
      </c>
      <c r="U24" s="4">
        <f t="shared" si="19"/>
        <v>45665</v>
      </c>
      <c r="V24" t="s">
        <v>38</v>
      </c>
      <c r="W24" s="28">
        <v>298</v>
      </c>
      <c r="X24" s="2">
        <v>13</v>
      </c>
      <c r="Y24" s="2">
        <v>9</v>
      </c>
      <c r="Z24" s="2">
        <v>15977.439999999999</v>
      </c>
      <c r="AA24" s="2">
        <v>2204.0300000000002</v>
      </c>
      <c r="AB24" s="29">
        <v>1158.96</v>
      </c>
      <c r="AC24" s="31">
        <f t="shared" si="15"/>
        <v>320</v>
      </c>
      <c r="AD24" s="30">
        <f t="shared" si="16"/>
        <v>19340.429999999997</v>
      </c>
      <c r="AE24" s="2">
        <f t="shared" si="20"/>
        <v>-23</v>
      </c>
      <c r="AF24" s="2">
        <f t="shared" si="20"/>
        <v>-9</v>
      </c>
      <c r="AG24" s="2">
        <f t="shared" si="20"/>
        <v>-7</v>
      </c>
      <c r="AH24" s="2">
        <f t="shared" si="20"/>
        <v>-408.53999999999905</v>
      </c>
      <c r="AI24" s="2">
        <f t="shared" si="20"/>
        <v>-1742.5000000000002</v>
      </c>
      <c r="AJ24" s="29">
        <f t="shared" si="20"/>
        <v>-939</v>
      </c>
      <c r="AK24" s="31">
        <f t="shared" si="20"/>
        <v>-39</v>
      </c>
      <c r="AL24" s="31">
        <f t="shared" si="20"/>
        <v>-3090.0399999999972</v>
      </c>
      <c r="AM24" s="38">
        <f t="shared" si="21"/>
        <v>-7.7181208053691275E-2</v>
      </c>
      <c r="AN24" s="38">
        <f t="shared" si="21"/>
        <v>-0.69230769230769229</v>
      </c>
      <c r="AO24" s="38">
        <f t="shared" si="21"/>
        <v>-0.77777777777777779</v>
      </c>
      <c r="AP24" s="38">
        <f t="shared" si="21"/>
        <v>-2.5569803422826127E-2</v>
      </c>
      <c r="AQ24" s="38">
        <f t="shared" si="21"/>
        <v>-0.79059722417571454</v>
      </c>
      <c r="AR24" s="39">
        <f t="shared" si="21"/>
        <v>-0.8102091530337544</v>
      </c>
      <c r="AS24" s="40">
        <f t="shared" si="21"/>
        <v>-0.121875</v>
      </c>
      <c r="AT24" s="40">
        <f t="shared" si="21"/>
        <v>-0.15977100819371637</v>
      </c>
      <c r="AU24" s="119">
        <f t="shared" si="11"/>
        <v>56.614181818181819</v>
      </c>
      <c r="AV24" s="120">
        <f t="shared" si="2"/>
        <v>53.615570469798655</v>
      </c>
      <c r="AW24" s="121">
        <f t="shared" si="3"/>
        <v>2.9986113483831645</v>
      </c>
      <c r="AX24" s="119">
        <f t="shared" si="4"/>
        <v>113.58166666666666</v>
      </c>
      <c r="AY24" s="120">
        <f t="shared" si="5"/>
        <v>152.86318181818183</v>
      </c>
      <c r="AZ24" s="121">
        <f t="shared" si="17"/>
        <v>-39.281515151515165</v>
      </c>
    </row>
    <row r="25" spans="1:52" x14ac:dyDescent="0.2">
      <c r="A25" t="s">
        <v>46</v>
      </c>
      <c r="B25" t="s">
        <v>46</v>
      </c>
      <c r="C25" t="s">
        <v>47</v>
      </c>
      <c r="D25" t="s">
        <v>47</v>
      </c>
      <c r="E25" t="s">
        <v>43</v>
      </c>
      <c r="F25" s="4">
        <f t="shared" si="18"/>
        <v>46030</v>
      </c>
      <c r="G25" t="s">
        <v>39</v>
      </c>
      <c r="H25" s="28">
        <v>278</v>
      </c>
      <c r="I25" s="2">
        <v>7</v>
      </c>
      <c r="J25" s="2">
        <v>6</v>
      </c>
      <c r="K25" s="2">
        <v>13861.14</v>
      </c>
      <c r="L25" s="2">
        <v>889.91</v>
      </c>
      <c r="M25" s="29">
        <v>2259.92</v>
      </c>
      <c r="N25" s="31">
        <f t="shared" si="13"/>
        <v>291</v>
      </c>
      <c r="O25" s="30">
        <f t="shared" si="14"/>
        <v>17010.97</v>
      </c>
      <c r="P25" t="s">
        <v>49</v>
      </c>
      <c r="Q25" t="s">
        <v>49</v>
      </c>
      <c r="R25" t="s">
        <v>47</v>
      </c>
      <c r="S25" t="s">
        <v>47</v>
      </c>
      <c r="T25" t="s">
        <v>43</v>
      </c>
      <c r="U25" s="4">
        <f t="shared" si="19"/>
        <v>45666</v>
      </c>
      <c r="V25" t="s">
        <v>39</v>
      </c>
      <c r="W25" s="28">
        <v>336</v>
      </c>
      <c r="X25" s="2">
        <v>10</v>
      </c>
      <c r="Y25" s="2">
        <v>0</v>
      </c>
      <c r="Z25" s="2">
        <v>18938.18</v>
      </c>
      <c r="AA25" s="2">
        <v>1454.29</v>
      </c>
      <c r="AB25" s="29">
        <v>0</v>
      </c>
      <c r="AC25" s="31">
        <f t="shared" si="15"/>
        <v>346</v>
      </c>
      <c r="AD25" s="30">
        <f t="shared" si="16"/>
        <v>20392.47</v>
      </c>
      <c r="AE25" s="2">
        <f t="shared" si="20"/>
        <v>-58</v>
      </c>
      <c r="AF25" s="2">
        <f t="shared" si="20"/>
        <v>-3</v>
      </c>
      <c r="AG25" s="2">
        <f t="shared" si="20"/>
        <v>6</v>
      </c>
      <c r="AH25" s="2">
        <f t="shared" si="20"/>
        <v>-5077.0400000000009</v>
      </c>
      <c r="AI25" s="2">
        <f t="shared" si="20"/>
        <v>-564.38</v>
      </c>
      <c r="AJ25" s="29">
        <f t="shared" si="20"/>
        <v>2259.92</v>
      </c>
      <c r="AK25" s="31">
        <f t="shared" si="20"/>
        <v>-55</v>
      </c>
      <c r="AL25" s="31">
        <f t="shared" si="20"/>
        <v>-3381.5</v>
      </c>
      <c r="AM25" s="38">
        <f t="shared" si="21"/>
        <v>-0.17261904761904762</v>
      </c>
      <c r="AN25" s="38">
        <f t="shared" si="21"/>
        <v>-0.3</v>
      </c>
      <c r="AO25" s="38" t="str">
        <f t="shared" si="21"/>
        <v/>
      </c>
      <c r="AP25" s="38">
        <f t="shared" si="21"/>
        <v>-0.26808489516944084</v>
      </c>
      <c r="AQ25" s="38">
        <f t="shared" si="21"/>
        <v>-0.38807940644575706</v>
      </c>
      <c r="AR25" s="39" t="str">
        <f t="shared" si="21"/>
        <v/>
      </c>
      <c r="AS25" s="40">
        <f t="shared" si="21"/>
        <v>-0.15895953757225434</v>
      </c>
      <c r="AT25" s="40">
        <f t="shared" si="21"/>
        <v>-0.16582101138312327</v>
      </c>
      <c r="AU25" s="119">
        <f t="shared" si="11"/>
        <v>49.860215827338131</v>
      </c>
      <c r="AV25" s="120">
        <f t="shared" si="2"/>
        <v>56.363630952380952</v>
      </c>
      <c r="AW25" s="121">
        <f t="shared" si="3"/>
        <v>-6.5034151250428209</v>
      </c>
      <c r="AX25" s="119">
        <f t="shared" si="4"/>
        <v>242.29461538461538</v>
      </c>
      <c r="AY25" s="120">
        <f t="shared" si="5"/>
        <v>145.429</v>
      </c>
      <c r="AZ25" s="121">
        <f t="shared" si="17"/>
        <v>96.865615384615381</v>
      </c>
    </row>
    <row r="26" spans="1:52" x14ac:dyDescent="0.2">
      <c r="A26" t="s">
        <v>46</v>
      </c>
      <c r="B26" t="s">
        <v>46</v>
      </c>
      <c r="C26" t="s">
        <v>47</v>
      </c>
      <c r="D26" t="s">
        <v>47</v>
      </c>
      <c r="E26" t="s">
        <v>43</v>
      </c>
      <c r="F26" s="4">
        <f t="shared" si="18"/>
        <v>46031</v>
      </c>
      <c r="G26" t="s">
        <v>40</v>
      </c>
      <c r="H26" s="28">
        <v>497</v>
      </c>
      <c r="I26" s="2">
        <v>3</v>
      </c>
      <c r="J26" s="2">
        <v>5</v>
      </c>
      <c r="K26" s="2">
        <v>29988.34</v>
      </c>
      <c r="L26" s="2">
        <v>561.54</v>
      </c>
      <c r="M26" s="29">
        <v>1580.27</v>
      </c>
      <c r="N26" s="31">
        <f t="shared" si="13"/>
        <v>505</v>
      </c>
      <c r="O26" s="30">
        <f t="shared" si="14"/>
        <v>32130.15</v>
      </c>
      <c r="P26" t="s">
        <v>49</v>
      </c>
      <c r="Q26" t="s">
        <v>49</v>
      </c>
      <c r="R26" t="s">
        <v>47</v>
      </c>
      <c r="S26" t="s">
        <v>47</v>
      </c>
      <c r="T26" t="s">
        <v>43</v>
      </c>
      <c r="U26" s="4">
        <f t="shared" si="19"/>
        <v>45667</v>
      </c>
      <c r="V26" t="s">
        <v>40</v>
      </c>
      <c r="W26" s="28">
        <v>625</v>
      </c>
      <c r="X26" s="2">
        <v>14</v>
      </c>
      <c r="Y26" s="2">
        <v>14</v>
      </c>
      <c r="Z26" s="2">
        <v>36071.61</v>
      </c>
      <c r="AA26" s="2">
        <v>1791.12</v>
      </c>
      <c r="AB26" s="29">
        <v>2349.8599999999997</v>
      </c>
      <c r="AC26" s="31">
        <f t="shared" si="15"/>
        <v>653</v>
      </c>
      <c r="AD26" s="30">
        <f t="shared" si="16"/>
        <v>40212.590000000004</v>
      </c>
      <c r="AE26" s="2">
        <f t="shared" si="20"/>
        <v>-128</v>
      </c>
      <c r="AF26" s="2">
        <f t="shared" si="20"/>
        <v>-11</v>
      </c>
      <c r="AG26" s="2">
        <f t="shared" si="20"/>
        <v>-9</v>
      </c>
      <c r="AH26" s="2">
        <f t="shared" si="20"/>
        <v>-6083.27</v>
      </c>
      <c r="AI26" s="2">
        <f t="shared" si="20"/>
        <v>-1229.58</v>
      </c>
      <c r="AJ26" s="29">
        <f t="shared" si="20"/>
        <v>-769.58999999999969</v>
      </c>
      <c r="AK26" s="31">
        <f t="shared" si="20"/>
        <v>-148</v>
      </c>
      <c r="AL26" s="31">
        <f t="shared" si="20"/>
        <v>-8082.4400000000023</v>
      </c>
      <c r="AM26" s="38">
        <f t="shared" si="21"/>
        <v>-0.20480000000000001</v>
      </c>
      <c r="AN26" s="38">
        <f t="shared" si="21"/>
        <v>-0.7857142857142857</v>
      </c>
      <c r="AO26" s="38">
        <f t="shared" si="21"/>
        <v>-0.6428571428571429</v>
      </c>
      <c r="AP26" s="38">
        <f t="shared" si="21"/>
        <v>-0.16864426068035224</v>
      </c>
      <c r="AQ26" s="38">
        <f t="shared" si="21"/>
        <v>-0.68648666755996246</v>
      </c>
      <c r="AR26" s="39">
        <f t="shared" si="21"/>
        <v>-0.3275046172963495</v>
      </c>
      <c r="AS26" s="40">
        <f t="shared" si="21"/>
        <v>-0.22664624808575803</v>
      </c>
      <c r="AT26" s="40">
        <f t="shared" si="21"/>
        <v>-0.20099277365621068</v>
      </c>
      <c r="AU26" s="119">
        <f t="shared" si="11"/>
        <v>60.338712273641853</v>
      </c>
      <c r="AV26" s="120">
        <f t="shared" si="2"/>
        <v>57.714576000000001</v>
      </c>
      <c r="AW26" s="121">
        <f t="shared" si="3"/>
        <v>2.6241362736418523</v>
      </c>
      <c r="AX26" s="119">
        <f t="shared" si="4"/>
        <v>267.72624999999999</v>
      </c>
      <c r="AY26" s="120">
        <f t="shared" si="5"/>
        <v>147.89214285714283</v>
      </c>
      <c r="AZ26" s="121">
        <f t="shared" si="17"/>
        <v>119.83410714285716</v>
      </c>
    </row>
    <row r="27" spans="1:52" ht="13.5" thickBot="1" x14ac:dyDescent="0.25">
      <c r="A27" t="s">
        <v>46</v>
      </c>
      <c r="B27" t="s">
        <v>46</v>
      </c>
      <c r="C27" t="s">
        <v>47</v>
      </c>
      <c r="D27" t="s">
        <v>47</v>
      </c>
      <c r="E27" t="s">
        <v>43</v>
      </c>
      <c r="F27" s="59">
        <f t="shared" si="18"/>
        <v>46032</v>
      </c>
      <c r="G27" s="42" t="s">
        <v>41</v>
      </c>
      <c r="H27" s="43">
        <v>570</v>
      </c>
      <c r="I27" s="44">
        <v>4</v>
      </c>
      <c r="J27" s="44">
        <v>0</v>
      </c>
      <c r="K27" s="44">
        <v>32878.97</v>
      </c>
      <c r="L27" s="44">
        <v>685.06</v>
      </c>
      <c r="M27" s="45">
        <v>0</v>
      </c>
      <c r="N27" s="47">
        <f t="shared" si="13"/>
        <v>574</v>
      </c>
      <c r="O27" s="46">
        <f t="shared" si="14"/>
        <v>33564.03</v>
      </c>
      <c r="P27" t="s">
        <v>49</v>
      </c>
      <c r="Q27" t="s">
        <v>49</v>
      </c>
      <c r="R27" t="s">
        <v>47</v>
      </c>
      <c r="S27" t="s">
        <v>47</v>
      </c>
      <c r="T27" t="s">
        <v>43</v>
      </c>
      <c r="U27" s="59">
        <f t="shared" si="19"/>
        <v>45668</v>
      </c>
      <c r="V27" s="42" t="s">
        <v>41</v>
      </c>
      <c r="W27" s="43">
        <v>673</v>
      </c>
      <c r="X27" s="44">
        <v>7</v>
      </c>
      <c r="Y27" s="44">
        <v>0</v>
      </c>
      <c r="Z27" s="44">
        <v>37743.649999999994</v>
      </c>
      <c r="AA27" s="44">
        <v>852.01</v>
      </c>
      <c r="AB27" s="45">
        <v>0</v>
      </c>
      <c r="AC27" s="47">
        <f t="shared" si="15"/>
        <v>680</v>
      </c>
      <c r="AD27" s="46">
        <f t="shared" si="16"/>
        <v>38595.659999999996</v>
      </c>
      <c r="AE27" s="44">
        <f t="shared" si="20"/>
        <v>-103</v>
      </c>
      <c r="AF27" s="44">
        <f t="shared" si="20"/>
        <v>-3</v>
      </c>
      <c r="AG27" s="44">
        <f t="shared" si="20"/>
        <v>0</v>
      </c>
      <c r="AH27" s="44">
        <f t="shared" si="20"/>
        <v>-4864.679999999993</v>
      </c>
      <c r="AI27" s="44">
        <f t="shared" si="20"/>
        <v>-166.95000000000005</v>
      </c>
      <c r="AJ27" s="45">
        <f t="shared" si="20"/>
        <v>0</v>
      </c>
      <c r="AK27" s="47">
        <f t="shared" si="20"/>
        <v>-106</v>
      </c>
      <c r="AL27" s="47">
        <f t="shared" si="20"/>
        <v>-5031.6299999999974</v>
      </c>
      <c r="AM27" s="56">
        <f t="shared" si="21"/>
        <v>-0.15304606240713226</v>
      </c>
      <c r="AN27" s="56">
        <f t="shared" si="21"/>
        <v>-0.42857142857142855</v>
      </c>
      <c r="AO27" s="56" t="str">
        <f t="shared" si="21"/>
        <v/>
      </c>
      <c r="AP27" s="56">
        <f t="shared" si="21"/>
        <v>-0.12888737575724643</v>
      </c>
      <c r="AQ27" s="56">
        <f t="shared" si="21"/>
        <v>-0.19594840436145122</v>
      </c>
      <c r="AR27" s="57" t="str">
        <f t="shared" si="21"/>
        <v/>
      </c>
      <c r="AS27" s="58">
        <f t="shared" si="21"/>
        <v>-0.15588235294117647</v>
      </c>
      <c r="AT27" s="58">
        <f t="shared" si="21"/>
        <v>-0.13036776673853998</v>
      </c>
      <c r="AU27" s="122">
        <f t="shared" si="11"/>
        <v>57.682403508771934</v>
      </c>
      <c r="AV27" s="123">
        <f t="shared" si="2"/>
        <v>56.082689450222873</v>
      </c>
      <c r="AW27" s="124">
        <f t="shared" si="3"/>
        <v>1.5997140585490612</v>
      </c>
      <c r="AX27" s="122">
        <f t="shared" si="4"/>
        <v>171.26499999999999</v>
      </c>
      <c r="AY27" s="123">
        <f t="shared" si="5"/>
        <v>121.71571428571428</v>
      </c>
      <c r="AZ27" s="124">
        <f t="shared" si="17"/>
        <v>49.549285714285702</v>
      </c>
    </row>
    <row r="28" spans="1:52" x14ac:dyDescent="0.2">
      <c r="A28" t="s">
        <v>46</v>
      </c>
      <c r="B28" t="s">
        <v>46</v>
      </c>
      <c r="C28" t="s">
        <v>47</v>
      </c>
      <c r="D28" t="s">
        <v>47</v>
      </c>
      <c r="E28" t="s">
        <v>44</v>
      </c>
      <c r="F28" s="4">
        <f t="shared" si="18"/>
        <v>46033</v>
      </c>
      <c r="G28" t="s">
        <v>35</v>
      </c>
      <c r="H28" s="28">
        <v>252</v>
      </c>
      <c r="I28" s="2">
        <v>3</v>
      </c>
      <c r="J28" s="2">
        <v>0</v>
      </c>
      <c r="K28" s="2">
        <v>15645.08</v>
      </c>
      <c r="L28" s="2">
        <v>631.42999999999995</v>
      </c>
      <c r="M28" s="29">
        <v>0</v>
      </c>
      <c r="N28" s="31">
        <f t="shared" si="13"/>
        <v>255</v>
      </c>
      <c r="O28" s="30">
        <f t="shared" si="14"/>
        <v>16276.51</v>
      </c>
      <c r="P28" t="s">
        <v>49</v>
      </c>
      <c r="Q28" t="s">
        <v>49</v>
      </c>
      <c r="R28" t="s">
        <v>47</v>
      </c>
      <c r="S28" t="s">
        <v>47</v>
      </c>
      <c r="T28" t="s">
        <v>44</v>
      </c>
      <c r="U28" s="4">
        <f t="shared" si="19"/>
        <v>45669</v>
      </c>
      <c r="V28" t="s">
        <v>35</v>
      </c>
      <c r="W28" s="28">
        <v>328</v>
      </c>
      <c r="X28" s="2">
        <v>4</v>
      </c>
      <c r="Y28" s="2">
        <v>0</v>
      </c>
      <c r="Z28" s="2">
        <v>18570.22</v>
      </c>
      <c r="AA28" s="2">
        <v>423.69</v>
      </c>
      <c r="AB28" s="29">
        <v>0</v>
      </c>
      <c r="AC28" s="31">
        <f t="shared" si="15"/>
        <v>332</v>
      </c>
      <c r="AD28" s="30">
        <f t="shared" si="16"/>
        <v>18993.91</v>
      </c>
      <c r="AE28" s="2">
        <f t="shared" si="20"/>
        <v>-76</v>
      </c>
      <c r="AF28" s="2">
        <f t="shared" si="20"/>
        <v>-1</v>
      </c>
      <c r="AG28" s="2">
        <f t="shared" si="20"/>
        <v>0</v>
      </c>
      <c r="AH28" s="2">
        <f t="shared" si="20"/>
        <v>-2925.1400000000012</v>
      </c>
      <c r="AI28" s="2">
        <f t="shared" si="20"/>
        <v>207.73999999999995</v>
      </c>
      <c r="AJ28" s="29">
        <f t="shared" si="20"/>
        <v>0</v>
      </c>
      <c r="AK28" s="31">
        <f t="shared" si="20"/>
        <v>-77</v>
      </c>
      <c r="AL28" s="31">
        <f t="shared" si="20"/>
        <v>-2717.3999999999996</v>
      </c>
      <c r="AM28" s="38">
        <f t="shared" si="21"/>
        <v>-0.23170731707317074</v>
      </c>
      <c r="AN28" s="38">
        <f t="shared" si="21"/>
        <v>-0.25</v>
      </c>
      <c r="AO28" s="38" t="str">
        <f t="shared" si="21"/>
        <v/>
      </c>
      <c r="AP28" s="38">
        <f t="shared" si="21"/>
        <v>-0.15751778923459178</v>
      </c>
      <c r="AQ28" s="38">
        <f t="shared" si="21"/>
        <v>0.49031131251622639</v>
      </c>
      <c r="AR28" s="39" t="str">
        <f t="shared" si="21"/>
        <v/>
      </c>
      <c r="AS28" s="40">
        <f t="shared" si="21"/>
        <v>-0.23192771084337349</v>
      </c>
      <c r="AT28" s="40">
        <f t="shared" si="21"/>
        <v>-0.14306690934094138</v>
      </c>
      <c r="AU28" s="119">
        <f t="shared" si="11"/>
        <v>62.08365079365079</v>
      </c>
      <c r="AV28" s="120">
        <f t="shared" si="2"/>
        <v>56.616524390243903</v>
      </c>
      <c r="AW28" s="121">
        <f t="shared" si="3"/>
        <v>5.4671264034068869</v>
      </c>
      <c r="AX28" s="119">
        <f t="shared" si="4"/>
        <v>210.47666666666666</v>
      </c>
      <c r="AY28" s="120">
        <f t="shared" si="5"/>
        <v>105.9225</v>
      </c>
      <c r="AZ28" s="121">
        <f t="shared" si="17"/>
        <v>104.55416666666666</v>
      </c>
    </row>
    <row r="29" spans="1:52" x14ac:dyDescent="0.2">
      <c r="A29" t="s">
        <v>46</v>
      </c>
      <c r="B29" t="s">
        <v>46</v>
      </c>
      <c r="C29" t="s">
        <v>47</v>
      </c>
      <c r="D29" t="s">
        <v>47</v>
      </c>
      <c r="E29" t="s">
        <v>44</v>
      </c>
      <c r="F29" s="4">
        <f t="shared" si="18"/>
        <v>46034</v>
      </c>
      <c r="G29" t="s">
        <v>36</v>
      </c>
      <c r="H29" s="28">
        <v>227</v>
      </c>
      <c r="I29" s="2">
        <v>8</v>
      </c>
      <c r="J29" s="2">
        <v>2</v>
      </c>
      <c r="K29" s="2">
        <v>11249.07</v>
      </c>
      <c r="L29" s="2">
        <v>630.91999999999996</v>
      </c>
      <c r="M29" s="29">
        <v>899.96</v>
      </c>
      <c r="N29" s="31">
        <f t="shared" si="13"/>
        <v>237</v>
      </c>
      <c r="O29" s="30">
        <f t="shared" si="14"/>
        <v>12779.95</v>
      </c>
      <c r="P29" t="s">
        <v>49</v>
      </c>
      <c r="Q29" t="s">
        <v>49</v>
      </c>
      <c r="R29" t="s">
        <v>47</v>
      </c>
      <c r="S29" t="s">
        <v>47</v>
      </c>
      <c r="T29" t="s">
        <v>44</v>
      </c>
      <c r="U29" s="4">
        <f t="shared" si="19"/>
        <v>45670</v>
      </c>
      <c r="V29" t="s">
        <v>36</v>
      </c>
      <c r="W29" s="28">
        <v>261</v>
      </c>
      <c r="X29" s="2">
        <v>4</v>
      </c>
      <c r="Y29" s="2">
        <v>5</v>
      </c>
      <c r="Z29" s="2">
        <v>12338.13</v>
      </c>
      <c r="AA29" s="2">
        <v>575.34</v>
      </c>
      <c r="AB29" s="29">
        <v>671.95</v>
      </c>
      <c r="AC29" s="31">
        <f t="shared" si="15"/>
        <v>270</v>
      </c>
      <c r="AD29" s="30">
        <f t="shared" si="16"/>
        <v>13585.42</v>
      </c>
      <c r="AE29" s="2">
        <f t="shared" si="20"/>
        <v>-34</v>
      </c>
      <c r="AF29" s="2">
        <f t="shared" si="20"/>
        <v>4</v>
      </c>
      <c r="AG29" s="2">
        <f t="shared" si="20"/>
        <v>-3</v>
      </c>
      <c r="AH29" s="2">
        <f t="shared" si="20"/>
        <v>-1089.0599999999995</v>
      </c>
      <c r="AI29" s="2">
        <f t="shared" si="20"/>
        <v>55.579999999999927</v>
      </c>
      <c r="AJ29" s="29">
        <f t="shared" si="20"/>
        <v>228.01</v>
      </c>
      <c r="AK29" s="31">
        <f t="shared" si="20"/>
        <v>-33</v>
      </c>
      <c r="AL29" s="31">
        <f t="shared" si="20"/>
        <v>-805.46999999999935</v>
      </c>
      <c r="AM29" s="38">
        <f t="shared" si="21"/>
        <v>-0.13026819923371646</v>
      </c>
      <c r="AN29" s="38">
        <f t="shared" si="21"/>
        <v>1</v>
      </c>
      <c r="AO29" s="38">
        <f t="shared" si="21"/>
        <v>-0.6</v>
      </c>
      <c r="AP29" s="38">
        <f t="shared" si="21"/>
        <v>-8.8267833131925141E-2</v>
      </c>
      <c r="AQ29" s="38">
        <f t="shared" si="21"/>
        <v>9.6603747349393268E-2</v>
      </c>
      <c r="AR29" s="39">
        <f t="shared" si="21"/>
        <v>0.33932584269662919</v>
      </c>
      <c r="AS29" s="40">
        <f t="shared" si="21"/>
        <v>-0.12222222222222222</v>
      </c>
      <c r="AT29" s="40">
        <f t="shared" si="21"/>
        <v>-5.9289296908008687E-2</v>
      </c>
      <c r="AU29" s="119">
        <f t="shared" si="11"/>
        <v>49.555374449339205</v>
      </c>
      <c r="AV29" s="120">
        <f t="shared" si="2"/>
        <v>47.272528735632179</v>
      </c>
      <c r="AW29" s="121">
        <f t="shared" si="3"/>
        <v>2.2828457137070259</v>
      </c>
      <c r="AX29" s="119">
        <f t="shared" si="4"/>
        <v>153.08800000000002</v>
      </c>
      <c r="AY29" s="120">
        <f t="shared" si="5"/>
        <v>138.58777777777777</v>
      </c>
      <c r="AZ29" s="121">
        <f t="shared" si="17"/>
        <v>14.500222222222249</v>
      </c>
    </row>
    <row r="30" spans="1:52" x14ac:dyDescent="0.2">
      <c r="A30" t="s">
        <v>46</v>
      </c>
      <c r="B30" t="s">
        <v>46</v>
      </c>
      <c r="C30" t="s">
        <v>47</v>
      </c>
      <c r="D30" t="s">
        <v>47</v>
      </c>
      <c r="E30" t="s">
        <v>44</v>
      </c>
      <c r="F30" s="4">
        <f t="shared" si="18"/>
        <v>46035</v>
      </c>
      <c r="G30" t="s">
        <v>37</v>
      </c>
      <c r="H30" s="28">
        <v>261</v>
      </c>
      <c r="I30" s="2">
        <v>6</v>
      </c>
      <c r="J30" s="2">
        <v>3</v>
      </c>
      <c r="K30" s="2">
        <v>15319.59</v>
      </c>
      <c r="L30" s="2">
        <v>638.76</v>
      </c>
      <c r="M30" s="29">
        <v>609.94000000000005</v>
      </c>
      <c r="N30" s="31">
        <f t="shared" si="13"/>
        <v>270</v>
      </c>
      <c r="O30" s="30">
        <f t="shared" si="14"/>
        <v>16568.29</v>
      </c>
      <c r="P30" t="s">
        <v>49</v>
      </c>
      <c r="Q30" t="s">
        <v>49</v>
      </c>
      <c r="R30" t="s">
        <v>47</v>
      </c>
      <c r="S30" t="s">
        <v>47</v>
      </c>
      <c r="T30" t="s">
        <v>44</v>
      </c>
      <c r="U30" s="4">
        <f t="shared" si="19"/>
        <v>45671</v>
      </c>
      <c r="V30" t="s">
        <v>37</v>
      </c>
      <c r="W30" s="28">
        <v>267</v>
      </c>
      <c r="X30" s="2">
        <v>10</v>
      </c>
      <c r="Y30" s="2">
        <v>13</v>
      </c>
      <c r="Z30" s="2">
        <v>15217.45</v>
      </c>
      <c r="AA30" s="2">
        <v>1889.11</v>
      </c>
      <c r="AB30" s="29">
        <v>1212.8700000000001</v>
      </c>
      <c r="AC30" s="31">
        <f t="shared" si="15"/>
        <v>290</v>
      </c>
      <c r="AD30" s="30">
        <f t="shared" si="16"/>
        <v>18319.43</v>
      </c>
      <c r="AE30" s="2">
        <f t="shared" si="20"/>
        <v>-6</v>
      </c>
      <c r="AF30" s="2">
        <f t="shared" si="20"/>
        <v>-4</v>
      </c>
      <c r="AG30" s="2">
        <f t="shared" si="20"/>
        <v>-10</v>
      </c>
      <c r="AH30" s="2">
        <f t="shared" si="20"/>
        <v>102.13999999999942</v>
      </c>
      <c r="AI30" s="2">
        <f t="shared" si="20"/>
        <v>-1250.3499999999999</v>
      </c>
      <c r="AJ30" s="29">
        <f t="shared" si="20"/>
        <v>-602.93000000000006</v>
      </c>
      <c r="AK30" s="31">
        <f t="shared" si="20"/>
        <v>-20</v>
      </c>
      <c r="AL30" s="31">
        <f t="shared" si="20"/>
        <v>-1751.1399999999994</v>
      </c>
      <c r="AM30" s="38">
        <f t="shared" si="21"/>
        <v>-2.247191011235955E-2</v>
      </c>
      <c r="AN30" s="38">
        <f t="shared" si="21"/>
        <v>-0.4</v>
      </c>
      <c r="AO30" s="38">
        <f t="shared" si="21"/>
        <v>-0.76923076923076927</v>
      </c>
      <c r="AP30" s="38">
        <f t="shared" si="21"/>
        <v>6.7120312535936975E-3</v>
      </c>
      <c r="AQ30" s="38">
        <f t="shared" si="21"/>
        <v>-0.66187252198125046</v>
      </c>
      <c r="AR30" s="39">
        <f t="shared" si="21"/>
        <v>-0.49711016019853738</v>
      </c>
      <c r="AS30" s="40">
        <f t="shared" si="21"/>
        <v>-6.8965517241379309E-2</v>
      </c>
      <c r="AT30" s="40">
        <f t="shared" si="21"/>
        <v>-9.5589218660187533E-2</v>
      </c>
      <c r="AU30" s="119">
        <f t="shared" si="11"/>
        <v>58.695747126436785</v>
      </c>
      <c r="AV30" s="120">
        <f t="shared" si="2"/>
        <v>56.994194756554307</v>
      </c>
      <c r="AW30" s="121">
        <f t="shared" si="3"/>
        <v>1.7015523698824779</v>
      </c>
      <c r="AX30" s="119">
        <f t="shared" si="4"/>
        <v>138.74444444444444</v>
      </c>
      <c r="AY30" s="120">
        <f t="shared" si="5"/>
        <v>134.86869565217393</v>
      </c>
      <c r="AZ30" s="121">
        <f t="shared" si="17"/>
        <v>3.8757487922705138</v>
      </c>
    </row>
    <row r="31" spans="1:52" x14ac:dyDescent="0.2">
      <c r="A31" t="s">
        <v>46</v>
      </c>
      <c r="B31" t="s">
        <v>46</v>
      </c>
      <c r="C31" t="s">
        <v>47</v>
      </c>
      <c r="D31" t="s">
        <v>47</v>
      </c>
      <c r="E31" t="s">
        <v>44</v>
      </c>
      <c r="F31" s="4">
        <f t="shared" si="18"/>
        <v>46036</v>
      </c>
      <c r="G31" t="s">
        <v>38</v>
      </c>
      <c r="H31" s="28">
        <v>257</v>
      </c>
      <c r="I31" s="2">
        <v>7</v>
      </c>
      <c r="J31" s="2">
        <v>2</v>
      </c>
      <c r="K31" s="2">
        <v>13808.78</v>
      </c>
      <c r="L31" s="2">
        <v>918.22</v>
      </c>
      <c r="M31" s="29">
        <v>504.39</v>
      </c>
      <c r="N31" s="31">
        <f t="shared" si="13"/>
        <v>266</v>
      </c>
      <c r="O31" s="30">
        <f t="shared" si="14"/>
        <v>15231.39</v>
      </c>
      <c r="P31" t="s">
        <v>49</v>
      </c>
      <c r="Q31" t="s">
        <v>49</v>
      </c>
      <c r="R31" t="s">
        <v>47</v>
      </c>
      <c r="S31" t="s">
        <v>47</v>
      </c>
      <c r="T31" t="s">
        <v>44</v>
      </c>
      <c r="U31" s="4">
        <f t="shared" si="19"/>
        <v>45672</v>
      </c>
      <c r="V31" t="s">
        <v>38</v>
      </c>
      <c r="W31" s="28">
        <v>339</v>
      </c>
      <c r="X31" s="2">
        <v>11</v>
      </c>
      <c r="Y31" s="2">
        <v>17</v>
      </c>
      <c r="Z31" s="2">
        <v>19010.88</v>
      </c>
      <c r="AA31" s="2">
        <v>1249.2</v>
      </c>
      <c r="AB31" s="29">
        <v>1326.83</v>
      </c>
      <c r="AC31" s="31">
        <f t="shared" si="15"/>
        <v>367</v>
      </c>
      <c r="AD31" s="30">
        <f t="shared" si="16"/>
        <v>21586.910000000003</v>
      </c>
      <c r="AE31" s="2">
        <f t="shared" si="20"/>
        <v>-82</v>
      </c>
      <c r="AF31" s="2">
        <f t="shared" si="20"/>
        <v>-4</v>
      </c>
      <c r="AG31" s="2">
        <f t="shared" si="20"/>
        <v>-15</v>
      </c>
      <c r="AH31" s="2">
        <f t="shared" si="20"/>
        <v>-5202.1000000000004</v>
      </c>
      <c r="AI31" s="2">
        <f t="shared" si="20"/>
        <v>-330.98</v>
      </c>
      <c r="AJ31" s="29">
        <f t="shared" si="20"/>
        <v>-822.43999999999994</v>
      </c>
      <c r="AK31" s="31">
        <f t="shared" si="20"/>
        <v>-101</v>
      </c>
      <c r="AL31" s="31">
        <f t="shared" si="20"/>
        <v>-6355.5200000000041</v>
      </c>
      <c r="AM31" s="38">
        <f t="shared" si="21"/>
        <v>-0.24188790560471976</v>
      </c>
      <c r="AN31" s="38">
        <f t="shared" si="21"/>
        <v>-0.36363636363636365</v>
      </c>
      <c r="AO31" s="38">
        <f t="shared" si="21"/>
        <v>-0.88235294117647056</v>
      </c>
      <c r="AP31" s="38">
        <f t="shared" si="21"/>
        <v>-0.27363804305744921</v>
      </c>
      <c r="AQ31" s="38">
        <f t="shared" si="21"/>
        <v>-0.2649535702849824</v>
      </c>
      <c r="AR31" s="39">
        <f t="shared" si="21"/>
        <v>-0.61985333463970516</v>
      </c>
      <c r="AS31" s="40">
        <f t="shared" si="21"/>
        <v>-0.27520435967302453</v>
      </c>
      <c r="AT31" s="40">
        <f t="shared" si="21"/>
        <v>-0.29441545825687898</v>
      </c>
      <c r="AU31" s="119">
        <f t="shared" si="11"/>
        <v>53.730661478599224</v>
      </c>
      <c r="AV31" s="120">
        <f t="shared" si="2"/>
        <v>56.079292035398232</v>
      </c>
      <c r="AW31" s="121">
        <f t="shared" si="3"/>
        <v>-2.3486305567990087</v>
      </c>
      <c r="AX31" s="119">
        <f t="shared" si="4"/>
        <v>158.06777777777779</v>
      </c>
      <c r="AY31" s="120">
        <f t="shared" si="5"/>
        <v>92.001071428571422</v>
      </c>
      <c r="AZ31" s="121">
        <f t="shared" si="17"/>
        <v>66.06670634920637</v>
      </c>
    </row>
    <row r="32" spans="1:52" x14ac:dyDescent="0.2">
      <c r="A32" t="s">
        <v>46</v>
      </c>
      <c r="B32" t="s">
        <v>46</v>
      </c>
      <c r="C32" t="s">
        <v>47</v>
      </c>
      <c r="D32" t="s">
        <v>47</v>
      </c>
      <c r="E32" t="s">
        <v>44</v>
      </c>
      <c r="F32" s="4">
        <f t="shared" si="18"/>
        <v>46037</v>
      </c>
      <c r="G32" t="s">
        <v>39</v>
      </c>
      <c r="H32" s="28">
        <v>308</v>
      </c>
      <c r="I32" s="2">
        <v>8</v>
      </c>
      <c r="J32" s="2">
        <v>13</v>
      </c>
      <c r="K32" s="2">
        <v>16696.88</v>
      </c>
      <c r="L32" s="2">
        <v>981.01</v>
      </c>
      <c r="M32" s="29">
        <v>4679.78</v>
      </c>
      <c r="N32" s="31">
        <f t="shared" si="13"/>
        <v>329</v>
      </c>
      <c r="O32" s="30">
        <f t="shared" si="14"/>
        <v>22357.67</v>
      </c>
      <c r="P32" t="s">
        <v>49</v>
      </c>
      <c r="Q32" t="s">
        <v>49</v>
      </c>
      <c r="R32" t="s">
        <v>47</v>
      </c>
      <c r="S32" t="s">
        <v>47</v>
      </c>
      <c r="T32" t="s">
        <v>44</v>
      </c>
      <c r="U32" s="4">
        <f t="shared" si="19"/>
        <v>45673</v>
      </c>
      <c r="V32" t="s">
        <v>39</v>
      </c>
      <c r="W32" s="28">
        <v>450</v>
      </c>
      <c r="X32" s="2">
        <v>12</v>
      </c>
      <c r="Y32" s="2">
        <v>9</v>
      </c>
      <c r="Z32" s="2">
        <v>24432.920000000002</v>
      </c>
      <c r="AA32" s="2">
        <v>1801.74</v>
      </c>
      <c r="AB32" s="29">
        <v>803.87</v>
      </c>
      <c r="AC32" s="31">
        <f t="shared" si="15"/>
        <v>471</v>
      </c>
      <c r="AD32" s="30">
        <f t="shared" si="16"/>
        <v>27038.530000000002</v>
      </c>
      <c r="AE32" s="2">
        <f t="shared" si="20"/>
        <v>-142</v>
      </c>
      <c r="AF32" s="2">
        <f t="shared" si="20"/>
        <v>-4</v>
      </c>
      <c r="AG32" s="2">
        <f t="shared" si="20"/>
        <v>4</v>
      </c>
      <c r="AH32" s="2">
        <f t="shared" si="20"/>
        <v>-7736.0400000000009</v>
      </c>
      <c r="AI32" s="2">
        <f t="shared" si="20"/>
        <v>-820.73</v>
      </c>
      <c r="AJ32" s="29">
        <f t="shared" si="20"/>
        <v>3875.91</v>
      </c>
      <c r="AK32" s="31">
        <f t="shared" si="20"/>
        <v>-142</v>
      </c>
      <c r="AL32" s="31">
        <f t="shared" si="20"/>
        <v>-4680.8600000000042</v>
      </c>
      <c r="AM32" s="38">
        <f t="shared" si="21"/>
        <v>-0.31555555555555553</v>
      </c>
      <c r="AN32" s="38">
        <f t="shared" si="21"/>
        <v>-0.33333333333333331</v>
      </c>
      <c r="AO32" s="38">
        <f t="shared" si="21"/>
        <v>0.44444444444444442</v>
      </c>
      <c r="AP32" s="38">
        <f t="shared" si="21"/>
        <v>-0.31662363728936205</v>
      </c>
      <c r="AQ32" s="38">
        <f t="shared" si="21"/>
        <v>-0.45552077436256067</v>
      </c>
      <c r="AR32" s="39">
        <f t="shared" si="21"/>
        <v>4.8215631880776737</v>
      </c>
      <c r="AS32" s="40">
        <f t="shared" si="21"/>
        <v>-0.30148619957537154</v>
      </c>
      <c r="AT32" s="40">
        <f t="shared" si="21"/>
        <v>-0.17311813918878</v>
      </c>
      <c r="AU32" s="119">
        <f t="shared" si="11"/>
        <v>54.210649350649355</v>
      </c>
      <c r="AV32" s="120">
        <f t="shared" si="2"/>
        <v>54.29537777777778</v>
      </c>
      <c r="AW32" s="121">
        <f t="shared" si="3"/>
        <v>-8.472842712842521E-2</v>
      </c>
      <c r="AX32" s="119">
        <f t="shared" si="4"/>
        <v>269.56142857142856</v>
      </c>
      <c r="AY32" s="120">
        <f t="shared" si="5"/>
        <v>124.07666666666667</v>
      </c>
      <c r="AZ32" s="121">
        <f t="shared" si="17"/>
        <v>145.48476190476191</v>
      </c>
    </row>
    <row r="33" spans="1:52" x14ac:dyDescent="0.2">
      <c r="A33" t="s">
        <v>46</v>
      </c>
      <c r="B33" t="s">
        <v>46</v>
      </c>
      <c r="C33" t="s">
        <v>47</v>
      </c>
      <c r="D33" t="s">
        <v>47</v>
      </c>
      <c r="E33" t="s">
        <v>44</v>
      </c>
      <c r="F33" s="4">
        <f t="shared" si="18"/>
        <v>46038</v>
      </c>
      <c r="G33" t="s">
        <v>40</v>
      </c>
      <c r="H33" s="28">
        <v>632</v>
      </c>
      <c r="I33" s="2">
        <v>7</v>
      </c>
      <c r="J33" s="2">
        <v>9</v>
      </c>
      <c r="K33" s="2">
        <v>40210.200000000004</v>
      </c>
      <c r="L33" s="2">
        <v>457.13</v>
      </c>
      <c r="M33" s="29">
        <v>2460.11</v>
      </c>
      <c r="N33" s="31">
        <f t="shared" si="13"/>
        <v>648</v>
      </c>
      <c r="O33" s="30">
        <f t="shared" si="14"/>
        <v>43127.44</v>
      </c>
      <c r="P33" t="s">
        <v>49</v>
      </c>
      <c r="Q33" t="s">
        <v>49</v>
      </c>
      <c r="R33" t="s">
        <v>47</v>
      </c>
      <c r="S33" t="s">
        <v>47</v>
      </c>
      <c r="T33" t="s">
        <v>44</v>
      </c>
      <c r="U33" s="4">
        <f t="shared" si="19"/>
        <v>45674</v>
      </c>
      <c r="V33" t="s">
        <v>40</v>
      </c>
      <c r="W33" s="28">
        <v>772</v>
      </c>
      <c r="X33" s="2">
        <v>14</v>
      </c>
      <c r="Y33" s="2">
        <v>2</v>
      </c>
      <c r="Z33" s="2">
        <v>45826.6</v>
      </c>
      <c r="AA33" s="2">
        <v>1952.3</v>
      </c>
      <c r="AB33" s="29">
        <v>162.97</v>
      </c>
      <c r="AC33" s="31">
        <f t="shared" si="15"/>
        <v>788</v>
      </c>
      <c r="AD33" s="30">
        <f t="shared" si="16"/>
        <v>47941.87</v>
      </c>
      <c r="AE33" s="2">
        <f t="shared" si="20"/>
        <v>-140</v>
      </c>
      <c r="AF33" s="2">
        <f t="shared" si="20"/>
        <v>-7</v>
      </c>
      <c r="AG33" s="2">
        <f t="shared" si="20"/>
        <v>7</v>
      </c>
      <c r="AH33" s="2">
        <f t="shared" si="20"/>
        <v>-5616.3999999999942</v>
      </c>
      <c r="AI33" s="2">
        <f t="shared" si="20"/>
        <v>-1495.17</v>
      </c>
      <c r="AJ33" s="29">
        <f t="shared" si="20"/>
        <v>2297.1400000000003</v>
      </c>
      <c r="AK33" s="31">
        <f t="shared" si="20"/>
        <v>-140</v>
      </c>
      <c r="AL33" s="31">
        <f t="shared" si="20"/>
        <v>-4814.43</v>
      </c>
      <c r="AM33" s="38">
        <f t="shared" si="21"/>
        <v>-0.18134715025906736</v>
      </c>
      <c r="AN33" s="38">
        <f t="shared" si="21"/>
        <v>-0.5</v>
      </c>
      <c r="AO33" s="38">
        <f t="shared" si="21"/>
        <v>3.5</v>
      </c>
      <c r="AP33" s="38">
        <f t="shared" si="21"/>
        <v>-0.1225576411952882</v>
      </c>
      <c r="AQ33" s="38">
        <f t="shared" si="21"/>
        <v>-0.76585053526609648</v>
      </c>
      <c r="AR33" s="39">
        <f t="shared" si="21"/>
        <v>14.095477695281343</v>
      </c>
      <c r="AS33" s="40">
        <f t="shared" si="21"/>
        <v>-0.17766497461928935</v>
      </c>
      <c r="AT33" s="40">
        <f t="shared" si="21"/>
        <v>-0.10042224051752675</v>
      </c>
      <c r="AU33" s="119">
        <f t="shared" si="11"/>
        <v>63.623734177215198</v>
      </c>
      <c r="AV33" s="120">
        <f t="shared" si="2"/>
        <v>59.360880829015542</v>
      </c>
      <c r="AW33" s="121">
        <f t="shared" si="3"/>
        <v>4.2628533481996556</v>
      </c>
      <c r="AX33" s="119">
        <f t="shared" si="4"/>
        <v>182.32750000000001</v>
      </c>
      <c r="AY33" s="120">
        <f t="shared" si="5"/>
        <v>132.204375</v>
      </c>
      <c r="AZ33" s="121">
        <f t="shared" si="17"/>
        <v>50.123125000000016</v>
      </c>
    </row>
    <row r="34" spans="1:52" ht="13.5" thickBot="1" x14ac:dyDescent="0.25">
      <c r="A34" t="s">
        <v>46</v>
      </c>
      <c r="B34" t="s">
        <v>46</v>
      </c>
      <c r="C34" t="s">
        <v>47</v>
      </c>
      <c r="D34" t="s">
        <v>47</v>
      </c>
      <c r="E34" t="s">
        <v>44</v>
      </c>
      <c r="F34" s="59">
        <f t="shared" si="18"/>
        <v>46039</v>
      </c>
      <c r="G34" s="42" t="s">
        <v>41</v>
      </c>
      <c r="H34" s="43">
        <v>622</v>
      </c>
      <c r="I34" s="44">
        <v>6</v>
      </c>
      <c r="J34" s="44">
        <v>1</v>
      </c>
      <c r="K34" s="44">
        <v>30925.41</v>
      </c>
      <c r="L34" s="44">
        <v>821.72</v>
      </c>
      <c r="M34" s="45">
        <v>14.99</v>
      </c>
      <c r="N34" s="47">
        <f t="shared" si="13"/>
        <v>629</v>
      </c>
      <c r="O34" s="46">
        <f t="shared" si="14"/>
        <v>31762.120000000003</v>
      </c>
      <c r="P34" t="s">
        <v>49</v>
      </c>
      <c r="Q34" t="s">
        <v>49</v>
      </c>
      <c r="R34" t="s">
        <v>47</v>
      </c>
      <c r="S34" t="s">
        <v>47</v>
      </c>
      <c r="T34" t="s">
        <v>44</v>
      </c>
      <c r="U34" s="59">
        <f t="shared" si="19"/>
        <v>45675</v>
      </c>
      <c r="V34" s="42" t="s">
        <v>41</v>
      </c>
      <c r="W34" s="43">
        <v>401</v>
      </c>
      <c r="X34" s="44">
        <v>3</v>
      </c>
      <c r="Y34" s="44">
        <v>0</v>
      </c>
      <c r="Z34" s="44">
        <v>22289.33</v>
      </c>
      <c r="AA34" s="44">
        <v>560.05999999999995</v>
      </c>
      <c r="AB34" s="45">
        <v>0</v>
      </c>
      <c r="AC34" s="47">
        <f t="shared" si="15"/>
        <v>404</v>
      </c>
      <c r="AD34" s="46">
        <f t="shared" si="16"/>
        <v>22849.390000000003</v>
      </c>
      <c r="AE34" s="44">
        <f t="shared" si="20"/>
        <v>221</v>
      </c>
      <c r="AF34" s="44">
        <f t="shared" si="20"/>
        <v>3</v>
      </c>
      <c r="AG34" s="44">
        <f t="shared" si="20"/>
        <v>1</v>
      </c>
      <c r="AH34" s="44">
        <f t="shared" si="20"/>
        <v>8636.0799999999981</v>
      </c>
      <c r="AI34" s="44">
        <f t="shared" si="20"/>
        <v>261.66000000000008</v>
      </c>
      <c r="AJ34" s="45">
        <f t="shared" si="20"/>
        <v>14.99</v>
      </c>
      <c r="AK34" s="47">
        <f t="shared" si="20"/>
        <v>225</v>
      </c>
      <c r="AL34" s="47">
        <f t="shared" si="20"/>
        <v>8912.73</v>
      </c>
      <c r="AM34" s="56">
        <f t="shared" si="21"/>
        <v>0.55112219451371569</v>
      </c>
      <c r="AN34" s="56">
        <f t="shared" si="21"/>
        <v>1</v>
      </c>
      <c r="AO34" s="56" t="str">
        <f t="shared" si="21"/>
        <v/>
      </c>
      <c r="AP34" s="56">
        <f t="shared" si="21"/>
        <v>0.38745354840185853</v>
      </c>
      <c r="AQ34" s="56">
        <f t="shared" si="21"/>
        <v>0.46719994286326483</v>
      </c>
      <c r="AR34" s="57" t="str">
        <f t="shared" si="21"/>
        <v/>
      </c>
      <c r="AS34" s="58">
        <f t="shared" si="21"/>
        <v>0.55693069306930698</v>
      </c>
      <c r="AT34" s="58">
        <f t="shared" si="21"/>
        <v>0.39006424241522414</v>
      </c>
      <c r="AU34" s="122">
        <f t="shared" si="11"/>
        <v>49.719308681672025</v>
      </c>
      <c r="AV34" s="123">
        <f t="shared" si="2"/>
        <v>55.584364089775562</v>
      </c>
      <c r="AW34" s="124">
        <f t="shared" si="3"/>
        <v>-5.8650554081035366</v>
      </c>
      <c r="AX34" s="122">
        <f t="shared" si="4"/>
        <v>119.53</v>
      </c>
      <c r="AY34" s="123">
        <f t="shared" si="5"/>
        <v>186.68666666666664</v>
      </c>
      <c r="AZ34" s="124">
        <f t="shared" si="17"/>
        <v>-67.156666666666638</v>
      </c>
    </row>
    <row r="35" spans="1:52" x14ac:dyDescent="0.2">
      <c r="A35" t="s">
        <v>46</v>
      </c>
      <c r="B35" t="s">
        <v>46</v>
      </c>
      <c r="C35" t="s">
        <v>47</v>
      </c>
      <c r="D35" t="s">
        <v>47</v>
      </c>
      <c r="E35" t="s">
        <v>45</v>
      </c>
      <c r="F35" s="4">
        <f t="shared" si="18"/>
        <v>46040</v>
      </c>
      <c r="G35" t="s">
        <v>35</v>
      </c>
      <c r="H35" s="28">
        <v>324</v>
      </c>
      <c r="I35" s="2">
        <v>2</v>
      </c>
      <c r="J35" s="2">
        <v>0</v>
      </c>
      <c r="K35" s="2">
        <v>16914.37</v>
      </c>
      <c r="L35" s="2">
        <v>217.2</v>
      </c>
      <c r="M35" s="29">
        <v>0</v>
      </c>
      <c r="N35" s="31">
        <f t="shared" si="13"/>
        <v>326</v>
      </c>
      <c r="O35" s="30">
        <f t="shared" si="14"/>
        <v>17131.57</v>
      </c>
      <c r="P35" t="s">
        <v>49</v>
      </c>
      <c r="Q35" t="s">
        <v>49</v>
      </c>
      <c r="R35" t="s">
        <v>47</v>
      </c>
      <c r="S35" t="s">
        <v>47</v>
      </c>
      <c r="T35" t="s">
        <v>45</v>
      </c>
      <c r="U35" s="4">
        <f t="shared" si="19"/>
        <v>45676</v>
      </c>
      <c r="V35" t="s">
        <v>35</v>
      </c>
      <c r="W35" s="28">
        <v>304</v>
      </c>
      <c r="X35" s="2">
        <v>4</v>
      </c>
      <c r="Y35" s="2">
        <v>0</v>
      </c>
      <c r="Z35" s="2">
        <v>15114.17</v>
      </c>
      <c r="AA35" s="2">
        <v>249.79</v>
      </c>
      <c r="AB35" s="29">
        <v>0</v>
      </c>
      <c r="AC35" s="31">
        <f t="shared" si="15"/>
        <v>308</v>
      </c>
      <c r="AD35" s="30">
        <f t="shared" si="16"/>
        <v>15363.960000000001</v>
      </c>
      <c r="AE35" s="2">
        <f t="shared" si="20"/>
        <v>20</v>
      </c>
      <c r="AF35" s="2">
        <f t="shared" si="20"/>
        <v>-2</v>
      </c>
      <c r="AG35" s="2">
        <f t="shared" si="20"/>
        <v>0</v>
      </c>
      <c r="AH35" s="2">
        <f t="shared" si="20"/>
        <v>1800.1999999999989</v>
      </c>
      <c r="AI35" s="2">
        <f t="shared" si="20"/>
        <v>-32.590000000000003</v>
      </c>
      <c r="AJ35" s="29">
        <f t="shared" si="20"/>
        <v>0</v>
      </c>
      <c r="AK35" s="31">
        <f t="shared" si="20"/>
        <v>18</v>
      </c>
      <c r="AL35" s="31">
        <f t="shared" si="20"/>
        <v>1767.6099999999988</v>
      </c>
      <c r="AM35" s="38">
        <f t="shared" si="21"/>
        <v>6.5789473684210523E-2</v>
      </c>
      <c r="AN35" s="38">
        <f t="shared" si="21"/>
        <v>-0.5</v>
      </c>
      <c r="AO35" s="38" t="str">
        <f t="shared" si="21"/>
        <v/>
      </c>
      <c r="AP35" s="38">
        <f t="shared" si="21"/>
        <v>0.11910677198946412</v>
      </c>
      <c r="AQ35" s="38">
        <f t="shared" si="21"/>
        <v>-0.13046959445934586</v>
      </c>
      <c r="AR35" s="39" t="str">
        <f t="shared" si="21"/>
        <v/>
      </c>
      <c r="AS35" s="40">
        <f t="shared" si="21"/>
        <v>5.844155844155844E-2</v>
      </c>
      <c r="AT35" s="40">
        <f t="shared" si="21"/>
        <v>0.11504911494172067</v>
      </c>
      <c r="AU35" s="119">
        <f t="shared" si="11"/>
        <v>52.204845679012344</v>
      </c>
      <c r="AV35" s="120">
        <f t="shared" si="2"/>
        <v>49.717664473684209</v>
      </c>
      <c r="AW35" s="121">
        <f t="shared" si="3"/>
        <v>2.4871812053281346</v>
      </c>
      <c r="AX35" s="119">
        <f t="shared" si="4"/>
        <v>108.6</v>
      </c>
      <c r="AY35" s="120">
        <f t="shared" si="5"/>
        <v>62.447499999999998</v>
      </c>
      <c r="AZ35" s="121">
        <f t="shared" si="17"/>
        <v>46.152499999999996</v>
      </c>
    </row>
    <row r="36" spans="1:52" x14ac:dyDescent="0.2">
      <c r="A36" t="s">
        <v>46</v>
      </c>
      <c r="B36" t="s">
        <v>46</v>
      </c>
      <c r="C36" t="s">
        <v>47</v>
      </c>
      <c r="D36" t="s">
        <v>47</v>
      </c>
      <c r="E36" t="s">
        <v>45</v>
      </c>
      <c r="F36" s="4">
        <f t="shared" si="18"/>
        <v>46041</v>
      </c>
      <c r="G36" t="s">
        <v>36</v>
      </c>
      <c r="H36" s="28">
        <v>240</v>
      </c>
      <c r="I36" s="2">
        <v>2</v>
      </c>
      <c r="J36" s="2">
        <v>0</v>
      </c>
      <c r="K36" s="2">
        <v>16679.059999999998</v>
      </c>
      <c r="L36" s="2">
        <v>266.70999999999998</v>
      </c>
      <c r="M36" s="29">
        <v>0</v>
      </c>
      <c r="N36" s="31">
        <f t="shared" si="13"/>
        <v>242</v>
      </c>
      <c r="O36" s="30">
        <f t="shared" si="14"/>
        <v>16945.769999999997</v>
      </c>
      <c r="P36" t="s">
        <v>49</v>
      </c>
      <c r="Q36" t="s">
        <v>49</v>
      </c>
      <c r="R36" t="s">
        <v>47</v>
      </c>
      <c r="S36" t="s">
        <v>47</v>
      </c>
      <c r="T36" t="s">
        <v>45</v>
      </c>
      <c r="U36" s="4">
        <f t="shared" si="19"/>
        <v>45677</v>
      </c>
      <c r="V36" t="s">
        <v>36</v>
      </c>
      <c r="W36" s="28">
        <v>221</v>
      </c>
      <c r="X36" s="2">
        <v>2</v>
      </c>
      <c r="Y36" s="2">
        <v>0</v>
      </c>
      <c r="Z36" s="2">
        <v>12807.359999999999</v>
      </c>
      <c r="AA36" s="2">
        <v>234.83</v>
      </c>
      <c r="AB36" s="29">
        <v>0</v>
      </c>
      <c r="AC36" s="31">
        <f t="shared" si="15"/>
        <v>223</v>
      </c>
      <c r="AD36" s="30">
        <f t="shared" si="16"/>
        <v>13042.189999999999</v>
      </c>
      <c r="AE36" s="2">
        <f t="shared" si="20"/>
        <v>19</v>
      </c>
      <c r="AF36" s="2">
        <f t="shared" si="20"/>
        <v>0</v>
      </c>
      <c r="AG36" s="2">
        <f t="shared" si="20"/>
        <v>0</v>
      </c>
      <c r="AH36" s="2">
        <f t="shared" si="20"/>
        <v>3871.6999999999989</v>
      </c>
      <c r="AI36" s="2">
        <f t="shared" si="20"/>
        <v>31.879999999999967</v>
      </c>
      <c r="AJ36" s="29">
        <f t="shared" si="20"/>
        <v>0</v>
      </c>
      <c r="AK36" s="31">
        <f t="shared" si="20"/>
        <v>19</v>
      </c>
      <c r="AL36" s="31">
        <f t="shared" si="20"/>
        <v>3903.5799999999981</v>
      </c>
      <c r="AM36" s="38">
        <f t="shared" si="21"/>
        <v>8.5972850678733032E-2</v>
      </c>
      <c r="AN36" s="38">
        <f t="shared" si="21"/>
        <v>0</v>
      </c>
      <c r="AO36" s="38" t="str">
        <f t="shared" si="21"/>
        <v/>
      </c>
      <c r="AP36" s="38">
        <f t="shared" si="21"/>
        <v>0.30230273842540534</v>
      </c>
      <c r="AQ36" s="38">
        <f t="shared" si="21"/>
        <v>0.13575778222543952</v>
      </c>
      <c r="AR36" s="39" t="str">
        <f t="shared" si="21"/>
        <v/>
      </c>
      <c r="AS36" s="40">
        <f t="shared" si="21"/>
        <v>8.520179372197309E-2</v>
      </c>
      <c r="AT36" s="40">
        <f t="shared" si="21"/>
        <v>0.2993040279278249</v>
      </c>
      <c r="AU36" s="119">
        <f t="shared" si="11"/>
        <v>69.496083333333317</v>
      </c>
      <c r="AV36" s="120">
        <f t="shared" si="2"/>
        <v>57.951855203619907</v>
      </c>
      <c r="AW36" s="121">
        <f t="shared" si="3"/>
        <v>11.54422812971341</v>
      </c>
      <c r="AX36" s="119">
        <f t="shared" si="4"/>
        <v>133.35499999999999</v>
      </c>
      <c r="AY36" s="120">
        <f t="shared" si="5"/>
        <v>117.41500000000001</v>
      </c>
      <c r="AZ36" s="121">
        <f t="shared" si="17"/>
        <v>15.939999999999984</v>
      </c>
    </row>
    <row r="37" spans="1:52" x14ac:dyDescent="0.2">
      <c r="A37" t="s">
        <v>46</v>
      </c>
      <c r="B37" t="s">
        <v>46</v>
      </c>
      <c r="C37" t="s">
        <v>47</v>
      </c>
      <c r="D37" t="s">
        <v>47</v>
      </c>
      <c r="E37" t="s">
        <v>45</v>
      </c>
      <c r="F37" s="4">
        <f t="shared" si="18"/>
        <v>46042</v>
      </c>
      <c r="G37" t="s">
        <v>37</v>
      </c>
      <c r="H37" s="28">
        <v>270</v>
      </c>
      <c r="I37" s="2">
        <v>8</v>
      </c>
      <c r="J37" s="2">
        <v>0</v>
      </c>
      <c r="K37" s="2">
        <v>15130.640000000001</v>
      </c>
      <c r="L37" s="2">
        <v>1049.3699999999999</v>
      </c>
      <c r="M37" s="29">
        <v>0</v>
      </c>
      <c r="N37" s="31">
        <f t="shared" si="13"/>
        <v>278</v>
      </c>
      <c r="O37" s="30">
        <f t="shared" si="14"/>
        <v>16180.010000000002</v>
      </c>
      <c r="P37" t="s">
        <v>49</v>
      </c>
      <c r="Q37" t="s">
        <v>49</v>
      </c>
      <c r="R37" t="s">
        <v>47</v>
      </c>
      <c r="S37" t="s">
        <v>47</v>
      </c>
      <c r="T37" t="s">
        <v>45</v>
      </c>
      <c r="U37" s="4">
        <f t="shared" si="19"/>
        <v>45678</v>
      </c>
      <c r="V37" t="s">
        <v>37</v>
      </c>
      <c r="W37" s="28">
        <v>273</v>
      </c>
      <c r="X37" s="2">
        <v>8</v>
      </c>
      <c r="Y37" s="2">
        <v>0</v>
      </c>
      <c r="Z37" s="2">
        <v>14051.11</v>
      </c>
      <c r="AA37" s="2">
        <v>1213.6500000000001</v>
      </c>
      <c r="AB37" s="29">
        <v>0</v>
      </c>
      <c r="AC37" s="31">
        <f t="shared" si="15"/>
        <v>281</v>
      </c>
      <c r="AD37" s="30">
        <f t="shared" si="16"/>
        <v>15264.76</v>
      </c>
      <c r="AE37" s="2">
        <f t="shared" si="20"/>
        <v>-3</v>
      </c>
      <c r="AF37" s="2">
        <f t="shared" si="20"/>
        <v>0</v>
      </c>
      <c r="AG37" s="2">
        <f t="shared" si="20"/>
        <v>0</v>
      </c>
      <c r="AH37" s="2">
        <f t="shared" si="20"/>
        <v>1079.5300000000007</v>
      </c>
      <c r="AI37" s="2">
        <f t="shared" si="20"/>
        <v>-164.2800000000002</v>
      </c>
      <c r="AJ37" s="29">
        <f t="shared" si="20"/>
        <v>0</v>
      </c>
      <c r="AK37" s="31">
        <f t="shared" si="20"/>
        <v>-3</v>
      </c>
      <c r="AL37" s="31">
        <f t="shared" si="20"/>
        <v>915.25000000000182</v>
      </c>
      <c r="AM37" s="38">
        <f t="shared" si="21"/>
        <v>-1.098901098901099E-2</v>
      </c>
      <c r="AN37" s="38">
        <f t="shared" si="21"/>
        <v>0</v>
      </c>
      <c r="AO37" s="38" t="str">
        <f t="shared" si="21"/>
        <v/>
      </c>
      <c r="AP37" s="38">
        <f t="shared" si="21"/>
        <v>7.682880569577781E-2</v>
      </c>
      <c r="AQ37" s="38">
        <f t="shared" si="21"/>
        <v>-0.13536027685082205</v>
      </c>
      <c r="AR37" s="39" t="str">
        <f t="shared" si="21"/>
        <v/>
      </c>
      <c r="AS37" s="40">
        <f t="shared" si="21"/>
        <v>-1.0676156583629894E-2</v>
      </c>
      <c r="AT37" s="40">
        <f t="shared" si="21"/>
        <v>5.9958361611974362E-2</v>
      </c>
      <c r="AU37" s="119">
        <f t="shared" si="11"/>
        <v>56.03940740740741</v>
      </c>
      <c r="AV37" s="120">
        <f t="shared" si="2"/>
        <v>51.469267399267402</v>
      </c>
      <c r="AW37" s="121">
        <f t="shared" si="3"/>
        <v>4.5701400081400081</v>
      </c>
      <c r="AX37" s="119">
        <f t="shared" si="4"/>
        <v>131.17124999999999</v>
      </c>
      <c r="AY37" s="120">
        <f t="shared" si="5"/>
        <v>151.70625000000001</v>
      </c>
      <c r="AZ37" s="121">
        <f t="shared" si="17"/>
        <v>-20.535000000000025</v>
      </c>
    </row>
    <row r="38" spans="1:52" x14ac:dyDescent="0.2">
      <c r="A38" t="s">
        <v>46</v>
      </c>
      <c r="B38" t="s">
        <v>46</v>
      </c>
      <c r="C38" t="s">
        <v>47</v>
      </c>
      <c r="D38" t="s">
        <v>47</v>
      </c>
      <c r="E38" t="s">
        <v>45</v>
      </c>
      <c r="F38" s="4">
        <f t="shared" si="18"/>
        <v>46043</v>
      </c>
      <c r="G38" t="s">
        <v>38</v>
      </c>
      <c r="H38" s="28">
        <v>259</v>
      </c>
      <c r="I38" s="2">
        <v>4</v>
      </c>
      <c r="J38" s="2">
        <v>3</v>
      </c>
      <c r="K38" s="2">
        <v>15126.08</v>
      </c>
      <c r="L38" s="2">
        <v>503.68</v>
      </c>
      <c r="M38" s="29">
        <v>1284.97</v>
      </c>
      <c r="N38" s="31">
        <f t="shared" si="13"/>
        <v>266</v>
      </c>
      <c r="O38" s="30">
        <f t="shared" si="14"/>
        <v>16914.73</v>
      </c>
      <c r="P38" t="s">
        <v>49</v>
      </c>
      <c r="Q38" t="s">
        <v>49</v>
      </c>
      <c r="R38" t="s">
        <v>47</v>
      </c>
      <c r="S38" t="s">
        <v>47</v>
      </c>
      <c r="T38" t="s">
        <v>45</v>
      </c>
      <c r="U38" s="4">
        <f t="shared" si="19"/>
        <v>45679</v>
      </c>
      <c r="V38" t="s">
        <v>38</v>
      </c>
      <c r="W38" s="28">
        <v>297</v>
      </c>
      <c r="X38" s="2">
        <v>4</v>
      </c>
      <c r="Y38" s="2">
        <v>1</v>
      </c>
      <c r="Z38" s="2">
        <v>18293.989999999998</v>
      </c>
      <c r="AA38" s="2">
        <v>450.58</v>
      </c>
      <c r="AB38" s="29">
        <v>-132.55000000000001</v>
      </c>
      <c r="AC38" s="31">
        <f t="shared" si="15"/>
        <v>302</v>
      </c>
      <c r="AD38" s="30">
        <f t="shared" si="16"/>
        <v>18612.02</v>
      </c>
      <c r="AE38" s="2">
        <f t="shared" si="20"/>
        <v>-38</v>
      </c>
      <c r="AF38" s="2">
        <f t="shared" si="20"/>
        <v>0</v>
      </c>
      <c r="AG38" s="2">
        <f t="shared" si="20"/>
        <v>2</v>
      </c>
      <c r="AH38" s="2">
        <f t="shared" si="20"/>
        <v>-3167.909999999998</v>
      </c>
      <c r="AI38" s="2">
        <f t="shared" si="20"/>
        <v>53.100000000000023</v>
      </c>
      <c r="AJ38" s="29">
        <f t="shared" si="20"/>
        <v>1417.52</v>
      </c>
      <c r="AK38" s="31">
        <f t="shared" si="20"/>
        <v>-36</v>
      </c>
      <c r="AL38" s="31">
        <f t="shared" si="20"/>
        <v>-1697.2900000000009</v>
      </c>
      <c r="AM38" s="38">
        <f t="shared" si="21"/>
        <v>-0.12794612794612795</v>
      </c>
      <c r="AN38" s="38">
        <f t="shared" si="21"/>
        <v>0</v>
      </c>
      <c r="AO38" s="38">
        <f t="shared" si="21"/>
        <v>2</v>
      </c>
      <c r="AP38" s="38">
        <f t="shared" si="21"/>
        <v>-0.17316670666158659</v>
      </c>
      <c r="AQ38" s="38">
        <f t="shared" si="21"/>
        <v>0.11784810688446008</v>
      </c>
      <c r="AR38" s="39">
        <f t="shared" si="21"/>
        <v>-10.694228592983778</v>
      </c>
      <c r="AS38" s="40">
        <f t="shared" si="21"/>
        <v>-0.11920529801324503</v>
      </c>
      <c r="AT38" s="40">
        <f t="shared" si="21"/>
        <v>-9.1193218146122815E-2</v>
      </c>
      <c r="AU38" s="119">
        <f t="shared" si="11"/>
        <v>58.401853281853285</v>
      </c>
      <c r="AV38" s="120">
        <f t="shared" si="2"/>
        <v>61.595925925925918</v>
      </c>
      <c r="AW38" s="121">
        <f t="shared" si="3"/>
        <v>-3.1940726440726337</v>
      </c>
      <c r="AX38" s="119">
        <f t="shared" si="4"/>
        <v>255.52142857142857</v>
      </c>
      <c r="AY38" s="120">
        <f t="shared" si="5"/>
        <v>63.605999999999995</v>
      </c>
      <c r="AZ38" s="121">
        <f t="shared" si="17"/>
        <v>191.91542857142858</v>
      </c>
    </row>
    <row r="39" spans="1:52" x14ac:dyDescent="0.2">
      <c r="A39" t="s">
        <v>46</v>
      </c>
      <c r="B39" t="s">
        <v>46</v>
      </c>
      <c r="C39" t="s">
        <v>47</v>
      </c>
      <c r="D39" t="s">
        <v>47</v>
      </c>
      <c r="E39" t="s">
        <v>45</v>
      </c>
      <c r="F39" s="4">
        <f t="shared" si="18"/>
        <v>46044</v>
      </c>
      <c r="G39" t="s">
        <v>39</v>
      </c>
      <c r="H39" s="28">
        <v>355</v>
      </c>
      <c r="I39" s="2">
        <v>10</v>
      </c>
      <c r="J39" s="2">
        <v>6</v>
      </c>
      <c r="K39" s="2">
        <v>20272.170000000002</v>
      </c>
      <c r="L39" s="2">
        <v>1602.93</v>
      </c>
      <c r="M39" s="29">
        <v>709.92</v>
      </c>
      <c r="N39" s="31">
        <f t="shared" si="13"/>
        <v>371</v>
      </c>
      <c r="O39" s="30">
        <f t="shared" si="14"/>
        <v>22585.02</v>
      </c>
      <c r="P39" t="s">
        <v>49</v>
      </c>
      <c r="Q39" t="s">
        <v>49</v>
      </c>
      <c r="R39" t="s">
        <v>47</v>
      </c>
      <c r="S39" t="s">
        <v>47</v>
      </c>
      <c r="T39" t="s">
        <v>45</v>
      </c>
      <c r="U39" s="4">
        <f t="shared" si="19"/>
        <v>45680</v>
      </c>
      <c r="V39" t="s">
        <v>39</v>
      </c>
      <c r="W39" s="28">
        <v>413</v>
      </c>
      <c r="X39" s="2">
        <v>9</v>
      </c>
      <c r="Y39" s="2">
        <v>1</v>
      </c>
      <c r="Z39" s="2">
        <v>26329.199999999997</v>
      </c>
      <c r="AA39" s="2">
        <v>907.4</v>
      </c>
      <c r="AB39" s="29">
        <v>143.88</v>
      </c>
      <c r="AC39" s="31">
        <f t="shared" si="15"/>
        <v>423</v>
      </c>
      <c r="AD39" s="30">
        <f t="shared" si="16"/>
        <v>27380.48</v>
      </c>
      <c r="AE39" s="2">
        <f t="shared" si="20"/>
        <v>-58</v>
      </c>
      <c r="AF39" s="2">
        <f t="shared" si="20"/>
        <v>1</v>
      </c>
      <c r="AG39" s="2">
        <f t="shared" si="20"/>
        <v>5</v>
      </c>
      <c r="AH39" s="2">
        <f t="shared" si="20"/>
        <v>-6057.0299999999952</v>
      </c>
      <c r="AI39" s="2">
        <f t="shared" si="20"/>
        <v>695.53000000000009</v>
      </c>
      <c r="AJ39" s="29">
        <f t="shared" si="20"/>
        <v>566.04</v>
      </c>
      <c r="AK39" s="31">
        <f t="shared" si="20"/>
        <v>-52</v>
      </c>
      <c r="AL39" s="31">
        <f t="shared" si="20"/>
        <v>-4795.4599999999991</v>
      </c>
      <c r="AM39" s="38">
        <f t="shared" si="21"/>
        <v>-0.14043583535108958</v>
      </c>
      <c r="AN39" s="38">
        <f t="shared" si="21"/>
        <v>0.1111111111111111</v>
      </c>
      <c r="AO39" s="38">
        <f t="shared" si="21"/>
        <v>5</v>
      </c>
      <c r="AP39" s="38">
        <f t="shared" si="21"/>
        <v>-0.23004990656761298</v>
      </c>
      <c r="AQ39" s="38">
        <f t="shared" si="21"/>
        <v>0.76650870619352007</v>
      </c>
      <c r="AR39" s="39">
        <f t="shared" si="21"/>
        <v>3.934111759799833</v>
      </c>
      <c r="AS39" s="40">
        <f t="shared" si="21"/>
        <v>-0.12293144208037825</v>
      </c>
      <c r="AT39" s="40">
        <f t="shared" si="21"/>
        <v>-0.17514156070309941</v>
      </c>
      <c r="AU39" s="119">
        <f t="shared" si="11"/>
        <v>57.104704225352116</v>
      </c>
      <c r="AV39" s="120">
        <f t="shared" si="2"/>
        <v>63.751089588377717</v>
      </c>
      <c r="AW39" s="121">
        <f t="shared" si="3"/>
        <v>-6.6463853630256011</v>
      </c>
      <c r="AX39" s="119">
        <f t="shared" si="4"/>
        <v>144.55312499999999</v>
      </c>
      <c r="AY39" s="120">
        <f t="shared" si="5"/>
        <v>105.128</v>
      </c>
      <c r="AZ39" s="121">
        <f t="shared" si="17"/>
        <v>39.425124999999994</v>
      </c>
    </row>
    <row r="40" spans="1:52" x14ac:dyDescent="0.2">
      <c r="A40" t="s">
        <v>46</v>
      </c>
      <c r="B40" t="s">
        <v>46</v>
      </c>
      <c r="C40" t="s">
        <v>47</v>
      </c>
      <c r="D40" t="s">
        <v>47</v>
      </c>
      <c r="E40" t="s">
        <v>45</v>
      </c>
      <c r="F40" s="4">
        <f t="shared" si="18"/>
        <v>46045</v>
      </c>
      <c r="G40" t="s">
        <v>40</v>
      </c>
      <c r="H40" s="28">
        <v>577</v>
      </c>
      <c r="I40" s="2">
        <v>11</v>
      </c>
      <c r="J40" s="2">
        <v>1</v>
      </c>
      <c r="K40" s="2">
        <v>33486.25</v>
      </c>
      <c r="L40" s="2">
        <v>1228.8699999999999</v>
      </c>
      <c r="M40" s="29">
        <v>129.97999999999999</v>
      </c>
      <c r="N40" s="31">
        <f t="shared" si="13"/>
        <v>589</v>
      </c>
      <c r="O40" s="30">
        <f t="shared" si="14"/>
        <v>34845.100000000006</v>
      </c>
      <c r="P40" t="s">
        <v>49</v>
      </c>
      <c r="Q40" t="s">
        <v>49</v>
      </c>
      <c r="R40" t="s">
        <v>47</v>
      </c>
      <c r="S40" t="s">
        <v>47</v>
      </c>
      <c r="T40" t="s">
        <v>45</v>
      </c>
      <c r="U40" s="4">
        <f t="shared" si="19"/>
        <v>45681</v>
      </c>
      <c r="V40" t="s">
        <v>40</v>
      </c>
      <c r="W40" s="28">
        <v>689</v>
      </c>
      <c r="X40" s="2">
        <v>8</v>
      </c>
      <c r="Y40" s="2">
        <v>0</v>
      </c>
      <c r="Z40" s="2">
        <v>42197.9</v>
      </c>
      <c r="AA40" s="2">
        <v>828.47</v>
      </c>
      <c r="AB40" s="29">
        <v>0</v>
      </c>
      <c r="AC40" s="31">
        <f t="shared" si="15"/>
        <v>697</v>
      </c>
      <c r="AD40" s="30">
        <f t="shared" si="16"/>
        <v>43026.37</v>
      </c>
      <c r="AE40" s="2">
        <f t="shared" si="20"/>
        <v>-112</v>
      </c>
      <c r="AF40" s="2">
        <f t="shared" si="20"/>
        <v>3</v>
      </c>
      <c r="AG40" s="2">
        <f t="shared" si="20"/>
        <v>1</v>
      </c>
      <c r="AH40" s="2">
        <f t="shared" si="20"/>
        <v>-8711.6500000000015</v>
      </c>
      <c r="AI40" s="2">
        <f t="shared" si="20"/>
        <v>400.39999999999986</v>
      </c>
      <c r="AJ40" s="29">
        <f t="shared" si="20"/>
        <v>129.97999999999999</v>
      </c>
      <c r="AK40" s="31">
        <f t="shared" si="20"/>
        <v>-108</v>
      </c>
      <c r="AL40" s="31">
        <f t="shared" si="20"/>
        <v>-8181.2699999999968</v>
      </c>
      <c r="AM40" s="38">
        <f t="shared" si="21"/>
        <v>-0.1625544267053701</v>
      </c>
      <c r="AN40" s="38">
        <f t="shared" si="21"/>
        <v>0.375</v>
      </c>
      <c r="AO40" s="38" t="str">
        <f t="shared" si="21"/>
        <v/>
      </c>
      <c r="AP40" s="38">
        <f t="shared" si="21"/>
        <v>-0.20644747724412829</v>
      </c>
      <c r="AQ40" s="38">
        <f t="shared" si="21"/>
        <v>0.48330054196289529</v>
      </c>
      <c r="AR40" s="39" t="str">
        <f t="shared" si="21"/>
        <v/>
      </c>
      <c r="AS40" s="40">
        <f t="shared" si="21"/>
        <v>-0.15494978479196556</v>
      </c>
      <c r="AT40" s="40">
        <f t="shared" si="21"/>
        <v>-0.19014548519896046</v>
      </c>
      <c r="AU40" s="119">
        <f t="shared" si="11"/>
        <v>58.035095320623917</v>
      </c>
      <c r="AV40" s="120">
        <f t="shared" si="2"/>
        <v>61.245137880986938</v>
      </c>
      <c r="AW40" s="121">
        <f t="shared" si="3"/>
        <v>-3.2100425603630214</v>
      </c>
      <c r="AX40" s="119">
        <f t="shared" si="4"/>
        <v>113.2375</v>
      </c>
      <c r="AY40" s="120">
        <f t="shared" si="5"/>
        <v>103.55875</v>
      </c>
      <c r="AZ40" s="121">
        <f t="shared" si="17"/>
        <v>9.6787499999999937</v>
      </c>
    </row>
    <row r="41" spans="1:52" ht="13.5" thickBot="1" x14ac:dyDescent="0.25">
      <c r="A41" t="s">
        <v>46</v>
      </c>
      <c r="B41" t="s">
        <v>46</v>
      </c>
      <c r="C41" t="s">
        <v>47</v>
      </c>
      <c r="D41" t="s">
        <v>47</v>
      </c>
      <c r="E41" t="s">
        <v>45</v>
      </c>
      <c r="F41" s="59">
        <f t="shared" si="18"/>
        <v>46046</v>
      </c>
      <c r="G41" s="42" t="s">
        <v>41</v>
      </c>
      <c r="H41" s="43">
        <v>605</v>
      </c>
      <c r="I41" s="44">
        <v>5</v>
      </c>
      <c r="J41" s="44">
        <v>0</v>
      </c>
      <c r="K41" s="44">
        <v>37160.51999999999</v>
      </c>
      <c r="L41" s="44">
        <v>821.79</v>
      </c>
      <c r="M41" s="45">
        <v>0</v>
      </c>
      <c r="N41" s="47">
        <f t="shared" si="13"/>
        <v>610</v>
      </c>
      <c r="O41" s="46">
        <f t="shared" si="14"/>
        <v>37982.30999999999</v>
      </c>
      <c r="P41" t="s">
        <v>49</v>
      </c>
      <c r="Q41" t="s">
        <v>49</v>
      </c>
      <c r="R41" t="s">
        <v>47</v>
      </c>
      <c r="S41" t="s">
        <v>47</v>
      </c>
      <c r="T41" t="s">
        <v>45</v>
      </c>
      <c r="U41" s="59">
        <f t="shared" si="19"/>
        <v>45682</v>
      </c>
      <c r="V41" s="42" t="s">
        <v>41</v>
      </c>
      <c r="W41" s="43">
        <v>475</v>
      </c>
      <c r="X41" s="44">
        <v>4</v>
      </c>
      <c r="Y41" s="44">
        <v>0</v>
      </c>
      <c r="Z41" s="44">
        <v>27806.7</v>
      </c>
      <c r="AA41" s="44">
        <v>385.52</v>
      </c>
      <c r="AB41" s="45">
        <v>0</v>
      </c>
      <c r="AC41" s="47">
        <f t="shared" si="15"/>
        <v>479</v>
      </c>
      <c r="AD41" s="46">
        <f t="shared" si="16"/>
        <v>28192.22</v>
      </c>
      <c r="AE41" s="44">
        <f t="shared" si="20"/>
        <v>130</v>
      </c>
      <c r="AF41" s="44">
        <f t="shared" si="20"/>
        <v>1</v>
      </c>
      <c r="AG41" s="44">
        <f t="shared" si="20"/>
        <v>0</v>
      </c>
      <c r="AH41" s="44">
        <f t="shared" si="20"/>
        <v>9353.8199999999888</v>
      </c>
      <c r="AI41" s="44">
        <f t="shared" si="20"/>
        <v>436.27</v>
      </c>
      <c r="AJ41" s="45">
        <f t="shared" si="20"/>
        <v>0</v>
      </c>
      <c r="AK41" s="47">
        <f t="shared" si="20"/>
        <v>131</v>
      </c>
      <c r="AL41" s="47">
        <f t="shared" si="20"/>
        <v>9790.0899999999892</v>
      </c>
      <c r="AM41" s="56">
        <f t="shared" si="21"/>
        <v>0.27368421052631581</v>
      </c>
      <c r="AN41" s="56">
        <f t="shared" si="21"/>
        <v>0.25</v>
      </c>
      <c r="AO41" s="56" t="str">
        <f t="shared" si="21"/>
        <v/>
      </c>
      <c r="AP41" s="56">
        <f t="shared" si="21"/>
        <v>0.33638727357075771</v>
      </c>
      <c r="AQ41" s="56">
        <f t="shared" si="21"/>
        <v>1.1316403818219547</v>
      </c>
      <c r="AR41" s="57" t="str">
        <f t="shared" si="21"/>
        <v/>
      </c>
      <c r="AS41" s="58">
        <f t="shared" si="21"/>
        <v>0.27348643006263046</v>
      </c>
      <c r="AT41" s="58">
        <f t="shared" si="21"/>
        <v>0.34726211699539761</v>
      </c>
      <c r="AU41" s="122">
        <f t="shared" si="11"/>
        <v>61.422347107438</v>
      </c>
      <c r="AV41" s="123">
        <f t="shared" si="2"/>
        <v>58.540421052631579</v>
      </c>
      <c r="AW41" s="124">
        <f t="shared" si="3"/>
        <v>2.8819260548064207</v>
      </c>
      <c r="AX41" s="122">
        <f t="shared" si="4"/>
        <v>164.358</v>
      </c>
      <c r="AY41" s="123">
        <f t="shared" si="5"/>
        <v>96.38</v>
      </c>
      <c r="AZ41" s="124">
        <f t="shared" si="17"/>
        <v>67.978000000000009</v>
      </c>
    </row>
    <row r="42" spans="1:52" x14ac:dyDescent="0.2">
      <c r="A42" t="s">
        <v>46</v>
      </c>
      <c r="B42" t="s">
        <v>46</v>
      </c>
      <c r="C42" t="s">
        <v>56</v>
      </c>
      <c r="D42" t="s">
        <v>47</v>
      </c>
      <c r="E42" t="s">
        <v>51</v>
      </c>
      <c r="F42" s="4">
        <f t="shared" si="18"/>
        <v>46047</v>
      </c>
      <c r="G42" t="s">
        <v>35</v>
      </c>
      <c r="H42" s="28">
        <v>296</v>
      </c>
      <c r="I42" s="2">
        <v>6</v>
      </c>
      <c r="J42" s="2">
        <v>1</v>
      </c>
      <c r="K42" s="2">
        <v>17398.55</v>
      </c>
      <c r="L42" s="2">
        <v>859.3</v>
      </c>
      <c r="M42" s="29">
        <v>749.96</v>
      </c>
      <c r="N42" s="31">
        <f t="shared" si="13"/>
        <v>303</v>
      </c>
      <c r="O42" s="30">
        <f t="shared" si="14"/>
        <v>19007.809999999998</v>
      </c>
      <c r="P42" t="s">
        <v>49</v>
      </c>
      <c r="Q42" t="s">
        <v>49</v>
      </c>
      <c r="R42" t="s">
        <v>56</v>
      </c>
      <c r="S42" t="s">
        <v>47</v>
      </c>
      <c r="T42" t="s">
        <v>51</v>
      </c>
      <c r="U42" s="4">
        <f t="shared" si="19"/>
        <v>45683</v>
      </c>
      <c r="V42" t="s">
        <v>35</v>
      </c>
      <c r="W42" s="28">
        <v>301</v>
      </c>
      <c r="X42" s="2">
        <v>3</v>
      </c>
      <c r="Y42" s="2">
        <v>0</v>
      </c>
      <c r="Z42" s="2">
        <v>16853.600000000002</v>
      </c>
      <c r="AA42" s="2">
        <v>744.58</v>
      </c>
      <c r="AB42" s="29">
        <v>0</v>
      </c>
      <c r="AC42" s="31">
        <f t="shared" si="15"/>
        <v>304</v>
      </c>
      <c r="AD42" s="30">
        <f t="shared" si="16"/>
        <v>17598.180000000004</v>
      </c>
      <c r="AE42" s="2">
        <f t="shared" si="20"/>
        <v>-5</v>
      </c>
      <c r="AF42" s="2">
        <f t="shared" si="20"/>
        <v>3</v>
      </c>
      <c r="AG42" s="2">
        <f t="shared" si="20"/>
        <v>1</v>
      </c>
      <c r="AH42" s="2">
        <f t="shared" si="20"/>
        <v>544.94999999999709</v>
      </c>
      <c r="AI42" s="2">
        <f t="shared" si="20"/>
        <v>114.71999999999991</v>
      </c>
      <c r="AJ42" s="29">
        <f t="shared" si="20"/>
        <v>749.96</v>
      </c>
      <c r="AK42" s="31">
        <f t="shared" si="20"/>
        <v>-1</v>
      </c>
      <c r="AL42" s="31">
        <f t="shared" si="20"/>
        <v>1409.6299999999937</v>
      </c>
      <c r="AM42" s="38">
        <f t="shared" si="21"/>
        <v>-1.6611295681063124E-2</v>
      </c>
      <c r="AN42" s="38">
        <f t="shared" si="21"/>
        <v>1</v>
      </c>
      <c r="AO42" s="38" t="str">
        <f t="shared" si="21"/>
        <v/>
      </c>
      <c r="AP42" s="38">
        <f t="shared" si="21"/>
        <v>3.2334338064270961E-2</v>
      </c>
      <c r="AQ42" s="38">
        <f t="shared" si="21"/>
        <v>0.15407343737408996</v>
      </c>
      <c r="AR42" s="39" t="str">
        <f t="shared" si="21"/>
        <v/>
      </c>
      <c r="AS42" s="40">
        <f t="shared" si="21"/>
        <v>-3.2894736842105261E-3</v>
      </c>
      <c r="AT42" s="40">
        <f t="shared" si="21"/>
        <v>8.0100896797282078E-2</v>
      </c>
      <c r="AU42" s="119">
        <f t="shared" si="11"/>
        <v>58.778885135135134</v>
      </c>
      <c r="AV42" s="120">
        <f t="shared" si="2"/>
        <v>55.992026578073094</v>
      </c>
      <c r="AW42" s="121">
        <f t="shared" si="3"/>
        <v>2.7868585570620397</v>
      </c>
      <c r="AX42" s="119">
        <f t="shared" si="4"/>
        <v>229.8942857142857</v>
      </c>
      <c r="AY42" s="120">
        <f t="shared" si="5"/>
        <v>248.19333333333336</v>
      </c>
      <c r="AZ42" s="121">
        <f t="shared" si="17"/>
        <v>-18.299047619047656</v>
      </c>
    </row>
    <row r="43" spans="1:52" x14ac:dyDescent="0.2">
      <c r="A43" t="s">
        <v>46</v>
      </c>
      <c r="B43" t="s">
        <v>46</v>
      </c>
      <c r="C43" t="s">
        <v>56</v>
      </c>
      <c r="D43" t="s">
        <v>47</v>
      </c>
      <c r="E43" t="s">
        <v>51</v>
      </c>
      <c r="F43" s="4">
        <f t="shared" si="18"/>
        <v>46048</v>
      </c>
      <c r="G43" t="s">
        <v>36</v>
      </c>
      <c r="H43" s="28">
        <v>219</v>
      </c>
      <c r="I43" s="2">
        <v>1</v>
      </c>
      <c r="J43" s="2">
        <v>1</v>
      </c>
      <c r="K43" s="2">
        <v>14485.14</v>
      </c>
      <c r="L43" s="2">
        <v>287.88</v>
      </c>
      <c r="M43" s="29">
        <v>99.98</v>
      </c>
      <c r="N43" s="31">
        <f t="shared" si="13"/>
        <v>221</v>
      </c>
      <c r="O43" s="30">
        <f t="shared" si="14"/>
        <v>14872.999999999998</v>
      </c>
      <c r="P43" t="s">
        <v>49</v>
      </c>
      <c r="Q43" t="s">
        <v>49</v>
      </c>
      <c r="R43" t="s">
        <v>56</v>
      </c>
      <c r="S43" t="s">
        <v>47</v>
      </c>
      <c r="T43" t="s">
        <v>51</v>
      </c>
      <c r="U43" s="4">
        <f t="shared" si="19"/>
        <v>45684</v>
      </c>
      <c r="V43" t="s">
        <v>36</v>
      </c>
      <c r="W43" s="28">
        <v>241</v>
      </c>
      <c r="X43" s="2">
        <v>5</v>
      </c>
      <c r="Y43" s="2">
        <v>0</v>
      </c>
      <c r="Z43" s="2">
        <v>13010.339999999998</v>
      </c>
      <c r="AA43" s="2">
        <v>790.2</v>
      </c>
      <c r="AB43" s="29">
        <v>0</v>
      </c>
      <c r="AC43" s="31">
        <f t="shared" si="15"/>
        <v>246</v>
      </c>
      <c r="AD43" s="30">
        <f t="shared" si="16"/>
        <v>13800.539999999999</v>
      </c>
      <c r="AE43" s="2">
        <f t="shared" si="20"/>
        <v>-22</v>
      </c>
      <c r="AF43" s="2">
        <f t="shared" si="20"/>
        <v>-4</v>
      </c>
      <c r="AG43" s="2">
        <f t="shared" si="20"/>
        <v>1</v>
      </c>
      <c r="AH43" s="2">
        <f t="shared" si="20"/>
        <v>1474.8000000000011</v>
      </c>
      <c r="AI43" s="2">
        <f t="shared" si="20"/>
        <v>-502.32000000000005</v>
      </c>
      <c r="AJ43" s="29">
        <f t="shared" si="20"/>
        <v>99.98</v>
      </c>
      <c r="AK43" s="31">
        <f t="shared" si="20"/>
        <v>-25</v>
      </c>
      <c r="AL43" s="31">
        <f t="shared" si="20"/>
        <v>1072.4599999999991</v>
      </c>
      <c r="AM43" s="38">
        <f t="shared" si="21"/>
        <v>-9.1286307053941904E-2</v>
      </c>
      <c r="AN43" s="38">
        <f t="shared" si="21"/>
        <v>-0.8</v>
      </c>
      <c r="AO43" s="38" t="str">
        <f t="shared" si="21"/>
        <v/>
      </c>
      <c r="AP43" s="38">
        <f t="shared" si="21"/>
        <v>0.11335599223386947</v>
      </c>
      <c r="AQ43" s="38">
        <f t="shared" si="21"/>
        <v>-0.63568716780561885</v>
      </c>
      <c r="AR43" s="39" t="str">
        <f t="shared" si="21"/>
        <v/>
      </c>
      <c r="AS43" s="40">
        <f t="shared" si="21"/>
        <v>-0.1016260162601626</v>
      </c>
      <c r="AT43" s="40">
        <f t="shared" si="21"/>
        <v>7.7711451870723841E-2</v>
      </c>
      <c r="AU43" s="119">
        <f t="shared" si="11"/>
        <v>66.142191780821918</v>
      </c>
      <c r="AV43" s="120">
        <f t="shared" si="2"/>
        <v>53.984813278008289</v>
      </c>
      <c r="AW43" s="121">
        <f t="shared" si="3"/>
        <v>12.157378502813629</v>
      </c>
      <c r="AX43" s="119">
        <f t="shared" si="4"/>
        <v>193.93</v>
      </c>
      <c r="AY43" s="120">
        <f t="shared" si="5"/>
        <v>158.04000000000002</v>
      </c>
      <c r="AZ43" s="121">
        <f t="shared" si="17"/>
        <v>35.889999999999986</v>
      </c>
    </row>
    <row r="44" spans="1:52" x14ac:dyDescent="0.2">
      <c r="A44" t="s">
        <v>46</v>
      </c>
      <c r="B44" t="s">
        <v>46</v>
      </c>
      <c r="C44" t="s">
        <v>56</v>
      </c>
      <c r="D44" t="s">
        <v>47</v>
      </c>
      <c r="E44" t="s">
        <v>51</v>
      </c>
      <c r="F44" s="4">
        <f t="shared" si="18"/>
        <v>46049</v>
      </c>
      <c r="G44" t="s">
        <v>37</v>
      </c>
      <c r="H44" s="28">
        <v>271</v>
      </c>
      <c r="I44" s="2">
        <v>8</v>
      </c>
      <c r="J44" s="2">
        <v>5</v>
      </c>
      <c r="K44" s="2">
        <v>19273.810000000001</v>
      </c>
      <c r="L44" s="2">
        <v>1513.54</v>
      </c>
      <c r="M44" s="29">
        <v>327.41000000000003</v>
      </c>
      <c r="N44" s="31">
        <f t="shared" si="13"/>
        <v>284</v>
      </c>
      <c r="O44" s="30">
        <f t="shared" si="14"/>
        <v>21114.760000000002</v>
      </c>
      <c r="P44" t="s">
        <v>49</v>
      </c>
      <c r="Q44" t="s">
        <v>49</v>
      </c>
      <c r="R44" t="s">
        <v>56</v>
      </c>
      <c r="S44" t="s">
        <v>47</v>
      </c>
      <c r="T44" t="s">
        <v>51</v>
      </c>
      <c r="U44" s="4">
        <f t="shared" si="19"/>
        <v>45685</v>
      </c>
      <c r="V44" t="s">
        <v>37</v>
      </c>
      <c r="W44" s="28">
        <v>320</v>
      </c>
      <c r="X44" s="2">
        <v>9</v>
      </c>
      <c r="Y44" s="2">
        <v>0</v>
      </c>
      <c r="Z44" s="2">
        <v>19105.569999999996</v>
      </c>
      <c r="AA44" s="2">
        <v>1901.28</v>
      </c>
      <c r="AB44" s="29">
        <v>0</v>
      </c>
      <c r="AC44" s="31">
        <f t="shared" si="15"/>
        <v>329</v>
      </c>
      <c r="AD44" s="30">
        <f t="shared" si="16"/>
        <v>21006.849999999995</v>
      </c>
      <c r="AE44" s="2">
        <f t="shared" si="20"/>
        <v>-49</v>
      </c>
      <c r="AF44" s="2">
        <f t="shared" si="20"/>
        <v>-1</v>
      </c>
      <c r="AG44" s="2">
        <f t="shared" si="20"/>
        <v>5</v>
      </c>
      <c r="AH44" s="2">
        <f t="shared" si="20"/>
        <v>168.24000000000524</v>
      </c>
      <c r="AI44" s="2">
        <f t="shared" si="20"/>
        <v>-387.74</v>
      </c>
      <c r="AJ44" s="29">
        <f t="shared" si="20"/>
        <v>327.41000000000003</v>
      </c>
      <c r="AK44" s="31">
        <f t="shared" si="20"/>
        <v>-45</v>
      </c>
      <c r="AL44" s="31">
        <f t="shared" si="20"/>
        <v>107.91000000000713</v>
      </c>
      <c r="AM44" s="38">
        <f t="shared" si="21"/>
        <v>-0.15312500000000001</v>
      </c>
      <c r="AN44" s="38">
        <f t="shared" si="21"/>
        <v>-0.1111111111111111</v>
      </c>
      <c r="AO44" s="38" t="str">
        <f t="shared" si="21"/>
        <v/>
      </c>
      <c r="AP44" s="38">
        <f t="shared" si="21"/>
        <v>8.8058089865942386E-3</v>
      </c>
      <c r="AQ44" s="38">
        <f t="shared" si="21"/>
        <v>-0.20393629554826223</v>
      </c>
      <c r="AR44" s="39" t="str">
        <f t="shared" si="21"/>
        <v/>
      </c>
      <c r="AS44" s="40">
        <f t="shared" si="21"/>
        <v>-0.13677811550151975</v>
      </c>
      <c r="AT44" s="40">
        <f t="shared" si="21"/>
        <v>5.1368958220774251E-3</v>
      </c>
      <c r="AU44" s="119">
        <f t="shared" si="11"/>
        <v>71.121070110701112</v>
      </c>
      <c r="AV44" s="120">
        <f t="shared" si="2"/>
        <v>59.704906249999986</v>
      </c>
      <c r="AW44" s="121">
        <f t="shared" si="3"/>
        <v>11.416163860701126</v>
      </c>
      <c r="AX44" s="119">
        <f t="shared" si="4"/>
        <v>141.61153846153846</v>
      </c>
      <c r="AY44" s="120">
        <f t="shared" si="5"/>
        <v>211.25333333333333</v>
      </c>
      <c r="AZ44" s="121">
        <f t="shared" si="17"/>
        <v>-69.641794871794872</v>
      </c>
    </row>
    <row r="45" spans="1:52" x14ac:dyDescent="0.2">
      <c r="A45" t="s">
        <v>46</v>
      </c>
      <c r="B45" t="s">
        <v>46</v>
      </c>
      <c r="C45" t="s">
        <v>56</v>
      </c>
      <c r="D45" t="s">
        <v>47</v>
      </c>
      <c r="E45" t="s">
        <v>51</v>
      </c>
      <c r="F45" s="4">
        <f t="shared" si="18"/>
        <v>46050</v>
      </c>
      <c r="G45" t="s">
        <v>38</v>
      </c>
      <c r="H45" s="28">
        <v>281</v>
      </c>
      <c r="I45" s="2">
        <v>6</v>
      </c>
      <c r="J45" s="2">
        <v>0</v>
      </c>
      <c r="K45" s="2">
        <v>16470.12</v>
      </c>
      <c r="L45" s="2">
        <v>844.72</v>
      </c>
      <c r="M45" s="29">
        <v>0</v>
      </c>
      <c r="N45" s="31">
        <f t="shared" si="13"/>
        <v>287</v>
      </c>
      <c r="O45" s="30">
        <f t="shared" si="14"/>
        <v>17314.84</v>
      </c>
      <c r="P45" t="s">
        <v>49</v>
      </c>
      <c r="Q45" t="s">
        <v>49</v>
      </c>
      <c r="R45" t="s">
        <v>56</v>
      </c>
      <c r="S45" t="s">
        <v>47</v>
      </c>
      <c r="T45" t="s">
        <v>51</v>
      </c>
      <c r="U45" s="4">
        <f t="shared" si="19"/>
        <v>45686</v>
      </c>
      <c r="V45" t="s">
        <v>38</v>
      </c>
      <c r="W45" s="28">
        <v>349</v>
      </c>
      <c r="X45" s="2">
        <v>9</v>
      </c>
      <c r="Y45" s="2">
        <v>0</v>
      </c>
      <c r="Z45" s="2">
        <v>19862.41</v>
      </c>
      <c r="AA45" s="2">
        <v>1024.6099999999999</v>
      </c>
      <c r="AB45" s="29">
        <v>0</v>
      </c>
      <c r="AC45" s="31">
        <f t="shared" si="15"/>
        <v>358</v>
      </c>
      <c r="AD45" s="30">
        <f t="shared" si="16"/>
        <v>20887.02</v>
      </c>
      <c r="AE45" s="2">
        <f t="shared" si="20"/>
        <v>-68</v>
      </c>
      <c r="AF45" s="2">
        <f t="shared" si="20"/>
        <v>-3</v>
      </c>
      <c r="AG45" s="2">
        <f t="shared" si="20"/>
        <v>0</v>
      </c>
      <c r="AH45" s="2">
        <f t="shared" si="20"/>
        <v>-3392.2900000000009</v>
      </c>
      <c r="AI45" s="2">
        <f t="shared" si="20"/>
        <v>-179.88999999999987</v>
      </c>
      <c r="AJ45" s="29">
        <f t="shared" si="20"/>
        <v>0</v>
      </c>
      <c r="AK45" s="31">
        <f t="shared" si="20"/>
        <v>-71</v>
      </c>
      <c r="AL45" s="31">
        <f t="shared" si="20"/>
        <v>-3572.1800000000003</v>
      </c>
      <c r="AM45" s="38">
        <f t="shared" si="21"/>
        <v>-0.19484240687679083</v>
      </c>
      <c r="AN45" s="38">
        <f t="shared" si="21"/>
        <v>-0.33333333333333331</v>
      </c>
      <c r="AO45" s="38" t="str">
        <f t="shared" si="21"/>
        <v/>
      </c>
      <c r="AP45" s="38">
        <f t="shared" si="21"/>
        <v>-0.17078944599371379</v>
      </c>
      <c r="AQ45" s="38">
        <f t="shared" si="21"/>
        <v>-0.17556924097949453</v>
      </c>
      <c r="AR45" s="39" t="str">
        <f t="shared" si="21"/>
        <v/>
      </c>
      <c r="AS45" s="40">
        <f t="shared" si="21"/>
        <v>-0.19832402234636873</v>
      </c>
      <c r="AT45" s="40">
        <f t="shared" si="21"/>
        <v>-0.17102391820374568</v>
      </c>
      <c r="AU45" s="119">
        <f t="shared" si="11"/>
        <v>58.612526690391455</v>
      </c>
      <c r="AV45" s="120">
        <f t="shared" si="2"/>
        <v>56.912349570200575</v>
      </c>
      <c r="AW45" s="121">
        <f t="shared" si="3"/>
        <v>1.7001771201908795</v>
      </c>
      <c r="AX45" s="119">
        <f t="shared" si="4"/>
        <v>140.78666666666666</v>
      </c>
      <c r="AY45" s="120">
        <f t="shared" si="5"/>
        <v>113.84555555555555</v>
      </c>
      <c r="AZ45" s="121">
        <f t="shared" si="17"/>
        <v>26.941111111111113</v>
      </c>
    </row>
    <row r="46" spans="1:52" x14ac:dyDescent="0.2">
      <c r="A46" t="s">
        <v>46</v>
      </c>
      <c r="B46" t="s">
        <v>46</v>
      </c>
      <c r="C46" t="s">
        <v>56</v>
      </c>
      <c r="D46" t="s">
        <v>47</v>
      </c>
      <c r="E46" t="s">
        <v>51</v>
      </c>
      <c r="F46" s="4">
        <f t="shared" si="18"/>
        <v>46051</v>
      </c>
      <c r="G46" t="s">
        <v>39</v>
      </c>
      <c r="H46" s="28">
        <v>390</v>
      </c>
      <c r="I46" s="2">
        <v>10</v>
      </c>
      <c r="J46" s="2">
        <v>2</v>
      </c>
      <c r="K46" s="2">
        <v>23952.91</v>
      </c>
      <c r="L46" s="2">
        <v>1897.65</v>
      </c>
      <c r="M46" s="29">
        <v>397.67</v>
      </c>
      <c r="N46" s="31">
        <f t="shared" si="13"/>
        <v>402</v>
      </c>
      <c r="O46" s="30">
        <f t="shared" si="14"/>
        <v>26248.23</v>
      </c>
      <c r="P46" t="s">
        <v>49</v>
      </c>
      <c r="Q46" t="s">
        <v>49</v>
      </c>
      <c r="R46" t="s">
        <v>56</v>
      </c>
      <c r="S46" t="s">
        <v>47</v>
      </c>
      <c r="T46" t="s">
        <v>51</v>
      </c>
      <c r="U46" s="4">
        <f t="shared" si="19"/>
        <v>45687</v>
      </c>
      <c r="V46" t="s">
        <v>39</v>
      </c>
      <c r="W46" s="28">
        <v>373</v>
      </c>
      <c r="X46" s="2">
        <v>6</v>
      </c>
      <c r="Y46" s="2">
        <v>2</v>
      </c>
      <c r="Z46" s="2">
        <v>19890.400000000001</v>
      </c>
      <c r="AA46" s="2">
        <v>996.07</v>
      </c>
      <c r="AB46" s="29">
        <v>212.88</v>
      </c>
      <c r="AC46" s="31">
        <f t="shared" si="15"/>
        <v>381</v>
      </c>
      <c r="AD46" s="30">
        <f t="shared" si="16"/>
        <v>21099.350000000002</v>
      </c>
      <c r="AE46" s="2">
        <f t="shared" si="20"/>
        <v>17</v>
      </c>
      <c r="AF46" s="2">
        <f t="shared" si="20"/>
        <v>4</v>
      </c>
      <c r="AG46" s="2">
        <f t="shared" si="20"/>
        <v>0</v>
      </c>
      <c r="AH46" s="2">
        <f t="shared" si="20"/>
        <v>4062.5099999999984</v>
      </c>
      <c r="AI46" s="2">
        <f t="shared" si="20"/>
        <v>901.58</v>
      </c>
      <c r="AJ46" s="29">
        <f t="shared" si="20"/>
        <v>184.79000000000002</v>
      </c>
      <c r="AK46" s="31">
        <f t="shared" si="20"/>
        <v>21</v>
      </c>
      <c r="AL46" s="31">
        <f t="shared" si="20"/>
        <v>5148.8799999999974</v>
      </c>
      <c r="AM46" s="38">
        <f t="shared" si="21"/>
        <v>4.5576407506702415E-2</v>
      </c>
      <c r="AN46" s="38">
        <f t="shared" si="21"/>
        <v>0.66666666666666663</v>
      </c>
      <c r="AO46" s="38">
        <f t="shared" si="21"/>
        <v>0</v>
      </c>
      <c r="AP46" s="38">
        <f t="shared" si="21"/>
        <v>0.20424476129187941</v>
      </c>
      <c r="AQ46" s="38">
        <f t="shared" si="21"/>
        <v>0.90513718915337271</v>
      </c>
      <c r="AR46" s="39">
        <f t="shared" si="21"/>
        <v>0.8680477264186397</v>
      </c>
      <c r="AS46" s="40">
        <f t="shared" si="21"/>
        <v>5.5118110236220472E-2</v>
      </c>
      <c r="AT46" s="40">
        <f t="shared" si="21"/>
        <v>0.24403026633521871</v>
      </c>
      <c r="AU46" s="119">
        <f t="shared" si="11"/>
        <v>61.41771794871795</v>
      </c>
      <c r="AV46" s="120">
        <f t="shared" si="2"/>
        <v>53.32546916890081</v>
      </c>
      <c r="AW46" s="121">
        <f t="shared" si="3"/>
        <v>8.0922487798171403</v>
      </c>
      <c r="AX46" s="119">
        <f t="shared" si="4"/>
        <v>191.27666666666667</v>
      </c>
      <c r="AY46" s="120">
        <f t="shared" si="5"/>
        <v>151.11875000000001</v>
      </c>
      <c r="AZ46" s="121">
        <f t="shared" si="17"/>
        <v>40.157916666666665</v>
      </c>
    </row>
    <row r="47" spans="1:52" x14ac:dyDescent="0.2">
      <c r="A47" t="s">
        <v>46</v>
      </c>
      <c r="B47" t="s">
        <v>46</v>
      </c>
      <c r="C47" t="s">
        <v>56</v>
      </c>
      <c r="D47" t="s">
        <v>47</v>
      </c>
      <c r="E47" t="s">
        <v>51</v>
      </c>
      <c r="F47" s="4">
        <f t="shared" si="18"/>
        <v>46052</v>
      </c>
      <c r="G47" t="s">
        <v>40</v>
      </c>
      <c r="H47" s="28">
        <v>597</v>
      </c>
      <c r="I47" s="2">
        <v>11</v>
      </c>
      <c r="J47" s="2">
        <v>1</v>
      </c>
      <c r="K47" s="2">
        <v>35243.75</v>
      </c>
      <c r="L47" s="2">
        <v>1641.5</v>
      </c>
      <c r="M47" s="29">
        <v>466.91</v>
      </c>
      <c r="N47" s="31">
        <f t="shared" si="13"/>
        <v>609</v>
      </c>
      <c r="O47" s="30">
        <f t="shared" si="14"/>
        <v>37352.160000000003</v>
      </c>
      <c r="P47" t="s">
        <v>49</v>
      </c>
      <c r="Q47" t="s">
        <v>49</v>
      </c>
      <c r="R47" t="s">
        <v>56</v>
      </c>
      <c r="S47" t="s">
        <v>47</v>
      </c>
      <c r="T47" t="s">
        <v>51</v>
      </c>
      <c r="U47" s="4">
        <f t="shared" si="19"/>
        <v>45688</v>
      </c>
      <c r="V47" t="s">
        <v>40</v>
      </c>
      <c r="W47" s="28">
        <v>671</v>
      </c>
      <c r="X47" s="2">
        <v>13</v>
      </c>
      <c r="Y47" s="2">
        <v>1</v>
      </c>
      <c r="Z47" s="2">
        <v>40150.79</v>
      </c>
      <c r="AA47" s="2">
        <v>1616.51</v>
      </c>
      <c r="AB47" s="29">
        <v>224.76</v>
      </c>
      <c r="AC47" s="31">
        <f t="shared" si="15"/>
        <v>685</v>
      </c>
      <c r="AD47" s="30">
        <f t="shared" si="16"/>
        <v>41992.060000000005</v>
      </c>
      <c r="AE47" s="2">
        <f t="shared" si="20"/>
        <v>-74</v>
      </c>
      <c r="AF47" s="2">
        <f t="shared" si="20"/>
        <v>-2</v>
      </c>
      <c r="AG47" s="2">
        <f t="shared" si="20"/>
        <v>0</v>
      </c>
      <c r="AH47" s="2">
        <f t="shared" si="20"/>
        <v>-4907.0400000000009</v>
      </c>
      <c r="AI47" s="2">
        <f t="shared" si="20"/>
        <v>24.990000000000009</v>
      </c>
      <c r="AJ47" s="29">
        <f t="shared" si="20"/>
        <v>242.15000000000003</v>
      </c>
      <c r="AK47" s="31">
        <f t="shared" si="20"/>
        <v>-76</v>
      </c>
      <c r="AL47" s="31">
        <f t="shared" si="20"/>
        <v>-4639.9000000000015</v>
      </c>
      <c r="AM47" s="38">
        <f t="shared" si="21"/>
        <v>-0.11028315946348734</v>
      </c>
      <c r="AN47" s="38">
        <f t="shared" si="21"/>
        <v>-0.15384615384615385</v>
      </c>
      <c r="AO47" s="38">
        <f t="shared" si="21"/>
        <v>0</v>
      </c>
      <c r="AP47" s="38">
        <f t="shared" si="21"/>
        <v>-0.12221527895217008</v>
      </c>
      <c r="AQ47" s="38">
        <f t="shared" si="21"/>
        <v>1.5459230069718102E-2</v>
      </c>
      <c r="AR47" s="39">
        <f t="shared" si="21"/>
        <v>1.077371418401851</v>
      </c>
      <c r="AS47" s="40">
        <f t="shared" si="21"/>
        <v>-0.11094890510948906</v>
      </c>
      <c r="AT47" s="40">
        <f t="shared" si="21"/>
        <v>-0.11049469828343741</v>
      </c>
      <c r="AU47" s="119">
        <f t="shared" si="11"/>
        <v>59.034757118927971</v>
      </c>
      <c r="AV47" s="120">
        <f t="shared" si="2"/>
        <v>59.837242921013413</v>
      </c>
      <c r="AW47" s="121">
        <f t="shared" si="3"/>
        <v>-0.8024858020854424</v>
      </c>
      <c r="AX47" s="119">
        <f t="shared" si="4"/>
        <v>175.70083333333332</v>
      </c>
      <c r="AY47" s="120">
        <f t="shared" si="5"/>
        <v>131.5192857142857</v>
      </c>
      <c r="AZ47" s="121">
        <f t="shared" si="17"/>
        <v>44.18154761904762</v>
      </c>
    </row>
    <row r="48" spans="1:52" ht="13.5" thickBot="1" x14ac:dyDescent="0.25">
      <c r="A48" t="s">
        <v>46</v>
      </c>
      <c r="B48" t="s">
        <v>46</v>
      </c>
      <c r="C48" t="s">
        <v>56</v>
      </c>
      <c r="D48" t="s">
        <v>47</v>
      </c>
      <c r="E48" t="s">
        <v>51</v>
      </c>
      <c r="F48" s="59">
        <f t="shared" si="18"/>
        <v>46053</v>
      </c>
      <c r="G48" s="42" t="s">
        <v>41</v>
      </c>
      <c r="H48" s="43">
        <v>633</v>
      </c>
      <c r="I48" s="44">
        <v>6</v>
      </c>
      <c r="J48" s="44">
        <v>2</v>
      </c>
      <c r="K48" s="44">
        <v>36120.85</v>
      </c>
      <c r="L48" s="44">
        <v>600.54999999999995</v>
      </c>
      <c r="M48" s="45">
        <v>611.72</v>
      </c>
      <c r="N48" s="47">
        <f t="shared" si="13"/>
        <v>641</v>
      </c>
      <c r="O48" s="46">
        <f t="shared" si="14"/>
        <v>37333.120000000003</v>
      </c>
      <c r="P48" t="s">
        <v>49</v>
      </c>
      <c r="Q48" t="s">
        <v>49</v>
      </c>
      <c r="R48" t="s">
        <v>56</v>
      </c>
      <c r="S48" t="s">
        <v>56</v>
      </c>
      <c r="T48" t="s">
        <v>51</v>
      </c>
      <c r="U48" s="59">
        <f t="shared" si="19"/>
        <v>45689</v>
      </c>
      <c r="V48" s="42" t="s">
        <v>41</v>
      </c>
      <c r="W48" s="43">
        <v>770</v>
      </c>
      <c r="X48" s="44">
        <v>2</v>
      </c>
      <c r="Y48" s="44">
        <v>0</v>
      </c>
      <c r="Z48" s="44">
        <v>44927.31</v>
      </c>
      <c r="AA48" s="44">
        <v>244.69</v>
      </c>
      <c r="AB48" s="45">
        <v>0</v>
      </c>
      <c r="AC48" s="47">
        <f t="shared" si="15"/>
        <v>772</v>
      </c>
      <c r="AD48" s="46">
        <f t="shared" si="16"/>
        <v>45172</v>
      </c>
      <c r="AE48" s="44">
        <f t="shared" si="20"/>
        <v>-137</v>
      </c>
      <c r="AF48" s="44">
        <f t="shared" si="20"/>
        <v>4</v>
      </c>
      <c r="AG48" s="44">
        <f t="shared" si="20"/>
        <v>2</v>
      </c>
      <c r="AH48" s="44">
        <f t="shared" si="20"/>
        <v>-8806.4599999999991</v>
      </c>
      <c r="AI48" s="44">
        <f t="shared" si="20"/>
        <v>355.85999999999996</v>
      </c>
      <c r="AJ48" s="45">
        <f t="shared" si="20"/>
        <v>611.72</v>
      </c>
      <c r="AK48" s="47">
        <f t="shared" si="20"/>
        <v>-131</v>
      </c>
      <c r="AL48" s="47">
        <f t="shared" si="20"/>
        <v>-7838.8799999999974</v>
      </c>
      <c r="AM48" s="56">
        <f t="shared" si="21"/>
        <v>-0.17792207792207793</v>
      </c>
      <c r="AN48" s="56">
        <f t="shared" si="21"/>
        <v>2</v>
      </c>
      <c r="AO48" s="56" t="str">
        <f t="shared" si="21"/>
        <v/>
      </c>
      <c r="AP48" s="56">
        <f t="shared" si="21"/>
        <v>-0.19601574187281631</v>
      </c>
      <c r="AQ48" s="56">
        <f t="shared" si="21"/>
        <v>1.4543299685316113</v>
      </c>
      <c r="AR48" s="57" t="str">
        <f t="shared" si="21"/>
        <v/>
      </c>
      <c r="AS48" s="58">
        <f t="shared" si="21"/>
        <v>-0.16968911917098445</v>
      </c>
      <c r="AT48" s="58">
        <f t="shared" si="21"/>
        <v>-0.173534047640131</v>
      </c>
      <c r="AU48" s="119">
        <f t="shared" si="11"/>
        <v>57.062954186413897</v>
      </c>
      <c r="AV48" s="120">
        <f t="shared" si="2"/>
        <v>58.347155844155843</v>
      </c>
      <c r="AW48" s="121">
        <f t="shared" si="3"/>
        <v>-1.2842016577419457</v>
      </c>
      <c r="AX48" s="119">
        <f t="shared" si="4"/>
        <v>151.53375</v>
      </c>
      <c r="AY48" s="120">
        <f t="shared" si="5"/>
        <v>122.345</v>
      </c>
      <c r="AZ48" s="121">
        <f t="shared" si="17"/>
        <v>29.188749999999999</v>
      </c>
    </row>
    <row r="49" spans="1:52" x14ac:dyDescent="0.2">
      <c r="A49" t="s">
        <v>46</v>
      </c>
      <c r="B49" t="s">
        <v>46</v>
      </c>
      <c r="C49" t="s">
        <v>56</v>
      </c>
      <c r="D49" t="s">
        <v>56</v>
      </c>
      <c r="E49" t="s">
        <v>52</v>
      </c>
      <c r="F49" s="4">
        <f t="shared" si="18"/>
        <v>46054</v>
      </c>
      <c r="G49" t="s">
        <v>35</v>
      </c>
      <c r="H49" s="28">
        <v>279</v>
      </c>
      <c r="I49" s="2">
        <v>1</v>
      </c>
      <c r="J49" s="2">
        <v>0</v>
      </c>
      <c r="K49" s="2">
        <v>16745.05</v>
      </c>
      <c r="L49" s="2">
        <v>163.54</v>
      </c>
      <c r="M49" s="29">
        <v>0</v>
      </c>
      <c r="N49" s="31">
        <f t="shared" si="13"/>
        <v>280</v>
      </c>
      <c r="O49" s="30">
        <f t="shared" si="14"/>
        <v>16908.59</v>
      </c>
      <c r="P49" t="s">
        <v>49</v>
      </c>
      <c r="Q49" t="s">
        <v>49</v>
      </c>
      <c r="R49" t="s">
        <v>56</v>
      </c>
      <c r="S49" t="s">
        <v>56</v>
      </c>
      <c r="T49" t="s">
        <v>52</v>
      </c>
      <c r="U49" s="4">
        <f t="shared" si="19"/>
        <v>45690</v>
      </c>
      <c r="V49" t="s">
        <v>35</v>
      </c>
      <c r="W49" s="28">
        <v>380</v>
      </c>
      <c r="X49" s="2">
        <v>2</v>
      </c>
      <c r="Y49" s="2">
        <v>0</v>
      </c>
      <c r="Z49" s="2">
        <v>20921.889999999996</v>
      </c>
      <c r="AA49" s="2">
        <v>478.54</v>
      </c>
      <c r="AB49" s="29">
        <v>0</v>
      </c>
      <c r="AC49" s="31">
        <f t="shared" si="15"/>
        <v>382</v>
      </c>
      <c r="AD49" s="30">
        <f t="shared" si="16"/>
        <v>21400.429999999997</v>
      </c>
      <c r="AE49" s="2">
        <f t="shared" si="20"/>
        <v>-101</v>
      </c>
      <c r="AF49" s="2">
        <f t="shared" si="20"/>
        <v>-1</v>
      </c>
      <c r="AG49" s="2">
        <f t="shared" si="20"/>
        <v>0</v>
      </c>
      <c r="AH49" s="2">
        <f t="shared" si="20"/>
        <v>-4176.8399999999965</v>
      </c>
      <c r="AI49" s="2">
        <f t="shared" si="20"/>
        <v>-315</v>
      </c>
      <c r="AJ49" s="29">
        <f t="shared" si="20"/>
        <v>0</v>
      </c>
      <c r="AK49" s="31">
        <f t="shared" si="20"/>
        <v>-102</v>
      </c>
      <c r="AL49" s="31">
        <f t="shared" si="20"/>
        <v>-4491.8399999999965</v>
      </c>
      <c r="AM49" s="38">
        <f t="shared" si="21"/>
        <v>-0.26578947368421052</v>
      </c>
      <c r="AN49" s="38">
        <f t="shared" si="21"/>
        <v>-0.5</v>
      </c>
      <c r="AO49" s="38" t="str">
        <f t="shared" si="21"/>
        <v/>
      </c>
      <c r="AP49" s="38">
        <f t="shared" si="21"/>
        <v>-0.19963970750252474</v>
      </c>
      <c r="AQ49" s="38">
        <f t="shared" si="21"/>
        <v>-0.65825218372549832</v>
      </c>
      <c r="AR49" s="39" t="str">
        <f t="shared" si="21"/>
        <v/>
      </c>
      <c r="AS49" s="40">
        <f t="shared" si="21"/>
        <v>-0.26701570680628273</v>
      </c>
      <c r="AT49" s="40">
        <f t="shared" si="21"/>
        <v>-0.20989484790726154</v>
      </c>
      <c r="AU49" s="119">
        <f t="shared" si="11"/>
        <v>60.018100358422934</v>
      </c>
      <c r="AV49" s="120">
        <f t="shared" si="2"/>
        <v>55.057605263157882</v>
      </c>
      <c r="AW49" s="121">
        <f t="shared" si="3"/>
        <v>4.9604950952650526</v>
      </c>
      <c r="AX49" s="119">
        <f t="shared" si="4"/>
        <v>163.54</v>
      </c>
      <c r="AY49" s="120">
        <f t="shared" si="5"/>
        <v>239.27</v>
      </c>
      <c r="AZ49" s="121">
        <f t="shared" si="17"/>
        <v>-75.730000000000018</v>
      </c>
    </row>
    <row r="50" spans="1:52" x14ac:dyDescent="0.2">
      <c r="A50" t="s">
        <v>46</v>
      </c>
      <c r="B50" t="s">
        <v>46</v>
      </c>
      <c r="C50" t="s">
        <v>56</v>
      </c>
      <c r="D50" t="s">
        <v>56</v>
      </c>
      <c r="E50" t="s">
        <v>52</v>
      </c>
      <c r="F50" s="4">
        <f t="shared" si="18"/>
        <v>46055</v>
      </c>
      <c r="G50" t="s">
        <v>36</v>
      </c>
      <c r="H50" s="28">
        <v>233</v>
      </c>
      <c r="I50" s="2">
        <v>6</v>
      </c>
      <c r="J50" s="2">
        <v>1</v>
      </c>
      <c r="K50" s="2">
        <v>10855.859999999999</v>
      </c>
      <c r="L50" s="2">
        <v>968.93</v>
      </c>
      <c r="M50" s="29">
        <v>149.94</v>
      </c>
      <c r="N50" s="31">
        <f t="shared" si="13"/>
        <v>240</v>
      </c>
      <c r="O50" s="30">
        <f t="shared" si="14"/>
        <v>11974.73</v>
      </c>
      <c r="P50" t="s">
        <v>49</v>
      </c>
      <c r="Q50" t="s">
        <v>49</v>
      </c>
      <c r="R50" t="s">
        <v>56</v>
      </c>
      <c r="S50" t="s">
        <v>56</v>
      </c>
      <c r="T50" t="s">
        <v>52</v>
      </c>
      <c r="U50" s="4">
        <f t="shared" si="19"/>
        <v>45691</v>
      </c>
      <c r="V50" t="s">
        <v>36</v>
      </c>
      <c r="W50" s="28">
        <v>282</v>
      </c>
      <c r="X50" s="2">
        <v>6</v>
      </c>
      <c r="Y50" s="2">
        <v>0</v>
      </c>
      <c r="Z50" s="2">
        <v>15260.04</v>
      </c>
      <c r="AA50" s="2">
        <v>697.44</v>
      </c>
      <c r="AB50" s="29">
        <v>0</v>
      </c>
      <c r="AC50" s="31">
        <f t="shared" si="15"/>
        <v>288</v>
      </c>
      <c r="AD50" s="30">
        <f t="shared" si="16"/>
        <v>15957.480000000001</v>
      </c>
      <c r="AE50" s="2">
        <f t="shared" si="20"/>
        <v>-49</v>
      </c>
      <c r="AF50" s="2">
        <f t="shared" si="20"/>
        <v>0</v>
      </c>
      <c r="AG50" s="2">
        <f t="shared" si="20"/>
        <v>1</v>
      </c>
      <c r="AH50" s="2">
        <f t="shared" si="20"/>
        <v>-4404.1800000000021</v>
      </c>
      <c r="AI50" s="2">
        <f t="shared" si="20"/>
        <v>271.4899999999999</v>
      </c>
      <c r="AJ50" s="29">
        <f t="shared" si="20"/>
        <v>149.94</v>
      </c>
      <c r="AK50" s="31">
        <f t="shared" si="20"/>
        <v>-48</v>
      </c>
      <c r="AL50" s="31">
        <f t="shared" si="20"/>
        <v>-3982.7500000000018</v>
      </c>
      <c r="AM50" s="38">
        <f t="shared" si="21"/>
        <v>-0.17375886524822695</v>
      </c>
      <c r="AN50" s="38">
        <f t="shared" si="21"/>
        <v>0</v>
      </c>
      <c r="AO50" s="38" t="str">
        <f t="shared" si="21"/>
        <v/>
      </c>
      <c r="AP50" s="38">
        <f t="shared" si="21"/>
        <v>-0.28860867992482336</v>
      </c>
      <c r="AQ50" s="38">
        <f t="shared" si="21"/>
        <v>0.38926646019729277</v>
      </c>
      <c r="AR50" s="39" t="str">
        <f t="shared" si="21"/>
        <v/>
      </c>
      <c r="AS50" s="40">
        <f t="shared" si="21"/>
        <v>-0.16666666666666666</v>
      </c>
      <c r="AT50" s="40">
        <f t="shared" si="21"/>
        <v>-0.2495851475295599</v>
      </c>
      <c r="AU50" s="119">
        <f t="shared" si="11"/>
        <v>46.591673819742482</v>
      </c>
      <c r="AV50" s="120">
        <f t="shared" si="2"/>
        <v>54.113617021276596</v>
      </c>
      <c r="AW50" s="121">
        <f t="shared" si="3"/>
        <v>-7.5219432015341141</v>
      </c>
      <c r="AX50" s="119">
        <f t="shared" si="4"/>
        <v>159.83857142857141</v>
      </c>
      <c r="AY50" s="120">
        <f t="shared" si="5"/>
        <v>116.24000000000001</v>
      </c>
      <c r="AZ50" s="121">
        <f t="shared" si="17"/>
        <v>43.598571428571404</v>
      </c>
    </row>
    <row r="51" spans="1:52" x14ac:dyDescent="0.2">
      <c r="A51" t="s">
        <v>46</v>
      </c>
      <c r="B51" t="s">
        <v>46</v>
      </c>
      <c r="C51" t="s">
        <v>56</v>
      </c>
      <c r="D51" t="s">
        <v>56</v>
      </c>
      <c r="E51" t="s">
        <v>52</v>
      </c>
      <c r="F51" s="4">
        <f t="shared" si="18"/>
        <v>46056</v>
      </c>
      <c r="G51" t="s">
        <v>37</v>
      </c>
      <c r="H51" s="28">
        <v>255</v>
      </c>
      <c r="I51" s="2">
        <v>3</v>
      </c>
      <c r="J51" s="2">
        <v>0</v>
      </c>
      <c r="K51" s="2">
        <v>13908.920000000002</v>
      </c>
      <c r="L51" s="2">
        <v>435.04</v>
      </c>
      <c r="M51" s="29">
        <v>0</v>
      </c>
      <c r="N51" s="31">
        <f t="shared" si="13"/>
        <v>258</v>
      </c>
      <c r="O51" s="30">
        <f t="shared" si="14"/>
        <v>14343.960000000003</v>
      </c>
      <c r="P51" t="s">
        <v>49</v>
      </c>
      <c r="Q51" t="s">
        <v>49</v>
      </c>
      <c r="R51" t="s">
        <v>56</v>
      </c>
      <c r="S51" t="s">
        <v>56</v>
      </c>
      <c r="T51" t="s">
        <v>52</v>
      </c>
      <c r="U51" s="4">
        <f t="shared" si="19"/>
        <v>45692</v>
      </c>
      <c r="V51" t="s">
        <v>37</v>
      </c>
      <c r="W51" s="28">
        <v>303</v>
      </c>
      <c r="X51" s="2">
        <v>11</v>
      </c>
      <c r="Y51" s="2">
        <v>1</v>
      </c>
      <c r="Z51" s="2">
        <v>17316.09</v>
      </c>
      <c r="AA51" s="2">
        <v>1649.79</v>
      </c>
      <c r="AB51" s="29">
        <v>59.88</v>
      </c>
      <c r="AC51" s="31">
        <f t="shared" si="15"/>
        <v>315</v>
      </c>
      <c r="AD51" s="30">
        <f t="shared" si="16"/>
        <v>19025.760000000002</v>
      </c>
      <c r="AE51" s="2">
        <f t="shared" si="20"/>
        <v>-48</v>
      </c>
      <c r="AF51" s="2">
        <f t="shared" si="20"/>
        <v>-8</v>
      </c>
      <c r="AG51" s="2">
        <f t="shared" si="20"/>
        <v>-1</v>
      </c>
      <c r="AH51" s="2">
        <f t="shared" si="20"/>
        <v>-3407.1699999999983</v>
      </c>
      <c r="AI51" s="2">
        <f t="shared" si="20"/>
        <v>-1214.75</v>
      </c>
      <c r="AJ51" s="29">
        <f t="shared" si="20"/>
        <v>-59.88</v>
      </c>
      <c r="AK51" s="31">
        <f t="shared" si="20"/>
        <v>-57</v>
      </c>
      <c r="AL51" s="31">
        <f t="shared" si="20"/>
        <v>-4681.7999999999993</v>
      </c>
      <c r="AM51" s="38">
        <f t="shared" si="21"/>
        <v>-0.15841584158415842</v>
      </c>
      <c r="AN51" s="38">
        <f t="shared" si="21"/>
        <v>-0.72727272727272729</v>
      </c>
      <c r="AO51" s="38">
        <f t="shared" si="21"/>
        <v>-1</v>
      </c>
      <c r="AP51" s="38">
        <f t="shared" si="21"/>
        <v>-0.19676324158629335</v>
      </c>
      <c r="AQ51" s="38">
        <f t="shared" si="21"/>
        <v>-0.73630583286357665</v>
      </c>
      <c r="AR51" s="39">
        <f t="shared" si="21"/>
        <v>-1</v>
      </c>
      <c r="AS51" s="40">
        <f t="shared" si="21"/>
        <v>-0.18095238095238095</v>
      </c>
      <c r="AT51" s="40">
        <f t="shared" si="21"/>
        <v>-0.24607689784797027</v>
      </c>
      <c r="AU51" s="119">
        <f t="shared" si="11"/>
        <v>54.544784313725501</v>
      </c>
      <c r="AV51" s="120">
        <f t="shared" si="2"/>
        <v>57.148811881188117</v>
      </c>
      <c r="AW51" s="121">
        <f t="shared" si="3"/>
        <v>-2.6040275674626159</v>
      </c>
      <c r="AX51" s="119">
        <f t="shared" si="4"/>
        <v>145.01333333333335</v>
      </c>
      <c r="AY51" s="120">
        <f t="shared" si="5"/>
        <v>142.4725</v>
      </c>
      <c r="AZ51" s="121">
        <f t="shared" si="17"/>
        <v>2.540833333333353</v>
      </c>
    </row>
    <row r="52" spans="1:52" x14ac:dyDescent="0.2">
      <c r="A52" t="s">
        <v>46</v>
      </c>
      <c r="B52" t="s">
        <v>46</v>
      </c>
      <c r="C52" t="s">
        <v>56</v>
      </c>
      <c r="D52" t="s">
        <v>56</v>
      </c>
      <c r="E52" t="s">
        <v>52</v>
      </c>
      <c r="F52" s="4">
        <f t="shared" si="18"/>
        <v>46057</v>
      </c>
      <c r="G52" t="s">
        <v>38</v>
      </c>
      <c r="H52" s="28">
        <v>321</v>
      </c>
      <c r="I52" s="2">
        <v>5</v>
      </c>
      <c r="J52" s="2">
        <v>1</v>
      </c>
      <c r="K52" s="2">
        <v>17526.96</v>
      </c>
      <c r="L52" s="2">
        <v>621.32000000000005</v>
      </c>
      <c r="M52" s="29">
        <v>109.87</v>
      </c>
      <c r="N52" s="31">
        <f t="shared" si="13"/>
        <v>327</v>
      </c>
      <c r="O52" s="30">
        <f t="shared" si="14"/>
        <v>18258.149999999998</v>
      </c>
      <c r="P52" t="s">
        <v>49</v>
      </c>
      <c r="Q52" t="s">
        <v>49</v>
      </c>
      <c r="R52" t="s">
        <v>56</v>
      </c>
      <c r="S52" t="s">
        <v>56</v>
      </c>
      <c r="T52" t="s">
        <v>52</v>
      </c>
      <c r="U52" s="4">
        <f t="shared" si="19"/>
        <v>45693</v>
      </c>
      <c r="V52" t="s">
        <v>38</v>
      </c>
      <c r="W52" s="28">
        <v>367</v>
      </c>
      <c r="X52" s="2">
        <v>9</v>
      </c>
      <c r="Y52" s="2">
        <v>0</v>
      </c>
      <c r="Z52" s="2">
        <v>19765.62</v>
      </c>
      <c r="AA52" s="2">
        <v>1245.18</v>
      </c>
      <c r="AB52" s="29">
        <v>0</v>
      </c>
      <c r="AC52" s="31">
        <f t="shared" si="15"/>
        <v>376</v>
      </c>
      <c r="AD52" s="30">
        <f t="shared" si="16"/>
        <v>21010.799999999999</v>
      </c>
      <c r="AE52" s="2">
        <f t="shared" si="20"/>
        <v>-46</v>
      </c>
      <c r="AF52" s="2">
        <f t="shared" si="20"/>
        <v>-4</v>
      </c>
      <c r="AG52" s="2">
        <f t="shared" si="20"/>
        <v>1</v>
      </c>
      <c r="AH52" s="2">
        <f t="shared" si="20"/>
        <v>-2238.66</v>
      </c>
      <c r="AI52" s="2">
        <f t="shared" si="20"/>
        <v>-623.86</v>
      </c>
      <c r="AJ52" s="29">
        <f t="shared" si="20"/>
        <v>109.87</v>
      </c>
      <c r="AK52" s="31">
        <f t="shared" si="20"/>
        <v>-49</v>
      </c>
      <c r="AL52" s="31">
        <f t="shared" si="20"/>
        <v>-2752.6500000000015</v>
      </c>
      <c r="AM52" s="38">
        <f t="shared" si="21"/>
        <v>-0.12534059945504086</v>
      </c>
      <c r="AN52" s="38">
        <f t="shared" si="21"/>
        <v>-0.44444444444444442</v>
      </c>
      <c r="AO52" s="38" t="str">
        <f t="shared" si="21"/>
        <v/>
      </c>
      <c r="AP52" s="38">
        <f t="shared" si="21"/>
        <v>-0.11326029742552979</v>
      </c>
      <c r="AQ52" s="38">
        <f t="shared" si="21"/>
        <v>-0.50101993286111246</v>
      </c>
      <c r="AR52" s="39" t="str">
        <f t="shared" si="21"/>
        <v/>
      </c>
      <c r="AS52" s="40">
        <f t="shared" si="21"/>
        <v>-0.13031914893617022</v>
      </c>
      <c r="AT52" s="40">
        <f t="shared" si="21"/>
        <v>-0.13101119424296084</v>
      </c>
      <c r="AU52" s="119">
        <f t="shared" si="11"/>
        <v>54.601121495327099</v>
      </c>
      <c r="AV52" s="120">
        <f t="shared" si="2"/>
        <v>53.857275204359674</v>
      </c>
      <c r="AW52" s="121">
        <f t="shared" si="3"/>
        <v>0.74384629096742572</v>
      </c>
      <c r="AX52" s="119">
        <f t="shared" si="4"/>
        <v>121.86500000000001</v>
      </c>
      <c r="AY52" s="120">
        <f t="shared" si="5"/>
        <v>138.35333333333335</v>
      </c>
      <c r="AZ52" s="121">
        <f t="shared" si="17"/>
        <v>-16.488333333333344</v>
      </c>
    </row>
    <row r="53" spans="1:52" x14ac:dyDescent="0.2">
      <c r="A53" t="s">
        <v>46</v>
      </c>
      <c r="B53" t="s">
        <v>46</v>
      </c>
      <c r="C53" t="s">
        <v>56</v>
      </c>
      <c r="D53" t="s">
        <v>56</v>
      </c>
      <c r="E53" t="s">
        <v>52</v>
      </c>
      <c r="F53" s="4">
        <f t="shared" si="18"/>
        <v>46058</v>
      </c>
      <c r="G53" t="s">
        <v>39</v>
      </c>
      <c r="H53" s="28">
        <v>400</v>
      </c>
      <c r="I53" s="2">
        <v>7</v>
      </c>
      <c r="J53" s="2">
        <v>0</v>
      </c>
      <c r="K53" s="2">
        <v>23755.96</v>
      </c>
      <c r="L53" s="2">
        <v>1152.49</v>
      </c>
      <c r="M53" s="29">
        <v>0</v>
      </c>
      <c r="N53" s="31">
        <f t="shared" si="13"/>
        <v>407</v>
      </c>
      <c r="O53" s="30">
        <f t="shared" si="14"/>
        <v>24908.45</v>
      </c>
      <c r="P53" t="s">
        <v>49</v>
      </c>
      <c r="Q53" t="s">
        <v>49</v>
      </c>
      <c r="R53" t="s">
        <v>56</v>
      </c>
      <c r="S53" t="s">
        <v>56</v>
      </c>
      <c r="T53" t="s">
        <v>52</v>
      </c>
      <c r="U53" s="4">
        <f t="shared" si="19"/>
        <v>45694</v>
      </c>
      <c r="V53" t="s">
        <v>39</v>
      </c>
      <c r="W53" s="28">
        <v>452</v>
      </c>
      <c r="X53" s="2">
        <v>12</v>
      </c>
      <c r="Y53" s="2">
        <v>1</v>
      </c>
      <c r="Z53" s="2">
        <v>25120.780000000002</v>
      </c>
      <c r="AA53" s="2">
        <v>1546.66</v>
      </c>
      <c r="AB53" s="29">
        <v>35.96</v>
      </c>
      <c r="AC53" s="31">
        <f t="shared" si="15"/>
        <v>465</v>
      </c>
      <c r="AD53" s="30">
        <f t="shared" si="16"/>
        <v>26703.4</v>
      </c>
      <c r="AE53" s="2">
        <f t="shared" si="20"/>
        <v>-52</v>
      </c>
      <c r="AF53" s="2">
        <f t="shared" si="20"/>
        <v>-5</v>
      </c>
      <c r="AG53" s="2">
        <f t="shared" si="20"/>
        <v>-1</v>
      </c>
      <c r="AH53" s="2">
        <f t="shared" si="20"/>
        <v>-1364.8200000000033</v>
      </c>
      <c r="AI53" s="2">
        <f t="shared" si="20"/>
        <v>-394.17000000000007</v>
      </c>
      <c r="AJ53" s="29">
        <f t="shared" si="20"/>
        <v>-35.96</v>
      </c>
      <c r="AK53" s="31">
        <f t="shared" si="20"/>
        <v>-58</v>
      </c>
      <c r="AL53" s="31">
        <f t="shared" si="20"/>
        <v>-1794.9500000000007</v>
      </c>
      <c r="AM53" s="38">
        <f t="shared" si="21"/>
        <v>-0.11504424778761062</v>
      </c>
      <c r="AN53" s="38">
        <f t="shared" si="21"/>
        <v>-0.41666666666666669</v>
      </c>
      <c r="AO53" s="38">
        <f t="shared" si="21"/>
        <v>-1</v>
      </c>
      <c r="AP53" s="38">
        <f t="shared" si="21"/>
        <v>-5.4330319361102768E-2</v>
      </c>
      <c r="AQ53" s="38">
        <f t="shared" si="21"/>
        <v>-0.25485239160513629</v>
      </c>
      <c r="AR53" s="39">
        <f t="shared" si="21"/>
        <v>-1</v>
      </c>
      <c r="AS53" s="40">
        <f t="shared" si="21"/>
        <v>-0.12473118279569892</v>
      </c>
      <c r="AT53" s="40">
        <f t="shared" si="21"/>
        <v>-6.721803216069866E-2</v>
      </c>
      <c r="AU53" s="119">
        <f t="shared" si="11"/>
        <v>59.389899999999997</v>
      </c>
      <c r="AV53" s="120">
        <f t="shared" si="2"/>
        <v>55.576946902654875</v>
      </c>
      <c r="AW53" s="121">
        <f t="shared" si="3"/>
        <v>3.8129530973451224</v>
      </c>
      <c r="AX53" s="119">
        <f t="shared" si="4"/>
        <v>164.64142857142858</v>
      </c>
      <c r="AY53" s="120">
        <f t="shared" si="5"/>
        <v>121.74000000000001</v>
      </c>
      <c r="AZ53" s="121">
        <f t="shared" si="17"/>
        <v>42.901428571428568</v>
      </c>
    </row>
    <row r="54" spans="1:52" x14ac:dyDescent="0.2">
      <c r="A54" t="s">
        <v>46</v>
      </c>
      <c r="B54" t="s">
        <v>46</v>
      </c>
      <c r="C54" t="s">
        <v>56</v>
      </c>
      <c r="D54" t="s">
        <v>56</v>
      </c>
      <c r="E54" t="s">
        <v>52</v>
      </c>
      <c r="F54" s="4">
        <f t="shared" si="18"/>
        <v>46059</v>
      </c>
      <c r="G54" t="s">
        <v>40</v>
      </c>
      <c r="H54" s="28">
        <v>664</v>
      </c>
      <c r="I54" s="2">
        <v>8</v>
      </c>
      <c r="J54" s="2">
        <v>1</v>
      </c>
      <c r="K54" s="2">
        <v>37856.080000000002</v>
      </c>
      <c r="L54" s="2">
        <v>940.27</v>
      </c>
      <c r="M54" s="29">
        <v>305.31</v>
      </c>
      <c r="N54" s="31">
        <f t="shared" si="13"/>
        <v>673</v>
      </c>
      <c r="O54" s="30">
        <f t="shared" si="14"/>
        <v>39101.659999999996</v>
      </c>
      <c r="P54" t="s">
        <v>49</v>
      </c>
      <c r="Q54" t="s">
        <v>49</v>
      </c>
      <c r="R54" t="s">
        <v>56</v>
      </c>
      <c r="S54" t="s">
        <v>56</v>
      </c>
      <c r="T54" t="s">
        <v>52</v>
      </c>
      <c r="U54" s="4">
        <f t="shared" si="19"/>
        <v>45695</v>
      </c>
      <c r="V54" t="s">
        <v>40</v>
      </c>
      <c r="W54" s="28">
        <v>721</v>
      </c>
      <c r="X54" s="2">
        <v>16</v>
      </c>
      <c r="Y54" s="2">
        <v>0</v>
      </c>
      <c r="Z54" s="2">
        <v>41636.810000000005</v>
      </c>
      <c r="AA54" s="2">
        <v>1792.69</v>
      </c>
      <c r="AB54" s="29">
        <v>0</v>
      </c>
      <c r="AC54" s="31">
        <f t="shared" si="15"/>
        <v>737</v>
      </c>
      <c r="AD54" s="30">
        <f t="shared" si="16"/>
        <v>43429.500000000007</v>
      </c>
      <c r="AE54" s="2">
        <f t="shared" si="20"/>
        <v>-57</v>
      </c>
      <c r="AF54" s="2">
        <f t="shared" si="20"/>
        <v>-8</v>
      </c>
      <c r="AG54" s="2">
        <f t="shared" si="20"/>
        <v>1</v>
      </c>
      <c r="AH54" s="2">
        <f t="shared" si="20"/>
        <v>-3780.7300000000032</v>
      </c>
      <c r="AI54" s="2">
        <f t="shared" si="20"/>
        <v>-852.42000000000007</v>
      </c>
      <c r="AJ54" s="29">
        <f t="shared" si="20"/>
        <v>305.31</v>
      </c>
      <c r="AK54" s="31">
        <f t="shared" si="20"/>
        <v>-64</v>
      </c>
      <c r="AL54" s="31">
        <f t="shared" ref="AL54:AL117" si="22">+O54-AD54</f>
        <v>-4327.8400000000111</v>
      </c>
      <c r="AM54" s="38">
        <f t="shared" si="21"/>
        <v>-7.9056865464632461E-2</v>
      </c>
      <c r="AN54" s="38">
        <f t="shared" si="21"/>
        <v>-0.5</v>
      </c>
      <c r="AO54" s="38" t="str">
        <f t="shared" si="21"/>
        <v/>
      </c>
      <c r="AP54" s="38">
        <f t="shared" si="21"/>
        <v>-9.080258550066643E-2</v>
      </c>
      <c r="AQ54" s="38">
        <f t="shared" si="21"/>
        <v>-0.47549771572329852</v>
      </c>
      <c r="AR54" s="39" t="str">
        <f t="shared" si="21"/>
        <v/>
      </c>
      <c r="AS54" s="40">
        <f t="shared" si="21"/>
        <v>-8.6838534599728623E-2</v>
      </c>
      <c r="AT54" s="40">
        <f t="shared" ref="AT54:AT117" si="23">IFERROR(AL54/AD54,"")</f>
        <v>-9.965207980750436E-2</v>
      </c>
      <c r="AU54" s="119">
        <f t="shared" si="11"/>
        <v>57.012168674698799</v>
      </c>
      <c r="AV54" s="120">
        <f t="shared" si="2"/>
        <v>57.748696255201118</v>
      </c>
      <c r="AW54" s="121">
        <f t="shared" si="3"/>
        <v>-0.73652758050231881</v>
      </c>
      <c r="AX54" s="119">
        <f t="shared" si="4"/>
        <v>138.39777777777778</v>
      </c>
      <c r="AY54" s="120">
        <f t="shared" si="5"/>
        <v>112.043125</v>
      </c>
      <c r="AZ54" s="121">
        <f t="shared" si="17"/>
        <v>26.354652777777773</v>
      </c>
    </row>
    <row r="55" spans="1:52" ht="13.5" thickBot="1" x14ac:dyDescent="0.25">
      <c r="A55" t="s">
        <v>46</v>
      </c>
      <c r="B55" t="s">
        <v>46</v>
      </c>
      <c r="C55" t="s">
        <v>56</v>
      </c>
      <c r="D55" t="s">
        <v>56</v>
      </c>
      <c r="E55" t="s">
        <v>52</v>
      </c>
      <c r="F55" s="59">
        <f t="shared" si="18"/>
        <v>46060</v>
      </c>
      <c r="G55" s="42" t="s">
        <v>41</v>
      </c>
      <c r="H55" s="43">
        <v>727</v>
      </c>
      <c r="I55" s="44">
        <v>9</v>
      </c>
      <c r="J55" s="44">
        <v>0</v>
      </c>
      <c r="K55" s="44">
        <v>41770.980000000003</v>
      </c>
      <c r="L55" s="44">
        <v>1242.46</v>
      </c>
      <c r="M55" s="45">
        <v>0</v>
      </c>
      <c r="N55" s="47">
        <f t="shared" si="13"/>
        <v>736</v>
      </c>
      <c r="O55" s="46">
        <f t="shared" si="14"/>
        <v>43013.440000000002</v>
      </c>
      <c r="P55" t="s">
        <v>49</v>
      </c>
      <c r="Q55" t="s">
        <v>49</v>
      </c>
      <c r="R55" t="s">
        <v>56</v>
      </c>
      <c r="S55" t="s">
        <v>56</v>
      </c>
      <c r="T55" t="s">
        <v>52</v>
      </c>
      <c r="U55" s="59">
        <f t="shared" si="19"/>
        <v>45696</v>
      </c>
      <c r="V55" s="42" t="s">
        <v>41</v>
      </c>
      <c r="W55" s="43">
        <v>844</v>
      </c>
      <c r="X55" s="44">
        <v>9</v>
      </c>
      <c r="Y55" s="44">
        <v>0</v>
      </c>
      <c r="Z55" s="44">
        <v>52251.090000000004</v>
      </c>
      <c r="AA55" s="44">
        <v>1263.5</v>
      </c>
      <c r="AB55" s="45">
        <v>0</v>
      </c>
      <c r="AC55" s="47">
        <f t="shared" si="15"/>
        <v>853</v>
      </c>
      <c r="AD55" s="46">
        <f t="shared" si="16"/>
        <v>53514.590000000004</v>
      </c>
      <c r="AE55" s="44">
        <f t="shared" ref="AE55:AK91" si="24">+H55-W55</f>
        <v>-117</v>
      </c>
      <c r="AF55" s="44">
        <f t="shared" si="24"/>
        <v>0</v>
      </c>
      <c r="AG55" s="44">
        <f t="shared" si="24"/>
        <v>0</v>
      </c>
      <c r="AH55" s="44">
        <f t="shared" si="24"/>
        <v>-10480.11</v>
      </c>
      <c r="AI55" s="44">
        <f t="shared" si="24"/>
        <v>-21.039999999999964</v>
      </c>
      <c r="AJ55" s="45">
        <f t="shared" si="24"/>
        <v>0</v>
      </c>
      <c r="AK55" s="47">
        <f t="shared" si="24"/>
        <v>-117</v>
      </c>
      <c r="AL55" s="47">
        <f t="shared" si="22"/>
        <v>-10501.150000000001</v>
      </c>
      <c r="AM55" s="56">
        <f t="shared" ref="AM55:AS91" si="25">IFERROR(AE55/W55,"")</f>
        <v>-0.1386255924170616</v>
      </c>
      <c r="AN55" s="56">
        <f t="shared" si="25"/>
        <v>0</v>
      </c>
      <c r="AO55" s="56" t="str">
        <f t="shared" si="25"/>
        <v/>
      </c>
      <c r="AP55" s="56">
        <f t="shared" si="25"/>
        <v>-0.200572083759401</v>
      </c>
      <c r="AQ55" s="56">
        <f t="shared" si="25"/>
        <v>-1.665215670755834E-2</v>
      </c>
      <c r="AR55" s="57" t="str">
        <f t="shared" si="25"/>
        <v/>
      </c>
      <c r="AS55" s="58">
        <f t="shared" si="25"/>
        <v>-0.13716295427901523</v>
      </c>
      <c r="AT55" s="58">
        <f t="shared" si="23"/>
        <v>-0.19622966372348177</v>
      </c>
      <c r="AU55" s="122">
        <f t="shared" si="11"/>
        <v>57.456643741403028</v>
      </c>
      <c r="AV55" s="123">
        <f t="shared" si="2"/>
        <v>61.908874407582942</v>
      </c>
      <c r="AW55" s="124">
        <f t="shared" si="3"/>
        <v>-4.4522306661799149</v>
      </c>
      <c r="AX55" s="122">
        <f t="shared" si="4"/>
        <v>138.05111111111111</v>
      </c>
      <c r="AY55" s="123">
        <f t="shared" si="5"/>
        <v>140.38888888888889</v>
      </c>
      <c r="AZ55" s="124">
        <f t="shared" si="17"/>
        <v>-2.3377777777777737</v>
      </c>
    </row>
    <row r="56" spans="1:52" x14ac:dyDescent="0.2">
      <c r="A56" t="s">
        <v>46</v>
      </c>
      <c r="B56" t="s">
        <v>46</v>
      </c>
      <c r="C56" t="s">
        <v>56</v>
      </c>
      <c r="D56" t="s">
        <v>56</v>
      </c>
      <c r="E56" t="s">
        <v>53</v>
      </c>
      <c r="F56" s="4">
        <f t="shared" si="18"/>
        <v>46061</v>
      </c>
      <c r="G56" t="s">
        <v>35</v>
      </c>
      <c r="H56" s="28">
        <v>629</v>
      </c>
      <c r="I56" s="2">
        <v>1</v>
      </c>
      <c r="J56" s="2">
        <v>0</v>
      </c>
      <c r="K56" s="2">
        <v>32932.97</v>
      </c>
      <c r="L56" s="2">
        <v>158.86000000000001</v>
      </c>
      <c r="M56" s="29">
        <v>0</v>
      </c>
      <c r="N56" s="31">
        <f t="shared" si="13"/>
        <v>630</v>
      </c>
      <c r="O56" s="30">
        <f t="shared" si="14"/>
        <v>33091.83</v>
      </c>
      <c r="P56" t="s">
        <v>49</v>
      </c>
      <c r="Q56" t="s">
        <v>49</v>
      </c>
      <c r="R56" t="s">
        <v>56</v>
      </c>
      <c r="S56" t="s">
        <v>56</v>
      </c>
      <c r="T56" t="s">
        <v>53</v>
      </c>
      <c r="U56" s="4">
        <f t="shared" si="19"/>
        <v>45697</v>
      </c>
      <c r="V56" t="s">
        <v>35</v>
      </c>
      <c r="W56" s="28">
        <v>679</v>
      </c>
      <c r="X56" s="2">
        <v>5</v>
      </c>
      <c r="Y56" s="2">
        <v>0</v>
      </c>
      <c r="Z56" s="2">
        <v>35801.550000000003</v>
      </c>
      <c r="AA56" s="2">
        <v>419.76</v>
      </c>
      <c r="AB56" s="29">
        <v>0</v>
      </c>
      <c r="AC56" s="31">
        <f t="shared" si="15"/>
        <v>684</v>
      </c>
      <c r="AD56" s="30">
        <f t="shared" si="16"/>
        <v>36221.310000000005</v>
      </c>
      <c r="AE56" s="2">
        <f t="shared" si="24"/>
        <v>-50</v>
      </c>
      <c r="AF56" s="2">
        <f t="shared" si="24"/>
        <v>-4</v>
      </c>
      <c r="AG56" s="2">
        <f t="shared" si="24"/>
        <v>0</v>
      </c>
      <c r="AH56" s="2">
        <f t="shared" si="24"/>
        <v>-2868.5800000000017</v>
      </c>
      <c r="AI56" s="2">
        <f t="shared" si="24"/>
        <v>-260.89999999999998</v>
      </c>
      <c r="AJ56" s="29">
        <f t="shared" si="24"/>
        <v>0</v>
      </c>
      <c r="AK56" s="31">
        <f t="shared" si="24"/>
        <v>-54</v>
      </c>
      <c r="AL56" s="31">
        <f t="shared" si="22"/>
        <v>-3129.4800000000032</v>
      </c>
      <c r="AM56" s="38">
        <f t="shared" si="25"/>
        <v>-7.3637702503681887E-2</v>
      </c>
      <c r="AN56" s="38">
        <f t="shared" si="25"/>
        <v>-0.8</v>
      </c>
      <c r="AO56" s="38" t="str">
        <f t="shared" si="25"/>
        <v/>
      </c>
      <c r="AP56" s="38">
        <f t="shared" si="25"/>
        <v>-8.012446388494357E-2</v>
      </c>
      <c r="AQ56" s="38">
        <f t="shared" si="25"/>
        <v>-0.62154564513055077</v>
      </c>
      <c r="AR56" s="39" t="str">
        <f t="shared" si="25"/>
        <v/>
      </c>
      <c r="AS56" s="40">
        <f t="shared" si="25"/>
        <v>-7.8947368421052627E-2</v>
      </c>
      <c r="AT56" s="40">
        <f t="shared" si="23"/>
        <v>-8.6398862989770467E-2</v>
      </c>
      <c r="AU56" s="119">
        <f t="shared" si="11"/>
        <v>52.357662957074723</v>
      </c>
      <c r="AV56" s="120">
        <f t="shared" si="2"/>
        <v>52.726877761413846</v>
      </c>
      <c r="AW56" s="121">
        <f t="shared" si="3"/>
        <v>-0.36921480433912279</v>
      </c>
      <c r="AX56" s="119">
        <f t="shared" si="4"/>
        <v>158.86000000000001</v>
      </c>
      <c r="AY56" s="120">
        <f t="shared" si="5"/>
        <v>83.951999999999998</v>
      </c>
      <c r="AZ56" s="121">
        <f t="shared" si="17"/>
        <v>74.908000000000015</v>
      </c>
    </row>
    <row r="57" spans="1:52" x14ac:dyDescent="0.2">
      <c r="A57" t="s">
        <v>46</v>
      </c>
      <c r="B57" t="s">
        <v>46</v>
      </c>
      <c r="C57" t="s">
        <v>56</v>
      </c>
      <c r="D57" t="s">
        <v>56</v>
      </c>
      <c r="E57" t="s">
        <v>53</v>
      </c>
      <c r="F57" s="4">
        <f t="shared" si="18"/>
        <v>46062</v>
      </c>
      <c r="G57" t="s">
        <v>36</v>
      </c>
      <c r="H57" s="28">
        <v>192</v>
      </c>
      <c r="I57" s="2">
        <v>5</v>
      </c>
      <c r="J57" s="2">
        <v>0</v>
      </c>
      <c r="K57" s="2">
        <v>9419.34</v>
      </c>
      <c r="L57" s="2">
        <v>743.26</v>
      </c>
      <c r="M57" s="29">
        <v>0</v>
      </c>
      <c r="N57" s="31">
        <f t="shared" si="13"/>
        <v>197</v>
      </c>
      <c r="O57" s="30">
        <f t="shared" si="14"/>
        <v>10162.6</v>
      </c>
      <c r="P57" t="s">
        <v>49</v>
      </c>
      <c r="Q57" t="s">
        <v>49</v>
      </c>
      <c r="R57" t="s">
        <v>56</v>
      </c>
      <c r="S57" t="s">
        <v>56</v>
      </c>
      <c r="T57" t="s">
        <v>53</v>
      </c>
      <c r="U57" s="4">
        <f t="shared" si="19"/>
        <v>45698</v>
      </c>
      <c r="V57" t="s">
        <v>36</v>
      </c>
      <c r="W57" s="28">
        <v>240</v>
      </c>
      <c r="X57" s="2">
        <v>6</v>
      </c>
      <c r="Y57" s="2">
        <v>0</v>
      </c>
      <c r="Z57" s="2">
        <v>11703.01</v>
      </c>
      <c r="AA57" s="2">
        <v>875.78</v>
      </c>
      <c r="AB57" s="29">
        <v>0</v>
      </c>
      <c r="AC57" s="31">
        <f t="shared" si="15"/>
        <v>246</v>
      </c>
      <c r="AD57" s="30">
        <f t="shared" si="16"/>
        <v>12578.79</v>
      </c>
      <c r="AE57" s="2">
        <f t="shared" si="24"/>
        <v>-48</v>
      </c>
      <c r="AF57" s="2">
        <f t="shared" si="24"/>
        <v>-1</v>
      </c>
      <c r="AG57" s="2">
        <f t="shared" si="24"/>
        <v>0</v>
      </c>
      <c r="AH57" s="2">
        <f t="shared" si="24"/>
        <v>-2283.67</v>
      </c>
      <c r="AI57" s="2">
        <f t="shared" si="24"/>
        <v>-132.51999999999998</v>
      </c>
      <c r="AJ57" s="29">
        <f t="shared" si="24"/>
        <v>0</v>
      </c>
      <c r="AK57" s="31">
        <f t="shared" si="24"/>
        <v>-49</v>
      </c>
      <c r="AL57" s="31">
        <f t="shared" si="22"/>
        <v>-2416.1900000000005</v>
      </c>
      <c r="AM57" s="38">
        <f t="shared" si="25"/>
        <v>-0.2</v>
      </c>
      <c r="AN57" s="38">
        <f t="shared" si="25"/>
        <v>-0.16666666666666666</v>
      </c>
      <c r="AO57" s="38" t="str">
        <f t="shared" si="25"/>
        <v/>
      </c>
      <c r="AP57" s="38">
        <f t="shared" si="25"/>
        <v>-0.19513526861892797</v>
      </c>
      <c r="AQ57" s="38">
        <f t="shared" si="25"/>
        <v>-0.15131654068373335</v>
      </c>
      <c r="AR57" s="39" t="str">
        <f t="shared" si="25"/>
        <v/>
      </c>
      <c r="AS57" s="40">
        <f t="shared" si="25"/>
        <v>-0.1991869918699187</v>
      </c>
      <c r="AT57" s="40">
        <f t="shared" si="23"/>
        <v>-0.19208445327412257</v>
      </c>
      <c r="AU57" s="119">
        <f t="shared" si="11"/>
        <v>49.059062500000003</v>
      </c>
      <c r="AV57" s="120">
        <f t="shared" si="2"/>
        <v>48.762541666666671</v>
      </c>
      <c r="AW57" s="121">
        <f t="shared" si="3"/>
        <v>0.29652083333333223</v>
      </c>
      <c r="AX57" s="119">
        <f t="shared" si="4"/>
        <v>148.65199999999999</v>
      </c>
      <c r="AY57" s="120">
        <f t="shared" si="5"/>
        <v>145.96333333333334</v>
      </c>
      <c r="AZ57" s="121">
        <f t="shared" si="17"/>
        <v>2.6886666666666486</v>
      </c>
    </row>
    <row r="58" spans="1:52" x14ac:dyDescent="0.2">
      <c r="A58" t="s">
        <v>46</v>
      </c>
      <c r="B58" t="s">
        <v>46</v>
      </c>
      <c r="C58" t="s">
        <v>56</v>
      </c>
      <c r="D58" t="s">
        <v>56</v>
      </c>
      <c r="E58" t="s">
        <v>53</v>
      </c>
      <c r="F58" s="4">
        <f t="shared" si="18"/>
        <v>46063</v>
      </c>
      <c r="G58" t="s">
        <v>37</v>
      </c>
      <c r="H58" s="28">
        <v>229</v>
      </c>
      <c r="I58" s="2">
        <v>3</v>
      </c>
      <c r="J58" s="2">
        <v>0</v>
      </c>
      <c r="K58" s="2">
        <v>13397.15</v>
      </c>
      <c r="L58" s="2">
        <v>1123.17</v>
      </c>
      <c r="M58" s="29">
        <v>0</v>
      </c>
      <c r="N58" s="31">
        <f t="shared" si="13"/>
        <v>232</v>
      </c>
      <c r="O58" s="30">
        <f t="shared" si="14"/>
        <v>14520.32</v>
      </c>
      <c r="P58" t="s">
        <v>49</v>
      </c>
      <c r="Q58" t="s">
        <v>49</v>
      </c>
      <c r="R58" t="s">
        <v>56</v>
      </c>
      <c r="S58" t="s">
        <v>56</v>
      </c>
      <c r="T58" t="s">
        <v>53</v>
      </c>
      <c r="U58" s="4">
        <f t="shared" si="19"/>
        <v>45699</v>
      </c>
      <c r="V58" t="s">
        <v>37</v>
      </c>
      <c r="W58" s="28">
        <v>267</v>
      </c>
      <c r="X58" s="2">
        <v>5</v>
      </c>
      <c r="Y58" s="2">
        <v>3</v>
      </c>
      <c r="Z58" s="2">
        <v>12105.24</v>
      </c>
      <c r="AA58" s="2">
        <v>557.49</v>
      </c>
      <c r="AB58" s="29">
        <v>214.76</v>
      </c>
      <c r="AC58" s="31">
        <f t="shared" si="15"/>
        <v>275</v>
      </c>
      <c r="AD58" s="30">
        <f t="shared" si="16"/>
        <v>12877.49</v>
      </c>
      <c r="AE58" s="2">
        <f t="shared" si="24"/>
        <v>-38</v>
      </c>
      <c r="AF58" s="2">
        <f t="shared" si="24"/>
        <v>-2</v>
      </c>
      <c r="AG58" s="2">
        <f t="shared" si="24"/>
        <v>-3</v>
      </c>
      <c r="AH58" s="2">
        <f t="shared" si="24"/>
        <v>1291.9099999999999</v>
      </c>
      <c r="AI58" s="2">
        <f t="shared" si="24"/>
        <v>565.68000000000006</v>
      </c>
      <c r="AJ58" s="29">
        <f t="shared" si="24"/>
        <v>-214.76</v>
      </c>
      <c r="AK58" s="31">
        <f t="shared" si="24"/>
        <v>-43</v>
      </c>
      <c r="AL58" s="31">
        <f t="shared" si="22"/>
        <v>1642.83</v>
      </c>
      <c r="AM58" s="38">
        <f t="shared" si="25"/>
        <v>-0.14232209737827714</v>
      </c>
      <c r="AN58" s="38">
        <f t="shared" si="25"/>
        <v>-0.4</v>
      </c>
      <c r="AO58" s="38">
        <f t="shared" si="25"/>
        <v>-1</v>
      </c>
      <c r="AP58" s="38">
        <f t="shared" si="25"/>
        <v>0.1067232041661297</v>
      </c>
      <c r="AQ58" s="38">
        <f t="shared" si="25"/>
        <v>1.0146908464725826</v>
      </c>
      <c r="AR58" s="39">
        <f t="shared" si="25"/>
        <v>-1</v>
      </c>
      <c r="AS58" s="40">
        <f t="shared" si="25"/>
        <v>-0.15636363636363637</v>
      </c>
      <c r="AT58" s="40">
        <f t="shared" si="23"/>
        <v>0.12757377408175041</v>
      </c>
      <c r="AU58" s="119">
        <f t="shared" si="11"/>
        <v>58.502838427947594</v>
      </c>
      <c r="AV58" s="120">
        <f t="shared" si="2"/>
        <v>45.337977528089887</v>
      </c>
      <c r="AW58" s="121">
        <f t="shared" si="3"/>
        <v>13.164860899857707</v>
      </c>
      <c r="AX58" s="119">
        <f t="shared" si="4"/>
        <v>374.39000000000004</v>
      </c>
      <c r="AY58" s="120">
        <f t="shared" si="5"/>
        <v>96.53125</v>
      </c>
      <c r="AZ58" s="121">
        <f t="shared" si="17"/>
        <v>277.85875000000004</v>
      </c>
    </row>
    <row r="59" spans="1:52" x14ac:dyDescent="0.2">
      <c r="A59" t="s">
        <v>46</v>
      </c>
      <c r="B59" t="s">
        <v>46</v>
      </c>
      <c r="C59" t="s">
        <v>56</v>
      </c>
      <c r="D59" t="s">
        <v>56</v>
      </c>
      <c r="E59" t="s">
        <v>53</v>
      </c>
      <c r="F59" s="4">
        <f t="shared" si="18"/>
        <v>46064</v>
      </c>
      <c r="G59" t="s">
        <v>38</v>
      </c>
      <c r="H59" s="28">
        <v>283</v>
      </c>
      <c r="I59" s="2">
        <v>5</v>
      </c>
      <c r="J59" s="2">
        <v>0</v>
      </c>
      <c r="K59" s="2">
        <v>14575.150000000001</v>
      </c>
      <c r="L59" s="2">
        <v>687.66</v>
      </c>
      <c r="M59" s="29">
        <v>0</v>
      </c>
      <c r="N59" s="31">
        <f t="shared" si="13"/>
        <v>288</v>
      </c>
      <c r="O59" s="30">
        <f t="shared" si="14"/>
        <v>15262.810000000001</v>
      </c>
      <c r="P59" t="s">
        <v>49</v>
      </c>
      <c r="Q59" t="s">
        <v>49</v>
      </c>
      <c r="R59" t="s">
        <v>56</v>
      </c>
      <c r="S59" t="s">
        <v>56</v>
      </c>
      <c r="T59" t="s">
        <v>53</v>
      </c>
      <c r="U59" s="4">
        <f t="shared" si="19"/>
        <v>45700</v>
      </c>
      <c r="V59" t="s">
        <v>38</v>
      </c>
      <c r="W59" s="28">
        <v>272</v>
      </c>
      <c r="X59" s="2">
        <v>4</v>
      </c>
      <c r="Y59" s="2">
        <v>0</v>
      </c>
      <c r="Z59" s="2">
        <v>15648.84</v>
      </c>
      <c r="AA59" s="2">
        <v>870</v>
      </c>
      <c r="AB59" s="29">
        <v>0</v>
      </c>
      <c r="AC59" s="31">
        <f t="shared" si="15"/>
        <v>276</v>
      </c>
      <c r="AD59" s="30">
        <f t="shared" si="16"/>
        <v>16518.84</v>
      </c>
      <c r="AE59" s="2">
        <f t="shared" si="24"/>
        <v>11</v>
      </c>
      <c r="AF59" s="2">
        <f t="shared" si="24"/>
        <v>1</v>
      </c>
      <c r="AG59" s="2">
        <f t="shared" si="24"/>
        <v>0</v>
      </c>
      <c r="AH59" s="2">
        <f t="shared" si="24"/>
        <v>-1073.6899999999987</v>
      </c>
      <c r="AI59" s="2">
        <f t="shared" si="24"/>
        <v>-182.34000000000003</v>
      </c>
      <c r="AJ59" s="29">
        <f t="shared" si="24"/>
        <v>0</v>
      </c>
      <c r="AK59" s="31">
        <f t="shared" si="24"/>
        <v>12</v>
      </c>
      <c r="AL59" s="31">
        <f t="shared" si="22"/>
        <v>-1256.0299999999988</v>
      </c>
      <c r="AM59" s="38">
        <f t="shared" si="25"/>
        <v>4.0441176470588237E-2</v>
      </c>
      <c r="AN59" s="38">
        <f t="shared" si="25"/>
        <v>0.25</v>
      </c>
      <c r="AO59" s="38" t="str">
        <f t="shared" si="25"/>
        <v/>
      </c>
      <c r="AP59" s="38">
        <f t="shared" si="25"/>
        <v>-6.8611475355361717E-2</v>
      </c>
      <c r="AQ59" s="38">
        <f t="shared" si="25"/>
        <v>-0.20958620689655177</v>
      </c>
      <c r="AR59" s="39" t="str">
        <f t="shared" si="25"/>
        <v/>
      </c>
      <c r="AS59" s="40">
        <f t="shared" si="25"/>
        <v>4.3478260869565216E-2</v>
      </c>
      <c r="AT59" s="40">
        <f t="shared" si="23"/>
        <v>-7.6036210775090679E-2</v>
      </c>
      <c r="AU59" s="119">
        <f t="shared" si="11"/>
        <v>51.502296819787993</v>
      </c>
      <c r="AV59" s="120">
        <f t="shared" si="2"/>
        <v>57.532499999999999</v>
      </c>
      <c r="AW59" s="121">
        <f t="shared" si="3"/>
        <v>-6.0302031802120055</v>
      </c>
      <c r="AX59" s="119">
        <f t="shared" si="4"/>
        <v>137.53199999999998</v>
      </c>
      <c r="AY59" s="120">
        <f t="shared" si="5"/>
        <v>217.5</v>
      </c>
      <c r="AZ59" s="121">
        <f t="shared" si="17"/>
        <v>-79.968000000000018</v>
      </c>
    </row>
    <row r="60" spans="1:52" x14ac:dyDescent="0.2">
      <c r="A60" t="s">
        <v>46</v>
      </c>
      <c r="B60" t="s">
        <v>46</v>
      </c>
      <c r="C60" t="s">
        <v>56</v>
      </c>
      <c r="D60" t="s">
        <v>56</v>
      </c>
      <c r="E60" t="s">
        <v>53</v>
      </c>
      <c r="F60" s="4">
        <f t="shared" si="18"/>
        <v>46065</v>
      </c>
      <c r="G60" t="s">
        <v>39</v>
      </c>
      <c r="H60" s="28">
        <v>339</v>
      </c>
      <c r="I60" s="2">
        <v>6</v>
      </c>
      <c r="J60" s="2">
        <v>0</v>
      </c>
      <c r="K60" s="2">
        <v>19175.57</v>
      </c>
      <c r="L60" s="2">
        <v>913.02</v>
      </c>
      <c r="M60" s="29">
        <v>0</v>
      </c>
      <c r="N60" s="31">
        <f t="shared" si="13"/>
        <v>345</v>
      </c>
      <c r="O60" s="30">
        <f t="shared" si="14"/>
        <v>20088.59</v>
      </c>
      <c r="P60" t="s">
        <v>49</v>
      </c>
      <c r="Q60" t="s">
        <v>49</v>
      </c>
      <c r="R60" t="s">
        <v>56</v>
      </c>
      <c r="S60" t="s">
        <v>56</v>
      </c>
      <c r="T60" t="s">
        <v>53</v>
      </c>
      <c r="U60" s="4">
        <f t="shared" si="19"/>
        <v>45701</v>
      </c>
      <c r="V60" t="s">
        <v>39</v>
      </c>
      <c r="W60" s="28">
        <v>459</v>
      </c>
      <c r="X60" s="2">
        <v>11</v>
      </c>
      <c r="Y60" s="2">
        <v>0</v>
      </c>
      <c r="Z60" s="2">
        <v>25006.129999999997</v>
      </c>
      <c r="AA60" s="2">
        <v>1718.37</v>
      </c>
      <c r="AB60" s="29">
        <v>0</v>
      </c>
      <c r="AC60" s="31">
        <f t="shared" si="15"/>
        <v>470</v>
      </c>
      <c r="AD60" s="30">
        <f t="shared" si="16"/>
        <v>26724.499999999996</v>
      </c>
      <c r="AE60" s="2">
        <f t="shared" si="24"/>
        <v>-120</v>
      </c>
      <c r="AF60" s="2">
        <f t="shared" si="24"/>
        <v>-5</v>
      </c>
      <c r="AG60" s="2">
        <f t="shared" si="24"/>
        <v>0</v>
      </c>
      <c r="AH60" s="2">
        <f t="shared" si="24"/>
        <v>-5830.5599999999977</v>
      </c>
      <c r="AI60" s="2">
        <f t="shared" si="24"/>
        <v>-805.34999999999991</v>
      </c>
      <c r="AJ60" s="29">
        <f t="shared" si="24"/>
        <v>0</v>
      </c>
      <c r="AK60" s="31">
        <f t="shared" si="24"/>
        <v>-125</v>
      </c>
      <c r="AL60" s="31">
        <f t="shared" si="22"/>
        <v>-6635.9099999999962</v>
      </c>
      <c r="AM60" s="38">
        <f t="shared" si="25"/>
        <v>-0.26143790849673204</v>
      </c>
      <c r="AN60" s="38">
        <f t="shared" si="25"/>
        <v>-0.45454545454545453</v>
      </c>
      <c r="AO60" s="38" t="str">
        <f t="shared" si="25"/>
        <v/>
      </c>
      <c r="AP60" s="38">
        <f t="shared" si="25"/>
        <v>-0.23316522788612226</v>
      </c>
      <c r="AQ60" s="38">
        <f t="shared" si="25"/>
        <v>-0.46867089160076114</v>
      </c>
      <c r="AR60" s="39" t="str">
        <f t="shared" si="25"/>
        <v/>
      </c>
      <c r="AS60" s="40">
        <f t="shared" si="25"/>
        <v>-0.26595744680851063</v>
      </c>
      <c r="AT60" s="40">
        <f t="shared" si="23"/>
        <v>-0.24830810679339171</v>
      </c>
      <c r="AU60" s="119">
        <f t="shared" si="11"/>
        <v>56.565103244837758</v>
      </c>
      <c r="AV60" s="120">
        <f t="shared" si="2"/>
        <v>54.479586056644877</v>
      </c>
      <c r="AW60" s="121">
        <f t="shared" si="3"/>
        <v>2.0855171881928811</v>
      </c>
      <c r="AX60" s="119">
        <f t="shared" si="4"/>
        <v>152.16999999999999</v>
      </c>
      <c r="AY60" s="120">
        <f t="shared" si="5"/>
        <v>156.21545454545455</v>
      </c>
      <c r="AZ60" s="121">
        <f t="shared" si="17"/>
        <v>-4.045454545454561</v>
      </c>
    </row>
    <row r="61" spans="1:52" x14ac:dyDescent="0.2">
      <c r="A61" t="s">
        <v>46</v>
      </c>
      <c r="B61" t="s">
        <v>46</v>
      </c>
      <c r="C61" t="s">
        <v>56</v>
      </c>
      <c r="D61" t="s">
        <v>56</v>
      </c>
      <c r="E61" t="s">
        <v>53</v>
      </c>
      <c r="F61" s="4">
        <f t="shared" si="18"/>
        <v>46066</v>
      </c>
      <c r="G61" t="s">
        <v>40</v>
      </c>
      <c r="H61" s="28">
        <v>642</v>
      </c>
      <c r="I61" s="2">
        <v>5</v>
      </c>
      <c r="J61" s="2">
        <v>0</v>
      </c>
      <c r="K61" s="2">
        <v>36467.5</v>
      </c>
      <c r="L61" s="2">
        <v>472.39</v>
      </c>
      <c r="M61" s="29">
        <v>0</v>
      </c>
      <c r="N61" s="31">
        <f t="shared" si="13"/>
        <v>647</v>
      </c>
      <c r="O61" s="30">
        <f t="shared" si="14"/>
        <v>36939.89</v>
      </c>
      <c r="P61" t="s">
        <v>49</v>
      </c>
      <c r="Q61" t="s">
        <v>49</v>
      </c>
      <c r="R61" t="s">
        <v>56</v>
      </c>
      <c r="S61" t="s">
        <v>56</v>
      </c>
      <c r="T61" t="s">
        <v>53</v>
      </c>
      <c r="U61" s="4">
        <f t="shared" si="19"/>
        <v>45702</v>
      </c>
      <c r="V61" t="s">
        <v>40</v>
      </c>
      <c r="W61" s="28">
        <v>866</v>
      </c>
      <c r="X61" s="2">
        <v>9</v>
      </c>
      <c r="Y61" s="2">
        <v>0</v>
      </c>
      <c r="Z61" s="2">
        <v>51962.64</v>
      </c>
      <c r="AA61" s="2">
        <v>904.54</v>
      </c>
      <c r="AB61" s="29">
        <v>0</v>
      </c>
      <c r="AC61" s="31">
        <f t="shared" si="15"/>
        <v>875</v>
      </c>
      <c r="AD61" s="30">
        <f t="shared" si="16"/>
        <v>52867.18</v>
      </c>
      <c r="AE61" s="2">
        <f t="shared" si="24"/>
        <v>-224</v>
      </c>
      <c r="AF61" s="2">
        <f t="shared" si="24"/>
        <v>-4</v>
      </c>
      <c r="AG61" s="2">
        <f t="shared" si="24"/>
        <v>0</v>
      </c>
      <c r="AH61" s="2">
        <f t="shared" si="24"/>
        <v>-15495.14</v>
      </c>
      <c r="AI61" s="2">
        <f t="shared" si="24"/>
        <v>-432.15</v>
      </c>
      <c r="AJ61" s="29">
        <f t="shared" si="24"/>
        <v>0</v>
      </c>
      <c r="AK61" s="31">
        <f t="shared" si="24"/>
        <v>-228</v>
      </c>
      <c r="AL61" s="31">
        <f t="shared" si="22"/>
        <v>-15927.29</v>
      </c>
      <c r="AM61" s="38">
        <f t="shared" si="25"/>
        <v>-0.25866050808314089</v>
      </c>
      <c r="AN61" s="38">
        <f t="shared" si="25"/>
        <v>-0.44444444444444442</v>
      </c>
      <c r="AO61" s="38" t="str">
        <f t="shared" si="25"/>
        <v/>
      </c>
      <c r="AP61" s="38">
        <f t="shared" si="25"/>
        <v>-0.29819770512044808</v>
      </c>
      <c r="AQ61" s="38">
        <f t="shared" si="25"/>
        <v>-0.47775664978884297</v>
      </c>
      <c r="AR61" s="39" t="str">
        <f t="shared" si="25"/>
        <v/>
      </c>
      <c r="AS61" s="40">
        <f t="shared" si="25"/>
        <v>-0.26057142857142856</v>
      </c>
      <c r="AT61" s="40">
        <f t="shared" si="23"/>
        <v>-0.30126989939694154</v>
      </c>
      <c r="AU61" s="119">
        <f t="shared" si="11"/>
        <v>56.802959501557631</v>
      </c>
      <c r="AV61" s="120">
        <f t="shared" si="2"/>
        <v>60.003048498845267</v>
      </c>
      <c r="AW61" s="121">
        <f t="shared" si="3"/>
        <v>-3.2000889972876365</v>
      </c>
      <c r="AX61" s="119">
        <f t="shared" si="4"/>
        <v>94.477999999999994</v>
      </c>
      <c r="AY61" s="120">
        <f t="shared" si="5"/>
        <v>100.50444444444445</v>
      </c>
      <c r="AZ61" s="121">
        <f t="shared" si="17"/>
        <v>-6.0264444444444507</v>
      </c>
    </row>
    <row r="62" spans="1:52" ht="13.5" thickBot="1" x14ac:dyDescent="0.25">
      <c r="A62" t="s">
        <v>46</v>
      </c>
      <c r="B62" t="s">
        <v>46</v>
      </c>
      <c r="C62" t="s">
        <v>56</v>
      </c>
      <c r="D62" t="s">
        <v>56</v>
      </c>
      <c r="E62" t="s">
        <v>53</v>
      </c>
      <c r="F62" s="59">
        <f t="shared" si="18"/>
        <v>46067</v>
      </c>
      <c r="G62" s="42" t="s">
        <v>41</v>
      </c>
      <c r="H62" s="43">
        <v>695</v>
      </c>
      <c r="I62" s="44">
        <v>9</v>
      </c>
      <c r="J62" s="44">
        <v>1</v>
      </c>
      <c r="K62" s="44">
        <v>41492.75</v>
      </c>
      <c r="L62" s="44">
        <v>1164.29</v>
      </c>
      <c r="M62" s="45">
        <v>371.52</v>
      </c>
      <c r="N62" s="47">
        <f t="shared" si="13"/>
        <v>705</v>
      </c>
      <c r="O62" s="46">
        <f t="shared" si="14"/>
        <v>43028.56</v>
      </c>
      <c r="P62" t="s">
        <v>49</v>
      </c>
      <c r="Q62" t="s">
        <v>49</v>
      </c>
      <c r="R62" t="s">
        <v>56</v>
      </c>
      <c r="S62" t="s">
        <v>56</v>
      </c>
      <c r="T62" t="s">
        <v>53</v>
      </c>
      <c r="U62" s="59">
        <f t="shared" si="19"/>
        <v>45703</v>
      </c>
      <c r="V62" s="42" t="s">
        <v>41</v>
      </c>
      <c r="W62" s="43">
        <v>503</v>
      </c>
      <c r="X62" s="44">
        <v>4</v>
      </c>
      <c r="Y62" s="44">
        <v>1</v>
      </c>
      <c r="Z62" s="44">
        <v>29366.11</v>
      </c>
      <c r="AA62" s="44">
        <v>347.73</v>
      </c>
      <c r="AB62" s="45">
        <v>167.88</v>
      </c>
      <c r="AC62" s="47">
        <f t="shared" si="15"/>
        <v>508</v>
      </c>
      <c r="AD62" s="46">
        <f t="shared" si="16"/>
        <v>29881.72</v>
      </c>
      <c r="AE62" s="44">
        <f t="shared" si="24"/>
        <v>192</v>
      </c>
      <c r="AF62" s="44">
        <f t="shared" si="24"/>
        <v>5</v>
      </c>
      <c r="AG62" s="44">
        <f t="shared" si="24"/>
        <v>0</v>
      </c>
      <c r="AH62" s="44">
        <f t="shared" si="24"/>
        <v>12126.64</v>
      </c>
      <c r="AI62" s="44">
        <f t="shared" si="24"/>
        <v>816.56</v>
      </c>
      <c r="AJ62" s="45">
        <f t="shared" si="24"/>
        <v>203.64</v>
      </c>
      <c r="AK62" s="47">
        <f t="shared" si="24"/>
        <v>197</v>
      </c>
      <c r="AL62" s="47">
        <f t="shared" si="22"/>
        <v>13146.839999999997</v>
      </c>
      <c r="AM62" s="56">
        <f t="shared" si="25"/>
        <v>0.38170974155069581</v>
      </c>
      <c r="AN62" s="56">
        <f t="shared" si="25"/>
        <v>1.25</v>
      </c>
      <c r="AO62" s="56">
        <f t="shared" si="25"/>
        <v>0</v>
      </c>
      <c r="AP62" s="56">
        <f t="shared" si="25"/>
        <v>0.41294676073882441</v>
      </c>
      <c r="AQ62" s="56">
        <f t="shared" si="25"/>
        <v>2.3482587064676612</v>
      </c>
      <c r="AR62" s="57">
        <f t="shared" si="25"/>
        <v>1.2130092923516798</v>
      </c>
      <c r="AS62" s="58">
        <f t="shared" si="25"/>
        <v>0.38779527559055116</v>
      </c>
      <c r="AT62" s="58">
        <f t="shared" si="23"/>
        <v>0.43996262598003044</v>
      </c>
      <c r="AU62" s="122">
        <f t="shared" si="11"/>
        <v>59.70179856115108</v>
      </c>
      <c r="AV62" s="123">
        <f t="shared" si="2"/>
        <v>58.381928429423461</v>
      </c>
      <c r="AW62" s="124">
        <f t="shared" si="3"/>
        <v>1.3198701317276189</v>
      </c>
      <c r="AX62" s="122">
        <f t="shared" si="4"/>
        <v>153.58099999999999</v>
      </c>
      <c r="AY62" s="123">
        <f t="shared" si="5"/>
        <v>103.122</v>
      </c>
      <c r="AZ62" s="124">
        <f t="shared" si="17"/>
        <v>50.458999999999989</v>
      </c>
    </row>
    <row r="63" spans="1:52" x14ac:dyDescent="0.2">
      <c r="A63" t="s">
        <v>46</v>
      </c>
      <c r="B63" t="s">
        <v>46</v>
      </c>
      <c r="C63" t="s">
        <v>56</v>
      </c>
      <c r="D63" t="s">
        <v>56</v>
      </c>
      <c r="E63" t="s">
        <v>54</v>
      </c>
      <c r="F63" s="4">
        <f t="shared" si="18"/>
        <v>46068</v>
      </c>
      <c r="G63" t="s">
        <v>35</v>
      </c>
      <c r="H63" s="28">
        <v>323</v>
      </c>
      <c r="I63" s="2">
        <v>4</v>
      </c>
      <c r="J63" s="2">
        <v>1</v>
      </c>
      <c r="K63" s="2">
        <v>22607.05</v>
      </c>
      <c r="L63" s="2">
        <v>330.32</v>
      </c>
      <c r="M63" s="29">
        <v>149.97999999999999</v>
      </c>
      <c r="N63" s="31">
        <f t="shared" si="13"/>
        <v>328</v>
      </c>
      <c r="O63" s="30">
        <f t="shared" si="14"/>
        <v>23087.35</v>
      </c>
      <c r="P63" t="s">
        <v>49</v>
      </c>
      <c r="Q63" t="s">
        <v>49</v>
      </c>
      <c r="R63" t="s">
        <v>56</v>
      </c>
      <c r="S63" t="s">
        <v>56</v>
      </c>
      <c r="T63" t="s">
        <v>54</v>
      </c>
      <c r="U63" s="4">
        <f t="shared" si="19"/>
        <v>45704</v>
      </c>
      <c r="V63" t="s">
        <v>35</v>
      </c>
      <c r="W63" s="28">
        <v>349</v>
      </c>
      <c r="X63" s="2">
        <v>3</v>
      </c>
      <c r="Y63" s="2">
        <v>0</v>
      </c>
      <c r="Z63" s="2">
        <v>18245.560000000001</v>
      </c>
      <c r="AA63" s="2">
        <v>138.94</v>
      </c>
      <c r="AB63" s="29">
        <v>0</v>
      </c>
      <c r="AC63" s="31">
        <f t="shared" si="15"/>
        <v>352</v>
      </c>
      <c r="AD63" s="30">
        <f t="shared" si="16"/>
        <v>18384.5</v>
      </c>
      <c r="AE63" s="2">
        <f t="shared" si="24"/>
        <v>-26</v>
      </c>
      <c r="AF63" s="2">
        <f t="shared" si="24"/>
        <v>1</v>
      </c>
      <c r="AG63" s="2">
        <f t="shared" si="24"/>
        <v>1</v>
      </c>
      <c r="AH63" s="2">
        <f t="shared" si="24"/>
        <v>4361.489999999998</v>
      </c>
      <c r="AI63" s="2">
        <f t="shared" si="24"/>
        <v>191.38</v>
      </c>
      <c r="AJ63" s="29">
        <f t="shared" si="24"/>
        <v>149.97999999999999</v>
      </c>
      <c r="AK63" s="31">
        <f t="shared" si="24"/>
        <v>-24</v>
      </c>
      <c r="AL63" s="31">
        <f t="shared" si="22"/>
        <v>4702.8499999999985</v>
      </c>
      <c r="AM63" s="38">
        <f t="shared" si="25"/>
        <v>-7.4498567335243557E-2</v>
      </c>
      <c r="AN63" s="38">
        <f t="shared" si="25"/>
        <v>0.33333333333333331</v>
      </c>
      <c r="AO63" s="38" t="str">
        <f t="shared" si="25"/>
        <v/>
      </c>
      <c r="AP63" s="38">
        <f t="shared" si="25"/>
        <v>0.23904390986080984</v>
      </c>
      <c r="AQ63" s="38">
        <f t="shared" si="25"/>
        <v>1.3774291060889592</v>
      </c>
      <c r="AR63" s="39" t="str">
        <f t="shared" si="25"/>
        <v/>
      </c>
      <c r="AS63" s="40">
        <f t="shared" si="25"/>
        <v>-6.8181818181818177E-2</v>
      </c>
      <c r="AT63" s="40">
        <f t="shared" si="23"/>
        <v>0.25580516195708336</v>
      </c>
      <c r="AU63" s="119">
        <f t="shared" si="11"/>
        <v>69.990866873065016</v>
      </c>
      <c r="AV63" s="120">
        <f t="shared" si="2"/>
        <v>52.279541547277944</v>
      </c>
      <c r="AW63" s="121">
        <f t="shared" si="3"/>
        <v>17.711325325787072</v>
      </c>
      <c r="AX63" s="119">
        <f t="shared" si="4"/>
        <v>96.059999999999988</v>
      </c>
      <c r="AY63" s="120">
        <f t="shared" si="5"/>
        <v>46.313333333333333</v>
      </c>
      <c r="AZ63" s="121">
        <f t="shared" si="17"/>
        <v>49.746666666666655</v>
      </c>
    </row>
    <row r="64" spans="1:52" x14ac:dyDescent="0.2">
      <c r="A64" t="s">
        <v>46</v>
      </c>
      <c r="B64" t="s">
        <v>46</v>
      </c>
      <c r="C64" t="s">
        <v>56</v>
      </c>
      <c r="D64" t="s">
        <v>56</v>
      </c>
      <c r="E64" t="s">
        <v>54</v>
      </c>
      <c r="F64" s="4">
        <f t="shared" si="18"/>
        <v>46069</v>
      </c>
      <c r="G64" t="s">
        <v>36</v>
      </c>
      <c r="H64" s="28">
        <v>283</v>
      </c>
      <c r="I64" s="2">
        <v>5</v>
      </c>
      <c r="J64" s="2">
        <v>0</v>
      </c>
      <c r="K64" s="2">
        <v>14955.11</v>
      </c>
      <c r="L64" s="2">
        <v>834.32</v>
      </c>
      <c r="M64" s="29">
        <v>0</v>
      </c>
      <c r="N64" s="31">
        <f t="shared" si="13"/>
        <v>288</v>
      </c>
      <c r="O64" s="30">
        <f t="shared" si="14"/>
        <v>15789.43</v>
      </c>
      <c r="P64" t="s">
        <v>49</v>
      </c>
      <c r="Q64" t="s">
        <v>49</v>
      </c>
      <c r="R64" t="s">
        <v>56</v>
      </c>
      <c r="S64" t="s">
        <v>56</v>
      </c>
      <c r="T64" t="s">
        <v>54</v>
      </c>
      <c r="U64" s="4">
        <f t="shared" si="19"/>
        <v>45705</v>
      </c>
      <c r="V64" t="s">
        <v>36</v>
      </c>
      <c r="W64" s="28">
        <v>289</v>
      </c>
      <c r="X64" s="2">
        <v>2</v>
      </c>
      <c r="Y64" s="2">
        <v>0</v>
      </c>
      <c r="Z64" s="2">
        <v>16463.82</v>
      </c>
      <c r="AA64" s="2">
        <v>198.69</v>
      </c>
      <c r="AB64" s="29">
        <v>0</v>
      </c>
      <c r="AC64" s="31">
        <f t="shared" si="15"/>
        <v>291</v>
      </c>
      <c r="AD64" s="30">
        <f t="shared" si="16"/>
        <v>16662.509999999998</v>
      </c>
      <c r="AE64" s="2">
        <f t="shared" si="24"/>
        <v>-6</v>
      </c>
      <c r="AF64" s="2">
        <f t="shared" si="24"/>
        <v>3</v>
      </c>
      <c r="AG64" s="2">
        <f t="shared" si="24"/>
        <v>0</v>
      </c>
      <c r="AH64" s="2">
        <f t="shared" si="24"/>
        <v>-1508.7099999999991</v>
      </c>
      <c r="AI64" s="2">
        <f t="shared" si="24"/>
        <v>635.63000000000011</v>
      </c>
      <c r="AJ64" s="29">
        <f t="shared" si="24"/>
        <v>0</v>
      </c>
      <c r="AK64" s="31">
        <f t="shared" si="24"/>
        <v>-3</v>
      </c>
      <c r="AL64" s="31">
        <f t="shared" si="22"/>
        <v>-873.07999999999811</v>
      </c>
      <c r="AM64" s="38">
        <f t="shared" si="25"/>
        <v>-2.0761245674740483E-2</v>
      </c>
      <c r="AN64" s="38">
        <f t="shared" si="25"/>
        <v>1.5</v>
      </c>
      <c r="AO64" s="38" t="str">
        <f t="shared" si="25"/>
        <v/>
      </c>
      <c r="AP64" s="38">
        <f t="shared" si="25"/>
        <v>-9.1637906634061794E-2</v>
      </c>
      <c r="AQ64" s="38">
        <f t="shared" si="25"/>
        <v>3.1991041320650266</v>
      </c>
      <c r="AR64" s="39" t="str">
        <f t="shared" si="25"/>
        <v/>
      </c>
      <c r="AS64" s="40">
        <f t="shared" si="25"/>
        <v>-1.0309278350515464E-2</v>
      </c>
      <c r="AT64" s="40">
        <f t="shared" si="23"/>
        <v>-5.2397868028286144E-2</v>
      </c>
      <c r="AU64" s="119">
        <f t="shared" si="11"/>
        <v>52.844911660777385</v>
      </c>
      <c r="AV64" s="120">
        <f t="shared" si="2"/>
        <v>56.968235294117648</v>
      </c>
      <c r="AW64" s="121">
        <f t="shared" si="3"/>
        <v>-4.123323633340263</v>
      </c>
      <c r="AX64" s="119">
        <f t="shared" si="4"/>
        <v>166.864</v>
      </c>
      <c r="AY64" s="120">
        <f t="shared" si="5"/>
        <v>99.344999999999999</v>
      </c>
      <c r="AZ64" s="121">
        <f t="shared" si="17"/>
        <v>67.519000000000005</v>
      </c>
    </row>
    <row r="65" spans="1:52" x14ac:dyDescent="0.2">
      <c r="A65" t="s">
        <v>46</v>
      </c>
      <c r="B65" t="s">
        <v>46</v>
      </c>
      <c r="C65" t="s">
        <v>56</v>
      </c>
      <c r="D65" t="s">
        <v>56</v>
      </c>
      <c r="E65" t="s">
        <v>54</v>
      </c>
      <c r="F65" s="4">
        <f t="shared" si="18"/>
        <v>46070</v>
      </c>
      <c r="G65" t="s">
        <v>37</v>
      </c>
      <c r="H65" s="28">
        <v>243</v>
      </c>
      <c r="I65" s="2">
        <v>8</v>
      </c>
      <c r="J65" s="2">
        <v>1</v>
      </c>
      <c r="K65" s="2">
        <v>13837.43</v>
      </c>
      <c r="L65" s="2">
        <v>770.39</v>
      </c>
      <c r="M65" s="29">
        <v>-77.989999999999995</v>
      </c>
      <c r="N65" s="31">
        <f t="shared" si="13"/>
        <v>252</v>
      </c>
      <c r="O65" s="30">
        <f t="shared" si="14"/>
        <v>14529.83</v>
      </c>
      <c r="P65" t="s">
        <v>49</v>
      </c>
      <c r="Q65" t="s">
        <v>49</v>
      </c>
      <c r="R65" t="s">
        <v>56</v>
      </c>
      <c r="S65" t="s">
        <v>56</v>
      </c>
      <c r="T65" t="s">
        <v>54</v>
      </c>
      <c r="U65" s="4">
        <f t="shared" si="19"/>
        <v>45706</v>
      </c>
      <c r="V65" t="s">
        <v>37</v>
      </c>
      <c r="W65" s="28">
        <v>270</v>
      </c>
      <c r="X65" s="2">
        <v>4</v>
      </c>
      <c r="Y65" s="2">
        <v>0</v>
      </c>
      <c r="Z65" s="2">
        <v>13220.310000000001</v>
      </c>
      <c r="AA65" s="2">
        <v>796.52</v>
      </c>
      <c r="AB65" s="29">
        <v>0</v>
      </c>
      <c r="AC65" s="31">
        <f t="shared" si="15"/>
        <v>274</v>
      </c>
      <c r="AD65" s="30">
        <f t="shared" si="16"/>
        <v>14016.830000000002</v>
      </c>
      <c r="AE65" s="2">
        <f t="shared" si="24"/>
        <v>-27</v>
      </c>
      <c r="AF65" s="2">
        <f t="shared" si="24"/>
        <v>4</v>
      </c>
      <c r="AG65" s="2">
        <f t="shared" si="24"/>
        <v>1</v>
      </c>
      <c r="AH65" s="2">
        <f t="shared" si="24"/>
        <v>617.11999999999898</v>
      </c>
      <c r="AI65" s="2">
        <f t="shared" si="24"/>
        <v>-26.129999999999995</v>
      </c>
      <c r="AJ65" s="29">
        <f t="shared" si="24"/>
        <v>-77.989999999999995</v>
      </c>
      <c r="AK65" s="31">
        <f t="shared" si="24"/>
        <v>-22</v>
      </c>
      <c r="AL65" s="31">
        <f t="shared" si="22"/>
        <v>512.99999999999818</v>
      </c>
      <c r="AM65" s="38">
        <f t="shared" si="25"/>
        <v>-0.1</v>
      </c>
      <c r="AN65" s="38">
        <f t="shared" si="25"/>
        <v>1</v>
      </c>
      <c r="AO65" s="38" t="str">
        <f t="shared" si="25"/>
        <v/>
      </c>
      <c r="AP65" s="38">
        <f t="shared" si="25"/>
        <v>4.667969207983768E-2</v>
      </c>
      <c r="AQ65" s="38">
        <f t="shared" si="25"/>
        <v>-3.2805202631446789E-2</v>
      </c>
      <c r="AR65" s="39" t="str">
        <f t="shared" si="25"/>
        <v/>
      </c>
      <c r="AS65" s="40">
        <f t="shared" si="25"/>
        <v>-8.0291970802919707E-2</v>
      </c>
      <c r="AT65" s="40">
        <f t="shared" si="23"/>
        <v>3.6598860084626705E-2</v>
      </c>
      <c r="AU65" s="119">
        <f t="shared" si="11"/>
        <v>56.944156378600823</v>
      </c>
      <c r="AV65" s="120">
        <f t="shared" si="2"/>
        <v>48.964111111111116</v>
      </c>
      <c r="AW65" s="121">
        <f t="shared" si="3"/>
        <v>7.9800452674897073</v>
      </c>
      <c r="AX65" s="119">
        <f t="shared" si="4"/>
        <v>76.933333333333337</v>
      </c>
      <c r="AY65" s="120">
        <f t="shared" si="5"/>
        <v>199.13</v>
      </c>
      <c r="AZ65" s="121">
        <f t="shared" si="17"/>
        <v>-122.19666666666666</v>
      </c>
    </row>
    <row r="66" spans="1:52" x14ac:dyDescent="0.2">
      <c r="A66" t="s">
        <v>46</v>
      </c>
      <c r="B66" t="s">
        <v>46</v>
      </c>
      <c r="C66" t="s">
        <v>56</v>
      </c>
      <c r="D66" t="s">
        <v>56</v>
      </c>
      <c r="E66" t="s">
        <v>54</v>
      </c>
      <c r="F66" s="4">
        <f t="shared" si="18"/>
        <v>46071</v>
      </c>
      <c r="G66" t="s">
        <v>38</v>
      </c>
      <c r="H66" s="28">
        <v>264</v>
      </c>
      <c r="I66" s="2">
        <v>3</v>
      </c>
      <c r="J66" s="2">
        <v>1</v>
      </c>
      <c r="K66" s="2">
        <v>15733.810000000001</v>
      </c>
      <c r="L66" s="2">
        <v>855.46</v>
      </c>
      <c r="M66" s="29">
        <v>266.64</v>
      </c>
      <c r="N66" s="31">
        <f t="shared" si="13"/>
        <v>268</v>
      </c>
      <c r="O66" s="30">
        <f t="shared" si="14"/>
        <v>16855.91</v>
      </c>
      <c r="P66" t="s">
        <v>49</v>
      </c>
      <c r="Q66" t="s">
        <v>49</v>
      </c>
      <c r="R66" t="s">
        <v>56</v>
      </c>
      <c r="S66" t="s">
        <v>56</v>
      </c>
      <c r="T66" t="s">
        <v>54</v>
      </c>
      <c r="U66" s="4">
        <f t="shared" si="19"/>
        <v>45707</v>
      </c>
      <c r="V66" t="s">
        <v>38</v>
      </c>
      <c r="W66" s="28">
        <v>333</v>
      </c>
      <c r="X66" s="2">
        <v>5</v>
      </c>
      <c r="Y66" s="2">
        <v>0</v>
      </c>
      <c r="Z66" s="2">
        <v>19505.3</v>
      </c>
      <c r="AA66" s="2">
        <v>949.74</v>
      </c>
      <c r="AB66" s="29">
        <v>0</v>
      </c>
      <c r="AC66" s="31">
        <f t="shared" si="15"/>
        <v>338</v>
      </c>
      <c r="AD66" s="30">
        <f t="shared" si="16"/>
        <v>20455.04</v>
      </c>
      <c r="AE66" s="2">
        <f t="shared" si="24"/>
        <v>-69</v>
      </c>
      <c r="AF66" s="2">
        <f t="shared" si="24"/>
        <v>-2</v>
      </c>
      <c r="AG66" s="2">
        <f t="shared" si="24"/>
        <v>1</v>
      </c>
      <c r="AH66" s="2">
        <f t="shared" si="24"/>
        <v>-3771.489999999998</v>
      </c>
      <c r="AI66" s="2">
        <f t="shared" si="24"/>
        <v>-94.279999999999973</v>
      </c>
      <c r="AJ66" s="29">
        <f t="shared" si="24"/>
        <v>266.64</v>
      </c>
      <c r="AK66" s="31">
        <f t="shared" si="24"/>
        <v>-70</v>
      </c>
      <c r="AL66" s="31">
        <f t="shared" si="22"/>
        <v>-3599.130000000001</v>
      </c>
      <c r="AM66" s="38">
        <f t="shared" si="25"/>
        <v>-0.2072072072072072</v>
      </c>
      <c r="AN66" s="38">
        <f t="shared" si="25"/>
        <v>-0.4</v>
      </c>
      <c r="AO66" s="38" t="str">
        <f t="shared" si="25"/>
        <v/>
      </c>
      <c r="AP66" s="38">
        <f t="shared" si="25"/>
        <v>-0.19335719009705044</v>
      </c>
      <c r="AQ66" s="38">
        <f t="shared" si="25"/>
        <v>-9.9269273695958865E-2</v>
      </c>
      <c r="AR66" s="39" t="str">
        <f t="shared" si="25"/>
        <v/>
      </c>
      <c r="AS66" s="40">
        <f t="shared" si="25"/>
        <v>-0.20710059171597633</v>
      </c>
      <c r="AT66" s="40">
        <f t="shared" si="23"/>
        <v>-0.17595321250899537</v>
      </c>
      <c r="AU66" s="119">
        <f t="shared" si="11"/>
        <v>59.597765151515155</v>
      </c>
      <c r="AV66" s="120">
        <f t="shared" si="2"/>
        <v>58.574474474474471</v>
      </c>
      <c r="AW66" s="121">
        <f t="shared" si="3"/>
        <v>1.0232906770406842</v>
      </c>
      <c r="AX66" s="119">
        <f t="shared" si="4"/>
        <v>280.52499999999998</v>
      </c>
      <c r="AY66" s="120">
        <f t="shared" si="5"/>
        <v>189.94800000000001</v>
      </c>
      <c r="AZ66" s="121">
        <f t="shared" si="17"/>
        <v>90.57699999999997</v>
      </c>
    </row>
    <row r="67" spans="1:52" x14ac:dyDescent="0.2">
      <c r="A67" t="s">
        <v>46</v>
      </c>
      <c r="B67" t="s">
        <v>46</v>
      </c>
      <c r="C67" t="s">
        <v>56</v>
      </c>
      <c r="D67" t="s">
        <v>56</v>
      </c>
      <c r="E67" t="s">
        <v>54</v>
      </c>
      <c r="F67" s="4">
        <f t="shared" si="18"/>
        <v>46072</v>
      </c>
      <c r="G67" t="s">
        <v>39</v>
      </c>
      <c r="H67" s="28">
        <v>331</v>
      </c>
      <c r="I67" s="2">
        <v>5</v>
      </c>
      <c r="J67" s="2">
        <v>1</v>
      </c>
      <c r="K67" s="2">
        <v>17823.239999999998</v>
      </c>
      <c r="L67" s="2">
        <v>919.74</v>
      </c>
      <c r="M67" s="29">
        <v>471.95</v>
      </c>
      <c r="N67" s="31">
        <f t="shared" si="13"/>
        <v>337</v>
      </c>
      <c r="O67" s="30">
        <f t="shared" si="14"/>
        <v>19214.93</v>
      </c>
      <c r="P67" t="s">
        <v>49</v>
      </c>
      <c r="Q67" t="s">
        <v>49</v>
      </c>
      <c r="R67" t="s">
        <v>56</v>
      </c>
      <c r="S67" t="s">
        <v>56</v>
      </c>
      <c r="T67" t="s">
        <v>54</v>
      </c>
      <c r="U67" s="4">
        <f t="shared" si="19"/>
        <v>45708</v>
      </c>
      <c r="V67" t="s">
        <v>39</v>
      </c>
      <c r="W67" s="28">
        <v>439</v>
      </c>
      <c r="X67" s="2">
        <v>10</v>
      </c>
      <c r="Y67" s="2">
        <v>1</v>
      </c>
      <c r="Z67" s="2">
        <v>25541.239999999998</v>
      </c>
      <c r="AA67" s="2">
        <v>1609.72</v>
      </c>
      <c r="AB67" s="29">
        <v>114.95</v>
      </c>
      <c r="AC67" s="31">
        <f t="shared" si="15"/>
        <v>450</v>
      </c>
      <c r="AD67" s="30">
        <f t="shared" si="16"/>
        <v>27265.91</v>
      </c>
      <c r="AE67" s="2">
        <f t="shared" si="24"/>
        <v>-108</v>
      </c>
      <c r="AF67" s="2">
        <f t="shared" si="24"/>
        <v>-5</v>
      </c>
      <c r="AG67" s="2">
        <f t="shared" si="24"/>
        <v>0</v>
      </c>
      <c r="AH67" s="2">
        <f t="shared" si="24"/>
        <v>-7718</v>
      </c>
      <c r="AI67" s="2">
        <f t="shared" si="24"/>
        <v>-689.98</v>
      </c>
      <c r="AJ67" s="29">
        <f t="shared" si="24"/>
        <v>357</v>
      </c>
      <c r="AK67" s="31">
        <f t="shared" si="24"/>
        <v>-113</v>
      </c>
      <c r="AL67" s="31">
        <f t="shared" si="22"/>
        <v>-8050.98</v>
      </c>
      <c r="AM67" s="38">
        <f t="shared" si="25"/>
        <v>-0.24601366742596811</v>
      </c>
      <c r="AN67" s="38">
        <f t="shared" si="25"/>
        <v>-0.5</v>
      </c>
      <c r="AO67" s="38">
        <f t="shared" si="25"/>
        <v>0</v>
      </c>
      <c r="AP67" s="38">
        <f t="shared" si="25"/>
        <v>-0.30217796786686946</v>
      </c>
      <c r="AQ67" s="38">
        <f t="shared" si="25"/>
        <v>-0.42863355117660212</v>
      </c>
      <c r="AR67" s="39">
        <f t="shared" si="25"/>
        <v>3.1056981296215747</v>
      </c>
      <c r="AS67" s="40">
        <f t="shared" si="25"/>
        <v>-0.25111111111111112</v>
      </c>
      <c r="AT67" s="40">
        <f t="shared" si="23"/>
        <v>-0.29527640925976795</v>
      </c>
      <c r="AU67" s="119">
        <f t="shared" si="11"/>
        <v>53.846646525679752</v>
      </c>
      <c r="AV67" s="120">
        <f t="shared" si="2"/>
        <v>58.18050113895216</v>
      </c>
      <c r="AW67" s="121">
        <f t="shared" si="3"/>
        <v>-4.3338546132724076</v>
      </c>
      <c r="AX67" s="119">
        <f t="shared" si="4"/>
        <v>231.94833333333335</v>
      </c>
      <c r="AY67" s="120">
        <f t="shared" si="5"/>
        <v>156.78818181818181</v>
      </c>
      <c r="AZ67" s="121">
        <f t="shared" si="17"/>
        <v>75.16015151515154</v>
      </c>
    </row>
    <row r="68" spans="1:52" x14ac:dyDescent="0.2">
      <c r="A68" t="s">
        <v>46</v>
      </c>
      <c r="B68" t="s">
        <v>46</v>
      </c>
      <c r="C68" t="s">
        <v>56</v>
      </c>
      <c r="D68" t="s">
        <v>56</v>
      </c>
      <c r="E68" t="s">
        <v>54</v>
      </c>
      <c r="F68" s="4">
        <f t="shared" si="18"/>
        <v>46073</v>
      </c>
      <c r="G68" t="s">
        <v>40</v>
      </c>
      <c r="H68" s="28">
        <v>627</v>
      </c>
      <c r="I68" s="2">
        <v>7</v>
      </c>
      <c r="J68" s="2">
        <v>0</v>
      </c>
      <c r="K68" s="2">
        <v>36043.219999999994</v>
      </c>
      <c r="L68" s="2">
        <v>786.92</v>
      </c>
      <c r="M68" s="29">
        <v>0</v>
      </c>
      <c r="N68" s="31">
        <f t="shared" si="13"/>
        <v>634</v>
      </c>
      <c r="O68" s="30">
        <f t="shared" si="14"/>
        <v>36830.139999999992</v>
      </c>
      <c r="P68" t="s">
        <v>49</v>
      </c>
      <c r="Q68" t="s">
        <v>49</v>
      </c>
      <c r="R68" t="s">
        <v>56</v>
      </c>
      <c r="S68" t="s">
        <v>56</v>
      </c>
      <c r="T68" t="s">
        <v>54</v>
      </c>
      <c r="U68" s="4">
        <f t="shared" si="19"/>
        <v>45709</v>
      </c>
      <c r="V68" t="s">
        <v>40</v>
      </c>
      <c r="W68" s="28">
        <v>696</v>
      </c>
      <c r="X68" s="2">
        <v>4</v>
      </c>
      <c r="Y68" s="2">
        <v>0</v>
      </c>
      <c r="Z68" s="2">
        <v>40513.93</v>
      </c>
      <c r="AA68" s="2">
        <v>662.64</v>
      </c>
      <c r="AB68" s="29">
        <v>0</v>
      </c>
      <c r="AC68" s="31">
        <f t="shared" si="15"/>
        <v>700</v>
      </c>
      <c r="AD68" s="30">
        <f t="shared" si="16"/>
        <v>41176.57</v>
      </c>
      <c r="AE68" s="2">
        <f t="shared" si="24"/>
        <v>-69</v>
      </c>
      <c r="AF68" s="2">
        <f t="shared" si="24"/>
        <v>3</v>
      </c>
      <c r="AG68" s="2">
        <f t="shared" si="24"/>
        <v>0</v>
      </c>
      <c r="AH68" s="2">
        <f t="shared" si="24"/>
        <v>-4470.7100000000064</v>
      </c>
      <c r="AI68" s="2">
        <f t="shared" si="24"/>
        <v>124.27999999999997</v>
      </c>
      <c r="AJ68" s="29">
        <f t="shared" si="24"/>
        <v>0</v>
      </c>
      <c r="AK68" s="31">
        <f t="shared" si="24"/>
        <v>-66</v>
      </c>
      <c r="AL68" s="31">
        <f t="shared" si="22"/>
        <v>-4346.4300000000076</v>
      </c>
      <c r="AM68" s="38">
        <f t="shared" si="25"/>
        <v>-9.9137931034482762E-2</v>
      </c>
      <c r="AN68" s="38">
        <f t="shared" si="25"/>
        <v>0.75</v>
      </c>
      <c r="AO68" s="38" t="str">
        <f t="shared" si="25"/>
        <v/>
      </c>
      <c r="AP68" s="38">
        <f t="shared" si="25"/>
        <v>-0.11034994630242009</v>
      </c>
      <c r="AQ68" s="38">
        <f t="shared" si="25"/>
        <v>0.18755281902692258</v>
      </c>
      <c r="AR68" s="39" t="str">
        <f t="shared" si="25"/>
        <v/>
      </c>
      <c r="AS68" s="40">
        <f t="shared" si="25"/>
        <v>-9.4285714285714292E-2</v>
      </c>
      <c r="AT68" s="40">
        <f t="shared" si="23"/>
        <v>-0.10555590230075035</v>
      </c>
      <c r="AU68" s="119">
        <f t="shared" si="11"/>
        <v>57.485199362041456</v>
      </c>
      <c r="AV68" s="120">
        <f t="shared" si="2"/>
        <v>58.209669540229882</v>
      </c>
      <c r="AW68" s="121">
        <f t="shared" si="3"/>
        <v>-0.72447017818842596</v>
      </c>
      <c r="AX68" s="119">
        <f t="shared" si="4"/>
        <v>112.41714285714285</v>
      </c>
      <c r="AY68" s="120">
        <f t="shared" si="5"/>
        <v>165.66</v>
      </c>
      <c r="AZ68" s="121">
        <f t="shared" si="17"/>
        <v>-53.242857142857147</v>
      </c>
    </row>
    <row r="69" spans="1:52" ht="13.5" thickBot="1" x14ac:dyDescent="0.25">
      <c r="A69" t="s">
        <v>46</v>
      </c>
      <c r="B69" t="s">
        <v>46</v>
      </c>
      <c r="C69" t="s">
        <v>56</v>
      </c>
      <c r="D69" t="s">
        <v>56</v>
      </c>
      <c r="E69" t="s">
        <v>54</v>
      </c>
      <c r="F69" s="59">
        <f t="shared" si="18"/>
        <v>46074</v>
      </c>
      <c r="G69" s="42" t="s">
        <v>41</v>
      </c>
      <c r="H69" s="43">
        <v>651</v>
      </c>
      <c r="I69" s="44">
        <v>5</v>
      </c>
      <c r="J69" s="44">
        <v>0</v>
      </c>
      <c r="K69" s="44">
        <v>41814.239999999998</v>
      </c>
      <c r="L69" s="44">
        <v>454.69</v>
      </c>
      <c r="M69" s="45">
        <v>0</v>
      </c>
      <c r="N69" s="47">
        <f t="shared" si="13"/>
        <v>656</v>
      </c>
      <c r="O69" s="46">
        <f t="shared" si="14"/>
        <v>42268.93</v>
      </c>
      <c r="P69" t="s">
        <v>49</v>
      </c>
      <c r="Q69" t="s">
        <v>49</v>
      </c>
      <c r="R69" t="s">
        <v>56</v>
      </c>
      <c r="S69" t="s">
        <v>56</v>
      </c>
      <c r="T69" t="s">
        <v>54</v>
      </c>
      <c r="U69" s="59">
        <f t="shared" si="19"/>
        <v>45710</v>
      </c>
      <c r="V69" s="42" t="s">
        <v>41</v>
      </c>
      <c r="W69" s="43">
        <v>746</v>
      </c>
      <c r="X69" s="44">
        <v>9</v>
      </c>
      <c r="Y69" s="44">
        <v>0</v>
      </c>
      <c r="Z69" s="44">
        <v>43715.829999999994</v>
      </c>
      <c r="AA69" s="44">
        <v>1259.1500000000001</v>
      </c>
      <c r="AB69" s="45">
        <v>0</v>
      </c>
      <c r="AC69" s="47">
        <f t="shared" si="15"/>
        <v>755</v>
      </c>
      <c r="AD69" s="46">
        <f t="shared" si="16"/>
        <v>44974.979999999996</v>
      </c>
      <c r="AE69" s="44">
        <f t="shared" si="24"/>
        <v>-95</v>
      </c>
      <c r="AF69" s="44">
        <f t="shared" si="24"/>
        <v>-4</v>
      </c>
      <c r="AG69" s="44">
        <f t="shared" si="24"/>
        <v>0</v>
      </c>
      <c r="AH69" s="44">
        <f t="shared" si="24"/>
        <v>-1901.5899999999965</v>
      </c>
      <c r="AI69" s="44">
        <f t="shared" si="24"/>
        <v>-804.46</v>
      </c>
      <c r="AJ69" s="45">
        <f t="shared" si="24"/>
        <v>0</v>
      </c>
      <c r="AK69" s="47">
        <f t="shared" si="24"/>
        <v>-99</v>
      </c>
      <c r="AL69" s="47">
        <f t="shared" si="22"/>
        <v>-2706.0499999999956</v>
      </c>
      <c r="AM69" s="56">
        <f t="shared" si="25"/>
        <v>-0.12734584450402145</v>
      </c>
      <c r="AN69" s="56">
        <f t="shared" si="25"/>
        <v>-0.44444444444444442</v>
      </c>
      <c r="AO69" s="56" t="str">
        <f t="shared" si="25"/>
        <v/>
      </c>
      <c r="AP69" s="56">
        <f t="shared" si="25"/>
        <v>-4.3498888160192699E-2</v>
      </c>
      <c r="AQ69" s="56">
        <f t="shared" si="25"/>
        <v>-0.63889131557002743</v>
      </c>
      <c r="AR69" s="57" t="str">
        <f t="shared" si="25"/>
        <v/>
      </c>
      <c r="AS69" s="58">
        <f t="shared" si="25"/>
        <v>-0.13112582781456952</v>
      </c>
      <c r="AT69" s="58">
        <f t="shared" si="23"/>
        <v>-6.0167897795618715E-2</v>
      </c>
      <c r="AU69" s="122">
        <f t="shared" si="11"/>
        <v>64.230783410138244</v>
      </c>
      <c r="AV69" s="123">
        <f t="shared" si="2"/>
        <v>58.600308310991949</v>
      </c>
      <c r="AW69" s="124">
        <f t="shared" si="3"/>
        <v>5.6304750991462953</v>
      </c>
      <c r="AX69" s="122">
        <f t="shared" si="4"/>
        <v>90.938000000000002</v>
      </c>
      <c r="AY69" s="123">
        <f t="shared" si="5"/>
        <v>139.90555555555557</v>
      </c>
      <c r="AZ69" s="124">
        <f t="shared" si="17"/>
        <v>-48.967555555555563</v>
      </c>
    </row>
    <row r="70" spans="1:52" x14ac:dyDescent="0.2">
      <c r="A70" t="s">
        <v>46</v>
      </c>
      <c r="B70" t="s">
        <v>46</v>
      </c>
      <c r="C70" t="s">
        <v>56</v>
      </c>
      <c r="D70" t="s">
        <v>56</v>
      </c>
      <c r="E70" t="s">
        <v>55</v>
      </c>
      <c r="F70" s="4">
        <f t="shared" si="18"/>
        <v>46075</v>
      </c>
      <c r="G70" t="s">
        <v>35</v>
      </c>
      <c r="H70" s="28">
        <v>298</v>
      </c>
      <c r="I70" s="2">
        <v>4</v>
      </c>
      <c r="J70" s="2">
        <v>0</v>
      </c>
      <c r="K70" s="2">
        <v>19221.62</v>
      </c>
      <c r="L70" s="2">
        <v>509.2</v>
      </c>
      <c r="M70" s="29">
        <v>0</v>
      </c>
      <c r="N70" s="31">
        <f t="shared" si="13"/>
        <v>302</v>
      </c>
      <c r="O70" s="30">
        <f t="shared" si="14"/>
        <v>19730.82</v>
      </c>
      <c r="P70" t="s">
        <v>49</v>
      </c>
      <c r="Q70" t="s">
        <v>49</v>
      </c>
      <c r="R70" t="s">
        <v>56</v>
      </c>
      <c r="S70" t="s">
        <v>56</v>
      </c>
      <c r="T70" t="s">
        <v>55</v>
      </c>
      <c r="U70" s="4">
        <f t="shared" si="19"/>
        <v>45711</v>
      </c>
      <c r="V70" t="s">
        <v>35</v>
      </c>
      <c r="W70" s="28">
        <v>365</v>
      </c>
      <c r="X70" s="2">
        <v>3</v>
      </c>
      <c r="Y70" s="2">
        <v>0</v>
      </c>
      <c r="Z70" s="2">
        <v>21318.3</v>
      </c>
      <c r="AA70" s="2">
        <v>542.37</v>
      </c>
      <c r="AB70" s="29">
        <v>0</v>
      </c>
      <c r="AC70" s="31">
        <f t="shared" si="15"/>
        <v>368</v>
      </c>
      <c r="AD70" s="30">
        <f t="shared" si="16"/>
        <v>21860.67</v>
      </c>
      <c r="AE70" s="2">
        <f t="shared" si="24"/>
        <v>-67</v>
      </c>
      <c r="AF70" s="2">
        <f t="shared" si="24"/>
        <v>1</v>
      </c>
      <c r="AG70" s="2">
        <f t="shared" si="24"/>
        <v>0</v>
      </c>
      <c r="AH70" s="2">
        <f t="shared" si="24"/>
        <v>-2096.6800000000003</v>
      </c>
      <c r="AI70" s="2">
        <f t="shared" si="24"/>
        <v>-33.170000000000016</v>
      </c>
      <c r="AJ70" s="29">
        <f t="shared" si="24"/>
        <v>0</v>
      </c>
      <c r="AK70" s="31">
        <f t="shared" si="24"/>
        <v>-66</v>
      </c>
      <c r="AL70" s="31">
        <f t="shared" si="22"/>
        <v>-2129.8499999999985</v>
      </c>
      <c r="AM70" s="38">
        <f t="shared" si="25"/>
        <v>-0.18356164383561643</v>
      </c>
      <c r="AN70" s="38">
        <f t="shared" si="25"/>
        <v>0.33333333333333331</v>
      </c>
      <c r="AO70" s="38" t="str">
        <f t="shared" si="25"/>
        <v/>
      </c>
      <c r="AP70" s="38">
        <f t="shared" si="25"/>
        <v>-9.8351181848458855E-2</v>
      </c>
      <c r="AQ70" s="38">
        <f t="shared" si="25"/>
        <v>-6.1157512399284651E-2</v>
      </c>
      <c r="AR70" s="39" t="str">
        <f t="shared" si="25"/>
        <v/>
      </c>
      <c r="AS70" s="40">
        <f t="shared" si="25"/>
        <v>-0.17934782608695651</v>
      </c>
      <c r="AT70" s="40">
        <f t="shared" si="23"/>
        <v>-9.7428395378549637E-2</v>
      </c>
      <c r="AU70" s="119">
        <f t="shared" si="11"/>
        <v>64.502080536912743</v>
      </c>
      <c r="AV70" s="120">
        <f t="shared" si="2"/>
        <v>58.406301369863009</v>
      </c>
      <c r="AW70" s="121">
        <f t="shared" si="3"/>
        <v>6.0957791670497343</v>
      </c>
      <c r="AX70" s="119">
        <f t="shared" si="4"/>
        <v>127.3</v>
      </c>
      <c r="AY70" s="120">
        <f t="shared" si="5"/>
        <v>180.79</v>
      </c>
      <c r="AZ70" s="121">
        <f t="shared" si="17"/>
        <v>-53.489999999999995</v>
      </c>
    </row>
    <row r="71" spans="1:52" x14ac:dyDescent="0.2">
      <c r="A71" t="s">
        <v>46</v>
      </c>
      <c r="B71" t="s">
        <v>46</v>
      </c>
      <c r="C71" t="s">
        <v>56</v>
      </c>
      <c r="D71" t="s">
        <v>56</v>
      </c>
      <c r="E71" t="s">
        <v>55</v>
      </c>
      <c r="F71" s="4">
        <f t="shared" si="18"/>
        <v>46076</v>
      </c>
      <c r="G71" t="s">
        <v>36</v>
      </c>
      <c r="H71" s="28">
        <v>282</v>
      </c>
      <c r="I71" s="2">
        <v>6</v>
      </c>
      <c r="J71" s="2">
        <v>1</v>
      </c>
      <c r="K71" s="2">
        <v>17915.390000000003</v>
      </c>
      <c r="L71" s="2">
        <v>790.2</v>
      </c>
      <c r="M71" s="29">
        <v>66.94</v>
      </c>
      <c r="N71" s="31">
        <f t="shared" si="13"/>
        <v>289</v>
      </c>
      <c r="O71" s="30">
        <f t="shared" si="14"/>
        <v>18772.530000000002</v>
      </c>
      <c r="P71" t="s">
        <v>49</v>
      </c>
      <c r="Q71" t="s">
        <v>49</v>
      </c>
      <c r="R71" t="s">
        <v>56</v>
      </c>
      <c r="S71" t="s">
        <v>56</v>
      </c>
      <c r="T71" t="s">
        <v>55</v>
      </c>
      <c r="U71" s="4">
        <f t="shared" si="19"/>
        <v>45712</v>
      </c>
      <c r="V71" t="s">
        <v>36</v>
      </c>
      <c r="W71" s="28">
        <v>261</v>
      </c>
      <c r="X71" s="2">
        <v>7</v>
      </c>
      <c r="Y71" s="2">
        <v>0</v>
      </c>
      <c r="Z71" s="2">
        <v>11667.329999999998</v>
      </c>
      <c r="AA71" s="2">
        <v>987.41</v>
      </c>
      <c r="AB71" s="29">
        <v>0</v>
      </c>
      <c r="AC71" s="31">
        <f t="shared" si="15"/>
        <v>268</v>
      </c>
      <c r="AD71" s="30">
        <f t="shared" si="16"/>
        <v>12654.739999999998</v>
      </c>
      <c r="AE71" s="2">
        <f t="shared" si="24"/>
        <v>21</v>
      </c>
      <c r="AF71" s="2">
        <f t="shared" si="24"/>
        <v>-1</v>
      </c>
      <c r="AG71" s="2">
        <f t="shared" si="24"/>
        <v>1</v>
      </c>
      <c r="AH71" s="2">
        <f t="shared" si="24"/>
        <v>6248.0600000000049</v>
      </c>
      <c r="AI71" s="2">
        <f t="shared" si="24"/>
        <v>-197.20999999999992</v>
      </c>
      <c r="AJ71" s="29">
        <f t="shared" si="24"/>
        <v>66.94</v>
      </c>
      <c r="AK71" s="31">
        <f t="shared" si="24"/>
        <v>21</v>
      </c>
      <c r="AL71" s="31">
        <f t="shared" si="22"/>
        <v>6117.7900000000045</v>
      </c>
      <c r="AM71" s="38">
        <f t="shared" si="25"/>
        <v>8.0459770114942528E-2</v>
      </c>
      <c r="AN71" s="38">
        <f t="shared" si="25"/>
        <v>-0.14285714285714285</v>
      </c>
      <c r="AO71" s="38" t="str">
        <f t="shared" si="25"/>
        <v/>
      </c>
      <c r="AP71" s="38">
        <f t="shared" si="25"/>
        <v>0.53551755200204387</v>
      </c>
      <c r="AQ71" s="38">
        <f t="shared" si="25"/>
        <v>-0.19972453185606781</v>
      </c>
      <c r="AR71" s="39" t="str">
        <f t="shared" si="25"/>
        <v/>
      </c>
      <c r="AS71" s="40">
        <f t="shared" si="25"/>
        <v>7.8358208955223885E-2</v>
      </c>
      <c r="AT71" s="40">
        <f t="shared" si="23"/>
        <v>0.48343861667643945</v>
      </c>
      <c r="AU71" s="119">
        <f t="shared" si="11"/>
        <v>63.529751773049654</v>
      </c>
      <c r="AV71" s="120">
        <f t="shared" ref="AV71:AV134" si="26">Z71/W71</f>
        <v>44.702413793103439</v>
      </c>
      <c r="AW71" s="121">
        <f t="shared" ref="AW71:AW134" si="27">AU71-AV71</f>
        <v>18.827337979946215</v>
      </c>
      <c r="AX71" s="119">
        <f t="shared" ref="AX71:AX134" si="28">IFERROR((L71+M71)/(I71+J71),0)</f>
        <v>122.44857142857144</v>
      </c>
      <c r="AY71" s="120">
        <f t="shared" ref="AY71:AY131" si="29">IFERROR((AA71+AB71)/(X71+Y71),0)</f>
        <v>141.05857142857141</v>
      </c>
      <c r="AZ71" s="121">
        <f t="shared" si="17"/>
        <v>-18.609999999999971</v>
      </c>
    </row>
    <row r="72" spans="1:52" x14ac:dyDescent="0.2">
      <c r="A72" t="s">
        <v>46</v>
      </c>
      <c r="B72" t="s">
        <v>46</v>
      </c>
      <c r="C72" t="s">
        <v>56</v>
      </c>
      <c r="D72" t="s">
        <v>56</v>
      </c>
      <c r="E72" t="s">
        <v>55</v>
      </c>
      <c r="F72" s="4">
        <f t="shared" si="18"/>
        <v>46077</v>
      </c>
      <c r="G72" t="s">
        <v>37</v>
      </c>
      <c r="H72" s="28">
        <v>327</v>
      </c>
      <c r="I72" s="2">
        <v>6</v>
      </c>
      <c r="J72" s="2">
        <v>0</v>
      </c>
      <c r="K72" s="2">
        <v>18178.61</v>
      </c>
      <c r="L72" s="2">
        <v>606.52</v>
      </c>
      <c r="M72" s="29">
        <v>0</v>
      </c>
      <c r="N72" s="31">
        <f t="shared" si="13"/>
        <v>333</v>
      </c>
      <c r="O72" s="30">
        <f t="shared" si="14"/>
        <v>18785.13</v>
      </c>
      <c r="P72" t="s">
        <v>49</v>
      </c>
      <c r="Q72" t="s">
        <v>49</v>
      </c>
      <c r="R72" t="s">
        <v>56</v>
      </c>
      <c r="S72" t="s">
        <v>56</v>
      </c>
      <c r="T72" t="s">
        <v>55</v>
      </c>
      <c r="U72" s="4">
        <f t="shared" si="19"/>
        <v>45713</v>
      </c>
      <c r="V72" t="s">
        <v>37</v>
      </c>
      <c r="W72" s="28">
        <v>319</v>
      </c>
      <c r="X72" s="2">
        <v>7</v>
      </c>
      <c r="Y72" s="2">
        <v>0</v>
      </c>
      <c r="Z72" s="2">
        <v>19064.87</v>
      </c>
      <c r="AA72" s="2">
        <v>922.03</v>
      </c>
      <c r="AB72" s="29">
        <v>0</v>
      </c>
      <c r="AC72" s="31">
        <f t="shared" si="15"/>
        <v>326</v>
      </c>
      <c r="AD72" s="30">
        <f t="shared" si="16"/>
        <v>19986.899999999998</v>
      </c>
      <c r="AE72" s="2">
        <f t="shared" si="24"/>
        <v>8</v>
      </c>
      <c r="AF72" s="2">
        <f t="shared" si="24"/>
        <v>-1</v>
      </c>
      <c r="AG72" s="2">
        <f t="shared" si="24"/>
        <v>0</v>
      </c>
      <c r="AH72" s="2">
        <f t="shared" si="24"/>
        <v>-886.2599999999984</v>
      </c>
      <c r="AI72" s="2">
        <f t="shared" si="24"/>
        <v>-315.51</v>
      </c>
      <c r="AJ72" s="29">
        <f t="shared" si="24"/>
        <v>0</v>
      </c>
      <c r="AK72" s="31">
        <f t="shared" si="24"/>
        <v>7</v>
      </c>
      <c r="AL72" s="31">
        <f t="shared" si="22"/>
        <v>-1201.7699999999968</v>
      </c>
      <c r="AM72" s="38">
        <f t="shared" si="25"/>
        <v>2.5078369905956112E-2</v>
      </c>
      <c r="AN72" s="38">
        <f t="shared" si="25"/>
        <v>-0.14285714285714285</v>
      </c>
      <c r="AO72" s="38" t="str">
        <f t="shared" si="25"/>
        <v/>
      </c>
      <c r="AP72" s="38">
        <f t="shared" si="25"/>
        <v>-4.6486548295372507E-2</v>
      </c>
      <c r="AQ72" s="38">
        <f t="shared" si="25"/>
        <v>-0.34219060117349759</v>
      </c>
      <c r="AR72" s="39" t="str">
        <f t="shared" si="25"/>
        <v/>
      </c>
      <c r="AS72" s="40">
        <f t="shared" si="25"/>
        <v>2.1472392638036811E-2</v>
      </c>
      <c r="AT72" s="40">
        <f t="shared" si="23"/>
        <v>-6.0127883763865179E-2</v>
      </c>
      <c r="AU72" s="119">
        <f t="shared" ref="AU72:AU135" si="30">IFERROR(K72/H72,0)</f>
        <v>55.592079510703364</v>
      </c>
      <c r="AV72" s="120">
        <f t="shared" si="26"/>
        <v>59.764482758620687</v>
      </c>
      <c r="AW72" s="121">
        <f t="shared" si="27"/>
        <v>-4.1724032479173232</v>
      </c>
      <c r="AX72" s="119">
        <f t="shared" si="28"/>
        <v>101.08666666666666</v>
      </c>
      <c r="AY72" s="120">
        <f t="shared" si="29"/>
        <v>131.71857142857144</v>
      </c>
      <c r="AZ72" s="121">
        <f t="shared" si="17"/>
        <v>-30.631904761904778</v>
      </c>
    </row>
    <row r="73" spans="1:52" x14ac:dyDescent="0.2">
      <c r="A73" t="s">
        <v>46</v>
      </c>
      <c r="B73" t="s">
        <v>46</v>
      </c>
      <c r="C73" t="s">
        <v>56</v>
      </c>
      <c r="D73" t="s">
        <v>56</v>
      </c>
      <c r="E73" t="s">
        <v>55</v>
      </c>
      <c r="F73" s="4">
        <f t="shared" si="18"/>
        <v>46078</v>
      </c>
      <c r="G73" t="s">
        <v>38</v>
      </c>
      <c r="H73" s="28">
        <v>313</v>
      </c>
      <c r="I73" s="2">
        <v>3</v>
      </c>
      <c r="J73" s="2">
        <v>1</v>
      </c>
      <c r="K73" s="2">
        <v>17885.25</v>
      </c>
      <c r="L73" s="2">
        <v>413.26</v>
      </c>
      <c r="M73" s="29">
        <v>239.52</v>
      </c>
      <c r="N73" s="31">
        <f t="shared" si="13"/>
        <v>317</v>
      </c>
      <c r="O73" s="30">
        <f t="shared" si="14"/>
        <v>18538.03</v>
      </c>
      <c r="P73" t="s">
        <v>49</v>
      </c>
      <c r="Q73" t="s">
        <v>49</v>
      </c>
      <c r="R73" t="s">
        <v>56</v>
      </c>
      <c r="S73" t="s">
        <v>56</v>
      </c>
      <c r="T73" t="s">
        <v>55</v>
      </c>
      <c r="U73" s="4">
        <f t="shared" si="19"/>
        <v>45714</v>
      </c>
      <c r="V73" t="s">
        <v>38</v>
      </c>
      <c r="W73" s="28">
        <v>305</v>
      </c>
      <c r="X73" s="2">
        <v>5</v>
      </c>
      <c r="Y73" s="2">
        <v>0</v>
      </c>
      <c r="Z73" s="2">
        <v>16324.8</v>
      </c>
      <c r="AA73" s="2">
        <v>1054.1099999999999</v>
      </c>
      <c r="AB73" s="29">
        <v>0</v>
      </c>
      <c r="AC73" s="31">
        <f t="shared" si="15"/>
        <v>310</v>
      </c>
      <c r="AD73" s="30">
        <f t="shared" si="16"/>
        <v>17378.91</v>
      </c>
      <c r="AE73" s="2">
        <f t="shared" si="24"/>
        <v>8</v>
      </c>
      <c r="AF73" s="2">
        <f t="shared" si="24"/>
        <v>-2</v>
      </c>
      <c r="AG73" s="2">
        <f t="shared" si="24"/>
        <v>1</v>
      </c>
      <c r="AH73" s="2">
        <f t="shared" si="24"/>
        <v>1560.4500000000007</v>
      </c>
      <c r="AI73" s="2">
        <f t="shared" si="24"/>
        <v>-640.84999999999991</v>
      </c>
      <c r="AJ73" s="29">
        <f t="shared" si="24"/>
        <v>239.52</v>
      </c>
      <c r="AK73" s="31">
        <f t="shared" si="24"/>
        <v>7</v>
      </c>
      <c r="AL73" s="31">
        <f t="shared" si="22"/>
        <v>1159.119999999999</v>
      </c>
      <c r="AM73" s="38">
        <f t="shared" si="25"/>
        <v>2.6229508196721311E-2</v>
      </c>
      <c r="AN73" s="38">
        <f t="shared" si="25"/>
        <v>-0.4</v>
      </c>
      <c r="AO73" s="38" t="str">
        <f t="shared" si="25"/>
        <v/>
      </c>
      <c r="AP73" s="38">
        <f t="shared" si="25"/>
        <v>9.5587694795648381E-2</v>
      </c>
      <c r="AQ73" s="38">
        <f t="shared" si="25"/>
        <v>-0.60795362912788986</v>
      </c>
      <c r="AR73" s="39" t="str">
        <f t="shared" si="25"/>
        <v/>
      </c>
      <c r="AS73" s="40">
        <f t="shared" si="25"/>
        <v>2.2580645161290321E-2</v>
      </c>
      <c r="AT73" s="40">
        <f t="shared" si="23"/>
        <v>6.6696933236894546E-2</v>
      </c>
      <c r="AU73" s="119">
        <f t="shared" si="30"/>
        <v>57.141373801916934</v>
      </c>
      <c r="AV73" s="120">
        <f t="shared" si="26"/>
        <v>53.523934426229509</v>
      </c>
      <c r="AW73" s="121">
        <f t="shared" si="27"/>
        <v>3.6174393756874252</v>
      </c>
      <c r="AX73" s="119">
        <f t="shared" si="28"/>
        <v>163.19499999999999</v>
      </c>
      <c r="AY73" s="120">
        <f t="shared" si="29"/>
        <v>210.82199999999997</v>
      </c>
      <c r="AZ73" s="121">
        <f t="shared" si="17"/>
        <v>-47.626999999999981</v>
      </c>
    </row>
    <row r="74" spans="1:52" x14ac:dyDescent="0.2">
      <c r="A74" t="s">
        <v>46</v>
      </c>
      <c r="B74" t="s">
        <v>46</v>
      </c>
      <c r="C74" t="s">
        <v>56</v>
      </c>
      <c r="D74" t="s">
        <v>56</v>
      </c>
      <c r="E74" t="s">
        <v>55</v>
      </c>
      <c r="F74" s="4">
        <f t="shared" si="18"/>
        <v>46079</v>
      </c>
      <c r="G74" t="s">
        <v>39</v>
      </c>
      <c r="H74" s="28">
        <v>355</v>
      </c>
      <c r="I74" s="2">
        <v>8</v>
      </c>
      <c r="J74" s="2">
        <v>0</v>
      </c>
      <c r="K74" s="2">
        <v>21707.31</v>
      </c>
      <c r="L74" s="2">
        <v>983.5</v>
      </c>
      <c r="M74" s="29">
        <v>0</v>
      </c>
      <c r="N74" s="31">
        <f t="shared" si="13"/>
        <v>363</v>
      </c>
      <c r="O74" s="30">
        <f t="shared" si="14"/>
        <v>22690.81</v>
      </c>
      <c r="P74" t="s">
        <v>49</v>
      </c>
      <c r="Q74" t="s">
        <v>49</v>
      </c>
      <c r="R74" t="s">
        <v>56</v>
      </c>
      <c r="S74" t="s">
        <v>56</v>
      </c>
      <c r="T74" t="s">
        <v>55</v>
      </c>
      <c r="U74" s="4">
        <f t="shared" si="19"/>
        <v>45715</v>
      </c>
      <c r="V74" t="s">
        <v>39</v>
      </c>
      <c r="W74" s="28">
        <v>403</v>
      </c>
      <c r="X74" s="2">
        <v>13</v>
      </c>
      <c r="Y74" s="2">
        <v>0</v>
      </c>
      <c r="Z74" s="2">
        <v>23415.3</v>
      </c>
      <c r="AA74" s="2">
        <v>2088.87</v>
      </c>
      <c r="AB74" s="29">
        <v>0</v>
      </c>
      <c r="AC74" s="31">
        <f t="shared" si="15"/>
        <v>416</v>
      </c>
      <c r="AD74" s="30">
        <f t="shared" si="16"/>
        <v>25504.17</v>
      </c>
      <c r="AE74" s="2">
        <f t="shared" si="24"/>
        <v>-48</v>
      </c>
      <c r="AF74" s="2">
        <f t="shared" si="24"/>
        <v>-5</v>
      </c>
      <c r="AG74" s="2">
        <f t="shared" si="24"/>
        <v>0</v>
      </c>
      <c r="AH74" s="2">
        <f t="shared" si="24"/>
        <v>-1707.989999999998</v>
      </c>
      <c r="AI74" s="2">
        <f t="shared" si="24"/>
        <v>-1105.3699999999999</v>
      </c>
      <c r="AJ74" s="29">
        <f t="shared" si="24"/>
        <v>0</v>
      </c>
      <c r="AK74" s="31">
        <f t="shared" si="24"/>
        <v>-53</v>
      </c>
      <c r="AL74" s="31">
        <f t="shared" si="22"/>
        <v>-2813.3599999999969</v>
      </c>
      <c r="AM74" s="38">
        <f t="shared" si="25"/>
        <v>-0.11910669975186104</v>
      </c>
      <c r="AN74" s="38">
        <f t="shared" si="25"/>
        <v>-0.38461538461538464</v>
      </c>
      <c r="AO74" s="38" t="str">
        <f t="shared" si="25"/>
        <v/>
      </c>
      <c r="AP74" s="38">
        <f t="shared" si="25"/>
        <v>-7.2943331923998322E-2</v>
      </c>
      <c r="AQ74" s="38">
        <f t="shared" si="25"/>
        <v>-0.52917127442109846</v>
      </c>
      <c r="AR74" s="39" t="str">
        <f t="shared" si="25"/>
        <v/>
      </c>
      <c r="AS74" s="40">
        <f t="shared" si="25"/>
        <v>-0.12740384615384615</v>
      </c>
      <c r="AT74" s="40">
        <f t="shared" si="23"/>
        <v>-0.11030980423985556</v>
      </c>
      <c r="AU74" s="119">
        <f t="shared" si="30"/>
        <v>61.14735211267606</v>
      </c>
      <c r="AV74" s="120">
        <f t="shared" si="26"/>
        <v>58.102481389578159</v>
      </c>
      <c r="AW74" s="121">
        <f t="shared" si="27"/>
        <v>3.0448707230979011</v>
      </c>
      <c r="AX74" s="119">
        <f t="shared" si="28"/>
        <v>122.9375</v>
      </c>
      <c r="AY74" s="120">
        <f t="shared" si="29"/>
        <v>160.68230769230769</v>
      </c>
      <c r="AZ74" s="121">
        <f t="shared" si="17"/>
        <v>-37.744807692307688</v>
      </c>
    </row>
    <row r="75" spans="1:52" x14ac:dyDescent="0.2">
      <c r="A75" t="s">
        <v>46</v>
      </c>
      <c r="B75" t="s">
        <v>46</v>
      </c>
      <c r="C75" t="s">
        <v>56</v>
      </c>
      <c r="D75" t="s">
        <v>56</v>
      </c>
      <c r="E75" t="s">
        <v>55</v>
      </c>
      <c r="F75" s="4">
        <f t="shared" si="18"/>
        <v>46080</v>
      </c>
      <c r="G75" t="s">
        <v>40</v>
      </c>
      <c r="H75" s="28">
        <v>602</v>
      </c>
      <c r="I75" s="2">
        <v>3</v>
      </c>
      <c r="J75" s="2">
        <v>0</v>
      </c>
      <c r="K75" s="2">
        <v>33339.810000000005</v>
      </c>
      <c r="L75" s="2">
        <v>384.16</v>
      </c>
      <c r="M75" s="29">
        <v>0</v>
      </c>
      <c r="N75" s="31">
        <f t="shared" si="13"/>
        <v>605</v>
      </c>
      <c r="O75" s="30">
        <f t="shared" si="14"/>
        <v>33723.970000000008</v>
      </c>
      <c r="P75" t="s">
        <v>49</v>
      </c>
      <c r="Q75" t="s">
        <v>49</v>
      </c>
      <c r="R75" t="s">
        <v>56</v>
      </c>
      <c r="S75" t="s">
        <v>56</v>
      </c>
      <c r="T75" t="s">
        <v>55</v>
      </c>
      <c r="U75" s="4">
        <f t="shared" si="19"/>
        <v>45716</v>
      </c>
      <c r="V75" t="s">
        <v>40</v>
      </c>
      <c r="W75" s="28">
        <v>693</v>
      </c>
      <c r="X75" s="2">
        <v>20</v>
      </c>
      <c r="Y75" s="2">
        <v>0</v>
      </c>
      <c r="Z75" s="2">
        <v>39871.15</v>
      </c>
      <c r="AA75" s="2">
        <v>2842.2799999999997</v>
      </c>
      <c r="AB75" s="29">
        <v>0</v>
      </c>
      <c r="AC75" s="31">
        <f t="shared" si="15"/>
        <v>713</v>
      </c>
      <c r="AD75" s="30">
        <f t="shared" si="16"/>
        <v>42713.43</v>
      </c>
      <c r="AE75" s="2">
        <f t="shared" si="24"/>
        <v>-91</v>
      </c>
      <c r="AF75" s="2">
        <f t="shared" si="24"/>
        <v>-17</v>
      </c>
      <c r="AG75" s="2">
        <f t="shared" si="24"/>
        <v>0</v>
      </c>
      <c r="AH75" s="2">
        <f t="shared" si="24"/>
        <v>-6531.3399999999965</v>
      </c>
      <c r="AI75" s="2">
        <f t="shared" si="24"/>
        <v>-2458.12</v>
      </c>
      <c r="AJ75" s="29">
        <f t="shared" si="24"/>
        <v>0</v>
      </c>
      <c r="AK75" s="31">
        <f t="shared" si="24"/>
        <v>-108</v>
      </c>
      <c r="AL75" s="31">
        <f t="shared" si="22"/>
        <v>-8989.4599999999919</v>
      </c>
      <c r="AM75" s="38">
        <f t="shared" si="25"/>
        <v>-0.13131313131313133</v>
      </c>
      <c r="AN75" s="38">
        <f t="shared" si="25"/>
        <v>-0.85</v>
      </c>
      <c r="AO75" s="38" t="str">
        <f t="shared" si="25"/>
        <v/>
      </c>
      <c r="AP75" s="38">
        <f t="shared" si="25"/>
        <v>-0.16381117675311588</v>
      </c>
      <c r="AQ75" s="38">
        <f t="shared" si="25"/>
        <v>-0.86484090237415034</v>
      </c>
      <c r="AR75" s="39" t="str">
        <f t="shared" si="25"/>
        <v/>
      </c>
      <c r="AS75" s="40">
        <f t="shared" si="25"/>
        <v>-0.1514726507713885</v>
      </c>
      <c r="AT75" s="40">
        <f t="shared" si="23"/>
        <v>-0.21045980151910049</v>
      </c>
      <c r="AU75" s="119">
        <f t="shared" si="30"/>
        <v>55.381744186046518</v>
      </c>
      <c r="AV75" s="120">
        <f t="shared" si="26"/>
        <v>57.534126984126985</v>
      </c>
      <c r="AW75" s="121">
        <f t="shared" si="27"/>
        <v>-2.1523827980804668</v>
      </c>
      <c r="AX75" s="119">
        <f t="shared" si="28"/>
        <v>128.05333333333334</v>
      </c>
      <c r="AY75" s="120">
        <f t="shared" si="29"/>
        <v>142.11399999999998</v>
      </c>
      <c r="AZ75" s="121">
        <f t="shared" si="17"/>
        <v>-14.060666666666634</v>
      </c>
    </row>
    <row r="76" spans="1:52" ht="13.5" thickBot="1" x14ac:dyDescent="0.25">
      <c r="A76" t="s">
        <v>46</v>
      </c>
      <c r="B76" t="s">
        <v>46</v>
      </c>
      <c r="C76" t="s">
        <v>56</v>
      </c>
      <c r="D76" t="s">
        <v>56</v>
      </c>
      <c r="E76" t="s">
        <v>55</v>
      </c>
      <c r="F76" s="59">
        <f t="shared" si="18"/>
        <v>46081</v>
      </c>
      <c r="G76" s="42" t="s">
        <v>41</v>
      </c>
      <c r="H76" s="43">
        <v>592</v>
      </c>
      <c r="I76" s="44">
        <v>6</v>
      </c>
      <c r="J76" s="44">
        <v>0</v>
      </c>
      <c r="K76" s="44">
        <v>35329.47</v>
      </c>
      <c r="L76" s="44">
        <v>565.34999999999991</v>
      </c>
      <c r="M76" s="45">
        <v>0</v>
      </c>
      <c r="N76" s="47">
        <f t="shared" si="13"/>
        <v>598</v>
      </c>
      <c r="O76" s="46">
        <f t="shared" si="14"/>
        <v>35894.82</v>
      </c>
      <c r="P76" t="s">
        <v>49</v>
      </c>
      <c r="Q76" t="s">
        <v>49</v>
      </c>
      <c r="R76" t="s">
        <v>56</v>
      </c>
      <c r="S76" t="s">
        <v>63</v>
      </c>
      <c r="T76" t="s">
        <v>55</v>
      </c>
      <c r="U76" s="59">
        <f t="shared" si="19"/>
        <v>45717</v>
      </c>
      <c r="V76" s="42" t="s">
        <v>41</v>
      </c>
      <c r="W76" s="43">
        <v>794</v>
      </c>
      <c r="X76" s="44">
        <v>10</v>
      </c>
      <c r="Y76" s="44">
        <v>0</v>
      </c>
      <c r="Z76" s="44">
        <v>48038.85</v>
      </c>
      <c r="AA76" s="44">
        <v>1198.98</v>
      </c>
      <c r="AB76" s="45">
        <v>0</v>
      </c>
      <c r="AC76" s="47">
        <f t="shared" si="15"/>
        <v>804</v>
      </c>
      <c r="AD76" s="46">
        <f t="shared" si="16"/>
        <v>49237.83</v>
      </c>
      <c r="AE76" s="44">
        <f t="shared" si="24"/>
        <v>-202</v>
      </c>
      <c r="AF76" s="44">
        <f t="shared" si="24"/>
        <v>-4</v>
      </c>
      <c r="AG76" s="44">
        <f t="shared" si="24"/>
        <v>0</v>
      </c>
      <c r="AH76" s="44">
        <f t="shared" si="24"/>
        <v>-12709.379999999997</v>
      </c>
      <c r="AI76" s="44">
        <f t="shared" si="24"/>
        <v>-633.63000000000011</v>
      </c>
      <c r="AJ76" s="45">
        <f t="shared" si="24"/>
        <v>0</v>
      </c>
      <c r="AK76" s="47">
        <f t="shared" si="24"/>
        <v>-206</v>
      </c>
      <c r="AL76" s="47">
        <f t="shared" si="22"/>
        <v>-13343.010000000002</v>
      </c>
      <c r="AM76" s="56">
        <f t="shared" si="25"/>
        <v>-0.25440806045340053</v>
      </c>
      <c r="AN76" s="56">
        <f t="shared" si="25"/>
        <v>-0.4</v>
      </c>
      <c r="AO76" s="56" t="str">
        <f t="shared" si="25"/>
        <v/>
      </c>
      <c r="AP76" s="56">
        <f t="shared" si="25"/>
        <v>-0.26456461801229625</v>
      </c>
      <c r="AQ76" s="56">
        <f t="shared" si="25"/>
        <v>-0.52847420307261184</v>
      </c>
      <c r="AR76" s="57" t="str">
        <f t="shared" si="25"/>
        <v/>
      </c>
      <c r="AS76" s="58">
        <f t="shared" si="25"/>
        <v>-0.25621890547263682</v>
      </c>
      <c r="AT76" s="58">
        <f t="shared" si="23"/>
        <v>-0.27099102458414598</v>
      </c>
      <c r="AU76" s="119">
        <f t="shared" si="30"/>
        <v>59.678158783783786</v>
      </c>
      <c r="AV76" s="120">
        <f t="shared" si="26"/>
        <v>60.502329974811083</v>
      </c>
      <c r="AW76" s="121">
        <f t="shared" si="27"/>
        <v>-0.82417119102729686</v>
      </c>
      <c r="AX76" s="119">
        <f t="shared" si="28"/>
        <v>94.22499999999998</v>
      </c>
      <c r="AY76" s="120">
        <f t="shared" si="29"/>
        <v>119.898</v>
      </c>
      <c r="AZ76" s="121">
        <f t="shared" si="17"/>
        <v>-25.673000000000016</v>
      </c>
    </row>
    <row r="77" spans="1:52" x14ac:dyDescent="0.2">
      <c r="A77" t="s">
        <v>46</v>
      </c>
      <c r="B77" t="s">
        <v>46</v>
      </c>
      <c r="C77" t="s">
        <v>63</v>
      </c>
      <c r="D77" t="s">
        <v>63</v>
      </c>
      <c r="E77" t="s">
        <v>59</v>
      </c>
      <c r="F77" s="4">
        <f t="shared" si="18"/>
        <v>46082</v>
      </c>
      <c r="G77" t="s">
        <v>35</v>
      </c>
      <c r="H77" s="28">
        <v>310</v>
      </c>
      <c r="I77" s="2">
        <v>4</v>
      </c>
      <c r="J77" s="2">
        <v>0</v>
      </c>
      <c r="K77" s="2">
        <v>15878.259999999998</v>
      </c>
      <c r="L77" s="2">
        <v>772.84</v>
      </c>
      <c r="M77" s="29">
        <v>0</v>
      </c>
      <c r="N77" s="31">
        <f t="shared" si="13"/>
        <v>314</v>
      </c>
      <c r="O77" s="30">
        <f t="shared" si="14"/>
        <v>16651.099999999999</v>
      </c>
      <c r="P77" t="s">
        <v>49</v>
      </c>
      <c r="Q77" t="s">
        <v>49</v>
      </c>
      <c r="R77" t="s">
        <v>63</v>
      </c>
      <c r="S77" t="s">
        <v>63</v>
      </c>
      <c r="T77" t="s">
        <v>59</v>
      </c>
      <c r="U77" s="4">
        <f t="shared" si="19"/>
        <v>45718</v>
      </c>
      <c r="V77" t="s">
        <v>35</v>
      </c>
      <c r="W77" s="28">
        <v>403</v>
      </c>
      <c r="X77" s="2">
        <v>4</v>
      </c>
      <c r="Y77" s="2">
        <v>0</v>
      </c>
      <c r="Z77" s="2">
        <v>21403.239999999998</v>
      </c>
      <c r="AA77" s="2">
        <v>685.51</v>
      </c>
      <c r="AB77" s="29">
        <v>0</v>
      </c>
      <c r="AC77" s="31">
        <f t="shared" si="15"/>
        <v>407</v>
      </c>
      <c r="AD77" s="30">
        <f t="shared" si="16"/>
        <v>22088.749999999996</v>
      </c>
      <c r="AE77" s="2">
        <f t="shared" si="24"/>
        <v>-93</v>
      </c>
      <c r="AF77" s="2">
        <f t="shared" si="24"/>
        <v>0</v>
      </c>
      <c r="AG77" s="2">
        <f t="shared" si="24"/>
        <v>0</v>
      </c>
      <c r="AH77" s="2">
        <f t="shared" si="24"/>
        <v>-5524.98</v>
      </c>
      <c r="AI77" s="2">
        <f t="shared" si="24"/>
        <v>87.330000000000041</v>
      </c>
      <c r="AJ77" s="29">
        <f t="shared" si="24"/>
        <v>0</v>
      </c>
      <c r="AK77" s="31">
        <f t="shared" si="24"/>
        <v>-93</v>
      </c>
      <c r="AL77" s="31">
        <f t="shared" si="22"/>
        <v>-5437.6499999999978</v>
      </c>
      <c r="AM77" s="38">
        <f t="shared" si="25"/>
        <v>-0.23076923076923078</v>
      </c>
      <c r="AN77" s="38">
        <f t="shared" si="25"/>
        <v>0</v>
      </c>
      <c r="AO77" s="38" t="str">
        <f t="shared" si="25"/>
        <v/>
      </c>
      <c r="AP77" s="38">
        <f t="shared" si="25"/>
        <v>-0.2581375530059935</v>
      </c>
      <c r="AQ77" s="38">
        <f t="shared" si="25"/>
        <v>0.12739420285626765</v>
      </c>
      <c r="AR77" s="39" t="str">
        <f t="shared" si="25"/>
        <v/>
      </c>
      <c r="AS77" s="40">
        <f t="shared" si="25"/>
        <v>-0.2285012285012285</v>
      </c>
      <c r="AT77" s="40">
        <f t="shared" si="23"/>
        <v>-0.24617282553335967</v>
      </c>
      <c r="AU77" s="119">
        <f t="shared" si="30"/>
        <v>51.220193548387094</v>
      </c>
      <c r="AV77" s="120">
        <f t="shared" si="26"/>
        <v>53.109776674937962</v>
      </c>
      <c r="AW77" s="121">
        <f t="shared" si="27"/>
        <v>-1.8895831265508676</v>
      </c>
      <c r="AX77" s="119">
        <f t="shared" si="28"/>
        <v>193.21</v>
      </c>
      <c r="AY77" s="120">
        <f t="shared" si="29"/>
        <v>171.3775</v>
      </c>
      <c r="AZ77" s="121">
        <f t="shared" si="17"/>
        <v>21.83250000000001</v>
      </c>
    </row>
    <row r="78" spans="1:52" x14ac:dyDescent="0.2">
      <c r="A78" t="s">
        <v>46</v>
      </c>
      <c r="B78" t="s">
        <v>46</v>
      </c>
      <c r="C78" t="s">
        <v>63</v>
      </c>
      <c r="D78" t="s">
        <v>63</v>
      </c>
      <c r="E78" t="s">
        <v>59</v>
      </c>
      <c r="F78" s="4">
        <f t="shared" si="18"/>
        <v>46083</v>
      </c>
      <c r="G78" t="s">
        <v>36</v>
      </c>
      <c r="H78" s="28">
        <v>238</v>
      </c>
      <c r="I78" s="2">
        <v>3</v>
      </c>
      <c r="J78" s="2">
        <v>1</v>
      </c>
      <c r="K78" s="2">
        <v>12158.93</v>
      </c>
      <c r="L78" s="2">
        <v>302.83999999999997</v>
      </c>
      <c r="M78" s="29">
        <v>221.88</v>
      </c>
      <c r="N78" s="31">
        <f t="shared" si="13"/>
        <v>242</v>
      </c>
      <c r="O78" s="30">
        <f t="shared" si="14"/>
        <v>12683.65</v>
      </c>
      <c r="P78" t="s">
        <v>49</v>
      </c>
      <c r="Q78" t="s">
        <v>49</v>
      </c>
      <c r="R78" t="s">
        <v>63</v>
      </c>
      <c r="S78" t="s">
        <v>63</v>
      </c>
      <c r="T78" t="s">
        <v>59</v>
      </c>
      <c r="U78" s="4">
        <f t="shared" si="19"/>
        <v>45719</v>
      </c>
      <c r="V78" t="s">
        <v>36</v>
      </c>
      <c r="W78" s="28">
        <v>285</v>
      </c>
      <c r="X78" s="2">
        <v>7</v>
      </c>
      <c r="Y78" s="2">
        <v>2</v>
      </c>
      <c r="Z78" s="2">
        <v>14606.01</v>
      </c>
      <c r="AA78" s="2">
        <v>753.28</v>
      </c>
      <c r="AB78" s="29">
        <v>79.86</v>
      </c>
      <c r="AC78" s="31">
        <f t="shared" si="15"/>
        <v>294</v>
      </c>
      <c r="AD78" s="30">
        <f t="shared" si="16"/>
        <v>15439.150000000001</v>
      </c>
      <c r="AE78" s="2">
        <f t="shared" si="24"/>
        <v>-47</v>
      </c>
      <c r="AF78" s="2">
        <f t="shared" si="24"/>
        <v>-4</v>
      </c>
      <c r="AG78" s="2">
        <f t="shared" si="24"/>
        <v>-1</v>
      </c>
      <c r="AH78" s="2">
        <f t="shared" si="24"/>
        <v>-2447.08</v>
      </c>
      <c r="AI78" s="2">
        <f t="shared" si="24"/>
        <v>-450.44</v>
      </c>
      <c r="AJ78" s="29">
        <f t="shared" si="24"/>
        <v>142.01999999999998</v>
      </c>
      <c r="AK78" s="31">
        <f t="shared" si="24"/>
        <v>-52</v>
      </c>
      <c r="AL78" s="31">
        <f t="shared" si="22"/>
        <v>-2755.5000000000018</v>
      </c>
      <c r="AM78" s="38">
        <f t="shared" si="25"/>
        <v>-0.1649122807017544</v>
      </c>
      <c r="AN78" s="38">
        <f t="shared" si="25"/>
        <v>-0.5714285714285714</v>
      </c>
      <c r="AO78" s="38">
        <f t="shared" si="25"/>
        <v>-0.5</v>
      </c>
      <c r="AP78" s="38">
        <f t="shared" si="25"/>
        <v>-0.1675392526774937</v>
      </c>
      <c r="AQ78" s="38">
        <f t="shared" si="25"/>
        <v>-0.5979715378079864</v>
      </c>
      <c r="AR78" s="39">
        <f t="shared" si="25"/>
        <v>1.7783621337340343</v>
      </c>
      <c r="AS78" s="40">
        <f t="shared" si="25"/>
        <v>-0.17687074829931973</v>
      </c>
      <c r="AT78" s="40">
        <f t="shared" si="23"/>
        <v>-0.17847485127095739</v>
      </c>
      <c r="AU78" s="119">
        <f t="shared" si="30"/>
        <v>51.087941176470586</v>
      </c>
      <c r="AV78" s="120">
        <f t="shared" si="26"/>
        <v>51.24915789473684</v>
      </c>
      <c r="AW78" s="121">
        <f t="shared" si="27"/>
        <v>-0.16121671826625317</v>
      </c>
      <c r="AX78" s="119">
        <f t="shared" si="28"/>
        <v>131.18</v>
      </c>
      <c r="AY78" s="120">
        <f t="shared" si="29"/>
        <v>92.571111111111108</v>
      </c>
      <c r="AZ78" s="121">
        <f t="shared" si="17"/>
        <v>38.608888888888899</v>
      </c>
    </row>
    <row r="79" spans="1:52" x14ac:dyDescent="0.2">
      <c r="A79" t="s">
        <v>46</v>
      </c>
      <c r="B79" t="s">
        <v>46</v>
      </c>
      <c r="C79" t="s">
        <v>63</v>
      </c>
      <c r="D79" t="s">
        <v>63</v>
      </c>
      <c r="E79" t="s">
        <v>59</v>
      </c>
      <c r="F79" s="4">
        <f t="shared" si="18"/>
        <v>46084</v>
      </c>
      <c r="G79" t="s">
        <v>37</v>
      </c>
      <c r="H79" s="28">
        <v>257</v>
      </c>
      <c r="I79" s="2">
        <v>2</v>
      </c>
      <c r="J79" s="2">
        <v>0</v>
      </c>
      <c r="K79" s="2">
        <v>13152.07</v>
      </c>
      <c r="L79" s="2">
        <v>180.55</v>
      </c>
      <c r="M79" s="29">
        <v>0</v>
      </c>
      <c r="N79" s="31">
        <f t="shared" ref="N79:N142" si="31">SUM(H79:J79)</f>
        <v>259</v>
      </c>
      <c r="O79" s="30">
        <f t="shared" ref="O79:O142" si="32">SUM(K79:M79)</f>
        <v>13332.619999999999</v>
      </c>
      <c r="P79" t="s">
        <v>49</v>
      </c>
      <c r="Q79" t="s">
        <v>49</v>
      </c>
      <c r="R79" t="s">
        <v>63</v>
      </c>
      <c r="S79" t="s">
        <v>63</v>
      </c>
      <c r="T79" t="s">
        <v>59</v>
      </c>
      <c r="U79" s="4">
        <f t="shared" si="19"/>
        <v>45720</v>
      </c>
      <c r="V79" t="s">
        <v>37</v>
      </c>
      <c r="W79" s="28">
        <v>350</v>
      </c>
      <c r="X79" s="2">
        <v>13</v>
      </c>
      <c r="Y79" s="2">
        <v>1</v>
      </c>
      <c r="Z79" s="2">
        <v>20254.420000000002</v>
      </c>
      <c r="AA79" s="2">
        <v>1628.14</v>
      </c>
      <c r="AB79" s="29">
        <v>-17.97</v>
      </c>
      <c r="AC79" s="31">
        <f t="shared" ref="AC79:AC142" si="33">SUM(W79:Y79)</f>
        <v>364</v>
      </c>
      <c r="AD79" s="30">
        <f t="shared" ref="AD79:AD142" si="34">SUM(Z79:AB79)</f>
        <v>21864.59</v>
      </c>
      <c r="AE79" s="2">
        <f t="shared" si="24"/>
        <v>-93</v>
      </c>
      <c r="AF79" s="2">
        <f t="shared" si="24"/>
        <v>-11</v>
      </c>
      <c r="AG79" s="2">
        <f t="shared" si="24"/>
        <v>-1</v>
      </c>
      <c r="AH79" s="2">
        <f t="shared" si="24"/>
        <v>-7102.3500000000022</v>
      </c>
      <c r="AI79" s="2">
        <f t="shared" si="24"/>
        <v>-1447.5900000000001</v>
      </c>
      <c r="AJ79" s="29">
        <f t="shared" si="24"/>
        <v>17.97</v>
      </c>
      <c r="AK79" s="31">
        <f t="shared" si="24"/>
        <v>-105</v>
      </c>
      <c r="AL79" s="31">
        <f t="shared" si="22"/>
        <v>-8531.9700000000012</v>
      </c>
      <c r="AM79" s="38">
        <f t="shared" si="25"/>
        <v>-0.26571428571428574</v>
      </c>
      <c r="AN79" s="38">
        <f t="shared" si="25"/>
        <v>-0.84615384615384615</v>
      </c>
      <c r="AO79" s="38">
        <f t="shared" si="25"/>
        <v>-1</v>
      </c>
      <c r="AP79" s="38">
        <f t="shared" si="25"/>
        <v>-0.35065679491192547</v>
      </c>
      <c r="AQ79" s="38">
        <f t="shared" si="25"/>
        <v>-0.88910658788556274</v>
      </c>
      <c r="AR79" s="39">
        <f t="shared" si="25"/>
        <v>-1</v>
      </c>
      <c r="AS79" s="40">
        <f t="shared" si="25"/>
        <v>-0.28846153846153844</v>
      </c>
      <c r="AT79" s="40">
        <f t="shared" si="23"/>
        <v>-0.39021861374944605</v>
      </c>
      <c r="AU79" s="119">
        <f t="shared" si="30"/>
        <v>51.175369649805447</v>
      </c>
      <c r="AV79" s="120">
        <f t="shared" si="26"/>
        <v>57.869771428571433</v>
      </c>
      <c r="AW79" s="121">
        <f t="shared" si="27"/>
        <v>-6.694401778765986</v>
      </c>
      <c r="AX79" s="119">
        <f t="shared" si="28"/>
        <v>90.275000000000006</v>
      </c>
      <c r="AY79" s="120">
        <f t="shared" si="29"/>
        <v>115.01214285714286</v>
      </c>
      <c r="AZ79" s="121">
        <f t="shared" ref="AZ79:AZ142" si="35">+AX79-AY79</f>
        <v>-24.737142857142857</v>
      </c>
    </row>
    <row r="80" spans="1:52" x14ac:dyDescent="0.2">
      <c r="A80" t="s">
        <v>46</v>
      </c>
      <c r="B80" t="s">
        <v>46</v>
      </c>
      <c r="C80" t="s">
        <v>63</v>
      </c>
      <c r="D80" t="s">
        <v>63</v>
      </c>
      <c r="E80" t="s">
        <v>59</v>
      </c>
      <c r="F80" s="4">
        <f t="shared" ref="F80:F143" si="36">+F79+1</f>
        <v>46085</v>
      </c>
      <c r="G80" t="s">
        <v>38</v>
      </c>
      <c r="H80" s="28">
        <v>322</v>
      </c>
      <c r="I80" s="2">
        <v>7</v>
      </c>
      <c r="J80" s="2">
        <v>0</v>
      </c>
      <c r="K80" s="2">
        <v>16969.210000000003</v>
      </c>
      <c r="L80" s="2">
        <v>961.23</v>
      </c>
      <c r="M80" s="29">
        <v>0</v>
      </c>
      <c r="N80" s="31">
        <f t="shared" si="31"/>
        <v>329</v>
      </c>
      <c r="O80" s="30">
        <f t="shared" si="32"/>
        <v>17930.440000000002</v>
      </c>
      <c r="P80" t="s">
        <v>49</v>
      </c>
      <c r="Q80" t="s">
        <v>49</v>
      </c>
      <c r="R80" t="s">
        <v>63</v>
      </c>
      <c r="S80" t="s">
        <v>63</v>
      </c>
      <c r="T80" t="s">
        <v>59</v>
      </c>
      <c r="U80" s="4">
        <f t="shared" ref="U80:U143" si="37">+U79+1</f>
        <v>45721</v>
      </c>
      <c r="V80" t="s">
        <v>38</v>
      </c>
      <c r="W80" s="28">
        <v>321</v>
      </c>
      <c r="X80" s="2">
        <v>7</v>
      </c>
      <c r="Y80" s="2">
        <v>6</v>
      </c>
      <c r="Z80" s="2">
        <v>18457.88</v>
      </c>
      <c r="AA80" s="2">
        <v>1054.06</v>
      </c>
      <c r="AB80" s="29">
        <v>452.88</v>
      </c>
      <c r="AC80" s="31">
        <f t="shared" si="33"/>
        <v>334</v>
      </c>
      <c r="AD80" s="30">
        <f t="shared" si="34"/>
        <v>19964.820000000003</v>
      </c>
      <c r="AE80" s="2">
        <f t="shared" si="24"/>
        <v>1</v>
      </c>
      <c r="AF80" s="2">
        <f t="shared" si="24"/>
        <v>0</v>
      </c>
      <c r="AG80" s="2">
        <f t="shared" si="24"/>
        <v>-6</v>
      </c>
      <c r="AH80" s="2">
        <f t="shared" si="24"/>
        <v>-1488.6699999999983</v>
      </c>
      <c r="AI80" s="2">
        <f t="shared" si="24"/>
        <v>-92.829999999999927</v>
      </c>
      <c r="AJ80" s="29">
        <f t="shared" si="24"/>
        <v>-452.88</v>
      </c>
      <c r="AK80" s="31">
        <f t="shared" si="24"/>
        <v>-5</v>
      </c>
      <c r="AL80" s="31">
        <f t="shared" si="22"/>
        <v>-2034.380000000001</v>
      </c>
      <c r="AM80" s="38">
        <f t="shared" si="25"/>
        <v>3.1152647975077881E-3</v>
      </c>
      <c r="AN80" s="38">
        <f t="shared" si="25"/>
        <v>0</v>
      </c>
      <c r="AO80" s="38">
        <f t="shared" si="25"/>
        <v>-1</v>
      </c>
      <c r="AP80" s="38">
        <f t="shared" si="25"/>
        <v>-8.0652274259015569E-2</v>
      </c>
      <c r="AQ80" s="38">
        <f t="shared" si="25"/>
        <v>-8.8068990380054196E-2</v>
      </c>
      <c r="AR80" s="39">
        <f t="shared" si="25"/>
        <v>-1</v>
      </c>
      <c r="AS80" s="40">
        <f t="shared" si="25"/>
        <v>-1.4970059880239521E-2</v>
      </c>
      <c r="AT80" s="40">
        <f t="shared" si="23"/>
        <v>-0.10189823900240526</v>
      </c>
      <c r="AU80" s="119">
        <f t="shared" si="30"/>
        <v>52.699409937888205</v>
      </c>
      <c r="AV80" s="120">
        <f t="shared" si="26"/>
        <v>57.501183800623053</v>
      </c>
      <c r="AW80" s="121">
        <f t="shared" si="27"/>
        <v>-4.8017738627348479</v>
      </c>
      <c r="AX80" s="119">
        <f t="shared" si="28"/>
        <v>137.31857142857143</v>
      </c>
      <c r="AY80" s="120">
        <f t="shared" si="29"/>
        <v>115.91846153846154</v>
      </c>
      <c r="AZ80" s="121">
        <f t="shared" si="35"/>
        <v>21.400109890109889</v>
      </c>
    </row>
    <row r="81" spans="1:52" x14ac:dyDescent="0.2">
      <c r="A81" t="s">
        <v>46</v>
      </c>
      <c r="B81" t="s">
        <v>46</v>
      </c>
      <c r="C81" t="s">
        <v>63</v>
      </c>
      <c r="D81" t="s">
        <v>63</v>
      </c>
      <c r="E81" t="s">
        <v>59</v>
      </c>
      <c r="F81" s="4">
        <f t="shared" si="36"/>
        <v>46086</v>
      </c>
      <c r="G81" t="s">
        <v>39</v>
      </c>
      <c r="H81" s="28">
        <v>370</v>
      </c>
      <c r="I81" s="2">
        <v>5</v>
      </c>
      <c r="J81" s="2">
        <v>1</v>
      </c>
      <c r="K81" s="2">
        <v>19589.689999999999</v>
      </c>
      <c r="L81" s="2">
        <v>542.87</v>
      </c>
      <c r="M81" s="29">
        <v>67.959999999999994</v>
      </c>
      <c r="N81" s="31">
        <f t="shared" si="31"/>
        <v>376</v>
      </c>
      <c r="O81" s="30">
        <f t="shared" si="32"/>
        <v>20200.519999999997</v>
      </c>
      <c r="P81" t="s">
        <v>49</v>
      </c>
      <c r="Q81" t="s">
        <v>49</v>
      </c>
      <c r="R81" t="s">
        <v>63</v>
      </c>
      <c r="S81" t="s">
        <v>63</v>
      </c>
      <c r="T81" t="s">
        <v>59</v>
      </c>
      <c r="U81" s="4">
        <f t="shared" si="37"/>
        <v>45722</v>
      </c>
      <c r="V81" t="s">
        <v>39</v>
      </c>
      <c r="W81" s="28">
        <v>443</v>
      </c>
      <c r="X81" s="2">
        <v>9</v>
      </c>
      <c r="Y81" s="2">
        <v>0</v>
      </c>
      <c r="Z81" s="2">
        <v>25405.940000000002</v>
      </c>
      <c r="AA81" s="2">
        <v>919.94</v>
      </c>
      <c r="AB81" s="29">
        <v>0</v>
      </c>
      <c r="AC81" s="31">
        <f t="shared" si="33"/>
        <v>452</v>
      </c>
      <c r="AD81" s="30">
        <f t="shared" si="34"/>
        <v>26325.88</v>
      </c>
      <c r="AE81" s="2">
        <f t="shared" si="24"/>
        <v>-73</v>
      </c>
      <c r="AF81" s="2">
        <f t="shared" si="24"/>
        <v>-4</v>
      </c>
      <c r="AG81" s="2">
        <f t="shared" si="24"/>
        <v>1</v>
      </c>
      <c r="AH81" s="2">
        <f t="shared" si="24"/>
        <v>-5816.2500000000036</v>
      </c>
      <c r="AI81" s="2">
        <f t="shared" si="24"/>
        <v>-377.07000000000005</v>
      </c>
      <c r="AJ81" s="29">
        <f t="shared" si="24"/>
        <v>67.959999999999994</v>
      </c>
      <c r="AK81" s="31">
        <f t="shared" si="24"/>
        <v>-76</v>
      </c>
      <c r="AL81" s="31">
        <f t="shared" si="22"/>
        <v>-6125.3600000000042</v>
      </c>
      <c r="AM81" s="38">
        <f t="shared" si="25"/>
        <v>-0.16478555304740405</v>
      </c>
      <c r="AN81" s="38">
        <f t="shared" si="25"/>
        <v>-0.44444444444444442</v>
      </c>
      <c r="AO81" s="38" t="str">
        <f t="shared" si="25"/>
        <v/>
      </c>
      <c r="AP81" s="38">
        <f t="shared" si="25"/>
        <v>-0.22893268267184774</v>
      </c>
      <c r="AQ81" s="38">
        <f t="shared" si="25"/>
        <v>-0.40988542731047678</v>
      </c>
      <c r="AR81" s="39" t="str">
        <f t="shared" si="25"/>
        <v/>
      </c>
      <c r="AS81" s="40">
        <f t="shared" si="25"/>
        <v>-0.16814159292035399</v>
      </c>
      <c r="AT81" s="40">
        <f t="shared" si="23"/>
        <v>-0.23267446330379093</v>
      </c>
      <c r="AU81" s="119">
        <f t="shared" si="30"/>
        <v>52.945108108108101</v>
      </c>
      <c r="AV81" s="120">
        <f t="shared" si="26"/>
        <v>57.349751693002261</v>
      </c>
      <c r="AW81" s="121">
        <f t="shared" si="27"/>
        <v>-4.4046435848941599</v>
      </c>
      <c r="AX81" s="119">
        <f t="shared" si="28"/>
        <v>101.80500000000001</v>
      </c>
      <c r="AY81" s="120">
        <f t="shared" si="29"/>
        <v>102.21555555555557</v>
      </c>
      <c r="AZ81" s="121">
        <f t="shared" si="35"/>
        <v>-0.41055555555556111</v>
      </c>
    </row>
    <row r="82" spans="1:52" x14ac:dyDescent="0.2">
      <c r="A82" t="s">
        <v>46</v>
      </c>
      <c r="B82" t="s">
        <v>46</v>
      </c>
      <c r="C82" t="s">
        <v>63</v>
      </c>
      <c r="D82" t="s">
        <v>63</v>
      </c>
      <c r="E82" t="s">
        <v>59</v>
      </c>
      <c r="F82" s="4">
        <f t="shared" si="36"/>
        <v>46087</v>
      </c>
      <c r="G82" t="s">
        <v>40</v>
      </c>
      <c r="H82" s="28">
        <v>500</v>
      </c>
      <c r="I82" s="2">
        <v>9</v>
      </c>
      <c r="J82" s="2">
        <v>0</v>
      </c>
      <c r="K82" s="2">
        <v>27876.98</v>
      </c>
      <c r="L82" s="2">
        <v>1795.74</v>
      </c>
      <c r="M82" s="29">
        <v>0</v>
      </c>
      <c r="N82" s="31">
        <f t="shared" si="31"/>
        <v>509</v>
      </c>
      <c r="O82" s="30">
        <f t="shared" si="32"/>
        <v>29672.720000000001</v>
      </c>
      <c r="P82" t="s">
        <v>49</v>
      </c>
      <c r="Q82" t="s">
        <v>49</v>
      </c>
      <c r="R82" t="s">
        <v>63</v>
      </c>
      <c r="S82" t="s">
        <v>63</v>
      </c>
      <c r="T82" t="s">
        <v>59</v>
      </c>
      <c r="U82" s="4">
        <f t="shared" si="37"/>
        <v>45723</v>
      </c>
      <c r="V82" t="s">
        <v>40</v>
      </c>
      <c r="W82" s="28">
        <v>683</v>
      </c>
      <c r="X82" s="2">
        <v>8</v>
      </c>
      <c r="Y82" s="2">
        <v>0</v>
      </c>
      <c r="Z82" s="2">
        <v>37559.71</v>
      </c>
      <c r="AA82" s="2">
        <v>887.37</v>
      </c>
      <c r="AB82" s="29">
        <v>0</v>
      </c>
      <c r="AC82" s="31">
        <f t="shared" si="33"/>
        <v>691</v>
      </c>
      <c r="AD82" s="30">
        <f t="shared" si="34"/>
        <v>38447.08</v>
      </c>
      <c r="AE82" s="2">
        <f t="shared" si="24"/>
        <v>-183</v>
      </c>
      <c r="AF82" s="2">
        <f t="shared" si="24"/>
        <v>1</v>
      </c>
      <c r="AG82" s="2">
        <f t="shared" si="24"/>
        <v>0</v>
      </c>
      <c r="AH82" s="2">
        <f t="shared" si="24"/>
        <v>-9682.73</v>
      </c>
      <c r="AI82" s="2">
        <f t="shared" si="24"/>
        <v>908.37</v>
      </c>
      <c r="AJ82" s="29">
        <f t="shared" si="24"/>
        <v>0</v>
      </c>
      <c r="AK82" s="31">
        <f t="shared" si="24"/>
        <v>-182</v>
      </c>
      <c r="AL82" s="31">
        <f t="shared" si="22"/>
        <v>-8774.36</v>
      </c>
      <c r="AM82" s="38">
        <f t="shared" si="25"/>
        <v>-0.2679355783308931</v>
      </c>
      <c r="AN82" s="38">
        <f t="shared" si="25"/>
        <v>0.125</v>
      </c>
      <c r="AO82" s="38" t="str">
        <f t="shared" si="25"/>
        <v/>
      </c>
      <c r="AP82" s="38">
        <f t="shared" si="25"/>
        <v>-0.25779565390680598</v>
      </c>
      <c r="AQ82" s="38">
        <f t="shared" si="25"/>
        <v>1.0236654383177255</v>
      </c>
      <c r="AR82" s="39" t="str">
        <f t="shared" si="25"/>
        <v/>
      </c>
      <c r="AS82" s="40">
        <f t="shared" si="25"/>
        <v>-0.26338639652677281</v>
      </c>
      <c r="AT82" s="40">
        <f t="shared" si="23"/>
        <v>-0.22821915214367386</v>
      </c>
      <c r="AU82" s="119">
        <f t="shared" si="30"/>
        <v>55.753959999999999</v>
      </c>
      <c r="AV82" s="120">
        <f t="shared" si="26"/>
        <v>54.992254758418738</v>
      </c>
      <c r="AW82" s="121">
        <f t="shared" si="27"/>
        <v>0.76170524158126085</v>
      </c>
      <c r="AX82" s="119">
        <f t="shared" si="28"/>
        <v>199.52666666666667</v>
      </c>
      <c r="AY82" s="120">
        <f t="shared" si="29"/>
        <v>110.92125</v>
      </c>
      <c r="AZ82" s="121">
        <f t="shared" si="35"/>
        <v>88.60541666666667</v>
      </c>
    </row>
    <row r="83" spans="1:52" ht="13.5" thickBot="1" x14ac:dyDescent="0.25">
      <c r="A83" t="s">
        <v>46</v>
      </c>
      <c r="B83" t="s">
        <v>46</v>
      </c>
      <c r="C83" t="s">
        <v>63</v>
      </c>
      <c r="D83" t="s">
        <v>63</v>
      </c>
      <c r="E83" t="s">
        <v>59</v>
      </c>
      <c r="F83" s="59">
        <f t="shared" si="36"/>
        <v>46088</v>
      </c>
      <c r="G83" s="42" t="s">
        <v>41</v>
      </c>
      <c r="H83" s="43">
        <v>657</v>
      </c>
      <c r="I83" s="44">
        <v>2</v>
      </c>
      <c r="J83" s="44">
        <v>0</v>
      </c>
      <c r="K83" s="44">
        <v>36523.39</v>
      </c>
      <c r="L83" s="44">
        <v>1163.5</v>
      </c>
      <c r="M83" s="45">
        <v>0</v>
      </c>
      <c r="N83" s="47">
        <f t="shared" si="31"/>
        <v>659</v>
      </c>
      <c r="O83" s="46">
        <f t="shared" si="32"/>
        <v>37686.89</v>
      </c>
      <c r="P83" t="s">
        <v>49</v>
      </c>
      <c r="Q83" t="s">
        <v>49</v>
      </c>
      <c r="R83" t="s">
        <v>63</v>
      </c>
      <c r="S83" t="s">
        <v>63</v>
      </c>
      <c r="T83" t="s">
        <v>59</v>
      </c>
      <c r="U83" s="59">
        <f t="shared" si="37"/>
        <v>45724</v>
      </c>
      <c r="V83" s="42" t="s">
        <v>41</v>
      </c>
      <c r="W83" s="43">
        <v>802</v>
      </c>
      <c r="X83" s="44">
        <v>9</v>
      </c>
      <c r="Y83" s="44">
        <v>0</v>
      </c>
      <c r="Z83" s="44">
        <v>47262.87</v>
      </c>
      <c r="AA83" s="44">
        <v>989.71</v>
      </c>
      <c r="AB83" s="45">
        <v>0</v>
      </c>
      <c r="AC83" s="47">
        <f t="shared" si="33"/>
        <v>811</v>
      </c>
      <c r="AD83" s="46">
        <f t="shared" si="34"/>
        <v>48252.58</v>
      </c>
      <c r="AE83" s="44">
        <f t="shared" si="24"/>
        <v>-145</v>
      </c>
      <c r="AF83" s="44">
        <f t="shared" si="24"/>
        <v>-7</v>
      </c>
      <c r="AG83" s="44">
        <f t="shared" si="24"/>
        <v>0</v>
      </c>
      <c r="AH83" s="44">
        <f t="shared" si="24"/>
        <v>-10739.480000000003</v>
      </c>
      <c r="AI83" s="44">
        <f t="shared" si="24"/>
        <v>173.78999999999996</v>
      </c>
      <c r="AJ83" s="45">
        <f t="shared" si="24"/>
        <v>0</v>
      </c>
      <c r="AK83" s="47">
        <f t="shared" si="24"/>
        <v>-152</v>
      </c>
      <c r="AL83" s="47">
        <f t="shared" si="22"/>
        <v>-10565.690000000002</v>
      </c>
      <c r="AM83" s="56">
        <f t="shared" si="25"/>
        <v>-0.18079800498753118</v>
      </c>
      <c r="AN83" s="56">
        <f t="shared" si="25"/>
        <v>-0.77777777777777779</v>
      </c>
      <c r="AO83" s="56" t="str">
        <f t="shared" si="25"/>
        <v/>
      </c>
      <c r="AP83" s="56">
        <f t="shared" si="25"/>
        <v>-0.22722868924379758</v>
      </c>
      <c r="AQ83" s="56">
        <f t="shared" si="25"/>
        <v>0.17559689201887418</v>
      </c>
      <c r="AR83" s="57" t="str">
        <f t="shared" si="25"/>
        <v/>
      </c>
      <c r="AS83" s="58">
        <f t="shared" si="25"/>
        <v>-0.18742293464858201</v>
      </c>
      <c r="AT83" s="58">
        <f t="shared" si="23"/>
        <v>-0.21896632262979518</v>
      </c>
      <c r="AU83" s="119">
        <f t="shared" si="30"/>
        <v>55.591156773211566</v>
      </c>
      <c r="AV83" s="120">
        <f t="shared" si="26"/>
        <v>58.931259351620952</v>
      </c>
      <c r="AW83" s="121">
        <f t="shared" si="27"/>
        <v>-3.3401025784093861</v>
      </c>
      <c r="AX83" s="119">
        <f t="shared" si="28"/>
        <v>581.75</v>
      </c>
      <c r="AY83" s="120">
        <f t="shared" si="29"/>
        <v>109.96777777777778</v>
      </c>
      <c r="AZ83" s="121">
        <f t="shared" si="35"/>
        <v>471.78222222222223</v>
      </c>
    </row>
    <row r="84" spans="1:52" x14ac:dyDescent="0.2">
      <c r="A84" t="s">
        <v>46</v>
      </c>
      <c r="B84" t="s">
        <v>46</v>
      </c>
      <c r="C84" t="s">
        <v>63</v>
      </c>
      <c r="D84" t="s">
        <v>63</v>
      </c>
      <c r="E84" t="s">
        <v>60</v>
      </c>
      <c r="F84" s="4">
        <f t="shared" si="36"/>
        <v>46089</v>
      </c>
      <c r="G84" t="s">
        <v>35</v>
      </c>
      <c r="H84" s="28">
        <v>367</v>
      </c>
      <c r="I84" s="2">
        <v>3</v>
      </c>
      <c r="J84" s="2">
        <v>0</v>
      </c>
      <c r="K84" s="2">
        <v>18142.66</v>
      </c>
      <c r="L84" s="2">
        <v>575.65</v>
      </c>
      <c r="M84" s="29">
        <v>0</v>
      </c>
      <c r="N84" s="31">
        <f t="shared" si="31"/>
        <v>370</v>
      </c>
      <c r="O84" s="30">
        <f t="shared" si="32"/>
        <v>18718.310000000001</v>
      </c>
      <c r="P84" t="s">
        <v>49</v>
      </c>
      <c r="Q84" t="s">
        <v>49</v>
      </c>
      <c r="R84" t="s">
        <v>63</v>
      </c>
      <c r="S84" t="s">
        <v>63</v>
      </c>
      <c r="T84" t="s">
        <v>60</v>
      </c>
      <c r="U84" s="4">
        <f t="shared" si="37"/>
        <v>45725</v>
      </c>
      <c r="V84" t="s">
        <v>35</v>
      </c>
      <c r="W84" s="28">
        <v>395</v>
      </c>
      <c r="X84" s="2">
        <v>5</v>
      </c>
      <c r="Y84" s="2">
        <v>0</v>
      </c>
      <c r="Z84" s="2">
        <v>22548.15</v>
      </c>
      <c r="AA84" s="2">
        <v>630.57000000000005</v>
      </c>
      <c r="AB84" s="29">
        <v>0</v>
      </c>
      <c r="AC84" s="31">
        <f t="shared" si="33"/>
        <v>400</v>
      </c>
      <c r="AD84" s="30">
        <f t="shared" si="34"/>
        <v>23178.720000000001</v>
      </c>
      <c r="AE84" s="2">
        <f t="shared" si="24"/>
        <v>-28</v>
      </c>
      <c r="AF84" s="2">
        <f t="shared" si="24"/>
        <v>-2</v>
      </c>
      <c r="AG84" s="2">
        <f t="shared" si="24"/>
        <v>0</v>
      </c>
      <c r="AH84" s="2">
        <f t="shared" si="24"/>
        <v>-4405.4900000000016</v>
      </c>
      <c r="AI84" s="2">
        <f t="shared" si="24"/>
        <v>-54.920000000000073</v>
      </c>
      <c r="AJ84" s="29">
        <f t="shared" si="24"/>
        <v>0</v>
      </c>
      <c r="AK84" s="31">
        <f t="shared" si="24"/>
        <v>-30</v>
      </c>
      <c r="AL84" s="31">
        <f t="shared" si="22"/>
        <v>-4460.41</v>
      </c>
      <c r="AM84" s="38">
        <f t="shared" si="25"/>
        <v>-7.0886075949367092E-2</v>
      </c>
      <c r="AN84" s="38">
        <f t="shared" si="25"/>
        <v>-0.4</v>
      </c>
      <c r="AO84" s="38" t="str">
        <f t="shared" si="25"/>
        <v/>
      </c>
      <c r="AP84" s="38">
        <f t="shared" si="25"/>
        <v>-0.19538143927550602</v>
      </c>
      <c r="AQ84" s="38">
        <f t="shared" si="25"/>
        <v>-8.7095802210698361E-2</v>
      </c>
      <c r="AR84" s="39" t="str">
        <f t="shared" si="25"/>
        <v/>
      </c>
      <c r="AS84" s="40">
        <f t="shared" si="25"/>
        <v>-7.4999999999999997E-2</v>
      </c>
      <c r="AT84" s="40">
        <f t="shared" si="23"/>
        <v>-0.19243556158407366</v>
      </c>
      <c r="AU84" s="119">
        <f t="shared" si="30"/>
        <v>49.435040871934604</v>
      </c>
      <c r="AV84" s="120">
        <f t="shared" si="26"/>
        <v>57.083924050632916</v>
      </c>
      <c r="AW84" s="121">
        <f t="shared" si="27"/>
        <v>-7.6488831786983127</v>
      </c>
      <c r="AX84" s="119">
        <f t="shared" si="28"/>
        <v>191.88333333333333</v>
      </c>
      <c r="AY84" s="120">
        <f t="shared" si="29"/>
        <v>126.114</v>
      </c>
      <c r="AZ84" s="121">
        <f t="shared" si="35"/>
        <v>65.769333333333321</v>
      </c>
    </row>
    <row r="85" spans="1:52" x14ac:dyDescent="0.2">
      <c r="A85" t="s">
        <v>46</v>
      </c>
      <c r="B85" t="s">
        <v>46</v>
      </c>
      <c r="C85" t="s">
        <v>63</v>
      </c>
      <c r="D85" t="s">
        <v>63</v>
      </c>
      <c r="E85" t="s">
        <v>60</v>
      </c>
      <c r="F85" s="4">
        <f t="shared" si="36"/>
        <v>46090</v>
      </c>
      <c r="G85" t="s">
        <v>36</v>
      </c>
      <c r="H85" s="28">
        <v>284</v>
      </c>
      <c r="I85" s="2">
        <v>3</v>
      </c>
      <c r="J85" s="2">
        <v>0</v>
      </c>
      <c r="K85" s="2">
        <v>13035.54</v>
      </c>
      <c r="L85" s="2">
        <v>524.36</v>
      </c>
      <c r="M85" s="29">
        <v>0</v>
      </c>
      <c r="N85" s="31">
        <f t="shared" si="31"/>
        <v>287</v>
      </c>
      <c r="O85" s="30">
        <f t="shared" si="32"/>
        <v>13559.900000000001</v>
      </c>
      <c r="P85" t="s">
        <v>49</v>
      </c>
      <c r="Q85" t="s">
        <v>49</v>
      </c>
      <c r="R85" t="s">
        <v>63</v>
      </c>
      <c r="S85" t="s">
        <v>63</v>
      </c>
      <c r="T85" t="s">
        <v>60</v>
      </c>
      <c r="U85" s="4">
        <f t="shared" si="37"/>
        <v>45726</v>
      </c>
      <c r="V85" t="s">
        <v>36</v>
      </c>
      <c r="W85" s="28">
        <v>285</v>
      </c>
      <c r="X85" s="2">
        <v>2</v>
      </c>
      <c r="Y85" s="2">
        <v>0</v>
      </c>
      <c r="Z85" s="2">
        <v>16583.030000000002</v>
      </c>
      <c r="AA85" s="2">
        <v>389.72</v>
      </c>
      <c r="AB85" s="29">
        <v>0</v>
      </c>
      <c r="AC85" s="31">
        <f t="shared" si="33"/>
        <v>287</v>
      </c>
      <c r="AD85" s="30">
        <f t="shared" si="34"/>
        <v>16972.750000000004</v>
      </c>
      <c r="AE85" s="2">
        <f t="shared" si="24"/>
        <v>-1</v>
      </c>
      <c r="AF85" s="2">
        <f t="shared" si="24"/>
        <v>1</v>
      </c>
      <c r="AG85" s="2">
        <f t="shared" si="24"/>
        <v>0</v>
      </c>
      <c r="AH85" s="2">
        <f t="shared" si="24"/>
        <v>-3547.4900000000016</v>
      </c>
      <c r="AI85" s="2">
        <f t="shared" si="24"/>
        <v>134.63999999999999</v>
      </c>
      <c r="AJ85" s="29">
        <f t="shared" si="24"/>
        <v>0</v>
      </c>
      <c r="AK85" s="31">
        <f t="shared" si="24"/>
        <v>0</v>
      </c>
      <c r="AL85" s="31">
        <f t="shared" si="22"/>
        <v>-3412.8500000000022</v>
      </c>
      <c r="AM85" s="38">
        <f t="shared" si="25"/>
        <v>-3.5087719298245615E-3</v>
      </c>
      <c r="AN85" s="38">
        <f t="shared" si="25"/>
        <v>0.5</v>
      </c>
      <c r="AO85" s="38" t="str">
        <f t="shared" si="25"/>
        <v/>
      </c>
      <c r="AP85" s="38">
        <f t="shared" si="25"/>
        <v>-0.21392290793660754</v>
      </c>
      <c r="AQ85" s="38">
        <f t="shared" si="25"/>
        <v>0.34547880529610997</v>
      </c>
      <c r="AR85" s="39" t="str">
        <f t="shared" si="25"/>
        <v/>
      </c>
      <c r="AS85" s="40">
        <f t="shared" si="25"/>
        <v>0</v>
      </c>
      <c r="AT85" s="40">
        <f t="shared" si="23"/>
        <v>-0.20107819887761272</v>
      </c>
      <c r="AU85" s="119">
        <f t="shared" si="30"/>
        <v>45.89978873239437</v>
      </c>
      <c r="AV85" s="120">
        <f t="shared" si="26"/>
        <v>58.186070175438608</v>
      </c>
      <c r="AW85" s="121">
        <f t="shared" si="27"/>
        <v>-12.286281443044238</v>
      </c>
      <c r="AX85" s="119">
        <f t="shared" si="28"/>
        <v>174.78666666666666</v>
      </c>
      <c r="AY85" s="120">
        <f t="shared" si="29"/>
        <v>194.86</v>
      </c>
      <c r="AZ85" s="121">
        <f t="shared" si="35"/>
        <v>-20.073333333333352</v>
      </c>
    </row>
    <row r="86" spans="1:52" x14ac:dyDescent="0.2">
      <c r="A86" t="s">
        <v>46</v>
      </c>
      <c r="B86" t="s">
        <v>46</v>
      </c>
      <c r="C86" t="s">
        <v>63</v>
      </c>
      <c r="D86" t="s">
        <v>63</v>
      </c>
      <c r="E86" t="s">
        <v>60</v>
      </c>
      <c r="F86" s="4">
        <f t="shared" si="36"/>
        <v>46091</v>
      </c>
      <c r="G86" t="s">
        <v>37</v>
      </c>
      <c r="H86" s="28">
        <v>268</v>
      </c>
      <c r="I86" s="2">
        <v>7</v>
      </c>
      <c r="J86" s="2">
        <v>1</v>
      </c>
      <c r="K86" s="2">
        <v>15265.69</v>
      </c>
      <c r="L86" s="2">
        <v>727.82</v>
      </c>
      <c r="M86" s="29">
        <v>240.84</v>
      </c>
      <c r="N86" s="31">
        <f t="shared" si="31"/>
        <v>276</v>
      </c>
      <c r="O86" s="30">
        <f t="shared" si="32"/>
        <v>16234.35</v>
      </c>
      <c r="P86" t="s">
        <v>49</v>
      </c>
      <c r="Q86" t="s">
        <v>49</v>
      </c>
      <c r="R86" t="s">
        <v>63</v>
      </c>
      <c r="S86" t="s">
        <v>63</v>
      </c>
      <c r="T86" t="s">
        <v>60</v>
      </c>
      <c r="U86" s="4">
        <f t="shared" si="37"/>
        <v>45727</v>
      </c>
      <c r="V86" t="s">
        <v>37</v>
      </c>
      <c r="W86" s="28">
        <v>315</v>
      </c>
      <c r="X86" s="2">
        <v>7</v>
      </c>
      <c r="Y86" s="2">
        <v>2</v>
      </c>
      <c r="Z86" s="2">
        <v>17533.27</v>
      </c>
      <c r="AA86" s="2">
        <v>616.52</v>
      </c>
      <c r="AB86" s="29">
        <v>233.64999999999998</v>
      </c>
      <c r="AC86" s="31">
        <f t="shared" si="33"/>
        <v>324</v>
      </c>
      <c r="AD86" s="30">
        <f t="shared" si="34"/>
        <v>18383.440000000002</v>
      </c>
      <c r="AE86" s="2">
        <f t="shared" si="24"/>
        <v>-47</v>
      </c>
      <c r="AF86" s="2">
        <f t="shared" si="24"/>
        <v>0</v>
      </c>
      <c r="AG86" s="2">
        <f t="shared" si="24"/>
        <v>-1</v>
      </c>
      <c r="AH86" s="2">
        <f t="shared" si="24"/>
        <v>-2267.58</v>
      </c>
      <c r="AI86" s="2">
        <f t="shared" si="24"/>
        <v>111.30000000000007</v>
      </c>
      <c r="AJ86" s="29">
        <f t="shared" si="24"/>
        <v>7.1900000000000261</v>
      </c>
      <c r="AK86" s="31">
        <f t="shared" si="24"/>
        <v>-48</v>
      </c>
      <c r="AL86" s="31">
        <f t="shared" si="22"/>
        <v>-2149.090000000002</v>
      </c>
      <c r="AM86" s="38">
        <f t="shared" si="25"/>
        <v>-0.1492063492063492</v>
      </c>
      <c r="AN86" s="38">
        <f t="shared" si="25"/>
        <v>0</v>
      </c>
      <c r="AO86" s="38">
        <f t="shared" si="25"/>
        <v>-0.5</v>
      </c>
      <c r="AP86" s="38">
        <f t="shared" si="25"/>
        <v>-0.12933012495672513</v>
      </c>
      <c r="AQ86" s="38">
        <f t="shared" si="25"/>
        <v>0.18052942321416998</v>
      </c>
      <c r="AR86" s="39">
        <f t="shared" si="25"/>
        <v>3.0772523004494016E-2</v>
      </c>
      <c r="AS86" s="40">
        <f t="shared" si="25"/>
        <v>-0.14814814814814814</v>
      </c>
      <c r="AT86" s="40">
        <f t="shared" si="23"/>
        <v>-0.11690358278972823</v>
      </c>
      <c r="AU86" s="119">
        <f t="shared" si="30"/>
        <v>56.961529850746274</v>
      </c>
      <c r="AV86" s="120">
        <f t="shared" si="26"/>
        <v>55.661174603174608</v>
      </c>
      <c r="AW86" s="121">
        <f t="shared" si="27"/>
        <v>1.300355247571666</v>
      </c>
      <c r="AX86" s="119">
        <f t="shared" si="28"/>
        <v>121.08250000000001</v>
      </c>
      <c r="AY86" s="120">
        <f t="shared" si="29"/>
        <v>94.463333333333324</v>
      </c>
      <c r="AZ86" s="121">
        <f t="shared" si="35"/>
        <v>26.619166666666686</v>
      </c>
    </row>
    <row r="87" spans="1:52" x14ac:dyDescent="0.2">
      <c r="A87" t="s">
        <v>46</v>
      </c>
      <c r="B87" t="s">
        <v>46</v>
      </c>
      <c r="C87" t="s">
        <v>63</v>
      </c>
      <c r="D87" t="s">
        <v>63</v>
      </c>
      <c r="E87" t="s">
        <v>60</v>
      </c>
      <c r="F87" s="4">
        <f t="shared" si="36"/>
        <v>46092</v>
      </c>
      <c r="G87" t="s">
        <v>38</v>
      </c>
      <c r="H87" s="28">
        <v>332</v>
      </c>
      <c r="I87" s="2">
        <v>7</v>
      </c>
      <c r="J87" s="2">
        <v>0</v>
      </c>
      <c r="K87" s="2">
        <v>18511.969999999998</v>
      </c>
      <c r="L87" s="2">
        <v>1027.8400000000001</v>
      </c>
      <c r="M87" s="29">
        <v>0</v>
      </c>
      <c r="N87" s="31">
        <f t="shared" si="31"/>
        <v>339</v>
      </c>
      <c r="O87" s="30">
        <f t="shared" si="32"/>
        <v>19539.809999999998</v>
      </c>
      <c r="P87" t="s">
        <v>49</v>
      </c>
      <c r="Q87" t="s">
        <v>49</v>
      </c>
      <c r="R87" t="s">
        <v>63</v>
      </c>
      <c r="S87" t="s">
        <v>63</v>
      </c>
      <c r="T87" t="s">
        <v>60</v>
      </c>
      <c r="U87" s="4">
        <f t="shared" si="37"/>
        <v>45728</v>
      </c>
      <c r="V87" t="s">
        <v>38</v>
      </c>
      <c r="W87" s="28">
        <v>360</v>
      </c>
      <c r="X87" s="2">
        <v>7</v>
      </c>
      <c r="Y87" s="2">
        <v>0</v>
      </c>
      <c r="Z87" s="2">
        <v>20350.800000000003</v>
      </c>
      <c r="AA87" s="2">
        <v>780.97</v>
      </c>
      <c r="AB87" s="29">
        <v>0</v>
      </c>
      <c r="AC87" s="31">
        <f t="shared" si="33"/>
        <v>367</v>
      </c>
      <c r="AD87" s="30">
        <f t="shared" si="34"/>
        <v>21131.770000000004</v>
      </c>
      <c r="AE87" s="2">
        <f t="shared" si="24"/>
        <v>-28</v>
      </c>
      <c r="AF87" s="2">
        <f t="shared" si="24"/>
        <v>0</v>
      </c>
      <c r="AG87" s="2">
        <f t="shared" si="24"/>
        <v>0</v>
      </c>
      <c r="AH87" s="2">
        <f t="shared" si="24"/>
        <v>-1838.8300000000054</v>
      </c>
      <c r="AI87" s="2">
        <f t="shared" si="24"/>
        <v>246.87000000000012</v>
      </c>
      <c r="AJ87" s="29">
        <f t="shared" si="24"/>
        <v>0</v>
      </c>
      <c r="AK87" s="31">
        <f t="shared" si="24"/>
        <v>-28</v>
      </c>
      <c r="AL87" s="31">
        <f t="shared" si="22"/>
        <v>-1591.9600000000064</v>
      </c>
      <c r="AM87" s="38">
        <f t="shared" si="25"/>
        <v>-7.7777777777777779E-2</v>
      </c>
      <c r="AN87" s="38">
        <f t="shared" si="25"/>
        <v>0</v>
      </c>
      <c r="AO87" s="38" t="str">
        <f t="shared" si="25"/>
        <v/>
      </c>
      <c r="AP87" s="38">
        <f t="shared" si="25"/>
        <v>-9.0356644456237839E-2</v>
      </c>
      <c r="AQ87" s="38">
        <f t="shared" si="25"/>
        <v>0.31610689271034753</v>
      </c>
      <c r="AR87" s="39" t="str">
        <f t="shared" si="25"/>
        <v/>
      </c>
      <c r="AS87" s="40">
        <f t="shared" si="25"/>
        <v>-7.6294277929155316E-2</v>
      </c>
      <c r="AT87" s="40">
        <f t="shared" si="23"/>
        <v>-7.5334910421607185E-2</v>
      </c>
      <c r="AU87" s="119">
        <f t="shared" si="30"/>
        <v>55.758945783132525</v>
      </c>
      <c r="AV87" s="120">
        <f t="shared" si="26"/>
        <v>56.530000000000008</v>
      </c>
      <c r="AW87" s="121">
        <f t="shared" si="27"/>
        <v>-0.77105421686748343</v>
      </c>
      <c r="AX87" s="119">
        <f t="shared" si="28"/>
        <v>146.83428571428573</v>
      </c>
      <c r="AY87" s="120">
        <f t="shared" si="29"/>
        <v>111.56714285714285</v>
      </c>
      <c r="AZ87" s="121">
        <f t="shared" si="35"/>
        <v>35.267142857142872</v>
      </c>
    </row>
    <row r="88" spans="1:52" x14ac:dyDescent="0.2">
      <c r="A88" t="s">
        <v>46</v>
      </c>
      <c r="B88" t="s">
        <v>46</v>
      </c>
      <c r="C88" t="s">
        <v>63</v>
      </c>
      <c r="D88" t="s">
        <v>63</v>
      </c>
      <c r="E88" t="s">
        <v>60</v>
      </c>
      <c r="F88" s="4">
        <f t="shared" si="36"/>
        <v>46093</v>
      </c>
      <c r="G88" t="s">
        <v>39</v>
      </c>
      <c r="H88" s="28">
        <v>364</v>
      </c>
      <c r="I88" s="2">
        <v>4</v>
      </c>
      <c r="J88" s="2">
        <v>0</v>
      </c>
      <c r="K88" s="2">
        <v>20792.129999999997</v>
      </c>
      <c r="L88" s="2">
        <v>6089.52</v>
      </c>
      <c r="M88" s="29">
        <v>0</v>
      </c>
      <c r="N88" s="31">
        <f t="shared" si="31"/>
        <v>368</v>
      </c>
      <c r="O88" s="30">
        <f t="shared" si="32"/>
        <v>26881.649999999998</v>
      </c>
      <c r="P88" t="s">
        <v>49</v>
      </c>
      <c r="Q88" t="s">
        <v>49</v>
      </c>
      <c r="R88" t="s">
        <v>63</v>
      </c>
      <c r="S88" t="s">
        <v>63</v>
      </c>
      <c r="T88" t="s">
        <v>60</v>
      </c>
      <c r="U88" s="4">
        <f t="shared" si="37"/>
        <v>45729</v>
      </c>
      <c r="V88" t="s">
        <v>39</v>
      </c>
      <c r="W88" s="28">
        <v>463</v>
      </c>
      <c r="X88" s="2">
        <v>8</v>
      </c>
      <c r="Y88" s="2">
        <v>1</v>
      </c>
      <c r="Z88" s="2">
        <v>26643.199999999997</v>
      </c>
      <c r="AA88" s="2">
        <v>1396.44</v>
      </c>
      <c r="AB88" s="29">
        <v>193.89</v>
      </c>
      <c r="AC88" s="31">
        <f t="shared" si="33"/>
        <v>472</v>
      </c>
      <c r="AD88" s="30">
        <f t="shared" si="34"/>
        <v>28233.529999999995</v>
      </c>
      <c r="AE88" s="2">
        <f t="shared" si="24"/>
        <v>-99</v>
      </c>
      <c r="AF88" s="2">
        <f t="shared" si="24"/>
        <v>-4</v>
      </c>
      <c r="AG88" s="2">
        <f t="shared" si="24"/>
        <v>-1</v>
      </c>
      <c r="AH88" s="2">
        <f t="shared" si="24"/>
        <v>-5851.07</v>
      </c>
      <c r="AI88" s="2">
        <f t="shared" si="24"/>
        <v>4693.08</v>
      </c>
      <c r="AJ88" s="29">
        <f t="shared" si="24"/>
        <v>-193.89</v>
      </c>
      <c r="AK88" s="31">
        <f t="shared" si="24"/>
        <v>-104</v>
      </c>
      <c r="AL88" s="31">
        <f t="shared" si="22"/>
        <v>-1351.8799999999974</v>
      </c>
      <c r="AM88" s="38">
        <f t="shared" si="25"/>
        <v>-0.21382289416846653</v>
      </c>
      <c r="AN88" s="38">
        <f t="shared" si="25"/>
        <v>-0.5</v>
      </c>
      <c r="AO88" s="38">
        <f t="shared" si="25"/>
        <v>-1</v>
      </c>
      <c r="AP88" s="38">
        <f t="shared" si="25"/>
        <v>-0.21960838037472977</v>
      </c>
      <c r="AQ88" s="38">
        <f t="shared" si="25"/>
        <v>3.3607458967087736</v>
      </c>
      <c r="AR88" s="39">
        <f t="shared" si="25"/>
        <v>-1</v>
      </c>
      <c r="AS88" s="40">
        <f t="shared" si="25"/>
        <v>-0.22033898305084745</v>
      </c>
      <c r="AT88" s="40">
        <f t="shared" si="23"/>
        <v>-4.7882074965475363E-2</v>
      </c>
      <c r="AU88" s="119">
        <f t="shared" si="30"/>
        <v>57.121236263736257</v>
      </c>
      <c r="AV88" s="120">
        <f t="shared" si="26"/>
        <v>57.544708423326128</v>
      </c>
      <c r="AW88" s="121">
        <f t="shared" si="27"/>
        <v>-0.4234721595898705</v>
      </c>
      <c r="AX88" s="119">
        <f t="shared" si="28"/>
        <v>1522.38</v>
      </c>
      <c r="AY88" s="120">
        <f t="shared" si="29"/>
        <v>176.70333333333332</v>
      </c>
      <c r="AZ88" s="121">
        <f t="shared" si="35"/>
        <v>1345.6766666666667</v>
      </c>
    </row>
    <row r="89" spans="1:52" x14ac:dyDescent="0.2">
      <c r="A89" t="s">
        <v>46</v>
      </c>
      <c r="B89" t="s">
        <v>46</v>
      </c>
      <c r="C89" t="s">
        <v>63</v>
      </c>
      <c r="D89" t="s">
        <v>63</v>
      </c>
      <c r="E89" t="s">
        <v>60</v>
      </c>
      <c r="F89" s="4">
        <f t="shared" si="36"/>
        <v>46094</v>
      </c>
      <c r="G89" t="s">
        <v>40</v>
      </c>
      <c r="H89" s="28">
        <v>710</v>
      </c>
      <c r="I89" s="2">
        <v>2</v>
      </c>
      <c r="J89" s="2">
        <v>0</v>
      </c>
      <c r="K89" s="2">
        <v>40709.660000000003</v>
      </c>
      <c r="L89" s="2">
        <v>323.70999999999998</v>
      </c>
      <c r="M89" s="29">
        <v>0</v>
      </c>
      <c r="N89" s="31">
        <f t="shared" si="31"/>
        <v>712</v>
      </c>
      <c r="O89" s="30">
        <f t="shared" si="32"/>
        <v>41033.370000000003</v>
      </c>
      <c r="P89" t="s">
        <v>49</v>
      </c>
      <c r="Q89" t="s">
        <v>49</v>
      </c>
      <c r="R89" t="s">
        <v>63</v>
      </c>
      <c r="S89" t="s">
        <v>63</v>
      </c>
      <c r="T89" t="s">
        <v>60</v>
      </c>
      <c r="U89" s="4">
        <f t="shared" si="37"/>
        <v>45730</v>
      </c>
      <c r="V89" t="s">
        <v>40</v>
      </c>
      <c r="W89" s="28">
        <v>743</v>
      </c>
      <c r="X89" s="2">
        <v>14</v>
      </c>
      <c r="Y89" s="2">
        <v>1</v>
      </c>
      <c r="Z89" s="2">
        <v>46088.480000000003</v>
      </c>
      <c r="AA89" s="2">
        <v>2034.6</v>
      </c>
      <c r="AB89" s="29">
        <v>227.96</v>
      </c>
      <c r="AC89" s="31">
        <f t="shared" si="33"/>
        <v>758</v>
      </c>
      <c r="AD89" s="30">
        <f t="shared" si="34"/>
        <v>48351.040000000001</v>
      </c>
      <c r="AE89" s="2">
        <f t="shared" si="24"/>
        <v>-33</v>
      </c>
      <c r="AF89" s="2">
        <f t="shared" si="24"/>
        <v>-12</v>
      </c>
      <c r="AG89" s="2">
        <f t="shared" si="24"/>
        <v>-1</v>
      </c>
      <c r="AH89" s="2">
        <f t="shared" si="24"/>
        <v>-5378.82</v>
      </c>
      <c r="AI89" s="2">
        <f t="shared" si="24"/>
        <v>-1710.8899999999999</v>
      </c>
      <c r="AJ89" s="29">
        <f t="shared" si="24"/>
        <v>-227.96</v>
      </c>
      <c r="AK89" s="31">
        <f t="shared" si="24"/>
        <v>-46</v>
      </c>
      <c r="AL89" s="31">
        <f t="shared" si="22"/>
        <v>-7317.6699999999983</v>
      </c>
      <c r="AM89" s="38">
        <f t="shared" si="25"/>
        <v>-4.4414535666218037E-2</v>
      </c>
      <c r="AN89" s="38">
        <f t="shared" si="25"/>
        <v>-0.8571428571428571</v>
      </c>
      <c r="AO89" s="38">
        <f t="shared" si="25"/>
        <v>-1</v>
      </c>
      <c r="AP89" s="38">
        <f t="shared" si="25"/>
        <v>-0.11670638736621385</v>
      </c>
      <c r="AQ89" s="38">
        <f t="shared" si="25"/>
        <v>-0.84089747370490509</v>
      </c>
      <c r="AR89" s="39">
        <f t="shared" si="25"/>
        <v>-1</v>
      </c>
      <c r="AS89" s="40">
        <f t="shared" si="25"/>
        <v>-6.0686015831134567E-2</v>
      </c>
      <c r="AT89" s="40">
        <f t="shared" si="23"/>
        <v>-0.15134462464509549</v>
      </c>
      <c r="AU89" s="119">
        <f t="shared" si="30"/>
        <v>57.33754929577465</v>
      </c>
      <c r="AV89" s="120">
        <f t="shared" si="26"/>
        <v>62.030255720053837</v>
      </c>
      <c r="AW89" s="121">
        <f t="shared" si="27"/>
        <v>-4.6927064242791872</v>
      </c>
      <c r="AX89" s="119">
        <f t="shared" si="28"/>
        <v>161.85499999999999</v>
      </c>
      <c r="AY89" s="120">
        <f t="shared" si="29"/>
        <v>150.83733333333333</v>
      </c>
      <c r="AZ89" s="121">
        <f t="shared" si="35"/>
        <v>11.017666666666656</v>
      </c>
    </row>
    <row r="90" spans="1:52" ht="13.5" thickBot="1" x14ac:dyDescent="0.25">
      <c r="A90" t="s">
        <v>46</v>
      </c>
      <c r="B90" t="s">
        <v>46</v>
      </c>
      <c r="C90" t="s">
        <v>63</v>
      </c>
      <c r="D90" t="s">
        <v>63</v>
      </c>
      <c r="E90" t="s">
        <v>60</v>
      </c>
      <c r="F90" s="59">
        <f t="shared" si="36"/>
        <v>46095</v>
      </c>
      <c r="G90" s="42" t="s">
        <v>41</v>
      </c>
      <c r="H90" s="43">
        <v>769</v>
      </c>
      <c r="I90" s="44">
        <v>11</v>
      </c>
      <c r="J90" s="44">
        <v>0</v>
      </c>
      <c r="K90" s="44">
        <v>44488.770000000004</v>
      </c>
      <c r="L90" s="44">
        <v>1554.36</v>
      </c>
      <c r="M90" s="45">
        <v>0</v>
      </c>
      <c r="N90" s="47">
        <f t="shared" si="31"/>
        <v>780</v>
      </c>
      <c r="O90" s="46">
        <f t="shared" si="32"/>
        <v>46043.130000000005</v>
      </c>
      <c r="P90" t="s">
        <v>49</v>
      </c>
      <c r="Q90" t="s">
        <v>49</v>
      </c>
      <c r="R90" t="s">
        <v>63</v>
      </c>
      <c r="S90" t="s">
        <v>63</v>
      </c>
      <c r="T90" t="s">
        <v>60</v>
      </c>
      <c r="U90" s="59">
        <f t="shared" si="37"/>
        <v>45731</v>
      </c>
      <c r="V90" s="42" t="s">
        <v>41</v>
      </c>
      <c r="W90" s="43">
        <v>820</v>
      </c>
      <c r="X90" s="44">
        <v>13</v>
      </c>
      <c r="Y90" s="44">
        <v>0</v>
      </c>
      <c r="Z90" s="44">
        <v>49167.859999999993</v>
      </c>
      <c r="AA90" s="44">
        <v>1145.6400000000001</v>
      </c>
      <c r="AB90" s="45">
        <v>0</v>
      </c>
      <c r="AC90" s="47">
        <f t="shared" si="33"/>
        <v>833</v>
      </c>
      <c r="AD90" s="46">
        <f t="shared" si="34"/>
        <v>50313.499999999993</v>
      </c>
      <c r="AE90" s="44">
        <f t="shared" si="24"/>
        <v>-51</v>
      </c>
      <c r="AF90" s="44">
        <f t="shared" si="24"/>
        <v>-2</v>
      </c>
      <c r="AG90" s="44">
        <f t="shared" si="24"/>
        <v>0</v>
      </c>
      <c r="AH90" s="44">
        <f t="shared" si="24"/>
        <v>-4679.0899999999892</v>
      </c>
      <c r="AI90" s="44">
        <f t="shared" si="24"/>
        <v>408.7199999999998</v>
      </c>
      <c r="AJ90" s="45">
        <f t="shared" si="24"/>
        <v>0</v>
      </c>
      <c r="AK90" s="47">
        <f t="shared" si="24"/>
        <v>-53</v>
      </c>
      <c r="AL90" s="47">
        <f t="shared" si="22"/>
        <v>-4270.3699999999881</v>
      </c>
      <c r="AM90" s="56">
        <f t="shared" si="25"/>
        <v>-6.2195121951219512E-2</v>
      </c>
      <c r="AN90" s="56">
        <f t="shared" si="25"/>
        <v>-0.15384615384615385</v>
      </c>
      <c r="AO90" s="56" t="str">
        <f t="shared" si="25"/>
        <v/>
      </c>
      <c r="AP90" s="56">
        <f t="shared" si="25"/>
        <v>-9.5165622420825102E-2</v>
      </c>
      <c r="AQ90" s="56">
        <f t="shared" si="25"/>
        <v>0.35676128626793735</v>
      </c>
      <c r="AR90" s="57" t="str">
        <f t="shared" si="25"/>
        <v/>
      </c>
      <c r="AS90" s="58">
        <f t="shared" si="25"/>
        <v>-6.3625450180072027E-2</v>
      </c>
      <c r="AT90" s="58">
        <f t="shared" si="23"/>
        <v>-8.4875232293519412E-2</v>
      </c>
      <c r="AU90" s="122">
        <f t="shared" si="30"/>
        <v>57.852756827048118</v>
      </c>
      <c r="AV90" s="123">
        <f t="shared" si="26"/>
        <v>59.960804878048769</v>
      </c>
      <c r="AW90" s="124">
        <f t="shared" si="27"/>
        <v>-2.108048051000651</v>
      </c>
      <c r="AX90" s="122">
        <f t="shared" si="28"/>
        <v>141.30545454545452</v>
      </c>
      <c r="AY90" s="123">
        <f t="shared" si="29"/>
        <v>88.126153846153855</v>
      </c>
      <c r="AZ90" s="124">
        <f t="shared" si="35"/>
        <v>53.179300699300668</v>
      </c>
    </row>
    <row r="91" spans="1:52" x14ac:dyDescent="0.2">
      <c r="A91" t="s">
        <v>46</v>
      </c>
      <c r="B91" t="s">
        <v>46</v>
      </c>
      <c r="C91" t="s">
        <v>63</v>
      </c>
      <c r="D91" t="s">
        <v>63</v>
      </c>
      <c r="E91" t="s">
        <v>61</v>
      </c>
      <c r="F91" s="4">
        <f t="shared" si="36"/>
        <v>46096</v>
      </c>
      <c r="G91" t="s">
        <v>35</v>
      </c>
      <c r="H91" s="28">
        <v>341</v>
      </c>
      <c r="I91" s="2">
        <v>2</v>
      </c>
      <c r="J91" s="2">
        <v>0</v>
      </c>
      <c r="K91" s="2">
        <v>19670.390000000003</v>
      </c>
      <c r="L91" s="2">
        <v>83.96</v>
      </c>
      <c r="M91" s="29">
        <v>0</v>
      </c>
      <c r="N91" s="31">
        <f t="shared" si="31"/>
        <v>343</v>
      </c>
      <c r="O91" s="30">
        <f t="shared" si="32"/>
        <v>19754.350000000002</v>
      </c>
      <c r="P91" t="s">
        <v>49</v>
      </c>
      <c r="Q91" t="s">
        <v>49</v>
      </c>
      <c r="R91" t="s">
        <v>63</v>
      </c>
      <c r="S91" t="s">
        <v>63</v>
      </c>
      <c r="T91" t="s">
        <v>61</v>
      </c>
      <c r="U91" s="4">
        <f t="shared" si="37"/>
        <v>45732</v>
      </c>
      <c r="V91" t="s">
        <v>35</v>
      </c>
      <c r="W91" s="28">
        <v>411</v>
      </c>
      <c r="X91" s="2">
        <v>4</v>
      </c>
      <c r="Y91" s="2">
        <v>0</v>
      </c>
      <c r="Z91" s="2">
        <v>22784.18</v>
      </c>
      <c r="AA91" s="2">
        <v>362.2</v>
      </c>
      <c r="AB91" s="29">
        <v>0</v>
      </c>
      <c r="AC91" s="31">
        <f t="shared" si="33"/>
        <v>415</v>
      </c>
      <c r="AD91" s="30">
        <f t="shared" si="34"/>
        <v>23146.38</v>
      </c>
      <c r="AE91" s="2">
        <f t="shared" si="24"/>
        <v>-70</v>
      </c>
      <c r="AF91" s="2">
        <f t="shared" si="24"/>
        <v>-2</v>
      </c>
      <c r="AG91" s="2">
        <f t="shared" si="24"/>
        <v>0</v>
      </c>
      <c r="AH91" s="2">
        <f t="shared" ref="AH91:AL147" si="38">+K91-Z91</f>
        <v>-3113.7899999999972</v>
      </c>
      <c r="AI91" s="2">
        <f t="shared" si="38"/>
        <v>-278.24</v>
      </c>
      <c r="AJ91" s="29">
        <f t="shared" si="38"/>
        <v>0</v>
      </c>
      <c r="AK91" s="31">
        <f t="shared" si="38"/>
        <v>-72</v>
      </c>
      <c r="AL91" s="31">
        <f t="shared" si="22"/>
        <v>-3392.0299999999988</v>
      </c>
      <c r="AM91" s="38">
        <f t="shared" si="25"/>
        <v>-0.170316301703163</v>
      </c>
      <c r="AN91" s="38">
        <f t="shared" si="25"/>
        <v>-0.5</v>
      </c>
      <c r="AO91" s="38" t="str">
        <f t="shared" si="25"/>
        <v/>
      </c>
      <c r="AP91" s="38">
        <f t="shared" ref="AP91:AT147" si="39">IFERROR(AH91/Z91,"")</f>
        <v>-0.13666456286774409</v>
      </c>
      <c r="AQ91" s="38">
        <f t="shared" si="39"/>
        <v>-0.76819436775262295</v>
      </c>
      <c r="AR91" s="39" t="str">
        <f t="shared" si="39"/>
        <v/>
      </c>
      <c r="AS91" s="40">
        <f t="shared" si="39"/>
        <v>-0.17349397590361446</v>
      </c>
      <c r="AT91" s="40">
        <f t="shared" si="23"/>
        <v>-0.14654688983763331</v>
      </c>
      <c r="AU91" s="119">
        <f t="shared" si="30"/>
        <v>57.684428152492679</v>
      </c>
      <c r="AV91" s="120">
        <f t="shared" si="26"/>
        <v>55.435961070559614</v>
      </c>
      <c r="AW91" s="121">
        <f t="shared" si="27"/>
        <v>2.2484670819330645</v>
      </c>
      <c r="AX91" s="119">
        <f t="shared" si="28"/>
        <v>41.98</v>
      </c>
      <c r="AY91" s="120">
        <f t="shared" si="29"/>
        <v>90.55</v>
      </c>
      <c r="AZ91" s="121">
        <f t="shared" si="35"/>
        <v>-48.57</v>
      </c>
    </row>
    <row r="92" spans="1:52" x14ac:dyDescent="0.2">
      <c r="A92" t="s">
        <v>46</v>
      </c>
      <c r="B92" t="s">
        <v>46</v>
      </c>
      <c r="C92" t="s">
        <v>63</v>
      </c>
      <c r="D92" t="s">
        <v>63</v>
      </c>
      <c r="E92" t="s">
        <v>61</v>
      </c>
      <c r="F92" s="4">
        <f t="shared" si="36"/>
        <v>46097</v>
      </c>
      <c r="G92" t="s">
        <v>36</v>
      </c>
      <c r="H92" s="28">
        <v>296</v>
      </c>
      <c r="I92" s="2">
        <v>4</v>
      </c>
      <c r="J92" s="2">
        <v>2</v>
      </c>
      <c r="K92" s="2">
        <v>16580.21</v>
      </c>
      <c r="L92" s="2">
        <v>529.44000000000005</v>
      </c>
      <c r="M92" s="29">
        <v>735.9</v>
      </c>
      <c r="N92" s="31">
        <f t="shared" si="31"/>
        <v>302</v>
      </c>
      <c r="O92" s="30">
        <f t="shared" si="32"/>
        <v>17845.55</v>
      </c>
      <c r="P92" t="s">
        <v>49</v>
      </c>
      <c r="Q92" t="s">
        <v>49</v>
      </c>
      <c r="R92" t="s">
        <v>63</v>
      </c>
      <c r="S92" t="s">
        <v>63</v>
      </c>
      <c r="T92" t="s">
        <v>61</v>
      </c>
      <c r="U92" s="4">
        <f t="shared" si="37"/>
        <v>45733</v>
      </c>
      <c r="V92" t="s">
        <v>36</v>
      </c>
      <c r="W92" s="28">
        <v>373</v>
      </c>
      <c r="X92" s="2">
        <v>4</v>
      </c>
      <c r="Y92" s="2">
        <v>0</v>
      </c>
      <c r="Z92" s="2">
        <v>18449.129999999997</v>
      </c>
      <c r="AA92" s="2">
        <v>864.3900000000001</v>
      </c>
      <c r="AB92" s="29">
        <v>0</v>
      </c>
      <c r="AC92" s="31">
        <f t="shared" si="33"/>
        <v>377</v>
      </c>
      <c r="AD92" s="30">
        <f t="shared" si="34"/>
        <v>19313.519999999997</v>
      </c>
      <c r="AE92" s="2">
        <f t="shared" ref="AE92:AI155" si="40">+H92-W92</f>
        <v>-77</v>
      </c>
      <c r="AF92" s="2">
        <f t="shared" si="40"/>
        <v>0</v>
      </c>
      <c r="AG92" s="2">
        <f t="shared" si="40"/>
        <v>2</v>
      </c>
      <c r="AH92" s="2">
        <f t="shared" si="38"/>
        <v>-1868.9199999999983</v>
      </c>
      <c r="AI92" s="2">
        <f t="shared" si="38"/>
        <v>-334.95000000000005</v>
      </c>
      <c r="AJ92" s="29">
        <f t="shared" si="38"/>
        <v>735.9</v>
      </c>
      <c r="AK92" s="31">
        <f t="shared" si="38"/>
        <v>-75</v>
      </c>
      <c r="AL92" s="31">
        <f t="shared" si="22"/>
        <v>-1467.9699999999975</v>
      </c>
      <c r="AM92" s="38">
        <f t="shared" ref="AM92:AQ155" si="41">IFERROR(AE92/W92,"")</f>
        <v>-0.2064343163538874</v>
      </c>
      <c r="AN92" s="38">
        <f t="shared" si="41"/>
        <v>0</v>
      </c>
      <c r="AO92" s="38" t="str">
        <f t="shared" si="41"/>
        <v/>
      </c>
      <c r="AP92" s="38">
        <f t="shared" si="39"/>
        <v>-0.101301253771858</v>
      </c>
      <c r="AQ92" s="38">
        <f t="shared" si="39"/>
        <v>-0.38749869850414742</v>
      </c>
      <c r="AR92" s="39" t="str">
        <f t="shared" si="39"/>
        <v/>
      </c>
      <c r="AS92" s="40">
        <f t="shared" si="39"/>
        <v>-0.19893899204244031</v>
      </c>
      <c r="AT92" s="40">
        <f t="shared" si="23"/>
        <v>-7.6007377215546304E-2</v>
      </c>
      <c r="AU92" s="119">
        <f t="shared" si="30"/>
        <v>56.014222972972973</v>
      </c>
      <c r="AV92" s="120">
        <f t="shared" si="26"/>
        <v>49.46147453083109</v>
      </c>
      <c r="AW92" s="121">
        <f t="shared" si="27"/>
        <v>6.5527484421418833</v>
      </c>
      <c r="AX92" s="119">
        <f t="shared" si="28"/>
        <v>210.89000000000001</v>
      </c>
      <c r="AY92" s="120">
        <f t="shared" si="29"/>
        <v>216.09750000000003</v>
      </c>
      <c r="AZ92" s="121">
        <f t="shared" si="35"/>
        <v>-5.2075000000000102</v>
      </c>
    </row>
    <row r="93" spans="1:52" x14ac:dyDescent="0.2">
      <c r="A93" t="s">
        <v>46</v>
      </c>
      <c r="B93" t="s">
        <v>46</v>
      </c>
      <c r="C93" t="s">
        <v>63</v>
      </c>
      <c r="D93" t="s">
        <v>63</v>
      </c>
      <c r="E93" t="s">
        <v>61</v>
      </c>
      <c r="F93" s="4">
        <f t="shared" si="36"/>
        <v>46098</v>
      </c>
      <c r="G93" t="s">
        <v>37</v>
      </c>
      <c r="H93" s="28">
        <v>402</v>
      </c>
      <c r="I93" s="2">
        <v>8</v>
      </c>
      <c r="J93" s="2">
        <v>0</v>
      </c>
      <c r="K93" s="2">
        <v>17789.579999999998</v>
      </c>
      <c r="L93" s="2">
        <v>1359.82</v>
      </c>
      <c r="M93" s="29">
        <v>0</v>
      </c>
      <c r="N93" s="31">
        <f t="shared" si="31"/>
        <v>410</v>
      </c>
      <c r="O93" s="30">
        <f t="shared" si="32"/>
        <v>19149.399999999998</v>
      </c>
      <c r="P93" t="s">
        <v>49</v>
      </c>
      <c r="Q93" t="s">
        <v>49</v>
      </c>
      <c r="R93" t="s">
        <v>63</v>
      </c>
      <c r="S93" t="s">
        <v>63</v>
      </c>
      <c r="T93" t="s">
        <v>61</v>
      </c>
      <c r="U93" s="4">
        <f t="shared" si="37"/>
        <v>45734</v>
      </c>
      <c r="V93" t="s">
        <v>37</v>
      </c>
      <c r="W93" s="28">
        <v>316</v>
      </c>
      <c r="X93" s="2">
        <v>6</v>
      </c>
      <c r="Y93" s="2">
        <v>0</v>
      </c>
      <c r="Z93" s="2">
        <v>16252.23</v>
      </c>
      <c r="AA93" s="2">
        <v>1291.9100000000001</v>
      </c>
      <c r="AB93" s="29">
        <v>0</v>
      </c>
      <c r="AC93" s="31">
        <f t="shared" si="33"/>
        <v>322</v>
      </c>
      <c r="AD93" s="30">
        <f t="shared" si="34"/>
        <v>17544.14</v>
      </c>
      <c r="AE93" s="2">
        <f t="shared" si="40"/>
        <v>86</v>
      </c>
      <c r="AF93" s="2">
        <f t="shared" si="40"/>
        <v>2</v>
      </c>
      <c r="AG93" s="2">
        <f t="shared" si="40"/>
        <v>0</v>
      </c>
      <c r="AH93" s="2">
        <f t="shared" si="38"/>
        <v>1537.3499999999985</v>
      </c>
      <c r="AI93" s="2">
        <f t="shared" si="38"/>
        <v>67.909999999999854</v>
      </c>
      <c r="AJ93" s="29">
        <f t="shared" si="38"/>
        <v>0</v>
      </c>
      <c r="AK93" s="31">
        <f t="shared" si="38"/>
        <v>88</v>
      </c>
      <c r="AL93" s="31">
        <f t="shared" si="22"/>
        <v>1605.2599999999984</v>
      </c>
      <c r="AM93" s="38">
        <f t="shared" si="41"/>
        <v>0.27215189873417722</v>
      </c>
      <c r="AN93" s="38">
        <f t="shared" si="41"/>
        <v>0.33333333333333331</v>
      </c>
      <c r="AO93" s="38" t="str">
        <f t="shared" si="41"/>
        <v/>
      </c>
      <c r="AP93" s="38">
        <f t="shared" si="39"/>
        <v>9.4593172752292981E-2</v>
      </c>
      <c r="AQ93" s="38">
        <f t="shared" si="39"/>
        <v>5.2565581193736291E-2</v>
      </c>
      <c r="AR93" s="39" t="str">
        <f t="shared" si="39"/>
        <v/>
      </c>
      <c r="AS93" s="40">
        <f t="shared" si="39"/>
        <v>0.27329192546583853</v>
      </c>
      <c r="AT93" s="40">
        <f t="shared" si="23"/>
        <v>9.1498357856241372E-2</v>
      </c>
      <c r="AU93" s="119">
        <f t="shared" si="30"/>
        <v>44.252686567164176</v>
      </c>
      <c r="AV93" s="120">
        <f t="shared" si="26"/>
        <v>51.431107594936705</v>
      </c>
      <c r="AW93" s="121">
        <f t="shared" si="27"/>
        <v>-7.1784210277725293</v>
      </c>
      <c r="AX93" s="119">
        <f t="shared" si="28"/>
        <v>169.97749999999999</v>
      </c>
      <c r="AY93" s="120">
        <f t="shared" si="29"/>
        <v>215.31833333333336</v>
      </c>
      <c r="AZ93" s="121">
        <f t="shared" si="35"/>
        <v>-45.340833333333364</v>
      </c>
    </row>
    <row r="94" spans="1:52" x14ac:dyDescent="0.2">
      <c r="A94" t="s">
        <v>46</v>
      </c>
      <c r="B94" t="s">
        <v>46</v>
      </c>
      <c r="C94" t="s">
        <v>63</v>
      </c>
      <c r="D94" t="s">
        <v>63</v>
      </c>
      <c r="E94" t="s">
        <v>61</v>
      </c>
      <c r="F94" s="4">
        <f t="shared" si="36"/>
        <v>46099</v>
      </c>
      <c r="G94" t="s">
        <v>38</v>
      </c>
      <c r="H94" s="28">
        <v>350</v>
      </c>
      <c r="I94" s="2">
        <v>8</v>
      </c>
      <c r="J94" s="2">
        <v>0</v>
      </c>
      <c r="K94" s="2">
        <v>20224.84</v>
      </c>
      <c r="L94" s="2">
        <v>1051.73</v>
      </c>
      <c r="M94" s="29">
        <v>0</v>
      </c>
      <c r="N94" s="31">
        <f t="shared" si="31"/>
        <v>358</v>
      </c>
      <c r="O94" s="30">
        <f t="shared" si="32"/>
        <v>21276.57</v>
      </c>
      <c r="P94" t="s">
        <v>49</v>
      </c>
      <c r="Q94" t="s">
        <v>49</v>
      </c>
      <c r="R94" t="s">
        <v>63</v>
      </c>
      <c r="S94" t="s">
        <v>63</v>
      </c>
      <c r="T94" t="s">
        <v>61</v>
      </c>
      <c r="U94" s="4">
        <f t="shared" si="37"/>
        <v>45735</v>
      </c>
      <c r="V94" t="s">
        <v>38</v>
      </c>
      <c r="W94" s="28">
        <v>333</v>
      </c>
      <c r="X94" s="2">
        <v>5</v>
      </c>
      <c r="Y94" s="2">
        <v>1</v>
      </c>
      <c r="Z94" s="2">
        <v>18324.04</v>
      </c>
      <c r="AA94" s="2">
        <v>1223.78</v>
      </c>
      <c r="AB94" s="29">
        <v>114.95</v>
      </c>
      <c r="AC94" s="31">
        <f t="shared" si="33"/>
        <v>339</v>
      </c>
      <c r="AD94" s="30">
        <f t="shared" si="34"/>
        <v>19662.77</v>
      </c>
      <c r="AE94" s="2">
        <f t="shared" si="40"/>
        <v>17</v>
      </c>
      <c r="AF94" s="2">
        <f t="shared" si="40"/>
        <v>3</v>
      </c>
      <c r="AG94" s="2">
        <f t="shared" si="40"/>
        <v>-1</v>
      </c>
      <c r="AH94" s="2">
        <f t="shared" si="38"/>
        <v>1900.7999999999993</v>
      </c>
      <c r="AI94" s="2">
        <f t="shared" si="38"/>
        <v>-172.04999999999995</v>
      </c>
      <c r="AJ94" s="29">
        <f t="shared" si="38"/>
        <v>-114.95</v>
      </c>
      <c r="AK94" s="31">
        <f t="shared" si="38"/>
        <v>19</v>
      </c>
      <c r="AL94" s="31">
        <f t="shared" si="22"/>
        <v>1613.7999999999993</v>
      </c>
      <c r="AM94" s="38">
        <f t="shared" si="41"/>
        <v>5.1051051051051052E-2</v>
      </c>
      <c r="AN94" s="38">
        <f t="shared" si="41"/>
        <v>0.6</v>
      </c>
      <c r="AO94" s="38">
        <f t="shared" si="41"/>
        <v>-1</v>
      </c>
      <c r="AP94" s="38">
        <f t="shared" si="39"/>
        <v>0.10373258298934074</v>
      </c>
      <c r="AQ94" s="38">
        <f t="shared" si="39"/>
        <v>-0.140588994753959</v>
      </c>
      <c r="AR94" s="39">
        <f t="shared" si="39"/>
        <v>-1</v>
      </c>
      <c r="AS94" s="40">
        <f t="shared" si="39"/>
        <v>5.6047197640117993E-2</v>
      </c>
      <c r="AT94" s="40">
        <f t="shared" si="23"/>
        <v>8.2073888877304629E-2</v>
      </c>
      <c r="AU94" s="119">
        <f t="shared" si="30"/>
        <v>57.785257142857141</v>
      </c>
      <c r="AV94" s="120">
        <f t="shared" si="26"/>
        <v>55.027147147147147</v>
      </c>
      <c r="AW94" s="121">
        <f t="shared" si="27"/>
        <v>2.7581099957099937</v>
      </c>
      <c r="AX94" s="119">
        <f t="shared" si="28"/>
        <v>131.46625</v>
      </c>
      <c r="AY94" s="120">
        <f t="shared" si="29"/>
        <v>223.12166666666667</v>
      </c>
      <c r="AZ94" s="121">
        <f t="shared" si="35"/>
        <v>-91.655416666666667</v>
      </c>
    </row>
    <row r="95" spans="1:52" x14ac:dyDescent="0.2">
      <c r="A95" t="s">
        <v>46</v>
      </c>
      <c r="B95" t="s">
        <v>46</v>
      </c>
      <c r="C95" t="s">
        <v>63</v>
      </c>
      <c r="D95" t="s">
        <v>63</v>
      </c>
      <c r="E95" t="s">
        <v>61</v>
      </c>
      <c r="F95" s="4">
        <f t="shared" si="36"/>
        <v>46100</v>
      </c>
      <c r="G95" t="s">
        <v>39</v>
      </c>
      <c r="H95" s="28">
        <v>405</v>
      </c>
      <c r="I95" s="2">
        <v>6</v>
      </c>
      <c r="J95" s="2">
        <v>0</v>
      </c>
      <c r="K95" s="2">
        <v>23442.010000000002</v>
      </c>
      <c r="L95" s="2">
        <v>782.31</v>
      </c>
      <c r="M95" s="29">
        <v>0</v>
      </c>
      <c r="N95" s="31">
        <f t="shared" si="31"/>
        <v>411</v>
      </c>
      <c r="O95" s="30">
        <f t="shared" si="32"/>
        <v>24224.320000000003</v>
      </c>
      <c r="P95" t="s">
        <v>49</v>
      </c>
      <c r="Q95" t="s">
        <v>49</v>
      </c>
      <c r="R95" t="s">
        <v>63</v>
      </c>
      <c r="S95" t="s">
        <v>63</v>
      </c>
      <c r="T95" t="s">
        <v>61</v>
      </c>
      <c r="U95" s="4">
        <f t="shared" si="37"/>
        <v>45736</v>
      </c>
      <c r="V95" t="s">
        <v>39</v>
      </c>
      <c r="W95" s="28">
        <v>416</v>
      </c>
      <c r="X95" s="2">
        <v>3</v>
      </c>
      <c r="Y95" s="2">
        <v>1</v>
      </c>
      <c r="Z95" s="2">
        <v>23418.06</v>
      </c>
      <c r="AA95" s="2">
        <v>1851.46</v>
      </c>
      <c r="AB95" s="29">
        <v>83.95</v>
      </c>
      <c r="AC95" s="31">
        <f t="shared" si="33"/>
        <v>420</v>
      </c>
      <c r="AD95" s="30">
        <f t="shared" si="34"/>
        <v>25353.47</v>
      </c>
      <c r="AE95" s="2">
        <f t="shared" si="40"/>
        <v>-11</v>
      </c>
      <c r="AF95" s="2">
        <f t="shared" si="40"/>
        <v>3</v>
      </c>
      <c r="AG95" s="2">
        <f t="shared" si="40"/>
        <v>-1</v>
      </c>
      <c r="AH95" s="2">
        <f t="shared" si="38"/>
        <v>23.950000000000728</v>
      </c>
      <c r="AI95" s="2">
        <f t="shared" si="38"/>
        <v>-1069.1500000000001</v>
      </c>
      <c r="AJ95" s="29">
        <f t="shared" si="38"/>
        <v>-83.95</v>
      </c>
      <c r="AK95" s="31">
        <f t="shared" si="38"/>
        <v>-9</v>
      </c>
      <c r="AL95" s="31">
        <f t="shared" si="22"/>
        <v>-1129.1499999999978</v>
      </c>
      <c r="AM95" s="38">
        <f t="shared" si="41"/>
        <v>-2.6442307692307692E-2</v>
      </c>
      <c r="AN95" s="38">
        <f t="shared" si="41"/>
        <v>1</v>
      </c>
      <c r="AO95" s="38">
        <f t="shared" si="41"/>
        <v>-1</v>
      </c>
      <c r="AP95" s="38">
        <f t="shared" si="39"/>
        <v>1.0227149473526298E-3</v>
      </c>
      <c r="AQ95" s="38">
        <f t="shared" si="39"/>
        <v>-0.57746319121126033</v>
      </c>
      <c r="AR95" s="39">
        <f t="shared" si="39"/>
        <v>-1</v>
      </c>
      <c r="AS95" s="40">
        <f t="shared" si="39"/>
        <v>-2.1428571428571429E-2</v>
      </c>
      <c r="AT95" s="40">
        <f t="shared" si="23"/>
        <v>-4.4536310019890682E-2</v>
      </c>
      <c r="AU95" s="119">
        <f t="shared" si="30"/>
        <v>57.881506172839508</v>
      </c>
      <c r="AV95" s="120">
        <f t="shared" si="26"/>
        <v>56.293413461538464</v>
      </c>
      <c r="AW95" s="121">
        <f t="shared" si="27"/>
        <v>1.5880927113010443</v>
      </c>
      <c r="AX95" s="119">
        <f t="shared" si="28"/>
        <v>130.38499999999999</v>
      </c>
      <c r="AY95" s="120">
        <f t="shared" si="29"/>
        <v>483.85250000000002</v>
      </c>
      <c r="AZ95" s="121">
        <f t="shared" si="35"/>
        <v>-353.46750000000003</v>
      </c>
    </row>
    <row r="96" spans="1:52" x14ac:dyDescent="0.2">
      <c r="A96" t="s">
        <v>46</v>
      </c>
      <c r="B96" t="s">
        <v>46</v>
      </c>
      <c r="C96" t="s">
        <v>63</v>
      </c>
      <c r="D96" t="s">
        <v>63</v>
      </c>
      <c r="E96" t="s">
        <v>61</v>
      </c>
      <c r="F96" s="4">
        <f t="shared" si="36"/>
        <v>46101</v>
      </c>
      <c r="G96" t="s">
        <v>40</v>
      </c>
      <c r="H96" s="28">
        <v>656</v>
      </c>
      <c r="I96" s="2">
        <v>6</v>
      </c>
      <c r="J96" s="2">
        <v>1</v>
      </c>
      <c r="K96" s="2">
        <v>36027.329999999994</v>
      </c>
      <c r="L96" s="2">
        <v>1003.52</v>
      </c>
      <c r="M96" s="29">
        <v>415.99</v>
      </c>
      <c r="N96" s="31">
        <f t="shared" si="31"/>
        <v>663</v>
      </c>
      <c r="O96" s="30">
        <f t="shared" si="32"/>
        <v>37446.839999999989</v>
      </c>
      <c r="P96" t="s">
        <v>49</v>
      </c>
      <c r="Q96" t="s">
        <v>49</v>
      </c>
      <c r="R96" t="s">
        <v>63</v>
      </c>
      <c r="S96" t="s">
        <v>63</v>
      </c>
      <c r="T96" t="s">
        <v>61</v>
      </c>
      <c r="U96" s="4">
        <f t="shared" si="37"/>
        <v>45737</v>
      </c>
      <c r="V96" t="s">
        <v>40</v>
      </c>
      <c r="W96" s="28">
        <v>705</v>
      </c>
      <c r="X96" s="2">
        <v>13</v>
      </c>
      <c r="Y96" s="2">
        <v>0</v>
      </c>
      <c r="Z96" s="2">
        <v>36243.32</v>
      </c>
      <c r="AA96" s="2">
        <v>2979.02</v>
      </c>
      <c r="AB96" s="29">
        <v>0</v>
      </c>
      <c r="AC96" s="31">
        <f t="shared" si="33"/>
        <v>718</v>
      </c>
      <c r="AD96" s="30">
        <f t="shared" si="34"/>
        <v>39222.339999999997</v>
      </c>
      <c r="AE96" s="2">
        <f t="shared" si="40"/>
        <v>-49</v>
      </c>
      <c r="AF96" s="2">
        <f t="shared" si="40"/>
        <v>-7</v>
      </c>
      <c r="AG96" s="2">
        <f t="shared" si="40"/>
        <v>1</v>
      </c>
      <c r="AH96" s="2">
        <f t="shared" si="38"/>
        <v>-215.99000000000524</v>
      </c>
      <c r="AI96" s="2">
        <f t="shared" si="38"/>
        <v>-1975.5</v>
      </c>
      <c r="AJ96" s="29">
        <f t="shared" si="38"/>
        <v>415.99</v>
      </c>
      <c r="AK96" s="31">
        <f t="shared" si="38"/>
        <v>-55</v>
      </c>
      <c r="AL96" s="31">
        <f t="shared" si="22"/>
        <v>-1775.5000000000073</v>
      </c>
      <c r="AM96" s="38">
        <f t="shared" si="41"/>
        <v>-6.9503546099290783E-2</v>
      </c>
      <c r="AN96" s="38">
        <f t="shared" si="41"/>
        <v>-0.53846153846153844</v>
      </c>
      <c r="AO96" s="38" t="str">
        <f t="shared" si="41"/>
        <v/>
      </c>
      <c r="AP96" s="38">
        <f t="shared" si="39"/>
        <v>-5.9594430090843011E-3</v>
      </c>
      <c r="AQ96" s="38">
        <f t="shared" si="39"/>
        <v>-0.66313754187618745</v>
      </c>
      <c r="AR96" s="39" t="str">
        <f t="shared" si="39"/>
        <v/>
      </c>
      <c r="AS96" s="40">
        <f t="shared" si="39"/>
        <v>-7.6601671309192196E-2</v>
      </c>
      <c r="AT96" s="40">
        <f t="shared" si="23"/>
        <v>-4.5267569451491352E-2</v>
      </c>
      <c r="AU96" s="119">
        <f t="shared" si="30"/>
        <v>54.919710365853653</v>
      </c>
      <c r="AV96" s="120">
        <f t="shared" si="26"/>
        <v>51.408964539007094</v>
      </c>
      <c r="AW96" s="121">
        <f t="shared" si="27"/>
        <v>3.5107458268465592</v>
      </c>
      <c r="AX96" s="119">
        <f t="shared" si="28"/>
        <v>202.78714285714287</v>
      </c>
      <c r="AY96" s="120">
        <f t="shared" si="29"/>
        <v>229.15538461538461</v>
      </c>
      <c r="AZ96" s="121">
        <f t="shared" si="35"/>
        <v>-26.368241758241737</v>
      </c>
    </row>
    <row r="97" spans="1:52" ht="13.5" thickBot="1" x14ac:dyDescent="0.25">
      <c r="A97" t="s">
        <v>46</v>
      </c>
      <c r="B97" t="s">
        <v>46</v>
      </c>
      <c r="C97" t="s">
        <v>63</v>
      </c>
      <c r="D97" t="s">
        <v>63</v>
      </c>
      <c r="E97" t="s">
        <v>61</v>
      </c>
      <c r="F97" s="59">
        <f t="shared" si="36"/>
        <v>46102</v>
      </c>
      <c r="G97" s="42" t="s">
        <v>41</v>
      </c>
      <c r="H97" s="43">
        <v>705</v>
      </c>
      <c r="I97" s="44">
        <v>6</v>
      </c>
      <c r="J97" s="44">
        <v>0</v>
      </c>
      <c r="K97" s="44">
        <v>38480.17</v>
      </c>
      <c r="L97" s="44">
        <v>974.91</v>
      </c>
      <c r="M97" s="45">
        <v>0</v>
      </c>
      <c r="N97" s="47">
        <f t="shared" si="31"/>
        <v>711</v>
      </c>
      <c r="O97" s="46">
        <f t="shared" si="32"/>
        <v>39455.08</v>
      </c>
      <c r="P97" t="s">
        <v>49</v>
      </c>
      <c r="Q97" t="s">
        <v>49</v>
      </c>
      <c r="R97" t="s">
        <v>63</v>
      </c>
      <c r="S97" t="s">
        <v>63</v>
      </c>
      <c r="T97" t="s">
        <v>61</v>
      </c>
      <c r="U97" s="59">
        <f t="shared" si="37"/>
        <v>45738</v>
      </c>
      <c r="V97" s="42" t="s">
        <v>41</v>
      </c>
      <c r="W97" s="43">
        <v>765</v>
      </c>
      <c r="X97" s="44">
        <v>5</v>
      </c>
      <c r="Y97" s="44">
        <v>0</v>
      </c>
      <c r="Z97" s="44">
        <v>43696.88</v>
      </c>
      <c r="AA97" s="44">
        <v>656.42</v>
      </c>
      <c r="AB97" s="45">
        <v>0</v>
      </c>
      <c r="AC97" s="47">
        <f t="shared" si="33"/>
        <v>770</v>
      </c>
      <c r="AD97" s="46">
        <f t="shared" si="34"/>
        <v>44353.299999999996</v>
      </c>
      <c r="AE97" s="44">
        <f t="shared" si="40"/>
        <v>-60</v>
      </c>
      <c r="AF97" s="44">
        <f t="shared" si="40"/>
        <v>1</v>
      </c>
      <c r="AG97" s="44">
        <f t="shared" si="40"/>
        <v>0</v>
      </c>
      <c r="AH97" s="44">
        <f t="shared" si="38"/>
        <v>-5216.7099999999991</v>
      </c>
      <c r="AI97" s="44">
        <f t="shared" si="38"/>
        <v>318.49</v>
      </c>
      <c r="AJ97" s="45">
        <f t="shared" si="38"/>
        <v>0</v>
      </c>
      <c r="AK97" s="47">
        <f t="shared" si="38"/>
        <v>-59</v>
      </c>
      <c r="AL97" s="47">
        <f t="shared" si="22"/>
        <v>-4898.2199999999939</v>
      </c>
      <c r="AM97" s="56">
        <f t="shared" si="41"/>
        <v>-7.8431372549019607E-2</v>
      </c>
      <c r="AN97" s="56">
        <f t="shared" si="41"/>
        <v>0.2</v>
      </c>
      <c r="AO97" s="56" t="str">
        <f t="shared" si="41"/>
        <v/>
      </c>
      <c r="AP97" s="56">
        <f t="shared" si="39"/>
        <v>-0.11938403840274178</v>
      </c>
      <c r="AQ97" s="56">
        <f t="shared" si="39"/>
        <v>0.48519240730020419</v>
      </c>
      <c r="AR97" s="57" t="str">
        <f t="shared" si="39"/>
        <v/>
      </c>
      <c r="AS97" s="58">
        <f t="shared" si="39"/>
        <v>-7.6623376623376621E-2</v>
      </c>
      <c r="AT97" s="58">
        <f t="shared" si="23"/>
        <v>-0.1104364275037031</v>
      </c>
      <c r="AU97" s="122">
        <f t="shared" si="30"/>
        <v>54.581801418439717</v>
      </c>
      <c r="AV97" s="123">
        <f t="shared" si="26"/>
        <v>57.120104575163396</v>
      </c>
      <c r="AW97" s="124">
        <f t="shared" si="27"/>
        <v>-2.5383031567236785</v>
      </c>
      <c r="AX97" s="122">
        <f t="shared" si="28"/>
        <v>162.48499999999999</v>
      </c>
      <c r="AY97" s="123">
        <f t="shared" si="29"/>
        <v>131.28399999999999</v>
      </c>
      <c r="AZ97" s="124">
        <f t="shared" si="35"/>
        <v>31.200999999999993</v>
      </c>
    </row>
    <row r="98" spans="1:52" x14ac:dyDescent="0.2">
      <c r="A98" t="s">
        <v>46</v>
      </c>
      <c r="B98" t="s">
        <v>46</v>
      </c>
      <c r="C98" t="s">
        <v>63</v>
      </c>
      <c r="D98" t="s">
        <v>63</v>
      </c>
      <c r="E98" t="s">
        <v>62</v>
      </c>
      <c r="F98" s="4">
        <f t="shared" si="36"/>
        <v>46103</v>
      </c>
      <c r="G98" t="s">
        <v>35</v>
      </c>
      <c r="H98" s="28">
        <v>362</v>
      </c>
      <c r="I98" s="2">
        <v>4</v>
      </c>
      <c r="J98" s="2">
        <v>0</v>
      </c>
      <c r="K98" s="2">
        <v>20370.960000000003</v>
      </c>
      <c r="L98" s="2">
        <v>386.76</v>
      </c>
      <c r="M98" s="29">
        <v>0</v>
      </c>
      <c r="N98" s="31">
        <f t="shared" si="31"/>
        <v>366</v>
      </c>
      <c r="O98" s="30">
        <f t="shared" si="32"/>
        <v>20757.72</v>
      </c>
      <c r="P98" t="s">
        <v>49</v>
      </c>
      <c r="Q98" t="s">
        <v>49</v>
      </c>
      <c r="R98" t="s">
        <v>63</v>
      </c>
      <c r="S98" t="s">
        <v>63</v>
      </c>
      <c r="T98" t="s">
        <v>62</v>
      </c>
      <c r="U98" s="4">
        <f t="shared" si="37"/>
        <v>45739</v>
      </c>
      <c r="V98" t="s">
        <v>35</v>
      </c>
      <c r="W98" s="28">
        <v>351</v>
      </c>
      <c r="X98" s="2">
        <v>3</v>
      </c>
      <c r="Y98" s="2">
        <v>0</v>
      </c>
      <c r="Z98" s="2">
        <v>18527.530000000002</v>
      </c>
      <c r="AA98" s="2">
        <v>988.75</v>
      </c>
      <c r="AB98" s="29">
        <v>0</v>
      </c>
      <c r="AC98" s="31">
        <f t="shared" si="33"/>
        <v>354</v>
      </c>
      <c r="AD98" s="30">
        <f t="shared" si="34"/>
        <v>19516.280000000002</v>
      </c>
      <c r="AE98" s="2">
        <f t="shared" si="40"/>
        <v>11</v>
      </c>
      <c r="AF98" s="2">
        <f t="shared" si="40"/>
        <v>1</v>
      </c>
      <c r="AG98" s="2">
        <f t="shared" si="40"/>
        <v>0</v>
      </c>
      <c r="AH98" s="2">
        <f t="shared" si="38"/>
        <v>1843.4300000000003</v>
      </c>
      <c r="AI98" s="2">
        <f t="shared" si="38"/>
        <v>-601.99</v>
      </c>
      <c r="AJ98" s="29">
        <f t="shared" si="38"/>
        <v>0</v>
      </c>
      <c r="AK98" s="31">
        <f t="shared" si="38"/>
        <v>12</v>
      </c>
      <c r="AL98" s="31">
        <f t="shared" si="22"/>
        <v>1241.4399999999987</v>
      </c>
      <c r="AM98" s="38">
        <f t="shared" si="41"/>
        <v>3.1339031339031341E-2</v>
      </c>
      <c r="AN98" s="38">
        <f t="shared" si="41"/>
        <v>0.33333333333333331</v>
      </c>
      <c r="AO98" s="38" t="str">
        <f t="shared" si="41"/>
        <v/>
      </c>
      <c r="AP98" s="38">
        <f t="shared" si="39"/>
        <v>9.9496802865789449E-2</v>
      </c>
      <c r="AQ98" s="38">
        <f t="shared" si="39"/>
        <v>-0.60883944374209864</v>
      </c>
      <c r="AR98" s="39" t="str">
        <f t="shared" si="39"/>
        <v/>
      </c>
      <c r="AS98" s="40">
        <f t="shared" si="39"/>
        <v>3.3898305084745763E-2</v>
      </c>
      <c r="AT98" s="40">
        <f t="shared" si="23"/>
        <v>6.3610483145353447E-2</v>
      </c>
      <c r="AU98" s="119">
        <f t="shared" si="30"/>
        <v>56.273370165745867</v>
      </c>
      <c r="AV98" s="120">
        <f t="shared" si="26"/>
        <v>52.784985754985762</v>
      </c>
      <c r="AW98" s="121">
        <f t="shared" si="27"/>
        <v>3.488384410760105</v>
      </c>
      <c r="AX98" s="119">
        <f t="shared" si="28"/>
        <v>96.69</v>
      </c>
      <c r="AY98" s="120">
        <f t="shared" si="29"/>
        <v>329.58333333333331</v>
      </c>
      <c r="AZ98" s="121">
        <f t="shared" si="35"/>
        <v>-232.89333333333332</v>
      </c>
    </row>
    <row r="99" spans="1:52" x14ac:dyDescent="0.2">
      <c r="A99" t="s">
        <v>46</v>
      </c>
      <c r="B99" t="s">
        <v>46</v>
      </c>
      <c r="C99" t="s">
        <v>63</v>
      </c>
      <c r="D99" t="s">
        <v>63</v>
      </c>
      <c r="E99" t="s">
        <v>62</v>
      </c>
      <c r="F99" s="4">
        <f t="shared" si="36"/>
        <v>46104</v>
      </c>
      <c r="G99" t="s">
        <v>36</v>
      </c>
      <c r="H99" s="28">
        <v>250</v>
      </c>
      <c r="I99" s="2">
        <v>3</v>
      </c>
      <c r="J99" s="2">
        <v>1</v>
      </c>
      <c r="K99" s="2">
        <v>13278.189999999999</v>
      </c>
      <c r="L99" s="2">
        <v>448.16</v>
      </c>
      <c r="M99" s="29">
        <v>-56.96</v>
      </c>
      <c r="N99" s="31">
        <f t="shared" si="31"/>
        <v>254</v>
      </c>
      <c r="O99" s="30">
        <f t="shared" si="32"/>
        <v>13669.39</v>
      </c>
      <c r="P99" t="s">
        <v>49</v>
      </c>
      <c r="Q99" t="s">
        <v>49</v>
      </c>
      <c r="R99" t="s">
        <v>63</v>
      </c>
      <c r="S99" t="s">
        <v>63</v>
      </c>
      <c r="T99" t="s">
        <v>62</v>
      </c>
      <c r="U99" s="4">
        <f t="shared" si="37"/>
        <v>45740</v>
      </c>
      <c r="V99" t="s">
        <v>36</v>
      </c>
      <c r="W99" s="28">
        <v>257</v>
      </c>
      <c r="X99" s="2">
        <v>7</v>
      </c>
      <c r="Y99" s="2">
        <v>0</v>
      </c>
      <c r="Z99" s="2">
        <v>13342.779999999999</v>
      </c>
      <c r="AA99" s="2">
        <v>865.39</v>
      </c>
      <c r="AB99" s="29">
        <v>0</v>
      </c>
      <c r="AC99" s="31">
        <f t="shared" si="33"/>
        <v>264</v>
      </c>
      <c r="AD99" s="30">
        <f t="shared" si="34"/>
        <v>14208.169999999998</v>
      </c>
      <c r="AE99" s="2">
        <f t="shared" si="40"/>
        <v>-7</v>
      </c>
      <c r="AF99" s="2">
        <f t="shared" si="40"/>
        <v>-4</v>
      </c>
      <c r="AG99" s="2">
        <f t="shared" si="40"/>
        <v>1</v>
      </c>
      <c r="AH99" s="2">
        <f t="shared" si="38"/>
        <v>-64.590000000000146</v>
      </c>
      <c r="AI99" s="2">
        <f t="shared" si="38"/>
        <v>-417.22999999999996</v>
      </c>
      <c r="AJ99" s="29">
        <f t="shared" si="38"/>
        <v>-56.96</v>
      </c>
      <c r="AK99" s="31">
        <f t="shared" si="38"/>
        <v>-10</v>
      </c>
      <c r="AL99" s="31">
        <f t="shared" si="22"/>
        <v>-538.77999999999884</v>
      </c>
      <c r="AM99" s="38">
        <f t="shared" si="41"/>
        <v>-2.7237354085603113E-2</v>
      </c>
      <c r="AN99" s="38">
        <f t="shared" si="41"/>
        <v>-0.5714285714285714</v>
      </c>
      <c r="AO99" s="38" t="str">
        <f t="shared" si="41"/>
        <v/>
      </c>
      <c r="AP99" s="38">
        <f t="shared" si="39"/>
        <v>-4.8408202788324589E-3</v>
      </c>
      <c r="AQ99" s="38">
        <f t="shared" si="39"/>
        <v>-0.48212944452790069</v>
      </c>
      <c r="AR99" s="39" t="str">
        <f t="shared" si="39"/>
        <v/>
      </c>
      <c r="AS99" s="40">
        <f t="shared" si="39"/>
        <v>-3.787878787878788E-2</v>
      </c>
      <c r="AT99" s="40">
        <f t="shared" si="23"/>
        <v>-3.7920435918207547E-2</v>
      </c>
      <c r="AU99" s="119">
        <f t="shared" si="30"/>
        <v>53.112759999999994</v>
      </c>
      <c r="AV99" s="120">
        <f t="shared" si="26"/>
        <v>51.91743190661478</v>
      </c>
      <c r="AW99" s="121">
        <f t="shared" si="27"/>
        <v>1.1953280933852142</v>
      </c>
      <c r="AX99" s="119">
        <f t="shared" si="28"/>
        <v>97.800000000000011</v>
      </c>
      <c r="AY99" s="120">
        <f t="shared" si="29"/>
        <v>123.62714285714286</v>
      </c>
      <c r="AZ99" s="121">
        <f t="shared" si="35"/>
        <v>-25.827142857142846</v>
      </c>
    </row>
    <row r="100" spans="1:52" x14ac:dyDescent="0.2">
      <c r="A100" t="s">
        <v>46</v>
      </c>
      <c r="B100" t="s">
        <v>46</v>
      </c>
      <c r="C100" t="s">
        <v>63</v>
      </c>
      <c r="D100" t="s">
        <v>63</v>
      </c>
      <c r="E100" t="s">
        <v>62</v>
      </c>
      <c r="F100" s="4">
        <f t="shared" si="36"/>
        <v>46105</v>
      </c>
      <c r="G100" t="s">
        <v>37</v>
      </c>
      <c r="H100" s="28">
        <v>328</v>
      </c>
      <c r="I100" s="2">
        <v>9</v>
      </c>
      <c r="J100" s="2">
        <v>2</v>
      </c>
      <c r="K100" s="2">
        <v>19232.59</v>
      </c>
      <c r="L100" s="2">
        <v>1505.53</v>
      </c>
      <c r="M100" s="29">
        <v>454.86</v>
      </c>
      <c r="N100" s="31">
        <f t="shared" si="31"/>
        <v>339</v>
      </c>
      <c r="O100" s="30">
        <f t="shared" si="32"/>
        <v>21192.98</v>
      </c>
      <c r="P100" t="s">
        <v>49</v>
      </c>
      <c r="Q100" t="s">
        <v>49</v>
      </c>
      <c r="R100" t="s">
        <v>63</v>
      </c>
      <c r="S100" t="s">
        <v>63</v>
      </c>
      <c r="T100" t="s">
        <v>62</v>
      </c>
      <c r="U100" s="4">
        <f t="shared" si="37"/>
        <v>45741</v>
      </c>
      <c r="V100" t="s">
        <v>37</v>
      </c>
      <c r="W100" s="28">
        <v>325</v>
      </c>
      <c r="X100" s="2">
        <v>10</v>
      </c>
      <c r="Y100" s="2">
        <v>0</v>
      </c>
      <c r="Z100" s="2">
        <v>16120.520000000002</v>
      </c>
      <c r="AA100" s="2">
        <v>1537.66</v>
      </c>
      <c r="AB100" s="29">
        <v>0</v>
      </c>
      <c r="AC100" s="31">
        <f t="shared" si="33"/>
        <v>335</v>
      </c>
      <c r="AD100" s="30">
        <f t="shared" si="34"/>
        <v>17658.180000000004</v>
      </c>
      <c r="AE100" s="2">
        <f t="shared" si="40"/>
        <v>3</v>
      </c>
      <c r="AF100" s="2">
        <f t="shared" si="40"/>
        <v>-1</v>
      </c>
      <c r="AG100" s="2">
        <f t="shared" si="40"/>
        <v>2</v>
      </c>
      <c r="AH100" s="2">
        <f t="shared" si="38"/>
        <v>3112.0699999999979</v>
      </c>
      <c r="AI100" s="2">
        <f t="shared" si="38"/>
        <v>-32.130000000000109</v>
      </c>
      <c r="AJ100" s="29">
        <f t="shared" si="38"/>
        <v>454.86</v>
      </c>
      <c r="AK100" s="31">
        <f t="shared" si="38"/>
        <v>4</v>
      </c>
      <c r="AL100" s="31">
        <f t="shared" si="22"/>
        <v>3534.7999999999956</v>
      </c>
      <c r="AM100" s="38">
        <f t="shared" si="41"/>
        <v>9.2307692307692316E-3</v>
      </c>
      <c r="AN100" s="38">
        <f t="shared" si="41"/>
        <v>-0.1</v>
      </c>
      <c r="AO100" s="38" t="str">
        <f t="shared" si="41"/>
        <v/>
      </c>
      <c r="AP100" s="38">
        <f t="shared" si="39"/>
        <v>0.1930502241863164</v>
      </c>
      <c r="AQ100" s="38">
        <f t="shared" si="39"/>
        <v>-2.0895386496364677E-2</v>
      </c>
      <c r="AR100" s="39" t="str">
        <f t="shared" si="39"/>
        <v/>
      </c>
      <c r="AS100" s="40">
        <f t="shared" si="39"/>
        <v>1.1940298507462687E-2</v>
      </c>
      <c r="AT100" s="40">
        <f t="shared" si="23"/>
        <v>0.20017918041383626</v>
      </c>
      <c r="AU100" s="119">
        <f t="shared" si="30"/>
        <v>58.635945121951217</v>
      </c>
      <c r="AV100" s="120">
        <f t="shared" si="26"/>
        <v>49.601600000000005</v>
      </c>
      <c r="AW100" s="121">
        <f t="shared" si="27"/>
        <v>9.0343451219512119</v>
      </c>
      <c r="AX100" s="119">
        <f t="shared" si="28"/>
        <v>178.21727272727273</v>
      </c>
      <c r="AY100" s="120">
        <f t="shared" si="29"/>
        <v>153.76600000000002</v>
      </c>
      <c r="AZ100" s="121">
        <f t="shared" si="35"/>
        <v>24.451272727272709</v>
      </c>
    </row>
    <row r="101" spans="1:52" x14ac:dyDescent="0.2">
      <c r="A101" t="s">
        <v>46</v>
      </c>
      <c r="B101" t="s">
        <v>46</v>
      </c>
      <c r="C101" t="s">
        <v>63</v>
      </c>
      <c r="D101" t="s">
        <v>63</v>
      </c>
      <c r="E101" t="s">
        <v>62</v>
      </c>
      <c r="F101" s="4">
        <f t="shared" si="36"/>
        <v>46106</v>
      </c>
      <c r="G101" t="s">
        <v>38</v>
      </c>
      <c r="H101" s="28">
        <v>328</v>
      </c>
      <c r="I101" s="2">
        <v>3</v>
      </c>
      <c r="J101" s="2">
        <v>1</v>
      </c>
      <c r="K101" s="2">
        <v>17500.2</v>
      </c>
      <c r="L101" s="2">
        <v>490.12</v>
      </c>
      <c r="M101" s="29">
        <v>30.95</v>
      </c>
      <c r="N101" s="31">
        <f t="shared" si="31"/>
        <v>332</v>
      </c>
      <c r="O101" s="30">
        <f t="shared" si="32"/>
        <v>18021.27</v>
      </c>
      <c r="P101" t="s">
        <v>49</v>
      </c>
      <c r="Q101" t="s">
        <v>49</v>
      </c>
      <c r="R101" t="s">
        <v>63</v>
      </c>
      <c r="S101" t="s">
        <v>63</v>
      </c>
      <c r="T101" t="s">
        <v>62</v>
      </c>
      <c r="U101" s="4">
        <f t="shared" si="37"/>
        <v>45742</v>
      </c>
      <c r="V101" t="s">
        <v>38</v>
      </c>
      <c r="W101" s="28">
        <v>338</v>
      </c>
      <c r="X101" s="2">
        <v>7</v>
      </c>
      <c r="Y101" s="2">
        <v>0</v>
      </c>
      <c r="Z101" s="2">
        <v>18339.260000000002</v>
      </c>
      <c r="AA101" s="2">
        <v>904</v>
      </c>
      <c r="AB101" s="29">
        <v>0</v>
      </c>
      <c r="AC101" s="31">
        <f t="shared" si="33"/>
        <v>345</v>
      </c>
      <c r="AD101" s="30">
        <f t="shared" si="34"/>
        <v>19243.260000000002</v>
      </c>
      <c r="AE101" s="2">
        <f t="shared" si="40"/>
        <v>-10</v>
      </c>
      <c r="AF101" s="2">
        <f t="shared" si="40"/>
        <v>-4</v>
      </c>
      <c r="AG101" s="2">
        <f t="shared" si="40"/>
        <v>1</v>
      </c>
      <c r="AH101" s="2">
        <f t="shared" si="38"/>
        <v>-839.06000000000131</v>
      </c>
      <c r="AI101" s="2">
        <f t="shared" si="38"/>
        <v>-413.88</v>
      </c>
      <c r="AJ101" s="29">
        <f t="shared" si="38"/>
        <v>30.95</v>
      </c>
      <c r="AK101" s="31">
        <f t="shared" si="38"/>
        <v>-13</v>
      </c>
      <c r="AL101" s="31">
        <f t="shared" si="22"/>
        <v>-1221.9900000000016</v>
      </c>
      <c r="AM101" s="38">
        <f t="shared" si="41"/>
        <v>-2.9585798816568046E-2</v>
      </c>
      <c r="AN101" s="38">
        <f t="shared" si="41"/>
        <v>-0.5714285714285714</v>
      </c>
      <c r="AO101" s="38" t="str">
        <f t="shared" si="41"/>
        <v/>
      </c>
      <c r="AP101" s="38">
        <f t="shared" si="39"/>
        <v>-4.5752118678725383E-2</v>
      </c>
      <c r="AQ101" s="38">
        <f t="shared" si="39"/>
        <v>-0.45783185840707963</v>
      </c>
      <c r="AR101" s="39" t="str">
        <f t="shared" si="39"/>
        <v/>
      </c>
      <c r="AS101" s="40">
        <f t="shared" si="39"/>
        <v>-3.7681159420289857E-2</v>
      </c>
      <c r="AT101" s="40">
        <f t="shared" si="23"/>
        <v>-6.3502234028953594E-2</v>
      </c>
      <c r="AU101" s="119">
        <f t="shared" si="30"/>
        <v>53.354268292682931</v>
      </c>
      <c r="AV101" s="120">
        <f t="shared" si="26"/>
        <v>54.258165680473375</v>
      </c>
      <c r="AW101" s="121">
        <f t="shared" si="27"/>
        <v>-0.90389738779044393</v>
      </c>
      <c r="AX101" s="119">
        <f t="shared" si="28"/>
        <v>130.26750000000001</v>
      </c>
      <c r="AY101" s="120">
        <f t="shared" si="29"/>
        <v>129.14285714285714</v>
      </c>
      <c r="AZ101" s="121">
        <f t="shared" si="35"/>
        <v>1.1246428571428737</v>
      </c>
    </row>
    <row r="102" spans="1:52" x14ac:dyDescent="0.2">
      <c r="A102" t="s">
        <v>46</v>
      </c>
      <c r="B102" t="s">
        <v>46</v>
      </c>
      <c r="C102" t="s">
        <v>63</v>
      </c>
      <c r="D102" t="s">
        <v>63</v>
      </c>
      <c r="E102" t="s">
        <v>62</v>
      </c>
      <c r="F102" s="4">
        <f t="shared" si="36"/>
        <v>46107</v>
      </c>
      <c r="G102" t="s">
        <v>39</v>
      </c>
      <c r="H102" s="28">
        <v>373</v>
      </c>
      <c r="I102" s="2">
        <v>4</v>
      </c>
      <c r="J102" s="2">
        <v>1</v>
      </c>
      <c r="K102" s="2">
        <v>21279.800000000003</v>
      </c>
      <c r="L102" s="2">
        <v>953.18999999999994</v>
      </c>
      <c r="M102" s="29">
        <v>407.26</v>
      </c>
      <c r="N102" s="31">
        <f t="shared" si="31"/>
        <v>378</v>
      </c>
      <c r="O102" s="30">
        <f t="shared" si="32"/>
        <v>22640.25</v>
      </c>
      <c r="P102" t="s">
        <v>49</v>
      </c>
      <c r="Q102" t="s">
        <v>49</v>
      </c>
      <c r="R102" t="s">
        <v>63</v>
      </c>
      <c r="S102" t="s">
        <v>63</v>
      </c>
      <c r="T102" t="s">
        <v>62</v>
      </c>
      <c r="U102" s="4">
        <f t="shared" si="37"/>
        <v>45743</v>
      </c>
      <c r="V102" t="s">
        <v>39</v>
      </c>
      <c r="W102" s="28">
        <v>411</v>
      </c>
      <c r="X102" s="2">
        <v>3</v>
      </c>
      <c r="Y102" s="2">
        <v>0</v>
      </c>
      <c r="Z102" s="2">
        <v>22570.400000000001</v>
      </c>
      <c r="AA102" s="2">
        <v>816.66</v>
      </c>
      <c r="AB102" s="29">
        <v>0</v>
      </c>
      <c r="AC102" s="31">
        <f t="shared" si="33"/>
        <v>414</v>
      </c>
      <c r="AD102" s="30">
        <f t="shared" si="34"/>
        <v>23387.06</v>
      </c>
      <c r="AE102" s="2">
        <f t="shared" si="40"/>
        <v>-38</v>
      </c>
      <c r="AF102" s="2">
        <f t="shared" si="40"/>
        <v>1</v>
      </c>
      <c r="AG102" s="2">
        <f t="shared" si="40"/>
        <v>1</v>
      </c>
      <c r="AH102" s="2">
        <f t="shared" si="38"/>
        <v>-1290.5999999999985</v>
      </c>
      <c r="AI102" s="2">
        <f t="shared" si="38"/>
        <v>136.52999999999997</v>
      </c>
      <c r="AJ102" s="29">
        <f t="shared" si="38"/>
        <v>407.26</v>
      </c>
      <c r="AK102" s="31">
        <f t="shared" si="38"/>
        <v>-36</v>
      </c>
      <c r="AL102" s="31">
        <f t="shared" si="22"/>
        <v>-746.81000000000131</v>
      </c>
      <c r="AM102" s="38">
        <f t="shared" si="41"/>
        <v>-9.2457420924574207E-2</v>
      </c>
      <c r="AN102" s="38">
        <f t="shared" si="41"/>
        <v>0.33333333333333331</v>
      </c>
      <c r="AO102" s="38" t="str">
        <f t="shared" si="41"/>
        <v/>
      </c>
      <c r="AP102" s="38">
        <f t="shared" si="39"/>
        <v>-5.7181086733066246E-2</v>
      </c>
      <c r="AQ102" s="38">
        <f t="shared" si="39"/>
        <v>0.16718095657923734</v>
      </c>
      <c r="AR102" s="39" t="str">
        <f t="shared" si="39"/>
        <v/>
      </c>
      <c r="AS102" s="40">
        <f t="shared" si="39"/>
        <v>-8.6956521739130432E-2</v>
      </c>
      <c r="AT102" s="40">
        <f t="shared" si="23"/>
        <v>-3.1932615728526854E-2</v>
      </c>
      <c r="AU102" s="119">
        <f t="shared" si="30"/>
        <v>57.050402144772129</v>
      </c>
      <c r="AV102" s="120">
        <f t="shared" si="26"/>
        <v>54.915815085158151</v>
      </c>
      <c r="AW102" s="121">
        <f t="shared" si="27"/>
        <v>2.1345870596139775</v>
      </c>
      <c r="AX102" s="119">
        <f t="shared" si="28"/>
        <v>272.08999999999997</v>
      </c>
      <c r="AY102" s="120">
        <f t="shared" si="29"/>
        <v>272.21999999999997</v>
      </c>
      <c r="AZ102" s="121">
        <f t="shared" si="35"/>
        <v>-0.12999999999999545</v>
      </c>
    </row>
    <row r="103" spans="1:52" x14ac:dyDescent="0.2">
      <c r="A103" t="s">
        <v>46</v>
      </c>
      <c r="B103" t="s">
        <v>46</v>
      </c>
      <c r="C103" t="s">
        <v>63</v>
      </c>
      <c r="D103" t="s">
        <v>63</v>
      </c>
      <c r="E103" t="s">
        <v>62</v>
      </c>
      <c r="F103" s="4">
        <f t="shared" si="36"/>
        <v>46108</v>
      </c>
      <c r="G103" t="s">
        <v>40</v>
      </c>
      <c r="H103" s="28">
        <v>665</v>
      </c>
      <c r="I103" s="2">
        <v>6</v>
      </c>
      <c r="J103" s="2">
        <v>0</v>
      </c>
      <c r="K103" s="2">
        <v>38095.009999999995</v>
      </c>
      <c r="L103" s="2">
        <v>793.46</v>
      </c>
      <c r="M103" s="29">
        <v>0</v>
      </c>
      <c r="N103" s="31">
        <f t="shared" si="31"/>
        <v>671</v>
      </c>
      <c r="O103" s="30">
        <f t="shared" si="32"/>
        <v>38888.469999999994</v>
      </c>
      <c r="P103" t="s">
        <v>49</v>
      </c>
      <c r="Q103" t="s">
        <v>49</v>
      </c>
      <c r="R103" t="s">
        <v>63</v>
      </c>
      <c r="S103" t="s">
        <v>63</v>
      </c>
      <c r="T103" t="s">
        <v>62</v>
      </c>
      <c r="U103" s="4">
        <f t="shared" si="37"/>
        <v>45744</v>
      </c>
      <c r="V103" t="s">
        <v>40</v>
      </c>
      <c r="W103" s="28">
        <v>734</v>
      </c>
      <c r="X103" s="2">
        <v>9</v>
      </c>
      <c r="Y103" s="2">
        <v>0</v>
      </c>
      <c r="Z103" s="2">
        <v>41424.85</v>
      </c>
      <c r="AA103" s="2">
        <v>1390.98</v>
      </c>
      <c r="AB103" s="29">
        <v>0</v>
      </c>
      <c r="AC103" s="31">
        <f t="shared" si="33"/>
        <v>743</v>
      </c>
      <c r="AD103" s="30">
        <f t="shared" si="34"/>
        <v>42815.83</v>
      </c>
      <c r="AE103" s="2">
        <f t="shared" si="40"/>
        <v>-69</v>
      </c>
      <c r="AF103" s="2">
        <f t="shared" si="40"/>
        <v>-3</v>
      </c>
      <c r="AG103" s="2">
        <f t="shared" si="40"/>
        <v>0</v>
      </c>
      <c r="AH103" s="2">
        <f t="shared" si="38"/>
        <v>-3329.8400000000038</v>
      </c>
      <c r="AI103" s="2">
        <f t="shared" si="38"/>
        <v>-597.52</v>
      </c>
      <c r="AJ103" s="29">
        <f t="shared" si="38"/>
        <v>0</v>
      </c>
      <c r="AK103" s="31">
        <f t="shared" si="38"/>
        <v>-72</v>
      </c>
      <c r="AL103" s="31">
        <f t="shared" si="22"/>
        <v>-3927.3600000000079</v>
      </c>
      <c r="AM103" s="38">
        <f t="shared" si="41"/>
        <v>-9.4005449591280654E-2</v>
      </c>
      <c r="AN103" s="38">
        <f t="shared" si="41"/>
        <v>-0.33333333333333331</v>
      </c>
      <c r="AO103" s="38" t="str">
        <f t="shared" si="41"/>
        <v/>
      </c>
      <c r="AP103" s="38">
        <f t="shared" si="39"/>
        <v>-8.0382668856978451E-2</v>
      </c>
      <c r="AQ103" s="38">
        <f t="shared" si="39"/>
        <v>-0.42956764295676425</v>
      </c>
      <c r="AR103" s="39" t="str">
        <f t="shared" si="39"/>
        <v/>
      </c>
      <c r="AS103" s="40">
        <f t="shared" si="39"/>
        <v>-9.6904441453566623E-2</v>
      </c>
      <c r="AT103" s="40">
        <f t="shared" si="23"/>
        <v>-9.1726821598460379E-2</v>
      </c>
      <c r="AU103" s="119">
        <f t="shared" si="30"/>
        <v>57.28572932330826</v>
      </c>
      <c r="AV103" s="120">
        <f t="shared" si="26"/>
        <v>56.437125340599451</v>
      </c>
      <c r="AW103" s="121">
        <f t="shared" si="27"/>
        <v>0.84860398270880921</v>
      </c>
      <c r="AX103" s="119">
        <f t="shared" si="28"/>
        <v>132.24333333333334</v>
      </c>
      <c r="AY103" s="120">
        <f t="shared" si="29"/>
        <v>154.55333333333334</v>
      </c>
      <c r="AZ103" s="121">
        <f t="shared" si="35"/>
        <v>-22.310000000000002</v>
      </c>
    </row>
    <row r="104" spans="1:52" ht="13.5" thickBot="1" x14ac:dyDescent="0.25">
      <c r="A104" t="s">
        <v>46</v>
      </c>
      <c r="B104" t="s">
        <v>46</v>
      </c>
      <c r="C104" t="s">
        <v>63</v>
      </c>
      <c r="D104" t="s">
        <v>63</v>
      </c>
      <c r="E104" t="s">
        <v>62</v>
      </c>
      <c r="F104" s="59">
        <f t="shared" si="36"/>
        <v>46109</v>
      </c>
      <c r="G104" s="42" t="s">
        <v>41</v>
      </c>
      <c r="H104" s="43">
        <v>715</v>
      </c>
      <c r="I104" s="44">
        <v>9</v>
      </c>
      <c r="J104" s="44">
        <v>0</v>
      </c>
      <c r="K104" s="44">
        <v>38234.49</v>
      </c>
      <c r="L104" s="44">
        <v>1044.07</v>
      </c>
      <c r="M104" s="45">
        <v>0</v>
      </c>
      <c r="N104" s="47">
        <f t="shared" si="31"/>
        <v>724</v>
      </c>
      <c r="O104" s="46">
        <f t="shared" si="32"/>
        <v>39278.559999999998</v>
      </c>
      <c r="P104" t="s">
        <v>49</v>
      </c>
      <c r="Q104" t="s">
        <v>49</v>
      </c>
      <c r="R104" t="s">
        <v>63</v>
      </c>
      <c r="S104" t="s">
        <v>63</v>
      </c>
      <c r="T104" t="s">
        <v>62</v>
      </c>
      <c r="U104" s="59">
        <f t="shared" si="37"/>
        <v>45745</v>
      </c>
      <c r="V104" s="42" t="s">
        <v>41</v>
      </c>
      <c r="W104" s="43">
        <v>651</v>
      </c>
      <c r="X104" s="44">
        <v>7</v>
      </c>
      <c r="Y104" s="44">
        <v>0</v>
      </c>
      <c r="Z104" s="44">
        <v>37080.060000000005</v>
      </c>
      <c r="AA104" s="44">
        <v>795.67</v>
      </c>
      <c r="AB104" s="45">
        <v>0</v>
      </c>
      <c r="AC104" s="47">
        <f t="shared" si="33"/>
        <v>658</v>
      </c>
      <c r="AD104" s="46">
        <f t="shared" si="34"/>
        <v>37875.730000000003</v>
      </c>
      <c r="AE104" s="44">
        <f t="shared" si="40"/>
        <v>64</v>
      </c>
      <c r="AF104" s="44">
        <f t="shared" si="40"/>
        <v>2</v>
      </c>
      <c r="AG104" s="44">
        <f t="shared" si="40"/>
        <v>0</v>
      </c>
      <c r="AH104" s="44">
        <f t="shared" si="38"/>
        <v>1154.429999999993</v>
      </c>
      <c r="AI104" s="44">
        <f t="shared" si="38"/>
        <v>248.39999999999998</v>
      </c>
      <c r="AJ104" s="45">
        <f t="shared" si="38"/>
        <v>0</v>
      </c>
      <c r="AK104" s="47">
        <f t="shared" si="38"/>
        <v>66</v>
      </c>
      <c r="AL104" s="47">
        <f t="shared" si="22"/>
        <v>1402.8299999999945</v>
      </c>
      <c r="AM104" s="56">
        <f t="shared" si="41"/>
        <v>9.8310291858678955E-2</v>
      </c>
      <c r="AN104" s="56">
        <f t="shared" si="41"/>
        <v>0.2857142857142857</v>
      </c>
      <c r="AO104" s="56" t="str">
        <f t="shared" si="41"/>
        <v/>
      </c>
      <c r="AP104" s="56">
        <f t="shared" si="39"/>
        <v>3.1133444767888534E-2</v>
      </c>
      <c r="AQ104" s="56">
        <f t="shared" si="39"/>
        <v>0.31218972689682906</v>
      </c>
      <c r="AR104" s="57" t="str">
        <f t="shared" si="39"/>
        <v/>
      </c>
      <c r="AS104" s="58">
        <f t="shared" si="39"/>
        <v>0.10030395136778116</v>
      </c>
      <c r="AT104" s="58">
        <f t="shared" si="23"/>
        <v>3.7037701979605257E-2</v>
      </c>
      <c r="AU104" s="122">
        <f t="shared" si="30"/>
        <v>53.474811188811188</v>
      </c>
      <c r="AV104" s="123">
        <f t="shared" si="26"/>
        <v>56.958617511520742</v>
      </c>
      <c r="AW104" s="124">
        <f t="shared" si="27"/>
        <v>-3.4838063227095546</v>
      </c>
      <c r="AX104" s="122">
        <f t="shared" si="28"/>
        <v>116.00777777777778</v>
      </c>
      <c r="AY104" s="123">
        <f t="shared" si="29"/>
        <v>113.66714285714285</v>
      </c>
      <c r="AZ104" s="124">
        <f t="shared" si="35"/>
        <v>2.3406349206349262</v>
      </c>
    </row>
    <row r="105" spans="1:52" x14ac:dyDescent="0.2">
      <c r="A105" t="s">
        <v>46</v>
      </c>
      <c r="B105" t="s">
        <v>46</v>
      </c>
      <c r="C105" t="s">
        <v>70</v>
      </c>
      <c r="D105" t="s">
        <v>63</v>
      </c>
      <c r="E105" t="s">
        <v>66</v>
      </c>
      <c r="F105" s="4">
        <f t="shared" si="36"/>
        <v>46110</v>
      </c>
      <c r="G105" t="s">
        <v>35</v>
      </c>
      <c r="H105" s="28">
        <v>349</v>
      </c>
      <c r="I105" s="2">
        <v>2</v>
      </c>
      <c r="J105" s="2">
        <v>0</v>
      </c>
      <c r="K105" s="2">
        <v>17269.580000000002</v>
      </c>
      <c r="L105" s="2">
        <v>49.07</v>
      </c>
      <c r="M105" s="29">
        <v>0</v>
      </c>
      <c r="N105" s="31">
        <f t="shared" si="31"/>
        <v>351</v>
      </c>
      <c r="O105" s="30">
        <f t="shared" si="32"/>
        <v>17318.650000000001</v>
      </c>
      <c r="P105" t="s">
        <v>49</v>
      </c>
      <c r="Q105" t="s">
        <v>49</v>
      </c>
      <c r="R105" t="s">
        <v>70</v>
      </c>
      <c r="S105" t="s">
        <v>63</v>
      </c>
      <c r="T105" t="s">
        <v>66</v>
      </c>
      <c r="U105" s="4">
        <f t="shared" si="37"/>
        <v>45746</v>
      </c>
      <c r="V105" t="s">
        <v>35</v>
      </c>
      <c r="W105" s="28">
        <v>351</v>
      </c>
      <c r="X105" s="2">
        <v>6</v>
      </c>
      <c r="Y105" s="2">
        <v>0</v>
      </c>
      <c r="Z105" s="2">
        <v>18014.89</v>
      </c>
      <c r="AA105" s="2">
        <v>641.57000000000005</v>
      </c>
      <c r="AB105" s="29">
        <v>0</v>
      </c>
      <c r="AC105" s="31">
        <f t="shared" si="33"/>
        <v>357</v>
      </c>
      <c r="AD105" s="30">
        <f t="shared" si="34"/>
        <v>18656.46</v>
      </c>
      <c r="AE105" s="2">
        <f t="shared" si="40"/>
        <v>-2</v>
      </c>
      <c r="AF105" s="2">
        <f t="shared" si="40"/>
        <v>-4</v>
      </c>
      <c r="AG105" s="2">
        <f t="shared" si="40"/>
        <v>0</v>
      </c>
      <c r="AH105" s="2">
        <f t="shared" si="38"/>
        <v>-745.30999999999767</v>
      </c>
      <c r="AI105" s="2">
        <f t="shared" si="38"/>
        <v>-592.5</v>
      </c>
      <c r="AJ105" s="29">
        <f t="shared" si="38"/>
        <v>0</v>
      </c>
      <c r="AK105" s="31">
        <f t="shared" si="38"/>
        <v>-6</v>
      </c>
      <c r="AL105" s="31">
        <f t="shared" si="22"/>
        <v>-1337.8099999999977</v>
      </c>
      <c r="AM105" s="38">
        <f t="shared" si="41"/>
        <v>-5.6980056980056983E-3</v>
      </c>
      <c r="AN105" s="38">
        <f t="shared" si="41"/>
        <v>-0.66666666666666663</v>
      </c>
      <c r="AO105" s="38" t="str">
        <f t="shared" si="41"/>
        <v/>
      </c>
      <c r="AP105" s="38">
        <f t="shared" si="39"/>
        <v>-4.1371887366506134E-2</v>
      </c>
      <c r="AQ105" s="38">
        <f t="shared" si="39"/>
        <v>-0.92351575042473921</v>
      </c>
      <c r="AR105" s="39" t="str">
        <f t="shared" si="39"/>
        <v/>
      </c>
      <c r="AS105" s="40">
        <f t="shared" si="39"/>
        <v>-1.680672268907563E-2</v>
      </c>
      <c r="AT105" s="40">
        <f t="shared" si="23"/>
        <v>-7.1707601549275565E-2</v>
      </c>
      <c r="AU105" s="119">
        <f t="shared" si="30"/>
        <v>49.483037249283676</v>
      </c>
      <c r="AV105" s="120">
        <f t="shared" si="26"/>
        <v>51.324472934472929</v>
      </c>
      <c r="AW105" s="121">
        <f t="shared" si="27"/>
        <v>-1.8414356851892535</v>
      </c>
      <c r="AX105" s="119">
        <f t="shared" si="28"/>
        <v>24.535</v>
      </c>
      <c r="AY105" s="120">
        <f t="shared" si="29"/>
        <v>106.92833333333334</v>
      </c>
      <c r="AZ105" s="121">
        <f t="shared" si="35"/>
        <v>-82.393333333333345</v>
      </c>
    </row>
    <row r="106" spans="1:52" x14ac:dyDescent="0.2">
      <c r="A106" t="s">
        <v>46</v>
      </c>
      <c r="B106" t="s">
        <v>46</v>
      </c>
      <c r="C106" t="s">
        <v>70</v>
      </c>
      <c r="D106" t="s">
        <v>63</v>
      </c>
      <c r="E106" t="s">
        <v>66</v>
      </c>
      <c r="F106" s="4">
        <f t="shared" si="36"/>
        <v>46111</v>
      </c>
      <c r="G106" t="s">
        <v>36</v>
      </c>
      <c r="H106" s="28">
        <v>248</v>
      </c>
      <c r="I106" s="2">
        <v>5</v>
      </c>
      <c r="J106" s="2">
        <v>0</v>
      </c>
      <c r="K106" s="2">
        <v>12220.27</v>
      </c>
      <c r="L106" s="2">
        <v>680.65</v>
      </c>
      <c r="M106" s="29">
        <v>0</v>
      </c>
      <c r="N106" s="31">
        <f t="shared" si="31"/>
        <v>253</v>
      </c>
      <c r="O106" s="30">
        <f t="shared" si="32"/>
        <v>12900.92</v>
      </c>
      <c r="P106" t="s">
        <v>49</v>
      </c>
      <c r="Q106" t="s">
        <v>49</v>
      </c>
      <c r="R106" t="s">
        <v>70</v>
      </c>
      <c r="S106" t="s">
        <v>63</v>
      </c>
      <c r="T106" t="s">
        <v>66</v>
      </c>
      <c r="U106" s="4">
        <f t="shared" si="37"/>
        <v>45747</v>
      </c>
      <c r="V106" t="s">
        <v>36</v>
      </c>
      <c r="W106" s="28">
        <v>288</v>
      </c>
      <c r="X106" s="2">
        <v>7</v>
      </c>
      <c r="Y106" s="2">
        <v>0</v>
      </c>
      <c r="Z106" s="2">
        <v>18027.71</v>
      </c>
      <c r="AA106" s="2">
        <v>1363.94</v>
      </c>
      <c r="AB106" s="29">
        <v>0</v>
      </c>
      <c r="AC106" s="31">
        <f t="shared" si="33"/>
        <v>295</v>
      </c>
      <c r="AD106" s="30">
        <f t="shared" si="34"/>
        <v>19391.649999999998</v>
      </c>
      <c r="AE106" s="2">
        <f t="shared" si="40"/>
        <v>-40</v>
      </c>
      <c r="AF106" s="2">
        <f t="shared" si="40"/>
        <v>-2</v>
      </c>
      <c r="AG106" s="2">
        <f t="shared" si="40"/>
        <v>0</v>
      </c>
      <c r="AH106" s="2">
        <f t="shared" si="38"/>
        <v>-5807.4399999999987</v>
      </c>
      <c r="AI106" s="2">
        <f t="shared" si="38"/>
        <v>-683.29000000000008</v>
      </c>
      <c r="AJ106" s="29">
        <f t="shared" si="38"/>
        <v>0</v>
      </c>
      <c r="AK106" s="31">
        <f t="shared" si="38"/>
        <v>-42</v>
      </c>
      <c r="AL106" s="31">
        <f t="shared" si="22"/>
        <v>-6490.7299999999977</v>
      </c>
      <c r="AM106" s="38">
        <f t="shared" si="41"/>
        <v>-0.1388888888888889</v>
      </c>
      <c r="AN106" s="38">
        <f t="shared" si="41"/>
        <v>-0.2857142857142857</v>
      </c>
      <c r="AO106" s="38" t="str">
        <f t="shared" si="41"/>
        <v/>
      </c>
      <c r="AP106" s="38">
        <f t="shared" si="39"/>
        <v>-0.32213963947722696</v>
      </c>
      <c r="AQ106" s="38">
        <f t="shared" si="39"/>
        <v>-0.50096778450664992</v>
      </c>
      <c r="AR106" s="39" t="str">
        <f t="shared" si="39"/>
        <v/>
      </c>
      <c r="AS106" s="40">
        <f t="shared" si="39"/>
        <v>-0.14237288135593221</v>
      </c>
      <c r="AT106" s="40">
        <f t="shared" si="23"/>
        <v>-0.33471777801270125</v>
      </c>
      <c r="AU106" s="119">
        <f t="shared" si="30"/>
        <v>49.275282258064514</v>
      </c>
      <c r="AV106" s="120">
        <f t="shared" si="26"/>
        <v>62.596215277777773</v>
      </c>
      <c r="AW106" s="121">
        <f t="shared" si="27"/>
        <v>-13.320933019713259</v>
      </c>
      <c r="AX106" s="119">
        <f t="shared" si="28"/>
        <v>136.13</v>
      </c>
      <c r="AY106" s="120">
        <f t="shared" si="29"/>
        <v>194.84857142857143</v>
      </c>
      <c r="AZ106" s="121">
        <f t="shared" si="35"/>
        <v>-58.718571428571437</v>
      </c>
    </row>
    <row r="107" spans="1:52" x14ac:dyDescent="0.2">
      <c r="A107" t="s">
        <v>46</v>
      </c>
      <c r="B107" t="s">
        <v>46</v>
      </c>
      <c r="C107" t="s">
        <v>70</v>
      </c>
      <c r="D107" t="s">
        <v>63</v>
      </c>
      <c r="E107" t="s">
        <v>66</v>
      </c>
      <c r="F107" s="4">
        <f t="shared" si="36"/>
        <v>46112</v>
      </c>
      <c r="G107" t="s">
        <v>37</v>
      </c>
      <c r="H107" s="28">
        <v>284</v>
      </c>
      <c r="I107" s="2">
        <v>4</v>
      </c>
      <c r="J107" s="2">
        <v>2</v>
      </c>
      <c r="K107" s="2">
        <v>16369.88</v>
      </c>
      <c r="L107" s="2">
        <v>326.68</v>
      </c>
      <c r="M107" s="29">
        <v>3.2300000000000182</v>
      </c>
      <c r="N107" s="31">
        <f t="shared" si="31"/>
        <v>290</v>
      </c>
      <c r="O107" s="30">
        <f t="shared" si="32"/>
        <v>16699.789999999997</v>
      </c>
      <c r="P107" t="s">
        <v>49</v>
      </c>
      <c r="Q107" t="s">
        <v>49</v>
      </c>
      <c r="R107" t="s">
        <v>70</v>
      </c>
      <c r="S107" t="s">
        <v>70</v>
      </c>
      <c r="T107" t="s">
        <v>66</v>
      </c>
      <c r="U107" s="4">
        <f t="shared" si="37"/>
        <v>45748</v>
      </c>
      <c r="V107" t="s">
        <v>37</v>
      </c>
      <c r="W107" s="28">
        <v>288</v>
      </c>
      <c r="X107" s="2">
        <v>7</v>
      </c>
      <c r="Y107" s="2">
        <v>0</v>
      </c>
      <c r="Z107" s="2">
        <v>14656.060000000001</v>
      </c>
      <c r="AA107" s="2">
        <v>721.57</v>
      </c>
      <c r="AB107" s="29">
        <v>0</v>
      </c>
      <c r="AC107" s="31">
        <f t="shared" si="33"/>
        <v>295</v>
      </c>
      <c r="AD107" s="30">
        <f t="shared" si="34"/>
        <v>15377.630000000001</v>
      </c>
      <c r="AE107" s="2">
        <f t="shared" si="40"/>
        <v>-4</v>
      </c>
      <c r="AF107" s="2">
        <f t="shared" si="40"/>
        <v>-3</v>
      </c>
      <c r="AG107" s="2">
        <f t="shared" si="40"/>
        <v>2</v>
      </c>
      <c r="AH107" s="2">
        <f t="shared" si="38"/>
        <v>1713.8199999999979</v>
      </c>
      <c r="AI107" s="2">
        <f t="shared" si="38"/>
        <v>-394.89000000000004</v>
      </c>
      <c r="AJ107" s="29">
        <f t="shared" si="38"/>
        <v>3.2300000000000182</v>
      </c>
      <c r="AK107" s="31">
        <f t="shared" si="38"/>
        <v>-5</v>
      </c>
      <c r="AL107" s="31">
        <f t="shared" si="22"/>
        <v>1322.1599999999962</v>
      </c>
      <c r="AM107" s="38">
        <f t="shared" si="41"/>
        <v>-1.3888888888888888E-2</v>
      </c>
      <c r="AN107" s="38">
        <f t="shared" si="41"/>
        <v>-0.42857142857142855</v>
      </c>
      <c r="AO107" s="38" t="str">
        <f t="shared" si="41"/>
        <v/>
      </c>
      <c r="AP107" s="38">
        <f t="shared" si="39"/>
        <v>0.11693592957452396</v>
      </c>
      <c r="AQ107" s="38">
        <f t="shared" si="39"/>
        <v>-0.54726499161550513</v>
      </c>
      <c r="AR107" s="39" t="str">
        <f t="shared" si="39"/>
        <v/>
      </c>
      <c r="AS107" s="40">
        <f t="shared" si="39"/>
        <v>-1.6949152542372881E-2</v>
      </c>
      <c r="AT107" s="40">
        <f t="shared" si="23"/>
        <v>8.5979438964261468E-2</v>
      </c>
      <c r="AU107" s="119">
        <f t="shared" si="30"/>
        <v>57.640422535211265</v>
      </c>
      <c r="AV107" s="120">
        <f t="shared" si="26"/>
        <v>50.889097222222226</v>
      </c>
      <c r="AW107" s="121">
        <f t="shared" si="27"/>
        <v>6.7513253129890387</v>
      </c>
      <c r="AX107" s="119">
        <f t="shared" si="28"/>
        <v>54.985000000000007</v>
      </c>
      <c r="AY107" s="120">
        <f t="shared" si="29"/>
        <v>103.08142857142857</v>
      </c>
      <c r="AZ107" s="121">
        <f t="shared" si="35"/>
        <v>-48.096428571428568</v>
      </c>
    </row>
    <row r="108" spans="1:52" x14ac:dyDescent="0.2">
      <c r="A108" t="s">
        <v>46</v>
      </c>
      <c r="B108" t="s">
        <v>46</v>
      </c>
      <c r="C108" t="s">
        <v>70</v>
      </c>
      <c r="D108" t="s">
        <v>70</v>
      </c>
      <c r="E108" t="s">
        <v>66</v>
      </c>
      <c r="F108" s="4">
        <f t="shared" si="36"/>
        <v>46113</v>
      </c>
      <c r="G108" t="s">
        <v>38</v>
      </c>
      <c r="H108" s="28">
        <v>339</v>
      </c>
      <c r="I108" s="2">
        <v>8</v>
      </c>
      <c r="J108" s="2">
        <v>1</v>
      </c>
      <c r="K108" s="2">
        <v>21710.16</v>
      </c>
      <c r="L108" s="2">
        <v>812.8</v>
      </c>
      <c r="M108" s="29">
        <v>-179.94</v>
      </c>
      <c r="N108" s="31">
        <f t="shared" si="31"/>
        <v>348</v>
      </c>
      <c r="O108" s="30">
        <f t="shared" si="32"/>
        <v>22343.02</v>
      </c>
      <c r="P108" t="s">
        <v>49</v>
      </c>
      <c r="Q108" t="s">
        <v>49</v>
      </c>
      <c r="R108" t="s">
        <v>70</v>
      </c>
      <c r="S108" t="s">
        <v>70</v>
      </c>
      <c r="T108" t="s">
        <v>66</v>
      </c>
      <c r="U108" s="4">
        <f t="shared" si="37"/>
        <v>45749</v>
      </c>
      <c r="V108" t="s">
        <v>38</v>
      </c>
      <c r="W108" s="28">
        <v>364</v>
      </c>
      <c r="X108" s="2">
        <v>4</v>
      </c>
      <c r="Y108" s="2">
        <v>5</v>
      </c>
      <c r="Z108" s="2">
        <v>18807.95</v>
      </c>
      <c r="AA108" s="2">
        <v>515.6</v>
      </c>
      <c r="AB108" s="29">
        <v>302.99</v>
      </c>
      <c r="AC108" s="31">
        <f t="shared" si="33"/>
        <v>373</v>
      </c>
      <c r="AD108" s="30">
        <f t="shared" si="34"/>
        <v>19626.54</v>
      </c>
      <c r="AE108" s="2">
        <f t="shared" si="40"/>
        <v>-25</v>
      </c>
      <c r="AF108" s="2">
        <f t="shared" si="40"/>
        <v>4</v>
      </c>
      <c r="AG108" s="2">
        <f t="shared" si="40"/>
        <v>-4</v>
      </c>
      <c r="AH108" s="2">
        <f t="shared" si="38"/>
        <v>2902.2099999999991</v>
      </c>
      <c r="AI108" s="2">
        <f t="shared" si="38"/>
        <v>297.19999999999993</v>
      </c>
      <c r="AJ108" s="29">
        <f t="shared" si="38"/>
        <v>-482.93</v>
      </c>
      <c r="AK108" s="31">
        <f t="shared" si="38"/>
        <v>-25</v>
      </c>
      <c r="AL108" s="31">
        <f t="shared" si="22"/>
        <v>2716.4799999999996</v>
      </c>
      <c r="AM108" s="38">
        <f t="shared" si="41"/>
        <v>-6.8681318681318687E-2</v>
      </c>
      <c r="AN108" s="38">
        <f t="shared" si="41"/>
        <v>1</v>
      </c>
      <c r="AO108" s="38">
        <f t="shared" si="41"/>
        <v>-0.8</v>
      </c>
      <c r="AP108" s="38">
        <f t="shared" si="39"/>
        <v>0.15430761991604608</v>
      </c>
      <c r="AQ108" s="38">
        <f t="shared" si="39"/>
        <v>0.57641582622187726</v>
      </c>
      <c r="AR108" s="39">
        <f t="shared" si="39"/>
        <v>-1.5938809861711607</v>
      </c>
      <c r="AS108" s="40">
        <f t="shared" si="39"/>
        <v>-6.7024128686327081E-2</v>
      </c>
      <c r="AT108" s="40">
        <f t="shared" si="23"/>
        <v>0.13840850195704385</v>
      </c>
      <c r="AU108" s="119">
        <f t="shared" si="30"/>
        <v>64.041769911504431</v>
      </c>
      <c r="AV108" s="120">
        <f t="shared" si="26"/>
        <v>51.670192307692311</v>
      </c>
      <c r="AW108" s="121">
        <f t="shared" si="27"/>
        <v>12.371577603812121</v>
      </c>
      <c r="AX108" s="119">
        <f t="shared" si="28"/>
        <v>70.317777777777764</v>
      </c>
      <c r="AY108" s="120">
        <f t="shared" si="29"/>
        <v>90.954444444444448</v>
      </c>
      <c r="AZ108" s="121">
        <f t="shared" si="35"/>
        <v>-20.636666666666684</v>
      </c>
    </row>
    <row r="109" spans="1:52" x14ac:dyDescent="0.2">
      <c r="A109" t="s">
        <v>46</v>
      </c>
      <c r="B109" t="s">
        <v>46</v>
      </c>
      <c r="C109" t="s">
        <v>70</v>
      </c>
      <c r="D109" t="s">
        <v>70</v>
      </c>
      <c r="E109" t="s">
        <v>66</v>
      </c>
      <c r="F109" s="4">
        <f t="shared" si="36"/>
        <v>46114</v>
      </c>
      <c r="G109" t="s">
        <v>39</v>
      </c>
      <c r="H109" s="28">
        <v>426</v>
      </c>
      <c r="I109" s="2">
        <v>8</v>
      </c>
      <c r="J109" s="2">
        <v>4</v>
      </c>
      <c r="K109" s="2">
        <v>22556.77</v>
      </c>
      <c r="L109" s="2">
        <v>874.51</v>
      </c>
      <c r="M109" s="29">
        <v>146.83000000000001</v>
      </c>
      <c r="N109" s="31">
        <f t="shared" si="31"/>
        <v>438</v>
      </c>
      <c r="O109" s="30">
        <f t="shared" si="32"/>
        <v>23578.11</v>
      </c>
      <c r="P109" t="s">
        <v>49</v>
      </c>
      <c r="Q109" t="s">
        <v>49</v>
      </c>
      <c r="R109" t="s">
        <v>70</v>
      </c>
      <c r="S109" t="s">
        <v>70</v>
      </c>
      <c r="T109" t="s">
        <v>66</v>
      </c>
      <c r="U109" s="4">
        <f t="shared" si="37"/>
        <v>45750</v>
      </c>
      <c r="V109" t="s">
        <v>39</v>
      </c>
      <c r="W109" s="28">
        <v>372</v>
      </c>
      <c r="X109" s="2">
        <v>9</v>
      </c>
      <c r="Y109" s="2">
        <v>3</v>
      </c>
      <c r="Z109" s="2">
        <v>23043.89</v>
      </c>
      <c r="AA109" s="2">
        <v>1501.18</v>
      </c>
      <c r="AB109" s="29">
        <v>257.74</v>
      </c>
      <c r="AC109" s="31">
        <f t="shared" si="33"/>
        <v>384</v>
      </c>
      <c r="AD109" s="30">
        <f t="shared" si="34"/>
        <v>24802.81</v>
      </c>
      <c r="AE109" s="2">
        <f t="shared" si="40"/>
        <v>54</v>
      </c>
      <c r="AF109" s="2">
        <f t="shared" si="40"/>
        <v>-1</v>
      </c>
      <c r="AG109" s="2">
        <f t="shared" si="40"/>
        <v>1</v>
      </c>
      <c r="AH109" s="2">
        <f t="shared" si="38"/>
        <v>-487.11999999999898</v>
      </c>
      <c r="AI109" s="2">
        <f t="shared" si="38"/>
        <v>-626.67000000000007</v>
      </c>
      <c r="AJ109" s="29">
        <f t="shared" si="38"/>
        <v>-110.91</v>
      </c>
      <c r="AK109" s="31">
        <f t="shared" si="38"/>
        <v>54</v>
      </c>
      <c r="AL109" s="31">
        <f t="shared" si="22"/>
        <v>-1224.7000000000007</v>
      </c>
      <c r="AM109" s="38">
        <f t="shared" si="41"/>
        <v>0.14516129032258066</v>
      </c>
      <c r="AN109" s="38">
        <f t="shared" si="41"/>
        <v>-0.1111111111111111</v>
      </c>
      <c r="AO109" s="38">
        <f t="shared" si="41"/>
        <v>0.33333333333333331</v>
      </c>
      <c r="AP109" s="38">
        <f t="shared" si="39"/>
        <v>-2.1138792104978758E-2</v>
      </c>
      <c r="AQ109" s="38">
        <f t="shared" si="39"/>
        <v>-0.41745160473760645</v>
      </c>
      <c r="AR109" s="39">
        <f t="shared" si="39"/>
        <v>-0.43031737409792814</v>
      </c>
      <c r="AS109" s="40">
        <f t="shared" si="39"/>
        <v>0.140625</v>
      </c>
      <c r="AT109" s="40">
        <f t="shared" si="23"/>
        <v>-4.9377469730244303E-2</v>
      </c>
      <c r="AU109" s="119">
        <f t="shared" si="30"/>
        <v>52.950164319248827</v>
      </c>
      <c r="AV109" s="120">
        <f t="shared" si="26"/>
        <v>61.945940860215053</v>
      </c>
      <c r="AW109" s="121">
        <f t="shared" si="27"/>
        <v>-8.9957765409662258</v>
      </c>
      <c r="AX109" s="119">
        <f t="shared" si="28"/>
        <v>85.111666666666665</v>
      </c>
      <c r="AY109" s="120">
        <f t="shared" si="29"/>
        <v>146.57666666666668</v>
      </c>
      <c r="AZ109" s="121">
        <f t="shared" si="35"/>
        <v>-61.465000000000018</v>
      </c>
    </row>
    <row r="110" spans="1:52" x14ac:dyDescent="0.2">
      <c r="A110" t="s">
        <v>46</v>
      </c>
      <c r="B110" t="s">
        <v>46</v>
      </c>
      <c r="C110" t="s">
        <v>70</v>
      </c>
      <c r="D110" t="s">
        <v>70</v>
      </c>
      <c r="E110" t="s">
        <v>66</v>
      </c>
      <c r="F110" s="4">
        <f t="shared" si="36"/>
        <v>46115</v>
      </c>
      <c r="G110" t="s">
        <v>40</v>
      </c>
      <c r="H110" s="28">
        <v>731</v>
      </c>
      <c r="I110" s="2">
        <v>7</v>
      </c>
      <c r="J110" s="2">
        <v>0</v>
      </c>
      <c r="K110" s="2">
        <v>41254.25</v>
      </c>
      <c r="L110" s="2">
        <v>939.88</v>
      </c>
      <c r="M110" s="29">
        <v>0</v>
      </c>
      <c r="N110" s="31">
        <f t="shared" si="31"/>
        <v>738</v>
      </c>
      <c r="O110" s="30">
        <f t="shared" si="32"/>
        <v>42194.13</v>
      </c>
      <c r="P110" t="s">
        <v>49</v>
      </c>
      <c r="Q110" t="s">
        <v>49</v>
      </c>
      <c r="R110" t="s">
        <v>70</v>
      </c>
      <c r="S110" t="s">
        <v>70</v>
      </c>
      <c r="T110" t="s">
        <v>66</v>
      </c>
      <c r="U110" s="4">
        <f t="shared" si="37"/>
        <v>45751</v>
      </c>
      <c r="V110" t="s">
        <v>40</v>
      </c>
      <c r="W110" s="28">
        <v>680</v>
      </c>
      <c r="X110" s="2">
        <v>12</v>
      </c>
      <c r="Y110" s="2">
        <v>1</v>
      </c>
      <c r="Z110" s="2">
        <v>40604.85</v>
      </c>
      <c r="AA110" s="2">
        <v>2114.5300000000002</v>
      </c>
      <c r="AB110" s="29">
        <v>93.93</v>
      </c>
      <c r="AC110" s="31">
        <f t="shared" si="33"/>
        <v>693</v>
      </c>
      <c r="AD110" s="30">
        <f t="shared" si="34"/>
        <v>42813.31</v>
      </c>
      <c r="AE110" s="2">
        <f t="shared" si="40"/>
        <v>51</v>
      </c>
      <c r="AF110" s="2">
        <f t="shared" si="40"/>
        <v>-5</v>
      </c>
      <c r="AG110" s="2">
        <f t="shared" si="40"/>
        <v>-1</v>
      </c>
      <c r="AH110" s="2">
        <f t="shared" si="38"/>
        <v>649.40000000000146</v>
      </c>
      <c r="AI110" s="2">
        <f t="shared" si="38"/>
        <v>-1174.6500000000001</v>
      </c>
      <c r="AJ110" s="29">
        <f t="shared" si="38"/>
        <v>-93.93</v>
      </c>
      <c r="AK110" s="31">
        <f t="shared" si="38"/>
        <v>45</v>
      </c>
      <c r="AL110" s="31">
        <f t="shared" si="22"/>
        <v>-619.18000000000029</v>
      </c>
      <c r="AM110" s="38">
        <f t="shared" si="41"/>
        <v>7.4999999999999997E-2</v>
      </c>
      <c r="AN110" s="38">
        <f t="shared" si="41"/>
        <v>-0.41666666666666669</v>
      </c>
      <c r="AO110" s="38">
        <f t="shared" si="41"/>
        <v>-1</v>
      </c>
      <c r="AP110" s="38">
        <f t="shared" si="39"/>
        <v>1.5993163378266426E-2</v>
      </c>
      <c r="AQ110" s="38">
        <f t="shared" si="39"/>
        <v>-0.55551351837051255</v>
      </c>
      <c r="AR110" s="39">
        <f t="shared" si="39"/>
        <v>-1</v>
      </c>
      <c r="AS110" s="40">
        <f t="shared" si="39"/>
        <v>6.4935064935064929E-2</v>
      </c>
      <c r="AT110" s="40">
        <f t="shared" si="23"/>
        <v>-1.4462324917181137E-2</v>
      </c>
      <c r="AU110" s="119">
        <f t="shared" si="30"/>
        <v>56.435362517099861</v>
      </c>
      <c r="AV110" s="120">
        <f t="shared" si="26"/>
        <v>59.713014705882351</v>
      </c>
      <c r="AW110" s="121">
        <f t="shared" si="27"/>
        <v>-3.2776521887824899</v>
      </c>
      <c r="AX110" s="119">
        <f t="shared" si="28"/>
        <v>134.26857142857142</v>
      </c>
      <c r="AY110" s="120">
        <f t="shared" si="29"/>
        <v>169.88153846153847</v>
      </c>
      <c r="AZ110" s="121">
        <f t="shared" si="35"/>
        <v>-35.612967032967049</v>
      </c>
    </row>
    <row r="111" spans="1:52" ht="13.5" thickBot="1" x14ac:dyDescent="0.25">
      <c r="A111" t="s">
        <v>46</v>
      </c>
      <c r="B111" t="s">
        <v>46</v>
      </c>
      <c r="C111" t="s">
        <v>70</v>
      </c>
      <c r="D111" t="s">
        <v>70</v>
      </c>
      <c r="E111" t="s">
        <v>66</v>
      </c>
      <c r="F111" s="59">
        <f t="shared" si="36"/>
        <v>46116</v>
      </c>
      <c r="G111" s="42" t="s">
        <v>41</v>
      </c>
      <c r="H111" s="43">
        <v>817</v>
      </c>
      <c r="I111" s="44">
        <v>6</v>
      </c>
      <c r="J111" s="44">
        <v>0</v>
      </c>
      <c r="K111" s="44">
        <v>46362.36</v>
      </c>
      <c r="L111" s="44">
        <v>835.02</v>
      </c>
      <c r="M111" s="45">
        <v>0</v>
      </c>
      <c r="N111" s="47">
        <f t="shared" si="31"/>
        <v>823</v>
      </c>
      <c r="O111" s="46">
        <f t="shared" si="32"/>
        <v>47197.38</v>
      </c>
      <c r="P111" t="s">
        <v>49</v>
      </c>
      <c r="Q111" t="s">
        <v>49</v>
      </c>
      <c r="R111" t="s">
        <v>70</v>
      </c>
      <c r="S111" t="s">
        <v>70</v>
      </c>
      <c r="T111" t="s">
        <v>66</v>
      </c>
      <c r="U111" s="59">
        <f t="shared" si="37"/>
        <v>45752</v>
      </c>
      <c r="V111" s="42" t="s">
        <v>41</v>
      </c>
      <c r="W111" s="43">
        <v>745</v>
      </c>
      <c r="X111" s="44">
        <v>5</v>
      </c>
      <c r="Y111" s="44">
        <v>5</v>
      </c>
      <c r="Z111" s="44">
        <v>44238.12</v>
      </c>
      <c r="AA111" s="44">
        <v>471.01</v>
      </c>
      <c r="AB111" s="45">
        <v>564.64</v>
      </c>
      <c r="AC111" s="47">
        <f t="shared" si="33"/>
        <v>755</v>
      </c>
      <c r="AD111" s="46">
        <f t="shared" si="34"/>
        <v>45273.770000000004</v>
      </c>
      <c r="AE111" s="44">
        <f t="shared" si="40"/>
        <v>72</v>
      </c>
      <c r="AF111" s="44">
        <f t="shared" si="40"/>
        <v>1</v>
      </c>
      <c r="AG111" s="44">
        <f t="shared" si="40"/>
        <v>-5</v>
      </c>
      <c r="AH111" s="44">
        <f t="shared" si="38"/>
        <v>2124.239999999998</v>
      </c>
      <c r="AI111" s="44">
        <f t="shared" si="38"/>
        <v>364.01</v>
      </c>
      <c r="AJ111" s="45">
        <f t="shared" si="38"/>
        <v>-564.64</v>
      </c>
      <c r="AK111" s="47">
        <f t="shared" si="38"/>
        <v>68</v>
      </c>
      <c r="AL111" s="47">
        <f t="shared" si="22"/>
        <v>1923.6099999999933</v>
      </c>
      <c r="AM111" s="56">
        <f t="shared" si="41"/>
        <v>9.6644295302013419E-2</v>
      </c>
      <c r="AN111" s="56">
        <f t="shared" si="41"/>
        <v>0.2</v>
      </c>
      <c r="AO111" s="56">
        <f t="shared" si="41"/>
        <v>-1</v>
      </c>
      <c r="AP111" s="56">
        <f t="shared" si="39"/>
        <v>4.8018315425700682E-2</v>
      </c>
      <c r="AQ111" s="56">
        <f t="shared" si="39"/>
        <v>0.77282860236513029</v>
      </c>
      <c r="AR111" s="57">
        <f t="shared" si="39"/>
        <v>-1</v>
      </c>
      <c r="AS111" s="58">
        <f t="shared" si="39"/>
        <v>9.006622516556291E-2</v>
      </c>
      <c r="AT111" s="58">
        <f t="shared" si="23"/>
        <v>4.2488398911775915E-2</v>
      </c>
      <c r="AU111" s="122">
        <f t="shared" si="30"/>
        <v>56.747074663402692</v>
      </c>
      <c r="AV111" s="123">
        <f t="shared" si="26"/>
        <v>59.380026845637587</v>
      </c>
      <c r="AW111" s="124">
        <f t="shared" si="27"/>
        <v>-2.6329521822348951</v>
      </c>
      <c r="AX111" s="122">
        <f t="shared" si="28"/>
        <v>139.16999999999999</v>
      </c>
      <c r="AY111" s="123">
        <f t="shared" si="29"/>
        <v>103.56500000000001</v>
      </c>
      <c r="AZ111" s="124">
        <f t="shared" si="35"/>
        <v>35.604999999999976</v>
      </c>
    </row>
    <row r="112" spans="1:52" x14ac:dyDescent="0.2">
      <c r="A112" t="s">
        <v>46</v>
      </c>
      <c r="B112" t="s">
        <v>46</v>
      </c>
      <c r="C112" t="s">
        <v>70</v>
      </c>
      <c r="D112" t="s">
        <v>70</v>
      </c>
      <c r="E112" t="s">
        <v>67</v>
      </c>
      <c r="F112" s="4">
        <f t="shared" si="36"/>
        <v>46117</v>
      </c>
      <c r="G112" t="s">
        <v>35</v>
      </c>
      <c r="H112" s="28">
        <v>325</v>
      </c>
      <c r="I112" s="2">
        <v>3</v>
      </c>
      <c r="J112" s="2">
        <v>0</v>
      </c>
      <c r="K112" s="2">
        <v>18673.04</v>
      </c>
      <c r="L112" s="2">
        <v>318.93</v>
      </c>
      <c r="M112" s="29">
        <v>0</v>
      </c>
      <c r="N112" s="31">
        <f t="shared" si="31"/>
        <v>328</v>
      </c>
      <c r="O112" s="30">
        <f t="shared" si="32"/>
        <v>18991.97</v>
      </c>
      <c r="P112" t="s">
        <v>49</v>
      </c>
      <c r="Q112" t="s">
        <v>49</v>
      </c>
      <c r="R112" t="s">
        <v>70</v>
      </c>
      <c r="S112" t="s">
        <v>70</v>
      </c>
      <c r="T112" t="s">
        <v>67</v>
      </c>
      <c r="U112" s="4">
        <f t="shared" si="37"/>
        <v>45753</v>
      </c>
      <c r="V112" t="s">
        <v>35</v>
      </c>
      <c r="W112" s="28">
        <v>353</v>
      </c>
      <c r="X112" s="2">
        <v>4</v>
      </c>
      <c r="Y112" s="2">
        <v>0</v>
      </c>
      <c r="Z112" s="2">
        <v>18545.02</v>
      </c>
      <c r="AA112" s="2">
        <v>658.04</v>
      </c>
      <c r="AB112" s="29">
        <v>0</v>
      </c>
      <c r="AC112" s="31">
        <f t="shared" si="33"/>
        <v>357</v>
      </c>
      <c r="AD112" s="30">
        <f t="shared" si="34"/>
        <v>19203.060000000001</v>
      </c>
      <c r="AE112" s="2">
        <f t="shared" si="40"/>
        <v>-28</v>
      </c>
      <c r="AF112" s="2">
        <f t="shared" si="40"/>
        <v>-1</v>
      </c>
      <c r="AG112" s="2">
        <f t="shared" si="40"/>
        <v>0</v>
      </c>
      <c r="AH112" s="2">
        <f t="shared" si="38"/>
        <v>128.02000000000044</v>
      </c>
      <c r="AI112" s="2">
        <f t="shared" si="38"/>
        <v>-339.10999999999996</v>
      </c>
      <c r="AJ112" s="29">
        <f t="shared" si="38"/>
        <v>0</v>
      </c>
      <c r="AK112" s="31">
        <f t="shared" si="38"/>
        <v>-29</v>
      </c>
      <c r="AL112" s="31">
        <f t="shared" si="22"/>
        <v>-211.09000000000015</v>
      </c>
      <c r="AM112" s="38">
        <f t="shared" si="41"/>
        <v>-7.9320113314447591E-2</v>
      </c>
      <c r="AN112" s="38">
        <f t="shared" si="41"/>
        <v>-0.25</v>
      </c>
      <c r="AO112" s="38" t="str">
        <f t="shared" si="41"/>
        <v/>
      </c>
      <c r="AP112" s="38">
        <f t="shared" si="39"/>
        <v>6.9032009671599398E-3</v>
      </c>
      <c r="AQ112" s="38">
        <f t="shared" si="39"/>
        <v>-0.51533341438210445</v>
      </c>
      <c r="AR112" s="39" t="str">
        <f t="shared" si="39"/>
        <v/>
      </c>
      <c r="AS112" s="40">
        <f t="shared" si="39"/>
        <v>-8.1232492997198882E-2</v>
      </c>
      <c r="AT112" s="40">
        <f t="shared" si="23"/>
        <v>-1.0992518900633552E-2</v>
      </c>
      <c r="AU112" s="119">
        <f t="shared" si="30"/>
        <v>57.455507692307698</v>
      </c>
      <c r="AV112" s="120">
        <f t="shared" si="26"/>
        <v>52.535467422096318</v>
      </c>
      <c r="AW112" s="121">
        <f t="shared" si="27"/>
        <v>4.9200402702113806</v>
      </c>
      <c r="AX112" s="119">
        <f t="shared" si="28"/>
        <v>106.31</v>
      </c>
      <c r="AY112" s="120">
        <f t="shared" si="29"/>
        <v>164.51</v>
      </c>
      <c r="AZ112" s="121">
        <f t="shared" si="35"/>
        <v>-58.199999999999989</v>
      </c>
    </row>
    <row r="113" spans="1:52" x14ac:dyDescent="0.2">
      <c r="A113" t="s">
        <v>46</v>
      </c>
      <c r="B113" t="s">
        <v>46</v>
      </c>
      <c r="C113" t="s">
        <v>70</v>
      </c>
      <c r="D113" t="s">
        <v>70</v>
      </c>
      <c r="E113" t="s">
        <v>67</v>
      </c>
      <c r="F113" s="4">
        <f t="shared" si="36"/>
        <v>46118</v>
      </c>
      <c r="G113" t="s">
        <v>36</v>
      </c>
      <c r="H113" s="28">
        <v>249</v>
      </c>
      <c r="I113" s="2">
        <v>3</v>
      </c>
      <c r="J113" s="2">
        <v>0</v>
      </c>
      <c r="K113" s="2">
        <v>12135.55</v>
      </c>
      <c r="L113" s="2">
        <v>320.18</v>
      </c>
      <c r="M113" s="29">
        <v>0</v>
      </c>
      <c r="N113" s="31">
        <f t="shared" si="31"/>
        <v>252</v>
      </c>
      <c r="O113" s="30">
        <f t="shared" si="32"/>
        <v>12455.73</v>
      </c>
      <c r="P113" t="s">
        <v>49</v>
      </c>
      <c r="Q113" t="s">
        <v>49</v>
      </c>
      <c r="R113" t="s">
        <v>70</v>
      </c>
      <c r="S113" t="s">
        <v>70</v>
      </c>
      <c r="T113" t="s">
        <v>67</v>
      </c>
      <c r="U113" s="4">
        <f t="shared" si="37"/>
        <v>45754</v>
      </c>
      <c r="V113" t="s">
        <v>36</v>
      </c>
      <c r="W113" s="28">
        <v>300</v>
      </c>
      <c r="X113" s="2">
        <v>6</v>
      </c>
      <c r="Y113" s="2">
        <v>0</v>
      </c>
      <c r="Z113" s="2">
        <v>16179.029999999999</v>
      </c>
      <c r="AA113" s="2">
        <v>1055.23</v>
      </c>
      <c r="AB113" s="29">
        <v>0</v>
      </c>
      <c r="AC113" s="31">
        <f t="shared" si="33"/>
        <v>306</v>
      </c>
      <c r="AD113" s="30">
        <f t="shared" si="34"/>
        <v>17234.259999999998</v>
      </c>
      <c r="AE113" s="2">
        <f t="shared" si="40"/>
        <v>-51</v>
      </c>
      <c r="AF113" s="2">
        <f t="shared" si="40"/>
        <v>-3</v>
      </c>
      <c r="AG113" s="2">
        <f t="shared" si="40"/>
        <v>0</v>
      </c>
      <c r="AH113" s="2">
        <f t="shared" si="38"/>
        <v>-4043.4799999999996</v>
      </c>
      <c r="AI113" s="2">
        <f t="shared" si="38"/>
        <v>-735.05</v>
      </c>
      <c r="AJ113" s="29">
        <f t="shared" si="38"/>
        <v>0</v>
      </c>
      <c r="AK113" s="31">
        <f t="shared" si="38"/>
        <v>-54</v>
      </c>
      <c r="AL113" s="31">
        <f t="shared" si="22"/>
        <v>-4778.5299999999988</v>
      </c>
      <c r="AM113" s="38">
        <f t="shared" si="41"/>
        <v>-0.17</v>
      </c>
      <c r="AN113" s="38">
        <f t="shared" si="41"/>
        <v>-0.5</v>
      </c>
      <c r="AO113" s="38" t="str">
        <f t="shared" si="41"/>
        <v/>
      </c>
      <c r="AP113" s="38">
        <f t="shared" si="39"/>
        <v>-0.24992103976567198</v>
      </c>
      <c r="AQ113" s="38">
        <f t="shared" si="39"/>
        <v>-0.69657799721387748</v>
      </c>
      <c r="AR113" s="39" t="str">
        <f t="shared" si="39"/>
        <v/>
      </c>
      <c r="AS113" s="40">
        <f t="shared" si="39"/>
        <v>-0.17647058823529413</v>
      </c>
      <c r="AT113" s="40">
        <f t="shared" si="23"/>
        <v>-0.27726923001045589</v>
      </c>
      <c r="AU113" s="119">
        <f t="shared" si="30"/>
        <v>48.737148594377508</v>
      </c>
      <c r="AV113" s="120">
        <f t="shared" si="26"/>
        <v>53.930099999999996</v>
      </c>
      <c r="AW113" s="121">
        <f t="shared" si="27"/>
        <v>-5.1929514056224875</v>
      </c>
      <c r="AX113" s="119">
        <f t="shared" si="28"/>
        <v>106.72666666666667</v>
      </c>
      <c r="AY113" s="120">
        <f t="shared" si="29"/>
        <v>175.87166666666667</v>
      </c>
      <c r="AZ113" s="121">
        <f t="shared" si="35"/>
        <v>-69.144999999999996</v>
      </c>
    </row>
    <row r="114" spans="1:52" x14ac:dyDescent="0.2">
      <c r="A114" t="s">
        <v>46</v>
      </c>
      <c r="B114" t="s">
        <v>46</v>
      </c>
      <c r="C114" t="s">
        <v>70</v>
      </c>
      <c r="D114" t="s">
        <v>70</v>
      </c>
      <c r="E114" t="s">
        <v>67</v>
      </c>
      <c r="F114" s="4">
        <f t="shared" si="36"/>
        <v>46119</v>
      </c>
      <c r="G114" t="s">
        <v>37</v>
      </c>
      <c r="H114" s="28">
        <v>265</v>
      </c>
      <c r="I114" s="2">
        <v>6</v>
      </c>
      <c r="J114" s="2">
        <v>1</v>
      </c>
      <c r="K114" s="2">
        <v>17103.91</v>
      </c>
      <c r="L114" s="2">
        <v>701.48</v>
      </c>
      <c r="M114" s="29">
        <v>333.99</v>
      </c>
      <c r="N114" s="31">
        <f t="shared" si="31"/>
        <v>272</v>
      </c>
      <c r="O114" s="30">
        <f t="shared" si="32"/>
        <v>18139.38</v>
      </c>
      <c r="P114" t="s">
        <v>49</v>
      </c>
      <c r="Q114" t="s">
        <v>49</v>
      </c>
      <c r="R114" t="s">
        <v>70</v>
      </c>
      <c r="S114" t="s">
        <v>70</v>
      </c>
      <c r="T114" t="s">
        <v>67</v>
      </c>
      <c r="U114" s="4">
        <f t="shared" si="37"/>
        <v>45755</v>
      </c>
      <c r="V114" t="s">
        <v>37</v>
      </c>
      <c r="W114" s="28">
        <v>334</v>
      </c>
      <c r="X114" s="2">
        <v>8</v>
      </c>
      <c r="Y114" s="2">
        <v>1</v>
      </c>
      <c r="Z114" s="2">
        <v>16306.56</v>
      </c>
      <c r="AA114" s="2">
        <v>1144.6300000000001</v>
      </c>
      <c r="AB114" s="29">
        <v>25.38</v>
      </c>
      <c r="AC114" s="31">
        <f t="shared" si="33"/>
        <v>343</v>
      </c>
      <c r="AD114" s="30">
        <f t="shared" si="34"/>
        <v>17476.57</v>
      </c>
      <c r="AE114" s="2">
        <f t="shared" si="40"/>
        <v>-69</v>
      </c>
      <c r="AF114" s="2">
        <f t="shared" si="40"/>
        <v>-2</v>
      </c>
      <c r="AG114" s="2">
        <f t="shared" si="40"/>
        <v>0</v>
      </c>
      <c r="AH114" s="2">
        <f t="shared" si="38"/>
        <v>797.35000000000036</v>
      </c>
      <c r="AI114" s="2">
        <f t="shared" si="38"/>
        <v>-443.15000000000009</v>
      </c>
      <c r="AJ114" s="29">
        <f t="shared" si="38"/>
        <v>308.61</v>
      </c>
      <c r="AK114" s="31">
        <f t="shared" si="38"/>
        <v>-71</v>
      </c>
      <c r="AL114" s="31">
        <f t="shared" si="22"/>
        <v>662.81000000000131</v>
      </c>
      <c r="AM114" s="38">
        <f t="shared" si="41"/>
        <v>-0.20658682634730538</v>
      </c>
      <c r="AN114" s="38">
        <f t="shared" si="41"/>
        <v>-0.25</v>
      </c>
      <c r="AO114" s="38">
        <f t="shared" si="41"/>
        <v>0</v>
      </c>
      <c r="AP114" s="38">
        <f t="shared" si="39"/>
        <v>4.8897498920679801E-2</v>
      </c>
      <c r="AQ114" s="38">
        <f t="shared" si="39"/>
        <v>-0.38715567475952933</v>
      </c>
      <c r="AR114" s="39">
        <f t="shared" si="39"/>
        <v>12.159574468085108</v>
      </c>
      <c r="AS114" s="40">
        <f t="shared" si="39"/>
        <v>-0.20699708454810495</v>
      </c>
      <c r="AT114" s="40">
        <f t="shared" si="23"/>
        <v>3.7925634149035041E-2</v>
      </c>
      <c r="AU114" s="119">
        <f t="shared" si="30"/>
        <v>64.543056603773579</v>
      </c>
      <c r="AV114" s="120">
        <f t="shared" si="26"/>
        <v>48.822035928143713</v>
      </c>
      <c r="AW114" s="121">
        <f t="shared" si="27"/>
        <v>15.721020675629866</v>
      </c>
      <c r="AX114" s="119">
        <f t="shared" si="28"/>
        <v>147.92428571428573</v>
      </c>
      <c r="AY114" s="120">
        <f t="shared" si="29"/>
        <v>130.00111111111113</v>
      </c>
      <c r="AZ114" s="121">
        <f t="shared" si="35"/>
        <v>17.923174603174601</v>
      </c>
    </row>
    <row r="115" spans="1:52" x14ac:dyDescent="0.2">
      <c r="A115" t="s">
        <v>46</v>
      </c>
      <c r="B115" t="s">
        <v>46</v>
      </c>
      <c r="C115" t="s">
        <v>70</v>
      </c>
      <c r="D115" t="s">
        <v>70</v>
      </c>
      <c r="E115" t="s">
        <v>67</v>
      </c>
      <c r="F115" s="4">
        <f t="shared" si="36"/>
        <v>46120</v>
      </c>
      <c r="G115" t="s">
        <v>38</v>
      </c>
      <c r="H115" s="28">
        <v>345</v>
      </c>
      <c r="I115" s="2">
        <v>7</v>
      </c>
      <c r="J115" s="2">
        <v>1</v>
      </c>
      <c r="K115" s="2">
        <v>18905.849999999999</v>
      </c>
      <c r="L115" s="2">
        <v>612.41</v>
      </c>
      <c r="M115" s="29">
        <v>142.99</v>
      </c>
      <c r="N115" s="31">
        <f t="shared" si="31"/>
        <v>353</v>
      </c>
      <c r="O115" s="30">
        <f t="shared" si="32"/>
        <v>19661.25</v>
      </c>
      <c r="P115" t="s">
        <v>49</v>
      </c>
      <c r="Q115" t="s">
        <v>49</v>
      </c>
      <c r="R115" t="s">
        <v>70</v>
      </c>
      <c r="S115" t="s">
        <v>70</v>
      </c>
      <c r="T115" t="s">
        <v>67</v>
      </c>
      <c r="U115" s="4">
        <f t="shared" si="37"/>
        <v>45756</v>
      </c>
      <c r="V115" t="s">
        <v>38</v>
      </c>
      <c r="W115" s="28">
        <v>373</v>
      </c>
      <c r="X115" s="2">
        <v>5</v>
      </c>
      <c r="Y115" s="2">
        <v>0</v>
      </c>
      <c r="Z115" s="2">
        <v>21547.649999999998</v>
      </c>
      <c r="AA115" s="2">
        <v>605.45000000000005</v>
      </c>
      <c r="AB115" s="29">
        <v>0</v>
      </c>
      <c r="AC115" s="31">
        <f t="shared" si="33"/>
        <v>378</v>
      </c>
      <c r="AD115" s="30">
        <f t="shared" si="34"/>
        <v>22153.1</v>
      </c>
      <c r="AE115" s="2">
        <f t="shared" si="40"/>
        <v>-28</v>
      </c>
      <c r="AF115" s="2">
        <f t="shared" si="40"/>
        <v>2</v>
      </c>
      <c r="AG115" s="2">
        <f t="shared" si="40"/>
        <v>1</v>
      </c>
      <c r="AH115" s="2">
        <f t="shared" si="38"/>
        <v>-2641.7999999999993</v>
      </c>
      <c r="AI115" s="2">
        <f t="shared" si="38"/>
        <v>6.9599999999999227</v>
      </c>
      <c r="AJ115" s="29">
        <f t="shared" si="38"/>
        <v>142.99</v>
      </c>
      <c r="AK115" s="31">
        <f t="shared" si="38"/>
        <v>-25</v>
      </c>
      <c r="AL115" s="31">
        <f t="shared" si="22"/>
        <v>-2491.8499999999985</v>
      </c>
      <c r="AM115" s="38">
        <f t="shared" si="41"/>
        <v>-7.5067024128686322E-2</v>
      </c>
      <c r="AN115" s="38">
        <f t="shared" si="41"/>
        <v>0.4</v>
      </c>
      <c r="AO115" s="38" t="str">
        <f t="shared" si="41"/>
        <v/>
      </c>
      <c r="AP115" s="38">
        <f t="shared" si="39"/>
        <v>-0.12260269681380566</v>
      </c>
      <c r="AQ115" s="38">
        <f t="shared" si="39"/>
        <v>1.1495581798662023E-2</v>
      </c>
      <c r="AR115" s="39" t="str">
        <f t="shared" si="39"/>
        <v/>
      </c>
      <c r="AS115" s="40">
        <f t="shared" si="39"/>
        <v>-6.6137566137566134E-2</v>
      </c>
      <c r="AT115" s="40">
        <f t="shared" si="23"/>
        <v>-0.11248312877204539</v>
      </c>
      <c r="AU115" s="119">
        <f t="shared" si="30"/>
        <v>54.799565217391297</v>
      </c>
      <c r="AV115" s="120">
        <f t="shared" si="26"/>
        <v>57.768498659517419</v>
      </c>
      <c r="AW115" s="121">
        <f t="shared" si="27"/>
        <v>-2.9689334421261222</v>
      </c>
      <c r="AX115" s="119">
        <f t="shared" si="28"/>
        <v>94.424999999999997</v>
      </c>
      <c r="AY115" s="120">
        <f t="shared" si="29"/>
        <v>121.09</v>
      </c>
      <c r="AZ115" s="121">
        <f t="shared" si="35"/>
        <v>-26.665000000000006</v>
      </c>
    </row>
    <row r="116" spans="1:52" x14ac:dyDescent="0.2">
      <c r="A116" t="s">
        <v>46</v>
      </c>
      <c r="B116" t="s">
        <v>46</v>
      </c>
      <c r="C116" t="s">
        <v>70</v>
      </c>
      <c r="D116" t="s">
        <v>70</v>
      </c>
      <c r="E116" t="s">
        <v>67</v>
      </c>
      <c r="F116" s="4">
        <f t="shared" si="36"/>
        <v>46121</v>
      </c>
      <c r="G116" t="s">
        <v>39</v>
      </c>
      <c r="H116" s="28">
        <v>361</v>
      </c>
      <c r="I116" s="2">
        <v>8</v>
      </c>
      <c r="J116" s="2">
        <v>0</v>
      </c>
      <c r="K116" s="2">
        <v>20886.8</v>
      </c>
      <c r="L116" s="2">
        <v>1649.08</v>
      </c>
      <c r="M116" s="29">
        <v>0</v>
      </c>
      <c r="N116" s="31">
        <f t="shared" si="31"/>
        <v>369</v>
      </c>
      <c r="O116" s="30">
        <f t="shared" si="32"/>
        <v>22535.879999999997</v>
      </c>
      <c r="P116" t="s">
        <v>49</v>
      </c>
      <c r="Q116" t="s">
        <v>49</v>
      </c>
      <c r="R116" t="s">
        <v>70</v>
      </c>
      <c r="S116" t="s">
        <v>70</v>
      </c>
      <c r="T116" t="s">
        <v>67</v>
      </c>
      <c r="U116" s="4">
        <f t="shared" si="37"/>
        <v>45757</v>
      </c>
      <c r="V116" t="s">
        <v>39</v>
      </c>
      <c r="W116" s="28">
        <v>458</v>
      </c>
      <c r="X116" s="2">
        <v>8</v>
      </c>
      <c r="Y116" s="2">
        <v>1</v>
      </c>
      <c r="Z116" s="2">
        <v>24950.61</v>
      </c>
      <c r="AA116" s="2">
        <v>2360.41</v>
      </c>
      <c r="AB116" s="29">
        <v>-317.85000000000002</v>
      </c>
      <c r="AC116" s="31">
        <f t="shared" si="33"/>
        <v>467</v>
      </c>
      <c r="AD116" s="30">
        <f t="shared" si="34"/>
        <v>26993.170000000002</v>
      </c>
      <c r="AE116" s="2">
        <f t="shared" si="40"/>
        <v>-97</v>
      </c>
      <c r="AF116" s="2">
        <f t="shared" si="40"/>
        <v>0</v>
      </c>
      <c r="AG116" s="2">
        <f t="shared" si="40"/>
        <v>-1</v>
      </c>
      <c r="AH116" s="2">
        <f t="shared" si="38"/>
        <v>-4063.8100000000013</v>
      </c>
      <c r="AI116" s="2">
        <f t="shared" si="38"/>
        <v>-711.32999999999993</v>
      </c>
      <c r="AJ116" s="29">
        <f t="shared" si="38"/>
        <v>317.85000000000002</v>
      </c>
      <c r="AK116" s="31">
        <f t="shared" si="38"/>
        <v>-98</v>
      </c>
      <c r="AL116" s="31">
        <f t="shared" si="22"/>
        <v>-4457.2900000000045</v>
      </c>
      <c r="AM116" s="38">
        <f t="shared" si="41"/>
        <v>-0.21179039301310043</v>
      </c>
      <c r="AN116" s="38">
        <f t="shared" si="41"/>
        <v>0</v>
      </c>
      <c r="AO116" s="38">
        <f t="shared" si="41"/>
        <v>-1</v>
      </c>
      <c r="AP116" s="38">
        <f t="shared" si="39"/>
        <v>-0.1628741742185863</v>
      </c>
      <c r="AQ116" s="38">
        <f t="shared" si="39"/>
        <v>-0.3013586622663012</v>
      </c>
      <c r="AR116" s="39">
        <f t="shared" si="39"/>
        <v>-1</v>
      </c>
      <c r="AS116" s="40">
        <f t="shared" si="39"/>
        <v>-0.20985010706638116</v>
      </c>
      <c r="AT116" s="40">
        <f t="shared" si="23"/>
        <v>-0.16512658572520397</v>
      </c>
      <c r="AU116" s="119">
        <f t="shared" si="30"/>
        <v>57.858171745152355</v>
      </c>
      <c r="AV116" s="120">
        <f t="shared" si="26"/>
        <v>54.477314410480354</v>
      </c>
      <c r="AW116" s="121">
        <f t="shared" si="27"/>
        <v>3.380857334672001</v>
      </c>
      <c r="AX116" s="119">
        <f t="shared" si="28"/>
        <v>206.13499999999999</v>
      </c>
      <c r="AY116" s="120">
        <f t="shared" si="29"/>
        <v>226.95111111111112</v>
      </c>
      <c r="AZ116" s="121">
        <f t="shared" si="35"/>
        <v>-20.816111111111127</v>
      </c>
    </row>
    <row r="117" spans="1:52" x14ac:dyDescent="0.2">
      <c r="A117" t="s">
        <v>46</v>
      </c>
      <c r="B117" t="s">
        <v>46</v>
      </c>
      <c r="C117" t="s">
        <v>70</v>
      </c>
      <c r="D117" t="s">
        <v>70</v>
      </c>
      <c r="E117" t="s">
        <v>67</v>
      </c>
      <c r="F117" s="4">
        <f t="shared" si="36"/>
        <v>46122</v>
      </c>
      <c r="G117" t="s">
        <v>40</v>
      </c>
      <c r="H117" s="28">
        <v>602</v>
      </c>
      <c r="I117" s="2">
        <v>8</v>
      </c>
      <c r="J117" s="2">
        <v>1</v>
      </c>
      <c r="K117" s="2">
        <v>36246.6</v>
      </c>
      <c r="L117" s="2">
        <v>878.15</v>
      </c>
      <c r="M117" s="29">
        <v>282.67</v>
      </c>
      <c r="N117" s="31">
        <f t="shared" si="31"/>
        <v>611</v>
      </c>
      <c r="O117" s="30">
        <f t="shared" si="32"/>
        <v>37407.42</v>
      </c>
      <c r="P117" t="s">
        <v>49</v>
      </c>
      <c r="Q117" t="s">
        <v>49</v>
      </c>
      <c r="R117" t="s">
        <v>70</v>
      </c>
      <c r="S117" t="s">
        <v>70</v>
      </c>
      <c r="T117" t="s">
        <v>67</v>
      </c>
      <c r="U117" s="4">
        <f t="shared" si="37"/>
        <v>45758</v>
      </c>
      <c r="V117" t="s">
        <v>40</v>
      </c>
      <c r="W117" s="28">
        <v>752</v>
      </c>
      <c r="X117" s="2">
        <v>10</v>
      </c>
      <c r="Y117" s="2">
        <v>0</v>
      </c>
      <c r="Z117" s="2">
        <v>43695.44</v>
      </c>
      <c r="AA117" s="2">
        <v>1622.78</v>
      </c>
      <c r="AB117" s="29">
        <v>0</v>
      </c>
      <c r="AC117" s="31">
        <f t="shared" si="33"/>
        <v>762</v>
      </c>
      <c r="AD117" s="30">
        <f t="shared" si="34"/>
        <v>45318.22</v>
      </c>
      <c r="AE117" s="2">
        <f t="shared" si="40"/>
        <v>-150</v>
      </c>
      <c r="AF117" s="2">
        <f t="shared" si="40"/>
        <v>-2</v>
      </c>
      <c r="AG117" s="2">
        <f t="shared" si="40"/>
        <v>1</v>
      </c>
      <c r="AH117" s="2">
        <f t="shared" si="38"/>
        <v>-7448.8400000000038</v>
      </c>
      <c r="AI117" s="2">
        <f t="shared" si="38"/>
        <v>-744.63</v>
      </c>
      <c r="AJ117" s="29">
        <f t="shared" si="38"/>
        <v>282.67</v>
      </c>
      <c r="AK117" s="31">
        <f t="shared" si="38"/>
        <v>-151</v>
      </c>
      <c r="AL117" s="31">
        <f t="shared" si="22"/>
        <v>-7910.8000000000029</v>
      </c>
      <c r="AM117" s="38">
        <f t="shared" si="41"/>
        <v>-0.19946808510638298</v>
      </c>
      <c r="AN117" s="38">
        <f t="shared" si="41"/>
        <v>-0.2</v>
      </c>
      <c r="AO117" s="38" t="str">
        <f t="shared" si="41"/>
        <v/>
      </c>
      <c r="AP117" s="38">
        <f t="shared" si="39"/>
        <v>-0.17047179293766132</v>
      </c>
      <c r="AQ117" s="38">
        <f t="shared" si="39"/>
        <v>-0.45886072049199522</v>
      </c>
      <c r="AR117" s="39" t="str">
        <f t="shared" si="39"/>
        <v/>
      </c>
      <c r="AS117" s="40">
        <f t="shared" si="39"/>
        <v>-0.19816272965879264</v>
      </c>
      <c r="AT117" s="40">
        <f t="shared" si="23"/>
        <v>-0.17456113677898211</v>
      </c>
      <c r="AU117" s="119">
        <f t="shared" si="30"/>
        <v>60.210299003322255</v>
      </c>
      <c r="AV117" s="120">
        <f t="shared" si="26"/>
        <v>58.105638297872346</v>
      </c>
      <c r="AW117" s="121">
        <f t="shared" si="27"/>
        <v>2.1046607054499091</v>
      </c>
      <c r="AX117" s="119">
        <f t="shared" si="28"/>
        <v>128.97999999999999</v>
      </c>
      <c r="AY117" s="120">
        <f t="shared" si="29"/>
        <v>162.27799999999999</v>
      </c>
      <c r="AZ117" s="121">
        <f t="shared" si="35"/>
        <v>-33.298000000000002</v>
      </c>
    </row>
    <row r="118" spans="1:52" ht="13.5" thickBot="1" x14ac:dyDescent="0.25">
      <c r="A118" t="s">
        <v>46</v>
      </c>
      <c r="B118" t="s">
        <v>46</v>
      </c>
      <c r="C118" t="s">
        <v>70</v>
      </c>
      <c r="D118" t="s">
        <v>70</v>
      </c>
      <c r="E118" t="s">
        <v>67</v>
      </c>
      <c r="F118" s="59">
        <f t="shared" si="36"/>
        <v>46123</v>
      </c>
      <c r="G118" s="42" t="s">
        <v>41</v>
      </c>
      <c r="H118" s="43">
        <v>705</v>
      </c>
      <c r="I118" s="44">
        <v>3</v>
      </c>
      <c r="J118" s="44">
        <v>1</v>
      </c>
      <c r="K118" s="44">
        <v>38998.620000000003</v>
      </c>
      <c r="L118" s="44">
        <v>652.54999999999995</v>
      </c>
      <c r="M118" s="45">
        <v>1683.81</v>
      </c>
      <c r="N118" s="47">
        <f t="shared" si="31"/>
        <v>709</v>
      </c>
      <c r="O118" s="46">
        <f t="shared" si="32"/>
        <v>41334.980000000003</v>
      </c>
      <c r="P118" t="s">
        <v>49</v>
      </c>
      <c r="Q118" t="s">
        <v>49</v>
      </c>
      <c r="R118" t="s">
        <v>70</v>
      </c>
      <c r="S118" t="s">
        <v>70</v>
      </c>
      <c r="T118" t="s">
        <v>67</v>
      </c>
      <c r="U118" s="59">
        <f t="shared" si="37"/>
        <v>45759</v>
      </c>
      <c r="V118" s="42" t="s">
        <v>41</v>
      </c>
      <c r="W118" s="43">
        <v>770</v>
      </c>
      <c r="X118" s="44">
        <v>6</v>
      </c>
      <c r="Y118" s="44">
        <v>0</v>
      </c>
      <c r="Z118" s="44">
        <v>44627.990000000005</v>
      </c>
      <c r="AA118" s="44">
        <v>917.66</v>
      </c>
      <c r="AB118" s="45">
        <v>0</v>
      </c>
      <c r="AC118" s="47">
        <f t="shared" si="33"/>
        <v>776</v>
      </c>
      <c r="AD118" s="46">
        <f t="shared" si="34"/>
        <v>45545.650000000009</v>
      </c>
      <c r="AE118" s="44">
        <f t="shared" si="40"/>
        <v>-65</v>
      </c>
      <c r="AF118" s="44">
        <f t="shared" si="40"/>
        <v>-3</v>
      </c>
      <c r="AG118" s="44">
        <f t="shared" si="40"/>
        <v>1</v>
      </c>
      <c r="AH118" s="44">
        <f t="shared" si="38"/>
        <v>-5629.3700000000026</v>
      </c>
      <c r="AI118" s="44">
        <f t="shared" si="38"/>
        <v>-265.11</v>
      </c>
      <c r="AJ118" s="45">
        <f t="shared" si="38"/>
        <v>1683.81</v>
      </c>
      <c r="AK118" s="47">
        <f t="shared" si="38"/>
        <v>-67</v>
      </c>
      <c r="AL118" s="47">
        <f t="shared" si="38"/>
        <v>-4210.6700000000055</v>
      </c>
      <c r="AM118" s="56">
        <f t="shared" si="41"/>
        <v>-8.4415584415584416E-2</v>
      </c>
      <c r="AN118" s="56">
        <f t="shared" si="41"/>
        <v>-0.5</v>
      </c>
      <c r="AO118" s="56" t="str">
        <f t="shared" si="41"/>
        <v/>
      </c>
      <c r="AP118" s="56">
        <f t="shared" si="39"/>
        <v>-0.12613989561259653</v>
      </c>
      <c r="AQ118" s="56">
        <f t="shared" si="39"/>
        <v>-0.28889784887649023</v>
      </c>
      <c r="AR118" s="57" t="str">
        <f t="shared" si="39"/>
        <v/>
      </c>
      <c r="AS118" s="58">
        <f t="shared" si="39"/>
        <v>-8.6340206185567009E-2</v>
      </c>
      <c r="AT118" s="58">
        <f t="shared" si="39"/>
        <v>-9.2449443580232243E-2</v>
      </c>
      <c r="AU118" s="122">
        <f t="shared" si="30"/>
        <v>55.317191489361704</v>
      </c>
      <c r="AV118" s="123">
        <f t="shared" si="26"/>
        <v>57.958428571428577</v>
      </c>
      <c r="AW118" s="124">
        <f t="shared" si="27"/>
        <v>-2.6412370820668727</v>
      </c>
      <c r="AX118" s="122">
        <f t="shared" si="28"/>
        <v>584.08999999999992</v>
      </c>
      <c r="AY118" s="123">
        <f t="shared" si="29"/>
        <v>152.94333333333333</v>
      </c>
      <c r="AZ118" s="124">
        <f t="shared" si="35"/>
        <v>431.14666666666659</v>
      </c>
    </row>
    <row r="119" spans="1:52" x14ac:dyDescent="0.2">
      <c r="A119" t="s">
        <v>46</v>
      </c>
      <c r="B119" t="s">
        <v>46</v>
      </c>
      <c r="C119" t="s">
        <v>70</v>
      </c>
      <c r="D119" t="s">
        <v>70</v>
      </c>
      <c r="E119" t="s">
        <v>68</v>
      </c>
      <c r="F119" s="4">
        <f t="shared" si="36"/>
        <v>46124</v>
      </c>
      <c r="G119" t="s">
        <v>35</v>
      </c>
      <c r="H119" s="28">
        <v>327</v>
      </c>
      <c r="I119" s="2">
        <v>6</v>
      </c>
      <c r="J119" s="2">
        <v>0</v>
      </c>
      <c r="K119" s="2">
        <v>17551.829999999998</v>
      </c>
      <c r="L119" s="2">
        <v>469.62</v>
      </c>
      <c r="M119" s="29">
        <v>0</v>
      </c>
      <c r="N119" s="31">
        <f t="shared" si="31"/>
        <v>333</v>
      </c>
      <c r="O119" s="30">
        <f t="shared" si="32"/>
        <v>18021.449999999997</v>
      </c>
      <c r="P119" t="s">
        <v>49</v>
      </c>
      <c r="Q119" t="s">
        <v>49</v>
      </c>
      <c r="R119" t="s">
        <v>70</v>
      </c>
      <c r="S119" t="s">
        <v>70</v>
      </c>
      <c r="T119" t="s">
        <v>68</v>
      </c>
      <c r="U119" s="4">
        <f t="shared" si="37"/>
        <v>45760</v>
      </c>
      <c r="V119" t="s">
        <v>35</v>
      </c>
      <c r="W119" s="28">
        <v>357</v>
      </c>
      <c r="X119" s="2">
        <v>3</v>
      </c>
      <c r="Y119" s="2">
        <v>0</v>
      </c>
      <c r="Z119" s="2">
        <v>19648.509999999998</v>
      </c>
      <c r="AA119" s="2">
        <v>737.16</v>
      </c>
      <c r="AB119" s="29">
        <v>0</v>
      </c>
      <c r="AC119" s="31">
        <f t="shared" si="33"/>
        <v>360</v>
      </c>
      <c r="AD119" s="30">
        <f t="shared" si="34"/>
        <v>20385.669999999998</v>
      </c>
      <c r="AE119" s="2">
        <f t="shared" si="40"/>
        <v>-30</v>
      </c>
      <c r="AF119" s="2">
        <f t="shared" si="40"/>
        <v>3</v>
      </c>
      <c r="AG119" s="2">
        <f t="shared" si="40"/>
        <v>0</v>
      </c>
      <c r="AH119" s="2">
        <f t="shared" si="38"/>
        <v>-2096.6800000000003</v>
      </c>
      <c r="AI119" s="2">
        <f t="shared" si="38"/>
        <v>-267.53999999999996</v>
      </c>
      <c r="AJ119" s="29">
        <f t="shared" si="38"/>
        <v>0</v>
      </c>
      <c r="AK119" s="31">
        <f t="shared" si="38"/>
        <v>-27</v>
      </c>
      <c r="AL119" s="31">
        <f t="shared" si="38"/>
        <v>-2364.2200000000012</v>
      </c>
      <c r="AM119" s="38">
        <f t="shared" si="41"/>
        <v>-8.4033613445378158E-2</v>
      </c>
      <c r="AN119" s="38">
        <f t="shared" si="41"/>
        <v>1</v>
      </c>
      <c r="AO119" s="38" t="str">
        <f t="shared" si="41"/>
        <v/>
      </c>
      <c r="AP119" s="38">
        <f t="shared" si="39"/>
        <v>-0.10670936371256652</v>
      </c>
      <c r="AQ119" s="38">
        <f t="shared" si="39"/>
        <v>-0.36293342015301966</v>
      </c>
      <c r="AR119" s="39" t="str">
        <f t="shared" si="39"/>
        <v/>
      </c>
      <c r="AS119" s="40">
        <f t="shared" si="39"/>
        <v>-7.4999999999999997E-2</v>
      </c>
      <c r="AT119" s="40">
        <f t="shared" si="39"/>
        <v>-0.11597460372899206</v>
      </c>
      <c r="AU119" s="119">
        <f t="shared" si="30"/>
        <v>53.675321100917422</v>
      </c>
      <c r="AV119" s="120">
        <f t="shared" si="26"/>
        <v>55.037843137254896</v>
      </c>
      <c r="AW119" s="121">
        <f t="shared" si="27"/>
        <v>-1.3625220363374737</v>
      </c>
      <c r="AX119" s="119">
        <f t="shared" si="28"/>
        <v>78.27</v>
      </c>
      <c r="AY119" s="120">
        <f t="shared" si="29"/>
        <v>245.72</v>
      </c>
      <c r="AZ119" s="121">
        <f t="shared" si="35"/>
        <v>-167.45</v>
      </c>
    </row>
    <row r="120" spans="1:52" x14ac:dyDescent="0.2">
      <c r="A120" t="s">
        <v>46</v>
      </c>
      <c r="B120" t="s">
        <v>46</v>
      </c>
      <c r="C120" t="s">
        <v>70</v>
      </c>
      <c r="D120" t="s">
        <v>70</v>
      </c>
      <c r="E120" t="s">
        <v>68</v>
      </c>
      <c r="F120" s="4">
        <f t="shared" si="36"/>
        <v>46125</v>
      </c>
      <c r="G120" t="s">
        <v>36</v>
      </c>
      <c r="H120" s="28">
        <v>256</v>
      </c>
      <c r="I120" s="2">
        <v>6</v>
      </c>
      <c r="J120" s="2">
        <v>1</v>
      </c>
      <c r="K120" s="2">
        <v>11742.42</v>
      </c>
      <c r="L120" s="2">
        <v>1073.6399999999999</v>
      </c>
      <c r="M120" s="29">
        <v>27.96</v>
      </c>
      <c r="N120" s="31">
        <f t="shared" si="31"/>
        <v>263</v>
      </c>
      <c r="O120" s="30">
        <f t="shared" si="32"/>
        <v>12844.019999999999</v>
      </c>
      <c r="P120" t="s">
        <v>49</v>
      </c>
      <c r="Q120" t="s">
        <v>49</v>
      </c>
      <c r="R120" t="s">
        <v>70</v>
      </c>
      <c r="S120" t="s">
        <v>70</v>
      </c>
      <c r="T120" t="s">
        <v>68</v>
      </c>
      <c r="U120" s="4">
        <f t="shared" si="37"/>
        <v>45761</v>
      </c>
      <c r="V120" t="s">
        <v>36</v>
      </c>
      <c r="W120" s="28">
        <v>259</v>
      </c>
      <c r="X120" s="2">
        <v>5</v>
      </c>
      <c r="Y120" s="2">
        <v>0</v>
      </c>
      <c r="Z120" s="2">
        <v>12232.300000000001</v>
      </c>
      <c r="AA120" s="2">
        <v>620.29</v>
      </c>
      <c r="AB120" s="29">
        <v>0</v>
      </c>
      <c r="AC120" s="31">
        <f t="shared" si="33"/>
        <v>264</v>
      </c>
      <c r="AD120" s="30">
        <f t="shared" si="34"/>
        <v>12852.59</v>
      </c>
      <c r="AE120" s="2">
        <f t="shared" si="40"/>
        <v>-3</v>
      </c>
      <c r="AF120" s="2">
        <f t="shared" si="40"/>
        <v>1</v>
      </c>
      <c r="AG120" s="2">
        <f t="shared" si="40"/>
        <v>1</v>
      </c>
      <c r="AH120" s="2">
        <f t="shared" si="38"/>
        <v>-489.88000000000102</v>
      </c>
      <c r="AI120" s="2">
        <f t="shared" si="38"/>
        <v>453.34999999999991</v>
      </c>
      <c r="AJ120" s="29">
        <f t="shared" si="38"/>
        <v>27.96</v>
      </c>
      <c r="AK120" s="31">
        <f t="shared" si="38"/>
        <v>-1</v>
      </c>
      <c r="AL120" s="31">
        <f t="shared" si="38"/>
        <v>-8.570000000001528</v>
      </c>
      <c r="AM120" s="38">
        <f t="shared" si="41"/>
        <v>-1.1583011583011582E-2</v>
      </c>
      <c r="AN120" s="38">
        <f t="shared" si="41"/>
        <v>0.2</v>
      </c>
      <c r="AO120" s="38" t="str">
        <f t="shared" si="41"/>
        <v/>
      </c>
      <c r="AP120" s="38">
        <f t="shared" si="39"/>
        <v>-4.004806945545817E-2</v>
      </c>
      <c r="AQ120" s="38">
        <f t="shared" si="39"/>
        <v>0.73086781989069616</v>
      </c>
      <c r="AR120" s="39" t="str">
        <f t="shared" si="39"/>
        <v/>
      </c>
      <c r="AS120" s="40">
        <f t="shared" si="39"/>
        <v>-3.787878787878788E-3</v>
      </c>
      <c r="AT120" s="40">
        <f t="shared" si="39"/>
        <v>-6.6679167389619744E-4</v>
      </c>
      <c r="AU120" s="119">
        <f t="shared" si="30"/>
        <v>45.868828125</v>
      </c>
      <c r="AV120" s="120">
        <f t="shared" si="26"/>
        <v>47.22895752895753</v>
      </c>
      <c r="AW120" s="121">
        <f t="shared" si="27"/>
        <v>-1.3601294039575293</v>
      </c>
      <c r="AX120" s="119">
        <f t="shared" si="28"/>
        <v>157.37142857142857</v>
      </c>
      <c r="AY120" s="120">
        <f t="shared" si="29"/>
        <v>124.05799999999999</v>
      </c>
      <c r="AZ120" s="121">
        <f t="shared" si="35"/>
        <v>33.313428571428574</v>
      </c>
    </row>
    <row r="121" spans="1:52" x14ac:dyDescent="0.2">
      <c r="A121" t="s">
        <v>46</v>
      </c>
      <c r="B121" t="s">
        <v>46</v>
      </c>
      <c r="C121" t="s">
        <v>70</v>
      </c>
      <c r="D121" t="s">
        <v>70</v>
      </c>
      <c r="E121" t="s">
        <v>68</v>
      </c>
      <c r="F121" s="4">
        <f t="shared" si="36"/>
        <v>46126</v>
      </c>
      <c r="G121" t="s">
        <v>37</v>
      </c>
      <c r="H121" s="28">
        <v>270</v>
      </c>
      <c r="I121" s="2">
        <v>6</v>
      </c>
      <c r="J121" s="2">
        <v>0</v>
      </c>
      <c r="K121" s="2">
        <v>14947.289999999999</v>
      </c>
      <c r="L121" s="2">
        <v>2137.3200000000002</v>
      </c>
      <c r="M121" s="29">
        <v>0</v>
      </c>
      <c r="N121" s="31">
        <f t="shared" si="31"/>
        <v>276</v>
      </c>
      <c r="O121" s="30">
        <f t="shared" si="32"/>
        <v>17084.61</v>
      </c>
      <c r="P121" t="s">
        <v>49</v>
      </c>
      <c r="Q121" t="s">
        <v>49</v>
      </c>
      <c r="R121" t="s">
        <v>70</v>
      </c>
      <c r="S121" t="s">
        <v>70</v>
      </c>
      <c r="T121" t="s">
        <v>68</v>
      </c>
      <c r="U121" s="4">
        <f t="shared" si="37"/>
        <v>45762</v>
      </c>
      <c r="V121" t="s">
        <v>37</v>
      </c>
      <c r="W121" s="28">
        <v>331</v>
      </c>
      <c r="X121" s="2">
        <v>4</v>
      </c>
      <c r="Y121" s="2">
        <v>0</v>
      </c>
      <c r="Z121" s="2">
        <v>18337.060000000001</v>
      </c>
      <c r="AA121" s="2">
        <v>549.61</v>
      </c>
      <c r="AB121" s="29">
        <v>0</v>
      </c>
      <c r="AC121" s="31">
        <f t="shared" si="33"/>
        <v>335</v>
      </c>
      <c r="AD121" s="30">
        <f t="shared" si="34"/>
        <v>18886.670000000002</v>
      </c>
      <c r="AE121" s="2">
        <f t="shared" si="40"/>
        <v>-61</v>
      </c>
      <c r="AF121" s="2">
        <f t="shared" si="40"/>
        <v>2</v>
      </c>
      <c r="AG121" s="2">
        <f t="shared" si="40"/>
        <v>0</v>
      </c>
      <c r="AH121" s="2">
        <f t="shared" si="38"/>
        <v>-3389.7700000000023</v>
      </c>
      <c r="AI121" s="2">
        <f t="shared" si="38"/>
        <v>1587.71</v>
      </c>
      <c r="AJ121" s="29">
        <f t="shared" si="38"/>
        <v>0</v>
      </c>
      <c r="AK121" s="31">
        <f t="shared" si="38"/>
        <v>-59</v>
      </c>
      <c r="AL121" s="31">
        <f t="shared" si="38"/>
        <v>-1802.0600000000013</v>
      </c>
      <c r="AM121" s="38">
        <f t="shared" si="41"/>
        <v>-0.18429003021148035</v>
      </c>
      <c r="AN121" s="38">
        <f t="shared" si="41"/>
        <v>0.5</v>
      </c>
      <c r="AO121" s="38" t="str">
        <f t="shared" si="41"/>
        <v/>
      </c>
      <c r="AP121" s="38">
        <f t="shared" si="39"/>
        <v>-0.18485896866782364</v>
      </c>
      <c r="AQ121" s="38">
        <f t="shared" si="39"/>
        <v>2.8887938720183404</v>
      </c>
      <c r="AR121" s="39" t="str">
        <f t="shared" si="39"/>
        <v/>
      </c>
      <c r="AS121" s="40">
        <f t="shared" si="39"/>
        <v>-0.17611940298507461</v>
      </c>
      <c r="AT121" s="40">
        <f t="shared" si="39"/>
        <v>-9.5414384854503265E-2</v>
      </c>
      <c r="AU121" s="119">
        <f t="shared" si="30"/>
        <v>55.36033333333333</v>
      </c>
      <c r="AV121" s="120">
        <f t="shared" si="26"/>
        <v>55.398972809667676</v>
      </c>
      <c r="AW121" s="121">
        <f t="shared" si="27"/>
        <v>-3.8639476334346057E-2</v>
      </c>
      <c r="AX121" s="119">
        <f t="shared" si="28"/>
        <v>356.22</v>
      </c>
      <c r="AY121" s="120">
        <f t="shared" si="29"/>
        <v>137.4025</v>
      </c>
      <c r="AZ121" s="121">
        <f t="shared" si="35"/>
        <v>218.81750000000002</v>
      </c>
    </row>
    <row r="122" spans="1:52" x14ac:dyDescent="0.2">
      <c r="A122" t="s">
        <v>46</v>
      </c>
      <c r="B122" t="s">
        <v>46</v>
      </c>
      <c r="C122" t="s">
        <v>70</v>
      </c>
      <c r="D122" t="s">
        <v>70</v>
      </c>
      <c r="E122" t="s">
        <v>68</v>
      </c>
      <c r="F122" s="4">
        <f t="shared" si="36"/>
        <v>46127</v>
      </c>
      <c r="G122" t="s">
        <v>38</v>
      </c>
      <c r="H122" s="28">
        <v>335</v>
      </c>
      <c r="I122" s="2">
        <v>6</v>
      </c>
      <c r="J122" s="2">
        <v>1</v>
      </c>
      <c r="K122" s="2">
        <v>17884.82</v>
      </c>
      <c r="L122" s="2">
        <v>1139.08</v>
      </c>
      <c r="M122" s="29">
        <v>-744.17</v>
      </c>
      <c r="N122" s="31">
        <f t="shared" si="31"/>
        <v>342</v>
      </c>
      <c r="O122" s="30">
        <f t="shared" si="32"/>
        <v>18279.730000000003</v>
      </c>
      <c r="P122" t="s">
        <v>49</v>
      </c>
      <c r="Q122" t="s">
        <v>49</v>
      </c>
      <c r="R122" t="s">
        <v>70</v>
      </c>
      <c r="S122" t="s">
        <v>70</v>
      </c>
      <c r="T122" t="s">
        <v>68</v>
      </c>
      <c r="U122" s="4">
        <f t="shared" si="37"/>
        <v>45763</v>
      </c>
      <c r="V122" t="s">
        <v>38</v>
      </c>
      <c r="W122" s="28">
        <v>401</v>
      </c>
      <c r="X122" s="2">
        <v>6</v>
      </c>
      <c r="Y122" s="2">
        <v>3</v>
      </c>
      <c r="Z122" s="2">
        <v>22240.05</v>
      </c>
      <c r="AA122" s="2">
        <v>1428.26</v>
      </c>
      <c r="AB122" s="29">
        <v>846.99</v>
      </c>
      <c r="AC122" s="31">
        <f t="shared" si="33"/>
        <v>410</v>
      </c>
      <c r="AD122" s="30">
        <f t="shared" si="34"/>
        <v>24515.3</v>
      </c>
      <c r="AE122" s="2">
        <f t="shared" si="40"/>
        <v>-66</v>
      </c>
      <c r="AF122" s="2">
        <f t="shared" si="40"/>
        <v>0</v>
      </c>
      <c r="AG122" s="2">
        <f t="shared" si="40"/>
        <v>-2</v>
      </c>
      <c r="AH122" s="2">
        <f t="shared" si="38"/>
        <v>-4355.2299999999996</v>
      </c>
      <c r="AI122" s="2">
        <f t="shared" si="38"/>
        <v>-289.18000000000006</v>
      </c>
      <c r="AJ122" s="29">
        <f t="shared" si="38"/>
        <v>-1591.1599999999999</v>
      </c>
      <c r="AK122" s="31">
        <f t="shared" si="38"/>
        <v>-68</v>
      </c>
      <c r="AL122" s="31">
        <f t="shared" si="38"/>
        <v>-6235.5699999999961</v>
      </c>
      <c r="AM122" s="38">
        <f t="shared" si="41"/>
        <v>-0.16458852867830423</v>
      </c>
      <c r="AN122" s="38">
        <f t="shared" si="41"/>
        <v>0</v>
      </c>
      <c r="AO122" s="38">
        <f t="shared" si="41"/>
        <v>-0.66666666666666663</v>
      </c>
      <c r="AP122" s="38">
        <f t="shared" si="39"/>
        <v>-0.1958282467890135</v>
      </c>
      <c r="AQ122" s="38">
        <f t="shared" si="39"/>
        <v>-0.20247013849019091</v>
      </c>
      <c r="AR122" s="39">
        <f t="shared" si="39"/>
        <v>-1.8786054144677031</v>
      </c>
      <c r="AS122" s="40">
        <f t="shared" si="39"/>
        <v>-0.16585365853658537</v>
      </c>
      <c r="AT122" s="40">
        <f t="shared" si="39"/>
        <v>-0.25435421960979454</v>
      </c>
      <c r="AU122" s="119">
        <f t="shared" si="30"/>
        <v>53.387522388059701</v>
      </c>
      <c r="AV122" s="120">
        <f t="shared" si="26"/>
        <v>55.461471321695761</v>
      </c>
      <c r="AW122" s="121">
        <f t="shared" si="27"/>
        <v>-2.0739489336360606</v>
      </c>
      <c r="AX122" s="119">
        <f t="shared" si="28"/>
        <v>56.41571428571428</v>
      </c>
      <c r="AY122" s="120">
        <f t="shared" si="29"/>
        <v>252.80555555555554</v>
      </c>
      <c r="AZ122" s="121">
        <f t="shared" si="35"/>
        <v>-196.38984126984127</v>
      </c>
    </row>
    <row r="123" spans="1:52" x14ac:dyDescent="0.2">
      <c r="A123" t="s">
        <v>46</v>
      </c>
      <c r="B123" t="s">
        <v>46</v>
      </c>
      <c r="C123" t="s">
        <v>70</v>
      </c>
      <c r="D123" t="s">
        <v>70</v>
      </c>
      <c r="E123" t="s">
        <v>68</v>
      </c>
      <c r="F123" s="4">
        <f t="shared" si="36"/>
        <v>46128</v>
      </c>
      <c r="G123" t="s">
        <v>39</v>
      </c>
      <c r="H123" s="28">
        <v>396</v>
      </c>
      <c r="I123" s="2">
        <v>5</v>
      </c>
      <c r="J123" s="2">
        <v>0</v>
      </c>
      <c r="K123" s="2">
        <v>20118.379999999997</v>
      </c>
      <c r="L123" s="2">
        <v>668.15</v>
      </c>
      <c r="M123" s="29">
        <v>0</v>
      </c>
      <c r="N123" s="31">
        <f t="shared" si="31"/>
        <v>401</v>
      </c>
      <c r="O123" s="30">
        <f t="shared" si="32"/>
        <v>20786.53</v>
      </c>
      <c r="P123" t="s">
        <v>49</v>
      </c>
      <c r="Q123" t="s">
        <v>49</v>
      </c>
      <c r="R123" t="s">
        <v>70</v>
      </c>
      <c r="S123" t="s">
        <v>70</v>
      </c>
      <c r="T123" t="s">
        <v>68</v>
      </c>
      <c r="U123" s="4">
        <f t="shared" si="37"/>
        <v>45764</v>
      </c>
      <c r="V123" t="s">
        <v>39</v>
      </c>
      <c r="W123" s="28">
        <v>480</v>
      </c>
      <c r="X123" s="2">
        <v>10</v>
      </c>
      <c r="Y123" s="2">
        <v>0</v>
      </c>
      <c r="Z123" s="2">
        <v>27794.229999999996</v>
      </c>
      <c r="AA123" s="2">
        <v>1233.05</v>
      </c>
      <c r="AB123" s="29">
        <v>0</v>
      </c>
      <c r="AC123" s="31">
        <f t="shared" si="33"/>
        <v>490</v>
      </c>
      <c r="AD123" s="30">
        <f t="shared" si="34"/>
        <v>29027.279999999995</v>
      </c>
      <c r="AE123" s="2">
        <f t="shared" si="40"/>
        <v>-84</v>
      </c>
      <c r="AF123" s="2">
        <f t="shared" si="40"/>
        <v>-5</v>
      </c>
      <c r="AG123" s="2">
        <f t="shared" si="40"/>
        <v>0</v>
      </c>
      <c r="AH123" s="2">
        <f t="shared" si="38"/>
        <v>-7675.8499999999985</v>
      </c>
      <c r="AI123" s="2">
        <f t="shared" si="38"/>
        <v>-564.9</v>
      </c>
      <c r="AJ123" s="29">
        <f t="shared" si="38"/>
        <v>0</v>
      </c>
      <c r="AK123" s="31">
        <f t="shared" si="38"/>
        <v>-89</v>
      </c>
      <c r="AL123" s="31">
        <f t="shared" si="38"/>
        <v>-8240.7499999999964</v>
      </c>
      <c r="AM123" s="38">
        <f t="shared" si="41"/>
        <v>-0.17499999999999999</v>
      </c>
      <c r="AN123" s="38">
        <f t="shared" si="41"/>
        <v>-0.5</v>
      </c>
      <c r="AO123" s="38" t="str">
        <f t="shared" si="41"/>
        <v/>
      </c>
      <c r="AP123" s="38">
        <f t="shared" si="39"/>
        <v>-0.27616703179041119</v>
      </c>
      <c r="AQ123" s="38">
        <f t="shared" si="39"/>
        <v>-0.45813227363042863</v>
      </c>
      <c r="AR123" s="39" t="str">
        <f t="shared" si="39"/>
        <v/>
      </c>
      <c r="AS123" s="40">
        <f t="shared" si="39"/>
        <v>-0.1816326530612245</v>
      </c>
      <c r="AT123" s="40">
        <f t="shared" si="39"/>
        <v>-0.28389673438227758</v>
      </c>
      <c r="AU123" s="119">
        <f t="shared" si="30"/>
        <v>50.80398989898989</v>
      </c>
      <c r="AV123" s="120">
        <f t="shared" si="26"/>
        <v>57.904645833333326</v>
      </c>
      <c r="AW123" s="121">
        <f t="shared" si="27"/>
        <v>-7.1006559343434361</v>
      </c>
      <c r="AX123" s="119">
        <f t="shared" si="28"/>
        <v>133.63</v>
      </c>
      <c r="AY123" s="120">
        <f t="shared" si="29"/>
        <v>123.30499999999999</v>
      </c>
      <c r="AZ123" s="121">
        <f t="shared" si="35"/>
        <v>10.325000000000003</v>
      </c>
    </row>
    <row r="124" spans="1:52" x14ac:dyDescent="0.2">
      <c r="A124" t="s">
        <v>46</v>
      </c>
      <c r="B124" t="s">
        <v>46</v>
      </c>
      <c r="C124" t="s">
        <v>70</v>
      </c>
      <c r="D124" t="s">
        <v>70</v>
      </c>
      <c r="E124" t="s">
        <v>68</v>
      </c>
      <c r="F124" s="4">
        <f t="shared" si="36"/>
        <v>46129</v>
      </c>
      <c r="G124" t="s">
        <v>40</v>
      </c>
      <c r="H124" s="28">
        <v>613</v>
      </c>
      <c r="I124" s="2">
        <v>9</v>
      </c>
      <c r="J124" s="2">
        <v>0</v>
      </c>
      <c r="K124" s="2">
        <v>35638.550000000003</v>
      </c>
      <c r="L124" s="2">
        <v>917.98</v>
      </c>
      <c r="M124" s="29">
        <v>0</v>
      </c>
      <c r="N124" s="31">
        <f t="shared" si="31"/>
        <v>622</v>
      </c>
      <c r="O124" s="30">
        <f t="shared" si="32"/>
        <v>36556.530000000006</v>
      </c>
      <c r="P124" t="s">
        <v>49</v>
      </c>
      <c r="Q124" t="s">
        <v>49</v>
      </c>
      <c r="R124" t="s">
        <v>70</v>
      </c>
      <c r="S124" t="s">
        <v>70</v>
      </c>
      <c r="T124" t="s">
        <v>68</v>
      </c>
      <c r="U124" s="4">
        <f t="shared" si="37"/>
        <v>45765</v>
      </c>
      <c r="V124" t="s">
        <v>40</v>
      </c>
      <c r="W124" s="28">
        <v>702</v>
      </c>
      <c r="X124" s="2">
        <v>11</v>
      </c>
      <c r="Y124" s="2">
        <v>1</v>
      </c>
      <c r="Z124" s="2">
        <v>45669.35</v>
      </c>
      <c r="AA124" s="2">
        <v>1082.51</v>
      </c>
      <c r="AB124" s="29">
        <v>299.99</v>
      </c>
      <c r="AC124" s="31">
        <f t="shared" si="33"/>
        <v>714</v>
      </c>
      <c r="AD124" s="30">
        <f t="shared" si="34"/>
        <v>47051.85</v>
      </c>
      <c r="AE124" s="2">
        <f t="shared" si="40"/>
        <v>-89</v>
      </c>
      <c r="AF124" s="2">
        <f t="shared" si="40"/>
        <v>-2</v>
      </c>
      <c r="AG124" s="2">
        <f t="shared" si="40"/>
        <v>-1</v>
      </c>
      <c r="AH124" s="2">
        <f t="shared" si="38"/>
        <v>-10030.799999999996</v>
      </c>
      <c r="AI124" s="2">
        <f t="shared" si="38"/>
        <v>-164.52999999999997</v>
      </c>
      <c r="AJ124" s="29">
        <f t="shared" si="38"/>
        <v>-299.99</v>
      </c>
      <c r="AK124" s="31">
        <f t="shared" si="38"/>
        <v>-92</v>
      </c>
      <c r="AL124" s="31">
        <f t="shared" si="38"/>
        <v>-10495.319999999992</v>
      </c>
      <c r="AM124" s="38">
        <f t="shared" si="41"/>
        <v>-0.12678062678062679</v>
      </c>
      <c r="AN124" s="38">
        <f t="shared" si="41"/>
        <v>-0.18181818181818182</v>
      </c>
      <c r="AO124" s="38">
        <f t="shared" si="41"/>
        <v>-1</v>
      </c>
      <c r="AP124" s="38">
        <f t="shared" si="39"/>
        <v>-0.21963964891114054</v>
      </c>
      <c r="AQ124" s="38">
        <f t="shared" si="39"/>
        <v>-0.15198935806597627</v>
      </c>
      <c r="AR124" s="39">
        <f t="shared" si="39"/>
        <v>-1</v>
      </c>
      <c r="AS124" s="40">
        <f t="shared" si="39"/>
        <v>-0.12885154061624648</v>
      </c>
      <c r="AT124" s="40">
        <f t="shared" si="39"/>
        <v>-0.22305860449695375</v>
      </c>
      <c r="AU124" s="119">
        <f t="shared" si="30"/>
        <v>58.13792822185971</v>
      </c>
      <c r="AV124" s="120">
        <f t="shared" si="26"/>
        <v>65.056054131054125</v>
      </c>
      <c r="AW124" s="121">
        <f t="shared" si="27"/>
        <v>-6.9181259091944156</v>
      </c>
      <c r="AX124" s="119">
        <f t="shared" si="28"/>
        <v>101.99777777777778</v>
      </c>
      <c r="AY124" s="120">
        <f t="shared" si="29"/>
        <v>115.20833333333333</v>
      </c>
      <c r="AZ124" s="121">
        <f t="shared" si="35"/>
        <v>-13.210555555555544</v>
      </c>
    </row>
    <row r="125" spans="1:52" ht="13.5" thickBot="1" x14ac:dyDescent="0.25">
      <c r="A125" t="s">
        <v>46</v>
      </c>
      <c r="B125" t="s">
        <v>46</v>
      </c>
      <c r="C125" t="s">
        <v>70</v>
      </c>
      <c r="D125" t="s">
        <v>70</v>
      </c>
      <c r="E125" t="s">
        <v>68</v>
      </c>
      <c r="F125" s="59">
        <f t="shared" si="36"/>
        <v>46130</v>
      </c>
      <c r="G125" s="42" t="s">
        <v>41</v>
      </c>
      <c r="H125" s="43">
        <v>733</v>
      </c>
      <c r="I125" s="44">
        <v>4</v>
      </c>
      <c r="J125" s="44">
        <v>0</v>
      </c>
      <c r="K125" s="44">
        <v>43971.299999999996</v>
      </c>
      <c r="L125" s="44">
        <v>535.85</v>
      </c>
      <c r="M125" s="45">
        <v>0</v>
      </c>
      <c r="N125" s="47">
        <f t="shared" si="31"/>
        <v>737</v>
      </c>
      <c r="O125" s="46">
        <f t="shared" si="32"/>
        <v>44507.149999999994</v>
      </c>
      <c r="P125" t="s">
        <v>49</v>
      </c>
      <c r="Q125" t="s">
        <v>49</v>
      </c>
      <c r="R125" t="s">
        <v>70</v>
      </c>
      <c r="S125" t="s">
        <v>70</v>
      </c>
      <c r="T125" t="s">
        <v>68</v>
      </c>
      <c r="U125" s="59">
        <f t="shared" si="37"/>
        <v>45766</v>
      </c>
      <c r="V125" s="42" t="s">
        <v>41</v>
      </c>
      <c r="W125" s="43">
        <v>911</v>
      </c>
      <c r="X125" s="44">
        <v>11</v>
      </c>
      <c r="Y125" s="44">
        <v>0</v>
      </c>
      <c r="Z125" s="44">
        <v>60212.780000000006</v>
      </c>
      <c r="AA125" s="44">
        <v>1107.55</v>
      </c>
      <c r="AB125" s="45">
        <v>0</v>
      </c>
      <c r="AC125" s="47">
        <f t="shared" si="33"/>
        <v>922</v>
      </c>
      <c r="AD125" s="46">
        <f t="shared" si="34"/>
        <v>61320.330000000009</v>
      </c>
      <c r="AE125" s="44">
        <f t="shared" si="40"/>
        <v>-178</v>
      </c>
      <c r="AF125" s="44">
        <f t="shared" si="40"/>
        <v>-7</v>
      </c>
      <c r="AG125" s="44">
        <f t="shared" si="40"/>
        <v>0</v>
      </c>
      <c r="AH125" s="44">
        <f t="shared" si="38"/>
        <v>-16241.48000000001</v>
      </c>
      <c r="AI125" s="44">
        <f t="shared" si="38"/>
        <v>-571.69999999999993</v>
      </c>
      <c r="AJ125" s="45">
        <f t="shared" si="38"/>
        <v>0</v>
      </c>
      <c r="AK125" s="47">
        <f t="shared" si="38"/>
        <v>-185</v>
      </c>
      <c r="AL125" s="47">
        <f t="shared" si="38"/>
        <v>-16813.180000000015</v>
      </c>
      <c r="AM125" s="56">
        <f t="shared" si="41"/>
        <v>-0.19538968166849616</v>
      </c>
      <c r="AN125" s="56">
        <f t="shared" si="41"/>
        <v>-0.63636363636363635</v>
      </c>
      <c r="AO125" s="56" t="str">
        <f t="shared" si="41"/>
        <v/>
      </c>
      <c r="AP125" s="56">
        <f t="shared" si="39"/>
        <v>-0.2697347639487831</v>
      </c>
      <c r="AQ125" s="56">
        <f t="shared" si="39"/>
        <v>-0.51618437090876257</v>
      </c>
      <c r="AR125" s="57" t="str">
        <f t="shared" si="39"/>
        <v/>
      </c>
      <c r="AS125" s="58">
        <f t="shared" si="39"/>
        <v>-0.20065075921908893</v>
      </c>
      <c r="AT125" s="58">
        <f t="shared" si="39"/>
        <v>-0.27418606520871647</v>
      </c>
      <c r="AU125" s="122">
        <f t="shared" si="30"/>
        <v>59.988130968622094</v>
      </c>
      <c r="AV125" s="123">
        <f t="shared" si="26"/>
        <v>66.095257958287604</v>
      </c>
      <c r="AW125" s="124">
        <f t="shared" si="27"/>
        <v>-6.1071269896655096</v>
      </c>
      <c r="AX125" s="122">
        <f t="shared" si="28"/>
        <v>133.96250000000001</v>
      </c>
      <c r="AY125" s="123">
        <f t="shared" si="29"/>
        <v>100.68636363636364</v>
      </c>
      <c r="AZ125" s="124">
        <f t="shared" si="35"/>
        <v>33.276136363636368</v>
      </c>
    </row>
    <row r="126" spans="1:52" x14ac:dyDescent="0.2">
      <c r="A126" t="s">
        <v>46</v>
      </c>
      <c r="B126" t="s">
        <v>46</v>
      </c>
      <c r="C126" t="s">
        <v>70</v>
      </c>
      <c r="D126" t="s">
        <v>70</v>
      </c>
      <c r="E126" t="s">
        <v>69</v>
      </c>
      <c r="F126" s="4">
        <f t="shared" si="36"/>
        <v>46131</v>
      </c>
      <c r="G126" t="s">
        <v>35</v>
      </c>
      <c r="H126" s="28">
        <v>378</v>
      </c>
      <c r="I126" s="2">
        <v>2</v>
      </c>
      <c r="J126" s="2">
        <v>3</v>
      </c>
      <c r="K126" s="2">
        <v>23166.880000000001</v>
      </c>
      <c r="L126" s="2">
        <v>182.9</v>
      </c>
      <c r="M126" s="29">
        <v>-161.27000000000001</v>
      </c>
      <c r="N126" s="31">
        <f t="shared" si="31"/>
        <v>383</v>
      </c>
      <c r="O126" s="30">
        <f t="shared" si="32"/>
        <v>23188.510000000002</v>
      </c>
      <c r="P126" t="s">
        <v>49</v>
      </c>
      <c r="Q126" t="s">
        <v>49</v>
      </c>
      <c r="R126" t="s">
        <v>70</v>
      </c>
      <c r="S126" t="s">
        <v>70</v>
      </c>
      <c r="T126" t="s">
        <v>69</v>
      </c>
      <c r="U126" s="4">
        <f t="shared" si="37"/>
        <v>45767</v>
      </c>
      <c r="V126" t="s">
        <v>35</v>
      </c>
      <c r="W126" s="28">
        <v>321</v>
      </c>
      <c r="X126" s="2">
        <v>5</v>
      </c>
      <c r="Y126" s="2">
        <v>0</v>
      </c>
      <c r="Z126" s="2">
        <v>19743.96</v>
      </c>
      <c r="AA126" s="2">
        <v>492.54000000000008</v>
      </c>
      <c r="AB126" s="29">
        <v>0</v>
      </c>
      <c r="AC126" s="31">
        <f t="shared" si="33"/>
        <v>326</v>
      </c>
      <c r="AD126" s="30">
        <f t="shared" si="34"/>
        <v>20236.5</v>
      </c>
      <c r="AE126" s="2">
        <f t="shared" si="40"/>
        <v>57</v>
      </c>
      <c r="AF126" s="2">
        <f t="shared" si="40"/>
        <v>-3</v>
      </c>
      <c r="AG126" s="2">
        <f t="shared" si="40"/>
        <v>3</v>
      </c>
      <c r="AH126" s="2">
        <f t="shared" si="38"/>
        <v>3422.9200000000019</v>
      </c>
      <c r="AI126" s="2">
        <f t="shared" si="38"/>
        <v>-309.6400000000001</v>
      </c>
      <c r="AJ126" s="29">
        <f t="shared" si="38"/>
        <v>-161.27000000000001</v>
      </c>
      <c r="AK126" s="31">
        <f t="shared" si="38"/>
        <v>57</v>
      </c>
      <c r="AL126" s="31">
        <f t="shared" si="38"/>
        <v>2952.010000000002</v>
      </c>
      <c r="AM126" s="38">
        <f t="shared" si="41"/>
        <v>0.17757009345794392</v>
      </c>
      <c r="AN126" s="38">
        <f t="shared" si="41"/>
        <v>-0.6</v>
      </c>
      <c r="AO126" s="38" t="str">
        <f t="shared" si="41"/>
        <v/>
      </c>
      <c r="AP126" s="38">
        <f t="shared" si="39"/>
        <v>0.17336542416009768</v>
      </c>
      <c r="AQ126" s="38">
        <f t="shared" si="39"/>
        <v>-0.62865960125065989</v>
      </c>
      <c r="AR126" s="39" t="str">
        <f t="shared" si="39"/>
        <v/>
      </c>
      <c r="AS126" s="40">
        <f t="shared" si="39"/>
        <v>0.17484662576687116</v>
      </c>
      <c r="AT126" s="40">
        <f t="shared" si="39"/>
        <v>0.14587552195290698</v>
      </c>
      <c r="AU126" s="119">
        <f t="shared" si="30"/>
        <v>61.28804232804233</v>
      </c>
      <c r="AV126" s="120">
        <f t="shared" si="26"/>
        <v>61.507663551401869</v>
      </c>
      <c r="AW126" s="121">
        <f t="shared" si="27"/>
        <v>-0.21962122335953893</v>
      </c>
      <c r="AX126" s="119">
        <f t="shared" si="28"/>
        <v>4.3259999999999987</v>
      </c>
      <c r="AY126" s="120">
        <f t="shared" si="29"/>
        <v>98.50800000000001</v>
      </c>
      <c r="AZ126" s="121">
        <f t="shared" si="35"/>
        <v>-94.182000000000016</v>
      </c>
    </row>
    <row r="127" spans="1:52" x14ac:dyDescent="0.2">
      <c r="A127" t="s">
        <v>46</v>
      </c>
      <c r="B127" t="s">
        <v>46</v>
      </c>
      <c r="C127" t="s">
        <v>70</v>
      </c>
      <c r="D127" t="s">
        <v>70</v>
      </c>
      <c r="E127" t="s">
        <v>69</v>
      </c>
      <c r="F127" s="4">
        <f t="shared" si="36"/>
        <v>46132</v>
      </c>
      <c r="G127" t="s">
        <v>36</v>
      </c>
      <c r="H127" s="28">
        <v>305</v>
      </c>
      <c r="I127" s="2">
        <v>3</v>
      </c>
      <c r="J127" s="2">
        <v>0</v>
      </c>
      <c r="K127" s="2">
        <v>13443.39</v>
      </c>
      <c r="L127" s="2">
        <v>209.85000000000002</v>
      </c>
      <c r="M127" s="29">
        <v>0</v>
      </c>
      <c r="N127" s="31">
        <f t="shared" si="31"/>
        <v>308</v>
      </c>
      <c r="O127" s="30">
        <f t="shared" si="32"/>
        <v>13653.24</v>
      </c>
      <c r="P127" t="s">
        <v>49</v>
      </c>
      <c r="Q127" t="s">
        <v>49</v>
      </c>
      <c r="R127" t="s">
        <v>70</v>
      </c>
      <c r="S127" t="s">
        <v>70</v>
      </c>
      <c r="T127" t="s">
        <v>69</v>
      </c>
      <c r="U127" s="4">
        <f t="shared" si="37"/>
        <v>45768</v>
      </c>
      <c r="V127" t="s">
        <v>36</v>
      </c>
      <c r="W127" s="28">
        <v>313</v>
      </c>
      <c r="X127" s="2">
        <v>2</v>
      </c>
      <c r="Y127" s="2">
        <v>0</v>
      </c>
      <c r="Z127" s="2">
        <v>14025.99</v>
      </c>
      <c r="AA127" s="2">
        <v>408.14</v>
      </c>
      <c r="AB127" s="29">
        <v>0</v>
      </c>
      <c r="AC127" s="31">
        <f t="shared" si="33"/>
        <v>315</v>
      </c>
      <c r="AD127" s="30">
        <f t="shared" si="34"/>
        <v>14434.13</v>
      </c>
      <c r="AE127" s="2">
        <f t="shared" si="40"/>
        <v>-8</v>
      </c>
      <c r="AF127" s="2">
        <f t="shared" si="40"/>
        <v>1</v>
      </c>
      <c r="AG127" s="2">
        <f t="shared" si="40"/>
        <v>0</v>
      </c>
      <c r="AH127" s="2">
        <f t="shared" si="38"/>
        <v>-582.60000000000036</v>
      </c>
      <c r="AI127" s="2">
        <f t="shared" si="38"/>
        <v>-198.28999999999996</v>
      </c>
      <c r="AJ127" s="29">
        <f t="shared" si="38"/>
        <v>0</v>
      </c>
      <c r="AK127" s="31">
        <f t="shared" si="38"/>
        <v>-7</v>
      </c>
      <c r="AL127" s="31">
        <f t="shared" si="38"/>
        <v>-780.88999999999942</v>
      </c>
      <c r="AM127" s="38">
        <f t="shared" si="41"/>
        <v>-2.5559105431309903E-2</v>
      </c>
      <c r="AN127" s="38">
        <f t="shared" si="41"/>
        <v>0.5</v>
      </c>
      <c r="AO127" s="38" t="str">
        <f t="shared" si="41"/>
        <v/>
      </c>
      <c r="AP127" s="38">
        <f t="shared" si="39"/>
        <v>-4.1537174915995262E-2</v>
      </c>
      <c r="AQ127" s="38">
        <f t="shared" si="39"/>
        <v>-0.4858381927769882</v>
      </c>
      <c r="AR127" s="39" t="str">
        <f t="shared" si="39"/>
        <v/>
      </c>
      <c r="AS127" s="40">
        <f t="shared" si="39"/>
        <v>-2.2222222222222223E-2</v>
      </c>
      <c r="AT127" s="40">
        <f t="shared" si="39"/>
        <v>-5.4100247122618371E-2</v>
      </c>
      <c r="AU127" s="119">
        <f t="shared" si="30"/>
        <v>44.076688524590161</v>
      </c>
      <c r="AV127" s="120">
        <f t="shared" si="26"/>
        <v>44.811469648562301</v>
      </c>
      <c r="AW127" s="121">
        <f t="shared" si="27"/>
        <v>-0.7347811239721409</v>
      </c>
      <c r="AX127" s="119">
        <f t="shared" si="28"/>
        <v>69.95</v>
      </c>
      <c r="AY127" s="120">
        <f t="shared" si="29"/>
        <v>204.07</v>
      </c>
      <c r="AZ127" s="121">
        <f t="shared" si="35"/>
        <v>-134.12</v>
      </c>
    </row>
    <row r="128" spans="1:52" x14ac:dyDescent="0.2">
      <c r="A128" t="s">
        <v>46</v>
      </c>
      <c r="B128" t="s">
        <v>46</v>
      </c>
      <c r="C128" t="s">
        <v>70</v>
      </c>
      <c r="D128" t="s">
        <v>70</v>
      </c>
      <c r="E128" t="s">
        <v>69</v>
      </c>
      <c r="F128" s="4">
        <f t="shared" si="36"/>
        <v>46133</v>
      </c>
      <c r="G128" t="s">
        <v>37</v>
      </c>
      <c r="H128" s="28">
        <v>299</v>
      </c>
      <c r="I128" s="2">
        <v>1</v>
      </c>
      <c r="J128" s="2">
        <v>2</v>
      </c>
      <c r="K128" s="2">
        <v>15287.7</v>
      </c>
      <c r="L128" s="2">
        <v>92.99</v>
      </c>
      <c r="M128" s="29">
        <v>322.64</v>
      </c>
      <c r="N128" s="31">
        <f t="shared" si="31"/>
        <v>302</v>
      </c>
      <c r="O128" s="30">
        <f t="shared" si="32"/>
        <v>15703.33</v>
      </c>
      <c r="P128" t="s">
        <v>49</v>
      </c>
      <c r="Q128" t="s">
        <v>49</v>
      </c>
      <c r="R128" t="s">
        <v>70</v>
      </c>
      <c r="S128" t="s">
        <v>70</v>
      </c>
      <c r="T128" t="s">
        <v>69</v>
      </c>
      <c r="U128" s="4">
        <f t="shared" si="37"/>
        <v>45769</v>
      </c>
      <c r="V128" t="s">
        <v>37</v>
      </c>
      <c r="W128" s="28">
        <v>299</v>
      </c>
      <c r="X128" s="2">
        <v>10</v>
      </c>
      <c r="Y128" s="2">
        <v>0</v>
      </c>
      <c r="Z128" s="2">
        <v>16929.91</v>
      </c>
      <c r="AA128" s="2">
        <v>1521.37</v>
      </c>
      <c r="AB128" s="29">
        <v>0</v>
      </c>
      <c r="AC128" s="31">
        <f t="shared" si="33"/>
        <v>309</v>
      </c>
      <c r="AD128" s="30">
        <f t="shared" si="34"/>
        <v>18451.28</v>
      </c>
      <c r="AE128" s="2">
        <f t="shared" si="40"/>
        <v>0</v>
      </c>
      <c r="AF128" s="2">
        <f t="shared" si="40"/>
        <v>-9</v>
      </c>
      <c r="AG128" s="2">
        <f t="shared" si="40"/>
        <v>2</v>
      </c>
      <c r="AH128" s="2">
        <f t="shared" si="38"/>
        <v>-1642.2099999999991</v>
      </c>
      <c r="AI128" s="2">
        <f t="shared" si="38"/>
        <v>-1428.3799999999999</v>
      </c>
      <c r="AJ128" s="29">
        <f t="shared" si="38"/>
        <v>322.64</v>
      </c>
      <c r="AK128" s="31">
        <f t="shared" si="38"/>
        <v>-7</v>
      </c>
      <c r="AL128" s="31">
        <f t="shared" si="38"/>
        <v>-2747.9499999999989</v>
      </c>
      <c r="AM128" s="38">
        <f t="shared" si="41"/>
        <v>0</v>
      </c>
      <c r="AN128" s="38">
        <f t="shared" si="41"/>
        <v>-0.9</v>
      </c>
      <c r="AO128" s="38" t="str">
        <f t="shared" si="41"/>
        <v/>
      </c>
      <c r="AP128" s="38">
        <f t="shared" si="39"/>
        <v>-9.7000515655428721E-2</v>
      </c>
      <c r="AQ128" s="38">
        <f t="shared" si="39"/>
        <v>-0.93887745913222953</v>
      </c>
      <c r="AR128" s="39" t="str">
        <f t="shared" si="39"/>
        <v/>
      </c>
      <c r="AS128" s="40">
        <f t="shared" si="39"/>
        <v>-2.2653721682847898E-2</v>
      </c>
      <c r="AT128" s="40">
        <f t="shared" si="39"/>
        <v>-0.1489300471295216</v>
      </c>
      <c r="AU128" s="119">
        <f t="shared" si="30"/>
        <v>51.129431438127092</v>
      </c>
      <c r="AV128" s="120">
        <f t="shared" si="26"/>
        <v>56.621772575250837</v>
      </c>
      <c r="AW128" s="121">
        <f t="shared" si="27"/>
        <v>-5.4923411371237449</v>
      </c>
      <c r="AX128" s="119">
        <f t="shared" si="28"/>
        <v>138.54333333333332</v>
      </c>
      <c r="AY128" s="120">
        <f t="shared" si="29"/>
        <v>152.137</v>
      </c>
      <c r="AZ128" s="121">
        <f t="shared" si="35"/>
        <v>-13.593666666666678</v>
      </c>
    </row>
    <row r="129" spans="1:52" x14ac:dyDescent="0.2">
      <c r="A129" t="s">
        <v>46</v>
      </c>
      <c r="B129" t="s">
        <v>46</v>
      </c>
      <c r="C129" t="s">
        <v>70</v>
      </c>
      <c r="D129" t="s">
        <v>70</v>
      </c>
      <c r="E129" t="s">
        <v>69</v>
      </c>
      <c r="F129" s="4">
        <f t="shared" si="36"/>
        <v>46134</v>
      </c>
      <c r="G129" t="s">
        <v>38</v>
      </c>
      <c r="H129" s="28">
        <v>315</v>
      </c>
      <c r="I129" s="2">
        <v>0</v>
      </c>
      <c r="J129" s="2">
        <v>2</v>
      </c>
      <c r="K129" s="2">
        <v>18780.939999999999</v>
      </c>
      <c r="L129" s="2">
        <v>0</v>
      </c>
      <c r="M129" s="29">
        <v>494.01</v>
      </c>
      <c r="N129" s="31">
        <f t="shared" si="31"/>
        <v>317</v>
      </c>
      <c r="O129" s="30">
        <f t="shared" si="32"/>
        <v>19274.949999999997</v>
      </c>
      <c r="P129" t="s">
        <v>49</v>
      </c>
      <c r="Q129" t="s">
        <v>49</v>
      </c>
      <c r="R129" t="s">
        <v>70</v>
      </c>
      <c r="S129" t="s">
        <v>70</v>
      </c>
      <c r="T129" t="s">
        <v>69</v>
      </c>
      <c r="U129" s="4">
        <f t="shared" si="37"/>
        <v>45770</v>
      </c>
      <c r="V129" t="s">
        <v>38</v>
      </c>
      <c r="W129" s="28">
        <v>362</v>
      </c>
      <c r="X129" s="2">
        <v>9</v>
      </c>
      <c r="Y129" s="2">
        <v>1</v>
      </c>
      <c r="Z129" s="2">
        <v>22769.93</v>
      </c>
      <c r="AA129" s="2">
        <v>1128.5999999999999</v>
      </c>
      <c r="AB129" s="29">
        <v>65.88</v>
      </c>
      <c r="AC129" s="31">
        <f t="shared" si="33"/>
        <v>372</v>
      </c>
      <c r="AD129" s="30">
        <f t="shared" si="34"/>
        <v>23964.41</v>
      </c>
      <c r="AE129" s="2">
        <f t="shared" si="40"/>
        <v>-47</v>
      </c>
      <c r="AF129" s="2">
        <f t="shared" si="40"/>
        <v>-9</v>
      </c>
      <c r="AG129" s="2">
        <f t="shared" si="40"/>
        <v>1</v>
      </c>
      <c r="AH129" s="2">
        <f t="shared" si="38"/>
        <v>-3988.9900000000016</v>
      </c>
      <c r="AI129" s="2">
        <f t="shared" si="38"/>
        <v>-1128.5999999999999</v>
      </c>
      <c r="AJ129" s="29">
        <f t="shared" si="38"/>
        <v>428.13</v>
      </c>
      <c r="AK129" s="31">
        <f t="shared" si="38"/>
        <v>-55</v>
      </c>
      <c r="AL129" s="31">
        <f t="shared" si="38"/>
        <v>-4689.4600000000028</v>
      </c>
      <c r="AM129" s="38">
        <f t="shared" si="41"/>
        <v>-0.12983425414364641</v>
      </c>
      <c r="AN129" s="38">
        <f t="shared" si="41"/>
        <v>-1</v>
      </c>
      <c r="AO129" s="38">
        <f t="shared" si="41"/>
        <v>1</v>
      </c>
      <c r="AP129" s="38">
        <f t="shared" si="39"/>
        <v>-0.17518674848802793</v>
      </c>
      <c r="AQ129" s="38">
        <f t="shared" si="39"/>
        <v>-1</v>
      </c>
      <c r="AR129" s="39">
        <f t="shared" si="39"/>
        <v>6.4986338797814209</v>
      </c>
      <c r="AS129" s="40">
        <f t="shared" si="39"/>
        <v>-0.14784946236559141</v>
      </c>
      <c r="AT129" s="40">
        <f t="shared" si="39"/>
        <v>-0.19568435025105993</v>
      </c>
      <c r="AU129" s="119">
        <f t="shared" si="30"/>
        <v>59.622031746031745</v>
      </c>
      <c r="AV129" s="120">
        <f t="shared" si="26"/>
        <v>62.900359116022102</v>
      </c>
      <c r="AW129" s="121">
        <f t="shared" si="27"/>
        <v>-3.2783273699903575</v>
      </c>
      <c r="AX129" s="119">
        <f t="shared" si="28"/>
        <v>247.005</v>
      </c>
      <c r="AY129" s="120">
        <f t="shared" si="29"/>
        <v>119.44800000000001</v>
      </c>
      <c r="AZ129" s="121">
        <f t="shared" si="35"/>
        <v>127.55699999999999</v>
      </c>
    </row>
    <row r="130" spans="1:52" x14ac:dyDescent="0.2">
      <c r="A130" t="s">
        <v>46</v>
      </c>
      <c r="B130" t="s">
        <v>46</v>
      </c>
      <c r="C130" t="s">
        <v>70</v>
      </c>
      <c r="D130" t="s">
        <v>70</v>
      </c>
      <c r="E130" t="s">
        <v>69</v>
      </c>
      <c r="F130" s="4">
        <f t="shared" si="36"/>
        <v>46135</v>
      </c>
      <c r="G130" t="s">
        <v>39</v>
      </c>
      <c r="H130" s="28">
        <v>407</v>
      </c>
      <c r="I130" s="2">
        <v>7</v>
      </c>
      <c r="J130" s="2">
        <v>5</v>
      </c>
      <c r="K130" s="2">
        <v>22430.43</v>
      </c>
      <c r="L130" s="2">
        <v>1245.25</v>
      </c>
      <c r="M130" s="29">
        <v>812.47</v>
      </c>
      <c r="N130" s="31">
        <f t="shared" si="31"/>
        <v>419</v>
      </c>
      <c r="O130" s="30">
        <f t="shared" si="32"/>
        <v>24488.15</v>
      </c>
      <c r="P130" t="s">
        <v>49</v>
      </c>
      <c r="Q130" t="s">
        <v>49</v>
      </c>
      <c r="R130" t="s">
        <v>70</v>
      </c>
      <c r="S130" t="s">
        <v>70</v>
      </c>
      <c r="T130" t="s">
        <v>69</v>
      </c>
      <c r="U130" s="4">
        <f t="shared" si="37"/>
        <v>45771</v>
      </c>
      <c r="V130" t="s">
        <v>39</v>
      </c>
      <c r="W130" s="28">
        <v>400</v>
      </c>
      <c r="X130" s="2">
        <v>19</v>
      </c>
      <c r="Y130" s="2">
        <v>1</v>
      </c>
      <c r="Z130" s="2">
        <v>22763.020000000004</v>
      </c>
      <c r="AA130" s="2">
        <v>2824.0200000000004</v>
      </c>
      <c r="AB130" s="29">
        <v>190.1</v>
      </c>
      <c r="AC130" s="31">
        <f t="shared" si="33"/>
        <v>420</v>
      </c>
      <c r="AD130" s="30">
        <f t="shared" si="34"/>
        <v>25777.140000000003</v>
      </c>
      <c r="AE130" s="2">
        <f t="shared" si="40"/>
        <v>7</v>
      </c>
      <c r="AF130" s="2">
        <f t="shared" si="40"/>
        <v>-12</v>
      </c>
      <c r="AG130" s="2">
        <f t="shared" si="40"/>
        <v>4</v>
      </c>
      <c r="AH130" s="2">
        <f t="shared" si="38"/>
        <v>-332.59000000000378</v>
      </c>
      <c r="AI130" s="2">
        <f t="shared" si="38"/>
        <v>-1578.7700000000004</v>
      </c>
      <c r="AJ130" s="29">
        <f t="shared" si="38"/>
        <v>622.37</v>
      </c>
      <c r="AK130" s="31">
        <f t="shared" si="38"/>
        <v>-1</v>
      </c>
      <c r="AL130" s="31">
        <f t="shared" si="38"/>
        <v>-1288.9900000000016</v>
      </c>
      <c r="AM130" s="38">
        <f t="shared" si="41"/>
        <v>1.7500000000000002E-2</v>
      </c>
      <c r="AN130" s="38">
        <f t="shared" si="41"/>
        <v>-0.63157894736842102</v>
      </c>
      <c r="AO130" s="38">
        <f t="shared" si="41"/>
        <v>4</v>
      </c>
      <c r="AP130" s="38">
        <f t="shared" si="39"/>
        <v>-1.4610978683847912E-2</v>
      </c>
      <c r="AQ130" s="38">
        <f t="shared" si="39"/>
        <v>-0.55905057329622321</v>
      </c>
      <c r="AR130" s="39">
        <f t="shared" si="39"/>
        <v>3.2739084692267229</v>
      </c>
      <c r="AS130" s="40">
        <f t="shared" si="39"/>
        <v>-2.3809523809523812E-3</v>
      </c>
      <c r="AT130" s="40">
        <f t="shared" si="39"/>
        <v>-5.0005159610414553E-2</v>
      </c>
      <c r="AU130" s="119">
        <f t="shared" si="30"/>
        <v>55.111621621621623</v>
      </c>
      <c r="AV130" s="120">
        <f t="shared" si="26"/>
        <v>56.907550000000008</v>
      </c>
      <c r="AW130" s="121">
        <f t="shared" si="27"/>
        <v>-1.7959283783783846</v>
      </c>
      <c r="AX130" s="119">
        <f t="shared" si="28"/>
        <v>171.47666666666669</v>
      </c>
      <c r="AY130" s="120">
        <f t="shared" si="29"/>
        <v>150.70600000000002</v>
      </c>
      <c r="AZ130" s="121">
        <f t="shared" si="35"/>
        <v>20.770666666666671</v>
      </c>
    </row>
    <row r="131" spans="1:52" x14ac:dyDescent="0.2">
      <c r="A131" t="s">
        <v>46</v>
      </c>
      <c r="B131" t="s">
        <v>46</v>
      </c>
      <c r="C131" t="s">
        <v>70</v>
      </c>
      <c r="D131" t="s">
        <v>70</v>
      </c>
      <c r="E131" t="s">
        <v>69</v>
      </c>
      <c r="F131" s="4">
        <f t="shared" si="36"/>
        <v>46136</v>
      </c>
      <c r="G131" t="s">
        <v>40</v>
      </c>
      <c r="H131" s="28">
        <v>670</v>
      </c>
      <c r="I131" s="2">
        <v>10</v>
      </c>
      <c r="J131" s="2">
        <v>2</v>
      </c>
      <c r="K131" s="2">
        <v>38231.49</v>
      </c>
      <c r="L131" s="2">
        <v>1524.99</v>
      </c>
      <c r="M131" s="29">
        <v>238.79</v>
      </c>
      <c r="N131" s="31">
        <f t="shared" si="31"/>
        <v>682</v>
      </c>
      <c r="O131" s="30">
        <f t="shared" si="32"/>
        <v>39995.269999999997</v>
      </c>
      <c r="P131" t="s">
        <v>49</v>
      </c>
      <c r="Q131" t="s">
        <v>49</v>
      </c>
      <c r="R131" t="s">
        <v>70</v>
      </c>
      <c r="S131" t="s">
        <v>70</v>
      </c>
      <c r="T131" t="s">
        <v>69</v>
      </c>
      <c r="U131" s="4">
        <f t="shared" si="37"/>
        <v>45772</v>
      </c>
      <c r="V131" t="s">
        <v>40</v>
      </c>
      <c r="W131" s="28">
        <v>688</v>
      </c>
      <c r="X131" s="2">
        <v>10</v>
      </c>
      <c r="Y131" s="2">
        <v>1</v>
      </c>
      <c r="Z131" s="2">
        <v>38039.68</v>
      </c>
      <c r="AA131" s="2">
        <v>1169.74</v>
      </c>
      <c r="AB131" s="29">
        <v>131.88</v>
      </c>
      <c r="AC131" s="31">
        <f t="shared" si="33"/>
        <v>699</v>
      </c>
      <c r="AD131" s="30">
        <f t="shared" si="34"/>
        <v>39341.299999999996</v>
      </c>
      <c r="AE131" s="2">
        <f t="shared" si="40"/>
        <v>-18</v>
      </c>
      <c r="AF131" s="2">
        <f t="shared" si="40"/>
        <v>0</v>
      </c>
      <c r="AG131" s="2">
        <f t="shared" si="40"/>
        <v>1</v>
      </c>
      <c r="AH131" s="2">
        <f t="shared" si="38"/>
        <v>191.80999999999767</v>
      </c>
      <c r="AI131" s="2">
        <f t="shared" si="38"/>
        <v>355.25</v>
      </c>
      <c r="AJ131" s="29">
        <f t="shared" si="38"/>
        <v>106.91</v>
      </c>
      <c r="AK131" s="31">
        <f t="shared" si="38"/>
        <v>-17</v>
      </c>
      <c r="AL131" s="31">
        <f t="shared" si="38"/>
        <v>653.97000000000116</v>
      </c>
      <c r="AM131" s="38">
        <f t="shared" si="41"/>
        <v>-2.616279069767442E-2</v>
      </c>
      <c r="AN131" s="38">
        <f t="shared" si="41"/>
        <v>0</v>
      </c>
      <c r="AO131" s="38">
        <f t="shared" si="41"/>
        <v>1</v>
      </c>
      <c r="AP131" s="38">
        <f t="shared" si="39"/>
        <v>5.042366286992889E-3</v>
      </c>
      <c r="AQ131" s="38">
        <f t="shared" si="39"/>
        <v>0.30369996751414846</v>
      </c>
      <c r="AR131" s="39">
        <f t="shared" si="39"/>
        <v>0.81066120715802248</v>
      </c>
      <c r="AS131" s="40">
        <f t="shared" si="39"/>
        <v>-2.4320457796852647E-2</v>
      </c>
      <c r="AT131" s="40">
        <f t="shared" si="39"/>
        <v>1.6622989072552285E-2</v>
      </c>
      <c r="AU131" s="119">
        <f t="shared" si="30"/>
        <v>57.061925373134322</v>
      </c>
      <c r="AV131" s="120">
        <f t="shared" si="26"/>
        <v>55.290232558139536</v>
      </c>
      <c r="AW131" s="121">
        <f t="shared" si="27"/>
        <v>1.7716928149947861</v>
      </c>
      <c r="AX131" s="119">
        <f t="shared" si="28"/>
        <v>146.98166666666665</v>
      </c>
      <c r="AY131" s="120">
        <f t="shared" si="29"/>
        <v>118.32909090909089</v>
      </c>
      <c r="AZ131" s="121">
        <f t="shared" si="35"/>
        <v>28.652575757575761</v>
      </c>
    </row>
    <row r="132" spans="1:52" ht="13.5" thickBot="1" x14ac:dyDescent="0.25">
      <c r="A132" t="s">
        <v>46</v>
      </c>
      <c r="B132" t="s">
        <v>46</v>
      </c>
      <c r="C132" t="s">
        <v>70</v>
      </c>
      <c r="D132" t="s">
        <v>70</v>
      </c>
      <c r="E132" t="s">
        <v>69</v>
      </c>
      <c r="F132" s="59">
        <f t="shared" si="36"/>
        <v>46137</v>
      </c>
      <c r="G132" s="42" t="s">
        <v>41</v>
      </c>
      <c r="H132" s="43">
        <v>690</v>
      </c>
      <c r="I132" s="44">
        <v>4</v>
      </c>
      <c r="J132" s="44">
        <v>0</v>
      </c>
      <c r="K132" s="44">
        <v>39416.699999999997</v>
      </c>
      <c r="L132" s="44">
        <v>433.09</v>
      </c>
      <c r="M132" s="45">
        <v>0</v>
      </c>
      <c r="N132" s="47">
        <f t="shared" si="31"/>
        <v>694</v>
      </c>
      <c r="O132" s="46">
        <f t="shared" si="32"/>
        <v>39849.789999999994</v>
      </c>
      <c r="P132" t="s">
        <v>49</v>
      </c>
      <c r="Q132" t="s">
        <v>49</v>
      </c>
      <c r="R132" t="s">
        <v>70</v>
      </c>
      <c r="S132" t="s">
        <v>70</v>
      </c>
      <c r="T132" t="s">
        <v>69</v>
      </c>
      <c r="U132" s="59">
        <f t="shared" si="37"/>
        <v>45773</v>
      </c>
      <c r="V132" s="42" t="s">
        <v>41</v>
      </c>
      <c r="W132" s="43">
        <v>812</v>
      </c>
      <c r="X132" s="44">
        <v>9</v>
      </c>
      <c r="Y132" s="44">
        <v>0</v>
      </c>
      <c r="Z132" s="44">
        <v>42527.80999999999</v>
      </c>
      <c r="AA132" s="44">
        <v>1199.96</v>
      </c>
      <c r="AB132" s="45">
        <v>0</v>
      </c>
      <c r="AC132" s="47">
        <f t="shared" si="33"/>
        <v>821</v>
      </c>
      <c r="AD132" s="46">
        <f t="shared" si="34"/>
        <v>43727.76999999999</v>
      </c>
      <c r="AE132" s="44">
        <f t="shared" si="40"/>
        <v>-122</v>
      </c>
      <c r="AF132" s="44">
        <f t="shared" si="40"/>
        <v>-5</v>
      </c>
      <c r="AG132" s="44">
        <f t="shared" si="40"/>
        <v>0</v>
      </c>
      <c r="AH132" s="44">
        <f t="shared" si="38"/>
        <v>-3111.1099999999933</v>
      </c>
      <c r="AI132" s="44">
        <f t="shared" si="38"/>
        <v>-766.87000000000012</v>
      </c>
      <c r="AJ132" s="45">
        <f t="shared" si="38"/>
        <v>0</v>
      </c>
      <c r="AK132" s="47">
        <f t="shared" si="38"/>
        <v>-127</v>
      </c>
      <c r="AL132" s="47">
        <f t="shared" si="38"/>
        <v>-3877.9799999999959</v>
      </c>
      <c r="AM132" s="56">
        <f t="shared" si="41"/>
        <v>-0.15024630541871922</v>
      </c>
      <c r="AN132" s="56">
        <f t="shared" si="41"/>
        <v>-0.55555555555555558</v>
      </c>
      <c r="AO132" s="56" t="str">
        <f t="shared" si="41"/>
        <v/>
      </c>
      <c r="AP132" s="56">
        <f t="shared" si="39"/>
        <v>-7.3154719229605147E-2</v>
      </c>
      <c r="AQ132" s="56">
        <f t="shared" si="39"/>
        <v>-0.63907963598786632</v>
      </c>
      <c r="AR132" s="57" t="str">
        <f t="shared" si="39"/>
        <v/>
      </c>
      <c r="AS132" s="58">
        <f t="shared" si="39"/>
        <v>-0.15468940316686966</v>
      </c>
      <c r="AT132" s="58">
        <f t="shared" si="39"/>
        <v>-8.8684604771750233E-2</v>
      </c>
      <c r="AU132" s="122">
        <f t="shared" si="30"/>
        <v>57.125652173913039</v>
      </c>
      <c r="AV132" s="123">
        <f t="shared" si="26"/>
        <v>52.374150246305405</v>
      </c>
      <c r="AW132" s="124">
        <f t="shared" si="27"/>
        <v>4.7515019276076345</v>
      </c>
      <c r="AX132" s="122">
        <f t="shared" si="28"/>
        <v>108.27249999999999</v>
      </c>
      <c r="AY132" s="123">
        <f>IFERROR((AA132+AB132)/(X132+Y132),0)</f>
        <v>133.32888888888888</v>
      </c>
      <c r="AZ132" s="124">
        <f t="shared" si="35"/>
        <v>-25.05638888888889</v>
      </c>
    </row>
    <row r="133" spans="1:52" x14ac:dyDescent="0.2">
      <c r="A133" t="s">
        <v>46</v>
      </c>
      <c r="B133" t="s">
        <v>46</v>
      </c>
      <c r="C133" t="s">
        <v>78</v>
      </c>
      <c r="D133" t="s">
        <v>70</v>
      </c>
      <c r="E133" t="s">
        <v>73</v>
      </c>
      <c r="F133" s="4">
        <f t="shared" si="36"/>
        <v>46138</v>
      </c>
      <c r="G133" t="s">
        <v>35</v>
      </c>
      <c r="H133" s="28">
        <v>296</v>
      </c>
      <c r="I133" s="2">
        <v>3</v>
      </c>
      <c r="J133" s="2">
        <v>0</v>
      </c>
      <c r="K133" s="2">
        <v>17844.78</v>
      </c>
      <c r="L133" s="2">
        <v>-40.06</v>
      </c>
      <c r="M133" s="29">
        <v>0</v>
      </c>
      <c r="N133" s="31">
        <f t="shared" si="31"/>
        <v>299</v>
      </c>
      <c r="O133" s="30">
        <f t="shared" si="32"/>
        <v>17804.719999999998</v>
      </c>
      <c r="P133" t="s">
        <v>49</v>
      </c>
      <c r="Q133" t="s">
        <v>49</v>
      </c>
      <c r="R133" t="s">
        <v>78</v>
      </c>
      <c r="S133" t="s">
        <v>70</v>
      </c>
      <c r="T133" t="s">
        <v>73</v>
      </c>
      <c r="U133" s="4">
        <f t="shared" si="37"/>
        <v>45774</v>
      </c>
      <c r="V133" t="s">
        <v>35</v>
      </c>
      <c r="W133" s="28">
        <v>346</v>
      </c>
      <c r="X133" s="2">
        <v>2</v>
      </c>
      <c r="Y133" s="2">
        <v>1</v>
      </c>
      <c r="Z133" s="2">
        <v>17296.219999999998</v>
      </c>
      <c r="AA133" s="2">
        <v>201.88</v>
      </c>
      <c r="AB133" s="29">
        <v>84.99</v>
      </c>
      <c r="AC133" s="31">
        <f t="shared" si="33"/>
        <v>349</v>
      </c>
      <c r="AD133" s="30">
        <f t="shared" si="34"/>
        <v>17583.09</v>
      </c>
      <c r="AE133" s="2">
        <f t="shared" si="40"/>
        <v>-50</v>
      </c>
      <c r="AF133" s="2">
        <f t="shared" si="40"/>
        <v>1</v>
      </c>
      <c r="AG133" s="2">
        <f t="shared" si="40"/>
        <v>-1</v>
      </c>
      <c r="AH133" s="2">
        <f t="shared" si="38"/>
        <v>548.56000000000131</v>
      </c>
      <c r="AI133" s="2">
        <f t="shared" si="38"/>
        <v>-241.94</v>
      </c>
      <c r="AJ133" s="29">
        <f t="shared" si="38"/>
        <v>-84.99</v>
      </c>
      <c r="AK133" s="31">
        <f t="shared" si="38"/>
        <v>-50</v>
      </c>
      <c r="AL133" s="31">
        <f t="shared" si="38"/>
        <v>221.62999999999738</v>
      </c>
      <c r="AM133" s="38">
        <f t="shared" si="41"/>
        <v>-0.14450867052023122</v>
      </c>
      <c r="AN133" s="38">
        <f t="shared" si="41"/>
        <v>0.5</v>
      </c>
      <c r="AO133" s="38">
        <f t="shared" si="41"/>
        <v>-1</v>
      </c>
      <c r="AP133" s="38">
        <f t="shared" si="39"/>
        <v>3.1715600287230472E-2</v>
      </c>
      <c r="AQ133" s="38">
        <f t="shared" si="39"/>
        <v>-1.1984347136913018</v>
      </c>
      <c r="AR133" s="39">
        <f t="shared" si="39"/>
        <v>-1</v>
      </c>
      <c r="AS133" s="40">
        <f t="shared" si="39"/>
        <v>-0.14326647564469913</v>
      </c>
      <c r="AT133" s="40">
        <f t="shared" si="39"/>
        <v>1.2604724198078801E-2</v>
      </c>
      <c r="AU133" s="119">
        <f t="shared" si="30"/>
        <v>60.286418918918912</v>
      </c>
      <c r="AV133" s="120">
        <f t="shared" si="26"/>
        <v>49.989075144508661</v>
      </c>
      <c r="AW133" s="121">
        <f t="shared" si="27"/>
        <v>10.297343774410251</v>
      </c>
      <c r="AX133" s="119">
        <f t="shared" si="28"/>
        <v>-13.353333333333333</v>
      </c>
      <c r="AY133" s="120">
        <f t="shared" ref="AY133:AY196" si="42">IFERROR((AA133+AB133)/(X133+Y133),0)</f>
        <v>95.623333333333335</v>
      </c>
      <c r="AZ133" s="121">
        <f t="shared" si="35"/>
        <v>-108.97666666666667</v>
      </c>
    </row>
    <row r="134" spans="1:52" x14ac:dyDescent="0.2">
      <c r="A134" t="s">
        <v>46</v>
      </c>
      <c r="B134" t="s">
        <v>46</v>
      </c>
      <c r="C134" t="s">
        <v>78</v>
      </c>
      <c r="D134" t="s">
        <v>70</v>
      </c>
      <c r="E134" t="s">
        <v>73</v>
      </c>
      <c r="F134" s="4">
        <f t="shared" si="36"/>
        <v>46139</v>
      </c>
      <c r="G134" t="s">
        <v>36</v>
      </c>
      <c r="H134" s="28">
        <v>260</v>
      </c>
      <c r="I134" s="2">
        <v>5</v>
      </c>
      <c r="J134" s="2">
        <v>0</v>
      </c>
      <c r="K134" s="2">
        <v>13561.36</v>
      </c>
      <c r="L134" s="2">
        <v>816.24</v>
      </c>
      <c r="M134" s="29">
        <v>0</v>
      </c>
      <c r="N134" s="31">
        <f t="shared" si="31"/>
        <v>265</v>
      </c>
      <c r="O134" s="30">
        <f t="shared" si="32"/>
        <v>14377.6</v>
      </c>
      <c r="P134" t="s">
        <v>49</v>
      </c>
      <c r="Q134" t="s">
        <v>49</v>
      </c>
      <c r="R134" t="s">
        <v>78</v>
      </c>
      <c r="S134" t="s">
        <v>70</v>
      </c>
      <c r="T134" t="s">
        <v>73</v>
      </c>
      <c r="U134" s="4">
        <f t="shared" si="37"/>
        <v>45775</v>
      </c>
      <c r="V134" t="s">
        <v>36</v>
      </c>
      <c r="W134" s="28">
        <v>289</v>
      </c>
      <c r="X134" s="2">
        <v>2</v>
      </c>
      <c r="Y134" s="2">
        <v>1</v>
      </c>
      <c r="Z134" s="2">
        <v>13959.43</v>
      </c>
      <c r="AA134" s="2">
        <v>119.94</v>
      </c>
      <c r="AB134" s="29">
        <v>125.97</v>
      </c>
      <c r="AC134" s="31">
        <f t="shared" si="33"/>
        <v>292</v>
      </c>
      <c r="AD134" s="30">
        <f t="shared" si="34"/>
        <v>14205.34</v>
      </c>
      <c r="AE134" s="2">
        <f t="shared" si="40"/>
        <v>-29</v>
      </c>
      <c r="AF134" s="2">
        <f t="shared" si="40"/>
        <v>3</v>
      </c>
      <c r="AG134" s="2">
        <f t="shared" si="40"/>
        <v>-1</v>
      </c>
      <c r="AH134" s="2">
        <f t="shared" si="38"/>
        <v>-398.06999999999971</v>
      </c>
      <c r="AI134" s="2">
        <f t="shared" si="38"/>
        <v>696.3</v>
      </c>
      <c r="AJ134" s="29">
        <f t="shared" si="38"/>
        <v>-125.97</v>
      </c>
      <c r="AK134" s="31">
        <f t="shared" si="38"/>
        <v>-27</v>
      </c>
      <c r="AL134" s="31">
        <f t="shared" si="38"/>
        <v>172.26000000000022</v>
      </c>
      <c r="AM134" s="38">
        <f t="shared" si="41"/>
        <v>-0.10034602076124567</v>
      </c>
      <c r="AN134" s="38">
        <f t="shared" si="41"/>
        <v>1.5</v>
      </c>
      <c r="AO134" s="38">
        <f t="shared" si="41"/>
        <v>-1</v>
      </c>
      <c r="AP134" s="38">
        <f t="shared" si="39"/>
        <v>-2.8516207323651444E-2</v>
      </c>
      <c r="AQ134" s="38">
        <f t="shared" si="39"/>
        <v>5.8054027013506753</v>
      </c>
      <c r="AR134" s="39">
        <f t="shared" si="39"/>
        <v>-1</v>
      </c>
      <c r="AS134" s="40">
        <f t="shared" si="39"/>
        <v>-9.2465753424657529E-2</v>
      </c>
      <c r="AT134" s="40">
        <f t="shared" si="39"/>
        <v>1.2126425696252269E-2</v>
      </c>
      <c r="AU134" s="119">
        <f t="shared" si="30"/>
        <v>52.159076923076924</v>
      </c>
      <c r="AV134" s="120">
        <f t="shared" si="26"/>
        <v>48.302525951557094</v>
      </c>
      <c r="AW134" s="121">
        <f t="shared" si="27"/>
        <v>3.8565509715198303</v>
      </c>
      <c r="AX134" s="119">
        <f t="shared" si="28"/>
        <v>163.24799999999999</v>
      </c>
      <c r="AY134" s="120">
        <f t="shared" si="42"/>
        <v>81.97</v>
      </c>
      <c r="AZ134" s="121">
        <f t="shared" si="35"/>
        <v>81.277999999999992</v>
      </c>
    </row>
    <row r="135" spans="1:52" x14ac:dyDescent="0.2">
      <c r="A135" t="s">
        <v>46</v>
      </c>
      <c r="B135" t="s">
        <v>46</v>
      </c>
      <c r="C135" t="s">
        <v>78</v>
      </c>
      <c r="D135" t="s">
        <v>70</v>
      </c>
      <c r="E135" t="s">
        <v>73</v>
      </c>
      <c r="F135" s="4">
        <f t="shared" si="36"/>
        <v>46140</v>
      </c>
      <c r="G135" t="s">
        <v>37</v>
      </c>
      <c r="H135" s="28">
        <v>308</v>
      </c>
      <c r="I135" s="2">
        <v>8</v>
      </c>
      <c r="J135" s="2">
        <v>2</v>
      </c>
      <c r="K135" s="2">
        <v>15783.74</v>
      </c>
      <c r="L135" s="2">
        <v>2178.4499999999998</v>
      </c>
      <c r="M135" s="29">
        <v>351.70000000000005</v>
      </c>
      <c r="N135" s="31">
        <f t="shared" si="31"/>
        <v>318</v>
      </c>
      <c r="O135" s="30">
        <f t="shared" si="32"/>
        <v>18313.89</v>
      </c>
      <c r="P135" t="s">
        <v>49</v>
      </c>
      <c r="Q135" t="s">
        <v>49</v>
      </c>
      <c r="R135" t="s">
        <v>78</v>
      </c>
      <c r="S135" t="s">
        <v>70</v>
      </c>
      <c r="T135" t="s">
        <v>73</v>
      </c>
      <c r="U135" s="4">
        <f t="shared" si="37"/>
        <v>45776</v>
      </c>
      <c r="V135" t="s">
        <v>37</v>
      </c>
      <c r="W135" s="28">
        <v>293</v>
      </c>
      <c r="X135" s="2">
        <v>13</v>
      </c>
      <c r="Y135" s="2">
        <v>1</v>
      </c>
      <c r="Z135" s="2">
        <v>14306.16</v>
      </c>
      <c r="AA135" s="2">
        <v>1568.84</v>
      </c>
      <c r="AB135" s="29">
        <v>71.97</v>
      </c>
      <c r="AC135" s="31">
        <f t="shared" si="33"/>
        <v>307</v>
      </c>
      <c r="AD135" s="30">
        <f t="shared" si="34"/>
        <v>15946.97</v>
      </c>
      <c r="AE135" s="2">
        <f t="shared" si="40"/>
        <v>15</v>
      </c>
      <c r="AF135" s="2">
        <f t="shared" si="40"/>
        <v>-5</v>
      </c>
      <c r="AG135" s="2">
        <f t="shared" si="40"/>
        <v>1</v>
      </c>
      <c r="AH135" s="2">
        <f t="shared" si="38"/>
        <v>1477.58</v>
      </c>
      <c r="AI135" s="2">
        <f t="shared" si="38"/>
        <v>609.6099999999999</v>
      </c>
      <c r="AJ135" s="29">
        <f t="shared" si="38"/>
        <v>279.73</v>
      </c>
      <c r="AK135" s="31">
        <f t="shared" si="38"/>
        <v>11</v>
      </c>
      <c r="AL135" s="31">
        <f t="shared" si="38"/>
        <v>2366.92</v>
      </c>
      <c r="AM135" s="38">
        <f t="shared" si="41"/>
        <v>5.1194539249146756E-2</v>
      </c>
      <c r="AN135" s="38">
        <f t="shared" si="41"/>
        <v>-0.38461538461538464</v>
      </c>
      <c r="AO135" s="38">
        <f t="shared" si="41"/>
        <v>1</v>
      </c>
      <c r="AP135" s="38">
        <f t="shared" si="39"/>
        <v>0.1032827816828555</v>
      </c>
      <c r="AQ135" s="38">
        <f t="shared" si="39"/>
        <v>0.38857372326049816</v>
      </c>
      <c r="AR135" s="39">
        <f t="shared" si="39"/>
        <v>3.8867583715436993</v>
      </c>
      <c r="AS135" s="40">
        <f t="shared" si="39"/>
        <v>3.5830618892508145E-2</v>
      </c>
      <c r="AT135" s="40">
        <f t="shared" si="39"/>
        <v>0.14842443423421503</v>
      </c>
      <c r="AU135" s="119">
        <f t="shared" si="30"/>
        <v>51.245909090909088</v>
      </c>
      <c r="AV135" s="120">
        <f t="shared" ref="AV135:AV198" si="43">Z135/W135</f>
        <v>48.826484641638224</v>
      </c>
      <c r="AW135" s="121">
        <f t="shared" ref="AW135:AW198" si="44">AU135-AV135</f>
        <v>2.4194244492708634</v>
      </c>
      <c r="AX135" s="119">
        <f t="shared" ref="AX135:AX198" si="45">IFERROR((L135+M135)/(I135+J135),0)</f>
        <v>253.01499999999996</v>
      </c>
      <c r="AY135" s="120">
        <f t="shared" si="42"/>
        <v>117.20071428571428</v>
      </c>
      <c r="AZ135" s="121">
        <f t="shared" si="35"/>
        <v>135.81428571428569</v>
      </c>
    </row>
    <row r="136" spans="1:52" x14ac:dyDescent="0.2">
      <c r="A136" t="s">
        <v>46</v>
      </c>
      <c r="B136" t="s">
        <v>46</v>
      </c>
      <c r="C136" t="s">
        <v>78</v>
      </c>
      <c r="D136" t="s">
        <v>70</v>
      </c>
      <c r="E136" t="s">
        <v>73</v>
      </c>
      <c r="F136" s="4">
        <f t="shared" si="36"/>
        <v>46141</v>
      </c>
      <c r="G136" t="s">
        <v>38</v>
      </c>
      <c r="H136" s="28">
        <v>322</v>
      </c>
      <c r="I136" s="2">
        <v>6</v>
      </c>
      <c r="J136" s="2">
        <v>1</v>
      </c>
      <c r="K136" s="2">
        <v>18870.34</v>
      </c>
      <c r="L136" s="2">
        <v>1281.51</v>
      </c>
      <c r="M136" s="29">
        <v>294.85000000000002</v>
      </c>
      <c r="N136" s="31">
        <f t="shared" si="31"/>
        <v>329</v>
      </c>
      <c r="O136" s="30">
        <f t="shared" si="32"/>
        <v>20446.699999999997</v>
      </c>
      <c r="P136" t="s">
        <v>49</v>
      </c>
      <c r="Q136" t="s">
        <v>49</v>
      </c>
      <c r="R136" t="s">
        <v>78</v>
      </c>
      <c r="S136" t="s">
        <v>70</v>
      </c>
      <c r="T136" t="s">
        <v>73</v>
      </c>
      <c r="U136" s="4">
        <f t="shared" si="37"/>
        <v>45777</v>
      </c>
      <c r="V136" t="s">
        <v>38</v>
      </c>
      <c r="W136" s="28">
        <v>362</v>
      </c>
      <c r="X136" s="2">
        <v>5</v>
      </c>
      <c r="Y136" s="2">
        <v>1</v>
      </c>
      <c r="Z136" s="2">
        <v>19920.620000000003</v>
      </c>
      <c r="AA136" s="2">
        <v>537.59</v>
      </c>
      <c r="AB136" s="29">
        <v>11.12</v>
      </c>
      <c r="AC136" s="31">
        <f t="shared" si="33"/>
        <v>368</v>
      </c>
      <c r="AD136" s="30">
        <f t="shared" si="34"/>
        <v>20469.330000000002</v>
      </c>
      <c r="AE136" s="2">
        <f t="shared" si="40"/>
        <v>-40</v>
      </c>
      <c r="AF136" s="2">
        <f t="shared" si="40"/>
        <v>1</v>
      </c>
      <c r="AG136" s="2">
        <f t="shared" si="40"/>
        <v>0</v>
      </c>
      <c r="AH136" s="2">
        <f t="shared" si="38"/>
        <v>-1050.2800000000025</v>
      </c>
      <c r="AI136" s="2">
        <f t="shared" si="38"/>
        <v>743.92</v>
      </c>
      <c r="AJ136" s="29">
        <f t="shared" si="38"/>
        <v>283.73</v>
      </c>
      <c r="AK136" s="31">
        <f t="shared" si="38"/>
        <v>-39</v>
      </c>
      <c r="AL136" s="31">
        <f t="shared" si="38"/>
        <v>-22.630000000004657</v>
      </c>
      <c r="AM136" s="38">
        <f t="shared" si="41"/>
        <v>-0.11049723756906077</v>
      </c>
      <c r="AN136" s="38">
        <f t="shared" si="41"/>
        <v>0.2</v>
      </c>
      <c r="AO136" s="38">
        <f t="shared" si="41"/>
        <v>0</v>
      </c>
      <c r="AP136" s="38">
        <f t="shared" si="39"/>
        <v>-5.2723258613436845E-2</v>
      </c>
      <c r="AQ136" s="38">
        <f t="shared" si="39"/>
        <v>1.3838055023344926</v>
      </c>
      <c r="AR136" s="39">
        <f t="shared" si="39"/>
        <v>25.515287769784177</v>
      </c>
      <c r="AS136" s="40">
        <f t="shared" si="39"/>
        <v>-0.10597826086956522</v>
      </c>
      <c r="AT136" s="40">
        <f t="shared" si="39"/>
        <v>-1.1055564593469671E-3</v>
      </c>
      <c r="AU136" s="119">
        <f t="shared" ref="AU136:AU199" si="46">IFERROR(K136/H136,0)</f>
        <v>58.603540372670807</v>
      </c>
      <c r="AV136" s="120">
        <f t="shared" si="43"/>
        <v>55.029337016574594</v>
      </c>
      <c r="AW136" s="121">
        <f t="shared" si="44"/>
        <v>3.5742033560962128</v>
      </c>
      <c r="AX136" s="119">
        <f t="shared" si="45"/>
        <v>225.19428571428574</v>
      </c>
      <c r="AY136" s="120">
        <f t="shared" si="42"/>
        <v>91.451666666666668</v>
      </c>
      <c r="AZ136" s="121">
        <f t="shared" si="35"/>
        <v>133.74261904761909</v>
      </c>
    </row>
    <row r="137" spans="1:52" x14ac:dyDescent="0.2">
      <c r="A137" t="s">
        <v>46</v>
      </c>
      <c r="B137" t="s">
        <v>46</v>
      </c>
      <c r="C137" t="s">
        <v>78</v>
      </c>
      <c r="D137" t="s">
        <v>70</v>
      </c>
      <c r="E137" t="s">
        <v>73</v>
      </c>
      <c r="F137" s="4">
        <f t="shared" si="36"/>
        <v>46142</v>
      </c>
      <c r="G137" t="s">
        <v>39</v>
      </c>
      <c r="H137" s="28">
        <v>400</v>
      </c>
      <c r="I137" s="2">
        <v>7</v>
      </c>
      <c r="J137" s="2">
        <v>1</v>
      </c>
      <c r="K137" s="2">
        <v>23848.120000000003</v>
      </c>
      <c r="L137" s="2">
        <v>997.47</v>
      </c>
      <c r="M137" s="29">
        <v>-50</v>
      </c>
      <c r="N137" s="31">
        <f t="shared" si="31"/>
        <v>408</v>
      </c>
      <c r="O137" s="30">
        <f t="shared" si="32"/>
        <v>24795.590000000004</v>
      </c>
      <c r="P137" t="s">
        <v>49</v>
      </c>
      <c r="Q137" t="s">
        <v>49</v>
      </c>
      <c r="R137" t="s">
        <v>78</v>
      </c>
      <c r="S137" t="s">
        <v>78</v>
      </c>
      <c r="T137" t="s">
        <v>73</v>
      </c>
      <c r="U137" s="4">
        <f t="shared" si="37"/>
        <v>45778</v>
      </c>
      <c r="V137" t="s">
        <v>39</v>
      </c>
      <c r="W137" s="28">
        <v>462</v>
      </c>
      <c r="X137" s="2">
        <v>9</v>
      </c>
      <c r="Y137" s="2">
        <v>2</v>
      </c>
      <c r="Z137" s="2">
        <v>26623.040000000001</v>
      </c>
      <c r="AA137" s="2">
        <v>1011.5899999999999</v>
      </c>
      <c r="AB137" s="29">
        <v>261.83</v>
      </c>
      <c r="AC137" s="31">
        <f t="shared" si="33"/>
        <v>473</v>
      </c>
      <c r="AD137" s="30">
        <f t="shared" si="34"/>
        <v>27896.460000000003</v>
      </c>
      <c r="AE137" s="2">
        <f t="shared" si="40"/>
        <v>-62</v>
      </c>
      <c r="AF137" s="2">
        <f t="shared" si="40"/>
        <v>-2</v>
      </c>
      <c r="AG137" s="2">
        <f t="shared" si="40"/>
        <v>-1</v>
      </c>
      <c r="AH137" s="2">
        <f t="shared" si="38"/>
        <v>-2774.9199999999983</v>
      </c>
      <c r="AI137" s="2">
        <f t="shared" si="38"/>
        <v>-14.119999999999891</v>
      </c>
      <c r="AJ137" s="29">
        <f t="shared" si="38"/>
        <v>-311.83</v>
      </c>
      <c r="AK137" s="31">
        <f t="shared" si="38"/>
        <v>-65</v>
      </c>
      <c r="AL137" s="31">
        <f t="shared" si="38"/>
        <v>-3100.869999999999</v>
      </c>
      <c r="AM137" s="38">
        <f t="shared" si="41"/>
        <v>-0.13419913419913421</v>
      </c>
      <c r="AN137" s="38">
        <f t="shared" si="41"/>
        <v>-0.22222222222222221</v>
      </c>
      <c r="AO137" s="38">
        <f t="shared" si="41"/>
        <v>-0.5</v>
      </c>
      <c r="AP137" s="38">
        <f t="shared" si="39"/>
        <v>-0.10423002031323238</v>
      </c>
      <c r="AQ137" s="38">
        <f t="shared" si="39"/>
        <v>-1.39582241817336E-2</v>
      </c>
      <c r="AR137" s="39">
        <f t="shared" si="39"/>
        <v>-1.1909636023373944</v>
      </c>
      <c r="AS137" s="40">
        <f t="shared" si="39"/>
        <v>-0.13742071881606766</v>
      </c>
      <c r="AT137" s="40">
        <f t="shared" si="39"/>
        <v>-0.11115639762177705</v>
      </c>
      <c r="AU137" s="119">
        <f t="shared" si="46"/>
        <v>59.620300000000007</v>
      </c>
      <c r="AV137" s="120">
        <f t="shared" si="43"/>
        <v>57.625627705627707</v>
      </c>
      <c r="AW137" s="121">
        <f t="shared" si="44"/>
        <v>1.9946722943723003</v>
      </c>
      <c r="AX137" s="119">
        <f t="shared" si="45"/>
        <v>118.43375</v>
      </c>
      <c r="AY137" s="120">
        <f t="shared" si="42"/>
        <v>115.76545454545453</v>
      </c>
      <c r="AZ137" s="121">
        <f t="shared" si="35"/>
        <v>2.668295454545472</v>
      </c>
    </row>
    <row r="138" spans="1:52" x14ac:dyDescent="0.2">
      <c r="A138" t="s">
        <v>46</v>
      </c>
      <c r="B138" t="s">
        <v>46</v>
      </c>
      <c r="C138" t="s">
        <v>78</v>
      </c>
      <c r="D138" t="s">
        <v>78</v>
      </c>
      <c r="E138" t="s">
        <v>73</v>
      </c>
      <c r="F138" s="4">
        <f t="shared" si="36"/>
        <v>46143</v>
      </c>
      <c r="G138" t="s">
        <v>40</v>
      </c>
      <c r="H138" s="28">
        <v>724</v>
      </c>
      <c r="I138" s="2">
        <v>12</v>
      </c>
      <c r="J138" s="2">
        <v>0</v>
      </c>
      <c r="K138" s="2">
        <v>43011.270000000004</v>
      </c>
      <c r="L138" s="2">
        <v>1751.21</v>
      </c>
      <c r="M138" s="29">
        <v>0</v>
      </c>
      <c r="N138" s="31">
        <f t="shared" si="31"/>
        <v>736</v>
      </c>
      <c r="O138" s="30">
        <f t="shared" si="32"/>
        <v>44762.48</v>
      </c>
      <c r="P138" t="s">
        <v>49</v>
      </c>
      <c r="Q138" t="s">
        <v>49</v>
      </c>
      <c r="R138" t="s">
        <v>78</v>
      </c>
      <c r="S138" t="s">
        <v>78</v>
      </c>
      <c r="T138" t="s">
        <v>73</v>
      </c>
      <c r="U138" s="4">
        <f t="shared" si="37"/>
        <v>45779</v>
      </c>
      <c r="V138" t="s">
        <v>40</v>
      </c>
      <c r="W138" s="28">
        <v>796</v>
      </c>
      <c r="X138" s="2">
        <v>16</v>
      </c>
      <c r="Y138" s="2">
        <v>4</v>
      </c>
      <c r="Z138" s="2">
        <v>46139.56</v>
      </c>
      <c r="AA138" s="2">
        <v>2433.06</v>
      </c>
      <c r="AB138" s="29">
        <v>346.96</v>
      </c>
      <c r="AC138" s="31">
        <f t="shared" si="33"/>
        <v>816</v>
      </c>
      <c r="AD138" s="30">
        <f t="shared" si="34"/>
        <v>48919.579999999994</v>
      </c>
      <c r="AE138" s="2">
        <f t="shared" si="40"/>
        <v>-72</v>
      </c>
      <c r="AF138" s="2">
        <f t="shared" si="40"/>
        <v>-4</v>
      </c>
      <c r="AG138" s="2">
        <f t="shared" si="40"/>
        <v>-4</v>
      </c>
      <c r="AH138" s="2">
        <f t="shared" si="38"/>
        <v>-3128.2899999999936</v>
      </c>
      <c r="AI138" s="2">
        <f t="shared" si="38"/>
        <v>-681.84999999999991</v>
      </c>
      <c r="AJ138" s="29">
        <f t="shared" si="38"/>
        <v>-346.96</v>
      </c>
      <c r="AK138" s="31">
        <f t="shared" si="38"/>
        <v>-80</v>
      </c>
      <c r="AL138" s="31">
        <f t="shared" si="38"/>
        <v>-4157.0999999999913</v>
      </c>
      <c r="AM138" s="38">
        <f t="shared" si="41"/>
        <v>-9.0452261306532666E-2</v>
      </c>
      <c r="AN138" s="38">
        <f t="shared" si="41"/>
        <v>-0.25</v>
      </c>
      <c r="AO138" s="38">
        <f t="shared" si="41"/>
        <v>-1</v>
      </c>
      <c r="AP138" s="38">
        <f t="shared" si="39"/>
        <v>-6.7800603213381175E-2</v>
      </c>
      <c r="AQ138" s="38">
        <f t="shared" si="39"/>
        <v>-0.28024380820859324</v>
      </c>
      <c r="AR138" s="39">
        <f t="shared" si="39"/>
        <v>-1</v>
      </c>
      <c r="AS138" s="40">
        <f t="shared" si="39"/>
        <v>-9.8039215686274508E-2</v>
      </c>
      <c r="AT138" s="40">
        <f t="shared" si="39"/>
        <v>-8.49782438851681E-2</v>
      </c>
      <c r="AU138" s="119">
        <f t="shared" si="46"/>
        <v>59.407831491712713</v>
      </c>
      <c r="AV138" s="120">
        <f t="shared" si="43"/>
        <v>57.964271356783918</v>
      </c>
      <c r="AW138" s="121">
        <f t="shared" si="44"/>
        <v>1.443560134928795</v>
      </c>
      <c r="AX138" s="119">
        <f t="shared" si="45"/>
        <v>145.93416666666667</v>
      </c>
      <c r="AY138" s="120">
        <f t="shared" si="42"/>
        <v>139.001</v>
      </c>
      <c r="AZ138" s="121">
        <f t="shared" si="35"/>
        <v>6.9331666666666649</v>
      </c>
    </row>
    <row r="139" spans="1:52" ht="13.5" thickBot="1" x14ac:dyDescent="0.25">
      <c r="A139" t="s">
        <v>46</v>
      </c>
      <c r="B139" t="s">
        <v>46</v>
      </c>
      <c r="C139" t="s">
        <v>78</v>
      </c>
      <c r="D139" t="s">
        <v>78</v>
      </c>
      <c r="E139" t="s">
        <v>73</v>
      </c>
      <c r="F139" s="59">
        <f t="shared" si="36"/>
        <v>46144</v>
      </c>
      <c r="G139" s="42" t="s">
        <v>41</v>
      </c>
      <c r="H139" s="43">
        <v>757</v>
      </c>
      <c r="I139" s="44">
        <v>6</v>
      </c>
      <c r="J139" s="44">
        <v>0</v>
      </c>
      <c r="K139" s="44">
        <v>43773.729999999996</v>
      </c>
      <c r="L139" s="44">
        <v>1040.43</v>
      </c>
      <c r="M139" s="45">
        <v>0</v>
      </c>
      <c r="N139" s="47">
        <f t="shared" si="31"/>
        <v>763</v>
      </c>
      <c r="O139" s="46">
        <f t="shared" si="32"/>
        <v>44814.159999999996</v>
      </c>
      <c r="P139" t="s">
        <v>49</v>
      </c>
      <c r="Q139" t="s">
        <v>49</v>
      </c>
      <c r="R139" t="s">
        <v>78</v>
      </c>
      <c r="S139" t="s">
        <v>78</v>
      </c>
      <c r="T139" t="s">
        <v>73</v>
      </c>
      <c r="U139" s="59">
        <f t="shared" si="37"/>
        <v>45780</v>
      </c>
      <c r="V139" s="42" t="s">
        <v>41</v>
      </c>
      <c r="W139" s="43">
        <v>859</v>
      </c>
      <c r="X139" s="44">
        <v>14</v>
      </c>
      <c r="Y139" s="44">
        <v>4</v>
      </c>
      <c r="Z139" s="44">
        <v>52606.78</v>
      </c>
      <c r="AA139" s="44">
        <v>1880.03</v>
      </c>
      <c r="AB139" s="45">
        <v>851.2</v>
      </c>
      <c r="AC139" s="47">
        <f t="shared" si="33"/>
        <v>877</v>
      </c>
      <c r="AD139" s="46">
        <f t="shared" si="34"/>
        <v>55338.009999999995</v>
      </c>
      <c r="AE139" s="44">
        <f t="shared" si="40"/>
        <v>-102</v>
      </c>
      <c r="AF139" s="44">
        <f t="shared" si="40"/>
        <v>-8</v>
      </c>
      <c r="AG139" s="44">
        <f t="shared" si="40"/>
        <v>-4</v>
      </c>
      <c r="AH139" s="44">
        <f t="shared" si="38"/>
        <v>-8833.0500000000029</v>
      </c>
      <c r="AI139" s="44">
        <f t="shared" si="38"/>
        <v>-839.59999999999991</v>
      </c>
      <c r="AJ139" s="45">
        <f t="shared" si="38"/>
        <v>-851.2</v>
      </c>
      <c r="AK139" s="47">
        <f t="shared" si="38"/>
        <v>-114</v>
      </c>
      <c r="AL139" s="47">
        <f t="shared" si="38"/>
        <v>-10523.849999999999</v>
      </c>
      <c r="AM139" s="56">
        <f t="shared" si="41"/>
        <v>-0.11874272409778813</v>
      </c>
      <c r="AN139" s="56">
        <f t="shared" si="41"/>
        <v>-0.5714285714285714</v>
      </c>
      <c r="AO139" s="56">
        <f t="shared" si="41"/>
        <v>-1</v>
      </c>
      <c r="AP139" s="56">
        <f t="shared" si="39"/>
        <v>-0.16790706445062792</v>
      </c>
      <c r="AQ139" s="56">
        <f t="shared" si="39"/>
        <v>-0.44658861826672974</v>
      </c>
      <c r="AR139" s="57">
        <f t="shared" si="39"/>
        <v>-1</v>
      </c>
      <c r="AS139" s="58">
        <f t="shared" si="39"/>
        <v>-0.12998859749144812</v>
      </c>
      <c r="AT139" s="58">
        <f t="shared" si="39"/>
        <v>-0.19017398710217442</v>
      </c>
      <c r="AU139" s="122">
        <f t="shared" si="46"/>
        <v>57.825270805812409</v>
      </c>
      <c r="AV139" s="123">
        <f t="shared" si="43"/>
        <v>61.241885913853316</v>
      </c>
      <c r="AW139" s="124">
        <f t="shared" si="44"/>
        <v>-3.416615108040908</v>
      </c>
      <c r="AX139" s="122">
        <f t="shared" si="45"/>
        <v>173.405</v>
      </c>
      <c r="AY139" s="123">
        <f t="shared" si="42"/>
        <v>151.73500000000001</v>
      </c>
      <c r="AZ139" s="124">
        <f t="shared" si="35"/>
        <v>21.669999999999987</v>
      </c>
    </row>
    <row r="140" spans="1:52" x14ac:dyDescent="0.2">
      <c r="A140" t="s">
        <v>46</v>
      </c>
      <c r="B140" t="s">
        <v>46</v>
      </c>
      <c r="C140" t="s">
        <v>78</v>
      </c>
      <c r="D140" t="s">
        <v>78</v>
      </c>
      <c r="E140" t="s">
        <v>74</v>
      </c>
      <c r="F140" s="4">
        <f t="shared" si="36"/>
        <v>46145</v>
      </c>
      <c r="G140" t="s">
        <v>35</v>
      </c>
      <c r="H140" s="28">
        <v>325</v>
      </c>
      <c r="I140" s="2">
        <v>2</v>
      </c>
      <c r="J140" s="2">
        <v>3</v>
      </c>
      <c r="K140" s="2">
        <v>18287.98</v>
      </c>
      <c r="L140" s="2">
        <v>110.91</v>
      </c>
      <c r="M140" s="29">
        <v>-202.04000000000002</v>
      </c>
      <c r="N140" s="31">
        <f t="shared" si="31"/>
        <v>330</v>
      </c>
      <c r="O140" s="30">
        <f t="shared" si="32"/>
        <v>18196.849999999999</v>
      </c>
      <c r="P140" t="s">
        <v>49</v>
      </c>
      <c r="Q140" t="s">
        <v>49</v>
      </c>
      <c r="R140" t="s">
        <v>78</v>
      </c>
      <c r="S140" t="s">
        <v>78</v>
      </c>
      <c r="T140" t="s">
        <v>74</v>
      </c>
      <c r="U140" s="4">
        <f t="shared" si="37"/>
        <v>45781</v>
      </c>
      <c r="V140" t="s">
        <v>35</v>
      </c>
      <c r="W140" s="28">
        <v>371</v>
      </c>
      <c r="X140" s="2">
        <v>2</v>
      </c>
      <c r="Y140" s="2">
        <v>0</v>
      </c>
      <c r="Z140" s="2">
        <v>19953.980000000003</v>
      </c>
      <c r="AA140" s="2">
        <v>149.22</v>
      </c>
      <c r="AB140" s="29">
        <v>0</v>
      </c>
      <c r="AC140" s="31">
        <f t="shared" si="33"/>
        <v>373</v>
      </c>
      <c r="AD140" s="30">
        <f t="shared" si="34"/>
        <v>20103.200000000004</v>
      </c>
      <c r="AE140" s="2">
        <f t="shared" si="40"/>
        <v>-46</v>
      </c>
      <c r="AF140" s="2">
        <f t="shared" si="40"/>
        <v>0</v>
      </c>
      <c r="AG140" s="2">
        <f t="shared" si="40"/>
        <v>3</v>
      </c>
      <c r="AH140" s="2">
        <f t="shared" si="38"/>
        <v>-1666.0000000000036</v>
      </c>
      <c r="AI140" s="2">
        <f t="shared" si="38"/>
        <v>-38.31</v>
      </c>
      <c r="AJ140" s="29">
        <f t="shared" si="38"/>
        <v>-202.04000000000002</v>
      </c>
      <c r="AK140" s="31">
        <f t="shared" si="38"/>
        <v>-43</v>
      </c>
      <c r="AL140" s="31">
        <f t="shared" si="38"/>
        <v>-1906.3500000000058</v>
      </c>
      <c r="AM140" s="38">
        <f t="shared" si="41"/>
        <v>-0.12398921832884097</v>
      </c>
      <c r="AN140" s="38">
        <f t="shared" si="41"/>
        <v>0</v>
      </c>
      <c r="AO140" s="38" t="str">
        <f t="shared" si="41"/>
        <v/>
      </c>
      <c r="AP140" s="38">
        <f t="shared" si="39"/>
        <v>-8.3492115357437627E-2</v>
      </c>
      <c r="AQ140" s="38">
        <f t="shared" si="39"/>
        <v>-0.25673502211499799</v>
      </c>
      <c r="AR140" s="39" t="str">
        <f t="shared" si="39"/>
        <v/>
      </c>
      <c r="AS140" s="40">
        <f t="shared" si="39"/>
        <v>-0.11528150134048257</v>
      </c>
      <c r="AT140" s="40">
        <f t="shared" si="39"/>
        <v>-9.4828186557364275E-2</v>
      </c>
      <c r="AU140" s="119">
        <f t="shared" si="46"/>
        <v>56.270707692307688</v>
      </c>
      <c r="AV140" s="120">
        <f t="shared" si="43"/>
        <v>53.78431266846362</v>
      </c>
      <c r="AW140" s="121">
        <f t="shared" si="44"/>
        <v>2.486395023844068</v>
      </c>
      <c r="AX140" s="119">
        <f t="shared" si="45"/>
        <v>-18.226000000000006</v>
      </c>
      <c r="AY140" s="120">
        <f t="shared" si="42"/>
        <v>74.61</v>
      </c>
      <c r="AZ140" s="121">
        <f t="shared" si="35"/>
        <v>-92.836000000000013</v>
      </c>
    </row>
    <row r="141" spans="1:52" x14ac:dyDescent="0.2">
      <c r="A141" t="s">
        <v>46</v>
      </c>
      <c r="B141" t="s">
        <v>46</v>
      </c>
      <c r="C141" t="s">
        <v>78</v>
      </c>
      <c r="D141" t="s">
        <v>78</v>
      </c>
      <c r="E141" t="s">
        <v>74</v>
      </c>
      <c r="F141" s="4">
        <f t="shared" si="36"/>
        <v>46146</v>
      </c>
      <c r="G141" t="s">
        <v>36</v>
      </c>
      <c r="H141" s="28">
        <v>286</v>
      </c>
      <c r="I141" s="2">
        <v>4</v>
      </c>
      <c r="J141" s="2">
        <v>1</v>
      </c>
      <c r="K141" s="2">
        <v>15167.53</v>
      </c>
      <c r="L141" s="2">
        <v>215.32999999999998</v>
      </c>
      <c r="M141" s="29">
        <v>99.92</v>
      </c>
      <c r="N141" s="31">
        <f t="shared" si="31"/>
        <v>291</v>
      </c>
      <c r="O141" s="30">
        <f t="shared" si="32"/>
        <v>15482.78</v>
      </c>
      <c r="P141" t="s">
        <v>49</v>
      </c>
      <c r="Q141" t="s">
        <v>49</v>
      </c>
      <c r="R141" t="s">
        <v>78</v>
      </c>
      <c r="S141" t="s">
        <v>78</v>
      </c>
      <c r="T141" t="s">
        <v>74</v>
      </c>
      <c r="U141" s="4">
        <f t="shared" si="37"/>
        <v>45782</v>
      </c>
      <c r="V141" t="s">
        <v>36</v>
      </c>
      <c r="W141" s="28">
        <v>347</v>
      </c>
      <c r="X141" s="2">
        <v>8</v>
      </c>
      <c r="Y141" s="2">
        <v>0</v>
      </c>
      <c r="Z141" s="2">
        <v>16470.059999999998</v>
      </c>
      <c r="AA141" s="2">
        <v>921.2</v>
      </c>
      <c r="AB141" s="29">
        <v>0</v>
      </c>
      <c r="AC141" s="31">
        <f t="shared" si="33"/>
        <v>355</v>
      </c>
      <c r="AD141" s="30">
        <f t="shared" si="34"/>
        <v>17391.259999999998</v>
      </c>
      <c r="AE141" s="2">
        <f t="shared" si="40"/>
        <v>-61</v>
      </c>
      <c r="AF141" s="2">
        <f t="shared" si="40"/>
        <v>-4</v>
      </c>
      <c r="AG141" s="2">
        <f t="shared" si="40"/>
        <v>1</v>
      </c>
      <c r="AH141" s="2">
        <f t="shared" si="38"/>
        <v>-1302.529999999997</v>
      </c>
      <c r="AI141" s="2">
        <f t="shared" si="38"/>
        <v>-705.87000000000012</v>
      </c>
      <c r="AJ141" s="29">
        <f t="shared" si="38"/>
        <v>99.92</v>
      </c>
      <c r="AK141" s="31">
        <f t="shared" si="38"/>
        <v>-64</v>
      </c>
      <c r="AL141" s="31">
        <f t="shared" si="38"/>
        <v>-1908.4799999999977</v>
      </c>
      <c r="AM141" s="38">
        <f t="shared" si="41"/>
        <v>-0.17579250720461095</v>
      </c>
      <c r="AN141" s="38">
        <f t="shared" si="41"/>
        <v>-0.5</v>
      </c>
      <c r="AO141" s="38" t="str">
        <f t="shared" si="41"/>
        <v/>
      </c>
      <c r="AP141" s="38">
        <f t="shared" si="39"/>
        <v>-7.9084714931214412E-2</v>
      </c>
      <c r="AQ141" s="38">
        <f t="shared" si="39"/>
        <v>-0.76625054277029969</v>
      </c>
      <c r="AR141" s="39" t="str">
        <f t="shared" si="39"/>
        <v/>
      </c>
      <c r="AS141" s="40">
        <f t="shared" si="39"/>
        <v>-0.18028169014084508</v>
      </c>
      <c r="AT141" s="40">
        <f t="shared" si="39"/>
        <v>-0.10973787983159346</v>
      </c>
      <c r="AU141" s="119">
        <f t="shared" si="46"/>
        <v>53.033321678321684</v>
      </c>
      <c r="AV141" s="120">
        <f t="shared" si="43"/>
        <v>47.464149855907777</v>
      </c>
      <c r="AW141" s="121">
        <f t="shared" si="44"/>
        <v>5.5691718224139066</v>
      </c>
      <c r="AX141" s="119">
        <f t="shared" si="45"/>
        <v>63.05</v>
      </c>
      <c r="AY141" s="120">
        <f t="shared" si="42"/>
        <v>115.15</v>
      </c>
      <c r="AZ141" s="121">
        <f t="shared" si="35"/>
        <v>-52.100000000000009</v>
      </c>
    </row>
    <row r="142" spans="1:52" x14ac:dyDescent="0.2">
      <c r="A142" t="s">
        <v>46</v>
      </c>
      <c r="B142" t="s">
        <v>46</v>
      </c>
      <c r="C142" t="s">
        <v>78</v>
      </c>
      <c r="D142" t="s">
        <v>78</v>
      </c>
      <c r="E142" t="s">
        <v>74</v>
      </c>
      <c r="F142" s="4">
        <f t="shared" si="36"/>
        <v>46147</v>
      </c>
      <c r="G142" t="s">
        <v>37</v>
      </c>
      <c r="H142" s="28">
        <v>285</v>
      </c>
      <c r="I142" s="2">
        <v>5</v>
      </c>
      <c r="J142" s="2">
        <v>1</v>
      </c>
      <c r="K142" s="2">
        <v>14395.13</v>
      </c>
      <c r="L142" s="2">
        <v>895.69</v>
      </c>
      <c r="M142" s="29">
        <v>72.989999999999995</v>
      </c>
      <c r="N142" s="31">
        <f t="shared" si="31"/>
        <v>291</v>
      </c>
      <c r="O142" s="30">
        <f t="shared" si="32"/>
        <v>15363.81</v>
      </c>
      <c r="P142" t="s">
        <v>49</v>
      </c>
      <c r="Q142" t="s">
        <v>49</v>
      </c>
      <c r="R142" t="s">
        <v>78</v>
      </c>
      <c r="S142" t="s">
        <v>78</v>
      </c>
      <c r="T142" t="s">
        <v>74</v>
      </c>
      <c r="U142" s="4">
        <f t="shared" si="37"/>
        <v>45783</v>
      </c>
      <c r="V142" t="s">
        <v>37</v>
      </c>
      <c r="W142" s="28">
        <v>275</v>
      </c>
      <c r="X142" s="2">
        <v>2</v>
      </c>
      <c r="Y142" s="2">
        <v>2</v>
      </c>
      <c r="Z142" s="2">
        <v>15603.51</v>
      </c>
      <c r="AA142" s="2">
        <v>573.28</v>
      </c>
      <c r="AB142" s="29">
        <v>173.82</v>
      </c>
      <c r="AC142" s="31">
        <f t="shared" si="33"/>
        <v>279</v>
      </c>
      <c r="AD142" s="30">
        <f t="shared" si="34"/>
        <v>16350.61</v>
      </c>
      <c r="AE142" s="2">
        <f t="shared" si="40"/>
        <v>10</v>
      </c>
      <c r="AF142" s="2">
        <f t="shared" si="40"/>
        <v>3</v>
      </c>
      <c r="AG142" s="2">
        <f t="shared" si="40"/>
        <v>-1</v>
      </c>
      <c r="AH142" s="2">
        <f t="shared" si="38"/>
        <v>-1208.380000000001</v>
      </c>
      <c r="AI142" s="2">
        <f t="shared" si="38"/>
        <v>322.41000000000008</v>
      </c>
      <c r="AJ142" s="29">
        <f t="shared" si="38"/>
        <v>-100.83</v>
      </c>
      <c r="AK142" s="31">
        <f t="shared" si="38"/>
        <v>12</v>
      </c>
      <c r="AL142" s="31">
        <f t="shared" si="38"/>
        <v>-986.80000000000109</v>
      </c>
      <c r="AM142" s="38">
        <f t="shared" si="41"/>
        <v>3.6363636363636362E-2</v>
      </c>
      <c r="AN142" s="38">
        <f t="shared" si="41"/>
        <v>1.5</v>
      </c>
      <c r="AO142" s="38">
        <f t="shared" si="41"/>
        <v>-0.5</v>
      </c>
      <c r="AP142" s="38">
        <f t="shared" si="39"/>
        <v>-7.7442831773107526E-2</v>
      </c>
      <c r="AQ142" s="38">
        <f t="shared" si="39"/>
        <v>0.5623953391013119</v>
      </c>
      <c r="AR142" s="39">
        <f t="shared" si="39"/>
        <v>-0.58008284432171209</v>
      </c>
      <c r="AS142" s="40">
        <f t="shared" si="39"/>
        <v>4.3010752688172046E-2</v>
      </c>
      <c r="AT142" s="40">
        <f t="shared" si="39"/>
        <v>-6.0352488378109505E-2</v>
      </c>
      <c r="AU142" s="119">
        <f t="shared" si="46"/>
        <v>50.509228070175439</v>
      </c>
      <c r="AV142" s="120">
        <f t="shared" si="43"/>
        <v>56.740036363636364</v>
      </c>
      <c r="AW142" s="121">
        <f t="shared" si="44"/>
        <v>-6.2308082934609246</v>
      </c>
      <c r="AX142" s="119">
        <f t="shared" si="45"/>
        <v>161.44666666666669</v>
      </c>
      <c r="AY142" s="120">
        <f t="shared" si="42"/>
        <v>186.77499999999998</v>
      </c>
      <c r="AZ142" s="121">
        <f t="shared" si="35"/>
        <v>-25.328333333333291</v>
      </c>
    </row>
    <row r="143" spans="1:52" x14ac:dyDescent="0.2">
      <c r="A143" t="s">
        <v>46</v>
      </c>
      <c r="B143" t="s">
        <v>46</v>
      </c>
      <c r="C143" t="s">
        <v>78</v>
      </c>
      <c r="D143" t="s">
        <v>78</v>
      </c>
      <c r="E143" t="s">
        <v>74</v>
      </c>
      <c r="F143" s="4">
        <f t="shared" si="36"/>
        <v>46148</v>
      </c>
      <c r="G143" t="s">
        <v>38</v>
      </c>
      <c r="H143" s="28">
        <v>244</v>
      </c>
      <c r="I143" s="2">
        <v>1</v>
      </c>
      <c r="J143" s="2">
        <v>0</v>
      </c>
      <c r="K143" s="2">
        <v>15820.029999999999</v>
      </c>
      <c r="L143" s="2">
        <v>293.52</v>
      </c>
      <c r="M143" s="29">
        <v>0</v>
      </c>
      <c r="N143" s="31">
        <f t="shared" ref="N143:N206" si="47">SUM(H143:J143)</f>
        <v>245</v>
      </c>
      <c r="O143" s="30">
        <f t="shared" ref="O143:O206" si="48">SUM(K143:M143)</f>
        <v>16113.55</v>
      </c>
      <c r="P143" t="s">
        <v>49</v>
      </c>
      <c r="Q143" t="s">
        <v>49</v>
      </c>
      <c r="R143" t="s">
        <v>78</v>
      </c>
      <c r="S143" t="s">
        <v>78</v>
      </c>
      <c r="T143" t="s">
        <v>74</v>
      </c>
      <c r="U143" s="4">
        <f t="shared" si="37"/>
        <v>45784</v>
      </c>
      <c r="V143" t="s">
        <v>38</v>
      </c>
      <c r="W143" s="28">
        <v>341</v>
      </c>
      <c r="X143" s="2">
        <v>6</v>
      </c>
      <c r="Y143" s="2">
        <v>1</v>
      </c>
      <c r="Z143" s="2">
        <v>18388.189999999999</v>
      </c>
      <c r="AA143" s="2">
        <v>405.19</v>
      </c>
      <c r="AB143" s="29">
        <v>59.88</v>
      </c>
      <c r="AC143" s="31">
        <f t="shared" ref="AC143:AC206" si="49">SUM(W143:Y143)</f>
        <v>348</v>
      </c>
      <c r="AD143" s="30">
        <f t="shared" ref="AD143:AD206" si="50">SUM(Z143:AB143)</f>
        <v>18853.259999999998</v>
      </c>
      <c r="AE143" s="2">
        <f t="shared" si="40"/>
        <v>-97</v>
      </c>
      <c r="AF143" s="2">
        <f t="shared" si="40"/>
        <v>-5</v>
      </c>
      <c r="AG143" s="2">
        <f t="shared" si="40"/>
        <v>-1</v>
      </c>
      <c r="AH143" s="2">
        <f t="shared" si="38"/>
        <v>-2568.16</v>
      </c>
      <c r="AI143" s="2">
        <f t="shared" si="38"/>
        <v>-111.67000000000002</v>
      </c>
      <c r="AJ143" s="29">
        <f t="shared" si="38"/>
        <v>-59.88</v>
      </c>
      <c r="AK143" s="31">
        <f t="shared" si="38"/>
        <v>-103</v>
      </c>
      <c r="AL143" s="31">
        <f t="shared" si="38"/>
        <v>-2739.7099999999991</v>
      </c>
      <c r="AM143" s="38">
        <f t="shared" si="41"/>
        <v>-0.28445747800586513</v>
      </c>
      <c r="AN143" s="38">
        <f t="shared" si="41"/>
        <v>-0.83333333333333337</v>
      </c>
      <c r="AO143" s="38">
        <f t="shared" si="41"/>
        <v>-1</v>
      </c>
      <c r="AP143" s="38">
        <f t="shared" si="39"/>
        <v>-0.13966355579314768</v>
      </c>
      <c r="AQ143" s="38">
        <f t="shared" si="39"/>
        <v>-0.27559910165601326</v>
      </c>
      <c r="AR143" s="39">
        <f t="shared" si="39"/>
        <v>-1</v>
      </c>
      <c r="AS143" s="40">
        <f t="shared" si="39"/>
        <v>-0.29597701149425287</v>
      </c>
      <c r="AT143" s="40">
        <f t="shared" si="39"/>
        <v>-0.14531757372465023</v>
      </c>
      <c r="AU143" s="119">
        <f t="shared" si="46"/>
        <v>64.836188524590156</v>
      </c>
      <c r="AV143" s="120">
        <f t="shared" si="43"/>
        <v>53.92431085043988</v>
      </c>
      <c r="AW143" s="121">
        <f t="shared" si="44"/>
        <v>10.911877674150276</v>
      </c>
      <c r="AX143" s="119">
        <f t="shared" si="45"/>
        <v>293.52</v>
      </c>
      <c r="AY143" s="120">
        <f t="shared" si="42"/>
        <v>66.438571428571422</v>
      </c>
      <c r="AZ143" s="121">
        <f t="shared" ref="AZ143:AZ206" si="51">+AX143-AY143</f>
        <v>227.08142857142855</v>
      </c>
    </row>
    <row r="144" spans="1:52" x14ac:dyDescent="0.2">
      <c r="A144" t="s">
        <v>46</v>
      </c>
      <c r="B144" t="s">
        <v>46</v>
      </c>
      <c r="C144" t="s">
        <v>78</v>
      </c>
      <c r="D144" t="s">
        <v>78</v>
      </c>
      <c r="E144" t="s">
        <v>74</v>
      </c>
      <c r="F144" s="4">
        <f t="shared" ref="F144:F207" si="52">+F143+1</f>
        <v>46149</v>
      </c>
      <c r="G144" t="s">
        <v>39</v>
      </c>
      <c r="H144" s="28">
        <v>432</v>
      </c>
      <c r="I144" s="2">
        <v>8</v>
      </c>
      <c r="J144" s="2">
        <v>4</v>
      </c>
      <c r="K144" s="2">
        <v>23743.66</v>
      </c>
      <c r="L144" s="2">
        <v>1185.22</v>
      </c>
      <c r="M144" s="29">
        <v>2070.5299999999997</v>
      </c>
      <c r="N144" s="31">
        <f t="shared" si="47"/>
        <v>444</v>
      </c>
      <c r="O144" s="30">
        <f t="shared" si="48"/>
        <v>26999.41</v>
      </c>
      <c r="P144" t="s">
        <v>49</v>
      </c>
      <c r="Q144" t="s">
        <v>49</v>
      </c>
      <c r="R144" t="s">
        <v>78</v>
      </c>
      <c r="S144" t="s">
        <v>78</v>
      </c>
      <c r="T144" t="s">
        <v>74</v>
      </c>
      <c r="U144" s="4">
        <f t="shared" ref="U144:U207" si="53">+U143+1</f>
        <v>45785</v>
      </c>
      <c r="V144" t="s">
        <v>39</v>
      </c>
      <c r="W144" s="28">
        <v>501</v>
      </c>
      <c r="X144" s="2">
        <v>9</v>
      </c>
      <c r="Y144" s="2">
        <v>2</v>
      </c>
      <c r="Z144" s="2">
        <v>27454.629999999997</v>
      </c>
      <c r="AA144" s="2">
        <v>979.23</v>
      </c>
      <c r="AB144" s="29">
        <v>712.57</v>
      </c>
      <c r="AC144" s="31">
        <f t="shared" si="49"/>
        <v>512</v>
      </c>
      <c r="AD144" s="30">
        <f t="shared" si="50"/>
        <v>29146.429999999997</v>
      </c>
      <c r="AE144" s="2">
        <f t="shared" si="40"/>
        <v>-69</v>
      </c>
      <c r="AF144" s="2">
        <f t="shared" si="40"/>
        <v>-1</v>
      </c>
      <c r="AG144" s="2">
        <f t="shared" si="40"/>
        <v>2</v>
      </c>
      <c r="AH144" s="2">
        <f t="shared" si="38"/>
        <v>-3710.9699999999975</v>
      </c>
      <c r="AI144" s="2">
        <f t="shared" si="38"/>
        <v>205.99</v>
      </c>
      <c r="AJ144" s="29">
        <f t="shared" si="38"/>
        <v>1357.9599999999996</v>
      </c>
      <c r="AK144" s="31">
        <f t="shared" si="38"/>
        <v>-68</v>
      </c>
      <c r="AL144" s="31">
        <f t="shared" si="38"/>
        <v>-2147.0199999999968</v>
      </c>
      <c r="AM144" s="38">
        <f t="shared" si="41"/>
        <v>-0.1377245508982036</v>
      </c>
      <c r="AN144" s="38">
        <f t="shared" si="41"/>
        <v>-0.1111111111111111</v>
      </c>
      <c r="AO144" s="38">
        <f t="shared" si="41"/>
        <v>1</v>
      </c>
      <c r="AP144" s="38">
        <f t="shared" si="39"/>
        <v>-0.13516736521308056</v>
      </c>
      <c r="AQ144" s="38">
        <f t="shared" si="39"/>
        <v>0.21035915974796524</v>
      </c>
      <c r="AR144" s="39">
        <f t="shared" si="39"/>
        <v>1.9057215431466374</v>
      </c>
      <c r="AS144" s="40">
        <f t="shared" si="39"/>
        <v>-0.1328125</v>
      </c>
      <c r="AT144" s="40">
        <f t="shared" si="39"/>
        <v>-7.3663223935143934E-2</v>
      </c>
      <c r="AU144" s="119">
        <f t="shared" si="46"/>
        <v>54.962175925925926</v>
      </c>
      <c r="AV144" s="120">
        <f t="shared" si="43"/>
        <v>54.799660678642709</v>
      </c>
      <c r="AW144" s="121">
        <f t="shared" si="44"/>
        <v>0.16251524728321698</v>
      </c>
      <c r="AX144" s="119">
        <f t="shared" si="45"/>
        <v>271.3125</v>
      </c>
      <c r="AY144" s="120">
        <f t="shared" si="42"/>
        <v>153.80000000000001</v>
      </c>
      <c r="AZ144" s="121">
        <f t="shared" si="51"/>
        <v>117.51249999999999</v>
      </c>
    </row>
    <row r="145" spans="1:53" x14ac:dyDescent="0.2">
      <c r="A145" t="s">
        <v>46</v>
      </c>
      <c r="B145" t="s">
        <v>46</v>
      </c>
      <c r="C145" t="s">
        <v>78</v>
      </c>
      <c r="D145" t="s">
        <v>78</v>
      </c>
      <c r="E145" t="s">
        <v>74</v>
      </c>
      <c r="F145" s="4">
        <f t="shared" si="52"/>
        <v>46150</v>
      </c>
      <c r="G145" t="s">
        <v>40</v>
      </c>
      <c r="H145" s="28">
        <v>734</v>
      </c>
      <c r="I145" s="2">
        <v>10</v>
      </c>
      <c r="J145" s="2">
        <v>0</v>
      </c>
      <c r="K145" s="2">
        <v>42101.500000000007</v>
      </c>
      <c r="L145" s="2">
        <v>1382.44</v>
      </c>
      <c r="M145" s="29">
        <v>0</v>
      </c>
      <c r="N145" s="31">
        <f t="shared" si="47"/>
        <v>744</v>
      </c>
      <c r="O145" s="30">
        <f t="shared" si="48"/>
        <v>43483.94000000001</v>
      </c>
      <c r="P145" t="s">
        <v>49</v>
      </c>
      <c r="Q145" t="s">
        <v>49</v>
      </c>
      <c r="R145" t="s">
        <v>78</v>
      </c>
      <c r="S145" t="s">
        <v>78</v>
      </c>
      <c r="T145" t="s">
        <v>74</v>
      </c>
      <c r="U145" s="4">
        <f t="shared" si="53"/>
        <v>45786</v>
      </c>
      <c r="V145" t="s">
        <v>40</v>
      </c>
      <c r="W145" s="28">
        <v>794</v>
      </c>
      <c r="X145" s="2">
        <v>12</v>
      </c>
      <c r="Y145" s="2">
        <v>2</v>
      </c>
      <c r="Z145" s="2">
        <v>47946.79</v>
      </c>
      <c r="AA145" s="2">
        <v>2008.67</v>
      </c>
      <c r="AB145" s="29">
        <v>209.45</v>
      </c>
      <c r="AC145" s="31">
        <f t="shared" si="49"/>
        <v>808</v>
      </c>
      <c r="AD145" s="30">
        <f t="shared" si="50"/>
        <v>50164.909999999996</v>
      </c>
      <c r="AE145" s="2">
        <f t="shared" si="40"/>
        <v>-60</v>
      </c>
      <c r="AF145" s="2">
        <f t="shared" si="40"/>
        <v>-2</v>
      </c>
      <c r="AG145" s="2">
        <f t="shared" si="40"/>
        <v>-2</v>
      </c>
      <c r="AH145" s="2">
        <f t="shared" si="38"/>
        <v>-5845.2899999999936</v>
      </c>
      <c r="AI145" s="2">
        <f t="shared" si="38"/>
        <v>-626.23</v>
      </c>
      <c r="AJ145" s="29">
        <f t="shared" si="38"/>
        <v>-209.45</v>
      </c>
      <c r="AK145" s="31">
        <f t="shared" si="38"/>
        <v>-64</v>
      </c>
      <c r="AL145" s="31">
        <f t="shared" si="38"/>
        <v>-6680.9699999999866</v>
      </c>
      <c r="AM145" s="38">
        <f t="shared" si="41"/>
        <v>-7.5566750629722929E-2</v>
      </c>
      <c r="AN145" s="38">
        <f t="shared" si="41"/>
        <v>-0.16666666666666666</v>
      </c>
      <c r="AO145" s="38">
        <f t="shared" si="41"/>
        <v>-1</v>
      </c>
      <c r="AP145" s="38">
        <f t="shared" si="39"/>
        <v>-0.12191201955334223</v>
      </c>
      <c r="AQ145" s="38">
        <f t="shared" si="39"/>
        <v>-0.31176350520493662</v>
      </c>
      <c r="AR145" s="39">
        <f t="shared" si="39"/>
        <v>-1</v>
      </c>
      <c r="AS145" s="40">
        <f t="shared" si="39"/>
        <v>-7.9207920792079209E-2</v>
      </c>
      <c r="AT145" s="40">
        <f t="shared" si="39"/>
        <v>-0.13318014524495284</v>
      </c>
      <c r="AU145" s="119">
        <f t="shared" si="46"/>
        <v>57.358991825613089</v>
      </c>
      <c r="AV145" s="120">
        <f t="shared" si="43"/>
        <v>60.38638539042821</v>
      </c>
      <c r="AW145" s="121">
        <f t="shared" si="44"/>
        <v>-3.0273935648151209</v>
      </c>
      <c r="AX145" s="119">
        <f t="shared" si="45"/>
        <v>138.244</v>
      </c>
      <c r="AY145" s="120">
        <f t="shared" si="42"/>
        <v>158.43714285714285</v>
      </c>
      <c r="AZ145" s="121">
        <f t="shared" si="51"/>
        <v>-20.193142857142846</v>
      </c>
    </row>
    <row r="146" spans="1:53" ht="13.5" thickBot="1" x14ac:dyDescent="0.25">
      <c r="A146" t="s">
        <v>46</v>
      </c>
      <c r="B146" t="s">
        <v>46</v>
      </c>
      <c r="C146" t="s">
        <v>78</v>
      </c>
      <c r="D146" t="s">
        <v>78</v>
      </c>
      <c r="E146" t="s">
        <v>74</v>
      </c>
      <c r="F146" s="59">
        <f t="shared" si="52"/>
        <v>46151</v>
      </c>
      <c r="G146" s="42" t="s">
        <v>41</v>
      </c>
      <c r="H146" s="43">
        <v>814</v>
      </c>
      <c r="I146" s="44">
        <v>7</v>
      </c>
      <c r="J146" s="44">
        <v>0</v>
      </c>
      <c r="K146" s="44">
        <v>48142.560000000005</v>
      </c>
      <c r="L146" s="44">
        <v>705.58999999999992</v>
      </c>
      <c r="M146" s="45">
        <v>0</v>
      </c>
      <c r="N146" s="47">
        <f t="shared" si="47"/>
        <v>821</v>
      </c>
      <c r="O146" s="46">
        <f t="shared" si="48"/>
        <v>48848.15</v>
      </c>
      <c r="P146" t="s">
        <v>49</v>
      </c>
      <c r="Q146" t="s">
        <v>49</v>
      </c>
      <c r="R146" t="s">
        <v>78</v>
      </c>
      <c r="S146" t="s">
        <v>78</v>
      </c>
      <c r="T146" t="s">
        <v>74</v>
      </c>
      <c r="U146" s="59">
        <f t="shared" si="53"/>
        <v>45787</v>
      </c>
      <c r="V146" s="42" t="s">
        <v>41</v>
      </c>
      <c r="W146" s="43">
        <v>842</v>
      </c>
      <c r="X146" s="44">
        <v>9</v>
      </c>
      <c r="Y146" s="44">
        <v>0</v>
      </c>
      <c r="Z146" s="44">
        <v>49096.800000000003</v>
      </c>
      <c r="AA146" s="44">
        <v>977.6</v>
      </c>
      <c r="AB146" s="45">
        <v>0</v>
      </c>
      <c r="AC146" s="47">
        <f t="shared" si="49"/>
        <v>851</v>
      </c>
      <c r="AD146" s="46">
        <f t="shared" si="50"/>
        <v>50074.400000000001</v>
      </c>
      <c r="AE146" s="44">
        <f t="shared" si="40"/>
        <v>-28</v>
      </c>
      <c r="AF146" s="44">
        <f t="shared" si="40"/>
        <v>-2</v>
      </c>
      <c r="AG146" s="44">
        <f t="shared" si="40"/>
        <v>0</v>
      </c>
      <c r="AH146" s="44">
        <f t="shared" si="38"/>
        <v>-954.23999999999796</v>
      </c>
      <c r="AI146" s="44">
        <f t="shared" si="38"/>
        <v>-272.0100000000001</v>
      </c>
      <c r="AJ146" s="45">
        <f t="shared" si="38"/>
        <v>0</v>
      </c>
      <c r="AK146" s="47">
        <f t="shared" si="38"/>
        <v>-30</v>
      </c>
      <c r="AL146" s="47">
        <f t="shared" si="38"/>
        <v>-1226.25</v>
      </c>
      <c r="AM146" s="56">
        <f t="shared" si="41"/>
        <v>-3.3254156769596199E-2</v>
      </c>
      <c r="AN146" s="56">
        <f t="shared" si="41"/>
        <v>-0.22222222222222221</v>
      </c>
      <c r="AO146" s="56" t="str">
        <f t="shared" si="41"/>
        <v/>
      </c>
      <c r="AP146" s="56">
        <f t="shared" si="39"/>
        <v>-1.9435889915432328E-2</v>
      </c>
      <c r="AQ146" s="56">
        <f t="shared" si="39"/>
        <v>-0.27824263502455004</v>
      </c>
      <c r="AR146" s="57" t="str">
        <f t="shared" si="39"/>
        <v/>
      </c>
      <c r="AS146" s="58">
        <f t="shared" si="39"/>
        <v>-3.5252643948296122E-2</v>
      </c>
      <c r="AT146" s="58">
        <f t="shared" si="39"/>
        <v>-2.4488561021200454E-2</v>
      </c>
      <c r="AU146" s="122">
        <f t="shared" si="46"/>
        <v>59.143194103194112</v>
      </c>
      <c r="AV146" s="123">
        <f t="shared" si="43"/>
        <v>58.30973871733967</v>
      </c>
      <c r="AW146" s="124">
        <f t="shared" si="44"/>
        <v>0.83345538585444245</v>
      </c>
      <c r="AX146" s="122">
        <f t="shared" si="45"/>
        <v>100.79857142857142</v>
      </c>
      <c r="AY146" s="123">
        <f t="shared" si="42"/>
        <v>108.62222222222222</v>
      </c>
      <c r="AZ146" s="124">
        <f t="shared" si="51"/>
        <v>-7.8236507936507991</v>
      </c>
    </row>
    <row r="147" spans="1:53" x14ac:dyDescent="0.2">
      <c r="A147" t="s">
        <v>46</v>
      </c>
      <c r="B147" t="s">
        <v>46</v>
      </c>
      <c r="C147" t="s">
        <v>78</v>
      </c>
      <c r="D147" t="s">
        <v>78</v>
      </c>
      <c r="E147" t="s">
        <v>75</v>
      </c>
      <c r="F147" s="4">
        <f t="shared" si="52"/>
        <v>46152</v>
      </c>
      <c r="G147" t="s">
        <v>35</v>
      </c>
      <c r="H147" s="28">
        <v>417</v>
      </c>
      <c r="I147" s="2">
        <v>4</v>
      </c>
      <c r="J147" s="2">
        <v>1</v>
      </c>
      <c r="K147" s="2">
        <v>22610.89</v>
      </c>
      <c r="L147" s="2">
        <v>564.74</v>
      </c>
      <c r="M147" s="29">
        <v>-304.82</v>
      </c>
      <c r="N147" s="31">
        <f t="shared" si="47"/>
        <v>422</v>
      </c>
      <c r="O147" s="30">
        <f t="shared" si="48"/>
        <v>22870.81</v>
      </c>
      <c r="P147" t="s">
        <v>49</v>
      </c>
      <c r="Q147" t="s">
        <v>49</v>
      </c>
      <c r="R147" t="s">
        <v>78</v>
      </c>
      <c r="S147" t="s">
        <v>78</v>
      </c>
      <c r="T147" t="s">
        <v>75</v>
      </c>
      <c r="U147" s="4">
        <f t="shared" si="53"/>
        <v>45788</v>
      </c>
      <c r="V147" t="s">
        <v>35</v>
      </c>
      <c r="W147" s="28">
        <v>420</v>
      </c>
      <c r="X147" s="2">
        <v>4</v>
      </c>
      <c r="Y147" s="2">
        <v>0</v>
      </c>
      <c r="Z147" s="2">
        <v>21770.730000000003</v>
      </c>
      <c r="AA147" s="2">
        <v>422.12</v>
      </c>
      <c r="AB147" s="29">
        <v>0</v>
      </c>
      <c r="AC147" s="31">
        <f t="shared" si="49"/>
        <v>424</v>
      </c>
      <c r="AD147" s="30">
        <f t="shared" si="50"/>
        <v>22192.850000000002</v>
      </c>
      <c r="AE147" s="2">
        <f t="shared" si="40"/>
        <v>-3</v>
      </c>
      <c r="AF147" s="2">
        <f t="shared" si="40"/>
        <v>0</v>
      </c>
      <c r="AG147" s="2">
        <f t="shared" si="40"/>
        <v>1</v>
      </c>
      <c r="AH147" s="2">
        <f t="shared" si="38"/>
        <v>840.15999999999622</v>
      </c>
      <c r="AI147" s="2">
        <f t="shared" si="38"/>
        <v>142.62</v>
      </c>
      <c r="AJ147" s="29">
        <f t="shared" ref="AJ147:AL210" si="54">+M147-AB147</f>
        <v>-304.82</v>
      </c>
      <c r="AK147" s="31">
        <f t="shared" si="54"/>
        <v>-2</v>
      </c>
      <c r="AL147" s="31">
        <f t="shared" si="54"/>
        <v>677.95999999999913</v>
      </c>
      <c r="AM147" s="38">
        <f t="shared" si="41"/>
        <v>-7.1428571428571426E-3</v>
      </c>
      <c r="AN147" s="38">
        <f t="shared" si="41"/>
        <v>0</v>
      </c>
      <c r="AO147" s="38" t="str">
        <f t="shared" si="41"/>
        <v/>
      </c>
      <c r="AP147" s="38">
        <f t="shared" si="39"/>
        <v>3.8591264509733762E-2</v>
      </c>
      <c r="AQ147" s="38">
        <f t="shared" si="39"/>
        <v>0.33786600966549796</v>
      </c>
      <c r="AR147" s="39" t="str">
        <f t="shared" ref="AR147:AT210" si="55">IFERROR(AJ147/AB147,"")</f>
        <v/>
      </c>
      <c r="AS147" s="40">
        <f t="shared" si="55"/>
        <v>-4.7169811320754715E-3</v>
      </c>
      <c r="AT147" s="40">
        <f t="shared" si="55"/>
        <v>3.0548577582419519E-2</v>
      </c>
      <c r="AU147" s="119">
        <f t="shared" si="46"/>
        <v>54.222757793764984</v>
      </c>
      <c r="AV147" s="120">
        <f t="shared" si="43"/>
        <v>51.835071428571439</v>
      </c>
      <c r="AW147" s="121">
        <f t="shared" si="44"/>
        <v>2.3876863651935452</v>
      </c>
      <c r="AX147" s="119">
        <f t="shared" si="45"/>
        <v>51.984000000000002</v>
      </c>
      <c r="AY147" s="120">
        <f t="shared" si="42"/>
        <v>105.53</v>
      </c>
      <c r="AZ147" s="121">
        <f t="shared" si="51"/>
        <v>-53.545999999999999</v>
      </c>
    </row>
    <row r="148" spans="1:53" x14ac:dyDescent="0.2">
      <c r="A148" t="s">
        <v>46</v>
      </c>
      <c r="B148" t="s">
        <v>46</v>
      </c>
      <c r="C148" t="s">
        <v>78</v>
      </c>
      <c r="D148" t="s">
        <v>78</v>
      </c>
      <c r="E148" t="s">
        <v>75</v>
      </c>
      <c r="F148" s="4">
        <f t="shared" si="52"/>
        <v>46153</v>
      </c>
      <c r="G148" t="s">
        <v>36</v>
      </c>
      <c r="H148" s="28">
        <v>336</v>
      </c>
      <c r="I148" s="2">
        <v>4</v>
      </c>
      <c r="J148" s="2">
        <v>0</v>
      </c>
      <c r="K148" s="2">
        <v>17644.829999999998</v>
      </c>
      <c r="L148" s="2">
        <v>609.97</v>
      </c>
      <c r="M148" s="29">
        <v>0</v>
      </c>
      <c r="N148" s="31">
        <f t="shared" si="47"/>
        <v>340</v>
      </c>
      <c r="O148" s="30">
        <f t="shared" si="48"/>
        <v>18254.8</v>
      </c>
      <c r="P148" t="s">
        <v>49</v>
      </c>
      <c r="Q148" t="s">
        <v>49</v>
      </c>
      <c r="R148" t="s">
        <v>78</v>
      </c>
      <c r="S148" t="s">
        <v>78</v>
      </c>
      <c r="T148" t="s">
        <v>75</v>
      </c>
      <c r="U148" s="4">
        <f t="shared" si="53"/>
        <v>45789</v>
      </c>
      <c r="V148" t="s">
        <v>36</v>
      </c>
      <c r="W148" s="28">
        <v>323</v>
      </c>
      <c r="X148" s="2">
        <v>3</v>
      </c>
      <c r="Y148" s="2">
        <v>0</v>
      </c>
      <c r="Z148" s="2">
        <v>15482.589999999998</v>
      </c>
      <c r="AA148" s="2">
        <v>443.9</v>
      </c>
      <c r="AB148" s="29">
        <v>0</v>
      </c>
      <c r="AC148" s="31">
        <f t="shared" si="49"/>
        <v>326</v>
      </c>
      <c r="AD148" s="30">
        <f t="shared" si="50"/>
        <v>15926.489999999998</v>
      </c>
      <c r="AE148" s="2">
        <f t="shared" si="40"/>
        <v>13</v>
      </c>
      <c r="AF148" s="2">
        <f t="shared" si="40"/>
        <v>1</v>
      </c>
      <c r="AG148" s="2">
        <f t="shared" si="40"/>
        <v>0</v>
      </c>
      <c r="AH148" s="2">
        <f t="shared" si="40"/>
        <v>2162.2399999999998</v>
      </c>
      <c r="AI148" s="2">
        <f t="shared" si="40"/>
        <v>166.07000000000005</v>
      </c>
      <c r="AJ148" s="29">
        <f t="shared" si="54"/>
        <v>0</v>
      </c>
      <c r="AK148" s="31">
        <f t="shared" si="54"/>
        <v>14</v>
      </c>
      <c r="AL148" s="31">
        <f t="shared" si="54"/>
        <v>2328.3100000000013</v>
      </c>
      <c r="AM148" s="38">
        <f t="shared" si="41"/>
        <v>4.0247678018575851E-2</v>
      </c>
      <c r="AN148" s="38">
        <f t="shared" si="41"/>
        <v>0.33333333333333331</v>
      </c>
      <c r="AO148" s="38" t="str">
        <f t="shared" si="41"/>
        <v/>
      </c>
      <c r="AP148" s="38">
        <f t="shared" si="41"/>
        <v>0.13965622030939268</v>
      </c>
      <c r="AQ148" s="38">
        <f t="shared" si="41"/>
        <v>0.37411579184501026</v>
      </c>
      <c r="AR148" s="39" t="str">
        <f t="shared" si="55"/>
        <v/>
      </c>
      <c r="AS148" s="40">
        <f t="shared" si="55"/>
        <v>4.2944785276073622E-2</v>
      </c>
      <c r="AT148" s="40">
        <f t="shared" si="55"/>
        <v>0.14619103141998027</v>
      </c>
      <c r="AU148" s="119">
        <f t="shared" si="46"/>
        <v>52.514374999999994</v>
      </c>
      <c r="AV148" s="120">
        <f t="shared" si="43"/>
        <v>47.933715170278631</v>
      </c>
      <c r="AW148" s="121">
        <f t="shared" si="44"/>
        <v>4.5806598297213625</v>
      </c>
      <c r="AX148" s="119">
        <f t="shared" si="45"/>
        <v>152.49250000000001</v>
      </c>
      <c r="AY148" s="120">
        <f t="shared" si="42"/>
        <v>147.96666666666667</v>
      </c>
      <c r="AZ148" s="121">
        <f t="shared" si="51"/>
        <v>4.5258333333333383</v>
      </c>
    </row>
    <row r="149" spans="1:53" x14ac:dyDescent="0.2">
      <c r="A149" t="s">
        <v>46</v>
      </c>
      <c r="B149" t="s">
        <v>46</v>
      </c>
      <c r="C149" t="s">
        <v>78</v>
      </c>
      <c r="D149" t="s">
        <v>78</v>
      </c>
      <c r="E149" t="s">
        <v>75</v>
      </c>
      <c r="F149" s="4">
        <f t="shared" si="52"/>
        <v>46154</v>
      </c>
      <c r="G149" t="s">
        <v>37</v>
      </c>
      <c r="H149" s="28">
        <v>303</v>
      </c>
      <c r="I149" s="2">
        <v>3</v>
      </c>
      <c r="J149" s="2">
        <v>1</v>
      </c>
      <c r="K149" s="2">
        <v>14733.02</v>
      </c>
      <c r="L149" s="2">
        <v>568.3900000000001</v>
      </c>
      <c r="M149" s="29">
        <v>321.83999999999997</v>
      </c>
      <c r="N149" s="31">
        <f t="shared" si="47"/>
        <v>307</v>
      </c>
      <c r="O149" s="30">
        <f t="shared" si="48"/>
        <v>15623.25</v>
      </c>
      <c r="P149" t="s">
        <v>49</v>
      </c>
      <c r="Q149" t="s">
        <v>49</v>
      </c>
      <c r="R149" t="s">
        <v>78</v>
      </c>
      <c r="S149" t="s">
        <v>78</v>
      </c>
      <c r="T149" t="s">
        <v>75</v>
      </c>
      <c r="U149" s="4">
        <f t="shared" si="53"/>
        <v>45790</v>
      </c>
      <c r="V149" t="s">
        <v>37</v>
      </c>
      <c r="W149" s="28">
        <v>359</v>
      </c>
      <c r="X149" s="2">
        <v>4</v>
      </c>
      <c r="Y149" s="2">
        <v>1</v>
      </c>
      <c r="Z149" s="2">
        <v>16673.13</v>
      </c>
      <c r="AA149" s="2">
        <v>1432.5</v>
      </c>
      <c r="AB149" s="29">
        <v>488.13</v>
      </c>
      <c r="AC149" s="31">
        <f t="shared" si="49"/>
        <v>364</v>
      </c>
      <c r="AD149" s="30">
        <f t="shared" si="50"/>
        <v>18593.760000000002</v>
      </c>
      <c r="AE149" s="2">
        <f t="shared" si="40"/>
        <v>-56</v>
      </c>
      <c r="AF149" s="2">
        <f t="shared" si="40"/>
        <v>-1</v>
      </c>
      <c r="AG149" s="2">
        <f t="shared" si="40"/>
        <v>0</v>
      </c>
      <c r="AH149" s="2">
        <f t="shared" si="40"/>
        <v>-1940.1100000000006</v>
      </c>
      <c r="AI149" s="2">
        <f t="shared" si="40"/>
        <v>-864.1099999999999</v>
      </c>
      <c r="AJ149" s="29">
        <f t="shared" si="54"/>
        <v>-166.29000000000002</v>
      </c>
      <c r="AK149" s="31">
        <f t="shared" si="54"/>
        <v>-57</v>
      </c>
      <c r="AL149" s="31">
        <f t="shared" si="54"/>
        <v>-2970.510000000002</v>
      </c>
      <c r="AM149" s="38">
        <f t="shared" si="41"/>
        <v>-0.15598885793871867</v>
      </c>
      <c r="AN149" s="38">
        <f t="shared" si="41"/>
        <v>-0.25</v>
      </c>
      <c r="AO149" s="38">
        <f t="shared" si="41"/>
        <v>0</v>
      </c>
      <c r="AP149" s="38">
        <f t="shared" si="41"/>
        <v>-0.11636147501998728</v>
      </c>
      <c r="AQ149" s="38">
        <f t="shared" si="41"/>
        <v>-0.60321815008725999</v>
      </c>
      <c r="AR149" s="39">
        <f t="shared" si="55"/>
        <v>-0.34066744514780906</v>
      </c>
      <c r="AS149" s="40">
        <f t="shared" si="55"/>
        <v>-0.15659340659340659</v>
      </c>
      <c r="AT149" s="40">
        <f t="shared" si="55"/>
        <v>-0.15975843508790055</v>
      </c>
      <c r="AU149" s="119">
        <f t="shared" si="46"/>
        <v>48.623828382838283</v>
      </c>
      <c r="AV149" s="120">
        <f t="shared" si="43"/>
        <v>46.443259052924795</v>
      </c>
      <c r="AW149" s="121">
        <f t="shared" si="44"/>
        <v>2.1805693299134887</v>
      </c>
      <c r="AX149" s="119">
        <f t="shared" si="45"/>
        <v>222.5575</v>
      </c>
      <c r="AY149" s="120">
        <f t="shared" si="42"/>
        <v>384.12600000000003</v>
      </c>
      <c r="AZ149" s="121">
        <f t="shared" si="51"/>
        <v>-161.56850000000003</v>
      </c>
    </row>
    <row r="150" spans="1:53" x14ac:dyDescent="0.2">
      <c r="A150" t="s">
        <v>46</v>
      </c>
      <c r="B150" t="s">
        <v>46</v>
      </c>
      <c r="C150" t="s">
        <v>78</v>
      </c>
      <c r="D150" t="s">
        <v>78</v>
      </c>
      <c r="E150" t="s">
        <v>75</v>
      </c>
      <c r="F150" s="4">
        <f t="shared" si="52"/>
        <v>46155</v>
      </c>
      <c r="G150" t="s">
        <v>38</v>
      </c>
      <c r="H150" s="28">
        <v>340</v>
      </c>
      <c r="I150" s="2">
        <v>12</v>
      </c>
      <c r="J150" s="2">
        <v>3</v>
      </c>
      <c r="K150" s="2">
        <v>21019.32</v>
      </c>
      <c r="L150" s="2">
        <v>1643.63</v>
      </c>
      <c r="M150" s="29">
        <v>326.14999999999998</v>
      </c>
      <c r="N150" s="31">
        <f t="shared" si="47"/>
        <v>355</v>
      </c>
      <c r="O150" s="30">
        <f t="shared" si="48"/>
        <v>22989.100000000002</v>
      </c>
      <c r="P150" t="s">
        <v>49</v>
      </c>
      <c r="Q150" t="s">
        <v>49</v>
      </c>
      <c r="R150" t="s">
        <v>78</v>
      </c>
      <c r="S150" t="s">
        <v>78</v>
      </c>
      <c r="T150" t="s">
        <v>75</v>
      </c>
      <c r="U150" s="4">
        <f t="shared" si="53"/>
        <v>45791</v>
      </c>
      <c r="V150" t="s">
        <v>38</v>
      </c>
      <c r="W150" s="28">
        <v>344</v>
      </c>
      <c r="X150" s="2">
        <v>10</v>
      </c>
      <c r="Y150" s="2">
        <v>2</v>
      </c>
      <c r="Z150" s="2">
        <v>18429.8</v>
      </c>
      <c r="AA150" s="2">
        <v>1592.98</v>
      </c>
      <c r="AB150" s="29">
        <v>492.67000000000007</v>
      </c>
      <c r="AC150" s="31">
        <f t="shared" si="49"/>
        <v>356</v>
      </c>
      <c r="AD150" s="30">
        <f t="shared" si="50"/>
        <v>20515.449999999997</v>
      </c>
      <c r="AE150" s="2">
        <f t="shared" si="40"/>
        <v>-4</v>
      </c>
      <c r="AF150" s="2">
        <f t="shared" si="40"/>
        <v>2</v>
      </c>
      <c r="AG150" s="2">
        <f t="shared" si="40"/>
        <v>1</v>
      </c>
      <c r="AH150" s="2">
        <f t="shared" si="40"/>
        <v>2589.5200000000004</v>
      </c>
      <c r="AI150" s="2">
        <f t="shared" si="40"/>
        <v>50.650000000000091</v>
      </c>
      <c r="AJ150" s="29">
        <f t="shared" si="54"/>
        <v>-166.5200000000001</v>
      </c>
      <c r="AK150" s="31">
        <f t="shared" si="54"/>
        <v>-1</v>
      </c>
      <c r="AL150" s="31">
        <f t="shared" si="54"/>
        <v>2473.6500000000051</v>
      </c>
      <c r="AM150" s="38">
        <f t="shared" si="41"/>
        <v>-1.1627906976744186E-2</v>
      </c>
      <c r="AN150" s="38">
        <f t="shared" si="41"/>
        <v>0.2</v>
      </c>
      <c r="AO150" s="38">
        <f t="shared" si="41"/>
        <v>0.5</v>
      </c>
      <c r="AP150" s="38">
        <f t="shared" si="41"/>
        <v>0.14050722199915358</v>
      </c>
      <c r="AQ150" s="38">
        <f t="shared" si="41"/>
        <v>3.1795753870105144E-2</v>
      </c>
      <c r="AR150" s="39">
        <f t="shared" si="55"/>
        <v>-0.33799500679968353</v>
      </c>
      <c r="AS150" s="40">
        <f t="shared" si="55"/>
        <v>-2.8089887640449437E-3</v>
      </c>
      <c r="AT150" s="40">
        <f t="shared" si="55"/>
        <v>0.12057498129458556</v>
      </c>
      <c r="AU150" s="119">
        <f t="shared" si="46"/>
        <v>61.821529411764708</v>
      </c>
      <c r="AV150" s="120">
        <f t="shared" si="43"/>
        <v>53.574999999999996</v>
      </c>
      <c r="AW150" s="121">
        <f t="shared" si="44"/>
        <v>8.2465294117647119</v>
      </c>
      <c r="AX150" s="119">
        <f t="shared" si="45"/>
        <v>131.31866666666667</v>
      </c>
      <c r="AY150" s="120">
        <f t="shared" si="42"/>
        <v>173.80416666666667</v>
      </c>
      <c r="AZ150" s="121">
        <f t="shared" si="51"/>
        <v>-42.485500000000002</v>
      </c>
    </row>
    <row r="151" spans="1:53" x14ac:dyDescent="0.2">
      <c r="A151" t="s">
        <v>46</v>
      </c>
      <c r="B151" t="s">
        <v>46</v>
      </c>
      <c r="C151" t="s">
        <v>78</v>
      </c>
      <c r="D151" t="s">
        <v>78</v>
      </c>
      <c r="E151" t="s">
        <v>75</v>
      </c>
      <c r="F151" s="4">
        <f t="shared" si="52"/>
        <v>46156</v>
      </c>
      <c r="G151" t="s">
        <v>39</v>
      </c>
      <c r="H151" s="28">
        <v>445</v>
      </c>
      <c r="I151" s="2">
        <v>7</v>
      </c>
      <c r="J151" s="2">
        <v>1</v>
      </c>
      <c r="K151" s="2">
        <v>28320.149999999998</v>
      </c>
      <c r="L151" s="2">
        <v>920.42</v>
      </c>
      <c r="M151" s="29">
        <v>758.09</v>
      </c>
      <c r="N151" s="31">
        <f t="shared" si="47"/>
        <v>453</v>
      </c>
      <c r="O151" s="30">
        <f t="shared" si="48"/>
        <v>29998.659999999996</v>
      </c>
      <c r="P151" t="s">
        <v>49</v>
      </c>
      <c r="Q151" t="s">
        <v>49</v>
      </c>
      <c r="R151" t="s">
        <v>78</v>
      </c>
      <c r="S151" t="s">
        <v>78</v>
      </c>
      <c r="T151" t="s">
        <v>75</v>
      </c>
      <c r="U151" s="4">
        <f t="shared" si="53"/>
        <v>45792</v>
      </c>
      <c r="V151" t="s">
        <v>39</v>
      </c>
      <c r="W151" s="28">
        <v>509</v>
      </c>
      <c r="X151" s="2">
        <v>7</v>
      </c>
      <c r="Y151" s="2">
        <v>1</v>
      </c>
      <c r="Z151" s="2">
        <v>32152.81</v>
      </c>
      <c r="AA151" s="2">
        <v>1007.49</v>
      </c>
      <c r="AB151" s="29">
        <v>-299.97000000000003</v>
      </c>
      <c r="AC151" s="31">
        <f t="shared" si="49"/>
        <v>517</v>
      </c>
      <c r="AD151" s="30">
        <f t="shared" si="50"/>
        <v>32860.33</v>
      </c>
      <c r="AE151" s="2">
        <f t="shared" si="40"/>
        <v>-64</v>
      </c>
      <c r="AF151" s="2">
        <f t="shared" si="40"/>
        <v>0</v>
      </c>
      <c r="AG151" s="2">
        <f t="shared" si="40"/>
        <v>0</v>
      </c>
      <c r="AH151" s="2">
        <f t="shared" si="40"/>
        <v>-3832.6600000000035</v>
      </c>
      <c r="AI151" s="2">
        <f t="shared" si="40"/>
        <v>-87.07000000000005</v>
      </c>
      <c r="AJ151" s="29">
        <f t="shared" si="54"/>
        <v>1058.06</v>
      </c>
      <c r="AK151" s="31">
        <f t="shared" si="54"/>
        <v>-64</v>
      </c>
      <c r="AL151" s="31">
        <f t="shared" si="54"/>
        <v>-2861.6700000000055</v>
      </c>
      <c r="AM151" s="38">
        <f t="shared" si="41"/>
        <v>-0.12573673870333987</v>
      </c>
      <c r="AN151" s="38">
        <f t="shared" si="41"/>
        <v>0</v>
      </c>
      <c r="AO151" s="38">
        <f t="shared" si="41"/>
        <v>0</v>
      </c>
      <c r="AP151" s="38">
        <f t="shared" si="41"/>
        <v>-0.11920140105950315</v>
      </c>
      <c r="AQ151" s="38">
        <f t="shared" si="41"/>
        <v>-8.6422694021776936E-2</v>
      </c>
      <c r="AR151" s="39">
        <f t="shared" si="55"/>
        <v>-3.5272193886055265</v>
      </c>
      <c r="AS151" s="40">
        <f t="shared" si="55"/>
        <v>-0.12379110251450677</v>
      </c>
      <c r="AT151" s="40">
        <f t="shared" si="55"/>
        <v>-8.7085857019695345E-2</v>
      </c>
      <c r="AU151" s="119">
        <f t="shared" si="46"/>
        <v>63.640786516853929</v>
      </c>
      <c r="AV151" s="120">
        <f t="shared" si="43"/>
        <v>63.168585461689588</v>
      </c>
      <c r="AW151" s="121">
        <f t="shared" si="44"/>
        <v>0.47220105516434074</v>
      </c>
      <c r="AX151" s="119">
        <f t="shared" si="45"/>
        <v>209.81375</v>
      </c>
      <c r="AY151" s="120">
        <f t="shared" si="42"/>
        <v>88.44</v>
      </c>
      <c r="AZ151" s="121">
        <f t="shared" si="51"/>
        <v>121.37375</v>
      </c>
    </row>
    <row r="152" spans="1:53" x14ac:dyDescent="0.2">
      <c r="A152" t="s">
        <v>46</v>
      </c>
      <c r="B152" t="s">
        <v>46</v>
      </c>
      <c r="C152" t="s">
        <v>78</v>
      </c>
      <c r="D152" t="s">
        <v>78</v>
      </c>
      <c r="E152" t="s">
        <v>75</v>
      </c>
      <c r="F152" s="4">
        <f t="shared" si="52"/>
        <v>46157</v>
      </c>
      <c r="G152" t="s">
        <v>40</v>
      </c>
      <c r="H152" s="28">
        <v>712</v>
      </c>
      <c r="I152" s="2">
        <v>14</v>
      </c>
      <c r="J152" s="2">
        <v>0</v>
      </c>
      <c r="K152" s="2">
        <v>41609.689999999995</v>
      </c>
      <c r="L152" s="2">
        <v>1605.25</v>
      </c>
      <c r="M152" s="29">
        <v>0</v>
      </c>
      <c r="N152" s="31">
        <f t="shared" si="47"/>
        <v>726</v>
      </c>
      <c r="O152" s="30">
        <f t="shared" si="48"/>
        <v>43214.939999999995</v>
      </c>
      <c r="P152" t="s">
        <v>49</v>
      </c>
      <c r="Q152" t="s">
        <v>49</v>
      </c>
      <c r="R152" t="s">
        <v>78</v>
      </c>
      <c r="S152" t="s">
        <v>78</v>
      </c>
      <c r="T152" t="s">
        <v>75</v>
      </c>
      <c r="U152" s="4">
        <f t="shared" si="53"/>
        <v>45793</v>
      </c>
      <c r="V152" t="s">
        <v>40</v>
      </c>
      <c r="W152" s="28">
        <v>738</v>
      </c>
      <c r="X152" s="2">
        <v>4</v>
      </c>
      <c r="Y152" s="2">
        <v>3</v>
      </c>
      <c r="Z152" s="2">
        <v>42988.92</v>
      </c>
      <c r="AA152" s="2">
        <v>1198.3200000000002</v>
      </c>
      <c r="AB152" s="29">
        <v>1020.26</v>
      </c>
      <c r="AC152" s="31">
        <f t="shared" si="49"/>
        <v>745</v>
      </c>
      <c r="AD152" s="30">
        <f t="shared" si="50"/>
        <v>45207.5</v>
      </c>
      <c r="AE152" s="2">
        <f t="shared" si="40"/>
        <v>-26</v>
      </c>
      <c r="AF152" s="2">
        <f t="shared" si="40"/>
        <v>10</v>
      </c>
      <c r="AG152" s="2">
        <f t="shared" si="40"/>
        <v>-3</v>
      </c>
      <c r="AH152" s="2">
        <f t="shared" si="40"/>
        <v>-1379.2300000000032</v>
      </c>
      <c r="AI152" s="2">
        <f t="shared" si="40"/>
        <v>406.92999999999984</v>
      </c>
      <c r="AJ152" s="29">
        <f t="shared" si="54"/>
        <v>-1020.26</v>
      </c>
      <c r="AK152" s="31">
        <f t="shared" si="54"/>
        <v>-19</v>
      </c>
      <c r="AL152" s="31">
        <f t="shared" si="54"/>
        <v>-1992.5600000000049</v>
      </c>
      <c r="AM152" s="38">
        <f t="shared" si="41"/>
        <v>-3.5230352303523033E-2</v>
      </c>
      <c r="AN152" s="38">
        <f t="shared" si="41"/>
        <v>2.5</v>
      </c>
      <c r="AO152" s="38">
        <f t="shared" si="41"/>
        <v>-1</v>
      </c>
      <c r="AP152" s="38">
        <f t="shared" si="41"/>
        <v>-3.2083383346220448E-2</v>
      </c>
      <c r="AQ152" s="38">
        <f t="shared" si="41"/>
        <v>0.33958375058415097</v>
      </c>
      <c r="AR152" s="39">
        <f t="shared" si="55"/>
        <v>-1</v>
      </c>
      <c r="AS152" s="40">
        <f t="shared" si="55"/>
        <v>-2.5503355704697986E-2</v>
      </c>
      <c r="AT152" s="40">
        <f t="shared" si="55"/>
        <v>-4.4075872366311011E-2</v>
      </c>
      <c r="AU152" s="119">
        <f t="shared" si="46"/>
        <v>58.440575842696624</v>
      </c>
      <c r="AV152" s="120">
        <f t="shared" si="43"/>
        <v>58.250569105691056</v>
      </c>
      <c r="AW152" s="121">
        <f t="shared" si="44"/>
        <v>0.19000673700556803</v>
      </c>
      <c r="AX152" s="119">
        <f t="shared" si="45"/>
        <v>114.66071428571429</v>
      </c>
      <c r="AY152" s="120">
        <f t="shared" si="42"/>
        <v>316.94</v>
      </c>
      <c r="AZ152" s="121">
        <f t="shared" si="51"/>
        <v>-202.27928571428572</v>
      </c>
    </row>
    <row r="153" spans="1:53" ht="13.5" thickBot="1" x14ac:dyDescent="0.25">
      <c r="A153" t="s">
        <v>46</v>
      </c>
      <c r="B153" t="s">
        <v>46</v>
      </c>
      <c r="C153" t="s">
        <v>78</v>
      </c>
      <c r="D153" t="s">
        <v>78</v>
      </c>
      <c r="E153" t="s">
        <v>75</v>
      </c>
      <c r="F153" s="59">
        <f t="shared" si="52"/>
        <v>46158</v>
      </c>
      <c r="G153" s="42" t="s">
        <v>41</v>
      </c>
      <c r="H153" s="43">
        <v>721</v>
      </c>
      <c r="I153" s="44">
        <v>5</v>
      </c>
      <c r="J153" s="44">
        <v>0</v>
      </c>
      <c r="K153" s="44">
        <v>40169</v>
      </c>
      <c r="L153" s="44">
        <v>483.55</v>
      </c>
      <c r="M153" s="45">
        <v>0</v>
      </c>
      <c r="N153" s="47">
        <f t="shared" si="47"/>
        <v>726</v>
      </c>
      <c r="O153" s="46">
        <f t="shared" si="48"/>
        <v>40652.550000000003</v>
      </c>
      <c r="P153" t="s">
        <v>49</v>
      </c>
      <c r="Q153" t="s">
        <v>49</v>
      </c>
      <c r="R153" t="s">
        <v>78</v>
      </c>
      <c r="S153" t="s">
        <v>78</v>
      </c>
      <c r="T153" t="s">
        <v>75</v>
      </c>
      <c r="U153" s="59">
        <f t="shared" si="53"/>
        <v>45794</v>
      </c>
      <c r="V153" s="42" t="s">
        <v>41</v>
      </c>
      <c r="W153" s="43">
        <v>744</v>
      </c>
      <c r="X153" s="44">
        <v>8</v>
      </c>
      <c r="Y153" s="44">
        <v>2</v>
      </c>
      <c r="Z153" s="44">
        <v>46007.479999999996</v>
      </c>
      <c r="AA153" s="44">
        <v>874.41</v>
      </c>
      <c r="AB153" s="45">
        <v>242.48</v>
      </c>
      <c r="AC153" s="47">
        <f t="shared" si="49"/>
        <v>754</v>
      </c>
      <c r="AD153" s="46">
        <f t="shared" si="50"/>
        <v>47124.37</v>
      </c>
      <c r="AE153" s="44">
        <f t="shared" si="40"/>
        <v>-23</v>
      </c>
      <c r="AF153" s="44">
        <f t="shared" si="40"/>
        <v>-3</v>
      </c>
      <c r="AG153" s="44">
        <f t="shared" si="40"/>
        <v>-2</v>
      </c>
      <c r="AH153" s="44">
        <f t="shared" si="40"/>
        <v>-5838.4799999999959</v>
      </c>
      <c r="AI153" s="44">
        <f t="shared" si="40"/>
        <v>-390.85999999999996</v>
      </c>
      <c r="AJ153" s="45">
        <f t="shared" si="54"/>
        <v>-242.48</v>
      </c>
      <c r="AK153" s="47">
        <f t="shared" si="54"/>
        <v>-28</v>
      </c>
      <c r="AL153" s="47">
        <f t="shared" si="54"/>
        <v>-6471.82</v>
      </c>
      <c r="AM153" s="56">
        <f t="shared" si="41"/>
        <v>-3.0913978494623656E-2</v>
      </c>
      <c r="AN153" s="56">
        <f t="shared" si="41"/>
        <v>-0.375</v>
      </c>
      <c r="AO153" s="56">
        <f t="shared" si="41"/>
        <v>-1</v>
      </c>
      <c r="AP153" s="56">
        <f t="shared" si="41"/>
        <v>-0.12690284275513453</v>
      </c>
      <c r="AQ153" s="56">
        <f t="shared" si="41"/>
        <v>-0.44699854759209062</v>
      </c>
      <c r="AR153" s="57">
        <f t="shared" si="55"/>
        <v>-1</v>
      </c>
      <c r="AS153" s="58">
        <f t="shared" si="55"/>
        <v>-3.7135278514588858E-2</v>
      </c>
      <c r="AT153" s="58">
        <f t="shared" si="55"/>
        <v>-0.13733488638681005</v>
      </c>
      <c r="AU153" s="122">
        <f t="shared" si="46"/>
        <v>55.712898751733704</v>
      </c>
      <c r="AV153" s="123">
        <f t="shared" si="43"/>
        <v>61.838010752688163</v>
      </c>
      <c r="AW153" s="124">
        <f t="shared" si="44"/>
        <v>-6.1251120009544593</v>
      </c>
      <c r="AX153" s="122">
        <f t="shared" si="45"/>
        <v>96.710000000000008</v>
      </c>
      <c r="AY153" s="123">
        <f t="shared" si="42"/>
        <v>111.68899999999999</v>
      </c>
      <c r="AZ153" s="124">
        <f t="shared" si="51"/>
        <v>-14.978999999999985</v>
      </c>
    </row>
    <row r="154" spans="1:53" x14ac:dyDescent="0.2">
      <c r="A154" t="s">
        <v>46</v>
      </c>
      <c r="B154" t="s">
        <v>46</v>
      </c>
      <c r="C154" t="s">
        <v>78</v>
      </c>
      <c r="D154" t="s">
        <v>78</v>
      </c>
      <c r="E154" t="s">
        <v>76</v>
      </c>
      <c r="F154" s="4">
        <f t="shared" si="52"/>
        <v>46159</v>
      </c>
      <c r="G154" t="s">
        <v>35</v>
      </c>
      <c r="H154" s="28">
        <v>352</v>
      </c>
      <c r="I154" s="2">
        <v>4</v>
      </c>
      <c r="J154" s="2">
        <v>0</v>
      </c>
      <c r="K154" s="2">
        <v>19560.13</v>
      </c>
      <c r="L154" s="2">
        <v>584.91999999999996</v>
      </c>
      <c r="M154" s="29">
        <v>0</v>
      </c>
      <c r="N154" s="31">
        <f t="shared" si="47"/>
        <v>356</v>
      </c>
      <c r="O154" s="30">
        <f t="shared" si="48"/>
        <v>20145.05</v>
      </c>
      <c r="P154" t="s">
        <v>49</v>
      </c>
      <c r="Q154" t="s">
        <v>49</v>
      </c>
      <c r="R154" t="s">
        <v>78</v>
      </c>
      <c r="S154" t="s">
        <v>78</v>
      </c>
      <c r="T154" t="s">
        <v>76</v>
      </c>
      <c r="U154" s="4">
        <f t="shared" si="53"/>
        <v>45795</v>
      </c>
      <c r="V154" t="s">
        <v>35</v>
      </c>
      <c r="W154" s="28">
        <v>358</v>
      </c>
      <c r="X154" s="2">
        <v>4</v>
      </c>
      <c r="Y154" s="2">
        <v>0</v>
      </c>
      <c r="Z154" s="2">
        <v>19273.5</v>
      </c>
      <c r="AA154" s="2">
        <v>871.17</v>
      </c>
      <c r="AB154" s="29">
        <v>0</v>
      </c>
      <c r="AC154" s="31">
        <f t="shared" si="49"/>
        <v>362</v>
      </c>
      <c r="AD154" s="30">
        <f t="shared" si="50"/>
        <v>20144.669999999998</v>
      </c>
      <c r="AE154" s="2">
        <f t="shared" si="40"/>
        <v>-6</v>
      </c>
      <c r="AF154" s="2">
        <f t="shared" si="40"/>
        <v>0</v>
      </c>
      <c r="AG154" s="2">
        <f t="shared" si="40"/>
        <v>0</v>
      </c>
      <c r="AH154" s="2">
        <f t="shared" si="40"/>
        <v>286.63000000000102</v>
      </c>
      <c r="AI154" s="2">
        <f t="shared" si="40"/>
        <v>-286.25</v>
      </c>
      <c r="AJ154" s="29">
        <f t="shared" si="54"/>
        <v>0</v>
      </c>
      <c r="AK154" s="31">
        <f t="shared" si="54"/>
        <v>-6</v>
      </c>
      <c r="AL154" s="31">
        <f t="shared" si="54"/>
        <v>0.38000000000101863</v>
      </c>
      <c r="AM154" s="38">
        <f t="shared" si="41"/>
        <v>-1.6759776536312849E-2</v>
      </c>
      <c r="AN154" s="38">
        <f t="shared" si="41"/>
        <v>0</v>
      </c>
      <c r="AO154" s="38" t="str">
        <f t="shared" si="41"/>
        <v/>
      </c>
      <c r="AP154" s="38">
        <f t="shared" si="41"/>
        <v>1.4871715049160818E-2</v>
      </c>
      <c r="AQ154" s="38">
        <f t="shared" si="41"/>
        <v>-0.3285811035733554</v>
      </c>
      <c r="AR154" s="39" t="str">
        <f t="shared" si="55"/>
        <v/>
      </c>
      <c r="AS154" s="40">
        <f t="shared" si="55"/>
        <v>-1.6574585635359115E-2</v>
      </c>
      <c r="AT154" s="40">
        <f t="shared" si="55"/>
        <v>1.8863550507455257E-5</v>
      </c>
      <c r="AU154" s="119">
        <f t="shared" si="46"/>
        <v>55.568551136363638</v>
      </c>
      <c r="AV154" s="120">
        <f t="shared" si="43"/>
        <v>53.83659217877095</v>
      </c>
      <c r="AW154" s="121">
        <f t="shared" si="44"/>
        <v>1.7319589575926884</v>
      </c>
      <c r="AX154" s="119">
        <f t="shared" si="45"/>
        <v>146.22999999999999</v>
      </c>
      <c r="AY154" s="120">
        <f t="shared" si="42"/>
        <v>217.79249999999999</v>
      </c>
      <c r="AZ154" s="121">
        <f t="shared" si="51"/>
        <v>-71.5625</v>
      </c>
    </row>
    <row r="155" spans="1:53" x14ac:dyDescent="0.2">
      <c r="A155" t="s">
        <v>46</v>
      </c>
      <c r="B155" t="s">
        <v>46</v>
      </c>
      <c r="C155" t="s">
        <v>78</v>
      </c>
      <c r="D155" t="s">
        <v>78</v>
      </c>
      <c r="E155" t="s">
        <v>76</v>
      </c>
      <c r="F155" s="4">
        <f t="shared" si="52"/>
        <v>46160</v>
      </c>
      <c r="G155" t="s">
        <v>36</v>
      </c>
      <c r="H155" s="28">
        <v>253</v>
      </c>
      <c r="I155" s="2">
        <v>2</v>
      </c>
      <c r="J155" s="2">
        <v>1</v>
      </c>
      <c r="K155" s="2">
        <v>12860.039999999999</v>
      </c>
      <c r="L155" s="2">
        <v>251.97</v>
      </c>
      <c r="M155" s="29">
        <v>2266.7800000000002</v>
      </c>
      <c r="N155" s="31">
        <f t="shared" si="47"/>
        <v>256</v>
      </c>
      <c r="O155" s="30">
        <f t="shared" si="48"/>
        <v>15378.789999999999</v>
      </c>
      <c r="P155" t="s">
        <v>49</v>
      </c>
      <c r="Q155" t="s">
        <v>49</v>
      </c>
      <c r="R155" t="s">
        <v>78</v>
      </c>
      <c r="S155" t="s">
        <v>78</v>
      </c>
      <c r="T155" t="s">
        <v>76</v>
      </c>
      <c r="U155" s="4">
        <f t="shared" si="53"/>
        <v>45796</v>
      </c>
      <c r="V155" t="s">
        <v>36</v>
      </c>
      <c r="W155" s="28">
        <v>307</v>
      </c>
      <c r="X155" s="2">
        <v>5</v>
      </c>
      <c r="Y155" s="2">
        <v>1</v>
      </c>
      <c r="Z155" s="2">
        <v>17797.099999999999</v>
      </c>
      <c r="AA155" s="2">
        <v>855.82</v>
      </c>
      <c r="AB155" s="29">
        <v>21.98</v>
      </c>
      <c r="AC155" s="31">
        <f t="shared" si="49"/>
        <v>313</v>
      </c>
      <c r="AD155" s="30">
        <f t="shared" si="50"/>
        <v>18674.899999999998</v>
      </c>
      <c r="AE155" s="2">
        <f t="shared" si="40"/>
        <v>-54</v>
      </c>
      <c r="AF155" s="2">
        <f t="shared" si="40"/>
        <v>-3</v>
      </c>
      <c r="AG155" s="2">
        <f t="shared" si="40"/>
        <v>0</v>
      </c>
      <c r="AH155" s="2">
        <f t="shared" si="40"/>
        <v>-4937.0599999999995</v>
      </c>
      <c r="AI155" s="2">
        <f t="shared" si="40"/>
        <v>-603.85</v>
      </c>
      <c r="AJ155" s="29">
        <f t="shared" si="54"/>
        <v>2244.8000000000002</v>
      </c>
      <c r="AK155" s="31">
        <f t="shared" si="54"/>
        <v>-57</v>
      </c>
      <c r="AL155" s="31">
        <f t="shared" si="54"/>
        <v>-3296.1099999999988</v>
      </c>
      <c r="AM155" s="38">
        <f t="shared" si="41"/>
        <v>-0.1758957654723127</v>
      </c>
      <c r="AN155" s="38">
        <f t="shared" si="41"/>
        <v>-0.6</v>
      </c>
      <c r="AO155" s="38">
        <f t="shared" si="41"/>
        <v>0</v>
      </c>
      <c r="AP155" s="38">
        <f t="shared" si="41"/>
        <v>-0.27740811705277824</v>
      </c>
      <c r="AQ155" s="38">
        <f t="shared" si="41"/>
        <v>-0.70558061274567085</v>
      </c>
      <c r="AR155" s="39">
        <f t="shared" si="55"/>
        <v>102.12920837124659</v>
      </c>
      <c r="AS155" s="40">
        <f t="shared" si="55"/>
        <v>-0.18210862619808307</v>
      </c>
      <c r="AT155" s="40">
        <f t="shared" si="55"/>
        <v>-0.17649947255406986</v>
      </c>
      <c r="AU155" s="119">
        <f t="shared" si="46"/>
        <v>50.830197628458492</v>
      </c>
      <c r="AV155" s="120">
        <f t="shared" si="43"/>
        <v>57.971009771986964</v>
      </c>
      <c r="AW155" s="121">
        <f t="shared" si="44"/>
        <v>-7.1408121435284713</v>
      </c>
      <c r="AX155" s="119">
        <f t="shared" si="45"/>
        <v>839.58333333333337</v>
      </c>
      <c r="AY155" s="120">
        <f t="shared" si="42"/>
        <v>146.30000000000001</v>
      </c>
      <c r="AZ155" s="121">
        <f t="shared" si="51"/>
        <v>693.2833333333333</v>
      </c>
    </row>
    <row r="156" spans="1:53" x14ac:dyDescent="0.2">
      <c r="A156" t="s">
        <v>46</v>
      </c>
      <c r="B156" t="s">
        <v>46</v>
      </c>
      <c r="C156" t="s">
        <v>78</v>
      </c>
      <c r="D156" t="s">
        <v>78</v>
      </c>
      <c r="E156" t="s">
        <v>76</v>
      </c>
      <c r="F156" s="4">
        <f t="shared" si="52"/>
        <v>46161</v>
      </c>
      <c r="G156" t="s">
        <v>37</v>
      </c>
      <c r="H156" s="28">
        <v>345</v>
      </c>
      <c r="I156" s="2">
        <v>7</v>
      </c>
      <c r="J156" s="2">
        <v>0</v>
      </c>
      <c r="K156" s="2">
        <v>18285.43</v>
      </c>
      <c r="L156" s="2">
        <v>1411.09</v>
      </c>
      <c r="M156" s="29">
        <v>0</v>
      </c>
      <c r="N156" s="31">
        <f t="shared" si="47"/>
        <v>352</v>
      </c>
      <c r="O156" s="30">
        <f t="shared" si="48"/>
        <v>19696.52</v>
      </c>
      <c r="P156" t="s">
        <v>49</v>
      </c>
      <c r="Q156" t="s">
        <v>49</v>
      </c>
      <c r="R156" t="s">
        <v>78</v>
      </c>
      <c r="S156" t="s">
        <v>78</v>
      </c>
      <c r="T156" t="s">
        <v>76</v>
      </c>
      <c r="U156" s="4">
        <f t="shared" si="53"/>
        <v>45797</v>
      </c>
      <c r="V156" t="s">
        <v>37</v>
      </c>
      <c r="W156" s="28">
        <v>351</v>
      </c>
      <c r="X156" s="2">
        <v>4</v>
      </c>
      <c r="Y156" s="2">
        <v>2</v>
      </c>
      <c r="Z156" s="2">
        <v>17079.46</v>
      </c>
      <c r="AA156" s="2">
        <v>136.82000000000002</v>
      </c>
      <c r="AB156" s="29">
        <v>186.38</v>
      </c>
      <c r="AC156" s="31">
        <f t="shared" si="49"/>
        <v>357</v>
      </c>
      <c r="AD156" s="30">
        <f t="shared" si="50"/>
        <v>17402.66</v>
      </c>
      <c r="AE156" s="2">
        <f t="shared" ref="AE156:AI206" si="56">+H156-W156</f>
        <v>-6</v>
      </c>
      <c r="AF156" s="2">
        <f t="shared" si="56"/>
        <v>3</v>
      </c>
      <c r="AG156" s="2">
        <f t="shared" si="56"/>
        <v>-2</v>
      </c>
      <c r="AH156" s="2">
        <f t="shared" si="56"/>
        <v>1205.9700000000012</v>
      </c>
      <c r="AI156" s="2">
        <f t="shared" si="56"/>
        <v>1274.27</v>
      </c>
      <c r="AJ156" s="29">
        <f t="shared" si="54"/>
        <v>-186.38</v>
      </c>
      <c r="AK156" s="31">
        <f t="shared" si="54"/>
        <v>-5</v>
      </c>
      <c r="AL156" s="31">
        <f t="shared" si="54"/>
        <v>2293.8600000000006</v>
      </c>
      <c r="AM156" s="38">
        <f t="shared" ref="AM156:AQ206" si="57">IFERROR(AE156/W156,"")</f>
        <v>-1.7094017094017096E-2</v>
      </c>
      <c r="AN156" s="38">
        <f t="shared" si="57"/>
        <v>0.75</v>
      </c>
      <c r="AO156" s="38">
        <f t="shared" si="57"/>
        <v>-1</v>
      </c>
      <c r="AP156" s="38">
        <f t="shared" si="57"/>
        <v>7.0609375237858873E-2</v>
      </c>
      <c r="AQ156" s="38">
        <f t="shared" si="57"/>
        <v>9.3134775617599743</v>
      </c>
      <c r="AR156" s="39">
        <f t="shared" si="55"/>
        <v>-1</v>
      </c>
      <c r="AS156" s="40">
        <f t="shared" si="55"/>
        <v>-1.4005602240896359E-2</v>
      </c>
      <c r="AT156" s="40">
        <f t="shared" si="55"/>
        <v>0.13181088408323788</v>
      </c>
      <c r="AU156" s="119">
        <f t="shared" si="46"/>
        <v>53.001246376811594</v>
      </c>
      <c r="AV156" s="120">
        <f t="shared" si="43"/>
        <v>48.659430199430197</v>
      </c>
      <c r="AW156" s="121">
        <f t="shared" si="44"/>
        <v>4.3418161773813964</v>
      </c>
      <c r="AX156" s="119">
        <f t="shared" si="45"/>
        <v>201.5842857142857</v>
      </c>
      <c r="AY156" s="120">
        <f t="shared" si="42"/>
        <v>53.866666666666674</v>
      </c>
      <c r="AZ156" s="121">
        <f t="shared" si="51"/>
        <v>147.71761904761902</v>
      </c>
    </row>
    <row r="157" spans="1:53" x14ac:dyDescent="0.2">
      <c r="A157" t="s">
        <v>46</v>
      </c>
      <c r="B157" t="s">
        <v>46</v>
      </c>
      <c r="C157" t="s">
        <v>78</v>
      </c>
      <c r="D157" t="s">
        <v>78</v>
      </c>
      <c r="E157" t="s">
        <v>76</v>
      </c>
      <c r="F157" s="4">
        <f t="shared" si="52"/>
        <v>46162</v>
      </c>
      <c r="G157" t="s">
        <v>38</v>
      </c>
      <c r="H157" s="28">
        <v>389</v>
      </c>
      <c r="I157" s="2">
        <v>5</v>
      </c>
      <c r="J157" s="2">
        <v>0</v>
      </c>
      <c r="K157" s="2">
        <v>21296.59</v>
      </c>
      <c r="L157" s="2">
        <v>467.67000000000007</v>
      </c>
      <c r="M157" s="29">
        <v>0</v>
      </c>
      <c r="N157" s="31">
        <f t="shared" si="47"/>
        <v>394</v>
      </c>
      <c r="O157" s="30">
        <f t="shared" si="48"/>
        <v>21764.260000000002</v>
      </c>
      <c r="P157" t="s">
        <v>49</v>
      </c>
      <c r="Q157" t="s">
        <v>49</v>
      </c>
      <c r="R157" t="s">
        <v>78</v>
      </c>
      <c r="S157" t="s">
        <v>78</v>
      </c>
      <c r="T157" t="s">
        <v>76</v>
      </c>
      <c r="U157" s="4">
        <f t="shared" si="53"/>
        <v>45798</v>
      </c>
      <c r="V157" t="s">
        <v>38</v>
      </c>
      <c r="W157" s="28">
        <v>370</v>
      </c>
      <c r="X157" s="2">
        <v>6</v>
      </c>
      <c r="Y157" s="2">
        <v>1</v>
      </c>
      <c r="Z157" s="2">
        <v>20985.86</v>
      </c>
      <c r="AA157" s="2">
        <v>1158.98</v>
      </c>
      <c r="AB157" s="29">
        <v>77.94</v>
      </c>
      <c r="AC157" s="31">
        <f t="shared" si="49"/>
        <v>377</v>
      </c>
      <c r="AD157" s="30">
        <f t="shared" si="50"/>
        <v>22222.78</v>
      </c>
      <c r="AE157" s="2">
        <f t="shared" si="56"/>
        <v>19</v>
      </c>
      <c r="AF157" s="2">
        <f t="shared" si="56"/>
        <v>-1</v>
      </c>
      <c r="AG157" s="2">
        <f t="shared" si="56"/>
        <v>-1</v>
      </c>
      <c r="AH157" s="2">
        <f t="shared" si="56"/>
        <v>310.72999999999956</v>
      </c>
      <c r="AI157" s="2">
        <f t="shared" si="56"/>
        <v>-691.31</v>
      </c>
      <c r="AJ157" s="29">
        <f t="shared" si="54"/>
        <v>-77.94</v>
      </c>
      <c r="AK157" s="31">
        <f t="shared" si="54"/>
        <v>17</v>
      </c>
      <c r="AL157" s="31">
        <f t="shared" si="54"/>
        <v>-458.5199999999968</v>
      </c>
      <c r="AM157" s="38">
        <f t="shared" si="57"/>
        <v>5.1351351351351354E-2</v>
      </c>
      <c r="AN157" s="38">
        <f t="shared" si="57"/>
        <v>-0.16666666666666666</v>
      </c>
      <c r="AO157" s="38">
        <f t="shared" si="57"/>
        <v>-1</v>
      </c>
      <c r="AP157" s="38">
        <f t="shared" si="57"/>
        <v>1.4806636468555472E-2</v>
      </c>
      <c r="AQ157" s="38">
        <f t="shared" si="57"/>
        <v>-0.59648138880739954</v>
      </c>
      <c r="AR157" s="39">
        <f t="shared" si="55"/>
        <v>-1</v>
      </c>
      <c r="AS157" s="40">
        <f t="shared" si="55"/>
        <v>4.5092838196286469E-2</v>
      </c>
      <c r="AT157" s="40">
        <f t="shared" si="55"/>
        <v>-2.0632882114658781E-2</v>
      </c>
      <c r="AU157" s="119">
        <f t="shared" si="46"/>
        <v>54.747017994858609</v>
      </c>
      <c r="AV157" s="120">
        <f t="shared" si="43"/>
        <v>56.718540540540545</v>
      </c>
      <c r="AW157" s="121">
        <f t="shared" si="44"/>
        <v>-1.9715225456819354</v>
      </c>
      <c r="AX157" s="119">
        <f t="shared" si="45"/>
        <v>93.53400000000002</v>
      </c>
      <c r="AY157" s="120">
        <f t="shared" si="42"/>
        <v>176.70285714285714</v>
      </c>
      <c r="AZ157" s="121">
        <f t="shared" si="51"/>
        <v>-83.168857142857121</v>
      </c>
    </row>
    <row r="158" spans="1:53" x14ac:dyDescent="0.2">
      <c r="A158" t="s">
        <v>46</v>
      </c>
      <c r="B158" t="s">
        <v>46</v>
      </c>
      <c r="C158" t="s">
        <v>78</v>
      </c>
      <c r="D158" t="s">
        <v>78</v>
      </c>
      <c r="E158" t="s">
        <v>76</v>
      </c>
      <c r="F158" s="4">
        <f t="shared" si="52"/>
        <v>46163</v>
      </c>
      <c r="G158" t="s">
        <v>39</v>
      </c>
      <c r="H158" s="28">
        <v>515</v>
      </c>
      <c r="I158" s="2">
        <v>11</v>
      </c>
      <c r="J158" s="2">
        <v>0</v>
      </c>
      <c r="K158" s="2">
        <v>28251.32</v>
      </c>
      <c r="L158" s="2">
        <v>1776.53</v>
      </c>
      <c r="M158" s="29">
        <v>0</v>
      </c>
      <c r="N158" s="31">
        <f t="shared" si="47"/>
        <v>526</v>
      </c>
      <c r="O158" s="30">
        <f t="shared" si="48"/>
        <v>30027.85</v>
      </c>
      <c r="P158" t="s">
        <v>49</v>
      </c>
      <c r="Q158" t="s">
        <v>49</v>
      </c>
      <c r="R158" t="s">
        <v>78</v>
      </c>
      <c r="S158" t="s">
        <v>78</v>
      </c>
      <c r="T158" t="s">
        <v>76</v>
      </c>
      <c r="U158" s="4">
        <f t="shared" si="53"/>
        <v>45799</v>
      </c>
      <c r="V158" t="s">
        <v>39</v>
      </c>
      <c r="W158" s="28">
        <v>545</v>
      </c>
      <c r="X158" s="2">
        <v>8</v>
      </c>
      <c r="Y158" s="2">
        <v>4</v>
      </c>
      <c r="Z158" s="2">
        <v>30762.94</v>
      </c>
      <c r="AA158" s="2">
        <v>1079.6600000000001</v>
      </c>
      <c r="AB158" s="29">
        <v>423.12</v>
      </c>
      <c r="AC158" s="31">
        <f t="shared" si="49"/>
        <v>557</v>
      </c>
      <c r="AD158" s="30">
        <f t="shared" si="50"/>
        <v>32265.719999999998</v>
      </c>
      <c r="AE158" s="2">
        <f t="shared" si="56"/>
        <v>-30</v>
      </c>
      <c r="AF158" s="2">
        <f t="shared" si="56"/>
        <v>3</v>
      </c>
      <c r="AG158" s="2">
        <f t="shared" si="56"/>
        <v>-4</v>
      </c>
      <c r="AH158" s="2">
        <f t="shared" si="56"/>
        <v>-2511.619999999999</v>
      </c>
      <c r="AI158" s="2">
        <f t="shared" si="56"/>
        <v>696.86999999999989</v>
      </c>
      <c r="AJ158" s="29">
        <f t="shared" si="54"/>
        <v>-423.12</v>
      </c>
      <c r="AK158" s="31">
        <f t="shared" si="54"/>
        <v>-31</v>
      </c>
      <c r="AL158" s="31">
        <f t="shared" si="54"/>
        <v>-2237.869999999999</v>
      </c>
      <c r="AM158" s="38">
        <f t="shared" si="57"/>
        <v>-5.5045871559633031E-2</v>
      </c>
      <c r="AN158" s="38">
        <f t="shared" si="57"/>
        <v>0.375</v>
      </c>
      <c r="AO158" s="38">
        <f t="shared" si="57"/>
        <v>-1</v>
      </c>
      <c r="AP158" s="38">
        <f t="shared" si="57"/>
        <v>-8.1644342185759847E-2</v>
      </c>
      <c r="AQ158" s="38">
        <f t="shared" si="57"/>
        <v>0.64545319822907199</v>
      </c>
      <c r="AR158" s="39">
        <f t="shared" si="55"/>
        <v>-1</v>
      </c>
      <c r="AS158" s="40">
        <f t="shared" si="55"/>
        <v>-5.565529622980251E-2</v>
      </c>
      <c r="AT158" s="40">
        <f t="shared" si="55"/>
        <v>-6.9357510075708811E-2</v>
      </c>
      <c r="AU158" s="119">
        <f t="shared" si="46"/>
        <v>54.856932038834948</v>
      </c>
      <c r="AV158" s="120">
        <f t="shared" si="43"/>
        <v>56.445761467889909</v>
      </c>
      <c r="AW158" s="121">
        <f t="shared" si="44"/>
        <v>-1.5888294290549609</v>
      </c>
      <c r="AX158" s="119">
        <f t="shared" si="45"/>
        <v>161.50272727272727</v>
      </c>
      <c r="AY158" s="120">
        <f t="shared" si="42"/>
        <v>125.23166666666668</v>
      </c>
      <c r="AZ158" s="121">
        <f t="shared" si="51"/>
        <v>36.271060606060587</v>
      </c>
    </row>
    <row r="159" spans="1:53" x14ac:dyDescent="0.2">
      <c r="A159" t="s">
        <v>46</v>
      </c>
      <c r="B159" t="s">
        <v>46</v>
      </c>
      <c r="C159" t="s">
        <v>78</v>
      </c>
      <c r="D159" t="s">
        <v>78</v>
      </c>
      <c r="E159" t="s">
        <v>76</v>
      </c>
      <c r="F159" s="4">
        <f t="shared" si="52"/>
        <v>46164</v>
      </c>
      <c r="G159" t="s">
        <v>40</v>
      </c>
      <c r="H159" s="28">
        <v>792</v>
      </c>
      <c r="I159" s="2">
        <v>8</v>
      </c>
      <c r="J159" s="2">
        <v>0</v>
      </c>
      <c r="K159" s="2">
        <v>47408.08</v>
      </c>
      <c r="L159" s="2">
        <v>1279.97</v>
      </c>
      <c r="M159" s="29">
        <v>0</v>
      </c>
      <c r="N159" s="31">
        <f t="shared" si="47"/>
        <v>800</v>
      </c>
      <c r="O159" s="30">
        <f t="shared" si="48"/>
        <v>48688.05</v>
      </c>
      <c r="P159" t="s">
        <v>49</v>
      </c>
      <c r="Q159" t="s">
        <v>49</v>
      </c>
      <c r="R159" t="s">
        <v>78</v>
      </c>
      <c r="S159" t="s">
        <v>78</v>
      </c>
      <c r="T159" t="s">
        <v>76</v>
      </c>
      <c r="U159" s="4">
        <f t="shared" si="53"/>
        <v>45800</v>
      </c>
      <c r="V159" t="s">
        <v>40</v>
      </c>
      <c r="W159" s="28">
        <v>804</v>
      </c>
      <c r="X159" s="2">
        <v>12</v>
      </c>
      <c r="Y159" s="2">
        <v>1</v>
      </c>
      <c r="Z159" s="2">
        <v>48875.299999999996</v>
      </c>
      <c r="AA159" s="2">
        <v>1594.85</v>
      </c>
      <c r="AB159" s="29">
        <v>2470.08</v>
      </c>
      <c r="AC159" s="31">
        <f t="shared" si="49"/>
        <v>817</v>
      </c>
      <c r="AD159" s="30">
        <f t="shared" si="50"/>
        <v>52940.229999999996</v>
      </c>
      <c r="AE159" s="2">
        <f t="shared" si="56"/>
        <v>-12</v>
      </c>
      <c r="AF159" s="2">
        <f t="shared" si="56"/>
        <v>-4</v>
      </c>
      <c r="AG159" s="2">
        <f t="shared" si="56"/>
        <v>-1</v>
      </c>
      <c r="AH159" s="2">
        <f t="shared" si="56"/>
        <v>-1467.2199999999939</v>
      </c>
      <c r="AI159" s="2">
        <f t="shared" si="56"/>
        <v>-314.87999999999988</v>
      </c>
      <c r="AJ159" s="29">
        <f t="shared" si="54"/>
        <v>-2470.08</v>
      </c>
      <c r="AK159" s="31">
        <f t="shared" si="54"/>
        <v>-17</v>
      </c>
      <c r="AL159" s="31">
        <f t="shared" si="54"/>
        <v>-4252.179999999993</v>
      </c>
      <c r="AM159" s="38">
        <f t="shared" si="57"/>
        <v>-1.4925373134328358E-2</v>
      </c>
      <c r="AN159" s="38">
        <f t="shared" si="57"/>
        <v>-0.33333333333333331</v>
      </c>
      <c r="AO159" s="38">
        <f t="shared" si="57"/>
        <v>-1</v>
      </c>
      <c r="AP159" s="38">
        <f t="shared" si="57"/>
        <v>-3.0019662283402741E-2</v>
      </c>
      <c r="AQ159" s="38">
        <f t="shared" si="57"/>
        <v>-0.19743549550114425</v>
      </c>
      <c r="AR159" s="39">
        <f t="shared" si="55"/>
        <v>-1</v>
      </c>
      <c r="AS159" s="40">
        <f t="shared" si="55"/>
        <v>-2.0807833537331701E-2</v>
      </c>
      <c r="AT159" s="40">
        <f t="shared" si="55"/>
        <v>-8.0320391505665792E-2</v>
      </c>
      <c r="AU159" s="119">
        <f t="shared" si="46"/>
        <v>59.858686868686874</v>
      </c>
      <c r="AV159" s="120">
        <f t="shared" si="43"/>
        <v>60.790174129353225</v>
      </c>
      <c r="AW159" s="121">
        <f t="shared" si="44"/>
        <v>-0.93148726066635135</v>
      </c>
      <c r="AX159" s="119">
        <f t="shared" si="45"/>
        <v>159.99625</v>
      </c>
      <c r="AY159" s="120">
        <f t="shared" si="42"/>
        <v>312.68692307692305</v>
      </c>
      <c r="AZ159" s="121">
        <f t="shared" si="51"/>
        <v>-152.69067307692305</v>
      </c>
      <c r="BA159" s="96"/>
    </row>
    <row r="160" spans="1:53" ht="13.5" thickBot="1" x14ac:dyDescent="0.25">
      <c r="A160" t="s">
        <v>46</v>
      </c>
      <c r="B160" t="s">
        <v>46</v>
      </c>
      <c r="C160" t="s">
        <v>78</v>
      </c>
      <c r="D160" t="s">
        <v>78</v>
      </c>
      <c r="E160" t="s">
        <v>76</v>
      </c>
      <c r="F160" s="59">
        <f t="shared" si="52"/>
        <v>46165</v>
      </c>
      <c r="G160" s="42" t="s">
        <v>41</v>
      </c>
      <c r="H160" s="43">
        <v>776</v>
      </c>
      <c r="I160" s="44">
        <v>4</v>
      </c>
      <c r="J160" s="44">
        <v>0</v>
      </c>
      <c r="K160" s="44">
        <v>43858</v>
      </c>
      <c r="L160" s="44">
        <v>1464.13</v>
      </c>
      <c r="M160" s="45">
        <v>0</v>
      </c>
      <c r="N160" s="47">
        <f t="shared" si="47"/>
        <v>780</v>
      </c>
      <c r="O160" s="46">
        <f t="shared" si="48"/>
        <v>45322.13</v>
      </c>
      <c r="P160" t="s">
        <v>49</v>
      </c>
      <c r="Q160" t="s">
        <v>49</v>
      </c>
      <c r="R160" t="s">
        <v>78</v>
      </c>
      <c r="S160" t="s">
        <v>78</v>
      </c>
      <c r="T160" t="s">
        <v>76</v>
      </c>
      <c r="U160" s="59">
        <f t="shared" si="53"/>
        <v>45801</v>
      </c>
      <c r="V160" s="42" t="s">
        <v>41</v>
      </c>
      <c r="W160" s="43">
        <v>775</v>
      </c>
      <c r="X160" s="44">
        <v>5</v>
      </c>
      <c r="Y160" s="44">
        <v>1</v>
      </c>
      <c r="Z160" s="44">
        <v>46633.919999999998</v>
      </c>
      <c r="AA160" s="44">
        <v>372.6</v>
      </c>
      <c r="AB160" s="45">
        <v>231.99</v>
      </c>
      <c r="AC160" s="47">
        <f t="shared" si="49"/>
        <v>781</v>
      </c>
      <c r="AD160" s="46">
        <f t="shared" si="50"/>
        <v>47238.509999999995</v>
      </c>
      <c r="AE160" s="44">
        <f t="shared" si="56"/>
        <v>1</v>
      </c>
      <c r="AF160" s="44">
        <f t="shared" si="56"/>
        <v>-1</v>
      </c>
      <c r="AG160" s="44">
        <f t="shared" si="56"/>
        <v>-1</v>
      </c>
      <c r="AH160" s="44">
        <f t="shared" si="56"/>
        <v>-2775.9199999999983</v>
      </c>
      <c r="AI160" s="44">
        <f t="shared" si="56"/>
        <v>1091.5300000000002</v>
      </c>
      <c r="AJ160" s="45">
        <f t="shared" si="54"/>
        <v>-231.99</v>
      </c>
      <c r="AK160" s="47">
        <f t="shared" si="54"/>
        <v>-1</v>
      </c>
      <c r="AL160" s="47">
        <f t="shared" si="54"/>
        <v>-1916.3799999999974</v>
      </c>
      <c r="AM160" s="56">
        <f t="shared" si="57"/>
        <v>1.2903225806451613E-3</v>
      </c>
      <c r="AN160" s="56">
        <f t="shared" si="57"/>
        <v>-0.2</v>
      </c>
      <c r="AO160" s="56">
        <f t="shared" si="57"/>
        <v>-1</v>
      </c>
      <c r="AP160" s="56">
        <f t="shared" si="57"/>
        <v>-5.9525770083235514E-2</v>
      </c>
      <c r="AQ160" s="56">
        <f t="shared" si="57"/>
        <v>2.9294954374664521</v>
      </c>
      <c r="AR160" s="57">
        <f t="shared" si="55"/>
        <v>-1</v>
      </c>
      <c r="AS160" s="58">
        <f t="shared" si="55"/>
        <v>-1.2804097311139564E-3</v>
      </c>
      <c r="AT160" s="58">
        <f t="shared" si="55"/>
        <v>-4.0568172027441118E-2</v>
      </c>
      <c r="AU160" s="122">
        <f t="shared" si="46"/>
        <v>56.518041237113401</v>
      </c>
      <c r="AV160" s="123">
        <f t="shared" si="43"/>
        <v>60.172799999999995</v>
      </c>
      <c r="AW160" s="124">
        <f t="shared" si="44"/>
        <v>-3.6547587628865941</v>
      </c>
      <c r="AX160" s="122">
        <f t="shared" si="45"/>
        <v>366.03250000000003</v>
      </c>
      <c r="AY160" s="123">
        <f t="shared" si="42"/>
        <v>100.765</v>
      </c>
      <c r="AZ160" s="124">
        <f t="shared" si="51"/>
        <v>265.26750000000004</v>
      </c>
    </row>
    <row r="161" spans="1:52" x14ac:dyDescent="0.2">
      <c r="A161" t="s">
        <v>46</v>
      </c>
      <c r="B161" t="s">
        <v>46</v>
      </c>
      <c r="C161" t="s">
        <v>78</v>
      </c>
      <c r="D161" t="s">
        <v>78</v>
      </c>
      <c r="E161" t="s">
        <v>77</v>
      </c>
      <c r="F161" s="4">
        <f t="shared" si="52"/>
        <v>46166</v>
      </c>
      <c r="G161" t="s">
        <v>35</v>
      </c>
      <c r="H161" s="28">
        <v>510</v>
      </c>
      <c r="I161" s="2">
        <v>6</v>
      </c>
      <c r="J161" s="2">
        <v>0</v>
      </c>
      <c r="K161" s="2">
        <v>28184.239999999998</v>
      </c>
      <c r="L161" s="2">
        <v>1301.25</v>
      </c>
      <c r="M161" s="29">
        <v>0</v>
      </c>
      <c r="N161" s="31">
        <f t="shared" si="47"/>
        <v>516</v>
      </c>
      <c r="O161" s="30">
        <f t="shared" si="48"/>
        <v>29485.489999999998</v>
      </c>
      <c r="P161" t="s">
        <v>49</v>
      </c>
      <c r="Q161" t="s">
        <v>49</v>
      </c>
      <c r="R161" t="s">
        <v>78</v>
      </c>
      <c r="S161" t="s">
        <v>78</v>
      </c>
      <c r="T161" t="s">
        <v>77</v>
      </c>
      <c r="U161" s="4">
        <f t="shared" si="53"/>
        <v>45802</v>
      </c>
      <c r="V161" t="s">
        <v>35</v>
      </c>
      <c r="W161" s="28">
        <v>482</v>
      </c>
      <c r="X161" s="2">
        <v>3</v>
      </c>
      <c r="Y161" s="2">
        <v>0</v>
      </c>
      <c r="Z161" s="2">
        <v>25189.919999999998</v>
      </c>
      <c r="AA161" s="2">
        <v>757.64</v>
      </c>
      <c r="AB161" s="29">
        <v>0</v>
      </c>
      <c r="AC161" s="31">
        <f t="shared" si="49"/>
        <v>485</v>
      </c>
      <c r="AD161" s="30">
        <f t="shared" si="50"/>
        <v>25947.559999999998</v>
      </c>
      <c r="AE161" s="2">
        <f t="shared" si="56"/>
        <v>28</v>
      </c>
      <c r="AF161" s="2">
        <f t="shared" si="56"/>
        <v>3</v>
      </c>
      <c r="AG161" s="2">
        <f t="shared" si="56"/>
        <v>0</v>
      </c>
      <c r="AH161" s="2">
        <f t="shared" si="56"/>
        <v>2994.3199999999997</v>
      </c>
      <c r="AI161" s="2">
        <f t="shared" si="56"/>
        <v>543.61</v>
      </c>
      <c r="AJ161" s="29">
        <f t="shared" si="54"/>
        <v>0</v>
      </c>
      <c r="AK161" s="31">
        <f t="shared" si="54"/>
        <v>31</v>
      </c>
      <c r="AL161" s="31">
        <f t="shared" si="54"/>
        <v>3537.9300000000003</v>
      </c>
      <c r="AM161" s="38">
        <f t="shared" si="57"/>
        <v>5.8091286307053944E-2</v>
      </c>
      <c r="AN161" s="38">
        <f t="shared" si="57"/>
        <v>1</v>
      </c>
      <c r="AO161" s="38" t="str">
        <f t="shared" si="57"/>
        <v/>
      </c>
      <c r="AP161" s="38">
        <f t="shared" si="57"/>
        <v>0.11886977013027433</v>
      </c>
      <c r="AQ161" s="38">
        <f t="shared" si="57"/>
        <v>0.71750435563064252</v>
      </c>
      <c r="AR161" s="39" t="str">
        <f t="shared" si="55"/>
        <v/>
      </c>
      <c r="AS161" s="40">
        <f t="shared" si="55"/>
        <v>6.3917525773195871E-2</v>
      </c>
      <c r="AT161" s="40">
        <f t="shared" si="55"/>
        <v>0.13634923669123419</v>
      </c>
      <c r="AU161" s="119">
        <f t="shared" si="46"/>
        <v>55.263215686274506</v>
      </c>
      <c r="AV161" s="120">
        <f t="shared" si="43"/>
        <v>52.261244813278005</v>
      </c>
      <c r="AW161" s="121">
        <f t="shared" si="44"/>
        <v>3.0019708729965018</v>
      </c>
      <c r="AX161" s="119">
        <f t="shared" si="45"/>
        <v>216.875</v>
      </c>
      <c r="AY161" s="120">
        <f t="shared" si="42"/>
        <v>252.54666666666665</v>
      </c>
      <c r="AZ161" s="121">
        <f t="shared" si="51"/>
        <v>-35.671666666666653</v>
      </c>
    </row>
    <row r="162" spans="1:52" x14ac:dyDescent="0.2">
      <c r="A162" t="s">
        <v>46</v>
      </c>
      <c r="B162" t="s">
        <v>46</v>
      </c>
      <c r="C162" t="s">
        <v>78</v>
      </c>
      <c r="D162" t="s">
        <v>78</v>
      </c>
      <c r="E162" t="s">
        <v>77</v>
      </c>
      <c r="F162" s="4">
        <f t="shared" si="52"/>
        <v>46167</v>
      </c>
      <c r="G162" t="s">
        <v>36</v>
      </c>
      <c r="H162" s="28">
        <v>404</v>
      </c>
      <c r="I162" s="2">
        <v>2</v>
      </c>
      <c r="J162" s="2">
        <v>0</v>
      </c>
      <c r="K162" s="2">
        <v>19604.109999999997</v>
      </c>
      <c r="L162" s="2">
        <v>232.07</v>
      </c>
      <c r="M162" s="29">
        <v>0</v>
      </c>
      <c r="N162" s="31">
        <f t="shared" si="47"/>
        <v>406</v>
      </c>
      <c r="O162" s="30">
        <f t="shared" si="48"/>
        <v>19836.179999999997</v>
      </c>
      <c r="P162" t="s">
        <v>49</v>
      </c>
      <c r="Q162" t="s">
        <v>49</v>
      </c>
      <c r="R162" t="s">
        <v>78</v>
      </c>
      <c r="S162" t="s">
        <v>78</v>
      </c>
      <c r="T162" t="s">
        <v>77</v>
      </c>
      <c r="U162" s="4">
        <f t="shared" si="53"/>
        <v>45803</v>
      </c>
      <c r="V162" t="s">
        <v>36</v>
      </c>
      <c r="W162" s="28">
        <v>345</v>
      </c>
      <c r="X162" s="2">
        <v>4</v>
      </c>
      <c r="Y162" s="2">
        <v>0</v>
      </c>
      <c r="Z162" s="2">
        <v>22014.120000000003</v>
      </c>
      <c r="AA162" s="2">
        <v>571.57000000000005</v>
      </c>
      <c r="AB162" s="29">
        <v>0</v>
      </c>
      <c r="AC162" s="31">
        <f t="shared" si="49"/>
        <v>349</v>
      </c>
      <c r="AD162" s="30">
        <f t="shared" si="50"/>
        <v>22585.690000000002</v>
      </c>
      <c r="AE162" s="2">
        <f t="shared" si="56"/>
        <v>59</v>
      </c>
      <c r="AF162" s="2">
        <f t="shared" si="56"/>
        <v>-2</v>
      </c>
      <c r="AG162" s="2">
        <f t="shared" si="56"/>
        <v>0</v>
      </c>
      <c r="AH162" s="2">
        <f t="shared" si="56"/>
        <v>-2410.0100000000057</v>
      </c>
      <c r="AI162" s="2">
        <f t="shared" si="56"/>
        <v>-339.50000000000006</v>
      </c>
      <c r="AJ162" s="29">
        <f t="shared" si="54"/>
        <v>0</v>
      </c>
      <c r="AK162" s="31">
        <f t="shared" si="54"/>
        <v>57</v>
      </c>
      <c r="AL162" s="31">
        <f t="shared" si="54"/>
        <v>-2749.5100000000057</v>
      </c>
      <c r="AM162" s="38">
        <f t="shared" si="57"/>
        <v>0.17101449275362318</v>
      </c>
      <c r="AN162" s="38">
        <f t="shared" si="57"/>
        <v>-0.5</v>
      </c>
      <c r="AO162" s="38" t="str">
        <f t="shared" si="57"/>
        <v/>
      </c>
      <c r="AP162" s="38">
        <f t="shared" si="57"/>
        <v>-0.10947564563107702</v>
      </c>
      <c r="AQ162" s="38">
        <f t="shared" si="57"/>
        <v>-0.59397799044736432</v>
      </c>
      <c r="AR162" s="39" t="str">
        <f t="shared" si="55"/>
        <v/>
      </c>
      <c r="AS162" s="40">
        <f t="shared" si="55"/>
        <v>0.16332378223495703</v>
      </c>
      <c r="AT162" s="40">
        <f t="shared" si="55"/>
        <v>-0.12173681654180171</v>
      </c>
      <c r="AU162" s="119">
        <f t="shared" si="46"/>
        <v>48.52502475247524</v>
      </c>
      <c r="AV162" s="120">
        <f t="shared" si="43"/>
        <v>63.809043478260875</v>
      </c>
      <c r="AW162" s="121">
        <f t="shared" si="44"/>
        <v>-15.284018725785636</v>
      </c>
      <c r="AX162" s="119">
        <f t="shared" si="45"/>
        <v>116.035</v>
      </c>
      <c r="AY162" s="120">
        <f t="shared" si="42"/>
        <v>142.89250000000001</v>
      </c>
      <c r="AZ162" s="121">
        <f t="shared" si="51"/>
        <v>-26.857500000000016</v>
      </c>
    </row>
    <row r="163" spans="1:52" x14ac:dyDescent="0.2">
      <c r="A163" t="s">
        <v>46</v>
      </c>
      <c r="B163" t="s">
        <v>46</v>
      </c>
      <c r="C163" t="s">
        <v>78</v>
      </c>
      <c r="D163" t="s">
        <v>78</v>
      </c>
      <c r="E163" t="s">
        <v>77</v>
      </c>
      <c r="F163" s="4">
        <f t="shared" si="52"/>
        <v>46168</v>
      </c>
      <c r="G163" t="s">
        <v>37</v>
      </c>
      <c r="H163" s="28">
        <v>278</v>
      </c>
      <c r="I163" s="2">
        <v>4</v>
      </c>
      <c r="J163" s="2">
        <v>1</v>
      </c>
      <c r="K163" s="2">
        <v>15027.449999999999</v>
      </c>
      <c r="L163" s="2">
        <v>493.57</v>
      </c>
      <c r="M163" s="29">
        <v>15.97</v>
      </c>
      <c r="N163" s="31">
        <f t="shared" si="47"/>
        <v>283</v>
      </c>
      <c r="O163" s="30">
        <f t="shared" si="48"/>
        <v>15536.989999999998</v>
      </c>
      <c r="P163" t="s">
        <v>49</v>
      </c>
      <c r="Q163" t="s">
        <v>49</v>
      </c>
      <c r="R163" t="s">
        <v>78</v>
      </c>
      <c r="S163" t="s">
        <v>78</v>
      </c>
      <c r="T163" t="s">
        <v>77</v>
      </c>
      <c r="U163" s="4">
        <f t="shared" si="53"/>
        <v>45804</v>
      </c>
      <c r="V163" t="s">
        <v>37</v>
      </c>
      <c r="W163" s="28">
        <v>293</v>
      </c>
      <c r="X163" s="2">
        <v>5</v>
      </c>
      <c r="Y163" s="2">
        <v>0</v>
      </c>
      <c r="Z163" s="2">
        <v>15737.93</v>
      </c>
      <c r="AA163" s="2">
        <v>918.75</v>
      </c>
      <c r="AB163" s="29">
        <v>0</v>
      </c>
      <c r="AC163" s="31">
        <f t="shared" si="49"/>
        <v>298</v>
      </c>
      <c r="AD163" s="30">
        <f t="shared" si="50"/>
        <v>16656.68</v>
      </c>
      <c r="AE163" s="2">
        <f t="shared" si="56"/>
        <v>-15</v>
      </c>
      <c r="AF163" s="2">
        <f t="shared" si="56"/>
        <v>-1</v>
      </c>
      <c r="AG163" s="2">
        <f t="shared" si="56"/>
        <v>1</v>
      </c>
      <c r="AH163" s="2">
        <f t="shared" si="56"/>
        <v>-710.48000000000138</v>
      </c>
      <c r="AI163" s="2">
        <f t="shared" si="56"/>
        <v>-425.18</v>
      </c>
      <c r="AJ163" s="29">
        <f t="shared" si="54"/>
        <v>15.97</v>
      </c>
      <c r="AK163" s="31">
        <f t="shared" si="54"/>
        <v>-15</v>
      </c>
      <c r="AL163" s="31">
        <f t="shared" si="54"/>
        <v>-1119.6900000000023</v>
      </c>
      <c r="AM163" s="38">
        <f t="shared" si="57"/>
        <v>-5.1194539249146756E-2</v>
      </c>
      <c r="AN163" s="38">
        <f t="shared" si="57"/>
        <v>-0.2</v>
      </c>
      <c r="AO163" s="38" t="str">
        <f t="shared" si="57"/>
        <v/>
      </c>
      <c r="AP163" s="38">
        <f t="shared" si="57"/>
        <v>-4.514443767382377E-2</v>
      </c>
      <c r="AQ163" s="38">
        <f t="shared" si="57"/>
        <v>-0.4627809523809524</v>
      </c>
      <c r="AR163" s="39" t="str">
        <f t="shared" si="55"/>
        <v/>
      </c>
      <c r="AS163" s="40">
        <f t="shared" si="55"/>
        <v>-5.0335570469798654E-2</v>
      </c>
      <c r="AT163" s="40">
        <f t="shared" si="55"/>
        <v>-6.722167923019487E-2</v>
      </c>
      <c r="AU163" s="119">
        <f t="shared" si="46"/>
        <v>54.055575539568345</v>
      </c>
      <c r="AV163" s="120">
        <f t="shared" si="43"/>
        <v>53.71307167235495</v>
      </c>
      <c r="AW163" s="121">
        <f t="shared" si="44"/>
        <v>0.3425038672133951</v>
      </c>
      <c r="AX163" s="119">
        <f t="shared" si="45"/>
        <v>101.908</v>
      </c>
      <c r="AY163" s="120">
        <f t="shared" si="42"/>
        <v>183.75</v>
      </c>
      <c r="AZ163" s="121">
        <f t="shared" si="51"/>
        <v>-81.841999999999999</v>
      </c>
    </row>
    <row r="164" spans="1:52" x14ac:dyDescent="0.2">
      <c r="A164" t="s">
        <v>46</v>
      </c>
      <c r="B164" t="s">
        <v>46</v>
      </c>
      <c r="C164" t="s">
        <v>78</v>
      </c>
      <c r="D164" t="s">
        <v>78</v>
      </c>
      <c r="E164" t="s">
        <v>77</v>
      </c>
      <c r="F164" s="4">
        <f t="shared" si="52"/>
        <v>46169</v>
      </c>
      <c r="G164" t="s">
        <v>38</v>
      </c>
      <c r="H164" s="28">
        <v>333</v>
      </c>
      <c r="I164" s="2">
        <v>8</v>
      </c>
      <c r="J164" s="2">
        <v>0</v>
      </c>
      <c r="K164" s="2">
        <v>17440.080000000002</v>
      </c>
      <c r="L164" s="2">
        <v>1118.1500000000001</v>
      </c>
      <c r="M164" s="29">
        <v>0</v>
      </c>
      <c r="N164" s="31">
        <f t="shared" si="47"/>
        <v>341</v>
      </c>
      <c r="O164" s="30">
        <f t="shared" si="48"/>
        <v>18558.230000000003</v>
      </c>
      <c r="P164" t="s">
        <v>49</v>
      </c>
      <c r="Q164" t="s">
        <v>49</v>
      </c>
      <c r="R164" t="s">
        <v>78</v>
      </c>
      <c r="S164" t="s">
        <v>78</v>
      </c>
      <c r="T164" t="s">
        <v>77</v>
      </c>
      <c r="U164" s="4">
        <f t="shared" si="53"/>
        <v>45805</v>
      </c>
      <c r="V164" t="s">
        <v>38</v>
      </c>
      <c r="W164" s="28">
        <v>316</v>
      </c>
      <c r="X164" s="2">
        <v>4</v>
      </c>
      <c r="Y164" s="2">
        <v>3</v>
      </c>
      <c r="Z164" s="2">
        <v>19337.989999999998</v>
      </c>
      <c r="AA164" s="2">
        <v>645.14</v>
      </c>
      <c r="AB164" s="29">
        <v>210.98</v>
      </c>
      <c r="AC164" s="31">
        <f t="shared" si="49"/>
        <v>323</v>
      </c>
      <c r="AD164" s="30">
        <f t="shared" si="50"/>
        <v>20194.109999999997</v>
      </c>
      <c r="AE164" s="2">
        <f t="shared" si="56"/>
        <v>17</v>
      </c>
      <c r="AF164" s="2">
        <f t="shared" si="56"/>
        <v>4</v>
      </c>
      <c r="AG164" s="2">
        <f t="shared" si="56"/>
        <v>-3</v>
      </c>
      <c r="AH164" s="2">
        <f t="shared" si="56"/>
        <v>-1897.9099999999962</v>
      </c>
      <c r="AI164" s="2">
        <f t="shared" si="56"/>
        <v>473.0100000000001</v>
      </c>
      <c r="AJ164" s="29">
        <f t="shared" si="54"/>
        <v>-210.98</v>
      </c>
      <c r="AK164" s="31">
        <f t="shared" si="54"/>
        <v>18</v>
      </c>
      <c r="AL164" s="31">
        <f t="shared" si="54"/>
        <v>-1635.8799999999937</v>
      </c>
      <c r="AM164" s="38">
        <f t="shared" si="57"/>
        <v>5.3797468354430382E-2</v>
      </c>
      <c r="AN164" s="38">
        <f t="shared" si="57"/>
        <v>1</v>
      </c>
      <c r="AO164" s="38">
        <f t="shared" si="57"/>
        <v>-1</v>
      </c>
      <c r="AP164" s="38">
        <f t="shared" si="57"/>
        <v>-9.8144119425027959E-2</v>
      </c>
      <c r="AQ164" s="38">
        <f t="shared" si="57"/>
        <v>0.73318969525994371</v>
      </c>
      <c r="AR164" s="39">
        <f t="shared" si="55"/>
        <v>-1</v>
      </c>
      <c r="AS164" s="40">
        <f t="shared" si="55"/>
        <v>5.5727554179566562E-2</v>
      </c>
      <c r="AT164" s="40">
        <f t="shared" si="55"/>
        <v>-8.1007779000906402E-2</v>
      </c>
      <c r="AU164" s="119">
        <f t="shared" si="46"/>
        <v>52.37261261261262</v>
      </c>
      <c r="AV164" s="120">
        <f t="shared" si="43"/>
        <v>61.19617088607594</v>
      </c>
      <c r="AW164" s="121">
        <f t="shared" si="44"/>
        <v>-8.8235582734633198</v>
      </c>
      <c r="AX164" s="119">
        <f t="shared" si="45"/>
        <v>139.76875000000001</v>
      </c>
      <c r="AY164" s="120">
        <f t="shared" si="42"/>
        <v>122.30285714285715</v>
      </c>
      <c r="AZ164" s="121">
        <f t="shared" si="51"/>
        <v>17.465892857142862</v>
      </c>
    </row>
    <row r="165" spans="1:52" x14ac:dyDescent="0.2">
      <c r="A165" t="s">
        <v>46</v>
      </c>
      <c r="B165" t="s">
        <v>46</v>
      </c>
      <c r="C165" t="s">
        <v>78</v>
      </c>
      <c r="D165" t="s">
        <v>78</v>
      </c>
      <c r="E165" t="s">
        <v>77</v>
      </c>
      <c r="F165" s="4">
        <f t="shared" si="52"/>
        <v>46170</v>
      </c>
      <c r="G165" t="s">
        <v>39</v>
      </c>
      <c r="H165" s="28">
        <v>482</v>
      </c>
      <c r="I165" s="2">
        <v>6</v>
      </c>
      <c r="J165" s="2">
        <v>0</v>
      </c>
      <c r="K165" s="2">
        <v>26298.840000000004</v>
      </c>
      <c r="L165" s="2">
        <v>781.11</v>
      </c>
      <c r="M165" s="29">
        <v>0</v>
      </c>
      <c r="N165" s="31">
        <f t="shared" si="47"/>
        <v>488</v>
      </c>
      <c r="O165" s="30">
        <f t="shared" si="48"/>
        <v>27079.950000000004</v>
      </c>
      <c r="P165" t="s">
        <v>49</v>
      </c>
      <c r="Q165" t="s">
        <v>49</v>
      </c>
      <c r="R165" t="s">
        <v>78</v>
      </c>
      <c r="S165" t="s">
        <v>78</v>
      </c>
      <c r="T165" t="s">
        <v>77</v>
      </c>
      <c r="U165" s="4">
        <f t="shared" si="53"/>
        <v>45806</v>
      </c>
      <c r="V165" t="s">
        <v>39</v>
      </c>
      <c r="W165" s="28">
        <v>472</v>
      </c>
      <c r="X165" s="2">
        <v>4</v>
      </c>
      <c r="Y165" s="2">
        <v>0</v>
      </c>
      <c r="Z165" s="2">
        <v>26035.62</v>
      </c>
      <c r="AA165" s="2">
        <v>572.53</v>
      </c>
      <c r="AB165" s="29">
        <v>0</v>
      </c>
      <c r="AC165" s="31">
        <f t="shared" si="49"/>
        <v>476</v>
      </c>
      <c r="AD165" s="30">
        <f t="shared" si="50"/>
        <v>26608.149999999998</v>
      </c>
      <c r="AE165" s="2">
        <f t="shared" si="56"/>
        <v>10</v>
      </c>
      <c r="AF165" s="2">
        <f t="shared" si="56"/>
        <v>2</v>
      </c>
      <c r="AG165" s="2">
        <f t="shared" si="56"/>
        <v>0</v>
      </c>
      <c r="AH165" s="2">
        <f t="shared" si="56"/>
        <v>263.2200000000048</v>
      </c>
      <c r="AI165" s="2">
        <f t="shared" si="56"/>
        <v>208.58000000000004</v>
      </c>
      <c r="AJ165" s="29">
        <f t="shared" si="54"/>
        <v>0</v>
      </c>
      <c r="AK165" s="31">
        <f t="shared" si="54"/>
        <v>12</v>
      </c>
      <c r="AL165" s="31">
        <f t="shared" si="54"/>
        <v>471.80000000000655</v>
      </c>
      <c r="AM165" s="38">
        <f t="shared" si="57"/>
        <v>2.1186440677966101E-2</v>
      </c>
      <c r="AN165" s="38">
        <f t="shared" si="57"/>
        <v>0.5</v>
      </c>
      <c r="AO165" s="38" t="str">
        <f t="shared" si="57"/>
        <v/>
      </c>
      <c r="AP165" s="38">
        <f t="shared" si="57"/>
        <v>1.0109995460066048E-2</v>
      </c>
      <c r="AQ165" s="38">
        <f t="shared" si="57"/>
        <v>0.3643127871028593</v>
      </c>
      <c r="AR165" s="39" t="str">
        <f t="shared" si="55"/>
        <v/>
      </c>
      <c r="AS165" s="40">
        <f t="shared" si="55"/>
        <v>2.5210084033613446E-2</v>
      </c>
      <c r="AT165" s="40">
        <f t="shared" si="55"/>
        <v>1.7731409361417708E-2</v>
      </c>
      <c r="AU165" s="119">
        <f t="shared" si="46"/>
        <v>54.561908713692951</v>
      </c>
      <c r="AV165" s="120">
        <f t="shared" si="43"/>
        <v>55.160211864406776</v>
      </c>
      <c r="AW165" s="121">
        <f t="shared" si="44"/>
        <v>-0.598303150713825</v>
      </c>
      <c r="AX165" s="119">
        <f t="shared" si="45"/>
        <v>130.185</v>
      </c>
      <c r="AY165" s="120">
        <f t="shared" si="42"/>
        <v>143.13249999999999</v>
      </c>
      <c r="AZ165" s="121">
        <f t="shared" si="51"/>
        <v>-12.947499999999991</v>
      </c>
    </row>
    <row r="166" spans="1:52" x14ac:dyDescent="0.2">
      <c r="A166" t="s">
        <v>46</v>
      </c>
      <c r="B166" t="s">
        <v>46</v>
      </c>
      <c r="C166" t="s">
        <v>78</v>
      </c>
      <c r="D166" t="s">
        <v>78</v>
      </c>
      <c r="E166" t="s">
        <v>77</v>
      </c>
      <c r="F166" s="4">
        <f t="shared" si="52"/>
        <v>46171</v>
      </c>
      <c r="G166" t="s">
        <v>40</v>
      </c>
      <c r="H166" s="28">
        <v>696</v>
      </c>
      <c r="I166" s="2">
        <v>12</v>
      </c>
      <c r="J166" s="2">
        <v>1</v>
      </c>
      <c r="K166" s="2">
        <v>36727.68</v>
      </c>
      <c r="L166" s="2">
        <v>1533.58</v>
      </c>
      <c r="M166" s="29">
        <v>120.89</v>
      </c>
      <c r="N166" s="31">
        <f t="shared" si="47"/>
        <v>709</v>
      </c>
      <c r="O166" s="30">
        <f t="shared" si="48"/>
        <v>38382.15</v>
      </c>
      <c r="P166" t="s">
        <v>49</v>
      </c>
      <c r="Q166" t="s">
        <v>49</v>
      </c>
      <c r="R166" t="s">
        <v>78</v>
      </c>
      <c r="S166" t="s">
        <v>78</v>
      </c>
      <c r="T166" t="s">
        <v>77</v>
      </c>
      <c r="U166" s="4">
        <f t="shared" si="53"/>
        <v>45807</v>
      </c>
      <c r="V166" t="s">
        <v>40</v>
      </c>
      <c r="W166" s="28">
        <v>747</v>
      </c>
      <c r="X166" s="2">
        <v>13</v>
      </c>
      <c r="Y166" s="2">
        <v>3</v>
      </c>
      <c r="Z166" s="2">
        <v>44329.62</v>
      </c>
      <c r="AA166" s="2">
        <v>1914.3400000000001</v>
      </c>
      <c r="AB166" s="29">
        <v>928.14</v>
      </c>
      <c r="AC166" s="31">
        <f t="shared" si="49"/>
        <v>763</v>
      </c>
      <c r="AD166" s="30">
        <f t="shared" si="50"/>
        <v>47172.100000000006</v>
      </c>
      <c r="AE166" s="2">
        <f t="shared" si="56"/>
        <v>-51</v>
      </c>
      <c r="AF166" s="2">
        <f t="shared" si="56"/>
        <v>-1</v>
      </c>
      <c r="AG166" s="2">
        <f t="shared" si="56"/>
        <v>-2</v>
      </c>
      <c r="AH166" s="2">
        <f t="shared" si="56"/>
        <v>-7601.9400000000023</v>
      </c>
      <c r="AI166" s="2">
        <f t="shared" si="56"/>
        <v>-380.76000000000022</v>
      </c>
      <c r="AJ166" s="29">
        <f t="shared" si="54"/>
        <v>-807.25</v>
      </c>
      <c r="AK166" s="31">
        <f t="shared" si="54"/>
        <v>-54</v>
      </c>
      <c r="AL166" s="31">
        <f t="shared" si="54"/>
        <v>-8789.9500000000044</v>
      </c>
      <c r="AM166" s="38">
        <f t="shared" si="57"/>
        <v>-6.8273092369477914E-2</v>
      </c>
      <c r="AN166" s="38">
        <f t="shared" si="57"/>
        <v>-7.6923076923076927E-2</v>
      </c>
      <c r="AO166" s="38">
        <f t="shared" si="57"/>
        <v>-0.66666666666666663</v>
      </c>
      <c r="AP166" s="38">
        <f t="shared" si="57"/>
        <v>-0.17148669444944489</v>
      </c>
      <c r="AQ166" s="38">
        <f t="shared" si="57"/>
        <v>-0.1988988371971542</v>
      </c>
      <c r="AR166" s="39">
        <f t="shared" si="55"/>
        <v>-0.86975025319456123</v>
      </c>
      <c r="AS166" s="40">
        <f t="shared" si="55"/>
        <v>-7.0773263433813891E-2</v>
      </c>
      <c r="AT166" s="40">
        <f t="shared" si="55"/>
        <v>-0.18633789888514615</v>
      </c>
      <c r="AU166" s="119">
        <f t="shared" si="46"/>
        <v>52.769655172413792</v>
      </c>
      <c r="AV166" s="120">
        <f t="shared" si="43"/>
        <v>59.343534136546189</v>
      </c>
      <c r="AW166" s="121">
        <f t="shared" si="44"/>
        <v>-6.5738789641323976</v>
      </c>
      <c r="AX166" s="119">
        <f t="shared" si="45"/>
        <v>127.26692307692308</v>
      </c>
      <c r="AY166" s="120">
        <f t="shared" si="42"/>
        <v>177.655</v>
      </c>
      <c r="AZ166" s="121">
        <f t="shared" si="51"/>
        <v>-50.388076923076923</v>
      </c>
    </row>
    <row r="167" spans="1:52" ht="13.5" thickBot="1" x14ac:dyDescent="0.25">
      <c r="A167" t="s">
        <v>46</v>
      </c>
      <c r="B167" t="s">
        <v>46</v>
      </c>
      <c r="C167" t="s">
        <v>78</v>
      </c>
      <c r="D167" t="s">
        <v>78</v>
      </c>
      <c r="E167" t="s">
        <v>77</v>
      </c>
      <c r="F167" s="59">
        <f t="shared" si="52"/>
        <v>46172</v>
      </c>
      <c r="G167" s="42" t="s">
        <v>41</v>
      </c>
      <c r="H167" s="43">
        <v>748</v>
      </c>
      <c r="I167" s="44">
        <v>5</v>
      </c>
      <c r="J167" s="44">
        <v>0</v>
      </c>
      <c r="K167" s="44">
        <v>40558.12000000001</v>
      </c>
      <c r="L167" s="44">
        <v>681.31</v>
      </c>
      <c r="M167" s="45">
        <v>0</v>
      </c>
      <c r="N167" s="47">
        <f t="shared" si="47"/>
        <v>753</v>
      </c>
      <c r="O167" s="46">
        <f t="shared" si="48"/>
        <v>41239.430000000008</v>
      </c>
      <c r="P167" t="s">
        <v>49</v>
      </c>
      <c r="Q167" t="s">
        <v>49</v>
      </c>
      <c r="R167" t="s">
        <v>78</v>
      </c>
      <c r="S167" t="s">
        <v>78</v>
      </c>
      <c r="T167" t="s">
        <v>77</v>
      </c>
      <c r="U167" s="59">
        <f t="shared" si="53"/>
        <v>45808</v>
      </c>
      <c r="V167" s="42" t="s">
        <v>41</v>
      </c>
      <c r="W167" s="43">
        <v>770</v>
      </c>
      <c r="X167" s="44">
        <v>15</v>
      </c>
      <c r="Y167" s="44">
        <v>0</v>
      </c>
      <c r="Z167" s="44">
        <v>44962.069999999992</v>
      </c>
      <c r="AA167" s="44">
        <v>1853.18</v>
      </c>
      <c r="AB167" s="45">
        <v>0</v>
      </c>
      <c r="AC167" s="47">
        <f t="shared" si="49"/>
        <v>785</v>
      </c>
      <c r="AD167" s="46">
        <f t="shared" si="50"/>
        <v>46815.249999999993</v>
      </c>
      <c r="AE167" s="44">
        <f t="shared" si="56"/>
        <v>-22</v>
      </c>
      <c r="AF167" s="44">
        <f t="shared" si="56"/>
        <v>-10</v>
      </c>
      <c r="AG167" s="44">
        <f t="shared" si="56"/>
        <v>0</v>
      </c>
      <c r="AH167" s="44">
        <f t="shared" si="56"/>
        <v>-4403.9499999999825</v>
      </c>
      <c r="AI167" s="44">
        <f t="shared" si="56"/>
        <v>-1171.8700000000001</v>
      </c>
      <c r="AJ167" s="45">
        <f t="shared" si="54"/>
        <v>0</v>
      </c>
      <c r="AK167" s="47">
        <f t="shared" si="54"/>
        <v>-32</v>
      </c>
      <c r="AL167" s="47">
        <f t="shared" si="54"/>
        <v>-5575.8199999999852</v>
      </c>
      <c r="AM167" s="56">
        <f t="shared" si="57"/>
        <v>-2.8571428571428571E-2</v>
      </c>
      <c r="AN167" s="56">
        <f t="shared" si="57"/>
        <v>-0.66666666666666663</v>
      </c>
      <c r="AO167" s="56" t="str">
        <f t="shared" si="57"/>
        <v/>
      </c>
      <c r="AP167" s="56">
        <f t="shared" si="57"/>
        <v>-9.7948114933320091E-2</v>
      </c>
      <c r="AQ167" s="56">
        <f t="shared" si="57"/>
        <v>-0.63235627408022965</v>
      </c>
      <c r="AR167" s="57" t="str">
        <f t="shared" si="55"/>
        <v/>
      </c>
      <c r="AS167" s="58">
        <f t="shared" si="55"/>
        <v>-4.0764331210191081E-2</v>
      </c>
      <c r="AT167" s="58">
        <f t="shared" si="55"/>
        <v>-0.11910264283540056</v>
      </c>
      <c r="AU167" s="122">
        <f t="shared" si="46"/>
        <v>54.222085561497337</v>
      </c>
      <c r="AV167" s="123">
        <f t="shared" si="43"/>
        <v>58.392298701298692</v>
      </c>
      <c r="AW167" s="124">
        <f t="shared" si="44"/>
        <v>-4.1702131398013549</v>
      </c>
      <c r="AX167" s="122">
        <f t="shared" si="45"/>
        <v>136.262</v>
      </c>
      <c r="AY167" s="123">
        <f t="shared" si="42"/>
        <v>123.54533333333333</v>
      </c>
      <c r="AZ167" s="124">
        <f t="shared" si="51"/>
        <v>12.716666666666669</v>
      </c>
    </row>
    <row r="168" spans="1:52" x14ac:dyDescent="0.2">
      <c r="A168" t="s">
        <v>46</v>
      </c>
      <c r="B168" t="s">
        <v>46</v>
      </c>
      <c r="C168" t="s">
        <v>85</v>
      </c>
      <c r="D168" t="s">
        <v>78</v>
      </c>
      <c r="E168" t="s">
        <v>81</v>
      </c>
      <c r="F168" s="4">
        <f t="shared" si="52"/>
        <v>46173</v>
      </c>
      <c r="G168" t="s">
        <v>35</v>
      </c>
      <c r="H168" s="28">
        <v>348</v>
      </c>
      <c r="I168" s="2">
        <v>2</v>
      </c>
      <c r="J168" s="2">
        <v>1</v>
      </c>
      <c r="K168" s="2">
        <v>20724.989999999998</v>
      </c>
      <c r="L168" s="2">
        <v>516.08000000000004</v>
      </c>
      <c r="M168" s="29">
        <v>-250</v>
      </c>
      <c r="N168" s="31">
        <f t="shared" si="47"/>
        <v>351</v>
      </c>
      <c r="O168" s="30">
        <f t="shared" si="48"/>
        <v>20991.07</v>
      </c>
      <c r="P168" t="s">
        <v>49</v>
      </c>
      <c r="Q168" t="s">
        <v>49</v>
      </c>
      <c r="R168" t="s">
        <v>85</v>
      </c>
      <c r="S168" t="s">
        <v>85</v>
      </c>
      <c r="T168" t="s">
        <v>81</v>
      </c>
      <c r="U168" s="4">
        <f t="shared" si="53"/>
        <v>45809</v>
      </c>
      <c r="V168" t="s">
        <v>35</v>
      </c>
      <c r="W168" s="28">
        <v>383</v>
      </c>
      <c r="X168" s="2">
        <v>7</v>
      </c>
      <c r="Y168" s="2">
        <v>0</v>
      </c>
      <c r="Z168" s="2">
        <v>22040.199999999997</v>
      </c>
      <c r="AA168" s="2">
        <v>579.63</v>
      </c>
      <c r="AB168" s="29">
        <v>0</v>
      </c>
      <c r="AC168" s="31">
        <f t="shared" si="49"/>
        <v>390</v>
      </c>
      <c r="AD168" s="30">
        <f t="shared" si="50"/>
        <v>22619.829999999998</v>
      </c>
      <c r="AE168" s="2">
        <f t="shared" si="56"/>
        <v>-35</v>
      </c>
      <c r="AF168" s="2">
        <f t="shared" si="56"/>
        <v>-5</v>
      </c>
      <c r="AG168" s="2">
        <f t="shared" si="56"/>
        <v>1</v>
      </c>
      <c r="AH168" s="2">
        <f t="shared" si="56"/>
        <v>-1315.2099999999991</v>
      </c>
      <c r="AI168" s="2">
        <f t="shared" si="56"/>
        <v>-63.549999999999955</v>
      </c>
      <c r="AJ168" s="29">
        <f t="shared" si="54"/>
        <v>-250</v>
      </c>
      <c r="AK168" s="31">
        <f t="shared" si="54"/>
        <v>-39</v>
      </c>
      <c r="AL168" s="31">
        <f t="shared" si="54"/>
        <v>-1628.7599999999984</v>
      </c>
      <c r="AM168" s="38">
        <f t="shared" si="57"/>
        <v>-9.1383812010443863E-2</v>
      </c>
      <c r="AN168" s="38">
        <f t="shared" si="57"/>
        <v>-0.7142857142857143</v>
      </c>
      <c r="AO168" s="38" t="str">
        <f t="shared" si="57"/>
        <v/>
      </c>
      <c r="AP168" s="38">
        <f t="shared" si="57"/>
        <v>-5.9673233455231775E-2</v>
      </c>
      <c r="AQ168" s="38">
        <f t="shared" si="57"/>
        <v>-0.10963890757897271</v>
      </c>
      <c r="AR168" s="39" t="str">
        <f t="shared" si="55"/>
        <v/>
      </c>
      <c r="AS168" s="40">
        <f t="shared" si="55"/>
        <v>-0.1</v>
      </c>
      <c r="AT168" s="40">
        <f t="shared" si="55"/>
        <v>-7.2005846197783024E-2</v>
      </c>
      <c r="AU168" s="119">
        <f t="shared" si="46"/>
        <v>59.554568965517234</v>
      </c>
      <c r="AV168" s="120">
        <f t="shared" si="43"/>
        <v>57.546214099216705</v>
      </c>
      <c r="AW168" s="121">
        <f t="shared" si="44"/>
        <v>2.0083548663005288</v>
      </c>
      <c r="AX168" s="119">
        <f t="shared" si="45"/>
        <v>88.693333333333342</v>
      </c>
      <c r="AY168" s="120">
        <f t="shared" si="42"/>
        <v>82.804285714285712</v>
      </c>
      <c r="AZ168" s="121">
        <f t="shared" si="51"/>
        <v>5.8890476190476306</v>
      </c>
    </row>
    <row r="169" spans="1:52" x14ac:dyDescent="0.2">
      <c r="A169" t="s">
        <v>46</v>
      </c>
      <c r="B169" t="s">
        <v>46</v>
      </c>
      <c r="C169" t="s">
        <v>85</v>
      </c>
      <c r="D169" t="s">
        <v>85</v>
      </c>
      <c r="E169" t="s">
        <v>81</v>
      </c>
      <c r="F169" s="4">
        <f t="shared" si="52"/>
        <v>46174</v>
      </c>
      <c r="G169" t="s">
        <v>36</v>
      </c>
      <c r="H169" s="28">
        <v>283</v>
      </c>
      <c r="I169" s="2">
        <v>2</v>
      </c>
      <c r="J169" s="2">
        <v>0</v>
      </c>
      <c r="K169" s="2">
        <v>19245.8</v>
      </c>
      <c r="L169" s="2">
        <v>119.87</v>
      </c>
      <c r="M169" s="29">
        <v>0</v>
      </c>
      <c r="N169" s="31">
        <f t="shared" si="47"/>
        <v>285</v>
      </c>
      <c r="O169" s="30">
        <f t="shared" si="48"/>
        <v>19365.669999999998</v>
      </c>
      <c r="P169" t="s">
        <v>49</v>
      </c>
      <c r="Q169" t="s">
        <v>49</v>
      </c>
      <c r="R169" t="s">
        <v>85</v>
      </c>
      <c r="S169" t="s">
        <v>85</v>
      </c>
      <c r="T169" t="s">
        <v>81</v>
      </c>
      <c r="U169" s="4">
        <f t="shared" si="53"/>
        <v>45810</v>
      </c>
      <c r="V169" t="s">
        <v>36</v>
      </c>
      <c r="W169" s="28">
        <v>327</v>
      </c>
      <c r="X169" s="2">
        <v>3</v>
      </c>
      <c r="Y169" s="2">
        <v>0</v>
      </c>
      <c r="Z169" s="2">
        <v>19654.18</v>
      </c>
      <c r="AA169" s="2">
        <v>645.53</v>
      </c>
      <c r="AB169" s="29">
        <v>0</v>
      </c>
      <c r="AC169" s="31">
        <f t="shared" si="49"/>
        <v>330</v>
      </c>
      <c r="AD169" s="30">
        <f t="shared" si="50"/>
        <v>20299.71</v>
      </c>
      <c r="AE169" s="2">
        <f t="shared" si="56"/>
        <v>-44</v>
      </c>
      <c r="AF169" s="2">
        <f t="shared" si="56"/>
        <v>-1</v>
      </c>
      <c r="AG169" s="2">
        <f t="shared" si="56"/>
        <v>0</v>
      </c>
      <c r="AH169" s="2">
        <f t="shared" si="56"/>
        <v>-408.38000000000102</v>
      </c>
      <c r="AI169" s="2">
        <f t="shared" si="56"/>
        <v>-525.66</v>
      </c>
      <c r="AJ169" s="29">
        <f t="shared" si="54"/>
        <v>0</v>
      </c>
      <c r="AK169" s="31">
        <f t="shared" si="54"/>
        <v>-45</v>
      </c>
      <c r="AL169" s="31">
        <f t="shared" si="54"/>
        <v>-934.04000000000087</v>
      </c>
      <c r="AM169" s="38">
        <f t="shared" si="57"/>
        <v>-0.13455657492354739</v>
      </c>
      <c r="AN169" s="38">
        <f t="shared" si="57"/>
        <v>-0.33333333333333331</v>
      </c>
      <c r="AO169" s="38" t="str">
        <f t="shared" si="57"/>
        <v/>
      </c>
      <c r="AP169" s="38">
        <f t="shared" si="57"/>
        <v>-2.0778277190908041E-2</v>
      </c>
      <c r="AQ169" s="38">
        <f t="shared" si="57"/>
        <v>-0.81430762319334504</v>
      </c>
      <c r="AR169" s="39" t="str">
        <f t="shared" si="55"/>
        <v/>
      </c>
      <c r="AS169" s="40">
        <f t="shared" si="55"/>
        <v>-0.13636363636363635</v>
      </c>
      <c r="AT169" s="40">
        <f t="shared" si="55"/>
        <v>-4.601247998124116E-2</v>
      </c>
      <c r="AU169" s="119">
        <f t="shared" si="46"/>
        <v>68.006360424028273</v>
      </c>
      <c r="AV169" s="120">
        <f t="shared" si="43"/>
        <v>60.10452599388379</v>
      </c>
      <c r="AW169" s="121">
        <f t="shared" si="44"/>
        <v>7.9018344301444827</v>
      </c>
      <c r="AX169" s="119">
        <f t="shared" si="45"/>
        <v>59.935000000000002</v>
      </c>
      <c r="AY169" s="120">
        <f t="shared" si="42"/>
        <v>215.17666666666665</v>
      </c>
      <c r="AZ169" s="121">
        <f t="shared" si="51"/>
        <v>-155.24166666666665</v>
      </c>
    </row>
    <row r="170" spans="1:52" x14ac:dyDescent="0.2">
      <c r="A170" t="s">
        <v>46</v>
      </c>
      <c r="B170" t="s">
        <v>46</v>
      </c>
      <c r="C170" t="s">
        <v>85</v>
      </c>
      <c r="D170" t="s">
        <v>85</v>
      </c>
      <c r="E170" t="s">
        <v>81</v>
      </c>
      <c r="F170" s="4">
        <f t="shared" si="52"/>
        <v>46175</v>
      </c>
      <c r="G170" t="s">
        <v>37</v>
      </c>
      <c r="H170" s="28">
        <v>325</v>
      </c>
      <c r="I170" s="2">
        <v>9</v>
      </c>
      <c r="J170" s="2">
        <v>3</v>
      </c>
      <c r="K170" s="2">
        <v>16983.78</v>
      </c>
      <c r="L170" s="2">
        <v>1350.6</v>
      </c>
      <c r="M170" s="29">
        <v>270.76</v>
      </c>
      <c r="N170" s="31">
        <f t="shared" si="47"/>
        <v>337</v>
      </c>
      <c r="O170" s="30">
        <f t="shared" si="48"/>
        <v>18605.139999999996</v>
      </c>
      <c r="P170" t="s">
        <v>49</v>
      </c>
      <c r="Q170" t="s">
        <v>49</v>
      </c>
      <c r="R170" t="s">
        <v>85</v>
      </c>
      <c r="S170" t="s">
        <v>85</v>
      </c>
      <c r="T170" t="s">
        <v>81</v>
      </c>
      <c r="U170" s="4">
        <f t="shared" si="53"/>
        <v>45811</v>
      </c>
      <c r="V170" t="s">
        <v>37</v>
      </c>
      <c r="W170" s="28">
        <v>344</v>
      </c>
      <c r="X170" s="2">
        <v>11</v>
      </c>
      <c r="Y170" s="2">
        <v>1</v>
      </c>
      <c r="Z170" s="2">
        <v>22213.16</v>
      </c>
      <c r="AA170" s="2">
        <v>1576.58</v>
      </c>
      <c r="AB170" s="29">
        <v>279.95999999999998</v>
      </c>
      <c r="AC170" s="31">
        <f t="shared" si="49"/>
        <v>356</v>
      </c>
      <c r="AD170" s="30">
        <f t="shared" si="50"/>
        <v>24069.699999999997</v>
      </c>
      <c r="AE170" s="2">
        <f t="shared" si="56"/>
        <v>-19</v>
      </c>
      <c r="AF170" s="2">
        <f t="shared" si="56"/>
        <v>-2</v>
      </c>
      <c r="AG170" s="2">
        <f t="shared" si="56"/>
        <v>2</v>
      </c>
      <c r="AH170" s="2">
        <f t="shared" si="56"/>
        <v>-5229.380000000001</v>
      </c>
      <c r="AI170" s="2">
        <f t="shared" si="56"/>
        <v>-225.98000000000002</v>
      </c>
      <c r="AJ170" s="29">
        <f t="shared" si="54"/>
        <v>-9.1999999999999886</v>
      </c>
      <c r="AK170" s="31">
        <f t="shared" si="54"/>
        <v>-19</v>
      </c>
      <c r="AL170" s="31">
        <f t="shared" si="54"/>
        <v>-5464.5600000000013</v>
      </c>
      <c r="AM170" s="38">
        <f t="shared" si="57"/>
        <v>-5.5232558139534885E-2</v>
      </c>
      <c r="AN170" s="38">
        <f t="shared" si="57"/>
        <v>-0.18181818181818182</v>
      </c>
      <c r="AO170" s="38">
        <f t="shared" si="57"/>
        <v>2</v>
      </c>
      <c r="AP170" s="38">
        <f t="shared" si="57"/>
        <v>-0.23541810350260842</v>
      </c>
      <c r="AQ170" s="38">
        <f t="shared" si="57"/>
        <v>-0.14333557447132403</v>
      </c>
      <c r="AR170" s="39">
        <f t="shared" si="55"/>
        <v>-3.2861837405343583E-2</v>
      </c>
      <c r="AS170" s="40">
        <f t="shared" si="55"/>
        <v>-5.3370786516853931E-2</v>
      </c>
      <c r="AT170" s="40">
        <f t="shared" si="55"/>
        <v>-0.22703066511007625</v>
      </c>
      <c r="AU170" s="119">
        <f t="shared" si="46"/>
        <v>52.257784615384615</v>
      </c>
      <c r="AV170" s="120">
        <f t="shared" si="43"/>
        <v>64.573139534883722</v>
      </c>
      <c r="AW170" s="121">
        <f t="shared" si="44"/>
        <v>-12.315354919499107</v>
      </c>
      <c r="AX170" s="119">
        <f t="shared" si="45"/>
        <v>135.11333333333332</v>
      </c>
      <c r="AY170" s="120">
        <f t="shared" si="42"/>
        <v>154.71166666666667</v>
      </c>
      <c r="AZ170" s="121">
        <f t="shared" si="51"/>
        <v>-19.598333333333358</v>
      </c>
    </row>
    <row r="171" spans="1:52" x14ac:dyDescent="0.2">
      <c r="A171" t="s">
        <v>46</v>
      </c>
      <c r="B171" t="s">
        <v>46</v>
      </c>
      <c r="C171" t="s">
        <v>85</v>
      </c>
      <c r="D171" t="s">
        <v>85</v>
      </c>
      <c r="E171" t="s">
        <v>81</v>
      </c>
      <c r="F171" s="4">
        <f t="shared" si="52"/>
        <v>46176</v>
      </c>
      <c r="G171" t="s">
        <v>38</v>
      </c>
      <c r="H171" s="28">
        <v>337</v>
      </c>
      <c r="I171" s="2">
        <v>3</v>
      </c>
      <c r="J171" s="2">
        <v>1</v>
      </c>
      <c r="K171" s="2">
        <v>17236.37</v>
      </c>
      <c r="L171" s="2">
        <v>212.87</v>
      </c>
      <c r="M171" s="29">
        <v>560.36</v>
      </c>
      <c r="N171" s="31">
        <f t="shared" si="47"/>
        <v>341</v>
      </c>
      <c r="O171" s="30">
        <f t="shared" si="48"/>
        <v>18009.599999999999</v>
      </c>
      <c r="P171" t="s">
        <v>49</v>
      </c>
      <c r="Q171" t="s">
        <v>49</v>
      </c>
      <c r="R171" t="s">
        <v>85</v>
      </c>
      <c r="S171" t="s">
        <v>85</v>
      </c>
      <c r="T171" t="s">
        <v>81</v>
      </c>
      <c r="U171" s="4">
        <f t="shared" si="53"/>
        <v>45812</v>
      </c>
      <c r="V171" t="s">
        <v>38</v>
      </c>
      <c r="W171" s="28">
        <v>350</v>
      </c>
      <c r="X171" s="2">
        <v>8</v>
      </c>
      <c r="Y171" s="2">
        <v>2</v>
      </c>
      <c r="Z171" s="2">
        <v>21540.05</v>
      </c>
      <c r="AA171" s="2">
        <v>1027.1099999999999</v>
      </c>
      <c r="AB171" s="29">
        <v>521.54</v>
      </c>
      <c r="AC171" s="31">
        <f t="shared" si="49"/>
        <v>360</v>
      </c>
      <c r="AD171" s="30">
        <f t="shared" si="50"/>
        <v>23088.7</v>
      </c>
      <c r="AE171" s="2">
        <f t="shared" si="56"/>
        <v>-13</v>
      </c>
      <c r="AF171" s="2">
        <f t="shared" si="56"/>
        <v>-5</v>
      </c>
      <c r="AG171" s="2">
        <f t="shared" si="56"/>
        <v>-1</v>
      </c>
      <c r="AH171" s="2">
        <f t="shared" si="56"/>
        <v>-4303.68</v>
      </c>
      <c r="AI171" s="2">
        <f t="shared" si="56"/>
        <v>-814.2399999999999</v>
      </c>
      <c r="AJ171" s="29">
        <f t="shared" si="54"/>
        <v>38.82000000000005</v>
      </c>
      <c r="AK171" s="31">
        <f t="shared" si="54"/>
        <v>-19</v>
      </c>
      <c r="AL171" s="31">
        <f t="shared" si="54"/>
        <v>-5079.1000000000022</v>
      </c>
      <c r="AM171" s="38">
        <f t="shared" si="57"/>
        <v>-3.7142857142857144E-2</v>
      </c>
      <c r="AN171" s="38">
        <f t="shared" si="57"/>
        <v>-0.625</v>
      </c>
      <c r="AO171" s="38">
        <f t="shared" si="57"/>
        <v>-0.5</v>
      </c>
      <c r="AP171" s="38">
        <f t="shared" si="57"/>
        <v>-0.19979897911100486</v>
      </c>
      <c r="AQ171" s="38">
        <f t="shared" si="57"/>
        <v>-0.79274858583793362</v>
      </c>
      <c r="AR171" s="39">
        <f t="shared" si="55"/>
        <v>7.4433408751006735E-2</v>
      </c>
      <c r="AS171" s="40">
        <f t="shared" si="55"/>
        <v>-5.2777777777777778E-2</v>
      </c>
      <c r="AT171" s="40">
        <f t="shared" si="55"/>
        <v>-0.21998206915071017</v>
      </c>
      <c r="AU171" s="119">
        <f t="shared" si="46"/>
        <v>51.14649851632047</v>
      </c>
      <c r="AV171" s="120">
        <f t="shared" si="43"/>
        <v>61.542999999999999</v>
      </c>
      <c r="AW171" s="121">
        <f t="shared" si="44"/>
        <v>-10.396501483679529</v>
      </c>
      <c r="AX171" s="119">
        <f t="shared" si="45"/>
        <v>193.3075</v>
      </c>
      <c r="AY171" s="120">
        <f t="shared" si="42"/>
        <v>154.86499999999998</v>
      </c>
      <c r="AZ171" s="121">
        <f t="shared" si="51"/>
        <v>38.442500000000024</v>
      </c>
    </row>
    <row r="172" spans="1:52" x14ac:dyDescent="0.2">
      <c r="A172" t="s">
        <v>46</v>
      </c>
      <c r="B172" t="s">
        <v>46</v>
      </c>
      <c r="C172" t="s">
        <v>85</v>
      </c>
      <c r="D172" t="s">
        <v>85</v>
      </c>
      <c r="E172" t="s">
        <v>81</v>
      </c>
      <c r="F172" s="4">
        <f t="shared" si="52"/>
        <v>46177</v>
      </c>
      <c r="G172" t="s">
        <v>39</v>
      </c>
      <c r="H172" s="28">
        <v>425</v>
      </c>
      <c r="I172" s="2">
        <v>12</v>
      </c>
      <c r="J172" s="2">
        <v>0</v>
      </c>
      <c r="K172" s="2">
        <v>24646.76</v>
      </c>
      <c r="L172" s="2">
        <v>1341.8600000000001</v>
      </c>
      <c r="M172" s="29">
        <v>0</v>
      </c>
      <c r="N172" s="31">
        <f t="shared" si="47"/>
        <v>437</v>
      </c>
      <c r="O172" s="30">
        <f t="shared" si="48"/>
        <v>25988.62</v>
      </c>
      <c r="P172" t="s">
        <v>49</v>
      </c>
      <c r="Q172" t="s">
        <v>49</v>
      </c>
      <c r="R172" t="s">
        <v>85</v>
      </c>
      <c r="S172" t="s">
        <v>85</v>
      </c>
      <c r="T172" t="s">
        <v>81</v>
      </c>
      <c r="U172" s="4">
        <f t="shared" si="53"/>
        <v>45813</v>
      </c>
      <c r="V172" t="s">
        <v>39</v>
      </c>
      <c r="W172" s="28">
        <v>426</v>
      </c>
      <c r="X172" s="2">
        <v>11</v>
      </c>
      <c r="Y172" s="2">
        <v>1</v>
      </c>
      <c r="Z172" s="2">
        <v>26644.230000000003</v>
      </c>
      <c r="AA172" s="2">
        <v>1820.21</v>
      </c>
      <c r="AB172" s="29">
        <v>89.84</v>
      </c>
      <c r="AC172" s="31">
        <f t="shared" si="49"/>
        <v>438</v>
      </c>
      <c r="AD172" s="30">
        <f t="shared" si="50"/>
        <v>28554.280000000002</v>
      </c>
      <c r="AE172" s="2">
        <f t="shared" si="56"/>
        <v>-1</v>
      </c>
      <c r="AF172" s="2">
        <f t="shared" si="56"/>
        <v>1</v>
      </c>
      <c r="AG172" s="2">
        <f t="shared" si="56"/>
        <v>-1</v>
      </c>
      <c r="AH172" s="2">
        <f t="shared" si="56"/>
        <v>-1997.4700000000048</v>
      </c>
      <c r="AI172" s="2">
        <f t="shared" si="56"/>
        <v>-478.34999999999991</v>
      </c>
      <c r="AJ172" s="29">
        <f t="shared" si="54"/>
        <v>-89.84</v>
      </c>
      <c r="AK172" s="31">
        <f t="shared" si="54"/>
        <v>-1</v>
      </c>
      <c r="AL172" s="31">
        <f t="shared" si="54"/>
        <v>-2565.6600000000035</v>
      </c>
      <c r="AM172" s="38">
        <f t="shared" si="57"/>
        <v>-2.3474178403755869E-3</v>
      </c>
      <c r="AN172" s="38">
        <f t="shared" si="57"/>
        <v>9.0909090909090912E-2</v>
      </c>
      <c r="AO172" s="38">
        <f t="shared" si="57"/>
        <v>-1</v>
      </c>
      <c r="AP172" s="38">
        <f t="shared" si="57"/>
        <v>-7.4968201370428214E-2</v>
      </c>
      <c r="AQ172" s="38">
        <f t="shared" si="57"/>
        <v>-0.26279934732805549</v>
      </c>
      <c r="AR172" s="39">
        <f t="shared" si="55"/>
        <v>-1</v>
      </c>
      <c r="AS172" s="40">
        <f t="shared" si="55"/>
        <v>-2.2831050228310501E-3</v>
      </c>
      <c r="AT172" s="40">
        <f t="shared" si="55"/>
        <v>-8.9852029187918708E-2</v>
      </c>
      <c r="AU172" s="119">
        <f t="shared" si="46"/>
        <v>57.992376470588233</v>
      </c>
      <c r="AV172" s="120">
        <f t="shared" si="43"/>
        <v>62.545140845070428</v>
      </c>
      <c r="AW172" s="121">
        <f t="shared" si="44"/>
        <v>-4.5527643744821944</v>
      </c>
      <c r="AX172" s="119">
        <f t="shared" si="45"/>
        <v>111.82166666666667</v>
      </c>
      <c r="AY172" s="120">
        <f t="shared" si="42"/>
        <v>159.17083333333332</v>
      </c>
      <c r="AZ172" s="121">
        <f t="shared" si="51"/>
        <v>-47.349166666666648</v>
      </c>
    </row>
    <row r="173" spans="1:52" x14ac:dyDescent="0.2">
      <c r="A173" t="s">
        <v>46</v>
      </c>
      <c r="B173" t="s">
        <v>46</v>
      </c>
      <c r="C173" t="s">
        <v>85</v>
      </c>
      <c r="D173" t="s">
        <v>85</v>
      </c>
      <c r="E173" t="s">
        <v>81</v>
      </c>
      <c r="F173" s="4">
        <f t="shared" si="52"/>
        <v>46178</v>
      </c>
      <c r="G173" t="s">
        <v>40</v>
      </c>
      <c r="H173" s="28">
        <v>681</v>
      </c>
      <c r="I173" s="2">
        <v>9</v>
      </c>
      <c r="J173" s="2">
        <v>0</v>
      </c>
      <c r="K173" s="2">
        <v>36727.69</v>
      </c>
      <c r="L173" s="2">
        <v>1908.4299999999998</v>
      </c>
      <c r="M173" s="29">
        <v>0</v>
      </c>
      <c r="N173" s="31">
        <f t="shared" si="47"/>
        <v>690</v>
      </c>
      <c r="O173" s="30">
        <f t="shared" si="48"/>
        <v>38636.120000000003</v>
      </c>
      <c r="P173" t="s">
        <v>49</v>
      </c>
      <c r="Q173" t="s">
        <v>49</v>
      </c>
      <c r="R173" t="s">
        <v>85</v>
      </c>
      <c r="S173" t="s">
        <v>85</v>
      </c>
      <c r="T173" t="s">
        <v>81</v>
      </c>
      <c r="U173" s="4">
        <f t="shared" si="53"/>
        <v>45814</v>
      </c>
      <c r="V173" t="s">
        <v>40</v>
      </c>
      <c r="W173" s="28">
        <v>711</v>
      </c>
      <c r="X173" s="2">
        <v>6</v>
      </c>
      <c r="Y173" s="2">
        <v>1</v>
      </c>
      <c r="Z173" s="2">
        <v>41128.58</v>
      </c>
      <c r="AA173" s="2">
        <v>1010.31</v>
      </c>
      <c r="AB173" s="29">
        <v>167.91</v>
      </c>
      <c r="AC173" s="31">
        <f t="shared" si="49"/>
        <v>718</v>
      </c>
      <c r="AD173" s="30">
        <f t="shared" si="50"/>
        <v>42306.8</v>
      </c>
      <c r="AE173" s="2">
        <f t="shared" si="56"/>
        <v>-30</v>
      </c>
      <c r="AF173" s="2">
        <f t="shared" si="56"/>
        <v>3</v>
      </c>
      <c r="AG173" s="2">
        <f t="shared" si="56"/>
        <v>-1</v>
      </c>
      <c r="AH173" s="2">
        <f t="shared" si="56"/>
        <v>-4400.8899999999994</v>
      </c>
      <c r="AI173" s="2">
        <f t="shared" si="56"/>
        <v>898.11999999999989</v>
      </c>
      <c r="AJ173" s="29">
        <f t="shared" si="54"/>
        <v>-167.91</v>
      </c>
      <c r="AK173" s="31">
        <f t="shared" si="54"/>
        <v>-28</v>
      </c>
      <c r="AL173" s="31">
        <f t="shared" si="54"/>
        <v>-3670.6800000000003</v>
      </c>
      <c r="AM173" s="38">
        <f t="shared" si="57"/>
        <v>-4.2194092827004218E-2</v>
      </c>
      <c r="AN173" s="38">
        <f t="shared" si="57"/>
        <v>0.5</v>
      </c>
      <c r="AO173" s="38">
        <f t="shared" si="57"/>
        <v>-1</v>
      </c>
      <c r="AP173" s="38">
        <f t="shared" si="57"/>
        <v>-0.10700320798821644</v>
      </c>
      <c r="AQ173" s="38">
        <f t="shared" si="57"/>
        <v>0.88895487523631356</v>
      </c>
      <c r="AR173" s="39">
        <f t="shared" si="55"/>
        <v>-1</v>
      </c>
      <c r="AS173" s="40">
        <f t="shared" si="55"/>
        <v>-3.8997214484679667E-2</v>
      </c>
      <c r="AT173" s="40">
        <f t="shared" si="55"/>
        <v>-8.6763357190806203E-2</v>
      </c>
      <c r="AU173" s="119">
        <f t="shared" si="46"/>
        <v>53.93199706314244</v>
      </c>
      <c r="AV173" s="120">
        <f t="shared" si="43"/>
        <v>57.846104078762309</v>
      </c>
      <c r="AW173" s="121">
        <f t="shared" si="44"/>
        <v>-3.9141070156198694</v>
      </c>
      <c r="AX173" s="119">
        <f t="shared" si="45"/>
        <v>212.04777777777775</v>
      </c>
      <c r="AY173" s="120">
        <f t="shared" si="42"/>
        <v>168.31714285714287</v>
      </c>
      <c r="AZ173" s="121">
        <f t="shared" si="51"/>
        <v>43.730634920634884</v>
      </c>
    </row>
    <row r="174" spans="1:52" ht="13.5" thickBot="1" x14ac:dyDescent="0.25">
      <c r="A174" t="s">
        <v>46</v>
      </c>
      <c r="B174" t="s">
        <v>46</v>
      </c>
      <c r="C174" t="s">
        <v>85</v>
      </c>
      <c r="D174" t="s">
        <v>85</v>
      </c>
      <c r="E174" t="s">
        <v>81</v>
      </c>
      <c r="F174" s="59">
        <f t="shared" si="52"/>
        <v>46179</v>
      </c>
      <c r="G174" s="42" t="s">
        <v>41</v>
      </c>
      <c r="H174" s="43">
        <v>734</v>
      </c>
      <c r="I174" s="44">
        <v>4</v>
      </c>
      <c r="J174" s="44">
        <v>0</v>
      </c>
      <c r="K174" s="44">
        <v>42306.400000000001</v>
      </c>
      <c r="L174" s="44">
        <v>509.44</v>
      </c>
      <c r="M174" s="45">
        <v>0</v>
      </c>
      <c r="N174" s="47">
        <f t="shared" si="47"/>
        <v>738</v>
      </c>
      <c r="O174" s="46">
        <f t="shared" si="48"/>
        <v>42815.840000000004</v>
      </c>
      <c r="P174" t="s">
        <v>49</v>
      </c>
      <c r="Q174" t="s">
        <v>49</v>
      </c>
      <c r="R174" t="s">
        <v>85</v>
      </c>
      <c r="S174" t="s">
        <v>85</v>
      </c>
      <c r="T174" t="s">
        <v>81</v>
      </c>
      <c r="U174" s="59">
        <f t="shared" si="53"/>
        <v>45815</v>
      </c>
      <c r="V174" s="42" t="s">
        <v>41</v>
      </c>
      <c r="W174" s="43">
        <v>781</v>
      </c>
      <c r="X174" s="44">
        <v>5</v>
      </c>
      <c r="Y174" s="44">
        <v>1</v>
      </c>
      <c r="Z174" s="44">
        <v>46253.120000000003</v>
      </c>
      <c r="AA174" s="44">
        <v>753.44</v>
      </c>
      <c r="AB174" s="45">
        <v>107.97</v>
      </c>
      <c r="AC174" s="47">
        <f t="shared" si="49"/>
        <v>787</v>
      </c>
      <c r="AD174" s="46">
        <f t="shared" si="50"/>
        <v>47114.530000000006</v>
      </c>
      <c r="AE174" s="44">
        <f t="shared" si="56"/>
        <v>-47</v>
      </c>
      <c r="AF174" s="44">
        <f t="shared" si="56"/>
        <v>-1</v>
      </c>
      <c r="AG174" s="44">
        <f t="shared" si="56"/>
        <v>-1</v>
      </c>
      <c r="AH174" s="44">
        <f t="shared" si="56"/>
        <v>-3946.7200000000012</v>
      </c>
      <c r="AI174" s="44">
        <f t="shared" si="56"/>
        <v>-244.00000000000006</v>
      </c>
      <c r="AJ174" s="45">
        <f t="shared" si="54"/>
        <v>-107.97</v>
      </c>
      <c r="AK174" s="47">
        <f t="shared" si="54"/>
        <v>-49</v>
      </c>
      <c r="AL174" s="47">
        <f t="shared" si="54"/>
        <v>-4298.6900000000023</v>
      </c>
      <c r="AM174" s="56">
        <f t="shared" si="57"/>
        <v>-6.0179257362355951E-2</v>
      </c>
      <c r="AN174" s="56">
        <f t="shared" si="57"/>
        <v>-0.2</v>
      </c>
      <c r="AO174" s="56">
        <f t="shared" si="57"/>
        <v>-1</v>
      </c>
      <c r="AP174" s="56">
        <f t="shared" si="57"/>
        <v>-8.5328730256467047E-2</v>
      </c>
      <c r="AQ174" s="56">
        <f t="shared" si="57"/>
        <v>-0.32384795073263967</v>
      </c>
      <c r="AR174" s="57">
        <f t="shared" si="55"/>
        <v>-1</v>
      </c>
      <c r="AS174" s="58">
        <f t="shared" si="55"/>
        <v>-6.2261753494282084E-2</v>
      </c>
      <c r="AT174" s="58">
        <f t="shared" si="55"/>
        <v>-9.1239157007403066E-2</v>
      </c>
      <c r="AU174" s="122">
        <f t="shared" si="46"/>
        <v>57.638147138964577</v>
      </c>
      <c r="AV174" s="123">
        <f t="shared" si="43"/>
        <v>59.222944942381567</v>
      </c>
      <c r="AW174" s="124">
        <f t="shared" si="44"/>
        <v>-1.5847978034169898</v>
      </c>
      <c r="AX174" s="122">
        <f t="shared" si="45"/>
        <v>127.36</v>
      </c>
      <c r="AY174" s="123">
        <f t="shared" si="42"/>
        <v>143.56833333333336</v>
      </c>
      <c r="AZ174" s="124">
        <f t="shared" si="51"/>
        <v>-16.208333333333357</v>
      </c>
    </row>
    <row r="175" spans="1:52" x14ac:dyDescent="0.2">
      <c r="A175" t="s">
        <v>46</v>
      </c>
      <c r="B175" t="s">
        <v>46</v>
      </c>
      <c r="C175" t="s">
        <v>85</v>
      </c>
      <c r="D175" t="s">
        <v>85</v>
      </c>
      <c r="E175" t="s">
        <v>82</v>
      </c>
      <c r="F175" s="4">
        <f t="shared" si="52"/>
        <v>46180</v>
      </c>
      <c r="G175" t="s">
        <v>35</v>
      </c>
      <c r="H175" s="28">
        <v>345</v>
      </c>
      <c r="I175" s="2">
        <v>3</v>
      </c>
      <c r="J175" s="2">
        <v>0</v>
      </c>
      <c r="K175" s="2">
        <v>17058.43</v>
      </c>
      <c r="L175" s="2">
        <v>547.34</v>
      </c>
      <c r="M175" s="29">
        <v>0</v>
      </c>
      <c r="N175" s="31">
        <f t="shared" si="47"/>
        <v>348</v>
      </c>
      <c r="O175" s="30">
        <f t="shared" si="48"/>
        <v>17605.77</v>
      </c>
      <c r="P175" t="s">
        <v>49</v>
      </c>
      <c r="Q175" t="s">
        <v>49</v>
      </c>
      <c r="R175" t="s">
        <v>85</v>
      </c>
      <c r="S175" t="s">
        <v>85</v>
      </c>
      <c r="T175" t="s">
        <v>82</v>
      </c>
      <c r="U175" s="4">
        <f t="shared" si="53"/>
        <v>45816</v>
      </c>
      <c r="V175" t="s">
        <v>35</v>
      </c>
      <c r="W175" s="28">
        <v>383</v>
      </c>
      <c r="X175" s="2">
        <v>6</v>
      </c>
      <c r="Y175" s="2">
        <v>0</v>
      </c>
      <c r="Z175" s="2">
        <v>22154.129999999997</v>
      </c>
      <c r="AA175" s="2">
        <v>863.17</v>
      </c>
      <c r="AB175" s="29">
        <v>0</v>
      </c>
      <c r="AC175" s="31">
        <f t="shared" si="49"/>
        <v>389</v>
      </c>
      <c r="AD175" s="30">
        <f t="shared" si="50"/>
        <v>23017.299999999996</v>
      </c>
      <c r="AE175" s="2">
        <f t="shared" si="56"/>
        <v>-38</v>
      </c>
      <c r="AF175" s="2">
        <f t="shared" si="56"/>
        <v>-3</v>
      </c>
      <c r="AG175" s="2">
        <f t="shared" si="56"/>
        <v>0</v>
      </c>
      <c r="AH175" s="2">
        <f t="shared" si="56"/>
        <v>-5095.6999999999971</v>
      </c>
      <c r="AI175" s="2">
        <f t="shared" si="56"/>
        <v>-315.82999999999993</v>
      </c>
      <c r="AJ175" s="29">
        <f t="shared" si="54"/>
        <v>0</v>
      </c>
      <c r="AK175" s="31">
        <f t="shared" si="54"/>
        <v>-41</v>
      </c>
      <c r="AL175" s="31">
        <f t="shared" si="54"/>
        <v>-5411.5299999999952</v>
      </c>
      <c r="AM175" s="38">
        <f t="shared" si="57"/>
        <v>-9.921671018276762E-2</v>
      </c>
      <c r="AN175" s="38">
        <f t="shared" si="57"/>
        <v>-0.5</v>
      </c>
      <c r="AO175" s="38" t="str">
        <f t="shared" si="57"/>
        <v/>
      </c>
      <c r="AP175" s="38">
        <f t="shared" si="57"/>
        <v>-0.23001128909146953</v>
      </c>
      <c r="AQ175" s="38">
        <f t="shared" si="57"/>
        <v>-0.36589547829512142</v>
      </c>
      <c r="AR175" s="39" t="str">
        <f t="shared" si="55"/>
        <v/>
      </c>
      <c r="AS175" s="40">
        <f t="shared" si="55"/>
        <v>-0.10539845758354756</v>
      </c>
      <c r="AT175" s="40">
        <f t="shared" si="55"/>
        <v>-0.2351070716374204</v>
      </c>
      <c r="AU175" s="119">
        <f t="shared" si="46"/>
        <v>49.444724637681162</v>
      </c>
      <c r="AV175" s="120">
        <f t="shared" si="43"/>
        <v>57.843681462140985</v>
      </c>
      <c r="AW175" s="121">
        <f t="shared" si="44"/>
        <v>-8.3989568244598232</v>
      </c>
      <c r="AX175" s="119">
        <f t="shared" si="45"/>
        <v>182.44666666666669</v>
      </c>
      <c r="AY175" s="120">
        <f t="shared" si="42"/>
        <v>143.86166666666665</v>
      </c>
      <c r="AZ175" s="121">
        <f t="shared" si="51"/>
        <v>38.585000000000036</v>
      </c>
    </row>
    <row r="176" spans="1:52" x14ac:dyDescent="0.2">
      <c r="A176" t="s">
        <v>46</v>
      </c>
      <c r="B176" t="s">
        <v>46</v>
      </c>
      <c r="C176" t="s">
        <v>85</v>
      </c>
      <c r="D176" t="s">
        <v>85</v>
      </c>
      <c r="E176" t="s">
        <v>82</v>
      </c>
      <c r="F176" s="4">
        <f t="shared" si="52"/>
        <v>46181</v>
      </c>
      <c r="G176" t="s">
        <v>36</v>
      </c>
      <c r="H176" s="28">
        <v>269</v>
      </c>
      <c r="I176" s="2">
        <v>7</v>
      </c>
      <c r="J176" s="2">
        <v>0</v>
      </c>
      <c r="K176" s="2">
        <v>11304.52</v>
      </c>
      <c r="L176" s="2">
        <v>977.08999999999992</v>
      </c>
      <c r="M176" s="29">
        <v>0</v>
      </c>
      <c r="N176" s="31">
        <f t="shared" si="47"/>
        <v>276</v>
      </c>
      <c r="O176" s="30">
        <f t="shared" si="48"/>
        <v>12281.61</v>
      </c>
      <c r="P176" t="s">
        <v>49</v>
      </c>
      <c r="Q176" t="s">
        <v>49</v>
      </c>
      <c r="R176" t="s">
        <v>85</v>
      </c>
      <c r="S176" t="s">
        <v>85</v>
      </c>
      <c r="T176" t="s">
        <v>82</v>
      </c>
      <c r="U176" s="4">
        <f t="shared" si="53"/>
        <v>45817</v>
      </c>
      <c r="V176" t="s">
        <v>36</v>
      </c>
      <c r="W176" s="28">
        <v>291</v>
      </c>
      <c r="X176" s="2">
        <v>9</v>
      </c>
      <c r="Y176" s="2">
        <v>0</v>
      </c>
      <c r="Z176" s="2">
        <v>14378.09</v>
      </c>
      <c r="AA176" s="2">
        <v>1620.43</v>
      </c>
      <c r="AB176" s="29">
        <v>0</v>
      </c>
      <c r="AC176" s="31">
        <f t="shared" si="49"/>
        <v>300</v>
      </c>
      <c r="AD176" s="30">
        <f t="shared" si="50"/>
        <v>15998.52</v>
      </c>
      <c r="AE176" s="2">
        <f t="shared" si="56"/>
        <v>-22</v>
      </c>
      <c r="AF176" s="2">
        <f t="shared" si="56"/>
        <v>-2</v>
      </c>
      <c r="AG176" s="2">
        <f t="shared" si="56"/>
        <v>0</v>
      </c>
      <c r="AH176" s="2">
        <f t="shared" si="56"/>
        <v>-3073.5699999999997</v>
      </c>
      <c r="AI176" s="2">
        <f t="shared" si="56"/>
        <v>-643.34000000000015</v>
      </c>
      <c r="AJ176" s="29">
        <f t="shared" si="54"/>
        <v>0</v>
      </c>
      <c r="AK176" s="31">
        <f t="shared" si="54"/>
        <v>-24</v>
      </c>
      <c r="AL176" s="31">
        <f t="shared" si="54"/>
        <v>-3716.91</v>
      </c>
      <c r="AM176" s="38">
        <f t="shared" si="57"/>
        <v>-7.560137457044673E-2</v>
      </c>
      <c r="AN176" s="38">
        <f t="shared" si="57"/>
        <v>-0.22222222222222221</v>
      </c>
      <c r="AO176" s="38" t="str">
        <f t="shared" si="57"/>
        <v/>
      </c>
      <c r="AP176" s="38">
        <f t="shared" si="57"/>
        <v>-0.21376761447452336</v>
      </c>
      <c r="AQ176" s="38">
        <f t="shared" si="57"/>
        <v>-0.39701807544910928</v>
      </c>
      <c r="AR176" s="39" t="str">
        <f t="shared" si="55"/>
        <v/>
      </c>
      <c r="AS176" s="40">
        <f t="shared" si="55"/>
        <v>-0.08</v>
      </c>
      <c r="AT176" s="40">
        <f t="shared" si="55"/>
        <v>-0.23232836537379706</v>
      </c>
      <c r="AU176" s="119">
        <f t="shared" si="46"/>
        <v>42.024237918215618</v>
      </c>
      <c r="AV176" s="120">
        <f t="shared" si="43"/>
        <v>49.409243986254296</v>
      </c>
      <c r="AW176" s="121">
        <f t="shared" si="44"/>
        <v>-7.3850060680386775</v>
      </c>
      <c r="AX176" s="119">
        <f t="shared" si="45"/>
        <v>139.5842857142857</v>
      </c>
      <c r="AY176" s="120">
        <f t="shared" si="42"/>
        <v>180.04777777777778</v>
      </c>
      <c r="AZ176" s="121">
        <f t="shared" si="51"/>
        <v>-40.463492063492083</v>
      </c>
    </row>
    <row r="177" spans="1:52" x14ac:dyDescent="0.2">
      <c r="A177" t="s">
        <v>46</v>
      </c>
      <c r="B177" t="s">
        <v>46</v>
      </c>
      <c r="C177" t="s">
        <v>85</v>
      </c>
      <c r="D177" t="s">
        <v>85</v>
      </c>
      <c r="E177" t="s">
        <v>82</v>
      </c>
      <c r="F177" s="4">
        <f t="shared" si="52"/>
        <v>46182</v>
      </c>
      <c r="G177" t="s">
        <v>37</v>
      </c>
      <c r="H177" s="28">
        <v>288</v>
      </c>
      <c r="I177" s="2">
        <v>5</v>
      </c>
      <c r="J177" s="2">
        <v>2</v>
      </c>
      <c r="K177" s="2">
        <v>16499.59</v>
      </c>
      <c r="L177" s="2">
        <v>1268.45</v>
      </c>
      <c r="M177" s="29">
        <v>2723.44</v>
      </c>
      <c r="N177" s="31">
        <f t="shared" si="47"/>
        <v>295</v>
      </c>
      <c r="O177" s="30">
        <f t="shared" si="48"/>
        <v>20491.48</v>
      </c>
      <c r="P177" t="s">
        <v>49</v>
      </c>
      <c r="Q177" t="s">
        <v>49</v>
      </c>
      <c r="R177" t="s">
        <v>85</v>
      </c>
      <c r="S177" t="s">
        <v>85</v>
      </c>
      <c r="T177" t="s">
        <v>82</v>
      </c>
      <c r="U177" s="4">
        <f t="shared" si="53"/>
        <v>45818</v>
      </c>
      <c r="V177" t="s">
        <v>37</v>
      </c>
      <c r="W177" s="28">
        <v>349</v>
      </c>
      <c r="X177" s="2">
        <v>7</v>
      </c>
      <c r="Y177" s="2">
        <v>2</v>
      </c>
      <c r="Z177" s="2">
        <v>18019.12</v>
      </c>
      <c r="AA177" s="2">
        <v>965.05</v>
      </c>
      <c r="AB177" s="29">
        <v>934.93000000000006</v>
      </c>
      <c r="AC177" s="31">
        <f t="shared" si="49"/>
        <v>358</v>
      </c>
      <c r="AD177" s="30">
        <f t="shared" si="50"/>
        <v>19919.099999999999</v>
      </c>
      <c r="AE177" s="2">
        <f t="shared" si="56"/>
        <v>-61</v>
      </c>
      <c r="AF177" s="2">
        <f t="shared" si="56"/>
        <v>-2</v>
      </c>
      <c r="AG177" s="2">
        <f t="shared" si="56"/>
        <v>0</v>
      </c>
      <c r="AH177" s="2">
        <f t="shared" si="56"/>
        <v>-1519.5299999999988</v>
      </c>
      <c r="AI177" s="2">
        <f t="shared" si="56"/>
        <v>303.40000000000009</v>
      </c>
      <c r="AJ177" s="29">
        <f t="shared" si="54"/>
        <v>1788.51</v>
      </c>
      <c r="AK177" s="31">
        <f t="shared" si="54"/>
        <v>-63</v>
      </c>
      <c r="AL177" s="31">
        <f t="shared" si="54"/>
        <v>572.38000000000102</v>
      </c>
      <c r="AM177" s="38">
        <f t="shared" si="57"/>
        <v>-0.17478510028653296</v>
      </c>
      <c r="AN177" s="38">
        <f t="shared" si="57"/>
        <v>-0.2857142857142857</v>
      </c>
      <c r="AO177" s="38">
        <f t="shared" si="57"/>
        <v>0</v>
      </c>
      <c r="AP177" s="38">
        <f t="shared" si="57"/>
        <v>-8.4328757453194098E-2</v>
      </c>
      <c r="AQ177" s="38">
        <f t="shared" si="57"/>
        <v>0.31438785555152593</v>
      </c>
      <c r="AR177" s="39">
        <f t="shared" si="55"/>
        <v>1.9129881381493801</v>
      </c>
      <c r="AS177" s="40">
        <f t="shared" si="55"/>
        <v>-0.17597765363128492</v>
      </c>
      <c r="AT177" s="40">
        <f t="shared" si="55"/>
        <v>2.8735234021617494E-2</v>
      </c>
      <c r="AU177" s="119">
        <f t="shared" si="46"/>
        <v>57.290243055555557</v>
      </c>
      <c r="AV177" s="120">
        <f t="shared" si="43"/>
        <v>51.630716332378221</v>
      </c>
      <c r="AW177" s="121">
        <f t="shared" si="44"/>
        <v>5.6595267231773363</v>
      </c>
      <c r="AX177" s="119">
        <f t="shared" si="45"/>
        <v>570.2700000000001</v>
      </c>
      <c r="AY177" s="120">
        <f t="shared" si="42"/>
        <v>211.10888888888888</v>
      </c>
      <c r="AZ177" s="121">
        <f t="shared" si="51"/>
        <v>359.16111111111121</v>
      </c>
    </row>
    <row r="178" spans="1:52" x14ac:dyDescent="0.2">
      <c r="A178" t="s">
        <v>46</v>
      </c>
      <c r="B178" t="s">
        <v>46</v>
      </c>
      <c r="C178" t="s">
        <v>85</v>
      </c>
      <c r="D178" t="s">
        <v>85</v>
      </c>
      <c r="E178" t="s">
        <v>82</v>
      </c>
      <c r="F178" s="4">
        <f t="shared" si="52"/>
        <v>46183</v>
      </c>
      <c r="G178" t="s">
        <v>38</v>
      </c>
      <c r="H178" s="28">
        <v>386</v>
      </c>
      <c r="I178" s="2">
        <v>4</v>
      </c>
      <c r="J178" s="2">
        <v>0</v>
      </c>
      <c r="K178" s="2">
        <v>21149.64</v>
      </c>
      <c r="L178" s="2">
        <v>493.97</v>
      </c>
      <c r="M178" s="29">
        <v>0</v>
      </c>
      <c r="N178" s="31">
        <f t="shared" si="47"/>
        <v>390</v>
      </c>
      <c r="O178" s="30">
        <f t="shared" si="48"/>
        <v>21643.61</v>
      </c>
      <c r="P178" t="s">
        <v>49</v>
      </c>
      <c r="Q178" t="s">
        <v>49</v>
      </c>
      <c r="R178" t="s">
        <v>85</v>
      </c>
      <c r="S178" t="s">
        <v>85</v>
      </c>
      <c r="T178" t="s">
        <v>82</v>
      </c>
      <c r="U178" s="4">
        <f t="shared" si="53"/>
        <v>45819</v>
      </c>
      <c r="V178" t="s">
        <v>38</v>
      </c>
      <c r="W178" s="28">
        <v>367</v>
      </c>
      <c r="X178" s="2">
        <v>8</v>
      </c>
      <c r="Y178" s="2">
        <v>0</v>
      </c>
      <c r="Z178" s="2">
        <v>19652.88</v>
      </c>
      <c r="AA178" s="2">
        <v>816.39</v>
      </c>
      <c r="AB178" s="29">
        <v>0</v>
      </c>
      <c r="AC178" s="31">
        <f t="shared" si="49"/>
        <v>375</v>
      </c>
      <c r="AD178" s="30">
        <f t="shared" si="50"/>
        <v>20469.27</v>
      </c>
      <c r="AE178" s="2">
        <f t="shared" si="56"/>
        <v>19</v>
      </c>
      <c r="AF178" s="2">
        <f t="shared" si="56"/>
        <v>-4</v>
      </c>
      <c r="AG178" s="2">
        <f t="shared" si="56"/>
        <v>0</v>
      </c>
      <c r="AH178" s="2">
        <f t="shared" si="56"/>
        <v>1496.7599999999984</v>
      </c>
      <c r="AI178" s="2">
        <f t="shared" si="56"/>
        <v>-322.41999999999996</v>
      </c>
      <c r="AJ178" s="29">
        <f t="shared" si="54"/>
        <v>0</v>
      </c>
      <c r="AK178" s="31">
        <f t="shared" si="54"/>
        <v>15</v>
      </c>
      <c r="AL178" s="31">
        <f t="shared" si="54"/>
        <v>1174.3400000000001</v>
      </c>
      <c r="AM178" s="38">
        <f t="shared" si="57"/>
        <v>5.1771117166212535E-2</v>
      </c>
      <c r="AN178" s="38">
        <f t="shared" si="57"/>
        <v>-0.5</v>
      </c>
      <c r="AO178" s="38" t="str">
        <f t="shared" si="57"/>
        <v/>
      </c>
      <c r="AP178" s="38">
        <f t="shared" si="57"/>
        <v>7.615983000964735E-2</v>
      </c>
      <c r="AQ178" s="38">
        <f t="shared" si="57"/>
        <v>-0.39493379389752442</v>
      </c>
      <c r="AR178" s="39" t="str">
        <f t="shared" si="55"/>
        <v/>
      </c>
      <c r="AS178" s="40">
        <f t="shared" si="55"/>
        <v>0.04</v>
      </c>
      <c r="AT178" s="40">
        <f t="shared" si="55"/>
        <v>5.737087839478399E-2</v>
      </c>
      <c r="AU178" s="119">
        <f t="shared" si="46"/>
        <v>54.791813471502586</v>
      </c>
      <c r="AV178" s="120">
        <f t="shared" si="43"/>
        <v>53.550081743869214</v>
      </c>
      <c r="AW178" s="121">
        <f t="shared" si="44"/>
        <v>1.2417317276333719</v>
      </c>
      <c r="AX178" s="119">
        <f t="shared" si="45"/>
        <v>123.49250000000001</v>
      </c>
      <c r="AY178" s="120">
        <f t="shared" si="42"/>
        <v>102.04875</v>
      </c>
      <c r="AZ178" s="121">
        <f t="shared" si="51"/>
        <v>21.443750000000009</v>
      </c>
    </row>
    <row r="179" spans="1:52" x14ac:dyDescent="0.2">
      <c r="A179" t="s">
        <v>46</v>
      </c>
      <c r="B179" t="s">
        <v>46</v>
      </c>
      <c r="C179" t="s">
        <v>85</v>
      </c>
      <c r="D179" t="s">
        <v>85</v>
      </c>
      <c r="E179" t="s">
        <v>82</v>
      </c>
      <c r="F179" s="4">
        <f t="shared" si="52"/>
        <v>46184</v>
      </c>
      <c r="G179" t="s">
        <v>39</v>
      </c>
      <c r="H179" s="28">
        <v>466</v>
      </c>
      <c r="I179" s="2">
        <v>13</v>
      </c>
      <c r="J179" s="2">
        <v>1</v>
      </c>
      <c r="K179" s="2">
        <v>27388.670000000002</v>
      </c>
      <c r="L179" s="2">
        <v>1678.24</v>
      </c>
      <c r="M179" s="29">
        <v>442.43</v>
      </c>
      <c r="N179" s="31">
        <f t="shared" si="47"/>
        <v>480</v>
      </c>
      <c r="O179" s="30">
        <f t="shared" si="48"/>
        <v>29509.340000000004</v>
      </c>
      <c r="P179" t="s">
        <v>49</v>
      </c>
      <c r="Q179" t="s">
        <v>49</v>
      </c>
      <c r="R179" t="s">
        <v>85</v>
      </c>
      <c r="S179" t="s">
        <v>85</v>
      </c>
      <c r="T179" t="s">
        <v>82</v>
      </c>
      <c r="U179" s="4">
        <f t="shared" si="53"/>
        <v>45820</v>
      </c>
      <c r="V179" t="s">
        <v>39</v>
      </c>
      <c r="W179" s="28">
        <v>489</v>
      </c>
      <c r="X179" s="2">
        <v>8</v>
      </c>
      <c r="Y179" s="2">
        <v>1</v>
      </c>
      <c r="Z179" s="2">
        <v>27920.639999999999</v>
      </c>
      <c r="AA179" s="2">
        <v>1354.47</v>
      </c>
      <c r="AB179" s="29">
        <v>53.94</v>
      </c>
      <c r="AC179" s="31">
        <f t="shared" si="49"/>
        <v>498</v>
      </c>
      <c r="AD179" s="30">
        <f t="shared" si="50"/>
        <v>29329.05</v>
      </c>
      <c r="AE179" s="2">
        <f t="shared" si="56"/>
        <v>-23</v>
      </c>
      <c r="AF179" s="2">
        <f t="shared" si="56"/>
        <v>5</v>
      </c>
      <c r="AG179" s="2">
        <f t="shared" si="56"/>
        <v>0</v>
      </c>
      <c r="AH179" s="2">
        <f t="shared" si="56"/>
        <v>-531.96999999999753</v>
      </c>
      <c r="AI179" s="2">
        <f t="shared" si="56"/>
        <v>323.77</v>
      </c>
      <c r="AJ179" s="29">
        <f t="shared" si="54"/>
        <v>388.49</v>
      </c>
      <c r="AK179" s="31">
        <f t="shared" si="54"/>
        <v>-18</v>
      </c>
      <c r="AL179" s="31">
        <f t="shared" si="54"/>
        <v>180.29000000000451</v>
      </c>
      <c r="AM179" s="38">
        <f t="shared" si="57"/>
        <v>-4.7034764826175871E-2</v>
      </c>
      <c r="AN179" s="38">
        <f t="shared" si="57"/>
        <v>0.625</v>
      </c>
      <c r="AO179" s="38">
        <f t="shared" si="57"/>
        <v>0</v>
      </c>
      <c r="AP179" s="38">
        <f t="shared" si="57"/>
        <v>-1.9052930018796044E-2</v>
      </c>
      <c r="AQ179" s="38">
        <f t="shared" si="57"/>
        <v>0.23903814776259347</v>
      </c>
      <c r="AR179" s="39">
        <f t="shared" si="55"/>
        <v>7.2022617723396367</v>
      </c>
      <c r="AS179" s="40">
        <f t="shared" si="55"/>
        <v>-3.614457831325301E-2</v>
      </c>
      <c r="AT179" s="40">
        <f t="shared" si="55"/>
        <v>6.1471476232610508E-3</v>
      </c>
      <c r="AU179" s="119">
        <f t="shared" si="46"/>
        <v>58.773969957081547</v>
      </c>
      <c r="AV179" s="120">
        <f t="shared" si="43"/>
        <v>57.097423312883436</v>
      </c>
      <c r="AW179" s="121">
        <f t="shared" si="44"/>
        <v>1.6765466441981118</v>
      </c>
      <c r="AX179" s="119">
        <f t="shared" si="45"/>
        <v>151.47642857142858</v>
      </c>
      <c r="AY179" s="120">
        <f t="shared" si="42"/>
        <v>156.49</v>
      </c>
      <c r="AZ179" s="121">
        <f t="shared" si="51"/>
        <v>-5.0135714285714243</v>
      </c>
    </row>
    <row r="180" spans="1:52" x14ac:dyDescent="0.2">
      <c r="A180" t="s">
        <v>46</v>
      </c>
      <c r="B180" t="s">
        <v>46</v>
      </c>
      <c r="C180" t="s">
        <v>85</v>
      </c>
      <c r="D180" t="s">
        <v>85</v>
      </c>
      <c r="E180" t="s">
        <v>82</v>
      </c>
      <c r="F180" s="4">
        <f t="shared" si="52"/>
        <v>46185</v>
      </c>
      <c r="G180" t="s">
        <v>40</v>
      </c>
      <c r="H180" s="28">
        <v>746</v>
      </c>
      <c r="I180" s="2">
        <v>8</v>
      </c>
      <c r="J180" s="2">
        <v>0</v>
      </c>
      <c r="K180" s="2">
        <v>42066.6</v>
      </c>
      <c r="L180" s="2">
        <v>680.13000000000011</v>
      </c>
      <c r="M180" s="29">
        <v>0</v>
      </c>
      <c r="N180" s="31">
        <f t="shared" si="47"/>
        <v>754</v>
      </c>
      <c r="O180" s="30">
        <f t="shared" si="48"/>
        <v>42746.729999999996</v>
      </c>
      <c r="P180" t="s">
        <v>49</v>
      </c>
      <c r="Q180" t="s">
        <v>49</v>
      </c>
      <c r="R180" t="s">
        <v>85</v>
      </c>
      <c r="S180" t="s">
        <v>85</v>
      </c>
      <c r="T180" t="s">
        <v>82</v>
      </c>
      <c r="U180" s="4">
        <f t="shared" si="53"/>
        <v>45821</v>
      </c>
      <c r="V180" t="s">
        <v>40</v>
      </c>
      <c r="W180" s="28">
        <v>824</v>
      </c>
      <c r="X180" s="2">
        <v>14</v>
      </c>
      <c r="Y180" s="2">
        <v>0</v>
      </c>
      <c r="Z180" s="2">
        <v>48620.480000000003</v>
      </c>
      <c r="AA180" s="2">
        <v>1495</v>
      </c>
      <c r="AB180" s="29">
        <v>0</v>
      </c>
      <c r="AC180" s="31">
        <f t="shared" si="49"/>
        <v>838</v>
      </c>
      <c r="AD180" s="30">
        <f t="shared" si="50"/>
        <v>50115.48</v>
      </c>
      <c r="AE180" s="2">
        <f t="shared" si="56"/>
        <v>-78</v>
      </c>
      <c r="AF180" s="2">
        <f t="shared" si="56"/>
        <v>-6</v>
      </c>
      <c r="AG180" s="2">
        <f t="shared" si="56"/>
        <v>0</v>
      </c>
      <c r="AH180" s="2">
        <f t="shared" si="56"/>
        <v>-6553.8800000000047</v>
      </c>
      <c r="AI180" s="2">
        <f t="shared" si="56"/>
        <v>-814.86999999999989</v>
      </c>
      <c r="AJ180" s="29">
        <f t="shared" si="54"/>
        <v>0</v>
      </c>
      <c r="AK180" s="31">
        <f t="shared" si="54"/>
        <v>-84</v>
      </c>
      <c r="AL180" s="31">
        <f t="shared" si="54"/>
        <v>-7368.7500000000073</v>
      </c>
      <c r="AM180" s="38">
        <f t="shared" si="57"/>
        <v>-9.4660194174757281E-2</v>
      </c>
      <c r="AN180" s="38">
        <f t="shared" si="57"/>
        <v>-0.42857142857142855</v>
      </c>
      <c r="AO180" s="38" t="str">
        <f t="shared" si="57"/>
        <v/>
      </c>
      <c r="AP180" s="38">
        <f t="shared" si="57"/>
        <v>-0.13479669472617309</v>
      </c>
      <c r="AQ180" s="38">
        <f t="shared" si="57"/>
        <v>-0.54506354515050159</v>
      </c>
      <c r="AR180" s="39" t="str">
        <f t="shared" si="55"/>
        <v/>
      </c>
      <c r="AS180" s="40">
        <f t="shared" si="55"/>
        <v>-0.10023866348448687</v>
      </c>
      <c r="AT180" s="40">
        <f t="shared" si="55"/>
        <v>-0.14703540702393764</v>
      </c>
      <c r="AU180" s="119">
        <f t="shared" si="46"/>
        <v>56.38954423592493</v>
      </c>
      <c r="AV180" s="120">
        <f t="shared" si="43"/>
        <v>59.005436893203886</v>
      </c>
      <c r="AW180" s="121">
        <f t="shared" si="44"/>
        <v>-2.6158926572789554</v>
      </c>
      <c r="AX180" s="119">
        <f t="shared" si="45"/>
        <v>85.016250000000014</v>
      </c>
      <c r="AY180" s="120">
        <f t="shared" si="42"/>
        <v>106.78571428571429</v>
      </c>
      <c r="AZ180" s="121">
        <f t="shared" si="51"/>
        <v>-21.769464285714278</v>
      </c>
    </row>
    <row r="181" spans="1:52" ht="13.5" thickBot="1" x14ac:dyDescent="0.25">
      <c r="A181" t="s">
        <v>46</v>
      </c>
      <c r="B181" t="s">
        <v>46</v>
      </c>
      <c r="C181" t="s">
        <v>85</v>
      </c>
      <c r="D181" t="s">
        <v>85</v>
      </c>
      <c r="E181" t="s">
        <v>82</v>
      </c>
      <c r="F181" s="59">
        <f t="shared" si="52"/>
        <v>46186</v>
      </c>
      <c r="G181" s="42" t="s">
        <v>41</v>
      </c>
      <c r="H181" s="43">
        <v>704</v>
      </c>
      <c r="I181" s="44">
        <v>3</v>
      </c>
      <c r="J181" s="44">
        <v>0</v>
      </c>
      <c r="K181" s="44">
        <v>40293.31</v>
      </c>
      <c r="L181" s="44">
        <v>543.72</v>
      </c>
      <c r="M181" s="45">
        <v>0</v>
      </c>
      <c r="N181" s="47">
        <f t="shared" si="47"/>
        <v>707</v>
      </c>
      <c r="O181" s="46">
        <f t="shared" si="48"/>
        <v>40837.03</v>
      </c>
      <c r="P181" t="s">
        <v>49</v>
      </c>
      <c r="Q181" t="s">
        <v>49</v>
      </c>
      <c r="R181" t="s">
        <v>85</v>
      </c>
      <c r="S181" t="s">
        <v>85</v>
      </c>
      <c r="T181" t="s">
        <v>82</v>
      </c>
      <c r="U181" s="59">
        <f t="shared" si="53"/>
        <v>45822</v>
      </c>
      <c r="V181" s="42" t="s">
        <v>41</v>
      </c>
      <c r="W181" s="43">
        <v>921</v>
      </c>
      <c r="X181" s="44">
        <v>9</v>
      </c>
      <c r="Y181" s="44">
        <v>0</v>
      </c>
      <c r="Z181" s="44">
        <v>62035.56</v>
      </c>
      <c r="AA181" s="44">
        <v>1379.28</v>
      </c>
      <c r="AB181" s="45">
        <v>0</v>
      </c>
      <c r="AC181" s="47">
        <f t="shared" si="49"/>
        <v>930</v>
      </c>
      <c r="AD181" s="46">
        <f t="shared" si="50"/>
        <v>63414.84</v>
      </c>
      <c r="AE181" s="44">
        <f t="shared" si="56"/>
        <v>-217</v>
      </c>
      <c r="AF181" s="44">
        <f t="shared" si="56"/>
        <v>-6</v>
      </c>
      <c r="AG181" s="44">
        <f t="shared" si="56"/>
        <v>0</v>
      </c>
      <c r="AH181" s="44">
        <f t="shared" si="56"/>
        <v>-21742.25</v>
      </c>
      <c r="AI181" s="44">
        <f t="shared" si="56"/>
        <v>-835.56</v>
      </c>
      <c r="AJ181" s="45">
        <f t="shared" si="54"/>
        <v>0</v>
      </c>
      <c r="AK181" s="47">
        <f t="shared" si="54"/>
        <v>-223</v>
      </c>
      <c r="AL181" s="47">
        <f t="shared" si="54"/>
        <v>-22577.809999999998</v>
      </c>
      <c r="AM181" s="56">
        <f t="shared" si="57"/>
        <v>-0.23561346362649294</v>
      </c>
      <c r="AN181" s="56">
        <f t="shared" si="57"/>
        <v>-0.66666666666666663</v>
      </c>
      <c r="AO181" s="56" t="str">
        <f t="shared" si="57"/>
        <v/>
      </c>
      <c r="AP181" s="56">
        <f t="shared" si="57"/>
        <v>-0.35048043412520175</v>
      </c>
      <c r="AQ181" s="56">
        <f t="shared" si="57"/>
        <v>-0.60579432747520445</v>
      </c>
      <c r="AR181" s="57" t="str">
        <f t="shared" si="55"/>
        <v/>
      </c>
      <c r="AS181" s="58">
        <f t="shared" si="55"/>
        <v>-0.23978494623655913</v>
      </c>
      <c r="AT181" s="58">
        <f t="shared" si="55"/>
        <v>-0.35603354041419955</v>
      </c>
      <c r="AU181" s="122">
        <f t="shared" si="46"/>
        <v>57.234815340909087</v>
      </c>
      <c r="AV181" s="123">
        <f t="shared" si="43"/>
        <v>67.356742671009769</v>
      </c>
      <c r="AW181" s="124">
        <f t="shared" si="44"/>
        <v>-10.121927330100682</v>
      </c>
      <c r="AX181" s="122">
        <f t="shared" si="45"/>
        <v>181.24</v>
      </c>
      <c r="AY181" s="123">
        <f t="shared" si="42"/>
        <v>153.25333333333333</v>
      </c>
      <c r="AZ181" s="124">
        <f t="shared" si="51"/>
        <v>27.986666666666679</v>
      </c>
    </row>
    <row r="182" spans="1:52" x14ac:dyDescent="0.2">
      <c r="A182" t="s">
        <v>46</v>
      </c>
      <c r="B182" t="s">
        <v>46</v>
      </c>
      <c r="C182" t="s">
        <v>85</v>
      </c>
      <c r="D182" t="s">
        <v>85</v>
      </c>
      <c r="E182" t="s">
        <v>83</v>
      </c>
      <c r="F182" s="4">
        <f t="shared" si="52"/>
        <v>46187</v>
      </c>
      <c r="G182" t="s">
        <v>35</v>
      </c>
      <c r="H182" s="28">
        <v>377</v>
      </c>
      <c r="I182" s="2">
        <v>4</v>
      </c>
      <c r="J182" s="2">
        <v>0</v>
      </c>
      <c r="K182" s="2">
        <v>20982.14</v>
      </c>
      <c r="L182" s="2">
        <v>421.19</v>
      </c>
      <c r="M182" s="29">
        <v>0</v>
      </c>
      <c r="N182" s="31">
        <f t="shared" si="47"/>
        <v>381</v>
      </c>
      <c r="O182" s="30">
        <f t="shared" si="48"/>
        <v>21403.329999999998</v>
      </c>
      <c r="P182" t="s">
        <v>49</v>
      </c>
      <c r="Q182" t="s">
        <v>49</v>
      </c>
      <c r="R182" t="s">
        <v>85</v>
      </c>
      <c r="S182" t="s">
        <v>85</v>
      </c>
      <c r="T182" t="s">
        <v>83</v>
      </c>
      <c r="U182" s="4">
        <f t="shared" si="53"/>
        <v>45823</v>
      </c>
      <c r="V182" t="s">
        <v>35</v>
      </c>
      <c r="W182" s="28">
        <v>486</v>
      </c>
      <c r="X182" s="2">
        <v>2</v>
      </c>
      <c r="Y182" s="2">
        <v>0</v>
      </c>
      <c r="Z182" s="2">
        <v>28350.780000000002</v>
      </c>
      <c r="AA182" s="2">
        <v>253.87</v>
      </c>
      <c r="AB182" s="29">
        <v>0</v>
      </c>
      <c r="AC182" s="31">
        <f t="shared" si="49"/>
        <v>488</v>
      </c>
      <c r="AD182" s="30">
        <f t="shared" si="50"/>
        <v>28604.65</v>
      </c>
      <c r="AE182" s="2">
        <f t="shared" si="56"/>
        <v>-109</v>
      </c>
      <c r="AF182" s="2">
        <f t="shared" si="56"/>
        <v>2</v>
      </c>
      <c r="AG182" s="2">
        <f t="shared" si="56"/>
        <v>0</v>
      </c>
      <c r="AH182" s="2">
        <f t="shared" si="56"/>
        <v>-7368.6400000000031</v>
      </c>
      <c r="AI182" s="2">
        <f t="shared" si="56"/>
        <v>167.32</v>
      </c>
      <c r="AJ182" s="29">
        <f t="shared" si="54"/>
        <v>0</v>
      </c>
      <c r="AK182" s="31">
        <f t="shared" si="54"/>
        <v>-107</v>
      </c>
      <c r="AL182" s="31">
        <f t="shared" si="54"/>
        <v>-7201.3200000000033</v>
      </c>
      <c r="AM182" s="38">
        <f t="shared" si="57"/>
        <v>-0.22427983539094651</v>
      </c>
      <c r="AN182" s="38">
        <f t="shared" si="57"/>
        <v>1</v>
      </c>
      <c r="AO182" s="38" t="str">
        <f t="shared" si="57"/>
        <v/>
      </c>
      <c r="AP182" s="38">
        <f t="shared" si="57"/>
        <v>-0.25990960389802337</v>
      </c>
      <c r="AQ182" s="38">
        <f t="shared" si="57"/>
        <v>0.65907748060030724</v>
      </c>
      <c r="AR182" s="39" t="str">
        <f t="shared" si="55"/>
        <v/>
      </c>
      <c r="AS182" s="40">
        <f t="shared" si="55"/>
        <v>-0.21926229508196721</v>
      </c>
      <c r="AT182" s="40">
        <f t="shared" si="55"/>
        <v>-0.2517534736485153</v>
      </c>
      <c r="AU182" s="119">
        <f t="shared" si="46"/>
        <v>55.655543766578248</v>
      </c>
      <c r="AV182" s="120">
        <f t="shared" si="43"/>
        <v>58.33493827160494</v>
      </c>
      <c r="AW182" s="121">
        <f t="shared" si="44"/>
        <v>-2.6793945050266927</v>
      </c>
      <c r="AX182" s="119">
        <f t="shared" si="45"/>
        <v>105.2975</v>
      </c>
      <c r="AY182" s="120">
        <f t="shared" si="42"/>
        <v>126.935</v>
      </c>
      <c r="AZ182" s="121">
        <f t="shared" si="51"/>
        <v>-21.637500000000003</v>
      </c>
    </row>
    <row r="183" spans="1:52" x14ac:dyDescent="0.2">
      <c r="A183" t="s">
        <v>46</v>
      </c>
      <c r="B183" t="s">
        <v>46</v>
      </c>
      <c r="C183" t="s">
        <v>85</v>
      </c>
      <c r="D183" t="s">
        <v>85</v>
      </c>
      <c r="E183" t="s">
        <v>83</v>
      </c>
      <c r="F183" s="4">
        <f t="shared" si="52"/>
        <v>46188</v>
      </c>
      <c r="G183" t="s">
        <v>36</v>
      </c>
      <c r="H183" s="28">
        <v>312</v>
      </c>
      <c r="I183" s="2">
        <v>7</v>
      </c>
      <c r="J183" s="2">
        <v>1</v>
      </c>
      <c r="K183" s="2">
        <v>16521.5</v>
      </c>
      <c r="L183" s="2">
        <v>644.85</v>
      </c>
      <c r="M183" s="29">
        <v>-673.25</v>
      </c>
      <c r="N183" s="31">
        <f t="shared" si="47"/>
        <v>320</v>
      </c>
      <c r="O183" s="30">
        <f t="shared" si="48"/>
        <v>16493.099999999999</v>
      </c>
      <c r="P183" t="s">
        <v>49</v>
      </c>
      <c r="Q183" t="s">
        <v>49</v>
      </c>
      <c r="R183" t="s">
        <v>85</v>
      </c>
      <c r="S183" t="s">
        <v>85</v>
      </c>
      <c r="T183" t="s">
        <v>83</v>
      </c>
      <c r="U183" s="4">
        <f t="shared" si="53"/>
        <v>45824</v>
      </c>
      <c r="V183" t="s">
        <v>36</v>
      </c>
      <c r="W183" s="28">
        <v>309</v>
      </c>
      <c r="X183" s="2">
        <v>5</v>
      </c>
      <c r="Y183" s="2">
        <v>2</v>
      </c>
      <c r="Z183" s="2">
        <v>15387.15</v>
      </c>
      <c r="AA183" s="2">
        <v>356.21</v>
      </c>
      <c r="AB183" s="29">
        <v>-1814.92</v>
      </c>
      <c r="AC183" s="31">
        <f t="shared" si="49"/>
        <v>316</v>
      </c>
      <c r="AD183" s="30">
        <f t="shared" si="50"/>
        <v>13928.439999999999</v>
      </c>
      <c r="AE183" s="2">
        <f t="shared" si="56"/>
        <v>3</v>
      </c>
      <c r="AF183" s="2">
        <f t="shared" si="56"/>
        <v>2</v>
      </c>
      <c r="AG183" s="2">
        <f t="shared" si="56"/>
        <v>-1</v>
      </c>
      <c r="AH183" s="2">
        <f t="shared" si="56"/>
        <v>1134.3500000000004</v>
      </c>
      <c r="AI183" s="2">
        <f t="shared" si="56"/>
        <v>288.64000000000004</v>
      </c>
      <c r="AJ183" s="29">
        <f t="shared" si="54"/>
        <v>1141.67</v>
      </c>
      <c r="AK183" s="31">
        <f t="shared" si="54"/>
        <v>4</v>
      </c>
      <c r="AL183" s="31">
        <f t="shared" si="54"/>
        <v>2564.66</v>
      </c>
      <c r="AM183" s="38">
        <f t="shared" si="57"/>
        <v>9.7087378640776691E-3</v>
      </c>
      <c r="AN183" s="38">
        <f t="shared" si="57"/>
        <v>0.4</v>
      </c>
      <c r="AO183" s="38">
        <f t="shared" si="57"/>
        <v>-0.5</v>
      </c>
      <c r="AP183" s="38">
        <f t="shared" si="57"/>
        <v>7.3720604530403647E-2</v>
      </c>
      <c r="AQ183" s="38">
        <f t="shared" si="57"/>
        <v>0.81030852586957147</v>
      </c>
      <c r="AR183" s="39">
        <f t="shared" si="55"/>
        <v>-0.62904701033654375</v>
      </c>
      <c r="AS183" s="40">
        <f t="shared" si="55"/>
        <v>1.2658227848101266E-2</v>
      </c>
      <c r="AT183" s="40">
        <f t="shared" si="55"/>
        <v>0.1841311733403023</v>
      </c>
      <c r="AU183" s="119">
        <f t="shared" si="46"/>
        <v>52.953525641025642</v>
      </c>
      <c r="AV183" s="120">
        <f t="shared" si="43"/>
        <v>49.796601941747575</v>
      </c>
      <c r="AW183" s="121">
        <f t="shared" si="44"/>
        <v>3.1569236992780674</v>
      </c>
      <c r="AX183" s="119">
        <f t="shared" si="45"/>
        <v>-3.5499999999999972</v>
      </c>
      <c r="AY183" s="120">
        <f t="shared" si="42"/>
        <v>-208.38714285714286</v>
      </c>
      <c r="AZ183" s="121">
        <f t="shared" si="51"/>
        <v>204.83714285714285</v>
      </c>
    </row>
    <row r="184" spans="1:52" x14ac:dyDescent="0.2">
      <c r="A184" t="s">
        <v>46</v>
      </c>
      <c r="B184" t="s">
        <v>46</v>
      </c>
      <c r="C184" t="s">
        <v>85</v>
      </c>
      <c r="D184" t="s">
        <v>85</v>
      </c>
      <c r="E184" t="s">
        <v>83</v>
      </c>
      <c r="F184" s="4">
        <f t="shared" si="52"/>
        <v>46189</v>
      </c>
      <c r="G184" t="s">
        <v>37</v>
      </c>
      <c r="H184" s="28">
        <v>350</v>
      </c>
      <c r="I184" s="2">
        <v>12</v>
      </c>
      <c r="J184" s="2">
        <v>0</v>
      </c>
      <c r="K184" s="2">
        <v>21540.58</v>
      </c>
      <c r="L184" s="2">
        <v>2870.23</v>
      </c>
      <c r="M184" s="29">
        <v>0</v>
      </c>
      <c r="N184" s="31">
        <f t="shared" si="47"/>
        <v>362</v>
      </c>
      <c r="O184" s="30">
        <f t="shared" si="48"/>
        <v>24410.81</v>
      </c>
      <c r="P184" t="s">
        <v>49</v>
      </c>
      <c r="Q184" t="s">
        <v>49</v>
      </c>
      <c r="R184" t="s">
        <v>85</v>
      </c>
      <c r="S184" t="s">
        <v>85</v>
      </c>
      <c r="T184" t="s">
        <v>83</v>
      </c>
      <c r="U184" s="4">
        <f t="shared" si="53"/>
        <v>45825</v>
      </c>
      <c r="V184" t="s">
        <v>37</v>
      </c>
      <c r="W184" s="28">
        <v>272</v>
      </c>
      <c r="X184" s="2">
        <v>7</v>
      </c>
      <c r="Y184" s="2">
        <v>1</v>
      </c>
      <c r="Z184" s="2">
        <v>13098.26</v>
      </c>
      <c r="AA184" s="2">
        <v>812.09</v>
      </c>
      <c r="AB184" s="29">
        <v>-230.79</v>
      </c>
      <c r="AC184" s="31">
        <f t="shared" si="49"/>
        <v>280</v>
      </c>
      <c r="AD184" s="30">
        <f t="shared" si="50"/>
        <v>13679.56</v>
      </c>
      <c r="AE184" s="2">
        <f t="shared" si="56"/>
        <v>78</v>
      </c>
      <c r="AF184" s="2">
        <f t="shared" si="56"/>
        <v>5</v>
      </c>
      <c r="AG184" s="2">
        <f t="shared" si="56"/>
        <v>-1</v>
      </c>
      <c r="AH184" s="2">
        <f t="shared" si="56"/>
        <v>8442.3200000000015</v>
      </c>
      <c r="AI184" s="2">
        <f t="shared" si="56"/>
        <v>2058.14</v>
      </c>
      <c r="AJ184" s="29">
        <f t="shared" si="54"/>
        <v>230.79</v>
      </c>
      <c r="AK184" s="31">
        <f t="shared" si="54"/>
        <v>82</v>
      </c>
      <c r="AL184" s="31">
        <f t="shared" si="54"/>
        <v>10731.250000000002</v>
      </c>
      <c r="AM184" s="38">
        <f t="shared" si="57"/>
        <v>0.28676470588235292</v>
      </c>
      <c r="AN184" s="38">
        <f t="shared" si="57"/>
        <v>0.7142857142857143</v>
      </c>
      <c r="AO184" s="38">
        <f t="shared" si="57"/>
        <v>-1</v>
      </c>
      <c r="AP184" s="38">
        <f t="shared" si="57"/>
        <v>0.64453751872386111</v>
      </c>
      <c r="AQ184" s="38">
        <f t="shared" si="57"/>
        <v>2.5343742688618254</v>
      </c>
      <c r="AR184" s="39">
        <f t="shared" si="55"/>
        <v>-1</v>
      </c>
      <c r="AS184" s="40">
        <f t="shared" si="55"/>
        <v>0.29285714285714287</v>
      </c>
      <c r="AT184" s="40">
        <f t="shared" si="55"/>
        <v>0.78447333101357075</v>
      </c>
      <c r="AU184" s="119">
        <f t="shared" si="46"/>
        <v>61.544514285714293</v>
      </c>
      <c r="AV184" s="120">
        <f t="shared" si="43"/>
        <v>48.155367647058824</v>
      </c>
      <c r="AW184" s="121">
        <f t="shared" si="44"/>
        <v>13.389146638655468</v>
      </c>
      <c r="AX184" s="119">
        <f t="shared" si="45"/>
        <v>239.18583333333333</v>
      </c>
      <c r="AY184" s="120">
        <f t="shared" si="42"/>
        <v>72.662500000000009</v>
      </c>
      <c r="AZ184" s="121">
        <f t="shared" si="51"/>
        <v>166.52333333333331</v>
      </c>
    </row>
    <row r="185" spans="1:52" x14ac:dyDescent="0.2">
      <c r="A185" t="s">
        <v>46</v>
      </c>
      <c r="B185" t="s">
        <v>46</v>
      </c>
      <c r="C185" t="s">
        <v>85</v>
      </c>
      <c r="D185" t="s">
        <v>85</v>
      </c>
      <c r="E185" t="s">
        <v>83</v>
      </c>
      <c r="F185" s="4">
        <f t="shared" si="52"/>
        <v>46190</v>
      </c>
      <c r="G185" t="s">
        <v>38</v>
      </c>
      <c r="H185" s="28">
        <v>415</v>
      </c>
      <c r="I185" s="2">
        <v>5</v>
      </c>
      <c r="J185" s="2">
        <v>1</v>
      </c>
      <c r="K185" s="2">
        <v>24108.02</v>
      </c>
      <c r="L185" s="2">
        <v>554.28</v>
      </c>
      <c r="M185" s="29">
        <v>916.93</v>
      </c>
      <c r="N185" s="31">
        <f t="shared" si="47"/>
        <v>421</v>
      </c>
      <c r="O185" s="30">
        <f t="shared" si="48"/>
        <v>25579.23</v>
      </c>
      <c r="P185" t="s">
        <v>49</v>
      </c>
      <c r="Q185" t="s">
        <v>49</v>
      </c>
      <c r="R185" t="s">
        <v>85</v>
      </c>
      <c r="S185" t="s">
        <v>85</v>
      </c>
      <c r="T185" t="s">
        <v>83</v>
      </c>
      <c r="U185" s="4">
        <f t="shared" si="53"/>
        <v>45826</v>
      </c>
      <c r="V185" t="s">
        <v>38</v>
      </c>
      <c r="W185" s="28">
        <v>434</v>
      </c>
      <c r="X185" s="2">
        <v>7</v>
      </c>
      <c r="Y185" s="2">
        <v>1</v>
      </c>
      <c r="Z185" s="2">
        <v>23741.25</v>
      </c>
      <c r="AA185" s="2">
        <v>642.03</v>
      </c>
      <c r="AB185" s="29">
        <v>345.84</v>
      </c>
      <c r="AC185" s="31">
        <f t="shared" si="49"/>
        <v>442</v>
      </c>
      <c r="AD185" s="30">
        <f t="shared" si="50"/>
        <v>24729.119999999999</v>
      </c>
      <c r="AE185" s="2">
        <f t="shared" si="56"/>
        <v>-19</v>
      </c>
      <c r="AF185" s="2">
        <f t="shared" si="56"/>
        <v>-2</v>
      </c>
      <c r="AG185" s="2">
        <f t="shared" si="56"/>
        <v>0</v>
      </c>
      <c r="AH185" s="2">
        <f t="shared" si="56"/>
        <v>366.77000000000044</v>
      </c>
      <c r="AI185" s="2">
        <f t="shared" si="56"/>
        <v>-87.75</v>
      </c>
      <c r="AJ185" s="29">
        <f t="shared" si="54"/>
        <v>571.08999999999992</v>
      </c>
      <c r="AK185" s="31">
        <f t="shared" si="54"/>
        <v>-21</v>
      </c>
      <c r="AL185" s="31">
        <f t="shared" si="54"/>
        <v>850.11000000000058</v>
      </c>
      <c r="AM185" s="38">
        <f t="shared" si="57"/>
        <v>-4.377880184331797E-2</v>
      </c>
      <c r="AN185" s="38">
        <f t="shared" si="57"/>
        <v>-0.2857142857142857</v>
      </c>
      <c r="AO185" s="38">
        <f t="shared" si="57"/>
        <v>0</v>
      </c>
      <c r="AP185" s="38">
        <f t="shared" si="57"/>
        <v>1.5448638972252954E-2</v>
      </c>
      <c r="AQ185" s="38">
        <f t="shared" si="57"/>
        <v>-0.13667585626839868</v>
      </c>
      <c r="AR185" s="39">
        <f t="shared" si="55"/>
        <v>1.6513127457783945</v>
      </c>
      <c r="AS185" s="40">
        <f t="shared" si="55"/>
        <v>-4.7511312217194568E-2</v>
      </c>
      <c r="AT185" s="40">
        <f t="shared" si="55"/>
        <v>3.4376880374230888E-2</v>
      </c>
      <c r="AU185" s="119">
        <f t="shared" si="46"/>
        <v>58.091614457831326</v>
      </c>
      <c r="AV185" s="120">
        <f t="shared" si="43"/>
        <v>54.703341013824883</v>
      </c>
      <c r="AW185" s="121">
        <f t="shared" si="44"/>
        <v>3.3882734440064439</v>
      </c>
      <c r="AX185" s="119">
        <f t="shared" si="45"/>
        <v>245.20166666666668</v>
      </c>
      <c r="AY185" s="120">
        <f t="shared" si="42"/>
        <v>123.48374999999999</v>
      </c>
      <c r="AZ185" s="121">
        <f t="shared" si="51"/>
        <v>121.7179166666667</v>
      </c>
    </row>
    <row r="186" spans="1:52" x14ac:dyDescent="0.2">
      <c r="A186" t="s">
        <v>46</v>
      </c>
      <c r="B186" t="s">
        <v>46</v>
      </c>
      <c r="C186" t="s">
        <v>85</v>
      </c>
      <c r="D186" t="s">
        <v>85</v>
      </c>
      <c r="E186" t="s">
        <v>83</v>
      </c>
      <c r="F186" s="4">
        <f t="shared" si="52"/>
        <v>46191</v>
      </c>
      <c r="G186" t="s">
        <v>39</v>
      </c>
      <c r="H186" s="28">
        <v>539</v>
      </c>
      <c r="I186" s="2">
        <v>9</v>
      </c>
      <c r="J186" s="2">
        <v>2</v>
      </c>
      <c r="K186" s="2">
        <v>33738.660000000003</v>
      </c>
      <c r="L186" s="2">
        <v>2576.65</v>
      </c>
      <c r="M186" s="29">
        <v>807.05</v>
      </c>
      <c r="N186" s="31">
        <f t="shared" si="47"/>
        <v>550</v>
      </c>
      <c r="O186" s="30">
        <f t="shared" si="48"/>
        <v>37122.360000000008</v>
      </c>
      <c r="P186" t="s">
        <v>49</v>
      </c>
      <c r="Q186" t="s">
        <v>49</v>
      </c>
      <c r="R186" t="s">
        <v>85</v>
      </c>
      <c r="S186" t="s">
        <v>85</v>
      </c>
      <c r="T186" t="s">
        <v>83</v>
      </c>
      <c r="U186" s="4">
        <f t="shared" si="53"/>
        <v>45827</v>
      </c>
      <c r="V186" t="s">
        <v>39</v>
      </c>
      <c r="W186" s="28">
        <v>574</v>
      </c>
      <c r="X186" s="2">
        <v>11</v>
      </c>
      <c r="Y186" s="2">
        <v>0</v>
      </c>
      <c r="Z186" s="2">
        <v>34936.78</v>
      </c>
      <c r="AA186" s="2">
        <v>1754.75</v>
      </c>
      <c r="AB186" s="29">
        <v>0</v>
      </c>
      <c r="AC186" s="31">
        <f t="shared" si="49"/>
        <v>585</v>
      </c>
      <c r="AD186" s="30">
        <f t="shared" si="50"/>
        <v>36691.53</v>
      </c>
      <c r="AE186" s="2">
        <f t="shared" si="56"/>
        <v>-35</v>
      </c>
      <c r="AF186" s="2">
        <f t="shared" si="56"/>
        <v>-2</v>
      </c>
      <c r="AG186" s="2">
        <f t="shared" si="56"/>
        <v>2</v>
      </c>
      <c r="AH186" s="2">
        <f t="shared" si="56"/>
        <v>-1198.1199999999953</v>
      </c>
      <c r="AI186" s="2">
        <f t="shared" si="56"/>
        <v>821.90000000000009</v>
      </c>
      <c r="AJ186" s="29">
        <f t="shared" si="54"/>
        <v>807.05</v>
      </c>
      <c r="AK186" s="31">
        <f t="shared" si="54"/>
        <v>-35</v>
      </c>
      <c r="AL186" s="31">
        <f t="shared" si="54"/>
        <v>430.83000000000902</v>
      </c>
      <c r="AM186" s="38">
        <f t="shared" si="57"/>
        <v>-6.097560975609756E-2</v>
      </c>
      <c r="AN186" s="38">
        <f t="shared" si="57"/>
        <v>-0.18181818181818182</v>
      </c>
      <c r="AO186" s="38" t="str">
        <f t="shared" si="57"/>
        <v/>
      </c>
      <c r="AP186" s="38">
        <f t="shared" si="57"/>
        <v>-3.4293944662329941E-2</v>
      </c>
      <c r="AQ186" s="38">
        <f t="shared" si="57"/>
        <v>0.46838580994443657</v>
      </c>
      <c r="AR186" s="39" t="str">
        <f t="shared" si="55"/>
        <v/>
      </c>
      <c r="AS186" s="40">
        <f t="shared" si="55"/>
        <v>-5.9829059829059832E-2</v>
      </c>
      <c r="AT186" s="40">
        <f t="shared" si="55"/>
        <v>1.1741946983404862E-2</v>
      </c>
      <c r="AU186" s="119">
        <f t="shared" si="46"/>
        <v>62.594916512059378</v>
      </c>
      <c r="AV186" s="120">
        <f t="shared" si="43"/>
        <v>60.865470383275259</v>
      </c>
      <c r="AW186" s="121">
        <f t="shared" si="44"/>
        <v>1.7294461287841187</v>
      </c>
      <c r="AX186" s="119">
        <f t="shared" si="45"/>
        <v>307.60909090909087</v>
      </c>
      <c r="AY186" s="120">
        <f t="shared" si="42"/>
        <v>159.52272727272728</v>
      </c>
      <c r="AZ186" s="121">
        <f t="shared" si="51"/>
        <v>148.08636363636359</v>
      </c>
    </row>
    <row r="187" spans="1:52" x14ac:dyDescent="0.2">
      <c r="A187" t="s">
        <v>46</v>
      </c>
      <c r="B187" t="s">
        <v>46</v>
      </c>
      <c r="C187" t="s">
        <v>85</v>
      </c>
      <c r="D187" t="s">
        <v>85</v>
      </c>
      <c r="E187" t="s">
        <v>83</v>
      </c>
      <c r="F187" s="4">
        <f t="shared" si="52"/>
        <v>46192</v>
      </c>
      <c r="G187" t="s">
        <v>40</v>
      </c>
      <c r="H187" s="28">
        <v>793</v>
      </c>
      <c r="I187" s="2">
        <v>13</v>
      </c>
      <c r="J187" s="2">
        <v>0</v>
      </c>
      <c r="K187" s="2">
        <v>47899.729999999996</v>
      </c>
      <c r="L187" s="2">
        <v>2308.0700000000002</v>
      </c>
      <c r="M187" s="29">
        <v>0</v>
      </c>
      <c r="N187" s="31">
        <f t="shared" si="47"/>
        <v>806</v>
      </c>
      <c r="O187" s="30">
        <f t="shared" si="48"/>
        <v>50207.799999999996</v>
      </c>
      <c r="P187" t="s">
        <v>49</v>
      </c>
      <c r="Q187" t="s">
        <v>49</v>
      </c>
      <c r="R187" t="s">
        <v>85</v>
      </c>
      <c r="S187" t="s">
        <v>85</v>
      </c>
      <c r="T187" t="s">
        <v>83</v>
      </c>
      <c r="U187" s="4">
        <f t="shared" si="53"/>
        <v>45828</v>
      </c>
      <c r="V187" t="s">
        <v>40</v>
      </c>
      <c r="W187" s="28">
        <v>801</v>
      </c>
      <c r="X187" s="2">
        <v>17</v>
      </c>
      <c r="Y187" s="2">
        <v>2</v>
      </c>
      <c r="Z187" s="2">
        <v>47893.18</v>
      </c>
      <c r="AA187" s="2">
        <v>2895.8900000000003</v>
      </c>
      <c r="AB187" s="29">
        <v>2601.9299999999998</v>
      </c>
      <c r="AC187" s="31">
        <f t="shared" si="49"/>
        <v>820</v>
      </c>
      <c r="AD187" s="30">
        <f t="shared" si="50"/>
        <v>53391</v>
      </c>
      <c r="AE187" s="2">
        <f t="shared" si="56"/>
        <v>-8</v>
      </c>
      <c r="AF187" s="2">
        <f t="shared" si="56"/>
        <v>-4</v>
      </c>
      <c r="AG187" s="2">
        <f t="shared" si="56"/>
        <v>-2</v>
      </c>
      <c r="AH187" s="2">
        <f t="shared" si="56"/>
        <v>6.5499999999956344</v>
      </c>
      <c r="AI187" s="2">
        <f t="shared" si="56"/>
        <v>-587.82000000000016</v>
      </c>
      <c r="AJ187" s="29">
        <f t="shared" si="54"/>
        <v>-2601.9299999999998</v>
      </c>
      <c r="AK187" s="31">
        <f t="shared" si="54"/>
        <v>-14</v>
      </c>
      <c r="AL187" s="31">
        <f t="shared" si="54"/>
        <v>-3183.2000000000044</v>
      </c>
      <c r="AM187" s="38">
        <f t="shared" si="57"/>
        <v>-9.9875156054931337E-3</v>
      </c>
      <c r="AN187" s="38">
        <f t="shared" si="57"/>
        <v>-0.23529411764705882</v>
      </c>
      <c r="AO187" s="38">
        <f t="shared" si="57"/>
        <v>-1</v>
      </c>
      <c r="AP187" s="38">
        <f t="shared" si="57"/>
        <v>1.3676268729693111E-4</v>
      </c>
      <c r="AQ187" s="38">
        <f t="shared" si="57"/>
        <v>-0.20298422937335331</v>
      </c>
      <c r="AR187" s="39">
        <f t="shared" si="55"/>
        <v>-1</v>
      </c>
      <c r="AS187" s="40">
        <f t="shared" si="55"/>
        <v>-1.7073170731707318E-2</v>
      </c>
      <c r="AT187" s="40">
        <f t="shared" si="55"/>
        <v>-5.9620535296211051E-2</v>
      </c>
      <c r="AU187" s="119">
        <f t="shared" si="46"/>
        <v>60.403190416141229</v>
      </c>
      <c r="AV187" s="120">
        <f t="shared" si="43"/>
        <v>59.791735330836453</v>
      </c>
      <c r="AW187" s="121">
        <f t="shared" si="44"/>
        <v>0.61145508530477599</v>
      </c>
      <c r="AX187" s="119">
        <f t="shared" si="45"/>
        <v>177.54384615384618</v>
      </c>
      <c r="AY187" s="120">
        <f t="shared" si="42"/>
        <v>289.35894736842101</v>
      </c>
      <c r="AZ187" s="121">
        <f t="shared" si="51"/>
        <v>-111.81510121457484</v>
      </c>
    </row>
    <row r="188" spans="1:52" ht="13.5" thickBot="1" x14ac:dyDescent="0.25">
      <c r="A188" t="s">
        <v>46</v>
      </c>
      <c r="B188" t="s">
        <v>46</v>
      </c>
      <c r="C188" t="s">
        <v>85</v>
      </c>
      <c r="D188" t="s">
        <v>85</v>
      </c>
      <c r="E188" t="s">
        <v>83</v>
      </c>
      <c r="F188" s="59">
        <f t="shared" si="52"/>
        <v>46193</v>
      </c>
      <c r="G188" s="42" t="s">
        <v>41</v>
      </c>
      <c r="H188" s="43">
        <v>786</v>
      </c>
      <c r="I188" s="44">
        <v>8</v>
      </c>
      <c r="J188" s="44">
        <v>1</v>
      </c>
      <c r="K188" s="44">
        <v>48146.05</v>
      </c>
      <c r="L188" s="44">
        <v>1151.9000000000001</v>
      </c>
      <c r="M188" s="45">
        <v>411.99</v>
      </c>
      <c r="N188" s="47">
        <f t="shared" si="47"/>
        <v>795</v>
      </c>
      <c r="O188" s="46">
        <f t="shared" si="48"/>
        <v>49709.94</v>
      </c>
      <c r="P188" t="s">
        <v>49</v>
      </c>
      <c r="Q188" t="s">
        <v>49</v>
      </c>
      <c r="R188" t="s">
        <v>85</v>
      </c>
      <c r="S188" t="s">
        <v>85</v>
      </c>
      <c r="T188" t="s">
        <v>83</v>
      </c>
      <c r="U188" s="59">
        <f t="shared" si="53"/>
        <v>45829</v>
      </c>
      <c r="V188" s="42" t="s">
        <v>41</v>
      </c>
      <c r="W188" s="43">
        <v>732</v>
      </c>
      <c r="X188" s="44">
        <v>8</v>
      </c>
      <c r="Y188" s="44">
        <v>0</v>
      </c>
      <c r="Z188" s="44">
        <v>38402.959999999999</v>
      </c>
      <c r="AA188" s="44">
        <v>946.85</v>
      </c>
      <c r="AB188" s="45">
        <v>0</v>
      </c>
      <c r="AC188" s="47">
        <f t="shared" si="49"/>
        <v>740</v>
      </c>
      <c r="AD188" s="46">
        <f t="shared" si="50"/>
        <v>39349.81</v>
      </c>
      <c r="AE188" s="44">
        <f t="shared" si="56"/>
        <v>54</v>
      </c>
      <c r="AF188" s="44">
        <f t="shared" si="56"/>
        <v>0</v>
      </c>
      <c r="AG188" s="44">
        <f t="shared" si="56"/>
        <v>1</v>
      </c>
      <c r="AH188" s="44">
        <f t="shared" si="56"/>
        <v>9743.0900000000038</v>
      </c>
      <c r="AI188" s="44">
        <f t="shared" si="56"/>
        <v>205.05000000000007</v>
      </c>
      <c r="AJ188" s="45">
        <f t="shared" si="54"/>
        <v>411.99</v>
      </c>
      <c r="AK188" s="47">
        <f t="shared" si="54"/>
        <v>55</v>
      </c>
      <c r="AL188" s="47">
        <f t="shared" si="54"/>
        <v>10360.130000000005</v>
      </c>
      <c r="AM188" s="56">
        <f t="shared" si="57"/>
        <v>7.3770491803278687E-2</v>
      </c>
      <c r="AN188" s="56">
        <f t="shared" si="57"/>
        <v>0</v>
      </c>
      <c r="AO188" s="56" t="str">
        <f t="shared" si="57"/>
        <v/>
      </c>
      <c r="AP188" s="56">
        <f t="shared" si="57"/>
        <v>0.25370674552169947</v>
      </c>
      <c r="AQ188" s="56">
        <f t="shared" si="57"/>
        <v>0.2165601732058933</v>
      </c>
      <c r="AR188" s="57" t="str">
        <f t="shared" si="55"/>
        <v/>
      </c>
      <c r="AS188" s="58">
        <f t="shared" si="55"/>
        <v>7.4324324324324328E-2</v>
      </c>
      <c r="AT188" s="58">
        <f t="shared" si="55"/>
        <v>0.26328284685491504</v>
      </c>
      <c r="AU188" s="122">
        <f t="shared" si="46"/>
        <v>61.25451653944021</v>
      </c>
      <c r="AV188" s="123">
        <f t="shared" si="43"/>
        <v>52.463060109289614</v>
      </c>
      <c r="AW188" s="124">
        <f t="shared" si="44"/>
        <v>8.7914564301505962</v>
      </c>
      <c r="AX188" s="122">
        <f t="shared" si="45"/>
        <v>173.76555555555558</v>
      </c>
      <c r="AY188" s="123">
        <f t="shared" si="42"/>
        <v>118.35625</v>
      </c>
      <c r="AZ188" s="124">
        <f t="shared" si="51"/>
        <v>55.409305555555576</v>
      </c>
    </row>
    <row r="189" spans="1:52" x14ac:dyDescent="0.2">
      <c r="A189" t="s">
        <v>46</v>
      </c>
      <c r="B189" t="s">
        <v>46</v>
      </c>
      <c r="C189" t="s">
        <v>85</v>
      </c>
      <c r="D189" t="s">
        <v>85</v>
      </c>
      <c r="E189" t="s">
        <v>84</v>
      </c>
      <c r="F189" s="4">
        <f t="shared" si="52"/>
        <v>46194</v>
      </c>
      <c r="G189" t="s">
        <v>35</v>
      </c>
      <c r="H189" s="28">
        <v>481</v>
      </c>
      <c r="I189" s="2">
        <v>3</v>
      </c>
      <c r="J189" s="2">
        <v>0</v>
      </c>
      <c r="K189" s="2">
        <v>25306.16</v>
      </c>
      <c r="L189" s="2">
        <v>306.77</v>
      </c>
      <c r="M189" s="29">
        <v>0</v>
      </c>
      <c r="N189" s="31">
        <f t="shared" si="47"/>
        <v>484</v>
      </c>
      <c r="O189" s="30">
        <f t="shared" si="48"/>
        <v>25612.93</v>
      </c>
      <c r="P189" t="s">
        <v>49</v>
      </c>
      <c r="Q189" t="s">
        <v>49</v>
      </c>
      <c r="R189" t="s">
        <v>85</v>
      </c>
      <c r="S189" t="s">
        <v>85</v>
      </c>
      <c r="T189" t="s">
        <v>84</v>
      </c>
      <c r="U189" s="4">
        <f t="shared" si="53"/>
        <v>45830</v>
      </c>
      <c r="V189" t="s">
        <v>35</v>
      </c>
      <c r="W189" s="28">
        <v>372</v>
      </c>
      <c r="X189" s="2">
        <v>6</v>
      </c>
      <c r="Y189" s="2">
        <v>0</v>
      </c>
      <c r="Z189" s="2">
        <v>21387.64</v>
      </c>
      <c r="AA189" s="2">
        <v>435.78</v>
      </c>
      <c r="AB189" s="29">
        <v>0</v>
      </c>
      <c r="AC189" s="31">
        <f t="shared" si="49"/>
        <v>378</v>
      </c>
      <c r="AD189" s="30">
        <f t="shared" si="50"/>
        <v>21823.42</v>
      </c>
      <c r="AE189" s="2">
        <f t="shared" si="56"/>
        <v>109</v>
      </c>
      <c r="AF189" s="2">
        <f t="shared" si="56"/>
        <v>-3</v>
      </c>
      <c r="AG189" s="2">
        <f t="shared" si="56"/>
        <v>0</v>
      </c>
      <c r="AH189" s="2">
        <f t="shared" si="56"/>
        <v>3918.5200000000004</v>
      </c>
      <c r="AI189" s="2">
        <f t="shared" si="56"/>
        <v>-129.01</v>
      </c>
      <c r="AJ189" s="29">
        <f t="shared" si="54"/>
        <v>0</v>
      </c>
      <c r="AK189" s="31">
        <f t="shared" si="54"/>
        <v>106</v>
      </c>
      <c r="AL189" s="31">
        <f t="shared" si="54"/>
        <v>3789.510000000002</v>
      </c>
      <c r="AM189" s="38">
        <f t="shared" si="57"/>
        <v>0.29301075268817206</v>
      </c>
      <c r="AN189" s="38">
        <f t="shared" si="57"/>
        <v>-0.5</v>
      </c>
      <c r="AO189" s="38" t="str">
        <f t="shared" si="57"/>
        <v/>
      </c>
      <c r="AP189" s="38">
        <f t="shared" si="57"/>
        <v>0.18321423027505609</v>
      </c>
      <c r="AQ189" s="38">
        <f t="shared" si="57"/>
        <v>-0.29604387534994719</v>
      </c>
      <c r="AR189" s="39" t="str">
        <f t="shared" si="55"/>
        <v/>
      </c>
      <c r="AS189" s="40">
        <f t="shared" si="55"/>
        <v>0.28042328042328041</v>
      </c>
      <c r="AT189" s="40">
        <f t="shared" si="55"/>
        <v>0.17364418592502928</v>
      </c>
      <c r="AU189" s="119">
        <f t="shared" si="46"/>
        <v>52.61155925155925</v>
      </c>
      <c r="AV189" s="120">
        <f t="shared" si="43"/>
        <v>57.493655913978493</v>
      </c>
      <c r="AW189" s="121">
        <f t="shared" si="44"/>
        <v>-4.8820966624192437</v>
      </c>
      <c r="AX189" s="119">
        <f t="shared" si="45"/>
        <v>102.25666666666666</v>
      </c>
      <c r="AY189" s="120">
        <f t="shared" si="42"/>
        <v>72.63</v>
      </c>
      <c r="AZ189" s="121">
        <f t="shared" si="51"/>
        <v>29.626666666666665</v>
      </c>
    </row>
    <row r="190" spans="1:52" x14ac:dyDescent="0.2">
      <c r="A190" t="s">
        <v>46</v>
      </c>
      <c r="B190" t="s">
        <v>46</v>
      </c>
      <c r="C190" t="s">
        <v>85</v>
      </c>
      <c r="D190" t="s">
        <v>85</v>
      </c>
      <c r="E190" t="s">
        <v>84</v>
      </c>
      <c r="F190" s="4">
        <f t="shared" si="52"/>
        <v>46195</v>
      </c>
      <c r="G190" t="s">
        <v>36</v>
      </c>
      <c r="H190" s="28">
        <v>295</v>
      </c>
      <c r="I190" s="2">
        <v>1</v>
      </c>
      <c r="J190" s="2">
        <v>0</v>
      </c>
      <c r="K190" s="2">
        <v>15369.58</v>
      </c>
      <c r="L190" s="2">
        <v>56.97</v>
      </c>
      <c r="M190" s="29">
        <v>0</v>
      </c>
      <c r="N190" s="31">
        <f t="shared" si="47"/>
        <v>296</v>
      </c>
      <c r="O190" s="30">
        <f t="shared" si="48"/>
        <v>15426.55</v>
      </c>
      <c r="P190" t="s">
        <v>49</v>
      </c>
      <c r="Q190" t="s">
        <v>49</v>
      </c>
      <c r="R190" t="s">
        <v>85</v>
      </c>
      <c r="S190" t="s">
        <v>85</v>
      </c>
      <c r="T190" t="s">
        <v>84</v>
      </c>
      <c r="U190" s="4">
        <f t="shared" si="53"/>
        <v>45831</v>
      </c>
      <c r="V190" t="s">
        <v>36</v>
      </c>
      <c r="W190" s="28">
        <v>315</v>
      </c>
      <c r="X190" s="2">
        <v>9</v>
      </c>
      <c r="Y190" s="2">
        <v>1</v>
      </c>
      <c r="Z190" s="2">
        <v>17225.18</v>
      </c>
      <c r="AA190" s="2">
        <v>1336.32</v>
      </c>
      <c r="AB190" s="29">
        <v>-427.22</v>
      </c>
      <c r="AC190" s="31">
        <f t="shared" si="49"/>
        <v>325</v>
      </c>
      <c r="AD190" s="30">
        <f t="shared" si="50"/>
        <v>18134.28</v>
      </c>
      <c r="AE190" s="2">
        <f t="shared" si="56"/>
        <v>-20</v>
      </c>
      <c r="AF190" s="2">
        <f t="shared" si="56"/>
        <v>-8</v>
      </c>
      <c r="AG190" s="2">
        <f t="shared" si="56"/>
        <v>-1</v>
      </c>
      <c r="AH190" s="2">
        <f t="shared" si="56"/>
        <v>-1855.6000000000004</v>
      </c>
      <c r="AI190" s="2">
        <f t="shared" si="56"/>
        <v>-1279.3499999999999</v>
      </c>
      <c r="AJ190" s="29">
        <f t="shared" si="54"/>
        <v>427.22</v>
      </c>
      <c r="AK190" s="31">
        <f t="shared" si="54"/>
        <v>-29</v>
      </c>
      <c r="AL190" s="31">
        <f t="shared" si="54"/>
        <v>-2707.7299999999996</v>
      </c>
      <c r="AM190" s="38">
        <f t="shared" si="57"/>
        <v>-6.3492063492063489E-2</v>
      </c>
      <c r="AN190" s="38">
        <f t="shared" si="57"/>
        <v>-0.88888888888888884</v>
      </c>
      <c r="AO190" s="38">
        <f t="shared" si="57"/>
        <v>-1</v>
      </c>
      <c r="AP190" s="38">
        <f t="shared" si="57"/>
        <v>-0.10772601505470482</v>
      </c>
      <c r="AQ190" s="38">
        <f t="shared" si="57"/>
        <v>-0.95736799568965514</v>
      </c>
      <c r="AR190" s="39">
        <f t="shared" si="55"/>
        <v>-1</v>
      </c>
      <c r="AS190" s="40">
        <f t="shared" si="55"/>
        <v>-8.9230769230769225E-2</v>
      </c>
      <c r="AT190" s="40">
        <f t="shared" si="55"/>
        <v>-0.14931555043817563</v>
      </c>
      <c r="AU190" s="119">
        <f t="shared" si="46"/>
        <v>52.100271186440679</v>
      </c>
      <c r="AV190" s="120">
        <f t="shared" si="43"/>
        <v>54.68311111111111</v>
      </c>
      <c r="AW190" s="121">
        <f t="shared" si="44"/>
        <v>-2.5828399246704308</v>
      </c>
      <c r="AX190" s="119">
        <f t="shared" si="45"/>
        <v>56.97</v>
      </c>
      <c r="AY190" s="120">
        <f t="shared" si="42"/>
        <v>90.91</v>
      </c>
      <c r="AZ190" s="121">
        <f t="shared" si="51"/>
        <v>-33.94</v>
      </c>
    </row>
    <row r="191" spans="1:52" x14ac:dyDescent="0.2">
      <c r="A191" t="s">
        <v>46</v>
      </c>
      <c r="B191" t="s">
        <v>46</v>
      </c>
      <c r="C191" t="s">
        <v>85</v>
      </c>
      <c r="D191" t="s">
        <v>85</v>
      </c>
      <c r="E191" t="s">
        <v>84</v>
      </c>
      <c r="F191" s="4">
        <f t="shared" si="52"/>
        <v>46196</v>
      </c>
      <c r="G191" t="s">
        <v>37</v>
      </c>
      <c r="H191" s="28">
        <v>338</v>
      </c>
      <c r="I191" s="2">
        <v>10</v>
      </c>
      <c r="J191" s="2">
        <v>1</v>
      </c>
      <c r="K191" s="2">
        <v>16237.849999999999</v>
      </c>
      <c r="L191" s="2">
        <v>7361.14</v>
      </c>
      <c r="M191" s="29">
        <v>119.76</v>
      </c>
      <c r="N191" s="31">
        <f t="shared" si="47"/>
        <v>349</v>
      </c>
      <c r="O191" s="30">
        <f t="shared" si="48"/>
        <v>23718.749999999996</v>
      </c>
      <c r="P191" t="s">
        <v>49</v>
      </c>
      <c r="Q191" t="s">
        <v>49</v>
      </c>
      <c r="R191" t="s">
        <v>85</v>
      </c>
      <c r="S191" t="s">
        <v>85</v>
      </c>
      <c r="T191" t="s">
        <v>84</v>
      </c>
      <c r="U191" s="4">
        <f t="shared" si="53"/>
        <v>45832</v>
      </c>
      <c r="V191" t="s">
        <v>37</v>
      </c>
      <c r="W191" s="28">
        <v>332</v>
      </c>
      <c r="X191" s="2">
        <v>9</v>
      </c>
      <c r="Y191" s="2">
        <v>1</v>
      </c>
      <c r="Z191" s="2">
        <v>20457.330000000002</v>
      </c>
      <c r="AA191" s="2">
        <v>986</v>
      </c>
      <c r="AB191" s="29">
        <v>99.27</v>
      </c>
      <c r="AC191" s="31">
        <f t="shared" si="49"/>
        <v>342</v>
      </c>
      <c r="AD191" s="30">
        <f t="shared" si="50"/>
        <v>21542.600000000002</v>
      </c>
      <c r="AE191" s="2">
        <f t="shared" si="56"/>
        <v>6</v>
      </c>
      <c r="AF191" s="2">
        <f t="shared" si="56"/>
        <v>1</v>
      </c>
      <c r="AG191" s="2">
        <f t="shared" si="56"/>
        <v>0</v>
      </c>
      <c r="AH191" s="2">
        <f t="shared" si="56"/>
        <v>-4219.4800000000032</v>
      </c>
      <c r="AI191" s="2">
        <f t="shared" si="56"/>
        <v>6375.14</v>
      </c>
      <c r="AJ191" s="29">
        <f t="shared" si="54"/>
        <v>20.490000000000009</v>
      </c>
      <c r="AK191" s="31">
        <f t="shared" si="54"/>
        <v>7</v>
      </c>
      <c r="AL191" s="31">
        <f t="shared" si="54"/>
        <v>2176.1499999999942</v>
      </c>
      <c r="AM191" s="38">
        <f t="shared" si="57"/>
        <v>1.8072289156626505E-2</v>
      </c>
      <c r="AN191" s="38">
        <f t="shared" si="57"/>
        <v>0.1111111111111111</v>
      </c>
      <c r="AO191" s="38">
        <f t="shared" si="57"/>
        <v>0</v>
      </c>
      <c r="AP191" s="38">
        <f t="shared" si="57"/>
        <v>-0.20625761035286633</v>
      </c>
      <c r="AQ191" s="38">
        <f t="shared" si="57"/>
        <v>6.4656592292089252</v>
      </c>
      <c r="AR191" s="39">
        <f t="shared" si="55"/>
        <v>0.20640676941674233</v>
      </c>
      <c r="AS191" s="40">
        <f t="shared" si="55"/>
        <v>2.046783625730994E-2</v>
      </c>
      <c r="AT191" s="40">
        <f t="shared" si="55"/>
        <v>0.10101612618718232</v>
      </c>
      <c r="AU191" s="119">
        <f t="shared" si="46"/>
        <v>48.040976331360945</v>
      </c>
      <c r="AV191" s="120">
        <f t="shared" si="43"/>
        <v>61.618463855421695</v>
      </c>
      <c r="AW191" s="121">
        <f t="shared" si="44"/>
        <v>-13.57748752406075</v>
      </c>
      <c r="AX191" s="119">
        <f t="shared" si="45"/>
        <v>680.08181818181822</v>
      </c>
      <c r="AY191" s="120">
        <f t="shared" si="42"/>
        <v>108.527</v>
      </c>
      <c r="AZ191" s="121">
        <f t="shared" si="51"/>
        <v>571.55481818181818</v>
      </c>
    </row>
    <row r="192" spans="1:52" x14ac:dyDescent="0.2">
      <c r="A192" t="s">
        <v>46</v>
      </c>
      <c r="B192" t="s">
        <v>46</v>
      </c>
      <c r="C192" t="s">
        <v>85</v>
      </c>
      <c r="D192" t="s">
        <v>85</v>
      </c>
      <c r="E192" t="s">
        <v>84</v>
      </c>
      <c r="F192" s="4">
        <f t="shared" si="52"/>
        <v>46197</v>
      </c>
      <c r="G192" t="s">
        <v>38</v>
      </c>
      <c r="H192" s="28">
        <v>356</v>
      </c>
      <c r="I192" s="2">
        <v>8</v>
      </c>
      <c r="J192" s="2">
        <v>1</v>
      </c>
      <c r="K192" s="2">
        <v>20668.71</v>
      </c>
      <c r="L192" s="2">
        <v>1272.49</v>
      </c>
      <c r="M192" s="29">
        <v>-428.66</v>
      </c>
      <c r="N192" s="31">
        <f t="shared" si="47"/>
        <v>365</v>
      </c>
      <c r="O192" s="30">
        <f t="shared" si="48"/>
        <v>21512.54</v>
      </c>
      <c r="P192" t="s">
        <v>49</v>
      </c>
      <c r="Q192" t="s">
        <v>49</v>
      </c>
      <c r="R192" t="s">
        <v>85</v>
      </c>
      <c r="S192" t="s">
        <v>85</v>
      </c>
      <c r="T192" t="s">
        <v>84</v>
      </c>
      <c r="U192" s="4">
        <f t="shared" si="53"/>
        <v>45833</v>
      </c>
      <c r="V192" t="s">
        <v>38</v>
      </c>
      <c r="W192" s="28">
        <v>405</v>
      </c>
      <c r="X192" s="2">
        <v>12</v>
      </c>
      <c r="Y192" s="2">
        <v>0</v>
      </c>
      <c r="Z192" s="2">
        <v>23260.589999999997</v>
      </c>
      <c r="AA192" s="2">
        <v>943.27</v>
      </c>
      <c r="AB192" s="29">
        <v>0</v>
      </c>
      <c r="AC192" s="31">
        <f t="shared" si="49"/>
        <v>417</v>
      </c>
      <c r="AD192" s="30">
        <f t="shared" si="50"/>
        <v>24203.859999999997</v>
      </c>
      <c r="AE192" s="2">
        <f t="shared" si="56"/>
        <v>-49</v>
      </c>
      <c r="AF192" s="2">
        <f t="shared" si="56"/>
        <v>-4</v>
      </c>
      <c r="AG192" s="2">
        <f t="shared" si="56"/>
        <v>1</v>
      </c>
      <c r="AH192" s="2">
        <f t="shared" si="56"/>
        <v>-2591.8799999999974</v>
      </c>
      <c r="AI192" s="2">
        <f t="shared" si="56"/>
        <v>329.22</v>
      </c>
      <c r="AJ192" s="29">
        <f t="shared" si="54"/>
        <v>-428.66</v>
      </c>
      <c r="AK192" s="31">
        <f t="shared" si="54"/>
        <v>-52</v>
      </c>
      <c r="AL192" s="31">
        <f t="shared" si="54"/>
        <v>-2691.3199999999961</v>
      </c>
      <c r="AM192" s="38">
        <f t="shared" si="57"/>
        <v>-0.12098765432098765</v>
      </c>
      <c r="AN192" s="38">
        <f t="shared" si="57"/>
        <v>-0.33333333333333331</v>
      </c>
      <c r="AO192" s="38" t="str">
        <f t="shared" si="57"/>
        <v/>
      </c>
      <c r="AP192" s="38">
        <f t="shared" si="57"/>
        <v>-0.11142795604066784</v>
      </c>
      <c r="AQ192" s="38">
        <f t="shared" si="57"/>
        <v>0.34901989886246781</v>
      </c>
      <c r="AR192" s="39" t="str">
        <f t="shared" si="55"/>
        <v/>
      </c>
      <c r="AS192" s="40">
        <f t="shared" si="55"/>
        <v>-0.12470023980815348</v>
      </c>
      <c r="AT192" s="40">
        <f t="shared" si="55"/>
        <v>-0.11119383437187277</v>
      </c>
      <c r="AU192" s="119">
        <f t="shared" si="46"/>
        <v>58.05817415730337</v>
      </c>
      <c r="AV192" s="120">
        <f t="shared" si="43"/>
        <v>57.43355555555555</v>
      </c>
      <c r="AW192" s="121">
        <f t="shared" si="44"/>
        <v>0.62461860174781947</v>
      </c>
      <c r="AX192" s="119">
        <f t="shared" si="45"/>
        <v>93.758888888888876</v>
      </c>
      <c r="AY192" s="120">
        <f t="shared" si="42"/>
        <v>78.605833333333337</v>
      </c>
      <c r="AZ192" s="121">
        <f t="shared" si="51"/>
        <v>15.15305555555554</v>
      </c>
    </row>
    <row r="193" spans="1:52" x14ac:dyDescent="0.2">
      <c r="A193" t="s">
        <v>46</v>
      </c>
      <c r="B193" t="s">
        <v>46</v>
      </c>
      <c r="C193" t="s">
        <v>85</v>
      </c>
      <c r="D193" t="s">
        <v>85</v>
      </c>
      <c r="E193" t="s">
        <v>84</v>
      </c>
      <c r="F193" s="4">
        <f t="shared" si="52"/>
        <v>46198</v>
      </c>
      <c r="G193" t="s">
        <v>39</v>
      </c>
      <c r="H193" s="28">
        <v>447</v>
      </c>
      <c r="I193" s="2">
        <v>5</v>
      </c>
      <c r="J193" s="2">
        <v>0</v>
      </c>
      <c r="K193" s="2">
        <v>24609.32</v>
      </c>
      <c r="L193" s="2">
        <v>989.29</v>
      </c>
      <c r="M193" s="29">
        <v>0</v>
      </c>
      <c r="N193" s="31">
        <f t="shared" si="47"/>
        <v>452</v>
      </c>
      <c r="O193" s="30">
        <f t="shared" si="48"/>
        <v>25598.61</v>
      </c>
      <c r="P193" t="s">
        <v>49</v>
      </c>
      <c r="Q193" t="s">
        <v>49</v>
      </c>
      <c r="R193" t="s">
        <v>85</v>
      </c>
      <c r="S193" t="s">
        <v>85</v>
      </c>
      <c r="T193" t="s">
        <v>84</v>
      </c>
      <c r="U193" s="4">
        <f t="shared" si="53"/>
        <v>45834</v>
      </c>
      <c r="V193" t="s">
        <v>39</v>
      </c>
      <c r="W193" s="28">
        <v>532</v>
      </c>
      <c r="X193" s="2">
        <v>10</v>
      </c>
      <c r="Y193" s="2">
        <v>6</v>
      </c>
      <c r="Z193" s="2">
        <v>30651.81</v>
      </c>
      <c r="AA193" s="2">
        <v>1118.5999999999999</v>
      </c>
      <c r="AB193" s="29">
        <v>529.06999999999994</v>
      </c>
      <c r="AC193" s="31">
        <f t="shared" si="49"/>
        <v>548</v>
      </c>
      <c r="AD193" s="30">
        <f t="shared" si="50"/>
        <v>32299.48</v>
      </c>
      <c r="AE193" s="2">
        <f t="shared" si="56"/>
        <v>-85</v>
      </c>
      <c r="AF193" s="2">
        <f t="shared" si="56"/>
        <v>-5</v>
      </c>
      <c r="AG193" s="2">
        <f t="shared" si="56"/>
        <v>-6</v>
      </c>
      <c r="AH193" s="2">
        <f t="shared" si="56"/>
        <v>-6042.4900000000016</v>
      </c>
      <c r="AI193" s="2">
        <f t="shared" si="56"/>
        <v>-129.30999999999995</v>
      </c>
      <c r="AJ193" s="29">
        <f t="shared" si="54"/>
        <v>-529.06999999999994</v>
      </c>
      <c r="AK193" s="31">
        <f t="shared" si="54"/>
        <v>-96</v>
      </c>
      <c r="AL193" s="31">
        <f t="shared" si="54"/>
        <v>-6700.869999999999</v>
      </c>
      <c r="AM193" s="38">
        <f t="shared" si="57"/>
        <v>-0.15977443609022557</v>
      </c>
      <c r="AN193" s="38">
        <f t="shared" si="57"/>
        <v>-0.5</v>
      </c>
      <c r="AO193" s="38">
        <f t="shared" si="57"/>
        <v>-1</v>
      </c>
      <c r="AP193" s="38">
        <f t="shared" si="57"/>
        <v>-0.19713321986531959</v>
      </c>
      <c r="AQ193" s="38">
        <f t="shared" si="57"/>
        <v>-0.11559985696406218</v>
      </c>
      <c r="AR193" s="39">
        <f t="shared" si="55"/>
        <v>-1</v>
      </c>
      <c r="AS193" s="40">
        <f t="shared" si="55"/>
        <v>-0.17518248175182483</v>
      </c>
      <c r="AT193" s="40">
        <f t="shared" si="55"/>
        <v>-0.20746061546501673</v>
      </c>
      <c r="AU193" s="119">
        <f t="shared" si="46"/>
        <v>55.054407158836689</v>
      </c>
      <c r="AV193" s="120">
        <f t="shared" si="43"/>
        <v>57.61618421052632</v>
      </c>
      <c r="AW193" s="121">
        <f t="shared" si="44"/>
        <v>-2.5617770516896314</v>
      </c>
      <c r="AX193" s="119">
        <f t="shared" si="45"/>
        <v>197.858</v>
      </c>
      <c r="AY193" s="120">
        <f t="shared" si="42"/>
        <v>102.97937499999999</v>
      </c>
      <c r="AZ193" s="121">
        <f t="shared" si="51"/>
        <v>94.878625000000014</v>
      </c>
    </row>
    <row r="194" spans="1:52" x14ac:dyDescent="0.2">
      <c r="A194" t="s">
        <v>46</v>
      </c>
      <c r="B194" t="s">
        <v>46</v>
      </c>
      <c r="C194" t="s">
        <v>85</v>
      </c>
      <c r="D194" t="s">
        <v>85</v>
      </c>
      <c r="E194" t="s">
        <v>84</v>
      </c>
      <c r="F194" s="4">
        <f t="shared" si="52"/>
        <v>46199</v>
      </c>
      <c r="G194" t="s">
        <v>40</v>
      </c>
      <c r="H194" s="28">
        <v>717</v>
      </c>
      <c r="I194" s="2">
        <v>13</v>
      </c>
      <c r="J194" s="2">
        <v>1</v>
      </c>
      <c r="K194" s="2">
        <v>39513.22</v>
      </c>
      <c r="L194" s="2">
        <v>2170.87</v>
      </c>
      <c r="M194" s="29">
        <v>76.17</v>
      </c>
      <c r="N194" s="31">
        <f t="shared" si="47"/>
        <v>731</v>
      </c>
      <c r="O194" s="30">
        <f t="shared" si="48"/>
        <v>41760.26</v>
      </c>
      <c r="P194" t="s">
        <v>49</v>
      </c>
      <c r="Q194" t="s">
        <v>49</v>
      </c>
      <c r="R194" t="s">
        <v>85</v>
      </c>
      <c r="S194" t="s">
        <v>85</v>
      </c>
      <c r="T194" t="s">
        <v>84</v>
      </c>
      <c r="U194" s="4">
        <f t="shared" si="53"/>
        <v>45835</v>
      </c>
      <c r="V194" t="s">
        <v>40</v>
      </c>
      <c r="W194" s="28">
        <v>817</v>
      </c>
      <c r="X194" s="2">
        <v>14</v>
      </c>
      <c r="Y194" s="2">
        <v>1</v>
      </c>
      <c r="Z194" s="2">
        <v>46503.17</v>
      </c>
      <c r="AA194" s="2">
        <v>2746.5</v>
      </c>
      <c r="AB194" s="29">
        <v>1080.27</v>
      </c>
      <c r="AC194" s="31">
        <f t="shared" si="49"/>
        <v>832</v>
      </c>
      <c r="AD194" s="30">
        <f t="shared" si="50"/>
        <v>50329.939999999995</v>
      </c>
      <c r="AE194" s="2">
        <f t="shared" si="56"/>
        <v>-100</v>
      </c>
      <c r="AF194" s="2">
        <f t="shared" si="56"/>
        <v>-1</v>
      </c>
      <c r="AG194" s="2">
        <f t="shared" si="56"/>
        <v>0</v>
      </c>
      <c r="AH194" s="2">
        <f t="shared" si="56"/>
        <v>-6989.9499999999971</v>
      </c>
      <c r="AI194" s="2">
        <f t="shared" si="56"/>
        <v>-575.63000000000011</v>
      </c>
      <c r="AJ194" s="29">
        <f t="shared" si="54"/>
        <v>-1004.1</v>
      </c>
      <c r="AK194" s="31">
        <f t="shared" si="54"/>
        <v>-101</v>
      </c>
      <c r="AL194" s="31">
        <f t="shared" si="54"/>
        <v>-8569.679999999993</v>
      </c>
      <c r="AM194" s="38">
        <f t="shared" si="57"/>
        <v>-0.12239902080783353</v>
      </c>
      <c r="AN194" s="38">
        <f t="shared" si="57"/>
        <v>-7.1428571428571425E-2</v>
      </c>
      <c r="AO194" s="38">
        <f t="shared" si="57"/>
        <v>0</v>
      </c>
      <c r="AP194" s="38">
        <f t="shared" si="57"/>
        <v>-0.15031125835077475</v>
      </c>
      <c r="AQ194" s="38">
        <f t="shared" si="57"/>
        <v>-0.20958674676861463</v>
      </c>
      <c r="AR194" s="39">
        <f t="shared" si="55"/>
        <v>-0.92948984975978233</v>
      </c>
      <c r="AS194" s="40">
        <f t="shared" si="55"/>
        <v>-0.12139423076923077</v>
      </c>
      <c r="AT194" s="40">
        <f t="shared" si="55"/>
        <v>-0.17027002217765397</v>
      </c>
      <c r="AU194" s="119">
        <f t="shared" si="46"/>
        <v>55.109093444909348</v>
      </c>
      <c r="AV194" s="120">
        <f t="shared" si="43"/>
        <v>56.919424724602202</v>
      </c>
      <c r="AW194" s="121">
        <f t="shared" si="44"/>
        <v>-1.8103312796928535</v>
      </c>
      <c r="AX194" s="119">
        <f t="shared" si="45"/>
        <v>160.50285714285715</v>
      </c>
      <c r="AY194" s="120">
        <f t="shared" si="42"/>
        <v>255.11799999999999</v>
      </c>
      <c r="AZ194" s="121">
        <f t="shared" si="51"/>
        <v>-94.615142857142843</v>
      </c>
    </row>
    <row r="195" spans="1:52" ht="13.5" thickBot="1" x14ac:dyDescent="0.25">
      <c r="A195" t="s">
        <v>46</v>
      </c>
      <c r="B195" t="s">
        <v>46</v>
      </c>
      <c r="C195" t="s">
        <v>85</v>
      </c>
      <c r="D195" t="s">
        <v>85</v>
      </c>
      <c r="E195" t="s">
        <v>84</v>
      </c>
      <c r="F195" s="59">
        <f t="shared" si="52"/>
        <v>46200</v>
      </c>
      <c r="G195" s="42" t="s">
        <v>41</v>
      </c>
      <c r="H195" s="43">
        <v>750</v>
      </c>
      <c r="I195" s="44">
        <v>9</v>
      </c>
      <c r="J195" s="44">
        <v>0</v>
      </c>
      <c r="K195" s="44">
        <v>43560.57</v>
      </c>
      <c r="L195" s="44">
        <v>662.78</v>
      </c>
      <c r="M195" s="45">
        <v>0</v>
      </c>
      <c r="N195" s="47">
        <f t="shared" si="47"/>
        <v>759</v>
      </c>
      <c r="O195" s="46">
        <f t="shared" si="48"/>
        <v>44223.35</v>
      </c>
      <c r="P195" t="s">
        <v>49</v>
      </c>
      <c r="Q195" t="s">
        <v>49</v>
      </c>
      <c r="R195" t="s">
        <v>85</v>
      </c>
      <c r="S195" t="s">
        <v>85</v>
      </c>
      <c r="T195" t="s">
        <v>84</v>
      </c>
      <c r="U195" s="59">
        <f t="shared" si="53"/>
        <v>45836</v>
      </c>
      <c r="V195" s="42" t="s">
        <v>41</v>
      </c>
      <c r="W195" s="43">
        <v>807</v>
      </c>
      <c r="X195" s="44">
        <v>4</v>
      </c>
      <c r="Y195" s="44">
        <v>0</v>
      </c>
      <c r="Z195" s="44">
        <v>45902.159999999996</v>
      </c>
      <c r="AA195" s="44">
        <v>318.70999999999998</v>
      </c>
      <c r="AB195" s="45">
        <v>0</v>
      </c>
      <c r="AC195" s="47">
        <f t="shared" si="49"/>
        <v>811</v>
      </c>
      <c r="AD195" s="46">
        <f t="shared" si="50"/>
        <v>46220.869999999995</v>
      </c>
      <c r="AE195" s="44">
        <f t="shared" si="56"/>
        <v>-57</v>
      </c>
      <c r="AF195" s="44">
        <f t="shared" si="56"/>
        <v>5</v>
      </c>
      <c r="AG195" s="44">
        <f t="shared" si="56"/>
        <v>0</v>
      </c>
      <c r="AH195" s="44">
        <f t="shared" si="56"/>
        <v>-2341.5899999999965</v>
      </c>
      <c r="AI195" s="44">
        <f t="shared" si="56"/>
        <v>344.07</v>
      </c>
      <c r="AJ195" s="45">
        <f t="shared" si="54"/>
        <v>0</v>
      </c>
      <c r="AK195" s="47">
        <f t="shared" si="54"/>
        <v>-52</v>
      </c>
      <c r="AL195" s="47">
        <f t="shared" si="54"/>
        <v>-1997.5199999999968</v>
      </c>
      <c r="AM195" s="56">
        <f t="shared" si="57"/>
        <v>-7.0631970260223054E-2</v>
      </c>
      <c r="AN195" s="56">
        <f t="shared" si="57"/>
        <v>1.25</v>
      </c>
      <c r="AO195" s="56" t="str">
        <f t="shared" si="57"/>
        <v/>
      </c>
      <c r="AP195" s="56">
        <f t="shared" si="57"/>
        <v>-5.1012632085287418E-2</v>
      </c>
      <c r="AQ195" s="56">
        <f t="shared" si="57"/>
        <v>1.079570769665213</v>
      </c>
      <c r="AR195" s="57" t="str">
        <f t="shared" si="55"/>
        <v/>
      </c>
      <c r="AS195" s="58">
        <f t="shared" si="55"/>
        <v>-6.4118372379778049E-2</v>
      </c>
      <c r="AT195" s="58">
        <f t="shared" si="55"/>
        <v>-4.3216841223455919E-2</v>
      </c>
      <c r="AU195" s="122">
        <f t="shared" si="46"/>
        <v>58.080759999999998</v>
      </c>
      <c r="AV195" s="123">
        <f t="shared" si="43"/>
        <v>56.879999999999995</v>
      </c>
      <c r="AW195" s="124">
        <f t="shared" si="44"/>
        <v>1.2007600000000025</v>
      </c>
      <c r="AX195" s="122">
        <f t="shared" si="45"/>
        <v>73.642222222222216</v>
      </c>
      <c r="AY195" s="123">
        <f t="shared" si="42"/>
        <v>79.677499999999995</v>
      </c>
      <c r="AZ195" s="124">
        <f t="shared" si="51"/>
        <v>-6.0352777777777789</v>
      </c>
    </row>
    <row r="196" spans="1:52" x14ac:dyDescent="0.2">
      <c r="A196" t="s">
        <v>46</v>
      </c>
      <c r="B196" t="s">
        <v>46</v>
      </c>
      <c r="C196" t="s">
        <v>92</v>
      </c>
      <c r="D196" t="s">
        <v>85</v>
      </c>
      <c r="E196" t="s">
        <v>88</v>
      </c>
      <c r="F196" s="4">
        <f t="shared" si="52"/>
        <v>46201</v>
      </c>
      <c r="G196" t="s">
        <v>35</v>
      </c>
      <c r="H196" s="28">
        <v>392</v>
      </c>
      <c r="I196" s="2">
        <v>8</v>
      </c>
      <c r="J196" s="2">
        <v>0</v>
      </c>
      <c r="K196" s="2">
        <v>22188.03</v>
      </c>
      <c r="L196" s="2">
        <v>841.74</v>
      </c>
      <c r="M196" s="29">
        <v>0</v>
      </c>
      <c r="N196" s="31">
        <f t="shared" si="47"/>
        <v>400</v>
      </c>
      <c r="O196" s="30">
        <f t="shared" si="48"/>
        <v>23029.77</v>
      </c>
      <c r="P196" t="s">
        <v>49</v>
      </c>
      <c r="Q196" t="s">
        <v>49</v>
      </c>
      <c r="R196" t="s">
        <v>92</v>
      </c>
      <c r="S196" t="s">
        <v>85</v>
      </c>
      <c r="T196" t="s">
        <v>88</v>
      </c>
      <c r="U196" s="4">
        <f t="shared" si="53"/>
        <v>45837</v>
      </c>
      <c r="V196" t="s">
        <v>35</v>
      </c>
      <c r="W196" s="28">
        <v>390</v>
      </c>
      <c r="X196" s="2">
        <v>5</v>
      </c>
      <c r="Y196" s="2">
        <v>2</v>
      </c>
      <c r="Z196" s="2">
        <v>24111.91</v>
      </c>
      <c r="AA196" s="2">
        <v>454.12</v>
      </c>
      <c r="AB196" s="29">
        <v>-387.88</v>
      </c>
      <c r="AC196" s="31">
        <f t="shared" si="49"/>
        <v>397</v>
      </c>
      <c r="AD196" s="30">
        <f t="shared" si="50"/>
        <v>24178.149999999998</v>
      </c>
      <c r="AE196" s="2">
        <f t="shared" si="56"/>
        <v>2</v>
      </c>
      <c r="AF196" s="2">
        <f t="shared" si="56"/>
        <v>3</v>
      </c>
      <c r="AG196" s="2">
        <f t="shared" si="56"/>
        <v>-2</v>
      </c>
      <c r="AH196" s="2">
        <f t="shared" si="56"/>
        <v>-1923.880000000001</v>
      </c>
      <c r="AI196" s="2">
        <f t="shared" si="56"/>
        <v>387.62</v>
      </c>
      <c r="AJ196" s="29">
        <f t="shared" si="54"/>
        <v>387.88</v>
      </c>
      <c r="AK196" s="31">
        <f t="shared" si="54"/>
        <v>3</v>
      </c>
      <c r="AL196" s="31">
        <f t="shared" si="54"/>
        <v>-1148.3799999999974</v>
      </c>
      <c r="AM196" s="38">
        <f t="shared" si="57"/>
        <v>5.1282051282051282E-3</v>
      </c>
      <c r="AN196" s="38">
        <f t="shared" si="57"/>
        <v>0.6</v>
      </c>
      <c r="AO196" s="38">
        <f t="shared" si="57"/>
        <v>-1</v>
      </c>
      <c r="AP196" s="38">
        <f t="shared" si="57"/>
        <v>-7.9789614344114634E-2</v>
      </c>
      <c r="AQ196" s="38">
        <f t="shared" si="57"/>
        <v>0.85356293490707302</v>
      </c>
      <c r="AR196" s="39">
        <f t="shared" si="55"/>
        <v>-1</v>
      </c>
      <c r="AS196" s="40">
        <f t="shared" si="55"/>
        <v>7.556675062972292E-3</v>
      </c>
      <c r="AT196" s="40">
        <f t="shared" si="55"/>
        <v>-4.7496603338137842E-2</v>
      </c>
      <c r="AU196" s="119">
        <f t="shared" si="46"/>
        <v>56.602117346938769</v>
      </c>
      <c r="AV196" s="120">
        <f t="shared" si="43"/>
        <v>61.825410256410258</v>
      </c>
      <c r="AW196" s="121">
        <f t="shared" si="44"/>
        <v>-5.2232929094714891</v>
      </c>
      <c r="AX196" s="119">
        <f t="shared" si="45"/>
        <v>105.2175</v>
      </c>
      <c r="AY196" s="120">
        <f t="shared" si="42"/>
        <v>9.4628571428571444</v>
      </c>
      <c r="AZ196" s="121">
        <f t="shared" si="51"/>
        <v>95.754642857142855</v>
      </c>
    </row>
    <row r="197" spans="1:52" x14ac:dyDescent="0.2">
      <c r="A197" t="s">
        <v>46</v>
      </c>
      <c r="B197" t="s">
        <v>46</v>
      </c>
      <c r="C197" t="s">
        <v>92</v>
      </c>
      <c r="D197" t="s">
        <v>85</v>
      </c>
      <c r="E197" t="s">
        <v>88</v>
      </c>
      <c r="F197" s="4">
        <f t="shared" si="52"/>
        <v>46202</v>
      </c>
      <c r="G197" t="s">
        <v>36</v>
      </c>
      <c r="H197" s="28">
        <v>333</v>
      </c>
      <c r="I197" s="2">
        <v>6</v>
      </c>
      <c r="J197" s="2">
        <v>1</v>
      </c>
      <c r="K197" s="2">
        <v>18662.89</v>
      </c>
      <c r="L197" s="2">
        <v>566.46</v>
      </c>
      <c r="M197" s="29">
        <v>-154.86000000000001</v>
      </c>
      <c r="N197" s="31">
        <f t="shared" si="47"/>
        <v>340</v>
      </c>
      <c r="O197" s="30">
        <f t="shared" si="48"/>
        <v>19074.489999999998</v>
      </c>
      <c r="P197" t="s">
        <v>49</v>
      </c>
      <c r="Q197" t="s">
        <v>49</v>
      </c>
      <c r="R197" t="s">
        <v>92</v>
      </c>
      <c r="S197" t="s">
        <v>85</v>
      </c>
      <c r="T197" t="s">
        <v>88</v>
      </c>
      <c r="U197" s="4">
        <f t="shared" si="53"/>
        <v>45838</v>
      </c>
      <c r="V197" t="s">
        <v>36</v>
      </c>
      <c r="W197" s="28">
        <v>312</v>
      </c>
      <c r="X197" s="2">
        <v>8</v>
      </c>
      <c r="Y197" s="2">
        <v>0</v>
      </c>
      <c r="Z197" s="2">
        <v>18336.669999999998</v>
      </c>
      <c r="AA197" s="2">
        <v>1329.23</v>
      </c>
      <c r="AB197" s="29">
        <v>0</v>
      </c>
      <c r="AC197" s="31">
        <f t="shared" si="49"/>
        <v>320</v>
      </c>
      <c r="AD197" s="30">
        <f t="shared" si="50"/>
        <v>19665.899999999998</v>
      </c>
      <c r="AE197" s="2">
        <f t="shared" si="56"/>
        <v>21</v>
      </c>
      <c r="AF197" s="2">
        <f t="shared" si="56"/>
        <v>-2</v>
      </c>
      <c r="AG197" s="2">
        <f t="shared" si="56"/>
        <v>1</v>
      </c>
      <c r="AH197" s="2">
        <f t="shared" si="56"/>
        <v>326.22000000000116</v>
      </c>
      <c r="AI197" s="2">
        <f t="shared" si="56"/>
        <v>-762.77</v>
      </c>
      <c r="AJ197" s="29">
        <f t="shared" si="54"/>
        <v>-154.86000000000001</v>
      </c>
      <c r="AK197" s="31">
        <f t="shared" si="54"/>
        <v>20</v>
      </c>
      <c r="AL197" s="31">
        <f t="shared" si="54"/>
        <v>-591.40999999999985</v>
      </c>
      <c r="AM197" s="38">
        <f t="shared" si="57"/>
        <v>6.7307692307692304E-2</v>
      </c>
      <c r="AN197" s="38">
        <f t="shared" si="57"/>
        <v>-0.25</v>
      </c>
      <c r="AO197" s="38" t="str">
        <f t="shared" si="57"/>
        <v/>
      </c>
      <c r="AP197" s="38">
        <f t="shared" si="57"/>
        <v>1.7790580296204339E-2</v>
      </c>
      <c r="AQ197" s="38">
        <f t="shared" si="57"/>
        <v>-0.57384350338165702</v>
      </c>
      <c r="AR197" s="39" t="str">
        <f t="shared" si="55"/>
        <v/>
      </c>
      <c r="AS197" s="40">
        <f t="shared" si="55"/>
        <v>6.25E-2</v>
      </c>
      <c r="AT197" s="40">
        <f t="shared" si="55"/>
        <v>-3.0072867247367265E-2</v>
      </c>
      <c r="AU197" s="119">
        <f t="shared" si="46"/>
        <v>56.044714714714715</v>
      </c>
      <c r="AV197" s="120">
        <f t="shared" si="43"/>
        <v>58.771378205128201</v>
      </c>
      <c r="AW197" s="121">
        <f t="shared" si="44"/>
        <v>-2.7266634904134861</v>
      </c>
      <c r="AX197" s="119">
        <f t="shared" si="45"/>
        <v>58.800000000000004</v>
      </c>
      <c r="AY197" s="120">
        <f t="shared" ref="AY197:AY260" si="58">IFERROR((AA197+AB197)/(X197+Y197),0)</f>
        <v>166.15375</v>
      </c>
      <c r="AZ197" s="121">
        <f t="shared" si="51"/>
        <v>-107.35374999999999</v>
      </c>
    </row>
    <row r="198" spans="1:52" x14ac:dyDescent="0.2">
      <c r="A198" t="s">
        <v>46</v>
      </c>
      <c r="B198" t="s">
        <v>46</v>
      </c>
      <c r="C198" t="s">
        <v>92</v>
      </c>
      <c r="D198" t="s">
        <v>85</v>
      </c>
      <c r="E198" t="s">
        <v>88</v>
      </c>
      <c r="F198" s="4">
        <f t="shared" si="52"/>
        <v>46203</v>
      </c>
      <c r="G198" t="s">
        <v>37</v>
      </c>
      <c r="H198" s="28">
        <v>374</v>
      </c>
      <c r="I198" s="2">
        <v>5</v>
      </c>
      <c r="J198" s="2">
        <v>1</v>
      </c>
      <c r="K198" s="2">
        <v>21696.27</v>
      </c>
      <c r="L198" s="2">
        <v>685.53</v>
      </c>
      <c r="M198" s="29">
        <v>1285.7</v>
      </c>
      <c r="N198" s="31">
        <f t="shared" si="47"/>
        <v>380</v>
      </c>
      <c r="O198" s="30">
        <f t="shared" si="48"/>
        <v>23667.5</v>
      </c>
      <c r="P198" t="s">
        <v>49</v>
      </c>
      <c r="Q198" t="s">
        <v>49</v>
      </c>
      <c r="R198" t="s">
        <v>92</v>
      </c>
      <c r="S198" t="s">
        <v>92</v>
      </c>
      <c r="T198" t="s">
        <v>88</v>
      </c>
      <c r="U198" s="4">
        <f t="shared" si="53"/>
        <v>45839</v>
      </c>
      <c r="V198" t="s">
        <v>37</v>
      </c>
      <c r="W198" s="28">
        <v>430</v>
      </c>
      <c r="X198" s="2">
        <v>10</v>
      </c>
      <c r="Y198" s="2">
        <v>1</v>
      </c>
      <c r="Z198" s="2">
        <v>26024.639999999999</v>
      </c>
      <c r="AA198" s="2">
        <v>1246.22</v>
      </c>
      <c r="AB198" s="29">
        <v>471.72</v>
      </c>
      <c r="AC198" s="31">
        <f t="shared" si="49"/>
        <v>441</v>
      </c>
      <c r="AD198" s="30">
        <f t="shared" si="50"/>
        <v>27742.58</v>
      </c>
      <c r="AE198" s="2">
        <f t="shared" si="56"/>
        <v>-56</v>
      </c>
      <c r="AF198" s="2">
        <f t="shared" si="56"/>
        <v>-5</v>
      </c>
      <c r="AG198" s="2">
        <f t="shared" si="56"/>
        <v>0</v>
      </c>
      <c r="AH198" s="2">
        <f t="shared" si="56"/>
        <v>-4328.369999999999</v>
      </c>
      <c r="AI198" s="2">
        <f t="shared" si="56"/>
        <v>-560.69000000000005</v>
      </c>
      <c r="AJ198" s="29">
        <f t="shared" si="54"/>
        <v>813.98</v>
      </c>
      <c r="AK198" s="31">
        <f t="shared" si="54"/>
        <v>-61</v>
      </c>
      <c r="AL198" s="31">
        <f t="shared" si="54"/>
        <v>-4075.0800000000017</v>
      </c>
      <c r="AM198" s="38">
        <f t="shared" si="57"/>
        <v>-0.13023255813953488</v>
      </c>
      <c r="AN198" s="38">
        <f t="shared" si="57"/>
        <v>-0.5</v>
      </c>
      <c r="AO198" s="38">
        <f t="shared" si="57"/>
        <v>0</v>
      </c>
      <c r="AP198" s="38">
        <f t="shared" si="57"/>
        <v>-0.16631815079862772</v>
      </c>
      <c r="AQ198" s="38">
        <f t="shared" si="57"/>
        <v>-0.44991253550737431</v>
      </c>
      <c r="AR198" s="39">
        <f t="shared" si="55"/>
        <v>1.7255575341304163</v>
      </c>
      <c r="AS198" s="40">
        <f t="shared" si="55"/>
        <v>-0.1383219954648526</v>
      </c>
      <c r="AT198" s="40">
        <f t="shared" si="55"/>
        <v>-0.14688900599727933</v>
      </c>
      <c r="AU198" s="119">
        <f t="shared" si="46"/>
        <v>58.011417112299469</v>
      </c>
      <c r="AV198" s="120">
        <f t="shared" si="43"/>
        <v>60.522418604651165</v>
      </c>
      <c r="AW198" s="121">
        <f t="shared" si="44"/>
        <v>-2.5110014923516957</v>
      </c>
      <c r="AX198" s="119">
        <f t="shared" si="45"/>
        <v>328.53833333333336</v>
      </c>
      <c r="AY198" s="120">
        <f t="shared" si="58"/>
        <v>156.17636363636365</v>
      </c>
      <c r="AZ198" s="121">
        <f t="shared" si="51"/>
        <v>172.36196969696971</v>
      </c>
    </row>
    <row r="199" spans="1:52" x14ac:dyDescent="0.2">
      <c r="A199" t="s">
        <v>46</v>
      </c>
      <c r="B199" t="s">
        <v>46</v>
      </c>
      <c r="C199" t="s">
        <v>92</v>
      </c>
      <c r="D199" t="s">
        <v>92</v>
      </c>
      <c r="E199" t="s">
        <v>88</v>
      </c>
      <c r="F199" s="4">
        <f t="shared" si="52"/>
        <v>46204</v>
      </c>
      <c r="G199" t="s">
        <v>38</v>
      </c>
      <c r="H199" s="28">
        <v>445</v>
      </c>
      <c r="I199" s="2">
        <v>13</v>
      </c>
      <c r="J199" s="2">
        <v>0</v>
      </c>
      <c r="K199" s="2">
        <v>29146.909999999996</v>
      </c>
      <c r="L199" s="2">
        <v>2011.1000000000001</v>
      </c>
      <c r="M199" s="29">
        <v>0</v>
      </c>
      <c r="N199" s="31">
        <f t="shared" si="47"/>
        <v>458</v>
      </c>
      <c r="O199" s="30">
        <f t="shared" si="48"/>
        <v>31158.009999999995</v>
      </c>
      <c r="P199" t="s">
        <v>49</v>
      </c>
      <c r="Q199" t="s">
        <v>49</v>
      </c>
      <c r="R199" t="s">
        <v>92</v>
      </c>
      <c r="S199" t="s">
        <v>92</v>
      </c>
      <c r="T199" t="s">
        <v>88</v>
      </c>
      <c r="U199" s="4">
        <f t="shared" si="53"/>
        <v>45840</v>
      </c>
      <c r="V199" t="s">
        <v>38</v>
      </c>
      <c r="W199" s="28">
        <v>537</v>
      </c>
      <c r="X199" s="2">
        <v>12</v>
      </c>
      <c r="Y199" s="2">
        <v>3</v>
      </c>
      <c r="Z199" s="2">
        <v>30958.25</v>
      </c>
      <c r="AA199" s="2">
        <v>2250.7199999999998</v>
      </c>
      <c r="AB199" s="29">
        <v>696.26</v>
      </c>
      <c r="AC199" s="31">
        <f t="shared" si="49"/>
        <v>552</v>
      </c>
      <c r="AD199" s="30">
        <f t="shared" si="50"/>
        <v>33905.230000000003</v>
      </c>
      <c r="AE199" s="2">
        <f t="shared" si="56"/>
        <v>-92</v>
      </c>
      <c r="AF199" s="2">
        <f t="shared" si="56"/>
        <v>1</v>
      </c>
      <c r="AG199" s="2">
        <f t="shared" si="56"/>
        <v>-3</v>
      </c>
      <c r="AH199" s="2">
        <f t="shared" si="56"/>
        <v>-1811.3400000000038</v>
      </c>
      <c r="AI199" s="2">
        <f t="shared" si="56"/>
        <v>-239.61999999999966</v>
      </c>
      <c r="AJ199" s="29">
        <f t="shared" si="54"/>
        <v>-696.26</v>
      </c>
      <c r="AK199" s="31">
        <f t="shared" si="54"/>
        <v>-94</v>
      </c>
      <c r="AL199" s="31">
        <f t="shared" si="54"/>
        <v>-2747.2200000000084</v>
      </c>
      <c r="AM199" s="38">
        <f t="shared" si="57"/>
        <v>-0.17132216014897581</v>
      </c>
      <c r="AN199" s="38">
        <f t="shared" si="57"/>
        <v>8.3333333333333329E-2</v>
      </c>
      <c r="AO199" s="38">
        <f t="shared" si="57"/>
        <v>-1</v>
      </c>
      <c r="AP199" s="38">
        <f t="shared" si="57"/>
        <v>-5.8509121155104177E-2</v>
      </c>
      <c r="AQ199" s="38">
        <f t="shared" si="57"/>
        <v>-0.10646370939077258</v>
      </c>
      <c r="AR199" s="39">
        <f t="shared" si="55"/>
        <v>-1</v>
      </c>
      <c r="AS199" s="40">
        <f t="shared" si="55"/>
        <v>-0.17028985507246377</v>
      </c>
      <c r="AT199" s="40">
        <f t="shared" si="55"/>
        <v>-8.1026437514212651E-2</v>
      </c>
      <c r="AU199" s="119">
        <f t="shared" si="46"/>
        <v>65.498674157303356</v>
      </c>
      <c r="AV199" s="120">
        <f t="shared" ref="AV199:AV262" si="59">Z199/W199</f>
        <v>57.650372439478588</v>
      </c>
      <c r="AW199" s="121">
        <f t="shared" ref="AW199:AW262" si="60">AU199-AV199</f>
        <v>7.8483017178247678</v>
      </c>
      <c r="AX199" s="119">
        <f t="shared" ref="AX199:AX262" si="61">IFERROR((L199+M199)/(I199+J199),0)</f>
        <v>154.70000000000002</v>
      </c>
      <c r="AY199" s="120">
        <f t="shared" si="58"/>
        <v>196.46533333333329</v>
      </c>
      <c r="AZ199" s="121">
        <f t="shared" si="51"/>
        <v>-41.765333333333274</v>
      </c>
    </row>
    <row r="200" spans="1:52" x14ac:dyDescent="0.2">
      <c r="A200" t="s">
        <v>46</v>
      </c>
      <c r="B200" t="s">
        <v>46</v>
      </c>
      <c r="C200" t="s">
        <v>92</v>
      </c>
      <c r="D200" t="s">
        <v>92</v>
      </c>
      <c r="E200" t="s">
        <v>88</v>
      </c>
      <c r="F200" s="4">
        <f t="shared" si="52"/>
        <v>46205</v>
      </c>
      <c r="G200" t="s">
        <v>39</v>
      </c>
      <c r="H200" s="28">
        <v>795</v>
      </c>
      <c r="I200" s="2">
        <v>12</v>
      </c>
      <c r="J200" s="2">
        <v>1</v>
      </c>
      <c r="K200" s="2">
        <v>47472.94</v>
      </c>
      <c r="L200" s="2">
        <v>1374.26</v>
      </c>
      <c r="M200" s="29">
        <v>507.57</v>
      </c>
      <c r="N200" s="31">
        <f t="shared" si="47"/>
        <v>808</v>
      </c>
      <c r="O200" s="30">
        <f t="shared" si="48"/>
        <v>49354.770000000004</v>
      </c>
      <c r="P200" t="s">
        <v>49</v>
      </c>
      <c r="Q200" t="s">
        <v>49</v>
      </c>
      <c r="R200" t="s">
        <v>92</v>
      </c>
      <c r="S200" t="s">
        <v>92</v>
      </c>
      <c r="T200" t="s">
        <v>88</v>
      </c>
      <c r="U200" s="4">
        <f t="shared" si="53"/>
        <v>45841</v>
      </c>
      <c r="V200" t="s">
        <v>39</v>
      </c>
      <c r="W200" s="28">
        <v>986</v>
      </c>
      <c r="X200" s="2">
        <v>18</v>
      </c>
      <c r="Y200" s="2">
        <v>2</v>
      </c>
      <c r="Z200" s="2">
        <v>61805.97</v>
      </c>
      <c r="AA200" s="2">
        <v>1868.75</v>
      </c>
      <c r="AB200" s="29">
        <v>531.54999999999995</v>
      </c>
      <c r="AC200" s="31">
        <f t="shared" si="49"/>
        <v>1006</v>
      </c>
      <c r="AD200" s="30">
        <f t="shared" si="50"/>
        <v>64206.270000000004</v>
      </c>
      <c r="AE200" s="2">
        <f t="shared" si="56"/>
        <v>-191</v>
      </c>
      <c r="AF200" s="2">
        <f t="shared" si="56"/>
        <v>-6</v>
      </c>
      <c r="AG200" s="2">
        <f t="shared" si="56"/>
        <v>-1</v>
      </c>
      <c r="AH200" s="2">
        <f t="shared" si="56"/>
        <v>-14333.029999999999</v>
      </c>
      <c r="AI200" s="2">
        <f t="shared" si="56"/>
        <v>-494.49</v>
      </c>
      <c r="AJ200" s="29">
        <f t="shared" si="54"/>
        <v>-23.979999999999961</v>
      </c>
      <c r="AK200" s="31">
        <f t="shared" si="54"/>
        <v>-198</v>
      </c>
      <c r="AL200" s="31">
        <f t="shared" si="54"/>
        <v>-14851.5</v>
      </c>
      <c r="AM200" s="38">
        <f t="shared" si="57"/>
        <v>-0.19371196754563894</v>
      </c>
      <c r="AN200" s="38">
        <f t="shared" si="57"/>
        <v>-0.33333333333333331</v>
      </c>
      <c r="AO200" s="38">
        <f t="shared" si="57"/>
        <v>-0.5</v>
      </c>
      <c r="AP200" s="38">
        <f t="shared" si="57"/>
        <v>-0.23190364943710129</v>
      </c>
      <c r="AQ200" s="38">
        <f t="shared" si="57"/>
        <v>-0.26461003344481604</v>
      </c>
      <c r="AR200" s="39">
        <f t="shared" si="55"/>
        <v>-4.511334775656093E-2</v>
      </c>
      <c r="AS200" s="40">
        <f t="shared" si="55"/>
        <v>-0.19681908548707752</v>
      </c>
      <c r="AT200" s="40">
        <f t="shared" si="55"/>
        <v>-0.23130918522443367</v>
      </c>
      <c r="AU200" s="119">
        <f t="shared" ref="AU200:AU263" si="62">IFERROR(K200/H200,0)</f>
        <v>59.714389937106922</v>
      </c>
      <c r="AV200" s="120">
        <f t="shared" si="59"/>
        <v>62.683539553752539</v>
      </c>
      <c r="AW200" s="121">
        <f t="shared" si="60"/>
        <v>-2.9691496166456162</v>
      </c>
      <c r="AX200" s="119">
        <f t="shared" si="61"/>
        <v>144.75615384615384</v>
      </c>
      <c r="AY200" s="120">
        <f t="shared" si="58"/>
        <v>120.01500000000001</v>
      </c>
      <c r="AZ200" s="121">
        <f t="shared" si="51"/>
        <v>24.741153846153821</v>
      </c>
    </row>
    <row r="201" spans="1:52" x14ac:dyDescent="0.2">
      <c r="A201" t="s">
        <v>46</v>
      </c>
      <c r="B201" t="s">
        <v>46</v>
      </c>
      <c r="C201" t="s">
        <v>92</v>
      </c>
      <c r="D201" t="s">
        <v>92</v>
      </c>
      <c r="E201" t="s">
        <v>88</v>
      </c>
      <c r="F201" s="4">
        <f t="shared" si="52"/>
        <v>46206</v>
      </c>
      <c r="G201" t="s">
        <v>40</v>
      </c>
      <c r="H201" s="28">
        <v>1049</v>
      </c>
      <c r="I201" s="2">
        <v>15</v>
      </c>
      <c r="J201" s="2">
        <v>0</v>
      </c>
      <c r="K201" s="2">
        <v>62731.320000000007</v>
      </c>
      <c r="L201" s="2">
        <v>1706.65</v>
      </c>
      <c r="M201" s="29">
        <v>0</v>
      </c>
      <c r="N201" s="31">
        <f t="shared" si="47"/>
        <v>1064</v>
      </c>
      <c r="O201" s="30">
        <f t="shared" si="48"/>
        <v>64437.970000000008</v>
      </c>
      <c r="P201" t="s">
        <v>49</v>
      </c>
      <c r="Q201" t="s">
        <v>49</v>
      </c>
      <c r="R201" t="s">
        <v>92</v>
      </c>
      <c r="S201" t="s">
        <v>92</v>
      </c>
      <c r="T201" t="s">
        <v>88</v>
      </c>
      <c r="U201" s="4">
        <f t="shared" si="53"/>
        <v>45842</v>
      </c>
      <c r="V201" t="s">
        <v>40</v>
      </c>
      <c r="W201" s="28">
        <v>1015</v>
      </c>
      <c r="X201" s="2">
        <v>2</v>
      </c>
      <c r="Y201" s="2">
        <v>0</v>
      </c>
      <c r="Z201" s="2">
        <v>55371.24</v>
      </c>
      <c r="AA201" s="2">
        <v>69.959999999999994</v>
      </c>
      <c r="AB201" s="29">
        <v>0</v>
      </c>
      <c r="AC201" s="31">
        <f t="shared" si="49"/>
        <v>1017</v>
      </c>
      <c r="AD201" s="30">
        <f t="shared" si="50"/>
        <v>55441.2</v>
      </c>
      <c r="AE201" s="2">
        <f t="shared" si="56"/>
        <v>34</v>
      </c>
      <c r="AF201" s="2">
        <f t="shared" si="56"/>
        <v>13</v>
      </c>
      <c r="AG201" s="2">
        <f t="shared" si="56"/>
        <v>0</v>
      </c>
      <c r="AH201" s="2">
        <f t="shared" si="56"/>
        <v>7360.080000000009</v>
      </c>
      <c r="AI201" s="2">
        <f t="shared" si="56"/>
        <v>1636.69</v>
      </c>
      <c r="AJ201" s="29">
        <f t="shared" si="54"/>
        <v>0</v>
      </c>
      <c r="AK201" s="31">
        <f t="shared" si="54"/>
        <v>47</v>
      </c>
      <c r="AL201" s="31">
        <f t="shared" si="54"/>
        <v>8996.7700000000114</v>
      </c>
      <c r="AM201" s="38">
        <f t="shared" si="57"/>
        <v>3.3497536945812804E-2</v>
      </c>
      <c r="AN201" s="38">
        <f t="shared" si="57"/>
        <v>6.5</v>
      </c>
      <c r="AO201" s="38" t="str">
        <f t="shared" si="57"/>
        <v/>
      </c>
      <c r="AP201" s="38">
        <f t="shared" si="57"/>
        <v>0.13292243410116894</v>
      </c>
      <c r="AQ201" s="38">
        <f t="shared" si="57"/>
        <v>23.394654088050316</v>
      </c>
      <c r="AR201" s="39" t="str">
        <f t="shared" si="55"/>
        <v/>
      </c>
      <c r="AS201" s="40">
        <f t="shared" si="55"/>
        <v>4.6214355948869225E-2</v>
      </c>
      <c r="AT201" s="40">
        <f t="shared" si="55"/>
        <v>0.16227588868927822</v>
      </c>
      <c r="AU201" s="119">
        <f t="shared" si="62"/>
        <v>59.801067683508109</v>
      </c>
      <c r="AV201" s="120">
        <f t="shared" si="59"/>
        <v>54.552945812807877</v>
      </c>
      <c r="AW201" s="121">
        <f t="shared" si="60"/>
        <v>5.2481218707002313</v>
      </c>
      <c r="AX201" s="119">
        <f t="shared" si="61"/>
        <v>113.77666666666667</v>
      </c>
      <c r="AY201" s="120">
        <f t="shared" si="58"/>
        <v>34.979999999999997</v>
      </c>
      <c r="AZ201" s="121">
        <f t="shared" si="51"/>
        <v>78.796666666666681</v>
      </c>
    </row>
    <row r="202" spans="1:52" ht="13.5" thickBot="1" x14ac:dyDescent="0.25">
      <c r="A202" t="s">
        <v>46</v>
      </c>
      <c r="B202" t="s">
        <v>46</v>
      </c>
      <c r="C202" t="s">
        <v>92</v>
      </c>
      <c r="D202" t="s">
        <v>92</v>
      </c>
      <c r="E202" t="s">
        <v>88</v>
      </c>
      <c r="F202" s="59">
        <f t="shared" si="52"/>
        <v>46207</v>
      </c>
      <c r="G202" s="42" t="s">
        <v>41</v>
      </c>
      <c r="H202" s="43">
        <v>925</v>
      </c>
      <c r="I202" s="44">
        <v>8</v>
      </c>
      <c r="J202" s="44">
        <v>0</v>
      </c>
      <c r="K202" s="44">
        <v>49489.649999999994</v>
      </c>
      <c r="L202" s="44">
        <v>1270.1400000000001</v>
      </c>
      <c r="M202" s="45">
        <v>0</v>
      </c>
      <c r="N202" s="47">
        <f t="shared" si="47"/>
        <v>933</v>
      </c>
      <c r="O202" s="46">
        <f t="shared" si="48"/>
        <v>50759.789999999994</v>
      </c>
      <c r="P202" t="s">
        <v>49</v>
      </c>
      <c r="Q202" t="s">
        <v>49</v>
      </c>
      <c r="R202" t="s">
        <v>92</v>
      </c>
      <c r="S202" t="s">
        <v>92</v>
      </c>
      <c r="T202" t="s">
        <v>88</v>
      </c>
      <c r="U202" s="59">
        <f t="shared" si="53"/>
        <v>45843</v>
      </c>
      <c r="V202" s="42" t="s">
        <v>41</v>
      </c>
      <c r="W202" s="43">
        <v>531</v>
      </c>
      <c r="X202" s="44">
        <v>4</v>
      </c>
      <c r="Y202" s="44">
        <v>0</v>
      </c>
      <c r="Z202" s="44">
        <v>27392.32</v>
      </c>
      <c r="AA202" s="44">
        <v>384.76</v>
      </c>
      <c r="AB202" s="45">
        <v>0</v>
      </c>
      <c r="AC202" s="47">
        <f t="shared" si="49"/>
        <v>535</v>
      </c>
      <c r="AD202" s="46">
        <f t="shared" si="50"/>
        <v>27777.079999999998</v>
      </c>
      <c r="AE202" s="44">
        <f t="shared" si="56"/>
        <v>394</v>
      </c>
      <c r="AF202" s="44">
        <f t="shared" si="56"/>
        <v>4</v>
      </c>
      <c r="AG202" s="44">
        <f t="shared" si="56"/>
        <v>0</v>
      </c>
      <c r="AH202" s="44">
        <f t="shared" si="56"/>
        <v>22097.329999999994</v>
      </c>
      <c r="AI202" s="44">
        <f t="shared" si="56"/>
        <v>885.38000000000011</v>
      </c>
      <c r="AJ202" s="45">
        <f t="shared" si="54"/>
        <v>0</v>
      </c>
      <c r="AK202" s="47">
        <f t="shared" si="54"/>
        <v>398</v>
      </c>
      <c r="AL202" s="47">
        <f t="shared" si="54"/>
        <v>22982.709999999995</v>
      </c>
      <c r="AM202" s="56">
        <f t="shared" si="57"/>
        <v>0.74199623352165722</v>
      </c>
      <c r="AN202" s="56">
        <f t="shared" si="57"/>
        <v>1</v>
      </c>
      <c r="AO202" s="56" t="str">
        <f t="shared" si="57"/>
        <v/>
      </c>
      <c r="AP202" s="56">
        <f t="shared" si="57"/>
        <v>0.80669800878494391</v>
      </c>
      <c r="AQ202" s="56">
        <f t="shared" si="57"/>
        <v>2.3011227778355341</v>
      </c>
      <c r="AR202" s="57" t="str">
        <f t="shared" si="55"/>
        <v/>
      </c>
      <c r="AS202" s="58">
        <f t="shared" si="55"/>
        <v>0.74392523364485985</v>
      </c>
      <c r="AT202" s="58">
        <f t="shared" si="55"/>
        <v>0.82739834424640735</v>
      </c>
      <c r="AU202" s="119">
        <f t="shared" si="62"/>
        <v>53.50232432432432</v>
      </c>
      <c r="AV202" s="120">
        <f t="shared" si="59"/>
        <v>51.586290018832393</v>
      </c>
      <c r="AW202" s="121">
        <f t="shared" si="60"/>
        <v>1.9160343054919267</v>
      </c>
      <c r="AX202" s="119">
        <f t="shared" si="61"/>
        <v>158.76750000000001</v>
      </c>
      <c r="AY202" s="120">
        <f t="shared" si="58"/>
        <v>96.19</v>
      </c>
      <c r="AZ202" s="121">
        <f t="shared" si="51"/>
        <v>62.577500000000015</v>
      </c>
    </row>
    <row r="203" spans="1:52" x14ac:dyDescent="0.2">
      <c r="A203" t="s">
        <v>46</v>
      </c>
      <c r="B203" t="s">
        <v>46</v>
      </c>
      <c r="C203" t="s">
        <v>92</v>
      </c>
      <c r="D203" t="s">
        <v>92</v>
      </c>
      <c r="E203" t="s">
        <v>89</v>
      </c>
      <c r="F203" s="4">
        <f t="shared" si="52"/>
        <v>46208</v>
      </c>
      <c r="G203" t="s">
        <v>35</v>
      </c>
      <c r="H203" s="28">
        <v>336</v>
      </c>
      <c r="I203" s="2">
        <v>2</v>
      </c>
      <c r="J203" s="2">
        <v>0</v>
      </c>
      <c r="K203" s="2">
        <v>17504.689999999999</v>
      </c>
      <c r="L203" s="2">
        <v>304.72000000000003</v>
      </c>
      <c r="M203" s="29">
        <v>0</v>
      </c>
      <c r="N203" s="31">
        <f t="shared" si="47"/>
        <v>338</v>
      </c>
      <c r="O203" s="30">
        <f t="shared" si="48"/>
        <v>17809.41</v>
      </c>
      <c r="P203" t="s">
        <v>49</v>
      </c>
      <c r="Q203" t="s">
        <v>49</v>
      </c>
      <c r="R203" t="s">
        <v>92</v>
      </c>
      <c r="S203" t="s">
        <v>92</v>
      </c>
      <c r="T203" t="s">
        <v>89</v>
      </c>
      <c r="U203" s="4">
        <f t="shared" si="53"/>
        <v>45844</v>
      </c>
      <c r="V203" t="s">
        <v>35</v>
      </c>
      <c r="W203" s="28">
        <v>368</v>
      </c>
      <c r="X203" s="2">
        <v>4</v>
      </c>
      <c r="Y203" s="2">
        <v>0</v>
      </c>
      <c r="Z203" s="2">
        <v>19582.66</v>
      </c>
      <c r="AA203" s="2">
        <v>584.64</v>
      </c>
      <c r="AB203" s="29">
        <v>0</v>
      </c>
      <c r="AC203" s="31">
        <f t="shared" si="49"/>
        <v>372</v>
      </c>
      <c r="AD203" s="30">
        <f t="shared" si="50"/>
        <v>20167.3</v>
      </c>
      <c r="AE203" s="2">
        <f t="shared" si="56"/>
        <v>-32</v>
      </c>
      <c r="AF203" s="2">
        <f t="shared" si="56"/>
        <v>-2</v>
      </c>
      <c r="AG203" s="2">
        <f t="shared" si="56"/>
        <v>0</v>
      </c>
      <c r="AH203" s="2">
        <f t="shared" si="56"/>
        <v>-2077.9700000000012</v>
      </c>
      <c r="AI203" s="2">
        <f t="shared" si="56"/>
        <v>-279.91999999999996</v>
      </c>
      <c r="AJ203" s="29">
        <f t="shared" si="54"/>
        <v>0</v>
      </c>
      <c r="AK203" s="31">
        <f t="shared" si="54"/>
        <v>-34</v>
      </c>
      <c r="AL203" s="31">
        <f t="shared" si="54"/>
        <v>-2357.8899999999994</v>
      </c>
      <c r="AM203" s="38">
        <f t="shared" si="57"/>
        <v>-8.6956521739130432E-2</v>
      </c>
      <c r="AN203" s="38">
        <f t="shared" si="57"/>
        <v>-0.5</v>
      </c>
      <c r="AO203" s="38" t="str">
        <f t="shared" si="57"/>
        <v/>
      </c>
      <c r="AP203" s="38">
        <f t="shared" si="57"/>
        <v>-0.10611275485557127</v>
      </c>
      <c r="AQ203" s="38">
        <f t="shared" si="57"/>
        <v>-0.47879036672140113</v>
      </c>
      <c r="AR203" s="39" t="str">
        <f t="shared" si="55"/>
        <v/>
      </c>
      <c r="AS203" s="40">
        <f t="shared" si="55"/>
        <v>-9.1397849462365593E-2</v>
      </c>
      <c r="AT203" s="40">
        <f t="shared" si="55"/>
        <v>-0.11691649353160807</v>
      </c>
      <c r="AU203" s="119">
        <f t="shared" si="62"/>
        <v>52.097291666666663</v>
      </c>
      <c r="AV203" s="120">
        <f t="shared" si="59"/>
        <v>53.213749999999997</v>
      </c>
      <c r="AW203" s="121">
        <f t="shared" si="60"/>
        <v>-1.116458333333334</v>
      </c>
      <c r="AX203" s="119">
        <f t="shared" si="61"/>
        <v>152.36000000000001</v>
      </c>
      <c r="AY203" s="120">
        <f t="shared" si="58"/>
        <v>146.16</v>
      </c>
      <c r="AZ203" s="121">
        <f t="shared" si="51"/>
        <v>6.2000000000000171</v>
      </c>
    </row>
    <row r="204" spans="1:52" x14ac:dyDescent="0.2">
      <c r="A204" t="s">
        <v>46</v>
      </c>
      <c r="B204" t="s">
        <v>46</v>
      </c>
      <c r="C204" t="s">
        <v>92</v>
      </c>
      <c r="D204" t="s">
        <v>92</v>
      </c>
      <c r="E204" t="s">
        <v>89</v>
      </c>
      <c r="F204" s="4">
        <f t="shared" si="52"/>
        <v>46209</v>
      </c>
      <c r="G204" t="s">
        <v>36</v>
      </c>
      <c r="H204" s="28">
        <v>287</v>
      </c>
      <c r="I204" s="2">
        <v>3</v>
      </c>
      <c r="J204" s="2">
        <v>0</v>
      </c>
      <c r="K204" s="2">
        <v>13904.09</v>
      </c>
      <c r="L204" s="2">
        <v>348.2</v>
      </c>
      <c r="M204" s="29">
        <v>0</v>
      </c>
      <c r="N204" s="31">
        <f t="shared" si="47"/>
        <v>290</v>
      </c>
      <c r="O204" s="30">
        <f t="shared" si="48"/>
        <v>14252.29</v>
      </c>
      <c r="P204" t="s">
        <v>49</v>
      </c>
      <c r="Q204" t="s">
        <v>49</v>
      </c>
      <c r="R204" t="s">
        <v>92</v>
      </c>
      <c r="S204" t="s">
        <v>92</v>
      </c>
      <c r="T204" t="s">
        <v>89</v>
      </c>
      <c r="U204" s="4">
        <f t="shared" si="53"/>
        <v>45845</v>
      </c>
      <c r="V204" t="s">
        <v>36</v>
      </c>
      <c r="W204" s="28">
        <v>284</v>
      </c>
      <c r="X204" s="2">
        <v>5</v>
      </c>
      <c r="Y204" s="2">
        <v>1</v>
      </c>
      <c r="Z204" s="2">
        <v>15948.26</v>
      </c>
      <c r="AA204" s="2">
        <v>439.78</v>
      </c>
      <c r="AB204" s="29">
        <v>225.63</v>
      </c>
      <c r="AC204" s="31">
        <f t="shared" si="49"/>
        <v>290</v>
      </c>
      <c r="AD204" s="30">
        <f t="shared" si="50"/>
        <v>16613.670000000002</v>
      </c>
      <c r="AE204" s="2">
        <f t="shared" si="56"/>
        <v>3</v>
      </c>
      <c r="AF204" s="2">
        <f t="shared" si="56"/>
        <v>-2</v>
      </c>
      <c r="AG204" s="2">
        <f t="shared" si="56"/>
        <v>-1</v>
      </c>
      <c r="AH204" s="2">
        <f t="shared" si="56"/>
        <v>-2044.17</v>
      </c>
      <c r="AI204" s="2">
        <f t="shared" si="56"/>
        <v>-91.579999999999984</v>
      </c>
      <c r="AJ204" s="29">
        <f t="shared" si="54"/>
        <v>-225.63</v>
      </c>
      <c r="AK204" s="31">
        <f t="shared" si="54"/>
        <v>0</v>
      </c>
      <c r="AL204" s="31">
        <f t="shared" si="54"/>
        <v>-2361.380000000001</v>
      </c>
      <c r="AM204" s="38">
        <f t="shared" si="57"/>
        <v>1.0563380281690141E-2</v>
      </c>
      <c r="AN204" s="38">
        <f t="shared" si="57"/>
        <v>-0.4</v>
      </c>
      <c r="AO204" s="38">
        <f t="shared" si="57"/>
        <v>-1</v>
      </c>
      <c r="AP204" s="38">
        <f t="shared" si="57"/>
        <v>-0.1281751112660566</v>
      </c>
      <c r="AQ204" s="38">
        <f t="shared" si="57"/>
        <v>-0.20824048387830277</v>
      </c>
      <c r="AR204" s="39">
        <f t="shared" si="55"/>
        <v>-1</v>
      </c>
      <c r="AS204" s="40">
        <f t="shared" si="55"/>
        <v>0</v>
      </c>
      <c r="AT204" s="40">
        <f t="shared" si="55"/>
        <v>-0.14213476011019846</v>
      </c>
      <c r="AU204" s="119">
        <f t="shared" si="62"/>
        <v>48.446306620209057</v>
      </c>
      <c r="AV204" s="120">
        <f t="shared" si="59"/>
        <v>56.155845070422536</v>
      </c>
      <c r="AW204" s="121">
        <f t="shared" si="60"/>
        <v>-7.7095384502134792</v>
      </c>
      <c r="AX204" s="119">
        <f t="shared" si="61"/>
        <v>116.06666666666666</v>
      </c>
      <c r="AY204" s="120">
        <f t="shared" si="58"/>
        <v>110.90166666666666</v>
      </c>
      <c r="AZ204" s="121">
        <f t="shared" si="51"/>
        <v>5.1650000000000063</v>
      </c>
    </row>
    <row r="205" spans="1:52" x14ac:dyDescent="0.2">
      <c r="A205" t="s">
        <v>46</v>
      </c>
      <c r="B205" t="s">
        <v>46</v>
      </c>
      <c r="C205" t="s">
        <v>92</v>
      </c>
      <c r="D205" t="s">
        <v>92</v>
      </c>
      <c r="E205" t="s">
        <v>89</v>
      </c>
      <c r="F205" s="4">
        <f t="shared" si="52"/>
        <v>46210</v>
      </c>
      <c r="G205" t="s">
        <v>37</v>
      </c>
      <c r="H205" s="28">
        <v>281</v>
      </c>
      <c r="I205" s="2">
        <v>2</v>
      </c>
      <c r="J205" s="2">
        <v>2</v>
      </c>
      <c r="K205" s="2">
        <v>16791.55</v>
      </c>
      <c r="L205" s="2">
        <v>235.83</v>
      </c>
      <c r="M205" s="29">
        <v>476.27</v>
      </c>
      <c r="N205" s="31">
        <f t="shared" si="47"/>
        <v>285</v>
      </c>
      <c r="O205" s="30">
        <f t="shared" si="48"/>
        <v>17503.650000000001</v>
      </c>
      <c r="P205" t="s">
        <v>49</v>
      </c>
      <c r="Q205" t="s">
        <v>49</v>
      </c>
      <c r="R205" t="s">
        <v>92</v>
      </c>
      <c r="S205" t="s">
        <v>92</v>
      </c>
      <c r="T205" t="s">
        <v>89</v>
      </c>
      <c r="U205" s="4">
        <f t="shared" si="53"/>
        <v>45846</v>
      </c>
      <c r="V205" t="s">
        <v>37</v>
      </c>
      <c r="W205" s="28">
        <v>309</v>
      </c>
      <c r="X205" s="2">
        <v>7</v>
      </c>
      <c r="Y205" s="2">
        <v>0</v>
      </c>
      <c r="Z205" s="2">
        <v>18592.390000000003</v>
      </c>
      <c r="AA205" s="2">
        <v>1940.32</v>
      </c>
      <c r="AB205" s="29">
        <v>0</v>
      </c>
      <c r="AC205" s="31">
        <f t="shared" si="49"/>
        <v>316</v>
      </c>
      <c r="AD205" s="30">
        <f t="shared" si="50"/>
        <v>20532.710000000003</v>
      </c>
      <c r="AE205" s="2">
        <f t="shared" si="56"/>
        <v>-28</v>
      </c>
      <c r="AF205" s="2">
        <f t="shared" si="56"/>
        <v>-5</v>
      </c>
      <c r="AG205" s="2">
        <f t="shared" si="56"/>
        <v>2</v>
      </c>
      <c r="AH205" s="2">
        <f t="shared" si="56"/>
        <v>-1800.8400000000038</v>
      </c>
      <c r="AI205" s="2">
        <f t="shared" si="56"/>
        <v>-1704.49</v>
      </c>
      <c r="AJ205" s="29">
        <f t="shared" si="54"/>
        <v>476.27</v>
      </c>
      <c r="AK205" s="31">
        <f t="shared" si="54"/>
        <v>-31</v>
      </c>
      <c r="AL205" s="31">
        <f t="shared" si="54"/>
        <v>-3029.0600000000013</v>
      </c>
      <c r="AM205" s="38">
        <f t="shared" si="57"/>
        <v>-9.0614886731391592E-2</v>
      </c>
      <c r="AN205" s="38">
        <f t="shared" si="57"/>
        <v>-0.7142857142857143</v>
      </c>
      <c r="AO205" s="38" t="str">
        <f t="shared" si="57"/>
        <v/>
      </c>
      <c r="AP205" s="38">
        <f t="shared" si="57"/>
        <v>-9.6858983702472007E-2</v>
      </c>
      <c r="AQ205" s="38">
        <f t="shared" si="57"/>
        <v>-0.87845819246309886</v>
      </c>
      <c r="AR205" s="39" t="str">
        <f t="shared" si="55"/>
        <v/>
      </c>
      <c r="AS205" s="40">
        <f t="shared" si="55"/>
        <v>-9.8101265822784806E-2</v>
      </c>
      <c r="AT205" s="40">
        <f t="shared" si="55"/>
        <v>-0.14752363424019532</v>
      </c>
      <c r="AU205" s="119">
        <f t="shared" si="62"/>
        <v>59.756405693950178</v>
      </c>
      <c r="AV205" s="120">
        <f t="shared" si="59"/>
        <v>60.169546925566351</v>
      </c>
      <c r="AW205" s="121">
        <f t="shared" si="60"/>
        <v>-0.41314123161617289</v>
      </c>
      <c r="AX205" s="119">
        <f t="shared" si="61"/>
        <v>178.02500000000001</v>
      </c>
      <c r="AY205" s="120">
        <f t="shared" si="58"/>
        <v>277.18857142857144</v>
      </c>
      <c r="AZ205" s="121">
        <f t="shared" si="51"/>
        <v>-99.16357142857143</v>
      </c>
    </row>
    <row r="206" spans="1:52" x14ac:dyDescent="0.2">
      <c r="A206" t="s">
        <v>46</v>
      </c>
      <c r="B206" t="s">
        <v>46</v>
      </c>
      <c r="C206" t="s">
        <v>92</v>
      </c>
      <c r="D206" t="s">
        <v>92</v>
      </c>
      <c r="E206" t="s">
        <v>89</v>
      </c>
      <c r="F206" s="4">
        <f t="shared" si="52"/>
        <v>46211</v>
      </c>
      <c r="G206" t="s">
        <v>38</v>
      </c>
      <c r="H206" s="28">
        <v>345</v>
      </c>
      <c r="I206" s="2">
        <v>7</v>
      </c>
      <c r="J206" s="2">
        <v>0</v>
      </c>
      <c r="K206" s="2">
        <v>20061.100000000002</v>
      </c>
      <c r="L206" s="2">
        <v>1040.54</v>
      </c>
      <c r="M206" s="29">
        <v>0</v>
      </c>
      <c r="N206" s="31">
        <f t="shared" si="47"/>
        <v>352</v>
      </c>
      <c r="O206" s="30">
        <f t="shared" si="48"/>
        <v>21101.640000000003</v>
      </c>
      <c r="P206" t="s">
        <v>49</v>
      </c>
      <c r="Q206" t="s">
        <v>49</v>
      </c>
      <c r="R206" t="s">
        <v>92</v>
      </c>
      <c r="S206" t="s">
        <v>92</v>
      </c>
      <c r="T206" t="s">
        <v>89</v>
      </c>
      <c r="U206" s="4">
        <f t="shared" si="53"/>
        <v>45847</v>
      </c>
      <c r="V206" t="s">
        <v>38</v>
      </c>
      <c r="W206" s="28">
        <v>365</v>
      </c>
      <c r="X206" s="2">
        <v>4</v>
      </c>
      <c r="Y206" s="2">
        <v>1</v>
      </c>
      <c r="Z206" s="2">
        <v>19893.23</v>
      </c>
      <c r="AA206" s="2">
        <v>1156.5</v>
      </c>
      <c r="AB206" s="29">
        <v>77.94</v>
      </c>
      <c r="AC206" s="31">
        <f t="shared" si="49"/>
        <v>370</v>
      </c>
      <c r="AD206" s="30">
        <f t="shared" si="50"/>
        <v>21127.67</v>
      </c>
      <c r="AE206" s="2">
        <f t="shared" si="56"/>
        <v>-20</v>
      </c>
      <c r="AF206" s="2">
        <f t="shared" si="56"/>
        <v>3</v>
      </c>
      <c r="AG206" s="2">
        <f t="shared" si="56"/>
        <v>-1</v>
      </c>
      <c r="AH206" s="2">
        <f t="shared" si="56"/>
        <v>167.87000000000262</v>
      </c>
      <c r="AI206" s="2">
        <f t="shared" si="56"/>
        <v>-115.96000000000004</v>
      </c>
      <c r="AJ206" s="29">
        <f t="shared" si="54"/>
        <v>-77.94</v>
      </c>
      <c r="AK206" s="31">
        <f t="shared" si="54"/>
        <v>-18</v>
      </c>
      <c r="AL206" s="31">
        <f t="shared" si="54"/>
        <v>-26.029999999995198</v>
      </c>
      <c r="AM206" s="38">
        <f t="shared" si="57"/>
        <v>-5.4794520547945202E-2</v>
      </c>
      <c r="AN206" s="38">
        <f t="shared" si="57"/>
        <v>0.75</v>
      </c>
      <c r="AO206" s="38">
        <f t="shared" si="57"/>
        <v>-1</v>
      </c>
      <c r="AP206" s="38">
        <f t="shared" si="57"/>
        <v>8.4385491948769827E-3</v>
      </c>
      <c r="AQ206" s="38">
        <f t="shared" si="57"/>
        <v>-0.10026805015131866</v>
      </c>
      <c r="AR206" s="39">
        <f t="shared" si="55"/>
        <v>-1</v>
      </c>
      <c r="AS206" s="40">
        <f t="shared" si="55"/>
        <v>-4.8648648648648651E-2</v>
      </c>
      <c r="AT206" s="40">
        <f t="shared" si="55"/>
        <v>-1.2320336317253725E-3</v>
      </c>
      <c r="AU206" s="119">
        <f t="shared" si="62"/>
        <v>58.148115942028994</v>
      </c>
      <c r="AV206" s="120">
        <f t="shared" si="59"/>
        <v>54.501999999999995</v>
      </c>
      <c r="AW206" s="121">
        <f t="shared" si="60"/>
        <v>3.6461159420289988</v>
      </c>
      <c r="AX206" s="119">
        <f t="shared" si="61"/>
        <v>148.64857142857142</v>
      </c>
      <c r="AY206" s="120">
        <f t="shared" si="58"/>
        <v>246.88800000000001</v>
      </c>
      <c r="AZ206" s="121">
        <f t="shared" si="51"/>
        <v>-98.23942857142859</v>
      </c>
    </row>
    <row r="207" spans="1:52" x14ac:dyDescent="0.2">
      <c r="A207" t="s">
        <v>46</v>
      </c>
      <c r="B207" t="s">
        <v>46</v>
      </c>
      <c r="C207" t="s">
        <v>92</v>
      </c>
      <c r="D207" t="s">
        <v>92</v>
      </c>
      <c r="E207" t="s">
        <v>89</v>
      </c>
      <c r="F207" s="4">
        <f t="shared" si="52"/>
        <v>46212</v>
      </c>
      <c r="G207" t="s">
        <v>39</v>
      </c>
      <c r="H207" s="28">
        <v>455</v>
      </c>
      <c r="I207" s="2">
        <v>10</v>
      </c>
      <c r="J207" s="2">
        <v>4</v>
      </c>
      <c r="K207" s="2">
        <v>24947.11</v>
      </c>
      <c r="L207" s="2">
        <v>1474.43</v>
      </c>
      <c r="M207" s="29">
        <v>1307.76</v>
      </c>
      <c r="N207" s="31">
        <f t="shared" ref="N207:N270" si="63">SUM(H207:J207)</f>
        <v>469</v>
      </c>
      <c r="O207" s="30">
        <f t="shared" ref="O207:O270" si="64">SUM(K207:M207)</f>
        <v>27729.3</v>
      </c>
      <c r="P207" t="s">
        <v>49</v>
      </c>
      <c r="Q207" t="s">
        <v>49</v>
      </c>
      <c r="R207" t="s">
        <v>92</v>
      </c>
      <c r="S207" t="s">
        <v>92</v>
      </c>
      <c r="T207" t="s">
        <v>89</v>
      </c>
      <c r="U207" s="4">
        <f t="shared" si="53"/>
        <v>45848</v>
      </c>
      <c r="V207" t="s">
        <v>39</v>
      </c>
      <c r="W207" s="28">
        <v>431</v>
      </c>
      <c r="X207" s="2">
        <v>6</v>
      </c>
      <c r="Y207" s="2">
        <v>1</v>
      </c>
      <c r="Z207" s="2">
        <v>23800.320000000003</v>
      </c>
      <c r="AA207" s="2">
        <v>780.33</v>
      </c>
      <c r="AB207" s="29">
        <v>196.51</v>
      </c>
      <c r="AC207" s="31">
        <f t="shared" ref="AC207:AC270" si="65">SUM(W207:Y207)</f>
        <v>438</v>
      </c>
      <c r="AD207" s="30">
        <f t="shared" ref="AD207:AD270" si="66">SUM(Z207:AB207)</f>
        <v>24777.160000000003</v>
      </c>
      <c r="AE207" s="2">
        <f t="shared" ref="AE207:AL240" si="67">+H207-W207</f>
        <v>24</v>
      </c>
      <c r="AF207" s="2">
        <f t="shared" si="67"/>
        <v>4</v>
      </c>
      <c r="AG207" s="2">
        <f t="shared" si="67"/>
        <v>3</v>
      </c>
      <c r="AH207" s="2">
        <f t="shared" si="67"/>
        <v>1146.7899999999972</v>
      </c>
      <c r="AI207" s="2">
        <f t="shared" si="67"/>
        <v>694.1</v>
      </c>
      <c r="AJ207" s="29">
        <f t="shared" si="54"/>
        <v>1111.25</v>
      </c>
      <c r="AK207" s="31">
        <f t="shared" si="54"/>
        <v>31</v>
      </c>
      <c r="AL207" s="31">
        <f t="shared" si="54"/>
        <v>2952.1399999999958</v>
      </c>
      <c r="AM207" s="38">
        <f t="shared" ref="AM207:AT240" si="68">IFERROR(AE207/W207,"")</f>
        <v>5.5684454756380508E-2</v>
      </c>
      <c r="AN207" s="38">
        <f t="shared" si="68"/>
        <v>0.66666666666666663</v>
      </c>
      <c r="AO207" s="38">
        <f t="shared" si="68"/>
        <v>3</v>
      </c>
      <c r="AP207" s="38">
        <f t="shared" si="68"/>
        <v>4.8183805932020957E-2</v>
      </c>
      <c r="AQ207" s="38">
        <f t="shared" si="68"/>
        <v>0.88949546986531336</v>
      </c>
      <c r="AR207" s="39">
        <f t="shared" si="55"/>
        <v>5.6549285023662916</v>
      </c>
      <c r="AS207" s="40">
        <f t="shared" si="55"/>
        <v>7.0776255707762553E-2</v>
      </c>
      <c r="AT207" s="40">
        <f t="shared" si="55"/>
        <v>0.11914763435357383</v>
      </c>
      <c r="AU207" s="119">
        <f t="shared" si="62"/>
        <v>54.828813186813186</v>
      </c>
      <c r="AV207" s="120">
        <f t="shared" si="59"/>
        <v>55.22116009280743</v>
      </c>
      <c r="AW207" s="121">
        <f t="shared" si="60"/>
        <v>-0.39234690599424482</v>
      </c>
      <c r="AX207" s="119">
        <f t="shared" si="61"/>
        <v>198.72785714285715</v>
      </c>
      <c r="AY207" s="120">
        <f t="shared" si="58"/>
        <v>139.54857142857142</v>
      </c>
      <c r="AZ207" s="121">
        <f t="shared" ref="AZ207:AZ270" si="69">+AX207-AY207</f>
        <v>59.179285714285726</v>
      </c>
    </row>
    <row r="208" spans="1:52" x14ac:dyDescent="0.2">
      <c r="A208" t="s">
        <v>46</v>
      </c>
      <c r="B208" t="s">
        <v>46</v>
      </c>
      <c r="C208" t="s">
        <v>92</v>
      </c>
      <c r="D208" t="s">
        <v>92</v>
      </c>
      <c r="E208" t="s">
        <v>89</v>
      </c>
      <c r="F208" s="4">
        <f t="shared" ref="F208:F271" si="70">+F207+1</f>
        <v>46213</v>
      </c>
      <c r="G208" t="s">
        <v>40</v>
      </c>
      <c r="H208" s="28">
        <v>662</v>
      </c>
      <c r="I208" s="2">
        <v>6</v>
      </c>
      <c r="J208" s="2">
        <v>0</v>
      </c>
      <c r="K208" s="2">
        <v>39993.11</v>
      </c>
      <c r="L208" s="2">
        <v>531.49</v>
      </c>
      <c r="M208" s="29">
        <v>0</v>
      </c>
      <c r="N208" s="31">
        <f t="shared" si="63"/>
        <v>668</v>
      </c>
      <c r="O208" s="30">
        <f t="shared" si="64"/>
        <v>40524.6</v>
      </c>
      <c r="P208" t="s">
        <v>49</v>
      </c>
      <c r="Q208" t="s">
        <v>49</v>
      </c>
      <c r="R208" t="s">
        <v>92</v>
      </c>
      <c r="S208" t="s">
        <v>92</v>
      </c>
      <c r="T208" t="s">
        <v>89</v>
      </c>
      <c r="U208" s="4">
        <f t="shared" ref="U208:U271" si="71">+U207+1</f>
        <v>45849</v>
      </c>
      <c r="V208" t="s">
        <v>40</v>
      </c>
      <c r="W208" s="28">
        <v>657</v>
      </c>
      <c r="X208" s="2">
        <v>12</v>
      </c>
      <c r="Y208" s="2">
        <v>0</v>
      </c>
      <c r="Z208" s="2">
        <v>36260.859999999993</v>
      </c>
      <c r="AA208" s="2">
        <v>1931.4899999999998</v>
      </c>
      <c r="AB208" s="29">
        <v>0</v>
      </c>
      <c r="AC208" s="31">
        <f t="shared" si="65"/>
        <v>669</v>
      </c>
      <c r="AD208" s="30">
        <f t="shared" si="66"/>
        <v>38192.349999999991</v>
      </c>
      <c r="AE208" s="2">
        <f t="shared" si="67"/>
        <v>5</v>
      </c>
      <c r="AF208" s="2">
        <f t="shared" si="67"/>
        <v>-6</v>
      </c>
      <c r="AG208" s="2">
        <f t="shared" si="67"/>
        <v>0</v>
      </c>
      <c r="AH208" s="2">
        <f t="shared" si="67"/>
        <v>3732.2500000000073</v>
      </c>
      <c r="AI208" s="2">
        <f t="shared" si="67"/>
        <v>-1399.9999999999998</v>
      </c>
      <c r="AJ208" s="29">
        <f t="shared" si="54"/>
        <v>0</v>
      </c>
      <c r="AK208" s="31">
        <f t="shared" si="54"/>
        <v>-1</v>
      </c>
      <c r="AL208" s="31">
        <f t="shared" si="54"/>
        <v>2332.2500000000073</v>
      </c>
      <c r="AM208" s="38">
        <f t="shared" si="68"/>
        <v>7.6103500761035003E-3</v>
      </c>
      <c r="AN208" s="38">
        <f t="shared" si="68"/>
        <v>-0.5</v>
      </c>
      <c r="AO208" s="38" t="str">
        <f t="shared" si="68"/>
        <v/>
      </c>
      <c r="AP208" s="38">
        <f t="shared" si="68"/>
        <v>0.10292778494497946</v>
      </c>
      <c r="AQ208" s="38">
        <f t="shared" si="68"/>
        <v>-0.72482901801200106</v>
      </c>
      <c r="AR208" s="39" t="str">
        <f t="shared" si="55"/>
        <v/>
      </c>
      <c r="AS208" s="40">
        <f t="shared" si="55"/>
        <v>-1.4947683109118087E-3</v>
      </c>
      <c r="AT208" s="40">
        <f t="shared" si="55"/>
        <v>6.1065894086119545E-2</v>
      </c>
      <c r="AU208" s="119">
        <f t="shared" si="62"/>
        <v>60.412552870090636</v>
      </c>
      <c r="AV208" s="120">
        <f t="shared" si="59"/>
        <v>55.191567732115665</v>
      </c>
      <c r="AW208" s="121">
        <f t="shared" si="60"/>
        <v>5.2209851379749708</v>
      </c>
      <c r="AX208" s="119">
        <f t="shared" si="61"/>
        <v>88.581666666666663</v>
      </c>
      <c r="AY208" s="120">
        <f t="shared" si="58"/>
        <v>160.95749999999998</v>
      </c>
      <c r="AZ208" s="121">
        <f t="shared" si="69"/>
        <v>-72.375833333333318</v>
      </c>
    </row>
    <row r="209" spans="1:52" ht="13.5" thickBot="1" x14ac:dyDescent="0.25">
      <c r="A209" t="s">
        <v>46</v>
      </c>
      <c r="B209" t="s">
        <v>46</v>
      </c>
      <c r="C209" t="s">
        <v>92</v>
      </c>
      <c r="D209" t="s">
        <v>92</v>
      </c>
      <c r="E209" t="s">
        <v>89</v>
      </c>
      <c r="F209" s="59">
        <f t="shared" si="70"/>
        <v>46214</v>
      </c>
      <c r="G209" s="42" t="s">
        <v>41</v>
      </c>
      <c r="H209" s="43">
        <v>707</v>
      </c>
      <c r="I209" s="44">
        <v>8</v>
      </c>
      <c r="J209" s="44">
        <v>0</v>
      </c>
      <c r="K209" s="44">
        <v>40399.579999999994</v>
      </c>
      <c r="L209" s="44">
        <v>1225.75</v>
      </c>
      <c r="M209" s="45">
        <v>0</v>
      </c>
      <c r="N209" s="47">
        <f t="shared" si="63"/>
        <v>715</v>
      </c>
      <c r="O209" s="46">
        <f t="shared" si="64"/>
        <v>41625.329999999994</v>
      </c>
      <c r="P209" t="s">
        <v>49</v>
      </c>
      <c r="Q209" t="s">
        <v>49</v>
      </c>
      <c r="R209" t="s">
        <v>92</v>
      </c>
      <c r="S209" t="s">
        <v>92</v>
      </c>
      <c r="T209" t="s">
        <v>89</v>
      </c>
      <c r="U209" s="59">
        <f t="shared" si="71"/>
        <v>45850</v>
      </c>
      <c r="V209" s="42" t="s">
        <v>41</v>
      </c>
      <c r="W209" s="43">
        <v>723</v>
      </c>
      <c r="X209" s="44">
        <v>2</v>
      </c>
      <c r="Y209" s="44">
        <v>0</v>
      </c>
      <c r="Z209" s="44">
        <v>42030.39</v>
      </c>
      <c r="AA209" s="44">
        <v>405.54</v>
      </c>
      <c r="AB209" s="45">
        <v>0</v>
      </c>
      <c r="AC209" s="47">
        <f t="shared" si="65"/>
        <v>725</v>
      </c>
      <c r="AD209" s="46">
        <f t="shared" si="66"/>
        <v>42435.93</v>
      </c>
      <c r="AE209" s="44">
        <f t="shared" si="67"/>
        <v>-16</v>
      </c>
      <c r="AF209" s="44">
        <f t="shared" si="67"/>
        <v>6</v>
      </c>
      <c r="AG209" s="44">
        <f t="shared" si="67"/>
        <v>0</v>
      </c>
      <c r="AH209" s="44">
        <f t="shared" si="67"/>
        <v>-1630.8100000000049</v>
      </c>
      <c r="AI209" s="44">
        <f t="shared" si="67"/>
        <v>820.21</v>
      </c>
      <c r="AJ209" s="45">
        <f t="shared" si="54"/>
        <v>0</v>
      </c>
      <c r="AK209" s="47">
        <f t="shared" si="54"/>
        <v>-10</v>
      </c>
      <c r="AL209" s="47">
        <f t="shared" si="54"/>
        <v>-810.60000000000582</v>
      </c>
      <c r="AM209" s="56">
        <f t="shared" si="68"/>
        <v>-2.2130013831258646E-2</v>
      </c>
      <c r="AN209" s="56">
        <f t="shared" si="68"/>
        <v>3</v>
      </c>
      <c r="AO209" s="56" t="str">
        <f t="shared" si="68"/>
        <v/>
      </c>
      <c r="AP209" s="56">
        <f t="shared" si="68"/>
        <v>-3.8800734420975036E-2</v>
      </c>
      <c r="AQ209" s="56">
        <f t="shared" si="68"/>
        <v>2.0225131922868274</v>
      </c>
      <c r="AR209" s="57" t="str">
        <f t="shared" si="55"/>
        <v/>
      </c>
      <c r="AS209" s="58">
        <f t="shared" si="55"/>
        <v>-1.3793103448275862E-2</v>
      </c>
      <c r="AT209" s="58">
        <f t="shared" si="55"/>
        <v>-1.910173760773019E-2</v>
      </c>
      <c r="AU209" s="122">
        <f t="shared" si="62"/>
        <v>57.142263083451198</v>
      </c>
      <c r="AV209" s="123">
        <f t="shared" si="59"/>
        <v>58.133319502074691</v>
      </c>
      <c r="AW209" s="124">
        <f t="shared" si="60"/>
        <v>-0.99105641862349358</v>
      </c>
      <c r="AX209" s="122">
        <f t="shared" si="61"/>
        <v>153.21875</v>
      </c>
      <c r="AY209" s="123">
        <f t="shared" si="58"/>
        <v>202.77</v>
      </c>
      <c r="AZ209" s="124">
        <f t="shared" si="69"/>
        <v>-49.55125000000001</v>
      </c>
    </row>
    <row r="210" spans="1:52" x14ac:dyDescent="0.2">
      <c r="A210" t="s">
        <v>46</v>
      </c>
      <c r="B210" t="s">
        <v>46</v>
      </c>
      <c r="C210" t="s">
        <v>92</v>
      </c>
      <c r="D210" t="s">
        <v>92</v>
      </c>
      <c r="E210" t="s">
        <v>90</v>
      </c>
      <c r="F210" s="4">
        <f t="shared" si="70"/>
        <v>46215</v>
      </c>
      <c r="G210" t="s">
        <v>35</v>
      </c>
      <c r="H210" s="28">
        <v>366</v>
      </c>
      <c r="I210" s="2">
        <v>2</v>
      </c>
      <c r="J210" s="2">
        <v>0</v>
      </c>
      <c r="K210" s="2">
        <v>18972.34</v>
      </c>
      <c r="L210" s="2">
        <v>237.78</v>
      </c>
      <c r="M210" s="29">
        <v>0</v>
      </c>
      <c r="N210" s="31">
        <f t="shared" si="63"/>
        <v>368</v>
      </c>
      <c r="O210" s="30">
        <f t="shared" si="64"/>
        <v>19210.12</v>
      </c>
      <c r="P210" t="s">
        <v>49</v>
      </c>
      <c r="Q210" t="s">
        <v>49</v>
      </c>
      <c r="R210" t="s">
        <v>92</v>
      </c>
      <c r="S210" t="s">
        <v>92</v>
      </c>
      <c r="T210" t="s">
        <v>90</v>
      </c>
      <c r="U210" s="4">
        <f t="shared" si="71"/>
        <v>45851</v>
      </c>
      <c r="V210" t="s">
        <v>35</v>
      </c>
      <c r="W210" s="28">
        <v>386</v>
      </c>
      <c r="X210" s="2">
        <v>8</v>
      </c>
      <c r="Y210" s="2">
        <v>0</v>
      </c>
      <c r="Z210" s="2">
        <v>20183.73</v>
      </c>
      <c r="AA210" s="2">
        <v>879.72</v>
      </c>
      <c r="AB210" s="29">
        <v>0</v>
      </c>
      <c r="AC210" s="31">
        <f t="shared" si="65"/>
        <v>394</v>
      </c>
      <c r="AD210" s="30">
        <f t="shared" si="66"/>
        <v>21063.45</v>
      </c>
      <c r="AE210" s="2">
        <f t="shared" si="67"/>
        <v>-20</v>
      </c>
      <c r="AF210" s="2">
        <f t="shared" si="67"/>
        <v>-6</v>
      </c>
      <c r="AG210" s="2">
        <f t="shared" si="67"/>
        <v>0</v>
      </c>
      <c r="AH210" s="2">
        <f t="shared" si="67"/>
        <v>-1211.3899999999994</v>
      </c>
      <c r="AI210" s="2">
        <f t="shared" si="67"/>
        <v>-641.94000000000005</v>
      </c>
      <c r="AJ210" s="29">
        <f t="shared" si="54"/>
        <v>0</v>
      </c>
      <c r="AK210" s="31">
        <f t="shared" si="54"/>
        <v>-26</v>
      </c>
      <c r="AL210" s="31">
        <f t="shared" si="54"/>
        <v>-1853.3300000000017</v>
      </c>
      <c r="AM210" s="38">
        <f t="shared" si="68"/>
        <v>-5.181347150259067E-2</v>
      </c>
      <c r="AN210" s="38">
        <f t="shared" si="68"/>
        <v>-0.75</v>
      </c>
      <c r="AO210" s="38" t="str">
        <f t="shared" si="68"/>
        <v/>
      </c>
      <c r="AP210" s="38">
        <f t="shared" si="68"/>
        <v>-6.0018143326332617E-2</v>
      </c>
      <c r="AQ210" s="38">
        <f t="shared" si="68"/>
        <v>-0.72970945300777523</v>
      </c>
      <c r="AR210" s="39" t="str">
        <f t="shared" si="55"/>
        <v/>
      </c>
      <c r="AS210" s="40">
        <f t="shared" si="55"/>
        <v>-6.5989847715736044E-2</v>
      </c>
      <c r="AT210" s="40">
        <f t="shared" si="55"/>
        <v>-8.7987960186959008E-2</v>
      </c>
      <c r="AU210" s="119">
        <f t="shared" si="62"/>
        <v>51.836994535519125</v>
      </c>
      <c r="AV210" s="120">
        <f t="shared" si="59"/>
        <v>52.289455958549219</v>
      </c>
      <c r="AW210" s="121">
        <f t="shared" si="60"/>
        <v>-0.45246142303009407</v>
      </c>
      <c r="AX210" s="119">
        <f t="shared" si="61"/>
        <v>118.89</v>
      </c>
      <c r="AY210" s="120">
        <f t="shared" si="58"/>
        <v>109.965</v>
      </c>
      <c r="AZ210" s="121">
        <f t="shared" si="69"/>
        <v>8.9249999999999972</v>
      </c>
    </row>
    <row r="211" spans="1:52" x14ac:dyDescent="0.2">
      <c r="A211" t="s">
        <v>46</v>
      </c>
      <c r="B211" t="s">
        <v>46</v>
      </c>
      <c r="C211" t="s">
        <v>92</v>
      </c>
      <c r="D211" t="s">
        <v>92</v>
      </c>
      <c r="E211" t="s">
        <v>90</v>
      </c>
      <c r="F211" s="4">
        <f t="shared" si="70"/>
        <v>46216</v>
      </c>
      <c r="G211" t="s">
        <v>36</v>
      </c>
      <c r="H211" s="28">
        <v>320</v>
      </c>
      <c r="I211" s="2">
        <v>4</v>
      </c>
      <c r="J211" s="2">
        <v>0</v>
      </c>
      <c r="K211" s="2">
        <v>17620.68</v>
      </c>
      <c r="L211" s="2">
        <v>-508.13999999999987</v>
      </c>
      <c r="M211" s="29">
        <v>0</v>
      </c>
      <c r="N211" s="31">
        <f t="shared" si="63"/>
        <v>324</v>
      </c>
      <c r="O211" s="30">
        <f t="shared" si="64"/>
        <v>17112.54</v>
      </c>
      <c r="P211" t="s">
        <v>49</v>
      </c>
      <c r="Q211" t="s">
        <v>49</v>
      </c>
      <c r="R211" t="s">
        <v>92</v>
      </c>
      <c r="S211" t="s">
        <v>92</v>
      </c>
      <c r="T211" t="s">
        <v>90</v>
      </c>
      <c r="U211" s="4">
        <f t="shared" si="71"/>
        <v>45852</v>
      </c>
      <c r="V211" t="s">
        <v>36</v>
      </c>
      <c r="W211" s="28">
        <v>303</v>
      </c>
      <c r="X211" s="2">
        <v>8</v>
      </c>
      <c r="Y211" s="2">
        <v>0</v>
      </c>
      <c r="Z211" s="2">
        <v>16659.240000000002</v>
      </c>
      <c r="AA211" s="2">
        <v>1047.3699999999999</v>
      </c>
      <c r="AB211" s="29">
        <v>0</v>
      </c>
      <c r="AC211" s="31">
        <f t="shared" si="65"/>
        <v>311</v>
      </c>
      <c r="AD211" s="30">
        <f t="shared" si="66"/>
        <v>17706.61</v>
      </c>
      <c r="AE211" s="2">
        <f t="shared" si="67"/>
        <v>17</v>
      </c>
      <c r="AF211" s="2">
        <f t="shared" si="67"/>
        <v>-4</v>
      </c>
      <c r="AG211" s="2">
        <f t="shared" si="67"/>
        <v>0</v>
      </c>
      <c r="AH211" s="2">
        <f t="shared" si="67"/>
        <v>961.43999999999869</v>
      </c>
      <c r="AI211" s="2">
        <f t="shared" si="67"/>
        <v>-1555.5099999999998</v>
      </c>
      <c r="AJ211" s="29">
        <f t="shared" si="67"/>
        <v>0</v>
      </c>
      <c r="AK211" s="31">
        <f t="shared" si="67"/>
        <v>13</v>
      </c>
      <c r="AL211" s="31">
        <f t="shared" si="67"/>
        <v>-594.06999999999971</v>
      </c>
      <c r="AM211" s="38">
        <f t="shared" si="68"/>
        <v>5.6105610561056105E-2</v>
      </c>
      <c r="AN211" s="38">
        <f t="shared" si="68"/>
        <v>-0.5</v>
      </c>
      <c r="AO211" s="38" t="str">
        <f t="shared" si="68"/>
        <v/>
      </c>
      <c r="AP211" s="38">
        <f t="shared" si="68"/>
        <v>5.7712116519120837E-2</v>
      </c>
      <c r="AQ211" s="38">
        <f t="shared" si="68"/>
        <v>-1.485158062575785</v>
      </c>
      <c r="AR211" s="39" t="str">
        <f t="shared" si="68"/>
        <v/>
      </c>
      <c r="AS211" s="40">
        <f t="shared" si="68"/>
        <v>4.1800643086816719E-2</v>
      </c>
      <c r="AT211" s="40">
        <f t="shared" si="68"/>
        <v>-3.3550747432738379E-2</v>
      </c>
      <c r="AU211" s="119">
        <f t="shared" si="62"/>
        <v>55.064624999999999</v>
      </c>
      <c r="AV211" s="120">
        <f t="shared" si="59"/>
        <v>54.980990099009908</v>
      </c>
      <c r="AW211" s="121">
        <f t="shared" si="60"/>
        <v>8.363490099009141E-2</v>
      </c>
      <c r="AX211" s="119">
        <f t="shared" si="61"/>
        <v>-127.03499999999997</v>
      </c>
      <c r="AY211" s="120">
        <f t="shared" si="58"/>
        <v>130.92124999999999</v>
      </c>
      <c r="AZ211" s="121">
        <f t="shared" si="69"/>
        <v>-257.95624999999995</v>
      </c>
    </row>
    <row r="212" spans="1:52" x14ac:dyDescent="0.2">
      <c r="A212" t="s">
        <v>46</v>
      </c>
      <c r="B212" t="s">
        <v>46</v>
      </c>
      <c r="C212" t="s">
        <v>92</v>
      </c>
      <c r="D212" t="s">
        <v>92</v>
      </c>
      <c r="E212" t="s">
        <v>90</v>
      </c>
      <c r="F212" s="4">
        <f t="shared" si="70"/>
        <v>46217</v>
      </c>
      <c r="G212" t="s">
        <v>37</v>
      </c>
      <c r="H212" s="28">
        <v>343</v>
      </c>
      <c r="I212" s="2">
        <v>7</v>
      </c>
      <c r="J212" s="2">
        <v>1</v>
      </c>
      <c r="K212" s="2">
        <v>17816.68</v>
      </c>
      <c r="L212" s="2">
        <v>728.27</v>
      </c>
      <c r="M212" s="29">
        <v>1678.15</v>
      </c>
      <c r="N212" s="31">
        <f t="shared" si="63"/>
        <v>351</v>
      </c>
      <c r="O212" s="30">
        <f t="shared" si="64"/>
        <v>20223.100000000002</v>
      </c>
      <c r="P212" t="s">
        <v>49</v>
      </c>
      <c r="Q212" t="s">
        <v>49</v>
      </c>
      <c r="R212" t="s">
        <v>92</v>
      </c>
      <c r="S212" t="s">
        <v>92</v>
      </c>
      <c r="T212" t="s">
        <v>90</v>
      </c>
      <c r="U212" s="4">
        <f t="shared" si="71"/>
        <v>45853</v>
      </c>
      <c r="V212" t="s">
        <v>37</v>
      </c>
      <c r="W212" s="28">
        <v>340</v>
      </c>
      <c r="X212" s="2">
        <v>10</v>
      </c>
      <c r="Y212" s="2">
        <v>1</v>
      </c>
      <c r="Z212" s="2">
        <v>18607.91</v>
      </c>
      <c r="AA212" s="2">
        <v>1327.86</v>
      </c>
      <c r="AB212" s="29">
        <v>657.58</v>
      </c>
      <c r="AC212" s="31">
        <f t="shared" si="65"/>
        <v>351</v>
      </c>
      <c r="AD212" s="30">
        <f t="shared" si="66"/>
        <v>20593.350000000002</v>
      </c>
      <c r="AE212" s="2">
        <f t="shared" si="67"/>
        <v>3</v>
      </c>
      <c r="AF212" s="2">
        <f t="shared" si="67"/>
        <v>-3</v>
      </c>
      <c r="AG212" s="2">
        <f t="shared" si="67"/>
        <v>0</v>
      </c>
      <c r="AH212" s="2">
        <f t="shared" si="67"/>
        <v>-791.22999999999956</v>
      </c>
      <c r="AI212" s="2">
        <f t="shared" si="67"/>
        <v>-599.58999999999992</v>
      </c>
      <c r="AJ212" s="29">
        <f t="shared" si="67"/>
        <v>1020.57</v>
      </c>
      <c r="AK212" s="31">
        <f t="shared" si="67"/>
        <v>0</v>
      </c>
      <c r="AL212" s="31">
        <f t="shared" si="67"/>
        <v>-370.25</v>
      </c>
      <c r="AM212" s="38">
        <f t="shared" si="68"/>
        <v>8.8235294117647058E-3</v>
      </c>
      <c r="AN212" s="38">
        <f t="shared" si="68"/>
        <v>-0.3</v>
      </c>
      <c r="AO212" s="38">
        <f t="shared" si="68"/>
        <v>0</v>
      </c>
      <c r="AP212" s="38">
        <f t="shared" si="68"/>
        <v>-4.2521164386543117E-2</v>
      </c>
      <c r="AQ212" s="38">
        <f t="shared" si="68"/>
        <v>-0.45154609672706458</v>
      </c>
      <c r="AR212" s="39">
        <f t="shared" si="68"/>
        <v>1.5520088810486936</v>
      </c>
      <c r="AS212" s="40">
        <f t="shared" si="68"/>
        <v>0</v>
      </c>
      <c r="AT212" s="40">
        <f t="shared" si="68"/>
        <v>-1.7979104905224256E-2</v>
      </c>
      <c r="AU212" s="119">
        <f t="shared" si="62"/>
        <v>51.943673469387754</v>
      </c>
      <c r="AV212" s="120">
        <f t="shared" si="59"/>
        <v>54.729147058823528</v>
      </c>
      <c r="AW212" s="121">
        <f t="shared" si="60"/>
        <v>-2.7854735894357745</v>
      </c>
      <c r="AX212" s="119">
        <f t="shared" si="61"/>
        <v>300.80250000000001</v>
      </c>
      <c r="AY212" s="120">
        <f t="shared" si="58"/>
        <v>180.49454545454546</v>
      </c>
      <c r="AZ212" s="121">
        <f t="shared" si="69"/>
        <v>120.30795454545455</v>
      </c>
    </row>
    <row r="213" spans="1:52" x14ac:dyDescent="0.2">
      <c r="A213" t="s">
        <v>46</v>
      </c>
      <c r="B213" t="s">
        <v>46</v>
      </c>
      <c r="C213" t="s">
        <v>92</v>
      </c>
      <c r="D213" t="s">
        <v>92</v>
      </c>
      <c r="E213" t="s">
        <v>90</v>
      </c>
      <c r="F213" s="4">
        <f t="shared" si="70"/>
        <v>46218</v>
      </c>
      <c r="G213" t="s">
        <v>38</v>
      </c>
      <c r="H213" s="28">
        <v>369</v>
      </c>
      <c r="I213" s="2">
        <v>11</v>
      </c>
      <c r="J213" s="2">
        <v>0</v>
      </c>
      <c r="K213" s="2">
        <v>20113.570000000003</v>
      </c>
      <c r="L213" s="2">
        <v>1821.67</v>
      </c>
      <c r="M213" s="29">
        <v>0</v>
      </c>
      <c r="N213" s="31">
        <f t="shared" si="63"/>
        <v>380</v>
      </c>
      <c r="O213" s="30">
        <f t="shared" si="64"/>
        <v>21935.240000000005</v>
      </c>
      <c r="P213" t="s">
        <v>49</v>
      </c>
      <c r="Q213" t="s">
        <v>49</v>
      </c>
      <c r="R213" t="s">
        <v>92</v>
      </c>
      <c r="S213" t="s">
        <v>92</v>
      </c>
      <c r="T213" t="s">
        <v>90</v>
      </c>
      <c r="U213" s="4">
        <f t="shared" si="71"/>
        <v>45854</v>
      </c>
      <c r="V213" t="s">
        <v>38</v>
      </c>
      <c r="W213" s="28">
        <v>365</v>
      </c>
      <c r="X213" s="2">
        <v>5</v>
      </c>
      <c r="Y213" s="2">
        <v>1</v>
      </c>
      <c r="Z213" s="2">
        <v>24472.260000000002</v>
      </c>
      <c r="AA213" s="2">
        <v>256.32</v>
      </c>
      <c r="AB213" s="29">
        <v>60</v>
      </c>
      <c r="AC213" s="31">
        <f t="shared" si="65"/>
        <v>371</v>
      </c>
      <c r="AD213" s="30">
        <f t="shared" si="66"/>
        <v>24788.58</v>
      </c>
      <c r="AE213" s="2">
        <f t="shared" si="67"/>
        <v>4</v>
      </c>
      <c r="AF213" s="2">
        <f t="shared" si="67"/>
        <v>6</v>
      </c>
      <c r="AG213" s="2">
        <f t="shared" si="67"/>
        <v>-1</v>
      </c>
      <c r="AH213" s="2">
        <f t="shared" si="67"/>
        <v>-4358.6899999999987</v>
      </c>
      <c r="AI213" s="2">
        <f t="shared" si="67"/>
        <v>1565.3500000000001</v>
      </c>
      <c r="AJ213" s="29">
        <f t="shared" si="67"/>
        <v>-60</v>
      </c>
      <c r="AK213" s="31">
        <f t="shared" si="67"/>
        <v>9</v>
      </c>
      <c r="AL213" s="31">
        <f t="shared" si="67"/>
        <v>-2853.3399999999965</v>
      </c>
      <c r="AM213" s="38">
        <f t="shared" si="68"/>
        <v>1.0958904109589041E-2</v>
      </c>
      <c r="AN213" s="38">
        <f t="shared" si="68"/>
        <v>1.2</v>
      </c>
      <c r="AO213" s="38">
        <f t="shared" si="68"/>
        <v>-1</v>
      </c>
      <c r="AP213" s="38">
        <f t="shared" si="68"/>
        <v>-0.17810737545285962</v>
      </c>
      <c r="AQ213" s="38">
        <f t="shared" si="68"/>
        <v>6.1070146691635463</v>
      </c>
      <c r="AR213" s="39">
        <f t="shared" si="68"/>
        <v>-1</v>
      </c>
      <c r="AS213" s="40">
        <f t="shared" si="68"/>
        <v>2.4258760107816711E-2</v>
      </c>
      <c r="AT213" s="40">
        <f t="shared" si="68"/>
        <v>-0.11510703719212623</v>
      </c>
      <c r="AU213" s="119">
        <f t="shared" si="62"/>
        <v>54.508319783197841</v>
      </c>
      <c r="AV213" s="120">
        <f t="shared" si="59"/>
        <v>67.04728767123288</v>
      </c>
      <c r="AW213" s="121">
        <f t="shared" si="60"/>
        <v>-12.538967888035039</v>
      </c>
      <c r="AX213" s="119">
        <f t="shared" si="61"/>
        <v>165.60636363636365</v>
      </c>
      <c r="AY213" s="120">
        <f t="shared" si="58"/>
        <v>52.72</v>
      </c>
      <c r="AZ213" s="121">
        <f t="shared" si="69"/>
        <v>112.88636363636365</v>
      </c>
    </row>
    <row r="214" spans="1:52" x14ac:dyDescent="0.2">
      <c r="A214" t="s">
        <v>46</v>
      </c>
      <c r="B214" t="s">
        <v>46</v>
      </c>
      <c r="C214" t="s">
        <v>92</v>
      </c>
      <c r="D214" t="s">
        <v>92</v>
      </c>
      <c r="E214" t="s">
        <v>90</v>
      </c>
      <c r="F214" s="4">
        <f t="shared" si="70"/>
        <v>46219</v>
      </c>
      <c r="G214" t="s">
        <v>39</v>
      </c>
      <c r="H214" s="28">
        <v>439</v>
      </c>
      <c r="I214" s="2">
        <v>10</v>
      </c>
      <c r="J214" s="2">
        <v>1</v>
      </c>
      <c r="K214" s="2">
        <v>24792.07</v>
      </c>
      <c r="L214" s="2">
        <v>1003.99</v>
      </c>
      <c r="M214" s="29">
        <v>-455.18</v>
      </c>
      <c r="N214" s="31">
        <f t="shared" si="63"/>
        <v>450</v>
      </c>
      <c r="O214" s="30">
        <f t="shared" si="64"/>
        <v>25340.880000000001</v>
      </c>
      <c r="P214" t="s">
        <v>49</v>
      </c>
      <c r="Q214" t="s">
        <v>49</v>
      </c>
      <c r="R214" t="s">
        <v>92</v>
      </c>
      <c r="S214" t="s">
        <v>92</v>
      </c>
      <c r="T214" t="s">
        <v>90</v>
      </c>
      <c r="U214" s="4">
        <f t="shared" si="71"/>
        <v>45855</v>
      </c>
      <c r="V214" t="s">
        <v>39</v>
      </c>
      <c r="W214" s="28">
        <v>509</v>
      </c>
      <c r="X214" s="2">
        <v>5</v>
      </c>
      <c r="Y214" s="2">
        <v>4</v>
      </c>
      <c r="Z214" s="2">
        <v>30868.63</v>
      </c>
      <c r="AA214" s="2">
        <v>1034.3699999999999</v>
      </c>
      <c r="AB214" s="29">
        <v>3888.67</v>
      </c>
      <c r="AC214" s="31">
        <f t="shared" si="65"/>
        <v>518</v>
      </c>
      <c r="AD214" s="30">
        <f t="shared" si="66"/>
        <v>35791.67</v>
      </c>
      <c r="AE214" s="2">
        <f t="shared" si="67"/>
        <v>-70</v>
      </c>
      <c r="AF214" s="2">
        <f t="shared" si="67"/>
        <v>5</v>
      </c>
      <c r="AG214" s="2">
        <f t="shared" si="67"/>
        <v>-3</v>
      </c>
      <c r="AH214" s="2">
        <f t="shared" si="67"/>
        <v>-6076.5600000000013</v>
      </c>
      <c r="AI214" s="2">
        <f t="shared" si="67"/>
        <v>-30.379999999999882</v>
      </c>
      <c r="AJ214" s="29">
        <f t="shared" si="67"/>
        <v>-4343.8500000000004</v>
      </c>
      <c r="AK214" s="31">
        <f t="shared" si="67"/>
        <v>-68</v>
      </c>
      <c r="AL214" s="31">
        <f t="shared" si="67"/>
        <v>-10450.789999999997</v>
      </c>
      <c r="AM214" s="38">
        <f t="shared" si="68"/>
        <v>-0.13752455795677801</v>
      </c>
      <c r="AN214" s="38">
        <f t="shared" si="68"/>
        <v>1</v>
      </c>
      <c r="AO214" s="38">
        <f t="shared" si="68"/>
        <v>-0.75</v>
      </c>
      <c r="AP214" s="38">
        <f t="shared" si="68"/>
        <v>-0.19685227365127642</v>
      </c>
      <c r="AQ214" s="38">
        <f t="shared" si="68"/>
        <v>-2.9370534721617877E-2</v>
      </c>
      <c r="AR214" s="39">
        <f t="shared" si="68"/>
        <v>-1.1170528741189147</v>
      </c>
      <c r="AS214" s="40">
        <f t="shared" si="68"/>
        <v>-0.13127413127413126</v>
      </c>
      <c r="AT214" s="40">
        <f t="shared" si="68"/>
        <v>-0.29198944894161122</v>
      </c>
      <c r="AU214" s="119">
        <f t="shared" si="62"/>
        <v>56.473963553530751</v>
      </c>
      <c r="AV214" s="120">
        <f t="shared" si="59"/>
        <v>60.645638506876232</v>
      </c>
      <c r="AW214" s="121">
        <f t="shared" si="60"/>
        <v>-4.1716749533454802</v>
      </c>
      <c r="AX214" s="119">
        <f t="shared" si="61"/>
        <v>49.891818181818174</v>
      </c>
      <c r="AY214" s="120">
        <f t="shared" si="58"/>
        <v>547.0044444444444</v>
      </c>
      <c r="AZ214" s="121">
        <f t="shared" si="69"/>
        <v>-497.11262626262624</v>
      </c>
    </row>
    <row r="215" spans="1:52" x14ac:dyDescent="0.2">
      <c r="A215" t="s">
        <v>46</v>
      </c>
      <c r="B215" t="s">
        <v>46</v>
      </c>
      <c r="C215" t="s">
        <v>92</v>
      </c>
      <c r="D215" t="s">
        <v>92</v>
      </c>
      <c r="E215" t="s">
        <v>90</v>
      </c>
      <c r="F215" s="4">
        <f t="shared" si="70"/>
        <v>46220</v>
      </c>
      <c r="G215" t="s">
        <v>40</v>
      </c>
      <c r="H215" s="28">
        <v>694</v>
      </c>
      <c r="I215" s="2">
        <v>5</v>
      </c>
      <c r="J215" s="2">
        <v>0</v>
      </c>
      <c r="K215" s="2">
        <v>37235.729999999996</v>
      </c>
      <c r="L215" s="2">
        <v>761.7</v>
      </c>
      <c r="M215" s="29">
        <v>0</v>
      </c>
      <c r="N215" s="31">
        <f t="shared" si="63"/>
        <v>699</v>
      </c>
      <c r="O215" s="30">
        <f t="shared" si="64"/>
        <v>37997.429999999993</v>
      </c>
      <c r="P215" t="s">
        <v>49</v>
      </c>
      <c r="Q215" t="s">
        <v>49</v>
      </c>
      <c r="R215" t="s">
        <v>92</v>
      </c>
      <c r="S215" t="s">
        <v>92</v>
      </c>
      <c r="T215" t="s">
        <v>90</v>
      </c>
      <c r="U215" s="4">
        <f t="shared" si="71"/>
        <v>45856</v>
      </c>
      <c r="V215" t="s">
        <v>40</v>
      </c>
      <c r="W215" s="28">
        <v>741</v>
      </c>
      <c r="X215" s="2">
        <v>5</v>
      </c>
      <c r="Y215" s="2">
        <v>0</v>
      </c>
      <c r="Z215" s="2">
        <v>40705.58</v>
      </c>
      <c r="AA215" s="2">
        <v>637.23</v>
      </c>
      <c r="AB215" s="29">
        <v>0</v>
      </c>
      <c r="AC215" s="31">
        <f t="shared" si="65"/>
        <v>746</v>
      </c>
      <c r="AD215" s="30">
        <f t="shared" si="66"/>
        <v>41342.810000000005</v>
      </c>
      <c r="AE215" s="2">
        <f t="shared" si="67"/>
        <v>-47</v>
      </c>
      <c r="AF215" s="2">
        <f t="shared" si="67"/>
        <v>0</v>
      </c>
      <c r="AG215" s="2">
        <f t="shared" si="67"/>
        <v>0</v>
      </c>
      <c r="AH215" s="2">
        <f t="shared" si="67"/>
        <v>-3469.8500000000058</v>
      </c>
      <c r="AI215" s="2">
        <f t="shared" si="67"/>
        <v>124.47000000000003</v>
      </c>
      <c r="AJ215" s="29">
        <f t="shared" si="67"/>
        <v>0</v>
      </c>
      <c r="AK215" s="31">
        <f t="shared" si="67"/>
        <v>-47</v>
      </c>
      <c r="AL215" s="31">
        <f t="shared" si="67"/>
        <v>-3345.3800000000119</v>
      </c>
      <c r="AM215" s="38">
        <f t="shared" si="68"/>
        <v>-6.3427800269905535E-2</v>
      </c>
      <c r="AN215" s="38">
        <f t="shared" si="68"/>
        <v>0</v>
      </c>
      <c r="AO215" s="38" t="str">
        <f t="shared" si="68"/>
        <v/>
      </c>
      <c r="AP215" s="38">
        <f t="shared" si="68"/>
        <v>-8.5242612929234907E-2</v>
      </c>
      <c r="AQ215" s="38">
        <f t="shared" si="68"/>
        <v>0.1953297867332047</v>
      </c>
      <c r="AR215" s="39" t="str">
        <f t="shared" si="68"/>
        <v/>
      </c>
      <c r="AS215" s="40">
        <f t="shared" si="68"/>
        <v>-6.3002680965147453E-2</v>
      </c>
      <c r="AT215" s="40">
        <f t="shared" si="68"/>
        <v>-8.091806048016599E-2</v>
      </c>
      <c r="AU215" s="119">
        <f t="shared" si="62"/>
        <v>53.653789625360226</v>
      </c>
      <c r="AV215" s="120">
        <f t="shared" si="59"/>
        <v>54.933306342780028</v>
      </c>
      <c r="AW215" s="121">
        <f t="shared" si="60"/>
        <v>-1.2795167174198028</v>
      </c>
      <c r="AX215" s="119">
        <f t="shared" si="61"/>
        <v>152.34</v>
      </c>
      <c r="AY215" s="120">
        <f t="shared" si="58"/>
        <v>127.446</v>
      </c>
      <c r="AZ215" s="121">
        <f t="shared" si="69"/>
        <v>24.894000000000005</v>
      </c>
    </row>
    <row r="216" spans="1:52" ht="13.5" thickBot="1" x14ac:dyDescent="0.25">
      <c r="A216" t="s">
        <v>46</v>
      </c>
      <c r="B216" t="s">
        <v>46</v>
      </c>
      <c r="C216" t="s">
        <v>92</v>
      </c>
      <c r="D216" t="s">
        <v>92</v>
      </c>
      <c r="E216" t="s">
        <v>90</v>
      </c>
      <c r="F216" s="59">
        <f t="shared" si="70"/>
        <v>46221</v>
      </c>
      <c r="G216" s="42" t="s">
        <v>41</v>
      </c>
      <c r="H216" s="43">
        <v>773</v>
      </c>
      <c r="I216" s="44">
        <v>6</v>
      </c>
      <c r="J216" s="44">
        <v>0</v>
      </c>
      <c r="K216" s="44">
        <v>42136.340000000004</v>
      </c>
      <c r="L216" s="44">
        <v>1062.0999999999999</v>
      </c>
      <c r="M216" s="45">
        <v>0</v>
      </c>
      <c r="N216" s="47">
        <f t="shared" si="63"/>
        <v>779</v>
      </c>
      <c r="O216" s="46">
        <f t="shared" si="64"/>
        <v>43198.44</v>
      </c>
      <c r="P216" t="s">
        <v>49</v>
      </c>
      <c r="Q216" t="s">
        <v>49</v>
      </c>
      <c r="R216" t="s">
        <v>92</v>
      </c>
      <c r="S216" t="s">
        <v>92</v>
      </c>
      <c r="T216" t="s">
        <v>90</v>
      </c>
      <c r="U216" s="59">
        <f t="shared" si="71"/>
        <v>45857</v>
      </c>
      <c r="V216" s="42" t="s">
        <v>41</v>
      </c>
      <c r="W216" s="43">
        <v>772</v>
      </c>
      <c r="X216" s="44">
        <v>5</v>
      </c>
      <c r="Y216" s="44">
        <v>0</v>
      </c>
      <c r="Z216" s="44">
        <v>42819.61</v>
      </c>
      <c r="AA216" s="44">
        <v>816.6099999999999</v>
      </c>
      <c r="AB216" s="45">
        <v>0</v>
      </c>
      <c r="AC216" s="47">
        <f t="shared" si="65"/>
        <v>777</v>
      </c>
      <c r="AD216" s="46">
        <f t="shared" si="66"/>
        <v>43636.22</v>
      </c>
      <c r="AE216" s="44">
        <f t="shared" si="67"/>
        <v>1</v>
      </c>
      <c r="AF216" s="44">
        <f t="shared" si="67"/>
        <v>1</v>
      </c>
      <c r="AG216" s="44">
        <f t="shared" si="67"/>
        <v>0</v>
      </c>
      <c r="AH216" s="44">
        <f t="shared" si="67"/>
        <v>-683.2699999999968</v>
      </c>
      <c r="AI216" s="44">
        <f t="shared" si="67"/>
        <v>245.49</v>
      </c>
      <c r="AJ216" s="45">
        <f t="shared" si="67"/>
        <v>0</v>
      </c>
      <c r="AK216" s="47">
        <f t="shared" si="67"/>
        <v>2</v>
      </c>
      <c r="AL216" s="47">
        <f t="shared" si="67"/>
        <v>-437.77999999999884</v>
      </c>
      <c r="AM216" s="56">
        <f t="shared" si="68"/>
        <v>1.2953367875647669E-3</v>
      </c>
      <c r="AN216" s="56">
        <f t="shared" si="68"/>
        <v>0.2</v>
      </c>
      <c r="AO216" s="56" t="str">
        <f t="shared" si="68"/>
        <v/>
      </c>
      <c r="AP216" s="56">
        <f t="shared" si="68"/>
        <v>-1.5956941223892435E-2</v>
      </c>
      <c r="AQ216" s="56">
        <f t="shared" si="68"/>
        <v>0.30062085940657113</v>
      </c>
      <c r="AR216" s="57" t="str">
        <f t="shared" si="68"/>
        <v/>
      </c>
      <c r="AS216" s="58">
        <f t="shared" si="68"/>
        <v>2.5740025740025739E-3</v>
      </c>
      <c r="AT216" s="58">
        <f t="shared" si="68"/>
        <v>-1.0032491356950691E-2</v>
      </c>
      <c r="AU216" s="122">
        <f t="shared" si="62"/>
        <v>54.510142302716694</v>
      </c>
      <c r="AV216" s="123">
        <f t="shared" si="59"/>
        <v>55.465816062176167</v>
      </c>
      <c r="AW216" s="124">
        <f t="shared" si="60"/>
        <v>-0.95567375945947219</v>
      </c>
      <c r="AX216" s="122">
        <f t="shared" si="61"/>
        <v>177.01666666666665</v>
      </c>
      <c r="AY216" s="123">
        <f t="shared" si="58"/>
        <v>163.32199999999997</v>
      </c>
      <c r="AZ216" s="124">
        <f t="shared" si="69"/>
        <v>13.694666666666677</v>
      </c>
    </row>
    <row r="217" spans="1:52" x14ac:dyDescent="0.2">
      <c r="A217" t="s">
        <v>46</v>
      </c>
      <c r="B217" t="s">
        <v>46</v>
      </c>
      <c r="C217" t="s">
        <v>92</v>
      </c>
      <c r="D217" t="s">
        <v>92</v>
      </c>
      <c r="E217" t="s">
        <v>91</v>
      </c>
      <c r="F217" s="4">
        <f t="shared" si="70"/>
        <v>46222</v>
      </c>
      <c r="G217" t="s">
        <v>35</v>
      </c>
      <c r="H217" s="28">
        <v>360</v>
      </c>
      <c r="I217" s="2">
        <v>6</v>
      </c>
      <c r="J217" s="2">
        <v>1</v>
      </c>
      <c r="K217" s="2">
        <v>16814.72</v>
      </c>
      <c r="L217" s="2">
        <v>423.48</v>
      </c>
      <c r="M217" s="29">
        <v>-210.08</v>
      </c>
      <c r="N217" s="31">
        <f t="shared" si="63"/>
        <v>367</v>
      </c>
      <c r="O217" s="30">
        <f t="shared" si="64"/>
        <v>17028.12</v>
      </c>
      <c r="P217" t="s">
        <v>49</v>
      </c>
      <c r="Q217" t="s">
        <v>49</v>
      </c>
      <c r="R217" t="s">
        <v>92</v>
      </c>
      <c r="S217" t="s">
        <v>92</v>
      </c>
      <c r="T217" t="s">
        <v>91</v>
      </c>
      <c r="U217" s="4">
        <f t="shared" si="71"/>
        <v>45858</v>
      </c>
      <c r="V217" t="s">
        <v>35</v>
      </c>
      <c r="W217" s="28">
        <v>423</v>
      </c>
      <c r="X217" s="2">
        <v>6</v>
      </c>
      <c r="Y217" s="2">
        <v>0</v>
      </c>
      <c r="Z217" s="2">
        <v>22488.23</v>
      </c>
      <c r="AA217" s="2">
        <v>1196.8699999999999</v>
      </c>
      <c r="AB217" s="29">
        <v>0</v>
      </c>
      <c r="AC217" s="31">
        <f t="shared" si="65"/>
        <v>429</v>
      </c>
      <c r="AD217" s="30">
        <f t="shared" si="66"/>
        <v>23685.1</v>
      </c>
      <c r="AE217" s="2">
        <f t="shared" si="67"/>
        <v>-63</v>
      </c>
      <c r="AF217" s="2">
        <f t="shared" si="67"/>
        <v>0</v>
      </c>
      <c r="AG217" s="2">
        <f t="shared" si="67"/>
        <v>1</v>
      </c>
      <c r="AH217" s="2">
        <f t="shared" si="67"/>
        <v>-5673.5099999999984</v>
      </c>
      <c r="AI217" s="2">
        <f t="shared" si="67"/>
        <v>-773.38999999999987</v>
      </c>
      <c r="AJ217" s="29">
        <f t="shared" si="67"/>
        <v>-210.08</v>
      </c>
      <c r="AK217" s="31">
        <f t="shared" si="67"/>
        <v>-62</v>
      </c>
      <c r="AL217" s="31">
        <f t="shared" si="67"/>
        <v>-6656.98</v>
      </c>
      <c r="AM217" s="38">
        <f t="shared" si="68"/>
        <v>-0.14893617021276595</v>
      </c>
      <c r="AN217" s="38">
        <f t="shared" si="68"/>
        <v>0</v>
      </c>
      <c r="AO217" s="38" t="str">
        <f t="shared" si="68"/>
        <v/>
      </c>
      <c r="AP217" s="38">
        <f t="shared" si="68"/>
        <v>-0.25228797464273528</v>
      </c>
      <c r="AQ217" s="38">
        <f t="shared" si="68"/>
        <v>-0.6461771119670473</v>
      </c>
      <c r="AR217" s="39" t="str">
        <f t="shared" si="68"/>
        <v/>
      </c>
      <c r="AS217" s="40">
        <f t="shared" si="68"/>
        <v>-0.14452214452214451</v>
      </c>
      <c r="AT217" s="40">
        <f t="shared" si="68"/>
        <v>-0.28106193345183261</v>
      </c>
      <c r="AU217" s="119">
        <f t="shared" si="62"/>
        <v>46.707555555555558</v>
      </c>
      <c r="AV217" s="120">
        <f t="shared" si="59"/>
        <v>53.163664302600473</v>
      </c>
      <c r="AW217" s="121">
        <f t="shared" si="60"/>
        <v>-6.4561087470449152</v>
      </c>
      <c r="AX217" s="119">
        <f t="shared" si="61"/>
        <v>30.485714285714288</v>
      </c>
      <c r="AY217" s="120">
        <f t="shared" si="58"/>
        <v>199.47833333333332</v>
      </c>
      <c r="AZ217" s="121">
        <f t="shared" si="69"/>
        <v>-168.99261904761903</v>
      </c>
    </row>
    <row r="218" spans="1:52" x14ac:dyDescent="0.2">
      <c r="A218" t="s">
        <v>46</v>
      </c>
      <c r="B218" t="s">
        <v>46</v>
      </c>
      <c r="C218" t="s">
        <v>92</v>
      </c>
      <c r="D218" t="s">
        <v>92</v>
      </c>
      <c r="E218" t="s">
        <v>91</v>
      </c>
      <c r="F218" s="4">
        <f t="shared" si="70"/>
        <v>46223</v>
      </c>
      <c r="G218" t="s">
        <v>36</v>
      </c>
      <c r="H218" s="28">
        <v>320</v>
      </c>
      <c r="I218" s="2">
        <v>5</v>
      </c>
      <c r="J218" s="2">
        <v>2</v>
      </c>
      <c r="K218" s="2">
        <v>15919.990000000002</v>
      </c>
      <c r="L218" s="2">
        <v>470.94</v>
      </c>
      <c r="M218" s="29">
        <v>-23.879999999999995</v>
      </c>
      <c r="N218" s="31">
        <f t="shared" si="63"/>
        <v>327</v>
      </c>
      <c r="O218" s="30">
        <f t="shared" si="64"/>
        <v>16367.050000000001</v>
      </c>
      <c r="P218" t="s">
        <v>49</v>
      </c>
      <c r="Q218" t="s">
        <v>49</v>
      </c>
      <c r="R218" t="s">
        <v>92</v>
      </c>
      <c r="S218" t="s">
        <v>92</v>
      </c>
      <c r="T218" t="s">
        <v>91</v>
      </c>
      <c r="U218" s="4">
        <f t="shared" si="71"/>
        <v>45859</v>
      </c>
      <c r="V218" t="s">
        <v>36</v>
      </c>
      <c r="W218" s="28">
        <v>321</v>
      </c>
      <c r="X218" s="2">
        <v>5</v>
      </c>
      <c r="Y218" s="2">
        <v>2</v>
      </c>
      <c r="Z218" s="2">
        <v>17241</v>
      </c>
      <c r="AA218" s="2">
        <v>755.2</v>
      </c>
      <c r="AB218" s="29">
        <v>-113.86000000000001</v>
      </c>
      <c r="AC218" s="31">
        <f t="shared" si="65"/>
        <v>328</v>
      </c>
      <c r="AD218" s="30">
        <f t="shared" si="66"/>
        <v>17882.34</v>
      </c>
      <c r="AE218" s="2">
        <f t="shared" si="67"/>
        <v>-1</v>
      </c>
      <c r="AF218" s="2">
        <f t="shared" si="67"/>
        <v>0</v>
      </c>
      <c r="AG218" s="2">
        <f t="shared" si="67"/>
        <v>0</v>
      </c>
      <c r="AH218" s="2">
        <f t="shared" si="67"/>
        <v>-1321.0099999999984</v>
      </c>
      <c r="AI218" s="2">
        <f t="shared" si="67"/>
        <v>-284.26000000000005</v>
      </c>
      <c r="AJ218" s="29">
        <f t="shared" si="67"/>
        <v>89.980000000000018</v>
      </c>
      <c r="AK218" s="31">
        <f t="shared" si="67"/>
        <v>-1</v>
      </c>
      <c r="AL218" s="31">
        <f t="shared" si="67"/>
        <v>-1515.2899999999991</v>
      </c>
      <c r="AM218" s="38">
        <f t="shared" si="68"/>
        <v>-3.1152647975077881E-3</v>
      </c>
      <c r="AN218" s="38">
        <f t="shared" si="68"/>
        <v>0</v>
      </c>
      <c r="AO218" s="38">
        <f t="shared" si="68"/>
        <v>0</v>
      </c>
      <c r="AP218" s="38">
        <f t="shared" si="68"/>
        <v>-7.6620265645844121E-2</v>
      </c>
      <c r="AQ218" s="38">
        <f t="shared" si="68"/>
        <v>-0.37640360169491527</v>
      </c>
      <c r="AR218" s="39">
        <f t="shared" si="68"/>
        <v>-0.79026875109783956</v>
      </c>
      <c r="AS218" s="40">
        <f t="shared" si="68"/>
        <v>-3.0487804878048782E-3</v>
      </c>
      <c r="AT218" s="40">
        <f t="shared" si="68"/>
        <v>-8.4736673164697629E-2</v>
      </c>
      <c r="AU218" s="119">
        <f t="shared" si="62"/>
        <v>49.749968750000008</v>
      </c>
      <c r="AV218" s="120">
        <f t="shared" si="59"/>
        <v>53.710280373831779</v>
      </c>
      <c r="AW218" s="121">
        <f t="shared" si="60"/>
        <v>-3.960311623831771</v>
      </c>
      <c r="AX218" s="119">
        <f t="shared" si="61"/>
        <v>63.865714285714283</v>
      </c>
      <c r="AY218" s="120">
        <f t="shared" si="58"/>
        <v>91.62</v>
      </c>
      <c r="AZ218" s="121">
        <f t="shared" si="69"/>
        <v>-27.754285714285722</v>
      </c>
    </row>
    <row r="219" spans="1:52" x14ac:dyDescent="0.2">
      <c r="A219" t="s">
        <v>46</v>
      </c>
      <c r="B219" t="s">
        <v>46</v>
      </c>
      <c r="C219" t="s">
        <v>92</v>
      </c>
      <c r="D219" t="s">
        <v>92</v>
      </c>
      <c r="E219" t="s">
        <v>91</v>
      </c>
      <c r="F219" s="4">
        <f t="shared" si="70"/>
        <v>46224</v>
      </c>
      <c r="G219" t="s">
        <v>37</v>
      </c>
      <c r="H219" s="28">
        <v>367</v>
      </c>
      <c r="I219" s="2">
        <v>3</v>
      </c>
      <c r="J219" s="2">
        <v>0</v>
      </c>
      <c r="K219" s="2">
        <v>19828.100000000002</v>
      </c>
      <c r="L219" s="2">
        <v>324.63</v>
      </c>
      <c r="M219" s="29">
        <v>0</v>
      </c>
      <c r="N219" s="31">
        <f t="shared" si="63"/>
        <v>370</v>
      </c>
      <c r="O219" s="30">
        <f t="shared" si="64"/>
        <v>20152.730000000003</v>
      </c>
      <c r="P219" t="s">
        <v>49</v>
      </c>
      <c r="Q219" t="s">
        <v>49</v>
      </c>
      <c r="R219" t="s">
        <v>92</v>
      </c>
      <c r="S219" t="s">
        <v>92</v>
      </c>
      <c r="T219" t="s">
        <v>91</v>
      </c>
      <c r="U219" s="4">
        <f t="shared" si="71"/>
        <v>45860</v>
      </c>
      <c r="V219" t="s">
        <v>37</v>
      </c>
      <c r="W219" s="28">
        <v>345</v>
      </c>
      <c r="X219" s="2">
        <v>7</v>
      </c>
      <c r="Y219" s="2">
        <v>0</v>
      </c>
      <c r="Z219" s="2">
        <v>19201.91</v>
      </c>
      <c r="AA219" s="2">
        <v>1352.81</v>
      </c>
      <c r="AB219" s="29">
        <v>0</v>
      </c>
      <c r="AC219" s="31">
        <f t="shared" si="65"/>
        <v>352</v>
      </c>
      <c r="AD219" s="30">
        <f t="shared" si="66"/>
        <v>20554.72</v>
      </c>
      <c r="AE219" s="2">
        <f t="shared" si="67"/>
        <v>22</v>
      </c>
      <c r="AF219" s="2">
        <f t="shared" si="67"/>
        <v>-4</v>
      </c>
      <c r="AG219" s="2">
        <f t="shared" si="67"/>
        <v>0</v>
      </c>
      <c r="AH219" s="2">
        <f t="shared" si="67"/>
        <v>626.19000000000233</v>
      </c>
      <c r="AI219" s="2">
        <f t="shared" si="67"/>
        <v>-1028.1799999999998</v>
      </c>
      <c r="AJ219" s="29">
        <f t="shared" si="67"/>
        <v>0</v>
      </c>
      <c r="AK219" s="31">
        <f t="shared" si="67"/>
        <v>18</v>
      </c>
      <c r="AL219" s="31">
        <f t="shared" si="67"/>
        <v>-401.98999999999796</v>
      </c>
      <c r="AM219" s="38">
        <f t="shared" si="68"/>
        <v>6.3768115942028983E-2</v>
      </c>
      <c r="AN219" s="38">
        <f t="shared" si="68"/>
        <v>-0.5714285714285714</v>
      </c>
      <c r="AO219" s="38" t="str">
        <f t="shared" si="68"/>
        <v/>
      </c>
      <c r="AP219" s="38">
        <f t="shared" si="68"/>
        <v>3.2610818402961074E-2</v>
      </c>
      <c r="AQ219" s="38">
        <f t="shared" si="68"/>
        <v>-0.76003282057347288</v>
      </c>
      <c r="AR219" s="39" t="str">
        <f t="shared" si="68"/>
        <v/>
      </c>
      <c r="AS219" s="40">
        <f t="shared" si="68"/>
        <v>5.113636363636364E-2</v>
      </c>
      <c r="AT219" s="40">
        <f t="shared" si="68"/>
        <v>-1.9557065238543649E-2</v>
      </c>
      <c r="AU219" s="119">
        <f t="shared" si="62"/>
        <v>54.027520435967311</v>
      </c>
      <c r="AV219" s="120">
        <f t="shared" si="59"/>
        <v>55.657710144927535</v>
      </c>
      <c r="AW219" s="121">
        <f t="shared" si="60"/>
        <v>-1.6301897089602235</v>
      </c>
      <c r="AX219" s="119">
        <f t="shared" si="61"/>
        <v>108.21</v>
      </c>
      <c r="AY219" s="120">
        <f t="shared" si="58"/>
        <v>193.25857142857143</v>
      </c>
      <c r="AZ219" s="121">
        <f t="shared" si="69"/>
        <v>-85.048571428571435</v>
      </c>
    </row>
    <row r="220" spans="1:52" x14ac:dyDescent="0.2">
      <c r="A220" t="s">
        <v>46</v>
      </c>
      <c r="B220" t="s">
        <v>46</v>
      </c>
      <c r="C220" t="s">
        <v>92</v>
      </c>
      <c r="D220" t="s">
        <v>92</v>
      </c>
      <c r="E220" t="s">
        <v>91</v>
      </c>
      <c r="F220" s="4">
        <f t="shared" si="70"/>
        <v>46225</v>
      </c>
      <c r="G220" t="s">
        <v>38</v>
      </c>
      <c r="H220" s="28">
        <v>326</v>
      </c>
      <c r="I220" s="2">
        <v>3</v>
      </c>
      <c r="J220" s="2">
        <v>1</v>
      </c>
      <c r="K220" s="2">
        <v>18503.510000000002</v>
      </c>
      <c r="L220" s="2">
        <v>893.89</v>
      </c>
      <c r="M220" s="29">
        <v>958.95</v>
      </c>
      <c r="N220" s="31">
        <f t="shared" si="63"/>
        <v>330</v>
      </c>
      <c r="O220" s="30">
        <f t="shared" si="64"/>
        <v>20356.350000000002</v>
      </c>
      <c r="P220" t="s">
        <v>49</v>
      </c>
      <c r="Q220" t="s">
        <v>49</v>
      </c>
      <c r="R220" t="s">
        <v>92</v>
      </c>
      <c r="S220" t="s">
        <v>92</v>
      </c>
      <c r="T220" t="s">
        <v>91</v>
      </c>
      <c r="U220" s="4">
        <f t="shared" si="71"/>
        <v>45861</v>
      </c>
      <c r="V220" t="s">
        <v>38</v>
      </c>
      <c r="W220" s="28">
        <v>405</v>
      </c>
      <c r="X220" s="2">
        <v>6</v>
      </c>
      <c r="Y220" s="2">
        <v>3</v>
      </c>
      <c r="Z220" s="2">
        <v>24207.690000000002</v>
      </c>
      <c r="AA220" s="2">
        <v>843.16</v>
      </c>
      <c r="AB220" s="29">
        <v>197.98</v>
      </c>
      <c r="AC220" s="31">
        <f t="shared" si="65"/>
        <v>414</v>
      </c>
      <c r="AD220" s="30">
        <f t="shared" si="66"/>
        <v>25248.83</v>
      </c>
      <c r="AE220" s="2">
        <f t="shared" si="67"/>
        <v>-79</v>
      </c>
      <c r="AF220" s="2">
        <f t="shared" si="67"/>
        <v>-3</v>
      </c>
      <c r="AG220" s="2">
        <f t="shared" si="67"/>
        <v>-2</v>
      </c>
      <c r="AH220" s="2">
        <f t="shared" si="67"/>
        <v>-5704.18</v>
      </c>
      <c r="AI220" s="2">
        <f t="shared" si="67"/>
        <v>50.730000000000018</v>
      </c>
      <c r="AJ220" s="29">
        <f t="shared" si="67"/>
        <v>760.97</v>
      </c>
      <c r="AK220" s="31">
        <f t="shared" si="67"/>
        <v>-84</v>
      </c>
      <c r="AL220" s="31">
        <f t="shared" si="67"/>
        <v>-4892.4799999999996</v>
      </c>
      <c r="AM220" s="38">
        <f t="shared" si="68"/>
        <v>-0.19506172839506172</v>
      </c>
      <c r="AN220" s="38">
        <f t="shared" si="68"/>
        <v>-0.5</v>
      </c>
      <c r="AO220" s="38">
        <f t="shared" si="68"/>
        <v>-0.66666666666666663</v>
      </c>
      <c r="AP220" s="38">
        <f t="shared" si="68"/>
        <v>-0.23563503993978771</v>
      </c>
      <c r="AQ220" s="38">
        <f t="shared" si="68"/>
        <v>6.0166516438161226E-2</v>
      </c>
      <c r="AR220" s="39">
        <f t="shared" si="68"/>
        <v>3.8436710778866554</v>
      </c>
      <c r="AS220" s="40">
        <f t="shared" si="68"/>
        <v>-0.20289855072463769</v>
      </c>
      <c r="AT220" s="40">
        <f t="shared" si="68"/>
        <v>-0.1937705628340006</v>
      </c>
      <c r="AU220" s="119">
        <f t="shared" si="62"/>
        <v>56.75923312883436</v>
      </c>
      <c r="AV220" s="120">
        <f t="shared" si="59"/>
        <v>59.772074074074077</v>
      </c>
      <c r="AW220" s="121">
        <f t="shared" si="60"/>
        <v>-3.0128409452397165</v>
      </c>
      <c r="AX220" s="119">
        <f t="shared" si="61"/>
        <v>463.21000000000004</v>
      </c>
      <c r="AY220" s="120">
        <f t="shared" si="58"/>
        <v>115.68222222222221</v>
      </c>
      <c r="AZ220" s="121">
        <f t="shared" si="69"/>
        <v>347.52777777777783</v>
      </c>
    </row>
    <row r="221" spans="1:52" x14ac:dyDescent="0.2">
      <c r="A221" t="s">
        <v>46</v>
      </c>
      <c r="B221" t="s">
        <v>46</v>
      </c>
      <c r="C221" t="s">
        <v>92</v>
      </c>
      <c r="D221" t="s">
        <v>92</v>
      </c>
      <c r="E221" t="s">
        <v>91</v>
      </c>
      <c r="F221" s="4">
        <f t="shared" si="70"/>
        <v>46226</v>
      </c>
      <c r="G221" t="s">
        <v>39</v>
      </c>
      <c r="H221" s="28">
        <v>470</v>
      </c>
      <c r="I221" s="2">
        <v>6</v>
      </c>
      <c r="J221" s="2">
        <v>0</v>
      </c>
      <c r="K221" s="2">
        <v>27165.370000000003</v>
      </c>
      <c r="L221" s="2">
        <v>1176.5</v>
      </c>
      <c r="M221" s="29">
        <v>0</v>
      </c>
      <c r="N221" s="31">
        <f t="shared" si="63"/>
        <v>476</v>
      </c>
      <c r="O221" s="30">
        <f t="shared" si="64"/>
        <v>28341.870000000003</v>
      </c>
      <c r="P221" t="s">
        <v>49</v>
      </c>
      <c r="Q221" t="s">
        <v>49</v>
      </c>
      <c r="R221" t="s">
        <v>92</v>
      </c>
      <c r="S221" t="s">
        <v>92</v>
      </c>
      <c r="T221" t="s">
        <v>91</v>
      </c>
      <c r="U221" s="4">
        <f t="shared" si="71"/>
        <v>45862</v>
      </c>
      <c r="V221" t="s">
        <v>39</v>
      </c>
      <c r="W221" s="28">
        <v>504</v>
      </c>
      <c r="X221" s="2">
        <v>2</v>
      </c>
      <c r="Y221" s="2">
        <v>3</v>
      </c>
      <c r="Z221" s="2">
        <v>28381.699999999997</v>
      </c>
      <c r="AA221" s="2">
        <v>793.03</v>
      </c>
      <c r="AB221" s="29">
        <v>829.39</v>
      </c>
      <c r="AC221" s="31">
        <f t="shared" si="65"/>
        <v>509</v>
      </c>
      <c r="AD221" s="30">
        <f t="shared" si="66"/>
        <v>30004.119999999995</v>
      </c>
      <c r="AE221" s="2">
        <f t="shared" si="67"/>
        <v>-34</v>
      </c>
      <c r="AF221" s="2">
        <f t="shared" si="67"/>
        <v>4</v>
      </c>
      <c r="AG221" s="2">
        <f t="shared" si="67"/>
        <v>-3</v>
      </c>
      <c r="AH221" s="2">
        <f t="shared" si="67"/>
        <v>-1216.3299999999945</v>
      </c>
      <c r="AI221" s="2">
        <f t="shared" si="67"/>
        <v>383.47</v>
      </c>
      <c r="AJ221" s="29">
        <f t="shared" si="67"/>
        <v>-829.39</v>
      </c>
      <c r="AK221" s="31">
        <f t="shared" si="67"/>
        <v>-33</v>
      </c>
      <c r="AL221" s="31">
        <f t="shared" si="67"/>
        <v>-1662.2499999999927</v>
      </c>
      <c r="AM221" s="38">
        <f t="shared" si="68"/>
        <v>-6.7460317460317457E-2</v>
      </c>
      <c r="AN221" s="38">
        <f t="shared" si="68"/>
        <v>2</v>
      </c>
      <c r="AO221" s="38">
        <f t="shared" si="68"/>
        <v>-1</v>
      </c>
      <c r="AP221" s="38">
        <f t="shared" si="68"/>
        <v>-4.2856136172251647E-2</v>
      </c>
      <c r="AQ221" s="38">
        <f t="shared" si="68"/>
        <v>0.48355043314880902</v>
      </c>
      <c r="AR221" s="39">
        <f t="shared" si="68"/>
        <v>-1</v>
      </c>
      <c r="AS221" s="40">
        <f t="shared" si="68"/>
        <v>-6.4833005893909626E-2</v>
      </c>
      <c r="AT221" s="40">
        <f t="shared" si="68"/>
        <v>-5.5400724967104284E-2</v>
      </c>
      <c r="AU221" s="119">
        <f t="shared" si="62"/>
        <v>57.79865957446809</v>
      </c>
      <c r="AV221" s="120">
        <f t="shared" si="59"/>
        <v>56.31289682539682</v>
      </c>
      <c r="AW221" s="121">
        <f t="shared" si="60"/>
        <v>1.4857627490712702</v>
      </c>
      <c r="AX221" s="119">
        <f t="shared" si="61"/>
        <v>196.08333333333334</v>
      </c>
      <c r="AY221" s="120">
        <f t="shared" si="58"/>
        <v>324.48400000000004</v>
      </c>
      <c r="AZ221" s="121">
        <f t="shared" si="69"/>
        <v>-128.40066666666669</v>
      </c>
    </row>
    <row r="222" spans="1:52" x14ac:dyDescent="0.2">
      <c r="A222" t="s">
        <v>46</v>
      </c>
      <c r="B222" t="s">
        <v>46</v>
      </c>
      <c r="C222" t="s">
        <v>92</v>
      </c>
      <c r="D222" t="s">
        <v>92</v>
      </c>
      <c r="E222" t="s">
        <v>91</v>
      </c>
      <c r="F222" s="4">
        <f t="shared" si="70"/>
        <v>46227</v>
      </c>
      <c r="G222" t="s">
        <v>40</v>
      </c>
      <c r="H222" s="28">
        <v>676</v>
      </c>
      <c r="I222" s="2">
        <v>7</v>
      </c>
      <c r="J222" s="2">
        <v>0</v>
      </c>
      <c r="K222" s="2">
        <v>40101.039999999994</v>
      </c>
      <c r="L222" s="2">
        <v>1306.6600000000001</v>
      </c>
      <c r="M222" s="29">
        <v>0</v>
      </c>
      <c r="N222" s="31">
        <f t="shared" si="63"/>
        <v>683</v>
      </c>
      <c r="O222" s="30">
        <f t="shared" si="64"/>
        <v>41407.699999999997</v>
      </c>
      <c r="P222" t="s">
        <v>49</v>
      </c>
      <c r="Q222" t="s">
        <v>49</v>
      </c>
      <c r="R222" t="s">
        <v>92</v>
      </c>
      <c r="S222" t="s">
        <v>92</v>
      </c>
      <c r="T222" t="s">
        <v>91</v>
      </c>
      <c r="U222" s="4">
        <f t="shared" si="71"/>
        <v>45863</v>
      </c>
      <c r="V222" t="s">
        <v>40</v>
      </c>
      <c r="W222" s="28">
        <v>783</v>
      </c>
      <c r="X222" s="2">
        <v>11</v>
      </c>
      <c r="Y222" s="2">
        <v>1</v>
      </c>
      <c r="Z222" s="2">
        <v>46679.71</v>
      </c>
      <c r="AA222" s="2">
        <v>1699.01</v>
      </c>
      <c r="AB222" s="29">
        <v>295.83</v>
      </c>
      <c r="AC222" s="31">
        <f t="shared" si="65"/>
        <v>795</v>
      </c>
      <c r="AD222" s="30">
        <f t="shared" si="66"/>
        <v>48674.55</v>
      </c>
      <c r="AE222" s="2">
        <f t="shared" si="67"/>
        <v>-107</v>
      </c>
      <c r="AF222" s="2">
        <f t="shared" si="67"/>
        <v>-4</v>
      </c>
      <c r="AG222" s="2">
        <f t="shared" si="67"/>
        <v>-1</v>
      </c>
      <c r="AH222" s="2">
        <f t="shared" si="67"/>
        <v>-6578.6700000000055</v>
      </c>
      <c r="AI222" s="2">
        <f t="shared" si="67"/>
        <v>-392.34999999999991</v>
      </c>
      <c r="AJ222" s="29">
        <f t="shared" si="67"/>
        <v>-295.83</v>
      </c>
      <c r="AK222" s="31">
        <f t="shared" si="67"/>
        <v>-112</v>
      </c>
      <c r="AL222" s="31">
        <f t="shared" si="67"/>
        <v>-7266.8500000000058</v>
      </c>
      <c r="AM222" s="38">
        <f t="shared" si="68"/>
        <v>-0.13665389527458494</v>
      </c>
      <c r="AN222" s="38">
        <f t="shared" si="68"/>
        <v>-0.36363636363636365</v>
      </c>
      <c r="AO222" s="38">
        <f t="shared" si="68"/>
        <v>-1</v>
      </c>
      <c r="AP222" s="38">
        <f t="shared" si="68"/>
        <v>-0.14093210947540175</v>
      </c>
      <c r="AQ222" s="38">
        <f t="shared" si="68"/>
        <v>-0.23092859959623541</v>
      </c>
      <c r="AR222" s="39">
        <f t="shared" si="68"/>
        <v>-1</v>
      </c>
      <c r="AS222" s="40">
        <f t="shared" si="68"/>
        <v>-0.14088050314465408</v>
      </c>
      <c r="AT222" s="40">
        <f t="shared" si="68"/>
        <v>-0.14929465192795835</v>
      </c>
      <c r="AU222" s="119">
        <f t="shared" si="62"/>
        <v>59.321065088757386</v>
      </c>
      <c r="AV222" s="120">
        <f t="shared" si="59"/>
        <v>59.616487867177518</v>
      </c>
      <c r="AW222" s="121">
        <f t="shared" si="60"/>
        <v>-0.2954227784201322</v>
      </c>
      <c r="AX222" s="119">
        <f t="shared" si="61"/>
        <v>186.6657142857143</v>
      </c>
      <c r="AY222" s="120">
        <f t="shared" si="58"/>
        <v>166.23666666666665</v>
      </c>
      <c r="AZ222" s="121">
        <f t="shared" si="69"/>
        <v>20.429047619047651</v>
      </c>
    </row>
    <row r="223" spans="1:52" ht="13.5" thickBot="1" x14ac:dyDescent="0.25">
      <c r="A223" t="s">
        <v>46</v>
      </c>
      <c r="B223" t="s">
        <v>46</v>
      </c>
      <c r="C223" t="s">
        <v>92</v>
      </c>
      <c r="D223" t="s">
        <v>92</v>
      </c>
      <c r="E223" t="s">
        <v>91</v>
      </c>
      <c r="F223" s="59">
        <f t="shared" si="70"/>
        <v>46228</v>
      </c>
      <c r="G223" s="42" t="s">
        <v>41</v>
      </c>
      <c r="H223" s="43">
        <v>657</v>
      </c>
      <c r="I223" s="44">
        <v>8</v>
      </c>
      <c r="J223" s="44">
        <v>1</v>
      </c>
      <c r="K223" s="44">
        <v>35741.019999999997</v>
      </c>
      <c r="L223" s="44">
        <v>1102.3599999999999</v>
      </c>
      <c r="M223" s="45">
        <v>1010.11</v>
      </c>
      <c r="N223" s="47">
        <f t="shared" si="63"/>
        <v>666</v>
      </c>
      <c r="O223" s="46">
        <f t="shared" si="64"/>
        <v>37853.49</v>
      </c>
      <c r="P223" t="s">
        <v>49</v>
      </c>
      <c r="Q223" t="s">
        <v>49</v>
      </c>
      <c r="R223" t="s">
        <v>92</v>
      </c>
      <c r="S223" t="s">
        <v>92</v>
      </c>
      <c r="T223" t="s">
        <v>91</v>
      </c>
      <c r="U223" s="59">
        <f t="shared" si="71"/>
        <v>45864</v>
      </c>
      <c r="V223" s="42" t="s">
        <v>41</v>
      </c>
      <c r="W223" s="43">
        <v>737</v>
      </c>
      <c r="X223" s="44">
        <v>10</v>
      </c>
      <c r="Y223" s="44">
        <v>1</v>
      </c>
      <c r="Z223" s="44">
        <v>42137.68</v>
      </c>
      <c r="AA223" s="44">
        <v>942.39</v>
      </c>
      <c r="AB223" s="45">
        <v>150.91</v>
      </c>
      <c r="AC223" s="47">
        <f t="shared" si="65"/>
        <v>748</v>
      </c>
      <c r="AD223" s="46">
        <f t="shared" si="66"/>
        <v>43230.98</v>
      </c>
      <c r="AE223" s="44">
        <f t="shared" si="67"/>
        <v>-80</v>
      </c>
      <c r="AF223" s="44">
        <f t="shared" si="67"/>
        <v>-2</v>
      </c>
      <c r="AG223" s="44">
        <f t="shared" si="67"/>
        <v>0</v>
      </c>
      <c r="AH223" s="44">
        <f t="shared" si="67"/>
        <v>-6396.6600000000035</v>
      </c>
      <c r="AI223" s="44">
        <f t="shared" si="67"/>
        <v>159.96999999999991</v>
      </c>
      <c r="AJ223" s="45">
        <f t="shared" si="67"/>
        <v>859.2</v>
      </c>
      <c r="AK223" s="47">
        <f t="shared" si="67"/>
        <v>-82</v>
      </c>
      <c r="AL223" s="47">
        <f t="shared" si="67"/>
        <v>-5377.4900000000052</v>
      </c>
      <c r="AM223" s="56">
        <f t="shared" si="68"/>
        <v>-0.10854816824966079</v>
      </c>
      <c r="AN223" s="56">
        <f t="shared" si="68"/>
        <v>-0.2</v>
      </c>
      <c r="AO223" s="56">
        <f t="shared" si="68"/>
        <v>0</v>
      </c>
      <c r="AP223" s="56">
        <f t="shared" si="68"/>
        <v>-0.15180380125341508</v>
      </c>
      <c r="AQ223" s="56">
        <f t="shared" si="68"/>
        <v>0.16974925455490816</v>
      </c>
      <c r="AR223" s="57">
        <f t="shared" si="68"/>
        <v>5.6934596779537481</v>
      </c>
      <c r="AS223" s="58">
        <f t="shared" si="68"/>
        <v>-0.10962566844919786</v>
      </c>
      <c r="AT223" s="58">
        <f t="shared" si="68"/>
        <v>-0.12438973162301675</v>
      </c>
      <c r="AU223" s="122">
        <f t="shared" si="62"/>
        <v>54.400334855403344</v>
      </c>
      <c r="AV223" s="123">
        <f t="shared" si="59"/>
        <v>57.17459972862958</v>
      </c>
      <c r="AW223" s="124">
        <f t="shared" si="60"/>
        <v>-2.7742648732262367</v>
      </c>
      <c r="AX223" s="122">
        <f t="shared" si="61"/>
        <v>234.71888888888887</v>
      </c>
      <c r="AY223" s="123">
        <f t="shared" si="58"/>
        <v>99.390909090909091</v>
      </c>
      <c r="AZ223" s="124">
        <f t="shared" si="69"/>
        <v>135.32797979797976</v>
      </c>
    </row>
    <row r="224" spans="1:52" x14ac:dyDescent="0.2">
      <c r="A224" t="s">
        <v>46</v>
      </c>
      <c r="B224" t="s">
        <v>46</v>
      </c>
      <c r="C224" t="s">
        <v>100</v>
      </c>
      <c r="D224" t="s">
        <v>92</v>
      </c>
      <c r="E224" t="s">
        <v>95</v>
      </c>
      <c r="F224" s="4">
        <f t="shared" si="70"/>
        <v>46229</v>
      </c>
      <c r="G224" t="s">
        <v>35</v>
      </c>
      <c r="H224" s="28">
        <v>364</v>
      </c>
      <c r="I224" s="2">
        <v>3</v>
      </c>
      <c r="J224" s="2">
        <v>0</v>
      </c>
      <c r="K224" s="2">
        <v>19361.62</v>
      </c>
      <c r="L224" s="2">
        <v>458.52</v>
      </c>
      <c r="M224" s="29">
        <v>0</v>
      </c>
      <c r="N224" s="31">
        <f t="shared" si="63"/>
        <v>367</v>
      </c>
      <c r="O224" s="30">
        <f t="shared" si="64"/>
        <v>19820.14</v>
      </c>
      <c r="P224" t="s">
        <v>49</v>
      </c>
      <c r="Q224" t="s">
        <v>49</v>
      </c>
      <c r="R224" t="s">
        <v>100</v>
      </c>
      <c r="S224" t="s">
        <v>92</v>
      </c>
      <c r="T224" t="s">
        <v>95</v>
      </c>
      <c r="U224" s="4">
        <f t="shared" si="71"/>
        <v>45865</v>
      </c>
      <c r="V224" t="s">
        <v>35</v>
      </c>
      <c r="W224" s="28">
        <v>389</v>
      </c>
      <c r="X224" s="2">
        <v>4</v>
      </c>
      <c r="Y224" s="2">
        <v>0</v>
      </c>
      <c r="Z224" s="2">
        <v>23345.96</v>
      </c>
      <c r="AA224" s="2">
        <v>175.88</v>
      </c>
      <c r="AB224" s="29">
        <v>0</v>
      </c>
      <c r="AC224" s="31">
        <f t="shared" si="65"/>
        <v>393</v>
      </c>
      <c r="AD224" s="30">
        <f t="shared" si="66"/>
        <v>23521.84</v>
      </c>
      <c r="AE224" s="2">
        <f t="shared" si="67"/>
        <v>-25</v>
      </c>
      <c r="AF224" s="2">
        <f t="shared" si="67"/>
        <v>-1</v>
      </c>
      <c r="AG224" s="2">
        <f t="shared" si="67"/>
        <v>0</v>
      </c>
      <c r="AH224" s="2">
        <f t="shared" si="67"/>
        <v>-3984.34</v>
      </c>
      <c r="AI224" s="2">
        <f t="shared" si="67"/>
        <v>282.64</v>
      </c>
      <c r="AJ224" s="29">
        <f t="shared" si="67"/>
        <v>0</v>
      </c>
      <c r="AK224" s="31">
        <f t="shared" si="67"/>
        <v>-26</v>
      </c>
      <c r="AL224" s="31">
        <f t="shared" si="67"/>
        <v>-3701.7000000000007</v>
      </c>
      <c r="AM224" s="38">
        <f t="shared" si="68"/>
        <v>-6.4267352185089971E-2</v>
      </c>
      <c r="AN224" s="38">
        <f t="shared" si="68"/>
        <v>-0.25</v>
      </c>
      <c r="AO224" s="38" t="str">
        <f t="shared" si="68"/>
        <v/>
      </c>
      <c r="AP224" s="38">
        <f t="shared" si="68"/>
        <v>-0.17066507438546114</v>
      </c>
      <c r="AQ224" s="38">
        <f t="shared" si="68"/>
        <v>1.6070047759836252</v>
      </c>
      <c r="AR224" s="39" t="str">
        <f t="shared" si="68"/>
        <v/>
      </c>
      <c r="AS224" s="40">
        <f t="shared" si="68"/>
        <v>-6.6157760814249358E-2</v>
      </c>
      <c r="AT224" s="40">
        <f t="shared" si="68"/>
        <v>-0.1573728925968377</v>
      </c>
      <c r="AU224" s="119">
        <f t="shared" si="62"/>
        <v>53.191263736263735</v>
      </c>
      <c r="AV224" s="120">
        <f t="shared" si="59"/>
        <v>60.01532133676092</v>
      </c>
      <c r="AW224" s="121">
        <f t="shared" si="60"/>
        <v>-6.8240576004971842</v>
      </c>
      <c r="AX224" s="119">
        <f t="shared" si="61"/>
        <v>152.84</v>
      </c>
      <c r="AY224" s="120">
        <f t="shared" si="58"/>
        <v>43.97</v>
      </c>
      <c r="AZ224" s="121">
        <f t="shared" si="69"/>
        <v>108.87</v>
      </c>
    </row>
    <row r="225" spans="1:52" x14ac:dyDescent="0.2">
      <c r="A225" t="s">
        <v>46</v>
      </c>
      <c r="B225" t="s">
        <v>46</v>
      </c>
      <c r="C225" t="s">
        <v>100</v>
      </c>
      <c r="D225" t="s">
        <v>92</v>
      </c>
      <c r="E225" t="s">
        <v>95</v>
      </c>
      <c r="F225" s="4">
        <f t="shared" si="70"/>
        <v>46230</v>
      </c>
      <c r="G225" t="s">
        <v>36</v>
      </c>
      <c r="H225" s="28">
        <v>320</v>
      </c>
      <c r="I225" s="2">
        <v>5</v>
      </c>
      <c r="J225" s="2">
        <v>0</v>
      </c>
      <c r="K225" s="2">
        <v>15475.63</v>
      </c>
      <c r="L225" s="2">
        <v>984.21</v>
      </c>
      <c r="M225" s="29">
        <v>0</v>
      </c>
      <c r="N225" s="31">
        <f t="shared" si="63"/>
        <v>325</v>
      </c>
      <c r="O225" s="30">
        <f t="shared" si="64"/>
        <v>16459.84</v>
      </c>
      <c r="P225" t="s">
        <v>49</v>
      </c>
      <c r="Q225" t="s">
        <v>49</v>
      </c>
      <c r="R225" t="s">
        <v>100</v>
      </c>
      <c r="S225" t="s">
        <v>92</v>
      </c>
      <c r="T225" t="s">
        <v>95</v>
      </c>
      <c r="U225" s="4">
        <f t="shared" si="71"/>
        <v>45866</v>
      </c>
      <c r="V225" t="s">
        <v>36</v>
      </c>
      <c r="W225" s="28">
        <v>302</v>
      </c>
      <c r="X225" s="2">
        <v>4</v>
      </c>
      <c r="Y225" s="2">
        <v>1</v>
      </c>
      <c r="Z225" s="2">
        <v>13722.9</v>
      </c>
      <c r="AA225" s="2">
        <v>934.17</v>
      </c>
      <c r="AB225" s="29">
        <v>39.979999999999997</v>
      </c>
      <c r="AC225" s="31">
        <f t="shared" si="65"/>
        <v>307</v>
      </c>
      <c r="AD225" s="30">
        <f t="shared" si="66"/>
        <v>14697.05</v>
      </c>
      <c r="AE225" s="2">
        <f t="shared" si="67"/>
        <v>18</v>
      </c>
      <c r="AF225" s="2">
        <f t="shared" si="67"/>
        <v>1</v>
      </c>
      <c r="AG225" s="2">
        <f t="shared" si="67"/>
        <v>-1</v>
      </c>
      <c r="AH225" s="2">
        <f t="shared" si="67"/>
        <v>1752.7299999999996</v>
      </c>
      <c r="AI225" s="2">
        <f t="shared" si="67"/>
        <v>50.040000000000077</v>
      </c>
      <c r="AJ225" s="29">
        <f t="shared" si="67"/>
        <v>-39.979999999999997</v>
      </c>
      <c r="AK225" s="31">
        <f t="shared" si="67"/>
        <v>18</v>
      </c>
      <c r="AL225" s="31">
        <f t="shared" si="67"/>
        <v>1762.7900000000009</v>
      </c>
      <c r="AM225" s="38">
        <f t="shared" si="68"/>
        <v>5.9602649006622516E-2</v>
      </c>
      <c r="AN225" s="38">
        <f t="shared" si="68"/>
        <v>0.25</v>
      </c>
      <c r="AO225" s="38">
        <f t="shared" si="68"/>
        <v>-1</v>
      </c>
      <c r="AP225" s="38">
        <f t="shared" si="68"/>
        <v>0.12772300315530971</v>
      </c>
      <c r="AQ225" s="38">
        <f t="shared" si="68"/>
        <v>5.3566267381740022E-2</v>
      </c>
      <c r="AR225" s="39">
        <f t="shared" si="68"/>
        <v>-1</v>
      </c>
      <c r="AS225" s="40">
        <f t="shared" si="68"/>
        <v>5.8631921824104233E-2</v>
      </c>
      <c r="AT225" s="40">
        <f t="shared" si="68"/>
        <v>0.11994175701926583</v>
      </c>
      <c r="AU225" s="119">
        <f t="shared" si="62"/>
        <v>48.361343749999996</v>
      </c>
      <c r="AV225" s="120">
        <f t="shared" si="59"/>
        <v>45.440066225165559</v>
      </c>
      <c r="AW225" s="121">
        <f t="shared" si="60"/>
        <v>2.9212775248344371</v>
      </c>
      <c r="AX225" s="119">
        <f t="shared" si="61"/>
        <v>196.84200000000001</v>
      </c>
      <c r="AY225" s="120">
        <f t="shared" si="58"/>
        <v>194.82999999999998</v>
      </c>
      <c r="AZ225" s="121">
        <f t="shared" si="69"/>
        <v>2.0120000000000289</v>
      </c>
    </row>
    <row r="226" spans="1:52" x14ac:dyDescent="0.2">
      <c r="A226" t="s">
        <v>46</v>
      </c>
      <c r="B226" t="s">
        <v>46</v>
      </c>
      <c r="C226" t="s">
        <v>100</v>
      </c>
      <c r="D226" t="s">
        <v>92</v>
      </c>
      <c r="E226" t="s">
        <v>95</v>
      </c>
      <c r="F226" s="4">
        <f t="shared" si="70"/>
        <v>46231</v>
      </c>
      <c r="G226" t="s">
        <v>37</v>
      </c>
      <c r="H226" s="28">
        <v>333</v>
      </c>
      <c r="I226" s="2">
        <v>3</v>
      </c>
      <c r="J226" s="2">
        <v>0</v>
      </c>
      <c r="K226" s="2">
        <v>18022.79</v>
      </c>
      <c r="L226" s="2">
        <v>176.44</v>
      </c>
      <c r="M226" s="29">
        <v>0</v>
      </c>
      <c r="N226" s="31">
        <f t="shared" si="63"/>
        <v>336</v>
      </c>
      <c r="O226" s="30">
        <f t="shared" si="64"/>
        <v>18199.23</v>
      </c>
      <c r="P226" t="s">
        <v>49</v>
      </c>
      <c r="Q226" t="s">
        <v>49</v>
      </c>
      <c r="R226" t="s">
        <v>100</v>
      </c>
      <c r="S226" t="s">
        <v>92</v>
      </c>
      <c r="T226" t="s">
        <v>95</v>
      </c>
      <c r="U226" s="4">
        <f t="shared" si="71"/>
        <v>45867</v>
      </c>
      <c r="V226" t="s">
        <v>37</v>
      </c>
      <c r="W226" s="28">
        <v>332</v>
      </c>
      <c r="X226" s="2">
        <v>8</v>
      </c>
      <c r="Y226" s="2">
        <v>0</v>
      </c>
      <c r="Z226" s="2">
        <v>16910.84</v>
      </c>
      <c r="AA226" s="2">
        <v>878.89</v>
      </c>
      <c r="AB226" s="29">
        <v>0</v>
      </c>
      <c r="AC226" s="31">
        <f t="shared" si="65"/>
        <v>340</v>
      </c>
      <c r="AD226" s="30">
        <f t="shared" si="66"/>
        <v>17789.73</v>
      </c>
      <c r="AE226" s="2">
        <f t="shared" si="67"/>
        <v>1</v>
      </c>
      <c r="AF226" s="2">
        <f t="shared" si="67"/>
        <v>-5</v>
      </c>
      <c r="AG226" s="2">
        <f t="shared" si="67"/>
        <v>0</v>
      </c>
      <c r="AH226" s="2">
        <f t="shared" si="67"/>
        <v>1111.9500000000007</v>
      </c>
      <c r="AI226" s="2">
        <f t="shared" si="67"/>
        <v>-702.45</v>
      </c>
      <c r="AJ226" s="29">
        <f t="shared" si="67"/>
        <v>0</v>
      </c>
      <c r="AK226" s="31">
        <f t="shared" si="67"/>
        <v>-4</v>
      </c>
      <c r="AL226" s="31">
        <f t="shared" si="67"/>
        <v>409.5</v>
      </c>
      <c r="AM226" s="38">
        <f t="shared" si="68"/>
        <v>3.0120481927710845E-3</v>
      </c>
      <c r="AN226" s="38">
        <f t="shared" si="68"/>
        <v>-0.625</v>
      </c>
      <c r="AO226" s="38" t="str">
        <f t="shared" si="68"/>
        <v/>
      </c>
      <c r="AP226" s="38">
        <f t="shared" si="68"/>
        <v>6.5753682253513177E-2</v>
      </c>
      <c r="AQ226" s="38">
        <f t="shared" si="68"/>
        <v>-0.79924677718485826</v>
      </c>
      <c r="AR226" s="39" t="str">
        <f t="shared" si="68"/>
        <v/>
      </c>
      <c r="AS226" s="40">
        <f t="shared" si="68"/>
        <v>-1.1764705882352941E-2</v>
      </c>
      <c r="AT226" s="40">
        <f t="shared" si="68"/>
        <v>2.3018899106394531E-2</v>
      </c>
      <c r="AU226" s="119">
        <f t="shared" si="62"/>
        <v>54.122492492492498</v>
      </c>
      <c r="AV226" s="120">
        <f t="shared" si="59"/>
        <v>50.936265060240963</v>
      </c>
      <c r="AW226" s="121">
        <f t="shared" si="60"/>
        <v>3.1862274322515347</v>
      </c>
      <c r="AX226" s="119">
        <f t="shared" si="61"/>
        <v>58.813333333333333</v>
      </c>
      <c r="AY226" s="120">
        <f t="shared" si="58"/>
        <v>109.86125</v>
      </c>
      <c r="AZ226" s="121">
        <f t="shared" si="69"/>
        <v>-51.047916666666666</v>
      </c>
    </row>
    <row r="227" spans="1:52" x14ac:dyDescent="0.2">
      <c r="A227" t="s">
        <v>46</v>
      </c>
      <c r="B227" t="s">
        <v>46</v>
      </c>
      <c r="C227" t="s">
        <v>100</v>
      </c>
      <c r="D227" t="s">
        <v>92</v>
      </c>
      <c r="E227" t="s">
        <v>95</v>
      </c>
      <c r="F227" s="4">
        <f t="shared" si="70"/>
        <v>46232</v>
      </c>
      <c r="G227" t="s">
        <v>38</v>
      </c>
      <c r="H227" s="28">
        <v>372</v>
      </c>
      <c r="I227" s="2">
        <v>2</v>
      </c>
      <c r="J227" s="2">
        <v>0</v>
      </c>
      <c r="K227" s="2">
        <v>20766</v>
      </c>
      <c r="L227" s="2">
        <v>372.8</v>
      </c>
      <c r="M227" s="29">
        <v>0</v>
      </c>
      <c r="N227" s="31">
        <f t="shared" si="63"/>
        <v>374</v>
      </c>
      <c r="O227" s="30">
        <f t="shared" si="64"/>
        <v>21138.799999999999</v>
      </c>
      <c r="P227" t="s">
        <v>49</v>
      </c>
      <c r="Q227" t="s">
        <v>49</v>
      </c>
      <c r="R227" t="s">
        <v>100</v>
      </c>
      <c r="S227" t="s">
        <v>92</v>
      </c>
      <c r="T227" t="s">
        <v>95</v>
      </c>
      <c r="U227" s="4">
        <f t="shared" si="71"/>
        <v>45868</v>
      </c>
      <c r="V227" t="s">
        <v>38</v>
      </c>
      <c r="W227" s="28">
        <v>387</v>
      </c>
      <c r="X227" s="2">
        <v>9</v>
      </c>
      <c r="Y227" s="2">
        <v>0</v>
      </c>
      <c r="Z227" s="2">
        <v>21756.179999999997</v>
      </c>
      <c r="AA227" s="2">
        <v>1243.29</v>
      </c>
      <c r="AB227" s="29">
        <v>0</v>
      </c>
      <c r="AC227" s="31">
        <f t="shared" si="65"/>
        <v>396</v>
      </c>
      <c r="AD227" s="30">
        <f t="shared" si="66"/>
        <v>22999.469999999998</v>
      </c>
      <c r="AE227" s="2">
        <f t="shared" si="67"/>
        <v>-15</v>
      </c>
      <c r="AF227" s="2">
        <f t="shared" si="67"/>
        <v>-7</v>
      </c>
      <c r="AG227" s="2">
        <f t="shared" si="67"/>
        <v>0</v>
      </c>
      <c r="AH227" s="2">
        <f t="shared" si="67"/>
        <v>-990.17999999999665</v>
      </c>
      <c r="AI227" s="2">
        <f t="shared" si="67"/>
        <v>-870.49</v>
      </c>
      <c r="AJ227" s="29">
        <f t="shared" si="67"/>
        <v>0</v>
      </c>
      <c r="AK227" s="31">
        <f t="shared" si="67"/>
        <v>-22</v>
      </c>
      <c r="AL227" s="31">
        <f t="shared" si="67"/>
        <v>-1860.6699999999983</v>
      </c>
      <c r="AM227" s="38">
        <f t="shared" si="68"/>
        <v>-3.875968992248062E-2</v>
      </c>
      <c r="AN227" s="38">
        <f t="shared" si="68"/>
        <v>-0.77777777777777779</v>
      </c>
      <c r="AO227" s="38" t="str">
        <f t="shared" si="68"/>
        <v/>
      </c>
      <c r="AP227" s="38">
        <f t="shared" si="68"/>
        <v>-4.5512585389530555E-2</v>
      </c>
      <c r="AQ227" s="38">
        <f t="shared" si="68"/>
        <v>-0.70015040738685264</v>
      </c>
      <c r="AR227" s="39" t="str">
        <f t="shared" si="68"/>
        <v/>
      </c>
      <c r="AS227" s="40">
        <f t="shared" si="68"/>
        <v>-5.5555555555555552E-2</v>
      </c>
      <c r="AT227" s="40">
        <f t="shared" si="68"/>
        <v>-8.0900559882466791E-2</v>
      </c>
      <c r="AU227" s="119">
        <f t="shared" si="62"/>
        <v>55.822580645161288</v>
      </c>
      <c r="AV227" s="120">
        <f t="shared" si="59"/>
        <v>56.217519379844951</v>
      </c>
      <c r="AW227" s="121">
        <f t="shared" si="60"/>
        <v>-0.39493873468366303</v>
      </c>
      <c r="AX227" s="119">
        <f t="shared" si="61"/>
        <v>186.4</v>
      </c>
      <c r="AY227" s="120">
        <f t="shared" si="58"/>
        <v>138.14333333333332</v>
      </c>
      <c r="AZ227" s="121">
        <f t="shared" si="69"/>
        <v>48.256666666666689</v>
      </c>
    </row>
    <row r="228" spans="1:52" x14ac:dyDescent="0.2">
      <c r="A228" t="s">
        <v>46</v>
      </c>
      <c r="B228" t="s">
        <v>46</v>
      </c>
      <c r="C228" t="s">
        <v>100</v>
      </c>
      <c r="D228" t="s">
        <v>92</v>
      </c>
      <c r="E228" t="s">
        <v>95</v>
      </c>
      <c r="F228" s="4">
        <f t="shared" si="70"/>
        <v>46233</v>
      </c>
      <c r="G228" t="s">
        <v>39</v>
      </c>
      <c r="H228" s="28">
        <v>466</v>
      </c>
      <c r="I228" s="2">
        <v>9</v>
      </c>
      <c r="J228" s="2">
        <v>2</v>
      </c>
      <c r="K228" s="2">
        <v>25858.98</v>
      </c>
      <c r="L228" s="2">
        <v>792.37</v>
      </c>
      <c r="M228" s="29">
        <v>399.05</v>
      </c>
      <c r="N228" s="31">
        <f t="shared" si="63"/>
        <v>477</v>
      </c>
      <c r="O228" s="30">
        <f t="shared" si="64"/>
        <v>27050.399999999998</v>
      </c>
      <c r="P228" t="s">
        <v>49</v>
      </c>
      <c r="Q228" t="s">
        <v>49</v>
      </c>
      <c r="R228" t="s">
        <v>100</v>
      </c>
      <c r="S228" t="s">
        <v>92</v>
      </c>
      <c r="T228" t="s">
        <v>95</v>
      </c>
      <c r="U228" s="4">
        <f t="shared" si="71"/>
        <v>45869</v>
      </c>
      <c r="V228" t="s">
        <v>39</v>
      </c>
      <c r="W228" s="28">
        <v>461</v>
      </c>
      <c r="X228" s="2">
        <v>16</v>
      </c>
      <c r="Y228" s="2">
        <v>0</v>
      </c>
      <c r="Z228" s="2">
        <v>25179.66</v>
      </c>
      <c r="AA228" s="2">
        <v>2364.02</v>
      </c>
      <c r="AB228" s="29">
        <v>0</v>
      </c>
      <c r="AC228" s="31">
        <f t="shared" si="65"/>
        <v>477</v>
      </c>
      <c r="AD228" s="30">
        <f t="shared" si="66"/>
        <v>27543.68</v>
      </c>
      <c r="AE228" s="2">
        <f t="shared" si="67"/>
        <v>5</v>
      </c>
      <c r="AF228" s="2">
        <f t="shared" si="67"/>
        <v>-7</v>
      </c>
      <c r="AG228" s="2">
        <f t="shared" si="67"/>
        <v>2</v>
      </c>
      <c r="AH228" s="2">
        <f t="shared" si="67"/>
        <v>679.31999999999971</v>
      </c>
      <c r="AI228" s="2">
        <f t="shared" si="67"/>
        <v>-1571.65</v>
      </c>
      <c r="AJ228" s="29">
        <f t="shared" si="67"/>
        <v>399.05</v>
      </c>
      <c r="AK228" s="31">
        <f t="shared" si="67"/>
        <v>0</v>
      </c>
      <c r="AL228" s="31">
        <f t="shared" si="67"/>
        <v>-493.28000000000247</v>
      </c>
      <c r="AM228" s="38">
        <f t="shared" si="68"/>
        <v>1.0845986984815618E-2</v>
      </c>
      <c r="AN228" s="38">
        <f t="shared" si="68"/>
        <v>-0.4375</v>
      </c>
      <c r="AO228" s="38" t="str">
        <f t="shared" si="68"/>
        <v/>
      </c>
      <c r="AP228" s="38">
        <f t="shared" si="68"/>
        <v>2.6978918698663909E-2</v>
      </c>
      <c r="AQ228" s="38">
        <f t="shared" si="68"/>
        <v>-0.66482094060117936</v>
      </c>
      <c r="AR228" s="39" t="str">
        <f t="shared" si="68"/>
        <v/>
      </c>
      <c r="AS228" s="40">
        <f t="shared" si="68"/>
        <v>0</v>
      </c>
      <c r="AT228" s="40">
        <f t="shared" si="68"/>
        <v>-1.7909008527546153E-2</v>
      </c>
      <c r="AU228" s="119">
        <f t="shared" si="62"/>
        <v>55.491373390557939</v>
      </c>
      <c r="AV228" s="120">
        <f t="shared" si="59"/>
        <v>54.619652928416485</v>
      </c>
      <c r="AW228" s="121">
        <f t="shared" si="60"/>
        <v>0.87172046214145382</v>
      </c>
      <c r="AX228" s="119">
        <f t="shared" si="61"/>
        <v>108.31090909090909</v>
      </c>
      <c r="AY228" s="120">
        <f t="shared" si="58"/>
        <v>147.75125</v>
      </c>
      <c r="AZ228" s="121">
        <f t="shared" si="69"/>
        <v>-39.440340909090907</v>
      </c>
    </row>
    <row r="229" spans="1:52" x14ac:dyDescent="0.2">
      <c r="A229" t="s">
        <v>46</v>
      </c>
      <c r="B229" t="s">
        <v>46</v>
      </c>
      <c r="C229" t="s">
        <v>100</v>
      </c>
      <c r="D229" t="s">
        <v>92</v>
      </c>
      <c r="E229" t="s">
        <v>95</v>
      </c>
      <c r="F229" s="4">
        <f t="shared" si="70"/>
        <v>46234</v>
      </c>
      <c r="G229" t="s">
        <v>40</v>
      </c>
      <c r="H229" s="28">
        <v>719</v>
      </c>
      <c r="I229" s="2">
        <v>8</v>
      </c>
      <c r="J229" s="2">
        <v>0</v>
      </c>
      <c r="K229" s="2">
        <v>41120.810000000005</v>
      </c>
      <c r="L229" s="2">
        <v>1265.46</v>
      </c>
      <c r="M229" s="29">
        <v>0</v>
      </c>
      <c r="N229" s="31">
        <f t="shared" si="63"/>
        <v>727</v>
      </c>
      <c r="O229" s="30">
        <f t="shared" si="64"/>
        <v>42386.270000000004</v>
      </c>
      <c r="P229" t="s">
        <v>49</v>
      </c>
      <c r="Q229" t="s">
        <v>49</v>
      </c>
      <c r="R229" t="s">
        <v>100</v>
      </c>
      <c r="S229" t="s">
        <v>100</v>
      </c>
      <c r="T229" t="s">
        <v>95</v>
      </c>
      <c r="U229" s="4">
        <f t="shared" si="71"/>
        <v>45870</v>
      </c>
      <c r="V229" t="s">
        <v>40</v>
      </c>
      <c r="W229" s="28">
        <v>708</v>
      </c>
      <c r="X229" s="2">
        <v>8</v>
      </c>
      <c r="Y229" s="2">
        <v>2</v>
      </c>
      <c r="Z229" s="2">
        <v>42427.22</v>
      </c>
      <c r="AA229" s="2">
        <v>1381.96</v>
      </c>
      <c r="AB229" s="29">
        <v>1355.77</v>
      </c>
      <c r="AC229" s="31">
        <f t="shared" si="65"/>
        <v>718</v>
      </c>
      <c r="AD229" s="30">
        <f t="shared" si="66"/>
        <v>45164.95</v>
      </c>
      <c r="AE229" s="2">
        <f t="shared" si="67"/>
        <v>11</v>
      </c>
      <c r="AF229" s="2">
        <f t="shared" si="67"/>
        <v>0</v>
      </c>
      <c r="AG229" s="2">
        <f t="shared" si="67"/>
        <v>-2</v>
      </c>
      <c r="AH229" s="2">
        <f t="shared" si="67"/>
        <v>-1306.4099999999962</v>
      </c>
      <c r="AI229" s="2">
        <f t="shared" si="67"/>
        <v>-116.5</v>
      </c>
      <c r="AJ229" s="29">
        <f t="shared" si="67"/>
        <v>-1355.77</v>
      </c>
      <c r="AK229" s="31">
        <f t="shared" si="67"/>
        <v>9</v>
      </c>
      <c r="AL229" s="31">
        <f t="shared" si="67"/>
        <v>-2778.679999999993</v>
      </c>
      <c r="AM229" s="38">
        <f t="shared" si="68"/>
        <v>1.5536723163841809E-2</v>
      </c>
      <c r="AN229" s="38">
        <f t="shared" si="68"/>
        <v>0</v>
      </c>
      <c r="AO229" s="38">
        <f t="shared" si="68"/>
        <v>-1</v>
      </c>
      <c r="AP229" s="38">
        <f t="shared" si="68"/>
        <v>-3.0791788856304896E-2</v>
      </c>
      <c r="AQ229" s="38">
        <f t="shared" si="68"/>
        <v>-8.430055862687777E-2</v>
      </c>
      <c r="AR229" s="39">
        <f t="shared" si="68"/>
        <v>-1</v>
      </c>
      <c r="AS229" s="40">
        <f t="shared" si="68"/>
        <v>1.2534818941504178E-2</v>
      </c>
      <c r="AT229" s="40">
        <f t="shared" si="68"/>
        <v>-6.1522928731239448E-2</v>
      </c>
      <c r="AU229" s="119">
        <f t="shared" si="62"/>
        <v>57.191668984700982</v>
      </c>
      <c r="AV229" s="120">
        <f t="shared" si="59"/>
        <v>59.925451977401131</v>
      </c>
      <c r="AW229" s="121">
        <f t="shared" si="60"/>
        <v>-2.7337829927001494</v>
      </c>
      <c r="AX229" s="119">
        <f t="shared" si="61"/>
        <v>158.1825</v>
      </c>
      <c r="AY229" s="120">
        <f t="shared" si="58"/>
        <v>273.77300000000002</v>
      </c>
      <c r="AZ229" s="121">
        <f t="shared" si="69"/>
        <v>-115.59050000000002</v>
      </c>
    </row>
    <row r="230" spans="1:52" ht="13.5" thickBot="1" x14ac:dyDescent="0.25">
      <c r="A230" t="s">
        <v>46</v>
      </c>
      <c r="B230" t="s">
        <v>46</v>
      </c>
      <c r="C230" t="s">
        <v>100</v>
      </c>
      <c r="D230" t="s">
        <v>100</v>
      </c>
      <c r="E230" t="s">
        <v>95</v>
      </c>
      <c r="F230" s="59">
        <f t="shared" si="70"/>
        <v>46235</v>
      </c>
      <c r="G230" s="42" t="s">
        <v>41</v>
      </c>
      <c r="H230" s="43">
        <v>698</v>
      </c>
      <c r="I230" s="44">
        <v>7</v>
      </c>
      <c r="J230" s="44">
        <v>0</v>
      </c>
      <c r="K230" s="44">
        <v>38005.479999999996</v>
      </c>
      <c r="L230" s="44">
        <v>910.4</v>
      </c>
      <c r="M230" s="45">
        <v>0</v>
      </c>
      <c r="N230" s="47">
        <f t="shared" si="63"/>
        <v>705</v>
      </c>
      <c r="O230" s="46">
        <f t="shared" si="64"/>
        <v>38915.879999999997</v>
      </c>
      <c r="P230" t="s">
        <v>49</v>
      </c>
      <c r="Q230" t="s">
        <v>49</v>
      </c>
      <c r="R230" t="s">
        <v>100</v>
      </c>
      <c r="S230" t="s">
        <v>100</v>
      </c>
      <c r="T230" t="s">
        <v>95</v>
      </c>
      <c r="U230" s="59">
        <f t="shared" si="71"/>
        <v>45871</v>
      </c>
      <c r="V230" s="42" t="s">
        <v>41</v>
      </c>
      <c r="W230" s="43">
        <v>745</v>
      </c>
      <c r="X230" s="44">
        <v>10</v>
      </c>
      <c r="Y230" s="44">
        <v>2</v>
      </c>
      <c r="Z230" s="44">
        <v>42324.31</v>
      </c>
      <c r="AA230" s="44">
        <v>1262.04</v>
      </c>
      <c r="AB230" s="45">
        <v>238.81</v>
      </c>
      <c r="AC230" s="47">
        <f t="shared" si="65"/>
        <v>757</v>
      </c>
      <c r="AD230" s="46">
        <f t="shared" si="66"/>
        <v>43825.159999999996</v>
      </c>
      <c r="AE230" s="44">
        <f t="shared" si="67"/>
        <v>-47</v>
      </c>
      <c r="AF230" s="44">
        <f t="shared" si="67"/>
        <v>-3</v>
      </c>
      <c r="AG230" s="44">
        <f t="shared" si="67"/>
        <v>-2</v>
      </c>
      <c r="AH230" s="44">
        <f t="shared" si="67"/>
        <v>-4318.8300000000017</v>
      </c>
      <c r="AI230" s="44">
        <f t="shared" si="67"/>
        <v>-351.64</v>
      </c>
      <c r="AJ230" s="45">
        <f t="shared" si="67"/>
        <v>-238.81</v>
      </c>
      <c r="AK230" s="47">
        <f t="shared" si="67"/>
        <v>-52</v>
      </c>
      <c r="AL230" s="47">
        <f t="shared" si="67"/>
        <v>-4909.2799999999988</v>
      </c>
      <c r="AM230" s="56">
        <f t="shared" si="68"/>
        <v>-6.3087248322147654E-2</v>
      </c>
      <c r="AN230" s="56">
        <f t="shared" si="68"/>
        <v>-0.3</v>
      </c>
      <c r="AO230" s="56">
        <f t="shared" si="68"/>
        <v>-1</v>
      </c>
      <c r="AP230" s="56">
        <f t="shared" si="68"/>
        <v>-0.10204135637415003</v>
      </c>
      <c r="AQ230" s="56">
        <f t="shared" si="68"/>
        <v>-0.27862825267027985</v>
      </c>
      <c r="AR230" s="57">
        <f t="shared" si="68"/>
        <v>-1</v>
      </c>
      <c r="AS230" s="58">
        <f t="shared" si="68"/>
        <v>-6.8692206076618231E-2</v>
      </c>
      <c r="AT230" s="58">
        <f t="shared" si="68"/>
        <v>-0.11201967089224545</v>
      </c>
      <c r="AU230" s="119">
        <f t="shared" si="62"/>
        <v>54.449111747850999</v>
      </c>
      <c r="AV230" s="120">
        <f t="shared" si="59"/>
        <v>56.811154362416104</v>
      </c>
      <c r="AW230" s="121">
        <f t="shared" si="60"/>
        <v>-2.3620426145651052</v>
      </c>
      <c r="AX230" s="119">
        <f t="shared" si="61"/>
        <v>130.05714285714285</v>
      </c>
      <c r="AY230" s="120">
        <f t="shared" si="58"/>
        <v>125.07083333333333</v>
      </c>
      <c r="AZ230" s="121">
        <f t="shared" si="69"/>
        <v>4.9863095238095241</v>
      </c>
    </row>
    <row r="231" spans="1:52" x14ac:dyDescent="0.2">
      <c r="A231" t="s">
        <v>46</v>
      </c>
      <c r="B231" t="s">
        <v>46</v>
      </c>
      <c r="C231" t="s">
        <v>100</v>
      </c>
      <c r="D231" t="s">
        <v>100</v>
      </c>
      <c r="E231" t="s">
        <v>96</v>
      </c>
      <c r="F231" s="4">
        <f t="shared" si="70"/>
        <v>46236</v>
      </c>
      <c r="G231" t="s">
        <v>35</v>
      </c>
      <c r="H231" s="28">
        <v>388</v>
      </c>
      <c r="I231" s="2">
        <v>0</v>
      </c>
      <c r="J231" s="2">
        <v>0</v>
      </c>
      <c r="K231" s="2">
        <v>22385.65</v>
      </c>
      <c r="L231" s="2">
        <v>0</v>
      </c>
      <c r="M231" s="29">
        <v>0</v>
      </c>
      <c r="N231" s="31">
        <f t="shared" si="63"/>
        <v>388</v>
      </c>
      <c r="O231" s="30">
        <f t="shared" si="64"/>
        <v>22385.65</v>
      </c>
      <c r="P231" t="s">
        <v>49</v>
      </c>
      <c r="Q231" t="s">
        <v>49</v>
      </c>
      <c r="R231" t="s">
        <v>100</v>
      </c>
      <c r="S231" t="s">
        <v>100</v>
      </c>
      <c r="T231" t="s">
        <v>96</v>
      </c>
      <c r="U231" s="4">
        <f t="shared" si="71"/>
        <v>45872</v>
      </c>
      <c r="V231" t="s">
        <v>35</v>
      </c>
      <c r="W231" s="28">
        <v>444</v>
      </c>
      <c r="X231" s="2">
        <v>5</v>
      </c>
      <c r="Y231" s="2">
        <v>0</v>
      </c>
      <c r="Z231" s="2">
        <v>25170.03</v>
      </c>
      <c r="AA231" s="2">
        <v>1247.2</v>
      </c>
      <c r="AB231" s="29">
        <v>0</v>
      </c>
      <c r="AC231" s="31">
        <f t="shared" si="65"/>
        <v>449</v>
      </c>
      <c r="AD231" s="30">
        <f t="shared" si="66"/>
        <v>26417.23</v>
      </c>
      <c r="AE231" s="2">
        <f t="shared" si="67"/>
        <v>-56</v>
      </c>
      <c r="AF231" s="2">
        <f t="shared" si="67"/>
        <v>-5</v>
      </c>
      <c r="AG231" s="2">
        <f t="shared" si="67"/>
        <v>0</v>
      </c>
      <c r="AH231" s="2">
        <f t="shared" si="67"/>
        <v>-2784.3799999999974</v>
      </c>
      <c r="AI231" s="2">
        <f t="shared" si="67"/>
        <v>-1247.2</v>
      </c>
      <c r="AJ231" s="29">
        <f t="shared" si="67"/>
        <v>0</v>
      </c>
      <c r="AK231" s="31">
        <f t="shared" si="67"/>
        <v>-61</v>
      </c>
      <c r="AL231" s="31">
        <f t="shared" si="67"/>
        <v>-4031.5799999999981</v>
      </c>
      <c r="AM231" s="38">
        <f t="shared" si="68"/>
        <v>-0.12612612612612611</v>
      </c>
      <c r="AN231" s="38">
        <f t="shared" si="68"/>
        <v>-1</v>
      </c>
      <c r="AO231" s="38" t="str">
        <f t="shared" si="68"/>
        <v/>
      </c>
      <c r="AP231" s="38">
        <f t="shared" si="68"/>
        <v>-0.11062283199503527</v>
      </c>
      <c r="AQ231" s="38">
        <f t="shared" si="68"/>
        <v>-1</v>
      </c>
      <c r="AR231" s="39" t="str">
        <f t="shared" si="68"/>
        <v/>
      </c>
      <c r="AS231" s="40">
        <f t="shared" si="68"/>
        <v>-0.13585746102449889</v>
      </c>
      <c r="AT231" s="40">
        <f t="shared" si="68"/>
        <v>-0.15261176133909565</v>
      </c>
      <c r="AU231" s="119">
        <f t="shared" si="62"/>
        <v>57.694974226804128</v>
      </c>
      <c r="AV231" s="120">
        <f t="shared" si="59"/>
        <v>56.689256756756755</v>
      </c>
      <c r="AW231" s="121">
        <f t="shared" si="60"/>
        <v>1.0057174700473723</v>
      </c>
      <c r="AX231" s="119">
        <f t="shared" si="61"/>
        <v>0</v>
      </c>
      <c r="AY231" s="120">
        <f t="shared" si="58"/>
        <v>249.44</v>
      </c>
      <c r="AZ231" s="121">
        <f t="shared" si="69"/>
        <v>-249.44</v>
      </c>
    </row>
    <row r="232" spans="1:52" x14ac:dyDescent="0.2">
      <c r="A232" t="s">
        <v>46</v>
      </c>
      <c r="B232" t="s">
        <v>46</v>
      </c>
      <c r="C232" t="s">
        <v>100</v>
      </c>
      <c r="D232" t="s">
        <v>100</v>
      </c>
      <c r="E232" t="s">
        <v>96</v>
      </c>
      <c r="F232" s="4">
        <f t="shared" si="70"/>
        <v>46237</v>
      </c>
      <c r="G232" t="s">
        <v>36</v>
      </c>
      <c r="H232" s="28">
        <v>278</v>
      </c>
      <c r="I232" s="2">
        <v>6</v>
      </c>
      <c r="J232" s="2">
        <v>1</v>
      </c>
      <c r="K232" s="2">
        <v>13749.390000000001</v>
      </c>
      <c r="L232" s="2">
        <v>1405.0700000000002</v>
      </c>
      <c r="M232" s="29">
        <v>128.46</v>
      </c>
      <c r="N232" s="31">
        <f t="shared" si="63"/>
        <v>285</v>
      </c>
      <c r="O232" s="30">
        <f t="shared" si="64"/>
        <v>15282.92</v>
      </c>
      <c r="P232" t="s">
        <v>49</v>
      </c>
      <c r="Q232" t="s">
        <v>49</v>
      </c>
      <c r="R232" t="s">
        <v>100</v>
      </c>
      <c r="S232" t="s">
        <v>100</v>
      </c>
      <c r="T232" t="s">
        <v>96</v>
      </c>
      <c r="U232" s="4">
        <f t="shared" si="71"/>
        <v>45873</v>
      </c>
      <c r="V232" t="s">
        <v>36</v>
      </c>
      <c r="W232" s="28">
        <v>258</v>
      </c>
      <c r="X232" s="2">
        <v>3</v>
      </c>
      <c r="Y232" s="2">
        <v>0</v>
      </c>
      <c r="Z232" s="2">
        <v>13651.669999999998</v>
      </c>
      <c r="AA232" s="2">
        <v>90.259999999999991</v>
      </c>
      <c r="AB232" s="29">
        <v>0</v>
      </c>
      <c r="AC232" s="31">
        <f t="shared" si="65"/>
        <v>261</v>
      </c>
      <c r="AD232" s="30">
        <f t="shared" si="66"/>
        <v>13741.929999999998</v>
      </c>
      <c r="AE232" s="2">
        <f t="shared" si="67"/>
        <v>20</v>
      </c>
      <c r="AF232" s="2">
        <f t="shared" si="67"/>
        <v>3</v>
      </c>
      <c r="AG232" s="2">
        <f t="shared" si="67"/>
        <v>1</v>
      </c>
      <c r="AH232" s="2">
        <f t="shared" si="67"/>
        <v>97.720000000002983</v>
      </c>
      <c r="AI232" s="2">
        <f t="shared" si="67"/>
        <v>1314.8100000000002</v>
      </c>
      <c r="AJ232" s="29">
        <f t="shared" si="67"/>
        <v>128.46</v>
      </c>
      <c r="AK232" s="31">
        <f t="shared" si="67"/>
        <v>24</v>
      </c>
      <c r="AL232" s="31">
        <f t="shared" si="67"/>
        <v>1540.9900000000016</v>
      </c>
      <c r="AM232" s="38">
        <f t="shared" si="68"/>
        <v>7.7519379844961239E-2</v>
      </c>
      <c r="AN232" s="38">
        <f t="shared" si="68"/>
        <v>1</v>
      </c>
      <c r="AO232" s="38" t="str">
        <f t="shared" si="68"/>
        <v/>
      </c>
      <c r="AP232" s="38">
        <f t="shared" si="68"/>
        <v>7.1580986062513225E-3</v>
      </c>
      <c r="AQ232" s="38">
        <f t="shared" si="68"/>
        <v>14.566917793042325</v>
      </c>
      <c r="AR232" s="39" t="str">
        <f t="shared" si="68"/>
        <v/>
      </c>
      <c r="AS232" s="40">
        <f t="shared" si="68"/>
        <v>9.1954022988505746E-2</v>
      </c>
      <c r="AT232" s="40">
        <f t="shared" si="68"/>
        <v>0.11213781470288393</v>
      </c>
      <c r="AU232" s="119">
        <f t="shared" si="62"/>
        <v>49.458237410071945</v>
      </c>
      <c r="AV232" s="120">
        <f t="shared" si="59"/>
        <v>52.913449612403092</v>
      </c>
      <c r="AW232" s="121">
        <f t="shared" si="60"/>
        <v>-3.4552122023311469</v>
      </c>
      <c r="AX232" s="119">
        <f t="shared" si="61"/>
        <v>219.07571428571433</v>
      </c>
      <c r="AY232" s="120">
        <f t="shared" si="58"/>
        <v>30.086666666666662</v>
      </c>
      <c r="AZ232" s="121">
        <f t="shared" si="69"/>
        <v>188.98904761904765</v>
      </c>
    </row>
    <row r="233" spans="1:52" x14ac:dyDescent="0.2">
      <c r="A233" t="s">
        <v>46</v>
      </c>
      <c r="B233" t="s">
        <v>46</v>
      </c>
      <c r="C233" t="s">
        <v>100</v>
      </c>
      <c r="D233" t="s">
        <v>100</v>
      </c>
      <c r="E233" t="s">
        <v>96</v>
      </c>
      <c r="F233" s="4">
        <f t="shared" si="70"/>
        <v>46238</v>
      </c>
      <c r="G233" t="s">
        <v>37</v>
      </c>
      <c r="H233" s="28">
        <v>0</v>
      </c>
      <c r="I233" s="2">
        <v>0</v>
      </c>
      <c r="J233" s="2">
        <v>0</v>
      </c>
      <c r="K233" s="2">
        <v>0</v>
      </c>
      <c r="L233" s="2">
        <v>0</v>
      </c>
      <c r="M233" s="29">
        <v>0</v>
      </c>
      <c r="N233" s="31">
        <f t="shared" si="63"/>
        <v>0</v>
      </c>
      <c r="O233" s="30">
        <f t="shared" si="64"/>
        <v>0</v>
      </c>
      <c r="P233" t="s">
        <v>49</v>
      </c>
      <c r="Q233" t="s">
        <v>49</v>
      </c>
      <c r="R233" t="s">
        <v>100</v>
      </c>
      <c r="S233" t="s">
        <v>100</v>
      </c>
      <c r="T233" t="s">
        <v>96</v>
      </c>
      <c r="U233" s="4">
        <f t="shared" si="71"/>
        <v>45874</v>
      </c>
      <c r="V233" t="s">
        <v>37</v>
      </c>
      <c r="W233" s="28">
        <v>324</v>
      </c>
      <c r="X233" s="2">
        <v>9</v>
      </c>
      <c r="Y233" s="2">
        <v>0</v>
      </c>
      <c r="Z233" s="2">
        <v>17822.27</v>
      </c>
      <c r="AA233" s="2">
        <v>1058.43</v>
      </c>
      <c r="AB233" s="29">
        <v>0</v>
      </c>
      <c r="AC233" s="31">
        <f t="shared" si="65"/>
        <v>333</v>
      </c>
      <c r="AD233" s="30">
        <f t="shared" si="66"/>
        <v>18880.7</v>
      </c>
      <c r="AE233" s="2">
        <f t="shared" si="67"/>
        <v>-324</v>
      </c>
      <c r="AF233" s="2">
        <f t="shared" si="67"/>
        <v>-9</v>
      </c>
      <c r="AG233" s="2">
        <f t="shared" si="67"/>
        <v>0</v>
      </c>
      <c r="AH233" s="2">
        <f t="shared" si="67"/>
        <v>-17822.27</v>
      </c>
      <c r="AI233" s="2">
        <f t="shared" si="67"/>
        <v>-1058.43</v>
      </c>
      <c r="AJ233" s="29">
        <f t="shared" si="67"/>
        <v>0</v>
      </c>
      <c r="AK233" s="31">
        <f t="shared" si="67"/>
        <v>-333</v>
      </c>
      <c r="AL233" s="31">
        <f t="shared" si="67"/>
        <v>-18880.7</v>
      </c>
      <c r="AM233" s="38">
        <f t="shared" si="68"/>
        <v>-1</v>
      </c>
      <c r="AN233" s="38">
        <f t="shared" si="68"/>
        <v>-1</v>
      </c>
      <c r="AO233" s="38" t="str">
        <f t="shared" si="68"/>
        <v/>
      </c>
      <c r="AP233" s="38">
        <f t="shared" si="68"/>
        <v>-1</v>
      </c>
      <c r="AQ233" s="38">
        <f t="shared" si="68"/>
        <v>-1</v>
      </c>
      <c r="AR233" s="39" t="str">
        <f t="shared" si="68"/>
        <v/>
      </c>
      <c r="AS233" s="40">
        <f t="shared" si="68"/>
        <v>-1</v>
      </c>
      <c r="AT233" s="40">
        <f t="shared" si="68"/>
        <v>-1</v>
      </c>
      <c r="AU233" s="119">
        <f t="shared" si="62"/>
        <v>0</v>
      </c>
      <c r="AV233" s="120">
        <f t="shared" si="59"/>
        <v>55.00700617283951</v>
      </c>
      <c r="AW233" s="121">
        <f t="shared" si="60"/>
        <v>-55.00700617283951</v>
      </c>
      <c r="AX233" s="119">
        <f t="shared" si="61"/>
        <v>0</v>
      </c>
      <c r="AY233" s="120">
        <f t="shared" si="58"/>
        <v>117.60333333333334</v>
      </c>
      <c r="AZ233" s="121">
        <f t="shared" si="69"/>
        <v>-117.60333333333334</v>
      </c>
    </row>
    <row r="234" spans="1:52" x14ac:dyDescent="0.2">
      <c r="A234" t="s">
        <v>46</v>
      </c>
      <c r="B234" t="s">
        <v>46</v>
      </c>
      <c r="C234" t="s">
        <v>100</v>
      </c>
      <c r="D234" t="s">
        <v>100</v>
      </c>
      <c r="E234" t="s">
        <v>96</v>
      </c>
      <c r="F234" s="4">
        <f t="shared" si="70"/>
        <v>46239</v>
      </c>
      <c r="G234" t="s">
        <v>38</v>
      </c>
      <c r="H234" s="28">
        <v>0</v>
      </c>
      <c r="I234" s="2">
        <v>0</v>
      </c>
      <c r="J234" s="2">
        <v>0</v>
      </c>
      <c r="K234" s="2">
        <v>0</v>
      </c>
      <c r="L234" s="2">
        <v>0</v>
      </c>
      <c r="M234" s="29">
        <v>0</v>
      </c>
      <c r="N234" s="31">
        <f t="shared" si="63"/>
        <v>0</v>
      </c>
      <c r="O234" s="30">
        <f t="shared" si="64"/>
        <v>0</v>
      </c>
      <c r="P234" t="s">
        <v>49</v>
      </c>
      <c r="Q234" t="s">
        <v>49</v>
      </c>
      <c r="R234" t="s">
        <v>100</v>
      </c>
      <c r="S234" t="s">
        <v>100</v>
      </c>
      <c r="T234" t="s">
        <v>96</v>
      </c>
      <c r="U234" s="4">
        <f t="shared" si="71"/>
        <v>45875</v>
      </c>
      <c r="V234" t="s">
        <v>38</v>
      </c>
      <c r="W234" s="28">
        <v>401</v>
      </c>
      <c r="X234" s="2">
        <v>9</v>
      </c>
      <c r="Y234" s="2">
        <v>1</v>
      </c>
      <c r="Z234" s="2">
        <v>22535.510000000002</v>
      </c>
      <c r="AA234" s="2">
        <v>1047.77</v>
      </c>
      <c r="AB234" s="29">
        <v>516.75</v>
      </c>
      <c r="AC234" s="31">
        <f t="shared" si="65"/>
        <v>411</v>
      </c>
      <c r="AD234" s="30">
        <f t="shared" si="66"/>
        <v>24100.030000000002</v>
      </c>
      <c r="AE234" s="2">
        <f t="shared" si="67"/>
        <v>-401</v>
      </c>
      <c r="AF234" s="2">
        <f t="shared" si="67"/>
        <v>-9</v>
      </c>
      <c r="AG234" s="2">
        <f t="shared" si="67"/>
        <v>-1</v>
      </c>
      <c r="AH234" s="2">
        <f t="shared" si="67"/>
        <v>-22535.510000000002</v>
      </c>
      <c r="AI234" s="2">
        <f t="shared" si="67"/>
        <v>-1047.77</v>
      </c>
      <c r="AJ234" s="29">
        <f t="shared" si="67"/>
        <v>-516.75</v>
      </c>
      <c r="AK234" s="31">
        <f t="shared" si="67"/>
        <v>-411</v>
      </c>
      <c r="AL234" s="31">
        <f t="shared" si="67"/>
        <v>-24100.030000000002</v>
      </c>
      <c r="AM234" s="38">
        <f t="shared" si="68"/>
        <v>-1</v>
      </c>
      <c r="AN234" s="38">
        <f t="shared" si="68"/>
        <v>-1</v>
      </c>
      <c r="AO234" s="38">
        <f t="shared" si="68"/>
        <v>-1</v>
      </c>
      <c r="AP234" s="38">
        <f t="shared" si="68"/>
        <v>-1</v>
      </c>
      <c r="AQ234" s="38">
        <f t="shared" si="68"/>
        <v>-1</v>
      </c>
      <c r="AR234" s="39">
        <f t="shared" si="68"/>
        <v>-1</v>
      </c>
      <c r="AS234" s="40">
        <f t="shared" si="68"/>
        <v>-1</v>
      </c>
      <c r="AT234" s="40">
        <f t="shared" si="68"/>
        <v>-1</v>
      </c>
      <c r="AU234" s="119">
        <f t="shared" si="62"/>
        <v>0</v>
      </c>
      <c r="AV234" s="120">
        <f t="shared" si="59"/>
        <v>56.198279301745643</v>
      </c>
      <c r="AW234" s="121">
        <f t="shared" si="60"/>
        <v>-56.198279301745643</v>
      </c>
      <c r="AX234" s="119">
        <f t="shared" si="61"/>
        <v>0</v>
      </c>
      <c r="AY234" s="120">
        <f t="shared" si="58"/>
        <v>156.452</v>
      </c>
      <c r="AZ234" s="121">
        <f t="shared" si="69"/>
        <v>-156.452</v>
      </c>
    </row>
    <row r="235" spans="1:52" x14ac:dyDescent="0.2">
      <c r="A235" t="s">
        <v>46</v>
      </c>
      <c r="B235" t="s">
        <v>46</v>
      </c>
      <c r="C235" t="s">
        <v>100</v>
      </c>
      <c r="D235" t="s">
        <v>100</v>
      </c>
      <c r="E235" t="s">
        <v>96</v>
      </c>
      <c r="F235" s="4">
        <f t="shared" si="70"/>
        <v>46240</v>
      </c>
      <c r="G235" t="s">
        <v>39</v>
      </c>
      <c r="H235" s="28">
        <v>0</v>
      </c>
      <c r="I235" s="2">
        <v>0</v>
      </c>
      <c r="J235" s="2">
        <v>0</v>
      </c>
      <c r="K235" s="2">
        <v>0</v>
      </c>
      <c r="L235" s="2">
        <v>0</v>
      </c>
      <c r="M235" s="29">
        <v>0</v>
      </c>
      <c r="N235" s="31">
        <f t="shared" si="63"/>
        <v>0</v>
      </c>
      <c r="O235" s="30">
        <f t="shared" si="64"/>
        <v>0</v>
      </c>
      <c r="P235" t="s">
        <v>49</v>
      </c>
      <c r="Q235" t="s">
        <v>49</v>
      </c>
      <c r="R235" t="s">
        <v>100</v>
      </c>
      <c r="S235" t="s">
        <v>100</v>
      </c>
      <c r="T235" t="s">
        <v>96</v>
      </c>
      <c r="U235" s="4">
        <f t="shared" si="71"/>
        <v>45876</v>
      </c>
      <c r="V235" t="s">
        <v>39</v>
      </c>
      <c r="W235" s="28">
        <v>434</v>
      </c>
      <c r="X235" s="2">
        <v>9</v>
      </c>
      <c r="Y235" s="2">
        <v>2</v>
      </c>
      <c r="Z235" s="2">
        <v>22133.730000000003</v>
      </c>
      <c r="AA235" s="2">
        <v>1553.49</v>
      </c>
      <c r="AB235" s="29">
        <v>608.67999999999995</v>
      </c>
      <c r="AC235" s="31">
        <f t="shared" si="65"/>
        <v>445</v>
      </c>
      <c r="AD235" s="30">
        <f t="shared" si="66"/>
        <v>24295.900000000005</v>
      </c>
      <c r="AE235" s="2">
        <f t="shared" si="67"/>
        <v>-434</v>
      </c>
      <c r="AF235" s="2">
        <f t="shared" si="67"/>
        <v>-9</v>
      </c>
      <c r="AG235" s="2">
        <f t="shared" si="67"/>
        <v>-2</v>
      </c>
      <c r="AH235" s="2">
        <f t="shared" si="67"/>
        <v>-22133.730000000003</v>
      </c>
      <c r="AI235" s="2">
        <f t="shared" si="67"/>
        <v>-1553.49</v>
      </c>
      <c r="AJ235" s="29">
        <f t="shared" si="67"/>
        <v>-608.67999999999995</v>
      </c>
      <c r="AK235" s="31">
        <f t="shared" si="67"/>
        <v>-445</v>
      </c>
      <c r="AL235" s="31">
        <f t="shared" si="67"/>
        <v>-24295.900000000005</v>
      </c>
      <c r="AM235" s="38">
        <f t="shared" si="68"/>
        <v>-1</v>
      </c>
      <c r="AN235" s="38">
        <f t="shared" si="68"/>
        <v>-1</v>
      </c>
      <c r="AO235" s="38">
        <f t="shared" si="68"/>
        <v>-1</v>
      </c>
      <c r="AP235" s="38">
        <f t="shared" si="68"/>
        <v>-1</v>
      </c>
      <c r="AQ235" s="38">
        <f t="shared" si="68"/>
        <v>-1</v>
      </c>
      <c r="AR235" s="39">
        <f t="shared" si="68"/>
        <v>-1</v>
      </c>
      <c r="AS235" s="40">
        <f t="shared" si="68"/>
        <v>-1</v>
      </c>
      <c r="AT235" s="40">
        <f t="shared" si="68"/>
        <v>-1</v>
      </c>
      <c r="AU235" s="119">
        <f t="shared" si="62"/>
        <v>0</v>
      </c>
      <c r="AV235" s="120">
        <f t="shared" si="59"/>
        <v>50.99937788018434</v>
      </c>
      <c r="AW235" s="121">
        <f t="shared" si="60"/>
        <v>-50.99937788018434</v>
      </c>
      <c r="AX235" s="119">
        <f t="shared" si="61"/>
        <v>0</v>
      </c>
      <c r="AY235" s="120">
        <f t="shared" si="58"/>
        <v>196.56090909090909</v>
      </c>
      <c r="AZ235" s="121">
        <f t="shared" si="69"/>
        <v>-196.56090909090909</v>
      </c>
    </row>
    <row r="236" spans="1:52" x14ac:dyDescent="0.2">
      <c r="A236" t="s">
        <v>46</v>
      </c>
      <c r="B236" t="s">
        <v>46</v>
      </c>
      <c r="C236" t="s">
        <v>100</v>
      </c>
      <c r="D236" t="s">
        <v>100</v>
      </c>
      <c r="E236" t="s">
        <v>96</v>
      </c>
      <c r="F236" s="4">
        <f t="shared" si="70"/>
        <v>46241</v>
      </c>
      <c r="G236" t="s">
        <v>40</v>
      </c>
      <c r="H236" s="28">
        <v>0</v>
      </c>
      <c r="I236" s="2">
        <v>0</v>
      </c>
      <c r="J236" s="2">
        <v>0</v>
      </c>
      <c r="K236" s="2">
        <v>0</v>
      </c>
      <c r="L236" s="2">
        <v>0</v>
      </c>
      <c r="M236" s="29">
        <v>0</v>
      </c>
      <c r="N236" s="31">
        <f t="shared" si="63"/>
        <v>0</v>
      </c>
      <c r="O236" s="30">
        <f t="shared" si="64"/>
        <v>0</v>
      </c>
      <c r="P236" t="s">
        <v>49</v>
      </c>
      <c r="Q236" t="s">
        <v>49</v>
      </c>
      <c r="R236" t="s">
        <v>100</v>
      </c>
      <c r="S236" t="s">
        <v>100</v>
      </c>
      <c r="T236" t="s">
        <v>96</v>
      </c>
      <c r="U236" s="4">
        <f t="shared" si="71"/>
        <v>45877</v>
      </c>
      <c r="V236" t="s">
        <v>40</v>
      </c>
      <c r="W236" s="28">
        <v>771</v>
      </c>
      <c r="X236" s="2">
        <v>6</v>
      </c>
      <c r="Y236" s="2">
        <v>1</v>
      </c>
      <c r="Z236" s="2">
        <v>48094.5</v>
      </c>
      <c r="AA236" s="2">
        <v>595.99</v>
      </c>
      <c r="AB236" s="29">
        <v>1106.99</v>
      </c>
      <c r="AC236" s="31">
        <f t="shared" si="65"/>
        <v>778</v>
      </c>
      <c r="AD236" s="30">
        <f t="shared" si="66"/>
        <v>49797.479999999996</v>
      </c>
      <c r="AE236" s="2">
        <f t="shared" si="67"/>
        <v>-771</v>
      </c>
      <c r="AF236" s="2">
        <f t="shared" si="67"/>
        <v>-6</v>
      </c>
      <c r="AG236" s="2">
        <f t="shared" si="67"/>
        <v>-1</v>
      </c>
      <c r="AH236" s="2">
        <f t="shared" si="67"/>
        <v>-48094.5</v>
      </c>
      <c r="AI236" s="2">
        <f t="shared" si="67"/>
        <v>-595.99</v>
      </c>
      <c r="AJ236" s="29">
        <f t="shared" si="67"/>
        <v>-1106.99</v>
      </c>
      <c r="AK236" s="31">
        <f t="shared" si="67"/>
        <v>-778</v>
      </c>
      <c r="AL236" s="31">
        <f t="shared" si="67"/>
        <v>-49797.479999999996</v>
      </c>
      <c r="AM236" s="38">
        <f t="shared" si="68"/>
        <v>-1</v>
      </c>
      <c r="AN236" s="38">
        <f t="shared" si="68"/>
        <v>-1</v>
      </c>
      <c r="AO236" s="38">
        <f t="shared" si="68"/>
        <v>-1</v>
      </c>
      <c r="AP236" s="38">
        <f t="shared" si="68"/>
        <v>-1</v>
      </c>
      <c r="AQ236" s="38">
        <f t="shared" si="68"/>
        <v>-1</v>
      </c>
      <c r="AR236" s="39">
        <f t="shared" si="68"/>
        <v>-1</v>
      </c>
      <c r="AS236" s="40">
        <f t="shared" si="68"/>
        <v>-1</v>
      </c>
      <c r="AT236" s="40">
        <f t="shared" si="68"/>
        <v>-1</v>
      </c>
      <c r="AU236" s="119">
        <f t="shared" si="62"/>
        <v>0</v>
      </c>
      <c r="AV236" s="120">
        <f t="shared" si="59"/>
        <v>62.379377431906612</v>
      </c>
      <c r="AW236" s="121">
        <f t="shared" si="60"/>
        <v>-62.379377431906612</v>
      </c>
      <c r="AX236" s="119">
        <f t="shared" si="61"/>
        <v>0</v>
      </c>
      <c r="AY236" s="120">
        <f t="shared" si="58"/>
        <v>243.28285714285715</v>
      </c>
      <c r="AZ236" s="121">
        <f t="shared" si="69"/>
        <v>-243.28285714285715</v>
      </c>
    </row>
    <row r="237" spans="1:52" ht="13.5" thickBot="1" x14ac:dyDescent="0.25">
      <c r="A237" t="s">
        <v>46</v>
      </c>
      <c r="B237" t="s">
        <v>46</v>
      </c>
      <c r="C237" t="s">
        <v>100</v>
      </c>
      <c r="D237" t="s">
        <v>100</v>
      </c>
      <c r="E237" t="s">
        <v>96</v>
      </c>
      <c r="F237" s="59">
        <f t="shared" si="70"/>
        <v>46242</v>
      </c>
      <c r="G237" s="42" t="s">
        <v>41</v>
      </c>
      <c r="H237" s="43">
        <v>0</v>
      </c>
      <c r="I237" s="44">
        <v>0</v>
      </c>
      <c r="J237" s="44">
        <v>0</v>
      </c>
      <c r="K237" s="44">
        <v>0</v>
      </c>
      <c r="L237" s="44">
        <v>0</v>
      </c>
      <c r="M237" s="45">
        <v>0</v>
      </c>
      <c r="N237" s="47">
        <f t="shared" si="63"/>
        <v>0</v>
      </c>
      <c r="O237" s="46">
        <f t="shared" si="64"/>
        <v>0</v>
      </c>
      <c r="P237" t="s">
        <v>49</v>
      </c>
      <c r="Q237" t="s">
        <v>49</v>
      </c>
      <c r="R237" t="s">
        <v>100</v>
      </c>
      <c r="S237" t="s">
        <v>100</v>
      </c>
      <c r="T237" t="s">
        <v>96</v>
      </c>
      <c r="U237" s="59">
        <f t="shared" si="71"/>
        <v>45878</v>
      </c>
      <c r="V237" s="42" t="s">
        <v>41</v>
      </c>
      <c r="W237" s="43">
        <v>791</v>
      </c>
      <c r="X237" s="44">
        <v>2</v>
      </c>
      <c r="Y237" s="44">
        <v>0</v>
      </c>
      <c r="Z237" s="44">
        <v>41801.379999999997</v>
      </c>
      <c r="AA237" s="44">
        <v>121.91</v>
      </c>
      <c r="AB237" s="45">
        <v>0</v>
      </c>
      <c r="AC237" s="47">
        <f t="shared" si="65"/>
        <v>793</v>
      </c>
      <c r="AD237" s="46">
        <f t="shared" si="66"/>
        <v>41923.29</v>
      </c>
      <c r="AE237" s="44">
        <f t="shared" si="67"/>
        <v>-791</v>
      </c>
      <c r="AF237" s="44">
        <f t="shared" si="67"/>
        <v>-2</v>
      </c>
      <c r="AG237" s="44">
        <f t="shared" si="67"/>
        <v>0</v>
      </c>
      <c r="AH237" s="44">
        <f t="shared" si="67"/>
        <v>-41801.379999999997</v>
      </c>
      <c r="AI237" s="44">
        <f t="shared" si="67"/>
        <v>-121.91</v>
      </c>
      <c r="AJ237" s="45">
        <f t="shared" si="67"/>
        <v>0</v>
      </c>
      <c r="AK237" s="47">
        <f t="shared" si="67"/>
        <v>-793</v>
      </c>
      <c r="AL237" s="47">
        <f t="shared" si="67"/>
        <v>-41923.29</v>
      </c>
      <c r="AM237" s="56">
        <f t="shared" si="68"/>
        <v>-1</v>
      </c>
      <c r="AN237" s="56">
        <f t="shared" si="68"/>
        <v>-1</v>
      </c>
      <c r="AO237" s="56" t="str">
        <f t="shared" si="68"/>
        <v/>
      </c>
      <c r="AP237" s="56">
        <f t="shared" si="68"/>
        <v>-1</v>
      </c>
      <c r="AQ237" s="56">
        <f t="shared" si="68"/>
        <v>-1</v>
      </c>
      <c r="AR237" s="57" t="str">
        <f t="shared" si="68"/>
        <v/>
      </c>
      <c r="AS237" s="58">
        <f t="shared" si="68"/>
        <v>-1</v>
      </c>
      <c r="AT237" s="58">
        <f t="shared" si="68"/>
        <v>-1</v>
      </c>
      <c r="AU237" s="119">
        <f t="shared" si="62"/>
        <v>0</v>
      </c>
      <c r="AV237" s="120">
        <f t="shared" si="59"/>
        <v>52.846245259165613</v>
      </c>
      <c r="AW237" s="121">
        <f t="shared" si="60"/>
        <v>-52.846245259165613</v>
      </c>
      <c r="AX237" s="119">
        <f t="shared" si="61"/>
        <v>0</v>
      </c>
      <c r="AY237" s="120">
        <f t="shared" si="58"/>
        <v>60.954999999999998</v>
      </c>
      <c r="AZ237" s="121">
        <f t="shared" si="69"/>
        <v>-60.954999999999998</v>
      </c>
    </row>
    <row r="238" spans="1:52" hidden="1" outlineLevel="1" x14ac:dyDescent="0.2">
      <c r="A238" t="s">
        <v>46</v>
      </c>
      <c r="B238" t="s">
        <v>46</v>
      </c>
      <c r="C238" t="s">
        <v>100</v>
      </c>
      <c r="D238" t="s">
        <v>100</v>
      </c>
      <c r="E238" t="s">
        <v>97</v>
      </c>
      <c r="F238" s="4">
        <f t="shared" si="70"/>
        <v>46243</v>
      </c>
      <c r="G238" t="s">
        <v>35</v>
      </c>
      <c r="H238" s="28">
        <v>0</v>
      </c>
      <c r="I238" s="2">
        <v>0</v>
      </c>
      <c r="J238" s="2">
        <v>0</v>
      </c>
      <c r="K238" s="2">
        <v>0</v>
      </c>
      <c r="L238" s="2">
        <v>0</v>
      </c>
      <c r="M238" s="29">
        <v>0</v>
      </c>
      <c r="N238" s="31">
        <f t="shared" si="63"/>
        <v>0</v>
      </c>
      <c r="O238" s="30">
        <f t="shared" si="64"/>
        <v>0</v>
      </c>
      <c r="P238" t="s">
        <v>49</v>
      </c>
      <c r="Q238" t="s">
        <v>49</v>
      </c>
      <c r="R238" t="s">
        <v>100</v>
      </c>
      <c r="S238" t="s">
        <v>100</v>
      </c>
      <c r="T238" t="s">
        <v>97</v>
      </c>
      <c r="U238" s="4">
        <f t="shared" si="71"/>
        <v>45879</v>
      </c>
      <c r="V238" t="s">
        <v>35</v>
      </c>
      <c r="W238" s="28">
        <v>374</v>
      </c>
      <c r="X238" s="2">
        <v>4</v>
      </c>
      <c r="Y238" s="2">
        <v>1</v>
      </c>
      <c r="Z238" s="2">
        <v>19476.190000000002</v>
      </c>
      <c r="AA238" s="2">
        <v>677.96</v>
      </c>
      <c r="AB238" s="29">
        <v>-341.93</v>
      </c>
      <c r="AC238" s="31">
        <f t="shared" si="65"/>
        <v>379</v>
      </c>
      <c r="AD238" s="30">
        <f t="shared" si="66"/>
        <v>19812.22</v>
      </c>
      <c r="AE238" s="2">
        <f t="shared" si="67"/>
        <v>-374</v>
      </c>
      <c r="AF238" s="2">
        <f t="shared" si="67"/>
        <v>-4</v>
      </c>
      <c r="AG238" s="2">
        <f t="shared" si="67"/>
        <v>-1</v>
      </c>
      <c r="AH238" s="2">
        <f t="shared" si="67"/>
        <v>-19476.190000000002</v>
      </c>
      <c r="AI238" s="2">
        <f t="shared" si="67"/>
        <v>-677.96</v>
      </c>
      <c r="AJ238" s="29">
        <f t="shared" si="67"/>
        <v>341.93</v>
      </c>
      <c r="AK238" s="31">
        <f t="shared" si="67"/>
        <v>-379</v>
      </c>
      <c r="AL238" s="31">
        <f t="shared" si="67"/>
        <v>-19812.22</v>
      </c>
      <c r="AM238" s="38">
        <f t="shared" si="68"/>
        <v>-1</v>
      </c>
      <c r="AN238" s="38">
        <f t="shared" si="68"/>
        <v>-1</v>
      </c>
      <c r="AO238" s="38">
        <f t="shared" si="68"/>
        <v>-1</v>
      </c>
      <c r="AP238" s="38">
        <f t="shared" si="68"/>
        <v>-1</v>
      </c>
      <c r="AQ238" s="38">
        <f t="shared" si="68"/>
        <v>-1</v>
      </c>
      <c r="AR238" s="39">
        <f t="shared" si="68"/>
        <v>-1</v>
      </c>
      <c r="AS238" s="40">
        <f t="shared" si="68"/>
        <v>-1</v>
      </c>
      <c r="AT238" s="40">
        <f t="shared" si="68"/>
        <v>-1</v>
      </c>
      <c r="AU238" s="119">
        <f t="shared" si="62"/>
        <v>0</v>
      </c>
      <c r="AV238" s="120">
        <f t="shared" si="59"/>
        <v>52.075374331550812</v>
      </c>
      <c r="AW238" s="121">
        <f t="shared" si="60"/>
        <v>-52.075374331550812</v>
      </c>
      <c r="AX238" s="119">
        <f t="shared" si="61"/>
        <v>0</v>
      </c>
      <c r="AY238" s="120">
        <f t="shared" si="58"/>
        <v>67.206000000000003</v>
      </c>
      <c r="AZ238" s="121">
        <f t="shared" si="69"/>
        <v>-67.206000000000003</v>
      </c>
    </row>
    <row r="239" spans="1:52" hidden="1" outlineLevel="1" x14ac:dyDescent="0.2">
      <c r="A239" t="s">
        <v>46</v>
      </c>
      <c r="B239" t="s">
        <v>46</v>
      </c>
      <c r="C239" t="s">
        <v>100</v>
      </c>
      <c r="D239" t="s">
        <v>100</v>
      </c>
      <c r="E239" t="s">
        <v>97</v>
      </c>
      <c r="F239" s="4">
        <f t="shared" si="70"/>
        <v>46244</v>
      </c>
      <c r="G239" t="s">
        <v>36</v>
      </c>
      <c r="H239" s="28">
        <v>0</v>
      </c>
      <c r="I239" s="2">
        <v>0</v>
      </c>
      <c r="J239" s="2">
        <v>0</v>
      </c>
      <c r="K239" s="2">
        <v>0</v>
      </c>
      <c r="L239" s="2">
        <v>0</v>
      </c>
      <c r="M239" s="29">
        <v>0</v>
      </c>
      <c r="N239" s="31">
        <f t="shared" si="63"/>
        <v>0</v>
      </c>
      <c r="O239" s="30">
        <f t="shared" si="64"/>
        <v>0</v>
      </c>
      <c r="P239" t="s">
        <v>49</v>
      </c>
      <c r="Q239" t="s">
        <v>49</v>
      </c>
      <c r="R239" t="s">
        <v>100</v>
      </c>
      <c r="S239" t="s">
        <v>100</v>
      </c>
      <c r="T239" t="s">
        <v>97</v>
      </c>
      <c r="U239" s="4">
        <f t="shared" si="71"/>
        <v>45880</v>
      </c>
      <c r="V239" t="s">
        <v>36</v>
      </c>
      <c r="W239" s="28">
        <v>332</v>
      </c>
      <c r="X239" s="2">
        <v>6</v>
      </c>
      <c r="Y239" s="2">
        <v>0</v>
      </c>
      <c r="Z239" s="2">
        <v>17017.62</v>
      </c>
      <c r="AA239" s="2">
        <v>538.57000000000005</v>
      </c>
      <c r="AB239" s="29">
        <v>0</v>
      </c>
      <c r="AC239" s="31">
        <f t="shared" si="65"/>
        <v>338</v>
      </c>
      <c r="AD239" s="30">
        <f t="shared" si="66"/>
        <v>17556.189999999999</v>
      </c>
      <c r="AE239" s="2">
        <f t="shared" si="67"/>
        <v>-332</v>
      </c>
      <c r="AF239" s="2">
        <f t="shared" si="67"/>
        <v>-6</v>
      </c>
      <c r="AG239" s="2">
        <f t="shared" si="67"/>
        <v>0</v>
      </c>
      <c r="AH239" s="2">
        <f t="shared" si="67"/>
        <v>-17017.62</v>
      </c>
      <c r="AI239" s="2">
        <f t="shared" si="67"/>
        <v>-538.57000000000005</v>
      </c>
      <c r="AJ239" s="29">
        <f t="shared" si="67"/>
        <v>0</v>
      </c>
      <c r="AK239" s="31">
        <f t="shared" si="67"/>
        <v>-338</v>
      </c>
      <c r="AL239" s="31">
        <f t="shared" si="67"/>
        <v>-17556.189999999999</v>
      </c>
      <c r="AM239" s="38">
        <f t="shared" si="68"/>
        <v>-1</v>
      </c>
      <c r="AN239" s="38">
        <f t="shared" si="68"/>
        <v>-1</v>
      </c>
      <c r="AO239" s="38" t="str">
        <f t="shared" si="68"/>
        <v/>
      </c>
      <c r="AP239" s="38">
        <f t="shared" si="68"/>
        <v>-1</v>
      </c>
      <c r="AQ239" s="38">
        <f t="shared" si="68"/>
        <v>-1</v>
      </c>
      <c r="AR239" s="39" t="str">
        <f t="shared" si="68"/>
        <v/>
      </c>
      <c r="AS239" s="40">
        <f t="shared" si="68"/>
        <v>-1</v>
      </c>
      <c r="AT239" s="40">
        <f t="shared" si="68"/>
        <v>-1</v>
      </c>
      <c r="AU239" s="119">
        <f t="shared" si="62"/>
        <v>0</v>
      </c>
      <c r="AV239" s="120">
        <f t="shared" si="59"/>
        <v>51.257891566265059</v>
      </c>
      <c r="AW239" s="121">
        <f t="shared" si="60"/>
        <v>-51.257891566265059</v>
      </c>
      <c r="AX239" s="119">
        <f t="shared" si="61"/>
        <v>0</v>
      </c>
      <c r="AY239" s="120">
        <f t="shared" si="58"/>
        <v>89.76166666666667</v>
      </c>
      <c r="AZ239" s="121">
        <f t="shared" si="69"/>
        <v>-89.76166666666667</v>
      </c>
    </row>
    <row r="240" spans="1:52" hidden="1" outlineLevel="1" x14ac:dyDescent="0.2">
      <c r="A240" t="s">
        <v>46</v>
      </c>
      <c r="B240" t="s">
        <v>46</v>
      </c>
      <c r="C240" t="s">
        <v>100</v>
      </c>
      <c r="D240" t="s">
        <v>100</v>
      </c>
      <c r="E240" t="s">
        <v>97</v>
      </c>
      <c r="F240" s="4">
        <f t="shared" si="70"/>
        <v>46245</v>
      </c>
      <c r="G240" t="s">
        <v>37</v>
      </c>
      <c r="H240" s="28">
        <v>0</v>
      </c>
      <c r="I240" s="2">
        <v>0</v>
      </c>
      <c r="J240" s="2">
        <v>0</v>
      </c>
      <c r="K240" s="2">
        <v>0</v>
      </c>
      <c r="L240" s="2">
        <v>0</v>
      </c>
      <c r="M240" s="29">
        <v>0</v>
      </c>
      <c r="N240" s="31">
        <f t="shared" si="63"/>
        <v>0</v>
      </c>
      <c r="O240" s="30">
        <f t="shared" si="64"/>
        <v>0</v>
      </c>
      <c r="P240" t="s">
        <v>49</v>
      </c>
      <c r="Q240" t="s">
        <v>49</v>
      </c>
      <c r="R240" t="s">
        <v>100</v>
      </c>
      <c r="S240" t="s">
        <v>100</v>
      </c>
      <c r="T240" t="s">
        <v>97</v>
      </c>
      <c r="U240" s="4">
        <f t="shared" si="71"/>
        <v>45881</v>
      </c>
      <c r="V240" t="s">
        <v>37</v>
      </c>
      <c r="W240" s="28">
        <v>358</v>
      </c>
      <c r="X240" s="2">
        <v>6</v>
      </c>
      <c r="Y240" s="2">
        <v>2</v>
      </c>
      <c r="Z240" s="2">
        <v>18637.939999999999</v>
      </c>
      <c r="AA240" s="2">
        <v>655.56</v>
      </c>
      <c r="AB240" s="29">
        <v>-93.95</v>
      </c>
      <c r="AC240" s="31">
        <f t="shared" si="65"/>
        <v>366</v>
      </c>
      <c r="AD240" s="30">
        <f t="shared" si="66"/>
        <v>19199.55</v>
      </c>
      <c r="AE240" s="2">
        <f t="shared" si="67"/>
        <v>-358</v>
      </c>
      <c r="AF240" s="2">
        <f t="shared" si="67"/>
        <v>-6</v>
      </c>
      <c r="AG240" s="2">
        <f t="shared" si="67"/>
        <v>-2</v>
      </c>
      <c r="AH240" s="2">
        <f t="shared" ref="AH240:AL290" si="72">+K240-Z240</f>
        <v>-18637.939999999999</v>
      </c>
      <c r="AI240" s="2">
        <f t="shared" si="72"/>
        <v>-655.56</v>
      </c>
      <c r="AJ240" s="29">
        <f t="shared" si="72"/>
        <v>93.95</v>
      </c>
      <c r="AK240" s="31">
        <f t="shared" si="72"/>
        <v>-366</v>
      </c>
      <c r="AL240" s="31">
        <f t="shared" si="72"/>
        <v>-19199.55</v>
      </c>
      <c r="AM240" s="38">
        <f t="shared" si="68"/>
        <v>-1</v>
      </c>
      <c r="AN240" s="38">
        <f t="shared" si="68"/>
        <v>-1</v>
      </c>
      <c r="AO240" s="38">
        <f t="shared" si="68"/>
        <v>-1</v>
      </c>
      <c r="AP240" s="38">
        <f t="shared" ref="AP240:AT290" si="73">IFERROR(AH240/Z240,"")</f>
        <v>-1</v>
      </c>
      <c r="AQ240" s="38">
        <f t="shared" si="73"/>
        <v>-1</v>
      </c>
      <c r="AR240" s="39">
        <f t="shared" si="73"/>
        <v>-1</v>
      </c>
      <c r="AS240" s="40">
        <f t="shared" si="73"/>
        <v>-1</v>
      </c>
      <c r="AT240" s="40">
        <f t="shared" si="73"/>
        <v>-1</v>
      </c>
      <c r="AU240" s="119">
        <f t="shared" si="62"/>
        <v>0</v>
      </c>
      <c r="AV240" s="120">
        <f t="shared" si="59"/>
        <v>52.06128491620111</v>
      </c>
      <c r="AW240" s="121">
        <f t="shared" si="60"/>
        <v>-52.06128491620111</v>
      </c>
      <c r="AX240" s="119">
        <f t="shared" si="61"/>
        <v>0</v>
      </c>
      <c r="AY240" s="120">
        <f t="shared" si="58"/>
        <v>70.201249999999987</v>
      </c>
      <c r="AZ240" s="121">
        <f t="shared" si="69"/>
        <v>-70.201249999999987</v>
      </c>
    </row>
    <row r="241" spans="1:52" hidden="1" outlineLevel="1" x14ac:dyDescent="0.2">
      <c r="A241" t="s">
        <v>46</v>
      </c>
      <c r="B241" t="s">
        <v>46</v>
      </c>
      <c r="C241" t="s">
        <v>100</v>
      </c>
      <c r="D241" t="s">
        <v>100</v>
      </c>
      <c r="E241" t="s">
        <v>97</v>
      </c>
      <c r="F241" s="4">
        <f t="shared" si="70"/>
        <v>46246</v>
      </c>
      <c r="G241" t="s">
        <v>38</v>
      </c>
      <c r="H241" s="28">
        <v>0</v>
      </c>
      <c r="I241" s="2">
        <v>0</v>
      </c>
      <c r="J241" s="2">
        <v>0</v>
      </c>
      <c r="K241" s="2">
        <v>0</v>
      </c>
      <c r="L241" s="2">
        <v>0</v>
      </c>
      <c r="M241" s="29">
        <v>0</v>
      </c>
      <c r="N241" s="31">
        <f t="shared" si="63"/>
        <v>0</v>
      </c>
      <c r="O241" s="30">
        <f t="shared" si="64"/>
        <v>0</v>
      </c>
      <c r="P241" t="s">
        <v>49</v>
      </c>
      <c r="Q241" t="s">
        <v>49</v>
      </c>
      <c r="R241" t="s">
        <v>100</v>
      </c>
      <c r="S241" t="s">
        <v>100</v>
      </c>
      <c r="T241" t="s">
        <v>97</v>
      </c>
      <c r="U241" s="4">
        <f t="shared" si="71"/>
        <v>45882</v>
      </c>
      <c r="V241" t="s">
        <v>38</v>
      </c>
      <c r="W241" s="28">
        <v>351</v>
      </c>
      <c r="X241" s="2">
        <v>5</v>
      </c>
      <c r="Y241" s="2">
        <v>0</v>
      </c>
      <c r="Z241" s="2">
        <v>16523.64</v>
      </c>
      <c r="AA241" s="2">
        <v>634.43000000000006</v>
      </c>
      <c r="AB241" s="29">
        <v>0</v>
      </c>
      <c r="AC241" s="31">
        <f t="shared" si="65"/>
        <v>356</v>
      </c>
      <c r="AD241" s="30">
        <f t="shared" si="66"/>
        <v>17158.07</v>
      </c>
      <c r="AE241" s="2">
        <f t="shared" ref="AE241:AG272" si="74">+H241-W241</f>
        <v>-351</v>
      </c>
      <c r="AF241" s="2">
        <f t="shared" si="74"/>
        <v>-5</v>
      </c>
      <c r="AG241" s="2">
        <f t="shared" si="74"/>
        <v>0</v>
      </c>
      <c r="AH241" s="2">
        <f t="shared" si="72"/>
        <v>-16523.64</v>
      </c>
      <c r="AI241" s="2">
        <f t="shared" si="72"/>
        <v>-634.43000000000006</v>
      </c>
      <c r="AJ241" s="29">
        <f t="shared" si="72"/>
        <v>0</v>
      </c>
      <c r="AK241" s="31">
        <f t="shared" si="72"/>
        <v>-356</v>
      </c>
      <c r="AL241" s="31">
        <f t="shared" si="72"/>
        <v>-17158.07</v>
      </c>
      <c r="AM241" s="38">
        <f t="shared" ref="AM241:AO272" si="75">IFERROR(AE241/W241,"")</f>
        <v>-1</v>
      </c>
      <c r="AN241" s="38">
        <f t="shared" si="75"/>
        <v>-1</v>
      </c>
      <c r="AO241" s="38" t="str">
        <f t="shared" si="75"/>
        <v/>
      </c>
      <c r="AP241" s="38">
        <f t="shared" si="73"/>
        <v>-1</v>
      </c>
      <c r="AQ241" s="38">
        <f t="shared" si="73"/>
        <v>-1</v>
      </c>
      <c r="AR241" s="39" t="str">
        <f t="shared" si="73"/>
        <v/>
      </c>
      <c r="AS241" s="40">
        <f t="shared" si="73"/>
        <v>-1</v>
      </c>
      <c r="AT241" s="40">
        <f t="shared" si="73"/>
        <v>-1</v>
      </c>
      <c r="AU241" s="119">
        <f t="shared" si="62"/>
        <v>0</v>
      </c>
      <c r="AV241" s="120">
        <f t="shared" si="59"/>
        <v>47.075897435897431</v>
      </c>
      <c r="AW241" s="121">
        <f t="shared" si="60"/>
        <v>-47.075897435897431</v>
      </c>
      <c r="AX241" s="119">
        <f t="shared" si="61"/>
        <v>0</v>
      </c>
      <c r="AY241" s="120">
        <f t="shared" si="58"/>
        <v>126.88600000000001</v>
      </c>
      <c r="AZ241" s="121">
        <f t="shared" si="69"/>
        <v>-126.88600000000001</v>
      </c>
    </row>
    <row r="242" spans="1:52" hidden="1" outlineLevel="1" x14ac:dyDescent="0.2">
      <c r="A242" t="s">
        <v>46</v>
      </c>
      <c r="B242" t="s">
        <v>46</v>
      </c>
      <c r="C242" t="s">
        <v>100</v>
      </c>
      <c r="D242" t="s">
        <v>100</v>
      </c>
      <c r="E242" t="s">
        <v>97</v>
      </c>
      <c r="F242" s="4">
        <f t="shared" si="70"/>
        <v>46247</v>
      </c>
      <c r="G242" t="s">
        <v>39</v>
      </c>
      <c r="H242" s="28">
        <v>0</v>
      </c>
      <c r="I242" s="2">
        <v>0</v>
      </c>
      <c r="J242" s="2">
        <v>0</v>
      </c>
      <c r="K242" s="2">
        <v>0</v>
      </c>
      <c r="L242" s="2">
        <v>0</v>
      </c>
      <c r="M242" s="29">
        <v>0</v>
      </c>
      <c r="N242" s="31">
        <f t="shared" si="63"/>
        <v>0</v>
      </c>
      <c r="O242" s="30">
        <f t="shared" si="64"/>
        <v>0</v>
      </c>
      <c r="P242" t="s">
        <v>49</v>
      </c>
      <c r="Q242" t="s">
        <v>49</v>
      </c>
      <c r="R242" t="s">
        <v>100</v>
      </c>
      <c r="S242" t="s">
        <v>100</v>
      </c>
      <c r="T242" t="s">
        <v>97</v>
      </c>
      <c r="U242" s="4">
        <f t="shared" si="71"/>
        <v>45883</v>
      </c>
      <c r="V242" t="s">
        <v>39</v>
      </c>
      <c r="W242" s="28">
        <v>423</v>
      </c>
      <c r="X242" s="2">
        <v>7</v>
      </c>
      <c r="Y242" s="2">
        <v>1</v>
      </c>
      <c r="Z242" s="2">
        <v>23997.57</v>
      </c>
      <c r="AA242" s="2">
        <v>1326.9</v>
      </c>
      <c r="AB242" s="29">
        <v>1683.04</v>
      </c>
      <c r="AC242" s="31">
        <f t="shared" si="65"/>
        <v>431</v>
      </c>
      <c r="AD242" s="30">
        <f t="shared" si="66"/>
        <v>27007.510000000002</v>
      </c>
      <c r="AE242" s="2">
        <f t="shared" si="74"/>
        <v>-423</v>
      </c>
      <c r="AF242" s="2">
        <f t="shared" si="74"/>
        <v>-7</v>
      </c>
      <c r="AG242" s="2">
        <f t="shared" si="74"/>
        <v>-1</v>
      </c>
      <c r="AH242" s="2">
        <f t="shared" si="72"/>
        <v>-23997.57</v>
      </c>
      <c r="AI242" s="2">
        <f t="shared" si="72"/>
        <v>-1326.9</v>
      </c>
      <c r="AJ242" s="29">
        <f t="shared" si="72"/>
        <v>-1683.04</v>
      </c>
      <c r="AK242" s="31">
        <f t="shared" si="72"/>
        <v>-431</v>
      </c>
      <c r="AL242" s="31">
        <f t="shared" si="72"/>
        <v>-27007.510000000002</v>
      </c>
      <c r="AM242" s="38">
        <f t="shared" si="75"/>
        <v>-1</v>
      </c>
      <c r="AN242" s="38">
        <f t="shared" si="75"/>
        <v>-1</v>
      </c>
      <c r="AO242" s="38">
        <f t="shared" si="75"/>
        <v>-1</v>
      </c>
      <c r="AP242" s="38">
        <f t="shared" si="73"/>
        <v>-1</v>
      </c>
      <c r="AQ242" s="38">
        <f t="shared" si="73"/>
        <v>-1</v>
      </c>
      <c r="AR242" s="39">
        <f t="shared" si="73"/>
        <v>-1</v>
      </c>
      <c r="AS242" s="40">
        <f t="shared" si="73"/>
        <v>-1</v>
      </c>
      <c r="AT242" s="40">
        <f t="shared" si="73"/>
        <v>-1</v>
      </c>
      <c r="AU242" s="119">
        <f t="shared" si="62"/>
        <v>0</v>
      </c>
      <c r="AV242" s="120">
        <f t="shared" si="59"/>
        <v>56.731843971631207</v>
      </c>
      <c r="AW242" s="121">
        <f t="shared" si="60"/>
        <v>-56.731843971631207</v>
      </c>
      <c r="AX242" s="119">
        <f t="shared" si="61"/>
        <v>0</v>
      </c>
      <c r="AY242" s="120">
        <f t="shared" si="58"/>
        <v>376.24250000000001</v>
      </c>
      <c r="AZ242" s="121">
        <f t="shared" si="69"/>
        <v>-376.24250000000001</v>
      </c>
    </row>
    <row r="243" spans="1:52" hidden="1" outlineLevel="1" x14ac:dyDescent="0.2">
      <c r="A243" t="s">
        <v>46</v>
      </c>
      <c r="B243" t="s">
        <v>46</v>
      </c>
      <c r="C243" t="s">
        <v>100</v>
      </c>
      <c r="D243" t="s">
        <v>100</v>
      </c>
      <c r="E243" t="s">
        <v>97</v>
      </c>
      <c r="F243" s="4">
        <f t="shared" si="70"/>
        <v>46248</v>
      </c>
      <c r="G243" t="s">
        <v>40</v>
      </c>
      <c r="H243" s="28">
        <v>0</v>
      </c>
      <c r="I243" s="2">
        <v>0</v>
      </c>
      <c r="J243" s="2">
        <v>0</v>
      </c>
      <c r="K243" s="2">
        <v>0</v>
      </c>
      <c r="L243" s="2">
        <v>0</v>
      </c>
      <c r="M243" s="29">
        <v>0</v>
      </c>
      <c r="N243" s="31">
        <f t="shared" si="63"/>
        <v>0</v>
      </c>
      <c r="O243" s="30">
        <f t="shared" si="64"/>
        <v>0</v>
      </c>
      <c r="P243" t="s">
        <v>49</v>
      </c>
      <c r="Q243" t="s">
        <v>49</v>
      </c>
      <c r="R243" t="s">
        <v>100</v>
      </c>
      <c r="S243" t="s">
        <v>100</v>
      </c>
      <c r="T243" t="s">
        <v>97</v>
      </c>
      <c r="U243" s="4">
        <f t="shared" si="71"/>
        <v>45884</v>
      </c>
      <c r="V243" t="s">
        <v>40</v>
      </c>
      <c r="W243" s="28">
        <v>741</v>
      </c>
      <c r="X243" s="2">
        <v>8</v>
      </c>
      <c r="Y243" s="2">
        <v>2</v>
      </c>
      <c r="Z243" s="2">
        <v>45032.73</v>
      </c>
      <c r="AA243" s="2">
        <v>671.65</v>
      </c>
      <c r="AB243" s="29">
        <v>940.17</v>
      </c>
      <c r="AC243" s="31">
        <f t="shared" si="65"/>
        <v>751</v>
      </c>
      <c r="AD243" s="30">
        <f t="shared" si="66"/>
        <v>46644.55</v>
      </c>
      <c r="AE243" s="2">
        <f t="shared" si="74"/>
        <v>-741</v>
      </c>
      <c r="AF243" s="2">
        <f t="shared" si="74"/>
        <v>-8</v>
      </c>
      <c r="AG243" s="2">
        <f t="shared" si="74"/>
        <v>-2</v>
      </c>
      <c r="AH243" s="2">
        <f t="shared" si="72"/>
        <v>-45032.73</v>
      </c>
      <c r="AI243" s="2">
        <f t="shared" si="72"/>
        <v>-671.65</v>
      </c>
      <c r="AJ243" s="29">
        <f t="shared" si="72"/>
        <v>-940.17</v>
      </c>
      <c r="AK243" s="31">
        <f t="shared" si="72"/>
        <v>-751</v>
      </c>
      <c r="AL243" s="31">
        <f t="shared" si="72"/>
        <v>-46644.55</v>
      </c>
      <c r="AM243" s="38">
        <f t="shared" si="75"/>
        <v>-1</v>
      </c>
      <c r="AN243" s="38">
        <f t="shared" si="75"/>
        <v>-1</v>
      </c>
      <c r="AO243" s="38">
        <f t="shared" si="75"/>
        <v>-1</v>
      </c>
      <c r="AP243" s="38">
        <f t="shared" si="73"/>
        <v>-1</v>
      </c>
      <c r="AQ243" s="38">
        <f t="shared" si="73"/>
        <v>-1</v>
      </c>
      <c r="AR243" s="39">
        <f t="shared" si="73"/>
        <v>-1</v>
      </c>
      <c r="AS243" s="40">
        <f t="shared" si="73"/>
        <v>-1</v>
      </c>
      <c r="AT243" s="40">
        <f t="shared" si="73"/>
        <v>-1</v>
      </c>
      <c r="AU243" s="119">
        <f t="shared" si="62"/>
        <v>0</v>
      </c>
      <c r="AV243" s="120">
        <f t="shared" si="59"/>
        <v>60.77291497975709</v>
      </c>
      <c r="AW243" s="121">
        <f t="shared" si="60"/>
        <v>-60.77291497975709</v>
      </c>
      <c r="AX243" s="119">
        <f t="shared" si="61"/>
        <v>0</v>
      </c>
      <c r="AY243" s="120">
        <f t="shared" si="58"/>
        <v>161.18199999999999</v>
      </c>
      <c r="AZ243" s="121">
        <f t="shared" si="69"/>
        <v>-161.18199999999999</v>
      </c>
    </row>
    <row r="244" spans="1:52" ht="13.5" hidden="1" outlineLevel="1" thickBot="1" x14ac:dyDescent="0.25">
      <c r="A244" t="s">
        <v>46</v>
      </c>
      <c r="B244" t="s">
        <v>46</v>
      </c>
      <c r="C244" t="s">
        <v>100</v>
      </c>
      <c r="D244" t="s">
        <v>100</v>
      </c>
      <c r="E244" t="s">
        <v>97</v>
      </c>
      <c r="F244" s="59">
        <f t="shared" si="70"/>
        <v>46249</v>
      </c>
      <c r="G244" s="42" t="s">
        <v>41</v>
      </c>
      <c r="H244" s="43">
        <v>0</v>
      </c>
      <c r="I244" s="44">
        <v>0</v>
      </c>
      <c r="J244" s="44">
        <v>0</v>
      </c>
      <c r="K244" s="44">
        <v>0</v>
      </c>
      <c r="L244" s="44">
        <v>0</v>
      </c>
      <c r="M244" s="45">
        <v>0</v>
      </c>
      <c r="N244" s="47">
        <f t="shared" si="63"/>
        <v>0</v>
      </c>
      <c r="O244" s="46">
        <f t="shared" si="64"/>
        <v>0</v>
      </c>
      <c r="P244" t="s">
        <v>49</v>
      </c>
      <c r="Q244" t="s">
        <v>49</v>
      </c>
      <c r="R244" t="s">
        <v>100</v>
      </c>
      <c r="S244" t="s">
        <v>100</v>
      </c>
      <c r="T244" t="s">
        <v>97</v>
      </c>
      <c r="U244" s="59">
        <f t="shared" si="71"/>
        <v>45885</v>
      </c>
      <c r="V244" s="42" t="s">
        <v>41</v>
      </c>
      <c r="W244" s="43">
        <v>791</v>
      </c>
      <c r="X244" s="44">
        <v>5</v>
      </c>
      <c r="Y244" s="44">
        <v>0</v>
      </c>
      <c r="Z244" s="44">
        <v>43159.57</v>
      </c>
      <c r="AA244" s="44">
        <v>606.30999999999995</v>
      </c>
      <c r="AB244" s="45">
        <v>0</v>
      </c>
      <c r="AC244" s="47">
        <f t="shared" si="65"/>
        <v>796</v>
      </c>
      <c r="AD244" s="46">
        <f t="shared" si="66"/>
        <v>43765.88</v>
      </c>
      <c r="AE244" s="44">
        <f t="shared" si="74"/>
        <v>-791</v>
      </c>
      <c r="AF244" s="44">
        <f t="shared" si="74"/>
        <v>-5</v>
      </c>
      <c r="AG244" s="44">
        <f t="shared" si="74"/>
        <v>0</v>
      </c>
      <c r="AH244" s="44">
        <f t="shared" si="72"/>
        <v>-43159.57</v>
      </c>
      <c r="AI244" s="44">
        <f t="shared" si="72"/>
        <v>-606.30999999999995</v>
      </c>
      <c r="AJ244" s="45">
        <f t="shared" si="72"/>
        <v>0</v>
      </c>
      <c r="AK244" s="47">
        <f t="shared" si="72"/>
        <v>-796</v>
      </c>
      <c r="AL244" s="47">
        <f t="shared" si="72"/>
        <v>-43765.88</v>
      </c>
      <c r="AM244" s="56">
        <f t="shared" si="75"/>
        <v>-1</v>
      </c>
      <c r="AN244" s="56">
        <f t="shared" si="75"/>
        <v>-1</v>
      </c>
      <c r="AO244" s="56" t="str">
        <f t="shared" si="75"/>
        <v/>
      </c>
      <c r="AP244" s="56">
        <f t="shared" si="73"/>
        <v>-1</v>
      </c>
      <c r="AQ244" s="56">
        <f t="shared" si="73"/>
        <v>-1</v>
      </c>
      <c r="AR244" s="57" t="str">
        <f t="shared" si="73"/>
        <v/>
      </c>
      <c r="AS244" s="58">
        <f t="shared" si="73"/>
        <v>-1</v>
      </c>
      <c r="AT244" s="58">
        <f t="shared" si="73"/>
        <v>-1</v>
      </c>
      <c r="AU244" s="122">
        <f t="shared" si="62"/>
        <v>0</v>
      </c>
      <c r="AV244" s="123">
        <f t="shared" si="59"/>
        <v>54.563299620733247</v>
      </c>
      <c r="AW244" s="124">
        <f t="shared" si="60"/>
        <v>-54.563299620733247</v>
      </c>
      <c r="AX244" s="122">
        <f t="shared" si="61"/>
        <v>0</v>
      </c>
      <c r="AY244" s="123">
        <f t="shared" si="58"/>
        <v>121.26199999999999</v>
      </c>
      <c r="AZ244" s="124">
        <f t="shared" si="69"/>
        <v>-121.26199999999999</v>
      </c>
    </row>
    <row r="245" spans="1:52" hidden="1" outlineLevel="1" x14ac:dyDescent="0.2">
      <c r="A245" t="s">
        <v>46</v>
      </c>
      <c r="B245" t="s">
        <v>46</v>
      </c>
      <c r="C245" t="s">
        <v>100</v>
      </c>
      <c r="D245" t="s">
        <v>100</v>
      </c>
      <c r="E245" t="s">
        <v>98</v>
      </c>
      <c r="F245" s="4">
        <f t="shared" si="70"/>
        <v>46250</v>
      </c>
      <c r="G245" t="s">
        <v>35</v>
      </c>
      <c r="H245" s="28">
        <v>0</v>
      </c>
      <c r="I245" s="2">
        <v>0</v>
      </c>
      <c r="J245" s="2">
        <v>0</v>
      </c>
      <c r="K245" s="2">
        <v>0</v>
      </c>
      <c r="L245" s="2">
        <v>0</v>
      </c>
      <c r="M245" s="29">
        <v>0</v>
      </c>
      <c r="N245" s="31">
        <f t="shared" si="63"/>
        <v>0</v>
      </c>
      <c r="O245" s="30">
        <f t="shared" si="64"/>
        <v>0</v>
      </c>
      <c r="P245" t="s">
        <v>49</v>
      </c>
      <c r="Q245" t="s">
        <v>49</v>
      </c>
      <c r="R245" t="s">
        <v>100</v>
      </c>
      <c r="S245" t="s">
        <v>100</v>
      </c>
      <c r="T245" t="s">
        <v>98</v>
      </c>
      <c r="U245" s="4">
        <f t="shared" si="71"/>
        <v>45886</v>
      </c>
      <c r="V245" t="s">
        <v>35</v>
      </c>
      <c r="W245" s="28">
        <v>381</v>
      </c>
      <c r="X245" s="2">
        <v>8</v>
      </c>
      <c r="Y245" s="2">
        <v>0</v>
      </c>
      <c r="Z245" s="2">
        <v>19571.73</v>
      </c>
      <c r="AA245" s="2">
        <v>1025.54</v>
      </c>
      <c r="AB245" s="29">
        <v>0</v>
      </c>
      <c r="AC245" s="31">
        <f t="shared" si="65"/>
        <v>389</v>
      </c>
      <c r="AD245" s="30">
        <f t="shared" si="66"/>
        <v>20597.27</v>
      </c>
      <c r="AE245" s="2">
        <f t="shared" si="74"/>
        <v>-381</v>
      </c>
      <c r="AF245" s="2">
        <f t="shared" si="74"/>
        <v>-8</v>
      </c>
      <c r="AG245" s="2">
        <f t="shared" si="74"/>
        <v>0</v>
      </c>
      <c r="AH245" s="2">
        <f t="shared" si="72"/>
        <v>-19571.73</v>
      </c>
      <c r="AI245" s="2">
        <f t="shared" si="72"/>
        <v>-1025.54</v>
      </c>
      <c r="AJ245" s="29">
        <f t="shared" si="72"/>
        <v>0</v>
      </c>
      <c r="AK245" s="31">
        <f t="shared" si="72"/>
        <v>-389</v>
      </c>
      <c r="AL245" s="31">
        <f t="shared" si="72"/>
        <v>-20597.27</v>
      </c>
      <c r="AM245" s="38">
        <f t="shared" si="75"/>
        <v>-1</v>
      </c>
      <c r="AN245" s="38">
        <f t="shared" si="75"/>
        <v>-1</v>
      </c>
      <c r="AO245" s="38" t="str">
        <f t="shared" si="75"/>
        <v/>
      </c>
      <c r="AP245" s="38">
        <f t="shared" si="73"/>
        <v>-1</v>
      </c>
      <c r="AQ245" s="38">
        <f t="shared" si="73"/>
        <v>-1</v>
      </c>
      <c r="AR245" s="39" t="str">
        <f t="shared" si="73"/>
        <v/>
      </c>
      <c r="AS245" s="40">
        <f t="shared" si="73"/>
        <v>-1</v>
      </c>
      <c r="AT245" s="40">
        <f t="shared" si="73"/>
        <v>-1</v>
      </c>
      <c r="AU245" s="119">
        <f t="shared" si="62"/>
        <v>0</v>
      </c>
      <c r="AV245" s="120">
        <f t="shared" si="59"/>
        <v>51.369370078740154</v>
      </c>
      <c r="AW245" s="121">
        <f t="shared" si="60"/>
        <v>-51.369370078740154</v>
      </c>
      <c r="AX245" s="119">
        <f t="shared" si="61"/>
        <v>0</v>
      </c>
      <c r="AY245" s="120">
        <f t="shared" si="58"/>
        <v>128.1925</v>
      </c>
      <c r="AZ245" s="121">
        <f t="shared" si="69"/>
        <v>-128.1925</v>
      </c>
    </row>
    <row r="246" spans="1:52" hidden="1" outlineLevel="1" x14ac:dyDescent="0.2">
      <c r="A246" t="s">
        <v>46</v>
      </c>
      <c r="B246" t="s">
        <v>46</v>
      </c>
      <c r="C246" t="s">
        <v>100</v>
      </c>
      <c r="D246" t="s">
        <v>100</v>
      </c>
      <c r="E246" t="s">
        <v>98</v>
      </c>
      <c r="F246" s="4">
        <f t="shared" si="70"/>
        <v>46251</v>
      </c>
      <c r="G246" t="s">
        <v>36</v>
      </c>
      <c r="H246" s="28">
        <v>0</v>
      </c>
      <c r="I246" s="2">
        <v>0</v>
      </c>
      <c r="J246" s="2">
        <v>0</v>
      </c>
      <c r="K246" s="2">
        <v>0</v>
      </c>
      <c r="L246" s="2">
        <v>0</v>
      </c>
      <c r="M246" s="29">
        <v>0</v>
      </c>
      <c r="N246" s="31">
        <f t="shared" si="63"/>
        <v>0</v>
      </c>
      <c r="O246" s="30">
        <f t="shared" si="64"/>
        <v>0</v>
      </c>
      <c r="P246" t="s">
        <v>49</v>
      </c>
      <c r="Q246" t="s">
        <v>49</v>
      </c>
      <c r="R246" t="s">
        <v>100</v>
      </c>
      <c r="S246" t="s">
        <v>100</v>
      </c>
      <c r="T246" t="s">
        <v>98</v>
      </c>
      <c r="U246" s="4">
        <f t="shared" si="71"/>
        <v>45887</v>
      </c>
      <c r="V246" t="s">
        <v>36</v>
      </c>
      <c r="W246" s="28">
        <v>281</v>
      </c>
      <c r="X246" s="2">
        <v>2</v>
      </c>
      <c r="Y246" s="2">
        <v>1</v>
      </c>
      <c r="Z246" s="2">
        <v>15640.23</v>
      </c>
      <c r="AA246" s="2">
        <v>611.37</v>
      </c>
      <c r="AB246" s="29">
        <v>94.84</v>
      </c>
      <c r="AC246" s="31">
        <f t="shared" si="65"/>
        <v>284</v>
      </c>
      <c r="AD246" s="30">
        <f t="shared" si="66"/>
        <v>16346.44</v>
      </c>
      <c r="AE246" s="2">
        <f t="shared" si="74"/>
        <v>-281</v>
      </c>
      <c r="AF246" s="2">
        <f t="shared" si="74"/>
        <v>-2</v>
      </c>
      <c r="AG246" s="2">
        <f t="shared" si="74"/>
        <v>-1</v>
      </c>
      <c r="AH246" s="2">
        <f t="shared" si="72"/>
        <v>-15640.23</v>
      </c>
      <c r="AI246" s="2">
        <f t="shared" si="72"/>
        <v>-611.37</v>
      </c>
      <c r="AJ246" s="29">
        <f t="shared" si="72"/>
        <v>-94.84</v>
      </c>
      <c r="AK246" s="31">
        <f t="shared" si="72"/>
        <v>-284</v>
      </c>
      <c r="AL246" s="31">
        <f t="shared" si="72"/>
        <v>-16346.44</v>
      </c>
      <c r="AM246" s="38">
        <f t="shared" si="75"/>
        <v>-1</v>
      </c>
      <c r="AN246" s="38">
        <f t="shared" si="75"/>
        <v>-1</v>
      </c>
      <c r="AO246" s="38">
        <f t="shared" si="75"/>
        <v>-1</v>
      </c>
      <c r="AP246" s="38">
        <f t="shared" si="73"/>
        <v>-1</v>
      </c>
      <c r="AQ246" s="38">
        <f t="shared" si="73"/>
        <v>-1</v>
      </c>
      <c r="AR246" s="39">
        <f t="shared" si="73"/>
        <v>-1</v>
      </c>
      <c r="AS246" s="40">
        <f t="shared" si="73"/>
        <v>-1</v>
      </c>
      <c r="AT246" s="40">
        <f t="shared" si="73"/>
        <v>-1</v>
      </c>
      <c r="AU246" s="119">
        <f t="shared" si="62"/>
        <v>0</v>
      </c>
      <c r="AV246" s="120">
        <f t="shared" si="59"/>
        <v>55.659181494661922</v>
      </c>
      <c r="AW246" s="121">
        <f t="shared" si="60"/>
        <v>-55.659181494661922</v>
      </c>
      <c r="AX246" s="119">
        <f t="shared" si="61"/>
        <v>0</v>
      </c>
      <c r="AY246" s="120">
        <f t="shared" si="58"/>
        <v>235.40333333333334</v>
      </c>
      <c r="AZ246" s="121">
        <f t="shared" si="69"/>
        <v>-235.40333333333334</v>
      </c>
    </row>
    <row r="247" spans="1:52" hidden="1" outlineLevel="1" x14ac:dyDescent="0.2">
      <c r="A247" t="s">
        <v>46</v>
      </c>
      <c r="B247" t="s">
        <v>46</v>
      </c>
      <c r="C247" t="s">
        <v>100</v>
      </c>
      <c r="D247" t="s">
        <v>100</v>
      </c>
      <c r="E247" t="s">
        <v>98</v>
      </c>
      <c r="F247" s="4">
        <f t="shared" si="70"/>
        <v>46252</v>
      </c>
      <c r="G247" t="s">
        <v>37</v>
      </c>
      <c r="H247" s="28">
        <v>0</v>
      </c>
      <c r="I247" s="2">
        <v>0</v>
      </c>
      <c r="J247" s="2">
        <v>0</v>
      </c>
      <c r="K247" s="2">
        <v>0</v>
      </c>
      <c r="L247" s="2">
        <v>0</v>
      </c>
      <c r="M247" s="29">
        <v>0</v>
      </c>
      <c r="N247" s="31">
        <f t="shared" si="63"/>
        <v>0</v>
      </c>
      <c r="O247" s="30">
        <f t="shared" si="64"/>
        <v>0</v>
      </c>
      <c r="P247" t="s">
        <v>49</v>
      </c>
      <c r="Q247" t="s">
        <v>49</v>
      </c>
      <c r="R247" t="s">
        <v>100</v>
      </c>
      <c r="S247" t="s">
        <v>100</v>
      </c>
      <c r="T247" t="s">
        <v>98</v>
      </c>
      <c r="U247" s="4">
        <f t="shared" si="71"/>
        <v>45888</v>
      </c>
      <c r="V247" t="s">
        <v>37</v>
      </c>
      <c r="W247" s="28">
        <v>349</v>
      </c>
      <c r="X247" s="2">
        <v>8</v>
      </c>
      <c r="Y247" s="2">
        <v>0</v>
      </c>
      <c r="Z247" s="2">
        <v>17466.780000000002</v>
      </c>
      <c r="AA247" s="2">
        <v>755.63</v>
      </c>
      <c r="AB247" s="29">
        <v>0</v>
      </c>
      <c r="AC247" s="31">
        <f t="shared" si="65"/>
        <v>357</v>
      </c>
      <c r="AD247" s="30">
        <f t="shared" si="66"/>
        <v>18222.410000000003</v>
      </c>
      <c r="AE247" s="2">
        <f t="shared" si="74"/>
        <v>-349</v>
      </c>
      <c r="AF247" s="2">
        <f t="shared" si="74"/>
        <v>-8</v>
      </c>
      <c r="AG247" s="2">
        <f t="shared" si="74"/>
        <v>0</v>
      </c>
      <c r="AH247" s="2">
        <f t="shared" si="72"/>
        <v>-17466.780000000002</v>
      </c>
      <c r="AI247" s="2">
        <f t="shared" si="72"/>
        <v>-755.63</v>
      </c>
      <c r="AJ247" s="29">
        <f t="shared" si="72"/>
        <v>0</v>
      </c>
      <c r="AK247" s="31">
        <f t="shared" si="72"/>
        <v>-357</v>
      </c>
      <c r="AL247" s="31">
        <f t="shared" si="72"/>
        <v>-18222.410000000003</v>
      </c>
      <c r="AM247" s="38">
        <f t="shared" si="75"/>
        <v>-1</v>
      </c>
      <c r="AN247" s="38">
        <f t="shared" si="75"/>
        <v>-1</v>
      </c>
      <c r="AO247" s="38" t="str">
        <f t="shared" si="75"/>
        <v/>
      </c>
      <c r="AP247" s="38">
        <f t="shared" si="73"/>
        <v>-1</v>
      </c>
      <c r="AQ247" s="38">
        <f t="shared" si="73"/>
        <v>-1</v>
      </c>
      <c r="AR247" s="39" t="str">
        <f t="shared" si="73"/>
        <v/>
      </c>
      <c r="AS247" s="40">
        <f t="shared" si="73"/>
        <v>-1</v>
      </c>
      <c r="AT247" s="40">
        <f t="shared" si="73"/>
        <v>-1</v>
      </c>
      <c r="AU247" s="119">
        <f t="shared" si="62"/>
        <v>0</v>
      </c>
      <c r="AV247" s="120">
        <f t="shared" si="59"/>
        <v>50.048080229226365</v>
      </c>
      <c r="AW247" s="121">
        <f t="shared" si="60"/>
        <v>-50.048080229226365</v>
      </c>
      <c r="AX247" s="119">
        <f t="shared" si="61"/>
        <v>0</v>
      </c>
      <c r="AY247" s="120">
        <f t="shared" si="58"/>
        <v>94.453749999999999</v>
      </c>
      <c r="AZ247" s="121">
        <f t="shared" si="69"/>
        <v>-94.453749999999999</v>
      </c>
    </row>
    <row r="248" spans="1:52" hidden="1" outlineLevel="1" x14ac:dyDescent="0.2">
      <c r="A248" t="s">
        <v>46</v>
      </c>
      <c r="B248" t="s">
        <v>46</v>
      </c>
      <c r="C248" t="s">
        <v>100</v>
      </c>
      <c r="D248" t="s">
        <v>100</v>
      </c>
      <c r="E248" t="s">
        <v>98</v>
      </c>
      <c r="F248" s="4">
        <f t="shared" si="70"/>
        <v>46253</v>
      </c>
      <c r="G248" t="s">
        <v>38</v>
      </c>
      <c r="H248" s="28">
        <v>0</v>
      </c>
      <c r="I248" s="2">
        <v>0</v>
      </c>
      <c r="J248" s="2">
        <v>0</v>
      </c>
      <c r="K248" s="2">
        <v>0</v>
      </c>
      <c r="L248" s="2">
        <v>0</v>
      </c>
      <c r="M248" s="29">
        <v>0</v>
      </c>
      <c r="N248" s="31">
        <f t="shared" si="63"/>
        <v>0</v>
      </c>
      <c r="O248" s="30">
        <f t="shared" si="64"/>
        <v>0</v>
      </c>
      <c r="P248" t="s">
        <v>49</v>
      </c>
      <c r="Q248" t="s">
        <v>49</v>
      </c>
      <c r="R248" t="s">
        <v>100</v>
      </c>
      <c r="S248" t="s">
        <v>100</v>
      </c>
      <c r="T248" t="s">
        <v>98</v>
      </c>
      <c r="U248" s="4">
        <f t="shared" si="71"/>
        <v>45889</v>
      </c>
      <c r="V248" t="s">
        <v>38</v>
      </c>
      <c r="W248" s="28">
        <v>376</v>
      </c>
      <c r="X248" s="2">
        <v>3</v>
      </c>
      <c r="Y248" s="2">
        <v>1</v>
      </c>
      <c r="Z248" s="2">
        <v>20417.61</v>
      </c>
      <c r="AA248" s="2">
        <v>374.18</v>
      </c>
      <c r="AB248" s="29">
        <v>90.14</v>
      </c>
      <c r="AC248" s="31">
        <f t="shared" si="65"/>
        <v>380</v>
      </c>
      <c r="AD248" s="30">
        <f t="shared" si="66"/>
        <v>20881.93</v>
      </c>
      <c r="AE248" s="2">
        <f t="shared" si="74"/>
        <v>-376</v>
      </c>
      <c r="AF248" s="2">
        <f t="shared" si="74"/>
        <v>-3</v>
      </c>
      <c r="AG248" s="2">
        <f t="shared" si="74"/>
        <v>-1</v>
      </c>
      <c r="AH248" s="2">
        <f t="shared" si="72"/>
        <v>-20417.61</v>
      </c>
      <c r="AI248" s="2">
        <f t="shared" si="72"/>
        <v>-374.18</v>
      </c>
      <c r="AJ248" s="29">
        <f t="shared" si="72"/>
        <v>-90.14</v>
      </c>
      <c r="AK248" s="31">
        <f t="shared" si="72"/>
        <v>-380</v>
      </c>
      <c r="AL248" s="31">
        <f t="shared" si="72"/>
        <v>-20881.93</v>
      </c>
      <c r="AM248" s="38">
        <f t="shared" si="75"/>
        <v>-1</v>
      </c>
      <c r="AN248" s="38">
        <f t="shared" si="75"/>
        <v>-1</v>
      </c>
      <c r="AO248" s="38">
        <f t="shared" si="75"/>
        <v>-1</v>
      </c>
      <c r="AP248" s="38">
        <f t="shared" si="73"/>
        <v>-1</v>
      </c>
      <c r="AQ248" s="38">
        <f t="shared" si="73"/>
        <v>-1</v>
      </c>
      <c r="AR248" s="39">
        <f t="shared" si="73"/>
        <v>-1</v>
      </c>
      <c r="AS248" s="40">
        <f t="shared" si="73"/>
        <v>-1</v>
      </c>
      <c r="AT248" s="40">
        <f t="shared" si="73"/>
        <v>-1</v>
      </c>
      <c r="AU248" s="119">
        <f t="shared" si="62"/>
        <v>0</v>
      </c>
      <c r="AV248" s="120">
        <f t="shared" si="59"/>
        <v>54.302154255319152</v>
      </c>
      <c r="AW248" s="121">
        <f t="shared" si="60"/>
        <v>-54.302154255319152</v>
      </c>
      <c r="AX248" s="119">
        <f t="shared" si="61"/>
        <v>0</v>
      </c>
      <c r="AY248" s="120">
        <f t="shared" si="58"/>
        <v>116.08</v>
      </c>
      <c r="AZ248" s="121">
        <f t="shared" si="69"/>
        <v>-116.08</v>
      </c>
    </row>
    <row r="249" spans="1:52" hidden="1" outlineLevel="1" x14ac:dyDescent="0.2">
      <c r="A249" t="s">
        <v>46</v>
      </c>
      <c r="B249" t="s">
        <v>46</v>
      </c>
      <c r="C249" t="s">
        <v>100</v>
      </c>
      <c r="D249" t="s">
        <v>100</v>
      </c>
      <c r="E249" t="s">
        <v>98</v>
      </c>
      <c r="F249" s="4">
        <f t="shared" si="70"/>
        <v>46254</v>
      </c>
      <c r="G249" t="s">
        <v>39</v>
      </c>
      <c r="H249" s="28">
        <v>0</v>
      </c>
      <c r="I249" s="2">
        <v>0</v>
      </c>
      <c r="J249" s="2">
        <v>0</v>
      </c>
      <c r="K249" s="2">
        <v>0</v>
      </c>
      <c r="L249" s="2">
        <v>0</v>
      </c>
      <c r="M249" s="29">
        <v>0</v>
      </c>
      <c r="N249" s="31">
        <f t="shared" si="63"/>
        <v>0</v>
      </c>
      <c r="O249" s="30">
        <f t="shared" si="64"/>
        <v>0</v>
      </c>
      <c r="P249" t="s">
        <v>49</v>
      </c>
      <c r="Q249" t="s">
        <v>49</v>
      </c>
      <c r="R249" t="s">
        <v>100</v>
      </c>
      <c r="S249" t="s">
        <v>100</v>
      </c>
      <c r="T249" t="s">
        <v>98</v>
      </c>
      <c r="U249" s="4">
        <f t="shared" si="71"/>
        <v>45890</v>
      </c>
      <c r="V249" t="s">
        <v>39</v>
      </c>
      <c r="W249" s="28">
        <v>502</v>
      </c>
      <c r="X249" s="2">
        <v>10</v>
      </c>
      <c r="Y249" s="2">
        <v>1</v>
      </c>
      <c r="Z249" s="2">
        <v>28009</v>
      </c>
      <c r="AA249" s="2">
        <v>5967.93</v>
      </c>
      <c r="AB249" s="29">
        <v>2354.3000000000002</v>
      </c>
      <c r="AC249" s="31">
        <f t="shared" si="65"/>
        <v>513</v>
      </c>
      <c r="AD249" s="30">
        <f t="shared" si="66"/>
        <v>36331.230000000003</v>
      </c>
      <c r="AE249" s="2">
        <f t="shared" si="74"/>
        <v>-502</v>
      </c>
      <c r="AF249" s="2">
        <f t="shared" si="74"/>
        <v>-10</v>
      </c>
      <c r="AG249" s="2">
        <f t="shared" si="74"/>
        <v>-1</v>
      </c>
      <c r="AH249" s="2">
        <f t="shared" si="72"/>
        <v>-28009</v>
      </c>
      <c r="AI249" s="2">
        <f t="shared" si="72"/>
        <v>-5967.93</v>
      </c>
      <c r="AJ249" s="29">
        <f t="shared" si="72"/>
        <v>-2354.3000000000002</v>
      </c>
      <c r="AK249" s="31">
        <f t="shared" si="72"/>
        <v>-513</v>
      </c>
      <c r="AL249" s="31">
        <f t="shared" si="72"/>
        <v>-36331.230000000003</v>
      </c>
      <c r="AM249" s="38">
        <f t="shared" si="75"/>
        <v>-1</v>
      </c>
      <c r="AN249" s="38">
        <f t="shared" si="75"/>
        <v>-1</v>
      </c>
      <c r="AO249" s="38">
        <f t="shared" si="75"/>
        <v>-1</v>
      </c>
      <c r="AP249" s="38">
        <f t="shared" si="73"/>
        <v>-1</v>
      </c>
      <c r="AQ249" s="38">
        <f t="shared" si="73"/>
        <v>-1</v>
      </c>
      <c r="AR249" s="39">
        <f t="shared" si="73"/>
        <v>-1</v>
      </c>
      <c r="AS249" s="40">
        <f t="shared" si="73"/>
        <v>-1</v>
      </c>
      <c r="AT249" s="40">
        <f t="shared" si="73"/>
        <v>-1</v>
      </c>
      <c r="AU249" s="119">
        <f t="shared" si="62"/>
        <v>0</v>
      </c>
      <c r="AV249" s="120">
        <f t="shared" si="59"/>
        <v>55.794820717131472</v>
      </c>
      <c r="AW249" s="121">
        <f t="shared" si="60"/>
        <v>-55.794820717131472</v>
      </c>
      <c r="AX249" s="119">
        <f t="shared" si="61"/>
        <v>0</v>
      </c>
      <c r="AY249" s="120">
        <f t="shared" si="58"/>
        <v>756.56636363636358</v>
      </c>
      <c r="AZ249" s="121">
        <f t="shared" si="69"/>
        <v>-756.56636363636358</v>
      </c>
    </row>
    <row r="250" spans="1:52" hidden="1" outlineLevel="1" x14ac:dyDescent="0.2">
      <c r="A250" t="s">
        <v>46</v>
      </c>
      <c r="B250" t="s">
        <v>46</v>
      </c>
      <c r="C250" t="s">
        <v>100</v>
      </c>
      <c r="D250" t="s">
        <v>100</v>
      </c>
      <c r="E250" t="s">
        <v>98</v>
      </c>
      <c r="F250" s="4">
        <f t="shared" si="70"/>
        <v>46255</v>
      </c>
      <c r="G250" t="s">
        <v>40</v>
      </c>
      <c r="H250" s="28">
        <v>0</v>
      </c>
      <c r="I250" s="2">
        <v>0</v>
      </c>
      <c r="J250" s="2">
        <v>0</v>
      </c>
      <c r="K250" s="2">
        <v>0</v>
      </c>
      <c r="L250" s="2">
        <v>0</v>
      </c>
      <c r="M250" s="29">
        <v>0</v>
      </c>
      <c r="N250" s="31">
        <f t="shared" si="63"/>
        <v>0</v>
      </c>
      <c r="O250" s="30">
        <f t="shared" si="64"/>
        <v>0</v>
      </c>
      <c r="P250" t="s">
        <v>49</v>
      </c>
      <c r="Q250" t="s">
        <v>49</v>
      </c>
      <c r="R250" t="s">
        <v>100</v>
      </c>
      <c r="S250" t="s">
        <v>100</v>
      </c>
      <c r="T250" t="s">
        <v>98</v>
      </c>
      <c r="U250" s="4">
        <f t="shared" si="71"/>
        <v>45891</v>
      </c>
      <c r="V250" t="s">
        <v>40</v>
      </c>
      <c r="W250" s="28">
        <v>726</v>
      </c>
      <c r="X250" s="2">
        <v>4</v>
      </c>
      <c r="Y250" s="2">
        <v>1</v>
      </c>
      <c r="Z250" s="2">
        <v>39300.21</v>
      </c>
      <c r="AA250" s="2">
        <v>487.67</v>
      </c>
      <c r="AB250" s="29">
        <v>919.49</v>
      </c>
      <c r="AC250" s="31">
        <f t="shared" si="65"/>
        <v>731</v>
      </c>
      <c r="AD250" s="30">
        <f t="shared" si="66"/>
        <v>40707.369999999995</v>
      </c>
      <c r="AE250" s="2">
        <f t="shared" si="74"/>
        <v>-726</v>
      </c>
      <c r="AF250" s="2">
        <f t="shared" si="74"/>
        <v>-4</v>
      </c>
      <c r="AG250" s="2">
        <f t="shared" si="74"/>
        <v>-1</v>
      </c>
      <c r="AH250" s="2">
        <f t="shared" si="72"/>
        <v>-39300.21</v>
      </c>
      <c r="AI250" s="2">
        <f t="shared" si="72"/>
        <v>-487.67</v>
      </c>
      <c r="AJ250" s="29">
        <f t="shared" si="72"/>
        <v>-919.49</v>
      </c>
      <c r="AK250" s="31">
        <f t="shared" si="72"/>
        <v>-731</v>
      </c>
      <c r="AL250" s="31">
        <f t="shared" si="72"/>
        <v>-40707.369999999995</v>
      </c>
      <c r="AM250" s="38">
        <f t="shared" si="75"/>
        <v>-1</v>
      </c>
      <c r="AN250" s="38">
        <f t="shared" si="75"/>
        <v>-1</v>
      </c>
      <c r="AO250" s="38">
        <f t="shared" si="75"/>
        <v>-1</v>
      </c>
      <c r="AP250" s="38">
        <f t="shared" si="73"/>
        <v>-1</v>
      </c>
      <c r="AQ250" s="38">
        <f t="shared" si="73"/>
        <v>-1</v>
      </c>
      <c r="AR250" s="39">
        <f t="shared" si="73"/>
        <v>-1</v>
      </c>
      <c r="AS250" s="40">
        <f t="shared" si="73"/>
        <v>-1</v>
      </c>
      <c r="AT250" s="40">
        <f t="shared" si="73"/>
        <v>-1</v>
      </c>
      <c r="AU250" s="119">
        <f t="shared" si="62"/>
        <v>0</v>
      </c>
      <c r="AV250" s="120">
        <f t="shared" si="59"/>
        <v>54.132520661157024</v>
      </c>
      <c r="AW250" s="121">
        <f t="shared" si="60"/>
        <v>-54.132520661157024</v>
      </c>
      <c r="AX250" s="119">
        <f t="shared" si="61"/>
        <v>0</v>
      </c>
      <c r="AY250" s="120">
        <f t="shared" si="58"/>
        <v>281.43200000000002</v>
      </c>
      <c r="AZ250" s="121">
        <f t="shared" si="69"/>
        <v>-281.43200000000002</v>
      </c>
    </row>
    <row r="251" spans="1:52" ht="13.5" hidden="1" outlineLevel="1" thickBot="1" x14ac:dyDescent="0.25">
      <c r="A251" t="s">
        <v>46</v>
      </c>
      <c r="B251" t="s">
        <v>46</v>
      </c>
      <c r="C251" t="s">
        <v>100</v>
      </c>
      <c r="D251" t="s">
        <v>100</v>
      </c>
      <c r="E251" t="s">
        <v>98</v>
      </c>
      <c r="F251" s="59">
        <f t="shared" si="70"/>
        <v>46256</v>
      </c>
      <c r="G251" s="42" t="s">
        <v>41</v>
      </c>
      <c r="H251" s="43">
        <v>0</v>
      </c>
      <c r="I251" s="44">
        <v>0</v>
      </c>
      <c r="J251" s="44">
        <v>0</v>
      </c>
      <c r="K251" s="44">
        <v>0</v>
      </c>
      <c r="L251" s="44">
        <v>0</v>
      </c>
      <c r="M251" s="45">
        <v>0</v>
      </c>
      <c r="N251" s="47">
        <f t="shared" si="63"/>
        <v>0</v>
      </c>
      <c r="O251" s="46">
        <f t="shared" si="64"/>
        <v>0</v>
      </c>
      <c r="P251" t="s">
        <v>49</v>
      </c>
      <c r="Q251" t="s">
        <v>49</v>
      </c>
      <c r="R251" t="s">
        <v>100</v>
      </c>
      <c r="S251" t="s">
        <v>100</v>
      </c>
      <c r="T251" t="s">
        <v>98</v>
      </c>
      <c r="U251" s="59">
        <f t="shared" si="71"/>
        <v>45892</v>
      </c>
      <c r="V251" s="42" t="s">
        <v>41</v>
      </c>
      <c r="W251" s="43">
        <v>753</v>
      </c>
      <c r="X251" s="44">
        <v>7</v>
      </c>
      <c r="Y251" s="44">
        <v>0</v>
      </c>
      <c r="Z251" s="44">
        <v>41980.89</v>
      </c>
      <c r="AA251" s="44">
        <v>977.43</v>
      </c>
      <c r="AB251" s="45">
        <v>0</v>
      </c>
      <c r="AC251" s="47">
        <f t="shared" si="65"/>
        <v>760</v>
      </c>
      <c r="AD251" s="46">
        <f t="shared" si="66"/>
        <v>42958.32</v>
      </c>
      <c r="AE251" s="44">
        <f t="shared" si="74"/>
        <v>-753</v>
      </c>
      <c r="AF251" s="44">
        <f t="shared" si="74"/>
        <v>-7</v>
      </c>
      <c r="AG251" s="44">
        <f t="shared" si="74"/>
        <v>0</v>
      </c>
      <c r="AH251" s="44">
        <f t="shared" si="72"/>
        <v>-41980.89</v>
      </c>
      <c r="AI251" s="44">
        <f t="shared" si="72"/>
        <v>-977.43</v>
      </c>
      <c r="AJ251" s="45">
        <f t="shared" si="72"/>
        <v>0</v>
      </c>
      <c r="AK251" s="47">
        <f t="shared" si="72"/>
        <v>-760</v>
      </c>
      <c r="AL251" s="47">
        <f t="shared" si="72"/>
        <v>-42958.32</v>
      </c>
      <c r="AM251" s="56">
        <f t="shared" si="75"/>
        <v>-1</v>
      </c>
      <c r="AN251" s="56">
        <f t="shared" si="75"/>
        <v>-1</v>
      </c>
      <c r="AO251" s="56" t="str">
        <f t="shared" si="75"/>
        <v/>
      </c>
      <c r="AP251" s="56">
        <f t="shared" si="73"/>
        <v>-1</v>
      </c>
      <c r="AQ251" s="56">
        <f t="shared" si="73"/>
        <v>-1</v>
      </c>
      <c r="AR251" s="57" t="str">
        <f t="shared" si="73"/>
        <v/>
      </c>
      <c r="AS251" s="58">
        <f t="shared" si="73"/>
        <v>-1</v>
      </c>
      <c r="AT251" s="58">
        <f t="shared" si="73"/>
        <v>-1</v>
      </c>
      <c r="AU251" s="122">
        <f t="shared" si="62"/>
        <v>0</v>
      </c>
      <c r="AV251" s="123">
        <f t="shared" si="59"/>
        <v>55.751513944223106</v>
      </c>
      <c r="AW251" s="124">
        <f t="shared" si="60"/>
        <v>-55.751513944223106</v>
      </c>
      <c r="AX251" s="122">
        <f t="shared" si="61"/>
        <v>0</v>
      </c>
      <c r="AY251" s="123">
        <f t="shared" si="58"/>
        <v>139.63285714285715</v>
      </c>
      <c r="AZ251" s="124">
        <f t="shared" si="69"/>
        <v>-139.63285714285715</v>
      </c>
    </row>
    <row r="252" spans="1:52" hidden="1" outlineLevel="1" x14ac:dyDescent="0.2">
      <c r="A252" t="s">
        <v>46</v>
      </c>
      <c r="B252" t="s">
        <v>46</v>
      </c>
      <c r="C252" t="s">
        <v>100</v>
      </c>
      <c r="D252" t="s">
        <v>100</v>
      </c>
      <c r="E252" t="s">
        <v>99</v>
      </c>
      <c r="F252" s="4">
        <f t="shared" si="70"/>
        <v>46257</v>
      </c>
      <c r="G252" t="s">
        <v>35</v>
      </c>
      <c r="H252" s="28">
        <v>0</v>
      </c>
      <c r="I252" s="2">
        <v>0</v>
      </c>
      <c r="J252" s="2">
        <v>0</v>
      </c>
      <c r="K252" s="2">
        <v>0</v>
      </c>
      <c r="L252" s="2">
        <v>0</v>
      </c>
      <c r="M252" s="29">
        <v>0</v>
      </c>
      <c r="N252" s="31">
        <f t="shared" si="63"/>
        <v>0</v>
      </c>
      <c r="O252" s="30">
        <f t="shared" si="64"/>
        <v>0</v>
      </c>
      <c r="P252" t="s">
        <v>49</v>
      </c>
      <c r="Q252" t="s">
        <v>49</v>
      </c>
      <c r="R252" t="s">
        <v>100</v>
      </c>
      <c r="S252" t="s">
        <v>100</v>
      </c>
      <c r="T252" t="s">
        <v>99</v>
      </c>
      <c r="U252" s="4">
        <f t="shared" si="71"/>
        <v>45893</v>
      </c>
      <c r="V252" t="s">
        <v>35</v>
      </c>
      <c r="W252" s="28">
        <v>322</v>
      </c>
      <c r="X252" s="2">
        <v>2</v>
      </c>
      <c r="Y252" s="2">
        <v>0</v>
      </c>
      <c r="Z252" s="2">
        <v>18118.129999999997</v>
      </c>
      <c r="AA252" s="2">
        <v>270.60000000000002</v>
      </c>
      <c r="AB252" s="29">
        <v>0</v>
      </c>
      <c r="AC252" s="31">
        <f t="shared" si="65"/>
        <v>324</v>
      </c>
      <c r="AD252" s="30">
        <f t="shared" si="66"/>
        <v>18388.729999999996</v>
      </c>
      <c r="AE252" s="2">
        <f t="shared" si="74"/>
        <v>-322</v>
      </c>
      <c r="AF252" s="2">
        <f t="shared" si="74"/>
        <v>-2</v>
      </c>
      <c r="AG252" s="2">
        <f t="shared" si="74"/>
        <v>0</v>
      </c>
      <c r="AH252" s="2">
        <f t="shared" si="72"/>
        <v>-18118.129999999997</v>
      </c>
      <c r="AI252" s="2">
        <f t="shared" si="72"/>
        <v>-270.60000000000002</v>
      </c>
      <c r="AJ252" s="29">
        <f t="shared" si="72"/>
        <v>0</v>
      </c>
      <c r="AK252" s="31">
        <f t="shared" si="72"/>
        <v>-324</v>
      </c>
      <c r="AL252" s="31">
        <f t="shared" si="72"/>
        <v>-18388.729999999996</v>
      </c>
      <c r="AM252" s="38">
        <f t="shared" si="75"/>
        <v>-1</v>
      </c>
      <c r="AN252" s="38">
        <f t="shared" si="75"/>
        <v>-1</v>
      </c>
      <c r="AO252" s="38" t="str">
        <f t="shared" si="75"/>
        <v/>
      </c>
      <c r="AP252" s="38">
        <f t="shared" si="73"/>
        <v>-1</v>
      </c>
      <c r="AQ252" s="38">
        <f t="shared" si="73"/>
        <v>-1</v>
      </c>
      <c r="AR252" s="39" t="str">
        <f t="shared" si="73"/>
        <v/>
      </c>
      <c r="AS252" s="40">
        <f t="shared" si="73"/>
        <v>-1</v>
      </c>
      <c r="AT252" s="40">
        <f t="shared" si="73"/>
        <v>-1</v>
      </c>
      <c r="AU252" s="119">
        <f t="shared" si="62"/>
        <v>0</v>
      </c>
      <c r="AV252" s="120">
        <f t="shared" si="59"/>
        <v>56.267484472049681</v>
      </c>
      <c r="AW252" s="121">
        <f t="shared" si="60"/>
        <v>-56.267484472049681</v>
      </c>
      <c r="AX252" s="119">
        <f t="shared" si="61"/>
        <v>0</v>
      </c>
      <c r="AY252" s="120">
        <f t="shared" si="58"/>
        <v>135.30000000000001</v>
      </c>
      <c r="AZ252" s="121">
        <f t="shared" si="69"/>
        <v>-135.30000000000001</v>
      </c>
    </row>
    <row r="253" spans="1:52" hidden="1" outlineLevel="1" x14ac:dyDescent="0.2">
      <c r="A253" t="s">
        <v>46</v>
      </c>
      <c r="B253" t="s">
        <v>46</v>
      </c>
      <c r="C253" t="s">
        <v>100</v>
      </c>
      <c r="D253" t="s">
        <v>100</v>
      </c>
      <c r="E253" t="s">
        <v>99</v>
      </c>
      <c r="F253" s="4">
        <f t="shared" si="70"/>
        <v>46258</v>
      </c>
      <c r="G253" t="s">
        <v>36</v>
      </c>
      <c r="H253" s="28">
        <v>0</v>
      </c>
      <c r="I253" s="2">
        <v>0</v>
      </c>
      <c r="J253" s="2">
        <v>0</v>
      </c>
      <c r="K253" s="2">
        <v>0</v>
      </c>
      <c r="L253" s="2">
        <v>0</v>
      </c>
      <c r="M253" s="29">
        <v>0</v>
      </c>
      <c r="N253" s="31">
        <f t="shared" si="63"/>
        <v>0</v>
      </c>
      <c r="O253" s="30">
        <f t="shared" si="64"/>
        <v>0</v>
      </c>
      <c r="P253" t="s">
        <v>49</v>
      </c>
      <c r="Q253" t="s">
        <v>49</v>
      </c>
      <c r="R253" t="s">
        <v>100</v>
      </c>
      <c r="S253" t="s">
        <v>100</v>
      </c>
      <c r="T253" t="s">
        <v>99</v>
      </c>
      <c r="U253" s="4">
        <f t="shared" si="71"/>
        <v>45894</v>
      </c>
      <c r="V253" t="s">
        <v>36</v>
      </c>
      <c r="W253" s="28">
        <v>265</v>
      </c>
      <c r="X253" s="2">
        <v>3</v>
      </c>
      <c r="Y253" s="2">
        <v>0</v>
      </c>
      <c r="Z253" s="2">
        <v>13502.66</v>
      </c>
      <c r="AA253" s="2">
        <v>257.37</v>
      </c>
      <c r="AB253" s="29">
        <v>0</v>
      </c>
      <c r="AC253" s="31">
        <f t="shared" si="65"/>
        <v>268</v>
      </c>
      <c r="AD253" s="30">
        <f t="shared" si="66"/>
        <v>13760.03</v>
      </c>
      <c r="AE253" s="2">
        <f t="shared" si="74"/>
        <v>-265</v>
      </c>
      <c r="AF253" s="2">
        <f t="shared" si="74"/>
        <v>-3</v>
      </c>
      <c r="AG253" s="2">
        <f t="shared" si="74"/>
        <v>0</v>
      </c>
      <c r="AH253" s="2">
        <f t="shared" si="72"/>
        <v>-13502.66</v>
      </c>
      <c r="AI253" s="2">
        <f t="shared" si="72"/>
        <v>-257.37</v>
      </c>
      <c r="AJ253" s="29">
        <f t="shared" si="72"/>
        <v>0</v>
      </c>
      <c r="AK253" s="31">
        <f t="shared" si="72"/>
        <v>-268</v>
      </c>
      <c r="AL253" s="31">
        <f t="shared" si="72"/>
        <v>-13760.03</v>
      </c>
      <c r="AM253" s="38">
        <f t="shared" si="75"/>
        <v>-1</v>
      </c>
      <c r="AN253" s="38">
        <f t="shared" si="75"/>
        <v>-1</v>
      </c>
      <c r="AO253" s="38" t="str">
        <f t="shared" si="75"/>
        <v/>
      </c>
      <c r="AP253" s="38">
        <f t="shared" si="73"/>
        <v>-1</v>
      </c>
      <c r="AQ253" s="38">
        <f t="shared" si="73"/>
        <v>-1</v>
      </c>
      <c r="AR253" s="39" t="str">
        <f t="shared" si="73"/>
        <v/>
      </c>
      <c r="AS253" s="40">
        <f t="shared" si="73"/>
        <v>-1</v>
      </c>
      <c r="AT253" s="40">
        <f t="shared" si="73"/>
        <v>-1</v>
      </c>
      <c r="AU253" s="119">
        <f t="shared" si="62"/>
        <v>0</v>
      </c>
      <c r="AV253" s="120">
        <f t="shared" si="59"/>
        <v>50.95343396226415</v>
      </c>
      <c r="AW253" s="121">
        <f t="shared" si="60"/>
        <v>-50.95343396226415</v>
      </c>
      <c r="AX253" s="119">
        <f t="shared" si="61"/>
        <v>0</v>
      </c>
      <c r="AY253" s="120">
        <f t="shared" si="58"/>
        <v>85.79</v>
      </c>
      <c r="AZ253" s="121">
        <f t="shared" si="69"/>
        <v>-85.79</v>
      </c>
    </row>
    <row r="254" spans="1:52" hidden="1" outlineLevel="1" x14ac:dyDescent="0.2">
      <c r="A254" t="s">
        <v>46</v>
      </c>
      <c r="B254" t="s">
        <v>46</v>
      </c>
      <c r="C254" t="s">
        <v>100</v>
      </c>
      <c r="D254" t="s">
        <v>100</v>
      </c>
      <c r="E254" t="s">
        <v>99</v>
      </c>
      <c r="F254" s="4">
        <f t="shared" si="70"/>
        <v>46259</v>
      </c>
      <c r="G254" t="s">
        <v>37</v>
      </c>
      <c r="H254" s="28">
        <v>0</v>
      </c>
      <c r="I254" s="2">
        <v>0</v>
      </c>
      <c r="J254" s="2">
        <v>0</v>
      </c>
      <c r="K254" s="2">
        <v>0</v>
      </c>
      <c r="L254" s="2">
        <v>0</v>
      </c>
      <c r="M254" s="29">
        <v>0</v>
      </c>
      <c r="N254" s="31">
        <f t="shared" si="63"/>
        <v>0</v>
      </c>
      <c r="O254" s="30">
        <f t="shared" si="64"/>
        <v>0</v>
      </c>
      <c r="P254" t="s">
        <v>49</v>
      </c>
      <c r="Q254" t="s">
        <v>49</v>
      </c>
      <c r="R254" t="s">
        <v>100</v>
      </c>
      <c r="S254" t="s">
        <v>100</v>
      </c>
      <c r="T254" t="s">
        <v>99</v>
      </c>
      <c r="U254" s="4">
        <f t="shared" si="71"/>
        <v>45895</v>
      </c>
      <c r="V254" t="s">
        <v>37</v>
      </c>
      <c r="W254" s="28">
        <v>307</v>
      </c>
      <c r="X254" s="2">
        <v>3</v>
      </c>
      <c r="Y254" s="2">
        <v>3</v>
      </c>
      <c r="Z254" s="2">
        <v>15355.03</v>
      </c>
      <c r="AA254" s="2">
        <v>806.08</v>
      </c>
      <c r="AB254" s="29">
        <v>2762.0299999999997</v>
      </c>
      <c r="AC254" s="31">
        <f t="shared" si="65"/>
        <v>313</v>
      </c>
      <c r="AD254" s="30">
        <f t="shared" si="66"/>
        <v>18923.14</v>
      </c>
      <c r="AE254" s="2">
        <f t="shared" si="74"/>
        <v>-307</v>
      </c>
      <c r="AF254" s="2">
        <f t="shared" si="74"/>
        <v>-3</v>
      </c>
      <c r="AG254" s="2">
        <f t="shared" si="74"/>
        <v>-3</v>
      </c>
      <c r="AH254" s="2">
        <f t="shared" si="72"/>
        <v>-15355.03</v>
      </c>
      <c r="AI254" s="2">
        <f t="shared" si="72"/>
        <v>-806.08</v>
      </c>
      <c r="AJ254" s="29">
        <f t="shared" si="72"/>
        <v>-2762.0299999999997</v>
      </c>
      <c r="AK254" s="31">
        <f t="shared" si="72"/>
        <v>-313</v>
      </c>
      <c r="AL254" s="31">
        <f t="shared" si="72"/>
        <v>-18923.14</v>
      </c>
      <c r="AM254" s="38">
        <f t="shared" si="75"/>
        <v>-1</v>
      </c>
      <c r="AN254" s="38">
        <f t="shared" si="75"/>
        <v>-1</v>
      </c>
      <c r="AO254" s="38">
        <f t="shared" si="75"/>
        <v>-1</v>
      </c>
      <c r="AP254" s="38">
        <f t="shared" si="73"/>
        <v>-1</v>
      </c>
      <c r="AQ254" s="38">
        <f t="shared" si="73"/>
        <v>-1</v>
      </c>
      <c r="AR254" s="39">
        <f t="shared" si="73"/>
        <v>-1</v>
      </c>
      <c r="AS254" s="40">
        <f t="shared" si="73"/>
        <v>-1</v>
      </c>
      <c r="AT254" s="40">
        <f t="shared" si="73"/>
        <v>-1</v>
      </c>
      <c r="AU254" s="119">
        <f t="shared" si="62"/>
        <v>0</v>
      </c>
      <c r="AV254" s="120">
        <f t="shared" si="59"/>
        <v>50.016384364820851</v>
      </c>
      <c r="AW254" s="121">
        <f t="shared" si="60"/>
        <v>-50.016384364820851</v>
      </c>
      <c r="AX254" s="119">
        <f t="shared" si="61"/>
        <v>0</v>
      </c>
      <c r="AY254" s="120">
        <f t="shared" si="58"/>
        <v>594.68499999999995</v>
      </c>
      <c r="AZ254" s="121">
        <f t="shared" si="69"/>
        <v>-594.68499999999995</v>
      </c>
    </row>
    <row r="255" spans="1:52" hidden="1" outlineLevel="1" x14ac:dyDescent="0.2">
      <c r="A255" t="s">
        <v>46</v>
      </c>
      <c r="B255" t="s">
        <v>46</v>
      </c>
      <c r="C255" t="s">
        <v>100</v>
      </c>
      <c r="D255" t="s">
        <v>100</v>
      </c>
      <c r="E255" t="s">
        <v>99</v>
      </c>
      <c r="F255" s="4">
        <f t="shared" si="70"/>
        <v>46260</v>
      </c>
      <c r="G255" t="s">
        <v>38</v>
      </c>
      <c r="H255" s="28">
        <v>0</v>
      </c>
      <c r="I255" s="2">
        <v>0</v>
      </c>
      <c r="J255" s="2">
        <v>0</v>
      </c>
      <c r="K255" s="2">
        <v>0</v>
      </c>
      <c r="L255" s="2">
        <v>0</v>
      </c>
      <c r="M255" s="29">
        <v>0</v>
      </c>
      <c r="N255" s="31">
        <f t="shared" si="63"/>
        <v>0</v>
      </c>
      <c r="O255" s="30">
        <f t="shared" si="64"/>
        <v>0</v>
      </c>
      <c r="P255" t="s">
        <v>49</v>
      </c>
      <c r="Q255" t="s">
        <v>49</v>
      </c>
      <c r="R255" t="s">
        <v>100</v>
      </c>
      <c r="S255" t="s">
        <v>100</v>
      </c>
      <c r="T255" t="s">
        <v>99</v>
      </c>
      <c r="U255" s="4">
        <f t="shared" si="71"/>
        <v>45896</v>
      </c>
      <c r="V255" t="s">
        <v>38</v>
      </c>
      <c r="W255" s="28">
        <v>400</v>
      </c>
      <c r="X255" s="2">
        <v>9</v>
      </c>
      <c r="Y255" s="2">
        <v>0</v>
      </c>
      <c r="Z255" s="2">
        <v>20148.75</v>
      </c>
      <c r="AA255" s="2">
        <v>965.43</v>
      </c>
      <c r="AB255" s="29">
        <v>0</v>
      </c>
      <c r="AC255" s="31">
        <f t="shared" si="65"/>
        <v>409</v>
      </c>
      <c r="AD255" s="30">
        <f t="shared" si="66"/>
        <v>21114.18</v>
      </c>
      <c r="AE255" s="2">
        <f t="shared" si="74"/>
        <v>-400</v>
      </c>
      <c r="AF255" s="2">
        <f t="shared" si="74"/>
        <v>-9</v>
      </c>
      <c r="AG255" s="2">
        <f t="shared" si="74"/>
        <v>0</v>
      </c>
      <c r="AH255" s="2">
        <f t="shared" si="72"/>
        <v>-20148.75</v>
      </c>
      <c r="AI255" s="2">
        <f t="shared" si="72"/>
        <v>-965.43</v>
      </c>
      <c r="AJ255" s="29">
        <f t="shared" si="72"/>
        <v>0</v>
      </c>
      <c r="AK255" s="31">
        <f t="shared" si="72"/>
        <v>-409</v>
      </c>
      <c r="AL255" s="31">
        <f t="shared" si="72"/>
        <v>-21114.18</v>
      </c>
      <c r="AM255" s="38">
        <f t="shared" si="75"/>
        <v>-1</v>
      </c>
      <c r="AN255" s="38">
        <f t="shared" si="75"/>
        <v>-1</v>
      </c>
      <c r="AO255" s="38" t="str">
        <f t="shared" si="75"/>
        <v/>
      </c>
      <c r="AP255" s="38">
        <f t="shared" si="73"/>
        <v>-1</v>
      </c>
      <c r="AQ255" s="38">
        <f t="shared" si="73"/>
        <v>-1</v>
      </c>
      <c r="AR255" s="39" t="str">
        <f t="shared" si="73"/>
        <v/>
      </c>
      <c r="AS255" s="40">
        <f t="shared" si="73"/>
        <v>-1</v>
      </c>
      <c r="AT255" s="40">
        <f t="shared" si="73"/>
        <v>-1</v>
      </c>
      <c r="AU255" s="119">
        <f t="shared" si="62"/>
        <v>0</v>
      </c>
      <c r="AV255" s="120">
        <f t="shared" si="59"/>
        <v>50.371875000000003</v>
      </c>
      <c r="AW255" s="121">
        <f t="shared" si="60"/>
        <v>-50.371875000000003</v>
      </c>
      <c r="AX255" s="119">
        <f t="shared" si="61"/>
        <v>0</v>
      </c>
      <c r="AY255" s="120">
        <f t="shared" si="58"/>
        <v>107.27</v>
      </c>
      <c r="AZ255" s="121">
        <f t="shared" si="69"/>
        <v>-107.27</v>
      </c>
    </row>
    <row r="256" spans="1:52" hidden="1" outlineLevel="1" x14ac:dyDescent="0.2">
      <c r="A256" t="s">
        <v>46</v>
      </c>
      <c r="B256" t="s">
        <v>46</v>
      </c>
      <c r="C256" t="s">
        <v>100</v>
      </c>
      <c r="D256" t="s">
        <v>100</v>
      </c>
      <c r="E256" t="s">
        <v>99</v>
      </c>
      <c r="F256" s="4">
        <f t="shared" si="70"/>
        <v>46261</v>
      </c>
      <c r="G256" t="s">
        <v>39</v>
      </c>
      <c r="H256" s="28">
        <v>0</v>
      </c>
      <c r="I256" s="2">
        <v>0</v>
      </c>
      <c r="J256" s="2">
        <v>0</v>
      </c>
      <c r="K256" s="2">
        <v>0</v>
      </c>
      <c r="L256" s="2">
        <v>0</v>
      </c>
      <c r="M256" s="29">
        <v>0</v>
      </c>
      <c r="N256" s="31">
        <f t="shared" si="63"/>
        <v>0</v>
      </c>
      <c r="O256" s="30">
        <f t="shared" si="64"/>
        <v>0</v>
      </c>
      <c r="P256" t="s">
        <v>49</v>
      </c>
      <c r="Q256" t="s">
        <v>49</v>
      </c>
      <c r="R256" t="s">
        <v>100</v>
      </c>
      <c r="S256" t="s">
        <v>100</v>
      </c>
      <c r="T256" t="s">
        <v>99</v>
      </c>
      <c r="U256" s="4">
        <f t="shared" si="71"/>
        <v>45897</v>
      </c>
      <c r="V256" t="s">
        <v>39</v>
      </c>
      <c r="W256" s="28">
        <v>529</v>
      </c>
      <c r="X256" s="2">
        <v>14</v>
      </c>
      <c r="Y256" s="2">
        <v>1</v>
      </c>
      <c r="Z256" s="2">
        <v>33974.93</v>
      </c>
      <c r="AA256" s="2">
        <v>1761.56</v>
      </c>
      <c r="AB256" s="29">
        <v>197.86</v>
      </c>
      <c r="AC256" s="31">
        <f t="shared" si="65"/>
        <v>544</v>
      </c>
      <c r="AD256" s="30">
        <f t="shared" si="66"/>
        <v>35934.35</v>
      </c>
      <c r="AE256" s="2">
        <f t="shared" si="74"/>
        <v>-529</v>
      </c>
      <c r="AF256" s="2">
        <f t="shared" si="74"/>
        <v>-14</v>
      </c>
      <c r="AG256" s="2">
        <f t="shared" si="74"/>
        <v>-1</v>
      </c>
      <c r="AH256" s="2">
        <f t="shared" si="72"/>
        <v>-33974.93</v>
      </c>
      <c r="AI256" s="2">
        <f t="shared" si="72"/>
        <v>-1761.56</v>
      </c>
      <c r="AJ256" s="29">
        <f t="shared" si="72"/>
        <v>-197.86</v>
      </c>
      <c r="AK256" s="31">
        <f t="shared" si="72"/>
        <v>-544</v>
      </c>
      <c r="AL256" s="31">
        <f t="shared" si="72"/>
        <v>-35934.35</v>
      </c>
      <c r="AM256" s="38">
        <f t="shared" si="75"/>
        <v>-1</v>
      </c>
      <c r="AN256" s="38">
        <f t="shared" si="75"/>
        <v>-1</v>
      </c>
      <c r="AO256" s="38">
        <f t="shared" si="75"/>
        <v>-1</v>
      </c>
      <c r="AP256" s="38">
        <f t="shared" si="73"/>
        <v>-1</v>
      </c>
      <c r="AQ256" s="38">
        <f t="shared" si="73"/>
        <v>-1</v>
      </c>
      <c r="AR256" s="39">
        <f t="shared" si="73"/>
        <v>-1</v>
      </c>
      <c r="AS256" s="40">
        <f t="shared" si="73"/>
        <v>-1</v>
      </c>
      <c r="AT256" s="40">
        <f t="shared" si="73"/>
        <v>-1</v>
      </c>
      <c r="AU256" s="119">
        <f t="shared" si="62"/>
        <v>0</v>
      </c>
      <c r="AV256" s="120">
        <f t="shared" si="59"/>
        <v>64.224820415879023</v>
      </c>
      <c r="AW256" s="121">
        <f t="shared" si="60"/>
        <v>-64.224820415879023</v>
      </c>
      <c r="AX256" s="119">
        <f t="shared" si="61"/>
        <v>0</v>
      </c>
      <c r="AY256" s="120">
        <f t="shared" si="58"/>
        <v>130.62800000000001</v>
      </c>
      <c r="AZ256" s="121">
        <f t="shared" si="69"/>
        <v>-130.62800000000001</v>
      </c>
    </row>
    <row r="257" spans="1:52" hidden="1" outlineLevel="1" x14ac:dyDescent="0.2">
      <c r="A257" t="s">
        <v>46</v>
      </c>
      <c r="B257" t="s">
        <v>46</v>
      </c>
      <c r="C257" t="s">
        <v>100</v>
      </c>
      <c r="D257" t="s">
        <v>100</v>
      </c>
      <c r="E257" t="s">
        <v>99</v>
      </c>
      <c r="F257" s="4">
        <f t="shared" si="70"/>
        <v>46262</v>
      </c>
      <c r="G257" t="s">
        <v>40</v>
      </c>
      <c r="H257" s="28">
        <v>0</v>
      </c>
      <c r="I257" s="2">
        <v>0</v>
      </c>
      <c r="J257" s="2">
        <v>0</v>
      </c>
      <c r="K257" s="2">
        <v>0</v>
      </c>
      <c r="L257" s="2">
        <v>0</v>
      </c>
      <c r="M257" s="29">
        <v>0</v>
      </c>
      <c r="N257" s="31">
        <f t="shared" si="63"/>
        <v>0</v>
      </c>
      <c r="O257" s="30">
        <f t="shared" si="64"/>
        <v>0</v>
      </c>
      <c r="P257" t="s">
        <v>49</v>
      </c>
      <c r="Q257" t="s">
        <v>49</v>
      </c>
      <c r="R257" t="s">
        <v>100</v>
      </c>
      <c r="S257" t="s">
        <v>100</v>
      </c>
      <c r="T257" t="s">
        <v>99</v>
      </c>
      <c r="U257" s="4">
        <f t="shared" si="71"/>
        <v>45898</v>
      </c>
      <c r="V257" t="s">
        <v>40</v>
      </c>
      <c r="W257" s="28">
        <v>872</v>
      </c>
      <c r="X257" s="2">
        <v>14</v>
      </c>
      <c r="Y257" s="2">
        <v>2</v>
      </c>
      <c r="Z257" s="2">
        <v>51341.9</v>
      </c>
      <c r="AA257" s="2">
        <v>1798.56</v>
      </c>
      <c r="AB257" s="29">
        <v>3176.64</v>
      </c>
      <c r="AC257" s="31">
        <f t="shared" si="65"/>
        <v>888</v>
      </c>
      <c r="AD257" s="30">
        <f t="shared" si="66"/>
        <v>56317.1</v>
      </c>
      <c r="AE257" s="2">
        <f t="shared" si="74"/>
        <v>-872</v>
      </c>
      <c r="AF257" s="2">
        <f t="shared" si="74"/>
        <v>-14</v>
      </c>
      <c r="AG257" s="2">
        <f t="shared" si="74"/>
        <v>-2</v>
      </c>
      <c r="AH257" s="2">
        <f t="shared" si="72"/>
        <v>-51341.9</v>
      </c>
      <c r="AI257" s="2">
        <f t="shared" si="72"/>
        <v>-1798.56</v>
      </c>
      <c r="AJ257" s="29">
        <f t="shared" si="72"/>
        <v>-3176.64</v>
      </c>
      <c r="AK257" s="31">
        <f t="shared" si="72"/>
        <v>-888</v>
      </c>
      <c r="AL257" s="31">
        <f t="shared" si="72"/>
        <v>-56317.1</v>
      </c>
      <c r="AM257" s="38">
        <f t="shared" si="75"/>
        <v>-1</v>
      </c>
      <c r="AN257" s="38">
        <f t="shared" si="75"/>
        <v>-1</v>
      </c>
      <c r="AO257" s="38">
        <f t="shared" si="75"/>
        <v>-1</v>
      </c>
      <c r="AP257" s="38">
        <f t="shared" si="73"/>
        <v>-1</v>
      </c>
      <c r="AQ257" s="38">
        <f t="shared" si="73"/>
        <v>-1</v>
      </c>
      <c r="AR257" s="39">
        <f t="shared" si="73"/>
        <v>-1</v>
      </c>
      <c r="AS257" s="40">
        <f t="shared" si="73"/>
        <v>-1</v>
      </c>
      <c r="AT257" s="40">
        <f t="shared" si="73"/>
        <v>-1</v>
      </c>
      <c r="AU257" s="119">
        <f t="shared" si="62"/>
        <v>0</v>
      </c>
      <c r="AV257" s="120">
        <f t="shared" si="59"/>
        <v>58.878325688073396</v>
      </c>
      <c r="AW257" s="121">
        <f t="shared" si="60"/>
        <v>-58.878325688073396</v>
      </c>
      <c r="AX257" s="119">
        <f t="shared" si="61"/>
        <v>0</v>
      </c>
      <c r="AY257" s="120">
        <f t="shared" si="58"/>
        <v>310.95</v>
      </c>
      <c r="AZ257" s="121">
        <f t="shared" si="69"/>
        <v>-310.95</v>
      </c>
    </row>
    <row r="258" spans="1:52" ht="13.5" hidden="1" outlineLevel="1" thickBot="1" x14ac:dyDescent="0.25">
      <c r="A258" t="s">
        <v>46</v>
      </c>
      <c r="B258" t="s">
        <v>46</v>
      </c>
      <c r="C258" t="s">
        <v>100</v>
      </c>
      <c r="D258" t="s">
        <v>100</v>
      </c>
      <c r="E258" t="s">
        <v>99</v>
      </c>
      <c r="F258" s="59">
        <f t="shared" si="70"/>
        <v>46263</v>
      </c>
      <c r="G258" s="42" t="s">
        <v>41</v>
      </c>
      <c r="H258" s="43">
        <v>0</v>
      </c>
      <c r="I258" s="44">
        <v>0</v>
      </c>
      <c r="J258" s="44">
        <v>0</v>
      </c>
      <c r="K258" s="44">
        <v>0</v>
      </c>
      <c r="L258" s="44">
        <v>0</v>
      </c>
      <c r="M258" s="45">
        <v>0</v>
      </c>
      <c r="N258" s="47">
        <f t="shared" si="63"/>
        <v>0</v>
      </c>
      <c r="O258" s="46">
        <f t="shared" si="64"/>
        <v>0</v>
      </c>
      <c r="P258" t="s">
        <v>49</v>
      </c>
      <c r="Q258" t="s">
        <v>49</v>
      </c>
      <c r="R258" t="s">
        <v>100</v>
      </c>
      <c r="S258" t="s">
        <v>100</v>
      </c>
      <c r="T258" t="s">
        <v>99</v>
      </c>
      <c r="U258" s="59">
        <f t="shared" si="71"/>
        <v>45899</v>
      </c>
      <c r="V258" s="42" t="s">
        <v>41</v>
      </c>
      <c r="W258" s="43">
        <v>773</v>
      </c>
      <c r="X258" s="44">
        <v>14</v>
      </c>
      <c r="Y258" s="44">
        <v>0</v>
      </c>
      <c r="Z258" s="44">
        <v>43856.09</v>
      </c>
      <c r="AA258" s="44">
        <v>2586.75</v>
      </c>
      <c r="AB258" s="45">
        <v>0</v>
      </c>
      <c r="AC258" s="47">
        <f t="shared" si="65"/>
        <v>787</v>
      </c>
      <c r="AD258" s="46">
        <f t="shared" si="66"/>
        <v>46442.84</v>
      </c>
      <c r="AE258" s="44">
        <f t="shared" si="74"/>
        <v>-773</v>
      </c>
      <c r="AF258" s="44">
        <f t="shared" si="74"/>
        <v>-14</v>
      </c>
      <c r="AG258" s="44">
        <f t="shared" si="74"/>
        <v>0</v>
      </c>
      <c r="AH258" s="44">
        <f t="shared" si="72"/>
        <v>-43856.09</v>
      </c>
      <c r="AI258" s="44">
        <f t="shared" si="72"/>
        <v>-2586.75</v>
      </c>
      <c r="AJ258" s="45">
        <f t="shared" si="72"/>
        <v>0</v>
      </c>
      <c r="AK258" s="47">
        <f t="shared" si="72"/>
        <v>-787</v>
      </c>
      <c r="AL258" s="47">
        <f t="shared" si="72"/>
        <v>-46442.84</v>
      </c>
      <c r="AM258" s="56">
        <f t="shared" si="75"/>
        <v>-1</v>
      </c>
      <c r="AN258" s="56">
        <f t="shared" si="75"/>
        <v>-1</v>
      </c>
      <c r="AO258" s="56" t="str">
        <f t="shared" si="75"/>
        <v/>
      </c>
      <c r="AP258" s="56">
        <f t="shared" si="73"/>
        <v>-1</v>
      </c>
      <c r="AQ258" s="56">
        <f t="shared" si="73"/>
        <v>-1</v>
      </c>
      <c r="AR258" s="57" t="str">
        <f t="shared" si="73"/>
        <v/>
      </c>
      <c r="AS258" s="58">
        <f t="shared" si="73"/>
        <v>-1</v>
      </c>
      <c r="AT258" s="58">
        <f t="shared" si="73"/>
        <v>-1</v>
      </c>
      <c r="AU258" s="122">
        <f t="shared" si="62"/>
        <v>0</v>
      </c>
      <c r="AV258" s="123">
        <f t="shared" si="59"/>
        <v>56.734915912031042</v>
      </c>
      <c r="AW258" s="124">
        <f t="shared" si="60"/>
        <v>-56.734915912031042</v>
      </c>
      <c r="AX258" s="122">
        <f t="shared" si="61"/>
        <v>0</v>
      </c>
      <c r="AY258" s="123">
        <f t="shared" si="58"/>
        <v>184.76785714285714</v>
      </c>
      <c r="AZ258" s="124">
        <f t="shared" si="69"/>
        <v>-184.76785714285714</v>
      </c>
    </row>
    <row r="259" spans="1:52" hidden="1" outlineLevel="1" x14ac:dyDescent="0.2">
      <c r="A259" t="s">
        <v>46</v>
      </c>
      <c r="B259" t="s">
        <v>46</v>
      </c>
      <c r="C259" t="s">
        <v>107</v>
      </c>
      <c r="D259" t="s">
        <v>100</v>
      </c>
      <c r="E259" t="s">
        <v>103</v>
      </c>
      <c r="F259" s="4">
        <f t="shared" si="70"/>
        <v>46264</v>
      </c>
      <c r="G259" t="s">
        <v>35</v>
      </c>
      <c r="H259" s="28">
        <v>0</v>
      </c>
      <c r="I259" s="2">
        <v>0</v>
      </c>
      <c r="J259" s="2">
        <v>0</v>
      </c>
      <c r="K259" s="2">
        <v>0</v>
      </c>
      <c r="L259" s="2">
        <v>0</v>
      </c>
      <c r="M259" s="29">
        <v>0</v>
      </c>
      <c r="N259" s="31">
        <f t="shared" si="63"/>
        <v>0</v>
      </c>
      <c r="O259" s="30">
        <f t="shared" si="64"/>
        <v>0</v>
      </c>
      <c r="P259" t="s">
        <v>49</v>
      </c>
      <c r="Q259" t="s">
        <v>49</v>
      </c>
      <c r="R259" t="s">
        <v>107</v>
      </c>
      <c r="S259" t="s">
        <v>100</v>
      </c>
      <c r="T259" t="s">
        <v>103</v>
      </c>
      <c r="U259" s="4">
        <f t="shared" si="71"/>
        <v>45900</v>
      </c>
      <c r="V259" t="s">
        <v>35</v>
      </c>
      <c r="W259" s="28">
        <v>577</v>
      </c>
      <c r="X259" s="2">
        <v>2</v>
      </c>
      <c r="Y259" s="2">
        <v>1</v>
      </c>
      <c r="Z259" s="2">
        <v>35108.370000000003</v>
      </c>
      <c r="AA259" s="2">
        <v>308.76</v>
      </c>
      <c r="AB259" s="29">
        <v>-771</v>
      </c>
      <c r="AC259" s="31">
        <f t="shared" si="65"/>
        <v>580</v>
      </c>
      <c r="AD259" s="30">
        <f t="shared" si="66"/>
        <v>34646.130000000005</v>
      </c>
      <c r="AE259" s="2">
        <f t="shared" si="74"/>
        <v>-577</v>
      </c>
      <c r="AF259" s="2">
        <f t="shared" si="74"/>
        <v>-2</v>
      </c>
      <c r="AG259" s="2">
        <f t="shared" si="74"/>
        <v>-1</v>
      </c>
      <c r="AH259" s="2">
        <f t="shared" si="72"/>
        <v>-35108.370000000003</v>
      </c>
      <c r="AI259" s="2">
        <f t="shared" si="72"/>
        <v>-308.76</v>
      </c>
      <c r="AJ259" s="29">
        <f t="shared" si="72"/>
        <v>771</v>
      </c>
      <c r="AK259" s="31">
        <f t="shared" si="72"/>
        <v>-580</v>
      </c>
      <c r="AL259" s="31">
        <f t="shared" si="72"/>
        <v>-34646.130000000005</v>
      </c>
      <c r="AM259" s="38">
        <f t="shared" si="75"/>
        <v>-1</v>
      </c>
      <c r="AN259" s="38">
        <f t="shared" si="75"/>
        <v>-1</v>
      </c>
      <c r="AO259" s="38">
        <f t="shared" si="75"/>
        <v>-1</v>
      </c>
      <c r="AP259" s="38">
        <f t="shared" si="73"/>
        <v>-1</v>
      </c>
      <c r="AQ259" s="38">
        <f t="shared" si="73"/>
        <v>-1</v>
      </c>
      <c r="AR259" s="39">
        <f t="shared" si="73"/>
        <v>-1</v>
      </c>
      <c r="AS259" s="40">
        <f t="shared" si="73"/>
        <v>-1</v>
      </c>
      <c r="AT259" s="40">
        <f t="shared" si="73"/>
        <v>-1</v>
      </c>
      <c r="AU259" s="119">
        <f t="shared" si="62"/>
        <v>0</v>
      </c>
      <c r="AV259" s="120">
        <f t="shared" si="59"/>
        <v>60.846395147313693</v>
      </c>
      <c r="AW259" s="121">
        <f t="shared" si="60"/>
        <v>-60.846395147313693</v>
      </c>
      <c r="AX259" s="119">
        <f t="shared" si="61"/>
        <v>0</v>
      </c>
      <c r="AY259" s="120">
        <f t="shared" si="58"/>
        <v>-154.08000000000001</v>
      </c>
      <c r="AZ259" s="121">
        <f t="shared" si="69"/>
        <v>154.08000000000001</v>
      </c>
    </row>
    <row r="260" spans="1:52" hidden="1" outlineLevel="1" x14ac:dyDescent="0.2">
      <c r="A260" t="s">
        <v>46</v>
      </c>
      <c r="B260" t="s">
        <v>46</v>
      </c>
      <c r="C260" t="s">
        <v>107</v>
      </c>
      <c r="D260" t="s">
        <v>100</v>
      </c>
      <c r="E260" t="s">
        <v>103</v>
      </c>
      <c r="F260" s="4">
        <f t="shared" si="70"/>
        <v>46265</v>
      </c>
      <c r="G260" t="s">
        <v>36</v>
      </c>
      <c r="H260" s="28">
        <v>0</v>
      </c>
      <c r="I260" s="2">
        <v>0</v>
      </c>
      <c r="J260" s="2">
        <v>0</v>
      </c>
      <c r="K260" s="2">
        <v>0</v>
      </c>
      <c r="L260" s="2">
        <v>0</v>
      </c>
      <c r="M260" s="29">
        <v>0</v>
      </c>
      <c r="N260" s="31">
        <f t="shared" si="63"/>
        <v>0</v>
      </c>
      <c r="O260" s="30">
        <f t="shared" si="64"/>
        <v>0</v>
      </c>
      <c r="P260" t="s">
        <v>49</v>
      </c>
      <c r="Q260" t="s">
        <v>49</v>
      </c>
      <c r="R260" t="s">
        <v>107</v>
      </c>
      <c r="S260" t="s">
        <v>107</v>
      </c>
      <c r="T260" t="s">
        <v>103</v>
      </c>
      <c r="U260" s="4">
        <f t="shared" si="71"/>
        <v>45901</v>
      </c>
      <c r="V260" t="s">
        <v>36</v>
      </c>
      <c r="W260" s="28">
        <v>368</v>
      </c>
      <c r="X260" s="2">
        <v>1</v>
      </c>
      <c r="Y260" s="2">
        <v>1</v>
      </c>
      <c r="Z260" s="2">
        <v>19039.099999999999</v>
      </c>
      <c r="AA260" s="2">
        <v>137.93</v>
      </c>
      <c r="AB260" s="29">
        <v>40.97</v>
      </c>
      <c r="AC260" s="31">
        <f t="shared" si="65"/>
        <v>370</v>
      </c>
      <c r="AD260" s="30">
        <f t="shared" si="66"/>
        <v>19218</v>
      </c>
      <c r="AE260" s="2">
        <f t="shared" si="74"/>
        <v>-368</v>
      </c>
      <c r="AF260" s="2">
        <f t="shared" si="74"/>
        <v>-1</v>
      </c>
      <c r="AG260" s="2">
        <f t="shared" si="74"/>
        <v>-1</v>
      </c>
      <c r="AH260" s="2">
        <f t="shared" si="72"/>
        <v>-19039.099999999999</v>
      </c>
      <c r="AI260" s="2">
        <f t="shared" si="72"/>
        <v>-137.93</v>
      </c>
      <c r="AJ260" s="29">
        <f t="shared" si="72"/>
        <v>-40.97</v>
      </c>
      <c r="AK260" s="31">
        <f t="shared" si="72"/>
        <v>-370</v>
      </c>
      <c r="AL260" s="31">
        <f t="shared" si="72"/>
        <v>-19218</v>
      </c>
      <c r="AM260" s="38">
        <f t="shared" si="75"/>
        <v>-1</v>
      </c>
      <c r="AN260" s="38">
        <f t="shared" si="75"/>
        <v>-1</v>
      </c>
      <c r="AO260" s="38">
        <f t="shared" si="75"/>
        <v>-1</v>
      </c>
      <c r="AP260" s="38">
        <f t="shared" si="73"/>
        <v>-1</v>
      </c>
      <c r="AQ260" s="38">
        <f t="shared" si="73"/>
        <v>-1</v>
      </c>
      <c r="AR260" s="39">
        <f t="shared" si="73"/>
        <v>-1</v>
      </c>
      <c r="AS260" s="40">
        <f t="shared" si="73"/>
        <v>-1</v>
      </c>
      <c r="AT260" s="40">
        <f t="shared" si="73"/>
        <v>-1</v>
      </c>
      <c r="AU260" s="119">
        <f t="shared" si="62"/>
        <v>0</v>
      </c>
      <c r="AV260" s="120">
        <f t="shared" si="59"/>
        <v>51.736684782608691</v>
      </c>
      <c r="AW260" s="121">
        <f t="shared" si="60"/>
        <v>-51.736684782608691</v>
      </c>
      <c r="AX260" s="119">
        <f t="shared" si="61"/>
        <v>0</v>
      </c>
      <c r="AY260" s="120">
        <f t="shared" si="58"/>
        <v>89.45</v>
      </c>
      <c r="AZ260" s="121">
        <f t="shared" si="69"/>
        <v>-89.45</v>
      </c>
    </row>
    <row r="261" spans="1:52" hidden="1" outlineLevel="1" x14ac:dyDescent="0.2">
      <c r="A261" t="s">
        <v>46</v>
      </c>
      <c r="B261" t="s">
        <v>46</v>
      </c>
      <c r="C261" t="s">
        <v>107</v>
      </c>
      <c r="D261" t="s">
        <v>107</v>
      </c>
      <c r="E261" t="s">
        <v>103</v>
      </c>
      <c r="F261" s="4">
        <f t="shared" si="70"/>
        <v>46266</v>
      </c>
      <c r="G261" t="s">
        <v>37</v>
      </c>
      <c r="H261" s="28">
        <v>0</v>
      </c>
      <c r="I261" s="2">
        <v>0</v>
      </c>
      <c r="J261" s="2">
        <v>0</v>
      </c>
      <c r="K261" s="2">
        <v>0</v>
      </c>
      <c r="L261" s="2">
        <v>0</v>
      </c>
      <c r="M261" s="29">
        <v>0</v>
      </c>
      <c r="N261" s="31">
        <f t="shared" si="63"/>
        <v>0</v>
      </c>
      <c r="O261" s="30">
        <f t="shared" si="64"/>
        <v>0</v>
      </c>
      <c r="P261" t="s">
        <v>49</v>
      </c>
      <c r="Q261" t="s">
        <v>49</v>
      </c>
      <c r="R261" t="s">
        <v>107</v>
      </c>
      <c r="S261" t="s">
        <v>107</v>
      </c>
      <c r="T261" t="s">
        <v>103</v>
      </c>
      <c r="U261" s="4">
        <f t="shared" si="71"/>
        <v>45902</v>
      </c>
      <c r="V261" t="s">
        <v>37</v>
      </c>
      <c r="W261" s="28">
        <v>303</v>
      </c>
      <c r="X261" s="2">
        <v>15</v>
      </c>
      <c r="Y261" s="2">
        <v>2</v>
      </c>
      <c r="Z261" s="2">
        <v>15352.93</v>
      </c>
      <c r="AA261" s="2">
        <v>1627.43</v>
      </c>
      <c r="AB261" s="29">
        <v>600.03</v>
      </c>
      <c r="AC261" s="31">
        <f t="shared" si="65"/>
        <v>320</v>
      </c>
      <c r="AD261" s="30">
        <f t="shared" si="66"/>
        <v>17580.39</v>
      </c>
      <c r="AE261" s="2">
        <f t="shared" si="74"/>
        <v>-303</v>
      </c>
      <c r="AF261" s="2">
        <f t="shared" si="74"/>
        <v>-15</v>
      </c>
      <c r="AG261" s="2">
        <f t="shared" si="74"/>
        <v>-2</v>
      </c>
      <c r="AH261" s="2">
        <f t="shared" si="72"/>
        <v>-15352.93</v>
      </c>
      <c r="AI261" s="2">
        <f t="shared" si="72"/>
        <v>-1627.43</v>
      </c>
      <c r="AJ261" s="29">
        <f t="shared" si="72"/>
        <v>-600.03</v>
      </c>
      <c r="AK261" s="31">
        <f t="shared" si="72"/>
        <v>-320</v>
      </c>
      <c r="AL261" s="31">
        <f t="shared" si="72"/>
        <v>-17580.39</v>
      </c>
      <c r="AM261" s="38">
        <f t="shared" si="75"/>
        <v>-1</v>
      </c>
      <c r="AN261" s="38">
        <f t="shared" si="75"/>
        <v>-1</v>
      </c>
      <c r="AO261" s="38">
        <f t="shared" si="75"/>
        <v>-1</v>
      </c>
      <c r="AP261" s="38">
        <f t="shared" si="73"/>
        <v>-1</v>
      </c>
      <c r="AQ261" s="38">
        <f t="shared" si="73"/>
        <v>-1</v>
      </c>
      <c r="AR261" s="39">
        <f t="shared" si="73"/>
        <v>-1</v>
      </c>
      <c r="AS261" s="40">
        <f t="shared" si="73"/>
        <v>-1</v>
      </c>
      <c r="AT261" s="40">
        <f t="shared" si="73"/>
        <v>-1</v>
      </c>
      <c r="AU261" s="119">
        <f t="shared" si="62"/>
        <v>0</v>
      </c>
      <c r="AV261" s="120">
        <f t="shared" si="59"/>
        <v>50.669735973597362</v>
      </c>
      <c r="AW261" s="121">
        <f t="shared" si="60"/>
        <v>-50.669735973597362</v>
      </c>
      <c r="AX261" s="119">
        <f t="shared" si="61"/>
        <v>0</v>
      </c>
      <c r="AY261" s="120">
        <f t="shared" ref="AY261:AY324" si="76">IFERROR((AA261+AB261)/(X261+Y261),0)</f>
        <v>131.02705882352942</v>
      </c>
      <c r="AZ261" s="121">
        <f t="shared" si="69"/>
        <v>-131.02705882352942</v>
      </c>
    </row>
    <row r="262" spans="1:52" hidden="1" outlineLevel="1" x14ac:dyDescent="0.2">
      <c r="A262" t="s">
        <v>46</v>
      </c>
      <c r="B262" t="s">
        <v>46</v>
      </c>
      <c r="C262" t="s">
        <v>107</v>
      </c>
      <c r="D262" t="s">
        <v>107</v>
      </c>
      <c r="E262" t="s">
        <v>103</v>
      </c>
      <c r="F262" s="4">
        <f t="shared" si="70"/>
        <v>46267</v>
      </c>
      <c r="G262" t="s">
        <v>38</v>
      </c>
      <c r="H262" s="28">
        <v>0</v>
      </c>
      <c r="I262" s="2">
        <v>0</v>
      </c>
      <c r="J262" s="2">
        <v>0</v>
      </c>
      <c r="K262" s="2">
        <v>0</v>
      </c>
      <c r="L262" s="2">
        <v>0</v>
      </c>
      <c r="M262" s="29">
        <v>0</v>
      </c>
      <c r="N262" s="31">
        <f t="shared" si="63"/>
        <v>0</v>
      </c>
      <c r="O262" s="30">
        <f t="shared" si="64"/>
        <v>0</v>
      </c>
      <c r="P262" t="s">
        <v>49</v>
      </c>
      <c r="Q262" t="s">
        <v>49</v>
      </c>
      <c r="R262" t="s">
        <v>107</v>
      </c>
      <c r="S262" t="s">
        <v>107</v>
      </c>
      <c r="T262" t="s">
        <v>103</v>
      </c>
      <c r="U262" s="4">
        <f t="shared" si="71"/>
        <v>45903</v>
      </c>
      <c r="V262" t="s">
        <v>38</v>
      </c>
      <c r="W262" s="28">
        <v>292</v>
      </c>
      <c r="X262" s="2">
        <v>9</v>
      </c>
      <c r="Y262" s="2">
        <v>0</v>
      </c>
      <c r="Z262" s="2">
        <v>16039.710000000001</v>
      </c>
      <c r="AA262" s="2">
        <v>959.36</v>
      </c>
      <c r="AB262" s="29">
        <v>0</v>
      </c>
      <c r="AC262" s="31">
        <f t="shared" si="65"/>
        <v>301</v>
      </c>
      <c r="AD262" s="30">
        <f t="shared" si="66"/>
        <v>16999.07</v>
      </c>
      <c r="AE262" s="2">
        <f t="shared" si="74"/>
        <v>-292</v>
      </c>
      <c r="AF262" s="2">
        <f t="shared" si="74"/>
        <v>-9</v>
      </c>
      <c r="AG262" s="2">
        <f t="shared" si="74"/>
        <v>0</v>
      </c>
      <c r="AH262" s="2">
        <f t="shared" si="72"/>
        <v>-16039.710000000001</v>
      </c>
      <c r="AI262" s="2">
        <f t="shared" si="72"/>
        <v>-959.36</v>
      </c>
      <c r="AJ262" s="29">
        <f t="shared" si="72"/>
        <v>0</v>
      </c>
      <c r="AK262" s="31">
        <f t="shared" si="72"/>
        <v>-301</v>
      </c>
      <c r="AL262" s="31">
        <f t="shared" si="72"/>
        <v>-16999.07</v>
      </c>
      <c r="AM262" s="38">
        <f t="shared" si="75"/>
        <v>-1</v>
      </c>
      <c r="AN262" s="38">
        <f t="shared" si="75"/>
        <v>-1</v>
      </c>
      <c r="AO262" s="38" t="str">
        <f t="shared" si="75"/>
        <v/>
      </c>
      <c r="AP262" s="38">
        <f t="shared" si="73"/>
        <v>-1</v>
      </c>
      <c r="AQ262" s="38">
        <f t="shared" si="73"/>
        <v>-1</v>
      </c>
      <c r="AR262" s="39" t="str">
        <f t="shared" si="73"/>
        <v/>
      </c>
      <c r="AS262" s="40">
        <f t="shared" si="73"/>
        <v>-1</v>
      </c>
      <c r="AT262" s="40">
        <f t="shared" si="73"/>
        <v>-1</v>
      </c>
      <c r="AU262" s="119">
        <f t="shared" si="62"/>
        <v>0</v>
      </c>
      <c r="AV262" s="120">
        <f t="shared" si="59"/>
        <v>54.930513698630143</v>
      </c>
      <c r="AW262" s="121">
        <f t="shared" si="60"/>
        <v>-54.930513698630143</v>
      </c>
      <c r="AX262" s="119">
        <f t="shared" si="61"/>
        <v>0</v>
      </c>
      <c r="AY262" s="120">
        <f t="shared" si="76"/>
        <v>106.59555555555556</v>
      </c>
      <c r="AZ262" s="121">
        <f t="shared" si="69"/>
        <v>-106.59555555555556</v>
      </c>
    </row>
    <row r="263" spans="1:52" hidden="1" outlineLevel="1" x14ac:dyDescent="0.2">
      <c r="A263" t="s">
        <v>46</v>
      </c>
      <c r="B263" t="s">
        <v>46</v>
      </c>
      <c r="C263" t="s">
        <v>107</v>
      </c>
      <c r="D263" t="s">
        <v>107</v>
      </c>
      <c r="E263" t="s">
        <v>103</v>
      </c>
      <c r="F263" s="4">
        <f t="shared" si="70"/>
        <v>46268</v>
      </c>
      <c r="G263" t="s">
        <v>39</v>
      </c>
      <c r="H263" s="28">
        <v>0</v>
      </c>
      <c r="I263" s="2">
        <v>0</v>
      </c>
      <c r="J263" s="2">
        <v>0</v>
      </c>
      <c r="K263" s="2">
        <v>0</v>
      </c>
      <c r="L263" s="2">
        <v>0</v>
      </c>
      <c r="M263" s="29">
        <v>0</v>
      </c>
      <c r="N263" s="31">
        <f t="shared" si="63"/>
        <v>0</v>
      </c>
      <c r="O263" s="30">
        <f t="shared" si="64"/>
        <v>0</v>
      </c>
      <c r="P263" t="s">
        <v>49</v>
      </c>
      <c r="Q263" t="s">
        <v>49</v>
      </c>
      <c r="R263" t="s">
        <v>107</v>
      </c>
      <c r="S263" t="s">
        <v>107</v>
      </c>
      <c r="T263" t="s">
        <v>103</v>
      </c>
      <c r="U263" s="4">
        <f t="shared" si="71"/>
        <v>45904</v>
      </c>
      <c r="V263" t="s">
        <v>39</v>
      </c>
      <c r="W263" s="28">
        <v>411</v>
      </c>
      <c r="X263" s="2">
        <v>7</v>
      </c>
      <c r="Y263" s="2">
        <v>0</v>
      </c>
      <c r="Z263" s="2">
        <v>21062.67</v>
      </c>
      <c r="AA263" s="2">
        <v>1048.6500000000001</v>
      </c>
      <c r="AB263" s="29">
        <v>0</v>
      </c>
      <c r="AC263" s="31">
        <f t="shared" si="65"/>
        <v>418</v>
      </c>
      <c r="AD263" s="30">
        <f t="shared" si="66"/>
        <v>22111.32</v>
      </c>
      <c r="AE263" s="2">
        <f t="shared" si="74"/>
        <v>-411</v>
      </c>
      <c r="AF263" s="2">
        <f t="shared" si="74"/>
        <v>-7</v>
      </c>
      <c r="AG263" s="2">
        <f t="shared" si="74"/>
        <v>0</v>
      </c>
      <c r="AH263" s="2">
        <f t="shared" si="72"/>
        <v>-21062.67</v>
      </c>
      <c r="AI263" s="2">
        <f t="shared" si="72"/>
        <v>-1048.6500000000001</v>
      </c>
      <c r="AJ263" s="29">
        <f t="shared" si="72"/>
        <v>0</v>
      </c>
      <c r="AK263" s="31">
        <f t="shared" si="72"/>
        <v>-418</v>
      </c>
      <c r="AL263" s="31">
        <f t="shared" si="72"/>
        <v>-22111.32</v>
      </c>
      <c r="AM263" s="38">
        <f t="shared" si="75"/>
        <v>-1</v>
      </c>
      <c r="AN263" s="38">
        <f t="shared" si="75"/>
        <v>-1</v>
      </c>
      <c r="AO263" s="38" t="str">
        <f t="shared" si="75"/>
        <v/>
      </c>
      <c r="AP263" s="38">
        <f t="shared" si="73"/>
        <v>-1</v>
      </c>
      <c r="AQ263" s="38">
        <f t="shared" si="73"/>
        <v>-1</v>
      </c>
      <c r="AR263" s="39" t="str">
        <f t="shared" si="73"/>
        <v/>
      </c>
      <c r="AS263" s="40">
        <f t="shared" si="73"/>
        <v>-1</v>
      </c>
      <c r="AT263" s="40">
        <f t="shared" si="73"/>
        <v>-1</v>
      </c>
      <c r="AU263" s="119">
        <f t="shared" si="62"/>
        <v>0</v>
      </c>
      <c r="AV263" s="120">
        <f t="shared" ref="AV263:AV326" si="77">Z263/W263</f>
        <v>51.247372262773716</v>
      </c>
      <c r="AW263" s="121">
        <f t="shared" ref="AW263:AW326" si="78">AU263-AV263</f>
        <v>-51.247372262773716</v>
      </c>
      <c r="AX263" s="119">
        <f t="shared" ref="AX263:AX326" si="79">IFERROR((L263+M263)/(I263+J263),0)</f>
        <v>0</v>
      </c>
      <c r="AY263" s="120">
        <f t="shared" si="76"/>
        <v>149.80714285714288</v>
      </c>
      <c r="AZ263" s="121">
        <f t="shared" si="69"/>
        <v>-149.80714285714288</v>
      </c>
    </row>
    <row r="264" spans="1:52" hidden="1" outlineLevel="1" x14ac:dyDescent="0.2">
      <c r="A264" t="s">
        <v>46</v>
      </c>
      <c r="B264" t="s">
        <v>46</v>
      </c>
      <c r="C264" t="s">
        <v>107</v>
      </c>
      <c r="D264" t="s">
        <v>107</v>
      </c>
      <c r="E264" t="s">
        <v>103</v>
      </c>
      <c r="F264" s="4">
        <f t="shared" si="70"/>
        <v>46269</v>
      </c>
      <c r="G264" t="s">
        <v>40</v>
      </c>
      <c r="H264" s="28">
        <v>0</v>
      </c>
      <c r="I264" s="2">
        <v>0</v>
      </c>
      <c r="J264" s="2">
        <v>0</v>
      </c>
      <c r="K264" s="2">
        <v>0</v>
      </c>
      <c r="L264" s="2">
        <v>0</v>
      </c>
      <c r="M264" s="29">
        <v>0</v>
      </c>
      <c r="N264" s="31">
        <f t="shared" si="63"/>
        <v>0</v>
      </c>
      <c r="O264" s="30">
        <f t="shared" si="64"/>
        <v>0</v>
      </c>
      <c r="P264" t="s">
        <v>49</v>
      </c>
      <c r="Q264" t="s">
        <v>49</v>
      </c>
      <c r="R264" t="s">
        <v>107</v>
      </c>
      <c r="S264" t="s">
        <v>107</v>
      </c>
      <c r="T264" t="s">
        <v>103</v>
      </c>
      <c r="U264" s="4">
        <f t="shared" si="71"/>
        <v>45905</v>
      </c>
      <c r="V264" t="s">
        <v>40</v>
      </c>
      <c r="W264" s="28">
        <v>679</v>
      </c>
      <c r="X264" s="2">
        <v>7</v>
      </c>
      <c r="Y264" s="2">
        <v>1</v>
      </c>
      <c r="Z264" s="2">
        <v>41659.78</v>
      </c>
      <c r="AA264" s="2">
        <v>1335.82</v>
      </c>
      <c r="AB264" s="29">
        <v>98.98</v>
      </c>
      <c r="AC264" s="31">
        <f t="shared" si="65"/>
        <v>687</v>
      </c>
      <c r="AD264" s="30">
        <f t="shared" si="66"/>
        <v>43094.58</v>
      </c>
      <c r="AE264" s="2">
        <f t="shared" si="74"/>
        <v>-679</v>
      </c>
      <c r="AF264" s="2">
        <f t="shared" si="74"/>
        <v>-7</v>
      </c>
      <c r="AG264" s="2">
        <f t="shared" si="74"/>
        <v>-1</v>
      </c>
      <c r="AH264" s="2">
        <f t="shared" si="72"/>
        <v>-41659.78</v>
      </c>
      <c r="AI264" s="2">
        <f t="shared" si="72"/>
        <v>-1335.82</v>
      </c>
      <c r="AJ264" s="29">
        <f t="shared" si="72"/>
        <v>-98.98</v>
      </c>
      <c r="AK264" s="31">
        <f t="shared" si="72"/>
        <v>-687</v>
      </c>
      <c r="AL264" s="31">
        <f t="shared" si="72"/>
        <v>-43094.58</v>
      </c>
      <c r="AM264" s="38">
        <f t="shared" si="75"/>
        <v>-1</v>
      </c>
      <c r="AN264" s="38">
        <f t="shared" si="75"/>
        <v>-1</v>
      </c>
      <c r="AO264" s="38">
        <f t="shared" si="75"/>
        <v>-1</v>
      </c>
      <c r="AP264" s="38">
        <f t="shared" si="73"/>
        <v>-1</v>
      </c>
      <c r="AQ264" s="38">
        <f t="shared" si="73"/>
        <v>-1</v>
      </c>
      <c r="AR264" s="39">
        <f t="shared" si="73"/>
        <v>-1</v>
      </c>
      <c r="AS264" s="40">
        <f t="shared" si="73"/>
        <v>-1</v>
      </c>
      <c r="AT264" s="40">
        <f t="shared" si="73"/>
        <v>-1</v>
      </c>
      <c r="AU264" s="119">
        <f t="shared" ref="AU264:AU327" si="80">IFERROR(K264/H264,0)</f>
        <v>0</v>
      </c>
      <c r="AV264" s="120">
        <f t="shared" si="77"/>
        <v>61.354609720176725</v>
      </c>
      <c r="AW264" s="121">
        <f t="shared" si="78"/>
        <v>-61.354609720176725</v>
      </c>
      <c r="AX264" s="119">
        <f t="shared" si="79"/>
        <v>0</v>
      </c>
      <c r="AY264" s="120">
        <f t="shared" si="76"/>
        <v>179.35</v>
      </c>
      <c r="AZ264" s="121">
        <f t="shared" si="69"/>
        <v>-179.35</v>
      </c>
    </row>
    <row r="265" spans="1:52" ht="13.5" hidden="1" outlineLevel="1" thickBot="1" x14ac:dyDescent="0.25">
      <c r="A265" t="s">
        <v>46</v>
      </c>
      <c r="B265" t="s">
        <v>46</v>
      </c>
      <c r="C265" t="s">
        <v>107</v>
      </c>
      <c r="D265" t="s">
        <v>107</v>
      </c>
      <c r="E265" t="s">
        <v>103</v>
      </c>
      <c r="F265" s="59">
        <f t="shared" si="70"/>
        <v>46270</v>
      </c>
      <c r="G265" s="42" t="s">
        <v>41</v>
      </c>
      <c r="H265" s="43">
        <v>0</v>
      </c>
      <c r="I265" s="44">
        <v>0</v>
      </c>
      <c r="J265" s="44">
        <v>0</v>
      </c>
      <c r="K265" s="44">
        <v>0</v>
      </c>
      <c r="L265" s="44">
        <v>0</v>
      </c>
      <c r="M265" s="45">
        <v>0</v>
      </c>
      <c r="N265" s="47">
        <f t="shared" si="63"/>
        <v>0</v>
      </c>
      <c r="O265" s="46">
        <f t="shared" si="64"/>
        <v>0</v>
      </c>
      <c r="P265" t="s">
        <v>49</v>
      </c>
      <c r="Q265" t="s">
        <v>49</v>
      </c>
      <c r="R265" t="s">
        <v>107</v>
      </c>
      <c r="S265" t="s">
        <v>107</v>
      </c>
      <c r="T265" t="s">
        <v>103</v>
      </c>
      <c r="U265" s="59">
        <f t="shared" si="71"/>
        <v>45906</v>
      </c>
      <c r="V265" s="42" t="s">
        <v>41</v>
      </c>
      <c r="W265" s="43">
        <v>738</v>
      </c>
      <c r="X265" s="44">
        <v>4</v>
      </c>
      <c r="Y265" s="44">
        <v>0</v>
      </c>
      <c r="Z265" s="44">
        <v>42314.249999999993</v>
      </c>
      <c r="AA265" s="44">
        <v>789.4</v>
      </c>
      <c r="AB265" s="45">
        <v>0</v>
      </c>
      <c r="AC265" s="47">
        <f t="shared" si="65"/>
        <v>742</v>
      </c>
      <c r="AD265" s="46">
        <f t="shared" si="66"/>
        <v>43103.649999999994</v>
      </c>
      <c r="AE265" s="44">
        <f t="shared" si="74"/>
        <v>-738</v>
      </c>
      <c r="AF265" s="44">
        <f t="shared" si="74"/>
        <v>-4</v>
      </c>
      <c r="AG265" s="44">
        <f t="shared" si="74"/>
        <v>0</v>
      </c>
      <c r="AH265" s="44">
        <f t="shared" si="72"/>
        <v>-42314.249999999993</v>
      </c>
      <c r="AI265" s="44">
        <f t="shared" si="72"/>
        <v>-789.4</v>
      </c>
      <c r="AJ265" s="45">
        <f t="shared" si="72"/>
        <v>0</v>
      </c>
      <c r="AK265" s="47">
        <f t="shared" si="72"/>
        <v>-742</v>
      </c>
      <c r="AL265" s="47">
        <f t="shared" si="72"/>
        <v>-43103.649999999994</v>
      </c>
      <c r="AM265" s="56">
        <f t="shared" si="75"/>
        <v>-1</v>
      </c>
      <c r="AN265" s="56">
        <f t="shared" si="75"/>
        <v>-1</v>
      </c>
      <c r="AO265" s="56" t="str">
        <f t="shared" si="75"/>
        <v/>
      </c>
      <c r="AP265" s="56">
        <f t="shared" si="73"/>
        <v>-1</v>
      </c>
      <c r="AQ265" s="56">
        <f t="shared" si="73"/>
        <v>-1</v>
      </c>
      <c r="AR265" s="57" t="str">
        <f t="shared" si="73"/>
        <v/>
      </c>
      <c r="AS265" s="58">
        <f t="shared" si="73"/>
        <v>-1</v>
      </c>
      <c r="AT265" s="58">
        <f t="shared" si="73"/>
        <v>-1</v>
      </c>
      <c r="AU265" s="122">
        <f t="shared" si="80"/>
        <v>0</v>
      </c>
      <c r="AV265" s="123">
        <f t="shared" si="77"/>
        <v>57.336382113821131</v>
      </c>
      <c r="AW265" s="124">
        <f t="shared" si="78"/>
        <v>-57.336382113821131</v>
      </c>
      <c r="AX265" s="122">
        <f t="shared" si="79"/>
        <v>0</v>
      </c>
      <c r="AY265" s="123">
        <f t="shared" si="76"/>
        <v>197.35</v>
      </c>
      <c r="AZ265" s="124">
        <f t="shared" si="69"/>
        <v>-197.35</v>
      </c>
    </row>
    <row r="266" spans="1:52" hidden="1" outlineLevel="1" x14ac:dyDescent="0.2">
      <c r="A266" t="s">
        <v>46</v>
      </c>
      <c r="B266" t="s">
        <v>46</v>
      </c>
      <c r="C266" t="s">
        <v>107</v>
      </c>
      <c r="D266" t="s">
        <v>107</v>
      </c>
      <c r="E266" t="s">
        <v>104</v>
      </c>
      <c r="F266" s="4">
        <f t="shared" si="70"/>
        <v>46271</v>
      </c>
      <c r="G266" t="s">
        <v>35</v>
      </c>
      <c r="H266" s="28">
        <v>0</v>
      </c>
      <c r="I266" s="2">
        <v>0</v>
      </c>
      <c r="J266" s="2">
        <v>0</v>
      </c>
      <c r="K266" s="2">
        <v>0</v>
      </c>
      <c r="L266" s="2">
        <v>0</v>
      </c>
      <c r="M266" s="29">
        <v>0</v>
      </c>
      <c r="N266" s="31">
        <f t="shared" si="63"/>
        <v>0</v>
      </c>
      <c r="O266" s="30">
        <f t="shared" si="64"/>
        <v>0</v>
      </c>
      <c r="P266" t="s">
        <v>49</v>
      </c>
      <c r="Q266" t="s">
        <v>49</v>
      </c>
      <c r="R266" t="s">
        <v>107</v>
      </c>
      <c r="S266" t="s">
        <v>107</v>
      </c>
      <c r="T266" t="s">
        <v>104</v>
      </c>
      <c r="U266" s="4">
        <f t="shared" si="71"/>
        <v>45907</v>
      </c>
      <c r="V266" t="s">
        <v>35</v>
      </c>
      <c r="W266" s="28">
        <v>366</v>
      </c>
      <c r="X266" s="2">
        <v>7</v>
      </c>
      <c r="Y266" s="2">
        <v>0</v>
      </c>
      <c r="Z266" s="2">
        <v>18047.73</v>
      </c>
      <c r="AA266" s="2">
        <v>971.78</v>
      </c>
      <c r="AB266" s="29">
        <v>0</v>
      </c>
      <c r="AC266" s="31">
        <f t="shared" si="65"/>
        <v>373</v>
      </c>
      <c r="AD266" s="30">
        <f t="shared" si="66"/>
        <v>19019.509999999998</v>
      </c>
      <c r="AE266" s="2">
        <f t="shared" si="74"/>
        <v>-366</v>
      </c>
      <c r="AF266" s="2">
        <f t="shared" si="74"/>
        <v>-7</v>
      </c>
      <c r="AG266" s="2">
        <f t="shared" si="74"/>
        <v>0</v>
      </c>
      <c r="AH266" s="2">
        <f t="shared" si="72"/>
        <v>-18047.73</v>
      </c>
      <c r="AI266" s="2">
        <f t="shared" si="72"/>
        <v>-971.78</v>
      </c>
      <c r="AJ266" s="29">
        <f t="shared" si="72"/>
        <v>0</v>
      </c>
      <c r="AK266" s="31">
        <f t="shared" si="72"/>
        <v>-373</v>
      </c>
      <c r="AL266" s="31">
        <f t="shared" si="72"/>
        <v>-19019.509999999998</v>
      </c>
      <c r="AM266" s="38">
        <f t="shared" si="75"/>
        <v>-1</v>
      </c>
      <c r="AN266" s="38">
        <f t="shared" si="75"/>
        <v>-1</v>
      </c>
      <c r="AO266" s="38" t="str">
        <f t="shared" si="75"/>
        <v/>
      </c>
      <c r="AP266" s="38">
        <f t="shared" si="73"/>
        <v>-1</v>
      </c>
      <c r="AQ266" s="38">
        <f t="shared" si="73"/>
        <v>-1</v>
      </c>
      <c r="AR266" s="39" t="str">
        <f t="shared" si="73"/>
        <v/>
      </c>
      <c r="AS266" s="40">
        <f t="shared" si="73"/>
        <v>-1</v>
      </c>
      <c r="AT266" s="40">
        <f t="shared" si="73"/>
        <v>-1</v>
      </c>
      <c r="AU266" s="119">
        <f t="shared" si="80"/>
        <v>0</v>
      </c>
      <c r="AV266" s="120">
        <f t="shared" si="77"/>
        <v>49.310737704918033</v>
      </c>
      <c r="AW266" s="121">
        <f t="shared" si="78"/>
        <v>-49.310737704918033</v>
      </c>
      <c r="AX266" s="119">
        <f t="shared" si="79"/>
        <v>0</v>
      </c>
      <c r="AY266" s="120">
        <f t="shared" si="76"/>
        <v>138.82571428571427</v>
      </c>
      <c r="AZ266" s="121">
        <f t="shared" si="69"/>
        <v>-138.82571428571427</v>
      </c>
    </row>
    <row r="267" spans="1:52" hidden="1" outlineLevel="1" x14ac:dyDescent="0.2">
      <c r="A267" t="s">
        <v>46</v>
      </c>
      <c r="B267" t="s">
        <v>46</v>
      </c>
      <c r="C267" t="s">
        <v>107</v>
      </c>
      <c r="D267" t="s">
        <v>107</v>
      </c>
      <c r="E267" t="s">
        <v>104</v>
      </c>
      <c r="F267" s="4">
        <f t="shared" si="70"/>
        <v>46272</v>
      </c>
      <c r="G267" t="s">
        <v>36</v>
      </c>
      <c r="H267" s="28">
        <v>0</v>
      </c>
      <c r="I267" s="2">
        <v>0</v>
      </c>
      <c r="J267" s="2">
        <v>0</v>
      </c>
      <c r="K267" s="2">
        <v>0</v>
      </c>
      <c r="L267" s="2">
        <v>0</v>
      </c>
      <c r="M267" s="29">
        <v>0</v>
      </c>
      <c r="N267" s="31">
        <f t="shared" si="63"/>
        <v>0</v>
      </c>
      <c r="O267" s="30">
        <f t="shared" si="64"/>
        <v>0</v>
      </c>
      <c r="P267" t="s">
        <v>49</v>
      </c>
      <c r="Q267" t="s">
        <v>49</v>
      </c>
      <c r="R267" t="s">
        <v>107</v>
      </c>
      <c r="S267" t="s">
        <v>107</v>
      </c>
      <c r="T267" t="s">
        <v>104</v>
      </c>
      <c r="U267" s="4">
        <f t="shared" si="71"/>
        <v>45908</v>
      </c>
      <c r="V267" t="s">
        <v>36</v>
      </c>
      <c r="W267" s="28">
        <v>293</v>
      </c>
      <c r="X267" s="2">
        <v>4</v>
      </c>
      <c r="Y267" s="2">
        <v>1</v>
      </c>
      <c r="Z267" s="2">
        <v>14923.550000000001</v>
      </c>
      <c r="AA267" s="2">
        <v>570.67999999999995</v>
      </c>
      <c r="AB267" s="29">
        <v>-421.73</v>
      </c>
      <c r="AC267" s="31">
        <f t="shared" si="65"/>
        <v>298</v>
      </c>
      <c r="AD267" s="30">
        <f t="shared" si="66"/>
        <v>15072.500000000002</v>
      </c>
      <c r="AE267" s="2">
        <f t="shared" si="74"/>
        <v>-293</v>
      </c>
      <c r="AF267" s="2">
        <f t="shared" si="74"/>
        <v>-4</v>
      </c>
      <c r="AG267" s="2">
        <f t="shared" si="74"/>
        <v>-1</v>
      </c>
      <c r="AH267" s="2">
        <f t="shared" si="72"/>
        <v>-14923.550000000001</v>
      </c>
      <c r="AI267" s="2">
        <f t="shared" si="72"/>
        <v>-570.67999999999995</v>
      </c>
      <c r="AJ267" s="29">
        <f t="shared" si="72"/>
        <v>421.73</v>
      </c>
      <c r="AK267" s="31">
        <f t="shared" si="72"/>
        <v>-298</v>
      </c>
      <c r="AL267" s="31">
        <f t="shared" si="72"/>
        <v>-15072.500000000002</v>
      </c>
      <c r="AM267" s="38">
        <f t="shared" si="75"/>
        <v>-1</v>
      </c>
      <c r="AN267" s="38">
        <f t="shared" si="75"/>
        <v>-1</v>
      </c>
      <c r="AO267" s="38">
        <f t="shared" si="75"/>
        <v>-1</v>
      </c>
      <c r="AP267" s="38">
        <f t="shared" si="73"/>
        <v>-1</v>
      </c>
      <c r="AQ267" s="38">
        <f t="shared" si="73"/>
        <v>-1</v>
      </c>
      <c r="AR267" s="39">
        <f t="shared" si="73"/>
        <v>-1</v>
      </c>
      <c r="AS267" s="40">
        <f t="shared" si="73"/>
        <v>-1</v>
      </c>
      <c r="AT267" s="40">
        <f t="shared" si="73"/>
        <v>-1</v>
      </c>
      <c r="AU267" s="119">
        <f t="shared" si="80"/>
        <v>0</v>
      </c>
      <c r="AV267" s="120">
        <f t="shared" si="77"/>
        <v>50.93361774744028</v>
      </c>
      <c r="AW267" s="121">
        <f t="shared" si="78"/>
        <v>-50.93361774744028</v>
      </c>
      <c r="AX267" s="119">
        <f t="shared" si="79"/>
        <v>0</v>
      </c>
      <c r="AY267" s="120">
        <f t="shared" si="76"/>
        <v>29.789999999999985</v>
      </c>
      <c r="AZ267" s="121">
        <f t="shared" si="69"/>
        <v>-29.789999999999985</v>
      </c>
    </row>
    <row r="268" spans="1:52" hidden="1" outlineLevel="1" x14ac:dyDescent="0.2">
      <c r="A268" t="s">
        <v>46</v>
      </c>
      <c r="B268" t="s">
        <v>46</v>
      </c>
      <c r="C268" t="s">
        <v>107</v>
      </c>
      <c r="D268" t="s">
        <v>107</v>
      </c>
      <c r="E268" t="s">
        <v>104</v>
      </c>
      <c r="F268" s="4">
        <f t="shared" si="70"/>
        <v>46273</v>
      </c>
      <c r="G268" t="s">
        <v>37</v>
      </c>
      <c r="H268" s="28">
        <v>0</v>
      </c>
      <c r="I268" s="2">
        <v>0</v>
      </c>
      <c r="J268" s="2">
        <v>0</v>
      </c>
      <c r="K268" s="2">
        <v>0</v>
      </c>
      <c r="L268" s="2">
        <v>0</v>
      </c>
      <c r="M268" s="29">
        <v>0</v>
      </c>
      <c r="N268" s="31">
        <f t="shared" si="63"/>
        <v>0</v>
      </c>
      <c r="O268" s="30">
        <f t="shared" si="64"/>
        <v>0</v>
      </c>
      <c r="P268" t="s">
        <v>49</v>
      </c>
      <c r="Q268" t="s">
        <v>49</v>
      </c>
      <c r="R268" t="s">
        <v>107</v>
      </c>
      <c r="S268" t="s">
        <v>107</v>
      </c>
      <c r="T268" t="s">
        <v>104</v>
      </c>
      <c r="U268" s="4">
        <f t="shared" si="71"/>
        <v>45909</v>
      </c>
      <c r="V268" t="s">
        <v>37</v>
      </c>
      <c r="W268" s="28">
        <v>339</v>
      </c>
      <c r="X268" s="2">
        <v>7</v>
      </c>
      <c r="Y268" s="2">
        <v>2</v>
      </c>
      <c r="Z268" s="2">
        <v>17988.47</v>
      </c>
      <c r="AA268" s="2">
        <v>913.98</v>
      </c>
      <c r="AB268" s="29">
        <v>278.93</v>
      </c>
      <c r="AC268" s="31">
        <f t="shared" si="65"/>
        <v>348</v>
      </c>
      <c r="AD268" s="30">
        <f t="shared" si="66"/>
        <v>19181.38</v>
      </c>
      <c r="AE268" s="2">
        <f t="shared" si="74"/>
        <v>-339</v>
      </c>
      <c r="AF268" s="2">
        <f t="shared" si="74"/>
        <v>-7</v>
      </c>
      <c r="AG268" s="2">
        <f t="shared" si="74"/>
        <v>-2</v>
      </c>
      <c r="AH268" s="2">
        <f t="shared" si="72"/>
        <v>-17988.47</v>
      </c>
      <c r="AI268" s="2">
        <f t="shared" si="72"/>
        <v>-913.98</v>
      </c>
      <c r="AJ268" s="29">
        <f t="shared" si="72"/>
        <v>-278.93</v>
      </c>
      <c r="AK268" s="31">
        <f t="shared" si="72"/>
        <v>-348</v>
      </c>
      <c r="AL268" s="31">
        <f t="shared" si="72"/>
        <v>-19181.38</v>
      </c>
      <c r="AM268" s="38">
        <f t="shared" si="75"/>
        <v>-1</v>
      </c>
      <c r="AN268" s="38">
        <f t="shared" si="75"/>
        <v>-1</v>
      </c>
      <c r="AO268" s="38">
        <f t="shared" si="75"/>
        <v>-1</v>
      </c>
      <c r="AP268" s="38">
        <f t="shared" si="73"/>
        <v>-1</v>
      </c>
      <c r="AQ268" s="38">
        <f t="shared" si="73"/>
        <v>-1</v>
      </c>
      <c r="AR268" s="39">
        <f t="shared" si="73"/>
        <v>-1</v>
      </c>
      <c r="AS268" s="40">
        <f t="shared" si="73"/>
        <v>-1</v>
      </c>
      <c r="AT268" s="40">
        <f t="shared" si="73"/>
        <v>-1</v>
      </c>
      <c r="AU268" s="119">
        <f t="shared" si="80"/>
        <v>0</v>
      </c>
      <c r="AV268" s="120">
        <f t="shared" si="77"/>
        <v>53.06333333333334</v>
      </c>
      <c r="AW268" s="121">
        <f t="shared" si="78"/>
        <v>-53.06333333333334</v>
      </c>
      <c r="AX268" s="119">
        <f t="shared" si="79"/>
        <v>0</v>
      </c>
      <c r="AY268" s="120">
        <f t="shared" si="76"/>
        <v>132.54555555555555</v>
      </c>
      <c r="AZ268" s="121">
        <f t="shared" si="69"/>
        <v>-132.54555555555555</v>
      </c>
    </row>
    <row r="269" spans="1:52" hidden="1" outlineLevel="1" x14ac:dyDescent="0.2">
      <c r="A269" t="s">
        <v>46</v>
      </c>
      <c r="B269" t="s">
        <v>46</v>
      </c>
      <c r="C269" t="s">
        <v>107</v>
      </c>
      <c r="D269" t="s">
        <v>107</v>
      </c>
      <c r="E269" t="s">
        <v>104</v>
      </c>
      <c r="F269" s="4">
        <f t="shared" si="70"/>
        <v>46274</v>
      </c>
      <c r="G269" t="s">
        <v>38</v>
      </c>
      <c r="H269" s="28">
        <v>0</v>
      </c>
      <c r="I269" s="2">
        <v>0</v>
      </c>
      <c r="J269" s="2">
        <v>0</v>
      </c>
      <c r="K269" s="2">
        <v>0</v>
      </c>
      <c r="L269" s="2">
        <v>0</v>
      </c>
      <c r="M269" s="29">
        <v>0</v>
      </c>
      <c r="N269" s="31">
        <f t="shared" si="63"/>
        <v>0</v>
      </c>
      <c r="O269" s="30">
        <f t="shared" si="64"/>
        <v>0</v>
      </c>
      <c r="P269" t="s">
        <v>49</v>
      </c>
      <c r="Q269" t="s">
        <v>49</v>
      </c>
      <c r="R269" t="s">
        <v>107</v>
      </c>
      <c r="S269" t="s">
        <v>107</v>
      </c>
      <c r="T269" t="s">
        <v>104</v>
      </c>
      <c r="U269" s="4">
        <f t="shared" si="71"/>
        <v>45910</v>
      </c>
      <c r="V269" t="s">
        <v>38</v>
      </c>
      <c r="W269" s="28">
        <v>321</v>
      </c>
      <c r="X269" s="2">
        <v>6</v>
      </c>
      <c r="Y269" s="2">
        <v>1</v>
      </c>
      <c r="Z269" s="2">
        <v>14968.93</v>
      </c>
      <c r="AA269" s="2">
        <v>840.68000000000006</v>
      </c>
      <c r="AB269" s="29">
        <v>306.55</v>
      </c>
      <c r="AC269" s="31">
        <f t="shared" si="65"/>
        <v>328</v>
      </c>
      <c r="AD269" s="30">
        <f t="shared" si="66"/>
        <v>16116.16</v>
      </c>
      <c r="AE269" s="2">
        <f t="shared" si="74"/>
        <v>-321</v>
      </c>
      <c r="AF269" s="2">
        <f t="shared" si="74"/>
        <v>-6</v>
      </c>
      <c r="AG269" s="2">
        <f t="shared" si="74"/>
        <v>-1</v>
      </c>
      <c r="AH269" s="2">
        <f t="shared" si="72"/>
        <v>-14968.93</v>
      </c>
      <c r="AI269" s="2">
        <f t="shared" si="72"/>
        <v>-840.68000000000006</v>
      </c>
      <c r="AJ269" s="29">
        <f t="shared" si="72"/>
        <v>-306.55</v>
      </c>
      <c r="AK269" s="31">
        <f t="shared" si="72"/>
        <v>-328</v>
      </c>
      <c r="AL269" s="31">
        <f t="shared" si="72"/>
        <v>-16116.16</v>
      </c>
      <c r="AM269" s="38">
        <f t="shared" si="75"/>
        <v>-1</v>
      </c>
      <c r="AN269" s="38">
        <f t="shared" si="75"/>
        <v>-1</v>
      </c>
      <c r="AO269" s="38">
        <f t="shared" si="75"/>
        <v>-1</v>
      </c>
      <c r="AP269" s="38">
        <f t="shared" si="73"/>
        <v>-1</v>
      </c>
      <c r="AQ269" s="38">
        <f t="shared" si="73"/>
        <v>-1</v>
      </c>
      <c r="AR269" s="39">
        <f t="shared" si="73"/>
        <v>-1</v>
      </c>
      <c r="AS269" s="40">
        <f t="shared" si="73"/>
        <v>-1</v>
      </c>
      <c r="AT269" s="40">
        <f t="shared" si="73"/>
        <v>-1</v>
      </c>
      <c r="AU269" s="119">
        <f t="shared" si="80"/>
        <v>0</v>
      </c>
      <c r="AV269" s="120">
        <f t="shared" si="77"/>
        <v>46.632180685358257</v>
      </c>
      <c r="AW269" s="121">
        <f t="shared" si="78"/>
        <v>-46.632180685358257</v>
      </c>
      <c r="AX269" s="119">
        <f t="shared" si="79"/>
        <v>0</v>
      </c>
      <c r="AY269" s="120">
        <f t="shared" si="76"/>
        <v>163.89000000000001</v>
      </c>
      <c r="AZ269" s="121">
        <f t="shared" si="69"/>
        <v>-163.89000000000001</v>
      </c>
    </row>
    <row r="270" spans="1:52" hidden="1" outlineLevel="1" x14ac:dyDescent="0.2">
      <c r="A270" t="s">
        <v>46</v>
      </c>
      <c r="B270" t="s">
        <v>46</v>
      </c>
      <c r="C270" t="s">
        <v>107</v>
      </c>
      <c r="D270" t="s">
        <v>107</v>
      </c>
      <c r="E270" t="s">
        <v>104</v>
      </c>
      <c r="F270" s="4">
        <f t="shared" si="70"/>
        <v>46275</v>
      </c>
      <c r="G270" t="s">
        <v>39</v>
      </c>
      <c r="H270" s="28">
        <v>0</v>
      </c>
      <c r="I270" s="2">
        <v>0</v>
      </c>
      <c r="J270" s="2">
        <v>0</v>
      </c>
      <c r="K270" s="2">
        <v>0</v>
      </c>
      <c r="L270" s="2">
        <v>0</v>
      </c>
      <c r="M270" s="29">
        <v>0</v>
      </c>
      <c r="N270" s="31">
        <f t="shared" si="63"/>
        <v>0</v>
      </c>
      <c r="O270" s="30">
        <f t="shared" si="64"/>
        <v>0</v>
      </c>
      <c r="P270" t="s">
        <v>49</v>
      </c>
      <c r="Q270" t="s">
        <v>49</v>
      </c>
      <c r="R270" t="s">
        <v>107</v>
      </c>
      <c r="S270" t="s">
        <v>107</v>
      </c>
      <c r="T270" t="s">
        <v>104</v>
      </c>
      <c r="U270" s="4">
        <f t="shared" si="71"/>
        <v>45911</v>
      </c>
      <c r="V270" t="s">
        <v>39</v>
      </c>
      <c r="W270" s="28">
        <v>412</v>
      </c>
      <c r="X270" s="2">
        <v>12</v>
      </c>
      <c r="Y270" s="2">
        <v>0</v>
      </c>
      <c r="Z270" s="2">
        <v>21499.51</v>
      </c>
      <c r="AA270" s="2">
        <v>1451.87</v>
      </c>
      <c r="AB270" s="29">
        <v>0</v>
      </c>
      <c r="AC270" s="31">
        <f t="shared" si="65"/>
        <v>424</v>
      </c>
      <c r="AD270" s="30">
        <f t="shared" si="66"/>
        <v>22951.379999999997</v>
      </c>
      <c r="AE270" s="2">
        <f t="shared" si="74"/>
        <v>-412</v>
      </c>
      <c r="AF270" s="2">
        <f t="shared" si="74"/>
        <v>-12</v>
      </c>
      <c r="AG270" s="2">
        <f t="shared" si="74"/>
        <v>0</v>
      </c>
      <c r="AH270" s="2">
        <f t="shared" si="72"/>
        <v>-21499.51</v>
      </c>
      <c r="AI270" s="2">
        <f t="shared" si="72"/>
        <v>-1451.87</v>
      </c>
      <c r="AJ270" s="29">
        <f t="shared" si="72"/>
        <v>0</v>
      </c>
      <c r="AK270" s="31">
        <f t="shared" si="72"/>
        <v>-424</v>
      </c>
      <c r="AL270" s="31">
        <f t="shared" si="72"/>
        <v>-22951.379999999997</v>
      </c>
      <c r="AM270" s="38">
        <f t="shared" si="75"/>
        <v>-1</v>
      </c>
      <c r="AN270" s="38">
        <f t="shared" si="75"/>
        <v>-1</v>
      </c>
      <c r="AO270" s="38" t="str">
        <f t="shared" si="75"/>
        <v/>
      </c>
      <c r="AP270" s="38">
        <f t="shared" si="73"/>
        <v>-1</v>
      </c>
      <c r="AQ270" s="38">
        <f t="shared" si="73"/>
        <v>-1</v>
      </c>
      <c r="AR270" s="39" t="str">
        <f t="shared" si="73"/>
        <v/>
      </c>
      <c r="AS270" s="40">
        <f t="shared" si="73"/>
        <v>-1</v>
      </c>
      <c r="AT270" s="40">
        <f t="shared" si="73"/>
        <v>-1</v>
      </c>
      <c r="AU270" s="119">
        <f t="shared" si="80"/>
        <v>0</v>
      </c>
      <c r="AV270" s="120">
        <f t="shared" si="77"/>
        <v>52.183276699029122</v>
      </c>
      <c r="AW270" s="121">
        <f t="shared" si="78"/>
        <v>-52.183276699029122</v>
      </c>
      <c r="AX270" s="119">
        <f t="shared" si="79"/>
        <v>0</v>
      </c>
      <c r="AY270" s="120">
        <f t="shared" si="76"/>
        <v>120.98916666666666</v>
      </c>
      <c r="AZ270" s="121">
        <f t="shared" si="69"/>
        <v>-120.98916666666666</v>
      </c>
    </row>
    <row r="271" spans="1:52" hidden="1" outlineLevel="1" x14ac:dyDescent="0.2">
      <c r="A271" t="s">
        <v>46</v>
      </c>
      <c r="B271" t="s">
        <v>46</v>
      </c>
      <c r="C271" t="s">
        <v>107</v>
      </c>
      <c r="D271" t="s">
        <v>107</v>
      </c>
      <c r="E271" t="s">
        <v>104</v>
      </c>
      <c r="F271" s="4">
        <f t="shared" si="70"/>
        <v>46276</v>
      </c>
      <c r="G271" t="s">
        <v>40</v>
      </c>
      <c r="H271" s="28">
        <v>0</v>
      </c>
      <c r="I271" s="2">
        <v>0</v>
      </c>
      <c r="J271" s="2">
        <v>0</v>
      </c>
      <c r="K271" s="2">
        <v>0</v>
      </c>
      <c r="L271" s="2">
        <v>0</v>
      </c>
      <c r="M271" s="29">
        <v>0</v>
      </c>
      <c r="N271" s="31">
        <f t="shared" ref="N271:N334" si="81">SUM(H271:J271)</f>
        <v>0</v>
      </c>
      <c r="O271" s="30">
        <f t="shared" ref="O271:O334" si="82">SUM(K271:M271)</f>
        <v>0</v>
      </c>
      <c r="P271" t="s">
        <v>49</v>
      </c>
      <c r="Q271" t="s">
        <v>49</v>
      </c>
      <c r="R271" t="s">
        <v>107</v>
      </c>
      <c r="S271" t="s">
        <v>107</v>
      </c>
      <c r="T271" t="s">
        <v>104</v>
      </c>
      <c r="U271" s="4">
        <f t="shared" si="71"/>
        <v>45912</v>
      </c>
      <c r="V271" t="s">
        <v>40</v>
      </c>
      <c r="W271" s="28">
        <v>660</v>
      </c>
      <c r="X271" s="2">
        <v>7</v>
      </c>
      <c r="Y271" s="2">
        <v>0</v>
      </c>
      <c r="Z271" s="2">
        <v>36836.28</v>
      </c>
      <c r="AA271" s="2">
        <v>1162.26</v>
      </c>
      <c r="AB271" s="29">
        <v>0</v>
      </c>
      <c r="AC271" s="31">
        <f t="shared" ref="AC271:AC334" si="83">SUM(W271:Y271)</f>
        <v>667</v>
      </c>
      <c r="AD271" s="30">
        <f t="shared" ref="AD271:AD334" si="84">SUM(Z271:AB271)</f>
        <v>37998.54</v>
      </c>
      <c r="AE271" s="2">
        <f t="shared" si="74"/>
        <v>-660</v>
      </c>
      <c r="AF271" s="2">
        <f t="shared" si="74"/>
        <v>-7</v>
      </c>
      <c r="AG271" s="2">
        <f t="shared" si="74"/>
        <v>0</v>
      </c>
      <c r="AH271" s="2">
        <f t="shared" si="72"/>
        <v>-36836.28</v>
      </c>
      <c r="AI271" s="2">
        <f t="shared" si="72"/>
        <v>-1162.26</v>
      </c>
      <c r="AJ271" s="29">
        <f t="shared" si="72"/>
        <v>0</v>
      </c>
      <c r="AK271" s="31">
        <f t="shared" si="72"/>
        <v>-667</v>
      </c>
      <c r="AL271" s="31">
        <f t="shared" si="72"/>
        <v>-37998.54</v>
      </c>
      <c r="AM271" s="38">
        <f t="shared" si="75"/>
        <v>-1</v>
      </c>
      <c r="AN271" s="38">
        <f t="shared" si="75"/>
        <v>-1</v>
      </c>
      <c r="AO271" s="38" t="str">
        <f t="shared" si="75"/>
        <v/>
      </c>
      <c r="AP271" s="38">
        <f t="shared" si="73"/>
        <v>-1</v>
      </c>
      <c r="AQ271" s="38">
        <f t="shared" si="73"/>
        <v>-1</v>
      </c>
      <c r="AR271" s="39" t="str">
        <f t="shared" si="73"/>
        <v/>
      </c>
      <c r="AS271" s="40">
        <f t="shared" si="73"/>
        <v>-1</v>
      </c>
      <c r="AT271" s="40">
        <f t="shared" si="73"/>
        <v>-1</v>
      </c>
      <c r="AU271" s="119">
        <f t="shared" si="80"/>
        <v>0</v>
      </c>
      <c r="AV271" s="120">
        <f t="shared" si="77"/>
        <v>55.81254545454545</v>
      </c>
      <c r="AW271" s="121">
        <f t="shared" si="78"/>
        <v>-55.81254545454545</v>
      </c>
      <c r="AX271" s="119">
        <f t="shared" si="79"/>
        <v>0</v>
      </c>
      <c r="AY271" s="120">
        <f t="shared" si="76"/>
        <v>166.03714285714287</v>
      </c>
      <c r="AZ271" s="121">
        <f t="shared" ref="AZ271:AZ334" si="85">+AX271-AY271</f>
        <v>-166.03714285714287</v>
      </c>
    </row>
    <row r="272" spans="1:52" ht="13.5" hidden="1" outlineLevel="1" thickBot="1" x14ac:dyDescent="0.25">
      <c r="A272" t="s">
        <v>46</v>
      </c>
      <c r="B272" t="s">
        <v>46</v>
      </c>
      <c r="C272" t="s">
        <v>107</v>
      </c>
      <c r="D272" t="s">
        <v>107</v>
      </c>
      <c r="E272" t="s">
        <v>104</v>
      </c>
      <c r="F272" s="59">
        <f t="shared" ref="F272:F335" si="86">+F271+1</f>
        <v>46277</v>
      </c>
      <c r="G272" s="42" t="s">
        <v>41</v>
      </c>
      <c r="H272" s="43">
        <v>0</v>
      </c>
      <c r="I272" s="44">
        <v>0</v>
      </c>
      <c r="J272" s="44">
        <v>0</v>
      </c>
      <c r="K272" s="44">
        <v>0</v>
      </c>
      <c r="L272" s="44">
        <v>0</v>
      </c>
      <c r="M272" s="45">
        <v>0</v>
      </c>
      <c r="N272" s="47">
        <f t="shared" si="81"/>
        <v>0</v>
      </c>
      <c r="O272" s="46">
        <f t="shared" si="82"/>
        <v>0</v>
      </c>
      <c r="P272" t="s">
        <v>49</v>
      </c>
      <c r="Q272" t="s">
        <v>49</v>
      </c>
      <c r="R272" t="s">
        <v>107</v>
      </c>
      <c r="S272" t="s">
        <v>107</v>
      </c>
      <c r="T272" t="s">
        <v>104</v>
      </c>
      <c r="U272" s="59">
        <f t="shared" ref="U272:U335" si="87">+U271+1</f>
        <v>45913</v>
      </c>
      <c r="V272" s="42" t="s">
        <v>41</v>
      </c>
      <c r="W272" s="43">
        <v>727</v>
      </c>
      <c r="X272" s="44">
        <v>7</v>
      </c>
      <c r="Y272" s="44">
        <v>0</v>
      </c>
      <c r="Z272" s="44">
        <v>42647.29</v>
      </c>
      <c r="AA272" s="44">
        <v>1139.8900000000001</v>
      </c>
      <c r="AB272" s="45">
        <v>0</v>
      </c>
      <c r="AC272" s="47">
        <f t="shared" si="83"/>
        <v>734</v>
      </c>
      <c r="AD272" s="46">
        <f t="shared" si="84"/>
        <v>43787.18</v>
      </c>
      <c r="AE272" s="44">
        <f t="shared" si="74"/>
        <v>-727</v>
      </c>
      <c r="AF272" s="44">
        <f t="shared" si="74"/>
        <v>-7</v>
      </c>
      <c r="AG272" s="44">
        <f t="shared" si="74"/>
        <v>0</v>
      </c>
      <c r="AH272" s="44">
        <f t="shared" si="72"/>
        <v>-42647.29</v>
      </c>
      <c r="AI272" s="44">
        <f t="shared" si="72"/>
        <v>-1139.8900000000001</v>
      </c>
      <c r="AJ272" s="45">
        <f t="shared" si="72"/>
        <v>0</v>
      </c>
      <c r="AK272" s="47">
        <f t="shared" si="72"/>
        <v>-734</v>
      </c>
      <c r="AL272" s="47">
        <f t="shared" si="72"/>
        <v>-43787.18</v>
      </c>
      <c r="AM272" s="56">
        <f t="shared" si="75"/>
        <v>-1</v>
      </c>
      <c r="AN272" s="56">
        <f t="shared" si="75"/>
        <v>-1</v>
      </c>
      <c r="AO272" s="56" t="str">
        <f t="shared" si="75"/>
        <v/>
      </c>
      <c r="AP272" s="56">
        <f t="shared" si="73"/>
        <v>-1</v>
      </c>
      <c r="AQ272" s="56">
        <f t="shared" si="73"/>
        <v>-1</v>
      </c>
      <c r="AR272" s="57" t="str">
        <f t="shared" si="73"/>
        <v/>
      </c>
      <c r="AS272" s="58">
        <f t="shared" si="73"/>
        <v>-1</v>
      </c>
      <c r="AT272" s="58">
        <f t="shared" si="73"/>
        <v>-1</v>
      </c>
      <c r="AU272" s="122">
        <f t="shared" si="80"/>
        <v>0</v>
      </c>
      <c r="AV272" s="123">
        <f t="shared" si="77"/>
        <v>58.662022008253096</v>
      </c>
      <c r="AW272" s="124">
        <f t="shared" si="78"/>
        <v>-58.662022008253096</v>
      </c>
      <c r="AX272" s="122">
        <f t="shared" si="79"/>
        <v>0</v>
      </c>
      <c r="AY272" s="123">
        <f t="shared" si="76"/>
        <v>162.84142857142859</v>
      </c>
      <c r="AZ272" s="124">
        <f t="shared" si="85"/>
        <v>-162.84142857142859</v>
      </c>
    </row>
    <row r="273" spans="1:52" hidden="1" outlineLevel="1" x14ac:dyDescent="0.2">
      <c r="A273" t="s">
        <v>46</v>
      </c>
      <c r="B273" t="s">
        <v>46</v>
      </c>
      <c r="C273" t="s">
        <v>107</v>
      </c>
      <c r="D273" t="s">
        <v>107</v>
      </c>
      <c r="E273" t="s">
        <v>105</v>
      </c>
      <c r="F273" s="4">
        <f t="shared" si="86"/>
        <v>46278</v>
      </c>
      <c r="G273" t="s">
        <v>35</v>
      </c>
      <c r="H273" s="28">
        <v>0</v>
      </c>
      <c r="I273" s="2">
        <v>0</v>
      </c>
      <c r="J273" s="2">
        <v>0</v>
      </c>
      <c r="K273" s="2">
        <v>0</v>
      </c>
      <c r="L273" s="2">
        <v>0</v>
      </c>
      <c r="M273" s="29">
        <v>0</v>
      </c>
      <c r="N273" s="31">
        <f t="shared" si="81"/>
        <v>0</v>
      </c>
      <c r="O273" s="30">
        <f t="shared" si="82"/>
        <v>0</v>
      </c>
      <c r="P273" t="s">
        <v>49</v>
      </c>
      <c r="Q273" t="s">
        <v>49</v>
      </c>
      <c r="R273" t="s">
        <v>107</v>
      </c>
      <c r="S273" t="s">
        <v>107</v>
      </c>
      <c r="T273" t="s">
        <v>105</v>
      </c>
      <c r="U273" s="4">
        <f t="shared" si="87"/>
        <v>45914</v>
      </c>
      <c r="V273" t="s">
        <v>35</v>
      </c>
      <c r="W273" s="28">
        <v>361</v>
      </c>
      <c r="X273" s="2">
        <v>5</v>
      </c>
      <c r="Y273" s="2">
        <v>0</v>
      </c>
      <c r="Z273" s="2">
        <v>17391.439999999999</v>
      </c>
      <c r="AA273" s="2">
        <v>717.66</v>
      </c>
      <c r="AB273" s="29">
        <v>0</v>
      </c>
      <c r="AC273" s="31">
        <f t="shared" si="83"/>
        <v>366</v>
      </c>
      <c r="AD273" s="30">
        <f t="shared" si="84"/>
        <v>18109.099999999999</v>
      </c>
      <c r="AE273" s="2">
        <f t="shared" ref="AE273:AL303" si="88">+H273-W273</f>
        <v>-361</v>
      </c>
      <c r="AF273" s="2">
        <f t="shared" si="88"/>
        <v>-5</v>
      </c>
      <c r="AG273" s="2">
        <f t="shared" si="88"/>
        <v>0</v>
      </c>
      <c r="AH273" s="2">
        <f t="shared" si="72"/>
        <v>-17391.439999999999</v>
      </c>
      <c r="AI273" s="2">
        <f t="shared" si="72"/>
        <v>-717.66</v>
      </c>
      <c r="AJ273" s="29">
        <f t="shared" si="72"/>
        <v>0</v>
      </c>
      <c r="AK273" s="31">
        <f t="shared" si="72"/>
        <v>-366</v>
      </c>
      <c r="AL273" s="31">
        <f t="shared" si="72"/>
        <v>-18109.099999999999</v>
      </c>
      <c r="AM273" s="38">
        <f t="shared" ref="AM273:AT303" si="89">IFERROR(AE273/W273,"")</f>
        <v>-1</v>
      </c>
      <c r="AN273" s="38">
        <f t="shared" si="89"/>
        <v>-1</v>
      </c>
      <c r="AO273" s="38" t="str">
        <f t="shared" si="89"/>
        <v/>
      </c>
      <c r="AP273" s="38">
        <f t="shared" si="73"/>
        <v>-1</v>
      </c>
      <c r="AQ273" s="38">
        <f t="shared" si="73"/>
        <v>-1</v>
      </c>
      <c r="AR273" s="39" t="str">
        <f t="shared" si="73"/>
        <v/>
      </c>
      <c r="AS273" s="40">
        <f t="shared" si="73"/>
        <v>-1</v>
      </c>
      <c r="AT273" s="40">
        <f t="shared" si="73"/>
        <v>-1</v>
      </c>
      <c r="AU273" s="119">
        <f t="shared" si="80"/>
        <v>0</v>
      </c>
      <c r="AV273" s="120">
        <f t="shared" si="77"/>
        <v>48.175734072022159</v>
      </c>
      <c r="AW273" s="121">
        <f t="shared" si="78"/>
        <v>-48.175734072022159</v>
      </c>
      <c r="AX273" s="119">
        <f t="shared" si="79"/>
        <v>0</v>
      </c>
      <c r="AY273" s="120">
        <f t="shared" si="76"/>
        <v>143.53199999999998</v>
      </c>
      <c r="AZ273" s="121">
        <f t="shared" si="85"/>
        <v>-143.53199999999998</v>
      </c>
    </row>
    <row r="274" spans="1:52" hidden="1" outlineLevel="1" x14ac:dyDescent="0.2">
      <c r="A274" t="s">
        <v>46</v>
      </c>
      <c r="B274" t="s">
        <v>46</v>
      </c>
      <c r="C274" t="s">
        <v>107</v>
      </c>
      <c r="D274" t="s">
        <v>107</v>
      </c>
      <c r="E274" t="s">
        <v>105</v>
      </c>
      <c r="F274" s="4">
        <f t="shared" si="86"/>
        <v>46279</v>
      </c>
      <c r="G274" t="s">
        <v>36</v>
      </c>
      <c r="H274" s="28">
        <v>0</v>
      </c>
      <c r="I274" s="2">
        <v>0</v>
      </c>
      <c r="J274" s="2">
        <v>0</v>
      </c>
      <c r="K274" s="2">
        <v>0</v>
      </c>
      <c r="L274" s="2">
        <v>0</v>
      </c>
      <c r="M274" s="29">
        <v>0</v>
      </c>
      <c r="N274" s="31">
        <f t="shared" si="81"/>
        <v>0</v>
      </c>
      <c r="O274" s="30">
        <f t="shared" si="82"/>
        <v>0</v>
      </c>
      <c r="P274" t="s">
        <v>49</v>
      </c>
      <c r="Q274" t="s">
        <v>49</v>
      </c>
      <c r="R274" t="s">
        <v>107</v>
      </c>
      <c r="S274" t="s">
        <v>107</v>
      </c>
      <c r="T274" t="s">
        <v>105</v>
      </c>
      <c r="U274" s="4">
        <f t="shared" si="87"/>
        <v>45915</v>
      </c>
      <c r="V274" t="s">
        <v>36</v>
      </c>
      <c r="W274" s="28">
        <v>341</v>
      </c>
      <c r="X274" s="2">
        <v>0</v>
      </c>
      <c r="Y274" s="2">
        <v>0</v>
      </c>
      <c r="Z274" s="2">
        <v>20130.54</v>
      </c>
      <c r="AA274" s="2">
        <v>0</v>
      </c>
      <c r="AB274" s="29">
        <v>0</v>
      </c>
      <c r="AC274" s="31">
        <f t="shared" si="83"/>
        <v>341</v>
      </c>
      <c r="AD274" s="30">
        <f t="shared" si="84"/>
        <v>20130.54</v>
      </c>
      <c r="AE274" s="2">
        <f t="shared" si="88"/>
        <v>-341</v>
      </c>
      <c r="AF274" s="2">
        <f t="shared" si="88"/>
        <v>0</v>
      </c>
      <c r="AG274" s="2">
        <f t="shared" si="88"/>
        <v>0</v>
      </c>
      <c r="AH274" s="2">
        <f t="shared" si="72"/>
        <v>-20130.54</v>
      </c>
      <c r="AI274" s="2">
        <f t="shared" si="72"/>
        <v>0</v>
      </c>
      <c r="AJ274" s="29">
        <f t="shared" si="72"/>
        <v>0</v>
      </c>
      <c r="AK274" s="31">
        <f t="shared" si="72"/>
        <v>-341</v>
      </c>
      <c r="AL274" s="31">
        <f t="shared" si="72"/>
        <v>-20130.54</v>
      </c>
      <c r="AM274" s="38">
        <f t="shared" si="89"/>
        <v>-1</v>
      </c>
      <c r="AN274" s="38" t="str">
        <f t="shared" si="89"/>
        <v/>
      </c>
      <c r="AO274" s="38" t="str">
        <f t="shared" si="89"/>
        <v/>
      </c>
      <c r="AP274" s="38">
        <f t="shared" si="73"/>
        <v>-1</v>
      </c>
      <c r="AQ274" s="38" t="str">
        <f t="shared" si="73"/>
        <v/>
      </c>
      <c r="AR274" s="39" t="str">
        <f t="shared" si="73"/>
        <v/>
      </c>
      <c r="AS274" s="40">
        <f t="shared" si="73"/>
        <v>-1</v>
      </c>
      <c r="AT274" s="40">
        <f t="shared" si="73"/>
        <v>-1</v>
      </c>
      <c r="AU274" s="119">
        <f t="shared" si="80"/>
        <v>0</v>
      </c>
      <c r="AV274" s="120">
        <f t="shared" si="77"/>
        <v>59.033841642228744</v>
      </c>
      <c r="AW274" s="121">
        <f t="shared" si="78"/>
        <v>-59.033841642228744</v>
      </c>
      <c r="AX274" s="119">
        <f t="shared" si="79"/>
        <v>0</v>
      </c>
      <c r="AY274" s="120">
        <f t="shared" si="76"/>
        <v>0</v>
      </c>
      <c r="AZ274" s="121">
        <f t="shared" si="85"/>
        <v>0</v>
      </c>
    </row>
    <row r="275" spans="1:52" hidden="1" outlineLevel="1" x14ac:dyDescent="0.2">
      <c r="A275" t="s">
        <v>46</v>
      </c>
      <c r="B275" t="s">
        <v>46</v>
      </c>
      <c r="C275" t="s">
        <v>107</v>
      </c>
      <c r="D275" t="s">
        <v>107</v>
      </c>
      <c r="E275" t="s">
        <v>105</v>
      </c>
      <c r="F275" s="4">
        <f t="shared" si="86"/>
        <v>46280</v>
      </c>
      <c r="G275" t="s">
        <v>37</v>
      </c>
      <c r="H275" s="28">
        <v>0</v>
      </c>
      <c r="I275" s="2">
        <v>0</v>
      </c>
      <c r="J275" s="2">
        <v>0</v>
      </c>
      <c r="K275" s="2">
        <v>0</v>
      </c>
      <c r="L275" s="2">
        <v>0</v>
      </c>
      <c r="M275" s="29">
        <v>0</v>
      </c>
      <c r="N275" s="31">
        <f t="shared" si="81"/>
        <v>0</v>
      </c>
      <c r="O275" s="30">
        <f t="shared" si="82"/>
        <v>0</v>
      </c>
      <c r="P275" t="s">
        <v>49</v>
      </c>
      <c r="Q275" t="s">
        <v>49</v>
      </c>
      <c r="R275" t="s">
        <v>107</v>
      </c>
      <c r="S275" t="s">
        <v>107</v>
      </c>
      <c r="T275" t="s">
        <v>105</v>
      </c>
      <c r="U275" s="4">
        <f t="shared" si="87"/>
        <v>45916</v>
      </c>
      <c r="V275" t="s">
        <v>37</v>
      </c>
      <c r="W275" s="28">
        <v>348</v>
      </c>
      <c r="X275" s="2">
        <v>8</v>
      </c>
      <c r="Y275" s="2">
        <v>1</v>
      </c>
      <c r="Z275" s="2">
        <v>20187.43</v>
      </c>
      <c r="AA275" s="2">
        <v>1483.44</v>
      </c>
      <c r="AB275" s="29">
        <v>759.63</v>
      </c>
      <c r="AC275" s="31">
        <f t="shared" si="83"/>
        <v>357</v>
      </c>
      <c r="AD275" s="30">
        <f t="shared" si="84"/>
        <v>22430.5</v>
      </c>
      <c r="AE275" s="2">
        <f t="shared" si="88"/>
        <v>-348</v>
      </c>
      <c r="AF275" s="2">
        <f t="shared" si="88"/>
        <v>-8</v>
      </c>
      <c r="AG275" s="2">
        <f t="shared" si="88"/>
        <v>-1</v>
      </c>
      <c r="AH275" s="2">
        <f t="shared" si="72"/>
        <v>-20187.43</v>
      </c>
      <c r="AI275" s="2">
        <f t="shared" si="72"/>
        <v>-1483.44</v>
      </c>
      <c r="AJ275" s="29">
        <f t="shared" si="72"/>
        <v>-759.63</v>
      </c>
      <c r="AK275" s="31">
        <f t="shared" si="72"/>
        <v>-357</v>
      </c>
      <c r="AL275" s="31">
        <f t="shared" si="72"/>
        <v>-22430.5</v>
      </c>
      <c r="AM275" s="38">
        <f t="shared" si="89"/>
        <v>-1</v>
      </c>
      <c r="AN275" s="38">
        <f t="shared" si="89"/>
        <v>-1</v>
      </c>
      <c r="AO275" s="38">
        <f t="shared" si="89"/>
        <v>-1</v>
      </c>
      <c r="AP275" s="38">
        <f t="shared" si="73"/>
        <v>-1</v>
      </c>
      <c r="AQ275" s="38">
        <f t="shared" si="73"/>
        <v>-1</v>
      </c>
      <c r="AR275" s="39">
        <f t="shared" si="73"/>
        <v>-1</v>
      </c>
      <c r="AS275" s="40">
        <f t="shared" si="73"/>
        <v>-1</v>
      </c>
      <c r="AT275" s="40">
        <f t="shared" si="73"/>
        <v>-1</v>
      </c>
      <c r="AU275" s="119">
        <f t="shared" si="80"/>
        <v>0</v>
      </c>
      <c r="AV275" s="120">
        <f t="shared" si="77"/>
        <v>58.009856321839081</v>
      </c>
      <c r="AW275" s="121">
        <f t="shared" si="78"/>
        <v>-58.009856321839081</v>
      </c>
      <c r="AX275" s="119">
        <f t="shared" si="79"/>
        <v>0</v>
      </c>
      <c r="AY275" s="120">
        <f t="shared" si="76"/>
        <v>249.23000000000002</v>
      </c>
      <c r="AZ275" s="121">
        <f t="shared" si="85"/>
        <v>-249.23000000000002</v>
      </c>
    </row>
    <row r="276" spans="1:52" hidden="1" outlineLevel="1" x14ac:dyDescent="0.2">
      <c r="A276" t="s">
        <v>46</v>
      </c>
      <c r="B276" t="s">
        <v>46</v>
      </c>
      <c r="C276" t="s">
        <v>107</v>
      </c>
      <c r="D276" t="s">
        <v>107</v>
      </c>
      <c r="E276" t="s">
        <v>105</v>
      </c>
      <c r="F276" s="4">
        <f t="shared" si="86"/>
        <v>46281</v>
      </c>
      <c r="G276" t="s">
        <v>38</v>
      </c>
      <c r="H276" s="28">
        <v>0</v>
      </c>
      <c r="I276" s="2">
        <v>0</v>
      </c>
      <c r="J276" s="2">
        <v>0</v>
      </c>
      <c r="K276" s="2">
        <v>0</v>
      </c>
      <c r="L276" s="2">
        <v>0</v>
      </c>
      <c r="M276" s="29">
        <v>0</v>
      </c>
      <c r="N276" s="31">
        <f t="shared" si="81"/>
        <v>0</v>
      </c>
      <c r="O276" s="30">
        <f t="shared" si="82"/>
        <v>0</v>
      </c>
      <c r="P276" t="s">
        <v>49</v>
      </c>
      <c r="Q276" t="s">
        <v>49</v>
      </c>
      <c r="R276" t="s">
        <v>107</v>
      </c>
      <c r="S276" t="s">
        <v>107</v>
      </c>
      <c r="T276" t="s">
        <v>105</v>
      </c>
      <c r="U276" s="4">
        <f t="shared" si="87"/>
        <v>45917</v>
      </c>
      <c r="V276" t="s">
        <v>38</v>
      </c>
      <c r="W276" s="28">
        <v>378</v>
      </c>
      <c r="X276" s="2">
        <v>8</v>
      </c>
      <c r="Y276" s="2">
        <v>1</v>
      </c>
      <c r="Z276" s="2">
        <v>22462.510000000002</v>
      </c>
      <c r="AA276" s="2">
        <v>872.03000000000009</v>
      </c>
      <c r="AB276" s="29">
        <v>353.12</v>
      </c>
      <c r="AC276" s="31">
        <f t="shared" si="83"/>
        <v>387</v>
      </c>
      <c r="AD276" s="30">
        <f t="shared" si="84"/>
        <v>23687.66</v>
      </c>
      <c r="AE276" s="2">
        <f t="shared" si="88"/>
        <v>-378</v>
      </c>
      <c r="AF276" s="2">
        <f t="shared" si="88"/>
        <v>-8</v>
      </c>
      <c r="AG276" s="2">
        <f t="shared" si="88"/>
        <v>-1</v>
      </c>
      <c r="AH276" s="2">
        <f t="shared" si="72"/>
        <v>-22462.510000000002</v>
      </c>
      <c r="AI276" s="2">
        <f t="shared" si="72"/>
        <v>-872.03000000000009</v>
      </c>
      <c r="AJ276" s="29">
        <f t="shared" si="72"/>
        <v>-353.12</v>
      </c>
      <c r="AK276" s="31">
        <f t="shared" si="72"/>
        <v>-387</v>
      </c>
      <c r="AL276" s="31">
        <f t="shared" si="72"/>
        <v>-23687.66</v>
      </c>
      <c r="AM276" s="38">
        <f t="shared" si="89"/>
        <v>-1</v>
      </c>
      <c r="AN276" s="38">
        <f t="shared" si="89"/>
        <v>-1</v>
      </c>
      <c r="AO276" s="38">
        <f t="shared" si="89"/>
        <v>-1</v>
      </c>
      <c r="AP276" s="38">
        <f t="shared" si="73"/>
        <v>-1</v>
      </c>
      <c r="AQ276" s="38">
        <f t="shared" si="73"/>
        <v>-1</v>
      </c>
      <c r="AR276" s="39">
        <f t="shared" si="73"/>
        <v>-1</v>
      </c>
      <c r="AS276" s="40">
        <f t="shared" si="73"/>
        <v>-1</v>
      </c>
      <c r="AT276" s="40">
        <f t="shared" si="73"/>
        <v>-1</v>
      </c>
      <c r="AU276" s="119">
        <f t="shared" si="80"/>
        <v>0</v>
      </c>
      <c r="AV276" s="120">
        <f t="shared" si="77"/>
        <v>59.424629629629635</v>
      </c>
      <c r="AW276" s="121">
        <f t="shared" si="78"/>
        <v>-59.424629629629635</v>
      </c>
      <c r="AX276" s="119">
        <f t="shared" si="79"/>
        <v>0</v>
      </c>
      <c r="AY276" s="120">
        <f t="shared" si="76"/>
        <v>136.12777777777779</v>
      </c>
      <c r="AZ276" s="121">
        <f t="shared" si="85"/>
        <v>-136.12777777777779</v>
      </c>
    </row>
    <row r="277" spans="1:52" hidden="1" outlineLevel="1" x14ac:dyDescent="0.2">
      <c r="A277" t="s">
        <v>46</v>
      </c>
      <c r="B277" t="s">
        <v>46</v>
      </c>
      <c r="C277" t="s">
        <v>107</v>
      </c>
      <c r="D277" t="s">
        <v>107</v>
      </c>
      <c r="E277" t="s">
        <v>105</v>
      </c>
      <c r="F277" s="4">
        <f t="shared" si="86"/>
        <v>46282</v>
      </c>
      <c r="G277" t="s">
        <v>39</v>
      </c>
      <c r="H277" s="28">
        <v>0</v>
      </c>
      <c r="I277" s="2">
        <v>0</v>
      </c>
      <c r="J277" s="2">
        <v>0</v>
      </c>
      <c r="K277" s="2">
        <v>0</v>
      </c>
      <c r="L277" s="2">
        <v>0</v>
      </c>
      <c r="M277" s="29">
        <v>0</v>
      </c>
      <c r="N277" s="31">
        <f t="shared" si="81"/>
        <v>0</v>
      </c>
      <c r="O277" s="30">
        <f t="shared" si="82"/>
        <v>0</v>
      </c>
      <c r="P277" t="s">
        <v>49</v>
      </c>
      <c r="Q277" t="s">
        <v>49</v>
      </c>
      <c r="R277" t="s">
        <v>107</v>
      </c>
      <c r="S277" t="s">
        <v>107</v>
      </c>
      <c r="T277" t="s">
        <v>105</v>
      </c>
      <c r="U277" s="4">
        <f t="shared" si="87"/>
        <v>45918</v>
      </c>
      <c r="V277" t="s">
        <v>39</v>
      </c>
      <c r="W277" s="28">
        <v>445</v>
      </c>
      <c r="X277" s="2">
        <v>10</v>
      </c>
      <c r="Y277" s="2">
        <v>2</v>
      </c>
      <c r="Z277" s="2">
        <v>23352.27</v>
      </c>
      <c r="AA277" s="2">
        <v>1823.16</v>
      </c>
      <c r="AB277" s="29">
        <v>229.06</v>
      </c>
      <c r="AC277" s="31">
        <f t="shared" si="83"/>
        <v>457</v>
      </c>
      <c r="AD277" s="30">
        <f t="shared" si="84"/>
        <v>25404.49</v>
      </c>
      <c r="AE277" s="2">
        <f t="shared" si="88"/>
        <v>-445</v>
      </c>
      <c r="AF277" s="2">
        <f t="shared" si="88"/>
        <v>-10</v>
      </c>
      <c r="AG277" s="2">
        <f t="shared" si="88"/>
        <v>-2</v>
      </c>
      <c r="AH277" s="2">
        <f t="shared" si="72"/>
        <v>-23352.27</v>
      </c>
      <c r="AI277" s="2">
        <f t="shared" si="72"/>
        <v>-1823.16</v>
      </c>
      <c r="AJ277" s="29">
        <f t="shared" si="72"/>
        <v>-229.06</v>
      </c>
      <c r="AK277" s="31">
        <f t="shared" si="72"/>
        <v>-457</v>
      </c>
      <c r="AL277" s="31">
        <f t="shared" si="72"/>
        <v>-25404.49</v>
      </c>
      <c r="AM277" s="38">
        <f t="shared" si="89"/>
        <v>-1</v>
      </c>
      <c r="AN277" s="38">
        <f t="shared" si="89"/>
        <v>-1</v>
      </c>
      <c r="AO277" s="38">
        <f t="shared" si="89"/>
        <v>-1</v>
      </c>
      <c r="AP277" s="38">
        <f t="shared" si="73"/>
        <v>-1</v>
      </c>
      <c r="AQ277" s="38">
        <f t="shared" si="73"/>
        <v>-1</v>
      </c>
      <c r="AR277" s="39">
        <f t="shared" si="73"/>
        <v>-1</v>
      </c>
      <c r="AS277" s="40">
        <f t="shared" si="73"/>
        <v>-1</v>
      </c>
      <c r="AT277" s="40">
        <f t="shared" si="73"/>
        <v>-1</v>
      </c>
      <c r="AU277" s="119">
        <f t="shared" si="80"/>
        <v>0</v>
      </c>
      <c r="AV277" s="120">
        <f t="shared" si="77"/>
        <v>52.477011235955054</v>
      </c>
      <c r="AW277" s="121">
        <f t="shared" si="78"/>
        <v>-52.477011235955054</v>
      </c>
      <c r="AX277" s="119">
        <f t="shared" si="79"/>
        <v>0</v>
      </c>
      <c r="AY277" s="120">
        <f t="shared" si="76"/>
        <v>171.01833333333335</v>
      </c>
      <c r="AZ277" s="121">
        <f t="shared" si="85"/>
        <v>-171.01833333333335</v>
      </c>
    </row>
    <row r="278" spans="1:52" hidden="1" outlineLevel="1" x14ac:dyDescent="0.2">
      <c r="A278" t="s">
        <v>46</v>
      </c>
      <c r="B278" t="s">
        <v>46</v>
      </c>
      <c r="C278" t="s">
        <v>107</v>
      </c>
      <c r="D278" t="s">
        <v>107</v>
      </c>
      <c r="E278" t="s">
        <v>105</v>
      </c>
      <c r="F278" s="4">
        <f t="shared" si="86"/>
        <v>46283</v>
      </c>
      <c r="G278" t="s">
        <v>40</v>
      </c>
      <c r="H278" s="28">
        <v>0</v>
      </c>
      <c r="I278" s="2">
        <v>0</v>
      </c>
      <c r="J278" s="2">
        <v>0</v>
      </c>
      <c r="K278" s="2">
        <v>0</v>
      </c>
      <c r="L278" s="2">
        <v>0</v>
      </c>
      <c r="M278" s="29">
        <v>0</v>
      </c>
      <c r="N278" s="31">
        <f t="shared" si="81"/>
        <v>0</v>
      </c>
      <c r="O278" s="30">
        <f t="shared" si="82"/>
        <v>0</v>
      </c>
      <c r="P278" t="s">
        <v>49</v>
      </c>
      <c r="Q278" t="s">
        <v>49</v>
      </c>
      <c r="R278" t="s">
        <v>107</v>
      </c>
      <c r="S278" t="s">
        <v>107</v>
      </c>
      <c r="T278" t="s">
        <v>105</v>
      </c>
      <c r="U278" s="4">
        <f t="shared" si="87"/>
        <v>45919</v>
      </c>
      <c r="V278" t="s">
        <v>40</v>
      </c>
      <c r="W278" s="28">
        <v>685</v>
      </c>
      <c r="X278" s="2">
        <v>11</v>
      </c>
      <c r="Y278" s="2">
        <v>0</v>
      </c>
      <c r="Z278" s="2">
        <v>39115.449999999997</v>
      </c>
      <c r="AA278" s="2">
        <v>1173.0899999999999</v>
      </c>
      <c r="AB278" s="29">
        <v>0</v>
      </c>
      <c r="AC278" s="31">
        <f t="shared" si="83"/>
        <v>696</v>
      </c>
      <c r="AD278" s="30">
        <f t="shared" si="84"/>
        <v>40288.539999999994</v>
      </c>
      <c r="AE278" s="2">
        <f t="shared" si="88"/>
        <v>-685</v>
      </c>
      <c r="AF278" s="2">
        <f t="shared" si="88"/>
        <v>-11</v>
      </c>
      <c r="AG278" s="2">
        <f t="shared" si="88"/>
        <v>0</v>
      </c>
      <c r="AH278" s="2">
        <f t="shared" si="72"/>
        <v>-39115.449999999997</v>
      </c>
      <c r="AI278" s="2">
        <f t="shared" si="72"/>
        <v>-1173.0899999999999</v>
      </c>
      <c r="AJ278" s="29">
        <f t="shared" si="72"/>
        <v>0</v>
      </c>
      <c r="AK278" s="31">
        <f t="shared" si="72"/>
        <v>-696</v>
      </c>
      <c r="AL278" s="31">
        <f t="shared" si="72"/>
        <v>-40288.539999999994</v>
      </c>
      <c r="AM278" s="38">
        <f t="shared" si="89"/>
        <v>-1</v>
      </c>
      <c r="AN278" s="38">
        <f t="shared" si="89"/>
        <v>-1</v>
      </c>
      <c r="AO278" s="38" t="str">
        <f t="shared" si="89"/>
        <v/>
      </c>
      <c r="AP278" s="38">
        <f t="shared" si="73"/>
        <v>-1</v>
      </c>
      <c r="AQ278" s="38">
        <f t="shared" si="73"/>
        <v>-1</v>
      </c>
      <c r="AR278" s="39" t="str">
        <f t="shared" si="73"/>
        <v/>
      </c>
      <c r="AS278" s="40">
        <f t="shared" si="73"/>
        <v>-1</v>
      </c>
      <c r="AT278" s="40">
        <f t="shared" si="73"/>
        <v>-1</v>
      </c>
      <c r="AU278" s="119">
        <f t="shared" si="80"/>
        <v>0</v>
      </c>
      <c r="AV278" s="120">
        <f t="shared" si="77"/>
        <v>57.102846715328461</v>
      </c>
      <c r="AW278" s="121">
        <f t="shared" si="78"/>
        <v>-57.102846715328461</v>
      </c>
      <c r="AX278" s="119">
        <f t="shared" si="79"/>
        <v>0</v>
      </c>
      <c r="AY278" s="120">
        <f t="shared" si="76"/>
        <v>106.64454545454545</v>
      </c>
      <c r="AZ278" s="121">
        <f t="shared" si="85"/>
        <v>-106.64454545454545</v>
      </c>
    </row>
    <row r="279" spans="1:52" ht="13.5" hidden="1" outlineLevel="1" thickBot="1" x14ac:dyDescent="0.25">
      <c r="A279" t="s">
        <v>46</v>
      </c>
      <c r="B279" t="s">
        <v>46</v>
      </c>
      <c r="C279" t="s">
        <v>107</v>
      </c>
      <c r="D279" t="s">
        <v>107</v>
      </c>
      <c r="E279" t="s">
        <v>105</v>
      </c>
      <c r="F279" s="59">
        <f t="shared" si="86"/>
        <v>46284</v>
      </c>
      <c r="G279" s="42" t="s">
        <v>41</v>
      </c>
      <c r="H279" s="43">
        <v>0</v>
      </c>
      <c r="I279" s="44">
        <v>0</v>
      </c>
      <c r="J279" s="44">
        <v>0</v>
      </c>
      <c r="K279" s="44">
        <v>0</v>
      </c>
      <c r="L279" s="44">
        <v>0</v>
      </c>
      <c r="M279" s="45">
        <v>0</v>
      </c>
      <c r="N279" s="47">
        <f t="shared" si="81"/>
        <v>0</v>
      </c>
      <c r="O279" s="46">
        <f t="shared" si="82"/>
        <v>0</v>
      </c>
      <c r="P279" t="s">
        <v>49</v>
      </c>
      <c r="Q279" t="s">
        <v>49</v>
      </c>
      <c r="R279" t="s">
        <v>107</v>
      </c>
      <c r="S279" t="s">
        <v>107</v>
      </c>
      <c r="T279" t="s">
        <v>105</v>
      </c>
      <c r="U279" s="59">
        <f t="shared" si="87"/>
        <v>45920</v>
      </c>
      <c r="V279" s="42" t="s">
        <v>41</v>
      </c>
      <c r="W279" s="43">
        <v>752</v>
      </c>
      <c r="X279" s="44">
        <v>5</v>
      </c>
      <c r="Y279" s="44">
        <v>2</v>
      </c>
      <c r="Z279" s="44">
        <v>42148.95</v>
      </c>
      <c r="AA279" s="44">
        <v>437.75</v>
      </c>
      <c r="AB279" s="45">
        <v>1186.79</v>
      </c>
      <c r="AC279" s="47">
        <f t="shared" si="83"/>
        <v>759</v>
      </c>
      <c r="AD279" s="46">
        <f t="shared" si="84"/>
        <v>43773.49</v>
      </c>
      <c r="AE279" s="44">
        <f t="shared" si="88"/>
        <v>-752</v>
      </c>
      <c r="AF279" s="44">
        <f t="shared" si="88"/>
        <v>-5</v>
      </c>
      <c r="AG279" s="44">
        <f t="shared" si="88"/>
        <v>-2</v>
      </c>
      <c r="AH279" s="44">
        <f t="shared" si="72"/>
        <v>-42148.95</v>
      </c>
      <c r="AI279" s="44">
        <f t="shared" si="72"/>
        <v>-437.75</v>
      </c>
      <c r="AJ279" s="45">
        <f t="shared" si="72"/>
        <v>-1186.79</v>
      </c>
      <c r="AK279" s="47">
        <f t="shared" si="72"/>
        <v>-759</v>
      </c>
      <c r="AL279" s="47">
        <f t="shared" si="72"/>
        <v>-43773.49</v>
      </c>
      <c r="AM279" s="56">
        <f t="shared" si="89"/>
        <v>-1</v>
      </c>
      <c r="AN279" s="56">
        <f t="shared" si="89"/>
        <v>-1</v>
      </c>
      <c r="AO279" s="56">
        <f t="shared" si="89"/>
        <v>-1</v>
      </c>
      <c r="AP279" s="56">
        <f t="shared" si="73"/>
        <v>-1</v>
      </c>
      <c r="AQ279" s="56">
        <f t="shared" si="73"/>
        <v>-1</v>
      </c>
      <c r="AR279" s="57">
        <f t="shared" si="73"/>
        <v>-1</v>
      </c>
      <c r="AS279" s="58">
        <f t="shared" si="73"/>
        <v>-1</v>
      </c>
      <c r="AT279" s="58">
        <f t="shared" si="73"/>
        <v>-1</v>
      </c>
      <c r="AU279" s="122">
        <f t="shared" si="80"/>
        <v>0</v>
      </c>
      <c r="AV279" s="123">
        <f t="shared" si="77"/>
        <v>56.049135638297869</v>
      </c>
      <c r="AW279" s="124">
        <f t="shared" si="78"/>
        <v>-56.049135638297869</v>
      </c>
      <c r="AX279" s="122">
        <f t="shared" si="79"/>
        <v>0</v>
      </c>
      <c r="AY279" s="123">
        <f t="shared" si="76"/>
        <v>232.07714285714286</v>
      </c>
      <c r="AZ279" s="124">
        <f t="shared" si="85"/>
        <v>-232.07714285714286</v>
      </c>
    </row>
    <row r="280" spans="1:52" hidden="1" outlineLevel="1" x14ac:dyDescent="0.2">
      <c r="A280" t="s">
        <v>46</v>
      </c>
      <c r="B280" t="s">
        <v>46</v>
      </c>
      <c r="C280" t="s">
        <v>107</v>
      </c>
      <c r="D280" t="s">
        <v>107</v>
      </c>
      <c r="E280" t="s">
        <v>106</v>
      </c>
      <c r="F280" s="4">
        <f t="shared" si="86"/>
        <v>46285</v>
      </c>
      <c r="G280" t="s">
        <v>35</v>
      </c>
      <c r="H280" s="28">
        <v>0</v>
      </c>
      <c r="I280" s="2">
        <v>0</v>
      </c>
      <c r="J280" s="2">
        <v>0</v>
      </c>
      <c r="K280" s="2">
        <v>0</v>
      </c>
      <c r="L280" s="2">
        <v>0</v>
      </c>
      <c r="M280" s="29">
        <v>0</v>
      </c>
      <c r="N280" s="31">
        <f t="shared" si="81"/>
        <v>0</v>
      </c>
      <c r="O280" s="30">
        <f t="shared" si="82"/>
        <v>0</v>
      </c>
      <c r="P280" t="s">
        <v>49</v>
      </c>
      <c r="Q280" t="s">
        <v>49</v>
      </c>
      <c r="R280" t="s">
        <v>107</v>
      </c>
      <c r="S280" t="s">
        <v>107</v>
      </c>
      <c r="T280" t="s">
        <v>106</v>
      </c>
      <c r="U280" s="4">
        <f t="shared" si="87"/>
        <v>45921</v>
      </c>
      <c r="V280" t="s">
        <v>35</v>
      </c>
      <c r="W280" s="28">
        <v>381</v>
      </c>
      <c r="X280" s="2">
        <v>4</v>
      </c>
      <c r="Y280" s="2">
        <v>1</v>
      </c>
      <c r="Z280" s="2">
        <v>19949.68</v>
      </c>
      <c r="AA280" s="2">
        <v>564.6</v>
      </c>
      <c r="AB280" s="29">
        <v>-116.12</v>
      </c>
      <c r="AC280" s="31">
        <f t="shared" si="83"/>
        <v>386</v>
      </c>
      <c r="AD280" s="30">
        <f t="shared" si="84"/>
        <v>20398.16</v>
      </c>
      <c r="AE280" s="2">
        <f t="shared" si="88"/>
        <v>-381</v>
      </c>
      <c r="AF280" s="2">
        <f t="shared" si="88"/>
        <v>-4</v>
      </c>
      <c r="AG280" s="2">
        <f t="shared" si="88"/>
        <v>-1</v>
      </c>
      <c r="AH280" s="2">
        <f t="shared" si="72"/>
        <v>-19949.68</v>
      </c>
      <c r="AI280" s="2">
        <f t="shared" si="72"/>
        <v>-564.6</v>
      </c>
      <c r="AJ280" s="29">
        <f t="shared" si="72"/>
        <v>116.12</v>
      </c>
      <c r="AK280" s="31">
        <f t="shared" si="72"/>
        <v>-386</v>
      </c>
      <c r="AL280" s="31">
        <f t="shared" si="72"/>
        <v>-20398.16</v>
      </c>
      <c r="AM280" s="38">
        <f t="shared" si="89"/>
        <v>-1</v>
      </c>
      <c r="AN280" s="38">
        <f t="shared" si="89"/>
        <v>-1</v>
      </c>
      <c r="AO280" s="38">
        <f t="shared" si="89"/>
        <v>-1</v>
      </c>
      <c r="AP280" s="38">
        <f t="shared" si="73"/>
        <v>-1</v>
      </c>
      <c r="AQ280" s="38">
        <f t="shared" si="73"/>
        <v>-1</v>
      </c>
      <c r="AR280" s="39">
        <f t="shared" si="73"/>
        <v>-1</v>
      </c>
      <c r="AS280" s="40">
        <f t="shared" si="73"/>
        <v>-1</v>
      </c>
      <c r="AT280" s="40">
        <f t="shared" si="73"/>
        <v>-1</v>
      </c>
      <c r="AU280" s="119">
        <f t="shared" si="80"/>
        <v>0</v>
      </c>
      <c r="AV280" s="120">
        <f t="shared" si="77"/>
        <v>52.361364829396329</v>
      </c>
      <c r="AW280" s="121">
        <f t="shared" si="78"/>
        <v>-52.361364829396329</v>
      </c>
      <c r="AX280" s="119">
        <f t="shared" si="79"/>
        <v>0</v>
      </c>
      <c r="AY280" s="120">
        <f t="shared" si="76"/>
        <v>89.695999999999998</v>
      </c>
      <c r="AZ280" s="121">
        <f t="shared" si="85"/>
        <v>-89.695999999999998</v>
      </c>
    </row>
    <row r="281" spans="1:52" hidden="1" outlineLevel="1" x14ac:dyDescent="0.2">
      <c r="A281" t="s">
        <v>46</v>
      </c>
      <c r="B281" t="s">
        <v>46</v>
      </c>
      <c r="C281" t="s">
        <v>107</v>
      </c>
      <c r="D281" t="s">
        <v>107</v>
      </c>
      <c r="E281" t="s">
        <v>106</v>
      </c>
      <c r="F281" s="4">
        <f t="shared" si="86"/>
        <v>46286</v>
      </c>
      <c r="G281" t="s">
        <v>36</v>
      </c>
      <c r="H281" s="28">
        <v>0</v>
      </c>
      <c r="I281" s="2">
        <v>0</v>
      </c>
      <c r="J281" s="2">
        <v>0</v>
      </c>
      <c r="K281" s="2">
        <v>0</v>
      </c>
      <c r="L281" s="2">
        <v>0</v>
      </c>
      <c r="M281" s="29">
        <v>0</v>
      </c>
      <c r="N281" s="31">
        <f t="shared" si="81"/>
        <v>0</v>
      </c>
      <c r="O281" s="30">
        <f t="shared" si="82"/>
        <v>0</v>
      </c>
      <c r="P281" t="s">
        <v>49</v>
      </c>
      <c r="Q281" t="s">
        <v>49</v>
      </c>
      <c r="R281" t="s">
        <v>107</v>
      </c>
      <c r="S281" t="s">
        <v>107</v>
      </c>
      <c r="T281" t="s">
        <v>106</v>
      </c>
      <c r="U281" s="4">
        <f t="shared" si="87"/>
        <v>45922</v>
      </c>
      <c r="V281" t="s">
        <v>36</v>
      </c>
      <c r="W281" s="28">
        <v>281</v>
      </c>
      <c r="X281" s="2">
        <v>3</v>
      </c>
      <c r="Y281" s="2">
        <v>1</v>
      </c>
      <c r="Z281" s="2">
        <v>14490.62</v>
      </c>
      <c r="AA281" s="2">
        <v>794.6</v>
      </c>
      <c r="AB281" s="29">
        <v>-747.56</v>
      </c>
      <c r="AC281" s="31">
        <f t="shared" si="83"/>
        <v>285</v>
      </c>
      <c r="AD281" s="30">
        <f t="shared" si="84"/>
        <v>14537.660000000002</v>
      </c>
      <c r="AE281" s="2">
        <f t="shared" si="88"/>
        <v>-281</v>
      </c>
      <c r="AF281" s="2">
        <f t="shared" si="88"/>
        <v>-3</v>
      </c>
      <c r="AG281" s="2">
        <f t="shared" si="88"/>
        <v>-1</v>
      </c>
      <c r="AH281" s="2">
        <f t="shared" si="72"/>
        <v>-14490.62</v>
      </c>
      <c r="AI281" s="2">
        <f t="shared" si="72"/>
        <v>-794.6</v>
      </c>
      <c r="AJ281" s="29">
        <f t="shared" si="72"/>
        <v>747.56</v>
      </c>
      <c r="AK281" s="31">
        <f t="shared" si="72"/>
        <v>-285</v>
      </c>
      <c r="AL281" s="31">
        <f t="shared" si="72"/>
        <v>-14537.660000000002</v>
      </c>
      <c r="AM281" s="38">
        <f t="shared" si="89"/>
        <v>-1</v>
      </c>
      <c r="AN281" s="38">
        <f t="shared" si="89"/>
        <v>-1</v>
      </c>
      <c r="AO281" s="38">
        <f t="shared" si="89"/>
        <v>-1</v>
      </c>
      <c r="AP281" s="38">
        <f t="shared" si="73"/>
        <v>-1</v>
      </c>
      <c r="AQ281" s="38">
        <f t="shared" si="73"/>
        <v>-1</v>
      </c>
      <c r="AR281" s="39">
        <f t="shared" si="73"/>
        <v>-1</v>
      </c>
      <c r="AS281" s="40">
        <f t="shared" si="73"/>
        <v>-1</v>
      </c>
      <c r="AT281" s="40">
        <f t="shared" si="73"/>
        <v>-1</v>
      </c>
      <c r="AU281" s="119">
        <f t="shared" si="80"/>
        <v>0</v>
      </c>
      <c r="AV281" s="120">
        <f t="shared" si="77"/>
        <v>51.568042704626336</v>
      </c>
      <c r="AW281" s="121">
        <f t="shared" si="78"/>
        <v>-51.568042704626336</v>
      </c>
      <c r="AX281" s="119">
        <f t="shared" si="79"/>
        <v>0</v>
      </c>
      <c r="AY281" s="120">
        <f t="shared" si="76"/>
        <v>11.760000000000019</v>
      </c>
      <c r="AZ281" s="121">
        <f t="shared" si="85"/>
        <v>-11.760000000000019</v>
      </c>
    </row>
    <row r="282" spans="1:52" hidden="1" outlineLevel="1" x14ac:dyDescent="0.2">
      <c r="A282" t="s">
        <v>46</v>
      </c>
      <c r="B282" t="s">
        <v>46</v>
      </c>
      <c r="C282" t="s">
        <v>107</v>
      </c>
      <c r="D282" t="s">
        <v>107</v>
      </c>
      <c r="E282" t="s">
        <v>106</v>
      </c>
      <c r="F282" s="4">
        <f t="shared" si="86"/>
        <v>46287</v>
      </c>
      <c r="G282" t="s">
        <v>37</v>
      </c>
      <c r="H282" s="28">
        <v>0</v>
      </c>
      <c r="I282" s="2">
        <v>0</v>
      </c>
      <c r="J282" s="2">
        <v>0</v>
      </c>
      <c r="K282" s="2">
        <v>0</v>
      </c>
      <c r="L282" s="2">
        <v>0</v>
      </c>
      <c r="M282" s="29">
        <v>0</v>
      </c>
      <c r="N282" s="31">
        <f t="shared" si="81"/>
        <v>0</v>
      </c>
      <c r="O282" s="30">
        <f t="shared" si="82"/>
        <v>0</v>
      </c>
      <c r="P282" t="s">
        <v>49</v>
      </c>
      <c r="Q282" t="s">
        <v>49</v>
      </c>
      <c r="R282" t="s">
        <v>107</v>
      </c>
      <c r="S282" t="s">
        <v>107</v>
      </c>
      <c r="T282" t="s">
        <v>106</v>
      </c>
      <c r="U282" s="4">
        <f t="shared" si="87"/>
        <v>45923</v>
      </c>
      <c r="V282" t="s">
        <v>37</v>
      </c>
      <c r="W282" s="28">
        <v>291</v>
      </c>
      <c r="X282" s="2">
        <v>5</v>
      </c>
      <c r="Y282" s="2">
        <v>1</v>
      </c>
      <c r="Z282" s="2">
        <v>15305.9</v>
      </c>
      <c r="AA282" s="2">
        <v>469.67</v>
      </c>
      <c r="AB282" s="29">
        <v>181.86</v>
      </c>
      <c r="AC282" s="31">
        <f t="shared" si="83"/>
        <v>297</v>
      </c>
      <c r="AD282" s="30">
        <f t="shared" si="84"/>
        <v>15957.43</v>
      </c>
      <c r="AE282" s="2">
        <f t="shared" si="88"/>
        <v>-291</v>
      </c>
      <c r="AF282" s="2">
        <f t="shared" si="88"/>
        <v>-5</v>
      </c>
      <c r="AG282" s="2">
        <f t="shared" si="88"/>
        <v>-1</v>
      </c>
      <c r="AH282" s="2">
        <f t="shared" si="72"/>
        <v>-15305.9</v>
      </c>
      <c r="AI282" s="2">
        <f t="shared" si="72"/>
        <v>-469.67</v>
      </c>
      <c r="AJ282" s="29">
        <f t="shared" si="72"/>
        <v>-181.86</v>
      </c>
      <c r="AK282" s="31">
        <f t="shared" si="72"/>
        <v>-297</v>
      </c>
      <c r="AL282" s="31">
        <f t="shared" si="72"/>
        <v>-15957.43</v>
      </c>
      <c r="AM282" s="38">
        <f t="shared" si="89"/>
        <v>-1</v>
      </c>
      <c r="AN282" s="38">
        <f t="shared" si="89"/>
        <v>-1</v>
      </c>
      <c r="AO282" s="38">
        <f t="shared" si="89"/>
        <v>-1</v>
      </c>
      <c r="AP282" s="38">
        <f t="shared" si="73"/>
        <v>-1</v>
      </c>
      <c r="AQ282" s="38">
        <f t="shared" si="73"/>
        <v>-1</v>
      </c>
      <c r="AR282" s="39">
        <f t="shared" si="73"/>
        <v>-1</v>
      </c>
      <c r="AS282" s="40">
        <f t="shared" si="73"/>
        <v>-1</v>
      </c>
      <c r="AT282" s="40">
        <f t="shared" si="73"/>
        <v>-1</v>
      </c>
      <c r="AU282" s="119">
        <f t="shared" si="80"/>
        <v>0</v>
      </c>
      <c r="AV282" s="120">
        <f t="shared" si="77"/>
        <v>52.597594501718213</v>
      </c>
      <c r="AW282" s="121">
        <f t="shared" si="78"/>
        <v>-52.597594501718213</v>
      </c>
      <c r="AX282" s="119">
        <f t="shared" si="79"/>
        <v>0</v>
      </c>
      <c r="AY282" s="120">
        <f t="shared" si="76"/>
        <v>108.58833333333332</v>
      </c>
      <c r="AZ282" s="121">
        <f t="shared" si="85"/>
        <v>-108.58833333333332</v>
      </c>
    </row>
    <row r="283" spans="1:52" hidden="1" outlineLevel="1" x14ac:dyDescent="0.2">
      <c r="A283" t="s">
        <v>46</v>
      </c>
      <c r="B283" t="s">
        <v>46</v>
      </c>
      <c r="C283" t="s">
        <v>107</v>
      </c>
      <c r="D283" t="s">
        <v>107</v>
      </c>
      <c r="E283" t="s">
        <v>106</v>
      </c>
      <c r="F283" s="4">
        <f t="shared" si="86"/>
        <v>46288</v>
      </c>
      <c r="G283" t="s">
        <v>38</v>
      </c>
      <c r="H283" s="28">
        <v>0</v>
      </c>
      <c r="I283" s="2">
        <v>0</v>
      </c>
      <c r="J283" s="2">
        <v>0</v>
      </c>
      <c r="K283" s="2">
        <v>0</v>
      </c>
      <c r="L283" s="2">
        <v>0</v>
      </c>
      <c r="M283" s="29">
        <v>0</v>
      </c>
      <c r="N283" s="31">
        <f t="shared" si="81"/>
        <v>0</v>
      </c>
      <c r="O283" s="30">
        <f t="shared" si="82"/>
        <v>0</v>
      </c>
      <c r="P283" t="s">
        <v>49</v>
      </c>
      <c r="Q283" t="s">
        <v>49</v>
      </c>
      <c r="R283" t="s">
        <v>107</v>
      </c>
      <c r="S283" t="s">
        <v>107</v>
      </c>
      <c r="T283" t="s">
        <v>106</v>
      </c>
      <c r="U283" s="4">
        <f t="shared" si="87"/>
        <v>45924</v>
      </c>
      <c r="V283" t="s">
        <v>38</v>
      </c>
      <c r="W283" s="28">
        <v>389</v>
      </c>
      <c r="X283" s="2">
        <v>7</v>
      </c>
      <c r="Y283" s="2">
        <v>0</v>
      </c>
      <c r="Z283" s="2">
        <v>21576.07</v>
      </c>
      <c r="AA283" s="2">
        <v>1450.84</v>
      </c>
      <c r="AB283" s="29">
        <v>0</v>
      </c>
      <c r="AC283" s="31">
        <f t="shared" si="83"/>
        <v>396</v>
      </c>
      <c r="AD283" s="30">
        <f t="shared" si="84"/>
        <v>23026.91</v>
      </c>
      <c r="AE283" s="2">
        <f t="shared" si="88"/>
        <v>-389</v>
      </c>
      <c r="AF283" s="2">
        <f t="shared" si="88"/>
        <v>-7</v>
      </c>
      <c r="AG283" s="2">
        <f t="shared" si="88"/>
        <v>0</v>
      </c>
      <c r="AH283" s="2">
        <f t="shared" si="72"/>
        <v>-21576.07</v>
      </c>
      <c r="AI283" s="2">
        <f t="shared" si="72"/>
        <v>-1450.84</v>
      </c>
      <c r="AJ283" s="29">
        <f t="shared" si="72"/>
        <v>0</v>
      </c>
      <c r="AK283" s="31">
        <f t="shared" si="72"/>
        <v>-396</v>
      </c>
      <c r="AL283" s="31">
        <f t="shared" si="72"/>
        <v>-23026.91</v>
      </c>
      <c r="AM283" s="38">
        <f t="shared" si="89"/>
        <v>-1</v>
      </c>
      <c r="AN283" s="38">
        <f t="shared" si="89"/>
        <v>-1</v>
      </c>
      <c r="AO283" s="38" t="str">
        <f t="shared" si="89"/>
        <v/>
      </c>
      <c r="AP283" s="38">
        <f t="shared" si="73"/>
        <v>-1</v>
      </c>
      <c r="AQ283" s="38">
        <f t="shared" si="73"/>
        <v>-1</v>
      </c>
      <c r="AR283" s="39" t="str">
        <f t="shared" si="73"/>
        <v/>
      </c>
      <c r="AS283" s="40">
        <f t="shared" si="73"/>
        <v>-1</v>
      </c>
      <c r="AT283" s="40">
        <f t="shared" si="73"/>
        <v>-1</v>
      </c>
      <c r="AU283" s="119">
        <f t="shared" si="80"/>
        <v>0</v>
      </c>
      <c r="AV283" s="120">
        <f t="shared" si="77"/>
        <v>55.465475578406171</v>
      </c>
      <c r="AW283" s="121">
        <f t="shared" si="78"/>
        <v>-55.465475578406171</v>
      </c>
      <c r="AX283" s="119">
        <f t="shared" si="79"/>
        <v>0</v>
      </c>
      <c r="AY283" s="120">
        <f t="shared" si="76"/>
        <v>207.26285714285714</v>
      </c>
      <c r="AZ283" s="121">
        <f t="shared" si="85"/>
        <v>-207.26285714285714</v>
      </c>
    </row>
    <row r="284" spans="1:52" hidden="1" outlineLevel="1" x14ac:dyDescent="0.2">
      <c r="A284" t="s">
        <v>46</v>
      </c>
      <c r="B284" t="s">
        <v>46</v>
      </c>
      <c r="C284" t="s">
        <v>107</v>
      </c>
      <c r="D284" t="s">
        <v>107</v>
      </c>
      <c r="E284" t="s">
        <v>106</v>
      </c>
      <c r="F284" s="4">
        <f t="shared" si="86"/>
        <v>46289</v>
      </c>
      <c r="G284" t="s">
        <v>39</v>
      </c>
      <c r="H284" s="28">
        <v>0</v>
      </c>
      <c r="I284" s="2">
        <v>0</v>
      </c>
      <c r="J284" s="2">
        <v>0</v>
      </c>
      <c r="K284" s="2">
        <v>0</v>
      </c>
      <c r="L284" s="2">
        <v>0</v>
      </c>
      <c r="M284" s="29">
        <v>0</v>
      </c>
      <c r="N284" s="31">
        <f t="shared" si="81"/>
        <v>0</v>
      </c>
      <c r="O284" s="30">
        <f t="shared" si="82"/>
        <v>0</v>
      </c>
      <c r="P284" t="s">
        <v>49</v>
      </c>
      <c r="Q284" t="s">
        <v>49</v>
      </c>
      <c r="R284" t="s">
        <v>107</v>
      </c>
      <c r="S284" t="s">
        <v>107</v>
      </c>
      <c r="T284" t="s">
        <v>106</v>
      </c>
      <c r="U284" s="4">
        <f t="shared" si="87"/>
        <v>45925</v>
      </c>
      <c r="V284" t="s">
        <v>39</v>
      </c>
      <c r="W284" s="28">
        <v>465</v>
      </c>
      <c r="X284" s="2">
        <v>7</v>
      </c>
      <c r="Y284" s="2">
        <v>1</v>
      </c>
      <c r="Z284" s="2">
        <v>27258.05</v>
      </c>
      <c r="AA284" s="2">
        <v>1364.61</v>
      </c>
      <c r="AB284" s="29">
        <v>60.99</v>
      </c>
      <c r="AC284" s="31">
        <f t="shared" si="83"/>
        <v>473</v>
      </c>
      <c r="AD284" s="30">
        <f t="shared" si="84"/>
        <v>28683.65</v>
      </c>
      <c r="AE284" s="2">
        <f t="shared" si="88"/>
        <v>-465</v>
      </c>
      <c r="AF284" s="2">
        <f t="shared" si="88"/>
        <v>-7</v>
      </c>
      <c r="AG284" s="2">
        <f t="shared" si="88"/>
        <v>-1</v>
      </c>
      <c r="AH284" s="2">
        <f t="shared" si="72"/>
        <v>-27258.05</v>
      </c>
      <c r="AI284" s="2">
        <f t="shared" si="72"/>
        <v>-1364.61</v>
      </c>
      <c r="AJ284" s="29">
        <f t="shared" si="72"/>
        <v>-60.99</v>
      </c>
      <c r="AK284" s="31">
        <f t="shared" si="72"/>
        <v>-473</v>
      </c>
      <c r="AL284" s="31">
        <f t="shared" si="72"/>
        <v>-28683.65</v>
      </c>
      <c r="AM284" s="38">
        <f t="shared" si="89"/>
        <v>-1</v>
      </c>
      <c r="AN284" s="38">
        <f t="shared" si="89"/>
        <v>-1</v>
      </c>
      <c r="AO284" s="38">
        <f t="shared" si="89"/>
        <v>-1</v>
      </c>
      <c r="AP284" s="38">
        <f t="shared" si="73"/>
        <v>-1</v>
      </c>
      <c r="AQ284" s="38">
        <f t="shared" si="73"/>
        <v>-1</v>
      </c>
      <c r="AR284" s="39">
        <f t="shared" si="73"/>
        <v>-1</v>
      </c>
      <c r="AS284" s="40">
        <f t="shared" si="73"/>
        <v>-1</v>
      </c>
      <c r="AT284" s="40">
        <f t="shared" si="73"/>
        <v>-1</v>
      </c>
      <c r="AU284" s="119">
        <f t="shared" si="80"/>
        <v>0</v>
      </c>
      <c r="AV284" s="120">
        <f t="shared" si="77"/>
        <v>58.619462365591396</v>
      </c>
      <c r="AW284" s="121">
        <f t="shared" si="78"/>
        <v>-58.619462365591396</v>
      </c>
      <c r="AX284" s="119">
        <f t="shared" si="79"/>
        <v>0</v>
      </c>
      <c r="AY284" s="120">
        <f t="shared" si="76"/>
        <v>178.2</v>
      </c>
      <c r="AZ284" s="121">
        <f t="shared" si="85"/>
        <v>-178.2</v>
      </c>
    </row>
    <row r="285" spans="1:52" hidden="1" outlineLevel="1" x14ac:dyDescent="0.2">
      <c r="A285" t="s">
        <v>46</v>
      </c>
      <c r="B285" t="s">
        <v>46</v>
      </c>
      <c r="C285" t="s">
        <v>107</v>
      </c>
      <c r="D285" t="s">
        <v>107</v>
      </c>
      <c r="E285" t="s">
        <v>106</v>
      </c>
      <c r="F285" s="4">
        <f t="shared" si="86"/>
        <v>46290</v>
      </c>
      <c r="G285" t="s">
        <v>40</v>
      </c>
      <c r="H285" s="28">
        <v>0</v>
      </c>
      <c r="I285" s="2">
        <v>0</v>
      </c>
      <c r="J285" s="2">
        <v>0</v>
      </c>
      <c r="K285" s="2">
        <v>0</v>
      </c>
      <c r="L285" s="2">
        <v>0</v>
      </c>
      <c r="M285" s="29">
        <v>0</v>
      </c>
      <c r="N285" s="31">
        <f t="shared" si="81"/>
        <v>0</v>
      </c>
      <c r="O285" s="30">
        <f t="shared" si="82"/>
        <v>0</v>
      </c>
      <c r="P285" t="s">
        <v>49</v>
      </c>
      <c r="Q285" t="s">
        <v>49</v>
      </c>
      <c r="R285" t="s">
        <v>107</v>
      </c>
      <c r="S285" t="s">
        <v>107</v>
      </c>
      <c r="T285" t="s">
        <v>106</v>
      </c>
      <c r="U285" s="4">
        <f t="shared" si="87"/>
        <v>45926</v>
      </c>
      <c r="V285" t="s">
        <v>40</v>
      </c>
      <c r="W285" s="28">
        <v>712</v>
      </c>
      <c r="X285" s="2">
        <v>10</v>
      </c>
      <c r="Y285" s="2">
        <v>1</v>
      </c>
      <c r="Z285" s="2">
        <v>41032.51</v>
      </c>
      <c r="AA285" s="2">
        <v>1159.04</v>
      </c>
      <c r="AB285" s="29">
        <v>318.72000000000003</v>
      </c>
      <c r="AC285" s="31">
        <f t="shared" si="83"/>
        <v>723</v>
      </c>
      <c r="AD285" s="30">
        <f t="shared" si="84"/>
        <v>42510.270000000004</v>
      </c>
      <c r="AE285" s="2">
        <f t="shared" si="88"/>
        <v>-712</v>
      </c>
      <c r="AF285" s="2">
        <f t="shared" si="88"/>
        <v>-10</v>
      </c>
      <c r="AG285" s="2">
        <f t="shared" si="88"/>
        <v>-1</v>
      </c>
      <c r="AH285" s="2">
        <f t="shared" si="72"/>
        <v>-41032.51</v>
      </c>
      <c r="AI285" s="2">
        <f t="shared" si="72"/>
        <v>-1159.04</v>
      </c>
      <c r="AJ285" s="29">
        <f t="shared" si="72"/>
        <v>-318.72000000000003</v>
      </c>
      <c r="AK285" s="31">
        <f t="shared" si="72"/>
        <v>-723</v>
      </c>
      <c r="AL285" s="31">
        <f t="shared" si="72"/>
        <v>-42510.270000000004</v>
      </c>
      <c r="AM285" s="38">
        <f t="shared" si="89"/>
        <v>-1</v>
      </c>
      <c r="AN285" s="38">
        <f t="shared" si="89"/>
        <v>-1</v>
      </c>
      <c r="AO285" s="38">
        <f t="shared" si="89"/>
        <v>-1</v>
      </c>
      <c r="AP285" s="38">
        <f t="shared" si="73"/>
        <v>-1</v>
      </c>
      <c r="AQ285" s="38">
        <f t="shared" si="73"/>
        <v>-1</v>
      </c>
      <c r="AR285" s="39">
        <f t="shared" si="73"/>
        <v>-1</v>
      </c>
      <c r="AS285" s="40">
        <f t="shared" si="73"/>
        <v>-1</v>
      </c>
      <c r="AT285" s="40">
        <f t="shared" si="73"/>
        <v>-1</v>
      </c>
      <c r="AU285" s="119">
        <f t="shared" si="80"/>
        <v>0</v>
      </c>
      <c r="AV285" s="120">
        <f t="shared" si="77"/>
        <v>57.6299297752809</v>
      </c>
      <c r="AW285" s="121">
        <f t="shared" si="78"/>
        <v>-57.6299297752809</v>
      </c>
      <c r="AX285" s="119">
        <f t="shared" si="79"/>
        <v>0</v>
      </c>
      <c r="AY285" s="120">
        <f t="shared" si="76"/>
        <v>134.34181818181818</v>
      </c>
      <c r="AZ285" s="121">
        <f t="shared" si="85"/>
        <v>-134.34181818181818</v>
      </c>
    </row>
    <row r="286" spans="1:52" ht="13.5" hidden="1" outlineLevel="1" thickBot="1" x14ac:dyDescent="0.25">
      <c r="A286" t="s">
        <v>46</v>
      </c>
      <c r="B286" t="s">
        <v>46</v>
      </c>
      <c r="C286" t="s">
        <v>107</v>
      </c>
      <c r="D286" t="s">
        <v>107</v>
      </c>
      <c r="E286" t="s">
        <v>106</v>
      </c>
      <c r="F286" s="59">
        <f t="shared" si="86"/>
        <v>46291</v>
      </c>
      <c r="G286" s="42" t="s">
        <v>41</v>
      </c>
      <c r="H286" s="43">
        <v>0</v>
      </c>
      <c r="I286" s="44">
        <v>0</v>
      </c>
      <c r="J286" s="44">
        <v>0</v>
      </c>
      <c r="K286" s="44">
        <v>0</v>
      </c>
      <c r="L286" s="44">
        <v>0</v>
      </c>
      <c r="M286" s="45">
        <v>0</v>
      </c>
      <c r="N286" s="47">
        <f t="shared" si="81"/>
        <v>0</v>
      </c>
      <c r="O286" s="46">
        <f t="shared" si="82"/>
        <v>0</v>
      </c>
      <c r="P286" t="s">
        <v>49</v>
      </c>
      <c r="Q286" t="s">
        <v>49</v>
      </c>
      <c r="R286" t="s">
        <v>107</v>
      </c>
      <c r="S286" t="s">
        <v>107</v>
      </c>
      <c r="T286" t="s">
        <v>106</v>
      </c>
      <c r="U286" s="59">
        <f t="shared" si="87"/>
        <v>45927</v>
      </c>
      <c r="V286" s="42" t="s">
        <v>41</v>
      </c>
      <c r="W286" s="43">
        <v>707</v>
      </c>
      <c r="X286" s="44">
        <v>3</v>
      </c>
      <c r="Y286" s="44">
        <v>1</v>
      </c>
      <c r="Z286" s="44">
        <v>41536.979999999996</v>
      </c>
      <c r="AA286" s="44">
        <v>347.23</v>
      </c>
      <c r="AB286" s="45">
        <v>-585.03</v>
      </c>
      <c r="AC286" s="47">
        <f t="shared" si="83"/>
        <v>711</v>
      </c>
      <c r="AD286" s="46">
        <f t="shared" si="84"/>
        <v>41299.18</v>
      </c>
      <c r="AE286" s="44">
        <f t="shared" si="88"/>
        <v>-707</v>
      </c>
      <c r="AF286" s="44">
        <f t="shared" si="88"/>
        <v>-3</v>
      </c>
      <c r="AG286" s="44">
        <f t="shared" si="88"/>
        <v>-1</v>
      </c>
      <c r="AH286" s="44">
        <f t="shared" si="72"/>
        <v>-41536.979999999996</v>
      </c>
      <c r="AI286" s="44">
        <f t="shared" si="72"/>
        <v>-347.23</v>
      </c>
      <c r="AJ286" s="45">
        <f t="shared" si="72"/>
        <v>585.03</v>
      </c>
      <c r="AK286" s="47">
        <f t="shared" si="72"/>
        <v>-711</v>
      </c>
      <c r="AL286" s="47">
        <f t="shared" si="72"/>
        <v>-41299.18</v>
      </c>
      <c r="AM286" s="56">
        <f t="shared" si="89"/>
        <v>-1</v>
      </c>
      <c r="AN286" s="56">
        <f t="shared" si="89"/>
        <v>-1</v>
      </c>
      <c r="AO286" s="56">
        <f t="shared" si="89"/>
        <v>-1</v>
      </c>
      <c r="AP286" s="56">
        <f t="shared" si="73"/>
        <v>-1</v>
      </c>
      <c r="AQ286" s="56">
        <f t="shared" si="73"/>
        <v>-1</v>
      </c>
      <c r="AR286" s="57">
        <f t="shared" si="73"/>
        <v>-1</v>
      </c>
      <c r="AS286" s="58">
        <f t="shared" si="73"/>
        <v>-1</v>
      </c>
      <c r="AT286" s="58">
        <f t="shared" si="73"/>
        <v>-1</v>
      </c>
      <c r="AU286" s="122">
        <f t="shared" si="80"/>
        <v>0</v>
      </c>
      <c r="AV286" s="123">
        <f t="shared" si="77"/>
        <v>58.751032531824606</v>
      </c>
      <c r="AW286" s="124">
        <f t="shared" si="78"/>
        <v>-58.751032531824606</v>
      </c>
      <c r="AX286" s="122">
        <f t="shared" si="79"/>
        <v>0</v>
      </c>
      <c r="AY286" s="123">
        <f t="shared" si="76"/>
        <v>-59.449999999999989</v>
      </c>
      <c r="AZ286" s="124">
        <f t="shared" si="85"/>
        <v>59.449999999999989</v>
      </c>
    </row>
    <row r="287" spans="1:52" hidden="1" outlineLevel="1" x14ac:dyDescent="0.2">
      <c r="A287" t="s">
        <v>46</v>
      </c>
      <c r="B287" t="s">
        <v>46</v>
      </c>
      <c r="C287" t="s">
        <v>114</v>
      </c>
      <c r="D287" t="s">
        <v>107</v>
      </c>
      <c r="E287" t="s">
        <v>110</v>
      </c>
      <c r="F287" s="4">
        <f t="shared" si="86"/>
        <v>46292</v>
      </c>
      <c r="G287" t="s">
        <v>35</v>
      </c>
      <c r="H287" s="28">
        <v>0</v>
      </c>
      <c r="I287" s="2">
        <v>0</v>
      </c>
      <c r="J287" s="2">
        <v>0</v>
      </c>
      <c r="K287" s="2">
        <v>0</v>
      </c>
      <c r="L287" s="2">
        <v>0</v>
      </c>
      <c r="M287" s="29">
        <v>0</v>
      </c>
      <c r="N287" s="31">
        <f t="shared" si="81"/>
        <v>0</v>
      </c>
      <c r="O287" s="30">
        <f t="shared" si="82"/>
        <v>0</v>
      </c>
      <c r="P287" t="s">
        <v>49</v>
      </c>
      <c r="Q287" t="s">
        <v>49</v>
      </c>
      <c r="R287" t="s">
        <v>114</v>
      </c>
      <c r="S287" t="s">
        <v>107</v>
      </c>
      <c r="T287" t="s">
        <v>110</v>
      </c>
      <c r="U287" s="4">
        <f t="shared" si="87"/>
        <v>45928</v>
      </c>
      <c r="V287" t="s">
        <v>35</v>
      </c>
      <c r="W287" s="28">
        <v>347</v>
      </c>
      <c r="X287" s="2">
        <v>2</v>
      </c>
      <c r="Y287" s="2">
        <v>1</v>
      </c>
      <c r="Z287" s="2">
        <v>17435.189999999999</v>
      </c>
      <c r="AA287" s="2">
        <v>365.78</v>
      </c>
      <c r="AB287" s="29">
        <v>-135.94</v>
      </c>
      <c r="AC287" s="31">
        <f t="shared" si="83"/>
        <v>350</v>
      </c>
      <c r="AD287" s="30">
        <f t="shared" si="84"/>
        <v>17665.03</v>
      </c>
      <c r="AE287" s="2">
        <f t="shared" si="88"/>
        <v>-347</v>
      </c>
      <c r="AF287" s="2">
        <f t="shared" si="88"/>
        <v>-2</v>
      </c>
      <c r="AG287" s="2">
        <f t="shared" si="88"/>
        <v>-1</v>
      </c>
      <c r="AH287" s="2">
        <f t="shared" si="72"/>
        <v>-17435.189999999999</v>
      </c>
      <c r="AI287" s="2">
        <f t="shared" si="72"/>
        <v>-365.78</v>
      </c>
      <c r="AJ287" s="29">
        <f t="shared" si="72"/>
        <v>135.94</v>
      </c>
      <c r="AK287" s="31">
        <f t="shared" si="72"/>
        <v>-350</v>
      </c>
      <c r="AL287" s="31">
        <f t="shared" si="72"/>
        <v>-17665.03</v>
      </c>
      <c r="AM287" s="38">
        <f t="shared" si="89"/>
        <v>-1</v>
      </c>
      <c r="AN287" s="38">
        <f t="shared" si="89"/>
        <v>-1</v>
      </c>
      <c r="AO287" s="38">
        <f t="shared" si="89"/>
        <v>-1</v>
      </c>
      <c r="AP287" s="38">
        <f t="shared" si="73"/>
        <v>-1</v>
      </c>
      <c r="AQ287" s="38">
        <f t="shared" si="73"/>
        <v>-1</v>
      </c>
      <c r="AR287" s="39">
        <f t="shared" si="73"/>
        <v>-1</v>
      </c>
      <c r="AS287" s="40">
        <f t="shared" si="73"/>
        <v>-1</v>
      </c>
      <c r="AT287" s="40">
        <f t="shared" si="73"/>
        <v>-1</v>
      </c>
      <c r="AU287" s="119">
        <f t="shared" si="80"/>
        <v>0</v>
      </c>
      <c r="AV287" s="120">
        <f t="shared" si="77"/>
        <v>50.245504322766564</v>
      </c>
      <c r="AW287" s="121">
        <f t="shared" si="78"/>
        <v>-50.245504322766564</v>
      </c>
      <c r="AX287" s="119">
        <f t="shared" si="79"/>
        <v>0</v>
      </c>
      <c r="AY287" s="120">
        <f t="shared" si="76"/>
        <v>76.61333333333333</v>
      </c>
      <c r="AZ287" s="121">
        <f t="shared" si="85"/>
        <v>-76.61333333333333</v>
      </c>
    </row>
    <row r="288" spans="1:52" hidden="1" outlineLevel="1" x14ac:dyDescent="0.2">
      <c r="A288" t="s">
        <v>46</v>
      </c>
      <c r="B288" t="s">
        <v>46</v>
      </c>
      <c r="C288" t="s">
        <v>114</v>
      </c>
      <c r="D288" t="s">
        <v>107</v>
      </c>
      <c r="E288" t="s">
        <v>110</v>
      </c>
      <c r="F288" s="4">
        <f t="shared" si="86"/>
        <v>46293</v>
      </c>
      <c r="G288" t="s">
        <v>36</v>
      </c>
      <c r="H288" s="28">
        <v>0</v>
      </c>
      <c r="I288" s="2">
        <v>0</v>
      </c>
      <c r="J288" s="2">
        <v>0</v>
      </c>
      <c r="K288" s="2">
        <v>0</v>
      </c>
      <c r="L288" s="2">
        <v>0</v>
      </c>
      <c r="M288" s="29">
        <v>0</v>
      </c>
      <c r="N288" s="31">
        <f t="shared" si="81"/>
        <v>0</v>
      </c>
      <c r="O288" s="30">
        <f t="shared" si="82"/>
        <v>0</v>
      </c>
      <c r="P288" t="s">
        <v>49</v>
      </c>
      <c r="Q288" t="s">
        <v>49</v>
      </c>
      <c r="R288" t="s">
        <v>114</v>
      </c>
      <c r="S288" t="s">
        <v>107</v>
      </c>
      <c r="T288" t="s">
        <v>110</v>
      </c>
      <c r="U288" s="4">
        <f t="shared" si="87"/>
        <v>45929</v>
      </c>
      <c r="V288" t="s">
        <v>36</v>
      </c>
      <c r="W288" s="28">
        <v>316</v>
      </c>
      <c r="X288" s="2">
        <v>4</v>
      </c>
      <c r="Y288" s="2">
        <v>1</v>
      </c>
      <c r="Z288" s="2">
        <v>16586.96</v>
      </c>
      <c r="AA288" s="2">
        <v>1250.21</v>
      </c>
      <c r="AB288" s="29">
        <v>83.84</v>
      </c>
      <c r="AC288" s="31">
        <f t="shared" si="83"/>
        <v>321</v>
      </c>
      <c r="AD288" s="30">
        <f t="shared" si="84"/>
        <v>17921.009999999998</v>
      </c>
      <c r="AE288" s="2">
        <f t="shared" si="88"/>
        <v>-316</v>
      </c>
      <c r="AF288" s="2">
        <f t="shared" si="88"/>
        <v>-4</v>
      </c>
      <c r="AG288" s="2">
        <f t="shared" si="88"/>
        <v>-1</v>
      </c>
      <c r="AH288" s="2">
        <f t="shared" si="72"/>
        <v>-16586.96</v>
      </c>
      <c r="AI288" s="2">
        <f t="shared" si="72"/>
        <v>-1250.21</v>
      </c>
      <c r="AJ288" s="29">
        <f t="shared" si="72"/>
        <v>-83.84</v>
      </c>
      <c r="AK288" s="31">
        <f t="shared" si="72"/>
        <v>-321</v>
      </c>
      <c r="AL288" s="31">
        <f t="shared" si="72"/>
        <v>-17921.009999999998</v>
      </c>
      <c r="AM288" s="38">
        <f t="shared" si="89"/>
        <v>-1</v>
      </c>
      <c r="AN288" s="38">
        <f t="shared" si="89"/>
        <v>-1</v>
      </c>
      <c r="AO288" s="38">
        <f t="shared" si="89"/>
        <v>-1</v>
      </c>
      <c r="AP288" s="38">
        <f t="shared" si="73"/>
        <v>-1</v>
      </c>
      <c r="AQ288" s="38">
        <f t="shared" si="73"/>
        <v>-1</v>
      </c>
      <c r="AR288" s="39">
        <f t="shared" si="73"/>
        <v>-1</v>
      </c>
      <c r="AS288" s="40">
        <f t="shared" si="73"/>
        <v>-1</v>
      </c>
      <c r="AT288" s="40">
        <f t="shared" si="73"/>
        <v>-1</v>
      </c>
      <c r="AU288" s="119">
        <f t="shared" si="80"/>
        <v>0</v>
      </c>
      <c r="AV288" s="120">
        <f t="shared" si="77"/>
        <v>52.490379746835437</v>
      </c>
      <c r="AW288" s="121">
        <f t="shared" si="78"/>
        <v>-52.490379746835437</v>
      </c>
      <c r="AX288" s="119">
        <f t="shared" si="79"/>
        <v>0</v>
      </c>
      <c r="AY288" s="120">
        <f t="shared" si="76"/>
        <v>266.81</v>
      </c>
      <c r="AZ288" s="121">
        <f t="shared" si="85"/>
        <v>-266.81</v>
      </c>
    </row>
    <row r="289" spans="1:52" hidden="1" outlineLevel="1" x14ac:dyDescent="0.2">
      <c r="A289" t="s">
        <v>46</v>
      </c>
      <c r="B289" t="s">
        <v>46</v>
      </c>
      <c r="C289" t="s">
        <v>114</v>
      </c>
      <c r="D289" t="s">
        <v>107</v>
      </c>
      <c r="E289" t="s">
        <v>110</v>
      </c>
      <c r="F289" s="4">
        <f t="shared" si="86"/>
        <v>46294</v>
      </c>
      <c r="G289" t="s">
        <v>37</v>
      </c>
      <c r="H289" s="28">
        <v>0</v>
      </c>
      <c r="I289" s="2">
        <v>0</v>
      </c>
      <c r="J289" s="2">
        <v>0</v>
      </c>
      <c r="K289" s="2">
        <v>0</v>
      </c>
      <c r="L289" s="2">
        <v>0</v>
      </c>
      <c r="M289" s="29">
        <v>0</v>
      </c>
      <c r="N289" s="31">
        <f t="shared" si="81"/>
        <v>0</v>
      </c>
      <c r="O289" s="30">
        <f t="shared" si="82"/>
        <v>0</v>
      </c>
      <c r="P289" t="s">
        <v>49</v>
      </c>
      <c r="Q289" t="s">
        <v>49</v>
      </c>
      <c r="R289" t="s">
        <v>114</v>
      </c>
      <c r="S289" t="s">
        <v>107</v>
      </c>
      <c r="T289" t="s">
        <v>110</v>
      </c>
      <c r="U289" s="4">
        <f t="shared" si="87"/>
        <v>45930</v>
      </c>
      <c r="V289" t="s">
        <v>37</v>
      </c>
      <c r="W289" s="28">
        <v>296</v>
      </c>
      <c r="X289" s="2">
        <v>8</v>
      </c>
      <c r="Y289" s="2">
        <v>2</v>
      </c>
      <c r="Z289" s="2">
        <v>17936.060000000001</v>
      </c>
      <c r="AA289" s="2">
        <v>1071.8699999999999</v>
      </c>
      <c r="AB289" s="29">
        <v>471.32</v>
      </c>
      <c r="AC289" s="31">
        <f t="shared" si="83"/>
        <v>306</v>
      </c>
      <c r="AD289" s="30">
        <f t="shared" si="84"/>
        <v>19479.25</v>
      </c>
      <c r="AE289" s="2">
        <f t="shared" si="88"/>
        <v>-296</v>
      </c>
      <c r="AF289" s="2">
        <f t="shared" si="88"/>
        <v>-8</v>
      </c>
      <c r="AG289" s="2">
        <f t="shared" si="88"/>
        <v>-2</v>
      </c>
      <c r="AH289" s="2">
        <f t="shared" si="72"/>
        <v>-17936.060000000001</v>
      </c>
      <c r="AI289" s="2">
        <f t="shared" si="72"/>
        <v>-1071.8699999999999</v>
      </c>
      <c r="AJ289" s="29">
        <f t="shared" si="72"/>
        <v>-471.32</v>
      </c>
      <c r="AK289" s="31">
        <f t="shared" si="72"/>
        <v>-306</v>
      </c>
      <c r="AL289" s="31">
        <f t="shared" si="72"/>
        <v>-19479.25</v>
      </c>
      <c r="AM289" s="38">
        <f t="shared" si="89"/>
        <v>-1</v>
      </c>
      <c r="AN289" s="38">
        <f t="shared" si="89"/>
        <v>-1</v>
      </c>
      <c r="AO289" s="38">
        <f t="shared" si="89"/>
        <v>-1</v>
      </c>
      <c r="AP289" s="38">
        <f t="shared" si="73"/>
        <v>-1</v>
      </c>
      <c r="AQ289" s="38">
        <f t="shared" si="73"/>
        <v>-1</v>
      </c>
      <c r="AR289" s="39">
        <f t="shared" si="73"/>
        <v>-1</v>
      </c>
      <c r="AS289" s="40">
        <f t="shared" si="73"/>
        <v>-1</v>
      </c>
      <c r="AT289" s="40">
        <f t="shared" si="73"/>
        <v>-1</v>
      </c>
      <c r="AU289" s="119">
        <f t="shared" si="80"/>
        <v>0</v>
      </c>
      <c r="AV289" s="120">
        <f t="shared" si="77"/>
        <v>60.594797297297305</v>
      </c>
      <c r="AW289" s="121">
        <f t="shared" si="78"/>
        <v>-60.594797297297305</v>
      </c>
      <c r="AX289" s="119">
        <f t="shared" si="79"/>
        <v>0</v>
      </c>
      <c r="AY289" s="120">
        <f t="shared" si="76"/>
        <v>154.31899999999999</v>
      </c>
      <c r="AZ289" s="121">
        <f t="shared" si="85"/>
        <v>-154.31899999999999</v>
      </c>
    </row>
    <row r="290" spans="1:52" hidden="1" outlineLevel="1" x14ac:dyDescent="0.2">
      <c r="A290" t="s">
        <v>46</v>
      </c>
      <c r="B290" t="s">
        <v>46</v>
      </c>
      <c r="C290" t="s">
        <v>114</v>
      </c>
      <c r="D290" t="s">
        <v>107</v>
      </c>
      <c r="E290" t="s">
        <v>110</v>
      </c>
      <c r="F290" s="4">
        <f t="shared" si="86"/>
        <v>46295</v>
      </c>
      <c r="G290" t="s">
        <v>38</v>
      </c>
      <c r="H290" s="28">
        <v>0</v>
      </c>
      <c r="I290" s="2">
        <v>0</v>
      </c>
      <c r="J290" s="2">
        <v>0</v>
      </c>
      <c r="K290" s="2">
        <v>0</v>
      </c>
      <c r="L290" s="2">
        <v>0</v>
      </c>
      <c r="M290" s="29">
        <v>0</v>
      </c>
      <c r="N290" s="31">
        <f t="shared" si="81"/>
        <v>0</v>
      </c>
      <c r="O290" s="30">
        <f t="shared" si="82"/>
        <v>0</v>
      </c>
      <c r="P290" t="s">
        <v>49</v>
      </c>
      <c r="Q290" t="s">
        <v>49</v>
      </c>
      <c r="R290" t="s">
        <v>114</v>
      </c>
      <c r="S290" t="s">
        <v>114</v>
      </c>
      <c r="T290" t="s">
        <v>110</v>
      </c>
      <c r="U290" s="4">
        <f t="shared" si="87"/>
        <v>45931</v>
      </c>
      <c r="V290" t="s">
        <v>38</v>
      </c>
      <c r="W290" s="28">
        <v>348</v>
      </c>
      <c r="X290" s="2">
        <v>6</v>
      </c>
      <c r="Y290" s="2">
        <v>0</v>
      </c>
      <c r="Z290" s="2">
        <v>19217.120000000003</v>
      </c>
      <c r="AA290" s="2">
        <v>1217.81</v>
      </c>
      <c r="AB290" s="29">
        <v>0</v>
      </c>
      <c r="AC290" s="31">
        <f t="shared" si="83"/>
        <v>354</v>
      </c>
      <c r="AD290" s="30">
        <f t="shared" si="84"/>
        <v>20434.930000000004</v>
      </c>
      <c r="AE290" s="2">
        <f t="shared" si="88"/>
        <v>-348</v>
      </c>
      <c r="AF290" s="2">
        <f t="shared" si="88"/>
        <v>-6</v>
      </c>
      <c r="AG290" s="2">
        <f t="shared" si="88"/>
        <v>0</v>
      </c>
      <c r="AH290" s="2">
        <f t="shared" si="72"/>
        <v>-19217.120000000003</v>
      </c>
      <c r="AI290" s="2">
        <f t="shared" si="72"/>
        <v>-1217.81</v>
      </c>
      <c r="AJ290" s="29">
        <f t="shared" si="72"/>
        <v>0</v>
      </c>
      <c r="AK290" s="31">
        <f t="shared" si="72"/>
        <v>-354</v>
      </c>
      <c r="AL290" s="31">
        <f t="shared" si="72"/>
        <v>-20434.930000000004</v>
      </c>
      <c r="AM290" s="38">
        <f t="shared" si="89"/>
        <v>-1</v>
      </c>
      <c r="AN290" s="38">
        <f t="shared" si="89"/>
        <v>-1</v>
      </c>
      <c r="AO290" s="38" t="str">
        <f t="shared" si="89"/>
        <v/>
      </c>
      <c r="AP290" s="38">
        <f t="shared" si="73"/>
        <v>-1</v>
      </c>
      <c r="AQ290" s="38">
        <f t="shared" si="73"/>
        <v>-1</v>
      </c>
      <c r="AR290" s="39" t="str">
        <f t="shared" si="73"/>
        <v/>
      </c>
      <c r="AS290" s="40">
        <f t="shared" si="73"/>
        <v>-1</v>
      </c>
      <c r="AT290" s="40">
        <f t="shared" si="73"/>
        <v>-1</v>
      </c>
      <c r="AU290" s="119">
        <f t="shared" si="80"/>
        <v>0</v>
      </c>
      <c r="AV290" s="120">
        <f t="shared" si="77"/>
        <v>55.221609195402309</v>
      </c>
      <c r="AW290" s="121">
        <f t="shared" si="78"/>
        <v>-55.221609195402309</v>
      </c>
      <c r="AX290" s="119">
        <f t="shared" si="79"/>
        <v>0</v>
      </c>
      <c r="AY290" s="120">
        <f t="shared" si="76"/>
        <v>202.96833333333333</v>
      </c>
      <c r="AZ290" s="121">
        <f t="shared" si="85"/>
        <v>-202.96833333333333</v>
      </c>
    </row>
    <row r="291" spans="1:52" hidden="1" outlineLevel="1" x14ac:dyDescent="0.2">
      <c r="A291" t="s">
        <v>46</v>
      </c>
      <c r="B291" t="s">
        <v>46</v>
      </c>
      <c r="C291" t="s">
        <v>114</v>
      </c>
      <c r="D291" t="s">
        <v>114</v>
      </c>
      <c r="E291" t="s">
        <v>110</v>
      </c>
      <c r="F291" s="4">
        <f t="shared" si="86"/>
        <v>46296</v>
      </c>
      <c r="G291" t="s">
        <v>39</v>
      </c>
      <c r="H291" s="28">
        <v>0</v>
      </c>
      <c r="I291" s="2">
        <v>0</v>
      </c>
      <c r="J291" s="2">
        <v>0</v>
      </c>
      <c r="K291" s="2">
        <v>0</v>
      </c>
      <c r="L291" s="2">
        <v>0</v>
      </c>
      <c r="M291" s="29">
        <v>0</v>
      </c>
      <c r="N291" s="31">
        <f t="shared" si="81"/>
        <v>0</v>
      </c>
      <c r="O291" s="30">
        <f t="shared" si="82"/>
        <v>0</v>
      </c>
      <c r="P291" t="s">
        <v>49</v>
      </c>
      <c r="Q291" t="s">
        <v>49</v>
      </c>
      <c r="R291" t="s">
        <v>114</v>
      </c>
      <c r="S291" t="s">
        <v>114</v>
      </c>
      <c r="T291" t="s">
        <v>110</v>
      </c>
      <c r="U291" s="4">
        <f t="shared" si="87"/>
        <v>45932</v>
      </c>
      <c r="V291" t="s">
        <v>39</v>
      </c>
      <c r="W291" s="28">
        <v>445</v>
      </c>
      <c r="X291" s="2">
        <v>7</v>
      </c>
      <c r="Y291" s="2">
        <v>1</v>
      </c>
      <c r="Z291" s="2">
        <v>23027.59</v>
      </c>
      <c r="AA291" s="2">
        <v>1501.55</v>
      </c>
      <c r="AB291" s="29">
        <v>1177.3</v>
      </c>
      <c r="AC291" s="31">
        <f t="shared" si="83"/>
        <v>453</v>
      </c>
      <c r="AD291" s="30">
        <f t="shared" si="84"/>
        <v>25706.44</v>
      </c>
      <c r="AE291" s="2">
        <f t="shared" si="88"/>
        <v>-445</v>
      </c>
      <c r="AF291" s="2">
        <f t="shared" si="88"/>
        <v>-7</v>
      </c>
      <c r="AG291" s="2">
        <f t="shared" si="88"/>
        <v>-1</v>
      </c>
      <c r="AH291" s="2">
        <f t="shared" si="88"/>
        <v>-23027.59</v>
      </c>
      <c r="AI291" s="2">
        <f t="shared" si="88"/>
        <v>-1501.55</v>
      </c>
      <c r="AJ291" s="29">
        <f t="shared" si="88"/>
        <v>-1177.3</v>
      </c>
      <c r="AK291" s="31">
        <f t="shared" si="88"/>
        <v>-453</v>
      </c>
      <c r="AL291" s="31">
        <f t="shared" si="88"/>
        <v>-25706.44</v>
      </c>
      <c r="AM291" s="38">
        <f t="shared" si="89"/>
        <v>-1</v>
      </c>
      <c r="AN291" s="38">
        <f t="shared" si="89"/>
        <v>-1</v>
      </c>
      <c r="AO291" s="38">
        <f t="shared" si="89"/>
        <v>-1</v>
      </c>
      <c r="AP291" s="38">
        <f t="shared" si="89"/>
        <v>-1</v>
      </c>
      <c r="AQ291" s="38">
        <f t="shared" si="89"/>
        <v>-1</v>
      </c>
      <c r="AR291" s="39">
        <f t="shared" si="89"/>
        <v>-1</v>
      </c>
      <c r="AS291" s="40">
        <f t="shared" si="89"/>
        <v>-1</v>
      </c>
      <c r="AT291" s="40">
        <f t="shared" si="89"/>
        <v>-1</v>
      </c>
      <c r="AU291" s="119">
        <f t="shared" si="80"/>
        <v>0</v>
      </c>
      <c r="AV291" s="120">
        <f t="shared" si="77"/>
        <v>51.747393258426968</v>
      </c>
      <c r="AW291" s="121">
        <f t="shared" si="78"/>
        <v>-51.747393258426968</v>
      </c>
      <c r="AX291" s="119">
        <f t="shared" si="79"/>
        <v>0</v>
      </c>
      <c r="AY291" s="120">
        <f t="shared" si="76"/>
        <v>334.85624999999999</v>
      </c>
      <c r="AZ291" s="121">
        <f t="shared" si="85"/>
        <v>-334.85624999999999</v>
      </c>
    </row>
    <row r="292" spans="1:52" hidden="1" outlineLevel="1" x14ac:dyDescent="0.2">
      <c r="A292" t="s">
        <v>46</v>
      </c>
      <c r="B292" t="s">
        <v>46</v>
      </c>
      <c r="C292" t="s">
        <v>114</v>
      </c>
      <c r="D292" t="s">
        <v>114</v>
      </c>
      <c r="E292" t="s">
        <v>110</v>
      </c>
      <c r="F292" s="4">
        <f t="shared" si="86"/>
        <v>46297</v>
      </c>
      <c r="G292" t="s">
        <v>40</v>
      </c>
      <c r="H292" s="28">
        <v>0</v>
      </c>
      <c r="I292" s="2">
        <v>0</v>
      </c>
      <c r="J292" s="2">
        <v>0</v>
      </c>
      <c r="K292" s="2">
        <v>0</v>
      </c>
      <c r="L292" s="2">
        <v>0</v>
      </c>
      <c r="M292" s="29">
        <v>0</v>
      </c>
      <c r="N292" s="31">
        <f t="shared" si="81"/>
        <v>0</v>
      </c>
      <c r="O292" s="30">
        <f t="shared" si="82"/>
        <v>0</v>
      </c>
      <c r="P292" t="s">
        <v>49</v>
      </c>
      <c r="Q292" t="s">
        <v>49</v>
      </c>
      <c r="R292" t="s">
        <v>114</v>
      </c>
      <c r="S292" t="s">
        <v>114</v>
      </c>
      <c r="T292" t="s">
        <v>110</v>
      </c>
      <c r="U292" s="4">
        <f t="shared" si="87"/>
        <v>45933</v>
      </c>
      <c r="V292" t="s">
        <v>40</v>
      </c>
      <c r="W292" s="28">
        <v>674</v>
      </c>
      <c r="X292" s="2">
        <v>10</v>
      </c>
      <c r="Y292" s="2">
        <v>3</v>
      </c>
      <c r="Z292" s="2">
        <v>36731.009999999995</v>
      </c>
      <c r="AA292" s="2">
        <v>1111.9100000000001</v>
      </c>
      <c r="AB292" s="29">
        <v>1577.17</v>
      </c>
      <c r="AC292" s="31">
        <f t="shared" si="83"/>
        <v>687</v>
      </c>
      <c r="AD292" s="30">
        <f t="shared" si="84"/>
        <v>39420.089999999997</v>
      </c>
      <c r="AE292" s="2">
        <f t="shared" si="88"/>
        <v>-674</v>
      </c>
      <c r="AF292" s="2">
        <f t="shared" si="88"/>
        <v>-10</v>
      </c>
      <c r="AG292" s="2">
        <f t="shared" si="88"/>
        <v>-3</v>
      </c>
      <c r="AH292" s="2">
        <f t="shared" si="88"/>
        <v>-36731.009999999995</v>
      </c>
      <c r="AI292" s="2">
        <f t="shared" si="88"/>
        <v>-1111.9100000000001</v>
      </c>
      <c r="AJ292" s="29">
        <f t="shared" si="88"/>
        <v>-1577.17</v>
      </c>
      <c r="AK292" s="31">
        <f t="shared" si="88"/>
        <v>-687</v>
      </c>
      <c r="AL292" s="31">
        <f t="shared" si="88"/>
        <v>-39420.089999999997</v>
      </c>
      <c r="AM292" s="38">
        <f t="shared" si="89"/>
        <v>-1</v>
      </c>
      <c r="AN292" s="38">
        <f t="shared" si="89"/>
        <v>-1</v>
      </c>
      <c r="AO292" s="38">
        <f t="shared" si="89"/>
        <v>-1</v>
      </c>
      <c r="AP292" s="38">
        <f t="shared" si="89"/>
        <v>-1</v>
      </c>
      <c r="AQ292" s="38">
        <f t="shared" si="89"/>
        <v>-1</v>
      </c>
      <c r="AR292" s="39">
        <f t="shared" si="89"/>
        <v>-1</v>
      </c>
      <c r="AS292" s="40">
        <f t="shared" si="89"/>
        <v>-1</v>
      </c>
      <c r="AT292" s="40">
        <f t="shared" si="89"/>
        <v>-1</v>
      </c>
      <c r="AU292" s="119">
        <f t="shared" si="80"/>
        <v>0</v>
      </c>
      <c r="AV292" s="120">
        <f t="shared" si="77"/>
        <v>54.4970474777448</v>
      </c>
      <c r="AW292" s="121">
        <f t="shared" si="78"/>
        <v>-54.4970474777448</v>
      </c>
      <c r="AX292" s="119">
        <f t="shared" si="79"/>
        <v>0</v>
      </c>
      <c r="AY292" s="120">
        <f t="shared" si="76"/>
        <v>206.85230769230768</v>
      </c>
      <c r="AZ292" s="121">
        <f t="shared" si="85"/>
        <v>-206.85230769230768</v>
      </c>
    </row>
    <row r="293" spans="1:52" ht="13.5" hidden="1" outlineLevel="1" thickBot="1" x14ac:dyDescent="0.25">
      <c r="A293" t="s">
        <v>46</v>
      </c>
      <c r="B293" t="s">
        <v>46</v>
      </c>
      <c r="C293" t="s">
        <v>114</v>
      </c>
      <c r="D293" t="s">
        <v>114</v>
      </c>
      <c r="E293" t="s">
        <v>110</v>
      </c>
      <c r="F293" s="59">
        <f t="shared" si="86"/>
        <v>46298</v>
      </c>
      <c r="G293" s="42" t="s">
        <v>41</v>
      </c>
      <c r="H293" s="43">
        <v>0</v>
      </c>
      <c r="I293" s="44">
        <v>0</v>
      </c>
      <c r="J293" s="44">
        <v>0</v>
      </c>
      <c r="K293" s="44">
        <v>0</v>
      </c>
      <c r="L293" s="44">
        <v>0</v>
      </c>
      <c r="M293" s="45">
        <v>0</v>
      </c>
      <c r="N293" s="47">
        <f t="shared" si="81"/>
        <v>0</v>
      </c>
      <c r="O293" s="46">
        <f t="shared" si="82"/>
        <v>0</v>
      </c>
      <c r="P293" t="s">
        <v>49</v>
      </c>
      <c r="Q293" t="s">
        <v>49</v>
      </c>
      <c r="R293" t="s">
        <v>114</v>
      </c>
      <c r="S293" t="s">
        <v>114</v>
      </c>
      <c r="T293" t="s">
        <v>110</v>
      </c>
      <c r="U293" s="59">
        <f t="shared" si="87"/>
        <v>45934</v>
      </c>
      <c r="V293" s="42" t="s">
        <v>41</v>
      </c>
      <c r="W293" s="43">
        <v>684</v>
      </c>
      <c r="X293" s="44">
        <v>6</v>
      </c>
      <c r="Y293" s="44">
        <v>1</v>
      </c>
      <c r="Z293" s="44">
        <v>42231.59</v>
      </c>
      <c r="AA293" s="44">
        <v>434.68</v>
      </c>
      <c r="AB293" s="45">
        <v>-493.7</v>
      </c>
      <c r="AC293" s="47">
        <f t="shared" si="83"/>
        <v>691</v>
      </c>
      <c r="AD293" s="46">
        <f t="shared" si="84"/>
        <v>42172.57</v>
      </c>
      <c r="AE293" s="44">
        <f t="shared" si="88"/>
        <v>-684</v>
      </c>
      <c r="AF293" s="44">
        <f t="shared" si="88"/>
        <v>-6</v>
      </c>
      <c r="AG293" s="44">
        <f t="shared" si="88"/>
        <v>-1</v>
      </c>
      <c r="AH293" s="44">
        <f t="shared" si="88"/>
        <v>-42231.59</v>
      </c>
      <c r="AI293" s="44">
        <f t="shared" si="88"/>
        <v>-434.68</v>
      </c>
      <c r="AJ293" s="45">
        <f t="shared" si="88"/>
        <v>493.7</v>
      </c>
      <c r="AK293" s="47">
        <f t="shared" si="88"/>
        <v>-691</v>
      </c>
      <c r="AL293" s="47">
        <f t="shared" si="88"/>
        <v>-42172.57</v>
      </c>
      <c r="AM293" s="56">
        <f t="shared" si="89"/>
        <v>-1</v>
      </c>
      <c r="AN293" s="56">
        <f t="shared" si="89"/>
        <v>-1</v>
      </c>
      <c r="AO293" s="56">
        <f t="shared" si="89"/>
        <v>-1</v>
      </c>
      <c r="AP293" s="56">
        <f t="shared" si="89"/>
        <v>-1</v>
      </c>
      <c r="AQ293" s="56">
        <f t="shared" si="89"/>
        <v>-1</v>
      </c>
      <c r="AR293" s="57">
        <f t="shared" si="89"/>
        <v>-1</v>
      </c>
      <c r="AS293" s="58">
        <f t="shared" si="89"/>
        <v>-1</v>
      </c>
      <c r="AT293" s="58">
        <f t="shared" si="89"/>
        <v>-1</v>
      </c>
      <c r="AU293" s="122">
        <f t="shared" si="80"/>
        <v>0</v>
      </c>
      <c r="AV293" s="123">
        <f t="shared" si="77"/>
        <v>61.74209064327485</v>
      </c>
      <c r="AW293" s="124">
        <f t="shared" si="78"/>
        <v>-61.74209064327485</v>
      </c>
      <c r="AX293" s="122">
        <f t="shared" si="79"/>
        <v>0</v>
      </c>
      <c r="AY293" s="123">
        <f t="shared" si="76"/>
        <v>-8.4314285714285688</v>
      </c>
      <c r="AZ293" s="124">
        <f t="shared" si="85"/>
        <v>8.4314285714285688</v>
      </c>
    </row>
    <row r="294" spans="1:52" hidden="1" outlineLevel="1" x14ac:dyDescent="0.2">
      <c r="A294" t="s">
        <v>46</v>
      </c>
      <c r="B294" t="s">
        <v>46</v>
      </c>
      <c r="C294" t="s">
        <v>114</v>
      </c>
      <c r="D294" t="s">
        <v>114</v>
      </c>
      <c r="E294" t="s">
        <v>111</v>
      </c>
      <c r="F294" s="4">
        <f t="shared" si="86"/>
        <v>46299</v>
      </c>
      <c r="G294" t="s">
        <v>35</v>
      </c>
      <c r="H294" s="28">
        <v>0</v>
      </c>
      <c r="I294" s="2">
        <v>0</v>
      </c>
      <c r="J294" s="2">
        <v>0</v>
      </c>
      <c r="K294" s="2">
        <v>0</v>
      </c>
      <c r="L294" s="2">
        <v>0</v>
      </c>
      <c r="M294" s="29">
        <v>0</v>
      </c>
      <c r="N294" s="31">
        <f t="shared" si="81"/>
        <v>0</v>
      </c>
      <c r="O294" s="30">
        <f t="shared" si="82"/>
        <v>0</v>
      </c>
      <c r="P294" t="s">
        <v>49</v>
      </c>
      <c r="Q294" t="s">
        <v>49</v>
      </c>
      <c r="R294" t="s">
        <v>114</v>
      </c>
      <c r="S294" t="s">
        <v>114</v>
      </c>
      <c r="T294" t="s">
        <v>111</v>
      </c>
      <c r="U294" s="4">
        <f t="shared" si="87"/>
        <v>45935</v>
      </c>
      <c r="V294" t="s">
        <v>35</v>
      </c>
      <c r="W294" s="28">
        <v>297</v>
      </c>
      <c r="X294" s="2">
        <v>6</v>
      </c>
      <c r="Y294" s="2">
        <v>0</v>
      </c>
      <c r="Z294" s="2">
        <v>14511.42</v>
      </c>
      <c r="AA294" s="2">
        <v>675.26</v>
      </c>
      <c r="AB294" s="29">
        <v>0</v>
      </c>
      <c r="AC294" s="31">
        <f t="shared" si="83"/>
        <v>303</v>
      </c>
      <c r="AD294" s="30">
        <f t="shared" si="84"/>
        <v>15186.68</v>
      </c>
      <c r="AE294" s="2">
        <f t="shared" si="88"/>
        <v>-297</v>
      </c>
      <c r="AF294" s="2">
        <f t="shared" si="88"/>
        <v>-6</v>
      </c>
      <c r="AG294" s="2">
        <f t="shared" si="88"/>
        <v>0</v>
      </c>
      <c r="AH294" s="2">
        <f t="shared" si="88"/>
        <v>-14511.42</v>
      </c>
      <c r="AI294" s="2">
        <f t="shared" si="88"/>
        <v>-675.26</v>
      </c>
      <c r="AJ294" s="29">
        <f t="shared" si="88"/>
        <v>0</v>
      </c>
      <c r="AK294" s="31">
        <f t="shared" si="88"/>
        <v>-303</v>
      </c>
      <c r="AL294" s="31">
        <f t="shared" si="88"/>
        <v>-15186.68</v>
      </c>
      <c r="AM294" s="38">
        <f t="shared" si="89"/>
        <v>-1</v>
      </c>
      <c r="AN294" s="38">
        <f t="shared" si="89"/>
        <v>-1</v>
      </c>
      <c r="AO294" s="38" t="str">
        <f t="shared" si="89"/>
        <v/>
      </c>
      <c r="AP294" s="38">
        <f t="shared" si="89"/>
        <v>-1</v>
      </c>
      <c r="AQ294" s="38">
        <f t="shared" si="89"/>
        <v>-1</v>
      </c>
      <c r="AR294" s="39" t="str">
        <f t="shared" si="89"/>
        <v/>
      </c>
      <c r="AS294" s="40">
        <f t="shared" si="89"/>
        <v>-1</v>
      </c>
      <c r="AT294" s="40">
        <f t="shared" si="89"/>
        <v>-1</v>
      </c>
      <c r="AU294" s="119">
        <f t="shared" si="80"/>
        <v>0</v>
      </c>
      <c r="AV294" s="120">
        <f t="shared" si="77"/>
        <v>48.86</v>
      </c>
      <c r="AW294" s="121">
        <f t="shared" si="78"/>
        <v>-48.86</v>
      </c>
      <c r="AX294" s="119">
        <f t="shared" si="79"/>
        <v>0</v>
      </c>
      <c r="AY294" s="120">
        <f t="shared" si="76"/>
        <v>112.54333333333334</v>
      </c>
      <c r="AZ294" s="121">
        <f t="shared" si="85"/>
        <v>-112.54333333333334</v>
      </c>
    </row>
    <row r="295" spans="1:52" hidden="1" outlineLevel="1" x14ac:dyDescent="0.2">
      <c r="A295" t="s">
        <v>46</v>
      </c>
      <c r="B295" t="s">
        <v>46</v>
      </c>
      <c r="C295" t="s">
        <v>114</v>
      </c>
      <c r="D295" t="s">
        <v>114</v>
      </c>
      <c r="E295" t="s">
        <v>111</v>
      </c>
      <c r="F295" s="4">
        <f t="shared" si="86"/>
        <v>46300</v>
      </c>
      <c r="G295" t="s">
        <v>36</v>
      </c>
      <c r="H295" s="28">
        <v>0</v>
      </c>
      <c r="I295" s="2">
        <v>0</v>
      </c>
      <c r="J295" s="2">
        <v>0</v>
      </c>
      <c r="K295" s="2">
        <v>0</v>
      </c>
      <c r="L295" s="2">
        <v>0</v>
      </c>
      <c r="M295" s="29">
        <v>0</v>
      </c>
      <c r="N295" s="31">
        <f t="shared" si="81"/>
        <v>0</v>
      </c>
      <c r="O295" s="30">
        <f t="shared" si="82"/>
        <v>0</v>
      </c>
      <c r="P295" t="s">
        <v>49</v>
      </c>
      <c r="Q295" t="s">
        <v>49</v>
      </c>
      <c r="R295" t="s">
        <v>114</v>
      </c>
      <c r="S295" t="s">
        <v>114</v>
      </c>
      <c r="T295" t="s">
        <v>111</v>
      </c>
      <c r="U295" s="4">
        <f t="shared" si="87"/>
        <v>45936</v>
      </c>
      <c r="V295" t="s">
        <v>36</v>
      </c>
      <c r="W295" s="28">
        <v>282</v>
      </c>
      <c r="X295" s="2">
        <v>6</v>
      </c>
      <c r="Y295" s="2">
        <v>0</v>
      </c>
      <c r="Z295" s="2">
        <v>14993.9</v>
      </c>
      <c r="AA295" s="2">
        <v>1575.74</v>
      </c>
      <c r="AB295" s="29">
        <v>0</v>
      </c>
      <c r="AC295" s="31">
        <f t="shared" si="83"/>
        <v>288</v>
      </c>
      <c r="AD295" s="30">
        <f t="shared" si="84"/>
        <v>16569.64</v>
      </c>
      <c r="AE295" s="2">
        <f t="shared" si="88"/>
        <v>-282</v>
      </c>
      <c r="AF295" s="2">
        <f t="shared" si="88"/>
        <v>-6</v>
      </c>
      <c r="AG295" s="2">
        <f t="shared" si="88"/>
        <v>0</v>
      </c>
      <c r="AH295" s="2">
        <f t="shared" si="88"/>
        <v>-14993.9</v>
      </c>
      <c r="AI295" s="2">
        <f t="shared" si="88"/>
        <v>-1575.74</v>
      </c>
      <c r="AJ295" s="29">
        <f t="shared" si="88"/>
        <v>0</v>
      </c>
      <c r="AK295" s="31">
        <f t="shared" si="88"/>
        <v>-288</v>
      </c>
      <c r="AL295" s="31">
        <f t="shared" si="88"/>
        <v>-16569.64</v>
      </c>
      <c r="AM295" s="38">
        <f t="shared" si="89"/>
        <v>-1</v>
      </c>
      <c r="AN295" s="38">
        <f t="shared" si="89"/>
        <v>-1</v>
      </c>
      <c r="AO295" s="38" t="str">
        <f t="shared" si="89"/>
        <v/>
      </c>
      <c r="AP295" s="38">
        <f t="shared" si="89"/>
        <v>-1</v>
      </c>
      <c r="AQ295" s="38">
        <f t="shared" si="89"/>
        <v>-1</v>
      </c>
      <c r="AR295" s="39" t="str">
        <f t="shared" si="89"/>
        <v/>
      </c>
      <c r="AS295" s="40">
        <f t="shared" si="89"/>
        <v>-1</v>
      </c>
      <c r="AT295" s="40">
        <f t="shared" si="89"/>
        <v>-1</v>
      </c>
      <c r="AU295" s="119">
        <f t="shared" si="80"/>
        <v>0</v>
      </c>
      <c r="AV295" s="120">
        <f t="shared" si="77"/>
        <v>53.169858156028369</v>
      </c>
      <c r="AW295" s="121">
        <f t="shared" si="78"/>
        <v>-53.169858156028369</v>
      </c>
      <c r="AX295" s="119">
        <f t="shared" si="79"/>
        <v>0</v>
      </c>
      <c r="AY295" s="120">
        <f t="shared" si="76"/>
        <v>262.62333333333333</v>
      </c>
      <c r="AZ295" s="121">
        <f t="shared" si="85"/>
        <v>-262.62333333333333</v>
      </c>
    </row>
    <row r="296" spans="1:52" hidden="1" outlineLevel="1" x14ac:dyDescent="0.2">
      <c r="A296" t="s">
        <v>46</v>
      </c>
      <c r="B296" t="s">
        <v>46</v>
      </c>
      <c r="C296" t="s">
        <v>114</v>
      </c>
      <c r="D296" t="s">
        <v>114</v>
      </c>
      <c r="E296" t="s">
        <v>111</v>
      </c>
      <c r="F296" s="4">
        <f t="shared" si="86"/>
        <v>46301</v>
      </c>
      <c r="G296" t="s">
        <v>37</v>
      </c>
      <c r="H296" s="28">
        <v>0</v>
      </c>
      <c r="I296" s="2">
        <v>0</v>
      </c>
      <c r="J296" s="2">
        <v>0</v>
      </c>
      <c r="K296" s="2">
        <v>0</v>
      </c>
      <c r="L296" s="2">
        <v>0</v>
      </c>
      <c r="M296" s="29">
        <v>0</v>
      </c>
      <c r="N296" s="31">
        <f t="shared" si="81"/>
        <v>0</v>
      </c>
      <c r="O296" s="30">
        <f t="shared" si="82"/>
        <v>0</v>
      </c>
      <c r="P296" t="s">
        <v>49</v>
      </c>
      <c r="Q296" t="s">
        <v>49</v>
      </c>
      <c r="R296" t="s">
        <v>114</v>
      </c>
      <c r="S296" t="s">
        <v>114</v>
      </c>
      <c r="T296" t="s">
        <v>111</v>
      </c>
      <c r="U296" s="4">
        <f t="shared" si="87"/>
        <v>45937</v>
      </c>
      <c r="V296" t="s">
        <v>37</v>
      </c>
      <c r="W296" s="28">
        <v>326</v>
      </c>
      <c r="X296" s="2">
        <v>10</v>
      </c>
      <c r="Y296" s="2">
        <v>2</v>
      </c>
      <c r="Z296" s="2">
        <v>18660.11</v>
      </c>
      <c r="AA296" s="2">
        <v>1740.97</v>
      </c>
      <c r="AB296" s="29">
        <v>482.59</v>
      </c>
      <c r="AC296" s="31">
        <f t="shared" si="83"/>
        <v>338</v>
      </c>
      <c r="AD296" s="30">
        <f t="shared" si="84"/>
        <v>20883.670000000002</v>
      </c>
      <c r="AE296" s="2">
        <f t="shared" si="88"/>
        <v>-326</v>
      </c>
      <c r="AF296" s="2">
        <f t="shared" si="88"/>
        <v>-10</v>
      </c>
      <c r="AG296" s="2">
        <f t="shared" si="88"/>
        <v>-2</v>
      </c>
      <c r="AH296" s="2">
        <f t="shared" si="88"/>
        <v>-18660.11</v>
      </c>
      <c r="AI296" s="2">
        <f t="shared" si="88"/>
        <v>-1740.97</v>
      </c>
      <c r="AJ296" s="29">
        <f t="shared" si="88"/>
        <v>-482.59</v>
      </c>
      <c r="AK296" s="31">
        <f t="shared" si="88"/>
        <v>-338</v>
      </c>
      <c r="AL296" s="31">
        <f t="shared" si="88"/>
        <v>-20883.670000000002</v>
      </c>
      <c r="AM296" s="38">
        <f t="shared" si="89"/>
        <v>-1</v>
      </c>
      <c r="AN296" s="38">
        <f t="shared" si="89"/>
        <v>-1</v>
      </c>
      <c r="AO296" s="38">
        <f t="shared" si="89"/>
        <v>-1</v>
      </c>
      <c r="AP296" s="38">
        <f t="shared" si="89"/>
        <v>-1</v>
      </c>
      <c r="AQ296" s="38">
        <f t="shared" si="89"/>
        <v>-1</v>
      </c>
      <c r="AR296" s="39">
        <f t="shared" si="89"/>
        <v>-1</v>
      </c>
      <c r="AS296" s="40">
        <f t="shared" si="89"/>
        <v>-1</v>
      </c>
      <c r="AT296" s="40">
        <f t="shared" si="89"/>
        <v>-1</v>
      </c>
      <c r="AU296" s="119">
        <f t="shared" si="80"/>
        <v>0</v>
      </c>
      <c r="AV296" s="120">
        <f t="shared" si="77"/>
        <v>57.239601226993869</v>
      </c>
      <c r="AW296" s="121">
        <f t="shared" si="78"/>
        <v>-57.239601226993869</v>
      </c>
      <c r="AX296" s="119">
        <f t="shared" si="79"/>
        <v>0</v>
      </c>
      <c r="AY296" s="120">
        <f t="shared" si="76"/>
        <v>185.29666666666665</v>
      </c>
      <c r="AZ296" s="121">
        <f t="shared" si="85"/>
        <v>-185.29666666666665</v>
      </c>
    </row>
    <row r="297" spans="1:52" hidden="1" outlineLevel="1" x14ac:dyDescent="0.2">
      <c r="A297" t="s">
        <v>46</v>
      </c>
      <c r="B297" t="s">
        <v>46</v>
      </c>
      <c r="C297" t="s">
        <v>114</v>
      </c>
      <c r="D297" t="s">
        <v>114</v>
      </c>
      <c r="E297" t="s">
        <v>111</v>
      </c>
      <c r="F297" s="4">
        <f t="shared" si="86"/>
        <v>46302</v>
      </c>
      <c r="G297" t="s">
        <v>38</v>
      </c>
      <c r="H297" s="28">
        <v>0</v>
      </c>
      <c r="I297" s="2">
        <v>0</v>
      </c>
      <c r="J297" s="2">
        <v>0</v>
      </c>
      <c r="K297" s="2">
        <v>0</v>
      </c>
      <c r="L297" s="2">
        <v>0</v>
      </c>
      <c r="M297" s="29">
        <v>0</v>
      </c>
      <c r="N297" s="31">
        <f t="shared" si="81"/>
        <v>0</v>
      </c>
      <c r="O297" s="30">
        <f t="shared" si="82"/>
        <v>0</v>
      </c>
      <c r="P297" t="s">
        <v>49</v>
      </c>
      <c r="Q297" t="s">
        <v>49</v>
      </c>
      <c r="R297" t="s">
        <v>114</v>
      </c>
      <c r="S297" t="s">
        <v>114</v>
      </c>
      <c r="T297" t="s">
        <v>111</v>
      </c>
      <c r="U297" s="4">
        <f t="shared" si="87"/>
        <v>45938</v>
      </c>
      <c r="V297" t="s">
        <v>38</v>
      </c>
      <c r="W297" s="28">
        <v>333</v>
      </c>
      <c r="X297" s="2">
        <v>12</v>
      </c>
      <c r="Y297" s="2">
        <v>1</v>
      </c>
      <c r="Z297" s="2">
        <v>17591.97</v>
      </c>
      <c r="AA297" s="2">
        <v>1430.33</v>
      </c>
      <c r="AB297" s="29">
        <v>104.97</v>
      </c>
      <c r="AC297" s="31">
        <f t="shared" si="83"/>
        <v>346</v>
      </c>
      <c r="AD297" s="30">
        <f t="shared" si="84"/>
        <v>19127.270000000004</v>
      </c>
      <c r="AE297" s="2">
        <f t="shared" si="88"/>
        <v>-333</v>
      </c>
      <c r="AF297" s="2">
        <f t="shared" si="88"/>
        <v>-12</v>
      </c>
      <c r="AG297" s="2">
        <f t="shared" si="88"/>
        <v>-1</v>
      </c>
      <c r="AH297" s="2">
        <f t="shared" si="88"/>
        <v>-17591.97</v>
      </c>
      <c r="AI297" s="2">
        <f t="shared" si="88"/>
        <v>-1430.33</v>
      </c>
      <c r="AJ297" s="29">
        <f t="shared" si="88"/>
        <v>-104.97</v>
      </c>
      <c r="AK297" s="31">
        <f t="shared" si="88"/>
        <v>-346</v>
      </c>
      <c r="AL297" s="31">
        <f t="shared" si="88"/>
        <v>-19127.270000000004</v>
      </c>
      <c r="AM297" s="38">
        <f t="shared" si="89"/>
        <v>-1</v>
      </c>
      <c r="AN297" s="38">
        <f t="shared" si="89"/>
        <v>-1</v>
      </c>
      <c r="AO297" s="38">
        <f t="shared" si="89"/>
        <v>-1</v>
      </c>
      <c r="AP297" s="38">
        <f t="shared" si="89"/>
        <v>-1</v>
      </c>
      <c r="AQ297" s="38">
        <f t="shared" si="89"/>
        <v>-1</v>
      </c>
      <c r="AR297" s="39">
        <f t="shared" si="89"/>
        <v>-1</v>
      </c>
      <c r="AS297" s="40">
        <f t="shared" si="89"/>
        <v>-1</v>
      </c>
      <c r="AT297" s="40">
        <f t="shared" si="89"/>
        <v>-1</v>
      </c>
      <c r="AU297" s="119">
        <f t="shared" si="80"/>
        <v>0</v>
      </c>
      <c r="AV297" s="120">
        <f t="shared" si="77"/>
        <v>52.828738738738743</v>
      </c>
      <c r="AW297" s="121">
        <f t="shared" si="78"/>
        <v>-52.828738738738743</v>
      </c>
      <c r="AX297" s="119">
        <f t="shared" si="79"/>
        <v>0</v>
      </c>
      <c r="AY297" s="120">
        <f t="shared" si="76"/>
        <v>118.1</v>
      </c>
      <c r="AZ297" s="121">
        <f t="shared" si="85"/>
        <v>-118.1</v>
      </c>
    </row>
    <row r="298" spans="1:52" hidden="1" outlineLevel="1" x14ac:dyDescent="0.2">
      <c r="A298" t="s">
        <v>46</v>
      </c>
      <c r="B298" t="s">
        <v>46</v>
      </c>
      <c r="C298" t="s">
        <v>114</v>
      </c>
      <c r="D298" t="s">
        <v>114</v>
      </c>
      <c r="E298" t="s">
        <v>111</v>
      </c>
      <c r="F298" s="4">
        <f t="shared" si="86"/>
        <v>46303</v>
      </c>
      <c r="G298" t="s">
        <v>39</v>
      </c>
      <c r="H298" s="28">
        <v>0</v>
      </c>
      <c r="I298" s="2">
        <v>0</v>
      </c>
      <c r="J298" s="2">
        <v>0</v>
      </c>
      <c r="K298" s="2">
        <v>0</v>
      </c>
      <c r="L298" s="2">
        <v>0</v>
      </c>
      <c r="M298" s="29">
        <v>0</v>
      </c>
      <c r="N298" s="31">
        <f t="shared" si="81"/>
        <v>0</v>
      </c>
      <c r="O298" s="30">
        <f t="shared" si="82"/>
        <v>0</v>
      </c>
      <c r="P298" t="s">
        <v>49</v>
      </c>
      <c r="Q298" t="s">
        <v>49</v>
      </c>
      <c r="R298" t="s">
        <v>114</v>
      </c>
      <c r="S298" t="s">
        <v>114</v>
      </c>
      <c r="T298" t="s">
        <v>111</v>
      </c>
      <c r="U298" s="4">
        <f t="shared" si="87"/>
        <v>45939</v>
      </c>
      <c r="V298" t="s">
        <v>39</v>
      </c>
      <c r="W298" s="28">
        <v>427</v>
      </c>
      <c r="X298" s="2">
        <v>9</v>
      </c>
      <c r="Y298" s="2">
        <v>1</v>
      </c>
      <c r="Z298" s="2">
        <v>23659.87</v>
      </c>
      <c r="AA298" s="2">
        <v>1395.3</v>
      </c>
      <c r="AB298" s="29">
        <v>666.49</v>
      </c>
      <c r="AC298" s="31">
        <f t="shared" si="83"/>
        <v>437</v>
      </c>
      <c r="AD298" s="30">
        <f t="shared" si="84"/>
        <v>25721.66</v>
      </c>
      <c r="AE298" s="2">
        <f t="shared" si="88"/>
        <v>-427</v>
      </c>
      <c r="AF298" s="2">
        <f t="shared" si="88"/>
        <v>-9</v>
      </c>
      <c r="AG298" s="2">
        <f t="shared" si="88"/>
        <v>-1</v>
      </c>
      <c r="AH298" s="2">
        <f t="shared" si="88"/>
        <v>-23659.87</v>
      </c>
      <c r="AI298" s="2">
        <f t="shared" si="88"/>
        <v>-1395.3</v>
      </c>
      <c r="AJ298" s="29">
        <f t="shared" si="88"/>
        <v>-666.49</v>
      </c>
      <c r="AK298" s="31">
        <f t="shared" si="88"/>
        <v>-437</v>
      </c>
      <c r="AL298" s="31">
        <f t="shared" si="88"/>
        <v>-25721.66</v>
      </c>
      <c r="AM298" s="38">
        <f t="shared" si="89"/>
        <v>-1</v>
      </c>
      <c r="AN298" s="38">
        <f t="shared" si="89"/>
        <v>-1</v>
      </c>
      <c r="AO298" s="38">
        <f t="shared" si="89"/>
        <v>-1</v>
      </c>
      <c r="AP298" s="38">
        <f t="shared" si="89"/>
        <v>-1</v>
      </c>
      <c r="AQ298" s="38">
        <f t="shared" si="89"/>
        <v>-1</v>
      </c>
      <c r="AR298" s="39">
        <f t="shared" si="89"/>
        <v>-1</v>
      </c>
      <c r="AS298" s="40">
        <f t="shared" si="89"/>
        <v>-1</v>
      </c>
      <c r="AT298" s="40">
        <f t="shared" si="89"/>
        <v>-1</v>
      </c>
      <c r="AU298" s="119">
        <f t="shared" si="80"/>
        <v>0</v>
      </c>
      <c r="AV298" s="120">
        <f t="shared" si="77"/>
        <v>55.409531615925054</v>
      </c>
      <c r="AW298" s="121">
        <f t="shared" si="78"/>
        <v>-55.409531615925054</v>
      </c>
      <c r="AX298" s="119">
        <f t="shared" si="79"/>
        <v>0</v>
      </c>
      <c r="AY298" s="120">
        <f t="shared" si="76"/>
        <v>206.179</v>
      </c>
      <c r="AZ298" s="121">
        <f t="shared" si="85"/>
        <v>-206.179</v>
      </c>
    </row>
    <row r="299" spans="1:52" hidden="1" outlineLevel="1" x14ac:dyDescent="0.2">
      <c r="A299" t="s">
        <v>46</v>
      </c>
      <c r="B299" t="s">
        <v>46</v>
      </c>
      <c r="C299" t="s">
        <v>114</v>
      </c>
      <c r="D299" t="s">
        <v>114</v>
      </c>
      <c r="E299" t="s">
        <v>111</v>
      </c>
      <c r="F299" s="4">
        <f t="shared" si="86"/>
        <v>46304</v>
      </c>
      <c r="G299" t="s">
        <v>40</v>
      </c>
      <c r="H299" s="28">
        <v>0</v>
      </c>
      <c r="I299" s="2">
        <v>0</v>
      </c>
      <c r="J299" s="2">
        <v>0</v>
      </c>
      <c r="K299" s="2">
        <v>0</v>
      </c>
      <c r="L299" s="2">
        <v>0</v>
      </c>
      <c r="M299" s="29">
        <v>0</v>
      </c>
      <c r="N299" s="31">
        <f t="shared" si="81"/>
        <v>0</v>
      </c>
      <c r="O299" s="30">
        <f t="shared" si="82"/>
        <v>0</v>
      </c>
      <c r="P299" t="s">
        <v>49</v>
      </c>
      <c r="Q299" t="s">
        <v>49</v>
      </c>
      <c r="R299" t="s">
        <v>114</v>
      </c>
      <c r="S299" t="s">
        <v>114</v>
      </c>
      <c r="T299" t="s">
        <v>111</v>
      </c>
      <c r="U299" s="4">
        <f t="shared" si="87"/>
        <v>45940</v>
      </c>
      <c r="V299" t="s">
        <v>40</v>
      </c>
      <c r="W299" s="28">
        <v>671</v>
      </c>
      <c r="X299" s="2">
        <v>10</v>
      </c>
      <c r="Y299" s="2">
        <v>2</v>
      </c>
      <c r="Z299" s="2">
        <v>40401.160000000003</v>
      </c>
      <c r="AA299" s="2">
        <v>1401.87</v>
      </c>
      <c r="AB299" s="29">
        <v>1818.65</v>
      </c>
      <c r="AC299" s="31">
        <f t="shared" si="83"/>
        <v>683</v>
      </c>
      <c r="AD299" s="30">
        <f t="shared" si="84"/>
        <v>43621.680000000008</v>
      </c>
      <c r="AE299" s="2">
        <f t="shared" si="88"/>
        <v>-671</v>
      </c>
      <c r="AF299" s="2">
        <f t="shared" si="88"/>
        <v>-10</v>
      </c>
      <c r="AG299" s="2">
        <f t="shared" si="88"/>
        <v>-2</v>
      </c>
      <c r="AH299" s="2">
        <f t="shared" si="88"/>
        <v>-40401.160000000003</v>
      </c>
      <c r="AI299" s="2">
        <f t="shared" si="88"/>
        <v>-1401.87</v>
      </c>
      <c r="AJ299" s="29">
        <f t="shared" si="88"/>
        <v>-1818.65</v>
      </c>
      <c r="AK299" s="31">
        <f t="shared" si="88"/>
        <v>-683</v>
      </c>
      <c r="AL299" s="31">
        <f t="shared" si="88"/>
        <v>-43621.680000000008</v>
      </c>
      <c r="AM299" s="38">
        <f t="shared" si="89"/>
        <v>-1</v>
      </c>
      <c r="AN299" s="38">
        <f t="shared" si="89"/>
        <v>-1</v>
      </c>
      <c r="AO299" s="38">
        <f t="shared" si="89"/>
        <v>-1</v>
      </c>
      <c r="AP299" s="38">
        <f t="shared" si="89"/>
        <v>-1</v>
      </c>
      <c r="AQ299" s="38">
        <f t="shared" si="89"/>
        <v>-1</v>
      </c>
      <c r="AR299" s="39">
        <f t="shared" si="89"/>
        <v>-1</v>
      </c>
      <c r="AS299" s="40">
        <f t="shared" si="89"/>
        <v>-1</v>
      </c>
      <c r="AT299" s="40">
        <f t="shared" si="89"/>
        <v>-1</v>
      </c>
      <c r="AU299" s="119">
        <f t="shared" si="80"/>
        <v>0</v>
      </c>
      <c r="AV299" s="120">
        <f t="shared" si="77"/>
        <v>60.210372578241433</v>
      </c>
      <c r="AW299" s="121">
        <f t="shared" si="78"/>
        <v>-60.210372578241433</v>
      </c>
      <c r="AX299" s="119">
        <f t="shared" si="79"/>
        <v>0</v>
      </c>
      <c r="AY299" s="120">
        <f t="shared" si="76"/>
        <v>268.37666666666667</v>
      </c>
      <c r="AZ299" s="121">
        <f t="shared" si="85"/>
        <v>-268.37666666666667</v>
      </c>
    </row>
    <row r="300" spans="1:52" ht="13.5" hidden="1" outlineLevel="1" thickBot="1" x14ac:dyDescent="0.25">
      <c r="A300" t="s">
        <v>46</v>
      </c>
      <c r="B300" t="s">
        <v>46</v>
      </c>
      <c r="C300" t="s">
        <v>114</v>
      </c>
      <c r="D300" t="s">
        <v>114</v>
      </c>
      <c r="E300" t="s">
        <v>111</v>
      </c>
      <c r="F300" s="59">
        <f t="shared" si="86"/>
        <v>46305</v>
      </c>
      <c r="G300" s="42" t="s">
        <v>41</v>
      </c>
      <c r="H300" s="43">
        <v>0</v>
      </c>
      <c r="I300" s="44">
        <v>0</v>
      </c>
      <c r="J300" s="44">
        <v>0</v>
      </c>
      <c r="K300" s="44">
        <v>0</v>
      </c>
      <c r="L300" s="44">
        <v>0</v>
      </c>
      <c r="M300" s="45">
        <v>0</v>
      </c>
      <c r="N300" s="47">
        <f t="shared" si="81"/>
        <v>0</v>
      </c>
      <c r="O300" s="46">
        <f t="shared" si="82"/>
        <v>0</v>
      </c>
      <c r="P300" t="s">
        <v>49</v>
      </c>
      <c r="Q300" t="s">
        <v>49</v>
      </c>
      <c r="R300" t="s">
        <v>114</v>
      </c>
      <c r="S300" t="s">
        <v>114</v>
      </c>
      <c r="T300" t="s">
        <v>111</v>
      </c>
      <c r="U300" s="59">
        <f t="shared" si="87"/>
        <v>45941</v>
      </c>
      <c r="V300" s="42" t="s">
        <v>41</v>
      </c>
      <c r="W300" s="43">
        <v>708</v>
      </c>
      <c r="X300" s="44">
        <v>8</v>
      </c>
      <c r="Y300" s="44">
        <v>1</v>
      </c>
      <c r="Z300" s="44">
        <v>42018.890000000007</v>
      </c>
      <c r="AA300" s="44">
        <v>950.15</v>
      </c>
      <c r="AB300" s="45">
        <v>-471.12</v>
      </c>
      <c r="AC300" s="47">
        <f t="shared" si="83"/>
        <v>717</v>
      </c>
      <c r="AD300" s="46">
        <f t="shared" si="84"/>
        <v>42497.920000000006</v>
      </c>
      <c r="AE300" s="44">
        <f t="shared" si="88"/>
        <v>-708</v>
      </c>
      <c r="AF300" s="44">
        <f t="shared" si="88"/>
        <v>-8</v>
      </c>
      <c r="AG300" s="44">
        <f t="shared" si="88"/>
        <v>-1</v>
      </c>
      <c r="AH300" s="44">
        <f t="shared" si="88"/>
        <v>-42018.890000000007</v>
      </c>
      <c r="AI300" s="44">
        <f t="shared" si="88"/>
        <v>-950.15</v>
      </c>
      <c r="AJ300" s="45">
        <f t="shared" si="88"/>
        <v>471.12</v>
      </c>
      <c r="AK300" s="47">
        <f t="shared" si="88"/>
        <v>-717</v>
      </c>
      <c r="AL300" s="47">
        <f t="shared" si="88"/>
        <v>-42497.920000000006</v>
      </c>
      <c r="AM300" s="56">
        <f t="shared" si="89"/>
        <v>-1</v>
      </c>
      <c r="AN300" s="56">
        <f t="shared" si="89"/>
        <v>-1</v>
      </c>
      <c r="AO300" s="56">
        <f t="shared" si="89"/>
        <v>-1</v>
      </c>
      <c r="AP300" s="56">
        <f t="shared" si="89"/>
        <v>-1</v>
      </c>
      <c r="AQ300" s="56">
        <f t="shared" si="89"/>
        <v>-1</v>
      </c>
      <c r="AR300" s="57">
        <f t="shared" si="89"/>
        <v>-1</v>
      </c>
      <c r="AS300" s="58">
        <f t="shared" si="89"/>
        <v>-1</v>
      </c>
      <c r="AT300" s="58">
        <f t="shared" si="89"/>
        <v>-1</v>
      </c>
      <c r="AU300" s="122">
        <f t="shared" si="80"/>
        <v>0</v>
      </c>
      <c r="AV300" s="123">
        <f t="shared" si="77"/>
        <v>59.348714689265549</v>
      </c>
      <c r="AW300" s="124">
        <f t="shared" si="78"/>
        <v>-59.348714689265549</v>
      </c>
      <c r="AX300" s="122">
        <f t="shared" si="79"/>
        <v>0</v>
      </c>
      <c r="AY300" s="123">
        <f t="shared" si="76"/>
        <v>53.225555555555552</v>
      </c>
      <c r="AZ300" s="124">
        <f t="shared" si="85"/>
        <v>-53.225555555555552</v>
      </c>
    </row>
    <row r="301" spans="1:52" hidden="1" outlineLevel="1" x14ac:dyDescent="0.2">
      <c r="A301" t="s">
        <v>46</v>
      </c>
      <c r="B301" t="s">
        <v>46</v>
      </c>
      <c r="C301" t="s">
        <v>114</v>
      </c>
      <c r="D301" t="s">
        <v>114</v>
      </c>
      <c r="E301" t="s">
        <v>112</v>
      </c>
      <c r="F301" s="4">
        <f t="shared" si="86"/>
        <v>46306</v>
      </c>
      <c r="G301" t="s">
        <v>35</v>
      </c>
      <c r="H301" s="28">
        <v>0</v>
      </c>
      <c r="I301" s="2">
        <v>0</v>
      </c>
      <c r="J301" s="2">
        <v>0</v>
      </c>
      <c r="K301" s="2">
        <v>0</v>
      </c>
      <c r="L301" s="2">
        <v>0</v>
      </c>
      <c r="M301" s="29">
        <v>0</v>
      </c>
      <c r="N301" s="31">
        <f t="shared" si="81"/>
        <v>0</v>
      </c>
      <c r="O301" s="30">
        <f t="shared" si="82"/>
        <v>0</v>
      </c>
      <c r="P301" t="s">
        <v>49</v>
      </c>
      <c r="Q301" t="s">
        <v>49</v>
      </c>
      <c r="R301" t="s">
        <v>114</v>
      </c>
      <c r="S301" t="s">
        <v>114</v>
      </c>
      <c r="T301" t="s">
        <v>112</v>
      </c>
      <c r="U301" s="4">
        <f t="shared" si="87"/>
        <v>45942</v>
      </c>
      <c r="V301" t="s">
        <v>35</v>
      </c>
      <c r="W301" s="28">
        <v>331</v>
      </c>
      <c r="X301" s="2">
        <v>7</v>
      </c>
      <c r="Y301" s="2">
        <v>0</v>
      </c>
      <c r="Z301" s="2">
        <v>17707.91</v>
      </c>
      <c r="AA301" s="2">
        <v>1211.25</v>
      </c>
      <c r="AB301" s="29">
        <v>0</v>
      </c>
      <c r="AC301" s="31">
        <f t="shared" si="83"/>
        <v>338</v>
      </c>
      <c r="AD301" s="30">
        <f t="shared" si="84"/>
        <v>18919.16</v>
      </c>
      <c r="AE301" s="2">
        <f t="shared" si="88"/>
        <v>-331</v>
      </c>
      <c r="AF301" s="2">
        <f t="shared" si="88"/>
        <v>-7</v>
      </c>
      <c r="AG301" s="2">
        <f t="shared" si="88"/>
        <v>0</v>
      </c>
      <c r="AH301" s="2">
        <f t="shared" si="88"/>
        <v>-17707.91</v>
      </c>
      <c r="AI301" s="2">
        <f t="shared" si="88"/>
        <v>-1211.25</v>
      </c>
      <c r="AJ301" s="29">
        <f t="shared" si="88"/>
        <v>0</v>
      </c>
      <c r="AK301" s="31">
        <f t="shared" si="88"/>
        <v>-338</v>
      </c>
      <c r="AL301" s="31">
        <f t="shared" si="88"/>
        <v>-18919.16</v>
      </c>
      <c r="AM301" s="38">
        <f t="shared" si="89"/>
        <v>-1</v>
      </c>
      <c r="AN301" s="38">
        <f t="shared" si="89"/>
        <v>-1</v>
      </c>
      <c r="AO301" s="38" t="str">
        <f t="shared" si="89"/>
        <v/>
      </c>
      <c r="AP301" s="38">
        <f t="shared" si="89"/>
        <v>-1</v>
      </c>
      <c r="AQ301" s="38">
        <f t="shared" si="89"/>
        <v>-1</v>
      </c>
      <c r="AR301" s="39" t="str">
        <f t="shared" si="89"/>
        <v/>
      </c>
      <c r="AS301" s="40">
        <f t="shared" si="89"/>
        <v>-1</v>
      </c>
      <c r="AT301" s="40">
        <f t="shared" si="89"/>
        <v>-1</v>
      </c>
      <c r="AU301" s="119">
        <f t="shared" si="80"/>
        <v>0</v>
      </c>
      <c r="AV301" s="120">
        <f t="shared" si="77"/>
        <v>53.498217522658607</v>
      </c>
      <c r="AW301" s="121">
        <f t="shared" si="78"/>
        <v>-53.498217522658607</v>
      </c>
      <c r="AX301" s="119">
        <f t="shared" si="79"/>
        <v>0</v>
      </c>
      <c r="AY301" s="120">
        <f t="shared" si="76"/>
        <v>173.03571428571428</v>
      </c>
      <c r="AZ301" s="121">
        <f t="shared" si="85"/>
        <v>-173.03571428571428</v>
      </c>
    </row>
    <row r="302" spans="1:52" hidden="1" outlineLevel="1" x14ac:dyDescent="0.2">
      <c r="A302" t="s">
        <v>46</v>
      </c>
      <c r="B302" t="s">
        <v>46</v>
      </c>
      <c r="C302" t="s">
        <v>114</v>
      </c>
      <c r="D302" t="s">
        <v>114</v>
      </c>
      <c r="E302" t="s">
        <v>112</v>
      </c>
      <c r="F302" s="4">
        <f t="shared" si="86"/>
        <v>46307</v>
      </c>
      <c r="G302" t="s">
        <v>36</v>
      </c>
      <c r="H302" s="28">
        <v>0</v>
      </c>
      <c r="I302" s="2">
        <v>0</v>
      </c>
      <c r="J302" s="2">
        <v>0</v>
      </c>
      <c r="K302" s="2">
        <v>0</v>
      </c>
      <c r="L302" s="2">
        <v>0</v>
      </c>
      <c r="M302" s="29">
        <v>0</v>
      </c>
      <c r="N302" s="31">
        <f t="shared" si="81"/>
        <v>0</v>
      </c>
      <c r="O302" s="30">
        <f t="shared" si="82"/>
        <v>0</v>
      </c>
      <c r="P302" t="s">
        <v>49</v>
      </c>
      <c r="Q302" t="s">
        <v>49</v>
      </c>
      <c r="R302" t="s">
        <v>114</v>
      </c>
      <c r="S302" t="s">
        <v>114</v>
      </c>
      <c r="T302" t="s">
        <v>112</v>
      </c>
      <c r="U302" s="4">
        <f t="shared" si="87"/>
        <v>45943</v>
      </c>
      <c r="V302" t="s">
        <v>36</v>
      </c>
      <c r="W302" s="28">
        <v>288</v>
      </c>
      <c r="X302" s="2">
        <v>2</v>
      </c>
      <c r="Y302" s="2">
        <v>2</v>
      </c>
      <c r="Z302" s="2">
        <v>18024.13</v>
      </c>
      <c r="AA302" s="2">
        <v>261.3</v>
      </c>
      <c r="AB302" s="29">
        <v>-1009.47</v>
      </c>
      <c r="AC302" s="31">
        <f t="shared" si="83"/>
        <v>292</v>
      </c>
      <c r="AD302" s="30">
        <f t="shared" si="84"/>
        <v>17275.96</v>
      </c>
      <c r="AE302" s="2">
        <f t="shared" si="88"/>
        <v>-288</v>
      </c>
      <c r="AF302" s="2">
        <f t="shared" si="88"/>
        <v>-2</v>
      </c>
      <c r="AG302" s="2">
        <f t="shared" si="88"/>
        <v>-2</v>
      </c>
      <c r="AH302" s="2">
        <f t="shared" si="88"/>
        <v>-18024.13</v>
      </c>
      <c r="AI302" s="2">
        <f t="shared" si="88"/>
        <v>-261.3</v>
      </c>
      <c r="AJ302" s="29">
        <f t="shared" si="88"/>
        <v>1009.47</v>
      </c>
      <c r="AK302" s="31">
        <f t="shared" si="88"/>
        <v>-292</v>
      </c>
      <c r="AL302" s="31">
        <f t="shared" si="88"/>
        <v>-17275.96</v>
      </c>
      <c r="AM302" s="38">
        <f t="shared" si="89"/>
        <v>-1</v>
      </c>
      <c r="AN302" s="38">
        <f t="shared" si="89"/>
        <v>-1</v>
      </c>
      <c r="AO302" s="38">
        <f t="shared" si="89"/>
        <v>-1</v>
      </c>
      <c r="AP302" s="38">
        <f t="shared" si="89"/>
        <v>-1</v>
      </c>
      <c r="AQ302" s="38">
        <f t="shared" si="89"/>
        <v>-1</v>
      </c>
      <c r="AR302" s="39">
        <f t="shared" si="89"/>
        <v>-1</v>
      </c>
      <c r="AS302" s="40">
        <f t="shared" si="89"/>
        <v>-1</v>
      </c>
      <c r="AT302" s="40">
        <f t="shared" si="89"/>
        <v>-1</v>
      </c>
      <c r="AU302" s="119">
        <f t="shared" si="80"/>
        <v>0</v>
      </c>
      <c r="AV302" s="120">
        <f t="shared" si="77"/>
        <v>62.583784722222227</v>
      </c>
      <c r="AW302" s="121">
        <f t="shared" si="78"/>
        <v>-62.583784722222227</v>
      </c>
      <c r="AX302" s="119">
        <f t="shared" si="79"/>
        <v>0</v>
      </c>
      <c r="AY302" s="120">
        <f t="shared" si="76"/>
        <v>-187.04250000000002</v>
      </c>
      <c r="AZ302" s="121">
        <f t="shared" si="85"/>
        <v>187.04250000000002</v>
      </c>
    </row>
    <row r="303" spans="1:52" hidden="1" outlineLevel="1" x14ac:dyDescent="0.2">
      <c r="A303" t="s">
        <v>46</v>
      </c>
      <c r="B303" t="s">
        <v>46</v>
      </c>
      <c r="C303" t="s">
        <v>114</v>
      </c>
      <c r="D303" t="s">
        <v>114</v>
      </c>
      <c r="E303" t="s">
        <v>112</v>
      </c>
      <c r="F303" s="4">
        <f t="shared" si="86"/>
        <v>46308</v>
      </c>
      <c r="G303" t="s">
        <v>37</v>
      </c>
      <c r="H303" s="28">
        <v>0</v>
      </c>
      <c r="I303" s="2">
        <v>0</v>
      </c>
      <c r="J303" s="2">
        <v>0</v>
      </c>
      <c r="K303" s="2">
        <v>0</v>
      </c>
      <c r="L303" s="2">
        <v>0</v>
      </c>
      <c r="M303" s="29">
        <v>0</v>
      </c>
      <c r="N303" s="31">
        <f t="shared" si="81"/>
        <v>0</v>
      </c>
      <c r="O303" s="30">
        <f t="shared" si="82"/>
        <v>0</v>
      </c>
      <c r="P303" t="s">
        <v>49</v>
      </c>
      <c r="Q303" t="s">
        <v>49</v>
      </c>
      <c r="R303" t="s">
        <v>114</v>
      </c>
      <c r="S303" t="s">
        <v>114</v>
      </c>
      <c r="T303" t="s">
        <v>112</v>
      </c>
      <c r="U303" s="4">
        <f t="shared" si="87"/>
        <v>45944</v>
      </c>
      <c r="V303" t="s">
        <v>37</v>
      </c>
      <c r="W303" s="28">
        <v>289</v>
      </c>
      <c r="X303" s="2">
        <v>5</v>
      </c>
      <c r="Y303" s="2">
        <v>0</v>
      </c>
      <c r="Z303" s="2">
        <v>16531.47</v>
      </c>
      <c r="AA303" s="2">
        <v>586.58000000000004</v>
      </c>
      <c r="AB303" s="29">
        <v>0</v>
      </c>
      <c r="AC303" s="31">
        <f t="shared" si="83"/>
        <v>294</v>
      </c>
      <c r="AD303" s="30">
        <f t="shared" si="84"/>
        <v>17118.050000000003</v>
      </c>
      <c r="AE303" s="2">
        <f t="shared" si="88"/>
        <v>-289</v>
      </c>
      <c r="AF303" s="2">
        <f t="shared" si="88"/>
        <v>-5</v>
      </c>
      <c r="AG303" s="2">
        <f t="shared" si="88"/>
        <v>0</v>
      </c>
      <c r="AH303" s="2">
        <f t="shared" si="88"/>
        <v>-16531.47</v>
      </c>
      <c r="AI303" s="2">
        <f t="shared" si="88"/>
        <v>-586.58000000000004</v>
      </c>
      <c r="AJ303" s="29">
        <f t="shared" si="88"/>
        <v>0</v>
      </c>
      <c r="AK303" s="31">
        <f t="shared" si="88"/>
        <v>-294</v>
      </c>
      <c r="AL303" s="31">
        <f t="shared" si="88"/>
        <v>-17118.050000000003</v>
      </c>
      <c r="AM303" s="38">
        <f t="shared" si="89"/>
        <v>-1</v>
      </c>
      <c r="AN303" s="38">
        <f t="shared" si="89"/>
        <v>-1</v>
      </c>
      <c r="AO303" s="38" t="str">
        <f t="shared" si="89"/>
        <v/>
      </c>
      <c r="AP303" s="38">
        <f t="shared" si="89"/>
        <v>-1</v>
      </c>
      <c r="AQ303" s="38">
        <f t="shared" si="89"/>
        <v>-1</v>
      </c>
      <c r="AR303" s="39" t="str">
        <f t="shared" si="89"/>
        <v/>
      </c>
      <c r="AS303" s="40">
        <f t="shared" si="89"/>
        <v>-1</v>
      </c>
      <c r="AT303" s="40">
        <f t="shared" si="89"/>
        <v>-1</v>
      </c>
      <c r="AU303" s="119">
        <f t="shared" si="80"/>
        <v>0</v>
      </c>
      <c r="AV303" s="120">
        <f t="shared" si="77"/>
        <v>57.202318339100351</v>
      </c>
      <c r="AW303" s="121">
        <f t="shared" si="78"/>
        <v>-57.202318339100351</v>
      </c>
      <c r="AX303" s="119">
        <f t="shared" si="79"/>
        <v>0</v>
      </c>
      <c r="AY303" s="120">
        <f t="shared" si="76"/>
        <v>117.316</v>
      </c>
      <c r="AZ303" s="121">
        <f t="shared" si="85"/>
        <v>-117.316</v>
      </c>
    </row>
    <row r="304" spans="1:52" hidden="1" outlineLevel="1" x14ac:dyDescent="0.2">
      <c r="A304" t="s">
        <v>46</v>
      </c>
      <c r="B304" t="s">
        <v>46</v>
      </c>
      <c r="C304" t="s">
        <v>114</v>
      </c>
      <c r="D304" t="s">
        <v>114</v>
      </c>
      <c r="E304" t="s">
        <v>112</v>
      </c>
      <c r="F304" s="4">
        <f t="shared" si="86"/>
        <v>46309</v>
      </c>
      <c r="G304" t="s">
        <v>38</v>
      </c>
      <c r="H304" s="28">
        <v>0</v>
      </c>
      <c r="I304" s="2">
        <v>0</v>
      </c>
      <c r="J304" s="2">
        <v>0</v>
      </c>
      <c r="K304" s="2">
        <v>0</v>
      </c>
      <c r="L304" s="2">
        <v>0</v>
      </c>
      <c r="M304" s="29">
        <v>0</v>
      </c>
      <c r="N304" s="31">
        <f t="shared" si="81"/>
        <v>0</v>
      </c>
      <c r="O304" s="30">
        <f t="shared" si="82"/>
        <v>0</v>
      </c>
      <c r="P304" t="s">
        <v>49</v>
      </c>
      <c r="Q304" t="s">
        <v>49</v>
      </c>
      <c r="R304" t="s">
        <v>114</v>
      </c>
      <c r="S304" t="s">
        <v>114</v>
      </c>
      <c r="T304" t="s">
        <v>112</v>
      </c>
      <c r="U304" s="4">
        <f t="shared" si="87"/>
        <v>45945</v>
      </c>
      <c r="V304" t="s">
        <v>38</v>
      </c>
      <c r="W304" s="28">
        <v>337</v>
      </c>
      <c r="X304" s="2">
        <v>7</v>
      </c>
      <c r="Y304" s="2">
        <v>0</v>
      </c>
      <c r="Z304" s="2">
        <v>21205.16</v>
      </c>
      <c r="AA304" s="2">
        <v>909.43</v>
      </c>
      <c r="AB304" s="29">
        <v>0</v>
      </c>
      <c r="AC304" s="31">
        <f t="shared" si="83"/>
        <v>344</v>
      </c>
      <c r="AD304" s="30">
        <f t="shared" si="84"/>
        <v>22114.59</v>
      </c>
      <c r="AE304" s="2">
        <f>+H304-W304</f>
        <v>-337</v>
      </c>
      <c r="AF304" s="2">
        <f t="shared" ref="AF304:AL340" si="90">+I304-X304</f>
        <v>-7</v>
      </c>
      <c r="AG304" s="2">
        <f t="shared" si="90"/>
        <v>0</v>
      </c>
      <c r="AH304" s="2">
        <f t="shared" si="90"/>
        <v>-21205.16</v>
      </c>
      <c r="AI304" s="2">
        <f t="shared" si="90"/>
        <v>-909.43</v>
      </c>
      <c r="AJ304" s="29">
        <f t="shared" si="90"/>
        <v>0</v>
      </c>
      <c r="AK304" s="31">
        <f t="shared" si="90"/>
        <v>-344</v>
      </c>
      <c r="AL304" s="31">
        <f t="shared" si="90"/>
        <v>-22114.59</v>
      </c>
      <c r="AM304" s="38">
        <f>IFERROR(AE304/W304,"")</f>
        <v>-1</v>
      </c>
      <c r="AN304" s="38">
        <f t="shared" ref="AN304:AT340" si="91">IFERROR(AF304/X304,"")</f>
        <v>-1</v>
      </c>
      <c r="AO304" s="38" t="str">
        <f t="shared" si="91"/>
        <v/>
      </c>
      <c r="AP304" s="38">
        <f t="shared" si="91"/>
        <v>-1</v>
      </c>
      <c r="AQ304" s="38">
        <f t="shared" si="91"/>
        <v>-1</v>
      </c>
      <c r="AR304" s="39" t="str">
        <f t="shared" si="91"/>
        <v/>
      </c>
      <c r="AS304" s="40">
        <f t="shared" si="91"/>
        <v>-1</v>
      </c>
      <c r="AT304" s="40">
        <f t="shared" si="91"/>
        <v>-1</v>
      </c>
      <c r="AU304" s="119">
        <f t="shared" si="80"/>
        <v>0</v>
      </c>
      <c r="AV304" s="120">
        <f t="shared" si="77"/>
        <v>62.9233234421365</v>
      </c>
      <c r="AW304" s="121">
        <f t="shared" si="78"/>
        <v>-62.9233234421365</v>
      </c>
      <c r="AX304" s="119">
        <f t="shared" si="79"/>
        <v>0</v>
      </c>
      <c r="AY304" s="120">
        <f t="shared" si="76"/>
        <v>129.91857142857143</v>
      </c>
      <c r="AZ304" s="121">
        <f t="shared" si="85"/>
        <v>-129.91857142857143</v>
      </c>
    </row>
    <row r="305" spans="1:52" hidden="1" outlineLevel="1" x14ac:dyDescent="0.2">
      <c r="A305" t="s">
        <v>46</v>
      </c>
      <c r="B305" t="s">
        <v>46</v>
      </c>
      <c r="C305" t="s">
        <v>114</v>
      </c>
      <c r="D305" t="s">
        <v>114</v>
      </c>
      <c r="E305" t="s">
        <v>112</v>
      </c>
      <c r="F305" s="4">
        <f t="shared" si="86"/>
        <v>46310</v>
      </c>
      <c r="G305" t="s">
        <v>39</v>
      </c>
      <c r="H305" s="28">
        <v>0</v>
      </c>
      <c r="I305" s="2">
        <v>0</v>
      </c>
      <c r="J305" s="2">
        <v>0</v>
      </c>
      <c r="K305" s="2">
        <v>0</v>
      </c>
      <c r="L305" s="2">
        <v>0</v>
      </c>
      <c r="M305" s="29">
        <v>0</v>
      </c>
      <c r="N305" s="31">
        <f t="shared" si="81"/>
        <v>0</v>
      </c>
      <c r="O305" s="30">
        <f t="shared" si="82"/>
        <v>0</v>
      </c>
      <c r="P305" t="s">
        <v>49</v>
      </c>
      <c r="Q305" t="s">
        <v>49</v>
      </c>
      <c r="R305" t="s">
        <v>114</v>
      </c>
      <c r="S305" t="s">
        <v>114</v>
      </c>
      <c r="T305" t="s">
        <v>112</v>
      </c>
      <c r="U305" s="4">
        <f t="shared" si="87"/>
        <v>45946</v>
      </c>
      <c r="V305" t="s">
        <v>39</v>
      </c>
      <c r="W305" s="28">
        <v>370</v>
      </c>
      <c r="X305" s="2">
        <v>9</v>
      </c>
      <c r="Y305" s="2">
        <v>1</v>
      </c>
      <c r="Z305" s="2">
        <v>20397.25</v>
      </c>
      <c r="AA305" s="2">
        <v>1358.27</v>
      </c>
      <c r="AB305" s="29">
        <v>424.96</v>
      </c>
      <c r="AC305" s="31">
        <f t="shared" si="83"/>
        <v>380</v>
      </c>
      <c r="AD305" s="30">
        <f t="shared" si="84"/>
        <v>22180.48</v>
      </c>
      <c r="AE305" s="2">
        <f t="shared" ref="AE305:AH368" si="92">+H305-W305</f>
        <v>-370</v>
      </c>
      <c r="AF305" s="2">
        <f t="shared" si="90"/>
        <v>-9</v>
      </c>
      <c r="AG305" s="2">
        <f t="shared" si="90"/>
        <v>-1</v>
      </c>
      <c r="AH305" s="2">
        <f t="shared" si="90"/>
        <v>-20397.25</v>
      </c>
      <c r="AI305" s="2">
        <f t="shared" si="90"/>
        <v>-1358.27</v>
      </c>
      <c r="AJ305" s="29">
        <f t="shared" si="90"/>
        <v>-424.96</v>
      </c>
      <c r="AK305" s="31">
        <f t="shared" si="90"/>
        <v>-380</v>
      </c>
      <c r="AL305" s="31">
        <f t="shared" si="90"/>
        <v>-22180.48</v>
      </c>
      <c r="AM305" s="38">
        <f t="shared" ref="AM305:AP368" si="93">IFERROR(AE305/W305,"")</f>
        <v>-1</v>
      </c>
      <c r="AN305" s="38">
        <f t="shared" si="91"/>
        <v>-1</v>
      </c>
      <c r="AO305" s="38">
        <f t="shared" si="91"/>
        <v>-1</v>
      </c>
      <c r="AP305" s="38">
        <f t="shared" si="91"/>
        <v>-1</v>
      </c>
      <c r="AQ305" s="38">
        <f t="shared" si="91"/>
        <v>-1</v>
      </c>
      <c r="AR305" s="39">
        <f t="shared" si="91"/>
        <v>-1</v>
      </c>
      <c r="AS305" s="40">
        <f t="shared" si="91"/>
        <v>-1</v>
      </c>
      <c r="AT305" s="40">
        <f t="shared" si="91"/>
        <v>-1</v>
      </c>
      <c r="AU305" s="119">
        <f t="shared" si="80"/>
        <v>0</v>
      </c>
      <c r="AV305" s="120">
        <f t="shared" si="77"/>
        <v>55.127702702702706</v>
      </c>
      <c r="AW305" s="121">
        <f t="shared" si="78"/>
        <v>-55.127702702702706</v>
      </c>
      <c r="AX305" s="119">
        <f t="shared" si="79"/>
        <v>0</v>
      </c>
      <c r="AY305" s="120">
        <f t="shared" si="76"/>
        <v>178.32300000000001</v>
      </c>
      <c r="AZ305" s="121">
        <f t="shared" si="85"/>
        <v>-178.32300000000001</v>
      </c>
    </row>
    <row r="306" spans="1:52" hidden="1" outlineLevel="1" x14ac:dyDescent="0.2">
      <c r="A306" t="s">
        <v>46</v>
      </c>
      <c r="B306" t="s">
        <v>46</v>
      </c>
      <c r="C306" t="s">
        <v>114</v>
      </c>
      <c r="D306" t="s">
        <v>114</v>
      </c>
      <c r="E306" t="s">
        <v>112</v>
      </c>
      <c r="F306" s="4">
        <f t="shared" si="86"/>
        <v>46311</v>
      </c>
      <c r="G306" t="s">
        <v>40</v>
      </c>
      <c r="H306" s="28">
        <v>0</v>
      </c>
      <c r="I306" s="2">
        <v>0</v>
      </c>
      <c r="J306" s="2">
        <v>0</v>
      </c>
      <c r="K306" s="2">
        <v>0</v>
      </c>
      <c r="L306" s="2">
        <v>0</v>
      </c>
      <c r="M306" s="29">
        <v>0</v>
      </c>
      <c r="N306" s="31">
        <f t="shared" si="81"/>
        <v>0</v>
      </c>
      <c r="O306" s="30">
        <f t="shared" si="82"/>
        <v>0</v>
      </c>
      <c r="P306" t="s">
        <v>49</v>
      </c>
      <c r="Q306" t="s">
        <v>49</v>
      </c>
      <c r="R306" t="s">
        <v>114</v>
      </c>
      <c r="S306" t="s">
        <v>114</v>
      </c>
      <c r="T306" t="s">
        <v>112</v>
      </c>
      <c r="U306" s="4">
        <f t="shared" si="87"/>
        <v>45947</v>
      </c>
      <c r="V306" t="s">
        <v>40</v>
      </c>
      <c r="W306" s="28">
        <v>700</v>
      </c>
      <c r="X306" s="2">
        <v>5</v>
      </c>
      <c r="Y306" s="2">
        <v>1</v>
      </c>
      <c r="Z306" s="2">
        <v>41371.46</v>
      </c>
      <c r="AA306" s="2">
        <v>684.52</v>
      </c>
      <c r="AB306" s="29">
        <v>86.95</v>
      </c>
      <c r="AC306" s="31">
        <f t="shared" si="83"/>
        <v>706</v>
      </c>
      <c r="AD306" s="30">
        <f t="shared" si="84"/>
        <v>42142.929999999993</v>
      </c>
      <c r="AE306" s="2">
        <f t="shared" si="92"/>
        <v>-700</v>
      </c>
      <c r="AF306" s="2">
        <f t="shared" si="90"/>
        <v>-5</v>
      </c>
      <c r="AG306" s="2">
        <f t="shared" si="90"/>
        <v>-1</v>
      </c>
      <c r="AH306" s="2">
        <f t="shared" si="90"/>
        <v>-41371.46</v>
      </c>
      <c r="AI306" s="2">
        <f t="shared" si="90"/>
        <v>-684.52</v>
      </c>
      <c r="AJ306" s="29">
        <f t="shared" si="90"/>
        <v>-86.95</v>
      </c>
      <c r="AK306" s="31">
        <f t="shared" si="90"/>
        <v>-706</v>
      </c>
      <c r="AL306" s="31">
        <f t="shared" si="90"/>
        <v>-42142.929999999993</v>
      </c>
      <c r="AM306" s="38">
        <f t="shared" si="93"/>
        <v>-1</v>
      </c>
      <c r="AN306" s="38">
        <f t="shared" si="91"/>
        <v>-1</v>
      </c>
      <c r="AO306" s="38">
        <f t="shared" si="91"/>
        <v>-1</v>
      </c>
      <c r="AP306" s="38">
        <f t="shared" si="91"/>
        <v>-1</v>
      </c>
      <c r="AQ306" s="38">
        <f t="shared" si="91"/>
        <v>-1</v>
      </c>
      <c r="AR306" s="39">
        <f t="shared" si="91"/>
        <v>-1</v>
      </c>
      <c r="AS306" s="40">
        <f t="shared" si="91"/>
        <v>-1</v>
      </c>
      <c r="AT306" s="40">
        <f t="shared" si="91"/>
        <v>-1</v>
      </c>
      <c r="AU306" s="119">
        <f t="shared" si="80"/>
        <v>0</v>
      </c>
      <c r="AV306" s="120">
        <f t="shared" si="77"/>
        <v>59.102085714285714</v>
      </c>
      <c r="AW306" s="121">
        <f t="shared" si="78"/>
        <v>-59.102085714285714</v>
      </c>
      <c r="AX306" s="119">
        <f t="shared" si="79"/>
        <v>0</v>
      </c>
      <c r="AY306" s="120">
        <f t="shared" si="76"/>
        <v>128.57833333333335</v>
      </c>
      <c r="AZ306" s="121">
        <f t="shared" si="85"/>
        <v>-128.57833333333335</v>
      </c>
    </row>
    <row r="307" spans="1:52" ht="13.5" hidden="1" outlineLevel="1" thickBot="1" x14ac:dyDescent="0.25">
      <c r="A307" t="s">
        <v>46</v>
      </c>
      <c r="B307" t="s">
        <v>46</v>
      </c>
      <c r="C307" t="s">
        <v>114</v>
      </c>
      <c r="D307" t="s">
        <v>114</v>
      </c>
      <c r="E307" t="s">
        <v>112</v>
      </c>
      <c r="F307" s="59">
        <f t="shared" si="86"/>
        <v>46312</v>
      </c>
      <c r="G307" s="42" t="s">
        <v>41</v>
      </c>
      <c r="H307" s="43">
        <v>0</v>
      </c>
      <c r="I307" s="44">
        <v>0</v>
      </c>
      <c r="J307" s="44">
        <v>0</v>
      </c>
      <c r="K307" s="44">
        <v>0</v>
      </c>
      <c r="L307" s="44">
        <v>0</v>
      </c>
      <c r="M307" s="45">
        <v>0</v>
      </c>
      <c r="N307" s="47">
        <f t="shared" si="81"/>
        <v>0</v>
      </c>
      <c r="O307" s="46">
        <f t="shared" si="82"/>
        <v>0</v>
      </c>
      <c r="P307" t="s">
        <v>49</v>
      </c>
      <c r="Q307" t="s">
        <v>49</v>
      </c>
      <c r="R307" t="s">
        <v>114</v>
      </c>
      <c r="S307" t="s">
        <v>114</v>
      </c>
      <c r="T307" t="s">
        <v>112</v>
      </c>
      <c r="U307" s="59">
        <f t="shared" si="87"/>
        <v>45948</v>
      </c>
      <c r="V307" s="42" t="s">
        <v>41</v>
      </c>
      <c r="W307" s="43">
        <v>746</v>
      </c>
      <c r="X307" s="44">
        <v>11</v>
      </c>
      <c r="Y307" s="44">
        <v>1</v>
      </c>
      <c r="Z307" s="44">
        <v>42149.04</v>
      </c>
      <c r="AA307" s="44">
        <v>1254.6399999999999</v>
      </c>
      <c r="AB307" s="45">
        <v>515.62</v>
      </c>
      <c r="AC307" s="47">
        <f t="shared" si="83"/>
        <v>758</v>
      </c>
      <c r="AD307" s="46">
        <f t="shared" si="84"/>
        <v>43919.3</v>
      </c>
      <c r="AE307" s="44">
        <f t="shared" si="92"/>
        <v>-746</v>
      </c>
      <c r="AF307" s="44">
        <f t="shared" si="90"/>
        <v>-11</v>
      </c>
      <c r="AG307" s="44">
        <f t="shared" si="90"/>
        <v>-1</v>
      </c>
      <c r="AH307" s="44">
        <f t="shared" si="90"/>
        <v>-42149.04</v>
      </c>
      <c r="AI307" s="44">
        <f t="shared" si="90"/>
        <v>-1254.6399999999999</v>
      </c>
      <c r="AJ307" s="45">
        <f t="shared" si="90"/>
        <v>-515.62</v>
      </c>
      <c r="AK307" s="47">
        <f t="shared" si="90"/>
        <v>-758</v>
      </c>
      <c r="AL307" s="47">
        <f t="shared" si="90"/>
        <v>-43919.3</v>
      </c>
      <c r="AM307" s="56">
        <f t="shared" si="93"/>
        <v>-1</v>
      </c>
      <c r="AN307" s="56">
        <f t="shared" si="91"/>
        <v>-1</v>
      </c>
      <c r="AO307" s="56">
        <f t="shared" si="91"/>
        <v>-1</v>
      </c>
      <c r="AP307" s="56">
        <f t="shared" si="91"/>
        <v>-1</v>
      </c>
      <c r="AQ307" s="56">
        <f t="shared" si="91"/>
        <v>-1</v>
      </c>
      <c r="AR307" s="57">
        <f t="shared" si="91"/>
        <v>-1</v>
      </c>
      <c r="AS307" s="58">
        <f t="shared" si="91"/>
        <v>-1</v>
      </c>
      <c r="AT307" s="58">
        <f t="shared" si="91"/>
        <v>-1</v>
      </c>
      <c r="AU307" s="122">
        <f t="shared" si="80"/>
        <v>0</v>
      </c>
      <c r="AV307" s="123">
        <f t="shared" si="77"/>
        <v>56.500053619302953</v>
      </c>
      <c r="AW307" s="124">
        <f t="shared" si="78"/>
        <v>-56.500053619302953</v>
      </c>
      <c r="AX307" s="122">
        <f t="shared" si="79"/>
        <v>0</v>
      </c>
      <c r="AY307" s="123">
        <f t="shared" si="76"/>
        <v>147.52166666666665</v>
      </c>
      <c r="AZ307" s="124">
        <f t="shared" si="85"/>
        <v>-147.52166666666665</v>
      </c>
    </row>
    <row r="308" spans="1:52" hidden="1" outlineLevel="1" x14ac:dyDescent="0.2">
      <c r="A308" t="s">
        <v>46</v>
      </c>
      <c r="B308" t="s">
        <v>46</v>
      </c>
      <c r="C308" t="s">
        <v>114</v>
      </c>
      <c r="D308" t="s">
        <v>114</v>
      </c>
      <c r="E308" t="s">
        <v>113</v>
      </c>
      <c r="F308" s="4">
        <f t="shared" si="86"/>
        <v>46313</v>
      </c>
      <c r="G308" t="s">
        <v>35</v>
      </c>
      <c r="H308" s="28">
        <v>0</v>
      </c>
      <c r="I308" s="2">
        <v>0</v>
      </c>
      <c r="J308" s="2">
        <v>0</v>
      </c>
      <c r="K308" s="2">
        <v>0</v>
      </c>
      <c r="L308" s="2">
        <v>0</v>
      </c>
      <c r="M308" s="29">
        <v>0</v>
      </c>
      <c r="N308" s="31">
        <f t="shared" si="81"/>
        <v>0</v>
      </c>
      <c r="O308" s="30">
        <f t="shared" si="82"/>
        <v>0</v>
      </c>
      <c r="P308" t="s">
        <v>49</v>
      </c>
      <c r="Q308" t="s">
        <v>49</v>
      </c>
      <c r="R308" t="s">
        <v>114</v>
      </c>
      <c r="S308" t="s">
        <v>114</v>
      </c>
      <c r="T308" t="s">
        <v>113</v>
      </c>
      <c r="U308" s="4">
        <f t="shared" si="87"/>
        <v>45949</v>
      </c>
      <c r="V308" t="s">
        <v>35</v>
      </c>
      <c r="W308" s="28">
        <v>330</v>
      </c>
      <c r="X308" s="2">
        <v>4</v>
      </c>
      <c r="Y308" s="2">
        <v>0</v>
      </c>
      <c r="Z308" s="2">
        <v>17907.219999999998</v>
      </c>
      <c r="AA308" s="2">
        <v>614.04999999999995</v>
      </c>
      <c r="AB308" s="29">
        <v>0</v>
      </c>
      <c r="AC308" s="31">
        <f t="shared" si="83"/>
        <v>334</v>
      </c>
      <c r="AD308" s="30">
        <f t="shared" si="84"/>
        <v>18521.269999999997</v>
      </c>
      <c r="AE308" s="2">
        <f t="shared" si="92"/>
        <v>-330</v>
      </c>
      <c r="AF308" s="2">
        <f t="shared" si="90"/>
        <v>-4</v>
      </c>
      <c r="AG308" s="2">
        <f t="shared" si="90"/>
        <v>0</v>
      </c>
      <c r="AH308" s="2">
        <f t="shared" si="90"/>
        <v>-17907.219999999998</v>
      </c>
      <c r="AI308" s="2">
        <f t="shared" si="90"/>
        <v>-614.04999999999995</v>
      </c>
      <c r="AJ308" s="29">
        <f t="shared" si="90"/>
        <v>0</v>
      </c>
      <c r="AK308" s="31">
        <f t="shared" si="90"/>
        <v>-334</v>
      </c>
      <c r="AL308" s="31">
        <f t="shared" si="90"/>
        <v>-18521.269999999997</v>
      </c>
      <c r="AM308" s="38">
        <f t="shared" si="93"/>
        <v>-1</v>
      </c>
      <c r="AN308" s="38">
        <f t="shared" si="91"/>
        <v>-1</v>
      </c>
      <c r="AO308" s="38" t="str">
        <f t="shared" si="91"/>
        <v/>
      </c>
      <c r="AP308" s="38">
        <f t="shared" si="91"/>
        <v>-1</v>
      </c>
      <c r="AQ308" s="38">
        <f t="shared" si="91"/>
        <v>-1</v>
      </c>
      <c r="AR308" s="39" t="str">
        <f t="shared" si="91"/>
        <v/>
      </c>
      <c r="AS308" s="40">
        <f t="shared" si="91"/>
        <v>-1</v>
      </c>
      <c r="AT308" s="40">
        <f t="shared" si="91"/>
        <v>-1</v>
      </c>
      <c r="AU308" s="119">
        <f t="shared" si="80"/>
        <v>0</v>
      </c>
      <c r="AV308" s="120">
        <f t="shared" si="77"/>
        <v>54.264303030303026</v>
      </c>
      <c r="AW308" s="121">
        <f t="shared" si="78"/>
        <v>-54.264303030303026</v>
      </c>
      <c r="AX308" s="119">
        <f t="shared" si="79"/>
        <v>0</v>
      </c>
      <c r="AY308" s="120">
        <f t="shared" si="76"/>
        <v>153.51249999999999</v>
      </c>
      <c r="AZ308" s="121">
        <f t="shared" si="85"/>
        <v>-153.51249999999999</v>
      </c>
    </row>
    <row r="309" spans="1:52" hidden="1" outlineLevel="1" x14ac:dyDescent="0.2">
      <c r="A309" t="s">
        <v>46</v>
      </c>
      <c r="B309" t="s">
        <v>46</v>
      </c>
      <c r="C309" t="s">
        <v>114</v>
      </c>
      <c r="D309" t="s">
        <v>114</v>
      </c>
      <c r="E309" t="s">
        <v>113</v>
      </c>
      <c r="F309" s="4">
        <f t="shared" si="86"/>
        <v>46314</v>
      </c>
      <c r="G309" t="s">
        <v>36</v>
      </c>
      <c r="H309" s="28">
        <v>0</v>
      </c>
      <c r="I309" s="2">
        <v>0</v>
      </c>
      <c r="J309" s="2">
        <v>0</v>
      </c>
      <c r="K309" s="2">
        <v>0</v>
      </c>
      <c r="L309" s="2">
        <v>0</v>
      </c>
      <c r="M309" s="29">
        <v>0</v>
      </c>
      <c r="N309" s="31">
        <f t="shared" si="81"/>
        <v>0</v>
      </c>
      <c r="O309" s="30">
        <f t="shared" si="82"/>
        <v>0</v>
      </c>
      <c r="P309" t="s">
        <v>49</v>
      </c>
      <c r="Q309" t="s">
        <v>49</v>
      </c>
      <c r="R309" t="s">
        <v>114</v>
      </c>
      <c r="S309" t="s">
        <v>114</v>
      </c>
      <c r="T309" t="s">
        <v>113</v>
      </c>
      <c r="U309" s="4">
        <f t="shared" si="87"/>
        <v>45950</v>
      </c>
      <c r="V309" t="s">
        <v>36</v>
      </c>
      <c r="W309" s="28">
        <v>301</v>
      </c>
      <c r="X309" s="2">
        <v>4</v>
      </c>
      <c r="Y309" s="2">
        <v>1</v>
      </c>
      <c r="Z309" s="2">
        <v>16366.81</v>
      </c>
      <c r="AA309" s="2">
        <v>203.85</v>
      </c>
      <c r="AB309" s="29">
        <v>125.94</v>
      </c>
      <c r="AC309" s="31">
        <f t="shared" si="83"/>
        <v>306</v>
      </c>
      <c r="AD309" s="30">
        <f t="shared" si="84"/>
        <v>16696.599999999999</v>
      </c>
      <c r="AE309" s="2">
        <f t="shared" si="92"/>
        <v>-301</v>
      </c>
      <c r="AF309" s="2">
        <f t="shared" si="90"/>
        <v>-4</v>
      </c>
      <c r="AG309" s="2">
        <f t="shared" si="90"/>
        <v>-1</v>
      </c>
      <c r="AH309" s="2">
        <f t="shared" si="90"/>
        <v>-16366.81</v>
      </c>
      <c r="AI309" s="2">
        <f t="shared" si="90"/>
        <v>-203.85</v>
      </c>
      <c r="AJ309" s="29">
        <f t="shared" si="90"/>
        <v>-125.94</v>
      </c>
      <c r="AK309" s="31">
        <f t="shared" si="90"/>
        <v>-306</v>
      </c>
      <c r="AL309" s="31">
        <f t="shared" si="90"/>
        <v>-16696.599999999999</v>
      </c>
      <c r="AM309" s="38">
        <f t="shared" si="93"/>
        <v>-1</v>
      </c>
      <c r="AN309" s="38">
        <f t="shared" si="91"/>
        <v>-1</v>
      </c>
      <c r="AO309" s="38">
        <f t="shared" si="91"/>
        <v>-1</v>
      </c>
      <c r="AP309" s="38">
        <f t="shared" si="91"/>
        <v>-1</v>
      </c>
      <c r="AQ309" s="38">
        <f t="shared" si="91"/>
        <v>-1</v>
      </c>
      <c r="AR309" s="39">
        <f t="shared" si="91"/>
        <v>-1</v>
      </c>
      <c r="AS309" s="40">
        <f t="shared" si="91"/>
        <v>-1</v>
      </c>
      <c r="AT309" s="40">
        <f t="shared" si="91"/>
        <v>-1</v>
      </c>
      <c r="AU309" s="119">
        <f t="shared" si="80"/>
        <v>0</v>
      </c>
      <c r="AV309" s="120">
        <f t="shared" si="77"/>
        <v>54.374784053156148</v>
      </c>
      <c r="AW309" s="121">
        <f t="shared" si="78"/>
        <v>-54.374784053156148</v>
      </c>
      <c r="AX309" s="119">
        <f t="shared" si="79"/>
        <v>0</v>
      </c>
      <c r="AY309" s="120">
        <f t="shared" si="76"/>
        <v>65.957999999999998</v>
      </c>
      <c r="AZ309" s="121">
        <f t="shared" si="85"/>
        <v>-65.957999999999998</v>
      </c>
    </row>
    <row r="310" spans="1:52" hidden="1" outlineLevel="1" x14ac:dyDescent="0.2">
      <c r="A310" t="s">
        <v>46</v>
      </c>
      <c r="B310" t="s">
        <v>46</v>
      </c>
      <c r="C310" t="s">
        <v>114</v>
      </c>
      <c r="D310" t="s">
        <v>114</v>
      </c>
      <c r="E310" t="s">
        <v>113</v>
      </c>
      <c r="F310" s="4">
        <f t="shared" si="86"/>
        <v>46315</v>
      </c>
      <c r="G310" t="s">
        <v>37</v>
      </c>
      <c r="H310" s="28">
        <v>0</v>
      </c>
      <c r="I310" s="2">
        <v>0</v>
      </c>
      <c r="J310" s="2">
        <v>0</v>
      </c>
      <c r="K310" s="2">
        <v>0</v>
      </c>
      <c r="L310" s="2">
        <v>0</v>
      </c>
      <c r="M310" s="29">
        <v>0</v>
      </c>
      <c r="N310" s="31">
        <f t="shared" si="81"/>
        <v>0</v>
      </c>
      <c r="O310" s="30">
        <f t="shared" si="82"/>
        <v>0</v>
      </c>
      <c r="P310" t="s">
        <v>49</v>
      </c>
      <c r="Q310" t="s">
        <v>49</v>
      </c>
      <c r="R310" t="s">
        <v>114</v>
      </c>
      <c r="S310" t="s">
        <v>114</v>
      </c>
      <c r="T310" t="s">
        <v>113</v>
      </c>
      <c r="U310" s="4">
        <f t="shared" si="87"/>
        <v>45951</v>
      </c>
      <c r="V310" t="s">
        <v>37</v>
      </c>
      <c r="W310" s="28">
        <v>322</v>
      </c>
      <c r="X310" s="2">
        <v>4</v>
      </c>
      <c r="Y310" s="2">
        <v>2</v>
      </c>
      <c r="Z310" s="2">
        <v>18896.510000000002</v>
      </c>
      <c r="AA310" s="2">
        <v>520.61</v>
      </c>
      <c r="AB310" s="29">
        <v>-226.95</v>
      </c>
      <c r="AC310" s="31">
        <f t="shared" si="83"/>
        <v>328</v>
      </c>
      <c r="AD310" s="30">
        <f t="shared" si="84"/>
        <v>19190.170000000002</v>
      </c>
      <c r="AE310" s="2">
        <f t="shared" si="92"/>
        <v>-322</v>
      </c>
      <c r="AF310" s="2">
        <f t="shared" si="90"/>
        <v>-4</v>
      </c>
      <c r="AG310" s="2">
        <f t="shared" si="90"/>
        <v>-2</v>
      </c>
      <c r="AH310" s="2">
        <f t="shared" si="90"/>
        <v>-18896.510000000002</v>
      </c>
      <c r="AI310" s="2">
        <f t="shared" si="90"/>
        <v>-520.61</v>
      </c>
      <c r="AJ310" s="29">
        <f t="shared" si="90"/>
        <v>226.95</v>
      </c>
      <c r="AK310" s="31">
        <f t="shared" si="90"/>
        <v>-328</v>
      </c>
      <c r="AL310" s="31">
        <f t="shared" si="90"/>
        <v>-19190.170000000002</v>
      </c>
      <c r="AM310" s="38">
        <f t="shared" si="93"/>
        <v>-1</v>
      </c>
      <c r="AN310" s="38">
        <f t="shared" si="91"/>
        <v>-1</v>
      </c>
      <c r="AO310" s="38">
        <f t="shared" si="91"/>
        <v>-1</v>
      </c>
      <c r="AP310" s="38">
        <f t="shared" si="91"/>
        <v>-1</v>
      </c>
      <c r="AQ310" s="38">
        <f t="shared" si="91"/>
        <v>-1</v>
      </c>
      <c r="AR310" s="39">
        <f t="shared" si="91"/>
        <v>-1</v>
      </c>
      <c r="AS310" s="40">
        <f t="shared" si="91"/>
        <v>-1</v>
      </c>
      <c r="AT310" s="40">
        <f t="shared" si="91"/>
        <v>-1</v>
      </c>
      <c r="AU310" s="119">
        <f t="shared" si="80"/>
        <v>0</v>
      </c>
      <c r="AV310" s="120">
        <f t="shared" si="77"/>
        <v>58.684813664596277</v>
      </c>
      <c r="AW310" s="121">
        <f t="shared" si="78"/>
        <v>-58.684813664596277</v>
      </c>
      <c r="AX310" s="119">
        <f t="shared" si="79"/>
        <v>0</v>
      </c>
      <c r="AY310" s="120">
        <f t="shared" si="76"/>
        <v>48.943333333333335</v>
      </c>
      <c r="AZ310" s="121">
        <f t="shared" si="85"/>
        <v>-48.943333333333335</v>
      </c>
    </row>
    <row r="311" spans="1:52" hidden="1" outlineLevel="1" x14ac:dyDescent="0.2">
      <c r="A311" t="s">
        <v>46</v>
      </c>
      <c r="B311" t="s">
        <v>46</v>
      </c>
      <c r="C311" t="s">
        <v>114</v>
      </c>
      <c r="D311" t="s">
        <v>114</v>
      </c>
      <c r="E311" t="s">
        <v>113</v>
      </c>
      <c r="F311" s="4">
        <f t="shared" si="86"/>
        <v>46316</v>
      </c>
      <c r="G311" t="s">
        <v>38</v>
      </c>
      <c r="H311" s="28">
        <v>0</v>
      </c>
      <c r="I311" s="2">
        <v>0</v>
      </c>
      <c r="J311" s="2">
        <v>0</v>
      </c>
      <c r="K311" s="2">
        <v>0</v>
      </c>
      <c r="L311" s="2">
        <v>0</v>
      </c>
      <c r="M311" s="29">
        <v>0</v>
      </c>
      <c r="N311" s="31">
        <f t="shared" si="81"/>
        <v>0</v>
      </c>
      <c r="O311" s="30">
        <f t="shared" si="82"/>
        <v>0</v>
      </c>
      <c r="P311" t="s">
        <v>49</v>
      </c>
      <c r="Q311" t="s">
        <v>49</v>
      </c>
      <c r="R311" t="s">
        <v>114</v>
      </c>
      <c r="S311" t="s">
        <v>114</v>
      </c>
      <c r="T311" t="s">
        <v>113</v>
      </c>
      <c r="U311" s="4">
        <f t="shared" si="87"/>
        <v>45952</v>
      </c>
      <c r="V311" t="s">
        <v>38</v>
      </c>
      <c r="W311" s="28">
        <v>335</v>
      </c>
      <c r="X311" s="2">
        <v>4</v>
      </c>
      <c r="Y311" s="2">
        <v>1</v>
      </c>
      <c r="Z311" s="2">
        <v>18185.560000000001</v>
      </c>
      <c r="AA311" s="2">
        <v>631.04999999999995</v>
      </c>
      <c r="AB311" s="29">
        <v>316.83999999999997</v>
      </c>
      <c r="AC311" s="31">
        <f t="shared" si="83"/>
        <v>340</v>
      </c>
      <c r="AD311" s="30">
        <f t="shared" si="84"/>
        <v>19133.45</v>
      </c>
      <c r="AE311" s="2">
        <f t="shared" si="92"/>
        <v>-335</v>
      </c>
      <c r="AF311" s="2">
        <f t="shared" si="90"/>
        <v>-4</v>
      </c>
      <c r="AG311" s="2">
        <f t="shared" si="90"/>
        <v>-1</v>
      </c>
      <c r="AH311" s="2">
        <f t="shared" si="90"/>
        <v>-18185.560000000001</v>
      </c>
      <c r="AI311" s="2">
        <f t="shared" si="90"/>
        <v>-631.04999999999995</v>
      </c>
      <c r="AJ311" s="29">
        <f t="shared" si="90"/>
        <v>-316.83999999999997</v>
      </c>
      <c r="AK311" s="31">
        <f t="shared" si="90"/>
        <v>-340</v>
      </c>
      <c r="AL311" s="31">
        <f t="shared" si="90"/>
        <v>-19133.45</v>
      </c>
      <c r="AM311" s="38">
        <f t="shared" si="93"/>
        <v>-1</v>
      </c>
      <c r="AN311" s="38">
        <f t="shared" si="91"/>
        <v>-1</v>
      </c>
      <c r="AO311" s="38">
        <f t="shared" si="91"/>
        <v>-1</v>
      </c>
      <c r="AP311" s="38">
        <f t="shared" si="91"/>
        <v>-1</v>
      </c>
      <c r="AQ311" s="38">
        <f t="shared" si="91"/>
        <v>-1</v>
      </c>
      <c r="AR311" s="39">
        <f t="shared" si="91"/>
        <v>-1</v>
      </c>
      <c r="AS311" s="40">
        <f t="shared" si="91"/>
        <v>-1</v>
      </c>
      <c r="AT311" s="40">
        <f t="shared" si="91"/>
        <v>-1</v>
      </c>
      <c r="AU311" s="119">
        <f t="shared" si="80"/>
        <v>0</v>
      </c>
      <c r="AV311" s="120">
        <f t="shared" si="77"/>
        <v>54.285253731343289</v>
      </c>
      <c r="AW311" s="121">
        <f t="shared" si="78"/>
        <v>-54.285253731343289</v>
      </c>
      <c r="AX311" s="119">
        <f t="shared" si="79"/>
        <v>0</v>
      </c>
      <c r="AY311" s="120">
        <f t="shared" si="76"/>
        <v>189.57799999999997</v>
      </c>
      <c r="AZ311" s="121">
        <f t="shared" si="85"/>
        <v>-189.57799999999997</v>
      </c>
    </row>
    <row r="312" spans="1:52" hidden="1" outlineLevel="1" x14ac:dyDescent="0.2">
      <c r="A312" t="s">
        <v>46</v>
      </c>
      <c r="B312" t="s">
        <v>46</v>
      </c>
      <c r="C312" t="s">
        <v>114</v>
      </c>
      <c r="D312" t="s">
        <v>114</v>
      </c>
      <c r="E312" t="s">
        <v>113</v>
      </c>
      <c r="F312" s="4">
        <f t="shared" si="86"/>
        <v>46317</v>
      </c>
      <c r="G312" t="s">
        <v>39</v>
      </c>
      <c r="H312" s="28">
        <v>0</v>
      </c>
      <c r="I312" s="2">
        <v>0</v>
      </c>
      <c r="J312" s="2">
        <v>0</v>
      </c>
      <c r="K312" s="2">
        <v>0</v>
      </c>
      <c r="L312" s="2">
        <v>0</v>
      </c>
      <c r="M312" s="29">
        <v>0</v>
      </c>
      <c r="N312" s="31">
        <f t="shared" si="81"/>
        <v>0</v>
      </c>
      <c r="O312" s="30">
        <f t="shared" si="82"/>
        <v>0</v>
      </c>
      <c r="P312" t="s">
        <v>49</v>
      </c>
      <c r="Q312" t="s">
        <v>49</v>
      </c>
      <c r="R312" t="s">
        <v>114</v>
      </c>
      <c r="S312" t="s">
        <v>114</v>
      </c>
      <c r="T312" t="s">
        <v>113</v>
      </c>
      <c r="U312" s="4">
        <f t="shared" si="87"/>
        <v>45953</v>
      </c>
      <c r="V312" t="s">
        <v>39</v>
      </c>
      <c r="W312" s="28">
        <v>406</v>
      </c>
      <c r="X312" s="2">
        <v>8</v>
      </c>
      <c r="Y312" s="2">
        <v>1</v>
      </c>
      <c r="Z312" s="2">
        <v>23134.69</v>
      </c>
      <c r="AA312" s="2">
        <v>1438.54</v>
      </c>
      <c r="AB312" s="29">
        <v>55.99</v>
      </c>
      <c r="AC312" s="31">
        <f t="shared" si="83"/>
        <v>415</v>
      </c>
      <c r="AD312" s="30">
        <f t="shared" si="84"/>
        <v>24629.22</v>
      </c>
      <c r="AE312" s="2">
        <f t="shared" si="92"/>
        <v>-406</v>
      </c>
      <c r="AF312" s="2">
        <f t="shared" si="90"/>
        <v>-8</v>
      </c>
      <c r="AG312" s="2">
        <f t="shared" si="90"/>
        <v>-1</v>
      </c>
      <c r="AH312" s="2">
        <f t="shared" si="90"/>
        <v>-23134.69</v>
      </c>
      <c r="AI312" s="2">
        <f t="shared" si="90"/>
        <v>-1438.54</v>
      </c>
      <c r="AJ312" s="29">
        <f t="shared" si="90"/>
        <v>-55.99</v>
      </c>
      <c r="AK312" s="31">
        <f t="shared" si="90"/>
        <v>-415</v>
      </c>
      <c r="AL312" s="31">
        <f t="shared" si="90"/>
        <v>-24629.22</v>
      </c>
      <c r="AM312" s="38">
        <f t="shared" si="93"/>
        <v>-1</v>
      </c>
      <c r="AN312" s="38">
        <f t="shared" si="91"/>
        <v>-1</v>
      </c>
      <c r="AO312" s="38">
        <f t="shared" si="91"/>
        <v>-1</v>
      </c>
      <c r="AP312" s="38">
        <f t="shared" si="91"/>
        <v>-1</v>
      </c>
      <c r="AQ312" s="38">
        <f t="shared" si="91"/>
        <v>-1</v>
      </c>
      <c r="AR312" s="39">
        <f t="shared" si="91"/>
        <v>-1</v>
      </c>
      <c r="AS312" s="40">
        <f t="shared" si="91"/>
        <v>-1</v>
      </c>
      <c r="AT312" s="40">
        <f t="shared" si="91"/>
        <v>-1</v>
      </c>
      <c r="AU312" s="119">
        <f t="shared" si="80"/>
        <v>0</v>
      </c>
      <c r="AV312" s="120">
        <f t="shared" si="77"/>
        <v>56.981995073891625</v>
      </c>
      <c r="AW312" s="121">
        <f t="shared" si="78"/>
        <v>-56.981995073891625</v>
      </c>
      <c r="AX312" s="119">
        <f t="shared" si="79"/>
        <v>0</v>
      </c>
      <c r="AY312" s="120">
        <f t="shared" si="76"/>
        <v>166.05888888888887</v>
      </c>
      <c r="AZ312" s="121">
        <f t="shared" si="85"/>
        <v>-166.05888888888887</v>
      </c>
    </row>
    <row r="313" spans="1:52" hidden="1" outlineLevel="1" x14ac:dyDescent="0.2">
      <c r="A313" t="s">
        <v>46</v>
      </c>
      <c r="B313" t="s">
        <v>46</v>
      </c>
      <c r="C313" t="s">
        <v>114</v>
      </c>
      <c r="D313" t="s">
        <v>114</v>
      </c>
      <c r="E313" t="s">
        <v>113</v>
      </c>
      <c r="F313" s="4">
        <f t="shared" si="86"/>
        <v>46318</v>
      </c>
      <c r="G313" t="s">
        <v>40</v>
      </c>
      <c r="H313" s="28">
        <v>0</v>
      </c>
      <c r="I313" s="2">
        <v>0</v>
      </c>
      <c r="J313" s="2">
        <v>0</v>
      </c>
      <c r="K313" s="2">
        <v>0</v>
      </c>
      <c r="L313" s="2">
        <v>0</v>
      </c>
      <c r="M313" s="29">
        <v>0</v>
      </c>
      <c r="N313" s="31">
        <f t="shared" si="81"/>
        <v>0</v>
      </c>
      <c r="O313" s="30">
        <f t="shared" si="82"/>
        <v>0</v>
      </c>
      <c r="P313" t="s">
        <v>49</v>
      </c>
      <c r="Q313" t="s">
        <v>49</v>
      </c>
      <c r="R313" t="s">
        <v>114</v>
      </c>
      <c r="S313" t="s">
        <v>114</v>
      </c>
      <c r="T313" t="s">
        <v>113</v>
      </c>
      <c r="U313" s="4">
        <f t="shared" si="87"/>
        <v>45954</v>
      </c>
      <c r="V313" t="s">
        <v>40</v>
      </c>
      <c r="W313" s="28">
        <v>722</v>
      </c>
      <c r="X313" s="2">
        <v>5</v>
      </c>
      <c r="Y313" s="2">
        <v>1</v>
      </c>
      <c r="Z313" s="2">
        <v>41989.42</v>
      </c>
      <c r="AA313" s="2">
        <v>550.25</v>
      </c>
      <c r="AB313" s="29">
        <v>348.87</v>
      </c>
      <c r="AC313" s="31">
        <f t="shared" si="83"/>
        <v>728</v>
      </c>
      <c r="AD313" s="30">
        <f t="shared" si="84"/>
        <v>42888.54</v>
      </c>
      <c r="AE313" s="2">
        <f t="shared" si="92"/>
        <v>-722</v>
      </c>
      <c r="AF313" s="2">
        <f t="shared" si="90"/>
        <v>-5</v>
      </c>
      <c r="AG313" s="2">
        <f t="shared" si="90"/>
        <v>-1</v>
      </c>
      <c r="AH313" s="2">
        <f t="shared" si="90"/>
        <v>-41989.42</v>
      </c>
      <c r="AI313" s="2">
        <f t="shared" si="90"/>
        <v>-550.25</v>
      </c>
      <c r="AJ313" s="29">
        <f t="shared" si="90"/>
        <v>-348.87</v>
      </c>
      <c r="AK313" s="31">
        <f t="shared" si="90"/>
        <v>-728</v>
      </c>
      <c r="AL313" s="31">
        <f t="shared" si="90"/>
        <v>-42888.54</v>
      </c>
      <c r="AM313" s="38">
        <f t="shared" si="93"/>
        <v>-1</v>
      </c>
      <c r="AN313" s="38">
        <f t="shared" si="91"/>
        <v>-1</v>
      </c>
      <c r="AO313" s="38">
        <f t="shared" si="91"/>
        <v>-1</v>
      </c>
      <c r="AP313" s="38">
        <f t="shared" si="91"/>
        <v>-1</v>
      </c>
      <c r="AQ313" s="38">
        <f t="shared" si="91"/>
        <v>-1</v>
      </c>
      <c r="AR313" s="39">
        <f t="shared" si="91"/>
        <v>-1</v>
      </c>
      <c r="AS313" s="40">
        <f t="shared" si="91"/>
        <v>-1</v>
      </c>
      <c r="AT313" s="40">
        <f t="shared" si="91"/>
        <v>-1</v>
      </c>
      <c r="AU313" s="119">
        <f t="shared" si="80"/>
        <v>0</v>
      </c>
      <c r="AV313" s="120">
        <f t="shared" si="77"/>
        <v>58.157091412742382</v>
      </c>
      <c r="AW313" s="121">
        <f t="shared" si="78"/>
        <v>-58.157091412742382</v>
      </c>
      <c r="AX313" s="119">
        <f t="shared" si="79"/>
        <v>0</v>
      </c>
      <c r="AY313" s="120">
        <f t="shared" si="76"/>
        <v>149.85333333333332</v>
      </c>
      <c r="AZ313" s="121">
        <f t="shared" si="85"/>
        <v>-149.85333333333332</v>
      </c>
    </row>
    <row r="314" spans="1:52" ht="13.5" hidden="1" outlineLevel="1" thickBot="1" x14ac:dyDescent="0.25">
      <c r="A314" t="s">
        <v>46</v>
      </c>
      <c r="B314" t="s">
        <v>46</v>
      </c>
      <c r="C314" t="s">
        <v>114</v>
      </c>
      <c r="D314" t="s">
        <v>114</v>
      </c>
      <c r="E314" t="s">
        <v>113</v>
      </c>
      <c r="F314" s="59">
        <f t="shared" si="86"/>
        <v>46319</v>
      </c>
      <c r="G314" s="42" t="s">
        <v>41</v>
      </c>
      <c r="H314" s="43">
        <v>0</v>
      </c>
      <c r="I314" s="44">
        <v>0</v>
      </c>
      <c r="J314" s="44">
        <v>0</v>
      </c>
      <c r="K314" s="44">
        <v>0</v>
      </c>
      <c r="L314" s="44">
        <v>0</v>
      </c>
      <c r="M314" s="45">
        <v>0</v>
      </c>
      <c r="N314" s="47">
        <f t="shared" si="81"/>
        <v>0</v>
      </c>
      <c r="O314" s="46">
        <f t="shared" si="82"/>
        <v>0</v>
      </c>
      <c r="P314" t="s">
        <v>49</v>
      </c>
      <c r="Q314" t="s">
        <v>49</v>
      </c>
      <c r="R314" t="s">
        <v>114</v>
      </c>
      <c r="S314" t="s">
        <v>114</v>
      </c>
      <c r="T314" t="s">
        <v>113</v>
      </c>
      <c r="U314" s="59">
        <f t="shared" si="87"/>
        <v>45955</v>
      </c>
      <c r="V314" s="42" t="s">
        <v>41</v>
      </c>
      <c r="W314" s="43">
        <v>793</v>
      </c>
      <c r="X314" s="44">
        <v>6</v>
      </c>
      <c r="Y314" s="44">
        <v>1</v>
      </c>
      <c r="Z314" s="44">
        <v>45290.47</v>
      </c>
      <c r="AA314" s="44">
        <v>911.32</v>
      </c>
      <c r="AB314" s="45">
        <v>10.98</v>
      </c>
      <c r="AC314" s="47">
        <f t="shared" si="83"/>
        <v>800</v>
      </c>
      <c r="AD314" s="46">
        <f t="shared" si="84"/>
        <v>46212.770000000004</v>
      </c>
      <c r="AE314" s="44">
        <f t="shared" si="92"/>
        <v>-793</v>
      </c>
      <c r="AF314" s="44">
        <f t="shared" si="90"/>
        <v>-6</v>
      </c>
      <c r="AG314" s="44">
        <f t="shared" si="90"/>
        <v>-1</v>
      </c>
      <c r="AH314" s="44">
        <f t="shared" si="90"/>
        <v>-45290.47</v>
      </c>
      <c r="AI314" s="44">
        <f t="shared" si="90"/>
        <v>-911.32</v>
      </c>
      <c r="AJ314" s="45">
        <f t="shared" si="90"/>
        <v>-10.98</v>
      </c>
      <c r="AK314" s="47">
        <f t="shared" si="90"/>
        <v>-800</v>
      </c>
      <c r="AL314" s="47">
        <f t="shared" si="90"/>
        <v>-46212.770000000004</v>
      </c>
      <c r="AM314" s="56">
        <f t="shared" si="93"/>
        <v>-1</v>
      </c>
      <c r="AN314" s="56">
        <f t="shared" si="91"/>
        <v>-1</v>
      </c>
      <c r="AO314" s="56">
        <f t="shared" si="91"/>
        <v>-1</v>
      </c>
      <c r="AP314" s="56">
        <f t="shared" si="91"/>
        <v>-1</v>
      </c>
      <c r="AQ314" s="56">
        <f t="shared" si="91"/>
        <v>-1</v>
      </c>
      <c r="AR314" s="57">
        <f t="shared" si="91"/>
        <v>-1</v>
      </c>
      <c r="AS314" s="58">
        <f t="shared" si="91"/>
        <v>-1</v>
      </c>
      <c r="AT314" s="58">
        <f t="shared" si="91"/>
        <v>-1</v>
      </c>
      <c r="AU314" s="122">
        <f t="shared" si="80"/>
        <v>0</v>
      </c>
      <c r="AV314" s="123">
        <f t="shared" si="77"/>
        <v>57.11282471626734</v>
      </c>
      <c r="AW314" s="124">
        <f t="shared" si="78"/>
        <v>-57.11282471626734</v>
      </c>
      <c r="AX314" s="122">
        <f t="shared" si="79"/>
        <v>0</v>
      </c>
      <c r="AY314" s="123">
        <f t="shared" si="76"/>
        <v>131.75714285714287</v>
      </c>
      <c r="AZ314" s="124">
        <f t="shared" si="85"/>
        <v>-131.75714285714287</v>
      </c>
    </row>
    <row r="315" spans="1:52" hidden="1" outlineLevel="1" x14ac:dyDescent="0.2">
      <c r="A315" t="s">
        <v>46</v>
      </c>
      <c r="B315" t="s">
        <v>46</v>
      </c>
      <c r="C315" t="s">
        <v>122</v>
      </c>
      <c r="D315" t="s">
        <v>114</v>
      </c>
      <c r="E315" t="s">
        <v>117</v>
      </c>
      <c r="F315" s="4">
        <f t="shared" si="86"/>
        <v>46320</v>
      </c>
      <c r="G315" t="s">
        <v>35</v>
      </c>
      <c r="H315" s="28">
        <v>0</v>
      </c>
      <c r="I315" s="2">
        <v>0</v>
      </c>
      <c r="J315" s="2">
        <v>0</v>
      </c>
      <c r="K315" s="2">
        <v>0</v>
      </c>
      <c r="L315" s="2">
        <v>0</v>
      </c>
      <c r="M315" s="29">
        <v>0</v>
      </c>
      <c r="N315" s="31">
        <f t="shared" si="81"/>
        <v>0</v>
      </c>
      <c r="O315" s="30">
        <f t="shared" si="82"/>
        <v>0</v>
      </c>
      <c r="P315" t="s">
        <v>49</v>
      </c>
      <c r="Q315" t="s">
        <v>49</v>
      </c>
      <c r="R315" t="s">
        <v>122</v>
      </c>
      <c r="S315" t="s">
        <v>114</v>
      </c>
      <c r="T315" t="s">
        <v>117</v>
      </c>
      <c r="U315" s="4">
        <f t="shared" si="87"/>
        <v>45956</v>
      </c>
      <c r="V315" t="s">
        <v>35</v>
      </c>
      <c r="W315" s="28">
        <v>358</v>
      </c>
      <c r="X315" s="2">
        <v>4</v>
      </c>
      <c r="Y315" s="2">
        <v>0</v>
      </c>
      <c r="Z315" s="2">
        <v>18249.41</v>
      </c>
      <c r="AA315" s="2">
        <v>736.39</v>
      </c>
      <c r="AB315" s="29">
        <v>0</v>
      </c>
      <c r="AC315" s="31">
        <f t="shared" si="83"/>
        <v>362</v>
      </c>
      <c r="AD315" s="30">
        <f t="shared" si="84"/>
        <v>18985.8</v>
      </c>
      <c r="AE315" s="2">
        <f t="shared" si="92"/>
        <v>-358</v>
      </c>
      <c r="AF315" s="2">
        <f t="shared" si="90"/>
        <v>-4</v>
      </c>
      <c r="AG315" s="2">
        <f t="shared" si="90"/>
        <v>0</v>
      </c>
      <c r="AH315" s="2">
        <f t="shared" si="90"/>
        <v>-18249.41</v>
      </c>
      <c r="AI315" s="2">
        <f t="shared" si="90"/>
        <v>-736.39</v>
      </c>
      <c r="AJ315" s="29">
        <f t="shared" si="90"/>
        <v>0</v>
      </c>
      <c r="AK315" s="31">
        <f t="shared" si="90"/>
        <v>-362</v>
      </c>
      <c r="AL315" s="31">
        <f t="shared" si="90"/>
        <v>-18985.8</v>
      </c>
      <c r="AM315" s="38">
        <f t="shared" si="93"/>
        <v>-1</v>
      </c>
      <c r="AN315" s="38">
        <f t="shared" si="91"/>
        <v>-1</v>
      </c>
      <c r="AO315" s="38" t="str">
        <f t="shared" si="91"/>
        <v/>
      </c>
      <c r="AP315" s="38">
        <f t="shared" si="91"/>
        <v>-1</v>
      </c>
      <c r="AQ315" s="38">
        <f t="shared" si="91"/>
        <v>-1</v>
      </c>
      <c r="AR315" s="39" t="str">
        <f t="shared" si="91"/>
        <v/>
      </c>
      <c r="AS315" s="40">
        <f t="shared" si="91"/>
        <v>-1</v>
      </c>
      <c r="AT315" s="40">
        <f t="shared" si="91"/>
        <v>-1</v>
      </c>
      <c r="AU315" s="119">
        <f t="shared" si="80"/>
        <v>0</v>
      </c>
      <c r="AV315" s="120">
        <f t="shared" si="77"/>
        <v>50.97600558659218</v>
      </c>
      <c r="AW315" s="121">
        <f t="shared" si="78"/>
        <v>-50.97600558659218</v>
      </c>
      <c r="AX315" s="119">
        <f t="shared" si="79"/>
        <v>0</v>
      </c>
      <c r="AY315" s="120">
        <f t="shared" si="76"/>
        <v>184.0975</v>
      </c>
      <c r="AZ315" s="121">
        <f t="shared" si="85"/>
        <v>-184.0975</v>
      </c>
    </row>
    <row r="316" spans="1:52" hidden="1" outlineLevel="1" x14ac:dyDescent="0.2">
      <c r="A316" t="s">
        <v>46</v>
      </c>
      <c r="B316" t="s">
        <v>46</v>
      </c>
      <c r="C316" t="s">
        <v>122</v>
      </c>
      <c r="D316" t="s">
        <v>114</v>
      </c>
      <c r="E316" t="s">
        <v>117</v>
      </c>
      <c r="F316" s="4">
        <f t="shared" si="86"/>
        <v>46321</v>
      </c>
      <c r="G316" t="s">
        <v>36</v>
      </c>
      <c r="H316" s="28">
        <v>0</v>
      </c>
      <c r="I316" s="2">
        <v>0</v>
      </c>
      <c r="J316" s="2">
        <v>0</v>
      </c>
      <c r="K316" s="2">
        <v>0</v>
      </c>
      <c r="L316" s="2">
        <v>0</v>
      </c>
      <c r="M316" s="29">
        <v>0</v>
      </c>
      <c r="N316" s="31">
        <f t="shared" si="81"/>
        <v>0</v>
      </c>
      <c r="O316" s="30">
        <f t="shared" si="82"/>
        <v>0</v>
      </c>
      <c r="P316" t="s">
        <v>49</v>
      </c>
      <c r="Q316" t="s">
        <v>49</v>
      </c>
      <c r="R316" t="s">
        <v>122</v>
      </c>
      <c r="S316" t="s">
        <v>114</v>
      </c>
      <c r="T316" t="s">
        <v>117</v>
      </c>
      <c r="U316" s="4">
        <f t="shared" si="87"/>
        <v>45957</v>
      </c>
      <c r="V316" t="s">
        <v>36</v>
      </c>
      <c r="W316" s="28">
        <v>264</v>
      </c>
      <c r="X316" s="2">
        <v>4</v>
      </c>
      <c r="Y316" s="2">
        <v>0</v>
      </c>
      <c r="Z316" s="2">
        <v>13949.8</v>
      </c>
      <c r="AA316" s="2">
        <v>681.8</v>
      </c>
      <c r="AB316" s="29">
        <v>0</v>
      </c>
      <c r="AC316" s="31">
        <f t="shared" si="83"/>
        <v>268</v>
      </c>
      <c r="AD316" s="30">
        <f t="shared" si="84"/>
        <v>14631.599999999999</v>
      </c>
      <c r="AE316" s="2">
        <f t="shared" si="92"/>
        <v>-264</v>
      </c>
      <c r="AF316" s="2">
        <f t="shared" si="90"/>
        <v>-4</v>
      </c>
      <c r="AG316" s="2">
        <f t="shared" si="90"/>
        <v>0</v>
      </c>
      <c r="AH316" s="2">
        <f t="shared" si="90"/>
        <v>-13949.8</v>
      </c>
      <c r="AI316" s="2">
        <f t="shared" si="90"/>
        <v>-681.8</v>
      </c>
      <c r="AJ316" s="29">
        <f t="shared" si="90"/>
        <v>0</v>
      </c>
      <c r="AK316" s="31">
        <f t="shared" si="90"/>
        <v>-268</v>
      </c>
      <c r="AL316" s="31">
        <f t="shared" si="90"/>
        <v>-14631.599999999999</v>
      </c>
      <c r="AM316" s="38">
        <f t="shared" si="93"/>
        <v>-1</v>
      </c>
      <c r="AN316" s="38">
        <f t="shared" si="91"/>
        <v>-1</v>
      </c>
      <c r="AO316" s="38" t="str">
        <f t="shared" si="91"/>
        <v/>
      </c>
      <c r="AP316" s="38">
        <f t="shared" si="91"/>
        <v>-1</v>
      </c>
      <c r="AQ316" s="38">
        <f t="shared" si="91"/>
        <v>-1</v>
      </c>
      <c r="AR316" s="39" t="str">
        <f t="shared" si="91"/>
        <v/>
      </c>
      <c r="AS316" s="40">
        <f t="shared" si="91"/>
        <v>-1</v>
      </c>
      <c r="AT316" s="40">
        <f t="shared" si="91"/>
        <v>-1</v>
      </c>
      <c r="AU316" s="119">
        <f t="shared" si="80"/>
        <v>0</v>
      </c>
      <c r="AV316" s="120">
        <f t="shared" si="77"/>
        <v>52.840151515151511</v>
      </c>
      <c r="AW316" s="121">
        <f t="shared" si="78"/>
        <v>-52.840151515151511</v>
      </c>
      <c r="AX316" s="119">
        <f t="shared" si="79"/>
        <v>0</v>
      </c>
      <c r="AY316" s="120">
        <f t="shared" si="76"/>
        <v>170.45</v>
      </c>
      <c r="AZ316" s="121">
        <f t="shared" si="85"/>
        <v>-170.45</v>
      </c>
    </row>
    <row r="317" spans="1:52" hidden="1" outlineLevel="1" x14ac:dyDescent="0.2">
      <c r="A317" t="s">
        <v>46</v>
      </c>
      <c r="B317" t="s">
        <v>46</v>
      </c>
      <c r="C317" t="s">
        <v>122</v>
      </c>
      <c r="D317" t="s">
        <v>114</v>
      </c>
      <c r="E317" t="s">
        <v>117</v>
      </c>
      <c r="F317" s="4">
        <f t="shared" si="86"/>
        <v>46322</v>
      </c>
      <c r="G317" t="s">
        <v>37</v>
      </c>
      <c r="H317" s="28">
        <v>0</v>
      </c>
      <c r="I317" s="2">
        <v>0</v>
      </c>
      <c r="J317" s="2">
        <v>0</v>
      </c>
      <c r="K317" s="2">
        <v>0</v>
      </c>
      <c r="L317" s="2">
        <v>0</v>
      </c>
      <c r="M317" s="29">
        <v>0</v>
      </c>
      <c r="N317" s="31">
        <f t="shared" si="81"/>
        <v>0</v>
      </c>
      <c r="O317" s="30">
        <f t="shared" si="82"/>
        <v>0</v>
      </c>
      <c r="P317" t="s">
        <v>49</v>
      </c>
      <c r="Q317" t="s">
        <v>49</v>
      </c>
      <c r="R317" t="s">
        <v>122</v>
      </c>
      <c r="S317" t="s">
        <v>114</v>
      </c>
      <c r="T317" t="s">
        <v>117</v>
      </c>
      <c r="U317" s="4">
        <f t="shared" si="87"/>
        <v>45958</v>
      </c>
      <c r="V317" t="s">
        <v>37</v>
      </c>
      <c r="W317" s="28">
        <v>321</v>
      </c>
      <c r="X317" s="2">
        <v>8</v>
      </c>
      <c r="Y317" s="2">
        <v>1</v>
      </c>
      <c r="Z317" s="2">
        <v>18276.89</v>
      </c>
      <c r="AA317" s="2">
        <v>1399.52</v>
      </c>
      <c r="AB317" s="29">
        <v>12.99</v>
      </c>
      <c r="AC317" s="31">
        <f t="shared" si="83"/>
        <v>330</v>
      </c>
      <c r="AD317" s="30">
        <f t="shared" si="84"/>
        <v>19689.400000000001</v>
      </c>
      <c r="AE317" s="2">
        <f t="shared" si="92"/>
        <v>-321</v>
      </c>
      <c r="AF317" s="2">
        <f t="shared" si="90"/>
        <v>-8</v>
      </c>
      <c r="AG317" s="2">
        <f t="shared" si="90"/>
        <v>-1</v>
      </c>
      <c r="AH317" s="2">
        <f t="shared" si="90"/>
        <v>-18276.89</v>
      </c>
      <c r="AI317" s="2">
        <f t="shared" si="90"/>
        <v>-1399.52</v>
      </c>
      <c r="AJ317" s="29">
        <f t="shared" si="90"/>
        <v>-12.99</v>
      </c>
      <c r="AK317" s="31">
        <f t="shared" si="90"/>
        <v>-330</v>
      </c>
      <c r="AL317" s="31">
        <f t="shared" si="90"/>
        <v>-19689.400000000001</v>
      </c>
      <c r="AM317" s="38">
        <f t="shared" si="93"/>
        <v>-1</v>
      </c>
      <c r="AN317" s="38">
        <f t="shared" si="91"/>
        <v>-1</v>
      </c>
      <c r="AO317" s="38">
        <f t="shared" si="91"/>
        <v>-1</v>
      </c>
      <c r="AP317" s="38">
        <f t="shared" si="91"/>
        <v>-1</v>
      </c>
      <c r="AQ317" s="38">
        <f t="shared" si="91"/>
        <v>-1</v>
      </c>
      <c r="AR317" s="39">
        <f t="shared" si="91"/>
        <v>-1</v>
      </c>
      <c r="AS317" s="40">
        <f t="shared" si="91"/>
        <v>-1</v>
      </c>
      <c r="AT317" s="40">
        <f t="shared" si="91"/>
        <v>-1</v>
      </c>
      <c r="AU317" s="119">
        <f t="shared" si="80"/>
        <v>0</v>
      </c>
      <c r="AV317" s="120">
        <f t="shared" si="77"/>
        <v>56.93735202492212</v>
      </c>
      <c r="AW317" s="121">
        <f t="shared" si="78"/>
        <v>-56.93735202492212</v>
      </c>
      <c r="AX317" s="119">
        <f t="shared" si="79"/>
        <v>0</v>
      </c>
      <c r="AY317" s="120">
        <f t="shared" si="76"/>
        <v>156.94555555555556</v>
      </c>
      <c r="AZ317" s="121">
        <f t="shared" si="85"/>
        <v>-156.94555555555556</v>
      </c>
    </row>
    <row r="318" spans="1:52" hidden="1" outlineLevel="1" x14ac:dyDescent="0.2">
      <c r="A318" t="s">
        <v>46</v>
      </c>
      <c r="B318" t="s">
        <v>46</v>
      </c>
      <c r="C318" t="s">
        <v>122</v>
      </c>
      <c r="D318" t="s">
        <v>114</v>
      </c>
      <c r="E318" t="s">
        <v>117</v>
      </c>
      <c r="F318" s="4">
        <f t="shared" si="86"/>
        <v>46323</v>
      </c>
      <c r="G318" t="s">
        <v>38</v>
      </c>
      <c r="H318" s="28">
        <v>0</v>
      </c>
      <c r="I318" s="2">
        <v>0</v>
      </c>
      <c r="J318" s="2">
        <v>0</v>
      </c>
      <c r="K318" s="2">
        <v>0</v>
      </c>
      <c r="L318" s="2">
        <v>0</v>
      </c>
      <c r="M318" s="29">
        <v>0</v>
      </c>
      <c r="N318" s="31">
        <f t="shared" si="81"/>
        <v>0</v>
      </c>
      <c r="O318" s="30">
        <f t="shared" si="82"/>
        <v>0</v>
      </c>
      <c r="P318" t="s">
        <v>49</v>
      </c>
      <c r="Q318" t="s">
        <v>49</v>
      </c>
      <c r="R318" t="s">
        <v>122</v>
      </c>
      <c r="S318" t="s">
        <v>114</v>
      </c>
      <c r="T318" t="s">
        <v>117</v>
      </c>
      <c r="U318" s="4">
        <f t="shared" si="87"/>
        <v>45959</v>
      </c>
      <c r="V318" t="s">
        <v>38</v>
      </c>
      <c r="W318" s="28">
        <v>362</v>
      </c>
      <c r="X318" s="2">
        <v>3</v>
      </c>
      <c r="Y318" s="2">
        <v>0</v>
      </c>
      <c r="Z318" s="2">
        <v>20516.77</v>
      </c>
      <c r="AA318" s="2">
        <v>656.24</v>
      </c>
      <c r="AB318" s="29">
        <v>0</v>
      </c>
      <c r="AC318" s="31">
        <f t="shared" si="83"/>
        <v>365</v>
      </c>
      <c r="AD318" s="30">
        <f t="shared" si="84"/>
        <v>21173.010000000002</v>
      </c>
      <c r="AE318" s="2">
        <f t="shared" si="92"/>
        <v>-362</v>
      </c>
      <c r="AF318" s="2">
        <f t="shared" si="90"/>
        <v>-3</v>
      </c>
      <c r="AG318" s="2">
        <f t="shared" si="90"/>
        <v>0</v>
      </c>
      <c r="AH318" s="2">
        <f t="shared" si="90"/>
        <v>-20516.77</v>
      </c>
      <c r="AI318" s="2">
        <f t="shared" si="90"/>
        <v>-656.24</v>
      </c>
      <c r="AJ318" s="29">
        <f t="shared" si="90"/>
        <v>0</v>
      </c>
      <c r="AK318" s="31">
        <f t="shared" si="90"/>
        <v>-365</v>
      </c>
      <c r="AL318" s="31">
        <f t="shared" si="90"/>
        <v>-21173.010000000002</v>
      </c>
      <c r="AM318" s="38">
        <f t="shared" si="93"/>
        <v>-1</v>
      </c>
      <c r="AN318" s="38">
        <f t="shared" si="91"/>
        <v>-1</v>
      </c>
      <c r="AO318" s="38" t="str">
        <f t="shared" si="91"/>
        <v/>
      </c>
      <c r="AP318" s="38">
        <f t="shared" si="91"/>
        <v>-1</v>
      </c>
      <c r="AQ318" s="38">
        <f t="shared" si="91"/>
        <v>-1</v>
      </c>
      <c r="AR318" s="39" t="str">
        <f t="shared" si="91"/>
        <v/>
      </c>
      <c r="AS318" s="40">
        <f t="shared" si="91"/>
        <v>-1</v>
      </c>
      <c r="AT318" s="40">
        <f t="shared" si="91"/>
        <v>-1</v>
      </c>
      <c r="AU318" s="119">
        <f t="shared" si="80"/>
        <v>0</v>
      </c>
      <c r="AV318" s="120">
        <f t="shared" si="77"/>
        <v>56.676160220994475</v>
      </c>
      <c r="AW318" s="121">
        <f t="shared" si="78"/>
        <v>-56.676160220994475</v>
      </c>
      <c r="AX318" s="119">
        <f t="shared" si="79"/>
        <v>0</v>
      </c>
      <c r="AY318" s="120">
        <f t="shared" si="76"/>
        <v>218.74666666666667</v>
      </c>
      <c r="AZ318" s="121">
        <f t="shared" si="85"/>
        <v>-218.74666666666667</v>
      </c>
    </row>
    <row r="319" spans="1:52" hidden="1" outlineLevel="1" x14ac:dyDescent="0.2">
      <c r="A319" t="s">
        <v>46</v>
      </c>
      <c r="B319" t="s">
        <v>46</v>
      </c>
      <c r="C319" t="s">
        <v>122</v>
      </c>
      <c r="D319" t="s">
        <v>114</v>
      </c>
      <c r="E319" t="s">
        <v>117</v>
      </c>
      <c r="F319" s="4">
        <f t="shared" si="86"/>
        <v>46324</v>
      </c>
      <c r="G319" t="s">
        <v>39</v>
      </c>
      <c r="H319" s="28">
        <v>0</v>
      </c>
      <c r="I319" s="2">
        <v>0</v>
      </c>
      <c r="J319" s="2">
        <v>0</v>
      </c>
      <c r="K319" s="2">
        <v>0</v>
      </c>
      <c r="L319" s="2">
        <v>0</v>
      </c>
      <c r="M319" s="29">
        <v>0</v>
      </c>
      <c r="N319" s="31">
        <f t="shared" si="81"/>
        <v>0</v>
      </c>
      <c r="O319" s="30">
        <f t="shared" si="82"/>
        <v>0</v>
      </c>
      <c r="P319" t="s">
        <v>49</v>
      </c>
      <c r="Q319" t="s">
        <v>49</v>
      </c>
      <c r="R319" t="s">
        <v>122</v>
      </c>
      <c r="S319" t="s">
        <v>114</v>
      </c>
      <c r="T319" t="s">
        <v>117</v>
      </c>
      <c r="U319" s="4">
        <f t="shared" si="87"/>
        <v>45960</v>
      </c>
      <c r="V319" t="s">
        <v>39</v>
      </c>
      <c r="W319" s="28">
        <v>477</v>
      </c>
      <c r="X319" s="2">
        <v>11</v>
      </c>
      <c r="Y319" s="2">
        <v>0</v>
      </c>
      <c r="Z319" s="2">
        <v>32573.329999999998</v>
      </c>
      <c r="AA319" s="2">
        <v>1768.62</v>
      </c>
      <c r="AB319" s="29">
        <v>0</v>
      </c>
      <c r="AC319" s="31">
        <f t="shared" si="83"/>
        <v>488</v>
      </c>
      <c r="AD319" s="30">
        <f t="shared" si="84"/>
        <v>34341.949999999997</v>
      </c>
      <c r="AE319" s="2">
        <f t="shared" si="92"/>
        <v>-477</v>
      </c>
      <c r="AF319" s="2">
        <f t="shared" si="90"/>
        <v>-11</v>
      </c>
      <c r="AG319" s="2">
        <f t="shared" si="90"/>
        <v>0</v>
      </c>
      <c r="AH319" s="2">
        <f t="shared" si="90"/>
        <v>-32573.329999999998</v>
      </c>
      <c r="AI319" s="2">
        <f t="shared" si="90"/>
        <v>-1768.62</v>
      </c>
      <c r="AJ319" s="29">
        <f t="shared" si="90"/>
        <v>0</v>
      </c>
      <c r="AK319" s="31">
        <f t="shared" si="90"/>
        <v>-488</v>
      </c>
      <c r="AL319" s="31">
        <f t="shared" si="90"/>
        <v>-34341.949999999997</v>
      </c>
      <c r="AM319" s="38">
        <f t="shared" si="93"/>
        <v>-1</v>
      </c>
      <c r="AN319" s="38">
        <f t="shared" si="91"/>
        <v>-1</v>
      </c>
      <c r="AO319" s="38" t="str">
        <f t="shared" si="91"/>
        <v/>
      </c>
      <c r="AP319" s="38">
        <f t="shared" si="91"/>
        <v>-1</v>
      </c>
      <c r="AQ319" s="38">
        <f t="shared" si="91"/>
        <v>-1</v>
      </c>
      <c r="AR319" s="39" t="str">
        <f t="shared" si="91"/>
        <v/>
      </c>
      <c r="AS319" s="40">
        <f t="shared" si="91"/>
        <v>-1</v>
      </c>
      <c r="AT319" s="40">
        <f t="shared" si="91"/>
        <v>-1</v>
      </c>
      <c r="AU319" s="119">
        <f t="shared" si="80"/>
        <v>0</v>
      </c>
      <c r="AV319" s="120">
        <f t="shared" si="77"/>
        <v>68.287903563941299</v>
      </c>
      <c r="AW319" s="121">
        <f t="shared" si="78"/>
        <v>-68.287903563941299</v>
      </c>
      <c r="AX319" s="119">
        <f t="shared" si="79"/>
        <v>0</v>
      </c>
      <c r="AY319" s="120">
        <f t="shared" si="76"/>
        <v>160.78363636363636</v>
      </c>
      <c r="AZ319" s="121">
        <f t="shared" si="85"/>
        <v>-160.78363636363636</v>
      </c>
    </row>
    <row r="320" spans="1:52" hidden="1" outlineLevel="1" x14ac:dyDescent="0.2">
      <c r="A320" t="s">
        <v>46</v>
      </c>
      <c r="B320" t="s">
        <v>46</v>
      </c>
      <c r="C320" t="s">
        <v>122</v>
      </c>
      <c r="D320" t="s">
        <v>114</v>
      </c>
      <c r="E320" t="s">
        <v>117</v>
      </c>
      <c r="F320" s="4">
        <f t="shared" si="86"/>
        <v>46325</v>
      </c>
      <c r="G320" t="s">
        <v>40</v>
      </c>
      <c r="H320" s="28">
        <v>0</v>
      </c>
      <c r="I320" s="2">
        <v>0</v>
      </c>
      <c r="J320" s="2">
        <v>0</v>
      </c>
      <c r="K320" s="2">
        <v>0</v>
      </c>
      <c r="L320" s="2">
        <v>0</v>
      </c>
      <c r="M320" s="29">
        <v>0</v>
      </c>
      <c r="N320" s="31">
        <f t="shared" si="81"/>
        <v>0</v>
      </c>
      <c r="O320" s="30">
        <f t="shared" si="82"/>
        <v>0</v>
      </c>
      <c r="P320" t="s">
        <v>49</v>
      </c>
      <c r="Q320" t="s">
        <v>49</v>
      </c>
      <c r="R320" t="s">
        <v>122</v>
      </c>
      <c r="S320" t="s">
        <v>114</v>
      </c>
      <c r="T320" t="s">
        <v>117</v>
      </c>
      <c r="U320" s="4">
        <f t="shared" si="87"/>
        <v>45961</v>
      </c>
      <c r="V320" t="s">
        <v>40</v>
      </c>
      <c r="W320" s="28">
        <v>1022</v>
      </c>
      <c r="X320" s="2">
        <v>8</v>
      </c>
      <c r="Y320" s="2">
        <v>1</v>
      </c>
      <c r="Z320" s="2">
        <v>60997.279999999999</v>
      </c>
      <c r="AA320" s="2">
        <v>1689.31</v>
      </c>
      <c r="AB320" s="29">
        <v>61.99</v>
      </c>
      <c r="AC320" s="31">
        <f t="shared" si="83"/>
        <v>1031</v>
      </c>
      <c r="AD320" s="30">
        <f t="shared" si="84"/>
        <v>62748.579999999994</v>
      </c>
      <c r="AE320" s="2">
        <f t="shared" si="92"/>
        <v>-1022</v>
      </c>
      <c r="AF320" s="2">
        <f t="shared" si="90"/>
        <v>-8</v>
      </c>
      <c r="AG320" s="2">
        <f t="shared" si="90"/>
        <v>-1</v>
      </c>
      <c r="AH320" s="2">
        <f t="shared" si="90"/>
        <v>-60997.279999999999</v>
      </c>
      <c r="AI320" s="2">
        <f t="shared" si="90"/>
        <v>-1689.31</v>
      </c>
      <c r="AJ320" s="29">
        <f t="shared" si="90"/>
        <v>-61.99</v>
      </c>
      <c r="AK320" s="31">
        <f t="shared" si="90"/>
        <v>-1031</v>
      </c>
      <c r="AL320" s="31">
        <f t="shared" si="90"/>
        <v>-62748.579999999994</v>
      </c>
      <c r="AM320" s="38">
        <f t="shared" si="93"/>
        <v>-1</v>
      </c>
      <c r="AN320" s="38">
        <f t="shared" si="91"/>
        <v>-1</v>
      </c>
      <c r="AO320" s="38">
        <f t="shared" si="91"/>
        <v>-1</v>
      </c>
      <c r="AP320" s="38">
        <f t="shared" si="91"/>
        <v>-1</v>
      </c>
      <c r="AQ320" s="38">
        <f t="shared" si="91"/>
        <v>-1</v>
      </c>
      <c r="AR320" s="39">
        <f t="shared" si="91"/>
        <v>-1</v>
      </c>
      <c r="AS320" s="40">
        <f t="shared" si="91"/>
        <v>-1</v>
      </c>
      <c r="AT320" s="40">
        <f t="shared" si="91"/>
        <v>-1</v>
      </c>
      <c r="AU320" s="119">
        <f t="shared" si="80"/>
        <v>0</v>
      </c>
      <c r="AV320" s="120">
        <f t="shared" si="77"/>
        <v>59.684227005870838</v>
      </c>
      <c r="AW320" s="121">
        <f t="shared" si="78"/>
        <v>-59.684227005870838</v>
      </c>
      <c r="AX320" s="119">
        <f t="shared" si="79"/>
        <v>0</v>
      </c>
      <c r="AY320" s="120">
        <f t="shared" si="76"/>
        <v>194.58888888888887</v>
      </c>
      <c r="AZ320" s="121">
        <f t="shared" si="85"/>
        <v>-194.58888888888887</v>
      </c>
    </row>
    <row r="321" spans="1:52" ht="13.5" hidden="1" outlineLevel="1" thickBot="1" x14ac:dyDescent="0.25">
      <c r="A321" t="s">
        <v>46</v>
      </c>
      <c r="B321" t="s">
        <v>46</v>
      </c>
      <c r="C321" t="s">
        <v>122</v>
      </c>
      <c r="D321" t="s">
        <v>114</v>
      </c>
      <c r="E321" t="s">
        <v>117</v>
      </c>
      <c r="F321" s="59">
        <f t="shared" si="86"/>
        <v>46326</v>
      </c>
      <c r="G321" s="42" t="s">
        <v>41</v>
      </c>
      <c r="H321" s="43">
        <v>0</v>
      </c>
      <c r="I321" s="44">
        <v>0</v>
      </c>
      <c r="J321" s="44">
        <v>0</v>
      </c>
      <c r="K321" s="44">
        <v>0</v>
      </c>
      <c r="L321" s="44">
        <v>0</v>
      </c>
      <c r="M321" s="45">
        <v>0</v>
      </c>
      <c r="N321" s="47">
        <f t="shared" si="81"/>
        <v>0</v>
      </c>
      <c r="O321" s="46">
        <f t="shared" si="82"/>
        <v>0</v>
      </c>
      <c r="P321" t="s">
        <v>49</v>
      </c>
      <c r="Q321" t="s">
        <v>49</v>
      </c>
      <c r="R321" t="s">
        <v>122</v>
      </c>
      <c r="S321" t="s">
        <v>122</v>
      </c>
      <c r="T321" t="s">
        <v>117</v>
      </c>
      <c r="U321" s="59">
        <f t="shared" si="87"/>
        <v>45962</v>
      </c>
      <c r="V321" s="42" t="s">
        <v>41</v>
      </c>
      <c r="W321" s="43">
        <v>712</v>
      </c>
      <c r="X321" s="44">
        <v>3</v>
      </c>
      <c r="Y321" s="44">
        <v>1</v>
      </c>
      <c r="Z321" s="44">
        <v>41040.090000000004</v>
      </c>
      <c r="AA321" s="44">
        <v>782.18</v>
      </c>
      <c r="AB321" s="45">
        <v>-61.99</v>
      </c>
      <c r="AC321" s="47">
        <f t="shared" si="83"/>
        <v>716</v>
      </c>
      <c r="AD321" s="46">
        <f t="shared" si="84"/>
        <v>41760.280000000006</v>
      </c>
      <c r="AE321" s="44">
        <f t="shared" si="92"/>
        <v>-712</v>
      </c>
      <c r="AF321" s="44">
        <f t="shared" si="90"/>
        <v>-3</v>
      </c>
      <c r="AG321" s="44">
        <f t="shared" si="90"/>
        <v>-1</v>
      </c>
      <c r="AH321" s="44">
        <f t="shared" si="90"/>
        <v>-41040.090000000004</v>
      </c>
      <c r="AI321" s="44">
        <f t="shared" si="90"/>
        <v>-782.18</v>
      </c>
      <c r="AJ321" s="45">
        <f t="shared" si="90"/>
        <v>61.99</v>
      </c>
      <c r="AK321" s="47">
        <f t="shared" si="90"/>
        <v>-716</v>
      </c>
      <c r="AL321" s="47">
        <f t="shared" si="90"/>
        <v>-41760.280000000006</v>
      </c>
      <c r="AM321" s="56">
        <f t="shared" si="93"/>
        <v>-1</v>
      </c>
      <c r="AN321" s="56">
        <f t="shared" si="91"/>
        <v>-1</v>
      </c>
      <c r="AO321" s="56">
        <f t="shared" si="91"/>
        <v>-1</v>
      </c>
      <c r="AP321" s="56">
        <f t="shared" si="91"/>
        <v>-1</v>
      </c>
      <c r="AQ321" s="56">
        <f t="shared" si="91"/>
        <v>-1</v>
      </c>
      <c r="AR321" s="57">
        <f t="shared" si="91"/>
        <v>-1</v>
      </c>
      <c r="AS321" s="58">
        <f t="shared" si="91"/>
        <v>-1</v>
      </c>
      <c r="AT321" s="58">
        <f t="shared" si="91"/>
        <v>-1</v>
      </c>
      <c r="AU321" s="122">
        <f t="shared" si="80"/>
        <v>0</v>
      </c>
      <c r="AV321" s="123">
        <f t="shared" si="77"/>
        <v>57.640575842696634</v>
      </c>
      <c r="AW321" s="124">
        <f t="shared" si="78"/>
        <v>-57.640575842696634</v>
      </c>
      <c r="AX321" s="122">
        <f t="shared" si="79"/>
        <v>0</v>
      </c>
      <c r="AY321" s="123">
        <f t="shared" si="76"/>
        <v>180.04749999999999</v>
      </c>
      <c r="AZ321" s="124">
        <f t="shared" si="85"/>
        <v>-180.04749999999999</v>
      </c>
    </row>
    <row r="322" spans="1:52" hidden="1" outlineLevel="1" x14ac:dyDescent="0.2">
      <c r="A322" t="s">
        <v>46</v>
      </c>
      <c r="B322" t="s">
        <v>46</v>
      </c>
      <c r="C322" t="s">
        <v>122</v>
      </c>
      <c r="D322" t="s">
        <v>122</v>
      </c>
      <c r="E322" t="s">
        <v>118</v>
      </c>
      <c r="F322" s="4">
        <f t="shared" si="86"/>
        <v>46327</v>
      </c>
      <c r="G322" t="s">
        <v>35</v>
      </c>
      <c r="H322" s="28">
        <v>0</v>
      </c>
      <c r="I322" s="2">
        <v>0</v>
      </c>
      <c r="J322" s="2">
        <v>0</v>
      </c>
      <c r="K322" s="2">
        <v>0</v>
      </c>
      <c r="L322" s="2">
        <v>0</v>
      </c>
      <c r="M322" s="29">
        <v>0</v>
      </c>
      <c r="N322" s="31">
        <f t="shared" si="81"/>
        <v>0</v>
      </c>
      <c r="O322" s="30">
        <f t="shared" si="82"/>
        <v>0</v>
      </c>
      <c r="P322" t="s">
        <v>49</v>
      </c>
      <c r="Q322" t="s">
        <v>49</v>
      </c>
      <c r="R322" t="s">
        <v>122</v>
      </c>
      <c r="S322" t="s">
        <v>122</v>
      </c>
      <c r="T322" t="s">
        <v>118</v>
      </c>
      <c r="U322" s="4">
        <f t="shared" si="87"/>
        <v>45963</v>
      </c>
      <c r="V322" t="s">
        <v>35</v>
      </c>
      <c r="W322" s="28">
        <v>325</v>
      </c>
      <c r="X322" s="2">
        <v>3</v>
      </c>
      <c r="Y322" s="2">
        <v>0</v>
      </c>
      <c r="Z322" s="2">
        <v>18044.679999999997</v>
      </c>
      <c r="AA322" s="2">
        <v>364.77</v>
      </c>
      <c r="AB322" s="29">
        <v>0</v>
      </c>
      <c r="AC322" s="31">
        <f t="shared" si="83"/>
        <v>328</v>
      </c>
      <c r="AD322" s="30">
        <f t="shared" si="84"/>
        <v>18409.449999999997</v>
      </c>
      <c r="AE322" s="2">
        <f t="shared" si="92"/>
        <v>-325</v>
      </c>
      <c r="AF322" s="2">
        <f t="shared" si="90"/>
        <v>-3</v>
      </c>
      <c r="AG322" s="2">
        <f t="shared" si="90"/>
        <v>0</v>
      </c>
      <c r="AH322" s="2">
        <f t="shared" si="90"/>
        <v>-18044.679999999997</v>
      </c>
      <c r="AI322" s="2">
        <f t="shared" si="90"/>
        <v>-364.77</v>
      </c>
      <c r="AJ322" s="29">
        <f t="shared" si="90"/>
        <v>0</v>
      </c>
      <c r="AK322" s="31">
        <f t="shared" si="90"/>
        <v>-328</v>
      </c>
      <c r="AL322" s="31">
        <f t="shared" si="90"/>
        <v>-18409.449999999997</v>
      </c>
      <c r="AM322" s="38">
        <f t="shared" si="93"/>
        <v>-1</v>
      </c>
      <c r="AN322" s="38">
        <f t="shared" si="91"/>
        <v>-1</v>
      </c>
      <c r="AO322" s="38" t="str">
        <f t="shared" si="91"/>
        <v/>
      </c>
      <c r="AP322" s="38">
        <f t="shared" si="91"/>
        <v>-1</v>
      </c>
      <c r="AQ322" s="38">
        <f t="shared" si="91"/>
        <v>-1</v>
      </c>
      <c r="AR322" s="39" t="str">
        <f t="shared" si="91"/>
        <v/>
      </c>
      <c r="AS322" s="40">
        <f t="shared" si="91"/>
        <v>-1</v>
      </c>
      <c r="AT322" s="40">
        <f t="shared" si="91"/>
        <v>-1</v>
      </c>
      <c r="AU322" s="119">
        <f t="shared" si="80"/>
        <v>0</v>
      </c>
      <c r="AV322" s="120">
        <f t="shared" si="77"/>
        <v>55.522092307692297</v>
      </c>
      <c r="AW322" s="121">
        <f t="shared" si="78"/>
        <v>-55.522092307692297</v>
      </c>
      <c r="AX322" s="119">
        <f t="shared" si="79"/>
        <v>0</v>
      </c>
      <c r="AY322" s="120">
        <f t="shared" si="76"/>
        <v>121.58999999999999</v>
      </c>
      <c r="AZ322" s="121">
        <f t="shared" si="85"/>
        <v>-121.58999999999999</v>
      </c>
    </row>
    <row r="323" spans="1:52" hidden="1" outlineLevel="1" x14ac:dyDescent="0.2">
      <c r="A323" t="s">
        <v>46</v>
      </c>
      <c r="B323" t="s">
        <v>46</v>
      </c>
      <c r="C323" t="s">
        <v>122</v>
      </c>
      <c r="D323" t="s">
        <v>122</v>
      </c>
      <c r="E323" t="s">
        <v>118</v>
      </c>
      <c r="F323" s="4">
        <f t="shared" si="86"/>
        <v>46328</v>
      </c>
      <c r="G323" t="s">
        <v>36</v>
      </c>
      <c r="H323" s="28">
        <v>0</v>
      </c>
      <c r="I323" s="2">
        <v>0</v>
      </c>
      <c r="J323" s="2">
        <v>0</v>
      </c>
      <c r="K323" s="2">
        <v>0</v>
      </c>
      <c r="L323" s="2">
        <v>0</v>
      </c>
      <c r="M323" s="29">
        <v>0</v>
      </c>
      <c r="N323" s="31">
        <f t="shared" si="81"/>
        <v>0</v>
      </c>
      <c r="O323" s="30">
        <f t="shared" si="82"/>
        <v>0</v>
      </c>
      <c r="P323" t="s">
        <v>49</v>
      </c>
      <c r="Q323" t="s">
        <v>49</v>
      </c>
      <c r="R323" t="s">
        <v>122</v>
      </c>
      <c r="S323" t="s">
        <v>122</v>
      </c>
      <c r="T323" t="s">
        <v>118</v>
      </c>
      <c r="U323" s="4">
        <f t="shared" si="87"/>
        <v>45964</v>
      </c>
      <c r="V323" t="s">
        <v>36</v>
      </c>
      <c r="W323" s="28">
        <v>247</v>
      </c>
      <c r="X323" s="2">
        <v>3</v>
      </c>
      <c r="Y323" s="2">
        <v>0</v>
      </c>
      <c r="Z323" s="2">
        <v>11530.09</v>
      </c>
      <c r="AA323" s="2">
        <v>317.76</v>
      </c>
      <c r="AB323" s="29">
        <v>0</v>
      </c>
      <c r="AC323" s="31">
        <f t="shared" si="83"/>
        <v>250</v>
      </c>
      <c r="AD323" s="30">
        <f t="shared" si="84"/>
        <v>11847.85</v>
      </c>
      <c r="AE323" s="2">
        <f t="shared" si="92"/>
        <v>-247</v>
      </c>
      <c r="AF323" s="2">
        <f t="shared" si="90"/>
        <v>-3</v>
      </c>
      <c r="AG323" s="2">
        <f t="shared" si="90"/>
        <v>0</v>
      </c>
      <c r="AH323" s="2">
        <f t="shared" si="90"/>
        <v>-11530.09</v>
      </c>
      <c r="AI323" s="2">
        <f t="shared" si="90"/>
        <v>-317.76</v>
      </c>
      <c r="AJ323" s="29">
        <f t="shared" si="90"/>
        <v>0</v>
      </c>
      <c r="AK323" s="31">
        <f t="shared" si="90"/>
        <v>-250</v>
      </c>
      <c r="AL323" s="31">
        <f t="shared" si="90"/>
        <v>-11847.85</v>
      </c>
      <c r="AM323" s="38">
        <f t="shared" si="93"/>
        <v>-1</v>
      </c>
      <c r="AN323" s="38">
        <f t="shared" si="91"/>
        <v>-1</v>
      </c>
      <c r="AO323" s="38" t="str">
        <f t="shared" si="91"/>
        <v/>
      </c>
      <c r="AP323" s="38">
        <f t="shared" si="91"/>
        <v>-1</v>
      </c>
      <c r="AQ323" s="38">
        <f t="shared" si="91"/>
        <v>-1</v>
      </c>
      <c r="AR323" s="39" t="str">
        <f t="shared" si="91"/>
        <v/>
      </c>
      <c r="AS323" s="40">
        <f t="shared" si="91"/>
        <v>-1</v>
      </c>
      <c r="AT323" s="40">
        <f t="shared" si="91"/>
        <v>-1</v>
      </c>
      <c r="AU323" s="119">
        <f t="shared" si="80"/>
        <v>0</v>
      </c>
      <c r="AV323" s="120">
        <f t="shared" si="77"/>
        <v>46.680526315789471</v>
      </c>
      <c r="AW323" s="121">
        <f t="shared" si="78"/>
        <v>-46.680526315789471</v>
      </c>
      <c r="AX323" s="119">
        <f t="shared" si="79"/>
        <v>0</v>
      </c>
      <c r="AY323" s="120">
        <f t="shared" si="76"/>
        <v>105.92</v>
      </c>
      <c r="AZ323" s="121">
        <f t="shared" si="85"/>
        <v>-105.92</v>
      </c>
    </row>
    <row r="324" spans="1:52" hidden="1" outlineLevel="1" x14ac:dyDescent="0.2">
      <c r="A324" t="s">
        <v>46</v>
      </c>
      <c r="B324" t="s">
        <v>46</v>
      </c>
      <c r="C324" t="s">
        <v>122</v>
      </c>
      <c r="D324" t="s">
        <v>122</v>
      </c>
      <c r="E324" t="s">
        <v>118</v>
      </c>
      <c r="F324" s="4">
        <f t="shared" si="86"/>
        <v>46329</v>
      </c>
      <c r="G324" t="s">
        <v>37</v>
      </c>
      <c r="H324" s="28">
        <v>0</v>
      </c>
      <c r="I324" s="2">
        <v>0</v>
      </c>
      <c r="J324" s="2">
        <v>0</v>
      </c>
      <c r="K324" s="2">
        <v>0</v>
      </c>
      <c r="L324" s="2">
        <v>0</v>
      </c>
      <c r="M324" s="29">
        <v>0</v>
      </c>
      <c r="N324" s="31">
        <f t="shared" si="81"/>
        <v>0</v>
      </c>
      <c r="O324" s="30">
        <f t="shared" si="82"/>
        <v>0</v>
      </c>
      <c r="P324" t="s">
        <v>49</v>
      </c>
      <c r="Q324" t="s">
        <v>49</v>
      </c>
      <c r="R324" t="s">
        <v>122</v>
      </c>
      <c r="S324" t="s">
        <v>122</v>
      </c>
      <c r="T324" t="s">
        <v>118</v>
      </c>
      <c r="U324" s="4">
        <f t="shared" si="87"/>
        <v>45965</v>
      </c>
      <c r="V324" t="s">
        <v>37</v>
      </c>
      <c r="W324" s="28">
        <v>339</v>
      </c>
      <c r="X324" s="2">
        <v>9</v>
      </c>
      <c r="Y324" s="2">
        <v>1</v>
      </c>
      <c r="Z324" s="2">
        <v>19560.57</v>
      </c>
      <c r="AA324" s="2">
        <v>1456.53</v>
      </c>
      <c r="AB324" s="29">
        <v>268.70999999999998</v>
      </c>
      <c r="AC324" s="31">
        <f t="shared" si="83"/>
        <v>349</v>
      </c>
      <c r="AD324" s="30">
        <f t="shared" si="84"/>
        <v>21285.809999999998</v>
      </c>
      <c r="AE324" s="2">
        <f t="shared" si="92"/>
        <v>-339</v>
      </c>
      <c r="AF324" s="2">
        <f t="shared" si="90"/>
        <v>-9</v>
      </c>
      <c r="AG324" s="2">
        <f t="shared" si="90"/>
        <v>-1</v>
      </c>
      <c r="AH324" s="2">
        <f t="shared" si="90"/>
        <v>-19560.57</v>
      </c>
      <c r="AI324" s="2">
        <f t="shared" si="90"/>
        <v>-1456.53</v>
      </c>
      <c r="AJ324" s="29">
        <f t="shared" si="90"/>
        <v>-268.70999999999998</v>
      </c>
      <c r="AK324" s="31">
        <f t="shared" si="90"/>
        <v>-349</v>
      </c>
      <c r="AL324" s="31">
        <f t="shared" si="90"/>
        <v>-21285.809999999998</v>
      </c>
      <c r="AM324" s="38">
        <f t="shared" si="93"/>
        <v>-1</v>
      </c>
      <c r="AN324" s="38">
        <f t="shared" si="91"/>
        <v>-1</v>
      </c>
      <c r="AO324" s="38">
        <f t="shared" si="91"/>
        <v>-1</v>
      </c>
      <c r="AP324" s="38">
        <f t="shared" si="91"/>
        <v>-1</v>
      </c>
      <c r="AQ324" s="38">
        <f t="shared" si="91"/>
        <v>-1</v>
      </c>
      <c r="AR324" s="39">
        <f t="shared" si="91"/>
        <v>-1</v>
      </c>
      <c r="AS324" s="40">
        <f t="shared" si="91"/>
        <v>-1</v>
      </c>
      <c r="AT324" s="40">
        <f t="shared" si="91"/>
        <v>-1</v>
      </c>
      <c r="AU324" s="119">
        <f t="shared" si="80"/>
        <v>0</v>
      </c>
      <c r="AV324" s="120">
        <f t="shared" si="77"/>
        <v>57.700796460176988</v>
      </c>
      <c r="AW324" s="121">
        <f t="shared" si="78"/>
        <v>-57.700796460176988</v>
      </c>
      <c r="AX324" s="119">
        <f t="shared" si="79"/>
        <v>0</v>
      </c>
      <c r="AY324" s="120">
        <f t="shared" si="76"/>
        <v>172.524</v>
      </c>
      <c r="AZ324" s="121">
        <f t="shared" si="85"/>
        <v>-172.524</v>
      </c>
    </row>
    <row r="325" spans="1:52" hidden="1" outlineLevel="1" x14ac:dyDescent="0.2">
      <c r="A325" t="s">
        <v>46</v>
      </c>
      <c r="B325" t="s">
        <v>46</v>
      </c>
      <c r="C325" t="s">
        <v>122</v>
      </c>
      <c r="D325" t="s">
        <v>122</v>
      </c>
      <c r="E325" t="s">
        <v>118</v>
      </c>
      <c r="F325" s="4">
        <f t="shared" si="86"/>
        <v>46330</v>
      </c>
      <c r="G325" t="s">
        <v>38</v>
      </c>
      <c r="H325" s="28">
        <v>0</v>
      </c>
      <c r="I325" s="2">
        <v>0</v>
      </c>
      <c r="J325" s="2">
        <v>0</v>
      </c>
      <c r="K325" s="2">
        <v>0</v>
      </c>
      <c r="L325" s="2">
        <v>0</v>
      </c>
      <c r="M325" s="29">
        <v>0</v>
      </c>
      <c r="N325" s="31">
        <f t="shared" si="81"/>
        <v>0</v>
      </c>
      <c r="O325" s="30">
        <f t="shared" si="82"/>
        <v>0</v>
      </c>
      <c r="P325" t="s">
        <v>49</v>
      </c>
      <c r="Q325" t="s">
        <v>49</v>
      </c>
      <c r="R325" t="s">
        <v>122</v>
      </c>
      <c r="S325" t="s">
        <v>122</v>
      </c>
      <c r="T325" t="s">
        <v>118</v>
      </c>
      <c r="U325" s="4">
        <f t="shared" si="87"/>
        <v>45966</v>
      </c>
      <c r="V325" t="s">
        <v>38</v>
      </c>
      <c r="W325" s="28">
        <v>339</v>
      </c>
      <c r="X325" s="2">
        <v>14</v>
      </c>
      <c r="Y325" s="2">
        <v>0</v>
      </c>
      <c r="Z325" s="2">
        <v>17594.080000000002</v>
      </c>
      <c r="AA325" s="2">
        <v>1776.74</v>
      </c>
      <c r="AB325" s="29">
        <v>0</v>
      </c>
      <c r="AC325" s="31">
        <f t="shared" si="83"/>
        <v>353</v>
      </c>
      <c r="AD325" s="30">
        <f t="shared" si="84"/>
        <v>19370.820000000003</v>
      </c>
      <c r="AE325" s="2">
        <f t="shared" si="92"/>
        <v>-339</v>
      </c>
      <c r="AF325" s="2">
        <f t="shared" si="90"/>
        <v>-14</v>
      </c>
      <c r="AG325" s="2">
        <f t="shared" si="90"/>
        <v>0</v>
      </c>
      <c r="AH325" s="2">
        <f t="shared" si="90"/>
        <v>-17594.080000000002</v>
      </c>
      <c r="AI325" s="2">
        <f t="shared" si="90"/>
        <v>-1776.74</v>
      </c>
      <c r="AJ325" s="29">
        <f t="shared" si="90"/>
        <v>0</v>
      </c>
      <c r="AK325" s="31">
        <f t="shared" si="90"/>
        <v>-353</v>
      </c>
      <c r="AL325" s="31">
        <f t="shared" si="90"/>
        <v>-19370.820000000003</v>
      </c>
      <c r="AM325" s="38">
        <f t="shared" si="93"/>
        <v>-1</v>
      </c>
      <c r="AN325" s="38">
        <f t="shared" si="91"/>
        <v>-1</v>
      </c>
      <c r="AO325" s="38" t="str">
        <f t="shared" si="91"/>
        <v/>
      </c>
      <c r="AP325" s="38">
        <f t="shared" si="91"/>
        <v>-1</v>
      </c>
      <c r="AQ325" s="38">
        <f t="shared" si="91"/>
        <v>-1</v>
      </c>
      <c r="AR325" s="39" t="str">
        <f t="shared" si="91"/>
        <v/>
      </c>
      <c r="AS325" s="40">
        <f t="shared" si="91"/>
        <v>-1</v>
      </c>
      <c r="AT325" s="40">
        <f t="shared" si="91"/>
        <v>-1</v>
      </c>
      <c r="AU325" s="119">
        <f t="shared" si="80"/>
        <v>0</v>
      </c>
      <c r="AV325" s="120">
        <f t="shared" si="77"/>
        <v>51.899941002949859</v>
      </c>
      <c r="AW325" s="121">
        <f t="shared" si="78"/>
        <v>-51.899941002949859</v>
      </c>
      <c r="AX325" s="119">
        <f t="shared" si="79"/>
        <v>0</v>
      </c>
      <c r="AY325" s="120">
        <f t="shared" ref="AY325:AY377" si="94">IFERROR((AA325+AB325)/(X325+Y325),0)</f>
        <v>126.91</v>
      </c>
      <c r="AZ325" s="121">
        <f t="shared" si="85"/>
        <v>-126.91</v>
      </c>
    </row>
    <row r="326" spans="1:52" hidden="1" outlineLevel="1" x14ac:dyDescent="0.2">
      <c r="A326" t="s">
        <v>46</v>
      </c>
      <c r="B326" t="s">
        <v>46</v>
      </c>
      <c r="C326" t="s">
        <v>122</v>
      </c>
      <c r="D326" t="s">
        <v>122</v>
      </c>
      <c r="E326" t="s">
        <v>118</v>
      </c>
      <c r="F326" s="4">
        <f t="shared" si="86"/>
        <v>46331</v>
      </c>
      <c r="G326" t="s">
        <v>39</v>
      </c>
      <c r="H326" s="28">
        <v>0</v>
      </c>
      <c r="I326" s="2">
        <v>0</v>
      </c>
      <c r="J326" s="2">
        <v>0</v>
      </c>
      <c r="K326" s="2">
        <v>0</v>
      </c>
      <c r="L326" s="2">
        <v>0</v>
      </c>
      <c r="M326" s="29">
        <v>0</v>
      </c>
      <c r="N326" s="31">
        <f t="shared" si="81"/>
        <v>0</v>
      </c>
      <c r="O326" s="30">
        <f t="shared" si="82"/>
        <v>0</v>
      </c>
      <c r="P326" t="s">
        <v>49</v>
      </c>
      <c r="Q326" t="s">
        <v>49</v>
      </c>
      <c r="R326" t="s">
        <v>122</v>
      </c>
      <c r="S326" t="s">
        <v>122</v>
      </c>
      <c r="T326" t="s">
        <v>118</v>
      </c>
      <c r="U326" s="4">
        <f t="shared" si="87"/>
        <v>45967</v>
      </c>
      <c r="V326" t="s">
        <v>39</v>
      </c>
      <c r="W326" s="28">
        <v>447</v>
      </c>
      <c r="X326" s="2">
        <v>6</v>
      </c>
      <c r="Y326" s="2">
        <v>3</v>
      </c>
      <c r="Z326" s="2">
        <v>21191.96</v>
      </c>
      <c r="AA326" s="2">
        <v>697.39</v>
      </c>
      <c r="AB326" s="29">
        <v>1060.45</v>
      </c>
      <c r="AC326" s="31">
        <f t="shared" si="83"/>
        <v>456</v>
      </c>
      <c r="AD326" s="30">
        <f t="shared" si="84"/>
        <v>22949.8</v>
      </c>
      <c r="AE326" s="2">
        <f t="shared" si="92"/>
        <v>-447</v>
      </c>
      <c r="AF326" s="2">
        <f t="shared" si="90"/>
        <v>-6</v>
      </c>
      <c r="AG326" s="2">
        <f t="shared" si="90"/>
        <v>-3</v>
      </c>
      <c r="AH326" s="2">
        <f t="shared" si="90"/>
        <v>-21191.96</v>
      </c>
      <c r="AI326" s="2">
        <f t="shared" si="90"/>
        <v>-697.39</v>
      </c>
      <c r="AJ326" s="29">
        <f t="shared" si="90"/>
        <v>-1060.45</v>
      </c>
      <c r="AK326" s="31">
        <f t="shared" si="90"/>
        <v>-456</v>
      </c>
      <c r="AL326" s="31">
        <f t="shared" si="90"/>
        <v>-22949.8</v>
      </c>
      <c r="AM326" s="38">
        <f t="shared" si="93"/>
        <v>-1</v>
      </c>
      <c r="AN326" s="38">
        <f t="shared" si="91"/>
        <v>-1</v>
      </c>
      <c r="AO326" s="38">
        <f t="shared" si="91"/>
        <v>-1</v>
      </c>
      <c r="AP326" s="38">
        <f t="shared" si="91"/>
        <v>-1</v>
      </c>
      <c r="AQ326" s="38">
        <f t="shared" si="91"/>
        <v>-1</v>
      </c>
      <c r="AR326" s="39">
        <f t="shared" si="91"/>
        <v>-1</v>
      </c>
      <c r="AS326" s="40">
        <f t="shared" si="91"/>
        <v>-1</v>
      </c>
      <c r="AT326" s="40">
        <f t="shared" si="91"/>
        <v>-1</v>
      </c>
      <c r="AU326" s="119">
        <f t="shared" si="80"/>
        <v>0</v>
      </c>
      <c r="AV326" s="120">
        <f t="shared" si="77"/>
        <v>47.409306487695744</v>
      </c>
      <c r="AW326" s="121">
        <f t="shared" si="78"/>
        <v>-47.409306487695744</v>
      </c>
      <c r="AX326" s="119">
        <f t="shared" si="79"/>
        <v>0</v>
      </c>
      <c r="AY326" s="120">
        <f t="shared" si="94"/>
        <v>195.31555555555556</v>
      </c>
      <c r="AZ326" s="121">
        <f t="shared" si="85"/>
        <v>-195.31555555555556</v>
      </c>
    </row>
    <row r="327" spans="1:52" hidden="1" outlineLevel="1" x14ac:dyDescent="0.2">
      <c r="A327" t="s">
        <v>46</v>
      </c>
      <c r="B327" t="s">
        <v>46</v>
      </c>
      <c r="C327" t="s">
        <v>122</v>
      </c>
      <c r="D327" t="s">
        <v>122</v>
      </c>
      <c r="E327" t="s">
        <v>118</v>
      </c>
      <c r="F327" s="4">
        <f t="shared" si="86"/>
        <v>46332</v>
      </c>
      <c r="G327" t="s">
        <v>40</v>
      </c>
      <c r="H327" s="28">
        <v>0</v>
      </c>
      <c r="I327" s="2">
        <v>0</v>
      </c>
      <c r="J327" s="2">
        <v>0</v>
      </c>
      <c r="K327" s="2">
        <v>0</v>
      </c>
      <c r="L327" s="2">
        <v>0</v>
      </c>
      <c r="M327" s="29">
        <v>0</v>
      </c>
      <c r="N327" s="31">
        <f t="shared" si="81"/>
        <v>0</v>
      </c>
      <c r="O327" s="30">
        <f t="shared" si="82"/>
        <v>0</v>
      </c>
      <c r="P327" t="s">
        <v>49</v>
      </c>
      <c r="Q327" t="s">
        <v>49</v>
      </c>
      <c r="R327" t="s">
        <v>122</v>
      </c>
      <c r="S327" t="s">
        <v>122</v>
      </c>
      <c r="T327" t="s">
        <v>118</v>
      </c>
      <c r="U327" s="4">
        <f t="shared" si="87"/>
        <v>45968</v>
      </c>
      <c r="V327" t="s">
        <v>40</v>
      </c>
      <c r="W327" s="28">
        <v>654</v>
      </c>
      <c r="X327" s="2">
        <v>6</v>
      </c>
      <c r="Y327" s="2">
        <v>1</v>
      </c>
      <c r="Z327" s="2">
        <v>36989.14</v>
      </c>
      <c r="AA327" s="2">
        <v>470.72</v>
      </c>
      <c r="AB327" s="29">
        <v>41.96</v>
      </c>
      <c r="AC327" s="31">
        <f t="shared" si="83"/>
        <v>661</v>
      </c>
      <c r="AD327" s="30">
        <f t="shared" si="84"/>
        <v>37501.82</v>
      </c>
      <c r="AE327" s="2">
        <f t="shared" si="92"/>
        <v>-654</v>
      </c>
      <c r="AF327" s="2">
        <f t="shared" si="90"/>
        <v>-6</v>
      </c>
      <c r="AG327" s="2">
        <f t="shared" si="90"/>
        <v>-1</v>
      </c>
      <c r="AH327" s="2">
        <f t="shared" si="90"/>
        <v>-36989.14</v>
      </c>
      <c r="AI327" s="2">
        <f t="shared" si="90"/>
        <v>-470.72</v>
      </c>
      <c r="AJ327" s="29">
        <f t="shared" si="90"/>
        <v>-41.96</v>
      </c>
      <c r="AK327" s="31">
        <f t="shared" si="90"/>
        <v>-661</v>
      </c>
      <c r="AL327" s="31">
        <f t="shared" si="90"/>
        <v>-37501.82</v>
      </c>
      <c r="AM327" s="38">
        <f t="shared" si="93"/>
        <v>-1</v>
      </c>
      <c r="AN327" s="38">
        <f t="shared" si="91"/>
        <v>-1</v>
      </c>
      <c r="AO327" s="38">
        <f t="shared" si="91"/>
        <v>-1</v>
      </c>
      <c r="AP327" s="38">
        <f t="shared" si="91"/>
        <v>-1</v>
      </c>
      <c r="AQ327" s="38">
        <f t="shared" si="91"/>
        <v>-1</v>
      </c>
      <c r="AR327" s="39">
        <f t="shared" si="91"/>
        <v>-1</v>
      </c>
      <c r="AS327" s="40">
        <f t="shared" si="91"/>
        <v>-1</v>
      </c>
      <c r="AT327" s="40">
        <f t="shared" si="91"/>
        <v>-1</v>
      </c>
      <c r="AU327" s="119">
        <f t="shared" si="80"/>
        <v>0</v>
      </c>
      <c r="AV327" s="120">
        <f t="shared" ref="AV327:AV328" si="95">Z327/W327</f>
        <v>56.558318042813454</v>
      </c>
      <c r="AW327" s="121">
        <f t="shared" ref="AW327:AW377" si="96">AU327-AV327</f>
        <v>-56.558318042813454</v>
      </c>
      <c r="AX327" s="119">
        <f t="shared" ref="AX327:AX377" si="97">IFERROR((L327+M327)/(I327+J327),0)</f>
        <v>0</v>
      </c>
      <c r="AY327" s="120">
        <f t="shared" si="94"/>
        <v>73.240000000000009</v>
      </c>
      <c r="AZ327" s="121">
        <f t="shared" si="85"/>
        <v>-73.240000000000009</v>
      </c>
    </row>
    <row r="328" spans="1:52" ht="13.5" hidden="1" outlineLevel="1" thickBot="1" x14ac:dyDescent="0.25">
      <c r="A328" t="s">
        <v>46</v>
      </c>
      <c r="B328" t="s">
        <v>46</v>
      </c>
      <c r="C328" t="s">
        <v>122</v>
      </c>
      <c r="D328" t="s">
        <v>122</v>
      </c>
      <c r="E328" t="s">
        <v>118</v>
      </c>
      <c r="F328" s="59">
        <f t="shared" si="86"/>
        <v>46333</v>
      </c>
      <c r="G328" s="42" t="s">
        <v>41</v>
      </c>
      <c r="H328" s="43">
        <v>0</v>
      </c>
      <c r="I328" s="44">
        <v>0</v>
      </c>
      <c r="J328" s="44">
        <v>0</v>
      </c>
      <c r="K328" s="44">
        <v>0</v>
      </c>
      <c r="L328" s="44">
        <v>0</v>
      </c>
      <c r="M328" s="45">
        <v>0</v>
      </c>
      <c r="N328" s="47">
        <f t="shared" si="81"/>
        <v>0</v>
      </c>
      <c r="O328" s="46">
        <f t="shared" si="82"/>
        <v>0</v>
      </c>
      <c r="P328" t="s">
        <v>49</v>
      </c>
      <c r="Q328" t="s">
        <v>49</v>
      </c>
      <c r="R328" t="s">
        <v>122</v>
      </c>
      <c r="S328" t="s">
        <v>122</v>
      </c>
      <c r="T328" t="s">
        <v>118</v>
      </c>
      <c r="U328" s="59">
        <f t="shared" si="87"/>
        <v>45969</v>
      </c>
      <c r="V328" s="42" t="s">
        <v>41</v>
      </c>
      <c r="W328" s="43">
        <v>725</v>
      </c>
      <c r="X328" s="44">
        <v>8</v>
      </c>
      <c r="Y328" s="44">
        <v>0</v>
      </c>
      <c r="Z328" s="44">
        <v>40913.56</v>
      </c>
      <c r="AA328" s="44">
        <v>1490.04</v>
      </c>
      <c r="AB328" s="45">
        <v>0</v>
      </c>
      <c r="AC328" s="47">
        <f t="shared" si="83"/>
        <v>733</v>
      </c>
      <c r="AD328" s="46">
        <f t="shared" si="84"/>
        <v>42403.6</v>
      </c>
      <c r="AE328" s="44">
        <f t="shared" si="92"/>
        <v>-725</v>
      </c>
      <c r="AF328" s="44">
        <f t="shared" si="90"/>
        <v>-8</v>
      </c>
      <c r="AG328" s="44">
        <f t="shared" si="90"/>
        <v>0</v>
      </c>
      <c r="AH328" s="44">
        <f t="shared" si="90"/>
        <v>-40913.56</v>
      </c>
      <c r="AI328" s="44">
        <f t="shared" si="90"/>
        <v>-1490.04</v>
      </c>
      <c r="AJ328" s="45">
        <f t="shared" si="90"/>
        <v>0</v>
      </c>
      <c r="AK328" s="47">
        <f t="shared" si="90"/>
        <v>-733</v>
      </c>
      <c r="AL328" s="47">
        <f t="shared" si="90"/>
        <v>-42403.6</v>
      </c>
      <c r="AM328" s="56">
        <f t="shared" si="93"/>
        <v>-1</v>
      </c>
      <c r="AN328" s="56">
        <f t="shared" si="91"/>
        <v>-1</v>
      </c>
      <c r="AO328" s="56" t="str">
        <f t="shared" si="91"/>
        <v/>
      </c>
      <c r="AP328" s="56">
        <f t="shared" si="91"/>
        <v>-1</v>
      </c>
      <c r="AQ328" s="56">
        <f t="shared" si="91"/>
        <v>-1</v>
      </c>
      <c r="AR328" s="57" t="str">
        <f t="shared" si="91"/>
        <v/>
      </c>
      <c r="AS328" s="58">
        <f t="shared" si="91"/>
        <v>-1</v>
      </c>
      <c r="AT328" s="58">
        <f t="shared" si="91"/>
        <v>-1</v>
      </c>
      <c r="AU328" s="122">
        <f t="shared" ref="AU328:AU377" si="98">IFERROR(K328/H328,0)</f>
        <v>0</v>
      </c>
      <c r="AV328" s="123">
        <f t="shared" si="95"/>
        <v>56.432496551724135</v>
      </c>
      <c r="AW328" s="124">
        <f t="shared" si="96"/>
        <v>-56.432496551724135</v>
      </c>
      <c r="AX328" s="122">
        <f t="shared" si="97"/>
        <v>0</v>
      </c>
      <c r="AY328" s="123">
        <f t="shared" si="94"/>
        <v>186.255</v>
      </c>
      <c r="AZ328" s="124">
        <f t="shared" si="85"/>
        <v>-186.255</v>
      </c>
    </row>
    <row r="329" spans="1:52" hidden="1" outlineLevel="1" x14ac:dyDescent="0.2">
      <c r="A329" t="s">
        <v>46</v>
      </c>
      <c r="B329" t="s">
        <v>46</v>
      </c>
      <c r="C329" t="s">
        <v>122</v>
      </c>
      <c r="D329" t="s">
        <v>122</v>
      </c>
      <c r="E329" t="s">
        <v>119</v>
      </c>
      <c r="F329" s="4">
        <f t="shared" si="86"/>
        <v>46334</v>
      </c>
      <c r="G329" t="s">
        <v>35</v>
      </c>
      <c r="H329" s="28">
        <v>0</v>
      </c>
      <c r="I329" s="2">
        <v>0</v>
      </c>
      <c r="J329" s="2">
        <v>0</v>
      </c>
      <c r="K329" s="2">
        <v>0</v>
      </c>
      <c r="L329" s="2">
        <v>0</v>
      </c>
      <c r="M329" s="29">
        <v>0</v>
      </c>
      <c r="N329" s="31">
        <f t="shared" si="81"/>
        <v>0</v>
      </c>
      <c r="O329" s="30">
        <f t="shared" si="82"/>
        <v>0</v>
      </c>
      <c r="P329" t="s">
        <v>49</v>
      </c>
      <c r="Q329" t="s">
        <v>49</v>
      </c>
      <c r="R329" t="s">
        <v>122</v>
      </c>
      <c r="S329" t="s">
        <v>122</v>
      </c>
      <c r="T329" t="s">
        <v>119</v>
      </c>
      <c r="U329" s="4">
        <f t="shared" si="87"/>
        <v>45970</v>
      </c>
      <c r="V329" t="s">
        <v>35</v>
      </c>
      <c r="W329" s="28">
        <v>330</v>
      </c>
      <c r="X329" s="2">
        <v>1</v>
      </c>
      <c r="Y329" s="2">
        <v>0</v>
      </c>
      <c r="Z329" s="2">
        <v>18104.709999999995</v>
      </c>
      <c r="AA329" s="2">
        <v>156.22</v>
      </c>
      <c r="AB329" s="29">
        <v>0</v>
      </c>
      <c r="AC329" s="31">
        <f t="shared" si="83"/>
        <v>331</v>
      </c>
      <c r="AD329" s="30">
        <f t="shared" si="84"/>
        <v>18260.929999999997</v>
      </c>
      <c r="AE329" s="2">
        <f t="shared" si="92"/>
        <v>-330</v>
      </c>
      <c r="AF329" s="2">
        <f t="shared" si="90"/>
        <v>-1</v>
      </c>
      <c r="AG329" s="2">
        <f t="shared" si="90"/>
        <v>0</v>
      </c>
      <c r="AH329" s="2">
        <f t="shared" si="90"/>
        <v>-18104.709999999995</v>
      </c>
      <c r="AI329" s="2">
        <f t="shared" si="90"/>
        <v>-156.22</v>
      </c>
      <c r="AJ329" s="29">
        <f t="shared" si="90"/>
        <v>0</v>
      </c>
      <c r="AK329" s="31">
        <f t="shared" si="90"/>
        <v>-331</v>
      </c>
      <c r="AL329" s="31">
        <f t="shared" si="90"/>
        <v>-18260.929999999997</v>
      </c>
      <c r="AM329" s="38">
        <f t="shared" si="93"/>
        <v>-1</v>
      </c>
      <c r="AN329" s="38">
        <f t="shared" si="91"/>
        <v>-1</v>
      </c>
      <c r="AO329" s="38" t="str">
        <f t="shared" si="91"/>
        <v/>
      </c>
      <c r="AP329" s="38">
        <f t="shared" si="91"/>
        <v>-1</v>
      </c>
      <c r="AQ329" s="38">
        <f t="shared" si="91"/>
        <v>-1</v>
      </c>
      <c r="AR329" s="39" t="str">
        <f t="shared" si="91"/>
        <v/>
      </c>
      <c r="AS329" s="40">
        <f t="shared" si="91"/>
        <v>-1</v>
      </c>
      <c r="AT329" s="40">
        <f t="shared" si="91"/>
        <v>-1</v>
      </c>
      <c r="AU329" s="116">
        <f t="shared" si="98"/>
        <v>0</v>
      </c>
      <c r="AV329" s="117">
        <f t="shared" ref="AV329:AV377" si="99">IFERROR(Z329/W329,0)</f>
        <v>54.862757575757563</v>
      </c>
      <c r="AW329" s="118">
        <f t="shared" si="96"/>
        <v>-54.862757575757563</v>
      </c>
      <c r="AX329" s="116">
        <f t="shared" si="97"/>
        <v>0</v>
      </c>
      <c r="AY329" s="117">
        <f t="shared" si="94"/>
        <v>156.22</v>
      </c>
      <c r="AZ329" s="118">
        <f t="shared" si="85"/>
        <v>-156.22</v>
      </c>
    </row>
    <row r="330" spans="1:52" hidden="1" outlineLevel="1" x14ac:dyDescent="0.2">
      <c r="A330" t="s">
        <v>46</v>
      </c>
      <c r="B330" t="s">
        <v>46</v>
      </c>
      <c r="C330" t="s">
        <v>122</v>
      </c>
      <c r="D330" t="s">
        <v>122</v>
      </c>
      <c r="E330" t="s">
        <v>119</v>
      </c>
      <c r="F330" s="4">
        <f t="shared" si="86"/>
        <v>46335</v>
      </c>
      <c r="G330" t="s">
        <v>36</v>
      </c>
      <c r="H330" s="28">
        <v>0</v>
      </c>
      <c r="I330" s="2">
        <v>0</v>
      </c>
      <c r="J330" s="2">
        <v>0</v>
      </c>
      <c r="K330" s="2">
        <v>0</v>
      </c>
      <c r="L330" s="2">
        <v>0</v>
      </c>
      <c r="M330" s="29">
        <v>0</v>
      </c>
      <c r="N330" s="31">
        <f t="shared" si="81"/>
        <v>0</v>
      </c>
      <c r="O330" s="30">
        <f t="shared" si="82"/>
        <v>0</v>
      </c>
      <c r="P330" t="s">
        <v>49</v>
      </c>
      <c r="Q330" t="s">
        <v>49</v>
      </c>
      <c r="R330" t="s">
        <v>122</v>
      </c>
      <c r="S330" t="s">
        <v>122</v>
      </c>
      <c r="T330" t="s">
        <v>119</v>
      </c>
      <c r="U330" s="4">
        <f t="shared" si="87"/>
        <v>45971</v>
      </c>
      <c r="V330" t="s">
        <v>36</v>
      </c>
      <c r="W330" s="28">
        <v>245</v>
      </c>
      <c r="X330" s="2">
        <v>8</v>
      </c>
      <c r="Y330" s="2">
        <v>1</v>
      </c>
      <c r="Z330" s="2">
        <v>14483.33</v>
      </c>
      <c r="AA330" s="2">
        <v>1119.77</v>
      </c>
      <c r="AB330" s="29">
        <v>229.6</v>
      </c>
      <c r="AC330" s="31">
        <f t="shared" si="83"/>
        <v>254</v>
      </c>
      <c r="AD330" s="30">
        <f t="shared" si="84"/>
        <v>15832.7</v>
      </c>
      <c r="AE330" s="2">
        <f t="shared" si="92"/>
        <v>-245</v>
      </c>
      <c r="AF330" s="2">
        <f t="shared" si="90"/>
        <v>-8</v>
      </c>
      <c r="AG330" s="2">
        <f t="shared" si="90"/>
        <v>-1</v>
      </c>
      <c r="AH330" s="2">
        <f t="shared" si="90"/>
        <v>-14483.33</v>
      </c>
      <c r="AI330" s="2">
        <f t="shared" si="90"/>
        <v>-1119.77</v>
      </c>
      <c r="AJ330" s="29">
        <f t="shared" si="90"/>
        <v>-229.6</v>
      </c>
      <c r="AK330" s="31">
        <f t="shared" si="90"/>
        <v>-254</v>
      </c>
      <c r="AL330" s="31">
        <f t="shared" si="90"/>
        <v>-15832.7</v>
      </c>
      <c r="AM330" s="38">
        <f t="shared" si="93"/>
        <v>-1</v>
      </c>
      <c r="AN330" s="38">
        <f t="shared" si="91"/>
        <v>-1</v>
      </c>
      <c r="AO330" s="38">
        <f t="shared" si="91"/>
        <v>-1</v>
      </c>
      <c r="AP330" s="38">
        <f t="shared" si="91"/>
        <v>-1</v>
      </c>
      <c r="AQ330" s="38">
        <f t="shared" si="91"/>
        <v>-1</v>
      </c>
      <c r="AR330" s="39">
        <f t="shared" si="91"/>
        <v>-1</v>
      </c>
      <c r="AS330" s="40">
        <f t="shared" si="91"/>
        <v>-1</v>
      </c>
      <c r="AT330" s="40">
        <f t="shared" si="91"/>
        <v>-1</v>
      </c>
      <c r="AU330" s="119">
        <f t="shared" si="98"/>
        <v>0</v>
      </c>
      <c r="AV330" s="120">
        <f t="shared" si="99"/>
        <v>59.115632653061226</v>
      </c>
      <c r="AW330" s="121">
        <f t="shared" si="96"/>
        <v>-59.115632653061226</v>
      </c>
      <c r="AX330" s="119">
        <f t="shared" si="97"/>
        <v>0</v>
      </c>
      <c r="AY330" s="120">
        <f t="shared" si="94"/>
        <v>149.92999999999998</v>
      </c>
      <c r="AZ330" s="121">
        <f t="shared" si="85"/>
        <v>-149.92999999999998</v>
      </c>
    </row>
    <row r="331" spans="1:52" hidden="1" outlineLevel="1" x14ac:dyDescent="0.2">
      <c r="A331" t="s">
        <v>46</v>
      </c>
      <c r="B331" t="s">
        <v>46</v>
      </c>
      <c r="C331" t="s">
        <v>122</v>
      </c>
      <c r="D331" t="s">
        <v>122</v>
      </c>
      <c r="E331" t="s">
        <v>119</v>
      </c>
      <c r="F331" s="4">
        <f t="shared" si="86"/>
        <v>46336</v>
      </c>
      <c r="G331" t="s">
        <v>37</v>
      </c>
      <c r="H331" s="28">
        <v>0</v>
      </c>
      <c r="I331" s="2">
        <v>0</v>
      </c>
      <c r="J331" s="2">
        <v>0</v>
      </c>
      <c r="K331" s="2">
        <v>0</v>
      </c>
      <c r="L331" s="2">
        <v>0</v>
      </c>
      <c r="M331" s="29">
        <v>0</v>
      </c>
      <c r="N331" s="31">
        <f t="shared" si="81"/>
        <v>0</v>
      </c>
      <c r="O331" s="30">
        <f t="shared" si="82"/>
        <v>0</v>
      </c>
      <c r="P331" t="s">
        <v>49</v>
      </c>
      <c r="Q331" t="s">
        <v>49</v>
      </c>
      <c r="R331" t="s">
        <v>122</v>
      </c>
      <c r="S331" t="s">
        <v>122</v>
      </c>
      <c r="T331" t="s">
        <v>119</v>
      </c>
      <c r="U331" s="4">
        <f t="shared" si="87"/>
        <v>45972</v>
      </c>
      <c r="V331" t="s">
        <v>37</v>
      </c>
      <c r="W331" s="28">
        <v>323</v>
      </c>
      <c r="X331" s="2">
        <v>9</v>
      </c>
      <c r="Y331" s="2">
        <v>0</v>
      </c>
      <c r="Z331" s="2">
        <v>17974.53</v>
      </c>
      <c r="AA331" s="2">
        <v>1139.32</v>
      </c>
      <c r="AB331" s="29">
        <v>0</v>
      </c>
      <c r="AC331" s="31">
        <f t="shared" si="83"/>
        <v>332</v>
      </c>
      <c r="AD331" s="30">
        <f t="shared" si="84"/>
        <v>19113.849999999999</v>
      </c>
      <c r="AE331" s="2">
        <f t="shared" si="92"/>
        <v>-323</v>
      </c>
      <c r="AF331" s="2">
        <f t="shared" si="90"/>
        <v>-9</v>
      </c>
      <c r="AG331" s="2">
        <f t="shared" si="90"/>
        <v>0</v>
      </c>
      <c r="AH331" s="2">
        <f t="shared" si="90"/>
        <v>-17974.53</v>
      </c>
      <c r="AI331" s="2">
        <f t="shared" si="90"/>
        <v>-1139.32</v>
      </c>
      <c r="AJ331" s="29">
        <f t="shared" si="90"/>
        <v>0</v>
      </c>
      <c r="AK331" s="31">
        <f t="shared" si="90"/>
        <v>-332</v>
      </c>
      <c r="AL331" s="31">
        <f t="shared" si="90"/>
        <v>-19113.849999999999</v>
      </c>
      <c r="AM331" s="38">
        <f t="shared" si="93"/>
        <v>-1</v>
      </c>
      <c r="AN331" s="38">
        <f t="shared" si="91"/>
        <v>-1</v>
      </c>
      <c r="AO331" s="38" t="str">
        <f t="shared" si="91"/>
        <v/>
      </c>
      <c r="AP331" s="38">
        <f t="shared" si="91"/>
        <v>-1</v>
      </c>
      <c r="AQ331" s="38">
        <f t="shared" si="91"/>
        <v>-1</v>
      </c>
      <c r="AR331" s="39" t="str">
        <f t="shared" si="91"/>
        <v/>
      </c>
      <c r="AS331" s="40">
        <f t="shared" si="91"/>
        <v>-1</v>
      </c>
      <c r="AT331" s="40">
        <f t="shared" si="91"/>
        <v>-1</v>
      </c>
      <c r="AU331" s="119">
        <f t="shared" si="98"/>
        <v>0</v>
      </c>
      <c r="AV331" s="120">
        <f t="shared" si="99"/>
        <v>55.648699690402474</v>
      </c>
      <c r="AW331" s="121">
        <f t="shared" si="96"/>
        <v>-55.648699690402474</v>
      </c>
      <c r="AX331" s="119">
        <f t="shared" si="97"/>
        <v>0</v>
      </c>
      <c r="AY331" s="120">
        <f t="shared" si="94"/>
        <v>126.5911111111111</v>
      </c>
      <c r="AZ331" s="121">
        <f t="shared" si="85"/>
        <v>-126.5911111111111</v>
      </c>
    </row>
    <row r="332" spans="1:52" hidden="1" outlineLevel="1" x14ac:dyDescent="0.2">
      <c r="A332" t="s">
        <v>46</v>
      </c>
      <c r="B332" t="s">
        <v>46</v>
      </c>
      <c r="C332" t="s">
        <v>122</v>
      </c>
      <c r="D332" t="s">
        <v>122</v>
      </c>
      <c r="E332" t="s">
        <v>119</v>
      </c>
      <c r="F332" s="4">
        <f t="shared" si="86"/>
        <v>46337</v>
      </c>
      <c r="G332" t="s">
        <v>38</v>
      </c>
      <c r="H332" s="28">
        <v>0</v>
      </c>
      <c r="I332" s="2">
        <v>0</v>
      </c>
      <c r="J332" s="2">
        <v>0</v>
      </c>
      <c r="K332" s="2">
        <v>0</v>
      </c>
      <c r="L332" s="2">
        <v>0</v>
      </c>
      <c r="M332" s="29">
        <v>0</v>
      </c>
      <c r="N332" s="31">
        <f t="shared" si="81"/>
        <v>0</v>
      </c>
      <c r="O332" s="30">
        <f t="shared" si="82"/>
        <v>0</v>
      </c>
      <c r="P332" t="s">
        <v>49</v>
      </c>
      <c r="Q332" t="s">
        <v>49</v>
      </c>
      <c r="R332" t="s">
        <v>122</v>
      </c>
      <c r="S332" t="s">
        <v>122</v>
      </c>
      <c r="T332" t="s">
        <v>119</v>
      </c>
      <c r="U332" s="4">
        <f t="shared" si="87"/>
        <v>45973</v>
      </c>
      <c r="V332" t="s">
        <v>38</v>
      </c>
      <c r="W332" s="28">
        <v>305</v>
      </c>
      <c r="X332" s="2">
        <v>8</v>
      </c>
      <c r="Y332" s="2">
        <v>0</v>
      </c>
      <c r="Z332" s="2">
        <v>17321.399999999998</v>
      </c>
      <c r="AA332" s="2">
        <v>894.78</v>
      </c>
      <c r="AB332" s="29">
        <v>0</v>
      </c>
      <c r="AC332" s="31">
        <f t="shared" si="83"/>
        <v>313</v>
      </c>
      <c r="AD332" s="30">
        <f t="shared" si="84"/>
        <v>18216.179999999997</v>
      </c>
      <c r="AE332" s="2">
        <f t="shared" si="92"/>
        <v>-305</v>
      </c>
      <c r="AF332" s="2">
        <f t="shared" si="90"/>
        <v>-8</v>
      </c>
      <c r="AG332" s="2">
        <f t="shared" si="90"/>
        <v>0</v>
      </c>
      <c r="AH332" s="2">
        <f t="shared" si="90"/>
        <v>-17321.399999999998</v>
      </c>
      <c r="AI332" s="2">
        <f t="shared" si="90"/>
        <v>-894.78</v>
      </c>
      <c r="AJ332" s="29">
        <f t="shared" si="90"/>
        <v>0</v>
      </c>
      <c r="AK332" s="31">
        <f t="shared" si="90"/>
        <v>-313</v>
      </c>
      <c r="AL332" s="31">
        <f t="shared" si="90"/>
        <v>-18216.179999999997</v>
      </c>
      <c r="AM332" s="38">
        <f t="shared" si="93"/>
        <v>-1</v>
      </c>
      <c r="AN332" s="38">
        <f t="shared" si="91"/>
        <v>-1</v>
      </c>
      <c r="AO332" s="38" t="str">
        <f t="shared" si="91"/>
        <v/>
      </c>
      <c r="AP332" s="38">
        <f t="shared" si="91"/>
        <v>-1</v>
      </c>
      <c r="AQ332" s="38">
        <f t="shared" si="91"/>
        <v>-1</v>
      </c>
      <c r="AR332" s="39" t="str">
        <f t="shared" si="91"/>
        <v/>
      </c>
      <c r="AS332" s="40">
        <f t="shared" si="91"/>
        <v>-1</v>
      </c>
      <c r="AT332" s="40">
        <f t="shared" si="91"/>
        <v>-1</v>
      </c>
      <c r="AU332" s="119">
        <f t="shared" si="98"/>
        <v>0</v>
      </c>
      <c r="AV332" s="120">
        <f t="shared" si="99"/>
        <v>56.79147540983606</v>
      </c>
      <c r="AW332" s="121">
        <f t="shared" si="96"/>
        <v>-56.79147540983606</v>
      </c>
      <c r="AX332" s="119">
        <f t="shared" si="97"/>
        <v>0</v>
      </c>
      <c r="AY332" s="120">
        <f t="shared" si="94"/>
        <v>111.8475</v>
      </c>
      <c r="AZ332" s="121">
        <f t="shared" si="85"/>
        <v>-111.8475</v>
      </c>
    </row>
    <row r="333" spans="1:52" hidden="1" outlineLevel="1" x14ac:dyDescent="0.2">
      <c r="A333" t="s">
        <v>46</v>
      </c>
      <c r="B333" t="s">
        <v>46</v>
      </c>
      <c r="C333" t="s">
        <v>122</v>
      </c>
      <c r="D333" t="s">
        <v>122</v>
      </c>
      <c r="E333" t="s">
        <v>119</v>
      </c>
      <c r="F333" s="4">
        <f t="shared" si="86"/>
        <v>46338</v>
      </c>
      <c r="G333" t="s">
        <v>39</v>
      </c>
      <c r="H333" s="28">
        <v>0</v>
      </c>
      <c r="I333" s="2">
        <v>0</v>
      </c>
      <c r="J333" s="2">
        <v>0</v>
      </c>
      <c r="K333" s="2">
        <v>0</v>
      </c>
      <c r="L333" s="2">
        <v>0</v>
      </c>
      <c r="M333" s="29">
        <v>0</v>
      </c>
      <c r="N333" s="31">
        <f t="shared" si="81"/>
        <v>0</v>
      </c>
      <c r="O333" s="30">
        <f t="shared" si="82"/>
        <v>0</v>
      </c>
      <c r="P333" t="s">
        <v>49</v>
      </c>
      <c r="Q333" t="s">
        <v>49</v>
      </c>
      <c r="R333" t="s">
        <v>122</v>
      </c>
      <c r="S333" t="s">
        <v>122</v>
      </c>
      <c r="T333" t="s">
        <v>119</v>
      </c>
      <c r="U333" s="4">
        <f t="shared" si="87"/>
        <v>45974</v>
      </c>
      <c r="V333" t="s">
        <v>39</v>
      </c>
      <c r="W333" s="28">
        <v>417</v>
      </c>
      <c r="X333" s="2">
        <v>1</v>
      </c>
      <c r="Y333" s="2">
        <v>2</v>
      </c>
      <c r="Z333" s="2">
        <v>22039.81</v>
      </c>
      <c r="AA333" s="2">
        <v>265.86</v>
      </c>
      <c r="AB333" s="29">
        <v>1225.76</v>
      </c>
      <c r="AC333" s="31">
        <f t="shared" si="83"/>
        <v>420</v>
      </c>
      <c r="AD333" s="30">
        <f t="shared" si="84"/>
        <v>23531.43</v>
      </c>
      <c r="AE333" s="2">
        <f t="shared" si="92"/>
        <v>-417</v>
      </c>
      <c r="AF333" s="2">
        <f t="shared" si="90"/>
        <v>-1</v>
      </c>
      <c r="AG333" s="2">
        <f t="shared" si="90"/>
        <v>-2</v>
      </c>
      <c r="AH333" s="2">
        <f t="shared" si="90"/>
        <v>-22039.81</v>
      </c>
      <c r="AI333" s="2">
        <f t="shared" si="90"/>
        <v>-265.86</v>
      </c>
      <c r="AJ333" s="29">
        <f t="shared" si="90"/>
        <v>-1225.76</v>
      </c>
      <c r="AK333" s="31">
        <f t="shared" si="90"/>
        <v>-420</v>
      </c>
      <c r="AL333" s="31">
        <f t="shared" si="90"/>
        <v>-23531.43</v>
      </c>
      <c r="AM333" s="38">
        <f t="shared" si="93"/>
        <v>-1</v>
      </c>
      <c r="AN333" s="38">
        <f t="shared" si="91"/>
        <v>-1</v>
      </c>
      <c r="AO333" s="38">
        <f t="shared" si="91"/>
        <v>-1</v>
      </c>
      <c r="AP333" s="38">
        <f t="shared" si="91"/>
        <v>-1</v>
      </c>
      <c r="AQ333" s="38">
        <f t="shared" si="91"/>
        <v>-1</v>
      </c>
      <c r="AR333" s="39">
        <f t="shared" si="91"/>
        <v>-1</v>
      </c>
      <c r="AS333" s="40">
        <f t="shared" si="91"/>
        <v>-1</v>
      </c>
      <c r="AT333" s="40">
        <f t="shared" si="91"/>
        <v>-1</v>
      </c>
      <c r="AU333" s="119">
        <f t="shared" si="98"/>
        <v>0</v>
      </c>
      <c r="AV333" s="120">
        <f t="shared" si="99"/>
        <v>52.85326139088729</v>
      </c>
      <c r="AW333" s="121">
        <f t="shared" si="96"/>
        <v>-52.85326139088729</v>
      </c>
      <c r="AX333" s="119">
        <f t="shared" si="97"/>
        <v>0</v>
      </c>
      <c r="AY333" s="120">
        <f t="shared" si="94"/>
        <v>497.20666666666665</v>
      </c>
      <c r="AZ333" s="121">
        <f t="shared" si="85"/>
        <v>-497.20666666666665</v>
      </c>
    </row>
    <row r="334" spans="1:52" hidden="1" outlineLevel="1" x14ac:dyDescent="0.2">
      <c r="A334" t="s">
        <v>46</v>
      </c>
      <c r="B334" t="s">
        <v>46</v>
      </c>
      <c r="C334" t="s">
        <v>122</v>
      </c>
      <c r="D334" t="s">
        <v>122</v>
      </c>
      <c r="E334" t="s">
        <v>119</v>
      </c>
      <c r="F334" s="4">
        <f t="shared" si="86"/>
        <v>46339</v>
      </c>
      <c r="G334" t="s">
        <v>40</v>
      </c>
      <c r="H334" s="28">
        <v>0</v>
      </c>
      <c r="I334" s="2">
        <v>0</v>
      </c>
      <c r="J334" s="2">
        <v>0</v>
      </c>
      <c r="K334" s="2">
        <v>0</v>
      </c>
      <c r="L334" s="2">
        <v>0</v>
      </c>
      <c r="M334" s="29">
        <v>0</v>
      </c>
      <c r="N334" s="31">
        <f t="shared" si="81"/>
        <v>0</v>
      </c>
      <c r="O334" s="30">
        <f t="shared" si="82"/>
        <v>0</v>
      </c>
      <c r="P334" t="s">
        <v>49</v>
      </c>
      <c r="Q334" t="s">
        <v>49</v>
      </c>
      <c r="R334" t="s">
        <v>122</v>
      </c>
      <c r="S334" t="s">
        <v>122</v>
      </c>
      <c r="T334" t="s">
        <v>119</v>
      </c>
      <c r="U334" s="4">
        <f t="shared" si="87"/>
        <v>45975</v>
      </c>
      <c r="V334" t="s">
        <v>40</v>
      </c>
      <c r="W334" s="28">
        <v>690</v>
      </c>
      <c r="X334" s="2">
        <v>8</v>
      </c>
      <c r="Y334" s="2">
        <v>0</v>
      </c>
      <c r="Z334" s="2">
        <v>41822.639999999999</v>
      </c>
      <c r="AA334" s="2">
        <v>1245.74</v>
      </c>
      <c r="AB334" s="29">
        <v>0</v>
      </c>
      <c r="AC334" s="31">
        <f t="shared" si="83"/>
        <v>698</v>
      </c>
      <c r="AD334" s="30">
        <f t="shared" si="84"/>
        <v>43068.38</v>
      </c>
      <c r="AE334" s="2">
        <f t="shared" si="92"/>
        <v>-690</v>
      </c>
      <c r="AF334" s="2">
        <f t="shared" si="90"/>
        <v>-8</v>
      </c>
      <c r="AG334" s="2">
        <f t="shared" si="90"/>
        <v>0</v>
      </c>
      <c r="AH334" s="2">
        <f t="shared" si="90"/>
        <v>-41822.639999999999</v>
      </c>
      <c r="AI334" s="2">
        <f t="shared" si="90"/>
        <v>-1245.74</v>
      </c>
      <c r="AJ334" s="29">
        <f t="shared" si="90"/>
        <v>0</v>
      </c>
      <c r="AK334" s="31">
        <f t="shared" si="90"/>
        <v>-698</v>
      </c>
      <c r="AL334" s="31">
        <f t="shared" si="90"/>
        <v>-43068.38</v>
      </c>
      <c r="AM334" s="38">
        <f t="shared" si="93"/>
        <v>-1</v>
      </c>
      <c r="AN334" s="38">
        <f t="shared" si="91"/>
        <v>-1</v>
      </c>
      <c r="AO334" s="38" t="str">
        <f t="shared" si="91"/>
        <v/>
      </c>
      <c r="AP334" s="38">
        <f t="shared" si="91"/>
        <v>-1</v>
      </c>
      <c r="AQ334" s="38">
        <f t="shared" si="91"/>
        <v>-1</v>
      </c>
      <c r="AR334" s="39" t="str">
        <f t="shared" si="91"/>
        <v/>
      </c>
      <c r="AS334" s="40">
        <f t="shared" si="91"/>
        <v>-1</v>
      </c>
      <c r="AT334" s="40">
        <f t="shared" si="91"/>
        <v>-1</v>
      </c>
      <c r="AU334" s="119">
        <f t="shared" si="98"/>
        <v>0</v>
      </c>
      <c r="AV334" s="120">
        <f t="shared" si="99"/>
        <v>60.612521739130436</v>
      </c>
      <c r="AW334" s="121">
        <f t="shared" si="96"/>
        <v>-60.612521739130436</v>
      </c>
      <c r="AX334" s="119">
        <f t="shared" si="97"/>
        <v>0</v>
      </c>
      <c r="AY334" s="120">
        <f t="shared" si="94"/>
        <v>155.7175</v>
      </c>
      <c r="AZ334" s="121">
        <f t="shared" si="85"/>
        <v>-155.7175</v>
      </c>
    </row>
    <row r="335" spans="1:52" ht="13.5" hidden="1" outlineLevel="1" thickBot="1" x14ac:dyDescent="0.25">
      <c r="A335" t="s">
        <v>46</v>
      </c>
      <c r="B335" t="s">
        <v>46</v>
      </c>
      <c r="C335" t="s">
        <v>122</v>
      </c>
      <c r="D335" t="s">
        <v>122</v>
      </c>
      <c r="E335" t="s">
        <v>119</v>
      </c>
      <c r="F335" s="59">
        <f t="shared" si="86"/>
        <v>46340</v>
      </c>
      <c r="G335" s="42" t="s">
        <v>41</v>
      </c>
      <c r="H335" s="43">
        <v>0</v>
      </c>
      <c r="I335" s="44">
        <v>0</v>
      </c>
      <c r="J335" s="44">
        <v>0</v>
      </c>
      <c r="K335" s="44">
        <v>0</v>
      </c>
      <c r="L335" s="44">
        <v>0</v>
      </c>
      <c r="M335" s="45">
        <v>0</v>
      </c>
      <c r="N335" s="47">
        <f t="shared" ref="N335:N377" si="100">SUM(H335:J335)</f>
        <v>0</v>
      </c>
      <c r="O335" s="46">
        <f t="shared" ref="O335:O377" si="101">SUM(K335:M335)</f>
        <v>0</v>
      </c>
      <c r="P335" t="s">
        <v>49</v>
      </c>
      <c r="Q335" t="s">
        <v>49</v>
      </c>
      <c r="R335" t="s">
        <v>122</v>
      </c>
      <c r="S335" t="s">
        <v>122</v>
      </c>
      <c r="T335" t="s">
        <v>119</v>
      </c>
      <c r="U335" s="59">
        <f t="shared" si="87"/>
        <v>45976</v>
      </c>
      <c r="V335" s="42" t="s">
        <v>41</v>
      </c>
      <c r="W335" s="43">
        <v>771</v>
      </c>
      <c r="X335" s="44">
        <v>7</v>
      </c>
      <c r="Y335" s="44">
        <v>0</v>
      </c>
      <c r="Z335" s="44">
        <v>44300.97</v>
      </c>
      <c r="AA335" s="44">
        <v>1039.4000000000001</v>
      </c>
      <c r="AB335" s="45">
        <v>0</v>
      </c>
      <c r="AC335" s="47">
        <f t="shared" ref="AC335:AC377" si="102">SUM(W335:Y335)</f>
        <v>778</v>
      </c>
      <c r="AD335" s="46">
        <f t="shared" ref="AD335:AD377" si="103">SUM(Z335:AB335)</f>
        <v>45340.37</v>
      </c>
      <c r="AE335" s="44">
        <f t="shared" si="92"/>
        <v>-771</v>
      </c>
      <c r="AF335" s="44">
        <f t="shared" si="90"/>
        <v>-7</v>
      </c>
      <c r="AG335" s="44">
        <f t="shared" si="90"/>
        <v>0</v>
      </c>
      <c r="AH335" s="44">
        <f t="shared" si="90"/>
        <v>-44300.97</v>
      </c>
      <c r="AI335" s="44">
        <f t="shared" si="90"/>
        <v>-1039.4000000000001</v>
      </c>
      <c r="AJ335" s="45">
        <f t="shared" si="90"/>
        <v>0</v>
      </c>
      <c r="AK335" s="47">
        <f t="shared" si="90"/>
        <v>-778</v>
      </c>
      <c r="AL335" s="47">
        <f t="shared" si="90"/>
        <v>-45340.37</v>
      </c>
      <c r="AM335" s="56">
        <f t="shared" si="93"/>
        <v>-1</v>
      </c>
      <c r="AN335" s="56">
        <f t="shared" si="91"/>
        <v>-1</v>
      </c>
      <c r="AO335" s="56" t="str">
        <f t="shared" si="91"/>
        <v/>
      </c>
      <c r="AP335" s="56">
        <f t="shared" si="91"/>
        <v>-1</v>
      </c>
      <c r="AQ335" s="56">
        <f t="shared" si="91"/>
        <v>-1</v>
      </c>
      <c r="AR335" s="57" t="str">
        <f t="shared" si="91"/>
        <v/>
      </c>
      <c r="AS335" s="58">
        <f t="shared" si="91"/>
        <v>-1</v>
      </c>
      <c r="AT335" s="58">
        <f t="shared" si="91"/>
        <v>-1</v>
      </c>
      <c r="AU335" s="122">
        <f t="shared" si="98"/>
        <v>0</v>
      </c>
      <c r="AV335" s="123">
        <f t="shared" si="99"/>
        <v>57.459105058365758</v>
      </c>
      <c r="AW335" s="124">
        <f t="shared" si="96"/>
        <v>-57.459105058365758</v>
      </c>
      <c r="AX335" s="122">
        <f t="shared" si="97"/>
        <v>0</v>
      </c>
      <c r="AY335" s="123">
        <f t="shared" si="94"/>
        <v>148.48571428571429</v>
      </c>
      <c r="AZ335" s="124">
        <f t="shared" ref="AZ335:AZ377" si="104">+AX335-AY335</f>
        <v>-148.48571428571429</v>
      </c>
    </row>
    <row r="336" spans="1:52" hidden="1" outlineLevel="1" x14ac:dyDescent="0.2">
      <c r="A336" t="s">
        <v>46</v>
      </c>
      <c r="B336" t="s">
        <v>46</v>
      </c>
      <c r="C336" t="s">
        <v>122</v>
      </c>
      <c r="D336" t="s">
        <v>122</v>
      </c>
      <c r="E336" t="s">
        <v>120</v>
      </c>
      <c r="F336" s="4">
        <f t="shared" ref="F336:F377" si="105">+F335+1</f>
        <v>46341</v>
      </c>
      <c r="G336" t="s">
        <v>35</v>
      </c>
      <c r="H336" s="28">
        <v>0</v>
      </c>
      <c r="I336" s="2">
        <v>0</v>
      </c>
      <c r="J336" s="2">
        <v>0</v>
      </c>
      <c r="K336" s="2">
        <v>0</v>
      </c>
      <c r="L336" s="2">
        <v>0</v>
      </c>
      <c r="M336" s="29">
        <v>0</v>
      </c>
      <c r="N336" s="31">
        <f t="shared" si="100"/>
        <v>0</v>
      </c>
      <c r="O336" s="30">
        <f t="shared" si="101"/>
        <v>0</v>
      </c>
      <c r="P336" t="s">
        <v>49</v>
      </c>
      <c r="Q336" t="s">
        <v>49</v>
      </c>
      <c r="R336" t="s">
        <v>122</v>
      </c>
      <c r="S336" t="s">
        <v>122</v>
      </c>
      <c r="T336" t="s">
        <v>120</v>
      </c>
      <c r="U336" s="4">
        <f t="shared" ref="U336:U377" si="106">+U335+1</f>
        <v>45977</v>
      </c>
      <c r="V336" t="s">
        <v>35</v>
      </c>
      <c r="W336" s="28">
        <v>362</v>
      </c>
      <c r="X336" s="2">
        <v>4</v>
      </c>
      <c r="Y336" s="2">
        <v>0</v>
      </c>
      <c r="Z336" s="2">
        <v>20716.71</v>
      </c>
      <c r="AA336" s="2">
        <v>902.61</v>
      </c>
      <c r="AB336" s="29">
        <v>0</v>
      </c>
      <c r="AC336" s="31">
        <f t="shared" si="102"/>
        <v>366</v>
      </c>
      <c r="AD336" s="30">
        <f t="shared" si="103"/>
        <v>21619.32</v>
      </c>
      <c r="AE336" s="2">
        <f t="shared" si="92"/>
        <v>-362</v>
      </c>
      <c r="AF336" s="2">
        <f t="shared" si="90"/>
        <v>-4</v>
      </c>
      <c r="AG336" s="2">
        <f t="shared" si="90"/>
        <v>0</v>
      </c>
      <c r="AH336" s="2">
        <f t="shared" si="90"/>
        <v>-20716.71</v>
      </c>
      <c r="AI336" s="2">
        <f t="shared" si="90"/>
        <v>-902.61</v>
      </c>
      <c r="AJ336" s="29">
        <f t="shared" si="90"/>
        <v>0</v>
      </c>
      <c r="AK336" s="31">
        <f t="shared" si="90"/>
        <v>-366</v>
      </c>
      <c r="AL336" s="31">
        <f t="shared" si="90"/>
        <v>-21619.32</v>
      </c>
      <c r="AM336" s="38">
        <f t="shared" si="93"/>
        <v>-1</v>
      </c>
      <c r="AN336" s="38">
        <f t="shared" si="91"/>
        <v>-1</v>
      </c>
      <c r="AO336" s="38" t="str">
        <f t="shared" si="91"/>
        <v/>
      </c>
      <c r="AP336" s="38">
        <f t="shared" si="91"/>
        <v>-1</v>
      </c>
      <c r="AQ336" s="38">
        <f t="shared" si="91"/>
        <v>-1</v>
      </c>
      <c r="AR336" s="39" t="str">
        <f t="shared" si="91"/>
        <v/>
      </c>
      <c r="AS336" s="40">
        <f t="shared" si="91"/>
        <v>-1</v>
      </c>
      <c r="AT336" s="40">
        <f t="shared" si="91"/>
        <v>-1</v>
      </c>
      <c r="AU336" s="119">
        <f t="shared" si="98"/>
        <v>0</v>
      </c>
      <c r="AV336" s="120">
        <f t="shared" si="99"/>
        <v>57.228480662983422</v>
      </c>
      <c r="AW336" s="121">
        <f t="shared" si="96"/>
        <v>-57.228480662983422</v>
      </c>
      <c r="AX336" s="119">
        <f t="shared" si="97"/>
        <v>0</v>
      </c>
      <c r="AY336" s="120">
        <f t="shared" si="94"/>
        <v>225.6525</v>
      </c>
      <c r="AZ336" s="121">
        <f t="shared" si="104"/>
        <v>-225.6525</v>
      </c>
    </row>
    <row r="337" spans="1:52" hidden="1" outlineLevel="1" x14ac:dyDescent="0.2">
      <c r="A337" t="s">
        <v>46</v>
      </c>
      <c r="B337" t="s">
        <v>46</v>
      </c>
      <c r="C337" t="s">
        <v>122</v>
      </c>
      <c r="D337" t="s">
        <v>122</v>
      </c>
      <c r="E337" t="s">
        <v>120</v>
      </c>
      <c r="F337" s="4">
        <f t="shared" si="105"/>
        <v>46342</v>
      </c>
      <c r="G337" t="s">
        <v>36</v>
      </c>
      <c r="H337" s="28">
        <v>0</v>
      </c>
      <c r="I337" s="2">
        <v>0</v>
      </c>
      <c r="J337" s="2">
        <v>0</v>
      </c>
      <c r="K337" s="2">
        <v>0</v>
      </c>
      <c r="L337" s="2">
        <v>0</v>
      </c>
      <c r="M337" s="29">
        <v>0</v>
      </c>
      <c r="N337" s="31">
        <f t="shared" si="100"/>
        <v>0</v>
      </c>
      <c r="O337" s="30">
        <f t="shared" si="101"/>
        <v>0</v>
      </c>
      <c r="P337" t="s">
        <v>49</v>
      </c>
      <c r="Q337" t="s">
        <v>49</v>
      </c>
      <c r="R337" t="s">
        <v>122</v>
      </c>
      <c r="S337" t="s">
        <v>122</v>
      </c>
      <c r="T337" t="s">
        <v>120</v>
      </c>
      <c r="U337" s="4">
        <f t="shared" si="106"/>
        <v>45978</v>
      </c>
      <c r="V337" t="s">
        <v>36</v>
      </c>
      <c r="W337" s="28">
        <v>307</v>
      </c>
      <c r="X337" s="2">
        <v>0</v>
      </c>
      <c r="Y337" s="2">
        <v>0</v>
      </c>
      <c r="Z337" s="2">
        <v>18581.710000000003</v>
      </c>
      <c r="AA337" s="2">
        <v>0</v>
      </c>
      <c r="AB337" s="29">
        <v>0</v>
      </c>
      <c r="AC337" s="31">
        <f t="shared" si="102"/>
        <v>307</v>
      </c>
      <c r="AD337" s="30">
        <f t="shared" si="103"/>
        <v>18581.710000000003</v>
      </c>
      <c r="AE337" s="2">
        <f t="shared" si="92"/>
        <v>-307</v>
      </c>
      <c r="AF337" s="2">
        <f t="shared" si="90"/>
        <v>0</v>
      </c>
      <c r="AG337" s="2">
        <f t="shared" si="90"/>
        <v>0</v>
      </c>
      <c r="AH337" s="2">
        <f t="shared" si="90"/>
        <v>-18581.710000000003</v>
      </c>
      <c r="AI337" s="2">
        <f t="shared" si="90"/>
        <v>0</v>
      </c>
      <c r="AJ337" s="29">
        <f t="shared" si="90"/>
        <v>0</v>
      </c>
      <c r="AK337" s="31">
        <f t="shared" si="90"/>
        <v>-307</v>
      </c>
      <c r="AL337" s="31">
        <f t="shared" si="90"/>
        <v>-18581.710000000003</v>
      </c>
      <c r="AM337" s="38">
        <f t="shared" si="93"/>
        <v>-1</v>
      </c>
      <c r="AN337" s="38" t="str">
        <f t="shared" si="91"/>
        <v/>
      </c>
      <c r="AO337" s="38" t="str">
        <f t="shared" si="91"/>
        <v/>
      </c>
      <c r="AP337" s="38">
        <f t="shared" si="91"/>
        <v>-1</v>
      </c>
      <c r="AQ337" s="38" t="str">
        <f t="shared" si="91"/>
        <v/>
      </c>
      <c r="AR337" s="39" t="str">
        <f t="shared" si="91"/>
        <v/>
      </c>
      <c r="AS337" s="40">
        <f t="shared" si="91"/>
        <v>-1</v>
      </c>
      <c r="AT337" s="40">
        <f t="shared" si="91"/>
        <v>-1</v>
      </c>
      <c r="AU337" s="119">
        <f t="shared" si="98"/>
        <v>0</v>
      </c>
      <c r="AV337" s="120">
        <f t="shared" si="99"/>
        <v>60.526742671009778</v>
      </c>
      <c r="AW337" s="121">
        <f t="shared" si="96"/>
        <v>-60.526742671009778</v>
      </c>
      <c r="AX337" s="119">
        <f t="shared" si="97"/>
        <v>0</v>
      </c>
      <c r="AY337" s="120">
        <f t="shared" si="94"/>
        <v>0</v>
      </c>
      <c r="AZ337" s="121">
        <f t="shared" si="104"/>
        <v>0</v>
      </c>
    </row>
    <row r="338" spans="1:52" hidden="1" outlineLevel="1" x14ac:dyDescent="0.2">
      <c r="A338" t="s">
        <v>46</v>
      </c>
      <c r="B338" t="s">
        <v>46</v>
      </c>
      <c r="C338" t="s">
        <v>122</v>
      </c>
      <c r="D338" t="s">
        <v>122</v>
      </c>
      <c r="E338" t="s">
        <v>120</v>
      </c>
      <c r="F338" s="4">
        <f t="shared" si="105"/>
        <v>46343</v>
      </c>
      <c r="G338" t="s">
        <v>37</v>
      </c>
      <c r="H338" s="28">
        <v>0</v>
      </c>
      <c r="I338" s="2">
        <v>0</v>
      </c>
      <c r="J338" s="2">
        <v>0</v>
      </c>
      <c r="K338" s="2">
        <v>0</v>
      </c>
      <c r="L338" s="2">
        <v>0</v>
      </c>
      <c r="M338" s="29">
        <v>0</v>
      </c>
      <c r="N338" s="31">
        <f t="shared" si="100"/>
        <v>0</v>
      </c>
      <c r="O338" s="30">
        <f t="shared" si="101"/>
        <v>0</v>
      </c>
      <c r="P338" t="s">
        <v>49</v>
      </c>
      <c r="Q338" t="s">
        <v>49</v>
      </c>
      <c r="R338" t="s">
        <v>122</v>
      </c>
      <c r="S338" t="s">
        <v>122</v>
      </c>
      <c r="T338" t="s">
        <v>120</v>
      </c>
      <c r="U338" s="4">
        <f t="shared" si="106"/>
        <v>45979</v>
      </c>
      <c r="V338" t="s">
        <v>37</v>
      </c>
      <c r="W338" s="28">
        <v>302</v>
      </c>
      <c r="X338" s="2">
        <v>14</v>
      </c>
      <c r="Y338" s="2">
        <v>0</v>
      </c>
      <c r="Z338" s="2">
        <v>18857.810000000001</v>
      </c>
      <c r="AA338" s="2">
        <v>2373.09</v>
      </c>
      <c r="AB338" s="29">
        <v>0</v>
      </c>
      <c r="AC338" s="31">
        <f t="shared" si="102"/>
        <v>316</v>
      </c>
      <c r="AD338" s="30">
        <f t="shared" si="103"/>
        <v>21230.9</v>
      </c>
      <c r="AE338" s="2">
        <f t="shared" si="92"/>
        <v>-302</v>
      </c>
      <c r="AF338" s="2">
        <f t="shared" si="90"/>
        <v>-14</v>
      </c>
      <c r="AG338" s="2">
        <f t="shared" si="90"/>
        <v>0</v>
      </c>
      <c r="AH338" s="2">
        <f t="shared" si="90"/>
        <v>-18857.810000000001</v>
      </c>
      <c r="AI338" s="2">
        <f t="shared" si="90"/>
        <v>-2373.09</v>
      </c>
      <c r="AJ338" s="29">
        <f t="shared" si="90"/>
        <v>0</v>
      </c>
      <c r="AK338" s="31">
        <f t="shared" si="90"/>
        <v>-316</v>
      </c>
      <c r="AL338" s="31">
        <f t="shared" si="90"/>
        <v>-21230.9</v>
      </c>
      <c r="AM338" s="38">
        <f t="shared" si="93"/>
        <v>-1</v>
      </c>
      <c r="AN338" s="38">
        <f t="shared" si="91"/>
        <v>-1</v>
      </c>
      <c r="AO338" s="38" t="str">
        <f t="shared" si="91"/>
        <v/>
      </c>
      <c r="AP338" s="38">
        <f t="shared" si="91"/>
        <v>-1</v>
      </c>
      <c r="AQ338" s="38">
        <f t="shared" si="91"/>
        <v>-1</v>
      </c>
      <c r="AR338" s="39" t="str">
        <f t="shared" si="91"/>
        <v/>
      </c>
      <c r="AS338" s="40">
        <f t="shared" si="91"/>
        <v>-1</v>
      </c>
      <c r="AT338" s="40">
        <f t="shared" si="91"/>
        <v>-1</v>
      </c>
      <c r="AU338" s="119">
        <f t="shared" si="98"/>
        <v>0</v>
      </c>
      <c r="AV338" s="120">
        <f t="shared" si="99"/>
        <v>62.443079470198683</v>
      </c>
      <c r="AW338" s="121">
        <f t="shared" si="96"/>
        <v>-62.443079470198683</v>
      </c>
      <c r="AX338" s="119">
        <f t="shared" si="97"/>
        <v>0</v>
      </c>
      <c r="AY338" s="120">
        <f t="shared" si="94"/>
        <v>169.50642857142859</v>
      </c>
      <c r="AZ338" s="121">
        <f t="shared" si="104"/>
        <v>-169.50642857142859</v>
      </c>
    </row>
    <row r="339" spans="1:52" hidden="1" outlineLevel="1" x14ac:dyDescent="0.2">
      <c r="A339" t="s">
        <v>46</v>
      </c>
      <c r="B339" t="s">
        <v>46</v>
      </c>
      <c r="C339" t="s">
        <v>122</v>
      </c>
      <c r="D339" t="s">
        <v>122</v>
      </c>
      <c r="E339" t="s">
        <v>120</v>
      </c>
      <c r="F339" s="4">
        <f t="shared" si="105"/>
        <v>46344</v>
      </c>
      <c r="G339" t="s">
        <v>38</v>
      </c>
      <c r="H339" s="28">
        <v>0</v>
      </c>
      <c r="I339" s="2">
        <v>0</v>
      </c>
      <c r="J339" s="2">
        <v>0</v>
      </c>
      <c r="K339" s="2">
        <v>0</v>
      </c>
      <c r="L339" s="2">
        <v>0</v>
      </c>
      <c r="M339" s="29">
        <v>0</v>
      </c>
      <c r="N339" s="31">
        <f t="shared" si="100"/>
        <v>0</v>
      </c>
      <c r="O339" s="30">
        <f t="shared" si="101"/>
        <v>0</v>
      </c>
      <c r="P339" t="s">
        <v>49</v>
      </c>
      <c r="Q339" t="s">
        <v>49</v>
      </c>
      <c r="R339" t="s">
        <v>122</v>
      </c>
      <c r="S339" t="s">
        <v>122</v>
      </c>
      <c r="T339" t="s">
        <v>120</v>
      </c>
      <c r="U339" s="4">
        <f t="shared" si="106"/>
        <v>45980</v>
      </c>
      <c r="V339" t="s">
        <v>38</v>
      </c>
      <c r="W339" s="28">
        <v>403</v>
      </c>
      <c r="X339" s="2">
        <v>19</v>
      </c>
      <c r="Y339" s="2">
        <v>4</v>
      </c>
      <c r="Z339" s="2">
        <v>28957.61</v>
      </c>
      <c r="AA339" s="2">
        <v>5064.0200000000004</v>
      </c>
      <c r="AB339" s="29">
        <v>653.72</v>
      </c>
      <c r="AC339" s="31">
        <f t="shared" si="102"/>
        <v>426</v>
      </c>
      <c r="AD339" s="30">
        <f t="shared" si="103"/>
        <v>34675.350000000006</v>
      </c>
      <c r="AE339" s="2">
        <f t="shared" si="92"/>
        <v>-403</v>
      </c>
      <c r="AF339" s="2">
        <f t="shared" si="90"/>
        <v>-19</v>
      </c>
      <c r="AG339" s="2">
        <f t="shared" si="90"/>
        <v>-4</v>
      </c>
      <c r="AH339" s="2">
        <f t="shared" si="90"/>
        <v>-28957.61</v>
      </c>
      <c r="AI339" s="2">
        <f t="shared" si="90"/>
        <v>-5064.0200000000004</v>
      </c>
      <c r="AJ339" s="29">
        <f t="shared" si="90"/>
        <v>-653.72</v>
      </c>
      <c r="AK339" s="31">
        <f t="shared" si="90"/>
        <v>-426</v>
      </c>
      <c r="AL339" s="31">
        <f t="shared" si="90"/>
        <v>-34675.350000000006</v>
      </c>
      <c r="AM339" s="38">
        <f t="shared" si="93"/>
        <v>-1</v>
      </c>
      <c r="AN339" s="38">
        <f t="shared" si="91"/>
        <v>-1</v>
      </c>
      <c r="AO339" s="38">
        <f t="shared" si="91"/>
        <v>-1</v>
      </c>
      <c r="AP339" s="38">
        <f t="shared" si="91"/>
        <v>-1</v>
      </c>
      <c r="AQ339" s="38">
        <f t="shared" si="91"/>
        <v>-1</v>
      </c>
      <c r="AR339" s="39">
        <f t="shared" si="91"/>
        <v>-1</v>
      </c>
      <c r="AS339" s="40">
        <f t="shared" si="91"/>
        <v>-1</v>
      </c>
      <c r="AT339" s="40">
        <f t="shared" si="91"/>
        <v>-1</v>
      </c>
      <c r="AU339" s="119">
        <f t="shared" si="98"/>
        <v>0</v>
      </c>
      <c r="AV339" s="120">
        <f t="shared" si="99"/>
        <v>71.855111662531016</v>
      </c>
      <c r="AW339" s="121">
        <f t="shared" si="96"/>
        <v>-71.855111662531016</v>
      </c>
      <c r="AX339" s="119">
        <f t="shared" si="97"/>
        <v>0</v>
      </c>
      <c r="AY339" s="120">
        <f t="shared" si="94"/>
        <v>248.59739130434787</v>
      </c>
      <c r="AZ339" s="121">
        <f t="shared" si="104"/>
        <v>-248.59739130434787</v>
      </c>
    </row>
    <row r="340" spans="1:52" hidden="1" outlineLevel="1" x14ac:dyDescent="0.2">
      <c r="A340" t="s">
        <v>46</v>
      </c>
      <c r="B340" t="s">
        <v>46</v>
      </c>
      <c r="C340" t="s">
        <v>122</v>
      </c>
      <c r="D340" t="s">
        <v>122</v>
      </c>
      <c r="E340" t="s">
        <v>120</v>
      </c>
      <c r="F340" s="4">
        <f t="shared" si="105"/>
        <v>46345</v>
      </c>
      <c r="G340" t="s">
        <v>39</v>
      </c>
      <c r="H340" s="28">
        <v>0</v>
      </c>
      <c r="I340" s="2">
        <v>0</v>
      </c>
      <c r="J340" s="2">
        <v>0</v>
      </c>
      <c r="K340" s="2">
        <v>0</v>
      </c>
      <c r="L340" s="2">
        <v>0</v>
      </c>
      <c r="M340" s="29">
        <v>0</v>
      </c>
      <c r="N340" s="31">
        <f t="shared" si="100"/>
        <v>0</v>
      </c>
      <c r="O340" s="30">
        <f t="shared" si="101"/>
        <v>0</v>
      </c>
      <c r="P340" t="s">
        <v>49</v>
      </c>
      <c r="Q340" t="s">
        <v>49</v>
      </c>
      <c r="R340" t="s">
        <v>122</v>
      </c>
      <c r="S340" t="s">
        <v>122</v>
      </c>
      <c r="T340" t="s">
        <v>120</v>
      </c>
      <c r="U340" s="4">
        <f t="shared" si="106"/>
        <v>45981</v>
      </c>
      <c r="V340" t="s">
        <v>39</v>
      </c>
      <c r="W340" s="28">
        <v>437</v>
      </c>
      <c r="X340" s="2">
        <v>18</v>
      </c>
      <c r="Y340" s="2">
        <v>0</v>
      </c>
      <c r="Z340" s="2">
        <v>34908.07</v>
      </c>
      <c r="AA340" s="2">
        <v>3793.5499999999997</v>
      </c>
      <c r="AB340" s="29">
        <v>0</v>
      </c>
      <c r="AC340" s="31">
        <f t="shared" si="102"/>
        <v>455</v>
      </c>
      <c r="AD340" s="30">
        <f t="shared" si="103"/>
        <v>38701.620000000003</v>
      </c>
      <c r="AE340" s="2">
        <f t="shared" si="92"/>
        <v>-437</v>
      </c>
      <c r="AF340" s="2">
        <f t="shared" si="90"/>
        <v>-18</v>
      </c>
      <c r="AG340" s="2">
        <f t="shared" si="90"/>
        <v>0</v>
      </c>
      <c r="AH340" s="2">
        <f t="shared" si="90"/>
        <v>-34908.07</v>
      </c>
      <c r="AI340" s="2">
        <f t="shared" ref="AI340:AL377" si="107">+L340-AA340</f>
        <v>-3793.5499999999997</v>
      </c>
      <c r="AJ340" s="29">
        <f t="shared" si="107"/>
        <v>0</v>
      </c>
      <c r="AK340" s="31">
        <f t="shared" si="107"/>
        <v>-455</v>
      </c>
      <c r="AL340" s="31">
        <f t="shared" si="107"/>
        <v>-38701.620000000003</v>
      </c>
      <c r="AM340" s="38">
        <f t="shared" si="93"/>
        <v>-1</v>
      </c>
      <c r="AN340" s="38">
        <f t="shared" si="91"/>
        <v>-1</v>
      </c>
      <c r="AO340" s="38" t="str">
        <f t="shared" si="91"/>
        <v/>
      </c>
      <c r="AP340" s="38">
        <f t="shared" si="91"/>
        <v>-1</v>
      </c>
      <c r="AQ340" s="38">
        <f t="shared" ref="AQ340:AT377" si="108">IFERROR(AI340/AA340,"")</f>
        <v>-1</v>
      </c>
      <c r="AR340" s="39" t="str">
        <f t="shared" si="108"/>
        <v/>
      </c>
      <c r="AS340" s="40">
        <f t="shared" si="108"/>
        <v>-1</v>
      </c>
      <c r="AT340" s="40">
        <f t="shared" si="108"/>
        <v>-1</v>
      </c>
      <c r="AU340" s="119">
        <f t="shared" si="98"/>
        <v>0</v>
      </c>
      <c r="AV340" s="120">
        <f t="shared" si="99"/>
        <v>79.88116704805492</v>
      </c>
      <c r="AW340" s="121">
        <f t="shared" si="96"/>
        <v>-79.88116704805492</v>
      </c>
      <c r="AX340" s="119">
        <f t="shared" si="97"/>
        <v>0</v>
      </c>
      <c r="AY340" s="120">
        <f t="shared" si="94"/>
        <v>210.75277777777777</v>
      </c>
      <c r="AZ340" s="121">
        <f t="shared" si="104"/>
        <v>-210.75277777777777</v>
      </c>
    </row>
    <row r="341" spans="1:52" hidden="1" outlineLevel="1" x14ac:dyDescent="0.2">
      <c r="A341" t="s">
        <v>46</v>
      </c>
      <c r="B341" t="s">
        <v>46</v>
      </c>
      <c r="C341" t="s">
        <v>122</v>
      </c>
      <c r="D341" t="s">
        <v>122</v>
      </c>
      <c r="E341" t="s">
        <v>120</v>
      </c>
      <c r="F341" s="4">
        <f t="shared" si="105"/>
        <v>46346</v>
      </c>
      <c r="G341" t="s">
        <v>40</v>
      </c>
      <c r="H341" s="28">
        <v>0</v>
      </c>
      <c r="I341" s="2">
        <v>0</v>
      </c>
      <c r="J341" s="2">
        <v>0</v>
      </c>
      <c r="K341" s="2">
        <v>0</v>
      </c>
      <c r="L341" s="2">
        <v>0</v>
      </c>
      <c r="M341" s="29">
        <v>0</v>
      </c>
      <c r="N341" s="31">
        <f t="shared" si="100"/>
        <v>0</v>
      </c>
      <c r="O341" s="30">
        <f t="shared" si="101"/>
        <v>0</v>
      </c>
      <c r="P341" t="s">
        <v>49</v>
      </c>
      <c r="Q341" t="s">
        <v>49</v>
      </c>
      <c r="R341" t="s">
        <v>122</v>
      </c>
      <c r="S341" t="s">
        <v>122</v>
      </c>
      <c r="T341" t="s">
        <v>120</v>
      </c>
      <c r="U341" s="4">
        <f t="shared" si="106"/>
        <v>45982</v>
      </c>
      <c r="V341" t="s">
        <v>40</v>
      </c>
      <c r="W341" s="28">
        <v>761</v>
      </c>
      <c r="X341" s="2">
        <v>12</v>
      </c>
      <c r="Y341" s="2">
        <v>0</v>
      </c>
      <c r="Z341" s="2">
        <v>58387.18</v>
      </c>
      <c r="AA341" s="2">
        <v>2715.18</v>
      </c>
      <c r="AB341" s="29">
        <v>0</v>
      </c>
      <c r="AC341" s="31">
        <f t="shared" si="102"/>
        <v>773</v>
      </c>
      <c r="AD341" s="30">
        <f t="shared" si="103"/>
        <v>61102.36</v>
      </c>
      <c r="AE341" s="2">
        <f t="shared" si="92"/>
        <v>-761</v>
      </c>
      <c r="AF341" s="2">
        <f t="shared" si="92"/>
        <v>-12</v>
      </c>
      <c r="AG341" s="2">
        <f t="shared" si="92"/>
        <v>0</v>
      </c>
      <c r="AH341" s="2">
        <f t="shared" si="92"/>
        <v>-58387.18</v>
      </c>
      <c r="AI341" s="2">
        <f t="shared" si="107"/>
        <v>-2715.18</v>
      </c>
      <c r="AJ341" s="29">
        <f t="shared" si="107"/>
        <v>0</v>
      </c>
      <c r="AK341" s="31">
        <f t="shared" si="107"/>
        <v>-773</v>
      </c>
      <c r="AL341" s="31">
        <f t="shared" si="107"/>
        <v>-61102.36</v>
      </c>
      <c r="AM341" s="38">
        <f t="shared" si="93"/>
        <v>-1</v>
      </c>
      <c r="AN341" s="38">
        <f t="shared" si="93"/>
        <v>-1</v>
      </c>
      <c r="AO341" s="38" t="str">
        <f t="shared" si="93"/>
        <v/>
      </c>
      <c r="AP341" s="38">
        <f t="shared" si="93"/>
        <v>-1</v>
      </c>
      <c r="AQ341" s="38">
        <f t="shared" si="108"/>
        <v>-1</v>
      </c>
      <c r="AR341" s="39" t="str">
        <f t="shared" si="108"/>
        <v/>
      </c>
      <c r="AS341" s="40">
        <f t="shared" si="108"/>
        <v>-1</v>
      </c>
      <c r="AT341" s="40">
        <f t="shared" si="108"/>
        <v>-1</v>
      </c>
      <c r="AU341" s="119">
        <f t="shared" si="98"/>
        <v>0</v>
      </c>
      <c r="AV341" s="120">
        <f t="shared" si="99"/>
        <v>76.724283837056504</v>
      </c>
      <c r="AW341" s="121">
        <f t="shared" si="96"/>
        <v>-76.724283837056504</v>
      </c>
      <c r="AX341" s="119">
        <f t="shared" si="97"/>
        <v>0</v>
      </c>
      <c r="AY341" s="120">
        <f t="shared" si="94"/>
        <v>226.26499999999999</v>
      </c>
      <c r="AZ341" s="121">
        <f t="shared" si="104"/>
        <v>-226.26499999999999</v>
      </c>
    </row>
    <row r="342" spans="1:52" ht="13.5" hidden="1" outlineLevel="1" thickBot="1" x14ac:dyDescent="0.25">
      <c r="A342" t="s">
        <v>46</v>
      </c>
      <c r="B342" t="s">
        <v>46</v>
      </c>
      <c r="C342" t="s">
        <v>122</v>
      </c>
      <c r="D342" t="s">
        <v>122</v>
      </c>
      <c r="E342" t="s">
        <v>120</v>
      </c>
      <c r="F342" s="59">
        <f t="shared" si="105"/>
        <v>46347</v>
      </c>
      <c r="G342" s="42" t="s">
        <v>41</v>
      </c>
      <c r="H342" s="43">
        <v>0</v>
      </c>
      <c r="I342" s="44">
        <v>0</v>
      </c>
      <c r="J342" s="44">
        <v>0</v>
      </c>
      <c r="K342" s="44">
        <v>0</v>
      </c>
      <c r="L342" s="44">
        <v>0</v>
      </c>
      <c r="M342" s="45">
        <v>0</v>
      </c>
      <c r="N342" s="47">
        <f t="shared" si="100"/>
        <v>0</v>
      </c>
      <c r="O342" s="46">
        <f t="shared" si="101"/>
        <v>0</v>
      </c>
      <c r="P342" t="s">
        <v>49</v>
      </c>
      <c r="Q342" t="s">
        <v>49</v>
      </c>
      <c r="R342" t="s">
        <v>122</v>
      </c>
      <c r="S342" t="s">
        <v>122</v>
      </c>
      <c r="T342" t="s">
        <v>120</v>
      </c>
      <c r="U342" s="59">
        <f t="shared" si="106"/>
        <v>45983</v>
      </c>
      <c r="V342" s="42" t="s">
        <v>41</v>
      </c>
      <c r="W342" s="43">
        <v>845</v>
      </c>
      <c r="X342" s="44">
        <v>19</v>
      </c>
      <c r="Y342" s="44">
        <v>0</v>
      </c>
      <c r="Z342" s="44">
        <v>56394.66</v>
      </c>
      <c r="AA342" s="44">
        <v>4138.32</v>
      </c>
      <c r="AB342" s="45">
        <v>0</v>
      </c>
      <c r="AC342" s="47">
        <f t="shared" si="102"/>
        <v>864</v>
      </c>
      <c r="AD342" s="46">
        <f t="shared" si="103"/>
        <v>60532.98</v>
      </c>
      <c r="AE342" s="44">
        <f t="shared" si="92"/>
        <v>-845</v>
      </c>
      <c r="AF342" s="44">
        <f t="shared" si="92"/>
        <v>-19</v>
      </c>
      <c r="AG342" s="44">
        <f t="shared" si="92"/>
        <v>0</v>
      </c>
      <c r="AH342" s="44">
        <f t="shared" si="92"/>
        <v>-56394.66</v>
      </c>
      <c r="AI342" s="44">
        <f t="shared" si="107"/>
        <v>-4138.32</v>
      </c>
      <c r="AJ342" s="45">
        <f t="shared" si="107"/>
        <v>0</v>
      </c>
      <c r="AK342" s="47">
        <f t="shared" si="107"/>
        <v>-864</v>
      </c>
      <c r="AL342" s="47">
        <f t="shared" si="107"/>
        <v>-60532.98</v>
      </c>
      <c r="AM342" s="56">
        <f t="shared" si="93"/>
        <v>-1</v>
      </c>
      <c r="AN342" s="56">
        <f t="shared" si="93"/>
        <v>-1</v>
      </c>
      <c r="AO342" s="56" t="str">
        <f t="shared" si="93"/>
        <v/>
      </c>
      <c r="AP342" s="56">
        <f t="shared" si="93"/>
        <v>-1</v>
      </c>
      <c r="AQ342" s="56">
        <f t="shared" si="108"/>
        <v>-1</v>
      </c>
      <c r="AR342" s="57" t="str">
        <f t="shared" si="108"/>
        <v/>
      </c>
      <c r="AS342" s="58">
        <f t="shared" si="108"/>
        <v>-1</v>
      </c>
      <c r="AT342" s="58">
        <f t="shared" si="108"/>
        <v>-1</v>
      </c>
      <c r="AU342" s="122">
        <f t="shared" si="98"/>
        <v>0</v>
      </c>
      <c r="AV342" s="123">
        <f t="shared" si="99"/>
        <v>66.739242603550295</v>
      </c>
      <c r="AW342" s="124">
        <f t="shared" si="96"/>
        <v>-66.739242603550295</v>
      </c>
      <c r="AX342" s="122">
        <f t="shared" si="97"/>
        <v>0</v>
      </c>
      <c r="AY342" s="123">
        <f t="shared" si="94"/>
        <v>217.80631578947367</v>
      </c>
      <c r="AZ342" s="124">
        <f t="shared" si="104"/>
        <v>-217.80631578947367</v>
      </c>
    </row>
    <row r="343" spans="1:52" hidden="1" outlineLevel="1" x14ac:dyDescent="0.2">
      <c r="A343" t="s">
        <v>46</v>
      </c>
      <c r="B343" t="s">
        <v>46</v>
      </c>
      <c r="C343" t="s">
        <v>122</v>
      </c>
      <c r="D343" t="s">
        <v>122</v>
      </c>
      <c r="E343" t="s">
        <v>121</v>
      </c>
      <c r="F343" s="4">
        <f t="shared" si="105"/>
        <v>46348</v>
      </c>
      <c r="G343" t="s">
        <v>35</v>
      </c>
      <c r="H343" s="28">
        <v>0</v>
      </c>
      <c r="I343" s="2">
        <v>0</v>
      </c>
      <c r="J343" s="2">
        <v>0</v>
      </c>
      <c r="K343" s="2">
        <v>0</v>
      </c>
      <c r="L343" s="2">
        <v>0</v>
      </c>
      <c r="M343" s="29">
        <v>0</v>
      </c>
      <c r="N343" s="31">
        <f t="shared" si="100"/>
        <v>0</v>
      </c>
      <c r="O343" s="30">
        <f t="shared" si="101"/>
        <v>0</v>
      </c>
      <c r="P343" t="s">
        <v>49</v>
      </c>
      <c r="Q343" t="s">
        <v>49</v>
      </c>
      <c r="R343" t="s">
        <v>122</v>
      </c>
      <c r="S343" t="s">
        <v>122</v>
      </c>
      <c r="T343" t="s">
        <v>121</v>
      </c>
      <c r="U343" s="4">
        <f t="shared" si="106"/>
        <v>45984</v>
      </c>
      <c r="V343" t="s">
        <v>35</v>
      </c>
      <c r="W343" s="28">
        <v>481</v>
      </c>
      <c r="X343" s="2">
        <v>6</v>
      </c>
      <c r="Y343" s="2">
        <v>0</v>
      </c>
      <c r="Z343" s="2">
        <v>36153.439999999995</v>
      </c>
      <c r="AA343" s="2">
        <v>967.9</v>
      </c>
      <c r="AB343" s="29">
        <v>0</v>
      </c>
      <c r="AC343" s="31">
        <f t="shared" si="102"/>
        <v>487</v>
      </c>
      <c r="AD343" s="30">
        <f t="shared" si="103"/>
        <v>37121.339999999997</v>
      </c>
      <c r="AE343" s="2">
        <f t="shared" si="92"/>
        <v>-481</v>
      </c>
      <c r="AF343" s="2">
        <f t="shared" si="92"/>
        <v>-6</v>
      </c>
      <c r="AG343" s="2">
        <f t="shared" si="92"/>
        <v>0</v>
      </c>
      <c r="AH343" s="2">
        <f t="shared" si="92"/>
        <v>-36153.439999999995</v>
      </c>
      <c r="AI343" s="2">
        <f t="shared" si="107"/>
        <v>-967.9</v>
      </c>
      <c r="AJ343" s="29">
        <f t="shared" si="107"/>
        <v>0</v>
      </c>
      <c r="AK343" s="31">
        <f t="shared" si="107"/>
        <v>-487</v>
      </c>
      <c r="AL343" s="31">
        <f t="shared" si="107"/>
        <v>-37121.339999999997</v>
      </c>
      <c r="AM343" s="38">
        <f t="shared" si="93"/>
        <v>-1</v>
      </c>
      <c r="AN343" s="38">
        <f t="shared" si="93"/>
        <v>-1</v>
      </c>
      <c r="AO343" s="38" t="str">
        <f t="shared" si="93"/>
        <v/>
      </c>
      <c r="AP343" s="38">
        <f t="shared" si="93"/>
        <v>-1</v>
      </c>
      <c r="AQ343" s="38">
        <f t="shared" si="108"/>
        <v>-1</v>
      </c>
      <c r="AR343" s="39" t="str">
        <f t="shared" si="108"/>
        <v/>
      </c>
      <c r="AS343" s="40">
        <f t="shared" si="108"/>
        <v>-1</v>
      </c>
      <c r="AT343" s="40">
        <f t="shared" si="108"/>
        <v>-1</v>
      </c>
      <c r="AU343" s="119">
        <f t="shared" si="98"/>
        <v>0</v>
      </c>
      <c r="AV343" s="120">
        <f t="shared" si="99"/>
        <v>75.163076923076915</v>
      </c>
      <c r="AW343" s="121">
        <f t="shared" si="96"/>
        <v>-75.163076923076915</v>
      </c>
      <c r="AX343" s="119">
        <f t="shared" si="97"/>
        <v>0</v>
      </c>
      <c r="AY343" s="120">
        <f t="shared" si="94"/>
        <v>161.31666666666666</v>
      </c>
      <c r="AZ343" s="121">
        <f t="shared" si="104"/>
        <v>-161.31666666666666</v>
      </c>
    </row>
    <row r="344" spans="1:52" hidden="1" outlineLevel="1" x14ac:dyDescent="0.2">
      <c r="A344" t="s">
        <v>46</v>
      </c>
      <c r="B344" t="s">
        <v>46</v>
      </c>
      <c r="C344" t="s">
        <v>122</v>
      </c>
      <c r="D344" t="s">
        <v>122</v>
      </c>
      <c r="E344" t="s">
        <v>121</v>
      </c>
      <c r="F344" s="4">
        <f t="shared" si="105"/>
        <v>46349</v>
      </c>
      <c r="G344" t="s">
        <v>36</v>
      </c>
      <c r="H344" s="28">
        <v>0</v>
      </c>
      <c r="I344" s="2">
        <v>0</v>
      </c>
      <c r="J344" s="2">
        <v>0</v>
      </c>
      <c r="K344" s="2">
        <v>0</v>
      </c>
      <c r="L344" s="2">
        <v>0</v>
      </c>
      <c r="M344" s="29">
        <v>0</v>
      </c>
      <c r="N344" s="31">
        <f t="shared" si="100"/>
        <v>0</v>
      </c>
      <c r="O344" s="30">
        <f t="shared" si="101"/>
        <v>0</v>
      </c>
      <c r="P344" t="s">
        <v>49</v>
      </c>
      <c r="Q344" t="s">
        <v>49</v>
      </c>
      <c r="R344" t="s">
        <v>122</v>
      </c>
      <c r="S344" t="s">
        <v>122</v>
      </c>
      <c r="T344" t="s">
        <v>121</v>
      </c>
      <c r="U344" s="4">
        <f t="shared" si="106"/>
        <v>45985</v>
      </c>
      <c r="V344" t="s">
        <v>36</v>
      </c>
      <c r="W344" s="28">
        <v>518</v>
      </c>
      <c r="X344" s="2">
        <v>9</v>
      </c>
      <c r="Y344" s="2">
        <v>2</v>
      </c>
      <c r="Z344" s="2">
        <v>37185.789999999994</v>
      </c>
      <c r="AA344" s="2">
        <v>1413.36</v>
      </c>
      <c r="AB344" s="29">
        <v>137.86000000000001</v>
      </c>
      <c r="AC344" s="31">
        <f t="shared" si="102"/>
        <v>529</v>
      </c>
      <c r="AD344" s="30">
        <f t="shared" si="103"/>
        <v>38737.009999999995</v>
      </c>
      <c r="AE344" s="2">
        <f t="shared" si="92"/>
        <v>-518</v>
      </c>
      <c r="AF344" s="2">
        <f t="shared" si="92"/>
        <v>-9</v>
      </c>
      <c r="AG344" s="2">
        <f t="shared" si="92"/>
        <v>-2</v>
      </c>
      <c r="AH344" s="2">
        <f t="shared" si="92"/>
        <v>-37185.789999999994</v>
      </c>
      <c r="AI344" s="2">
        <f t="shared" si="107"/>
        <v>-1413.36</v>
      </c>
      <c r="AJ344" s="29">
        <f t="shared" si="107"/>
        <v>-137.86000000000001</v>
      </c>
      <c r="AK344" s="31">
        <f t="shared" si="107"/>
        <v>-529</v>
      </c>
      <c r="AL344" s="31">
        <f t="shared" si="107"/>
        <v>-38737.009999999995</v>
      </c>
      <c r="AM344" s="38">
        <f t="shared" si="93"/>
        <v>-1</v>
      </c>
      <c r="AN344" s="38">
        <f t="shared" si="93"/>
        <v>-1</v>
      </c>
      <c r="AO344" s="38">
        <f t="shared" si="93"/>
        <v>-1</v>
      </c>
      <c r="AP344" s="38">
        <f t="shared" si="93"/>
        <v>-1</v>
      </c>
      <c r="AQ344" s="38">
        <f t="shared" si="108"/>
        <v>-1</v>
      </c>
      <c r="AR344" s="39">
        <f t="shared" si="108"/>
        <v>-1</v>
      </c>
      <c r="AS344" s="40">
        <f t="shared" si="108"/>
        <v>-1</v>
      </c>
      <c r="AT344" s="40">
        <f t="shared" si="108"/>
        <v>-1</v>
      </c>
      <c r="AU344" s="119">
        <f t="shared" si="98"/>
        <v>0</v>
      </c>
      <c r="AV344" s="120">
        <f t="shared" si="99"/>
        <v>71.787239382239363</v>
      </c>
      <c r="AW344" s="121">
        <f t="shared" si="96"/>
        <v>-71.787239382239363</v>
      </c>
      <c r="AX344" s="119">
        <f t="shared" si="97"/>
        <v>0</v>
      </c>
      <c r="AY344" s="120">
        <f t="shared" si="94"/>
        <v>141.01999999999998</v>
      </c>
      <c r="AZ344" s="121">
        <f t="shared" si="104"/>
        <v>-141.01999999999998</v>
      </c>
    </row>
    <row r="345" spans="1:52" hidden="1" outlineLevel="1" x14ac:dyDescent="0.2">
      <c r="A345" t="s">
        <v>46</v>
      </c>
      <c r="B345" t="s">
        <v>46</v>
      </c>
      <c r="C345" t="s">
        <v>122</v>
      </c>
      <c r="D345" t="s">
        <v>122</v>
      </c>
      <c r="E345" t="s">
        <v>121</v>
      </c>
      <c r="F345" s="4">
        <f t="shared" si="105"/>
        <v>46350</v>
      </c>
      <c r="G345" t="s">
        <v>37</v>
      </c>
      <c r="H345" s="28">
        <v>0</v>
      </c>
      <c r="I345" s="2">
        <v>0</v>
      </c>
      <c r="J345" s="2">
        <v>0</v>
      </c>
      <c r="K345" s="2">
        <v>0</v>
      </c>
      <c r="L345" s="2">
        <v>0</v>
      </c>
      <c r="M345" s="29">
        <v>0</v>
      </c>
      <c r="N345" s="31">
        <f t="shared" si="100"/>
        <v>0</v>
      </c>
      <c r="O345" s="30">
        <f t="shared" si="101"/>
        <v>0</v>
      </c>
      <c r="P345" t="s">
        <v>49</v>
      </c>
      <c r="Q345" t="s">
        <v>49</v>
      </c>
      <c r="R345" t="s">
        <v>122</v>
      </c>
      <c r="S345" t="s">
        <v>122</v>
      </c>
      <c r="T345" t="s">
        <v>121</v>
      </c>
      <c r="U345" s="4">
        <f t="shared" si="106"/>
        <v>45986</v>
      </c>
      <c r="V345" t="s">
        <v>37</v>
      </c>
      <c r="W345" s="28">
        <v>712</v>
      </c>
      <c r="X345" s="2">
        <v>16</v>
      </c>
      <c r="Y345" s="2">
        <v>4</v>
      </c>
      <c r="Z345" s="2">
        <v>53941.409999999996</v>
      </c>
      <c r="AA345" s="2">
        <v>2798.93</v>
      </c>
      <c r="AB345" s="29">
        <v>602.75</v>
      </c>
      <c r="AC345" s="31">
        <f t="shared" si="102"/>
        <v>732</v>
      </c>
      <c r="AD345" s="30">
        <f t="shared" si="103"/>
        <v>57343.09</v>
      </c>
      <c r="AE345" s="2">
        <f t="shared" si="92"/>
        <v>-712</v>
      </c>
      <c r="AF345" s="2">
        <f t="shared" si="92"/>
        <v>-16</v>
      </c>
      <c r="AG345" s="2">
        <f t="shared" si="92"/>
        <v>-4</v>
      </c>
      <c r="AH345" s="2">
        <f t="shared" si="92"/>
        <v>-53941.409999999996</v>
      </c>
      <c r="AI345" s="2">
        <f t="shared" si="107"/>
        <v>-2798.93</v>
      </c>
      <c r="AJ345" s="29">
        <f t="shared" si="107"/>
        <v>-602.75</v>
      </c>
      <c r="AK345" s="31">
        <f t="shared" si="107"/>
        <v>-732</v>
      </c>
      <c r="AL345" s="31">
        <f t="shared" si="107"/>
        <v>-57343.09</v>
      </c>
      <c r="AM345" s="38">
        <f t="shared" si="93"/>
        <v>-1</v>
      </c>
      <c r="AN345" s="38">
        <f t="shared" si="93"/>
        <v>-1</v>
      </c>
      <c r="AO345" s="38">
        <f t="shared" si="93"/>
        <v>-1</v>
      </c>
      <c r="AP345" s="38">
        <f t="shared" si="93"/>
        <v>-1</v>
      </c>
      <c r="AQ345" s="38">
        <f t="shared" si="108"/>
        <v>-1</v>
      </c>
      <c r="AR345" s="39">
        <f t="shared" si="108"/>
        <v>-1</v>
      </c>
      <c r="AS345" s="40">
        <f t="shared" si="108"/>
        <v>-1</v>
      </c>
      <c r="AT345" s="40">
        <f t="shared" si="108"/>
        <v>-1</v>
      </c>
      <c r="AU345" s="119">
        <f t="shared" si="98"/>
        <v>0</v>
      </c>
      <c r="AV345" s="120">
        <f t="shared" si="99"/>
        <v>75.760407303370783</v>
      </c>
      <c r="AW345" s="121">
        <f t="shared" si="96"/>
        <v>-75.760407303370783</v>
      </c>
      <c r="AX345" s="119">
        <f t="shared" si="97"/>
        <v>0</v>
      </c>
      <c r="AY345" s="120">
        <f t="shared" si="94"/>
        <v>170.084</v>
      </c>
      <c r="AZ345" s="121">
        <f t="shared" si="104"/>
        <v>-170.084</v>
      </c>
    </row>
    <row r="346" spans="1:52" hidden="1" outlineLevel="1" x14ac:dyDescent="0.2">
      <c r="A346" t="s">
        <v>46</v>
      </c>
      <c r="B346" t="s">
        <v>46</v>
      </c>
      <c r="C346" t="s">
        <v>122</v>
      </c>
      <c r="D346" t="s">
        <v>122</v>
      </c>
      <c r="E346" t="s">
        <v>121</v>
      </c>
      <c r="F346" s="4">
        <f t="shared" si="105"/>
        <v>46351</v>
      </c>
      <c r="G346" t="s">
        <v>38</v>
      </c>
      <c r="H346" s="28">
        <v>0</v>
      </c>
      <c r="I346" s="2">
        <v>0</v>
      </c>
      <c r="J346" s="2">
        <v>0</v>
      </c>
      <c r="K346" s="2">
        <v>0</v>
      </c>
      <c r="L346" s="2">
        <v>0</v>
      </c>
      <c r="M346" s="29">
        <v>0</v>
      </c>
      <c r="N346" s="31">
        <f t="shared" si="100"/>
        <v>0</v>
      </c>
      <c r="O346" s="30">
        <f t="shared" si="101"/>
        <v>0</v>
      </c>
      <c r="P346" t="s">
        <v>49</v>
      </c>
      <c r="Q346" t="s">
        <v>49</v>
      </c>
      <c r="R346" t="s">
        <v>122</v>
      </c>
      <c r="S346" t="s">
        <v>122</v>
      </c>
      <c r="T346" t="s">
        <v>121</v>
      </c>
      <c r="U346" s="4">
        <f t="shared" si="106"/>
        <v>45987</v>
      </c>
      <c r="V346" t="s">
        <v>38</v>
      </c>
      <c r="W346" s="28">
        <v>1460</v>
      </c>
      <c r="X346" s="2">
        <v>15</v>
      </c>
      <c r="Y346" s="2">
        <v>3</v>
      </c>
      <c r="Z346" s="2">
        <v>113489.02</v>
      </c>
      <c r="AA346" s="2">
        <v>1625.7</v>
      </c>
      <c r="AB346" s="29">
        <v>249.76999999999998</v>
      </c>
      <c r="AC346" s="31">
        <f t="shared" si="102"/>
        <v>1478</v>
      </c>
      <c r="AD346" s="30">
        <f t="shared" si="103"/>
        <v>115364.49</v>
      </c>
      <c r="AE346" s="2">
        <f t="shared" si="92"/>
        <v>-1460</v>
      </c>
      <c r="AF346" s="2">
        <f t="shared" si="92"/>
        <v>-15</v>
      </c>
      <c r="AG346" s="2">
        <f t="shared" si="92"/>
        <v>-3</v>
      </c>
      <c r="AH346" s="2">
        <f t="shared" si="92"/>
        <v>-113489.02</v>
      </c>
      <c r="AI346" s="2">
        <f t="shared" si="107"/>
        <v>-1625.7</v>
      </c>
      <c r="AJ346" s="29">
        <f t="shared" si="107"/>
        <v>-249.76999999999998</v>
      </c>
      <c r="AK346" s="31">
        <f t="shared" si="107"/>
        <v>-1478</v>
      </c>
      <c r="AL346" s="31">
        <f t="shared" si="107"/>
        <v>-115364.49</v>
      </c>
      <c r="AM346" s="38">
        <f t="shared" si="93"/>
        <v>-1</v>
      </c>
      <c r="AN346" s="38">
        <f t="shared" si="93"/>
        <v>-1</v>
      </c>
      <c r="AO346" s="38">
        <f t="shared" si="93"/>
        <v>-1</v>
      </c>
      <c r="AP346" s="38">
        <f t="shared" si="93"/>
        <v>-1</v>
      </c>
      <c r="AQ346" s="38">
        <f t="shared" si="108"/>
        <v>-1</v>
      </c>
      <c r="AR346" s="39">
        <f t="shared" si="108"/>
        <v>-1</v>
      </c>
      <c r="AS346" s="40">
        <f t="shared" si="108"/>
        <v>-1</v>
      </c>
      <c r="AT346" s="40">
        <f t="shared" si="108"/>
        <v>-1</v>
      </c>
      <c r="AU346" s="119">
        <f t="shared" si="98"/>
        <v>0</v>
      </c>
      <c r="AV346" s="120">
        <f t="shared" si="99"/>
        <v>77.732205479452062</v>
      </c>
      <c r="AW346" s="121">
        <f t="shared" si="96"/>
        <v>-77.732205479452062</v>
      </c>
      <c r="AX346" s="119">
        <f t="shared" si="97"/>
        <v>0</v>
      </c>
      <c r="AY346" s="120">
        <f t="shared" si="94"/>
        <v>104.19277777777778</v>
      </c>
      <c r="AZ346" s="121">
        <f t="shared" si="104"/>
        <v>-104.19277777777778</v>
      </c>
    </row>
    <row r="347" spans="1:52" hidden="1" outlineLevel="1" x14ac:dyDescent="0.2">
      <c r="A347" t="s">
        <v>46</v>
      </c>
      <c r="B347" t="s">
        <v>46</v>
      </c>
      <c r="C347" t="s">
        <v>122</v>
      </c>
      <c r="D347" t="s">
        <v>122</v>
      </c>
      <c r="E347" t="s">
        <v>121</v>
      </c>
      <c r="F347" s="4">
        <f t="shared" si="105"/>
        <v>46352</v>
      </c>
      <c r="G347" t="s">
        <v>39</v>
      </c>
      <c r="H347" s="28">
        <v>0</v>
      </c>
      <c r="I347" s="2">
        <v>0</v>
      </c>
      <c r="J347" s="2">
        <v>0</v>
      </c>
      <c r="K347" s="2">
        <v>0</v>
      </c>
      <c r="L347" s="2">
        <v>0</v>
      </c>
      <c r="M347" s="29">
        <v>0</v>
      </c>
      <c r="N347" s="31">
        <f t="shared" si="100"/>
        <v>0</v>
      </c>
      <c r="O347" s="30">
        <f t="shared" si="101"/>
        <v>0</v>
      </c>
      <c r="P347" t="s">
        <v>49</v>
      </c>
      <c r="Q347" t="s">
        <v>49</v>
      </c>
      <c r="R347" t="s">
        <v>122</v>
      </c>
      <c r="S347" t="s">
        <v>122</v>
      </c>
      <c r="T347" t="s">
        <v>121</v>
      </c>
      <c r="U347" s="4">
        <f t="shared" si="106"/>
        <v>45988</v>
      </c>
      <c r="V347" t="s">
        <v>39</v>
      </c>
      <c r="W347" s="28">
        <v>473</v>
      </c>
      <c r="X347" s="2">
        <v>2</v>
      </c>
      <c r="Y347" s="2">
        <v>2</v>
      </c>
      <c r="Z347" s="2">
        <v>27982.11</v>
      </c>
      <c r="AA347" s="2">
        <v>104.93</v>
      </c>
      <c r="AB347" s="29">
        <v>38.979999999999997</v>
      </c>
      <c r="AC347" s="31">
        <f t="shared" si="102"/>
        <v>477</v>
      </c>
      <c r="AD347" s="30">
        <f t="shared" si="103"/>
        <v>28126.02</v>
      </c>
      <c r="AE347" s="2">
        <f t="shared" si="92"/>
        <v>-473</v>
      </c>
      <c r="AF347" s="2">
        <f t="shared" si="92"/>
        <v>-2</v>
      </c>
      <c r="AG347" s="2">
        <f t="shared" si="92"/>
        <v>-2</v>
      </c>
      <c r="AH347" s="2">
        <f t="shared" si="92"/>
        <v>-27982.11</v>
      </c>
      <c r="AI347" s="2">
        <f t="shared" si="107"/>
        <v>-104.93</v>
      </c>
      <c r="AJ347" s="29">
        <f t="shared" si="107"/>
        <v>-38.979999999999997</v>
      </c>
      <c r="AK347" s="31">
        <f t="shared" si="107"/>
        <v>-477</v>
      </c>
      <c r="AL347" s="31">
        <f t="shared" si="107"/>
        <v>-28126.02</v>
      </c>
      <c r="AM347" s="38">
        <f t="shared" si="93"/>
        <v>-1</v>
      </c>
      <c r="AN347" s="38">
        <f t="shared" si="93"/>
        <v>-1</v>
      </c>
      <c r="AO347" s="38">
        <f t="shared" si="93"/>
        <v>-1</v>
      </c>
      <c r="AP347" s="38">
        <f t="shared" si="93"/>
        <v>-1</v>
      </c>
      <c r="AQ347" s="38">
        <f t="shared" si="108"/>
        <v>-1</v>
      </c>
      <c r="AR347" s="39">
        <f t="shared" si="108"/>
        <v>-1</v>
      </c>
      <c r="AS347" s="40">
        <f t="shared" si="108"/>
        <v>-1</v>
      </c>
      <c r="AT347" s="40">
        <f t="shared" si="108"/>
        <v>-1</v>
      </c>
      <c r="AU347" s="119">
        <f t="shared" si="98"/>
        <v>0</v>
      </c>
      <c r="AV347" s="120">
        <f t="shared" si="99"/>
        <v>59.158794926004227</v>
      </c>
      <c r="AW347" s="121">
        <f t="shared" si="96"/>
        <v>-59.158794926004227</v>
      </c>
      <c r="AX347" s="119">
        <f t="shared" si="97"/>
        <v>0</v>
      </c>
      <c r="AY347" s="120">
        <f t="shared" si="94"/>
        <v>35.977499999999999</v>
      </c>
      <c r="AZ347" s="121">
        <f t="shared" si="104"/>
        <v>-35.977499999999999</v>
      </c>
    </row>
    <row r="348" spans="1:52" hidden="1" outlineLevel="1" x14ac:dyDescent="0.2">
      <c r="A348" t="s">
        <v>46</v>
      </c>
      <c r="B348" t="s">
        <v>46</v>
      </c>
      <c r="C348" t="s">
        <v>122</v>
      </c>
      <c r="D348" t="s">
        <v>122</v>
      </c>
      <c r="E348" t="s">
        <v>121</v>
      </c>
      <c r="F348" s="4">
        <f t="shared" si="105"/>
        <v>46353</v>
      </c>
      <c r="G348" t="s">
        <v>40</v>
      </c>
      <c r="H348" s="28">
        <v>0</v>
      </c>
      <c r="I348" s="2">
        <v>0</v>
      </c>
      <c r="J348" s="2">
        <v>0</v>
      </c>
      <c r="K348" s="2">
        <v>0</v>
      </c>
      <c r="L348" s="2">
        <v>0</v>
      </c>
      <c r="M348" s="29">
        <v>0</v>
      </c>
      <c r="N348" s="31">
        <f t="shared" si="100"/>
        <v>0</v>
      </c>
      <c r="O348" s="30">
        <f t="shared" si="101"/>
        <v>0</v>
      </c>
      <c r="P348" t="s">
        <v>49</v>
      </c>
      <c r="Q348" t="s">
        <v>49</v>
      </c>
      <c r="R348" t="s">
        <v>122</v>
      </c>
      <c r="S348" t="s">
        <v>122</v>
      </c>
      <c r="T348" t="s">
        <v>121</v>
      </c>
      <c r="U348" s="4">
        <f t="shared" si="106"/>
        <v>45989</v>
      </c>
      <c r="V348" t="s">
        <v>40</v>
      </c>
      <c r="W348" s="28">
        <v>467</v>
      </c>
      <c r="X348" s="2">
        <v>3</v>
      </c>
      <c r="Y348" s="2">
        <v>0</v>
      </c>
      <c r="Z348" s="2">
        <v>29668.52</v>
      </c>
      <c r="AA348" s="2">
        <v>206.77</v>
      </c>
      <c r="AB348" s="29">
        <v>0</v>
      </c>
      <c r="AC348" s="31">
        <f t="shared" si="102"/>
        <v>470</v>
      </c>
      <c r="AD348" s="30">
        <f t="shared" si="103"/>
        <v>29875.29</v>
      </c>
      <c r="AE348" s="2">
        <f t="shared" si="92"/>
        <v>-467</v>
      </c>
      <c r="AF348" s="2">
        <f t="shared" si="92"/>
        <v>-3</v>
      </c>
      <c r="AG348" s="2">
        <f t="shared" si="92"/>
        <v>0</v>
      </c>
      <c r="AH348" s="2">
        <f t="shared" si="92"/>
        <v>-29668.52</v>
      </c>
      <c r="AI348" s="2">
        <f t="shared" si="107"/>
        <v>-206.77</v>
      </c>
      <c r="AJ348" s="29">
        <f t="shared" si="107"/>
        <v>0</v>
      </c>
      <c r="AK348" s="31">
        <f t="shared" si="107"/>
        <v>-470</v>
      </c>
      <c r="AL348" s="31">
        <f t="shared" si="107"/>
        <v>-29875.29</v>
      </c>
      <c r="AM348" s="38">
        <f t="shared" si="93"/>
        <v>-1</v>
      </c>
      <c r="AN348" s="38">
        <f t="shared" si="93"/>
        <v>-1</v>
      </c>
      <c r="AO348" s="38" t="str">
        <f t="shared" si="93"/>
        <v/>
      </c>
      <c r="AP348" s="38">
        <f t="shared" si="93"/>
        <v>-1</v>
      </c>
      <c r="AQ348" s="38">
        <f t="shared" si="108"/>
        <v>-1</v>
      </c>
      <c r="AR348" s="39" t="str">
        <f t="shared" si="108"/>
        <v/>
      </c>
      <c r="AS348" s="40">
        <f t="shared" si="108"/>
        <v>-1</v>
      </c>
      <c r="AT348" s="40">
        <f t="shared" si="108"/>
        <v>-1</v>
      </c>
      <c r="AU348" s="119">
        <f t="shared" si="98"/>
        <v>0</v>
      </c>
      <c r="AV348" s="120">
        <f t="shared" si="99"/>
        <v>63.530021413276231</v>
      </c>
      <c r="AW348" s="121">
        <f t="shared" si="96"/>
        <v>-63.530021413276231</v>
      </c>
      <c r="AX348" s="119">
        <f t="shared" si="97"/>
        <v>0</v>
      </c>
      <c r="AY348" s="120">
        <f t="shared" si="94"/>
        <v>68.923333333333332</v>
      </c>
      <c r="AZ348" s="121">
        <f t="shared" si="104"/>
        <v>-68.923333333333332</v>
      </c>
    </row>
    <row r="349" spans="1:52" ht="13.5" hidden="1" outlineLevel="1" thickBot="1" x14ac:dyDescent="0.25">
      <c r="A349" t="s">
        <v>46</v>
      </c>
      <c r="B349" t="s">
        <v>46</v>
      </c>
      <c r="C349" t="s">
        <v>122</v>
      </c>
      <c r="D349" t="s">
        <v>122</v>
      </c>
      <c r="E349" t="s">
        <v>121</v>
      </c>
      <c r="F349" s="59">
        <f t="shared" si="105"/>
        <v>46354</v>
      </c>
      <c r="G349" s="42" t="s">
        <v>41</v>
      </c>
      <c r="H349" s="43">
        <v>0</v>
      </c>
      <c r="I349" s="44">
        <v>0</v>
      </c>
      <c r="J349" s="44">
        <v>0</v>
      </c>
      <c r="K349" s="44">
        <v>0</v>
      </c>
      <c r="L349" s="44">
        <v>0</v>
      </c>
      <c r="M349" s="45">
        <v>0</v>
      </c>
      <c r="N349" s="47">
        <f t="shared" si="100"/>
        <v>0</v>
      </c>
      <c r="O349" s="46">
        <f t="shared" si="101"/>
        <v>0</v>
      </c>
      <c r="P349" t="s">
        <v>49</v>
      </c>
      <c r="Q349" t="s">
        <v>49</v>
      </c>
      <c r="R349" t="s">
        <v>122</v>
      </c>
      <c r="S349" t="s">
        <v>122</v>
      </c>
      <c r="T349" t="s">
        <v>121</v>
      </c>
      <c r="U349" s="59">
        <f t="shared" si="106"/>
        <v>45990</v>
      </c>
      <c r="V349" s="42" t="s">
        <v>41</v>
      </c>
      <c r="W349" s="43">
        <v>563</v>
      </c>
      <c r="X349" s="44">
        <v>6</v>
      </c>
      <c r="Y349" s="44">
        <v>0</v>
      </c>
      <c r="Z349" s="44">
        <v>33521.700000000004</v>
      </c>
      <c r="AA349" s="44">
        <v>659.09</v>
      </c>
      <c r="AB349" s="45">
        <v>0</v>
      </c>
      <c r="AC349" s="47">
        <f t="shared" si="102"/>
        <v>569</v>
      </c>
      <c r="AD349" s="46">
        <f t="shared" si="103"/>
        <v>34180.79</v>
      </c>
      <c r="AE349" s="44">
        <f t="shared" si="92"/>
        <v>-563</v>
      </c>
      <c r="AF349" s="44">
        <f t="shared" si="92"/>
        <v>-6</v>
      </c>
      <c r="AG349" s="44">
        <f t="shared" si="92"/>
        <v>0</v>
      </c>
      <c r="AH349" s="44">
        <f t="shared" si="92"/>
        <v>-33521.700000000004</v>
      </c>
      <c r="AI349" s="44">
        <f t="shared" si="107"/>
        <v>-659.09</v>
      </c>
      <c r="AJ349" s="45">
        <f t="shared" si="107"/>
        <v>0</v>
      </c>
      <c r="AK349" s="47">
        <f t="shared" si="107"/>
        <v>-569</v>
      </c>
      <c r="AL349" s="47">
        <f t="shared" si="107"/>
        <v>-34180.79</v>
      </c>
      <c r="AM349" s="56">
        <f t="shared" si="93"/>
        <v>-1</v>
      </c>
      <c r="AN349" s="56">
        <f t="shared" si="93"/>
        <v>-1</v>
      </c>
      <c r="AO349" s="56" t="str">
        <f t="shared" si="93"/>
        <v/>
      </c>
      <c r="AP349" s="56">
        <f t="shared" si="93"/>
        <v>-1</v>
      </c>
      <c r="AQ349" s="56">
        <f t="shared" si="108"/>
        <v>-1</v>
      </c>
      <c r="AR349" s="57" t="str">
        <f t="shared" si="108"/>
        <v/>
      </c>
      <c r="AS349" s="58">
        <f t="shared" si="108"/>
        <v>-1</v>
      </c>
      <c r="AT349" s="58">
        <f t="shared" si="108"/>
        <v>-1</v>
      </c>
      <c r="AU349" s="122">
        <f t="shared" si="98"/>
        <v>0</v>
      </c>
      <c r="AV349" s="123">
        <f t="shared" si="99"/>
        <v>59.541207815275321</v>
      </c>
      <c r="AW349" s="124">
        <f t="shared" si="96"/>
        <v>-59.541207815275321</v>
      </c>
      <c r="AX349" s="122">
        <f t="shared" si="97"/>
        <v>0</v>
      </c>
      <c r="AY349" s="123">
        <f t="shared" si="94"/>
        <v>109.84833333333334</v>
      </c>
      <c r="AZ349" s="124">
        <f t="shared" si="104"/>
        <v>-109.84833333333334</v>
      </c>
    </row>
    <row r="350" spans="1:52" hidden="1" outlineLevel="1" x14ac:dyDescent="0.2">
      <c r="A350" t="s">
        <v>46</v>
      </c>
      <c r="B350" t="s">
        <v>46</v>
      </c>
      <c r="C350" t="s">
        <v>129</v>
      </c>
      <c r="D350" t="s">
        <v>122</v>
      </c>
      <c r="E350" t="s">
        <v>125</v>
      </c>
      <c r="F350" s="4">
        <f t="shared" si="105"/>
        <v>46355</v>
      </c>
      <c r="G350" t="s">
        <v>35</v>
      </c>
      <c r="H350" s="28">
        <v>0</v>
      </c>
      <c r="I350" s="2">
        <v>0</v>
      </c>
      <c r="J350" s="2">
        <v>0</v>
      </c>
      <c r="K350" s="2">
        <v>0</v>
      </c>
      <c r="L350" s="2">
        <v>0</v>
      </c>
      <c r="M350" s="29">
        <v>0</v>
      </c>
      <c r="N350" s="31">
        <f t="shared" si="100"/>
        <v>0</v>
      </c>
      <c r="O350" s="30">
        <f t="shared" si="101"/>
        <v>0</v>
      </c>
      <c r="P350" t="s">
        <v>49</v>
      </c>
      <c r="Q350" t="s">
        <v>49</v>
      </c>
      <c r="R350" t="s">
        <v>129</v>
      </c>
      <c r="S350" t="s">
        <v>122</v>
      </c>
      <c r="T350" t="s">
        <v>125</v>
      </c>
      <c r="U350" s="4">
        <f t="shared" si="106"/>
        <v>45991</v>
      </c>
      <c r="V350" t="s">
        <v>35</v>
      </c>
      <c r="W350" s="28">
        <v>282</v>
      </c>
      <c r="X350" s="2">
        <v>3</v>
      </c>
      <c r="Y350" s="2">
        <v>1</v>
      </c>
      <c r="Z350" s="2">
        <v>18577.580000000002</v>
      </c>
      <c r="AA350" s="2">
        <v>372.59</v>
      </c>
      <c r="AB350" s="29">
        <v>68.94</v>
      </c>
      <c r="AC350" s="31">
        <f t="shared" si="102"/>
        <v>286</v>
      </c>
      <c r="AD350" s="30">
        <f t="shared" si="103"/>
        <v>19019.11</v>
      </c>
      <c r="AE350" s="2">
        <f t="shared" si="92"/>
        <v>-282</v>
      </c>
      <c r="AF350" s="2">
        <f t="shared" si="92"/>
        <v>-3</v>
      </c>
      <c r="AG350" s="2">
        <f t="shared" si="92"/>
        <v>-1</v>
      </c>
      <c r="AH350" s="2">
        <f t="shared" si="92"/>
        <v>-18577.580000000002</v>
      </c>
      <c r="AI350" s="2">
        <f t="shared" si="107"/>
        <v>-372.59</v>
      </c>
      <c r="AJ350" s="29">
        <f t="shared" si="107"/>
        <v>-68.94</v>
      </c>
      <c r="AK350" s="31">
        <f t="shared" si="107"/>
        <v>-286</v>
      </c>
      <c r="AL350" s="31">
        <f t="shared" si="107"/>
        <v>-19019.11</v>
      </c>
      <c r="AM350" s="38">
        <f t="shared" si="93"/>
        <v>-1</v>
      </c>
      <c r="AN350" s="38">
        <f t="shared" si="93"/>
        <v>-1</v>
      </c>
      <c r="AO350" s="38">
        <f t="shared" si="93"/>
        <v>-1</v>
      </c>
      <c r="AP350" s="38">
        <f t="shared" si="93"/>
        <v>-1</v>
      </c>
      <c r="AQ350" s="38">
        <f t="shared" si="108"/>
        <v>-1</v>
      </c>
      <c r="AR350" s="39">
        <f t="shared" si="108"/>
        <v>-1</v>
      </c>
      <c r="AS350" s="40">
        <f t="shared" si="108"/>
        <v>-1</v>
      </c>
      <c r="AT350" s="40">
        <f t="shared" si="108"/>
        <v>-1</v>
      </c>
      <c r="AU350" s="119">
        <f t="shared" si="98"/>
        <v>0</v>
      </c>
      <c r="AV350" s="120">
        <f t="shared" si="99"/>
        <v>65.87794326241135</v>
      </c>
      <c r="AW350" s="121">
        <f t="shared" si="96"/>
        <v>-65.87794326241135</v>
      </c>
      <c r="AX350" s="119">
        <f t="shared" si="97"/>
        <v>0</v>
      </c>
      <c r="AY350" s="120">
        <f t="shared" si="94"/>
        <v>110.38249999999999</v>
      </c>
      <c r="AZ350" s="121">
        <f t="shared" si="104"/>
        <v>-110.38249999999999</v>
      </c>
    </row>
    <row r="351" spans="1:52" hidden="1" outlineLevel="1" x14ac:dyDescent="0.2">
      <c r="A351" t="s">
        <v>46</v>
      </c>
      <c r="B351" t="s">
        <v>46</v>
      </c>
      <c r="C351" t="s">
        <v>129</v>
      </c>
      <c r="D351" t="s">
        <v>122</v>
      </c>
      <c r="E351" t="s">
        <v>125</v>
      </c>
      <c r="F351" s="4">
        <f t="shared" si="105"/>
        <v>46356</v>
      </c>
      <c r="G351" t="s">
        <v>36</v>
      </c>
      <c r="H351" s="28">
        <v>0</v>
      </c>
      <c r="I351" s="2">
        <v>0</v>
      </c>
      <c r="J351" s="2">
        <v>0</v>
      </c>
      <c r="K351" s="2">
        <v>0</v>
      </c>
      <c r="L351" s="2">
        <v>0</v>
      </c>
      <c r="M351" s="29">
        <v>0</v>
      </c>
      <c r="N351" s="31">
        <f t="shared" si="100"/>
        <v>0</v>
      </c>
      <c r="O351" s="30">
        <f t="shared" si="101"/>
        <v>0</v>
      </c>
      <c r="P351" t="s">
        <v>49</v>
      </c>
      <c r="Q351" t="s">
        <v>49</v>
      </c>
      <c r="R351" t="s">
        <v>129</v>
      </c>
      <c r="S351" t="s">
        <v>129</v>
      </c>
      <c r="T351" t="s">
        <v>125</v>
      </c>
      <c r="U351" s="4">
        <f t="shared" si="106"/>
        <v>45992</v>
      </c>
      <c r="V351" t="s">
        <v>36</v>
      </c>
      <c r="W351" s="28">
        <v>305</v>
      </c>
      <c r="X351" s="2">
        <v>1</v>
      </c>
      <c r="Y351" s="2">
        <v>0</v>
      </c>
      <c r="Z351" s="2">
        <v>16752.66</v>
      </c>
      <c r="AA351" s="2">
        <v>317.62</v>
      </c>
      <c r="AB351" s="29">
        <v>0</v>
      </c>
      <c r="AC351" s="31">
        <f t="shared" si="102"/>
        <v>306</v>
      </c>
      <c r="AD351" s="30">
        <f t="shared" si="103"/>
        <v>17070.28</v>
      </c>
      <c r="AE351" s="2">
        <f t="shared" si="92"/>
        <v>-305</v>
      </c>
      <c r="AF351" s="2">
        <f t="shared" si="92"/>
        <v>-1</v>
      </c>
      <c r="AG351" s="2">
        <f t="shared" si="92"/>
        <v>0</v>
      </c>
      <c r="AH351" s="2">
        <f t="shared" si="92"/>
        <v>-16752.66</v>
      </c>
      <c r="AI351" s="2">
        <f t="shared" si="107"/>
        <v>-317.62</v>
      </c>
      <c r="AJ351" s="29">
        <f t="shared" si="107"/>
        <v>0</v>
      </c>
      <c r="AK351" s="31">
        <f t="shared" si="107"/>
        <v>-306</v>
      </c>
      <c r="AL351" s="31">
        <f t="shared" si="107"/>
        <v>-17070.28</v>
      </c>
      <c r="AM351" s="38">
        <f t="shared" si="93"/>
        <v>-1</v>
      </c>
      <c r="AN351" s="38">
        <f t="shared" si="93"/>
        <v>-1</v>
      </c>
      <c r="AO351" s="38" t="str">
        <f t="shared" si="93"/>
        <v/>
      </c>
      <c r="AP351" s="38">
        <f t="shared" si="93"/>
        <v>-1</v>
      </c>
      <c r="AQ351" s="38">
        <f t="shared" si="108"/>
        <v>-1</v>
      </c>
      <c r="AR351" s="39" t="str">
        <f t="shared" si="108"/>
        <v/>
      </c>
      <c r="AS351" s="40">
        <f t="shared" si="108"/>
        <v>-1</v>
      </c>
      <c r="AT351" s="40">
        <f t="shared" si="108"/>
        <v>-1</v>
      </c>
      <c r="AU351" s="119">
        <f t="shared" si="98"/>
        <v>0</v>
      </c>
      <c r="AV351" s="120">
        <f t="shared" si="99"/>
        <v>54.926754098360654</v>
      </c>
      <c r="AW351" s="121">
        <f t="shared" si="96"/>
        <v>-54.926754098360654</v>
      </c>
      <c r="AX351" s="119">
        <f t="shared" si="97"/>
        <v>0</v>
      </c>
      <c r="AY351" s="120">
        <f t="shared" si="94"/>
        <v>317.62</v>
      </c>
      <c r="AZ351" s="121">
        <f t="shared" si="104"/>
        <v>-317.62</v>
      </c>
    </row>
    <row r="352" spans="1:52" hidden="1" outlineLevel="1" x14ac:dyDescent="0.2">
      <c r="A352" t="s">
        <v>46</v>
      </c>
      <c r="B352" t="s">
        <v>46</v>
      </c>
      <c r="C352" t="s">
        <v>129</v>
      </c>
      <c r="D352" t="s">
        <v>129</v>
      </c>
      <c r="E352" t="s">
        <v>125</v>
      </c>
      <c r="F352" s="4">
        <f t="shared" si="105"/>
        <v>46357</v>
      </c>
      <c r="G352" t="s">
        <v>37</v>
      </c>
      <c r="H352" s="28">
        <v>0</v>
      </c>
      <c r="I352" s="2">
        <v>0</v>
      </c>
      <c r="J352" s="2">
        <v>0</v>
      </c>
      <c r="K352" s="2">
        <v>0</v>
      </c>
      <c r="L352" s="2">
        <v>0</v>
      </c>
      <c r="M352" s="29">
        <v>0</v>
      </c>
      <c r="N352" s="31">
        <f t="shared" si="100"/>
        <v>0</v>
      </c>
      <c r="O352" s="30">
        <f t="shared" si="101"/>
        <v>0</v>
      </c>
      <c r="P352" t="s">
        <v>49</v>
      </c>
      <c r="Q352" t="s">
        <v>49</v>
      </c>
      <c r="R352" t="s">
        <v>129</v>
      </c>
      <c r="S352" t="s">
        <v>129</v>
      </c>
      <c r="T352" t="s">
        <v>125</v>
      </c>
      <c r="U352" s="4">
        <f t="shared" si="106"/>
        <v>45993</v>
      </c>
      <c r="V352" t="s">
        <v>37</v>
      </c>
      <c r="W352" s="28">
        <v>312</v>
      </c>
      <c r="X352" s="2">
        <v>11</v>
      </c>
      <c r="Y352" s="2">
        <v>0</v>
      </c>
      <c r="Z352" s="2">
        <v>18361.07</v>
      </c>
      <c r="AA352" s="2">
        <v>1671.55</v>
      </c>
      <c r="AB352" s="29">
        <v>0</v>
      </c>
      <c r="AC352" s="31">
        <f t="shared" si="102"/>
        <v>323</v>
      </c>
      <c r="AD352" s="30">
        <f t="shared" si="103"/>
        <v>20032.62</v>
      </c>
      <c r="AE352" s="2">
        <f t="shared" si="92"/>
        <v>-312</v>
      </c>
      <c r="AF352" s="2">
        <f t="shared" si="92"/>
        <v>-11</v>
      </c>
      <c r="AG352" s="2">
        <f t="shared" si="92"/>
        <v>0</v>
      </c>
      <c r="AH352" s="2">
        <f t="shared" si="92"/>
        <v>-18361.07</v>
      </c>
      <c r="AI352" s="2">
        <f t="shared" si="107"/>
        <v>-1671.55</v>
      </c>
      <c r="AJ352" s="29">
        <f t="shared" si="107"/>
        <v>0</v>
      </c>
      <c r="AK352" s="31">
        <f t="shared" si="107"/>
        <v>-323</v>
      </c>
      <c r="AL352" s="31">
        <f t="shared" si="107"/>
        <v>-20032.62</v>
      </c>
      <c r="AM352" s="38">
        <f t="shared" si="93"/>
        <v>-1</v>
      </c>
      <c r="AN352" s="38">
        <f t="shared" si="93"/>
        <v>-1</v>
      </c>
      <c r="AO352" s="38" t="str">
        <f t="shared" si="93"/>
        <v/>
      </c>
      <c r="AP352" s="38">
        <f t="shared" si="93"/>
        <v>-1</v>
      </c>
      <c r="AQ352" s="38">
        <f t="shared" si="108"/>
        <v>-1</v>
      </c>
      <c r="AR352" s="39" t="str">
        <f t="shared" si="108"/>
        <v/>
      </c>
      <c r="AS352" s="40">
        <f t="shared" si="108"/>
        <v>-1</v>
      </c>
      <c r="AT352" s="40">
        <f t="shared" si="108"/>
        <v>-1</v>
      </c>
      <c r="AU352" s="119">
        <f t="shared" si="98"/>
        <v>0</v>
      </c>
      <c r="AV352" s="120">
        <f t="shared" si="99"/>
        <v>58.849583333333335</v>
      </c>
      <c r="AW352" s="121">
        <f t="shared" si="96"/>
        <v>-58.849583333333335</v>
      </c>
      <c r="AX352" s="119">
        <f t="shared" si="97"/>
        <v>0</v>
      </c>
      <c r="AY352" s="120">
        <f t="shared" si="94"/>
        <v>151.95909090909092</v>
      </c>
      <c r="AZ352" s="121">
        <f t="shared" si="104"/>
        <v>-151.95909090909092</v>
      </c>
    </row>
    <row r="353" spans="1:52" hidden="1" outlineLevel="1" x14ac:dyDescent="0.2">
      <c r="A353" t="s">
        <v>46</v>
      </c>
      <c r="B353" t="s">
        <v>46</v>
      </c>
      <c r="C353" t="s">
        <v>129</v>
      </c>
      <c r="D353" t="s">
        <v>129</v>
      </c>
      <c r="E353" t="s">
        <v>125</v>
      </c>
      <c r="F353" s="4">
        <f t="shared" si="105"/>
        <v>46358</v>
      </c>
      <c r="G353" t="s">
        <v>38</v>
      </c>
      <c r="H353" s="28">
        <v>0</v>
      </c>
      <c r="I353" s="2">
        <v>0</v>
      </c>
      <c r="J353" s="2">
        <v>0</v>
      </c>
      <c r="K353" s="2">
        <v>0</v>
      </c>
      <c r="L353" s="2">
        <v>0</v>
      </c>
      <c r="M353" s="29">
        <v>0</v>
      </c>
      <c r="N353" s="31">
        <f t="shared" si="100"/>
        <v>0</v>
      </c>
      <c r="O353" s="30">
        <f t="shared" si="101"/>
        <v>0</v>
      </c>
      <c r="P353" t="s">
        <v>49</v>
      </c>
      <c r="Q353" t="s">
        <v>49</v>
      </c>
      <c r="R353" t="s">
        <v>129</v>
      </c>
      <c r="S353" t="s">
        <v>129</v>
      </c>
      <c r="T353" t="s">
        <v>125</v>
      </c>
      <c r="U353" s="4">
        <f t="shared" si="106"/>
        <v>45994</v>
      </c>
      <c r="V353" t="s">
        <v>38</v>
      </c>
      <c r="W353" s="28">
        <v>204</v>
      </c>
      <c r="X353" s="2">
        <v>3</v>
      </c>
      <c r="Y353" s="2">
        <v>1</v>
      </c>
      <c r="Z353" s="2">
        <v>10441.67</v>
      </c>
      <c r="AA353" s="2">
        <v>468.71</v>
      </c>
      <c r="AB353" s="29">
        <v>100.86</v>
      </c>
      <c r="AC353" s="31">
        <f t="shared" si="102"/>
        <v>208</v>
      </c>
      <c r="AD353" s="30">
        <f t="shared" si="103"/>
        <v>11011.24</v>
      </c>
      <c r="AE353" s="2">
        <f t="shared" si="92"/>
        <v>-204</v>
      </c>
      <c r="AF353" s="2">
        <f t="shared" si="92"/>
        <v>-3</v>
      </c>
      <c r="AG353" s="2">
        <f t="shared" si="92"/>
        <v>-1</v>
      </c>
      <c r="AH353" s="2">
        <f t="shared" si="92"/>
        <v>-10441.67</v>
      </c>
      <c r="AI353" s="2">
        <f t="shared" si="107"/>
        <v>-468.71</v>
      </c>
      <c r="AJ353" s="29">
        <f t="shared" si="107"/>
        <v>-100.86</v>
      </c>
      <c r="AK353" s="31">
        <f t="shared" si="107"/>
        <v>-208</v>
      </c>
      <c r="AL353" s="31">
        <f t="shared" si="107"/>
        <v>-11011.24</v>
      </c>
      <c r="AM353" s="38">
        <f t="shared" si="93"/>
        <v>-1</v>
      </c>
      <c r="AN353" s="38">
        <f t="shared" si="93"/>
        <v>-1</v>
      </c>
      <c r="AO353" s="38">
        <f t="shared" si="93"/>
        <v>-1</v>
      </c>
      <c r="AP353" s="38">
        <f t="shared" si="93"/>
        <v>-1</v>
      </c>
      <c r="AQ353" s="38">
        <f t="shared" si="108"/>
        <v>-1</v>
      </c>
      <c r="AR353" s="39">
        <f t="shared" si="108"/>
        <v>-1</v>
      </c>
      <c r="AS353" s="40">
        <f t="shared" si="108"/>
        <v>-1</v>
      </c>
      <c r="AT353" s="40">
        <f t="shared" si="108"/>
        <v>-1</v>
      </c>
      <c r="AU353" s="119">
        <f t="shared" si="98"/>
        <v>0</v>
      </c>
      <c r="AV353" s="120">
        <f t="shared" si="99"/>
        <v>51.184656862745101</v>
      </c>
      <c r="AW353" s="121">
        <f t="shared" si="96"/>
        <v>-51.184656862745101</v>
      </c>
      <c r="AX353" s="119">
        <f t="shared" si="97"/>
        <v>0</v>
      </c>
      <c r="AY353" s="120">
        <f t="shared" si="94"/>
        <v>142.39249999999998</v>
      </c>
      <c r="AZ353" s="121">
        <f t="shared" si="104"/>
        <v>-142.39249999999998</v>
      </c>
    </row>
    <row r="354" spans="1:52" hidden="1" outlineLevel="1" x14ac:dyDescent="0.2">
      <c r="A354" t="s">
        <v>46</v>
      </c>
      <c r="B354" t="s">
        <v>46</v>
      </c>
      <c r="C354" t="s">
        <v>129</v>
      </c>
      <c r="D354" t="s">
        <v>129</v>
      </c>
      <c r="E354" t="s">
        <v>125</v>
      </c>
      <c r="F354" s="4">
        <f t="shared" si="105"/>
        <v>46359</v>
      </c>
      <c r="G354" t="s">
        <v>39</v>
      </c>
      <c r="H354" s="28">
        <v>0</v>
      </c>
      <c r="I354" s="2">
        <v>0</v>
      </c>
      <c r="J354" s="2">
        <v>0</v>
      </c>
      <c r="K354" s="2">
        <v>0</v>
      </c>
      <c r="L354" s="2">
        <v>0</v>
      </c>
      <c r="M354" s="29">
        <v>0</v>
      </c>
      <c r="N354" s="31">
        <f t="shared" si="100"/>
        <v>0</v>
      </c>
      <c r="O354" s="30">
        <f t="shared" si="101"/>
        <v>0</v>
      </c>
      <c r="P354" t="s">
        <v>49</v>
      </c>
      <c r="Q354" t="s">
        <v>49</v>
      </c>
      <c r="R354" t="s">
        <v>129</v>
      </c>
      <c r="S354" t="s">
        <v>129</v>
      </c>
      <c r="T354" t="s">
        <v>125</v>
      </c>
      <c r="U354" s="4">
        <f t="shared" si="106"/>
        <v>45995</v>
      </c>
      <c r="V354" t="s">
        <v>39</v>
      </c>
      <c r="W354" s="28">
        <v>464</v>
      </c>
      <c r="X354" s="2">
        <v>11</v>
      </c>
      <c r="Y354" s="2">
        <v>1</v>
      </c>
      <c r="Z354" s="2">
        <v>30301.68</v>
      </c>
      <c r="AA354" s="2">
        <v>1651.68</v>
      </c>
      <c r="AB354" s="29">
        <v>289.89</v>
      </c>
      <c r="AC354" s="31">
        <f t="shared" si="102"/>
        <v>476</v>
      </c>
      <c r="AD354" s="30">
        <f t="shared" si="103"/>
        <v>32243.25</v>
      </c>
      <c r="AE354" s="2">
        <f t="shared" si="92"/>
        <v>-464</v>
      </c>
      <c r="AF354" s="2">
        <f t="shared" si="92"/>
        <v>-11</v>
      </c>
      <c r="AG354" s="2">
        <f t="shared" si="92"/>
        <v>-1</v>
      </c>
      <c r="AH354" s="2">
        <f t="shared" si="92"/>
        <v>-30301.68</v>
      </c>
      <c r="AI354" s="2">
        <f t="shared" si="107"/>
        <v>-1651.68</v>
      </c>
      <c r="AJ354" s="29">
        <f t="shared" si="107"/>
        <v>-289.89</v>
      </c>
      <c r="AK354" s="31">
        <f t="shared" si="107"/>
        <v>-476</v>
      </c>
      <c r="AL354" s="31">
        <f t="shared" si="107"/>
        <v>-32243.25</v>
      </c>
      <c r="AM354" s="38">
        <f t="shared" si="93"/>
        <v>-1</v>
      </c>
      <c r="AN354" s="38">
        <f t="shared" si="93"/>
        <v>-1</v>
      </c>
      <c r="AO354" s="38">
        <f t="shared" si="93"/>
        <v>-1</v>
      </c>
      <c r="AP354" s="38">
        <f t="shared" si="93"/>
        <v>-1</v>
      </c>
      <c r="AQ354" s="38">
        <f t="shared" si="108"/>
        <v>-1</v>
      </c>
      <c r="AR354" s="39">
        <f t="shared" si="108"/>
        <v>-1</v>
      </c>
      <c r="AS354" s="40">
        <f t="shared" si="108"/>
        <v>-1</v>
      </c>
      <c r="AT354" s="40">
        <f t="shared" si="108"/>
        <v>-1</v>
      </c>
      <c r="AU354" s="119">
        <f t="shared" si="98"/>
        <v>0</v>
      </c>
      <c r="AV354" s="120">
        <f t="shared" si="99"/>
        <v>65.305344827586211</v>
      </c>
      <c r="AW354" s="121">
        <f t="shared" si="96"/>
        <v>-65.305344827586211</v>
      </c>
      <c r="AX354" s="119">
        <f t="shared" si="97"/>
        <v>0</v>
      </c>
      <c r="AY354" s="120">
        <f t="shared" si="94"/>
        <v>161.79750000000001</v>
      </c>
      <c r="AZ354" s="121">
        <f t="shared" si="104"/>
        <v>-161.79750000000001</v>
      </c>
    </row>
    <row r="355" spans="1:52" hidden="1" outlineLevel="1" x14ac:dyDescent="0.2">
      <c r="A355" t="s">
        <v>46</v>
      </c>
      <c r="B355" t="s">
        <v>46</v>
      </c>
      <c r="C355" t="s">
        <v>129</v>
      </c>
      <c r="D355" t="s">
        <v>129</v>
      </c>
      <c r="E355" t="s">
        <v>125</v>
      </c>
      <c r="F355" s="4">
        <f t="shared" si="105"/>
        <v>46360</v>
      </c>
      <c r="G355" t="s">
        <v>40</v>
      </c>
      <c r="H355" s="28">
        <v>0</v>
      </c>
      <c r="I355" s="2">
        <v>0</v>
      </c>
      <c r="J355" s="2">
        <v>0</v>
      </c>
      <c r="K355" s="2">
        <v>0</v>
      </c>
      <c r="L355" s="2">
        <v>0</v>
      </c>
      <c r="M355" s="29">
        <v>0</v>
      </c>
      <c r="N355" s="31">
        <f t="shared" si="100"/>
        <v>0</v>
      </c>
      <c r="O355" s="30">
        <f t="shared" si="101"/>
        <v>0</v>
      </c>
      <c r="P355" t="s">
        <v>49</v>
      </c>
      <c r="Q355" t="s">
        <v>49</v>
      </c>
      <c r="R355" t="s">
        <v>129</v>
      </c>
      <c r="S355" t="s">
        <v>129</v>
      </c>
      <c r="T355" t="s">
        <v>125</v>
      </c>
      <c r="U355" s="4">
        <f t="shared" si="106"/>
        <v>45996</v>
      </c>
      <c r="V355" t="s">
        <v>40</v>
      </c>
      <c r="W355" s="28">
        <v>747</v>
      </c>
      <c r="X355" s="2">
        <v>15</v>
      </c>
      <c r="Y355" s="2">
        <v>0</v>
      </c>
      <c r="Z355" s="2">
        <v>53572.66</v>
      </c>
      <c r="AA355" s="2">
        <v>7227.3600000000006</v>
      </c>
      <c r="AB355" s="29">
        <v>0</v>
      </c>
      <c r="AC355" s="31">
        <f t="shared" si="102"/>
        <v>762</v>
      </c>
      <c r="AD355" s="30">
        <f t="shared" si="103"/>
        <v>60800.020000000004</v>
      </c>
      <c r="AE355" s="2">
        <f t="shared" si="92"/>
        <v>-747</v>
      </c>
      <c r="AF355" s="2">
        <f t="shared" si="92"/>
        <v>-15</v>
      </c>
      <c r="AG355" s="2">
        <f t="shared" si="92"/>
        <v>0</v>
      </c>
      <c r="AH355" s="2">
        <f t="shared" si="92"/>
        <v>-53572.66</v>
      </c>
      <c r="AI355" s="2">
        <f t="shared" si="107"/>
        <v>-7227.3600000000006</v>
      </c>
      <c r="AJ355" s="29">
        <f t="shared" si="107"/>
        <v>0</v>
      </c>
      <c r="AK355" s="31">
        <f t="shared" si="107"/>
        <v>-762</v>
      </c>
      <c r="AL355" s="31">
        <f t="shared" si="107"/>
        <v>-60800.020000000004</v>
      </c>
      <c r="AM355" s="38">
        <f t="shared" si="93"/>
        <v>-1</v>
      </c>
      <c r="AN355" s="38">
        <f t="shared" si="93"/>
        <v>-1</v>
      </c>
      <c r="AO355" s="38" t="str">
        <f t="shared" si="93"/>
        <v/>
      </c>
      <c r="AP355" s="38">
        <f t="shared" si="93"/>
        <v>-1</v>
      </c>
      <c r="AQ355" s="38">
        <f t="shared" si="108"/>
        <v>-1</v>
      </c>
      <c r="AR355" s="39" t="str">
        <f t="shared" si="108"/>
        <v/>
      </c>
      <c r="AS355" s="40">
        <f t="shared" si="108"/>
        <v>-1</v>
      </c>
      <c r="AT355" s="40">
        <f t="shared" si="108"/>
        <v>-1</v>
      </c>
      <c r="AU355" s="119">
        <f t="shared" si="98"/>
        <v>0</v>
      </c>
      <c r="AV355" s="120">
        <f t="shared" si="99"/>
        <v>71.717081659973232</v>
      </c>
      <c r="AW355" s="121">
        <f t="shared" si="96"/>
        <v>-71.717081659973232</v>
      </c>
      <c r="AX355" s="119">
        <f t="shared" si="97"/>
        <v>0</v>
      </c>
      <c r="AY355" s="120">
        <f t="shared" si="94"/>
        <v>481.82400000000001</v>
      </c>
      <c r="AZ355" s="121">
        <f t="shared" si="104"/>
        <v>-481.82400000000001</v>
      </c>
    </row>
    <row r="356" spans="1:52" ht="13.5" hidden="1" outlineLevel="1" thickBot="1" x14ac:dyDescent="0.25">
      <c r="A356" t="s">
        <v>46</v>
      </c>
      <c r="B356" t="s">
        <v>46</v>
      </c>
      <c r="C356" t="s">
        <v>129</v>
      </c>
      <c r="D356" t="s">
        <v>129</v>
      </c>
      <c r="E356" t="s">
        <v>125</v>
      </c>
      <c r="F356" s="59">
        <f t="shared" si="105"/>
        <v>46361</v>
      </c>
      <c r="G356" s="42" t="s">
        <v>41</v>
      </c>
      <c r="H356" s="43">
        <v>0</v>
      </c>
      <c r="I356" s="44">
        <v>0</v>
      </c>
      <c r="J356" s="44">
        <v>0</v>
      </c>
      <c r="K356" s="44">
        <v>0</v>
      </c>
      <c r="L356" s="44">
        <v>0</v>
      </c>
      <c r="M356" s="45">
        <v>0</v>
      </c>
      <c r="N356" s="47">
        <f t="shared" si="100"/>
        <v>0</v>
      </c>
      <c r="O356" s="46">
        <f t="shared" si="101"/>
        <v>0</v>
      </c>
      <c r="P356" t="s">
        <v>49</v>
      </c>
      <c r="Q356" t="s">
        <v>49</v>
      </c>
      <c r="R356" t="s">
        <v>129</v>
      </c>
      <c r="S356" t="s">
        <v>129</v>
      </c>
      <c r="T356" t="s">
        <v>125</v>
      </c>
      <c r="U356" s="59">
        <f t="shared" si="106"/>
        <v>45997</v>
      </c>
      <c r="V356" s="42" t="s">
        <v>41</v>
      </c>
      <c r="W356" s="43">
        <v>781</v>
      </c>
      <c r="X356" s="44">
        <v>4</v>
      </c>
      <c r="Y356" s="44">
        <v>0</v>
      </c>
      <c r="Z356" s="44">
        <v>54999.19</v>
      </c>
      <c r="AA356" s="44">
        <v>448.76</v>
      </c>
      <c r="AB356" s="45">
        <v>0</v>
      </c>
      <c r="AC356" s="47">
        <f t="shared" si="102"/>
        <v>785</v>
      </c>
      <c r="AD356" s="46">
        <f t="shared" si="103"/>
        <v>55447.950000000004</v>
      </c>
      <c r="AE356" s="44">
        <f t="shared" si="92"/>
        <v>-781</v>
      </c>
      <c r="AF356" s="44">
        <f t="shared" si="92"/>
        <v>-4</v>
      </c>
      <c r="AG356" s="44">
        <f t="shared" si="92"/>
        <v>0</v>
      </c>
      <c r="AH356" s="44">
        <f t="shared" si="92"/>
        <v>-54999.19</v>
      </c>
      <c r="AI356" s="44">
        <f t="shared" si="107"/>
        <v>-448.76</v>
      </c>
      <c r="AJ356" s="45">
        <f t="shared" si="107"/>
        <v>0</v>
      </c>
      <c r="AK356" s="47">
        <f t="shared" si="107"/>
        <v>-785</v>
      </c>
      <c r="AL356" s="47">
        <f t="shared" si="107"/>
        <v>-55447.950000000004</v>
      </c>
      <c r="AM356" s="56">
        <f t="shared" si="93"/>
        <v>-1</v>
      </c>
      <c r="AN356" s="56">
        <f t="shared" si="93"/>
        <v>-1</v>
      </c>
      <c r="AO356" s="56" t="str">
        <f t="shared" si="93"/>
        <v/>
      </c>
      <c r="AP356" s="56">
        <f t="shared" si="93"/>
        <v>-1</v>
      </c>
      <c r="AQ356" s="56">
        <f t="shared" si="108"/>
        <v>-1</v>
      </c>
      <c r="AR356" s="57" t="str">
        <f t="shared" si="108"/>
        <v/>
      </c>
      <c r="AS356" s="58">
        <f t="shared" si="108"/>
        <v>-1</v>
      </c>
      <c r="AT356" s="58">
        <f t="shared" si="108"/>
        <v>-1</v>
      </c>
      <c r="AU356" s="122">
        <f t="shared" si="98"/>
        <v>0</v>
      </c>
      <c r="AV356" s="123">
        <f t="shared" si="99"/>
        <v>70.421498079385401</v>
      </c>
      <c r="AW356" s="124">
        <f t="shared" si="96"/>
        <v>-70.421498079385401</v>
      </c>
      <c r="AX356" s="122">
        <f t="shared" si="97"/>
        <v>0</v>
      </c>
      <c r="AY356" s="123">
        <f t="shared" si="94"/>
        <v>112.19</v>
      </c>
      <c r="AZ356" s="124">
        <f t="shared" si="104"/>
        <v>-112.19</v>
      </c>
    </row>
    <row r="357" spans="1:52" hidden="1" outlineLevel="1" x14ac:dyDescent="0.2">
      <c r="A357" t="s">
        <v>46</v>
      </c>
      <c r="B357" t="s">
        <v>46</v>
      </c>
      <c r="C357" t="s">
        <v>129</v>
      </c>
      <c r="D357" t="s">
        <v>129</v>
      </c>
      <c r="E357" t="s">
        <v>126</v>
      </c>
      <c r="F357" s="4">
        <f t="shared" si="105"/>
        <v>46362</v>
      </c>
      <c r="G357" t="s">
        <v>35</v>
      </c>
      <c r="H357" s="28">
        <v>0</v>
      </c>
      <c r="I357" s="2">
        <v>0</v>
      </c>
      <c r="J357" s="2">
        <v>0</v>
      </c>
      <c r="K357" s="2">
        <v>0</v>
      </c>
      <c r="L357" s="2">
        <v>0</v>
      </c>
      <c r="M357" s="29">
        <v>0</v>
      </c>
      <c r="N357" s="31">
        <f t="shared" si="100"/>
        <v>0</v>
      </c>
      <c r="O357" s="30">
        <f t="shared" si="101"/>
        <v>0</v>
      </c>
      <c r="P357" t="s">
        <v>49</v>
      </c>
      <c r="Q357" t="s">
        <v>49</v>
      </c>
      <c r="R357" t="s">
        <v>129</v>
      </c>
      <c r="S357" t="s">
        <v>129</v>
      </c>
      <c r="T357" t="s">
        <v>126</v>
      </c>
      <c r="U357" s="4">
        <f t="shared" si="106"/>
        <v>45998</v>
      </c>
      <c r="V357" t="s">
        <v>35</v>
      </c>
      <c r="W357" s="28">
        <v>368</v>
      </c>
      <c r="X357" s="2">
        <v>4</v>
      </c>
      <c r="Y357" s="2">
        <v>0</v>
      </c>
      <c r="Z357" s="2">
        <v>23882.93</v>
      </c>
      <c r="AA357" s="2">
        <v>701.71</v>
      </c>
      <c r="AB357" s="29">
        <v>0</v>
      </c>
      <c r="AC357" s="31">
        <f t="shared" si="102"/>
        <v>372</v>
      </c>
      <c r="AD357" s="30">
        <f t="shared" si="103"/>
        <v>24584.639999999999</v>
      </c>
      <c r="AE357" s="2">
        <f t="shared" si="92"/>
        <v>-368</v>
      </c>
      <c r="AF357" s="2">
        <f t="shared" si="92"/>
        <v>-4</v>
      </c>
      <c r="AG357" s="2">
        <f t="shared" si="92"/>
        <v>0</v>
      </c>
      <c r="AH357" s="2">
        <f t="shared" si="92"/>
        <v>-23882.93</v>
      </c>
      <c r="AI357" s="2">
        <f t="shared" si="107"/>
        <v>-701.71</v>
      </c>
      <c r="AJ357" s="29">
        <f t="shared" si="107"/>
        <v>0</v>
      </c>
      <c r="AK357" s="31">
        <f t="shared" si="107"/>
        <v>-372</v>
      </c>
      <c r="AL357" s="31">
        <f t="shared" si="107"/>
        <v>-24584.639999999999</v>
      </c>
      <c r="AM357" s="38">
        <f t="shared" si="93"/>
        <v>-1</v>
      </c>
      <c r="AN357" s="38">
        <f t="shared" si="93"/>
        <v>-1</v>
      </c>
      <c r="AO357" s="38" t="str">
        <f t="shared" si="93"/>
        <v/>
      </c>
      <c r="AP357" s="38">
        <f t="shared" si="93"/>
        <v>-1</v>
      </c>
      <c r="AQ357" s="38">
        <f t="shared" si="108"/>
        <v>-1</v>
      </c>
      <c r="AR357" s="39" t="str">
        <f t="shared" si="108"/>
        <v/>
      </c>
      <c r="AS357" s="40">
        <f t="shared" si="108"/>
        <v>-1</v>
      </c>
      <c r="AT357" s="40">
        <f t="shared" si="108"/>
        <v>-1</v>
      </c>
      <c r="AU357" s="119">
        <f t="shared" si="98"/>
        <v>0</v>
      </c>
      <c r="AV357" s="120">
        <f t="shared" si="99"/>
        <v>64.899266304347833</v>
      </c>
      <c r="AW357" s="121">
        <f t="shared" si="96"/>
        <v>-64.899266304347833</v>
      </c>
      <c r="AX357" s="119">
        <f t="shared" si="97"/>
        <v>0</v>
      </c>
      <c r="AY357" s="120">
        <f t="shared" si="94"/>
        <v>175.42750000000001</v>
      </c>
      <c r="AZ357" s="121">
        <f t="shared" si="104"/>
        <v>-175.42750000000001</v>
      </c>
    </row>
    <row r="358" spans="1:52" hidden="1" outlineLevel="1" x14ac:dyDescent="0.2">
      <c r="A358" t="s">
        <v>46</v>
      </c>
      <c r="B358" t="s">
        <v>46</v>
      </c>
      <c r="C358" t="s">
        <v>129</v>
      </c>
      <c r="D358" t="s">
        <v>129</v>
      </c>
      <c r="E358" t="s">
        <v>126</v>
      </c>
      <c r="F358" s="4">
        <f t="shared" si="105"/>
        <v>46363</v>
      </c>
      <c r="G358" t="s">
        <v>36</v>
      </c>
      <c r="H358" s="28">
        <v>0</v>
      </c>
      <c r="I358" s="2">
        <v>0</v>
      </c>
      <c r="J358" s="2">
        <v>0</v>
      </c>
      <c r="K358" s="2">
        <v>0</v>
      </c>
      <c r="L358" s="2">
        <v>0</v>
      </c>
      <c r="M358" s="29">
        <v>0</v>
      </c>
      <c r="N358" s="31">
        <f t="shared" si="100"/>
        <v>0</v>
      </c>
      <c r="O358" s="30">
        <f t="shared" si="101"/>
        <v>0</v>
      </c>
      <c r="P358" t="s">
        <v>49</v>
      </c>
      <c r="Q358" t="s">
        <v>49</v>
      </c>
      <c r="R358" t="s">
        <v>129</v>
      </c>
      <c r="S358" t="s">
        <v>129</v>
      </c>
      <c r="T358" t="s">
        <v>126</v>
      </c>
      <c r="U358" s="4">
        <f t="shared" si="106"/>
        <v>45999</v>
      </c>
      <c r="V358" t="s">
        <v>36</v>
      </c>
      <c r="W358" s="28">
        <v>323</v>
      </c>
      <c r="X358" s="2">
        <v>2</v>
      </c>
      <c r="Y358" s="2">
        <v>0</v>
      </c>
      <c r="Z358" s="2">
        <v>21703.02</v>
      </c>
      <c r="AA358" s="2">
        <v>245.20999999999998</v>
      </c>
      <c r="AB358" s="29">
        <v>0</v>
      </c>
      <c r="AC358" s="31">
        <f t="shared" si="102"/>
        <v>325</v>
      </c>
      <c r="AD358" s="30">
        <f t="shared" si="103"/>
        <v>21948.23</v>
      </c>
      <c r="AE358" s="2">
        <f t="shared" si="92"/>
        <v>-323</v>
      </c>
      <c r="AF358" s="2">
        <f t="shared" si="92"/>
        <v>-2</v>
      </c>
      <c r="AG358" s="2">
        <f t="shared" si="92"/>
        <v>0</v>
      </c>
      <c r="AH358" s="2">
        <f t="shared" si="92"/>
        <v>-21703.02</v>
      </c>
      <c r="AI358" s="2">
        <f t="shared" si="107"/>
        <v>-245.20999999999998</v>
      </c>
      <c r="AJ358" s="29">
        <f t="shared" si="107"/>
        <v>0</v>
      </c>
      <c r="AK358" s="31">
        <f t="shared" si="107"/>
        <v>-325</v>
      </c>
      <c r="AL358" s="31">
        <f t="shared" si="107"/>
        <v>-21948.23</v>
      </c>
      <c r="AM358" s="38">
        <f t="shared" si="93"/>
        <v>-1</v>
      </c>
      <c r="AN358" s="38">
        <f t="shared" si="93"/>
        <v>-1</v>
      </c>
      <c r="AO358" s="38" t="str">
        <f t="shared" si="93"/>
        <v/>
      </c>
      <c r="AP358" s="38">
        <f t="shared" si="93"/>
        <v>-1</v>
      </c>
      <c r="AQ358" s="38">
        <f t="shared" si="108"/>
        <v>-1</v>
      </c>
      <c r="AR358" s="39" t="str">
        <f t="shared" si="108"/>
        <v/>
      </c>
      <c r="AS358" s="40">
        <f t="shared" si="108"/>
        <v>-1</v>
      </c>
      <c r="AT358" s="40">
        <f t="shared" si="108"/>
        <v>-1</v>
      </c>
      <c r="AU358" s="119">
        <f t="shared" si="98"/>
        <v>0</v>
      </c>
      <c r="AV358" s="120">
        <f t="shared" si="99"/>
        <v>67.192012383900931</v>
      </c>
      <c r="AW358" s="121">
        <f t="shared" si="96"/>
        <v>-67.192012383900931</v>
      </c>
      <c r="AX358" s="119">
        <f t="shared" si="97"/>
        <v>0</v>
      </c>
      <c r="AY358" s="120">
        <f t="shared" si="94"/>
        <v>122.60499999999999</v>
      </c>
      <c r="AZ358" s="121">
        <f t="shared" si="104"/>
        <v>-122.60499999999999</v>
      </c>
    </row>
    <row r="359" spans="1:52" hidden="1" outlineLevel="1" x14ac:dyDescent="0.2">
      <c r="A359" t="s">
        <v>46</v>
      </c>
      <c r="B359" t="s">
        <v>46</v>
      </c>
      <c r="C359" t="s">
        <v>129</v>
      </c>
      <c r="D359" t="s">
        <v>129</v>
      </c>
      <c r="E359" t="s">
        <v>126</v>
      </c>
      <c r="F359" s="4">
        <f t="shared" si="105"/>
        <v>46364</v>
      </c>
      <c r="G359" t="s">
        <v>37</v>
      </c>
      <c r="H359" s="28">
        <v>0</v>
      </c>
      <c r="I359" s="2">
        <v>0</v>
      </c>
      <c r="J359" s="2">
        <v>0</v>
      </c>
      <c r="K359" s="2">
        <v>0</v>
      </c>
      <c r="L359" s="2">
        <v>0</v>
      </c>
      <c r="M359" s="29">
        <v>0</v>
      </c>
      <c r="N359" s="31">
        <f t="shared" si="100"/>
        <v>0</v>
      </c>
      <c r="O359" s="30">
        <f t="shared" si="101"/>
        <v>0</v>
      </c>
      <c r="P359" t="s">
        <v>49</v>
      </c>
      <c r="Q359" t="s">
        <v>49</v>
      </c>
      <c r="R359" t="s">
        <v>129</v>
      </c>
      <c r="S359" t="s">
        <v>129</v>
      </c>
      <c r="T359" t="s">
        <v>126</v>
      </c>
      <c r="U359" s="4">
        <f t="shared" si="106"/>
        <v>46000</v>
      </c>
      <c r="V359" t="s">
        <v>37</v>
      </c>
      <c r="W359" s="28">
        <v>412</v>
      </c>
      <c r="X359" s="2">
        <v>13</v>
      </c>
      <c r="Y359" s="2">
        <v>2</v>
      </c>
      <c r="Z359" s="2">
        <v>28215.81</v>
      </c>
      <c r="AA359" s="2">
        <v>1351.7</v>
      </c>
      <c r="AB359" s="29">
        <v>434.65</v>
      </c>
      <c r="AC359" s="31">
        <f t="shared" si="102"/>
        <v>427</v>
      </c>
      <c r="AD359" s="30">
        <f t="shared" si="103"/>
        <v>30002.160000000003</v>
      </c>
      <c r="AE359" s="2">
        <f t="shared" si="92"/>
        <v>-412</v>
      </c>
      <c r="AF359" s="2">
        <f t="shared" si="92"/>
        <v>-13</v>
      </c>
      <c r="AG359" s="2">
        <f t="shared" si="92"/>
        <v>-2</v>
      </c>
      <c r="AH359" s="2">
        <f t="shared" si="92"/>
        <v>-28215.81</v>
      </c>
      <c r="AI359" s="2">
        <f t="shared" si="107"/>
        <v>-1351.7</v>
      </c>
      <c r="AJ359" s="29">
        <f t="shared" si="107"/>
        <v>-434.65</v>
      </c>
      <c r="AK359" s="31">
        <f t="shared" si="107"/>
        <v>-427</v>
      </c>
      <c r="AL359" s="31">
        <f t="shared" si="107"/>
        <v>-30002.160000000003</v>
      </c>
      <c r="AM359" s="38">
        <f t="shared" si="93"/>
        <v>-1</v>
      </c>
      <c r="AN359" s="38">
        <f t="shared" si="93"/>
        <v>-1</v>
      </c>
      <c r="AO359" s="38">
        <f t="shared" si="93"/>
        <v>-1</v>
      </c>
      <c r="AP359" s="38">
        <f t="shared" si="93"/>
        <v>-1</v>
      </c>
      <c r="AQ359" s="38">
        <f t="shared" si="108"/>
        <v>-1</v>
      </c>
      <c r="AR359" s="39">
        <f t="shared" si="108"/>
        <v>-1</v>
      </c>
      <c r="AS359" s="40">
        <f t="shared" si="108"/>
        <v>-1</v>
      </c>
      <c r="AT359" s="40">
        <f t="shared" si="108"/>
        <v>-1</v>
      </c>
      <c r="AU359" s="119">
        <f t="shared" si="98"/>
        <v>0</v>
      </c>
      <c r="AV359" s="120">
        <f t="shared" si="99"/>
        <v>68.484975728155348</v>
      </c>
      <c r="AW359" s="121">
        <f t="shared" si="96"/>
        <v>-68.484975728155348</v>
      </c>
      <c r="AX359" s="119">
        <f t="shared" si="97"/>
        <v>0</v>
      </c>
      <c r="AY359" s="120">
        <f t="shared" si="94"/>
        <v>119.08999999999999</v>
      </c>
      <c r="AZ359" s="121">
        <f t="shared" si="104"/>
        <v>-119.08999999999999</v>
      </c>
    </row>
    <row r="360" spans="1:52" hidden="1" outlineLevel="1" x14ac:dyDescent="0.2">
      <c r="A360" t="s">
        <v>46</v>
      </c>
      <c r="B360" t="s">
        <v>46</v>
      </c>
      <c r="C360" t="s">
        <v>129</v>
      </c>
      <c r="D360" t="s">
        <v>129</v>
      </c>
      <c r="E360" t="s">
        <v>126</v>
      </c>
      <c r="F360" s="4">
        <f t="shared" si="105"/>
        <v>46365</v>
      </c>
      <c r="G360" t="s">
        <v>38</v>
      </c>
      <c r="H360" s="28">
        <v>0</v>
      </c>
      <c r="I360" s="2">
        <v>0</v>
      </c>
      <c r="J360" s="2">
        <v>0</v>
      </c>
      <c r="K360" s="2">
        <v>0</v>
      </c>
      <c r="L360" s="2">
        <v>0</v>
      </c>
      <c r="M360" s="29">
        <v>0</v>
      </c>
      <c r="N360" s="31">
        <f t="shared" si="100"/>
        <v>0</v>
      </c>
      <c r="O360" s="30">
        <f t="shared" si="101"/>
        <v>0</v>
      </c>
      <c r="P360" t="s">
        <v>49</v>
      </c>
      <c r="Q360" t="s">
        <v>49</v>
      </c>
      <c r="R360" t="s">
        <v>129</v>
      </c>
      <c r="S360" t="s">
        <v>129</v>
      </c>
      <c r="T360" t="s">
        <v>126</v>
      </c>
      <c r="U360" s="4">
        <f t="shared" si="106"/>
        <v>46001</v>
      </c>
      <c r="V360" t="s">
        <v>38</v>
      </c>
      <c r="W360" s="28">
        <v>441</v>
      </c>
      <c r="X360" s="2">
        <v>4</v>
      </c>
      <c r="Y360" s="2">
        <v>0</v>
      </c>
      <c r="Z360" s="2">
        <v>34786.910000000003</v>
      </c>
      <c r="AA360" s="2">
        <v>385.7</v>
      </c>
      <c r="AB360" s="29">
        <v>0</v>
      </c>
      <c r="AC360" s="31">
        <f t="shared" si="102"/>
        <v>445</v>
      </c>
      <c r="AD360" s="30">
        <f t="shared" si="103"/>
        <v>35172.61</v>
      </c>
      <c r="AE360" s="2">
        <f t="shared" si="92"/>
        <v>-441</v>
      </c>
      <c r="AF360" s="2">
        <f t="shared" si="92"/>
        <v>-4</v>
      </c>
      <c r="AG360" s="2">
        <f t="shared" si="92"/>
        <v>0</v>
      </c>
      <c r="AH360" s="2">
        <f t="shared" si="92"/>
        <v>-34786.910000000003</v>
      </c>
      <c r="AI360" s="2">
        <f t="shared" si="107"/>
        <v>-385.7</v>
      </c>
      <c r="AJ360" s="29">
        <f t="shared" si="107"/>
        <v>0</v>
      </c>
      <c r="AK360" s="31">
        <f t="shared" si="107"/>
        <v>-445</v>
      </c>
      <c r="AL360" s="31">
        <f t="shared" si="107"/>
        <v>-35172.61</v>
      </c>
      <c r="AM360" s="38">
        <f t="shared" si="93"/>
        <v>-1</v>
      </c>
      <c r="AN360" s="38">
        <f t="shared" si="93"/>
        <v>-1</v>
      </c>
      <c r="AO360" s="38" t="str">
        <f t="shared" si="93"/>
        <v/>
      </c>
      <c r="AP360" s="38">
        <f t="shared" si="93"/>
        <v>-1</v>
      </c>
      <c r="AQ360" s="38">
        <f t="shared" si="108"/>
        <v>-1</v>
      </c>
      <c r="AR360" s="39" t="str">
        <f t="shared" si="108"/>
        <v/>
      </c>
      <c r="AS360" s="40">
        <f t="shared" si="108"/>
        <v>-1</v>
      </c>
      <c r="AT360" s="40">
        <f t="shared" si="108"/>
        <v>-1</v>
      </c>
      <c r="AU360" s="119">
        <f t="shared" si="98"/>
        <v>0</v>
      </c>
      <c r="AV360" s="120">
        <f t="shared" si="99"/>
        <v>78.881882086167806</v>
      </c>
      <c r="AW360" s="121">
        <f t="shared" si="96"/>
        <v>-78.881882086167806</v>
      </c>
      <c r="AX360" s="119">
        <f t="shared" si="97"/>
        <v>0</v>
      </c>
      <c r="AY360" s="120">
        <f t="shared" si="94"/>
        <v>96.424999999999997</v>
      </c>
      <c r="AZ360" s="121">
        <f t="shared" si="104"/>
        <v>-96.424999999999997</v>
      </c>
    </row>
    <row r="361" spans="1:52" hidden="1" outlineLevel="1" x14ac:dyDescent="0.2">
      <c r="A361" t="s">
        <v>46</v>
      </c>
      <c r="B361" t="s">
        <v>46</v>
      </c>
      <c r="C361" t="s">
        <v>129</v>
      </c>
      <c r="D361" t="s">
        <v>129</v>
      </c>
      <c r="E361" t="s">
        <v>126</v>
      </c>
      <c r="F361" s="4">
        <f t="shared" si="105"/>
        <v>46366</v>
      </c>
      <c r="G361" t="s">
        <v>39</v>
      </c>
      <c r="H361" s="28">
        <v>0</v>
      </c>
      <c r="I361" s="2">
        <v>0</v>
      </c>
      <c r="J361" s="2">
        <v>0</v>
      </c>
      <c r="K361" s="2">
        <v>0</v>
      </c>
      <c r="L361" s="2">
        <v>0</v>
      </c>
      <c r="M361" s="29">
        <v>0</v>
      </c>
      <c r="N361" s="31">
        <f t="shared" si="100"/>
        <v>0</v>
      </c>
      <c r="O361" s="30">
        <f t="shared" si="101"/>
        <v>0</v>
      </c>
      <c r="P361" t="s">
        <v>49</v>
      </c>
      <c r="Q361" t="s">
        <v>49</v>
      </c>
      <c r="R361" t="s">
        <v>129</v>
      </c>
      <c r="S361" t="s">
        <v>129</v>
      </c>
      <c r="T361" t="s">
        <v>126</v>
      </c>
      <c r="U361" s="4">
        <f t="shared" si="106"/>
        <v>46002</v>
      </c>
      <c r="V361" t="s">
        <v>39</v>
      </c>
      <c r="W361" s="28">
        <v>501</v>
      </c>
      <c r="X361" s="2">
        <v>21</v>
      </c>
      <c r="Y361" s="2">
        <v>2</v>
      </c>
      <c r="Z361" s="2">
        <v>38102.870000000003</v>
      </c>
      <c r="AA361" s="2">
        <v>3984.96</v>
      </c>
      <c r="AB361" s="29">
        <v>274.26</v>
      </c>
      <c r="AC361" s="31">
        <f t="shared" si="102"/>
        <v>524</v>
      </c>
      <c r="AD361" s="30">
        <f t="shared" si="103"/>
        <v>42362.090000000004</v>
      </c>
      <c r="AE361" s="2">
        <f t="shared" si="92"/>
        <v>-501</v>
      </c>
      <c r="AF361" s="2">
        <f t="shared" si="92"/>
        <v>-21</v>
      </c>
      <c r="AG361" s="2">
        <f t="shared" si="92"/>
        <v>-2</v>
      </c>
      <c r="AH361" s="2">
        <f t="shared" si="92"/>
        <v>-38102.870000000003</v>
      </c>
      <c r="AI361" s="2">
        <f t="shared" si="107"/>
        <v>-3984.96</v>
      </c>
      <c r="AJ361" s="29">
        <f t="shared" si="107"/>
        <v>-274.26</v>
      </c>
      <c r="AK361" s="31">
        <f t="shared" si="107"/>
        <v>-524</v>
      </c>
      <c r="AL361" s="31">
        <f t="shared" si="107"/>
        <v>-42362.090000000004</v>
      </c>
      <c r="AM361" s="38">
        <f t="shared" si="93"/>
        <v>-1</v>
      </c>
      <c r="AN361" s="38">
        <f t="shared" si="93"/>
        <v>-1</v>
      </c>
      <c r="AO361" s="38">
        <f t="shared" si="93"/>
        <v>-1</v>
      </c>
      <c r="AP361" s="38">
        <f t="shared" si="93"/>
        <v>-1</v>
      </c>
      <c r="AQ361" s="38">
        <f t="shared" si="108"/>
        <v>-1</v>
      </c>
      <c r="AR361" s="39">
        <f t="shared" si="108"/>
        <v>-1</v>
      </c>
      <c r="AS361" s="40">
        <f t="shared" si="108"/>
        <v>-1</v>
      </c>
      <c r="AT361" s="40">
        <f t="shared" si="108"/>
        <v>-1</v>
      </c>
      <c r="AU361" s="119">
        <f t="shared" si="98"/>
        <v>0</v>
      </c>
      <c r="AV361" s="120">
        <f t="shared" si="99"/>
        <v>76.05363273453095</v>
      </c>
      <c r="AW361" s="121">
        <f t="shared" si="96"/>
        <v>-76.05363273453095</v>
      </c>
      <c r="AX361" s="119">
        <f t="shared" si="97"/>
        <v>0</v>
      </c>
      <c r="AY361" s="120">
        <f t="shared" si="94"/>
        <v>185.18347826086958</v>
      </c>
      <c r="AZ361" s="121">
        <f t="shared" si="104"/>
        <v>-185.18347826086958</v>
      </c>
    </row>
    <row r="362" spans="1:52" hidden="1" outlineLevel="1" x14ac:dyDescent="0.2">
      <c r="A362" t="s">
        <v>46</v>
      </c>
      <c r="B362" t="s">
        <v>46</v>
      </c>
      <c r="C362" t="s">
        <v>129</v>
      </c>
      <c r="D362" t="s">
        <v>129</v>
      </c>
      <c r="E362" t="s">
        <v>126</v>
      </c>
      <c r="F362" s="4">
        <f t="shared" si="105"/>
        <v>46367</v>
      </c>
      <c r="G362" t="s">
        <v>40</v>
      </c>
      <c r="H362" s="28">
        <v>0</v>
      </c>
      <c r="I362" s="2">
        <v>0</v>
      </c>
      <c r="J362" s="2">
        <v>0</v>
      </c>
      <c r="K362" s="2">
        <v>0</v>
      </c>
      <c r="L362" s="2">
        <v>0</v>
      </c>
      <c r="M362" s="29">
        <v>0</v>
      </c>
      <c r="N362" s="31">
        <f t="shared" si="100"/>
        <v>0</v>
      </c>
      <c r="O362" s="30">
        <f t="shared" si="101"/>
        <v>0</v>
      </c>
      <c r="P362" t="s">
        <v>49</v>
      </c>
      <c r="Q362" t="s">
        <v>49</v>
      </c>
      <c r="R362" t="s">
        <v>129</v>
      </c>
      <c r="S362" t="s">
        <v>129</v>
      </c>
      <c r="T362" t="s">
        <v>126</v>
      </c>
      <c r="U362" s="4">
        <f t="shared" si="106"/>
        <v>46003</v>
      </c>
      <c r="V362" t="s">
        <v>40</v>
      </c>
      <c r="W362" s="28">
        <v>887</v>
      </c>
      <c r="X362" s="2">
        <v>18</v>
      </c>
      <c r="Y362" s="2">
        <v>0</v>
      </c>
      <c r="Z362" s="2">
        <v>62660.7</v>
      </c>
      <c r="AA362" s="2">
        <v>3132.43</v>
      </c>
      <c r="AB362" s="29">
        <v>0</v>
      </c>
      <c r="AC362" s="31">
        <f t="shared" si="102"/>
        <v>905</v>
      </c>
      <c r="AD362" s="30">
        <f t="shared" si="103"/>
        <v>65793.12999999999</v>
      </c>
      <c r="AE362" s="2">
        <f t="shared" si="92"/>
        <v>-887</v>
      </c>
      <c r="AF362" s="2">
        <f t="shared" si="92"/>
        <v>-18</v>
      </c>
      <c r="AG362" s="2">
        <f t="shared" si="92"/>
        <v>0</v>
      </c>
      <c r="AH362" s="2">
        <f t="shared" si="92"/>
        <v>-62660.7</v>
      </c>
      <c r="AI362" s="2">
        <f t="shared" si="107"/>
        <v>-3132.43</v>
      </c>
      <c r="AJ362" s="29">
        <f t="shared" si="107"/>
        <v>0</v>
      </c>
      <c r="AK362" s="31">
        <f t="shared" si="107"/>
        <v>-905</v>
      </c>
      <c r="AL362" s="31">
        <f t="shared" si="107"/>
        <v>-65793.12999999999</v>
      </c>
      <c r="AM362" s="38">
        <f t="shared" si="93"/>
        <v>-1</v>
      </c>
      <c r="AN362" s="38">
        <f t="shared" si="93"/>
        <v>-1</v>
      </c>
      <c r="AO362" s="38" t="str">
        <f t="shared" si="93"/>
        <v/>
      </c>
      <c r="AP362" s="38">
        <f t="shared" si="93"/>
        <v>-1</v>
      </c>
      <c r="AQ362" s="38">
        <f t="shared" si="108"/>
        <v>-1</v>
      </c>
      <c r="AR362" s="39" t="str">
        <f t="shared" si="108"/>
        <v/>
      </c>
      <c r="AS362" s="40">
        <f t="shared" si="108"/>
        <v>-1</v>
      </c>
      <c r="AT362" s="40">
        <f t="shared" si="108"/>
        <v>-1</v>
      </c>
      <c r="AU362" s="119">
        <f t="shared" si="98"/>
        <v>0</v>
      </c>
      <c r="AV362" s="120">
        <f t="shared" si="99"/>
        <v>70.643404735062006</v>
      </c>
      <c r="AW362" s="121">
        <f t="shared" si="96"/>
        <v>-70.643404735062006</v>
      </c>
      <c r="AX362" s="119">
        <f t="shared" si="97"/>
        <v>0</v>
      </c>
      <c r="AY362" s="120">
        <f t="shared" si="94"/>
        <v>174.02388888888888</v>
      </c>
      <c r="AZ362" s="121">
        <f t="shared" si="104"/>
        <v>-174.02388888888888</v>
      </c>
    </row>
    <row r="363" spans="1:52" ht="13.5" hidden="1" outlineLevel="1" thickBot="1" x14ac:dyDescent="0.25">
      <c r="A363" t="s">
        <v>46</v>
      </c>
      <c r="B363" t="s">
        <v>46</v>
      </c>
      <c r="C363" t="s">
        <v>129</v>
      </c>
      <c r="D363" t="s">
        <v>129</v>
      </c>
      <c r="E363" t="s">
        <v>126</v>
      </c>
      <c r="F363" s="59">
        <f t="shared" si="105"/>
        <v>46368</v>
      </c>
      <c r="G363" s="42" t="s">
        <v>41</v>
      </c>
      <c r="H363" s="43">
        <v>0</v>
      </c>
      <c r="I363" s="44">
        <v>0</v>
      </c>
      <c r="J363" s="44">
        <v>0</v>
      </c>
      <c r="K363" s="44">
        <v>0</v>
      </c>
      <c r="L363" s="44">
        <v>0</v>
      </c>
      <c r="M363" s="45">
        <v>0</v>
      </c>
      <c r="N363" s="47">
        <f t="shared" si="100"/>
        <v>0</v>
      </c>
      <c r="O363" s="46">
        <f t="shared" si="101"/>
        <v>0</v>
      </c>
      <c r="P363" t="s">
        <v>49</v>
      </c>
      <c r="Q363" t="s">
        <v>49</v>
      </c>
      <c r="R363" t="s">
        <v>129</v>
      </c>
      <c r="S363" t="s">
        <v>129</v>
      </c>
      <c r="T363" t="s">
        <v>126</v>
      </c>
      <c r="U363" s="59">
        <f t="shared" si="106"/>
        <v>46004</v>
      </c>
      <c r="V363" s="42" t="s">
        <v>41</v>
      </c>
      <c r="W363" s="43">
        <v>991</v>
      </c>
      <c r="X363" s="44">
        <v>11</v>
      </c>
      <c r="Y363" s="44">
        <v>1</v>
      </c>
      <c r="Z363" s="44">
        <v>71705.540000000008</v>
      </c>
      <c r="AA363" s="44">
        <v>2144.2199999999998</v>
      </c>
      <c r="AB363" s="45">
        <v>76.95</v>
      </c>
      <c r="AC363" s="47">
        <f t="shared" si="102"/>
        <v>1003</v>
      </c>
      <c r="AD363" s="46">
        <f t="shared" si="103"/>
        <v>73926.710000000006</v>
      </c>
      <c r="AE363" s="44">
        <f t="shared" si="92"/>
        <v>-991</v>
      </c>
      <c r="AF363" s="44">
        <f t="shared" si="92"/>
        <v>-11</v>
      </c>
      <c r="AG363" s="44">
        <f t="shared" si="92"/>
        <v>-1</v>
      </c>
      <c r="AH363" s="44">
        <f t="shared" si="92"/>
        <v>-71705.540000000008</v>
      </c>
      <c r="AI363" s="44">
        <f t="shared" si="107"/>
        <v>-2144.2199999999998</v>
      </c>
      <c r="AJ363" s="45">
        <f t="shared" si="107"/>
        <v>-76.95</v>
      </c>
      <c r="AK363" s="47">
        <f t="shared" si="107"/>
        <v>-1003</v>
      </c>
      <c r="AL363" s="47">
        <f t="shared" si="107"/>
        <v>-73926.710000000006</v>
      </c>
      <c r="AM363" s="56">
        <f t="shared" si="93"/>
        <v>-1</v>
      </c>
      <c r="AN363" s="56">
        <f t="shared" si="93"/>
        <v>-1</v>
      </c>
      <c r="AO363" s="56">
        <f t="shared" si="93"/>
        <v>-1</v>
      </c>
      <c r="AP363" s="56">
        <f t="shared" si="93"/>
        <v>-1</v>
      </c>
      <c r="AQ363" s="56">
        <f t="shared" si="108"/>
        <v>-1</v>
      </c>
      <c r="AR363" s="57">
        <f t="shared" si="108"/>
        <v>-1</v>
      </c>
      <c r="AS363" s="58">
        <f t="shared" si="108"/>
        <v>-1</v>
      </c>
      <c r="AT363" s="58">
        <f t="shared" si="108"/>
        <v>-1</v>
      </c>
      <c r="AU363" s="122">
        <f t="shared" si="98"/>
        <v>0</v>
      </c>
      <c r="AV363" s="123">
        <f t="shared" si="99"/>
        <v>72.356750756811309</v>
      </c>
      <c r="AW363" s="124">
        <f t="shared" si="96"/>
        <v>-72.356750756811309</v>
      </c>
      <c r="AX363" s="122">
        <f t="shared" si="97"/>
        <v>0</v>
      </c>
      <c r="AY363" s="123">
        <f t="shared" si="94"/>
        <v>185.09749999999997</v>
      </c>
      <c r="AZ363" s="124">
        <f t="shared" si="104"/>
        <v>-185.09749999999997</v>
      </c>
    </row>
    <row r="364" spans="1:52" hidden="1" outlineLevel="1" x14ac:dyDescent="0.2">
      <c r="A364" t="s">
        <v>46</v>
      </c>
      <c r="B364" t="s">
        <v>46</v>
      </c>
      <c r="C364" t="s">
        <v>129</v>
      </c>
      <c r="D364" t="s">
        <v>129</v>
      </c>
      <c r="E364" t="s">
        <v>127</v>
      </c>
      <c r="F364" s="4">
        <f t="shared" si="105"/>
        <v>46369</v>
      </c>
      <c r="G364" t="s">
        <v>35</v>
      </c>
      <c r="H364" s="28">
        <v>0</v>
      </c>
      <c r="I364" s="2">
        <v>0</v>
      </c>
      <c r="J364" s="2">
        <v>0</v>
      </c>
      <c r="K364" s="2">
        <v>0</v>
      </c>
      <c r="L364" s="2">
        <v>0</v>
      </c>
      <c r="M364" s="29">
        <v>0</v>
      </c>
      <c r="N364" s="31">
        <f t="shared" si="100"/>
        <v>0</v>
      </c>
      <c r="O364" s="30">
        <f t="shared" si="101"/>
        <v>0</v>
      </c>
      <c r="P364" t="s">
        <v>49</v>
      </c>
      <c r="Q364" t="s">
        <v>49</v>
      </c>
      <c r="R364" t="s">
        <v>129</v>
      </c>
      <c r="S364" t="s">
        <v>129</v>
      </c>
      <c r="T364" t="s">
        <v>127</v>
      </c>
      <c r="U364" s="4">
        <f t="shared" si="106"/>
        <v>46005</v>
      </c>
      <c r="V364" t="s">
        <v>35</v>
      </c>
      <c r="W364" s="28">
        <v>503</v>
      </c>
      <c r="X364" s="2">
        <v>10</v>
      </c>
      <c r="Y364" s="2">
        <v>0</v>
      </c>
      <c r="Z364" s="2">
        <v>33649.35</v>
      </c>
      <c r="AA364" s="2">
        <v>1767.96</v>
      </c>
      <c r="AB364" s="29">
        <v>0</v>
      </c>
      <c r="AC364" s="31">
        <f t="shared" si="102"/>
        <v>513</v>
      </c>
      <c r="AD364" s="30">
        <f t="shared" si="103"/>
        <v>35417.31</v>
      </c>
      <c r="AE364" s="2">
        <f t="shared" si="92"/>
        <v>-503</v>
      </c>
      <c r="AF364" s="2">
        <f t="shared" si="92"/>
        <v>-10</v>
      </c>
      <c r="AG364" s="2">
        <f t="shared" si="92"/>
        <v>0</v>
      </c>
      <c r="AH364" s="2">
        <f t="shared" si="92"/>
        <v>-33649.35</v>
      </c>
      <c r="AI364" s="2">
        <f t="shared" si="107"/>
        <v>-1767.96</v>
      </c>
      <c r="AJ364" s="29">
        <f t="shared" si="107"/>
        <v>0</v>
      </c>
      <c r="AK364" s="31">
        <f t="shared" si="107"/>
        <v>-513</v>
      </c>
      <c r="AL364" s="31">
        <f t="shared" si="107"/>
        <v>-35417.31</v>
      </c>
      <c r="AM364" s="38">
        <f t="shared" si="93"/>
        <v>-1</v>
      </c>
      <c r="AN364" s="38">
        <f t="shared" si="93"/>
        <v>-1</v>
      </c>
      <c r="AO364" s="38" t="str">
        <f t="shared" si="93"/>
        <v/>
      </c>
      <c r="AP364" s="38">
        <f t="shared" si="93"/>
        <v>-1</v>
      </c>
      <c r="AQ364" s="38">
        <f t="shared" si="108"/>
        <v>-1</v>
      </c>
      <c r="AR364" s="39" t="str">
        <f t="shared" si="108"/>
        <v/>
      </c>
      <c r="AS364" s="40">
        <f t="shared" si="108"/>
        <v>-1</v>
      </c>
      <c r="AT364" s="40">
        <f t="shared" si="108"/>
        <v>-1</v>
      </c>
      <c r="AU364" s="119">
        <f t="shared" si="98"/>
        <v>0</v>
      </c>
      <c r="AV364" s="120">
        <f t="shared" si="99"/>
        <v>66.897316103379723</v>
      </c>
      <c r="AW364" s="121">
        <f t="shared" si="96"/>
        <v>-66.897316103379723</v>
      </c>
      <c r="AX364" s="119">
        <f t="shared" si="97"/>
        <v>0</v>
      </c>
      <c r="AY364" s="120">
        <f t="shared" si="94"/>
        <v>176.79599999999999</v>
      </c>
      <c r="AZ364" s="121">
        <f t="shared" si="104"/>
        <v>-176.79599999999999</v>
      </c>
    </row>
    <row r="365" spans="1:52" hidden="1" outlineLevel="1" x14ac:dyDescent="0.2">
      <c r="A365" t="s">
        <v>46</v>
      </c>
      <c r="B365" t="s">
        <v>46</v>
      </c>
      <c r="C365" t="s">
        <v>129</v>
      </c>
      <c r="D365" t="s">
        <v>129</v>
      </c>
      <c r="E365" t="s">
        <v>127</v>
      </c>
      <c r="F365" s="4">
        <f t="shared" si="105"/>
        <v>46370</v>
      </c>
      <c r="G365" t="s">
        <v>36</v>
      </c>
      <c r="H365" s="28">
        <v>0</v>
      </c>
      <c r="I365" s="2">
        <v>0</v>
      </c>
      <c r="J365" s="2">
        <v>0</v>
      </c>
      <c r="K365" s="2">
        <v>0</v>
      </c>
      <c r="L365" s="2">
        <v>0</v>
      </c>
      <c r="M365" s="29">
        <v>0</v>
      </c>
      <c r="N365" s="31">
        <f t="shared" si="100"/>
        <v>0</v>
      </c>
      <c r="O365" s="30">
        <f t="shared" si="101"/>
        <v>0</v>
      </c>
      <c r="P365" t="s">
        <v>49</v>
      </c>
      <c r="Q365" t="s">
        <v>49</v>
      </c>
      <c r="R365" t="s">
        <v>129</v>
      </c>
      <c r="S365" t="s">
        <v>129</v>
      </c>
      <c r="T365" t="s">
        <v>127</v>
      </c>
      <c r="U365" s="4">
        <f t="shared" si="106"/>
        <v>46006</v>
      </c>
      <c r="V365" t="s">
        <v>36</v>
      </c>
      <c r="W365" s="28">
        <v>462</v>
      </c>
      <c r="X365" s="2">
        <v>2</v>
      </c>
      <c r="Y365" s="2">
        <v>0</v>
      </c>
      <c r="Z365" s="2">
        <v>31956.48</v>
      </c>
      <c r="AA365" s="2">
        <v>429.94</v>
      </c>
      <c r="AB365" s="29">
        <v>0</v>
      </c>
      <c r="AC365" s="31">
        <f t="shared" si="102"/>
        <v>464</v>
      </c>
      <c r="AD365" s="30">
        <f t="shared" si="103"/>
        <v>32386.42</v>
      </c>
      <c r="AE365" s="2">
        <f t="shared" si="92"/>
        <v>-462</v>
      </c>
      <c r="AF365" s="2">
        <f t="shared" si="92"/>
        <v>-2</v>
      </c>
      <c r="AG365" s="2">
        <f t="shared" si="92"/>
        <v>0</v>
      </c>
      <c r="AH365" s="2">
        <f t="shared" si="92"/>
        <v>-31956.48</v>
      </c>
      <c r="AI365" s="2">
        <f t="shared" si="107"/>
        <v>-429.94</v>
      </c>
      <c r="AJ365" s="29">
        <f t="shared" si="107"/>
        <v>0</v>
      </c>
      <c r="AK365" s="31">
        <f t="shared" si="107"/>
        <v>-464</v>
      </c>
      <c r="AL365" s="31">
        <f t="shared" si="107"/>
        <v>-32386.42</v>
      </c>
      <c r="AM365" s="38">
        <f t="shared" si="93"/>
        <v>-1</v>
      </c>
      <c r="AN365" s="38">
        <f t="shared" si="93"/>
        <v>-1</v>
      </c>
      <c r="AO365" s="38" t="str">
        <f t="shared" si="93"/>
        <v/>
      </c>
      <c r="AP365" s="38">
        <f t="shared" si="93"/>
        <v>-1</v>
      </c>
      <c r="AQ365" s="38">
        <f t="shared" si="108"/>
        <v>-1</v>
      </c>
      <c r="AR365" s="39" t="str">
        <f t="shared" si="108"/>
        <v/>
      </c>
      <c r="AS365" s="40">
        <f t="shared" si="108"/>
        <v>-1</v>
      </c>
      <c r="AT365" s="40">
        <f t="shared" si="108"/>
        <v>-1</v>
      </c>
      <c r="AU365" s="119">
        <f t="shared" si="98"/>
        <v>0</v>
      </c>
      <c r="AV365" s="120">
        <f t="shared" si="99"/>
        <v>69.169870129870134</v>
      </c>
      <c r="AW365" s="121">
        <f t="shared" si="96"/>
        <v>-69.169870129870134</v>
      </c>
      <c r="AX365" s="119">
        <f t="shared" si="97"/>
        <v>0</v>
      </c>
      <c r="AY365" s="120">
        <f t="shared" si="94"/>
        <v>214.97</v>
      </c>
      <c r="AZ365" s="121">
        <f t="shared" si="104"/>
        <v>-214.97</v>
      </c>
    </row>
    <row r="366" spans="1:52" hidden="1" outlineLevel="1" x14ac:dyDescent="0.2">
      <c r="A366" t="s">
        <v>46</v>
      </c>
      <c r="B366" t="s">
        <v>46</v>
      </c>
      <c r="C366" t="s">
        <v>129</v>
      </c>
      <c r="D366" t="s">
        <v>129</v>
      </c>
      <c r="E366" t="s">
        <v>127</v>
      </c>
      <c r="F366" s="4">
        <f t="shared" si="105"/>
        <v>46371</v>
      </c>
      <c r="G366" t="s">
        <v>37</v>
      </c>
      <c r="H366" s="28">
        <v>0</v>
      </c>
      <c r="I366" s="2">
        <v>0</v>
      </c>
      <c r="J366" s="2">
        <v>0</v>
      </c>
      <c r="K366" s="2">
        <v>0</v>
      </c>
      <c r="L366" s="2">
        <v>0</v>
      </c>
      <c r="M366" s="29">
        <v>0</v>
      </c>
      <c r="N366" s="31">
        <f t="shared" si="100"/>
        <v>0</v>
      </c>
      <c r="O366" s="30">
        <f t="shared" si="101"/>
        <v>0</v>
      </c>
      <c r="P366" t="s">
        <v>49</v>
      </c>
      <c r="Q366" t="s">
        <v>49</v>
      </c>
      <c r="R366" t="s">
        <v>129</v>
      </c>
      <c r="S366" t="s">
        <v>129</v>
      </c>
      <c r="T366" t="s">
        <v>127</v>
      </c>
      <c r="U366" s="4">
        <f t="shared" si="106"/>
        <v>46007</v>
      </c>
      <c r="V366" t="s">
        <v>37</v>
      </c>
      <c r="W366" s="28">
        <v>540</v>
      </c>
      <c r="X366" s="2">
        <v>27</v>
      </c>
      <c r="Y366" s="2">
        <v>1</v>
      </c>
      <c r="Z366" s="2">
        <v>44245.49</v>
      </c>
      <c r="AA366" s="2">
        <v>4066.11</v>
      </c>
      <c r="AB366" s="29">
        <v>31.99</v>
      </c>
      <c r="AC366" s="31">
        <f t="shared" si="102"/>
        <v>568</v>
      </c>
      <c r="AD366" s="30">
        <f t="shared" si="103"/>
        <v>48343.59</v>
      </c>
      <c r="AE366" s="2">
        <f t="shared" si="92"/>
        <v>-540</v>
      </c>
      <c r="AF366" s="2">
        <f t="shared" si="92"/>
        <v>-27</v>
      </c>
      <c r="AG366" s="2">
        <f t="shared" si="92"/>
        <v>-1</v>
      </c>
      <c r="AH366" s="2">
        <f t="shared" si="92"/>
        <v>-44245.49</v>
      </c>
      <c r="AI366" s="2">
        <f t="shared" si="107"/>
        <v>-4066.11</v>
      </c>
      <c r="AJ366" s="29">
        <f t="shared" si="107"/>
        <v>-31.99</v>
      </c>
      <c r="AK366" s="31">
        <f t="shared" si="107"/>
        <v>-568</v>
      </c>
      <c r="AL366" s="31">
        <f t="shared" si="107"/>
        <v>-48343.59</v>
      </c>
      <c r="AM366" s="38">
        <f t="shared" si="93"/>
        <v>-1</v>
      </c>
      <c r="AN366" s="38">
        <f t="shared" si="93"/>
        <v>-1</v>
      </c>
      <c r="AO366" s="38">
        <f t="shared" si="93"/>
        <v>-1</v>
      </c>
      <c r="AP366" s="38">
        <f t="shared" si="93"/>
        <v>-1</v>
      </c>
      <c r="AQ366" s="38">
        <f t="shared" si="108"/>
        <v>-1</v>
      </c>
      <c r="AR366" s="39">
        <f t="shared" si="108"/>
        <v>-1</v>
      </c>
      <c r="AS366" s="40">
        <f t="shared" si="108"/>
        <v>-1</v>
      </c>
      <c r="AT366" s="40">
        <f t="shared" si="108"/>
        <v>-1</v>
      </c>
      <c r="AU366" s="119">
        <f t="shared" si="98"/>
        <v>0</v>
      </c>
      <c r="AV366" s="120">
        <f t="shared" si="99"/>
        <v>81.936092592592587</v>
      </c>
      <c r="AW366" s="121">
        <f t="shared" si="96"/>
        <v>-81.936092592592587</v>
      </c>
      <c r="AX366" s="119">
        <f t="shared" si="97"/>
        <v>0</v>
      </c>
      <c r="AY366" s="120">
        <f t="shared" si="94"/>
        <v>146.36071428571429</v>
      </c>
      <c r="AZ366" s="121">
        <f t="shared" si="104"/>
        <v>-146.36071428571429</v>
      </c>
    </row>
    <row r="367" spans="1:52" hidden="1" outlineLevel="1" x14ac:dyDescent="0.2">
      <c r="A367" t="s">
        <v>46</v>
      </c>
      <c r="B367" t="s">
        <v>46</v>
      </c>
      <c r="C367" t="s">
        <v>129</v>
      </c>
      <c r="D367" t="s">
        <v>129</v>
      </c>
      <c r="E367" t="s">
        <v>127</v>
      </c>
      <c r="F367" s="4">
        <f t="shared" si="105"/>
        <v>46372</v>
      </c>
      <c r="G367" t="s">
        <v>38</v>
      </c>
      <c r="H367" s="28">
        <v>0</v>
      </c>
      <c r="I367" s="2">
        <v>0</v>
      </c>
      <c r="J367" s="2">
        <v>0</v>
      </c>
      <c r="K367" s="2">
        <v>0</v>
      </c>
      <c r="L367" s="2">
        <v>0</v>
      </c>
      <c r="M367" s="29">
        <v>0</v>
      </c>
      <c r="N367" s="31">
        <f t="shared" si="100"/>
        <v>0</v>
      </c>
      <c r="O367" s="30">
        <f t="shared" si="101"/>
        <v>0</v>
      </c>
      <c r="P367" t="s">
        <v>49</v>
      </c>
      <c r="Q367" t="s">
        <v>49</v>
      </c>
      <c r="R367" t="s">
        <v>129</v>
      </c>
      <c r="S367" t="s">
        <v>129</v>
      </c>
      <c r="T367" t="s">
        <v>127</v>
      </c>
      <c r="U367" s="4">
        <f t="shared" si="106"/>
        <v>46008</v>
      </c>
      <c r="V367" t="s">
        <v>38</v>
      </c>
      <c r="W367" s="28">
        <v>574</v>
      </c>
      <c r="X367" s="2">
        <v>8</v>
      </c>
      <c r="Y367" s="2">
        <v>2</v>
      </c>
      <c r="Z367" s="2">
        <v>48145.090000000004</v>
      </c>
      <c r="AA367" s="2">
        <v>933.4</v>
      </c>
      <c r="AB367" s="29">
        <v>318.56</v>
      </c>
      <c r="AC367" s="31">
        <f t="shared" si="102"/>
        <v>584</v>
      </c>
      <c r="AD367" s="30">
        <f t="shared" si="103"/>
        <v>49397.05</v>
      </c>
      <c r="AE367" s="2">
        <f t="shared" si="92"/>
        <v>-574</v>
      </c>
      <c r="AF367" s="2">
        <f t="shared" si="92"/>
        <v>-8</v>
      </c>
      <c r="AG367" s="2">
        <f t="shared" si="92"/>
        <v>-2</v>
      </c>
      <c r="AH367" s="2">
        <f t="shared" si="92"/>
        <v>-48145.090000000004</v>
      </c>
      <c r="AI367" s="2">
        <f t="shared" si="107"/>
        <v>-933.4</v>
      </c>
      <c r="AJ367" s="29">
        <f t="shared" si="107"/>
        <v>-318.56</v>
      </c>
      <c r="AK367" s="31">
        <f t="shared" si="107"/>
        <v>-584</v>
      </c>
      <c r="AL367" s="31">
        <f t="shared" si="107"/>
        <v>-49397.05</v>
      </c>
      <c r="AM367" s="38">
        <f t="shared" si="93"/>
        <v>-1</v>
      </c>
      <c r="AN367" s="38">
        <f t="shared" si="93"/>
        <v>-1</v>
      </c>
      <c r="AO367" s="38">
        <f t="shared" si="93"/>
        <v>-1</v>
      </c>
      <c r="AP367" s="38">
        <f t="shared" si="93"/>
        <v>-1</v>
      </c>
      <c r="AQ367" s="38">
        <f t="shared" si="108"/>
        <v>-1</v>
      </c>
      <c r="AR367" s="39">
        <f t="shared" si="108"/>
        <v>-1</v>
      </c>
      <c r="AS367" s="40">
        <f t="shared" si="108"/>
        <v>-1</v>
      </c>
      <c r="AT367" s="40">
        <f t="shared" si="108"/>
        <v>-1</v>
      </c>
      <c r="AU367" s="119">
        <f t="shared" si="98"/>
        <v>0</v>
      </c>
      <c r="AV367" s="120">
        <f t="shared" si="99"/>
        <v>83.876463414634159</v>
      </c>
      <c r="AW367" s="121">
        <f t="shared" si="96"/>
        <v>-83.876463414634159</v>
      </c>
      <c r="AX367" s="119">
        <f t="shared" si="97"/>
        <v>0</v>
      </c>
      <c r="AY367" s="120">
        <f t="shared" si="94"/>
        <v>125.196</v>
      </c>
      <c r="AZ367" s="121">
        <f t="shared" si="104"/>
        <v>-125.196</v>
      </c>
    </row>
    <row r="368" spans="1:52" hidden="1" outlineLevel="1" x14ac:dyDescent="0.2">
      <c r="A368" t="s">
        <v>46</v>
      </c>
      <c r="B368" t="s">
        <v>46</v>
      </c>
      <c r="C368" t="s">
        <v>129</v>
      </c>
      <c r="D368" t="s">
        <v>129</v>
      </c>
      <c r="E368" t="s">
        <v>127</v>
      </c>
      <c r="F368" s="4">
        <f t="shared" si="105"/>
        <v>46373</v>
      </c>
      <c r="G368" t="s">
        <v>39</v>
      </c>
      <c r="H368" s="28">
        <v>0</v>
      </c>
      <c r="I368" s="2">
        <v>0</v>
      </c>
      <c r="J368" s="2">
        <v>0</v>
      </c>
      <c r="K368" s="2">
        <v>0</v>
      </c>
      <c r="L368" s="2">
        <v>0</v>
      </c>
      <c r="M368" s="29">
        <v>0</v>
      </c>
      <c r="N368" s="31">
        <f t="shared" si="100"/>
        <v>0</v>
      </c>
      <c r="O368" s="30">
        <f t="shared" si="101"/>
        <v>0</v>
      </c>
      <c r="P368" t="s">
        <v>49</v>
      </c>
      <c r="Q368" t="s">
        <v>49</v>
      </c>
      <c r="R368" t="s">
        <v>129</v>
      </c>
      <c r="S368" t="s">
        <v>129</v>
      </c>
      <c r="T368" t="s">
        <v>127</v>
      </c>
      <c r="U368" s="4">
        <f t="shared" si="106"/>
        <v>46009</v>
      </c>
      <c r="V368" t="s">
        <v>39</v>
      </c>
      <c r="W368" s="28">
        <v>726</v>
      </c>
      <c r="X368" s="2">
        <v>23</v>
      </c>
      <c r="Y368" s="2">
        <v>1</v>
      </c>
      <c r="Z368" s="2">
        <v>61980.43</v>
      </c>
      <c r="AA368" s="2">
        <v>3499.7799999999997</v>
      </c>
      <c r="AB368" s="29">
        <v>461.76</v>
      </c>
      <c r="AC368" s="31">
        <f t="shared" si="102"/>
        <v>750</v>
      </c>
      <c r="AD368" s="30">
        <f t="shared" si="103"/>
        <v>65941.97</v>
      </c>
      <c r="AE368" s="2">
        <f t="shared" si="92"/>
        <v>-726</v>
      </c>
      <c r="AF368" s="2">
        <f t="shared" si="92"/>
        <v>-23</v>
      </c>
      <c r="AG368" s="2">
        <f t="shared" si="92"/>
        <v>-1</v>
      </c>
      <c r="AH368" s="2">
        <f t="shared" si="92"/>
        <v>-61980.43</v>
      </c>
      <c r="AI368" s="2">
        <f t="shared" si="107"/>
        <v>-3499.7799999999997</v>
      </c>
      <c r="AJ368" s="29">
        <f t="shared" si="107"/>
        <v>-461.76</v>
      </c>
      <c r="AK368" s="31">
        <f t="shared" si="107"/>
        <v>-750</v>
      </c>
      <c r="AL368" s="31">
        <f t="shared" si="107"/>
        <v>-65941.97</v>
      </c>
      <c r="AM368" s="38">
        <f t="shared" si="93"/>
        <v>-1</v>
      </c>
      <c r="AN368" s="38">
        <f t="shared" si="93"/>
        <v>-1</v>
      </c>
      <c r="AO368" s="38">
        <f t="shared" si="93"/>
        <v>-1</v>
      </c>
      <c r="AP368" s="38">
        <f t="shared" si="93"/>
        <v>-1</v>
      </c>
      <c r="AQ368" s="38">
        <f t="shared" si="108"/>
        <v>-1</v>
      </c>
      <c r="AR368" s="39">
        <f t="shared" si="108"/>
        <v>-1</v>
      </c>
      <c r="AS368" s="40">
        <f t="shared" si="108"/>
        <v>-1</v>
      </c>
      <c r="AT368" s="40">
        <f t="shared" si="108"/>
        <v>-1</v>
      </c>
      <c r="AU368" s="119">
        <f t="shared" si="98"/>
        <v>0</v>
      </c>
      <c r="AV368" s="120">
        <f t="shared" si="99"/>
        <v>85.372493112947666</v>
      </c>
      <c r="AW368" s="121">
        <f t="shared" si="96"/>
        <v>-85.372493112947666</v>
      </c>
      <c r="AX368" s="119">
        <f t="shared" si="97"/>
        <v>0</v>
      </c>
      <c r="AY368" s="120">
        <f t="shared" si="94"/>
        <v>165.06416666666667</v>
      </c>
      <c r="AZ368" s="121">
        <f t="shared" si="104"/>
        <v>-165.06416666666667</v>
      </c>
    </row>
    <row r="369" spans="1:53" hidden="1" outlineLevel="1" x14ac:dyDescent="0.2">
      <c r="A369" t="s">
        <v>46</v>
      </c>
      <c r="B369" t="s">
        <v>46</v>
      </c>
      <c r="C369" t="s">
        <v>129</v>
      </c>
      <c r="D369" t="s">
        <v>129</v>
      </c>
      <c r="E369" t="s">
        <v>127</v>
      </c>
      <c r="F369" s="4">
        <f t="shared" si="105"/>
        <v>46374</v>
      </c>
      <c r="G369" t="s">
        <v>40</v>
      </c>
      <c r="H369" s="28">
        <v>0</v>
      </c>
      <c r="I369" s="2">
        <v>0</v>
      </c>
      <c r="J369" s="2">
        <v>0</v>
      </c>
      <c r="K369" s="2">
        <v>0</v>
      </c>
      <c r="L369" s="2">
        <v>0</v>
      </c>
      <c r="M369" s="29">
        <v>0</v>
      </c>
      <c r="N369" s="31">
        <f t="shared" si="100"/>
        <v>0</v>
      </c>
      <c r="O369" s="30">
        <f t="shared" si="101"/>
        <v>0</v>
      </c>
      <c r="P369" t="s">
        <v>49</v>
      </c>
      <c r="Q369" t="s">
        <v>49</v>
      </c>
      <c r="R369" t="s">
        <v>129</v>
      </c>
      <c r="S369" t="s">
        <v>129</v>
      </c>
      <c r="T369" t="s">
        <v>127</v>
      </c>
      <c r="U369" s="4">
        <f t="shared" si="106"/>
        <v>46010</v>
      </c>
      <c r="V369" t="s">
        <v>40</v>
      </c>
      <c r="W369" s="28">
        <v>1046</v>
      </c>
      <c r="X369" s="2">
        <v>15</v>
      </c>
      <c r="Y369" s="2">
        <v>0</v>
      </c>
      <c r="Z369" s="2">
        <v>87209.48</v>
      </c>
      <c r="AA369" s="2">
        <v>1779.22</v>
      </c>
      <c r="AB369" s="29">
        <v>0</v>
      </c>
      <c r="AC369" s="31">
        <f t="shared" si="102"/>
        <v>1061</v>
      </c>
      <c r="AD369" s="30">
        <f t="shared" si="103"/>
        <v>88988.7</v>
      </c>
      <c r="AE369" s="2">
        <f t="shared" ref="AE369:AH377" si="109">+H369-W369</f>
        <v>-1046</v>
      </c>
      <c r="AF369" s="2">
        <f t="shared" si="109"/>
        <v>-15</v>
      </c>
      <c r="AG369" s="2">
        <f t="shared" si="109"/>
        <v>0</v>
      </c>
      <c r="AH369" s="2">
        <f t="shared" si="109"/>
        <v>-87209.48</v>
      </c>
      <c r="AI369" s="2">
        <f t="shared" si="107"/>
        <v>-1779.22</v>
      </c>
      <c r="AJ369" s="29">
        <f t="shared" si="107"/>
        <v>0</v>
      </c>
      <c r="AK369" s="31">
        <f t="shared" si="107"/>
        <v>-1061</v>
      </c>
      <c r="AL369" s="31">
        <f t="shared" si="107"/>
        <v>-88988.7</v>
      </c>
      <c r="AM369" s="38">
        <f t="shared" ref="AM369:AP377" si="110">IFERROR(AE369/W369,"")</f>
        <v>-1</v>
      </c>
      <c r="AN369" s="38">
        <f t="shared" si="110"/>
        <v>-1</v>
      </c>
      <c r="AO369" s="38" t="str">
        <f t="shared" si="110"/>
        <v/>
      </c>
      <c r="AP369" s="38">
        <f t="shared" si="110"/>
        <v>-1</v>
      </c>
      <c r="AQ369" s="38">
        <f t="shared" si="108"/>
        <v>-1</v>
      </c>
      <c r="AR369" s="39" t="str">
        <f t="shared" si="108"/>
        <v/>
      </c>
      <c r="AS369" s="40">
        <f t="shared" si="108"/>
        <v>-1</v>
      </c>
      <c r="AT369" s="40">
        <f t="shared" si="108"/>
        <v>-1</v>
      </c>
      <c r="AU369" s="119">
        <f t="shared" si="98"/>
        <v>0</v>
      </c>
      <c r="AV369" s="120">
        <f t="shared" si="99"/>
        <v>83.374263862332697</v>
      </c>
      <c r="AW369" s="121">
        <f t="shared" si="96"/>
        <v>-83.374263862332697</v>
      </c>
      <c r="AX369" s="119">
        <f t="shared" si="97"/>
        <v>0</v>
      </c>
      <c r="AY369" s="120">
        <f t="shared" si="94"/>
        <v>118.61466666666666</v>
      </c>
      <c r="AZ369" s="121">
        <f t="shared" si="104"/>
        <v>-118.61466666666666</v>
      </c>
    </row>
    <row r="370" spans="1:53" ht="13.5" hidden="1" outlineLevel="1" thickBot="1" x14ac:dyDescent="0.25">
      <c r="A370" t="s">
        <v>46</v>
      </c>
      <c r="B370" t="s">
        <v>46</v>
      </c>
      <c r="C370" t="s">
        <v>129</v>
      </c>
      <c r="D370" t="s">
        <v>129</v>
      </c>
      <c r="E370" t="s">
        <v>127</v>
      </c>
      <c r="F370" s="59">
        <f t="shared" si="105"/>
        <v>46375</v>
      </c>
      <c r="G370" s="42" t="s">
        <v>41</v>
      </c>
      <c r="H370" s="43">
        <v>0</v>
      </c>
      <c r="I370" s="44">
        <v>0</v>
      </c>
      <c r="J370" s="44">
        <v>0</v>
      </c>
      <c r="K370" s="44">
        <v>0</v>
      </c>
      <c r="L370" s="44">
        <v>0</v>
      </c>
      <c r="M370" s="45">
        <v>0</v>
      </c>
      <c r="N370" s="47">
        <f t="shared" si="100"/>
        <v>0</v>
      </c>
      <c r="O370" s="46">
        <f t="shared" si="101"/>
        <v>0</v>
      </c>
      <c r="P370" t="s">
        <v>49</v>
      </c>
      <c r="Q370" t="s">
        <v>49</v>
      </c>
      <c r="R370" t="s">
        <v>129</v>
      </c>
      <c r="S370" t="s">
        <v>129</v>
      </c>
      <c r="T370" t="s">
        <v>127</v>
      </c>
      <c r="U370" s="59">
        <f t="shared" si="106"/>
        <v>46011</v>
      </c>
      <c r="V370" s="42" t="s">
        <v>41</v>
      </c>
      <c r="W370" s="43">
        <v>1246</v>
      </c>
      <c r="X370" s="44">
        <v>15</v>
      </c>
      <c r="Y370" s="44">
        <v>2</v>
      </c>
      <c r="Z370" s="44">
        <v>106526.11</v>
      </c>
      <c r="AA370" s="44">
        <v>2271.9499999999998</v>
      </c>
      <c r="AB370" s="45">
        <v>130.91</v>
      </c>
      <c r="AC370" s="47">
        <f t="shared" si="102"/>
        <v>1263</v>
      </c>
      <c r="AD370" s="46">
        <f t="shared" si="103"/>
        <v>108928.97</v>
      </c>
      <c r="AE370" s="44">
        <f t="shared" si="109"/>
        <v>-1246</v>
      </c>
      <c r="AF370" s="44">
        <f t="shared" si="109"/>
        <v>-15</v>
      </c>
      <c r="AG370" s="44">
        <f t="shared" si="109"/>
        <v>-2</v>
      </c>
      <c r="AH370" s="44">
        <f t="shared" si="109"/>
        <v>-106526.11</v>
      </c>
      <c r="AI370" s="44">
        <f t="shared" si="107"/>
        <v>-2271.9499999999998</v>
      </c>
      <c r="AJ370" s="45">
        <f t="shared" si="107"/>
        <v>-130.91</v>
      </c>
      <c r="AK370" s="47">
        <f t="shared" si="107"/>
        <v>-1263</v>
      </c>
      <c r="AL370" s="47">
        <f t="shared" si="107"/>
        <v>-108928.97</v>
      </c>
      <c r="AM370" s="56">
        <f t="shared" si="110"/>
        <v>-1</v>
      </c>
      <c r="AN370" s="56">
        <f t="shared" si="110"/>
        <v>-1</v>
      </c>
      <c r="AO370" s="56">
        <f t="shared" si="110"/>
        <v>-1</v>
      </c>
      <c r="AP370" s="56">
        <f t="shared" si="110"/>
        <v>-1</v>
      </c>
      <c r="AQ370" s="56">
        <f t="shared" si="108"/>
        <v>-1</v>
      </c>
      <c r="AR370" s="57">
        <f t="shared" si="108"/>
        <v>-1</v>
      </c>
      <c r="AS370" s="58">
        <f t="shared" si="108"/>
        <v>-1</v>
      </c>
      <c r="AT370" s="58">
        <f t="shared" si="108"/>
        <v>-1</v>
      </c>
      <c r="AU370" s="122">
        <f t="shared" si="98"/>
        <v>0</v>
      </c>
      <c r="AV370" s="123">
        <f t="shared" si="99"/>
        <v>85.49447030497592</v>
      </c>
      <c r="AW370" s="124">
        <f t="shared" si="96"/>
        <v>-85.49447030497592</v>
      </c>
      <c r="AX370" s="122">
        <f t="shared" si="97"/>
        <v>0</v>
      </c>
      <c r="AY370" s="123">
        <f t="shared" si="94"/>
        <v>141.34470588235291</v>
      </c>
      <c r="AZ370" s="124">
        <f t="shared" si="104"/>
        <v>-141.34470588235291</v>
      </c>
    </row>
    <row r="371" spans="1:53" hidden="1" outlineLevel="6" x14ac:dyDescent="0.2">
      <c r="A371" t="s">
        <v>46</v>
      </c>
      <c r="B371" t="s">
        <v>46</v>
      </c>
      <c r="C371" t="s">
        <v>129</v>
      </c>
      <c r="D371" t="s">
        <v>129</v>
      </c>
      <c r="E371" t="s">
        <v>128</v>
      </c>
      <c r="F371" s="4">
        <f t="shared" si="105"/>
        <v>46376</v>
      </c>
      <c r="G371" t="s">
        <v>35</v>
      </c>
      <c r="H371" s="28">
        <v>0</v>
      </c>
      <c r="I371" s="2">
        <v>0</v>
      </c>
      <c r="J371" s="2">
        <v>0</v>
      </c>
      <c r="K371" s="2">
        <v>0</v>
      </c>
      <c r="L371" s="2">
        <v>0</v>
      </c>
      <c r="M371" s="29">
        <v>0</v>
      </c>
      <c r="N371" s="31">
        <f t="shared" si="100"/>
        <v>0</v>
      </c>
      <c r="O371" s="30">
        <f t="shared" si="101"/>
        <v>0</v>
      </c>
      <c r="P371" t="s">
        <v>49</v>
      </c>
      <c r="Q371" t="s">
        <v>49</v>
      </c>
      <c r="R371" t="s">
        <v>129</v>
      </c>
      <c r="S371" t="s">
        <v>129</v>
      </c>
      <c r="T371" t="s">
        <v>128</v>
      </c>
      <c r="U371" s="4">
        <f t="shared" si="106"/>
        <v>46012</v>
      </c>
      <c r="V371" t="s">
        <v>35</v>
      </c>
      <c r="W371" s="28">
        <v>711</v>
      </c>
      <c r="X371" s="2">
        <v>13</v>
      </c>
      <c r="Y371" s="2">
        <v>0</v>
      </c>
      <c r="Z371" s="2">
        <v>59041.310000000005</v>
      </c>
      <c r="AA371" s="2">
        <v>1585.91</v>
      </c>
      <c r="AB371" s="29">
        <v>0</v>
      </c>
      <c r="AC371" s="31">
        <f t="shared" si="102"/>
        <v>724</v>
      </c>
      <c r="AD371" s="30">
        <f t="shared" si="103"/>
        <v>60627.220000000008</v>
      </c>
      <c r="AE371" s="2">
        <f t="shared" si="109"/>
        <v>-711</v>
      </c>
      <c r="AF371" s="2">
        <f t="shared" si="109"/>
        <v>-13</v>
      </c>
      <c r="AG371" s="2">
        <f t="shared" si="109"/>
        <v>0</v>
      </c>
      <c r="AH371" s="2">
        <f t="shared" si="109"/>
        <v>-59041.310000000005</v>
      </c>
      <c r="AI371" s="2">
        <f t="shared" si="107"/>
        <v>-1585.91</v>
      </c>
      <c r="AJ371" s="29">
        <f t="shared" si="107"/>
        <v>0</v>
      </c>
      <c r="AK371" s="31">
        <f t="shared" si="107"/>
        <v>-724</v>
      </c>
      <c r="AL371" s="31">
        <f t="shared" si="107"/>
        <v>-60627.220000000008</v>
      </c>
      <c r="AM371" s="38">
        <f t="shared" si="110"/>
        <v>-1</v>
      </c>
      <c r="AN371" s="38">
        <f t="shared" si="110"/>
        <v>-1</v>
      </c>
      <c r="AO371" s="38" t="str">
        <f t="shared" si="110"/>
        <v/>
      </c>
      <c r="AP371" s="38">
        <f t="shared" si="110"/>
        <v>-1</v>
      </c>
      <c r="AQ371" s="38">
        <f t="shared" si="108"/>
        <v>-1</v>
      </c>
      <c r="AR371" s="39" t="str">
        <f t="shared" si="108"/>
        <v/>
      </c>
      <c r="AS371" s="40">
        <f t="shared" si="108"/>
        <v>-1</v>
      </c>
      <c r="AT371" s="40">
        <f t="shared" si="108"/>
        <v>-1</v>
      </c>
      <c r="AU371" s="119">
        <f t="shared" si="98"/>
        <v>0</v>
      </c>
      <c r="AV371" s="120">
        <f t="shared" si="99"/>
        <v>83.039817158931086</v>
      </c>
      <c r="AW371" s="121">
        <f t="shared" si="96"/>
        <v>-83.039817158931086</v>
      </c>
      <c r="AX371" s="119">
        <f t="shared" si="97"/>
        <v>0</v>
      </c>
      <c r="AY371" s="120">
        <f t="shared" si="94"/>
        <v>121.99307692307693</v>
      </c>
      <c r="AZ371" s="121">
        <f t="shared" si="104"/>
        <v>-121.99307692307693</v>
      </c>
    </row>
    <row r="372" spans="1:53" hidden="1" outlineLevel="6" x14ac:dyDescent="0.2">
      <c r="A372" t="s">
        <v>46</v>
      </c>
      <c r="B372" t="s">
        <v>46</v>
      </c>
      <c r="C372" t="s">
        <v>129</v>
      </c>
      <c r="D372" t="s">
        <v>129</v>
      </c>
      <c r="E372" t="s">
        <v>128</v>
      </c>
      <c r="F372" s="4">
        <f t="shared" si="105"/>
        <v>46377</v>
      </c>
      <c r="G372" t="s">
        <v>36</v>
      </c>
      <c r="H372" s="28">
        <v>0</v>
      </c>
      <c r="I372" s="2">
        <v>0</v>
      </c>
      <c r="J372" s="2">
        <v>0</v>
      </c>
      <c r="K372" s="2">
        <v>0</v>
      </c>
      <c r="L372" s="2">
        <v>0</v>
      </c>
      <c r="M372" s="29">
        <v>0</v>
      </c>
      <c r="N372" s="31">
        <f t="shared" si="100"/>
        <v>0</v>
      </c>
      <c r="O372" s="30">
        <f t="shared" si="101"/>
        <v>0</v>
      </c>
      <c r="P372" t="s">
        <v>49</v>
      </c>
      <c r="Q372" t="s">
        <v>49</v>
      </c>
      <c r="R372" t="s">
        <v>129</v>
      </c>
      <c r="S372" t="s">
        <v>129</v>
      </c>
      <c r="T372" t="s">
        <v>128</v>
      </c>
      <c r="U372" s="4">
        <f t="shared" si="106"/>
        <v>46013</v>
      </c>
      <c r="V372" t="s">
        <v>36</v>
      </c>
      <c r="W372" s="28">
        <v>927</v>
      </c>
      <c r="X372" s="2">
        <v>13</v>
      </c>
      <c r="Y372" s="2">
        <v>1</v>
      </c>
      <c r="Z372" s="2">
        <v>79554.44</v>
      </c>
      <c r="AA372" s="2">
        <v>2974.3</v>
      </c>
      <c r="AB372" s="29">
        <v>176.91</v>
      </c>
      <c r="AC372" s="31">
        <f t="shared" si="102"/>
        <v>941</v>
      </c>
      <c r="AD372" s="30">
        <f t="shared" si="103"/>
        <v>82705.650000000009</v>
      </c>
      <c r="AE372" s="2">
        <f t="shared" si="109"/>
        <v>-927</v>
      </c>
      <c r="AF372" s="2">
        <f t="shared" si="109"/>
        <v>-13</v>
      </c>
      <c r="AG372" s="2">
        <f t="shared" si="109"/>
        <v>-1</v>
      </c>
      <c r="AH372" s="2">
        <f t="shared" si="109"/>
        <v>-79554.44</v>
      </c>
      <c r="AI372" s="2">
        <f t="shared" si="107"/>
        <v>-2974.3</v>
      </c>
      <c r="AJ372" s="29">
        <f t="shared" si="107"/>
        <v>-176.91</v>
      </c>
      <c r="AK372" s="31">
        <f t="shared" si="107"/>
        <v>-941</v>
      </c>
      <c r="AL372" s="31">
        <f t="shared" si="107"/>
        <v>-82705.650000000009</v>
      </c>
      <c r="AM372" s="38">
        <f t="shared" si="110"/>
        <v>-1</v>
      </c>
      <c r="AN372" s="38">
        <f t="shared" si="110"/>
        <v>-1</v>
      </c>
      <c r="AO372" s="38">
        <f t="shared" si="110"/>
        <v>-1</v>
      </c>
      <c r="AP372" s="38">
        <f t="shared" si="110"/>
        <v>-1</v>
      </c>
      <c r="AQ372" s="38">
        <f t="shared" si="108"/>
        <v>-1</v>
      </c>
      <c r="AR372" s="39">
        <f t="shared" si="108"/>
        <v>-1</v>
      </c>
      <c r="AS372" s="40">
        <f t="shared" si="108"/>
        <v>-1</v>
      </c>
      <c r="AT372" s="40">
        <f t="shared" si="108"/>
        <v>-1</v>
      </c>
      <c r="AU372" s="119">
        <f t="shared" si="98"/>
        <v>0</v>
      </c>
      <c r="AV372" s="120">
        <f t="shared" si="99"/>
        <v>85.819244875943909</v>
      </c>
      <c r="AW372" s="121">
        <f t="shared" si="96"/>
        <v>-85.819244875943909</v>
      </c>
      <c r="AX372" s="119">
        <f t="shared" si="97"/>
        <v>0</v>
      </c>
      <c r="AY372" s="120">
        <f t="shared" si="94"/>
        <v>225.08642857142857</v>
      </c>
      <c r="AZ372" s="121">
        <f t="shared" si="104"/>
        <v>-225.08642857142857</v>
      </c>
    </row>
    <row r="373" spans="1:53" hidden="1" outlineLevel="6" x14ac:dyDescent="0.2">
      <c r="A373" t="s">
        <v>46</v>
      </c>
      <c r="B373" t="s">
        <v>46</v>
      </c>
      <c r="C373" t="s">
        <v>129</v>
      </c>
      <c r="D373" t="s">
        <v>129</v>
      </c>
      <c r="E373" t="s">
        <v>128</v>
      </c>
      <c r="F373" s="4">
        <f t="shared" si="105"/>
        <v>46378</v>
      </c>
      <c r="G373" t="s">
        <v>37</v>
      </c>
      <c r="H373" s="28">
        <v>0</v>
      </c>
      <c r="I373" s="2">
        <v>0</v>
      </c>
      <c r="J373" s="2">
        <v>0</v>
      </c>
      <c r="K373" s="2">
        <v>0</v>
      </c>
      <c r="L373" s="2">
        <v>0</v>
      </c>
      <c r="M373" s="29">
        <v>0</v>
      </c>
      <c r="N373" s="31">
        <f t="shared" si="100"/>
        <v>0</v>
      </c>
      <c r="O373" s="30">
        <f t="shared" si="101"/>
        <v>0</v>
      </c>
      <c r="P373" t="s">
        <v>49</v>
      </c>
      <c r="Q373" t="s">
        <v>49</v>
      </c>
      <c r="R373" t="s">
        <v>129</v>
      </c>
      <c r="S373" t="s">
        <v>129</v>
      </c>
      <c r="T373" t="s">
        <v>128</v>
      </c>
      <c r="U373" s="4">
        <f t="shared" si="106"/>
        <v>46014</v>
      </c>
      <c r="V373" t="s">
        <v>37</v>
      </c>
      <c r="W373" s="28">
        <v>1385</v>
      </c>
      <c r="X373" s="2">
        <v>24</v>
      </c>
      <c r="Y373" s="2">
        <v>1</v>
      </c>
      <c r="Z373" s="2">
        <v>112862.59000000001</v>
      </c>
      <c r="AA373" s="2">
        <v>3812.8100000000004</v>
      </c>
      <c r="AB373" s="29">
        <v>124.94</v>
      </c>
      <c r="AC373" s="31">
        <f t="shared" si="102"/>
        <v>1410</v>
      </c>
      <c r="AD373" s="30">
        <f t="shared" si="103"/>
        <v>116800.34000000001</v>
      </c>
      <c r="AE373" s="2">
        <f t="shared" si="109"/>
        <v>-1385</v>
      </c>
      <c r="AF373" s="2">
        <f t="shared" si="109"/>
        <v>-24</v>
      </c>
      <c r="AG373" s="2">
        <f t="shared" si="109"/>
        <v>-1</v>
      </c>
      <c r="AH373" s="2">
        <f t="shared" si="109"/>
        <v>-112862.59000000001</v>
      </c>
      <c r="AI373" s="2">
        <f t="shared" si="107"/>
        <v>-3812.8100000000004</v>
      </c>
      <c r="AJ373" s="29">
        <f t="shared" si="107"/>
        <v>-124.94</v>
      </c>
      <c r="AK373" s="31">
        <f t="shared" si="107"/>
        <v>-1410</v>
      </c>
      <c r="AL373" s="31">
        <f t="shared" si="107"/>
        <v>-116800.34000000001</v>
      </c>
      <c r="AM373" s="38">
        <f t="shared" si="110"/>
        <v>-1</v>
      </c>
      <c r="AN373" s="38">
        <f t="shared" si="110"/>
        <v>-1</v>
      </c>
      <c r="AO373" s="38">
        <f t="shared" si="110"/>
        <v>-1</v>
      </c>
      <c r="AP373" s="38">
        <f t="shared" si="110"/>
        <v>-1</v>
      </c>
      <c r="AQ373" s="38">
        <f t="shared" si="108"/>
        <v>-1</v>
      </c>
      <c r="AR373" s="39">
        <f t="shared" si="108"/>
        <v>-1</v>
      </c>
      <c r="AS373" s="40">
        <f t="shared" si="108"/>
        <v>-1</v>
      </c>
      <c r="AT373" s="40">
        <f t="shared" si="108"/>
        <v>-1</v>
      </c>
      <c r="AU373" s="119">
        <f t="shared" si="98"/>
        <v>0</v>
      </c>
      <c r="AV373" s="120">
        <f t="shared" si="99"/>
        <v>81.489234657039717</v>
      </c>
      <c r="AW373" s="121">
        <f t="shared" si="96"/>
        <v>-81.489234657039717</v>
      </c>
      <c r="AX373" s="119">
        <f t="shared" si="97"/>
        <v>0</v>
      </c>
      <c r="AY373" s="120">
        <f t="shared" si="94"/>
        <v>157.51000000000002</v>
      </c>
      <c r="AZ373" s="121">
        <f t="shared" si="104"/>
        <v>-157.51000000000002</v>
      </c>
    </row>
    <row r="374" spans="1:53" hidden="1" outlineLevel="6" x14ac:dyDescent="0.2">
      <c r="A374" t="s">
        <v>46</v>
      </c>
      <c r="B374" t="s">
        <v>46</v>
      </c>
      <c r="C374" t="s">
        <v>129</v>
      </c>
      <c r="D374" t="s">
        <v>129</v>
      </c>
      <c r="E374" t="s">
        <v>128</v>
      </c>
      <c r="F374" s="4">
        <f t="shared" si="105"/>
        <v>46379</v>
      </c>
      <c r="G374" t="s">
        <v>38</v>
      </c>
      <c r="H374" s="28">
        <v>0</v>
      </c>
      <c r="I374" s="2">
        <v>0</v>
      </c>
      <c r="J374" s="2">
        <v>0</v>
      </c>
      <c r="K374" s="2">
        <v>0</v>
      </c>
      <c r="L374" s="2">
        <v>0</v>
      </c>
      <c r="M374" s="29">
        <v>0</v>
      </c>
      <c r="N374" s="31">
        <f t="shared" si="100"/>
        <v>0</v>
      </c>
      <c r="O374" s="30">
        <f t="shared" si="101"/>
        <v>0</v>
      </c>
      <c r="P374" t="s">
        <v>49</v>
      </c>
      <c r="Q374" t="s">
        <v>49</v>
      </c>
      <c r="R374" t="s">
        <v>129</v>
      </c>
      <c r="S374" t="s">
        <v>129</v>
      </c>
      <c r="T374" t="s">
        <v>128</v>
      </c>
      <c r="U374" s="4">
        <f t="shared" si="106"/>
        <v>46015</v>
      </c>
      <c r="V374" t="s">
        <v>38</v>
      </c>
      <c r="W374" s="28">
        <v>1577</v>
      </c>
      <c r="X374" s="2">
        <v>16</v>
      </c>
      <c r="Y374" s="2">
        <v>0</v>
      </c>
      <c r="Z374" s="2">
        <v>124486.62000000001</v>
      </c>
      <c r="AA374" s="2">
        <v>1339.53</v>
      </c>
      <c r="AB374" s="29">
        <v>0</v>
      </c>
      <c r="AC374" s="31">
        <f t="shared" si="102"/>
        <v>1593</v>
      </c>
      <c r="AD374" s="30">
        <f t="shared" si="103"/>
        <v>125826.15000000001</v>
      </c>
      <c r="AE374" s="2">
        <f t="shared" si="109"/>
        <v>-1577</v>
      </c>
      <c r="AF374" s="2">
        <f t="shared" si="109"/>
        <v>-16</v>
      </c>
      <c r="AG374" s="2">
        <f t="shared" si="109"/>
        <v>0</v>
      </c>
      <c r="AH374" s="2">
        <f t="shared" si="109"/>
        <v>-124486.62000000001</v>
      </c>
      <c r="AI374" s="2">
        <f t="shared" si="107"/>
        <v>-1339.53</v>
      </c>
      <c r="AJ374" s="29">
        <f t="shared" si="107"/>
        <v>0</v>
      </c>
      <c r="AK374" s="31">
        <f t="shared" si="107"/>
        <v>-1593</v>
      </c>
      <c r="AL374" s="31">
        <f t="shared" si="107"/>
        <v>-125826.15000000001</v>
      </c>
      <c r="AM374" s="38">
        <f t="shared" si="110"/>
        <v>-1</v>
      </c>
      <c r="AN374" s="38">
        <f t="shared" si="110"/>
        <v>-1</v>
      </c>
      <c r="AO374" s="38" t="str">
        <f t="shared" si="110"/>
        <v/>
      </c>
      <c r="AP374" s="38">
        <f t="shared" si="110"/>
        <v>-1</v>
      </c>
      <c r="AQ374" s="38">
        <f t="shared" si="108"/>
        <v>-1</v>
      </c>
      <c r="AR374" s="39" t="str">
        <f t="shared" si="108"/>
        <v/>
      </c>
      <c r="AS374" s="40">
        <f t="shared" si="108"/>
        <v>-1</v>
      </c>
      <c r="AT374" s="40">
        <f t="shared" si="108"/>
        <v>-1</v>
      </c>
      <c r="AU374" s="119">
        <f t="shared" si="98"/>
        <v>0</v>
      </c>
      <c r="AV374" s="120">
        <f t="shared" si="99"/>
        <v>78.938883956880161</v>
      </c>
      <c r="AW374" s="121">
        <f t="shared" si="96"/>
        <v>-78.938883956880161</v>
      </c>
      <c r="AX374" s="119">
        <f t="shared" si="97"/>
        <v>0</v>
      </c>
      <c r="AY374" s="120">
        <f t="shared" si="94"/>
        <v>83.720624999999998</v>
      </c>
      <c r="AZ374" s="121">
        <f t="shared" si="104"/>
        <v>-83.720624999999998</v>
      </c>
    </row>
    <row r="375" spans="1:53" hidden="1" outlineLevel="6" x14ac:dyDescent="0.2">
      <c r="A375" t="s">
        <v>46</v>
      </c>
      <c r="B375" t="s">
        <v>46</v>
      </c>
      <c r="C375" t="s">
        <v>129</v>
      </c>
      <c r="D375" t="s">
        <v>129</v>
      </c>
      <c r="E375" t="s">
        <v>128</v>
      </c>
      <c r="F375" s="4">
        <f t="shared" si="105"/>
        <v>46380</v>
      </c>
      <c r="G375" t="s">
        <v>39</v>
      </c>
      <c r="H375" s="28">
        <v>0</v>
      </c>
      <c r="I375" s="2">
        <v>0</v>
      </c>
      <c r="J375" s="2">
        <v>0</v>
      </c>
      <c r="K375" s="2">
        <v>0</v>
      </c>
      <c r="L375" s="2">
        <v>0</v>
      </c>
      <c r="M375" s="29">
        <v>0</v>
      </c>
      <c r="N375" s="31">
        <f t="shared" si="100"/>
        <v>0</v>
      </c>
      <c r="O375" s="30">
        <f t="shared" si="101"/>
        <v>0</v>
      </c>
      <c r="P375" t="s">
        <v>49</v>
      </c>
      <c r="Q375" t="s">
        <v>49</v>
      </c>
      <c r="R375" t="s">
        <v>129</v>
      </c>
      <c r="S375" t="s">
        <v>129</v>
      </c>
      <c r="T375" t="s">
        <v>128</v>
      </c>
      <c r="U375" s="4">
        <f t="shared" si="106"/>
        <v>46016</v>
      </c>
      <c r="V375" t="s">
        <v>39</v>
      </c>
      <c r="W375" s="28">
        <v>0</v>
      </c>
      <c r="X375" s="2">
        <v>0</v>
      </c>
      <c r="Y375" s="2">
        <v>0</v>
      </c>
      <c r="Z375" s="2">
        <v>0</v>
      </c>
      <c r="AA375" s="2">
        <v>0</v>
      </c>
      <c r="AB375" s="29">
        <v>0</v>
      </c>
      <c r="AC375" s="31">
        <f t="shared" si="102"/>
        <v>0</v>
      </c>
      <c r="AD375" s="30">
        <f t="shared" si="103"/>
        <v>0</v>
      </c>
      <c r="AE375" s="2">
        <f t="shared" si="109"/>
        <v>0</v>
      </c>
      <c r="AF375" s="2">
        <f t="shared" si="109"/>
        <v>0</v>
      </c>
      <c r="AG375" s="2">
        <f t="shared" si="109"/>
        <v>0</v>
      </c>
      <c r="AH375" s="2">
        <f t="shared" si="109"/>
        <v>0</v>
      </c>
      <c r="AI375" s="2">
        <f t="shared" si="107"/>
        <v>0</v>
      </c>
      <c r="AJ375" s="29">
        <f t="shared" si="107"/>
        <v>0</v>
      </c>
      <c r="AK375" s="31">
        <f t="shared" si="107"/>
        <v>0</v>
      </c>
      <c r="AL375" s="31">
        <f t="shared" si="107"/>
        <v>0</v>
      </c>
      <c r="AM375" s="38" t="str">
        <f t="shared" si="110"/>
        <v/>
      </c>
      <c r="AN375" s="38" t="str">
        <f t="shared" si="110"/>
        <v/>
      </c>
      <c r="AO375" s="38" t="str">
        <f t="shared" si="110"/>
        <v/>
      </c>
      <c r="AP375" s="38" t="str">
        <f t="shared" si="110"/>
        <v/>
      </c>
      <c r="AQ375" s="38" t="str">
        <f t="shared" si="108"/>
        <v/>
      </c>
      <c r="AR375" s="39" t="str">
        <f t="shared" si="108"/>
        <v/>
      </c>
      <c r="AS375" s="40" t="str">
        <f t="shared" si="108"/>
        <v/>
      </c>
      <c r="AT375" s="40" t="str">
        <f t="shared" si="108"/>
        <v/>
      </c>
      <c r="AU375" s="119">
        <f t="shared" si="98"/>
        <v>0</v>
      </c>
      <c r="AV375" s="120">
        <f t="shared" si="99"/>
        <v>0</v>
      </c>
      <c r="AW375" s="121">
        <f t="shared" si="96"/>
        <v>0</v>
      </c>
      <c r="AX375" s="119">
        <f t="shared" si="97"/>
        <v>0</v>
      </c>
      <c r="AY375" s="120">
        <f t="shared" si="94"/>
        <v>0</v>
      </c>
      <c r="AZ375" s="121">
        <f t="shared" si="104"/>
        <v>0</v>
      </c>
    </row>
    <row r="376" spans="1:53" hidden="1" outlineLevel="6" x14ac:dyDescent="0.2">
      <c r="A376" t="s">
        <v>46</v>
      </c>
      <c r="B376" t="s">
        <v>46</v>
      </c>
      <c r="C376" t="s">
        <v>129</v>
      </c>
      <c r="D376" t="s">
        <v>129</v>
      </c>
      <c r="E376" t="s">
        <v>128</v>
      </c>
      <c r="F376" s="4">
        <f t="shared" si="105"/>
        <v>46381</v>
      </c>
      <c r="G376" t="s">
        <v>40</v>
      </c>
      <c r="H376" s="28">
        <v>0</v>
      </c>
      <c r="I376" s="2">
        <v>0</v>
      </c>
      <c r="J376" s="2">
        <v>0</v>
      </c>
      <c r="K376" s="2">
        <v>0</v>
      </c>
      <c r="L376" s="2">
        <v>0</v>
      </c>
      <c r="M376" s="29">
        <v>0</v>
      </c>
      <c r="N376" s="31">
        <f t="shared" si="100"/>
        <v>0</v>
      </c>
      <c r="O376" s="30">
        <f t="shared" si="101"/>
        <v>0</v>
      </c>
      <c r="P376" t="s">
        <v>49</v>
      </c>
      <c r="Q376" t="s">
        <v>49</v>
      </c>
      <c r="R376" t="s">
        <v>129</v>
      </c>
      <c r="S376" t="s">
        <v>129</v>
      </c>
      <c r="T376" t="s">
        <v>128</v>
      </c>
      <c r="U376" s="4">
        <f t="shared" si="106"/>
        <v>46017</v>
      </c>
      <c r="V376" t="s">
        <v>40</v>
      </c>
      <c r="W376" s="28">
        <v>490</v>
      </c>
      <c r="X376" s="2">
        <v>4</v>
      </c>
      <c r="Y376" s="2">
        <v>0</v>
      </c>
      <c r="Z376" s="2">
        <v>30569.499999999996</v>
      </c>
      <c r="AA376" s="2">
        <v>378.82</v>
      </c>
      <c r="AB376" s="29">
        <v>0</v>
      </c>
      <c r="AC376" s="31">
        <f t="shared" si="102"/>
        <v>494</v>
      </c>
      <c r="AD376" s="30">
        <f t="shared" si="103"/>
        <v>30948.319999999996</v>
      </c>
      <c r="AE376" s="2">
        <f t="shared" si="109"/>
        <v>-490</v>
      </c>
      <c r="AF376" s="2">
        <f t="shared" si="109"/>
        <v>-4</v>
      </c>
      <c r="AG376" s="2">
        <f t="shared" si="109"/>
        <v>0</v>
      </c>
      <c r="AH376" s="2">
        <f t="shared" si="109"/>
        <v>-30569.499999999996</v>
      </c>
      <c r="AI376" s="2">
        <f t="shared" si="107"/>
        <v>-378.82</v>
      </c>
      <c r="AJ376" s="29">
        <f t="shared" si="107"/>
        <v>0</v>
      </c>
      <c r="AK376" s="31">
        <f t="shared" si="107"/>
        <v>-494</v>
      </c>
      <c r="AL376" s="31">
        <f t="shared" si="107"/>
        <v>-30948.319999999996</v>
      </c>
      <c r="AM376" s="38">
        <f t="shared" si="110"/>
        <v>-1</v>
      </c>
      <c r="AN376" s="38">
        <f t="shared" si="110"/>
        <v>-1</v>
      </c>
      <c r="AO376" s="38" t="str">
        <f t="shared" si="110"/>
        <v/>
      </c>
      <c r="AP376" s="38">
        <f t="shared" si="110"/>
        <v>-1</v>
      </c>
      <c r="AQ376" s="38">
        <f t="shared" si="108"/>
        <v>-1</v>
      </c>
      <c r="AR376" s="39" t="str">
        <f t="shared" si="108"/>
        <v/>
      </c>
      <c r="AS376" s="40">
        <f t="shared" si="108"/>
        <v>-1</v>
      </c>
      <c r="AT376" s="40">
        <f t="shared" si="108"/>
        <v>-1</v>
      </c>
      <c r="AU376" s="119">
        <f t="shared" si="98"/>
        <v>0</v>
      </c>
      <c r="AV376" s="120">
        <f t="shared" si="99"/>
        <v>62.386734693877543</v>
      </c>
      <c r="AW376" s="121">
        <f t="shared" si="96"/>
        <v>-62.386734693877543</v>
      </c>
      <c r="AX376" s="119">
        <f t="shared" si="97"/>
        <v>0</v>
      </c>
      <c r="AY376" s="120">
        <f t="shared" si="94"/>
        <v>94.704999999999998</v>
      </c>
      <c r="AZ376" s="121">
        <f t="shared" si="104"/>
        <v>-94.704999999999998</v>
      </c>
    </row>
    <row r="377" spans="1:53" ht="13.5" hidden="1" outlineLevel="6" thickBot="1" x14ac:dyDescent="0.25">
      <c r="A377" t="s">
        <v>46</v>
      </c>
      <c r="B377" t="s">
        <v>46</v>
      </c>
      <c r="C377" t="s">
        <v>129</v>
      </c>
      <c r="D377" t="s">
        <v>129</v>
      </c>
      <c r="E377" t="s">
        <v>128</v>
      </c>
      <c r="F377" s="59">
        <f t="shared" si="105"/>
        <v>46382</v>
      </c>
      <c r="G377" s="42" t="s">
        <v>41</v>
      </c>
      <c r="H377" s="43">
        <v>0</v>
      </c>
      <c r="I377" s="44">
        <v>0</v>
      </c>
      <c r="J377" s="44">
        <v>0</v>
      </c>
      <c r="K377" s="44">
        <v>0</v>
      </c>
      <c r="L377" s="44">
        <v>0</v>
      </c>
      <c r="M377" s="45">
        <v>0</v>
      </c>
      <c r="N377" s="47">
        <f t="shared" si="100"/>
        <v>0</v>
      </c>
      <c r="O377" s="46">
        <f t="shared" si="101"/>
        <v>0</v>
      </c>
      <c r="P377" t="s">
        <v>49</v>
      </c>
      <c r="Q377" t="s">
        <v>49</v>
      </c>
      <c r="R377" t="s">
        <v>129</v>
      </c>
      <c r="S377" t="s">
        <v>129</v>
      </c>
      <c r="T377" t="s">
        <v>128</v>
      </c>
      <c r="U377" s="59">
        <f t="shared" si="106"/>
        <v>46018</v>
      </c>
      <c r="V377" s="42" t="s">
        <v>41</v>
      </c>
      <c r="W377" s="43">
        <v>559</v>
      </c>
      <c r="X377" s="44">
        <v>4</v>
      </c>
      <c r="Y377" s="44">
        <v>0</v>
      </c>
      <c r="Z377" s="44">
        <v>32593.07</v>
      </c>
      <c r="AA377" s="44">
        <v>417.22</v>
      </c>
      <c r="AB377" s="45">
        <v>0</v>
      </c>
      <c r="AC377" s="47">
        <f t="shared" si="102"/>
        <v>563</v>
      </c>
      <c r="AD377" s="46">
        <f t="shared" si="103"/>
        <v>33010.29</v>
      </c>
      <c r="AE377" s="44">
        <f t="shared" si="109"/>
        <v>-559</v>
      </c>
      <c r="AF377" s="44">
        <f t="shared" si="109"/>
        <v>-4</v>
      </c>
      <c r="AG377" s="44">
        <f t="shared" si="109"/>
        <v>0</v>
      </c>
      <c r="AH377" s="44">
        <f t="shared" si="109"/>
        <v>-32593.07</v>
      </c>
      <c r="AI377" s="44">
        <f t="shared" si="107"/>
        <v>-417.22</v>
      </c>
      <c r="AJ377" s="45">
        <f t="shared" si="107"/>
        <v>0</v>
      </c>
      <c r="AK377" s="47">
        <f t="shared" si="107"/>
        <v>-563</v>
      </c>
      <c r="AL377" s="47">
        <f t="shared" si="107"/>
        <v>-33010.29</v>
      </c>
      <c r="AM377" s="56">
        <f t="shared" si="110"/>
        <v>-1</v>
      </c>
      <c r="AN377" s="56">
        <f t="shared" si="110"/>
        <v>-1</v>
      </c>
      <c r="AO377" s="56" t="str">
        <f t="shared" si="110"/>
        <v/>
      </c>
      <c r="AP377" s="56">
        <f t="shared" si="110"/>
        <v>-1</v>
      </c>
      <c r="AQ377" s="56">
        <f t="shared" si="108"/>
        <v>-1</v>
      </c>
      <c r="AR377" s="57" t="str">
        <f t="shared" si="108"/>
        <v/>
      </c>
      <c r="AS377" s="58">
        <f t="shared" si="108"/>
        <v>-1</v>
      </c>
      <c r="AT377" s="58">
        <f t="shared" si="108"/>
        <v>-1</v>
      </c>
      <c r="AU377" s="122">
        <f t="shared" si="98"/>
        <v>0</v>
      </c>
      <c r="AV377" s="123">
        <f t="shared" si="99"/>
        <v>58.306028622540246</v>
      </c>
      <c r="AW377" s="124">
        <f t="shared" si="96"/>
        <v>-58.306028622540246</v>
      </c>
      <c r="AX377" s="122">
        <f t="shared" si="97"/>
        <v>0</v>
      </c>
      <c r="AY377" s="123">
        <f t="shared" si="94"/>
        <v>104.30500000000001</v>
      </c>
      <c r="AZ377" s="124">
        <f t="shared" si="104"/>
        <v>-104.30500000000001</v>
      </c>
    </row>
    <row r="378" spans="1:53" ht="13.5" collapsed="1" thickBot="1" x14ac:dyDescent="0.25">
      <c r="P378" s="3"/>
      <c r="Q378" s="3"/>
      <c r="R378" s="3"/>
      <c r="S378" s="3"/>
      <c r="T378" s="3"/>
      <c r="AX378" s="98"/>
      <c r="AY378" s="98"/>
      <c r="AZ378" s="98"/>
    </row>
    <row r="379" spans="1:53" x14ac:dyDescent="0.2">
      <c r="F379" s="62" t="s">
        <v>42</v>
      </c>
      <c r="G379" s="63"/>
      <c r="H379" s="64">
        <f>SUMIF($E$14:$E$377,$F379,$H$14:$H$377)</f>
        <v>3784</v>
      </c>
      <c r="I379" s="65">
        <f t="shared" ref="I379:M382" si="111">SUMIF($E$14:$E$377,$F379,I$14:I$377)</f>
        <v>43</v>
      </c>
      <c r="J379" s="65">
        <f t="shared" si="111"/>
        <v>3</v>
      </c>
      <c r="K379" s="65">
        <f t="shared" si="111"/>
        <v>229604.61</v>
      </c>
      <c r="L379" s="65">
        <f t="shared" si="111"/>
        <v>6206.8200000000006</v>
      </c>
      <c r="M379" s="86">
        <f t="shared" si="111"/>
        <v>219.81</v>
      </c>
      <c r="N379" s="87">
        <f t="shared" ref="N379:N384" si="112">SUM(H379:J379)</f>
        <v>3830</v>
      </c>
      <c r="O379" s="66">
        <f t="shared" ref="O379:O384" si="113">SUM(K379:M379)</f>
        <v>236031.24</v>
      </c>
      <c r="P379" s="3"/>
      <c r="Q379" s="67"/>
      <c r="R379" s="67"/>
      <c r="S379" s="67"/>
      <c r="T379" s="67"/>
      <c r="U379" s="62" t="s">
        <v>42</v>
      </c>
      <c r="V379" s="63"/>
      <c r="W379" s="64">
        <f t="shared" ref="W379:AB379" si="114">SUMIF($N$14:$N$20,"&lt;&gt;0",W$14:W$20)</f>
        <v>3879</v>
      </c>
      <c r="X379" s="65">
        <f t="shared" si="114"/>
        <v>50</v>
      </c>
      <c r="Y379" s="65">
        <f t="shared" si="114"/>
        <v>3</v>
      </c>
      <c r="Z379" s="65">
        <f t="shared" si="114"/>
        <v>240452.05000000002</v>
      </c>
      <c r="AA379" s="65">
        <f t="shared" si="114"/>
        <v>6738.4100000000008</v>
      </c>
      <c r="AB379" s="86">
        <f t="shared" si="114"/>
        <v>317.29000000000002</v>
      </c>
      <c r="AC379" s="87">
        <f t="shared" ref="AC379:AC384" si="115">SUM(W379:Y379)</f>
        <v>3932</v>
      </c>
      <c r="AD379" s="66">
        <f t="shared" ref="AD379:AD384" si="116">SUM(Z379:AB379)</f>
        <v>247507.75000000003</v>
      </c>
      <c r="AE379" s="64">
        <f t="shared" ref="AE379:AL384" si="117">+H379-W379</f>
        <v>-95</v>
      </c>
      <c r="AF379" s="65">
        <f t="shared" si="117"/>
        <v>-7</v>
      </c>
      <c r="AG379" s="65">
        <f t="shared" si="117"/>
        <v>0</v>
      </c>
      <c r="AH379" s="65">
        <f t="shared" si="117"/>
        <v>-10847.440000000031</v>
      </c>
      <c r="AI379" s="65">
        <f t="shared" si="117"/>
        <v>-531.59000000000015</v>
      </c>
      <c r="AJ379" s="86">
        <f t="shared" si="117"/>
        <v>-97.480000000000018</v>
      </c>
      <c r="AK379" s="125">
        <f t="shared" si="117"/>
        <v>-102</v>
      </c>
      <c r="AL379" s="69">
        <f t="shared" si="117"/>
        <v>-11476.510000000038</v>
      </c>
      <c r="AM379" s="72">
        <f t="shared" ref="AM379:AT394" si="118">IFERROR(AE379/W379,"")</f>
        <v>-2.4490848156741428E-2</v>
      </c>
      <c r="AN379" s="70">
        <f t="shared" si="118"/>
        <v>-0.14000000000000001</v>
      </c>
      <c r="AO379" s="70">
        <f t="shared" si="118"/>
        <v>0</v>
      </c>
      <c r="AP379" s="70">
        <f t="shared" si="118"/>
        <v>-4.5112695025889903E-2</v>
      </c>
      <c r="AQ379" s="70">
        <f t="shared" si="118"/>
        <v>-7.8889530319467063E-2</v>
      </c>
      <c r="AR379" s="89">
        <f t="shared" si="118"/>
        <v>-0.30722682719278899</v>
      </c>
      <c r="AS379" s="126">
        <f t="shared" si="118"/>
        <v>-2.5940996948118005E-2</v>
      </c>
      <c r="AT379" s="71">
        <f t="shared" si="118"/>
        <v>-4.636828543752685E-2</v>
      </c>
      <c r="AU379" s="116">
        <f t="shared" ref="AU379:AU384" si="119">IFERROR(K379/H379,0)</f>
        <v>60.677751057082446</v>
      </c>
      <c r="AV379" s="117">
        <f t="shared" ref="AV379:AV384" si="120">+Z379/W379</f>
        <v>61.988154163444193</v>
      </c>
      <c r="AW379" s="118">
        <f t="shared" ref="AW379:AW384" si="121">+AU379-AV379</f>
        <v>-1.3104031063617469</v>
      </c>
      <c r="AX379" s="117">
        <f t="shared" ref="AX379:AX384" si="122">IFERROR((L379+M379)/(I379+J379),0)</f>
        <v>139.70934782608697</v>
      </c>
      <c r="AY379" s="117">
        <f t="shared" ref="AY379:AY384" si="123">(AA379+AB379)/(X379+Y379)</f>
        <v>133.12641509433965</v>
      </c>
      <c r="AZ379" s="118">
        <f t="shared" ref="AZ379:AZ384" si="124">+AX379-AY379</f>
        <v>6.5829327317473201</v>
      </c>
      <c r="BA379" s="7">
        <f>(AI379+AJ379)/(AA379+AB379)</f>
        <v>-8.9157702283260351E-2</v>
      </c>
    </row>
    <row r="380" spans="1:53" x14ac:dyDescent="0.2">
      <c r="F380" s="73" t="s">
        <v>43</v>
      </c>
      <c r="G380" s="60"/>
      <c r="H380" s="28">
        <f>SUMIF($E$14:$E$377,$F380,H$14:H$377)</f>
        <v>2346</v>
      </c>
      <c r="I380" s="2">
        <f t="shared" si="111"/>
        <v>29</v>
      </c>
      <c r="J380" s="2">
        <f t="shared" si="111"/>
        <v>14</v>
      </c>
      <c r="K380" s="2">
        <f t="shared" si="111"/>
        <v>128009.64</v>
      </c>
      <c r="L380" s="2">
        <f t="shared" si="111"/>
        <v>3740.6099999999997</v>
      </c>
      <c r="M380" s="29">
        <f t="shared" si="111"/>
        <v>4774.09</v>
      </c>
      <c r="N380" s="31">
        <f t="shared" si="112"/>
        <v>2389</v>
      </c>
      <c r="O380" s="74">
        <f t="shared" si="113"/>
        <v>136524.34</v>
      </c>
      <c r="P380" s="3"/>
      <c r="U380" s="73" t="s">
        <v>43</v>
      </c>
      <c r="V380" s="60"/>
      <c r="W380" s="28">
        <f t="shared" ref="W380:AB380" si="125">SUMIF($N$21:$N$27,"&lt;&gt;0",W$21:W$27)</f>
        <v>2709</v>
      </c>
      <c r="X380" s="2">
        <f t="shared" si="125"/>
        <v>58</v>
      </c>
      <c r="Y380" s="2">
        <f t="shared" si="125"/>
        <v>31</v>
      </c>
      <c r="Z380" s="2">
        <f t="shared" si="125"/>
        <v>149018.08000000002</v>
      </c>
      <c r="AA380" s="2">
        <f t="shared" si="125"/>
        <v>7640.7300000000005</v>
      </c>
      <c r="AB380" s="29">
        <f t="shared" si="125"/>
        <v>5629.74</v>
      </c>
      <c r="AC380" s="31">
        <f t="shared" si="115"/>
        <v>2798</v>
      </c>
      <c r="AD380" s="74">
        <f t="shared" si="116"/>
        <v>162288.55000000002</v>
      </c>
      <c r="AE380" s="28">
        <f t="shared" si="117"/>
        <v>-363</v>
      </c>
      <c r="AF380" s="2">
        <f t="shared" si="117"/>
        <v>-29</v>
      </c>
      <c r="AG380" s="2">
        <f t="shared" si="117"/>
        <v>-17</v>
      </c>
      <c r="AH380" s="2">
        <f t="shared" si="117"/>
        <v>-21008.440000000017</v>
      </c>
      <c r="AI380" s="2">
        <f t="shared" si="117"/>
        <v>-3900.1200000000008</v>
      </c>
      <c r="AJ380" s="29">
        <f t="shared" si="117"/>
        <v>-855.64999999999964</v>
      </c>
      <c r="AK380" s="3">
        <f t="shared" si="117"/>
        <v>-409</v>
      </c>
      <c r="AL380" s="30">
        <f t="shared" si="117"/>
        <v>-25764.210000000021</v>
      </c>
      <c r="AM380" s="77">
        <f t="shared" si="118"/>
        <v>-0.13399778516057587</v>
      </c>
      <c r="AN380" s="38">
        <f t="shared" si="118"/>
        <v>-0.5</v>
      </c>
      <c r="AO380" s="38">
        <f t="shared" si="118"/>
        <v>-0.54838709677419351</v>
      </c>
      <c r="AP380" s="38">
        <f t="shared" si="118"/>
        <v>-0.14097913488081457</v>
      </c>
      <c r="AQ380" s="38">
        <f t="shared" si="118"/>
        <v>-0.51043813876422806</v>
      </c>
      <c r="AR380" s="39">
        <f t="shared" si="118"/>
        <v>-0.1519874807717585</v>
      </c>
      <c r="AS380" s="85">
        <f t="shared" si="118"/>
        <v>-0.1461758398856326</v>
      </c>
      <c r="AT380" s="76">
        <f t="shared" si="118"/>
        <v>-0.15875556223775503</v>
      </c>
      <c r="AU380" s="119">
        <f t="shared" si="119"/>
        <v>54.565063938618927</v>
      </c>
      <c r="AV380" s="120">
        <f t="shared" si="120"/>
        <v>55.008519748984874</v>
      </c>
      <c r="AW380" s="121">
        <f t="shared" si="121"/>
        <v>-0.44345581036594695</v>
      </c>
      <c r="AX380" s="120">
        <f t="shared" si="122"/>
        <v>198.01627906976745</v>
      </c>
      <c r="AY380" s="120">
        <f t="shared" si="123"/>
        <v>149.10640449438205</v>
      </c>
      <c r="AZ380" s="121">
        <f t="shared" si="124"/>
        <v>48.909874575385402</v>
      </c>
      <c r="BA380" s="7">
        <f>(AI380+AJ380)/(AA380+AB380)</f>
        <v>-0.35837238620787359</v>
      </c>
    </row>
    <row r="381" spans="1:53" x14ac:dyDescent="0.2">
      <c r="F381" s="73" t="s">
        <v>44</v>
      </c>
      <c r="G381" s="60"/>
      <c r="H381" s="28">
        <f>SUMIF($E$14:$E$377,$F381,H$14:H$377)</f>
        <v>2559</v>
      </c>
      <c r="I381" s="2">
        <f t="shared" si="111"/>
        <v>45</v>
      </c>
      <c r="J381" s="2">
        <f t="shared" si="111"/>
        <v>30</v>
      </c>
      <c r="K381" s="2">
        <f t="shared" si="111"/>
        <v>143855.01</v>
      </c>
      <c r="L381" s="2">
        <f t="shared" si="111"/>
        <v>5079.1900000000005</v>
      </c>
      <c r="M381" s="29">
        <f t="shared" si="111"/>
        <v>9169.17</v>
      </c>
      <c r="N381" s="31">
        <f t="shared" si="112"/>
        <v>2634</v>
      </c>
      <c r="O381" s="74">
        <f t="shared" si="113"/>
        <v>158103.37000000002</v>
      </c>
      <c r="P381" s="3"/>
      <c r="U381" s="73" t="s">
        <v>44</v>
      </c>
      <c r="V381" s="60"/>
      <c r="W381" s="28">
        <f t="shared" ref="W381:AB381" si="126">SUMIF($N$28:$N$34,"&lt;&gt;0",W$28:W$34)</f>
        <v>2818</v>
      </c>
      <c r="X381" s="2">
        <f t="shared" si="126"/>
        <v>58</v>
      </c>
      <c r="Y381" s="2">
        <f t="shared" si="126"/>
        <v>46</v>
      </c>
      <c r="Z381" s="2">
        <f t="shared" si="126"/>
        <v>157685.53000000003</v>
      </c>
      <c r="AA381" s="2">
        <f t="shared" si="126"/>
        <v>8451.44</v>
      </c>
      <c r="AB381" s="29">
        <f t="shared" si="126"/>
        <v>4178.49</v>
      </c>
      <c r="AC381" s="31">
        <f t="shared" si="115"/>
        <v>2922</v>
      </c>
      <c r="AD381" s="74">
        <f t="shared" si="116"/>
        <v>170315.46000000002</v>
      </c>
      <c r="AE381" s="28">
        <f t="shared" si="117"/>
        <v>-259</v>
      </c>
      <c r="AF381" s="2">
        <f t="shared" si="117"/>
        <v>-13</v>
      </c>
      <c r="AG381" s="2">
        <f t="shared" si="117"/>
        <v>-16</v>
      </c>
      <c r="AH381" s="2">
        <f t="shared" si="117"/>
        <v>-13830.520000000019</v>
      </c>
      <c r="AI381" s="2">
        <f t="shared" si="117"/>
        <v>-3372.25</v>
      </c>
      <c r="AJ381" s="29">
        <f t="shared" si="117"/>
        <v>4990.68</v>
      </c>
      <c r="AK381" s="3">
        <f t="shared" si="117"/>
        <v>-288</v>
      </c>
      <c r="AL381" s="30">
        <f t="shared" si="117"/>
        <v>-12212.089999999997</v>
      </c>
      <c r="AM381" s="77">
        <f t="shared" si="118"/>
        <v>-9.1909155429382536E-2</v>
      </c>
      <c r="AN381" s="38">
        <f t="shared" si="118"/>
        <v>-0.22413793103448276</v>
      </c>
      <c r="AO381" s="38">
        <f t="shared" si="118"/>
        <v>-0.34782608695652173</v>
      </c>
      <c r="AP381" s="38">
        <f t="shared" si="118"/>
        <v>-8.7709506382735405E-2</v>
      </c>
      <c r="AQ381" s="38">
        <f t="shared" si="118"/>
        <v>-0.39901484244105145</v>
      </c>
      <c r="AR381" s="39">
        <f t="shared" si="118"/>
        <v>1.1943740442121438</v>
      </c>
      <c r="AS381" s="85">
        <f t="shared" si="118"/>
        <v>-9.856262833675565E-2</v>
      </c>
      <c r="AT381" s="76">
        <f t="shared" si="118"/>
        <v>-7.1702768497939023E-2</v>
      </c>
      <c r="AU381" s="119">
        <f t="shared" si="119"/>
        <v>56.215322391559205</v>
      </c>
      <c r="AV381" s="120">
        <f t="shared" si="120"/>
        <v>55.956540099361256</v>
      </c>
      <c r="AW381" s="121">
        <f t="shared" si="121"/>
        <v>0.25878229219794946</v>
      </c>
      <c r="AX381" s="120">
        <f t="shared" si="122"/>
        <v>189.97813333333335</v>
      </c>
      <c r="AY381" s="120">
        <f t="shared" si="123"/>
        <v>121.44163461538461</v>
      </c>
      <c r="AZ381" s="121">
        <f t="shared" si="124"/>
        <v>68.536498717948731</v>
      </c>
    </row>
    <row r="382" spans="1:53" ht="13.5" thickBot="1" x14ac:dyDescent="0.25">
      <c r="F382" s="78" t="s">
        <v>45</v>
      </c>
      <c r="G382" s="61"/>
      <c r="H382" s="43">
        <f>SUMIF($E$14:$E$377,$F382,H$14:H$377)</f>
        <v>2630</v>
      </c>
      <c r="I382" s="44">
        <f t="shared" si="111"/>
        <v>42</v>
      </c>
      <c r="J382" s="44">
        <f t="shared" si="111"/>
        <v>10</v>
      </c>
      <c r="K382" s="44">
        <f t="shared" si="111"/>
        <v>154769.08999999997</v>
      </c>
      <c r="L382" s="44">
        <f t="shared" si="111"/>
        <v>5690.55</v>
      </c>
      <c r="M382" s="45">
        <f t="shared" si="111"/>
        <v>2124.87</v>
      </c>
      <c r="N382" s="47">
        <f t="shared" si="112"/>
        <v>2682</v>
      </c>
      <c r="O382" s="79">
        <f t="shared" si="113"/>
        <v>162584.50999999995</v>
      </c>
      <c r="P382" s="3"/>
      <c r="Q382" s="42"/>
      <c r="R382" s="42"/>
      <c r="S382" s="42"/>
      <c r="T382" s="42"/>
      <c r="U382" s="78" t="s">
        <v>45</v>
      </c>
      <c r="V382" s="61"/>
      <c r="W382" s="43">
        <f t="shared" ref="W382:AB382" si="127">SUMIF($N$35:$N$41,"&lt;&gt;0",W$35:W$41)</f>
        <v>2672</v>
      </c>
      <c r="X382" s="44">
        <f t="shared" si="127"/>
        <v>39</v>
      </c>
      <c r="Y382" s="44">
        <f t="shared" si="127"/>
        <v>2</v>
      </c>
      <c r="Z382" s="44">
        <f t="shared" si="127"/>
        <v>156600.43</v>
      </c>
      <c r="AA382" s="44">
        <f t="shared" si="127"/>
        <v>4270.24</v>
      </c>
      <c r="AB382" s="45">
        <f t="shared" si="127"/>
        <v>11.329999999999984</v>
      </c>
      <c r="AC382" s="47">
        <f t="shared" si="115"/>
        <v>2713</v>
      </c>
      <c r="AD382" s="79">
        <f t="shared" si="116"/>
        <v>160881.99999999997</v>
      </c>
      <c r="AE382" s="43">
        <f t="shared" si="117"/>
        <v>-42</v>
      </c>
      <c r="AF382" s="44">
        <f t="shared" si="117"/>
        <v>3</v>
      </c>
      <c r="AG382" s="44">
        <f t="shared" si="117"/>
        <v>8</v>
      </c>
      <c r="AH382" s="44">
        <f t="shared" si="117"/>
        <v>-1831.3400000000256</v>
      </c>
      <c r="AI382" s="44">
        <f t="shared" si="117"/>
        <v>1420.3100000000004</v>
      </c>
      <c r="AJ382" s="45">
        <f t="shared" si="117"/>
        <v>2113.54</v>
      </c>
      <c r="AK382" s="127">
        <f t="shared" si="117"/>
        <v>-31</v>
      </c>
      <c r="AL382" s="46">
        <f t="shared" si="117"/>
        <v>1702.5099999999802</v>
      </c>
      <c r="AM382" s="82">
        <f t="shared" si="118"/>
        <v>-1.5718562874251496E-2</v>
      </c>
      <c r="AN382" s="56">
        <f t="shared" si="118"/>
        <v>7.6923076923076927E-2</v>
      </c>
      <c r="AO382" s="56">
        <f t="shared" si="118"/>
        <v>4</v>
      </c>
      <c r="AP382" s="56">
        <f t="shared" si="118"/>
        <v>-1.169434847656565E-2</v>
      </c>
      <c r="AQ382" s="56">
        <f t="shared" si="118"/>
        <v>0.33260659822398753</v>
      </c>
      <c r="AR382" s="57">
        <f t="shared" si="118"/>
        <v>186.54368932038861</v>
      </c>
      <c r="AS382" s="128">
        <f t="shared" si="118"/>
        <v>-1.1426465167711021E-2</v>
      </c>
      <c r="AT382" s="81">
        <f t="shared" si="118"/>
        <v>1.0582352283039623E-2</v>
      </c>
      <c r="AU382" s="122">
        <f t="shared" si="119"/>
        <v>58.847562737642576</v>
      </c>
      <c r="AV382" s="123">
        <f t="shared" si="120"/>
        <v>58.607945359281437</v>
      </c>
      <c r="AW382" s="124">
        <f t="shared" si="121"/>
        <v>0.23961737836113883</v>
      </c>
      <c r="AX382" s="123">
        <f t="shared" si="122"/>
        <v>150.29653846153846</v>
      </c>
      <c r="AY382" s="123">
        <f t="shared" si="123"/>
        <v>104.42853658536585</v>
      </c>
      <c r="AZ382" s="124">
        <f t="shared" si="124"/>
        <v>45.868001876172613</v>
      </c>
    </row>
    <row r="383" spans="1:53" x14ac:dyDescent="0.2">
      <c r="A383" t="s">
        <v>46</v>
      </c>
      <c r="B383" t="s">
        <v>46</v>
      </c>
      <c r="C383" t="s">
        <v>47</v>
      </c>
      <c r="D383" t="s">
        <v>47</v>
      </c>
      <c r="F383" s="83" t="s">
        <v>48</v>
      </c>
      <c r="G383" s="60"/>
      <c r="H383" s="32">
        <f t="shared" ref="H383:M383" si="128">SUM(H379:H382)</f>
        <v>11319</v>
      </c>
      <c r="I383" s="5">
        <f t="shared" si="128"/>
        <v>159</v>
      </c>
      <c r="J383" s="5">
        <f t="shared" si="128"/>
        <v>57</v>
      </c>
      <c r="K383" s="5">
        <f t="shared" si="128"/>
        <v>656238.35</v>
      </c>
      <c r="L383" s="5">
        <f t="shared" si="128"/>
        <v>20717.170000000002</v>
      </c>
      <c r="M383" s="33">
        <f t="shared" si="128"/>
        <v>16287.939999999999</v>
      </c>
      <c r="N383" s="34">
        <f t="shared" si="112"/>
        <v>11535</v>
      </c>
      <c r="O383" s="74">
        <f t="shared" si="113"/>
        <v>693243.46</v>
      </c>
      <c r="P383" s="3" t="s">
        <v>49</v>
      </c>
      <c r="Q383" t="s">
        <v>49</v>
      </c>
      <c r="R383" t="s">
        <v>47</v>
      </c>
      <c r="S383" t="s">
        <v>47</v>
      </c>
      <c r="U383" s="83" t="s">
        <v>48</v>
      </c>
      <c r="V383" s="60"/>
      <c r="W383" s="32">
        <f t="shared" ref="W383:AB383" si="129">SUM(W379:W382)</f>
        <v>12078</v>
      </c>
      <c r="X383" s="5">
        <f t="shared" si="129"/>
        <v>205</v>
      </c>
      <c r="Y383" s="5">
        <f t="shared" si="129"/>
        <v>82</v>
      </c>
      <c r="Z383" s="5">
        <f t="shared" si="129"/>
        <v>703756.09000000008</v>
      </c>
      <c r="AA383" s="5">
        <f t="shared" si="129"/>
        <v>27100.82</v>
      </c>
      <c r="AB383" s="33">
        <f t="shared" si="129"/>
        <v>10136.85</v>
      </c>
      <c r="AC383" s="34">
        <f t="shared" si="115"/>
        <v>12365</v>
      </c>
      <c r="AD383" s="74">
        <f t="shared" si="116"/>
        <v>740993.76</v>
      </c>
      <c r="AE383" s="28">
        <f t="shared" si="117"/>
        <v>-759</v>
      </c>
      <c r="AF383" s="2">
        <f t="shared" si="117"/>
        <v>-46</v>
      </c>
      <c r="AG383" s="2">
        <f t="shared" si="117"/>
        <v>-25</v>
      </c>
      <c r="AH383" s="2">
        <f t="shared" si="117"/>
        <v>-47517.740000000107</v>
      </c>
      <c r="AI383" s="2">
        <f t="shared" si="117"/>
        <v>-6383.6499999999978</v>
      </c>
      <c r="AJ383" s="29">
        <f t="shared" si="117"/>
        <v>6151.0899999999983</v>
      </c>
      <c r="AK383" s="3">
        <f t="shared" si="117"/>
        <v>-830</v>
      </c>
      <c r="AL383" s="30">
        <f t="shared" si="117"/>
        <v>-47750.300000000047</v>
      </c>
      <c r="AM383" s="77">
        <f t="shared" si="118"/>
        <v>-6.2841530054644809E-2</v>
      </c>
      <c r="AN383" s="38">
        <f t="shared" si="118"/>
        <v>-0.22439024390243903</v>
      </c>
      <c r="AO383" s="38">
        <f t="shared" si="118"/>
        <v>-0.3048780487804878</v>
      </c>
      <c r="AP383" s="38">
        <f t="shared" si="118"/>
        <v>-6.7520183022501595E-2</v>
      </c>
      <c r="AQ383" s="38">
        <f t="shared" si="118"/>
        <v>-0.23555191318934254</v>
      </c>
      <c r="AR383" s="39">
        <f t="shared" si="118"/>
        <v>0.60680487528176885</v>
      </c>
      <c r="AS383" s="85">
        <f t="shared" si="118"/>
        <v>-6.7124949454104327E-2</v>
      </c>
      <c r="AT383" s="76">
        <f t="shared" si="118"/>
        <v>-6.444089353734915E-2</v>
      </c>
      <c r="AU383" s="119">
        <f t="shared" si="119"/>
        <v>57.97670730629914</v>
      </c>
      <c r="AV383" s="120">
        <f t="shared" si="120"/>
        <v>58.267601424076844</v>
      </c>
      <c r="AW383" s="121">
        <f t="shared" si="121"/>
        <v>-0.2908941177777038</v>
      </c>
      <c r="AX383" s="120">
        <f t="shared" si="122"/>
        <v>171.3199537037037</v>
      </c>
      <c r="AY383" s="120">
        <f t="shared" si="123"/>
        <v>129.74797909407664</v>
      </c>
      <c r="AZ383" s="121">
        <f t="shared" si="124"/>
        <v>41.571974609627063</v>
      </c>
    </row>
    <row r="384" spans="1:53" ht="13.5" thickBot="1" x14ac:dyDescent="0.25">
      <c r="A384" t="s">
        <v>46</v>
      </c>
      <c r="B384" t="s">
        <v>46</v>
      </c>
      <c r="C384" t="s">
        <v>47</v>
      </c>
      <c r="D384" t="s">
        <v>47</v>
      </c>
      <c r="F384" s="78" t="s">
        <v>50</v>
      </c>
      <c r="G384" s="61"/>
      <c r="H384" s="48">
        <f t="shared" ref="H384:M384" si="130">SUMIFS(H$7:H$377,$B$7:$B$377,$B384,$D$7:$D$377,$D384)</f>
        <v>11245</v>
      </c>
      <c r="I384" s="49">
        <f t="shared" si="130"/>
        <v>174</v>
      </c>
      <c r="J384" s="49">
        <f t="shared" si="130"/>
        <v>66</v>
      </c>
      <c r="K384" s="49">
        <f t="shared" si="130"/>
        <v>641840.86</v>
      </c>
      <c r="L384" s="49">
        <f t="shared" si="130"/>
        <v>23701.72</v>
      </c>
      <c r="M384" s="50">
        <f t="shared" si="130"/>
        <v>18721.78</v>
      </c>
      <c r="N384" s="51">
        <f t="shared" si="112"/>
        <v>11485</v>
      </c>
      <c r="O384" s="79">
        <f t="shared" si="113"/>
        <v>684264.36</v>
      </c>
      <c r="P384" s="3" t="s">
        <v>49</v>
      </c>
      <c r="Q384" s="42" t="s">
        <v>49</v>
      </c>
      <c r="R384" s="42" t="s">
        <v>47</v>
      </c>
      <c r="S384" s="42" t="s">
        <v>47</v>
      </c>
      <c r="T384" s="42"/>
      <c r="U384" s="78" t="s">
        <v>50</v>
      </c>
      <c r="V384" s="61"/>
      <c r="W384" s="48">
        <f t="shared" ref="W384:AB384" si="131">SUMIFS(W$7:W$377,$N$7:$N$377,"&lt;&gt;0",$Q$7:$Q$377,$Q384,$S$7:$S$377,$S384)</f>
        <v>11869</v>
      </c>
      <c r="X384" s="49">
        <f t="shared" si="131"/>
        <v>218</v>
      </c>
      <c r="Y384" s="49">
        <f t="shared" si="131"/>
        <v>84</v>
      </c>
      <c r="Z384" s="49">
        <f t="shared" si="131"/>
        <v>670588.6</v>
      </c>
      <c r="AA384" s="49">
        <f t="shared" si="131"/>
        <v>29877.440000000013</v>
      </c>
      <c r="AB384" s="50">
        <f t="shared" si="131"/>
        <v>10541.159999999998</v>
      </c>
      <c r="AC384" s="51">
        <f t="shared" si="115"/>
        <v>12171</v>
      </c>
      <c r="AD384" s="79">
        <f t="shared" si="116"/>
        <v>711007.20000000007</v>
      </c>
      <c r="AE384" s="43">
        <f>+H384-W384</f>
        <v>-624</v>
      </c>
      <c r="AF384" s="44">
        <f t="shared" si="117"/>
        <v>-44</v>
      </c>
      <c r="AG384" s="44">
        <f t="shared" si="117"/>
        <v>-18</v>
      </c>
      <c r="AH384" s="44">
        <f t="shared" si="117"/>
        <v>-28747.739999999991</v>
      </c>
      <c r="AI384" s="44">
        <f t="shared" si="117"/>
        <v>-6175.7200000000121</v>
      </c>
      <c r="AJ384" s="45">
        <f t="shared" si="117"/>
        <v>8180.6200000000008</v>
      </c>
      <c r="AK384" s="127">
        <f t="shared" si="117"/>
        <v>-686</v>
      </c>
      <c r="AL384" s="46">
        <f t="shared" si="117"/>
        <v>-26742.840000000084</v>
      </c>
      <c r="AM384" s="82">
        <f t="shared" si="118"/>
        <v>-5.257393209200438E-2</v>
      </c>
      <c r="AN384" s="56">
        <f t="shared" si="118"/>
        <v>-0.20183486238532111</v>
      </c>
      <c r="AO384" s="56">
        <f t="shared" si="118"/>
        <v>-0.21428571428571427</v>
      </c>
      <c r="AP384" s="56">
        <f t="shared" si="118"/>
        <v>-4.2869413527161053E-2</v>
      </c>
      <c r="AQ384" s="56">
        <f t="shared" si="118"/>
        <v>-0.20670177900114634</v>
      </c>
      <c r="AR384" s="57">
        <f t="shared" si="118"/>
        <v>0.77606449385077181</v>
      </c>
      <c r="AS384" s="128">
        <f t="shared" si="118"/>
        <v>-5.636348697724098E-2</v>
      </c>
      <c r="AT384" s="81">
        <f t="shared" si="118"/>
        <v>-3.7612614893351402E-2</v>
      </c>
      <c r="AU384" s="122">
        <f t="shared" si="119"/>
        <v>57.077888839484217</v>
      </c>
      <c r="AV384" s="123">
        <f t="shared" si="120"/>
        <v>56.499165894346618</v>
      </c>
      <c r="AW384" s="124">
        <f t="shared" si="121"/>
        <v>0.57872294513759925</v>
      </c>
      <c r="AX384" s="123">
        <f t="shared" si="122"/>
        <v>176.76458333333332</v>
      </c>
      <c r="AY384" s="123">
        <f t="shared" si="123"/>
        <v>133.83642384105966</v>
      </c>
      <c r="AZ384" s="124">
        <f t="shared" si="124"/>
        <v>42.928159492273664</v>
      </c>
    </row>
    <row r="385" spans="1:52" ht="13.5" thickBot="1" x14ac:dyDescent="0.25">
      <c r="N385" s="1"/>
      <c r="P385" s="3"/>
      <c r="AC385" s="1"/>
      <c r="AE385" s="2"/>
      <c r="AF385" s="2"/>
      <c r="AG385" s="2"/>
      <c r="AH385" s="2"/>
      <c r="AI385" s="2"/>
      <c r="AJ385" s="2"/>
      <c r="AK385" s="3"/>
      <c r="AL385" s="3"/>
      <c r="AM385" s="38"/>
      <c r="AN385" s="38"/>
      <c r="AO385" s="38"/>
      <c r="AP385" s="38"/>
      <c r="AQ385" s="38"/>
      <c r="AR385" s="38"/>
      <c r="AS385" s="85"/>
      <c r="AT385" s="85"/>
      <c r="AX385" s="98"/>
      <c r="AY385" s="98"/>
      <c r="AZ385" s="98"/>
    </row>
    <row r="386" spans="1:52" x14ac:dyDescent="0.2">
      <c r="F386" s="62" t="s">
        <v>51</v>
      </c>
      <c r="G386" s="63"/>
      <c r="H386" s="64">
        <f>SUMIF($E$14:$E$377,$F386,$H$14:$H$377)</f>
        <v>2687</v>
      </c>
      <c r="I386" s="65">
        <f t="shared" ref="I386:M390" si="132">SUMIF($E$14:$E$377,$F386,I$14:I$377)</f>
        <v>48</v>
      </c>
      <c r="J386" s="65">
        <f t="shared" si="132"/>
        <v>12</v>
      </c>
      <c r="K386" s="65">
        <f t="shared" si="132"/>
        <v>162945.13</v>
      </c>
      <c r="L386" s="65">
        <f t="shared" si="132"/>
        <v>7645.14</v>
      </c>
      <c r="M386" s="86">
        <f t="shared" si="132"/>
        <v>2653.6500000000005</v>
      </c>
      <c r="N386" s="87">
        <f t="shared" ref="N386:N392" si="133">SUM(H386:J386)</f>
        <v>2747</v>
      </c>
      <c r="O386" s="95">
        <f t="shared" ref="O386:O392" si="134">SUM(K386:M386)</f>
        <v>173243.92</v>
      </c>
      <c r="P386" s="3"/>
      <c r="Q386" s="67"/>
      <c r="R386" s="67"/>
      <c r="S386" s="67"/>
      <c r="T386" s="67"/>
      <c r="U386" s="62" t="s">
        <v>51</v>
      </c>
      <c r="V386" s="63"/>
      <c r="W386" s="65">
        <f t="shared" ref="W386:AB386" si="135">SUMIF($N$42:$N$48,"&lt;&gt;0",W$42:W$48)</f>
        <v>3025</v>
      </c>
      <c r="X386" s="65">
        <f t="shared" si="135"/>
        <v>47</v>
      </c>
      <c r="Y386" s="65">
        <f t="shared" si="135"/>
        <v>3</v>
      </c>
      <c r="Z386" s="65">
        <f t="shared" si="135"/>
        <v>173800.42</v>
      </c>
      <c r="AA386" s="65">
        <f t="shared" si="135"/>
        <v>7317.94</v>
      </c>
      <c r="AB386" s="86">
        <f t="shared" si="135"/>
        <v>437.64</v>
      </c>
      <c r="AC386" s="87">
        <f t="shared" ref="AC386:AC392" si="136">SUM(W386:Y386)</f>
        <v>3075</v>
      </c>
      <c r="AD386" s="95">
        <f t="shared" ref="AD386:AD392" si="137">SUM(Z386:AB386)</f>
        <v>181556.00000000003</v>
      </c>
      <c r="AE386" s="65">
        <f t="shared" ref="AE386:AL392" si="138">+H386-W386</f>
        <v>-338</v>
      </c>
      <c r="AF386" s="65">
        <f t="shared" si="138"/>
        <v>1</v>
      </c>
      <c r="AG386" s="65">
        <f t="shared" si="138"/>
        <v>9</v>
      </c>
      <c r="AH386" s="65">
        <f t="shared" si="138"/>
        <v>-10855.290000000008</v>
      </c>
      <c r="AI386" s="65">
        <f t="shared" si="138"/>
        <v>327.20000000000073</v>
      </c>
      <c r="AJ386" s="86">
        <f t="shared" si="138"/>
        <v>2216.0100000000007</v>
      </c>
      <c r="AK386" s="87">
        <f t="shared" si="138"/>
        <v>-328</v>
      </c>
      <c r="AL386" s="87">
        <f t="shared" si="138"/>
        <v>-8312.0800000000163</v>
      </c>
      <c r="AM386" s="70">
        <f t="shared" ref="AM386:AS392" si="139">IFERROR(AE386/W386,"")</f>
        <v>-0.11173553719008264</v>
      </c>
      <c r="AN386" s="70">
        <f t="shared" si="139"/>
        <v>2.1276595744680851E-2</v>
      </c>
      <c r="AO386" s="70">
        <f t="shared" si="139"/>
        <v>3</v>
      </c>
      <c r="AP386" s="70">
        <f t="shared" si="139"/>
        <v>-6.2458364600039562E-2</v>
      </c>
      <c r="AQ386" s="70">
        <f t="shared" si="139"/>
        <v>4.4712036447415629E-2</v>
      </c>
      <c r="AR386" s="89">
        <f t="shared" si="139"/>
        <v>5.0635453797641912</v>
      </c>
      <c r="AS386" s="90">
        <f t="shared" si="139"/>
        <v>-0.10666666666666667</v>
      </c>
      <c r="AT386" s="71">
        <f t="shared" si="118"/>
        <v>-4.5782458304875713E-2</v>
      </c>
      <c r="AU386" s="116">
        <f t="shared" ref="AU386:AU391" si="140">IFERROR(K386/H386,0)</f>
        <v>60.642028284331971</v>
      </c>
      <c r="AV386" s="117">
        <f t="shared" ref="AV386:AV391" si="141">+Z386/W386</f>
        <v>57.454684297520664</v>
      </c>
      <c r="AW386" s="118">
        <f t="shared" ref="AW386:AW391" si="142">+AU386-AV386</f>
        <v>3.1873439868113067</v>
      </c>
      <c r="AX386" s="117">
        <f t="shared" ref="AX386:AX391" si="143">IFERROR((L386+M386)/(I386+J386),0)</f>
        <v>171.6465</v>
      </c>
      <c r="AY386" s="117">
        <f t="shared" ref="AY386:AY391" si="144">(AA386+AB386)/(X386+Y386)</f>
        <v>155.11160000000001</v>
      </c>
      <c r="AZ386" s="118">
        <f t="shared" ref="AZ386:AZ391" si="145">+AX386-AY386</f>
        <v>16.534899999999993</v>
      </c>
    </row>
    <row r="387" spans="1:52" x14ac:dyDescent="0.2">
      <c r="F387" s="73" t="s">
        <v>52</v>
      </c>
      <c r="G387" s="60"/>
      <c r="H387" s="28">
        <f>SUMIF($E$14:$E$377,$F387,H$14:H$377)</f>
        <v>2879</v>
      </c>
      <c r="I387" s="2">
        <f t="shared" si="132"/>
        <v>39</v>
      </c>
      <c r="J387" s="2">
        <f t="shared" si="132"/>
        <v>3</v>
      </c>
      <c r="K387" s="2">
        <f t="shared" si="132"/>
        <v>162419.81</v>
      </c>
      <c r="L387" s="2">
        <f t="shared" si="132"/>
        <v>5524.05</v>
      </c>
      <c r="M387" s="29">
        <f t="shared" si="132"/>
        <v>565.12</v>
      </c>
      <c r="N387" s="31">
        <f t="shared" si="133"/>
        <v>2921</v>
      </c>
      <c r="O387" s="34">
        <f t="shared" si="134"/>
        <v>168508.97999999998</v>
      </c>
      <c r="P387" s="3"/>
      <c r="U387" s="73" t="s">
        <v>52</v>
      </c>
      <c r="V387" s="60"/>
      <c r="W387" s="2">
        <f t="shared" ref="W387:AB387" si="146">SUMIF($N$49:$N$55,"&lt;&gt;0",W$49:W$55)</f>
        <v>3349</v>
      </c>
      <c r="X387" s="2">
        <f t="shared" si="146"/>
        <v>65</v>
      </c>
      <c r="Y387" s="2">
        <f t="shared" si="146"/>
        <v>2</v>
      </c>
      <c r="Z387" s="2">
        <f t="shared" si="146"/>
        <v>192272.31999999998</v>
      </c>
      <c r="AA387" s="2">
        <f t="shared" si="146"/>
        <v>8673.7999999999993</v>
      </c>
      <c r="AB387" s="29">
        <f t="shared" si="146"/>
        <v>95.84</v>
      </c>
      <c r="AC387" s="31">
        <f t="shared" si="136"/>
        <v>3416</v>
      </c>
      <c r="AD387" s="34">
        <f t="shared" si="137"/>
        <v>201041.95999999996</v>
      </c>
      <c r="AE387" s="2">
        <f t="shared" si="138"/>
        <v>-470</v>
      </c>
      <c r="AF387" s="2">
        <f t="shared" si="138"/>
        <v>-26</v>
      </c>
      <c r="AG387" s="2">
        <f t="shared" si="138"/>
        <v>1</v>
      </c>
      <c r="AH387" s="2">
        <f t="shared" si="138"/>
        <v>-29852.50999999998</v>
      </c>
      <c r="AI387" s="2">
        <f t="shared" si="138"/>
        <v>-3149.7499999999991</v>
      </c>
      <c r="AJ387" s="29">
        <f t="shared" si="138"/>
        <v>469.28</v>
      </c>
      <c r="AK387" s="31">
        <f t="shared" si="138"/>
        <v>-495</v>
      </c>
      <c r="AL387" s="31">
        <f t="shared" si="138"/>
        <v>-32532.979999999981</v>
      </c>
      <c r="AM387" s="38">
        <f t="shared" si="139"/>
        <v>-0.14034040011943863</v>
      </c>
      <c r="AN387" s="38">
        <f t="shared" si="139"/>
        <v>-0.4</v>
      </c>
      <c r="AO387" s="38">
        <f t="shared" si="139"/>
        <v>0.5</v>
      </c>
      <c r="AP387" s="38">
        <f t="shared" si="139"/>
        <v>-0.15526161019953358</v>
      </c>
      <c r="AQ387" s="38">
        <f t="shared" si="139"/>
        <v>-0.3631338052525997</v>
      </c>
      <c r="AR387" s="39">
        <f t="shared" si="139"/>
        <v>4.8964941569282132</v>
      </c>
      <c r="AS387" s="40">
        <f t="shared" si="139"/>
        <v>-0.1449063231850117</v>
      </c>
      <c r="AT387" s="76">
        <f t="shared" si="118"/>
        <v>-0.16182184057497245</v>
      </c>
      <c r="AU387" s="119">
        <f t="shared" si="140"/>
        <v>56.415356026398051</v>
      </c>
      <c r="AV387" s="120">
        <f t="shared" si="141"/>
        <v>57.411860256793069</v>
      </c>
      <c r="AW387" s="121">
        <f t="shared" si="142"/>
        <v>-0.99650423039501845</v>
      </c>
      <c r="AX387" s="120">
        <f t="shared" si="143"/>
        <v>144.98023809523809</v>
      </c>
      <c r="AY387" s="120">
        <f t="shared" si="144"/>
        <v>130.89014925373132</v>
      </c>
      <c r="AZ387" s="121">
        <f t="shared" si="145"/>
        <v>14.09008884150677</v>
      </c>
    </row>
    <row r="388" spans="1:52" x14ac:dyDescent="0.2">
      <c r="F388" s="73" t="s">
        <v>53</v>
      </c>
      <c r="G388" s="60"/>
      <c r="H388" s="28">
        <f>SUMIF($E$14:$E$377,$F388,H$14:H$377)</f>
        <v>3009</v>
      </c>
      <c r="I388" s="2">
        <f t="shared" si="132"/>
        <v>34</v>
      </c>
      <c r="J388" s="2">
        <f t="shared" si="132"/>
        <v>1</v>
      </c>
      <c r="K388" s="2">
        <f t="shared" si="132"/>
        <v>167460.43</v>
      </c>
      <c r="L388" s="2">
        <f t="shared" si="132"/>
        <v>5262.65</v>
      </c>
      <c r="M388" s="29">
        <f t="shared" si="132"/>
        <v>371.52</v>
      </c>
      <c r="N388" s="31">
        <f t="shared" si="133"/>
        <v>3044</v>
      </c>
      <c r="O388" s="34">
        <f t="shared" si="134"/>
        <v>173094.59999999998</v>
      </c>
      <c r="P388" s="3"/>
      <c r="U388" s="73" t="s">
        <v>53</v>
      </c>
      <c r="V388" s="60"/>
      <c r="W388" s="2">
        <f t="shared" ref="W388:AB388" si="147">SUMIF($N$56:$N$62,"&lt;&gt;0",W$56:W$62)</f>
        <v>3286</v>
      </c>
      <c r="X388" s="2">
        <f t="shared" si="147"/>
        <v>44</v>
      </c>
      <c r="Y388" s="2">
        <f t="shared" si="147"/>
        <v>4</v>
      </c>
      <c r="Z388" s="2">
        <f t="shared" si="147"/>
        <v>181593.51999999996</v>
      </c>
      <c r="AA388" s="2">
        <f t="shared" si="147"/>
        <v>5693.67</v>
      </c>
      <c r="AB388" s="29">
        <f t="shared" si="147"/>
        <v>382.64</v>
      </c>
      <c r="AC388" s="31">
        <f t="shared" si="136"/>
        <v>3334</v>
      </c>
      <c r="AD388" s="34">
        <f t="shared" si="137"/>
        <v>187669.83</v>
      </c>
      <c r="AE388" s="2">
        <f t="shared" si="138"/>
        <v>-277</v>
      </c>
      <c r="AF388" s="2">
        <f t="shared" si="138"/>
        <v>-10</v>
      </c>
      <c r="AG388" s="2">
        <f t="shared" si="138"/>
        <v>-3</v>
      </c>
      <c r="AH388" s="2">
        <f t="shared" si="138"/>
        <v>-14133.089999999967</v>
      </c>
      <c r="AI388" s="2">
        <f t="shared" si="138"/>
        <v>-431.02000000000044</v>
      </c>
      <c r="AJ388" s="29">
        <f t="shared" si="138"/>
        <v>-11.120000000000005</v>
      </c>
      <c r="AK388" s="31">
        <f t="shared" si="138"/>
        <v>-290</v>
      </c>
      <c r="AL388" s="31">
        <f t="shared" si="138"/>
        <v>-14575.23000000001</v>
      </c>
      <c r="AM388" s="38">
        <f t="shared" si="139"/>
        <v>-8.4297017650639072E-2</v>
      </c>
      <c r="AN388" s="38">
        <f t="shared" si="139"/>
        <v>-0.22727272727272727</v>
      </c>
      <c r="AO388" s="38">
        <f t="shared" si="139"/>
        <v>-0.75</v>
      </c>
      <c r="AP388" s="38">
        <f t="shared" si="139"/>
        <v>-7.7828162590823563E-2</v>
      </c>
      <c r="AQ388" s="38">
        <f t="shared" si="139"/>
        <v>-7.5701612492469789E-2</v>
      </c>
      <c r="AR388" s="39">
        <f t="shared" si="139"/>
        <v>-2.906125862429439E-2</v>
      </c>
      <c r="AS388" s="40">
        <f t="shared" si="139"/>
        <v>-8.6982603479304144E-2</v>
      </c>
      <c r="AT388" s="76">
        <f t="shared" si="118"/>
        <v>-7.7664214860747788E-2</v>
      </c>
      <c r="AU388" s="119">
        <f t="shared" si="140"/>
        <v>55.653183781987366</v>
      </c>
      <c r="AV388" s="120">
        <f t="shared" si="141"/>
        <v>55.262787583688365</v>
      </c>
      <c r="AW388" s="121">
        <f t="shared" si="142"/>
        <v>0.39039619829900118</v>
      </c>
      <c r="AX388" s="120">
        <f t="shared" si="143"/>
        <v>160.97628571428572</v>
      </c>
      <c r="AY388" s="120">
        <f t="shared" si="144"/>
        <v>126.58979166666667</v>
      </c>
      <c r="AZ388" s="121">
        <f t="shared" si="145"/>
        <v>34.386494047619053</v>
      </c>
    </row>
    <row r="389" spans="1:52" x14ac:dyDescent="0.2">
      <c r="F389" s="73" t="s">
        <v>54</v>
      </c>
      <c r="G389" s="60"/>
      <c r="H389" s="28">
        <f>SUMIF($E$14:$E$377,$F389,H$14:H$377)</f>
        <v>2722</v>
      </c>
      <c r="I389" s="2">
        <f t="shared" si="132"/>
        <v>37</v>
      </c>
      <c r="J389" s="2">
        <f t="shared" si="132"/>
        <v>4</v>
      </c>
      <c r="K389" s="2">
        <f t="shared" si="132"/>
        <v>162814.1</v>
      </c>
      <c r="L389" s="2">
        <f t="shared" si="132"/>
        <v>4951.84</v>
      </c>
      <c r="M389" s="29">
        <f t="shared" si="132"/>
        <v>810.57999999999993</v>
      </c>
      <c r="N389" s="31">
        <f t="shared" si="133"/>
        <v>2763</v>
      </c>
      <c r="O389" s="34">
        <f t="shared" si="134"/>
        <v>168576.52</v>
      </c>
      <c r="P389" s="3"/>
      <c r="U389" s="73" t="s">
        <v>54</v>
      </c>
      <c r="V389" s="60"/>
      <c r="W389" s="2">
        <f t="shared" ref="W389:AB389" si="148">SUMIF($N$63:$N$69,"&lt;&gt;0",W$63:W$69)</f>
        <v>3122</v>
      </c>
      <c r="X389" s="2">
        <f t="shared" si="148"/>
        <v>37</v>
      </c>
      <c r="Y389" s="2">
        <f t="shared" si="148"/>
        <v>1</v>
      </c>
      <c r="Z389" s="2">
        <f t="shared" si="148"/>
        <v>177205.99</v>
      </c>
      <c r="AA389" s="2">
        <f t="shared" si="148"/>
        <v>5615.4000000000015</v>
      </c>
      <c r="AB389" s="29">
        <f t="shared" si="148"/>
        <v>114.95</v>
      </c>
      <c r="AC389" s="31">
        <f t="shared" si="136"/>
        <v>3160</v>
      </c>
      <c r="AD389" s="34">
        <f t="shared" si="137"/>
        <v>182936.34</v>
      </c>
      <c r="AE389" s="2">
        <f t="shared" si="138"/>
        <v>-400</v>
      </c>
      <c r="AF389" s="2">
        <f t="shared" si="138"/>
        <v>0</v>
      </c>
      <c r="AG389" s="2">
        <f t="shared" si="138"/>
        <v>3</v>
      </c>
      <c r="AH389" s="2">
        <f t="shared" si="138"/>
        <v>-14391.889999999985</v>
      </c>
      <c r="AI389" s="2">
        <f t="shared" si="138"/>
        <v>-663.56000000000131</v>
      </c>
      <c r="AJ389" s="29">
        <f t="shared" si="138"/>
        <v>695.62999999999988</v>
      </c>
      <c r="AK389" s="31">
        <f t="shared" si="138"/>
        <v>-397</v>
      </c>
      <c r="AL389" s="31">
        <f t="shared" si="138"/>
        <v>-14359.820000000007</v>
      </c>
      <c r="AM389" s="38">
        <f t="shared" si="139"/>
        <v>-0.12812299807815503</v>
      </c>
      <c r="AN389" s="38">
        <f t="shared" si="139"/>
        <v>0</v>
      </c>
      <c r="AO389" s="38">
        <f t="shared" si="139"/>
        <v>3</v>
      </c>
      <c r="AP389" s="38">
        <f t="shared" si="139"/>
        <v>-8.1215595477331134E-2</v>
      </c>
      <c r="AQ389" s="38">
        <f t="shared" si="139"/>
        <v>-0.11816789543042368</v>
      </c>
      <c r="AR389" s="39">
        <f t="shared" si="139"/>
        <v>6.0515876468029566</v>
      </c>
      <c r="AS389" s="40">
        <f t="shared" si="139"/>
        <v>-0.12563291139240507</v>
      </c>
      <c r="AT389" s="76">
        <f t="shared" si="118"/>
        <v>-7.8496268155359442E-2</v>
      </c>
      <c r="AU389" s="119">
        <f t="shared" si="140"/>
        <v>59.814144011756063</v>
      </c>
      <c r="AV389" s="120">
        <f t="shared" si="141"/>
        <v>56.760406790518893</v>
      </c>
      <c r="AW389" s="121">
        <f t="shared" si="142"/>
        <v>3.0537372212371707</v>
      </c>
      <c r="AX389" s="120">
        <f t="shared" si="143"/>
        <v>140.5468292682927</v>
      </c>
      <c r="AY389" s="120">
        <f t="shared" si="144"/>
        <v>150.79868421052635</v>
      </c>
      <c r="AZ389" s="121">
        <f t="shared" si="145"/>
        <v>-10.251854942233649</v>
      </c>
    </row>
    <row r="390" spans="1:52" ht="13.5" thickBot="1" x14ac:dyDescent="0.25">
      <c r="F390" s="78" t="s">
        <v>55</v>
      </c>
      <c r="G390" s="61"/>
      <c r="H390" s="43">
        <f>SUMIF($E$14:$E$377,$F390,H$14:H$377)</f>
        <v>2769</v>
      </c>
      <c r="I390" s="44">
        <f t="shared" si="132"/>
        <v>36</v>
      </c>
      <c r="J390" s="44">
        <f t="shared" si="132"/>
        <v>2</v>
      </c>
      <c r="K390" s="44">
        <f t="shared" si="132"/>
        <v>163577.46</v>
      </c>
      <c r="L390" s="44">
        <f t="shared" si="132"/>
        <v>4252.1900000000005</v>
      </c>
      <c r="M390" s="45">
        <f t="shared" si="132"/>
        <v>306.46000000000004</v>
      </c>
      <c r="N390" s="47">
        <f t="shared" si="133"/>
        <v>2807</v>
      </c>
      <c r="O390" s="51">
        <f t="shared" si="134"/>
        <v>168136.11</v>
      </c>
      <c r="P390" s="3"/>
      <c r="Q390" s="42"/>
      <c r="R390" s="42"/>
      <c r="S390" s="42"/>
      <c r="T390" s="42"/>
      <c r="U390" s="78" t="s">
        <v>55</v>
      </c>
      <c r="V390" s="61"/>
      <c r="W390" s="44">
        <f t="shared" ref="W390:AB390" si="149">SUMIF($N$70:$N$76,"&lt;&gt;0",W$70:W$76)</f>
        <v>3140</v>
      </c>
      <c r="X390" s="44">
        <f t="shared" si="149"/>
        <v>65</v>
      </c>
      <c r="Y390" s="44">
        <f t="shared" si="149"/>
        <v>0</v>
      </c>
      <c r="Z390" s="44">
        <f t="shared" si="149"/>
        <v>179700.6</v>
      </c>
      <c r="AA390" s="44">
        <f t="shared" si="149"/>
        <v>9636.0499999999993</v>
      </c>
      <c r="AB390" s="45">
        <f t="shared" si="149"/>
        <v>0</v>
      </c>
      <c r="AC390" s="47">
        <f t="shared" si="136"/>
        <v>3205</v>
      </c>
      <c r="AD390" s="51">
        <f t="shared" si="137"/>
        <v>189336.65</v>
      </c>
      <c r="AE390" s="44">
        <f t="shared" si="138"/>
        <v>-371</v>
      </c>
      <c r="AF390" s="44">
        <f t="shared" si="138"/>
        <v>-29</v>
      </c>
      <c r="AG390" s="44">
        <f t="shared" si="138"/>
        <v>2</v>
      </c>
      <c r="AH390" s="44">
        <f t="shared" si="138"/>
        <v>-16123.140000000014</v>
      </c>
      <c r="AI390" s="44">
        <f t="shared" si="138"/>
        <v>-5383.8599999999988</v>
      </c>
      <c r="AJ390" s="45">
        <f t="shared" si="138"/>
        <v>306.46000000000004</v>
      </c>
      <c r="AK390" s="47">
        <f t="shared" si="138"/>
        <v>-398</v>
      </c>
      <c r="AL390" s="47">
        <f t="shared" si="138"/>
        <v>-21200.540000000008</v>
      </c>
      <c r="AM390" s="56">
        <f t="shared" si="139"/>
        <v>-0.11815286624203822</v>
      </c>
      <c r="AN390" s="56">
        <f t="shared" si="139"/>
        <v>-0.44615384615384618</v>
      </c>
      <c r="AO390" s="56" t="str">
        <f t="shared" si="139"/>
        <v/>
      </c>
      <c r="AP390" s="56">
        <f t="shared" si="139"/>
        <v>-8.9722237989188755E-2</v>
      </c>
      <c r="AQ390" s="56">
        <f t="shared" si="139"/>
        <v>-0.55872063760565782</v>
      </c>
      <c r="AR390" s="57" t="str">
        <f t="shared" si="139"/>
        <v/>
      </c>
      <c r="AS390" s="58">
        <f t="shared" si="139"/>
        <v>-0.12418096723868954</v>
      </c>
      <c r="AT390" s="81">
        <f t="shared" si="118"/>
        <v>-0.11197272160461279</v>
      </c>
      <c r="AU390" s="122">
        <f t="shared" si="140"/>
        <v>59.07456121343445</v>
      </c>
      <c r="AV390" s="123">
        <f t="shared" si="141"/>
        <v>57.229490445859874</v>
      </c>
      <c r="AW390" s="124">
        <f t="shared" si="142"/>
        <v>1.8450707675745761</v>
      </c>
      <c r="AX390" s="123">
        <f t="shared" si="143"/>
        <v>119.96447368421055</v>
      </c>
      <c r="AY390" s="123">
        <f t="shared" si="144"/>
        <v>148.24692307692305</v>
      </c>
      <c r="AZ390" s="124">
        <f t="shared" si="145"/>
        <v>-28.282449392712508</v>
      </c>
    </row>
    <row r="391" spans="1:52" x14ac:dyDescent="0.2">
      <c r="A391" t="s">
        <v>46</v>
      </c>
      <c r="B391" t="s">
        <v>46</v>
      </c>
      <c r="C391" s="88" t="s">
        <v>56</v>
      </c>
      <c r="D391" t="s">
        <v>56</v>
      </c>
      <c r="F391" s="83" t="s">
        <v>57</v>
      </c>
      <c r="G391" s="60"/>
      <c r="H391" s="32">
        <f t="shared" ref="H391:M391" si="150">SUM(H386:H390)</f>
        <v>14066</v>
      </c>
      <c r="I391" s="5">
        <f t="shared" si="150"/>
        <v>194</v>
      </c>
      <c r="J391" s="5">
        <f t="shared" si="150"/>
        <v>22</v>
      </c>
      <c r="K391" s="5">
        <f t="shared" si="150"/>
        <v>819216.92999999993</v>
      </c>
      <c r="L391" s="5">
        <f t="shared" si="150"/>
        <v>27635.870000000003</v>
      </c>
      <c r="M391" s="33">
        <f t="shared" si="150"/>
        <v>4707.3300000000008</v>
      </c>
      <c r="N391" s="34">
        <f t="shared" si="133"/>
        <v>14282</v>
      </c>
      <c r="O391" s="34">
        <f t="shared" si="134"/>
        <v>851560.12999999989</v>
      </c>
      <c r="P391" s="3" t="s">
        <v>49</v>
      </c>
      <c r="Q391" t="s">
        <v>49</v>
      </c>
      <c r="R391" t="s">
        <v>56</v>
      </c>
      <c r="S391" t="s">
        <v>56</v>
      </c>
      <c r="U391" s="83" t="s">
        <v>57</v>
      </c>
      <c r="V391" s="60"/>
      <c r="W391" s="5">
        <f t="shared" ref="W391:AB391" si="151">SUM(W386:W390)</f>
        <v>15922</v>
      </c>
      <c r="X391" s="5">
        <f t="shared" si="151"/>
        <v>258</v>
      </c>
      <c r="Y391" s="5">
        <f t="shared" si="151"/>
        <v>10</v>
      </c>
      <c r="Z391" s="5">
        <f t="shared" si="151"/>
        <v>904572.85</v>
      </c>
      <c r="AA391" s="5">
        <f t="shared" si="151"/>
        <v>36936.86</v>
      </c>
      <c r="AB391" s="33">
        <f t="shared" si="151"/>
        <v>1031.07</v>
      </c>
      <c r="AC391" s="34">
        <f t="shared" si="136"/>
        <v>16190</v>
      </c>
      <c r="AD391" s="34">
        <f t="shared" si="137"/>
        <v>942540.77999999991</v>
      </c>
      <c r="AE391" s="2">
        <f t="shared" si="138"/>
        <v>-1856</v>
      </c>
      <c r="AF391" s="2">
        <f t="shared" si="138"/>
        <v>-64</v>
      </c>
      <c r="AG391" s="2">
        <f t="shared" si="138"/>
        <v>12</v>
      </c>
      <c r="AH391" s="2">
        <f t="shared" si="138"/>
        <v>-85355.920000000042</v>
      </c>
      <c r="AI391" s="2">
        <f t="shared" si="138"/>
        <v>-9300.989999999998</v>
      </c>
      <c r="AJ391" s="29">
        <f t="shared" si="138"/>
        <v>3676.2600000000011</v>
      </c>
      <c r="AK391" s="31">
        <f t="shared" si="138"/>
        <v>-1908</v>
      </c>
      <c r="AL391" s="31">
        <f t="shared" si="138"/>
        <v>-90980.650000000023</v>
      </c>
      <c r="AM391" s="38">
        <f t="shared" si="139"/>
        <v>-0.11656827031779927</v>
      </c>
      <c r="AN391" s="38">
        <f t="shared" si="139"/>
        <v>-0.24806201550387597</v>
      </c>
      <c r="AO391" s="38">
        <f t="shared" si="139"/>
        <v>1.2</v>
      </c>
      <c r="AP391" s="38">
        <f t="shared" si="139"/>
        <v>-9.4360470801218552E-2</v>
      </c>
      <c r="AQ391" s="38">
        <f t="shared" si="139"/>
        <v>-0.25180781474115554</v>
      </c>
      <c r="AR391" s="39">
        <f t="shared" si="139"/>
        <v>3.5654805202362607</v>
      </c>
      <c r="AS391" s="40">
        <f t="shared" si="139"/>
        <v>-0.11785052501544163</v>
      </c>
      <c r="AT391" s="76">
        <f t="shared" si="118"/>
        <v>-9.6527017112193317E-2</v>
      </c>
      <c r="AU391" s="119">
        <f t="shared" si="140"/>
        <v>58.240930612825245</v>
      </c>
      <c r="AV391" s="120">
        <f t="shared" si="141"/>
        <v>56.812765356111036</v>
      </c>
      <c r="AW391" s="121">
        <f t="shared" si="142"/>
        <v>1.4281652567142089</v>
      </c>
      <c r="AX391" s="120">
        <f t="shared" si="143"/>
        <v>149.73703703703706</v>
      </c>
      <c r="AY391" s="120">
        <f t="shared" si="144"/>
        <v>141.67138059701492</v>
      </c>
      <c r="AZ391" s="121">
        <f t="shared" si="145"/>
        <v>8.0656564400221384</v>
      </c>
    </row>
    <row r="392" spans="1:52" ht="13.5" thickBot="1" x14ac:dyDescent="0.25">
      <c r="A392" t="s">
        <v>46</v>
      </c>
      <c r="B392" t="s">
        <v>46</v>
      </c>
      <c r="C392" s="88" t="s">
        <v>56</v>
      </c>
      <c r="D392" t="s">
        <v>56</v>
      </c>
      <c r="F392" s="78" t="s">
        <v>58</v>
      </c>
      <c r="G392" s="61"/>
      <c r="H392" s="48">
        <f t="shared" ref="H392:M392" si="152">SUMIF($D$14:$D$377,"02 Feb",H$14:H$377)</f>
        <v>11379</v>
      </c>
      <c r="I392" s="49">
        <f t="shared" si="152"/>
        <v>146</v>
      </c>
      <c r="J392" s="49">
        <f t="shared" si="152"/>
        <v>10</v>
      </c>
      <c r="K392" s="49">
        <f t="shared" si="152"/>
        <v>656271.79999999993</v>
      </c>
      <c r="L392" s="49">
        <f t="shared" si="152"/>
        <v>19990.729999999996</v>
      </c>
      <c r="M392" s="50">
        <f t="shared" si="152"/>
        <v>2053.6800000000003</v>
      </c>
      <c r="N392" s="51">
        <f t="shared" si="133"/>
        <v>11535</v>
      </c>
      <c r="O392" s="51">
        <f t="shared" si="134"/>
        <v>678316.21</v>
      </c>
      <c r="P392" s="3" t="s">
        <v>49</v>
      </c>
      <c r="Q392" s="42" t="s">
        <v>49</v>
      </c>
      <c r="R392" s="42" t="s">
        <v>56</v>
      </c>
      <c r="S392" s="42" t="s">
        <v>56</v>
      </c>
      <c r="T392" s="42"/>
      <c r="U392" s="78" t="s">
        <v>58</v>
      </c>
      <c r="V392" s="61"/>
      <c r="W392" s="49">
        <f t="shared" ref="W392:AB392" si="153">SUMIFS(W$7:W$377,$N$7:$N$377,"&lt;&gt;0",$Q$7:$Q$377,$Q392,$S$7:$S$377,$S392)</f>
        <v>12873</v>
      </c>
      <c r="X392" s="49">
        <f t="shared" si="153"/>
        <v>203</v>
      </c>
      <c r="Y392" s="49">
        <f t="shared" si="153"/>
        <v>7</v>
      </c>
      <c r="Z392" s="49">
        <f t="shared" si="153"/>
        <v>727660.89000000013</v>
      </c>
      <c r="AA392" s="49">
        <f t="shared" si="153"/>
        <v>28664.63</v>
      </c>
      <c r="AB392" s="50">
        <f t="shared" si="153"/>
        <v>593.43000000000006</v>
      </c>
      <c r="AC392" s="51">
        <f t="shared" si="136"/>
        <v>13083</v>
      </c>
      <c r="AD392" s="51">
        <f t="shared" si="137"/>
        <v>756918.95000000019</v>
      </c>
      <c r="AE392" s="44">
        <f t="shared" si="138"/>
        <v>-1494</v>
      </c>
      <c r="AF392" s="44">
        <f t="shared" si="138"/>
        <v>-57</v>
      </c>
      <c r="AG392" s="44">
        <f t="shared" si="138"/>
        <v>3</v>
      </c>
      <c r="AH392" s="44">
        <f t="shared" si="138"/>
        <v>-71389.0900000002</v>
      </c>
      <c r="AI392" s="44">
        <f t="shared" si="138"/>
        <v>-8673.9000000000051</v>
      </c>
      <c r="AJ392" s="45">
        <f t="shared" si="138"/>
        <v>1460.2500000000002</v>
      </c>
      <c r="AK392" s="47">
        <f t="shared" si="138"/>
        <v>-1548</v>
      </c>
      <c r="AL392" s="47">
        <f t="shared" si="138"/>
        <v>-78602.740000000224</v>
      </c>
      <c r="AM392" s="56">
        <f t="shared" si="139"/>
        <v>-0.1160568632020508</v>
      </c>
      <c r="AN392" s="56">
        <f t="shared" si="139"/>
        <v>-0.28078817733990147</v>
      </c>
      <c r="AO392" s="56">
        <f t="shared" si="139"/>
        <v>0.42857142857142855</v>
      </c>
      <c r="AP392" s="56">
        <f t="shared" si="139"/>
        <v>-9.8107636374410875E-2</v>
      </c>
      <c r="AQ392" s="56">
        <f t="shared" si="139"/>
        <v>-0.30259940560893356</v>
      </c>
      <c r="AR392" s="57">
        <f t="shared" si="139"/>
        <v>2.4606946059349881</v>
      </c>
      <c r="AS392" s="58">
        <f t="shared" si="139"/>
        <v>-0.11832148589772988</v>
      </c>
      <c r="AT392" s="81">
        <f t="shared" si="118"/>
        <v>-0.10384564952429874</v>
      </c>
      <c r="AU392" s="122">
        <f>IFERROR(K392/H392,0)</f>
        <v>57.673943228754716</v>
      </c>
      <c r="AV392" s="123">
        <f t="shared" ref="AV392" si="154">Z392/W392</f>
        <v>56.526131437893277</v>
      </c>
      <c r="AW392" s="124">
        <f t="shared" ref="AW392" si="155">AU392-AV392</f>
        <v>1.1478117908614394</v>
      </c>
      <c r="AX392" s="123">
        <f>IFERROR((L392+M392)/(I392+J392),0)</f>
        <v>141.31032051282048</v>
      </c>
      <c r="AY392" s="123">
        <f>(AA392+AB392)/(X392+Y392)</f>
        <v>139.32409523809525</v>
      </c>
      <c r="AZ392" s="124">
        <f>+AX392-AY392</f>
        <v>1.9862252747252285</v>
      </c>
    </row>
    <row r="393" spans="1:52" ht="13.5" thickBot="1" x14ac:dyDescent="0.25">
      <c r="N393" s="1"/>
      <c r="P393" s="3"/>
      <c r="AC393" s="1"/>
      <c r="AE393" s="2"/>
      <c r="AF393" s="2"/>
      <c r="AG393" s="2"/>
      <c r="AH393" s="2"/>
      <c r="AI393" s="2"/>
      <c r="AJ393" s="2"/>
      <c r="AK393" s="3"/>
      <c r="AL393" s="3"/>
      <c r="AM393" s="38"/>
      <c r="AN393" s="38"/>
      <c r="AO393" s="38"/>
      <c r="AP393" s="38"/>
      <c r="AQ393" s="38"/>
      <c r="AR393" s="38"/>
      <c r="AS393" s="85"/>
      <c r="AT393" s="85"/>
      <c r="AX393" s="98"/>
      <c r="AY393" s="98"/>
      <c r="AZ393" s="98"/>
    </row>
    <row r="394" spans="1:52" x14ac:dyDescent="0.2">
      <c r="F394" s="62" t="s">
        <v>59</v>
      </c>
      <c r="G394" s="63"/>
      <c r="H394" s="64">
        <f>SUMIF($E$14:$E$377,$F394,$H$14:$H$377)</f>
        <v>2654</v>
      </c>
      <c r="I394" s="65">
        <f t="shared" ref="I394:M397" si="156">SUMIF($E$14:$E$377,$F394,I$14:I$377)</f>
        <v>32</v>
      </c>
      <c r="J394" s="65">
        <f t="shared" si="156"/>
        <v>2</v>
      </c>
      <c r="K394" s="65">
        <f t="shared" si="156"/>
        <v>142148.53</v>
      </c>
      <c r="L394" s="65">
        <f t="shared" si="156"/>
        <v>5719.57</v>
      </c>
      <c r="M394" s="86">
        <f t="shared" si="156"/>
        <v>289.83999999999997</v>
      </c>
      <c r="N394" s="87">
        <f t="shared" ref="N394:N412" si="157">SUM(H394:J394)</f>
        <v>2688</v>
      </c>
      <c r="O394" s="95">
        <f t="shared" ref="O394:O399" si="158">SUM(K394:M394)</f>
        <v>148157.94</v>
      </c>
      <c r="P394" s="3"/>
      <c r="Q394" s="67"/>
      <c r="R394" s="67"/>
      <c r="S394" s="67"/>
      <c r="T394" s="67"/>
      <c r="U394" s="62" t="s">
        <v>59</v>
      </c>
      <c r="V394" s="63"/>
      <c r="W394" s="65">
        <f t="shared" ref="W394:AB394" si="159">SUMIF($N$77:$N$83,"&lt;&gt;0",W$77:W$83)</f>
        <v>3287</v>
      </c>
      <c r="X394" s="65">
        <f t="shared" si="159"/>
        <v>57</v>
      </c>
      <c r="Y394" s="65">
        <f t="shared" si="159"/>
        <v>9</v>
      </c>
      <c r="Z394" s="65">
        <f t="shared" si="159"/>
        <v>184950.07</v>
      </c>
      <c r="AA394" s="65">
        <f t="shared" si="159"/>
        <v>6918.01</v>
      </c>
      <c r="AB394" s="86">
        <f t="shared" si="159"/>
        <v>514.77</v>
      </c>
      <c r="AC394" s="87">
        <f t="shared" ref="AC394:AC399" si="160">SUM(W394:Y394)</f>
        <v>3353</v>
      </c>
      <c r="AD394" s="95">
        <f t="shared" ref="AD394:AD399" si="161">SUM(Z394:AB394)</f>
        <v>192382.85</v>
      </c>
      <c r="AE394" s="65">
        <f t="shared" ref="AE394:AL399" si="162">+H394-W394</f>
        <v>-633</v>
      </c>
      <c r="AF394" s="65">
        <f t="shared" si="162"/>
        <v>-25</v>
      </c>
      <c r="AG394" s="65">
        <f t="shared" si="162"/>
        <v>-7</v>
      </c>
      <c r="AH394" s="65">
        <f t="shared" si="162"/>
        <v>-42801.540000000008</v>
      </c>
      <c r="AI394" s="65">
        <f t="shared" si="162"/>
        <v>-1198.4400000000005</v>
      </c>
      <c r="AJ394" s="86">
        <f t="shared" si="162"/>
        <v>-224.93</v>
      </c>
      <c r="AK394" s="87">
        <f t="shared" si="162"/>
        <v>-665</v>
      </c>
      <c r="AL394" s="87">
        <f t="shared" si="162"/>
        <v>-44224.91</v>
      </c>
      <c r="AM394" s="70">
        <f t="shared" ref="AM394:AT399" si="163">IFERROR(AE394/W394,"")</f>
        <v>-0.19257681776696076</v>
      </c>
      <c r="AN394" s="70">
        <f t="shared" si="163"/>
        <v>-0.43859649122807015</v>
      </c>
      <c r="AO394" s="70">
        <f t="shared" si="163"/>
        <v>-0.77777777777777779</v>
      </c>
      <c r="AP394" s="70">
        <f t="shared" si="163"/>
        <v>-0.2314221346334176</v>
      </c>
      <c r="AQ394" s="70">
        <f t="shared" si="163"/>
        <v>-0.17323478861695785</v>
      </c>
      <c r="AR394" s="89">
        <f t="shared" si="163"/>
        <v>-0.43695242535501294</v>
      </c>
      <c r="AS394" s="90">
        <f t="shared" si="118"/>
        <v>-0.19832985386221294</v>
      </c>
      <c r="AT394" s="90">
        <f t="shared" si="118"/>
        <v>-0.2298796904193903</v>
      </c>
      <c r="AU394" s="116">
        <f t="shared" ref="AU394:AU399" si="164">IFERROR(K394/H394,0)</f>
        <v>53.560109269027883</v>
      </c>
      <c r="AV394" s="117">
        <f t="shared" ref="AV394:AV399" si="165">+Z394/W394</f>
        <v>56.267134164891999</v>
      </c>
      <c r="AW394" s="118">
        <f t="shared" ref="AW394:AW399" si="166">+AU394-AV394</f>
        <v>-2.7070248958641159</v>
      </c>
      <c r="AX394" s="117">
        <f t="shared" ref="AX394:AX399" si="167">IFERROR((L394+M394)/(I394+J394),0)</f>
        <v>176.74735294117647</v>
      </c>
      <c r="AY394" s="117">
        <f t="shared" ref="AY394:AY399" si="168">(AA394+AB394)/(X394+Y394)</f>
        <v>112.61787878787879</v>
      </c>
      <c r="AZ394" s="118">
        <f t="shared" ref="AZ394:AZ399" si="169">+AX394-AY394</f>
        <v>64.129474153297679</v>
      </c>
    </row>
    <row r="395" spans="1:52" x14ac:dyDescent="0.2">
      <c r="F395" s="73" t="s">
        <v>60</v>
      </c>
      <c r="G395" s="60"/>
      <c r="H395" s="28">
        <f>SUMIF($E$14:$E$377,$F395,H$14:H$377)</f>
        <v>3094</v>
      </c>
      <c r="I395" s="2">
        <f t="shared" si="156"/>
        <v>37</v>
      </c>
      <c r="J395" s="2">
        <f t="shared" si="156"/>
        <v>1</v>
      </c>
      <c r="K395" s="2">
        <f t="shared" si="156"/>
        <v>170946.41999999998</v>
      </c>
      <c r="L395" s="2">
        <f t="shared" si="156"/>
        <v>10823.26</v>
      </c>
      <c r="M395" s="29">
        <f t="shared" si="156"/>
        <v>240.84</v>
      </c>
      <c r="N395" s="31">
        <f t="shared" si="157"/>
        <v>3132</v>
      </c>
      <c r="O395" s="34">
        <f t="shared" si="158"/>
        <v>182010.52</v>
      </c>
      <c r="P395" s="3"/>
      <c r="U395" s="73" t="s">
        <v>60</v>
      </c>
      <c r="V395" s="60"/>
      <c r="W395" s="91">
        <f t="shared" ref="W395:AB395" si="170">SUMIF($N$84:$N$90,"&lt;&gt;0",W$84:W$90)</f>
        <v>3381</v>
      </c>
      <c r="X395" s="91">
        <f t="shared" si="170"/>
        <v>56</v>
      </c>
      <c r="Y395" s="91">
        <f t="shared" si="170"/>
        <v>4</v>
      </c>
      <c r="Z395" s="91">
        <f t="shared" si="170"/>
        <v>198914.79</v>
      </c>
      <c r="AA395" s="91">
        <f t="shared" si="170"/>
        <v>6994.46</v>
      </c>
      <c r="AB395" s="129">
        <f t="shared" si="170"/>
        <v>655.5</v>
      </c>
      <c r="AC395" s="31">
        <f t="shared" si="160"/>
        <v>3441</v>
      </c>
      <c r="AD395" s="34">
        <f t="shared" si="161"/>
        <v>206564.75</v>
      </c>
      <c r="AE395" s="2">
        <f t="shared" si="162"/>
        <v>-287</v>
      </c>
      <c r="AF395" s="2">
        <f t="shared" si="162"/>
        <v>-19</v>
      </c>
      <c r="AG395" s="2">
        <f t="shared" si="162"/>
        <v>-3</v>
      </c>
      <c r="AH395" s="2">
        <f t="shared" si="162"/>
        <v>-27968.370000000024</v>
      </c>
      <c r="AI395" s="2">
        <f t="shared" si="162"/>
        <v>3828.8</v>
      </c>
      <c r="AJ395" s="29">
        <f t="shared" si="162"/>
        <v>-414.65999999999997</v>
      </c>
      <c r="AK395" s="31">
        <f t="shared" si="162"/>
        <v>-309</v>
      </c>
      <c r="AL395" s="31">
        <f t="shared" si="162"/>
        <v>-24554.23000000001</v>
      </c>
      <c r="AM395" s="38">
        <f t="shared" si="163"/>
        <v>-8.4886128364389232E-2</v>
      </c>
      <c r="AN395" s="38">
        <f t="shared" si="163"/>
        <v>-0.3392857142857143</v>
      </c>
      <c r="AO395" s="38">
        <f t="shared" si="163"/>
        <v>-0.75</v>
      </c>
      <c r="AP395" s="38">
        <f t="shared" si="163"/>
        <v>-0.14060477855869855</v>
      </c>
      <c r="AQ395" s="38">
        <f t="shared" si="163"/>
        <v>0.54740466025969126</v>
      </c>
      <c r="AR395" s="39">
        <f t="shared" si="163"/>
        <v>-0.6325858123569793</v>
      </c>
      <c r="AS395" s="40">
        <f t="shared" si="163"/>
        <v>-8.979947689625109E-2</v>
      </c>
      <c r="AT395" s="40">
        <f t="shared" si="163"/>
        <v>-0.11886941019704481</v>
      </c>
      <c r="AU395" s="119">
        <f t="shared" si="164"/>
        <v>55.25094376212023</v>
      </c>
      <c r="AV395" s="120">
        <f t="shared" si="165"/>
        <v>58.833123336291038</v>
      </c>
      <c r="AW395" s="121">
        <f t="shared" si="166"/>
        <v>-3.5821795741708087</v>
      </c>
      <c r="AX395" s="120">
        <f t="shared" si="167"/>
        <v>291.16052631578947</v>
      </c>
      <c r="AY395" s="120">
        <f t="shared" si="168"/>
        <v>127.49933333333334</v>
      </c>
      <c r="AZ395" s="121">
        <f t="shared" si="169"/>
        <v>163.66119298245613</v>
      </c>
    </row>
    <row r="396" spans="1:52" x14ac:dyDescent="0.2">
      <c r="F396" s="73" t="s">
        <v>61</v>
      </c>
      <c r="G396" s="60"/>
      <c r="H396" s="28">
        <f>SUMIF($E$14:$E$377,$F396,H$14:H$377)</f>
        <v>3155</v>
      </c>
      <c r="I396" s="2">
        <f t="shared" si="156"/>
        <v>40</v>
      </c>
      <c r="J396" s="2">
        <f t="shared" si="156"/>
        <v>3</v>
      </c>
      <c r="K396" s="2">
        <f t="shared" si="156"/>
        <v>172214.52999999997</v>
      </c>
      <c r="L396" s="2">
        <f t="shared" si="156"/>
        <v>5785.69</v>
      </c>
      <c r="M396" s="29">
        <f t="shared" si="156"/>
        <v>1151.8899999999999</v>
      </c>
      <c r="N396" s="31">
        <f t="shared" si="157"/>
        <v>3198</v>
      </c>
      <c r="O396" s="34">
        <f t="shared" si="158"/>
        <v>179152.11</v>
      </c>
      <c r="P396" s="3"/>
      <c r="U396" s="73" t="s">
        <v>61</v>
      </c>
      <c r="V396" s="60"/>
      <c r="W396" s="2">
        <f t="shared" ref="W396:AB396" si="171">SUMIF($N$91:$N$97,"&lt;&gt;0",W$91:W$97)</f>
        <v>3319</v>
      </c>
      <c r="X396" s="2">
        <f t="shared" si="171"/>
        <v>40</v>
      </c>
      <c r="Y396" s="2">
        <f t="shared" si="171"/>
        <v>2</v>
      </c>
      <c r="Z396" s="2">
        <f t="shared" si="171"/>
        <v>179167.84</v>
      </c>
      <c r="AA396" s="2">
        <f t="shared" si="171"/>
        <v>9229.18</v>
      </c>
      <c r="AB396" s="29">
        <f t="shared" si="171"/>
        <v>198.9</v>
      </c>
      <c r="AC396" s="31">
        <f t="shared" si="160"/>
        <v>3361</v>
      </c>
      <c r="AD396" s="34">
        <f t="shared" si="161"/>
        <v>188595.91999999998</v>
      </c>
      <c r="AE396" s="2">
        <f t="shared" si="162"/>
        <v>-164</v>
      </c>
      <c r="AF396" s="2">
        <f t="shared" si="162"/>
        <v>0</v>
      </c>
      <c r="AG396" s="2">
        <f t="shared" si="162"/>
        <v>1</v>
      </c>
      <c r="AH396" s="2">
        <f t="shared" si="162"/>
        <v>-6953.3100000000268</v>
      </c>
      <c r="AI396" s="2">
        <f t="shared" si="162"/>
        <v>-3443.4900000000007</v>
      </c>
      <c r="AJ396" s="29">
        <f t="shared" si="162"/>
        <v>952.9899999999999</v>
      </c>
      <c r="AK396" s="31">
        <f t="shared" si="162"/>
        <v>-163</v>
      </c>
      <c r="AL396" s="31">
        <f t="shared" si="162"/>
        <v>-9443.8099999999977</v>
      </c>
      <c r="AM396" s="38">
        <f t="shared" si="163"/>
        <v>-4.941247363663754E-2</v>
      </c>
      <c r="AN396" s="38">
        <f t="shared" si="163"/>
        <v>0</v>
      </c>
      <c r="AO396" s="38">
        <f t="shared" si="163"/>
        <v>0.5</v>
      </c>
      <c r="AP396" s="38">
        <f t="shared" si="163"/>
        <v>-3.880891793973755E-2</v>
      </c>
      <c r="AQ396" s="38">
        <f t="shared" si="163"/>
        <v>-0.37310898693058325</v>
      </c>
      <c r="AR396" s="39">
        <f t="shared" si="163"/>
        <v>4.7913021618903961</v>
      </c>
      <c r="AS396" s="40">
        <f t="shared" si="163"/>
        <v>-4.8497470990776552E-2</v>
      </c>
      <c r="AT396" s="40">
        <f t="shared" si="163"/>
        <v>-5.0074307015761522E-2</v>
      </c>
      <c r="AU396" s="119">
        <f t="shared" si="164"/>
        <v>54.584637083993648</v>
      </c>
      <c r="AV396" s="120">
        <f t="shared" si="165"/>
        <v>53.982476649593252</v>
      </c>
      <c r="AW396" s="121">
        <f t="shared" si="166"/>
        <v>0.60216043440039613</v>
      </c>
      <c r="AX396" s="120">
        <f t="shared" si="167"/>
        <v>161.33906976744186</v>
      </c>
      <c r="AY396" s="120">
        <f t="shared" si="168"/>
        <v>224.47809523809525</v>
      </c>
      <c r="AZ396" s="121">
        <f t="shared" si="169"/>
        <v>-63.139025470653394</v>
      </c>
    </row>
    <row r="397" spans="1:52" ht="13.5" thickBot="1" x14ac:dyDescent="0.25">
      <c r="F397" s="78" t="s">
        <v>62</v>
      </c>
      <c r="G397" s="61"/>
      <c r="H397" s="43">
        <f>SUMIF($E$14:$E$377,$F397,H$14:H$377)</f>
        <v>3021</v>
      </c>
      <c r="I397" s="44">
        <f t="shared" si="156"/>
        <v>38</v>
      </c>
      <c r="J397" s="44">
        <f t="shared" si="156"/>
        <v>5</v>
      </c>
      <c r="K397" s="44">
        <f t="shared" si="156"/>
        <v>167991.24</v>
      </c>
      <c r="L397" s="44">
        <f t="shared" si="156"/>
        <v>5621.2899999999991</v>
      </c>
      <c r="M397" s="45">
        <f t="shared" si="156"/>
        <v>836.11</v>
      </c>
      <c r="N397" s="47">
        <f t="shared" si="157"/>
        <v>3064</v>
      </c>
      <c r="O397" s="51">
        <f t="shared" si="158"/>
        <v>174448.63999999998</v>
      </c>
      <c r="P397" s="3"/>
      <c r="Q397" s="42"/>
      <c r="R397" s="42"/>
      <c r="S397" s="42"/>
      <c r="T397" s="42"/>
      <c r="U397" s="78" t="s">
        <v>62</v>
      </c>
      <c r="V397" s="61"/>
      <c r="W397" s="44">
        <f t="shared" ref="W397:AB397" si="172">SUMIF($N$98:$N$104,"&lt;&gt;0",W$98:W$104)</f>
        <v>3067</v>
      </c>
      <c r="X397" s="44">
        <f t="shared" si="172"/>
        <v>46</v>
      </c>
      <c r="Y397" s="44">
        <f t="shared" si="172"/>
        <v>0</v>
      </c>
      <c r="Z397" s="44">
        <f t="shared" si="172"/>
        <v>167405.4</v>
      </c>
      <c r="AA397" s="44">
        <f t="shared" si="172"/>
        <v>7299.1100000000006</v>
      </c>
      <c r="AB397" s="45">
        <f t="shared" si="172"/>
        <v>0</v>
      </c>
      <c r="AC397" s="47">
        <f t="shared" si="160"/>
        <v>3113</v>
      </c>
      <c r="AD397" s="51">
        <f t="shared" si="161"/>
        <v>174704.51</v>
      </c>
      <c r="AE397" s="44">
        <f t="shared" si="162"/>
        <v>-46</v>
      </c>
      <c r="AF397" s="44">
        <f t="shared" si="162"/>
        <v>-8</v>
      </c>
      <c r="AG397" s="44">
        <f t="shared" si="162"/>
        <v>5</v>
      </c>
      <c r="AH397" s="44">
        <f t="shared" si="162"/>
        <v>585.83999999999651</v>
      </c>
      <c r="AI397" s="44">
        <f t="shared" si="162"/>
        <v>-1677.8200000000015</v>
      </c>
      <c r="AJ397" s="45">
        <f t="shared" si="162"/>
        <v>836.11</v>
      </c>
      <c r="AK397" s="47">
        <f t="shared" si="162"/>
        <v>-49</v>
      </c>
      <c r="AL397" s="47">
        <f t="shared" si="162"/>
        <v>-255.87000000002445</v>
      </c>
      <c r="AM397" s="56">
        <f t="shared" si="163"/>
        <v>-1.4998369742419302E-2</v>
      </c>
      <c r="AN397" s="56">
        <f t="shared" si="163"/>
        <v>-0.17391304347826086</v>
      </c>
      <c r="AO397" s="56" t="str">
        <f t="shared" si="163"/>
        <v/>
      </c>
      <c r="AP397" s="56">
        <f t="shared" si="163"/>
        <v>3.4995286890386842E-3</v>
      </c>
      <c r="AQ397" s="56">
        <f t="shared" si="163"/>
        <v>-0.22986638096973486</v>
      </c>
      <c r="AR397" s="57" t="str">
        <f t="shared" si="163"/>
        <v/>
      </c>
      <c r="AS397" s="58">
        <f t="shared" si="163"/>
        <v>-1.5740443302280759E-2</v>
      </c>
      <c r="AT397" s="58">
        <f t="shared" si="163"/>
        <v>-1.4645872622293748E-3</v>
      </c>
      <c r="AU397" s="122">
        <f t="shared" si="164"/>
        <v>55.607825223435945</v>
      </c>
      <c r="AV397" s="123">
        <f t="shared" si="165"/>
        <v>54.582784479947833</v>
      </c>
      <c r="AW397" s="124">
        <f t="shared" si="166"/>
        <v>1.0250407434881126</v>
      </c>
      <c r="AX397" s="123">
        <f t="shared" si="167"/>
        <v>150.1720930232558</v>
      </c>
      <c r="AY397" s="123">
        <f t="shared" si="168"/>
        <v>158.67630434782609</v>
      </c>
      <c r="AZ397" s="124">
        <f t="shared" si="169"/>
        <v>-8.5042113245702922</v>
      </c>
    </row>
    <row r="398" spans="1:52" x14ac:dyDescent="0.2">
      <c r="A398" t="s">
        <v>46</v>
      </c>
      <c r="B398" t="s">
        <v>46</v>
      </c>
      <c r="C398" t="s">
        <v>63</v>
      </c>
      <c r="D398" t="s">
        <v>63</v>
      </c>
      <c r="F398" s="83" t="s">
        <v>64</v>
      </c>
      <c r="G398" s="60"/>
      <c r="H398" s="32">
        <f t="shared" ref="H398:M398" si="173">SUM(H394:H397)</f>
        <v>11924</v>
      </c>
      <c r="I398" s="5">
        <f t="shared" si="173"/>
        <v>147</v>
      </c>
      <c r="J398" s="5">
        <f t="shared" si="173"/>
        <v>11</v>
      </c>
      <c r="K398" s="5">
        <f t="shared" si="173"/>
        <v>653300.72</v>
      </c>
      <c r="L398" s="5">
        <f t="shared" si="173"/>
        <v>27949.809999999998</v>
      </c>
      <c r="M398" s="33">
        <f t="shared" si="173"/>
        <v>2518.6799999999998</v>
      </c>
      <c r="N398" s="34">
        <f t="shared" si="157"/>
        <v>12082</v>
      </c>
      <c r="O398" s="34">
        <f t="shared" si="158"/>
        <v>683769.21000000008</v>
      </c>
      <c r="P398" s="3" t="s">
        <v>49</v>
      </c>
      <c r="Q398" t="s">
        <v>49</v>
      </c>
      <c r="R398" t="s">
        <v>63</v>
      </c>
      <c r="S398" t="s">
        <v>63</v>
      </c>
      <c r="U398" s="83" t="s">
        <v>64</v>
      </c>
      <c r="V398" s="60"/>
      <c r="W398" s="5">
        <f t="shared" ref="W398:AB398" si="174">SUM(W394:W397)</f>
        <v>13054</v>
      </c>
      <c r="X398" s="5">
        <f t="shared" si="174"/>
        <v>199</v>
      </c>
      <c r="Y398" s="5">
        <f t="shared" si="174"/>
        <v>15</v>
      </c>
      <c r="Z398" s="5">
        <f t="shared" si="174"/>
        <v>730438.1</v>
      </c>
      <c r="AA398" s="5">
        <f t="shared" si="174"/>
        <v>30440.760000000002</v>
      </c>
      <c r="AB398" s="33">
        <f t="shared" si="174"/>
        <v>1369.17</v>
      </c>
      <c r="AC398" s="34">
        <f t="shared" si="160"/>
        <v>13268</v>
      </c>
      <c r="AD398" s="34">
        <f t="shared" si="161"/>
        <v>762248.03</v>
      </c>
      <c r="AE398" s="2">
        <f t="shared" si="162"/>
        <v>-1130</v>
      </c>
      <c r="AF398" s="2">
        <f t="shared" si="162"/>
        <v>-52</v>
      </c>
      <c r="AG398" s="2">
        <f t="shared" si="162"/>
        <v>-4</v>
      </c>
      <c r="AH398" s="2">
        <f t="shared" si="162"/>
        <v>-77137.38</v>
      </c>
      <c r="AI398" s="2">
        <f t="shared" si="162"/>
        <v>-2490.9500000000044</v>
      </c>
      <c r="AJ398" s="29">
        <f t="shared" si="162"/>
        <v>1149.5099999999998</v>
      </c>
      <c r="AK398" s="31">
        <f t="shared" si="162"/>
        <v>-1186</v>
      </c>
      <c r="AL398" s="31">
        <f t="shared" si="162"/>
        <v>-78478.819999999949</v>
      </c>
      <c r="AM398" s="38">
        <f t="shared" si="163"/>
        <v>-8.656350543894592E-2</v>
      </c>
      <c r="AN398" s="38">
        <f t="shared" si="163"/>
        <v>-0.2613065326633166</v>
      </c>
      <c r="AO398" s="38">
        <f t="shared" si="163"/>
        <v>-0.26666666666666666</v>
      </c>
      <c r="AP398" s="38">
        <f t="shared" si="163"/>
        <v>-0.10560426680919301</v>
      </c>
      <c r="AQ398" s="38">
        <f t="shared" si="163"/>
        <v>-8.1829428700203419E-2</v>
      </c>
      <c r="AR398" s="39">
        <f t="shared" si="163"/>
        <v>0.83956703696399992</v>
      </c>
      <c r="AS398" s="40">
        <f t="shared" si="163"/>
        <v>-8.9388001205908951E-2</v>
      </c>
      <c r="AT398" s="40">
        <f t="shared" si="163"/>
        <v>-0.10295706503826575</v>
      </c>
      <c r="AU398" s="119">
        <f t="shared" si="164"/>
        <v>54.78872190540087</v>
      </c>
      <c r="AV398" s="120">
        <f t="shared" si="165"/>
        <v>55.955117205454265</v>
      </c>
      <c r="AW398" s="121">
        <f t="shared" si="166"/>
        <v>-1.1663953000533951</v>
      </c>
      <c r="AX398" s="120">
        <f t="shared" si="167"/>
        <v>192.83854430379745</v>
      </c>
      <c r="AY398" s="120">
        <f t="shared" si="168"/>
        <v>148.64453271028037</v>
      </c>
      <c r="AZ398" s="121">
        <f t="shared" si="169"/>
        <v>44.194011593517075</v>
      </c>
    </row>
    <row r="399" spans="1:52" ht="13.5" thickBot="1" x14ac:dyDescent="0.25">
      <c r="A399" t="s">
        <v>46</v>
      </c>
      <c r="B399" t="s">
        <v>46</v>
      </c>
      <c r="C399" t="s">
        <v>63</v>
      </c>
      <c r="D399" t="s">
        <v>63</v>
      </c>
      <c r="F399" s="78" t="s">
        <v>65</v>
      </c>
      <c r="G399" s="61"/>
      <c r="H399" s="48">
        <f t="shared" ref="H399:M399" si="175">SUMIF($D$14:$D$377,"03 Mar",H$14:H$377)</f>
        <v>12805</v>
      </c>
      <c r="I399" s="49">
        <f t="shared" si="175"/>
        <v>158</v>
      </c>
      <c r="J399" s="49">
        <f t="shared" si="175"/>
        <v>13</v>
      </c>
      <c r="K399" s="49">
        <f t="shared" si="175"/>
        <v>699160.45000000019</v>
      </c>
      <c r="L399" s="49">
        <f t="shared" si="175"/>
        <v>29006.209999999992</v>
      </c>
      <c r="M399" s="50">
        <f t="shared" si="175"/>
        <v>2521.9099999999994</v>
      </c>
      <c r="N399" s="51">
        <f t="shared" si="157"/>
        <v>12976</v>
      </c>
      <c r="O399" s="51">
        <f t="shared" si="158"/>
        <v>730688.57000000018</v>
      </c>
      <c r="P399" s="3" t="s">
        <v>49</v>
      </c>
      <c r="Q399" s="42" t="s">
        <v>49</v>
      </c>
      <c r="R399" s="42" t="s">
        <v>63</v>
      </c>
      <c r="S399" s="42" t="s">
        <v>63</v>
      </c>
      <c r="T399" s="42"/>
      <c r="U399" s="78" t="s">
        <v>65</v>
      </c>
      <c r="V399" s="61"/>
      <c r="W399" s="49">
        <f t="shared" ref="W399:AB399" si="176">SUMIFS(W$7:W$377,$N$7:$N$377,"&lt;&gt;0",$Q$7:$Q$377,$Q399,$S$7:$S$377,$S399)</f>
        <v>14487</v>
      </c>
      <c r="X399" s="49">
        <f t="shared" si="176"/>
        <v>222</v>
      </c>
      <c r="Y399" s="49">
        <f t="shared" si="176"/>
        <v>15</v>
      </c>
      <c r="Z399" s="49">
        <f t="shared" si="176"/>
        <v>814519.55</v>
      </c>
      <c r="AA399" s="49">
        <f t="shared" si="176"/>
        <v>33645.249999999993</v>
      </c>
      <c r="AB399" s="50">
        <f t="shared" si="176"/>
        <v>1369.17</v>
      </c>
      <c r="AC399" s="51">
        <f t="shared" si="160"/>
        <v>14724</v>
      </c>
      <c r="AD399" s="51">
        <f t="shared" si="161"/>
        <v>849533.97000000009</v>
      </c>
      <c r="AE399" s="44">
        <f t="shared" si="162"/>
        <v>-1682</v>
      </c>
      <c r="AF399" s="44">
        <f t="shared" si="162"/>
        <v>-64</v>
      </c>
      <c r="AG399" s="44">
        <f t="shared" si="162"/>
        <v>-2</v>
      </c>
      <c r="AH399" s="44">
        <f t="shared" si="162"/>
        <v>-115359.09999999986</v>
      </c>
      <c r="AI399" s="44">
        <f t="shared" si="162"/>
        <v>-4639.0400000000009</v>
      </c>
      <c r="AJ399" s="45">
        <f t="shared" si="162"/>
        <v>1152.7399999999993</v>
      </c>
      <c r="AK399" s="47">
        <f t="shared" si="162"/>
        <v>-1748</v>
      </c>
      <c r="AL399" s="47">
        <f t="shared" si="162"/>
        <v>-118845.39999999991</v>
      </c>
      <c r="AM399" s="56">
        <f t="shared" si="163"/>
        <v>-0.11610409332505005</v>
      </c>
      <c r="AN399" s="56">
        <f t="shared" si="163"/>
        <v>-0.28828828828828829</v>
      </c>
      <c r="AO399" s="56">
        <f t="shared" si="163"/>
        <v>-0.13333333333333333</v>
      </c>
      <c r="AP399" s="56">
        <f t="shared" si="163"/>
        <v>-0.14162839922012904</v>
      </c>
      <c r="AQ399" s="56">
        <f t="shared" si="163"/>
        <v>-0.13788097874142716</v>
      </c>
      <c r="AR399" s="57">
        <f t="shared" si="163"/>
        <v>0.84192613042938369</v>
      </c>
      <c r="AS399" s="58">
        <f t="shared" si="163"/>
        <v>-0.11871773974463461</v>
      </c>
      <c r="AT399" s="58">
        <f t="shared" si="163"/>
        <v>-0.1398948178611385</v>
      </c>
      <c r="AU399" s="122">
        <f t="shared" si="164"/>
        <v>54.600581803982834</v>
      </c>
      <c r="AV399" s="123">
        <f t="shared" si="165"/>
        <v>56.224169945468354</v>
      </c>
      <c r="AW399" s="124">
        <f t="shared" si="166"/>
        <v>-1.62358814148552</v>
      </c>
      <c r="AX399" s="123">
        <f t="shared" si="167"/>
        <v>184.37497076023388</v>
      </c>
      <c r="AY399" s="123">
        <f t="shared" si="168"/>
        <v>147.74016877637126</v>
      </c>
      <c r="AZ399" s="124">
        <f t="shared" si="169"/>
        <v>36.634801983862616</v>
      </c>
    </row>
    <row r="400" spans="1:52" ht="13.5" thickBot="1" x14ac:dyDescent="0.25">
      <c r="N400" s="1"/>
      <c r="P400" s="3"/>
      <c r="AC400" s="1"/>
      <c r="AK400" s="1"/>
      <c r="AS400" s="1"/>
      <c r="AX400" s="98"/>
      <c r="AY400" s="98"/>
      <c r="AZ400" s="98"/>
    </row>
    <row r="401" spans="1:52" x14ac:dyDescent="0.2">
      <c r="F401" s="62" t="s">
        <v>66</v>
      </c>
      <c r="G401" s="63"/>
      <c r="H401" s="64">
        <f>SUMIF($E$14:$E$377,$F401,$H$14:$H$377)</f>
        <v>3194</v>
      </c>
      <c r="I401" s="65">
        <f t="shared" ref="I401:M404" si="177">SUMIF($E$14:$E$377,$F401,I$14:I$377)</f>
        <v>40</v>
      </c>
      <c r="J401" s="65">
        <f t="shared" si="177"/>
        <v>7</v>
      </c>
      <c r="K401" s="65">
        <f t="shared" si="177"/>
        <v>177743.27000000002</v>
      </c>
      <c r="L401" s="65">
        <f t="shared" si="177"/>
        <v>4518.6100000000006</v>
      </c>
      <c r="M401" s="86">
        <f t="shared" si="177"/>
        <v>-29.879999999999967</v>
      </c>
      <c r="N401" s="87">
        <f t="shared" si="157"/>
        <v>3241</v>
      </c>
      <c r="O401" s="95">
        <f t="shared" ref="O401:O406" si="178">SUM(K401:M401)</f>
        <v>182232</v>
      </c>
      <c r="P401" s="3"/>
      <c r="Q401" s="67"/>
      <c r="R401" s="67"/>
      <c r="S401" s="67"/>
      <c r="T401" s="67"/>
      <c r="U401" s="62" t="s">
        <v>66</v>
      </c>
      <c r="V401" s="63"/>
      <c r="W401" s="65">
        <f t="shared" ref="W401:AB401" si="179">SUMIF($N$105:$N$111,"&lt;&gt;0",W$105:W$111)</f>
        <v>3088</v>
      </c>
      <c r="X401" s="65">
        <f t="shared" si="179"/>
        <v>50</v>
      </c>
      <c r="Y401" s="65">
        <f t="shared" si="179"/>
        <v>14</v>
      </c>
      <c r="Z401" s="65">
        <f t="shared" si="179"/>
        <v>177393.47</v>
      </c>
      <c r="AA401" s="65">
        <f t="shared" si="179"/>
        <v>7329.4000000000015</v>
      </c>
      <c r="AB401" s="86">
        <f t="shared" si="179"/>
        <v>1219.3000000000002</v>
      </c>
      <c r="AC401" s="87">
        <f t="shared" ref="AC401:AC406" si="180">SUM(W401:Y401)</f>
        <v>3152</v>
      </c>
      <c r="AD401" s="95">
        <f t="shared" ref="AD401:AD406" si="181">SUM(Z401:AB401)</f>
        <v>185942.16999999998</v>
      </c>
      <c r="AE401" s="65">
        <f t="shared" ref="AE401:AL406" si="182">+H401-W401</f>
        <v>106</v>
      </c>
      <c r="AF401" s="65">
        <f t="shared" si="182"/>
        <v>-10</v>
      </c>
      <c r="AG401" s="65">
        <f t="shared" si="182"/>
        <v>-7</v>
      </c>
      <c r="AH401" s="65">
        <f t="shared" si="182"/>
        <v>349.80000000001746</v>
      </c>
      <c r="AI401" s="65">
        <f t="shared" si="182"/>
        <v>-2810.7900000000009</v>
      </c>
      <c r="AJ401" s="86">
        <f t="shared" si="182"/>
        <v>-1249.18</v>
      </c>
      <c r="AK401" s="87">
        <f t="shared" si="182"/>
        <v>89</v>
      </c>
      <c r="AL401" s="87">
        <f t="shared" si="182"/>
        <v>-3710.1699999999837</v>
      </c>
      <c r="AM401" s="70">
        <f t="shared" ref="AM401:AT406" si="183">IFERROR(AE401/W401,"")</f>
        <v>3.4326424870466318E-2</v>
      </c>
      <c r="AN401" s="70">
        <f t="shared" si="183"/>
        <v>-0.2</v>
      </c>
      <c r="AO401" s="70">
        <f t="shared" si="183"/>
        <v>-0.5</v>
      </c>
      <c r="AP401" s="70">
        <f t="shared" si="183"/>
        <v>1.97188769124375E-3</v>
      </c>
      <c r="AQ401" s="70">
        <f t="shared" si="183"/>
        <v>-0.38349523835511778</v>
      </c>
      <c r="AR401" s="89">
        <f t="shared" si="183"/>
        <v>-1.0245058640203395</v>
      </c>
      <c r="AS401" s="90">
        <f t="shared" si="183"/>
        <v>2.8236040609137057E-2</v>
      </c>
      <c r="AT401" s="90">
        <f t="shared" si="183"/>
        <v>-1.995335431440853E-2</v>
      </c>
      <c r="AU401" s="116">
        <f t="shared" ref="AU401:AU406" si="184">IFERROR(K401/H401,0)</f>
        <v>55.649113963681913</v>
      </c>
      <c r="AV401" s="117">
        <f t="shared" ref="AV401:AV406" si="185">+Z401/W401</f>
        <v>57.446071891191707</v>
      </c>
      <c r="AW401" s="118">
        <f t="shared" ref="AW401:AW406" si="186">+AU401-AV401</f>
        <v>-1.7969579275097942</v>
      </c>
      <c r="AX401" s="117">
        <f t="shared" ref="AX401:AX406" si="187">IFERROR((L401+M401)/(I401+J401),0)</f>
        <v>95.504893617021281</v>
      </c>
      <c r="AY401" s="117">
        <f t="shared" ref="AY401:AY406" si="188">(AA401+AB401)/(X401+Y401)</f>
        <v>133.57343750000001</v>
      </c>
      <c r="AZ401" s="118">
        <f t="shared" ref="AZ401:AZ406" si="189">+AX401-AY401</f>
        <v>-38.06854388297873</v>
      </c>
    </row>
    <row r="402" spans="1:52" x14ac:dyDescent="0.2">
      <c r="F402" s="73" t="s">
        <v>67</v>
      </c>
      <c r="G402" s="60"/>
      <c r="H402" s="28">
        <f>SUMIF($E$14:$E$377,$F402,H$14:H$377)</f>
        <v>2852</v>
      </c>
      <c r="I402" s="2">
        <f t="shared" si="177"/>
        <v>38</v>
      </c>
      <c r="J402" s="2">
        <f t="shared" si="177"/>
        <v>4</v>
      </c>
      <c r="K402" s="2">
        <f t="shared" si="177"/>
        <v>162950.37</v>
      </c>
      <c r="L402" s="2">
        <f t="shared" si="177"/>
        <v>5132.78</v>
      </c>
      <c r="M402" s="29">
        <f t="shared" si="177"/>
        <v>2443.46</v>
      </c>
      <c r="N402" s="31">
        <f t="shared" si="157"/>
        <v>2894</v>
      </c>
      <c r="O402" s="34">
        <f t="shared" si="178"/>
        <v>170526.61</v>
      </c>
      <c r="P402" s="3"/>
      <c r="U402" s="73" t="s">
        <v>67</v>
      </c>
      <c r="V402" s="60"/>
      <c r="W402" s="2">
        <f>SUMIF($N112:$N$118,"&lt;&gt;0",W112:W$118)</f>
        <v>3340</v>
      </c>
      <c r="X402" s="2">
        <f>SUMIF($N$112:$N$118,"&lt;&gt;0",X$112:X$118)</f>
        <v>47</v>
      </c>
      <c r="Y402" s="2">
        <f>SUMIF($N$112:$N$118,"&lt;&gt;0",Y$112:Y$118)</f>
        <v>2</v>
      </c>
      <c r="Z402" s="2">
        <f>SUMIF($N$112:$N$118,"&lt;&gt;0",Z$112:Z$118)</f>
        <v>185852.3</v>
      </c>
      <c r="AA402" s="2">
        <f>SUMIF($N$112:$N$118,"&lt;&gt;0",AA$112:AA$118)</f>
        <v>8364.2000000000007</v>
      </c>
      <c r="AB402" s="29">
        <f>SUMIF($N$112:$N$118,"&lt;&gt;0",AB$112:AB$118)</f>
        <v>-292.47000000000003</v>
      </c>
      <c r="AC402" s="31">
        <f t="shared" si="180"/>
        <v>3389</v>
      </c>
      <c r="AD402" s="34">
        <f t="shared" si="181"/>
        <v>193924.03</v>
      </c>
      <c r="AE402" s="2">
        <f t="shared" si="182"/>
        <v>-488</v>
      </c>
      <c r="AF402" s="2">
        <f t="shared" si="182"/>
        <v>-9</v>
      </c>
      <c r="AG402" s="2">
        <f t="shared" si="182"/>
        <v>2</v>
      </c>
      <c r="AH402" s="2">
        <f t="shared" si="182"/>
        <v>-22901.929999999993</v>
      </c>
      <c r="AI402" s="2">
        <f t="shared" si="182"/>
        <v>-3231.420000000001</v>
      </c>
      <c r="AJ402" s="29">
        <f t="shared" si="182"/>
        <v>2735.9300000000003</v>
      </c>
      <c r="AK402" s="31">
        <f t="shared" si="182"/>
        <v>-495</v>
      </c>
      <c r="AL402" s="31">
        <f t="shared" si="182"/>
        <v>-23397.420000000013</v>
      </c>
      <c r="AM402" s="38">
        <f t="shared" si="183"/>
        <v>-0.14610778443113773</v>
      </c>
      <c r="AN402" s="38">
        <f t="shared" si="183"/>
        <v>-0.19148936170212766</v>
      </c>
      <c r="AO402" s="38">
        <f t="shared" si="183"/>
        <v>1</v>
      </c>
      <c r="AP402" s="38">
        <f t="shared" si="183"/>
        <v>-0.12322650836174745</v>
      </c>
      <c r="AQ402" s="38">
        <f t="shared" si="183"/>
        <v>-0.38633939886659818</v>
      </c>
      <c r="AR402" s="39">
        <f t="shared" si="183"/>
        <v>-9.3545662803022527</v>
      </c>
      <c r="AS402" s="40">
        <f t="shared" si="183"/>
        <v>-0.14606078489229862</v>
      </c>
      <c r="AT402" s="40">
        <f t="shared" si="183"/>
        <v>-0.12065250500415041</v>
      </c>
      <c r="AU402" s="119">
        <f t="shared" si="184"/>
        <v>57.135473352033657</v>
      </c>
      <c r="AV402" s="120">
        <f t="shared" si="185"/>
        <v>55.644401197604786</v>
      </c>
      <c r="AW402" s="121">
        <f t="shared" si="186"/>
        <v>1.4910721544288705</v>
      </c>
      <c r="AX402" s="120">
        <f t="shared" si="187"/>
        <v>180.38666666666666</v>
      </c>
      <c r="AY402" s="120">
        <f t="shared" si="188"/>
        <v>164.72918367346941</v>
      </c>
      <c r="AZ402" s="121">
        <f t="shared" si="189"/>
        <v>15.657482993197249</v>
      </c>
    </row>
    <row r="403" spans="1:52" x14ac:dyDescent="0.2">
      <c r="F403" s="73" t="s">
        <v>68</v>
      </c>
      <c r="G403" s="60"/>
      <c r="H403" s="28">
        <f>SUMIF($E$14:$E$377,$F403,H$14:H$377)</f>
        <v>2930</v>
      </c>
      <c r="I403" s="2">
        <f t="shared" si="177"/>
        <v>42</v>
      </c>
      <c r="J403" s="2">
        <f t="shared" si="177"/>
        <v>2</v>
      </c>
      <c r="K403" s="2">
        <f t="shared" si="177"/>
        <v>161854.59</v>
      </c>
      <c r="L403" s="2">
        <f t="shared" si="177"/>
        <v>6941.6399999999994</v>
      </c>
      <c r="M403" s="29">
        <f t="shared" si="177"/>
        <v>-716.20999999999992</v>
      </c>
      <c r="N403" s="31">
        <f t="shared" si="157"/>
        <v>2974</v>
      </c>
      <c r="O403" s="34">
        <f t="shared" si="178"/>
        <v>168080.02</v>
      </c>
      <c r="P403" s="3"/>
      <c r="U403" s="73" t="s">
        <v>68</v>
      </c>
      <c r="V403" s="60"/>
      <c r="W403" s="2">
        <f t="shared" ref="W403:AB403" si="190">SUMIF($N$119:$N$125,"&lt;&gt;0",W$119:W$125)</f>
        <v>3441</v>
      </c>
      <c r="X403" s="2">
        <f t="shared" si="190"/>
        <v>50</v>
      </c>
      <c r="Y403" s="2">
        <f t="shared" si="190"/>
        <v>4</v>
      </c>
      <c r="Z403" s="2">
        <f t="shared" si="190"/>
        <v>206134.28</v>
      </c>
      <c r="AA403" s="2">
        <f t="shared" si="190"/>
        <v>6758.43</v>
      </c>
      <c r="AB403" s="29">
        <f t="shared" si="190"/>
        <v>1146.98</v>
      </c>
      <c r="AC403" s="31">
        <f t="shared" si="180"/>
        <v>3495</v>
      </c>
      <c r="AD403" s="34">
        <f t="shared" si="181"/>
        <v>214039.69</v>
      </c>
      <c r="AE403" s="2">
        <f t="shared" si="182"/>
        <v>-511</v>
      </c>
      <c r="AF403" s="2">
        <f t="shared" si="182"/>
        <v>-8</v>
      </c>
      <c r="AG403" s="2">
        <f t="shared" si="182"/>
        <v>-2</v>
      </c>
      <c r="AH403" s="2">
        <f t="shared" si="182"/>
        <v>-44279.69</v>
      </c>
      <c r="AI403" s="2">
        <f t="shared" si="182"/>
        <v>183.20999999999913</v>
      </c>
      <c r="AJ403" s="29">
        <f t="shared" si="182"/>
        <v>-1863.19</v>
      </c>
      <c r="AK403" s="31">
        <f t="shared" si="182"/>
        <v>-521</v>
      </c>
      <c r="AL403" s="31">
        <f t="shared" si="182"/>
        <v>-45959.670000000013</v>
      </c>
      <c r="AM403" s="38">
        <f t="shared" si="183"/>
        <v>-0.14850334205172916</v>
      </c>
      <c r="AN403" s="38">
        <f t="shared" si="183"/>
        <v>-0.16</v>
      </c>
      <c r="AO403" s="38">
        <f t="shared" si="183"/>
        <v>-0.5</v>
      </c>
      <c r="AP403" s="38">
        <f t="shared" si="183"/>
        <v>-0.21480992875129748</v>
      </c>
      <c r="AQ403" s="38">
        <f t="shared" si="183"/>
        <v>2.7108366884024709E-2</v>
      </c>
      <c r="AR403" s="39">
        <f t="shared" si="183"/>
        <v>-1.6244311147535266</v>
      </c>
      <c r="AS403" s="40">
        <f t="shared" si="183"/>
        <v>-0.14907010014306152</v>
      </c>
      <c r="AT403" s="40">
        <f t="shared" si="183"/>
        <v>-0.21472498862243733</v>
      </c>
      <c r="AU403" s="119">
        <f t="shared" si="184"/>
        <v>55.240474402730371</v>
      </c>
      <c r="AV403" s="120">
        <f t="shared" si="185"/>
        <v>59.905341470502762</v>
      </c>
      <c r="AW403" s="121">
        <f t="shared" si="186"/>
        <v>-4.6648670677723914</v>
      </c>
      <c r="AX403" s="120">
        <f t="shared" si="187"/>
        <v>141.48704545454544</v>
      </c>
      <c r="AY403" s="120">
        <f t="shared" si="188"/>
        <v>146.39648148148149</v>
      </c>
      <c r="AZ403" s="121">
        <f t="shared" si="189"/>
        <v>-4.9094360269360493</v>
      </c>
    </row>
    <row r="404" spans="1:52" ht="13.5" thickBot="1" x14ac:dyDescent="0.25">
      <c r="F404" s="78" t="s">
        <v>69</v>
      </c>
      <c r="G404" s="61"/>
      <c r="H404" s="43">
        <f>SUMIF($E$14:$E$377,$F404,H$14:H$377)</f>
        <v>3064</v>
      </c>
      <c r="I404" s="44">
        <f t="shared" si="177"/>
        <v>27</v>
      </c>
      <c r="J404" s="44">
        <f t="shared" si="177"/>
        <v>14</v>
      </c>
      <c r="K404" s="44">
        <f t="shared" si="177"/>
        <v>170757.52999999997</v>
      </c>
      <c r="L404" s="44">
        <f t="shared" si="177"/>
        <v>3689.07</v>
      </c>
      <c r="M404" s="45">
        <f t="shared" si="177"/>
        <v>1706.6399999999999</v>
      </c>
      <c r="N404" s="47">
        <f t="shared" si="157"/>
        <v>3105</v>
      </c>
      <c r="O404" s="51">
        <f t="shared" si="178"/>
        <v>176153.24</v>
      </c>
      <c r="P404" s="3"/>
      <c r="Q404" s="42"/>
      <c r="R404" s="42"/>
      <c r="S404" s="42"/>
      <c r="T404" s="42"/>
      <c r="U404" s="78" t="s">
        <v>69</v>
      </c>
      <c r="V404" s="61"/>
      <c r="W404" s="44">
        <f t="shared" ref="W404:AB404" si="191">SUMIF($N$126:$N$132,"&lt;&gt;0",W$126:W$132)</f>
        <v>3195</v>
      </c>
      <c r="X404" s="44">
        <f t="shared" si="191"/>
        <v>64</v>
      </c>
      <c r="Y404" s="44">
        <f t="shared" si="191"/>
        <v>3</v>
      </c>
      <c r="Z404" s="44">
        <f t="shared" si="191"/>
        <v>176800.30000000002</v>
      </c>
      <c r="AA404" s="44">
        <f t="shared" si="191"/>
        <v>8744.369999999999</v>
      </c>
      <c r="AB404" s="45">
        <f t="shared" si="191"/>
        <v>387.86</v>
      </c>
      <c r="AC404" s="47">
        <f t="shared" si="180"/>
        <v>3262</v>
      </c>
      <c r="AD404" s="51">
        <f t="shared" si="181"/>
        <v>185932.53</v>
      </c>
      <c r="AE404" s="44">
        <f t="shared" si="182"/>
        <v>-131</v>
      </c>
      <c r="AF404" s="44">
        <f t="shared" si="182"/>
        <v>-37</v>
      </c>
      <c r="AG404" s="44">
        <f t="shared" si="182"/>
        <v>11</v>
      </c>
      <c r="AH404" s="44">
        <f t="shared" si="182"/>
        <v>-6042.7700000000477</v>
      </c>
      <c r="AI404" s="44">
        <f t="shared" si="182"/>
        <v>-5055.2999999999993</v>
      </c>
      <c r="AJ404" s="45">
        <f t="shared" si="182"/>
        <v>1318.7799999999997</v>
      </c>
      <c r="AK404" s="47">
        <f t="shared" si="182"/>
        <v>-157</v>
      </c>
      <c r="AL404" s="47">
        <f t="shared" si="182"/>
        <v>-9779.2900000000081</v>
      </c>
      <c r="AM404" s="56">
        <f t="shared" si="183"/>
        <v>-4.1001564945226915E-2</v>
      </c>
      <c r="AN404" s="56">
        <f t="shared" si="183"/>
        <v>-0.578125</v>
      </c>
      <c r="AO404" s="56">
        <f t="shared" si="183"/>
        <v>3.6666666666666665</v>
      </c>
      <c r="AP404" s="56">
        <f t="shared" si="183"/>
        <v>-3.4178505353215163E-2</v>
      </c>
      <c r="AQ404" s="56">
        <f t="shared" si="183"/>
        <v>-0.57812055070862733</v>
      </c>
      <c r="AR404" s="57">
        <f t="shared" si="183"/>
        <v>3.4001443819935022</v>
      </c>
      <c r="AS404" s="58">
        <f t="shared" si="183"/>
        <v>-4.8129981606376458E-2</v>
      </c>
      <c r="AT404" s="58">
        <f t="shared" si="183"/>
        <v>-5.2595906697983447E-2</v>
      </c>
      <c r="AU404" s="122">
        <f t="shared" si="184"/>
        <v>55.730264360313306</v>
      </c>
      <c r="AV404" s="123">
        <f t="shared" si="185"/>
        <v>55.336557120500785</v>
      </c>
      <c r="AW404" s="124">
        <f t="shared" si="186"/>
        <v>0.39370723981252098</v>
      </c>
      <c r="AX404" s="123">
        <f t="shared" si="187"/>
        <v>131.60268292682926</v>
      </c>
      <c r="AY404" s="123">
        <f t="shared" si="188"/>
        <v>136.30194029850745</v>
      </c>
      <c r="AZ404" s="124">
        <f t="shared" si="189"/>
        <v>-4.6992573716781862</v>
      </c>
    </row>
    <row r="405" spans="1:52" x14ac:dyDescent="0.2">
      <c r="A405" t="s">
        <v>46</v>
      </c>
      <c r="B405" t="s">
        <v>46</v>
      </c>
      <c r="C405" t="s">
        <v>70</v>
      </c>
      <c r="D405" t="s">
        <v>70</v>
      </c>
      <c r="F405" s="83" t="s">
        <v>71</v>
      </c>
      <c r="G405" s="60"/>
      <c r="H405" s="32">
        <f t="shared" ref="H405:M405" si="192">SUM(H401:H404)</f>
        <v>12040</v>
      </c>
      <c r="I405" s="5">
        <f t="shared" si="192"/>
        <v>147</v>
      </c>
      <c r="J405" s="5">
        <f t="shared" si="192"/>
        <v>27</v>
      </c>
      <c r="K405" s="5">
        <f t="shared" si="192"/>
        <v>673305.76</v>
      </c>
      <c r="L405" s="5">
        <f t="shared" si="192"/>
        <v>20282.099999999999</v>
      </c>
      <c r="M405" s="33">
        <f t="shared" si="192"/>
        <v>3404.0099999999998</v>
      </c>
      <c r="N405" s="34">
        <f t="shared" si="157"/>
        <v>12214</v>
      </c>
      <c r="O405" s="34">
        <f t="shared" si="178"/>
        <v>696991.87</v>
      </c>
      <c r="P405" s="3" t="s">
        <v>49</v>
      </c>
      <c r="Q405" t="s">
        <v>49</v>
      </c>
      <c r="R405" t="s">
        <v>70</v>
      </c>
      <c r="S405" t="s">
        <v>70</v>
      </c>
      <c r="U405" s="83" t="s">
        <v>71</v>
      </c>
      <c r="V405" s="60"/>
      <c r="W405" s="5">
        <f t="shared" ref="W405:AB405" si="193">SUM(W401:W404)</f>
        <v>13064</v>
      </c>
      <c r="X405" s="5">
        <f t="shared" si="193"/>
        <v>211</v>
      </c>
      <c r="Y405" s="5">
        <f t="shared" si="193"/>
        <v>23</v>
      </c>
      <c r="Z405" s="5">
        <f t="shared" si="193"/>
        <v>746180.35000000009</v>
      </c>
      <c r="AA405" s="5">
        <f t="shared" si="193"/>
        <v>31196.400000000001</v>
      </c>
      <c r="AB405" s="33">
        <f t="shared" si="193"/>
        <v>2461.6700000000005</v>
      </c>
      <c r="AC405" s="34">
        <f t="shared" si="180"/>
        <v>13298</v>
      </c>
      <c r="AD405" s="34">
        <f t="shared" si="181"/>
        <v>779838.42000000016</v>
      </c>
      <c r="AE405" s="2">
        <f t="shared" si="182"/>
        <v>-1024</v>
      </c>
      <c r="AF405" s="2">
        <f t="shared" si="182"/>
        <v>-64</v>
      </c>
      <c r="AG405" s="2">
        <f t="shared" si="182"/>
        <v>4</v>
      </c>
      <c r="AH405" s="2">
        <f t="shared" si="182"/>
        <v>-72874.590000000084</v>
      </c>
      <c r="AI405" s="2">
        <f t="shared" si="182"/>
        <v>-10914.300000000003</v>
      </c>
      <c r="AJ405" s="29">
        <f t="shared" si="182"/>
        <v>942.33999999999924</v>
      </c>
      <c r="AK405" s="31">
        <f t="shared" si="182"/>
        <v>-1084</v>
      </c>
      <c r="AL405" s="31">
        <f t="shared" si="182"/>
        <v>-82846.550000000163</v>
      </c>
      <c r="AM405" s="38">
        <f t="shared" si="183"/>
        <v>-7.8383343539497857E-2</v>
      </c>
      <c r="AN405" s="38">
        <f t="shared" si="183"/>
        <v>-0.30331753554502372</v>
      </c>
      <c r="AO405" s="38">
        <f t="shared" si="183"/>
        <v>0.17391304347826086</v>
      </c>
      <c r="AP405" s="38">
        <f t="shared" si="183"/>
        <v>-9.7663507220473011E-2</v>
      </c>
      <c r="AQ405" s="38">
        <f t="shared" si="183"/>
        <v>-0.34985767588567918</v>
      </c>
      <c r="AR405" s="39">
        <f t="shared" si="183"/>
        <v>0.38280516884878923</v>
      </c>
      <c r="AS405" s="40">
        <f t="shared" si="183"/>
        <v>-8.1516017446232519E-2</v>
      </c>
      <c r="AT405" s="40">
        <f t="shared" si="183"/>
        <v>-0.10623553274023118</v>
      </c>
      <c r="AU405" s="119">
        <f t="shared" si="184"/>
        <v>55.922405315614618</v>
      </c>
      <c r="AV405" s="120">
        <f t="shared" si="185"/>
        <v>57.117295621555428</v>
      </c>
      <c r="AW405" s="121">
        <f t="shared" si="186"/>
        <v>-1.1948903059408096</v>
      </c>
      <c r="AX405" s="120">
        <f t="shared" si="187"/>
        <v>136.12706896551722</v>
      </c>
      <c r="AY405" s="120">
        <f t="shared" si="188"/>
        <v>143.83790598290599</v>
      </c>
      <c r="AZ405" s="121">
        <f t="shared" si="189"/>
        <v>-7.7108370173887693</v>
      </c>
    </row>
    <row r="406" spans="1:52" ht="13.5" thickBot="1" x14ac:dyDescent="0.25">
      <c r="A406" t="s">
        <v>46</v>
      </c>
      <c r="B406" t="s">
        <v>46</v>
      </c>
      <c r="C406" t="s">
        <v>70</v>
      </c>
      <c r="D406" t="s">
        <v>70</v>
      </c>
      <c r="F406" s="78" t="s">
        <v>72</v>
      </c>
      <c r="G406" s="61"/>
      <c r="H406" s="48">
        <f t="shared" ref="H406:M406" si="194">SUMIF($D$14:$D$377,"04 Apr",H$14:H$377)</f>
        <v>12745</v>
      </c>
      <c r="I406" s="49">
        <f t="shared" si="194"/>
        <v>165</v>
      </c>
      <c r="J406" s="49">
        <f t="shared" si="194"/>
        <v>29</v>
      </c>
      <c r="K406" s="49">
        <f t="shared" si="194"/>
        <v>717354.36999999988</v>
      </c>
      <c r="L406" s="49">
        <f t="shared" si="194"/>
        <v>24459.309999999998</v>
      </c>
      <c r="M406" s="50">
        <f t="shared" si="194"/>
        <v>3997.3299999999995</v>
      </c>
      <c r="N406" s="51">
        <f t="shared" si="157"/>
        <v>12939</v>
      </c>
      <c r="O406" s="51">
        <f t="shared" si="178"/>
        <v>745811.00999999989</v>
      </c>
      <c r="P406" s="3" t="s">
        <v>49</v>
      </c>
      <c r="Q406" s="42" t="s">
        <v>49</v>
      </c>
      <c r="R406" s="42" t="s">
        <v>70</v>
      </c>
      <c r="S406" s="42" t="s">
        <v>70</v>
      </c>
      <c r="T406" s="42"/>
      <c r="U406" s="78" t="s">
        <v>72</v>
      </c>
      <c r="V406" s="61"/>
      <c r="W406" s="49">
        <f t="shared" ref="W406:AB406" si="195">SUMIFS(W$7:W$377,$N$7:$N$377,"&lt;&gt;0",$Q$7:$Q$377,$Q406,$S$7:$S$377,$S406)</f>
        <v>13715</v>
      </c>
      <c r="X406" s="49">
        <f t="shared" si="195"/>
        <v>220</v>
      </c>
      <c r="Y406" s="49">
        <f t="shared" si="195"/>
        <v>27</v>
      </c>
      <c r="Z406" s="49">
        <f t="shared" si="195"/>
        <v>775620.18</v>
      </c>
      <c r="AA406" s="49">
        <f t="shared" si="195"/>
        <v>31619.139999999996</v>
      </c>
      <c r="AB406" s="50">
        <f t="shared" si="195"/>
        <v>2755.72</v>
      </c>
      <c r="AC406" s="51">
        <f t="shared" si="180"/>
        <v>13962</v>
      </c>
      <c r="AD406" s="51">
        <f t="shared" si="181"/>
        <v>809995.04</v>
      </c>
      <c r="AE406" s="44">
        <f t="shared" si="182"/>
        <v>-970</v>
      </c>
      <c r="AF406" s="44">
        <f t="shared" si="182"/>
        <v>-55</v>
      </c>
      <c r="AG406" s="44">
        <f t="shared" si="182"/>
        <v>2</v>
      </c>
      <c r="AH406" s="44">
        <f t="shared" si="182"/>
        <v>-58265.810000000172</v>
      </c>
      <c r="AI406" s="44">
        <f t="shared" si="182"/>
        <v>-7159.8299999999981</v>
      </c>
      <c r="AJ406" s="45">
        <f t="shared" si="182"/>
        <v>1241.6099999999997</v>
      </c>
      <c r="AK406" s="47">
        <f t="shared" si="182"/>
        <v>-1023</v>
      </c>
      <c r="AL406" s="47">
        <f t="shared" si="182"/>
        <v>-64184.030000000144</v>
      </c>
      <c r="AM406" s="56">
        <f t="shared" si="183"/>
        <v>-7.0725483047757928E-2</v>
      </c>
      <c r="AN406" s="56">
        <f t="shared" si="183"/>
        <v>-0.25</v>
      </c>
      <c r="AO406" s="56">
        <f t="shared" si="183"/>
        <v>7.407407407407407E-2</v>
      </c>
      <c r="AP406" s="56">
        <f t="shared" si="183"/>
        <v>-7.5121575614497504E-2</v>
      </c>
      <c r="AQ406" s="56">
        <f t="shared" si="183"/>
        <v>-0.22643974504050393</v>
      </c>
      <c r="AR406" s="57">
        <f t="shared" si="183"/>
        <v>0.45055738609147511</v>
      </c>
      <c r="AS406" s="58">
        <f t="shared" si="183"/>
        <v>-7.3270305113880538E-2</v>
      </c>
      <c r="AT406" s="58">
        <f t="shared" si="183"/>
        <v>-7.9240028432766868E-2</v>
      </c>
      <c r="AU406" s="122">
        <f t="shared" si="184"/>
        <v>56.285160455080415</v>
      </c>
      <c r="AV406" s="123">
        <f t="shared" si="185"/>
        <v>56.552692672256654</v>
      </c>
      <c r="AW406" s="124">
        <f t="shared" si="186"/>
        <v>-0.26753221717623887</v>
      </c>
      <c r="AX406" s="123">
        <f t="shared" si="187"/>
        <v>146.68371134020617</v>
      </c>
      <c r="AY406" s="123">
        <f t="shared" si="188"/>
        <v>139.16947368421049</v>
      </c>
      <c r="AZ406" s="124">
        <f t="shared" si="189"/>
        <v>7.5142376559956858</v>
      </c>
    </row>
    <row r="407" spans="1:52" ht="13.5" thickBot="1" x14ac:dyDescent="0.25">
      <c r="N407" s="1"/>
      <c r="P407" s="3"/>
      <c r="AC407" s="1"/>
      <c r="AK407" s="1"/>
      <c r="AS407" s="1"/>
      <c r="AX407" s="98"/>
      <c r="AY407" s="98"/>
      <c r="AZ407" s="98"/>
    </row>
    <row r="408" spans="1:52" x14ac:dyDescent="0.2">
      <c r="F408" s="62" t="s">
        <v>73</v>
      </c>
      <c r="G408" s="63"/>
      <c r="H408" s="64">
        <f>SUMIF($E$14:$E$377,$F408,$H$14:$H$377)</f>
        <v>3067</v>
      </c>
      <c r="I408" s="65">
        <f t="shared" ref="I408:M412" si="196">SUMIF($E$14:$E$377,$F408,I$14:I$377)</f>
        <v>47</v>
      </c>
      <c r="J408" s="65">
        <f t="shared" si="196"/>
        <v>4</v>
      </c>
      <c r="K408" s="65">
        <f t="shared" si="196"/>
        <v>176693.33999999997</v>
      </c>
      <c r="L408" s="65">
        <f t="shared" si="196"/>
        <v>8025.2500000000009</v>
      </c>
      <c r="M408" s="86">
        <f t="shared" si="196"/>
        <v>596.55000000000007</v>
      </c>
      <c r="N408" s="87">
        <f t="shared" si="157"/>
        <v>3118</v>
      </c>
      <c r="O408" s="95">
        <f t="shared" ref="O408:O414" si="197">SUM(K408:M408)</f>
        <v>185315.13999999996</v>
      </c>
      <c r="P408" s="3"/>
      <c r="Q408" s="67"/>
      <c r="R408" s="67"/>
      <c r="S408" s="67"/>
      <c r="T408" s="67"/>
      <c r="U408" s="62" t="s">
        <v>73</v>
      </c>
      <c r="V408" s="63"/>
      <c r="W408" s="65">
        <f t="shared" ref="W408:AB408" si="198">SUMIF($N$133:$N$139,"&lt;&gt;0",W$133:W$139)</f>
        <v>3407</v>
      </c>
      <c r="X408" s="65">
        <f t="shared" si="198"/>
        <v>61</v>
      </c>
      <c r="Y408" s="65">
        <f t="shared" si="198"/>
        <v>14</v>
      </c>
      <c r="Z408" s="65">
        <f t="shared" si="198"/>
        <v>190851.81</v>
      </c>
      <c r="AA408" s="65">
        <f t="shared" si="198"/>
        <v>7752.9299999999994</v>
      </c>
      <c r="AB408" s="86">
        <f t="shared" si="198"/>
        <v>1754.04</v>
      </c>
      <c r="AC408" s="87">
        <f t="shared" ref="AC408:AC465" si="199">SUM(W408:Y408)</f>
        <v>3482</v>
      </c>
      <c r="AD408" s="95">
        <f t="shared" ref="AD408:AD414" si="200">SUM(Z408:AB408)</f>
        <v>200358.78</v>
      </c>
      <c r="AE408" s="65">
        <f t="shared" ref="AE408:AL414" si="201">+H408-W408</f>
        <v>-340</v>
      </c>
      <c r="AF408" s="65">
        <f t="shared" si="201"/>
        <v>-14</v>
      </c>
      <c r="AG408" s="65">
        <f t="shared" si="201"/>
        <v>-10</v>
      </c>
      <c r="AH408" s="65">
        <f t="shared" si="201"/>
        <v>-14158.47000000003</v>
      </c>
      <c r="AI408" s="65">
        <f t="shared" si="201"/>
        <v>272.32000000000153</v>
      </c>
      <c r="AJ408" s="86">
        <f t="shared" si="201"/>
        <v>-1157.4899999999998</v>
      </c>
      <c r="AK408" s="87">
        <f t="shared" si="201"/>
        <v>-364</v>
      </c>
      <c r="AL408" s="87">
        <f t="shared" si="201"/>
        <v>-15043.640000000043</v>
      </c>
      <c r="AM408" s="70">
        <f t="shared" ref="AM408:AT414" si="202">IFERROR(AE408/W408,"")</f>
        <v>-9.979454065159965E-2</v>
      </c>
      <c r="AN408" s="70">
        <f t="shared" si="202"/>
        <v>-0.22950819672131148</v>
      </c>
      <c r="AO408" s="70">
        <f t="shared" si="202"/>
        <v>-0.7142857142857143</v>
      </c>
      <c r="AP408" s="70">
        <f t="shared" si="202"/>
        <v>-7.4185673167050548E-2</v>
      </c>
      <c r="AQ408" s="70">
        <f t="shared" si="202"/>
        <v>3.512478508125335E-2</v>
      </c>
      <c r="AR408" s="89">
        <f t="shared" si="202"/>
        <v>-0.65989943216802338</v>
      </c>
      <c r="AS408" s="90">
        <f t="shared" si="202"/>
        <v>-0.10453762205628948</v>
      </c>
      <c r="AT408" s="90">
        <f t="shared" si="202"/>
        <v>-7.5083507695545171E-2</v>
      </c>
      <c r="AU408" s="116">
        <f t="shared" ref="AU408:AU413" si="203">IFERROR(K408/H408,0)</f>
        <v>57.611131398760996</v>
      </c>
      <c r="AV408" s="117">
        <f t="shared" ref="AV408:AV413" si="204">+Z408/W408</f>
        <v>56.017555033754036</v>
      </c>
      <c r="AW408" s="118">
        <f t="shared" ref="AW408:AW413" si="205">+AU408-AV408</f>
        <v>1.5935763650069603</v>
      </c>
      <c r="AX408" s="117">
        <f t="shared" ref="AX408:AX413" si="206">IFERROR((L408+M408)/(I408+J408),0)</f>
        <v>169.05490196078435</v>
      </c>
      <c r="AY408" s="117">
        <f t="shared" ref="AY408:AY413" si="207">(AA408+AB408)/(X408+Y408)</f>
        <v>126.75959999999999</v>
      </c>
      <c r="AZ408" s="118">
        <f t="shared" ref="AZ408:AZ413" si="208">+AX408-AY408</f>
        <v>42.295301960784357</v>
      </c>
    </row>
    <row r="409" spans="1:52" x14ac:dyDescent="0.2">
      <c r="F409" s="73" t="s">
        <v>74</v>
      </c>
      <c r="G409" s="60"/>
      <c r="H409" s="28">
        <f>SUMIF($E$14:$E$377,$F409,H$14:H$377)</f>
        <v>3120</v>
      </c>
      <c r="I409" s="2">
        <f t="shared" si="196"/>
        <v>37</v>
      </c>
      <c r="J409" s="2">
        <f t="shared" si="196"/>
        <v>9</v>
      </c>
      <c r="K409" s="2">
        <f t="shared" si="196"/>
        <v>177658.39</v>
      </c>
      <c r="L409" s="2">
        <f t="shared" si="196"/>
        <v>4788.7</v>
      </c>
      <c r="M409" s="29">
        <f t="shared" si="196"/>
        <v>2041.3999999999996</v>
      </c>
      <c r="N409" s="31">
        <f t="shared" si="157"/>
        <v>3166</v>
      </c>
      <c r="O409" s="34">
        <f t="shared" si="197"/>
        <v>184488.49000000002</v>
      </c>
      <c r="P409" s="3"/>
      <c r="U409" s="73" t="s">
        <v>74</v>
      </c>
      <c r="V409" s="60"/>
      <c r="W409" s="2">
        <f t="shared" ref="W409:AB409" si="209">SUMIF($N$140:$N$146,"&lt;&gt;0",W$140:W$146)</f>
        <v>3471</v>
      </c>
      <c r="X409" s="2">
        <f t="shared" si="209"/>
        <v>48</v>
      </c>
      <c r="Y409" s="2">
        <f t="shared" si="209"/>
        <v>7</v>
      </c>
      <c r="Z409" s="2">
        <f t="shared" si="209"/>
        <v>194913.96000000002</v>
      </c>
      <c r="AA409" s="2">
        <f t="shared" si="209"/>
        <v>6014.39</v>
      </c>
      <c r="AB409" s="29">
        <f t="shared" si="209"/>
        <v>1155.72</v>
      </c>
      <c r="AC409" s="31">
        <f t="shared" si="199"/>
        <v>3526</v>
      </c>
      <c r="AD409" s="34">
        <f t="shared" si="200"/>
        <v>202084.07000000004</v>
      </c>
      <c r="AE409" s="2">
        <f t="shared" si="201"/>
        <v>-351</v>
      </c>
      <c r="AF409" s="2">
        <f t="shared" si="201"/>
        <v>-11</v>
      </c>
      <c r="AG409" s="2">
        <f t="shared" si="201"/>
        <v>2</v>
      </c>
      <c r="AH409" s="2">
        <f t="shared" si="201"/>
        <v>-17255.570000000007</v>
      </c>
      <c r="AI409" s="2">
        <f t="shared" si="201"/>
        <v>-1225.6900000000005</v>
      </c>
      <c r="AJ409" s="29">
        <f t="shared" si="201"/>
        <v>885.67999999999961</v>
      </c>
      <c r="AK409" s="31">
        <f t="shared" si="201"/>
        <v>-360</v>
      </c>
      <c r="AL409" s="31">
        <f t="shared" si="201"/>
        <v>-17595.580000000016</v>
      </c>
      <c r="AM409" s="38">
        <f t="shared" si="202"/>
        <v>-0.10112359550561797</v>
      </c>
      <c r="AN409" s="38">
        <f t="shared" si="202"/>
        <v>-0.22916666666666666</v>
      </c>
      <c r="AO409" s="38">
        <f t="shared" si="202"/>
        <v>0.2857142857142857</v>
      </c>
      <c r="AP409" s="38">
        <f t="shared" si="202"/>
        <v>-8.8529164355390474E-2</v>
      </c>
      <c r="AQ409" s="38">
        <f t="shared" si="202"/>
        <v>-0.20379290335345737</v>
      </c>
      <c r="AR409" s="39">
        <f t="shared" si="202"/>
        <v>0.76634478939535489</v>
      </c>
      <c r="AS409" s="40">
        <f t="shared" si="202"/>
        <v>-0.1020986954055587</v>
      </c>
      <c r="AT409" s="40">
        <f t="shared" si="202"/>
        <v>-8.7070593936474122E-2</v>
      </c>
      <c r="AU409" s="119">
        <f t="shared" si="203"/>
        <v>56.941791666666674</v>
      </c>
      <c r="AV409" s="120">
        <f t="shared" si="204"/>
        <v>56.154987035436477</v>
      </c>
      <c r="AW409" s="121">
        <f t="shared" si="205"/>
        <v>0.78680463123019706</v>
      </c>
      <c r="AX409" s="120">
        <f t="shared" si="206"/>
        <v>148.48043478260868</v>
      </c>
      <c r="AY409" s="120">
        <f t="shared" si="207"/>
        <v>130.36563636363638</v>
      </c>
      <c r="AZ409" s="121">
        <f t="shared" si="208"/>
        <v>18.114798418972299</v>
      </c>
    </row>
    <row r="410" spans="1:52" x14ac:dyDescent="0.2">
      <c r="F410" s="73" t="s">
        <v>75</v>
      </c>
      <c r="G410" s="60"/>
      <c r="H410" s="28">
        <f>SUMIF($E$14:$E$377,$F410,H$14:H$377)</f>
        <v>3274</v>
      </c>
      <c r="I410" s="2">
        <f t="shared" si="196"/>
        <v>49</v>
      </c>
      <c r="J410" s="2">
        <f t="shared" si="196"/>
        <v>6</v>
      </c>
      <c r="K410" s="2">
        <f t="shared" si="196"/>
        <v>186106.9</v>
      </c>
      <c r="L410" s="2">
        <f t="shared" si="196"/>
        <v>6395.9500000000007</v>
      </c>
      <c r="M410" s="29">
        <f t="shared" si="196"/>
        <v>1101.26</v>
      </c>
      <c r="N410" s="31">
        <f t="shared" si="157"/>
        <v>3329</v>
      </c>
      <c r="O410" s="34">
        <f t="shared" si="197"/>
        <v>193604.11000000002</v>
      </c>
      <c r="P410" s="3"/>
      <c r="U410" s="73" t="s">
        <v>75</v>
      </c>
      <c r="V410" s="60"/>
      <c r="W410" s="2">
        <f t="shared" ref="W410:AB410" si="210">SUMIF($N$147:$N$153,"&lt;&gt;0",W$147:W$153)</f>
        <v>3437</v>
      </c>
      <c r="X410" s="2">
        <f t="shared" si="210"/>
        <v>40</v>
      </c>
      <c r="Y410" s="2">
        <f t="shared" si="210"/>
        <v>9</v>
      </c>
      <c r="Z410" s="2">
        <f t="shared" si="210"/>
        <v>193505.45999999996</v>
      </c>
      <c r="AA410" s="2">
        <f t="shared" si="210"/>
        <v>6971.7199999999993</v>
      </c>
      <c r="AB410" s="29">
        <f t="shared" si="210"/>
        <v>1943.5700000000002</v>
      </c>
      <c r="AC410" s="31">
        <f t="shared" si="199"/>
        <v>3486</v>
      </c>
      <c r="AD410" s="34">
        <f t="shared" si="200"/>
        <v>202420.74999999997</v>
      </c>
      <c r="AE410" s="2">
        <f t="shared" si="201"/>
        <v>-163</v>
      </c>
      <c r="AF410" s="2">
        <f t="shared" si="201"/>
        <v>9</v>
      </c>
      <c r="AG410" s="2">
        <f t="shared" si="201"/>
        <v>-3</v>
      </c>
      <c r="AH410" s="2">
        <f t="shared" si="201"/>
        <v>-7398.5599999999686</v>
      </c>
      <c r="AI410" s="2">
        <f t="shared" si="201"/>
        <v>-575.76999999999862</v>
      </c>
      <c r="AJ410" s="29">
        <f t="shared" si="201"/>
        <v>-842.31000000000017</v>
      </c>
      <c r="AK410" s="31">
        <f t="shared" si="201"/>
        <v>-157</v>
      </c>
      <c r="AL410" s="31">
        <f t="shared" si="201"/>
        <v>-8816.6399999999558</v>
      </c>
      <c r="AM410" s="38">
        <f t="shared" si="202"/>
        <v>-4.7425080011638053E-2</v>
      </c>
      <c r="AN410" s="38">
        <f t="shared" si="202"/>
        <v>0.22500000000000001</v>
      </c>
      <c r="AO410" s="38">
        <f t="shared" si="202"/>
        <v>-0.33333333333333331</v>
      </c>
      <c r="AP410" s="38">
        <f t="shared" si="202"/>
        <v>-3.8234373334995145E-2</v>
      </c>
      <c r="AQ410" s="38">
        <f t="shared" si="202"/>
        <v>-8.2586506629640705E-2</v>
      </c>
      <c r="AR410" s="39">
        <f t="shared" si="202"/>
        <v>-0.43338289848063105</v>
      </c>
      <c r="AS410" s="40">
        <f t="shared" si="202"/>
        <v>-4.5037292025243834E-2</v>
      </c>
      <c r="AT410" s="40">
        <f t="shared" si="202"/>
        <v>-4.3556008956591438E-2</v>
      </c>
      <c r="AU410" s="119">
        <f t="shared" si="203"/>
        <v>56.843891264508244</v>
      </c>
      <c r="AV410" s="120">
        <f t="shared" si="204"/>
        <v>56.300686645330217</v>
      </c>
      <c r="AW410" s="121">
        <f t="shared" si="205"/>
        <v>0.54320461917802731</v>
      </c>
      <c r="AX410" s="120">
        <f t="shared" si="206"/>
        <v>136.3129090909091</v>
      </c>
      <c r="AY410" s="120">
        <f t="shared" si="207"/>
        <v>181.944693877551</v>
      </c>
      <c r="AZ410" s="121">
        <f t="shared" si="208"/>
        <v>-45.631784786641902</v>
      </c>
    </row>
    <row r="411" spans="1:52" x14ac:dyDescent="0.2">
      <c r="F411" s="73" t="s">
        <v>76</v>
      </c>
      <c r="G411" s="60"/>
      <c r="H411" s="28">
        <f>SUMIF($E$14:$E$377,$F411,H$14:H$377)</f>
        <v>3422</v>
      </c>
      <c r="I411" s="2">
        <f t="shared" si="196"/>
        <v>41</v>
      </c>
      <c r="J411" s="2">
        <f t="shared" si="196"/>
        <v>1</v>
      </c>
      <c r="K411" s="2">
        <f t="shared" si="196"/>
        <v>191519.59000000003</v>
      </c>
      <c r="L411" s="2">
        <f t="shared" si="196"/>
        <v>7236.2800000000007</v>
      </c>
      <c r="M411" s="29">
        <f t="shared" si="196"/>
        <v>2266.7800000000002</v>
      </c>
      <c r="N411" s="31">
        <f t="shared" si="157"/>
        <v>3464</v>
      </c>
      <c r="O411" s="34">
        <f t="shared" si="197"/>
        <v>201022.65000000002</v>
      </c>
      <c r="P411" s="3"/>
      <c r="U411" s="73" t="s">
        <v>76</v>
      </c>
      <c r="V411" s="60"/>
      <c r="W411" s="2">
        <f t="shared" ref="W411:AB411" si="211">SUMIF($N$154:$N$160,"&lt;&gt;0",W$154:W$160)</f>
        <v>3510</v>
      </c>
      <c r="X411" s="2">
        <f t="shared" si="211"/>
        <v>44</v>
      </c>
      <c r="Y411" s="2">
        <f t="shared" si="211"/>
        <v>10</v>
      </c>
      <c r="Z411" s="2">
        <f t="shared" si="211"/>
        <v>201408.08000000002</v>
      </c>
      <c r="AA411" s="2">
        <f t="shared" si="211"/>
        <v>6069.9</v>
      </c>
      <c r="AB411" s="29">
        <f t="shared" si="211"/>
        <v>3411.49</v>
      </c>
      <c r="AC411" s="31">
        <f t="shared" si="199"/>
        <v>3564</v>
      </c>
      <c r="AD411" s="34">
        <f t="shared" si="200"/>
        <v>210889.47</v>
      </c>
      <c r="AE411" s="2">
        <f t="shared" si="201"/>
        <v>-88</v>
      </c>
      <c r="AF411" s="2">
        <f t="shared" si="201"/>
        <v>-3</v>
      </c>
      <c r="AG411" s="2">
        <f t="shared" si="201"/>
        <v>-9</v>
      </c>
      <c r="AH411" s="2">
        <f t="shared" si="201"/>
        <v>-9888.4899999999907</v>
      </c>
      <c r="AI411" s="2">
        <f t="shared" si="201"/>
        <v>1166.380000000001</v>
      </c>
      <c r="AJ411" s="29">
        <f t="shared" si="201"/>
        <v>-1144.7099999999996</v>
      </c>
      <c r="AK411" s="31">
        <f t="shared" si="201"/>
        <v>-100</v>
      </c>
      <c r="AL411" s="31">
        <f t="shared" si="201"/>
        <v>-9866.8199999999779</v>
      </c>
      <c r="AM411" s="38">
        <f t="shared" si="202"/>
        <v>-2.507122507122507E-2</v>
      </c>
      <c r="AN411" s="38">
        <f t="shared" si="202"/>
        <v>-6.8181818181818177E-2</v>
      </c>
      <c r="AO411" s="38">
        <f t="shared" si="202"/>
        <v>-0.9</v>
      </c>
      <c r="AP411" s="38">
        <f t="shared" si="202"/>
        <v>-4.9096788966956982E-2</v>
      </c>
      <c r="AQ411" s="38">
        <f t="shared" si="202"/>
        <v>0.19215802566763884</v>
      </c>
      <c r="AR411" s="39">
        <f t="shared" si="202"/>
        <v>-0.33554546547109904</v>
      </c>
      <c r="AS411" s="40">
        <f t="shared" si="202"/>
        <v>-2.8058361391694726E-2</v>
      </c>
      <c r="AT411" s="40">
        <f t="shared" si="202"/>
        <v>-4.6786688780620381E-2</v>
      </c>
      <c r="AU411" s="119">
        <f t="shared" si="203"/>
        <v>55.96715078901228</v>
      </c>
      <c r="AV411" s="120">
        <f t="shared" si="204"/>
        <v>57.38121937321938</v>
      </c>
      <c r="AW411" s="121">
        <f t="shared" si="205"/>
        <v>-1.4140685842071008</v>
      </c>
      <c r="AX411" s="120">
        <f t="shared" si="206"/>
        <v>226.26333333333338</v>
      </c>
      <c r="AY411" s="120">
        <f t="shared" si="207"/>
        <v>175.58129629629627</v>
      </c>
      <c r="AZ411" s="121">
        <f t="shared" si="208"/>
        <v>50.682037037037105</v>
      </c>
    </row>
    <row r="412" spans="1:52" ht="13.5" thickBot="1" x14ac:dyDescent="0.25">
      <c r="F412" s="78" t="s">
        <v>77</v>
      </c>
      <c r="G412" s="61"/>
      <c r="H412" s="43">
        <f>SUMIF($E$14:$E$377,$F412,H$14:H$377)</f>
        <v>3451</v>
      </c>
      <c r="I412" s="44">
        <f t="shared" si="196"/>
        <v>43</v>
      </c>
      <c r="J412" s="44">
        <f t="shared" si="196"/>
        <v>2</v>
      </c>
      <c r="K412" s="44">
        <f t="shared" si="196"/>
        <v>183840.52000000002</v>
      </c>
      <c r="L412" s="44">
        <f t="shared" si="196"/>
        <v>6141.0399999999991</v>
      </c>
      <c r="M412" s="45">
        <f t="shared" si="196"/>
        <v>136.86000000000001</v>
      </c>
      <c r="N412" s="47">
        <f t="shared" si="157"/>
        <v>3496</v>
      </c>
      <c r="O412" s="51">
        <f t="shared" si="197"/>
        <v>190118.42</v>
      </c>
      <c r="P412" s="3"/>
      <c r="Q412" s="42"/>
      <c r="R412" s="42"/>
      <c r="S412" s="42"/>
      <c r="T412" s="42"/>
      <c r="U412" s="78" t="s">
        <v>77</v>
      </c>
      <c r="V412" s="61"/>
      <c r="W412" s="44">
        <f t="shared" ref="W412:AB412" si="212">SUMIF($N$161:$N$167,"&lt;&gt;0",W$161:W$167)</f>
        <v>3425</v>
      </c>
      <c r="X412" s="44">
        <f t="shared" si="212"/>
        <v>48</v>
      </c>
      <c r="Y412" s="44">
        <f t="shared" si="212"/>
        <v>6</v>
      </c>
      <c r="Z412" s="44">
        <f t="shared" si="212"/>
        <v>197607.26999999996</v>
      </c>
      <c r="AA412" s="44">
        <f t="shared" si="212"/>
        <v>7233.1500000000005</v>
      </c>
      <c r="AB412" s="45">
        <f t="shared" si="212"/>
        <v>1139.1199999999999</v>
      </c>
      <c r="AC412" s="47">
        <f t="shared" si="199"/>
        <v>3479</v>
      </c>
      <c r="AD412" s="51">
        <f t="shared" si="200"/>
        <v>205979.53999999995</v>
      </c>
      <c r="AE412" s="44">
        <f t="shared" si="201"/>
        <v>26</v>
      </c>
      <c r="AF412" s="44">
        <f t="shared" si="201"/>
        <v>-5</v>
      </c>
      <c r="AG412" s="44">
        <f t="shared" si="201"/>
        <v>-4</v>
      </c>
      <c r="AH412" s="44">
        <f t="shared" si="201"/>
        <v>-13766.749999999942</v>
      </c>
      <c r="AI412" s="44">
        <f t="shared" si="201"/>
        <v>-1092.1100000000015</v>
      </c>
      <c r="AJ412" s="45">
        <f t="shared" si="201"/>
        <v>-1002.2599999999999</v>
      </c>
      <c r="AK412" s="47">
        <f t="shared" si="201"/>
        <v>17</v>
      </c>
      <c r="AL412" s="47">
        <f t="shared" si="201"/>
        <v>-15861.119999999937</v>
      </c>
      <c r="AM412" s="56">
        <f t="shared" si="202"/>
        <v>7.5912408759124085E-3</v>
      </c>
      <c r="AN412" s="56">
        <f t="shared" si="202"/>
        <v>-0.10416666666666667</v>
      </c>
      <c r="AO412" s="56">
        <f t="shared" si="202"/>
        <v>-0.66666666666666663</v>
      </c>
      <c r="AP412" s="56">
        <f t="shared" si="202"/>
        <v>-6.9667224287851076E-2</v>
      </c>
      <c r="AQ412" s="56">
        <f t="shared" si="202"/>
        <v>-0.15098677616252967</v>
      </c>
      <c r="AR412" s="57">
        <f t="shared" si="202"/>
        <v>-0.87985462462251562</v>
      </c>
      <c r="AS412" s="58">
        <f t="shared" si="202"/>
        <v>4.8864616269042828E-3</v>
      </c>
      <c r="AT412" s="58">
        <f t="shared" si="202"/>
        <v>-7.7003376160564005E-2</v>
      </c>
      <c r="AU412" s="122">
        <f t="shared" si="203"/>
        <v>53.271666183714871</v>
      </c>
      <c r="AV412" s="123">
        <f t="shared" si="204"/>
        <v>57.695553284671519</v>
      </c>
      <c r="AW412" s="124">
        <f t="shared" si="205"/>
        <v>-4.4238871009566481</v>
      </c>
      <c r="AX412" s="123">
        <f t="shared" si="206"/>
        <v>139.50888888888886</v>
      </c>
      <c r="AY412" s="123">
        <f t="shared" si="207"/>
        <v>155.04203703703703</v>
      </c>
      <c r="AZ412" s="124">
        <f t="shared" si="208"/>
        <v>-15.533148148148172</v>
      </c>
    </row>
    <row r="413" spans="1:52" x14ac:dyDescent="0.2">
      <c r="A413" t="s">
        <v>46</v>
      </c>
      <c r="B413" t="s">
        <v>46</v>
      </c>
      <c r="C413" t="s">
        <v>78</v>
      </c>
      <c r="D413" t="s">
        <v>78</v>
      </c>
      <c r="F413" s="83" t="s">
        <v>79</v>
      </c>
      <c r="G413" s="60"/>
      <c r="H413" s="32">
        <f t="shared" ref="H413:M413" si="213">SUM(H408:H412)</f>
        <v>16334</v>
      </c>
      <c r="I413" s="5">
        <f t="shared" si="213"/>
        <v>217</v>
      </c>
      <c r="J413" s="5">
        <f t="shared" si="213"/>
        <v>22</v>
      </c>
      <c r="K413" s="5">
        <f t="shared" si="213"/>
        <v>915818.74</v>
      </c>
      <c r="L413" s="5">
        <f t="shared" si="213"/>
        <v>32587.22</v>
      </c>
      <c r="M413" s="33">
        <f t="shared" si="213"/>
        <v>6142.8499999999995</v>
      </c>
      <c r="N413" s="34">
        <f>SUM(H413:J413)</f>
        <v>16573</v>
      </c>
      <c r="O413" s="34">
        <f t="shared" si="197"/>
        <v>954548.80999999994</v>
      </c>
      <c r="P413" s="3" t="s">
        <v>49</v>
      </c>
      <c r="Q413" t="s">
        <v>49</v>
      </c>
      <c r="R413" t="s">
        <v>78</v>
      </c>
      <c r="S413" t="s">
        <v>78</v>
      </c>
      <c r="U413" s="83" t="s">
        <v>79</v>
      </c>
      <c r="V413" s="60"/>
      <c r="W413" s="5">
        <f t="shared" ref="W413:AB413" si="214">SUM(W408:W412)</f>
        <v>17250</v>
      </c>
      <c r="X413" s="5">
        <f t="shared" si="214"/>
        <v>241</v>
      </c>
      <c r="Y413" s="5">
        <f t="shared" si="214"/>
        <v>46</v>
      </c>
      <c r="Z413" s="5">
        <f t="shared" si="214"/>
        <v>978286.58000000007</v>
      </c>
      <c r="AA413" s="5">
        <f t="shared" si="214"/>
        <v>34042.090000000004</v>
      </c>
      <c r="AB413" s="33">
        <f t="shared" si="214"/>
        <v>9403.9399999999987</v>
      </c>
      <c r="AC413" s="34">
        <f t="shared" si="199"/>
        <v>17537</v>
      </c>
      <c r="AD413" s="34">
        <f t="shared" si="200"/>
        <v>1021732.61</v>
      </c>
      <c r="AE413" s="2">
        <f t="shared" si="201"/>
        <v>-916</v>
      </c>
      <c r="AF413" s="2">
        <f t="shared" si="201"/>
        <v>-24</v>
      </c>
      <c r="AG413" s="2">
        <f t="shared" si="201"/>
        <v>-24</v>
      </c>
      <c r="AH413" s="2">
        <f t="shared" si="201"/>
        <v>-62467.840000000084</v>
      </c>
      <c r="AI413" s="2">
        <f t="shared" si="201"/>
        <v>-1454.8700000000026</v>
      </c>
      <c r="AJ413" s="29">
        <f t="shared" si="201"/>
        <v>-3261.0899999999992</v>
      </c>
      <c r="AK413" s="31">
        <f t="shared" si="201"/>
        <v>-964</v>
      </c>
      <c r="AL413" s="31">
        <f t="shared" si="201"/>
        <v>-67183.800000000047</v>
      </c>
      <c r="AM413" s="38">
        <f t="shared" si="202"/>
        <v>-5.3101449275362318E-2</v>
      </c>
      <c r="AN413" s="38">
        <f t="shared" si="202"/>
        <v>-9.9585062240663894E-2</v>
      </c>
      <c r="AO413" s="38">
        <f t="shared" si="202"/>
        <v>-0.52173913043478259</v>
      </c>
      <c r="AP413" s="38">
        <f t="shared" si="202"/>
        <v>-6.3854336016752958E-2</v>
      </c>
      <c r="AQ413" s="38">
        <f t="shared" si="202"/>
        <v>-4.2737387745582084E-2</v>
      </c>
      <c r="AR413" s="39">
        <f t="shared" si="202"/>
        <v>-0.34677911598755412</v>
      </c>
      <c r="AS413" s="40">
        <f t="shared" si="202"/>
        <v>-5.4969493071791067E-2</v>
      </c>
      <c r="AT413" s="40">
        <f t="shared" si="202"/>
        <v>-6.575477707420932E-2</v>
      </c>
      <c r="AU413" s="119">
        <f t="shared" si="203"/>
        <v>56.068246602179499</v>
      </c>
      <c r="AV413" s="120">
        <f t="shared" si="204"/>
        <v>56.712265507246379</v>
      </c>
      <c r="AW413" s="121">
        <f t="shared" si="205"/>
        <v>-0.6440189050668792</v>
      </c>
      <c r="AX413" s="120">
        <f t="shared" si="206"/>
        <v>162.05050209205021</v>
      </c>
      <c r="AY413" s="120">
        <f t="shared" si="207"/>
        <v>151.37989547038327</v>
      </c>
      <c r="AZ413" s="121">
        <f t="shared" si="208"/>
        <v>10.670606621666934</v>
      </c>
    </row>
    <row r="414" spans="1:52" ht="13.5" thickBot="1" x14ac:dyDescent="0.25">
      <c r="A414" t="s">
        <v>46</v>
      </c>
      <c r="B414" t="s">
        <v>46</v>
      </c>
      <c r="C414" t="s">
        <v>78</v>
      </c>
      <c r="D414" t="s">
        <v>78</v>
      </c>
      <c r="F414" s="78" t="s">
        <v>80</v>
      </c>
      <c r="G414" s="61"/>
      <c r="H414" s="48">
        <f t="shared" ref="H414:M414" si="215">SUMIF($D$14:$D$377,"05 May",H$14:H$377)</f>
        <v>15096</v>
      </c>
      <c r="I414" s="49">
        <f t="shared" si="215"/>
        <v>190</v>
      </c>
      <c r="J414" s="49">
        <f t="shared" si="215"/>
        <v>19</v>
      </c>
      <c r="K414" s="49">
        <f t="shared" si="215"/>
        <v>846635.3899999999</v>
      </c>
      <c r="L414" s="49">
        <f t="shared" si="215"/>
        <v>27869.690000000006</v>
      </c>
      <c r="M414" s="50">
        <f t="shared" si="215"/>
        <v>5296.3000000000011</v>
      </c>
      <c r="N414" s="51">
        <f>SUM(H414:J414)</f>
        <v>15305</v>
      </c>
      <c r="O414" s="51">
        <f t="shared" si="197"/>
        <v>879801.38</v>
      </c>
      <c r="P414" s="3" t="s">
        <v>49</v>
      </c>
      <c r="Q414" s="42" t="s">
        <v>49</v>
      </c>
      <c r="R414" s="42" t="s">
        <v>78</v>
      </c>
      <c r="S414" s="42" t="s">
        <v>78</v>
      </c>
      <c r="T414" s="42"/>
      <c r="U414" s="78" t="s">
        <v>80</v>
      </c>
      <c r="V414" s="61"/>
      <c r="W414" s="49">
        <f t="shared" ref="W414:AB414" si="216">SUMIFS(W$7:W$377,$N$7:$N$377,"&lt;&gt;0",$Q$7:$Q$377,$Q414,$S$7:$S$377,$S414)</f>
        <v>15960</v>
      </c>
      <c r="X414" s="49">
        <f t="shared" si="216"/>
        <v>219</v>
      </c>
      <c r="Y414" s="49">
        <f t="shared" si="216"/>
        <v>42</v>
      </c>
      <c r="Z414" s="49">
        <f t="shared" si="216"/>
        <v>912804.15</v>
      </c>
      <c r="AA414" s="49">
        <f t="shared" si="216"/>
        <v>31613.839999999993</v>
      </c>
      <c r="AB414" s="50">
        <f t="shared" si="216"/>
        <v>9109.8899999999976</v>
      </c>
      <c r="AC414" s="51">
        <f t="shared" si="199"/>
        <v>16221</v>
      </c>
      <c r="AD414" s="51">
        <f t="shared" si="200"/>
        <v>953527.88</v>
      </c>
      <c r="AE414" s="44">
        <f t="shared" si="201"/>
        <v>-864</v>
      </c>
      <c r="AF414" s="44">
        <f t="shared" si="201"/>
        <v>-29</v>
      </c>
      <c r="AG414" s="44">
        <f t="shared" si="201"/>
        <v>-23</v>
      </c>
      <c r="AH414" s="44">
        <f t="shared" si="201"/>
        <v>-66168.760000000126</v>
      </c>
      <c r="AI414" s="44">
        <f t="shared" si="201"/>
        <v>-3744.1499999999869</v>
      </c>
      <c r="AJ414" s="45">
        <f t="shared" si="201"/>
        <v>-3813.5899999999965</v>
      </c>
      <c r="AK414" s="47">
        <f t="shared" si="201"/>
        <v>-916</v>
      </c>
      <c r="AL414" s="47">
        <f t="shared" si="201"/>
        <v>-73726.5</v>
      </c>
      <c r="AM414" s="56">
        <f t="shared" si="202"/>
        <v>-5.4135338345864661E-2</v>
      </c>
      <c r="AN414" s="56">
        <f t="shared" si="202"/>
        <v>-0.13242009132420091</v>
      </c>
      <c r="AO414" s="56">
        <f t="shared" si="202"/>
        <v>-0.54761904761904767</v>
      </c>
      <c r="AP414" s="56">
        <f t="shared" si="202"/>
        <v>-7.2489547730474405E-2</v>
      </c>
      <c r="AQ414" s="56">
        <f t="shared" si="202"/>
        <v>-0.11843388844885619</v>
      </c>
      <c r="AR414" s="57">
        <f t="shared" si="202"/>
        <v>-0.41862086150326705</v>
      </c>
      <c r="AS414" s="58">
        <f t="shared" si="202"/>
        <v>-5.647000801430245E-2</v>
      </c>
      <c r="AT414" s="58">
        <f t="shared" si="202"/>
        <v>-7.7319710882496687E-2</v>
      </c>
      <c r="AU414" s="122">
        <f>IFERROR(K414/H414,0)</f>
        <v>56.083425410704812</v>
      </c>
      <c r="AV414" s="123">
        <f t="shared" ref="AV414" si="217">Z414/W414</f>
        <v>57.193242481203008</v>
      </c>
      <c r="AW414" s="124">
        <f t="shared" ref="AW414" si="218">AU414-AV414</f>
        <v>-1.1098170704981953</v>
      </c>
      <c r="AX414" s="123">
        <f>IFERROR((L414+M414)/(I414+J414),0)</f>
        <v>158.68894736842108</v>
      </c>
      <c r="AY414" s="123">
        <f>(AA414+AB414)/(X414+Y414)</f>
        <v>156.02961685823752</v>
      </c>
      <c r="AZ414" s="124">
        <f>+AX414-AY414</f>
        <v>2.6593305101835654</v>
      </c>
    </row>
    <row r="415" spans="1:52" ht="13.5" thickBot="1" x14ac:dyDescent="0.25">
      <c r="N415" s="1"/>
      <c r="P415" s="3"/>
      <c r="AC415" s="1"/>
      <c r="AK415" s="1"/>
      <c r="AS415" s="1"/>
      <c r="AX415" s="98"/>
      <c r="AY415" s="98"/>
      <c r="AZ415" s="98"/>
    </row>
    <row r="416" spans="1:52" x14ac:dyDescent="0.2">
      <c r="F416" s="62" t="s">
        <v>81</v>
      </c>
      <c r="G416" s="63"/>
      <c r="H416" s="64">
        <f>SUMIF($E$14:$E$377,$F416,$H$14:$H$377)</f>
        <v>3133</v>
      </c>
      <c r="I416" s="65">
        <f t="shared" ref="I416:M419" si="219">SUMIF($E$14:$E$377,$F416,I$14:I$377)</f>
        <v>41</v>
      </c>
      <c r="J416" s="65">
        <f t="shared" si="219"/>
        <v>5</v>
      </c>
      <c r="K416" s="65">
        <f t="shared" si="219"/>
        <v>177871.78999999998</v>
      </c>
      <c r="L416" s="65">
        <f t="shared" si="219"/>
        <v>5959.15</v>
      </c>
      <c r="M416" s="86">
        <f t="shared" si="219"/>
        <v>581.12</v>
      </c>
      <c r="N416" s="87">
        <f t="shared" ref="N416:N421" si="220">SUM(H416:J416)</f>
        <v>3179</v>
      </c>
      <c r="O416" s="95">
        <f t="shared" ref="O416:O421" si="221">SUM(K416:M416)</f>
        <v>184412.05999999997</v>
      </c>
      <c r="P416" s="3"/>
      <c r="Q416" s="67"/>
      <c r="R416" s="67"/>
      <c r="S416" s="67"/>
      <c r="T416" s="67"/>
      <c r="U416" s="62" t="s">
        <v>81</v>
      </c>
      <c r="V416" s="63"/>
      <c r="W416" s="65">
        <f t="shared" ref="W416:AB416" si="222">SUMIF($N$168:$N$174,"&lt;&gt;0",W$168:W$174)</f>
        <v>3322</v>
      </c>
      <c r="X416" s="65">
        <f t="shared" si="222"/>
        <v>51</v>
      </c>
      <c r="Y416" s="65">
        <f t="shared" si="222"/>
        <v>6</v>
      </c>
      <c r="Z416" s="65">
        <f t="shared" si="222"/>
        <v>199473.52000000002</v>
      </c>
      <c r="AA416" s="65">
        <f t="shared" si="222"/>
        <v>7412.8099999999995</v>
      </c>
      <c r="AB416" s="86">
        <f t="shared" si="222"/>
        <v>1167.22</v>
      </c>
      <c r="AC416" s="87">
        <f t="shared" si="199"/>
        <v>3379</v>
      </c>
      <c r="AD416" s="95">
        <f t="shared" ref="AD416:AD421" si="223">SUM(Z416:AB416)</f>
        <v>208053.55000000002</v>
      </c>
      <c r="AE416" s="65">
        <f t="shared" ref="AE416:AL421" si="224">+H416-W416</f>
        <v>-189</v>
      </c>
      <c r="AF416" s="65">
        <f t="shared" si="224"/>
        <v>-10</v>
      </c>
      <c r="AG416" s="65">
        <f t="shared" si="224"/>
        <v>-1</v>
      </c>
      <c r="AH416" s="65">
        <f t="shared" si="224"/>
        <v>-21601.73000000004</v>
      </c>
      <c r="AI416" s="65">
        <f t="shared" si="224"/>
        <v>-1453.6599999999999</v>
      </c>
      <c r="AJ416" s="86">
        <f t="shared" si="224"/>
        <v>-586.1</v>
      </c>
      <c r="AK416" s="87">
        <f t="shared" si="224"/>
        <v>-200</v>
      </c>
      <c r="AL416" s="87">
        <f t="shared" si="224"/>
        <v>-23641.490000000049</v>
      </c>
      <c r="AM416" s="70">
        <f t="shared" ref="AM416:AT421" si="225">IFERROR(AE416/W416,"")</f>
        <v>-5.6893437688139675E-2</v>
      </c>
      <c r="AN416" s="70">
        <f t="shared" si="225"/>
        <v>-0.19607843137254902</v>
      </c>
      <c r="AO416" s="70">
        <f t="shared" si="225"/>
        <v>-0.16666666666666666</v>
      </c>
      <c r="AP416" s="70">
        <f t="shared" si="225"/>
        <v>-0.10829372239483234</v>
      </c>
      <c r="AQ416" s="70">
        <f t="shared" si="225"/>
        <v>-0.1961010736819101</v>
      </c>
      <c r="AR416" s="89">
        <f t="shared" si="225"/>
        <v>-0.50213327393293472</v>
      </c>
      <c r="AS416" s="90">
        <f t="shared" si="225"/>
        <v>-5.9189109203906479E-2</v>
      </c>
      <c r="AT416" s="90">
        <f t="shared" si="225"/>
        <v>-0.11363175490156283</v>
      </c>
      <c r="AU416" s="116">
        <f t="shared" ref="AU416:AU421" si="226">IFERROR(K416/H416,0)</f>
        <v>56.773632301308645</v>
      </c>
      <c r="AV416" s="117">
        <f t="shared" ref="AV416:AV421" si="227">+Z416/W416</f>
        <v>60.046213124623726</v>
      </c>
      <c r="AW416" s="118">
        <f t="shared" ref="AW416:AW421" si="228">+AU416-AV416</f>
        <v>-3.2725808233150815</v>
      </c>
      <c r="AX416" s="117">
        <f t="shared" ref="AX416:AX421" si="229">IFERROR((L416+M416)/(I416+J416),0)</f>
        <v>142.17978260869563</v>
      </c>
      <c r="AY416" s="117">
        <f t="shared" ref="AY416:AY421" si="230">(AA416+AB416)/(X416+Y416)</f>
        <v>150.52684210526314</v>
      </c>
      <c r="AZ416" s="118">
        <f t="shared" ref="AZ416:AZ421" si="231">+AX416-AY416</f>
        <v>-8.3470594965675105</v>
      </c>
    </row>
    <row r="417" spans="1:52" x14ac:dyDescent="0.2">
      <c r="F417" s="73" t="s">
        <v>82</v>
      </c>
      <c r="G417" s="60"/>
      <c r="H417" s="28">
        <f>SUMIF($E$14:$E$377,$F417,H$14:H$377)</f>
        <v>3204</v>
      </c>
      <c r="I417" s="2">
        <f t="shared" si="219"/>
        <v>43</v>
      </c>
      <c r="J417" s="2">
        <f t="shared" si="219"/>
        <v>3</v>
      </c>
      <c r="K417" s="2">
        <f t="shared" si="219"/>
        <v>175760.75999999998</v>
      </c>
      <c r="L417" s="2">
        <f t="shared" si="219"/>
        <v>6188.9400000000005</v>
      </c>
      <c r="M417" s="29">
        <f t="shared" si="219"/>
        <v>3165.87</v>
      </c>
      <c r="N417" s="31">
        <f t="shared" si="220"/>
        <v>3250</v>
      </c>
      <c r="O417" s="34">
        <f t="shared" si="221"/>
        <v>185115.56999999998</v>
      </c>
      <c r="P417" s="3"/>
      <c r="U417" s="73" t="s">
        <v>82</v>
      </c>
      <c r="V417" s="60"/>
      <c r="W417" s="2">
        <f t="shared" ref="W417:AB417" si="232">SUMIF($N$175:$N$181,"&lt;&gt;0",W$175:W$181)</f>
        <v>3624</v>
      </c>
      <c r="X417" s="2">
        <f t="shared" si="232"/>
        <v>61</v>
      </c>
      <c r="Y417" s="2">
        <f t="shared" si="232"/>
        <v>3</v>
      </c>
      <c r="Z417" s="2">
        <f t="shared" si="232"/>
        <v>212780.9</v>
      </c>
      <c r="AA417" s="2">
        <f t="shared" si="232"/>
        <v>8493.7900000000009</v>
      </c>
      <c r="AB417" s="29">
        <f t="shared" si="232"/>
        <v>988.87000000000012</v>
      </c>
      <c r="AC417" s="31">
        <f t="shared" si="199"/>
        <v>3688</v>
      </c>
      <c r="AD417" s="34">
        <f t="shared" si="223"/>
        <v>222263.56</v>
      </c>
      <c r="AE417" s="2">
        <f t="shared" si="224"/>
        <v>-420</v>
      </c>
      <c r="AF417" s="2">
        <f t="shared" si="224"/>
        <v>-18</v>
      </c>
      <c r="AG417" s="2">
        <f t="shared" si="224"/>
        <v>0</v>
      </c>
      <c r="AH417" s="2">
        <f t="shared" si="224"/>
        <v>-37020.140000000014</v>
      </c>
      <c r="AI417" s="2">
        <f t="shared" si="224"/>
        <v>-2304.8500000000004</v>
      </c>
      <c r="AJ417" s="29">
        <f t="shared" si="224"/>
        <v>2177</v>
      </c>
      <c r="AK417" s="31">
        <f t="shared" si="224"/>
        <v>-438</v>
      </c>
      <c r="AL417" s="31">
        <f t="shared" si="224"/>
        <v>-37147.99000000002</v>
      </c>
      <c r="AM417" s="38">
        <f t="shared" si="225"/>
        <v>-0.11589403973509933</v>
      </c>
      <c r="AN417" s="38">
        <f t="shared" si="225"/>
        <v>-0.29508196721311475</v>
      </c>
      <c r="AO417" s="38">
        <f t="shared" si="225"/>
        <v>0</v>
      </c>
      <c r="AP417" s="38">
        <f t="shared" si="225"/>
        <v>-0.17398243921329412</v>
      </c>
      <c r="AQ417" s="38">
        <f t="shared" si="225"/>
        <v>-0.27135707381510493</v>
      </c>
      <c r="AR417" s="39">
        <f t="shared" si="225"/>
        <v>2.2015027253329555</v>
      </c>
      <c r="AS417" s="40">
        <f t="shared" si="225"/>
        <v>-0.11876355748373102</v>
      </c>
      <c r="AT417" s="40">
        <f t="shared" si="225"/>
        <v>-0.16713486457249233</v>
      </c>
      <c r="AU417" s="119">
        <f t="shared" si="226"/>
        <v>54.856666666666662</v>
      </c>
      <c r="AV417" s="120">
        <f t="shared" si="227"/>
        <v>58.714376379690947</v>
      </c>
      <c r="AW417" s="121">
        <f t="shared" si="228"/>
        <v>-3.8577097130242848</v>
      </c>
      <c r="AX417" s="120">
        <f t="shared" si="229"/>
        <v>203.36543478260873</v>
      </c>
      <c r="AY417" s="120">
        <f t="shared" si="230"/>
        <v>148.16656250000003</v>
      </c>
      <c r="AZ417" s="121">
        <f t="shared" si="231"/>
        <v>55.198872282608704</v>
      </c>
    </row>
    <row r="418" spans="1:52" x14ac:dyDescent="0.2">
      <c r="F418" s="73" t="s">
        <v>83</v>
      </c>
      <c r="G418" s="60"/>
      <c r="H418" s="28">
        <f>SUMIF($E$14:$E$377,$F418,H$14:H$377)</f>
        <v>3572</v>
      </c>
      <c r="I418" s="2">
        <f t="shared" si="219"/>
        <v>58</v>
      </c>
      <c r="J418" s="2">
        <f t="shared" si="219"/>
        <v>5</v>
      </c>
      <c r="K418" s="2">
        <f t="shared" si="219"/>
        <v>212936.68</v>
      </c>
      <c r="L418" s="2">
        <f t="shared" si="219"/>
        <v>10527.17</v>
      </c>
      <c r="M418" s="29">
        <f t="shared" si="219"/>
        <v>1462.72</v>
      </c>
      <c r="N418" s="31">
        <f t="shared" si="220"/>
        <v>3635</v>
      </c>
      <c r="O418" s="34">
        <f t="shared" si="221"/>
        <v>224926.57</v>
      </c>
      <c r="P418" s="3"/>
      <c r="U418" s="73" t="s">
        <v>83</v>
      </c>
      <c r="V418" s="60"/>
      <c r="W418" s="2">
        <f t="shared" ref="W418:AB418" si="233">SUMIF($N$182:$N$188,"&lt;&gt;0",W$182:W$188)</f>
        <v>3608</v>
      </c>
      <c r="X418" s="2">
        <f t="shared" si="233"/>
        <v>57</v>
      </c>
      <c r="Y418" s="2">
        <f t="shared" si="233"/>
        <v>6</v>
      </c>
      <c r="Z418" s="2">
        <f t="shared" si="233"/>
        <v>201810.36</v>
      </c>
      <c r="AA418" s="2">
        <f t="shared" si="233"/>
        <v>7661.6900000000005</v>
      </c>
      <c r="AB418" s="29">
        <f t="shared" si="233"/>
        <v>902.05999999999972</v>
      </c>
      <c r="AC418" s="31">
        <f t="shared" si="199"/>
        <v>3671</v>
      </c>
      <c r="AD418" s="34">
        <f t="shared" si="223"/>
        <v>210374.11</v>
      </c>
      <c r="AE418" s="2">
        <f t="shared" si="224"/>
        <v>-36</v>
      </c>
      <c r="AF418" s="2">
        <f t="shared" si="224"/>
        <v>1</v>
      </c>
      <c r="AG418" s="2">
        <f t="shared" si="224"/>
        <v>-1</v>
      </c>
      <c r="AH418" s="2">
        <f t="shared" si="224"/>
        <v>11126.320000000007</v>
      </c>
      <c r="AI418" s="2">
        <f t="shared" si="224"/>
        <v>2865.4799999999996</v>
      </c>
      <c r="AJ418" s="29">
        <f t="shared" si="224"/>
        <v>560.66000000000031</v>
      </c>
      <c r="AK418" s="31">
        <f t="shared" si="224"/>
        <v>-36</v>
      </c>
      <c r="AL418" s="31">
        <f t="shared" si="224"/>
        <v>14552.460000000021</v>
      </c>
      <c r="AM418" s="38">
        <f t="shared" si="225"/>
        <v>-9.9778270509977823E-3</v>
      </c>
      <c r="AN418" s="38">
        <f t="shared" si="225"/>
        <v>1.7543859649122806E-2</v>
      </c>
      <c r="AO418" s="38">
        <f t="shared" si="225"/>
        <v>-0.16666666666666666</v>
      </c>
      <c r="AP418" s="38">
        <f t="shared" si="225"/>
        <v>5.5132551173289655E-2</v>
      </c>
      <c r="AQ418" s="38">
        <f t="shared" si="225"/>
        <v>0.37400103632488385</v>
      </c>
      <c r="AR418" s="39">
        <f t="shared" si="225"/>
        <v>0.62153293572489687</v>
      </c>
      <c r="AS418" s="40">
        <f t="shared" si="225"/>
        <v>-9.8065922092073002E-3</v>
      </c>
      <c r="AT418" s="40">
        <f t="shared" si="225"/>
        <v>6.9174196387568901E-2</v>
      </c>
      <c r="AU418" s="119">
        <f t="shared" si="226"/>
        <v>59.612732362821944</v>
      </c>
      <c r="AV418" s="120">
        <f t="shared" si="227"/>
        <v>55.934135254988909</v>
      </c>
      <c r="AW418" s="121">
        <f t="shared" si="228"/>
        <v>3.6785971078330348</v>
      </c>
      <c r="AX418" s="120">
        <f t="shared" si="229"/>
        <v>190.31571428571428</v>
      </c>
      <c r="AY418" s="120">
        <f t="shared" si="230"/>
        <v>135.93253968253967</v>
      </c>
      <c r="AZ418" s="121">
        <f t="shared" si="231"/>
        <v>54.383174603174609</v>
      </c>
    </row>
    <row r="419" spans="1:52" ht="13.5" thickBot="1" x14ac:dyDescent="0.25">
      <c r="F419" s="78" t="s">
        <v>84</v>
      </c>
      <c r="G419" s="61"/>
      <c r="H419" s="43">
        <f>SUMIF($E$14:$E$377,$F419,H$14:H$377)</f>
        <v>3384</v>
      </c>
      <c r="I419" s="44">
        <f t="shared" si="219"/>
        <v>49</v>
      </c>
      <c r="J419" s="44">
        <f t="shared" si="219"/>
        <v>3</v>
      </c>
      <c r="K419" s="44">
        <f t="shared" si="219"/>
        <v>185265.41</v>
      </c>
      <c r="L419" s="44">
        <f t="shared" si="219"/>
        <v>12820.31</v>
      </c>
      <c r="M419" s="45">
        <f t="shared" si="219"/>
        <v>-232.73000000000002</v>
      </c>
      <c r="N419" s="47">
        <f t="shared" si="220"/>
        <v>3436</v>
      </c>
      <c r="O419" s="51">
        <f t="shared" si="221"/>
        <v>197852.99</v>
      </c>
      <c r="P419" s="3"/>
      <c r="Q419" s="42"/>
      <c r="R419" s="42"/>
      <c r="S419" s="42"/>
      <c r="T419" s="42"/>
      <c r="U419" s="78" t="s">
        <v>84</v>
      </c>
      <c r="V419" s="61"/>
      <c r="W419" s="44">
        <f t="shared" ref="W419:AB419" si="234">SUMIF($N$189:$N$195,"&lt;&gt;0",W$189:W$195)</f>
        <v>3580</v>
      </c>
      <c r="X419" s="44">
        <f t="shared" si="234"/>
        <v>64</v>
      </c>
      <c r="Y419" s="44">
        <f t="shared" si="234"/>
        <v>9</v>
      </c>
      <c r="Z419" s="44">
        <f t="shared" si="234"/>
        <v>205387.87999999998</v>
      </c>
      <c r="AA419" s="44">
        <f t="shared" si="234"/>
        <v>7885.1799999999994</v>
      </c>
      <c r="AB419" s="45">
        <f t="shared" si="234"/>
        <v>1281.3899999999999</v>
      </c>
      <c r="AC419" s="47">
        <f t="shared" si="199"/>
        <v>3653</v>
      </c>
      <c r="AD419" s="51">
        <f t="shared" si="223"/>
        <v>214554.44999999998</v>
      </c>
      <c r="AE419" s="44">
        <f t="shared" si="224"/>
        <v>-196</v>
      </c>
      <c r="AF419" s="44">
        <f t="shared" si="224"/>
        <v>-15</v>
      </c>
      <c r="AG419" s="44">
        <f t="shared" si="224"/>
        <v>-6</v>
      </c>
      <c r="AH419" s="44">
        <f t="shared" si="224"/>
        <v>-20122.469999999972</v>
      </c>
      <c r="AI419" s="44">
        <f t="shared" si="224"/>
        <v>4935.13</v>
      </c>
      <c r="AJ419" s="45">
        <f t="shared" si="224"/>
        <v>-1514.12</v>
      </c>
      <c r="AK419" s="47">
        <f t="shared" si="224"/>
        <v>-217</v>
      </c>
      <c r="AL419" s="47">
        <f t="shared" si="224"/>
        <v>-16701.459999999992</v>
      </c>
      <c r="AM419" s="56">
        <f t="shared" si="225"/>
        <v>-5.4748603351955305E-2</v>
      </c>
      <c r="AN419" s="56">
        <f t="shared" si="225"/>
        <v>-0.234375</v>
      </c>
      <c r="AO419" s="56">
        <f t="shared" si="225"/>
        <v>-0.66666666666666663</v>
      </c>
      <c r="AP419" s="56">
        <f t="shared" si="225"/>
        <v>-9.7973015739779651E-2</v>
      </c>
      <c r="AQ419" s="56">
        <f t="shared" si="225"/>
        <v>0.62587410813703692</v>
      </c>
      <c r="AR419" s="57">
        <f t="shared" si="225"/>
        <v>-1.1816230811852755</v>
      </c>
      <c r="AS419" s="58">
        <f t="shared" si="225"/>
        <v>-5.9403230221735562E-2</v>
      </c>
      <c r="AT419" s="58">
        <f t="shared" si="225"/>
        <v>-7.7842524356870682E-2</v>
      </c>
      <c r="AU419" s="122">
        <f t="shared" si="226"/>
        <v>54.747461583924348</v>
      </c>
      <c r="AV419" s="123">
        <f t="shared" si="227"/>
        <v>57.370916201117311</v>
      </c>
      <c r="AW419" s="124">
        <f t="shared" si="228"/>
        <v>-2.6234546171929622</v>
      </c>
      <c r="AX419" s="123">
        <f t="shared" si="229"/>
        <v>242.06884615384615</v>
      </c>
      <c r="AY419" s="123">
        <f t="shared" si="230"/>
        <v>125.56945205479451</v>
      </c>
      <c r="AZ419" s="124">
        <f t="shared" si="231"/>
        <v>116.49939409905164</v>
      </c>
    </row>
    <row r="420" spans="1:52" x14ac:dyDescent="0.2">
      <c r="A420" t="s">
        <v>46</v>
      </c>
      <c r="B420" t="s">
        <v>46</v>
      </c>
      <c r="C420" t="s">
        <v>85</v>
      </c>
      <c r="D420" t="s">
        <v>85</v>
      </c>
      <c r="F420" s="83" t="s">
        <v>86</v>
      </c>
      <c r="G420" s="60"/>
      <c r="H420" s="32">
        <f t="shared" ref="H420:M420" si="235">SUM(H416:H419)</f>
        <v>13293</v>
      </c>
      <c r="I420" s="5">
        <f t="shared" si="235"/>
        <v>191</v>
      </c>
      <c r="J420" s="5">
        <f t="shared" si="235"/>
        <v>16</v>
      </c>
      <c r="K420" s="5">
        <f t="shared" si="235"/>
        <v>751834.64</v>
      </c>
      <c r="L420" s="5">
        <f t="shared" si="235"/>
        <v>35495.57</v>
      </c>
      <c r="M420" s="33">
        <f t="shared" si="235"/>
        <v>4976.9799999999996</v>
      </c>
      <c r="N420" s="34">
        <f t="shared" si="220"/>
        <v>13500</v>
      </c>
      <c r="O420" s="34">
        <f t="shared" si="221"/>
        <v>792307.19</v>
      </c>
      <c r="P420" s="3" t="s">
        <v>49</v>
      </c>
      <c r="Q420" t="s">
        <v>49</v>
      </c>
      <c r="R420" t="s">
        <v>85</v>
      </c>
      <c r="S420" t="s">
        <v>85</v>
      </c>
      <c r="U420" s="83" t="s">
        <v>86</v>
      </c>
      <c r="V420" s="60"/>
      <c r="W420" s="5">
        <f t="shared" ref="W420:AB420" si="236">SUM(W416:W419)</f>
        <v>14134</v>
      </c>
      <c r="X420" s="5">
        <f t="shared" si="236"/>
        <v>233</v>
      </c>
      <c r="Y420" s="5">
        <f t="shared" si="236"/>
        <v>24</v>
      </c>
      <c r="Z420" s="5">
        <f t="shared" si="236"/>
        <v>819452.66</v>
      </c>
      <c r="AA420" s="5">
        <f t="shared" si="236"/>
        <v>31453.47</v>
      </c>
      <c r="AB420" s="33">
        <f t="shared" si="236"/>
        <v>4339.5399999999991</v>
      </c>
      <c r="AC420" s="34">
        <f t="shared" si="199"/>
        <v>14391</v>
      </c>
      <c r="AD420" s="34">
        <f t="shared" si="223"/>
        <v>855245.67</v>
      </c>
      <c r="AE420" s="2">
        <f t="shared" si="224"/>
        <v>-841</v>
      </c>
      <c r="AF420" s="2">
        <f t="shared" si="224"/>
        <v>-42</v>
      </c>
      <c r="AG420" s="2">
        <f t="shared" si="224"/>
        <v>-8</v>
      </c>
      <c r="AH420" s="2">
        <f t="shared" si="224"/>
        <v>-67618.020000000019</v>
      </c>
      <c r="AI420" s="2">
        <f t="shared" si="224"/>
        <v>4042.0999999999985</v>
      </c>
      <c r="AJ420" s="29">
        <f t="shared" si="224"/>
        <v>637.44000000000051</v>
      </c>
      <c r="AK420" s="31">
        <f t="shared" si="224"/>
        <v>-891</v>
      </c>
      <c r="AL420" s="31">
        <f t="shared" si="224"/>
        <v>-62938.480000000098</v>
      </c>
      <c r="AM420" s="38">
        <f t="shared" si="225"/>
        <v>-5.9501910287250603E-2</v>
      </c>
      <c r="AN420" s="38">
        <f t="shared" si="225"/>
        <v>-0.18025751072961374</v>
      </c>
      <c r="AO420" s="38">
        <f t="shared" si="225"/>
        <v>-0.33333333333333331</v>
      </c>
      <c r="AP420" s="38">
        <f t="shared" si="225"/>
        <v>-8.2516078476089175E-2</v>
      </c>
      <c r="AQ420" s="38">
        <f t="shared" si="225"/>
        <v>0.12851046323346832</v>
      </c>
      <c r="AR420" s="39">
        <f t="shared" si="225"/>
        <v>0.14689114514441637</v>
      </c>
      <c r="AS420" s="40">
        <f t="shared" si="225"/>
        <v>-6.1913696060037521E-2</v>
      </c>
      <c r="AT420" s="40">
        <f t="shared" si="225"/>
        <v>-7.3591112130389505E-2</v>
      </c>
      <c r="AU420" s="119">
        <f t="shared" si="226"/>
        <v>56.558688031294665</v>
      </c>
      <c r="AV420" s="120">
        <f t="shared" si="227"/>
        <v>57.977406254421965</v>
      </c>
      <c r="AW420" s="121">
        <f t="shared" si="228"/>
        <v>-1.4187182231272999</v>
      </c>
      <c r="AX420" s="120">
        <f t="shared" si="229"/>
        <v>195.51956521739132</v>
      </c>
      <c r="AY420" s="120">
        <f t="shared" si="230"/>
        <v>139.27241245136187</v>
      </c>
      <c r="AZ420" s="121">
        <f t="shared" si="231"/>
        <v>56.247152766029444</v>
      </c>
    </row>
    <row r="421" spans="1:52" ht="13.5" thickBot="1" x14ac:dyDescent="0.25">
      <c r="A421" t="s">
        <v>46</v>
      </c>
      <c r="B421" t="s">
        <v>46</v>
      </c>
      <c r="C421" t="s">
        <v>85</v>
      </c>
      <c r="D421" t="s">
        <v>85</v>
      </c>
      <c r="F421" s="78" t="s">
        <v>87</v>
      </c>
      <c r="G421" s="61"/>
      <c r="H421" s="48">
        <f t="shared" ref="H421:M421" si="237">SUMIF($D$14:$D$377,"06 Jun",H$14:H$377)</f>
        <v>14044</v>
      </c>
      <c r="I421" s="49">
        <f t="shared" si="237"/>
        <v>208</v>
      </c>
      <c r="J421" s="49">
        <f t="shared" si="237"/>
        <v>17</v>
      </c>
      <c r="K421" s="49">
        <f t="shared" si="237"/>
        <v>793656.84</v>
      </c>
      <c r="L421" s="49">
        <f t="shared" si="237"/>
        <v>37073.22</v>
      </c>
      <c r="M421" s="50">
        <f t="shared" si="237"/>
        <v>6357.8200000000006</v>
      </c>
      <c r="N421" s="51">
        <f t="shared" si="220"/>
        <v>14269</v>
      </c>
      <c r="O421" s="51">
        <f t="shared" si="221"/>
        <v>837087.87999999989</v>
      </c>
      <c r="P421" s="3" t="s">
        <v>49</v>
      </c>
      <c r="Q421" s="42" t="s">
        <v>49</v>
      </c>
      <c r="R421" s="42" t="s">
        <v>85</v>
      </c>
      <c r="S421" s="42" t="s">
        <v>85</v>
      </c>
      <c r="T421" s="42"/>
      <c r="U421" s="78" t="s">
        <v>87</v>
      </c>
      <c r="V421" s="61"/>
      <c r="W421" s="49">
        <f t="shared" ref="W421:AB421" si="238">SUMIFS(W$7:W$377,$N$7:$N$377,"&lt;&gt;0",$Q$7:$Q$377,$Q421,$S$7:$S$377,$S421)</f>
        <v>14836</v>
      </c>
      <c r="X421" s="49">
        <f t="shared" si="238"/>
        <v>246</v>
      </c>
      <c r="Y421" s="49">
        <f t="shared" si="238"/>
        <v>26</v>
      </c>
      <c r="Z421" s="49">
        <f t="shared" si="238"/>
        <v>861901.24000000022</v>
      </c>
      <c r="AA421" s="49">
        <f t="shared" si="238"/>
        <v>33236.819999999992</v>
      </c>
      <c r="AB421" s="50">
        <f t="shared" si="238"/>
        <v>3951.6599999999989</v>
      </c>
      <c r="AC421" s="51">
        <f t="shared" si="199"/>
        <v>15108</v>
      </c>
      <c r="AD421" s="51">
        <f t="shared" si="223"/>
        <v>899089.7200000002</v>
      </c>
      <c r="AE421" s="44">
        <f t="shared" si="224"/>
        <v>-792</v>
      </c>
      <c r="AF421" s="44">
        <f t="shared" si="224"/>
        <v>-38</v>
      </c>
      <c r="AG421" s="44">
        <f t="shared" si="224"/>
        <v>-9</v>
      </c>
      <c r="AH421" s="44">
        <f t="shared" si="224"/>
        <v>-68244.400000000256</v>
      </c>
      <c r="AI421" s="44">
        <f t="shared" si="224"/>
        <v>3836.4000000000087</v>
      </c>
      <c r="AJ421" s="45">
        <f t="shared" si="224"/>
        <v>2406.1600000000017</v>
      </c>
      <c r="AK421" s="47">
        <f t="shared" si="224"/>
        <v>-839</v>
      </c>
      <c r="AL421" s="47">
        <f t="shared" si="224"/>
        <v>-62001.840000000317</v>
      </c>
      <c r="AM421" s="56">
        <f t="shared" si="225"/>
        <v>-5.3383661364249123E-2</v>
      </c>
      <c r="AN421" s="56">
        <f t="shared" si="225"/>
        <v>-0.15447154471544716</v>
      </c>
      <c r="AO421" s="56">
        <f t="shared" si="225"/>
        <v>-0.34615384615384615</v>
      </c>
      <c r="AP421" s="56">
        <f t="shared" si="225"/>
        <v>-7.9178909175255663E-2</v>
      </c>
      <c r="AQ421" s="56">
        <f t="shared" si="225"/>
        <v>0.11542620503405589</v>
      </c>
      <c r="AR421" s="57">
        <f t="shared" si="225"/>
        <v>0.60889853884190503</v>
      </c>
      <c r="AS421" s="58">
        <f t="shared" si="225"/>
        <v>-5.5533492189568441E-2</v>
      </c>
      <c r="AT421" s="58">
        <f t="shared" si="225"/>
        <v>-6.8960681699263893E-2</v>
      </c>
      <c r="AU421" s="122">
        <f t="shared" si="226"/>
        <v>56.51216462546283</v>
      </c>
      <c r="AV421" s="123">
        <f t="shared" si="227"/>
        <v>58.095257481801042</v>
      </c>
      <c r="AW421" s="124">
        <f t="shared" si="228"/>
        <v>-1.5830928563382116</v>
      </c>
      <c r="AX421" s="123">
        <f t="shared" si="229"/>
        <v>193.02684444444444</v>
      </c>
      <c r="AY421" s="123">
        <f t="shared" si="230"/>
        <v>136.72235294117644</v>
      </c>
      <c r="AZ421" s="124">
        <f t="shared" si="231"/>
        <v>56.304491503267997</v>
      </c>
    </row>
    <row r="422" spans="1:52" ht="13.5" thickBot="1" x14ac:dyDescent="0.25">
      <c r="N422" s="1"/>
      <c r="P422" s="3"/>
      <c r="AC422" s="1"/>
      <c r="AK422" s="1"/>
      <c r="AS422" s="1"/>
      <c r="AX422" s="98"/>
      <c r="AY422" s="98"/>
      <c r="AZ422" s="98"/>
    </row>
    <row r="423" spans="1:52" x14ac:dyDescent="0.2">
      <c r="F423" s="62" t="s">
        <v>88</v>
      </c>
      <c r="G423" s="63"/>
      <c r="H423" s="64">
        <f>SUMIF($E$14:$E$377,$F423,$H$14:$H$377)</f>
        <v>4313</v>
      </c>
      <c r="I423" s="65">
        <f t="shared" ref="I423:M426" si="239">SUMIF($E$14:$E$377,$F423,I$14:I$377)</f>
        <v>67</v>
      </c>
      <c r="J423" s="65">
        <f t="shared" si="239"/>
        <v>3</v>
      </c>
      <c r="K423" s="65">
        <f t="shared" si="239"/>
        <v>251388.01</v>
      </c>
      <c r="L423" s="65">
        <f t="shared" si="239"/>
        <v>8455.8799999999992</v>
      </c>
      <c r="M423" s="86">
        <f t="shared" si="239"/>
        <v>1638.41</v>
      </c>
      <c r="N423" s="87">
        <f t="shared" ref="N423:N428" si="240">SUM(H423:J423)</f>
        <v>4383</v>
      </c>
      <c r="O423" s="95">
        <f t="shared" ref="O423:O428" si="241">SUM(K423:M423)</f>
        <v>261482.30000000002</v>
      </c>
      <c r="P423" s="3"/>
      <c r="Q423" s="67"/>
      <c r="R423" s="67"/>
      <c r="S423" s="67"/>
      <c r="T423" s="67"/>
      <c r="U423" s="62" t="s">
        <v>88</v>
      </c>
      <c r="V423" s="63"/>
      <c r="W423" s="65">
        <f t="shared" ref="W423:AB423" si="242">SUMIF($N$196:$N$202,"&lt;&gt;0",W$196:W$202)</f>
        <v>4201</v>
      </c>
      <c r="X423" s="65">
        <f t="shared" si="242"/>
        <v>59</v>
      </c>
      <c r="Y423" s="65">
        <f t="shared" si="242"/>
        <v>8</v>
      </c>
      <c r="Z423" s="65">
        <f t="shared" si="242"/>
        <v>244001</v>
      </c>
      <c r="AA423" s="65">
        <f t="shared" si="242"/>
        <v>7603.7599999999993</v>
      </c>
      <c r="AB423" s="86">
        <f t="shared" si="242"/>
        <v>1311.65</v>
      </c>
      <c r="AC423" s="87">
        <f t="shared" si="199"/>
        <v>4268</v>
      </c>
      <c r="AD423" s="95">
        <f t="shared" ref="AD423:AD428" si="243">SUM(Z423:AB423)</f>
        <v>252916.41</v>
      </c>
      <c r="AE423" s="65">
        <f t="shared" ref="AE423:AL428" si="244">+H423-W423</f>
        <v>112</v>
      </c>
      <c r="AF423" s="65">
        <f t="shared" si="244"/>
        <v>8</v>
      </c>
      <c r="AG423" s="65">
        <f t="shared" si="244"/>
        <v>-5</v>
      </c>
      <c r="AH423" s="65">
        <f t="shared" si="244"/>
        <v>7387.0100000000093</v>
      </c>
      <c r="AI423" s="65">
        <f t="shared" si="244"/>
        <v>852.11999999999989</v>
      </c>
      <c r="AJ423" s="86">
        <f t="shared" si="244"/>
        <v>326.76</v>
      </c>
      <c r="AK423" s="87">
        <f t="shared" si="244"/>
        <v>115</v>
      </c>
      <c r="AL423" s="87">
        <f t="shared" si="244"/>
        <v>8565.890000000014</v>
      </c>
      <c r="AM423" s="70">
        <f t="shared" ref="AM423:AT428" si="245">IFERROR(AE423/W423,"")</f>
        <v>2.6660318971673411E-2</v>
      </c>
      <c r="AN423" s="70">
        <f t="shared" si="245"/>
        <v>0.13559322033898305</v>
      </c>
      <c r="AO423" s="70">
        <f t="shared" si="245"/>
        <v>-0.625</v>
      </c>
      <c r="AP423" s="70">
        <f t="shared" si="245"/>
        <v>3.0274507071692366E-2</v>
      </c>
      <c r="AQ423" s="70">
        <f t="shared" si="245"/>
        <v>0.1120656096457542</v>
      </c>
      <c r="AR423" s="89">
        <f t="shared" si="245"/>
        <v>0.24912133572218195</v>
      </c>
      <c r="AS423" s="90">
        <f t="shared" si="245"/>
        <v>2.6944704779756325E-2</v>
      </c>
      <c r="AT423" s="90">
        <f t="shared" si="245"/>
        <v>3.3868462706710151E-2</v>
      </c>
      <c r="AU423" s="116">
        <f t="shared" ref="AU423:AU428" si="246">IFERROR(K423/H423,0)</f>
        <v>58.286114073730587</v>
      </c>
      <c r="AV423" s="117">
        <f t="shared" ref="AV423:AV428" si="247">+Z423/W423</f>
        <v>58.081647226850748</v>
      </c>
      <c r="AW423" s="118">
        <f t="shared" ref="AW423:AW428" si="248">+AU423-AV423</f>
        <v>0.20446684687983918</v>
      </c>
      <c r="AX423" s="117">
        <f t="shared" ref="AX423:AX428" si="249">IFERROR((L423+M423)/(I423+J423),0)</f>
        <v>144.20414285714284</v>
      </c>
      <c r="AY423" s="117">
        <f t="shared" ref="AY423:AY428" si="250">(AA423+AB423)/(X423+Y423)</f>
        <v>133.06582089552239</v>
      </c>
      <c r="AZ423" s="118">
        <f t="shared" ref="AZ423:AZ428" si="251">+AX423-AY423</f>
        <v>11.138321961620449</v>
      </c>
    </row>
    <row r="424" spans="1:52" x14ac:dyDescent="0.2">
      <c r="F424" s="73" t="s">
        <v>89</v>
      </c>
      <c r="G424" s="60"/>
      <c r="H424" s="28">
        <f>SUMIF($E$14:$E$377,$F424,H$14:H$377)</f>
        <v>3073</v>
      </c>
      <c r="I424" s="2">
        <f t="shared" si="239"/>
        <v>38</v>
      </c>
      <c r="J424" s="2">
        <f t="shared" si="239"/>
        <v>6</v>
      </c>
      <c r="K424" s="2">
        <f t="shared" si="239"/>
        <v>173601.23</v>
      </c>
      <c r="L424" s="2">
        <f t="shared" si="239"/>
        <v>5160.96</v>
      </c>
      <c r="M424" s="29">
        <f t="shared" si="239"/>
        <v>1784.03</v>
      </c>
      <c r="N424" s="31">
        <f t="shared" si="240"/>
        <v>3117</v>
      </c>
      <c r="O424" s="34">
        <f t="shared" si="241"/>
        <v>180546.22</v>
      </c>
      <c r="P424" s="3"/>
      <c r="U424" s="73" t="s">
        <v>89</v>
      </c>
      <c r="V424" s="60"/>
      <c r="W424" s="2">
        <f t="shared" ref="W424:AB424" si="252">SUMIF($N$203:$N$209,"&lt;&gt;0",W$203:W$209)</f>
        <v>3137</v>
      </c>
      <c r="X424" s="2">
        <f t="shared" si="252"/>
        <v>40</v>
      </c>
      <c r="Y424" s="2">
        <f t="shared" si="252"/>
        <v>3</v>
      </c>
      <c r="Z424" s="2">
        <f t="shared" si="252"/>
        <v>176108.11</v>
      </c>
      <c r="AA424" s="2">
        <f t="shared" si="252"/>
        <v>7238.5999999999995</v>
      </c>
      <c r="AB424" s="29">
        <f t="shared" si="252"/>
        <v>500.08</v>
      </c>
      <c r="AC424" s="31">
        <f t="shared" si="199"/>
        <v>3180</v>
      </c>
      <c r="AD424" s="34">
        <f t="shared" si="243"/>
        <v>183846.78999999998</v>
      </c>
      <c r="AE424" s="2">
        <f t="shared" si="244"/>
        <v>-64</v>
      </c>
      <c r="AF424" s="2">
        <f t="shared" si="244"/>
        <v>-2</v>
      </c>
      <c r="AG424" s="2">
        <f t="shared" si="244"/>
        <v>3</v>
      </c>
      <c r="AH424" s="2">
        <f t="shared" si="244"/>
        <v>-2506.8799999999756</v>
      </c>
      <c r="AI424" s="2">
        <f t="shared" si="244"/>
        <v>-2077.6399999999994</v>
      </c>
      <c r="AJ424" s="29">
        <f t="shared" si="244"/>
        <v>1283.95</v>
      </c>
      <c r="AK424" s="31">
        <f t="shared" si="244"/>
        <v>-63</v>
      </c>
      <c r="AL424" s="31">
        <f t="shared" si="244"/>
        <v>-3300.5699999999779</v>
      </c>
      <c r="AM424" s="38">
        <f t="shared" si="245"/>
        <v>-2.0401657634682817E-2</v>
      </c>
      <c r="AN424" s="38">
        <f t="shared" si="245"/>
        <v>-0.05</v>
      </c>
      <c r="AO424" s="38">
        <f t="shared" si="245"/>
        <v>1</v>
      </c>
      <c r="AP424" s="38">
        <f t="shared" si="245"/>
        <v>-1.4234892419207586E-2</v>
      </c>
      <c r="AQ424" s="38">
        <f t="shared" si="245"/>
        <v>-0.28702235238858337</v>
      </c>
      <c r="AR424" s="39">
        <f t="shared" si="245"/>
        <v>2.5674892017277235</v>
      </c>
      <c r="AS424" s="40">
        <f t="shared" si="245"/>
        <v>-1.981132075471698E-2</v>
      </c>
      <c r="AT424" s="40">
        <f t="shared" si="245"/>
        <v>-1.7952829092093357E-2</v>
      </c>
      <c r="AU424" s="119">
        <f t="shared" si="246"/>
        <v>56.492427595183862</v>
      </c>
      <c r="AV424" s="120">
        <f t="shared" si="247"/>
        <v>56.139021357985335</v>
      </c>
      <c r="AW424" s="121">
        <f t="shared" si="248"/>
        <v>0.35340623719852715</v>
      </c>
      <c r="AX424" s="120">
        <f t="shared" si="249"/>
        <v>157.84068181818182</v>
      </c>
      <c r="AY424" s="120">
        <f t="shared" si="250"/>
        <v>179.96930232558137</v>
      </c>
      <c r="AZ424" s="121">
        <f t="shared" si="251"/>
        <v>-22.128620507399546</v>
      </c>
    </row>
    <row r="425" spans="1:52" x14ac:dyDescent="0.2">
      <c r="F425" s="73" t="s">
        <v>90</v>
      </c>
      <c r="G425" s="60"/>
      <c r="H425" s="28">
        <f>SUMIF($E$14:$E$377,$F425,H$14:H$377)</f>
        <v>3304</v>
      </c>
      <c r="I425" s="2">
        <f t="shared" si="239"/>
        <v>45</v>
      </c>
      <c r="J425" s="2">
        <f t="shared" si="239"/>
        <v>2</v>
      </c>
      <c r="K425" s="2">
        <f t="shared" si="239"/>
        <v>178687.41</v>
      </c>
      <c r="L425" s="2">
        <f t="shared" si="239"/>
        <v>5107.369999999999</v>
      </c>
      <c r="M425" s="29">
        <f t="shared" si="239"/>
        <v>1222.97</v>
      </c>
      <c r="N425" s="31">
        <f t="shared" si="240"/>
        <v>3351</v>
      </c>
      <c r="O425" s="34">
        <f t="shared" si="241"/>
        <v>185017.75</v>
      </c>
      <c r="P425" s="3"/>
      <c r="U425" s="73" t="s">
        <v>90</v>
      </c>
      <c r="V425" s="60"/>
      <c r="W425" s="2">
        <f t="shared" ref="W425:AB425" si="253">SUMIF($N$210:$N$216,"&lt;&gt;0",W$210:W$216)</f>
        <v>3416</v>
      </c>
      <c r="X425" s="2">
        <f t="shared" si="253"/>
        <v>46</v>
      </c>
      <c r="Y425" s="2">
        <f t="shared" si="253"/>
        <v>6</v>
      </c>
      <c r="Z425" s="2">
        <f t="shared" si="253"/>
        <v>194316.96000000002</v>
      </c>
      <c r="AA425" s="2">
        <f t="shared" si="253"/>
        <v>5999.4799999999987</v>
      </c>
      <c r="AB425" s="29">
        <f t="shared" si="253"/>
        <v>4606.25</v>
      </c>
      <c r="AC425" s="31">
        <f t="shared" si="199"/>
        <v>3468</v>
      </c>
      <c r="AD425" s="34">
        <f t="shared" si="243"/>
        <v>204922.69000000003</v>
      </c>
      <c r="AE425" s="2">
        <f t="shared" si="244"/>
        <v>-112</v>
      </c>
      <c r="AF425" s="2">
        <f t="shared" si="244"/>
        <v>-1</v>
      </c>
      <c r="AG425" s="2">
        <f t="shared" si="244"/>
        <v>-4</v>
      </c>
      <c r="AH425" s="2">
        <f t="shared" si="244"/>
        <v>-15629.550000000017</v>
      </c>
      <c r="AI425" s="2">
        <f t="shared" si="244"/>
        <v>-892.10999999999967</v>
      </c>
      <c r="AJ425" s="29">
        <f t="shared" si="244"/>
        <v>-3383.2799999999997</v>
      </c>
      <c r="AK425" s="31">
        <f t="shared" si="244"/>
        <v>-117</v>
      </c>
      <c r="AL425" s="31">
        <f t="shared" si="244"/>
        <v>-19904.940000000031</v>
      </c>
      <c r="AM425" s="38">
        <f t="shared" si="245"/>
        <v>-3.2786885245901641E-2</v>
      </c>
      <c r="AN425" s="38">
        <f t="shared" si="245"/>
        <v>-2.1739130434782608E-2</v>
      </c>
      <c r="AO425" s="38">
        <f t="shared" si="245"/>
        <v>-0.66666666666666663</v>
      </c>
      <c r="AP425" s="38">
        <f t="shared" si="245"/>
        <v>-8.0433277671696876E-2</v>
      </c>
      <c r="AQ425" s="38">
        <f t="shared" si="245"/>
        <v>-0.14869788715021967</v>
      </c>
      <c r="AR425" s="39">
        <f t="shared" si="245"/>
        <v>-0.73449769335142467</v>
      </c>
      <c r="AS425" s="40">
        <f t="shared" si="245"/>
        <v>-3.3737024221453291E-2</v>
      </c>
      <c r="AT425" s="40">
        <f t="shared" si="245"/>
        <v>-9.7133899618436728E-2</v>
      </c>
      <c r="AU425" s="119">
        <f t="shared" si="246"/>
        <v>54.082145883777244</v>
      </c>
      <c r="AV425" s="120">
        <f t="shared" si="247"/>
        <v>56.884355971896959</v>
      </c>
      <c r="AW425" s="121">
        <f t="shared" si="248"/>
        <v>-2.8022100881197147</v>
      </c>
      <c r="AX425" s="120">
        <f t="shared" si="249"/>
        <v>134.68808510638297</v>
      </c>
      <c r="AY425" s="120">
        <f t="shared" si="250"/>
        <v>203.95634615384614</v>
      </c>
      <c r="AZ425" s="121">
        <f t="shared" si="251"/>
        <v>-69.26826104746317</v>
      </c>
    </row>
    <row r="426" spans="1:52" ht="13.5" thickBot="1" x14ac:dyDescent="0.25">
      <c r="F426" s="78" t="s">
        <v>91</v>
      </c>
      <c r="G426" s="61"/>
      <c r="H426" s="43">
        <f>SUMIF($E$14:$E$377,$F426,H$14:H$377)</f>
        <v>3176</v>
      </c>
      <c r="I426" s="44">
        <f t="shared" si="239"/>
        <v>38</v>
      </c>
      <c r="J426" s="44">
        <f t="shared" si="239"/>
        <v>5</v>
      </c>
      <c r="K426" s="44">
        <f t="shared" si="239"/>
        <v>174073.74999999997</v>
      </c>
      <c r="L426" s="44">
        <f t="shared" si="239"/>
        <v>5698.46</v>
      </c>
      <c r="M426" s="45">
        <f t="shared" si="239"/>
        <v>1735.1</v>
      </c>
      <c r="N426" s="47">
        <f t="shared" si="240"/>
        <v>3219</v>
      </c>
      <c r="O426" s="51">
        <f t="shared" si="241"/>
        <v>181507.30999999997</v>
      </c>
      <c r="P426" s="3"/>
      <c r="Q426" s="42"/>
      <c r="R426" s="42"/>
      <c r="S426" s="42"/>
      <c r="T426" s="42"/>
      <c r="U426" s="78" t="s">
        <v>91</v>
      </c>
      <c r="V426" s="61"/>
      <c r="W426" s="44">
        <f t="shared" ref="W426:AB426" si="254">SUMIF($N$217:$N$223,"&lt;&gt;0",W$217:W$223)</f>
        <v>3518</v>
      </c>
      <c r="X426" s="44">
        <f t="shared" si="254"/>
        <v>47</v>
      </c>
      <c r="Y426" s="44">
        <f t="shared" si="254"/>
        <v>10</v>
      </c>
      <c r="Z426" s="44">
        <f t="shared" si="254"/>
        <v>200337.91999999998</v>
      </c>
      <c r="AA426" s="44">
        <f t="shared" si="254"/>
        <v>7582.47</v>
      </c>
      <c r="AB426" s="45">
        <f t="shared" si="254"/>
        <v>1360.25</v>
      </c>
      <c r="AC426" s="47">
        <f t="shared" si="199"/>
        <v>3575</v>
      </c>
      <c r="AD426" s="51">
        <f t="shared" si="243"/>
        <v>209280.63999999998</v>
      </c>
      <c r="AE426" s="44">
        <f t="shared" si="244"/>
        <v>-342</v>
      </c>
      <c r="AF426" s="44">
        <f t="shared" si="244"/>
        <v>-9</v>
      </c>
      <c r="AG426" s="44">
        <f t="shared" si="244"/>
        <v>-5</v>
      </c>
      <c r="AH426" s="44">
        <f t="shared" si="244"/>
        <v>-26264.170000000013</v>
      </c>
      <c r="AI426" s="44">
        <f t="shared" si="244"/>
        <v>-1884.0100000000002</v>
      </c>
      <c r="AJ426" s="45">
        <f t="shared" si="244"/>
        <v>374.84999999999991</v>
      </c>
      <c r="AK426" s="47">
        <f t="shared" si="244"/>
        <v>-356</v>
      </c>
      <c r="AL426" s="47">
        <f t="shared" si="244"/>
        <v>-27773.330000000016</v>
      </c>
      <c r="AM426" s="56">
        <f t="shared" si="245"/>
        <v>-9.7214326321773736E-2</v>
      </c>
      <c r="AN426" s="56">
        <f t="shared" si="245"/>
        <v>-0.19148936170212766</v>
      </c>
      <c r="AO426" s="56">
        <f t="shared" si="245"/>
        <v>-0.5</v>
      </c>
      <c r="AP426" s="56">
        <f t="shared" si="245"/>
        <v>-0.1310993445474527</v>
      </c>
      <c r="AQ426" s="56">
        <f t="shared" si="245"/>
        <v>-0.24846916637982083</v>
      </c>
      <c r="AR426" s="57">
        <f t="shared" si="245"/>
        <v>0.27557434295166322</v>
      </c>
      <c r="AS426" s="58">
        <f t="shared" si="245"/>
        <v>-9.9580419580419577E-2</v>
      </c>
      <c r="AT426" s="58">
        <f t="shared" si="245"/>
        <v>-0.13270854867416315</v>
      </c>
      <c r="AU426" s="122">
        <f t="shared" si="246"/>
        <v>54.809115239294698</v>
      </c>
      <c r="AV426" s="123">
        <f t="shared" si="247"/>
        <v>56.946537805571346</v>
      </c>
      <c r="AW426" s="124">
        <f t="shared" si="248"/>
        <v>-2.1374225662766477</v>
      </c>
      <c r="AX426" s="123">
        <f t="shared" si="249"/>
        <v>172.87348837209302</v>
      </c>
      <c r="AY426" s="123">
        <f t="shared" si="250"/>
        <v>156.88982456140354</v>
      </c>
      <c r="AZ426" s="124">
        <f t="shared" si="251"/>
        <v>15.983663810689478</v>
      </c>
    </row>
    <row r="427" spans="1:52" x14ac:dyDescent="0.2">
      <c r="A427" t="s">
        <v>46</v>
      </c>
      <c r="B427" t="s">
        <v>46</v>
      </c>
      <c r="C427" t="s">
        <v>92</v>
      </c>
      <c r="D427" t="s">
        <v>92</v>
      </c>
      <c r="F427" s="83" t="s">
        <v>93</v>
      </c>
      <c r="G427" s="60"/>
      <c r="H427" s="32">
        <f t="shared" ref="H427:M427" si="255">SUM(H423:H426)</f>
        <v>13866</v>
      </c>
      <c r="I427" s="5">
        <f t="shared" si="255"/>
        <v>188</v>
      </c>
      <c r="J427" s="5">
        <f t="shared" si="255"/>
        <v>16</v>
      </c>
      <c r="K427" s="5">
        <f t="shared" si="255"/>
        <v>777750.4</v>
      </c>
      <c r="L427" s="5">
        <f t="shared" si="255"/>
        <v>24422.67</v>
      </c>
      <c r="M427" s="33">
        <f t="shared" si="255"/>
        <v>6380.51</v>
      </c>
      <c r="N427" s="34">
        <f t="shared" si="240"/>
        <v>14070</v>
      </c>
      <c r="O427" s="34">
        <f t="shared" si="241"/>
        <v>808553.58000000007</v>
      </c>
      <c r="P427" s="3" t="s">
        <v>49</v>
      </c>
      <c r="Q427" t="s">
        <v>49</v>
      </c>
      <c r="R427" t="s">
        <v>92</v>
      </c>
      <c r="S427" t="s">
        <v>92</v>
      </c>
      <c r="U427" s="83" t="s">
        <v>93</v>
      </c>
      <c r="V427" s="60"/>
      <c r="W427" s="5">
        <f t="shared" ref="W427:AB427" si="256">SUM(W423:W426)</f>
        <v>14272</v>
      </c>
      <c r="X427" s="5">
        <f t="shared" si="256"/>
        <v>192</v>
      </c>
      <c r="Y427" s="5">
        <f t="shared" si="256"/>
        <v>27</v>
      </c>
      <c r="Z427" s="5">
        <f t="shared" si="256"/>
        <v>814763.99</v>
      </c>
      <c r="AA427" s="5">
        <f t="shared" si="256"/>
        <v>28424.309999999998</v>
      </c>
      <c r="AB427" s="33">
        <f t="shared" si="256"/>
        <v>7778.23</v>
      </c>
      <c r="AC427" s="34">
        <f t="shared" si="199"/>
        <v>14491</v>
      </c>
      <c r="AD427" s="34">
        <f t="shared" si="243"/>
        <v>850966.53</v>
      </c>
      <c r="AE427" s="2">
        <f t="shared" si="244"/>
        <v>-406</v>
      </c>
      <c r="AF427" s="2">
        <f t="shared" si="244"/>
        <v>-4</v>
      </c>
      <c r="AG427" s="2">
        <f t="shared" si="244"/>
        <v>-11</v>
      </c>
      <c r="AH427" s="2">
        <f t="shared" si="244"/>
        <v>-37013.589999999967</v>
      </c>
      <c r="AI427" s="2">
        <f t="shared" si="244"/>
        <v>-4001.6399999999994</v>
      </c>
      <c r="AJ427" s="29">
        <f t="shared" si="244"/>
        <v>-1397.7199999999993</v>
      </c>
      <c r="AK427" s="31">
        <f t="shared" si="244"/>
        <v>-421</v>
      </c>
      <c r="AL427" s="31">
        <f t="shared" si="244"/>
        <v>-42412.949999999953</v>
      </c>
      <c r="AM427" s="38">
        <f t="shared" si="245"/>
        <v>-2.8447309417040358E-2</v>
      </c>
      <c r="AN427" s="38">
        <f t="shared" si="245"/>
        <v>-2.0833333333333332E-2</v>
      </c>
      <c r="AO427" s="38">
        <f t="shared" si="245"/>
        <v>-0.40740740740740738</v>
      </c>
      <c r="AP427" s="38">
        <f t="shared" si="245"/>
        <v>-4.5428603195877576E-2</v>
      </c>
      <c r="AQ427" s="38">
        <f t="shared" si="245"/>
        <v>-0.14078230922755908</v>
      </c>
      <c r="AR427" s="39">
        <f t="shared" si="245"/>
        <v>-0.17969640908021484</v>
      </c>
      <c r="AS427" s="40">
        <f t="shared" si="245"/>
        <v>-2.9052515354357877E-2</v>
      </c>
      <c r="AT427" s="40">
        <f t="shared" si="245"/>
        <v>-4.9840914424683601E-2</v>
      </c>
      <c r="AU427" s="119">
        <f t="shared" si="246"/>
        <v>56.090465887783068</v>
      </c>
      <c r="AV427" s="120">
        <f t="shared" si="247"/>
        <v>57.088284052690582</v>
      </c>
      <c r="AW427" s="121">
        <f t="shared" si="248"/>
        <v>-0.99781816490751396</v>
      </c>
      <c r="AX427" s="120">
        <f t="shared" si="249"/>
        <v>150.99598039215687</v>
      </c>
      <c r="AY427" s="120">
        <f t="shared" si="250"/>
        <v>165.30840182648399</v>
      </c>
      <c r="AZ427" s="121">
        <f t="shared" si="251"/>
        <v>-14.312421434327121</v>
      </c>
    </row>
    <row r="428" spans="1:52" ht="13.5" thickBot="1" x14ac:dyDescent="0.25">
      <c r="A428" t="s">
        <v>46</v>
      </c>
      <c r="B428" t="s">
        <v>46</v>
      </c>
      <c r="C428" t="s">
        <v>92</v>
      </c>
      <c r="D428" t="s">
        <v>92</v>
      </c>
      <c r="F428" s="78" t="s">
        <v>94</v>
      </c>
      <c r="G428" s="61"/>
      <c r="H428" s="48">
        <f t="shared" ref="H428:M428" si="257">SUMIF($D$14:$D$377,"07 Jul",H$14:H$377)</f>
        <v>15341</v>
      </c>
      <c r="I428" s="49">
        <f t="shared" si="257"/>
        <v>199</v>
      </c>
      <c r="J428" s="49">
        <f t="shared" si="257"/>
        <v>16</v>
      </c>
      <c r="K428" s="49">
        <f t="shared" si="257"/>
        <v>855809.04</v>
      </c>
      <c r="L428" s="49">
        <f t="shared" si="257"/>
        <v>26378.739999999998</v>
      </c>
      <c r="M428" s="50">
        <f t="shared" si="257"/>
        <v>5648.72</v>
      </c>
      <c r="N428" s="51">
        <f t="shared" si="240"/>
        <v>15556</v>
      </c>
      <c r="O428" s="51">
        <f t="shared" si="241"/>
        <v>887836.5</v>
      </c>
      <c r="P428" s="3" t="s">
        <v>49</v>
      </c>
      <c r="Q428" s="42" t="s">
        <v>49</v>
      </c>
      <c r="R428" s="42" t="s">
        <v>92</v>
      </c>
      <c r="S428" s="42" t="s">
        <v>92</v>
      </c>
      <c r="T428" s="42"/>
      <c r="U428" s="78" t="s">
        <v>94</v>
      </c>
      <c r="V428" s="61"/>
      <c r="W428" s="49">
        <f t="shared" ref="W428:AB428" si="258">SUMIFS(W$7:W$377,$N$7:$N$377,"&lt;&gt;0",$Q$7:$Q$377,$Q428,$S$7:$S$377,$S428)</f>
        <v>15441</v>
      </c>
      <c r="X428" s="49">
        <f t="shared" si="258"/>
        <v>220</v>
      </c>
      <c r="Y428" s="49">
        <f t="shared" si="258"/>
        <v>26</v>
      </c>
      <c r="Z428" s="49">
        <f t="shared" si="258"/>
        <v>873230.95000000007</v>
      </c>
      <c r="AA428" s="49">
        <f t="shared" si="258"/>
        <v>32237.209999999995</v>
      </c>
      <c r="AB428" s="50">
        <f t="shared" si="258"/>
        <v>8206.09</v>
      </c>
      <c r="AC428" s="51">
        <f t="shared" si="199"/>
        <v>15687</v>
      </c>
      <c r="AD428" s="51">
        <f t="shared" si="243"/>
        <v>913674.25</v>
      </c>
      <c r="AE428" s="44">
        <f t="shared" si="244"/>
        <v>-100</v>
      </c>
      <c r="AF428" s="44">
        <f t="shared" si="244"/>
        <v>-21</v>
      </c>
      <c r="AG428" s="44">
        <f t="shared" si="244"/>
        <v>-10</v>
      </c>
      <c r="AH428" s="44">
        <f t="shared" si="244"/>
        <v>-17421.910000000033</v>
      </c>
      <c r="AI428" s="44">
        <f t="shared" si="244"/>
        <v>-5858.4699999999975</v>
      </c>
      <c r="AJ428" s="45">
        <f t="shared" si="244"/>
        <v>-2557.37</v>
      </c>
      <c r="AK428" s="47">
        <f t="shared" si="244"/>
        <v>-131</v>
      </c>
      <c r="AL428" s="47">
        <f t="shared" si="244"/>
        <v>-25837.75</v>
      </c>
      <c r="AM428" s="56">
        <f t="shared" si="245"/>
        <v>-6.4762644906417978E-3</v>
      </c>
      <c r="AN428" s="56">
        <f t="shared" si="245"/>
        <v>-9.5454545454545459E-2</v>
      </c>
      <c r="AO428" s="56">
        <f t="shared" si="245"/>
        <v>-0.38461538461538464</v>
      </c>
      <c r="AP428" s="56">
        <f t="shared" si="245"/>
        <v>-1.9951090831125524E-2</v>
      </c>
      <c r="AQ428" s="56">
        <f t="shared" si="245"/>
        <v>-0.18173005666433287</v>
      </c>
      <c r="AR428" s="57">
        <f t="shared" si="245"/>
        <v>-0.31164293835431978</v>
      </c>
      <c r="AS428" s="58">
        <f t="shared" si="245"/>
        <v>-8.3508637725505201E-3</v>
      </c>
      <c r="AT428" s="58">
        <f t="shared" si="245"/>
        <v>-2.8278951716106698E-2</v>
      </c>
      <c r="AU428" s="122">
        <f t="shared" si="246"/>
        <v>55.785740173391567</v>
      </c>
      <c r="AV428" s="123">
        <f t="shared" si="247"/>
        <v>56.552745936144035</v>
      </c>
      <c r="AW428" s="124">
        <f t="shared" si="248"/>
        <v>-0.76700576275246846</v>
      </c>
      <c r="AX428" s="123">
        <f t="shared" si="249"/>
        <v>148.96493023255815</v>
      </c>
      <c r="AY428" s="123">
        <f t="shared" si="250"/>
        <v>164.40365853658534</v>
      </c>
      <c r="AZ428" s="124">
        <f t="shared" si="251"/>
        <v>-15.438728304027194</v>
      </c>
    </row>
    <row r="429" spans="1:52" ht="13.5" thickBot="1" x14ac:dyDescent="0.25">
      <c r="N429" s="1"/>
      <c r="P429" s="3"/>
      <c r="AC429" s="1"/>
      <c r="AK429" s="1"/>
      <c r="AS429" s="1"/>
      <c r="AX429" s="98"/>
      <c r="AY429" s="98"/>
      <c r="AZ429" s="98"/>
    </row>
    <row r="430" spans="1:52" x14ac:dyDescent="0.2">
      <c r="F430" s="62" t="s">
        <v>95</v>
      </c>
      <c r="G430" s="63"/>
      <c r="H430" s="64">
        <f>SUMIF($E$14:$E$377,$F430,$H$14:$H$377)</f>
        <v>3272</v>
      </c>
      <c r="I430" s="65">
        <f t="shared" ref="I430:M434" si="259">SUMIF($E$14:$E$377,$F430,I$14:I$377)</f>
        <v>37</v>
      </c>
      <c r="J430" s="65">
        <f t="shared" si="259"/>
        <v>2</v>
      </c>
      <c r="K430" s="65">
        <f t="shared" si="259"/>
        <v>178611.31</v>
      </c>
      <c r="L430" s="65">
        <f t="shared" si="259"/>
        <v>4960.2</v>
      </c>
      <c r="M430" s="86">
        <f t="shared" si="259"/>
        <v>399.05</v>
      </c>
      <c r="N430" s="87">
        <f t="shared" ref="N430:N436" si="260">SUM(H430:J430)</f>
        <v>3311</v>
      </c>
      <c r="O430" s="95">
        <f t="shared" ref="O430:O436" si="261">SUM(K430:M430)</f>
        <v>183970.56</v>
      </c>
      <c r="P430" s="3"/>
      <c r="Q430" s="67"/>
      <c r="R430" s="67"/>
      <c r="S430" s="67"/>
      <c r="T430" s="67"/>
      <c r="U430" s="62" t="s">
        <v>95</v>
      </c>
      <c r="V430" s="63"/>
      <c r="W430" s="65">
        <f t="shared" ref="W430:AB430" si="262">SUMIF($N$224:$N$230,"&lt;&gt;0",W$224:W$230)</f>
        <v>3324</v>
      </c>
      <c r="X430" s="65">
        <f t="shared" si="262"/>
        <v>59</v>
      </c>
      <c r="Y430" s="65">
        <f t="shared" si="262"/>
        <v>5</v>
      </c>
      <c r="Z430" s="65">
        <f t="shared" si="262"/>
        <v>185667.07</v>
      </c>
      <c r="AA430" s="65">
        <f t="shared" si="262"/>
        <v>8240.25</v>
      </c>
      <c r="AB430" s="86">
        <f t="shared" si="262"/>
        <v>1634.56</v>
      </c>
      <c r="AC430" s="87">
        <f t="shared" si="199"/>
        <v>3388</v>
      </c>
      <c r="AD430" s="95">
        <f t="shared" ref="AD430:AD436" si="263">SUM(Z430:AB430)</f>
        <v>195541.88</v>
      </c>
      <c r="AE430" s="65">
        <f t="shared" ref="AE430:AL436" si="264">+H430-W430</f>
        <v>-52</v>
      </c>
      <c r="AF430" s="65">
        <f t="shared" si="264"/>
        <v>-22</v>
      </c>
      <c r="AG430" s="65">
        <f t="shared" si="264"/>
        <v>-3</v>
      </c>
      <c r="AH430" s="65">
        <f t="shared" si="264"/>
        <v>-7055.7600000000093</v>
      </c>
      <c r="AI430" s="65">
        <f t="shared" si="264"/>
        <v>-3280.05</v>
      </c>
      <c r="AJ430" s="86">
        <f t="shared" si="264"/>
        <v>-1235.51</v>
      </c>
      <c r="AK430" s="87">
        <f t="shared" si="264"/>
        <v>-77</v>
      </c>
      <c r="AL430" s="87">
        <f t="shared" si="264"/>
        <v>-11571.320000000007</v>
      </c>
      <c r="AM430" s="70">
        <f t="shared" ref="AM430:AT436" si="265">IFERROR(AE430/W430,"")</f>
        <v>-1.5643802647412757E-2</v>
      </c>
      <c r="AN430" s="70">
        <f t="shared" si="265"/>
        <v>-0.3728813559322034</v>
      </c>
      <c r="AO430" s="70">
        <f t="shared" si="265"/>
        <v>-0.6</v>
      </c>
      <c r="AP430" s="70">
        <f t="shared" si="265"/>
        <v>-3.8002215470950285E-2</v>
      </c>
      <c r="AQ430" s="70">
        <f t="shared" si="265"/>
        <v>-0.39805224356057162</v>
      </c>
      <c r="AR430" s="89">
        <f t="shared" si="265"/>
        <v>-0.75586702231793268</v>
      </c>
      <c r="AS430" s="90">
        <f t="shared" si="265"/>
        <v>-2.2727272727272728E-2</v>
      </c>
      <c r="AT430" s="90">
        <f t="shared" si="265"/>
        <v>-5.9175660988837822E-2</v>
      </c>
      <c r="AU430" s="116">
        <f t="shared" ref="AU430:AU435" si="266">IFERROR(K430/H430,0)</f>
        <v>54.587808679706598</v>
      </c>
      <c r="AV430" s="117">
        <f t="shared" ref="AV430:AV435" si="267">+Z430/W430</f>
        <v>55.856519253910953</v>
      </c>
      <c r="AW430" s="118">
        <f t="shared" ref="AW430:AW435" si="268">+AU430-AV430</f>
        <v>-1.2687105742043556</v>
      </c>
      <c r="AX430" s="117">
        <f t="shared" ref="AX430:AX435" si="269">IFERROR((L430+M430)/(I430+J430),0)</f>
        <v>137.41666666666666</v>
      </c>
      <c r="AY430" s="117">
        <f t="shared" ref="AY430:AY435" si="270">(AA430+AB430)/(X430+Y430)</f>
        <v>154.29390624999999</v>
      </c>
      <c r="AZ430" s="118">
        <f t="shared" ref="AZ430:AZ435" si="271">+AX430-AY430</f>
        <v>-16.877239583333335</v>
      </c>
    </row>
    <row r="431" spans="1:52" x14ac:dyDescent="0.2">
      <c r="F431" s="73" t="s">
        <v>96</v>
      </c>
      <c r="G431" s="60"/>
      <c r="H431" s="28">
        <f>SUMIF($E$14:$E$377,$F431,H$14:H$377)</f>
        <v>666</v>
      </c>
      <c r="I431" s="2">
        <f t="shared" si="259"/>
        <v>6</v>
      </c>
      <c r="J431" s="2">
        <f t="shared" si="259"/>
        <v>1</v>
      </c>
      <c r="K431" s="2">
        <f t="shared" si="259"/>
        <v>36135.040000000001</v>
      </c>
      <c r="L431" s="2">
        <f t="shared" si="259"/>
        <v>1405.0700000000002</v>
      </c>
      <c r="M431" s="29">
        <f t="shared" si="259"/>
        <v>128.46</v>
      </c>
      <c r="N431" s="31">
        <f t="shared" si="260"/>
        <v>673</v>
      </c>
      <c r="O431" s="34">
        <f t="shared" si="261"/>
        <v>37668.57</v>
      </c>
      <c r="P431" s="3"/>
      <c r="U431" s="73" t="s">
        <v>96</v>
      </c>
      <c r="V431" s="60"/>
      <c r="W431" s="2">
        <f t="shared" ref="W431:AB431" si="272">SUMIF($N$231:$N$237,"&lt;&gt;0",W$231:W$237)</f>
        <v>702</v>
      </c>
      <c r="X431" s="2">
        <f t="shared" si="272"/>
        <v>8</v>
      </c>
      <c r="Y431" s="2">
        <f t="shared" si="272"/>
        <v>0</v>
      </c>
      <c r="Z431" s="2">
        <f t="shared" si="272"/>
        <v>38821.699999999997</v>
      </c>
      <c r="AA431" s="2">
        <f t="shared" si="272"/>
        <v>1337.46</v>
      </c>
      <c r="AB431" s="29">
        <f t="shared" si="272"/>
        <v>0</v>
      </c>
      <c r="AC431" s="31">
        <f t="shared" si="199"/>
        <v>710</v>
      </c>
      <c r="AD431" s="34">
        <f t="shared" si="263"/>
        <v>40159.159999999996</v>
      </c>
      <c r="AE431" s="2">
        <f t="shared" si="264"/>
        <v>-36</v>
      </c>
      <c r="AF431" s="2">
        <f t="shared" si="264"/>
        <v>-2</v>
      </c>
      <c r="AG431" s="2">
        <f t="shared" si="264"/>
        <v>1</v>
      </c>
      <c r="AH431" s="2">
        <f t="shared" si="264"/>
        <v>-2686.6599999999962</v>
      </c>
      <c r="AI431" s="2">
        <f t="shared" si="264"/>
        <v>67.610000000000127</v>
      </c>
      <c r="AJ431" s="29">
        <f t="shared" si="264"/>
        <v>128.46</v>
      </c>
      <c r="AK431" s="31">
        <f t="shared" si="264"/>
        <v>-37</v>
      </c>
      <c r="AL431" s="31">
        <f t="shared" si="264"/>
        <v>-2490.5899999999965</v>
      </c>
      <c r="AM431" s="38">
        <f t="shared" si="265"/>
        <v>-5.128205128205128E-2</v>
      </c>
      <c r="AN431" s="38">
        <f t="shared" si="265"/>
        <v>-0.25</v>
      </c>
      <c r="AO431" s="38" t="str">
        <f t="shared" si="265"/>
        <v/>
      </c>
      <c r="AP431" s="38">
        <f t="shared" si="265"/>
        <v>-6.9205109513493651E-2</v>
      </c>
      <c r="AQ431" s="38">
        <f t="shared" si="265"/>
        <v>5.0551044517219298E-2</v>
      </c>
      <c r="AR431" s="39" t="str">
        <f t="shared" si="265"/>
        <v/>
      </c>
      <c r="AS431" s="40">
        <f t="shared" si="265"/>
        <v>-5.2112676056338028E-2</v>
      </c>
      <c r="AT431" s="40">
        <f t="shared" si="265"/>
        <v>-6.2017980455766425E-2</v>
      </c>
      <c r="AU431" s="119">
        <f t="shared" si="266"/>
        <v>54.256816816816816</v>
      </c>
      <c r="AV431" s="120">
        <f t="shared" si="267"/>
        <v>55.301566951566947</v>
      </c>
      <c r="AW431" s="121">
        <f t="shared" si="268"/>
        <v>-1.0447501347501316</v>
      </c>
      <c r="AX431" s="120">
        <f t="shared" si="269"/>
        <v>219.07571428571433</v>
      </c>
      <c r="AY431" s="120">
        <f t="shared" si="270"/>
        <v>167.1825</v>
      </c>
      <c r="AZ431" s="121">
        <f t="shared" si="271"/>
        <v>51.893214285714322</v>
      </c>
    </row>
    <row r="432" spans="1:52" x14ac:dyDescent="0.2">
      <c r="F432" s="73" t="s">
        <v>97</v>
      </c>
      <c r="G432" s="60"/>
      <c r="H432" s="28">
        <f>SUMIF($E$14:$E$377,$F432,H$14:H$377)</f>
        <v>0</v>
      </c>
      <c r="I432" s="2">
        <f t="shared" si="259"/>
        <v>0</v>
      </c>
      <c r="J432" s="2">
        <f t="shared" si="259"/>
        <v>0</v>
      </c>
      <c r="K432" s="2">
        <f t="shared" si="259"/>
        <v>0</v>
      </c>
      <c r="L432" s="2">
        <f t="shared" si="259"/>
        <v>0</v>
      </c>
      <c r="M432" s="29">
        <f t="shared" si="259"/>
        <v>0</v>
      </c>
      <c r="N432" s="31">
        <f t="shared" si="260"/>
        <v>0</v>
      </c>
      <c r="O432" s="34">
        <f t="shared" si="261"/>
        <v>0</v>
      </c>
      <c r="P432" s="3"/>
      <c r="U432" s="73" t="s">
        <v>97</v>
      </c>
      <c r="V432" s="60"/>
      <c r="W432" s="2">
        <f t="shared" ref="W432:AB432" si="273">SUMIF($N$238:$N$244,"&lt;&gt;0",W$238:W$244)</f>
        <v>0</v>
      </c>
      <c r="X432" s="2">
        <f t="shared" si="273"/>
        <v>0</v>
      </c>
      <c r="Y432" s="2">
        <f t="shared" si="273"/>
        <v>0</v>
      </c>
      <c r="Z432" s="2">
        <f t="shared" si="273"/>
        <v>0</v>
      </c>
      <c r="AA432" s="2">
        <f t="shared" si="273"/>
        <v>0</v>
      </c>
      <c r="AB432" s="29">
        <f t="shared" si="273"/>
        <v>0</v>
      </c>
      <c r="AC432" s="31">
        <f t="shared" si="199"/>
        <v>0</v>
      </c>
      <c r="AD432" s="34">
        <f t="shared" si="263"/>
        <v>0</v>
      </c>
      <c r="AE432" s="2">
        <f t="shared" si="264"/>
        <v>0</v>
      </c>
      <c r="AF432" s="2">
        <f t="shared" si="264"/>
        <v>0</v>
      </c>
      <c r="AG432" s="2">
        <f t="shared" si="264"/>
        <v>0</v>
      </c>
      <c r="AH432" s="2">
        <f t="shared" si="264"/>
        <v>0</v>
      </c>
      <c r="AI432" s="2">
        <f t="shared" si="264"/>
        <v>0</v>
      </c>
      <c r="AJ432" s="29">
        <f t="shared" si="264"/>
        <v>0</v>
      </c>
      <c r="AK432" s="31">
        <f t="shared" si="264"/>
        <v>0</v>
      </c>
      <c r="AL432" s="31">
        <f t="shared" si="264"/>
        <v>0</v>
      </c>
      <c r="AM432" s="38" t="str">
        <f t="shared" si="265"/>
        <v/>
      </c>
      <c r="AN432" s="38" t="str">
        <f t="shared" si="265"/>
        <v/>
      </c>
      <c r="AO432" s="38" t="str">
        <f t="shared" si="265"/>
        <v/>
      </c>
      <c r="AP432" s="38" t="str">
        <f t="shared" si="265"/>
        <v/>
      </c>
      <c r="AQ432" s="38" t="str">
        <f t="shared" si="265"/>
        <v/>
      </c>
      <c r="AR432" s="39" t="str">
        <f t="shared" si="265"/>
        <v/>
      </c>
      <c r="AS432" s="40" t="str">
        <f t="shared" si="265"/>
        <v/>
      </c>
      <c r="AT432" s="40" t="str">
        <f t="shared" si="265"/>
        <v/>
      </c>
      <c r="AU432" s="119">
        <f t="shared" si="266"/>
        <v>0</v>
      </c>
      <c r="AV432" s="120" t="e">
        <f t="shared" si="267"/>
        <v>#DIV/0!</v>
      </c>
      <c r="AW432" s="121" t="e">
        <f t="shared" si="268"/>
        <v>#DIV/0!</v>
      </c>
      <c r="AX432" s="120">
        <f t="shared" si="269"/>
        <v>0</v>
      </c>
      <c r="AY432" s="120" t="e">
        <f t="shared" si="270"/>
        <v>#DIV/0!</v>
      </c>
      <c r="AZ432" s="121" t="e">
        <f t="shared" si="271"/>
        <v>#DIV/0!</v>
      </c>
    </row>
    <row r="433" spans="1:52" x14ac:dyDescent="0.2">
      <c r="F433" s="73" t="s">
        <v>98</v>
      </c>
      <c r="G433" s="60"/>
      <c r="H433" s="28">
        <f>SUMIF($E$14:$E$377,$F433,H$14:H$377)</f>
        <v>0</v>
      </c>
      <c r="I433" s="2">
        <f t="shared" si="259"/>
        <v>0</v>
      </c>
      <c r="J433" s="2">
        <f t="shared" si="259"/>
        <v>0</v>
      </c>
      <c r="K433" s="2">
        <f t="shared" si="259"/>
        <v>0</v>
      </c>
      <c r="L433" s="2">
        <f t="shared" si="259"/>
        <v>0</v>
      </c>
      <c r="M433" s="29">
        <f t="shared" si="259"/>
        <v>0</v>
      </c>
      <c r="N433" s="31">
        <f t="shared" si="260"/>
        <v>0</v>
      </c>
      <c r="O433" s="34">
        <f t="shared" si="261"/>
        <v>0</v>
      </c>
      <c r="P433" s="3"/>
      <c r="U433" s="73" t="s">
        <v>98</v>
      </c>
      <c r="V433" s="60"/>
      <c r="W433" s="2">
        <f t="shared" ref="W433:AB433" si="274">SUMIF($N$245:$N$251,"&lt;&gt;0",W$245:W$251)</f>
        <v>0</v>
      </c>
      <c r="X433" s="2">
        <f t="shared" si="274"/>
        <v>0</v>
      </c>
      <c r="Y433" s="2">
        <f t="shared" si="274"/>
        <v>0</v>
      </c>
      <c r="Z433" s="2">
        <f t="shared" si="274"/>
        <v>0</v>
      </c>
      <c r="AA433" s="2">
        <f t="shared" si="274"/>
        <v>0</v>
      </c>
      <c r="AB433" s="29">
        <f t="shared" si="274"/>
        <v>0</v>
      </c>
      <c r="AC433" s="31">
        <f t="shared" si="199"/>
        <v>0</v>
      </c>
      <c r="AD433" s="34">
        <f t="shared" si="263"/>
        <v>0</v>
      </c>
      <c r="AE433" s="2">
        <f t="shared" si="264"/>
        <v>0</v>
      </c>
      <c r="AF433" s="2">
        <f t="shared" si="264"/>
        <v>0</v>
      </c>
      <c r="AG433" s="2">
        <f t="shared" si="264"/>
        <v>0</v>
      </c>
      <c r="AH433" s="2">
        <f t="shared" si="264"/>
        <v>0</v>
      </c>
      <c r="AI433" s="2">
        <f t="shared" si="264"/>
        <v>0</v>
      </c>
      <c r="AJ433" s="29">
        <f t="shared" si="264"/>
        <v>0</v>
      </c>
      <c r="AK433" s="31">
        <f t="shared" si="264"/>
        <v>0</v>
      </c>
      <c r="AL433" s="31">
        <f t="shared" si="264"/>
        <v>0</v>
      </c>
      <c r="AM433" s="38" t="str">
        <f t="shared" si="265"/>
        <v/>
      </c>
      <c r="AN433" s="38" t="str">
        <f t="shared" si="265"/>
        <v/>
      </c>
      <c r="AO433" s="38" t="str">
        <f t="shared" si="265"/>
        <v/>
      </c>
      <c r="AP433" s="38" t="str">
        <f t="shared" si="265"/>
        <v/>
      </c>
      <c r="AQ433" s="38" t="str">
        <f t="shared" si="265"/>
        <v/>
      </c>
      <c r="AR433" s="39" t="str">
        <f t="shared" si="265"/>
        <v/>
      </c>
      <c r="AS433" s="40" t="str">
        <f t="shared" si="265"/>
        <v/>
      </c>
      <c r="AT433" s="40" t="str">
        <f t="shared" si="265"/>
        <v/>
      </c>
      <c r="AU433" s="119">
        <f t="shared" si="266"/>
        <v>0</v>
      </c>
      <c r="AV433" s="120" t="e">
        <f t="shared" si="267"/>
        <v>#DIV/0!</v>
      </c>
      <c r="AW433" s="121" t="e">
        <f t="shared" si="268"/>
        <v>#DIV/0!</v>
      </c>
      <c r="AX433" s="120">
        <f t="shared" si="269"/>
        <v>0</v>
      </c>
      <c r="AY433" s="120" t="e">
        <f t="shared" si="270"/>
        <v>#DIV/0!</v>
      </c>
      <c r="AZ433" s="121" t="e">
        <f t="shared" si="271"/>
        <v>#DIV/0!</v>
      </c>
    </row>
    <row r="434" spans="1:52" ht="13.5" thickBot="1" x14ac:dyDescent="0.25">
      <c r="F434" s="78" t="s">
        <v>99</v>
      </c>
      <c r="G434" s="61"/>
      <c r="H434" s="43">
        <f>SUMIF($E$14:$E$377,$F434,H$14:H$377)</f>
        <v>0</v>
      </c>
      <c r="I434" s="44">
        <f t="shared" si="259"/>
        <v>0</v>
      </c>
      <c r="J434" s="44">
        <f t="shared" si="259"/>
        <v>0</v>
      </c>
      <c r="K434" s="44">
        <f t="shared" si="259"/>
        <v>0</v>
      </c>
      <c r="L434" s="44">
        <f t="shared" si="259"/>
        <v>0</v>
      </c>
      <c r="M434" s="45">
        <f t="shared" si="259"/>
        <v>0</v>
      </c>
      <c r="N434" s="47">
        <f t="shared" si="260"/>
        <v>0</v>
      </c>
      <c r="O434" s="51">
        <f t="shared" si="261"/>
        <v>0</v>
      </c>
      <c r="P434" s="3"/>
      <c r="Q434" s="42"/>
      <c r="R434" s="42"/>
      <c r="S434" s="42"/>
      <c r="T434" s="42"/>
      <c r="U434" s="78" t="s">
        <v>99</v>
      </c>
      <c r="V434" s="61"/>
      <c r="W434" s="44">
        <f t="shared" ref="W434:AB434" si="275">SUMIF($N$252:$N$258,"&lt;&gt;0",W$252:W$258)</f>
        <v>0</v>
      </c>
      <c r="X434" s="44">
        <f t="shared" si="275"/>
        <v>0</v>
      </c>
      <c r="Y434" s="44">
        <f t="shared" si="275"/>
        <v>0</v>
      </c>
      <c r="Z434" s="44">
        <f t="shared" si="275"/>
        <v>0</v>
      </c>
      <c r="AA434" s="44">
        <f t="shared" si="275"/>
        <v>0</v>
      </c>
      <c r="AB434" s="45">
        <f t="shared" si="275"/>
        <v>0</v>
      </c>
      <c r="AC434" s="47">
        <f t="shared" si="199"/>
        <v>0</v>
      </c>
      <c r="AD434" s="51">
        <f t="shared" si="263"/>
        <v>0</v>
      </c>
      <c r="AE434" s="44">
        <f t="shared" si="264"/>
        <v>0</v>
      </c>
      <c r="AF434" s="44">
        <f t="shared" si="264"/>
        <v>0</v>
      </c>
      <c r="AG434" s="44">
        <f t="shared" si="264"/>
        <v>0</v>
      </c>
      <c r="AH434" s="44">
        <f t="shared" si="264"/>
        <v>0</v>
      </c>
      <c r="AI434" s="44">
        <f t="shared" si="264"/>
        <v>0</v>
      </c>
      <c r="AJ434" s="45">
        <f t="shared" si="264"/>
        <v>0</v>
      </c>
      <c r="AK434" s="47">
        <f t="shared" si="264"/>
        <v>0</v>
      </c>
      <c r="AL434" s="47">
        <f t="shared" si="264"/>
        <v>0</v>
      </c>
      <c r="AM434" s="56" t="str">
        <f t="shared" si="265"/>
        <v/>
      </c>
      <c r="AN434" s="56" t="str">
        <f t="shared" si="265"/>
        <v/>
      </c>
      <c r="AO434" s="56" t="str">
        <f t="shared" si="265"/>
        <v/>
      </c>
      <c r="AP434" s="56" t="str">
        <f t="shared" si="265"/>
        <v/>
      </c>
      <c r="AQ434" s="56" t="str">
        <f t="shared" si="265"/>
        <v/>
      </c>
      <c r="AR434" s="57" t="str">
        <f t="shared" si="265"/>
        <v/>
      </c>
      <c r="AS434" s="58" t="str">
        <f t="shared" si="265"/>
        <v/>
      </c>
      <c r="AT434" s="58" t="str">
        <f t="shared" si="265"/>
        <v/>
      </c>
      <c r="AU434" s="122">
        <f t="shared" si="266"/>
        <v>0</v>
      </c>
      <c r="AV434" s="123" t="e">
        <f t="shared" si="267"/>
        <v>#DIV/0!</v>
      </c>
      <c r="AW434" s="124" t="e">
        <f t="shared" si="268"/>
        <v>#DIV/0!</v>
      </c>
      <c r="AX434" s="123">
        <f t="shared" si="269"/>
        <v>0</v>
      </c>
      <c r="AY434" s="123" t="e">
        <f t="shared" si="270"/>
        <v>#DIV/0!</v>
      </c>
      <c r="AZ434" s="124" t="e">
        <f t="shared" si="271"/>
        <v>#DIV/0!</v>
      </c>
    </row>
    <row r="435" spans="1:52" x14ac:dyDescent="0.2">
      <c r="A435" t="s">
        <v>46</v>
      </c>
      <c r="B435" t="s">
        <v>46</v>
      </c>
      <c r="C435" t="s">
        <v>100</v>
      </c>
      <c r="D435" t="s">
        <v>100</v>
      </c>
      <c r="F435" s="83" t="s">
        <v>101</v>
      </c>
      <c r="G435" s="60"/>
      <c r="H435" s="32">
        <f t="shared" ref="H435:M435" si="276">SUM(H430:H434)</f>
        <v>3938</v>
      </c>
      <c r="I435" s="5">
        <f t="shared" si="276"/>
        <v>43</v>
      </c>
      <c r="J435" s="5">
        <f t="shared" si="276"/>
        <v>3</v>
      </c>
      <c r="K435" s="5">
        <f t="shared" si="276"/>
        <v>214746.35</v>
      </c>
      <c r="L435" s="5">
        <f t="shared" si="276"/>
        <v>6365.27</v>
      </c>
      <c r="M435" s="33">
        <f t="shared" si="276"/>
        <v>527.51</v>
      </c>
      <c r="N435" s="34">
        <f t="shared" si="260"/>
        <v>3984</v>
      </c>
      <c r="O435" s="34">
        <f t="shared" si="261"/>
        <v>221639.13</v>
      </c>
      <c r="P435" s="3" t="s">
        <v>49</v>
      </c>
      <c r="Q435" t="s">
        <v>49</v>
      </c>
      <c r="R435" t="s">
        <v>100</v>
      </c>
      <c r="S435" t="s">
        <v>100</v>
      </c>
      <c r="U435" s="83" t="s">
        <v>101</v>
      </c>
      <c r="V435" s="60"/>
      <c r="W435" s="5">
        <f t="shared" ref="W435:AB435" si="277">SUM(W430:W434)</f>
        <v>4026</v>
      </c>
      <c r="X435" s="5">
        <f t="shared" si="277"/>
        <v>67</v>
      </c>
      <c r="Y435" s="5">
        <f t="shared" si="277"/>
        <v>5</v>
      </c>
      <c r="Z435" s="5">
        <f t="shared" si="277"/>
        <v>224488.77000000002</v>
      </c>
      <c r="AA435" s="5">
        <f t="shared" si="277"/>
        <v>9577.7099999999991</v>
      </c>
      <c r="AB435" s="33">
        <f t="shared" si="277"/>
        <v>1634.56</v>
      </c>
      <c r="AC435" s="34">
        <f t="shared" si="199"/>
        <v>4098</v>
      </c>
      <c r="AD435" s="34">
        <f t="shared" si="263"/>
        <v>235701.04</v>
      </c>
      <c r="AE435" s="2">
        <f t="shared" si="264"/>
        <v>-88</v>
      </c>
      <c r="AF435" s="2">
        <f t="shared" si="264"/>
        <v>-24</v>
      </c>
      <c r="AG435" s="2">
        <f t="shared" si="264"/>
        <v>-2</v>
      </c>
      <c r="AH435" s="2">
        <f t="shared" si="264"/>
        <v>-9742.4200000000128</v>
      </c>
      <c r="AI435" s="2">
        <f t="shared" si="264"/>
        <v>-3212.4399999999987</v>
      </c>
      <c r="AJ435" s="29">
        <f t="shared" si="264"/>
        <v>-1107.05</v>
      </c>
      <c r="AK435" s="31">
        <f t="shared" si="264"/>
        <v>-114</v>
      </c>
      <c r="AL435" s="31">
        <f t="shared" si="264"/>
        <v>-14061.910000000003</v>
      </c>
      <c r="AM435" s="38">
        <f t="shared" si="265"/>
        <v>-2.185792349726776E-2</v>
      </c>
      <c r="AN435" s="38">
        <f t="shared" si="265"/>
        <v>-0.35820895522388058</v>
      </c>
      <c r="AO435" s="38">
        <f t="shared" si="265"/>
        <v>-0.4</v>
      </c>
      <c r="AP435" s="38">
        <f t="shared" si="265"/>
        <v>-4.339825105728011E-2</v>
      </c>
      <c r="AQ435" s="38">
        <f t="shared" si="265"/>
        <v>-0.33540794198195589</v>
      </c>
      <c r="AR435" s="39">
        <f t="shared" si="265"/>
        <v>-0.67727706538762722</v>
      </c>
      <c r="AS435" s="40">
        <f t="shared" si="265"/>
        <v>-2.7818448023426062E-2</v>
      </c>
      <c r="AT435" s="40">
        <f t="shared" si="265"/>
        <v>-5.9659940405863303E-2</v>
      </c>
      <c r="AU435" s="119">
        <f t="shared" si="266"/>
        <v>54.531830878618592</v>
      </c>
      <c r="AV435" s="120">
        <f t="shared" si="267"/>
        <v>55.759754098360659</v>
      </c>
      <c r="AW435" s="121">
        <f t="shared" si="268"/>
        <v>-1.2279232197420669</v>
      </c>
      <c r="AX435" s="120">
        <f t="shared" si="269"/>
        <v>149.84304347826088</v>
      </c>
      <c r="AY435" s="120">
        <f t="shared" si="270"/>
        <v>155.7259722222222</v>
      </c>
      <c r="AZ435" s="121">
        <f t="shared" si="271"/>
        <v>-5.8829287439613154</v>
      </c>
    </row>
    <row r="436" spans="1:52" ht="13.5" thickBot="1" x14ac:dyDescent="0.25">
      <c r="A436" t="s">
        <v>46</v>
      </c>
      <c r="B436" t="s">
        <v>46</v>
      </c>
      <c r="C436" t="s">
        <v>100</v>
      </c>
      <c r="D436" t="s">
        <v>100</v>
      </c>
      <c r="F436" s="78" t="s">
        <v>102</v>
      </c>
      <c r="G436" s="61"/>
      <c r="H436" s="48">
        <f t="shared" ref="H436:M436" si="278">SUMIF($D$14:$D$377,"08 Aug",H$14:H$377)</f>
        <v>1364</v>
      </c>
      <c r="I436" s="49">
        <f t="shared" si="278"/>
        <v>13</v>
      </c>
      <c r="J436" s="49">
        <f t="shared" si="278"/>
        <v>1</v>
      </c>
      <c r="K436" s="49">
        <f t="shared" si="278"/>
        <v>74140.52</v>
      </c>
      <c r="L436" s="49">
        <f t="shared" si="278"/>
        <v>2315.4700000000003</v>
      </c>
      <c r="M436" s="50">
        <f t="shared" si="278"/>
        <v>128.46</v>
      </c>
      <c r="N436" s="51">
        <f t="shared" si="260"/>
        <v>1378</v>
      </c>
      <c r="O436" s="51">
        <f t="shared" si="261"/>
        <v>76584.450000000012</v>
      </c>
      <c r="P436" s="3" t="s">
        <v>49</v>
      </c>
      <c r="Q436" s="42" t="s">
        <v>49</v>
      </c>
      <c r="R436" s="42" t="s">
        <v>100</v>
      </c>
      <c r="S436" s="42" t="s">
        <v>100</v>
      </c>
      <c r="T436" s="42"/>
      <c r="U436" s="78" t="s">
        <v>102</v>
      </c>
      <c r="V436" s="61"/>
      <c r="W436" s="49">
        <f t="shared" ref="W436:AB436" si="279">SUMIFS(W$7:W$377,$N$7:$N$377,"&lt;&gt;0",$Q$7:$Q$377,$Q436,$S$7:$S$377,$S436)</f>
        <v>2155</v>
      </c>
      <c r="X436" s="49">
        <f t="shared" si="279"/>
        <v>26</v>
      </c>
      <c r="Y436" s="49">
        <f t="shared" si="279"/>
        <v>4</v>
      </c>
      <c r="Z436" s="49">
        <f t="shared" si="279"/>
        <v>123573.23</v>
      </c>
      <c r="AA436" s="49">
        <f t="shared" si="279"/>
        <v>3981.46</v>
      </c>
      <c r="AB436" s="50">
        <f t="shared" si="279"/>
        <v>1594.58</v>
      </c>
      <c r="AC436" s="51">
        <f t="shared" si="199"/>
        <v>2185</v>
      </c>
      <c r="AD436" s="51">
        <f t="shared" si="263"/>
        <v>129149.27</v>
      </c>
      <c r="AE436" s="44">
        <f t="shared" si="264"/>
        <v>-791</v>
      </c>
      <c r="AF436" s="44">
        <f t="shared" si="264"/>
        <v>-13</v>
      </c>
      <c r="AG436" s="44">
        <f t="shared" si="264"/>
        <v>-3</v>
      </c>
      <c r="AH436" s="44">
        <f t="shared" si="264"/>
        <v>-49432.709999999992</v>
      </c>
      <c r="AI436" s="44">
        <f t="shared" si="264"/>
        <v>-1665.9899999999998</v>
      </c>
      <c r="AJ436" s="45">
        <f t="shared" si="264"/>
        <v>-1466.12</v>
      </c>
      <c r="AK436" s="47">
        <f t="shared" si="264"/>
        <v>-807</v>
      </c>
      <c r="AL436" s="47">
        <f t="shared" si="264"/>
        <v>-52564.819999999992</v>
      </c>
      <c r="AM436" s="56">
        <f t="shared" si="265"/>
        <v>-0.36705336426914154</v>
      </c>
      <c r="AN436" s="56">
        <f t="shared" si="265"/>
        <v>-0.5</v>
      </c>
      <c r="AO436" s="56">
        <f t="shared" si="265"/>
        <v>-0.75</v>
      </c>
      <c r="AP436" s="56">
        <f t="shared" si="265"/>
        <v>-0.40002765971238263</v>
      </c>
      <c r="AQ436" s="56">
        <f t="shared" si="265"/>
        <v>-0.41843695528775871</v>
      </c>
      <c r="AR436" s="57">
        <f t="shared" si="265"/>
        <v>-0.91943960165059135</v>
      </c>
      <c r="AS436" s="58">
        <f t="shared" si="265"/>
        <v>-0.36933638443935929</v>
      </c>
      <c r="AT436" s="58">
        <f t="shared" si="265"/>
        <v>-0.40700826260961437</v>
      </c>
      <c r="AU436" s="122">
        <f>IFERROR(K436/H436,0)</f>
        <v>54.355219941348977</v>
      </c>
      <c r="AV436" s="123">
        <f t="shared" ref="AV436" si="280">Z436/W436</f>
        <v>57.34256612529002</v>
      </c>
      <c r="AW436" s="124">
        <f t="shared" ref="AW436" si="281">AU436-AV436</f>
        <v>-2.9873461839410425</v>
      </c>
      <c r="AX436" s="123">
        <f>IFERROR((L436+M436)/(I436+J436),0)</f>
        <v>174.56642857142859</v>
      </c>
      <c r="AY436" s="123">
        <f>(AA436+AB436)/(X436+Y436)</f>
        <v>185.86799999999999</v>
      </c>
      <c r="AZ436" s="124">
        <f>+AX436-AY436</f>
        <v>-11.301571428571407</v>
      </c>
    </row>
    <row r="437" spans="1:52" hidden="1" outlineLevel="1" x14ac:dyDescent="0.2">
      <c r="N437" s="1"/>
      <c r="P437" s="3"/>
      <c r="AC437" s="1"/>
      <c r="AK437" s="1"/>
      <c r="AS437" s="1"/>
      <c r="AX437" s="98"/>
      <c r="AY437" s="98"/>
      <c r="AZ437" s="98"/>
    </row>
    <row r="438" spans="1:52" hidden="1" outlineLevel="1" x14ac:dyDescent="0.2">
      <c r="F438" s="62" t="s">
        <v>103</v>
      </c>
      <c r="G438" s="63"/>
      <c r="H438" s="64">
        <f>SUMIF($E$14:$E$377,$F438,$H$14:$H$377)</f>
        <v>0</v>
      </c>
      <c r="I438" s="65">
        <f t="shared" ref="I438:M441" si="282">SUMIF($E$14:$E$377,$F438,I$14:I$377)</f>
        <v>0</v>
      </c>
      <c r="J438" s="65">
        <f t="shared" si="282"/>
        <v>0</v>
      </c>
      <c r="K438" s="65">
        <f t="shared" si="282"/>
        <v>0</v>
      </c>
      <c r="L438" s="65">
        <f t="shared" si="282"/>
        <v>0</v>
      </c>
      <c r="M438" s="86">
        <f t="shared" si="282"/>
        <v>0</v>
      </c>
      <c r="N438" s="87">
        <f t="shared" ref="N438:N443" si="283">SUM(H438:J438)</f>
        <v>0</v>
      </c>
      <c r="O438" s="95">
        <f t="shared" ref="O438:O443" si="284">SUM(K438:M438)</f>
        <v>0</v>
      </c>
      <c r="P438" s="3"/>
      <c r="Q438" s="67"/>
      <c r="R438" s="67"/>
      <c r="S438" s="67"/>
      <c r="T438" s="67"/>
      <c r="U438" s="62" t="s">
        <v>103</v>
      </c>
      <c r="V438" s="63"/>
      <c r="W438" s="65">
        <f t="shared" ref="W438:AB438" si="285">SUMIF($N$259:$N$265,"&lt;&gt;0",W$259:W$265)</f>
        <v>0</v>
      </c>
      <c r="X438" s="65">
        <f t="shared" si="285"/>
        <v>0</v>
      </c>
      <c r="Y438" s="65">
        <f t="shared" si="285"/>
        <v>0</v>
      </c>
      <c r="Z438" s="65">
        <f t="shared" si="285"/>
        <v>0</v>
      </c>
      <c r="AA438" s="65">
        <f t="shared" si="285"/>
        <v>0</v>
      </c>
      <c r="AB438" s="86">
        <f t="shared" si="285"/>
        <v>0</v>
      </c>
      <c r="AC438" s="87">
        <f t="shared" si="199"/>
        <v>0</v>
      </c>
      <c r="AD438" s="95">
        <f t="shared" ref="AD438:AD443" si="286">SUM(Z438:AB438)</f>
        <v>0</v>
      </c>
      <c r="AE438" s="65">
        <f t="shared" ref="AE438:AL443" si="287">+H438-W438</f>
        <v>0</v>
      </c>
      <c r="AF438" s="65">
        <f t="shared" si="287"/>
        <v>0</v>
      </c>
      <c r="AG438" s="65">
        <f t="shared" si="287"/>
        <v>0</v>
      </c>
      <c r="AH438" s="65">
        <f t="shared" si="287"/>
        <v>0</v>
      </c>
      <c r="AI438" s="65">
        <f t="shared" si="287"/>
        <v>0</v>
      </c>
      <c r="AJ438" s="86">
        <f t="shared" si="287"/>
        <v>0</v>
      </c>
      <c r="AK438" s="87">
        <f t="shared" si="287"/>
        <v>0</v>
      </c>
      <c r="AL438" s="87">
        <f t="shared" si="287"/>
        <v>0</v>
      </c>
      <c r="AM438" s="70" t="str">
        <f t="shared" ref="AM438:AT443" si="288">IFERROR(AE438/W438,"")</f>
        <v/>
      </c>
      <c r="AN438" s="70" t="str">
        <f t="shared" si="288"/>
        <v/>
      </c>
      <c r="AO438" s="70" t="str">
        <f t="shared" si="288"/>
        <v/>
      </c>
      <c r="AP438" s="70" t="str">
        <f t="shared" si="288"/>
        <v/>
      </c>
      <c r="AQ438" s="70" t="str">
        <f t="shared" si="288"/>
        <v/>
      </c>
      <c r="AR438" s="89" t="str">
        <f t="shared" si="288"/>
        <v/>
      </c>
      <c r="AS438" s="90" t="str">
        <f t="shared" si="288"/>
        <v/>
      </c>
      <c r="AT438" s="90" t="str">
        <f t="shared" si="288"/>
        <v/>
      </c>
      <c r="AU438" s="116">
        <f t="shared" ref="AU438:AU443" si="289">IFERROR(K438/H438,0)</f>
        <v>0</v>
      </c>
      <c r="AV438" s="117" t="e">
        <f t="shared" ref="AV438:AV443" si="290">+Z438/W438</f>
        <v>#DIV/0!</v>
      </c>
      <c r="AW438" s="118" t="e">
        <f t="shared" ref="AW438:AW443" si="291">+AU438-AV438</f>
        <v>#DIV/0!</v>
      </c>
      <c r="AX438" s="117">
        <f t="shared" ref="AX438:AX443" si="292">IFERROR((L438+M438)/(I438+J438),0)</f>
        <v>0</v>
      </c>
      <c r="AY438" s="117" t="e">
        <f t="shared" ref="AY438:AY443" si="293">(AA438+AB438)/(X438+Y438)</f>
        <v>#DIV/0!</v>
      </c>
      <c r="AZ438" s="118" t="e">
        <f t="shared" ref="AZ438:AZ443" si="294">+AX438-AY438</f>
        <v>#DIV/0!</v>
      </c>
    </row>
    <row r="439" spans="1:52" hidden="1" outlineLevel="1" x14ac:dyDescent="0.2">
      <c r="F439" s="73" t="s">
        <v>104</v>
      </c>
      <c r="G439" s="60"/>
      <c r="H439" s="28">
        <f>SUMIF($E$14:$E$377,$F439,H$14:H$377)</f>
        <v>0</v>
      </c>
      <c r="I439" s="2">
        <f t="shared" si="282"/>
        <v>0</v>
      </c>
      <c r="J439" s="2">
        <f t="shared" si="282"/>
        <v>0</v>
      </c>
      <c r="K439" s="2">
        <f t="shared" si="282"/>
        <v>0</v>
      </c>
      <c r="L439" s="2">
        <f t="shared" si="282"/>
        <v>0</v>
      </c>
      <c r="M439" s="29">
        <f t="shared" si="282"/>
        <v>0</v>
      </c>
      <c r="N439" s="31">
        <f t="shared" si="283"/>
        <v>0</v>
      </c>
      <c r="O439" s="34">
        <f t="shared" si="284"/>
        <v>0</v>
      </c>
      <c r="P439" s="3"/>
      <c r="U439" s="73" t="s">
        <v>104</v>
      </c>
      <c r="V439" s="60"/>
      <c r="W439" s="2">
        <f t="shared" ref="W439:AB439" si="295">SUMIF($N$266:$N$272,"&lt;&gt;0",W$266:W$272)</f>
        <v>0</v>
      </c>
      <c r="X439" s="2">
        <f t="shared" si="295"/>
        <v>0</v>
      </c>
      <c r="Y439" s="2">
        <f t="shared" si="295"/>
        <v>0</v>
      </c>
      <c r="Z439" s="2">
        <f t="shared" si="295"/>
        <v>0</v>
      </c>
      <c r="AA439" s="2">
        <f t="shared" si="295"/>
        <v>0</v>
      </c>
      <c r="AB439" s="29">
        <f t="shared" si="295"/>
        <v>0</v>
      </c>
      <c r="AC439" s="31">
        <f t="shared" si="199"/>
        <v>0</v>
      </c>
      <c r="AD439" s="34">
        <f t="shared" si="286"/>
        <v>0</v>
      </c>
      <c r="AE439" s="2">
        <f t="shared" si="287"/>
        <v>0</v>
      </c>
      <c r="AF439" s="2">
        <f t="shared" si="287"/>
        <v>0</v>
      </c>
      <c r="AG439" s="2">
        <f t="shared" si="287"/>
        <v>0</v>
      </c>
      <c r="AH439" s="2">
        <f t="shared" si="287"/>
        <v>0</v>
      </c>
      <c r="AI439" s="2">
        <f t="shared" si="287"/>
        <v>0</v>
      </c>
      <c r="AJ439" s="29">
        <f t="shared" si="287"/>
        <v>0</v>
      </c>
      <c r="AK439" s="31">
        <f t="shared" si="287"/>
        <v>0</v>
      </c>
      <c r="AL439" s="31">
        <f t="shared" si="287"/>
        <v>0</v>
      </c>
      <c r="AM439" s="38" t="str">
        <f t="shared" si="288"/>
        <v/>
      </c>
      <c r="AN439" s="38" t="str">
        <f t="shared" si="288"/>
        <v/>
      </c>
      <c r="AO439" s="38" t="str">
        <f t="shared" si="288"/>
        <v/>
      </c>
      <c r="AP439" s="38" t="str">
        <f t="shared" si="288"/>
        <v/>
      </c>
      <c r="AQ439" s="38" t="str">
        <f t="shared" si="288"/>
        <v/>
      </c>
      <c r="AR439" s="39" t="str">
        <f t="shared" si="288"/>
        <v/>
      </c>
      <c r="AS439" s="40" t="str">
        <f t="shared" si="288"/>
        <v/>
      </c>
      <c r="AT439" s="40" t="str">
        <f t="shared" si="288"/>
        <v/>
      </c>
      <c r="AU439" s="119">
        <f t="shared" si="289"/>
        <v>0</v>
      </c>
      <c r="AV439" s="120" t="e">
        <f t="shared" si="290"/>
        <v>#DIV/0!</v>
      </c>
      <c r="AW439" s="121" t="e">
        <f t="shared" si="291"/>
        <v>#DIV/0!</v>
      </c>
      <c r="AX439" s="120">
        <f t="shared" si="292"/>
        <v>0</v>
      </c>
      <c r="AY439" s="120" t="e">
        <f t="shared" si="293"/>
        <v>#DIV/0!</v>
      </c>
      <c r="AZ439" s="121" t="e">
        <f t="shared" si="294"/>
        <v>#DIV/0!</v>
      </c>
    </row>
    <row r="440" spans="1:52" hidden="1" outlineLevel="1" x14ac:dyDescent="0.2">
      <c r="F440" s="73" t="s">
        <v>105</v>
      </c>
      <c r="G440" s="60"/>
      <c r="H440" s="28">
        <f>SUMIF($E$14:$E$377,$F440,H$14:H$377)</f>
        <v>0</v>
      </c>
      <c r="I440" s="2">
        <f t="shared" si="282"/>
        <v>0</v>
      </c>
      <c r="J440" s="2">
        <f t="shared" si="282"/>
        <v>0</v>
      </c>
      <c r="K440" s="2">
        <f t="shared" si="282"/>
        <v>0</v>
      </c>
      <c r="L440" s="2">
        <f t="shared" si="282"/>
        <v>0</v>
      </c>
      <c r="M440" s="29">
        <f t="shared" si="282"/>
        <v>0</v>
      </c>
      <c r="N440" s="31">
        <f t="shared" si="283"/>
        <v>0</v>
      </c>
      <c r="O440" s="34">
        <f t="shared" si="284"/>
        <v>0</v>
      </c>
      <c r="P440" s="3"/>
      <c r="U440" s="73" t="s">
        <v>105</v>
      </c>
      <c r="V440" s="60"/>
      <c r="W440" s="2">
        <f t="shared" ref="W440:AB440" si="296">SUMIF($N$273:$N$279,"&lt;&gt;0",W$273:W$279)</f>
        <v>0</v>
      </c>
      <c r="X440" s="2">
        <f t="shared" si="296"/>
        <v>0</v>
      </c>
      <c r="Y440" s="2">
        <f t="shared" si="296"/>
        <v>0</v>
      </c>
      <c r="Z440" s="2">
        <f t="shared" si="296"/>
        <v>0</v>
      </c>
      <c r="AA440" s="2">
        <f t="shared" si="296"/>
        <v>0</v>
      </c>
      <c r="AB440" s="29">
        <f t="shared" si="296"/>
        <v>0</v>
      </c>
      <c r="AC440" s="31">
        <f t="shared" si="199"/>
        <v>0</v>
      </c>
      <c r="AD440" s="34">
        <f t="shared" si="286"/>
        <v>0</v>
      </c>
      <c r="AE440" s="2">
        <f t="shared" si="287"/>
        <v>0</v>
      </c>
      <c r="AF440" s="2">
        <f t="shared" si="287"/>
        <v>0</v>
      </c>
      <c r="AG440" s="2">
        <f t="shared" si="287"/>
        <v>0</v>
      </c>
      <c r="AH440" s="2">
        <f t="shared" si="287"/>
        <v>0</v>
      </c>
      <c r="AI440" s="2">
        <f t="shared" si="287"/>
        <v>0</v>
      </c>
      <c r="AJ440" s="29">
        <f t="shared" si="287"/>
        <v>0</v>
      </c>
      <c r="AK440" s="31">
        <f t="shared" si="287"/>
        <v>0</v>
      </c>
      <c r="AL440" s="31">
        <f t="shared" si="287"/>
        <v>0</v>
      </c>
      <c r="AM440" s="38" t="str">
        <f t="shared" si="288"/>
        <v/>
      </c>
      <c r="AN440" s="38" t="str">
        <f t="shared" si="288"/>
        <v/>
      </c>
      <c r="AO440" s="38" t="str">
        <f t="shared" si="288"/>
        <v/>
      </c>
      <c r="AP440" s="38" t="str">
        <f t="shared" si="288"/>
        <v/>
      </c>
      <c r="AQ440" s="38" t="str">
        <f t="shared" si="288"/>
        <v/>
      </c>
      <c r="AR440" s="39" t="str">
        <f t="shared" si="288"/>
        <v/>
      </c>
      <c r="AS440" s="40" t="str">
        <f t="shared" si="288"/>
        <v/>
      </c>
      <c r="AT440" s="40" t="str">
        <f t="shared" si="288"/>
        <v/>
      </c>
      <c r="AU440" s="119">
        <f t="shared" si="289"/>
        <v>0</v>
      </c>
      <c r="AV440" s="120" t="e">
        <f t="shared" si="290"/>
        <v>#DIV/0!</v>
      </c>
      <c r="AW440" s="121" t="e">
        <f t="shared" si="291"/>
        <v>#DIV/0!</v>
      </c>
      <c r="AX440" s="120">
        <f t="shared" si="292"/>
        <v>0</v>
      </c>
      <c r="AY440" s="120" t="e">
        <f t="shared" si="293"/>
        <v>#DIV/0!</v>
      </c>
      <c r="AZ440" s="121" t="e">
        <f t="shared" si="294"/>
        <v>#DIV/0!</v>
      </c>
    </row>
    <row r="441" spans="1:52" ht="13.5" hidden="1" outlineLevel="1" thickBot="1" x14ac:dyDescent="0.25">
      <c r="F441" s="78" t="s">
        <v>106</v>
      </c>
      <c r="G441" s="61"/>
      <c r="H441" s="43">
        <f>SUMIF($E$14:$E$377,$F441,H$14:H$377)</f>
        <v>0</v>
      </c>
      <c r="I441" s="44">
        <f t="shared" si="282"/>
        <v>0</v>
      </c>
      <c r="J441" s="44">
        <f t="shared" si="282"/>
        <v>0</v>
      </c>
      <c r="K441" s="44">
        <f t="shared" si="282"/>
        <v>0</v>
      </c>
      <c r="L441" s="44">
        <f t="shared" si="282"/>
        <v>0</v>
      </c>
      <c r="M441" s="45">
        <f t="shared" si="282"/>
        <v>0</v>
      </c>
      <c r="N441" s="47">
        <f t="shared" si="283"/>
        <v>0</v>
      </c>
      <c r="O441" s="51">
        <f t="shared" si="284"/>
        <v>0</v>
      </c>
      <c r="P441" s="3"/>
      <c r="Q441" s="42"/>
      <c r="R441" s="42"/>
      <c r="S441" s="42"/>
      <c r="T441" s="42"/>
      <c r="U441" s="78" t="s">
        <v>106</v>
      </c>
      <c r="V441" s="61"/>
      <c r="W441" s="44">
        <f t="shared" ref="W441:AB441" si="297">SUMIF($N$280:$N$286,"&lt;&gt;0",W$280:W$286)</f>
        <v>0</v>
      </c>
      <c r="X441" s="44">
        <f t="shared" si="297"/>
        <v>0</v>
      </c>
      <c r="Y441" s="44">
        <f t="shared" si="297"/>
        <v>0</v>
      </c>
      <c r="Z441" s="44">
        <f t="shared" si="297"/>
        <v>0</v>
      </c>
      <c r="AA441" s="44">
        <f t="shared" si="297"/>
        <v>0</v>
      </c>
      <c r="AB441" s="45">
        <f t="shared" si="297"/>
        <v>0</v>
      </c>
      <c r="AC441" s="47">
        <f t="shared" si="199"/>
        <v>0</v>
      </c>
      <c r="AD441" s="51">
        <f t="shared" si="286"/>
        <v>0</v>
      </c>
      <c r="AE441" s="44">
        <f t="shared" si="287"/>
        <v>0</v>
      </c>
      <c r="AF441" s="44">
        <f t="shared" si="287"/>
        <v>0</v>
      </c>
      <c r="AG441" s="44">
        <f t="shared" si="287"/>
        <v>0</v>
      </c>
      <c r="AH441" s="44">
        <f t="shared" si="287"/>
        <v>0</v>
      </c>
      <c r="AI441" s="44">
        <f t="shared" si="287"/>
        <v>0</v>
      </c>
      <c r="AJ441" s="45">
        <f t="shared" si="287"/>
        <v>0</v>
      </c>
      <c r="AK441" s="47">
        <f t="shared" si="287"/>
        <v>0</v>
      </c>
      <c r="AL441" s="47">
        <f t="shared" si="287"/>
        <v>0</v>
      </c>
      <c r="AM441" s="56" t="str">
        <f t="shared" si="288"/>
        <v/>
      </c>
      <c r="AN441" s="56" t="str">
        <f t="shared" si="288"/>
        <v/>
      </c>
      <c r="AO441" s="56" t="str">
        <f t="shared" si="288"/>
        <v/>
      </c>
      <c r="AP441" s="56" t="str">
        <f t="shared" si="288"/>
        <v/>
      </c>
      <c r="AQ441" s="56" t="str">
        <f t="shared" si="288"/>
        <v/>
      </c>
      <c r="AR441" s="57" t="str">
        <f t="shared" si="288"/>
        <v/>
      </c>
      <c r="AS441" s="58" t="str">
        <f t="shared" si="288"/>
        <v/>
      </c>
      <c r="AT441" s="58" t="str">
        <f t="shared" si="288"/>
        <v/>
      </c>
      <c r="AU441" s="122">
        <f t="shared" si="289"/>
        <v>0</v>
      </c>
      <c r="AV441" s="123" t="e">
        <f t="shared" si="290"/>
        <v>#DIV/0!</v>
      </c>
      <c r="AW441" s="124" t="e">
        <f t="shared" si="291"/>
        <v>#DIV/0!</v>
      </c>
      <c r="AX441" s="123">
        <f t="shared" si="292"/>
        <v>0</v>
      </c>
      <c r="AY441" s="123" t="e">
        <f t="shared" si="293"/>
        <v>#DIV/0!</v>
      </c>
      <c r="AZ441" s="124" t="e">
        <f t="shared" si="294"/>
        <v>#DIV/0!</v>
      </c>
    </row>
    <row r="442" spans="1:52" hidden="1" outlineLevel="1" x14ac:dyDescent="0.2">
      <c r="A442" t="s">
        <v>46</v>
      </c>
      <c r="B442" t="s">
        <v>46</v>
      </c>
      <c r="C442" t="s">
        <v>107</v>
      </c>
      <c r="D442" t="s">
        <v>107</v>
      </c>
      <c r="F442" s="83" t="s">
        <v>108</v>
      </c>
      <c r="G442" s="60"/>
      <c r="H442" s="32">
        <f t="shared" ref="H442:M442" si="298">SUM(H438:H441)</f>
        <v>0</v>
      </c>
      <c r="I442" s="5">
        <f t="shared" si="298"/>
        <v>0</v>
      </c>
      <c r="J442" s="5">
        <f t="shared" si="298"/>
        <v>0</v>
      </c>
      <c r="K442" s="5">
        <f t="shared" si="298"/>
        <v>0</v>
      </c>
      <c r="L442" s="5">
        <f t="shared" si="298"/>
        <v>0</v>
      </c>
      <c r="M442" s="33">
        <f t="shared" si="298"/>
        <v>0</v>
      </c>
      <c r="N442" s="34">
        <f t="shared" si="283"/>
        <v>0</v>
      </c>
      <c r="O442" s="34">
        <f t="shared" si="284"/>
        <v>0</v>
      </c>
      <c r="P442" s="3" t="s">
        <v>49</v>
      </c>
      <c r="Q442" t="s">
        <v>49</v>
      </c>
      <c r="R442" t="s">
        <v>107</v>
      </c>
      <c r="S442" t="s">
        <v>107</v>
      </c>
      <c r="U442" s="83" t="s">
        <v>108</v>
      </c>
      <c r="V442" s="60"/>
      <c r="W442" s="5">
        <f t="shared" ref="W442:AB442" si="299">SUM(W438:W441)</f>
        <v>0</v>
      </c>
      <c r="X442" s="5">
        <f t="shared" si="299"/>
        <v>0</v>
      </c>
      <c r="Y442" s="5">
        <f t="shared" si="299"/>
        <v>0</v>
      </c>
      <c r="Z442" s="5">
        <f t="shared" si="299"/>
        <v>0</v>
      </c>
      <c r="AA442" s="5">
        <f t="shared" si="299"/>
        <v>0</v>
      </c>
      <c r="AB442" s="33">
        <f t="shared" si="299"/>
        <v>0</v>
      </c>
      <c r="AC442" s="34">
        <f t="shared" si="199"/>
        <v>0</v>
      </c>
      <c r="AD442" s="34">
        <f t="shared" si="286"/>
        <v>0</v>
      </c>
      <c r="AE442" s="2">
        <f t="shared" si="287"/>
        <v>0</v>
      </c>
      <c r="AF442" s="2">
        <f t="shared" si="287"/>
        <v>0</v>
      </c>
      <c r="AG442" s="2">
        <f t="shared" si="287"/>
        <v>0</v>
      </c>
      <c r="AH442" s="2">
        <f t="shared" si="287"/>
        <v>0</v>
      </c>
      <c r="AI442" s="2">
        <f t="shared" si="287"/>
        <v>0</v>
      </c>
      <c r="AJ442" s="29">
        <f t="shared" si="287"/>
        <v>0</v>
      </c>
      <c r="AK442" s="31">
        <f t="shared" si="287"/>
        <v>0</v>
      </c>
      <c r="AL442" s="31">
        <f t="shared" si="287"/>
        <v>0</v>
      </c>
      <c r="AM442" s="38" t="str">
        <f t="shared" si="288"/>
        <v/>
      </c>
      <c r="AN442" s="38" t="str">
        <f t="shared" si="288"/>
        <v/>
      </c>
      <c r="AO442" s="38" t="str">
        <f t="shared" si="288"/>
        <v/>
      </c>
      <c r="AP442" s="38" t="str">
        <f t="shared" si="288"/>
        <v/>
      </c>
      <c r="AQ442" s="38" t="str">
        <f t="shared" si="288"/>
        <v/>
      </c>
      <c r="AR442" s="39" t="str">
        <f t="shared" si="288"/>
        <v/>
      </c>
      <c r="AS442" s="40" t="str">
        <f t="shared" si="288"/>
        <v/>
      </c>
      <c r="AT442" s="40" t="str">
        <f t="shared" si="288"/>
        <v/>
      </c>
      <c r="AU442" s="119">
        <f t="shared" si="289"/>
        <v>0</v>
      </c>
      <c r="AV442" s="120" t="e">
        <f t="shared" si="290"/>
        <v>#DIV/0!</v>
      </c>
      <c r="AW442" s="121" t="e">
        <f t="shared" si="291"/>
        <v>#DIV/0!</v>
      </c>
      <c r="AX442" s="120">
        <f t="shared" si="292"/>
        <v>0</v>
      </c>
      <c r="AY442" s="120" t="e">
        <f t="shared" si="293"/>
        <v>#DIV/0!</v>
      </c>
      <c r="AZ442" s="121" t="e">
        <f t="shared" si="294"/>
        <v>#DIV/0!</v>
      </c>
    </row>
    <row r="443" spans="1:52" ht="13.5" hidden="1" outlineLevel="1" thickBot="1" x14ac:dyDescent="0.25">
      <c r="A443" t="s">
        <v>46</v>
      </c>
      <c r="B443" t="s">
        <v>46</v>
      </c>
      <c r="C443" t="s">
        <v>107</v>
      </c>
      <c r="D443" t="s">
        <v>107</v>
      </c>
      <c r="F443" s="78" t="s">
        <v>109</v>
      </c>
      <c r="G443" s="61"/>
      <c r="H443" s="48">
        <f t="shared" ref="H443:M443" si="300">SUMIF($D$14:$D$377,"09 Sep",H$14:H$377)</f>
        <v>0</v>
      </c>
      <c r="I443" s="49">
        <f t="shared" si="300"/>
        <v>0</v>
      </c>
      <c r="J443" s="49">
        <f t="shared" si="300"/>
        <v>0</v>
      </c>
      <c r="K443" s="49">
        <f t="shared" si="300"/>
        <v>0</v>
      </c>
      <c r="L443" s="49">
        <f t="shared" si="300"/>
        <v>0</v>
      </c>
      <c r="M443" s="50">
        <f t="shared" si="300"/>
        <v>0</v>
      </c>
      <c r="N443" s="51">
        <f t="shared" si="283"/>
        <v>0</v>
      </c>
      <c r="O443" s="51">
        <f t="shared" si="284"/>
        <v>0</v>
      </c>
      <c r="P443" s="3" t="s">
        <v>49</v>
      </c>
      <c r="Q443" s="42" t="s">
        <v>49</v>
      </c>
      <c r="R443" s="42" t="s">
        <v>107</v>
      </c>
      <c r="S443" s="42" t="s">
        <v>107</v>
      </c>
      <c r="T443" s="42"/>
      <c r="U443" s="78" t="s">
        <v>109</v>
      </c>
      <c r="V443" s="61"/>
      <c r="W443" s="49">
        <f t="shared" ref="W443:AB443" si="301">SUMIFS(W$7:W$377,$N$7:$N$377,"&lt;&gt;0",$Q$7:$Q$377,$Q443,$S$7:$S$377,$S443)</f>
        <v>0</v>
      </c>
      <c r="X443" s="49">
        <f t="shared" si="301"/>
        <v>0</v>
      </c>
      <c r="Y443" s="49">
        <f t="shared" si="301"/>
        <v>0</v>
      </c>
      <c r="Z443" s="49">
        <f t="shared" si="301"/>
        <v>0</v>
      </c>
      <c r="AA443" s="49">
        <f t="shared" si="301"/>
        <v>0</v>
      </c>
      <c r="AB443" s="50">
        <f t="shared" si="301"/>
        <v>0</v>
      </c>
      <c r="AC443" s="51">
        <f t="shared" si="199"/>
        <v>0</v>
      </c>
      <c r="AD443" s="51">
        <f t="shared" si="286"/>
        <v>0</v>
      </c>
      <c r="AE443" s="44">
        <f t="shared" si="287"/>
        <v>0</v>
      </c>
      <c r="AF443" s="44">
        <f t="shared" si="287"/>
        <v>0</v>
      </c>
      <c r="AG443" s="44">
        <f t="shared" si="287"/>
        <v>0</v>
      </c>
      <c r="AH443" s="44">
        <f t="shared" si="287"/>
        <v>0</v>
      </c>
      <c r="AI443" s="44">
        <f t="shared" si="287"/>
        <v>0</v>
      </c>
      <c r="AJ443" s="45">
        <f t="shared" si="287"/>
        <v>0</v>
      </c>
      <c r="AK443" s="47">
        <f t="shared" si="287"/>
        <v>0</v>
      </c>
      <c r="AL443" s="47">
        <f t="shared" si="287"/>
        <v>0</v>
      </c>
      <c r="AM443" s="56" t="str">
        <f t="shared" si="288"/>
        <v/>
      </c>
      <c r="AN443" s="56" t="str">
        <f t="shared" si="288"/>
        <v/>
      </c>
      <c r="AO443" s="56" t="str">
        <f t="shared" si="288"/>
        <v/>
      </c>
      <c r="AP443" s="56" t="str">
        <f t="shared" si="288"/>
        <v/>
      </c>
      <c r="AQ443" s="56" t="str">
        <f t="shared" si="288"/>
        <v/>
      </c>
      <c r="AR443" s="57" t="str">
        <f t="shared" si="288"/>
        <v/>
      </c>
      <c r="AS443" s="58" t="str">
        <f t="shared" si="288"/>
        <v/>
      </c>
      <c r="AT443" s="58" t="str">
        <f t="shared" si="288"/>
        <v/>
      </c>
      <c r="AU443" s="122">
        <f t="shared" si="289"/>
        <v>0</v>
      </c>
      <c r="AV443" s="123" t="e">
        <f t="shared" si="290"/>
        <v>#DIV/0!</v>
      </c>
      <c r="AW443" s="124" t="e">
        <f t="shared" si="291"/>
        <v>#DIV/0!</v>
      </c>
      <c r="AX443" s="123">
        <f t="shared" si="292"/>
        <v>0</v>
      </c>
      <c r="AY443" s="123" t="e">
        <f t="shared" si="293"/>
        <v>#DIV/0!</v>
      </c>
      <c r="AZ443" s="124" t="e">
        <f t="shared" si="294"/>
        <v>#DIV/0!</v>
      </c>
    </row>
    <row r="444" spans="1:52" hidden="1" outlineLevel="1" x14ac:dyDescent="0.2">
      <c r="N444" s="1"/>
      <c r="P444" s="3"/>
      <c r="AC444" s="1"/>
      <c r="AK444" s="1"/>
      <c r="AS444" s="1"/>
      <c r="AX444" s="98"/>
      <c r="AY444" s="98"/>
      <c r="AZ444" s="98"/>
    </row>
    <row r="445" spans="1:52" hidden="1" outlineLevel="1" x14ac:dyDescent="0.2">
      <c r="F445" s="62" t="s">
        <v>110</v>
      </c>
      <c r="G445" s="63"/>
      <c r="H445" s="64">
        <f>SUMIF($E$14:$E$377,$F445,$H$14:$H$377)</f>
        <v>0</v>
      </c>
      <c r="I445" s="65">
        <f t="shared" ref="I445:M448" si="302">SUMIF($E$14:$E$377,$F445,I$14:I$377)</f>
        <v>0</v>
      </c>
      <c r="J445" s="65">
        <f t="shared" si="302"/>
        <v>0</v>
      </c>
      <c r="K445" s="65">
        <f t="shared" si="302"/>
        <v>0</v>
      </c>
      <c r="L445" s="65">
        <f t="shared" si="302"/>
        <v>0</v>
      </c>
      <c r="M445" s="86">
        <f t="shared" si="302"/>
        <v>0</v>
      </c>
      <c r="N445" s="87">
        <f t="shared" ref="N445:N450" si="303">SUM(H445:J445)</f>
        <v>0</v>
      </c>
      <c r="O445" s="95">
        <f t="shared" ref="O445:O450" si="304">SUM(K445:M445)</f>
        <v>0</v>
      </c>
      <c r="P445" s="3"/>
      <c r="Q445" s="67"/>
      <c r="R445" s="67"/>
      <c r="S445" s="67"/>
      <c r="T445" s="67"/>
      <c r="U445" s="62" t="s">
        <v>110</v>
      </c>
      <c r="V445" s="63"/>
      <c r="W445" s="65">
        <f t="shared" ref="W445:AB445" si="305">SUMIF($N$287:$N$293,"&lt;&gt;0",W$287:W$293)</f>
        <v>0</v>
      </c>
      <c r="X445" s="65">
        <f t="shared" si="305"/>
        <v>0</v>
      </c>
      <c r="Y445" s="65">
        <f t="shared" si="305"/>
        <v>0</v>
      </c>
      <c r="Z445" s="65">
        <f t="shared" si="305"/>
        <v>0</v>
      </c>
      <c r="AA445" s="65">
        <f t="shared" si="305"/>
        <v>0</v>
      </c>
      <c r="AB445" s="86">
        <f t="shared" si="305"/>
        <v>0</v>
      </c>
      <c r="AC445" s="87">
        <f t="shared" si="199"/>
        <v>0</v>
      </c>
      <c r="AD445" s="95">
        <f t="shared" ref="AD445:AD450" si="306">SUM(Z445:AB445)</f>
        <v>0</v>
      </c>
      <c r="AE445" s="65">
        <f t="shared" ref="AE445:AL450" si="307">+H445-W445</f>
        <v>0</v>
      </c>
      <c r="AF445" s="65">
        <f t="shared" si="307"/>
        <v>0</v>
      </c>
      <c r="AG445" s="65">
        <f t="shared" si="307"/>
        <v>0</v>
      </c>
      <c r="AH445" s="65">
        <f t="shared" si="307"/>
        <v>0</v>
      </c>
      <c r="AI445" s="65">
        <f t="shared" si="307"/>
        <v>0</v>
      </c>
      <c r="AJ445" s="86">
        <f t="shared" si="307"/>
        <v>0</v>
      </c>
      <c r="AK445" s="87">
        <f t="shared" si="307"/>
        <v>0</v>
      </c>
      <c r="AL445" s="87">
        <f t="shared" si="307"/>
        <v>0</v>
      </c>
      <c r="AM445" s="70" t="str">
        <f t="shared" ref="AM445:AT450" si="308">IFERROR(AE445/W445,"")</f>
        <v/>
      </c>
      <c r="AN445" s="70" t="str">
        <f t="shared" si="308"/>
        <v/>
      </c>
      <c r="AO445" s="70" t="str">
        <f t="shared" si="308"/>
        <v/>
      </c>
      <c r="AP445" s="70" t="str">
        <f t="shared" si="308"/>
        <v/>
      </c>
      <c r="AQ445" s="70" t="str">
        <f t="shared" si="308"/>
        <v/>
      </c>
      <c r="AR445" s="89" t="str">
        <f t="shared" si="308"/>
        <v/>
      </c>
      <c r="AS445" s="90" t="str">
        <f t="shared" si="308"/>
        <v/>
      </c>
      <c r="AT445" s="90" t="str">
        <f t="shared" si="308"/>
        <v/>
      </c>
      <c r="AU445" s="116">
        <f t="shared" ref="AU445:AU450" si="309">IFERROR(K445/H445,0)</f>
        <v>0</v>
      </c>
      <c r="AV445" s="117" t="e">
        <f t="shared" ref="AV445:AV450" si="310">+Z445/W445</f>
        <v>#DIV/0!</v>
      </c>
      <c r="AW445" s="118" t="e">
        <f t="shared" ref="AW445:AW450" si="311">+AU445-AV445</f>
        <v>#DIV/0!</v>
      </c>
      <c r="AX445" s="117">
        <f t="shared" ref="AX445:AX450" si="312">IFERROR((L445+M445)/(I445+J445),0)</f>
        <v>0</v>
      </c>
      <c r="AY445" s="117" t="e">
        <f t="shared" ref="AY445:AY450" si="313">(AA445+AB445)/(X445+Y445)</f>
        <v>#DIV/0!</v>
      </c>
      <c r="AZ445" s="118" t="e">
        <f t="shared" ref="AZ445:AZ450" si="314">+AX445-AY445</f>
        <v>#DIV/0!</v>
      </c>
    </row>
    <row r="446" spans="1:52" hidden="1" outlineLevel="1" x14ac:dyDescent="0.2">
      <c r="F446" s="73" t="s">
        <v>111</v>
      </c>
      <c r="G446" s="60"/>
      <c r="H446" s="28">
        <f>SUMIF($E$14:$E$377,$F446,H$14:H$377)</f>
        <v>0</v>
      </c>
      <c r="I446" s="2">
        <f t="shared" si="302"/>
        <v>0</v>
      </c>
      <c r="J446" s="2">
        <f t="shared" si="302"/>
        <v>0</v>
      </c>
      <c r="K446" s="2">
        <f t="shared" si="302"/>
        <v>0</v>
      </c>
      <c r="L446" s="2">
        <f t="shared" si="302"/>
        <v>0</v>
      </c>
      <c r="M446" s="29">
        <f t="shared" si="302"/>
        <v>0</v>
      </c>
      <c r="N446" s="31">
        <f t="shared" si="303"/>
        <v>0</v>
      </c>
      <c r="O446" s="34">
        <f t="shared" si="304"/>
        <v>0</v>
      </c>
      <c r="P446" s="3"/>
      <c r="U446" s="73" t="s">
        <v>111</v>
      </c>
      <c r="V446" s="60"/>
      <c r="W446" s="2">
        <f t="shared" ref="W446:AB446" si="315">SUMIF($N$294:$N$300,"&lt;&gt;0",W$294:W$300)</f>
        <v>0</v>
      </c>
      <c r="X446" s="2">
        <f t="shared" si="315"/>
        <v>0</v>
      </c>
      <c r="Y446" s="2">
        <f t="shared" si="315"/>
        <v>0</v>
      </c>
      <c r="Z446" s="2">
        <f t="shared" si="315"/>
        <v>0</v>
      </c>
      <c r="AA446" s="2">
        <f t="shared" si="315"/>
        <v>0</v>
      </c>
      <c r="AB446" s="29">
        <f t="shared" si="315"/>
        <v>0</v>
      </c>
      <c r="AC446" s="31">
        <f t="shared" si="199"/>
        <v>0</v>
      </c>
      <c r="AD446" s="34">
        <f t="shared" si="306"/>
        <v>0</v>
      </c>
      <c r="AE446" s="2">
        <f t="shared" si="307"/>
        <v>0</v>
      </c>
      <c r="AF446" s="2">
        <f t="shared" si="307"/>
        <v>0</v>
      </c>
      <c r="AG446" s="2">
        <f t="shared" si="307"/>
        <v>0</v>
      </c>
      <c r="AH446" s="2">
        <f t="shared" si="307"/>
        <v>0</v>
      </c>
      <c r="AI446" s="2">
        <f t="shared" si="307"/>
        <v>0</v>
      </c>
      <c r="AJ446" s="29">
        <f t="shared" si="307"/>
        <v>0</v>
      </c>
      <c r="AK446" s="31">
        <f t="shared" si="307"/>
        <v>0</v>
      </c>
      <c r="AL446" s="31">
        <f t="shared" si="307"/>
        <v>0</v>
      </c>
      <c r="AM446" s="38" t="str">
        <f t="shared" si="308"/>
        <v/>
      </c>
      <c r="AN446" s="38" t="str">
        <f t="shared" si="308"/>
        <v/>
      </c>
      <c r="AO446" s="38" t="str">
        <f t="shared" si="308"/>
        <v/>
      </c>
      <c r="AP446" s="38" t="str">
        <f t="shared" si="308"/>
        <v/>
      </c>
      <c r="AQ446" s="38" t="str">
        <f t="shared" si="308"/>
        <v/>
      </c>
      <c r="AR446" s="39" t="str">
        <f t="shared" si="308"/>
        <v/>
      </c>
      <c r="AS446" s="40" t="str">
        <f t="shared" si="308"/>
        <v/>
      </c>
      <c r="AT446" s="40" t="str">
        <f t="shared" si="308"/>
        <v/>
      </c>
      <c r="AU446" s="119">
        <f t="shared" si="309"/>
        <v>0</v>
      </c>
      <c r="AV446" s="120" t="e">
        <f t="shared" si="310"/>
        <v>#DIV/0!</v>
      </c>
      <c r="AW446" s="121" t="e">
        <f t="shared" si="311"/>
        <v>#DIV/0!</v>
      </c>
      <c r="AX446" s="120">
        <f t="shared" si="312"/>
        <v>0</v>
      </c>
      <c r="AY446" s="120" t="e">
        <f t="shared" si="313"/>
        <v>#DIV/0!</v>
      </c>
      <c r="AZ446" s="121" t="e">
        <f t="shared" si="314"/>
        <v>#DIV/0!</v>
      </c>
    </row>
    <row r="447" spans="1:52" hidden="1" outlineLevel="1" x14ac:dyDescent="0.2">
      <c r="F447" s="73" t="s">
        <v>112</v>
      </c>
      <c r="G447" s="60"/>
      <c r="H447" s="28">
        <f>SUMIF($E$14:$E$377,$F447,H$14:H$377)</f>
        <v>0</v>
      </c>
      <c r="I447" s="2">
        <f t="shared" si="302"/>
        <v>0</v>
      </c>
      <c r="J447" s="2">
        <f t="shared" si="302"/>
        <v>0</v>
      </c>
      <c r="K447" s="2">
        <f t="shared" si="302"/>
        <v>0</v>
      </c>
      <c r="L447" s="2">
        <f t="shared" si="302"/>
        <v>0</v>
      </c>
      <c r="M447" s="29">
        <f t="shared" si="302"/>
        <v>0</v>
      </c>
      <c r="N447" s="31">
        <f t="shared" si="303"/>
        <v>0</v>
      </c>
      <c r="O447" s="34">
        <f t="shared" si="304"/>
        <v>0</v>
      </c>
      <c r="P447" s="3"/>
      <c r="U447" s="73" t="s">
        <v>112</v>
      </c>
      <c r="V447" s="60"/>
      <c r="W447" s="2">
        <f t="shared" ref="W447:AB447" si="316">SUMIF($N$301:$N$307,"&lt;&gt;0",W$301:W$307)</f>
        <v>0</v>
      </c>
      <c r="X447" s="2">
        <f t="shared" si="316"/>
        <v>0</v>
      </c>
      <c r="Y447" s="2">
        <f t="shared" si="316"/>
        <v>0</v>
      </c>
      <c r="Z447" s="2">
        <f t="shared" si="316"/>
        <v>0</v>
      </c>
      <c r="AA447" s="2">
        <f t="shared" si="316"/>
        <v>0</v>
      </c>
      <c r="AB447" s="29">
        <f t="shared" si="316"/>
        <v>0</v>
      </c>
      <c r="AC447" s="31">
        <f t="shared" si="199"/>
        <v>0</v>
      </c>
      <c r="AD447" s="34">
        <f t="shared" si="306"/>
        <v>0</v>
      </c>
      <c r="AE447" s="2">
        <f t="shared" si="307"/>
        <v>0</v>
      </c>
      <c r="AF447" s="2">
        <f t="shared" si="307"/>
        <v>0</v>
      </c>
      <c r="AG447" s="2">
        <f t="shared" si="307"/>
        <v>0</v>
      </c>
      <c r="AH447" s="2">
        <f t="shared" si="307"/>
        <v>0</v>
      </c>
      <c r="AI447" s="2">
        <f t="shared" si="307"/>
        <v>0</v>
      </c>
      <c r="AJ447" s="29">
        <f t="shared" si="307"/>
        <v>0</v>
      </c>
      <c r="AK447" s="31">
        <f t="shared" si="307"/>
        <v>0</v>
      </c>
      <c r="AL447" s="31">
        <f t="shared" si="307"/>
        <v>0</v>
      </c>
      <c r="AM447" s="38" t="str">
        <f t="shared" si="308"/>
        <v/>
      </c>
      <c r="AN447" s="38" t="str">
        <f t="shared" si="308"/>
        <v/>
      </c>
      <c r="AO447" s="38" t="str">
        <f t="shared" si="308"/>
        <v/>
      </c>
      <c r="AP447" s="38" t="str">
        <f t="shared" si="308"/>
        <v/>
      </c>
      <c r="AQ447" s="38" t="str">
        <f t="shared" si="308"/>
        <v/>
      </c>
      <c r="AR447" s="39" t="str">
        <f t="shared" si="308"/>
        <v/>
      </c>
      <c r="AS447" s="40" t="str">
        <f t="shared" si="308"/>
        <v/>
      </c>
      <c r="AT447" s="40" t="str">
        <f t="shared" si="308"/>
        <v/>
      </c>
      <c r="AU447" s="119">
        <f t="shared" si="309"/>
        <v>0</v>
      </c>
      <c r="AV447" s="120" t="e">
        <f t="shared" si="310"/>
        <v>#DIV/0!</v>
      </c>
      <c r="AW447" s="121" t="e">
        <f t="shared" si="311"/>
        <v>#DIV/0!</v>
      </c>
      <c r="AX447" s="120">
        <f t="shared" si="312"/>
        <v>0</v>
      </c>
      <c r="AY447" s="120" t="e">
        <f t="shared" si="313"/>
        <v>#DIV/0!</v>
      </c>
      <c r="AZ447" s="121" t="e">
        <f t="shared" si="314"/>
        <v>#DIV/0!</v>
      </c>
    </row>
    <row r="448" spans="1:52" ht="13.5" hidden="1" outlineLevel="1" thickBot="1" x14ac:dyDescent="0.25">
      <c r="F448" s="78" t="s">
        <v>113</v>
      </c>
      <c r="G448" s="61"/>
      <c r="H448" s="43">
        <f>SUMIF($E$14:$E$377,$F448,H$14:H$377)</f>
        <v>0</v>
      </c>
      <c r="I448" s="44">
        <f t="shared" si="302"/>
        <v>0</v>
      </c>
      <c r="J448" s="44">
        <f t="shared" si="302"/>
        <v>0</v>
      </c>
      <c r="K448" s="44">
        <f t="shared" si="302"/>
        <v>0</v>
      </c>
      <c r="L448" s="44">
        <f t="shared" si="302"/>
        <v>0</v>
      </c>
      <c r="M448" s="45">
        <f t="shared" si="302"/>
        <v>0</v>
      </c>
      <c r="N448" s="47">
        <f t="shared" si="303"/>
        <v>0</v>
      </c>
      <c r="O448" s="51">
        <f t="shared" si="304"/>
        <v>0</v>
      </c>
      <c r="P448" s="3"/>
      <c r="Q448" s="42"/>
      <c r="R448" s="42"/>
      <c r="S448" s="42"/>
      <c r="T448" s="42"/>
      <c r="U448" s="78" t="s">
        <v>113</v>
      </c>
      <c r="V448" s="61"/>
      <c r="W448" s="44">
        <f t="shared" ref="W448:AB448" si="317">SUMIF($N$308:$N$314,"&lt;&gt;0",W$308:W$314)</f>
        <v>0</v>
      </c>
      <c r="X448" s="44">
        <f t="shared" si="317"/>
        <v>0</v>
      </c>
      <c r="Y448" s="44">
        <f t="shared" si="317"/>
        <v>0</v>
      </c>
      <c r="Z448" s="44">
        <f t="shared" si="317"/>
        <v>0</v>
      </c>
      <c r="AA448" s="44">
        <f t="shared" si="317"/>
        <v>0</v>
      </c>
      <c r="AB448" s="45">
        <f t="shared" si="317"/>
        <v>0</v>
      </c>
      <c r="AC448" s="47">
        <f t="shared" si="199"/>
        <v>0</v>
      </c>
      <c r="AD448" s="51">
        <f t="shared" si="306"/>
        <v>0</v>
      </c>
      <c r="AE448" s="44">
        <f t="shared" si="307"/>
        <v>0</v>
      </c>
      <c r="AF448" s="44">
        <f t="shared" si="307"/>
        <v>0</v>
      </c>
      <c r="AG448" s="44">
        <f t="shared" si="307"/>
        <v>0</v>
      </c>
      <c r="AH448" s="44">
        <f t="shared" si="307"/>
        <v>0</v>
      </c>
      <c r="AI448" s="44">
        <f t="shared" si="307"/>
        <v>0</v>
      </c>
      <c r="AJ448" s="45">
        <f t="shared" si="307"/>
        <v>0</v>
      </c>
      <c r="AK448" s="47">
        <f t="shared" si="307"/>
        <v>0</v>
      </c>
      <c r="AL448" s="47">
        <f t="shared" si="307"/>
        <v>0</v>
      </c>
      <c r="AM448" s="56" t="str">
        <f t="shared" si="308"/>
        <v/>
      </c>
      <c r="AN448" s="56" t="str">
        <f t="shared" si="308"/>
        <v/>
      </c>
      <c r="AO448" s="56" t="str">
        <f t="shared" si="308"/>
        <v/>
      </c>
      <c r="AP448" s="56" t="str">
        <f t="shared" si="308"/>
        <v/>
      </c>
      <c r="AQ448" s="56" t="str">
        <f t="shared" si="308"/>
        <v/>
      </c>
      <c r="AR448" s="57" t="str">
        <f t="shared" si="308"/>
        <v/>
      </c>
      <c r="AS448" s="58" t="str">
        <f t="shared" si="308"/>
        <v/>
      </c>
      <c r="AT448" s="58" t="str">
        <f t="shared" si="308"/>
        <v/>
      </c>
      <c r="AU448" s="122">
        <f t="shared" si="309"/>
        <v>0</v>
      </c>
      <c r="AV448" s="123" t="e">
        <f t="shared" si="310"/>
        <v>#DIV/0!</v>
      </c>
      <c r="AW448" s="124" t="e">
        <f t="shared" si="311"/>
        <v>#DIV/0!</v>
      </c>
      <c r="AX448" s="123">
        <f t="shared" si="312"/>
        <v>0</v>
      </c>
      <c r="AY448" s="123" t="e">
        <f t="shared" si="313"/>
        <v>#DIV/0!</v>
      </c>
      <c r="AZ448" s="124" t="e">
        <f t="shared" si="314"/>
        <v>#DIV/0!</v>
      </c>
    </row>
    <row r="449" spans="1:52" hidden="1" outlineLevel="1" x14ac:dyDescent="0.2">
      <c r="A449" t="s">
        <v>46</v>
      </c>
      <c r="B449" t="s">
        <v>46</v>
      </c>
      <c r="C449" t="s">
        <v>114</v>
      </c>
      <c r="D449" t="s">
        <v>114</v>
      </c>
      <c r="F449" s="83" t="s">
        <v>115</v>
      </c>
      <c r="G449" s="60"/>
      <c r="H449" s="32">
        <f t="shared" ref="H449:M449" si="318">SUM(H445:H448)</f>
        <v>0</v>
      </c>
      <c r="I449" s="5">
        <f t="shared" si="318"/>
        <v>0</v>
      </c>
      <c r="J449" s="5">
        <f t="shared" si="318"/>
        <v>0</v>
      </c>
      <c r="K449" s="5">
        <f t="shared" si="318"/>
        <v>0</v>
      </c>
      <c r="L449" s="5">
        <f t="shared" si="318"/>
        <v>0</v>
      </c>
      <c r="M449" s="33">
        <f t="shared" si="318"/>
        <v>0</v>
      </c>
      <c r="N449" s="34">
        <f t="shared" si="303"/>
        <v>0</v>
      </c>
      <c r="O449" s="34">
        <f t="shared" si="304"/>
        <v>0</v>
      </c>
      <c r="P449" s="3" t="s">
        <v>49</v>
      </c>
      <c r="Q449" t="s">
        <v>49</v>
      </c>
      <c r="R449" t="s">
        <v>114</v>
      </c>
      <c r="S449" t="s">
        <v>114</v>
      </c>
      <c r="U449" s="83" t="s">
        <v>115</v>
      </c>
      <c r="V449" s="60"/>
      <c r="W449" s="5">
        <f t="shared" ref="W449:AB449" si="319">SUM(W445:W448)</f>
        <v>0</v>
      </c>
      <c r="X449" s="5">
        <f t="shared" si="319"/>
        <v>0</v>
      </c>
      <c r="Y449" s="5">
        <f t="shared" si="319"/>
        <v>0</v>
      </c>
      <c r="Z449" s="5">
        <f t="shared" si="319"/>
        <v>0</v>
      </c>
      <c r="AA449" s="5">
        <f t="shared" si="319"/>
        <v>0</v>
      </c>
      <c r="AB449" s="33">
        <f t="shared" si="319"/>
        <v>0</v>
      </c>
      <c r="AC449" s="34">
        <f t="shared" si="199"/>
        <v>0</v>
      </c>
      <c r="AD449" s="34">
        <f t="shared" si="306"/>
        <v>0</v>
      </c>
      <c r="AE449" s="2">
        <f t="shared" si="307"/>
        <v>0</v>
      </c>
      <c r="AF449" s="2">
        <f t="shared" si="307"/>
        <v>0</v>
      </c>
      <c r="AG449" s="2">
        <f t="shared" si="307"/>
        <v>0</v>
      </c>
      <c r="AH449" s="2">
        <f t="shared" si="307"/>
        <v>0</v>
      </c>
      <c r="AI449" s="2">
        <f t="shared" si="307"/>
        <v>0</v>
      </c>
      <c r="AJ449" s="29">
        <f t="shared" si="307"/>
        <v>0</v>
      </c>
      <c r="AK449" s="31">
        <f t="shared" si="307"/>
        <v>0</v>
      </c>
      <c r="AL449" s="31">
        <f t="shared" si="307"/>
        <v>0</v>
      </c>
      <c r="AM449" s="38" t="str">
        <f t="shared" si="308"/>
        <v/>
      </c>
      <c r="AN449" s="38" t="str">
        <f t="shared" si="308"/>
        <v/>
      </c>
      <c r="AO449" s="38" t="str">
        <f t="shared" si="308"/>
        <v/>
      </c>
      <c r="AP449" s="38" t="str">
        <f t="shared" si="308"/>
        <v/>
      </c>
      <c r="AQ449" s="38" t="str">
        <f t="shared" si="308"/>
        <v/>
      </c>
      <c r="AR449" s="39" t="str">
        <f t="shared" si="308"/>
        <v/>
      </c>
      <c r="AS449" s="40" t="str">
        <f t="shared" si="308"/>
        <v/>
      </c>
      <c r="AT449" s="40" t="str">
        <f t="shared" si="308"/>
        <v/>
      </c>
      <c r="AU449" s="119">
        <f t="shared" si="309"/>
        <v>0</v>
      </c>
      <c r="AV449" s="120" t="e">
        <f t="shared" si="310"/>
        <v>#DIV/0!</v>
      </c>
      <c r="AW449" s="121" t="e">
        <f t="shared" si="311"/>
        <v>#DIV/0!</v>
      </c>
      <c r="AX449" s="120">
        <f t="shared" si="312"/>
        <v>0</v>
      </c>
      <c r="AY449" s="120" t="e">
        <f t="shared" si="313"/>
        <v>#DIV/0!</v>
      </c>
      <c r="AZ449" s="121" t="e">
        <f t="shared" si="314"/>
        <v>#DIV/0!</v>
      </c>
    </row>
    <row r="450" spans="1:52" ht="13.5" hidden="1" outlineLevel="1" thickBot="1" x14ac:dyDescent="0.25">
      <c r="A450" t="s">
        <v>46</v>
      </c>
      <c r="B450" t="s">
        <v>46</v>
      </c>
      <c r="C450" t="s">
        <v>114</v>
      </c>
      <c r="D450" t="s">
        <v>114</v>
      </c>
      <c r="F450" s="78" t="s">
        <v>116</v>
      </c>
      <c r="G450" s="61"/>
      <c r="H450" s="48">
        <f t="shared" ref="H450:M450" si="320">SUMIF($D$14:$D$377,"10 Oct",H$14:H$377)</f>
        <v>0</v>
      </c>
      <c r="I450" s="49">
        <f t="shared" si="320"/>
        <v>0</v>
      </c>
      <c r="J450" s="49">
        <f t="shared" si="320"/>
        <v>0</v>
      </c>
      <c r="K450" s="49">
        <f t="shared" si="320"/>
        <v>0</v>
      </c>
      <c r="L450" s="49">
        <f t="shared" si="320"/>
        <v>0</v>
      </c>
      <c r="M450" s="50">
        <f t="shared" si="320"/>
        <v>0</v>
      </c>
      <c r="N450" s="51">
        <f t="shared" si="303"/>
        <v>0</v>
      </c>
      <c r="O450" s="51">
        <f t="shared" si="304"/>
        <v>0</v>
      </c>
      <c r="P450" s="3" t="s">
        <v>49</v>
      </c>
      <c r="Q450" s="42" t="s">
        <v>49</v>
      </c>
      <c r="R450" s="42" t="s">
        <v>114</v>
      </c>
      <c r="S450" s="42" t="s">
        <v>114</v>
      </c>
      <c r="T450" s="42"/>
      <c r="U450" s="78" t="s">
        <v>116</v>
      </c>
      <c r="V450" s="61"/>
      <c r="W450" s="49">
        <f t="shared" ref="W450:AB450" si="321">SUMIFS(W$7:W$377,$N$7:$N$377,"&lt;&gt;0",$Q$7:$Q$377,$Q450,$S$7:$S$377,$S450)</f>
        <v>0</v>
      </c>
      <c r="X450" s="49">
        <f t="shared" si="321"/>
        <v>0</v>
      </c>
      <c r="Y450" s="49">
        <f t="shared" si="321"/>
        <v>0</v>
      </c>
      <c r="Z450" s="49">
        <f t="shared" si="321"/>
        <v>0</v>
      </c>
      <c r="AA450" s="49">
        <f t="shared" si="321"/>
        <v>0</v>
      </c>
      <c r="AB450" s="50">
        <f t="shared" si="321"/>
        <v>0</v>
      </c>
      <c r="AC450" s="51">
        <f t="shared" si="199"/>
        <v>0</v>
      </c>
      <c r="AD450" s="51">
        <f t="shared" si="306"/>
        <v>0</v>
      </c>
      <c r="AE450" s="44">
        <f t="shared" si="307"/>
        <v>0</v>
      </c>
      <c r="AF450" s="44">
        <f t="shared" si="307"/>
        <v>0</v>
      </c>
      <c r="AG450" s="44">
        <f t="shared" si="307"/>
        <v>0</v>
      </c>
      <c r="AH450" s="44">
        <f t="shared" si="307"/>
        <v>0</v>
      </c>
      <c r="AI450" s="44">
        <f t="shared" si="307"/>
        <v>0</v>
      </c>
      <c r="AJ450" s="45">
        <f t="shared" si="307"/>
        <v>0</v>
      </c>
      <c r="AK450" s="47">
        <f t="shared" si="307"/>
        <v>0</v>
      </c>
      <c r="AL450" s="47">
        <f t="shared" si="307"/>
        <v>0</v>
      </c>
      <c r="AM450" s="56" t="str">
        <f t="shared" si="308"/>
        <v/>
      </c>
      <c r="AN450" s="56" t="str">
        <f t="shared" si="308"/>
        <v/>
      </c>
      <c r="AO450" s="56" t="str">
        <f t="shared" si="308"/>
        <v/>
      </c>
      <c r="AP450" s="56" t="str">
        <f t="shared" si="308"/>
        <v/>
      </c>
      <c r="AQ450" s="56" t="str">
        <f t="shared" si="308"/>
        <v/>
      </c>
      <c r="AR450" s="57" t="str">
        <f t="shared" si="308"/>
        <v/>
      </c>
      <c r="AS450" s="58" t="str">
        <f t="shared" si="308"/>
        <v/>
      </c>
      <c r="AT450" s="58" t="str">
        <f t="shared" si="308"/>
        <v/>
      </c>
      <c r="AU450" s="122">
        <f t="shared" si="309"/>
        <v>0</v>
      </c>
      <c r="AV450" s="123" t="e">
        <f t="shared" si="310"/>
        <v>#DIV/0!</v>
      </c>
      <c r="AW450" s="124" t="e">
        <f t="shared" si="311"/>
        <v>#DIV/0!</v>
      </c>
      <c r="AX450" s="123">
        <f t="shared" si="312"/>
        <v>0</v>
      </c>
      <c r="AY450" s="123" t="e">
        <f t="shared" si="313"/>
        <v>#DIV/0!</v>
      </c>
      <c r="AZ450" s="124" t="e">
        <f t="shared" si="314"/>
        <v>#DIV/0!</v>
      </c>
    </row>
    <row r="451" spans="1:52" hidden="1" outlineLevel="1" x14ac:dyDescent="0.2">
      <c r="N451" s="1"/>
      <c r="P451" s="3"/>
      <c r="AC451" s="1"/>
      <c r="AK451" s="1"/>
      <c r="AS451" s="1"/>
      <c r="AX451" s="98"/>
      <c r="AY451" s="98"/>
      <c r="AZ451" s="98"/>
    </row>
    <row r="452" spans="1:52" hidden="1" outlineLevel="1" x14ac:dyDescent="0.2">
      <c r="F452" s="62" t="s">
        <v>117</v>
      </c>
      <c r="G452" s="63"/>
      <c r="H452" s="64">
        <f>SUMIF($E$14:$E$377,$F452,$H$14:$H$377)</f>
        <v>0</v>
      </c>
      <c r="I452" s="65">
        <f t="shared" ref="I452:M456" si="322">SUMIF($E$14:$E$377,$F452,I$14:I$377)</f>
        <v>0</v>
      </c>
      <c r="J452" s="65">
        <f t="shared" si="322"/>
        <v>0</v>
      </c>
      <c r="K452" s="65">
        <f t="shared" si="322"/>
        <v>0</v>
      </c>
      <c r="L452" s="65">
        <f t="shared" si="322"/>
        <v>0</v>
      </c>
      <c r="M452" s="86">
        <f t="shared" si="322"/>
        <v>0</v>
      </c>
      <c r="N452" s="87">
        <f t="shared" ref="N452:N458" si="323">SUM(H452:J452)</f>
        <v>0</v>
      </c>
      <c r="O452" s="95">
        <f t="shared" ref="O452:O458" si="324">SUM(K452:M452)</f>
        <v>0</v>
      </c>
      <c r="P452" s="3"/>
      <c r="Q452" s="67"/>
      <c r="R452" s="67"/>
      <c r="S452" s="67"/>
      <c r="T452" s="67"/>
      <c r="U452" s="62" t="s">
        <v>117</v>
      </c>
      <c r="V452" s="63"/>
      <c r="W452" s="65">
        <f t="shared" ref="W452:AB452" si="325">SUMIF($N$315:$N$321,"&lt;&gt;0",W$315:W$321)</f>
        <v>0</v>
      </c>
      <c r="X452" s="65">
        <f t="shared" si="325"/>
        <v>0</v>
      </c>
      <c r="Y452" s="65">
        <f t="shared" si="325"/>
        <v>0</v>
      </c>
      <c r="Z452" s="65">
        <f t="shared" si="325"/>
        <v>0</v>
      </c>
      <c r="AA452" s="65">
        <f t="shared" si="325"/>
        <v>0</v>
      </c>
      <c r="AB452" s="86">
        <f t="shared" si="325"/>
        <v>0</v>
      </c>
      <c r="AC452" s="87">
        <f t="shared" si="199"/>
        <v>0</v>
      </c>
      <c r="AD452" s="95">
        <f t="shared" ref="AD452:AD458" si="326">SUM(Z452:AB452)</f>
        <v>0</v>
      </c>
      <c r="AE452" s="65">
        <f t="shared" ref="AE452:AL458" si="327">+H452-W452</f>
        <v>0</v>
      </c>
      <c r="AF452" s="65">
        <f t="shared" si="327"/>
        <v>0</v>
      </c>
      <c r="AG452" s="65">
        <f t="shared" si="327"/>
        <v>0</v>
      </c>
      <c r="AH452" s="65">
        <f t="shared" si="327"/>
        <v>0</v>
      </c>
      <c r="AI452" s="65">
        <f t="shared" si="327"/>
        <v>0</v>
      </c>
      <c r="AJ452" s="86">
        <f t="shared" si="327"/>
        <v>0</v>
      </c>
      <c r="AK452" s="87">
        <f t="shared" si="327"/>
        <v>0</v>
      </c>
      <c r="AL452" s="87">
        <f t="shared" si="327"/>
        <v>0</v>
      </c>
      <c r="AM452" s="70" t="str">
        <f t="shared" ref="AM452:AT458" si="328">IFERROR(AE452/W452,"")</f>
        <v/>
      </c>
      <c r="AN452" s="70" t="str">
        <f t="shared" si="328"/>
        <v/>
      </c>
      <c r="AO452" s="70" t="str">
        <f t="shared" si="328"/>
        <v/>
      </c>
      <c r="AP452" s="70" t="str">
        <f t="shared" si="328"/>
        <v/>
      </c>
      <c r="AQ452" s="70" t="str">
        <f t="shared" si="328"/>
        <v/>
      </c>
      <c r="AR452" s="89" t="str">
        <f t="shared" si="328"/>
        <v/>
      </c>
      <c r="AS452" s="90" t="str">
        <f t="shared" si="328"/>
        <v/>
      </c>
      <c r="AT452" s="90" t="str">
        <f t="shared" si="328"/>
        <v/>
      </c>
      <c r="AU452" s="116">
        <f t="shared" ref="AU452:AU457" si="329">IFERROR(K452/H452,0)</f>
        <v>0</v>
      </c>
      <c r="AV452" s="117" t="e">
        <f t="shared" ref="AV452:AV457" si="330">+Z452/W452</f>
        <v>#DIV/0!</v>
      </c>
      <c r="AW452" s="118" t="e">
        <f t="shared" ref="AW452:AW457" si="331">+AU452-AV452</f>
        <v>#DIV/0!</v>
      </c>
      <c r="AX452" s="117">
        <f t="shared" ref="AX452:AX457" si="332">IFERROR((L452+M452)/(I452+J452),0)</f>
        <v>0</v>
      </c>
      <c r="AY452" s="117" t="e">
        <f t="shared" ref="AY452:AY457" si="333">(AA452+AB452)/(X452+Y452)</f>
        <v>#DIV/0!</v>
      </c>
      <c r="AZ452" s="118" t="e">
        <f t="shared" ref="AZ452:AZ457" si="334">+AX452-AY452</f>
        <v>#DIV/0!</v>
      </c>
    </row>
    <row r="453" spans="1:52" hidden="1" outlineLevel="1" x14ac:dyDescent="0.2">
      <c r="F453" s="73" t="s">
        <v>118</v>
      </c>
      <c r="G453" s="60"/>
      <c r="H453" s="28">
        <f>SUMIF($E$14:$E$377,$F453,H$14:H$377)</f>
        <v>0</v>
      </c>
      <c r="I453" s="2">
        <f t="shared" si="322"/>
        <v>0</v>
      </c>
      <c r="J453" s="2">
        <f t="shared" si="322"/>
        <v>0</v>
      </c>
      <c r="K453" s="2">
        <f t="shared" si="322"/>
        <v>0</v>
      </c>
      <c r="L453" s="2">
        <f t="shared" si="322"/>
        <v>0</v>
      </c>
      <c r="M453" s="29">
        <f t="shared" si="322"/>
        <v>0</v>
      </c>
      <c r="N453" s="31">
        <f t="shared" si="323"/>
        <v>0</v>
      </c>
      <c r="O453" s="34">
        <f t="shared" si="324"/>
        <v>0</v>
      </c>
      <c r="P453" s="3"/>
      <c r="U453" s="73" t="s">
        <v>118</v>
      </c>
      <c r="V453" s="60"/>
      <c r="W453" s="2">
        <f t="shared" ref="W453:AB453" si="335">SUMIF($N$322:$N$328,"&lt;&gt;0",W$322:W$328)</f>
        <v>0</v>
      </c>
      <c r="X453" s="2">
        <f t="shared" si="335"/>
        <v>0</v>
      </c>
      <c r="Y453" s="2">
        <f t="shared" si="335"/>
        <v>0</v>
      </c>
      <c r="Z453" s="2">
        <f t="shared" si="335"/>
        <v>0</v>
      </c>
      <c r="AA453" s="2">
        <f t="shared" si="335"/>
        <v>0</v>
      </c>
      <c r="AB453" s="29">
        <f t="shared" si="335"/>
        <v>0</v>
      </c>
      <c r="AC453" s="31">
        <f t="shared" si="199"/>
        <v>0</v>
      </c>
      <c r="AD453" s="34">
        <f t="shared" si="326"/>
        <v>0</v>
      </c>
      <c r="AE453" s="2">
        <f t="shared" si="327"/>
        <v>0</v>
      </c>
      <c r="AF453" s="2">
        <f t="shared" si="327"/>
        <v>0</v>
      </c>
      <c r="AG453" s="2">
        <f t="shared" si="327"/>
        <v>0</v>
      </c>
      <c r="AH453" s="2">
        <f t="shared" si="327"/>
        <v>0</v>
      </c>
      <c r="AI453" s="2">
        <f t="shared" si="327"/>
        <v>0</v>
      </c>
      <c r="AJ453" s="29">
        <f t="shared" si="327"/>
        <v>0</v>
      </c>
      <c r="AK453" s="31">
        <f t="shared" si="327"/>
        <v>0</v>
      </c>
      <c r="AL453" s="31">
        <f t="shared" si="327"/>
        <v>0</v>
      </c>
      <c r="AM453" s="38" t="str">
        <f t="shared" si="328"/>
        <v/>
      </c>
      <c r="AN453" s="38" t="str">
        <f t="shared" si="328"/>
        <v/>
      </c>
      <c r="AO453" s="38" t="str">
        <f t="shared" si="328"/>
        <v/>
      </c>
      <c r="AP453" s="38" t="str">
        <f t="shared" si="328"/>
        <v/>
      </c>
      <c r="AQ453" s="38" t="str">
        <f t="shared" si="328"/>
        <v/>
      </c>
      <c r="AR453" s="39" t="str">
        <f t="shared" si="328"/>
        <v/>
      </c>
      <c r="AS453" s="40" t="str">
        <f t="shared" si="328"/>
        <v/>
      </c>
      <c r="AT453" s="40" t="str">
        <f t="shared" si="328"/>
        <v/>
      </c>
      <c r="AU453" s="119">
        <f t="shared" si="329"/>
        <v>0</v>
      </c>
      <c r="AV453" s="120" t="e">
        <f t="shared" si="330"/>
        <v>#DIV/0!</v>
      </c>
      <c r="AW453" s="121" t="e">
        <f t="shared" si="331"/>
        <v>#DIV/0!</v>
      </c>
      <c r="AX453" s="120">
        <f t="shared" si="332"/>
        <v>0</v>
      </c>
      <c r="AY453" s="120" t="e">
        <f t="shared" si="333"/>
        <v>#DIV/0!</v>
      </c>
      <c r="AZ453" s="121" t="e">
        <f t="shared" si="334"/>
        <v>#DIV/0!</v>
      </c>
    </row>
    <row r="454" spans="1:52" hidden="1" outlineLevel="1" x14ac:dyDescent="0.2">
      <c r="F454" s="73" t="s">
        <v>119</v>
      </c>
      <c r="G454" s="60"/>
      <c r="H454" s="28">
        <f>SUMIF($E$14:$E$377,$F454,H$14:H$377)</f>
        <v>0</v>
      </c>
      <c r="I454" s="2">
        <f t="shared" si="322"/>
        <v>0</v>
      </c>
      <c r="J454" s="2">
        <f t="shared" si="322"/>
        <v>0</v>
      </c>
      <c r="K454" s="2">
        <f t="shared" si="322"/>
        <v>0</v>
      </c>
      <c r="L454" s="2">
        <f t="shared" si="322"/>
        <v>0</v>
      </c>
      <c r="M454" s="29">
        <f t="shared" si="322"/>
        <v>0</v>
      </c>
      <c r="N454" s="31">
        <f t="shared" si="323"/>
        <v>0</v>
      </c>
      <c r="O454" s="34">
        <f t="shared" si="324"/>
        <v>0</v>
      </c>
      <c r="P454" s="3"/>
      <c r="U454" s="73" t="s">
        <v>119</v>
      </c>
      <c r="V454" s="60"/>
      <c r="W454" s="2">
        <f t="shared" ref="W454:AB454" si="336">SUMIF($N$329:$N$335,"&lt;&gt;0",W$329:W$335)</f>
        <v>0</v>
      </c>
      <c r="X454" s="2">
        <f t="shared" si="336"/>
        <v>0</v>
      </c>
      <c r="Y454" s="2">
        <f t="shared" si="336"/>
        <v>0</v>
      </c>
      <c r="Z454" s="2">
        <f t="shared" si="336"/>
        <v>0</v>
      </c>
      <c r="AA454" s="2">
        <f t="shared" si="336"/>
        <v>0</v>
      </c>
      <c r="AB454" s="29">
        <f t="shared" si="336"/>
        <v>0</v>
      </c>
      <c r="AC454" s="31">
        <f t="shared" si="199"/>
        <v>0</v>
      </c>
      <c r="AD454" s="34">
        <f t="shared" si="326"/>
        <v>0</v>
      </c>
      <c r="AE454" s="2">
        <f t="shared" si="327"/>
        <v>0</v>
      </c>
      <c r="AF454" s="2">
        <f t="shared" si="327"/>
        <v>0</v>
      </c>
      <c r="AG454" s="2">
        <f t="shared" si="327"/>
        <v>0</v>
      </c>
      <c r="AH454" s="2">
        <f t="shared" si="327"/>
        <v>0</v>
      </c>
      <c r="AI454" s="2">
        <f t="shared" si="327"/>
        <v>0</v>
      </c>
      <c r="AJ454" s="29">
        <f t="shared" si="327"/>
        <v>0</v>
      </c>
      <c r="AK454" s="31">
        <f t="shared" si="327"/>
        <v>0</v>
      </c>
      <c r="AL454" s="31">
        <f t="shared" si="327"/>
        <v>0</v>
      </c>
      <c r="AM454" s="38" t="str">
        <f t="shared" si="328"/>
        <v/>
      </c>
      <c r="AN454" s="38" t="str">
        <f t="shared" si="328"/>
        <v/>
      </c>
      <c r="AO454" s="38" t="str">
        <f t="shared" si="328"/>
        <v/>
      </c>
      <c r="AP454" s="38" t="str">
        <f t="shared" si="328"/>
        <v/>
      </c>
      <c r="AQ454" s="38" t="str">
        <f t="shared" si="328"/>
        <v/>
      </c>
      <c r="AR454" s="39" t="str">
        <f t="shared" si="328"/>
        <v/>
      </c>
      <c r="AS454" s="40" t="str">
        <f t="shared" si="328"/>
        <v/>
      </c>
      <c r="AT454" s="40" t="str">
        <f t="shared" si="328"/>
        <v/>
      </c>
      <c r="AU454" s="119">
        <f t="shared" si="329"/>
        <v>0</v>
      </c>
      <c r="AV454" s="120" t="e">
        <f t="shared" si="330"/>
        <v>#DIV/0!</v>
      </c>
      <c r="AW454" s="121" t="e">
        <f t="shared" si="331"/>
        <v>#DIV/0!</v>
      </c>
      <c r="AX454" s="120">
        <f t="shared" si="332"/>
        <v>0</v>
      </c>
      <c r="AY454" s="120" t="e">
        <f t="shared" si="333"/>
        <v>#DIV/0!</v>
      </c>
      <c r="AZ454" s="121" t="e">
        <f t="shared" si="334"/>
        <v>#DIV/0!</v>
      </c>
    </row>
    <row r="455" spans="1:52" hidden="1" outlineLevel="1" x14ac:dyDescent="0.2">
      <c r="F455" s="73" t="s">
        <v>120</v>
      </c>
      <c r="G455" s="60"/>
      <c r="H455" s="28">
        <f>SUMIF($E$14:$E$377,$F455,H$14:H$377)</f>
        <v>0</v>
      </c>
      <c r="I455" s="2">
        <f t="shared" si="322"/>
        <v>0</v>
      </c>
      <c r="J455" s="2">
        <f t="shared" si="322"/>
        <v>0</v>
      </c>
      <c r="K455" s="2">
        <f t="shared" si="322"/>
        <v>0</v>
      </c>
      <c r="L455" s="2">
        <f t="shared" si="322"/>
        <v>0</v>
      </c>
      <c r="M455" s="29">
        <f t="shared" si="322"/>
        <v>0</v>
      </c>
      <c r="N455" s="31">
        <f t="shared" si="323"/>
        <v>0</v>
      </c>
      <c r="O455" s="34">
        <f t="shared" si="324"/>
        <v>0</v>
      </c>
      <c r="P455" s="3"/>
      <c r="U455" s="73" t="s">
        <v>120</v>
      </c>
      <c r="V455" s="60"/>
      <c r="W455" s="2">
        <f t="shared" ref="W455:AB455" si="337">SUMIF($N$336:$N$342,"&lt;&gt;0",W$336:W$342)</f>
        <v>0</v>
      </c>
      <c r="X455" s="2">
        <f t="shared" si="337"/>
        <v>0</v>
      </c>
      <c r="Y455" s="2">
        <f t="shared" si="337"/>
        <v>0</v>
      </c>
      <c r="Z455" s="2">
        <f t="shared" si="337"/>
        <v>0</v>
      </c>
      <c r="AA455" s="2">
        <f t="shared" si="337"/>
        <v>0</v>
      </c>
      <c r="AB455" s="29">
        <f t="shared" si="337"/>
        <v>0</v>
      </c>
      <c r="AC455" s="31">
        <f t="shared" si="199"/>
        <v>0</v>
      </c>
      <c r="AD455" s="34">
        <f t="shared" si="326"/>
        <v>0</v>
      </c>
      <c r="AE455" s="2">
        <f t="shared" si="327"/>
        <v>0</v>
      </c>
      <c r="AF455" s="2">
        <f t="shared" si="327"/>
        <v>0</v>
      </c>
      <c r="AG455" s="2">
        <f t="shared" si="327"/>
        <v>0</v>
      </c>
      <c r="AH455" s="2">
        <f t="shared" si="327"/>
        <v>0</v>
      </c>
      <c r="AI455" s="2">
        <f t="shared" si="327"/>
        <v>0</v>
      </c>
      <c r="AJ455" s="29">
        <f t="shared" si="327"/>
        <v>0</v>
      </c>
      <c r="AK455" s="31">
        <f t="shared" si="327"/>
        <v>0</v>
      </c>
      <c r="AL455" s="31">
        <f t="shared" si="327"/>
        <v>0</v>
      </c>
      <c r="AM455" s="38" t="str">
        <f t="shared" si="328"/>
        <v/>
      </c>
      <c r="AN455" s="38" t="str">
        <f t="shared" si="328"/>
        <v/>
      </c>
      <c r="AO455" s="38" t="str">
        <f t="shared" si="328"/>
        <v/>
      </c>
      <c r="AP455" s="38" t="str">
        <f t="shared" si="328"/>
        <v/>
      </c>
      <c r="AQ455" s="38" t="str">
        <f t="shared" si="328"/>
        <v/>
      </c>
      <c r="AR455" s="39" t="str">
        <f t="shared" si="328"/>
        <v/>
      </c>
      <c r="AS455" s="40" t="str">
        <f t="shared" si="328"/>
        <v/>
      </c>
      <c r="AT455" s="40" t="str">
        <f t="shared" si="328"/>
        <v/>
      </c>
      <c r="AU455" s="119">
        <f t="shared" si="329"/>
        <v>0</v>
      </c>
      <c r="AV455" s="120" t="e">
        <f t="shared" si="330"/>
        <v>#DIV/0!</v>
      </c>
      <c r="AW455" s="121" t="e">
        <f t="shared" si="331"/>
        <v>#DIV/0!</v>
      </c>
      <c r="AX455" s="120">
        <f t="shared" si="332"/>
        <v>0</v>
      </c>
      <c r="AY455" s="120" t="e">
        <f t="shared" si="333"/>
        <v>#DIV/0!</v>
      </c>
      <c r="AZ455" s="121" t="e">
        <f t="shared" si="334"/>
        <v>#DIV/0!</v>
      </c>
    </row>
    <row r="456" spans="1:52" ht="13.5" hidden="1" outlineLevel="1" thickBot="1" x14ac:dyDescent="0.25">
      <c r="F456" s="78" t="s">
        <v>121</v>
      </c>
      <c r="G456" s="61"/>
      <c r="H456" s="43">
        <f>SUMIF($E$14:$E$377,$F456,H$14:H$377)</f>
        <v>0</v>
      </c>
      <c r="I456" s="44">
        <f t="shared" si="322"/>
        <v>0</v>
      </c>
      <c r="J456" s="44">
        <f t="shared" si="322"/>
        <v>0</v>
      </c>
      <c r="K456" s="44">
        <f t="shared" si="322"/>
        <v>0</v>
      </c>
      <c r="L456" s="44">
        <f t="shared" si="322"/>
        <v>0</v>
      </c>
      <c r="M456" s="45">
        <f t="shared" si="322"/>
        <v>0</v>
      </c>
      <c r="N456" s="47">
        <f t="shared" si="323"/>
        <v>0</v>
      </c>
      <c r="O456" s="51">
        <f t="shared" si="324"/>
        <v>0</v>
      </c>
      <c r="P456" s="3"/>
      <c r="Q456" s="42"/>
      <c r="R456" s="42"/>
      <c r="S456" s="42"/>
      <c r="T456" s="42"/>
      <c r="U456" s="78" t="s">
        <v>121</v>
      </c>
      <c r="V456" s="61"/>
      <c r="W456" s="44">
        <f t="shared" ref="W456:AB456" si="338">SUMIF($N$343:$N$349,"&lt;&gt;0",W$343:W$349)</f>
        <v>0</v>
      </c>
      <c r="X456" s="44">
        <f t="shared" si="338"/>
        <v>0</v>
      </c>
      <c r="Y456" s="44">
        <f t="shared" si="338"/>
        <v>0</v>
      </c>
      <c r="Z456" s="44">
        <f t="shared" si="338"/>
        <v>0</v>
      </c>
      <c r="AA456" s="44">
        <f t="shared" si="338"/>
        <v>0</v>
      </c>
      <c r="AB456" s="45">
        <f t="shared" si="338"/>
        <v>0</v>
      </c>
      <c r="AC456" s="47">
        <f t="shared" si="199"/>
        <v>0</v>
      </c>
      <c r="AD456" s="51">
        <f t="shared" si="326"/>
        <v>0</v>
      </c>
      <c r="AE456" s="44">
        <f t="shared" si="327"/>
        <v>0</v>
      </c>
      <c r="AF456" s="44">
        <f t="shared" si="327"/>
        <v>0</v>
      </c>
      <c r="AG456" s="44">
        <f t="shared" si="327"/>
        <v>0</v>
      </c>
      <c r="AH456" s="44">
        <f t="shared" si="327"/>
        <v>0</v>
      </c>
      <c r="AI456" s="44">
        <f t="shared" si="327"/>
        <v>0</v>
      </c>
      <c r="AJ456" s="45">
        <f t="shared" si="327"/>
        <v>0</v>
      </c>
      <c r="AK456" s="47">
        <f t="shared" si="327"/>
        <v>0</v>
      </c>
      <c r="AL456" s="47">
        <f t="shared" si="327"/>
        <v>0</v>
      </c>
      <c r="AM456" s="56" t="str">
        <f t="shared" si="328"/>
        <v/>
      </c>
      <c r="AN456" s="56" t="str">
        <f t="shared" si="328"/>
        <v/>
      </c>
      <c r="AO456" s="56" t="str">
        <f t="shared" si="328"/>
        <v/>
      </c>
      <c r="AP456" s="56" t="str">
        <f t="shared" si="328"/>
        <v/>
      </c>
      <c r="AQ456" s="56" t="str">
        <f t="shared" si="328"/>
        <v/>
      </c>
      <c r="AR456" s="57" t="str">
        <f t="shared" si="328"/>
        <v/>
      </c>
      <c r="AS456" s="58" t="str">
        <f t="shared" si="328"/>
        <v/>
      </c>
      <c r="AT456" s="58" t="str">
        <f t="shared" si="328"/>
        <v/>
      </c>
      <c r="AU456" s="122">
        <f t="shared" si="329"/>
        <v>0</v>
      </c>
      <c r="AV456" s="123" t="e">
        <f t="shared" si="330"/>
        <v>#DIV/0!</v>
      </c>
      <c r="AW456" s="124" t="e">
        <f t="shared" si="331"/>
        <v>#DIV/0!</v>
      </c>
      <c r="AX456" s="123">
        <f t="shared" si="332"/>
        <v>0</v>
      </c>
      <c r="AY456" s="123" t="e">
        <f t="shared" si="333"/>
        <v>#DIV/0!</v>
      </c>
      <c r="AZ456" s="124" t="e">
        <f t="shared" si="334"/>
        <v>#DIV/0!</v>
      </c>
    </row>
    <row r="457" spans="1:52" hidden="1" outlineLevel="1" x14ac:dyDescent="0.2">
      <c r="A457" t="s">
        <v>46</v>
      </c>
      <c r="B457" t="s">
        <v>46</v>
      </c>
      <c r="C457" t="s">
        <v>122</v>
      </c>
      <c r="D457" t="s">
        <v>122</v>
      </c>
      <c r="F457" s="83" t="s">
        <v>123</v>
      </c>
      <c r="G457" s="60"/>
      <c r="H457" s="32">
        <f t="shared" ref="H457:M457" si="339">SUM(H452:H456)</f>
        <v>0</v>
      </c>
      <c r="I457" s="5">
        <f t="shared" si="339"/>
        <v>0</v>
      </c>
      <c r="J457" s="5">
        <f t="shared" si="339"/>
        <v>0</v>
      </c>
      <c r="K457" s="5">
        <f t="shared" si="339"/>
        <v>0</v>
      </c>
      <c r="L457" s="5">
        <f t="shared" si="339"/>
        <v>0</v>
      </c>
      <c r="M457" s="33">
        <f t="shared" si="339"/>
        <v>0</v>
      </c>
      <c r="N457" s="34">
        <f t="shared" si="323"/>
        <v>0</v>
      </c>
      <c r="O457" s="34">
        <f t="shared" si="324"/>
        <v>0</v>
      </c>
      <c r="P457" s="3" t="s">
        <v>49</v>
      </c>
      <c r="Q457" t="s">
        <v>49</v>
      </c>
      <c r="R457" t="s">
        <v>122</v>
      </c>
      <c r="S457" t="s">
        <v>122</v>
      </c>
      <c r="U457" s="83" t="s">
        <v>123</v>
      </c>
      <c r="V457" s="60"/>
      <c r="W457" s="5">
        <f t="shared" ref="W457:AB457" si="340">SUM(W452:W456)</f>
        <v>0</v>
      </c>
      <c r="X457" s="5">
        <f t="shared" si="340"/>
        <v>0</v>
      </c>
      <c r="Y457" s="5">
        <f t="shared" si="340"/>
        <v>0</v>
      </c>
      <c r="Z457" s="5">
        <f t="shared" si="340"/>
        <v>0</v>
      </c>
      <c r="AA457" s="5">
        <f t="shared" si="340"/>
        <v>0</v>
      </c>
      <c r="AB457" s="33">
        <f t="shared" si="340"/>
        <v>0</v>
      </c>
      <c r="AC457" s="34">
        <f t="shared" si="199"/>
        <v>0</v>
      </c>
      <c r="AD457" s="34">
        <f t="shared" si="326"/>
        <v>0</v>
      </c>
      <c r="AE457" s="2">
        <f t="shared" si="327"/>
        <v>0</v>
      </c>
      <c r="AF457" s="2">
        <f t="shared" si="327"/>
        <v>0</v>
      </c>
      <c r="AG457" s="2">
        <f t="shared" si="327"/>
        <v>0</v>
      </c>
      <c r="AH457" s="2">
        <f t="shared" si="327"/>
        <v>0</v>
      </c>
      <c r="AI457" s="2">
        <f t="shared" si="327"/>
        <v>0</v>
      </c>
      <c r="AJ457" s="29">
        <f t="shared" si="327"/>
        <v>0</v>
      </c>
      <c r="AK457" s="31">
        <f t="shared" si="327"/>
        <v>0</v>
      </c>
      <c r="AL457" s="31">
        <f t="shared" si="327"/>
        <v>0</v>
      </c>
      <c r="AM457" s="38" t="str">
        <f t="shared" si="328"/>
        <v/>
      </c>
      <c r="AN457" s="38" t="str">
        <f t="shared" si="328"/>
        <v/>
      </c>
      <c r="AO457" s="38" t="str">
        <f t="shared" si="328"/>
        <v/>
      </c>
      <c r="AP457" s="38" t="str">
        <f t="shared" si="328"/>
        <v/>
      </c>
      <c r="AQ457" s="38" t="str">
        <f t="shared" si="328"/>
        <v/>
      </c>
      <c r="AR457" s="39" t="str">
        <f t="shared" si="328"/>
        <v/>
      </c>
      <c r="AS457" s="40" t="str">
        <f t="shared" si="328"/>
        <v/>
      </c>
      <c r="AT457" s="40" t="str">
        <f t="shared" si="328"/>
        <v/>
      </c>
      <c r="AU457" s="119">
        <f t="shared" si="329"/>
        <v>0</v>
      </c>
      <c r="AV457" s="120" t="e">
        <f t="shared" si="330"/>
        <v>#DIV/0!</v>
      </c>
      <c r="AW457" s="121" t="e">
        <f t="shared" si="331"/>
        <v>#DIV/0!</v>
      </c>
      <c r="AX457" s="120">
        <f t="shared" si="332"/>
        <v>0</v>
      </c>
      <c r="AY457" s="120" t="e">
        <f t="shared" si="333"/>
        <v>#DIV/0!</v>
      </c>
      <c r="AZ457" s="121" t="e">
        <f t="shared" si="334"/>
        <v>#DIV/0!</v>
      </c>
    </row>
    <row r="458" spans="1:52" ht="13.5" hidden="1" outlineLevel="1" thickBot="1" x14ac:dyDescent="0.25">
      <c r="A458" t="s">
        <v>46</v>
      </c>
      <c r="B458" t="s">
        <v>46</v>
      </c>
      <c r="C458" t="s">
        <v>122</v>
      </c>
      <c r="D458" t="s">
        <v>122</v>
      </c>
      <c r="F458" s="78" t="s">
        <v>124</v>
      </c>
      <c r="G458" s="61"/>
      <c r="H458" s="48">
        <f t="shared" ref="H458:M458" si="341">SUMIF($D$14:$D$377,"11 Nov",H$14:H$377)</f>
        <v>0</v>
      </c>
      <c r="I458" s="49">
        <f t="shared" si="341"/>
        <v>0</v>
      </c>
      <c r="J458" s="49">
        <f t="shared" si="341"/>
        <v>0</v>
      </c>
      <c r="K458" s="49">
        <f t="shared" si="341"/>
        <v>0</v>
      </c>
      <c r="L458" s="49">
        <f t="shared" si="341"/>
        <v>0</v>
      </c>
      <c r="M458" s="50">
        <f t="shared" si="341"/>
        <v>0</v>
      </c>
      <c r="N458" s="51">
        <f t="shared" si="323"/>
        <v>0</v>
      </c>
      <c r="O458" s="51">
        <f t="shared" si="324"/>
        <v>0</v>
      </c>
      <c r="P458" s="3" t="s">
        <v>49</v>
      </c>
      <c r="Q458" s="42" t="s">
        <v>49</v>
      </c>
      <c r="R458" s="42" t="s">
        <v>122</v>
      </c>
      <c r="S458" s="42" t="s">
        <v>122</v>
      </c>
      <c r="T458" s="42"/>
      <c r="U458" s="78" t="s">
        <v>124</v>
      </c>
      <c r="V458" s="61"/>
      <c r="W458" s="49">
        <f t="shared" ref="W458:AB458" si="342">SUMIFS(W$7:W$377,$N$7:$N$377,"&lt;&gt;0",$Q$7:$Q$377,$Q458,$S$7:$S$377,$S458)</f>
        <v>0</v>
      </c>
      <c r="X458" s="49">
        <f t="shared" si="342"/>
        <v>0</v>
      </c>
      <c r="Y458" s="49">
        <f t="shared" si="342"/>
        <v>0</v>
      </c>
      <c r="Z458" s="49">
        <f t="shared" si="342"/>
        <v>0</v>
      </c>
      <c r="AA458" s="49">
        <f t="shared" si="342"/>
        <v>0</v>
      </c>
      <c r="AB458" s="50">
        <f t="shared" si="342"/>
        <v>0</v>
      </c>
      <c r="AC458" s="51">
        <f t="shared" si="199"/>
        <v>0</v>
      </c>
      <c r="AD458" s="51">
        <f t="shared" si="326"/>
        <v>0</v>
      </c>
      <c r="AE458" s="44">
        <f t="shared" si="327"/>
        <v>0</v>
      </c>
      <c r="AF458" s="44">
        <f t="shared" si="327"/>
        <v>0</v>
      </c>
      <c r="AG458" s="44">
        <f t="shared" si="327"/>
        <v>0</v>
      </c>
      <c r="AH458" s="44">
        <f t="shared" si="327"/>
        <v>0</v>
      </c>
      <c r="AI458" s="44">
        <f t="shared" si="327"/>
        <v>0</v>
      </c>
      <c r="AJ458" s="45">
        <f t="shared" si="327"/>
        <v>0</v>
      </c>
      <c r="AK458" s="47">
        <f t="shared" si="327"/>
        <v>0</v>
      </c>
      <c r="AL458" s="47">
        <f t="shared" si="327"/>
        <v>0</v>
      </c>
      <c r="AM458" s="56" t="str">
        <f t="shared" si="328"/>
        <v/>
      </c>
      <c r="AN458" s="56" t="str">
        <f t="shared" si="328"/>
        <v/>
      </c>
      <c r="AO458" s="56" t="str">
        <f t="shared" si="328"/>
        <v/>
      </c>
      <c r="AP458" s="56" t="str">
        <f t="shared" si="328"/>
        <v/>
      </c>
      <c r="AQ458" s="56" t="str">
        <f t="shared" si="328"/>
        <v/>
      </c>
      <c r="AR458" s="57" t="str">
        <f t="shared" si="328"/>
        <v/>
      </c>
      <c r="AS458" s="58" t="str">
        <f t="shared" si="328"/>
        <v/>
      </c>
      <c r="AT458" s="58" t="str">
        <f t="shared" si="328"/>
        <v/>
      </c>
      <c r="AU458" s="122">
        <f>IFERROR(K458/H458,0)</f>
        <v>0</v>
      </c>
      <c r="AV458" s="123" t="e">
        <f t="shared" ref="AV458" si="343">Z458/W458</f>
        <v>#DIV/0!</v>
      </c>
      <c r="AW458" s="124" t="e">
        <f t="shared" ref="AW458" si="344">AU458-AV458</f>
        <v>#DIV/0!</v>
      </c>
      <c r="AX458" s="123">
        <f>IFERROR((L458+M458)/(I458+J458),0)</f>
        <v>0</v>
      </c>
      <c r="AY458" s="123" t="e">
        <f>(AA458+AB458)/(X458+Y458)</f>
        <v>#DIV/0!</v>
      </c>
      <c r="AZ458" s="124" t="e">
        <f>+AX458-AY458</f>
        <v>#DIV/0!</v>
      </c>
    </row>
    <row r="459" spans="1:52" hidden="1" outlineLevel="6" x14ac:dyDescent="0.2">
      <c r="N459" s="1"/>
      <c r="P459" s="3"/>
      <c r="AC459" s="1"/>
      <c r="AK459" s="1"/>
      <c r="AS459" s="1"/>
      <c r="AX459" s="98"/>
      <c r="AY459" s="98"/>
      <c r="AZ459" s="98"/>
    </row>
    <row r="460" spans="1:52" hidden="1" outlineLevel="7" x14ac:dyDescent="0.2">
      <c r="F460" s="62" t="s">
        <v>125</v>
      </c>
      <c r="G460" s="63"/>
      <c r="H460" s="64">
        <f>SUMIF($E$14:$E$377,$F460,$H$14:$H$377)</f>
        <v>0</v>
      </c>
      <c r="I460" s="65">
        <f t="shared" ref="I460:M463" si="345">SUMIF($E$14:$E$377,$F460,I$14:I$377)</f>
        <v>0</v>
      </c>
      <c r="J460" s="65">
        <f t="shared" si="345"/>
        <v>0</v>
      </c>
      <c r="K460" s="65">
        <f t="shared" si="345"/>
        <v>0</v>
      </c>
      <c r="L460" s="65">
        <f t="shared" si="345"/>
        <v>0</v>
      </c>
      <c r="M460" s="86">
        <f t="shared" si="345"/>
        <v>0</v>
      </c>
      <c r="N460" s="87">
        <f t="shared" ref="N460:N465" si="346">SUM(H460:J460)</f>
        <v>0</v>
      </c>
      <c r="O460" s="95">
        <f t="shared" ref="O460:O465" si="347">SUM(K460:M460)</f>
        <v>0</v>
      </c>
      <c r="P460" s="3"/>
      <c r="Q460" s="67"/>
      <c r="R460" s="67"/>
      <c r="S460" s="67"/>
      <c r="T460" s="67"/>
      <c r="U460" s="62" t="s">
        <v>125</v>
      </c>
      <c r="V460" s="63"/>
      <c r="W460" s="65">
        <f t="shared" ref="W460:AB460" si="348">SUMIF($N$350:$N$356,"&lt;&gt;0",W$350:W$356)</f>
        <v>0</v>
      </c>
      <c r="X460" s="65">
        <f t="shared" si="348"/>
        <v>0</v>
      </c>
      <c r="Y460" s="65">
        <f t="shared" si="348"/>
        <v>0</v>
      </c>
      <c r="Z460" s="65">
        <f t="shared" si="348"/>
        <v>0</v>
      </c>
      <c r="AA460" s="65">
        <f t="shared" si="348"/>
        <v>0</v>
      </c>
      <c r="AB460" s="86">
        <f t="shared" si="348"/>
        <v>0</v>
      </c>
      <c r="AC460" s="87">
        <f t="shared" si="199"/>
        <v>0</v>
      </c>
      <c r="AD460" s="95">
        <f t="shared" ref="AD460:AD465" si="349">SUM(Z460:AB460)</f>
        <v>0</v>
      </c>
      <c r="AE460" s="65">
        <f t="shared" ref="AE460:AL465" si="350">+H460-W460</f>
        <v>0</v>
      </c>
      <c r="AF460" s="65">
        <f t="shared" si="350"/>
        <v>0</v>
      </c>
      <c r="AG460" s="65">
        <f t="shared" si="350"/>
        <v>0</v>
      </c>
      <c r="AH460" s="65">
        <f t="shared" si="350"/>
        <v>0</v>
      </c>
      <c r="AI460" s="65">
        <f t="shared" si="350"/>
        <v>0</v>
      </c>
      <c r="AJ460" s="86">
        <f t="shared" si="350"/>
        <v>0</v>
      </c>
      <c r="AK460" s="87">
        <f t="shared" si="350"/>
        <v>0</v>
      </c>
      <c r="AL460" s="87">
        <f t="shared" si="350"/>
        <v>0</v>
      </c>
      <c r="AM460" s="70" t="str">
        <f t="shared" ref="AM460:AT465" si="351">IFERROR(AE460/W460,"")</f>
        <v/>
      </c>
      <c r="AN460" s="70" t="str">
        <f t="shared" si="351"/>
        <v/>
      </c>
      <c r="AO460" s="70" t="str">
        <f t="shared" si="351"/>
        <v/>
      </c>
      <c r="AP460" s="70" t="str">
        <f t="shared" si="351"/>
        <v/>
      </c>
      <c r="AQ460" s="70" t="str">
        <f t="shared" si="351"/>
        <v/>
      </c>
      <c r="AR460" s="89" t="str">
        <f t="shared" si="351"/>
        <v/>
      </c>
      <c r="AS460" s="90" t="str">
        <f t="shared" si="351"/>
        <v/>
      </c>
      <c r="AT460" s="90" t="str">
        <f t="shared" si="351"/>
        <v/>
      </c>
      <c r="AU460" s="116">
        <f t="shared" ref="AU460:AU465" si="352">IFERROR(K460/H460,0)</f>
        <v>0</v>
      </c>
      <c r="AV460" s="117" t="e">
        <f t="shared" ref="AV460:AV465" si="353">+Z460/W460</f>
        <v>#DIV/0!</v>
      </c>
      <c r="AW460" s="118" t="e">
        <f t="shared" ref="AW460:AW465" si="354">+AU460-AV460</f>
        <v>#DIV/0!</v>
      </c>
      <c r="AX460" s="117">
        <f t="shared" ref="AX460:AX465" si="355">IFERROR((L460+M460)/(I460+J460),0)</f>
        <v>0</v>
      </c>
      <c r="AY460" s="117" t="e">
        <f t="shared" ref="AY460:AY465" si="356">(AA460+AB460)/(X460+Y460)</f>
        <v>#DIV/0!</v>
      </c>
      <c r="AZ460" s="118" t="e">
        <f t="shared" ref="AZ460:AZ465" si="357">+AX460-AY460</f>
        <v>#DIV/0!</v>
      </c>
    </row>
    <row r="461" spans="1:52" hidden="1" outlineLevel="7" x14ac:dyDescent="0.2">
      <c r="F461" s="73" t="s">
        <v>126</v>
      </c>
      <c r="G461" s="60"/>
      <c r="H461" s="28">
        <f>SUMIF($E$14:$E$377,$F461,H$14:H$377)</f>
        <v>0</v>
      </c>
      <c r="I461" s="2">
        <f t="shared" si="345"/>
        <v>0</v>
      </c>
      <c r="J461" s="2">
        <f t="shared" si="345"/>
        <v>0</v>
      </c>
      <c r="K461" s="2">
        <f t="shared" si="345"/>
        <v>0</v>
      </c>
      <c r="L461" s="2">
        <f t="shared" si="345"/>
        <v>0</v>
      </c>
      <c r="M461" s="29">
        <f t="shared" si="345"/>
        <v>0</v>
      </c>
      <c r="N461" s="31">
        <f t="shared" si="346"/>
        <v>0</v>
      </c>
      <c r="O461" s="34">
        <f t="shared" si="347"/>
        <v>0</v>
      </c>
      <c r="P461" s="3"/>
      <c r="U461" s="73" t="s">
        <v>126</v>
      </c>
      <c r="V461" s="60"/>
      <c r="W461" s="2">
        <f t="shared" ref="W461:AB461" si="358">SUMIF($N$357:$N$363,"&lt;&gt;0",W$357:W$363)</f>
        <v>0</v>
      </c>
      <c r="X461" s="2">
        <f t="shared" si="358"/>
        <v>0</v>
      </c>
      <c r="Y461" s="2">
        <f t="shared" si="358"/>
        <v>0</v>
      </c>
      <c r="Z461" s="2">
        <f t="shared" si="358"/>
        <v>0</v>
      </c>
      <c r="AA461" s="2">
        <f t="shared" si="358"/>
        <v>0</v>
      </c>
      <c r="AB461" s="29">
        <f t="shared" si="358"/>
        <v>0</v>
      </c>
      <c r="AC461" s="31">
        <f t="shared" si="199"/>
        <v>0</v>
      </c>
      <c r="AD461" s="34">
        <f t="shared" si="349"/>
        <v>0</v>
      </c>
      <c r="AE461" s="2">
        <f t="shared" si="350"/>
        <v>0</v>
      </c>
      <c r="AF461" s="2">
        <f t="shared" si="350"/>
        <v>0</v>
      </c>
      <c r="AG461" s="2">
        <f t="shared" si="350"/>
        <v>0</v>
      </c>
      <c r="AH461" s="2">
        <f t="shared" si="350"/>
        <v>0</v>
      </c>
      <c r="AI461" s="2">
        <f t="shared" si="350"/>
        <v>0</v>
      </c>
      <c r="AJ461" s="29">
        <f t="shared" si="350"/>
        <v>0</v>
      </c>
      <c r="AK461" s="31">
        <f t="shared" si="350"/>
        <v>0</v>
      </c>
      <c r="AL461" s="31">
        <f t="shared" si="350"/>
        <v>0</v>
      </c>
      <c r="AM461" s="38" t="str">
        <f t="shared" si="351"/>
        <v/>
      </c>
      <c r="AN461" s="38" t="str">
        <f t="shared" si="351"/>
        <v/>
      </c>
      <c r="AO461" s="38" t="str">
        <f t="shared" si="351"/>
        <v/>
      </c>
      <c r="AP461" s="38" t="str">
        <f t="shared" si="351"/>
        <v/>
      </c>
      <c r="AQ461" s="38" t="str">
        <f t="shared" si="351"/>
        <v/>
      </c>
      <c r="AR461" s="39" t="str">
        <f t="shared" si="351"/>
        <v/>
      </c>
      <c r="AS461" s="40" t="str">
        <f t="shared" si="351"/>
        <v/>
      </c>
      <c r="AT461" s="40" t="str">
        <f t="shared" si="351"/>
        <v/>
      </c>
      <c r="AU461" s="119">
        <f t="shared" si="352"/>
        <v>0</v>
      </c>
      <c r="AV461" s="120" t="e">
        <f t="shared" si="353"/>
        <v>#DIV/0!</v>
      </c>
      <c r="AW461" s="121" t="e">
        <f t="shared" si="354"/>
        <v>#DIV/0!</v>
      </c>
      <c r="AX461" s="120">
        <f t="shared" si="355"/>
        <v>0</v>
      </c>
      <c r="AY461" s="120" t="e">
        <f t="shared" si="356"/>
        <v>#DIV/0!</v>
      </c>
      <c r="AZ461" s="121" t="e">
        <f t="shared" si="357"/>
        <v>#DIV/0!</v>
      </c>
    </row>
    <row r="462" spans="1:52" hidden="1" outlineLevel="7" x14ac:dyDescent="0.2">
      <c r="F462" s="73" t="s">
        <v>127</v>
      </c>
      <c r="G462" s="60"/>
      <c r="H462" s="28">
        <f>SUMIF($E$14:$E$377,$F462,H$14:H$377)</f>
        <v>0</v>
      </c>
      <c r="I462" s="2">
        <f t="shared" si="345"/>
        <v>0</v>
      </c>
      <c r="J462" s="2">
        <f t="shared" si="345"/>
        <v>0</v>
      </c>
      <c r="K462" s="2">
        <f t="shared" si="345"/>
        <v>0</v>
      </c>
      <c r="L462" s="2">
        <f t="shared" si="345"/>
        <v>0</v>
      </c>
      <c r="M462" s="29">
        <f t="shared" si="345"/>
        <v>0</v>
      </c>
      <c r="N462" s="31">
        <f t="shared" si="346"/>
        <v>0</v>
      </c>
      <c r="O462" s="34">
        <f t="shared" si="347"/>
        <v>0</v>
      </c>
      <c r="P462" s="3"/>
      <c r="U462" s="73" t="s">
        <v>127</v>
      </c>
      <c r="V462" s="60"/>
      <c r="W462" s="2">
        <f t="shared" ref="W462:AB462" si="359">SUMIF($N$364:$N$370,"&lt;&gt;0",W$364:W$370)</f>
        <v>0</v>
      </c>
      <c r="X462" s="2">
        <f t="shared" si="359"/>
        <v>0</v>
      </c>
      <c r="Y462" s="2">
        <f t="shared" si="359"/>
        <v>0</v>
      </c>
      <c r="Z462" s="2">
        <f t="shared" si="359"/>
        <v>0</v>
      </c>
      <c r="AA462" s="2">
        <f t="shared" si="359"/>
        <v>0</v>
      </c>
      <c r="AB462" s="29">
        <f t="shared" si="359"/>
        <v>0</v>
      </c>
      <c r="AC462" s="31">
        <f t="shared" si="199"/>
        <v>0</v>
      </c>
      <c r="AD462" s="34">
        <f t="shared" si="349"/>
        <v>0</v>
      </c>
      <c r="AE462" s="2">
        <f t="shared" si="350"/>
        <v>0</v>
      </c>
      <c r="AF462" s="2">
        <f t="shared" si="350"/>
        <v>0</v>
      </c>
      <c r="AG462" s="2">
        <f t="shared" si="350"/>
        <v>0</v>
      </c>
      <c r="AH462" s="2">
        <f t="shared" si="350"/>
        <v>0</v>
      </c>
      <c r="AI462" s="2">
        <f t="shared" si="350"/>
        <v>0</v>
      </c>
      <c r="AJ462" s="29">
        <f t="shared" si="350"/>
        <v>0</v>
      </c>
      <c r="AK462" s="31">
        <f t="shared" si="350"/>
        <v>0</v>
      </c>
      <c r="AL462" s="31">
        <f t="shared" si="350"/>
        <v>0</v>
      </c>
      <c r="AM462" s="38" t="str">
        <f t="shared" si="351"/>
        <v/>
      </c>
      <c r="AN462" s="38" t="str">
        <f t="shared" si="351"/>
        <v/>
      </c>
      <c r="AO462" s="38" t="str">
        <f t="shared" si="351"/>
        <v/>
      </c>
      <c r="AP462" s="38" t="str">
        <f t="shared" si="351"/>
        <v/>
      </c>
      <c r="AQ462" s="38" t="str">
        <f t="shared" si="351"/>
        <v/>
      </c>
      <c r="AR462" s="39" t="str">
        <f t="shared" si="351"/>
        <v/>
      </c>
      <c r="AS462" s="40" t="str">
        <f t="shared" si="351"/>
        <v/>
      </c>
      <c r="AT462" s="40" t="str">
        <f t="shared" si="351"/>
        <v/>
      </c>
      <c r="AU462" s="119">
        <f t="shared" si="352"/>
        <v>0</v>
      </c>
      <c r="AV462" s="120" t="e">
        <f t="shared" si="353"/>
        <v>#DIV/0!</v>
      </c>
      <c r="AW462" s="121" t="e">
        <f t="shared" si="354"/>
        <v>#DIV/0!</v>
      </c>
      <c r="AX462" s="120">
        <f t="shared" si="355"/>
        <v>0</v>
      </c>
      <c r="AY462" s="120" t="e">
        <f t="shared" si="356"/>
        <v>#DIV/0!</v>
      </c>
      <c r="AZ462" s="121" t="e">
        <f t="shared" si="357"/>
        <v>#DIV/0!</v>
      </c>
    </row>
    <row r="463" spans="1:52" ht="13.5" hidden="1" outlineLevel="7" thickBot="1" x14ac:dyDescent="0.25">
      <c r="F463" s="78" t="s">
        <v>128</v>
      </c>
      <c r="G463" s="61"/>
      <c r="H463" s="43">
        <f>SUMIF($E$14:$E$377,$F463,H$14:H$377)</f>
        <v>0</v>
      </c>
      <c r="I463" s="44">
        <f t="shared" si="345"/>
        <v>0</v>
      </c>
      <c r="J463" s="44">
        <f t="shared" si="345"/>
        <v>0</v>
      </c>
      <c r="K463" s="44">
        <f t="shared" si="345"/>
        <v>0</v>
      </c>
      <c r="L463" s="44">
        <f t="shared" si="345"/>
        <v>0</v>
      </c>
      <c r="M463" s="45">
        <f t="shared" si="345"/>
        <v>0</v>
      </c>
      <c r="N463" s="47">
        <f t="shared" si="346"/>
        <v>0</v>
      </c>
      <c r="O463" s="51">
        <f t="shared" si="347"/>
        <v>0</v>
      </c>
      <c r="P463" s="3"/>
      <c r="Q463" s="42"/>
      <c r="R463" s="42"/>
      <c r="S463" s="42"/>
      <c r="T463" s="42"/>
      <c r="U463" s="78" t="s">
        <v>128</v>
      </c>
      <c r="V463" s="61"/>
      <c r="W463" s="44">
        <f t="shared" ref="W463:AB463" si="360">SUMIF($N$371:$N$377,"&lt;&gt;0",W$371:W$377)</f>
        <v>0</v>
      </c>
      <c r="X463" s="44">
        <f t="shared" si="360"/>
        <v>0</v>
      </c>
      <c r="Y463" s="44">
        <f t="shared" si="360"/>
        <v>0</v>
      </c>
      <c r="Z463" s="44">
        <f t="shared" si="360"/>
        <v>0</v>
      </c>
      <c r="AA463" s="44">
        <f t="shared" si="360"/>
        <v>0</v>
      </c>
      <c r="AB463" s="45">
        <f t="shared" si="360"/>
        <v>0</v>
      </c>
      <c r="AC463" s="47">
        <f t="shared" si="199"/>
        <v>0</v>
      </c>
      <c r="AD463" s="51">
        <f t="shared" si="349"/>
        <v>0</v>
      </c>
      <c r="AE463" s="44">
        <f t="shared" si="350"/>
        <v>0</v>
      </c>
      <c r="AF463" s="44">
        <f t="shared" si="350"/>
        <v>0</v>
      </c>
      <c r="AG463" s="44">
        <f t="shared" si="350"/>
        <v>0</v>
      </c>
      <c r="AH463" s="44">
        <f t="shared" si="350"/>
        <v>0</v>
      </c>
      <c r="AI463" s="44">
        <f t="shared" si="350"/>
        <v>0</v>
      </c>
      <c r="AJ463" s="45">
        <f t="shared" si="350"/>
        <v>0</v>
      </c>
      <c r="AK463" s="47">
        <f t="shared" si="350"/>
        <v>0</v>
      </c>
      <c r="AL463" s="47">
        <f t="shared" si="350"/>
        <v>0</v>
      </c>
      <c r="AM463" s="56" t="str">
        <f t="shared" si="351"/>
        <v/>
      </c>
      <c r="AN463" s="56" t="str">
        <f t="shared" si="351"/>
        <v/>
      </c>
      <c r="AO463" s="56" t="str">
        <f t="shared" si="351"/>
        <v/>
      </c>
      <c r="AP463" s="56" t="str">
        <f t="shared" si="351"/>
        <v/>
      </c>
      <c r="AQ463" s="56" t="str">
        <f t="shared" si="351"/>
        <v/>
      </c>
      <c r="AR463" s="57" t="str">
        <f t="shared" si="351"/>
        <v/>
      </c>
      <c r="AS463" s="58" t="str">
        <f t="shared" si="351"/>
        <v/>
      </c>
      <c r="AT463" s="58" t="str">
        <f t="shared" si="351"/>
        <v/>
      </c>
      <c r="AU463" s="122">
        <f t="shared" si="352"/>
        <v>0</v>
      </c>
      <c r="AV463" s="123" t="e">
        <f t="shared" si="353"/>
        <v>#DIV/0!</v>
      </c>
      <c r="AW463" s="124" t="e">
        <f t="shared" si="354"/>
        <v>#DIV/0!</v>
      </c>
      <c r="AX463" s="123">
        <f t="shared" si="355"/>
        <v>0</v>
      </c>
      <c r="AY463" s="123" t="e">
        <f t="shared" si="356"/>
        <v>#DIV/0!</v>
      </c>
      <c r="AZ463" s="124" t="e">
        <f t="shared" si="357"/>
        <v>#DIV/0!</v>
      </c>
    </row>
    <row r="464" spans="1:52" hidden="1" outlineLevel="7" x14ac:dyDescent="0.2">
      <c r="A464" t="s">
        <v>46</v>
      </c>
      <c r="B464" t="s">
        <v>46</v>
      </c>
      <c r="C464" t="s">
        <v>129</v>
      </c>
      <c r="D464" t="s">
        <v>129</v>
      </c>
      <c r="F464" s="83" t="s">
        <v>130</v>
      </c>
      <c r="G464" s="60"/>
      <c r="H464" s="32">
        <f t="shared" ref="H464:M464" si="361">SUM(H460:H463)</f>
        <v>0</v>
      </c>
      <c r="I464" s="5">
        <f t="shared" si="361"/>
        <v>0</v>
      </c>
      <c r="J464" s="5">
        <f t="shared" si="361"/>
        <v>0</v>
      </c>
      <c r="K464" s="5">
        <f t="shared" si="361"/>
        <v>0</v>
      </c>
      <c r="L464" s="5">
        <f t="shared" si="361"/>
        <v>0</v>
      </c>
      <c r="M464" s="33">
        <f t="shared" si="361"/>
        <v>0</v>
      </c>
      <c r="N464" s="34">
        <f t="shared" si="346"/>
        <v>0</v>
      </c>
      <c r="O464" s="34">
        <f t="shared" si="347"/>
        <v>0</v>
      </c>
      <c r="P464" s="3" t="s">
        <v>49</v>
      </c>
      <c r="Q464" t="s">
        <v>49</v>
      </c>
      <c r="R464" t="s">
        <v>129</v>
      </c>
      <c r="S464" t="s">
        <v>129</v>
      </c>
      <c r="U464" s="83" t="s">
        <v>130</v>
      </c>
      <c r="V464" s="60"/>
      <c r="W464" s="5">
        <f t="shared" ref="W464:AB464" si="362">SUM(W460:W463)</f>
        <v>0</v>
      </c>
      <c r="X464" s="5">
        <f t="shared" si="362"/>
        <v>0</v>
      </c>
      <c r="Y464" s="5">
        <f t="shared" si="362"/>
        <v>0</v>
      </c>
      <c r="Z464" s="5">
        <f t="shared" si="362"/>
        <v>0</v>
      </c>
      <c r="AA464" s="5">
        <f t="shared" si="362"/>
        <v>0</v>
      </c>
      <c r="AB464" s="33">
        <f t="shared" si="362"/>
        <v>0</v>
      </c>
      <c r="AC464" s="34">
        <f t="shared" si="199"/>
        <v>0</v>
      </c>
      <c r="AD464" s="34">
        <f t="shared" si="349"/>
        <v>0</v>
      </c>
      <c r="AE464" s="2">
        <f t="shared" si="350"/>
        <v>0</v>
      </c>
      <c r="AF464" s="2">
        <f t="shared" si="350"/>
        <v>0</v>
      </c>
      <c r="AG464" s="2">
        <f t="shared" si="350"/>
        <v>0</v>
      </c>
      <c r="AH464" s="2">
        <f t="shared" si="350"/>
        <v>0</v>
      </c>
      <c r="AI464" s="2">
        <f t="shared" si="350"/>
        <v>0</v>
      </c>
      <c r="AJ464" s="29">
        <f t="shared" si="350"/>
        <v>0</v>
      </c>
      <c r="AK464" s="31">
        <f t="shared" si="350"/>
        <v>0</v>
      </c>
      <c r="AL464" s="31">
        <f t="shared" si="350"/>
        <v>0</v>
      </c>
      <c r="AM464" s="38" t="str">
        <f t="shared" si="351"/>
        <v/>
      </c>
      <c r="AN464" s="38" t="str">
        <f t="shared" si="351"/>
        <v/>
      </c>
      <c r="AO464" s="38" t="str">
        <f t="shared" si="351"/>
        <v/>
      </c>
      <c r="AP464" s="38" t="str">
        <f t="shared" si="351"/>
        <v/>
      </c>
      <c r="AQ464" s="38" t="str">
        <f t="shared" si="351"/>
        <v/>
      </c>
      <c r="AR464" s="39" t="str">
        <f t="shared" si="351"/>
        <v/>
      </c>
      <c r="AS464" s="40" t="str">
        <f t="shared" si="351"/>
        <v/>
      </c>
      <c r="AT464" s="40" t="str">
        <f t="shared" si="351"/>
        <v/>
      </c>
      <c r="AU464" s="119">
        <f t="shared" si="352"/>
        <v>0</v>
      </c>
      <c r="AV464" s="120" t="e">
        <f t="shared" si="353"/>
        <v>#DIV/0!</v>
      </c>
      <c r="AW464" s="121" t="e">
        <f t="shared" si="354"/>
        <v>#DIV/0!</v>
      </c>
      <c r="AX464" s="120">
        <f t="shared" si="355"/>
        <v>0</v>
      </c>
      <c r="AY464" s="120" t="e">
        <f t="shared" si="356"/>
        <v>#DIV/0!</v>
      </c>
      <c r="AZ464" s="121" t="e">
        <f t="shared" si="357"/>
        <v>#DIV/0!</v>
      </c>
    </row>
    <row r="465" spans="1:52" ht="13.5" hidden="1" outlineLevel="7" thickBot="1" x14ac:dyDescent="0.25">
      <c r="A465" t="s">
        <v>46</v>
      </c>
      <c r="B465" t="s">
        <v>46</v>
      </c>
      <c r="C465" t="s">
        <v>129</v>
      </c>
      <c r="D465" t="s">
        <v>129</v>
      </c>
      <c r="F465" s="78" t="s">
        <v>131</v>
      </c>
      <c r="G465" s="61"/>
      <c r="H465" s="48">
        <f t="shared" ref="H465:M465" si="363">SUMIFS(H$14:H$377,$B$14:$B$377,"FY24",$D$14:$D$377,"12 Dec")</f>
        <v>0</v>
      </c>
      <c r="I465" s="49">
        <f t="shared" si="363"/>
        <v>0</v>
      </c>
      <c r="J465" s="49">
        <f t="shared" si="363"/>
        <v>0</v>
      </c>
      <c r="K465" s="49">
        <f t="shared" si="363"/>
        <v>0</v>
      </c>
      <c r="L465" s="49">
        <f t="shared" si="363"/>
        <v>0</v>
      </c>
      <c r="M465" s="50">
        <f t="shared" si="363"/>
        <v>0</v>
      </c>
      <c r="N465" s="51">
        <f t="shared" si="346"/>
        <v>0</v>
      </c>
      <c r="O465" s="51">
        <f t="shared" si="347"/>
        <v>0</v>
      </c>
      <c r="P465" s="3" t="s">
        <v>49</v>
      </c>
      <c r="Q465" s="42" t="s">
        <v>49</v>
      </c>
      <c r="R465" s="42" t="s">
        <v>129</v>
      </c>
      <c r="S465" s="42" t="s">
        <v>129</v>
      </c>
      <c r="T465" s="42"/>
      <c r="U465" s="78" t="s">
        <v>131</v>
      </c>
      <c r="V465" s="61"/>
      <c r="W465" s="49">
        <f t="shared" ref="W465:AB465" si="364">SUMIFS(W$7:W$377,$N$7:$N$377,"&lt;&gt;0",$Q$7:$Q$377,$Q465,$S$7:$S$377,$S465)</f>
        <v>0</v>
      </c>
      <c r="X465" s="49">
        <f t="shared" si="364"/>
        <v>0</v>
      </c>
      <c r="Y465" s="49">
        <f t="shared" si="364"/>
        <v>0</v>
      </c>
      <c r="Z465" s="49">
        <f t="shared" si="364"/>
        <v>0</v>
      </c>
      <c r="AA465" s="49">
        <f t="shared" si="364"/>
        <v>0</v>
      </c>
      <c r="AB465" s="50">
        <f t="shared" si="364"/>
        <v>0</v>
      </c>
      <c r="AC465" s="51">
        <f t="shared" si="199"/>
        <v>0</v>
      </c>
      <c r="AD465" s="51">
        <f t="shared" si="349"/>
        <v>0</v>
      </c>
      <c r="AE465" s="44">
        <f t="shared" si="350"/>
        <v>0</v>
      </c>
      <c r="AF465" s="44">
        <f t="shared" si="350"/>
        <v>0</v>
      </c>
      <c r="AG465" s="44">
        <f t="shared" si="350"/>
        <v>0</v>
      </c>
      <c r="AH465" s="44">
        <f t="shared" si="350"/>
        <v>0</v>
      </c>
      <c r="AI465" s="44">
        <f t="shared" si="350"/>
        <v>0</v>
      </c>
      <c r="AJ465" s="45">
        <f t="shared" si="350"/>
        <v>0</v>
      </c>
      <c r="AK465" s="47">
        <f t="shared" si="350"/>
        <v>0</v>
      </c>
      <c r="AL465" s="47">
        <f t="shared" si="350"/>
        <v>0</v>
      </c>
      <c r="AM465" s="56" t="str">
        <f t="shared" si="351"/>
        <v/>
      </c>
      <c r="AN465" s="56" t="str">
        <f t="shared" si="351"/>
        <v/>
      </c>
      <c r="AO465" s="56" t="str">
        <f t="shared" si="351"/>
        <v/>
      </c>
      <c r="AP465" s="56" t="str">
        <f t="shared" si="351"/>
        <v/>
      </c>
      <c r="AQ465" s="56" t="str">
        <f t="shared" si="351"/>
        <v/>
      </c>
      <c r="AR465" s="57" t="str">
        <f t="shared" si="351"/>
        <v/>
      </c>
      <c r="AS465" s="58" t="str">
        <f t="shared" si="351"/>
        <v/>
      </c>
      <c r="AT465" s="58" t="str">
        <f t="shared" si="351"/>
        <v/>
      </c>
      <c r="AU465" s="122">
        <f t="shared" si="352"/>
        <v>0</v>
      </c>
      <c r="AV465" s="123" t="e">
        <f t="shared" si="353"/>
        <v>#DIV/0!</v>
      </c>
      <c r="AW465" s="124" t="e">
        <f t="shared" si="354"/>
        <v>#DIV/0!</v>
      </c>
      <c r="AX465" s="123">
        <f t="shared" si="355"/>
        <v>0</v>
      </c>
      <c r="AY465" s="123" t="e">
        <f t="shared" si="356"/>
        <v>#DIV/0!</v>
      </c>
      <c r="AZ465" s="124" t="e">
        <f t="shared" si="357"/>
        <v>#DIV/0!</v>
      </c>
    </row>
    <row r="466" spans="1:52" ht="13.5" collapsed="1" thickBot="1" x14ac:dyDescent="0.25">
      <c r="N466" s="1"/>
      <c r="P466" s="3"/>
      <c r="AC466" s="1"/>
      <c r="AK466" s="1"/>
      <c r="AS466" s="1"/>
      <c r="AX466" s="98"/>
      <c r="AY466" s="98"/>
      <c r="AZ466" s="98"/>
    </row>
    <row r="467" spans="1:52" x14ac:dyDescent="0.2">
      <c r="A467" t="s">
        <v>46</v>
      </c>
      <c r="B467" t="s">
        <v>46</v>
      </c>
      <c r="F467" s="62" t="s">
        <v>132</v>
      </c>
      <c r="G467" s="63"/>
      <c r="H467" s="93">
        <f>+H383+H391+H398+H405+H413+H420+H427+H435+H442+H449+H457+H464</f>
        <v>96780</v>
      </c>
      <c r="I467" s="93">
        <f t="shared" ref="I467:M468" si="365">+I383+I391+I398+I405+I413+I420+I427+I435+I442+I449+I457+I464</f>
        <v>1286</v>
      </c>
      <c r="J467" s="93">
        <f t="shared" si="365"/>
        <v>174</v>
      </c>
      <c r="K467" s="130">
        <f t="shared" si="365"/>
        <v>5462211.8899999997</v>
      </c>
      <c r="L467" s="130">
        <f t="shared" si="365"/>
        <v>195455.68000000002</v>
      </c>
      <c r="M467" s="131">
        <f t="shared" si="365"/>
        <v>44945.81</v>
      </c>
      <c r="N467" s="95">
        <f>SUM(H467:J467)</f>
        <v>98240</v>
      </c>
      <c r="O467" s="132">
        <f>SUM(K467:M467)</f>
        <v>5702613.379999999</v>
      </c>
      <c r="P467" s="3" t="s">
        <v>49</v>
      </c>
      <c r="Q467" t="s">
        <v>49</v>
      </c>
      <c r="U467" s="62" t="s">
        <v>132</v>
      </c>
      <c r="V467" s="63"/>
      <c r="W467" s="93">
        <f>+W383+W391+W398+W405+W413+W420+W427+W435+W442+W449+W457+W464</f>
        <v>103800</v>
      </c>
      <c r="X467" s="93">
        <f t="shared" ref="X467:AB468" si="366">+X383+X391+X398+X405+X413+X420+X427+X435+X442+X449+X457+X464</f>
        <v>1606</v>
      </c>
      <c r="Y467" s="93">
        <f t="shared" si="366"/>
        <v>232</v>
      </c>
      <c r="Z467" s="130">
        <f t="shared" si="366"/>
        <v>5921939.3900000006</v>
      </c>
      <c r="AA467" s="130">
        <f t="shared" si="366"/>
        <v>229172.41999999998</v>
      </c>
      <c r="AB467" s="131">
        <f t="shared" si="366"/>
        <v>38155.03</v>
      </c>
      <c r="AC467" s="95">
        <f>SUM(W467:Y467)</f>
        <v>105638</v>
      </c>
      <c r="AD467" s="132">
        <f>SUM(Z467:AB467)</f>
        <v>6189266.8400000008</v>
      </c>
      <c r="AE467" s="64">
        <f t="shared" ref="AE467:AL468" si="367">+H467-W467</f>
        <v>-7020</v>
      </c>
      <c r="AF467" s="65">
        <f t="shared" si="367"/>
        <v>-320</v>
      </c>
      <c r="AG467" s="65">
        <f t="shared" si="367"/>
        <v>-58</v>
      </c>
      <c r="AH467" s="130">
        <f t="shared" si="367"/>
        <v>-459727.50000000093</v>
      </c>
      <c r="AI467" s="130">
        <f t="shared" si="367"/>
        <v>-33716.739999999962</v>
      </c>
      <c r="AJ467" s="131">
        <f t="shared" si="367"/>
        <v>6790.7799999999988</v>
      </c>
      <c r="AK467" s="87">
        <f t="shared" si="367"/>
        <v>-7398</v>
      </c>
      <c r="AL467" s="132">
        <f t="shared" si="367"/>
        <v>-486653.46000000183</v>
      </c>
      <c r="AM467" s="70">
        <f t="shared" ref="AM467:AT468" si="368">IFERROR(AE467/W467,"")</f>
        <v>-6.7630057803468202E-2</v>
      </c>
      <c r="AN467" s="70">
        <f t="shared" si="368"/>
        <v>-0.19925280199252801</v>
      </c>
      <c r="AO467" s="70">
        <f t="shared" si="368"/>
        <v>-0.25</v>
      </c>
      <c r="AP467" s="70">
        <f t="shared" si="368"/>
        <v>-7.7631240329192372E-2</v>
      </c>
      <c r="AQ467" s="70">
        <f t="shared" si="368"/>
        <v>-0.14712389911491078</v>
      </c>
      <c r="AR467" s="89">
        <f t="shared" si="368"/>
        <v>0.17797863086465923</v>
      </c>
      <c r="AS467" s="90">
        <f t="shared" si="368"/>
        <v>-7.0031617410401564E-2</v>
      </c>
      <c r="AT467" s="90">
        <f t="shared" si="368"/>
        <v>-7.8628611850252966E-2</v>
      </c>
      <c r="AU467" s="116">
        <f t="shared" ref="AU467:AU468" si="369">IFERROR(K467/H467,0)</f>
        <v>56.439469828476952</v>
      </c>
      <c r="AV467" s="117">
        <f>+Z467/W467</f>
        <v>57.051439210019275</v>
      </c>
      <c r="AW467" s="118">
        <f>+AU467-AV467</f>
        <v>-0.61196938154232328</v>
      </c>
      <c r="AX467" s="117">
        <f>IFERROR((L467+M467)/(I467+J467),0)</f>
        <v>164.65855479452057</v>
      </c>
      <c r="AY467" s="117">
        <f>(AA467+AB467)/(X467+Y467)</f>
        <v>145.44474972796516</v>
      </c>
      <c r="AZ467" s="118">
        <f>+AX467-AY467</f>
        <v>19.213805066555409</v>
      </c>
    </row>
    <row r="468" spans="1:52" ht="13.5" thickBot="1" x14ac:dyDescent="0.25">
      <c r="A468" t="s">
        <v>46</v>
      </c>
      <c r="B468" t="s">
        <v>46</v>
      </c>
      <c r="F468" s="78" t="s">
        <v>133</v>
      </c>
      <c r="G468" s="61"/>
      <c r="H468" s="49">
        <f>+H384+H392+H399+H406+H414+H421+H428+H436+H443+H450+H458+H465</f>
        <v>94019</v>
      </c>
      <c r="I468" s="49">
        <f t="shared" si="365"/>
        <v>1253</v>
      </c>
      <c r="J468" s="49">
        <f t="shared" si="365"/>
        <v>171</v>
      </c>
      <c r="K468" s="133">
        <f t="shared" si="365"/>
        <v>5284869.2699999996</v>
      </c>
      <c r="L468" s="133">
        <f t="shared" si="365"/>
        <v>190795.09</v>
      </c>
      <c r="M468" s="134">
        <f t="shared" si="365"/>
        <v>44726</v>
      </c>
      <c r="N468" s="51">
        <f>SUM(H468:J468)</f>
        <v>95443</v>
      </c>
      <c r="O468" s="135">
        <f>SUM(K468:M468)</f>
        <v>5520390.3599999994</v>
      </c>
      <c r="P468" s="3" t="s">
        <v>49</v>
      </c>
      <c r="Q468" t="s">
        <v>49</v>
      </c>
      <c r="U468" s="78" t="s">
        <v>133</v>
      </c>
      <c r="V468" s="61"/>
      <c r="W468" s="49">
        <f>+W384+W392+W399+W406+W414+W421+W428+W436+W443+W450+W458+W465</f>
        <v>101336</v>
      </c>
      <c r="X468" s="49">
        <f t="shared" si="366"/>
        <v>1574</v>
      </c>
      <c r="Y468" s="49">
        <f t="shared" si="366"/>
        <v>231</v>
      </c>
      <c r="Z468" s="133">
        <f t="shared" si="366"/>
        <v>5759898.790000001</v>
      </c>
      <c r="AA468" s="133">
        <f t="shared" si="366"/>
        <v>224875.78999999998</v>
      </c>
      <c r="AB468" s="134">
        <f t="shared" si="366"/>
        <v>38121.699999999997</v>
      </c>
      <c r="AC468" s="51">
        <f>SUM(W468:Y468)</f>
        <v>103141</v>
      </c>
      <c r="AD468" s="135">
        <f>SUM(Z468:AB468)</f>
        <v>6022896.2800000012</v>
      </c>
      <c r="AE468" s="43">
        <f t="shared" si="367"/>
        <v>-7317</v>
      </c>
      <c r="AF468" s="44">
        <f t="shared" si="367"/>
        <v>-321</v>
      </c>
      <c r="AG468" s="44">
        <f t="shared" si="367"/>
        <v>-60</v>
      </c>
      <c r="AH468" s="133">
        <f t="shared" si="367"/>
        <v>-475029.52000000142</v>
      </c>
      <c r="AI468" s="133">
        <f t="shared" si="367"/>
        <v>-34080.699999999983</v>
      </c>
      <c r="AJ468" s="134">
        <f t="shared" si="367"/>
        <v>6604.3000000000029</v>
      </c>
      <c r="AK468" s="47">
        <f t="shared" si="367"/>
        <v>-7698</v>
      </c>
      <c r="AL468" s="135">
        <f t="shared" si="367"/>
        <v>-502505.92000000179</v>
      </c>
      <c r="AM468" s="56">
        <f t="shared" si="368"/>
        <v>-7.2205336701665748E-2</v>
      </c>
      <c r="AN468" s="56">
        <f t="shared" si="368"/>
        <v>-0.2039390088945362</v>
      </c>
      <c r="AO468" s="56">
        <f t="shared" si="368"/>
        <v>-0.25974025974025972</v>
      </c>
      <c r="AP468" s="56">
        <f t="shared" si="368"/>
        <v>-8.2471851905578597E-2</v>
      </c>
      <c r="AQ468" s="56">
        <f t="shared" si="368"/>
        <v>-0.1515534420134777</v>
      </c>
      <c r="AR468" s="57">
        <f t="shared" si="368"/>
        <v>0.17324253640315104</v>
      </c>
      <c r="AS468" s="58">
        <f t="shared" si="368"/>
        <v>-7.4635692886437011E-2</v>
      </c>
      <c r="AT468" s="58">
        <f t="shared" si="368"/>
        <v>-8.3432603956447624E-2</v>
      </c>
      <c r="AU468" s="122">
        <f t="shared" si="369"/>
        <v>56.210651783150212</v>
      </c>
      <c r="AV468" s="123">
        <f>+Z468/W468</f>
        <v>56.839610701034189</v>
      </c>
      <c r="AW468" s="124">
        <f>+AU468-AV468</f>
        <v>-0.62895891788397762</v>
      </c>
      <c r="AX468" s="123">
        <f>IFERROR((L468+M468)/(I468+J468),0)</f>
        <v>165.3940238764045</v>
      </c>
      <c r="AY468" s="123">
        <f>(AA468+AB468)/(X468+Y468)</f>
        <v>145.70498060941827</v>
      </c>
      <c r="AZ468" s="124">
        <f>+AX468-AY468</f>
        <v>19.689043266986232</v>
      </c>
    </row>
    <row r="469" spans="1:52" x14ac:dyDescent="0.2">
      <c r="H469" s="7">
        <f>+H467/N467</f>
        <v>0.98513843648208466</v>
      </c>
      <c r="K469" s="7">
        <f>+K467/O467</f>
        <v>0.95784362817877033</v>
      </c>
      <c r="N469" s="1"/>
      <c r="W469" s="7">
        <f>+W467/AC467</f>
        <v>0.98260095798860259</v>
      </c>
      <c r="Z469" s="7">
        <f>+Z467/AD467</f>
        <v>0.95680789713697334</v>
      </c>
      <c r="AC469" s="1"/>
      <c r="AK469" s="1"/>
      <c r="AS469" s="1"/>
    </row>
    <row r="470" spans="1:52" x14ac:dyDescent="0.2">
      <c r="H470" s="5"/>
      <c r="K470" s="5"/>
      <c r="N470" s="1"/>
      <c r="O470" s="96"/>
      <c r="AC470" s="1"/>
      <c r="AK470" s="1"/>
      <c r="AS470" s="1"/>
    </row>
    <row r="471" spans="1:52" x14ac:dyDescent="0.2">
      <c r="H471" s="5"/>
      <c r="I471" s="5"/>
      <c r="J471" s="5"/>
      <c r="K471" s="5"/>
      <c r="L471" s="5"/>
      <c r="M471" s="5"/>
      <c r="N471" s="1"/>
      <c r="W471" s="5"/>
      <c r="X471" s="5"/>
      <c r="Y471" s="5"/>
      <c r="Z471" s="5"/>
      <c r="AA471" s="5"/>
      <c r="AB471" s="5"/>
      <c r="AC471" s="1"/>
      <c r="AH471" s="5"/>
      <c r="AK471" s="1"/>
      <c r="AP471" s="7"/>
      <c r="AS471" s="1"/>
    </row>
    <row r="472" spans="1:52" x14ac:dyDescent="0.2">
      <c r="H472" s="7"/>
      <c r="I472" s="7"/>
      <c r="J472" s="7"/>
      <c r="K472" s="7"/>
      <c r="L472" s="7"/>
      <c r="M472" s="7"/>
      <c r="N472" s="1"/>
      <c r="W472" s="7"/>
      <c r="X472" s="7"/>
      <c r="Y472" s="7"/>
      <c r="Z472" s="7"/>
      <c r="AA472" s="7"/>
      <c r="AB472" s="7"/>
      <c r="AC472" s="1"/>
      <c r="AK472" s="1"/>
      <c r="AS472" s="1"/>
    </row>
    <row r="473" spans="1:52" x14ac:dyDescent="0.2">
      <c r="N473" s="1"/>
      <c r="AC473" s="1"/>
      <c r="AK473" s="1"/>
      <c r="AS473" s="1"/>
    </row>
    <row r="474" spans="1:52" x14ac:dyDescent="0.2">
      <c r="N474" s="1"/>
      <c r="AC474" s="1"/>
      <c r="AK474" s="1"/>
      <c r="AS474" s="1"/>
    </row>
    <row r="475" spans="1:52" x14ac:dyDescent="0.2">
      <c r="N475" s="1"/>
      <c r="AC475" s="1"/>
      <c r="AK475" s="1"/>
      <c r="AS475" s="1"/>
    </row>
    <row r="476" spans="1:52" x14ac:dyDescent="0.2">
      <c r="N476" s="1"/>
      <c r="AC476" s="1"/>
      <c r="AK476" s="1"/>
      <c r="AS476" s="1"/>
    </row>
    <row r="477" spans="1:52" x14ac:dyDescent="0.2">
      <c r="N477" s="1"/>
      <c r="AC477" s="1"/>
      <c r="AK477" s="1"/>
      <c r="AS477" s="1"/>
    </row>
    <row r="478" spans="1:52" x14ac:dyDescent="0.2">
      <c r="AK478" s="1"/>
      <c r="AS478" s="1"/>
    </row>
    <row r="479" spans="1:52" x14ac:dyDescent="0.2">
      <c r="AK479" s="1"/>
      <c r="AS479" s="1"/>
    </row>
    <row r="480" spans="1:52" x14ac:dyDescent="0.2">
      <c r="AK480" s="1"/>
      <c r="AS480" s="1"/>
    </row>
    <row r="481" spans="37:45" x14ac:dyDescent="0.2">
      <c r="AK481" s="1"/>
      <c r="AS481" s="1"/>
    </row>
    <row r="482" spans="37:45" x14ac:dyDescent="0.2">
      <c r="AK482" s="1"/>
      <c r="AS482" s="1"/>
    </row>
    <row r="483" spans="37:45" x14ac:dyDescent="0.2">
      <c r="AK483" s="1"/>
      <c r="AS483" s="1"/>
    </row>
  </sheetData>
  <mergeCells count="5">
    <mergeCell ref="H5:O5"/>
    <mergeCell ref="W5:AD5"/>
    <mergeCell ref="AE5:AL5"/>
    <mergeCell ref="AM5:AT5"/>
    <mergeCell ref="AU5:AZ5"/>
  </mergeCells>
  <pageMargins left="0.7" right="0.7" top="0.75" bottom="0.75" header="0.3" footer="0.3"/>
  <pageSetup scale="31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17511-675C-4BB9-9917-C17F6C9CAEF6}">
  <sheetPr>
    <tabColor theme="8" tint="0.39997558519241921"/>
    <pageSetUpPr fitToPage="1"/>
  </sheetPr>
  <dimension ref="A1:AZ483"/>
  <sheetViews>
    <sheetView showGridLines="0" zoomScale="80" zoomScaleNormal="80" workbookViewId="0">
      <pane xSplit="7" ySplit="6" topLeftCell="H220" activePane="bottomRight" state="frozen"/>
      <selection activeCell="F377" sqref="F377"/>
      <selection pane="topRight" activeCell="F377" sqref="F377"/>
      <selection pane="bottomLeft" activeCell="F377" sqref="F377"/>
      <selection pane="bottomRight" activeCell="F377" sqref="F377"/>
    </sheetView>
  </sheetViews>
  <sheetFormatPr defaultRowHeight="12.75" outlineLevelRow="7" outlineLevelCol="2" x14ac:dyDescent="0.2"/>
  <cols>
    <col min="1" max="5" width="9.28515625" hidden="1" customWidth="1" outlineLevel="1"/>
    <col min="6" max="6" width="10.85546875" customWidth="1" collapsed="1"/>
    <col min="7" max="7" width="5.5703125" bestFit="1" customWidth="1"/>
    <col min="8" max="8" width="9.28515625" bestFit="1" customWidth="1"/>
    <col min="9" max="9" width="6" bestFit="1" customWidth="1"/>
    <col min="10" max="10" width="6.28515625" bestFit="1" customWidth="1"/>
    <col min="11" max="11" width="15.140625" bestFit="1" customWidth="1"/>
    <col min="12" max="12" width="10.7109375" bestFit="1" customWidth="1"/>
    <col min="13" max="14" width="9.5703125" bestFit="1" customWidth="1"/>
    <col min="15" max="15" width="12.85546875" customWidth="1"/>
    <col min="16" max="20" width="9.28515625" hidden="1" customWidth="1" outlineLevel="2"/>
    <col min="21" max="21" width="9.28515625" hidden="1" customWidth="1" outlineLevel="2" collapsed="1"/>
    <col min="22" max="22" width="5.5703125" hidden="1" customWidth="1" outlineLevel="2"/>
    <col min="23" max="23" width="8.140625" bestFit="1" customWidth="1" outlineLevel="1" collapsed="1"/>
    <col min="24" max="24" width="6" bestFit="1" customWidth="1" outlineLevel="1"/>
    <col min="25" max="25" width="6.28515625" bestFit="1" customWidth="1" outlineLevel="1"/>
    <col min="26" max="26" width="13.28515625" customWidth="1" outlineLevel="1"/>
    <col min="27" max="27" width="10.7109375" bestFit="1" customWidth="1" outlineLevel="1"/>
    <col min="28" max="28" width="9.5703125" bestFit="1" customWidth="1" outlineLevel="1"/>
    <col min="29" max="29" width="9.5703125" customWidth="1" outlineLevel="1"/>
    <col min="30" max="30" width="13.28515625" customWidth="1" outlineLevel="1"/>
    <col min="31" max="31" width="9.28515625" customWidth="1" outlineLevel="1"/>
    <col min="32" max="32" width="6" bestFit="1" customWidth="1" outlineLevel="1"/>
    <col min="33" max="33" width="6.28515625" customWidth="1" outlineLevel="1"/>
    <col min="34" max="34" width="12.7109375" customWidth="1" outlineLevel="1"/>
    <col min="35" max="35" width="9.85546875" bestFit="1" customWidth="1" outlineLevel="1"/>
    <col min="36" max="36" width="8.85546875" bestFit="1" customWidth="1" outlineLevel="1"/>
    <col min="37" max="37" width="8.85546875" customWidth="1" outlineLevel="1"/>
    <col min="38" max="38" width="12.7109375" customWidth="1" outlineLevel="1"/>
    <col min="39" max="39" width="8.7109375" customWidth="1" outlineLevel="1"/>
    <col min="40" max="41" width="9.28515625" customWidth="1" outlineLevel="1"/>
    <col min="42" max="42" width="8.7109375" customWidth="1" outlineLevel="1"/>
    <col min="43" max="43" width="11.7109375" customWidth="1" outlineLevel="1"/>
    <col min="44" max="45" width="8.7109375" customWidth="1" outlineLevel="1"/>
    <col min="46" max="46" width="9.28515625" customWidth="1" outlineLevel="1"/>
    <col min="47" max="47" width="8.85546875" style="98" customWidth="1"/>
    <col min="48" max="49" width="8.85546875" style="98" customWidth="1" outlineLevel="1"/>
    <col min="50" max="50" width="10.140625" bestFit="1" customWidth="1"/>
    <col min="51" max="52" width="9.140625" customWidth="1" outlineLevel="1"/>
  </cols>
  <sheetData>
    <row r="1" spans="1:52" x14ac:dyDescent="0.2">
      <c r="F1" s="1" t="s">
        <v>0</v>
      </c>
    </row>
    <row r="2" spans="1:52" x14ac:dyDescent="0.2">
      <c r="F2" t="s">
        <v>138</v>
      </c>
    </row>
    <row r="3" spans="1:52" x14ac:dyDescent="0.2">
      <c r="F3" t="s">
        <v>136</v>
      </c>
    </row>
    <row r="4" spans="1:52" ht="13.5" thickBot="1" x14ac:dyDescent="0.25"/>
    <row r="5" spans="1:52" ht="13.5" thickBot="1" x14ac:dyDescent="0.25">
      <c r="H5" s="99" t="s">
        <v>139</v>
      </c>
      <c r="I5" s="100"/>
      <c r="J5" s="100"/>
      <c r="K5" s="100"/>
      <c r="L5" s="100"/>
      <c r="M5" s="100"/>
      <c r="N5" s="100"/>
      <c r="O5" s="101"/>
      <c r="P5" s="15"/>
      <c r="Q5" s="15"/>
      <c r="R5" s="15"/>
      <c r="S5" s="15"/>
      <c r="T5" s="15"/>
      <c r="U5" s="15"/>
      <c r="V5" s="15"/>
      <c r="W5" s="99" t="s">
        <v>140</v>
      </c>
      <c r="X5" s="100"/>
      <c r="Y5" s="100"/>
      <c r="Z5" s="100"/>
      <c r="AA5" s="100"/>
      <c r="AB5" s="100"/>
      <c r="AC5" s="100"/>
      <c r="AD5" s="101"/>
      <c r="AE5" s="99" t="s">
        <v>141</v>
      </c>
      <c r="AF5" s="100"/>
      <c r="AG5" s="100"/>
      <c r="AH5" s="100"/>
      <c r="AI5" s="100"/>
      <c r="AJ5" s="100"/>
      <c r="AK5" s="100"/>
      <c r="AL5" s="101"/>
      <c r="AM5" s="99" t="s">
        <v>142</v>
      </c>
      <c r="AN5" s="100"/>
      <c r="AO5" s="100"/>
      <c r="AP5" s="100"/>
      <c r="AQ5" s="100"/>
      <c r="AR5" s="100"/>
      <c r="AS5" s="100"/>
      <c r="AT5" s="101"/>
      <c r="AU5" s="102" t="s">
        <v>143</v>
      </c>
      <c r="AV5" s="103"/>
      <c r="AW5" s="103"/>
      <c r="AX5" s="103"/>
      <c r="AY5" s="103"/>
      <c r="AZ5" s="104"/>
    </row>
    <row r="6" spans="1:52" ht="51.75" thickBot="1" x14ac:dyDescent="0.25">
      <c r="A6" s="16" t="s">
        <v>17</v>
      </c>
      <c r="B6" s="16" t="s">
        <v>18</v>
      </c>
      <c r="C6" s="16" t="s">
        <v>19</v>
      </c>
      <c r="D6" s="16" t="s">
        <v>20</v>
      </c>
      <c r="E6" s="16" t="s">
        <v>21</v>
      </c>
      <c r="F6" s="17" t="s">
        <v>22</v>
      </c>
      <c r="G6" s="105" t="s">
        <v>23</v>
      </c>
      <c r="H6" s="106" t="s">
        <v>144</v>
      </c>
      <c r="I6" s="107" t="s">
        <v>145</v>
      </c>
      <c r="J6" s="107" t="s">
        <v>146</v>
      </c>
      <c r="K6" s="107" t="s">
        <v>147</v>
      </c>
      <c r="L6" s="107" t="s">
        <v>148</v>
      </c>
      <c r="M6" s="108" t="s">
        <v>149</v>
      </c>
      <c r="N6" s="109" t="s">
        <v>150</v>
      </c>
      <c r="O6" s="109" t="s">
        <v>151</v>
      </c>
      <c r="P6" s="23" t="s">
        <v>17</v>
      </c>
      <c r="Q6" s="23" t="s">
        <v>18</v>
      </c>
      <c r="R6" s="23" t="s">
        <v>19</v>
      </c>
      <c r="S6" s="23" t="s">
        <v>20</v>
      </c>
      <c r="T6" s="23" t="s">
        <v>21</v>
      </c>
      <c r="U6" s="110" t="s">
        <v>22</v>
      </c>
      <c r="V6" s="111" t="s">
        <v>23</v>
      </c>
      <c r="W6" s="106" t="s">
        <v>144</v>
      </c>
      <c r="X6" s="107" t="s">
        <v>145</v>
      </c>
      <c r="Y6" s="107" t="s">
        <v>146</v>
      </c>
      <c r="Z6" s="107" t="s">
        <v>147</v>
      </c>
      <c r="AA6" s="107" t="s">
        <v>148</v>
      </c>
      <c r="AB6" s="108" t="s">
        <v>149</v>
      </c>
      <c r="AC6" s="109" t="s">
        <v>150</v>
      </c>
      <c r="AD6" s="109" t="s">
        <v>151</v>
      </c>
      <c r="AE6" s="107" t="s">
        <v>144</v>
      </c>
      <c r="AF6" s="107" t="s">
        <v>145</v>
      </c>
      <c r="AG6" s="107" t="s">
        <v>146</v>
      </c>
      <c r="AH6" s="107" t="s">
        <v>147</v>
      </c>
      <c r="AI6" s="107" t="s">
        <v>148</v>
      </c>
      <c r="AJ6" s="108" t="s">
        <v>149</v>
      </c>
      <c r="AK6" s="109" t="s">
        <v>152</v>
      </c>
      <c r="AL6" s="109" t="s">
        <v>153</v>
      </c>
      <c r="AM6" s="107" t="s">
        <v>144</v>
      </c>
      <c r="AN6" s="107" t="s">
        <v>145</v>
      </c>
      <c r="AO6" s="107" t="s">
        <v>146</v>
      </c>
      <c r="AP6" s="107" t="s">
        <v>147</v>
      </c>
      <c r="AQ6" s="107" t="s">
        <v>148</v>
      </c>
      <c r="AR6" s="108" t="s">
        <v>149</v>
      </c>
      <c r="AS6" s="109" t="s">
        <v>154</v>
      </c>
      <c r="AT6" s="109" t="s">
        <v>155</v>
      </c>
      <c r="AU6" s="112" t="s">
        <v>156</v>
      </c>
      <c r="AV6" s="113" t="s">
        <v>157</v>
      </c>
      <c r="AW6" s="114" t="s">
        <v>158</v>
      </c>
      <c r="AX6" s="112" t="s">
        <v>159</v>
      </c>
      <c r="AY6" s="115" t="s">
        <v>160</v>
      </c>
      <c r="AZ6" s="114" t="s">
        <v>158</v>
      </c>
    </row>
    <row r="7" spans="1:52" hidden="1" outlineLevel="1" x14ac:dyDescent="0.2">
      <c r="A7">
        <v>0</v>
      </c>
      <c r="B7" t="s">
        <v>46</v>
      </c>
      <c r="C7">
        <v>0</v>
      </c>
      <c r="D7" t="s">
        <v>129</v>
      </c>
      <c r="E7">
        <v>0</v>
      </c>
      <c r="F7" s="27">
        <v>46383</v>
      </c>
      <c r="G7" t="s">
        <v>35</v>
      </c>
      <c r="H7" s="28">
        <v>0</v>
      </c>
      <c r="I7" s="2">
        <v>0</v>
      </c>
      <c r="J7" s="2">
        <v>0</v>
      </c>
      <c r="K7" s="2">
        <v>0</v>
      </c>
      <c r="L7" s="2">
        <v>0</v>
      </c>
      <c r="M7" s="29">
        <v>0</v>
      </c>
      <c r="N7" s="31">
        <f>SUM(H7:J7)</f>
        <v>0</v>
      </c>
      <c r="O7" s="30">
        <f>SUM(K7:M7)</f>
        <v>0</v>
      </c>
      <c r="P7">
        <v>0</v>
      </c>
      <c r="Q7" t="s">
        <v>49</v>
      </c>
      <c r="R7">
        <v>0</v>
      </c>
      <c r="S7" t="s">
        <v>129</v>
      </c>
      <c r="T7" t="s">
        <v>182</v>
      </c>
      <c r="U7" s="27">
        <v>46019</v>
      </c>
      <c r="V7" t="s">
        <v>35</v>
      </c>
      <c r="W7" s="28">
        <v>223</v>
      </c>
      <c r="X7" s="2">
        <v>1</v>
      </c>
      <c r="Y7" s="2">
        <v>0</v>
      </c>
      <c r="Z7" s="2">
        <v>11200.43</v>
      </c>
      <c r="AA7" s="2">
        <v>43.98</v>
      </c>
      <c r="AB7" s="29">
        <v>0</v>
      </c>
      <c r="AC7" s="31">
        <f>SUM(W7:Y7)</f>
        <v>224</v>
      </c>
      <c r="AD7" s="30">
        <f>SUM(Z7:AB7)</f>
        <v>11244.41</v>
      </c>
      <c r="AE7" s="2">
        <f t="shared" ref="AE7:AL22" si="0">+H7-W7</f>
        <v>-223</v>
      </c>
      <c r="AF7" s="2">
        <f t="shared" si="0"/>
        <v>-1</v>
      </c>
      <c r="AG7" s="2">
        <f t="shared" si="0"/>
        <v>0</v>
      </c>
      <c r="AH7" s="2">
        <f t="shared" si="0"/>
        <v>-11200.43</v>
      </c>
      <c r="AI7" s="2">
        <f t="shared" si="0"/>
        <v>-43.98</v>
      </c>
      <c r="AJ7" s="29">
        <f t="shared" si="0"/>
        <v>0</v>
      </c>
      <c r="AK7" s="31">
        <f t="shared" si="0"/>
        <v>-224</v>
      </c>
      <c r="AL7" s="31">
        <f t="shared" si="0"/>
        <v>-11244.41</v>
      </c>
      <c r="AM7" s="38">
        <f t="shared" ref="AM7:AT22" si="1">IFERROR(AE7/W7,"")</f>
        <v>-1</v>
      </c>
      <c r="AN7" s="38">
        <f t="shared" si="1"/>
        <v>-1</v>
      </c>
      <c r="AO7" s="38" t="str">
        <f t="shared" si="1"/>
        <v/>
      </c>
      <c r="AP7" s="38">
        <f t="shared" si="1"/>
        <v>-1</v>
      </c>
      <c r="AQ7" s="38">
        <f t="shared" si="1"/>
        <v>-1</v>
      </c>
      <c r="AR7" s="39" t="str">
        <f t="shared" si="1"/>
        <v/>
      </c>
      <c r="AS7" s="40">
        <f t="shared" si="1"/>
        <v>-1</v>
      </c>
      <c r="AT7" s="40">
        <f t="shared" si="1"/>
        <v>-1</v>
      </c>
      <c r="AU7" s="116">
        <f>IFERROR(K7/H7,0)</f>
        <v>0</v>
      </c>
      <c r="AV7" s="117">
        <f t="shared" ref="AV7:AV70" si="2">Z7/W7</f>
        <v>50.226143497757846</v>
      </c>
      <c r="AW7" s="118">
        <f t="shared" ref="AW7:AW70" si="3">AU7-AV7</f>
        <v>-50.226143497757846</v>
      </c>
      <c r="AX7" s="116">
        <f t="shared" ref="AX7:AX70" si="4">IFERROR((L7+M7)/(I7+J7),0)</f>
        <v>0</v>
      </c>
      <c r="AY7" s="117">
        <f t="shared" ref="AY7:AY70" si="5">IFERROR((AA7+AB7)/(X7+Y7),0)</f>
        <v>43.98</v>
      </c>
      <c r="AZ7" s="118">
        <f t="shared" ref="AZ7:AZ13" si="6">+AX7-AY7</f>
        <v>-43.98</v>
      </c>
    </row>
    <row r="8" spans="1:52" hidden="1" outlineLevel="1" x14ac:dyDescent="0.2">
      <c r="A8">
        <v>0</v>
      </c>
      <c r="B8" t="s">
        <v>46</v>
      </c>
      <c r="C8">
        <v>0</v>
      </c>
      <c r="D8" t="s">
        <v>129</v>
      </c>
      <c r="E8">
        <v>0</v>
      </c>
      <c r="F8" s="27">
        <f>+F7+1</f>
        <v>46384</v>
      </c>
      <c r="G8" t="s">
        <v>36</v>
      </c>
      <c r="H8" s="28">
        <v>0</v>
      </c>
      <c r="I8" s="2">
        <v>0</v>
      </c>
      <c r="J8" s="2">
        <v>0</v>
      </c>
      <c r="K8" s="2">
        <v>0</v>
      </c>
      <c r="L8" s="2">
        <v>0</v>
      </c>
      <c r="M8" s="29">
        <v>0</v>
      </c>
      <c r="N8" s="31">
        <f t="shared" ref="N8:N13" si="7">SUM(H8:J8)</f>
        <v>0</v>
      </c>
      <c r="O8" s="30">
        <f t="shared" ref="O8:O13" si="8">SUM(K8:M8)</f>
        <v>0</v>
      </c>
      <c r="P8">
        <v>0</v>
      </c>
      <c r="Q8" t="s">
        <v>49</v>
      </c>
      <c r="R8">
        <v>0</v>
      </c>
      <c r="S8" t="s">
        <v>129</v>
      </c>
      <c r="T8" t="s">
        <v>182</v>
      </c>
      <c r="U8" s="27">
        <f>+U7+1</f>
        <v>46020</v>
      </c>
      <c r="V8" t="s">
        <v>36</v>
      </c>
      <c r="W8" s="28">
        <v>267</v>
      </c>
      <c r="X8" s="2">
        <v>5</v>
      </c>
      <c r="Y8" s="2">
        <v>0</v>
      </c>
      <c r="Z8" s="2">
        <v>18571.990000000002</v>
      </c>
      <c r="AA8" s="2">
        <v>418.09000000000003</v>
      </c>
      <c r="AB8" s="29">
        <v>0</v>
      </c>
      <c r="AC8" s="31">
        <f t="shared" ref="AC8:AC13" si="9">SUM(W8:Y8)</f>
        <v>272</v>
      </c>
      <c r="AD8" s="30">
        <f t="shared" ref="AD8:AD13" si="10">SUM(Z8:AB8)</f>
        <v>18990.080000000002</v>
      </c>
      <c r="AE8" s="2">
        <f t="shared" si="0"/>
        <v>-267</v>
      </c>
      <c r="AF8" s="2">
        <f t="shared" si="0"/>
        <v>-5</v>
      </c>
      <c r="AG8" s="2">
        <f t="shared" si="0"/>
        <v>0</v>
      </c>
      <c r="AH8" s="2">
        <f t="shared" si="0"/>
        <v>-18571.990000000002</v>
      </c>
      <c r="AI8" s="2">
        <f t="shared" si="0"/>
        <v>-418.09000000000003</v>
      </c>
      <c r="AJ8" s="29">
        <f t="shared" si="0"/>
        <v>0</v>
      </c>
      <c r="AK8" s="31">
        <f t="shared" si="0"/>
        <v>-272</v>
      </c>
      <c r="AL8" s="31">
        <f t="shared" si="0"/>
        <v>-18990.080000000002</v>
      </c>
      <c r="AM8" s="38">
        <f t="shared" si="1"/>
        <v>-1</v>
      </c>
      <c r="AN8" s="38">
        <f t="shared" si="1"/>
        <v>-1</v>
      </c>
      <c r="AO8" s="38" t="str">
        <f t="shared" si="1"/>
        <v/>
      </c>
      <c r="AP8" s="38">
        <f t="shared" si="1"/>
        <v>-1</v>
      </c>
      <c r="AQ8" s="38">
        <f t="shared" si="1"/>
        <v>-1</v>
      </c>
      <c r="AR8" s="39" t="str">
        <f t="shared" si="1"/>
        <v/>
      </c>
      <c r="AS8" s="40">
        <f t="shared" si="1"/>
        <v>-1</v>
      </c>
      <c r="AT8" s="40">
        <f t="shared" si="1"/>
        <v>-1</v>
      </c>
      <c r="AU8" s="119">
        <f t="shared" ref="AU8:AU71" si="11">IFERROR(K8/H8,0)</f>
        <v>0</v>
      </c>
      <c r="AV8" s="120">
        <f t="shared" si="2"/>
        <v>69.558014981273416</v>
      </c>
      <c r="AW8" s="121">
        <f t="shared" si="3"/>
        <v>-69.558014981273416</v>
      </c>
      <c r="AX8" s="119">
        <f t="shared" si="4"/>
        <v>0</v>
      </c>
      <c r="AY8" s="120">
        <f t="shared" si="5"/>
        <v>83.618000000000009</v>
      </c>
      <c r="AZ8" s="121">
        <f t="shared" si="6"/>
        <v>-83.618000000000009</v>
      </c>
    </row>
    <row r="9" spans="1:52" hidden="1" outlineLevel="1" x14ac:dyDescent="0.2">
      <c r="A9">
        <v>0</v>
      </c>
      <c r="B9" t="s">
        <v>46</v>
      </c>
      <c r="C9">
        <v>0</v>
      </c>
      <c r="D9" t="s">
        <v>129</v>
      </c>
      <c r="E9">
        <v>0</v>
      </c>
      <c r="F9" s="27">
        <f>+F8+1</f>
        <v>46385</v>
      </c>
      <c r="G9" t="s">
        <v>37</v>
      </c>
      <c r="H9" s="28">
        <v>0</v>
      </c>
      <c r="I9" s="2">
        <v>0</v>
      </c>
      <c r="J9" s="2">
        <v>0</v>
      </c>
      <c r="K9" s="2">
        <v>0</v>
      </c>
      <c r="L9" s="2">
        <v>0</v>
      </c>
      <c r="M9" s="29">
        <v>0</v>
      </c>
      <c r="N9" s="31">
        <f t="shared" si="7"/>
        <v>0</v>
      </c>
      <c r="O9" s="30">
        <f t="shared" si="8"/>
        <v>0</v>
      </c>
      <c r="P9">
        <v>0</v>
      </c>
      <c r="Q9" t="s">
        <v>49</v>
      </c>
      <c r="R9">
        <v>0</v>
      </c>
      <c r="S9" t="s">
        <v>129</v>
      </c>
      <c r="T9" t="s">
        <v>182</v>
      </c>
      <c r="U9" s="27">
        <f>+U8+1</f>
        <v>46021</v>
      </c>
      <c r="V9" t="s">
        <v>37</v>
      </c>
      <c r="W9" s="28">
        <v>375</v>
      </c>
      <c r="X9" s="2">
        <v>2</v>
      </c>
      <c r="Y9" s="2">
        <v>0</v>
      </c>
      <c r="Z9" s="2">
        <v>25847.34</v>
      </c>
      <c r="AA9" s="2">
        <v>763.77</v>
      </c>
      <c r="AB9" s="29">
        <v>0</v>
      </c>
      <c r="AC9" s="31">
        <f t="shared" si="9"/>
        <v>377</v>
      </c>
      <c r="AD9" s="30">
        <f t="shared" si="10"/>
        <v>26611.11</v>
      </c>
      <c r="AE9" s="2">
        <f t="shared" si="0"/>
        <v>-375</v>
      </c>
      <c r="AF9" s="2">
        <f t="shared" si="0"/>
        <v>-2</v>
      </c>
      <c r="AG9" s="2">
        <f t="shared" si="0"/>
        <v>0</v>
      </c>
      <c r="AH9" s="2">
        <f t="shared" si="0"/>
        <v>-25847.34</v>
      </c>
      <c r="AI9" s="2">
        <f t="shared" si="0"/>
        <v>-763.77</v>
      </c>
      <c r="AJ9" s="29">
        <f t="shared" si="0"/>
        <v>0</v>
      </c>
      <c r="AK9" s="31">
        <f t="shared" si="0"/>
        <v>-377</v>
      </c>
      <c r="AL9" s="31">
        <f t="shared" si="0"/>
        <v>-26611.11</v>
      </c>
      <c r="AM9" s="38">
        <f t="shared" si="1"/>
        <v>-1</v>
      </c>
      <c r="AN9" s="38">
        <f t="shared" si="1"/>
        <v>-1</v>
      </c>
      <c r="AO9" s="38" t="str">
        <f t="shared" si="1"/>
        <v/>
      </c>
      <c r="AP9" s="38">
        <f t="shared" si="1"/>
        <v>-1</v>
      </c>
      <c r="AQ9" s="38">
        <f t="shared" si="1"/>
        <v>-1</v>
      </c>
      <c r="AR9" s="39" t="str">
        <f t="shared" si="1"/>
        <v/>
      </c>
      <c r="AS9" s="40">
        <f t="shared" si="1"/>
        <v>-1</v>
      </c>
      <c r="AT9" s="40">
        <f t="shared" si="1"/>
        <v>-1</v>
      </c>
      <c r="AU9" s="119">
        <f t="shared" si="11"/>
        <v>0</v>
      </c>
      <c r="AV9" s="120">
        <f t="shared" si="2"/>
        <v>68.926240000000007</v>
      </c>
      <c r="AW9" s="121">
        <f t="shared" si="3"/>
        <v>-68.926240000000007</v>
      </c>
      <c r="AX9" s="119">
        <f t="shared" si="4"/>
        <v>0</v>
      </c>
      <c r="AY9" s="120">
        <f t="shared" si="5"/>
        <v>381.88499999999999</v>
      </c>
      <c r="AZ9" s="121">
        <f t="shared" si="6"/>
        <v>-381.88499999999999</v>
      </c>
    </row>
    <row r="10" spans="1:52" hidden="1" outlineLevel="1" x14ac:dyDescent="0.2">
      <c r="A10">
        <v>0</v>
      </c>
      <c r="B10" t="s">
        <v>46</v>
      </c>
      <c r="C10">
        <v>0</v>
      </c>
      <c r="D10" t="s">
        <v>129</v>
      </c>
      <c r="E10">
        <v>0</v>
      </c>
      <c r="F10" s="27">
        <f>+F9+1</f>
        <v>46386</v>
      </c>
      <c r="G10" t="s">
        <v>38</v>
      </c>
      <c r="H10" s="28">
        <v>0</v>
      </c>
      <c r="I10" s="2">
        <v>0</v>
      </c>
      <c r="J10" s="2">
        <v>0</v>
      </c>
      <c r="K10" s="2">
        <v>0</v>
      </c>
      <c r="L10" s="2">
        <v>0</v>
      </c>
      <c r="M10" s="29">
        <v>0</v>
      </c>
      <c r="N10" s="31">
        <f t="shared" si="7"/>
        <v>0</v>
      </c>
      <c r="O10" s="30">
        <f t="shared" si="8"/>
        <v>0</v>
      </c>
      <c r="P10">
        <v>0</v>
      </c>
      <c r="Q10" t="s">
        <v>49</v>
      </c>
      <c r="R10">
        <v>0</v>
      </c>
      <c r="S10" t="s">
        <v>129</v>
      </c>
      <c r="T10">
        <v>0</v>
      </c>
      <c r="U10" s="27">
        <f>+U9+1</f>
        <v>46022</v>
      </c>
      <c r="V10" t="s">
        <v>38</v>
      </c>
      <c r="W10" s="28">
        <v>873</v>
      </c>
      <c r="X10" s="2">
        <v>5</v>
      </c>
      <c r="Y10" s="2">
        <v>0</v>
      </c>
      <c r="Z10" s="2">
        <v>56750.770000000004</v>
      </c>
      <c r="AA10" s="2">
        <v>527.59</v>
      </c>
      <c r="AB10" s="29">
        <v>0</v>
      </c>
      <c r="AC10" s="31">
        <f t="shared" si="9"/>
        <v>878</v>
      </c>
      <c r="AD10" s="30">
        <f t="shared" si="10"/>
        <v>57278.36</v>
      </c>
      <c r="AE10" s="2">
        <f t="shared" si="0"/>
        <v>-873</v>
      </c>
      <c r="AF10" s="2">
        <f t="shared" si="0"/>
        <v>-5</v>
      </c>
      <c r="AG10" s="2">
        <f t="shared" si="0"/>
        <v>0</v>
      </c>
      <c r="AH10" s="2">
        <f t="shared" si="0"/>
        <v>-56750.770000000004</v>
      </c>
      <c r="AI10" s="2">
        <f t="shared" si="0"/>
        <v>-527.59</v>
      </c>
      <c r="AJ10" s="29">
        <f t="shared" si="0"/>
        <v>0</v>
      </c>
      <c r="AK10" s="31">
        <f t="shared" si="0"/>
        <v>-878</v>
      </c>
      <c r="AL10" s="31">
        <f t="shared" si="0"/>
        <v>-57278.36</v>
      </c>
      <c r="AM10" s="38">
        <f t="shared" si="1"/>
        <v>-1</v>
      </c>
      <c r="AN10" s="38">
        <f t="shared" si="1"/>
        <v>-1</v>
      </c>
      <c r="AO10" s="38" t="str">
        <f t="shared" si="1"/>
        <v/>
      </c>
      <c r="AP10" s="38">
        <f t="shared" si="1"/>
        <v>-1</v>
      </c>
      <c r="AQ10" s="38">
        <f t="shared" si="1"/>
        <v>-1</v>
      </c>
      <c r="AR10" s="39" t="str">
        <f t="shared" si="1"/>
        <v/>
      </c>
      <c r="AS10" s="40">
        <f t="shared" si="1"/>
        <v>-1</v>
      </c>
      <c r="AT10" s="40">
        <f t="shared" si="1"/>
        <v>-1</v>
      </c>
      <c r="AU10" s="119">
        <f t="shared" si="11"/>
        <v>0</v>
      </c>
      <c r="AV10" s="120">
        <f t="shared" si="2"/>
        <v>65.006609392898056</v>
      </c>
      <c r="AW10" s="121">
        <f t="shared" si="3"/>
        <v>-65.006609392898056</v>
      </c>
      <c r="AX10" s="119">
        <f t="shared" si="4"/>
        <v>0</v>
      </c>
      <c r="AY10" s="120">
        <f t="shared" si="5"/>
        <v>105.518</v>
      </c>
      <c r="AZ10" s="121">
        <f t="shared" si="6"/>
        <v>-105.518</v>
      </c>
    </row>
    <row r="11" spans="1:52" hidden="1" outlineLevel="1" x14ac:dyDescent="0.2">
      <c r="A11">
        <v>0</v>
      </c>
      <c r="B11" t="s">
        <v>46</v>
      </c>
      <c r="C11">
        <v>0</v>
      </c>
      <c r="D11" t="s">
        <v>129</v>
      </c>
      <c r="E11">
        <v>0</v>
      </c>
      <c r="F11" s="27">
        <f>+F10+1</f>
        <v>46387</v>
      </c>
      <c r="G11" t="s">
        <v>39</v>
      </c>
      <c r="H11" s="28">
        <v>0</v>
      </c>
      <c r="I11" s="2">
        <v>0</v>
      </c>
      <c r="J11" s="2">
        <v>0</v>
      </c>
      <c r="K11" s="2">
        <v>0</v>
      </c>
      <c r="L11" s="2">
        <v>0</v>
      </c>
      <c r="M11" s="29">
        <v>0</v>
      </c>
      <c r="N11" s="31">
        <f t="shared" si="7"/>
        <v>0</v>
      </c>
      <c r="O11" s="30">
        <f t="shared" si="8"/>
        <v>0</v>
      </c>
      <c r="P11" t="e">
        <v>#N/A</v>
      </c>
      <c r="Q11" t="e">
        <v>#N/A</v>
      </c>
      <c r="R11" t="e">
        <v>#N/A</v>
      </c>
      <c r="S11" t="e">
        <v>#N/A</v>
      </c>
      <c r="T11" t="e">
        <v>#N/A</v>
      </c>
      <c r="U11" s="27">
        <f t="shared" ref="U11" si="12">+U12-1</f>
        <v>45652</v>
      </c>
      <c r="V11" t="s">
        <v>39</v>
      </c>
      <c r="W11" s="28">
        <v>0</v>
      </c>
      <c r="X11" s="2">
        <v>0</v>
      </c>
      <c r="Y11" s="2">
        <v>0</v>
      </c>
      <c r="Z11" s="2">
        <v>0</v>
      </c>
      <c r="AA11" s="2">
        <v>0</v>
      </c>
      <c r="AB11" s="29">
        <v>0</v>
      </c>
      <c r="AC11" s="31">
        <f t="shared" si="9"/>
        <v>0</v>
      </c>
      <c r="AD11" s="30">
        <f t="shared" si="10"/>
        <v>0</v>
      </c>
      <c r="AE11" s="2">
        <f t="shared" si="0"/>
        <v>0</v>
      </c>
      <c r="AF11" s="2">
        <f t="shared" si="0"/>
        <v>0</v>
      </c>
      <c r="AG11" s="2">
        <f t="shared" si="0"/>
        <v>0</v>
      </c>
      <c r="AH11" s="2">
        <f t="shared" si="0"/>
        <v>0</v>
      </c>
      <c r="AI11" s="2">
        <f t="shared" si="0"/>
        <v>0</v>
      </c>
      <c r="AJ11" s="29">
        <f t="shared" si="0"/>
        <v>0</v>
      </c>
      <c r="AK11" s="31">
        <f t="shared" si="0"/>
        <v>0</v>
      </c>
      <c r="AL11" s="31">
        <f t="shared" si="0"/>
        <v>0</v>
      </c>
      <c r="AM11" s="38" t="str">
        <f t="shared" si="1"/>
        <v/>
      </c>
      <c r="AN11" s="38" t="str">
        <f t="shared" si="1"/>
        <v/>
      </c>
      <c r="AO11" s="38" t="str">
        <f t="shared" si="1"/>
        <v/>
      </c>
      <c r="AP11" s="38" t="str">
        <f t="shared" si="1"/>
        <v/>
      </c>
      <c r="AQ11" s="38" t="str">
        <f t="shared" si="1"/>
        <v/>
      </c>
      <c r="AR11" s="39" t="str">
        <f t="shared" si="1"/>
        <v/>
      </c>
      <c r="AS11" s="40" t="str">
        <f t="shared" si="1"/>
        <v/>
      </c>
      <c r="AT11" s="40" t="str">
        <f t="shared" si="1"/>
        <v/>
      </c>
      <c r="AU11" s="119">
        <f t="shared" si="11"/>
        <v>0</v>
      </c>
      <c r="AV11" s="120" t="e">
        <f t="shared" si="2"/>
        <v>#DIV/0!</v>
      </c>
      <c r="AW11" s="121" t="e">
        <f t="shared" si="3"/>
        <v>#DIV/0!</v>
      </c>
      <c r="AX11" s="119">
        <f t="shared" si="4"/>
        <v>0</v>
      </c>
      <c r="AY11" s="120">
        <f t="shared" si="5"/>
        <v>0</v>
      </c>
      <c r="AZ11" s="121">
        <f t="shared" si="6"/>
        <v>0</v>
      </c>
    </row>
    <row r="12" spans="1:52" hidden="1" outlineLevel="1" x14ac:dyDescent="0.2">
      <c r="A12" t="e">
        <v>#N/A</v>
      </c>
      <c r="B12" t="e">
        <v>#N/A</v>
      </c>
      <c r="C12" t="e">
        <v>#N/A</v>
      </c>
      <c r="D12" t="e">
        <v>#N/A</v>
      </c>
      <c r="E12" t="e">
        <v>#N/A</v>
      </c>
      <c r="F12" s="27">
        <f>+F13-1</f>
        <v>46017</v>
      </c>
      <c r="G12" t="s">
        <v>40</v>
      </c>
      <c r="H12" s="28">
        <v>352</v>
      </c>
      <c r="I12" s="2">
        <v>4</v>
      </c>
      <c r="J12" s="2">
        <v>0</v>
      </c>
      <c r="K12" s="2">
        <v>20037</v>
      </c>
      <c r="L12" s="2">
        <v>196.58999999999997</v>
      </c>
      <c r="M12" s="29">
        <v>0</v>
      </c>
      <c r="N12" s="31">
        <f t="shared" si="7"/>
        <v>356</v>
      </c>
      <c r="O12" s="30">
        <f t="shared" si="8"/>
        <v>20233.59</v>
      </c>
      <c r="P12" t="e">
        <v>#N/A</v>
      </c>
      <c r="Q12" t="e">
        <v>#N/A</v>
      </c>
      <c r="R12" t="e">
        <v>#N/A</v>
      </c>
      <c r="S12" t="e">
        <v>#N/A</v>
      </c>
      <c r="T12" t="e">
        <v>#N/A</v>
      </c>
      <c r="U12" s="27">
        <f>+U13-1</f>
        <v>45653</v>
      </c>
      <c r="V12" t="s">
        <v>40</v>
      </c>
      <c r="W12" s="28">
        <v>0</v>
      </c>
      <c r="X12" s="2">
        <v>0</v>
      </c>
      <c r="Y12" s="2">
        <v>0</v>
      </c>
      <c r="Z12" s="2">
        <v>0</v>
      </c>
      <c r="AA12" s="2">
        <v>0</v>
      </c>
      <c r="AB12" s="29">
        <v>0</v>
      </c>
      <c r="AC12" s="31">
        <f t="shared" si="9"/>
        <v>0</v>
      </c>
      <c r="AD12" s="30">
        <f t="shared" si="10"/>
        <v>0</v>
      </c>
      <c r="AE12" s="2">
        <f t="shared" si="0"/>
        <v>352</v>
      </c>
      <c r="AF12" s="2">
        <f t="shared" si="0"/>
        <v>4</v>
      </c>
      <c r="AG12" s="2">
        <f t="shared" si="0"/>
        <v>0</v>
      </c>
      <c r="AH12" s="2">
        <f t="shared" si="0"/>
        <v>20037</v>
      </c>
      <c r="AI12" s="2">
        <f t="shared" si="0"/>
        <v>196.58999999999997</v>
      </c>
      <c r="AJ12" s="29">
        <f t="shared" si="0"/>
        <v>0</v>
      </c>
      <c r="AK12" s="31">
        <f t="shared" si="0"/>
        <v>356</v>
      </c>
      <c r="AL12" s="31">
        <f t="shared" si="0"/>
        <v>20233.59</v>
      </c>
      <c r="AM12" s="38" t="str">
        <f t="shared" si="1"/>
        <v/>
      </c>
      <c r="AN12" s="38" t="str">
        <f t="shared" si="1"/>
        <v/>
      </c>
      <c r="AO12" s="38" t="str">
        <f t="shared" si="1"/>
        <v/>
      </c>
      <c r="AP12" s="38" t="str">
        <f t="shared" si="1"/>
        <v/>
      </c>
      <c r="AQ12" s="38" t="str">
        <f t="shared" si="1"/>
        <v/>
      </c>
      <c r="AR12" s="39" t="str">
        <f t="shared" si="1"/>
        <v/>
      </c>
      <c r="AS12" s="40" t="str">
        <f t="shared" si="1"/>
        <v/>
      </c>
      <c r="AT12" s="40" t="str">
        <f t="shared" si="1"/>
        <v/>
      </c>
      <c r="AU12" s="119">
        <f t="shared" si="11"/>
        <v>56.923295454545453</v>
      </c>
      <c r="AV12" s="120" t="e">
        <f t="shared" si="2"/>
        <v>#DIV/0!</v>
      </c>
      <c r="AW12" s="121" t="e">
        <f t="shared" si="3"/>
        <v>#DIV/0!</v>
      </c>
      <c r="AX12" s="119">
        <f t="shared" si="4"/>
        <v>49.147499999999994</v>
      </c>
      <c r="AY12" s="120">
        <f t="shared" si="5"/>
        <v>0</v>
      </c>
      <c r="AZ12" s="121">
        <f t="shared" si="6"/>
        <v>49.147499999999994</v>
      </c>
    </row>
    <row r="13" spans="1:52" ht="13.5" hidden="1" outlineLevel="1" thickBot="1" x14ac:dyDescent="0.25">
      <c r="A13" t="e">
        <v>#N/A</v>
      </c>
      <c r="B13" t="e">
        <v>#N/A</v>
      </c>
      <c r="C13" t="e">
        <v>#N/A</v>
      </c>
      <c r="D13" t="e">
        <v>#N/A</v>
      </c>
      <c r="E13" t="e">
        <v>#N/A</v>
      </c>
      <c r="F13" s="41">
        <f>+F14-1</f>
        <v>46018</v>
      </c>
      <c r="G13" s="42" t="s">
        <v>41</v>
      </c>
      <c r="H13" s="43">
        <v>349</v>
      </c>
      <c r="I13" s="44">
        <v>1</v>
      </c>
      <c r="J13" s="44">
        <v>0</v>
      </c>
      <c r="K13" s="44">
        <v>18775.43</v>
      </c>
      <c r="L13" s="44">
        <v>56.98</v>
      </c>
      <c r="M13" s="45">
        <v>0</v>
      </c>
      <c r="N13" s="47">
        <f t="shared" si="7"/>
        <v>350</v>
      </c>
      <c r="O13" s="46">
        <f t="shared" si="8"/>
        <v>18832.41</v>
      </c>
      <c r="P13" t="e">
        <v>#N/A</v>
      </c>
      <c r="Q13" t="e">
        <v>#N/A</v>
      </c>
      <c r="R13" t="e">
        <v>#N/A</v>
      </c>
      <c r="S13" t="e">
        <v>#N/A</v>
      </c>
      <c r="T13" t="e">
        <v>#N/A</v>
      </c>
      <c r="U13" s="41">
        <f>+U14-1</f>
        <v>45654</v>
      </c>
      <c r="V13" s="42" t="s">
        <v>41</v>
      </c>
      <c r="W13" s="43">
        <v>0</v>
      </c>
      <c r="X13" s="44">
        <v>0</v>
      </c>
      <c r="Y13" s="44">
        <v>0</v>
      </c>
      <c r="Z13" s="44">
        <v>0</v>
      </c>
      <c r="AA13" s="44">
        <v>0</v>
      </c>
      <c r="AB13" s="45">
        <v>0</v>
      </c>
      <c r="AC13" s="47">
        <f t="shared" si="9"/>
        <v>0</v>
      </c>
      <c r="AD13" s="46">
        <f t="shared" si="10"/>
        <v>0</v>
      </c>
      <c r="AE13" s="44">
        <f t="shared" si="0"/>
        <v>349</v>
      </c>
      <c r="AF13" s="44">
        <f t="shared" si="0"/>
        <v>1</v>
      </c>
      <c r="AG13" s="44">
        <f t="shared" si="0"/>
        <v>0</v>
      </c>
      <c r="AH13" s="44">
        <f t="shared" si="0"/>
        <v>18775.43</v>
      </c>
      <c r="AI13" s="44">
        <f t="shared" si="0"/>
        <v>56.98</v>
      </c>
      <c r="AJ13" s="45">
        <f t="shared" si="0"/>
        <v>0</v>
      </c>
      <c r="AK13" s="47">
        <f t="shared" si="0"/>
        <v>350</v>
      </c>
      <c r="AL13" s="47">
        <f t="shared" si="0"/>
        <v>18832.41</v>
      </c>
      <c r="AM13" s="56" t="str">
        <f t="shared" si="1"/>
        <v/>
      </c>
      <c r="AN13" s="56" t="str">
        <f t="shared" si="1"/>
        <v/>
      </c>
      <c r="AO13" s="56" t="str">
        <f t="shared" si="1"/>
        <v/>
      </c>
      <c r="AP13" s="56" t="str">
        <f t="shared" si="1"/>
        <v/>
      </c>
      <c r="AQ13" s="56" t="str">
        <f t="shared" si="1"/>
        <v/>
      </c>
      <c r="AR13" s="57" t="str">
        <f t="shared" si="1"/>
        <v/>
      </c>
      <c r="AS13" s="58" t="str">
        <f t="shared" si="1"/>
        <v/>
      </c>
      <c r="AT13" s="58" t="str">
        <f t="shared" si="1"/>
        <v/>
      </c>
      <c r="AU13" s="122">
        <f t="shared" si="11"/>
        <v>53.797793696275072</v>
      </c>
      <c r="AV13" s="123" t="e">
        <f t="shared" si="2"/>
        <v>#DIV/0!</v>
      </c>
      <c r="AW13" s="124" t="e">
        <f t="shared" si="3"/>
        <v>#DIV/0!</v>
      </c>
      <c r="AX13" s="122">
        <f t="shared" si="4"/>
        <v>56.98</v>
      </c>
      <c r="AY13" s="123">
        <f t="shared" si="5"/>
        <v>0</v>
      </c>
      <c r="AZ13" s="124">
        <f t="shared" si="6"/>
        <v>56.98</v>
      </c>
    </row>
    <row r="14" spans="1:52" collapsed="1" x14ac:dyDescent="0.2">
      <c r="A14" t="s">
        <v>46</v>
      </c>
      <c r="B14" t="s">
        <v>49</v>
      </c>
      <c r="C14" t="s">
        <v>47</v>
      </c>
      <c r="D14">
        <v>0</v>
      </c>
      <c r="E14" t="s">
        <v>42</v>
      </c>
      <c r="F14" s="27">
        <v>46019</v>
      </c>
      <c r="G14" t="s">
        <v>35</v>
      </c>
      <c r="H14" s="28">
        <v>223</v>
      </c>
      <c r="I14" s="2">
        <v>1</v>
      </c>
      <c r="J14" s="2">
        <v>0</v>
      </c>
      <c r="K14" s="2">
        <v>11200.43</v>
      </c>
      <c r="L14" s="2">
        <v>43.98</v>
      </c>
      <c r="M14" s="29">
        <v>0</v>
      </c>
      <c r="N14" s="31">
        <f>SUM(H14:J14)</f>
        <v>224</v>
      </c>
      <c r="O14" s="30">
        <f>SUM(K14:M14)</f>
        <v>11244.41</v>
      </c>
      <c r="P14" t="s">
        <v>49</v>
      </c>
      <c r="Q14" t="s">
        <v>183</v>
      </c>
      <c r="R14" t="s">
        <v>47</v>
      </c>
      <c r="S14">
        <v>0</v>
      </c>
      <c r="T14" t="s">
        <v>42</v>
      </c>
      <c r="U14" s="27">
        <v>45655</v>
      </c>
      <c r="V14" t="s">
        <v>35</v>
      </c>
      <c r="W14" s="28">
        <v>311</v>
      </c>
      <c r="X14" s="2">
        <v>4</v>
      </c>
      <c r="Y14" s="2">
        <v>0</v>
      </c>
      <c r="Z14" s="2">
        <v>18056.509999999998</v>
      </c>
      <c r="AA14" s="2">
        <v>714.13</v>
      </c>
      <c r="AB14" s="29">
        <v>0</v>
      </c>
      <c r="AC14" s="31">
        <f>SUM(W14:Y14)</f>
        <v>315</v>
      </c>
      <c r="AD14" s="30">
        <f>SUM(Z14:AB14)</f>
        <v>18770.64</v>
      </c>
      <c r="AE14" s="2">
        <f t="shared" si="0"/>
        <v>-88</v>
      </c>
      <c r="AF14" s="2">
        <f t="shared" si="0"/>
        <v>-3</v>
      </c>
      <c r="AG14" s="2">
        <f t="shared" si="0"/>
        <v>0</v>
      </c>
      <c r="AH14" s="2">
        <f t="shared" si="0"/>
        <v>-6856.0799999999981</v>
      </c>
      <c r="AI14" s="2">
        <f t="shared" si="0"/>
        <v>-670.15</v>
      </c>
      <c r="AJ14" s="29">
        <f t="shared" si="0"/>
        <v>0</v>
      </c>
      <c r="AK14" s="31">
        <f t="shared" si="0"/>
        <v>-91</v>
      </c>
      <c r="AL14" s="31">
        <f t="shared" si="0"/>
        <v>-7526.23</v>
      </c>
      <c r="AM14" s="38">
        <f t="shared" si="1"/>
        <v>-0.28295819935691319</v>
      </c>
      <c r="AN14" s="38">
        <f t="shared" si="1"/>
        <v>-0.75</v>
      </c>
      <c r="AO14" s="38" t="str">
        <f t="shared" si="1"/>
        <v/>
      </c>
      <c r="AP14" s="38">
        <f t="shared" si="1"/>
        <v>-0.37970128225221811</v>
      </c>
      <c r="AQ14" s="38">
        <f t="shared" si="1"/>
        <v>-0.93841457437721421</v>
      </c>
      <c r="AR14" s="39" t="str">
        <f t="shared" si="1"/>
        <v/>
      </c>
      <c r="AS14" s="40">
        <f t="shared" si="1"/>
        <v>-0.28888888888888886</v>
      </c>
      <c r="AT14" s="40">
        <f t="shared" si="1"/>
        <v>-0.40095755925210858</v>
      </c>
      <c r="AU14" s="119">
        <f t="shared" si="11"/>
        <v>50.226143497757846</v>
      </c>
      <c r="AV14" s="120">
        <f t="shared" si="2"/>
        <v>58.059517684887453</v>
      </c>
      <c r="AW14" s="121">
        <f t="shared" si="3"/>
        <v>-7.833374187129607</v>
      </c>
      <c r="AX14" s="119">
        <f t="shared" si="4"/>
        <v>43.98</v>
      </c>
      <c r="AY14" s="120">
        <f t="shared" si="5"/>
        <v>178.5325</v>
      </c>
      <c r="AZ14" s="121">
        <f>+AX14-AY14</f>
        <v>-134.55250000000001</v>
      </c>
    </row>
    <row r="15" spans="1:52" x14ac:dyDescent="0.2">
      <c r="A15" t="s">
        <v>46</v>
      </c>
      <c r="B15" t="s">
        <v>49</v>
      </c>
      <c r="C15" t="s">
        <v>47</v>
      </c>
      <c r="D15">
        <v>0</v>
      </c>
      <c r="E15" t="s">
        <v>42</v>
      </c>
      <c r="F15" s="4">
        <f>+F14+1</f>
        <v>46020</v>
      </c>
      <c r="G15" t="s">
        <v>36</v>
      </c>
      <c r="H15" s="28">
        <v>267</v>
      </c>
      <c r="I15" s="2">
        <v>5</v>
      </c>
      <c r="J15" s="2">
        <v>0</v>
      </c>
      <c r="K15" s="2">
        <v>18571.990000000002</v>
      </c>
      <c r="L15" s="2">
        <v>418.09000000000003</v>
      </c>
      <c r="M15" s="29">
        <v>0</v>
      </c>
      <c r="N15" s="31">
        <f t="shared" ref="N15:N78" si="13">SUM(H15:J15)</f>
        <v>272</v>
      </c>
      <c r="O15" s="30">
        <f t="shared" ref="O15:O78" si="14">SUM(K15:M15)</f>
        <v>18990.080000000002</v>
      </c>
      <c r="P15" t="s">
        <v>49</v>
      </c>
      <c r="Q15" t="s">
        <v>183</v>
      </c>
      <c r="R15" t="s">
        <v>47</v>
      </c>
      <c r="S15">
        <v>0</v>
      </c>
      <c r="T15" t="s">
        <v>42</v>
      </c>
      <c r="U15" s="4">
        <f>+U14+1</f>
        <v>45656</v>
      </c>
      <c r="V15" t="s">
        <v>36</v>
      </c>
      <c r="W15" s="28">
        <v>424</v>
      </c>
      <c r="X15" s="2">
        <v>4</v>
      </c>
      <c r="Y15" s="2">
        <v>0</v>
      </c>
      <c r="Z15" s="2">
        <v>26295.539999999997</v>
      </c>
      <c r="AA15" s="2">
        <v>361.73</v>
      </c>
      <c r="AB15" s="29">
        <v>0</v>
      </c>
      <c r="AC15" s="31">
        <f t="shared" ref="AC15:AC78" si="15">SUM(W15:Y15)</f>
        <v>428</v>
      </c>
      <c r="AD15" s="30">
        <f t="shared" ref="AD15:AD78" si="16">SUM(Z15:AB15)</f>
        <v>26657.269999999997</v>
      </c>
      <c r="AE15" s="2">
        <f t="shared" si="0"/>
        <v>-157</v>
      </c>
      <c r="AF15" s="2">
        <f t="shared" si="0"/>
        <v>1</v>
      </c>
      <c r="AG15" s="2">
        <f t="shared" si="0"/>
        <v>0</v>
      </c>
      <c r="AH15" s="2">
        <f t="shared" si="0"/>
        <v>-7723.5499999999956</v>
      </c>
      <c r="AI15" s="2">
        <f t="shared" si="0"/>
        <v>56.360000000000014</v>
      </c>
      <c r="AJ15" s="29">
        <f t="shared" si="0"/>
        <v>0</v>
      </c>
      <c r="AK15" s="31">
        <f t="shared" si="0"/>
        <v>-156</v>
      </c>
      <c r="AL15" s="31">
        <f t="shared" si="0"/>
        <v>-7667.1899999999951</v>
      </c>
      <c r="AM15" s="38">
        <f t="shared" si="1"/>
        <v>-0.37028301886792453</v>
      </c>
      <c r="AN15" s="38">
        <f t="shared" si="1"/>
        <v>0.25</v>
      </c>
      <c r="AO15" s="38" t="str">
        <f t="shared" si="1"/>
        <v/>
      </c>
      <c r="AP15" s="38">
        <f t="shared" si="1"/>
        <v>-0.29372091236764852</v>
      </c>
      <c r="AQ15" s="38">
        <f t="shared" si="1"/>
        <v>0.15580681723937748</v>
      </c>
      <c r="AR15" s="39" t="str">
        <f t="shared" si="1"/>
        <v/>
      </c>
      <c r="AS15" s="40">
        <f t="shared" si="1"/>
        <v>-0.3644859813084112</v>
      </c>
      <c r="AT15" s="40">
        <f t="shared" si="1"/>
        <v>-0.28762097544122095</v>
      </c>
      <c r="AU15" s="119">
        <f t="shared" si="11"/>
        <v>69.558014981273416</v>
      </c>
      <c r="AV15" s="120">
        <f t="shared" si="2"/>
        <v>62.017783018867917</v>
      </c>
      <c r="AW15" s="121">
        <f t="shared" si="3"/>
        <v>7.5402319624054996</v>
      </c>
      <c r="AX15" s="119">
        <f t="shared" si="4"/>
        <v>83.618000000000009</v>
      </c>
      <c r="AY15" s="120">
        <f t="shared" si="5"/>
        <v>90.432500000000005</v>
      </c>
      <c r="AZ15" s="121">
        <f t="shared" ref="AZ15:AZ78" si="17">+AX15-AY15</f>
        <v>-6.8144999999999953</v>
      </c>
    </row>
    <row r="16" spans="1:52" x14ac:dyDescent="0.2">
      <c r="A16" t="s">
        <v>46</v>
      </c>
      <c r="B16" t="s">
        <v>49</v>
      </c>
      <c r="C16" t="s">
        <v>47</v>
      </c>
      <c r="D16">
        <v>0</v>
      </c>
      <c r="E16" t="s">
        <v>42</v>
      </c>
      <c r="F16" s="4">
        <f t="shared" ref="F16:F79" si="18">+F15+1</f>
        <v>46021</v>
      </c>
      <c r="G16" t="s">
        <v>37</v>
      </c>
      <c r="H16" s="28">
        <v>375</v>
      </c>
      <c r="I16" s="2">
        <v>2</v>
      </c>
      <c r="J16" s="2">
        <v>0</v>
      </c>
      <c r="K16" s="2">
        <v>25847.34</v>
      </c>
      <c r="L16" s="2">
        <v>763.77</v>
      </c>
      <c r="M16" s="29">
        <v>0</v>
      </c>
      <c r="N16" s="31">
        <f t="shared" si="13"/>
        <v>377</v>
      </c>
      <c r="O16" s="30">
        <f t="shared" si="14"/>
        <v>26611.11</v>
      </c>
      <c r="P16" t="s">
        <v>49</v>
      </c>
      <c r="Q16" t="s">
        <v>183</v>
      </c>
      <c r="R16" t="s">
        <v>47</v>
      </c>
      <c r="S16">
        <v>0</v>
      </c>
      <c r="T16" t="s">
        <v>42</v>
      </c>
      <c r="U16" s="4">
        <f t="shared" ref="U16:U79" si="19">+U15+1</f>
        <v>45657</v>
      </c>
      <c r="V16" t="s">
        <v>37</v>
      </c>
      <c r="W16" s="28">
        <v>886</v>
      </c>
      <c r="X16" s="2">
        <v>4</v>
      </c>
      <c r="Y16" s="2">
        <v>0</v>
      </c>
      <c r="Z16" s="2">
        <v>51694.090000000004</v>
      </c>
      <c r="AA16" s="2">
        <v>412.61</v>
      </c>
      <c r="AB16" s="29">
        <v>0</v>
      </c>
      <c r="AC16" s="31">
        <f t="shared" si="15"/>
        <v>890</v>
      </c>
      <c r="AD16" s="30">
        <f t="shared" si="16"/>
        <v>52106.700000000004</v>
      </c>
      <c r="AE16" s="2">
        <f t="shared" si="0"/>
        <v>-511</v>
      </c>
      <c r="AF16" s="2">
        <f t="shared" si="0"/>
        <v>-2</v>
      </c>
      <c r="AG16" s="2">
        <f t="shared" si="0"/>
        <v>0</v>
      </c>
      <c r="AH16" s="2">
        <f t="shared" si="0"/>
        <v>-25846.750000000004</v>
      </c>
      <c r="AI16" s="2">
        <f t="shared" si="0"/>
        <v>351.15999999999997</v>
      </c>
      <c r="AJ16" s="29">
        <f t="shared" si="0"/>
        <v>0</v>
      </c>
      <c r="AK16" s="31">
        <f t="shared" si="0"/>
        <v>-513</v>
      </c>
      <c r="AL16" s="31">
        <f t="shared" si="0"/>
        <v>-25495.590000000004</v>
      </c>
      <c r="AM16" s="38">
        <f t="shared" si="1"/>
        <v>-0.57674943566591419</v>
      </c>
      <c r="AN16" s="38">
        <f t="shared" si="1"/>
        <v>-0.5</v>
      </c>
      <c r="AO16" s="38" t="str">
        <f t="shared" si="1"/>
        <v/>
      </c>
      <c r="AP16" s="38">
        <f t="shared" si="1"/>
        <v>-0.4999942933515224</v>
      </c>
      <c r="AQ16" s="38">
        <f t="shared" si="1"/>
        <v>0.85107001769225166</v>
      </c>
      <c r="AR16" s="39" t="str">
        <f t="shared" si="1"/>
        <v/>
      </c>
      <c r="AS16" s="40">
        <f t="shared" si="1"/>
        <v>-0.57640449438202246</v>
      </c>
      <c r="AT16" s="40">
        <f t="shared" si="1"/>
        <v>-0.48929581032765462</v>
      </c>
      <c r="AU16" s="119">
        <f t="shared" si="11"/>
        <v>68.926240000000007</v>
      </c>
      <c r="AV16" s="120">
        <f t="shared" si="2"/>
        <v>58.345474040632055</v>
      </c>
      <c r="AW16" s="121">
        <f t="shared" si="3"/>
        <v>10.580765959367952</v>
      </c>
      <c r="AX16" s="119">
        <f t="shared" si="4"/>
        <v>381.88499999999999</v>
      </c>
      <c r="AY16" s="120">
        <f t="shared" si="5"/>
        <v>103.1525</v>
      </c>
      <c r="AZ16" s="121">
        <f t="shared" si="17"/>
        <v>278.73249999999996</v>
      </c>
    </row>
    <row r="17" spans="1:52" x14ac:dyDescent="0.2">
      <c r="A17" t="s">
        <v>46</v>
      </c>
      <c r="B17" t="s">
        <v>49</v>
      </c>
      <c r="C17" t="s">
        <v>47</v>
      </c>
      <c r="D17">
        <v>0</v>
      </c>
      <c r="E17" t="s">
        <v>42</v>
      </c>
      <c r="F17" s="4">
        <f t="shared" si="18"/>
        <v>46022</v>
      </c>
      <c r="G17" t="s">
        <v>38</v>
      </c>
      <c r="H17" s="28">
        <v>873</v>
      </c>
      <c r="I17" s="2">
        <v>5</v>
      </c>
      <c r="J17" s="2">
        <v>0</v>
      </c>
      <c r="K17" s="2">
        <v>56750.770000000004</v>
      </c>
      <c r="L17" s="2">
        <v>527.59</v>
      </c>
      <c r="M17" s="29">
        <v>0</v>
      </c>
      <c r="N17" s="31">
        <f t="shared" si="13"/>
        <v>878</v>
      </c>
      <c r="O17" s="30">
        <f t="shared" si="14"/>
        <v>57278.36</v>
      </c>
      <c r="P17" t="s">
        <v>49</v>
      </c>
      <c r="Q17" t="s">
        <v>49</v>
      </c>
      <c r="R17" t="s">
        <v>47</v>
      </c>
      <c r="S17" t="s">
        <v>47</v>
      </c>
      <c r="T17" t="s">
        <v>42</v>
      </c>
      <c r="U17" s="4">
        <f t="shared" si="19"/>
        <v>45658</v>
      </c>
      <c r="V17" t="s">
        <v>38</v>
      </c>
      <c r="W17" s="28">
        <v>112</v>
      </c>
      <c r="X17" s="2">
        <v>0</v>
      </c>
      <c r="Y17" s="2">
        <v>0</v>
      </c>
      <c r="Z17" s="2">
        <v>4703.95</v>
      </c>
      <c r="AA17" s="2">
        <v>0</v>
      </c>
      <c r="AB17" s="29">
        <v>0</v>
      </c>
      <c r="AC17" s="31">
        <f t="shared" si="15"/>
        <v>112</v>
      </c>
      <c r="AD17" s="30">
        <f t="shared" si="16"/>
        <v>4703.95</v>
      </c>
      <c r="AE17" s="2">
        <f t="shared" si="0"/>
        <v>761</v>
      </c>
      <c r="AF17" s="2">
        <f t="shared" si="0"/>
        <v>5</v>
      </c>
      <c r="AG17" s="2">
        <f t="shared" si="0"/>
        <v>0</v>
      </c>
      <c r="AH17" s="2">
        <f t="shared" si="0"/>
        <v>52046.820000000007</v>
      </c>
      <c r="AI17" s="2">
        <f t="shared" si="0"/>
        <v>527.59</v>
      </c>
      <c r="AJ17" s="29">
        <f t="shared" si="0"/>
        <v>0</v>
      </c>
      <c r="AK17" s="31">
        <f t="shared" si="0"/>
        <v>766</v>
      </c>
      <c r="AL17" s="31">
        <f t="shared" si="0"/>
        <v>52574.41</v>
      </c>
      <c r="AM17" s="38">
        <f t="shared" si="1"/>
        <v>6.7946428571428568</v>
      </c>
      <c r="AN17" s="38" t="str">
        <f t="shared" si="1"/>
        <v/>
      </c>
      <c r="AO17" s="38" t="str">
        <f t="shared" si="1"/>
        <v/>
      </c>
      <c r="AP17" s="38">
        <f t="shared" si="1"/>
        <v>11.064492607276865</v>
      </c>
      <c r="AQ17" s="38" t="str">
        <f t="shared" si="1"/>
        <v/>
      </c>
      <c r="AR17" s="39" t="str">
        <f t="shared" si="1"/>
        <v/>
      </c>
      <c r="AS17" s="40">
        <f t="shared" si="1"/>
        <v>6.8392857142857144</v>
      </c>
      <c r="AT17" s="40">
        <f t="shared" si="1"/>
        <v>11.176651537537603</v>
      </c>
      <c r="AU17" s="119">
        <f t="shared" si="11"/>
        <v>65.006609392898056</v>
      </c>
      <c r="AV17" s="120">
        <f t="shared" si="2"/>
        <v>41.999553571428571</v>
      </c>
      <c r="AW17" s="121">
        <f t="shared" si="3"/>
        <v>23.007055821469486</v>
      </c>
      <c r="AX17" s="119">
        <f t="shared" si="4"/>
        <v>105.518</v>
      </c>
      <c r="AY17" s="120">
        <f t="shared" si="5"/>
        <v>0</v>
      </c>
      <c r="AZ17" s="121">
        <f t="shared" si="17"/>
        <v>105.518</v>
      </c>
    </row>
    <row r="18" spans="1:52" x14ac:dyDescent="0.2">
      <c r="A18" t="s">
        <v>46</v>
      </c>
      <c r="B18" t="s">
        <v>46</v>
      </c>
      <c r="C18" t="s">
        <v>47</v>
      </c>
      <c r="D18" t="s">
        <v>47</v>
      </c>
      <c r="E18" t="s">
        <v>42</v>
      </c>
      <c r="F18" s="4">
        <f t="shared" si="18"/>
        <v>46023</v>
      </c>
      <c r="G18" t="s">
        <v>39</v>
      </c>
      <c r="H18" s="28">
        <v>120</v>
      </c>
      <c r="I18" s="2">
        <v>3</v>
      </c>
      <c r="J18" s="2">
        <v>0</v>
      </c>
      <c r="K18" s="2">
        <v>5887.4299999999994</v>
      </c>
      <c r="L18" s="2">
        <v>268.70999999999998</v>
      </c>
      <c r="M18" s="29">
        <v>0</v>
      </c>
      <c r="N18" s="31">
        <f t="shared" si="13"/>
        <v>123</v>
      </c>
      <c r="O18" s="30">
        <f t="shared" si="14"/>
        <v>6156.1399999999994</v>
      </c>
      <c r="P18" t="s">
        <v>49</v>
      </c>
      <c r="Q18" t="s">
        <v>49</v>
      </c>
      <c r="R18" t="s">
        <v>47</v>
      </c>
      <c r="S18" t="s">
        <v>47</v>
      </c>
      <c r="T18" t="s">
        <v>42</v>
      </c>
      <c r="U18" s="4">
        <f t="shared" si="19"/>
        <v>45659</v>
      </c>
      <c r="V18" t="s">
        <v>39</v>
      </c>
      <c r="W18" s="28">
        <v>173</v>
      </c>
      <c r="X18" s="2">
        <v>2</v>
      </c>
      <c r="Y18" s="2">
        <v>1</v>
      </c>
      <c r="Z18" s="2">
        <v>9849.2099999999991</v>
      </c>
      <c r="AA18" s="2">
        <v>270.72000000000003</v>
      </c>
      <c r="AB18" s="29">
        <v>45</v>
      </c>
      <c r="AC18" s="31">
        <f t="shared" si="15"/>
        <v>176</v>
      </c>
      <c r="AD18" s="30">
        <f t="shared" si="16"/>
        <v>10164.929999999998</v>
      </c>
      <c r="AE18" s="2">
        <f t="shared" si="0"/>
        <v>-53</v>
      </c>
      <c r="AF18" s="2">
        <f t="shared" si="0"/>
        <v>1</v>
      </c>
      <c r="AG18" s="2">
        <f t="shared" si="0"/>
        <v>-1</v>
      </c>
      <c r="AH18" s="2">
        <f t="shared" si="0"/>
        <v>-3961.7799999999997</v>
      </c>
      <c r="AI18" s="2">
        <f t="shared" si="0"/>
        <v>-2.0100000000000477</v>
      </c>
      <c r="AJ18" s="29">
        <f t="shared" si="0"/>
        <v>-45</v>
      </c>
      <c r="AK18" s="31">
        <f t="shared" si="0"/>
        <v>-53</v>
      </c>
      <c r="AL18" s="31">
        <f t="shared" si="0"/>
        <v>-4008.7899999999991</v>
      </c>
      <c r="AM18" s="38">
        <f t="shared" si="1"/>
        <v>-0.30635838150289019</v>
      </c>
      <c r="AN18" s="38">
        <f t="shared" si="1"/>
        <v>0.5</v>
      </c>
      <c r="AO18" s="38">
        <f t="shared" si="1"/>
        <v>-1</v>
      </c>
      <c r="AP18" s="38">
        <f t="shared" si="1"/>
        <v>-0.40224342866077584</v>
      </c>
      <c r="AQ18" s="38">
        <f t="shared" si="1"/>
        <v>-7.4246453900710975E-3</v>
      </c>
      <c r="AR18" s="39">
        <f t="shared" si="1"/>
        <v>-1</v>
      </c>
      <c r="AS18" s="40">
        <f t="shared" si="1"/>
        <v>-0.30113636363636365</v>
      </c>
      <c r="AT18" s="40">
        <f t="shared" si="1"/>
        <v>-0.39437458005121528</v>
      </c>
      <c r="AU18" s="119">
        <f t="shared" si="11"/>
        <v>49.061916666666662</v>
      </c>
      <c r="AV18" s="120">
        <f t="shared" si="2"/>
        <v>56.931849710982654</v>
      </c>
      <c r="AW18" s="121">
        <f t="shared" si="3"/>
        <v>-7.8699330443159923</v>
      </c>
      <c r="AX18" s="119">
        <f t="shared" si="4"/>
        <v>89.57</v>
      </c>
      <c r="AY18" s="120">
        <f t="shared" si="5"/>
        <v>105.24000000000001</v>
      </c>
      <c r="AZ18" s="121">
        <f t="shared" si="17"/>
        <v>-15.670000000000016</v>
      </c>
    </row>
    <row r="19" spans="1:52" x14ac:dyDescent="0.2">
      <c r="A19" t="s">
        <v>46</v>
      </c>
      <c r="B19" t="s">
        <v>46</v>
      </c>
      <c r="C19" t="s">
        <v>47</v>
      </c>
      <c r="D19" t="s">
        <v>47</v>
      </c>
      <c r="E19" t="s">
        <v>42</v>
      </c>
      <c r="F19" s="4">
        <f t="shared" si="18"/>
        <v>46024</v>
      </c>
      <c r="G19" t="s">
        <v>40</v>
      </c>
      <c r="H19" s="28">
        <v>259</v>
      </c>
      <c r="I19" s="2">
        <v>2</v>
      </c>
      <c r="J19" s="2">
        <v>0</v>
      </c>
      <c r="K19" s="2">
        <v>14514.359999999999</v>
      </c>
      <c r="L19" s="2">
        <v>261.87</v>
      </c>
      <c r="M19" s="29">
        <v>0</v>
      </c>
      <c r="N19" s="31">
        <f t="shared" si="13"/>
        <v>261</v>
      </c>
      <c r="O19" s="30">
        <f t="shared" si="14"/>
        <v>14776.23</v>
      </c>
      <c r="P19" t="s">
        <v>49</v>
      </c>
      <c r="Q19" t="s">
        <v>49</v>
      </c>
      <c r="R19" t="s">
        <v>47</v>
      </c>
      <c r="S19" t="s">
        <v>47</v>
      </c>
      <c r="T19" t="s">
        <v>42</v>
      </c>
      <c r="U19" s="4">
        <f t="shared" si="19"/>
        <v>45660</v>
      </c>
      <c r="V19" t="s">
        <v>40</v>
      </c>
      <c r="W19" s="28">
        <v>280</v>
      </c>
      <c r="X19" s="2">
        <v>1</v>
      </c>
      <c r="Y19" s="2">
        <v>0</v>
      </c>
      <c r="Z19" s="2">
        <v>15349.82</v>
      </c>
      <c r="AA19" s="2">
        <v>376.7</v>
      </c>
      <c r="AB19" s="29">
        <v>0</v>
      </c>
      <c r="AC19" s="31">
        <f t="shared" si="15"/>
        <v>281</v>
      </c>
      <c r="AD19" s="30">
        <f t="shared" si="16"/>
        <v>15726.52</v>
      </c>
      <c r="AE19" s="2">
        <f t="shared" si="0"/>
        <v>-21</v>
      </c>
      <c r="AF19" s="2">
        <f t="shared" si="0"/>
        <v>1</v>
      </c>
      <c r="AG19" s="2">
        <f t="shared" si="0"/>
        <v>0</v>
      </c>
      <c r="AH19" s="2">
        <f t="shared" si="0"/>
        <v>-835.46000000000095</v>
      </c>
      <c r="AI19" s="2">
        <f t="shared" si="0"/>
        <v>-114.82999999999998</v>
      </c>
      <c r="AJ19" s="29">
        <f t="shared" si="0"/>
        <v>0</v>
      </c>
      <c r="AK19" s="31">
        <f t="shared" si="0"/>
        <v>-20</v>
      </c>
      <c r="AL19" s="31">
        <f t="shared" si="0"/>
        <v>-950.29000000000087</v>
      </c>
      <c r="AM19" s="38">
        <f t="shared" si="1"/>
        <v>-7.4999999999999997E-2</v>
      </c>
      <c r="AN19" s="38">
        <f t="shared" si="1"/>
        <v>1</v>
      </c>
      <c r="AO19" s="38" t="str">
        <f t="shared" si="1"/>
        <v/>
      </c>
      <c r="AP19" s="38">
        <f t="shared" si="1"/>
        <v>-5.4427999807163924E-2</v>
      </c>
      <c r="AQ19" s="38">
        <f t="shared" si="1"/>
        <v>-0.30483143084682768</v>
      </c>
      <c r="AR19" s="39" t="str">
        <f t="shared" si="1"/>
        <v/>
      </c>
      <c r="AS19" s="40">
        <f t="shared" si="1"/>
        <v>-7.1174377224199295E-2</v>
      </c>
      <c r="AT19" s="40">
        <f t="shared" si="1"/>
        <v>-6.0425955646894597E-2</v>
      </c>
      <c r="AU19" s="119">
        <f t="shared" si="11"/>
        <v>56.039999999999992</v>
      </c>
      <c r="AV19" s="120">
        <f t="shared" si="2"/>
        <v>54.820785714285712</v>
      </c>
      <c r="AW19" s="121">
        <f t="shared" si="3"/>
        <v>1.2192142857142798</v>
      </c>
      <c r="AX19" s="119">
        <f t="shared" si="4"/>
        <v>130.935</v>
      </c>
      <c r="AY19" s="120">
        <f t="shared" si="5"/>
        <v>376.7</v>
      </c>
      <c r="AZ19" s="121">
        <f t="shared" si="17"/>
        <v>-245.76499999999999</v>
      </c>
    </row>
    <row r="20" spans="1:52" ht="13.5" thickBot="1" x14ac:dyDescent="0.25">
      <c r="A20" t="s">
        <v>46</v>
      </c>
      <c r="B20" t="s">
        <v>46</v>
      </c>
      <c r="C20" t="s">
        <v>47</v>
      </c>
      <c r="D20" t="s">
        <v>47</v>
      </c>
      <c r="E20" t="s">
        <v>42</v>
      </c>
      <c r="F20" s="59">
        <f t="shared" si="18"/>
        <v>46025</v>
      </c>
      <c r="G20" s="42" t="s">
        <v>41</v>
      </c>
      <c r="H20" s="43">
        <v>302</v>
      </c>
      <c r="I20" s="44">
        <v>1</v>
      </c>
      <c r="J20" s="44">
        <v>0</v>
      </c>
      <c r="K20" s="44">
        <v>18072.66</v>
      </c>
      <c r="L20" s="44">
        <v>68.959999999999994</v>
      </c>
      <c r="M20" s="45">
        <v>0</v>
      </c>
      <c r="N20" s="47">
        <f t="shared" si="13"/>
        <v>303</v>
      </c>
      <c r="O20" s="46">
        <f t="shared" si="14"/>
        <v>18141.62</v>
      </c>
      <c r="P20" t="s">
        <v>49</v>
      </c>
      <c r="Q20" t="s">
        <v>49</v>
      </c>
      <c r="R20" t="s">
        <v>47</v>
      </c>
      <c r="S20" t="s">
        <v>47</v>
      </c>
      <c r="T20" t="s">
        <v>42</v>
      </c>
      <c r="U20" s="59">
        <f t="shared" si="19"/>
        <v>45661</v>
      </c>
      <c r="V20" s="42" t="s">
        <v>41</v>
      </c>
      <c r="W20" s="43">
        <v>350</v>
      </c>
      <c r="X20" s="44">
        <v>1</v>
      </c>
      <c r="Y20" s="44">
        <v>0</v>
      </c>
      <c r="Z20" s="44">
        <v>18912.75</v>
      </c>
      <c r="AA20" s="44">
        <v>241.74</v>
      </c>
      <c r="AB20" s="45">
        <v>0</v>
      </c>
      <c r="AC20" s="47">
        <f t="shared" si="15"/>
        <v>351</v>
      </c>
      <c r="AD20" s="46">
        <f t="shared" si="16"/>
        <v>19154.490000000002</v>
      </c>
      <c r="AE20" s="44">
        <f t="shared" si="0"/>
        <v>-48</v>
      </c>
      <c r="AF20" s="44">
        <f t="shared" si="0"/>
        <v>0</v>
      </c>
      <c r="AG20" s="44">
        <f t="shared" si="0"/>
        <v>0</v>
      </c>
      <c r="AH20" s="44">
        <f t="shared" si="0"/>
        <v>-840.09000000000015</v>
      </c>
      <c r="AI20" s="44">
        <f t="shared" si="0"/>
        <v>-172.78000000000003</v>
      </c>
      <c r="AJ20" s="45">
        <f t="shared" si="0"/>
        <v>0</v>
      </c>
      <c r="AK20" s="47">
        <f t="shared" si="0"/>
        <v>-48</v>
      </c>
      <c r="AL20" s="47">
        <f t="shared" si="0"/>
        <v>-1012.8700000000026</v>
      </c>
      <c r="AM20" s="56">
        <f t="shared" si="1"/>
        <v>-0.13714285714285715</v>
      </c>
      <c r="AN20" s="56">
        <f t="shared" si="1"/>
        <v>0</v>
      </c>
      <c r="AO20" s="56" t="str">
        <f t="shared" si="1"/>
        <v/>
      </c>
      <c r="AP20" s="56">
        <f t="shared" si="1"/>
        <v>-4.4419240988222239E-2</v>
      </c>
      <c r="AQ20" s="56">
        <f t="shared" si="1"/>
        <v>-0.7147348390833127</v>
      </c>
      <c r="AR20" s="57" t="str">
        <f t="shared" si="1"/>
        <v/>
      </c>
      <c r="AS20" s="58">
        <f t="shared" si="1"/>
        <v>-0.13675213675213677</v>
      </c>
      <c r="AT20" s="58">
        <f t="shared" si="1"/>
        <v>-5.2878985553778908E-2</v>
      </c>
      <c r="AU20" s="122">
        <f t="shared" si="11"/>
        <v>59.843245033112581</v>
      </c>
      <c r="AV20" s="123">
        <f t="shared" si="2"/>
        <v>54.036428571428573</v>
      </c>
      <c r="AW20" s="124">
        <f t="shared" si="3"/>
        <v>5.8068164616840079</v>
      </c>
      <c r="AX20" s="122">
        <f t="shared" si="4"/>
        <v>68.959999999999994</v>
      </c>
      <c r="AY20" s="123">
        <f t="shared" si="5"/>
        <v>241.74</v>
      </c>
      <c r="AZ20" s="124">
        <f t="shared" si="17"/>
        <v>-172.78000000000003</v>
      </c>
    </row>
    <row r="21" spans="1:52" x14ac:dyDescent="0.2">
      <c r="A21" t="s">
        <v>46</v>
      </c>
      <c r="B21" t="s">
        <v>46</v>
      </c>
      <c r="C21" t="s">
        <v>47</v>
      </c>
      <c r="D21" t="s">
        <v>47</v>
      </c>
      <c r="E21" t="s">
        <v>43</v>
      </c>
      <c r="F21" s="4">
        <f t="shared" si="18"/>
        <v>46026</v>
      </c>
      <c r="G21" t="s">
        <v>35</v>
      </c>
      <c r="H21" s="28">
        <v>163</v>
      </c>
      <c r="I21" s="2">
        <v>1</v>
      </c>
      <c r="J21" s="2">
        <v>0</v>
      </c>
      <c r="K21" s="2">
        <v>9070.3799999999992</v>
      </c>
      <c r="L21" s="2">
        <v>155.94999999999999</v>
      </c>
      <c r="M21" s="29">
        <v>0</v>
      </c>
      <c r="N21" s="31">
        <f t="shared" si="13"/>
        <v>164</v>
      </c>
      <c r="O21" s="30">
        <f t="shared" si="14"/>
        <v>9226.33</v>
      </c>
      <c r="P21" t="s">
        <v>49</v>
      </c>
      <c r="Q21" t="s">
        <v>49</v>
      </c>
      <c r="R21" t="s">
        <v>47</v>
      </c>
      <c r="S21" t="s">
        <v>47</v>
      </c>
      <c r="T21" t="s">
        <v>43</v>
      </c>
      <c r="U21" s="4">
        <f t="shared" si="19"/>
        <v>45662</v>
      </c>
      <c r="V21" t="s">
        <v>35</v>
      </c>
      <c r="W21" s="28">
        <v>160</v>
      </c>
      <c r="X21" s="2">
        <v>0</v>
      </c>
      <c r="Y21" s="2">
        <v>0</v>
      </c>
      <c r="Z21" s="2">
        <v>8190.62</v>
      </c>
      <c r="AA21" s="2">
        <v>0</v>
      </c>
      <c r="AB21" s="29">
        <v>0</v>
      </c>
      <c r="AC21" s="31">
        <f t="shared" si="15"/>
        <v>160</v>
      </c>
      <c r="AD21" s="30">
        <f t="shared" si="16"/>
        <v>8190.62</v>
      </c>
      <c r="AE21" s="2">
        <f t="shared" si="0"/>
        <v>3</v>
      </c>
      <c r="AF21" s="2">
        <f t="shared" si="0"/>
        <v>1</v>
      </c>
      <c r="AG21" s="2">
        <f t="shared" si="0"/>
        <v>0</v>
      </c>
      <c r="AH21" s="2">
        <f t="shared" si="0"/>
        <v>879.75999999999931</v>
      </c>
      <c r="AI21" s="2">
        <f t="shared" si="0"/>
        <v>155.94999999999999</v>
      </c>
      <c r="AJ21" s="29">
        <f t="shared" si="0"/>
        <v>0</v>
      </c>
      <c r="AK21" s="31">
        <f t="shared" si="0"/>
        <v>4</v>
      </c>
      <c r="AL21" s="31">
        <f t="shared" si="0"/>
        <v>1035.71</v>
      </c>
      <c r="AM21" s="38">
        <f t="shared" si="1"/>
        <v>1.8749999999999999E-2</v>
      </c>
      <c r="AN21" s="38" t="str">
        <f t="shared" si="1"/>
        <v/>
      </c>
      <c r="AO21" s="38" t="str">
        <f t="shared" si="1"/>
        <v/>
      </c>
      <c r="AP21" s="38">
        <f t="shared" si="1"/>
        <v>0.10741067220796464</v>
      </c>
      <c r="AQ21" s="38" t="str">
        <f t="shared" si="1"/>
        <v/>
      </c>
      <c r="AR21" s="39" t="str">
        <f t="shared" si="1"/>
        <v/>
      </c>
      <c r="AS21" s="40">
        <f t="shared" si="1"/>
        <v>2.5000000000000001E-2</v>
      </c>
      <c r="AT21" s="40">
        <f t="shared" si="1"/>
        <v>0.12645074487645624</v>
      </c>
      <c r="AU21" s="119">
        <f t="shared" si="11"/>
        <v>55.646503067484659</v>
      </c>
      <c r="AV21" s="120">
        <f t="shared" si="2"/>
        <v>51.191375000000001</v>
      </c>
      <c r="AW21" s="121">
        <f t="shared" si="3"/>
        <v>4.4551280674846581</v>
      </c>
      <c r="AX21" s="119">
        <f t="shared" si="4"/>
        <v>155.94999999999999</v>
      </c>
      <c r="AY21" s="120">
        <f t="shared" si="5"/>
        <v>0</v>
      </c>
      <c r="AZ21" s="121">
        <f t="shared" si="17"/>
        <v>155.94999999999999</v>
      </c>
    </row>
    <row r="22" spans="1:52" x14ac:dyDescent="0.2">
      <c r="A22" t="s">
        <v>46</v>
      </c>
      <c r="B22" t="s">
        <v>46</v>
      </c>
      <c r="C22" t="s">
        <v>47</v>
      </c>
      <c r="D22" t="s">
        <v>47</v>
      </c>
      <c r="E22" t="s">
        <v>43</v>
      </c>
      <c r="F22" s="4">
        <f t="shared" si="18"/>
        <v>46027</v>
      </c>
      <c r="G22" t="s">
        <v>36</v>
      </c>
      <c r="H22" s="28">
        <v>159</v>
      </c>
      <c r="I22" s="2">
        <v>1</v>
      </c>
      <c r="J22" s="2">
        <v>0</v>
      </c>
      <c r="K22" s="2">
        <v>8268.93</v>
      </c>
      <c r="L22" s="2">
        <v>478.21</v>
      </c>
      <c r="M22" s="29">
        <v>0</v>
      </c>
      <c r="N22" s="31">
        <f t="shared" si="13"/>
        <v>160</v>
      </c>
      <c r="O22" s="30">
        <f t="shared" si="14"/>
        <v>8747.14</v>
      </c>
      <c r="P22" t="s">
        <v>49</v>
      </c>
      <c r="Q22" t="s">
        <v>49</v>
      </c>
      <c r="R22" t="s">
        <v>47</v>
      </c>
      <c r="S22" t="s">
        <v>47</v>
      </c>
      <c r="T22" t="s">
        <v>43</v>
      </c>
      <c r="U22" s="4">
        <f t="shared" si="19"/>
        <v>45663</v>
      </c>
      <c r="V22" t="s">
        <v>36</v>
      </c>
      <c r="W22" s="28">
        <v>182</v>
      </c>
      <c r="X22" s="2">
        <v>0</v>
      </c>
      <c r="Y22" s="2">
        <v>0</v>
      </c>
      <c r="Z22" s="2">
        <v>9893.08</v>
      </c>
      <c r="AA22" s="2">
        <v>0</v>
      </c>
      <c r="AB22" s="29">
        <v>0</v>
      </c>
      <c r="AC22" s="31">
        <f t="shared" si="15"/>
        <v>182</v>
      </c>
      <c r="AD22" s="30">
        <f t="shared" si="16"/>
        <v>9893.08</v>
      </c>
      <c r="AE22" s="2">
        <f t="shared" si="0"/>
        <v>-23</v>
      </c>
      <c r="AF22" s="2">
        <f t="shared" si="0"/>
        <v>1</v>
      </c>
      <c r="AG22" s="2">
        <f t="shared" si="0"/>
        <v>0</v>
      </c>
      <c r="AH22" s="2">
        <f t="shared" si="0"/>
        <v>-1624.1499999999996</v>
      </c>
      <c r="AI22" s="2">
        <f t="shared" si="0"/>
        <v>478.21</v>
      </c>
      <c r="AJ22" s="29">
        <f t="shared" si="0"/>
        <v>0</v>
      </c>
      <c r="AK22" s="31">
        <f t="shared" si="0"/>
        <v>-22</v>
      </c>
      <c r="AL22" s="31">
        <f t="shared" si="0"/>
        <v>-1145.9400000000005</v>
      </c>
      <c r="AM22" s="38">
        <f t="shared" si="1"/>
        <v>-0.12637362637362637</v>
      </c>
      <c r="AN22" s="38" t="str">
        <f t="shared" si="1"/>
        <v/>
      </c>
      <c r="AO22" s="38" t="str">
        <f t="shared" si="1"/>
        <v/>
      </c>
      <c r="AP22" s="38">
        <f t="shared" si="1"/>
        <v>-0.16417030894322088</v>
      </c>
      <c r="AQ22" s="38" t="str">
        <f t="shared" si="1"/>
        <v/>
      </c>
      <c r="AR22" s="39" t="str">
        <f t="shared" si="1"/>
        <v/>
      </c>
      <c r="AS22" s="40">
        <f t="shared" si="1"/>
        <v>-0.12087912087912088</v>
      </c>
      <c r="AT22" s="40">
        <f t="shared" si="1"/>
        <v>-0.1158324808856292</v>
      </c>
      <c r="AU22" s="119">
        <f t="shared" si="11"/>
        <v>52.005849056603772</v>
      </c>
      <c r="AV22" s="120">
        <f t="shared" si="2"/>
        <v>54.357582417582414</v>
      </c>
      <c r="AW22" s="121">
        <f t="shared" si="3"/>
        <v>-2.3517333609786419</v>
      </c>
      <c r="AX22" s="119">
        <f t="shared" si="4"/>
        <v>478.21</v>
      </c>
      <c r="AY22" s="120">
        <f t="shared" si="5"/>
        <v>0</v>
      </c>
      <c r="AZ22" s="121">
        <f t="shared" si="17"/>
        <v>478.21</v>
      </c>
    </row>
    <row r="23" spans="1:52" x14ac:dyDescent="0.2">
      <c r="A23" t="s">
        <v>46</v>
      </c>
      <c r="B23" t="s">
        <v>46</v>
      </c>
      <c r="C23" t="s">
        <v>47</v>
      </c>
      <c r="D23" t="s">
        <v>47</v>
      </c>
      <c r="E23" t="s">
        <v>43</v>
      </c>
      <c r="F23" s="4">
        <f t="shared" si="18"/>
        <v>46028</v>
      </c>
      <c r="G23" t="s">
        <v>37</v>
      </c>
      <c r="H23" s="28">
        <v>130</v>
      </c>
      <c r="I23" s="2">
        <v>3</v>
      </c>
      <c r="J23" s="2">
        <v>1</v>
      </c>
      <c r="K23" s="2">
        <v>7211.39</v>
      </c>
      <c r="L23" s="2">
        <v>583.08000000000004</v>
      </c>
      <c r="M23" s="29">
        <v>164.94</v>
      </c>
      <c r="N23" s="31">
        <f t="shared" si="13"/>
        <v>134</v>
      </c>
      <c r="O23" s="30">
        <f t="shared" si="14"/>
        <v>7959.41</v>
      </c>
      <c r="P23" t="s">
        <v>49</v>
      </c>
      <c r="Q23" t="s">
        <v>49</v>
      </c>
      <c r="R23" t="s">
        <v>47</v>
      </c>
      <c r="S23" t="s">
        <v>47</v>
      </c>
      <c r="T23" t="s">
        <v>43</v>
      </c>
      <c r="U23" s="4">
        <f t="shared" si="19"/>
        <v>45664</v>
      </c>
      <c r="V23" t="s">
        <v>37</v>
      </c>
      <c r="W23" s="28">
        <v>117</v>
      </c>
      <c r="X23" s="2">
        <v>0</v>
      </c>
      <c r="Y23" s="2">
        <v>0</v>
      </c>
      <c r="Z23" s="2">
        <v>5612.6</v>
      </c>
      <c r="AA23" s="2">
        <v>0</v>
      </c>
      <c r="AB23" s="29">
        <v>0</v>
      </c>
      <c r="AC23" s="31">
        <f t="shared" si="15"/>
        <v>117</v>
      </c>
      <c r="AD23" s="30">
        <f t="shared" si="16"/>
        <v>5612.6</v>
      </c>
      <c r="AE23" s="2">
        <f t="shared" ref="AE23:AL54" si="20">+H23-W23</f>
        <v>13</v>
      </c>
      <c r="AF23" s="2">
        <f t="shared" si="20"/>
        <v>3</v>
      </c>
      <c r="AG23" s="2">
        <f t="shared" si="20"/>
        <v>1</v>
      </c>
      <c r="AH23" s="2">
        <f t="shared" si="20"/>
        <v>1598.79</v>
      </c>
      <c r="AI23" s="2">
        <f t="shared" si="20"/>
        <v>583.08000000000004</v>
      </c>
      <c r="AJ23" s="29">
        <f t="shared" si="20"/>
        <v>164.94</v>
      </c>
      <c r="AK23" s="31">
        <f t="shared" si="20"/>
        <v>17</v>
      </c>
      <c r="AL23" s="31">
        <f t="shared" si="20"/>
        <v>2346.8099999999995</v>
      </c>
      <c r="AM23" s="38">
        <f t="shared" ref="AM23:AT54" si="21">IFERROR(AE23/W23,"")</f>
        <v>0.1111111111111111</v>
      </c>
      <c r="AN23" s="38" t="str">
        <f t="shared" si="21"/>
        <v/>
      </c>
      <c r="AO23" s="38" t="str">
        <f t="shared" si="21"/>
        <v/>
      </c>
      <c r="AP23" s="38">
        <f t="shared" si="21"/>
        <v>0.28485728539357869</v>
      </c>
      <c r="AQ23" s="38" t="str">
        <f t="shared" si="21"/>
        <v/>
      </c>
      <c r="AR23" s="39" t="str">
        <f t="shared" si="21"/>
        <v/>
      </c>
      <c r="AS23" s="40">
        <f t="shared" si="21"/>
        <v>0.14529914529914531</v>
      </c>
      <c r="AT23" s="40">
        <f t="shared" si="21"/>
        <v>0.41813241634892906</v>
      </c>
      <c r="AU23" s="119">
        <f t="shared" si="11"/>
        <v>55.472230769230769</v>
      </c>
      <c r="AV23" s="120">
        <f t="shared" si="2"/>
        <v>47.970940170940175</v>
      </c>
      <c r="AW23" s="121">
        <f t="shared" si="3"/>
        <v>7.5012905982905949</v>
      </c>
      <c r="AX23" s="119">
        <f t="shared" si="4"/>
        <v>187.005</v>
      </c>
      <c r="AY23" s="120">
        <f t="shared" si="5"/>
        <v>0</v>
      </c>
      <c r="AZ23" s="121">
        <f t="shared" si="17"/>
        <v>187.005</v>
      </c>
    </row>
    <row r="24" spans="1:52" x14ac:dyDescent="0.2">
      <c r="A24" t="s">
        <v>46</v>
      </c>
      <c r="B24" t="s">
        <v>46</v>
      </c>
      <c r="C24" t="s">
        <v>47</v>
      </c>
      <c r="D24" t="s">
        <v>47</v>
      </c>
      <c r="E24" t="s">
        <v>43</v>
      </c>
      <c r="F24" s="4">
        <f t="shared" si="18"/>
        <v>46029</v>
      </c>
      <c r="G24" t="s">
        <v>38</v>
      </c>
      <c r="H24" s="28">
        <v>152</v>
      </c>
      <c r="I24" s="2">
        <v>2</v>
      </c>
      <c r="J24" s="2">
        <v>0</v>
      </c>
      <c r="K24" s="2">
        <v>8061.46</v>
      </c>
      <c r="L24" s="2">
        <v>195.07999999999998</v>
      </c>
      <c r="M24" s="29">
        <v>0</v>
      </c>
      <c r="N24" s="31">
        <f t="shared" si="13"/>
        <v>154</v>
      </c>
      <c r="O24" s="30">
        <f t="shared" si="14"/>
        <v>8256.5400000000009</v>
      </c>
      <c r="P24" t="s">
        <v>49</v>
      </c>
      <c r="Q24" t="s">
        <v>49</v>
      </c>
      <c r="R24" t="s">
        <v>47</v>
      </c>
      <c r="S24" t="s">
        <v>47</v>
      </c>
      <c r="T24" t="s">
        <v>43</v>
      </c>
      <c r="U24" s="4">
        <f t="shared" si="19"/>
        <v>45665</v>
      </c>
      <c r="V24" t="s">
        <v>38</v>
      </c>
      <c r="W24" s="28">
        <v>178</v>
      </c>
      <c r="X24" s="2">
        <v>1</v>
      </c>
      <c r="Y24" s="2">
        <v>3</v>
      </c>
      <c r="Z24" s="2">
        <v>9574.49</v>
      </c>
      <c r="AA24" s="2">
        <v>48.21</v>
      </c>
      <c r="AB24" s="29">
        <v>184.98000000000002</v>
      </c>
      <c r="AC24" s="31">
        <f t="shared" si="15"/>
        <v>182</v>
      </c>
      <c r="AD24" s="30">
        <f t="shared" si="16"/>
        <v>9807.6799999999985</v>
      </c>
      <c r="AE24" s="2">
        <f t="shared" si="20"/>
        <v>-26</v>
      </c>
      <c r="AF24" s="2">
        <f t="shared" si="20"/>
        <v>1</v>
      </c>
      <c r="AG24" s="2">
        <f t="shared" si="20"/>
        <v>-3</v>
      </c>
      <c r="AH24" s="2">
        <f t="shared" si="20"/>
        <v>-1513.0299999999997</v>
      </c>
      <c r="AI24" s="2">
        <f t="shared" si="20"/>
        <v>146.86999999999998</v>
      </c>
      <c r="AJ24" s="29">
        <f t="shared" si="20"/>
        <v>-184.98000000000002</v>
      </c>
      <c r="AK24" s="31">
        <f t="shared" si="20"/>
        <v>-28</v>
      </c>
      <c r="AL24" s="31">
        <f t="shared" si="20"/>
        <v>-1551.1399999999976</v>
      </c>
      <c r="AM24" s="38">
        <f t="shared" si="21"/>
        <v>-0.14606741573033707</v>
      </c>
      <c r="AN24" s="38">
        <f t="shared" si="21"/>
        <v>1</v>
      </c>
      <c r="AO24" s="38">
        <f t="shared" si="21"/>
        <v>-1</v>
      </c>
      <c r="AP24" s="38">
        <f t="shared" si="21"/>
        <v>-0.15802721607103876</v>
      </c>
      <c r="AQ24" s="38">
        <f t="shared" si="21"/>
        <v>3.0464633893383111</v>
      </c>
      <c r="AR24" s="39">
        <f t="shared" si="21"/>
        <v>-1</v>
      </c>
      <c r="AS24" s="40">
        <f t="shared" si="21"/>
        <v>-0.15384615384615385</v>
      </c>
      <c r="AT24" s="40">
        <f t="shared" si="21"/>
        <v>-0.15815564945022653</v>
      </c>
      <c r="AU24" s="119">
        <f t="shared" si="11"/>
        <v>53.035921052631579</v>
      </c>
      <c r="AV24" s="120">
        <f t="shared" si="2"/>
        <v>53.789269662921349</v>
      </c>
      <c r="AW24" s="121">
        <f t="shared" si="3"/>
        <v>-0.75334861028976974</v>
      </c>
      <c r="AX24" s="119">
        <f t="shared" si="4"/>
        <v>97.539999999999992</v>
      </c>
      <c r="AY24" s="120">
        <f t="shared" si="5"/>
        <v>58.297500000000007</v>
      </c>
      <c r="AZ24" s="121">
        <f t="shared" si="17"/>
        <v>39.242499999999986</v>
      </c>
    </row>
    <row r="25" spans="1:52" x14ac:dyDescent="0.2">
      <c r="A25" t="s">
        <v>46</v>
      </c>
      <c r="B25" t="s">
        <v>46</v>
      </c>
      <c r="C25" t="s">
        <v>47</v>
      </c>
      <c r="D25" t="s">
        <v>47</v>
      </c>
      <c r="E25" t="s">
        <v>43</v>
      </c>
      <c r="F25" s="4">
        <f t="shared" si="18"/>
        <v>46030</v>
      </c>
      <c r="G25" t="s">
        <v>39</v>
      </c>
      <c r="H25" s="28">
        <v>170</v>
      </c>
      <c r="I25" s="2">
        <v>3</v>
      </c>
      <c r="J25" s="2">
        <v>0</v>
      </c>
      <c r="K25" s="2">
        <v>8235.7800000000007</v>
      </c>
      <c r="L25" s="2">
        <v>294.47000000000003</v>
      </c>
      <c r="M25" s="29">
        <v>0</v>
      </c>
      <c r="N25" s="31">
        <f t="shared" si="13"/>
        <v>173</v>
      </c>
      <c r="O25" s="30">
        <f t="shared" si="14"/>
        <v>8530.25</v>
      </c>
      <c r="P25" t="s">
        <v>49</v>
      </c>
      <c r="Q25" t="s">
        <v>49</v>
      </c>
      <c r="R25" t="s">
        <v>47</v>
      </c>
      <c r="S25" t="s">
        <v>47</v>
      </c>
      <c r="T25" t="s">
        <v>43</v>
      </c>
      <c r="U25" s="4">
        <f t="shared" si="19"/>
        <v>45666</v>
      </c>
      <c r="V25" t="s">
        <v>39</v>
      </c>
      <c r="W25" s="28">
        <v>176</v>
      </c>
      <c r="X25" s="2">
        <v>4</v>
      </c>
      <c r="Y25" s="2">
        <v>1</v>
      </c>
      <c r="Z25" s="2">
        <v>8810.67</v>
      </c>
      <c r="AA25" s="2">
        <v>90.940000000000026</v>
      </c>
      <c r="AB25" s="29">
        <v>172.98</v>
      </c>
      <c r="AC25" s="31">
        <f t="shared" si="15"/>
        <v>181</v>
      </c>
      <c r="AD25" s="30">
        <f t="shared" si="16"/>
        <v>9074.59</v>
      </c>
      <c r="AE25" s="2">
        <f t="shared" si="20"/>
        <v>-6</v>
      </c>
      <c r="AF25" s="2">
        <f t="shared" si="20"/>
        <v>-1</v>
      </c>
      <c r="AG25" s="2">
        <f t="shared" si="20"/>
        <v>-1</v>
      </c>
      <c r="AH25" s="2">
        <f t="shared" si="20"/>
        <v>-574.88999999999942</v>
      </c>
      <c r="AI25" s="2">
        <f t="shared" si="20"/>
        <v>203.53</v>
      </c>
      <c r="AJ25" s="29">
        <f t="shared" si="20"/>
        <v>-172.98</v>
      </c>
      <c r="AK25" s="31">
        <f t="shared" si="20"/>
        <v>-8</v>
      </c>
      <c r="AL25" s="31">
        <f t="shared" si="20"/>
        <v>-544.34000000000015</v>
      </c>
      <c r="AM25" s="38">
        <f t="shared" si="21"/>
        <v>-3.4090909090909088E-2</v>
      </c>
      <c r="AN25" s="38">
        <f t="shared" si="21"/>
        <v>-0.25</v>
      </c>
      <c r="AO25" s="38">
        <f t="shared" si="21"/>
        <v>-1</v>
      </c>
      <c r="AP25" s="38">
        <f t="shared" si="21"/>
        <v>-6.5249294321544152E-2</v>
      </c>
      <c r="AQ25" s="38">
        <f t="shared" si="21"/>
        <v>2.2380690565207821</v>
      </c>
      <c r="AR25" s="39">
        <f t="shared" si="21"/>
        <v>-1</v>
      </c>
      <c r="AS25" s="40">
        <f t="shared" si="21"/>
        <v>-4.4198895027624308E-2</v>
      </c>
      <c r="AT25" s="40">
        <f t="shared" si="21"/>
        <v>-5.9985079215700121E-2</v>
      </c>
      <c r="AU25" s="119">
        <f t="shared" si="11"/>
        <v>48.445764705882354</v>
      </c>
      <c r="AV25" s="120">
        <f t="shared" si="2"/>
        <v>50.060625000000002</v>
      </c>
      <c r="AW25" s="121">
        <f t="shared" si="3"/>
        <v>-1.6148602941176478</v>
      </c>
      <c r="AX25" s="119">
        <f t="shared" si="4"/>
        <v>98.15666666666668</v>
      </c>
      <c r="AY25" s="120">
        <f t="shared" si="5"/>
        <v>52.784000000000006</v>
      </c>
      <c r="AZ25" s="121">
        <f t="shared" si="17"/>
        <v>45.372666666666674</v>
      </c>
    </row>
    <row r="26" spans="1:52" x14ac:dyDescent="0.2">
      <c r="A26" t="s">
        <v>46</v>
      </c>
      <c r="B26" t="s">
        <v>46</v>
      </c>
      <c r="C26" t="s">
        <v>47</v>
      </c>
      <c r="D26" t="s">
        <v>47</v>
      </c>
      <c r="E26" t="s">
        <v>43</v>
      </c>
      <c r="F26" s="4">
        <f t="shared" si="18"/>
        <v>46031</v>
      </c>
      <c r="G26" t="s">
        <v>40</v>
      </c>
      <c r="H26" s="28">
        <v>172</v>
      </c>
      <c r="I26" s="2">
        <v>2</v>
      </c>
      <c r="J26" s="2">
        <v>0</v>
      </c>
      <c r="K26" s="2">
        <v>8118.99</v>
      </c>
      <c r="L26" s="2">
        <v>286.36</v>
      </c>
      <c r="M26" s="29">
        <v>0</v>
      </c>
      <c r="N26" s="31">
        <f t="shared" si="13"/>
        <v>174</v>
      </c>
      <c r="O26" s="30">
        <f t="shared" si="14"/>
        <v>8405.35</v>
      </c>
      <c r="P26" t="s">
        <v>49</v>
      </c>
      <c r="Q26" t="s">
        <v>49</v>
      </c>
      <c r="R26" t="s">
        <v>47</v>
      </c>
      <c r="S26" t="s">
        <v>47</v>
      </c>
      <c r="T26" t="s">
        <v>43</v>
      </c>
      <c r="U26" s="4">
        <f t="shared" si="19"/>
        <v>45667</v>
      </c>
      <c r="V26" t="s">
        <v>40</v>
      </c>
      <c r="W26" s="28">
        <v>413</v>
      </c>
      <c r="X26" s="2">
        <v>3</v>
      </c>
      <c r="Y26" s="2">
        <v>0</v>
      </c>
      <c r="Z26" s="2">
        <v>20653.949999999997</v>
      </c>
      <c r="AA26" s="2">
        <v>531.41999999999996</v>
      </c>
      <c r="AB26" s="29">
        <v>0</v>
      </c>
      <c r="AC26" s="31">
        <f t="shared" si="15"/>
        <v>416</v>
      </c>
      <c r="AD26" s="30">
        <f t="shared" si="16"/>
        <v>21185.369999999995</v>
      </c>
      <c r="AE26" s="2">
        <f t="shared" si="20"/>
        <v>-241</v>
      </c>
      <c r="AF26" s="2">
        <f t="shared" si="20"/>
        <v>-1</v>
      </c>
      <c r="AG26" s="2">
        <f t="shared" si="20"/>
        <v>0</v>
      </c>
      <c r="AH26" s="2">
        <f t="shared" si="20"/>
        <v>-12534.959999999997</v>
      </c>
      <c r="AI26" s="2">
        <f t="shared" si="20"/>
        <v>-245.05999999999995</v>
      </c>
      <c r="AJ26" s="29">
        <f t="shared" si="20"/>
        <v>0</v>
      </c>
      <c r="AK26" s="31">
        <f t="shared" si="20"/>
        <v>-242</v>
      </c>
      <c r="AL26" s="31">
        <f t="shared" si="20"/>
        <v>-12780.019999999995</v>
      </c>
      <c r="AM26" s="38">
        <f t="shared" si="21"/>
        <v>-0.58353510895883776</v>
      </c>
      <c r="AN26" s="38">
        <f t="shared" si="21"/>
        <v>-0.33333333333333331</v>
      </c>
      <c r="AO26" s="38" t="str">
        <f t="shared" si="21"/>
        <v/>
      </c>
      <c r="AP26" s="38">
        <f t="shared" si="21"/>
        <v>-0.6069037641710181</v>
      </c>
      <c r="AQ26" s="38">
        <f t="shared" si="21"/>
        <v>-0.46114184637386618</v>
      </c>
      <c r="AR26" s="39" t="str">
        <f t="shared" si="21"/>
        <v/>
      </c>
      <c r="AS26" s="40">
        <f t="shared" si="21"/>
        <v>-0.58173076923076927</v>
      </c>
      <c r="AT26" s="40">
        <f t="shared" si="21"/>
        <v>-0.60324742971210787</v>
      </c>
      <c r="AU26" s="119">
        <f t="shared" si="11"/>
        <v>47.203430232558141</v>
      </c>
      <c r="AV26" s="120">
        <f t="shared" si="2"/>
        <v>50.0095641646489</v>
      </c>
      <c r="AW26" s="121">
        <f t="shared" si="3"/>
        <v>-2.8061339320907592</v>
      </c>
      <c r="AX26" s="119">
        <f t="shared" si="4"/>
        <v>143.18</v>
      </c>
      <c r="AY26" s="120">
        <f t="shared" si="5"/>
        <v>177.14</v>
      </c>
      <c r="AZ26" s="121">
        <f t="shared" si="17"/>
        <v>-33.95999999999998</v>
      </c>
    </row>
    <row r="27" spans="1:52" ht="13.5" thickBot="1" x14ac:dyDescent="0.25">
      <c r="A27" t="s">
        <v>46</v>
      </c>
      <c r="B27" t="s">
        <v>46</v>
      </c>
      <c r="C27" t="s">
        <v>47</v>
      </c>
      <c r="D27" t="s">
        <v>47</v>
      </c>
      <c r="E27" t="s">
        <v>43</v>
      </c>
      <c r="F27" s="59">
        <f t="shared" si="18"/>
        <v>46032</v>
      </c>
      <c r="G27" s="42" t="s">
        <v>41</v>
      </c>
      <c r="H27" s="43">
        <v>355</v>
      </c>
      <c r="I27" s="44">
        <v>2</v>
      </c>
      <c r="J27" s="44">
        <v>0</v>
      </c>
      <c r="K27" s="44">
        <v>20392.21</v>
      </c>
      <c r="L27" s="44">
        <v>104.96</v>
      </c>
      <c r="M27" s="45">
        <v>0</v>
      </c>
      <c r="N27" s="47">
        <f t="shared" si="13"/>
        <v>357</v>
      </c>
      <c r="O27" s="46">
        <f t="shared" si="14"/>
        <v>20497.169999999998</v>
      </c>
      <c r="P27" t="s">
        <v>49</v>
      </c>
      <c r="Q27" t="s">
        <v>49</v>
      </c>
      <c r="R27" t="s">
        <v>47</v>
      </c>
      <c r="S27" t="s">
        <v>47</v>
      </c>
      <c r="T27" t="s">
        <v>43</v>
      </c>
      <c r="U27" s="59">
        <f t="shared" si="19"/>
        <v>45668</v>
      </c>
      <c r="V27" s="42" t="s">
        <v>41</v>
      </c>
      <c r="W27" s="43">
        <v>397</v>
      </c>
      <c r="X27" s="44">
        <v>1</v>
      </c>
      <c r="Y27" s="44">
        <v>0</v>
      </c>
      <c r="Z27" s="44">
        <v>21622.190000000002</v>
      </c>
      <c r="AA27" s="44">
        <v>89.96</v>
      </c>
      <c r="AB27" s="45">
        <v>0</v>
      </c>
      <c r="AC27" s="47">
        <f t="shared" si="15"/>
        <v>398</v>
      </c>
      <c r="AD27" s="46">
        <f t="shared" si="16"/>
        <v>21712.15</v>
      </c>
      <c r="AE27" s="44">
        <f t="shared" si="20"/>
        <v>-42</v>
      </c>
      <c r="AF27" s="44">
        <f t="shared" si="20"/>
        <v>1</v>
      </c>
      <c r="AG27" s="44">
        <f t="shared" si="20"/>
        <v>0</v>
      </c>
      <c r="AH27" s="44">
        <f t="shared" si="20"/>
        <v>-1229.9800000000032</v>
      </c>
      <c r="AI27" s="44">
        <f t="shared" si="20"/>
        <v>15</v>
      </c>
      <c r="AJ27" s="45">
        <f t="shared" si="20"/>
        <v>0</v>
      </c>
      <c r="AK27" s="47">
        <f t="shared" si="20"/>
        <v>-41</v>
      </c>
      <c r="AL27" s="47">
        <f t="shared" si="20"/>
        <v>-1214.9800000000032</v>
      </c>
      <c r="AM27" s="56">
        <f t="shared" si="21"/>
        <v>-0.10579345088161209</v>
      </c>
      <c r="AN27" s="56">
        <f t="shared" si="21"/>
        <v>1</v>
      </c>
      <c r="AO27" s="56" t="str">
        <f t="shared" si="21"/>
        <v/>
      </c>
      <c r="AP27" s="56">
        <f t="shared" si="21"/>
        <v>-5.6885079633469275E-2</v>
      </c>
      <c r="AQ27" s="56">
        <f t="shared" si="21"/>
        <v>0.16674077367718987</v>
      </c>
      <c r="AR27" s="57" t="str">
        <f t="shared" si="21"/>
        <v/>
      </c>
      <c r="AS27" s="58">
        <f t="shared" si="21"/>
        <v>-0.10301507537688442</v>
      </c>
      <c r="AT27" s="58">
        <f t="shared" si="21"/>
        <v>-5.5958530131746655E-2</v>
      </c>
      <c r="AU27" s="122">
        <f t="shared" si="11"/>
        <v>57.442845070422536</v>
      </c>
      <c r="AV27" s="123">
        <f t="shared" si="2"/>
        <v>54.463954659949628</v>
      </c>
      <c r="AW27" s="124">
        <f t="shared" si="3"/>
        <v>2.978890410472907</v>
      </c>
      <c r="AX27" s="122">
        <f t="shared" si="4"/>
        <v>52.48</v>
      </c>
      <c r="AY27" s="123">
        <f t="shared" si="5"/>
        <v>89.96</v>
      </c>
      <c r="AZ27" s="124">
        <f t="shared" si="17"/>
        <v>-37.479999999999997</v>
      </c>
    </row>
    <row r="28" spans="1:52" x14ac:dyDescent="0.2">
      <c r="A28" t="s">
        <v>46</v>
      </c>
      <c r="B28" t="s">
        <v>46</v>
      </c>
      <c r="C28" t="s">
        <v>47</v>
      </c>
      <c r="D28" t="s">
        <v>47</v>
      </c>
      <c r="E28" t="s">
        <v>44</v>
      </c>
      <c r="F28" s="4">
        <f t="shared" si="18"/>
        <v>46033</v>
      </c>
      <c r="G28" t="s">
        <v>35</v>
      </c>
      <c r="H28" s="28">
        <v>182</v>
      </c>
      <c r="I28" s="2">
        <v>1</v>
      </c>
      <c r="J28" s="2">
        <v>0</v>
      </c>
      <c r="K28" s="2">
        <v>10483.85</v>
      </c>
      <c r="L28" s="2">
        <v>48.96</v>
      </c>
      <c r="M28" s="29">
        <v>0</v>
      </c>
      <c r="N28" s="31">
        <f t="shared" si="13"/>
        <v>183</v>
      </c>
      <c r="O28" s="30">
        <f t="shared" si="14"/>
        <v>10532.81</v>
      </c>
      <c r="P28" t="s">
        <v>49</v>
      </c>
      <c r="Q28" t="s">
        <v>49</v>
      </c>
      <c r="R28" t="s">
        <v>47</v>
      </c>
      <c r="S28" t="s">
        <v>47</v>
      </c>
      <c r="T28" t="s">
        <v>44</v>
      </c>
      <c r="U28" s="4">
        <f t="shared" si="19"/>
        <v>45669</v>
      </c>
      <c r="V28" t="s">
        <v>35</v>
      </c>
      <c r="W28" s="28">
        <v>174</v>
      </c>
      <c r="X28" s="2">
        <v>1</v>
      </c>
      <c r="Y28" s="2">
        <v>0</v>
      </c>
      <c r="Z28" s="2">
        <v>8475.61</v>
      </c>
      <c r="AA28" s="2">
        <v>58.96</v>
      </c>
      <c r="AB28" s="29">
        <v>0</v>
      </c>
      <c r="AC28" s="31">
        <f t="shared" si="15"/>
        <v>175</v>
      </c>
      <c r="AD28" s="30">
        <f t="shared" si="16"/>
        <v>8534.57</v>
      </c>
      <c r="AE28" s="2">
        <f t="shared" si="20"/>
        <v>8</v>
      </c>
      <c r="AF28" s="2">
        <f t="shared" si="20"/>
        <v>0</v>
      </c>
      <c r="AG28" s="2">
        <f t="shared" si="20"/>
        <v>0</v>
      </c>
      <c r="AH28" s="2">
        <f t="shared" si="20"/>
        <v>2008.2399999999998</v>
      </c>
      <c r="AI28" s="2">
        <f t="shared" si="20"/>
        <v>-10</v>
      </c>
      <c r="AJ28" s="29">
        <f t="shared" si="20"/>
        <v>0</v>
      </c>
      <c r="AK28" s="31">
        <f t="shared" si="20"/>
        <v>8</v>
      </c>
      <c r="AL28" s="31">
        <f t="shared" si="20"/>
        <v>1998.2399999999998</v>
      </c>
      <c r="AM28" s="38">
        <f t="shared" si="21"/>
        <v>4.5977011494252873E-2</v>
      </c>
      <c r="AN28" s="38">
        <f t="shared" si="21"/>
        <v>0</v>
      </c>
      <c r="AO28" s="38" t="str">
        <f t="shared" si="21"/>
        <v/>
      </c>
      <c r="AP28" s="38">
        <f t="shared" si="21"/>
        <v>0.23694341764191601</v>
      </c>
      <c r="AQ28" s="38">
        <f t="shared" si="21"/>
        <v>-0.16960651289009498</v>
      </c>
      <c r="AR28" s="39" t="str">
        <f t="shared" si="21"/>
        <v/>
      </c>
      <c r="AS28" s="40">
        <f t="shared" si="21"/>
        <v>4.5714285714285714E-2</v>
      </c>
      <c r="AT28" s="40">
        <f t="shared" si="21"/>
        <v>0.23413481874306497</v>
      </c>
      <c r="AU28" s="119">
        <f t="shared" si="11"/>
        <v>57.603571428571428</v>
      </c>
      <c r="AV28" s="120">
        <f t="shared" si="2"/>
        <v>48.710402298850575</v>
      </c>
      <c r="AW28" s="121">
        <f t="shared" si="3"/>
        <v>8.8931691297208531</v>
      </c>
      <c r="AX28" s="119">
        <f t="shared" si="4"/>
        <v>48.96</v>
      </c>
      <c r="AY28" s="120">
        <f t="shared" si="5"/>
        <v>58.96</v>
      </c>
      <c r="AZ28" s="121">
        <f t="shared" si="17"/>
        <v>-10</v>
      </c>
    </row>
    <row r="29" spans="1:52" x14ac:dyDescent="0.2">
      <c r="A29" t="s">
        <v>46</v>
      </c>
      <c r="B29" t="s">
        <v>46</v>
      </c>
      <c r="C29" t="s">
        <v>47</v>
      </c>
      <c r="D29" t="s">
        <v>47</v>
      </c>
      <c r="E29" t="s">
        <v>44</v>
      </c>
      <c r="F29" s="4">
        <f t="shared" si="18"/>
        <v>46034</v>
      </c>
      <c r="G29" t="s">
        <v>36</v>
      </c>
      <c r="H29" s="28">
        <v>169</v>
      </c>
      <c r="I29" s="2">
        <v>1</v>
      </c>
      <c r="J29" s="2">
        <v>0</v>
      </c>
      <c r="K29" s="2">
        <v>9466.42</v>
      </c>
      <c r="L29" s="2">
        <v>90.92</v>
      </c>
      <c r="M29" s="29">
        <v>0</v>
      </c>
      <c r="N29" s="31">
        <f t="shared" si="13"/>
        <v>170</v>
      </c>
      <c r="O29" s="30">
        <f t="shared" si="14"/>
        <v>9557.34</v>
      </c>
      <c r="P29" t="s">
        <v>49</v>
      </c>
      <c r="Q29" t="s">
        <v>49</v>
      </c>
      <c r="R29" t="s">
        <v>47</v>
      </c>
      <c r="S29" t="s">
        <v>47</v>
      </c>
      <c r="T29" t="s">
        <v>44</v>
      </c>
      <c r="U29" s="4">
        <f t="shared" si="19"/>
        <v>45670</v>
      </c>
      <c r="V29" t="s">
        <v>36</v>
      </c>
      <c r="W29" s="28">
        <v>168</v>
      </c>
      <c r="X29" s="2">
        <v>2</v>
      </c>
      <c r="Y29" s="2">
        <v>0</v>
      </c>
      <c r="Z29" s="2">
        <v>10017.08</v>
      </c>
      <c r="AA29" s="2">
        <v>840</v>
      </c>
      <c r="AB29" s="29">
        <v>0</v>
      </c>
      <c r="AC29" s="31">
        <f t="shared" si="15"/>
        <v>170</v>
      </c>
      <c r="AD29" s="30">
        <f t="shared" si="16"/>
        <v>10857.08</v>
      </c>
      <c r="AE29" s="2">
        <f t="shared" si="20"/>
        <v>1</v>
      </c>
      <c r="AF29" s="2">
        <f t="shared" si="20"/>
        <v>-1</v>
      </c>
      <c r="AG29" s="2">
        <f t="shared" si="20"/>
        <v>0</v>
      </c>
      <c r="AH29" s="2">
        <f t="shared" si="20"/>
        <v>-550.65999999999985</v>
      </c>
      <c r="AI29" s="2">
        <f t="shared" si="20"/>
        <v>-749.08</v>
      </c>
      <c r="AJ29" s="29">
        <f t="shared" si="20"/>
        <v>0</v>
      </c>
      <c r="AK29" s="31">
        <f t="shared" si="20"/>
        <v>0</v>
      </c>
      <c r="AL29" s="31">
        <f t="shared" si="20"/>
        <v>-1299.7399999999998</v>
      </c>
      <c r="AM29" s="38">
        <f t="shared" si="21"/>
        <v>5.9523809523809521E-3</v>
      </c>
      <c r="AN29" s="38">
        <f t="shared" si="21"/>
        <v>-0.5</v>
      </c>
      <c r="AO29" s="38" t="str">
        <f t="shared" si="21"/>
        <v/>
      </c>
      <c r="AP29" s="38">
        <f t="shared" si="21"/>
        <v>-5.4972107640150605E-2</v>
      </c>
      <c r="AQ29" s="38">
        <f t="shared" si="21"/>
        <v>-0.89176190476190476</v>
      </c>
      <c r="AR29" s="39" t="str">
        <f t="shared" si="21"/>
        <v/>
      </c>
      <c r="AS29" s="40">
        <f t="shared" si="21"/>
        <v>0</v>
      </c>
      <c r="AT29" s="40">
        <f t="shared" si="21"/>
        <v>-0.11971358781550838</v>
      </c>
      <c r="AU29" s="119">
        <f t="shared" si="11"/>
        <v>56.014319526627219</v>
      </c>
      <c r="AV29" s="120">
        <f t="shared" si="2"/>
        <v>59.625476190476192</v>
      </c>
      <c r="AW29" s="121">
        <f t="shared" si="3"/>
        <v>-3.6111566638489734</v>
      </c>
      <c r="AX29" s="119">
        <f t="shared" si="4"/>
        <v>90.92</v>
      </c>
      <c r="AY29" s="120">
        <f t="shared" si="5"/>
        <v>420</v>
      </c>
      <c r="AZ29" s="121">
        <f t="shared" si="17"/>
        <v>-329.08</v>
      </c>
    </row>
    <row r="30" spans="1:52" x14ac:dyDescent="0.2">
      <c r="A30" t="s">
        <v>46</v>
      </c>
      <c r="B30" t="s">
        <v>46</v>
      </c>
      <c r="C30" t="s">
        <v>47</v>
      </c>
      <c r="D30" t="s">
        <v>47</v>
      </c>
      <c r="E30" t="s">
        <v>44</v>
      </c>
      <c r="F30" s="4">
        <f t="shared" si="18"/>
        <v>46035</v>
      </c>
      <c r="G30" t="s">
        <v>37</v>
      </c>
      <c r="H30" s="28">
        <v>160</v>
      </c>
      <c r="I30" s="2">
        <v>3</v>
      </c>
      <c r="J30" s="2">
        <v>0</v>
      </c>
      <c r="K30" s="2">
        <v>10443.629999999999</v>
      </c>
      <c r="L30" s="2">
        <v>503.82</v>
      </c>
      <c r="M30" s="29">
        <v>0</v>
      </c>
      <c r="N30" s="31">
        <f t="shared" si="13"/>
        <v>163</v>
      </c>
      <c r="O30" s="30">
        <f t="shared" si="14"/>
        <v>10947.449999999999</v>
      </c>
      <c r="P30" t="s">
        <v>49</v>
      </c>
      <c r="Q30" t="s">
        <v>49</v>
      </c>
      <c r="R30" t="s">
        <v>47</v>
      </c>
      <c r="S30" t="s">
        <v>47</v>
      </c>
      <c r="T30" t="s">
        <v>44</v>
      </c>
      <c r="U30" s="4">
        <f t="shared" si="19"/>
        <v>45671</v>
      </c>
      <c r="V30" t="s">
        <v>37</v>
      </c>
      <c r="W30" s="28">
        <v>176</v>
      </c>
      <c r="X30" s="2">
        <v>2</v>
      </c>
      <c r="Y30" s="2">
        <v>0</v>
      </c>
      <c r="Z30" s="2">
        <v>10334.57</v>
      </c>
      <c r="AA30" s="2">
        <v>799.39</v>
      </c>
      <c r="AB30" s="29">
        <v>0</v>
      </c>
      <c r="AC30" s="31">
        <f t="shared" si="15"/>
        <v>178</v>
      </c>
      <c r="AD30" s="30">
        <f t="shared" si="16"/>
        <v>11133.96</v>
      </c>
      <c r="AE30" s="2">
        <f t="shared" si="20"/>
        <v>-16</v>
      </c>
      <c r="AF30" s="2">
        <f t="shared" si="20"/>
        <v>1</v>
      </c>
      <c r="AG30" s="2">
        <f t="shared" si="20"/>
        <v>0</v>
      </c>
      <c r="AH30" s="2">
        <f t="shared" si="20"/>
        <v>109.05999999999949</v>
      </c>
      <c r="AI30" s="2">
        <f t="shared" si="20"/>
        <v>-295.57</v>
      </c>
      <c r="AJ30" s="29">
        <f t="shared" si="20"/>
        <v>0</v>
      </c>
      <c r="AK30" s="31">
        <f t="shared" si="20"/>
        <v>-15</v>
      </c>
      <c r="AL30" s="31">
        <f t="shared" si="20"/>
        <v>-186.51000000000022</v>
      </c>
      <c r="AM30" s="38">
        <f t="shared" si="21"/>
        <v>-9.0909090909090912E-2</v>
      </c>
      <c r="AN30" s="38">
        <f t="shared" si="21"/>
        <v>0.5</v>
      </c>
      <c r="AO30" s="38" t="str">
        <f t="shared" si="21"/>
        <v/>
      </c>
      <c r="AP30" s="38">
        <f t="shared" si="21"/>
        <v>1.0552930600886103E-2</v>
      </c>
      <c r="AQ30" s="38">
        <f t="shared" si="21"/>
        <v>-0.36974443012797259</v>
      </c>
      <c r="AR30" s="39" t="str">
        <f t="shared" si="21"/>
        <v/>
      </c>
      <c r="AS30" s="40">
        <f t="shared" si="21"/>
        <v>-8.4269662921348312E-2</v>
      </c>
      <c r="AT30" s="40">
        <f t="shared" si="21"/>
        <v>-1.6751452313462617E-2</v>
      </c>
      <c r="AU30" s="119">
        <f t="shared" si="11"/>
        <v>65.272687499999989</v>
      </c>
      <c r="AV30" s="120">
        <f t="shared" si="2"/>
        <v>58.719147727272727</v>
      </c>
      <c r="AW30" s="121">
        <f t="shared" si="3"/>
        <v>6.5535397727272624</v>
      </c>
      <c r="AX30" s="119">
        <f t="shared" si="4"/>
        <v>167.94</v>
      </c>
      <c r="AY30" s="120">
        <f t="shared" si="5"/>
        <v>399.69499999999999</v>
      </c>
      <c r="AZ30" s="121">
        <f t="shared" si="17"/>
        <v>-231.755</v>
      </c>
    </row>
    <row r="31" spans="1:52" x14ac:dyDescent="0.2">
      <c r="A31" t="s">
        <v>46</v>
      </c>
      <c r="B31" t="s">
        <v>46</v>
      </c>
      <c r="C31" t="s">
        <v>47</v>
      </c>
      <c r="D31" t="s">
        <v>47</v>
      </c>
      <c r="E31" t="s">
        <v>44</v>
      </c>
      <c r="F31" s="4">
        <f t="shared" si="18"/>
        <v>46036</v>
      </c>
      <c r="G31" t="s">
        <v>38</v>
      </c>
      <c r="H31" s="28">
        <v>175</v>
      </c>
      <c r="I31" s="2">
        <v>2</v>
      </c>
      <c r="J31" s="2">
        <v>0</v>
      </c>
      <c r="K31" s="2">
        <v>9226.2800000000007</v>
      </c>
      <c r="L31" s="2">
        <v>289.89999999999998</v>
      </c>
      <c r="M31" s="29">
        <v>0</v>
      </c>
      <c r="N31" s="31">
        <f t="shared" si="13"/>
        <v>177</v>
      </c>
      <c r="O31" s="30">
        <f t="shared" si="14"/>
        <v>9516.18</v>
      </c>
      <c r="P31" t="s">
        <v>49</v>
      </c>
      <c r="Q31" t="s">
        <v>49</v>
      </c>
      <c r="R31" t="s">
        <v>47</v>
      </c>
      <c r="S31" t="s">
        <v>47</v>
      </c>
      <c r="T31" t="s">
        <v>44</v>
      </c>
      <c r="U31" s="4">
        <f t="shared" si="19"/>
        <v>45672</v>
      </c>
      <c r="V31" t="s">
        <v>38</v>
      </c>
      <c r="W31" s="28">
        <v>188</v>
      </c>
      <c r="X31" s="2">
        <v>4</v>
      </c>
      <c r="Y31" s="2">
        <v>1</v>
      </c>
      <c r="Z31" s="2">
        <v>8786.27</v>
      </c>
      <c r="AA31" s="2">
        <v>535.59</v>
      </c>
      <c r="AB31" s="29">
        <v>107.98</v>
      </c>
      <c r="AC31" s="31">
        <f t="shared" si="15"/>
        <v>193</v>
      </c>
      <c r="AD31" s="30">
        <f t="shared" si="16"/>
        <v>9429.84</v>
      </c>
      <c r="AE31" s="2">
        <f t="shared" si="20"/>
        <v>-13</v>
      </c>
      <c r="AF31" s="2">
        <f t="shared" si="20"/>
        <v>-2</v>
      </c>
      <c r="AG31" s="2">
        <f t="shared" si="20"/>
        <v>-1</v>
      </c>
      <c r="AH31" s="2">
        <f t="shared" si="20"/>
        <v>440.01000000000022</v>
      </c>
      <c r="AI31" s="2">
        <f t="shared" si="20"/>
        <v>-245.69000000000005</v>
      </c>
      <c r="AJ31" s="29">
        <f t="shared" si="20"/>
        <v>-107.98</v>
      </c>
      <c r="AK31" s="31">
        <f t="shared" si="20"/>
        <v>-16</v>
      </c>
      <c r="AL31" s="31">
        <f t="shared" si="20"/>
        <v>86.340000000000146</v>
      </c>
      <c r="AM31" s="38">
        <f t="shared" si="21"/>
        <v>-6.9148936170212769E-2</v>
      </c>
      <c r="AN31" s="38">
        <f t="shared" si="21"/>
        <v>-0.5</v>
      </c>
      <c r="AO31" s="38">
        <f t="shared" si="21"/>
        <v>-1</v>
      </c>
      <c r="AP31" s="38">
        <f t="shared" si="21"/>
        <v>5.0079271408686531E-2</v>
      </c>
      <c r="AQ31" s="38">
        <f t="shared" si="21"/>
        <v>-0.45872775817322958</v>
      </c>
      <c r="AR31" s="39">
        <f t="shared" si="21"/>
        <v>-1</v>
      </c>
      <c r="AS31" s="40">
        <f t="shared" si="21"/>
        <v>-8.2901554404145081E-2</v>
      </c>
      <c r="AT31" s="40">
        <f t="shared" si="21"/>
        <v>9.1560408235982944E-3</v>
      </c>
      <c r="AU31" s="119">
        <f t="shared" si="11"/>
        <v>52.721600000000002</v>
      </c>
      <c r="AV31" s="120">
        <f t="shared" si="2"/>
        <v>46.735478723404256</v>
      </c>
      <c r="AW31" s="121">
        <f t="shared" si="3"/>
        <v>5.9861212765957461</v>
      </c>
      <c r="AX31" s="119">
        <f t="shared" si="4"/>
        <v>144.94999999999999</v>
      </c>
      <c r="AY31" s="120">
        <f t="shared" si="5"/>
        <v>128.714</v>
      </c>
      <c r="AZ31" s="121">
        <f t="shared" si="17"/>
        <v>16.23599999999999</v>
      </c>
    </row>
    <row r="32" spans="1:52" x14ac:dyDescent="0.2">
      <c r="A32" t="s">
        <v>46</v>
      </c>
      <c r="B32" t="s">
        <v>46</v>
      </c>
      <c r="C32" t="s">
        <v>47</v>
      </c>
      <c r="D32" t="s">
        <v>47</v>
      </c>
      <c r="E32" t="s">
        <v>44</v>
      </c>
      <c r="F32" s="4">
        <f t="shared" si="18"/>
        <v>46037</v>
      </c>
      <c r="G32" t="s">
        <v>39</v>
      </c>
      <c r="H32" s="28">
        <v>236</v>
      </c>
      <c r="I32" s="2">
        <v>0</v>
      </c>
      <c r="J32" s="2">
        <v>0</v>
      </c>
      <c r="K32" s="2">
        <v>12017.98</v>
      </c>
      <c r="L32" s="2">
        <v>0</v>
      </c>
      <c r="M32" s="29">
        <v>0</v>
      </c>
      <c r="N32" s="31">
        <f t="shared" si="13"/>
        <v>236</v>
      </c>
      <c r="O32" s="30">
        <f t="shared" si="14"/>
        <v>12017.98</v>
      </c>
      <c r="P32" t="s">
        <v>49</v>
      </c>
      <c r="Q32" t="s">
        <v>49</v>
      </c>
      <c r="R32" t="s">
        <v>47</v>
      </c>
      <c r="S32" t="s">
        <v>47</v>
      </c>
      <c r="T32" t="s">
        <v>44</v>
      </c>
      <c r="U32" s="4">
        <f t="shared" si="19"/>
        <v>45673</v>
      </c>
      <c r="V32" t="s">
        <v>39</v>
      </c>
      <c r="W32" s="28">
        <v>265</v>
      </c>
      <c r="X32" s="2">
        <v>3</v>
      </c>
      <c r="Y32" s="2">
        <v>0</v>
      </c>
      <c r="Z32" s="2">
        <v>16188.429999999998</v>
      </c>
      <c r="AA32" s="2">
        <v>273.73</v>
      </c>
      <c r="AB32" s="29">
        <v>0</v>
      </c>
      <c r="AC32" s="31">
        <f t="shared" si="15"/>
        <v>268</v>
      </c>
      <c r="AD32" s="30">
        <f t="shared" si="16"/>
        <v>16462.16</v>
      </c>
      <c r="AE32" s="2">
        <f t="shared" si="20"/>
        <v>-29</v>
      </c>
      <c r="AF32" s="2">
        <f t="shared" si="20"/>
        <v>-3</v>
      </c>
      <c r="AG32" s="2">
        <f t="shared" si="20"/>
        <v>0</v>
      </c>
      <c r="AH32" s="2">
        <f t="shared" si="20"/>
        <v>-4170.4499999999989</v>
      </c>
      <c r="AI32" s="2">
        <f t="shared" si="20"/>
        <v>-273.73</v>
      </c>
      <c r="AJ32" s="29">
        <f t="shared" si="20"/>
        <v>0</v>
      </c>
      <c r="AK32" s="31">
        <f t="shared" si="20"/>
        <v>-32</v>
      </c>
      <c r="AL32" s="31">
        <f t="shared" si="20"/>
        <v>-4444.18</v>
      </c>
      <c r="AM32" s="38">
        <f t="shared" si="21"/>
        <v>-0.10943396226415095</v>
      </c>
      <c r="AN32" s="38">
        <f t="shared" si="21"/>
        <v>-1</v>
      </c>
      <c r="AO32" s="38" t="str">
        <f t="shared" si="21"/>
        <v/>
      </c>
      <c r="AP32" s="38">
        <f t="shared" si="21"/>
        <v>-0.25761917616470525</v>
      </c>
      <c r="AQ32" s="38">
        <f t="shared" si="21"/>
        <v>-1</v>
      </c>
      <c r="AR32" s="39" t="str">
        <f t="shared" si="21"/>
        <v/>
      </c>
      <c r="AS32" s="40">
        <f t="shared" si="21"/>
        <v>-0.11940298507462686</v>
      </c>
      <c r="AT32" s="40">
        <f t="shared" si="21"/>
        <v>-0.26996335839282332</v>
      </c>
      <c r="AU32" s="119">
        <f t="shared" si="11"/>
        <v>50.923644067796609</v>
      </c>
      <c r="AV32" s="120">
        <f t="shared" si="2"/>
        <v>61.088415094339616</v>
      </c>
      <c r="AW32" s="121">
        <f t="shared" si="3"/>
        <v>-10.164771026543008</v>
      </c>
      <c r="AX32" s="119">
        <f t="shared" si="4"/>
        <v>0</v>
      </c>
      <c r="AY32" s="120">
        <f t="shared" si="5"/>
        <v>91.243333333333339</v>
      </c>
      <c r="AZ32" s="121">
        <f t="shared" si="17"/>
        <v>-91.243333333333339</v>
      </c>
    </row>
    <row r="33" spans="1:52" x14ac:dyDescent="0.2">
      <c r="A33" t="s">
        <v>46</v>
      </c>
      <c r="B33" t="s">
        <v>46</v>
      </c>
      <c r="C33" t="s">
        <v>47</v>
      </c>
      <c r="D33" t="s">
        <v>47</v>
      </c>
      <c r="E33" t="s">
        <v>44</v>
      </c>
      <c r="F33" s="4">
        <f t="shared" si="18"/>
        <v>46038</v>
      </c>
      <c r="G33" t="s">
        <v>40</v>
      </c>
      <c r="H33" s="28">
        <v>359</v>
      </c>
      <c r="I33" s="2">
        <v>4</v>
      </c>
      <c r="J33" s="2">
        <v>0</v>
      </c>
      <c r="K33" s="2">
        <v>22914.880000000001</v>
      </c>
      <c r="L33" s="2">
        <v>511.31</v>
      </c>
      <c r="M33" s="29">
        <v>0</v>
      </c>
      <c r="N33" s="31">
        <f t="shared" si="13"/>
        <v>363</v>
      </c>
      <c r="O33" s="30">
        <f t="shared" si="14"/>
        <v>23426.190000000002</v>
      </c>
      <c r="P33" t="s">
        <v>49</v>
      </c>
      <c r="Q33" t="s">
        <v>49</v>
      </c>
      <c r="R33" t="s">
        <v>47</v>
      </c>
      <c r="S33" t="s">
        <v>47</v>
      </c>
      <c r="T33" t="s">
        <v>44</v>
      </c>
      <c r="U33" s="4">
        <f t="shared" si="19"/>
        <v>45674</v>
      </c>
      <c r="V33" t="s">
        <v>40</v>
      </c>
      <c r="W33" s="28">
        <v>546</v>
      </c>
      <c r="X33" s="2">
        <v>2</v>
      </c>
      <c r="Y33" s="2">
        <v>0</v>
      </c>
      <c r="Z33" s="2">
        <v>32443.81</v>
      </c>
      <c r="AA33" s="2">
        <v>509.64</v>
      </c>
      <c r="AB33" s="29">
        <v>0</v>
      </c>
      <c r="AC33" s="31">
        <f t="shared" si="15"/>
        <v>548</v>
      </c>
      <c r="AD33" s="30">
        <f t="shared" si="16"/>
        <v>32953.450000000004</v>
      </c>
      <c r="AE33" s="2">
        <f t="shared" si="20"/>
        <v>-187</v>
      </c>
      <c r="AF33" s="2">
        <f t="shared" si="20"/>
        <v>2</v>
      </c>
      <c r="AG33" s="2">
        <f t="shared" si="20"/>
        <v>0</v>
      </c>
      <c r="AH33" s="2">
        <f t="shared" si="20"/>
        <v>-9528.93</v>
      </c>
      <c r="AI33" s="2">
        <f t="shared" si="20"/>
        <v>1.6700000000000159</v>
      </c>
      <c r="AJ33" s="29">
        <f t="shared" si="20"/>
        <v>0</v>
      </c>
      <c r="AK33" s="31">
        <f t="shared" si="20"/>
        <v>-185</v>
      </c>
      <c r="AL33" s="31">
        <f t="shared" si="20"/>
        <v>-9527.260000000002</v>
      </c>
      <c r="AM33" s="38">
        <f t="shared" si="21"/>
        <v>-0.3424908424908425</v>
      </c>
      <c r="AN33" s="38">
        <f t="shared" si="21"/>
        <v>1</v>
      </c>
      <c r="AO33" s="38" t="str">
        <f t="shared" si="21"/>
        <v/>
      </c>
      <c r="AP33" s="38">
        <f t="shared" si="21"/>
        <v>-0.29370564061372567</v>
      </c>
      <c r="AQ33" s="38">
        <f t="shared" si="21"/>
        <v>3.276822855348905E-3</v>
      </c>
      <c r="AR33" s="39" t="str">
        <f t="shared" si="21"/>
        <v/>
      </c>
      <c r="AS33" s="40">
        <f t="shared" si="21"/>
        <v>-0.33759124087591241</v>
      </c>
      <c r="AT33" s="40">
        <f t="shared" si="21"/>
        <v>-0.28911267257297796</v>
      </c>
      <c r="AU33" s="119">
        <f t="shared" si="11"/>
        <v>63.82974930362117</v>
      </c>
      <c r="AV33" s="120">
        <f t="shared" si="2"/>
        <v>59.420897435897437</v>
      </c>
      <c r="AW33" s="121">
        <f t="shared" si="3"/>
        <v>4.4088518677237332</v>
      </c>
      <c r="AX33" s="119">
        <f t="shared" si="4"/>
        <v>127.8275</v>
      </c>
      <c r="AY33" s="120">
        <f t="shared" si="5"/>
        <v>254.82</v>
      </c>
      <c r="AZ33" s="121">
        <f t="shared" si="17"/>
        <v>-126.99249999999999</v>
      </c>
    </row>
    <row r="34" spans="1:52" ht="13.5" thickBot="1" x14ac:dyDescent="0.25">
      <c r="A34" t="s">
        <v>46</v>
      </c>
      <c r="B34" t="s">
        <v>46</v>
      </c>
      <c r="C34" t="s">
        <v>47</v>
      </c>
      <c r="D34" t="s">
        <v>47</v>
      </c>
      <c r="E34" t="s">
        <v>44</v>
      </c>
      <c r="F34" s="59">
        <f t="shared" si="18"/>
        <v>46039</v>
      </c>
      <c r="G34" s="42" t="s">
        <v>41</v>
      </c>
      <c r="H34" s="43">
        <v>384</v>
      </c>
      <c r="I34" s="44">
        <v>3</v>
      </c>
      <c r="J34" s="44">
        <v>0</v>
      </c>
      <c r="K34" s="44">
        <v>20048.98</v>
      </c>
      <c r="L34" s="44">
        <v>534.79999999999995</v>
      </c>
      <c r="M34" s="45">
        <v>0</v>
      </c>
      <c r="N34" s="47">
        <f t="shared" si="13"/>
        <v>387</v>
      </c>
      <c r="O34" s="46">
        <f t="shared" si="14"/>
        <v>20583.78</v>
      </c>
      <c r="P34" t="s">
        <v>49</v>
      </c>
      <c r="Q34" t="s">
        <v>49</v>
      </c>
      <c r="R34" t="s">
        <v>47</v>
      </c>
      <c r="S34" t="s">
        <v>47</v>
      </c>
      <c r="T34" t="s">
        <v>44</v>
      </c>
      <c r="U34" s="59">
        <f t="shared" si="19"/>
        <v>45675</v>
      </c>
      <c r="V34" s="42" t="s">
        <v>41</v>
      </c>
      <c r="W34" s="43">
        <v>213</v>
      </c>
      <c r="X34" s="44">
        <v>1</v>
      </c>
      <c r="Y34" s="44">
        <v>0</v>
      </c>
      <c r="Z34" s="44">
        <v>10478.56</v>
      </c>
      <c r="AA34" s="44">
        <v>161.88</v>
      </c>
      <c r="AB34" s="45">
        <v>0</v>
      </c>
      <c r="AC34" s="47">
        <f t="shared" si="15"/>
        <v>214</v>
      </c>
      <c r="AD34" s="46">
        <f t="shared" si="16"/>
        <v>10640.439999999999</v>
      </c>
      <c r="AE34" s="44">
        <f t="shared" si="20"/>
        <v>171</v>
      </c>
      <c r="AF34" s="44">
        <f t="shared" si="20"/>
        <v>2</v>
      </c>
      <c r="AG34" s="44">
        <f t="shared" si="20"/>
        <v>0</v>
      </c>
      <c r="AH34" s="44">
        <f t="shared" si="20"/>
        <v>9570.42</v>
      </c>
      <c r="AI34" s="44">
        <f t="shared" si="20"/>
        <v>372.91999999999996</v>
      </c>
      <c r="AJ34" s="45">
        <f t="shared" si="20"/>
        <v>0</v>
      </c>
      <c r="AK34" s="47">
        <f t="shared" si="20"/>
        <v>173</v>
      </c>
      <c r="AL34" s="47">
        <f t="shared" si="20"/>
        <v>9943.34</v>
      </c>
      <c r="AM34" s="56">
        <f t="shared" si="21"/>
        <v>0.80281690140845074</v>
      </c>
      <c r="AN34" s="56">
        <f t="shared" si="21"/>
        <v>2</v>
      </c>
      <c r="AO34" s="56" t="str">
        <f t="shared" si="21"/>
        <v/>
      </c>
      <c r="AP34" s="56">
        <f t="shared" si="21"/>
        <v>0.91333351147485919</v>
      </c>
      <c r="AQ34" s="56">
        <f t="shared" si="21"/>
        <v>2.3036817395601679</v>
      </c>
      <c r="AR34" s="57" t="str">
        <f t="shared" si="21"/>
        <v/>
      </c>
      <c r="AS34" s="58">
        <f t="shared" si="21"/>
        <v>0.80841121495327106</v>
      </c>
      <c r="AT34" s="58">
        <f t="shared" si="21"/>
        <v>0.93448579194093495</v>
      </c>
      <c r="AU34" s="122">
        <f t="shared" si="11"/>
        <v>52.210885416666663</v>
      </c>
      <c r="AV34" s="123">
        <f t="shared" si="2"/>
        <v>49.195117370892014</v>
      </c>
      <c r="AW34" s="124">
        <f t="shared" si="3"/>
        <v>3.0157680457746494</v>
      </c>
      <c r="AX34" s="122">
        <f t="shared" si="4"/>
        <v>178.26666666666665</v>
      </c>
      <c r="AY34" s="123">
        <f t="shared" si="5"/>
        <v>161.88</v>
      </c>
      <c r="AZ34" s="124">
        <f t="shared" si="17"/>
        <v>16.386666666666656</v>
      </c>
    </row>
    <row r="35" spans="1:52" x14ac:dyDescent="0.2">
      <c r="A35" t="s">
        <v>46</v>
      </c>
      <c r="B35" t="s">
        <v>46</v>
      </c>
      <c r="C35" t="s">
        <v>47</v>
      </c>
      <c r="D35" t="s">
        <v>47</v>
      </c>
      <c r="E35" t="s">
        <v>45</v>
      </c>
      <c r="F35" s="4">
        <f t="shared" si="18"/>
        <v>46040</v>
      </c>
      <c r="G35" t="s">
        <v>35</v>
      </c>
      <c r="H35" s="28">
        <v>216</v>
      </c>
      <c r="I35" s="2">
        <v>0</v>
      </c>
      <c r="J35" s="2">
        <v>0</v>
      </c>
      <c r="K35" s="2">
        <v>11448.06</v>
      </c>
      <c r="L35" s="2">
        <v>0</v>
      </c>
      <c r="M35" s="29">
        <v>0</v>
      </c>
      <c r="N35" s="31">
        <f t="shared" si="13"/>
        <v>216</v>
      </c>
      <c r="O35" s="30">
        <f t="shared" si="14"/>
        <v>11448.06</v>
      </c>
      <c r="P35" t="s">
        <v>49</v>
      </c>
      <c r="Q35" t="s">
        <v>49</v>
      </c>
      <c r="R35" t="s">
        <v>47</v>
      </c>
      <c r="S35" t="s">
        <v>47</v>
      </c>
      <c r="T35" t="s">
        <v>45</v>
      </c>
      <c r="U35" s="4">
        <f t="shared" si="19"/>
        <v>45676</v>
      </c>
      <c r="V35" t="s">
        <v>35</v>
      </c>
      <c r="W35" s="28">
        <v>197</v>
      </c>
      <c r="X35" s="2">
        <v>3</v>
      </c>
      <c r="Y35" s="2">
        <v>0</v>
      </c>
      <c r="Z35" s="2">
        <v>10442.619999999999</v>
      </c>
      <c r="AA35" s="2">
        <v>420.77</v>
      </c>
      <c r="AB35" s="29">
        <v>0</v>
      </c>
      <c r="AC35" s="31">
        <f t="shared" si="15"/>
        <v>200</v>
      </c>
      <c r="AD35" s="30">
        <f t="shared" si="16"/>
        <v>10863.39</v>
      </c>
      <c r="AE35" s="2">
        <f t="shared" si="20"/>
        <v>19</v>
      </c>
      <c r="AF35" s="2">
        <f t="shared" si="20"/>
        <v>-3</v>
      </c>
      <c r="AG35" s="2">
        <f t="shared" si="20"/>
        <v>0</v>
      </c>
      <c r="AH35" s="2">
        <f t="shared" si="20"/>
        <v>1005.4400000000005</v>
      </c>
      <c r="AI35" s="2">
        <f t="shared" si="20"/>
        <v>-420.77</v>
      </c>
      <c r="AJ35" s="29">
        <f t="shared" si="20"/>
        <v>0</v>
      </c>
      <c r="AK35" s="31">
        <f t="shared" si="20"/>
        <v>16</v>
      </c>
      <c r="AL35" s="31">
        <f t="shared" si="20"/>
        <v>584.67000000000007</v>
      </c>
      <c r="AM35" s="38">
        <f t="shared" si="21"/>
        <v>9.6446700507614211E-2</v>
      </c>
      <c r="AN35" s="38">
        <f t="shared" si="21"/>
        <v>-1</v>
      </c>
      <c r="AO35" s="38" t="str">
        <f t="shared" si="21"/>
        <v/>
      </c>
      <c r="AP35" s="38">
        <f t="shared" si="21"/>
        <v>9.6282350597838531E-2</v>
      </c>
      <c r="AQ35" s="38">
        <f t="shared" si="21"/>
        <v>-1</v>
      </c>
      <c r="AR35" s="39" t="str">
        <f t="shared" si="21"/>
        <v/>
      </c>
      <c r="AS35" s="40">
        <f t="shared" si="21"/>
        <v>0.08</v>
      </c>
      <c r="AT35" s="40">
        <f t="shared" si="21"/>
        <v>5.3820216341307833E-2</v>
      </c>
      <c r="AU35" s="119">
        <f t="shared" si="11"/>
        <v>53.000277777777775</v>
      </c>
      <c r="AV35" s="120">
        <f t="shared" si="2"/>
        <v>53.0082233502538</v>
      </c>
      <c r="AW35" s="121">
        <f t="shared" si="3"/>
        <v>-7.9455724760251201E-3</v>
      </c>
      <c r="AX35" s="119">
        <f t="shared" si="4"/>
        <v>0</v>
      </c>
      <c r="AY35" s="120">
        <f t="shared" si="5"/>
        <v>140.25666666666666</v>
      </c>
      <c r="AZ35" s="121">
        <f t="shared" si="17"/>
        <v>-140.25666666666666</v>
      </c>
    </row>
    <row r="36" spans="1:52" x14ac:dyDescent="0.2">
      <c r="A36" t="s">
        <v>46</v>
      </c>
      <c r="B36" t="s">
        <v>46</v>
      </c>
      <c r="C36" t="s">
        <v>47</v>
      </c>
      <c r="D36" t="s">
        <v>47</v>
      </c>
      <c r="E36" t="s">
        <v>45</v>
      </c>
      <c r="F36" s="4">
        <f t="shared" si="18"/>
        <v>46041</v>
      </c>
      <c r="G36" t="s">
        <v>36</v>
      </c>
      <c r="H36" s="28">
        <v>179</v>
      </c>
      <c r="I36" s="2">
        <v>2</v>
      </c>
      <c r="J36" s="2">
        <v>0</v>
      </c>
      <c r="K36" s="2">
        <v>10792.63</v>
      </c>
      <c r="L36" s="2">
        <v>234.82</v>
      </c>
      <c r="M36" s="29">
        <v>0</v>
      </c>
      <c r="N36" s="31">
        <f t="shared" si="13"/>
        <v>181</v>
      </c>
      <c r="O36" s="30">
        <f t="shared" si="14"/>
        <v>11027.449999999999</v>
      </c>
      <c r="P36" t="s">
        <v>49</v>
      </c>
      <c r="Q36" t="s">
        <v>49</v>
      </c>
      <c r="R36" t="s">
        <v>47</v>
      </c>
      <c r="S36" t="s">
        <v>47</v>
      </c>
      <c r="T36" t="s">
        <v>45</v>
      </c>
      <c r="U36" s="4">
        <f t="shared" si="19"/>
        <v>45677</v>
      </c>
      <c r="V36" t="s">
        <v>36</v>
      </c>
      <c r="W36" s="28">
        <v>151</v>
      </c>
      <c r="X36" s="2">
        <v>0</v>
      </c>
      <c r="Y36" s="2">
        <v>0</v>
      </c>
      <c r="Z36" s="2">
        <v>6637.33</v>
      </c>
      <c r="AA36" s="2">
        <v>0</v>
      </c>
      <c r="AB36" s="29">
        <v>0</v>
      </c>
      <c r="AC36" s="31">
        <f t="shared" si="15"/>
        <v>151</v>
      </c>
      <c r="AD36" s="30">
        <f t="shared" si="16"/>
        <v>6637.33</v>
      </c>
      <c r="AE36" s="2">
        <f t="shared" si="20"/>
        <v>28</v>
      </c>
      <c r="AF36" s="2">
        <f t="shared" si="20"/>
        <v>2</v>
      </c>
      <c r="AG36" s="2">
        <f t="shared" si="20"/>
        <v>0</v>
      </c>
      <c r="AH36" s="2">
        <f t="shared" si="20"/>
        <v>4155.2999999999993</v>
      </c>
      <c r="AI36" s="2">
        <f t="shared" si="20"/>
        <v>234.82</v>
      </c>
      <c r="AJ36" s="29">
        <f t="shared" si="20"/>
        <v>0</v>
      </c>
      <c r="AK36" s="31">
        <f t="shared" si="20"/>
        <v>30</v>
      </c>
      <c r="AL36" s="31">
        <f t="shared" si="20"/>
        <v>4390.119999999999</v>
      </c>
      <c r="AM36" s="38">
        <f t="shared" si="21"/>
        <v>0.18543046357615894</v>
      </c>
      <c r="AN36" s="38" t="str">
        <f t="shared" si="21"/>
        <v/>
      </c>
      <c r="AO36" s="38" t="str">
        <f t="shared" si="21"/>
        <v/>
      </c>
      <c r="AP36" s="38">
        <f t="shared" si="21"/>
        <v>0.6260499327289738</v>
      </c>
      <c r="AQ36" s="38" t="str">
        <f t="shared" si="21"/>
        <v/>
      </c>
      <c r="AR36" s="39" t="str">
        <f t="shared" si="21"/>
        <v/>
      </c>
      <c r="AS36" s="40">
        <f t="shared" si="21"/>
        <v>0.19867549668874171</v>
      </c>
      <c r="AT36" s="40">
        <f t="shared" si="21"/>
        <v>0.66142861662746899</v>
      </c>
      <c r="AU36" s="119">
        <f t="shared" si="11"/>
        <v>60.294022346368713</v>
      </c>
      <c r="AV36" s="120">
        <f t="shared" si="2"/>
        <v>43.955827814569538</v>
      </c>
      <c r="AW36" s="121">
        <f t="shared" si="3"/>
        <v>16.338194531799175</v>
      </c>
      <c r="AX36" s="119">
        <f t="shared" si="4"/>
        <v>117.41</v>
      </c>
      <c r="AY36" s="120">
        <f t="shared" si="5"/>
        <v>0</v>
      </c>
      <c r="AZ36" s="121">
        <f t="shared" si="17"/>
        <v>117.41</v>
      </c>
    </row>
    <row r="37" spans="1:52" x14ac:dyDescent="0.2">
      <c r="A37" t="s">
        <v>46</v>
      </c>
      <c r="B37" t="s">
        <v>46</v>
      </c>
      <c r="C37" t="s">
        <v>47</v>
      </c>
      <c r="D37" t="s">
        <v>47</v>
      </c>
      <c r="E37" t="s">
        <v>45</v>
      </c>
      <c r="F37" s="4">
        <f t="shared" si="18"/>
        <v>46042</v>
      </c>
      <c r="G37" t="s">
        <v>37</v>
      </c>
      <c r="H37" s="28">
        <v>143</v>
      </c>
      <c r="I37" s="2">
        <v>0</v>
      </c>
      <c r="J37" s="2">
        <v>0</v>
      </c>
      <c r="K37" s="2">
        <v>6746.15</v>
      </c>
      <c r="L37" s="2">
        <v>0</v>
      </c>
      <c r="M37" s="29">
        <v>0</v>
      </c>
      <c r="N37" s="31">
        <f t="shared" si="13"/>
        <v>143</v>
      </c>
      <c r="O37" s="30">
        <f t="shared" si="14"/>
        <v>6746.15</v>
      </c>
      <c r="P37" t="s">
        <v>49</v>
      </c>
      <c r="Q37" t="s">
        <v>49</v>
      </c>
      <c r="R37" t="s">
        <v>47</v>
      </c>
      <c r="S37" t="s">
        <v>47</v>
      </c>
      <c r="T37" t="s">
        <v>45</v>
      </c>
      <c r="U37" s="4">
        <f t="shared" si="19"/>
        <v>45678</v>
      </c>
      <c r="V37" t="s">
        <v>37</v>
      </c>
      <c r="W37" s="28">
        <v>157</v>
      </c>
      <c r="X37" s="2">
        <v>1</v>
      </c>
      <c r="Y37" s="2">
        <v>0</v>
      </c>
      <c r="Z37" s="2">
        <v>7462.24</v>
      </c>
      <c r="AA37" s="2">
        <v>138.96</v>
      </c>
      <c r="AB37" s="29">
        <v>0</v>
      </c>
      <c r="AC37" s="31">
        <f t="shared" si="15"/>
        <v>158</v>
      </c>
      <c r="AD37" s="30">
        <f t="shared" si="16"/>
        <v>7601.2</v>
      </c>
      <c r="AE37" s="2">
        <f t="shared" si="20"/>
        <v>-14</v>
      </c>
      <c r="AF37" s="2">
        <f t="shared" si="20"/>
        <v>-1</v>
      </c>
      <c r="AG37" s="2">
        <f t="shared" si="20"/>
        <v>0</v>
      </c>
      <c r="AH37" s="2">
        <f t="shared" si="20"/>
        <v>-716.09000000000015</v>
      </c>
      <c r="AI37" s="2">
        <f t="shared" si="20"/>
        <v>-138.96</v>
      </c>
      <c r="AJ37" s="29">
        <f t="shared" si="20"/>
        <v>0</v>
      </c>
      <c r="AK37" s="31">
        <f t="shared" si="20"/>
        <v>-15</v>
      </c>
      <c r="AL37" s="31">
        <f t="shared" si="20"/>
        <v>-855.05000000000018</v>
      </c>
      <c r="AM37" s="38">
        <f t="shared" si="21"/>
        <v>-8.9171974522292988E-2</v>
      </c>
      <c r="AN37" s="38">
        <f t="shared" si="21"/>
        <v>-1</v>
      </c>
      <c r="AO37" s="38" t="str">
        <f t="shared" si="21"/>
        <v/>
      </c>
      <c r="AP37" s="38">
        <f t="shared" si="21"/>
        <v>-9.5961802354252904E-2</v>
      </c>
      <c r="AQ37" s="38">
        <f t="shared" si="21"/>
        <v>-1</v>
      </c>
      <c r="AR37" s="39" t="str">
        <f t="shared" si="21"/>
        <v/>
      </c>
      <c r="AS37" s="40">
        <f t="shared" si="21"/>
        <v>-9.49367088607595E-2</v>
      </c>
      <c r="AT37" s="40">
        <f t="shared" si="21"/>
        <v>-0.1124888175551229</v>
      </c>
      <c r="AU37" s="119">
        <f t="shared" si="11"/>
        <v>47.175874125874124</v>
      </c>
      <c r="AV37" s="120">
        <f t="shared" si="2"/>
        <v>47.530191082802546</v>
      </c>
      <c r="AW37" s="121">
        <f t="shared" si="3"/>
        <v>-0.35431695692842169</v>
      </c>
      <c r="AX37" s="119">
        <f t="shared" si="4"/>
        <v>0</v>
      </c>
      <c r="AY37" s="120">
        <f t="shared" si="5"/>
        <v>138.96</v>
      </c>
      <c r="AZ37" s="121">
        <f t="shared" si="17"/>
        <v>-138.96</v>
      </c>
    </row>
    <row r="38" spans="1:52" x14ac:dyDescent="0.2">
      <c r="A38" t="s">
        <v>46</v>
      </c>
      <c r="B38" t="s">
        <v>46</v>
      </c>
      <c r="C38" t="s">
        <v>47</v>
      </c>
      <c r="D38" t="s">
        <v>47</v>
      </c>
      <c r="E38" t="s">
        <v>45</v>
      </c>
      <c r="F38" s="4">
        <f t="shared" si="18"/>
        <v>46043</v>
      </c>
      <c r="G38" t="s">
        <v>38</v>
      </c>
      <c r="H38" s="28">
        <v>169</v>
      </c>
      <c r="I38" s="2">
        <v>0</v>
      </c>
      <c r="J38" s="2">
        <v>0</v>
      </c>
      <c r="K38" s="2">
        <v>8132.73</v>
      </c>
      <c r="L38" s="2">
        <v>0</v>
      </c>
      <c r="M38" s="29">
        <v>0</v>
      </c>
      <c r="N38" s="31">
        <f t="shared" si="13"/>
        <v>169</v>
      </c>
      <c r="O38" s="30">
        <f t="shared" si="14"/>
        <v>8132.73</v>
      </c>
      <c r="P38" t="s">
        <v>49</v>
      </c>
      <c r="Q38" t="s">
        <v>49</v>
      </c>
      <c r="R38" t="s">
        <v>47</v>
      </c>
      <c r="S38" t="s">
        <v>47</v>
      </c>
      <c r="T38" t="s">
        <v>45</v>
      </c>
      <c r="U38" s="4">
        <f t="shared" si="19"/>
        <v>45679</v>
      </c>
      <c r="V38" t="s">
        <v>38</v>
      </c>
      <c r="W38" s="28">
        <v>179</v>
      </c>
      <c r="X38" s="2">
        <v>0</v>
      </c>
      <c r="Y38" s="2">
        <v>0</v>
      </c>
      <c r="Z38" s="2">
        <v>8104.43</v>
      </c>
      <c r="AA38" s="2">
        <v>0</v>
      </c>
      <c r="AB38" s="29">
        <v>0</v>
      </c>
      <c r="AC38" s="31">
        <f t="shared" si="15"/>
        <v>179</v>
      </c>
      <c r="AD38" s="30">
        <f t="shared" si="16"/>
        <v>8104.43</v>
      </c>
      <c r="AE38" s="2">
        <f t="shared" si="20"/>
        <v>-10</v>
      </c>
      <c r="AF38" s="2">
        <f t="shared" si="20"/>
        <v>0</v>
      </c>
      <c r="AG38" s="2">
        <f t="shared" si="20"/>
        <v>0</v>
      </c>
      <c r="AH38" s="2">
        <f t="shared" si="20"/>
        <v>28.299999999999272</v>
      </c>
      <c r="AI38" s="2">
        <f t="shared" si="20"/>
        <v>0</v>
      </c>
      <c r="AJ38" s="29">
        <f t="shared" si="20"/>
        <v>0</v>
      </c>
      <c r="AK38" s="31">
        <f t="shared" si="20"/>
        <v>-10</v>
      </c>
      <c r="AL38" s="31">
        <f t="shared" si="20"/>
        <v>28.299999999999272</v>
      </c>
      <c r="AM38" s="38">
        <f t="shared" si="21"/>
        <v>-5.5865921787709494E-2</v>
      </c>
      <c r="AN38" s="38" t="str">
        <f t="shared" si="21"/>
        <v/>
      </c>
      <c r="AO38" s="38" t="str">
        <f t="shared" si="21"/>
        <v/>
      </c>
      <c r="AP38" s="38">
        <f t="shared" si="21"/>
        <v>3.4919173834556251E-3</v>
      </c>
      <c r="AQ38" s="38" t="str">
        <f t="shared" si="21"/>
        <v/>
      </c>
      <c r="AR38" s="39" t="str">
        <f t="shared" si="21"/>
        <v/>
      </c>
      <c r="AS38" s="40">
        <f t="shared" si="21"/>
        <v>-5.5865921787709494E-2</v>
      </c>
      <c r="AT38" s="40">
        <f t="shared" si="21"/>
        <v>3.4919173834556251E-3</v>
      </c>
      <c r="AU38" s="119">
        <f t="shared" si="11"/>
        <v>48.122662721893491</v>
      </c>
      <c r="AV38" s="120">
        <f t="shared" si="2"/>
        <v>45.276145251396649</v>
      </c>
      <c r="AW38" s="121">
        <f t="shared" si="3"/>
        <v>2.8465174704968419</v>
      </c>
      <c r="AX38" s="119">
        <f t="shared" si="4"/>
        <v>0</v>
      </c>
      <c r="AY38" s="120">
        <f t="shared" si="5"/>
        <v>0</v>
      </c>
      <c r="AZ38" s="121">
        <f t="shared" si="17"/>
        <v>0</v>
      </c>
    </row>
    <row r="39" spans="1:52" x14ac:dyDescent="0.2">
      <c r="A39" t="s">
        <v>46</v>
      </c>
      <c r="B39" t="s">
        <v>46</v>
      </c>
      <c r="C39" t="s">
        <v>47</v>
      </c>
      <c r="D39" t="s">
        <v>47</v>
      </c>
      <c r="E39" t="s">
        <v>45</v>
      </c>
      <c r="F39" s="4">
        <f t="shared" si="18"/>
        <v>46044</v>
      </c>
      <c r="G39" t="s">
        <v>39</v>
      </c>
      <c r="H39" s="28">
        <v>192</v>
      </c>
      <c r="I39" s="2">
        <v>0</v>
      </c>
      <c r="J39" s="2">
        <v>0</v>
      </c>
      <c r="K39" s="2">
        <v>9636.02</v>
      </c>
      <c r="L39" s="2">
        <v>0</v>
      </c>
      <c r="M39" s="29">
        <v>0</v>
      </c>
      <c r="N39" s="31">
        <f t="shared" si="13"/>
        <v>192</v>
      </c>
      <c r="O39" s="30">
        <f t="shared" si="14"/>
        <v>9636.02</v>
      </c>
      <c r="P39" t="s">
        <v>49</v>
      </c>
      <c r="Q39" t="s">
        <v>49</v>
      </c>
      <c r="R39" t="s">
        <v>47</v>
      </c>
      <c r="S39" t="s">
        <v>47</v>
      </c>
      <c r="T39" t="s">
        <v>45</v>
      </c>
      <c r="U39" s="4">
        <f t="shared" si="19"/>
        <v>45680</v>
      </c>
      <c r="V39" t="s">
        <v>39</v>
      </c>
      <c r="W39" s="28">
        <v>220</v>
      </c>
      <c r="X39" s="2">
        <v>6</v>
      </c>
      <c r="Y39" s="2">
        <v>0</v>
      </c>
      <c r="Z39" s="2">
        <v>10859.43</v>
      </c>
      <c r="AA39" s="2">
        <v>400.64</v>
      </c>
      <c r="AB39" s="29">
        <v>0</v>
      </c>
      <c r="AC39" s="31">
        <f t="shared" si="15"/>
        <v>226</v>
      </c>
      <c r="AD39" s="30">
        <f t="shared" si="16"/>
        <v>11260.07</v>
      </c>
      <c r="AE39" s="2">
        <f t="shared" si="20"/>
        <v>-28</v>
      </c>
      <c r="AF39" s="2">
        <f t="shared" si="20"/>
        <v>-6</v>
      </c>
      <c r="AG39" s="2">
        <f t="shared" si="20"/>
        <v>0</v>
      </c>
      <c r="AH39" s="2">
        <f t="shared" si="20"/>
        <v>-1223.4099999999999</v>
      </c>
      <c r="AI39" s="2">
        <f t="shared" si="20"/>
        <v>-400.64</v>
      </c>
      <c r="AJ39" s="29">
        <f t="shared" si="20"/>
        <v>0</v>
      </c>
      <c r="AK39" s="31">
        <f t="shared" si="20"/>
        <v>-34</v>
      </c>
      <c r="AL39" s="31">
        <f t="shared" si="20"/>
        <v>-1624.0499999999993</v>
      </c>
      <c r="AM39" s="38">
        <f t="shared" si="21"/>
        <v>-0.12727272727272726</v>
      </c>
      <c r="AN39" s="38">
        <f t="shared" si="21"/>
        <v>-1</v>
      </c>
      <c r="AO39" s="38" t="str">
        <f t="shared" si="21"/>
        <v/>
      </c>
      <c r="AP39" s="38">
        <f t="shared" si="21"/>
        <v>-0.1126587675412061</v>
      </c>
      <c r="AQ39" s="38">
        <f t="shared" si="21"/>
        <v>-1</v>
      </c>
      <c r="AR39" s="39" t="str">
        <f t="shared" si="21"/>
        <v/>
      </c>
      <c r="AS39" s="40">
        <f t="shared" si="21"/>
        <v>-0.15044247787610621</v>
      </c>
      <c r="AT39" s="40">
        <f t="shared" si="21"/>
        <v>-0.14423089732124217</v>
      </c>
      <c r="AU39" s="119">
        <f t="shared" si="11"/>
        <v>50.187604166666667</v>
      </c>
      <c r="AV39" s="120">
        <f t="shared" si="2"/>
        <v>49.361045454545454</v>
      </c>
      <c r="AW39" s="121">
        <f t="shared" si="3"/>
        <v>0.82655871212121212</v>
      </c>
      <c r="AX39" s="119">
        <f t="shared" si="4"/>
        <v>0</v>
      </c>
      <c r="AY39" s="120">
        <f t="shared" si="5"/>
        <v>66.773333333333326</v>
      </c>
      <c r="AZ39" s="121">
        <f t="shared" si="17"/>
        <v>-66.773333333333326</v>
      </c>
    </row>
    <row r="40" spans="1:52" x14ac:dyDescent="0.2">
      <c r="A40" t="s">
        <v>46</v>
      </c>
      <c r="B40" t="s">
        <v>46</v>
      </c>
      <c r="C40" t="s">
        <v>47</v>
      </c>
      <c r="D40" t="s">
        <v>47</v>
      </c>
      <c r="E40" t="s">
        <v>45</v>
      </c>
      <c r="F40" s="4">
        <f t="shared" si="18"/>
        <v>46045</v>
      </c>
      <c r="G40" t="s">
        <v>40</v>
      </c>
      <c r="H40" s="28">
        <v>308</v>
      </c>
      <c r="I40" s="2">
        <v>4</v>
      </c>
      <c r="J40" s="2">
        <v>0</v>
      </c>
      <c r="K40" s="2">
        <v>17577.27</v>
      </c>
      <c r="L40" s="2">
        <v>1112.69</v>
      </c>
      <c r="M40" s="29">
        <v>0</v>
      </c>
      <c r="N40" s="31">
        <f t="shared" si="13"/>
        <v>312</v>
      </c>
      <c r="O40" s="30">
        <f t="shared" si="14"/>
        <v>18689.96</v>
      </c>
      <c r="P40" t="s">
        <v>49</v>
      </c>
      <c r="Q40" t="s">
        <v>49</v>
      </c>
      <c r="R40" t="s">
        <v>47</v>
      </c>
      <c r="S40" t="s">
        <v>47</v>
      </c>
      <c r="T40" t="s">
        <v>45</v>
      </c>
      <c r="U40" s="4">
        <f t="shared" si="19"/>
        <v>45681</v>
      </c>
      <c r="V40" t="s">
        <v>40</v>
      </c>
      <c r="W40" s="28">
        <v>406</v>
      </c>
      <c r="X40" s="2">
        <v>2</v>
      </c>
      <c r="Y40" s="2">
        <v>0</v>
      </c>
      <c r="Z40" s="2">
        <v>22977.42</v>
      </c>
      <c r="AA40" s="2">
        <v>232.25</v>
      </c>
      <c r="AB40" s="29">
        <v>0</v>
      </c>
      <c r="AC40" s="31">
        <f t="shared" si="15"/>
        <v>408</v>
      </c>
      <c r="AD40" s="30">
        <f t="shared" si="16"/>
        <v>23209.67</v>
      </c>
      <c r="AE40" s="2">
        <f t="shared" si="20"/>
        <v>-98</v>
      </c>
      <c r="AF40" s="2">
        <f t="shared" si="20"/>
        <v>2</v>
      </c>
      <c r="AG40" s="2">
        <f t="shared" si="20"/>
        <v>0</v>
      </c>
      <c r="AH40" s="2">
        <f t="shared" si="20"/>
        <v>-5400.1499999999978</v>
      </c>
      <c r="AI40" s="2">
        <f t="shared" si="20"/>
        <v>880.44</v>
      </c>
      <c r="AJ40" s="29">
        <f t="shared" si="20"/>
        <v>0</v>
      </c>
      <c r="AK40" s="31">
        <f t="shared" si="20"/>
        <v>-96</v>
      </c>
      <c r="AL40" s="31">
        <f t="shared" si="20"/>
        <v>-4519.7099999999991</v>
      </c>
      <c r="AM40" s="38">
        <f t="shared" si="21"/>
        <v>-0.2413793103448276</v>
      </c>
      <c r="AN40" s="38">
        <f t="shared" si="21"/>
        <v>1</v>
      </c>
      <c r="AO40" s="38" t="str">
        <f t="shared" si="21"/>
        <v/>
      </c>
      <c r="AP40" s="38">
        <f t="shared" si="21"/>
        <v>-0.23501985862642535</v>
      </c>
      <c r="AQ40" s="38">
        <f t="shared" si="21"/>
        <v>3.7909149623250809</v>
      </c>
      <c r="AR40" s="39" t="str">
        <f t="shared" si="21"/>
        <v/>
      </c>
      <c r="AS40" s="40">
        <f t="shared" si="21"/>
        <v>-0.23529411764705882</v>
      </c>
      <c r="AT40" s="40">
        <f t="shared" si="21"/>
        <v>-0.19473391909492893</v>
      </c>
      <c r="AU40" s="119">
        <f t="shared" si="11"/>
        <v>57.06905844155844</v>
      </c>
      <c r="AV40" s="120">
        <f t="shared" si="2"/>
        <v>56.594630541871915</v>
      </c>
      <c r="AW40" s="121">
        <f t="shared" si="3"/>
        <v>0.47442789968652477</v>
      </c>
      <c r="AX40" s="119">
        <f t="shared" si="4"/>
        <v>278.17250000000001</v>
      </c>
      <c r="AY40" s="120">
        <f t="shared" si="5"/>
        <v>116.125</v>
      </c>
      <c r="AZ40" s="121">
        <f t="shared" si="17"/>
        <v>162.04750000000001</v>
      </c>
    </row>
    <row r="41" spans="1:52" ht="13.5" thickBot="1" x14ac:dyDescent="0.25">
      <c r="A41" t="s">
        <v>46</v>
      </c>
      <c r="B41" t="s">
        <v>46</v>
      </c>
      <c r="C41" t="s">
        <v>47</v>
      </c>
      <c r="D41" t="s">
        <v>47</v>
      </c>
      <c r="E41" t="s">
        <v>45</v>
      </c>
      <c r="F41" s="59">
        <f t="shared" si="18"/>
        <v>46046</v>
      </c>
      <c r="G41" s="42" t="s">
        <v>41</v>
      </c>
      <c r="H41" s="43">
        <v>447</v>
      </c>
      <c r="I41" s="44">
        <v>1</v>
      </c>
      <c r="J41" s="44">
        <v>0</v>
      </c>
      <c r="K41" s="44">
        <v>45465.97</v>
      </c>
      <c r="L41" s="44">
        <v>39.979999999999997</v>
      </c>
      <c r="M41" s="45">
        <v>0</v>
      </c>
      <c r="N41" s="47">
        <f t="shared" si="13"/>
        <v>448</v>
      </c>
      <c r="O41" s="46">
        <f t="shared" si="14"/>
        <v>45505.950000000004</v>
      </c>
      <c r="P41" t="s">
        <v>49</v>
      </c>
      <c r="Q41" t="s">
        <v>49</v>
      </c>
      <c r="R41" t="s">
        <v>47</v>
      </c>
      <c r="S41" t="s">
        <v>47</v>
      </c>
      <c r="T41" t="s">
        <v>45</v>
      </c>
      <c r="U41" s="59">
        <f t="shared" si="19"/>
        <v>45682</v>
      </c>
      <c r="V41" s="42" t="s">
        <v>41</v>
      </c>
      <c r="W41" s="43">
        <v>441</v>
      </c>
      <c r="X41" s="44">
        <v>2</v>
      </c>
      <c r="Y41" s="44">
        <v>0</v>
      </c>
      <c r="Z41" s="44">
        <v>37343.06</v>
      </c>
      <c r="AA41" s="44">
        <v>102.93</v>
      </c>
      <c r="AB41" s="45">
        <v>0</v>
      </c>
      <c r="AC41" s="47">
        <f t="shared" si="15"/>
        <v>443</v>
      </c>
      <c r="AD41" s="46">
        <f t="shared" si="16"/>
        <v>37445.99</v>
      </c>
      <c r="AE41" s="44">
        <f t="shared" si="20"/>
        <v>6</v>
      </c>
      <c r="AF41" s="44">
        <f t="shared" si="20"/>
        <v>-1</v>
      </c>
      <c r="AG41" s="44">
        <f t="shared" si="20"/>
        <v>0</v>
      </c>
      <c r="AH41" s="44">
        <f t="shared" si="20"/>
        <v>8122.9100000000035</v>
      </c>
      <c r="AI41" s="44">
        <f t="shared" si="20"/>
        <v>-62.95000000000001</v>
      </c>
      <c r="AJ41" s="45">
        <f t="shared" si="20"/>
        <v>0</v>
      </c>
      <c r="AK41" s="47">
        <f t="shared" si="20"/>
        <v>5</v>
      </c>
      <c r="AL41" s="47">
        <f t="shared" si="20"/>
        <v>8059.9600000000064</v>
      </c>
      <c r="AM41" s="56">
        <f t="shared" si="21"/>
        <v>1.3605442176870748E-2</v>
      </c>
      <c r="AN41" s="56">
        <f t="shared" si="21"/>
        <v>-0.5</v>
      </c>
      <c r="AO41" s="56" t="str">
        <f t="shared" si="21"/>
        <v/>
      </c>
      <c r="AP41" s="56">
        <f t="shared" si="21"/>
        <v>0.21752127436798174</v>
      </c>
      <c r="AQ41" s="56">
        <f t="shared" si="21"/>
        <v>-0.61158068590304093</v>
      </c>
      <c r="AR41" s="57" t="str">
        <f t="shared" si="21"/>
        <v/>
      </c>
      <c r="AS41" s="58">
        <f t="shared" si="21"/>
        <v>1.1286681715575621E-2</v>
      </c>
      <c r="AT41" s="58">
        <f t="shared" si="21"/>
        <v>0.21524227293763651</v>
      </c>
      <c r="AU41" s="122">
        <f t="shared" si="11"/>
        <v>101.71357941834452</v>
      </c>
      <c r="AV41" s="123">
        <f t="shared" si="2"/>
        <v>84.678140589569153</v>
      </c>
      <c r="AW41" s="124">
        <f t="shared" si="3"/>
        <v>17.035438828775369</v>
      </c>
      <c r="AX41" s="122">
        <f t="shared" si="4"/>
        <v>39.979999999999997</v>
      </c>
      <c r="AY41" s="123">
        <f t="shared" si="5"/>
        <v>51.465000000000003</v>
      </c>
      <c r="AZ41" s="124">
        <f t="shared" si="17"/>
        <v>-11.485000000000007</v>
      </c>
    </row>
    <row r="42" spans="1:52" x14ac:dyDescent="0.2">
      <c r="A42" t="s">
        <v>46</v>
      </c>
      <c r="B42" t="s">
        <v>46</v>
      </c>
      <c r="C42" t="s">
        <v>56</v>
      </c>
      <c r="D42" t="s">
        <v>47</v>
      </c>
      <c r="E42" t="s">
        <v>51</v>
      </c>
      <c r="F42" s="4">
        <f t="shared" si="18"/>
        <v>46047</v>
      </c>
      <c r="G42" t="s">
        <v>35</v>
      </c>
      <c r="H42" s="28">
        <v>144</v>
      </c>
      <c r="I42" s="2">
        <v>2</v>
      </c>
      <c r="J42" s="2">
        <v>0</v>
      </c>
      <c r="K42" s="2">
        <v>7700.22</v>
      </c>
      <c r="L42" s="2">
        <v>182.72</v>
      </c>
      <c r="M42" s="29">
        <v>0</v>
      </c>
      <c r="N42" s="31">
        <f t="shared" si="13"/>
        <v>146</v>
      </c>
      <c r="O42" s="30">
        <f t="shared" si="14"/>
        <v>7882.9400000000005</v>
      </c>
      <c r="P42" t="s">
        <v>49</v>
      </c>
      <c r="Q42" t="s">
        <v>49</v>
      </c>
      <c r="R42" t="s">
        <v>56</v>
      </c>
      <c r="S42" t="s">
        <v>47</v>
      </c>
      <c r="T42" t="s">
        <v>51</v>
      </c>
      <c r="U42" s="4">
        <f t="shared" si="19"/>
        <v>45683</v>
      </c>
      <c r="V42" t="s">
        <v>35</v>
      </c>
      <c r="W42" s="28">
        <v>191</v>
      </c>
      <c r="X42" s="2">
        <v>2</v>
      </c>
      <c r="Y42" s="2">
        <v>0</v>
      </c>
      <c r="Z42" s="2">
        <v>9109.65</v>
      </c>
      <c r="AA42" s="2">
        <v>404.59</v>
      </c>
      <c r="AB42" s="29">
        <v>0</v>
      </c>
      <c r="AC42" s="31">
        <f t="shared" si="15"/>
        <v>193</v>
      </c>
      <c r="AD42" s="30">
        <f t="shared" si="16"/>
        <v>9514.24</v>
      </c>
      <c r="AE42" s="2">
        <f t="shared" si="20"/>
        <v>-47</v>
      </c>
      <c r="AF42" s="2">
        <f t="shared" si="20"/>
        <v>0</v>
      </c>
      <c r="AG42" s="2">
        <f t="shared" si="20"/>
        <v>0</v>
      </c>
      <c r="AH42" s="2">
        <f t="shared" si="20"/>
        <v>-1409.4299999999994</v>
      </c>
      <c r="AI42" s="2">
        <f t="shared" si="20"/>
        <v>-221.86999999999998</v>
      </c>
      <c r="AJ42" s="29">
        <f t="shared" si="20"/>
        <v>0</v>
      </c>
      <c r="AK42" s="31">
        <f t="shared" si="20"/>
        <v>-47</v>
      </c>
      <c r="AL42" s="31">
        <f t="shared" si="20"/>
        <v>-1631.2999999999993</v>
      </c>
      <c r="AM42" s="38">
        <f t="shared" si="21"/>
        <v>-0.24607329842931938</v>
      </c>
      <c r="AN42" s="38">
        <f t="shared" si="21"/>
        <v>0</v>
      </c>
      <c r="AO42" s="38" t="str">
        <f t="shared" si="21"/>
        <v/>
      </c>
      <c r="AP42" s="38">
        <f t="shared" si="21"/>
        <v>-0.15471834812533955</v>
      </c>
      <c r="AQ42" s="38">
        <f t="shared" si="21"/>
        <v>-0.5483823129587978</v>
      </c>
      <c r="AR42" s="39" t="str">
        <f t="shared" si="21"/>
        <v/>
      </c>
      <c r="AS42" s="40">
        <f t="shared" si="21"/>
        <v>-0.24352331606217617</v>
      </c>
      <c r="AT42" s="40">
        <f t="shared" si="21"/>
        <v>-0.17145878178393642</v>
      </c>
      <c r="AU42" s="119">
        <f t="shared" si="11"/>
        <v>53.473750000000003</v>
      </c>
      <c r="AV42" s="120">
        <f t="shared" si="2"/>
        <v>47.694502617801042</v>
      </c>
      <c r="AW42" s="121">
        <f t="shared" si="3"/>
        <v>5.7792473821989603</v>
      </c>
      <c r="AX42" s="119">
        <f t="shared" si="4"/>
        <v>91.36</v>
      </c>
      <c r="AY42" s="120">
        <f t="shared" si="5"/>
        <v>202.29499999999999</v>
      </c>
      <c r="AZ42" s="121">
        <f t="shared" si="17"/>
        <v>-110.93499999999999</v>
      </c>
    </row>
    <row r="43" spans="1:52" x14ac:dyDescent="0.2">
      <c r="A43" t="s">
        <v>46</v>
      </c>
      <c r="B43" t="s">
        <v>46</v>
      </c>
      <c r="C43" t="s">
        <v>56</v>
      </c>
      <c r="D43" t="s">
        <v>47</v>
      </c>
      <c r="E43" t="s">
        <v>51</v>
      </c>
      <c r="F43" s="4">
        <f t="shared" si="18"/>
        <v>46048</v>
      </c>
      <c r="G43" t="s">
        <v>36</v>
      </c>
      <c r="H43" s="28">
        <v>157</v>
      </c>
      <c r="I43" s="2">
        <v>1</v>
      </c>
      <c r="J43" s="2">
        <v>0</v>
      </c>
      <c r="K43" s="2">
        <v>8931.89</v>
      </c>
      <c r="L43" s="2">
        <v>260.89999999999998</v>
      </c>
      <c r="M43" s="29">
        <v>0</v>
      </c>
      <c r="N43" s="31">
        <f t="shared" si="13"/>
        <v>158</v>
      </c>
      <c r="O43" s="30">
        <f t="shared" si="14"/>
        <v>9192.7899999999991</v>
      </c>
      <c r="P43" t="s">
        <v>49</v>
      </c>
      <c r="Q43" t="s">
        <v>49</v>
      </c>
      <c r="R43" t="s">
        <v>56</v>
      </c>
      <c r="S43" t="s">
        <v>47</v>
      </c>
      <c r="T43" t="s">
        <v>51</v>
      </c>
      <c r="U43" s="4">
        <f t="shared" si="19"/>
        <v>45684</v>
      </c>
      <c r="V43" t="s">
        <v>36</v>
      </c>
      <c r="W43" s="28">
        <v>158</v>
      </c>
      <c r="X43" s="2">
        <v>2</v>
      </c>
      <c r="Y43" s="2">
        <v>0</v>
      </c>
      <c r="Z43" s="2">
        <v>10007.209999999999</v>
      </c>
      <c r="AA43" s="2">
        <v>119.94</v>
      </c>
      <c r="AB43" s="29">
        <v>0</v>
      </c>
      <c r="AC43" s="31">
        <f t="shared" si="15"/>
        <v>160</v>
      </c>
      <c r="AD43" s="30">
        <f t="shared" si="16"/>
        <v>10127.15</v>
      </c>
      <c r="AE43" s="2">
        <f t="shared" si="20"/>
        <v>-1</v>
      </c>
      <c r="AF43" s="2">
        <f t="shared" si="20"/>
        <v>-1</v>
      </c>
      <c r="AG43" s="2">
        <f t="shared" si="20"/>
        <v>0</v>
      </c>
      <c r="AH43" s="2">
        <f t="shared" si="20"/>
        <v>-1075.3199999999997</v>
      </c>
      <c r="AI43" s="2">
        <f t="shared" si="20"/>
        <v>140.95999999999998</v>
      </c>
      <c r="AJ43" s="29">
        <f t="shared" si="20"/>
        <v>0</v>
      </c>
      <c r="AK43" s="31">
        <f t="shared" si="20"/>
        <v>-2</v>
      </c>
      <c r="AL43" s="31">
        <f t="shared" si="20"/>
        <v>-934.36000000000058</v>
      </c>
      <c r="AM43" s="38">
        <f t="shared" si="21"/>
        <v>-6.3291139240506328E-3</v>
      </c>
      <c r="AN43" s="38">
        <f t="shared" si="21"/>
        <v>-0.5</v>
      </c>
      <c r="AO43" s="38" t="str">
        <f t="shared" si="21"/>
        <v/>
      </c>
      <c r="AP43" s="38">
        <f t="shared" si="21"/>
        <v>-0.10745452528726786</v>
      </c>
      <c r="AQ43" s="38">
        <f t="shared" si="21"/>
        <v>1.1752542938135733</v>
      </c>
      <c r="AR43" s="39" t="str">
        <f t="shared" si="21"/>
        <v/>
      </c>
      <c r="AS43" s="40">
        <f t="shared" si="21"/>
        <v>-1.2500000000000001E-2</v>
      </c>
      <c r="AT43" s="40">
        <f t="shared" si="21"/>
        <v>-9.2262877512429523E-2</v>
      </c>
      <c r="AU43" s="119">
        <f t="shared" si="11"/>
        <v>56.891019108280254</v>
      </c>
      <c r="AV43" s="120">
        <f t="shared" si="2"/>
        <v>63.336772151898728</v>
      </c>
      <c r="AW43" s="121">
        <f t="shared" si="3"/>
        <v>-6.445753043618474</v>
      </c>
      <c r="AX43" s="119">
        <f t="shared" si="4"/>
        <v>260.89999999999998</v>
      </c>
      <c r="AY43" s="120">
        <f t="shared" si="5"/>
        <v>59.97</v>
      </c>
      <c r="AZ43" s="121">
        <f t="shared" si="17"/>
        <v>200.92999999999998</v>
      </c>
    </row>
    <row r="44" spans="1:52" x14ac:dyDescent="0.2">
      <c r="A44" t="s">
        <v>46</v>
      </c>
      <c r="B44" t="s">
        <v>46</v>
      </c>
      <c r="C44" t="s">
        <v>56</v>
      </c>
      <c r="D44" t="s">
        <v>47</v>
      </c>
      <c r="E44" t="s">
        <v>51</v>
      </c>
      <c r="F44" s="4">
        <f t="shared" si="18"/>
        <v>46049</v>
      </c>
      <c r="G44" t="s">
        <v>37</v>
      </c>
      <c r="H44" s="28">
        <v>178</v>
      </c>
      <c r="I44" s="2">
        <v>1</v>
      </c>
      <c r="J44" s="2">
        <v>0</v>
      </c>
      <c r="K44" s="2">
        <v>9915.48</v>
      </c>
      <c r="L44" s="2">
        <v>20.97</v>
      </c>
      <c r="M44" s="29">
        <v>0</v>
      </c>
      <c r="N44" s="31">
        <f t="shared" si="13"/>
        <v>179</v>
      </c>
      <c r="O44" s="30">
        <f t="shared" si="14"/>
        <v>9936.4499999999989</v>
      </c>
      <c r="P44" t="s">
        <v>49</v>
      </c>
      <c r="Q44" t="s">
        <v>49</v>
      </c>
      <c r="R44" t="s">
        <v>56</v>
      </c>
      <c r="S44" t="s">
        <v>47</v>
      </c>
      <c r="T44" t="s">
        <v>51</v>
      </c>
      <c r="U44" s="4">
        <f t="shared" si="19"/>
        <v>45685</v>
      </c>
      <c r="V44" t="s">
        <v>37</v>
      </c>
      <c r="W44" s="28">
        <v>171</v>
      </c>
      <c r="X44" s="2">
        <v>0</v>
      </c>
      <c r="Y44" s="2">
        <v>0</v>
      </c>
      <c r="Z44" s="2">
        <v>9571.31</v>
      </c>
      <c r="AA44" s="2">
        <v>0</v>
      </c>
      <c r="AB44" s="29">
        <v>0</v>
      </c>
      <c r="AC44" s="31">
        <f t="shared" si="15"/>
        <v>171</v>
      </c>
      <c r="AD44" s="30">
        <f t="shared" si="16"/>
        <v>9571.31</v>
      </c>
      <c r="AE44" s="2">
        <f t="shared" si="20"/>
        <v>7</v>
      </c>
      <c r="AF44" s="2">
        <f t="shared" si="20"/>
        <v>1</v>
      </c>
      <c r="AG44" s="2">
        <f t="shared" si="20"/>
        <v>0</v>
      </c>
      <c r="AH44" s="2">
        <f t="shared" si="20"/>
        <v>344.17000000000007</v>
      </c>
      <c r="AI44" s="2">
        <f t="shared" si="20"/>
        <v>20.97</v>
      </c>
      <c r="AJ44" s="29">
        <f t="shared" si="20"/>
        <v>0</v>
      </c>
      <c r="AK44" s="31">
        <f t="shared" si="20"/>
        <v>8</v>
      </c>
      <c r="AL44" s="31">
        <f t="shared" si="20"/>
        <v>365.13999999999942</v>
      </c>
      <c r="AM44" s="38">
        <f t="shared" si="21"/>
        <v>4.0935672514619881E-2</v>
      </c>
      <c r="AN44" s="38" t="str">
        <f t="shared" si="21"/>
        <v/>
      </c>
      <c r="AO44" s="38" t="str">
        <f t="shared" si="21"/>
        <v/>
      </c>
      <c r="AP44" s="38">
        <f t="shared" si="21"/>
        <v>3.5958505157601219E-2</v>
      </c>
      <c r="AQ44" s="38" t="str">
        <f t="shared" si="21"/>
        <v/>
      </c>
      <c r="AR44" s="39" t="str">
        <f t="shared" si="21"/>
        <v/>
      </c>
      <c r="AS44" s="40">
        <f t="shared" si="21"/>
        <v>4.6783625730994149E-2</v>
      </c>
      <c r="AT44" s="40">
        <f t="shared" si="21"/>
        <v>3.8149427821269968E-2</v>
      </c>
      <c r="AU44" s="119">
        <f t="shared" si="11"/>
        <v>55.704943820224713</v>
      </c>
      <c r="AV44" s="120">
        <f t="shared" si="2"/>
        <v>55.9725730994152</v>
      </c>
      <c r="AW44" s="121">
        <f t="shared" si="3"/>
        <v>-0.26762927919048707</v>
      </c>
      <c r="AX44" s="119">
        <f t="shared" si="4"/>
        <v>20.97</v>
      </c>
      <c r="AY44" s="120">
        <f t="shared" si="5"/>
        <v>0</v>
      </c>
      <c r="AZ44" s="121">
        <f t="shared" si="17"/>
        <v>20.97</v>
      </c>
    </row>
    <row r="45" spans="1:52" x14ac:dyDescent="0.2">
      <c r="A45" t="s">
        <v>46</v>
      </c>
      <c r="B45" t="s">
        <v>46</v>
      </c>
      <c r="C45" t="s">
        <v>56</v>
      </c>
      <c r="D45" t="s">
        <v>47</v>
      </c>
      <c r="E45" t="s">
        <v>51</v>
      </c>
      <c r="F45" s="4">
        <f t="shared" si="18"/>
        <v>46050</v>
      </c>
      <c r="G45" t="s">
        <v>38</v>
      </c>
      <c r="H45" s="28">
        <v>191</v>
      </c>
      <c r="I45" s="2">
        <v>0</v>
      </c>
      <c r="J45" s="2">
        <v>0</v>
      </c>
      <c r="K45" s="2">
        <v>10944.83</v>
      </c>
      <c r="L45" s="2">
        <v>0</v>
      </c>
      <c r="M45" s="29">
        <v>0</v>
      </c>
      <c r="N45" s="31">
        <f t="shared" si="13"/>
        <v>191</v>
      </c>
      <c r="O45" s="30">
        <f t="shared" si="14"/>
        <v>10944.83</v>
      </c>
      <c r="P45" t="s">
        <v>49</v>
      </c>
      <c r="Q45" t="s">
        <v>49</v>
      </c>
      <c r="R45" t="s">
        <v>56</v>
      </c>
      <c r="S45" t="s">
        <v>47</v>
      </c>
      <c r="T45" t="s">
        <v>51</v>
      </c>
      <c r="U45" s="4">
        <f t="shared" si="19"/>
        <v>45686</v>
      </c>
      <c r="V45" t="s">
        <v>38</v>
      </c>
      <c r="W45" s="28">
        <v>184</v>
      </c>
      <c r="X45" s="2">
        <v>5</v>
      </c>
      <c r="Y45" s="2">
        <v>0</v>
      </c>
      <c r="Z45" s="2">
        <v>9923.93</v>
      </c>
      <c r="AA45" s="2">
        <v>1045.5899999999999</v>
      </c>
      <c r="AB45" s="29">
        <v>0</v>
      </c>
      <c r="AC45" s="31">
        <f t="shared" si="15"/>
        <v>189</v>
      </c>
      <c r="AD45" s="30">
        <f t="shared" si="16"/>
        <v>10969.52</v>
      </c>
      <c r="AE45" s="2">
        <f t="shared" si="20"/>
        <v>7</v>
      </c>
      <c r="AF45" s="2">
        <f t="shared" si="20"/>
        <v>-5</v>
      </c>
      <c r="AG45" s="2">
        <f t="shared" si="20"/>
        <v>0</v>
      </c>
      <c r="AH45" s="2">
        <f t="shared" si="20"/>
        <v>1020.8999999999996</v>
      </c>
      <c r="AI45" s="2">
        <f t="shared" si="20"/>
        <v>-1045.5899999999999</v>
      </c>
      <c r="AJ45" s="29">
        <f t="shared" si="20"/>
        <v>0</v>
      </c>
      <c r="AK45" s="31">
        <f t="shared" si="20"/>
        <v>2</v>
      </c>
      <c r="AL45" s="31">
        <f t="shared" si="20"/>
        <v>-24.690000000000509</v>
      </c>
      <c r="AM45" s="38">
        <f t="shared" si="21"/>
        <v>3.8043478260869568E-2</v>
      </c>
      <c r="AN45" s="38">
        <f t="shared" si="21"/>
        <v>-1</v>
      </c>
      <c r="AO45" s="38" t="str">
        <f t="shared" si="21"/>
        <v/>
      </c>
      <c r="AP45" s="38">
        <f t="shared" si="21"/>
        <v>0.1028725514992548</v>
      </c>
      <c r="AQ45" s="38">
        <f t="shared" si="21"/>
        <v>-1</v>
      </c>
      <c r="AR45" s="39" t="str">
        <f t="shared" si="21"/>
        <v/>
      </c>
      <c r="AS45" s="40">
        <f t="shared" si="21"/>
        <v>1.0582010582010581E-2</v>
      </c>
      <c r="AT45" s="40">
        <f t="shared" si="21"/>
        <v>-2.2507821673145687E-3</v>
      </c>
      <c r="AU45" s="119">
        <f t="shared" si="11"/>
        <v>57.302774869109946</v>
      </c>
      <c r="AV45" s="120">
        <f t="shared" si="2"/>
        <v>53.934402173913043</v>
      </c>
      <c r="AW45" s="121">
        <f t="shared" si="3"/>
        <v>3.3683726951969035</v>
      </c>
      <c r="AX45" s="119">
        <f t="shared" si="4"/>
        <v>0</v>
      </c>
      <c r="AY45" s="120">
        <f t="shared" si="5"/>
        <v>209.11799999999999</v>
      </c>
      <c r="AZ45" s="121">
        <f t="shared" si="17"/>
        <v>-209.11799999999999</v>
      </c>
    </row>
    <row r="46" spans="1:52" x14ac:dyDescent="0.2">
      <c r="A46" t="s">
        <v>46</v>
      </c>
      <c r="B46" t="s">
        <v>46</v>
      </c>
      <c r="C46" t="s">
        <v>56</v>
      </c>
      <c r="D46" t="s">
        <v>47</v>
      </c>
      <c r="E46" t="s">
        <v>51</v>
      </c>
      <c r="F46" s="4">
        <f t="shared" si="18"/>
        <v>46051</v>
      </c>
      <c r="G46" t="s">
        <v>39</v>
      </c>
      <c r="H46" s="28">
        <v>221</v>
      </c>
      <c r="I46" s="2">
        <v>2</v>
      </c>
      <c r="J46" s="2">
        <v>0</v>
      </c>
      <c r="K46" s="2">
        <v>14783.75</v>
      </c>
      <c r="L46" s="2">
        <v>231.85</v>
      </c>
      <c r="M46" s="29">
        <v>0</v>
      </c>
      <c r="N46" s="31">
        <f t="shared" si="13"/>
        <v>223</v>
      </c>
      <c r="O46" s="30">
        <f t="shared" si="14"/>
        <v>15015.6</v>
      </c>
      <c r="P46" t="s">
        <v>49</v>
      </c>
      <c r="Q46" t="s">
        <v>49</v>
      </c>
      <c r="R46" t="s">
        <v>56</v>
      </c>
      <c r="S46" t="s">
        <v>47</v>
      </c>
      <c r="T46" t="s">
        <v>51</v>
      </c>
      <c r="U46" s="4">
        <f t="shared" si="19"/>
        <v>45687</v>
      </c>
      <c r="V46" t="s">
        <v>39</v>
      </c>
      <c r="W46" s="28">
        <v>151</v>
      </c>
      <c r="X46" s="2">
        <v>3</v>
      </c>
      <c r="Y46" s="2">
        <v>0</v>
      </c>
      <c r="Z46" s="2">
        <v>7869.5</v>
      </c>
      <c r="AA46" s="2">
        <v>372.54</v>
      </c>
      <c r="AB46" s="29">
        <v>0</v>
      </c>
      <c r="AC46" s="31">
        <f t="shared" si="15"/>
        <v>154</v>
      </c>
      <c r="AD46" s="30">
        <f t="shared" si="16"/>
        <v>8242.0400000000009</v>
      </c>
      <c r="AE46" s="2">
        <f t="shared" si="20"/>
        <v>70</v>
      </c>
      <c r="AF46" s="2">
        <f t="shared" si="20"/>
        <v>-1</v>
      </c>
      <c r="AG46" s="2">
        <f t="shared" si="20"/>
        <v>0</v>
      </c>
      <c r="AH46" s="2">
        <f t="shared" si="20"/>
        <v>6914.25</v>
      </c>
      <c r="AI46" s="2">
        <f t="shared" si="20"/>
        <v>-140.69000000000003</v>
      </c>
      <c r="AJ46" s="29">
        <f t="shared" si="20"/>
        <v>0</v>
      </c>
      <c r="AK46" s="31">
        <f t="shared" si="20"/>
        <v>69</v>
      </c>
      <c r="AL46" s="31">
        <f t="shared" si="20"/>
        <v>6773.5599999999995</v>
      </c>
      <c r="AM46" s="38">
        <f t="shared" si="21"/>
        <v>0.46357615894039733</v>
      </c>
      <c r="AN46" s="38">
        <f t="shared" si="21"/>
        <v>-0.33333333333333331</v>
      </c>
      <c r="AO46" s="38" t="str">
        <f t="shared" si="21"/>
        <v/>
      </c>
      <c r="AP46" s="38">
        <f t="shared" si="21"/>
        <v>0.87861363491962641</v>
      </c>
      <c r="AQ46" s="38">
        <f t="shared" si="21"/>
        <v>-0.3776507220701133</v>
      </c>
      <c r="AR46" s="39" t="str">
        <f t="shared" si="21"/>
        <v/>
      </c>
      <c r="AS46" s="40">
        <f t="shared" si="21"/>
        <v>0.44805194805194803</v>
      </c>
      <c r="AT46" s="40">
        <f t="shared" si="21"/>
        <v>0.82183051768736848</v>
      </c>
      <c r="AU46" s="119">
        <f t="shared" si="11"/>
        <v>66.894796380090497</v>
      </c>
      <c r="AV46" s="120">
        <f t="shared" si="2"/>
        <v>52.115894039735096</v>
      </c>
      <c r="AW46" s="121">
        <f t="shared" si="3"/>
        <v>14.778902340355401</v>
      </c>
      <c r="AX46" s="119">
        <f t="shared" si="4"/>
        <v>115.925</v>
      </c>
      <c r="AY46" s="120">
        <f t="shared" si="5"/>
        <v>124.18</v>
      </c>
      <c r="AZ46" s="121">
        <f t="shared" si="17"/>
        <v>-8.2550000000000097</v>
      </c>
    </row>
    <row r="47" spans="1:52" x14ac:dyDescent="0.2">
      <c r="A47" t="s">
        <v>46</v>
      </c>
      <c r="B47" t="s">
        <v>46</v>
      </c>
      <c r="C47" t="s">
        <v>56</v>
      </c>
      <c r="D47" t="s">
        <v>47</v>
      </c>
      <c r="E47" t="s">
        <v>51</v>
      </c>
      <c r="F47" s="4">
        <f t="shared" si="18"/>
        <v>46052</v>
      </c>
      <c r="G47" t="s">
        <v>40</v>
      </c>
      <c r="H47" s="28">
        <v>403</v>
      </c>
      <c r="I47" s="2">
        <v>4</v>
      </c>
      <c r="J47" s="2">
        <v>0</v>
      </c>
      <c r="K47" s="2">
        <v>24537.61</v>
      </c>
      <c r="L47" s="2">
        <v>441.61</v>
      </c>
      <c r="M47" s="29">
        <v>0</v>
      </c>
      <c r="N47" s="31">
        <f t="shared" si="13"/>
        <v>407</v>
      </c>
      <c r="O47" s="30">
        <f t="shared" si="14"/>
        <v>24979.22</v>
      </c>
      <c r="P47" t="s">
        <v>49</v>
      </c>
      <c r="Q47" t="s">
        <v>49</v>
      </c>
      <c r="R47" t="s">
        <v>56</v>
      </c>
      <c r="S47" t="s">
        <v>47</v>
      </c>
      <c r="T47" t="s">
        <v>51</v>
      </c>
      <c r="U47" s="4">
        <f t="shared" si="19"/>
        <v>45688</v>
      </c>
      <c r="V47" t="s">
        <v>40</v>
      </c>
      <c r="W47" s="28">
        <v>481</v>
      </c>
      <c r="X47" s="2">
        <v>7</v>
      </c>
      <c r="Y47" s="2">
        <v>1</v>
      </c>
      <c r="Z47" s="2">
        <v>26200.420000000002</v>
      </c>
      <c r="AA47" s="2">
        <v>579.82999999999993</v>
      </c>
      <c r="AB47" s="29">
        <v>50.97</v>
      </c>
      <c r="AC47" s="31">
        <f t="shared" si="15"/>
        <v>489</v>
      </c>
      <c r="AD47" s="30">
        <f t="shared" si="16"/>
        <v>26831.22</v>
      </c>
      <c r="AE47" s="2">
        <f t="shared" si="20"/>
        <v>-78</v>
      </c>
      <c r="AF47" s="2">
        <f t="shared" si="20"/>
        <v>-3</v>
      </c>
      <c r="AG47" s="2">
        <f t="shared" si="20"/>
        <v>-1</v>
      </c>
      <c r="AH47" s="2">
        <f t="shared" si="20"/>
        <v>-1662.8100000000013</v>
      </c>
      <c r="AI47" s="2">
        <f t="shared" si="20"/>
        <v>-138.21999999999991</v>
      </c>
      <c r="AJ47" s="29">
        <f t="shared" si="20"/>
        <v>-50.97</v>
      </c>
      <c r="AK47" s="31">
        <f t="shared" si="20"/>
        <v>-82</v>
      </c>
      <c r="AL47" s="31">
        <f t="shared" si="20"/>
        <v>-1852</v>
      </c>
      <c r="AM47" s="38">
        <f t="shared" si="21"/>
        <v>-0.16216216216216217</v>
      </c>
      <c r="AN47" s="38">
        <f t="shared" si="21"/>
        <v>-0.42857142857142855</v>
      </c>
      <c r="AO47" s="38">
        <f t="shared" si="21"/>
        <v>-1</v>
      </c>
      <c r="AP47" s="38">
        <f t="shared" si="21"/>
        <v>-6.34650131562777E-2</v>
      </c>
      <c r="AQ47" s="38">
        <f t="shared" si="21"/>
        <v>-0.23838021489057126</v>
      </c>
      <c r="AR47" s="39">
        <f t="shared" si="21"/>
        <v>-1</v>
      </c>
      <c r="AS47" s="40">
        <f t="shared" si="21"/>
        <v>-0.16768916155419222</v>
      </c>
      <c r="AT47" s="40">
        <f t="shared" si="21"/>
        <v>-6.9024069721764419E-2</v>
      </c>
      <c r="AU47" s="119">
        <f t="shared" si="11"/>
        <v>60.887369727047151</v>
      </c>
      <c r="AV47" s="120">
        <f t="shared" si="2"/>
        <v>54.470727650727653</v>
      </c>
      <c r="AW47" s="121">
        <f t="shared" si="3"/>
        <v>6.4166420763194978</v>
      </c>
      <c r="AX47" s="119">
        <f t="shared" si="4"/>
        <v>110.4025</v>
      </c>
      <c r="AY47" s="120">
        <f t="shared" si="5"/>
        <v>78.849999999999994</v>
      </c>
      <c r="AZ47" s="121">
        <f t="shared" si="17"/>
        <v>31.552500000000009</v>
      </c>
    </row>
    <row r="48" spans="1:52" ht="13.5" thickBot="1" x14ac:dyDescent="0.25">
      <c r="A48" t="s">
        <v>46</v>
      </c>
      <c r="B48" t="s">
        <v>46</v>
      </c>
      <c r="C48" t="s">
        <v>56</v>
      </c>
      <c r="D48" t="s">
        <v>47</v>
      </c>
      <c r="E48" t="s">
        <v>51</v>
      </c>
      <c r="F48" s="59">
        <f t="shared" si="18"/>
        <v>46053</v>
      </c>
      <c r="G48" s="42" t="s">
        <v>41</v>
      </c>
      <c r="H48" s="43">
        <v>412</v>
      </c>
      <c r="I48" s="44">
        <v>3</v>
      </c>
      <c r="J48" s="44">
        <v>0</v>
      </c>
      <c r="K48" s="44">
        <v>23558.45</v>
      </c>
      <c r="L48" s="44">
        <v>125.9</v>
      </c>
      <c r="M48" s="45">
        <v>0</v>
      </c>
      <c r="N48" s="47">
        <f t="shared" si="13"/>
        <v>415</v>
      </c>
      <c r="O48" s="46">
        <f t="shared" si="14"/>
        <v>23684.350000000002</v>
      </c>
      <c r="P48" t="s">
        <v>49</v>
      </c>
      <c r="Q48" t="s">
        <v>49</v>
      </c>
      <c r="R48" t="s">
        <v>56</v>
      </c>
      <c r="S48" t="s">
        <v>56</v>
      </c>
      <c r="T48" t="s">
        <v>51</v>
      </c>
      <c r="U48" s="59">
        <f t="shared" si="19"/>
        <v>45689</v>
      </c>
      <c r="V48" s="42" t="s">
        <v>41</v>
      </c>
      <c r="W48" s="43">
        <v>482</v>
      </c>
      <c r="X48" s="44">
        <v>1</v>
      </c>
      <c r="Y48" s="44">
        <v>0</v>
      </c>
      <c r="Z48" s="44">
        <v>27610.17</v>
      </c>
      <c r="AA48" s="44">
        <v>484.24</v>
      </c>
      <c r="AB48" s="45">
        <v>0</v>
      </c>
      <c r="AC48" s="47">
        <f t="shared" si="15"/>
        <v>483</v>
      </c>
      <c r="AD48" s="46">
        <f t="shared" si="16"/>
        <v>28094.41</v>
      </c>
      <c r="AE48" s="44">
        <f t="shared" si="20"/>
        <v>-70</v>
      </c>
      <c r="AF48" s="44">
        <f t="shared" si="20"/>
        <v>2</v>
      </c>
      <c r="AG48" s="44">
        <f t="shared" si="20"/>
        <v>0</v>
      </c>
      <c r="AH48" s="44">
        <f t="shared" si="20"/>
        <v>-4051.7199999999975</v>
      </c>
      <c r="AI48" s="44">
        <f t="shared" si="20"/>
        <v>-358.34000000000003</v>
      </c>
      <c r="AJ48" s="45">
        <f t="shared" si="20"/>
        <v>0</v>
      </c>
      <c r="AK48" s="47">
        <f t="shared" si="20"/>
        <v>-68</v>
      </c>
      <c r="AL48" s="47">
        <f t="shared" si="20"/>
        <v>-4410.0599999999977</v>
      </c>
      <c r="AM48" s="56">
        <f t="shared" si="21"/>
        <v>-0.14522821576763487</v>
      </c>
      <c r="AN48" s="56">
        <f t="shared" si="21"/>
        <v>2</v>
      </c>
      <c r="AO48" s="56" t="str">
        <f t="shared" si="21"/>
        <v/>
      </c>
      <c r="AP48" s="56">
        <f t="shared" si="21"/>
        <v>-0.14674737605744542</v>
      </c>
      <c r="AQ48" s="56">
        <f t="shared" si="21"/>
        <v>-0.74000495622005624</v>
      </c>
      <c r="AR48" s="57" t="str">
        <f t="shared" si="21"/>
        <v/>
      </c>
      <c r="AS48" s="58">
        <f t="shared" si="21"/>
        <v>-0.14078674948240166</v>
      </c>
      <c r="AT48" s="58">
        <f t="shared" si="21"/>
        <v>-0.15697286399678789</v>
      </c>
      <c r="AU48" s="119">
        <f t="shared" si="11"/>
        <v>57.180703883495148</v>
      </c>
      <c r="AV48" s="120">
        <f t="shared" si="2"/>
        <v>57.282510373443976</v>
      </c>
      <c r="AW48" s="121">
        <f t="shared" si="3"/>
        <v>-0.10180648994882802</v>
      </c>
      <c r="AX48" s="119">
        <f t="shared" si="4"/>
        <v>41.966666666666669</v>
      </c>
      <c r="AY48" s="120">
        <f t="shared" si="5"/>
        <v>484.24</v>
      </c>
      <c r="AZ48" s="121">
        <f t="shared" si="17"/>
        <v>-442.27333333333331</v>
      </c>
    </row>
    <row r="49" spans="1:52" x14ac:dyDescent="0.2">
      <c r="A49" t="s">
        <v>46</v>
      </c>
      <c r="B49" t="s">
        <v>46</v>
      </c>
      <c r="C49" t="s">
        <v>56</v>
      </c>
      <c r="D49" t="s">
        <v>56</v>
      </c>
      <c r="E49" t="s">
        <v>52</v>
      </c>
      <c r="F49" s="4">
        <f t="shared" si="18"/>
        <v>46054</v>
      </c>
      <c r="G49" t="s">
        <v>35</v>
      </c>
      <c r="H49" s="28">
        <v>184</v>
      </c>
      <c r="I49" s="2">
        <v>0</v>
      </c>
      <c r="J49" s="2">
        <v>0</v>
      </c>
      <c r="K49" s="2">
        <v>12127.84</v>
      </c>
      <c r="L49" s="2">
        <v>0</v>
      </c>
      <c r="M49" s="29">
        <v>0</v>
      </c>
      <c r="N49" s="31">
        <f t="shared" si="13"/>
        <v>184</v>
      </c>
      <c r="O49" s="30">
        <f t="shared" si="14"/>
        <v>12127.84</v>
      </c>
      <c r="P49" t="s">
        <v>49</v>
      </c>
      <c r="Q49" t="s">
        <v>49</v>
      </c>
      <c r="R49" t="s">
        <v>56</v>
      </c>
      <c r="S49" t="s">
        <v>56</v>
      </c>
      <c r="T49" t="s">
        <v>52</v>
      </c>
      <c r="U49" s="4">
        <f t="shared" si="19"/>
        <v>45690</v>
      </c>
      <c r="V49" t="s">
        <v>35</v>
      </c>
      <c r="W49" s="28">
        <v>206</v>
      </c>
      <c r="X49" s="2">
        <v>0</v>
      </c>
      <c r="Y49" s="2">
        <v>0</v>
      </c>
      <c r="Z49" s="2">
        <v>11100.05</v>
      </c>
      <c r="AA49" s="2">
        <v>0</v>
      </c>
      <c r="AB49" s="29">
        <v>0</v>
      </c>
      <c r="AC49" s="31">
        <f t="shared" si="15"/>
        <v>206</v>
      </c>
      <c r="AD49" s="30">
        <f t="shared" si="16"/>
        <v>11100.05</v>
      </c>
      <c r="AE49" s="2">
        <f t="shared" si="20"/>
        <v>-22</v>
      </c>
      <c r="AF49" s="2">
        <f t="shared" si="20"/>
        <v>0</v>
      </c>
      <c r="AG49" s="2">
        <f t="shared" si="20"/>
        <v>0</v>
      </c>
      <c r="AH49" s="2">
        <f t="shared" si="20"/>
        <v>1027.7900000000009</v>
      </c>
      <c r="AI49" s="2">
        <f t="shared" si="20"/>
        <v>0</v>
      </c>
      <c r="AJ49" s="29">
        <f t="shared" si="20"/>
        <v>0</v>
      </c>
      <c r="AK49" s="31">
        <f t="shared" si="20"/>
        <v>-22</v>
      </c>
      <c r="AL49" s="31">
        <f t="shared" si="20"/>
        <v>1027.7900000000009</v>
      </c>
      <c r="AM49" s="38">
        <f t="shared" si="21"/>
        <v>-0.10679611650485436</v>
      </c>
      <c r="AN49" s="38" t="str">
        <f t="shared" si="21"/>
        <v/>
      </c>
      <c r="AO49" s="38" t="str">
        <f t="shared" si="21"/>
        <v/>
      </c>
      <c r="AP49" s="38">
        <f t="shared" si="21"/>
        <v>9.2593276606862215E-2</v>
      </c>
      <c r="AQ49" s="38" t="str">
        <f t="shared" si="21"/>
        <v/>
      </c>
      <c r="AR49" s="39" t="str">
        <f t="shared" si="21"/>
        <v/>
      </c>
      <c r="AS49" s="40">
        <f t="shared" si="21"/>
        <v>-0.10679611650485436</v>
      </c>
      <c r="AT49" s="40">
        <f t="shared" si="21"/>
        <v>9.2593276606862215E-2</v>
      </c>
      <c r="AU49" s="119">
        <f t="shared" si="11"/>
        <v>65.912173913043475</v>
      </c>
      <c r="AV49" s="120">
        <f t="shared" si="2"/>
        <v>53.883737864077666</v>
      </c>
      <c r="AW49" s="121">
        <f t="shared" si="3"/>
        <v>12.028436048965808</v>
      </c>
      <c r="AX49" s="119">
        <f t="shared" si="4"/>
        <v>0</v>
      </c>
      <c r="AY49" s="120">
        <f t="shared" si="5"/>
        <v>0</v>
      </c>
      <c r="AZ49" s="121">
        <f t="shared" si="17"/>
        <v>0</v>
      </c>
    </row>
    <row r="50" spans="1:52" x14ac:dyDescent="0.2">
      <c r="A50" t="s">
        <v>46</v>
      </c>
      <c r="B50" t="s">
        <v>46</v>
      </c>
      <c r="C50" t="s">
        <v>56</v>
      </c>
      <c r="D50" t="s">
        <v>56</v>
      </c>
      <c r="E50" t="s">
        <v>52</v>
      </c>
      <c r="F50" s="4">
        <f t="shared" si="18"/>
        <v>46055</v>
      </c>
      <c r="G50" t="s">
        <v>36</v>
      </c>
      <c r="H50" s="28">
        <v>158</v>
      </c>
      <c r="I50" s="2">
        <v>1</v>
      </c>
      <c r="J50" s="2">
        <v>0</v>
      </c>
      <c r="K50" s="2">
        <v>9107.17</v>
      </c>
      <c r="L50" s="2">
        <v>547.76</v>
      </c>
      <c r="M50" s="29">
        <v>0</v>
      </c>
      <c r="N50" s="31">
        <f t="shared" si="13"/>
        <v>159</v>
      </c>
      <c r="O50" s="30">
        <f t="shared" si="14"/>
        <v>9654.93</v>
      </c>
      <c r="P50" t="s">
        <v>49</v>
      </c>
      <c r="Q50" t="s">
        <v>49</v>
      </c>
      <c r="R50" t="s">
        <v>56</v>
      </c>
      <c r="S50" t="s">
        <v>56</v>
      </c>
      <c r="T50" t="s">
        <v>52</v>
      </c>
      <c r="U50" s="4">
        <f t="shared" si="19"/>
        <v>45691</v>
      </c>
      <c r="V50" t="s">
        <v>36</v>
      </c>
      <c r="W50" s="28">
        <v>187</v>
      </c>
      <c r="X50" s="2">
        <v>1</v>
      </c>
      <c r="Y50" s="2">
        <v>0</v>
      </c>
      <c r="Z50" s="2">
        <v>13062.07</v>
      </c>
      <c r="AA50" s="2">
        <v>188.79</v>
      </c>
      <c r="AB50" s="29">
        <v>0</v>
      </c>
      <c r="AC50" s="31">
        <f t="shared" si="15"/>
        <v>188</v>
      </c>
      <c r="AD50" s="30">
        <f t="shared" si="16"/>
        <v>13250.86</v>
      </c>
      <c r="AE50" s="2">
        <f t="shared" si="20"/>
        <v>-29</v>
      </c>
      <c r="AF50" s="2">
        <f t="shared" si="20"/>
        <v>0</v>
      </c>
      <c r="AG50" s="2">
        <f t="shared" si="20"/>
        <v>0</v>
      </c>
      <c r="AH50" s="2">
        <f t="shared" si="20"/>
        <v>-3954.8999999999996</v>
      </c>
      <c r="AI50" s="2">
        <f t="shared" si="20"/>
        <v>358.97</v>
      </c>
      <c r="AJ50" s="29">
        <f t="shared" si="20"/>
        <v>0</v>
      </c>
      <c r="AK50" s="31">
        <f t="shared" si="20"/>
        <v>-29</v>
      </c>
      <c r="AL50" s="31">
        <f t="shared" si="20"/>
        <v>-3595.9300000000003</v>
      </c>
      <c r="AM50" s="38">
        <f t="shared" si="21"/>
        <v>-0.15508021390374332</v>
      </c>
      <c r="AN50" s="38">
        <f t="shared" si="21"/>
        <v>0</v>
      </c>
      <c r="AO50" s="38" t="str">
        <f t="shared" si="21"/>
        <v/>
      </c>
      <c r="AP50" s="38">
        <f t="shared" si="21"/>
        <v>-0.30277743114223088</v>
      </c>
      <c r="AQ50" s="38">
        <f t="shared" si="21"/>
        <v>1.9014248636050641</v>
      </c>
      <c r="AR50" s="39" t="str">
        <f t="shared" si="21"/>
        <v/>
      </c>
      <c r="AS50" s="40">
        <f t="shared" si="21"/>
        <v>-0.15425531914893617</v>
      </c>
      <c r="AT50" s="40">
        <f t="shared" si="21"/>
        <v>-0.27137332973105144</v>
      </c>
      <c r="AU50" s="119">
        <f t="shared" si="11"/>
        <v>57.640316455696201</v>
      </c>
      <c r="AV50" s="120">
        <f t="shared" si="2"/>
        <v>69.85064171122994</v>
      </c>
      <c r="AW50" s="121">
        <f t="shared" si="3"/>
        <v>-12.210325255533739</v>
      </c>
      <c r="AX50" s="119">
        <f t="shared" si="4"/>
        <v>547.76</v>
      </c>
      <c r="AY50" s="120">
        <f t="shared" si="5"/>
        <v>188.79</v>
      </c>
      <c r="AZ50" s="121">
        <f t="shared" si="17"/>
        <v>358.97</v>
      </c>
    </row>
    <row r="51" spans="1:52" x14ac:dyDescent="0.2">
      <c r="A51" t="s">
        <v>46</v>
      </c>
      <c r="B51" t="s">
        <v>46</v>
      </c>
      <c r="C51" t="s">
        <v>56</v>
      </c>
      <c r="D51" t="s">
        <v>56</v>
      </c>
      <c r="E51" t="s">
        <v>52</v>
      </c>
      <c r="F51" s="4">
        <f t="shared" si="18"/>
        <v>46056</v>
      </c>
      <c r="G51" t="s">
        <v>37</v>
      </c>
      <c r="H51" s="28">
        <v>183</v>
      </c>
      <c r="I51" s="2">
        <v>2</v>
      </c>
      <c r="J51" s="2">
        <v>1</v>
      </c>
      <c r="K51" s="2">
        <v>9817.39</v>
      </c>
      <c r="L51" s="2">
        <v>623.04</v>
      </c>
      <c r="M51" s="29">
        <v>96.98</v>
      </c>
      <c r="N51" s="31">
        <f t="shared" si="13"/>
        <v>186</v>
      </c>
      <c r="O51" s="30">
        <f t="shared" si="14"/>
        <v>10537.41</v>
      </c>
      <c r="P51" t="s">
        <v>49</v>
      </c>
      <c r="Q51" t="s">
        <v>49</v>
      </c>
      <c r="R51" t="s">
        <v>56</v>
      </c>
      <c r="S51" t="s">
        <v>56</v>
      </c>
      <c r="T51" t="s">
        <v>52</v>
      </c>
      <c r="U51" s="4">
        <f t="shared" si="19"/>
        <v>45692</v>
      </c>
      <c r="V51" t="s">
        <v>37</v>
      </c>
      <c r="W51" s="28">
        <v>164</v>
      </c>
      <c r="X51" s="2">
        <v>1</v>
      </c>
      <c r="Y51" s="2">
        <v>0</v>
      </c>
      <c r="Z51" s="2">
        <v>9436.01</v>
      </c>
      <c r="AA51" s="2">
        <v>49.74</v>
      </c>
      <c r="AB51" s="29">
        <v>0</v>
      </c>
      <c r="AC51" s="31">
        <f t="shared" si="15"/>
        <v>165</v>
      </c>
      <c r="AD51" s="30">
        <f t="shared" si="16"/>
        <v>9485.75</v>
      </c>
      <c r="AE51" s="2">
        <f t="shared" si="20"/>
        <v>19</v>
      </c>
      <c r="AF51" s="2">
        <f t="shared" si="20"/>
        <v>1</v>
      </c>
      <c r="AG51" s="2">
        <f t="shared" si="20"/>
        <v>1</v>
      </c>
      <c r="AH51" s="2">
        <f t="shared" si="20"/>
        <v>381.3799999999992</v>
      </c>
      <c r="AI51" s="2">
        <f t="shared" si="20"/>
        <v>573.29999999999995</v>
      </c>
      <c r="AJ51" s="29">
        <f t="shared" si="20"/>
        <v>96.98</v>
      </c>
      <c r="AK51" s="31">
        <f t="shared" si="20"/>
        <v>21</v>
      </c>
      <c r="AL51" s="31">
        <f t="shared" si="20"/>
        <v>1051.6599999999999</v>
      </c>
      <c r="AM51" s="38">
        <f t="shared" si="21"/>
        <v>0.11585365853658537</v>
      </c>
      <c r="AN51" s="38">
        <f t="shared" si="21"/>
        <v>1</v>
      </c>
      <c r="AO51" s="38" t="str">
        <f t="shared" si="21"/>
        <v/>
      </c>
      <c r="AP51" s="38">
        <f t="shared" si="21"/>
        <v>4.041750697593572E-2</v>
      </c>
      <c r="AQ51" s="38">
        <f t="shared" si="21"/>
        <v>11.525934861278648</v>
      </c>
      <c r="AR51" s="39" t="str">
        <f t="shared" si="21"/>
        <v/>
      </c>
      <c r="AS51" s="40">
        <f t="shared" si="21"/>
        <v>0.12727272727272726</v>
      </c>
      <c r="AT51" s="40">
        <f t="shared" si="21"/>
        <v>0.11086735366207204</v>
      </c>
      <c r="AU51" s="119">
        <f t="shared" si="11"/>
        <v>53.646939890710378</v>
      </c>
      <c r="AV51" s="120">
        <f t="shared" si="2"/>
        <v>57.536646341463417</v>
      </c>
      <c r="AW51" s="121">
        <f t="shared" si="3"/>
        <v>-3.8897064507530388</v>
      </c>
      <c r="AX51" s="119">
        <f t="shared" si="4"/>
        <v>240.00666666666666</v>
      </c>
      <c r="AY51" s="120">
        <f t="shared" si="5"/>
        <v>49.74</v>
      </c>
      <c r="AZ51" s="121">
        <f t="shared" si="17"/>
        <v>190.26666666666665</v>
      </c>
    </row>
    <row r="52" spans="1:52" x14ac:dyDescent="0.2">
      <c r="A52" t="s">
        <v>46</v>
      </c>
      <c r="B52" t="s">
        <v>46</v>
      </c>
      <c r="C52" t="s">
        <v>56</v>
      </c>
      <c r="D52" t="s">
        <v>56</v>
      </c>
      <c r="E52" t="s">
        <v>52</v>
      </c>
      <c r="F52" s="4">
        <f t="shared" si="18"/>
        <v>46057</v>
      </c>
      <c r="G52" t="s">
        <v>38</v>
      </c>
      <c r="H52" s="28">
        <v>209</v>
      </c>
      <c r="I52" s="2">
        <v>1</v>
      </c>
      <c r="J52" s="2">
        <v>0</v>
      </c>
      <c r="K52" s="2">
        <v>9722.73</v>
      </c>
      <c r="L52" s="2">
        <v>101.98</v>
      </c>
      <c r="M52" s="29">
        <v>0</v>
      </c>
      <c r="N52" s="31">
        <f t="shared" si="13"/>
        <v>210</v>
      </c>
      <c r="O52" s="30">
        <f t="shared" si="14"/>
        <v>9824.7099999999991</v>
      </c>
      <c r="P52" t="s">
        <v>49</v>
      </c>
      <c r="Q52" t="s">
        <v>49</v>
      </c>
      <c r="R52" t="s">
        <v>56</v>
      </c>
      <c r="S52" t="s">
        <v>56</v>
      </c>
      <c r="T52" t="s">
        <v>52</v>
      </c>
      <c r="U52" s="4">
        <f t="shared" si="19"/>
        <v>45693</v>
      </c>
      <c r="V52" t="s">
        <v>38</v>
      </c>
      <c r="W52" s="28">
        <v>206</v>
      </c>
      <c r="X52" s="2">
        <v>1</v>
      </c>
      <c r="Y52" s="2">
        <v>4</v>
      </c>
      <c r="Z52" s="2">
        <v>11269.43</v>
      </c>
      <c r="AA52" s="2">
        <v>131.76</v>
      </c>
      <c r="AB52" s="29">
        <v>338.12</v>
      </c>
      <c r="AC52" s="31">
        <f t="shared" si="15"/>
        <v>211</v>
      </c>
      <c r="AD52" s="30">
        <f t="shared" si="16"/>
        <v>11739.310000000001</v>
      </c>
      <c r="AE52" s="2">
        <f t="shared" si="20"/>
        <v>3</v>
      </c>
      <c r="AF52" s="2">
        <f t="shared" si="20"/>
        <v>0</v>
      </c>
      <c r="AG52" s="2">
        <f t="shared" si="20"/>
        <v>-4</v>
      </c>
      <c r="AH52" s="2">
        <f t="shared" si="20"/>
        <v>-1546.7000000000007</v>
      </c>
      <c r="AI52" s="2">
        <f t="shared" si="20"/>
        <v>-29.779999999999987</v>
      </c>
      <c r="AJ52" s="29">
        <f t="shared" si="20"/>
        <v>-338.12</v>
      </c>
      <c r="AK52" s="31">
        <f t="shared" si="20"/>
        <v>-1</v>
      </c>
      <c r="AL52" s="31">
        <f t="shared" si="20"/>
        <v>-1914.6000000000022</v>
      </c>
      <c r="AM52" s="38">
        <f t="shared" si="21"/>
        <v>1.4563106796116505E-2</v>
      </c>
      <c r="AN52" s="38">
        <f t="shared" si="21"/>
        <v>0</v>
      </c>
      <c r="AO52" s="38">
        <f t="shared" si="21"/>
        <v>-1</v>
      </c>
      <c r="AP52" s="38">
        <f t="shared" si="21"/>
        <v>-0.13724740292987317</v>
      </c>
      <c r="AQ52" s="38">
        <f t="shared" si="21"/>
        <v>-0.22601700060716445</v>
      </c>
      <c r="AR52" s="39">
        <f t="shared" si="21"/>
        <v>-1</v>
      </c>
      <c r="AS52" s="40">
        <f t="shared" si="21"/>
        <v>-4.7393364928909956E-3</v>
      </c>
      <c r="AT52" s="40">
        <f t="shared" si="21"/>
        <v>-0.1630930608357733</v>
      </c>
      <c r="AU52" s="119">
        <f t="shared" si="11"/>
        <v>46.520239234449761</v>
      </c>
      <c r="AV52" s="120">
        <f t="shared" si="2"/>
        <v>54.705970873786406</v>
      </c>
      <c r="AW52" s="121">
        <f t="shared" si="3"/>
        <v>-8.1857316393366446</v>
      </c>
      <c r="AX52" s="119">
        <f t="shared" si="4"/>
        <v>101.98</v>
      </c>
      <c r="AY52" s="120">
        <f t="shared" si="5"/>
        <v>93.975999999999999</v>
      </c>
      <c r="AZ52" s="121">
        <f t="shared" si="17"/>
        <v>8.0040000000000049</v>
      </c>
    </row>
    <row r="53" spans="1:52" x14ac:dyDescent="0.2">
      <c r="A53" t="s">
        <v>46</v>
      </c>
      <c r="B53" t="s">
        <v>46</v>
      </c>
      <c r="C53" t="s">
        <v>56</v>
      </c>
      <c r="D53" t="s">
        <v>56</v>
      </c>
      <c r="E53" t="s">
        <v>52</v>
      </c>
      <c r="F53" s="4">
        <f t="shared" si="18"/>
        <v>46058</v>
      </c>
      <c r="G53" t="s">
        <v>39</v>
      </c>
      <c r="H53" s="28">
        <v>233</v>
      </c>
      <c r="I53" s="2">
        <v>1</v>
      </c>
      <c r="J53" s="2">
        <v>0</v>
      </c>
      <c r="K53" s="2">
        <v>12506.82</v>
      </c>
      <c r="L53" s="2">
        <v>42.96</v>
      </c>
      <c r="M53" s="29">
        <v>0</v>
      </c>
      <c r="N53" s="31">
        <f t="shared" si="13"/>
        <v>234</v>
      </c>
      <c r="O53" s="30">
        <f t="shared" si="14"/>
        <v>12549.779999999999</v>
      </c>
      <c r="P53" t="s">
        <v>49</v>
      </c>
      <c r="Q53" t="s">
        <v>49</v>
      </c>
      <c r="R53" t="s">
        <v>56</v>
      </c>
      <c r="S53" t="s">
        <v>56</v>
      </c>
      <c r="T53" t="s">
        <v>52</v>
      </c>
      <c r="U53" s="4">
        <f t="shared" si="19"/>
        <v>45694</v>
      </c>
      <c r="V53" t="s">
        <v>39</v>
      </c>
      <c r="W53" s="28">
        <v>248</v>
      </c>
      <c r="X53" s="2">
        <v>4</v>
      </c>
      <c r="Y53" s="2">
        <v>0</v>
      </c>
      <c r="Z53" s="2">
        <v>13635.49</v>
      </c>
      <c r="AA53" s="2">
        <v>1018.19</v>
      </c>
      <c r="AB53" s="29">
        <v>0</v>
      </c>
      <c r="AC53" s="31">
        <f t="shared" si="15"/>
        <v>252</v>
      </c>
      <c r="AD53" s="30">
        <f t="shared" si="16"/>
        <v>14653.68</v>
      </c>
      <c r="AE53" s="2">
        <f t="shared" si="20"/>
        <v>-15</v>
      </c>
      <c r="AF53" s="2">
        <f t="shared" si="20"/>
        <v>-3</v>
      </c>
      <c r="AG53" s="2">
        <f t="shared" si="20"/>
        <v>0</v>
      </c>
      <c r="AH53" s="2">
        <f t="shared" si="20"/>
        <v>-1128.67</v>
      </c>
      <c r="AI53" s="2">
        <f t="shared" si="20"/>
        <v>-975.23</v>
      </c>
      <c r="AJ53" s="29">
        <f t="shared" si="20"/>
        <v>0</v>
      </c>
      <c r="AK53" s="31">
        <f t="shared" si="20"/>
        <v>-18</v>
      </c>
      <c r="AL53" s="31">
        <f t="shared" si="20"/>
        <v>-2103.9000000000015</v>
      </c>
      <c r="AM53" s="38">
        <f t="shared" si="21"/>
        <v>-6.0483870967741937E-2</v>
      </c>
      <c r="AN53" s="38">
        <f t="shared" si="21"/>
        <v>-0.75</v>
      </c>
      <c r="AO53" s="38" t="str">
        <f t="shared" si="21"/>
        <v/>
      </c>
      <c r="AP53" s="38">
        <f t="shared" si="21"/>
        <v>-8.2774436415559691E-2</v>
      </c>
      <c r="AQ53" s="38">
        <f t="shared" si="21"/>
        <v>-0.9578074819041632</v>
      </c>
      <c r="AR53" s="39" t="str">
        <f t="shared" si="21"/>
        <v/>
      </c>
      <c r="AS53" s="40">
        <f t="shared" si="21"/>
        <v>-7.1428571428571425E-2</v>
      </c>
      <c r="AT53" s="40">
        <f t="shared" si="21"/>
        <v>-0.14357485628183511</v>
      </c>
      <c r="AU53" s="119">
        <f t="shared" si="11"/>
        <v>53.677339055793993</v>
      </c>
      <c r="AV53" s="120">
        <f t="shared" si="2"/>
        <v>54.981814516129035</v>
      </c>
      <c r="AW53" s="121">
        <f t="shared" si="3"/>
        <v>-1.3044754603350412</v>
      </c>
      <c r="AX53" s="119">
        <f t="shared" si="4"/>
        <v>42.96</v>
      </c>
      <c r="AY53" s="120">
        <f t="shared" si="5"/>
        <v>254.54750000000001</v>
      </c>
      <c r="AZ53" s="121">
        <f t="shared" si="17"/>
        <v>-211.58750000000001</v>
      </c>
    </row>
    <row r="54" spans="1:52" x14ac:dyDescent="0.2">
      <c r="A54" t="s">
        <v>46</v>
      </c>
      <c r="B54" t="s">
        <v>46</v>
      </c>
      <c r="C54" t="s">
        <v>56</v>
      </c>
      <c r="D54" t="s">
        <v>56</v>
      </c>
      <c r="E54" t="s">
        <v>52</v>
      </c>
      <c r="F54" s="4">
        <f t="shared" si="18"/>
        <v>46059</v>
      </c>
      <c r="G54" t="s">
        <v>40</v>
      </c>
      <c r="H54" s="28">
        <v>406</v>
      </c>
      <c r="I54" s="2">
        <v>3</v>
      </c>
      <c r="J54" s="2">
        <v>0</v>
      </c>
      <c r="K54" s="2">
        <v>23622.78</v>
      </c>
      <c r="L54" s="2">
        <v>424.59000000000003</v>
      </c>
      <c r="M54" s="29">
        <v>0</v>
      </c>
      <c r="N54" s="31">
        <f t="shared" si="13"/>
        <v>409</v>
      </c>
      <c r="O54" s="30">
        <f t="shared" si="14"/>
        <v>24047.37</v>
      </c>
      <c r="P54" t="s">
        <v>49</v>
      </c>
      <c r="Q54" t="s">
        <v>49</v>
      </c>
      <c r="R54" t="s">
        <v>56</v>
      </c>
      <c r="S54" t="s">
        <v>56</v>
      </c>
      <c r="T54" t="s">
        <v>52</v>
      </c>
      <c r="U54" s="4">
        <f t="shared" si="19"/>
        <v>45695</v>
      </c>
      <c r="V54" t="s">
        <v>40</v>
      </c>
      <c r="W54" s="28">
        <v>481</v>
      </c>
      <c r="X54" s="2">
        <v>2</v>
      </c>
      <c r="Y54" s="2">
        <v>0</v>
      </c>
      <c r="Z54" s="2">
        <v>29074.120000000003</v>
      </c>
      <c r="AA54" s="2">
        <v>97.35</v>
      </c>
      <c r="AB54" s="29">
        <v>0</v>
      </c>
      <c r="AC54" s="31">
        <f t="shared" si="15"/>
        <v>483</v>
      </c>
      <c r="AD54" s="30">
        <f t="shared" si="16"/>
        <v>29171.47</v>
      </c>
      <c r="AE54" s="2">
        <f t="shared" si="20"/>
        <v>-75</v>
      </c>
      <c r="AF54" s="2">
        <f t="shared" si="20"/>
        <v>1</v>
      </c>
      <c r="AG54" s="2">
        <f t="shared" si="20"/>
        <v>0</v>
      </c>
      <c r="AH54" s="2">
        <f t="shared" si="20"/>
        <v>-5451.3400000000038</v>
      </c>
      <c r="AI54" s="2">
        <f t="shared" si="20"/>
        <v>327.24</v>
      </c>
      <c r="AJ54" s="29">
        <f t="shared" si="20"/>
        <v>0</v>
      </c>
      <c r="AK54" s="31">
        <f t="shared" si="20"/>
        <v>-74</v>
      </c>
      <c r="AL54" s="31">
        <f t="shared" ref="AL54:AL117" si="22">+O54-AD54</f>
        <v>-5124.1000000000022</v>
      </c>
      <c r="AM54" s="38">
        <f t="shared" si="21"/>
        <v>-0.15592515592515593</v>
      </c>
      <c r="AN54" s="38">
        <f t="shared" si="21"/>
        <v>0.5</v>
      </c>
      <c r="AO54" s="38" t="str">
        <f t="shared" si="21"/>
        <v/>
      </c>
      <c r="AP54" s="38">
        <f t="shared" si="21"/>
        <v>-0.18749802229611776</v>
      </c>
      <c r="AQ54" s="38">
        <f t="shared" si="21"/>
        <v>3.3614791987673347</v>
      </c>
      <c r="AR54" s="39" t="str">
        <f t="shared" si="21"/>
        <v/>
      </c>
      <c r="AS54" s="40">
        <f t="shared" si="21"/>
        <v>-0.15320910973084886</v>
      </c>
      <c r="AT54" s="40">
        <f t="shared" ref="AT54:AT117" si="23">IFERROR(AL54/AD54,"")</f>
        <v>-0.17565450078449946</v>
      </c>
      <c r="AU54" s="119">
        <f t="shared" si="11"/>
        <v>58.184187192118223</v>
      </c>
      <c r="AV54" s="120">
        <f t="shared" si="2"/>
        <v>60.44515592515593</v>
      </c>
      <c r="AW54" s="121">
        <f t="shared" si="3"/>
        <v>-2.2609687330377071</v>
      </c>
      <c r="AX54" s="119">
        <f t="shared" si="4"/>
        <v>141.53</v>
      </c>
      <c r="AY54" s="120">
        <f t="shared" si="5"/>
        <v>48.674999999999997</v>
      </c>
      <c r="AZ54" s="121">
        <f t="shared" si="17"/>
        <v>92.855000000000004</v>
      </c>
    </row>
    <row r="55" spans="1:52" ht="13.5" thickBot="1" x14ac:dyDescent="0.25">
      <c r="A55" t="s">
        <v>46</v>
      </c>
      <c r="B55" t="s">
        <v>46</v>
      </c>
      <c r="C55" t="s">
        <v>56</v>
      </c>
      <c r="D55" t="s">
        <v>56</v>
      </c>
      <c r="E55" t="s">
        <v>52</v>
      </c>
      <c r="F55" s="59">
        <f t="shared" si="18"/>
        <v>46060</v>
      </c>
      <c r="G55" s="42" t="s">
        <v>41</v>
      </c>
      <c r="H55" s="43">
        <v>459</v>
      </c>
      <c r="I55" s="44">
        <v>1</v>
      </c>
      <c r="J55" s="44">
        <v>0</v>
      </c>
      <c r="K55" s="44">
        <v>27361.75</v>
      </c>
      <c r="L55" s="44">
        <v>33.979999999999997</v>
      </c>
      <c r="M55" s="45">
        <v>0</v>
      </c>
      <c r="N55" s="47">
        <f t="shared" si="13"/>
        <v>460</v>
      </c>
      <c r="O55" s="46">
        <f t="shared" si="14"/>
        <v>27395.73</v>
      </c>
      <c r="P55" t="s">
        <v>49</v>
      </c>
      <c r="Q55" t="s">
        <v>49</v>
      </c>
      <c r="R55" t="s">
        <v>56</v>
      </c>
      <c r="S55" t="s">
        <v>56</v>
      </c>
      <c r="T55" t="s">
        <v>52</v>
      </c>
      <c r="U55" s="59">
        <f t="shared" si="19"/>
        <v>45696</v>
      </c>
      <c r="V55" s="42" t="s">
        <v>41</v>
      </c>
      <c r="W55" s="43">
        <v>552</v>
      </c>
      <c r="X55" s="44">
        <v>1</v>
      </c>
      <c r="Y55" s="44">
        <v>0</v>
      </c>
      <c r="Z55" s="44">
        <v>32053.550000000003</v>
      </c>
      <c r="AA55" s="44">
        <v>222.97</v>
      </c>
      <c r="AB55" s="45">
        <v>0</v>
      </c>
      <c r="AC55" s="47">
        <f t="shared" si="15"/>
        <v>553</v>
      </c>
      <c r="AD55" s="46">
        <f t="shared" si="16"/>
        <v>32276.520000000004</v>
      </c>
      <c r="AE55" s="44">
        <f t="shared" ref="AE55:AK91" si="24">+H55-W55</f>
        <v>-93</v>
      </c>
      <c r="AF55" s="44">
        <f t="shared" si="24"/>
        <v>0</v>
      </c>
      <c r="AG55" s="44">
        <f t="shared" si="24"/>
        <v>0</v>
      </c>
      <c r="AH55" s="44">
        <f t="shared" si="24"/>
        <v>-4691.8000000000029</v>
      </c>
      <c r="AI55" s="44">
        <f t="shared" si="24"/>
        <v>-188.99</v>
      </c>
      <c r="AJ55" s="45">
        <f t="shared" si="24"/>
        <v>0</v>
      </c>
      <c r="AK55" s="47">
        <f t="shared" si="24"/>
        <v>-93</v>
      </c>
      <c r="AL55" s="47">
        <f t="shared" si="22"/>
        <v>-4880.7900000000045</v>
      </c>
      <c r="AM55" s="56">
        <f t="shared" ref="AM55:AS91" si="25">IFERROR(AE55/W55,"")</f>
        <v>-0.16847826086956522</v>
      </c>
      <c r="AN55" s="56">
        <f t="shared" si="25"/>
        <v>0</v>
      </c>
      <c r="AO55" s="56" t="str">
        <f t="shared" si="25"/>
        <v/>
      </c>
      <c r="AP55" s="56">
        <f t="shared" si="25"/>
        <v>-0.14637380258972882</v>
      </c>
      <c r="AQ55" s="56">
        <f t="shared" si="25"/>
        <v>-0.84760281652240221</v>
      </c>
      <c r="AR55" s="57" t="str">
        <f t="shared" si="25"/>
        <v/>
      </c>
      <c r="AS55" s="58">
        <f t="shared" si="25"/>
        <v>-0.16817359855334538</v>
      </c>
      <c r="AT55" s="58">
        <f t="shared" si="23"/>
        <v>-0.15121797517204469</v>
      </c>
      <c r="AU55" s="122">
        <f t="shared" si="11"/>
        <v>59.61165577342048</v>
      </c>
      <c r="AV55" s="123">
        <f t="shared" si="2"/>
        <v>58.068025362318849</v>
      </c>
      <c r="AW55" s="124">
        <f t="shared" si="3"/>
        <v>1.5436304111016312</v>
      </c>
      <c r="AX55" s="122">
        <f t="shared" si="4"/>
        <v>33.979999999999997</v>
      </c>
      <c r="AY55" s="123">
        <f t="shared" si="5"/>
        <v>222.97</v>
      </c>
      <c r="AZ55" s="124">
        <f t="shared" si="17"/>
        <v>-188.99</v>
      </c>
    </row>
    <row r="56" spans="1:52" x14ac:dyDescent="0.2">
      <c r="A56" t="s">
        <v>46</v>
      </c>
      <c r="B56" t="s">
        <v>46</v>
      </c>
      <c r="C56" t="s">
        <v>56</v>
      </c>
      <c r="D56" t="s">
        <v>56</v>
      </c>
      <c r="E56" t="s">
        <v>53</v>
      </c>
      <c r="F56" s="4">
        <f t="shared" si="18"/>
        <v>46061</v>
      </c>
      <c r="G56" t="s">
        <v>35</v>
      </c>
      <c r="H56" s="28">
        <v>322</v>
      </c>
      <c r="I56" s="2">
        <v>1</v>
      </c>
      <c r="J56" s="2">
        <v>0</v>
      </c>
      <c r="K56" s="2">
        <v>16737.420000000002</v>
      </c>
      <c r="L56" s="2">
        <v>339.98</v>
      </c>
      <c r="M56" s="29">
        <v>0</v>
      </c>
      <c r="N56" s="31">
        <f t="shared" si="13"/>
        <v>323</v>
      </c>
      <c r="O56" s="30">
        <f t="shared" si="14"/>
        <v>17077.400000000001</v>
      </c>
      <c r="P56" t="s">
        <v>49</v>
      </c>
      <c r="Q56" t="s">
        <v>49</v>
      </c>
      <c r="R56" t="s">
        <v>56</v>
      </c>
      <c r="S56" t="s">
        <v>56</v>
      </c>
      <c r="T56" t="s">
        <v>53</v>
      </c>
      <c r="U56" s="4">
        <f t="shared" si="19"/>
        <v>45697</v>
      </c>
      <c r="V56" t="s">
        <v>35</v>
      </c>
      <c r="W56" s="28">
        <v>329</v>
      </c>
      <c r="X56" s="2">
        <v>0</v>
      </c>
      <c r="Y56" s="2">
        <v>0</v>
      </c>
      <c r="Z56" s="2">
        <v>16781.740000000002</v>
      </c>
      <c r="AA56" s="2">
        <v>0</v>
      </c>
      <c r="AB56" s="29">
        <v>0</v>
      </c>
      <c r="AC56" s="31">
        <f t="shared" si="15"/>
        <v>329</v>
      </c>
      <c r="AD56" s="30">
        <f t="shared" si="16"/>
        <v>16781.740000000002</v>
      </c>
      <c r="AE56" s="2">
        <f t="shared" si="24"/>
        <v>-7</v>
      </c>
      <c r="AF56" s="2">
        <f t="shared" si="24"/>
        <v>1</v>
      </c>
      <c r="AG56" s="2">
        <f t="shared" si="24"/>
        <v>0</v>
      </c>
      <c r="AH56" s="2">
        <f t="shared" si="24"/>
        <v>-44.319999999999709</v>
      </c>
      <c r="AI56" s="2">
        <f t="shared" si="24"/>
        <v>339.98</v>
      </c>
      <c r="AJ56" s="29">
        <f t="shared" si="24"/>
        <v>0</v>
      </c>
      <c r="AK56" s="31">
        <f t="shared" si="24"/>
        <v>-6</v>
      </c>
      <c r="AL56" s="31">
        <f t="shared" si="22"/>
        <v>295.65999999999985</v>
      </c>
      <c r="AM56" s="38">
        <f t="shared" si="25"/>
        <v>-2.1276595744680851E-2</v>
      </c>
      <c r="AN56" s="38" t="str">
        <f t="shared" si="25"/>
        <v/>
      </c>
      <c r="AO56" s="38" t="str">
        <f t="shared" si="25"/>
        <v/>
      </c>
      <c r="AP56" s="38">
        <f t="shared" si="25"/>
        <v>-2.6409657163083034E-3</v>
      </c>
      <c r="AQ56" s="38" t="str">
        <f t="shared" si="25"/>
        <v/>
      </c>
      <c r="AR56" s="39" t="str">
        <f t="shared" si="25"/>
        <v/>
      </c>
      <c r="AS56" s="40">
        <f t="shared" si="25"/>
        <v>-1.82370820668693E-2</v>
      </c>
      <c r="AT56" s="40">
        <f t="shared" si="23"/>
        <v>1.7617958566870887E-2</v>
      </c>
      <c r="AU56" s="119">
        <f t="shared" si="11"/>
        <v>51.979565217391311</v>
      </c>
      <c r="AV56" s="120">
        <f t="shared" si="2"/>
        <v>51.008328267477211</v>
      </c>
      <c r="AW56" s="121">
        <f t="shared" si="3"/>
        <v>0.97123694991410048</v>
      </c>
      <c r="AX56" s="119">
        <f t="shared" si="4"/>
        <v>339.98</v>
      </c>
      <c r="AY56" s="120">
        <f t="shared" si="5"/>
        <v>0</v>
      </c>
      <c r="AZ56" s="121">
        <f t="shared" si="17"/>
        <v>339.98</v>
      </c>
    </row>
    <row r="57" spans="1:52" x14ac:dyDescent="0.2">
      <c r="A57" t="s">
        <v>46</v>
      </c>
      <c r="B57" t="s">
        <v>46</v>
      </c>
      <c r="C57" t="s">
        <v>56</v>
      </c>
      <c r="D57" t="s">
        <v>56</v>
      </c>
      <c r="E57" t="s">
        <v>53</v>
      </c>
      <c r="F57" s="4">
        <f t="shared" si="18"/>
        <v>46062</v>
      </c>
      <c r="G57" t="s">
        <v>36</v>
      </c>
      <c r="H57" s="28">
        <v>146</v>
      </c>
      <c r="I57" s="2">
        <v>2</v>
      </c>
      <c r="J57" s="2">
        <v>0</v>
      </c>
      <c r="K57" s="2">
        <v>7019.14</v>
      </c>
      <c r="L57" s="2">
        <v>-248.05</v>
      </c>
      <c r="M57" s="29">
        <v>0</v>
      </c>
      <c r="N57" s="31">
        <f t="shared" si="13"/>
        <v>148</v>
      </c>
      <c r="O57" s="30">
        <f t="shared" si="14"/>
        <v>6771.09</v>
      </c>
      <c r="P57" t="s">
        <v>49</v>
      </c>
      <c r="Q57" t="s">
        <v>49</v>
      </c>
      <c r="R57" t="s">
        <v>56</v>
      </c>
      <c r="S57" t="s">
        <v>56</v>
      </c>
      <c r="T57" t="s">
        <v>53</v>
      </c>
      <c r="U57" s="4">
        <f t="shared" si="19"/>
        <v>45698</v>
      </c>
      <c r="V57" t="s">
        <v>36</v>
      </c>
      <c r="W57" s="28">
        <v>158</v>
      </c>
      <c r="X57" s="2">
        <v>1</v>
      </c>
      <c r="Y57" s="2">
        <v>0</v>
      </c>
      <c r="Z57" s="2">
        <v>8412.4</v>
      </c>
      <c r="AA57" s="2">
        <v>78.98</v>
      </c>
      <c r="AB57" s="29">
        <v>0</v>
      </c>
      <c r="AC57" s="31">
        <f t="shared" si="15"/>
        <v>159</v>
      </c>
      <c r="AD57" s="30">
        <f t="shared" si="16"/>
        <v>8491.3799999999992</v>
      </c>
      <c r="AE57" s="2">
        <f t="shared" si="24"/>
        <v>-12</v>
      </c>
      <c r="AF57" s="2">
        <f t="shared" si="24"/>
        <v>1</v>
      </c>
      <c r="AG57" s="2">
        <f t="shared" si="24"/>
        <v>0</v>
      </c>
      <c r="AH57" s="2">
        <f t="shared" si="24"/>
        <v>-1393.2599999999993</v>
      </c>
      <c r="AI57" s="2">
        <f t="shared" si="24"/>
        <v>-327.03000000000003</v>
      </c>
      <c r="AJ57" s="29">
        <f t="shared" si="24"/>
        <v>0</v>
      </c>
      <c r="AK57" s="31">
        <f t="shared" si="24"/>
        <v>-11</v>
      </c>
      <c r="AL57" s="31">
        <f t="shared" si="22"/>
        <v>-1720.2899999999991</v>
      </c>
      <c r="AM57" s="38">
        <f t="shared" si="25"/>
        <v>-7.5949367088607597E-2</v>
      </c>
      <c r="AN57" s="38">
        <f t="shared" si="25"/>
        <v>1</v>
      </c>
      <c r="AO57" s="38" t="str">
        <f t="shared" si="25"/>
        <v/>
      </c>
      <c r="AP57" s="38">
        <f t="shared" si="25"/>
        <v>-0.1656197993438257</v>
      </c>
      <c r="AQ57" s="38">
        <f t="shared" si="25"/>
        <v>-4.1406685236768803</v>
      </c>
      <c r="AR57" s="39" t="str">
        <f t="shared" si="25"/>
        <v/>
      </c>
      <c r="AS57" s="40">
        <f t="shared" si="25"/>
        <v>-6.9182389937106917E-2</v>
      </c>
      <c r="AT57" s="40">
        <f t="shared" si="23"/>
        <v>-0.2025925114645675</v>
      </c>
      <c r="AU57" s="119">
        <f t="shared" si="11"/>
        <v>48.076301369863017</v>
      </c>
      <c r="AV57" s="120">
        <f t="shared" si="2"/>
        <v>53.243037974683538</v>
      </c>
      <c r="AW57" s="121">
        <f t="shared" si="3"/>
        <v>-5.166736604820521</v>
      </c>
      <c r="AX57" s="119">
        <f t="shared" si="4"/>
        <v>-124.02500000000001</v>
      </c>
      <c r="AY57" s="120">
        <f t="shared" si="5"/>
        <v>78.98</v>
      </c>
      <c r="AZ57" s="121">
        <f t="shared" si="17"/>
        <v>-203.005</v>
      </c>
    </row>
    <row r="58" spans="1:52" x14ac:dyDescent="0.2">
      <c r="A58" t="s">
        <v>46</v>
      </c>
      <c r="B58" t="s">
        <v>46</v>
      </c>
      <c r="C58" t="s">
        <v>56</v>
      </c>
      <c r="D58" t="s">
        <v>56</v>
      </c>
      <c r="E58" t="s">
        <v>53</v>
      </c>
      <c r="F58" s="4">
        <f t="shared" si="18"/>
        <v>46063</v>
      </c>
      <c r="G58" t="s">
        <v>37</v>
      </c>
      <c r="H58" s="28">
        <v>141</v>
      </c>
      <c r="I58" s="2">
        <v>0</v>
      </c>
      <c r="J58" s="2">
        <v>0</v>
      </c>
      <c r="K58" s="2">
        <v>6605.25</v>
      </c>
      <c r="L58" s="2">
        <v>0</v>
      </c>
      <c r="M58" s="29">
        <v>0</v>
      </c>
      <c r="N58" s="31">
        <f t="shared" si="13"/>
        <v>141</v>
      </c>
      <c r="O58" s="30">
        <f t="shared" si="14"/>
        <v>6605.25</v>
      </c>
      <c r="P58" t="s">
        <v>49</v>
      </c>
      <c r="Q58" t="s">
        <v>49</v>
      </c>
      <c r="R58" t="s">
        <v>56</v>
      </c>
      <c r="S58" t="s">
        <v>56</v>
      </c>
      <c r="T58" t="s">
        <v>53</v>
      </c>
      <c r="U58" s="4">
        <f t="shared" si="19"/>
        <v>45699</v>
      </c>
      <c r="V58" t="s">
        <v>37</v>
      </c>
      <c r="W58" s="28">
        <v>113</v>
      </c>
      <c r="X58" s="2">
        <v>1</v>
      </c>
      <c r="Y58" s="2">
        <v>0</v>
      </c>
      <c r="Z58" s="2">
        <v>5161.7300000000005</v>
      </c>
      <c r="AA58" s="2">
        <v>195.8</v>
      </c>
      <c r="AB58" s="29">
        <v>0</v>
      </c>
      <c r="AC58" s="31">
        <f t="shared" si="15"/>
        <v>114</v>
      </c>
      <c r="AD58" s="30">
        <f t="shared" si="16"/>
        <v>5357.5300000000007</v>
      </c>
      <c r="AE58" s="2">
        <f t="shared" si="24"/>
        <v>28</v>
      </c>
      <c r="AF58" s="2">
        <f t="shared" si="24"/>
        <v>-1</v>
      </c>
      <c r="AG58" s="2">
        <f t="shared" si="24"/>
        <v>0</v>
      </c>
      <c r="AH58" s="2">
        <f t="shared" si="24"/>
        <v>1443.5199999999995</v>
      </c>
      <c r="AI58" s="2">
        <f t="shared" si="24"/>
        <v>-195.8</v>
      </c>
      <c r="AJ58" s="29">
        <f t="shared" si="24"/>
        <v>0</v>
      </c>
      <c r="AK58" s="31">
        <f t="shared" si="24"/>
        <v>27</v>
      </c>
      <c r="AL58" s="31">
        <f t="shared" si="22"/>
        <v>1247.7199999999993</v>
      </c>
      <c r="AM58" s="38">
        <f t="shared" si="25"/>
        <v>0.24778761061946902</v>
      </c>
      <c r="AN58" s="38">
        <f t="shared" si="25"/>
        <v>-1</v>
      </c>
      <c r="AO58" s="38" t="str">
        <f t="shared" si="25"/>
        <v/>
      </c>
      <c r="AP58" s="38">
        <f t="shared" si="25"/>
        <v>0.27965817661907916</v>
      </c>
      <c r="AQ58" s="38">
        <f t="shared" si="25"/>
        <v>-1</v>
      </c>
      <c r="AR58" s="39" t="str">
        <f t="shared" si="25"/>
        <v/>
      </c>
      <c r="AS58" s="40">
        <f t="shared" si="25"/>
        <v>0.23684210526315788</v>
      </c>
      <c r="AT58" s="40">
        <f t="shared" si="23"/>
        <v>0.23289090308407032</v>
      </c>
      <c r="AU58" s="119">
        <f t="shared" si="11"/>
        <v>46.845744680851062</v>
      </c>
      <c r="AV58" s="120">
        <f t="shared" si="2"/>
        <v>45.679026548672567</v>
      </c>
      <c r="AW58" s="121">
        <f t="shared" si="3"/>
        <v>1.1667181321784952</v>
      </c>
      <c r="AX58" s="119">
        <f t="shared" si="4"/>
        <v>0</v>
      </c>
      <c r="AY58" s="120">
        <f t="shared" si="5"/>
        <v>195.8</v>
      </c>
      <c r="AZ58" s="121">
        <f t="shared" si="17"/>
        <v>-195.8</v>
      </c>
    </row>
    <row r="59" spans="1:52" x14ac:dyDescent="0.2">
      <c r="A59" t="s">
        <v>46</v>
      </c>
      <c r="B59" t="s">
        <v>46</v>
      </c>
      <c r="C59" t="s">
        <v>56</v>
      </c>
      <c r="D59" t="s">
        <v>56</v>
      </c>
      <c r="E59" t="s">
        <v>53</v>
      </c>
      <c r="F59" s="4">
        <f t="shared" si="18"/>
        <v>46064</v>
      </c>
      <c r="G59" t="s">
        <v>38</v>
      </c>
      <c r="H59" s="28">
        <v>187</v>
      </c>
      <c r="I59" s="2">
        <v>4</v>
      </c>
      <c r="J59" s="2">
        <v>0</v>
      </c>
      <c r="K59" s="2">
        <v>8699.1200000000008</v>
      </c>
      <c r="L59" s="2">
        <v>724.54</v>
      </c>
      <c r="M59" s="29">
        <v>0</v>
      </c>
      <c r="N59" s="31">
        <f t="shared" si="13"/>
        <v>191</v>
      </c>
      <c r="O59" s="30">
        <f t="shared" si="14"/>
        <v>9423.66</v>
      </c>
      <c r="P59" t="s">
        <v>49</v>
      </c>
      <c r="Q59" t="s">
        <v>49</v>
      </c>
      <c r="R59" t="s">
        <v>56</v>
      </c>
      <c r="S59" t="s">
        <v>56</v>
      </c>
      <c r="T59" t="s">
        <v>53</v>
      </c>
      <c r="U59" s="4">
        <f t="shared" si="19"/>
        <v>45700</v>
      </c>
      <c r="V59" t="s">
        <v>38</v>
      </c>
      <c r="W59" s="28">
        <v>186</v>
      </c>
      <c r="X59" s="2">
        <v>2</v>
      </c>
      <c r="Y59" s="2">
        <v>1</v>
      </c>
      <c r="Z59" s="2">
        <v>8796.86</v>
      </c>
      <c r="AA59" s="2">
        <v>383.77</v>
      </c>
      <c r="AB59" s="29">
        <v>107.99</v>
      </c>
      <c r="AC59" s="31">
        <f t="shared" si="15"/>
        <v>189</v>
      </c>
      <c r="AD59" s="30">
        <f t="shared" si="16"/>
        <v>9288.6200000000008</v>
      </c>
      <c r="AE59" s="2">
        <f t="shared" si="24"/>
        <v>1</v>
      </c>
      <c r="AF59" s="2">
        <f t="shared" si="24"/>
        <v>2</v>
      </c>
      <c r="AG59" s="2">
        <f t="shared" si="24"/>
        <v>-1</v>
      </c>
      <c r="AH59" s="2">
        <f t="shared" si="24"/>
        <v>-97.739999999999782</v>
      </c>
      <c r="AI59" s="2">
        <f t="shared" si="24"/>
        <v>340.77</v>
      </c>
      <c r="AJ59" s="29">
        <f t="shared" si="24"/>
        <v>-107.99</v>
      </c>
      <c r="AK59" s="31">
        <f t="shared" si="24"/>
        <v>2</v>
      </c>
      <c r="AL59" s="31">
        <f t="shared" si="22"/>
        <v>135.03999999999905</v>
      </c>
      <c r="AM59" s="38">
        <f t="shared" si="25"/>
        <v>5.3763440860215058E-3</v>
      </c>
      <c r="AN59" s="38">
        <f t="shared" si="25"/>
        <v>1</v>
      </c>
      <c r="AO59" s="38">
        <f t="shared" si="25"/>
        <v>-1</v>
      </c>
      <c r="AP59" s="38">
        <f t="shared" si="25"/>
        <v>-1.1110782711103709E-2</v>
      </c>
      <c r="AQ59" s="38">
        <f t="shared" si="25"/>
        <v>0.88795372228157488</v>
      </c>
      <c r="AR59" s="39">
        <f t="shared" si="25"/>
        <v>-1</v>
      </c>
      <c r="AS59" s="40">
        <f t="shared" si="25"/>
        <v>1.0582010582010581E-2</v>
      </c>
      <c r="AT59" s="40">
        <f t="shared" si="23"/>
        <v>1.4538219886269332E-2</v>
      </c>
      <c r="AU59" s="119">
        <f t="shared" si="11"/>
        <v>46.519358288770057</v>
      </c>
      <c r="AV59" s="120">
        <f t="shared" si="2"/>
        <v>47.294946236559142</v>
      </c>
      <c r="AW59" s="121">
        <f t="shared" si="3"/>
        <v>-0.77558794778908435</v>
      </c>
      <c r="AX59" s="119">
        <f t="shared" si="4"/>
        <v>181.13499999999999</v>
      </c>
      <c r="AY59" s="120">
        <f t="shared" si="5"/>
        <v>163.92</v>
      </c>
      <c r="AZ59" s="121">
        <f t="shared" si="17"/>
        <v>17.215000000000003</v>
      </c>
    </row>
    <row r="60" spans="1:52" x14ac:dyDescent="0.2">
      <c r="A60" t="s">
        <v>46</v>
      </c>
      <c r="B60" t="s">
        <v>46</v>
      </c>
      <c r="C60" t="s">
        <v>56</v>
      </c>
      <c r="D60" t="s">
        <v>56</v>
      </c>
      <c r="E60" t="s">
        <v>53</v>
      </c>
      <c r="F60" s="4">
        <f t="shared" si="18"/>
        <v>46065</v>
      </c>
      <c r="G60" t="s">
        <v>39</v>
      </c>
      <c r="H60" s="28">
        <v>245</v>
      </c>
      <c r="I60" s="2">
        <v>3</v>
      </c>
      <c r="J60" s="2">
        <v>0</v>
      </c>
      <c r="K60" s="2">
        <v>12808.93</v>
      </c>
      <c r="L60" s="2">
        <v>405.91999999999996</v>
      </c>
      <c r="M60" s="29">
        <v>0</v>
      </c>
      <c r="N60" s="31">
        <f t="shared" si="13"/>
        <v>248</v>
      </c>
      <c r="O60" s="30">
        <f t="shared" si="14"/>
        <v>13214.85</v>
      </c>
      <c r="P60" t="s">
        <v>49</v>
      </c>
      <c r="Q60" t="s">
        <v>49</v>
      </c>
      <c r="R60" t="s">
        <v>56</v>
      </c>
      <c r="S60" t="s">
        <v>56</v>
      </c>
      <c r="T60" t="s">
        <v>53</v>
      </c>
      <c r="U60" s="4">
        <f t="shared" si="19"/>
        <v>45701</v>
      </c>
      <c r="V60" t="s">
        <v>39</v>
      </c>
      <c r="W60" s="28">
        <v>318</v>
      </c>
      <c r="X60" s="2">
        <v>2</v>
      </c>
      <c r="Y60" s="2">
        <v>0</v>
      </c>
      <c r="Z60" s="2">
        <v>15324.630000000001</v>
      </c>
      <c r="AA60" s="2">
        <v>88.98</v>
      </c>
      <c r="AB60" s="29">
        <v>0</v>
      </c>
      <c r="AC60" s="31">
        <f t="shared" si="15"/>
        <v>320</v>
      </c>
      <c r="AD60" s="30">
        <f t="shared" si="16"/>
        <v>15413.61</v>
      </c>
      <c r="AE60" s="2">
        <f t="shared" si="24"/>
        <v>-73</v>
      </c>
      <c r="AF60" s="2">
        <f t="shared" si="24"/>
        <v>1</v>
      </c>
      <c r="AG60" s="2">
        <f t="shared" si="24"/>
        <v>0</v>
      </c>
      <c r="AH60" s="2">
        <f t="shared" si="24"/>
        <v>-2515.7000000000007</v>
      </c>
      <c r="AI60" s="2">
        <f t="shared" si="24"/>
        <v>316.93999999999994</v>
      </c>
      <c r="AJ60" s="29">
        <f t="shared" si="24"/>
        <v>0</v>
      </c>
      <c r="AK60" s="31">
        <f t="shared" si="24"/>
        <v>-72</v>
      </c>
      <c r="AL60" s="31">
        <f t="shared" si="22"/>
        <v>-2198.7600000000002</v>
      </c>
      <c r="AM60" s="38">
        <f t="shared" si="25"/>
        <v>-0.22955974842767296</v>
      </c>
      <c r="AN60" s="38">
        <f t="shared" si="25"/>
        <v>0.5</v>
      </c>
      <c r="AO60" s="38" t="str">
        <f t="shared" si="25"/>
        <v/>
      </c>
      <c r="AP60" s="38">
        <f t="shared" si="25"/>
        <v>-0.1641605702715172</v>
      </c>
      <c r="AQ60" s="38">
        <f t="shared" si="25"/>
        <v>3.5619240278714308</v>
      </c>
      <c r="AR60" s="39" t="str">
        <f t="shared" si="25"/>
        <v/>
      </c>
      <c r="AS60" s="40">
        <f t="shared" si="25"/>
        <v>-0.22500000000000001</v>
      </c>
      <c r="AT60" s="40">
        <f t="shared" si="23"/>
        <v>-0.14265055363409351</v>
      </c>
      <c r="AU60" s="119">
        <f t="shared" si="11"/>
        <v>52.281346938775513</v>
      </c>
      <c r="AV60" s="120">
        <f t="shared" si="2"/>
        <v>48.190660377358491</v>
      </c>
      <c r="AW60" s="121">
        <f t="shared" si="3"/>
        <v>4.0906865614170229</v>
      </c>
      <c r="AX60" s="119">
        <f t="shared" si="4"/>
        <v>135.30666666666664</v>
      </c>
      <c r="AY60" s="120">
        <f t="shared" si="5"/>
        <v>44.49</v>
      </c>
      <c r="AZ60" s="121">
        <f t="shared" si="17"/>
        <v>90.816666666666634</v>
      </c>
    </row>
    <row r="61" spans="1:52" x14ac:dyDescent="0.2">
      <c r="A61" t="s">
        <v>46</v>
      </c>
      <c r="B61" t="s">
        <v>46</v>
      </c>
      <c r="C61" t="s">
        <v>56</v>
      </c>
      <c r="D61" t="s">
        <v>56</v>
      </c>
      <c r="E61" t="s">
        <v>53</v>
      </c>
      <c r="F61" s="4">
        <f t="shared" si="18"/>
        <v>46066</v>
      </c>
      <c r="G61" t="s">
        <v>40</v>
      </c>
      <c r="H61" s="28">
        <v>406</v>
      </c>
      <c r="I61" s="2">
        <v>1</v>
      </c>
      <c r="J61" s="2">
        <v>0</v>
      </c>
      <c r="K61" s="2">
        <v>24673.800000000003</v>
      </c>
      <c r="L61" s="2">
        <v>304.67</v>
      </c>
      <c r="M61" s="29">
        <v>0</v>
      </c>
      <c r="N61" s="31">
        <f t="shared" si="13"/>
        <v>407</v>
      </c>
      <c r="O61" s="30">
        <f t="shared" si="14"/>
        <v>24978.47</v>
      </c>
      <c r="P61" t="s">
        <v>49</v>
      </c>
      <c r="Q61" t="s">
        <v>49</v>
      </c>
      <c r="R61" t="s">
        <v>56</v>
      </c>
      <c r="S61" t="s">
        <v>56</v>
      </c>
      <c r="T61" t="s">
        <v>53</v>
      </c>
      <c r="U61" s="4">
        <f t="shared" si="19"/>
        <v>45702</v>
      </c>
      <c r="V61" t="s">
        <v>40</v>
      </c>
      <c r="W61" s="28">
        <v>541</v>
      </c>
      <c r="X61" s="2">
        <v>4</v>
      </c>
      <c r="Y61" s="2">
        <v>0</v>
      </c>
      <c r="Z61" s="2">
        <v>29216.899999999998</v>
      </c>
      <c r="AA61" s="2">
        <v>1494.29</v>
      </c>
      <c r="AB61" s="29">
        <v>0</v>
      </c>
      <c r="AC61" s="31">
        <f t="shared" si="15"/>
        <v>545</v>
      </c>
      <c r="AD61" s="30">
        <f t="shared" si="16"/>
        <v>30711.19</v>
      </c>
      <c r="AE61" s="2">
        <f t="shared" si="24"/>
        <v>-135</v>
      </c>
      <c r="AF61" s="2">
        <f t="shared" si="24"/>
        <v>-3</v>
      </c>
      <c r="AG61" s="2">
        <f t="shared" si="24"/>
        <v>0</v>
      </c>
      <c r="AH61" s="2">
        <f t="shared" si="24"/>
        <v>-4543.0999999999949</v>
      </c>
      <c r="AI61" s="2">
        <f t="shared" si="24"/>
        <v>-1189.6199999999999</v>
      </c>
      <c r="AJ61" s="29">
        <f t="shared" si="24"/>
        <v>0</v>
      </c>
      <c r="AK61" s="31">
        <f t="shared" si="24"/>
        <v>-138</v>
      </c>
      <c r="AL61" s="31">
        <f t="shared" si="22"/>
        <v>-5732.7199999999975</v>
      </c>
      <c r="AM61" s="38">
        <f t="shared" si="25"/>
        <v>-0.24953789279112754</v>
      </c>
      <c r="AN61" s="38">
        <f t="shared" si="25"/>
        <v>-0.75</v>
      </c>
      <c r="AO61" s="38" t="str">
        <f t="shared" si="25"/>
        <v/>
      </c>
      <c r="AP61" s="38">
        <f t="shared" si="25"/>
        <v>-0.15549562068528813</v>
      </c>
      <c r="AQ61" s="38">
        <f t="shared" si="25"/>
        <v>-0.79611052740766508</v>
      </c>
      <c r="AR61" s="39" t="str">
        <f t="shared" si="25"/>
        <v/>
      </c>
      <c r="AS61" s="40">
        <f t="shared" si="25"/>
        <v>-0.25321100917431194</v>
      </c>
      <c r="AT61" s="40">
        <f t="shared" si="23"/>
        <v>-0.18666551182158678</v>
      </c>
      <c r="AU61" s="119">
        <f t="shared" si="11"/>
        <v>60.772906403940894</v>
      </c>
      <c r="AV61" s="120">
        <f t="shared" si="2"/>
        <v>54.005360443622919</v>
      </c>
      <c r="AW61" s="121">
        <f t="shared" si="3"/>
        <v>6.7675459603179746</v>
      </c>
      <c r="AX61" s="119">
        <f t="shared" si="4"/>
        <v>304.67</v>
      </c>
      <c r="AY61" s="120">
        <f t="shared" si="5"/>
        <v>373.57249999999999</v>
      </c>
      <c r="AZ61" s="121">
        <f t="shared" si="17"/>
        <v>-68.902499999999975</v>
      </c>
    </row>
    <row r="62" spans="1:52" ht="13.5" thickBot="1" x14ac:dyDescent="0.25">
      <c r="A62" t="s">
        <v>46</v>
      </c>
      <c r="B62" t="s">
        <v>46</v>
      </c>
      <c r="C62" t="s">
        <v>56</v>
      </c>
      <c r="D62" t="s">
        <v>56</v>
      </c>
      <c r="E62" t="s">
        <v>53</v>
      </c>
      <c r="F62" s="59">
        <f t="shared" si="18"/>
        <v>46067</v>
      </c>
      <c r="G62" s="42" t="s">
        <v>41</v>
      </c>
      <c r="H62" s="43">
        <v>453</v>
      </c>
      <c r="I62" s="44">
        <v>2</v>
      </c>
      <c r="J62" s="44">
        <v>0</v>
      </c>
      <c r="K62" s="44">
        <v>25157.59</v>
      </c>
      <c r="L62" s="44">
        <v>99.94</v>
      </c>
      <c r="M62" s="45">
        <v>0</v>
      </c>
      <c r="N62" s="47">
        <f t="shared" si="13"/>
        <v>455</v>
      </c>
      <c r="O62" s="46">
        <f t="shared" si="14"/>
        <v>25257.53</v>
      </c>
      <c r="P62" t="s">
        <v>49</v>
      </c>
      <c r="Q62" t="s">
        <v>49</v>
      </c>
      <c r="R62" t="s">
        <v>56</v>
      </c>
      <c r="S62" t="s">
        <v>56</v>
      </c>
      <c r="T62" t="s">
        <v>53</v>
      </c>
      <c r="U62" s="59">
        <f t="shared" si="19"/>
        <v>45703</v>
      </c>
      <c r="V62" s="42" t="s">
        <v>41</v>
      </c>
      <c r="W62" s="43">
        <v>386</v>
      </c>
      <c r="X62" s="44">
        <v>1</v>
      </c>
      <c r="Y62" s="44">
        <v>0</v>
      </c>
      <c r="Z62" s="44">
        <v>22734.01</v>
      </c>
      <c r="AA62" s="44">
        <v>173.88</v>
      </c>
      <c r="AB62" s="45">
        <v>0</v>
      </c>
      <c r="AC62" s="47">
        <f t="shared" si="15"/>
        <v>387</v>
      </c>
      <c r="AD62" s="46">
        <f t="shared" si="16"/>
        <v>22907.89</v>
      </c>
      <c r="AE62" s="44">
        <f t="shared" si="24"/>
        <v>67</v>
      </c>
      <c r="AF62" s="44">
        <f t="shared" si="24"/>
        <v>1</v>
      </c>
      <c r="AG62" s="44">
        <f t="shared" si="24"/>
        <v>0</v>
      </c>
      <c r="AH62" s="44">
        <f t="shared" si="24"/>
        <v>2423.5800000000017</v>
      </c>
      <c r="AI62" s="44">
        <f t="shared" si="24"/>
        <v>-73.94</v>
      </c>
      <c r="AJ62" s="45">
        <f t="shared" si="24"/>
        <v>0</v>
      </c>
      <c r="AK62" s="47">
        <f t="shared" si="24"/>
        <v>68</v>
      </c>
      <c r="AL62" s="47">
        <f t="shared" si="22"/>
        <v>2349.6399999999994</v>
      </c>
      <c r="AM62" s="56">
        <f t="shared" si="25"/>
        <v>0.17357512953367876</v>
      </c>
      <c r="AN62" s="56">
        <f t="shared" si="25"/>
        <v>1</v>
      </c>
      <c r="AO62" s="56" t="str">
        <f t="shared" si="25"/>
        <v/>
      </c>
      <c r="AP62" s="56">
        <f t="shared" si="25"/>
        <v>0.10660591774174472</v>
      </c>
      <c r="AQ62" s="56">
        <f t="shared" si="25"/>
        <v>-0.4252357948010122</v>
      </c>
      <c r="AR62" s="57" t="str">
        <f t="shared" si="25"/>
        <v/>
      </c>
      <c r="AS62" s="58">
        <f t="shared" si="25"/>
        <v>0.17571059431524547</v>
      </c>
      <c r="AT62" s="58">
        <f t="shared" si="23"/>
        <v>0.10256902752719693</v>
      </c>
      <c r="AU62" s="122">
        <f t="shared" si="11"/>
        <v>55.535518763796908</v>
      </c>
      <c r="AV62" s="123">
        <f t="shared" si="2"/>
        <v>58.896398963730569</v>
      </c>
      <c r="AW62" s="124">
        <f t="shared" si="3"/>
        <v>-3.3608801999336606</v>
      </c>
      <c r="AX62" s="122">
        <f t="shared" si="4"/>
        <v>49.97</v>
      </c>
      <c r="AY62" s="123">
        <f t="shared" si="5"/>
        <v>173.88</v>
      </c>
      <c r="AZ62" s="124">
        <f t="shared" si="17"/>
        <v>-123.91</v>
      </c>
    </row>
    <row r="63" spans="1:52" x14ac:dyDescent="0.2">
      <c r="A63" t="s">
        <v>46</v>
      </c>
      <c r="B63" t="s">
        <v>46</v>
      </c>
      <c r="C63" t="s">
        <v>56</v>
      </c>
      <c r="D63" t="s">
        <v>56</v>
      </c>
      <c r="E63" t="s">
        <v>54</v>
      </c>
      <c r="F63" s="4">
        <f t="shared" si="18"/>
        <v>46068</v>
      </c>
      <c r="G63" t="s">
        <v>35</v>
      </c>
      <c r="H63" s="28">
        <v>203</v>
      </c>
      <c r="I63" s="2">
        <v>2</v>
      </c>
      <c r="J63" s="2">
        <v>0</v>
      </c>
      <c r="K63" s="2">
        <v>11083.66</v>
      </c>
      <c r="L63" s="2">
        <v>883.17</v>
      </c>
      <c r="M63" s="29">
        <v>0</v>
      </c>
      <c r="N63" s="31">
        <f t="shared" si="13"/>
        <v>205</v>
      </c>
      <c r="O63" s="30">
        <f t="shared" si="14"/>
        <v>11966.83</v>
      </c>
      <c r="P63" t="s">
        <v>49</v>
      </c>
      <c r="Q63" t="s">
        <v>49</v>
      </c>
      <c r="R63" t="s">
        <v>56</v>
      </c>
      <c r="S63" t="s">
        <v>56</v>
      </c>
      <c r="T63" t="s">
        <v>54</v>
      </c>
      <c r="U63" s="4">
        <f t="shared" si="19"/>
        <v>45704</v>
      </c>
      <c r="V63" t="s">
        <v>35</v>
      </c>
      <c r="W63" s="28">
        <v>215</v>
      </c>
      <c r="X63" s="2">
        <v>0</v>
      </c>
      <c r="Y63" s="2">
        <v>0</v>
      </c>
      <c r="Z63" s="2">
        <v>10506.72</v>
      </c>
      <c r="AA63" s="2">
        <v>0</v>
      </c>
      <c r="AB63" s="29">
        <v>0</v>
      </c>
      <c r="AC63" s="31">
        <f t="shared" si="15"/>
        <v>215</v>
      </c>
      <c r="AD63" s="30">
        <f t="shared" si="16"/>
        <v>10506.72</v>
      </c>
      <c r="AE63" s="2">
        <f t="shared" si="24"/>
        <v>-12</v>
      </c>
      <c r="AF63" s="2">
        <f t="shared" si="24"/>
        <v>2</v>
      </c>
      <c r="AG63" s="2">
        <f t="shared" si="24"/>
        <v>0</v>
      </c>
      <c r="AH63" s="2">
        <f t="shared" si="24"/>
        <v>576.94000000000051</v>
      </c>
      <c r="AI63" s="2">
        <f t="shared" si="24"/>
        <v>883.17</v>
      </c>
      <c r="AJ63" s="29">
        <f t="shared" si="24"/>
        <v>0</v>
      </c>
      <c r="AK63" s="31">
        <f t="shared" si="24"/>
        <v>-10</v>
      </c>
      <c r="AL63" s="31">
        <f t="shared" si="22"/>
        <v>1460.1100000000006</v>
      </c>
      <c r="AM63" s="38">
        <f t="shared" si="25"/>
        <v>-5.5813953488372092E-2</v>
      </c>
      <c r="AN63" s="38" t="str">
        <f t="shared" si="25"/>
        <v/>
      </c>
      <c r="AO63" s="38" t="str">
        <f t="shared" si="25"/>
        <v/>
      </c>
      <c r="AP63" s="38">
        <f t="shared" si="25"/>
        <v>5.4911523291759995E-2</v>
      </c>
      <c r="AQ63" s="38" t="str">
        <f t="shared" si="25"/>
        <v/>
      </c>
      <c r="AR63" s="39" t="str">
        <f t="shared" si="25"/>
        <v/>
      </c>
      <c r="AS63" s="40">
        <f t="shared" si="25"/>
        <v>-4.6511627906976744E-2</v>
      </c>
      <c r="AT63" s="40">
        <f t="shared" si="23"/>
        <v>0.1389691549789088</v>
      </c>
      <c r="AU63" s="119">
        <f t="shared" si="11"/>
        <v>54.599310344827586</v>
      </c>
      <c r="AV63" s="120">
        <f t="shared" si="2"/>
        <v>48.868465116279069</v>
      </c>
      <c r="AW63" s="121">
        <f t="shared" si="3"/>
        <v>5.7308452285485174</v>
      </c>
      <c r="AX63" s="119">
        <f t="shared" si="4"/>
        <v>441.58499999999998</v>
      </c>
      <c r="AY63" s="120">
        <f t="shared" si="5"/>
        <v>0</v>
      </c>
      <c r="AZ63" s="121">
        <f t="shared" si="17"/>
        <v>441.58499999999998</v>
      </c>
    </row>
    <row r="64" spans="1:52" x14ac:dyDescent="0.2">
      <c r="A64" t="s">
        <v>46</v>
      </c>
      <c r="B64" t="s">
        <v>46</v>
      </c>
      <c r="C64" t="s">
        <v>56</v>
      </c>
      <c r="D64" t="s">
        <v>56</v>
      </c>
      <c r="E64" t="s">
        <v>54</v>
      </c>
      <c r="F64" s="4">
        <f t="shared" si="18"/>
        <v>46069</v>
      </c>
      <c r="G64" t="s">
        <v>36</v>
      </c>
      <c r="H64" s="28">
        <v>193</v>
      </c>
      <c r="I64" s="2">
        <v>1</v>
      </c>
      <c r="J64" s="2">
        <v>0</v>
      </c>
      <c r="K64" s="2">
        <v>11287.57</v>
      </c>
      <c r="L64" s="2">
        <v>155.88</v>
      </c>
      <c r="M64" s="29">
        <v>0</v>
      </c>
      <c r="N64" s="31">
        <f t="shared" si="13"/>
        <v>194</v>
      </c>
      <c r="O64" s="30">
        <f t="shared" si="14"/>
        <v>11443.449999999999</v>
      </c>
      <c r="P64" t="s">
        <v>49</v>
      </c>
      <c r="Q64" t="s">
        <v>49</v>
      </c>
      <c r="R64" t="s">
        <v>56</v>
      </c>
      <c r="S64" t="s">
        <v>56</v>
      </c>
      <c r="T64" t="s">
        <v>54</v>
      </c>
      <c r="U64" s="4">
        <f t="shared" si="19"/>
        <v>45705</v>
      </c>
      <c r="V64" t="s">
        <v>36</v>
      </c>
      <c r="W64" s="28">
        <v>210</v>
      </c>
      <c r="X64" s="2">
        <v>2</v>
      </c>
      <c r="Y64" s="2">
        <v>0</v>
      </c>
      <c r="Z64" s="2">
        <v>11015.51</v>
      </c>
      <c r="AA64" s="2">
        <v>161.94999999999999</v>
      </c>
      <c r="AB64" s="29">
        <v>0</v>
      </c>
      <c r="AC64" s="31">
        <f t="shared" si="15"/>
        <v>212</v>
      </c>
      <c r="AD64" s="30">
        <f t="shared" si="16"/>
        <v>11177.460000000001</v>
      </c>
      <c r="AE64" s="2">
        <f t="shared" si="24"/>
        <v>-17</v>
      </c>
      <c r="AF64" s="2">
        <f t="shared" si="24"/>
        <v>-1</v>
      </c>
      <c r="AG64" s="2">
        <f t="shared" si="24"/>
        <v>0</v>
      </c>
      <c r="AH64" s="2">
        <f t="shared" si="24"/>
        <v>272.05999999999949</v>
      </c>
      <c r="AI64" s="2">
        <f t="shared" si="24"/>
        <v>-6.0699999999999932</v>
      </c>
      <c r="AJ64" s="29">
        <f t="shared" si="24"/>
        <v>0</v>
      </c>
      <c r="AK64" s="31">
        <f t="shared" si="24"/>
        <v>-18</v>
      </c>
      <c r="AL64" s="31">
        <f t="shared" si="22"/>
        <v>265.98999999999796</v>
      </c>
      <c r="AM64" s="38">
        <f t="shared" si="25"/>
        <v>-8.0952380952380956E-2</v>
      </c>
      <c r="AN64" s="38">
        <f t="shared" si="25"/>
        <v>-0.5</v>
      </c>
      <c r="AO64" s="38" t="str">
        <f t="shared" si="25"/>
        <v/>
      </c>
      <c r="AP64" s="38">
        <f t="shared" si="25"/>
        <v>2.469790322917409E-2</v>
      </c>
      <c r="AQ64" s="38">
        <f t="shared" si="25"/>
        <v>-3.748070392096322E-2</v>
      </c>
      <c r="AR64" s="39" t="str">
        <f t="shared" si="25"/>
        <v/>
      </c>
      <c r="AS64" s="40">
        <f t="shared" si="25"/>
        <v>-8.4905660377358486E-2</v>
      </c>
      <c r="AT64" s="40">
        <f t="shared" si="23"/>
        <v>2.379699860254458E-2</v>
      </c>
      <c r="AU64" s="119">
        <f t="shared" si="11"/>
        <v>58.484818652849739</v>
      </c>
      <c r="AV64" s="120">
        <f t="shared" si="2"/>
        <v>52.454809523809523</v>
      </c>
      <c r="AW64" s="121">
        <f t="shared" si="3"/>
        <v>6.0300091290402165</v>
      </c>
      <c r="AX64" s="119">
        <f t="shared" si="4"/>
        <v>155.88</v>
      </c>
      <c r="AY64" s="120">
        <f t="shared" si="5"/>
        <v>80.974999999999994</v>
      </c>
      <c r="AZ64" s="121">
        <f t="shared" si="17"/>
        <v>74.905000000000001</v>
      </c>
    </row>
    <row r="65" spans="1:52" x14ac:dyDescent="0.2">
      <c r="A65" t="s">
        <v>46</v>
      </c>
      <c r="B65" t="s">
        <v>46</v>
      </c>
      <c r="C65" t="s">
        <v>56</v>
      </c>
      <c r="D65" t="s">
        <v>56</v>
      </c>
      <c r="E65" t="s">
        <v>54</v>
      </c>
      <c r="F65" s="4">
        <f t="shared" si="18"/>
        <v>46070</v>
      </c>
      <c r="G65" t="s">
        <v>37</v>
      </c>
      <c r="H65" s="28">
        <v>146</v>
      </c>
      <c r="I65" s="2">
        <v>2</v>
      </c>
      <c r="J65" s="2">
        <v>0</v>
      </c>
      <c r="K65" s="2">
        <v>8150.16</v>
      </c>
      <c r="L65" s="2">
        <v>340.73</v>
      </c>
      <c r="M65" s="29">
        <v>0</v>
      </c>
      <c r="N65" s="31">
        <f t="shared" si="13"/>
        <v>148</v>
      </c>
      <c r="O65" s="30">
        <f t="shared" si="14"/>
        <v>8490.89</v>
      </c>
      <c r="P65" t="s">
        <v>49</v>
      </c>
      <c r="Q65" t="s">
        <v>49</v>
      </c>
      <c r="R65" t="s">
        <v>56</v>
      </c>
      <c r="S65" t="s">
        <v>56</v>
      </c>
      <c r="T65" t="s">
        <v>54</v>
      </c>
      <c r="U65" s="4">
        <f t="shared" si="19"/>
        <v>45706</v>
      </c>
      <c r="V65" t="s">
        <v>37</v>
      </c>
      <c r="W65" s="28">
        <v>150</v>
      </c>
      <c r="X65" s="2">
        <v>1</v>
      </c>
      <c r="Y65" s="2">
        <v>1</v>
      </c>
      <c r="Z65" s="2">
        <v>7923.24</v>
      </c>
      <c r="AA65" s="2">
        <v>110.13</v>
      </c>
      <c r="AB65" s="29">
        <v>330.92</v>
      </c>
      <c r="AC65" s="31">
        <f t="shared" si="15"/>
        <v>152</v>
      </c>
      <c r="AD65" s="30">
        <f t="shared" si="16"/>
        <v>8364.2899999999991</v>
      </c>
      <c r="AE65" s="2">
        <f t="shared" si="24"/>
        <v>-4</v>
      </c>
      <c r="AF65" s="2">
        <f t="shared" si="24"/>
        <v>1</v>
      </c>
      <c r="AG65" s="2">
        <f t="shared" si="24"/>
        <v>-1</v>
      </c>
      <c r="AH65" s="2">
        <f t="shared" si="24"/>
        <v>226.92000000000007</v>
      </c>
      <c r="AI65" s="2">
        <f t="shared" si="24"/>
        <v>230.60000000000002</v>
      </c>
      <c r="AJ65" s="29">
        <f t="shared" si="24"/>
        <v>-330.92</v>
      </c>
      <c r="AK65" s="31">
        <f t="shared" si="24"/>
        <v>-4</v>
      </c>
      <c r="AL65" s="31">
        <f t="shared" si="22"/>
        <v>126.60000000000036</v>
      </c>
      <c r="AM65" s="38">
        <f t="shared" si="25"/>
        <v>-2.6666666666666668E-2</v>
      </c>
      <c r="AN65" s="38">
        <f t="shared" si="25"/>
        <v>1</v>
      </c>
      <c r="AO65" s="38">
        <f t="shared" si="25"/>
        <v>-1</v>
      </c>
      <c r="AP65" s="38">
        <f t="shared" si="25"/>
        <v>2.8639798870159189E-2</v>
      </c>
      <c r="AQ65" s="38">
        <f t="shared" si="25"/>
        <v>2.0938890402251888</v>
      </c>
      <c r="AR65" s="39">
        <f t="shared" si="25"/>
        <v>-1</v>
      </c>
      <c r="AS65" s="40">
        <f t="shared" si="25"/>
        <v>-2.6315789473684209E-2</v>
      </c>
      <c r="AT65" s="40">
        <f t="shared" si="23"/>
        <v>1.5135773628126282E-2</v>
      </c>
      <c r="AU65" s="119">
        <f t="shared" si="11"/>
        <v>55.823013698630135</v>
      </c>
      <c r="AV65" s="120">
        <f t="shared" si="2"/>
        <v>52.821599999999997</v>
      </c>
      <c r="AW65" s="121">
        <f t="shared" si="3"/>
        <v>3.0014136986301381</v>
      </c>
      <c r="AX65" s="119">
        <f t="shared" si="4"/>
        <v>170.36500000000001</v>
      </c>
      <c r="AY65" s="120">
        <f t="shared" si="5"/>
        <v>220.52500000000001</v>
      </c>
      <c r="AZ65" s="121">
        <f t="shared" si="17"/>
        <v>-50.16</v>
      </c>
    </row>
    <row r="66" spans="1:52" x14ac:dyDescent="0.2">
      <c r="A66" t="s">
        <v>46</v>
      </c>
      <c r="B66" t="s">
        <v>46</v>
      </c>
      <c r="C66" t="s">
        <v>56</v>
      </c>
      <c r="D66" t="s">
        <v>56</v>
      </c>
      <c r="E66" t="s">
        <v>54</v>
      </c>
      <c r="F66" s="4">
        <f t="shared" si="18"/>
        <v>46071</v>
      </c>
      <c r="G66" t="s">
        <v>38</v>
      </c>
      <c r="H66" s="28">
        <v>145</v>
      </c>
      <c r="I66" s="2">
        <v>0</v>
      </c>
      <c r="J66" s="2">
        <v>1</v>
      </c>
      <c r="K66" s="2">
        <v>6742.29</v>
      </c>
      <c r="L66" s="2">
        <v>0</v>
      </c>
      <c r="M66" s="29">
        <v>252.81</v>
      </c>
      <c r="N66" s="31">
        <f t="shared" si="13"/>
        <v>146</v>
      </c>
      <c r="O66" s="30">
        <f t="shared" si="14"/>
        <v>6995.1</v>
      </c>
      <c r="P66" t="s">
        <v>49</v>
      </c>
      <c r="Q66" t="s">
        <v>49</v>
      </c>
      <c r="R66" t="s">
        <v>56</v>
      </c>
      <c r="S66" t="s">
        <v>56</v>
      </c>
      <c r="T66" t="s">
        <v>54</v>
      </c>
      <c r="U66" s="4">
        <f t="shared" si="19"/>
        <v>45707</v>
      </c>
      <c r="V66" t="s">
        <v>38</v>
      </c>
      <c r="W66" s="28">
        <v>180</v>
      </c>
      <c r="X66" s="2">
        <v>6</v>
      </c>
      <c r="Y66" s="2">
        <v>5</v>
      </c>
      <c r="Z66" s="2">
        <v>9818.34</v>
      </c>
      <c r="AA66" s="2">
        <v>-96.429999999999978</v>
      </c>
      <c r="AB66" s="29">
        <v>-500.02</v>
      </c>
      <c r="AC66" s="31">
        <f t="shared" si="15"/>
        <v>191</v>
      </c>
      <c r="AD66" s="30">
        <f t="shared" si="16"/>
        <v>9221.89</v>
      </c>
      <c r="AE66" s="2">
        <f t="shared" si="24"/>
        <v>-35</v>
      </c>
      <c r="AF66" s="2">
        <f t="shared" si="24"/>
        <v>-6</v>
      </c>
      <c r="AG66" s="2">
        <f t="shared" si="24"/>
        <v>-4</v>
      </c>
      <c r="AH66" s="2">
        <f t="shared" si="24"/>
        <v>-3076.05</v>
      </c>
      <c r="AI66" s="2">
        <f t="shared" si="24"/>
        <v>96.429999999999978</v>
      </c>
      <c r="AJ66" s="29">
        <f t="shared" si="24"/>
        <v>752.82999999999993</v>
      </c>
      <c r="AK66" s="31">
        <f t="shared" si="24"/>
        <v>-45</v>
      </c>
      <c r="AL66" s="31">
        <f t="shared" si="22"/>
        <v>-2226.7899999999991</v>
      </c>
      <c r="AM66" s="38">
        <f t="shared" si="25"/>
        <v>-0.19444444444444445</v>
      </c>
      <c r="AN66" s="38">
        <f t="shared" si="25"/>
        <v>-1</v>
      </c>
      <c r="AO66" s="38">
        <f t="shared" si="25"/>
        <v>-0.8</v>
      </c>
      <c r="AP66" s="38">
        <f t="shared" si="25"/>
        <v>-0.31329634133672291</v>
      </c>
      <c r="AQ66" s="38">
        <f t="shared" si="25"/>
        <v>-1</v>
      </c>
      <c r="AR66" s="39">
        <f t="shared" si="25"/>
        <v>-1.5055997760089594</v>
      </c>
      <c r="AS66" s="40">
        <f t="shared" si="25"/>
        <v>-0.2356020942408377</v>
      </c>
      <c r="AT66" s="40">
        <f t="shared" si="23"/>
        <v>-0.24146785528779882</v>
      </c>
      <c r="AU66" s="119">
        <f t="shared" si="11"/>
        <v>46.498551724137933</v>
      </c>
      <c r="AV66" s="120">
        <f t="shared" si="2"/>
        <v>54.546333333333337</v>
      </c>
      <c r="AW66" s="121">
        <f t="shared" si="3"/>
        <v>-8.047781609195404</v>
      </c>
      <c r="AX66" s="119">
        <f t="shared" si="4"/>
        <v>252.81</v>
      </c>
      <c r="AY66" s="120">
        <f t="shared" si="5"/>
        <v>-54.222727272727269</v>
      </c>
      <c r="AZ66" s="121">
        <f t="shared" si="17"/>
        <v>307.03272727272724</v>
      </c>
    </row>
    <row r="67" spans="1:52" x14ac:dyDescent="0.2">
      <c r="A67" t="s">
        <v>46</v>
      </c>
      <c r="B67" t="s">
        <v>46</v>
      </c>
      <c r="C67" t="s">
        <v>56</v>
      </c>
      <c r="D67" t="s">
        <v>56</v>
      </c>
      <c r="E67" t="s">
        <v>54</v>
      </c>
      <c r="F67" s="4">
        <f t="shared" si="18"/>
        <v>46072</v>
      </c>
      <c r="G67" t="s">
        <v>39</v>
      </c>
      <c r="H67" s="28">
        <v>210</v>
      </c>
      <c r="I67" s="2">
        <v>1</v>
      </c>
      <c r="J67" s="2">
        <v>0</v>
      </c>
      <c r="K67" s="2">
        <v>11141.8</v>
      </c>
      <c r="L67" s="2">
        <v>129.94999999999999</v>
      </c>
      <c r="M67" s="29">
        <v>0</v>
      </c>
      <c r="N67" s="31">
        <f t="shared" si="13"/>
        <v>211</v>
      </c>
      <c r="O67" s="30">
        <f t="shared" si="14"/>
        <v>11271.75</v>
      </c>
      <c r="P67" t="s">
        <v>49</v>
      </c>
      <c r="Q67" t="s">
        <v>49</v>
      </c>
      <c r="R67" t="s">
        <v>56</v>
      </c>
      <c r="S67" t="s">
        <v>56</v>
      </c>
      <c r="T67" t="s">
        <v>54</v>
      </c>
      <c r="U67" s="4">
        <f t="shared" si="19"/>
        <v>45708</v>
      </c>
      <c r="V67" t="s">
        <v>39</v>
      </c>
      <c r="W67" s="28">
        <v>223</v>
      </c>
      <c r="X67" s="2">
        <v>1</v>
      </c>
      <c r="Y67" s="2">
        <v>0</v>
      </c>
      <c r="Z67" s="2">
        <v>10999.1</v>
      </c>
      <c r="AA67" s="2">
        <v>139.9</v>
      </c>
      <c r="AB67" s="29">
        <v>0</v>
      </c>
      <c r="AC67" s="31">
        <f t="shared" si="15"/>
        <v>224</v>
      </c>
      <c r="AD67" s="30">
        <f t="shared" si="16"/>
        <v>11139</v>
      </c>
      <c r="AE67" s="2">
        <f t="shared" si="24"/>
        <v>-13</v>
      </c>
      <c r="AF67" s="2">
        <f t="shared" si="24"/>
        <v>0</v>
      </c>
      <c r="AG67" s="2">
        <f t="shared" si="24"/>
        <v>0</v>
      </c>
      <c r="AH67" s="2">
        <f t="shared" si="24"/>
        <v>142.69999999999891</v>
      </c>
      <c r="AI67" s="2">
        <f t="shared" si="24"/>
        <v>-9.9500000000000171</v>
      </c>
      <c r="AJ67" s="29">
        <f t="shared" si="24"/>
        <v>0</v>
      </c>
      <c r="AK67" s="31">
        <f t="shared" si="24"/>
        <v>-13</v>
      </c>
      <c r="AL67" s="31">
        <f t="shared" si="22"/>
        <v>132.75</v>
      </c>
      <c r="AM67" s="38">
        <f t="shared" si="25"/>
        <v>-5.829596412556054E-2</v>
      </c>
      <c r="AN67" s="38">
        <f t="shared" si="25"/>
        <v>0</v>
      </c>
      <c r="AO67" s="38" t="str">
        <f t="shared" si="25"/>
        <v/>
      </c>
      <c r="AP67" s="38">
        <f t="shared" si="25"/>
        <v>1.297378876453518E-2</v>
      </c>
      <c r="AQ67" s="38">
        <f t="shared" si="25"/>
        <v>-7.1122230164403263E-2</v>
      </c>
      <c r="AR67" s="39" t="str">
        <f t="shared" si="25"/>
        <v/>
      </c>
      <c r="AS67" s="40">
        <f t="shared" si="25"/>
        <v>-5.8035714285714288E-2</v>
      </c>
      <c r="AT67" s="40">
        <f t="shared" si="23"/>
        <v>1.1917586856988958E-2</v>
      </c>
      <c r="AU67" s="119">
        <f t="shared" si="11"/>
        <v>53.056190476190473</v>
      </c>
      <c r="AV67" s="120">
        <f t="shared" si="2"/>
        <v>49.323318385650225</v>
      </c>
      <c r="AW67" s="121">
        <f t="shared" si="3"/>
        <v>3.7328720905402477</v>
      </c>
      <c r="AX67" s="119">
        <f t="shared" si="4"/>
        <v>129.94999999999999</v>
      </c>
      <c r="AY67" s="120">
        <f t="shared" si="5"/>
        <v>139.9</v>
      </c>
      <c r="AZ67" s="121">
        <f t="shared" si="17"/>
        <v>-9.9500000000000171</v>
      </c>
    </row>
    <row r="68" spans="1:52" x14ac:dyDescent="0.2">
      <c r="A68" t="s">
        <v>46</v>
      </c>
      <c r="B68" t="s">
        <v>46</v>
      </c>
      <c r="C68" t="s">
        <v>56</v>
      </c>
      <c r="D68" t="s">
        <v>56</v>
      </c>
      <c r="E68" t="s">
        <v>54</v>
      </c>
      <c r="F68" s="4">
        <f t="shared" si="18"/>
        <v>46073</v>
      </c>
      <c r="G68" t="s">
        <v>40</v>
      </c>
      <c r="H68" s="28">
        <v>332</v>
      </c>
      <c r="I68" s="2">
        <v>4</v>
      </c>
      <c r="J68" s="2">
        <v>0</v>
      </c>
      <c r="K68" s="2">
        <v>17688.810000000001</v>
      </c>
      <c r="L68" s="2">
        <v>400.78</v>
      </c>
      <c r="M68" s="29">
        <v>0</v>
      </c>
      <c r="N68" s="31">
        <f t="shared" si="13"/>
        <v>336</v>
      </c>
      <c r="O68" s="30">
        <f t="shared" si="14"/>
        <v>18089.59</v>
      </c>
      <c r="P68" t="s">
        <v>49</v>
      </c>
      <c r="Q68" t="s">
        <v>49</v>
      </c>
      <c r="R68" t="s">
        <v>56</v>
      </c>
      <c r="S68" t="s">
        <v>56</v>
      </c>
      <c r="T68" t="s">
        <v>54</v>
      </c>
      <c r="U68" s="4">
        <f t="shared" si="19"/>
        <v>45709</v>
      </c>
      <c r="V68" t="s">
        <v>40</v>
      </c>
      <c r="W68" s="28">
        <v>439</v>
      </c>
      <c r="X68" s="2">
        <v>3</v>
      </c>
      <c r="Y68" s="2">
        <v>0</v>
      </c>
      <c r="Z68" s="2">
        <v>22778.89</v>
      </c>
      <c r="AA68" s="2">
        <v>113.52</v>
      </c>
      <c r="AB68" s="29">
        <v>0</v>
      </c>
      <c r="AC68" s="31">
        <f t="shared" si="15"/>
        <v>442</v>
      </c>
      <c r="AD68" s="30">
        <f t="shared" si="16"/>
        <v>22892.41</v>
      </c>
      <c r="AE68" s="2">
        <f t="shared" si="24"/>
        <v>-107</v>
      </c>
      <c r="AF68" s="2">
        <f t="shared" si="24"/>
        <v>1</v>
      </c>
      <c r="AG68" s="2">
        <f t="shared" si="24"/>
        <v>0</v>
      </c>
      <c r="AH68" s="2">
        <f t="shared" si="24"/>
        <v>-5090.0799999999981</v>
      </c>
      <c r="AI68" s="2">
        <f t="shared" si="24"/>
        <v>287.26</v>
      </c>
      <c r="AJ68" s="29">
        <f t="shared" si="24"/>
        <v>0</v>
      </c>
      <c r="AK68" s="31">
        <f t="shared" si="24"/>
        <v>-106</v>
      </c>
      <c r="AL68" s="31">
        <f t="shared" si="22"/>
        <v>-4802.82</v>
      </c>
      <c r="AM68" s="38">
        <f t="shared" si="25"/>
        <v>-0.24373576309794989</v>
      </c>
      <c r="AN68" s="38">
        <f t="shared" si="25"/>
        <v>0.33333333333333331</v>
      </c>
      <c r="AO68" s="38" t="str">
        <f t="shared" si="25"/>
        <v/>
      </c>
      <c r="AP68" s="38">
        <f t="shared" si="25"/>
        <v>-0.22345601563552914</v>
      </c>
      <c r="AQ68" s="38">
        <f t="shared" si="25"/>
        <v>2.5304792107117691</v>
      </c>
      <c r="AR68" s="39" t="str">
        <f t="shared" si="25"/>
        <v/>
      </c>
      <c r="AS68" s="40">
        <f t="shared" si="25"/>
        <v>-0.23981900452488689</v>
      </c>
      <c r="AT68" s="40">
        <f t="shared" si="23"/>
        <v>-0.20979966722594956</v>
      </c>
      <c r="AU68" s="119">
        <f t="shared" si="11"/>
        <v>53.279548192771088</v>
      </c>
      <c r="AV68" s="120">
        <f t="shared" si="2"/>
        <v>51.888132118451026</v>
      </c>
      <c r="AW68" s="121">
        <f t="shared" si="3"/>
        <v>1.3914160743200625</v>
      </c>
      <c r="AX68" s="119">
        <f t="shared" si="4"/>
        <v>100.19499999999999</v>
      </c>
      <c r="AY68" s="120">
        <f t="shared" si="5"/>
        <v>37.839999999999996</v>
      </c>
      <c r="AZ68" s="121">
        <f t="shared" si="17"/>
        <v>62.354999999999997</v>
      </c>
    </row>
    <row r="69" spans="1:52" ht="13.5" thickBot="1" x14ac:dyDescent="0.25">
      <c r="A69" t="s">
        <v>46</v>
      </c>
      <c r="B69" t="s">
        <v>46</v>
      </c>
      <c r="C69" t="s">
        <v>56</v>
      </c>
      <c r="D69" t="s">
        <v>56</v>
      </c>
      <c r="E69" t="s">
        <v>54</v>
      </c>
      <c r="F69" s="59">
        <f t="shared" si="18"/>
        <v>46074</v>
      </c>
      <c r="G69" s="42" t="s">
        <v>41</v>
      </c>
      <c r="H69" s="43">
        <v>412</v>
      </c>
      <c r="I69" s="44">
        <v>1</v>
      </c>
      <c r="J69" s="44">
        <v>1</v>
      </c>
      <c r="K69" s="44">
        <v>21804.18</v>
      </c>
      <c r="L69" s="44">
        <v>-64.959999999999994</v>
      </c>
      <c r="M69" s="45">
        <v>90.96</v>
      </c>
      <c r="N69" s="47">
        <f t="shared" si="13"/>
        <v>414</v>
      </c>
      <c r="O69" s="46">
        <f t="shared" si="14"/>
        <v>21830.18</v>
      </c>
      <c r="P69" t="s">
        <v>49</v>
      </c>
      <c r="Q69" t="s">
        <v>49</v>
      </c>
      <c r="R69" t="s">
        <v>56</v>
      </c>
      <c r="S69" t="s">
        <v>56</v>
      </c>
      <c r="T69" t="s">
        <v>54</v>
      </c>
      <c r="U69" s="59">
        <f t="shared" si="19"/>
        <v>45710</v>
      </c>
      <c r="V69" s="42" t="s">
        <v>41</v>
      </c>
      <c r="W69" s="43">
        <v>430</v>
      </c>
      <c r="X69" s="44">
        <v>2</v>
      </c>
      <c r="Y69" s="44">
        <v>0</v>
      </c>
      <c r="Z69" s="44">
        <v>20274.03</v>
      </c>
      <c r="AA69" s="44">
        <v>274.93</v>
      </c>
      <c r="AB69" s="45">
        <v>0</v>
      </c>
      <c r="AC69" s="47">
        <f t="shared" si="15"/>
        <v>432</v>
      </c>
      <c r="AD69" s="46">
        <f t="shared" si="16"/>
        <v>20548.96</v>
      </c>
      <c r="AE69" s="44">
        <f t="shared" si="24"/>
        <v>-18</v>
      </c>
      <c r="AF69" s="44">
        <f t="shared" si="24"/>
        <v>-1</v>
      </c>
      <c r="AG69" s="44">
        <f t="shared" si="24"/>
        <v>1</v>
      </c>
      <c r="AH69" s="44">
        <f t="shared" si="24"/>
        <v>1530.1500000000015</v>
      </c>
      <c r="AI69" s="44">
        <f t="shared" si="24"/>
        <v>-339.89</v>
      </c>
      <c r="AJ69" s="45">
        <f t="shared" si="24"/>
        <v>90.96</v>
      </c>
      <c r="AK69" s="47">
        <f t="shared" si="24"/>
        <v>-18</v>
      </c>
      <c r="AL69" s="47">
        <f t="shared" si="22"/>
        <v>1281.2200000000012</v>
      </c>
      <c r="AM69" s="56">
        <f t="shared" si="25"/>
        <v>-4.1860465116279069E-2</v>
      </c>
      <c r="AN69" s="56">
        <f t="shared" si="25"/>
        <v>-0.5</v>
      </c>
      <c r="AO69" s="56" t="str">
        <f t="shared" si="25"/>
        <v/>
      </c>
      <c r="AP69" s="56">
        <f t="shared" si="25"/>
        <v>7.5473401193546702E-2</v>
      </c>
      <c r="AQ69" s="56">
        <f t="shared" si="25"/>
        <v>-1.2362783253919178</v>
      </c>
      <c r="AR69" s="57" t="str">
        <f t="shared" si="25"/>
        <v/>
      </c>
      <c r="AS69" s="58">
        <f t="shared" si="25"/>
        <v>-4.1666666666666664E-2</v>
      </c>
      <c r="AT69" s="58">
        <f t="shared" si="23"/>
        <v>6.2349627426400225E-2</v>
      </c>
      <c r="AU69" s="122">
        <f t="shared" si="11"/>
        <v>52.922766990291265</v>
      </c>
      <c r="AV69" s="123">
        <f t="shared" si="2"/>
        <v>47.148906976744186</v>
      </c>
      <c r="AW69" s="124">
        <f t="shared" si="3"/>
        <v>5.773860013547079</v>
      </c>
      <c r="AX69" s="122">
        <f t="shared" si="4"/>
        <v>13</v>
      </c>
      <c r="AY69" s="123">
        <f t="shared" si="5"/>
        <v>137.465</v>
      </c>
      <c r="AZ69" s="124">
        <f t="shared" si="17"/>
        <v>-124.465</v>
      </c>
    </row>
    <row r="70" spans="1:52" x14ac:dyDescent="0.2">
      <c r="A70" t="s">
        <v>46</v>
      </c>
      <c r="B70" t="s">
        <v>46</v>
      </c>
      <c r="C70" t="s">
        <v>56</v>
      </c>
      <c r="D70" t="s">
        <v>56</v>
      </c>
      <c r="E70" t="s">
        <v>55</v>
      </c>
      <c r="F70" s="4">
        <f t="shared" si="18"/>
        <v>46075</v>
      </c>
      <c r="G70" t="s">
        <v>35</v>
      </c>
      <c r="H70" s="28">
        <v>178</v>
      </c>
      <c r="I70" s="2">
        <v>0</v>
      </c>
      <c r="J70" s="2">
        <v>0</v>
      </c>
      <c r="K70" s="2">
        <v>8054.11</v>
      </c>
      <c r="L70" s="2">
        <v>0</v>
      </c>
      <c r="M70" s="29">
        <v>0</v>
      </c>
      <c r="N70" s="31">
        <f t="shared" si="13"/>
        <v>178</v>
      </c>
      <c r="O70" s="30">
        <f t="shared" si="14"/>
        <v>8054.11</v>
      </c>
      <c r="P70" t="s">
        <v>49</v>
      </c>
      <c r="Q70" t="s">
        <v>49</v>
      </c>
      <c r="R70" t="s">
        <v>56</v>
      </c>
      <c r="S70" t="s">
        <v>56</v>
      </c>
      <c r="T70" t="s">
        <v>55</v>
      </c>
      <c r="U70" s="4">
        <f t="shared" si="19"/>
        <v>45711</v>
      </c>
      <c r="V70" t="s">
        <v>35</v>
      </c>
      <c r="W70" s="28">
        <v>208</v>
      </c>
      <c r="X70" s="2">
        <v>1</v>
      </c>
      <c r="Y70" s="2">
        <v>0</v>
      </c>
      <c r="Z70" s="2">
        <v>10665.599999999999</v>
      </c>
      <c r="AA70" s="2">
        <v>269.82</v>
      </c>
      <c r="AB70" s="29">
        <v>0</v>
      </c>
      <c r="AC70" s="31">
        <f t="shared" si="15"/>
        <v>209</v>
      </c>
      <c r="AD70" s="30">
        <f t="shared" si="16"/>
        <v>10935.419999999998</v>
      </c>
      <c r="AE70" s="2">
        <f t="shared" si="24"/>
        <v>-30</v>
      </c>
      <c r="AF70" s="2">
        <f t="shared" si="24"/>
        <v>-1</v>
      </c>
      <c r="AG70" s="2">
        <f t="shared" si="24"/>
        <v>0</v>
      </c>
      <c r="AH70" s="2">
        <f t="shared" si="24"/>
        <v>-2611.4899999999989</v>
      </c>
      <c r="AI70" s="2">
        <f t="shared" si="24"/>
        <v>-269.82</v>
      </c>
      <c r="AJ70" s="29">
        <f t="shared" si="24"/>
        <v>0</v>
      </c>
      <c r="AK70" s="31">
        <f t="shared" si="24"/>
        <v>-31</v>
      </c>
      <c r="AL70" s="31">
        <f t="shared" si="22"/>
        <v>-2881.3099999999986</v>
      </c>
      <c r="AM70" s="38">
        <f t="shared" si="25"/>
        <v>-0.14423076923076922</v>
      </c>
      <c r="AN70" s="38">
        <f t="shared" si="25"/>
        <v>-1</v>
      </c>
      <c r="AO70" s="38" t="str">
        <f t="shared" si="25"/>
        <v/>
      </c>
      <c r="AP70" s="38">
        <f t="shared" si="25"/>
        <v>-0.24485167266726665</v>
      </c>
      <c r="AQ70" s="38">
        <f t="shared" si="25"/>
        <v>-1</v>
      </c>
      <c r="AR70" s="39" t="str">
        <f t="shared" si="25"/>
        <v/>
      </c>
      <c r="AS70" s="40">
        <f t="shared" si="25"/>
        <v>-0.14832535885167464</v>
      </c>
      <c r="AT70" s="40">
        <f t="shared" si="23"/>
        <v>-0.26348416430278848</v>
      </c>
      <c r="AU70" s="119">
        <f t="shared" si="11"/>
        <v>45.247808988764042</v>
      </c>
      <c r="AV70" s="120">
        <f t="shared" si="2"/>
        <v>51.276923076923069</v>
      </c>
      <c r="AW70" s="121">
        <f t="shared" si="3"/>
        <v>-6.0291140881590266</v>
      </c>
      <c r="AX70" s="119">
        <f t="shared" si="4"/>
        <v>0</v>
      </c>
      <c r="AY70" s="120">
        <f t="shared" si="5"/>
        <v>269.82</v>
      </c>
      <c r="AZ70" s="121">
        <f t="shared" si="17"/>
        <v>-269.82</v>
      </c>
    </row>
    <row r="71" spans="1:52" x14ac:dyDescent="0.2">
      <c r="A71" t="s">
        <v>46</v>
      </c>
      <c r="B71" t="s">
        <v>46</v>
      </c>
      <c r="C71" t="s">
        <v>56</v>
      </c>
      <c r="D71" t="s">
        <v>56</v>
      </c>
      <c r="E71" t="s">
        <v>55</v>
      </c>
      <c r="F71" s="4">
        <f t="shared" si="18"/>
        <v>46076</v>
      </c>
      <c r="G71" t="s">
        <v>36</v>
      </c>
      <c r="H71" s="28">
        <v>177</v>
      </c>
      <c r="I71" s="2">
        <v>0</v>
      </c>
      <c r="J71" s="2">
        <v>1</v>
      </c>
      <c r="K71" s="2">
        <v>12309.449999999999</v>
      </c>
      <c r="L71" s="2">
        <v>0</v>
      </c>
      <c r="M71" s="29">
        <v>-53.96</v>
      </c>
      <c r="N71" s="31">
        <f t="shared" si="13"/>
        <v>178</v>
      </c>
      <c r="O71" s="30">
        <f t="shared" si="14"/>
        <v>12255.49</v>
      </c>
      <c r="P71" t="s">
        <v>49</v>
      </c>
      <c r="Q71" t="s">
        <v>49</v>
      </c>
      <c r="R71" t="s">
        <v>56</v>
      </c>
      <c r="S71" t="s">
        <v>56</v>
      </c>
      <c r="T71" t="s">
        <v>55</v>
      </c>
      <c r="U71" s="4">
        <f t="shared" si="19"/>
        <v>45712</v>
      </c>
      <c r="V71" t="s">
        <v>36</v>
      </c>
      <c r="W71" s="28">
        <v>178</v>
      </c>
      <c r="X71" s="2">
        <v>4</v>
      </c>
      <c r="Y71" s="2">
        <v>0</v>
      </c>
      <c r="Z71" s="2">
        <v>10227.41</v>
      </c>
      <c r="AA71" s="2">
        <v>665.09999999999991</v>
      </c>
      <c r="AB71" s="29">
        <v>0</v>
      </c>
      <c r="AC71" s="31">
        <f t="shared" si="15"/>
        <v>182</v>
      </c>
      <c r="AD71" s="30">
        <f t="shared" si="16"/>
        <v>10892.51</v>
      </c>
      <c r="AE71" s="2">
        <f t="shared" si="24"/>
        <v>-1</v>
      </c>
      <c r="AF71" s="2">
        <f t="shared" si="24"/>
        <v>-4</v>
      </c>
      <c r="AG71" s="2">
        <f t="shared" si="24"/>
        <v>1</v>
      </c>
      <c r="AH71" s="2">
        <f t="shared" si="24"/>
        <v>2082.0399999999991</v>
      </c>
      <c r="AI71" s="2">
        <f t="shared" si="24"/>
        <v>-665.09999999999991</v>
      </c>
      <c r="AJ71" s="29">
        <f t="shared" si="24"/>
        <v>-53.96</v>
      </c>
      <c r="AK71" s="31">
        <f t="shared" si="24"/>
        <v>-4</v>
      </c>
      <c r="AL71" s="31">
        <f t="shared" si="22"/>
        <v>1362.9799999999996</v>
      </c>
      <c r="AM71" s="38">
        <f t="shared" si="25"/>
        <v>-5.6179775280898875E-3</v>
      </c>
      <c r="AN71" s="38">
        <f t="shared" si="25"/>
        <v>-1</v>
      </c>
      <c r="AO71" s="38" t="str">
        <f t="shared" si="25"/>
        <v/>
      </c>
      <c r="AP71" s="38">
        <f t="shared" si="25"/>
        <v>0.20357451202210522</v>
      </c>
      <c r="AQ71" s="38">
        <f t="shared" si="25"/>
        <v>-1</v>
      </c>
      <c r="AR71" s="39" t="str">
        <f t="shared" si="25"/>
        <v/>
      </c>
      <c r="AS71" s="40">
        <f t="shared" si="25"/>
        <v>-2.197802197802198E-2</v>
      </c>
      <c r="AT71" s="40">
        <f t="shared" si="23"/>
        <v>0.12513002053704789</v>
      </c>
      <c r="AU71" s="119">
        <f t="shared" si="11"/>
        <v>69.544915254237281</v>
      </c>
      <c r="AV71" s="120">
        <f t="shared" ref="AV71:AV134" si="26">Z71/W71</f>
        <v>57.457359550561797</v>
      </c>
      <c r="AW71" s="121">
        <f t="shared" ref="AW71:AW134" si="27">AU71-AV71</f>
        <v>12.087555703675484</v>
      </c>
      <c r="AX71" s="119">
        <f t="shared" ref="AX71:AX134" si="28">IFERROR((L71+M71)/(I71+J71),0)</f>
        <v>-53.96</v>
      </c>
      <c r="AY71" s="120">
        <f t="shared" ref="AY71:AY134" si="29">IFERROR((AA71+AB71)/(X71+Y71),0)</f>
        <v>166.27499999999998</v>
      </c>
      <c r="AZ71" s="121">
        <f t="shared" si="17"/>
        <v>-220.23499999999999</v>
      </c>
    </row>
    <row r="72" spans="1:52" x14ac:dyDescent="0.2">
      <c r="A72" t="s">
        <v>46</v>
      </c>
      <c r="B72" t="s">
        <v>46</v>
      </c>
      <c r="C72" t="s">
        <v>56</v>
      </c>
      <c r="D72" t="s">
        <v>56</v>
      </c>
      <c r="E72" t="s">
        <v>55</v>
      </c>
      <c r="F72" s="4">
        <f t="shared" si="18"/>
        <v>46077</v>
      </c>
      <c r="G72" t="s">
        <v>37</v>
      </c>
      <c r="H72" s="28">
        <v>171</v>
      </c>
      <c r="I72" s="2">
        <v>1</v>
      </c>
      <c r="J72" s="2">
        <v>0</v>
      </c>
      <c r="K72" s="2">
        <v>7165.73</v>
      </c>
      <c r="L72" s="2">
        <v>187.76</v>
      </c>
      <c r="M72" s="29">
        <v>0</v>
      </c>
      <c r="N72" s="31">
        <f t="shared" si="13"/>
        <v>172</v>
      </c>
      <c r="O72" s="30">
        <f t="shared" si="14"/>
        <v>7353.49</v>
      </c>
      <c r="P72" t="s">
        <v>49</v>
      </c>
      <c r="Q72" t="s">
        <v>49</v>
      </c>
      <c r="R72" t="s">
        <v>56</v>
      </c>
      <c r="S72" t="s">
        <v>56</v>
      </c>
      <c r="T72" t="s">
        <v>55</v>
      </c>
      <c r="U72" s="4">
        <f t="shared" si="19"/>
        <v>45713</v>
      </c>
      <c r="V72" t="s">
        <v>37</v>
      </c>
      <c r="W72" s="28">
        <v>165</v>
      </c>
      <c r="X72" s="2">
        <v>3</v>
      </c>
      <c r="Y72" s="2">
        <v>0</v>
      </c>
      <c r="Z72" s="2">
        <v>10139.17</v>
      </c>
      <c r="AA72" s="2">
        <v>455.65</v>
      </c>
      <c r="AB72" s="29">
        <v>0</v>
      </c>
      <c r="AC72" s="31">
        <f t="shared" si="15"/>
        <v>168</v>
      </c>
      <c r="AD72" s="30">
        <f t="shared" si="16"/>
        <v>10594.82</v>
      </c>
      <c r="AE72" s="2">
        <f t="shared" si="24"/>
        <v>6</v>
      </c>
      <c r="AF72" s="2">
        <f t="shared" si="24"/>
        <v>-2</v>
      </c>
      <c r="AG72" s="2">
        <f t="shared" si="24"/>
        <v>0</v>
      </c>
      <c r="AH72" s="2">
        <f t="shared" si="24"/>
        <v>-2973.4400000000005</v>
      </c>
      <c r="AI72" s="2">
        <f t="shared" si="24"/>
        <v>-267.89</v>
      </c>
      <c r="AJ72" s="29">
        <f t="shared" si="24"/>
        <v>0</v>
      </c>
      <c r="AK72" s="31">
        <f t="shared" si="24"/>
        <v>4</v>
      </c>
      <c r="AL72" s="31">
        <f t="shared" si="22"/>
        <v>-3241.33</v>
      </c>
      <c r="AM72" s="38">
        <f t="shared" si="25"/>
        <v>3.6363636363636362E-2</v>
      </c>
      <c r="AN72" s="38">
        <f t="shared" si="25"/>
        <v>-0.66666666666666663</v>
      </c>
      <c r="AO72" s="38" t="str">
        <f t="shared" si="25"/>
        <v/>
      </c>
      <c r="AP72" s="38">
        <f t="shared" si="25"/>
        <v>-0.29326266351190489</v>
      </c>
      <c r="AQ72" s="38">
        <f t="shared" si="25"/>
        <v>-0.58792933172391093</v>
      </c>
      <c r="AR72" s="39" t="str">
        <f t="shared" si="25"/>
        <v/>
      </c>
      <c r="AS72" s="40">
        <f t="shared" si="25"/>
        <v>2.3809523809523808E-2</v>
      </c>
      <c r="AT72" s="40">
        <f t="shared" si="23"/>
        <v>-0.30593535331416671</v>
      </c>
      <c r="AU72" s="119">
        <f t="shared" ref="AU72:AU135" si="30">IFERROR(K72/H72,0)</f>
        <v>41.904853801169587</v>
      </c>
      <c r="AV72" s="120">
        <f t="shared" si="26"/>
        <v>61.449515151515151</v>
      </c>
      <c r="AW72" s="121">
        <f t="shared" si="27"/>
        <v>-19.544661350345564</v>
      </c>
      <c r="AX72" s="119">
        <f t="shared" si="28"/>
        <v>187.76</v>
      </c>
      <c r="AY72" s="120">
        <f t="shared" si="29"/>
        <v>151.88333333333333</v>
      </c>
      <c r="AZ72" s="121">
        <f t="shared" si="17"/>
        <v>35.876666666666665</v>
      </c>
    </row>
    <row r="73" spans="1:52" x14ac:dyDescent="0.2">
      <c r="A73" t="s">
        <v>46</v>
      </c>
      <c r="B73" t="s">
        <v>46</v>
      </c>
      <c r="C73" t="s">
        <v>56</v>
      </c>
      <c r="D73" t="s">
        <v>56</v>
      </c>
      <c r="E73" t="s">
        <v>55</v>
      </c>
      <c r="F73" s="4">
        <f t="shared" si="18"/>
        <v>46078</v>
      </c>
      <c r="G73" t="s">
        <v>38</v>
      </c>
      <c r="H73" s="28">
        <v>197</v>
      </c>
      <c r="I73" s="2">
        <v>2</v>
      </c>
      <c r="J73" s="2">
        <v>0</v>
      </c>
      <c r="K73" s="2">
        <v>11080.84</v>
      </c>
      <c r="L73" s="2">
        <v>174.88</v>
      </c>
      <c r="M73" s="29">
        <v>0</v>
      </c>
      <c r="N73" s="31">
        <f t="shared" si="13"/>
        <v>199</v>
      </c>
      <c r="O73" s="30">
        <f t="shared" si="14"/>
        <v>11255.72</v>
      </c>
      <c r="P73" t="s">
        <v>49</v>
      </c>
      <c r="Q73" t="s">
        <v>49</v>
      </c>
      <c r="R73" t="s">
        <v>56</v>
      </c>
      <c r="S73" t="s">
        <v>56</v>
      </c>
      <c r="T73" t="s">
        <v>55</v>
      </c>
      <c r="U73" s="4">
        <f t="shared" si="19"/>
        <v>45714</v>
      </c>
      <c r="V73" t="s">
        <v>38</v>
      </c>
      <c r="W73" s="28">
        <v>202</v>
      </c>
      <c r="X73" s="2">
        <v>4</v>
      </c>
      <c r="Y73" s="2">
        <v>0</v>
      </c>
      <c r="Z73" s="2">
        <v>11871.65</v>
      </c>
      <c r="AA73" s="2">
        <v>857.51</v>
      </c>
      <c r="AB73" s="29">
        <v>0</v>
      </c>
      <c r="AC73" s="31">
        <f t="shared" si="15"/>
        <v>206</v>
      </c>
      <c r="AD73" s="30">
        <f t="shared" si="16"/>
        <v>12729.16</v>
      </c>
      <c r="AE73" s="2">
        <f t="shared" si="24"/>
        <v>-5</v>
      </c>
      <c r="AF73" s="2">
        <f t="shared" si="24"/>
        <v>-2</v>
      </c>
      <c r="AG73" s="2">
        <f t="shared" si="24"/>
        <v>0</v>
      </c>
      <c r="AH73" s="2">
        <f t="shared" si="24"/>
        <v>-790.80999999999949</v>
      </c>
      <c r="AI73" s="2">
        <f t="shared" si="24"/>
        <v>-682.63</v>
      </c>
      <c r="AJ73" s="29">
        <f t="shared" si="24"/>
        <v>0</v>
      </c>
      <c r="AK73" s="31">
        <f t="shared" si="24"/>
        <v>-7</v>
      </c>
      <c r="AL73" s="31">
        <f t="shared" si="22"/>
        <v>-1473.4400000000005</v>
      </c>
      <c r="AM73" s="38">
        <f t="shared" si="25"/>
        <v>-2.4752475247524754E-2</v>
      </c>
      <c r="AN73" s="38">
        <f t="shared" si="25"/>
        <v>-0.5</v>
      </c>
      <c r="AO73" s="38" t="str">
        <f t="shared" si="25"/>
        <v/>
      </c>
      <c r="AP73" s="38">
        <f t="shared" si="25"/>
        <v>-6.661331828347361E-2</v>
      </c>
      <c r="AQ73" s="38">
        <f t="shared" si="25"/>
        <v>-0.79606068733892321</v>
      </c>
      <c r="AR73" s="39" t="str">
        <f t="shared" si="25"/>
        <v/>
      </c>
      <c r="AS73" s="40">
        <f t="shared" si="25"/>
        <v>-3.3980582524271843E-2</v>
      </c>
      <c r="AT73" s="40">
        <f t="shared" si="23"/>
        <v>-0.11575312118003077</v>
      </c>
      <c r="AU73" s="119">
        <f t="shared" si="30"/>
        <v>56.247918781725886</v>
      </c>
      <c r="AV73" s="120">
        <f t="shared" si="26"/>
        <v>58.770544554455441</v>
      </c>
      <c r="AW73" s="121">
        <f t="shared" si="27"/>
        <v>-2.5226257727295547</v>
      </c>
      <c r="AX73" s="119">
        <f t="shared" si="28"/>
        <v>87.44</v>
      </c>
      <c r="AY73" s="120">
        <f t="shared" si="29"/>
        <v>214.3775</v>
      </c>
      <c r="AZ73" s="121">
        <f t="shared" si="17"/>
        <v>-126.9375</v>
      </c>
    </row>
    <row r="74" spans="1:52" x14ac:dyDescent="0.2">
      <c r="A74" t="s">
        <v>46</v>
      </c>
      <c r="B74" t="s">
        <v>46</v>
      </c>
      <c r="C74" t="s">
        <v>56</v>
      </c>
      <c r="D74" t="s">
        <v>56</v>
      </c>
      <c r="E74" t="s">
        <v>55</v>
      </c>
      <c r="F74" s="4">
        <f t="shared" si="18"/>
        <v>46079</v>
      </c>
      <c r="G74" t="s">
        <v>39</v>
      </c>
      <c r="H74" s="28">
        <v>214</v>
      </c>
      <c r="I74" s="2">
        <v>5</v>
      </c>
      <c r="J74" s="2">
        <v>0</v>
      </c>
      <c r="K74" s="2">
        <v>12165.21</v>
      </c>
      <c r="L74" s="2">
        <v>1106.51</v>
      </c>
      <c r="M74" s="29">
        <v>0</v>
      </c>
      <c r="N74" s="31">
        <f t="shared" si="13"/>
        <v>219</v>
      </c>
      <c r="O74" s="30">
        <f t="shared" si="14"/>
        <v>13271.72</v>
      </c>
      <c r="P74" t="s">
        <v>49</v>
      </c>
      <c r="Q74" t="s">
        <v>49</v>
      </c>
      <c r="R74" t="s">
        <v>56</v>
      </c>
      <c r="S74" t="s">
        <v>56</v>
      </c>
      <c r="T74" t="s">
        <v>55</v>
      </c>
      <c r="U74" s="4">
        <f t="shared" si="19"/>
        <v>45715</v>
      </c>
      <c r="V74" t="s">
        <v>39</v>
      </c>
      <c r="W74" s="28">
        <v>244</v>
      </c>
      <c r="X74" s="2">
        <v>5</v>
      </c>
      <c r="Y74" s="2">
        <v>0</v>
      </c>
      <c r="Z74" s="2">
        <v>15201.86</v>
      </c>
      <c r="AA74" s="2">
        <v>851.29</v>
      </c>
      <c r="AB74" s="29">
        <v>0</v>
      </c>
      <c r="AC74" s="31">
        <f t="shared" si="15"/>
        <v>249</v>
      </c>
      <c r="AD74" s="30">
        <f t="shared" si="16"/>
        <v>16053.150000000001</v>
      </c>
      <c r="AE74" s="2">
        <f t="shared" si="24"/>
        <v>-30</v>
      </c>
      <c r="AF74" s="2">
        <f t="shared" si="24"/>
        <v>0</v>
      </c>
      <c r="AG74" s="2">
        <f t="shared" si="24"/>
        <v>0</v>
      </c>
      <c r="AH74" s="2">
        <f t="shared" si="24"/>
        <v>-3036.6500000000015</v>
      </c>
      <c r="AI74" s="2">
        <f t="shared" si="24"/>
        <v>255.22000000000003</v>
      </c>
      <c r="AJ74" s="29">
        <f t="shared" si="24"/>
        <v>0</v>
      </c>
      <c r="AK74" s="31">
        <f t="shared" si="24"/>
        <v>-30</v>
      </c>
      <c r="AL74" s="31">
        <f t="shared" si="22"/>
        <v>-2781.4300000000021</v>
      </c>
      <c r="AM74" s="38">
        <f t="shared" si="25"/>
        <v>-0.12295081967213115</v>
      </c>
      <c r="AN74" s="38">
        <f t="shared" si="25"/>
        <v>0</v>
      </c>
      <c r="AO74" s="38" t="str">
        <f t="shared" si="25"/>
        <v/>
      </c>
      <c r="AP74" s="38">
        <f t="shared" si="25"/>
        <v>-0.19975516153944328</v>
      </c>
      <c r="AQ74" s="38">
        <f t="shared" si="25"/>
        <v>0.29980382713293946</v>
      </c>
      <c r="AR74" s="39" t="str">
        <f t="shared" si="25"/>
        <v/>
      </c>
      <c r="AS74" s="40">
        <f t="shared" si="25"/>
        <v>-0.12048192771084337</v>
      </c>
      <c r="AT74" s="40">
        <f t="shared" si="23"/>
        <v>-0.17326381426698198</v>
      </c>
      <c r="AU74" s="119">
        <f t="shared" si="30"/>
        <v>56.846775700934579</v>
      </c>
      <c r="AV74" s="120">
        <f t="shared" si="26"/>
        <v>62.302704918032788</v>
      </c>
      <c r="AW74" s="121">
        <f t="shared" si="27"/>
        <v>-5.455929217098209</v>
      </c>
      <c r="AX74" s="119">
        <f t="shared" si="28"/>
        <v>221.30199999999999</v>
      </c>
      <c r="AY74" s="120">
        <f t="shared" si="29"/>
        <v>170.25799999999998</v>
      </c>
      <c r="AZ74" s="121">
        <f t="shared" si="17"/>
        <v>51.044000000000011</v>
      </c>
    </row>
    <row r="75" spans="1:52" x14ac:dyDescent="0.2">
      <c r="A75" t="s">
        <v>46</v>
      </c>
      <c r="B75" t="s">
        <v>46</v>
      </c>
      <c r="C75" t="s">
        <v>56</v>
      </c>
      <c r="D75" t="s">
        <v>56</v>
      </c>
      <c r="E75" t="s">
        <v>55</v>
      </c>
      <c r="F75" s="4">
        <f t="shared" si="18"/>
        <v>46080</v>
      </c>
      <c r="G75" t="s">
        <v>40</v>
      </c>
      <c r="H75" s="28">
        <v>405</v>
      </c>
      <c r="I75" s="2">
        <v>5</v>
      </c>
      <c r="J75" s="2">
        <v>0</v>
      </c>
      <c r="K75" s="2">
        <v>23953.210000000003</v>
      </c>
      <c r="L75" s="2">
        <v>301.82</v>
      </c>
      <c r="M75" s="29">
        <v>0</v>
      </c>
      <c r="N75" s="31">
        <f t="shared" si="13"/>
        <v>410</v>
      </c>
      <c r="O75" s="30">
        <f t="shared" si="14"/>
        <v>24255.030000000002</v>
      </c>
      <c r="P75" t="s">
        <v>49</v>
      </c>
      <c r="Q75" t="s">
        <v>49</v>
      </c>
      <c r="R75" t="s">
        <v>56</v>
      </c>
      <c r="S75" t="s">
        <v>56</v>
      </c>
      <c r="T75" t="s">
        <v>55</v>
      </c>
      <c r="U75" s="4">
        <f t="shared" si="19"/>
        <v>45716</v>
      </c>
      <c r="V75" t="s">
        <v>40</v>
      </c>
      <c r="W75" s="28">
        <v>416</v>
      </c>
      <c r="X75" s="2">
        <v>4</v>
      </c>
      <c r="Y75" s="2">
        <v>0</v>
      </c>
      <c r="Z75" s="2">
        <v>26069.719999999998</v>
      </c>
      <c r="AA75" s="2">
        <v>185.27000000000004</v>
      </c>
      <c r="AB75" s="29">
        <v>0</v>
      </c>
      <c r="AC75" s="31">
        <f t="shared" si="15"/>
        <v>420</v>
      </c>
      <c r="AD75" s="30">
        <f t="shared" si="16"/>
        <v>26254.989999999998</v>
      </c>
      <c r="AE75" s="2">
        <f t="shared" si="24"/>
        <v>-11</v>
      </c>
      <c r="AF75" s="2">
        <f t="shared" si="24"/>
        <v>1</v>
      </c>
      <c r="AG75" s="2">
        <f t="shared" si="24"/>
        <v>0</v>
      </c>
      <c r="AH75" s="2">
        <f t="shared" si="24"/>
        <v>-2116.5099999999948</v>
      </c>
      <c r="AI75" s="2">
        <f t="shared" si="24"/>
        <v>116.54999999999995</v>
      </c>
      <c r="AJ75" s="29">
        <f t="shared" si="24"/>
        <v>0</v>
      </c>
      <c r="AK75" s="31">
        <f t="shared" si="24"/>
        <v>-10</v>
      </c>
      <c r="AL75" s="31">
        <f t="shared" si="22"/>
        <v>-1999.9599999999955</v>
      </c>
      <c r="AM75" s="38">
        <f t="shared" si="25"/>
        <v>-2.6442307692307692E-2</v>
      </c>
      <c r="AN75" s="38">
        <f t="shared" si="25"/>
        <v>0.25</v>
      </c>
      <c r="AO75" s="38" t="str">
        <f t="shared" si="25"/>
        <v/>
      </c>
      <c r="AP75" s="38">
        <f t="shared" si="25"/>
        <v>-8.1186525977263849E-2</v>
      </c>
      <c r="AQ75" s="38">
        <f t="shared" si="25"/>
        <v>0.62908188049873115</v>
      </c>
      <c r="AR75" s="39" t="str">
        <f t="shared" si="25"/>
        <v/>
      </c>
      <c r="AS75" s="40">
        <f t="shared" si="25"/>
        <v>-2.3809523809523808E-2</v>
      </c>
      <c r="AT75" s="40">
        <f t="shared" si="23"/>
        <v>-7.6174471976565045E-2</v>
      </c>
      <c r="AU75" s="119">
        <f t="shared" si="30"/>
        <v>59.143728395061736</v>
      </c>
      <c r="AV75" s="120">
        <f t="shared" si="26"/>
        <v>62.667596153846148</v>
      </c>
      <c r="AW75" s="121">
        <f t="shared" si="27"/>
        <v>-3.5238677587844123</v>
      </c>
      <c r="AX75" s="119">
        <f t="shared" si="28"/>
        <v>60.363999999999997</v>
      </c>
      <c r="AY75" s="120">
        <f t="shared" si="29"/>
        <v>46.31750000000001</v>
      </c>
      <c r="AZ75" s="121">
        <f t="shared" si="17"/>
        <v>14.046499999999988</v>
      </c>
    </row>
    <row r="76" spans="1:52" ht="13.5" thickBot="1" x14ac:dyDescent="0.25">
      <c r="A76" t="s">
        <v>46</v>
      </c>
      <c r="B76" t="s">
        <v>46</v>
      </c>
      <c r="C76" t="s">
        <v>56</v>
      </c>
      <c r="D76" t="s">
        <v>56</v>
      </c>
      <c r="E76" t="s">
        <v>55</v>
      </c>
      <c r="F76" s="59">
        <f t="shared" si="18"/>
        <v>46081</v>
      </c>
      <c r="G76" s="42" t="s">
        <v>41</v>
      </c>
      <c r="H76" s="43">
        <v>462</v>
      </c>
      <c r="I76" s="44">
        <v>3</v>
      </c>
      <c r="J76" s="44">
        <v>0</v>
      </c>
      <c r="K76" s="44">
        <v>23379.45</v>
      </c>
      <c r="L76" s="44">
        <v>897.64</v>
      </c>
      <c r="M76" s="45">
        <v>0</v>
      </c>
      <c r="N76" s="47">
        <f t="shared" si="13"/>
        <v>465</v>
      </c>
      <c r="O76" s="46">
        <f t="shared" si="14"/>
        <v>24277.09</v>
      </c>
      <c r="P76" t="s">
        <v>49</v>
      </c>
      <c r="Q76" t="s">
        <v>49</v>
      </c>
      <c r="R76" t="s">
        <v>56</v>
      </c>
      <c r="S76" t="s">
        <v>63</v>
      </c>
      <c r="T76" t="s">
        <v>55</v>
      </c>
      <c r="U76" s="59">
        <f t="shared" si="19"/>
        <v>45717</v>
      </c>
      <c r="V76" s="42" t="s">
        <v>41</v>
      </c>
      <c r="W76" s="43">
        <v>507</v>
      </c>
      <c r="X76" s="44">
        <v>1</v>
      </c>
      <c r="Y76" s="44">
        <v>0</v>
      </c>
      <c r="Z76" s="44">
        <v>29309.140000000003</v>
      </c>
      <c r="AA76" s="44">
        <v>166.92</v>
      </c>
      <c r="AB76" s="45">
        <v>0</v>
      </c>
      <c r="AC76" s="47">
        <f t="shared" si="15"/>
        <v>508</v>
      </c>
      <c r="AD76" s="46">
        <f t="shared" si="16"/>
        <v>29476.06</v>
      </c>
      <c r="AE76" s="44">
        <f t="shared" si="24"/>
        <v>-45</v>
      </c>
      <c r="AF76" s="44">
        <f t="shared" si="24"/>
        <v>2</v>
      </c>
      <c r="AG76" s="44">
        <f t="shared" si="24"/>
        <v>0</v>
      </c>
      <c r="AH76" s="44">
        <f t="shared" si="24"/>
        <v>-5929.6900000000023</v>
      </c>
      <c r="AI76" s="44">
        <f t="shared" si="24"/>
        <v>730.72</v>
      </c>
      <c r="AJ76" s="45">
        <f t="shared" si="24"/>
        <v>0</v>
      </c>
      <c r="AK76" s="47">
        <f t="shared" si="24"/>
        <v>-43</v>
      </c>
      <c r="AL76" s="47">
        <f t="shared" si="22"/>
        <v>-5198.9700000000012</v>
      </c>
      <c r="AM76" s="56">
        <f t="shared" si="25"/>
        <v>-8.8757396449704137E-2</v>
      </c>
      <c r="AN76" s="56">
        <f t="shared" si="25"/>
        <v>2</v>
      </c>
      <c r="AO76" s="56" t="str">
        <f t="shared" si="25"/>
        <v/>
      </c>
      <c r="AP76" s="56">
        <f t="shared" si="25"/>
        <v>-0.20231538694072912</v>
      </c>
      <c r="AQ76" s="56">
        <f t="shared" si="25"/>
        <v>4.3776659477594064</v>
      </c>
      <c r="AR76" s="57" t="str">
        <f t="shared" si="25"/>
        <v/>
      </c>
      <c r="AS76" s="58">
        <f t="shared" si="25"/>
        <v>-8.4645669291338585E-2</v>
      </c>
      <c r="AT76" s="58">
        <f t="shared" si="23"/>
        <v>-0.17637940755989778</v>
      </c>
      <c r="AU76" s="119">
        <f t="shared" si="30"/>
        <v>50.604870129870129</v>
      </c>
      <c r="AV76" s="120">
        <f t="shared" si="26"/>
        <v>57.808954635108485</v>
      </c>
      <c r="AW76" s="121">
        <f t="shared" si="27"/>
        <v>-7.204084505238356</v>
      </c>
      <c r="AX76" s="119">
        <f t="shared" si="28"/>
        <v>299.21333333333331</v>
      </c>
      <c r="AY76" s="120">
        <f t="shared" si="29"/>
        <v>166.92</v>
      </c>
      <c r="AZ76" s="121">
        <f t="shared" si="17"/>
        <v>132.29333333333332</v>
      </c>
    </row>
    <row r="77" spans="1:52" x14ac:dyDescent="0.2">
      <c r="A77" t="s">
        <v>46</v>
      </c>
      <c r="B77" t="s">
        <v>46</v>
      </c>
      <c r="C77" t="s">
        <v>63</v>
      </c>
      <c r="D77" t="s">
        <v>63</v>
      </c>
      <c r="E77" t="s">
        <v>59</v>
      </c>
      <c r="F77" s="4">
        <f t="shared" si="18"/>
        <v>46082</v>
      </c>
      <c r="G77" t="s">
        <v>35</v>
      </c>
      <c r="H77" s="28">
        <v>185</v>
      </c>
      <c r="I77" s="2">
        <v>0</v>
      </c>
      <c r="J77" s="2">
        <v>0</v>
      </c>
      <c r="K77" s="2">
        <v>9008.4399999999987</v>
      </c>
      <c r="L77" s="2">
        <v>0</v>
      </c>
      <c r="M77" s="29">
        <v>0</v>
      </c>
      <c r="N77" s="31">
        <f t="shared" si="13"/>
        <v>185</v>
      </c>
      <c r="O77" s="30">
        <f t="shared" si="14"/>
        <v>9008.4399999999987</v>
      </c>
      <c r="P77" t="s">
        <v>49</v>
      </c>
      <c r="Q77" t="s">
        <v>49</v>
      </c>
      <c r="R77" t="s">
        <v>63</v>
      </c>
      <c r="S77" t="s">
        <v>63</v>
      </c>
      <c r="T77" t="s">
        <v>59</v>
      </c>
      <c r="U77" s="4">
        <f t="shared" si="19"/>
        <v>45718</v>
      </c>
      <c r="V77" t="s">
        <v>35</v>
      </c>
      <c r="W77" s="28">
        <v>219</v>
      </c>
      <c r="X77" s="2">
        <v>3</v>
      </c>
      <c r="Y77" s="2">
        <v>0</v>
      </c>
      <c r="Z77" s="2">
        <v>12691.58</v>
      </c>
      <c r="AA77" s="2">
        <v>349.24</v>
      </c>
      <c r="AB77" s="29">
        <v>0</v>
      </c>
      <c r="AC77" s="31">
        <f t="shared" si="15"/>
        <v>222</v>
      </c>
      <c r="AD77" s="30">
        <f t="shared" si="16"/>
        <v>13040.82</v>
      </c>
      <c r="AE77" s="2">
        <f t="shared" si="24"/>
        <v>-34</v>
      </c>
      <c r="AF77" s="2">
        <f t="shared" si="24"/>
        <v>-3</v>
      </c>
      <c r="AG77" s="2">
        <f t="shared" si="24"/>
        <v>0</v>
      </c>
      <c r="AH77" s="2">
        <f t="shared" si="24"/>
        <v>-3683.1400000000012</v>
      </c>
      <c r="AI77" s="2">
        <f t="shared" si="24"/>
        <v>-349.24</v>
      </c>
      <c r="AJ77" s="29">
        <f t="shared" si="24"/>
        <v>0</v>
      </c>
      <c r="AK77" s="31">
        <f t="shared" si="24"/>
        <v>-37</v>
      </c>
      <c r="AL77" s="31">
        <f t="shared" si="22"/>
        <v>-4032.380000000001</v>
      </c>
      <c r="AM77" s="38">
        <f t="shared" si="25"/>
        <v>-0.15525114155251141</v>
      </c>
      <c r="AN77" s="38">
        <f t="shared" si="25"/>
        <v>-1</v>
      </c>
      <c r="AO77" s="38" t="str">
        <f t="shared" si="25"/>
        <v/>
      </c>
      <c r="AP77" s="38">
        <f t="shared" si="25"/>
        <v>-0.29020342620855727</v>
      </c>
      <c r="AQ77" s="38">
        <f t="shared" si="25"/>
        <v>-1</v>
      </c>
      <c r="AR77" s="39" t="str">
        <f t="shared" si="25"/>
        <v/>
      </c>
      <c r="AS77" s="40">
        <f t="shared" si="25"/>
        <v>-0.16666666666666666</v>
      </c>
      <c r="AT77" s="40">
        <f t="shared" si="23"/>
        <v>-0.3092121507696603</v>
      </c>
      <c r="AU77" s="119">
        <f t="shared" si="30"/>
        <v>48.694270270270266</v>
      </c>
      <c r="AV77" s="120">
        <f t="shared" si="26"/>
        <v>57.9524200913242</v>
      </c>
      <c r="AW77" s="121">
        <f t="shared" si="27"/>
        <v>-9.2581498210539337</v>
      </c>
      <c r="AX77" s="119">
        <f t="shared" si="28"/>
        <v>0</v>
      </c>
      <c r="AY77" s="120">
        <f t="shared" si="29"/>
        <v>116.41333333333334</v>
      </c>
      <c r="AZ77" s="121">
        <f t="shared" si="17"/>
        <v>-116.41333333333334</v>
      </c>
    </row>
    <row r="78" spans="1:52" x14ac:dyDescent="0.2">
      <c r="A78" t="s">
        <v>46</v>
      </c>
      <c r="B78" t="s">
        <v>46</v>
      </c>
      <c r="C78" t="s">
        <v>63</v>
      </c>
      <c r="D78" t="s">
        <v>63</v>
      </c>
      <c r="E78" t="s">
        <v>59</v>
      </c>
      <c r="F78" s="4">
        <f t="shared" si="18"/>
        <v>46083</v>
      </c>
      <c r="G78" t="s">
        <v>36</v>
      </c>
      <c r="H78" s="28">
        <v>169</v>
      </c>
      <c r="I78" s="2">
        <v>1</v>
      </c>
      <c r="J78" s="2">
        <v>0</v>
      </c>
      <c r="K78" s="2">
        <v>8377.4199999999983</v>
      </c>
      <c r="L78" s="2">
        <v>135.96</v>
      </c>
      <c r="M78" s="29">
        <v>0</v>
      </c>
      <c r="N78" s="31">
        <f t="shared" si="13"/>
        <v>170</v>
      </c>
      <c r="O78" s="30">
        <f t="shared" si="14"/>
        <v>8513.3799999999974</v>
      </c>
      <c r="P78" t="s">
        <v>49</v>
      </c>
      <c r="Q78" t="s">
        <v>49</v>
      </c>
      <c r="R78" t="s">
        <v>63</v>
      </c>
      <c r="S78" t="s">
        <v>63</v>
      </c>
      <c r="T78" t="s">
        <v>59</v>
      </c>
      <c r="U78" s="4">
        <f t="shared" si="19"/>
        <v>45719</v>
      </c>
      <c r="V78" t="s">
        <v>36</v>
      </c>
      <c r="W78" s="28">
        <v>209</v>
      </c>
      <c r="X78" s="2">
        <v>0</v>
      </c>
      <c r="Y78" s="2">
        <v>0</v>
      </c>
      <c r="Z78" s="2">
        <v>12042.25</v>
      </c>
      <c r="AA78" s="2">
        <v>0</v>
      </c>
      <c r="AB78" s="29">
        <v>0</v>
      </c>
      <c r="AC78" s="31">
        <f t="shared" si="15"/>
        <v>209</v>
      </c>
      <c r="AD78" s="30">
        <f t="shared" si="16"/>
        <v>12042.25</v>
      </c>
      <c r="AE78" s="2">
        <f t="shared" si="24"/>
        <v>-40</v>
      </c>
      <c r="AF78" s="2">
        <f t="shared" si="24"/>
        <v>1</v>
      </c>
      <c r="AG78" s="2">
        <f t="shared" si="24"/>
        <v>0</v>
      </c>
      <c r="AH78" s="2">
        <f t="shared" si="24"/>
        <v>-3664.8300000000017</v>
      </c>
      <c r="AI78" s="2">
        <f t="shared" si="24"/>
        <v>135.96</v>
      </c>
      <c r="AJ78" s="29">
        <f t="shared" si="24"/>
        <v>0</v>
      </c>
      <c r="AK78" s="31">
        <f t="shared" si="24"/>
        <v>-39</v>
      </c>
      <c r="AL78" s="31">
        <f t="shared" si="22"/>
        <v>-3528.8700000000026</v>
      </c>
      <c r="AM78" s="38">
        <f t="shared" si="25"/>
        <v>-0.19138755980861244</v>
      </c>
      <c r="AN78" s="38" t="str">
        <f t="shared" si="25"/>
        <v/>
      </c>
      <c r="AO78" s="38" t="str">
        <f t="shared" si="25"/>
        <v/>
      </c>
      <c r="AP78" s="38">
        <f t="shared" si="25"/>
        <v>-0.3043310012663748</v>
      </c>
      <c r="AQ78" s="38" t="str">
        <f t="shared" si="25"/>
        <v/>
      </c>
      <c r="AR78" s="39" t="str">
        <f t="shared" si="25"/>
        <v/>
      </c>
      <c r="AS78" s="40">
        <f t="shared" si="25"/>
        <v>-0.18660287081339713</v>
      </c>
      <c r="AT78" s="40">
        <f t="shared" si="23"/>
        <v>-0.29304075235109739</v>
      </c>
      <c r="AU78" s="119">
        <f t="shared" si="30"/>
        <v>49.570532544378686</v>
      </c>
      <c r="AV78" s="120">
        <f t="shared" si="26"/>
        <v>57.618421052631582</v>
      </c>
      <c r="AW78" s="121">
        <f t="shared" si="27"/>
        <v>-8.0478885082528961</v>
      </c>
      <c r="AX78" s="119">
        <f t="shared" si="28"/>
        <v>135.96</v>
      </c>
      <c r="AY78" s="120">
        <f t="shared" si="29"/>
        <v>0</v>
      </c>
      <c r="AZ78" s="121">
        <f t="shared" si="17"/>
        <v>135.96</v>
      </c>
    </row>
    <row r="79" spans="1:52" x14ac:dyDescent="0.2">
      <c r="A79" t="s">
        <v>46</v>
      </c>
      <c r="B79" t="s">
        <v>46</v>
      </c>
      <c r="C79" t="s">
        <v>63</v>
      </c>
      <c r="D79" t="s">
        <v>63</v>
      </c>
      <c r="E79" t="s">
        <v>59</v>
      </c>
      <c r="F79" s="4">
        <f t="shared" si="18"/>
        <v>46084</v>
      </c>
      <c r="G79" t="s">
        <v>37</v>
      </c>
      <c r="H79" s="28">
        <v>159</v>
      </c>
      <c r="I79" s="2">
        <v>0</v>
      </c>
      <c r="J79" s="2">
        <v>1</v>
      </c>
      <c r="K79" s="2">
        <v>9088.9</v>
      </c>
      <c r="L79" s="2">
        <v>0</v>
      </c>
      <c r="M79" s="29">
        <v>96.98</v>
      </c>
      <c r="N79" s="31">
        <f t="shared" ref="N79:N142" si="31">SUM(H79:J79)</f>
        <v>160</v>
      </c>
      <c r="O79" s="30">
        <f t="shared" ref="O79:O142" si="32">SUM(K79:M79)</f>
        <v>9185.8799999999992</v>
      </c>
      <c r="P79" t="s">
        <v>49</v>
      </c>
      <c r="Q79" t="s">
        <v>49</v>
      </c>
      <c r="R79" t="s">
        <v>63</v>
      </c>
      <c r="S79" t="s">
        <v>63</v>
      </c>
      <c r="T79" t="s">
        <v>59</v>
      </c>
      <c r="U79" s="4">
        <f t="shared" si="19"/>
        <v>45720</v>
      </c>
      <c r="V79" t="s">
        <v>37</v>
      </c>
      <c r="W79" s="28">
        <v>161</v>
      </c>
      <c r="X79" s="2">
        <v>2</v>
      </c>
      <c r="Y79" s="2">
        <v>1</v>
      </c>
      <c r="Z79" s="2">
        <v>8220.5400000000009</v>
      </c>
      <c r="AA79" s="2">
        <v>205.8</v>
      </c>
      <c r="AB79" s="29">
        <v>238.89</v>
      </c>
      <c r="AC79" s="31">
        <f t="shared" ref="AC79:AC142" si="33">SUM(W79:Y79)</f>
        <v>164</v>
      </c>
      <c r="AD79" s="30">
        <f t="shared" ref="AD79:AD142" si="34">SUM(Z79:AB79)</f>
        <v>8665.23</v>
      </c>
      <c r="AE79" s="2">
        <f t="shared" si="24"/>
        <v>-2</v>
      </c>
      <c r="AF79" s="2">
        <f t="shared" si="24"/>
        <v>-2</v>
      </c>
      <c r="AG79" s="2">
        <f t="shared" si="24"/>
        <v>0</v>
      </c>
      <c r="AH79" s="2">
        <f t="shared" si="24"/>
        <v>868.35999999999876</v>
      </c>
      <c r="AI79" s="2">
        <f t="shared" si="24"/>
        <v>-205.8</v>
      </c>
      <c r="AJ79" s="29">
        <f t="shared" si="24"/>
        <v>-141.90999999999997</v>
      </c>
      <c r="AK79" s="31">
        <f t="shared" si="24"/>
        <v>-4</v>
      </c>
      <c r="AL79" s="31">
        <f t="shared" si="22"/>
        <v>520.64999999999964</v>
      </c>
      <c r="AM79" s="38">
        <f t="shared" si="25"/>
        <v>-1.2422360248447204E-2</v>
      </c>
      <c r="AN79" s="38">
        <f t="shared" si="25"/>
        <v>-1</v>
      </c>
      <c r="AO79" s="38">
        <f t="shared" si="25"/>
        <v>0</v>
      </c>
      <c r="AP79" s="38">
        <f t="shared" si="25"/>
        <v>0.10563296328465024</v>
      </c>
      <c r="AQ79" s="38">
        <f t="shared" si="25"/>
        <v>-1</v>
      </c>
      <c r="AR79" s="39">
        <f t="shared" si="25"/>
        <v>-0.59403909749256967</v>
      </c>
      <c r="AS79" s="40">
        <f t="shared" si="25"/>
        <v>-2.4390243902439025E-2</v>
      </c>
      <c r="AT79" s="40">
        <f t="shared" si="23"/>
        <v>6.0084960237639352E-2</v>
      </c>
      <c r="AU79" s="119">
        <f t="shared" si="30"/>
        <v>57.162893081761005</v>
      </c>
      <c r="AV79" s="120">
        <f t="shared" si="26"/>
        <v>51.0592546583851</v>
      </c>
      <c r="AW79" s="121">
        <f t="shared" si="27"/>
        <v>6.1036384233759051</v>
      </c>
      <c r="AX79" s="119">
        <f t="shared" si="28"/>
        <v>96.98</v>
      </c>
      <c r="AY79" s="120">
        <f t="shared" si="29"/>
        <v>148.22999999999999</v>
      </c>
      <c r="AZ79" s="121">
        <f t="shared" ref="AZ79:AZ142" si="35">+AX79-AY79</f>
        <v>-51.249999999999986</v>
      </c>
    </row>
    <row r="80" spans="1:52" x14ac:dyDescent="0.2">
      <c r="A80" t="s">
        <v>46</v>
      </c>
      <c r="B80" t="s">
        <v>46</v>
      </c>
      <c r="C80" t="s">
        <v>63</v>
      </c>
      <c r="D80" t="s">
        <v>63</v>
      </c>
      <c r="E80" t="s">
        <v>59</v>
      </c>
      <c r="F80" s="4">
        <f t="shared" ref="F80:F143" si="36">+F79+1</f>
        <v>46085</v>
      </c>
      <c r="G80" t="s">
        <v>38</v>
      </c>
      <c r="H80" s="28">
        <v>208</v>
      </c>
      <c r="I80" s="2">
        <v>2</v>
      </c>
      <c r="J80" s="2">
        <v>0</v>
      </c>
      <c r="K80" s="2">
        <v>10025.629999999999</v>
      </c>
      <c r="L80" s="2">
        <v>273.73</v>
      </c>
      <c r="M80" s="29">
        <v>0</v>
      </c>
      <c r="N80" s="31">
        <f t="shared" si="31"/>
        <v>210</v>
      </c>
      <c r="O80" s="30">
        <f t="shared" si="32"/>
        <v>10299.359999999999</v>
      </c>
      <c r="P80" t="s">
        <v>49</v>
      </c>
      <c r="Q80" t="s">
        <v>49</v>
      </c>
      <c r="R80" t="s">
        <v>63</v>
      </c>
      <c r="S80" t="s">
        <v>63</v>
      </c>
      <c r="T80" t="s">
        <v>59</v>
      </c>
      <c r="U80" s="4">
        <f t="shared" ref="U80:U143" si="37">+U79+1</f>
        <v>45721</v>
      </c>
      <c r="V80" t="s">
        <v>38</v>
      </c>
      <c r="W80" s="28">
        <v>184</v>
      </c>
      <c r="X80" s="2">
        <v>4</v>
      </c>
      <c r="Y80" s="2">
        <v>4</v>
      </c>
      <c r="Z80" s="2">
        <v>11683.18</v>
      </c>
      <c r="AA80" s="2">
        <v>578.6</v>
      </c>
      <c r="AB80" s="29">
        <v>310.87</v>
      </c>
      <c r="AC80" s="31">
        <f t="shared" si="33"/>
        <v>192</v>
      </c>
      <c r="AD80" s="30">
        <f t="shared" si="34"/>
        <v>12572.650000000001</v>
      </c>
      <c r="AE80" s="2">
        <f t="shared" si="24"/>
        <v>24</v>
      </c>
      <c r="AF80" s="2">
        <f t="shared" si="24"/>
        <v>-2</v>
      </c>
      <c r="AG80" s="2">
        <f t="shared" si="24"/>
        <v>-4</v>
      </c>
      <c r="AH80" s="2">
        <f t="shared" si="24"/>
        <v>-1657.5500000000011</v>
      </c>
      <c r="AI80" s="2">
        <f t="shared" si="24"/>
        <v>-304.87</v>
      </c>
      <c r="AJ80" s="29">
        <f t="shared" si="24"/>
        <v>-310.87</v>
      </c>
      <c r="AK80" s="31">
        <f t="shared" si="24"/>
        <v>18</v>
      </c>
      <c r="AL80" s="31">
        <f t="shared" si="22"/>
        <v>-2273.2900000000027</v>
      </c>
      <c r="AM80" s="38">
        <f t="shared" si="25"/>
        <v>0.13043478260869565</v>
      </c>
      <c r="AN80" s="38">
        <f t="shared" si="25"/>
        <v>-0.5</v>
      </c>
      <c r="AO80" s="38">
        <f t="shared" si="25"/>
        <v>-1</v>
      </c>
      <c r="AP80" s="38">
        <f t="shared" si="25"/>
        <v>-0.14187490049798096</v>
      </c>
      <c r="AQ80" s="38">
        <f t="shared" si="25"/>
        <v>-0.52690978223297613</v>
      </c>
      <c r="AR80" s="39">
        <f t="shared" si="25"/>
        <v>-1</v>
      </c>
      <c r="AS80" s="40">
        <f t="shared" si="25"/>
        <v>9.375E-2</v>
      </c>
      <c r="AT80" s="40">
        <f t="shared" si="23"/>
        <v>-0.18081231880311649</v>
      </c>
      <c r="AU80" s="119">
        <f t="shared" si="30"/>
        <v>48.200144230769226</v>
      </c>
      <c r="AV80" s="120">
        <f t="shared" si="26"/>
        <v>63.495543478260871</v>
      </c>
      <c r="AW80" s="121">
        <f t="shared" si="27"/>
        <v>-15.295399247491645</v>
      </c>
      <c r="AX80" s="119">
        <f t="shared" si="28"/>
        <v>136.86500000000001</v>
      </c>
      <c r="AY80" s="120">
        <f t="shared" si="29"/>
        <v>111.18375</v>
      </c>
      <c r="AZ80" s="121">
        <f t="shared" si="35"/>
        <v>25.681250000000006</v>
      </c>
    </row>
    <row r="81" spans="1:52" x14ac:dyDescent="0.2">
      <c r="A81" t="s">
        <v>46</v>
      </c>
      <c r="B81" t="s">
        <v>46</v>
      </c>
      <c r="C81" t="s">
        <v>63</v>
      </c>
      <c r="D81" t="s">
        <v>63</v>
      </c>
      <c r="E81" t="s">
        <v>59</v>
      </c>
      <c r="F81" s="4">
        <f t="shared" si="36"/>
        <v>46086</v>
      </c>
      <c r="G81" t="s">
        <v>39</v>
      </c>
      <c r="H81" s="28">
        <v>244</v>
      </c>
      <c r="I81" s="2">
        <v>1</v>
      </c>
      <c r="J81" s="2">
        <v>0</v>
      </c>
      <c r="K81" s="2">
        <v>13375.74</v>
      </c>
      <c r="L81" s="2">
        <v>183.94</v>
      </c>
      <c r="M81" s="29">
        <v>0</v>
      </c>
      <c r="N81" s="31">
        <f t="shared" si="31"/>
        <v>245</v>
      </c>
      <c r="O81" s="30">
        <f t="shared" si="32"/>
        <v>13559.68</v>
      </c>
      <c r="P81" t="s">
        <v>49</v>
      </c>
      <c r="Q81" t="s">
        <v>49</v>
      </c>
      <c r="R81" t="s">
        <v>63</v>
      </c>
      <c r="S81" t="s">
        <v>63</v>
      </c>
      <c r="T81" t="s">
        <v>59</v>
      </c>
      <c r="U81" s="4">
        <f t="shared" si="37"/>
        <v>45722</v>
      </c>
      <c r="V81" t="s">
        <v>39</v>
      </c>
      <c r="W81" s="28">
        <v>241</v>
      </c>
      <c r="X81" s="2">
        <v>3</v>
      </c>
      <c r="Y81" s="2">
        <v>0</v>
      </c>
      <c r="Z81" s="2">
        <v>12449.740000000002</v>
      </c>
      <c r="AA81" s="2">
        <v>441.62</v>
      </c>
      <c r="AB81" s="29">
        <v>0</v>
      </c>
      <c r="AC81" s="31">
        <f t="shared" si="33"/>
        <v>244</v>
      </c>
      <c r="AD81" s="30">
        <f t="shared" si="34"/>
        <v>12891.360000000002</v>
      </c>
      <c r="AE81" s="2">
        <f t="shared" si="24"/>
        <v>3</v>
      </c>
      <c r="AF81" s="2">
        <f t="shared" si="24"/>
        <v>-2</v>
      </c>
      <c r="AG81" s="2">
        <f t="shared" si="24"/>
        <v>0</v>
      </c>
      <c r="AH81" s="2">
        <f t="shared" si="24"/>
        <v>925.99999999999818</v>
      </c>
      <c r="AI81" s="2">
        <f t="shared" si="24"/>
        <v>-257.68</v>
      </c>
      <c r="AJ81" s="29">
        <f t="shared" si="24"/>
        <v>0</v>
      </c>
      <c r="AK81" s="31">
        <f t="shared" si="24"/>
        <v>1</v>
      </c>
      <c r="AL81" s="31">
        <f t="shared" si="22"/>
        <v>668.31999999999789</v>
      </c>
      <c r="AM81" s="38">
        <f t="shared" si="25"/>
        <v>1.2448132780082987E-2</v>
      </c>
      <c r="AN81" s="38">
        <f t="shared" si="25"/>
        <v>-0.66666666666666663</v>
      </c>
      <c r="AO81" s="38" t="str">
        <f t="shared" si="25"/>
        <v/>
      </c>
      <c r="AP81" s="38">
        <f t="shared" si="25"/>
        <v>7.4379063337868742E-2</v>
      </c>
      <c r="AQ81" s="38">
        <f t="shared" si="25"/>
        <v>-0.5834880666636475</v>
      </c>
      <c r="AR81" s="39" t="str">
        <f t="shared" si="25"/>
        <v/>
      </c>
      <c r="AS81" s="40">
        <f t="shared" si="25"/>
        <v>4.0983606557377051E-3</v>
      </c>
      <c r="AT81" s="40">
        <f t="shared" si="23"/>
        <v>5.1842474339402339E-2</v>
      </c>
      <c r="AU81" s="119">
        <f t="shared" si="30"/>
        <v>54.818606557377045</v>
      </c>
      <c r="AV81" s="120">
        <f t="shared" si="26"/>
        <v>51.658672199170134</v>
      </c>
      <c r="AW81" s="121">
        <f t="shared" si="27"/>
        <v>3.159934358206911</v>
      </c>
      <c r="AX81" s="119">
        <f t="shared" si="28"/>
        <v>183.94</v>
      </c>
      <c r="AY81" s="120">
        <f t="shared" si="29"/>
        <v>147.20666666666668</v>
      </c>
      <c r="AZ81" s="121">
        <f t="shared" si="35"/>
        <v>36.73333333333332</v>
      </c>
    </row>
    <row r="82" spans="1:52" x14ac:dyDescent="0.2">
      <c r="A82" t="s">
        <v>46</v>
      </c>
      <c r="B82" t="s">
        <v>46</v>
      </c>
      <c r="C82" t="s">
        <v>63</v>
      </c>
      <c r="D82" t="s">
        <v>63</v>
      </c>
      <c r="E82" t="s">
        <v>59</v>
      </c>
      <c r="F82" s="4">
        <f t="shared" si="36"/>
        <v>46087</v>
      </c>
      <c r="G82" t="s">
        <v>40</v>
      </c>
      <c r="H82" s="28">
        <v>292</v>
      </c>
      <c r="I82" s="2">
        <v>2</v>
      </c>
      <c r="J82" s="2">
        <v>1</v>
      </c>
      <c r="K82" s="2">
        <v>14578.8</v>
      </c>
      <c r="L82" s="2">
        <v>104.94999999999999</v>
      </c>
      <c r="M82" s="29">
        <v>233.88</v>
      </c>
      <c r="N82" s="31">
        <f t="shared" si="31"/>
        <v>295</v>
      </c>
      <c r="O82" s="30">
        <f t="shared" si="32"/>
        <v>14917.63</v>
      </c>
      <c r="P82" t="s">
        <v>49</v>
      </c>
      <c r="Q82" t="s">
        <v>49</v>
      </c>
      <c r="R82" t="s">
        <v>63</v>
      </c>
      <c r="S82" t="s">
        <v>63</v>
      </c>
      <c r="T82" t="s">
        <v>59</v>
      </c>
      <c r="U82" s="4">
        <f t="shared" si="37"/>
        <v>45723</v>
      </c>
      <c r="V82" t="s">
        <v>40</v>
      </c>
      <c r="W82" s="28">
        <v>447</v>
      </c>
      <c r="X82" s="2">
        <v>4</v>
      </c>
      <c r="Y82" s="2">
        <v>0</v>
      </c>
      <c r="Z82" s="2">
        <v>26227.03</v>
      </c>
      <c r="AA82" s="2">
        <v>367.18</v>
      </c>
      <c r="AB82" s="29">
        <v>0</v>
      </c>
      <c r="AC82" s="31">
        <f t="shared" si="33"/>
        <v>451</v>
      </c>
      <c r="AD82" s="30">
        <f t="shared" si="34"/>
        <v>26594.21</v>
      </c>
      <c r="AE82" s="2">
        <f t="shared" si="24"/>
        <v>-155</v>
      </c>
      <c r="AF82" s="2">
        <f t="shared" si="24"/>
        <v>-2</v>
      </c>
      <c r="AG82" s="2">
        <f t="shared" si="24"/>
        <v>1</v>
      </c>
      <c r="AH82" s="2">
        <f t="shared" si="24"/>
        <v>-11648.23</v>
      </c>
      <c r="AI82" s="2">
        <f t="shared" si="24"/>
        <v>-262.23</v>
      </c>
      <c r="AJ82" s="29">
        <f t="shared" si="24"/>
        <v>233.88</v>
      </c>
      <c r="AK82" s="31">
        <f t="shared" si="24"/>
        <v>-156</v>
      </c>
      <c r="AL82" s="31">
        <f t="shared" si="22"/>
        <v>-11676.58</v>
      </c>
      <c r="AM82" s="38">
        <f t="shared" si="25"/>
        <v>-0.34675615212527966</v>
      </c>
      <c r="AN82" s="38">
        <f t="shared" si="25"/>
        <v>-0.5</v>
      </c>
      <c r="AO82" s="38" t="str">
        <f t="shared" si="25"/>
        <v/>
      </c>
      <c r="AP82" s="38">
        <f t="shared" si="25"/>
        <v>-0.4441307307766072</v>
      </c>
      <c r="AQ82" s="38">
        <f t="shared" si="25"/>
        <v>-0.7141728852334005</v>
      </c>
      <c r="AR82" s="39" t="str">
        <f t="shared" si="25"/>
        <v/>
      </c>
      <c r="AS82" s="40">
        <f t="shared" si="25"/>
        <v>-0.34589800443458979</v>
      </c>
      <c r="AT82" s="40">
        <f t="shared" si="23"/>
        <v>-0.4390647437919758</v>
      </c>
      <c r="AU82" s="119">
        <f t="shared" si="30"/>
        <v>49.92739726027397</v>
      </c>
      <c r="AV82" s="120">
        <f t="shared" si="26"/>
        <v>58.673445190156599</v>
      </c>
      <c r="AW82" s="121">
        <f t="shared" si="27"/>
        <v>-8.7460479298826286</v>
      </c>
      <c r="AX82" s="119">
        <f t="shared" si="28"/>
        <v>112.94333333333333</v>
      </c>
      <c r="AY82" s="120">
        <f t="shared" si="29"/>
        <v>91.795000000000002</v>
      </c>
      <c r="AZ82" s="121">
        <f t="shared" si="35"/>
        <v>21.148333333333326</v>
      </c>
    </row>
    <row r="83" spans="1:52" ht="13.5" thickBot="1" x14ac:dyDescent="0.25">
      <c r="A83" t="s">
        <v>46</v>
      </c>
      <c r="B83" t="s">
        <v>46</v>
      </c>
      <c r="C83" t="s">
        <v>63</v>
      </c>
      <c r="D83" t="s">
        <v>63</v>
      </c>
      <c r="E83" t="s">
        <v>59</v>
      </c>
      <c r="F83" s="59">
        <f t="shared" si="36"/>
        <v>46088</v>
      </c>
      <c r="G83" s="42" t="s">
        <v>41</v>
      </c>
      <c r="H83" s="43">
        <v>474</v>
      </c>
      <c r="I83" s="44">
        <v>3</v>
      </c>
      <c r="J83" s="44">
        <v>0</v>
      </c>
      <c r="K83" s="44">
        <v>26462.46</v>
      </c>
      <c r="L83" s="44">
        <v>404.86</v>
      </c>
      <c r="M83" s="45">
        <v>0</v>
      </c>
      <c r="N83" s="47">
        <f t="shared" si="31"/>
        <v>477</v>
      </c>
      <c r="O83" s="46">
        <f t="shared" si="32"/>
        <v>26867.32</v>
      </c>
      <c r="P83" t="s">
        <v>49</v>
      </c>
      <c r="Q83" t="s">
        <v>49</v>
      </c>
      <c r="R83" t="s">
        <v>63</v>
      </c>
      <c r="S83" t="s">
        <v>63</v>
      </c>
      <c r="T83" t="s">
        <v>59</v>
      </c>
      <c r="U83" s="59">
        <f t="shared" si="37"/>
        <v>45724</v>
      </c>
      <c r="V83" s="42" t="s">
        <v>41</v>
      </c>
      <c r="W83" s="43">
        <v>503</v>
      </c>
      <c r="X83" s="44">
        <v>2</v>
      </c>
      <c r="Y83" s="44">
        <v>0</v>
      </c>
      <c r="Z83" s="44">
        <v>27498.09</v>
      </c>
      <c r="AA83" s="44">
        <v>543.9</v>
      </c>
      <c r="AB83" s="45">
        <v>0</v>
      </c>
      <c r="AC83" s="47">
        <f t="shared" si="33"/>
        <v>505</v>
      </c>
      <c r="AD83" s="46">
        <f t="shared" si="34"/>
        <v>28041.99</v>
      </c>
      <c r="AE83" s="44">
        <f t="shared" si="24"/>
        <v>-29</v>
      </c>
      <c r="AF83" s="44">
        <f t="shared" si="24"/>
        <v>1</v>
      </c>
      <c r="AG83" s="44">
        <f t="shared" si="24"/>
        <v>0</v>
      </c>
      <c r="AH83" s="44">
        <f t="shared" si="24"/>
        <v>-1035.630000000001</v>
      </c>
      <c r="AI83" s="44">
        <f t="shared" si="24"/>
        <v>-139.03999999999996</v>
      </c>
      <c r="AJ83" s="45">
        <f t="shared" si="24"/>
        <v>0</v>
      </c>
      <c r="AK83" s="47">
        <f t="shared" si="24"/>
        <v>-28</v>
      </c>
      <c r="AL83" s="47">
        <f t="shared" si="22"/>
        <v>-1174.6700000000019</v>
      </c>
      <c r="AM83" s="56">
        <f t="shared" si="25"/>
        <v>-5.7654075546719682E-2</v>
      </c>
      <c r="AN83" s="56">
        <f t="shared" si="25"/>
        <v>0.5</v>
      </c>
      <c r="AO83" s="56" t="str">
        <f t="shared" si="25"/>
        <v/>
      </c>
      <c r="AP83" s="56">
        <f t="shared" si="25"/>
        <v>-3.7661888516620647E-2</v>
      </c>
      <c r="AQ83" s="56">
        <f t="shared" si="25"/>
        <v>-0.25563522706379843</v>
      </c>
      <c r="AR83" s="57" t="str">
        <f t="shared" si="25"/>
        <v/>
      </c>
      <c r="AS83" s="58">
        <f t="shared" si="25"/>
        <v>-5.5445544554455446E-2</v>
      </c>
      <c r="AT83" s="58">
        <f t="shared" si="23"/>
        <v>-4.1889680439940312E-2</v>
      </c>
      <c r="AU83" s="119">
        <f t="shared" si="30"/>
        <v>55.827974683544305</v>
      </c>
      <c r="AV83" s="120">
        <f t="shared" si="26"/>
        <v>54.668170974155068</v>
      </c>
      <c r="AW83" s="121">
        <f t="shared" si="27"/>
        <v>1.1598037093892373</v>
      </c>
      <c r="AX83" s="119">
        <f t="shared" si="28"/>
        <v>134.95333333333335</v>
      </c>
      <c r="AY83" s="120">
        <f t="shared" si="29"/>
        <v>271.95</v>
      </c>
      <c r="AZ83" s="121">
        <f t="shared" si="35"/>
        <v>-136.99666666666664</v>
      </c>
    </row>
    <row r="84" spans="1:52" x14ac:dyDescent="0.2">
      <c r="A84" t="s">
        <v>46</v>
      </c>
      <c r="B84" t="s">
        <v>46</v>
      </c>
      <c r="C84" t="s">
        <v>63</v>
      </c>
      <c r="D84" t="s">
        <v>63</v>
      </c>
      <c r="E84" t="s">
        <v>60</v>
      </c>
      <c r="F84" s="4">
        <f t="shared" si="36"/>
        <v>46089</v>
      </c>
      <c r="G84" t="s">
        <v>35</v>
      </c>
      <c r="H84" s="28">
        <v>208</v>
      </c>
      <c r="I84" s="2">
        <v>0</v>
      </c>
      <c r="J84" s="2">
        <v>0</v>
      </c>
      <c r="K84" s="2">
        <v>12057.41</v>
      </c>
      <c r="L84" s="2">
        <v>0</v>
      </c>
      <c r="M84" s="29">
        <v>0</v>
      </c>
      <c r="N84" s="31">
        <f t="shared" si="31"/>
        <v>208</v>
      </c>
      <c r="O84" s="30">
        <f t="shared" si="32"/>
        <v>12057.41</v>
      </c>
      <c r="P84" t="s">
        <v>49</v>
      </c>
      <c r="Q84" t="s">
        <v>49</v>
      </c>
      <c r="R84" t="s">
        <v>63</v>
      </c>
      <c r="S84" t="s">
        <v>63</v>
      </c>
      <c r="T84" t="s">
        <v>60</v>
      </c>
      <c r="U84" s="4">
        <f t="shared" si="37"/>
        <v>45725</v>
      </c>
      <c r="V84" t="s">
        <v>35</v>
      </c>
      <c r="W84" s="28">
        <v>232</v>
      </c>
      <c r="X84" s="2">
        <v>0</v>
      </c>
      <c r="Y84" s="2">
        <v>0</v>
      </c>
      <c r="Z84" s="2">
        <v>11400.85</v>
      </c>
      <c r="AA84" s="2">
        <v>0</v>
      </c>
      <c r="AB84" s="29">
        <v>0</v>
      </c>
      <c r="AC84" s="31">
        <f t="shared" si="33"/>
        <v>232</v>
      </c>
      <c r="AD84" s="30">
        <f t="shared" si="34"/>
        <v>11400.85</v>
      </c>
      <c r="AE84" s="2">
        <f t="shared" si="24"/>
        <v>-24</v>
      </c>
      <c r="AF84" s="2">
        <f t="shared" si="24"/>
        <v>0</v>
      </c>
      <c r="AG84" s="2">
        <f t="shared" si="24"/>
        <v>0</v>
      </c>
      <c r="AH84" s="2">
        <f t="shared" si="24"/>
        <v>656.55999999999949</v>
      </c>
      <c r="AI84" s="2">
        <f t="shared" si="24"/>
        <v>0</v>
      </c>
      <c r="AJ84" s="29">
        <f t="shared" si="24"/>
        <v>0</v>
      </c>
      <c r="AK84" s="31">
        <f t="shared" si="24"/>
        <v>-24</v>
      </c>
      <c r="AL84" s="31">
        <f t="shared" si="22"/>
        <v>656.55999999999949</v>
      </c>
      <c r="AM84" s="38">
        <f t="shared" si="25"/>
        <v>-0.10344827586206896</v>
      </c>
      <c r="AN84" s="38" t="str">
        <f t="shared" si="25"/>
        <v/>
      </c>
      <c r="AO84" s="38" t="str">
        <f t="shared" si="25"/>
        <v/>
      </c>
      <c r="AP84" s="38">
        <f t="shared" si="25"/>
        <v>5.7588688562694841E-2</v>
      </c>
      <c r="AQ84" s="38" t="str">
        <f t="shared" si="25"/>
        <v/>
      </c>
      <c r="AR84" s="39" t="str">
        <f t="shared" si="25"/>
        <v/>
      </c>
      <c r="AS84" s="40">
        <f t="shared" si="25"/>
        <v>-0.10344827586206896</v>
      </c>
      <c r="AT84" s="40">
        <f t="shared" si="23"/>
        <v>5.7588688562694841E-2</v>
      </c>
      <c r="AU84" s="119">
        <f t="shared" si="30"/>
        <v>57.96831730769231</v>
      </c>
      <c r="AV84" s="120">
        <f t="shared" si="26"/>
        <v>49.141594827586211</v>
      </c>
      <c r="AW84" s="121">
        <f t="shared" si="27"/>
        <v>8.8267224801060991</v>
      </c>
      <c r="AX84" s="119">
        <f t="shared" si="28"/>
        <v>0</v>
      </c>
      <c r="AY84" s="120">
        <f t="shared" si="29"/>
        <v>0</v>
      </c>
      <c r="AZ84" s="121">
        <f t="shared" si="35"/>
        <v>0</v>
      </c>
    </row>
    <row r="85" spans="1:52" x14ac:dyDescent="0.2">
      <c r="A85" t="s">
        <v>46</v>
      </c>
      <c r="B85" t="s">
        <v>46</v>
      </c>
      <c r="C85" t="s">
        <v>63</v>
      </c>
      <c r="D85" t="s">
        <v>63</v>
      </c>
      <c r="E85" t="s">
        <v>60</v>
      </c>
      <c r="F85" s="4">
        <f t="shared" si="36"/>
        <v>46090</v>
      </c>
      <c r="G85" t="s">
        <v>36</v>
      </c>
      <c r="H85" s="28">
        <v>185</v>
      </c>
      <c r="I85" s="2">
        <v>0</v>
      </c>
      <c r="J85" s="2">
        <v>0</v>
      </c>
      <c r="K85" s="2">
        <v>11979.31</v>
      </c>
      <c r="L85" s="2">
        <v>0</v>
      </c>
      <c r="M85" s="29">
        <v>0</v>
      </c>
      <c r="N85" s="31">
        <f t="shared" si="31"/>
        <v>185</v>
      </c>
      <c r="O85" s="30">
        <f t="shared" si="32"/>
        <v>11979.31</v>
      </c>
      <c r="P85" t="s">
        <v>49</v>
      </c>
      <c r="Q85" t="s">
        <v>49</v>
      </c>
      <c r="R85" t="s">
        <v>63</v>
      </c>
      <c r="S85" t="s">
        <v>63</v>
      </c>
      <c r="T85" t="s">
        <v>60</v>
      </c>
      <c r="U85" s="4">
        <f t="shared" si="37"/>
        <v>45726</v>
      </c>
      <c r="V85" t="s">
        <v>36</v>
      </c>
      <c r="W85" s="28">
        <v>180</v>
      </c>
      <c r="X85" s="2">
        <v>3</v>
      </c>
      <c r="Y85" s="2">
        <v>0</v>
      </c>
      <c r="Z85" s="2">
        <v>9351.2199999999993</v>
      </c>
      <c r="AA85" s="2">
        <v>342.1</v>
      </c>
      <c r="AB85" s="29">
        <v>0</v>
      </c>
      <c r="AC85" s="31">
        <f t="shared" si="33"/>
        <v>183</v>
      </c>
      <c r="AD85" s="30">
        <f t="shared" si="34"/>
        <v>9693.32</v>
      </c>
      <c r="AE85" s="2">
        <f t="shared" si="24"/>
        <v>5</v>
      </c>
      <c r="AF85" s="2">
        <f t="shared" si="24"/>
        <v>-3</v>
      </c>
      <c r="AG85" s="2">
        <f t="shared" si="24"/>
        <v>0</v>
      </c>
      <c r="AH85" s="2">
        <f t="shared" si="24"/>
        <v>2628.09</v>
      </c>
      <c r="AI85" s="2">
        <f t="shared" si="24"/>
        <v>-342.1</v>
      </c>
      <c r="AJ85" s="29">
        <f t="shared" si="24"/>
        <v>0</v>
      </c>
      <c r="AK85" s="31">
        <f t="shared" si="24"/>
        <v>2</v>
      </c>
      <c r="AL85" s="31">
        <f t="shared" si="22"/>
        <v>2285.9899999999998</v>
      </c>
      <c r="AM85" s="38">
        <f t="shared" si="25"/>
        <v>2.7777777777777776E-2</v>
      </c>
      <c r="AN85" s="38">
        <f t="shared" si="25"/>
        <v>-1</v>
      </c>
      <c r="AO85" s="38" t="str">
        <f t="shared" si="25"/>
        <v/>
      </c>
      <c r="AP85" s="38">
        <f t="shared" si="25"/>
        <v>0.28104247360237489</v>
      </c>
      <c r="AQ85" s="38">
        <f t="shared" si="25"/>
        <v>-1</v>
      </c>
      <c r="AR85" s="39" t="str">
        <f t="shared" si="25"/>
        <v/>
      </c>
      <c r="AS85" s="40">
        <f t="shared" si="25"/>
        <v>1.092896174863388E-2</v>
      </c>
      <c r="AT85" s="40">
        <f t="shared" si="23"/>
        <v>0.23583147982321845</v>
      </c>
      <c r="AU85" s="119">
        <f t="shared" si="30"/>
        <v>64.753027027027031</v>
      </c>
      <c r="AV85" s="120">
        <f t="shared" si="26"/>
        <v>51.951222222222221</v>
      </c>
      <c r="AW85" s="121">
        <f t="shared" si="27"/>
        <v>12.80180480480481</v>
      </c>
      <c r="AX85" s="119">
        <f t="shared" si="28"/>
        <v>0</v>
      </c>
      <c r="AY85" s="120">
        <f t="shared" si="29"/>
        <v>114.03333333333335</v>
      </c>
      <c r="AZ85" s="121">
        <f t="shared" si="35"/>
        <v>-114.03333333333335</v>
      </c>
    </row>
    <row r="86" spans="1:52" x14ac:dyDescent="0.2">
      <c r="A86" t="s">
        <v>46</v>
      </c>
      <c r="B86" t="s">
        <v>46</v>
      </c>
      <c r="C86" t="s">
        <v>63</v>
      </c>
      <c r="D86" t="s">
        <v>63</v>
      </c>
      <c r="E86" t="s">
        <v>60</v>
      </c>
      <c r="F86" s="4">
        <f t="shared" si="36"/>
        <v>46091</v>
      </c>
      <c r="G86" t="s">
        <v>37</v>
      </c>
      <c r="H86" s="28">
        <v>143</v>
      </c>
      <c r="I86" s="2">
        <v>3</v>
      </c>
      <c r="J86" s="2">
        <v>1</v>
      </c>
      <c r="K86" s="2">
        <v>7040.08</v>
      </c>
      <c r="L86" s="2">
        <v>228.89000000000001</v>
      </c>
      <c r="M86" s="29">
        <v>69.989999999999995</v>
      </c>
      <c r="N86" s="31">
        <f t="shared" si="31"/>
        <v>147</v>
      </c>
      <c r="O86" s="30">
        <f t="shared" si="32"/>
        <v>7338.96</v>
      </c>
      <c r="P86" t="s">
        <v>49</v>
      </c>
      <c r="Q86" t="s">
        <v>49</v>
      </c>
      <c r="R86" t="s">
        <v>63</v>
      </c>
      <c r="S86" t="s">
        <v>63</v>
      </c>
      <c r="T86" t="s">
        <v>60</v>
      </c>
      <c r="U86" s="4">
        <f t="shared" si="37"/>
        <v>45727</v>
      </c>
      <c r="V86" t="s">
        <v>37</v>
      </c>
      <c r="W86" s="28">
        <v>173</v>
      </c>
      <c r="X86" s="2">
        <v>2</v>
      </c>
      <c r="Y86" s="2">
        <v>0</v>
      </c>
      <c r="Z86" s="2">
        <v>8903.56</v>
      </c>
      <c r="AA86" s="2">
        <v>283.64</v>
      </c>
      <c r="AB86" s="29">
        <v>0</v>
      </c>
      <c r="AC86" s="31">
        <f t="shared" si="33"/>
        <v>175</v>
      </c>
      <c r="AD86" s="30">
        <f t="shared" si="34"/>
        <v>9187.1999999999989</v>
      </c>
      <c r="AE86" s="2">
        <f t="shared" si="24"/>
        <v>-30</v>
      </c>
      <c r="AF86" s="2">
        <f t="shared" si="24"/>
        <v>1</v>
      </c>
      <c r="AG86" s="2">
        <f t="shared" si="24"/>
        <v>1</v>
      </c>
      <c r="AH86" s="2">
        <f t="shared" si="24"/>
        <v>-1863.4799999999996</v>
      </c>
      <c r="AI86" s="2">
        <f t="shared" si="24"/>
        <v>-54.749999999999972</v>
      </c>
      <c r="AJ86" s="29">
        <f t="shared" si="24"/>
        <v>69.989999999999995</v>
      </c>
      <c r="AK86" s="31">
        <f t="shared" si="24"/>
        <v>-28</v>
      </c>
      <c r="AL86" s="31">
        <f t="shared" si="22"/>
        <v>-1848.2399999999989</v>
      </c>
      <c r="AM86" s="38">
        <f t="shared" si="25"/>
        <v>-0.17341040462427745</v>
      </c>
      <c r="AN86" s="38">
        <f t="shared" si="25"/>
        <v>0.5</v>
      </c>
      <c r="AO86" s="38" t="str">
        <f t="shared" si="25"/>
        <v/>
      </c>
      <c r="AP86" s="38">
        <f t="shared" si="25"/>
        <v>-0.20929605685815558</v>
      </c>
      <c r="AQ86" s="38">
        <f t="shared" si="25"/>
        <v>-0.19302637145677609</v>
      </c>
      <c r="AR86" s="39" t="str">
        <f t="shared" si="25"/>
        <v/>
      </c>
      <c r="AS86" s="40">
        <f t="shared" si="25"/>
        <v>-0.16</v>
      </c>
      <c r="AT86" s="40">
        <f t="shared" si="23"/>
        <v>-0.20117554858934159</v>
      </c>
      <c r="AU86" s="119">
        <f t="shared" si="30"/>
        <v>49.231328671328669</v>
      </c>
      <c r="AV86" s="120">
        <f t="shared" si="26"/>
        <v>51.465664739884389</v>
      </c>
      <c r="AW86" s="121">
        <f t="shared" si="27"/>
        <v>-2.2343360685557201</v>
      </c>
      <c r="AX86" s="119">
        <f t="shared" si="28"/>
        <v>74.72</v>
      </c>
      <c r="AY86" s="120">
        <f t="shared" si="29"/>
        <v>141.82</v>
      </c>
      <c r="AZ86" s="121">
        <f t="shared" si="35"/>
        <v>-67.099999999999994</v>
      </c>
    </row>
    <row r="87" spans="1:52" x14ac:dyDescent="0.2">
      <c r="A87" t="s">
        <v>46</v>
      </c>
      <c r="B87" t="s">
        <v>46</v>
      </c>
      <c r="C87" t="s">
        <v>63</v>
      </c>
      <c r="D87" t="s">
        <v>63</v>
      </c>
      <c r="E87" t="s">
        <v>60</v>
      </c>
      <c r="F87" s="4">
        <f t="shared" si="36"/>
        <v>46092</v>
      </c>
      <c r="G87" t="s">
        <v>38</v>
      </c>
      <c r="H87" s="28">
        <v>185</v>
      </c>
      <c r="I87" s="2">
        <v>0</v>
      </c>
      <c r="J87" s="2">
        <v>0</v>
      </c>
      <c r="K87" s="2">
        <v>9127.11</v>
      </c>
      <c r="L87" s="2">
        <v>0</v>
      </c>
      <c r="M87" s="29">
        <v>0</v>
      </c>
      <c r="N87" s="31">
        <f t="shared" si="31"/>
        <v>185</v>
      </c>
      <c r="O87" s="30">
        <f t="shared" si="32"/>
        <v>9127.11</v>
      </c>
      <c r="P87" t="s">
        <v>49</v>
      </c>
      <c r="Q87" t="s">
        <v>49</v>
      </c>
      <c r="R87" t="s">
        <v>63</v>
      </c>
      <c r="S87" t="s">
        <v>63</v>
      </c>
      <c r="T87" t="s">
        <v>60</v>
      </c>
      <c r="U87" s="4">
        <f t="shared" si="37"/>
        <v>45728</v>
      </c>
      <c r="V87" t="s">
        <v>38</v>
      </c>
      <c r="W87" s="28">
        <v>174</v>
      </c>
      <c r="X87" s="2">
        <v>3</v>
      </c>
      <c r="Y87" s="2">
        <v>1</v>
      </c>
      <c r="Z87" s="2">
        <v>9978.1</v>
      </c>
      <c r="AA87" s="2">
        <v>385.76</v>
      </c>
      <c r="AB87" s="29">
        <v>108</v>
      </c>
      <c r="AC87" s="31">
        <f t="shared" si="33"/>
        <v>178</v>
      </c>
      <c r="AD87" s="30">
        <f t="shared" si="34"/>
        <v>10471.86</v>
      </c>
      <c r="AE87" s="2">
        <f t="shared" si="24"/>
        <v>11</v>
      </c>
      <c r="AF87" s="2">
        <f t="shared" si="24"/>
        <v>-3</v>
      </c>
      <c r="AG87" s="2">
        <f t="shared" si="24"/>
        <v>-1</v>
      </c>
      <c r="AH87" s="2">
        <f t="shared" si="24"/>
        <v>-850.98999999999978</v>
      </c>
      <c r="AI87" s="2">
        <f t="shared" si="24"/>
        <v>-385.76</v>
      </c>
      <c r="AJ87" s="29">
        <f t="shared" si="24"/>
        <v>-108</v>
      </c>
      <c r="AK87" s="31">
        <f t="shared" si="24"/>
        <v>7</v>
      </c>
      <c r="AL87" s="31">
        <f t="shared" si="22"/>
        <v>-1344.75</v>
      </c>
      <c r="AM87" s="38">
        <f t="shared" si="25"/>
        <v>6.3218390804597707E-2</v>
      </c>
      <c r="AN87" s="38">
        <f t="shared" si="25"/>
        <v>-1</v>
      </c>
      <c r="AO87" s="38">
        <f t="shared" si="25"/>
        <v>-1</v>
      </c>
      <c r="AP87" s="38">
        <f t="shared" si="25"/>
        <v>-8.5285775849109527E-2</v>
      </c>
      <c r="AQ87" s="38">
        <f t="shared" si="25"/>
        <v>-1</v>
      </c>
      <c r="AR87" s="39">
        <f t="shared" si="25"/>
        <v>-1</v>
      </c>
      <c r="AS87" s="40">
        <f t="shared" si="25"/>
        <v>3.9325842696629212E-2</v>
      </c>
      <c r="AT87" s="40">
        <f t="shared" si="23"/>
        <v>-0.12841558233207853</v>
      </c>
      <c r="AU87" s="119">
        <f t="shared" si="30"/>
        <v>49.335729729729735</v>
      </c>
      <c r="AV87" s="120">
        <f t="shared" si="26"/>
        <v>57.34540229885058</v>
      </c>
      <c r="AW87" s="121">
        <f t="shared" si="27"/>
        <v>-8.0096725691208448</v>
      </c>
      <c r="AX87" s="119">
        <f t="shared" si="28"/>
        <v>0</v>
      </c>
      <c r="AY87" s="120">
        <f t="shared" si="29"/>
        <v>123.44</v>
      </c>
      <c r="AZ87" s="121">
        <f t="shared" si="35"/>
        <v>-123.44</v>
      </c>
    </row>
    <row r="88" spans="1:52" x14ac:dyDescent="0.2">
      <c r="A88" t="s">
        <v>46</v>
      </c>
      <c r="B88" t="s">
        <v>46</v>
      </c>
      <c r="C88" t="s">
        <v>63</v>
      </c>
      <c r="D88" t="s">
        <v>63</v>
      </c>
      <c r="E88" t="s">
        <v>60</v>
      </c>
      <c r="F88" s="4">
        <f t="shared" si="36"/>
        <v>46093</v>
      </c>
      <c r="G88" t="s">
        <v>39</v>
      </c>
      <c r="H88" s="28">
        <v>196</v>
      </c>
      <c r="I88" s="2">
        <v>0</v>
      </c>
      <c r="J88" s="2">
        <v>0</v>
      </c>
      <c r="K88" s="2">
        <v>10430.66</v>
      </c>
      <c r="L88" s="2">
        <v>0</v>
      </c>
      <c r="M88" s="29">
        <v>0</v>
      </c>
      <c r="N88" s="31">
        <f t="shared" si="31"/>
        <v>196</v>
      </c>
      <c r="O88" s="30">
        <f t="shared" si="32"/>
        <v>10430.66</v>
      </c>
      <c r="P88" t="s">
        <v>49</v>
      </c>
      <c r="Q88" t="s">
        <v>49</v>
      </c>
      <c r="R88" t="s">
        <v>63</v>
      </c>
      <c r="S88" t="s">
        <v>63</v>
      </c>
      <c r="T88" t="s">
        <v>60</v>
      </c>
      <c r="U88" s="4">
        <f t="shared" si="37"/>
        <v>45729</v>
      </c>
      <c r="V88" t="s">
        <v>39</v>
      </c>
      <c r="W88" s="28">
        <v>240</v>
      </c>
      <c r="X88" s="2">
        <v>5</v>
      </c>
      <c r="Y88" s="2">
        <v>0</v>
      </c>
      <c r="Z88" s="2">
        <v>13525.02</v>
      </c>
      <c r="AA88" s="2">
        <v>549.03</v>
      </c>
      <c r="AB88" s="29">
        <v>0</v>
      </c>
      <c r="AC88" s="31">
        <f t="shared" si="33"/>
        <v>245</v>
      </c>
      <c r="AD88" s="30">
        <f t="shared" si="34"/>
        <v>14074.050000000001</v>
      </c>
      <c r="AE88" s="2">
        <f t="shared" si="24"/>
        <v>-44</v>
      </c>
      <c r="AF88" s="2">
        <f t="shared" si="24"/>
        <v>-5</v>
      </c>
      <c r="AG88" s="2">
        <f t="shared" si="24"/>
        <v>0</v>
      </c>
      <c r="AH88" s="2">
        <f t="shared" si="24"/>
        <v>-3094.3600000000006</v>
      </c>
      <c r="AI88" s="2">
        <f t="shared" si="24"/>
        <v>-549.03</v>
      </c>
      <c r="AJ88" s="29">
        <f t="shared" si="24"/>
        <v>0</v>
      </c>
      <c r="AK88" s="31">
        <f t="shared" si="24"/>
        <v>-49</v>
      </c>
      <c r="AL88" s="31">
        <f t="shared" si="22"/>
        <v>-3643.3900000000012</v>
      </c>
      <c r="AM88" s="38">
        <f t="shared" si="25"/>
        <v>-0.18333333333333332</v>
      </c>
      <c r="AN88" s="38">
        <f t="shared" si="25"/>
        <v>-1</v>
      </c>
      <c r="AO88" s="38" t="str">
        <f t="shared" si="25"/>
        <v/>
      </c>
      <c r="AP88" s="38">
        <f t="shared" si="25"/>
        <v>-0.2287878317370326</v>
      </c>
      <c r="AQ88" s="38">
        <f t="shared" si="25"/>
        <v>-1</v>
      </c>
      <c r="AR88" s="39" t="str">
        <f t="shared" si="25"/>
        <v/>
      </c>
      <c r="AS88" s="40">
        <f t="shared" si="25"/>
        <v>-0.2</v>
      </c>
      <c r="AT88" s="40">
        <f t="shared" si="23"/>
        <v>-0.25887289017731219</v>
      </c>
      <c r="AU88" s="119">
        <f t="shared" si="30"/>
        <v>53.217653061224489</v>
      </c>
      <c r="AV88" s="120">
        <f t="shared" si="26"/>
        <v>56.35425</v>
      </c>
      <c r="AW88" s="121">
        <f t="shared" si="27"/>
        <v>-3.1365969387755115</v>
      </c>
      <c r="AX88" s="119">
        <f t="shared" si="28"/>
        <v>0</v>
      </c>
      <c r="AY88" s="120">
        <f t="shared" si="29"/>
        <v>109.806</v>
      </c>
      <c r="AZ88" s="121">
        <f t="shared" si="35"/>
        <v>-109.806</v>
      </c>
    </row>
    <row r="89" spans="1:52" x14ac:dyDescent="0.2">
      <c r="A89" t="s">
        <v>46</v>
      </c>
      <c r="B89" t="s">
        <v>46</v>
      </c>
      <c r="C89" t="s">
        <v>63</v>
      </c>
      <c r="D89" t="s">
        <v>63</v>
      </c>
      <c r="E89" t="s">
        <v>60</v>
      </c>
      <c r="F89" s="4">
        <f t="shared" si="36"/>
        <v>46094</v>
      </c>
      <c r="G89" t="s">
        <v>40</v>
      </c>
      <c r="H89" s="28">
        <v>473</v>
      </c>
      <c r="I89" s="2">
        <v>3</v>
      </c>
      <c r="J89" s="2">
        <v>0</v>
      </c>
      <c r="K89" s="2">
        <v>27156.100000000002</v>
      </c>
      <c r="L89" s="2">
        <v>203.88</v>
      </c>
      <c r="M89" s="29">
        <v>0</v>
      </c>
      <c r="N89" s="31">
        <f t="shared" si="31"/>
        <v>476</v>
      </c>
      <c r="O89" s="30">
        <f t="shared" si="32"/>
        <v>27359.980000000003</v>
      </c>
      <c r="P89" t="s">
        <v>49</v>
      </c>
      <c r="Q89" t="s">
        <v>49</v>
      </c>
      <c r="R89" t="s">
        <v>63</v>
      </c>
      <c r="S89" t="s">
        <v>63</v>
      </c>
      <c r="T89" t="s">
        <v>60</v>
      </c>
      <c r="U89" s="4">
        <f t="shared" si="37"/>
        <v>45730</v>
      </c>
      <c r="V89" t="s">
        <v>40</v>
      </c>
      <c r="W89" s="28">
        <v>474</v>
      </c>
      <c r="X89" s="2">
        <v>5</v>
      </c>
      <c r="Y89" s="2">
        <v>0</v>
      </c>
      <c r="Z89" s="2">
        <v>26839.84</v>
      </c>
      <c r="AA89" s="2">
        <v>1006.94</v>
      </c>
      <c r="AB89" s="29">
        <v>0</v>
      </c>
      <c r="AC89" s="31">
        <f t="shared" si="33"/>
        <v>479</v>
      </c>
      <c r="AD89" s="30">
        <f t="shared" si="34"/>
        <v>27846.78</v>
      </c>
      <c r="AE89" s="2">
        <f t="shared" si="24"/>
        <v>-1</v>
      </c>
      <c r="AF89" s="2">
        <f t="shared" si="24"/>
        <v>-2</v>
      </c>
      <c r="AG89" s="2">
        <f t="shared" si="24"/>
        <v>0</v>
      </c>
      <c r="AH89" s="2">
        <f t="shared" si="24"/>
        <v>316.26000000000204</v>
      </c>
      <c r="AI89" s="2">
        <f t="shared" si="24"/>
        <v>-803.06000000000006</v>
      </c>
      <c r="AJ89" s="29">
        <f t="shared" si="24"/>
        <v>0</v>
      </c>
      <c r="AK89" s="31">
        <f t="shared" si="24"/>
        <v>-3</v>
      </c>
      <c r="AL89" s="31">
        <f t="shared" si="22"/>
        <v>-486.79999999999563</v>
      </c>
      <c r="AM89" s="38">
        <f t="shared" si="25"/>
        <v>-2.1097046413502108E-3</v>
      </c>
      <c r="AN89" s="38">
        <f t="shared" si="25"/>
        <v>-0.4</v>
      </c>
      <c r="AO89" s="38" t="str">
        <f t="shared" si="25"/>
        <v/>
      </c>
      <c r="AP89" s="38">
        <f t="shared" si="25"/>
        <v>1.1783229706287446E-2</v>
      </c>
      <c r="AQ89" s="38">
        <f t="shared" si="25"/>
        <v>-0.79752517528353228</v>
      </c>
      <c r="AR89" s="39" t="str">
        <f t="shared" si="25"/>
        <v/>
      </c>
      <c r="AS89" s="40">
        <f t="shared" si="25"/>
        <v>-6.2630480167014616E-3</v>
      </c>
      <c r="AT89" s="40">
        <f t="shared" si="23"/>
        <v>-1.7481374866321911E-2</v>
      </c>
      <c r="AU89" s="119">
        <f t="shared" si="30"/>
        <v>57.412473572938694</v>
      </c>
      <c r="AV89" s="120">
        <f t="shared" si="26"/>
        <v>56.624135021097047</v>
      </c>
      <c r="AW89" s="121">
        <f t="shared" si="27"/>
        <v>0.78833855184164747</v>
      </c>
      <c r="AX89" s="119">
        <f t="shared" si="28"/>
        <v>67.959999999999994</v>
      </c>
      <c r="AY89" s="120">
        <f t="shared" si="29"/>
        <v>201.38800000000001</v>
      </c>
      <c r="AZ89" s="121">
        <f t="shared" si="35"/>
        <v>-133.428</v>
      </c>
    </row>
    <row r="90" spans="1:52" ht="13.5" thickBot="1" x14ac:dyDescent="0.25">
      <c r="A90" t="s">
        <v>46</v>
      </c>
      <c r="B90" t="s">
        <v>46</v>
      </c>
      <c r="C90" t="s">
        <v>63</v>
      </c>
      <c r="D90" t="s">
        <v>63</v>
      </c>
      <c r="E90" t="s">
        <v>60</v>
      </c>
      <c r="F90" s="59">
        <f t="shared" si="36"/>
        <v>46095</v>
      </c>
      <c r="G90" s="42" t="s">
        <v>41</v>
      </c>
      <c r="H90" s="43">
        <v>462</v>
      </c>
      <c r="I90" s="44">
        <v>4</v>
      </c>
      <c r="J90" s="44">
        <v>0</v>
      </c>
      <c r="K90" s="44">
        <v>28364.21</v>
      </c>
      <c r="L90" s="44">
        <v>569.16</v>
      </c>
      <c r="M90" s="45">
        <v>0</v>
      </c>
      <c r="N90" s="47">
        <f t="shared" si="31"/>
        <v>466</v>
      </c>
      <c r="O90" s="46">
        <f t="shared" si="32"/>
        <v>28933.37</v>
      </c>
      <c r="P90" t="s">
        <v>49</v>
      </c>
      <c r="Q90" t="s">
        <v>49</v>
      </c>
      <c r="R90" t="s">
        <v>63</v>
      </c>
      <c r="S90" t="s">
        <v>63</v>
      </c>
      <c r="T90" t="s">
        <v>60</v>
      </c>
      <c r="U90" s="59">
        <f t="shared" si="37"/>
        <v>45731</v>
      </c>
      <c r="V90" s="42" t="s">
        <v>41</v>
      </c>
      <c r="W90" s="43">
        <v>524</v>
      </c>
      <c r="X90" s="44">
        <v>1</v>
      </c>
      <c r="Y90" s="44">
        <v>0</v>
      </c>
      <c r="Z90" s="44">
        <v>31897.29</v>
      </c>
      <c r="AA90" s="44">
        <v>110.92</v>
      </c>
      <c r="AB90" s="45">
        <v>0</v>
      </c>
      <c r="AC90" s="47">
        <f t="shared" si="33"/>
        <v>525</v>
      </c>
      <c r="AD90" s="46">
        <f t="shared" si="34"/>
        <v>32008.21</v>
      </c>
      <c r="AE90" s="44">
        <f t="shared" si="24"/>
        <v>-62</v>
      </c>
      <c r="AF90" s="44">
        <f t="shared" si="24"/>
        <v>3</v>
      </c>
      <c r="AG90" s="44">
        <f t="shared" si="24"/>
        <v>0</v>
      </c>
      <c r="AH90" s="44">
        <f t="shared" si="24"/>
        <v>-3533.0800000000017</v>
      </c>
      <c r="AI90" s="44">
        <f t="shared" si="24"/>
        <v>458.23999999999995</v>
      </c>
      <c r="AJ90" s="45">
        <f t="shared" si="24"/>
        <v>0</v>
      </c>
      <c r="AK90" s="47">
        <f t="shared" si="24"/>
        <v>-59</v>
      </c>
      <c r="AL90" s="47">
        <f t="shared" si="22"/>
        <v>-3074.84</v>
      </c>
      <c r="AM90" s="56">
        <f t="shared" si="25"/>
        <v>-0.1183206106870229</v>
      </c>
      <c r="AN90" s="56">
        <f t="shared" si="25"/>
        <v>3</v>
      </c>
      <c r="AO90" s="56" t="str">
        <f t="shared" si="25"/>
        <v/>
      </c>
      <c r="AP90" s="56">
        <f t="shared" si="25"/>
        <v>-0.11076426868865667</v>
      </c>
      <c r="AQ90" s="56">
        <f t="shared" si="25"/>
        <v>4.131265777136675</v>
      </c>
      <c r="AR90" s="57" t="str">
        <f t="shared" si="25"/>
        <v/>
      </c>
      <c r="AS90" s="58">
        <f t="shared" si="25"/>
        <v>-0.11238095238095239</v>
      </c>
      <c r="AT90" s="58">
        <f t="shared" si="23"/>
        <v>-9.6064103553432076E-2</v>
      </c>
      <c r="AU90" s="122">
        <f t="shared" si="30"/>
        <v>61.394393939393936</v>
      </c>
      <c r="AV90" s="123">
        <f t="shared" si="26"/>
        <v>60.872690839694656</v>
      </c>
      <c r="AW90" s="124">
        <f t="shared" si="27"/>
        <v>0.52170309969928041</v>
      </c>
      <c r="AX90" s="122">
        <f t="shared" si="28"/>
        <v>142.29</v>
      </c>
      <c r="AY90" s="123">
        <f t="shared" si="29"/>
        <v>110.92</v>
      </c>
      <c r="AZ90" s="124">
        <f t="shared" si="35"/>
        <v>31.36999999999999</v>
      </c>
    </row>
    <row r="91" spans="1:52" x14ac:dyDescent="0.2">
      <c r="A91" t="s">
        <v>46</v>
      </c>
      <c r="B91" t="s">
        <v>46</v>
      </c>
      <c r="C91" t="s">
        <v>63</v>
      </c>
      <c r="D91" t="s">
        <v>63</v>
      </c>
      <c r="E91" t="s">
        <v>61</v>
      </c>
      <c r="F91" s="4">
        <f t="shared" si="36"/>
        <v>46096</v>
      </c>
      <c r="G91" t="s">
        <v>35</v>
      </c>
      <c r="H91" s="28">
        <v>173</v>
      </c>
      <c r="I91" s="2">
        <v>0</v>
      </c>
      <c r="J91" s="2">
        <v>0</v>
      </c>
      <c r="K91" s="2">
        <v>8843.5300000000007</v>
      </c>
      <c r="L91" s="2">
        <v>0</v>
      </c>
      <c r="M91" s="29">
        <v>0</v>
      </c>
      <c r="N91" s="31">
        <f t="shared" si="31"/>
        <v>173</v>
      </c>
      <c r="O91" s="30">
        <f t="shared" si="32"/>
        <v>8843.5300000000007</v>
      </c>
      <c r="P91" t="s">
        <v>49</v>
      </c>
      <c r="Q91" t="s">
        <v>49</v>
      </c>
      <c r="R91" t="s">
        <v>63</v>
      </c>
      <c r="S91" t="s">
        <v>63</v>
      </c>
      <c r="T91" t="s">
        <v>61</v>
      </c>
      <c r="U91" s="4">
        <f t="shared" si="37"/>
        <v>45732</v>
      </c>
      <c r="V91" t="s">
        <v>35</v>
      </c>
      <c r="W91" s="28">
        <v>179</v>
      </c>
      <c r="X91" s="2">
        <v>2</v>
      </c>
      <c r="Y91" s="2">
        <v>0</v>
      </c>
      <c r="Z91" s="2">
        <v>9364.1799999999985</v>
      </c>
      <c r="AA91" s="2">
        <v>576.02</v>
      </c>
      <c r="AB91" s="29">
        <v>0</v>
      </c>
      <c r="AC91" s="31">
        <f t="shared" si="33"/>
        <v>181</v>
      </c>
      <c r="AD91" s="30">
        <f t="shared" si="34"/>
        <v>9940.1999999999989</v>
      </c>
      <c r="AE91" s="2">
        <f t="shared" si="24"/>
        <v>-6</v>
      </c>
      <c r="AF91" s="2">
        <f t="shared" si="24"/>
        <v>-2</v>
      </c>
      <c r="AG91" s="2">
        <f t="shared" si="24"/>
        <v>0</v>
      </c>
      <c r="AH91" s="2">
        <f t="shared" ref="AH91:AL147" si="38">+K91-Z91</f>
        <v>-520.64999999999782</v>
      </c>
      <c r="AI91" s="2">
        <f t="shared" si="38"/>
        <v>-576.02</v>
      </c>
      <c r="AJ91" s="29">
        <f t="shared" si="38"/>
        <v>0</v>
      </c>
      <c r="AK91" s="31">
        <f t="shared" si="38"/>
        <v>-8</v>
      </c>
      <c r="AL91" s="31">
        <f t="shared" si="22"/>
        <v>-1096.6699999999983</v>
      </c>
      <c r="AM91" s="38">
        <f t="shared" si="25"/>
        <v>-3.3519553072625698E-2</v>
      </c>
      <c r="AN91" s="38">
        <f t="shared" si="25"/>
        <v>-1</v>
      </c>
      <c r="AO91" s="38" t="str">
        <f t="shared" si="25"/>
        <v/>
      </c>
      <c r="AP91" s="38">
        <f t="shared" ref="AP91:AT147" si="39">IFERROR(AH91/Z91,"")</f>
        <v>-5.5600170009546791E-2</v>
      </c>
      <c r="AQ91" s="38">
        <f t="shared" si="39"/>
        <v>-1</v>
      </c>
      <c r="AR91" s="39" t="str">
        <f t="shared" si="39"/>
        <v/>
      </c>
      <c r="AS91" s="40">
        <f t="shared" si="39"/>
        <v>-4.4198895027624308E-2</v>
      </c>
      <c r="AT91" s="40">
        <f t="shared" si="23"/>
        <v>-0.11032675398885318</v>
      </c>
      <c r="AU91" s="119">
        <f t="shared" si="30"/>
        <v>51.11867052023122</v>
      </c>
      <c r="AV91" s="120">
        <f t="shared" si="26"/>
        <v>52.31385474860334</v>
      </c>
      <c r="AW91" s="121">
        <f t="shared" si="27"/>
        <v>-1.1951842283721206</v>
      </c>
      <c r="AX91" s="119">
        <f t="shared" si="28"/>
        <v>0</v>
      </c>
      <c r="AY91" s="120">
        <f t="shared" si="29"/>
        <v>288.01</v>
      </c>
      <c r="AZ91" s="121">
        <f t="shared" si="35"/>
        <v>-288.01</v>
      </c>
    </row>
    <row r="92" spans="1:52" x14ac:dyDescent="0.2">
      <c r="A92" t="s">
        <v>46</v>
      </c>
      <c r="B92" t="s">
        <v>46</v>
      </c>
      <c r="C92" t="s">
        <v>63</v>
      </c>
      <c r="D92" t="s">
        <v>63</v>
      </c>
      <c r="E92" t="s">
        <v>61</v>
      </c>
      <c r="F92" s="4">
        <f t="shared" si="36"/>
        <v>46097</v>
      </c>
      <c r="G92" t="s">
        <v>36</v>
      </c>
      <c r="H92" s="28">
        <v>183</v>
      </c>
      <c r="I92" s="2">
        <v>0</v>
      </c>
      <c r="J92" s="2">
        <v>0</v>
      </c>
      <c r="K92" s="2">
        <v>9227.93</v>
      </c>
      <c r="L92" s="2">
        <v>0</v>
      </c>
      <c r="M92" s="29">
        <v>0</v>
      </c>
      <c r="N92" s="31">
        <f t="shared" si="31"/>
        <v>183</v>
      </c>
      <c r="O92" s="30">
        <f t="shared" si="32"/>
        <v>9227.93</v>
      </c>
      <c r="P92" t="s">
        <v>49</v>
      </c>
      <c r="Q92" t="s">
        <v>49</v>
      </c>
      <c r="R92" t="s">
        <v>63</v>
      </c>
      <c r="S92" t="s">
        <v>63</v>
      </c>
      <c r="T92" t="s">
        <v>61</v>
      </c>
      <c r="U92" s="4">
        <f t="shared" si="37"/>
        <v>45733</v>
      </c>
      <c r="V92" t="s">
        <v>36</v>
      </c>
      <c r="W92" s="28">
        <v>250</v>
      </c>
      <c r="X92" s="2">
        <v>0</v>
      </c>
      <c r="Y92" s="2">
        <v>0</v>
      </c>
      <c r="Z92" s="2">
        <v>13269.769999999999</v>
      </c>
      <c r="AA92" s="2">
        <v>0</v>
      </c>
      <c r="AB92" s="29">
        <v>0</v>
      </c>
      <c r="AC92" s="31">
        <f t="shared" si="33"/>
        <v>250</v>
      </c>
      <c r="AD92" s="30">
        <f t="shared" si="34"/>
        <v>13269.769999999999</v>
      </c>
      <c r="AE92" s="2">
        <f t="shared" ref="AE92:AI155" si="40">+H92-W92</f>
        <v>-67</v>
      </c>
      <c r="AF92" s="2">
        <f t="shared" si="40"/>
        <v>0</v>
      </c>
      <c r="AG92" s="2">
        <f t="shared" si="40"/>
        <v>0</v>
      </c>
      <c r="AH92" s="2">
        <f t="shared" si="38"/>
        <v>-4041.8399999999983</v>
      </c>
      <c r="AI92" s="2">
        <f t="shared" si="38"/>
        <v>0</v>
      </c>
      <c r="AJ92" s="29">
        <f t="shared" si="38"/>
        <v>0</v>
      </c>
      <c r="AK92" s="31">
        <f t="shared" si="38"/>
        <v>-67</v>
      </c>
      <c r="AL92" s="31">
        <f t="shared" si="22"/>
        <v>-4041.8399999999983</v>
      </c>
      <c r="AM92" s="38">
        <f t="shared" ref="AM92:AQ155" si="41">IFERROR(AE92/W92,"")</f>
        <v>-0.26800000000000002</v>
      </c>
      <c r="AN92" s="38" t="str">
        <f t="shared" si="41"/>
        <v/>
      </c>
      <c r="AO92" s="38" t="str">
        <f t="shared" si="41"/>
        <v/>
      </c>
      <c r="AP92" s="38">
        <f t="shared" si="39"/>
        <v>-0.30459005694899</v>
      </c>
      <c r="AQ92" s="38" t="str">
        <f t="shared" si="39"/>
        <v/>
      </c>
      <c r="AR92" s="39" t="str">
        <f t="shared" si="39"/>
        <v/>
      </c>
      <c r="AS92" s="40">
        <f t="shared" si="39"/>
        <v>-0.26800000000000002</v>
      </c>
      <c r="AT92" s="40">
        <f t="shared" si="23"/>
        <v>-0.30459005694899</v>
      </c>
      <c r="AU92" s="119">
        <f t="shared" si="30"/>
        <v>50.425846994535519</v>
      </c>
      <c r="AV92" s="120">
        <f t="shared" si="26"/>
        <v>53.079079999999998</v>
      </c>
      <c r="AW92" s="121">
        <f t="shared" si="27"/>
        <v>-2.6532330054644788</v>
      </c>
      <c r="AX92" s="119">
        <f t="shared" si="28"/>
        <v>0</v>
      </c>
      <c r="AY92" s="120">
        <f t="shared" si="29"/>
        <v>0</v>
      </c>
      <c r="AZ92" s="121">
        <f t="shared" si="35"/>
        <v>0</v>
      </c>
    </row>
    <row r="93" spans="1:52" x14ac:dyDescent="0.2">
      <c r="A93" t="s">
        <v>46</v>
      </c>
      <c r="B93" t="s">
        <v>46</v>
      </c>
      <c r="C93" t="s">
        <v>63</v>
      </c>
      <c r="D93" t="s">
        <v>63</v>
      </c>
      <c r="E93" t="s">
        <v>61</v>
      </c>
      <c r="F93" s="4">
        <f t="shared" si="36"/>
        <v>46098</v>
      </c>
      <c r="G93" t="s">
        <v>37</v>
      </c>
      <c r="H93" s="28">
        <v>251</v>
      </c>
      <c r="I93" s="2">
        <v>1</v>
      </c>
      <c r="J93" s="2">
        <v>0</v>
      </c>
      <c r="K93" s="2">
        <v>11901.58</v>
      </c>
      <c r="L93" s="2">
        <v>91.99</v>
      </c>
      <c r="M93" s="29">
        <v>0</v>
      </c>
      <c r="N93" s="31">
        <f t="shared" si="31"/>
        <v>252</v>
      </c>
      <c r="O93" s="30">
        <f t="shared" si="32"/>
        <v>11993.57</v>
      </c>
      <c r="P93" t="s">
        <v>49</v>
      </c>
      <c r="Q93" t="s">
        <v>49</v>
      </c>
      <c r="R93" t="s">
        <v>63</v>
      </c>
      <c r="S93" t="s">
        <v>63</v>
      </c>
      <c r="T93" t="s">
        <v>61</v>
      </c>
      <c r="U93" s="4">
        <f t="shared" si="37"/>
        <v>45734</v>
      </c>
      <c r="V93" t="s">
        <v>37</v>
      </c>
      <c r="W93" s="28">
        <v>167</v>
      </c>
      <c r="X93" s="2">
        <v>0</v>
      </c>
      <c r="Y93" s="2">
        <v>0</v>
      </c>
      <c r="Z93" s="2">
        <v>8094.88</v>
      </c>
      <c r="AA93" s="2">
        <v>0</v>
      </c>
      <c r="AB93" s="29">
        <v>0</v>
      </c>
      <c r="AC93" s="31">
        <f t="shared" si="33"/>
        <v>167</v>
      </c>
      <c r="AD93" s="30">
        <f t="shared" si="34"/>
        <v>8094.88</v>
      </c>
      <c r="AE93" s="2">
        <f t="shared" si="40"/>
        <v>84</v>
      </c>
      <c r="AF93" s="2">
        <f t="shared" si="40"/>
        <v>1</v>
      </c>
      <c r="AG93" s="2">
        <f t="shared" si="40"/>
        <v>0</v>
      </c>
      <c r="AH93" s="2">
        <f t="shared" si="38"/>
        <v>3806.7</v>
      </c>
      <c r="AI93" s="2">
        <f t="shared" si="38"/>
        <v>91.99</v>
      </c>
      <c r="AJ93" s="29">
        <f t="shared" si="38"/>
        <v>0</v>
      </c>
      <c r="AK93" s="31">
        <f t="shared" si="38"/>
        <v>85</v>
      </c>
      <c r="AL93" s="31">
        <f t="shared" si="22"/>
        <v>3898.6899999999996</v>
      </c>
      <c r="AM93" s="38">
        <f t="shared" si="41"/>
        <v>0.50299401197604787</v>
      </c>
      <c r="AN93" s="38" t="str">
        <f t="shared" si="41"/>
        <v/>
      </c>
      <c r="AO93" s="38" t="str">
        <f t="shared" si="41"/>
        <v/>
      </c>
      <c r="AP93" s="38">
        <f t="shared" si="39"/>
        <v>0.47026021386357791</v>
      </c>
      <c r="AQ93" s="38" t="str">
        <f t="shared" si="39"/>
        <v/>
      </c>
      <c r="AR93" s="39" t="str">
        <f t="shared" si="39"/>
        <v/>
      </c>
      <c r="AS93" s="40">
        <f t="shared" si="39"/>
        <v>0.50898203592814373</v>
      </c>
      <c r="AT93" s="40">
        <f t="shared" si="23"/>
        <v>0.48162418714051347</v>
      </c>
      <c r="AU93" s="119">
        <f t="shared" si="30"/>
        <v>47.416653386454186</v>
      </c>
      <c r="AV93" s="120">
        <f t="shared" si="26"/>
        <v>48.47233532934132</v>
      </c>
      <c r="AW93" s="121">
        <f t="shared" si="27"/>
        <v>-1.0556819428871336</v>
      </c>
      <c r="AX93" s="119">
        <f t="shared" si="28"/>
        <v>91.99</v>
      </c>
      <c r="AY93" s="120">
        <f t="shared" si="29"/>
        <v>0</v>
      </c>
      <c r="AZ93" s="121">
        <f t="shared" si="35"/>
        <v>91.99</v>
      </c>
    </row>
    <row r="94" spans="1:52" x14ac:dyDescent="0.2">
      <c r="A94" t="s">
        <v>46</v>
      </c>
      <c r="B94" t="s">
        <v>46</v>
      </c>
      <c r="C94" t="s">
        <v>63</v>
      </c>
      <c r="D94" t="s">
        <v>63</v>
      </c>
      <c r="E94" t="s">
        <v>61</v>
      </c>
      <c r="F94" s="4">
        <f t="shared" si="36"/>
        <v>46099</v>
      </c>
      <c r="G94" t="s">
        <v>38</v>
      </c>
      <c r="H94" s="28">
        <v>184</v>
      </c>
      <c r="I94" s="2">
        <v>0</v>
      </c>
      <c r="J94" s="2">
        <v>0</v>
      </c>
      <c r="K94" s="2">
        <v>9359.09</v>
      </c>
      <c r="L94" s="2">
        <v>0</v>
      </c>
      <c r="M94" s="29">
        <v>0</v>
      </c>
      <c r="N94" s="31">
        <f t="shared" si="31"/>
        <v>184</v>
      </c>
      <c r="O94" s="30">
        <f t="shared" si="32"/>
        <v>9359.09</v>
      </c>
      <c r="P94" t="s">
        <v>49</v>
      </c>
      <c r="Q94" t="s">
        <v>49</v>
      </c>
      <c r="R94" t="s">
        <v>63</v>
      </c>
      <c r="S94" t="s">
        <v>63</v>
      </c>
      <c r="T94" t="s">
        <v>61</v>
      </c>
      <c r="U94" s="4">
        <f t="shared" si="37"/>
        <v>45735</v>
      </c>
      <c r="V94" t="s">
        <v>38</v>
      </c>
      <c r="W94" s="28">
        <v>171</v>
      </c>
      <c r="X94" s="2">
        <v>1</v>
      </c>
      <c r="Y94" s="2">
        <v>0</v>
      </c>
      <c r="Z94" s="2">
        <v>10801.57</v>
      </c>
      <c r="AA94" s="2">
        <v>263.76</v>
      </c>
      <c r="AB94" s="29">
        <v>0</v>
      </c>
      <c r="AC94" s="31">
        <f t="shared" si="33"/>
        <v>172</v>
      </c>
      <c r="AD94" s="30">
        <f t="shared" si="34"/>
        <v>11065.33</v>
      </c>
      <c r="AE94" s="2">
        <f t="shared" si="40"/>
        <v>13</v>
      </c>
      <c r="AF94" s="2">
        <f t="shared" si="40"/>
        <v>-1</v>
      </c>
      <c r="AG94" s="2">
        <f t="shared" si="40"/>
        <v>0</v>
      </c>
      <c r="AH94" s="2">
        <f t="shared" si="38"/>
        <v>-1442.4799999999996</v>
      </c>
      <c r="AI94" s="2">
        <f t="shared" si="38"/>
        <v>-263.76</v>
      </c>
      <c r="AJ94" s="29">
        <f t="shared" si="38"/>
        <v>0</v>
      </c>
      <c r="AK94" s="31">
        <f t="shared" si="38"/>
        <v>12</v>
      </c>
      <c r="AL94" s="31">
        <f t="shared" si="22"/>
        <v>-1706.2399999999998</v>
      </c>
      <c r="AM94" s="38">
        <f t="shared" si="41"/>
        <v>7.6023391812865493E-2</v>
      </c>
      <c r="AN94" s="38">
        <f t="shared" si="41"/>
        <v>-1</v>
      </c>
      <c r="AO94" s="38" t="str">
        <f t="shared" si="41"/>
        <v/>
      </c>
      <c r="AP94" s="38">
        <f t="shared" si="39"/>
        <v>-0.13354354968768425</v>
      </c>
      <c r="AQ94" s="38">
        <f t="shared" si="39"/>
        <v>-1</v>
      </c>
      <c r="AR94" s="39" t="str">
        <f t="shared" si="39"/>
        <v/>
      </c>
      <c r="AS94" s="40">
        <f t="shared" si="39"/>
        <v>6.9767441860465115E-2</v>
      </c>
      <c r="AT94" s="40">
        <f t="shared" si="23"/>
        <v>-0.15419693764216699</v>
      </c>
      <c r="AU94" s="119">
        <f t="shared" si="30"/>
        <v>50.864619565217389</v>
      </c>
      <c r="AV94" s="120">
        <f t="shared" si="26"/>
        <v>63.167076023391814</v>
      </c>
      <c r="AW94" s="121">
        <f t="shared" si="27"/>
        <v>-12.302456458174426</v>
      </c>
      <c r="AX94" s="119">
        <f t="shared" si="28"/>
        <v>0</v>
      </c>
      <c r="AY94" s="120">
        <f t="shared" si="29"/>
        <v>263.76</v>
      </c>
      <c r="AZ94" s="121">
        <f t="shared" si="35"/>
        <v>-263.76</v>
      </c>
    </row>
    <row r="95" spans="1:52" x14ac:dyDescent="0.2">
      <c r="A95" t="s">
        <v>46</v>
      </c>
      <c r="B95" t="s">
        <v>46</v>
      </c>
      <c r="C95" t="s">
        <v>63</v>
      </c>
      <c r="D95" t="s">
        <v>63</v>
      </c>
      <c r="E95" t="s">
        <v>61</v>
      </c>
      <c r="F95" s="4">
        <f t="shared" si="36"/>
        <v>46100</v>
      </c>
      <c r="G95" t="s">
        <v>39</v>
      </c>
      <c r="H95" s="28">
        <v>201</v>
      </c>
      <c r="I95" s="2">
        <v>0</v>
      </c>
      <c r="J95" s="2">
        <v>0</v>
      </c>
      <c r="K95" s="2">
        <v>13113.76</v>
      </c>
      <c r="L95" s="2">
        <v>0</v>
      </c>
      <c r="M95" s="29">
        <v>0</v>
      </c>
      <c r="N95" s="31">
        <f t="shared" si="31"/>
        <v>201</v>
      </c>
      <c r="O95" s="30">
        <f t="shared" si="32"/>
        <v>13113.76</v>
      </c>
      <c r="P95" t="s">
        <v>49</v>
      </c>
      <c r="Q95" t="s">
        <v>49</v>
      </c>
      <c r="R95" t="s">
        <v>63</v>
      </c>
      <c r="S95" t="s">
        <v>63</v>
      </c>
      <c r="T95" t="s">
        <v>61</v>
      </c>
      <c r="U95" s="4">
        <f t="shared" si="37"/>
        <v>45736</v>
      </c>
      <c r="V95" t="s">
        <v>39</v>
      </c>
      <c r="W95" s="28">
        <v>242</v>
      </c>
      <c r="X95" s="2">
        <v>1</v>
      </c>
      <c r="Y95" s="2">
        <v>0</v>
      </c>
      <c r="Z95" s="2">
        <v>14541.93</v>
      </c>
      <c r="AA95" s="2">
        <v>74.94</v>
      </c>
      <c r="AB95" s="29">
        <v>0</v>
      </c>
      <c r="AC95" s="31">
        <f t="shared" si="33"/>
        <v>243</v>
      </c>
      <c r="AD95" s="30">
        <f t="shared" si="34"/>
        <v>14616.87</v>
      </c>
      <c r="AE95" s="2">
        <f t="shared" si="40"/>
        <v>-41</v>
      </c>
      <c r="AF95" s="2">
        <f t="shared" si="40"/>
        <v>-1</v>
      </c>
      <c r="AG95" s="2">
        <f t="shared" si="40"/>
        <v>0</v>
      </c>
      <c r="AH95" s="2">
        <f t="shared" si="38"/>
        <v>-1428.17</v>
      </c>
      <c r="AI95" s="2">
        <f t="shared" si="38"/>
        <v>-74.94</v>
      </c>
      <c r="AJ95" s="29">
        <f t="shared" si="38"/>
        <v>0</v>
      </c>
      <c r="AK95" s="31">
        <f t="shared" si="38"/>
        <v>-42</v>
      </c>
      <c r="AL95" s="31">
        <f t="shared" si="22"/>
        <v>-1503.1100000000006</v>
      </c>
      <c r="AM95" s="38">
        <f t="shared" si="41"/>
        <v>-0.16942148760330578</v>
      </c>
      <c r="AN95" s="38">
        <f t="shared" si="41"/>
        <v>-1</v>
      </c>
      <c r="AO95" s="38" t="str">
        <f t="shared" si="41"/>
        <v/>
      </c>
      <c r="AP95" s="38">
        <f t="shared" si="39"/>
        <v>-9.8210485128177621E-2</v>
      </c>
      <c r="AQ95" s="38">
        <f t="shared" si="39"/>
        <v>-1</v>
      </c>
      <c r="AR95" s="39" t="str">
        <f t="shared" si="39"/>
        <v/>
      </c>
      <c r="AS95" s="40">
        <f t="shared" si="39"/>
        <v>-0.1728395061728395</v>
      </c>
      <c r="AT95" s="40">
        <f t="shared" si="23"/>
        <v>-0.10283391724767345</v>
      </c>
      <c r="AU95" s="119">
        <f t="shared" si="30"/>
        <v>65.242587064676613</v>
      </c>
      <c r="AV95" s="120">
        <f t="shared" si="26"/>
        <v>60.090619834710743</v>
      </c>
      <c r="AW95" s="121">
        <f t="shared" si="27"/>
        <v>5.1519672299658694</v>
      </c>
      <c r="AX95" s="119">
        <f t="shared" si="28"/>
        <v>0</v>
      </c>
      <c r="AY95" s="120">
        <f t="shared" si="29"/>
        <v>74.94</v>
      </c>
      <c r="AZ95" s="121">
        <f t="shared" si="35"/>
        <v>-74.94</v>
      </c>
    </row>
    <row r="96" spans="1:52" x14ac:dyDescent="0.2">
      <c r="A96" t="s">
        <v>46</v>
      </c>
      <c r="B96" t="s">
        <v>46</v>
      </c>
      <c r="C96" t="s">
        <v>63</v>
      </c>
      <c r="D96" t="s">
        <v>63</v>
      </c>
      <c r="E96" t="s">
        <v>61</v>
      </c>
      <c r="F96" s="4">
        <f t="shared" si="36"/>
        <v>46101</v>
      </c>
      <c r="G96" t="s">
        <v>40</v>
      </c>
      <c r="H96" s="28">
        <v>411</v>
      </c>
      <c r="I96" s="2">
        <v>0</v>
      </c>
      <c r="J96" s="2">
        <v>0</v>
      </c>
      <c r="K96" s="2">
        <v>22788.07</v>
      </c>
      <c r="L96" s="2">
        <v>0</v>
      </c>
      <c r="M96" s="29">
        <v>0</v>
      </c>
      <c r="N96" s="31">
        <f t="shared" si="31"/>
        <v>411</v>
      </c>
      <c r="O96" s="30">
        <f t="shared" si="32"/>
        <v>22788.07</v>
      </c>
      <c r="P96" t="s">
        <v>49</v>
      </c>
      <c r="Q96" t="s">
        <v>49</v>
      </c>
      <c r="R96" t="s">
        <v>63</v>
      </c>
      <c r="S96" t="s">
        <v>63</v>
      </c>
      <c r="T96" t="s">
        <v>61</v>
      </c>
      <c r="U96" s="4">
        <f t="shared" si="37"/>
        <v>45737</v>
      </c>
      <c r="V96" t="s">
        <v>40</v>
      </c>
      <c r="W96" s="28">
        <v>404</v>
      </c>
      <c r="X96" s="2">
        <v>3</v>
      </c>
      <c r="Y96" s="2">
        <v>0</v>
      </c>
      <c r="Z96" s="2">
        <v>22685.420000000002</v>
      </c>
      <c r="AA96" s="2">
        <v>346.14</v>
      </c>
      <c r="AB96" s="29">
        <v>0</v>
      </c>
      <c r="AC96" s="31">
        <f t="shared" si="33"/>
        <v>407</v>
      </c>
      <c r="AD96" s="30">
        <f t="shared" si="34"/>
        <v>23031.56</v>
      </c>
      <c r="AE96" s="2">
        <f t="shared" si="40"/>
        <v>7</v>
      </c>
      <c r="AF96" s="2">
        <f t="shared" si="40"/>
        <v>-3</v>
      </c>
      <c r="AG96" s="2">
        <f t="shared" si="40"/>
        <v>0</v>
      </c>
      <c r="AH96" s="2">
        <f t="shared" si="38"/>
        <v>102.64999999999782</v>
      </c>
      <c r="AI96" s="2">
        <f t="shared" si="38"/>
        <v>-346.14</v>
      </c>
      <c r="AJ96" s="29">
        <f t="shared" si="38"/>
        <v>0</v>
      </c>
      <c r="AK96" s="31">
        <f t="shared" si="38"/>
        <v>4</v>
      </c>
      <c r="AL96" s="31">
        <f t="shared" si="22"/>
        <v>-243.4900000000016</v>
      </c>
      <c r="AM96" s="38">
        <f t="shared" si="41"/>
        <v>1.7326732673267328E-2</v>
      </c>
      <c r="AN96" s="38">
        <f t="shared" si="41"/>
        <v>-1</v>
      </c>
      <c r="AO96" s="38" t="str">
        <f t="shared" si="41"/>
        <v/>
      </c>
      <c r="AP96" s="38">
        <f t="shared" si="39"/>
        <v>4.524932754165354E-3</v>
      </c>
      <c r="AQ96" s="38">
        <f t="shared" si="39"/>
        <v>-1</v>
      </c>
      <c r="AR96" s="39" t="str">
        <f t="shared" si="39"/>
        <v/>
      </c>
      <c r="AS96" s="40">
        <f t="shared" si="39"/>
        <v>9.8280098280098278E-3</v>
      </c>
      <c r="AT96" s="40">
        <f t="shared" si="23"/>
        <v>-1.0572015095807734E-2</v>
      </c>
      <c r="AU96" s="119">
        <f t="shared" si="30"/>
        <v>55.445425790754257</v>
      </c>
      <c r="AV96" s="120">
        <f t="shared" si="26"/>
        <v>56.152029702970303</v>
      </c>
      <c r="AW96" s="121">
        <f t="shared" si="27"/>
        <v>-0.70660391221604613</v>
      </c>
      <c r="AX96" s="119">
        <f t="shared" si="28"/>
        <v>0</v>
      </c>
      <c r="AY96" s="120">
        <f t="shared" si="29"/>
        <v>115.38</v>
      </c>
      <c r="AZ96" s="121">
        <f t="shared" si="35"/>
        <v>-115.38</v>
      </c>
    </row>
    <row r="97" spans="1:52" ht="13.5" thickBot="1" x14ac:dyDescent="0.25">
      <c r="A97" t="s">
        <v>46</v>
      </c>
      <c r="B97" t="s">
        <v>46</v>
      </c>
      <c r="C97" t="s">
        <v>63</v>
      </c>
      <c r="D97" t="s">
        <v>63</v>
      </c>
      <c r="E97" t="s">
        <v>61</v>
      </c>
      <c r="F97" s="59">
        <f t="shared" si="36"/>
        <v>46102</v>
      </c>
      <c r="G97" s="42" t="s">
        <v>41</v>
      </c>
      <c r="H97" s="43">
        <v>416</v>
      </c>
      <c r="I97" s="44">
        <v>1</v>
      </c>
      <c r="J97" s="44">
        <v>0</v>
      </c>
      <c r="K97" s="44">
        <v>22824.76</v>
      </c>
      <c r="L97" s="44">
        <v>49.47</v>
      </c>
      <c r="M97" s="45">
        <v>0</v>
      </c>
      <c r="N97" s="47">
        <f t="shared" si="31"/>
        <v>417</v>
      </c>
      <c r="O97" s="46">
        <f t="shared" si="32"/>
        <v>22874.23</v>
      </c>
      <c r="P97" t="s">
        <v>49</v>
      </c>
      <c r="Q97" t="s">
        <v>49</v>
      </c>
      <c r="R97" t="s">
        <v>63</v>
      </c>
      <c r="S97" t="s">
        <v>63</v>
      </c>
      <c r="T97" t="s">
        <v>61</v>
      </c>
      <c r="U97" s="59">
        <f t="shared" si="37"/>
        <v>45738</v>
      </c>
      <c r="V97" s="42" t="s">
        <v>41</v>
      </c>
      <c r="W97" s="43">
        <v>491</v>
      </c>
      <c r="X97" s="44">
        <v>2</v>
      </c>
      <c r="Y97" s="44">
        <v>0</v>
      </c>
      <c r="Z97" s="44">
        <v>26168.16</v>
      </c>
      <c r="AA97" s="44">
        <v>202.88</v>
      </c>
      <c r="AB97" s="45">
        <v>0</v>
      </c>
      <c r="AC97" s="47">
        <f t="shared" si="33"/>
        <v>493</v>
      </c>
      <c r="AD97" s="46">
        <f t="shared" si="34"/>
        <v>26371.040000000001</v>
      </c>
      <c r="AE97" s="44">
        <f t="shared" si="40"/>
        <v>-75</v>
      </c>
      <c r="AF97" s="44">
        <f t="shared" si="40"/>
        <v>-1</v>
      </c>
      <c r="AG97" s="44">
        <f t="shared" si="40"/>
        <v>0</v>
      </c>
      <c r="AH97" s="44">
        <f t="shared" si="38"/>
        <v>-3343.4000000000015</v>
      </c>
      <c r="AI97" s="44">
        <f t="shared" si="38"/>
        <v>-153.41</v>
      </c>
      <c r="AJ97" s="45">
        <f t="shared" si="38"/>
        <v>0</v>
      </c>
      <c r="AK97" s="47">
        <f t="shared" si="38"/>
        <v>-76</v>
      </c>
      <c r="AL97" s="47">
        <f t="shared" si="22"/>
        <v>-3496.8100000000013</v>
      </c>
      <c r="AM97" s="56">
        <f t="shared" si="41"/>
        <v>-0.15274949083503056</v>
      </c>
      <c r="AN97" s="56">
        <f t="shared" si="41"/>
        <v>-0.5</v>
      </c>
      <c r="AO97" s="56" t="str">
        <f t="shared" si="41"/>
        <v/>
      </c>
      <c r="AP97" s="56">
        <f t="shared" si="39"/>
        <v>-0.12776595679635105</v>
      </c>
      <c r="AQ97" s="56">
        <f t="shared" si="39"/>
        <v>-0.75616127760252361</v>
      </c>
      <c r="AR97" s="57" t="str">
        <f t="shared" si="39"/>
        <v/>
      </c>
      <c r="AS97" s="58">
        <f t="shared" si="39"/>
        <v>-0.15415821501014199</v>
      </c>
      <c r="AT97" s="58">
        <f t="shared" si="23"/>
        <v>-0.13260038284421097</v>
      </c>
      <c r="AU97" s="122">
        <f t="shared" si="30"/>
        <v>54.867211538461532</v>
      </c>
      <c r="AV97" s="123">
        <f t="shared" si="26"/>
        <v>53.295641547861507</v>
      </c>
      <c r="AW97" s="124">
        <f t="shared" si="27"/>
        <v>1.5715699906000253</v>
      </c>
      <c r="AX97" s="122">
        <f t="shared" si="28"/>
        <v>49.47</v>
      </c>
      <c r="AY97" s="123">
        <f t="shared" si="29"/>
        <v>101.44</v>
      </c>
      <c r="AZ97" s="124">
        <f t="shared" si="35"/>
        <v>-51.97</v>
      </c>
    </row>
    <row r="98" spans="1:52" x14ac:dyDescent="0.2">
      <c r="A98" t="s">
        <v>46</v>
      </c>
      <c r="B98" t="s">
        <v>46</v>
      </c>
      <c r="C98" t="s">
        <v>63</v>
      </c>
      <c r="D98" t="s">
        <v>63</v>
      </c>
      <c r="E98" t="s">
        <v>62</v>
      </c>
      <c r="F98" s="4">
        <f t="shared" si="36"/>
        <v>46103</v>
      </c>
      <c r="G98" t="s">
        <v>35</v>
      </c>
      <c r="H98" s="28">
        <v>188</v>
      </c>
      <c r="I98" s="2">
        <v>0</v>
      </c>
      <c r="J98" s="2">
        <v>0</v>
      </c>
      <c r="K98" s="2">
        <v>10555.88</v>
      </c>
      <c r="L98" s="2">
        <v>0</v>
      </c>
      <c r="M98" s="29">
        <v>0</v>
      </c>
      <c r="N98" s="31">
        <f t="shared" si="31"/>
        <v>188</v>
      </c>
      <c r="O98" s="30">
        <f t="shared" si="32"/>
        <v>10555.88</v>
      </c>
      <c r="P98" t="s">
        <v>49</v>
      </c>
      <c r="Q98" t="s">
        <v>49</v>
      </c>
      <c r="R98" t="s">
        <v>63</v>
      </c>
      <c r="S98" t="s">
        <v>63</v>
      </c>
      <c r="T98" t="s">
        <v>62</v>
      </c>
      <c r="U98" s="4">
        <f t="shared" si="37"/>
        <v>45739</v>
      </c>
      <c r="V98" t="s">
        <v>35</v>
      </c>
      <c r="W98" s="28">
        <v>231</v>
      </c>
      <c r="X98" s="2">
        <v>0</v>
      </c>
      <c r="Y98" s="2">
        <v>0</v>
      </c>
      <c r="Z98" s="2">
        <v>11368.02</v>
      </c>
      <c r="AA98" s="2">
        <v>0</v>
      </c>
      <c r="AB98" s="29">
        <v>0</v>
      </c>
      <c r="AC98" s="31">
        <f t="shared" si="33"/>
        <v>231</v>
      </c>
      <c r="AD98" s="30">
        <f t="shared" si="34"/>
        <v>11368.02</v>
      </c>
      <c r="AE98" s="2">
        <f t="shared" si="40"/>
        <v>-43</v>
      </c>
      <c r="AF98" s="2">
        <f t="shared" si="40"/>
        <v>0</v>
      </c>
      <c r="AG98" s="2">
        <f t="shared" si="40"/>
        <v>0</v>
      </c>
      <c r="AH98" s="2">
        <f t="shared" si="38"/>
        <v>-812.14000000000124</v>
      </c>
      <c r="AI98" s="2">
        <f t="shared" si="38"/>
        <v>0</v>
      </c>
      <c r="AJ98" s="29">
        <f t="shared" si="38"/>
        <v>0</v>
      </c>
      <c r="AK98" s="31">
        <f t="shared" si="38"/>
        <v>-43</v>
      </c>
      <c r="AL98" s="31">
        <f t="shared" si="22"/>
        <v>-812.14000000000124</v>
      </c>
      <c r="AM98" s="38">
        <f t="shared" si="41"/>
        <v>-0.18614718614718614</v>
      </c>
      <c r="AN98" s="38" t="str">
        <f t="shared" si="41"/>
        <v/>
      </c>
      <c r="AO98" s="38" t="str">
        <f t="shared" si="41"/>
        <v/>
      </c>
      <c r="AP98" s="38">
        <f t="shared" si="39"/>
        <v>-7.1440761012032103E-2</v>
      </c>
      <c r="AQ98" s="38" t="str">
        <f t="shared" si="39"/>
        <v/>
      </c>
      <c r="AR98" s="39" t="str">
        <f t="shared" si="39"/>
        <v/>
      </c>
      <c r="AS98" s="40">
        <f t="shared" si="39"/>
        <v>-0.18614718614718614</v>
      </c>
      <c r="AT98" s="40">
        <f t="shared" si="23"/>
        <v>-7.1440761012032103E-2</v>
      </c>
      <c r="AU98" s="119">
        <f t="shared" si="30"/>
        <v>56.148297872340422</v>
      </c>
      <c r="AV98" s="120">
        <f t="shared" si="26"/>
        <v>49.212207792207792</v>
      </c>
      <c r="AW98" s="121">
        <f t="shared" si="27"/>
        <v>6.9360900801326295</v>
      </c>
      <c r="AX98" s="119">
        <f t="shared" si="28"/>
        <v>0</v>
      </c>
      <c r="AY98" s="120">
        <f t="shared" si="29"/>
        <v>0</v>
      </c>
      <c r="AZ98" s="121">
        <f t="shared" si="35"/>
        <v>0</v>
      </c>
    </row>
    <row r="99" spans="1:52" x14ac:dyDescent="0.2">
      <c r="A99" t="s">
        <v>46</v>
      </c>
      <c r="B99" t="s">
        <v>46</v>
      </c>
      <c r="C99" t="s">
        <v>63</v>
      </c>
      <c r="D99" t="s">
        <v>63</v>
      </c>
      <c r="E99" t="s">
        <v>62</v>
      </c>
      <c r="F99" s="4">
        <f t="shared" si="36"/>
        <v>46104</v>
      </c>
      <c r="G99" t="s">
        <v>36</v>
      </c>
      <c r="H99" s="28">
        <v>195</v>
      </c>
      <c r="I99" s="2">
        <v>2</v>
      </c>
      <c r="J99" s="2">
        <v>0</v>
      </c>
      <c r="K99" s="2">
        <v>9861.2900000000009</v>
      </c>
      <c r="L99" s="2">
        <v>247.84</v>
      </c>
      <c r="M99" s="29">
        <v>0</v>
      </c>
      <c r="N99" s="31">
        <f t="shared" si="31"/>
        <v>197</v>
      </c>
      <c r="O99" s="30">
        <f t="shared" si="32"/>
        <v>10109.130000000001</v>
      </c>
      <c r="P99" t="s">
        <v>49</v>
      </c>
      <c r="Q99" t="s">
        <v>49</v>
      </c>
      <c r="R99" t="s">
        <v>63</v>
      </c>
      <c r="S99" t="s">
        <v>63</v>
      </c>
      <c r="T99" t="s">
        <v>62</v>
      </c>
      <c r="U99" s="4">
        <f t="shared" si="37"/>
        <v>45740</v>
      </c>
      <c r="V99" t="s">
        <v>36</v>
      </c>
      <c r="W99" s="28">
        <v>223</v>
      </c>
      <c r="X99" s="2">
        <v>1</v>
      </c>
      <c r="Y99" s="2">
        <v>0</v>
      </c>
      <c r="Z99" s="2">
        <v>12028.06</v>
      </c>
      <c r="AA99" s="2">
        <v>-89.95</v>
      </c>
      <c r="AB99" s="29">
        <v>0</v>
      </c>
      <c r="AC99" s="31">
        <f t="shared" si="33"/>
        <v>224</v>
      </c>
      <c r="AD99" s="30">
        <f t="shared" si="34"/>
        <v>11938.109999999999</v>
      </c>
      <c r="AE99" s="2">
        <f t="shared" si="40"/>
        <v>-28</v>
      </c>
      <c r="AF99" s="2">
        <f t="shared" si="40"/>
        <v>1</v>
      </c>
      <c r="AG99" s="2">
        <f t="shared" si="40"/>
        <v>0</v>
      </c>
      <c r="AH99" s="2">
        <f t="shared" si="38"/>
        <v>-2166.7699999999986</v>
      </c>
      <c r="AI99" s="2">
        <f t="shared" si="38"/>
        <v>337.79</v>
      </c>
      <c r="AJ99" s="29">
        <f t="shared" si="38"/>
        <v>0</v>
      </c>
      <c r="AK99" s="31">
        <f t="shared" si="38"/>
        <v>-27</v>
      </c>
      <c r="AL99" s="31">
        <f t="shared" si="22"/>
        <v>-1828.9799999999977</v>
      </c>
      <c r="AM99" s="38">
        <f t="shared" si="41"/>
        <v>-0.12556053811659193</v>
      </c>
      <c r="AN99" s="38">
        <f t="shared" si="41"/>
        <v>1</v>
      </c>
      <c r="AO99" s="38" t="str">
        <f t="shared" si="41"/>
        <v/>
      </c>
      <c r="AP99" s="38">
        <f t="shared" si="39"/>
        <v>-0.18014293244297075</v>
      </c>
      <c r="AQ99" s="38">
        <f t="shared" si="39"/>
        <v>-3.7553085047248471</v>
      </c>
      <c r="AR99" s="39" t="str">
        <f t="shared" si="39"/>
        <v/>
      </c>
      <c r="AS99" s="40">
        <f t="shared" si="39"/>
        <v>-0.12053571428571429</v>
      </c>
      <c r="AT99" s="40">
        <f t="shared" si="23"/>
        <v>-0.15320515558995501</v>
      </c>
      <c r="AU99" s="119">
        <f t="shared" si="30"/>
        <v>50.570717948717956</v>
      </c>
      <c r="AV99" s="120">
        <f t="shared" si="26"/>
        <v>53.937488789237669</v>
      </c>
      <c r="AW99" s="121">
        <f t="shared" si="27"/>
        <v>-3.3667708405197132</v>
      </c>
      <c r="AX99" s="119">
        <f t="shared" si="28"/>
        <v>123.92</v>
      </c>
      <c r="AY99" s="120">
        <f t="shared" si="29"/>
        <v>-89.95</v>
      </c>
      <c r="AZ99" s="121">
        <f t="shared" si="35"/>
        <v>213.87</v>
      </c>
    </row>
    <row r="100" spans="1:52" x14ac:dyDescent="0.2">
      <c r="A100" t="s">
        <v>46</v>
      </c>
      <c r="B100" t="s">
        <v>46</v>
      </c>
      <c r="C100" t="s">
        <v>63</v>
      </c>
      <c r="D100" t="s">
        <v>63</v>
      </c>
      <c r="E100" t="s">
        <v>62</v>
      </c>
      <c r="F100" s="4">
        <f t="shared" si="36"/>
        <v>46105</v>
      </c>
      <c r="G100" t="s">
        <v>37</v>
      </c>
      <c r="H100" s="28">
        <v>180</v>
      </c>
      <c r="I100" s="2">
        <v>1</v>
      </c>
      <c r="J100" s="2">
        <v>0</v>
      </c>
      <c r="K100" s="2">
        <v>9491.2199999999993</v>
      </c>
      <c r="L100" s="2">
        <v>144.96</v>
      </c>
      <c r="M100" s="29">
        <v>0</v>
      </c>
      <c r="N100" s="31">
        <f t="shared" si="31"/>
        <v>181</v>
      </c>
      <c r="O100" s="30">
        <f t="shared" si="32"/>
        <v>9636.1799999999985</v>
      </c>
      <c r="P100" t="s">
        <v>49</v>
      </c>
      <c r="Q100" t="s">
        <v>49</v>
      </c>
      <c r="R100" t="s">
        <v>63</v>
      </c>
      <c r="S100" t="s">
        <v>63</v>
      </c>
      <c r="T100" t="s">
        <v>62</v>
      </c>
      <c r="U100" s="4">
        <f t="shared" si="37"/>
        <v>45741</v>
      </c>
      <c r="V100" t="s">
        <v>37</v>
      </c>
      <c r="W100" s="28">
        <v>184</v>
      </c>
      <c r="X100" s="2">
        <v>2</v>
      </c>
      <c r="Y100" s="2">
        <v>0</v>
      </c>
      <c r="Z100" s="2">
        <v>8041.76</v>
      </c>
      <c r="AA100" s="2">
        <v>170.78</v>
      </c>
      <c r="AB100" s="29">
        <v>0</v>
      </c>
      <c r="AC100" s="31">
        <f t="shared" si="33"/>
        <v>186</v>
      </c>
      <c r="AD100" s="30">
        <f t="shared" si="34"/>
        <v>8212.5400000000009</v>
      </c>
      <c r="AE100" s="2">
        <f t="shared" si="40"/>
        <v>-4</v>
      </c>
      <c r="AF100" s="2">
        <f t="shared" si="40"/>
        <v>-1</v>
      </c>
      <c r="AG100" s="2">
        <f t="shared" si="40"/>
        <v>0</v>
      </c>
      <c r="AH100" s="2">
        <f t="shared" si="38"/>
        <v>1449.4599999999991</v>
      </c>
      <c r="AI100" s="2">
        <f t="shared" si="38"/>
        <v>-25.819999999999993</v>
      </c>
      <c r="AJ100" s="29">
        <f t="shared" si="38"/>
        <v>0</v>
      </c>
      <c r="AK100" s="31">
        <f t="shared" si="38"/>
        <v>-5</v>
      </c>
      <c r="AL100" s="31">
        <f t="shared" si="22"/>
        <v>1423.6399999999976</v>
      </c>
      <c r="AM100" s="38">
        <f t="shared" si="41"/>
        <v>-2.1739130434782608E-2</v>
      </c>
      <c r="AN100" s="38">
        <f t="shared" si="41"/>
        <v>-0.5</v>
      </c>
      <c r="AO100" s="38" t="str">
        <f t="shared" si="41"/>
        <v/>
      </c>
      <c r="AP100" s="38">
        <f t="shared" si="39"/>
        <v>0.18024163864626638</v>
      </c>
      <c r="AQ100" s="38">
        <f t="shared" si="39"/>
        <v>-0.15118866377795992</v>
      </c>
      <c r="AR100" s="39" t="str">
        <f t="shared" si="39"/>
        <v/>
      </c>
      <c r="AS100" s="40">
        <f t="shared" si="39"/>
        <v>-2.6881720430107527E-2</v>
      </c>
      <c r="AT100" s="40">
        <f t="shared" si="23"/>
        <v>0.17334953619708365</v>
      </c>
      <c r="AU100" s="119">
        <f t="shared" si="30"/>
        <v>52.728999999999999</v>
      </c>
      <c r="AV100" s="120">
        <f t="shared" si="26"/>
        <v>43.705217391304352</v>
      </c>
      <c r="AW100" s="121">
        <f t="shared" si="27"/>
        <v>9.0237826086956474</v>
      </c>
      <c r="AX100" s="119">
        <f t="shared" si="28"/>
        <v>144.96</v>
      </c>
      <c r="AY100" s="120">
        <f t="shared" si="29"/>
        <v>85.39</v>
      </c>
      <c r="AZ100" s="121">
        <f t="shared" si="35"/>
        <v>59.570000000000007</v>
      </c>
    </row>
    <row r="101" spans="1:52" x14ac:dyDescent="0.2">
      <c r="A101" t="s">
        <v>46</v>
      </c>
      <c r="B101" t="s">
        <v>46</v>
      </c>
      <c r="C101" t="s">
        <v>63</v>
      </c>
      <c r="D101" t="s">
        <v>63</v>
      </c>
      <c r="E101" t="s">
        <v>62</v>
      </c>
      <c r="F101" s="4">
        <f t="shared" si="36"/>
        <v>46106</v>
      </c>
      <c r="G101" t="s">
        <v>38</v>
      </c>
      <c r="H101" s="28">
        <v>203</v>
      </c>
      <c r="I101" s="2">
        <v>2</v>
      </c>
      <c r="J101" s="2">
        <v>0</v>
      </c>
      <c r="K101" s="2">
        <v>10035.16</v>
      </c>
      <c r="L101" s="2">
        <v>270.08</v>
      </c>
      <c r="M101" s="29">
        <v>0</v>
      </c>
      <c r="N101" s="31">
        <f t="shared" si="31"/>
        <v>205</v>
      </c>
      <c r="O101" s="30">
        <f t="shared" si="32"/>
        <v>10305.24</v>
      </c>
      <c r="P101" t="s">
        <v>49</v>
      </c>
      <c r="Q101" t="s">
        <v>49</v>
      </c>
      <c r="R101" t="s">
        <v>63</v>
      </c>
      <c r="S101" t="s">
        <v>63</v>
      </c>
      <c r="T101" t="s">
        <v>62</v>
      </c>
      <c r="U101" s="4">
        <f t="shared" si="37"/>
        <v>45742</v>
      </c>
      <c r="V101" t="s">
        <v>38</v>
      </c>
      <c r="W101" s="28">
        <v>186</v>
      </c>
      <c r="X101" s="2">
        <v>3</v>
      </c>
      <c r="Y101" s="2">
        <v>0</v>
      </c>
      <c r="Z101" s="2">
        <v>9839.880000000001</v>
      </c>
      <c r="AA101" s="2">
        <v>337.78</v>
      </c>
      <c r="AB101" s="29">
        <v>0</v>
      </c>
      <c r="AC101" s="31">
        <f t="shared" si="33"/>
        <v>189</v>
      </c>
      <c r="AD101" s="30">
        <f t="shared" si="34"/>
        <v>10177.660000000002</v>
      </c>
      <c r="AE101" s="2">
        <f t="shared" si="40"/>
        <v>17</v>
      </c>
      <c r="AF101" s="2">
        <f t="shared" si="40"/>
        <v>-1</v>
      </c>
      <c r="AG101" s="2">
        <f t="shared" si="40"/>
        <v>0</v>
      </c>
      <c r="AH101" s="2">
        <f t="shared" si="38"/>
        <v>195.27999999999884</v>
      </c>
      <c r="AI101" s="2">
        <f t="shared" si="38"/>
        <v>-67.699999999999989</v>
      </c>
      <c r="AJ101" s="29">
        <f t="shared" si="38"/>
        <v>0</v>
      </c>
      <c r="AK101" s="31">
        <f t="shared" si="38"/>
        <v>16</v>
      </c>
      <c r="AL101" s="31">
        <f t="shared" si="22"/>
        <v>127.57999999999811</v>
      </c>
      <c r="AM101" s="38">
        <f t="shared" si="41"/>
        <v>9.1397849462365593E-2</v>
      </c>
      <c r="AN101" s="38">
        <f t="shared" si="41"/>
        <v>-0.33333333333333331</v>
      </c>
      <c r="AO101" s="38" t="str">
        <f t="shared" si="41"/>
        <v/>
      </c>
      <c r="AP101" s="38">
        <f t="shared" si="39"/>
        <v>1.9845770476875614E-2</v>
      </c>
      <c r="AQ101" s="38">
        <f t="shared" si="39"/>
        <v>-0.20042631298478297</v>
      </c>
      <c r="AR101" s="39" t="str">
        <f t="shared" si="39"/>
        <v/>
      </c>
      <c r="AS101" s="40">
        <f t="shared" si="39"/>
        <v>8.4656084656084651E-2</v>
      </c>
      <c r="AT101" s="40">
        <f t="shared" si="23"/>
        <v>1.2535297897551902E-2</v>
      </c>
      <c r="AU101" s="119">
        <f t="shared" si="30"/>
        <v>49.434285714285714</v>
      </c>
      <c r="AV101" s="120">
        <f t="shared" si="26"/>
        <v>52.902580645161294</v>
      </c>
      <c r="AW101" s="121">
        <f t="shared" si="27"/>
        <v>-3.4682949308755795</v>
      </c>
      <c r="AX101" s="119">
        <f t="shared" si="28"/>
        <v>135.04</v>
      </c>
      <c r="AY101" s="120">
        <f t="shared" si="29"/>
        <v>112.59333333333332</v>
      </c>
      <c r="AZ101" s="121">
        <f t="shared" si="35"/>
        <v>22.446666666666673</v>
      </c>
    </row>
    <row r="102" spans="1:52" x14ac:dyDescent="0.2">
      <c r="A102" t="s">
        <v>46</v>
      </c>
      <c r="B102" t="s">
        <v>46</v>
      </c>
      <c r="C102" t="s">
        <v>63</v>
      </c>
      <c r="D102" t="s">
        <v>63</v>
      </c>
      <c r="E102" t="s">
        <v>62</v>
      </c>
      <c r="F102" s="4">
        <f t="shared" si="36"/>
        <v>46107</v>
      </c>
      <c r="G102" t="s">
        <v>39</v>
      </c>
      <c r="H102" s="28">
        <v>231</v>
      </c>
      <c r="I102" s="2">
        <v>1</v>
      </c>
      <c r="J102" s="2">
        <v>0</v>
      </c>
      <c r="K102" s="2">
        <v>12415.09</v>
      </c>
      <c r="L102" s="2">
        <v>398.69</v>
      </c>
      <c r="M102" s="29">
        <v>0</v>
      </c>
      <c r="N102" s="31">
        <f t="shared" si="31"/>
        <v>232</v>
      </c>
      <c r="O102" s="30">
        <f t="shared" si="32"/>
        <v>12813.78</v>
      </c>
      <c r="P102" t="s">
        <v>49</v>
      </c>
      <c r="Q102" t="s">
        <v>49</v>
      </c>
      <c r="R102" t="s">
        <v>63</v>
      </c>
      <c r="S102" t="s">
        <v>63</v>
      </c>
      <c r="T102" t="s">
        <v>62</v>
      </c>
      <c r="U102" s="4">
        <f t="shared" si="37"/>
        <v>45743</v>
      </c>
      <c r="V102" t="s">
        <v>39</v>
      </c>
      <c r="W102" s="28">
        <v>266</v>
      </c>
      <c r="X102" s="2">
        <v>4</v>
      </c>
      <c r="Y102" s="2">
        <v>1</v>
      </c>
      <c r="Z102" s="2">
        <v>15447.119999999999</v>
      </c>
      <c r="AA102" s="2">
        <v>1224.0500000000002</v>
      </c>
      <c r="AB102" s="29">
        <v>1833.66</v>
      </c>
      <c r="AC102" s="31">
        <f t="shared" si="33"/>
        <v>271</v>
      </c>
      <c r="AD102" s="30">
        <f t="shared" si="34"/>
        <v>18504.829999999998</v>
      </c>
      <c r="AE102" s="2">
        <f t="shared" si="40"/>
        <v>-35</v>
      </c>
      <c r="AF102" s="2">
        <f t="shared" si="40"/>
        <v>-3</v>
      </c>
      <c r="AG102" s="2">
        <f t="shared" si="40"/>
        <v>-1</v>
      </c>
      <c r="AH102" s="2">
        <f t="shared" si="38"/>
        <v>-3032.0299999999988</v>
      </c>
      <c r="AI102" s="2">
        <f t="shared" si="38"/>
        <v>-825.36000000000013</v>
      </c>
      <c r="AJ102" s="29">
        <f t="shared" si="38"/>
        <v>-1833.66</v>
      </c>
      <c r="AK102" s="31">
        <f t="shared" si="38"/>
        <v>-39</v>
      </c>
      <c r="AL102" s="31">
        <f t="shared" si="22"/>
        <v>-5691.0499999999975</v>
      </c>
      <c r="AM102" s="38">
        <f t="shared" si="41"/>
        <v>-0.13157894736842105</v>
      </c>
      <c r="AN102" s="38">
        <f t="shared" si="41"/>
        <v>-0.75</v>
      </c>
      <c r="AO102" s="38">
        <f t="shared" si="41"/>
        <v>-1</v>
      </c>
      <c r="AP102" s="38">
        <f t="shared" si="39"/>
        <v>-0.19628448539274629</v>
      </c>
      <c r="AQ102" s="38">
        <f t="shared" si="39"/>
        <v>-0.67428618112005234</v>
      </c>
      <c r="AR102" s="39">
        <f t="shared" si="39"/>
        <v>-1</v>
      </c>
      <c r="AS102" s="40">
        <f t="shared" si="39"/>
        <v>-0.14391143911439114</v>
      </c>
      <c r="AT102" s="40">
        <f t="shared" si="23"/>
        <v>-0.30754403039638828</v>
      </c>
      <c r="AU102" s="119">
        <f t="shared" si="30"/>
        <v>53.744978354978358</v>
      </c>
      <c r="AV102" s="120">
        <f t="shared" si="26"/>
        <v>58.071879699248115</v>
      </c>
      <c r="AW102" s="121">
        <f t="shared" si="27"/>
        <v>-4.326901344269757</v>
      </c>
      <c r="AX102" s="119">
        <f t="shared" si="28"/>
        <v>398.69</v>
      </c>
      <c r="AY102" s="120">
        <f t="shared" si="29"/>
        <v>611.54200000000003</v>
      </c>
      <c r="AZ102" s="121">
        <f t="shared" si="35"/>
        <v>-212.85200000000003</v>
      </c>
    </row>
    <row r="103" spans="1:52" x14ac:dyDescent="0.2">
      <c r="A103" t="s">
        <v>46</v>
      </c>
      <c r="B103" t="s">
        <v>46</v>
      </c>
      <c r="C103" t="s">
        <v>63</v>
      </c>
      <c r="D103" t="s">
        <v>63</v>
      </c>
      <c r="E103" t="s">
        <v>62</v>
      </c>
      <c r="F103" s="4">
        <f t="shared" si="36"/>
        <v>46108</v>
      </c>
      <c r="G103" t="s">
        <v>40</v>
      </c>
      <c r="H103" s="28">
        <v>375</v>
      </c>
      <c r="I103" s="2">
        <v>2</v>
      </c>
      <c r="J103" s="2">
        <v>0</v>
      </c>
      <c r="K103" s="2">
        <v>20057.39</v>
      </c>
      <c r="L103" s="2">
        <v>209.82</v>
      </c>
      <c r="M103" s="29">
        <v>0</v>
      </c>
      <c r="N103" s="31">
        <f t="shared" si="31"/>
        <v>377</v>
      </c>
      <c r="O103" s="30">
        <f t="shared" si="32"/>
        <v>20267.21</v>
      </c>
      <c r="P103" t="s">
        <v>49</v>
      </c>
      <c r="Q103" t="s">
        <v>49</v>
      </c>
      <c r="R103" t="s">
        <v>63</v>
      </c>
      <c r="S103" t="s">
        <v>63</v>
      </c>
      <c r="T103" t="s">
        <v>62</v>
      </c>
      <c r="U103" s="4">
        <f t="shared" si="37"/>
        <v>45744</v>
      </c>
      <c r="V103" t="s">
        <v>40</v>
      </c>
      <c r="W103" s="28">
        <v>416</v>
      </c>
      <c r="X103" s="2">
        <v>1</v>
      </c>
      <c r="Y103" s="2">
        <v>0</v>
      </c>
      <c r="Z103" s="2">
        <v>23419.69</v>
      </c>
      <c r="AA103" s="2">
        <v>201.82</v>
      </c>
      <c r="AB103" s="29">
        <v>0</v>
      </c>
      <c r="AC103" s="31">
        <f t="shared" si="33"/>
        <v>417</v>
      </c>
      <c r="AD103" s="30">
        <f t="shared" si="34"/>
        <v>23621.51</v>
      </c>
      <c r="AE103" s="2">
        <f t="shared" si="40"/>
        <v>-41</v>
      </c>
      <c r="AF103" s="2">
        <f t="shared" si="40"/>
        <v>1</v>
      </c>
      <c r="AG103" s="2">
        <f t="shared" si="40"/>
        <v>0</v>
      </c>
      <c r="AH103" s="2">
        <f t="shared" si="38"/>
        <v>-3362.2999999999993</v>
      </c>
      <c r="AI103" s="2">
        <f t="shared" si="38"/>
        <v>8</v>
      </c>
      <c r="AJ103" s="29">
        <f t="shared" si="38"/>
        <v>0</v>
      </c>
      <c r="AK103" s="31">
        <f t="shared" si="38"/>
        <v>-40</v>
      </c>
      <c r="AL103" s="31">
        <f t="shared" si="22"/>
        <v>-3354.2999999999993</v>
      </c>
      <c r="AM103" s="38">
        <f t="shared" si="41"/>
        <v>-9.8557692307692304E-2</v>
      </c>
      <c r="AN103" s="38">
        <f t="shared" si="41"/>
        <v>1</v>
      </c>
      <c r="AO103" s="38" t="str">
        <f t="shared" si="41"/>
        <v/>
      </c>
      <c r="AP103" s="38">
        <f t="shared" si="39"/>
        <v>-0.14356722911362188</v>
      </c>
      <c r="AQ103" s="38">
        <f t="shared" si="39"/>
        <v>3.9639282528986228E-2</v>
      </c>
      <c r="AR103" s="39" t="str">
        <f t="shared" si="39"/>
        <v/>
      </c>
      <c r="AS103" s="40">
        <f t="shared" si="39"/>
        <v>-9.5923261390887291E-2</v>
      </c>
      <c r="AT103" s="40">
        <f t="shared" si="23"/>
        <v>-0.14200192959721877</v>
      </c>
      <c r="AU103" s="119">
        <f t="shared" si="30"/>
        <v>53.486373333333333</v>
      </c>
      <c r="AV103" s="120">
        <f t="shared" si="26"/>
        <v>56.29733173076923</v>
      </c>
      <c r="AW103" s="121">
        <f t="shared" si="27"/>
        <v>-2.8109583974358969</v>
      </c>
      <c r="AX103" s="119">
        <f t="shared" si="28"/>
        <v>104.91</v>
      </c>
      <c r="AY103" s="120">
        <f t="shared" si="29"/>
        <v>201.82</v>
      </c>
      <c r="AZ103" s="121">
        <f t="shared" si="35"/>
        <v>-96.91</v>
      </c>
    </row>
    <row r="104" spans="1:52" ht="13.5" thickBot="1" x14ac:dyDescent="0.25">
      <c r="A104" t="s">
        <v>46</v>
      </c>
      <c r="B104" t="s">
        <v>46</v>
      </c>
      <c r="C104" t="s">
        <v>63</v>
      </c>
      <c r="D104" t="s">
        <v>63</v>
      </c>
      <c r="E104" t="s">
        <v>62</v>
      </c>
      <c r="F104" s="59">
        <f t="shared" si="36"/>
        <v>46109</v>
      </c>
      <c r="G104" s="42" t="s">
        <v>41</v>
      </c>
      <c r="H104" s="43">
        <v>436</v>
      </c>
      <c r="I104" s="44">
        <v>0</v>
      </c>
      <c r="J104" s="44">
        <v>0</v>
      </c>
      <c r="K104" s="44">
        <v>21384.799999999999</v>
      </c>
      <c r="L104" s="44">
        <v>0</v>
      </c>
      <c r="M104" s="45">
        <v>0</v>
      </c>
      <c r="N104" s="47">
        <f t="shared" si="31"/>
        <v>436</v>
      </c>
      <c r="O104" s="46">
        <f t="shared" si="32"/>
        <v>21384.799999999999</v>
      </c>
      <c r="P104" t="s">
        <v>49</v>
      </c>
      <c r="Q104" t="s">
        <v>49</v>
      </c>
      <c r="R104" t="s">
        <v>63</v>
      </c>
      <c r="S104" t="s">
        <v>63</v>
      </c>
      <c r="T104" t="s">
        <v>62</v>
      </c>
      <c r="U104" s="59">
        <f t="shared" si="37"/>
        <v>45745</v>
      </c>
      <c r="V104" s="42" t="s">
        <v>41</v>
      </c>
      <c r="W104" s="43">
        <v>432</v>
      </c>
      <c r="X104" s="44">
        <v>1</v>
      </c>
      <c r="Y104" s="44">
        <v>0</v>
      </c>
      <c r="Z104" s="44">
        <v>22466.85</v>
      </c>
      <c r="AA104" s="44">
        <v>152.91999999999999</v>
      </c>
      <c r="AB104" s="45">
        <v>0</v>
      </c>
      <c r="AC104" s="47">
        <f t="shared" si="33"/>
        <v>433</v>
      </c>
      <c r="AD104" s="46">
        <f t="shared" si="34"/>
        <v>22619.769999999997</v>
      </c>
      <c r="AE104" s="44">
        <f t="shared" si="40"/>
        <v>4</v>
      </c>
      <c r="AF104" s="44">
        <f t="shared" si="40"/>
        <v>-1</v>
      </c>
      <c r="AG104" s="44">
        <f t="shared" si="40"/>
        <v>0</v>
      </c>
      <c r="AH104" s="44">
        <f t="shared" si="38"/>
        <v>-1082.0499999999993</v>
      </c>
      <c r="AI104" s="44">
        <f t="shared" si="38"/>
        <v>-152.91999999999999</v>
      </c>
      <c r="AJ104" s="45">
        <f t="shared" si="38"/>
        <v>0</v>
      </c>
      <c r="AK104" s="47">
        <f t="shared" si="38"/>
        <v>3</v>
      </c>
      <c r="AL104" s="47">
        <f t="shared" si="22"/>
        <v>-1234.9699999999975</v>
      </c>
      <c r="AM104" s="56">
        <f t="shared" si="41"/>
        <v>9.2592592592592587E-3</v>
      </c>
      <c r="AN104" s="56">
        <f t="shared" si="41"/>
        <v>-1</v>
      </c>
      <c r="AO104" s="56" t="str">
        <f t="shared" si="41"/>
        <v/>
      </c>
      <c r="AP104" s="56">
        <f t="shared" si="39"/>
        <v>-4.8162069894088375E-2</v>
      </c>
      <c r="AQ104" s="56">
        <f t="shared" si="39"/>
        <v>-1</v>
      </c>
      <c r="AR104" s="57" t="str">
        <f t="shared" si="39"/>
        <v/>
      </c>
      <c r="AS104" s="58">
        <f t="shared" si="39"/>
        <v>6.9284064665127024E-3</v>
      </c>
      <c r="AT104" s="58">
        <f t="shared" si="23"/>
        <v>-5.4596930030676602E-2</v>
      </c>
      <c r="AU104" s="122">
        <f t="shared" si="30"/>
        <v>49.047706422018344</v>
      </c>
      <c r="AV104" s="123">
        <f t="shared" si="26"/>
        <v>52.006597222222219</v>
      </c>
      <c r="AW104" s="124">
        <f t="shared" si="27"/>
        <v>-2.958890800203875</v>
      </c>
      <c r="AX104" s="122">
        <f t="shared" si="28"/>
        <v>0</v>
      </c>
      <c r="AY104" s="123">
        <f t="shared" si="29"/>
        <v>152.91999999999999</v>
      </c>
      <c r="AZ104" s="124">
        <f t="shared" si="35"/>
        <v>-152.91999999999999</v>
      </c>
    </row>
    <row r="105" spans="1:52" x14ac:dyDescent="0.2">
      <c r="A105" t="s">
        <v>46</v>
      </c>
      <c r="B105" t="s">
        <v>46</v>
      </c>
      <c r="C105" t="s">
        <v>70</v>
      </c>
      <c r="D105" t="s">
        <v>63</v>
      </c>
      <c r="E105" t="s">
        <v>66</v>
      </c>
      <c r="F105" s="4">
        <f t="shared" si="36"/>
        <v>46110</v>
      </c>
      <c r="G105" t="s">
        <v>35</v>
      </c>
      <c r="H105" s="28">
        <v>246</v>
      </c>
      <c r="I105" s="2">
        <v>2</v>
      </c>
      <c r="J105" s="2">
        <v>0</v>
      </c>
      <c r="K105" s="2">
        <v>10749.34</v>
      </c>
      <c r="L105" s="2">
        <v>155.38999999999999</v>
      </c>
      <c r="M105" s="29">
        <v>0</v>
      </c>
      <c r="N105" s="31">
        <f t="shared" si="31"/>
        <v>248</v>
      </c>
      <c r="O105" s="30">
        <f t="shared" si="32"/>
        <v>10904.73</v>
      </c>
      <c r="P105" t="s">
        <v>49</v>
      </c>
      <c r="Q105" t="s">
        <v>49</v>
      </c>
      <c r="R105" t="s">
        <v>70</v>
      </c>
      <c r="S105" t="s">
        <v>63</v>
      </c>
      <c r="T105" t="s">
        <v>66</v>
      </c>
      <c r="U105" s="4">
        <f t="shared" si="37"/>
        <v>45746</v>
      </c>
      <c r="V105" t="s">
        <v>35</v>
      </c>
      <c r="W105" s="28">
        <v>169</v>
      </c>
      <c r="X105" s="2">
        <v>1</v>
      </c>
      <c r="Y105" s="2">
        <v>0</v>
      </c>
      <c r="Z105" s="2">
        <v>9041.82</v>
      </c>
      <c r="AA105" s="2">
        <v>193.86</v>
      </c>
      <c r="AB105" s="29">
        <v>0</v>
      </c>
      <c r="AC105" s="31">
        <f t="shared" si="33"/>
        <v>170</v>
      </c>
      <c r="AD105" s="30">
        <f t="shared" si="34"/>
        <v>9235.68</v>
      </c>
      <c r="AE105" s="2">
        <f t="shared" si="40"/>
        <v>77</v>
      </c>
      <c r="AF105" s="2">
        <f t="shared" si="40"/>
        <v>1</v>
      </c>
      <c r="AG105" s="2">
        <f t="shared" si="40"/>
        <v>0</v>
      </c>
      <c r="AH105" s="2">
        <f t="shared" si="38"/>
        <v>1707.5200000000004</v>
      </c>
      <c r="AI105" s="2">
        <f t="shared" si="38"/>
        <v>-38.470000000000027</v>
      </c>
      <c r="AJ105" s="29">
        <f t="shared" si="38"/>
        <v>0</v>
      </c>
      <c r="AK105" s="31">
        <f t="shared" si="38"/>
        <v>78</v>
      </c>
      <c r="AL105" s="31">
        <f t="shared" si="22"/>
        <v>1669.0499999999993</v>
      </c>
      <c r="AM105" s="38">
        <f t="shared" si="41"/>
        <v>0.45562130177514792</v>
      </c>
      <c r="AN105" s="38">
        <f t="shared" si="41"/>
        <v>1</v>
      </c>
      <c r="AO105" s="38" t="str">
        <f t="shared" si="41"/>
        <v/>
      </c>
      <c r="AP105" s="38">
        <f t="shared" si="39"/>
        <v>0.18884693568330274</v>
      </c>
      <c r="AQ105" s="38">
        <f t="shared" si="39"/>
        <v>-0.19844217476529466</v>
      </c>
      <c r="AR105" s="39" t="str">
        <f t="shared" si="39"/>
        <v/>
      </c>
      <c r="AS105" s="40">
        <f t="shared" si="39"/>
        <v>0.45882352941176469</v>
      </c>
      <c r="AT105" s="40">
        <f t="shared" si="23"/>
        <v>0.18071760823242028</v>
      </c>
      <c r="AU105" s="119">
        <f t="shared" si="30"/>
        <v>43.696504065040649</v>
      </c>
      <c r="AV105" s="120">
        <f t="shared" si="26"/>
        <v>53.501893491124257</v>
      </c>
      <c r="AW105" s="121">
        <f t="shared" si="27"/>
        <v>-9.8053894260836074</v>
      </c>
      <c r="AX105" s="119">
        <f t="shared" si="28"/>
        <v>77.694999999999993</v>
      </c>
      <c r="AY105" s="120">
        <f t="shared" si="29"/>
        <v>193.86</v>
      </c>
      <c r="AZ105" s="121">
        <f t="shared" si="35"/>
        <v>-116.16500000000002</v>
      </c>
    </row>
    <row r="106" spans="1:52" x14ac:dyDescent="0.2">
      <c r="A106" t="s">
        <v>46</v>
      </c>
      <c r="B106" t="s">
        <v>46</v>
      </c>
      <c r="C106" t="s">
        <v>70</v>
      </c>
      <c r="D106" t="s">
        <v>63</v>
      </c>
      <c r="E106" t="s">
        <v>66</v>
      </c>
      <c r="F106" s="4">
        <f t="shared" si="36"/>
        <v>46111</v>
      </c>
      <c r="G106" t="s">
        <v>36</v>
      </c>
      <c r="H106" s="28">
        <v>205</v>
      </c>
      <c r="I106" s="2">
        <v>0</v>
      </c>
      <c r="J106" s="2">
        <v>0</v>
      </c>
      <c r="K106" s="2">
        <v>11077.36</v>
      </c>
      <c r="L106" s="2">
        <v>0</v>
      </c>
      <c r="M106" s="29">
        <v>0</v>
      </c>
      <c r="N106" s="31">
        <f t="shared" si="31"/>
        <v>205</v>
      </c>
      <c r="O106" s="30">
        <f t="shared" si="32"/>
        <v>11077.36</v>
      </c>
      <c r="P106" t="s">
        <v>49</v>
      </c>
      <c r="Q106" t="s">
        <v>49</v>
      </c>
      <c r="R106" t="s">
        <v>70</v>
      </c>
      <c r="S106" t="s">
        <v>63</v>
      </c>
      <c r="T106" t="s">
        <v>66</v>
      </c>
      <c r="U106" s="4">
        <f t="shared" si="37"/>
        <v>45747</v>
      </c>
      <c r="V106" t="s">
        <v>36</v>
      </c>
      <c r="W106" s="28">
        <v>195</v>
      </c>
      <c r="X106" s="2">
        <v>0</v>
      </c>
      <c r="Y106" s="2">
        <v>0</v>
      </c>
      <c r="Z106" s="2">
        <v>12140.720000000001</v>
      </c>
      <c r="AA106" s="2">
        <v>0</v>
      </c>
      <c r="AB106" s="29">
        <v>0</v>
      </c>
      <c r="AC106" s="31">
        <f t="shared" si="33"/>
        <v>195</v>
      </c>
      <c r="AD106" s="30">
        <f t="shared" si="34"/>
        <v>12140.720000000001</v>
      </c>
      <c r="AE106" s="2">
        <f t="shared" si="40"/>
        <v>10</v>
      </c>
      <c r="AF106" s="2">
        <f t="shared" si="40"/>
        <v>0</v>
      </c>
      <c r="AG106" s="2">
        <f t="shared" si="40"/>
        <v>0</v>
      </c>
      <c r="AH106" s="2">
        <f t="shared" si="38"/>
        <v>-1063.3600000000006</v>
      </c>
      <c r="AI106" s="2">
        <f t="shared" si="38"/>
        <v>0</v>
      </c>
      <c r="AJ106" s="29">
        <f t="shared" si="38"/>
        <v>0</v>
      </c>
      <c r="AK106" s="31">
        <f t="shared" si="38"/>
        <v>10</v>
      </c>
      <c r="AL106" s="31">
        <f t="shared" si="22"/>
        <v>-1063.3600000000006</v>
      </c>
      <c r="AM106" s="38">
        <f t="shared" si="41"/>
        <v>5.128205128205128E-2</v>
      </c>
      <c r="AN106" s="38" t="str">
        <f t="shared" si="41"/>
        <v/>
      </c>
      <c r="AO106" s="38" t="str">
        <f t="shared" si="41"/>
        <v/>
      </c>
      <c r="AP106" s="38">
        <f t="shared" si="39"/>
        <v>-8.758623870742431E-2</v>
      </c>
      <c r="AQ106" s="38" t="str">
        <f t="shared" si="39"/>
        <v/>
      </c>
      <c r="AR106" s="39" t="str">
        <f t="shared" si="39"/>
        <v/>
      </c>
      <c r="AS106" s="40">
        <f t="shared" si="39"/>
        <v>5.128205128205128E-2</v>
      </c>
      <c r="AT106" s="40">
        <f t="shared" si="23"/>
        <v>-8.758623870742431E-2</v>
      </c>
      <c r="AU106" s="119">
        <f t="shared" si="30"/>
        <v>54.03590243902439</v>
      </c>
      <c r="AV106" s="120">
        <f t="shared" si="26"/>
        <v>62.260102564102567</v>
      </c>
      <c r="AW106" s="121">
        <f t="shared" si="27"/>
        <v>-8.2242001250781769</v>
      </c>
      <c r="AX106" s="119">
        <f t="shared" si="28"/>
        <v>0</v>
      </c>
      <c r="AY106" s="120">
        <f t="shared" si="29"/>
        <v>0</v>
      </c>
      <c r="AZ106" s="121">
        <f t="shared" si="35"/>
        <v>0</v>
      </c>
    </row>
    <row r="107" spans="1:52" x14ac:dyDescent="0.2">
      <c r="A107" t="s">
        <v>46</v>
      </c>
      <c r="B107" t="s">
        <v>46</v>
      </c>
      <c r="C107" t="s">
        <v>70</v>
      </c>
      <c r="D107" t="s">
        <v>63</v>
      </c>
      <c r="E107" t="s">
        <v>66</v>
      </c>
      <c r="F107" s="4">
        <f t="shared" si="36"/>
        <v>46112</v>
      </c>
      <c r="G107" t="s">
        <v>37</v>
      </c>
      <c r="H107" s="28">
        <v>204</v>
      </c>
      <c r="I107" s="2">
        <v>1</v>
      </c>
      <c r="J107" s="2">
        <v>0</v>
      </c>
      <c r="K107" s="2">
        <v>9759.77</v>
      </c>
      <c r="L107" s="2">
        <v>507.36</v>
      </c>
      <c r="M107" s="29">
        <v>0</v>
      </c>
      <c r="N107" s="31">
        <f t="shared" si="31"/>
        <v>205</v>
      </c>
      <c r="O107" s="30">
        <f t="shared" si="32"/>
        <v>10267.130000000001</v>
      </c>
      <c r="P107" t="s">
        <v>49</v>
      </c>
      <c r="Q107" t="s">
        <v>49</v>
      </c>
      <c r="R107" t="s">
        <v>70</v>
      </c>
      <c r="S107" t="s">
        <v>70</v>
      </c>
      <c r="T107" t="s">
        <v>66</v>
      </c>
      <c r="U107" s="4">
        <f t="shared" si="37"/>
        <v>45748</v>
      </c>
      <c r="V107" t="s">
        <v>37</v>
      </c>
      <c r="W107" s="28">
        <v>170</v>
      </c>
      <c r="X107" s="2">
        <v>1</v>
      </c>
      <c r="Y107" s="2">
        <v>0</v>
      </c>
      <c r="Z107" s="2">
        <v>7622.52</v>
      </c>
      <c r="AA107" s="2">
        <v>251.8</v>
      </c>
      <c r="AB107" s="29">
        <v>0</v>
      </c>
      <c r="AC107" s="31">
        <f t="shared" si="33"/>
        <v>171</v>
      </c>
      <c r="AD107" s="30">
        <f t="shared" si="34"/>
        <v>7874.3200000000006</v>
      </c>
      <c r="AE107" s="2">
        <f t="shared" si="40"/>
        <v>34</v>
      </c>
      <c r="AF107" s="2">
        <f t="shared" si="40"/>
        <v>0</v>
      </c>
      <c r="AG107" s="2">
        <f t="shared" si="40"/>
        <v>0</v>
      </c>
      <c r="AH107" s="2">
        <f t="shared" si="38"/>
        <v>2137.25</v>
      </c>
      <c r="AI107" s="2">
        <f t="shared" si="38"/>
        <v>255.56</v>
      </c>
      <c r="AJ107" s="29">
        <f t="shared" si="38"/>
        <v>0</v>
      </c>
      <c r="AK107" s="31">
        <f t="shared" si="38"/>
        <v>34</v>
      </c>
      <c r="AL107" s="31">
        <f t="shared" si="22"/>
        <v>2392.8100000000004</v>
      </c>
      <c r="AM107" s="38">
        <f t="shared" si="41"/>
        <v>0.2</v>
      </c>
      <c r="AN107" s="38">
        <f t="shared" si="41"/>
        <v>0</v>
      </c>
      <c r="AO107" s="38" t="str">
        <f t="shared" si="41"/>
        <v/>
      </c>
      <c r="AP107" s="38">
        <f t="shared" si="39"/>
        <v>0.28038627645450587</v>
      </c>
      <c r="AQ107" s="38">
        <f t="shared" si="39"/>
        <v>1.0149324861000795</v>
      </c>
      <c r="AR107" s="39" t="str">
        <f t="shared" si="39"/>
        <v/>
      </c>
      <c r="AS107" s="40">
        <f t="shared" si="39"/>
        <v>0.19883040935672514</v>
      </c>
      <c r="AT107" s="40">
        <f t="shared" si="23"/>
        <v>0.30387512826504387</v>
      </c>
      <c r="AU107" s="119">
        <f t="shared" si="30"/>
        <v>47.84200980392157</v>
      </c>
      <c r="AV107" s="120">
        <f t="shared" si="26"/>
        <v>44.838352941176474</v>
      </c>
      <c r="AW107" s="121">
        <f t="shared" si="27"/>
        <v>3.0036568627450961</v>
      </c>
      <c r="AX107" s="119">
        <f t="shared" si="28"/>
        <v>507.36</v>
      </c>
      <c r="AY107" s="120">
        <f t="shared" si="29"/>
        <v>251.8</v>
      </c>
      <c r="AZ107" s="121">
        <f t="shared" si="35"/>
        <v>255.56</v>
      </c>
    </row>
    <row r="108" spans="1:52" x14ac:dyDescent="0.2">
      <c r="A108" t="s">
        <v>46</v>
      </c>
      <c r="B108" t="s">
        <v>46</v>
      </c>
      <c r="C108" t="s">
        <v>70</v>
      </c>
      <c r="D108" t="s">
        <v>70</v>
      </c>
      <c r="E108" t="s">
        <v>66</v>
      </c>
      <c r="F108" s="4">
        <f t="shared" si="36"/>
        <v>46113</v>
      </c>
      <c r="G108" t="s">
        <v>38</v>
      </c>
      <c r="H108" s="28">
        <v>172</v>
      </c>
      <c r="I108" s="2">
        <v>1</v>
      </c>
      <c r="J108" s="2">
        <v>0</v>
      </c>
      <c r="K108" s="2">
        <v>7970.25</v>
      </c>
      <c r="L108" s="2">
        <v>179.9</v>
      </c>
      <c r="M108" s="29">
        <v>0</v>
      </c>
      <c r="N108" s="31">
        <f t="shared" si="31"/>
        <v>173</v>
      </c>
      <c r="O108" s="30">
        <f t="shared" si="32"/>
        <v>8150.15</v>
      </c>
      <c r="P108" t="s">
        <v>49</v>
      </c>
      <c r="Q108" t="s">
        <v>49</v>
      </c>
      <c r="R108" t="s">
        <v>70</v>
      </c>
      <c r="S108" t="s">
        <v>70</v>
      </c>
      <c r="T108" t="s">
        <v>66</v>
      </c>
      <c r="U108" s="4">
        <f t="shared" si="37"/>
        <v>45749</v>
      </c>
      <c r="V108" t="s">
        <v>38</v>
      </c>
      <c r="W108" s="28">
        <v>187</v>
      </c>
      <c r="X108" s="2">
        <v>1</v>
      </c>
      <c r="Y108" s="2">
        <v>4</v>
      </c>
      <c r="Z108" s="2">
        <v>9680.59</v>
      </c>
      <c r="AA108" s="2">
        <v>112.87</v>
      </c>
      <c r="AB108" s="29">
        <v>277.92</v>
      </c>
      <c r="AC108" s="31">
        <f t="shared" si="33"/>
        <v>192</v>
      </c>
      <c r="AD108" s="30">
        <f t="shared" si="34"/>
        <v>10071.380000000001</v>
      </c>
      <c r="AE108" s="2">
        <f t="shared" si="40"/>
        <v>-15</v>
      </c>
      <c r="AF108" s="2">
        <f t="shared" si="40"/>
        <v>0</v>
      </c>
      <c r="AG108" s="2">
        <f t="shared" si="40"/>
        <v>-4</v>
      </c>
      <c r="AH108" s="2">
        <f t="shared" si="38"/>
        <v>-1710.3400000000001</v>
      </c>
      <c r="AI108" s="2">
        <f t="shared" si="38"/>
        <v>67.03</v>
      </c>
      <c r="AJ108" s="29">
        <f t="shared" si="38"/>
        <v>-277.92</v>
      </c>
      <c r="AK108" s="31">
        <f t="shared" si="38"/>
        <v>-19</v>
      </c>
      <c r="AL108" s="31">
        <f t="shared" si="22"/>
        <v>-1921.2300000000014</v>
      </c>
      <c r="AM108" s="38">
        <f t="shared" si="41"/>
        <v>-8.0213903743315509E-2</v>
      </c>
      <c r="AN108" s="38">
        <f t="shared" si="41"/>
        <v>0</v>
      </c>
      <c r="AO108" s="38">
        <f t="shared" si="41"/>
        <v>-1</v>
      </c>
      <c r="AP108" s="38">
        <f t="shared" si="39"/>
        <v>-0.17667724797765427</v>
      </c>
      <c r="AQ108" s="38">
        <f t="shared" si="39"/>
        <v>0.59386905289270842</v>
      </c>
      <c r="AR108" s="39">
        <f t="shared" si="39"/>
        <v>-1</v>
      </c>
      <c r="AS108" s="40">
        <f t="shared" si="39"/>
        <v>-9.8958333333333329E-2</v>
      </c>
      <c r="AT108" s="40">
        <f t="shared" si="23"/>
        <v>-0.19076134551570897</v>
      </c>
      <c r="AU108" s="119">
        <f t="shared" si="30"/>
        <v>46.338662790697676</v>
      </c>
      <c r="AV108" s="120">
        <f t="shared" si="26"/>
        <v>51.767860962566843</v>
      </c>
      <c r="AW108" s="121">
        <f t="shared" si="27"/>
        <v>-5.4291981718691673</v>
      </c>
      <c r="AX108" s="119">
        <f t="shared" si="28"/>
        <v>179.9</v>
      </c>
      <c r="AY108" s="120">
        <f t="shared" si="29"/>
        <v>78.158000000000001</v>
      </c>
      <c r="AZ108" s="121">
        <f t="shared" si="35"/>
        <v>101.742</v>
      </c>
    </row>
    <row r="109" spans="1:52" x14ac:dyDescent="0.2">
      <c r="A109" t="s">
        <v>46</v>
      </c>
      <c r="B109" t="s">
        <v>46</v>
      </c>
      <c r="C109" t="s">
        <v>70</v>
      </c>
      <c r="D109" t="s">
        <v>70</v>
      </c>
      <c r="E109" t="s">
        <v>66</v>
      </c>
      <c r="F109" s="4">
        <f t="shared" si="36"/>
        <v>46114</v>
      </c>
      <c r="G109" t="s">
        <v>39</v>
      </c>
      <c r="H109" s="28">
        <v>234</v>
      </c>
      <c r="I109" s="2">
        <v>1</v>
      </c>
      <c r="J109" s="2">
        <v>0</v>
      </c>
      <c r="K109" s="2">
        <v>12270.01</v>
      </c>
      <c r="L109" s="2">
        <v>32.97</v>
      </c>
      <c r="M109" s="29">
        <v>0</v>
      </c>
      <c r="N109" s="31">
        <f t="shared" si="31"/>
        <v>235</v>
      </c>
      <c r="O109" s="30">
        <f t="shared" si="32"/>
        <v>12302.98</v>
      </c>
      <c r="P109" t="s">
        <v>49</v>
      </c>
      <c r="Q109" t="s">
        <v>49</v>
      </c>
      <c r="R109" t="s">
        <v>70</v>
      </c>
      <c r="S109" t="s">
        <v>70</v>
      </c>
      <c r="T109" t="s">
        <v>66</v>
      </c>
      <c r="U109" s="4">
        <f t="shared" si="37"/>
        <v>45750</v>
      </c>
      <c r="V109" t="s">
        <v>39</v>
      </c>
      <c r="W109" s="28">
        <v>213</v>
      </c>
      <c r="X109" s="2">
        <v>3</v>
      </c>
      <c r="Y109" s="2">
        <v>0</v>
      </c>
      <c r="Z109" s="2">
        <v>11662.1</v>
      </c>
      <c r="AA109" s="2">
        <v>522.51</v>
      </c>
      <c r="AB109" s="29">
        <v>0</v>
      </c>
      <c r="AC109" s="31">
        <f t="shared" si="33"/>
        <v>216</v>
      </c>
      <c r="AD109" s="30">
        <f t="shared" si="34"/>
        <v>12184.61</v>
      </c>
      <c r="AE109" s="2">
        <f t="shared" si="40"/>
        <v>21</v>
      </c>
      <c r="AF109" s="2">
        <f t="shared" si="40"/>
        <v>-2</v>
      </c>
      <c r="AG109" s="2">
        <f t="shared" si="40"/>
        <v>0</v>
      </c>
      <c r="AH109" s="2">
        <f t="shared" si="38"/>
        <v>607.90999999999985</v>
      </c>
      <c r="AI109" s="2">
        <f t="shared" si="38"/>
        <v>-489.53999999999996</v>
      </c>
      <c r="AJ109" s="29">
        <f t="shared" si="38"/>
        <v>0</v>
      </c>
      <c r="AK109" s="31">
        <f t="shared" si="38"/>
        <v>19</v>
      </c>
      <c r="AL109" s="31">
        <f t="shared" si="22"/>
        <v>118.36999999999898</v>
      </c>
      <c r="AM109" s="38">
        <f t="shared" si="41"/>
        <v>9.8591549295774641E-2</v>
      </c>
      <c r="AN109" s="38">
        <f t="shared" si="41"/>
        <v>-0.66666666666666663</v>
      </c>
      <c r="AO109" s="38" t="str">
        <f t="shared" si="41"/>
        <v/>
      </c>
      <c r="AP109" s="38">
        <f t="shared" si="39"/>
        <v>5.2126975416091424E-2</v>
      </c>
      <c r="AQ109" s="38">
        <f t="shared" si="39"/>
        <v>-0.93690072917264733</v>
      </c>
      <c r="AR109" s="39" t="str">
        <f t="shared" si="39"/>
        <v/>
      </c>
      <c r="AS109" s="40">
        <f t="shared" si="39"/>
        <v>8.7962962962962965E-2</v>
      </c>
      <c r="AT109" s="40">
        <f t="shared" si="23"/>
        <v>9.7147138890780228E-3</v>
      </c>
      <c r="AU109" s="119">
        <f t="shared" si="30"/>
        <v>52.435940170940171</v>
      </c>
      <c r="AV109" s="120">
        <f t="shared" si="26"/>
        <v>54.751643192488267</v>
      </c>
      <c r="AW109" s="121">
        <f t="shared" si="27"/>
        <v>-2.3157030215480958</v>
      </c>
      <c r="AX109" s="119">
        <f t="shared" si="28"/>
        <v>32.97</v>
      </c>
      <c r="AY109" s="120">
        <f t="shared" si="29"/>
        <v>174.17</v>
      </c>
      <c r="AZ109" s="121">
        <f t="shared" si="35"/>
        <v>-141.19999999999999</v>
      </c>
    </row>
    <row r="110" spans="1:52" x14ac:dyDescent="0.2">
      <c r="A110" t="s">
        <v>46</v>
      </c>
      <c r="B110" t="s">
        <v>46</v>
      </c>
      <c r="C110" t="s">
        <v>70</v>
      </c>
      <c r="D110" t="s">
        <v>70</v>
      </c>
      <c r="E110" t="s">
        <v>66</v>
      </c>
      <c r="F110" s="4">
        <f t="shared" si="36"/>
        <v>46115</v>
      </c>
      <c r="G110" t="s">
        <v>40</v>
      </c>
      <c r="H110" s="28">
        <v>411</v>
      </c>
      <c r="I110" s="2">
        <v>3</v>
      </c>
      <c r="J110" s="2">
        <v>0</v>
      </c>
      <c r="K110" s="2">
        <v>22553.68</v>
      </c>
      <c r="L110" s="2">
        <v>299.83000000000004</v>
      </c>
      <c r="M110" s="29">
        <v>0</v>
      </c>
      <c r="N110" s="31">
        <f t="shared" si="31"/>
        <v>414</v>
      </c>
      <c r="O110" s="30">
        <f t="shared" si="32"/>
        <v>22853.510000000002</v>
      </c>
      <c r="P110" t="s">
        <v>49</v>
      </c>
      <c r="Q110" t="s">
        <v>49</v>
      </c>
      <c r="R110" t="s">
        <v>70</v>
      </c>
      <c r="S110" t="s">
        <v>70</v>
      </c>
      <c r="T110" t="s">
        <v>66</v>
      </c>
      <c r="U110" s="4">
        <f t="shared" si="37"/>
        <v>45751</v>
      </c>
      <c r="V110" t="s">
        <v>40</v>
      </c>
      <c r="W110" s="28">
        <v>438</v>
      </c>
      <c r="X110" s="2">
        <v>5</v>
      </c>
      <c r="Y110" s="2">
        <v>0</v>
      </c>
      <c r="Z110" s="2">
        <v>22591.670000000002</v>
      </c>
      <c r="AA110" s="2">
        <v>1085.71</v>
      </c>
      <c r="AB110" s="29">
        <v>0</v>
      </c>
      <c r="AC110" s="31">
        <f t="shared" si="33"/>
        <v>443</v>
      </c>
      <c r="AD110" s="30">
        <f t="shared" si="34"/>
        <v>23677.38</v>
      </c>
      <c r="AE110" s="2">
        <f t="shared" si="40"/>
        <v>-27</v>
      </c>
      <c r="AF110" s="2">
        <f t="shared" si="40"/>
        <v>-2</v>
      </c>
      <c r="AG110" s="2">
        <f t="shared" si="40"/>
        <v>0</v>
      </c>
      <c r="AH110" s="2">
        <f t="shared" si="38"/>
        <v>-37.990000000001601</v>
      </c>
      <c r="AI110" s="2">
        <f t="shared" si="38"/>
        <v>-785.88</v>
      </c>
      <c r="AJ110" s="29">
        <f t="shared" si="38"/>
        <v>0</v>
      </c>
      <c r="AK110" s="31">
        <f t="shared" si="38"/>
        <v>-29</v>
      </c>
      <c r="AL110" s="31">
        <f t="shared" si="22"/>
        <v>-823.86999999999898</v>
      </c>
      <c r="AM110" s="38">
        <f t="shared" si="41"/>
        <v>-6.1643835616438353E-2</v>
      </c>
      <c r="AN110" s="38">
        <f t="shared" si="41"/>
        <v>-0.4</v>
      </c>
      <c r="AO110" s="38" t="str">
        <f t="shared" si="41"/>
        <v/>
      </c>
      <c r="AP110" s="38">
        <f t="shared" si="39"/>
        <v>-1.6815932598166314E-3</v>
      </c>
      <c r="AQ110" s="38">
        <f t="shared" si="39"/>
        <v>-0.72383969936723436</v>
      </c>
      <c r="AR110" s="39" t="str">
        <f t="shared" si="39"/>
        <v/>
      </c>
      <c r="AS110" s="40">
        <f t="shared" si="39"/>
        <v>-6.5462753950338598E-2</v>
      </c>
      <c r="AT110" s="40">
        <f t="shared" si="23"/>
        <v>-3.4795657289784551E-2</v>
      </c>
      <c r="AU110" s="119">
        <f t="shared" si="30"/>
        <v>54.875133819951337</v>
      </c>
      <c r="AV110" s="120">
        <f t="shared" si="26"/>
        <v>51.579155251141557</v>
      </c>
      <c r="AW110" s="121">
        <f t="shared" si="27"/>
        <v>3.2959785688097796</v>
      </c>
      <c r="AX110" s="119">
        <f t="shared" si="28"/>
        <v>99.943333333333342</v>
      </c>
      <c r="AY110" s="120">
        <f t="shared" si="29"/>
        <v>217.142</v>
      </c>
      <c r="AZ110" s="121">
        <f t="shared" si="35"/>
        <v>-117.19866666666665</v>
      </c>
    </row>
    <row r="111" spans="1:52" ht="13.5" thickBot="1" x14ac:dyDescent="0.25">
      <c r="A111" t="s">
        <v>46</v>
      </c>
      <c r="B111" t="s">
        <v>46</v>
      </c>
      <c r="C111" t="s">
        <v>70</v>
      </c>
      <c r="D111" t="s">
        <v>70</v>
      </c>
      <c r="E111" t="s">
        <v>66</v>
      </c>
      <c r="F111" s="59">
        <f t="shared" si="36"/>
        <v>46116</v>
      </c>
      <c r="G111" s="42" t="s">
        <v>41</v>
      </c>
      <c r="H111" s="43">
        <v>489</v>
      </c>
      <c r="I111" s="44">
        <v>1</v>
      </c>
      <c r="J111" s="44">
        <v>0</v>
      </c>
      <c r="K111" s="44">
        <v>26599.8</v>
      </c>
      <c r="L111" s="44">
        <v>45.94</v>
      </c>
      <c r="M111" s="45">
        <v>0</v>
      </c>
      <c r="N111" s="47">
        <f t="shared" si="31"/>
        <v>490</v>
      </c>
      <c r="O111" s="46">
        <f t="shared" si="32"/>
        <v>26645.739999999998</v>
      </c>
      <c r="P111" t="s">
        <v>49</v>
      </c>
      <c r="Q111" t="s">
        <v>49</v>
      </c>
      <c r="R111" t="s">
        <v>70</v>
      </c>
      <c r="S111" t="s">
        <v>70</v>
      </c>
      <c r="T111" t="s">
        <v>66</v>
      </c>
      <c r="U111" s="59">
        <f t="shared" si="37"/>
        <v>45752</v>
      </c>
      <c r="V111" s="42" t="s">
        <v>41</v>
      </c>
      <c r="W111" s="43">
        <v>452</v>
      </c>
      <c r="X111" s="44">
        <v>3</v>
      </c>
      <c r="Y111" s="44">
        <v>0</v>
      </c>
      <c r="Z111" s="44">
        <v>22227.279999999999</v>
      </c>
      <c r="AA111" s="44">
        <v>216.85</v>
      </c>
      <c r="AB111" s="45">
        <v>0</v>
      </c>
      <c r="AC111" s="47">
        <f t="shared" si="33"/>
        <v>455</v>
      </c>
      <c r="AD111" s="46">
        <f t="shared" si="34"/>
        <v>22444.129999999997</v>
      </c>
      <c r="AE111" s="44">
        <f t="shared" si="40"/>
        <v>37</v>
      </c>
      <c r="AF111" s="44">
        <f t="shared" si="40"/>
        <v>-2</v>
      </c>
      <c r="AG111" s="44">
        <f t="shared" si="40"/>
        <v>0</v>
      </c>
      <c r="AH111" s="44">
        <f t="shared" si="38"/>
        <v>4372.5200000000004</v>
      </c>
      <c r="AI111" s="44">
        <f t="shared" si="38"/>
        <v>-170.91</v>
      </c>
      <c r="AJ111" s="45">
        <f t="shared" si="38"/>
        <v>0</v>
      </c>
      <c r="AK111" s="47">
        <f t="shared" si="38"/>
        <v>35</v>
      </c>
      <c r="AL111" s="47">
        <f t="shared" si="22"/>
        <v>4201.6100000000006</v>
      </c>
      <c r="AM111" s="56">
        <f t="shared" si="41"/>
        <v>8.185840707964602E-2</v>
      </c>
      <c r="AN111" s="56">
        <f t="shared" si="41"/>
        <v>-0.66666666666666663</v>
      </c>
      <c r="AO111" s="56" t="str">
        <f t="shared" si="41"/>
        <v/>
      </c>
      <c r="AP111" s="56">
        <f t="shared" si="39"/>
        <v>0.19671862684053112</v>
      </c>
      <c r="AQ111" s="56">
        <f t="shared" si="39"/>
        <v>-0.78814848973945129</v>
      </c>
      <c r="AR111" s="57" t="str">
        <f t="shared" si="39"/>
        <v/>
      </c>
      <c r="AS111" s="58">
        <f t="shared" si="39"/>
        <v>7.6923076923076927E-2</v>
      </c>
      <c r="AT111" s="58">
        <f t="shared" si="23"/>
        <v>0.1872030682410056</v>
      </c>
      <c r="AU111" s="122">
        <f t="shared" si="30"/>
        <v>54.39631901840491</v>
      </c>
      <c r="AV111" s="123">
        <f t="shared" si="26"/>
        <v>49.17539823008849</v>
      </c>
      <c r="AW111" s="124">
        <f t="shared" si="27"/>
        <v>5.2209207883164197</v>
      </c>
      <c r="AX111" s="122">
        <f t="shared" si="28"/>
        <v>45.94</v>
      </c>
      <c r="AY111" s="123">
        <f t="shared" si="29"/>
        <v>72.283333333333331</v>
      </c>
      <c r="AZ111" s="124">
        <f t="shared" si="35"/>
        <v>-26.343333333333334</v>
      </c>
    </row>
    <row r="112" spans="1:52" x14ac:dyDescent="0.2">
      <c r="A112" t="s">
        <v>46</v>
      </c>
      <c r="B112" t="s">
        <v>46</v>
      </c>
      <c r="C112" t="s">
        <v>70</v>
      </c>
      <c r="D112" t="s">
        <v>70</v>
      </c>
      <c r="E112" t="s">
        <v>67</v>
      </c>
      <c r="F112" s="4">
        <f t="shared" si="36"/>
        <v>46117</v>
      </c>
      <c r="G112" t="s">
        <v>35</v>
      </c>
      <c r="H112" s="28">
        <v>129</v>
      </c>
      <c r="I112" s="2">
        <v>0</v>
      </c>
      <c r="J112" s="2">
        <v>0</v>
      </c>
      <c r="K112" s="2">
        <v>6977.61</v>
      </c>
      <c r="L112" s="2">
        <v>0</v>
      </c>
      <c r="M112" s="29">
        <v>0</v>
      </c>
      <c r="N112" s="31">
        <f t="shared" si="31"/>
        <v>129</v>
      </c>
      <c r="O112" s="30">
        <f t="shared" si="32"/>
        <v>6977.61</v>
      </c>
      <c r="P112" t="s">
        <v>49</v>
      </c>
      <c r="Q112" t="s">
        <v>49</v>
      </c>
      <c r="R112" t="s">
        <v>70</v>
      </c>
      <c r="S112" t="s">
        <v>70</v>
      </c>
      <c r="T112" t="s">
        <v>67</v>
      </c>
      <c r="U112" s="4">
        <f t="shared" si="37"/>
        <v>45753</v>
      </c>
      <c r="V112" t="s">
        <v>35</v>
      </c>
      <c r="W112" s="28">
        <v>209</v>
      </c>
      <c r="X112" s="2">
        <v>0</v>
      </c>
      <c r="Y112" s="2">
        <v>0</v>
      </c>
      <c r="Z112" s="2">
        <v>12655.33</v>
      </c>
      <c r="AA112" s="2">
        <v>0</v>
      </c>
      <c r="AB112" s="29">
        <v>0</v>
      </c>
      <c r="AC112" s="31">
        <f t="shared" si="33"/>
        <v>209</v>
      </c>
      <c r="AD112" s="30">
        <f t="shared" si="34"/>
        <v>12655.33</v>
      </c>
      <c r="AE112" s="2">
        <f t="shared" si="40"/>
        <v>-80</v>
      </c>
      <c r="AF112" s="2">
        <f t="shared" si="40"/>
        <v>0</v>
      </c>
      <c r="AG112" s="2">
        <f t="shared" si="40"/>
        <v>0</v>
      </c>
      <c r="AH112" s="2">
        <f t="shared" si="38"/>
        <v>-5677.72</v>
      </c>
      <c r="AI112" s="2">
        <f t="shared" si="38"/>
        <v>0</v>
      </c>
      <c r="AJ112" s="29">
        <f t="shared" si="38"/>
        <v>0</v>
      </c>
      <c r="AK112" s="31">
        <f t="shared" si="38"/>
        <v>-80</v>
      </c>
      <c r="AL112" s="31">
        <f t="shared" si="22"/>
        <v>-5677.72</v>
      </c>
      <c r="AM112" s="38">
        <f t="shared" si="41"/>
        <v>-0.38277511961722488</v>
      </c>
      <c r="AN112" s="38" t="str">
        <f t="shared" si="41"/>
        <v/>
      </c>
      <c r="AO112" s="38" t="str">
        <f t="shared" si="41"/>
        <v/>
      </c>
      <c r="AP112" s="38">
        <f t="shared" si="39"/>
        <v>-0.44864258774761306</v>
      </c>
      <c r="AQ112" s="38" t="str">
        <f t="shared" si="39"/>
        <v/>
      </c>
      <c r="AR112" s="39" t="str">
        <f t="shared" si="39"/>
        <v/>
      </c>
      <c r="AS112" s="40">
        <f t="shared" si="39"/>
        <v>-0.38277511961722488</v>
      </c>
      <c r="AT112" s="40">
        <f t="shared" si="23"/>
        <v>-0.44864258774761306</v>
      </c>
      <c r="AU112" s="119">
        <f t="shared" si="30"/>
        <v>54.089999999999996</v>
      </c>
      <c r="AV112" s="120">
        <f t="shared" si="26"/>
        <v>60.551818181818184</v>
      </c>
      <c r="AW112" s="121">
        <f t="shared" si="27"/>
        <v>-6.4618181818181881</v>
      </c>
      <c r="AX112" s="119">
        <f t="shared" si="28"/>
        <v>0</v>
      </c>
      <c r="AY112" s="120">
        <f t="shared" si="29"/>
        <v>0</v>
      </c>
      <c r="AZ112" s="121">
        <f t="shared" si="35"/>
        <v>0</v>
      </c>
    </row>
    <row r="113" spans="1:52" x14ac:dyDescent="0.2">
      <c r="A113" t="s">
        <v>46</v>
      </c>
      <c r="B113" t="s">
        <v>46</v>
      </c>
      <c r="C113" t="s">
        <v>70</v>
      </c>
      <c r="D113" t="s">
        <v>70</v>
      </c>
      <c r="E113" t="s">
        <v>67</v>
      </c>
      <c r="F113" s="4">
        <f t="shared" si="36"/>
        <v>46118</v>
      </c>
      <c r="G113" t="s">
        <v>36</v>
      </c>
      <c r="H113" s="28">
        <v>215</v>
      </c>
      <c r="I113" s="2">
        <v>0</v>
      </c>
      <c r="J113" s="2">
        <v>0</v>
      </c>
      <c r="K113" s="2">
        <v>10914.130000000001</v>
      </c>
      <c r="L113" s="2">
        <v>0</v>
      </c>
      <c r="M113" s="29">
        <v>0</v>
      </c>
      <c r="N113" s="31">
        <f t="shared" si="31"/>
        <v>215</v>
      </c>
      <c r="O113" s="30">
        <f t="shared" si="32"/>
        <v>10914.130000000001</v>
      </c>
      <c r="P113" t="s">
        <v>49</v>
      </c>
      <c r="Q113" t="s">
        <v>49</v>
      </c>
      <c r="R113" t="s">
        <v>70</v>
      </c>
      <c r="S113" t="s">
        <v>70</v>
      </c>
      <c r="T113" t="s">
        <v>67</v>
      </c>
      <c r="U113" s="4">
        <f t="shared" si="37"/>
        <v>45754</v>
      </c>
      <c r="V113" t="s">
        <v>36</v>
      </c>
      <c r="W113" s="28">
        <v>206</v>
      </c>
      <c r="X113" s="2">
        <v>2</v>
      </c>
      <c r="Y113" s="2">
        <v>0</v>
      </c>
      <c r="Z113" s="2">
        <v>13690.18</v>
      </c>
      <c r="AA113" s="2">
        <v>256.73</v>
      </c>
      <c r="AB113" s="29">
        <v>0</v>
      </c>
      <c r="AC113" s="31">
        <f t="shared" si="33"/>
        <v>208</v>
      </c>
      <c r="AD113" s="30">
        <f t="shared" si="34"/>
        <v>13946.91</v>
      </c>
      <c r="AE113" s="2">
        <f t="shared" si="40"/>
        <v>9</v>
      </c>
      <c r="AF113" s="2">
        <f t="shared" si="40"/>
        <v>-2</v>
      </c>
      <c r="AG113" s="2">
        <f t="shared" si="40"/>
        <v>0</v>
      </c>
      <c r="AH113" s="2">
        <f t="shared" si="38"/>
        <v>-2776.0499999999993</v>
      </c>
      <c r="AI113" s="2">
        <f t="shared" si="38"/>
        <v>-256.73</v>
      </c>
      <c r="AJ113" s="29">
        <f t="shared" si="38"/>
        <v>0</v>
      </c>
      <c r="AK113" s="31">
        <f t="shared" si="38"/>
        <v>7</v>
      </c>
      <c r="AL113" s="31">
        <f t="shared" si="22"/>
        <v>-3032.7799999999988</v>
      </c>
      <c r="AM113" s="38">
        <f t="shared" si="41"/>
        <v>4.3689320388349516E-2</v>
      </c>
      <c r="AN113" s="38">
        <f t="shared" si="41"/>
        <v>-1</v>
      </c>
      <c r="AO113" s="38" t="str">
        <f t="shared" si="41"/>
        <v/>
      </c>
      <c r="AP113" s="38">
        <f t="shared" si="39"/>
        <v>-0.20277673485666362</v>
      </c>
      <c r="AQ113" s="38">
        <f t="shared" si="39"/>
        <v>-1</v>
      </c>
      <c r="AR113" s="39" t="str">
        <f t="shared" si="39"/>
        <v/>
      </c>
      <c r="AS113" s="40">
        <f t="shared" si="39"/>
        <v>3.3653846153846152E-2</v>
      </c>
      <c r="AT113" s="40">
        <f t="shared" si="23"/>
        <v>-0.21745175096132396</v>
      </c>
      <c r="AU113" s="119">
        <f t="shared" si="30"/>
        <v>50.763395348837214</v>
      </c>
      <c r="AV113" s="120">
        <f t="shared" si="26"/>
        <v>66.457184466019413</v>
      </c>
      <c r="AW113" s="121">
        <f t="shared" si="27"/>
        <v>-15.693789117182199</v>
      </c>
      <c r="AX113" s="119">
        <f t="shared" si="28"/>
        <v>0</v>
      </c>
      <c r="AY113" s="120">
        <f t="shared" si="29"/>
        <v>128.36500000000001</v>
      </c>
      <c r="AZ113" s="121">
        <f t="shared" si="35"/>
        <v>-128.36500000000001</v>
      </c>
    </row>
    <row r="114" spans="1:52" x14ac:dyDescent="0.2">
      <c r="A114" t="s">
        <v>46</v>
      </c>
      <c r="B114" t="s">
        <v>46</v>
      </c>
      <c r="C114" t="s">
        <v>70</v>
      </c>
      <c r="D114" t="s">
        <v>70</v>
      </c>
      <c r="E114" t="s">
        <v>67</v>
      </c>
      <c r="F114" s="4">
        <f t="shared" si="36"/>
        <v>46119</v>
      </c>
      <c r="G114" t="s">
        <v>37</v>
      </c>
      <c r="H114" s="28">
        <v>165</v>
      </c>
      <c r="I114" s="2">
        <v>2</v>
      </c>
      <c r="J114" s="2">
        <v>0</v>
      </c>
      <c r="K114" s="2">
        <v>8085.66</v>
      </c>
      <c r="L114" s="2">
        <v>1589.17</v>
      </c>
      <c r="M114" s="29">
        <v>0</v>
      </c>
      <c r="N114" s="31">
        <f t="shared" si="31"/>
        <v>167</v>
      </c>
      <c r="O114" s="30">
        <f t="shared" si="32"/>
        <v>9674.83</v>
      </c>
      <c r="P114" t="s">
        <v>49</v>
      </c>
      <c r="Q114" t="s">
        <v>49</v>
      </c>
      <c r="R114" t="s">
        <v>70</v>
      </c>
      <c r="S114" t="s">
        <v>70</v>
      </c>
      <c r="T114" t="s">
        <v>67</v>
      </c>
      <c r="U114" s="4">
        <f t="shared" si="37"/>
        <v>45755</v>
      </c>
      <c r="V114" t="s">
        <v>37</v>
      </c>
      <c r="W114" s="28">
        <v>178</v>
      </c>
      <c r="X114" s="2">
        <v>1</v>
      </c>
      <c r="Y114" s="2">
        <v>0</v>
      </c>
      <c r="Z114" s="2">
        <v>9888.42</v>
      </c>
      <c r="AA114" s="2">
        <v>222.81</v>
      </c>
      <c r="AB114" s="29">
        <v>0</v>
      </c>
      <c r="AC114" s="31">
        <f t="shared" si="33"/>
        <v>179</v>
      </c>
      <c r="AD114" s="30">
        <f t="shared" si="34"/>
        <v>10111.23</v>
      </c>
      <c r="AE114" s="2">
        <f t="shared" si="40"/>
        <v>-13</v>
      </c>
      <c r="AF114" s="2">
        <f t="shared" si="40"/>
        <v>1</v>
      </c>
      <c r="AG114" s="2">
        <f t="shared" si="40"/>
        <v>0</v>
      </c>
      <c r="AH114" s="2">
        <f t="shared" si="38"/>
        <v>-1802.7600000000002</v>
      </c>
      <c r="AI114" s="2">
        <f t="shared" si="38"/>
        <v>1366.3600000000001</v>
      </c>
      <c r="AJ114" s="29">
        <f t="shared" si="38"/>
        <v>0</v>
      </c>
      <c r="AK114" s="31">
        <f t="shared" si="38"/>
        <v>-12</v>
      </c>
      <c r="AL114" s="31">
        <f t="shared" si="22"/>
        <v>-436.39999999999964</v>
      </c>
      <c r="AM114" s="38">
        <f t="shared" si="41"/>
        <v>-7.3033707865168537E-2</v>
      </c>
      <c r="AN114" s="38">
        <f t="shared" si="41"/>
        <v>1</v>
      </c>
      <c r="AO114" s="38" t="str">
        <f t="shared" si="41"/>
        <v/>
      </c>
      <c r="AP114" s="38">
        <f t="shared" si="39"/>
        <v>-0.1823102174058141</v>
      </c>
      <c r="AQ114" s="38">
        <f t="shared" si="39"/>
        <v>6.132399802522329</v>
      </c>
      <c r="AR114" s="39" t="str">
        <f t="shared" si="39"/>
        <v/>
      </c>
      <c r="AS114" s="40">
        <f t="shared" si="39"/>
        <v>-6.7039106145251395E-2</v>
      </c>
      <c r="AT114" s="40">
        <f t="shared" si="23"/>
        <v>-4.3159932075523912E-2</v>
      </c>
      <c r="AU114" s="119">
        <f t="shared" si="30"/>
        <v>49.003999999999998</v>
      </c>
      <c r="AV114" s="120">
        <f t="shared" si="26"/>
        <v>55.552921348314605</v>
      </c>
      <c r="AW114" s="121">
        <f t="shared" si="27"/>
        <v>-6.5489213483146074</v>
      </c>
      <c r="AX114" s="119">
        <f t="shared" si="28"/>
        <v>794.58500000000004</v>
      </c>
      <c r="AY114" s="120">
        <f t="shared" si="29"/>
        <v>222.81</v>
      </c>
      <c r="AZ114" s="121">
        <f t="shared" si="35"/>
        <v>571.77500000000009</v>
      </c>
    </row>
    <row r="115" spans="1:52" x14ac:dyDescent="0.2">
      <c r="A115" t="s">
        <v>46</v>
      </c>
      <c r="B115" t="s">
        <v>46</v>
      </c>
      <c r="C115" t="s">
        <v>70</v>
      </c>
      <c r="D115" t="s">
        <v>70</v>
      </c>
      <c r="E115" t="s">
        <v>67</v>
      </c>
      <c r="F115" s="4">
        <f t="shared" si="36"/>
        <v>46120</v>
      </c>
      <c r="G115" t="s">
        <v>38</v>
      </c>
      <c r="H115" s="28">
        <v>185</v>
      </c>
      <c r="I115" s="2">
        <v>0</v>
      </c>
      <c r="J115" s="2">
        <v>0</v>
      </c>
      <c r="K115" s="2">
        <v>8350.56</v>
      </c>
      <c r="L115" s="2">
        <v>0</v>
      </c>
      <c r="M115" s="29">
        <v>0</v>
      </c>
      <c r="N115" s="31">
        <f t="shared" si="31"/>
        <v>185</v>
      </c>
      <c r="O115" s="30">
        <f t="shared" si="32"/>
        <v>8350.56</v>
      </c>
      <c r="P115" t="s">
        <v>49</v>
      </c>
      <c r="Q115" t="s">
        <v>49</v>
      </c>
      <c r="R115" t="s">
        <v>70</v>
      </c>
      <c r="S115" t="s">
        <v>70</v>
      </c>
      <c r="T115" t="s">
        <v>67</v>
      </c>
      <c r="U115" s="4">
        <f t="shared" si="37"/>
        <v>45756</v>
      </c>
      <c r="V115" t="s">
        <v>38</v>
      </c>
      <c r="W115" s="28">
        <v>213</v>
      </c>
      <c r="X115" s="2">
        <v>1</v>
      </c>
      <c r="Y115" s="2">
        <v>1</v>
      </c>
      <c r="Z115" s="2">
        <v>10867.77</v>
      </c>
      <c r="AA115" s="2">
        <v>95.88</v>
      </c>
      <c r="AB115" s="29">
        <v>108</v>
      </c>
      <c r="AC115" s="31">
        <f t="shared" si="33"/>
        <v>215</v>
      </c>
      <c r="AD115" s="30">
        <f t="shared" si="34"/>
        <v>11071.65</v>
      </c>
      <c r="AE115" s="2">
        <f t="shared" si="40"/>
        <v>-28</v>
      </c>
      <c r="AF115" s="2">
        <f t="shared" si="40"/>
        <v>-1</v>
      </c>
      <c r="AG115" s="2">
        <f t="shared" si="40"/>
        <v>-1</v>
      </c>
      <c r="AH115" s="2">
        <f t="shared" si="38"/>
        <v>-2517.2100000000009</v>
      </c>
      <c r="AI115" s="2">
        <f t="shared" si="38"/>
        <v>-95.88</v>
      </c>
      <c r="AJ115" s="29">
        <f t="shared" si="38"/>
        <v>-108</v>
      </c>
      <c r="AK115" s="31">
        <f t="shared" si="38"/>
        <v>-30</v>
      </c>
      <c r="AL115" s="31">
        <f t="shared" si="22"/>
        <v>-2721.09</v>
      </c>
      <c r="AM115" s="38">
        <f t="shared" si="41"/>
        <v>-0.13145539906103287</v>
      </c>
      <c r="AN115" s="38">
        <f t="shared" si="41"/>
        <v>-1</v>
      </c>
      <c r="AO115" s="38">
        <f t="shared" si="41"/>
        <v>-1</v>
      </c>
      <c r="AP115" s="38">
        <f t="shared" si="39"/>
        <v>-0.23162157461926419</v>
      </c>
      <c r="AQ115" s="38">
        <f t="shared" si="39"/>
        <v>-1</v>
      </c>
      <c r="AR115" s="39">
        <f t="shared" si="39"/>
        <v>-1</v>
      </c>
      <c r="AS115" s="40">
        <f t="shared" si="39"/>
        <v>-0.13953488372093023</v>
      </c>
      <c r="AT115" s="40">
        <f t="shared" si="23"/>
        <v>-0.24577095554863099</v>
      </c>
      <c r="AU115" s="119">
        <f t="shared" si="30"/>
        <v>45.13816216216216</v>
      </c>
      <c r="AV115" s="120">
        <f t="shared" si="26"/>
        <v>51.022394366197183</v>
      </c>
      <c r="AW115" s="121">
        <f t="shared" si="27"/>
        <v>-5.8842322040350226</v>
      </c>
      <c r="AX115" s="119">
        <f t="shared" si="28"/>
        <v>0</v>
      </c>
      <c r="AY115" s="120">
        <f t="shared" si="29"/>
        <v>101.94</v>
      </c>
      <c r="AZ115" s="121">
        <f t="shared" si="35"/>
        <v>-101.94</v>
      </c>
    </row>
    <row r="116" spans="1:52" x14ac:dyDescent="0.2">
      <c r="A116" t="s">
        <v>46</v>
      </c>
      <c r="B116" t="s">
        <v>46</v>
      </c>
      <c r="C116" t="s">
        <v>70</v>
      </c>
      <c r="D116" t="s">
        <v>70</v>
      </c>
      <c r="E116" t="s">
        <v>67</v>
      </c>
      <c r="F116" s="4">
        <f t="shared" si="36"/>
        <v>46121</v>
      </c>
      <c r="G116" t="s">
        <v>39</v>
      </c>
      <c r="H116" s="28">
        <v>214</v>
      </c>
      <c r="I116" s="2">
        <v>2</v>
      </c>
      <c r="J116" s="2">
        <v>0</v>
      </c>
      <c r="K116" s="2">
        <v>12878.04</v>
      </c>
      <c r="L116" s="2">
        <v>134.92000000000002</v>
      </c>
      <c r="M116" s="29">
        <v>0</v>
      </c>
      <c r="N116" s="31">
        <f t="shared" si="31"/>
        <v>216</v>
      </c>
      <c r="O116" s="30">
        <f t="shared" si="32"/>
        <v>13012.960000000001</v>
      </c>
      <c r="P116" t="s">
        <v>49</v>
      </c>
      <c r="Q116" t="s">
        <v>49</v>
      </c>
      <c r="R116" t="s">
        <v>70</v>
      </c>
      <c r="S116" t="s">
        <v>70</v>
      </c>
      <c r="T116" t="s">
        <v>67</v>
      </c>
      <c r="U116" s="4">
        <f t="shared" si="37"/>
        <v>45757</v>
      </c>
      <c r="V116" t="s">
        <v>39</v>
      </c>
      <c r="W116" s="28">
        <v>244</v>
      </c>
      <c r="X116" s="2">
        <v>3</v>
      </c>
      <c r="Y116" s="2">
        <v>0</v>
      </c>
      <c r="Z116" s="2">
        <v>13221.15</v>
      </c>
      <c r="AA116" s="2">
        <v>1109.3899999999999</v>
      </c>
      <c r="AB116" s="29">
        <v>0</v>
      </c>
      <c r="AC116" s="31">
        <f t="shared" si="33"/>
        <v>247</v>
      </c>
      <c r="AD116" s="30">
        <f t="shared" si="34"/>
        <v>14330.539999999999</v>
      </c>
      <c r="AE116" s="2">
        <f t="shared" si="40"/>
        <v>-30</v>
      </c>
      <c r="AF116" s="2">
        <f t="shared" si="40"/>
        <v>-1</v>
      </c>
      <c r="AG116" s="2">
        <f t="shared" si="40"/>
        <v>0</v>
      </c>
      <c r="AH116" s="2">
        <f t="shared" si="38"/>
        <v>-343.10999999999876</v>
      </c>
      <c r="AI116" s="2">
        <f t="shared" si="38"/>
        <v>-974.4699999999998</v>
      </c>
      <c r="AJ116" s="29">
        <f t="shared" si="38"/>
        <v>0</v>
      </c>
      <c r="AK116" s="31">
        <f t="shared" si="38"/>
        <v>-31</v>
      </c>
      <c r="AL116" s="31">
        <f t="shared" si="22"/>
        <v>-1317.5799999999981</v>
      </c>
      <c r="AM116" s="38">
        <f t="shared" si="41"/>
        <v>-0.12295081967213115</v>
      </c>
      <c r="AN116" s="38">
        <f t="shared" si="41"/>
        <v>-0.33333333333333331</v>
      </c>
      <c r="AO116" s="38" t="str">
        <f t="shared" si="41"/>
        <v/>
      </c>
      <c r="AP116" s="38">
        <f t="shared" si="39"/>
        <v>-2.5951600276829079E-2</v>
      </c>
      <c r="AQ116" s="38">
        <f t="shared" si="39"/>
        <v>-0.87838361622152705</v>
      </c>
      <c r="AR116" s="39" t="str">
        <f t="shared" si="39"/>
        <v/>
      </c>
      <c r="AS116" s="40">
        <f t="shared" si="39"/>
        <v>-0.12550607287449392</v>
      </c>
      <c r="AT116" s="40">
        <f t="shared" si="23"/>
        <v>-9.1942104065862007E-2</v>
      </c>
      <c r="AU116" s="119">
        <f t="shared" si="30"/>
        <v>60.177757009345797</v>
      </c>
      <c r="AV116" s="120">
        <f t="shared" si="26"/>
        <v>54.185040983606555</v>
      </c>
      <c r="AW116" s="121">
        <f t="shared" si="27"/>
        <v>5.9927160257392416</v>
      </c>
      <c r="AX116" s="119">
        <f t="shared" si="28"/>
        <v>67.460000000000008</v>
      </c>
      <c r="AY116" s="120">
        <f t="shared" si="29"/>
        <v>369.79666666666662</v>
      </c>
      <c r="AZ116" s="121">
        <f t="shared" si="35"/>
        <v>-302.33666666666659</v>
      </c>
    </row>
    <row r="117" spans="1:52" x14ac:dyDescent="0.2">
      <c r="A117" t="s">
        <v>46</v>
      </c>
      <c r="B117" t="s">
        <v>46</v>
      </c>
      <c r="C117" t="s">
        <v>70</v>
      </c>
      <c r="D117" t="s">
        <v>70</v>
      </c>
      <c r="E117" t="s">
        <v>67</v>
      </c>
      <c r="F117" s="4">
        <f t="shared" si="36"/>
        <v>46122</v>
      </c>
      <c r="G117" t="s">
        <v>40</v>
      </c>
      <c r="H117" s="28">
        <v>409</v>
      </c>
      <c r="I117" s="2">
        <v>0</v>
      </c>
      <c r="J117" s="2">
        <v>0</v>
      </c>
      <c r="K117" s="2">
        <v>19841.53</v>
      </c>
      <c r="L117" s="2">
        <v>0</v>
      </c>
      <c r="M117" s="29">
        <v>0</v>
      </c>
      <c r="N117" s="31">
        <f t="shared" si="31"/>
        <v>409</v>
      </c>
      <c r="O117" s="30">
        <f t="shared" si="32"/>
        <v>19841.53</v>
      </c>
      <c r="P117" t="s">
        <v>49</v>
      </c>
      <c r="Q117" t="s">
        <v>49</v>
      </c>
      <c r="R117" t="s">
        <v>70</v>
      </c>
      <c r="S117" t="s">
        <v>70</v>
      </c>
      <c r="T117" t="s">
        <v>67</v>
      </c>
      <c r="U117" s="4">
        <f t="shared" si="37"/>
        <v>45758</v>
      </c>
      <c r="V117" t="s">
        <v>40</v>
      </c>
      <c r="W117" s="28">
        <v>463</v>
      </c>
      <c r="X117" s="2">
        <v>1</v>
      </c>
      <c r="Y117" s="2">
        <v>0</v>
      </c>
      <c r="Z117" s="2">
        <v>25269.78</v>
      </c>
      <c r="AA117" s="2">
        <v>112.87</v>
      </c>
      <c r="AB117" s="29">
        <v>0</v>
      </c>
      <c r="AC117" s="31">
        <f t="shared" si="33"/>
        <v>464</v>
      </c>
      <c r="AD117" s="30">
        <f t="shared" si="34"/>
        <v>25382.649999999998</v>
      </c>
      <c r="AE117" s="2">
        <f t="shared" si="40"/>
        <v>-54</v>
      </c>
      <c r="AF117" s="2">
        <f t="shared" si="40"/>
        <v>-1</v>
      </c>
      <c r="AG117" s="2">
        <f t="shared" si="40"/>
        <v>0</v>
      </c>
      <c r="AH117" s="2">
        <f t="shared" si="38"/>
        <v>-5428.25</v>
      </c>
      <c r="AI117" s="2">
        <f t="shared" si="38"/>
        <v>-112.87</v>
      </c>
      <c r="AJ117" s="29">
        <f t="shared" si="38"/>
        <v>0</v>
      </c>
      <c r="AK117" s="31">
        <f t="shared" si="38"/>
        <v>-55</v>
      </c>
      <c r="AL117" s="31">
        <f t="shared" si="22"/>
        <v>-5541.119999999999</v>
      </c>
      <c r="AM117" s="38">
        <f t="shared" si="41"/>
        <v>-0.11663066954643629</v>
      </c>
      <c r="AN117" s="38">
        <f t="shared" si="41"/>
        <v>-1</v>
      </c>
      <c r="AO117" s="38" t="str">
        <f t="shared" si="41"/>
        <v/>
      </c>
      <c r="AP117" s="38">
        <f t="shared" si="39"/>
        <v>-0.21481192159171944</v>
      </c>
      <c r="AQ117" s="38">
        <f t="shared" si="39"/>
        <v>-1</v>
      </c>
      <c r="AR117" s="39" t="str">
        <f t="shared" si="39"/>
        <v/>
      </c>
      <c r="AS117" s="40">
        <f t="shared" si="39"/>
        <v>-0.11853448275862069</v>
      </c>
      <c r="AT117" s="40">
        <f t="shared" si="23"/>
        <v>-0.21830344743358157</v>
      </c>
      <c r="AU117" s="119">
        <f t="shared" si="30"/>
        <v>48.512298288508553</v>
      </c>
      <c r="AV117" s="120">
        <f t="shared" si="26"/>
        <v>54.578358531317491</v>
      </c>
      <c r="AW117" s="121">
        <f t="shared" si="27"/>
        <v>-6.0660602428089376</v>
      </c>
      <c r="AX117" s="119">
        <f t="shared" si="28"/>
        <v>0</v>
      </c>
      <c r="AY117" s="120">
        <f t="shared" si="29"/>
        <v>112.87</v>
      </c>
      <c r="AZ117" s="121">
        <f t="shared" si="35"/>
        <v>-112.87</v>
      </c>
    </row>
    <row r="118" spans="1:52" ht="13.5" thickBot="1" x14ac:dyDescent="0.25">
      <c r="A118" t="s">
        <v>46</v>
      </c>
      <c r="B118" t="s">
        <v>46</v>
      </c>
      <c r="C118" t="s">
        <v>70</v>
      </c>
      <c r="D118" t="s">
        <v>70</v>
      </c>
      <c r="E118" t="s">
        <v>67</v>
      </c>
      <c r="F118" s="59">
        <f t="shared" si="36"/>
        <v>46123</v>
      </c>
      <c r="G118" s="42" t="s">
        <v>41</v>
      </c>
      <c r="H118" s="43">
        <v>423</v>
      </c>
      <c r="I118" s="44">
        <v>1</v>
      </c>
      <c r="J118" s="44">
        <v>0</v>
      </c>
      <c r="K118" s="44">
        <v>22355.97</v>
      </c>
      <c r="L118" s="44">
        <v>167.93</v>
      </c>
      <c r="M118" s="45">
        <v>0</v>
      </c>
      <c r="N118" s="47">
        <f t="shared" si="31"/>
        <v>424</v>
      </c>
      <c r="O118" s="46">
        <f t="shared" si="32"/>
        <v>22523.9</v>
      </c>
      <c r="P118" t="s">
        <v>49</v>
      </c>
      <c r="Q118" t="s">
        <v>49</v>
      </c>
      <c r="R118" t="s">
        <v>70</v>
      </c>
      <c r="S118" t="s">
        <v>70</v>
      </c>
      <c r="T118" t="s">
        <v>67</v>
      </c>
      <c r="U118" s="59">
        <f t="shared" si="37"/>
        <v>45759</v>
      </c>
      <c r="V118" s="42" t="s">
        <v>41</v>
      </c>
      <c r="W118" s="43">
        <v>484</v>
      </c>
      <c r="X118" s="44">
        <v>3</v>
      </c>
      <c r="Y118" s="44">
        <v>0</v>
      </c>
      <c r="Z118" s="44">
        <v>25075.89</v>
      </c>
      <c r="AA118" s="44">
        <v>239.9</v>
      </c>
      <c r="AB118" s="45">
        <v>0</v>
      </c>
      <c r="AC118" s="47">
        <f t="shared" si="33"/>
        <v>487</v>
      </c>
      <c r="AD118" s="46">
        <f t="shared" si="34"/>
        <v>25315.79</v>
      </c>
      <c r="AE118" s="44">
        <f t="shared" si="40"/>
        <v>-61</v>
      </c>
      <c r="AF118" s="44">
        <f t="shared" si="40"/>
        <v>-2</v>
      </c>
      <c r="AG118" s="44">
        <f t="shared" si="40"/>
        <v>0</v>
      </c>
      <c r="AH118" s="44">
        <f t="shared" si="38"/>
        <v>-2719.9199999999983</v>
      </c>
      <c r="AI118" s="44">
        <f t="shared" si="38"/>
        <v>-71.97</v>
      </c>
      <c r="AJ118" s="45">
        <f t="shared" si="38"/>
        <v>0</v>
      </c>
      <c r="AK118" s="47">
        <f t="shared" si="38"/>
        <v>-63</v>
      </c>
      <c r="AL118" s="47">
        <f t="shared" si="38"/>
        <v>-2791.8899999999994</v>
      </c>
      <c r="AM118" s="56">
        <f t="shared" si="41"/>
        <v>-0.12603305785123967</v>
      </c>
      <c r="AN118" s="56">
        <f t="shared" si="41"/>
        <v>-0.66666666666666663</v>
      </c>
      <c r="AO118" s="56" t="str">
        <f t="shared" si="41"/>
        <v/>
      </c>
      <c r="AP118" s="56">
        <f t="shared" si="39"/>
        <v>-0.10846753594787656</v>
      </c>
      <c r="AQ118" s="56">
        <f t="shared" si="39"/>
        <v>-0.3</v>
      </c>
      <c r="AR118" s="57" t="str">
        <f t="shared" si="39"/>
        <v/>
      </c>
      <c r="AS118" s="58">
        <f t="shared" si="39"/>
        <v>-0.12936344969199179</v>
      </c>
      <c r="AT118" s="58">
        <f t="shared" si="39"/>
        <v>-0.11028255487978053</v>
      </c>
      <c r="AU118" s="122">
        <f t="shared" si="30"/>
        <v>52.85099290780142</v>
      </c>
      <c r="AV118" s="123">
        <f t="shared" si="26"/>
        <v>51.809690082644629</v>
      </c>
      <c r="AW118" s="124">
        <f t="shared" si="27"/>
        <v>1.0413028251567908</v>
      </c>
      <c r="AX118" s="122">
        <f t="shared" si="28"/>
        <v>167.93</v>
      </c>
      <c r="AY118" s="123">
        <f t="shared" si="29"/>
        <v>79.966666666666669</v>
      </c>
      <c r="AZ118" s="124">
        <f t="shared" si="35"/>
        <v>87.963333333333338</v>
      </c>
    </row>
    <row r="119" spans="1:52" x14ac:dyDescent="0.2">
      <c r="A119" t="s">
        <v>46</v>
      </c>
      <c r="B119" t="s">
        <v>46</v>
      </c>
      <c r="C119" t="s">
        <v>70</v>
      </c>
      <c r="D119" t="s">
        <v>70</v>
      </c>
      <c r="E119" t="s">
        <v>68</v>
      </c>
      <c r="F119" s="4">
        <f t="shared" si="36"/>
        <v>46124</v>
      </c>
      <c r="G119" t="s">
        <v>35</v>
      </c>
      <c r="H119" s="28">
        <v>226</v>
      </c>
      <c r="I119" s="2">
        <v>0</v>
      </c>
      <c r="J119" s="2">
        <v>0</v>
      </c>
      <c r="K119" s="2">
        <v>10730.86</v>
      </c>
      <c r="L119" s="2">
        <v>0</v>
      </c>
      <c r="M119" s="29">
        <v>0</v>
      </c>
      <c r="N119" s="31">
        <f t="shared" si="31"/>
        <v>226</v>
      </c>
      <c r="O119" s="30">
        <f t="shared" si="32"/>
        <v>10730.86</v>
      </c>
      <c r="P119" t="s">
        <v>49</v>
      </c>
      <c r="Q119" t="s">
        <v>49</v>
      </c>
      <c r="R119" t="s">
        <v>70</v>
      </c>
      <c r="S119" t="s">
        <v>70</v>
      </c>
      <c r="T119" t="s">
        <v>68</v>
      </c>
      <c r="U119" s="4">
        <f t="shared" si="37"/>
        <v>45760</v>
      </c>
      <c r="V119" t="s">
        <v>35</v>
      </c>
      <c r="W119" s="28">
        <v>215</v>
      </c>
      <c r="X119" s="2">
        <v>0</v>
      </c>
      <c r="Y119" s="2">
        <v>0</v>
      </c>
      <c r="Z119" s="2">
        <v>10848.94</v>
      </c>
      <c r="AA119" s="2">
        <v>0</v>
      </c>
      <c r="AB119" s="29">
        <v>0</v>
      </c>
      <c r="AC119" s="31">
        <f t="shared" si="33"/>
        <v>215</v>
      </c>
      <c r="AD119" s="30">
        <f t="shared" si="34"/>
        <v>10848.94</v>
      </c>
      <c r="AE119" s="2">
        <f t="shared" si="40"/>
        <v>11</v>
      </c>
      <c r="AF119" s="2">
        <f t="shared" si="40"/>
        <v>0</v>
      </c>
      <c r="AG119" s="2">
        <f t="shared" si="40"/>
        <v>0</v>
      </c>
      <c r="AH119" s="2">
        <f t="shared" si="38"/>
        <v>-118.07999999999993</v>
      </c>
      <c r="AI119" s="2">
        <f t="shared" si="38"/>
        <v>0</v>
      </c>
      <c r="AJ119" s="29">
        <f t="shared" si="38"/>
        <v>0</v>
      </c>
      <c r="AK119" s="31">
        <f t="shared" si="38"/>
        <v>11</v>
      </c>
      <c r="AL119" s="31">
        <f t="shared" si="38"/>
        <v>-118.07999999999993</v>
      </c>
      <c r="AM119" s="38">
        <f t="shared" si="41"/>
        <v>5.1162790697674418E-2</v>
      </c>
      <c r="AN119" s="38" t="str">
        <f t="shared" si="41"/>
        <v/>
      </c>
      <c r="AO119" s="38" t="str">
        <f t="shared" si="41"/>
        <v/>
      </c>
      <c r="AP119" s="38">
        <f t="shared" si="39"/>
        <v>-1.0884012631648799E-2</v>
      </c>
      <c r="AQ119" s="38" t="str">
        <f t="shared" si="39"/>
        <v/>
      </c>
      <c r="AR119" s="39" t="str">
        <f t="shared" si="39"/>
        <v/>
      </c>
      <c r="AS119" s="40">
        <f t="shared" si="39"/>
        <v>5.1162790697674418E-2</v>
      </c>
      <c r="AT119" s="40">
        <f t="shared" si="39"/>
        <v>-1.0884012631648799E-2</v>
      </c>
      <c r="AU119" s="119">
        <f t="shared" si="30"/>
        <v>47.481681415929209</v>
      </c>
      <c r="AV119" s="120">
        <f t="shared" si="26"/>
        <v>50.46018604651163</v>
      </c>
      <c r="AW119" s="121">
        <f t="shared" si="27"/>
        <v>-2.978504630582421</v>
      </c>
      <c r="AX119" s="119">
        <f t="shared" si="28"/>
        <v>0</v>
      </c>
      <c r="AY119" s="120">
        <f t="shared" si="29"/>
        <v>0</v>
      </c>
      <c r="AZ119" s="121">
        <f t="shared" si="35"/>
        <v>0</v>
      </c>
    </row>
    <row r="120" spans="1:52" x14ac:dyDescent="0.2">
      <c r="A120" t="s">
        <v>46</v>
      </c>
      <c r="B120" t="s">
        <v>46</v>
      </c>
      <c r="C120" t="s">
        <v>70</v>
      </c>
      <c r="D120" t="s">
        <v>70</v>
      </c>
      <c r="E120" t="s">
        <v>68</v>
      </c>
      <c r="F120" s="4">
        <f t="shared" si="36"/>
        <v>46125</v>
      </c>
      <c r="G120" t="s">
        <v>36</v>
      </c>
      <c r="H120" s="28">
        <v>192</v>
      </c>
      <c r="I120" s="2">
        <v>1</v>
      </c>
      <c r="J120" s="2">
        <v>0</v>
      </c>
      <c r="K120" s="2">
        <v>10672.06</v>
      </c>
      <c r="L120" s="2">
        <v>306.62</v>
      </c>
      <c r="M120" s="29">
        <v>0</v>
      </c>
      <c r="N120" s="31">
        <f t="shared" si="31"/>
        <v>193</v>
      </c>
      <c r="O120" s="30">
        <f t="shared" si="32"/>
        <v>10978.68</v>
      </c>
      <c r="P120" t="s">
        <v>49</v>
      </c>
      <c r="Q120" t="s">
        <v>49</v>
      </c>
      <c r="R120" t="s">
        <v>70</v>
      </c>
      <c r="S120" t="s">
        <v>70</v>
      </c>
      <c r="T120" t="s">
        <v>68</v>
      </c>
      <c r="U120" s="4">
        <f t="shared" si="37"/>
        <v>45761</v>
      </c>
      <c r="V120" t="s">
        <v>36</v>
      </c>
      <c r="W120" s="28">
        <v>199</v>
      </c>
      <c r="X120" s="2">
        <v>0</v>
      </c>
      <c r="Y120" s="2">
        <v>0</v>
      </c>
      <c r="Z120" s="2">
        <v>10318.09</v>
      </c>
      <c r="AA120" s="2">
        <v>0</v>
      </c>
      <c r="AB120" s="29">
        <v>0</v>
      </c>
      <c r="AC120" s="31">
        <f t="shared" si="33"/>
        <v>199</v>
      </c>
      <c r="AD120" s="30">
        <f t="shared" si="34"/>
        <v>10318.09</v>
      </c>
      <c r="AE120" s="2">
        <f t="shared" si="40"/>
        <v>-7</v>
      </c>
      <c r="AF120" s="2">
        <f t="shared" si="40"/>
        <v>1</v>
      </c>
      <c r="AG120" s="2">
        <f t="shared" si="40"/>
        <v>0</v>
      </c>
      <c r="AH120" s="2">
        <f t="shared" si="38"/>
        <v>353.96999999999935</v>
      </c>
      <c r="AI120" s="2">
        <f t="shared" si="38"/>
        <v>306.62</v>
      </c>
      <c r="AJ120" s="29">
        <f t="shared" si="38"/>
        <v>0</v>
      </c>
      <c r="AK120" s="31">
        <f t="shared" si="38"/>
        <v>-6</v>
      </c>
      <c r="AL120" s="31">
        <f t="shared" si="38"/>
        <v>660.59000000000015</v>
      </c>
      <c r="AM120" s="38">
        <f t="shared" si="41"/>
        <v>-3.5175879396984924E-2</v>
      </c>
      <c r="AN120" s="38" t="str">
        <f t="shared" si="41"/>
        <v/>
      </c>
      <c r="AO120" s="38" t="str">
        <f t="shared" si="41"/>
        <v/>
      </c>
      <c r="AP120" s="38">
        <f t="shared" si="39"/>
        <v>3.4305767831061693E-2</v>
      </c>
      <c r="AQ120" s="38" t="str">
        <f t="shared" si="39"/>
        <v/>
      </c>
      <c r="AR120" s="39" t="str">
        <f t="shared" si="39"/>
        <v/>
      </c>
      <c r="AS120" s="40">
        <f t="shared" si="39"/>
        <v>-3.015075376884422E-2</v>
      </c>
      <c r="AT120" s="40">
        <f t="shared" si="39"/>
        <v>6.4022508041701523E-2</v>
      </c>
      <c r="AU120" s="119">
        <f t="shared" si="30"/>
        <v>55.583645833333328</v>
      </c>
      <c r="AV120" s="120">
        <f t="shared" si="26"/>
        <v>51.849698492462309</v>
      </c>
      <c r="AW120" s="121">
        <f t="shared" si="27"/>
        <v>3.7339473408710191</v>
      </c>
      <c r="AX120" s="119">
        <f t="shared" si="28"/>
        <v>306.62</v>
      </c>
      <c r="AY120" s="120">
        <f t="shared" si="29"/>
        <v>0</v>
      </c>
      <c r="AZ120" s="121">
        <f t="shared" si="35"/>
        <v>306.62</v>
      </c>
    </row>
    <row r="121" spans="1:52" x14ac:dyDescent="0.2">
      <c r="A121" t="s">
        <v>46</v>
      </c>
      <c r="B121" t="s">
        <v>46</v>
      </c>
      <c r="C121" t="s">
        <v>70</v>
      </c>
      <c r="D121" t="s">
        <v>70</v>
      </c>
      <c r="E121" t="s">
        <v>68</v>
      </c>
      <c r="F121" s="4">
        <f t="shared" si="36"/>
        <v>46126</v>
      </c>
      <c r="G121" t="s">
        <v>37</v>
      </c>
      <c r="H121" s="28">
        <v>156</v>
      </c>
      <c r="I121" s="2">
        <v>2</v>
      </c>
      <c r="J121" s="2">
        <v>0</v>
      </c>
      <c r="K121" s="2">
        <v>7725.43</v>
      </c>
      <c r="L121" s="2">
        <v>685.39</v>
      </c>
      <c r="M121" s="29">
        <v>0</v>
      </c>
      <c r="N121" s="31">
        <f t="shared" si="31"/>
        <v>158</v>
      </c>
      <c r="O121" s="30">
        <f t="shared" si="32"/>
        <v>8410.82</v>
      </c>
      <c r="P121" t="s">
        <v>49</v>
      </c>
      <c r="Q121" t="s">
        <v>49</v>
      </c>
      <c r="R121" t="s">
        <v>70</v>
      </c>
      <c r="S121" t="s">
        <v>70</v>
      </c>
      <c r="T121" t="s">
        <v>68</v>
      </c>
      <c r="U121" s="4">
        <f t="shared" si="37"/>
        <v>45762</v>
      </c>
      <c r="V121" t="s">
        <v>37</v>
      </c>
      <c r="W121" s="28">
        <v>164</v>
      </c>
      <c r="X121" s="2">
        <v>3</v>
      </c>
      <c r="Y121" s="2">
        <v>0</v>
      </c>
      <c r="Z121" s="2">
        <v>9476.81</v>
      </c>
      <c r="AA121" s="2">
        <v>632.09999999999991</v>
      </c>
      <c r="AB121" s="29">
        <v>0</v>
      </c>
      <c r="AC121" s="31">
        <f t="shared" si="33"/>
        <v>167</v>
      </c>
      <c r="AD121" s="30">
        <f t="shared" si="34"/>
        <v>10108.91</v>
      </c>
      <c r="AE121" s="2">
        <f t="shared" si="40"/>
        <v>-8</v>
      </c>
      <c r="AF121" s="2">
        <f t="shared" si="40"/>
        <v>-1</v>
      </c>
      <c r="AG121" s="2">
        <f t="shared" si="40"/>
        <v>0</v>
      </c>
      <c r="AH121" s="2">
        <f t="shared" si="38"/>
        <v>-1751.3799999999992</v>
      </c>
      <c r="AI121" s="2">
        <f t="shared" si="38"/>
        <v>53.290000000000077</v>
      </c>
      <c r="AJ121" s="29">
        <f t="shared" si="38"/>
        <v>0</v>
      </c>
      <c r="AK121" s="31">
        <f t="shared" si="38"/>
        <v>-9</v>
      </c>
      <c r="AL121" s="31">
        <f t="shared" si="38"/>
        <v>-1698.0900000000001</v>
      </c>
      <c r="AM121" s="38">
        <f t="shared" si="41"/>
        <v>-4.878048780487805E-2</v>
      </c>
      <c r="AN121" s="38">
        <f t="shared" si="41"/>
        <v>-0.33333333333333331</v>
      </c>
      <c r="AO121" s="38" t="str">
        <f t="shared" si="41"/>
        <v/>
      </c>
      <c r="AP121" s="38">
        <f t="shared" si="39"/>
        <v>-0.18480691287469089</v>
      </c>
      <c r="AQ121" s="38">
        <f t="shared" si="39"/>
        <v>8.430628065179574E-2</v>
      </c>
      <c r="AR121" s="39" t="str">
        <f t="shared" si="39"/>
        <v/>
      </c>
      <c r="AS121" s="40">
        <f t="shared" si="39"/>
        <v>-5.3892215568862277E-2</v>
      </c>
      <c r="AT121" s="40">
        <f t="shared" si="39"/>
        <v>-0.16797953488556136</v>
      </c>
      <c r="AU121" s="119">
        <f t="shared" si="30"/>
        <v>49.521987179487184</v>
      </c>
      <c r="AV121" s="120">
        <f t="shared" si="26"/>
        <v>57.785426829268289</v>
      </c>
      <c r="AW121" s="121">
        <f t="shared" si="27"/>
        <v>-8.2634396497811053</v>
      </c>
      <c r="AX121" s="119">
        <f t="shared" si="28"/>
        <v>342.69499999999999</v>
      </c>
      <c r="AY121" s="120">
        <f t="shared" si="29"/>
        <v>210.69999999999996</v>
      </c>
      <c r="AZ121" s="121">
        <f t="shared" si="35"/>
        <v>131.99500000000003</v>
      </c>
    </row>
    <row r="122" spans="1:52" x14ac:dyDescent="0.2">
      <c r="A122" t="s">
        <v>46</v>
      </c>
      <c r="B122" t="s">
        <v>46</v>
      </c>
      <c r="C122" t="s">
        <v>70</v>
      </c>
      <c r="D122" t="s">
        <v>70</v>
      </c>
      <c r="E122" t="s">
        <v>68</v>
      </c>
      <c r="F122" s="4">
        <f t="shared" si="36"/>
        <v>46127</v>
      </c>
      <c r="G122" t="s">
        <v>38</v>
      </c>
      <c r="H122" s="28">
        <v>186</v>
      </c>
      <c r="I122" s="2">
        <v>3</v>
      </c>
      <c r="J122" s="2">
        <v>0</v>
      </c>
      <c r="K122" s="2">
        <v>10883.32</v>
      </c>
      <c r="L122" s="2">
        <v>870.16</v>
      </c>
      <c r="M122" s="29">
        <v>0</v>
      </c>
      <c r="N122" s="31">
        <f t="shared" si="31"/>
        <v>189</v>
      </c>
      <c r="O122" s="30">
        <f t="shared" si="32"/>
        <v>11753.48</v>
      </c>
      <c r="P122" t="s">
        <v>49</v>
      </c>
      <c r="Q122" t="s">
        <v>49</v>
      </c>
      <c r="R122" t="s">
        <v>70</v>
      </c>
      <c r="S122" t="s">
        <v>70</v>
      </c>
      <c r="T122" t="s">
        <v>68</v>
      </c>
      <c r="U122" s="4">
        <f t="shared" si="37"/>
        <v>45763</v>
      </c>
      <c r="V122" t="s">
        <v>38</v>
      </c>
      <c r="W122" s="28">
        <v>204</v>
      </c>
      <c r="X122" s="2">
        <v>8</v>
      </c>
      <c r="Y122" s="2">
        <v>0</v>
      </c>
      <c r="Z122" s="2">
        <v>11249.3</v>
      </c>
      <c r="AA122" s="2">
        <v>1409.29</v>
      </c>
      <c r="AB122" s="29">
        <v>0</v>
      </c>
      <c r="AC122" s="31">
        <f t="shared" si="33"/>
        <v>212</v>
      </c>
      <c r="AD122" s="30">
        <f t="shared" si="34"/>
        <v>12658.59</v>
      </c>
      <c r="AE122" s="2">
        <f t="shared" si="40"/>
        <v>-18</v>
      </c>
      <c r="AF122" s="2">
        <f t="shared" si="40"/>
        <v>-5</v>
      </c>
      <c r="AG122" s="2">
        <f t="shared" si="40"/>
        <v>0</v>
      </c>
      <c r="AH122" s="2">
        <f t="shared" si="38"/>
        <v>-365.97999999999956</v>
      </c>
      <c r="AI122" s="2">
        <f t="shared" si="38"/>
        <v>-539.13</v>
      </c>
      <c r="AJ122" s="29">
        <f t="shared" si="38"/>
        <v>0</v>
      </c>
      <c r="AK122" s="31">
        <f t="shared" si="38"/>
        <v>-23</v>
      </c>
      <c r="AL122" s="31">
        <f t="shared" si="38"/>
        <v>-905.11000000000058</v>
      </c>
      <c r="AM122" s="38">
        <f t="shared" si="41"/>
        <v>-8.8235294117647065E-2</v>
      </c>
      <c r="AN122" s="38">
        <f t="shared" si="41"/>
        <v>-0.625</v>
      </c>
      <c r="AO122" s="38" t="str">
        <f t="shared" si="41"/>
        <v/>
      </c>
      <c r="AP122" s="38">
        <f t="shared" si="39"/>
        <v>-3.25335798671917E-2</v>
      </c>
      <c r="AQ122" s="38">
        <f t="shared" si="39"/>
        <v>-0.38255433587125431</v>
      </c>
      <c r="AR122" s="39" t="str">
        <f t="shared" si="39"/>
        <v/>
      </c>
      <c r="AS122" s="40">
        <f t="shared" si="39"/>
        <v>-0.10849056603773585</v>
      </c>
      <c r="AT122" s="40">
        <f t="shared" si="39"/>
        <v>-7.1501644337955542E-2</v>
      </c>
      <c r="AU122" s="119">
        <f t="shared" si="30"/>
        <v>58.512473118279566</v>
      </c>
      <c r="AV122" s="120">
        <f t="shared" si="26"/>
        <v>55.143627450980389</v>
      </c>
      <c r="AW122" s="121">
        <f t="shared" si="27"/>
        <v>3.3688456672991762</v>
      </c>
      <c r="AX122" s="119">
        <f t="shared" si="28"/>
        <v>290.05333333333334</v>
      </c>
      <c r="AY122" s="120">
        <f t="shared" si="29"/>
        <v>176.16125</v>
      </c>
      <c r="AZ122" s="121">
        <f t="shared" si="35"/>
        <v>113.89208333333335</v>
      </c>
    </row>
    <row r="123" spans="1:52" x14ac:dyDescent="0.2">
      <c r="A123" t="s">
        <v>46</v>
      </c>
      <c r="B123" t="s">
        <v>46</v>
      </c>
      <c r="C123" t="s">
        <v>70</v>
      </c>
      <c r="D123" t="s">
        <v>70</v>
      </c>
      <c r="E123" t="s">
        <v>68</v>
      </c>
      <c r="F123" s="4">
        <f t="shared" si="36"/>
        <v>46128</v>
      </c>
      <c r="G123" t="s">
        <v>39</v>
      </c>
      <c r="H123" s="28">
        <v>223</v>
      </c>
      <c r="I123" s="2">
        <v>5</v>
      </c>
      <c r="J123" s="2">
        <v>0</v>
      </c>
      <c r="K123" s="2">
        <v>11428.97</v>
      </c>
      <c r="L123" s="2">
        <v>922.4</v>
      </c>
      <c r="M123" s="29">
        <v>0</v>
      </c>
      <c r="N123" s="31">
        <f t="shared" si="31"/>
        <v>228</v>
      </c>
      <c r="O123" s="30">
        <f t="shared" si="32"/>
        <v>12351.369999999999</v>
      </c>
      <c r="P123" t="s">
        <v>49</v>
      </c>
      <c r="Q123" t="s">
        <v>49</v>
      </c>
      <c r="R123" t="s">
        <v>70</v>
      </c>
      <c r="S123" t="s">
        <v>70</v>
      </c>
      <c r="T123" t="s">
        <v>68</v>
      </c>
      <c r="U123" s="4">
        <f t="shared" si="37"/>
        <v>45764</v>
      </c>
      <c r="V123" t="s">
        <v>39</v>
      </c>
      <c r="W123" s="28">
        <v>294</v>
      </c>
      <c r="X123" s="2">
        <v>4</v>
      </c>
      <c r="Y123" s="2">
        <v>0</v>
      </c>
      <c r="Z123" s="2">
        <v>16758.920000000002</v>
      </c>
      <c r="AA123" s="2">
        <v>399.63</v>
      </c>
      <c r="AB123" s="29">
        <v>0</v>
      </c>
      <c r="AC123" s="31">
        <f t="shared" si="33"/>
        <v>298</v>
      </c>
      <c r="AD123" s="30">
        <f t="shared" si="34"/>
        <v>17158.550000000003</v>
      </c>
      <c r="AE123" s="2">
        <f t="shared" si="40"/>
        <v>-71</v>
      </c>
      <c r="AF123" s="2">
        <f t="shared" si="40"/>
        <v>1</v>
      </c>
      <c r="AG123" s="2">
        <f t="shared" si="40"/>
        <v>0</v>
      </c>
      <c r="AH123" s="2">
        <f t="shared" si="38"/>
        <v>-5329.9500000000025</v>
      </c>
      <c r="AI123" s="2">
        <f t="shared" si="38"/>
        <v>522.77</v>
      </c>
      <c r="AJ123" s="29">
        <f t="shared" si="38"/>
        <v>0</v>
      </c>
      <c r="AK123" s="31">
        <f t="shared" si="38"/>
        <v>-70</v>
      </c>
      <c r="AL123" s="31">
        <f t="shared" si="38"/>
        <v>-4807.1800000000039</v>
      </c>
      <c r="AM123" s="38">
        <f t="shared" si="41"/>
        <v>-0.24149659863945577</v>
      </c>
      <c r="AN123" s="38">
        <f t="shared" si="41"/>
        <v>0.25</v>
      </c>
      <c r="AO123" s="38" t="str">
        <f t="shared" si="41"/>
        <v/>
      </c>
      <c r="AP123" s="38">
        <f t="shared" si="39"/>
        <v>-0.31803660379069787</v>
      </c>
      <c r="AQ123" s="38">
        <f t="shared" si="39"/>
        <v>1.3081350248980306</v>
      </c>
      <c r="AR123" s="39" t="str">
        <f t="shared" si="39"/>
        <v/>
      </c>
      <c r="AS123" s="40">
        <f t="shared" si="39"/>
        <v>-0.2348993288590604</v>
      </c>
      <c r="AT123" s="40">
        <f t="shared" si="39"/>
        <v>-0.28016236803226396</v>
      </c>
      <c r="AU123" s="119">
        <f t="shared" si="30"/>
        <v>51.250986547085198</v>
      </c>
      <c r="AV123" s="120">
        <f t="shared" si="26"/>
        <v>57.003129251700685</v>
      </c>
      <c r="AW123" s="121">
        <f t="shared" si="27"/>
        <v>-5.7521427046154869</v>
      </c>
      <c r="AX123" s="119">
        <f t="shared" si="28"/>
        <v>184.48</v>
      </c>
      <c r="AY123" s="120">
        <f t="shared" si="29"/>
        <v>99.907499999999999</v>
      </c>
      <c r="AZ123" s="121">
        <f t="shared" si="35"/>
        <v>84.572499999999991</v>
      </c>
    </row>
    <row r="124" spans="1:52" x14ac:dyDescent="0.2">
      <c r="A124" t="s">
        <v>46</v>
      </c>
      <c r="B124" t="s">
        <v>46</v>
      </c>
      <c r="C124" t="s">
        <v>70</v>
      </c>
      <c r="D124" t="s">
        <v>70</v>
      </c>
      <c r="E124" t="s">
        <v>68</v>
      </c>
      <c r="F124" s="4">
        <f t="shared" si="36"/>
        <v>46129</v>
      </c>
      <c r="G124" t="s">
        <v>40</v>
      </c>
      <c r="H124" s="28">
        <v>354</v>
      </c>
      <c r="I124" s="2">
        <v>3</v>
      </c>
      <c r="J124" s="2">
        <v>0</v>
      </c>
      <c r="K124" s="2">
        <v>19112.78</v>
      </c>
      <c r="L124" s="2">
        <v>313.79000000000002</v>
      </c>
      <c r="M124" s="29">
        <v>0</v>
      </c>
      <c r="N124" s="31">
        <f t="shared" si="31"/>
        <v>357</v>
      </c>
      <c r="O124" s="30">
        <f t="shared" si="32"/>
        <v>19426.57</v>
      </c>
      <c r="P124" t="s">
        <v>49</v>
      </c>
      <c r="Q124" t="s">
        <v>49</v>
      </c>
      <c r="R124" t="s">
        <v>70</v>
      </c>
      <c r="S124" t="s">
        <v>70</v>
      </c>
      <c r="T124" t="s">
        <v>68</v>
      </c>
      <c r="U124" s="4">
        <f t="shared" si="37"/>
        <v>45765</v>
      </c>
      <c r="V124" t="s">
        <v>40</v>
      </c>
      <c r="W124" s="28">
        <v>435</v>
      </c>
      <c r="X124" s="2">
        <v>1</v>
      </c>
      <c r="Y124" s="2">
        <v>0</v>
      </c>
      <c r="Z124" s="2">
        <v>25121.97</v>
      </c>
      <c r="AA124" s="2">
        <v>286.88</v>
      </c>
      <c r="AB124" s="29">
        <v>0</v>
      </c>
      <c r="AC124" s="31">
        <f t="shared" si="33"/>
        <v>436</v>
      </c>
      <c r="AD124" s="30">
        <f t="shared" si="34"/>
        <v>25408.850000000002</v>
      </c>
      <c r="AE124" s="2">
        <f t="shared" si="40"/>
        <v>-81</v>
      </c>
      <c r="AF124" s="2">
        <f t="shared" si="40"/>
        <v>2</v>
      </c>
      <c r="AG124" s="2">
        <f t="shared" si="40"/>
        <v>0</v>
      </c>
      <c r="AH124" s="2">
        <f t="shared" si="38"/>
        <v>-6009.1900000000023</v>
      </c>
      <c r="AI124" s="2">
        <f t="shared" si="38"/>
        <v>26.910000000000025</v>
      </c>
      <c r="AJ124" s="29">
        <f t="shared" si="38"/>
        <v>0</v>
      </c>
      <c r="AK124" s="31">
        <f t="shared" si="38"/>
        <v>-79</v>
      </c>
      <c r="AL124" s="31">
        <f t="shared" si="38"/>
        <v>-5982.2800000000025</v>
      </c>
      <c r="AM124" s="38">
        <f t="shared" si="41"/>
        <v>-0.18620689655172415</v>
      </c>
      <c r="AN124" s="38">
        <f t="shared" si="41"/>
        <v>2</v>
      </c>
      <c r="AO124" s="38" t="str">
        <f t="shared" si="41"/>
        <v/>
      </c>
      <c r="AP124" s="38">
        <f t="shared" si="39"/>
        <v>-0.23920058817043416</v>
      </c>
      <c r="AQ124" s="38">
        <f t="shared" si="39"/>
        <v>9.3802286670384913E-2</v>
      </c>
      <c r="AR124" s="39" t="str">
        <f t="shared" si="39"/>
        <v/>
      </c>
      <c r="AS124" s="40">
        <f t="shared" si="39"/>
        <v>-0.18119266055045871</v>
      </c>
      <c r="AT124" s="40">
        <f t="shared" si="39"/>
        <v>-0.23544080113818619</v>
      </c>
      <c r="AU124" s="119">
        <f t="shared" si="30"/>
        <v>53.990903954802256</v>
      </c>
      <c r="AV124" s="120">
        <f t="shared" si="26"/>
        <v>57.751655172413798</v>
      </c>
      <c r="AW124" s="121">
        <f t="shared" si="27"/>
        <v>-3.7607512176115421</v>
      </c>
      <c r="AX124" s="119">
        <f t="shared" si="28"/>
        <v>104.59666666666668</v>
      </c>
      <c r="AY124" s="120">
        <f t="shared" si="29"/>
        <v>286.88</v>
      </c>
      <c r="AZ124" s="121">
        <f t="shared" si="35"/>
        <v>-182.2833333333333</v>
      </c>
    </row>
    <row r="125" spans="1:52" ht="13.5" thickBot="1" x14ac:dyDescent="0.25">
      <c r="A125" t="s">
        <v>46</v>
      </c>
      <c r="B125" t="s">
        <v>46</v>
      </c>
      <c r="C125" t="s">
        <v>70</v>
      </c>
      <c r="D125" t="s">
        <v>70</v>
      </c>
      <c r="E125" t="s">
        <v>68</v>
      </c>
      <c r="F125" s="59">
        <f t="shared" si="36"/>
        <v>46130</v>
      </c>
      <c r="G125" s="42" t="s">
        <v>41</v>
      </c>
      <c r="H125" s="43">
        <v>473</v>
      </c>
      <c r="I125" s="44">
        <v>0</v>
      </c>
      <c r="J125" s="44">
        <v>0</v>
      </c>
      <c r="K125" s="44">
        <v>26533.57</v>
      </c>
      <c r="L125" s="44">
        <v>0</v>
      </c>
      <c r="M125" s="45">
        <v>0</v>
      </c>
      <c r="N125" s="47">
        <f t="shared" si="31"/>
        <v>473</v>
      </c>
      <c r="O125" s="46">
        <f t="shared" si="32"/>
        <v>26533.57</v>
      </c>
      <c r="P125" t="s">
        <v>49</v>
      </c>
      <c r="Q125" t="s">
        <v>49</v>
      </c>
      <c r="R125" t="s">
        <v>70</v>
      </c>
      <c r="S125" t="s">
        <v>70</v>
      </c>
      <c r="T125" t="s">
        <v>68</v>
      </c>
      <c r="U125" s="59">
        <f t="shared" si="37"/>
        <v>45766</v>
      </c>
      <c r="V125" s="42" t="s">
        <v>41</v>
      </c>
      <c r="W125" s="43">
        <v>506</v>
      </c>
      <c r="X125" s="44">
        <v>5</v>
      </c>
      <c r="Y125" s="44">
        <v>0</v>
      </c>
      <c r="Z125" s="44">
        <v>28638.26</v>
      </c>
      <c r="AA125" s="44">
        <v>1122.57</v>
      </c>
      <c r="AB125" s="45">
        <v>0</v>
      </c>
      <c r="AC125" s="47">
        <f t="shared" si="33"/>
        <v>511</v>
      </c>
      <c r="AD125" s="46">
        <f t="shared" si="34"/>
        <v>29760.829999999998</v>
      </c>
      <c r="AE125" s="44">
        <f t="shared" si="40"/>
        <v>-33</v>
      </c>
      <c r="AF125" s="44">
        <f t="shared" si="40"/>
        <v>-5</v>
      </c>
      <c r="AG125" s="44">
        <f t="shared" si="40"/>
        <v>0</v>
      </c>
      <c r="AH125" s="44">
        <f t="shared" si="38"/>
        <v>-2104.6899999999987</v>
      </c>
      <c r="AI125" s="44">
        <f t="shared" si="38"/>
        <v>-1122.57</v>
      </c>
      <c r="AJ125" s="45">
        <f t="shared" si="38"/>
        <v>0</v>
      </c>
      <c r="AK125" s="47">
        <f t="shared" si="38"/>
        <v>-38</v>
      </c>
      <c r="AL125" s="47">
        <f t="shared" si="38"/>
        <v>-3227.2599999999984</v>
      </c>
      <c r="AM125" s="56">
        <f t="shared" si="41"/>
        <v>-6.5217391304347824E-2</v>
      </c>
      <c r="AN125" s="56">
        <f t="shared" si="41"/>
        <v>-1</v>
      </c>
      <c r="AO125" s="56" t="str">
        <f t="shared" si="41"/>
        <v/>
      </c>
      <c r="AP125" s="56">
        <f t="shared" si="39"/>
        <v>-7.3492244291377989E-2</v>
      </c>
      <c r="AQ125" s="56">
        <f t="shared" si="39"/>
        <v>-1</v>
      </c>
      <c r="AR125" s="57" t="str">
        <f t="shared" si="39"/>
        <v/>
      </c>
      <c r="AS125" s="58">
        <f t="shared" si="39"/>
        <v>-7.4363992172211346E-2</v>
      </c>
      <c r="AT125" s="58">
        <f t="shared" si="39"/>
        <v>-0.10843985197993465</v>
      </c>
      <c r="AU125" s="122">
        <f t="shared" si="30"/>
        <v>56.096342494714584</v>
      </c>
      <c r="AV125" s="123">
        <f t="shared" si="26"/>
        <v>56.597351778656126</v>
      </c>
      <c r="AW125" s="124">
        <f t="shared" si="27"/>
        <v>-0.50100928394154209</v>
      </c>
      <c r="AX125" s="122">
        <f t="shared" si="28"/>
        <v>0</v>
      </c>
      <c r="AY125" s="123">
        <f t="shared" si="29"/>
        <v>224.51399999999998</v>
      </c>
      <c r="AZ125" s="124">
        <f t="shared" si="35"/>
        <v>-224.51399999999998</v>
      </c>
    </row>
    <row r="126" spans="1:52" x14ac:dyDescent="0.2">
      <c r="A126" t="s">
        <v>46</v>
      </c>
      <c r="B126" t="s">
        <v>46</v>
      </c>
      <c r="C126" t="s">
        <v>70</v>
      </c>
      <c r="D126" t="s">
        <v>70</v>
      </c>
      <c r="E126" t="s">
        <v>69</v>
      </c>
      <c r="F126" s="4">
        <f t="shared" si="36"/>
        <v>46131</v>
      </c>
      <c r="G126" t="s">
        <v>35</v>
      </c>
      <c r="H126" s="28">
        <v>233</v>
      </c>
      <c r="I126" s="2">
        <v>0</v>
      </c>
      <c r="J126" s="2">
        <v>0</v>
      </c>
      <c r="K126" s="2">
        <v>11930.869999999999</v>
      </c>
      <c r="L126" s="2">
        <v>0</v>
      </c>
      <c r="M126" s="29">
        <v>0</v>
      </c>
      <c r="N126" s="31">
        <f t="shared" si="31"/>
        <v>233</v>
      </c>
      <c r="O126" s="30">
        <f t="shared" si="32"/>
        <v>11930.869999999999</v>
      </c>
      <c r="P126" t="s">
        <v>49</v>
      </c>
      <c r="Q126" t="s">
        <v>49</v>
      </c>
      <c r="R126" t="s">
        <v>70</v>
      </c>
      <c r="S126" t="s">
        <v>70</v>
      </c>
      <c r="T126" t="s">
        <v>69</v>
      </c>
      <c r="U126" s="4">
        <f t="shared" si="37"/>
        <v>45767</v>
      </c>
      <c r="V126" t="s">
        <v>35</v>
      </c>
      <c r="W126" s="28">
        <v>138</v>
      </c>
      <c r="X126" s="2">
        <v>0</v>
      </c>
      <c r="Y126" s="2">
        <v>0</v>
      </c>
      <c r="Z126" s="2">
        <v>6697.52</v>
      </c>
      <c r="AA126" s="2">
        <v>0</v>
      </c>
      <c r="AB126" s="29">
        <v>0</v>
      </c>
      <c r="AC126" s="31">
        <f t="shared" si="33"/>
        <v>138</v>
      </c>
      <c r="AD126" s="30">
        <f t="shared" si="34"/>
        <v>6697.52</v>
      </c>
      <c r="AE126" s="2">
        <f t="shared" si="40"/>
        <v>95</v>
      </c>
      <c r="AF126" s="2">
        <f t="shared" si="40"/>
        <v>0</v>
      </c>
      <c r="AG126" s="2">
        <f t="shared" si="40"/>
        <v>0</v>
      </c>
      <c r="AH126" s="2">
        <f t="shared" si="38"/>
        <v>5233.3499999999985</v>
      </c>
      <c r="AI126" s="2">
        <f t="shared" si="38"/>
        <v>0</v>
      </c>
      <c r="AJ126" s="29">
        <f t="shared" si="38"/>
        <v>0</v>
      </c>
      <c r="AK126" s="31">
        <f t="shared" si="38"/>
        <v>95</v>
      </c>
      <c r="AL126" s="31">
        <f t="shared" si="38"/>
        <v>5233.3499999999985</v>
      </c>
      <c r="AM126" s="38">
        <f t="shared" si="41"/>
        <v>0.68840579710144922</v>
      </c>
      <c r="AN126" s="38" t="str">
        <f t="shared" si="41"/>
        <v/>
      </c>
      <c r="AO126" s="38" t="str">
        <f t="shared" si="41"/>
        <v/>
      </c>
      <c r="AP126" s="38">
        <f t="shared" si="39"/>
        <v>0.78138624446063587</v>
      </c>
      <c r="AQ126" s="38" t="str">
        <f t="shared" si="39"/>
        <v/>
      </c>
      <c r="AR126" s="39" t="str">
        <f t="shared" si="39"/>
        <v/>
      </c>
      <c r="AS126" s="40">
        <f t="shared" si="39"/>
        <v>0.68840579710144922</v>
      </c>
      <c r="AT126" s="40">
        <f t="shared" si="39"/>
        <v>0.78138624446063587</v>
      </c>
      <c r="AU126" s="119">
        <f t="shared" si="30"/>
        <v>51.205450643776821</v>
      </c>
      <c r="AV126" s="120">
        <f t="shared" si="26"/>
        <v>48.532753623188412</v>
      </c>
      <c r="AW126" s="121">
        <f t="shared" si="27"/>
        <v>2.6726970205884086</v>
      </c>
      <c r="AX126" s="119">
        <f t="shared" si="28"/>
        <v>0</v>
      </c>
      <c r="AY126" s="120">
        <f t="shared" si="29"/>
        <v>0</v>
      </c>
      <c r="AZ126" s="121">
        <f t="shared" si="35"/>
        <v>0</v>
      </c>
    </row>
    <row r="127" spans="1:52" x14ac:dyDescent="0.2">
      <c r="A127" t="s">
        <v>46</v>
      </c>
      <c r="B127" t="s">
        <v>46</v>
      </c>
      <c r="C127" t="s">
        <v>70</v>
      </c>
      <c r="D127" t="s">
        <v>70</v>
      </c>
      <c r="E127" t="s">
        <v>69</v>
      </c>
      <c r="F127" s="4">
        <f t="shared" si="36"/>
        <v>46132</v>
      </c>
      <c r="G127" t="s">
        <v>36</v>
      </c>
      <c r="H127" s="28">
        <v>215</v>
      </c>
      <c r="I127" s="2">
        <v>1</v>
      </c>
      <c r="J127" s="2">
        <v>0</v>
      </c>
      <c r="K127" s="2">
        <v>11145.41</v>
      </c>
      <c r="L127" s="2">
        <v>119.96</v>
      </c>
      <c r="M127" s="29">
        <v>0</v>
      </c>
      <c r="N127" s="31">
        <f t="shared" si="31"/>
        <v>216</v>
      </c>
      <c r="O127" s="30">
        <f t="shared" si="32"/>
        <v>11265.369999999999</v>
      </c>
      <c r="P127" t="s">
        <v>49</v>
      </c>
      <c r="Q127" t="s">
        <v>49</v>
      </c>
      <c r="R127" t="s">
        <v>70</v>
      </c>
      <c r="S127" t="s">
        <v>70</v>
      </c>
      <c r="T127" t="s">
        <v>69</v>
      </c>
      <c r="U127" s="4">
        <f t="shared" si="37"/>
        <v>45768</v>
      </c>
      <c r="V127" t="s">
        <v>36</v>
      </c>
      <c r="W127" s="28">
        <v>175</v>
      </c>
      <c r="X127" s="2">
        <v>0</v>
      </c>
      <c r="Y127" s="2">
        <v>0</v>
      </c>
      <c r="Z127" s="2">
        <v>9436.99</v>
      </c>
      <c r="AA127" s="2">
        <v>0</v>
      </c>
      <c r="AB127" s="29">
        <v>0</v>
      </c>
      <c r="AC127" s="31">
        <f t="shared" si="33"/>
        <v>175</v>
      </c>
      <c r="AD127" s="30">
        <f t="shared" si="34"/>
        <v>9436.99</v>
      </c>
      <c r="AE127" s="2">
        <f t="shared" si="40"/>
        <v>40</v>
      </c>
      <c r="AF127" s="2">
        <f t="shared" si="40"/>
        <v>1</v>
      </c>
      <c r="AG127" s="2">
        <f t="shared" si="40"/>
        <v>0</v>
      </c>
      <c r="AH127" s="2">
        <f t="shared" si="38"/>
        <v>1708.42</v>
      </c>
      <c r="AI127" s="2">
        <f t="shared" si="38"/>
        <v>119.96</v>
      </c>
      <c r="AJ127" s="29">
        <f t="shared" si="38"/>
        <v>0</v>
      </c>
      <c r="AK127" s="31">
        <f t="shared" si="38"/>
        <v>41</v>
      </c>
      <c r="AL127" s="31">
        <f t="shared" si="38"/>
        <v>1828.3799999999992</v>
      </c>
      <c r="AM127" s="38">
        <f t="shared" si="41"/>
        <v>0.22857142857142856</v>
      </c>
      <c r="AN127" s="38" t="str">
        <f t="shared" si="41"/>
        <v/>
      </c>
      <c r="AO127" s="38" t="str">
        <f t="shared" si="41"/>
        <v/>
      </c>
      <c r="AP127" s="38">
        <f t="shared" si="39"/>
        <v>0.18103441881362597</v>
      </c>
      <c r="AQ127" s="38" t="str">
        <f t="shared" si="39"/>
        <v/>
      </c>
      <c r="AR127" s="39" t="str">
        <f t="shared" si="39"/>
        <v/>
      </c>
      <c r="AS127" s="40">
        <f t="shared" si="39"/>
        <v>0.23428571428571429</v>
      </c>
      <c r="AT127" s="40">
        <f t="shared" si="39"/>
        <v>0.19374609912694613</v>
      </c>
      <c r="AU127" s="119">
        <f t="shared" si="30"/>
        <v>51.839116279069763</v>
      </c>
      <c r="AV127" s="120">
        <f t="shared" si="26"/>
        <v>53.925657142857141</v>
      </c>
      <c r="AW127" s="121">
        <f t="shared" si="27"/>
        <v>-2.086540863787377</v>
      </c>
      <c r="AX127" s="119">
        <f t="shared" si="28"/>
        <v>119.96</v>
      </c>
      <c r="AY127" s="120">
        <f t="shared" si="29"/>
        <v>0</v>
      </c>
      <c r="AZ127" s="121">
        <f t="shared" si="35"/>
        <v>119.96</v>
      </c>
    </row>
    <row r="128" spans="1:52" x14ac:dyDescent="0.2">
      <c r="A128" t="s">
        <v>46</v>
      </c>
      <c r="B128" t="s">
        <v>46</v>
      </c>
      <c r="C128" t="s">
        <v>70</v>
      </c>
      <c r="D128" t="s">
        <v>70</v>
      </c>
      <c r="E128" t="s">
        <v>69</v>
      </c>
      <c r="F128" s="4">
        <f t="shared" si="36"/>
        <v>46133</v>
      </c>
      <c r="G128" t="s">
        <v>37</v>
      </c>
      <c r="H128" s="28">
        <v>172</v>
      </c>
      <c r="I128" s="2">
        <v>0</v>
      </c>
      <c r="J128" s="2">
        <v>0</v>
      </c>
      <c r="K128" s="2">
        <v>8089.8</v>
      </c>
      <c r="L128" s="2">
        <v>0</v>
      </c>
      <c r="M128" s="29">
        <v>0</v>
      </c>
      <c r="N128" s="31">
        <f t="shared" si="31"/>
        <v>172</v>
      </c>
      <c r="O128" s="30">
        <f t="shared" si="32"/>
        <v>8089.8</v>
      </c>
      <c r="P128" t="s">
        <v>49</v>
      </c>
      <c r="Q128" t="s">
        <v>49</v>
      </c>
      <c r="R128" t="s">
        <v>70</v>
      </c>
      <c r="S128" t="s">
        <v>70</v>
      </c>
      <c r="T128" t="s">
        <v>69</v>
      </c>
      <c r="U128" s="4">
        <f t="shared" si="37"/>
        <v>45769</v>
      </c>
      <c r="V128" t="s">
        <v>37</v>
      </c>
      <c r="W128" s="28">
        <v>162</v>
      </c>
      <c r="X128" s="2">
        <v>2</v>
      </c>
      <c r="Y128" s="2">
        <v>0</v>
      </c>
      <c r="Z128" s="2">
        <v>9000.57</v>
      </c>
      <c r="AA128" s="2">
        <v>712.01</v>
      </c>
      <c r="AB128" s="29">
        <v>0</v>
      </c>
      <c r="AC128" s="31">
        <f t="shared" si="33"/>
        <v>164</v>
      </c>
      <c r="AD128" s="30">
        <f t="shared" si="34"/>
        <v>9712.58</v>
      </c>
      <c r="AE128" s="2">
        <f t="shared" si="40"/>
        <v>10</v>
      </c>
      <c r="AF128" s="2">
        <f t="shared" si="40"/>
        <v>-2</v>
      </c>
      <c r="AG128" s="2">
        <f t="shared" si="40"/>
        <v>0</v>
      </c>
      <c r="AH128" s="2">
        <f t="shared" si="38"/>
        <v>-910.76999999999953</v>
      </c>
      <c r="AI128" s="2">
        <f t="shared" si="38"/>
        <v>-712.01</v>
      </c>
      <c r="AJ128" s="29">
        <f t="shared" si="38"/>
        <v>0</v>
      </c>
      <c r="AK128" s="31">
        <f t="shared" si="38"/>
        <v>8</v>
      </c>
      <c r="AL128" s="31">
        <f t="shared" si="38"/>
        <v>-1622.7799999999997</v>
      </c>
      <c r="AM128" s="38">
        <f t="shared" si="41"/>
        <v>6.1728395061728392E-2</v>
      </c>
      <c r="AN128" s="38">
        <f t="shared" si="41"/>
        <v>-1</v>
      </c>
      <c r="AO128" s="38" t="str">
        <f t="shared" si="41"/>
        <v/>
      </c>
      <c r="AP128" s="38">
        <f t="shared" si="39"/>
        <v>-0.10119025795032977</v>
      </c>
      <c r="AQ128" s="38">
        <f t="shared" si="39"/>
        <v>-1</v>
      </c>
      <c r="AR128" s="39" t="str">
        <f t="shared" si="39"/>
        <v/>
      </c>
      <c r="AS128" s="40">
        <f t="shared" si="39"/>
        <v>4.878048780487805E-2</v>
      </c>
      <c r="AT128" s="40">
        <f t="shared" si="39"/>
        <v>-0.16708021967386624</v>
      </c>
      <c r="AU128" s="119">
        <f t="shared" si="30"/>
        <v>47.033720930232562</v>
      </c>
      <c r="AV128" s="120">
        <f t="shared" si="26"/>
        <v>55.559074074074076</v>
      </c>
      <c r="AW128" s="121">
        <f t="shared" si="27"/>
        <v>-8.5253531438415138</v>
      </c>
      <c r="AX128" s="119">
        <f t="shared" si="28"/>
        <v>0</v>
      </c>
      <c r="AY128" s="120">
        <f t="shared" si="29"/>
        <v>356.005</v>
      </c>
      <c r="AZ128" s="121">
        <f t="shared" si="35"/>
        <v>-356.005</v>
      </c>
    </row>
    <row r="129" spans="1:52" x14ac:dyDescent="0.2">
      <c r="A129" t="s">
        <v>46</v>
      </c>
      <c r="B129" t="s">
        <v>46</v>
      </c>
      <c r="C129" t="s">
        <v>70</v>
      </c>
      <c r="D129" t="s">
        <v>70</v>
      </c>
      <c r="E129" t="s">
        <v>69</v>
      </c>
      <c r="F129" s="4">
        <f t="shared" si="36"/>
        <v>46134</v>
      </c>
      <c r="G129" t="s">
        <v>38</v>
      </c>
      <c r="H129" s="28">
        <v>208</v>
      </c>
      <c r="I129" s="2">
        <v>0</v>
      </c>
      <c r="J129" s="2">
        <v>0</v>
      </c>
      <c r="K129" s="2">
        <v>10773.060000000001</v>
      </c>
      <c r="L129" s="2">
        <v>0</v>
      </c>
      <c r="M129" s="29">
        <v>0</v>
      </c>
      <c r="N129" s="31">
        <f t="shared" si="31"/>
        <v>208</v>
      </c>
      <c r="O129" s="30">
        <f t="shared" si="32"/>
        <v>10773.060000000001</v>
      </c>
      <c r="P129" t="s">
        <v>49</v>
      </c>
      <c r="Q129" t="s">
        <v>49</v>
      </c>
      <c r="R129" t="s">
        <v>70</v>
      </c>
      <c r="S129" t="s">
        <v>70</v>
      </c>
      <c r="T129" t="s">
        <v>69</v>
      </c>
      <c r="U129" s="4">
        <f t="shared" si="37"/>
        <v>45770</v>
      </c>
      <c r="V129" t="s">
        <v>38</v>
      </c>
      <c r="W129" s="28">
        <v>204</v>
      </c>
      <c r="X129" s="2">
        <v>6</v>
      </c>
      <c r="Y129" s="2">
        <v>0</v>
      </c>
      <c r="Z129" s="2">
        <v>10415.61</v>
      </c>
      <c r="AA129" s="2">
        <v>646.69000000000005</v>
      </c>
      <c r="AB129" s="29">
        <v>0</v>
      </c>
      <c r="AC129" s="31">
        <f t="shared" si="33"/>
        <v>210</v>
      </c>
      <c r="AD129" s="30">
        <f t="shared" si="34"/>
        <v>11062.300000000001</v>
      </c>
      <c r="AE129" s="2">
        <f t="shared" si="40"/>
        <v>4</v>
      </c>
      <c r="AF129" s="2">
        <f t="shared" si="40"/>
        <v>-6</v>
      </c>
      <c r="AG129" s="2">
        <f t="shared" si="40"/>
        <v>0</v>
      </c>
      <c r="AH129" s="2">
        <f t="shared" si="38"/>
        <v>357.45000000000073</v>
      </c>
      <c r="AI129" s="2">
        <f t="shared" si="38"/>
        <v>-646.69000000000005</v>
      </c>
      <c r="AJ129" s="29">
        <f t="shared" si="38"/>
        <v>0</v>
      </c>
      <c r="AK129" s="31">
        <f t="shared" si="38"/>
        <v>-2</v>
      </c>
      <c r="AL129" s="31">
        <f t="shared" si="38"/>
        <v>-289.23999999999978</v>
      </c>
      <c r="AM129" s="38">
        <f t="shared" si="41"/>
        <v>1.9607843137254902E-2</v>
      </c>
      <c r="AN129" s="38">
        <f t="shared" si="41"/>
        <v>-1</v>
      </c>
      <c r="AO129" s="38" t="str">
        <f t="shared" si="41"/>
        <v/>
      </c>
      <c r="AP129" s="38">
        <f t="shared" si="39"/>
        <v>3.4318681287029827E-2</v>
      </c>
      <c r="AQ129" s="38">
        <f t="shared" si="39"/>
        <v>-1</v>
      </c>
      <c r="AR129" s="39" t="str">
        <f t="shared" si="39"/>
        <v/>
      </c>
      <c r="AS129" s="40">
        <f t="shared" si="39"/>
        <v>-9.5238095238095247E-3</v>
      </c>
      <c r="AT129" s="40">
        <f t="shared" si="39"/>
        <v>-2.6146461404951932E-2</v>
      </c>
      <c r="AU129" s="119">
        <f t="shared" si="30"/>
        <v>51.793557692307701</v>
      </c>
      <c r="AV129" s="120">
        <f t="shared" si="26"/>
        <v>51.056911764705887</v>
      </c>
      <c r="AW129" s="121">
        <f t="shared" si="27"/>
        <v>0.73664592760181336</v>
      </c>
      <c r="AX129" s="119">
        <f t="shared" si="28"/>
        <v>0</v>
      </c>
      <c r="AY129" s="120">
        <f t="shared" si="29"/>
        <v>107.78166666666668</v>
      </c>
      <c r="AZ129" s="121">
        <f t="shared" si="35"/>
        <v>-107.78166666666668</v>
      </c>
    </row>
    <row r="130" spans="1:52" x14ac:dyDescent="0.2">
      <c r="A130" t="s">
        <v>46</v>
      </c>
      <c r="B130" t="s">
        <v>46</v>
      </c>
      <c r="C130" t="s">
        <v>70</v>
      </c>
      <c r="D130" t="s">
        <v>70</v>
      </c>
      <c r="E130" t="s">
        <v>69</v>
      </c>
      <c r="F130" s="4">
        <f t="shared" si="36"/>
        <v>46135</v>
      </c>
      <c r="G130" t="s">
        <v>39</v>
      </c>
      <c r="H130" s="28">
        <v>261</v>
      </c>
      <c r="I130" s="2">
        <v>1</v>
      </c>
      <c r="J130" s="2">
        <v>0</v>
      </c>
      <c r="K130" s="2">
        <v>13396.71</v>
      </c>
      <c r="L130" s="2">
        <v>169.98</v>
      </c>
      <c r="M130" s="29">
        <v>0</v>
      </c>
      <c r="N130" s="31">
        <f t="shared" si="31"/>
        <v>262</v>
      </c>
      <c r="O130" s="30">
        <f t="shared" si="32"/>
        <v>13566.689999999999</v>
      </c>
      <c r="P130" t="s">
        <v>49</v>
      </c>
      <c r="Q130" t="s">
        <v>49</v>
      </c>
      <c r="R130" t="s">
        <v>70</v>
      </c>
      <c r="S130" t="s">
        <v>70</v>
      </c>
      <c r="T130" t="s">
        <v>69</v>
      </c>
      <c r="U130" s="4">
        <f t="shared" si="37"/>
        <v>45771</v>
      </c>
      <c r="V130" t="s">
        <v>39</v>
      </c>
      <c r="W130" s="28">
        <v>292</v>
      </c>
      <c r="X130" s="2">
        <v>3</v>
      </c>
      <c r="Y130" s="2">
        <v>0</v>
      </c>
      <c r="Z130" s="2">
        <v>15783.62</v>
      </c>
      <c r="AA130" s="2">
        <v>268.88</v>
      </c>
      <c r="AB130" s="29">
        <v>0</v>
      </c>
      <c r="AC130" s="31">
        <f t="shared" si="33"/>
        <v>295</v>
      </c>
      <c r="AD130" s="30">
        <f t="shared" si="34"/>
        <v>16052.5</v>
      </c>
      <c r="AE130" s="2">
        <f t="shared" si="40"/>
        <v>-31</v>
      </c>
      <c r="AF130" s="2">
        <f t="shared" si="40"/>
        <v>-2</v>
      </c>
      <c r="AG130" s="2">
        <f t="shared" si="40"/>
        <v>0</v>
      </c>
      <c r="AH130" s="2">
        <f t="shared" si="38"/>
        <v>-2386.9100000000017</v>
      </c>
      <c r="AI130" s="2">
        <f t="shared" si="38"/>
        <v>-98.9</v>
      </c>
      <c r="AJ130" s="29">
        <f t="shared" si="38"/>
        <v>0</v>
      </c>
      <c r="AK130" s="31">
        <f t="shared" si="38"/>
        <v>-33</v>
      </c>
      <c r="AL130" s="31">
        <f t="shared" si="38"/>
        <v>-2485.8100000000013</v>
      </c>
      <c r="AM130" s="38">
        <f t="shared" si="41"/>
        <v>-0.10616438356164383</v>
      </c>
      <c r="AN130" s="38">
        <f t="shared" si="41"/>
        <v>-0.66666666666666663</v>
      </c>
      <c r="AO130" s="38" t="str">
        <f t="shared" si="41"/>
        <v/>
      </c>
      <c r="AP130" s="38">
        <f t="shared" si="39"/>
        <v>-0.15122703156817013</v>
      </c>
      <c r="AQ130" s="38">
        <f t="shared" si="39"/>
        <v>-0.36782207676286821</v>
      </c>
      <c r="AR130" s="39" t="str">
        <f t="shared" si="39"/>
        <v/>
      </c>
      <c r="AS130" s="40">
        <f t="shared" si="39"/>
        <v>-0.11186440677966102</v>
      </c>
      <c r="AT130" s="40">
        <f t="shared" si="39"/>
        <v>-0.15485500700825425</v>
      </c>
      <c r="AU130" s="119">
        <f t="shared" si="30"/>
        <v>51.328390804597696</v>
      </c>
      <c r="AV130" s="120">
        <f t="shared" si="26"/>
        <v>54.053493150684936</v>
      </c>
      <c r="AW130" s="121">
        <f t="shared" si="27"/>
        <v>-2.7251023460872403</v>
      </c>
      <c r="AX130" s="119">
        <f t="shared" si="28"/>
        <v>169.98</v>
      </c>
      <c r="AY130" s="120">
        <f t="shared" si="29"/>
        <v>89.626666666666665</v>
      </c>
      <c r="AZ130" s="121">
        <f t="shared" si="35"/>
        <v>80.353333333333325</v>
      </c>
    </row>
    <row r="131" spans="1:52" x14ac:dyDescent="0.2">
      <c r="A131" t="s">
        <v>46</v>
      </c>
      <c r="B131" t="s">
        <v>46</v>
      </c>
      <c r="C131" t="s">
        <v>70</v>
      </c>
      <c r="D131" t="s">
        <v>70</v>
      </c>
      <c r="E131" t="s">
        <v>69</v>
      </c>
      <c r="F131" s="4">
        <f t="shared" si="36"/>
        <v>46136</v>
      </c>
      <c r="G131" t="s">
        <v>40</v>
      </c>
      <c r="H131" s="28">
        <v>406</v>
      </c>
      <c r="I131" s="2">
        <v>0</v>
      </c>
      <c r="J131" s="2">
        <v>0</v>
      </c>
      <c r="K131" s="2">
        <v>21482.29</v>
      </c>
      <c r="L131" s="2">
        <v>0</v>
      </c>
      <c r="M131" s="29">
        <v>0</v>
      </c>
      <c r="N131" s="31">
        <f t="shared" si="31"/>
        <v>406</v>
      </c>
      <c r="O131" s="30">
        <f t="shared" si="32"/>
        <v>21482.29</v>
      </c>
      <c r="P131" t="s">
        <v>49</v>
      </c>
      <c r="Q131" t="s">
        <v>49</v>
      </c>
      <c r="R131" t="s">
        <v>70</v>
      </c>
      <c r="S131" t="s">
        <v>70</v>
      </c>
      <c r="T131" t="s">
        <v>69</v>
      </c>
      <c r="U131" s="4">
        <f t="shared" si="37"/>
        <v>45772</v>
      </c>
      <c r="V131" t="s">
        <v>40</v>
      </c>
      <c r="W131" s="28">
        <v>452</v>
      </c>
      <c r="X131" s="2">
        <v>3</v>
      </c>
      <c r="Y131" s="2">
        <v>0</v>
      </c>
      <c r="Z131" s="2">
        <v>24659.53</v>
      </c>
      <c r="AA131" s="2">
        <v>377.98</v>
      </c>
      <c r="AB131" s="29">
        <v>0</v>
      </c>
      <c r="AC131" s="31">
        <f t="shared" si="33"/>
        <v>455</v>
      </c>
      <c r="AD131" s="30">
        <f t="shared" si="34"/>
        <v>25037.51</v>
      </c>
      <c r="AE131" s="2">
        <f t="shared" si="40"/>
        <v>-46</v>
      </c>
      <c r="AF131" s="2">
        <f t="shared" si="40"/>
        <v>-3</v>
      </c>
      <c r="AG131" s="2">
        <f t="shared" si="40"/>
        <v>0</v>
      </c>
      <c r="AH131" s="2">
        <f t="shared" si="38"/>
        <v>-3177.239999999998</v>
      </c>
      <c r="AI131" s="2">
        <f t="shared" si="38"/>
        <v>-377.98</v>
      </c>
      <c r="AJ131" s="29">
        <f t="shared" si="38"/>
        <v>0</v>
      </c>
      <c r="AK131" s="31">
        <f t="shared" si="38"/>
        <v>-49</v>
      </c>
      <c r="AL131" s="31">
        <f t="shared" si="38"/>
        <v>-3555.2199999999975</v>
      </c>
      <c r="AM131" s="38">
        <f t="shared" si="41"/>
        <v>-0.10176991150442478</v>
      </c>
      <c r="AN131" s="38">
        <f t="shared" si="41"/>
        <v>-1</v>
      </c>
      <c r="AO131" s="38" t="str">
        <f t="shared" si="41"/>
        <v/>
      </c>
      <c r="AP131" s="38">
        <f t="shared" si="39"/>
        <v>-0.1288443048184616</v>
      </c>
      <c r="AQ131" s="38">
        <f t="shared" si="39"/>
        <v>-1</v>
      </c>
      <c r="AR131" s="39" t="str">
        <f t="shared" si="39"/>
        <v/>
      </c>
      <c r="AS131" s="40">
        <f t="shared" si="39"/>
        <v>-0.1076923076923077</v>
      </c>
      <c r="AT131" s="40">
        <f t="shared" si="39"/>
        <v>-0.14199574957733407</v>
      </c>
      <c r="AU131" s="119">
        <f t="shared" si="30"/>
        <v>52.91204433497537</v>
      </c>
      <c r="AV131" s="120">
        <f t="shared" si="26"/>
        <v>54.556482300884952</v>
      </c>
      <c r="AW131" s="121">
        <f t="shared" si="27"/>
        <v>-1.6444379659095816</v>
      </c>
      <c r="AX131" s="119">
        <f t="shared" si="28"/>
        <v>0</v>
      </c>
      <c r="AY131" s="120">
        <f t="shared" si="29"/>
        <v>125.99333333333334</v>
      </c>
      <c r="AZ131" s="121">
        <f t="shared" si="35"/>
        <v>-125.99333333333334</v>
      </c>
    </row>
    <row r="132" spans="1:52" ht="13.5" thickBot="1" x14ac:dyDescent="0.25">
      <c r="A132" t="s">
        <v>46</v>
      </c>
      <c r="B132" t="s">
        <v>46</v>
      </c>
      <c r="C132" t="s">
        <v>70</v>
      </c>
      <c r="D132" t="s">
        <v>70</v>
      </c>
      <c r="E132" t="s">
        <v>69</v>
      </c>
      <c r="F132" s="59">
        <f t="shared" si="36"/>
        <v>46137</v>
      </c>
      <c r="G132" s="42" t="s">
        <v>41</v>
      </c>
      <c r="H132" s="43">
        <v>450</v>
      </c>
      <c r="I132" s="44">
        <v>4</v>
      </c>
      <c r="J132" s="44">
        <v>0</v>
      </c>
      <c r="K132" s="44">
        <v>22844.99</v>
      </c>
      <c r="L132" s="44">
        <v>1192.98</v>
      </c>
      <c r="M132" s="45">
        <v>0</v>
      </c>
      <c r="N132" s="47">
        <f t="shared" si="31"/>
        <v>454</v>
      </c>
      <c r="O132" s="46">
        <f t="shared" si="32"/>
        <v>24037.97</v>
      </c>
      <c r="P132" t="s">
        <v>49</v>
      </c>
      <c r="Q132" t="s">
        <v>49</v>
      </c>
      <c r="R132" t="s">
        <v>70</v>
      </c>
      <c r="S132" t="s">
        <v>70</v>
      </c>
      <c r="T132" t="s">
        <v>69</v>
      </c>
      <c r="U132" s="59">
        <f t="shared" si="37"/>
        <v>45773</v>
      </c>
      <c r="V132" s="42" t="s">
        <v>41</v>
      </c>
      <c r="W132" s="43">
        <v>476</v>
      </c>
      <c r="X132" s="44">
        <v>1</v>
      </c>
      <c r="Y132" s="44">
        <v>0</v>
      </c>
      <c r="Z132" s="44">
        <v>25634.789999999997</v>
      </c>
      <c r="AA132" s="44">
        <v>169.99</v>
      </c>
      <c r="AB132" s="45">
        <v>0</v>
      </c>
      <c r="AC132" s="47">
        <f t="shared" si="33"/>
        <v>477</v>
      </c>
      <c r="AD132" s="46">
        <f t="shared" si="34"/>
        <v>25804.78</v>
      </c>
      <c r="AE132" s="44">
        <f t="shared" si="40"/>
        <v>-26</v>
      </c>
      <c r="AF132" s="44">
        <f t="shared" si="40"/>
        <v>3</v>
      </c>
      <c r="AG132" s="44">
        <f t="shared" si="40"/>
        <v>0</v>
      </c>
      <c r="AH132" s="44">
        <f t="shared" si="38"/>
        <v>-2789.7999999999956</v>
      </c>
      <c r="AI132" s="44">
        <f t="shared" si="38"/>
        <v>1022.99</v>
      </c>
      <c r="AJ132" s="45">
        <f t="shared" si="38"/>
        <v>0</v>
      </c>
      <c r="AK132" s="47">
        <f t="shared" si="38"/>
        <v>-23</v>
      </c>
      <c r="AL132" s="47">
        <f t="shared" si="38"/>
        <v>-1766.8099999999977</v>
      </c>
      <c r="AM132" s="56">
        <f t="shared" si="41"/>
        <v>-5.4621848739495799E-2</v>
      </c>
      <c r="AN132" s="56">
        <f t="shared" si="41"/>
        <v>3</v>
      </c>
      <c r="AO132" s="56" t="str">
        <f t="shared" si="41"/>
        <v/>
      </c>
      <c r="AP132" s="56">
        <f t="shared" si="39"/>
        <v>-0.10882866604329491</v>
      </c>
      <c r="AQ132" s="56">
        <f t="shared" si="39"/>
        <v>6.0179422318959936</v>
      </c>
      <c r="AR132" s="57" t="str">
        <f t="shared" si="39"/>
        <v/>
      </c>
      <c r="AS132" s="58">
        <f t="shared" si="39"/>
        <v>-4.8218029350104823E-2</v>
      </c>
      <c r="AT132" s="58">
        <f t="shared" si="39"/>
        <v>-6.8468322535592152E-2</v>
      </c>
      <c r="AU132" s="122">
        <f t="shared" si="30"/>
        <v>50.766644444444445</v>
      </c>
      <c r="AV132" s="123">
        <f t="shared" si="26"/>
        <v>53.854600840336126</v>
      </c>
      <c r="AW132" s="124">
        <f t="shared" si="27"/>
        <v>-3.0879563958916805</v>
      </c>
      <c r="AX132" s="122">
        <f t="shared" si="28"/>
        <v>298.245</v>
      </c>
      <c r="AY132" s="123">
        <f>IFERROR((AA132+AB132)/(X132+Y132),0)</f>
        <v>169.99</v>
      </c>
      <c r="AZ132" s="124">
        <f t="shared" si="35"/>
        <v>128.255</v>
      </c>
    </row>
    <row r="133" spans="1:52" x14ac:dyDescent="0.2">
      <c r="A133" t="s">
        <v>46</v>
      </c>
      <c r="B133" t="s">
        <v>46</v>
      </c>
      <c r="C133" t="s">
        <v>78</v>
      </c>
      <c r="D133" t="s">
        <v>70</v>
      </c>
      <c r="E133" t="s">
        <v>73</v>
      </c>
      <c r="F133" s="4">
        <f t="shared" si="36"/>
        <v>46138</v>
      </c>
      <c r="G133" t="s">
        <v>35</v>
      </c>
      <c r="H133" s="28">
        <v>220</v>
      </c>
      <c r="I133" s="2">
        <v>0</v>
      </c>
      <c r="J133" s="2">
        <v>0</v>
      </c>
      <c r="K133" s="2">
        <v>9401.58</v>
      </c>
      <c r="L133" s="2">
        <v>0</v>
      </c>
      <c r="M133" s="29">
        <v>0</v>
      </c>
      <c r="N133" s="31">
        <f t="shared" si="31"/>
        <v>220</v>
      </c>
      <c r="O133" s="30">
        <f t="shared" si="32"/>
        <v>9401.58</v>
      </c>
      <c r="P133" t="s">
        <v>49</v>
      </c>
      <c r="Q133" t="s">
        <v>49</v>
      </c>
      <c r="R133" t="s">
        <v>78</v>
      </c>
      <c r="S133" t="s">
        <v>70</v>
      </c>
      <c r="T133" t="s">
        <v>73</v>
      </c>
      <c r="U133" s="4">
        <f t="shared" si="37"/>
        <v>45774</v>
      </c>
      <c r="V133" t="s">
        <v>35</v>
      </c>
      <c r="W133" s="28">
        <v>205</v>
      </c>
      <c r="X133" s="2">
        <v>2</v>
      </c>
      <c r="Y133" s="2">
        <v>0</v>
      </c>
      <c r="Z133" s="2">
        <v>11875.47</v>
      </c>
      <c r="AA133" s="2">
        <v>181.95</v>
      </c>
      <c r="AB133" s="29">
        <v>0</v>
      </c>
      <c r="AC133" s="31">
        <f t="shared" si="33"/>
        <v>207</v>
      </c>
      <c r="AD133" s="30">
        <f t="shared" si="34"/>
        <v>12057.42</v>
      </c>
      <c r="AE133" s="2">
        <f t="shared" si="40"/>
        <v>15</v>
      </c>
      <c r="AF133" s="2">
        <f t="shared" si="40"/>
        <v>-2</v>
      </c>
      <c r="AG133" s="2">
        <f t="shared" si="40"/>
        <v>0</v>
      </c>
      <c r="AH133" s="2">
        <f t="shared" si="38"/>
        <v>-2473.8899999999994</v>
      </c>
      <c r="AI133" s="2">
        <f t="shared" si="38"/>
        <v>-181.95</v>
      </c>
      <c r="AJ133" s="29">
        <f t="shared" si="38"/>
        <v>0</v>
      </c>
      <c r="AK133" s="31">
        <f t="shared" si="38"/>
        <v>13</v>
      </c>
      <c r="AL133" s="31">
        <f t="shared" si="38"/>
        <v>-2655.84</v>
      </c>
      <c r="AM133" s="38">
        <f t="shared" si="41"/>
        <v>7.3170731707317069E-2</v>
      </c>
      <c r="AN133" s="38">
        <f t="shared" si="41"/>
        <v>-1</v>
      </c>
      <c r="AO133" s="38" t="str">
        <f t="shared" si="41"/>
        <v/>
      </c>
      <c r="AP133" s="38">
        <f t="shared" si="39"/>
        <v>-0.20831933388741664</v>
      </c>
      <c r="AQ133" s="38">
        <f t="shared" si="39"/>
        <v>-1</v>
      </c>
      <c r="AR133" s="39" t="str">
        <f t="shared" si="39"/>
        <v/>
      </c>
      <c r="AS133" s="40">
        <f t="shared" si="39"/>
        <v>6.280193236714976E-2</v>
      </c>
      <c r="AT133" s="40">
        <f t="shared" si="39"/>
        <v>-0.22026602706051546</v>
      </c>
      <c r="AU133" s="119">
        <f t="shared" si="30"/>
        <v>42.734454545454547</v>
      </c>
      <c r="AV133" s="120">
        <f t="shared" si="26"/>
        <v>57.929121951219507</v>
      </c>
      <c r="AW133" s="121">
        <f t="shared" si="27"/>
        <v>-15.19466740576496</v>
      </c>
      <c r="AX133" s="119">
        <f t="shared" si="28"/>
        <v>0</v>
      </c>
      <c r="AY133" s="120">
        <f t="shared" ref="AY133:AY196" si="42">IFERROR((AA133+AB133)/(X133+Y133),0)</f>
        <v>90.974999999999994</v>
      </c>
      <c r="AZ133" s="121">
        <f t="shared" si="35"/>
        <v>-90.974999999999994</v>
      </c>
    </row>
    <row r="134" spans="1:52" x14ac:dyDescent="0.2">
      <c r="A134" t="s">
        <v>46</v>
      </c>
      <c r="B134" t="s">
        <v>46</v>
      </c>
      <c r="C134" t="s">
        <v>78</v>
      </c>
      <c r="D134" t="s">
        <v>70</v>
      </c>
      <c r="E134" t="s">
        <v>73</v>
      </c>
      <c r="F134" s="4">
        <f t="shared" si="36"/>
        <v>46139</v>
      </c>
      <c r="G134" t="s">
        <v>36</v>
      </c>
      <c r="H134" s="28">
        <v>178</v>
      </c>
      <c r="I134" s="2">
        <v>0</v>
      </c>
      <c r="J134" s="2">
        <v>0</v>
      </c>
      <c r="K134" s="2">
        <v>10315.33</v>
      </c>
      <c r="L134" s="2">
        <v>0</v>
      </c>
      <c r="M134" s="29">
        <v>0</v>
      </c>
      <c r="N134" s="31">
        <f t="shared" si="31"/>
        <v>178</v>
      </c>
      <c r="O134" s="30">
        <f t="shared" si="32"/>
        <v>10315.33</v>
      </c>
      <c r="P134" t="s">
        <v>49</v>
      </c>
      <c r="Q134" t="s">
        <v>49</v>
      </c>
      <c r="R134" t="s">
        <v>78</v>
      </c>
      <c r="S134" t="s">
        <v>70</v>
      </c>
      <c r="T134" t="s">
        <v>73</v>
      </c>
      <c r="U134" s="4">
        <f t="shared" si="37"/>
        <v>45775</v>
      </c>
      <c r="V134" t="s">
        <v>36</v>
      </c>
      <c r="W134" s="28">
        <v>190</v>
      </c>
      <c r="X134" s="2">
        <v>0</v>
      </c>
      <c r="Y134" s="2">
        <v>0</v>
      </c>
      <c r="Z134" s="2">
        <v>10156.82</v>
      </c>
      <c r="AA134" s="2">
        <v>0</v>
      </c>
      <c r="AB134" s="29">
        <v>0</v>
      </c>
      <c r="AC134" s="31">
        <f t="shared" si="33"/>
        <v>190</v>
      </c>
      <c r="AD134" s="30">
        <f t="shared" si="34"/>
        <v>10156.82</v>
      </c>
      <c r="AE134" s="2">
        <f t="shared" si="40"/>
        <v>-12</v>
      </c>
      <c r="AF134" s="2">
        <f t="shared" si="40"/>
        <v>0</v>
      </c>
      <c r="AG134" s="2">
        <f t="shared" si="40"/>
        <v>0</v>
      </c>
      <c r="AH134" s="2">
        <f t="shared" si="38"/>
        <v>158.51000000000022</v>
      </c>
      <c r="AI134" s="2">
        <f t="shared" si="38"/>
        <v>0</v>
      </c>
      <c r="AJ134" s="29">
        <f t="shared" si="38"/>
        <v>0</v>
      </c>
      <c r="AK134" s="31">
        <f t="shared" si="38"/>
        <v>-12</v>
      </c>
      <c r="AL134" s="31">
        <f t="shared" si="38"/>
        <v>158.51000000000022</v>
      </c>
      <c r="AM134" s="38">
        <f t="shared" si="41"/>
        <v>-6.3157894736842107E-2</v>
      </c>
      <c r="AN134" s="38" t="str">
        <f t="shared" si="41"/>
        <v/>
      </c>
      <c r="AO134" s="38" t="str">
        <f t="shared" si="41"/>
        <v/>
      </c>
      <c r="AP134" s="38">
        <f t="shared" si="39"/>
        <v>1.5606262590062659E-2</v>
      </c>
      <c r="AQ134" s="38" t="str">
        <f t="shared" si="39"/>
        <v/>
      </c>
      <c r="AR134" s="39" t="str">
        <f t="shared" si="39"/>
        <v/>
      </c>
      <c r="AS134" s="40">
        <f t="shared" si="39"/>
        <v>-6.3157894736842107E-2</v>
      </c>
      <c r="AT134" s="40">
        <f t="shared" si="39"/>
        <v>1.5606262590062659E-2</v>
      </c>
      <c r="AU134" s="119">
        <f t="shared" si="30"/>
        <v>57.951292134831462</v>
      </c>
      <c r="AV134" s="120">
        <f t="shared" si="26"/>
        <v>53.456947368421048</v>
      </c>
      <c r="AW134" s="121">
        <f t="shared" si="27"/>
        <v>4.4943447664104141</v>
      </c>
      <c r="AX134" s="119">
        <f t="shared" si="28"/>
        <v>0</v>
      </c>
      <c r="AY134" s="120">
        <f t="shared" si="42"/>
        <v>0</v>
      </c>
      <c r="AZ134" s="121">
        <f t="shared" si="35"/>
        <v>0</v>
      </c>
    </row>
    <row r="135" spans="1:52" x14ac:dyDescent="0.2">
      <c r="A135" t="s">
        <v>46</v>
      </c>
      <c r="B135" t="s">
        <v>46</v>
      </c>
      <c r="C135" t="s">
        <v>78</v>
      </c>
      <c r="D135" t="s">
        <v>70</v>
      </c>
      <c r="E135" t="s">
        <v>73</v>
      </c>
      <c r="F135" s="4">
        <f t="shared" si="36"/>
        <v>46140</v>
      </c>
      <c r="G135" t="s">
        <v>37</v>
      </c>
      <c r="H135" s="28">
        <v>178</v>
      </c>
      <c r="I135" s="2">
        <v>1</v>
      </c>
      <c r="J135" s="2">
        <v>0</v>
      </c>
      <c r="K135" s="2">
        <v>8842.01</v>
      </c>
      <c r="L135" s="2">
        <v>569.64</v>
      </c>
      <c r="M135" s="29">
        <v>0</v>
      </c>
      <c r="N135" s="31">
        <f t="shared" si="31"/>
        <v>179</v>
      </c>
      <c r="O135" s="30">
        <f t="shared" si="32"/>
        <v>9411.65</v>
      </c>
      <c r="P135" t="s">
        <v>49</v>
      </c>
      <c r="Q135" t="s">
        <v>49</v>
      </c>
      <c r="R135" t="s">
        <v>78</v>
      </c>
      <c r="S135" t="s">
        <v>70</v>
      </c>
      <c r="T135" t="s">
        <v>73</v>
      </c>
      <c r="U135" s="4">
        <f t="shared" si="37"/>
        <v>45776</v>
      </c>
      <c r="V135" t="s">
        <v>37</v>
      </c>
      <c r="W135" s="28">
        <v>169</v>
      </c>
      <c r="X135" s="2">
        <v>3</v>
      </c>
      <c r="Y135" s="2">
        <v>1</v>
      </c>
      <c r="Z135" s="2">
        <v>9801.4699999999993</v>
      </c>
      <c r="AA135" s="2">
        <v>174.53</v>
      </c>
      <c r="AB135" s="29">
        <v>466.72</v>
      </c>
      <c r="AC135" s="31">
        <f t="shared" si="33"/>
        <v>173</v>
      </c>
      <c r="AD135" s="30">
        <f t="shared" si="34"/>
        <v>10442.719999999999</v>
      </c>
      <c r="AE135" s="2">
        <f t="shared" si="40"/>
        <v>9</v>
      </c>
      <c r="AF135" s="2">
        <f t="shared" si="40"/>
        <v>-2</v>
      </c>
      <c r="AG135" s="2">
        <f t="shared" si="40"/>
        <v>-1</v>
      </c>
      <c r="AH135" s="2">
        <f t="shared" si="38"/>
        <v>-959.45999999999913</v>
      </c>
      <c r="AI135" s="2">
        <f t="shared" si="38"/>
        <v>395.11</v>
      </c>
      <c r="AJ135" s="29">
        <f t="shared" si="38"/>
        <v>-466.72</v>
      </c>
      <c r="AK135" s="31">
        <f t="shared" si="38"/>
        <v>6</v>
      </c>
      <c r="AL135" s="31">
        <f t="shared" si="38"/>
        <v>-1031.0699999999997</v>
      </c>
      <c r="AM135" s="38">
        <f t="shared" si="41"/>
        <v>5.3254437869822487E-2</v>
      </c>
      <c r="AN135" s="38">
        <f t="shared" si="41"/>
        <v>-0.66666666666666663</v>
      </c>
      <c r="AO135" s="38">
        <f t="shared" si="41"/>
        <v>-1</v>
      </c>
      <c r="AP135" s="38">
        <f t="shared" si="39"/>
        <v>-9.7889398222919546E-2</v>
      </c>
      <c r="AQ135" s="38">
        <f t="shared" si="39"/>
        <v>2.2638514868503981</v>
      </c>
      <c r="AR135" s="39">
        <f t="shared" si="39"/>
        <v>-1</v>
      </c>
      <c r="AS135" s="40">
        <f t="shared" si="39"/>
        <v>3.4682080924855488E-2</v>
      </c>
      <c r="AT135" s="40">
        <f t="shared" si="39"/>
        <v>-9.873576999096019E-2</v>
      </c>
      <c r="AU135" s="119">
        <f t="shared" si="30"/>
        <v>49.674213483146069</v>
      </c>
      <c r="AV135" s="120">
        <f t="shared" ref="AV135:AV198" si="43">Z135/W135</f>
        <v>57.996863905325441</v>
      </c>
      <c r="AW135" s="121">
        <f t="shared" ref="AW135:AW198" si="44">AU135-AV135</f>
        <v>-8.3226504221793718</v>
      </c>
      <c r="AX135" s="119">
        <f t="shared" ref="AX135:AX198" si="45">IFERROR((L135+M135)/(I135+J135),0)</f>
        <v>569.64</v>
      </c>
      <c r="AY135" s="120">
        <f t="shared" si="42"/>
        <v>160.3125</v>
      </c>
      <c r="AZ135" s="121">
        <f t="shared" si="35"/>
        <v>409.32749999999999</v>
      </c>
    </row>
    <row r="136" spans="1:52" x14ac:dyDescent="0.2">
      <c r="A136" t="s">
        <v>46</v>
      </c>
      <c r="B136" t="s">
        <v>46</v>
      </c>
      <c r="C136" t="s">
        <v>78</v>
      </c>
      <c r="D136" t="s">
        <v>70</v>
      </c>
      <c r="E136" t="s">
        <v>73</v>
      </c>
      <c r="F136" s="4">
        <f t="shared" si="36"/>
        <v>46141</v>
      </c>
      <c r="G136" t="s">
        <v>38</v>
      </c>
      <c r="H136" s="28">
        <v>186</v>
      </c>
      <c r="I136" s="2">
        <v>3</v>
      </c>
      <c r="J136" s="2">
        <v>0</v>
      </c>
      <c r="K136" s="2">
        <v>9318.52</v>
      </c>
      <c r="L136" s="2">
        <v>178.88</v>
      </c>
      <c r="M136" s="29">
        <v>0</v>
      </c>
      <c r="N136" s="31">
        <f t="shared" si="31"/>
        <v>189</v>
      </c>
      <c r="O136" s="30">
        <f t="shared" si="32"/>
        <v>9497.4</v>
      </c>
      <c r="P136" t="s">
        <v>49</v>
      </c>
      <c r="Q136" t="s">
        <v>49</v>
      </c>
      <c r="R136" t="s">
        <v>78</v>
      </c>
      <c r="S136" t="s">
        <v>70</v>
      </c>
      <c r="T136" t="s">
        <v>73</v>
      </c>
      <c r="U136" s="4">
        <f t="shared" si="37"/>
        <v>45777</v>
      </c>
      <c r="V136" t="s">
        <v>38</v>
      </c>
      <c r="W136" s="28">
        <v>195</v>
      </c>
      <c r="X136" s="2">
        <v>4</v>
      </c>
      <c r="Y136" s="2">
        <v>1</v>
      </c>
      <c r="Z136" s="2">
        <v>11559.240000000002</v>
      </c>
      <c r="AA136" s="2">
        <v>1182.2</v>
      </c>
      <c r="AB136" s="29">
        <v>96.98</v>
      </c>
      <c r="AC136" s="31">
        <f t="shared" si="33"/>
        <v>200</v>
      </c>
      <c r="AD136" s="30">
        <f t="shared" si="34"/>
        <v>12838.420000000002</v>
      </c>
      <c r="AE136" s="2">
        <f t="shared" si="40"/>
        <v>-9</v>
      </c>
      <c r="AF136" s="2">
        <f t="shared" si="40"/>
        <v>-1</v>
      </c>
      <c r="AG136" s="2">
        <f t="shared" si="40"/>
        <v>-1</v>
      </c>
      <c r="AH136" s="2">
        <f t="shared" si="38"/>
        <v>-2240.7200000000012</v>
      </c>
      <c r="AI136" s="2">
        <f t="shared" si="38"/>
        <v>-1003.32</v>
      </c>
      <c r="AJ136" s="29">
        <f t="shared" si="38"/>
        <v>-96.98</v>
      </c>
      <c r="AK136" s="31">
        <f t="shared" si="38"/>
        <v>-11</v>
      </c>
      <c r="AL136" s="31">
        <f t="shared" si="38"/>
        <v>-3341.0200000000023</v>
      </c>
      <c r="AM136" s="38">
        <f t="shared" si="41"/>
        <v>-4.6153846153846156E-2</v>
      </c>
      <c r="AN136" s="38">
        <f t="shared" si="41"/>
        <v>-0.25</v>
      </c>
      <c r="AO136" s="38">
        <f t="shared" si="41"/>
        <v>-1</v>
      </c>
      <c r="AP136" s="38">
        <f t="shared" si="39"/>
        <v>-0.19384665427830902</v>
      </c>
      <c r="AQ136" s="38">
        <f t="shared" si="39"/>
        <v>-0.84868888512941976</v>
      </c>
      <c r="AR136" s="39">
        <f t="shared" si="39"/>
        <v>-1</v>
      </c>
      <c r="AS136" s="40">
        <f t="shared" si="39"/>
        <v>-5.5E-2</v>
      </c>
      <c r="AT136" s="40">
        <f t="shared" si="39"/>
        <v>-0.26023607266314713</v>
      </c>
      <c r="AU136" s="119">
        <f t="shared" ref="AU136:AU199" si="46">IFERROR(K136/H136,0)</f>
        <v>50.09956989247312</v>
      </c>
      <c r="AV136" s="120">
        <f t="shared" si="43"/>
        <v>59.278153846153856</v>
      </c>
      <c r="AW136" s="121">
        <f t="shared" si="44"/>
        <v>-9.1785839536807359</v>
      </c>
      <c r="AX136" s="119">
        <f t="shared" si="45"/>
        <v>59.626666666666665</v>
      </c>
      <c r="AY136" s="120">
        <f t="shared" si="42"/>
        <v>255.83600000000001</v>
      </c>
      <c r="AZ136" s="121">
        <f t="shared" si="35"/>
        <v>-196.20933333333335</v>
      </c>
    </row>
    <row r="137" spans="1:52" x14ac:dyDescent="0.2">
      <c r="A137" t="s">
        <v>46</v>
      </c>
      <c r="B137" t="s">
        <v>46</v>
      </c>
      <c r="C137" t="s">
        <v>78</v>
      </c>
      <c r="D137" t="s">
        <v>70</v>
      </c>
      <c r="E137" t="s">
        <v>73</v>
      </c>
      <c r="F137" s="4">
        <f t="shared" si="36"/>
        <v>46142</v>
      </c>
      <c r="G137" t="s">
        <v>39</v>
      </c>
      <c r="H137" s="28">
        <v>298</v>
      </c>
      <c r="I137" s="2">
        <v>1</v>
      </c>
      <c r="J137" s="2">
        <v>0</v>
      </c>
      <c r="K137" s="2">
        <v>14423.4</v>
      </c>
      <c r="L137" s="2">
        <v>60.96</v>
      </c>
      <c r="M137" s="29">
        <v>0</v>
      </c>
      <c r="N137" s="31">
        <f t="shared" si="31"/>
        <v>299</v>
      </c>
      <c r="O137" s="30">
        <f t="shared" si="32"/>
        <v>14484.359999999999</v>
      </c>
      <c r="P137" t="s">
        <v>49</v>
      </c>
      <c r="Q137" t="s">
        <v>49</v>
      </c>
      <c r="R137" t="s">
        <v>78</v>
      </c>
      <c r="S137" t="s">
        <v>78</v>
      </c>
      <c r="T137" t="s">
        <v>73</v>
      </c>
      <c r="U137" s="4">
        <f t="shared" si="37"/>
        <v>45778</v>
      </c>
      <c r="V137" t="s">
        <v>39</v>
      </c>
      <c r="W137" s="28">
        <v>297</v>
      </c>
      <c r="X137" s="2">
        <v>3</v>
      </c>
      <c r="Y137" s="2">
        <v>0</v>
      </c>
      <c r="Z137" s="2">
        <v>14494.63</v>
      </c>
      <c r="AA137" s="2">
        <v>392.73</v>
      </c>
      <c r="AB137" s="29">
        <v>0</v>
      </c>
      <c r="AC137" s="31">
        <f t="shared" si="33"/>
        <v>300</v>
      </c>
      <c r="AD137" s="30">
        <f t="shared" si="34"/>
        <v>14887.359999999999</v>
      </c>
      <c r="AE137" s="2">
        <f t="shared" si="40"/>
        <v>1</v>
      </c>
      <c r="AF137" s="2">
        <f t="shared" si="40"/>
        <v>-2</v>
      </c>
      <c r="AG137" s="2">
        <f t="shared" si="40"/>
        <v>0</v>
      </c>
      <c r="AH137" s="2">
        <f t="shared" si="38"/>
        <v>-71.229999999999563</v>
      </c>
      <c r="AI137" s="2">
        <f t="shared" si="38"/>
        <v>-331.77000000000004</v>
      </c>
      <c r="AJ137" s="29">
        <f t="shared" si="38"/>
        <v>0</v>
      </c>
      <c r="AK137" s="31">
        <f t="shared" si="38"/>
        <v>-1</v>
      </c>
      <c r="AL137" s="31">
        <f t="shared" si="38"/>
        <v>-403</v>
      </c>
      <c r="AM137" s="38">
        <f t="shared" si="41"/>
        <v>3.3670033670033669E-3</v>
      </c>
      <c r="AN137" s="38">
        <f t="shared" si="41"/>
        <v>-0.66666666666666663</v>
      </c>
      <c r="AO137" s="38" t="str">
        <f t="shared" si="41"/>
        <v/>
      </c>
      <c r="AP137" s="38">
        <f t="shared" si="39"/>
        <v>-4.9142337541558199E-3</v>
      </c>
      <c r="AQ137" s="38">
        <f t="shared" si="39"/>
        <v>-0.84477885570239097</v>
      </c>
      <c r="AR137" s="39" t="str">
        <f t="shared" si="39"/>
        <v/>
      </c>
      <c r="AS137" s="40">
        <f t="shared" si="39"/>
        <v>-3.3333333333333335E-3</v>
      </c>
      <c r="AT137" s="40">
        <f t="shared" si="39"/>
        <v>-2.7069943898716767E-2</v>
      </c>
      <c r="AU137" s="119">
        <f t="shared" si="46"/>
        <v>48.400671140939593</v>
      </c>
      <c r="AV137" s="120">
        <f t="shared" si="43"/>
        <v>48.803468013468013</v>
      </c>
      <c r="AW137" s="121">
        <f t="shared" si="44"/>
        <v>-0.40279687252841967</v>
      </c>
      <c r="AX137" s="119">
        <f t="shared" si="45"/>
        <v>60.96</v>
      </c>
      <c r="AY137" s="120">
        <f t="shared" si="42"/>
        <v>130.91</v>
      </c>
      <c r="AZ137" s="121">
        <f t="shared" si="35"/>
        <v>-69.949999999999989</v>
      </c>
    </row>
    <row r="138" spans="1:52" x14ac:dyDescent="0.2">
      <c r="A138" t="s">
        <v>46</v>
      </c>
      <c r="B138" t="s">
        <v>46</v>
      </c>
      <c r="C138" t="s">
        <v>78</v>
      </c>
      <c r="D138" t="s">
        <v>78</v>
      </c>
      <c r="E138" t="s">
        <v>73</v>
      </c>
      <c r="F138" s="4">
        <f t="shared" si="36"/>
        <v>46143</v>
      </c>
      <c r="G138" t="s">
        <v>40</v>
      </c>
      <c r="H138" s="28">
        <v>453</v>
      </c>
      <c r="I138" s="2">
        <v>1</v>
      </c>
      <c r="J138" s="2">
        <v>0</v>
      </c>
      <c r="K138" s="2">
        <v>25806.620000000003</v>
      </c>
      <c r="L138" s="2">
        <v>149.38999999999999</v>
      </c>
      <c r="M138" s="29">
        <v>0</v>
      </c>
      <c r="N138" s="31">
        <f t="shared" si="31"/>
        <v>454</v>
      </c>
      <c r="O138" s="30">
        <f t="shared" si="32"/>
        <v>25956.010000000002</v>
      </c>
      <c r="P138" t="s">
        <v>49</v>
      </c>
      <c r="Q138" t="s">
        <v>49</v>
      </c>
      <c r="R138" t="s">
        <v>78</v>
      </c>
      <c r="S138" t="s">
        <v>78</v>
      </c>
      <c r="T138" t="s">
        <v>73</v>
      </c>
      <c r="U138" s="4">
        <f t="shared" si="37"/>
        <v>45779</v>
      </c>
      <c r="V138" t="s">
        <v>40</v>
      </c>
      <c r="W138" s="28">
        <v>476</v>
      </c>
      <c r="X138" s="2">
        <v>1</v>
      </c>
      <c r="Y138" s="2">
        <v>4</v>
      </c>
      <c r="Z138" s="2">
        <v>28121.200000000001</v>
      </c>
      <c r="AA138" s="2">
        <v>146.88</v>
      </c>
      <c r="AB138" s="29">
        <v>294.31</v>
      </c>
      <c r="AC138" s="31">
        <f t="shared" si="33"/>
        <v>481</v>
      </c>
      <c r="AD138" s="30">
        <f t="shared" si="34"/>
        <v>28562.390000000003</v>
      </c>
      <c r="AE138" s="2">
        <f t="shared" si="40"/>
        <v>-23</v>
      </c>
      <c r="AF138" s="2">
        <f t="shared" si="40"/>
        <v>0</v>
      </c>
      <c r="AG138" s="2">
        <f t="shared" si="40"/>
        <v>-4</v>
      </c>
      <c r="AH138" s="2">
        <f t="shared" si="38"/>
        <v>-2314.5799999999981</v>
      </c>
      <c r="AI138" s="2">
        <f t="shared" si="38"/>
        <v>2.5099999999999909</v>
      </c>
      <c r="AJ138" s="29">
        <f t="shared" si="38"/>
        <v>-294.31</v>
      </c>
      <c r="AK138" s="31">
        <f t="shared" si="38"/>
        <v>-27</v>
      </c>
      <c r="AL138" s="31">
        <f t="shared" si="38"/>
        <v>-2606.380000000001</v>
      </c>
      <c r="AM138" s="38">
        <f t="shared" si="41"/>
        <v>-4.8319327731092439E-2</v>
      </c>
      <c r="AN138" s="38">
        <f t="shared" si="41"/>
        <v>0</v>
      </c>
      <c r="AO138" s="38">
        <f t="shared" si="41"/>
        <v>-1</v>
      </c>
      <c r="AP138" s="38">
        <f t="shared" si="39"/>
        <v>-8.2307298408318214E-2</v>
      </c>
      <c r="AQ138" s="38">
        <f t="shared" si="39"/>
        <v>1.7088779956426953E-2</v>
      </c>
      <c r="AR138" s="39">
        <f t="shared" si="39"/>
        <v>-1</v>
      </c>
      <c r="AS138" s="40">
        <f t="shared" si="39"/>
        <v>-5.6133056133056136E-2</v>
      </c>
      <c r="AT138" s="40">
        <f t="shared" si="39"/>
        <v>-9.1252167623227631E-2</v>
      </c>
      <c r="AU138" s="119">
        <f t="shared" si="46"/>
        <v>56.96825607064018</v>
      </c>
      <c r="AV138" s="120">
        <f t="shared" si="43"/>
        <v>59.078151260504207</v>
      </c>
      <c r="AW138" s="121">
        <f t="shared" si="44"/>
        <v>-2.1098951898640266</v>
      </c>
      <c r="AX138" s="119">
        <f t="shared" si="45"/>
        <v>149.38999999999999</v>
      </c>
      <c r="AY138" s="120">
        <f t="shared" si="42"/>
        <v>88.238</v>
      </c>
      <c r="AZ138" s="121">
        <f t="shared" si="35"/>
        <v>61.151999999999987</v>
      </c>
    </row>
    <row r="139" spans="1:52" ht="13.5" thickBot="1" x14ac:dyDescent="0.25">
      <c r="A139" t="s">
        <v>46</v>
      </c>
      <c r="B139" t="s">
        <v>46</v>
      </c>
      <c r="C139" t="s">
        <v>78</v>
      </c>
      <c r="D139" t="s">
        <v>78</v>
      </c>
      <c r="E139" t="s">
        <v>73</v>
      </c>
      <c r="F139" s="59">
        <f t="shared" si="36"/>
        <v>46144</v>
      </c>
      <c r="G139" s="42" t="s">
        <v>41</v>
      </c>
      <c r="H139" s="43">
        <v>426</v>
      </c>
      <c r="I139" s="44">
        <v>5</v>
      </c>
      <c r="J139" s="44">
        <v>0</v>
      </c>
      <c r="K139" s="44">
        <v>21720.7</v>
      </c>
      <c r="L139" s="44">
        <v>300.92999999999995</v>
      </c>
      <c r="M139" s="45">
        <v>0</v>
      </c>
      <c r="N139" s="47">
        <f t="shared" si="31"/>
        <v>431</v>
      </c>
      <c r="O139" s="46">
        <f t="shared" si="32"/>
        <v>22021.63</v>
      </c>
      <c r="P139" t="s">
        <v>49</v>
      </c>
      <c r="Q139" t="s">
        <v>49</v>
      </c>
      <c r="R139" t="s">
        <v>78</v>
      </c>
      <c r="S139" t="s">
        <v>78</v>
      </c>
      <c r="T139" t="s">
        <v>73</v>
      </c>
      <c r="U139" s="59">
        <f t="shared" si="37"/>
        <v>45780</v>
      </c>
      <c r="V139" s="42" t="s">
        <v>41</v>
      </c>
      <c r="W139" s="43">
        <v>496</v>
      </c>
      <c r="X139" s="44">
        <v>4</v>
      </c>
      <c r="Y139" s="44">
        <v>0</v>
      </c>
      <c r="Z139" s="44">
        <v>27427.279999999999</v>
      </c>
      <c r="AA139" s="44">
        <v>513.16</v>
      </c>
      <c r="AB139" s="45">
        <v>0</v>
      </c>
      <c r="AC139" s="47">
        <f t="shared" si="33"/>
        <v>500</v>
      </c>
      <c r="AD139" s="46">
        <f t="shared" si="34"/>
        <v>27940.44</v>
      </c>
      <c r="AE139" s="44">
        <f t="shared" si="40"/>
        <v>-70</v>
      </c>
      <c r="AF139" s="44">
        <f t="shared" si="40"/>
        <v>1</v>
      </c>
      <c r="AG139" s="44">
        <f t="shared" si="40"/>
        <v>0</v>
      </c>
      <c r="AH139" s="44">
        <f t="shared" si="38"/>
        <v>-5706.5799999999981</v>
      </c>
      <c r="AI139" s="44">
        <f t="shared" si="38"/>
        <v>-212.23000000000002</v>
      </c>
      <c r="AJ139" s="45">
        <f t="shared" si="38"/>
        <v>0</v>
      </c>
      <c r="AK139" s="47">
        <f t="shared" si="38"/>
        <v>-69</v>
      </c>
      <c r="AL139" s="47">
        <f t="shared" si="38"/>
        <v>-5918.8099999999977</v>
      </c>
      <c r="AM139" s="56">
        <f t="shared" si="41"/>
        <v>-0.14112903225806453</v>
      </c>
      <c r="AN139" s="56">
        <f t="shared" si="41"/>
        <v>0.25</v>
      </c>
      <c r="AO139" s="56" t="str">
        <f t="shared" si="41"/>
        <v/>
      </c>
      <c r="AP139" s="56">
        <f t="shared" si="39"/>
        <v>-0.20806219209487775</v>
      </c>
      <c r="AQ139" s="56">
        <f t="shared" si="39"/>
        <v>-0.41357471353963682</v>
      </c>
      <c r="AR139" s="57" t="str">
        <f t="shared" si="39"/>
        <v/>
      </c>
      <c r="AS139" s="58">
        <f t="shared" si="39"/>
        <v>-0.13800000000000001</v>
      </c>
      <c r="AT139" s="58">
        <f t="shared" si="39"/>
        <v>-0.21183667830571021</v>
      </c>
      <c r="AU139" s="122">
        <f t="shared" si="46"/>
        <v>50.987558685446011</v>
      </c>
      <c r="AV139" s="123">
        <f t="shared" si="43"/>
        <v>55.296935483870968</v>
      </c>
      <c r="AW139" s="124">
        <f t="shared" si="44"/>
        <v>-4.3093767984249567</v>
      </c>
      <c r="AX139" s="122">
        <f t="shared" si="45"/>
        <v>60.185999999999993</v>
      </c>
      <c r="AY139" s="123">
        <f t="shared" si="42"/>
        <v>128.29</v>
      </c>
      <c r="AZ139" s="124">
        <f t="shared" si="35"/>
        <v>-68.103999999999999</v>
      </c>
    </row>
    <row r="140" spans="1:52" x14ac:dyDescent="0.2">
      <c r="A140" t="s">
        <v>46</v>
      </c>
      <c r="B140" t="s">
        <v>46</v>
      </c>
      <c r="C140" t="s">
        <v>78</v>
      </c>
      <c r="D140" t="s">
        <v>78</v>
      </c>
      <c r="E140" t="s">
        <v>74</v>
      </c>
      <c r="F140" s="4">
        <f t="shared" si="36"/>
        <v>46145</v>
      </c>
      <c r="G140" t="s">
        <v>35</v>
      </c>
      <c r="H140" s="28">
        <v>221</v>
      </c>
      <c r="I140" s="2">
        <v>1</v>
      </c>
      <c r="J140" s="2">
        <v>0</v>
      </c>
      <c r="K140" s="2">
        <v>10015.799999999999</v>
      </c>
      <c r="L140" s="2">
        <v>179.96</v>
      </c>
      <c r="M140" s="29">
        <v>0</v>
      </c>
      <c r="N140" s="31">
        <f t="shared" si="31"/>
        <v>222</v>
      </c>
      <c r="O140" s="30">
        <f t="shared" si="32"/>
        <v>10195.759999999998</v>
      </c>
      <c r="P140" t="s">
        <v>49</v>
      </c>
      <c r="Q140" t="s">
        <v>49</v>
      </c>
      <c r="R140" t="s">
        <v>78</v>
      </c>
      <c r="S140" t="s">
        <v>78</v>
      </c>
      <c r="T140" t="s">
        <v>74</v>
      </c>
      <c r="U140" s="4">
        <f t="shared" si="37"/>
        <v>45781</v>
      </c>
      <c r="V140" t="s">
        <v>35</v>
      </c>
      <c r="W140" s="28">
        <v>254</v>
      </c>
      <c r="X140" s="2">
        <v>4</v>
      </c>
      <c r="Y140" s="2">
        <v>0</v>
      </c>
      <c r="Z140" s="2">
        <v>13867.89</v>
      </c>
      <c r="AA140" s="2">
        <v>407.25</v>
      </c>
      <c r="AB140" s="29">
        <v>0</v>
      </c>
      <c r="AC140" s="31">
        <f t="shared" si="33"/>
        <v>258</v>
      </c>
      <c r="AD140" s="30">
        <f t="shared" si="34"/>
        <v>14275.14</v>
      </c>
      <c r="AE140" s="2">
        <f t="shared" si="40"/>
        <v>-33</v>
      </c>
      <c r="AF140" s="2">
        <f t="shared" si="40"/>
        <v>-3</v>
      </c>
      <c r="AG140" s="2">
        <f t="shared" si="40"/>
        <v>0</v>
      </c>
      <c r="AH140" s="2">
        <f t="shared" si="38"/>
        <v>-3852.09</v>
      </c>
      <c r="AI140" s="2">
        <f t="shared" si="38"/>
        <v>-227.29</v>
      </c>
      <c r="AJ140" s="29">
        <f t="shared" si="38"/>
        <v>0</v>
      </c>
      <c r="AK140" s="31">
        <f t="shared" si="38"/>
        <v>-36</v>
      </c>
      <c r="AL140" s="31">
        <f t="shared" si="38"/>
        <v>-4079.380000000001</v>
      </c>
      <c r="AM140" s="38">
        <f t="shared" si="41"/>
        <v>-0.12992125984251968</v>
      </c>
      <c r="AN140" s="38">
        <f t="shared" si="41"/>
        <v>-0.75</v>
      </c>
      <c r="AO140" s="38" t="str">
        <f t="shared" si="41"/>
        <v/>
      </c>
      <c r="AP140" s="38">
        <f t="shared" si="39"/>
        <v>-0.27777044669376527</v>
      </c>
      <c r="AQ140" s="38">
        <f t="shared" si="39"/>
        <v>-0.55810926949048489</v>
      </c>
      <c r="AR140" s="39" t="str">
        <f t="shared" si="39"/>
        <v/>
      </c>
      <c r="AS140" s="40">
        <f t="shared" si="39"/>
        <v>-0.13953488372093023</v>
      </c>
      <c r="AT140" s="40">
        <f t="shared" si="39"/>
        <v>-0.28576812556654446</v>
      </c>
      <c r="AU140" s="119">
        <f t="shared" si="46"/>
        <v>45.320361990950225</v>
      </c>
      <c r="AV140" s="120">
        <f t="shared" si="43"/>
        <v>54.597992125984248</v>
      </c>
      <c r="AW140" s="121">
        <f t="shared" si="44"/>
        <v>-9.2776301350340233</v>
      </c>
      <c r="AX140" s="119">
        <f t="shared" si="45"/>
        <v>179.96</v>
      </c>
      <c r="AY140" s="120">
        <f t="shared" si="42"/>
        <v>101.8125</v>
      </c>
      <c r="AZ140" s="121">
        <f t="shared" si="35"/>
        <v>78.147500000000008</v>
      </c>
    </row>
    <row r="141" spans="1:52" x14ac:dyDescent="0.2">
      <c r="A141" t="s">
        <v>46</v>
      </c>
      <c r="B141" t="s">
        <v>46</v>
      </c>
      <c r="C141" t="s">
        <v>78</v>
      </c>
      <c r="D141" t="s">
        <v>78</v>
      </c>
      <c r="E141" t="s">
        <v>74</v>
      </c>
      <c r="F141" s="4">
        <f t="shared" si="36"/>
        <v>46146</v>
      </c>
      <c r="G141" t="s">
        <v>36</v>
      </c>
      <c r="H141" s="28">
        <v>216</v>
      </c>
      <c r="I141" s="2">
        <v>3</v>
      </c>
      <c r="J141" s="2">
        <v>1</v>
      </c>
      <c r="K141" s="2">
        <v>11751.98</v>
      </c>
      <c r="L141" s="2">
        <v>225.9</v>
      </c>
      <c r="M141" s="29">
        <v>96.98</v>
      </c>
      <c r="N141" s="31">
        <f t="shared" si="31"/>
        <v>220</v>
      </c>
      <c r="O141" s="30">
        <f t="shared" si="32"/>
        <v>12074.859999999999</v>
      </c>
      <c r="P141" t="s">
        <v>49</v>
      </c>
      <c r="Q141" t="s">
        <v>49</v>
      </c>
      <c r="R141" t="s">
        <v>78</v>
      </c>
      <c r="S141" t="s">
        <v>78</v>
      </c>
      <c r="T141" t="s">
        <v>74</v>
      </c>
      <c r="U141" s="4">
        <f t="shared" si="37"/>
        <v>45782</v>
      </c>
      <c r="V141" t="s">
        <v>36</v>
      </c>
      <c r="W141" s="28">
        <v>188</v>
      </c>
      <c r="X141" s="2">
        <v>3</v>
      </c>
      <c r="Y141" s="2">
        <v>2</v>
      </c>
      <c r="Z141" s="2">
        <v>11083.76</v>
      </c>
      <c r="AA141" s="2">
        <v>358.35</v>
      </c>
      <c r="AB141" s="29">
        <v>-990.07</v>
      </c>
      <c r="AC141" s="31">
        <f t="shared" si="33"/>
        <v>193</v>
      </c>
      <c r="AD141" s="30">
        <f t="shared" si="34"/>
        <v>10452.040000000001</v>
      </c>
      <c r="AE141" s="2">
        <f t="shared" si="40"/>
        <v>28</v>
      </c>
      <c r="AF141" s="2">
        <f t="shared" si="40"/>
        <v>0</v>
      </c>
      <c r="AG141" s="2">
        <f t="shared" si="40"/>
        <v>-1</v>
      </c>
      <c r="AH141" s="2">
        <f t="shared" si="38"/>
        <v>668.21999999999935</v>
      </c>
      <c r="AI141" s="2">
        <f t="shared" si="38"/>
        <v>-132.45000000000002</v>
      </c>
      <c r="AJ141" s="29">
        <f t="shared" si="38"/>
        <v>1087.05</v>
      </c>
      <c r="AK141" s="31">
        <f t="shared" si="38"/>
        <v>27</v>
      </c>
      <c r="AL141" s="31">
        <f t="shared" si="38"/>
        <v>1622.8199999999979</v>
      </c>
      <c r="AM141" s="38">
        <f t="shared" si="41"/>
        <v>0.14893617021276595</v>
      </c>
      <c r="AN141" s="38">
        <f t="shared" si="41"/>
        <v>0</v>
      </c>
      <c r="AO141" s="38">
        <f t="shared" si="41"/>
        <v>-0.5</v>
      </c>
      <c r="AP141" s="38">
        <f t="shared" si="39"/>
        <v>6.0288205446527111E-2</v>
      </c>
      <c r="AQ141" s="38">
        <f t="shared" si="39"/>
        <v>-0.3696107157806614</v>
      </c>
      <c r="AR141" s="39">
        <f t="shared" si="39"/>
        <v>-1.0979526700132314</v>
      </c>
      <c r="AS141" s="40">
        <f t="shared" si="39"/>
        <v>0.13989637305699482</v>
      </c>
      <c r="AT141" s="40">
        <f t="shared" si="39"/>
        <v>0.15526347009770319</v>
      </c>
      <c r="AU141" s="119">
        <f t="shared" si="46"/>
        <v>54.407314814814811</v>
      </c>
      <c r="AV141" s="120">
        <f t="shared" si="43"/>
        <v>58.956170212765961</v>
      </c>
      <c r="AW141" s="121">
        <f t="shared" si="44"/>
        <v>-4.5488553979511508</v>
      </c>
      <c r="AX141" s="119">
        <f t="shared" si="45"/>
        <v>80.72</v>
      </c>
      <c r="AY141" s="120">
        <f t="shared" si="42"/>
        <v>-126.34400000000001</v>
      </c>
      <c r="AZ141" s="121">
        <f t="shared" si="35"/>
        <v>207.06400000000002</v>
      </c>
    </row>
    <row r="142" spans="1:52" x14ac:dyDescent="0.2">
      <c r="A142" t="s">
        <v>46</v>
      </c>
      <c r="B142" t="s">
        <v>46</v>
      </c>
      <c r="C142" t="s">
        <v>78</v>
      </c>
      <c r="D142" t="s">
        <v>78</v>
      </c>
      <c r="E142" t="s">
        <v>74</v>
      </c>
      <c r="F142" s="4">
        <f t="shared" si="36"/>
        <v>46147</v>
      </c>
      <c r="G142" t="s">
        <v>37</v>
      </c>
      <c r="H142" s="28">
        <v>209</v>
      </c>
      <c r="I142" s="2">
        <v>3</v>
      </c>
      <c r="J142" s="2">
        <v>0</v>
      </c>
      <c r="K142" s="2">
        <v>10544.69</v>
      </c>
      <c r="L142" s="2">
        <v>417.51</v>
      </c>
      <c r="M142" s="29">
        <v>0</v>
      </c>
      <c r="N142" s="31">
        <f t="shared" si="31"/>
        <v>212</v>
      </c>
      <c r="O142" s="30">
        <f t="shared" si="32"/>
        <v>10962.2</v>
      </c>
      <c r="P142" t="s">
        <v>49</v>
      </c>
      <c r="Q142" t="s">
        <v>49</v>
      </c>
      <c r="R142" t="s">
        <v>78</v>
      </c>
      <c r="S142" t="s">
        <v>78</v>
      </c>
      <c r="T142" t="s">
        <v>74</v>
      </c>
      <c r="U142" s="4">
        <f t="shared" si="37"/>
        <v>45783</v>
      </c>
      <c r="V142" t="s">
        <v>37</v>
      </c>
      <c r="W142" s="28">
        <v>158</v>
      </c>
      <c r="X142" s="2">
        <v>2</v>
      </c>
      <c r="Y142" s="2">
        <v>0</v>
      </c>
      <c r="Z142" s="2">
        <v>9737.9500000000007</v>
      </c>
      <c r="AA142" s="2">
        <v>199.75</v>
      </c>
      <c r="AB142" s="29">
        <v>0</v>
      </c>
      <c r="AC142" s="31">
        <f t="shared" si="33"/>
        <v>160</v>
      </c>
      <c r="AD142" s="30">
        <f t="shared" si="34"/>
        <v>9937.7000000000007</v>
      </c>
      <c r="AE142" s="2">
        <f t="shared" si="40"/>
        <v>51</v>
      </c>
      <c r="AF142" s="2">
        <f t="shared" si="40"/>
        <v>1</v>
      </c>
      <c r="AG142" s="2">
        <f t="shared" si="40"/>
        <v>0</v>
      </c>
      <c r="AH142" s="2">
        <f t="shared" si="38"/>
        <v>806.73999999999978</v>
      </c>
      <c r="AI142" s="2">
        <f t="shared" si="38"/>
        <v>217.76</v>
      </c>
      <c r="AJ142" s="29">
        <f t="shared" si="38"/>
        <v>0</v>
      </c>
      <c r="AK142" s="31">
        <f t="shared" si="38"/>
        <v>52</v>
      </c>
      <c r="AL142" s="31">
        <f t="shared" si="38"/>
        <v>1024.5</v>
      </c>
      <c r="AM142" s="38">
        <f t="shared" si="41"/>
        <v>0.32278481012658228</v>
      </c>
      <c r="AN142" s="38">
        <f t="shared" si="41"/>
        <v>0.5</v>
      </c>
      <c r="AO142" s="38" t="str">
        <f t="shared" si="41"/>
        <v/>
      </c>
      <c r="AP142" s="38">
        <f t="shared" si="39"/>
        <v>8.284495196627624E-2</v>
      </c>
      <c r="AQ142" s="38">
        <f t="shared" si="39"/>
        <v>1.0901627033792241</v>
      </c>
      <c r="AR142" s="39" t="str">
        <f t="shared" si="39"/>
        <v/>
      </c>
      <c r="AS142" s="40">
        <f t="shared" si="39"/>
        <v>0.32500000000000001</v>
      </c>
      <c r="AT142" s="40">
        <f t="shared" si="39"/>
        <v>0.10309226480976483</v>
      </c>
      <c r="AU142" s="119">
        <f t="shared" si="46"/>
        <v>50.453062200956943</v>
      </c>
      <c r="AV142" s="120">
        <f t="shared" si="43"/>
        <v>61.632594936708863</v>
      </c>
      <c r="AW142" s="121">
        <f t="shared" si="44"/>
        <v>-11.17953273575192</v>
      </c>
      <c r="AX142" s="119">
        <f t="shared" si="45"/>
        <v>139.16999999999999</v>
      </c>
      <c r="AY142" s="120">
        <f t="shared" si="42"/>
        <v>99.875</v>
      </c>
      <c r="AZ142" s="121">
        <f t="shared" si="35"/>
        <v>39.294999999999987</v>
      </c>
    </row>
    <row r="143" spans="1:52" x14ac:dyDescent="0.2">
      <c r="A143" t="s">
        <v>46</v>
      </c>
      <c r="B143" t="s">
        <v>46</v>
      </c>
      <c r="C143" t="s">
        <v>78</v>
      </c>
      <c r="D143" t="s">
        <v>78</v>
      </c>
      <c r="E143" t="s">
        <v>74</v>
      </c>
      <c r="F143" s="4">
        <f t="shared" si="36"/>
        <v>46148</v>
      </c>
      <c r="G143" t="s">
        <v>38</v>
      </c>
      <c r="H143" s="28">
        <v>165</v>
      </c>
      <c r="I143" s="2">
        <v>3</v>
      </c>
      <c r="J143" s="2">
        <v>0</v>
      </c>
      <c r="K143" s="2">
        <v>8578.0300000000007</v>
      </c>
      <c r="L143" s="2">
        <v>162.58999999999997</v>
      </c>
      <c r="M143" s="29">
        <v>0</v>
      </c>
      <c r="N143" s="31">
        <f t="shared" ref="N143:N206" si="47">SUM(H143:J143)</f>
        <v>168</v>
      </c>
      <c r="O143" s="30">
        <f t="shared" ref="O143:O206" si="48">SUM(K143:M143)</f>
        <v>8740.6200000000008</v>
      </c>
      <c r="P143" t="s">
        <v>49</v>
      </c>
      <c r="Q143" t="s">
        <v>49</v>
      </c>
      <c r="R143" t="s">
        <v>78</v>
      </c>
      <c r="S143" t="s">
        <v>78</v>
      </c>
      <c r="T143" t="s">
        <v>74</v>
      </c>
      <c r="U143" s="4">
        <f t="shared" si="37"/>
        <v>45784</v>
      </c>
      <c r="V143" t="s">
        <v>38</v>
      </c>
      <c r="W143" s="28">
        <v>192</v>
      </c>
      <c r="X143" s="2">
        <v>4</v>
      </c>
      <c r="Y143" s="2">
        <v>1</v>
      </c>
      <c r="Z143" s="2">
        <v>11359.4</v>
      </c>
      <c r="AA143" s="2">
        <v>490.69</v>
      </c>
      <c r="AB143" s="29">
        <v>112.87</v>
      </c>
      <c r="AC143" s="31">
        <f t="shared" ref="AC143:AC206" si="49">SUM(W143:Y143)</f>
        <v>197</v>
      </c>
      <c r="AD143" s="30">
        <f t="shared" ref="AD143:AD206" si="50">SUM(Z143:AB143)</f>
        <v>11962.960000000001</v>
      </c>
      <c r="AE143" s="2">
        <f t="shared" si="40"/>
        <v>-27</v>
      </c>
      <c r="AF143" s="2">
        <f t="shared" si="40"/>
        <v>-1</v>
      </c>
      <c r="AG143" s="2">
        <f t="shared" si="40"/>
        <v>-1</v>
      </c>
      <c r="AH143" s="2">
        <f t="shared" si="38"/>
        <v>-2781.369999999999</v>
      </c>
      <c r="AI143" s="2">
        <f t="shared" si="38"/>
        <v>-328.1</v>
      </c>
      <c r="AJ143" s="29">
        <f t="shared" si="38"/>
        <v>-112.87</v>
      </c>
      <c r="AK143" s="31">
        <f t="shared" si="38"/>
        <v>-29</v>
      </c>
      <c r="AL143" s="31">
        <f t="shared" si="38"/>
        <v>-3222.34</v>
      </c>
      <c r="AM143" s="38">
        <f t="shared" si="41"/>
        <v>-0.140625</v>
      </c>
      <c r="AN143" s="38">
        <f t="shared" si="41"/>
        <v>-0.25</v>
      </c>
      <c r="AO143" s="38">
        <f t="shared" si="41"/>
        <v>-1</v>
      </c>
      <c r="AP143" s="38">
        <f t="shared" si="39"/>
        <v>-0.24485184076623756</v>
      </c>
      <c r="AQ143" s="38">
        <f t="shared" si="39"/>
        <v>-0.6686502679899734</v>
      </c>
      <c r="AR143" s="39">
        <f t="shared" si="39"/>
        <v>-1</v>
      </c>
      <c r="AS143" s="40">
        <f t="shared" si="39"/>
        <v>-0.14720812182741116</v>
      </c>
      <c r="AT143" s="40">
        <f t="shared" si="39"/>
        <v>-0.26935975711696769</v>
      </c>
      <c r="AU143" s="119">
        <f t="shared" si="46"/>
        <v>51.988060606060607</v>
      </c>
      <c r="AV143" s="120">
        <f t="shared" si="43"/>
        <v>59.163541666666667</v>
      </c>
      <c r="AW143" s="121">
        <f t="shared" si="44"/>
        <v>-7.1754810606060602</v>
      </c>
      <c r="AX143" s="119">
        <f t="shared" si="45"/>
        <v>54.196666666666658</v>
      </c>
      <c r="AY143" s="120">
        <f t="shared" si="42"/>
        <v>120.71199999999999</v>
      </c>
      <c r="AZ143" s="121">
        <f t="shared" ref="AZ143:AZ206" si="51">+AX143-AY143</f>
        <v>-66.515333333333331</v>
      </c>
    </row>
    <row r="144" spans="1:52" x14ac:dyDescent="0.2">
      <c r="A144" t="s">
        <v>46</v>
      </c>
      <c r="B144" t="s">
        <v>46</v>
      </c>
      <c r="C144" t="s">
        <v>78</v>
      </c>
      <c r="D144" t="s">
        <v>78</v>
      </c>
      <c r="E144" t="s">
        <v>74</v>
      </c>
      <c r="F144" s="4">
        <f t="shared" ref="F144:F207" si="52">+F143+1</f>
        <v>46149</v>
      </c>
      <c r="G144" t="s">
        <v>39</v>
      </c>
      <c r="H144" s="28">
        <v>252</v>
      </c>
      <c r="I144" s="2">
        <v>1</v>
      </c>
      <c r="J144" s="2">
        <v>0</v>
      </c>
      <c r="K144" s="2">
        <v>14268.33</v>
      </c>
      <c r="L144" s="2">
        <v>38.36</v>
      </c>
      <c r="M144" s="29">
        <v>0</v>
      </c>
      <c r="N144" s="31">
        <f t="shared" si="47"/>
        <v>253</v>
      </c>
      <c r="O144" s="30">
        <f t="shared" si="48"/>
        <v>14306.69</v>
      </c>
      <c r="P144" t="s">
        <v>49</v>
      </c>
      <c r="Q144" t="s">
        <v>49</v>
      </c>
      <c r="R144" t="s">
        <v>78</v>
      </c>
      <c r="S144" t="s">
        <v>78</v>
      </c>
      <c r="T144" t="s">
        <v>74</v>
      </c>
      <c r="U144" s="4">
        <f t="shared" ref="U144:U207" si="53">+U143+1</f>
        <v>45785</v>
      </c>
      <c r="V144" t="s">
        <v>39</v>
      </c>
      <c r="W144" s="28">
        <v>259</v>
      </c>
      <c r="X144" s="2">
        <v>1</v>
      </c>
      <c r="Y144" s="2">
        <v>0</v>
      </c>
      <c r="Z144" s="2">
        <v>12968.279999999999</v>
      </c>
      <c r="AA144" s="2">
        <v>42.95</v>
      </c>
      <c r="AB144" s="29">
        <v>0</v>
      </c>
      <c r="AC144" s="31">
        <f t="shared" si="49"/>
        <v>260</v>
      </c>
      <c r="AD144" s="30">
        <f t="shared" si="50"/>
        <v>13011.23</v>
      </c>
      <c r="AE144" s="2">
        <f t="shared" si="40"/>
        <v>-7</v>
      </c>
      <c r="AF144" s="2">
        <f t="shared" si="40"/>
        <v>0</v>
      </c>
      <c r="AG144" s="2">
        <f t="shared" si="40"/>
        <v>0</v>
      </c>
      <c r="AH144" s="2">
        <f t="shared" si="38"/>
        <v>1300.0500000000011</v>
      </c>
      <c r="AI144" s="2">
        <f t="shared" si="38"/>
        <v>-4.5900000000000034</v>
      </c>
      <c r="AJ144" s="29">
        <f t="shared" si="38"/>
        <v>0</v>
      </c>
      <c r="AK144" s="31">
        <f t="shared" si="38"/>
        <v>-7</v>
      </c>
      <c r="AL144" s="31">
        <f t="shared" si="38"/>
        <v>1295.4600000000009</v>
      </c>
      <c r="AM144" s="38">
        <f t="shared" si="41"/>
        <v>-2.7027027027027029E-2</v>
      </c>
      <c r="AN144" s="38">
        <f t="shared" si="41"/>
        <v>0</v>
      </c>
      <c r="AO144" s="38" t="str">
        <f t="shared" si="41"/>
        <v/>
      </c>
      <c r="AP144" s="38">
        <f t="shared" si="39"/>
        <v>0.10024845237764771</v>
      </c>
      <c r="AQ144" s="38">
        <f t="shared" si="39"/>
        <v>-0.10686845168800939</v>
      </c>
      <c r="AR144" s="39" t="str">
        <f t="shared" si="39"/>
        <v/>
      </c>
      <c r="AS144" s="40">
        <f t="shared" si="39"/>
        <v>-2.6923076923076925E-2</v>
      </c>
      <c r="AT144" s="40">
        <f t="shared" si="39"/>
        <v>9.9564760595270474E-2</v>
      </c>
      <c r="AU144" s="119">
        <f t="shared" si="46"/>
        <v>56.620357142857145</v>
      </c>
      <c r="AV144" s="120">
        <f t="shared" si="43"/>
        <v>50.07057915057915</v>
      </c>
      <c r="AW144" s="121">
        <f t="shared" si="44"/>
        <v>6.5497779922779955</v>
      </c>
      <c r="AX144" s="119">
        <f t="shared" si="45"/>
        <v>38.36</v>
      </c>
      <c r="AY144" s="120">
        <f t="shared" si="42"/>
        <v>42.95</v>
      </c>
      <c r="AZ144" s="121">
        <f t="shared" si="51"/>
        <v>-4.5900000000000034</v>
      </c>
    </row>
    <row r="145" spans="1:52" x14ac:dyDescent="0.2">
      <c r="A145" t="s">
        <v>46</v>
      </c>
      <c r="B145" t="s">
        <v>46</v>
      </c>
      <c r="C145" t="s">
        <v>78</v>
      </c>
      <c r="D145" t="s">
        <v>78</v>
      </c>
      <c r="E145" t="s">
        <v>74</v>
      </c>
      <c r="F145" s="4">
        <f t="shared" si="52"/>
        <v>46150</v>
      </c>
      <c r="G145" t="s">
        <v>40</v>
      </c>
      <c r="H145" s="28">
        <v>469</v>
      </c>
      <c r="I145" s="2">
        <v>1</v>
      </c>
      <c r="J145" s="2">
        <v>0</v>
      </c>
      <c r="K145" s="2">
        <v>25164.199999999997</v>
      </c>
      <c r="L145" s="2">
        <v>40.28</v>
      </c>
      <c r="M145" s="29">
        <v>0</v>
      </c>
      <c r="N145" s="31">
        <f t="shared" si="47"/>
        <v>470</v>
      </c>
      <c r="O145" s="30">
        <f t="shared" si="48"/>
        <v>25204.479999999996</v>
      </c>
      <c r="P145" t="s">
        <v>49</v>
      </c>
      <c r="Q145" t="s">
        <v>49</v>
      </c>
      <c r="R145" t="s">
        <v>78</v>
      </c>
      <c r="S145" t="s">
        <v>78</v>
      </c>
      <c r="T145" t="s">
        <v>74</v>
      </c>
      <c r="U145" s="4">
        <f t="shared" si="53"/>
        <v>45786</v>
      </c>
      <c r="V145" t="s">
        <v>40</v>
      </c>
      <c r="W145" s="28">
        <v>460</v>
      </c>
      <c r="X145" s="2">
        <v>1</v>
      </c>
      <c r="Y145" s="2">
        <v>0</v>
      </c>
      <c r="Z145" s="2">
        <v>23604.77</v>
      </c>
      <c r="AA145" s="2">
        <v>215.88</v>
      </c>
      <c r="AB145" s="29">
        <v>0</v>
      </c>
      <c r="AC145" s="31">
        <f t="shared" si="49"/>
        <v>461</v>
      </c>
      <c r="AD145" s="30">
        <f t="shared" si="50"/>
        <v>23820.65</v>
      </c>
      <c r="AE145" s="2">
        <f t="shared" si="40"/>
        <v>9</v>
      </c>
      <c r="AF145" s="2">
        <f t="shared" si="40"/>
        <v>0</v>
      </c>
      <c r="AG145" s="2">
        <f t="shared" si="40"/>
        <v>0</v>
      </c>
      <c r="AH145" s="2">
        <f t="shared" si="38"/>
        <v>1559.4299999999967</v>
      </c>
      <c r="AI145" s="2">
        <f t="shared" si="38"/>
        <v>-175.6</v>
      </c>
      <c r="AJ145" s="29">
        <f t="shared" si="38"/>
        <v>0</v>
      </c>
      <c r="AK145" s="31">
        <f t="shared" si="38"/>
        <v>9</v>
      </c>
      <c r="AL145" s="31">
        <f t="shared" si="38"/>
        <v>1383.8299999999945</v>
      </c>
      <c r="AM145" s="38">
        <f t="shared" si="41"/>
        <v>1.9565217391304349E-2</v>
      </c>
      <c r="AN145" s="38">
        <f t="shared" si="41"/>
        <v>0</v>
      </c>
      <c r="AO145" s="38" t="str">
        <f t="shared" si="41"/>
        <v/>
      </c>
      <c r="AP145" s="38">
        <f t="shared" si="39"/>
        <v>6.6064189568464202E-2</v>
      </c>
      <c r="AQ145" s="38">
        <f t="shared" si="39"/>
        <v>-0.81341486010746711</v>
      </c>
      <c r="AR145" s="39" t="str">
        <f t="shared" si="39"/>
        <v/>
      </c>
      <c r="AS145" s="40">
        <f t="shared" si="39"/>
        <v>1.9522776572668113E-2</v>
      </c>
      <c r="AT145" s="40">
        <f t="shared" si="39"/>
        <v>5.8093712808004586E-2</v>
      </c>
      <c r="AU145" s="119">
        <f t="shared" si="46"/>
        <v>53.655010660980807</v>
      </c>
      <c r="AV145" s="120">
        <f t="shared" si="43"/>
        <v>51.314717391304349</v>
      </c>
      <c r="AW145" s="121">
        <f t="shared" si="44"/>
        <v>2.340293269676458</v>
      </c>
      <c r="AX145" s="119">
        <f t="shared" si="45"/>
        <v>40.28</v>
      </c>
      <c r="AY145" s="120">
        <f t="shared" si="42"/>
        <v>215.88</v>
      </c>
      <c r="AZ145" s="121">
        <f t="shared" si="51"/>
        <v>-175.6</v>
      </c>
    </row>
    <row r="146" spans="1:52" ht="13.5" thickBot="1" x14ac:dyDescent="0.25">
      <c r="A146" t="s">
        <v>46</v>
      </c>
      <c r="B146" t="s">
        <v>46</v>
      </c>
      <c r="C146" t="s">
        <v>78</v>
      </c>
      <c r="D146" t="s">
        <v>78</v>
      </c>
      <c r="E146" t="s">
        <v>74</v>
      </c>
      <c r="F146" s="59">
        <f t="shared" si="52"/>
        <v>46151</v>
      </c>
      <c r="G146" s="42" t="s">
        <v>41</v>
      </c>
      <c r="H146" s="43">
        <v>463</v>
      </c>
      <c r="I146" s="44">
        <v>2</v>
      </c>
      <c r="J146" s="44">
        <v>0</v>
      </c>
      <c r="K146" s="44">
        <v>23878.710000000003</v>
      </c>
      <c r="L146" s="44">
        <v>248.84</v>
      </c>
      <c r="M146" s="45">
        <v>0</v>
      </c>
      <c r="N146" s="47">
        <f t="shared" si="47"/>
        <v>465</v>
      </c>
      <c r="O146" s="46">
        <f t="shared" si="48"/>
        <v>24127.550000000003</v>
      </c>
      <c r="P146" t="s">
        <v>49</v>
      </c>
      <c r="Q146" t="s">
        <v>49</v>
      </c>
      <c r="R146" t="s">
        <v>78</v>
      </c>
      <c r="S146" t="s">
        <v>78</v>
      </c>
      <c r="T146" t="s">
        <v>74</v>
      </c>
      <c r="U146" s="59">
        <f t="shared" si="53"/>
        <v>45787</v>
      </c>
      <c r="V146" s="42" t="s">
        <v>41</v>
      </c>
      <c r="W146" s="43">
        <v>526</v>
      </c>
      <c r="X146" s="44">
        <v>0</v>
      </c>
      <c r="Y146" s="44">
        <v>1</v>
      </c>
      <c r="Z146" s="44">
        <v>28006.05</v>
      </c>
      <c r="AA146" s="44">
        <v>0</v>
      </c>
      <c r="AB146" s="45">
        <v>107.99</v>
      </c>
      <c r="AC146" s="47">
        <f t="shared" si="49"/>
        <v>527</v>
      </c>
      <c r="AD146" s="46">
        <f t="shared" si="50"/>
        <v>28114.04</v>
      </c>
      <c r="AE146" s="44">
        <f t="shared" si="40"/>
        <v>-63</v>
      </c>
      <c r="AF146" s="44">
        <f t="shared" si="40"/>
        <v>2</v>
      </c>
      <c r="AG146" s="44">
        <f t="shared" si="40"/>
        <v>-1</v>
      </c>
      <c r="AH146" s="44">
        <f t="shared" si="38"/>
        <v>-4127.3399999999965</v>
      </c>
      <c r="AI146" s="44">
        <f t="shared" si="38"/>
        <v>248.84</v>
      </c>
      <c r="AJ146" s="45">
        <f t="shared" si="38"/>
        <v>-107.99</v>
      </c>
      <c r="AK146" s="47">
        <f t="shared" si="38"/>
        <v>-62</v>
      </c>
      <c r="AL146" s="47">
        <f t="shared" si="38"/>
        <v>-3986.489999999998</v>
      </c>
      <c r="AM146" s="56">
        <f t="shared" si="41"/>
        <v>-0.11977186311787072</v>
      </c>
      <c r="AN146" s="56" t="str">
        <f t="shared" si="41"/>
        <v/>
      </c>
      <c r="AO146" s="56">
        <f t="shared" si="41"/>
        <v>-1</v>
      </c>
      <c r="AP146" s="56">
        <f t="shared" si="39"/>
        <v>-0.14737315687146157</v>
      </c>
      <c r="AQ146" s="56" t="str">
        <f t="shared" si="39"/>
        <v/>
      </c>
      <c r="AR146" s="57">
        <f t="shared" si="39"/>
        <v>-1</v>
      </c>
      <c r="AS146" s="58">
        <f t="shared" si="39"/>
        <v>-0.11764705882352941</v>
      </c>
      <c r="AT146" s="58">
        <f t="shared" si="39"/>
        <v>-0.14179712343014372</v>
      </c>
      <c r="AU146" s="122">
        <f t="shared" si="46"/>
        <v>51.57388768898489</v>
      </c>
      <c r="AV146" s="123">
        <f t="shared" si="43"/>
        <v>53.24344106463878</v>
      </c>
      <c r="AW146" s="124">
        <f t="shared" si="44"/>
        <v>-1.6695533756538907</v>
      </c>
      <c r="AX146" s="122">
        <f t="shared" si="45"/>
        <v>124.42</v>
      </c>
      <c r="AY146" s="123">
        <f t="shared" si="42"/>
        <v>107.99</v>
      </c>
      <c r="AZ146" s="124">
        <f t="shared" si="51"/>
        <v>16.430000000000007</v>
      </c>
    </row>
    <row r="147" spans="1:52" x14ac:dyDescent="0.2">
      <c r="A147" t="s">
        <v>46</v>
      </c>
      <c r="B147" t="s">
        <v>46</v>
      </c>
      <c r="C147" t="s">
        <v>78</v>
      </c>
      <c r="D147" t="s">
        <v>78</v>
      </c>
      <c r="E147" t="s">
        <v>75</v>
      </c>
      <c r="F147" s="4">
        <f t="shared" si="52"/>
        <v>46152</v>
      </c>
      <c r="G147" t="s">
        <v>35</v>
      </c>
      <c r="H147" s="28">
        <v>225</v>
      </c>
      <c r="I147" s="2">
        <v>1</v>
      </c>
      <c r="J147" s="2">
        <v>0</v>
      </c>
      <c r="K147" s="2">
        <v>10157.74</v>
      </c>
      <c r="L147" s="2">
        <v>70.42</v>
      </c>
      <c r="M147" s="29">
        <v>0</v>
      </c>
      <c r="N147" s="31">
        <f t="shared" si="47"/>
        <v>226</v>
      </c>
      <c r="O147" s="30">
        <f t="shared" si="48"/>
        <v>10228.16</v>
      </c>
      <c r="P147" t="s">
        <v>49</v>
      </c>
      <c r="Q147" t="s">
        <v>49</v>
      </c>
      <c r="R147" t="s">
        <v>78</v>
      </c>
      <c r="S147" t="s">
        <v>78</v>
      </c>
      <c r="T147" t="s">
        <v>75</v>
      </c>
      <c r="U147" s="4">
        <f t="shared" si="53"/>
        <v>45788</v>
      </c>
      <c r="V147" t="s">
        <v>35</v>
      </c>
      <c r="W147" s="28">
        <v>235</v>
      </c>
      <c r="X147" s="2">
        <v>0</v>
      </c>
      <c r="Y147" s="2">
        <v>0</v>
      </c>
      <c r="Z147" s="2">
        <v>11867.51</v>
      </c>
      <c r="AA147" s="2">
        <v>0</v>
      </c>
      <c r="AB147" s="29">
        <v>0</v>
      </c>
      <c r="AC147" s="31">
        <f t="shared" si="49"/>
        <v>235</v>
      </c>
      <c r="AD147" s="30">
        <f t="shared" si="50"/>
        <v>11867.51</v>
      </c>
      <c r="AE147" s="2">
        <f t="shared" si="40"/>
        <v>-10</v>
      </c>
      <c r="AF147" s="2">
        <f t="shared" si="40"/>
        <v>1</v>
      </c>
      <c r="AG147" s="2">
        <f t="shared" si="40"/>
        <v>0</v>
      </c>
      <c r="AH147" s="2">
        <f t="shared" si="38"/>
        <v>-1709.7700000000004</v>
      </c>
      <c r="AI147" s="2">
        <f t="shared" si="38"/>
        <v>70.42</v>
      </c>
      <c r="AJ147" s="29">
        <f t="shared" ref="AJ147:AL210" si="54">+M147-AB147</f>
        <v>0</v>
      </c>
      <c r="AK147" s="31">
        <f t="shared" si="54"/>
        <v>-9</v>
      </c>
      <c r="AL147" s="31">
        <f t="shared" si="54"/>
        <v>-1639.3500000000004</v>
      </c>
      <c r="AM147" s="38">
        <f t="shared" si="41"/>
        <v>-4.2553191489361701E-2</v>
      </c>
      <c r="AN147" s="38" t="str">
        <f t="shared" si="41"/>
        <v/>
      </c>
      <c r="AO147" s="38" t="str">
        <f t="shared" si="41"/>
        <v/>
      </c>
      <c r="AP147" s="38">
        <f t="shared" si="39"/>
        <v>-0.14407150278365052</v>
      </c>
      <c r="AQ147" s="38" t="str">
        <f t="shared" si="39"/>
        <v/>
      </c>
      <c r="AR147" s="39" t="str">
        <f t="shared" ref="AR147:AT210" si="55">IFERROR(AJ147/AB147,"")</f>
        <v/>
      </c>
      <c r="AS147" s="40">
        <f t="shared" si="55"/>
        <v>-3.8297872340425532E-2</v>
      </c>
      <c r="AT147" s="40">
        <f t="shared" si="55"/>
        <v>-0.138137654823969</v>
      </c>
      <c r="AU147" s="119">
        <f t="shared" si="46"/>
        <v>45.145511111111112</v>
      </c>
      <c r="AV147" s="120">
        <f t="shared" si="43"/>
        <v>50.500042553191491</v>
      </c>
      <c r="AW147" s="121">
        <f t="shared" si="44"/>
        <v>-5.3545314420803791</v>
      </c>
      <c r="AX147" s="119">
        <f t="shared" si="45"/>
        <v>70.42</v>
      </c>
      <c r="AY147" s="120">
        <f t="shared" si="42"/>
        <v>0</v>
      </c>
      <c r="AZ147" s="121">
        <f t="shared" si="51"/>
        <v>70.42</v>
      </c>
    </row>
    <row r="148" spans="1:52" x14ac:dyDescent="0.2">
      <c r="A148" t="s">
        <v>46</v>
      </c>
      <c r="B148" t="s">
        <v>46</v>
      </c>
      <c r="C148" t="s">
        <v>78</v>
      </c>
      <c r="D148" t="s">
        <v>78</v>
      </c>
      <c r="E148" t="s">
        <v>75</v>
      </c>
      <c r="F148" s="4">
        <f t="shared" si="52"/>
        <v>46153</v>
      </c>
      <c r="G148" t="s">
        <v>36</v>
      </c>
      <c r="H148" s="28">
        <v>215</v>
      </c>
      <c r="I148" s="2">
        <v>1</v>
      </c>
      <c r="J148" s="2">
        <v>1</v>
      </c>
      <c r="K148" s="2">
        <v>11704.400000000001</v>
      </c>
      <c r="L148" s="2">
        <v>499.8</v>
      </c>
      <c r="M148" s="29">
        <v>257.83999999999997</v>
      </c>
      <c r="N148" s="31">
        <f t="shared" si="47"/>
        <v>217</v>
      </c>
      <c r="O148" s="30">
        <f t="shared" si="48"/>
        <v>12462.04</v>
      </c>
      <c r="P148" t="s">
        <v>49</v>
      </c>
      <c r="Q148" t="s">
        <v>49</v>
      </c>
      <c r="R148" t="s">
        <v>78</v>
      </c>
      <c r="S148" t="s">
        <v>78</v>
      </c>
      <c r="T148" t="s">
        <v>75</v>
      </c>
      <c r="U148" s="4">
        <f t="shared" si="53"/>
        <v>45789</v>
      </c>
      <c r="V148" t="s">
        <v>36</v>
      </c>
      <c r="W148" s="28">
        <v>191</v>
      </c>
      <c r="X148" s="2">
        <v>0</v>
      </c>
      <c r="Y148" s="2">
        <v>0</v>
      </c>
      <c r="Z148" s="2">
        <v>10139.27</v>
      </c>
      <c r="AA148" s="2">
        <v>0</v>
      </c>
      <c r="AB148" s="29">
        <v>0</v>
      </c>
      <c r="AC148" s="31">
        <f t="shared" si="49"/>
        <v>191</v>
      </c>
      <c r="AD148" s="30">
        <f t="shared" si="50"/>
        <v>10139.27</v>
      </c>
      <c r="AE148" s="2">
        <f t="shared" si="40"/>
        <v>24</v>
      </c>
      <c r="AF148" s="2">
        <f t="shared" si="40"/>
        <v>1</v>
      </c>
      <c r="AG148" s="2">
        <f t="shared" si="40"/>
        <v>1</v>
      </c>
      <c r="AH148" s="2">
        <f t="shared" si="40"/>
        <v>1565.130000000001</v>
      </c>
      <c r="AI148" s="2">
        <f t="shared" si="40"/>
        <v>499.8</v>
      </c>
      <c r="AJ148" s="29">
        <f t="shared" si="54"/>
        <v>257.83999999999997</v>
      </c>
      <c r="AK148" s="31">
        <f t="shared" si="54"/>
        <v>26</v>
      </c>
      <c r="AL148" s="31">
        <f t="shared" si="54"/>
        <v>2322.7700000000004</v>
      </c>
      <c r="AM148" s="38">
        <f t="shared" si="41"/>
        <v>0.1256544502617801</v>
      </c>
      <c r="AN148" s="38" t="str">
        <f t="shared" si="41"/>
        <v/>
      </c>
      <c r="AO148" s="38" t="str">
        <f t="shared" si="41"/>
        <v/>
      </c>
      <c r="AP148" s="38">
        <f t="shared" si="41"/>
        <v>0.15436318393730525</v>
      </c>
      <c r="AQ148" s="38" t="str">
        <f t="shared" si="41"/>
        <v/>
      </c>
      <c r="AR148" s="39" t="str">
        <f t="shared" si="55"/>
        <v/>
      </c>
      <c r="AS148" s="40">
        <f t="shared" si="55"/>
        <v>0.13612565445026178</v>
      </c>
      <c r="AT148" s="40">
        <f t="shared" si="55"/>
        <v>0.22908651214535172</v>
      </c>
      <c r="AU148" s="119">
        <f t="shared" si="46"/>
        <v>54.439069767441865</v>
      </c>
      <c r="AV148" s="120">
        <f t="shared" si="43"/>
        <v>53.085183246073299</v>
      </c>
      <c r="AW148" s="121">
        <f t="shared" si="44"/>
        <v>1.3538865213685654</v>
      </c>
      <c r="AX148" s="119">
        <f t="shared" si="45"/>
        <v>378.82</v>
      </c>
      <c r="AY148" s="120">
        <f t="shared" si="42"/>
        <v>0</v>
      </c>
      <c r="AZ148" s="121">
        <f t="shared" si="51"/>
        <v>378.82</v>
      </c>
    </row>
    <row r="149" spans="1:52" x14ac:dyDescent="0.2">
      <c r="A149" t="s">
        <v>46</v>
      </c>
      <c r="B149" t="s">
        <v>46</v>
      </c>
      <c r="C149" t="s">
        <v>78</v>
      </c>
      <c r="D149" t="s">
        <v>78</v>
      </c>
      <c r="E149" t="s">
        <v>75</v>
      </c>
      <c r="F149" s="4">
        <f t="shared" si="52"/>
        <v>46154</v>
      </c>
      <c r="G149" t="s">
        <v>37</v>
      </c>
      <c r="H149" s="28">
        <v>173</v>
      </c>
      <c r="I149" s="2">
        <v>1</v>
      </c>
      <c r="J149" s="2">
        <v>1</v>
      </c>
      <c r="K149" s="2">
        <v>7001.55</v>
      </c>
      <c r="L149" s="2">
        <v>15.1</v>
      </c>
      <c r="M149" s="29">
        <v>361.82</v>
      </c>
      <c r="N149" s="31">
        <f t="shared" si="47"/>
        <v>175</v>
      </c>
      <c r="O149" s="30">
        <f t="shared" si="48"/>
        <v>7378.47</v>
      </c>
      <c r="P149" t="s">
        <v>49</v>
      </c>
      <c r="Q149" t="s">
        <v>49</v>
      </c>
      <c r="R149" t="s">
        <v>78</v>
      </c>
      <c r="S149" t="s">
        <v>78</v>
      </c>
      <c r="T149" t="s">
        <v>75</v>
      </c>
      <c r="U149" s="4">
        <f t="shared" si="53"/>
        <v>45790</v>
      </c>
      <c r="V149" t="s">
        <v>37</v>
      </c>
      <c r="W149" s="28">
        <v>163</v>
      </c>
      <c r="X149" s="2">
        <v>3</v>
      </c>
      <c r="Y149" s="2">
        <v>0</v>
      </c>
      <c r="Z149" s="2">
        <v>9076.65</v>
      </c>
      <c r="AA149" s="2">
        <v>564.91</v>
      </c>
      <c r="AB149" s="29">
        <v>0</v>
      </c>
      <c r="AC149" s="31">
        <f t="shared" si="49"/>
        <v>166</v>
      </c>
      <c r="AD149" s="30">
        <f t="shared" si="50"/>
        <v>9641.56</v>
      </c>
      <c r="AE149" s="2">
        <f t="shared" si="40"/>
        <v>10</v>
      </c>
      <c r="AF149" s="2">
        <f t="shared" si="40"/>
        <v>-2</v>
      </c>
      <c r="AG149" s="2">
        <f t="shared" si="40"/>
        <v>1</v>
      </c>
      <c r="AH149" s="2">
        <f t="shared" si="40"/>
        <v>-2075.0999999999995</v>
      </c>
      <c r="AI149" s="2">
        <f t="shared" si="40"/>
        <v>-549.80999999999995</v>
      </c>
      <c r="AJ149" s="29">
        <f t="shared" si="54"/>
        <v>361.82</v>
      </c>
      <c r="AK149" s="31">
        <f t="shared" si="54"/>
        <v>9</v>
      </c>
      <c r="AL149" s="31">
        <f t="shared" si="54"/>
        <v>-2263.0899999999992</v>
      </c>
      <c r="AM149" s="38">
        <f t="shared" si="41"/>
        <v>6.1349693251533742E-2</v>
      </c>
      <c r="AN149" s="38">
        <f t="shared" si="41"/>
        <v>-0.66666666666666663</v>
      </c>
      <c r="AO149" s="38" t="str">
        <f t="shared" si="41"/>
        <v/>
      </c>
      <c r="AP149" s="38">
        <f t="shared" si="41"/>
        <v>-0.22861958982664304</v>
      </c>
      <c r="AQ149" s="38">
        <f t="shared" si="41"/>
        <v>-0.97327007841957125</v>
      </c>
      <c r="AR149" s="39" t="str">
        <f t="shared" si="55"/>
        <v/>
      </c>
      <c r="AS149" s="40">
        <f t="shared" si="55"/>
        <v>5.4216867469879519E-2</v>
      </c>
      <c r="AT149" s="40">
        <f t="shared" si="55"/>
        <v>-0.23472238932288958</v>
      </c>
      <c r="AU149" s="119">
        <f t="shared" si="46"/>
        <v>40.471387283236993</v>
      </c>
      <c r="AV149" s="120">
        <f t="shared" si="43"/>
        <v>55.684969325153375</v>
      </c>
      <c r="AW149" s="121">
        <f t="shared" si="44"/>
        <v>-15.213582041916382</v>
      </c>
      <c r="AX149" s="119">
        <f t="shared" si="45"/>
        <v>188.46</v>
      </c>
      <c r="AY149" s="120">
        <f t="shared" si="42"/>
        <v>188.30333333333331</v>
      </c>
      <c r="AZ149" s="121">
        <f t="shared" si="51"/>
        <v>0.15666666666669471</v>
      </c>
    </row>
    <row r="150" spans="1:52" x14ac:dyDescent="0.2">
      <c r="A150" t="s">
        <v>46</v>
      </c>
      <c r="B150" t="s">
        <v>46</v>
      </c>
      <c r="C150" t="s">
        <v>78</v>
      </c>
      <c r="D150" t="s">
        <v>78</v>
      </c>
      <c r="E150" t="s">
        <v>75</v>
      </c>
      <c r="F150" s="4">
        <f t="shared" si="52"/>
        <v>46155</v>
      </c>
      <c r="G150" t="s">
        <v>38</v>
      </c>
      <c r="H150" s="28">
        <v>185</v>
      </c>
      <c r="I150" s="2">
        <v>2</v>
      </c>
      <c r="J150" s="2">
        <v>0</v>
      </c>
      <c r="K150" s="2">
        <v>9849.65</v>
      </c>
      <c r="L150" s="2">
        <v>492.90999999999997</v>
      </c>
      <c r="M150" s="29">
        <v>0</v>
      </c>
      <c r="N150" s="31">
        <f t="shared" si="47"/>
        <v>187</v>
      </c>
      <c r="O150" s="30">
        <f t="shared" si="48"/>
        <v>10342.56</v>
      </c>
      <c r="P150" t="s">
        <v>49</v>
      </c>
      <c r="Q150" t="s">
        <v>49</v>
      </c>
      <c r="R150" t="s">
        <v>78</v>
      </c>
      <c r="S150" t="s">
        <v>78</v>
      </c>
      <c r="T150" t="s">
        <v>75</v>
      </c>
      <c r="U150" s="4">
        <f t="shared" si="53"/>
        <v>45791</v>
      </c>
      <c r="V150" t="s">
        <v>38</v>
      </c>
      <c r="W150" s="28">
        <v>215</v>
      </c>
      <c r="X150" s="2">
        <v>4</v>
      </c>
      <c r="Y150" s="2">
        <v>0</v>
      </c>
      <c r="Z150" s="2">
        <v>12139.58</v>
      </c>
      <c r="AA150" s="2">
        <v>436.75</v>
      </c>
      <c r="AB150" s="29">
        <v>0</v>
      </c>
      <c r="AC150" s="31">
        <f t="shared" si="49"/>
        <v>219</v>
      </c>
      <c r="AD150" s="30">
        <f t="shared" si="50"/>
        <v>12576.33</v>
      </c>
      <c r="AE150" s="2">
        <f t="shared" si="40"/>
        <v>-30</v>
      </c>
      <c r="AF150" s="2">
        <f t="shared" si="40"/>
        <v>-2</v>
      </c>
      <c r="AG150" s="2">
        <f t="shared" si="40"/>
        <v>0</v>
      </c>
      <c r="AH150" s="2">
        <f t="shared" si="40"/>
        <v>-2289.9300000000003</v>
      </c>
      <c r="AI150" s="2">
        <f t="shared" si="40"/>
        <v>56.159999999999968</v>
      </c>
      <c r="AJ150" s="29">
        <f t="shared" si="54"/>
        <v>0</v>
      </c>
      <c r="AK150" s="31">
        <f t="shared" si="54"/>
        <v>-32</v>
      </c>
      <c r="AL150" s="31">
        <f t="shared" si="54"/>
        <v>-2233.7700000000004</v>
      </c>
      <c r="AM150" s="38">
        <f t="shared" si="41"/>
        <v>-0.13953488372093023</v>
      </c>
      <c r="AN150" s="38">
        <f t="shared" si="41"/>
        <v>-0.5</v>
      </c>
      <c r="AO150" s="38" t="str">
        <f t="shared" si="41"/>
        <v/>
      </c>
      <c r="AP150" s="38">
        <f t="shared" si="41"/>
        <v>-0.18863337940851332</v>
      </c>
      <c r="AQ150" s="38">
        <f t="shared" si="41"/>
        <v>0.12858614768174007</v>
      </c>
      <c r="AR150" s="39" t="str">
        <f t="shared" si="55"/>
        <v/>
      </c>
      <c r="AS150" s="40">
        <f t="shared" si="55"/>
        <v>-0.14611872146118721</v>
      </c>
      <c r="AT150" s="40">
        <f t="shared" si="55"/>
        <v>-0.17761699955392396</v>
      </c>
      <c r="AU150" s="119">
        <f t="shared" si="46"/>
        <v>53.241351351351348</v>
      </c>
      <c r="AV150" s="120">
        <f t="shared" si="43"/>
        <v>56.463162790697673</v>
      </c>
      <c r="AW150" s="121">
        <f t="shared" si="44"/>
        <v>-3.2218114393463253</v>
      </c>
      <c r="AX150" s="119">
        <f t="shared" si="45"/>
        <v>246.45499999999998</v>
      </c>
      <c r="AY150" s="120">
        <f t="shared" si="42"/>
        <v>109.1875</v>
      </c>
      <c r="AZ150" s="121">
        <f t="shared" si="51"/>
        <v>137.26749999999998</v>
      </c>
    </row>
    <row r="151" spans="1:52" x14ac:dyDescent="0.2">
      <c r="A151" t="s">
        <v>46</v>
      </c>
      <c r="B151" t="s">
        <v>46</v>
      </c>
      <c r="C151" t="s">
        <v>78</v>
      </c>
      <c r="D151" t="s">
        <v>78</v>
      </c>
      <c r="E151" t="s">
        <v>75</v>
      </c>
      <c r="F151" s="4">
        <f t="shared" si="52"/>
        <v>46156</v>
      </c>
      <c r="G151" t="s">
        <v>39</v>
      </c>
      <c r="H151" s="28">
        <v>286</v>
      </c>
      <c r="I151" s="2">
        <v>2</v>
      </c>
      <c r="J151" s="2">
        <v>0</v>
      </c>
      <c r="K151" s="2">
        <v>13529.369999999999</v>
      </c>
      <c r="L151" s="2">
        <v>329.37</v>
      </c>
      <c r="M151" s="29">
        <v>0</v>
      </c>
      <c r="N151" s="31">
        <f t="shared" si="47"/>
        <v>288</v>
      </c>
      <c r="O151" s="30">
        <f t="shared" si="48"/>
        <v>13858.74</v>
      </c>
      <c r="P151" t="s">
        <v>49</v>
      </c>
      <c r="Q151" t="s">
        <v>49</v>
      </c>
      <c r="R151" t="s">
        <v>78</v>
      </c>
      <c r="S151" t="s">
        <v>78</v>
      </c>
      <c r="T151" t="s">
        <v>75</v>
      </c>
      <c r="U151" s="4">
        <f t="shared" si="53"/>
        <v>45792</v>
      </c>
      <c r="V151" t="s">
        <v>39</v>
      </c>
      <c r="W151" s="28">
        <v>268</v>
      </c>
      <c r="X151" s="2">
        <v>2</v>
      </c>
      <c r="Y151" s="2">
        <v>0</v>
      </c>
      <c r="Z151" s="2">
        <v>14129.82</v>
      </c>
      <c r="AA151" s="2">
        <v>211.8</v>
      </c>
      <c r="AB151" s="29">
        <v>0</v>
      </c>
      <c r="AC151" s="31">
        <f t="shared" si="49"/>
        <v>270</v>
      </c>
      <c r="AD151" s="30">
        <f t="shared" si="50"/>
        <v>14341.619999999999</v>
      </c>
      <c r="AE151" s="2">
        <f t="shared" si="40"/>
        <v>18</v>
      </c>
      <c r="AF151" s="2">
        <f t="shared" si="40"/>
        <v>0</v>
      </c>
      <c r="AG151" s="2">
        <f t="shared" si="40"/>
        <v>0</v>
      </c>
      <c r="AH151" s="2">
        <f t="shared" si="40"/>
        <v>-600.45000000000073</v>
      </c>
      <c r="AI151" s="2">
        <f t="shared" si="40"/>
        <v>117.57</v>
      </c>
      <c r="AJ151" s="29">
        <f t="shared" si="54"/>
        <v>0</v>
      </c>
      <c r="AK151" s="31">
        <f t="shared" si="54"/>
        <v>18</v>
      </c>
      <c r="AL151" s="31">
        <f t="shared" si="54"/>
        <v>-482.8799999999992</v>
      </c>
      <c r="AM151" s="38">
        <f t="shared" si="41"/>
        <v>6.7164179104477612E-2</v>
      </c>
      <c r="AN151" s="38">
        <f t="shared" si="41"/>
        <v>0</v>
      </c>
      <c r="AO151" s="38" t="str">
        <f t="shared" si="41"/>
        <v/>
      </c>
      <c r="AP151" s="38">
        <f t="shared" si="41"/>
        <v>-4.2495233484927675E-2</v>
      </c>
      <c r="AQ151" s="38">
        <f t="shared" si="41"/>
        <v>0.55509915014164302</v>
      </c>
      <c r="AR151" s="39" t="str">
        <f t="shared" si="55"/>
        <v/>
      </c>
      <c r="AS151" s="40">
        <f t="shared" si="55"/>
        <v>6.6666666666666666E-2</v>
      </c>
      <c r="AT151" s="40">
        <f t="shared" si="55"/>
        <v>-3.3669836461989594E-2</v>
      </c>
      <c r="AU151" s="119">
        <f t="shared" si="46"/>
        <v>47.305489510489508</v>
      </c>
      <c r="AV151" s="120">
        <f t="shared" si="43"/>
        <v>52.723208955223882</v>
      </c>
      <c r="AW151" s="121">
        <f t="shared" si="44"/>
        <v>-5.4177194447343737</v>
      </c>
      <c r="AX151" s="119">
        <f t="shared" si="45"/>
        <v>164.685</v>
      </c>
      <c r="AY151" s="120">
        <f t="shared" si="42"/>
        <v>105.9</v>
      </c>
      <c r="AZ151" s="121">
        <f t="shared" si="51"/>
        <v>58.784999999999997</v>
      </c>
    </row>
    <row r="152" spans="1:52" x14ac:dyDescent="0.2">
      <c r="A152" t="s">
        <v>46</v>
      </c>
      <c r="B152" t="s">
        <v>46</v>
      </c>
      <c r="C152" t="s">
        <v>78</v>
      </c>
      <c r="D152" t="s">
        <v>78</v>
      </c>
      <c r="E152" t="s">
        <v>75</v>
      </c>
      <c r="F152" s="4">
        <f t="shared" si="52"/>
        <v>46157</v>
      </c>
      <c r="G152" t="s">
        <v>40</v>
      </c>
      <c r="H152" s="28">
        <v>427</v>
      </c>
      <c r="I152" s="2">
        <v>5</v>
      </c>
      <c r="J152" s="2">
        <v>0</v>
      </c>
      <c r="K152" s="2">
        <v>20516.16</v>
      </c>
      <c r="L152" s="2">
        <v>674.09</v>
      </c>
      <c r="M152" s="29">
        <v>0</v>
      </c>
      <c r="N152" s="31">
        <f t="shared" si="47"/>
        <v>432</v>
      </c>
      <c r="O152" s="30">
        <f t="shared" si="48"/>
        <v>21190.25</v>
      </c>
      <c r="P152" t="s">
        <v>49</v>
      </c>
      <c r="Q152" t="s">
        <v>49</v>
      </c>
      <c r="R152" t="s">
        <v>78</v>
      </c>
      <c r="S152" t="s">
        <v>78</v>
      </c>
      <c r="T152" t="s">
        <v>75</v>
      </c>
      <c r="U152" s="4">
        <f t="shared" si="53"/>
        <v>45793</v>
      </c>
      <c r="V152" t="s">
        <v>40</v>
      </c>
      <c r="W152" s="28">
        <v>455</v>
      </c>
      <c r="X152" s="2">
        <v>0</v>
      </c>
      <c r="Y152" s="2">
        <v>0</v>
      </c>
      <c r="Z152" s="2">
        <v>24434.78</v>
      </c>
      <c r="AA152" s="2">
        <v>0</v>
      </c>
      <c r="AB152" s="29">
        <v>0</v>
      </c>
      <c r="AC152" s="31">
        <f t="shared" si="49"/>
        <v>455</v>
      </c>
      <c r="AD152" s="30">
        <f t="shared" si="50"/>
        <v>24434.78</v>
      </c>
      <c r="AE152" s="2">
        <f t="shared" si="40"/>
        <v>-28</v>
      </c>
      <c r="AF152" s="2">
        <f t="shared" si="40"/>
        <v>5</v>
      </c>
      <c r="AG152" s="2">
        <f t="shared" si="40"/>
        <v>0</v>
      </c>
      <c r="AH152" s="2">
        <f t="shared" si="40"/>
        <v>-3918.619999999999</v>
      </c>
      <c r="AI152" s="2">
        <f t="shared" si="40"/>
        <v>674.09</v>
      </c>
      <c r="AJ152" s="29">
        <f t="shared" si="54"/>
        <v>0</v>
      </c>
      <c r="AK152" s="31">
        <f t="shared" si="54"/>
        <v>-23</v>
      </c>
      <c r="AL152" s="31">
        <f t="shared" si="54"/>
        <v>-3244.5299999999988</v>
      </c>
      <c r="AM152" s="38">
        <f t="shared" si="41"/>
        <v>-6.1538461538461542E-2</v>
      </c>
      <c r="AN152" s="38" t="str">
        <f t="shared" si="41"/>
        <v/>
      </c>
      <c r="AO152" s="38" t="str">
        <f t="shared" si="41"/>
        <v/>
      </c>
      <c r="AP152" s="38">
        <f t="shared" si="41"/>
        <v>-0.16037058651643268</v>
      </c>
      <c r="AQ152" s="38" t="str">
        <f t="shared" si="41"/>
        <v/>
      </c>
      <c r="AR152" s="39" t="str">
        <f t="shared" si="55"/>
        <v/>
      </c>
      <c r="AS152" s="40">
        <f t="shared" si="55"/>
        <v>-5.054945054945055E-2</v>
      </c>
      <c r="AT152" s="40">
        <f t="shared" si="55"/>
        <v>-0.13278327040390783</v>
      </c>
      <c r="AU152" s="119">
        <f t="shared" si="46"/>
        <v>48.047213114754101</v>
      </c>
      <c r="AV152" s="120">
        <f t="shared" si="43"/>
        <v>53.702813186813181</v>
      </c>
      <c r="AW152" s="121">
        <f t="shared" si="44"/>
        <v>-5.6556000720590802</v>
      </c>
      <c r="AX152" s="119">
        <f t="shared" si="45"/>
        <v>134.81800000000001</v>
      </c>
      <c r="AY152" s="120">
        <f t="shared" si="42"/>
        <v>0</v>
      </c>
      <c r="AZ152" s="121">
        <f t="shared" si="51"/>
        <v>134.81800000000001</v>
      </c>
    </row>
    <row r="153" spans="1:52" ht="13.5" thickBot="1" x14ac:dyDescent="0.25">
      <c r="A153" t="s">
        <v>46</v>
      </c>
      <c r="B153" t="s">
        <v>46</v>
      </c>
      <c r="C153" t="s">
        <v>78</v>
      </c>
      <c r="D153" t="s">
        <v>78</v>
      </c>
      <c r="E153" t="s">
        <v>75</v>
      </c>
      <c r="F153" s="59">
        <f t="shared" si="52"/>
        <v>46158</v>
      </c>
      <c r="G153" s="42" t="s">
        <v>41</v>
      </c>
      <c r="H153" s="43">
        <v>439</v>
      </c>
      <c r="I153" s="44">
        <v>3</v>
      </c>
      <c r="J153" s="44">
        <v>0</v>
      </c>
      <c r="K153" s="44">
        <v>23897.71</v>
      </c>
      <c r="L153" s="44">
        <v>559.9</v>
      </c>
      <c r="M153" s="45">
        <v>0</v>
      </c>
      <c r="N153" s="47">
        <f t="shared" si="47"/>
        <v>442</v>
      </c>
      <c r="O153" s="46">
        <f t="shared" si="48"/>
        <v>24457.61</v>
      </c>
      <c r="P153" t="s">
        <v>49</v>
      </c>
      <c r="Q153" t="s">
        <v>49</v>
      </c>
      <c r="R153" t="s">
        <v>78</v>
      </c>
      <c r="S153" t="s">
        <v>78</v>
      </c>
      <c r="T153" t="s">
        <v>75</v>
      </c>
      <c r="U153" s="59">
        <f t="shared" si="53"/>
        <v>45794</v>
      </c>
      <c r="V153" s="42" t="s">
        <v>41</v>
      </c>
      <c r="W153" s="43">
        <v>436</v>
      </c>
      <c r="X153" s="44">
        <v>0</v>
      </c>
      <c r="Y153" s="44">
        <v>0</v>
      </c>
      <c r="Z153" s="44">
        <v>23002.07</v>
      </c>
      <c r="AA153" s="44">
        <v>0</v>
      </c>
      <c r="AB153" s="45">
        <v>0</v>
      </c>
      <c r="AC153" s="47">
        <f t="shared" si="49"/>
        <v>436</v>
      </c>
      <c r="AD153" s="46">
        <f t="shared" si="50"/>
        <v>23002.07</v>
      </c>
      <c r="AE153" s="44">
        <f t="shared" si="40"/>
        <v>3</v>
      </c>
      <c r="AF153" s="44">
        <f t="shared" si="40"/>
        <v>3</v>
      </c>
      <c r="AG153" s="44">
        <f t="shared" si="40"/>
        <v>0</v>
      </c>
      <c r="AH153" s="44">
        <f t="shared" si="40"/>
        <v>895.63999999999942</v>
      </c>
      <c r="AI153" s="44">
        <f t="shared" si="40"/>
        <v>559.9</v>
      </c>
      <c r="AJ153" s="45">
        <f t="shared" si="54"/>
        <v>0</v>
      </c>
      <c r="AK153" s="47">
        <f t="shared" si="54"/>
        <v>6</v>
      </c>
      <c r="AL153" s="47">
        <f t="shared" si="54"/>
        <v>1455.5400000000009</v>
      </c>
      <c r="AM153" s="56">
        <f t="shared" si="41"/>
        <v>6.8807339449541288E-3</v>
      </c>
      <c r="AN153" s="56" t="str">
        <f t="shared" si="41"/>
        <v/>
      </c>
      <c r="AO153" s="56" t="str">
        <f t="shared" si="41"/>
        <v/>
      </c>
      <c r="AP153" s="56">
        <f t="shared" si="41"/>
        <v>3.8937365202349153E-2</v>
      </c>
      <c r="AQ153" s="56" t="str">
        <f t="shared" si="41"/>
        <v/>
      </c>
      <c r="AR153" s="57" t="str">
        <f t="shared" si="55"/>
        <v/>
      </c>
      <c r="AS153" s="58">
        <f t="shared" si="55"/>
        <v>1.3761467889908258E-2</v>
      </c>
      <c r="AT153" s="58">
        <f t="shared" si="55"/>
        <v>6.3278652747339736E-2</v>
      </c>
      <c r="AU153" s="122">
        <f t="shared" si="46"/>
        <v>54.436697038724368</v>
      </c>
      <c r="AV153" s="123">
        <f t="shared" si="43"/>
        <v>52.75704128440367</v>
      </c>
      <c r="AW153" s="124">
        <f t="shared" si="44"/>
        <v>1.6796557543206987</v>
      </c>
      <c r="AX153" s="122">
        <f t="shared" si="45"/>
        <v>186.63333333333333</v>
      </c>
      <c r="AY153" s="123">
        <f t="shared" si="42"/>
        <v>0</v>
      </c>
      <c r="AZ153" s="124">
        <f t="shared" si="51"/>
        <v>186.63333333333333</v>
      </c>
    </row>
    <row r="154" spans="1:52" x14ac:dyDescent="0.2">
      <c r="A154" t="s">
        <v>46</v>
      </c>
      <c r="B154" t="s">
        <v>46</v>
      </c>
      <c r="C154" t="s">
        <v>78</v>
      </c>
      <c r="D154" t="s">
        <v>78</v>
      </c>
      <c r="E154" t="s">
        <v>76</v>
      </c>
      <c r="F154" s="4">
        <f t="shared" si="52"/>
        <v>46159</v>
      </c>
      <c r="G154" t="s">
        <v>35</v>
      </c>
      <c r="H154" s="28">
        <v>201</v>
      </c>
      <c r="I154" s="2">
        <v>1</v>
      </c>
      <c r="J154" s="2">
        <v>0</v>
      </c>
      <c r="K154" s="2">
        <v>9661.23</v>
      </c>
      <c r="L154" s="2">
        <v>28.19</v>
      </c>
      <c r="M154" s="29">
        <v>0</v>
      </c>
      <c r="N154" s="31">
        <f t="shared" si="47"/>
        <v>202</v>
      </c>
      <c r="O154" s="30">
        <f t="shared" si="48"/>
        <v>9689.42</v>
      </c>
      <c r="P154" t="s">
        <v>49</v>
      </c>
      <c r="Q154" t="s">
        <v>49</v>
      </c>
      <c r="R154" t="s">
        <v>78</v>
      </c>
      <c r="S154" t="s">
        <v>78</v>
      </c>
      <c r="T154" t="s">
        <v>76</v>
      </c>
      <c r="U154" s="4">
        <f t="shared" si="53"/>
        <v>45795</v>
      </c>
      <c r="V154" t="s">
        <v>35</v>
      </c>
      <c r="W154" s="28">
        <v>253</v>
      </c>
      <c r="X154" s="2">
        <v>0</v>
      </c>
      <c r="Y154" s="2">
        <v>0</v>
      </c>
      <c r="Z154" s="2">
        <v>13299.72</v>
      </c>
      <c r="AA154" s="2">
        <v>0</v>
      </c>
      <c r="AB154" s="29">
        <v>0</v>
      </c>
      <c r="AC154" s="31">
        <f t="shared" si="49"/>
        <v>253</v>
      </c>
      <c r="AD154" s="30">
        <f t="shared" si="50"/>
        <v>13299.72</v>
      </c>
      <c r="AE154" s="2">
        <f t="shared" si="40"/>
        <v>-52</v>
      </c>
      <c r="AF154" s="2">
        <f t="shared" si="40"/>
        <v>1</v>
      </c>
      <c r="AG154" s="2">
        <f t="shared" si="40"/>
        <v>0</v>
      </c>
      <c r="AH154" s="2">
        <f t="shared" si="40"/>
        <v>-3638.49</v>
      </c>
      <c r="AI154" s="2">
        <f t="shared" si="40"/>
        <v>28.19</v>
      </c>
      <c r="AJ154" s="29">
        <f t="shared" si="54"/>
        <v>0</v>
      </c>
      <c r="AK154" s="31">
        <f t="shared" si="54"/>
        <v>-51</v>
      </c>
      <c r="AL154" s="31">
        <f t="shared" si="54"/>
        <v>-3610.2999999999993</v>
      </c>
      <c r="AM154" s="38">
        <f t="shared" si="41"/>
        <v>-0.20553359683794467</v>
      </c>
      <c r="AN154" s="38" t="str">
        <f t="shared" si="41"/>
        <v/>
      </c>
      <c r="AO154" s="38" t="str">
        <f t="shared" si="41"/>
        <v/>
      </c>
      <c r="AP154" s="38">
        <f t="shared" si="41"/>
        <v>-0.27357643619564925</v>
      </c>
      <c r="AQ154" s="38" t="str">
        <f t="shared" si="41"/>
        <v/>
      </c>
      <c r="AR154" s="39" t="str">
        <f t="shared" si="55"/>
        <v/>
      </c>
      <c r="AS154" s="40">
        <f t="shared" si="55"/>
        <v>-0.20158102766798419</v>
      </c>
      <c r="AT154" s="40">
        <f t="shared" si="55"/>
        <v>-0.27145684270044779</v>
      </c>
      <c r="AU154" s="119">
        <f t="shared" si="46"/>
        <v>48.065820895522386</v>
      </c>
      <c r="AV154" s="120">
        <f t="shared" si="43"/>
        <v>52.568063241106714</v>
      </c>
      <c r="AW154" s="121">
        <f t="shared" si="44"/>
        <v>-4.5022423455843281</v>
      </c>
      <c r="AX154" s="119">
        <f t="shared" si="45"/>
        <v>28.19</v>
      </c>
      <c r="AY154" s="120">
        <f t="shared" si="42"/>
        <v>0</v>
      </c>
      <c r="AZ154" s="121">
        <f t="shared" si="51"/>
        <v>28.19</v>
      </c>
    </row>
    <row r="155" spans="1:52" x14ac:dyDescent="0.2">
      <c r="A155" t="s">
        <v>46</v>
      </c>
      <c r="B155" t="s">
        <v>46</v>
      </c>
      <c r="C155" t="s">
        <v>78</v>
      </c>
      <c r="D155" t="s">
        <v>78</v>
      </c>
      <c r="E155" t="s">
        <v>76</v>
      </c>
      <c r="F155" s="4">
        <f t="shared" si="52"/>
        <v>46160</v>
      </c>
      <c r="G155" t="s">
        <v>36</v>
      </c>
      <c r="H155" s="28">
        <v>185</v>
      </c>
      <c r="I155" s="2">
        <v>2</v>
      </c>
      <c r="J155" s="2">
        <v>0</v>
      </c>
      <c r="K155" s="2">
        <v>10796.27</v>
      </c>
      <c r="L155" s="2">
        <v>351.64</v>
      </c>
      <c r="M155" s="29">
        <v>0</v>
      </c>
      <c r="N155" s="31">
        <f t="shared" si="47"/>
        <v>187</v>
      </c>
      <c r="O155" s="30">
        <f t="shared" si="48"/>
        <v>11147.91</v>
      </c>
      <c r="P155" t="s">
        <v>49</v>
      </c>
      <c r="Q155" t="s">
        <v>49</v>
      </c>
      <c r="R155" t="s">
        <v>78</v>
      </c>
      <c r="S155" t="s">
        <v>78</v>
      </c>
      <c r="T155" t="s">
        <v>76</v>
      </c>
      <c r="U155" s="4">
        <f t="shared" si="53"/>
        <v>45796</v>
      </c>
      <c r="V155" t="s">
        <v>36</v>
      </c>
      <c r="W155" s="28">
        <v>188</v>
      </c>
      <c r="X155" s="2">
        <v>1</v>
      </c>
      <c r="Y155" s="2">
        <v>0</v>
      </c>
      <c r="Z155" s="2">
        <v>11377.55</v>
      </c>
      <c r="AA155" s="2">
        <v>127.9</v>
      </c>
      <c r="AB155" s="29">
        <v>0</v>
      </c>
      <c r="AC155" s="31">
        <f t="shared" si="49"/>
        <v>189</v>
      </c>
      <c r="AD155" s="30">
        <f t="shared" si="50"/>
        <v>11505.449999999999</v>
      </c>
      <c r="AE155" s="2">
        <f t="shared" si="40"/>
        <v>-3</v>
      </c>
      <c r="AF155" s="2">
        <f t="shared" si="40"/>
        <v>1</v>
      </c>
      <c r="AG155" s="2">
        <f t="shared" si="40"/>
        <v>0</v>
      </c>
      <c r="AH155" s="2">
        <f t="shared" si="40"/>
        <v>-581.27999999999884</v>
      </c>
      <c r="AI155" s="2">
        <f t="shared" si="40"/>
        <v>223.73999999999998</v>
      </c>
      <c r="AJ155" s="29">
        <f t="shared" si="54"/>
        <v>0</v>
      </c>
      <c r="AK155" s="31">
        <f t="shared" si="54"/>
        <v>-2</v>
      </c>
      <c r="AL155" s="31">
        <f t="shared" si="54"/>
        <v>-357.53999999999905</v>
      </c>
      <c r="AM155" s="38">
        <f t="shared" si="41"/>
        <v>-1.5957446808510637E-2</v>
      </c>
      <c r="AN155" s="38">
        <f t="shared" si="41"/>
        <v>1</v>
      </c>
      <c r="AO155" s="38" t="str">
        <f t="shared" si="41"/>
        <v/>
      </c>
      <c r="AP155" s="38">
        <f t="shared" si="41"/>
        <v>-5.1090085299559121E-2</v>
      </c>
      <c r="AQ155" s="38">
        <f t="shared" si="41"/>
        <v>1.7493354182955432</v>
      </c>
      <c r="AR155" s="39" t="str">
        <f t="shared" si="55"/>
        <v/>
      </c>
      <c r="AS155" s="40">
        <f t="shared" si="55"/>
        <v>-1.0582010582010581E-2</v>
      </c>
      <c r="AT155" s="40">
        <f t="shared" si="55"/>
        <v>-3.1075707599441924E-2</v>
      </c>
      <c r="AU155" s="119">
        <f t="shared" si="46"/>
        <v>58.358216216216221</v>
      </c>
      <c r="AV155" s="120">
        <f t="shared" si="43"/>
        <v>60.518882978723397</v>
      </c>
      <c r="AW155" s="121">
        <f t="shared" si="44"/>
        <v>-2.1606667625071765</v>
      </c>
      <c r="AX155" s="119">
        <f t="shared" si="45"/>
        <v>175.82</v>
      </c>
      <c r="AY155" s="120">
        <f t="shared" si="42"/>
        <v>127.9</v>
      </c>
      <c r="AZ155" s="121">
        <f t="shared" si="51"/>
        <v>47.919999999999987</v>
      </c>
    </row>
    <row r="156" spans="1:52" x14ac:dyDescent="0.2">
      <c r="A156" t="s">
        <v>46</v>
      </c>
      <c r="B156" t="s">
        <v>46</v>
      </c>
      <c r="C156" t="s">
        <v>78</v>
      </c>
      <c r="D156" t="s">
        <v>78</v>
      </c>
      <c r="E156" t="s">
        <v>76</v>
      </c>
      <c r="F156" s="4">
        <f t="shared" si="52"/>
        <v>46161</v>
      </c>
      <c r="G156" t="s">
        <v>37</v>
      </c>
      <c r="H156" s="28">
        <v>203</v>
      </c>
      <c r="I156" s="2">
        <v>1</v>
      </c>
      <c r="J156" s="2">
        <v>0</v>
      </c>
      <c r="K156" s="2">
        <v>11853.150000000001</v>
      </c>
      <c r="L156" s="2">
        <v>104.19</v>
      </c>
      <c r="M156" s="29">
        <v>0</v>
      </c>
      <c r="N156" s="31">
        <f t="shared" si="47"/>
        <v>204</v>
      </c>
      <c r="O156" s="30">
        <f t="shared" si="48"/>
        <v>11957.340000000002</v>
      </c>
      <c r="P156" t="s">
        <v>49</v>
      </c>
      <c r="Q156" t="s">
        <v>49</v>
      </c>
      <c r="R156" t="s">
        <v>78</v>
      </c>
      <c r="S156" t="s">
        <v>78</v>
      </c>
      <c r="T156" t="s">
        <v>76</v>
      </c>
      <c r="U156" s="4">
        <f t="shared" si="53"/>
        <v>45797</v>
      </c>
      <c r="V156" t="s">
        <v>37</v>
      </c>
      <c r="W156" s="28">
        <v>209</v>
      </c>
      <c r="X156" s="2">
        <v>2</v>
      </c>
      <c r="Y156" s="2">
        <v>0</v>
      </c>
      <c r="Z156" s="2">
        <v>10086.42</v>
      </c>
      <c r="AA156" s="2">
        <v>347.67999999999995</v>
      </c>
      <c r="AB156" s="29">
        <v>0</v>
      </c>
      <c r="AC156" s="31">
        <f t="shared" si="49"/>
        <v>211</v>
      </c>
      <c r="AD156" s="30">
        <f t="shared" si="50"/>
        <v>10434.1</v>
      </c>
      <c r="AE156" s="2">
        <f t="shared" ref="AE156:AI206" si="56">+H156-W156</f>
        <v>-6</v>
      </c>
      <c r="AF156" s="2">
        <f t="shared" si="56"/>
        <v>-1</v>
      </c>
      <c r="AG156" s="2">
        <f t="shared" si="56"/>
        <v>0</v>
      </c>
      <c r="AH156" s="2">
        <f t="shared" si="56"/>
        <v>1766.7300000000014</v>
      </c>
      <c r="AI156" s="2">
        <f t="shared" si="56"/>
        <v>-243.48999999999995</v>
      </c>
      <c r="AJ156" s="29">
        <f t="shared" si="54"/>
        <v>0</v>
      </c>
      <c r="AK156" s="31">
        <f t="shared" si="54"/>
        <v>-7</v>
      </c>
      <c r="AL156" s="31">
        <f t="shared" si="54"/>
        <v>1523.2400000000016</v>
      </c>
      <c r="AM156" s="38">
        <f t="shared" ref="AM156:AQ206" si="57">IFERROR(AE156/W156,"")</f>
        <v>-2.8708133971291867E-2</v>
      </c>
      <c r="AN156" s="38">
        <f t="shared" si="57"/>
        <v>-0.5</v>
      </c>
      <c r="AO156" s="38" t="str">
        <f t="shared" si="57"/>
        <v/>
      </c>
      <c r="AP156" s="38">
        <f t="shared" si="57"/>
        <v>0.17515927355791266</v>
      </c>
      <c r="AQ156" s="38">
        <f t="shared" si="57"/>
        <v>-0.70032788771283938</v>
      </c>
      <c r="AR156" s="39" t="str">
        <f t="shared" si="55"/>
        <v/>
      </c>
      <c r="AS156" s="40">
        <f t="shared" si="55"/>
        <v>-3.3175355450236969E-2</v>
      </c>
      <c r="AT156" s="40">
        <f t="shared" si="55"/>
        <v>0.14598671663104643</v>
      </c>
      <c r="AU156" s="119">
        <f t="shared" si="46"/>
        <v>58.389901477832517</v>
      </c>
      <c r="AV156" s="120">
        <f t="shared" si="43"/>
        <v>48.260382775119616</v>
      </c>
      <c r="AW156" s="121">
        <f t="shared" si="44"/>
        <v>10.1295187027129</v>
      </c>
      <c r="AX156" s="119">
        <f t="shared" si="45"/>
        <v>104.19</v>
      </c>
      <c r="AY156" s="120">
        <f t="shared" si="42"/>
        <v>173.83999999999997</v>
      </c>
      <c r="AZ156" s="121">
        <f t="shared" si="51"/>
        <v>-69.649999999999977</v>
      </c>
    </row>
    <row r="157" spans="1:52" x14ac:dyDescent="0.2">
      <c r="A157" t="s">
        <v>46</v>
      </c>
      <c r="B157" t="s">
        <v>46</v>
      </c>
      <c r="C157" t="s">
        <v>78</v>
      </c>
      <c r="D157" t="s">
        <v>78</v>
      </c>
      <c r="E157" t="s">
        <v>76</v>
      </c>
      <c r="F157" s="4">
        <f t="shared" si="52"/>
        <v>46162</v>
      </c>
      <c r="G157" t="s">
        <v>38</v>
      </c>
      <c r="H157" s="28">
        <v>233</v>
      </c>
      <c r="I157" s="2">
        <v>2</v>
      </c>
      <c r="J157" s="2">
        <v>0</v>
      </c>
      <c r="K157" s="2">
        <v>11876.8</v>
      </c>
      <c r="L157" s="2">
        <v>183.34</v>
      </c>
      <c r="M157" s="29">
        <v>0</v>
      </c>
      <c r="N157" s="31">
        <f t="shared" si="47"/>
        <v>235</v>
      </c>
      <c r="O157" s="30">
        <f t="shared" si="48"/>
        <v>12060.14</v>
      </c>
      <c r="P157" t="s">
        <v>49</v>
      </c>
      <c r="Q157" t="s">
        <v>49</v>
      </c>
      <c r="R157" t="s">
        <v>78</v>
      </c>
      <c r="S157" t="s">
        <v>78</v>
      </c>
      <c r="T157" t="s">
        <v>76</v>
      </c>
      <c r="U157" s="4">
        <f t="shared" si="53"/>
        <v>45798</v>
      </c>
      <c r="V157" t="s">
        <v>38</v>
      </c>
      <c r="W157" s="28">
        <v>238</v>
      </c>
      <c r="X157" s="2">
        <v>3</v>
      </c>
      <c r="Y157" s="2">
        <v>0</v>
      </c>
      <c r="Z157" s="2">
        <v>13629.23</v>
      </c>
      <c r="AA157" s="2">
        <v>562.66999999999996</v>
      </c>
      <c r="AB157" s="29">
        <v>0</v>
      </c>
      <c r="AC157" s="31">
        <f t="shared" si="49"/>
        <v>241</v>
      </c>
      <c r="AD157" s="30">
        <f t="shared" si="50"/>
        <v>14191.9</v>
      </c>
      <c r="AE157" s="2">
        <f t="shared" si="56"/>
        <v>-5</v>
      </c>
      <c r="AF157" s="2">
        <f t="shared" si="56"/>
        <v>-1</v>
      </c>
      <c r="AG157" s="2">
        <f t="shared" si="56"/>
        <v>0</v>
      </c>
      <c r="AH157" s="2">
        <f t="shared" si="56"/>
        <v>-1752.4300000000003</v>
      </c>
      <c r="AI157" s="2">
        <f t="shared" si="56"/>
        <v>-379.32999999999993</v>
      </c>
      <c r="AJ157" s="29">
        <f t="shared" si="54"/>
        <v>0</v>
      </c>
      <c r="AK157" s="31">
        <f t="shared" si="54"/>
        <v>-6</v>
      </c>
      <c r="AL157" s="31">
        <f t="shared" si="54"/>
        <v>-2131.7600000000002</v>
      </c>
      <c r="AM157" s="38">
        <f t="shared" si="57"/>
        <v>-2.100840336134454E-2</v>
      </c>
      <c r="AN157" s="38">
        <f t="shared" si="57"/>
        <v>-0.33333333333333331</v>
      </c>
      <c r="AO157" s="38" t="str">
        <f t="shared" si="57"/>
        <v/>
      </c>
      <c r="AP157" s="38">
        <f t="shared" si="57"/>
        <v>-0.12857879718810236</v>
      </c>
      <c r="AQ157" s="38">
        <f t="shared" si="57"/>
        <v>-0.67416069810012968</v>
      </c>
      <c r="AR157" s="39" t="str">
        <f t="shared" si="55"/>
        <v/>
      </c>
      <c r="AS157" s="40">
        <f t="shared" si="55"/>
        <v>-2.4896265560165973E-2</v>
      </c>
      <c r="AT157" s="40">
        <f t="shared" si="55"/>
        <v>-0.15020962661800044</v>
      </c>
      <c r="AU157" s="119">
        <f t="shared" si="46"/>
        <v>50.973390557939908</v>
      </c>
      <c r="AV157" s="120">
        <f t="shared" si="43"/>
        <v>57.265672268907558</v>
      </c>
      <c r="AW157" s="121">
        <f t="shared" si="44"/>
        <v>-6.2922817109676501</v>
      </c>
      <c r="AX157" s="119">
        <f t="shared" si="45"/>
        <v>91.67</v>
      </c>
      <c r="AY157" s="120">
        <f t="shared" si="42"/>
        <v>187.55666666666664</v>
      </c>
      <c r="AZ157" s="121">
        <f t="shared" si="51"/>
        <v>-95.886666666666642</v>
      </c>
    </row>
    <row r="158" spans="1:52" x14ac:dyDescent="0.2">
      <c r="A158" t="s">
        <v>46</v>
      </c>
      <c r="B158" t="s">
        <v>46</v>
      </c>
      <c r="C158" t="s">
        <v>78</v>
      </c>
      <c r="D158" t="s">
        <v>78</v>
      </c>
      <c r="E158" t="s">
        <v>76</v>
      </c>
      <c r="F158" s="4">
        <f t="shared" si="52"/>
        <v>46163</v>
      </c>
      <c r="G158" t="s">
        <v>39</v>
      </c>
      <c r="H158" s="28">
        <v>346</v>
      </c>
      <c r="I158" s="2">
        <v>0</v>
      </c>
      <c r="J158" s="2">
        <v>0</v>
      </c>
      <c r="K158" s="2">
        <v>19838.309999999998</v>
      </c>
      <c r="L158" s="2">
        <v>0</v>
      </c>
      <c r="M158" s="29">
        <v>0</v>
      </c>
      <c r="N158" s="31">
        <f t="shared" si="47"/>
        <v>346</v>
      </c>
      <c r="O158" s="30">
        <f t="shared" si="48"/>
        <v>19838.309999999998</v>
      </c>
      <c r="P158" t="s">
        <v>49</v>
      </c>
      <c r="Q158" t="s">
        <v>49</v>
      </c>
      <c r="R158" t="s">
        <v>78</v>
      </c>
      <c r="S158" t="s">
        <v>78</v>
      </c>
      <c r="T158" t="s">
        <v>76</v>
      </c>
      <c r="U158" s="4">
        <f t="shared" si="53"/>
        <v>45799</v>
      </c>
      <c r="V158" t="s">
        <v>39</v>
      </c>
      <c r="W158" s="28">
        <v>332</v>
      </c>
      <c r="X158" s="2">
        <v>1</v>
      </c>
      <c r="Y158" s="2">
        <v>0</v>
      </c>
      <c r="Z158" s="2">
        <v>20436.47</v>
      </c>
      <c r="AA158" s="2">
        <v>266.68</v>
      </c>
      <c r="AB158" s="29">
        <v>0</v>
      </c>
      <c r="AC158" s="31">
        <f t="shared" si="49"/>
        <v>333</v>
      </c>
      <c r="AD158" s="30">
        <f t="shared" si="50"/>
        <v>20703.150000000001</v>
      </c>
      <c r="AE158" s="2">
        <f t="shared" si="56"/>
        <v>14</v>
      </c>
      <c r="AF158" s="2">
        <f t="shared" si="56"/>
        <v>-1</v>
      </c>
      <c r="AG158" s="2">
        <f t="shared" si="56"/>
        <v>0</v>
      </c>
      <c r="AH158" s="2">
        <f t="shared" si="56"/>
        <v>-598.16000000000349</v>
      </c>
      <c r="AI158" s="2">
        <f t="shared" si="56"/>
        <v>-266.68</v>
      </c>
      <c r="AJ158" s="29">
        <f t="shared" si="54"/>
        <v>0</v>
      </c>
      <c r="AK158" s="31">
        <f t="shared" si="54"/>
        <v>13</v>
      </c>
      <c r="AL158" s="31">
        <f t="shared" si="54"/>
        <v>-864.84000000000378</v>
      </c>
      <c r="AM158" s="38">
        <f t="shared" si="57"/>
        <v>4.2168674698795178E-2</v>
      </c>
      <c r="AN158" s="38">
        <f t="shared" si="57"/>
        <v>-1</v>
      </c>
      <c r="AO158" s="38" t="str">
        <f t="shared" si="57"/>
        <v/>
      </c>
      <c r="AP158" s="38">
        <f t="shared" si="57"/>
        <v>-2.9269242682322508E-2</v>
      </c>
      <c r="AQ158" s="38">
        <f t="shared" si="57"/>
        <v>-1</v>
      </c>
      <c r="AR158" s="39" t="str">
        <f t="shared" si="55"/>
        <v/>
      </c>
      <c r="AS158" s="40">
        <f t="shared" si="55"/>
        <v>3.903903903903904E-2</v>
      </c>
      <c r="AT158" s="40">
        <f t="shared" si="55"/>
        <v>-4.1773353330290496E-2</v>
      </c>
      <c r="AU158" s="119">
        <f t="shared" si="46"/>
        <v>57.336156069364158</v>
      </c>
      <c r="AV158" s="120">
        <f t="shared" si="43"/>
        <v>61.555632530120484</v>
      </c>
      <c r="AW158" s="121">
        <f t="shared" si="44"/>
        <v>-4.2194764607563258</v>
      </c>
      <c r="AX158" s="119">
        <f t="shared" si="45"/>
        <v>0</v>
      </c>
      <c r="AY158" s="120">
        <f t="shared" si="42"/>
        <v>266.68</v>
      </c>
      <c r="AZ158" s="121">
        <f t="shared" si="51"/>
        <v>-266.68</v>
      </c>
    </row>
    <row r="159" spans="1:52" x14ac:dyDescent="0.2">
      <c r="A159" t="s">
        <v>46</v>
      </c>
      <c r="B159" t="s">
        <v>46</v>
      </c>
      <c r="C159" t="s">
        <v>78</v>
      </c>
      <c r="D159" t="s">
        <v>78</v>
      </c>
      <c r="E159" t="s">
        <v>76</v>
      </c>
      <c r="F159" s="4">
        <f t="shared" si="52"/>
        <v>46164</v>
      </c>
      <c r="G159" t="s">
        <v>40</v>
      </c>
      <c r="H159" s="28">
        <v>480</v>
      </c>
      <c r="I159" s="2">
        <v>1</v>
      </c>
      <c r="J159" s="2">
        <v>0</v>
      </c>
      <c r="K159" s="2">
        <v>26723.079999999998</v>
      </c>
      <c r="L159" s="2">
        <v>103.78</v>
      </c>
      <c r="M159" s="29">
        <v>0</v>
      </c>
      <c r="N159" s="31">
        <f t="shared" si="47"/>
        <v>481</v>
      </c>
      <c r="O159" s="30">
        <f t="shared" si="48"/>
        <v>26826.859999999997</v>
      </c>
      <c r="P159" t="s">
        <v>49</v>
      </c>
      <c r="Q159" t="s">
        <v>49</v>
      </c>
      <c r="R159" t="s">
        <v>78</v>
      </c>
      <c r="S159" t="s">
        <v>78</v>
      </c>
      <c r="T159" t="s">
        <v>76</v>
      </c>
      <c r="U159" s="4">
        <f t="shared" si="53"/>
        <v>45800</v>
      </c>
      <c r="V159" t="s">
        <v>40</v>
      </c>
      <c r="W159" s="28">
        <v>516</v>
      </c>
      <c r="X159" s="2">
        <v>2</v>
      </c>
      <c r="Y159" s="2">
        <v>0</v>
      </c>
      <c r="Z159" s="2">
        <v>31977.93</v>
      </c>
      <c r="AA159" s="2">
        <v>101.09</v>
      </c>
      <c r="AB159" s="29">
        <v>0</v>
      </c>
      <c r="AC159" s="31">
        <f t="shared" si="49"/>
        <v>518</v>
      </c>
      <c r="AD159" s="30">
        <f t="shared" si="50"/>
        <v>32079.02</v>
      </c>
      <c r="AE159" s="2">
        <f t="shared" si="56"/>
        <v>-36</v>
      </c>
      <c r="AF159" s="2">
        <f t="shared" si="56"/>
        <v>-1</v>
      </c>
      <c r="AG159" s="2">
        <f t="shared" si="56"/>
        <v>0</v>
      </c>
      <c r="AH159" s="2">
        <f t="shared" si="56"/>
        <v>-5254.8500000000022</v>
      </c>
      <c r="AI159" s="2">
        <f t="shared" si="56"/>
        <v>2.6899999999999977</v>
      </c>
      <c r="AJ159" s="29">
        <f t="shared" si="54"/>
        <v>0</v>
      </c>
      <c r="AK159" s="31">
        <f t="shared" si="54"/>
        <v>-37</v>
      </c>
      <c r="AL159" s="31">
        <f t="shared" si="54"/>
        <v>-5252.1600000000035</v>
      </c>
      <c r="AM159" s="38">
        <f t="shared" si="57"/>
        <v>-6.9767441860465115E-2</v>
      </c>
      <c r="AN159" s="38">
        <f t="shared" si="57"/>
        <v>-0.5</v>
      </c>
      <c r="AO159" s="38" t="str">
        <f t="shared" si="57"/>
        <v/>
      </c>
      <c r="AP159" s="38">
        <f t="shared" si="57"/>
        <v>-0.16432739705165414</v>
      </c>
      <c r="AQ159" s="38">
        <f t="shared" si="57"/>
        <v>2.6609951528341058E-2</v>
      </c>
      <c r="AR159" s="39" t="str">
        <f t="shared" si="55"/>
        <v/>
      </c>
      <c r="AS159" s="40">
        <f t="shared" si="55"/>
        <v>-7.1428571428571425E-2</v>
      </c>
      <c r="AT159" s="40">
        <f t="shared" si="55"/>
        <v>-0.16372569984993318</v>
      </c>
      <c r="AU159" s="119">
        <f t="shared" si="46"/>
        <v>55.673083333333331</v>
      </c>
      <c r="AV159" s="120">
        <f t="shared" si="43"/>
        <v>61.972732558139533</v>
      </c>
      <c r="AW159" s="121">
        <f t="shared" si="44"/>
        <v>-6.2996492248062026</v>
      </c>
      <c r="AX159" s="119">
        <f t="shared" si="45"/>
        <v>103.78</v>
      </c>
      <c r="AY159" s="120">
        <f t="shared" si="42"/>
        <v>50.545000000000002</v>
      </c>
      <c r="AZ159" s="121">
        <f t="shared" si="51"/>
        <v>53.234999999999999</v>
      </c>
    </row>
    <row r="160" spans="1:52" ht="13.5" thickBot="1" x14ac:dyDescent="0.25">
      <c r="A160" t="s">
        <v>46</v>
      </c>
      <c r="B160" t="s">
        <v>46</v>
      </c>
      <c r="C160" t="s">
        <v>78</v>
      </c>
      <c r="D160" t="s">
        <v>78</v>
      </c>
      <c r="E160" t="s">
        <v>76</v>
      </c>
      <c r="F160" s="59">
        <f t="shared" si="52"/>
        <v>46165</v>
      </c>
      <c r="G160" s="42" t="s">
        <v>41</v>
      </c>
      <c r="H160" s="43">
        <v>513</v>
      </c>
      <c r="I160" s="44">
        <v>2</v>
      </c>
      <c r="J160" s="44">
        <v>0</v>
      </c>
      <c r="K160" s="44">
        <v>27764.280000000002</v>
      </c>
      <c r="L160" s="44">
        <v>228.86</v>
      </c>
      <c r="M160" s="45">
        <v>0</v>
      </c>
      <c r="N160" s="47">
        <f t="shared" si="47"/>
        <v>515</v>
      </c>
      <c r="O160" s="46">
        <f t="shared" si="48"/>
        <v>27993.140000000003</v>
      </c>
      <c r="P160" t="s">
        <v>49</v>
      </c>
      <c r="Q160" t="s">
        <v>49</v>
      </c>
      <c r="R160" t="s">
        <v>78</v>
      </c>
      <c r="S160" t="s">
        <v>78</v>
      </c>
      <c r="T160" t="s">
        <v>76</v>
      </c>
      <c r="U160" s="59">
        <f t="shared" si="53"/>
        <v>45801</v>
      </c>
      <c r="V160" s="42" t="s">
        <v>41</v>
      </c>
      <c r="W160" s="43">
        <v>494</v>
      </c>
      <c r="X160" s="44">
        <v>0</v>
      </c>
      <c r="Y160" s="44">
        <v>0</v>
      </c>
      <c r="Z160" s="44">
        <v>26326.720000000001</v>
      </c>
      <c r="AA160" s="44">
        <v>0</v>
      </c>
      <c r="AB160" s="45">
        <v>0</v>
      </c>
      <c r="AC160" s="47">
        <f t="shared" si="49"/>
        <v>494</v>
      </c>
      <c r="AD160" s="46">
        <f t="shared" si="50"/>
        <v>26326.720000000001</v>
      </c>
      <c r="AE160" s="44">
        <f t="shared" si="56"/>
        <v>19</v>
      </c>
      <c r="AF160" s="44">
        <f t="shared" si="56"/>
        <v>2</v>
      </c>
      <c r="AG160" s="44">
        <f t="shared" si="56"/>
        <v>0</v>
      </c>
      <c r="AH160" s="44">
        <f t="shared" si="56"/>
        <v>1437.5600000000013</v>
      </c>
      <c r="AI160" s="44">
        <f t="shared" si="56"/>
        <v>228.86</v>
      </c>
      <c r="AJ160" s="45">
        <f t="shared" si="54"/>
        <v>0</v>
      </c>
      <c r="AK160" s="47">
        <f t="shared" si="54"/>
        <v>21</v>
      </c>
      <c r="AL160" s="47">
        <f t="shared" si="54"/>
        <v>1666.4200000000019</v>
      </c>
      <c r="AM160" s="56">
        <f t="shared" si="57"/>
        <v>3.8461538461538464E-2</v>
      </c>
      <c r="AN160" s="56" t="str">
        <f t="shared" si="57"/>
        <v/>
      </c>
      <c r="AO160" s="56" t="str">
        <f t="shared" si="57"/>
        <v/>
      </c>
      <c r="AP160" s="56">
        <f t="shared" si="57"/>
        <v>5.4604599433579315E-2</v>
      </c>
      <c r="AQ160" s="56" t="str">
        <f t="shared" si="57"/>
        <v/>
      </c>
      <c r="AR160" s="57" t="str">
        <f t="shared" si="55"/>
        <v/>
      </c>
      <c r="AS160" s="58">
        <f t="shared" si="55"/>
        <v>4.2510121457489877E-2</v>
      </c>
      <c r="AT160" s="58">
        <f t="shared" si="55"/>
        <v>6.329766868033701E-2</v>
      </c>
      <c r="AU160" s="122">
        <f t="shared" si="46"/>
        <v>54.121403508771934</v>
      </c>
      <c r="AV160" s="123">
        <f t="shared" si="43"/>
        <v>53.292955465587049</v>
      </c>
      <c r="AW160" s="124">
        <f t="shared" si="44"/>
        <v>0.82844804318488485</v>
      </c>
      <c r="AX160" s="122">
        <f t="shared" si="45"/>
        <v>114.43</v>
      </c>
      <c r="AY160" s="123">
        <f t="shared" si="42"/>
        <v>0</v>
      </c>
      <c r="AZ160" s="124">
        <f t="shared" si="51"/>
        <v>114.43</v>
      </c>
    </row>
    <row r="161" spans="1:52" x14ac:dyDescent="0.2">
      <c r="A161" t="s">
        <v>46</v>
      </c>
      <c r="B161" t="s">
        <v>46</v>
      </c>
      <c r="C161" t="s">
        <v>78</v>
      </c>
      <c r="D161" t="s">
        <v>78</v>
      </c>
      <c r="E161" t="s">
        <v>77</v>
      </c>
      <c r="F161" s="4">
        <f t="shared" si="52"/>
        <v>46166</v>
      </c>
      <c r="G161" t="s">
        <v>35</v>
      </c>
      <c r="H161" s="28">
        <v>306</v>
      </c>
      <c r="I161" s="2">
        <v>1</v>
      </c>
      <c r="J161" s="2">
        <v>0</v>
      </c>
      <c r="K161" s="2">
        <v>15122.54</v>
      </c>
      <c r="L161" s="2">
        <v>186.33</v>
      </c>
      <c r="M161" s="29">
        <v>0</v>
      </c>
      <c r="N161" s="31">
        <f t="shared" si="47"/>
        <v>307</v>
      </c>
      <c r="O161" s="30">
        <f t="shared" si="48"/>
        <v>15308.87</v>
      </c>
      <c r="P161" t="s">
        <v>49</v>
      </c>
      <c r="Q161" t="s">
        <v>49</v>
      </c>
      <c r="R161" t="s">
        <v>78</v>
      </c>
      <c r="S161" t="s">
        <v>78</v>
      </c>
      <c r="T161" t="s">
        <v>77</v>
      </c>
      <c r="U161" s="4">
        <f t="shared" si="53"/>
        <v>45802</v>
      </c>
      <c r="V161" t="s">
        <v>35</v>
      </c>
      <c r="W161" s="28">
        <v>282</v>
      </c>
      <c r="X161" s="2">
        <v>2</v>
      </c>
      <c r="Y161" s="2">
        <v>0</v>
      </c>
      <c r="Z161" s="2">
        <v>13798.57</v>
      </c>
      <c r="AA161" s="2">
        <v>252.91</v>
      </c>
      <c r="AB161" s="29">
        <v>0</v>
      </c>
      <c r="AC161" s="31">
        <f t="shared" si="49"/>
        <v>284</v>
      </c>
      <c r="AD161" s="30">
        <f t="shared" si="50"/>
        <v>14051.48</v>
      </c>
      <c r="AE161" s="2">
        <f t="shared" si="56"/>
        <v>24</v>
      </c>
      <c r="AF161" s="2">
        <f t="shared" si="56"/>
        <v>-1</v>
      </c>
      <c r="AG161" s="2">
        <f t="shared" si="56"/>
        <v>0</v>
      </c>
      <c r="AH161" s="2">
        <f t="shared" si="56"/>
        <v>1323.9700000000012</v>
      </c>
      <c r="AI161" s="2">
        <f t="shared" si="56"/>
        <v>-66.579999999999984</v>
      </c>
      <c r="AJ161" s="29">
        <f t="shared" si="54"/>
        <v>0</v>
      </c>
      <c r="AK161" s="31">
        <f t="shared" si="54"/>
        <v>23</v>
      </c>
      <c r="AL161" s="31">
        <f t="shared" si="54"/>
        <v>1257.3900000000012</v>
      </c>
      <c r="AM161" s="38">
        <f t="shared" si="57"/>
        <v>8.5106382978723402E-2</v>
      </c>
      <c r="AN161" s="38">
        <f t="shared" si="57"/>
        <v>-0.5</v>
      </c>
      <c r="AO161" s="38" t="str">
        <f t="shared" si="57"/>
        <v/>
      </c>
      <c r="AP161" s="38">
        <f t="shared" si="57"/>
        <v>9.5949797696428044E-2</v>
      </c>
      <c r="AQ161" s="38">
        <f t="shared" si="57"/>
        <v>-0.2632557036099798</v>
      </c>
      <c r="AR161" s="39" t="str">
        <f t="shared" si="55"/>
        <v/>
      </c>
      <c r="AS161" s="40">
        <f t="shared" si="55"/>
        <v>8.098591549295775E-2</v>
      </c>
      <c r="AT161" s="40">
        <f t="shared" si="55"/>
        <v>8.9484524050135739E-2</v>
      </c>
      <c r="AU161" s="119">
        <f t="shared" si="46"/>
        <v>49.420065359477128</v>
      </c>
      <c r="AV161" s="120">
        <f t="shared" si="43"/>
        <v>48.931099290780139</v>
      </c>
      <c r="AW161" s="121">
        <f t="shared" si="44"/>
        <v>0.488966068696989</v>
      </c>
      <c r="AX161" s="119">
        <f t="shared" si="45"/>
        <v>186.33</v>
      </c>
      <c r="AY161" s="120">
        <f t="shared" si="42"/>
        <v>126.455</v>
      </c>
      <c r="AZ161" s="121">
        <f t="shared" si="51"/>
        <v>59.875000000000014</v>
      </c>
    </row>
    <row r="162" spans="1:52" x14ac:dyDescent="0.2">
      <c r="A162" t="s">
        <v>46</v>
      </c>
      <c r="B162" t="s">
        <v>46</v>
      </c>
      <c r="C162" t="s">
        <v>78</v>
      </c>
      <c r="D162" t="s">
        <v>78</v>
      </c>
      <c r="E162" t="s">
        <v>77</v>
      </c>
      <c r="F162" s="4">
        <f t="shared" si="52"/>
        <v>46167</v>
      </c>
      <c r="G162" t="s">
        <v>36</v>
      </c>
      <c r="H162" s="28">
        <v>282</v>
      </c>
      <c r="I162" s="2">
        <v>4</v>
      </c>
      <c r="J162" s="2">
        <v>0</v>
      </c>
      <c r="K162" s="2">
        <v>14094.179999999998</v>
      </c>
      <c r="L162" s="2">
        <v>257.03999999999996</v>
      </c>
      <c r="M162" s="29">
        <v>0</v>
      </c>
      <c r="N162" s="31">
        <f t="shared" si="47"/>
        <v>286</v>
      </c>
      <c r="O162" s="30">
        <f t="shared" si="48"/>
        <v>14351.219999999998</v>
      </c>
      <c r="P162" t="s">
        <v>49</v>
      </c>
      <c r="Q162" t="s">
        <v>49</v>
      </c>
      <c r="R162" t="s">
        <v>78</v>
      </c>
      <c r="S162" t="s">
        <v>78</v>
      </c>
      <c r="T162" t="s">
        <v>77</v>
      </c>
      <c r="U162" s="4">
        <f t="shared" si="53"/>
        <v>45803</v>
      </c>
      <c r="V162" t="s">
        <v>36</v>
      </c>
      <c r="W162" s="28">
        <v>245</v>
      </c>
      <c r="X162" s="2">
        <v>2</v>
      </c>
      <c r="Y162" s="2">
        <v>0</v>
      </c>
      <c r="Z162" s="2">
        <v>11701.76</v>
      </c>
      <c r="AA162" s="2">
        <v>185.89</v>
      </c>
      <c r="AB162" s="29">
        <v>0</v>
      </c>
      <c r="AC162" s="31">
        <f t="shared" si="49"/>
        <v>247</v>
      </c>
      <c r="AD162" s="30">
        <f t="shared" si="50"/>
        <v>11887.65</v>
      </c>
      <c r="AE162" s="2">
        <f t="shared" si="56"/>
        <v>37</v>
      </c>
      <c r="AF162" s="2">
        <f t="shared" si="56"/>
        <v>2</v>
      </c>
      <c r="AG162" s="2">
        <f t="shared" si="56"/>
        <v>0</v>
      </c>
      <c r="AH162" s="2">
        <f t="shared" si="56"/>
        <v>2392.4199999999983</v>
      </c>
      <c r="AI162" s="2">
        <f t="shared" si="56"/>
        <v>71.149999999999977</v>
      </c>
      <c r="AJ162" s="29">
        <f t="shared" si="54"/>
        <v>0</v>
      </c>
      <c r="AK162" s="31">
        <f t="shared" si="54"/>
        <v>39</v>
      </c>
      <c r="AL162" s="31">
        <f t="shared" si="54"/>
        <v>2463.5699999999979</v>
      </c>
      <c r="AM162" s="38">
        <f t="shared" si="57"/>
        <v>0.15102040816326531</v>
      </c>
      <c r="AN162" s="38">
        <f t="shared" si="57"/>
        <v>1</v>
      </c>
      <c r="AO162" s="38" t="str">
        <f t="shared" si="57"/>
        <v/>
      </c>
      <c r="AP162" s="38">
        <f t="shared" si="57"/>
        <v>0.20444958707066271</v>
      </c>
      <c r="AQ162" s="38">
        <f t="shared" si="57"/>
        <v>0.38275324116412923</v>
      </c>
      <c r="AR162" s="39" t="str">
        <f t="shared" si="55"/>
        <v/>
      </c>
      <c r="AS162" s="40">
        <f t="shared" si="55"/>
        <v>0.15789473684210525</v>
      </c>
      <c r="AT162" s="40">
        <f t="shared" si="55"/>
        <v>0.20723776356134291</v>
      </c>
      <c r="AU162" s="119">
        <f t="shared" si="46"/>
        <v>49.979361702127655</v>
      </c>
      <c r="AV162" s="120">
        <f t="shared" si="43"/>
        <v>47.762285714285717</v>
      </c>
      <c r="AW162" s="121">
        <f t="shared" si="44"/>
        <v>2.2170759878419375</v>
      </c>
      <c r="AX162" s="119">
        <f t="shared" si="45"/>
        <v>64.259999999999991</v>
      </c>
      <c r="AY162" s="120">
        <f t="shared" si="42"/>
        <v>92.944999999999993</v>
      </c>
      <c r="AZ162" s="121">
        <f t="shared" si="51"/>
        <v>-28.685000000000002</v>
      </c>
    </row>
    <row r="163" spans="1:52" x14ac:dyDescent="0.2">
      <c r="A163" t="s">
        <v>46</v>
      </c>
      <c r="B163" t="s">
        <v>46</v>
      </c>
      <c r="C163" t="s">
        <v>78</v>
      </c>
      <c r="D163" t="s">
        <v>78</v>
      </c>
      <c r="E163" t="s">
        <v>77</v>
      </c>
      <c r="F163" s="4">
        <f t="shared" si="52"/>
        <v>46168</v>
      </c>
      <c r="G163" t="s">
        <v>37</v>
      </c>
      <c r="H163" s="28">
        <v>192</v>
      </c>
      <c r="I163" s="2">
        <v>0</v>
      </c>
      <c r="J163" s="2">
        <v>1</v>
      </c>
      <c r="K163" s="2">
        <v>9936.5800000000017</v>
      </c>
      <c r="L163" s="2">
        <v>0</v>
      </c>
      <c r="M163" s="29">
        <v>1369.78</v>
      </c>
      <c r="N163" s="31">
        <f t="shared" si="47"/>
        <v>193</v>
      </c>
      <c r="O163" s="30">
        <f t="shared" si="48"/>
        <v>11306.360000000002</v>
      </c>
      <c r="P163" t="s">
        <v>49</v>
      </c>
      <c r="Q163" t="s">
        <v>49</v>
      </c>
      <c r="R163" t="s">
        <v>78</v>
      </c>
      <c r="S163" t="s">
        <v>78</v>
      </c>
      <c r="T163" t="s">
        <v>77</v>
      </c>
      <c r="U163" s="4">
        <f t="shared" si="53"/>
        <v>45804</v>
      </c>
      <c r="V163" t="s">
        <v>37</v>
      </c>
      <c r="W163" s="28">
        <v>163</v>
      </c>
      <c r="X163" s="2">
        <v>2</v>
      </c>
      <c r="Y163" s="2">
        <v>0</v>
      </c>
      <c r="Z163" s="2">
        <v>9840.14</v>
      </c>
      <c r="AA163" s="2">
        <v>258.83999999999997</v>
      </c>
      <c r="AB163" s="29">
        <v>0</v>
      </c>
      <c r="AC163" s="31">
        <f t="shared" si="49"/>
        <v>165</v>
      </c>
      <c r="AD163" s="30">
        <f t="shared" si="50"/>
        <v>10098.98</v>
      </c>
      <c r="AE163" s="2">
        <f t="shared" si="56"/>
        <v>29</v>
      </c>
      <c r="AF163" s="2">
        <f t="shared" si="56"/>
        <v>-2</v>
      </c>
      <c r="AG163" s="2">
        <f t="shared" si="56"/>
        <v>1</v>
      </c>
      <c r="AH163" s="2">
        <f t="shared" si="56"/>
        <v>96.440000000002328</v>
      </c>
      <c r="AI163" s="2">
        <f t="shared" si="56"/>
        <v>-258.83999999999997</v>
      </c>
      <c r="AJ163" s="29">
        <f t="shared" si="54"/>
        <v>1369.78</v>
      </c>
      <c r="AK163" s="31">
        <f t="shared" si="54"/>
        <v>28</v>
      </c>
      <c r="AL163" s="31">
        <f t="shared" si="54"/>
        <v>1207.3800000000028</v>
      </c>
      <c r="AM163" s="38">
        <f t="shared" si="57"/>
        <v>0.17791411042944785</v>
      </c>
      <c r="AN163" s="38">
        <f t="shared" si="57"/>
        <v>-1</v>
      </c>
      <c r="AO163" s="38" t="str">
        <f t="shared" si="57"/>
        <v/>
      </c>
      <c r="AP163" s="38">
        <f t="shared" si="57"/>
        <v>9.8006735676527297E-3</v>
      </c>
      <c r="AQ163" s="38">
        <f t="shared" si="57"/>
        <v>-1</v>
      </c>
      <c r="AR163" s="39" t="str">
        <f t="shared" si="55"/>
        <v/>
      </c>
      <c r="AS163" s="40">
        <f t="shared" si="55"/>
        <v>0.16969696969696971</v>
      </c>
      <c r="AT163" s="40">
        <f t="shared" si="55"/>
        <v>0.11955464809317405</v>
      </c>
      <c r="AU163" s="119">
        <f t="shared" si="46"/>
        <v>51.753020833333345</v>
      </c>
      <c r="AV163" s="120">
        <f t="shared" si="43"/>
        <v>60.368957055214722</v>
      </c>
      <c r="AW163" s="121">
        <f t="shared" si="44"/>
        <v>-8.6159362218813769</v>
      </c>
      <c r="AX163" s="119">
        <f t="shared" si="45"/>
        <v>1369.78</v>
      </c>
      <c r="AY163" s="120">
        <f t="shared" si="42"/>
        <v>129.41999999999999</v>
      </c>
      <c r="AZ163" s="121">
        <f t="shared" si="51"/>
        <v>1240.3599999999999</v>
      </c>
    </row>
    <row r="164" spans="1:52" x14ac:dyDescent="0.2">
      <c r="A164" t="s">
        <v>46</v>
      </c>
      <c r="B164" t="s">
        <v>46</v>
      </c>
      <c r="C164" t="s">
        <v>78</v>
      </c>
      <c r="D164" t="s">
        <v>78</v>
      </c>
      <c r="E164" t="s">
        <v>77</v>
      </c>
      <c r="F164" s="4">
        <f t="shared" si="52"/>
        <v>46169</v>
      </c>
      <c r="G164" t="s">
        <v>38</v>
      </c>
      <c r="H164" s="28">
        <v>186</v>
      </c>
      <c r="I164" s="2">
        <v>0</v>
      </c>
      <c r="J164" s="2">
        <v>0</v>
      </c>
      <c r="K164" s="2">
        <v>9877.85</v>
      </c>
      <c r="L164" s="2">
        <v>0</v>
      </c>
      <c r="M164" s="29">
        <v>0</v>
      </c>
      <c r="N164" s="31">
        <f t="shared" si="47"/>
        <v>186</v>
      </c>
      <c r="O164" s="30">
        <f t="shared" si="48"/>
        <v>9877.85</v>
      </c>
      <c r="P164" t="s">
        <v>49</v>
      </c>
      <c r="Q164" t="s">
        <v>49</v>
      </c>
      <c r="R164" t="s">
        <v>78</v>
      </c>
      <c r="S164" t="s">
        <v>78</v>
      </c>
      <c r="T164" t="s">
        <v>77</v>
      </c>
      <c r="U164" s="4">
        <f t="shared" si="53"/>
        <v>45805</v>
      </c>
      <c r="V164" t="s">
        <v>38</v>
      </c>
      <c r="W164" s="28">
        <v>189</v>
      </c>
      <c r="X164" s="2">
        <v>1</v>
      </c>
      <c r="Y164" s="2">
        <v>3</v>
      </c>
      <c r="Z164" s="2">
        <v>8467.27</v>
      </c>
      <c r="AA164" s="2">
        <v>131.93</v>
      </c>
      <c r="AB164" s="29">
        <v>197.87</v>
      </c>
      <c r="AC164" s="31">
        <f t="shared" si="49"/>
        <v>193</v>
      </c>
      <c r="AD164" s="30">
        <f t="shared" si="50"/>
        <v>8797.0700000000015</v>
      </c>
      <c r="AE164" s="2">
        <f t="shared" si="56"/>
        <v>-3</v>
      </c>
      <c r="AF164" s="2">
        <f t="shared" si="56"/>
        <v>-1</v>
      </c>
      <c r="AG164" s="2">
        <f t="shared" si="56"/>
        <v>-3</v>
      </c>
      <c r="AH164" s="2">
        <f t="shared" si="56"/>
        <v>1410.58</v>
      </c>
      <c r="AI164" s="2">
        <f t="shared" si="56"/>
        <v>-131.93</v>
      </c>
      <c r="AJ164" s="29">
        <f t="shared" si="54"/>
        <v>-197.87</v>
      </c>
      <c r="AK164" s="31">
        <f t="shared" si="54"/>
        <v>-7</v>
      </c>
      <c r="AL164" s="31">
        <f t="shared" si="54"/>
        <v>1080.7799999999988</v>
      </c>
      <c r="AM164" s="38">
        <f t="shared" si="57"/>
        <v>-1.5873015873015872E-2</v>
      </c>
      <c r="AN164" s="38">
        <f t="shared" si="57"/>
        <v>-1</v>
      </c>
      <c r="AO164" s="38">
        <f t="shared" si="57"/>
        <v>-1</v>
      </c>
      <c r="AP164" s="38">
        <f t="shared" si="57"/>
        <v>0.16659206568350837</v>
      </c>
      <c r="AQ164" s="38">
        <f t="shared" si="57"/>
        <v>-1</v>
      </c>
      <c r="AR164" s="39">
        <f t="shared" si="55"/>
        <v>-1</v>
      </c>
      <c r="AS164" s="40">
        <f t="shared" si="55"/>
        <v>-3.6269430051813469E-2</v>
      </c>
      <c r="AT164" s="40">
        <f t="shared" si="55"/>
        <v>0.12285681482584528</v>
      </c>
      <c r="AU164" s="119">
        <f t="shared" si="46"/>
        <v>53.106720430107529</v>
      </c>
      <c r="AV164" s="120">
        <f t="shared" si="43"/>
        <v>44.800370370370374</v>
      </c>
      <c r="AW164" s="121">
        <f t="shared" si="44"/>
        <v>8.3063500597371558</v>
      </c>
      <c r="AX164" s="119">
        <f t="shared" si="45"/>
        <v>0</v>
      </c>
      <c r="AY164" s="120">
        <f t="shared" si="42"/>
        <v>82.45</v>
      </c>
      <c r="AZ164" s="121">
        <f t="shared" si="51"/>
        <v>-82.45</v>
      </c>
    </row>
    <row r="165" spans="1:52" x14ac:dyDescent="0.2">
      <c r="A165" t="s">
        <v>46</v>
      </c>
      <c r="B165" t="s">
        <v>46</v>
      </c>
      <c r="C165" t="s">
        <v>78</v>
      </c>
      <c r="D165" t="s">
        <v>78</v>
      </c>
      <c r="E165" t="s">
        <v>77</v>
      </c>
      <c r="F165" s="4">
        <f t="shared" si="52"/>
        <v>46170</v>
      </c>
      <c r="G165" t="s">
        <v>39</v>
      </c>
      <c r="H165" s="28">
        <v>234</v>
      </c>
      <c r="I165" s="2">
        <v>2</v>
      </c>
      <c r="J165" s="2">
        <v>0</v>
      </c>
      <c r="K165" s="2">
        <v>12975.71</v>
      </c>
      <c r="L165" s="2">
        <v>136.18</v>
      </c>
      <c r="M165" s="29">
        <v>0</v>
      </c>
      <c r="N165" s="31">
        <f t="shared" si="47"/>
        <v>236</v>
      </c>
      <c r="O165" s="30">
        <f t="shared" si="48"/>
        <v>13111.89</v>
      </c>
      <c r="P165" t="s">
        <v>49</v>
      </c>
      <c r="Q165" t="s">
        <v>49</v>
      </c>
      <c r="R165" t="s">
        <v>78</v>
      </c>
      <c r="S165" t="s">
        <v>78</v>
      </c>
      <c r="T165" t="s">
        <v>77</v>
      </c>
      <c r="U165" s="4">
        <f t="shared" si="53"/>
        <v>45806</v>
      </c>
      <c r="V165" t="s">
        <v>39</v>
      </c>
      <c r="W165" s="28">
        <v>230</v>
      </c>
      <c r="X165" s="2">
        <v>2</v>
      </c>
      <c r="Y165" s="2">
        <v>0</v>
      </c>
      <c r="Z165" s="2">
        <v>12253.880000000001</v>
      </c>
      <c r="AA165" s="2">
        <v>230.78</v>
      </c>
      <c r="AB165" s="29">
        <v>0</v>
      </c>
      <c r="AC165" s="31">
        <f t="shared" si="49"/>
        <v>232</v>
      </c>
      <c r="AD165" s="30">
        <f t="shared" si="50"/>
        <v>12484.660000000002</v>
      </c>
      <c r="AE165" s="2">
        <f t="shared" si="56"/>
        <v>4</v>
      </c>
      <c r="AF165" s="2">
        <f t="shared" si="56"/>
        <v>0</v>
      </c>
      <c r="AG165" s="2">
        <f t="shared" si="56"/>
        <v>0</v>
      </c>
      <c r="AH165" s="2">
        <f t="shared" si="56"/>
        <v>721.82999999999811</v>
      </c>
      <c r="AI165" s="2">
        <f t="shared" si="56"/>
        <v>-94.6</v>
      </c>
      <c r="AJ165" s="29">
        <f t="shared" si="54"/>
        <v>0</v>
      </c>
      <c r="AK165" s="31">
        <f t="shared" si="54"/>
        <v>4</v>
      </c>
      <c r="AL165" s="31">
        <f t="shared" si="54"/>
        <v>627.22999999999774</v>
      </c>
      <c r="AM165" s="38">
        <f t="shared" si="57"/>
        <v>1.7391304347826087E-2</v>
      </c>
      <c r="AN165" s="38">
        <f t="shared" si="57"/>
        <v>0</v>
      </c>
      <c r="AO165" s="38" t="str">
        <f t="shared" si="57"/>
        <v/>
      </c>
      <c r="AP165" s="38">
        <f t="shared" si="57"/>
        <v>5.8906240309191706E-2</v>
      </c>
      <c r="AQ165" s="38">
        <f t="shared" si="57"/>
        <v>-0.40991420400381312</v>
      </c>
      <c r="AR165" s="39" t="str">
        <f t="shared" si="55"/>
        <v/>
      </c>
      <c r="AS165" s="40">
        <f t="shared" si="55"/>
        <v>1.7241379310344827E-2</v>
      </c>
      <c r="AT165" s="40">
        <f t="shared" si="55"/>
        <v>5.0240054594998793E-2</v>
      </c>
      <c r="AU165" s="119">
        <f t="shared" si="46"/>
        <v>55.451752136752134</v>
      </c>
      <c r="AV165" s="120">
        <f t="shared" si="43"/>
        <v>53.277739130434789</v>
      </c>
      <c r="AW165" s="121">
        <f t="shared" si="44"/>
        <v>2.1740130063173453</v>
      </c>
      <c r="AX165" s="119">
        <f t="shared" si="45"/>
        <v>68.09</v>
      </c>
      <c r="AY165" s="120">
        <f t="shared" si="42"/>
        <v>115.39</v>
      </c>
      <c r="AZ165" s="121">
        <f t="shared" si="51"/>
        <v>-47.3</v>
      </c>
    </row>
    <row r="166" spans="1:52" x14ac:dyDescent="0.2">
      <c r="A166" t="s">
        <v>46</v>
      </c>
      <c r="B166" t="s">
        <v>46</v>
      </c>
      <c r="C166" t="s">
        <v>78</v>
      </c>
      <c r="D166" t="s">
        <v>78</v>
      </c>
      <c r="E166" t="s">
        <v>77</v>
      </c>
      <c r="F166" s="4">
        <f t="shared" si="52"/>
        <v>46171</v>
      </c>
      <c r="G166" t="s">
        <v>40</v>
      </c>
      <c r="H166" s="28">
        <v>408</v>
      </c>
      <c r="I166" s="2">
        <v>3</v>
      </c>
      <c r="J166" s="2">
        <v>0</v>
      </c>
      <c r="K166" s="2">
        <v>20891.689999999999</v>
      </c>
      <c r="L166" s="2">
        <v>336.31</v>
      </c>
      <c r="M166" s="29">
        <v>0</v>
      </c>
      <c r="N166" s="31">
        <f t="shared" si="47"/>
        <v>411</v>
      </c>
      <c r="O166" s="30">
        <f t="shared" si="48"/>
        <v>21228</v>
      </c>
      <c r="P166" t="s">
        <v>49</v>
      </c>
      <c r="Q166" t="s">
        <v>49</v>
      </c>
      <c r="R166" t="s">
        <v>78</v>
      </c>
      <c r="S166" t="s">
        <v>78</v>
      </c>
      <c r="T166" t="s">
        <v>77</v>
      </c>
      <c r="U166" s="4">
        <f t="shared" si="53"/>
        <v>45807</v>
      </c>
      <c r="V166" t="s">
        <v>40</v>
      </c>
      <c r="W166" s="28">
        <v>433</v>
      </c>
      <c r="X166" s="2">
        <v>1</v>
      </c>
      <c r="Y166" s="2">
        <v>0</v>
      </c>
      <c r="Z166" s="2">
        <v>24142.6</v>
      </c>
      <c r="AA166" s="2">
        <v>91.99</v>
      </c>
      <c r="AB166" s="29">
        <v>0</v>
      </c>
      <c r="AC166" s="31">
        <f t="shared" si="49"/>
        <v>434</v>
      </c>
      <c r="AD166" s="30">
        <f t="shared" si="50"/>
        <v>24234.59</v>
      </c>
      <c r="AE166" s="2">
        <f t="shared" si="56"/>
        <v>-25</v>
      </c>
      <c r="AF166" s="2">
        <f t="shared" si="56"/>
        <v>2</v>
      </c>
      <c r="AG166" s="2">
        <f t="shared" si="56"/>
        <v>0</v>
      </c>
      <c r="AH166" s="2">
        <f t="shared" si="56"/>
        <v>-3250.91</v>
      </c>
      <c r="AI166" s="2">
        <f t="shared" si="56"/>
        <v>244.32</v>
      </c>
      <c r="AJ166" s="29">
        <f t="shared" si="54"/>
        <v>0</v>
      </c>
      <c r="AK166" s="31">
        <f t="shared" si="54"/>
        <v>-23</v>
      </c>
      <c r="AL166" s="31">
        <f t="shared" si="54"/>
        <v>-3006.59</v>
      </c>
      <c r="AM166" s="38">
        <f t="shared" si="57"/>
        <v>-5.7736720554272515E-2</v>
      </c>
      <c r="AN166" s="38">
        <f t="shared" si="57"/>
        <v>2</v>
      </c>
      <c r="AO166" s="38" t="str">
        <f t="shared" si="57"/>
        <v/>
      </c>
      <c r="AP166" s="38">
        <f t="shared" si="57"/>
        <v>-0.13465451111313612</v>
      </c>
      <c r="AQ166" s="38">
        <f t="shared" si="57"/>
        <v>2.6559408631372978</v>
      </c>
      <c r="AR166" s="39" t="str">
        <f t="shared" si="55"/>
        <v/>
      </c>
      <c r="AS166" s="40">
        <f t="shared" si="55"/>
        <v>-5.2995391705069124E-2</v>
      </c>
      <c r="AT166" s="40">
        <f t="shared" si="55"/>
        <v>-0.12406192966334484</v>
      </c>
      <c r="AU166" s="119">
        <f t="shared" si="46"/>
        <v>51.205122549019606</v>
      </c>
      <c r="AV166" s="120">
        <f t="shared" si="43"/>
        <v>55.756581986143182</v>
      </c>
      <c r="AW166" s="121">
        <f t="shared" si="44"/>
        <v>-4.5514594371235759</v>
      </c>
      <c r="AX166" s="119">
        <f t="shared" si="45"/>
        <v>112.10333333333334</v>
      </c>
      <c r="AY166" s="120">
        <f t="shared" si="42"/>
        <v>91.99</v>
      </c>
      <c r="AZ166" s="121">
        <f t="shared" si="51"/>
        <v>20.113333333333344</v>
      </c>
    </row>
    <row r="167" spans="1:52" ht="13.5" thickBot="1" x14ac:dyDescent="0.25">
      <c r="A167" t="s">
        <v>46</v>
      </c>
      <c r="B167" t="s">
        <v>46</v>
      </c>
      <c r="C167" t="s">
        <v>78</v>
      </c>
      <c r="D167" t="s">
        <v>78</v>
      </c>
      <c r="E167" t="s">
        <v>77</v>
      </c>
      <c r="F167" s="59">
        <f t="shared" si="52"/>
        <v>46172</v>
      </c>
      <c r="G167" s="42" t="s">
        <v>41</v>
      </c>
      <c r="H167" s="43">
        <v>436</v>
      </c>
      <c r="I167" s="44">
        <v>1</v>
      </c>
      <c r="J167" s="44">
        <v>0</v>
      </c>
      <c r="K167" s="44">
        <v>21323.460000000003</v>
      </c>
      <c r="L167" s="44">
        <v>53.88</v>
      </c>
      <c r="M167" s="45">
        <v>0</v>
      </c>
      <c r="N167" s="47">
        <f t="shared" si="47"/>
        <v>437</v>
      </c>
      <c r="O167" s="46">
        <f t="shared" si="48"/>
        <v>21377.340000000004</v>
      </c>
      <c r="P167" t="s">
        <v>49</v>
      </c>
      <c r="Q167" t="s">
        <v>49</v>
      </c>
      <c r="R167" t="s">
        <v>78</v>
      </c>
      <c r="S167" t="s">
        <v>78</v>
      </c>
      <c r="T167" t="s">
        <v>77</v>
      </c>
      <c r="U167" s="59">
        <f t="shared" si="53"/>
        <v>45808</v>
      </c>
      <c r="V167" s="42" t="s">
        <v>41</v>
      </c>
      <c r="W167" s="43">
        <v>457</v>
      </c>
      <c r="X167" s="44">
        <v>3</v>
      </c>
      <c r="Y167" s="44">
        <v>0</v>
      </c>
      <c r="Z167" s="44">
        <v>24455.5</v>
      </c>
      <c r="AA167" s="44">
        <v>718.38</v>
      </c>
      <c r="AB167" s="45">
        <v>0</v>
      </c>
      <c r="AC167" s="47">
        <f t="shared" si="49"/>
        <v>460</v>
      </c>
      <c r="AD167" s="46">
        <f t="shared" si="50"/>
        <v>25173.88</v>
      </c>
      <c r="AE167" s="44">
        <f t="shared" si="56"/>
        <v>-21</v>
      </c>
      <c r="AF167" s="44">
        <f t="shared" si="56"/>
        <v>-2</v>
      </c>
      <c r="AG167" s="44">
        <f t="shared" si="56"/>
        <v>0</v>
      </c>
      <c r="AH167" s="44">
        <f t="shared" si="56"/>
        <v>-3132.0399999999972</v>
      </c>
      <c r="AI167" s="44">
        <f t="shared" si="56"/>
        <v>-664.5</v>
      </c>
      <c r="AJ167" s="45">
        <f t="shared" si="54"/>
        <v>0</v>
      </c>
      <c r="AK167" s="47">
        <f t="shared" si="54"/>
        <v>-23</v>
      </c>
      <c r="AL167" s="47">
        <f t="shared" si="54"/>
        <v>-3796.5399999999972</v>
      </c>
      <c r="AM167" s="56">
        <f t="shared" si="57"/>
        <v>-4.5951859956236324E-2</v>
      </c>
      <c r="AN167" s="56">
        <f t="shared" si="57"/>
        <v>-0.66666666666666663</v>
      </c>
      <c r="AO167" s="56" t="str">
        <f t="shared" si="57"/>
        <v/>
      </c>
      <c r="AP167" s="56">
        <f t="shared" si="57"/>
        <v>-0.12807098607675155</v>
      </c>
      <c r="AQ167" s="56">
        <f t="shared" si="57"/>
        <v>-0.92499791196859604</v>
      </c>
      <c r="AR167" s="57" t="str">
        <f t="shared" si="55"/>
        <v/>
      </c>
      <c r="AS167" s="58">
        <f t="shared" si="55"/>
        <v>-0.05</v>
      </c>
      <c r="AT167" s="58">
        <f t="shared" si="55"/>
        <v>-0.15081266773338067</v>
      </c>
      <c r="AU167" s="122">
        <f t="shared" si="46"/>
        <v>48.907018348623858</v>
      </c>
      <c r="AV167" s="123">
        <f t="shared" si="43"/>
        <v>53.513129102844637</v>
      </c>
      <c r="AW167" s="124">
        <f t="shared" si="44"/>
        <v>-4.6061107542207793</v>
      </c>
      <c r="AX167" s="122">
        <f t="shared" si="45"/>
        <v>53.88</v>
      </c>
      <c r="AY167" s="123">
        <f t="shared" si="42"/>
        <v>239.46</v>
      </c>
      <c r="AZ167" s="124">
        <f t="shared" si="51"/>
        <v>-185.58</v>
      </c>
    </row>
    <row r="168" spans="1:52" x14ac:dyDescent="0.2">
      <c r="A168" t="s">
        <v>46</v>
      </c>
      <c r="B168" t="s">
        <v>46</v>
      </c>
      <c r="C168" t="s">
        <v>85</v>
      </c>
      <c r="D168" t="s">
        <v>78</v>
      </c>
      <c r="E168" t="s">
        <v>81</v>
      </c>
      <c r="F168" s="4">
        <f t="shared" si="52"/>
        <v>46173</v>
      </c>
      <c r="G168" t="s">
        <v>35</v>
      </c>
      <c r="H168" s="28">
        <v>216</v>
      </c>
      <c r="I168" s="2">
        <v>1</v>
      </c>
      <c r="J168" s="2">
        <v>0</v>
      </c>
      <c r="K168" s="2">
        <v>9918.14</v>
      </c>
      <c r="L168" s="2">
        <v>167.76</v>
      </c>
      <c r="M168" s="29">
        <v>0</v>
      </c>
      <c r="N168" s="31">
        <f t="shared" si="47"/>
        <v>217</v>
      </c>
      <c r="O168" s="30">
        <f t="shared" si="48"/>
        <v>10085.9</v>
      </c>
      <c r="P168" t="s">
        <v>49</v>
      </c>
      <c r="Q168" t="s">
        <v>49</v>
      </c>
      <c r="R168" t="s">
        <v>85</v>
      </c>
      <c r="S168" t="s">
        <v>85</v>
      </c>
      <c r="T168" t="s">
        <v>81</v>
      </c>
      <c r="U168" s="4">
        <f t="shared" si="53"/>
        <v>45809</v>
      </c>
      <c r="V168" t="s">
        <v>35</v>
      </c>
      <c r="W168" s="28">
        <v>216</v>
      </c>
      <c r="X168" s="2">
        <v>2</v>
      </c>
      <c r="Y168" s="2">
        <v>0</v>
      </c>
      <c r="Z168" s="2">
        <v>10079.36</v>
      </c>
      <c r="AA168" s="2">
        <v>121.98</v>
      </c>
      <c r="AB168" s="29">
        <v>0</v>
      </c>
      <c r="AC168" s="31">
        <f t="shared" si="49"/>
        <v>218</v>
      </c>
      <c r="AD168" s="30">
        <f t="shared" si="50"/>
        <v>10201.34</v>
      </c>
      <c r="AE168" s="2">
        <f t="shared" si="56"/>
        <v>0</v>
      </c>
      <c r="AF168" s="2">
        <f t="shared" si="56"/>
        <v>-1</v>
      </c>
      <c r="AG168" s="2">
        <f t="shared" si="56"/>
        <v>0</v>
      </c>
      <c r="AH168" s="2">
        <f t="shared" si="56"/>
        <v>-161.22000000000116</v>
      </c>
      <c r="AI168" s="2">
        <f t="shared" si="56"/>
        <v>45.779999999999987</v>
      </c>
      <c r="AJ168" s="29">
        <f t="shared" si="54"/>
        <v>0</v>
      </c>
      <c r="AK168" s="31">
        <f t="shared" si="54"/>
        <v>-1</v>
      </c>
      <c r="AL168" s="31">
        <f t="shared" si="54"/>
        <v>-115.44000000000051</v>
      </c>
      <c r="AM168" s="38">
        <f t="shared" si="57"/>
        <v>0</v>
      </c>
      <c r="AN168" s="38">
        <f t="shared" si="57"/>
        <v>-0.5</v>
      </c>
      <c r="AO168" s="38" t="str">
        <f t="shared" si="57"/>
        <v/>
      </c>
      <c r="AP168" s="38">
        <f t="shared" si="57"/>
        <v>-1.599506317861463E-2</v>
      </c>
      <c r="AQ168" s="38">
        <f t="shared" si="57"/>
        <v>0.37530742744712237</v>
      </c>
      <c r="AR168" s="39" t="str">
        <f t="shared" si="55"/>
        <v/>
      </c>
      <c r="AS168" s="40">
        <f t="shared" si="55"/>
        <v>-4.5871559633027525E-3</v>
      </c>
      <c r="AT168" s="40">
        <f t="shared" si="55"/>
        <v>-1.1316160425983303E-2</v>
      </c>
      <c r="AU168" s="119">
        <f t="shared" si="46"/>
        <v>45.917314814814809</v>
      </c>
      <c r="AV168" s="120">
        <f t="shared" si="43"/>
        <v>46.663703703703703</v>
      </c>
      <c r="AW168" s="121">
        <f t="shared" si="44"/>
        <v>-0.74638888888889454</v>
      </c>
      <c r="AX168" s="119">
        <f t="shared" si="45"/>
        <v>167.76</v>
      </c>
      <c r="AY168" s="120">
        <f t="shared" si="42"/>
        <v>60.99</v>
      </c>
      <c r="AZ168" s="121">
        <f t="shared" si="51"/>
        <v>106.76999999999998</v>
      </c>
    </row>
    <row r="169" spans="1:52" x14ac:dyDescent="0.2">
      <c r="A169" t="s">
        <v>46</v>
      </c>
      <c r="B169" t="s">
        <v>46</v>
      </c>
      <c r="C169" t="s">
        <v>85</v>
      </c>
      <c r="D169" t="s">
        <v>85</v>
      </c>
      <c r="E169" t="s">
        <v>81</v>
      </c>
      <c r="F169" s="4">
        <f t="shared" si="52"/>
        <v>46174</v>
      </c>
      <c r="G169" t="s">
        <v>36</v>
      </c>
      <c r="H169" s="28">
        <v>180</v>
      </c>
      <c r="I169" s="2">
        <v>2</v>
      </c>
      <c r="J169" s="2">
        <v>1</v>
      </c>
      <c r="K169" s="2">
        <v>11902.199999999999</v>
      </c>
      <c r="L169" s="2">
        <v>347.7</v>
      </c>
      <c r="M169" s="29">
        <v>-410.64</v>
      </c>
      <c r="N169" s="31">
        <f t="shared" si="47"/>
        <v>183</v>
      </c>
      <c r="O169" s="30">
        <f t="shared" si="48"/>
        <v>11839.26</v>
      </c>
      <c r="P169" t="s">
        <v>49</v>
      </c>
      <c r="Q169" t="s">
        <v>49</v>
      </c>
      <c r="R169" t="s">
        <v>85</v>
      </c>
      <c r="S169" t="s">
        <v>85</v>
      </c>
      <c r="T169" t="s">
        <v>81</v>
      </c>
      <c r="U169" s="4">
        <f t="shared" si="53"/>
        <v>45810</v>
      </c>
      <c r="V169" t="s">
        <v>36</v>
      </c>
      <c r="W169" s="28">
        <v>187</v>
      </c>
      <c r="X169" s="2">
        <v>1</v>
      </c>
      <c r="Y169" s="2">
        <v>0</v>
      </c>
      <c r="Z169" s="2">
        <v>11136.24</v>
      </c>
      <c r="AA169" s="2">
        <v>201.89</v>
      </c>
      <c r="AB169" s="29">
        <v>0</v>
      </c>
      <c r="AC169" s="31">
        <f t="shared" si="49"/>
        <v>188</v>
      </c>
      <c r="AD169" s="30">
        <f t="shared" si="50"/>
        <v>11338.13</v>
      </c>
      <c r="AE169" s="2">
        <f t="shared" si="56"/>
        <v>-7</v>
      </c>
      <c r="AF169" s="2">
        <f t="shared" si="56"/>
        <v>1</v>
      </c>
      <c r="AG169" s="2">
        <f t="shared" si="56"/>
        <v>1</v>
      </c>
      <c r="AH169" s="2">
        <f t="shared" si="56"/>
        <v>765.95999999999913</v>
      </c>
      <c r="AI169" s="2">
        <f t="shared" si="56"/>
        <v>145.81</v>
      </c>
      <c r="AJ169" s="29">
        <f t="shared" si="54"/>
        <v>-410.64</v>
      </c>
      <c r="AK169" s="31">
        <f t="shared" si="54"/>
        <v>-5</v>
      </c>
      <c r="AL169" s="31">
        <f t="shared" si="54"/>
        <v>501.13000000000102</v>
      </c>
      <c r="AM169" s="38">
        <f t="shared" si="57"/>
        <v>-3.7433155080213901E-2</v>
      </c>
      <c r="AN169" s="38">
        <f t="shared" si="57"/>
        <v>1</v>
      </c>
      <c r="AO169" s="38" t="str">
        <f t="shared" si="57"/>
        <v/>
      </c>
      <c r="AP169" s="38">
        <f t="shared" si="57"/>
        <v>6.8780845240404231E-2</v>
      </c>
      <c r="AQ169" s="38">
        <f t="shared" si="57"/>
        <v>0.72222497399574026</v>
      </c>
      <c r="AR169" s="39" t="str">
        <f t="shared" si="55"/>
        <v/>
      </c>
      <c r="AS169" s="40">
        <f t="shared" si="55"/>
        <v>-2.6595744680851064E-2</v>
      </c>
      <c r="AT169" s="40">
        <f t="shared" si="55"/>
        <v>4.4198646514019599E-2</v>
      </c>
      <c r="AU169" s="119">
        <f t="shared" si="46"/>
        <v>66.123333333333321</v>
      </c>
      <c r="AV169" s="120">
        <f t="shared" si="43"/>
        <v>59.552085561497329</v>
      </c>
      <c r="AW169" s="121">
        <f t="shared" si="44"/>
        <v>6.5712477718359921</v>
      </c>
      <c r="AX169" s="119">
        <f t="shared" si="45"/>
        <v>-20.98</v>
      </c>
      <c r="AY169" s="120">
        <f t="shared" si="42"/>
        <v>201.89</v>
      </c>
      <c r="AZ169" s="121">
        <f t="shared" si="51"/>
        <v>-222.86999999999998</v>
      </c>
    </row>
    <row r="170" spans="1:52" x14ac:dyDescent="0.2">
      <c r="A170" t="s">
        <v>46</v>
      </c>
      <c r="B170" t="s">
        <v>46</v>
      </c>
      <c r="C170" t="s">
        <v>85</v>
      </c>
      <c r="D170" t="s">
        <v>85</v>
      </c>
      <c r="E170" t="s">
        <v>81</v>
      </c>
      <c r="F170" s="4">
        <f t="shared" si="52"/>
        <v>46175</v>
      </c>
      <c r="G170" t="s">
        <v>37</v>
      </c>
      <c r="H170" s="28">
        <v>211</v>
      </c>
      <c r="I170" s="2">
        <v>0</v>
      </c>
      <c r="J170" s="2">
        <v>2</v>
      </c>
      <c r="K170" s="2">
        <v>9636.25</v>
      </c>
      <c r="L170" s="2">
        <v>0</v>
      </c>
      <c r="M170" s="29">
        <v>1165.33</v>
      </c>
      <c r="N170" s="31">
        <f t="shared" si="47"/>
        <v>213</v>
      </c>
      <c r="O170" s="30">
        <f t="shared" si="48"/>
        <v>10801.58</v>
      </c>
      <c r="P170" t="s">
        <v>49</v>
      </c>
      <c r="Q170" t="s">
        <v>49</v>
      </c>
      <c r="R170" t="s">
        <v>85</v>
      </c>
      <c r="S170" t="s">
        <v>85</v>
      </c>
      <c r="T170" t="s">
        <v>81</v>
      </c>
      <c r="U170" s="4">
        <f t="shared" si="53"/>
        <v>45811</v>
      </c>
      <c r="V170" t="s">
        <v>37</v>
      </c>
      <c r="W170" s="28">
        <v>190</v>
      </c>
      <c r="X170" s="2">
        <v>3</v>
      </c>
      <c r="Y170" s="2">
        <v>0</v>
      </c>
      <c r="Z170" s="2">
        <v>10309.66</v>
      </c>
      <c r="AA170" s="2">
        <v>477.45</v>
      </c>
      <c r="AB170" s="29">
        <v>0</v>
      </c>
      <c r="AC170" s="31">
        <f t="shared" si="49"/>
        <v>193</v>
      </c>
      <c r="AD170" s="30">
        <f t="shared" si="50"/>
        <v>10787.11</v>
      </c>
      <c r="AE170" s="2">
        <f t="shared" si="56"/>
        <v>21</v>
      </c>
      <c r="AF170" s="2">
        <f t="shared" si="56"/>
        <v>-3</v>
      </c>
      <c r="AG170" s="2">
        <f t="shared" si="56"/>
        <v>2</v>
      </c>
      <c r="AH170" s="2">
        <f t="shared" si="56"/>
        <v>-673.40999999999985</v>
      </c>
      <c r="AI170" s="2">
        <f t="shared" si="56"/>
        <v>-477.45</v>
      </c>
      <c r="AJ170" s="29">
        <f t="shared" si="54"/>
        <v>1165.33</v>
      </c>
      <c r="AK170" s="31">
        <f t="shared" si="54"/>
        <v>20</v>
      </c>
      <c r="AL170" s="31">
        <f t="shared" si="54"/>
        <v>14.469999999999345</v>
      </c>
      <c r="AM170" s="38">
        <f t="shared" si="57"/>
        <v>0.11052631578947368</v>
      </c>
      <c r="AN170" s="38">
        <f t="shared" si="57"/>
        <v>-1</v>
      </c>
      <c r="AO170" s="38" t="str">
        <f t="shared" si="57"/>
        <v/>
      </c>
      <c r="AP170" s="38">
        <f t="shared" si="57"/>
        <v>-6.5318351914612105E-2</v>
      </c>
      <c r="AQ170" s="38">
        <f t="shared" si="57"/>
        <v>-1</v>
      </c>
      <c r="AR170" s="39" t="str">
        <f t="shared" si="55"/>
        <v/>
      </c>
      <c r="AS170" s="40">
        <f t="shared" si="55"/>
        <v>0.10362694300518134</v>
      </c>
      <c r="AT170" s="40">
        <f t="shared" si="55"/>
        <v>1.341415819436285E-3</v>
      </c>
      <c r="AU170" s="119">
        <f t="shared" si="46"/>
        <v>45.669431279620852</v>
      </c>
      <c r="AV170" s="120">
        <f t="shared" si="43"/>
        <v>54.26136842105263</v>
      </c>
      <c r="AW170" s="121">
        <f t="shared" si="44"/>
        <v>-8.591937141431778</v>
      </c>
      <c r="AX170" s="119">
        <f t="shared" si="45"/>
        <v>582.66499999999996</v>
      </c>
      <c r="AY170" s="120">
        <f t="shared" si="42"/>
        <v>159.15</v>
      </c>
      <c r="AZ170" s="121">
        <f t="shared" si="51"/>
        <v>423.51499999999999</v>
      </c>
    </row>
    <row r="171" spans="1:52" x14ac:dyDescent="0.2">
      <c r="A171" t="s">
        <v>46</v>
      </c>
      <c r="B171" t="s">
        <v>46</v>
      </c>
      <c r="C171" t="s">
        <v>85</v>
      </c>
      <c r="D171" t="s">
        <v>85</v>
      </c>
      <c r="E171" t="s">
        <v>81</v>
      </c>
      <c r="F171" s="4">
        <f t="shared" si="52"/>
        <v>46176</v>
      </c>
      <c r="G171" t="s">
        <v>38</v>
      </c>
      <c r="H171" s="28">
        <v>197</v>
      </c>
      <c r="I171" s="2">
        <v>2</v>
      </c>
      <c r="J171" s="2">
        <v>1</v>
      </c>
      <c r="K171" s="2">
        <v>10559.230000000001</v>
      </c>
      <c r="L171" s="2">
        <v>318.03000000000003</v>
      </c>
      <c r="M171" s="29">
        <v>37.96</v>
      </c>
      <c r="N171" s="31">
        <f t="shared" si="47"/>
        <v>200</v>
      </c>
      <c r="O171" s="30">
        <f t="shared" si="48"/>
        <v>10915.220000000001</v>
      </c>
      <c r="P171" t="s">
        <v>49</v>
      </c>
      <c r="Q171" t="s">
        <v>49</v>
      </c>
      <c r="R171" t="s">
        <v>85</v>
      </c>
      <c r="S171" t="s">
        <v>85</v>
      </c>
      <c r="T171" t="s">
        <v>81</v>
      </c>
      <c r="U171" s="4">
        <f t="shared" si="53"/>
        <v>45812</v>
      </c>
      <c r="V171" t="s">
        <v>38</v>
      </c>
      <c r="W171" s="28">
        <v>207</v>
      </c>
      <c r="X171" s="2">
        <v>1</v>
      </c>
      <c r="Y171" s="2">
        <v>1</v>
      </c>
      <c r="Z171" s="2">
        <v>11482.82</v>
      </c>
      <c r="AA171" s="2">
        <v>418.24</v>
      </c>
      <c r="AB171" s="29">
        <v>108</v>
      </c>
      <c r="AC171" s="31">
        <f t="shared" si="49"/>
        <v>209</v>
      </c>
      <c r="AD171" s="30">
        <f t="shared" si="50"/>
        <v>12009.06</v>
      </c>
      <c r="AE171" s="2">
        <f t="shared" si="56"/>
        <v>-10</v>
      </c>
      <c r="AF171" s="2">
        <f t="shared" si="56"/>
        <v>1</v>
      </c>
      <c r="AG171" s="2">
        <f t="shared" si="56"/>
        <v>0</v>
      </c>
      <c r="AH171" s="2">
        <f t="shared" si="56"/>
        <v>-923.58999999999833</v>
      </c>
      <c r="AI171" s="2">
        <f t="shared" si="56"/>
        <v>-100.20999999999998</v>
      </c>
      <c r="AJ171" s="29">
        <f t="shared" si="54"/>
        <v>-70.039999999999992</v>
      </c>
      <c r="AK171" s="31">
        <f t="shared" si="54"/>
        <v>-9</v>
      </c>
      <c r="AL171" s="31">
        <f t="shared" si="54"/>
        <v>-1093.8399999999983</v>
      </c>
      <c r="AM171" s="38">
        <f t="shared" si="57"/>
        <v>-4.8309178743961352E-2</v>
      </c>
      <c r="AN171" s="38">
        <f t="shared" si="57"/>
        <v>1</v>
      </c>
      <c r="AO171" s="38">
        <f t="shared" si="57"/>
        <v>0</v>
      </c>
      <c r="AP171" s="38">
        <f t="shared" si="57"/>
        <v>-8.0432332824166744E-2</v>
      </c>
      <c r="AQ171" s="38">
        <f t="shared" si="57"/>
        <v>-0.23959927314460591</v>
      </c>
      <c r="AR171" s="39">
        <f t="shared" si="55"/>
        <v>-0.64851851851851849</v>
      </c>
      <c r="AS171" s="40">
        <f t="shared" si="55"/>
        <v>-4.3062200956937802E-2</v>
      </c>
      <c r="AT171" s="40">
        <f t="shared" si="55"/>
        <v>-9.10845644871454E-2</v>
      </c>
      <c r="AU171" s="119">
        <f t="shared" si="46"/>
        <v>53.600152284263963</v>
      </c>
      <c r="AV171" s="120">
        <f t="shared" si="43"/>
        <v>55.472560386473425</v>
      </c>
      <c r="AW171" s="121">
        <f t="shared" si="44"/>
        <v>-1.8724081022094623</v>
      </c>
      <c r="AX171" s="119">
        <f t="shared" si="45"/>
        <v>118.66333333333334</v>
      </c>
      <c r="AY171" s="120">
        <f t="shared" si="42"/>
        <v>263.12</v>
      </c>
      <c r="AZ171" s="121">
        <f t="shared" si="51"/>
        <v>-144.45666666666665</v>
      </c>
    </row>
    <row r="172" spans="1:52" x14ac:dyDescent="0.2">
      <c r="A172" t="s">
        <v>46</v>
      </c>
      <c r="B172" t="s">
        <v>46</v>
      </c>
      <c r="C172" t="s">
        <v>85</v>
      </c>
      <c r="D172" t="s">
        <v>85</v>
      </c>
      <c r="E172" t="s">
        <v>81</v>
      </c>
      <c r="F172" s="4">
        <f t="shared" si="52"/>
        <v>46177</v>
      </c>
      <c r="G172" t="s">
        <v>39</v>
      </c>
      <c r="H172" s="28">
        <v>255</v>
      </c>
      <c r="I172" s="2">
        <v>1</v>
      </c>
      <c r="J172" s="2">
        <v>0</v>
      </c>
      <c r="K172" s="2">
        <v>13200.599999999999</v>
      </c>
      <c r="L172" s="2">
        <v>130.93</v>
      </c>
      <c r="M172" s="29">
        <v>0</v>
      </c>
      <c r="N172" s="31">
        <f t="shared" si="47"/>
        <v>256</v>
      </c>
      <c r="O172" s="30">
        <f t="shared" si="48"/>
        <v>13331.529999999999</v>
      </c>
      <c r="P172" t="s">
        <v>49</v>
      </c>
      <c r="Q172" t="s">
        <v>49</v>
      </c>
      <c r="R172" t="s">
        <v>85</v>
      </c>
      <c r="S172" t="s">
        <v>85</v>
      </c>
      <c r="T172" t="s">
        <v>81</v>
      </c>
      <c r="U172" s="4">
        <f t="shared" si="53"/>
        <v>45813</v>
      </c>
      <c r="V172" t="s">
        <v>39</v>
      </c>
      <c r="W172" s="28">
        <v>252</v>
      </c>
      <c r="X172" s="2">
        <v>3</v>
      </c>
      <c r="Y172" s="2">
        <v>1</v>
      </c>
      <c r="Z172" s="2">
        <v>14859.470000000001</v>
      </c>
      <c r="AA172" s="2">
        <v>1397.7</v>
      </c>
      <c r="AB172" s="29">
        <v>1177.44</v>
      </c>
      <c r="AC172" s="31">
        <f t="shared" si="49"/>
        <v>256</v>
      </c>
      <c r="AD172" s="30">
        <f t="shared" si="50"/>
        <v>17434.61</v>
      </c>
      <c r="AE172" s="2">
        <f t="shared" si="56"/>
        <v>3</v>
      </c>
      <c r="AF172" s="2">
        <f t="shared" si="56"/>
        <v>-2</v>
      </c>
      <c r="AG172" s="2">
        <f t="shared" si="56"/>
        <v>-1</v>
      </c>
      <c r="AH172" s="2">
        <f t="shared" si="56"/>
        <v>-1658.8700000000026</v>
      </c>
      <c r="AI172" s="2">
        <f t="shared" si="56"/>
        <v>-1266.77</v>
      </c>
      <c r="AJ172" s="29">
        <f t="shared" si="54"/>
        <v>-1177.44</v>
      </c>
      <c r="AK172" s="31">
        <f t="shared" si="54"/>
        <v>0</v>
      </c>
      <c r="AL172" s="31">
        <f t="shared" si="54"/>
        <v>-4103.0800000000017</v>
      </c>
      <c r="AM172" s="38">
        <f t="shared" si="57"/>
        <v>1.1904761904761904E-2</v>
      </c>
      <c r="AN172" s="38">
        <f t="shared" si="57"/>
        <v>-0.66666666666666663</v>
      </c>
      <c r="AO172" s="38">
        <f t="shared" si="57"/>
        <v>-1</v>
      </c>
      <c r="AP172" s="38">
        <f t="shared" si="57"/>
        <v>-0.11163722528461664</v>
      </c>
      <c r="AQ172" s="38">
        <f t="shared" si="57"/>
        <v>-0.90632467625384561</v>
      </c>
      <c r="AR172" s="39">
        <f t="shared" si="55"/>
        <v>-1</v>
      </c>
      <c r="AS172" s="40">
        <f t="shared" si="55"/>
        <v>0</v>
      </c>
      <c r="AT172" s="40">
        <f t="shared" si="55"/>
        <v>-0.23534108305261783</v>
      </c>
      <c r="AU172" s="119">
        <f t="shared" si="46"/>
        <v>51.767058823529403</v>
      </c>
      <c r="AV172" s="120">
        <f t="shared" si="43"/>
        <v>58.966150793650797</v>
      </c>
      <c r="AW172" s="121">
        <f t="shared" si="44"/>
        <v>-7.199091970121394</v>
      </c>
      <c r="AX172" s="119">
        <f t="shared" si="45"/>
        <v>130.93</v>
      </c>
      <c r="AY172" s="120">
        <f t="shared" si="42"/>
        <v>643.78500000000008</v>
      </c>
      <c r="AZ172" s="121">
        <f t="shared" si="51"/>
        <v>-512.85500000000002</v>
      </c>
    </row>
    <row r="173" spans="1:52" x14ac:dyDescent="0.2">
      <c r="A173" t="s">
        <v>46</v>
      </c>
      <c r="B173" t="s">
        <v>46</v>
      </c>
      <c r="C173" t="s">
        <v>85</v>
      </c>
      <c r="D173" t="s">
        <v>85</v>
      </c>
      <c r="E173" t="s">
        <v>81</v>
      </c>
      <c r="F173" s="4">
        <f t="shared" si="52"/>
        <v>46178</v>
      </c>
      <c r="G173" t="s">
        <v>40</v>
      </c>
      <c r="H173" s="28">
        <v>449</v>
      </c>
      <c r="I173" s="2">
        <v>1</v>
      </c>
      <c r="J173" s="2">
        <v>1</v>
      </c>
      <c r="K173" s="2">
        <v>21845.71</v>
      </c>
      <c r="L173" s="2">
        <v>90.94</v>
      </c>
      <c r="M173" s="29">
        <v>-568.74</v>
      </c>
      <c r="N173" s="31">
        <f t="shared" si="47"/>
        <v>451</v>
      </c>
      <c r="O173" s="30">
        <f t="shared" si="48"/>
        <v>21367.909999999996</v>
      </c>
      <c r="P173" t="s">
        <v>49</v>
      </c>
      <c r="Q173" t="s">
        <v>49</v>
      </c>
      <c r="R173" t="s">
        <v>85</v>
      </c>
      <c r="S173" t="s">
        <v>85</v>
      </c>
      <c r="T173" t="s">
        <v>81</v>
      </c>
      <c r="U173" s="4">
        <f t="shared" si="53"/>
        <v>45814</v>
      </c>
      <c r="V173" t="s">
        <v>40</v>
      </c>
      <c r="W173" s="28">
        <v>420</v>
      </c>
      <c r="X173" s="2">
        <v>1</v>
      </c>
      <c r="Y173" s="2">
        <v>0</v>
      </c>
      <c r="Z173" s="2">
        <v>22519.37</v>
      </c>
      <c r="AA173" s="2">
        <v>78.069999999999993</v>
      </c>
      <c r="AB173" s="29">
        <v>0</v>
      </c>
      <c r="AC173" s="31">
        <f t="shared" si="49"/>
        <v>421</v>
      </c>
      <c r="AD173" s="30">
        <f t="shared" si="50"/>
        <v>22597.439999999999</v>
      </c>
      <c r="AE173" s="2">
        <f t="shared" si="56"/>
        <v>29</v>
      </c>
      <c r="AF173" s="2">
        <f t="shared" si="56"/>
        <v>0</v>
      </c>
      <c r="AG173" s="2">
        <f t="shared" si="56"/>
        <v>1</v>
      </c>
      <c r="AH173" s="2">
        <f t="shared" si="56"/>
        <v>-673.65999999999985</v>
      </c>
      <c r="AI173" s="2">
        <f t="shared" si="56"/>
        <v>12.870000000000005</v>
      </c>
      <c r="AJ173" s="29">
        <f t="shared" si="54"/>
        <v>-568.74</v>
      </c>
      <c r="AK173" s="31">
        <f t="shared" si="54"/>
        <v>30</v>
      </c>
      <c r="AL173" s="31">
        <f t="shared" si="54"/>
        <v>-1229.5300000000025</v>
      </c>
      <c r="AM173" s="38">
        <f t="shared" si="57"/>
        <v>6.9047619047619052E-2</v>
      </c>
      <c r="AN173" s="38">
        <f t="shared" si="57"/>
        <v>0</v>
      </c>
      <c r="AO173" s="38" t="str">
        <f t="shared" si="57"/>
        <v/>
      </c>
      <c r="AP173" s="38">
        <f t="shared" si="57"/>
        <v>-2.9914691219159323E-2</v>
      </c>
      <c r="AQ173" s="38">
        <f t="shared" si="57"/>
        <v>0.16485205584731658</v>
      </c>
      <c r="AR173" s="39" t="str">
        <f t="shared" si="55"/>
        <v/>
      </c>
      <c r="AS173" s="40">
        <f t="shared" si="55"/>
        <v>7.1258907363420429E-2</v>
      </c>
      <c r="AT173" s="40">
        <f t="shared" si="55"/>
        <v>-5.4410145574012039E-2</v>
      </c>
      <c r="AU173" s="119">
        <f t="shared" si="46"/>
        <v>48.654142538975499</v>
      </c>
      <c r="AV173" s="120">
        <f t="shared" si="43"/>
        <v>53.617547619047613</v>
      </c>
      <c r="AW173" s="121">
        <f t="shared" si="44"/>
        <v>-4.9634050800721141</v>
      </c>
      <c r="AX173" s="119">
        <f t="shared" si="45"/>
        <v>-238.9</v>
      </c>
      <c r="AY173" s="120">
        <f t="shared" si="42"/>
        <v>78.069999999999993</v>
      </c>
      <c r="AZ173" s="121">
        <f t="shared" si="51"/>
        <v>-316.97000000000003</v>
      </c>
    </row>
    <row r="174" spans="1:52" ht="13.5" thickBot="1" x14ac:dyDescent="0.25">
      <c r="A174" t="s">
        <v>46</v>
      </c>
      <c r="B174" t="s">
        <v>46</v>
      </c>
      <c r="C174" t="s">
        <v>85</v>
      </c>
      <c r="D174" t="s">
        <v>85</v>
      </c>
      <c r="E174" t="s">
        <v>81</v>
      </c>
      <c r="F174" s="59">
        <f t="shared" si="52"/>
        <v>46179</v>
      </c>
      <c r="G174" s="42" t="s">
        <v>41</v>
      </c>
      <c r="H174" s="43">
        <v>421</v>
      </c>
      <c r="I174" s="44">
        <v>2</v>
      </c>
      <c r="J174" s="44">
        <v>0</v>
      </c>
      <c r="K174" s="44">
        <v>21411.040000000001</v>
      </c>
      <c r="L174" s="44">
        <v>518.74</v>
      </c>
      <c r="M174" s="45">
        <v>0</v>
      </c>
      <c r="N174" s="47">
        <f t="shared" si="47"/>
        <v>423</v>
      </c>
      <c r="O174" s="46">
        <f t="shared" si="48"/>
        <v>21929.780000000002</v>
      </c>
      <c r="P174" t="s">
        <v>49</v>
      </c>
      <c r="Q174" t="s">
        <v>49</v>
      </c>
      <c r="R174" t="s">
        <v>85</v>
      </c>
      <c r="S174" t="s">
        <v>85</v>
      </c>
      <c r="T174" t="s">
        <v>81</v>
      </c>
      <c r="U174" s="59">
        <f t="shared" si="53"/>
        <v>45815</v>
      </c>
      <c r="V174" s="42" t="s">
        <v>41</v>
      </c>
      <c r="W174" s="43">
        <v>459</v>
      </c>
      <c r="X174" s="44">
        <v>1</v>
      </c>
      <c r="Y174" s="44">
        <v>0</v>
      </c>
      <c r="Z174" s="44">
        <v>24903.23</v>
      </c>
      <c r="AA174" s="44">
        <v>67.930000000000007</v>
      </c>
      <c r="AB174" s="45">
        <v>0</v>
      </c>
      <c r="AC174" s="47">
        <f t="shared" si="49"/>
        <v>460</v>
      </c>
      <c r="AD174" s="46">
        <f t="shared" si="50"/>
        <v>24971.16</v>
      </c>
      <c r="AE174" s="44">
        <f t="shared" si="56"/>
        <v>-38</v>
      </c>
      <c r="AF174" s="44">
        <f t="shared" si="56"/>
        <v>1</v>
      </c>
      <c r="AG174" s="44">
        <f t="shared" si="56"/>
        <v>0</v>
      </c>
      <c r="AH174" s="44">
        <f t="shared" si="56"/>
        <v>-3492.1899999999987</v>
      </c>
      <c r="AI174" s="44">
        <f t="shared" si="56"/>
        <v>450.81</v>
      </c>
      <c r="AJ174" s="45">
        <f t="shared" si="54"/>
        <v>0</v>
      </c>
      <c r="AK174" s="47">
        <f t="shared" si="54"/>
        <v>-37</v>
      </c>
      <c r="AL174" s="47">
        <f t="shared" si="54"/>
        <v>-3041.3799999999974</v>
      </c>
      <c r="AM174" s="56">
        <f t="shared" si="57"/>
        <v>-8.2788671023965144E-2</v>
      </c>
      <c r="AN174" s="56">
        <f t="shared" si="57"/>
        <v>1</v>
      </c>
      <c r="AO174" s="56" t="str">
        <f t="shared" si="57"/>
        <v/>
      </c>
      <c r="AP174" s="56">
        <f t="shared" si="57"/>
        <v>-0.14023040384721175</v>
      </c>
      <c r="AQ174" s="56">
        <f t="shared" si="57"/>
        <v>6.6363904018842916</v>
      </c>
      <c r="AR174" s="57" t="str">
        <f t="shared" si="55"/>
        <v/>
      </c>
      <c r="AS174" s="58">
        <f t="shared" si="55"/>
        <v>-8.0434782608695646E-2</v>
      </c>
      <c r="AT174" s="58">
        <f t="shared" si="55"/>
        <v>-0.12179570352358471</v>
      </c>
      <c r="AU174" s="122">
        <f t="shared" si="46"/>
        <v>50.857577197149645</v>
      </c>
      <c r="AV174" s="123">
        <f t="shared" si="43"/>
        <v>54.255403050108931</v>
      </c>
      <c r="AW174" s="124">
        <f t="shared" si="44"/>
        <v>-3.3978258529592864</v>
      </c>
      <c r="AX174" s="122">
        <f t="shared" si="45"/>
        <v>259.37</v>
      </c>
      <c r="AY174" s="123">
        <f t="shared" si="42"/>
        <v>67.930000000000007</v>
      </c>
      <c r="AZ174" s="124">
        <f t="shared" si="51"/>
        <v>191.44</v>
      </c>
    </row>
    <row r="175" spans="1:52" x14ac:dyDescent="0.2">
      <c r="A175" t="s">
        <v>46</v>
      </c>
      <c r="B175" t="s">
        <v>46</v>
      </c>
      <c r="C175" t="s">
        <v>85</v>
      </c>
      <c r="D175" t="s">
        <v>85</v>
      </c>
      <c r="E175" t="s">
        <v>82</v>
      </c>
      <c r="F175" s="4">
        <f t="shared" si="52"/>
        <v>46180</v>
      </c>
      <c r="G175" t="s">
        <v>35</v>
      </c>
      <c r="H175" s="28">
        <v>228</v>
      </c>
      <c r="I175" s="2">
        <v>1</v>
      </c>
      <c r="J175" s="2">
        <v>0</v>
      </c>
      <c r="K175" s="2">
        <v>13367.42</v>
      </c>
      <c r="L175" s="2">
        <v>63.46</v>
      </c>
      <c r="M175" s="29">
        <v>0</v>
      </c>
      <c r="N175" s="31">
        <f t="shared" si="47"/>
        <v>229</v>
      </c>
      <c r="O175" s="30">
        <f t="shared" si="48"/>
        <v>13430.88</v>
      </c>
      <c r="P175" t="s">
        <v>49</v>
      </c>
      <c r="Q175" t="s">
        <v>49</v>
      </c>
      <c r="R175" t="s">
        <v>85</v>
      </c>
      <c r="S175" t="s">
        <v>85</v>
      </c>
      <c r="T175" t="s">
        <v>82</v>
      </c>
      <c r="U175" s="4">
        <f t="shared" si="53"/>
        <v>45816</v>
      </c>
      <c r="V175" t="s">
        <v>35</v>
      </c>
      <c r="W175" s="28">
        <v>203</v>
      </c>
      <c r="X175" s="2">
        <v>2</v>
      </c>
      <c r="Y175" s="2">
        <v>0</v>
      </c>
      <c r="Z175" s="2">
        <v>9230.7899999999991</v>
      </c>
      <c r="AA175" s="2">
        <v>471.69</v>
      </c>
      <c r="AB175" s="29">
        <v>0</v>
      </c>
      <c r="AC175" s="31">
        <f t="shared" si="49"/>
        <v>205</v>
      </c>
      <c r="AD175" s="30">
        <f t="shared" si="50"/>
        <v>9702.48</v>
      </c>
      <c r="AE175" s="2">
        <f t="shared" si="56"/>
        <v>25</v>
      </c>
      <c r="AF175" s="2">
        <f t="shared" si="56"/>
        <v>-1</v>
      </c>
      <c r="AG175" s="2">
        <f t="shared" si="56"/>
        <v>0</v>
      </c>
      <c r="AH175" s="2">
        <f t="shared" si="56"/>
        <v>4136.630000000001</v>
      </c>
      <c r="AI175" s="2">
        <f t="shared" si="56"/>
        <v>-408.23</v>
      </c>
      <c r="AJ175" s="29">
        <f t="shared" si="54"/>
        <v>0</v>
      </c>
      <c r="AK175" s="31">
        <f t="shared" si="54"/>
        <v>24</v>
      </c>
      <c r="AL175" s="31">
        <f t="shared" si="54"/>
        <v>3728.3999999999996</v>
      </c>
      <c r="AM175" s="38">
        <f t="shared" si="57"/>
        <v>0.12315270935960591</v>
      </c>
      <c r="AN175" s="38">
        <f t="shared" si="57"/>
        <v>-0.5</v>
      </c>
      <c r="AO175" s="38" t="str">
        <f t="shared" si="57"/>
        <v/>
      </c>
      <c r="AP175" s="38">
        <f t="shared" si="57"/>
        <v>0.44813390836537298</v>
      </c>
      <c r="AQ175" s="38">
        <f t="shared" si="57"/>
        <v>-0.8654624859547585</v>
      </c>
      <c r="AR175" s="39" t="str">
        <f t="shared" si="55"/>
        <v/>
      </c>
      <c r="AS175" s="40">
        <f t="shared" si="55"/>
        <v>0.11707317073170732</v>
      </c>
      <c r="AT175" s="40">
        <f t="shared" si="55"/>
        <v>0.38427288693200085</v>
      </c>
      <c r="AU175" s="119">
        <f t="shared" si="46"/>
        <v>58.629035087719302</v>
      </c>
      <c r="AV175" s="120">
        <f t="shared" si="43"/>
        <v>45.471871921182263</v>
      </c>
      <c r="AW175" s="121">
        <f t="shared" si="44"/>
        <v>13.157163166537039</v>
      </c>
      <c r="AX175" s="119">
        <f t="shared" si="45"/>
        <v>63.46</v>
      </c>
      <c r="AY175" s="120">
        <f t="shared" si="42"/>
        <v>235.845</v>
      </c>
      <c r="AZ175" s="121">
        <f t="shared" si="51"/>
        <v>-172.38499999999999</v>
      </c>
    </row>
    <row r="176" spans="1:52" x14ac:dyDescent="0.2">
      <c r="A176" t="s">
        <v>46</v>
      </c>
      <c r="B176" t="s">
        <v>46</v>
      </c>
      <c r="C176" t="s">
        <v>85</v>
      </c>
      <c r="D176" t="s">
        <v>85</v>
      </c>
      <c r="E176" t="s">
        <v>82</v>
      </c>
      <c r="F176" s="4">
        <f t="shared" si="52"/>
        <v>46181</v>
      </c>
      <c r="G176" t="s">
        <v>36</v>
      </c>
      <c r="H176" s="28">
        <v>213</v>
      </c>
      <c r="I176" s="2">
        <v>0</v>
      </c>
      <c r="J176" s="2">
        <v>0</v>
      </c>
      <c r="K176" s="2">
        <v>12519.07</v>
      </c>
      <c r="L176" s="2">
        <v>0</v>
      </c>
      <c r="M176" s="29">
        <v>0</v>
      </c>
      <c r="N176" s="31">
        <f t="shared" si="47"/>
        <v>213</v>
      </c>
      <c r="O176" s="30">
        <f t="shared" si="48"/>
        <v>12519.07</v>
      </c>
      <c r="P176" t="s">
        <v>49</v>
      </c>
      <c r="Q176" t="s">
        <v>49</v>
      </c>
      <c r="R176" t="s">
        <v>85</v>
      </c>
      <c r="S176" t="s">
        <v>85</v>
      </c>
      <c r="T176" t="s">
        <v>82</v>
      </c>
      <c r="U176" s="4">
        <f t="shared" si="53"/>
        <v>45817</v>
      </c>
      <c r="V176" t="s">
        <v>36</v>
      </c>
      <c r="W176" s="28">
        <v>208</v>
      </c>
      <c r="X176" s="2">
        <v>3</v>
      </c>
      <c r="Y176" s="2">
        <v>0</v>
      </c>
      <c r="Z176" s="2">
        <v>11726.220000000001</v>
      </c>
      <c r="AA176" s="2">
        <v>622.04</v>
      </c>
      <c r="AB176" s="29">
        <v>0</v>
      </c>
      <c r="AC176" s="31">
        <f t="shared" si="49"/>
        <v>211</v>
      </c>
      <c r="AD176" s="30">
        <f t="shared" si="50"/>
        <v>12348.260000000002</v>
      </c>
      <c r="AE176" s="2">
        <f t="shared" si="56"/>
        <v>5</v>
      </c>
      <c r="AF176" s="2">
        <f t="shared" si="56"/>
        <v>-3</v>
      </c>
      <c r="AG176" s="2">
        <f t="shared" si="56"/>
        <v>0</v>
      </c>
      <c r="AH176" s="2">
        <f t="shared" si="56"/>
        <v>792.84999999999854</v>
      </c>
      <c r="AI176" s="2">
        <f t="shared" si="56"/>
        <v>-622.04</v>
      </c>
      <c r="AJ176" s="29">
        <f t="shared" si="54"/>
        <v>0</v>
      </c>
      <c r="AK176" s="31">
        <f t="shared" si="54"/>
        <v>2</v>
      </c>
      <c r="AL176" s="31">
        <f t="shared" si="54"/>
        <v>170.80999999999767</v>
      </c>
      <c r="AM176" s="38">
        <f t="shared" si="57"/>
        <v>2.403846153846154E-2</v>
      </c>
      <c r="AN176" s="38">
        <f t="shared" si="57"/>
        <v>-1</v>
      </c>
      <c r="AO176" s="38" t="str">
        <f t="shared" si="57"/>
        <v/>
      </c>
      <c r="AP176" s="38">
        <f t="shared" si="57"/>
        <v>6.7613433826075112E-2</v>
      </c>
      <c r="AQ176" s="38">
        <f t="shared" si="57"/>
        <v>-1</v>
      </c>
      <c r="AR176" s="39" t="str">
        <f t="shared" si="55"/>
        <v/>
      </c>
      <c r="AS176" s="40">
        <f t="shared" si="55"/>
        <v>9.4786729857819912E-3</v>
      </c>
      <c r="AT176" s="40">
        <f t="shared" si="55"/>
        <v>1.3832718131947145E-2</v>
      </c>
      <c r="AU176" s="119">
        <f t="shared" si="46"/>
        <v>58.774976525821593</v>
      </c>
      <c r="AV176" s="120">
        <f t="shared" si="43"/>
        <v>56.376057692307697</v>
      </c>
      <c r="AW176" s="121">
        <f t="shared" si="44"/>
        <v>2.3989188335138962</v>
      </c>
      <c r="AX176" s="119">
        <f t="shared" si="45"/>
        <v>0</v>
      </c>
      <c r="AY176" s="120">
        <f t="shared" si="42"/>
        <v>207.34666666666666</v>
      </c>
      <c r="AZ176" s="121">
        <f t="shared" si="51"/>
        <v>-207.34666666666666</v>
      </c>
    </row>
    <row r="177" spans="1:52" x14ac:dyDescent="0.2">
      <c r="A177" t="s">
        <v>46</v>
      </c>
      <c r="B177" t="s">
        <v>46</v>
      </c>
      <c r="C177" t="s">
        <v>85</v>
      </c>
      <c r="D177" t="s">
        <v>85</v>
      </c>
      <c r="E177" t="s">
        <v>82</v>
      </c>
      <c r="F177" s="4">
        <f t="shared" si="52"/>
        <v>46182</v>
      </c>
      <c r="G177" t="s">
        <v>37</v>
      </c>
      <c r="H177" s="28">
        <v>198</v>
      </c>
      <c r="I177" s="2">
        <v>2</v>
      </c>
      <c r="J177" s="2">
        <v>2</v>
      </c>
      <c r="K177" s="2">
        <v>9658.2999999999993</v>
      </c>
      <c r="L177" s="2">
        <v>407.46</v>
      </c>
      <c r="M177" s="29">
        <v>366.28999999999996</v>
      </c>
      <c r="N177" s="31">
        <f t="shared" si="47"/>
        <v>202</v>
      </c>
      <c r="O177" s="30">
        <f t="shared" si="48"/>
        <v>10432.049999999999</v>
      </c>
      <c r="P177" t="s">
        <v>49</v>
      </c>
      <c r="Q177" t="s">
        <v>49</v>
      </c>
      <c r="R177" t="s">
        <v>85</v>
      </c>
      <c r="S177" t="s">
        <v>85</v>
      </c>
      <c r="T177" t="s">
        <v>82</v>
      </c>
      <c r="U177" s="4">
        <f t="shared" si="53"/>
        <v>45818</v>
      </c>
      <c r="V177" t="s">
        <v>37</v>
      </c>
      <c r="W177" s="28">
        <v>189</v>
      </c>
      <c r="X177" s="2">
        <v>0</v>
      </c>
      <c r="Y177" s="2">
        <v>0</v>
      </c>
      <c r="Z177" s="2">
        <v>10985.18</v>
      </c>
      <c r="AA177" s="2">
        <v>0</v>
      </c>
      <c r="AB177" s="29">
        <v>0</v>
      </c>
      <c r="AC177" s="31">
        <f t="shared" si="49"/>
        <v>189</v>
      </c>
      <c r="AD177" s="30">
        <f t="shared" si="50"/>
        <v>10985.18</v>
      </c>
      <c r="AE177" s="2">
        <f t="shared" si="56"/>
        <v>9</v>
      </c>
      <c r="AF177" s="2">
        <f t="shared" si="56"/>
        <v>2</v>
      </c>
      <c r="AG177" s="2">
        <f t="shared" si="56"/>
        <v>2</v>
      </c>
      <c r="AH177" s="2">
        <f t="shared" si="56"/>
        <v>-1326.880000000001</v>
      </c>
      <c r="AI177" s="2">
        <f t="shared" si="56"/>
        <v>407.46</v>
      </c>
      <c r="AJ177" s="29">
        <f t="shared" si="54"/>
        <v>366.28999999999996</v>
      </c>
      <c r="AK177" s="31">
        <f t="shared" si="54"/>
        <v>13</v>
      </c>
      <c r="AL177" s="31">
        <f t="shared" si="54"/>
        <v>-553.13000000000102</v>
      </c>
      <c r="AM177" s="38">
        <f t="shared" si="57"/>
        <v>4.7619047619047616E-2</v>
      </c>
      <c r="AN177" s="38" t="str">
        <f t="shared" si="57"/>
        <v/>
      </c>
      <c r="AO177" s="38" t="str">
        <f t="shared" si="57"/>
        <v/>
      </c>
      <c r="AP177" s="38">
        <f t="shared" si="57"/>
        <v>-0.1207881891785115</v>
      </c>
      <c r="AQ177" s="38" t="str">
        <f t="shared" si="57"/>
        <v/>
      </c>
      <c r="AR177" s="39" t="str">
        <f t="shared" si="55"/>
        <v/>
      </c>
      <c r="AS177" s="40">
        <f t="shared" si="55"/>
        <v>6.8783068783068779E-2</v>
      </c>
      <c r="AT177" s="40">
        <f t="shared" si="55"/>
        <v>-5.0352383848057201E-2</v>
      </c>
      <c r="AU177" s="119">
        <f t="shared" si="46"/>
        <v>48.779292929292929</v>
      </c>
      <c r="AV177" s="120">
        <f t="shared" si="43"/>
        <v>58.122645502645504</v>
      </c>
      <c r="AW177" s="121">
        <f t="shared" si="44"/>
        <v>-9.3433525733525755</v>
      </c>
      <c r="AX177" s="119">
        <f t="shared" si="45"/>
        <v>193.4375</v>
      </c>
      <c r="AY177" s="120">
        <f t="shared" si="42"/>
        <v>0</v>
      </c>
      <c r="AZ177" s="121">
        <f t="shared" si="51"/>
        <v>193.4375</v>
      </c>
    </row>
    <row r="178" spans="1:52" x14ac:dyDescent="0.2">
      <c r="A178" t="s">
        <v>46</v>
      </c>
      <c r="B178" t="s">
        <v>46</v>
      </c>
      <c r="C178" t="s">
        <v>85</v>
      </c>
      <c r="D178" t="s">
        <v>85</v>
      </c>
      <c r="E178" t="s">
        <v>82</v>
      </c>
      <c r="F178" s="4">
        <f t="shared" si="52"/>
        <v>46183</v>
      </c>
      <c r="G178" t="s">
        <v>38</v>
      </c>
      <c r="H178" s="28">
        <v>226</v>
      </c>
      <c r="I178" s="2">
        <v>0</v>
      </c>
      <c r="J178" s="2">
        <v>1</v>
      </c>
      <c r="K178" s="2">
        <v>13177.82</v>
      </c>
      <c r="L178" s="2">
        <v>0</v>
      </c>
      <c r="M178" s="29">
        <v>444.66</v>
      </c>
      <c r="N178" s="31">
        <f t="shared" si="47"/>
        <v>227</v>
      </c>
      <c r="O178" s="30">
        <f t="shared" si="48"/>
        <v>13622.48</v>
      </c>
      <c r="P178" t="s">
        <v>49</v>
      </c>
      <c r="Q178" t="s">
        <v>49</v>
      </c>
      <c r="R178" t="s">
        <v>85</v>
      </c>
      <c r="S178" t="s">
        <v>85</v>
      </c>
      <c r="T178" t="s">
        <v>82</v>
      </c>
      <c r="U178" s="4">
        <f t="shared" si="53"/>
        <v>45819</v>
      </c>
      <c r="V178" t="s">
        <v>38</v>
      </c>
      <c r="W178" s="28">
        <v>200</v>
      </c>
      <c r="X178" s="2">
        <v>2</v>
      </c>
      <c r="Y178" s="2">
        <v>1</v>
      </c>
      <c r="Z178" s="2">
        <v>11119.03</v>
      </c>
      <c r="AA178" s="2">
        <v>152.94</v>
      </c>
      <c r="AB178" s="29">
        <v>84</v>
      </c>
      <c r="AC178" s="31">
        <f t="shared" si="49"/>
        <v>203</v>
      </c>
      <c r="AD178" s="30">
        <f t="shared" si="50"/>
        <v>11355.970000000001</v>
      </c>
      <c r="AE178" s="2">
        <f t="shared" si="56"/>
        <v>26</v>
      </c>
      <c r="AF178" s="2">
        <f t="shared" si="56"/>
        <v>-2</v>
      </c>
      <c r="AG178" s="2">
        <f t="shared" si="56"/>
        <v>0</v>
      </c>
      <c r="AH178" s="2">
        <f t="shared" si="56"/>
        <v>2058.7899999999991</v>
      </c>
      <c r="AI178" s="2">
        <f t="shared" si="56"/>
        <v>-152.94</v>
      </c>
      <c r="AJ178" s="29">
        <f t="shared" si="54"/>
        <v>360.66</v>
      </c>
      <c r="AK178" s="31">
        <f t="shared" si="54"/>
        <v>24</v>
      </c>
      <c r="AL178" s="31">
        <f t="shared" si="54"/>
        <v>2266.5099999999984</v>
      </c>
      <c r="AM178" s="38">
        <f t="shared" si="57"/>
        <v>0.13</v>
      </c>
      <c r="AN178" s="38">
        <f t="shared" si="57"/>
        <v>-1</v>
      </c>
      <c r="AO178" s="38">
        <f t="shared" si="57"/>
        <v>0</v>
      </c>
      <c r="AP178" s="38">
        <f t="shared" si="57"/>
        <v>0.18515913708300086</v>
      </c>
      <c r="AQ178" s="38">
        <f t="shared" si="57"/>
        <v>-1</v>
      </c>
      <c r="AR178" s="39">
        <f t="shared" si="55"/>
        <v>4.293571428571429</v>
      </c>
      <c r="AS178" s="40">
        <f t="shared" si="55"/>
        <v>0.11822660098522167</v>
      </c>
      <c r="AT178" s="40">
        <f t="shared" si="55"/>
        <v>0.19958752973105759</v>
      </c>
      <c r="AU178" s="119">
        <f t="shared" si="46"/>
        <v>58.308938053097343</v>
      </c>
      <c r="AV178" s="120">
        <f t="shared" si="43"/>
        <v>55.595150000000004</v>
      </c>
      <c r="AW178" s="121">
        <f t="shared" si="44"/>
        <v>2.7137880530973391</v>
      </c>
      <c r="AX178" s="119">
        <f t="shared" si="45"/>
        <v>444.66</v>
      </c>
      <c r="AY178" s="120">
        <f t="shared" si="42"/>
        <v>78.98</v>
      </c>
      <c r="AZ178" s="121">
        <f t="shared" si="51"/>
        <v>365.68</v>
      </c>
    </row>
    <row r="179" spans="1:52" x14ac:dyDescent="0.2">
      <c r="A179" t="s">
        <v>46</v>
      </c>
      <c r="B179" t="s">
        <v>46</v>
      </c>
      <c r="C179" t="s">
        <v>85</v>
      </c>
      <c r="D179" t="s">
        <v>85</v>
      </c>
      <c r="E179" t="s">
        <v>82</v>
      </c>
      <c r="F179" s="4">
        <f t="shared" si="52"/>
        <v>46184</v>
      </c>
      <c r="G179" t="s">
        <v>39</v>
      </c>
      <c r="H179" s="28">
        <v>245</v>
      </c>
      <c r="I179" s="2">
        <v>2</v>
      </c>
      <c r="J179" s="2">
        <v>0</v>
      </c>
      <c r="K179" s="2">
        <v>13720.04</v>
      </c>
      <c r="L179" s="2">
        <v>854.91</v>
      </c>
      <c r="M179" s="29">
        <v>0</v>
      </c>
      <c r="N179" s="31">
        <f t="shared" si="47"/>
        <v>247</v>
      </c>
      <c r="O179" s="30">
        <f t="shared" si="48"/>
        <v>14574.95</v>
      </c>
      <c r="P179" t="s">
        <v>49</v>
      </c>
      <c r="Q179" t="s">
        <v>49</v>
      </c>
      <c r="R179" t="s">
        <v>85</v>
      </c>
      <c r="S179" t="s">
        <v>85</v>
      </c>
      <c r="T179" t="s">
        <v>82</v>
      </c>
      <c r="U179" s="4">
        <f t="shared" si="53"/>
        <v>45820</v>
      </c>
      <c r="V179" t="s">
        <v>39</v>
      </c>
      <c r="W179" s="28">
        <v>261</v>
      </c>
      <c r="X179" s="2">
        <v>1</v>
      </c>
      <c r="Y179" s="2">
        <v>0</v>
      </c>
      <c r="Z179" s="2">
        <v>14990.64</v>
      </c>
      <c r="AA179" s="2">
        <v>49.98</v>
      </c>
      <c r="AB179" s="29">
        <v>0</v>
      </c>
      <c r="AC179" s="31">
        <f t="shared" si="49"/>
        <v>262</v>
      </c>
      <c r="AD179" s="30">
        <f t="shared" si="50"/>
        <v>15040.619999999999</v>
      </c>
      <c r="AE179" s="2">
        <f t="shared" si="56"/>
        <v>-16</v>
      </c>
      <c r="AF179" s="2">
        <f t="shared" si="56"/>
        <v>1</v>
      </c>
      <c r="AG179" s="2">
        <f t="shared" si="56"/>
        <v>0</v>
      </c>
      <c r="AH179" s="2">
        <f t="shared" si="56"/>
        <v>-1270.5999999999985</v>
      </c>
      <c r="AI179" s="2">
        <f t="shared" si="56"/>
        <v>804.93</v>
      </c>
      <c r="AJ179" s="29">
        <f t="shared" si="54"/>
        <v>0</v>
      </c>
      <c r="AK179" s="31">
        <f t="shared" si="54"/>
        <v>-15</v>
      </c>
      <c r="AL179" s="31">
        <f t="shared" si="54"/>
        <v>-465.66999999999825</v>
      </c>
      <c r="AM179" s="38">
        <f t="shared" si="57"/>
        <v>-6.1302681992337162E-2</v>
      </c>
      <c r="AN179" s="38">
        <f t="shared" si="57"/>
        <v>1</v>
      </c>
      <c r="AO179" s="38" t="str">
        <f t="shared" si="57"/>
        <v/>
      </c>
      <c r="AP179" s="38">
        <f t="shared" si="57"/>
        <v>-8.4759556630003702E-2</v>
      </c>
      <c r="AQ179" s="38">
        <f t="shared" si="57"/>
        <v>16.105042016806724</v>
      </c>
      <c r="AR179" s="39" t="str">
        <f t="shared" si="55"/>
        <v/>
      </c>
      <c r="AS179" s="40">
        <f t="shared" si="55"/>
        <v>-5.7251908396946563E-2</v>
      </c>
      <c r="AT179" s="40">
        <f t="shared" si="55"/>
        <v>-3.0960824753234792E-2</v>
      </c>
      <c r="AU179" s="119">
        <f t="shared" si="46"/>
        <v>56.000163265306128</v>
      </c>
      <c r="AV179" s="120">
        <f t="shared" si="43"/>
        <v>57.435402298850569</v>
      </c>
      <c r="AW179" s="121">
        <f t="shared" si="44"/>
        <v>-1.4352390335444412</v>
      </c>
      <c r="AX179" s="119">
        <f t="shared" si="45"/>
        <v>427.45499999999998</v>
      </c>
      <c r="AY179" s="120">
        <f t="shared" si="42"/>
        <v>49.98</v>
      </c>
      <c r="AZ179" s="121">
        <f t="shared" si="51"/>
        <v>377.47499999999997</v>
      </c>
    </row>
    <row r="180" spans="1:52" x14ac:dyDescent="0.2">
      <c r="A180" t="s">
        <v>46</v>
      </c>
      <c r="B180" t="s">
        <v>46</v>
      </c>
      <c r="C180" t="s">
        <v>85</v>
      </c>
      <c r="D180" t="s">
        <v>85</v>
      </c>
      <c r="E180" t="s">
        <v>82</v>
      </c>
      <c r="F180" s="4">
        <f t="shared" si="52"/>
        <v>46185</v>
      </c>
      <c r="G180" t="s">
        <v>40</v>
      </c>
      <c r="H180" s="28">
        <v>452</v>
      </c>
      <c r="I180" s="2">
        <v>6</v>
      </c>
      <c r="J180" s="2">
        <v>0</v>
      </c>
      <c r="K180" s="2">
        <v>25791</v>
      </c>
      <c r="L180" s="2">
        <v>1843.15</v>
      </c>
      <c r="M180" s="29">
        <v>0</v>
      </c>
      <c r="N180" s="31">
        <f t="shared" si="47"/>
        <v>458</v>
      </c>
      <c r="O180" s="30">
        <f t="shared" si="48"/>
        <v>27634.15</v>
      </c>
      <c r="P180" t="s">
        <v>49</v>
      </c>
      <c r="Q180" t="s">
        <v>49</v>
      </c>
      <c r="R180" t="s">
        <v>85</v>
      </c>
      <c r="S180" t="s">
        <v>85</v>
      </c>
      <c r="T180" t="s">
        <v>82</v>
      </c>
      <c r="U180" s="4">
        <f t="shared" si="53"/>
        <v>45821</v>
      </c>
      <c r="V180" t="s">
        <v>40</v>
      </c>
      <c r="W180" s="28">
        <v>450</v>
      </c>
      <c r="X180" s="2">
        <v>3</v>
      </c>
      <c r="Y180" s="2">
        <v>0</v>
      </c>
      <c r="Z180" s="2">
        <v>27228.71</v>
      </c>
      <c r="AA180" s="2">
        <v>393.62</v>
      </c>
      <c r="AB180" s="29">
        <v>0</v>
      </c>
      <c r="AC180" s="31">
        <f t="shared" si="49"/>
        <v>453</v>
      </c>
      <c r="AD180" s="30">
        <f t="shared" si="50"/>
        <v>27622.329999999998</v>
      </c>
      <c r="AE180" s="2">
        <f t="shared" si="56"/>
        <v>2</v>
      </c>
      <c r="AF180" s="2">
        <f t="shared" si="56"/>
        <v>3</v>
      </c>
      <c r="AG180" s="2">
        <f t="shared" si="56"/>
        <v>0</v>
      </c>
      <c r="AH180" s="2">
        <f t="shared" si="56"/>
        <v>-1437.7099999999991</v>
      </c>
      <c r="AI180" s="2">
        <f t="shared" si="56"/>
        <v>1449.5300000000002</v>
      </c>
      <c r="AJ180" s="29">
        <f t="shared" si="54"/>
        <v>0</v>
      </c>
      <c r="AK180" s="31">
        <f t="shared" si="54"/>
        <v>5</v>
      </c>
      <c r="AL180" s="31">
        <f t="shared" si="54"/>
        <v>11.820000000003347</v>
      </c>
      <c r="AM180" s="38">
        <f t="shared" si="57"/>
        <v>4.4444444444444444E-3</v>
      </c>
      <c r="AN180" s="38">
        <f t="shared" si="57"/>
        <v>1</v>
      </c>
      <c r="AO180" s="38" t="str">
        <f t="shared" si="57"/>
        <v/>
      </c>
      <c r="AP180" s="38">
        <f t="shared" si="57"/>
        <v>-5.2801252795303164E-2</v>
      </c>
      <c r="AQ180" s="38">
        <f t="shared" si="57"/>
        <v>3.6825618616940199</v>
      </c>
      <c r="AR180" s="39" t="str">
        <f t="shared" si="55"/>
        <v/>
      </c>
      <c r="AS180" s="40">
        <f t="shared" si="55"/>
        <v>1.1037527593818985E-2</v>
      </c>
      <c r="AT180" s="40">
        <f t="shared" si="55"/>
        <v>4.2791466179729762E-4</v>
      </c>
      <c r="AU180" s="119">
        <f t="shared" si="46"/>
        <v>57.059734513274336</v>
      </c>
      <c r="AV180" s="120">
        <f t="shared" si="43"/>
        <v>60.508244444444443</v>
      </c>
      <c r="AW180" s="121">
        <f t="shared" si="44"/>
        <v>-3.4485099311701077</v>
      </c>
      <c r="AX180" s="119">
        <f t="shared" si="45"/>
        <v>307.19166666666666</v>
      </c>
      <c r="AY180" s="120">
        <f t="shared" si="42"/>
        <v>131.20666666666668</v>
      </c>
      <c r="AZ180" s="121">
        <f t="shared" si="51"/>
        <v>175.98499999999999</v>
      </c>
    </row>
    <row r="181" spans="1:52" ht="13.5" thickBot="1" x14ac:dyDescent="0.25">
      <c r="A181" t="s">
        <v>46</v>
      </c>
      <c r="B181" t="s">
        <v>46</v>
      </c>
      <c r="C181" t="s">
        <v>85</v>
      </c>
      <c r="D181" t="s">
        <v>85</v>
      </c>
      <c r="E181" t="s">
        <v>82</v>
      </c>
      <c r="F181" s="59">
        <f t="shared" si="52"/>
        <v>46186</v>
      </c>
      <c r="G181" s="42" t="s">
        <v>41</v>
      </c>
      <c r="H181" s="43">
        <v>423</v>
      </c>
      <c r="I181" s="44">
        <v>0</v>
      </c>
      <c r="J181" s="44">
        <v>0</v>
      </c>
      <c r="K181" s="44">
        <v>20412.080000000002</v>
      </c>
      <c r="L181" s="44">
        <v>0</v>
      </c>
      <c r="M181" s="45">
        <v>0</v>
      </c>
      <c r="N181" s="47">
        <f t="shared" si="47"/>
        <v>423</v>
      </c>
      <c r="O181" s="46">
        <f t="shared" si="48"/>
        <v>20412.080000000002</v>
      </c>
      <c r="P181" t="s">
        <v>49</v>
      </c>
      <c r="Q181" t="s">
        <v>49</v>
      </c>
      <c r="R181" t="s">
        <v>85</v>
      </c>
      <c r="S181" t="s">
        <v>85</v>
      </c>
      <c r="T181" t="s">
        <v>82</v>
      </c>
      <c r="U181" s="59">
        <f t="shared" si="53"/>
        <v>45822</v>
      </c>
      <c r="V181" s="42" t="s">
        <v>41</v>
      </c>
      <c r="W181" s="43">
        <v>545</v>
      </c>
      <c r="X181" s="44">
        <v>1</v>
      </c>
      <c r="Y181" s="44">
        <v>0</v>
      </c>
      <c r="Z181" s="44">
        <v>33613.54</v>
      </c>
      <c r="AA181" s="44">
        <v>111.92</v>
      </c>
      <c r="AB181" s="45">
        <v>0</v>
      </c>
      <c r="AC181" s="47">
        <f t="shared" si="49"/>
        <v>546</v>
      </c>
      <c r="AD181" s="46">
        <f t="shared" si="50"/>
        <v>33725.46</v>
      </c>
      <c r="AE181" s="44">
        <f t="shared" si="56"/>
        <v>-122</v>
      </c>
      <c r="AF181" s="44">
        <f t="shared" si="56"/>
        <v>-1</v>
      </c>
      <c r="AG181" s="44">
        <f t="shared" si="56"/>
        <v>0</v>
      </c>
      <c r="AH181" s="44">
        <f t="shared" si="56"/>
        <v>-13201.46</v>
      </c>
      <c r="AI181" s="44">
        <f t="shared" si="56"/>
        <v>-111.92</v>
      </c>
      <c r="AJ181" s="45">
        <f t="shared" si="54"/>
        <v>0</v>
      </c>
      <c r="AK181" s="47">
        <f t="shared" si="54"/>
        <v>-123</v>
      </c>
      <c r="AL181" s="47">
        <f t="shared" si="54"/>
        <v>-13313.379999999997</v>
      </c>
      <c r="AM181" s="56">
        <f t="shared" si="57"/>
        <v>-0.22385321100917432</v>
      </c>
      <c r="AN181" s="56">
        <f t="shared" si="57"/>
        <v>-1</v>
      </c>
      <c r="AO181" s="56" t="str">
        <f t="shared" si="57"/>
        <v/>
      </c>
      <c r="AP181" s="56">
        <f t="shared" si="57"/>
        <v>-0.3927423294303426</v>
      </c>
      <c r="AQ181" s="56">
        <f t="shared" si="57"/>
        <v>-1</v>
      </c>
      <c r="AR181" s="57" t="str">
        <f t="shared" si="55"/>
        <v/>
      </c>
      <c r="AS181" s="58">
        <f t="shared" si="55"/>
        <v>-0.22527472527472528</v>
      </c>
      <c r="AT181" s="58">
        <f t="shared" si="55"/>
        <v>-0.39475755112013289</v>
      </c>
      <c r="AU181" s="122">
        <f t="shared" si="46"/>
        <v>48.25550827423168</v>
      </c>
      <c r="AV181" s="123">
        <f t="shared" si="43"/>
        <v>61.676220183486237</v>
      </c>
      <c r="AW181" s="124">
        <f t="shared" si="44"/>
        <v>-13.420711909254557</v>
      </c>
      <c r="AX181" s="122">
        <f t="shared" si="45"/>
        <v>0</v>
      </c>
      <c r="AY181" s="123">
        <f t="shared" si="42"/>
        <v>111.92</v>
      </c>
      <c r="AZ181" s="124">
        <f t="shared" si="51"/>
        <v>-111.92</v>
      </c>
    </row>
    <row r="182" spans="1:52" x14ac:dyDescent="0.2">
      <c r="A182" t="s">
        <v>46</v>
      </c>
      <c r="B182" t="s">
        <v>46</v>
      </c>
      <c r="C182" t="s">
        <v>85</v>
      </c>
      <c r="D182" t="s">
        <v>85</v>
      </c>
      <c r="E182" t="s">
        <v>83</v>
      </c>
      <c r="F182" s="4">
        <f t="shared" si="52"/>
        <v>46187</v>
      </c>
      <c r="G182" t="s">
        <v>35</v>
      </c>
      <c r="H182" s="28">
        <v>251</v>
      </c>
      <c r="I182" s="2">
        <v>0</v>
      </c>
      <c r="J182" s="2">
        <v>0</v>
      </c>
      <c r="K182" s="2">
        <v>11010.44</v>
      </c>
      <c r="L182" s="2">
        <v>0</v>
      </c>
      <c r="M182" s="29">
        <v>0</v>
      </c>
      <c r="N182" s="31">
        <f t="shared" si="47"/>
        <v>251</v>
      </c>
      <c r="O182" s="30">
        <f t="shared" si="48"/>
        <v>11010.44</v>
      </c>
      <c r="P182" t="s">
        <v>49</v>
      </c>
      <c r="Q182" t="s">
        <v>49</v>
      </c>
      <c r="R182" t="s">
        <v>85</v>
      </c>
      <c r="S182" t="s">
        <v>85</v>
      </c>
      <c r="T182" t="s">
        <v>83</v>
      </c>
      <c r="U182" s="4">
        <f t="shared" si="53"/>
        <v>45823</v>
      </c>
      <c r="V182" t="s">
        <v>35</v>
      </c>
      <c r="W182" s="28">
        <v>268</v>
      </c>
      <c r="X182" s="2">
        <v>1</v>
      </c>
      <c r="Y182" s="2">
        <v>0</v>
      </c>
      <c r="Z182" s="2">
        <v>15300.62</v>
      </c>
      <c r="AA182" s="2">
        <v>822.35</v>
      </c>
      <c r="AB182" s="29">
        <v>0</v>
      </c>
      <c r="AC182" s="31">
        <f t="shared" si="49"/>
        <v>269</v>
      </c>
      <c r="AD182" s="30">
        <f t="shared" si="50"/>
        <v>16122.970000000001</v>
      </c>
      <c r="AE182" s="2">
        <f t="shared" si="56"/>
        <v>-17</v>
      </c>
      <c r="AF182" s="2">
        <f t="shared" si="56"/>
        <v>-1</v>
      </c>
      <c r="AG182" s="2">
        <f t="shared" si="56"/>
        <v>0</v>
      </c>
      <c r="AH182" s="2">
        <f t="shared" si="56"/>
        <v>-4290.18</v>
      </c>
      <c r="AI182" s="2">
        <f t="shared" si="56"/>
        <v>-822.35</v>
      </c>
      <c r="AJ182" s="29">
        <f t="shared" si="54"/>
        <v>0</v>
      </c>
      <c r="AK182" s="31">
        <f t="shared" si="54"/>
        <v>-18</v>
      </c>
      <c r="AL182" s="31">
        <f t="shared" si="54"/>
        <v>-5112.5300000000007</v>
      </c>
      <c r="AM182" s="38">
        <f t="shared" si="57"/>
        <v>-6.3432835820895525E-2</v>
      </c>
      <c r="AN182" s="38">
        <f t="shared" si="57"/>
        <v>-1</v>
      </c>
      <c r="AO182" s="38" t="str">
        <f t="shared" si="57"/>
        <v/>
      </c>
      <c r="AP182" s="38">
        <f t="shared" si="57"/>
        <v>-0.28039255925576873</v>
      </c>
      <c r="AQ182" s="38">
        <f t="shared" si="57"/>
        <v>-1</v>
      </c>
      <c r="AR182" s="39" t="str">
        <f t="shared" si="55"/>
        <v/>
      </c>
      <c r="AS182" s="40">
        <f t="shared" si="55"/>
        <v>-6.6914498141263934E-2</v>
      </c>
      <c r="AT182" s="40">
        <f t="shared" si="55"/>
        <v>-0.31709604371899225</v>
      </c>
      <c r="AU182" s="119">
        <f t="shared" si="46"/>
        <v>43.866294820717137</v>
      </c>
      <c r="AV182" s="120">
        <f t="shared" si="43"/>
        <v>57.091865671641791</v>
      </c>
      <c r="AW182" s="121">
        <f t="shared" si="44"/>
        <v>-13.225570850924655</v>
      </c>
      <c r="AX182" s="119">
        <f t="shared" si="45"/>
        <v>0</v>
      </c>
      <c r="AY182" s="120">
        <f t="shared" si="42"/>
        <v>822.35</v>
      </c>
      <c r="AZ182" s="121">
        <f t="shared" si="51"/>
        <v>-822.35</v>
      </c>
    </row>
    <row r="183" spans="1:52" x14ac:dyDescent="0.2">
      <c r="A183" t="s">
        <v>46</v>
      </c>
      <c r="B183" t="s">
        <v>46</v>
      </c>
      <c r="C183" t="s">
        <v>85</v>
      </c>
      <c r="D183" t="s">
        <v>85</v>
      </c>
      <c r="E183" t="s">
        <v>83</v>
      </c>
      <c r="F183" s="4">
        <f t="shared" si="52"/>
        <v>46188</v>
      </c>
      <c r="G183" t="s">
        <v>36</v>
      </c>
      <c r="H183" s="28">
        <v>195</v>
      </c>
      <c r="I183" s="2">
        <v>1</v>
      </c>
      <c r="J183" s="2">
        <v>2</v>
      </c>
      <c r="K183" s="2">
        <v>10301.44</v>
      </c>
      <c r="L183" s="2">
        <v>91.99</v>
      </c>
      <c r="M183" s="29">
        <v>-53.939999999999984</v>
      </c>
      <c r="N183" s="31">
        <f t="shared" si="47"/>
        <v>198</v>
      </c>
      <c r="O183" s="30">
        <f t="shared" si="48"/>
        <v>10339.49</v>
      </c>
      <c r="P183" t="s">
        <v>49</v>
      </c>
      <c r="Q183" t="s">
        <v>49</v>
      </c>
      <c r="R183" t="s">
        <v>85</v>
      </c>
      <c r="S183" t="s">
        <v>85</v>
      </c>
      <c r="T183" t="s">
        <v>83</v>
      </c>
      <c r="U183" s="4">
        <f t="shared" si="53"/>
        <v>45824</v>
      </c>
      <c r="V183" t="s">
        <v>36</v>
      </c>
      <c r="W183" s="28">
        <v>192</v>
      </c>
      <c r="X183" s="2">
        <v>1</v>
      </c>
      <c r="Y183" s="2">
        <v>0</v>
      </c>
      <c r="Z183" s="2">
        <v>10599.87</v>
      </c>
      <c r="AA183" s="2">
        <v>81.98</v>
      </c>
      <c r="AB183" s="29">
        <v>0</v>
      </c>
      <c r="AC183" s="31">
        <f t="shared" si="49"/>
        <v>193</v>
      </c>
      <c r="AD183" s="30">
        <f t="shared" si="50"/>
        <v>10681.85</v>
      </c>
      <c r="AE183" s="2">
        <f t="shared" si="56"/>
        <v>3</v>
      </c>
      <c r="AF183" s="2">
        <f t="shared" si="56"/>
        <v>0</v>
      </c>
      <c r="AG183" s="2">
        <f t="shared" si="56"/>
        <v>2</v>
      </c>
      <c r="AH183" s="2">
        <f t="shared" si="56"/>
        <v>-298.43000000000029</v>
      </c>
      <c r="AI183" s="2">
        <f t="shared" si="56"/>
        <v>10.009999999999991</v>
      </c>
      <c r="AJ183" s="29">
        <f t="shared" si="54"/>
        <v>-53.939999999999984</v>
      </c>
      <c r="AK183" s="31">
        <f t="shared" si="54"/>
        <v>5</v>
      </c>
      <c r="AL183" s="31">
        <f t="shared" si="54"/>
        <v>-342.36000000000058</v>
      </c>
      <c r="AM183" s="38">
        <f t="shared" si="57"/>
        <v>1.5625E-2</v>
      </c>
      <c r="AN183" s="38">
        <f t="shared" si="57"/>
        <v>0</v>
      </c>
      <c r="AO183" s="38" t="str">
        <f t="shared" si="57"/>
        <v/>
      </c>
      <c r="AP183" s="38">
        <f t="shared" si="57"/>
        <v>-2.8154118871269201E-2</v>
      </c>
      <c r="AQ183" s="38">
        <f t="shared" si="57"/>
        <v>0.12210295193949733</v>
      </c>
      <c r="AR183" s="39" t="str">
        <f t="shared" si="55"/>
        <v/>
      </c>
      <c r="AS183" s="40">
        <f t="shared" si="55"/>
        <v>2.5906735751295335E-2</v>
      </c>
      <c r="AT183" s="40">
        <f t="shared" si="55"/>
        <v>-3.2050627934299823E-2</v>
      </c>
      <c r="AU183" s="119">
        <f t="shared" si="46"/>
        <v>52.827897435897441</v>
      </c>
      <c r="AV183" s="120">
        <f t="shared" si="43"/>
        <v>55.207656250000007</v>
      </c>
      <c r="AW183" s="121">
        <f t="shared" si="44"/>
        <v>-2.3797588141025656</v>
      </c>
      <c r="AX183" s="119">
        <f t="shared" si="45"/>
        <v>12.683333333333337</v>
      </c>
      <c r="AY183" s="120">
        <f t="shared" si="42"/>
        <v>81.98</v>
      </c>
      <c r="AZ183" s="121">
        <f t="shared" si="51"/>
        <v>-69.296666666666667</v>
      </c>
    </row>
    <row r="184" spans="1:52" x14ac:dyDescent="0.2">
      <c r="A184" t="s">
        <v>46</v>
      </c>
      <c r="B184" t="s">
        <v>46</v>
      </c>
      <c r="C184" t="s">
        <v>85</v>
      </c>
      <c r="D184" t="s">
        <v>85</v>
      </c>
      <c r="E184" t="s">
        <v>83</v>
      </c>
      <c r="F184" s="4">
        <f t="shared" si="52"/>
        <v>46189</v>
      </c>
      <c r="G184" t="s">
        <v>37</v>
      </c>
      <c r="H184" s="28">
        <v>219</v>
      </c>
      <c r="I184" s="2">
        <v>4</v>
      </c>
      <c r="J184" s="2">
        <v>0</v>
      </c>
      <c r="K184" s="2">
        <v>10748.51</v>
      </c>
      <c r="L184" s="2">
        <v>447.76</v>
      </c>
      <c r="M184" s="29">
        <v>0</v>
      </c>
      <c r="N184" s="31">
        <f t="shared" si="47"/>
        <v>223</v>
      </c>
      <c r="O184" s="30">
        <f t="shared" si="48"/>
        <v>11196.27</v>
      </c>
      <c r="P184" t="s">
        <v>49</v>
      </c>
      <c r="Q184" t="s">
        <v>49</v>
      </c>
      <c r="R184" t="s">
        <v>85</v>
      </c>
      <c r="S184" t="s">
        <v>85</v>
      </c>
      <c r="T184" t="s">
        <v>83</v>
      </c>
      <c r="U184" s="4">
        <f t="shared" si="53"/>
        <v>45825</v>
      </c>
      <c r="V184" t="s">
        <v>37</v>
      </c>
      <c r="W184" s="28">
        <v>168</v>
      </c>
      <c r="X184" s="2">
        <v>5</v>
      </c>
      <c r="Y184" s="2">
        <v>0</v>
      </c>
      <c r="Z184" s="2">
        <v>8662.16</v>
      </c>
      <c r="AA184" s="2">
        <v>650.4</v>
      </c>
      <c r="AB184" s="29">
        <v>0</v>
      </c>
      <c r="AC184" s="31">
        <f t="shared" si="49"/>
        <v>173</v>
      </c>
      <c r="AD184" s="30">
        <f t="shared" si="50"/>
        <v>9312.56</v>
      </c>
      <c r="AE184" s="2">
        <f t="shared" si="56"/>
        <v>51</v>
      </c>
      <c r="AF184" s="2">
        <f t="shared" si="56"/>
        <v>-1</v>
      </c>
      <c r="AG184" s="2">
        <f t="shared" si="56"/>
        <v>0</v>
      </c>
      <c r="AH184" s="2">
        <f t="shared" si="56"/>
        <v>2086.3500000000004</v>
      </c>
      <c r="AI184" s="2">
        <f t="shared" si="56"/>
        <v>-202.64</v>
      </c>
      <c r="AJ184" s="29">
        <f t="shared" si="54"/>
        <v>0</v>
      </c>
      <c r="AK184" s="31">
        <f t="shared" si="54"/>
        <v>50</v>
      </c>
      <c r="AL184" s="31">
        <f t="shared" si="54"/>
        <v>1883.7100000000009</v>
      </c>
      <c r="AM184" s="38">
        <f t="shared" si="57"/>
        <v>0.30357142857142855</v>
      </c>
      <c r="AN184" s="38">
        <f t="shared" si="57"/>
        <v>-0.2</v>
      </c>
      <c r="AO184" s="38" t="str">
        <f t="shared" si="57"/>
        <v/>
      </c>
      <c r="AP184" s="38">
        <f t="shared" si="57"/>
        <v>0.2408579384356789</v>
      </c>
      <c r="AQ184" s="38">
        <f t="shared" si="57"/>
        <v>-0.31156211562115621</v>
      </c>
      <c r="AR184" s="39" t="str">
        <f t="shared" si="55"/>
        <v/>
      </c>
      <c r="AS184" s="40">
        <f t="shared" si="55"/>
        <v>0.28901734104046245</v>
      </c>
      <c r="AT184" s="40">
        <f t="shared" si="55"/>
        <v>0.20227628063604433</v>
      </c>
      <c r="AU184" s="119">
        <f t="shared" si="46"/>
        <v>49.079954337899544</v>
      </c>
      <c r="AV184" s="120">
        <f t="shared" si="43"/>
        <v>51.560476190476187</v>
      </c>
      <c r="AW184" s="121">
        <f t="shared" si="44"/>
        <v>-2.4805218525766435</v>
      </c>
      <c r="AX184" s="119">
        <f t="shared" si="45"/>
        <v>111.94</v>
      </c>
      <c r="AY184" s="120">
        <f t="shared" si="42"/>
        <v>130.07999999999998</v>
      </c>
      <c r="AZ184" s="121">
        <f t="shared" si="51"/>
        <v>-18.139999999999986</v>
      </c>
    </row>
    <row r="185" spans="1:52" x14ac:dyDescent="0.2">
      <c r="A185" t="s">
        <v>46</v>
      </c>
      <c r="B185" t="s">
        <v>46</v>
      </c>
      <c r="C185" t="s">
        <v>85</v>
      </c>
      <c r="D185" t="s">
        <v>85</v>
      </c>
      <c r="E185" t="s">
        <v>83</v>
      </c>
      <c r="F185" s="4">
        <f t="shared" si="52"/>
        <v>46190</v>
      </c>
      <c r="G185" t="s">
        <v>38</v>
      </c>
      <c r="H185" s="28">
        <v>228</v>
      </c>
      <c r="I185" s="2">
        <v>3</v>
      </c>
      <c r="J185" s="2">
        <v>0</v>
      </c>
      <c r="K185" s="2">
        <v>11162.17</v>
      </c>
      <c r="L185" s="2">
        <v>654.98</v>
      </c>
      <c r="M185" s="29">
        <v>0</v>
      </c>
      <c r="N185" s="31">
        <f t="shared" si="47"/>
        <v>231</v>
      </c>
      <c r="O185" s="30">
        <f t="shared" si="48"/>
        <v>11817.15</v>
      </c>
      <c r="P185" t="s">
        <v>49</v>
      </c>
      <c r="Q185" t="s">
        <v>49</v>
      </c>
      <c r="R185" t="s">
        <v>85</v>
      </c>
      <c r="S185" t="s">
        <v>85</v>
      </c>
      <c r="T185" t="s">
        <v>83</v>
      </c>
      <c r="U185" s="4">
        <f t="shared" si="53"/>
        <v>45826</v>
      </c>
      <c r="V185" t="s">
        <v>38</v>
      </c>
      <c r="W185" s="28">
        <v>265</v>
      </c>
      <c r="X185" s="2">
        <v>2</v>
      </c>
      <c r="Y185" s="2">
        <v>0</v>
      </c>
      <c r="Z185" s="2">
        <v>14546.41</v>
      </c>
      <c r="AA185" s="2">
        <v>485.43</v>
      </c>
      <c r="AB185" s="29">
        <v>0</v>
      </c>
      <c r="AC185" s="31">
        <f t="shared" si="49"/>
        <v>267</v>
      </c>
      <c r="AD185" s="30">
        <f t="shared" si="50"/>
        <v>15031.84</v>
      </c>
      <c r="AE185" s="2">
        <f t="shared" si="56"/>
        <v>-37</v>
      </c>
      <c r="AF185" s="2">
        <f t="shared" si="56"/>
        <v>1</v>
      </c>
      <c r="AG185" s="2">
        <f t="shared" si="56"/>
        <v>0</v>
      </c>
      <c r="AH185" s="2">
        <f t="shared" si="56"/>
        <v>-3384.24</v>
      </c>
      <c r="AI185" s="2">
        <f t="shared" si="56"/>
        <v>169.55</v>
      </c>
      <c r="AJ185" s="29">
        <f t="shared" si="54"/>
        <v>0</v>
      </c>
      <c r="AK185" s="31">
        <f t="shared" si="54"/>
        <v>-36</v>
      </c>
      <c r="AL185" s="31">
        <f t="shared" si="54"/>
        <v>-3214.6900000000005</v>
      </c>
      <c r="AM185" s="38">
        <f t="shared" si="57"/>
        <v>-0.13962264150943396</v>
      </c>
      <c r="AN185" s="38">
        <f t="shared" si="57"/>
        <v>0.5</v>
      </c>
      <c r="AO185" s="38" t="str">
        <f t="shared" si="57"/>
        <v/>
      </c>
      <c r="AP185" s="38">
        <f t="shared" si="57"/>
        <v>-0.23265121772313579</v>
      </c>
      <c r="AQ185" s="38">
        <f t="shared" si="57"/>
        <v>0.34927795974702841</v>
      </c>
      <c r="AR185" s="39" t="str">
        <f t="shared" si="55"/>
        <v/>
      </c>
      <c r="AS185" s="40">
        <f t="shared" si="55"/>
        <v>-0.1348314606741573</v>
      </c>
      <c r="AT185" s="40">
        <f t="shared" si="55"/>
        <v>-0.21385871589905164</v>
      </c>
      <c r="AU185" s="119">
        <f t="shared" si="46"/>
        <v>48.956885964912281</v>
      </c>
      <c r="AV185" s="120">
        <f t="shared" si="43"/>
        <v>54.892113207547169</v>
      </c>
      <c r="AW185" s="121">
        <f t="shared" si="44"/>
        <v>-5.9352272426348875</v>
      </c>
      <c r="AX185" s="119">
        <f t="shared" si="45"/>
        <v>218.32666666666668</v>
      </c>
      <c r="AY185" s="120">
        <f t="shared" si="42"/>
        <v>242.715</v>
      </c>
      <c r="AZ185" s="121">
        <f t="shared" si="51"/>
        <v>-24.388333333333321</v>
      </c>
    </row>
    <row r="186" spans="1:52" x14ac:dyDescent="0.2">
      <c r="A186" t="s">
        <v>46</v>
      </c>
      <c r="B186" t="s">
        <v>46</v>
      </c>
      <c r="C186" t="s">
        <v>85</v>
      </c>
      <c r="D186" t="s">
        <v>85</v>
      </c>
      <c r="E186" t="s">
        <v>83</v>
      </c>
      <c r="F186" s="4">
        <f t="shared" si="52"/>
        <v>46191</v>
      </c>
      <c r="G186" t="s">
        <v>39</v>
      </c>
      <c r="H186" s="28">
        <v>332</v>
      </c>
      <c r="I186" s="2">
        <v>3</v>
      </c>
      <c r="J186" s="2">
        <v>0</v>
      </c>
      <c r="K186" s="2">
        <v>18784.38</v>
      </c>
      <c r="L186" s="2">
        <v>1204.99</v>
      </c>
      <c r="M186" s="29">
        <v>0</v>
      </c>
      <c r="N186" s="31">
        <f t="shared" si="47"/>
        <v>335</v>
      </c>
      <c r="O186" s="30">
        <f t="shared" si="48"/>
        <v>19989.370000000003</v>
      </c>
      <c r="P186" t="s">
        <v>49</v>
      </c>
      <c r="Q186" t="s">
        <v>49</v>
      </c>
      <c r="R186" t="s">
        <v>85</v>
      </c>
      <c r="S186" t="s">
        <v>85</v>
      </c>
      <c r="T186" t="s">
        <v>83</v>
      </c>
      <c r="U186" s="4">
        <f t="shared" si="53"/>
        <v>45827</v>
      </c>
      <c r="V186" t="s">
        <v>39</v>
      </c>
      <c r="W186" s="28">
        <v>365</v>
      </c>
      <c r="X186" s="2">
        <v>5</v>
      </c>
      <c r="Y186" s="2">
        <v>0</v>
      </c>
      <c r="Z186" s="2">
        <v>22241.68</v>
      </c>
      <c r="AA186" s="2">
        <v>482.45999999999992</v>
      </c>
      <c r="AB186" s="29">
        <v>0</v>
      </c>
      <c r="AC186" s="31">
        <f t="shared" si="49"/>
        <v>370</v>
      </c>
      <c r="AD186" s="30">
        <f t="shared" si="50"/>
        <v>22724.14</v>
      </c>
      <c r="AE186" s="2">
        <f t="shared" si="56"/>
        <v>-33</v>
      </c>
      <c r="AF186" s="2">
        <f t="shared" si="56"/>
        <v>-2</v>
      </c>
      <c r="AG186" s="2">
        <f t="shared" si="56"/>
        <v>0</v>
      </c>
      <c r="AH186" s="2">
        <f t="shared" si="56"/>
        <v>-3457.2999999999993</v>
      </c>
      <c r="AI186" s="2">
        <f t="shared" si="56"/>
        <v>722.53000000000009</v>
      </c>
      <c r="AJ186" s="29">
        <f t="shared" si="54"/>
        <v>0</v>
      </c>
      <c r="AK186" s="31">
        <f t="shared" si="54"/>
        <v>-35</v>
      </c>
      <c r="AL186" s="31">
        <f t="shared" si="54"/>
        <v>-2734.7699999999968</v>
      </c>
      <c r="AM186" s="38">
        <f t="shared" si="57"/>
        <v>-9.0410958904109592E-2</v>
      </c>
      <c r="AN186" s="38">
        <f t="shared" si="57"/>
        <v>-0.4</v>
      </c>
      <c r="AO186" s="38" t="str">
        <f t="shared" si="57"/>
        <v/>
      </c>
      <c r="AP186" s="38">
        <f t="shared" si="57"/>
        <v>-0.15544239463925383</v>
      </c>
      <c r="AQ186" s="38">
        <f t="shared" si="57"/>
        <v>1.497595655598392</v>
      </c>
      <c r="AR186" s="39" t="str">
        <f t="shared" si="55"/>
        <v/>
      </c>
      <c r="AS186" s="40">
        <f t="shared" si="55"/>
        <v>-9.45945945945946E-2</v>
      </c>
      <c r="AT186" s="40">
        <f t="shared" si="55"/>
        <v>-0.12034646855722579</v>
      </c>
      <c r="AU186" s="119">
        <f t="shared" si="46"/>
        <v>56.579457831325307</v>
      </c>
      <c r="AV186" s="120">
        <f t="shared" si="43"/>
        <v>60.936109589041095</v>
      </c>
      <c r="AW186" s="121">
        <f t="shared" si="44"/>
        <v>-4.3566517577157882</v>
      </c>
      <c r="AX186" s="119">
        <f t="shared" si="45"/>
        <v>401.66333333333336</v>
      </c>
      <c r="AY186" s="120">
        <f t="shared" si="42"/>
        <v>96.49199999999999</v>
      </c>
      <c r="AZ186" s="121">
        <f t="shared" si="51"/>
        <v>305.17133333333334</v>
      </c>
    </row>
    <row r="187" spans="1:52" x14ac:dyDescent="0.2">
      <c r="A187" t="s">
        <v>46</v>
      </c>
      <c r="B187" t="s">
        <v>46</v>
      </c>
      <c r="C187" t="s">
        <v>85</v>
      </c>
      <c r="D187" t="s">
        <v>85</v>
      </c>
      <c r="E187" t="s">
        <v>83</v>
      </c>
      <c r="F187" s="4">
        <f t="shared" si="52"/>
        <v>46192</v>
      </c>
      <c r="G187" t="s">
        <v>40</v>
      </c>
      <c r="H187" s="28">
        <v>541</v>
      </c>
      <c r="I187" s="2">
        <v>4</v>
      </c>
      <c r="J187" s="2">
        <v>0</v>
      </c>
      <c r="K187" s="2">
        <v>28996.870000000003</v>
      </c>
      <c r="L187" s="2">
        <v>873.13</v>
      </c>
      <c r="M187" s="29">
        <v>0</v>
      </c>
      <c r="N187" s="31">
        <f t="shared" si="47"/>
        <v>545</v>
      </c>
      <c r="O187" s="30">
        <f t="shared" si="48"/>
        <v>29870.000000000004</v>
      </c>
      <c r="P187" t="s">
        <v>49</v>
      </c>
      <c r="Q187" t="s">
        <v>49</v>
      </c>
      <c r="R187" t="s">
        <v>85</v>
      </c>
      <c r="S187" t="s">
        <v>85</v>
      </c>
      <c r="T187" t="s">
        <v>83</v>
      </c>
      <c r="U187" s="4">
        <f t="shared" si="53"/>
        <v>45828</v>
      </c>
      <c r="V187" t="s">
        <v>40</v>
      </c>
      <c r="W187" s="28">
        <v>451</v>
      </c>
      <c r="X187" s="2">
        <v>1</v>
      </c>
      <c r="Y187" s="2">
        <v>0</v>
      </c>
      <c r="Z187" s="2">
        <v>27422.280000000002</v>
      </c>
      <c r="AA187" s="2">
        <v>215.76</v>
      </c>
      <c r="AB187" s="29">
        <v>0</v>
      </c>
      <c r="AC187" s="31">
        <f t="shared" si="49"/>
        <v>452</v>
      </c>
      <c r="AD187" s="30">
        <f t="shared" si="50"/>
        <v>27638.04</v>
      </c>
      <c r="AE187" s="2">
        <f t="shared" si="56"/>
        <v>90</v>
      </c>
      <c r="AF187" s="2">
        <f t="shared" si="56"/>
        <v>3</v>
      </c>
      <c r="AG187" s="2">
        <f t="shared" si="56"/>
        <v>0</v>
      </c>
      <c r="AH187" s="2">
        <f t="shared" si="56"/>
        <v>1574.5900000000001</v>
      </c>
      <c r="AI187" s="2">
        <f t="shared" si="56"/>
        <v>657.37</v>
      </c>
      <c r="AJ187" s="29">
        <f t="shared" si="54"/>
        <v>0</v>
      </c>
      <c r="AK187" s="31">
        <f t="shared" si="54"/>
        <v>93</v>
      </c>
      <c r="AL187" s="31">
        <f t="shared" si="54"/>
        <v>2231.9600000000028</v>
      </c>
      <c r="AM187" s="38">
        <f t="shared" si="57"/>
        <v>0.19955654101995565</v>
      </c>
      <c r="AN187" s="38">
        <f t="shared" si="57"/>
        <v>3</v>
      </c>
      <c r="AO187" s="38" t="str">
        <f t="shared" si="57"/>
        <v/>
      </c>
      <c r="AP187" s="38">
        <f t="shared" si="57"/>
        <v>5.7420097818270399E-2</v>
      </c>
      <c r="AQ187" s="38">
        <f t="shared" si="57"/>
        <v>3.0467649239896182</v>
      </c>
      <c r="AR187" s="39" t="str">
        <f t="shared" si="55"/>
        <v/>
      </c>
      <c r="AS187" s="40">
        <f t="shared" si="55"/>
        <v>0.20575221238938052</v>
      </c>
      <c r="AT187" s="40">
        <f t="shared" si="55"/>
        <v>8.0756811988115032E-2</v>
      </c>
      <c r="AU187" s="119">
        <f t="shared" si="46"/>
        <v>53.598650646950098</v>
      </c>
      <c r="AV187" s="120">
        <f t="shared" si="43"/>
        <v>60.803281596452337</v>
      </c>
      <c r="AW187" s="121">
        <f t="shared" si="44"/>
        <v>-7.2046309495022385</v>
      </c>
      <c r="AX187" s="119">
        <f t="shared" si="45"/>
        <v>218.2825</v>
      </c>
      <c r="AY187" s="120">
        <f t="shared" si="42"/>
        <v>215.76</v>
      </c>
      <c r="AZ187" s="121">
        <f t="shared" si="51"/>
        <v>2.522500000000008</v>
      </c>
    </row>
    <row r="188" spans="1:52" ht="13.5" thickBot="1" x14ac:dyDescent="0.25">
      <c r="A188" t="s">
        <v>46</v>
      </c>
      <c r="B188" t="s">
        <v>46</v>
      </c>
      <c r="C188" t="s">
        <v>85</v>
      </c>
      <c r="D188" t="s">
        <v>85</v>
      </c>
      <c r="E188" t="s">
        <v>83</v>
      </c>
      <c r="F188" s="59">
        <f t="shared" si="52"/>
        <v>46193</v>
      </c>
      <c r="G188" s="42" t="s">
        <v>41</v>
      </c>
      <c r="H188" s="43">
        <v>442</v>
      </c>
      <c r="I188" s="44">
        <v>1</v>
      </c>
      <c r="J188" s="44">
        <v>0</v>
      </c>
      <c r="K188" s="44">
        <v>22700.82</v>
      </c>
      <c r="L188" s="44">
        <v>73.989999999999995</v>
      </c>
      <c r="M188" s="45">
        <v>0</v>
      </c>
      <c r="N188" s="47">
        <f t="shared" si="47"/>
        <v>443</v>
      </c>
      <c r="O188" s="46">
        <f t="shared" si="48"/>
        <v>22774.81</v>
      </c>
      <c r="P188" t="s">
        <v>49</v>
      </c>
      <c r="Q188" t="s">
        <v>49</v>
      </c>
      <c r="R188" t="s">
        <v>85</v>
      </c>
      <c r="S188" t="s">
        <v>85</v>
      </c>
      <c r="T188" t="s">
        <v>83</v>
      </c>
      <c r="U188" s="59">
        <f t="shared" si="53"/>
        <v>45829</v>
      </c>
      <c r="V188" s="42" t="s">
        <v>41</v>
      </c>
      <c r="W188" s="43">
        <v>455</v>
      </c>
      <c r="X188" s="44">
        <v>1</v>
      </c>
      <c r="Y188" s="44">
        <v>0</v>
      </c>
      <c r="Z188" s="44">
        <v>25607.52</v>
      </c>
      <c r="AA188" s="44">
        <v>94.88</v>
      </c>
      <c r="AB188" s="45">
        <v>0</v>
      </c>
      <c r="AC188" s="47">
        <f t="shared" si="49"/>
        <v>456</v>
      </c>
      <c r="AD188" s="46">
        <f t="shared" si="50"/>
        <v>25702.400000000001</v>
      </c>
      <c r="AE188" s="44">
        <f t="shared" si="56"/>
        <v>-13</v>
      </c>
      <c r="AF188" s="44">
        <f t="shared" si="56"/>
        <v>0</v>
      </c>
      <c r="AG188" s="44">
        <f t="shared" si="56"/>
        <v>0</v>
      </c>
      <c r="AH188" s="44">
        <f t="shared" si="56"/>
        <v>-2906.7000000000007</v>
      </c>
      <c r="AI188" s="44">
        <f t="shared" si="56"/>
        <v>-20.89</v>
      </c>
      <c r="AJ188" s="45">
        <f t="shared" si="54"/>
        <v>0</v>
      </c>
      <c r="AK188" s="47">
        <f t="shared" si="54"/>
        <v>-13</v>
      </c>
      <c r="AL188" s="47">
        <f t="shared" si="54"/>
        <v>-2927.59</v>
      </c>
      <c r="AM188" s="56">
        <f t="shared" si="57"/>
        <v>-2.8571428571428571E-2</v>
      </c>
      <c r="AN188" s="56">
        <f t="shared" si="57"/>
        <v>0</v>
      </c>
      <c r="AO188" s="56" t="str">
        <f t="shared" si="57"/>
        <v/>
      </c>
      <c r="AP188" s="56">
        <f t="shared" si="57"/>
        <v>-0.11350962529756886</v>
      </c>
      <c r="AQ188" s="56">
        <f t="shared" si="57"/>
        <v>-0.22017284991568298</v>
      </c>
      <c r="AR188" s="57" t="str">
        <f t="shared" si="55"/>
        <v/>
      </c>
      <c r="AS188" s="58">
        <f t="shared" si="55"/>
        <v>-2.850877192982456E-2</v>
      </c>
      <c r="AT188" s="58">
        <f t="shared" si="55"/>
        <v>-0.11390337089143426</v>
      </c>
      <c r="AU188" s="122">
        <f t="shared" si="46"/>
        <v>51.359321266968323</v>
      </c>
      <c r="AV188" s="123">
        <f t="shared" si="43"/>
        <v>56.280263736263734</v>
      </c>
      <c r="AW188" s="124">
        <f t="shared" si="44"/>
        <v>-4.9209424692954116</v>
      </c>
      <c r="AX188" s="122">
        <f t="shared" si="45"/>
        <v>73.989999999999995</v>
      </c>
      <c r="AY188" s="123">
        <f t="shared" si="42"/>
        <v>94.88</v>
      </c>
      <c r="AZ188" s="124">
        <f t="shared" si="51"/>
        <v>-20.89</v>
      </c>
    </row>
    <row r="189" spans="1:52" x14ac:dyDescent="0.2">
      <c r="A189" t="s">
        <v>46</v>
      </c>
      <c r="B189" t="s">
        <v>46</v>
      </c>
      <c r="C189" t="s">
        <v>85</v>
      </c>
      <c r="D189" t="s">
        <v>85</v>
      </c>
      <c r="E189" t="s">
        <v>84</v>
      </c>
      <c r="F189" s="4">
        <f t="shared" si="52"/>
        <v>46194</v>
      </c>
      <c r="G189" t="s">
        <v>35</v>
      </c>
      <c r="H189" s="28">
        <v>301</v>
      </c>
      <c r="I189" s="2">
        <v>1</v>
      </c>
      <c r="J189" s="2">
        <v>0</v>
      </c>
      <c r="K189" s="2">
        <v>15312.35</v>
      </c>
      <c r="L189" s="2">
        <v>129.47999999999999</v>
      </c>
      <c r="M189" s="29">
        <v>0</v>
      </c>
      <c r="N189" s="31">
        <f t="shared" si="47"/>
        <v>302</v>
      </c>
      <c r="O189" s="30">
        <f t="shared" si="48"/>
        <v>15441.83</v>
      </c>
      <c r="P189" t="s">
        <v>49</v>
      </c>
      <c r="Q189" t="s">
        <v>49</v>
      </c>
      <c r="R189" t="s">
        <v>85</v>
      </c>
      <c r="S189" t="s">
        <v>85</v>
      </c>
      <c r="T189" t="s">
        <v>84</v>
      </c>
      <c r="U189" s="4">
        <f t="shared" si="53"/>
        <v>45830</v>
      </c>
      <c r="V189" t="s">
        <v>35</v>
      </c>
      <c r="W189" s="28">
        <v>237</v>
      </c>
      <c r="X189" s="2">
        <v>1</v>
      </c>
      <c r="Y189" s="2">
        <v>0</v>
      </c>
      <c r="Z189" s="2">
        <v>11526.6</v>
      </c>
      <c r="AA189" s="2">
        <v>62.34</v>
      </c>
      <c r="AB189" s="29">
        <v>0</v>
      </c>
      <c r="AC189" s="31">
        <f t="shared" si="49"/>
        <v>238</v>
      </c>
      <c r="AD189" s="30">
        <f t="shared" si="50"/>
        <v>11588.94</v>
      </c>
      <c r="AE189" s="2">
        <f t="shared" si="56"/>
        <v>64</v>
      </c>
      <c r="AF189" s="2">
        <f t="shared" si="56"/>
        <v>0</v>
      </c>
      <c r="AG189" s="2">
        <f t="shared" si="56"/>
        <v>0</v>
      </c>
      <c r="AH189" s="2">
        <f t="shared" si="56"/>
        <v>3785.75</v>
      </c>
      <c r="AI189" s="2">
        <f t="shared" si="56"/>
        <v>67.139999999999986</v>
      </c>
      <c r="AJ189" s="29">
        <f t="shared" si="54"/>
        <v>0</v>
      </c>
      <c r="AK189" s="31">
        <f t="shared" si="54"/>
        <v>64</v>
      </c>
      <c r="AL189" s="31">
        <f t="shared" si="54"/>
        <v>3852.8899999999994</v>
      </c>
      <c r="AM189" s="38">
        <f t="shared" si="57"/>
        <v>0.27004219409282698</v>
      </c>
      <c r="AN189" s="38">
        <f t="shared" si="57"/>
        <v>0</v>
      </c>
      <c r="AO189" s="38" t="str">
        <f t="shared" si="57"/>
        <v/>
      </c>
      <c r="AP189" s="38">
        <f t="shared" si="57"/>
        <v>0.32843596550587334</v>
      </c>
      <c r="AQ189" s="38">
        <f t="shared" si="57"/>
        <v>1.0769971126082769</v>
      </c>
      <c r="AR189" s="39" t="str">
        <f t="shared" si="55"/>
        <v/>
      </c>
      <c r="AS189" s="40">
        <f t="shared" si="55"/>
        <v>0.26890756302521007</v>
      </c>
      <c r="AT189" s="40">
        <f t="shared" si="55"/>
        <v>0.33246267562003073</v>
      </c>
      <c r="AU189" s="119">
        <f t="shared" si="46"/>
        <v>50.871594684385386</v>
      </c>
      <c r="AV189" s="120">
        <f t="shared" si="43"/>
        <v>48.635443037974682</v>
      </c>
      <c r="AW189" s="121">
        <f t="shared" si="44"/>
        <v>2.2361516464107041</v>
      </c>
      <c r="AX189" s="119">
        <f t="shared" si="45"/>
        <v>129.47999999999999</v>
      </c>
      <c r="AY189" s="120">
        <f t="shared" si="42"/>
        <v>62.34</v>
      </c>
      <c r="AZ189" s="121">
        <f t="shared" si="51"/>
        <v>67.139999999999986</v>
      </c>
    </row>
    <row r="190" spans="1:52" x14ac:dyDescent="0.2">
      <c r="A190" t="s">
        <v>46</v>
      </c>
      <c r="B190" t="s">
        <v>46</v>
      </c>
      <c r="C190" t="s">
        <v>85</v>
      </c>
      <c r="D190" t="s">
        <v>85</v>
      </c>
      <c r="E190" t="s">
        <v>84</v>
      </c>
      <c r="F190" s="4">
        <f t="shared" si="52"/>
        <v>46195</v>
      </c>
      <c r="G190" t="s">
        <v>36</v>
      </c>
      <c r="H190" s="28">
        <v>205</v>
      </c>
      <c r="I190" s="2">
        <v>2</v>
      </c>
      <c r="J190" s="2">
        <v>0</v>
      </c>
      <c r="K190" s="2">
        <v>10834.91</v>
      </c>
      <c r="L190" s="2">
        <v>-426.66</v>
      </c>
      <c r="M190" s="29">
        <v>0</v>
      </c>
      <c r="N190" s="31">
        <f t="shared" si="47"/>
        <v>207</v>
      </c>
      <c r="O190" s="30">
        <f t="shared" si="48"/>
        <v>10408.25</v>
      </c>
      <c r="P190" t="s">
        <v>49</v>
      </c>
      <c r="Q190" t="s">
        <v>49</v>
      </c>
      <c r="R190" t="s">
        <v>85</v>
      </c>
      <c r="S190" t="s">
        <v>85</v>
      </c>
      <c r="T190" t="s">
        <v>84</v>
      </c>
      <c r="U190" s="4">
        <f t="shared" si="53"/>
        <v>45831</v>
      </c>
      <c r="V190" t="s">
        <v>36</v>
      </c>
      <c r="W190" s="28">
        <v>217</v>
      </c>
      <c r="X190" s="2">
        <v>1</v>
      </c>
      <c r="Y190" s="2">
        <v>0</v>
      </c>
      <c r="Z190" s="2">
        <v>12883.720000000001</v>
      </c>
      <c r="AA190" s="2">
        <v>169.41</v>
      </c>
      <c r="AB190" s="29">
        <v>0</v>
      </c>
      <c r="AC190" s="31">
        <f t="shared" si="49"/>
        <v>218</v>
      </c>
      <c r="AD190" s="30">
        <f t="shared" si="50"/>
        <v>13053.130000000001</v>
      </c>
      <c r="AE190" s="2">
        <f t="shared" si="56"/>
        <v>-12</v>
      </c>
      <c r="AF190" s="2">
        <f t="shared" si="56"/>
        <v>1</v>
      </c>
      <c r="AG190" s="2">
        <f t="shared" si="56"/>
        <v>0</v>
      </c>
      <c r="AH190" s="2">
        <f t="shared" si="56"/>
        <v>-2048.8100000000013</v>
      </c>
      <c r="AI190" s="2">
        <f t="shared" si="56"/>
        <v>-596.07000000000005</v>
      </c>
      <c r="AJ190" s="29">
        <f t="shared" si="54"/>
        <v>0</v>
      </c>
      <c r="AK190" s="31">
        <f t="shared" si="54"/>
        <v>-11</v>
      </c>
      <c r="AL190" s="31">
        <f t="shared" si="54"/>
        <v>-2644.880000000001</v>
      </c>
      <c r="AM190" s="38">
        <f t="shared" si="57"/>
        <v>-5.5299539170506916E-2</v>
      </c>
      <c r="AN190" s="38">
        <f t="shared" si="57"/>
        <v>1</v>
      </c>
      <c r="AO190" s="38" t="str">
        <f t="shared" si="57"/>
        <v/>
      </c>
      <c r="AP190" s="38">
        <f t="shared" si="57"/>
        <v>-0.15902317032658278</v>
      </c>
      <c r="AQ190" s="38">
        <f t="shared" si="57"/>
        <v>-3.5185054010979284</v>
      </c>
      <c r="AR190" s="39" t="str">
        <f t="shared" si="55"/>
        <v/>
      </c>
      <c r="AS190" s="40">
        <f t="shared" si="55"/>
        <v>-5.0458715596330278E-2</v>
      </c>
      <c r="AT190" s="40">
        <f t="shared" si="55"/>
        <v>-0.20262419818081953</v>
      </c>
      <c r="AU190" s="119">
        <f t="shared" si="46"/>
        <v>52.853219512195125</v>
      </c>
      <c r="AV190" s="120">
        <f t="shared" si="43"/>
        <v>59.371981566820281</v>
      </c>
      <c r="AW190" s="121">
        <f t="shared" si="44"/>
        <v>-6.5187620546251566</v>
      </c>
      <c r="AX190" s="119">
        <f t="shared" si="45"/>
        <v>-213.33</v>
      </c>
      <c r="AY190" s="120">
        <f t="shared" si="42"/>
        <v>169.41</v>
      </c>
      <c r="AZ190" s="121">
        <f t="shared" si="51"/>
        <v>-382.74</v>
      </c>
    </row>
    <row r="191" spans="1:52" x14ac:dyDescent="0.2">
      <c r="A191" t="s">
        <v>46</v>
      </c>
      <c r="B191" t="s">
        <v>46</v>
      </c>
      <c r="C191" t="s">
        <v>85</v>
      </c>
      <c r="D191" t="s">
        <v>85</v>
      </c>
      <c r="E191" t="s">
        <v>84</v>
      </c>
      <c r="F191" s="4">
        <f t="shared" si="52"/>
        <v>46196</v>
      </c>
      <c r="G191" t="s">
        <v>37</v>
      </c>
      <c r="H191" s="28">
        <v>194</v>
      </c>
      <c r="I191" s="2">
        <v>3</v>
      </c>
      <c r="J191" s="2">
        <v>1</v>
      </c>
      <c r="K191" s="2">
        <v>11852.11</v>
      </c>
      <c r="L191" s="2">
        <v>927.97</v>
      </c>
      <c r="M191" s="29">
        <v>152.86000000000001</v>
      </c>
      <c r="N191" s="31">
        <f t="shared" si="47"/>
        <v>198</v>
      </c>
      <c r="O191" s="30">
        <f t="shared" si="48"/>
        <v>12932.94</v>
      </c>
      <c r="P191" t="s">
        <v>49</v>
      </c>
      <c r="Q191" t="s">
        <v>49</v>
      </c>
      <c r="R191" t="s">
        <v>85</v>
      </c>
      <c r="S191" t="s">
        <v>85</v>
      </c>
      <c r="T191" t="s">
        <v>84</v>
      </c>
      <c r="U191" s="4">
        <f t="shared" si="53"/>
        <v>45832</v>
      </c>
      <c r="V191" t="s">
        <v>37</v>
      </c>
      <c r="W191" s="28">
        <v>147</v>
      </c>
      <c r="X191" s="2">
        <v>2</v>
      </c>
      <c r="Y191" s="2">
        <v>0</v>
      </c>
      <c r="Z191" s="2">
        <v>7827.54</v>
      </c>
      <c r="AA191" s="2">
        <v>132.93</v>
      </c>
      <c r="AB191" s="29">
        <v>0</v>
      </c>
      <c r="AC191" s="31">
        <f t="shared" si="49"/>
        <v>149</v>
      </c>
      <c r="AD191" s="30">
        <f t="shared" si="50"/>
        <v>7960.47</v>
      </c>
      <c r="AE191" s="2">
        <f t="shared" si="56"/>
        <v>47</v>
      </c>
      <c r="AF191" s="2">
        <f t="shared" si="56"/>
        <v>1</v>
      </c>
      <c r="AG191" s="2">
        <f t="shared" si="56"/>
        <v>1</v>
      </c>
      <c r="AH191" s="2">
        <f t="shared" si="56"/>
        <v>4024.5700000000006</v>
      </c>
      <c r="AI191" s="2">
        <f t="shared" si="56"/>
        <v>795.04</v>
      </c>
      <c r="AJ191" s="29">
        <f t="shared" si="54"/>
        <v>152.86000000000001</v>
      </c>
      <c r="AK191" s="31">
        <f t="shared" si="54"/>
        <v>49</v>
      </c>
      <c r="AL191" s="31">
        <f t="shared" si="54"/>
        <v>4972.47</v>
      </c>
      <c r="AM191" s="38">
        <f t="shared" si="57"/>
        <v>0.31972789115646261</v>
      </c>
      <c r="AN191" s="38">
        <f t="shared" si="57"/>
        <v>0.5</v>
      </c>
      <c r="AO191" s="38" t="str">
        <f t="shared" si="57"/>
        <v/>
      </c>
      <c r="AP191" s="38">
        <f t="shared" si="57"/>
        <v>0.51415514963832831</v>
      </c>
      <c r="AQ191" s="38">
        <f t="shared" si="57"/>
        <v>5.9808921989016772</v>
      </c>
      <c r="AR191" s="39" t="str">
        <f t="shared" si="55"/>
        <v/>
      </c>
      <c r="AS191" s="40">
        <f t="shared" si="55"/>
        <v>0.32885906040268459</v>
      </c>
      <c r="AT191" s="40">
        <f t="shared" si="55"/>
        <v>0.62464527848230067</v>
      </c>
      <c r="AU191" s="119">
        <f t="shared" si="46"/>
        <v>61.093350515463918</v>
      </c>
      <c r="AV191" s="120">
        <f t="shared" si="43"/>
        <v>53.248571428571431</v>
      </c>
      <c r="AW191" s="121">
        <f t="shared" si="44"/>
        <v>7.8447790868924869</v>
      </c>
      <c r="AX191" s="119">
        <f t="shared" si="45"/>
        <v>270.20749999999998</v>
      </c>
      <c r="AY191" s="120">
        <f t="shared" si="42"/>
        <v>66.465000000000003</v>
      </c>
      <c r="AZ191" s="121">
        <f t="shared" si="51"/>
        <v>203.74249999999998</v>
      </c>
    </row>
    <row r="192" spans="1:52" x14ac:dyDescent="0.2">
      <c r="A192" t="s">
        <v>46</v>
      </c>
      <c r="B192" t="s">
        <v>46</v>
      </c>
      <c r="C192" t="s">
        <v>85</v>
      </c>
      <c r="D192" t="s">
        <v>85</v>
      </c>
      <c r="E192" t="s">
        <v>84</v>
      </c>
      <c r="F192" s="4">
        <f t="shared" si="52"/>
        <v>46197</v>
      </c>
      <c r="G192" t="s">
        <v>38</v>
      </c>
      <c r="H192" s="28">
        <v>243</v>
      </c>
      <c r="I192" s="2">
        <v>3</v>
      </c>
      <c r="J192" s="2">
        <v>0</v>
      </c>
      <c r="K192" s="2">
        <v>13166.05</v>
      </c>
      <c r="L192" s="2">
        <v>440.6</v>
      </c>
      <c r="M192" s="29">
        <v>0</v>
      </c>
      <c r="N192" s="31">
        <f t="shared" si="47"/>
        <v>246</v>
      </c>
      <c r="O192" s="30">
        <f t="shared" si="48"/>
        <v>13606.65</v>
      </c>
      <c r="P192" t="s">
        <v>49</v>
      </c>
      <c r="Q192" t="s">
        <v>49</v>
      </c>
      <c r="R192" t="s">
        <v>85</v>
      </c>
      <c r="S192" t="s">
        <v>85</v>
      </c>
      <c r="T192" t="s">
        <v>84</v>
      </c>
      <c r="U192" s="4">
        <f t="shared" si="53"/>
        <v>45833</v>
      </c>
      <c r="V192" t="s">
        <v>38</v>
      </c>
      <c r="W192" s="28">
        <v>221</v>
      </c>
      <c r="X192" s="2">
        <v>2</v>
      </c>
      <c r="Y192" s="2">
        <v>5</v>
      </c>
      <c r="Z192" s="2">
        <v>12536.89</v>
      </c>
      <c r="AA192" s="2">
        <v>84.960000000000008</v>
      </c>
      <c r="AB192" s="29">
        <v>387.93</v>
      </c>
      <c r="AC192" s="31">
        <f t="shared" si="49"/>
        <v>228</v>
      </c>
      <c r="AD192" s="30">
        <f t="shared" si="50"/>
        <v>13009.779999999999</v>
      </c>
      <c r="AE192" s="2">
        <f t="shared" si="56"/>
        <v>22</v>
      </c>
      <c r="AF192" s="2">
        <f t="shared" si="56"/>
        <v>1</v>
      </c>
      <c r="AG192" s="2">
        <f t="shared" si="56"/>
        <v>-5</v>
      </c>
      <c r="AH192" s="2">
        <f t="shared" si="56"/>
        <v>629.15999999999985</v>
      </c>
      <c r="AI192" s="2">
        <f t="shared" si="56"/>
        <v>355.64</v>
      </c>
      <c r="AJ192" s="29">
        <f t="shared" si="54"/>
        <v>-387.93</v>
      </c>
      <c r="AK192" s="31">
        <f t="shared" si="54"/>
        <v>18</v>
      </c>
      <c r="AL192" s="31">
        <f t="shared" si="54"/>
        <v>596.8700000000008</v>
      </c>
      <c r="AM192" s="38">
        <f t="shared" si="57"/>
        <v>9.9547511312217188E-2</v>
      </c>
      <c r="AN192" s="38">
        <f t="shared" si="57"/>
        <v>0.5</v>
      </c>
      <c r="AO192" s="38">
        <f t="shared" si="57"/>
        <v>-1</v>
      </c>
      <c r="AP192" s="38">
        <f t="shared" si="57"/>
        <v>5.0184694928327514E-2</v>
      </c>
      <c r="AQ192" s="38">
        <f t="shared" si="57"/>
        <v>4.1859698681732578</v>
      </c>
      <c r="AR192" s="39">
        <f t="shared" si="55"/>
        <v>-1</v>
      </c>
      <c r="AS192" s="40">
        <f t="shared" si="55"/>
        <v>7.8947368421052627E-2</v>
      </c>
      <c r="AT192" s="40">
        <f t="shared" si="55"/>
        <v>4.5878562127876173E-2</v>
      </c>
      <c r="AU192" s="119">
        <f t="shared" si="46"/>
        <v>54.181275720164606</v>
      </c>
      <c r="AV192" s="120">
        <f t="shared" si="43"/>
        <v>56.728009049773753</v>
      </c>
      <c r="AW192" s="121">
        <f t="shared" si="44"/>
        <v>-2.5467333296091468</v>
      </c>
      <c r="AX192" s="119">
        <f t="shared" si="45"/>
        <v>146.86666666666667</v>
      </c>
      <c r="AY192" s="120">
        <f t="shared" si="42"/>
        <v>67.555714285714288</v>
      </c>
      <c r="AZ192" s="121">
        <f t="shared" si="51"/>
        <v>79.310952380952386</v>
      </c>
    </row>
    <row r="193" spans="1:52" x14ac:dyDescent="0.2">
      <c r="A193" t="s">
        <v>46</v>
      </c>
      <c r="B193" t="s">
        <v>46</v>
      </c>
      <c r="C193" t="s">
        <v>85</v>
      </c>
      <c r="D193" t="s">
        <v>85</v>
      </c>
      <c r="E193" t="s">
        <v>84</v>
      </c>
      <c r="F193" s="4">
        <f t="shared" si="52"/>
        <v>46198</v>
      </c>
      <c r="G193" t="s">
        <v>39</v>
      </c>
      <c r="H193" s="28">
        <v>287</v>
      </c>
      <c r="I193" s="2">
        <v>4</v>
      </c>
      <c r="J193" s="2">
        <v>0</v>
      </c>
      <c r="K193" s="2">
        <v>13335.48</v>
      </c>
      <c r="L193" s="2">
        <v>1394.01</v>
      </c>
      <c r="M193" s="29">
        <v>0</v>
      </c>
      <c r="N193" s="31">
        <f t="shared" si="47"/>
        <v>291</v>
      </c>
      <c r="O193" s="30">
        <f t="shared" si="48"/>
        <v>14729.49</v>
      </c>
      <c r="P193" t="s">
        <v>49</v>
      </c>
      <c r="Q193" t="s">
        <v>49</v>
      </c>
      <c r="R193" t="s">
        <v>85</v>
      </c>
      <c r="S193" t="s">
        <v>85</v>
      </c>
      <c r="T193" t="s">
        <v>84</v>
      </c>
      <c r="U193" s="4">
        <f t="shared" si="53"/>
        <v>45834</v>
      </c>
      <c r="V193" t="s">
        <v>39</v>
      </c>
      <c r="W193" s="28">
        <v>297</v>
      </c>
      <c r="X193" s="2">
        <v>1</v>
      </c>
      <c r="Y193" s="2">
        <v>0</v>
      </c>
      <c r="Z193" s="2">
        <v>20179.11</v>
      </c>
      <c r="AA193" s="2">
        <v>483.75</v>
      </c>
      <c r="AB193" s="29">
        <v>0</v>
      </c>
      <c r="AC193" s="31">
        <f t="shared" si="49"/>
        <v>298</v>
      </c>
      <c r="AD193" s="30">
        <f t="shared" si="50"/>
        <v>20662.86</v>
      </c>
      <c r="AE193" s="2">
        <f t="shared" si="56"/>
        <v>-10</v>
      </c>
      <c r="AF193" s="2">
        <f t="shared" si="56"/>
        <v>3</v>
      </c>
      <c r="AG193" s="2">
        <f t="shared" si="56"/>
        <v>0</v>
      </c>
      <c r="AH193" s="2">
        <f t="shared" si="56"/>
        <v>-6843.630000000001</v>
      </c>
      <c r="AI193" s="2">
        <f t="shared" si="56"/>
        <v>910.26</v>
      </c>
      <c r="AJ193" s="29">
        <f t="shared" si="54"/>
        <v>0</v>
      </c>
      <c r="AK193" s="31">
        <f t="shared" si="54"/>
        <v>-7</v>
      </c>
      <c r="AL193" s="31">
        <f t="shared" si="54"/>
        <v>-5933.3700000000008</v>
      </c>
      <c r="AM193" s="38">
        <f t="shared" si="57"/>
        <v>-3.3670033670033669E-2</v>
      </c>
      <c r="AN193" s="38">
        <f t="shared" si="57"/>
        <v>3</v>
      </c>
      <c r="AO193" s="38" t="str">
        <f t="shared" si="57"/>
        <v/>
      </c>
      <c r="AP193" s="38">
        <f t="shared" si="57"/>
        <v>-0.33914429328151741</v>
      </c>
      <c r="AQ193" s="38">
        <f t="shared" si="57"/>
        <v>1.8816744186046512</v>
      </c>
      <c r="AR193" s="39" t="str">
        <f t="shared" si="55"/>
        <v/>
      </c>
      <c r="AS193" s="40">
        <f t="shared" si="55"/>
        <v>-2.3489932885906041E-2</v>
      </c>
      <c r="AT193" s="40">
        <f t="shared" si="55"/>
        <v>-0.28715143982972352</v>
      </c>
      <c r="AU193" s="119">
        <f t="shared" si="46"/>
        <v>46.465087108013932</v>
      </c>
      <c r="AV193" s="120">
        <f t="shared" si="43"/>
        <v>67.943131313131317</v>
      </c>
      <c r="AW193" s="121">
        <f t="shared" si="44"/>
        <v>-21.478044205117385</v>
      </c>
      <c r="AX193" s="119">
        <f t="shared" si="45"/>
        <v>348.5025</v>
      </c>
      <c r="AY193" s="120">
        <f t="shared" si="42"/>
        <v>483.75</v>
      </c>
      <c r="AZ193" s="121">
        <f t="shared" si="51"/>
        <v>-135.2475</v>
      </c>
    </row>
    <row r="194" spans="1:52" x14ac:dyDescent="0.2">
      <c r="A194" t="s">
        <v>46</v>
      </c>
      <c r="B194" t="s">
        <v>46</v>
      </c>
      <c r="C194" t="s">
        <v>85</v>
      </c>
      <c r="D194" t="s">
        <v>85</v>
      </c>
      <c r="E194" t="s">
        <v>84</v>
      </c>
      <c r="F194" s="4">
        <f t="shared" si="52"/>
        <v>46199</v>
      </c>
      <c r="G194" t="s">
        <v>40</v>
      </c>
      <c r="H194" s="28">
        <v>450</v>
      </c>
      <c r="I194" s="2">
        <v>3</v>
      </c>
      <c r="J194" s="2">
        <v>0</v>
      </c>
      <c r="K194" s="2">
        <v>26171.16</v>
      </c>
      <c r="L194" s="2">
        <v>703.79</v>
      </c>
      <c r="M194" s="29">
        <v>0</v>
      </c>
      <c r="N194" s="31">
        <f t="shared" si="47"/>
        <v>453</v>
      </c>
      <c r="O194" s="30">
        <f t="shared" si="48"/>
        <v>26874.95</v>
      </c>
      <c r="P194" t="s">
        <v>49</v>
      </c>
      <c r="Q194" t="s">
        <v>49</v>
      </c>
      <c r="R194" t="s">
        <v>85</v>
      </c>
      <c r="S194" t="s">
        <v>85</v>
      </c>
      <c r="T194" t="s">
        <v>84</v>
      </c>
      <c r="U194" s="4">
        <f t="shared" si="53"/>
        <v>45835</v>
      </c>
      <c r="V194" t="s">
        <v>40</v>
      </c>
      <c r="W194" s="28">
        <v>442</v>
      </c>
      <c r="X194" s="2">
        <v>2</v>
      </c>
      <c r="Y194" s="2">
        <v>0</v>
      </c>
      <c r="Z194" s="2">
        <v>26389.93</v>
      </c>
      <c r="AA194" s="2">
        <v>207.92</v>
      </c>
      <c r="AB194" s="29">
        <v>0</v>
      </c>
      <c r="AC194" s="31">
        <f t="shared" si="49"/>
        <v>444</v>
      </c>
      <c r="AD194" s="30">
        <f t="shared" si="50"/>
        <v>26597.85</v>
      </c>
      <c r="AE194" s="2">
        <f t="shared" si="56"/>
        <v>8</v>
      </c>
      <c r="AF194" s="2">
        <f t="shared" si="56"/>
        <v>1</v>
      </c>
      <c r="AG194" s="2">
        <f t="shared" si="56"/>
        <v>0</v>
      </c>
      <c r="AH194" s="2">
        <f t="shared" si="56"/>
        <v>-218.77000000000044</v>
      </c>
      <c r="AI194" s="2">
        <f t="shared" si="56"/>
        <v>495.87</v>
      </c>
      <c r="AJ194" s="29">
        <f t="shared" si="54"/>
        <v>0</v>
      </c>
      <c r="AK194" s="31">
        <f t="shared" si="54"/>
        <v>9</v>
      </c>
      <c r="AL194" s="31">
        <f t="shared" si="54"/>
        <v>277.10000000000218</v>
      </c>
      <c r="AM194" s="38">
        <f t="shared" si="57"/>
        <v>1.8099547511312219E-2</v>
      </c>
      <c r="AN194" s="38">
        <f t="shared" si="57"/>
        <v>0.5</v>
      </c>
      <c r="AO194" s="38" t="str">
        <f t="shared" si="57"/>
        <v/>
      </c>
      <c r="AP194" s="38">
        <f t="shared" si="57"/>
        <v>-8.2899045203985167E-3</v>
      </c>
      <c r="AQ194" s="38">
        <f t="shared" si="57"/>
        <v>2.3849076567910736</v>
      </c>
      <c r="AR194" s="39" t="str">
        <f t="shared" si="55"/>
        <v/>
      </c>
      <c r="AS194" s="40">
        <f t="shared" si="55"/>
        <v>2.0270270270270271E-2</v>
      </c>
      <c r="AT194" s="40">
        <f t="shared" si="55"/>
        <v>1.0418135300409703E-2</v>
      </c>
      <c r="AU194" s="119">
        <f t="shared" si="46"/>
        <v>58.158133333333332</v>
      </c>
      <c r="AV194" s="120">
        <f t="shared" si="43"/>
        <v>59.705723981900455</v>
      </c>
      <c r="AW194" s="121">
        <f t="shared" si="44"/>
        <v>-1.5475906485671231</v>
      </c>
      <c r="AX194" s="119">
        <f t="shared" si="45"/>
        <v>234.59666666666666</v>
      </c>
      <c r="AY194" s="120">
        <f t="shared" si="42"/>
        <v>103.96</v>
      </c>
      <c r="AZ194" s="121">
        <f t="shared" si="51"/>
        <v>130.63666666666666</v>
      </c>
    </row>
    <row r="195" spans="1:52" ht="13.5" thickBot="1" x14ac:dyDescent="0.25">
      <c r="A195" t="s">
        <v>46</v>
      </c>
      <c r="B195" t="s">
        <v>46</v>
      </c>
      <c r="C195" t="s">
        <v>85</v>
      </c>
      <c r="D195" t="s">
        <v>85</v>
      </c>
      <c r="E195" t="s">
        <v>84</v>
      </c>
      <c r="F195" s="59">
        <f t="shared" si="52"/>
        <v>46200</v>
      </c>
      <c r="G195" s="42" t="s">
        <v>41</v>
      </c>
      <c r="H195" s="43">
        <v>418</v>
      </c>
      <c r="I195" s="44">
        <v>0</v>
      </c>
      <c r="J195" s="44">
        <v>0</v>
      </c>
      <c r="K195" s="44">
        <v>21157.72</v>
      </c>
      <c r="L195" s="44">
        <v>0</v>
      </c>
      <c r="M195" s="45">
        <v>0</v>
      </c>
      <c r="N195" s="47">
        <f t="shared" si="47"/>
        <v>418</v>
      </c>
      <c r="O195" s="46">
        <f t="shared" si="48"/>
        <v>21157.72</v>
      </c>
      <c r="P195" t="s">
        <v>49</v>
      </c>
      <c r="Q195" t="s">
        <v>49</v>
      </c>
      <c r="R195" t="s">
        <v>85</v>
      </c>
      <c r="S195" t="s">
        <v>85</v>
      </c>
      <c r="T195" t="s">
        <v>84</v>
      </c>
      <c r="U195" s="59">
        <f t="shared" si="53"/>
        <v>45836</v>
      </c>
      <c r="V195" s="42" t="s">
        <v>41</v>
      </c>
      <c r="W195" s="43">
        <v>463</v>
      </c>
      <c r="X195" s="44">
        <v>3</v>
      </c>
      <c r="Y195" s="44">
        <v>0</v>
      </c>
      <c r="Z195" s="44">
        <v>26710.92</v>
      </c>
      <c r="AA195" s="44">
        <v>598.64</v>
      </c>
      <c r="AB195" s="45">
        <v>0</v>
      </c>
      <c r="AC195" s="47">
        <f t="shared" si="49"/>
        <v>466</v>
      </c>
      <c r="AD195" s="46">
        <f t="shared" si="50"/>
        <v>27309.559999999998</v>
      </c>
      <c r="AE195" s="44">
        <f t="shared" si="56"/>
        <v>-45</v>
      </c>
      <c r="AF195" s="44">
        <f t="shared" si="56"/>
        <v>-3</v>
      </c>
      <c r="AG195" s="44">
        <f t="shared" si="56"/>
        <v>0</v>
      </c>
      <c r="AH195" s="44">
        <f t="shared" si="56"/>
        <v>-5553.1999999999971</v>
      </c>
      <c r="AI195" s="44">
        <f t="shared" si="56"/>
        <v>-598.64</v>
      </c>
      <c r="AJ195" s="45">
        <f t="shared" si="54"/>
        <v>0</v>
      </c>
      <c r="AK195" s="47">
        <f t="shared" si="54"/>
        <v>-48</v>
      </c>
      <c r="AL195" s="47">
        <f t="shared" si="54"/>
        <v>-6151.8399999999965</v>
      </c>
      <c r="AM195" s="56">
        <f t="shared" si="57"/>
        <v>-9.719222462203024E-2</v>
      </c>
      <c r="AN195" s="56">
        <f t="shared" si="57"/>
        <v>-1</v>
      </c>
      <c r="AO195" s="56" t="str">
        <f t="shared" si="57"/>
        <v/>
      </c>
      <c r="AP195" s="56">
        <f t="shared" si="57"/>
        <v>-0.20789998996665024</v>
      </c>
      <c r="AQ195" s="56">
        <f t="shared" si="57"/>
        <v>-1</v>
      </c>
      <c r="AR195" s="57" t="str">
        <f t="shared" si="55"/>
        <v/>
      </c>
      <c r="AS195" s="58">
        <f t="shared" si="55"/>
        <v>-0.10300429184549356</v>
      </c>
      <c r="AT195" s="58">
        <f t="shared" si="55"/>
        <v>-0.2252632411507178</v>
      </c>
      <c r="AU195" s="122">
        <f t="shared" si="46"/>
        <v>50.616555023923446</v>
      </c>
      <c r="AV195" s="123">
        <f t="shared" si="43"/>
        <v>57.69097192224622</v>
      </c>
      <c r="AW195" s="124">
        <f t="shared" si="44"/>
        <v>-7.0744168983227738</v>
      </c>
      <c r="AX195" s="122">
        <f t="shared" si="45"/>
        <v>0</v>
      </c>
      <c r="AY195" s="123">
        <f t="shared" si="42"/>
        <v>199.54666666666665</v>
      </c>
      <c r="AZ195" s="124">
        <f t="shared" si="51"/>
        <v>-199.54666666666665</v>
      </c>
    </row>
    <row r="196" spans="1:52" x14ac:dyDescent="0.2">
      <c r="A196" t="s">
        <v>46</v>
      </c>
      <c r="B196" t="s">
        <v>46</v>
      </c>
      <c r="C196" t="s">
        <v>92</v>
      </c>
      <c r="D196" t="s">
        <v>85</v>
      </c>
      <c r="E196" t="s">
        <v>88</v>
      </c>
      <c r="F196" s="4">
        <f t="shared" si="52"/>
        <v>46201</v>
      </c>
      <c r="G196" t="s">
        <v>35</v>
      </c>
      <c r="H196" s="28">
        <v>244</v>
      </c>
      <c r="I196" s="2">
        <v>1</v>
      </c>
      <c r="J196" s="2">
        <v>0</v>
      </c>
      <c r="K196" s="2">
        <v>11717.49</v>
      </c>
      <c r="L196" s="2">
        <v>419.9</v>
      </c>
      <c r="M196" s="29">
        <v>0</v>
      </c>
      <c r="N196" s="31">
        <f t="shared" si="47"/>
        <v>245</v>
      </c>
      <c r="O196" s="30">
        <f t="shared" si="48"/>
        <v>12137.39</v>
      </c>
      <c r="P196" t="s">
        <v>49</v>
      </c>
      <c r="Q196" t="s">
        <v>49</v>
      </c>
      <c r="R196" t="s">
        <v>92</v>
      </c>
      <c r="S196" t="s">
        <v>85</v>
      </c>
      <c r="T196" t="s">
        <v>88</v>
      </c>
      <c r="U196" s="4">
        <f t="shared" si="53"/>
        <v>45837</v>
      </c>
      <c r="V196" t="s">
        <v>35</v>
      </c>
      <c r="W196" s="28">
        <v>238</v>
      </c>
      <c r="X196" s="2">
        <v>2</v>
      </c>
      <c r="Y196" s="2">
        <v>0</v>
      </c>
      <c r="Z196" s="2">
        <v>14305.46</v>
      </c>
      <c r="AA196" s="2">
        <v>492.75</v>
      </c>
      <c r="AB196" s="29">
        <v>0</v>
      </c>
      <c r="AC196" s="31">
        <f t="shared" si="49"/>
        <v>240</v>
      </c>
      <c r="AD196" s="30">
        <f t="shared" si="50"/>
        <v>14798.21</v>
      </c>
      <c r="AE196" s="2">
        <f t="shared" si="56"/>
        <v>6</v>
      </c>
      <c r="AF196" s="2">
        <f t="shared" si="56"/>
        <v>-1</v>
      </c>
      <c r="AG196" s="2">
        <f t="shared" si="56"/>
        <v>0</v>
      </c>
      <c r="AH196" s="2">
        <f t="shared" si="56"/>
        <v>-2587.9699999999993</v>
      </c>
      <c r="AI196" s="2">
        <f t="shared" si="56"/>
        <v>-72.850000000000023</v>
      </c>
      <c r="AJ196" s="29">
        <f t="shared" si="54"/>
        <v>0</v>
      </c>
      <c r="AK196" s="31">
        <f t="shared" si="54"/>
        <v>5</v>
      </c>
      <c r="AL196" s="31">
        <f t="shared" si="54"/>
        <v>-2660.8199999999997</v>
      </c>
      <c r="AM196" s="38">
        <f t="shared" si="57"/>
        <v>2.5210084033613446E-2</v>
      </c>
      <c r="AN196" s="38">
        <f t="shared" si="57"/>
        <v>-0.5</v>
      </c>
      <c r="AO196" s="38" t="str">
        <f t="shared" si="57"/>
        <v/>
      </c>
      <c r="AP196" s="38">
        <f t="shared" si="57"/>
        <v>-0.18090784917087599</v>
      </c>
      <c r="AQ196" s="38">
        <f t="shared" si="57"/>
        <v>-0.14784373414510404</v>
      </c>
      <c r="AR196" s="39" t="str">
        <f t="shared" si="55"/>
        <v/>
      </c>
      <c r="AS196" s="40">
        <f t="shared" si="55"/>
        <v>2.0833333333333332E-2</v>
      </c>
      <c r="AT196" s="40">
        <f t="shared" si="55"/>
        <v>-0.17980688204857209</v>
      </c>
      <c r="AU196" s="119">
        <f t="shared" si="46"/>
        <v>48.022500000000001</v>
      </c>
      <c r="AV196" s="120">
        <f t="shared" si="43"/>
        <v>60.106974789915959</v>
      </c>
      <c r="AW196" s="121">
        <f t="shared" si="44"/>
        <v>-12.084474789915959</v>
      </c>
      <c r="AX196" s="119">
        <f t="shared" si="45"/>
        <v>419.9</v>
      </c>
      <c r="AY196" s="120">
        <f t="shared" si="42"/>
        <v>246.375</v>
      </c>
      <c r="AZ196" s="121">
        <f t="shared" si="51"/>
        <v>173.52499999999998</v>
      </c>
    </row>
    <row r="197" spans="1:52" x14ac:dyDescent="0.2">
      <c r="A197" t="s">
        <v>46</v>
      </c>
      <c r="B197" t="s">
        <v>46</v>
      </c>
      <c r="C197" t="s">
        <v>92</v>
      </c>
      <c r="D197" t="s">
        <v>85</v>
      </c>
      <c r="E197" t="s">
        <v>88</v>
      </c>
      <c r="F197" s="4">
        <f t="shared" si="52"/>
        <v>46202</v>
      </c>
      <c r="G197" t="s">
        <v>36</v>
      </c>
      <c r="H197" s="28">
        <v>251</v>
      </c>
      <c r="I197" s="2">
        <v>0</v>
      </c>
      <c r="J197" s="2">
        <v>0</v>
      </c>
      <c r="K197" s="2">
        <v>13814.33</v>
      </c>
      <c r="L197" s="2">
        <v>0</v>
      </c>
      <c r="M197" s="29">
        <v>0</v>
      </c>
      <c r="N197" s="31">
        <f t="shared" si="47"/>
        <v>251</v>
      </c>
      <c r="O197" s="30">
        <f t="shared" si="48"/>
        <v>13814.33</v>
      </c>
      <c r="P197" t="s">
        <v>49</v>
      </c>
      <c r="Q197" t="s">
        <v>49</v>
      </c>
      <c r="R197" t="s">
        <v>92</v>
      </c>
      <c r="S197" t="s">
        <v>85</v>
      </c>
      <c r="T197" t="s">
        <v>88</v>
      </c>
      <c r="U197" s="4">
        <f t="shared" si="53"/>
        <v>45838</v>
      </c>
      <c r="V197" t="s">
        <v>36</v>
      </c>
      <c r="W197" s="28">
        <v>243</v>
      </c>
      <c r="X197" s="2">
        <v>3</v>
      </c>
      <c r="Y197" s="2">
        <v>0</v>
      </c>
      <c r="Z197" s="2">
        <v>13169.91</v>
      </c>
      <c r="AA197" s="2">
        <v>509.78</v>
      </c>
      <c r="AB197" s="29">
        <v>0</v>
      </c>
      <c r="AC197" s="31">
        <f t="shared" si="49"/>
        <v>246</v>
      </c>
      <c r="AD197" s="30">
        <f t="shared" si="50"/>
        <v>13679.69</v>
      </c>
      <c r="AE197" s="2">
        <f t="shared" si="56"/>
        <v>8</v>
      </c>
      <c r="AF197" s="2">
        <f t="shared" si="56"/>
        <v>-3</v>
      </c>
      <c r="AG197" s="2">
        <f t="shared" si="56"/>
        <v>0</v>
      </c>
      <c r="AH197" s="2">
        <f t="shared" si="56"/>
        <v>644.42000000000007</v>
      </c>
      <c r="AI197" s="2">
        <f t="shared" si="56"/>
        <v>-509.78</v>
      </c>
      <c r="AJ197" s="29">
        <f t="shared" si="54"/>
        <v>0</v>
      </c>
      <c r="AK197" s="31">
        <f t="shared" si="54"/>
        <v>5</v>
      </c>
      <c r="AL197" s="31">
        <f t="shared" si="54"/>
        <v>134.63999999999942</v>
      </c>
      <c r="AM197" s="38">
        <f t="shared" si="57"/>
        <v>3.292181069958848E-2</v>
      </c>
      <c r="AN197" s="38">
        <f t="shared" si="57"/>
        <v>-1</v>
      </c>
      <c r="AO197" s="38" t="str">
        <f t="shared" si="57"/>
        <v/>
      </c>
      <c r="AP197" s="38">
        <f t="shared" si="57"/>
        <v>4.8931237950752896E-2</v>
      </c>
      <c r="AQ197" s="38">
        <f t="shared" si="57"/>
        <v>-1</v>
      </c>
      <c r="AR197" s="39" t="str">
        <f t="shared" si="55"/>
        <v/>
      </c>
      <c r="AS197" s="40">
        <f t="shared" si="55"/>
        <v>2.032520325203252E-2</v>
      </c>
      <c r="AT197" s="40">
        <f t="shared" si="55"/>
        <v>9.8423282983751397E-3</v>
      </c>
      <c r="AU197" s="119">
        <f t="shared" si="46"/>
        <v>55.037171314741038</v>
      </c>
      <c r="AV197" s="120">
        <f t="shared" si="43"/>
        <v>54.197160493827162</v>
      </c>
      <c r="AW197" s="121">
        <f t="shared" si="44"/>
        <v>0.84001082091387502</v>
      </c>
      <c r="AX197" s="119">
        <f t="shared" si="45"/>
        <v>0</v>
      </c>
      <c r="AY197" s="120">
        <f t="shared" ref="AY197:AY260" si="58">IFERROR((AA197+AB197)/(X197+Y197),0)</f>
        <v>169.92666666666665</v>
      </c>
      <c r="AZ197" s="121">
        <f t="shared" si="51"/>
        <v>-169.92666666666665</v>
      </c>
    </row>
    <row r="198" spans="1:52" x14ac:dyDescent="0.2">
      <c r="A198" t="s">
        <v>46</v>
      </c>
      <c r="B198" t="s">
        <v>46</v>
      </c>
      <c r="C198" t="s">
        <v>92</v>
      </c>
      <c r="D198" t="s">
        <v>85</v>
      </c>
      <c r="E198" t="s">
        <v>88</v>
      </c>
      <c r="F198" s="4">
        <f t="shared" si="52"/>
        <v>46203</v>
      </c>
      <c r="G198" t="s">
        <v>37</v>
      </c>
      <c r="H198" s="28">
        <v>257</v>
      </c>
      <c r="I198" s="2">
        <v>3</v>
      </c>
      <c r="J198" s="2">
        <v>0</v>
      </c>
      <c r="K198" s="2">
        <v>15599.529999999999</v>
      </c>
      <c r="L198" s="2">
        <v>383.34</v>
      </c>
      <c r="M198" s="29">
        <v>0</v>
      </c>
      <c r="N198" s="31">
        <f t="shared" si="47"/>
        <v>260</v>
      </c>
      <c r="O198" s="30">
        <f t="shared" si="48"/>
        <v>15982.869999999999</v>
      </c>
      <c r="P198" t="s">
        <v>49</v>
      </c>
      <c r="Q198" t="s">
        <v>49</v>
      </c>
      <c r="R198" t="s">
        <v>92</v>
      </c>
      <c r="S198" t="s">
        <v>92</v>
      </c>
      <c r="T198" t="s">
        <v>88</v>
      </c>
      <c r="U198" s="4">
        <f t="shared" si="53"/>
        <v>45839</v>
      </c>
      <c r="V198" t="s">
        <v>37</v>
      </c>
      <c r="W198" s="28">
        <v>256</v>
      </c>
      <c r="X198" s="2">
        <v>4</v>
      </c>
      <c r="Y198" s="2">
        <v>0</v>
      </c>
      <c r="Z198" s="2">
        <v>14273.8</v>
      </c>
      <c r="AA198" s="2">
        <v>478.57</v>
      </c>
      <c r="AB198" s="29">
        <v>0</v>
      </c>
      <c r="AC198" s="31">
        <f t="shared" si="49"/>
        <v>260</v>
      </c>
      <c r="AD198" s="30">
        <f t="shared" si="50"/>
        <v>14752.369999999999</v>
      </c>
      <c r="AE198" s="2">
        <f t="shared" si="56"/>
        <v>1</v>
      </c>
      <c r="AF198" s="2">
        <f t="shared" si="56"/>
        <v>-1</v>
      </c>
      <c r="AG198" s="2">
        <f t="shared" si="56"/>
        <v>0</v>
      </c>
      <c r="AH198" s="2">
        <f t="shared" si="56"/>
        <v>1325.7299999999996</v>
      </c>
      <c r="AI198" s="2">
        <f t="shared" si="56"/>
        <v>-95.230000000000018</v>
      </c>
      <c r="AJ198" s="29">
        <f t="shared" si="54"/>
        <v>0</v>
      </c>
      <c r="AK198" s="31">
        <f t="shared" si="54"/>
        <v>0</v>
      </c>
      <c r="AL198" s="31">
        <f t="shared" si="54"/>
        <v>1230.5</v>
      </c>
      <c r="AM198" s="38">
        <f t="shared" si="57"/>
        <v>3.90625E-3</v>
      </c>
      <c r="AN198" s="38">
        <f t="shared" si="57"/>
        <v>-0.25</v>
      </c>
      <c r="AO198" s="38" t="str">
        <f t="shared" si="57"/>
        <v/>
      </c>
      <c r="AP198" s="38">
        <f t="shared" si="57"/>
        <v>9.2878560719640152E-2</v>
      </c>
      <c r="AQ198" s="38">
        <f t="shared" si="57"/>
        <v>-0.19898865369747376</v>
      </c>
      <c r="AR198" s="39" t="str">
        <f t="shared" si="55"/>
        <v/>
      </c>
      <c r="AS198" s="40">
        <f t="shared" si="55"/>
        <v>0</v>
      </c>
      <c r="AT198" s="40">
        <f t="shared" si="55"/>
        <v>8.3410326611927446E-2</v>
      </c>
      <c r="AU198" s="119">
        <f t="shared" si="46"/>
        <v>60.698560311284041</v>
      </c>
      <c r="AV198" s="120">
        <f t="shared" si="43"/>
        <v>55.757031249999997</v>
      </c>
      <c r="AW198" s="121">
        <f t="shared" si="44"/>
        <v>4.9415290612840437</v>
      </c>
      <c r="AX198" s="119">
        <f t="shared" si="45"/>
        <v>127.77999999999999</v>
      </c>
      <c r="AY198" s="120">
        <f t="shared" si="58"/>
        <v>119.6425</v>
      </c>
      <c r="AZ198" s="121">
        <f t="shared" si="51"/>
        <v>8.1374999999999886</v>
      </c>
    </row>
    <row r="199" spans="1:52" x14ac:dyDescent="0.2">
      <c r="A199" t="s">
        <v>46</v>
      </c>
      <c r="B199" t="s">
        <v>46</v>
      </c>
      <c r="C199" t="s">
        <v>92</v>
      </c>
      <c r="D199" t="s">
        <v>92</v>
      </c>
      <c r="E199" t="s">
        <v>88</v>
      </c>
      <c r="F199" s="4">
        <f t="shared" si="52"/>
        <v>46204</v>
      </c>
      <c r="G199" t="s">
        <v>38</v>
      </c>
      <c r="H199" s="28">
        <v>288</v>
      </c>
      <c r="I199" s="2">
        <v>2</v>
      </c>
      <c r="J199" s="2">
        <v>0</v>
      </c>
      <c r="K199" s="2">
        <v>17592.79</v>
      </c>
      <c r="L199" s="2">
        <v>144.91999999999999</v>
      </c>
      <c r="M199" s="29">
        <v>0</v>
      </c>
      <c r="N199" s="31">
        <f t="shared" si="47"/>
        <v>290</v>
      </c>
      <c r="O199" s="30">
        <f t="shared" si="48"/>
        <v>17737.71</v>
      </c>
      <c r="P199" t="s">
        <v>49</v>
      </c>
      <c r="Q199" t="s">
        <v>49</v>
      </c>
      <c r="R199" t="s">
        <v>92</v>
      </c>
      <c r="S199" t="s">
        <v>92</v>
      </c>
      <c r="T199" t="s">
        <v>88</v>
      </c>
      <c r="U199" s="4">
        <f t="shared" si="53"/>
        <v>45840</v>
      </c>
      <c r="V199" t="s">
        <v>38</v>
      </c>
      <c r="W199" s="28">
        <v>273</v>
      </c>
      <c r="X199" s="2">
        <v>0</v>
      </c>
      <c r="Y199" s="2">
        <v>0</v>
      </c>
      <c r="Z199" s="2">
        <v>16594.2</v>
      </c>
      <c r="AA199" s="2">
        <v>0</v>
      </c>
      <c r="AB199" s="29">
        <v>0</v>
      </c>
      <c r="AC199" s="31">
        <f t="shared" si="49"/>
        <v>273</v>
      </c>
      <c r="AD199" s="30">
        <f t="shared" si="50"/>
        <v>16594.2</v>
      </c>
      <c r="AE199" s="2">
        <f t="shared" si="56"/>
        <v>15</v>
      </c>
      <c r="AF199" s="2">
        <f t="shared" si="56"/>
        <v>2</v>
      </c>
      <c r="AG199" s="2">
        <f t="shared" si="56"/>
        <v>0</v>
      </c>
      <c r="AH199" s="2">
        <f t="shared" si="56"/>
        <v>998.59000000000015</v>
      </c>
      <c r="AI199" s="2">
        <f t="shared" si="56"/>
        <v>144.91999999999999</v>
      </c>
      <c r="AJ199" s="29">
        <f t="shared" si="54"/>
        <v>0</v>
      </c>
      <c r="AK199" s="31">
        <f t="shared" si="54"/>
        <v>17</v>
      </c>
      <c r="AL199" s="31">
        <f t="shared" si="54"/>
        <v>1143.5099999999984</v>
      </c>
      <c r="AM199" s="38">
        <f t="shared" si="57"/>
        <v>5.4945054945054944E-2</v>
      </c>
      <c r="AN199" s="38" t="str">
        <f t="shared" si="57"/>
        <v/>
      </c>
      <c r="AO199" s="38" t="str">
        <f t="shared" si="57"/>
        <v/>
      </c>
      <c r="AP199" s="38">
        <f t="shared" si="57"/>
        <v>6.0177049812585127E-2</v>
      </c>
      <c r="AQ199" s="38" t="str">
        <f t="shared" si="57"/>
        <v/>
      </c>
      <c r="AR199" s="39" t="str">
        <f t="shared" si="55"/>
        <v/>
      </c>
      <c r="AS199" s="40">
        <f t="shared" si="55"/>
        <v>6.2271062271062272E-2</v>
      </c>
      <c r="AT199" s="40">
        <f t="shared" si="55"/>
        <v>6.8910221643706734E-2</v>
      </c>
      <c r="AU199" s="119">
        <f t="shared" si="46"/>
        <v>61.086076388888891</v>
      </c>
      <c r="AV199" s="120">
        <f t="shared" ref="AV199:AV262" si="59">Z199/W199</f>
        <v>60.784615384615385</v>
      </c>
      <c r="AW199" s="121">
        <f t="shared" ref="AW199:AW262" si="60">AU199-AV199</f>
        <v>0.30146100427350575</v>
      </c>
      <c r="AX199" s="119">
        <f t="shared" ref="AX199:AX262" si="61">IFERROR((L199+M199)/(I199+J199),0)</f>
        <v>72.459999999999994</v>
      </c>
      <c r="AY199" s="120">
        <f t="shared" si="58"/>
        <v>0</v>
      </c>
      <c r="AZ199" s="121">
        <f t="shared" si="51"/>
        <v>72.459999999999994</v>
      </c>
    </row>
    <row r="200" spans="1:52" x14ac:dyDescent="0.2">
      <c r="A200" t="s">
        <v>46</v>
      </c>
      <c r="B200" t="s">
        <v>46</v>
      </c>
      <c r="C200" t="s">
        <v>92</v>
      </c>
      <c r="D200" t="s">
        <v>92</v>
      </c>
      <c r="E200" t="s">
        <v>88</v>
      </c>
      <c r="F200" s="4">
        <f t="shared" si="52"/>
        <v>46205</v>
      </c>
      <c r="G200" t="s">
        <v>39</v>
      </c>
      <c r="H200" s="28">
        <v>507</v>
      </c>
      <c r="I200" s="2">
        <v>2</v>
      </c>
      <c r="J200" s="2">
        <v>0</v>
      </c>
      <c r="K200" s="2">
        <v>29771.91</v>
      </c>
      <c r="L200" s="2">
        <v>97.94</v>
      </c>
      <c r="M200" s="29">
        <v>0</v>
      </c>
      <c r="N200" s="31">
        <f t="shared" si="47"/>
        <v>509</v>
      </c>
      <c r="O200" s="30">
        <f t="shared" si="48"/>
        <v>29869.85</v>
      </c>
      <c r="P200" t="s">
        <v>49</v>
      </c>
      <c r="Q200" t="s">
        <v>49</v>
      </c>
      <c r="R200" t="s">
        <v>92</v>
      </c>
      <c r="S200" t="s">
        <v>92</v>
      </c>
      <c r="T200" t="s">
        <v>88</v>
      </c>
      <c r="U200" s="4">
        <f t="shared" si="53"/>
        <v>45841</v>
      </c>
      <c r="V200" t="s">
        <v>39</v>
      </c>
      <c r="W200" s="28">
        <v>626</v>
      </c>
      <c r="X200" s="2">
        <v>3</v>
      </c>
      <c r="Y200" s="2">
        <v>0</v>
      </c>
      <c r="Z200" s="2">
        <v>35471.54</v>
      </c>
      <c r="AA200" s="2">
        <v>775.16</v>
      </c>
      <c r="AB200" s="29">
        <v>0</v>
      </c>
      <c r="AC200" s="31">
        <f t="shared" si="49"/>
        <v>629</v>
      </c>
      <c r="AD200" s="30">
        <f t="shared" si="50"/>
        <v>36246.700000000004</v>
      </c>
      <c r="AE200" s="2">
        <f t="shared" si="56"/>
        <v>-119</v>
      </c>
      <c r="AF200" s="2">
        <f t="shared" si="56"/>
        <v>-1</v>
      </c>
      <c r="AG200" s="2">
        <f t="shared" si="56"/>
        <v>0</v>
      </c>
      <c r="AH200" s="2">
        <f t="shared" si="56"/>
        <v>-5699.630000000001</v>
      </c>
      <c r="AI200" s="2">
        <f t="shared" si="56"/>
        <v>-677.22</v>
      </c>
      <c r="AJ200" s="29">
        <f t="shared" si="54"/>
        <v>0</v>
      </c>
      <c r="AK200" s="31">
        <f t="shared" si="54"/>
        <v>-120</v>
      </c>
      <c r="AL200" s="31">
        <f t="shared" si="54"/>
        <v>-6376.8500000000058</v>
      </c>
      <c r="AM200" s="38">
        <f t="shared" si="57"/>
        <v>-0.19009584664536741</v>
      </c>
      <c r="AN200" s="38">
        <f t="shared" si="57"/>
        <v>-0.33333333333333331</v>
      </c>
      <c r="AO200" s="38" t="str">
        <f t="shared" si="57"/>
        <v/>
      </c>
      <c r="AP200" s="38">
        <f t="shared" si="57"/>
        <v>-0.16068177474110232</v>
      </c>
      <c r="AQ200" s="38">
        <f t="shared" si="57"/>
        <v>-0.87365189122245734</v>
      </c>
      <c r="AR200" s="39" t="str">
        <f t="shared" si="55"/>
        <v/>
      </c>
      <c r="AS200" s="40">
        <f t="shared" si="55"/>
        <v>-0.19077901430842609</v>
      </c>
      <c r="AT200" s="40">
        <f t="shared" si="55"/>
        <v>-0.17592911906463224</v>
      </c>
      <c r="AU200" s="119">
        <f t="shared" ref="AU200:AU263" si="62">IFERROR(K200/H200,0)</f>
        <v>58.72171597633136</v>
      </c>
      <c r="AV200" s="120">
        <f t="shared" si="59"/>
        <v>56.663801916932911</v>
      </c>
      <c r="AW200" s="121">
        <f t="shared" si="60"/>
        <v>2.0579140593984491</v>
      </c>
      <c r="AX200" s="119">
        <f t="shared" si="61"/>
        <v>48.97</v>
      </c>
      <c r="AY200" s="120">
        <f t="shared" si="58"/>
        <v>258.38666666666666</v>
      </c>
      <c r="AZ200" s="121">
        <f t="shared" si="51"/>
        <v>-209.41666666666666</v>
      </c>
    </row>
    <row r="201" spans="1:52" x14ac:dyDescent="0.2">
      <c r="A201" t="s">
        <v>46</v>
      </c>
      <c r="B201" t="s">
        <v>46</v>
      </c>
      <c r="C201" t="s">
        <v>92</v>
      </c>
      <c r="D201" t="s">
        <v>92</v>
      </c>
      <c r="E201" t="s">
        <v>88</v>
      </c>
      <c r="F201" s="4">
        <f t="shared" si="52"/>
        <v>46206</v>
      </c>
      <c r="G201" t="s">
        <v>40</v>
      </c>
      <c r="H201" s="28">
        <v>690</v>
      </c>
      <c r="I201" s="2">
        <v>4</v>
      </c>
      <c r="J201" s="2">
        <v>0</v>
      </c>
      <c r="K201" s="2">
        <v>40096.329999999994</v>
      </c>
      <c r="L201" s="2">
        <v>650.19000000000005</v>
      </c>
      <c r="M201" s="29">
        <v>0</v>
      </c>
      <c r="N201" s="31">
        <f t="shared" si="47"/>
        <v>694</v>
      </c>
      <c r="O201" s="30">
        <f t="shared" si="48"/>
        <v>40746.519999999997</v>
      </c>
      <c r="P201" t="s">
        <v>49</v>
      </c>
      <c r="Q201" t="s">
        <v>49</v>
      </c>
      <c r="R201" t="s">
        <v>92</v>
      </c>
      <c r="S201" t="s">
        <v>92</v>
      </c>
      <c r="T201" t="s">
        <v>88</v>
      </c>
      <c r="U201" s="4">
        <f t="shared" si="53"/>
        <v>45842</v>
      </c>
      <c r="V201" t="s">
        <v>40</v>
      </c>
      <c r="W201" s="28">
        <v>575</v>
      </c>
      <c r="X201" s="2">
        <v>1</v>
      </c>
      <c r="Y201" s="2">
        <v>0</v>
      </c>
      <c r="Z201" s="2">
        <v>27088.86</v>
      </c>
      <c r="AA201" s="2">
        <v>119.48</v>
      </c>
      <c r="AB201" s="29">
        <v>0</v>
      </c>
      <c r="AC201" s="31">
        <f t="shared" si="49"/>
        <v>576</v>
      </c>
      <c r="AD201" s="30">
        <f t="shared" si="50"/>
        <v>27208.34</v>
      </c>
      <c r="AE201" s="2">
        <f t="shared" si="56"/>
        <v>115</v>
      </c>
      <c r="AF201" s="2">
        <f t="shared" si="56"/>
        <v>3</v>
      </c>
      <c r="AG201" s="2">
        <f t="shared" si="56"/>
        <v>0</v>
      </c>
      <c r="AH201" s="2">
        <f t="shared" si="56"/>
        <v>13007.469999999994</v>
      </c>
      <c r="AI201" s="2">
        <f t="shared" si="56"/>
        <v>530.71</v>
      </c>
      <c r="AJ201" s="29">
        <f t="shared" si="54"/>
        <v>0</v>
      </c>
      <c r="AK201" s="31">
        <f t="shared" si="54"/>
        <v>118</v>
      </c>
      <c r="AL201" s="31">
        <f t="shared" si="54"/>
        <v>13538.179999999997</v>
      </c>
      <c r="AM201" s="38">
        <f t="shared" si="57"/>
        <v>0.2</v>
      </c>
      <c r="AN201" s="38">
        <f t="shared" si="57"/>
        <v>3</v>
      </c>
      <c r="AO201" s="38" t="str">
        <f t="shared" si="57"/>
        <v/>
      </c>
      <c r="AP201" s="38">
        <f t="shared" si="57"/>
        <v>0.48017782955798044</v>
      </c>
      <c r="AQ201" s="38">
        <f t="shared" si="57"/>
        <v>4.4418312688316037</v>
      </c>
      <c r="AR201" s="39" t="str">
        <f t="shared" si="55"/>
        <v/>
      </c>
      <c r="AS201" s="40">
        <f t="shared" si="55"/>
        <v>0.2048611111111111</v>
      </c>
      <c r="AT201" s="40">
        <f t="shared" si="55"/>
        <v>0.49757464071678009</v>
      </c>
      <c r="AU201" s="119">
        <f t="shared" si="62"/>
        <v>58.110623188405789</v>
      </c>
      <c r="AV201" s="120">
        <f t="shared" si="59"/>
        <v>47.111060869565222</v>
      </c>
      <c r="AW201" s="121">
        <f t="shared" si="60"/>
        <v>10.999562318840567</v>
      </c>
      <c r="AX201" s="119">
        <f t="shared" si="61"/>
        <v>162.54750000000001</v>
      </c>
      <c r="AY201" s="120">
        <f t="shared" si="58"/>
        <v>119.48</v>
      </c>
      <c r="AZ201" s="121">
        <f t="shared" si="51"/>
        <v>43.06750000000001</v>
      </c>
    </row>
    <row r="202" spans="1:52" ht="13.5" thickBot="1" x14ac:dyDescent="0.25">
      <c r="A202" t="s">
        <v>46</v>
      </c>
      <c r="B202" t="s">
        <v>46</v>
      </c>
      <c r="C202" t="s">
        <v>92</v>
      </c>
      <c r="D202" t="s">
        <v>92</v>
      </c>
      <c r="E202" t="s">
        <v>88</v>
      </c>
      <c r="F202" s="59">
        <f t="shared" si="52"/>
        <v>46207</v>
      </c>
      <c r="G202" s="42" t="s">
        <v>41</v>
      </c>
      <c r="H202" s="43">
        <v>511</v>
      </c>
      <c r="I202" s="44">
        <v>0</v>
      </c>
      <c r="J202" s="44">
        <v>0</v>
      </c>
      <c r="K202" s="44">
        <v>25029.96</v>
      </c>
      <c r="L202" s="44">
        <v>0</v>
      </c>
      <c r="M202" s="45">
        <v>0</v>
      </c>
      <c r="N202" s="47">
        <f t="shared" si="47"/>
        <v>511</v>
      </c>
      <c r="O202" s="46">
        <f t="shared" si="48"/>
        <v>25029.96</v>
      </c>
      <c r="P202" t="s">
        <v>49</v>
      </c>
      <c r="Q202" t="s">
        <v>49</v>
      </c>
      <c r="R202" t="s">
        <v>92</v>
      </c>
      <c r="S202" t="s">
        <v>92</v>
      </c>
      <c r="T202" t="s">
        <v>88</v>
      </c>
      <c r="U202" s="59">
        <f t="shared" si="53"/>
        <v>45843</v>
      </c>
      <c r="V202" s="42" t="s">
        <v>41</v>
      </c>
      <c r="W202" s="43">
        <v>315</v>
      </c>
      <c r="X202" s="44">
        <v>0</v>
      </c>
      <c r="Y202" s="44">
        <v>0</v>
      </c>
      <c r="Z202" s="44">
        <v>15479.050000000001</v>
      </c>
      <c r="AA202" s="44">
        <v>0</v>
      </c>
      <c r="AB202" s="45">
        <v>0</v>
      </c>
      <c r="AC202" s="47">
        <f t="shared" si="49"/>
        <v>315</v>
      </c>
      <c r="AD202" s="46">
        <f t="shared" si="50"/>
        <v>15479.050000000001</v>
      </c>
      <c r="AE202" s="44">
        <f t="shared" si="56"/>
        <v>196</v>
      </c>
      <c r="AF202" s="44">
        <f t="shared" si="56"/>
        <v>0</v>
      </c>
      <c r="AG202" s="44">
        <f t="shared" si="56"/>
        <v>0</v>
      </c>
      <c r="AH202" s="44">
        <f t="shared" si="56"/>
        <v>9550.909999999998</v>
      </c>
      <c r="AI202" s="44">
        <f t="shared" si="56"/>
        <v>0</v>
      </c>
      <c r="AJ202" s="45">
        <f t="shared" si="54"/>
        <v>0</v>
      </c>
      <c r="AK202" s="47">
        <f t="shared" si="54"/>
        <v>196</v>
      </c>
      <c r="AL202" s="47">
        <f t="shared" si="54"/>
        <v>9550.909999999998</v>
      </c>
      <c r="AM202" s="56">
        <f t="shared" si="57"/>
        <v>0.62222222222222223</v>
      </c>
      <c r="AN202" s="56" t="str">
        <f t="shared" si="57"/>
        <v/>
      </c>
      <c r="AO202" s="56" t="str">
        <f t="shared" si="57"/>
        <v/>
      </c>
      <c r="AP202" s="56">
        <f t="shared" si="57"/>
        <v>0.61702171644900672</v>
      </c>
      <c r="AQ202" s="56" t="str">
        <f t="shared" si="57"/>
        <v/>
      </c>
      <c r="AR202" s="57" t="str">
        <f t="shared" si="55"/>
        <v/>
      </c>
      <c r="AS202" s="58">
        <f t="shared" si="55"/>
        <v>0.62222222222222223</v>
      </c>
      <c r="AT202" s="58">
        <f t="shared" si="55"/>
        <v>0.61702171644900672</v>
      </c>
      <c r="AU202" s="119">
        <f t="shared" si="62"/>
        <v>48.982309197651659</v>
      </c>
      <c r="AV202" s="120">
        <f t="shared" si="59"/>
        <v>49.13984126984127</v>
      </c>
      <c r="AW202" s="121">
        <f t="shared" si="60"/>
        <v>-0.15753207218961052</v>
      </c>
      <c r="AX202" s="119">
        <f t="shared" si="61"/>
        <v>0</v>
      </c>
      <c r="AY202" s="120">
        <f t="shared" si="58"/>
        <v>0</v>
      </c>
      <c r="AZ202" s="121">
        <f t="shared" si="51"/>
        <v>0</v>
      </c>
    </row>
    <row r="203" spans="1:52" x14ac:dyDescent="0.2">
      <c r="A203" t="s">
        <v>46</v>
      </c>
      <c r="B203" t="s">
        <v>46</v>
      </c>
      <c r="C203" t="s">
        <v>92</v>
      </c>
      <c r="D203" t="s">
        <v>92</v>
      </c>
      <c r="E203" t="s">
        <v>89</v>
      </c>
      <c r="F203" s="4">
        <f t="shared" si="52"/>
        <v>46208</v>
      </c>
      <c r="G203" t="s">
        <v>35</v>
      </c>
      <c r="H203" s="28">
        <v>186</v>
      </c>
      <c r="I203" s="2">
        <v>0</v>
      </c>
      <c r="J203" s="2">
        <v>0</v>
      </c>
      <c r="K203" s="2">
        <v>8451.33</v>
      </c>
      <c r="L203" s="2">
        <v>0</v>
      </c>
      <c r="M203" s="29">
        <v>0</v>
      </c>
      <c r="N203" s="31">
        <f t="shared" si="47"/>
        <v>186</v>
      </c>
      <c r="O203" s="30">
        <f t="shared" si="48"/>
        <v>8451.33</v>
      </c>
      <c r="P203" t="s">
        <v>49</v>
      </c>
      <c r="Q203" t="s">
        <v>49</v>
      </c>
      <c r="R203" t="s">
        <v>92</v>
      </c>
      <c r="S203" t="s">
        <v>92</v>
      </c>
      <c r="T203" t="s">
        <v>89</v>
      </c>
      <c r="U203" s="4">
        <f t="shared" si="53"/>
        <v>45844</v>
      </c>
      <c r="V203" t="s">
        <v>35</v>
      </c>
      <c r="W203" s="28">
        <v>195</v>
      </c>
      <c r="X203" s="2">
        <v>0</v>
      </c>
      <c r="Y203" s="2">
        <v>0</v>
      </c>
      <c r="Z203" s="2">
        <v>9284.18</v>
      </c>
      <c r="AA203" s="2">
        <v>0</v>
      </c>
      <c r="AB203" s="29">
        <v>0</v>
      </c>
      <c r="AC203" s="31">
        <f t="shared" si="49"/>
        <v>195</v>
      </c>
      <c r="AD203" s="30">
        <f t="shared" si="50"/>
        <v>9284.18</v>
      </c>
      <c r="AE203" s="2">
        <f t="shared" si="56"/>
        <v>-9</v>
      </c>
      <c r="AF203" s="2">
        <f t="shared" si="56"/>
        <v>0</v>
      </c>
      <c r="AG203" s="2">
        <f t="shared" si="56"/>
        <v>0</v>
      </c>
      <c r="AH203" s="2">
        <f t="shared" si="56"/>
        <v>-832.85000000000036</v>
      </c>
      <c r="AI203" s="2">
        <f t="shared" si="56"/>
        <v>0</v>
      </c>
      <c r="AJ203" s="29">
        <f t="shared" si="54"/>
        <v>0</v>
      </c>
      <c r="AK203" s="31">
        <f t="shared" si="54"/>
        <v>-9</v>
      </c>
      <c r="AL203" s="31">
        <f t="shared" si="54"/>
        <v>-832.85000000000036</v>
      </c>
      <c r="AM203" s="38">
        <f t="shared" si="57"/>
        <v>-4.6153846153846156E-2</v>
      </c>
      <c r="AN203" s="38" t="str">
        <f t="shared" si="57"/>
        <v/>
      </c>
      <c r="AO203" s="38" t="str">
        <f t="shared" si="57"/>
        <v/>
      </c>
      <c r="AP203" s="38">
        <f t="shared" si="57"/>
        <v>-8.9706360712523928E-2</v>
      </c>
      <c r="AQ203" s="38" t="str">
        <f t="shared" si="57"/>
        <v/>
      </c>
      <c r="AR203" s="39" t="str">
        <f t="shared" si="55"/>
        <v/>
      </c>
      <c r="AS203" s="40">
        <f t="shared" si="55"/>
        <v>-4.6153846153846156E-2</v>
      </c>
      <c r="AT203" s="40">
        <f t="shared" si="55"/>
        <v>-8.9706360712523928E-2</v>
      </c>
      <c r="AU203" s="119">
        <f t="shared" si="62"/>
        <v>45.437258064516129</v>
      </c>
      <c r="AV203" s="120">
        <f t="shared" si="59"/>
        <v>47.611179487179491</v>
      </c>
      <c r="AW203" s="121">
        <f t="shared" si="60"/>
        <v>-2.1739214226633621</v>
      </c>
      <c r="AX203" s="119">
        <f t="shared" si="61"/>
        <v>0</v>
      </c>
      <c r="AY203" s="120">
        <f t="shared" si="58"/>
        <v>0</v>
      </c>
      <c r="AZ203" s="121">
        <f t="shared" si="51"/>
        <v>0</v>
      </c>
    </row>
    <row r="204" spans="1:52" x14ac:dyDescent="0.2">
      <c r="A204" t="s">
        <v>46</v>
      </c>
      <c r="B204" t="s">
        <v>46</v>
      </c>
      <c r="C204" t="s">
        <v>92</v>
      </c>
      <c r="D204" t="s">
        <v>92</v>
      </c>
      <c r="E204" t="s">
        <v>89</v>
      </c>
      <c r="F204" s="4">
        <f t="shared" si="52"/>
        <v>46209</v>
      </c>
      <c r="G204" t="s">
        <v>36</v>
      </c>
      <c r="H204" s="28">
        <v>209</v>
      </c>
      <c r="I204" s="2">
        <v>1</v>
      </c>
      <c r="J204" s="2">
        <v>0</v>
      </c>
      <c r="K204" s="2">
        <v>10846.2</v>
      </c>
      <c r="L204" s="2">
        <v>615.16999999999996</v>
      </c>
      <c r="M204" s="29">
        <v>0</v>
      </c>
      <c r="N204" s="31">
        <f t="shared" si="47"/>
        <v>210</v>
      </c>
      <c r="O204" s="30">
        <f t="shared" si="48"/>
        <v>11461.37</v>
      </c>
      <c r="P204" t="s">
        <v>49</v>
      </c>
      <c r="Q204" t="s">
        <v>49</v>
      </c>
      <c r="R204" t="s">
        <v>92</v>
      </c>
      <c r="S204" t="s">
        <v>92</v>
      </c>
      <c r="T204" t="s">
        <v>89</v>
      </c>
      <c r="U204" s="4">
        <f t="shared" si="53"/>
        <v>45845</v>
      </c>
      <c r="V204" t="s">
        <v>36</v>
      </c>
      <c r="W204" s="28">
        <v>189</v>
      </c>
      <c r="X204" s="2">
        <v>2</v>
      </c>
      <c r="Y204" s="2">
        <v>0</v>
      </c>
      <c r="Z204" s="2">
        <v>10994.14</v>
      </c>
      <c r="AA204" s="2">
        <v>1227.58</v>
      </c>
      <c r="AB204" s="29">
        <v>0</v>
      </c>
      <c r="AC204" s="31">
        <f t="shared" si="49"/>
        <v>191</v>
      </c>
      <c r="AD204" s="30">
        <f t="shared" si="50"/>
        <v>12221.72</v>
      </c>
      <c r="AE204" s="2">
        <f t="shared" si="56"/>
        <v>20</v>
      </c>
      <c r="AF204" s="2">
        <f t="shared" si="56"/>
        <v>-1</v>
      </c>
      <c r="AG204" s="2">
        <f t="shared" si="56"/>
        <v>0</v>
      </c>
      <c r="AH204" s="2">
        <f t="shared" si="56"/>
        <v>-147.93999999999869</v>
      </c>
      <c r="AI204" s="2">
        <f t="shared" si="56"/>
        <v>-612.41</v>
      </c>
      <c r="AJ204" s="29">
        <f t="shared" si="54"/>
        <v>0</v>
      </c>
      <c r="AK204" s="31">
        <f t="shared" si="54"/>
        <v>19</v>
      </c>
      <c r="AL204" s="31">
        <f t="shared" si="54"/>
        <v>-760.34999999999854</v>
      </c>
      <c r="AM204" s="38">
        <f t="shared" si="57"/>
        <v>0.10582010582010581</v>
      </c>
      <c r="AN204" s="38">
        <f t="shared" si="57"/>
        <v>-0.5</v>
      </c>
      <c r="AO204" s="38" t="str">
        <f t="shared" si="57"/>
        <v/>
      </c>
      <c r="AP204" s="38">
        <f t="shared" si="57"/>
        <v>-1.3456259425475636E-2</v>
      </c>
      <c r="AQ204" s="38">
        <f t="shared" si="57"/>
        <v>-0.49887583701265903</v>
      </c>
      <c r="AR204" s="39" t="str">
        <f t="shared" si="55"/>
        <v/>
      </c>
      <c r="AS204" s="40">
        <f t="shared" si="55"/>
        <v>9.947643979057591E-2</v>
      </c>
      <c r="AT204" s="40">
        <f t="shared" si="55"/>
        <v>-6.2213010934631018E-2</v>
      </c>
      <c r="AU204" s="119">
        <f t="shared" si="62"/>
        <v>51.895693779904313</v>
      </c>
      <c r="AV204" s="120">
        <f t="shared" si="59"/>
        <v>58.17005291005291</v>
      </c>
      <c r="AW204" s="121">
        <f t="shared" si="60"/>
        <v>-6.2743591301485964</v>
      </c>
      <c r="AX204" s="119">
        <f t="shared" si="61"/>
        <v>615.16999999999996</v>
      </c>
      <c r="AY204" s="120">
        <f t="shared" si="58"/>
        <v>613.79</v>
      </c>
      <c r="AZ204" s="121">
        <f t="shared" si="51"/>
        <v>1.3799999999999955</v>
      </c>
    </row>
    <row r="205" spans="1:52" x14ac:dyDescent="0.2">
      <c r="A205" t="s">
        <v>46</v>
      </c>
      <c r="B205" t="s">
        <v>46</v>
      </c>
      <c r="C205" t="s">
        <v>92</v>
      </c>
      <c r="D205" t="s">
        <v>92</v>
      </c>
      <c r="E205" t="s">
        <v>89</v>
      </c>
      <c r="F205" s="4">
        <f t="shared" si="52"/>
        <v>46210</v>
      </c>
      <c r="G205" t="s">
        <v>37</v>
      </c>
      <c r="H205" s="28">
        <v>174</v>
      </c>
      <c r="I205" s="2">
        <v>0</v>
      </c>
      <c r="J205" s="2">
        <v>0</v>
      </c>
      <c r="K205" s="2">
        <v>8238.86</v>
      </c>
      <c r="L205" s="2">
        <v>0</v>
      </c>
      <c r="M205" s="29">
        <v>0</v>
      </c>
      <c r="N205" s="31">
        <f t="shared" si="47"/>
        <v>174</v>
      </c>
      <c r="O205" s="30">
        <f t="shared" si="48"/>
        <v>8238.86</v>
      </c>
      <c r="P205" t="s">
        <v>49</v>
      </c>
      <c r="Q205" t="s">
        <v>49</v>
      </c>
      <c r="R205" t="s">
        <v>92</v>
      </c>
      <c r="S205" t="s">
        <v>92</v>
      </c>
      <c r="T205" t="s">
        <v>89</v>
      </c>
      <c r="U205" s="4">
        <f t="shared" si="53"/>
        <v>45846</v>
      </c>
      <c r="V205" t="s">
        <v>37</v>
      </c>
      <c r="W205" s="28">
        <v>163</v>
      </c>
      <c r="X205" s="2">
        <v>4</v>
      </c>
      <c r="Y205" s="2">
        <v>0</v>
      </c>
      <c r="Z205" s="2">
        <v>9476.26</v>
      </c>
      <c r="AA205" s="2">
        <v>691.42000000000007</v>
      </c>
      <c r="AB205" s="29">
        <v>0</v>
      </c>
      <c r="AC205" s="31">
        <f t="shared" si="49"/>
        <v>167</v>
      </c>
      <c r="AD205" s="30">
        <f t="shared" si="50"/>
        <v>10167.68</v>
      </c>
      <c r="AE205" s="2">
        <f t="shared" si="56"/>
        <v>11</v>
      </c>
      <c r="AF205" s="2">
        <f t="shared" si="56"/>
        <v>-4</v>
      </c>
      <c r="AG205" s="2">
        <f t="shared" si="56"/>
        <v>0</v>
      </c>
      <c r="AH205" s="2">
        <f t="shared" si="56"/>
        <v>-1237.3999999999996</v>
      </c>
      <c r="AI205" s="2">
        <f t="shared" si="56"/>
        <v>-691.42000000000007</v>
      </c>
      <c r="AJ205" s="29">
        <f t="shared" si="54"/>
        <v>0</v>
      </c>
      <c r="AK205" s="31">
        <f t="shared" si="54"/>
        <v>7</v>
      </c>
      <c r="AL205" s="31">
        <f t="shared" si="54"/>
        <v>-1928.8199999999997</v>
      </c>
      <c r="AM205" s="38">
        <f t="shared" si="57"/>
        <v>6.7484662576687116E-2</v>
      </c>
      <c r="AN205" s="38">
        <f t="shared" si="57"/>
        <v>-1</v>
      </c>
      <c r="AO205" s="38" t="str">
        <f t="shared" si="57"/>
        <v/>
      </c>
      <c r="AP205" s="38">
        <f t="shared" si="57"/>
        <v>-0.1305789414811328</v>
      </c>
      <c r="AQ205" s="38">
        <f t="shared" si="57"/>
        <v>-1</v>
      </c>
      <c r="AR205" s="39" t="str">
        <f t="shared" si="55"/>
        <v/>
      </c>
      <c r="AS205" s="40">
        <f t="shared" si="55"/>
        <v>4.1916167664670656E-2</v>
      </c>
      <c r="AT205" s="40">
        <f t="shared" si="55"/>
        <v>-0.18970109208787056</v>
      </c>
      <c r="AU205" s="119">
        <f t="shared" si="62"/>
        <v>47.34977011494253</v>
      </c>
      <c r="AV205" s="120">
        <f t="shared" si="59"/>
        <v>58.136564417177915</v>
      </c>
      <c r="AW205" s="121">
        <f t="shared" si="60"/>
        <v>-10.786794302235386</v>
      </c>
      <c r="AX205" s="119">
        <f t="shared" si="61"/>
        <v>0</v>
      </c>
      <c r="AY205" s="120">
        <f t="shared" si="58"/>
        <v>172.85500000000002</v>
      </c>
      <c r="AZ205" s="121">
        <f t="shared" si="51"/>
        <v>-172.85500000000002</v>
      </c>
    </row>
    <row r="206" spans="1:52" x14ac:dyDescent="0.2">
      <c r="A206" t="s">
        <v>46</v>
      </c>
      <c r="B206" t="s">
        <v>46</v>
      </c>
      <c r="C206" t="s">
        <v>92</v>
      </c>
      <c r="D206" t="s">
        <v>92</v>
      </c>
      <c r="E206" t="s">
        <v>89</v>
      </c>
      <c r="F206" s="4">
        <f t="shared" si="52"/>
        <v>46211</v>
      </c>
      <c r="G206" t="s">
        <v>38</v>
      </c>
      <c r="H206" s="28">
        <v>196</v>
      </c>
      <c r="I206" s="2">
        <v>3</v>
      </c>
      <c r="J206" s="2">
        <v>1</v>
      </c>
      <c r="K206" s="2">
        <v>10514.439999999999</v>
      </c>
      <c r="L206" s="2">
        <v>285.32</v>
      </c>
      <c r="M206" s="29">
        <v>94.93</v>
      </c>
      <c r="N206" s="31">
        <f t="shared" si="47"/>
        <v>200</v>
      </c>
      <c r="O206" s="30">
        <f t="shared" si="48"/>
        <v>10894.689999999999</v>
      </c>
      <c r="P206" t="s">
        <v>49</v>
      </c>
      <c r="Q206" t="s">
        <v>49</v>
      </c>
      <c r="R206" t="s">
        <v>92</v>
      </c>
      <c r="S206" t="s">
        <v>92</v>
      </c>
      <c r="T206" t="s">
        <v>89</v>
      </c>
      <c r="U206" s="4">
        <f t="shared" si="53"/>
        <v>45847</v>
      </c>
      <c r="V206" t="s">
        <v>38</v>
      </c>
      <c r="W206" s="28">
        <v>206</v>
      </c>
      <c r="X206" s="2">
        <v>1</v>
      </c>
      <c r="Y206" s="2">
        <v>0</v>
      </c>
      <c r="Z206" s="2">
        <v>10715.640000000001</v>
      </c>
      <c r="AA206" s="2">
        <v>184.86</v>
      </c>
      <c r="AB206" s="29">
        <v>0</v>
      </c>
      <c r="AC206" s="31">
        <f t="shared" si="49"/>
        <v>207</v>
      </c>
      <c r="AD206" s="30">
        <f t="shared" si="50"/>
        <v>10900.500000000002</v>
      </c>
      <c r="AE206" s="2">
        <f t="shared" si="56"/>
        <v>-10</v>
      </c>
      <c r="AF206" s="2">
        <f t="shared" si="56"/>
        <v>2</v>
      </c>
      <c r="AG206" s="2">
        <f t="shared" si="56"/>
        <v>1</v>
      </c>
      <c r="AH206" s="2">
        <f t="shared" si="56"/>
        <v>-201.20000000000255</v>
      </c>
      <c r="AI206" s="2">
        <f t="shared" si="56"/>
        <v>100.45999999999998</v>
      </c>
      <c r="AJ206" s="29">
        <f t="shared" si="54"/>
        <v>94.93</v>
      </c>
      <c r="AK206" s="31">
        <f t="shared" si="54"/>
        <v>-7</v>
      </c>
      <c r="AL206" s="31">
        <f t="shared" si="54"/>
        <v>-5.8100000000031287</v>
      </c>
      <c r="AM206" s="38">
        <f t="shared" si="57"/>
        <v>-4.8543689320388349E-2</v>
      </c>
      <c r="AN206" s="38">
        <f t="shared" si="57"/>
        <v>2</v>
      </c>
      <c r="AO206" s="38" t="str">
        <f t="shared" si="57"/>
        <v/>
      </c>
      <c r="AP206" s="38">
        <f t="shared" si="57"/>
        <v>-1.8776293343188324E-2</v>
      </c>
      <c r="AQ206" s="38">
        <f t="shared" si="57"/>
        <v>0.54343827761549268</v>
      </c>
      <c r="AR206" s="39" t="str">
        <f t="shared" si="55"/>
        <v/>
      </c>
      <c r="AS206" s="40">
        <f t="shared" si="55"/>
        <v>-3.3816425120772944E-2</v>
      </c>
      <c r="AT206" s="40">
        <f t="shared" si="55"/>
        <v>-5.3300307325380742E-4</v>
      </c>
      <c r="AU206" s="119">
        <f t="shared" si="62"/>
        <v>53.645102040816319</v>
      </c>
      <c r="AV206" s="120">
        <f t="shared" si="59"/>
        <v>52.01766990291263</v>
      </c>
      <c r="AW206" s="121">
        <f t="shared" si="60"/>
        <v>1.6274321379036891</v>
      </c>
      <c r="AX206" s="119">
        <f t="shared" si="61"/>
        <v>95.0625</v>
      </c>
      <c r="AY206" s="120">
        <f t="shared" si="58"/>
        <v>184.86</v>
      </c>
      <c r="AZ206" s="121">
        <f t="shared" si="51"/>
        <v>-89.797500000000014</v>
      </c>
    </row>
    <row r="207" spans="1:52" x14ac:dyDescent="0.2">
      <c r="A207" t="s">
        <v>46</v>
      </c>
      <c r="B207" t="s">
        <v>46</v>
      </c>
      <c r="C207" t="s">
        <v>92</v>
      </c>
      <c r="D207" t="s">
        <v>92</v>
      </c>
      <c r="E207" t="s">
        <v>89</v>
      </c>
      <c r="F207" s="4">
        <f t="shared" si="52"/>
        <v>46212</v>
      </c>
      <c r="G207" t="s">
        <v>39</v>
      </c>
      <c r="H207" s="28">
        <v>268</v>
      </c>
      <c r="I207" s="2">
        <v>2</v>
      </c>
      <c r="J207" s="2">
        <v>0</v>
      </c>
      <c r="K207" s="2">
        <v>15868.64</v>
      </c>
      <c r="L207" s="2">
        <v>19.990000000000009</v>
      </c>
      <c r="M207" s="29">
        <v>0</v>
      </c>
      <c r="N207" s="31">
        <f t="shared" ref="N207:N270" si="63">SUM(H207:J207)</f>
        <v>270</v>
      </c>
      <c r="O207" s="30">
        <f t="shared" ref="O207:O270" si="64">SUM(K207:M207)</f>
        <v>15888.63</v>
      </c>
      <c r="P207" t="s">
        <v>49</v>
      </c>
      <c r="Q207" t="s">
        <v>49</v>
      </c>
      <c r="R207" t="s">
        <v>92</v>
      </c>
      <c r="S207" t="s">
        <v>92</v>
      </c>
      <c r="T207" t="s">
        <v>89</v>
      </c>
      <c r="U207" s="4">
        <f t="shared" si="53"/>
        <v>45848</v>
      </c>
      <c r="V207" t="s">
        <v>39</v>
      </c>
      <c r="W207" s="28">
        <v>238</v>
      </c>
      <c r="X207" s="2">
        <v>0</v>
      </c>
      <c r="Y207" s="2">
        <v>0</v>
      </c>
      <c r="Z207" s="2">
        <v>14490.34</v>
      </c>
      <c r="AA207" s="2">
        <v>0</v>
      </c>
      <c r="AB207" s="29">
        <v>0</v>
      </c>
      <c r="AC207" s="31">
        <f t="shared" ref="AC207:AC270" si="65">SUM(W207:Y207)</f>
        <v>238</v>
      </c>
      <c r="AD207" s="30">
        <f t="shared" ref="AD207:AD270" si="66">SUM(Z207:AB207)</f>
        <v>14490.34</v>
      </c>
      <c r="AE207" s="2">
        <f t="shared" ref="AE207:AL240" si="67">+H207-W207</f>
        <v>30</v>
      </c>
      <c r="AF207" s="2">
        <f t="shared" si="67"/>
        <v>2</v>
      </c>
      <c r="AG207" s="2">
        <f t="shared" si="67"/>
        <v>0</v>
      </c>
      <c r="AH207" s="2">
        <f t="shared" si="67"/>
        <v>1378.2999999999993</v>
      </c>
      <c r="AI207" s="2">
        <f t="shared" si="67"/>
        <v>19.990000000000009</v>
      </c>
      <c r="AJ207" s="29">
        <f t="shared" si="54"/>
        <v>0</v>
      </c>
      <c r="AK207" s="31">
        <f t="shared" si="54"/>
        <v>32</v>
      </c>
      <c r="AL207" s="31">
        <f t="shared" si="54"/>
        <v>1398.2899999999991</v>
      </c>
      <c r="AM207" s="38">
        <f t="shared" ref="AM207:AT240" si="68">IFERROR(AE207/W207,"")</f>
        <v>0.12605042016806722</v>
      </c>
      <c r="AN207" s="38" t="str">
        <f t="shared" si="68"/>
        <v/>
      </c>
      <c r="AO207" s="38" t="str">
        <f t="shared" si="68"/>
        <v/>
      </c>
      <c r="AP207" s="38">
        <f t="shared" si="68"/>
        <v>9.5118541041825058E-2</v>
      </c>
      <c r="AQ207" s="38" t="str">
        <f t="shared" si="68"/>
        <v/>
      </c>
      <c r="AR207" s="39" t="str">
        <f t="shared" si="55"/>
        <v/>
      </c>
      <c r="AS207" s="40">
        <f t="shared" si="55"/>
        <v>0.13445378151260504</v>
      </c>
      <c r="AT207" s="40">
        <f t="shared" si="55"/>
        <v>9.6498080790374766E-2</v>
      </c>
      <c r="AU207" s="119">
        <f t="shared" si="62"/>
        <v>59.211343283582089</v>
      </c>
      <c r="AV207" s="120">
        <f t="shared" si="59"/>
        <v>60.88378151260504</v>
      </c>
      <c r="AW207" s="121">
        <f t="shared" si="60"/>
        <v>-1.6724382290229514</v>
      </c>
      <c r="AX207" s="119">
        <f t="shared" si="61"/>
        <v>9.9950000000000045</v>
      </c>
      <c r="AY207" s="120">
        <f t="shared" si="58"/>
        <v>0</v>
      </c>
      <c r="AZ207" s="121">
        <f t="shared" ref="AZ207:AZ270" si="69">+AX207-AY207</f>
        <v>9.9950000000000045</v>
      </c>
    </row>
    <row r="208" spans="1:52" x14ac:dyDescent="0.2">
      <c r="A208" t="s">
        <v>46</v>
      </c>
      <c r="B208" t="s">
        <v>46</v>
      </c>
      <c r="C208" t="s">
        <v>92</v>
      </c>
      <c r="D208" t="s">
        <v>92</v>
      </c>
      <c r="E208" t="s">
        <v>89</v>
      </c>
      <c r="F208" s="4">
        <f t="shared" ref="F208:F271" si="70">+F207+1</f>
        <v>46213</v>
      </c>
      <c r="G208" t="s">
        <v>40</v>
      </c>
      <c r="H208" s="28">
        <v>416</v>
      </c>
      <c r="I208" s="2">
        <v>1</v>
      </c>
      <c r="J208" s="2">
        <v>0</v>
      </c>
      <c r="K208" s="2">
        <v>21454.51</v>
      </c>
      <c r="L208" s="2">
        <v>46.42</v>
      </c>
      <c r="M208" s="29">
        <v>0</v>
      </c>
      <c r="N208" s="31">
        <f t="shared" si="63"/>
        <v>417</v>
      </c>
      <c r="O208" s="30">
        <f t="shared" si="64"/>
        <v>21500.929999999997</v>
      </c>
      <c r="P208" t="s">
        <v>49</v>
      </c>
      <c r="Q208" t="s">
        <v>49</v>
      </c>
      <c r="R208" t="s">
        <v>92</v>
      </c>
      <c r="S208" t="s">
        <v>92</v>
      </c>
      <c r="T208" t="s">
        <v>89</v>
      </c>
      <c r="U208" s="4">
        <f t="shared" ref="U208:U271" si="71">+U207+1</f>
        <v>45849</v>
      </c>
      <c r="V208" t="s">
        <v>40</v>
      </c>
      <c r="W208" s="28">
        <v>394</v>
      </c>
      <c r="X208" s="2">
        <v>4</v>
      </c>
      <c r="Y208" s="2">
        <v>0</v>
      </c>
      <c r="Z208" s="2">
        <v>19983.41</v>
      </c>
      <c r="AA208" s="2">
        <v>856.48</v>
      </c>
      <c r="AB208" s="29">
        <v>0</v>
      </c>
      <c r="AC208" s="31">
        <f t="shared" si="65"/>
        <v>398</v>
      </c>
      <c r="AD208" s="30">
        <f t="shared" si="66"/>
        <v>20839.89</v>
      </c>
      <c r="AE208" s="2">
        <f t="shared" si="67"/>
        <v>22</v>
      </c>
      <c r="AF208" s="2">
        <f t="shared" si="67"/>
        <v>-3</v>
      </c>
      <c r="AG208" s="2">
        <f t="shared" si="67"/>
        <v>0</v>
      </c>
      <c r="AH208" s="2">
        <f t="shared" si="67"/>
        <v>1471.0999999999985</v>
      </c>
      <c r="AI208" s="2">
        <f t="shared" si="67"/>
        <v>-810.06000000000006</v>
      </c>
      <c r="AJ208" s="29">
        <f t="shared" si="54"/>
        <v>0</v>
      </c>
      <c r="AK208" s="31">
        <f t="shared" si="54"/>
        <v>19</v>
      </c>
      <c r="AL208" s="31">
        <f t="shared" si="54"/>
        <v>661.03999999999724</v>
      </c>
      <c r="AM208" s="38">
        <f t="shared" si="68"/>
        <v>5.5837563451776651E-2</v>
      </c>
      <c r="AN208" s="38">
        <f t="shared" si="68"/>
        <v>-0.75</v>
      </c>
      <c r="AO208" s="38" t="str">
        <f t="shared" si="68"/>
        <v/>
      </c>
      <c r="AP208" s="38">
        <f t="shared" si="68"/>
        <v>7.3616064525523855E-2</v>
      </c>
      <c r="AQ208" s="38">
        <f t="shared" si="68"/>
        <v>-0.94580141976461807</v>
      </c>
      <c r="AR208" s="39" t="str">
        <f t="shared" si="55"/>
        <v/>
      </c>
      <c r="AS208" s="40">
        <f t="shared" si="55"/>
        <v>4.7738693467336682E-2</v>
      </c>
      <c r="AT208" s="40">
        <f t="shared" si="55"/>
        <v>3.1719937101395319E-2</v>
      </c>
      <c r="AU208" s="119">
        <f t="shared" si="62"/>
        <v>51.573341346153839</v>
      </c>
      <c r="AV208" s="120">
        <f t="shared" si="59"/>
        <v>50.719314720812186</v>
      </c>
      <c r="AW208" s="121">
        <f t="shared" si="60"/>
        <v>0.8540266253416533</v>
      </c>
      <c r="AX208" s="119">
        <f t="shared" si="61"/>
        <v>46.42</v>
      </c>
      <c r="AY208" s="120">
        <f t="shared" si="58"/>
        <v>214.12</v>
      </c>
      <c r="AZ208" s="121">
        <f t="shared" si="69"/>
        <v>-167.7</v>
      </c>
    </row>
    <row r="209" spans="1:52" ht="13.5" thickBot="1" x14ac:dyDescent="0.25">
      <c r="A209" t="s">
        <v>46</v>
      </c>
      <c r="B209" t="s">
        <v>46</v>
      </c>
      <c r="C209" t="s">
        <v>92</v>
      </c>
      <c r="D209" t="s">
        <v>92</v>
      </c>
      <c r="E209" t="s">
        <v>89</v>
      </c>
      <c r="F209" s="59">
        <f t="shared" si="70"/>
        <v>46214</v>
      </c>
      <c r="G209" s="42" t="s">
        <v>41</v>
      </c>
      <c r="H209" s="43">
        <v>425</v>
      </c>
      <c r="I209" s="44">
        <v>2</v>
      </c>
      <c r="J209" s="44">
        <v>0</v>
      </c>
      <c r="K209" s="44">
        <v>21176.53</v>
      </c>
      <c r="L209" s="44">
        <v>1240.08</v>
      </c>
      <c r="M209" s="45">
        <v>0</v>
      </c>
      <c r="N209" s="47">
        <f t="shared" si="63"/>
        <v>427</v>
      </c>
      <c r="O209" s="46">
        <f t="shared" si="64"/>
        <v>22416.61</v>
      </c>
      <c r="P209" t="s">
        <v>49</v>
      </c>
      <c r="Q209" t="s">
        <v>49</v>
      </c>
      <c r="R209" t="s">
        <v>92</v>
      </c>
      <c r="S209" t="s">
        <v>92</v>
      </c>
      <c r="T209" t="s">
        <v>89</v>
      </c>
      <c r="U209" s="59">
        <f t="shared" si="71"/>
        <v>45850</v>
      </c>
      <c r="V209" s="42" t="s">
        <v>41</v>
      </c>
      <c r="W209" s="43">
        <v>391</v>
      </c>
      <c r="X209" s="44">
        <v>1</v>
      </c>
      <c r="Y209" s="44">
        <v>0</v>
      </c>
      <c r="Z209" s="44">
        <v>20623.11</v>
      </c>
      <c r="AA209" s="44">
        <v>519.98</v>
      </c>
      <c r="AB209" s="45">
        <v>0</v>
      </c>
      <c r="AC209" s="47">
        <f t="shared" si="65"/>
        <v>392</v>
      </c>
      <c r="AD209" s="46">
        <f t="shared" si="66"/>
        <v>21143.09</v>
      </c>
      <c r="AE209" s="44">
        <f t="shared" si="67"/>
        <v>34</v>
      </c>
      <c r="AF209" s="44">
        <f t="shared" si="67"/>
        <v>1</v>
      </c>
      <c r="AG209" s="44">
        <f t="shared" si="67"/>
        <v>0</v>
      </c>
      <c r="AH209" s="44">
        <f t="shared" si="67"/>
        <v>553.41999999999825</v>
      </c>
      <c r="AI209" s="44">
        <f t="shared" si="67"/>
        <v>720.09999999999991</v>
      </c>
      <c r="AJ209" s="45">
        <f t="shared" si="54"/>
        <v>0</v>
      </c>
      <c r="AK209" s="47">
        <f t="shared" si="54"/>
        <v>35</v>
      </c>
      <c r="AL209" s="47">
        <f t="shared" si="54"/>
        <v>1273.5200000000004</v>
      </c>
      <c r="AM209" s="56">
        <f t="shared" si="68"/>
        <v>8.6956521739130432E-2</v>
      </c>
      <c r="AN209" s="56">
        <f t="shared" si="68"/>
        <v>1</v>
      </c>
      <c r="AO209" s="56" t="str">
        <f t="shared" si="68"/>
        <v/>
      </c>
      <c r="AP209" s="56">
        <f t="shared" si="68"/>
        <v>2.6834943905162618E-2</v>
      </c>
      <c r="AQ209" s="56">
        <f t="shared" si="68"/>
        <v>1.3848609561906224</v>
      </c>
      <c r="AR209" s="57" t="str">
        <f t="shared" si="55"/>
        <v/>
      </c>
      <c r="AS209" s="58">
        <f t="shared" si="55"/>
        <v>8.9285714285714288E-2</v>
      </c>
      <c r="AT209" s="58">
        <f t="shared" si="55"/>
        <v>6.0233390672791938E-2</v>
      </c>
      <c r="AU209" s="122">
        <f t="shared" si="62"/>
        <v>49.827129411764702</v>
      </c>
      <c r="AV209" s="123">
        <f t="shared" si="59"/>
        <v>52.744526854219949</v>
      </c>
      <c r="AW209" s="124">
        <f t="shared" si="60"/>
        <v>-2.9173974424552469</v>
      </c>
      <c r="AX209" s="122">
        <f t="shared" si="61"/>
        <v>620.04</v>
      </c>
      <c r="AY209" s="123">
        <f t="shared" si="58"/>
        <v>519.98</v>
      </c>
      <c r="AZ209" s="124">
        <f t="shared" si="69"/>
        <v>100.05999999999995</v>
      </c>
    </row>
    <row r="210" spans="1:52" x14ac:dyDescent="0.2">
      <c r="A210" t="s">
        <v>46</v>
      </c>
      <c r="B210" t="s">
        <v>46</v>
      </c>
      <c r="C210" t="s">
        <v>92</v>
      </c>
      <c r="D210" t="s">
        <v>92</v>
      </c>
      <c r="E210" t="s">
        <v>90</v>
      </c>
      <c r="F210" s="4">
        <f t="shared" si="70"/>
        <v>46215</v>
      </c>
      <c r="G210" t="s">
        <v>35</v>
      </c>
      <c r="H210" s="28">
        <v>237</v>
      </c>
      <c r="I210" s="2">
        <v>0</v>
      </c>
      <c r="J210" s="2">
        <v>0</v>
      </c>
      <c r="K210" s="2">
        <v>10417.98</v>
      </c>
      <c r="L210" s="2">
        <v>0</v>
      </c>
      <c r="M210" s="29">
        <v>0</v>
      </c>
      <c r="N210" s="31">
        <f t="shared" si="63"/>
        <v>237</v>
      </c>
      <c r="O210" s="30">
        <f t="shared" si="64"/>
        <v>10417.98</v>
      </c>
      <c r="P210" t="s">
        <v>49</v>
      </c>
      <c r="Q210" t="s">
        <v>49</v>
      </c>
      <c r="R210" t="s">
        <v>92</v>
      </c>
      <c r="S210" t="s">
        <v>92</v>
      </c>
      <c r="T210" t="s">
        <v>90</v>
      </c>
      <c r="U210" s="4">
        <f t="shared" si="71"/>
        <v>45851</v>
      </c>
      <c r="V210" t="s">
        <v>35</v>
      </c>
      <c r="W210" s="28">
        <v>202</v>
      </c>
      <c r="X210" s="2">
        <v>0</v>
      </c>
      <c r="Y210" s="2">
        <v>0</v>
      </c>
      <c r="Z210" s="2">
        <v>9168.98</v>
      </c>
      <c r="AA210" s="2">
        <v>0</v>
      </c>
      <c r="AB210" s="29">
        <v>0</v>
      </c>
      <c r="AC210" s="31">
        <f t="shared" si="65"/>
        <v>202</v>
      </c>
      <c r="AD210" s="30">
        <f t="shared" si="66"/>
        <v>9168.98</v>
      </c>
      <c r="AE210" s="2">
        <f t="shared" si="67"/>
        <v>35</v>
      </c>
      <c r="AF210" s="2">
        <f t="shared" si="67"/>
        <v>0</v>
      </c>
      <c r="AG210" s="2">
        <f t="shared" si="67"/>
        <v>0</v>
      </c>
      <c r="AH210" s="2">
        <f t="shared" si="67"/>
        <v>1249</v>
      </c>
      <c r="AI210" s="2">
        <f t="shared" si="67"/>
        <v>0</v>
      </c>
      <c r="AJ210" s="29">
        <f t="shared" si="54"/>
        <v>0</v>
      </c>
      <c r="AK210" s="31">
        <f t="shared" si="54"/>
        <v>35</v>
      </c>
      <c r="AL210" s="31">
        <f t="shared" si="54"/>
        <v>1249</v>
      </c>
      <c r="AM210" s="38">
        <f t="shared" si="68"/>
        <v>0.17326732673267325</v>
      </c>
      <c r="AN210" s="38" t="str">
        <f t="shared" si="68"/>
        <v/>
      </c>
      <c r="AO210" s="38" t="str">
        <f t="shared" si="68"/>
        <v/>
      </c>
      <c r="AP210" s="38">
        <f t="shared" si="68"/>
        <v>0.13622016843749252</v>
      </c>
      <c r="AQ210" s="38" t="str">
        <f t="shared" si="68"/>
        <v/>
      </c>
      <c r="AR210" s="39" t="str">
        <f t="shared" si="55"/>
        <v/>
      </c>
      <c r="AS210" s="40">
        <f t="shared" si="55"/>
        <v>0.17326732673267325</v>
      </c>
      <c r="AT210" s="40">
        <f t="shared" si="55"/>
        <v>0.13622016843749252</v>
      </c>
      <c r="AU210" s="119">
        <f t="shared" si="62"/>
        <v>43.957721518987341</v>
      </c>
      <c r="AV210" s="120">
        <f t="shared" si="59"/>
        <v>45.390990099009898</v>
      </c>
      <c r="AW210" s="121">
        <f t="shared" si="60"/>
        <v>-1.4332685800225562</v>
      </c>
      <c r="AX210" s="119">
        <f t="shared" si="61"/>
        <v>0</v>
      </c>
      <c r="AY210" s="120">
        <f t="shared" si="58"/>
        <v>0</v>
      </c>
      <c r="AZ210" s="121">
        <f t="shared" si="69"/>
        <v>0</v>
      </c>
    </row>
    <row r="211" spans="1:52" x14ac:dyDescent="0.2">
      <c r="A211" t="s">
        <v>46</v>
      </c>
      <c r="B211" t="s">
        <v>46</v>
      </c>
      <c r="C211" t="s">
        <v>92</v>
      </c>
      <c r="D211" t="s">
        <v>92</v>
      </c>
      <c r="E211" t="s">
        <v>90</v>
      </c>
      <c r="F211" s="4">
        <f t="shared" si="70"/>
        <v>46216</v>
      </c>
      <c r="G211" t="s">
        <v>36</v>
      </c>
      <c r="H211" s="28">
        <v>201</v>
      </c>
      <c r="I211" s="2">
        <v>2</v>
      </c>
      <c r="J211" s="2">
        <v>0</v>
      </c>
      <c r="K211" s="2">
        <v>10466.040000000001</v>
      </c>
      <c r="L211" s="2">
        <v>194.64</v>
      </c>
      <c r="M211" s="29">
        <v>0</v>
      </c>
      <c r="N211" s="31">
        <f t="shared" si="63"/>
        <v>203</v>
      </c>
      <c r="O211" s="30">
        <f t="shared" si="64"/>
        <v>10660.68</v>
      </c>
      <c r="P211" t="s">
        <v>49</v>
      </c>
      <c r="Q211" t="s">
        <v>49</v>
      </c>
      <c r="R211" t="s">
        <v>92</v>
      </c>
      <c r="S211" t="s">
        <v>92</v>
      </c>
      <c r="T211" t="s">
        <v>90</v>
      </c>
      <c r="U211" s="4">
        <f t="shared" si="71"/>
        <v>45852</v>
      </c>
      <c r="V211" t="s">
        <v>36</v>
      </c>
      <c r="W211" s="28">
        <v>204</v>
      </c>
      <c r="X211" s="2">
        <v>0</v>
      </c>
      <c r="Y211" s="2">
        <v>0</v>
      </c>
      <c r="Z211" s="2">
        <v>12402.99</v>
      </c>
      <c r="AA211" s="2">
        <v>0</v>
      </c>
      <c r="AB211" s="29">
        <v>0</v>
      </c>
      <c r="AC211" s="31">
        <f t="shared" si="65"/>
        <v>204</v>
      </c>
      <c r="AD211" s="30">
        <f t="shared" si="66"/>
        <v>12402.99</v>
      </c>
      <c r="AE211" s="2">
        <f t="shared" si="67"/>
        <v>-3</v>
      </c>
      <c r="AF211" s="2">
        <f t="shared" si="67"/>
        <v>2</v>
      </c>
      <c r="AG211" s="2">
        <f t="shared" si="67"/>
        <v>0</v>
      </c>
      <c r="AH211" s="2">
        <f t="shared" si="67"/>
        <v>-1936.9499999999989</v>
      </c>
      <c r="AI211" s="2">
        <f t="shared" si="67"/>
        <v>194.64</v>
      </c>
      <c r="AJ211" s="29">
        <f t="shared" si="67"/>
        <v>0</v>
      </c>
      <c r="AK211" s="31">
        <f t="shared" si="67"/>
        <v>-1</v>
      </c>
      <c r="AL211" s="31">
        <f t="shared" si="67"/>
        <v>-1742.3099999999995</v>
      </c>
      <c r="AM211" s="38">
        <f t="shared" si="68"/>
        <v>-1.4705882352941176E-2</v>
      </c>
      <c r="AN211" s="38" t="str">
        <f t="shared" si="68"/>
        <v/>
      </c>
      <c r="AO211" s="38" t="str">
        <f t="shared" si="68"/>
        <v/>
      </c>
      <c r="AP211" s="38">
        <f t="shared" si="68"/>
        <v>-0.15616798852534744</v>
      </c>
      <c r="AQ211" s="38" t="str">
        <f t="shared" si="68"/>
        <v/>
      </c>
      <c r="AR211" s="39" t="str">
        <f t="shared" si="68"/>
        <v/>
      </c>
      <c r="AS211" s="40">
        <f t="shared" si="68"/>
        <v>-4.9019607843137254E-3</v>
      </c>
      <c r="AT211" s="40">
        <f t="shared" si="68"/>
        <v>-0.14047499836732913</v>
      </c>
      <c r="AU211" s="119">
        <f t="shared" si="62"/>
        <v>52.069850746268663</v>
      </c>
      <c r="AV211" s="120">
        <f t="shared" si="59"/>
        <v>60.798970588235292</v>
      </c>
      <c r="AW211" s="121">
        <f t="shared" si="60"/>
        <v>-8.7291198419666287</v>
      </c>
      <c r="AX211" s="119">
        <f t="shared" si="61"/>
        <v>97.32</v>
      </c>
      <c r="AY211" s="120">
        <f t="shared" si="58"/>
        <v>0</v>
      </c>
      <c r="AZ211" s="121">
        <f t="shared" si="69"/>
        <v>97.32</v>
      </c>
    </row>
    <row r="212" spans="1:52" x14ac:dyDescent="0.2">
      <c r="A212" t="s">
        <v>46</v>
      </c>
      <c r="B212" t="s">
        <v>46</v>
      </c>
      <c r="C212" t="s">
        <v>92</v>
      </c>
      <c r="D212" t="s">
        <v>92</v>
      </c>
      <c r="E212" t="s">
        <v>90</v>
      </c>
      <c r="F212" s="4">
        <f t="shared" si="70"/>
        <v>46217</v>
      </c>
      <c r="G212" t="s">
        <v>37</v>
      </c>
      <c r="H212" s="28">
        <v>197</v>
      </c>
      <c r="I212" s="2">
        <v>0</v>
      </c>
      <c r="J212" s="2">
        <v>1</v>
      </c>
      <c r="K212" s="2">
        <v>8489.23</v>
      </c>
      <c r="L212" s="2">
        <v>0</v>
      </c>
      <c r="M212" s="29">
        <v>843.74</v>
      </c>
      <c r="N212" s="31">
        <f t="shared" si="63"/>
        <v>198</v>
      </c>
      <c r="O212" s="30">
        <f t="shared" si="64"/>
        <v>9332.9699999999993</v>
      </c>
      <c r="P212" t="s">
        <v>49</v>
      </c>
      <c r="Q212" t="s">
        <v>49</v>
      </c>
      <c r="R212" t="s">
        <v>92</v>
      </c>
      <c r="S212" t="s">
        <v>92</v>
      </c>
      <c r="T212" t="s">
        <v>90</v>
      </c>
      <c r="U212" s="4">
        <f t="shared" si="71"/>
        <v>45853</v>
      </c>
      <c r="V212" t="s">
        <v>37</v>
      </c>
      <c r="W212" s="28">
        <v>199</v>
      </c>
      <c r="X212" s="2">
        <v>3</v>
      </c>
      <c r="Y212" s="2">
        <v>0</v>
      </c>
      <c r="Z212" s="2">
        <v>10304.84</v>
      </c>
      <c r="AA212" s="2">
        <v>338.69</v>
      </c>
      <c r="AB212" s="29">
        <v>0</v>
      </c>
      <c r="AC212" s="31">
        <f t="shared" si="65"/>
        <v>202</v>
      </c>
      <c r="AD212" s="30">
        <f t="shared" si="66"/>
        <v>10643.53</v>
      </c>
      <c r="AE212" s="2">
        <f t="shared" si="67"/>
        <v>-2</v>
      </c>
      <c r="AF212" s="2">
        <f t="shared" si="67"/>
        <v>-3</v>
      </c>
      <c r="AG212" s="2">
        <f t="shared" si="67"/>
        <v>1</v>
      </c>
      <c r="AH212" s="2">
        <f t="shared" si="67"/>
        <v>-1815.6100000000006</v>
      </c>
      <c r="AI212" s="2">
        <f t="shared" si="67"/>
        <v>-338.69</v>
      </c>
      <c r="AJ212" s="29">
        <f t="shared" si="67"/>
        <v>843.74</v>
      </c>
      <c r="AK212" s="31">
        <f t="shared" si="67"/>
        <v>-4</v>
      </c>
      <c r="AL212" s="31">
        <f t="shared" si="67"/>
        <v>-1310.5600000000013</v>
      </c>
      <c r="AM212" s="38">
        <f t="shared" si="68"/>
        <v>-1.0050251256281407E-2</v>
      </c>
      <c r="AN212" s="38">
        <f t="shared" si="68"/>
        <v>-1</v>
      </c>
      <c r="AO212" s="38" t="str">
        <f t="shared" si="68"/>
        <v/>
      </c>
      <c r="AP212" s="38">
        <f t="shared" si="68"/>
        <v>-0.17619002332884359</v>
      </c>
      <c r="AQ212" s="38">
        <f t="shared" si="68"/>
        <v>-1</v>
      </c>
      <c r="AR212" s="39" t="str">
        <f t="shared" si="68"/>
        <v/>
      </c>
      <c r="AS212" s="40">
        <f t="shared" si="68"/>
        <v>-1.9801980198019802E-2</v>
      </c>
      <c r="AT212" s="40">
        <f t="shared" si="68"/>
        <v>-0.12313208117983425</v>
      </c>
      <c r="AU212" s="119">
        <f t="shared" si="62"/>
        <v>43.092538071065988</v>
      </c>
      <c r="AV212" s="120">
        <f t="shared" si="59"/>
        <v>51.783115577889447</v>
      </c>
      <c r="AW212" s="121">
        <f t="shared" si="60"/>
        <v>-8.690577506823459</v>
      </c>
      <c r="AX212" s="119">
        <f t="shared" si="61"/>
        <v>843.74</v>
      </c>
      <c r="AY212" s="120">
        <f t="shared" si="58"/>
        <v>112.89666666666666</v>
      </c>
      <c r="AZ212" s="121">
        <f t="shared" si="69"/>
        <v>730.84333333333336</v>
      </c>
    </row>
    <row r="213" spans="1:52" x14ac:dyDescent="0.2">
      <c r="A213" t="s">
        <v>46</v>
      </c>
      <c r="B213" t="s">
        <v>46</v>
      </c>
      <c r="C213" t="s">
        <v>92</v>
      </c>
      <c r="D213" t="s">
        <v>92</v>
      </c>
      <c r="E213" t="s">
        <v>90</v>
      </c>
      <c r="F213" s="4">
        <f t="shared" si="70"/>
        <v>46218</v>
      </c>
      <c r="G213" t="s">
        <v>38</v>
      </c>
      <c r="H213" s="28">
        <v>233</v>
      </c>
      <c r="I213" s="2">
        <v>1</v>
      </c>
      <c r="J213" s="2">
        <v>0</v>
      </c>
      <c r="K213" s="2">
        <v>13250.570000000002</v>
      </c>
      <c r="L213" s="2">
        <v>198.43</v>
      </c>
      <c r="M213" s="29">
        <v>0</v>
      </c>
      <c r="N213" s="31">
        <f t="shared" si="63"/>
        <v>234</v>
      </c>
      <c r="O213" s="30">
        <f t="shared" si="64"/>
        <v>13449.000000000002</v>
      </c>
      <c r="P213" t="s">
        <v>49</v>
      </c>
      <c r="Q213" t="s">
        <v>49</v>
      </c>
      <c r="R213" t="s">
        <v>92</v>
      </c>
      <c r="S213" t="s">
        <v>92</v>
      </c>
      <c r="T213" t="s">
        <v>90</v>
      </c>
      <c r="U213" s="4">
        <f t="shared" si="71"/>
        <v>45854</v>
      </c>
      <c r="V213" t="s">
        <v>38</v>
      </c>
      <c r="W213" s="28">
        <v>198</v>
      </c>
      <c r="X213" s="2">
        <v>0</v>
      </c>
      <c r="Y213" s="2">
        <v>1</v>
      </c>
      <c r="Z213" s="2">
        <v>10744.57</v>
      </c>
      <c r="AA213" s="2">
        <v>0</v>
      </c>
      <c r="AB213" s="29">
        <v>107.99</v>
      </c>
      <c r="AC213" s="31">
        <f t="shared" si="65"/>
        <v>199</v>
      </c>
      <c r="AD213" s="30">
        <f t="shared" si="66"/>
        <v>10852.56</v>
      </c>
      <c r="AE213" s="2">
        <f t="shared" si="67"/>
        <v>35</v>
      </c>
      <c r="AF213" s="2">
        <f t="shared" si="67"/>
        <v>1</v>
      </c>
      <c r="AG213" s="2">
        <f t="shared" si="67"/>
        <v>-1</v>
      </c>
      <c r="AH213" s="2">
        <f t="shared" si="67"/>
        <v>2506.0000000000018</v>
      </c>
      <c r="AI213" s="2">
        <f t="shared" si="67"/>
        <v>198.43</v>
      </c>
      <c r="AJ213" s="29">
        <f t="shared" si="67"/>
        <v>-107.99</v>
      </c>
      <c r="AK213" s="31">
        <f t="shared" si="67"/>
        <v>35</v>
      </c>
      <c r="AL213" s="31">
        <f t="shared" si="67"/>
        <v>2596.4400000000023</v>
      </c>
      <c r="AM213" s="38">
        <f t="shared" si="68"/>
        <v>0.17676767676767677</v>
      </c>
      <c r="AN213" s="38" t="str">
        <f t="shared" si="68"/>
        <v/>
      </c>
      <c r="AO213" s="38">
        <f t="shared" si="68"/>
        <v>-1</v>
      </c>
      <c r="AP213" s="38">
        <f t="shared" si="68"/>
        <v>0.23323408940516019</v>
      </c>
      <c r="AQ213" s="38" t="str">
        <f t="shared" si="68"/>
        <v/>
      </c>
      <c r="AR213" s="39">
        <f t="shared" si="68"/>
        <v>-1</v>
      </c>
      <c r="AS213" s="40">
        <f t="shared" si="68"/>
        <v>0.17587939698492464</v>
      </c>
      <c r="AT213" s="40">
        <f t="shared" si="68"/>
        <v>0.23924677679736417</v>
      </c>
      <c r="AU213" s="119">
        <f t="shared" si="62"/>
        <v>56.869399141630907</v>
      </c>
      <c r="AV213" s="120">
        <f t="shared" si="59"/>
        <v>54.265505050505048</v>
      </c>
      <c r="AW213" s="121">
        <f t="shared" si="60"/>
        <v>2.6038940911258592</v>
      </c>
      <c r="AX213" s="119">
        <f t="shared" si="61"/>
        <v>198.43</v>
      </c>
      <c r="AY213" s="120">
        <f t="shared" si="58"/>
        <v>107.99</v>
      </c>
      <c r="AZ213" s="121">
        <f t="shared" si="69"/>
        <v>90.440000000000012</v>
      </c>
    </row>
    <row r="214" spans="1:52" x14ac:dyDescent="0.2">
      <c r="A214" t="s">
        <v>46</v>
      </c>
      <c r="B214" t="s">
        <v>46</v>
      </c>
      <c r="C214" t="s">
        <v>92</v>
      </c>
      <c r="D214" t="s">
        <v>92</v>
      </c>
      <c r="E214" t="s">
        <v>90</v>
      </c>
      <c r="F214" s="4">
        <f t="shared" si="70"/>
        <v>46219</v>
      </c>
      <c r="G214" t="s">
        <v>39</v>
      </c>
      <c r="H214" s="28">
        <v>277</v>
      </c>
      <c r="I214" s="2">
        <v>1</v>
      </c>
      <c r="J214" s="2">
        <v>0</v>
      </c>
      <c r="K214" s="2">
        <v>14301.42</v>
      </c>
      <c r="L214" s="2">
        <v>22.99</v>
      </c>
      <c r="M214" s="29">
        <v>0</v>
      </c>
      <c r="N214" s="31">
        <f t="shared" si="63"/>
        <v>278</v>
      </c>
      <c r="O214" s="30">
        <f t="shared" si="64"/>
        <v>14324.41</v>
      </c>
      <c r="P214" t="s">
        <v>49</v>
      </c>
      <c r="Q214" t="s">
        <v>49</v>
      </c>
      <c r="R214" t="s">
        <v>92</v>
      </c>
      <c r="S214" t="s">
        <v>92</v>
      </c>
      <c r="T214" t="s">
        <v>90</v>
      </c>
      <c r="U214" s="4">
        <f t="shared" si="71"/>
        <v>45855</v>
      </c>
      <c r="V214" t="s">
        <v>39</v>
      </c>
      <c r="W214" s="28">
        <v>238</v>
      </c>
      <c r="X214" s="2">
        <v>4</v>
      </c>
      <c r="Y214" s="2">
        <v>0</v>
      </c>
      <c r="Z214" s="2">
        <v>13071.88</v>
      </c>
      <c r="AA214" s="2">
        <v>661.2</v>
      </c>
      <c r="AB214" s="29">
        <v>0</v>
      </c>
      <c r="AC214" s="31">
        <f t="shared" si="65"/>
        <v>242</v>
      </c>
      <c r="AD214" s="30">
        <f t="shared" si="66"/>
        <v>13733.08</v>
      </c>
      <c r="AE214" s="2">
        <f t="shared" si="67"/>
        <v>39</v>
      </c>
      <c r="AF214" s="2">
        <f t="shared" si="67"/>
        <v>-3</v>
      </c>
      <c r="AG214" s="2">
        <f t="shared" si="67"/>
        <v>0</v>
      </c>
      <c r="AH214" s="2">
        <f t="shared" si="67"/>
        <v>1229.5400000000009</v>
      </c>
      <c r="AI214" s="2">
        <f t="shared" si="67"/>
        <v>-638.21</v>
      </c>
      <c r="AJ214" s="29">
        <f t="shared" si="67"/>
        <v>0</v>
      </c>
      <c r="AK214" s="31">
        <f t="shared" si="67"/>
        <v>36</v>
      </c>
      <c r="AL214" s="31">
        <f t="shared" si="67"/>
        <v>591.32999999999993</v>
      </c>
      <c r="AM214" s="38">
        <f t="shared" si="68"/>
        <v>0.1638655462184874</v>
      </c>
      <c r="AN214" s="38">
        <f t="shared" si="68"/>
        <v>-0.75</v>
      </c>
      <c r="AO214" s="38" t="str">
        <f t="shared" si="68"/>
        <v/>
      </c>
      <c r="AP214" s="38">
        <f t="shared" si="68"/>
        <v>9.4059920990706841E-2</v>
      </c>
      <c r="AQ214" s="38">
        <f t="shared" si="68"/>
        <v>-0.9652298850574712</v>
      </c>
      <c r="AR214" s="39" t="str">
        <f t="shared" si="68"/>
        <v/>
      </c>
      <c r="AS214" s="40">
        <f t="shared" si="68"/>
        <v>0.1487603305785124</v>
      </c>
      <c r="AT214" s="40">
        <f t="shared" si="68"/>
        <v>4.3058803997355288E-2</v>
      </c>
      <c r="AU214" s="119">
        <f t="shared" si="62"/>
        <v>51.629675090252711</v>
      </c>
      <c r="AV214" s="120">
        <f t="shared" si="59"/>
        <v>54.923865546218487</v>
      </c>
      <c r="AW214" s="121">
        <f t="shared" si="60"/>
        <v>-3.2941904559657758</v>
      </c>
      <c r="AX214" s="119">
        <f t="shared" si="61"/>
        <v>22.99</v>
      </c>
      <c r="AY214" s="120">
        <f t="shared" si="58"/>
        <v>165.3</v>
      </c>
      <c r="AZ214" s="121">
        <f t="shared" si="69"/>
        <v>-142.31</v>
      </c>
    </row>
    <row r="215" spans="1:52" x14ac:dyDescent="0.2">
      <c r="A215" t="s">
        <v>46</v>
      </c>
      <c r="B215" t="s">
        <v>46</v>
      </c>
      <c r="C215" t="s">
        <v>92</v>
      </c>
      <c r="D215" t="s">
        <v>92</v>
      </c>
      <c r="E215" t="s">
        <v>90</v>
      </c>
      <c r="F215" s="4">
        <f t="shared" si="70"/>
        <v>46220</v>
      </c>
      <c r="G215" t="s">
        <v>40</v>
      </c>
      <c r="H215" s="28">
        <v>418</v>
      </c>
      <c r="I215" s="2">
        <v>5</v>
      </c>
      <c r="J215" s="2">
        <v>0</v>
      </c>
      <c r="K215" s="2">
        <v>21701.22</v>
      </c>
      <c r="L215" s="2">
        <v>613.65</v>
      </c>
      <c r="M215" s="29">
        <v>0</v>
      </c>
      <c r="N215" s="31">
        <f t="shared" si="63"/>
        <v>423</v>
      </c>
      <c r="O215" s="30">
        <f t="shared" si="64"/>
        <v>22314.870000000003</v>
      </c>
      <c r="P215" t="s">
        <v>49</v>
      </c>
      <c r="Q215" t="s">
        <v>49</v>
      </c>
      <c r="R215" t="s">
        <v>92</v>
      </c>
      <c r="S215" t="s">
        <v>92</v>
      </c>
      <c r="T215" t="s">
        <v>90</v>
      </c>
      <c r="U215" s="4">
        <f t="shared" si="71"/>
        <v>45856</v>
      </c>
      <c r="V215" t="s">
        <v>40</v>
      </c>
      <c r="W215" s="28">
        <v>460</v>
      </c>
      <c r="X215" s="2">
        <v>0</v>
      </c>
      <c r="Y215" s="2">
        <v>0</v>
      </c>
      <c r="Z215" s="2">
        <v>24526.73</v>
      </c>
      <c r="AA215" s="2">
        <v>0</v>
      </c>
      <c r="AB215" s="29">
        <v>0</v>
      </c>
      <c r="AC215" s="31">
        <f t="shared" si="65"/>
        <v>460</v>
      </c>
      <c r="AD215" s="30">
        <f t="shared" si="66"/>
        <v>24526.73</v>
      </c>
      <c r="AE215" s="2">
        <f t="shared" si="67"/>
        <v>-42</v>
      </c>
      <c r="AF215" s="2">
        <f t="shared" si="67"/>
        <v>5</v>
      </c>
      <c r="AG215" s="2">
        <f t="shared" si="67"/>
        <v>0</v>
      </c>
      <c r="AH215" s="2">
        <f t="shared" si="67"/>
        <v>-2825.5099999999984</v>
      </c>
      <c r="AI215" s="2">
        <f t="shared" si="67"/>
        <v>613.65</v>
      </c>
      <c r="AJ215" s="29">
        <f t="shared" si="67"/>
        <v>0</v>
      </c>
      <c r="AK215" s="31">
        <f t="shared" si="67"/>
        <v>-37</v>
      </c>
      <c r="AL215" s="31">
        <f t="shared" si="67"/>
        <v>-2211.8599999999969</v>
      </c>
      <c r="AM215" s="38">
        <f t="shared" si="68"/>
        <v>-9.1304347826086957E-2</v>
      </c>
      <c r="AN215" s="38" t="str">
        <f t="shared" si="68"/>
        <v/>
      </c>
      <c r="AO215" s="38" t="str">
        <f t="shared" si="68"/>
        <v/>
      </c>
      <c r="AP215" s="38">
        <f t="shared" si="68"/>
        <v>-0.11520125185868636</v>
      </c>
      <c r="AQ215" s="38" t="str">
        <f t="shared" si="68"/>
        <v/>
      </c>
      <c r="AR215" s="39" t="str">
        <f t="shared" si="68"/>
        <v/>
      </c>
      <c r="AS215" s="40">
        <f t="shared" si="68"/>
        <v>-8.0434782608695646E-2</v>
      </c>
      <c r="AT215" s="40">
        <f t="shared" si="68"/>
        <v>-9.0181610023023731E-2</v>
      </c>
      <c r="AU215" s="119">
        <f t="shared" si="62"/>
        <v>51.916794258373208</v>
      </c>
      <c r="AV215" s="120">
        <f t="shared" si="59"/>
        <v>53.318978260869564</v>
      </c>
      <c r="AW215" s="121">
        <f t="shared" si="60"/>
        <v>-1.4021840024963552</v>
      </c>
      <c r="AX215" s="119">
        <f t="shared" si="61"/>
        <v>122.72999999999999</v>
      </c>
      <c r="AY215" s="120">
        <f t="shared" si="58"/>
        <v>0</v>
      </c>
      <c r="AZ215" s="121">
        <f t="shared" si="69"/>
        <v>122.72999999999999</v>
      </c>
    </row>
    <row r="216" spans="1:52" ht="13.5" thickBot="1" x14ac:dyDescent="0.25">
      <c r="A216" t="s">
        <v>46</v>
      </c>
      <c r="B216" t="s">
        <v>46</v>
      </c>
      <c r="C216" t="s">
        <v>92</v>
      </c>
      <c r="D216" t="s">
        <v>92</v>
      </c>
      <c r="E216" t="s">
        <v>90</v>
      </c>
      <c r="F216" s="59">
        <f t="shared" si="70"/>
        <v>46221</v>
      </c>
      <c r="G216" s="42" t="s">
        <v>41</v>
      </c>
      <c r="H216" s="43">
        <v>424</v>
      </c>
      <c r="I216" s="44">
        <v>3</v>
      </c>
      <c r="J216" s="44">
        <v>0</v>
      </c>
      <c r="K216" s="44">
        <v>20588.740000000002</v>
      </c>
      <c r="L216" s="44">
        <v>1049.8399999999999</v>
      </c>
      <c r="M216" s="45">
        <v>0</v>
      </c>
      <c r="N216" s="47">
        <f t="shared" si="63"/>
        <v>427</v>
      </c>
      <c r="O216" s="46">
        <f t="shared" si="64"/>
        <v>21638.58</v>
      </c>
      <c r="P216" t="s">
        <v>49</v>
      </c>
      <c r="Q216" t="s">
        <v>49</v>
      </c>
      <c r="R216" t="s">
        <v>92</v>
      </c>
      <c r="S216" t="s">
        <v>92</v>
      </c>
      <c r="T216" t="s">
        <v>90</v>
      </c>
      <c r="U216" s="59">
        <f t="shared" si="71"/>
        <v>45857</v>
      </c>
      <c r="V216" s="42" t="s">
        <v>41</v>
      </c>
      <c r="W216" s="43">
        <v>451</v>
      </c>
      <c r="X216" s="44">
        <v>2</v>
      </c>
      <c r="Y216" s="44">
        <v>0</v>
      </c>
      <c r="Z216" s="44">
        <v>23397.67</v>
      </c>
      <c r="AA216" s="44">
        <v>311.74</v>
      </c>
      <c r="AB216" s="45">
        <v>0</v>
      </c>
      <c r="AC216" s="47">
        <f t="shared" si="65"/>
        <v>453</v>
      </c>
      <c r="AD216" s="46">
        <f t="shared" si="66"/>
        <v>23709.41</v>
      </c>
      <c r="AE216" s="44">
        <f t="shared" si="67"/>
        <v>-27</v>
      </c>
      <c r="AF216" s="44">
        <f t="shared" si="67"/>
        <v>1</v>
      </c>
      <c r="AG216" s="44">
        <f t="shared" si="67"/>
        <v>0</v>
      </c>
      <c r="AH216" s="44">
        <f t="shared" si="67"/>
        <v>-2808.9299999999967</v>
      </c>
      <c r="AI216" s="44">
        <f t="shared" si="67"/>
        <v>738.09999999999991</v>
      </c>
      <c r="AJ216" s="45">
        <f t="shared" si="67"/>
        <v>0</v>
      </c>
      <c r="AK216" s="47">
        <f t="shared" si="67"/>
        <v>-26</v>
      </c>
      <c r="AL216" s="47">
        <f t="shared" si="67"/>
        <v>-2070.8299999999981</v>
      </c>
      <c r="AM216" s="56">
        <f t="shared" si="68"/>
        <v>-5.9866962305986697E-2</v>
      </c>
      <c r="AN216" s="56">
        <f t="shared" si="68"/>
        <v>0.5</v>
      </c>
      <c r="AO216" s="56" t="str">
        <f t="shared" si="68"/>
        <v/>
      </c>
      <c r="AP216" s="56">
        <f t="shared" si="68"/>
        <v>-0.12005169745534477</v>
      </c>
      <c r="AQ216" s="56">
        <f t="shared" si="68"/>
        <v>2.3676781933662663</v>
      </c>
      <c r="AR216" s="57" t="str">
        <f t="shared" si="68"/>
        <v/>
      </c>
      <c r="AS216" s="58">
        <f t="shared" si="68"/>
        <v>-5.7395143487858721E-2</v>
      </c>
      <c r="AT216" s="58">
        <f t="shared" si="68"/>
        <v>-8.734211437568451E-2</v>
      </c>
      <c r="AU216" s="122">
        <f t="shared" si="62"/>
        <v>48.558349056603774</v>
      </c>
      <c r="AV216" s="123">
        <f t="shared" si="59"/>
        <v>51.879534368070949</v>
      </c>
      <c r="AW216" s="124">
        <f t="shared" si="60"/>
        <v>-3.3211853114671754</v>
      </c>
      <c r="AX216" s="122">
        <f t="shared" si="61"/>
        <v>349.94666666666666</v>
      </c>
      <c r="AY216" s="123">
        <f t="shared" si="58"/>
        <v>155.87</v>
      </c>
      <c r="AZ216" s="124">
        <f t="shared" si="69"/>
        <v>194.07666666666665</v>
      </c>
    </row>
    <row r="217" spans="1:52" x14ac:dyDescent="0.2">
      <c r="A217" t="s">
        <v>46</v>
      </c>
      <c r="B217" t="s">
        <v>46</v>
      </c>
      <c r="C217" t="s">
        <v>92</v>
      </c>
      <c r="D217" t="s">
        <v>92</v>
      </c>
      <c r="E217" t="s">
        <v>91</v>
      </c>
      <c r="F217" s="4">
        <f t="shared" si="70"/>
        <v>46222</v>
      </c>
      <c r="G217" t="s">
        <v>35</v>
      </c>
      <c r="H217" s="28">
        <v>257</v>
      </c>
      <c r="I217" s="2">
        <v>0</v>
      </c>
      <c r="J217" s="2">
        <v>0</v>
      </c>
      <c r="K217" s="2">
        <v>11353.75</v>
      </c>
      <c r="L217" s="2">
        <v>0</v>
      </c>
      <c r="M217" s="29">
        <v>0</v>
      </c>
      <c r="N217" s="31">
        <f t="shared" si="63"/>
        <v>257</v>
      </c>
      <c r="O217" s="30">
        <f t="shared" si="64"/>
        <v>11353.75</v>
      </c>
      <c r="P217" t="s">
        <v>49</v>
      </c>
      <c r="Q217" t="s">
        <v>49</v>
      </c>
      <c r="R217" t="s">
        <v>92</v>
      </c>
      <c r="S217" t="s">
        <v>92</v>
      </c>
      <c r="T217" t="s">
        <v>91</v>
      </c>
      <c r="U217" s="4">
        <f t="shared" si="71"/>
        <v>45858</v>
      </c>
      <c r="V217" t="s">
        <v>35</v>
      </c>
      <c r="W217" s="28">
        <v>188</v>
      </c>
      <c r="X217" s="2">
        <v>1</v>
      </c>
      <c r="Y217" s="2">
        <v>0</v>
      </c>
      <c r="Z217" s="2">
        <v>9305.75</v>
      </c>
      <c r="AA217" s="2">
        <v>26.99</v>
      </c>
      <c r="AB217" s="29">
        <v>0</v>
      </c>
      <c r="AC217" s="31">
        <f t="shared" si="65"/>
        <v>189</v>
      </c>
      <c r="AD217" s="30">
        <f t="shared" si="66"/>
        <v>9332.74</v>
      </c>
      <c r="AE217" s="2">
        <f t="shared" si="67"/>
        <v>69</v>
      </c>
      <c r="AF217" s="2">
        <f t="shared" si="67"/>
        <v>-1</v>
      </c>
      <c r="AG217" s="2">
        <f t="shared" si="67"/>
        <v>0</v>
      </c>
      <c r="AH217" s="2">
        <f t="shared" si="67"/>
        <v>2048</v>
      </c>
      <c r="AI217" s="2">
        <f t="shared" si="67"/>
        <v>-26.99</v>
      </c>
      <c r="AJ217" s="29">
        <f t="shared" si="67"/>
        <v>0</v>
      </c>
      <c r="AK217" s="31">
        <f t="shared" si="67"/>
        <v>68</v>
      </c>
      <c r="AL217" s="31">
        <f t="shared" si="67"/>
        <v>2021.0100000000002</v>
      </c>
      <c r="AM217" s="38">
        <f t="shared" si="68"/>
        <v>0.36702127659574468</v>
      </c>
      <c r="AN217" s="38">
        <f t="shared" si="68"/>
        <v>-1</v>
      </c>
      <c r="AO217" s="38" t="str">
        <f t="shared" si="68"/>
        <v/>
      </c>
      <c r="AP217" s="38">
        <f t="shared" si="68"/>
        <v>0.22007898342422696</v>
      </c>
      <c r="AQ217" s="38">
        <f t="shared" si="68"/>
        <v>-1</v>
      </c>
      <c r="AR217" s="39" t="str">
        <f t="shared" si="68"/>
        <v/>
      </c>
      <c r="AS217" s="40">
        <f t="shared" si="68"/>
        <v>0.35978835978835977</v>
      </c>
      <c r="AT217" s="40">
        <f t="shared" si="68"/>
        <v>0.21655055214224336</v>
      </c>
      <c r="AU217" s="119">
        <f t="shared" si="62"/>
        <v>44.178015564202333</v>
      </c>
      <c r="AV217" s="120">
        <f t="shared" si="59"/>
        <v>49.498670212765958</v>
      </c>
      <c r="AW217" s="121">
        <f t="shared" si="60"/>
        <v>-5.3206546485636252</v>
      </c>
      <c r="AX217" s="119">
        <f t="shared" si="61"/>
        <v>0</v>
      </c>
      <c r="AY217" s="120">
        <f t="shared" si="58"/>
        <v>26.99</v>
      </c>
      <c r="AZ217" s="121">
        <f t="shared" si="69"/>
        <v>-26.99</v>
      </c>
    </row>
    <row r="218" spans="1:52" x14ac:dyDescent="0.2">
      <c r="A218" t="s">
        <v>46</v>
      </c>
      <c r="B218" t="s">
        <v>46</v>
      </c>
      <c r="C218" t="s">
        <v>92</v>
      </c>
      <c r="D218" t="s">
        <v>92</v>
      </c>
      <c r="E218" t="s">
        <v>91</v>
      </c>
      <c r="F218" s="4">
        <f t="shared" si="70"/>
        <v>46223</v>
      </c>
      <c r="G218" t="s">
        <v>36</v>
      </c>
      <c r="H218" s="28">
        <v>209</v>
      </c>
      <c r="I218" s="2">
        <v>1</v>
      </c>
      <c r="J218" s="2">
        <v>1</v>
      </c>
      <c r="K218" s="2">
        <v>8670.8799999999992</v>
      </c>
      <c r="L218" s="2">
        <v>-19.989999999999998</v>
      </c>
      <c r="M218" s="29">
        <v>-294.64</v>
      </c>
      <c r="N218" s="31">
        <f t="shared" si="63"/>
        <v>211</v>
      </c>
      <c r="O218" s="30">
        <f t="shared" si="64"/>
        <v>8356.25</v>
      </c>
      <c r="P218" t="s">
        <v>49</v>
      </c>
      <c r="Q218" t="s">
        <v>49</v>
      </c>
      <c r="R218" t="s">
        <v>92</v>
      </c>
      <c r="S218" t="s">
        <v>92</v>
      </c>
      <c r="T218" t="s">
        <v>91</v>
      </c>
      <c r="U218" s="4">
        <f t="shared" si="71"/>
        <v>45859</v>
      </c>
      <c r="V218" t="s">
        <v>36</v>
      </c>
      <c r="W218" s="28">
        <v>205</v>
      </c>
      <c r="X218" s="2">
        <v>1</v>
      </c>
      <c r="Y218" s="2">
        <v>0</v>
      </c>
      <c r="Z218" s="2">
        <v>10798.369999999999</v>
      </c>
      <c r="AA218" s="2">
        <v>171.82</v>
      </c>
      <c r="AB218" s="29">
        <v>0</v>
      </c>
      <c r="AC218" s="31">
        <f t="shared" si="65"/>
        <v>206</v>
      </c>
      <c r="AD218" s="30">
        <f t="shared" si="66"/>
        <v>10970.189999999999</v>
      </c>
      <c r="AE218" s="2">
        <f t="shared" si="67"/>
        <v>4</v>
      </c>
      <c r="AF218" s="2">
        <f t="shared" si="67"/>
        <v>0</v>
      </c>
      <c r="AG218" s="2">
        <f t="shared" si="67"/>
        <v>1</v>
      </c>
      <c r="AH218" s="2">
        <f t="shared" si="67"/>
        <v>-2127.4899999999998</v>
      </c>
      <c r="AI218" s="2">
        <f t="shared" si="67"/>
        <v>-191.81</v>
      </c>
      <c r="AJ218" s="29">
        <f t="shared" si="67"/>
        <v>-294.64</v>
      </c>
      <c r="AK218" s="31">
        <f t="shared" si="67"/>
        <v>5</v>
      </c>
      <c r="AL218" s="31">
        <f t="shared" si="67"/>
        <v>-2613.9399999999987</v>
      </c>
      <c r="AM218" s="38">
        <f t="shared" si="68"/>
        <v>1.9512195121951219E-2</v>
      </c>
      <c r="AN218" s="38">
        <f t="shared" si="68"/>
        <v>0</v>
      </c>
      <c r="AO218" s="38" t="str">
        <f t="shared" si="68"/>
        <v/>
      </c>
      <c r="AP218" s="38">
        <f t="shared" si="68"/>
        <v>-0.19701955017285017</v>
      </c>
      <c r="AQ218" s="38">
        <f t="shared" si="68"/>
        <v>-1.1163426842044</v>
      </c>
      <c r="AR218" s="39" t="str">
        <f t="shared" si="68"/>
        <v/>
      </c>
      <c r="AS218" s="40">
        <f t="shared" si="68"/>
        <v>2.4271844660194174E-2</v>
      </c>
      <c r="AT218" s="40">
        <f t="shared" si="68"/>
        <v>-0.23827663878200825</v>
      </c>
      <c r="AU218" s="119">
        <f t="shared" si="62"/>
        <v>41.487464114832534</v>
      </c>
      <c r="AV218" s="120">
        <f t="shared" si="59"/>
        <v>52.674975609756089</v>
      </c>
      <c r="AW218" s="121">
        <f t="shared" si="60"/>
        <v>-11.187511494923555</v>
      </c>
      <c r="AX218" s="119">
        <f t="shared" si="61"/>
        <v>-157.315</v>
      </c>
      <c r="AY218" s="120">
        <f t="shared" si="58"/>
        <v>171.82</v>
      </c>
      <c r="AZ218" s="121">
        <f t="shared" si="69"/>
        <v>-329.13499999999999</v>
      </c>
    </row>
    <row r="219" spans="1:52" x14ac:dyDescent="0.2">
      <c r="A219" t="s">
        <v>46</v>
      </c>
      <c r="B219" t="s">
        <v>46</v>
      </c>
      <c r="C219" t="s">
        <v>92</v>
      </c>
      <c r="D219" t="s">
        <v>92</v>
      </c>
      <c r="E219" t="s">
        <v>91</v>
      </c>
      <c r="F219" s="4">
        <f t="shared" si="70"/>
        <v>46224</v>
      </c>
      <c r="G219" t="s">
        <v>37</v>
      </c>
      <c r="H219" s="28">
        <v>235</v>
      </c>
      <c r="I219" s="2">
        <v>0</v>
      </c>
      <c r="J219" s="2">
        <v>1</v>
      </c>
      <c r="K219" s="2">
        <v>12572.48</v>
      </c>
      <c r="L219" s="2">
        <v>0</v>
      </c>
      <c r="M219" s="29">
        <v>973.02</v>
      </c>
      <c r="N219" s="31">
        <f t="shared" si="63"/>
        <v>236</v>
      </c>
      <c r="O219" s="30">
        <f t="shared" si="64"/>
        <v>13545.5</v>
      </c>
      <c r="P219" t="s">
        <v>49</v>
      </c>
      <c r="Q219" t="s">
        <v>49</v>
      </c>
      <c r="R219" t="s">
        <v>92</v>
      </c>
      <c r="S219" t="s">
        <v>92</v>
      </c>
      <c r="T219" t="s">
        <v>91</v>
      </c>
      <c r="U219" s="4">
        <f t="shared" si="71"/>
        <v>45860</v>
      </c>
      <c r="V219" t="s">
        <v>37</v>
      </c>
      <c r="W219" s="28">
        <v>183</v>
      </c>
      <c r="X219" s="2">
        <v>3</v>
      </c>
      <c r="Y219" s="2">
        <v>0</v>
      </c>
      <c r="Z219" s="2">
        <v>10269.56</v>
      </c>
      <c r="AA219" s="2">
        <v>461.37</v>
      </c>
      <c r="AB219" s="29">
        <v>0</v>
      </c>
      <c r="AC219" s="31">
        <f t="shared" si="65"/>
        <v>186</v>
      </c>
      <c r="AD219" s="30">
        <f t="shared" si="66"/>
        <v>10730.93</v>
      </c>
      <c r="AE219" s="2">
        <f t="shared" si="67"/>
        <v>52</v>
      </c>
      <c r="AF219" s="2">
        <f t="shared" si="67"/>
        <v>-3</v>
      </c>
      <c r="AG219" s="2">
        <f t="shared" si="67"/>
        <v>1</v>
      </c>
      <c r="AH219" s="2">
        <f t="shared" si="67"/>
        <v>2302.92</v>
      </c>
      <c r="AI219" s="2">
        <f t="shared" si="67"/>
        <v>-461.37</v>
      </c>
      <c r="AJ219" s="29">
        <f t="shared" si="67"/>
        <v>973.02</v>
      </c>
      <c r="AK219" s="31">
        <f t="shared" si="67"/>
        <v>50</v>
      </c>
      <c r="AL219" s="31">
        <f t="shared" si="67"/>
        <v>2814.5699999999997</v>
      </c>
      <c r="AM219" s="38">
        <f t="shared" si="68"/>
        <v>0.28415300546448086</v>
      </c>
      <c r="AN219" s="38">
        <f t="shared" si="68"/>
        <v>-1</v>
      </c>
      <c r="AO219" s="38" t="str">
        <f t="shared" si="68"/>
        <v/>
      </c>
      <c r="AP219" s="38">
        <f t="shared" si="68"/>
        <v>0.22424719267427234</v>
      </c>
      <c r="AQ219" s="38">
        <f t="shared" si="68"/>
        <v>-1</v>
      </c>
      <c r="AR219" s="39" t="str">
        <f t="shared" si="68"/>
        <v/>
      </c>
      <c r="AS219" s="40">
        <f t="shared" si="68"/>
        <v>0.26881720430107525</v>
      </c>
      <c r="AT219" s="40">
        <f t="shared" si="68"/>
        <v>0.2622857478335987</v>
      </c>
      <c r="AU219" s="119">
        <f t="shared" si="62"/>
        <v>53.499914893617017</v>
      </c>
      <c r="AV219" s="120">
        <f t="shared" si="59"/>
        <v>56.11781420765027</v>
      </c>
      <c r="AW219" s="121">
        <f t="shared" si="60"/>
        <v>-2.6178993140332523</v>
      </c>
      <c r="AX219" s="119">
        <f t="shared" si="61"/>
        <v>973.02</v>
      </c>
      <c r="AY219" s="120">
        <f t="shared" si="58"/>
        <v>153.79</v>
      </c>
      <c r="AZ219" s="121">
        <f t="shared" si="69"/>
        <v>819.23</v>
      </c>
    </row>
    <row r="220" spans="1:52" x14ac:dyDescent="0.2">
      <c r="A220" t="s">
        <v>46</v>
      </c>
      <c r="B220" t="s">
        <v>46</v>
      </c>
      <c r="C220" t="s">
        <v>92</v>
      </c>
      <c r="D220" t="s">
        <v>92</v>
      </c>
      <c r="E220" t="s">
        <v>91</v>
      </c>
      <c r="F220" s="4">
        <f t="shared" si="70"/>
        <v>46225</v>
      </c>
      <c r="G220" t="s">
        <v>38</v>
      </c>
      <c r="H220" s="28">
        <v>190</v>
      </c>
      <c r="I220" s="2">
        <v>2</v>
      </c>
      <c r="J220" s="2">
        <v>0</v>
      </c>
      <c r="K220" s="2">
        <v>9522.3799999999992</v>
      </c>
      <c r="L220" s="2">
        <v>342.33000000000004</v>
      </c>
      <c r="M220" s="29">
        <v>0</v>
      </c>
      <c r="N220" s="31">
        <f t="shared" si="63"/>
        <v>192</v>
      </c>
      <c r="O220" s="30">
        <f t="shared" si="64"/>
        <v>9864.7099999999991</v>
      </c>
      <c r="P220" t="s">
        <v>49</v>
      </c>
      <c r="Q220" t="s">
        <v>49</v>
      </c>
      <c r="R220" t="s">
        <v>92</v>
      </c>
      <c r="S220" t="s">
        <v>92</v>
      </c>
      <c r="T220" t="s">
        <v>91</v>
      </c>
      <c r="U220" s="4">
        <f t="shared" si="71"/>
        <v>45861</v>
      </c>
      <c r="V220" t="s">
        <v>38</v>
      </c>
      <c r="W220" s="28">
        <v>214</v>
      </c>
      <c r="X220" s="2">
        <v>2</v>
      </c>
      <c r="Y220" s="2">
        <v>3</v>
      </c>
      <c r="Z220" s="2">
        <v>13472.57</v>
      </c>
      <c r="AA220" s="2">
        <v>276.75</v>
      </c>
      <c r="AB220" s="29">
        <v>227.99</v>
      </c>
      <c r="AC220" s="31">
        <f t="shared" si="65"/>
        <v>219</v>
      </c>
      <c r="AD220" s="30">
        <f t="shared" si="66"/>
        <v>13977.31</v>
      </c>
      <c r="AE220" s="2">
        <f t="shared" si="67"/>
        <v>-24</v>
      </c>
      <c r="AF220" s="2">
        <f t="shared" si="67"/>
        <v>0</v>
      </c>
      <c r="AG220" s="2">
        <f t="shared" si="67"/>
        <v>-3</v>
      </c>
      <c r="AH220" s="2">
        <f t="shared" si="67"/>
        <v>-3950.1900000000005</v>
      </c>
      <c r="AI220" s="2">
        <f t="shared" si="67"/>
        <v>65.580000000000041</v>
      </c>
      <c r="AJ220" s="29">
        <f t="shared" si="67"/>
        <v>-227.99</v>
      </c>
      <c r="AK220" s="31">
        <f t="shared" si="67"/>
        <v>-27</v>
      </c>
      <c r="AL220" s="31">
        <f t="shared" si="67"/>
        <v>-4112.6000000000004</v>
      </c>
      <c r="AM220" s="38">
        <f t="shared" si="68"/>
        <v>-0.11214953271028037</v>
      </c>
      <c r="AN220" s="38">
        <f t="shared" si="68"/>
        <v>0</v>
      </c>
      <c r="AO220" s="38">
        <f t="shared" si="68"/>
        <v>-1</v>
      </c>
      <c r="AP220" s="38">
        <f t="shared" si="68"/>
        <v>-0.29320241052746437</v>
      </c>
      <c r="AQ220" s="38">
        <f t="shared" si="68"/>
        <v>0.23696476964769664</v>
      </c>
      <c r="AR220" s="39">
        <f t="shared" si="68"/>
        <v>-1</v>
      </c>
      <c r="AS220" s="40">
        <f t="shared" si="68"/>
        <v>-0.12328767123287671</v>
      </c>
      <c r="AT220" s="40">
        <f t="shared" si="68"/>
        <v>-0.29423401212393518</v>
      </c>
      <c r="AU220" s="119">
        <f t="shared" si="62"/>
        <v>50.117789473684205</v>
      </c>
      <c r="AV220" s="120">
        <f t="shared" si="59"/>
        <v>62.955934579439251</v>
      </c>
      <c r="AW220" s="121">
        <f t="shared" si="60"/>
        <v>-12.838145105755046</v>
      </c>
      <c r="AX220" s="119">
        <f t="shared" si="61"/>
        <v>171.16500000000002</v>
      </c>
      <c r="AY220" s="120">
        <f t="shared" si="58"/>
        <v>100.94800000000001</v>
      </c>
      <c r="AZ220" s="121">
        <f t="shared" si="69"/>
        <v>70.217000000000013</v>
      </c>
    </row>
    <row r="221" spans="1:52" x14ac:dyDescent="0.2">
      <c r="A221" t="s">
        <v>46</v>
      </c>
      <c r="B221" t="s">
        <v>46</v>
      </c>
      <c r="C221" t="s">
        <v>92</v>
      </c>
      <c r="D221" t="s">
        <v>92</v>
      </c>
      <c r="E221" t="s">
        <v>91</v>
      </c>
      <c r="F221" s="4">
        <f t="shared" si="70"/>
        <v>46226</v>
      </c>
      <c r="G221" t="s">
        <v>39</v>
      </c>
      <c r="H221" s="28">
        <v>230</v>
      </c>
      <c r="I221" s="2">
        <v>3</v>
      </c>
      <c r="J221" s="2">
        <v>0</v>
      </c>
      <c r="K221" s="2">
        <v>10239.200000000001</v>
      </c>
      <c r="L221" s="2">
        <v>495.05</v>
      </c>
      <c r="M221" s="29">
        <v>0</v>
      </c>
      <c r="N221" s="31">
        <f t="shared" si="63"/>
        <v>233</v>
      </c>
      <c r="O221" s="30">
        <f t="shared" si="64"/>
        <v>10734.25</v>
      </c>
      <c r="P221" t="s">
        <v>49</v>
      </c>
      <c r="Q221" t="s">
        <v>49</v>
      </c>
      <c r="R221" t="s">
        <v>92</v>
      </c>
      <c r="S221" t="s">
        <v>92</v>
      </c>
      <c r="T221" t="s">
        <v>91</v>
      </c>
      <c r="U221" s="4">
        <f t="shared" si="71"/>
        <v>45862</v>
      </c>
      <c r="V221" t="s">
        <v>39</v>
      </c>
      <c r="W221" s="28">
        <v>271</v>
      </c>
      <c r="X221" s="2">
        <v>1</v>
      </c>
      <c r="Y221" s="2">
        <v>0</v>
      </c>
      <c r="Z221" s="2">
        <v>14503.97</v>
      </c>
      <c r="AA221" s="2">
        <v>177.88</v>
      </c>
      <c r="AB221" s="29">
        <v>0</v>
      </c>
      <c r="AC221" s="31">
        <f t="shared" si="65"/>
        <v>272</v>
      </c>
      <c r="AD221" s="30">
        <f t="shared" si="66"/>
        <v>14681.849999999999</v>
      </c>
      <c r="AE221" s="2">
        <f t="shared" si="67"/>
        <v>-41</v>
      </c>
      <c r="AF221" s="2">
        <f t="shared" si="67"/>
        <v>2</v>
      </c>
      <c r="AG221" s="2">
        <f t="shared" si="67"/>
        <v>0</v>
      </c>
      <c r="AH221" s="2">
        <f t="shared" si="67"/>
        <v>-4264.7699999999986</v>
      </c>
      <c r="AI221" s="2">
        <f t="shared" si="67"/>
        <v>317.17</v>
      </c>
      <c r="AJ221" s="29">
        <f t="shared" si="67"/>
        <v>0</v>
      </c>
      <c r="AK221" s="31">
        <f t="shared" si="67"/>
        <v>-39</v>
      </c>
      <c r="AL221" s="31">
        <f t="shared" si="67"/>
        <v>-3947.5999999999985</v>
      </c>
      <c r="AM221" s="38">
        <f t="shared" si="68"/>
        <v>-0.15129151291512916</v>
      </c>
      <c r="AN221" s="38">
        <f t="shared" si="68"/>
        <v>2</v>
      </c>
      <c r="AO221" s="38" t="str">
        <f t="shared" si="68"/>
        <v/>
      </c>
      <c r="AP221" s="38">
        <f t="shared" si="68"/>
        <v>-0.29404156241360113</v>
      </c>
      <c r="AQ221" s="38">
        <f t="shared" si="68"/>
        <v>1.7830559928041378</v>
      </c>
      <c r="AR221" s="39" t="str">
        <f t="shared" si="68"/>
        <v/>
      </c>
      <c r="AS221" s="40">
        <f t="shared" si="68"/>
        <v>-0.14338235294117646</v>
      </c>
      <c r="AT221" s="40">
        <f t="shared" si="68"/>
        <v>-0.26887619748192487</v>
      </c>
      <c r="AU221" s="119">
        <f t="shared" si="62"/>
        <v>44.518260869565218</v>
      </c>
      <c r="AV221" s="120">
        <f t="shared" si="59"/>
        <v>53.520184501845016</v>
      </c>
      <c r="AW221" s="121">
        <f t="shared" si="60"/>
        <v>-9.001923632279798</v>
      </c>
      <c r="AX221" s="119">
        <f t="shared" si="61"/>
        <v>165.01666666666668</v>
      </c>
      <c r="AY221" s="120">
        <f t="shared" si="58"/>
        <v>177.88</v>
      </c>
      <c r="AZ221" s="121">
        <f t="shared" si="69"/>
        <v>-12.863333333333316</v>
      </c>
    </row>
    <row r="222" spans="1:52" x14ac:dyDescent="0.2">
      <c r="A222" t="s">
        <v>46</v>
      </c>
      <c r="B222" t="s">
        <v>46</v>
      </c>
      <c r="C222" t="s">
        <v>92</v>
      </c>
      <c r="D222" t="s">
        <v>92</v>
      </c>
      <c r="E222" t="s">
        <v>91</v>
      </c>
      <c r="F222" s="4">
        <f t="shared" si="70"/>
        <v>46227</v>
      </c>
      <c r="G222" t="s">
        <v>40</v>
      </c>
      <c r="H222" s="28">
        <v>423</v>
      </c>
      <c r="I222" s="2">
        <v>2</v>
      </c>
      <c r="J222" s="2">
        <v>0</v>
      </c>
      <c r="K222" s="2">
        <v>20109.36</v>
      </c>
      <c r="L222" s="2">
        <v>78.97</v>
      </c>
      <c r="M222" s="29">
        <v>0</v>
      </c>
      <c r="N222" s="31">
        <f t="shared" si="63"/>
        <v>425</v>
      </c>
      <c r="O222" s="30">
        <f t="shared" si="64"/>
        <v>20188.330000000002</v>
      </c>
      <c r="P222" t="s">
        <v>49</v>
      </c>
      <c r="Q222" t="s">
        <v>49</v>
      </c>
      <c r="R222" t="s">
        <v>92</v>
      </c>
      <c r="S222" t="s">
        <v>92</v>
      </c>
      <c r="T222" t="s">
        <v>91</v>
      </c>
      <c r="U222" s="4">
        <f t="shared" si="71"/>
        <v>45863</v>
      </c>
      <c r="V222" t="s">
        <v>40</v>
      </c>
      <c r="W222" s="28">
        <v>436</v>
      </c>
      <c r="X222" s="2">
        <v>3</v>
      </c>
      <c r="Y222" s="2">
        <v>0</v>
      </c>
      <c r="Z222" s="2">
        <v>24004.99</v>
      </c>
      <c r="AA222" s="2">
        <v>471.62</v>
      </c>
      <c r="AB222" s="29">
        <v>0</v>
      </c>
      <c r="AC222" s="31">
        <f t="shared" si="65"/>
        <v>439</v>
      </c>
      <c r="AD222" s="30">
        <f t="shared" si="66"/>
        <v>24476.61</v>
      </c>
      <c r="AE222" s="2">
        <f t="shared" si="67"/>
        <v>-13</v>
      </c>
      <c r="AF222" s="2">
        <f t="shared" si="67"/>
        <v>-1</v>
      </c>
      <c r="AG222" s="2">
        <f t="shared" si="67"/>
        <v>0</v>
      </c>
      <c r="AH222" s="2">
        <f t="shared" si="67"/>
        <v>-3895.630000000001</v>
      </c>
      <c r="AI222" s="2">
        <f t="shared" si="67"/>
        <v>-392.65</v>
      </c>
      <c r="AJ222" s="29">
        <f t="shared" si="67"/>
        <v>0</v>
      </c>
      <c r="AK222" s="31">
        <f t="shared" si="67"/>
        <v>-14</v>
      </c>
      <c r="AL222" s="31">
        <f t="shared" si="67"/>
        <v>-4288.2799999999988</v>
      </c>
      <c r="AM222" s="38">
        <f t="shared" si="68"/>
        <v>-2.9816513761467892E-2</v>
      </c>
      <c r="AN222" s="38">
        <f t="shared" si="68"/>
        <v>-0.33333333333333331</v>
      </c>
      <c r="AO222" s="38" t="str">
        <f t="shared" si="68"/>
        <v/>
      </c>
      <c r="AP222" s="38">
        <f t="shared" si="68"/>
        <v>-0.16228417508193091</v>
      </c>
      <c r="AQ222" s="38">
        <f t="shared" si="68"/>
        <v>-0.83255587125227937</v>
      </c>
      <c r="AR222" s="39" t="str">
        <f t="shared" si="68"/>
        <v/>
      </c>
      <c r="AS222" s="40">
        <f t="shared" si="68"/>
        <v>-3.1890660592255128E-2</v>
      </c>
      <c r="AT222" s="40">
        <f t="shared" si="68"/>
        <v>-0.17519909824113711</v>
      </c>
      <c r="AU222" s="119">
        <f t="shared" si="62"/>
        <v>47.539858156028373</v>
      </c>
      <c r="AV222" s="120">
        <f t="shared" si="59"/>
        <v>55.057316513761471</v>
      </c>
      <c r="AW222" s="121">
        <f t="shared" si="60"/>
        <v>-7.5174583577330978</v>
      </c>
      <c r="AX222" s="119">
        <f t="shared" si="61"/>
        <v>39.484999999999999</v>
      </c>
      <c r="AY222" s="120">
        <f t="shared" si="58"/>
        <v>157.20666666666668</v>
      </c>
      <c r="AZ222" s="121">
        <f t="shared" si="69"/>
        <v>-117.72166666666668</v>
      </c>
    </row>
    <row r="223" spans="1:52" ht="13.5" thickBot="1" x14ac:dyDescent="0.25">
      <c r="A223" t="s">
        <v>46</v>
      </c>
      <c r="B223" t="s">
        <v>46</v>
      </c>
      <c r="C223" t="s">
        <v>92</v>
      </c>
      <c r="D223" t="s">
        <v>92</v>
      </c>
      <c r="E223" t="s">
        <v>91</v>
      </c>
      <c r="F223" s="59">
        <f t="shared" si="70"/>
        <v>46228</v>
      </c>
      <c r="G223" s="42" t="s">
        <v>41</v>
      </c>
      <c r="H223" s="43">
        <v>421</v>
      </c>
      <c r="I223" s="44">
        <v>2</v>
      </c>
      <c r="J223" s="44">
        <v>0</v>
      </c>
      <c r="K223" s="44">
        <v>19776.53</v>
      </c>
      <c r="L223" s="44">
        <v>-126.93</v>
      </c>
      <c r="M223" s="45">
        <v>0</v>
      </c>
      <c r="N223" s="47">
        <f t="shared" si="63"/>
        <v>423</v>
      </c>
      <c r="O223" s="46">
        <f t="shared" si="64"/>
        <v>19649.599999999999</v>
      </c>
      <c r="P223" t="s">
        <v>49</v>
      </c>
      <c r="Q223" t="s">
        <v>49</v>
      </c>
      <c r="R223" t="s">
        <v>92</v>
      </c>
      <c r="S223" t="s">
        <v>92</v>
      </c>
      <c r="T223" t="s">
        <v>91</v>
      </c>
      <c r="U223" s="59">
        <f t="shared" si="71"/>
        <v>45864</v>
      </c>
      <c r="V223" s="42" t="s">
        <v>41</v>
      </c>
      <c r="W223" s="43">
        <v>422</v>
      </c>
      <c r="X223" s="44">
        <v>4</v>
      </c>
      <c r="Y223" s="44">
        <v>0</v>
      </c>
      <c r="Z223" s="44">
        <v>28431</v>
      </c>
      <c r="AA223" s="44">
        <v>631.24</v>
      </c>
      <c r="AB223" s="45">
        <v>0</v>
      </c>
      <c r="AC223" s="47">
        <f t="shared" si="65"/>
        <v>426</v>
      </c>
      <c r="AD223" s="46">
        <f t="shared" si="66"/>
        <v>29062.240000000002</v>
      </c>
      <c r="AE223" s="44">
        <f t="shared" si="67"/>
        <v>-1</v>
      </c>
      <c r="AF223" s="44">
        <f t="shared" si="67"/>
        <v>-2</v>
      </c>
      <c r="AG223" s="44">
        <f t="shared" si="67"/>
        <v>0</v>
      </c>
      <c r="AH223" s="44">
        <f t="shared" si="67"/>
        <v>-8654.4700000000012</v>
      </c>
      <c r="AI223" s="44">
        <f t="shared" si="67"/>
        <v>-758.17000000000007</v>
      </c>
      <c r="AJ223" s="45">
        <f t="shared" si="67"/>
        <v>0</v>
      </c>
      <c r="AK223" s="47">
        <f t="shared" si="67"/>
        <v>-3</v>
      </c>
      <c r="AL223" s="47">
        <f t="shared" si="67"/>
        <v>-9412.6400000000031</v>
      </c>
      <c r="AM223" s="56">
        <f t="shared" si="68"/>
        <v>-2.3696682464454978E-3</v>
      </c>
      <c r="AN223" s="56">
        <f t="shared" si="68"/>
        <v>-0.5</v>
      </c>
      <c r="AO223" s="56" t="str">
        <f t="shared" si="68"/>
        <v/>
      </c>
      <c r="AP223" s="56">
        <f t="shared" si="68"/>
        <v>-0.30440258872357639</v>
      </c>
      <c r="AQ223" s="56">
        <f t="shared" si="68"/>
        <v>-1.2010804131550601</v>
      </c>
      <c r="AR223" s="57" t="str">
        <f t="shared" si="68"/>
        <v/>
      </c>
      <c r="AS223" s="58">
        <f t="shared" si="68"/>
        <v>-7.0422535211267607E-3</v>
      </c>
      <c r="AT223" s="58">
        <f t="shared" si="68"/>
        <v>-0.32387868244154622</v>
      </c>
      <c r="AU223" s="122">
        <f t="shared" si="62"/>
        <v>46.975130641330161</v>
      </c>
      <c r="AV223" s="123">
        <f t="shared" si="59"/>
        <v>67.372037914691944</v>
      </c>
      <c r="AW223" s="124">
        <f t="shared" si="60"/>
        <v>-20.396907273361784</v>
      </c>
      <c r="AX223" s="122">
        <f t="shared" si="61"/>
        <v>-63.465000000000003</v>
      </c>
      <c r="AY223" s="123">
        <f t="shared" si="58"/>
        <v>157.81</v>
      </c>
      <c r="AZ223" s="124">
        <f t="shared" si="69"/>
        <v>-221.27500000000001</v>
      </c>
    </row>
    <row r="224" spans="1:52" x14ac:dyDescent="0.2">
      <c r="A224" t="s">
        <v>46</v>
      </c>
      <c r="B224" t="s">
        <v>46</v>
      </c>
      <c r="C224" t="s">
        <v>100</v>
      </c>
      <c r="D224" t="s">
        <v>92</v>
      </c>
      <c r="E224" t="s">
        <v>95</v>
      </c>
      <c r="F224" s="4">
        <f t="shared" si="70"/>
        <v>46229</v>
      </c>
      <c r="G224" t="s">
        <v>35</v>
      </c>
      <c r="H224" s="28">
        <v>232</v>
      </c>
      <c r="I224" s="2">
        <v>2</v>
      </c>
      <c r="J224" s="2">
        <v>0</v>
      </c>
      <c r="K224" s="2">
        <v>10091.89</v>
      </c>
      <c r="L224" s="2">
        <v>221.44</v>
      </c>
      <c r="M224" s="29">
        <v>0</v>
      </c>
      <c r="N224" s="31">
        <f t="shared" si="63"/>
        <v>234</v>
      </c>
      <c r="O224" s="30">
        <f t="shared" si="64"/>
        <v>10313.33</v>
      </c>
      <c r="P224" t="s">
        <v>49</v>
      </c>
      <c r="Q224" t="s">
        <v>49</v>
      </c>
      <c r="R224" t="s">
        <v>100</v>
      </c>
      <c r="S224" t="s">
        <v>92</v>
      </c>
      <c r="T224" t="s">
        <v>95</v>
      </c>
      <c r="U224" s="4">
        <f t="shared" si="71"/>
        <v>45865</v>
      </c>
      <c r="V224" t="s">
        <v>35</v>
      </c>
      <c r="W224" s="28">
        <v>218</v>
      </c>
      <c r="X224" s="2">
        <v>2</v>
      </c>
      <c r="Y224" s="2">
        <v>0</v>
      </c>
      <c r="Z224" s="2">
        <v>11260.7</v>
      </c>
      <c r="AA224" s="2">
        <v>107.95</v>
      </c>
      <c r="AB224" s="29">
        <v>0</v>
      </c>
      <c r="AC224" s="31">
        <f t="shared" si="65"/>
        <v>220</v>
      </c>
      <c r="AD224" s="30">
        <f t="shared" si="66"/>
        <v>11368.650000000001</v>
      </c>
      <c r="AE224" s="2">
        <f t="shared" si="67"/>
        <v>14</v>
      </c>
      <c r="AF224" s="2">
        <f t="shared" si="67"/>
        <v>0</v>
      </c>
      <c r="AG224" s="2">
        <f t="shared" si="67"/>
        <v>0</v>
      </c>
      <c r="AH224" s="2">
        <f t="shared" si="67"/>
        <v>-1168.8100000000013</v>
      </c>
      <c r="AI224" s="2">
        <f t="shared" si="67"/>
        <v>113.49</v>
      </c>
      <c r="AJ224" s="29">
        <f t="shared" si="67"/>
        <v>0</v>
      </c>
      <c r="AK224" s="31">
        <f t="shared" si="67"/>
        <v>14</v>
      </c>
      <c r="AL224" s="31">
        <f t="shared" si="67"/>
        <v>-1055.3200000000015</v>
      </c>
      <c r="AM224" s="38">
        <f t="shared" si="68"/>
        <v>6.4220183486238536E-2</v>
      </c>
      <c r="AN224" s="38">
        <f t="shared" si="68"/>
        <v>0</v>
      </c>
      <c r="AO224" s="38" t="str">
        <f t="shared" si="68"/>
        <v/>
      </c>
      <c r="AP224" s="38">
        <f t="shared" si="68"/>
        <v>-0.10379550116777832</v>
      </c>
      <c r="AQ224" s="38">
        <f t="shared" si="68"/>
        <v>1.0513200555812876</v>
      </c>
      <c r="AR224" s="39" t="str">
        <f t="shared" si="68"/>
        <v/>
      </c>
      <c r="AS224" s="40">
        <f t="shared" si="68"/>
        <v>6.363636363636363E-2</v>
      </c>
      <c r="AT224" s="40">
        <f t="shared" si="68"/>
        <v>-9.2827204637314142E-2</v>
      </c>
      <c r="AU224" s="119">
        <f t="shared" si="62"/>
        <v>43.499525862068964</v>
      </c>
      <c r="AV224" s="120">
        <f t="shared" si="59"/>
        <v>51.654587155963306</v>
      </c>
      <c r="AW224" s="121">
        <f t="shared" si="60"/>
        <v>-8.1550612938943416</v>
      </c>
      <c r="AX224" s="119">
        <f t="shared" si="61"/>
        <v>110.72</v>
      </c>
      <c r="AY224" s="120">
        <f t="shared" si="58"/>
        <v>53.975000000000001</v>
      </c>
      <c r="AZ224" s="121">
        <f t="shared" si="69"/>
        <v>56.744999999999997</v>
      </c>
    </row>
    <row r="225" spans="1:52" x14ac:dyDescent="0.2">
      <c r="A225" t="s">
        <v>46</v>
      </c>
      <c r="B225" t="s">
        <v>46</v>
      </c>
      <c r="C225" t="s">
        <v>100</v>
      </c>
      <c r="D225" t="s">
        <v>92</v>
      </c>
      <c r="E225" t="s">
        <v>95</v>
      </c>
      <c r="F225" s="4">
        <f t="shared" si="70"/>
        <v>46230</v>
      </c>
      <c r="G225" t="s">
        <v>36</v>
      </c>
      <c r="H225" s="28">
        <v>192</v>
      </c>
      <c r="I225" s="2">
        <v>4</v>
      </c>
      <c r="J225" s="2">
        <v>0</v>
      </c>
      <c r="K225" s="2">
        <v>8735.7000000000007</v>
      </c>
      <c r="L225" s="2">
        <v>474.78999999999996</v>
      </c>
      <c r="M225" s="29">
        <v>0</v>
      </c>
      <c r="N225" s="31">
        <f t="shared" si="63"/>
        <v>196</v>
      </c>
      <c r="O225" s="30">
        <f t="shared" si="64"/>
        <v>9210.4900000000016</v>
      </c>
      <c r="P225" t="s">
        <v>49</v>
      </c>
      <c r="Q225" t="s">
        <v>49</v>
      </c>
      <c r="R225" t="s">
        <v>100</v>
      </c>
      <c r="S225" t="s">
        <v>92</v>
      </c>
      <c r="T225" t="s">
        <v>95</v>
      </c>
      <c r="U225" s="4">
        <f t="shared" si="71"/>
        <v>45866</v>
      </c>
      <c r="V225" t="s">
        <v>36</v>
      </c>
      <c r="W225" s="28">
        <v>200</v>
      </c>
      <c r="X225" s="2">
        <v>0</v>
      </c>
      <c r="Y225" s="2">
        <v>0</v>
      </c>
      <c r="Z225" s="2">
        <v>12584.5</v>
      </c>
      <c r="AA225" s="2">
        <v>0</v>
      </c>
      <c r="AB225" s="29">
        <v>0</v>
      </c>
      <c r="AC225" s="31">
        <f t="shared" si="65"/>
        <v>200</v>
      </c>
      <c r="AD225" s="30">
        <f t="shared" si="66"/>
        <v>12584.5</v>
      </c>
      <c r="AE225" s="2">
        <f t="shared" si="67"/>
        <v>-8</v>
      </c>
      <c r="AF225" s="2">
        <f t="shared" si="67"/>
        <v>4</v>
      </c>
      <c r="AG225" s="2">
        <f t="shared" si="67"/>
        <v>0</v>
      </c>
      <c r="AH225" s="2">
        <f t="shared" si="67"/>
        <v>-3848.7999999999993</v>
      </c>
      <c r="AI225" s="2">
        <f t="shared" si="67"/>
        <v>474.78999999999996</v>
      </c>
      <c r="AJ225" s="29">
        <f t="shared" si="67"/>
        <v>0</v>
      </c>
      <c r="AK225" s="31">
        <f t="shared" si="67"/>
        <v>-4</v>
      </c>
      <c r="AL225" s="31">
        <f t="shared" si="67"/>
        <v>-3374.0099999999984</v>
      </c>
      <c r="AM225" s="38">
        <f t="shared" si="68"/>
        <v>-0.04</v>
      </c>
      <c r="AN225" s="38" t="str">
        <f t="shared" si="68"/>
        <v/>
      </c>
      <c r="AO225" s="38" t="str">
        <f t="shared" si="68"/>
        <v/>
      </c>
      <c r="AP225" s="38">
        <f t="shared" si="68"/>
        <v>-0.30583654495609675</v>
      </c>
      <c r="AQ225" s="38" t="str">
        <f t="shared" si="68"/>
        <v/>
      </c>
      <c r="AR225" s="39" t="str">
        <f t="shared" si="68"/>
        <v/>
      </c>
      <c r="AS225" s="40">
        <f t="shared" si="68"/>
        <v>-0.02</v>
      </c>
      <c r="AT225" s="40">
        <f t="shared" si="68"/>
        <v>-0.26810838730183945</v>
      </c>
      <c r="AU225" s="119">
        <f t="shared" si="62"/>
        <v>45.498437500000001</v>
      </c>
      <c r="AV225" s="120">
        <f t="shared" si="59"/>
        <v>62.922499999999999</v>
      </c>
      <c r="AW225" s="121">
        <f t="shared" si="60"/>
        <v>-17.424062499999998</v>
      </c>
      <c r="AX225" s="119">
        <f t="shared" si="61"/>
        <v>118.69749999999999</v>
      </c>
      <c r="AY225" s="120">
        <f t="shared" si="58"/>
        <v>0</v>
      </c>
      <c r="AZ225" s="121">
        <f t="shared" si="69"/>
        <v>118.69749999999999</v>
      </c>
    </row>
    <row r="226" spans="1:52" x14ac:dyDescent="0.2">
      <c r="A226" t="s">
        <v>46</v>
      </c>
      <c r="B226" t="s">
        <v>46</v>
      </c>
      <c r="C226" t="s">
        <v>100</v>
      </c>
      <c r="D226" t="s">
        <v>92</v>
      </c>
      <c r="E226" t="s">
        <v>95</v>
      </c>
      <c r="F226" s="4">
        <f t="shared" si="70"/>
        <v>46231</v>
      </c>
      <c r="G226" t="s">
        <v>37</v>
      </c>
      <c r="H226" s="28">
        <v>189</v>
      </c>
      <c r="I226" s="2">
        <v>2</v>
      </c>
      <c r="J226" s="2">
        <v>0</v>
      </c>
      <c r="K226" s="2">
        <v>9324.59</v>
      </c>
      <c r="L226" s="2">
        <v>94.93</v>
      </c>
      <c r="M226" s="29">
        <v>0</v>
      </c>
      <c r="N226" s="31">
        <f t="shared" si="63"/>
        <v>191</v>
      </c>
      <c r="O226" s="30">
        <f t="shared" si="64"/>
        <v>9419.52</v>
      </c>
      <c r="P226" t="s">
        <v>49</v>
      </c>
      <c r="Q226" t="s">
        <v>49</v>
      </c>
      <c r="R226" t="s">
        <v>100</v>
      </c>
      <c r="S226" t="s">
        <v>92</v>
      </c>
      <c r="T226" t="s">
        <v>95</v>
      </c>
      <c r="U226" s="4">
        <f t="shared" si="71"/>
        <v>45867</v>
      </c>
      <c r="V226" t="s">
        <v>37</v>
      </c>
      <c r="W226" s="28">
        <v>170</v>
      </c>
      <c r="X226" s="2">
        <v>3</v>
      </c>
      <c r="Y226" s="2">
        <v>0</v>
      </c>
      <c r="Z226" s="2">
        <v>10577.279999999999</v>
      </c>
      <c r="AA226" s="2">
        <v>288.64</v>
      </c>
      <c r="AB226" s="29">
        <v>0</v>
      </c>
      <c r="AC226" s="31">
        <f t="shared" si="65"/>
        <v>173</v>
      </c>
      <c r="AD226" s="30">
        <f t="shared" si="66"/>
        <v>10865.919999999998</v>
      </c>
      <c r="AE226" s="2">
        <f t="shared" si="67"/>
        <v>19</v>
      </c>
      <c r="AF226" s="2">
        <f t="shared" si="67"/>
        <v>-1</v>
      </c>
      <c r="AG226" s="2">
        <f t="shared" si="67"/>
        <v>0</v>
      </c>
      <c r="AH226" s="2">
        <f t="shared" si="67"/>
        <v>-1252.6899999999987</v>
      </c>
      <c r="AI226" s="2">
        <f t="shared" si="67"/>
        <v>-193.70999999999998</v>
      </c>
      <c r="AJ226" s="29">
        <f t="shared" si="67"/>
        <v>0</v>
      </c>
      <c r="AK226" s="31">
        <f t="shared" si="67"/>
        <v>18</v>
      </c>
      <c r="AL226" s="31">
        <f t="shared" si="67"/>
        <v>-1446.3999999999978</v>
      </c>
      <c r="AM226" s="38">
        <f t="shared" si="68"/>
        <v>0.11176470588235295</v>
      </c>
      <c r="AN226" s="38">
        <f t="shared" si="68"/>
        <v>-0.33333333333333331</v>
      </c>
      <c r="AO226" s="38" t="str">
        <f t="shared" si="68"/>
        <v/>
      </c>
      <c r="AP226" s="38">
        <f t="shared" si="68"/>
        <v>-0.11843214890784766</v>
      </c>
      <c r="AQ226" s="38">
        <f t="shared" si="68"/>
        <v>-0.6711128048780487</v>
      </c>
      <c r="AR226" s="39" t="str">
        <f t="shared" si="68"/>
        <v/>
      </c>
      <c r="AS226" s="40">
        <f t="shared" si="68"/>
        <v>0.10404624277456648</v>
      </c>
      <c r="AT226" s="40">
        <f t="shared" si="68"/>
        <v>-0.13311344092354793</v>
      </c>
      <c r="AU226" s="119">
        <f t="shared" si="62"/>
        <v>49.336455026455027</v>
      </c>
      <c r="AV226" s="120">
        <f t="shared" si="59"/>
        <v>62.219294117647053</v>
      </c>
      <c r="AW226" s="121">
        <f t="shared" si="60"/>
        <v>-12.882839091192025</v>
      </c>
      <c r="AX226" s="119">
        <f t="shared" si="61"/>
        <v>47.465000000000003</v>
      </c>
      <c r="AY226" s="120">
        <f t="shared" si="58"/>
        <v>96.213333333333324</v>
      </c>
      <c r="AZ226" s="121">
        <f t="shared" si="69"/>
        <v>-48.748333333333321</v>
      </c>
    </row>
    <row r="227" spans="1:52" x14ac:dyDescent="0.2">
      <c r="A227" t="s">
        <v>46</v>
      </c>
      <c r="B227" t="s">
        <v>46</v>
      </c>
      <c r="C227" t="s">
        <v>100</v>
      </c>
      <c r="D227" t="s">
        <v>92</v>
      </c>
      <c r="E227" t="s">
        <v>95</v>
      </c>
      <c r="F227" s="4">
        <f t="shared" si="70"/>
        <v>46232</v>
      </c>
      <c r="G227" t="s">
        <v>38</v>
      </c>
      <c r="H227" s="28">
        <v>230</v>
      </c>
      <c r="I227" s="2">
        <v>0</v>
      </c>
      <c r="J227" s="2">
        <v>0</v>
      </c>
      <c r="K227" s="2">
        <v>12025.07</v>
      </c>
      <c r="L227" s="2">
        <v>0</v>
      </c>
      <c r="M227" s="29">
        <v>0</v>
      </c>
      <c r="N227" s="31">
        <f t="shared" si="63"/>
        <v>230</v>
      </c>
      <c r="O227" s="30">
        <f t="shared" si="64"/>
        <v>12025.07</v>
      </c>
      <c r="P227" t="s">
        <v>49</v>
      </c>
      <c r="Q227" t="s">
        <v>49</v>
      </c>
      <c r="R227" t="s">
        <v>100</v>
      </c>
      <c r="S227" t="s">
        <v>92</v>
      </c>
      <c r="T227" t="s">
        <v>95</v>
      </c>
      <c r="U227" s="4">
        <f t="shared" si="71"/>
        <v>45868</v>
      </c>
      <c r="V227" t="s">
        <v>38</v>
      </c>
      <c r="W227" s="28">
        <v>181</v>
      </c>
      <c r="X227" s="2">
        <v>1</v>
      </c>
      <c r="Y227" s="2">
        <v>4</v>
      </c>
      <c r="Z227" s="2">
        <v>8912.07</v>
      </c>
      <c r="AA227" s="2">
        <v>253.76</v>
      </c>
      <c r="AB227" s="29">
        <v>762.9</v>
      </c>
      <c r="AC227" s="31">
        <f t="shared" si="65"/>
        <v>186</v>
      </c>
      <c r="AD227" s="30">
        <f t="shared" si="66"/>
        <v>9928.73</v>
      </c>
      <c r="AE227" s="2">
        <f t="shared" si="67"/>
        <v>49</v>
      </c>
      <c r="AF227" s="2">
        <f t="shared" si="67"/>
        <v>-1</v>
      </c>
      <c r="AG227" s="2">
        <f t="shared" si="67"/>
        <v>-4</v>
      </c>
      <c r="AH227" s="2">
        <f t="shared" si="67"/>
        <v>3113</v>
      </c>
      <c r="AI227" s="2">
        <f t="shared" si="67"/>
        <v>-253.76</v>
      </c>
      <c r="AJ227" s="29">
        <f t="shared" si="67"/>
        <v>-762.9</v>
      </c>
      <c r="AK227" s="31">
        <f t="shared" si="67"/>
        <v>44</v>
      </c>
      <c r="AL227" s="31">
        <f t="shared" si="67"/>
        <v>2096.34</v>
      </c>
      <c r="AM227" s="38">
        <f t="shared" si="68"/>
        <v>0.27071823204419887</v>
      </c>
      <c r="AN227" s="38">
        <f t="shared" si="68"/>
        <v>-1</v>
      </c>
      <c r="AO227" s="38">
        <f t="shared" si="68"/>
        <v>-1</v>
      </c>
      <c r="AP227" s="38">
        <f t="shared" si="68"/>
        <v>0.34930156518070438</v>
      </c>
      <c r="AQ227" s="38">
        <f t="shared" si="68"/>
        <v>-1</v>
      </c>
      <c r="AR227" s="39">
        <f t="shared" si="68"/>
        <v>-1</v>
      </c>
      <c r="AS227" s="40">
        <f t="shared" si="68"/>
        <v>0.23655913978494625</v>
      </c>
      <c r="AT227" s="40">
        <f t="shared" si="68"/>
        <v>0.21113878612873954</v>
      </c>
      <c r="AU227" s="119">
        <f t="shared" si="62"/>
        <v>52.28291304347826</v>
      </c>
      <c r="AV227" s="120">
        <f t="shared" si="59"/>
        <v>49.237955801104974</v>
      </c>
      <c r="AW227" s="121">
        <f t="shared" si="60"/>
        <v>3.044957242373286</v>
      </c>
      <c r="AX227" s="119">
        <f t="shared" si="61"/>
        <v>0</v>
      </c>
      <c r="AY227" s="120">
        <f t="shared" si="58"/>
        <v>203.33199999999999</v>
      </c>
      <c r="AZ227" s="121">
        <f t="shared" si="69"/>
        <v>-203.33199999999999</v>
      </c>
    </row>
    <row r="228" spans="1:52" x14ac:dyDescent="0.2">
      <c r="A228" t="s">
        <v>46</v>
      </c>
      <c r="B228" t="s">
        <v>46</v>
      </c>
      <c r="C228" t="s">
        <v>100</v>
      </c>
      <c r="D228" t="s">
        <v>92</v>
      </c>
      <c r="E228" t="s">
        <v>95</v>
      </c>
      <c r="F228" s="4">
        <f t="shared" si="70"/>
        <v>46233</v>
      </c>
      <c r="G228" t="s">
        <v>39</v>
      </c>
      <c r="H228" s="28">
        <v>291</v>
      </c>
      <c r="I228" s="2">
        <v>3</v>
      </c>
      <c r="J228" s="2">
        <v>0</v>
      </c>
      <c r="K228" s="2">
        <v>15413.3</v>
      </c>
      <c r="L228" s="2">
        <v>845.83</v>
      </c>
      <c r="M228" s="29">
        <v>0</v>
      </c>
      <c r="N228" s="31">
        <f t="shared" si="63"/>
        <v>294</v>
      </c>
      <c r="O228" s="30">
        <f t="shared" si="64"/>
        <v>16259.13</v>
      </c>
      <c r="P228" t="s">
        <v>49</v>
      </c>
      <c r="Q228" t="s">
        <v>49</v>
      </c>
      <c r="R228" t="s">
        <v>100</v>
      </c>
      <c r="S228" t="s">
        <v>92</v>
      </c>
      <c r="T228" t="s">
        <v>95</v>
      </c>
      <c r="U228" s="4">
        <f t="shared" si="71"/>
        <v>45869</v>
      </c>
      <c r="V228" t="s">
        <v>39</v>
      </c>
      <c r="W228" s="28">
        <v>275</v>
      </c>
      <c r="X228" s="2">
        <v>2</v>
      </c>
      <c r="Y228" s="2">
        <v>0</v>
      </c>
      <c r="Z228" s="2">
        <v>14814.87</v>
      </c>
      <c r="AA228" s="2">
        <v>495.94</v>
      </c>
      <c r="AB228" s="29">
        <v>0</v>
      </c>
      <c r="AC228" s="31">
        <f t="shared" si="65"/>
        <v>277</v>
      </c>
      <c r="AD228" s="30">
        <f t="shared" si="66"/>
        <v>15310.810000000001</v>
      </c>
      <c r="AE228" s="2">
        <f t="shared" si="67"/>
        <v>16</v>
      </c>
      <c r="AF228" s="2">
        <f t="shared" si="67"/>
        <v>1</v>
      </c>
      <c r="AG228" s="2">
        <f t="shared" si="67"/>
        <v>0</v>
      </c>
      <c r="AH228" s="2">
        <f t="shared" si="67"/>
        <v>598.42999999999847</v>
      </c>
      <c r="AI228" s="2">
        <f t="shared" si="67"/>
        <v>349.89000000000004</v>
      </c>
      <c r="AJ228" s="29">
        <f t="shared" si="67"/>
        <v>0</v>
      </c>
      <c r="AK228" s="31">
        <f t="shared" si="67"/>
        <v>17</v>
      </c>
      <c r="AL228" s="31">
        <f t="shared" si="67"/>
        <v>948.31999999999789</v>
      </c>
      <c r="AM228" s="38">
        <f t="shared" si="68"/>
        <v>5.8181818181818182E-2</v>
      </c>
      <c r="AN228" s="38">
        <f t="shared" si="68"/>
        <v>0.5</v>
      </c>
      <c r="AO228" s="38" t="str">
        <f t="shared" si="68"/>
        <v/>
      </c>
      <c r="AP228" s="38">
        <f t="shared" si="68"/>
        <v>4.0393874532817259E-2</v>
      </c>
      <c r="AQ228" s="38">
        <f t="shared" si="68"/>
        <v>0.70550873089486643</v>
      </c>
      <c r="AR228" s="39" t="str">
        <f t="shared" si="68"/>
        <v/>
      </c>
      <c r="AS228" s="40">
        <f t="shared" si="68"/>
        <v>6.1371841155234655E-2</v>
      </c>
      <c r="AT228" s="40">
        <f t="shared" si="68"/>
        <v>6.193793796670443E-2</v>
      </c>
      <c r="AU228" s="119">
        <f t="shared" si="62"/>
        <v>52.966666666666661</v>
      </c>
      <c r="AV228" s="120">
        <f t="shared" si="59"/>
        <v>53.872254545454545</v>
      </c>
      <c r="AW228" s="121">
        <f t="shared" si="60"/>
        <v>-0.90558787878788394</v>
      </c>
      <c r="AX228" s="119">
        <f t="shared" si="61"/>
        <v>281.94333333333333</v>
      </c>
      <c r="AY228" s="120">
        <f t="shared" si="58"/>
        <v>247.97</v>
      </c>
      <c r="AZ228" s="121">
        <f t="shared" si="69"/>
        <v>33.973333333333329</v>
      </c>
    </row>
    <row r="229" spans="1:52" x14ac:dyDescent="0.2">
      <c r="A229" t="s">
        <v>46</v>
      </c>
      <c r="B229" t="s">
        <v>46</v>
      </c>
      <c r="C229" t="s">
        <v>100</v>
      </c>
      <c r="D229" t="s">
        <v>92</v>
      </c>
      <c r="E229" t="s">
        <v>95</v>
      </c>
      <c r="F229" s="4">
        <f t="shared" si="70"/>
        <v>46234</v>
      </c>
      <c r="G229" t="s">
        <v>40</v>
      </c>
      <c r="H229" s="28">
        <v>414</v>
      </c>
      <c r="I229" s="2">
        <v>5</v>
      </c>
      <c r="J229" s="2">
        <v>0</v>
      </c>
      <c r="K229" s="2">
        <v>22810.429999999997</v>
      </c>
      <c r="L229" s="2">
        <v>624.58000000000004</v>
      </c>
      <c r="M229" s="29">
        <v>0</v>
      </c>
      <c r="N229" s="31">
        <f t="shared" si="63"/>
        <v>419</v>
      </c>
      <c r="O229" s="30">
        <f t="shared" si="64"/>
        <v>23435.01</v>
      </c>
      <c r="P229" t="s">
        <v>49</v>
      </c>
      <c r="Q229" t="s">
        <v>49</v>
      </c>
      <c r="R229" t="s">
        <v>100</v>
      </c>
      <c r="S229" t="s">
        <v>100</v>
      </c>
      <c r="T229" t="s">
        <v>95</v>
      </c>
      <c r="U229" s="4">
        <f t="shared" si="71"/>
        <v>45870</v>
      </c>
      <c r="V229" t="s">
        <v>40</v>
      </c>
      <c r="W229" s="28">
        <v>472</v>
      </c>
      <c r="X229" s="2">
        <v>1</v>
      </c>
      <c r="Y229" s="2">
        <v>0</v>
      </c>
      <c r="Z229" s="2">
        <v>24504.31</v>
      </c>
      <c r="AA229" s="2">
        <v>53.96</v>
      </c>
      <c r="AB229" s="29">
        <v>0</v>
      </c>
      <c r="AC229" s="31">
        <f t="shared" si="65"/>
        <v>473</v>
      </c>
      <c r="AD229" s="30">
        <f t="shared" si="66"/>
        <v>24558.27</v>
      </c>
      <c r="AE229" s="2">
        <f t="shared" si="67"/>
        <v>-58</v>
      </c>
      <c r="AF229" s="2">
        <f t="shared" si="67"/>
        <v>4</v>
      </c>
      <c r="AG229" s="2">
        <f t="shared" si="67"/>
        <v>0</v>
      </c>
      <c r="AH229" s="2">
        <f t="shared" si="67"/>
        <v>-1693.8800000000047</v>
      </c>
      <c r="AI229" s="2">
        <f t="shared" si="67"/>
        <v>570.62</v>
      </c>
      <c r="AJ229" s="29">
        <f t="shared" si="67"/>
        <v>0</v>
      </c>
      <c r="AK229" s="31">
        <f t="shared" si="67"/>
        <v>-54</v>
      </c>
      <c r="AL229" s="31">
        <f t="shared" si="67"/>
        <v>-1123.260000000002</v>
      </c>
      <c r="AM229" s="38">
        <f t="shared" si="68"/>
        <v>-0.1228813559322034</v>
      </c>
      <c r="AN229" s="38">
        <f t="shared" si="68"/>
        <v>4</v>
      </c>
      <c r="AO229" s="38" t="str">
        <f t="shared" si="68"/>
        <v/>
      </c>
      <c r="AP229" s="38">
        <f t="shared" si="68"/>
        <v>-6.9125798686027251E-2</v>
      </c>
      <c r="AQ229" s="38">
        <f t="shared" si="68"/>
        <v>10.574870274277242</v>
      </c>
      <c r="AR229" s="39" t="str">
        <f t="shared" si="68"/>
        <v/>
      </c>
      <c r="AS229" s="40">
        <f t="shared" si="68"/>
        <v>-0.11416490486257928</v>
      </c>
      <c r="AT229" s="40">
        <f t="shared" si="68"/>
        <v>-4.5738563832061541E-2</v>
      </c>
      <c r="AU229" s="119">
        <f t="shared" si="62"/>
        <v>55.097657004830907</v>
      </c>
      <c r="AV229" s="120">
        <f t="shared" si="59"/>
        <v>51.915911016949153</v>
      </c>
      <c r="AW229" s="121">
        <f t="shared" si="60"/>
        <v>3.1817459878817544</v>
      </c>
      <c r="AX229" s="119">
        <f t="shared" si="61"/>
        <v>124.91600000000001</v>
      </c>
      <c r="AY229" s="120">
        <f t="shared" si="58"/>
        <v>53.96</v>
      </c>
      <c r="AZ229" s="121">
        <f t="shared" si="69"/>
        <v>70.956000000000017</v>
      </c>
    </row>
    <row r="230" spans="1:52" ht="13.5" thickBot="1" x14ac:dyDescent="0.25">
      <c r="A230" t="s">
        <v>46</v>
      </c>
      <c r="B230" t="s">
        <v>46</v>
      </c>
      <c r="C230" t="s">
        <v>100</v>
      </c>
      <c r="D230" t="s">
        <v>100</v>
      </c>
      <c r="E230" t="s">
        <v>95</v>
      </c>
      <c r="F230" s="59">
        <f t="shared" si="70"/>
        <v>46235</v>
      </c>
      <c r="G230" s="42" t="s">
        <v>41</v>
      </c>
      <c r="H230" s="43">
        <v>424</v>
      </c>
      <c r="I230" s="44">
        <v>0</v>
      </c>
      <c r="J230" s="44">
        <v>0</v>
      </c>
      <c r="K230" s="44">
        <v>21032</v>
      </c>
      <c r="L230" s="44">
        <v>0</v>
      </c>
      <c r="M230" s="45">
        <v>0</v>
      </c>
      <c r="N230" s="47">
        <f t="shared" si="63"/>
        <v>424</v>
      </c>
      <c r="O230" s="46">
        <f t="shared" si="64"/>
        <v>21032</v>
      </c>
      <c r="P230" t="s">
        <v>49</v>
      </c>
      <c r="Q230" t="s">
        <v>49</v>
      </c>
      <c r="R230" t="s">
        <v>100</v>
      </c>
      <c r="S230" t="s">
        <v>100</v>
      </c>
      <c r="T230" t="s">
        <v>95</v>
      </c>
      <c r="U230" s="59">
        <f t="shared" si="71"/>
        <v>45871</v>
      </c>
      <c r="V230" s="42" t="s">
        <v>41</v>
      </c>
      <c r="W230" s="43">
        <v>434</v>
      </c>
      <c r="X230" s="44">
        <v>2</v>
      </c>
      <c r="Y230" s="44">
        <v>0</v>
      </c>
      <c r="Z230" s="44">
        <v>21435.5</v>
      </c>
      <c r="AA230" s="44">
        <v>1548.24</v>
      </c>
      <c r="AB230" s="45">
        <v>0</v>
      </c>
      <c r="AC230" s="47">
        <f t="shared" si="65"/>
        <v>436</v>
      </c>
      <c r="AD230" s="46">
        <f t="shared" si="66"/>
        <v>22983.74</v>
      </c>
      <c r="AE230" s="44">
        <f t="shared" si="67"/>
        <v>-10</v>
      </c>
      <c r="AF230" s="44">
        <f t="shared" si="67"/>
        <v>-2</v>
      </c>
      <c r="AG230" s="44">
        <f t="shared" si="67"/>
        <v>0</v>
      </c>
      <c r="AH230" s="44">
        <f t="shared" si="67"/>
        <v>-403.5</v>
      </c>
      <c r="AI230" s="44">
        <f t="shared" si="67"/>
        <v>-1548.24</v>
      </c>
      <c r="AJ230" s="45">
        <f t="shared" si="67"/>
        <v>0</v>
      </c>
      <c r="AK230" s="47">
        <f t="shared" si="67"/>
        <v>-12</v>
      </c>
      <c r="AL230" s="47">
        <f t="shared" si="67"/>
        <v>-1951.7400000000016</v>
      </c>
      <c r="AM230" s="56">
        <f t="shared" si="68"/>
        <v>-2.3041474654377881E-2</v>
      </c>
      <c r="AN230" s="56">
        <f t="shared" si="68"/>
        <v>-1</v>
      </c>
      <c r="AO230" s="56" t="str">
        <f t="shared" si="68"/>
        <v/>
      </c>
      <c r="AP230" s="56">
        <f t="shared" si="68"/>
        <v>-1.8823913601268925E-2</v>
      </c>
      <c r="AQ230" s="56">
        <f t="shared" si="68"/>
        <v>-1</v>
      </c>
      <c r="AR230" s="57" t="str">
        <f t="shared" si="68"/>
        <v/>
      </c>
      <c r="AS230" s="58">
        <f t="shared" si="68"/>
        <v>-2.7522935779816515E-2</v>
      </c>
      <c r="AT230" s="58">
        <f t="shared" si="68"/>
        <v>-8.4918294411614539E-2</v>
      </c>
      <c r="AU230" s="119">
        <f t="shared" si="62"/>
        <v>49.60377358490566</v>
      </c>
      <c r="AV230" s="120">
        <f t="shared" si="59"/>
        <v>49.390552995391708</v>
      </c>
      <c r="AW230" s="121">
        <f t="shared" si="60"/>
        <v>0.21322058951395206</v>
      </c>
      <c r="AX230" s="119">
        <f t="shared" si="61"/>
        <v>0</v>
      </c>
      <c r="AY230" s="120">
        <f t="shared" si="58"/>
        <v>774.12</v>
      </c>
      <c r="AZ230" s="121">
        <f t="shared" si="69"/>
        <v>-774.12</v>
      </c>
    </row>
    <row r="231" spans="1:52" x14ac:dyDescent="0.2">
      <c r="A231" t="s">
        <v>46</v>
      </c>
      <c r="B231" t="s">
        <v>46</v>
      </c>
      <c r="C231" t="s">
        <v>100</v>
      </c>
      <c r="D231" t="s">
        <v>100</v>
      </c>
      <c r="E231" t="s">
        <v>96</v>
      </c>
      <c r="F231" s="4">
        <f t="shared" si="70"/>
        <v>46236</v>
      </c>
      <c r="G231" t="s">
        <v>35</v>
      </c>
      <c r="H231" s="28">
        <v>229</v>
      </c>
      <c r="I231" s="2">
        <v>0</v>
      </c>
      <c r="J231" s="2">
        <v>0</v>
      </c>
      <c r="K231" s="2">
        <v>9738.24</v>
      </c>
      <c r="L231" s="2">
        <v>0</v>
      </c>
      <c r="M231" s="29">
        <v>0</v>
      </c>
      <c r="N231" s="31">
        <f t="shared" si="63"/>
        <v>229</v>
      </c>
      <c r="O231" s="30">
        <f t="shared" si="64"/>
        <v>9738.24</v>
      </c>
      <c r="P231" t="s">
        <v>49</v>
      </c>
      <c r="Q231" t="s">
        <v>49</v>
      </c>
      <c r="R231" t="s">
        <v>100</v>
      </c>
      <c r="S231" t="s">
        <v>100</v>
      </c>
      <c r="T231" t="s">
        <v>96</v>
      </c>
      <c r="U231" s="4">
        <f t="shared" si="71"/>
        <v>45872</v>
      </c>
      <c r="V231" t="s">
        <v>35</v>
      </c>
      <c r="W231" s="28">
        <v>212</v>
      </c>
      <c r="X231" s="2">
        <v>0</v>
      </c>
      <c r="Y231" s="2">
        <v>0</v>
      </c>
      <c r="Z231" s="2">
        <v>12755.460000000001</v>
      </c>
      <c r="AA231" s="2">
        <v>0</v>
      </c>
      <c r="AB231" s="29">
        <v>0</v>
      </c>
      <c r="AC231" s="31">
        <f t="shared" si="65"/>
        <v>212</v>
      </c>
      <c r="AD231" s="30">
        <f t="shared" si="66"/>
        <v>12755.460000000001</v>
      </c>
      <c r="AE231" s="2">
        <f t="shared" si="67"/>
        <v>17</v>
      </c>
      <c r="AF231" s="2">
        <f t="shared" si="67"/>
        <v>0</v>
      </c>
      <c r="AG231" s="2">
        <f t="shared" si="67"/>
        <v>0</v>
      </c>
      <c r="AH231" s="2">
        <f t="shared" si="67"/>
        <v>-3017.2200000000012</v>
      </c>
      <c r="AI231" s="2">
        <f t="shared" si="67"/>
        <v>0</v>
      </c>
      <c r="AJ231" s="29">
        <f t="shared" si="67"/>
        <v>0</v>
      </c>
      <c r="AK231" s="31">
        <f t="shared" si="67"/>
        <v>17</v>
      </c>
      <c r="AL231" s="31">
        <f t="shared" si="67"/>
        <v>-3017.2200000000012</v>
      </c>
      <c r="AM231" s="38">
        <f t="shared" si="68"/>
        <v>8.0188679245283015E-2</v>
      </c>
      <c r="AN231" s="38" t="str">
        <f t="shared" si="68"/>
        <v/>
      </c>
      <c r="AO231" s="38" t="str">
        <f t="shared" si="68"/>
        <v/>
      </c>
      <c r="AP231" s="38">
        <f t="shared" si="68"/>
        <v>-0.23654340964575177</v>
      </c>
      <c r="AQ231" s="38" t="str">
        <f t="shared" si="68"/>
        <v/>
      </c>
      <c r="AR231" s="39" t="str">
        <f t="shared" si="68"/>
        <v/>
      </c>
      <c r="AS231" s="40">
        <f t="shared" si="68"/>
        <v>8.0188679245283015E-2</v>
      </c>
      <c r="AT231" s="40">
        <f t="shared" si="68"/>
        <v>-0.23654340964575177</v>
      </c>
      <c r="AU231" s="119">
        <f t="shared" si="62"/>
        <v>42.525065502183402</v>
      </c>
      <c r="AV231" s="120">
        <f t="shared" si="59"/>
        <v>60.167264150943403</v>
      </c>
      <c r="AW231" s="121">
        <f t="shared" si="60"/>
        <v>-17.642198648760001</v>
      </c>
      <c r="AX231" s="119">
        <f t="shared" si="61"/>
        <v>0</v>
      </c>
      <c r="AY231" s="120">
        <f t="shared" si="58"/>
        <v>0</v>
      </c>
      <c r="AZ231" s="121">
        <f t="shared" si="69"/>
        <v>0</v>
      </c>
    </row>
    <row r="232" spans="1:52" x14ac:dyDescent="0.2">
      <c r="A232" t="s">
        <v>46</v>
      </c>
      <c r="B232" t="s">
        <v>46</v>
      </c>
      <c r="C232" t="s">
        <v>100</v>
      </c>
      <c r="D232" t="s">
        <v>100</v>
      </c>
      <c r="E232" t="s">
        <v>96</v>
      </c>
      <c r="F232" s="4">
        <f t="shared" si="70"/>
        <v>46237</v>
      </c>
      <c r="G232" t="s">
        <v>36</v>
      </c>
      <c r="H232" s="28">
        <v>201</v>
      </c>
      <c r="I232" s="2">
        <v>2</v>
      </c>
      <c r="J232" s="2">
        <v>0</v>
      </c>
      <c r="K232" s="2">
        <v>12463.91</v>
      </c>
      <c r="L232" s="2">
        <v>261.35000000000002</v>
      </c>
      <c r="M232" s="29">
        <v>0</v>
      </c>
      <c r="N232" s="31">
        <f t="shared" si="63"/>
        <v>203</v>
      </c>
      <c r="O232" s="30">
        <f t="shared" si="64"/>
        <v>12725.26</v>
      </c>
      <c r="P232" t="s">
        <v>49</v>
      </c>
      <c r="Q232" t="s">
        <v>49</v>
      </c>
      <c r="R232" t="s">
        <v>100</v>
      </c>
      <c r="S232" t="s">
        <v>100</v>
      </c>
      <c r="T232" t="s">
        <v>96</v>
      </c>
      <c r="U232" s="4">
        <f t="shared" si="71"/>
        <v>45873</v>
      </c>
      <c r="V232" t="s">
        <v>36</v>
      </c>
      <c r="W232" s="28">
        <v>219</v>
      </c>
      <c r="X232" s="2">
        <v>3</v>
      </c>
      <c r="Y232" s="2">
        <v>0</v>
      </c>
      <c r="Z232" s="2">
        <v>11969.539999999999</v>
      </c>
      <c r="AA232" s="2">
        <v>289.64</v>
      </c>
      <c r="AB232" s="29">
        <v>0</v>
      </c>
      <c r="AC232" s="31">
        <f t="shared" si="65"/>
        <v>222</v>
      </c>
      <c r="AD232" s="30">
        <f t="shared" si="66"/>
        <v>12259.179999999998</v>
      </c>
      <c r="AE232" s="2">
        <f t="shared" si="67"/>
        <v>-18</v>
      </c>
      <c r="AF232" s="2">
        <f t="shared" si="67"/>
        <v>-1</v>
      </c>
      <c r="AG232" s="2">
        <f t="shared" si="67"/>
        <v>0</v>
      </c>
      <c r="AH232" s="2">
        <f t="shared" si="67"/>
        <v>494.3700000000008</v>
      </c>
      <c r="AI232" s="2">
        <f t="shared" si="67"/>
        <v>-28.289999999999964</v>
      </c>
      <c r="AJ232" s="29">
        <f t="shared" si="67"/>
        <v>0</v>
      </c>
      <c r="AK232" s="31">
        <f t="shared" si="67"/>
        <v>-19</v>
      </c>
      <c r="AL232" s="31">
        <f t="shared" si="67"/>
        <v>466.08000000000175</v>
      </c>
      <c r="AM232" s="38">
        <f t="shared" si="68"/>
        <v>-8.2191780821917804E-2</v>
      </c>
      <c r="AN232" s="38">
        <f t="shared" si="68"/>
        <v>-0.33333333333333331</v>
      </c>
      <c r="AO232" s="38" t="str">
        <f t="shared" si="68"/>
        <v/>
      </c>
      <c r="AP232" s="38">
        <f t="shared" si="68"/>
        <v>4.1302339104092624E-2</v>
      </c>
      <c r="AQ232" s="38">
        <f t="shared" si="68"/>
        <v>-9.7672973346222783E-2</v>
      </c>
      <c r="AR232" s="39" t="str">
        <f t="shared" si="68"/>
        <v/>
      </c>
      <c r="AS232" s="40">
        <f t="shared" si="68"/>
        <v>-8.5585585585585586E-2</v>
      </c>
      <c r="AT232" s="40">
        <f t="shared" si="68"/>
        <v>3.8018856073571139E-2</v>
      </c>
      <c r="AU232" s="119">
        <f t="shared" si="62"/>
        <v>62.009502487562187</v>
      </c>
      <c r="AV232" s="120">
        <f t="shared" si="59"/>
        <v>54.655433789954337</v>
      </c>
      <c r="AW232" s="121">
        <f t="shared" si="60"/>
        <v>7.3540686976078504</v>
      </c>
      <c r="AX232" s="119">
        <f t="shared" si="61"/>
        <v>130.67500000000001</v>
      </c>
      <c r="AY232" s="120">
        <f t="shared" si="58"/>
        <v>96.546666666666667</v>
      </c>
      <c r="AZ232" s="121">
        <f t="shared" si="69"/>
        <v>34.128333333333345</v>
      </c>
    </row>
    <row r="233" spans="1:52" x14ac:dyDescent="0.2">
      <c r="A233" t="s">
        <v>46</v>
      </c>
      <c r="B233" t="s">
        <v>46</v>
      </c>
      <c r="C233" t="s">
        <v>100</v>
      </c>
      <c r="D233" t="s">
        <v>100</v>
      </c>
      <c r="E233" t="s">
        <v>96</v>
      </c>
      <c r="F233" s="4">
        <f t="shared" si="70"/>
        <v>46238</v>
      </c>
      <c r="G233" t="s">
        <v>37</v>
      </c>
      <c r="H233" s="28">
        <v>0</v>
      </c>
      <c r="I233" s="2">
        <v>0</v>
      </c>
      <c r="J233" s="2">
        <v>0</v>
      </c>
      <c r="K233" s="2">
        <v>0</v>
      </c>
      <c r="L233" s="2">
        <v>0</v>
      </c>
      <c r="M233" s="29">
        <v>0</v>
      </c>
      <c r="N233" s="31">
        <f t="shared" si="63"/>
        <v>0</v>
      </c>
      <c r="O233" s="30">
        <f t="shared" si="64"/>
        <v>0</v>
      </c>
      <c r="P233" t="s">
        <v>49</v>
      </c>
      <c r="Q233" t="s">
        <v>49</v>
      </c>
      <c r="R233" t="s">
        <v>100</v>
      </c>
      <c r="S233" t="s">
        <v>100</v>
      </c>
      <c r="T233" t="s">
        <v>96</v>
      </c>
      <c r="U233" s="4">
        <f t="shared" si="71"/>
        <v>45874</v>
      </c>
      <c r="V233" t="s">
        <v>37</v>
      </c>
      <c r="W233" s="28">
        <v>180</v>
      </c>
      <c r="X233" s="2">
        <v>3</v>
      </c>
      <c r="Y233" s="2">
        <v>0</v>
      </c>
      <c r="Z233" s="2">
        <v>9827.4499999999989</v>
      </c>
      <c r="AA233" s="2">
        <v>235.59999999999997</v>
      </c>
      <c r="AB233" s="29">
        <v>0</v>
      </c>
      <c r="AC233" s="31">
        <f t="shared" si="65"/>
        <v>183</v>
      </c>
      <c r="AD233" s="30">
        <f t="shared" si="66"/>
        <v>10063.049999999999</v>
      </c>
      <c r="AE233" s="2">
        <f t="shared" si="67"/>
        <v>-180</v>
      </c>
      <c r="AF233" s="2">
        <f t="shared" si="67"/>
        <v>-3</v>
      </c>
      <c r="AG233" s="2">
        <f t="shared" si="67"/>
        <v>0</v>
      </c>
      <c r="AH233" s="2">
        <f t="shared" si="67"/>
        <v>-9827.4499999999989</v>
      </c>
      <c r="AI233" s="2">
        <f t="shared" si="67"/>
        <v>-235.59999999999997</v>
      </c>
      <c r="AJ233" s="29">
        <f t="shared" si="67"/>
        <v>0</v>
      </c>
      <c r="AK233" s="31">
        <f t="shared" si="67"/>
        <v>-183</v>
      </c>
      <c r="AL233" s="31">
        <f t="shared" si="67"/>
        <v>-10063.049999999999</v>
      </c>
      <c r="AM233" s="38">
        <f t="shared" si="68"/>
        <v>-1</v>
      </c>
      <c r="AN233" s="38">
        <f t="shared" si="68"/>
        <v>-1</v>
      </c>
      <c r="AO233" s="38" t="str">
        <f t="shared" si="68"/>
        <v/>
      </c>
      <c r="AP233" s="38">
        <f t="shared" si="68"/>
        <v>-1</v>
      </c>
      <c r="AQ233" s="38">
        <f t="shared" si="68"/>
        <v>-1</v>
      </c>
      <c r="AR233" s="39" t="str">
        <f t="shared" si="68"/>
        <v/>
      </c>
      <c r="AS233" s="40">
        <f t="shared" si="68"/>
        <v>-1</v>
      </c>
      <c r="AT233" s="40">
        <f t="shared" si="68"/>
        <v>-1</v>
      </c>
      <c r="AU233" s="119">
        <f t="shared" si="62"/>
        <v>0</v>
      </c>
      <c r="AV233" s="120">
        <f t="shared" si="59"/>
        <v>54.596944444444439</v>
      </c>
      <c r="AW233" s="121">
        <f t="shared" si="60"/>
        <v>-54.596944444444439</v>
      </c>
      <c r="AX233" s="119">
        <f t="shared" si="61"/>
        <v>0</v>
      </c>
      <c r="AY233" s="120">
        <f t="shared" si="58"/>
        <v>78.533333333333317</v>
      </c>
      <c r="AZ233" s="121">
        <f t="shared" si="69"/>
        <v>-78.533333333333317</v>
      </c>
    </row>
    <row r="234" spans="1:52" x14ac:dyDescent="0.2">
      <c r="A234" t="s">
        <v>46</v>
      </c>
      <c r="B234" t="s">
        <v>46</v>
      </c>
      <c r="C234" t="s">
        <v>100</v>
      </c>
      <c r="D234" t="s">
        <v>100</v>
      </c>
      <c r="E234" t="s">
        <v>96</v>
      </c>
      <c r="F234" s="4">
        <f t="shared" si="70"/>
        <v>46239</v>
      </c>
      <c r="G234" t="s">
        <v>38</v>
      </c>
      <c r="H234" s="28">
        <v>0</v>
      </c>
      <c r="I234" s="2">
        <v>0</v>
      </c>
      <c r="J234" s="2">
        <v>0</v>
      </c>
      <c r="K234" s="2">
        <v>0</v>
      </c>
      <c r="L234" s="2">
        <v>0</v>
      </c>
      <c r="M234" s="29">
        <v>0</v>
      </c>
      <c r="N234" s="31">
        <f t="shared" si="63"/>
        <v>0</v>
      </c>
      <c r="O234" s="30">
        <f t="shared" si="64"/>
        <v>0</v>
      </c>
      <c r="P234" t="s">
        <v>49</v>
      </c>
      <c r="Q234" t="s">
        <v>49</v>
      </c>
      <c r="R234" t="s">
        <v>100</v>
      </c>
      <c r="S234" t="s">
        <v>100</v>
      </c>
      <c r="T234" t="s">
        <v>96</v>
      </c>
      <c r="U234" s="4">
        <f t="shared" si="71"/>
        <v>45875</v>
      </c>
      <c r="V234" t="s">
        <v>38</v>
      </c>
      <c r="W234" s="28">
        <v>239</v>
      </c>
      <c r="X234" s="2">
        <v>3</v>
      </c>
      <c r="Y234" s="2">
        <v>0</v>
      </c>
      <c r="Z234" s="2">
        <v>12140.31</v>
      </c>
      <c r="AA234" s="2">
        <v>661.61</v>
      </c>
      <c r="AB234" s="29">
        <v>0</v>
      </c>
      <c r="AC234" s="31">
        <f t="shared" si="65"/>
        <v>242</v>
      </c>
      <c r="AD234" s="30">
        <f t="shared" si="66"/>
        <v>12801.92</v>
      </c>
      <c r="AE234" s="2">
        <f t="shared" si="67"/>
        <v>-239</v>
      </c>
      <c r="AF234" s="2">
        <f t="shared" si="67"/>
        <v>-3</v>
      </c>
      <c r="AG234" s="2">
        <f t="shared" si="67"/>
        <v>0</v>
      </c>
      <c r="AH234" s="2">
        <f t="shared" si="67"/>
        <v>-12140.31</v>
      </c>
      <c r="AI234" s="2">
        <f t="shared" si="67"/>
        <v>-661.61</v>
      </c>
      <c r="AJ234" s="29">
        <f t="shared" si="67"/>
        <v>0</v>
      </c>
      <c r="AK234" s="31">
        <f t="shared" si="67"/>
        <v>-242</v>
      </c>
      <c r="AL234" s="31">
        <f t="shared" si="67"/>
        <v>-12801.92</v>
      </c>
      <c r="AM234" s="38">
        <f t="shared" si="68"/>
        <v>-1</v>
      </c>
      <c r="AN234" s="38">
        <f t="shared" si="68"/>
        <v>-1</v>
      </c>
      <c r="AO234" s="38" t="str">
        <f t="shared" si="68"/>
        <v/>
      </c>
      <c r="AP234" s="38">
        <f t="shared" si="68"/>
        <v>-1</v>
      </c>
      <c r="AQ234" s="38">
        <f t="shared" si="68"/>
        <v>-1</v>
      </c>
      <c r="AR234" s="39" t="str">
        <f t="shared" si="68"/>
        <v/>
      </c>
      <c r="AS234" s="40">
        <f t="shared" si="68"/>
        <v>-1</v>
      </c>
      <c r="AT234" s="40">
        <f t="shared" si="68"/>
        <v>-1</v>
      </c>
      <c r="AU234" s="119">
        <f t="shared" si="62"/>
        <v>0</v>
      </c>
      <c r="AV234" s="120">
        <f t="shared" si="59"/>
        <v>50.796276150627612</v>
      </c>
      <c r="AW234" s="121">
        <f t="shared" si="60"/>
        <v>-50.796276150627612</v>
      </c>
      <c r="AX234" s="119">
        <f t="shared" si="61"/>
        <v>0</v>
      </c>
      <c r="AY234" s="120">
        <f t="shared" si="58"/>
        <v>220.53666666666666</v>
      </c>
      <c r="AZ234" s="121">
        <f t="shared" si="69"/>
        <v>-220.53666666666666</v>
      </c>
    </row>
    <row r="235" spans="1:52" x14ac:dyDescent="0.2">
      <c r="A235" t="s">
        <v>46</v>
      </c>
      <c r="B235" t="s">
        <v>46</v>
      </c>
      <c r="C235" t="s">
        <v>100</v>
      </c>
      <c r="D235" t="s">
        <v>100</v>
      </c>
      <c r="E235" t="s">
        <v>96</v>
      </c>
      <c r="F235" s="4">
        <f t="shared" si="70"/>
        <v>46240</v>
      </c>
      <c r="G235" t="s">
        <v>39</v>
      </c>
      <c r="H235" s="28">
        <v>0</v>
      </c>
      <c r="I235" s="2">
        <v>0</v>
      </c>
      <c r="J235" s="2">
        <v>0</v>
      </c>
      <c r="K235" s="2">
        <v>0</v>
      </c>
      <c r="L235" s="2">
        <v>0</v>
      </c>
      <c r="M235" s="29">
        <v>0</v>
      </c>
      <c r="N235" s="31">
        <f t="shared" si="63"/>
        <v>0</v>
      </c>
      <c r="O235" s="30">
        <f t="shared" si="64"/>
        <v>0</v>
      </c>
      <c r="P235" t="s">
        <v>49</v>
      </c>
      <c r="Q235" t="s">
        <v>49</v>
      </c>
      <c r="R235" t="s">
        <v>100</v>
      </c>
      <c r="S235" t="s">
        <v>100</v>
      </c>
      <c r="T235" t="s">
        <v>96</v>
      </c>
      <c r="U235" s="4">
        <f t="shared" si="71"/>
        <v>45876</v>
      </c>
      <c r="V235" t="s">
        <v>39</v>
      </c>
      <c r="W235" s="28">
        <v>263</v>
      </c>
      <c r="X235" s="2">
        <v>2</v>
      </c>
      <c r="Y235" s="2">
        <v>0</v>
      </c>
      <c r="Z235" s="2">
        <v>13290.19</v>
      </c>
      <c r="AA235" s="2">
        <v>213.86</v>
      </c>
      <c r="AB235" s="29">
        <v>0</v>
      </c>
      <c r="AC235" s="31">
        <f t="shared" si="65"/>
        <v>265</v>
      </c>
      <c r="AD235" s="30">
        <f t="shared" si="66"/>
        <v>13504.050000000001</v>
      </c>
      <c r="AE235" s="2">
        <f t="shared" si="67"/>
        <v>-263</v>
      </c>
      <c r="AF235" s="2">
        <f t="shared" si="67"/>
        <v>-2</v>
      </c>
      <c r="AG235" s="2">
        <f t="shared" si="67"/>
        <v>0</v>
      </c>
      <c r="AH235" s="2">
        <f t="shared" si="67"/>
        <v>-13290.19</v>
      </c>
      <c r="AI235" s="2">
        <f t="shared" si="67"/>
        <v>-213.86</v>
      </c>
      <c r="AJ235" s="29">
        <f t="shared" si="67"/>
        <v>0</v>
      </c>
      <c r="AK235" s="31">
        <f t="shared" si="67"/>
        <v>-265</v>
      </c>
      <c r="AL235" s="31">
        <f t="shared" si="67"/>
        <v>-13504.050000000001</v>
      </c>
      <c r="AM235" s="38">
        <f t="shared" si="68"/>
        <v>-1</v>
      </c>
      <c r="AN235" s="38">
        <f t="shared" si="68"/>
        <v>-1</v>
      </c>
      <c r="AO235" s="38" t="str">
        <f t="shared" si="68"/>
        <v/>
      </c>
      <c r="AP235" s="38">
        <f t="shared" si="68"/>
        <v>-1</v>
      </c>
      <c r="AQ235" s="38">
        <f t="shared" si="68"/>
        <v>-1</v>
      </c>
      <c r="AR235" s="39" t="str">
        <f t="shared" si="68"/>
        <v/>
      </c>
      <c r="AS235" s="40">
        <f t="shared" si="68"/>
        <v>-1</v>
      </c>
      <c r="AT235" s="40">
        <f t="shared" si="68"/>
        <v>-1</v>
      </c>
      <c r="AU235" s="119">
        <f t="shared" si="62"/>
        <v>0</v>
      </c>
      <c r="AV235" s="120">
        <f t="shared" si="59"/>
        <v>50.533041825095061</v>
      </c>
      <c r="AW235" s="121">
        <f t="shared" si="60"/>
        <v>-50.533041825095061</v>
      </c>
      <c r="AX235" s="119">
        <f t="shared" si="61"/>
        <v>0</v>
      </c>
      <c r="AY235" s="120">
        <f t="shared" si="58"/>
        <v>106.93</v>
      </c>
      <c r="AZ235" s="121">
        <f t="shared" si="69"/>
        <v>-106.93</v>
      </c>
    </row>
    <row r="236" spans="1:52" x14ac:dyDescent="0.2">
      <c r="A236" t="s">
        <v>46</v>
      </c>
      <c r="B236" t="s">
        <v>46</v>
      </c>
      <c r="C236" t="s">
        <v>100</v>
      </c>
      <c r="D236" t="s">
        <v>100</v>
      </c>
      <c r="E236" t="s">
        <v>96</v>
      </c>
      <c r="F236" s="4">
        <f t="shared" si="70"/>
        <v>46241</v>
      </c>
      <c r="G236" t="s">
        <v>40</v>
      </c>
      <c r="H236" s="28">
        <v>0</v>
      </c>
      <c r="I236" s="2">
        <v>0</v>
      </c>
      <c r="J236" s="2">
        <v>0</v>
      </c>
      <c r="K236" s="2">
        <v>0</v>
      </c>
      <c r="L236" s="2">
        <v>0</v>
      </c>
      <c r="M236" s="29">
        <v>0</v>
      </c>
      <c r="N236" s="31">
        <f t="shared" si="63"/>
        <v>0</v>
      </c>
      <c r="O236" s="30">
        <f t="shared" si="64"/>
        <v>0</v>
      </c>
      <c r="P236" t="s">
        <v>49</v>
      </c>
      <c r="Q236" t="s">
        <v>49</v>
      </c>
      <c r="R236" t="s">
        <v>100</v>
      </c>
      <c r="S236" t="s">
        <v>100</v>
      </c>
      <c r="T236" t="s">
        <v>96</v>
      </c>
      <c r="U236" s="4">
        <f t="shared" si="71"/>
        <v>45877</v>
      </c>
      <c r="V236" t="s">
        <v>40</v>
      </c>
      <c r="W236" s="28">
        <v>439</v>
      </c>
      <c r="X236" s="2">
        <v>3</v>
      </c>
      <c r="Y236" s="2">
        <v>1</v>
      </c>
      <c r="Z236" s="2">
        <v>23464.94</v>
      </c>
      <c r="AA236" s="2">
        <v>219.79000000000002</v>
      </c>
      <c r="AB236" s="29">
        <v>286.2</v>
      </c>
      <c r="AC236" s="31">
        <f t="shared" si="65"/>
        <v>443</v>
      </c>
      <c r="AD236" s="30">
        <f t="shared" si="66"/>
        <v>23970.93</v>
      </c>
      <c r="AE236" s="2">
        <f t="shared" si="67"/>
        <v>-439</v>
      </c>
      <c r="AF236" s="2">
        <f t="shared" si="67"/>
        <v>-3</v>
      </c>
      <c r="AG236" s="2">
        <f t="shared" si="67"/>
        <v>-1</v>
      </c>
      <c r="AH236" s="2">
        <f t="shared" si="67"/>
        <v>-23464.94</v>
      </c>
      <c r="AI236" s="2">
        <f t="shared" si="67"/>
        <v>-219.79000000000002</v>
      </c>
      <c r="AJ236" s="29">
        <f t="shared" si="67"/>
        <v>-286.2</v>
      </c>
      <c r="AK236" s="31">
        <f t="shared" si="67"/>
        <v>-443</v>
      </c>
      <c r="AL236" s="31">
        <f t="shared" si="67"/>
        <v>-23970.93</v>
      </c>
      <c r="AM236" s="38">
        <f t="shared" si="68"/>
        <v>-1</v>
      </c>
      <c r="AN236" s="38">
        <f t="shared" si="68"/>
        <v>-1</v>
      </c>
      <c r="AO236" s="38">
        <f t="shared" si="68"/>
        <v>-1</v>
      </c>
      <c r="AP236" s="38">
        <f t="shared" si="68"/>
        <v>-1</v>
      </c>
      <c r="AQ236" s="38">
        <f t="shared" si="68"/>
        <v>-1</v>
      </c>
      <c r="AR236" s="39">
        <f t="shared" si="68"/>
        <v>-1</v>
      </c>
      <c r="AS236" s="40">
        <f t="shared" si="68"/>
        <v>-1</v>
      </c>
      <c r="AT236" s="40">
        <f t="shared" si="68"/>
        <v>-1</v>
      </c>
      <c r="AU236" s="119">
        <f t="shared" si="62"/>
        <v>0</v>
      </c>
      <c r="AV236" s="120">
        <f t="shared" si="59"/>
        <v>53.450888382687921</v>
      </c>
      <c r="AW236" s="121">
        <f t="shared" si="60"/>
        <v>-53.450888382687921</v>
      </c>
      <c r="AX236" s="119">
        <f t="shared" si="61"/>
        <v>0</v>
      </c>
      <c r="AY236" s="120">
        <f t="shared" si="58"/>
        <v>126.4975</v>
      </c>
      <c r="AZ236" s="121">
        <f t="shared" si="69"/>
        <v>-126.4975</v>
      </c>
    </row>
    <row r="237" spans="1:52" ht="13.5" thickBot="1" x14ac:dyDescent="0.25">
      <c r="A237" t="s">
        <v>46</v>
      </c>
      <c r="B237" t="s">
        <v>46</v>
      </c>
      <c r="C237" t="s">
        <v>100</v>
      </c>
      <c r="D237" t="s">
        <v>100</v>
      </c>
      <c r="E237" t="s">
        <v>96</v>
      </c>
      <c r="F237" s="59">
        <f t="shared" si="70"/>
        <v>46242</v>
      </c>
      <c r="G237" s="42" t="s">
        <v>41</v>
      </c>
      <c r="H237" s="43">
        <v>0</v>
      </c>
      <c r="I237" s="44">
        <v>0</v>
      </c>
      <c r="J237" s="44">
        <v>0</v>
      </c>
      <c r="K237" s="44">
        <v>0</v>
      </c>
      <c r="L237" s="44">
        <v>0</v>
      </c>
      <c r="M237" s="45">
        <v>0</v>
      </c>
      <c r="N237" s="47">
        <f t="shared" si="63"/>
        <v>0</v>
      </c>
      <c r="O237" s="46">
        <f t="shared" si="64"/>
        <v>0</v>
      </c>
      <c r="P237" t="s">
        <v>49</v>
      </c>
      <c r="Q237" t="s">
        <v>49</v>
      </c>
      <c r="R237" t="s">
        <v>100</v>
      </c>
      <c r="S237" t="s">
        <v>100</v>
      </c>
      <c r="T237" t="s">
        <v>96</v>
      </c>
      <c r="U237" s="59">
        <f t="shared" si="71"/>
        <v>45878</v>
      </c>
      <c r="V237" s="42" t="s">
        <v>41</v>
      </c>
      <c r="W237" s="43">
        <v>449</v>
      </c>
      <c r="X237" s="44">
        <v>0</v>
      </c>
      <c r="Y237" s="44">
        <v>0</v>
      </c>
      <c r="Z237" s="44">
        <v>25279.4</v>
      </c>
      <c r="AA237" s="44">
        <v>0</v>
      </c>
      <c r="AB237" s="45">
        <v>0</v>
      </c>
      <c r="AC237" s="47">
        <f t="shared" si="65"/>
        <v>449</v>
      </c>
      <c r="AD237" s="46">
        <f t="shared" si="66"/>
        <v>25279.4</v>
      </c>
      <c r="AE237" s="44">
        <f t="shared" si="67"/>
        <v>-449</v>
      </c>
      <c r="AF237" s="44">
        <f t="shared" si="67"/>
        <v>0</v>
      </c>
      <c r="AG237" s="44">
        <f t="shared" si="67"/>
        <v>0</v>
      </c>
      <c r="AH237" s="44">
        <f t="shared" si="67"/>
        <v>-25279.4</v>
      </c>
      <c r="AI237" s="44">
        <f t="shared" si="67"/>
        <v>0</v>
      </c>
      <c r="AJ237" s="45">
        <f t="shared" si="67"/>
        <v>0</v>
      </c>
      <c r="AK237" s="47">
        <f t="shared" si="67"/>
        <v>-449</v>
      </c>
      <c r="AL237" s="47">
        <f t="shared" si="67"/>
        <v>-25279.4</v>
      </c>
      <c r="AM237" s="56">
        <f t="shared" si="68"/>
        <v>-1</v>
      </c>
      <c r="AN237" s="56" t="str">
        <f t="shared" si="68"/>
        <v/>
      </c>
      <c r="AO237" s="56" t="str">
        <f t="shared" si="68"/>
        <v/>
      </c>
      <c r="AP237" s="56">
        <f t="shared" si="68"/>
        <v>-1</v>
      </c>
      <c r="AQ237" s="56" t="str">
        <f t="shared" si="68"/>
        <v/>
      </c>
      <c r="AR237" s="57" t="str">
        <f t="shared" si="68"/>
        <v/>
      </c>
      <c r="AS237" s="58">
        <f t="shared" si="68"/>
        <v>-1</v>
      </c>
      <c r="AT237" s="58">
        <f t="shared" si="68"/>
        <v>-1</v>
      </c>
      <c r="AU237" s="119">
        <f t="shared" si="62"/>
        <v>0</v>
      </c>
      <c r="AV237" s="120">
        <f t="shared" si="59"/>
        <v>56.30155902004455</v>
      </c>
      <c r="AW237" s="121">
        <f t="shared" si="60"/>
        <v>-56.30155902004455</v>
      </c>
      <c r="AX237" s="119">
        <f t="shared" si="61"/>
        <v>0</v>
      </c>
      <c r="AY237" s="120">
        <f t="shared" si="58"/>
        <v>0</v>
      </c>
      <c r="AZ237" s="121">
        <f t="shared" si="69"/>
        <v>0</v>
      </c>
    </row>
    <row r="238" spans="1:52" hidden="1" outlineLevel="1" x14ac:dyDescent="0.2">
      <c r="A238" t="s">
        <v>46</v>
      </c>
      <c r="B238" t="s">
        <v>46</v>
      </c>
      <c r="C238" t="s">
        <v>100</v>
      </c>
      <c r="D238" t="s">
        <v>100</v>
      </c>
      <c r="E238" t="s">
        <v>97</v>
      </c>
      <c r="F238" s="4">
        <f t="shared" si="70"/>
        <v>46243</v>
      </c>
      <c r="G238" t="s">
        <v>35</v>
      </c>
      <c r="H238" s="28">
        <v>0</v>
      </c>
      <c r="I238" s="2">
        <v>0</v>
      </c>
      <c r="J238" s="2">
        <v>0</v>
      </c>
      <c r="K238" s="2">
        <v>0</v>
      </c>
      <c r="L238" s="2">
        <v>0</v>
      </c>
      <c r="M238" s="29">
        <v>0</v>
      </c>
      <c r="N238" s="31">
        <f t="shared" si="63"/>
        <v>0</v>
      </c>
      <c r="O238" s="30">
        <f t="shared" si="64"/>
        <v>0</v>
      </c>
      <c r="P238" t="s">
        <v>49</v>
      </c>
      <c r="Q238" t="s">
        <v>49</v>
      </c>
      <c r="R238" t="s">
        <v>100</v>
      </c>
      <c r="S238" t="s">
        <v>100</v>
      </c>
      <c r="T238" t="s">
        <v>97</v>
      </c>
      <c r="U238" s="4">
        <f t="shared" si="71"/>
        <v>45879</v>
      </c>
      <c r="V238" t="s">
        <v>35</v>
      </c>
      <c r="W238" s="28">
        <v>205</v>
      </c>
      <c r="X238" s="2">
        <v>0</v>
      </c>
      <c r="Y238" s="2">
        <v>0</v>
      </c>
      <c r="Z238" s="2">
        <v>9891.75</v>
      </c>
      <c r="AA238" s="2">
        <v>0</v>
      </c>
      <c r="AB238" s="29">
        <v>0</v>
      </c>
      <c r="AC238" s="31">
        <f t="shared" si="65"/>
        <v>205</v>
      </c>
      <c r="AD238" s="30">
        <f t="shared" si="66"/>
        <v>9891.75</v>
      </c>
      <c r="AE238" s="2">
        <f t="shared" si="67"/>
        <v>-205</v>
      </c>
      <c r="AF238" s="2">
        <f t="shared" si="67"/>
        <v>0</v>
      </c>
      <c r="AG238" s="2">
        <f t="shared" si="67"/>
        <v>0</v>
      </c>
      <c r="AH238" s="2">
        <f t="shared" si="67"/>
        <v>-9891.75</v>
      </c>
      <c r="AI238" s="2">
        <f t="shared" si="67"/>
        <v>0</v>
      </c>
      <c r="AJ238" s="29">
        <f t="shared" si="67"/>
        <v>0</v>
      </c>
      <c r="AK238" s="31">
        <f t="shared" si="67"/>
        <v>-205</v>
      </c>
      <c r="AL238" s="31">
        <f t="shared" si="67"/>
        <v>-9891.75</v>
      </c>
      <c r="AM238" s="38">
        <f t="shared" si="68"/>
        <v>-1</v>
      </c>
      <c r="AN238" s="38" t="str">
        <f t="shared" si="68"/>
        <v/>
      </c>
      <c r="AO238" s="38" t="str">
        <f t="shared" si="68"/>
        <v/>
      </c>
      <c r="AP238" s="38">
        <f t="shared" si="68"/>
        <v>-1</v>
      </c>
      <c r="AQ238" s="38" t="str">
        <f t="shared" si="68"/>
        <v/>
      </c>
      <c r="AR238" s="39" t="str">
        <f t="shared" si="68"/>
        <v/>
      </c>
      <c r="AS238" s="40">
        <f t="shared" si="68"/>
        <v>-1</v>
      </c>
      <c r="AT238" s="40">
        <f t="shared" si="68"/>
        <v>-1</v>
      </c>
      <c r="AU238" s="119">
        <f t="shared" si="62"/>
        <v>0</v>
      </c>
      <c r="AV238" s="120">
        <f t="shared" si="59"/>
        <v>48.252439024390242</v>
      </c>
      <c r="AW238" s="121">
        <f t="shared" si="60"/>
        <v>-48.252439024390242</v>
      </c>
      <c r="AX238" s="119">
        <f t="shared" si="61"/>
        <v>0</v>
      </c>
      <c r="AY238" s="120">
        <f t="shared" si="58"/>
        <v>0</v>
      </c>
      <c r="AZ238" s="121">
        <f t="shared" si="69"/>
        <v>0</v>
      </c>
    </row>
    <row r="239" spans="1:52" hidden="1" outlineLevel="1" x14ac:dyDescent="0.2">
      <c r="A239" t="s">
        <v>46</v>
      </c>
      <c r="B239" t="s">
        <v>46</v>
      </c>
      <c r="C239" t="s">
        <v>100</v>
      </c>
      <c r="D239" t="s">
        <v>100</v>
      </c>
      <c r="E239" t="s">
        <v>97</v>
      </c>
      <c r="F239" s="4">
        <f t="shared" si="70"/>
        <v>46244</v>
      </c>
      <c r="G239" t="s">
        <v>36</v>
      </c>
      <c r="H239" s="28">
        <v>0</v>
      </c>
      <c r="I239" s="2">
        <v>0</v>
      </c>
      <c r="J239" s="2">
        <v>0</v>
      </c>
      <c r="K239" s="2">
        <v>0</v>
      </c>
      <c r="L239" s="2">
        <v>0</v>
      </c>
      <c r="M239" s="29">
        <v>0</v>
      </c>
      <c r="N239" s="31">
        <f t="shared" si="63"/>
        <v>0</v>
      </c>
      <c r="O239" s="30">
        <f t="shared" si="64"/>
        <v>0</v>
      </c>
      <c r="P239" t="s">
        <v>49</v>
      </c>
      <c r="Q239" t="s">
        <v>49</v>
      </c>
      <c r="R239" t="s">
        <v>100</v>
      </c>
      <c r="S239" t="s">
        <v>100</v>
      </c>
      <c r="T239" t="s">
        <v>97</v>
      </c>
      <c r="U239" s="4">
        <f t="shared" si="71"/>
        <v>45880</v>
      </c>
      <c r="V239" t="s">
        <v>36</v>
      </c>
      <c r="W239" s="28">
        <v>186</v>
      </c>
      <c r="X239" s="2">
        <v>2</v>
      </c>
      <c r="Y239" s="2">
        <v>0</v>
      </c>
      <c r="Z239" s="2">
        <v>10606.179999999998</v>
      </c>
      <c r="AA239" s="2">
        <v>281.86</v>
      </c>
      <c r="AB239" s="29">
        <v>0</v>
      </c>
      <c r="AC239" s="31">
        <f t="shared" si="65"/>
        <v>188</v>
      </c>
      <c r="AD239" s="30">
        <f t="shared" si="66"/>
        <v>10888.039999999999</v>
      </c>
      <c r="AE239" s="2">
        <f t="shared" si="67"/>
        <v>-186</v>
      </c>
      <c r="AF239" s="2">
        <f t="shared" si="67"/>
        <v>-2</v>
      </c>
      <c r="AG239" s="2">
        <f t="shared" si="67"/>
        <v>0</v>
      </c>
      <c r="AH239" s="2">
        <f t="shared" si="67"/>
        <v>-10606.179999999998</v>
      </c>
      <c r="AI239" s="2">
        <f t="shared" si="67"/>
        <v>-281.86</v>
      </c>
      <c r="AJ239" s="29">
        <f t="shared" si="67"/>
        <v>0</v>
      </c>
      <c r="AK239" s="31">
        <f t="shared" si="67"/>
        <v>-188</v>
      </c>
      <c r="AL239" s="31">
        <f t="shared" si="67"/>
        <v>-10888.039999999999</v>
      </c>
      <c r="AM239" s="38">
        <f t="shared" si="68"/>
        <v>-1</v>
      </c>
      <c r="AN239" s="38">
        <f t="shared" si="68"/>
        <v>-1</v>
      </c>
      <c r="AO239" s="38" t="str">
        <f t="shared" si="68"/>
        <v/>
      </c>
      <c r="AP239" s="38">
        <f t="shared" si="68"/>
        <v>-1</v>
      </c>
      <c r="AQ239" s="38">
        <f t="shared" si="68"/>
        <v>-1</v>
      </c>
      <c r="AR239" s="39" t="str">
        <f t="shared" si="68"/>
        <v/>
      </c>
      <c r="AS239" s="40">
        <f t="shared" si="68"/>
        <v>-1</v>
      </c>
      <c r="AT239" s="40">
        <f t="shared" si="68"/>
        <v>-1</v>
      </c>
      <c r="AU239" s="119">
        <f t="shared" si="62"/>
        <v>0</v>
      </c>
      <c r="AV239" s="120">
        <f t="shared" si="59"/>
        <v>57.022473118279564</v>
      </c>
      <c r="AW239" s="121">
        <f t="shared" si="60"/>
        <v>-57.022473118279564</v>
      </c>
      <c r="AX239" s="119">
        <f t="shared" si="61"/>
        <v>0</v>
      </c>
      <c r="AY239" s="120">
        <f t="shared" si="58"/>
        <v>140.93</v>
      </c>
      <c r="AZ239" s="121">
        <f t="shared" si="69"/>
        <v>-140.93</v>
      </c>
    </row>
    <row r="240" spans="1:52" hidden="1" outlineLevel="1" x14ac:dyDescent="0.2">
      <c r="A240" t="s">
        <v>46</v>
      </c>
      <c r="B240" t="s">
        <v>46</v>
      </c>
      <c r="C240" t="s">
        <v>100</v>
      </c>
      <c r="D240" t="s">
        <v>100</v>
      </c>
      <c r="E240" t="s">
        <v>97</v>
      </c>
      <c r="F240" s="4">
        <f t="shared" si="70"/>
        <v>46245</v>
      </c>
      <c r="G240" t="s">
        <v>37</v>
      </c>
      <c r="H240" s="28">
        <v>0</v>
      </c>
      <c r="I240" s="2">
        <v>0</v>
      </c>
      <c r="J240" s="2">
        <v>0</v>
      </c>
      <c r="K240" s="2">
        <v>0</v>
      </c>
      <c r="L240" s="2">
        <v>0</v>
      </c>
      <c r="M240" s="29">
        <v>0</v>
      </c>
      <c r="N240" s="31">
        <f t="shared" si="63"/>
        <v>0</v>
      </c>
      <c r="O240" s="30">
        <f t="shared" si="64"/>
        <v>0</v>
      </c>
      <c r="P240" t="s">
        <v>49</v>
      </c>
      <c r="Q240" t="s">
        <v>49</v>
      </c>
      <c r="R240" t="s">
        <v>100</v>
      </c>
      <c r="S240" t="s">
        <v>100</v>
      </c>
      <c r="T240" t="s">
        <v>97</v>
      </c>
      <c r="U240" s="4">
        <f t="shared" si="71"/>
        <v>45881</v>
      </c>
      <c r="V240" t="s">
        <v>37</v>
      </c>
      <c r="W240" s="28">
        <v>182</v>
      </c>
      <c r="X240" s="2">
        <v>5</v>
      </c>
      <c r="Y240" s="2">
        <v>0</v>
      </c>
      <c r="Z240" s="2">
        <v>9040.880000000001</v>
      </c>
      <c r="AA240" s="2">
        <v>665.94</v>
      </c>
      <c r="AB240" s="29">
        <v>0</v>
      </c>
      <c r="AC240" s="31">
        <f t="shared" si="65"/>
        <v>187</v>
      </c>
      <c r="AD240" s="30">
        <f t="shared" si="66"/>
        <v>9706.8200000000015</v>
      </c>
      <c r="AE240" s="2">
        <f t="shared" si="67"/>
        <v>-182</v>
      </c>
      <c r="AF240" s="2">
        <f t="shared" si="67"/>
        <v>-5</v>
      </c>
      <c r="AG240" s="2">
        <f t="shared" si="67"/>
        <v>0</v>
      </c>
      <c r="AH240" s="2">
        <f t="shared" ref="AH240:AL290" si="72">+K240-Z240</f>
        <v>-9040.880000000001</v>
      </c>
      <c r="AI240" s="2">
        <f t="shared" si="72"/>
        <v>-665.94</v>
      </c>
      <c r="AJ240" s="29">
        <f t="shared" si="72"/>
        <v>0</v>
      </c>
      <c r="AK240" s="31">
        <f t="shared" si="72"/>
        <v>-187</v>
      </c>
      <c r="AL240" s="31">
        <f t="shared" si="72"/>
        <v>-9706.8200000000015</v>
      </c>
      <c r="AM240" s="38">
        <f t="shared" si="68"/>
        <v>-1</v>
      </c>
      <c r="AN240" s="38">
        <f t="shared" si="68"/>
        <v>-1</v>
      </c>
      <c r="AO240" s="38" t="str">
        <f t="shared" si="68"/>
        <v/>
      </c>
      <c r="AP240" s="38">
        <f t="shared" ref="AP240:AT290" si="73">IFERROR(AH240/Z240,"")</f>
        <v>-1</v>
      </c>
      <c r="AQ240" s="38">
        <f t="shared" si="73"/>
        <v>-1</v>
      </c>
      <c r="AR240" s="39" t="str">
        <f t="shared" si="73"/>
        <v/>
      </c>
      <c r="AS240" s="40">
        <f t="shared" si="73"/>
        <v>-1</v>
      </c>
      <c r="AT240" s="40">
        <f t="shared" si="73"/>
        <v>-1</v>
      </c>
      <c r="AU240" s="119">
        <f t="shared" si="62"/>
        <v>0</v>
      </c>
      <c r="AV240" s="120">
        <f t="shared" si="59"/>
        <v>49.675164835164843</v>
      </c>
      <c r="AW240" s="121">
        <f t="shared" si="60"/>
        <v>-49.675164835164843</v>
      </c>
      <c r="AX240" s="119">
        <f t="shared" si="61"/>
        <v>0</v>
      </c>
      <c r="AY240" s="120">
        <f t="shared" si="58"/>
        <v>133.18800000000002</v>
      </c>
      <c r="AZ240" s="121">
        <f t="shared" si="69"/>
        <v>-133.18800000000002</v>
      </c>
    </row>
    <row r="241" spans="1:52" hidden="1" outlineLevel="1" x14ac:dyDescent="0.2">
      <c r="A241" t="s">
        <v>46</v>
      </c>
      <c r="B241" t="s">
        <v>46</v>
      </c>
      <c r="C241" t="s">
        <v>100</v>
      </c>
      <c r="D241" t="s">
        <v>100</v>
      </c>
      <c r="E241" t="s">
        <v>97</v>
      </c>
      <c r="F241" s="4">
        <f t="shared" si="70"/>
        <v>46246</v>
      </c>
      <c r="G241" t="s">
        <v>38</v>
      </c>
      <c r="H241" s="28">
        <v>0</v>
      </c>
      <c r="I241" s="2">
        <v>0</v>
      </c>
      <c r="J241" s="2">
        <v>0</v>
      </c>
      <c r="K241" s="2">
        <v>0</v>
      </c>
      <c r="L241" s="2">
        <v>0</v>
      </c>
      <c r="M241" s="29">
        <v>0</v>
      </c>
      <c r="N241" s="31">
        <f t="shared" si="63"/>
        <v>0</v>
      </c>
      <c r="O241" s="30">
        <f t="shared" si="64"/>
        <v>0</v>
      </c>
      <c r="P241" t="s">
        <v>49</v>
      </c>
      <c r="Q241" t="s">
        <v>49</v>
      </c>
      <c r="R241" t="s">
        <v>100</v>
      </c>
      <c r="S241" t="s">
        <v>100</v>
      </c>
      <c r="T241" t="s">
        <v>97</v>
      </c>
      <c r="U241" s="4">
        <f t="shared" si="71"/>
        <v>45882</v>
      </c>
      <c r="V241" t="s">
        <v>38</v>
      </c>
      <c r="W241" s="28">
        <v>209</v>
      </c>
      <c r="X241" s="2">
        <v>2</v>
      </c>
      <c r="Y241" s="2">
        <v>0</v>
      </c>
      <c r="Z241" s="2">
        <v>10987.769999999999</v>
      </c>
      <c r="AA241" s="2">
        <v>322.95</v>
      </c>
      <c r="AB241" s="29">
        <v>0</v>
      </c>
      <c r="AC241" s="31">
        <f t="shared" si="65"/>
        <v>211</v>
      </c>
      <c r="AD241" s="30">
        <f t="shared" si="66"/>
        <v>11310.72</v>
      </c>
      <c r="AE241" s="2">
        <f t="shared" ref="AE241:AG272" si="74">+H241-W241</f>
        <v>-209</v>
      </c>
      <c r="AF241" s="2">
        <f t="shared" si="74"/>
        <v>-2</v>
      </c>
      <c r="AG241" s="2">
        <f t="shared" si="74"/>
        <v>0</v>
      </c>
      <c r="AH241" s="2">
        <f t="shared" si="72"/>
        <v>-10987.769999999999</v>
      </c>
      <c r="AI241" s="2">
        <f t="shared" si="72"/>
        <v>-322.95</v>
      </c>
      <c r="AJ241" s="29">
        <f t="shared" si="72"/>
        <v>0</v>
      </c>
      <c r="AK241" s="31">
        <f t="shared" si="72"/>
        <v>-211</v>
      </c>
      <c r="AL241" s="31">
        <f t="shared" si="72"/>
        <v>-11310.72</v>
      </c>
      <c r="AM241" s="38">
        <f t="shared" ref="AM241:AO272" si="75">IFERROR(AE241/W241,"")</f>
        <v>-1</v>
      </c>
      <c r="AN241" s="38">
        <f t="shared" si="75"/>
        <v>-1</v>
      </c>
      <c r="AO241" s="38" t="str">
        <f t="shared" si="75"/>
        <v/>
      </c>
      <c r="AP241" s="38">
        <f t="shared" si="73"/>
        <v>-1</v>
      </c>
      <c r="AQ241" s="38">
        <f t="shared" si="73"/>
        <v>-1</v>
      </c>
      <c r="AR241" s="39" t="str">
        <f t="shared" si="73"/>
        <v/>
      </c>
      <c r="AS241" s="40">
        <f t="shared" si="73"/>
        <v>-1</v>
      </c>
      <c r="AT241" s="40">
        <f t="shared" si="73"/>
        <v>-1</v>
      </c>
      <c r="AU241" s="119">
        <f t="shared" si="62"/>
        <v>0</v>
      </c>
      <c r="AV241" s="120">
        <f t="shared" si="59"/>
        <v>52.573062200956933</v>
      </c>
      <c r="AW241" s="121">
        <f t="shared" si="60"/>
        <v>-52.573062200956933</v>
      </c>
      <c r="AX241" s="119">
        <f t="shared" si="61"/>
        <v>0</v>
      </c>
      <c r="AY241" s="120">
        <f t="shared" si="58"/>
        <v>161.47499999999999</v>
      </c>
      <c r="AZ241" s="121">
        <f t="shared" si="69"/>
        <v>-161.47499999999999</v>
      </c>
    </row>
    <row r="242" spans="1:52" hidden="1" outlineLevel="1" x14ac:dyDescent="0.2">
      <c r="A242" t="s">
        <v>46</v>
      </c>
      <c r="B242" t="s">
        <v>46</v>
      </c>
      <c r="C242" t="s">
        <v>100</v>
      </c>
      <c r="D242" t="s">
        <v>100</v>
      </c>
      <c r="E242" t="s">
        <v>97</v>
      </c>
      <c r="F242" s="4">
        <f t="shared" si="70"/>
        <v>46247</v>
      </c>
      <c r="G242" t="s">
        <v>39</v>
      </c>
      <c r="H242" s="28">
        <v>0</v>
      </c>
      <c r="I242" s="2">
        <v>0</v>
      </c>
      <c r="J242" s="2">
        <v>0</v>
      </c>
      <c r="K242" s="2">
        <v>0</v>
      </c>
      <c r="L242" s="2">
        <v>0</v>
      </c>
      <c r="M242" s="29">
        <v>0</v>
      </c>
      <c r="N242" s="31">
        <f t="shared" si="63"/>
        <v>0</v>
      </c>
      <c r="O242" s="30">
        <f t="shared" si="64"/>
        <v>0</v>
      </c>
      <c r="P242" t="s">
        <v>49</v>
      </c>
      <c r="Q242" t="s">
        <v>49</v>
      </c>
      <c r="R242" t="s">
        <v>100</v>
      </c>
      <c r="S242" t="s">
        <v>100</v>
      </c>
      <c r="T242" t="s">
        <v>97</v>
      </c>
      <c r="U242" s="4">
        <f t="shared" si="71"/>
        <v>45883</v>
      </c>
      <c r="V242" t="s">
        <v>39</v>
      </c>
      <c r="W242" s="28">
        <v>208</v>
      </c>
      <c r="X242" s="2">
        <v>2</v>
      </c>
      <c r="Y242" s="2">
        <v>0</v>
      </c>
      <c r="Z242" s="2">
        <v>12564.5</v>
      </c>
      <c r="AA242" s="2">
        <v>270.74</v>
      </c>
      <c r="AB242" s="29">
        <v>0</v>
      </c>
      <c r="AC242" s="31">
        <f t="shared" si="65"/>
        <v>210</v>
      </c>
      <c r="AD242" s="30">
        <f t="shared" si="66"/>
        <v>12835.24</v>
      </c>
      <c r="AE242" s="2">
        <f t="shared" si="74"/>
        <v>-208</v>
      </c>
      <c r="AF242" s="2">
        <f t="shared" si="74"/>
        <v>-2</v>
      </c>
      <c r="AG242" s="2">
        <f t="shared" si="74"/>
        <v>0</v>
      </c>
      <c r="AH242" s="2">
        <f t="shared" si="72"/>
        <v>-12564.5</v>
      </c>
      <c r="AI242" s="2">
        <f t="shared" si="72"/>
        <v>-270.74</v>
      </c>
      <c r="AJ242" s="29">
        <f t="shared" si="72"/>
        <v>0</v>
      </c>
      <c r="AK242" s="31">
        <f t="shared" si="72"/>
        <v>-210</v>
      </c>
      <c r="AL242" s="31">
        <f t="shared" si="72"/>
        <v>-12835.24</v>
      </c>
      <c r="AM242" s="38">
        <f t="shared" si="75"/>
        <v>-1</v>
      </c>
      <c r="AN242" s="38">
        <f t="shared" si="75"/>
        <v>-1</v>
      </c>
      <c r="AO242" s="38" t="str">
        <f t="shared" si="75"/>
        <v/>
      </c>
      <c r="AP242" s="38">
        <f t="shared" si="73"/>
        <v>-1</v>
      </c>
      <c r="AQ242" s="38">
        <f t="shared" si="73"/>
        <v>-1</v>
      </c>
      <c r="AR242" s="39" t="str">
        <f t="shared" si="73"/>
        <v/>
      </c>
      <c r="AS242" s="40">
        <f t="shared" si="73"/>
        <v>-1</v>
      </c>
      <c r="AT242" s="40">
        <f t="shared" si="73"/>
        <v>-1</v>
      </c>
      <c r="AU242" s="119">
        <f t="shared" si="62"/>
        <v>0</v>
      </c>
      <c r="AV242" s="120">
        <f t="shared" si="59"/>
        <v>60.40625</v>
      </c>
      <c r="AW242" s="121">
        <f t="shared" si="60"/>
        <v>-60.40625</v>
      </c>
      <c r="AX242" s="119">
        <f t="shared" si="61"/>
        <v>0</v>
      </c>
      <c r="AY242" s="120">
        <f t="shared" si="58"/>
        <v>135.37</v>
      </c>
      <c r="AZ242" s="121">
        <f t="shared" si="69"/>
        <v>-135.37</v>
      </c>
    </row>
    <row r="243" spans="1:52" hidden="1" outlineLevel="1" x14ac:dyDescent="0.2">
      <c r="A243" t="s">
        <v>46</v>
      </c>
      <c r="B243" t="s">
        <v>46</v>
      </c>
      <c r="C243" t="s">
        <v>100</v>
      </c>
      <c r="D243" t="s">
        <v>100</v>
      </c>
      <c r="E243" t="s">
        <v>97</v>
      </c>
      <c r="F243" s="4">
        <f t="shared" si="70"/>
        <v>46248</v>
      </c>
      <c r="G243" t="s">
        <v>40</v>
      </c>
      <c r="H243" s="28">
        <v>0</v>
      </c>
      <c r="I243" s="2">
        <v>0</v>
      </c>
      <c r="J243" s="2">
        <v>0</v>
      </c>
      <c r="K243" s="2">
        <v>0</v>
      </c>
      <c r="L243" s="2">
        <v>0</v>
      </c>
      <c r="M243" s="29">
        <v>0</v>
      </c>
      <c r="N243" s="31">
        <f t="shared" si="63"/>
        <v>0</v>
      </c>
      <c r="O243" s="30">
        <f t="shared" si="64"/>
        <v>0</v>
      </c>
      <c r="P243" t="s">
        <v>49</v>
      </c>
      <c r="Q243" t="s">
        <v>49</v>
      </c>
      <c r="R243" t="s">
        <v>100</v>
      </c>
      <c r="S243" t="s">
        <v>100</v>
      </c>
      <c r="T243" t="s">
        <v>97</v>
      </c>
      <c r="U243" s="4">
        <f t="shared" si="71"/>
        <v>45884</v>
      </c>
      <c r="V243" t="s">
        <v>40</v>
      </c>
      <c r="W243" s="28">
        <v>472</v>
      </c>
      <c r="X243" s="2">
        <v>5</v>
      </c>
      <c r="Y243" s="2">
        <v>1</v>
      </c>
      <c r="Z243" s="2">
        <v>24118.57</v>
      </c>
      <c r="AA243" s="2">
        <v>2454</v>
      </c>
      <c r="AB243" s="29">
        <v>980.7</v>
      </c>
      <c r="AC243" s="31">
        <f t="shared" si="65"/>
        <v>478</v>
      </c>
      <c r="AD243" s="30">
        <f t="shared" si="66"/>
        <v>27553.27</v>
      </c>
      <c r="AE243" s="2">
        <f t="shared" si="74"/>
        <v>-472</v>
      </c>
      <c r="AF243" s="2">
        <f t="shared" si="74"/>
        <v>-5</v>
      </c>
      <c r="AG243" s="2">
        <f t="shared" si="74"/>
        <v>-1</v>
      </c>
      <c r="AH243" s="2">
        <f t="shared" si="72"/>
        <v>-24118.57</v>
      </c>
      <c r="AI243" s="2">
        <f t="shared" si="72"/>
        <v>-2454</v>
      </c>
      <c r="AJ243" s="29">
        <f t="shared" si="72"/>
        <v>-980.7</v>
      </c>
      <c r="AK243" s="31">
        <f t="shared" si="72"/>
        <v>-478</v>
      </c>
      <c r="AL243" s="31">
        <f t="shared" si="72"/>
        <v>-27553.27</v>
      </c>
      <c r="AM243" s="38">
        <f t="shared" si="75"/>
        <v>-1</v>
      </c>
      <c r="AN243" s="38">
        <f t="shared" si="75"/>
        <v>-1</v>
      </c>
      <c r="AO243" s="38">
        <f t="shared" si="75"/>
        <v>-1</v>
      </c>
      <c r="AP243" s="38">
        <f t="shared" si="73"/>
        <v>-1</v>
      </c>
      <c r="AQ243" s="38">
        <f t="shared" si="73"/>
        <v>-1</v>
      </c>
      <c r="AR243" s="39">
        <f t="shared" si="73"/>
        <v>-1</v>
      </c>
      <c r="AS243" s="40">
        <f t="shared" si="73"/>
        <v>-1</v>
      </c>
      <c r="AT243" s="40">
        <f t="shared" si="73"/>
        <v>-1</v>
      </c>
      <c r="AU243" s="119">
        <f t="shared" si="62"/>
        <v>0</v>
      </c>
      <c r="AV243" s="120">
        <f t="shared" si="59"/>
        <v>51.098665254237289</v>
      </c>
      <c r="AW243" s="121">
        <f t="shared" si="60"/>
        <v>-51.098665254237289</v>
      </c>
      <c r="AX243" s="119">
        <f t="shared" si="61"/>
        <v>0</v>
      </c>
      <c r="AY243" s="120">
        <f t="shared" si="58"/>
        <v>572.44999999999993</v>
      </c>
      <c r="AZ243" s="121">
        <f t="shared" si="69"/>
        <v>-572.44999999999993</v>
      </c>
    </row>
    <row r="244" spans="1:52" ht="13.5" hidden="1" outlineLevel="1" thickBot="1" x14ac:dyDescent="0.25">
      <c r="A244" t="s">
        <v>46</v>
      </c>
      <c r="B244" t="s">
        <v>46</v>
      </c>
      <c r="C244" t="s">
        <v>100</v>
      </c>
      <c r="D244" t="s">
        <v>100</v>
      </c>
      <c r="E244" t="s">
        <v>97</v>
      </c>
      <c r="F244" s="59">
        <f t="shared" si="70"/>
        <v>46249</v>
      </c>
      <c r="G244" s="42" t="s">
        <v>41</v>
      </c>
      <c r="H244" s="43">
        <v>0</v>
      </c>
      <c r="I244" s="44">
        <v>0</v>
      </c>
      <c r="J244" s="44">
        <v>0</v>
      </c>
      <c r="K244" s="44">
        <v>0</v>
      </c>
      <c r="L244" s="44">
        <v>0</v>
      </c>
      <c r="M244" s="45">
        <v>0</v>
      </c>
      <c r="N244" s="47">
        <f t="shared" si="63"/>
        <v>0</v>
      </c>
      <c r="O244" s="46">
        <f t="shared" si="64"/>
        <v>0</v>
      </c>
      <c r="P244" t="s">
        <v>49</v>
      </c>
      <c r="Q244" t="s">
        <v>49</v>
      </c>
      <c r="R244" t="s">
        <v>100</v>
      </c>
      <c r="S244" t="s">
        <v>100</v>
      </c>
      <c r="T244" t="s">
        <v>97</v>
      </c>
      <c r="U244" s="59">
        <f t="shared" si="71"/>
        <v>45885</v>
      </c>
      <c r="V244" s="42" t="s">
        <v>41</v>
      </c>
      <c r="W244" s="43">
        <v>442</v>
      </c>
      <c r="X244" s="44">
        <v>2</v>
      </c>
      <c r="Y244" s="44">
        <v>0</v>
      </c>
      <c r="Z244" s="44">
        <v>23065.05</v>
      </c>
      <c r="AA244" s="44">
        <v>225.81</v>
      </c>
      <c r="AB244" s="45">
        <v>0</v>
      </c>
      <c r="AC244" s="47">
        <f t="shared" si="65"/>
        <v>444</v>
      </c>
      <c r="AD244" s="46">
        <f t="shared" si="66"/>
        <v>23290.86</v>
      </c>
      <c r="AE244" s="44">
        <f t="shared" si="74"/>
        <v>-442</v>
      </c>
      <c r="AF244" s="44">
        <f t="shared" si="74"/>
        <v>-2</v>
      </c>
      <c r="AG244" s="44">
        <f t="shared" si="74"/>
        <v>0</v>
      </c>
      <c r="AH244" s="44">
        <f t="shared" si="72"/>
        <v>-23065.05</v>
      </c>
      <c r="AI244" s="44">
        <f t="shared" si="72"/>
        <v>-225.81</v>
      </c>
      <c r="AJ244" s="45">
        <f t="shared" si="72"/>
        <v>0</v>
      </c>
      <c r="AK244" s="47">
        <f t="shared" si="72"/>
        <v>-444</v>
      </c>
      <c r="AL244" s="47">
        <f t="shared" si="72"/>
        <v>-23290.86</v>
      </c>
      <c r="AM244" s="56">
        <f t="shared" si="75"/>
        <v>-1</v>
      </c>
      <c r="AN244" s="56">
        <f t="shared" si="75"/>
        <v>-1</v>
      </c>
      <c r="AO244" s="56" t="str">
        <f t="shared" si="75"/>
        <v/>
      </c>
      <c r="AP244" s="56">
        <f t="shared" si="73"/>
        <v>-1</v>
      </c>
      <c r="AQ244" s="56">
        <f t="shared" si="73"/>
        <v>-1</v>
      </c>
      <c r="AR244" s="57" t="str">
        <f t="shared" si="73"/>
        <v/>
      </c>
      <c r="AS244" s="58">
        <f t="shared" si="73"/>
        <v>-1</v>
      </c>
      <c r="AT244" s="58">
        <f t="shared" si="73"/>
        <v>-1</v>
      </c>
      <c r="AU244" s="122">
        <f t="shared" si="62"/>
        <v>0</v>
      </c>
      <c r="AV244" s="123">
        <f t="shared" si="59"/>
        <v>52.183371040723983</v>
      </c>
      <c r="AW244" s="124">
        <f t="shared" si="60"/>
        <v>-52.183371040723983</v>
      </c>
      <c r="AX244" s="122">
        <f t="shared" si="61"/>
        <v>0</v>
      </c>
      <c r="AY244" s="123">
        <f t="shared" si="58"/>
        <v>112.905</v>
      </c>
      <c r="AZ244" s="124">
        <f t="shared" si="69"/>
        <v>-112.905</v>
      </c>
    </row>
    <row r="245" spans="1:52" hidden="1" outlineLevel="1" x14ac:dyDescent="0.2">
      <c r="A245" t="s">
        <v>46</v>
      </c>
      <c r="B245" t="s">
        <v>46</v>
      </c>
      <c r="C245" t="s">
        <v>100</v>
      </c>
      <c r="D245" t="s">
        <v>100</v>
      </c>
      <c r="E245" t="s">
        <v>98</v>
      </c>
      <c r="F245" s="4">
        <f t="shared" si="70"/>
        <v>46250</v>
      </c>
      <c r="G245" t="s">
        <v>35</v>
      </c>
      <c r="H245" s="28">
        <v>0</v>
      </c>
      <c r="I245" s="2">
        <v>0</v>
      </c>
      <c r="J245" s="2">
        <v>0</v>
      </c>
      <c r="K245" s="2">
        <v>0</v>
      </c>
      <c r="L245" s="2">
        <v>0</v>
      </c>
      <c r="M245" s="29">
        <v>0</v>
      </c>
      <c r="N245" s="31">
        <f t="shared" si="63"/>
        <v>0</v>
      </c>
      <c r="O245" s="30">
        <f t="shared" si="64"/>
        <v>0</v>
      </c>
      <c r="P245" t="s">
        <v>49</v>
      </c>
      <c r="Q245" t="s">
        <v>49</v>
      </c>
      <c r="R245" t="s">
        <v>100</v>
      </c>
      <c r="S245" t="s">
        <v>100</v>
      </c>
      <c r="T245" t="s">
        <v>98</v>
      </c>
      <c r="U245" s="4">
        <f t="shared" si="71"/>
        <v>45886</v>
      </c>
      <c r="V245" t="s">
        <v>35</v>
      </c>
      <c r="W245" s="28">
        <v>224</v>
      </c>
      <c r="X245" s="2">
        <v>0</v>
      </c>
      <c r="Y245" s="2">
        <v>0</v>
      </c>
      <c r="Z245" s="2">
        <v>12005.81</v>
      </c>
      <c r="AA245" s="2">
        <v>0</v>
      </c>
      <c r="AB245" s="29">
        <v>0</v>
      </c>
      <c r="AC245" s="31">
        <f t="shared" si="65"/>
        <v>224</v>
      </c>
      <c r="AD245" s="30">
        <f t="shared" si="66"/>
        <v>12005.81</v>
      </c>
      <c r="AE245" s="2">
        <f t="shared" si="74"/>
        <v>-224</v>
      </c>
      <c r="AF245" s="2">
        <f t="shared" si="74"/>
        <v>0</v>
      </c>
      <c r="AG245" s="2">
        <f t="shared" si="74"/>
        <v>0</v>
      </c>
      <c r="AH245" s="2">
        <f t="shared" si="72"/>
        <v>-12005.81</v>
      </c>
      <c r="AI245" s="2">
        <f t="shared" si="72"/>
        <v>0</v>
      </c>
      <c r="AJ245" s="29">
        <f t="shared" si="72"/>
        <v>0</v>
      </c>
      <c r="AK245" s="31">
        <f t="shared" si="72"/>
        <v>-224</v>
      </c>
      <c r="AL245" s="31">
        <f t="shared" si="72"/>
        <v>-12005.81</v>
      </c>
      <c r="AM245" s="38">
        <f t="shared" si="75"/>
        <v>-1</v>
      </c>
      <c r="AN245" s="38" t="str">
        <f t="shared" si="75"/>
        <v/>
      </c>
      <c r="AO245" s="38" t="str">
        <f t="shared" si="75"/>
        <v/>
      </c>
      <c r="AP245" s="38">
        <f t="shared" si="73"/>
        <v>-1</v>
      </c>
      <c r="AQ245" s="38" t="str">
        <f t="shared" si="73"/>
        <v/>
      </c>
      <c r="AR245" s="39" t="str">
        <f t="shared" si="73"/>
        <v/>
      </c>
      <c r="AS245" s="40">
        <f t="shared" si="73"/>
        <v>-1</v>
      </c>
      <c r="AT245" s="40">
        <f t="shared" si="73"/>
        <v>-1</v>
      </c>
      <c r="AU245" s="119">
        <f t="shared" si="62"/>
        <v>0</v>
      </c>
      <c r="AV245" s="120">
        <f t="shared" si="59"/>
        <v>53.597366071428567</v>
      </c>
      <c r="AW245" s="121">
        <f t="shared" si="60"/>
        <v>-53.597366071428567</v>
      </c>
      <c r="AX245" s="119">
        <f t="shared" si="61"/>
        <v>0</v>
      </c>
      <c r="AY245" s="120">
        <f t="shared" si="58"/>
        <v>0</v>
      </c>
      <c r="AZ245" s="121">
        <f t="shared" si="69"/>
        <v>0</v>
      </c>
    </row>
    <row r="246" spans="1:52" hidden="1" outlineLevel="1" x14ac:dyDescent="0.2">
      <c r="A246" t="s">
        <v>46</v>
      </c>
      <c r="B246" t="s">
        <v>46</v>
      </c>
      <c r="C246" t="s">
        <v>100</v>
      </c>
      <c r="D246" t="s">
        <v>100</v>
      </c>
      <c r="E246" t="s">
        <v>98</v>
      </c>
      <c r="F246" s="4">
        <f t="shared" si="70"/>
        <v>46251</v>
      </c>
      <c r="G246" t="s">
        <v>36</v>
      </c>
      <c r="H246" s="28">
        <v>0</v>
      </c>
      <c r="I246" s="2">
        <v>0</v>
      </c>
      <c r="J246" s="2">
        <v>0</v>
      </c>
      <c r="K246" s="2">
        <v>0</v>
      </c>
      <c r="L246" s="2">
        <v>0</v>
      </c>
      <c r="M246" s="29">
        <v>0</v>
      </c>
      <c r="N246" s="31">
        <f t="shared" si="63"/>
        <v>0</v>
      </c>
      <c r="O246" s="30">
        <f t="shared" si="64"/>
        <v>0</v>
      </c>
      <c r="P246" t="s">
        <v>49</v>
      </c>
      <c r="Q246" t="s">
        <v>49</v>
      </c>
      <c r="R246" t="s">
        <v>100</v>
      </c>
      <c r="S246" t="s">
        <v>100</v>
      </c>
      <c r="T246" t="s">
        <v>98</v>
      </c>
      <c r="U246" s="4">
        <f t="shared" si="71"/>
        <v>45887</v>
      </c>
      <c r="V246" t="s">
        <v>36</v>
      </c>
      <c r="W246" s="28">
        <v>176</v>
      </c>
      <c r="X246" s="2">
        <v>2</v>
      </c>
      <c r="Y246" s="2">
        <v>0</v>
      </c>
      <c r="Z246" s="2">
        <v>9707.8700000000008</v>
      </c>
      <c r="AA246" s="2">
        <v>108.88</v>
      </c>
      <c r="AB246" s="29">
        <v>0</v>
      </c>
      <c r="AC246" s="31">
        <f t="shared" si="65"/>
        <v>178</v>
      </c>
      <c r="AD246" s="30">
        <f t="shared" si="66"/>
        <v>9816.75</v>
      </c>
      <c r="AE246" s="2">
        <f t="shared" si="74"/>
        <v>-176</v>
      </c>
      <c r="AF246" s="2">
        <f t="shared" si="74"/>
        <v>-2</v>
      </c>
      <c r="AG246" s="2">
        <f t="shared" si="74"/>
        <v>0</v>
      </c>
      <c r="AH246" s="2">
        <f t="shared" si="72"/>
        <v>-9707.8700000000008</v>
      </c>
      <c r="AI246" s="2">
        <f t="shared" si="72"/>
        <v>-108.88</v>
      </c>
      <c r="AJ246" s="29">
        <f t="shared" si="72"/>
        <v>0</v>
      </c>
      <c r="AK246" s="31">
        <f t="shared" si="72"/>
        <v>-178</v>
      </c>
      <c r="AL246" s="31">
        <f t="shared" si="72"/>
        <v>-9816.75</v>
      </c>
      <c r="AM246" s="38">
        <f t="shared" si="75"/>
        <v>-1</v>
      </c>
      <c r="AN246" s="38">
        <f t="shared" si="75"/>
        <v>-1</v>
      </c>
      <c r="AO246" s="38" t="str">
        <f t="shared" si="75"/>
        <v/>
      </c>
      <c r="AP246" s="38">
        <f t="shared" si="73"/>
        <v>-1</v>
      </c>
      <c r="AQ246" s="38">
        <f t="shared" si="73"/>
        <v>-1</v>
      </c>
      <c r="AR246" s="39" t="str">
        <f t="shared" si="73"/>
        <v/>
      </c>
      <c r="AS246" s="40">
        <f t="shared" si="73"/>
        <v>-1</v>
      </c>
      <c r="AT246" s="40">
        <f t="shared" si="73"/>
        <v>-1</v>
      </c>
      <c r="AU246" s="119">
        <f t="shared" si="62"/>
        <v>0</v>
      </c>
      <c r="AV246" s="120">
        <f t="shared" si="59"/>
        <v>55.158352272727278</v>
      </c>
      <c r="AW246" s="121">
        <f t="shared" si="60"/>
        <v>-55.158352272727278</v>
      </c>
      <c r="AX246" s="119">
        <f t="shared" si="61"/>
        <v>0</v>
      </c>
      <c r="AY246" s="120">
        <f t="shared" si="58"/>
        <v>54.44</v>
      </c>
      <c r="AZ246" s="121">
        <f t="shared" si="69"/>
        <v>-54.44</v>
      </c>
    </row>
    <row r="247" spans="1:52" hidden="1" outlineLevel="1" x14ac:dyDescent="0.2">
      <c r="A247" t="s">
        <v>46</v>
      </c>
      <c r="B247" t="s">
        <v>46</v>
      </c>
      <c r="C247" t="s">
        <v>100</v>
      </c>
      <c r="D247" t="s">
        <v>100</v>
      </c>
      <c r="E247" t="s">
        <v>98</v>
      </c>
      <c r="F247" s="4">
        <f t="shared" si="70"/>
        <v>46252</v>
      </c>
      <c r="G247" t="s">
        <v>37</v>
      </c>
      <c r="H247" s="28">
        <v>0</v>
      </c>
      <c r="I247" s="2">
        <v>0</v>
      </c>
      <c r="J247" s="2">
        <v>0</v>
      </c>
      <c r="K247" s="2">
        <v>0</v>
      </c>
      <c r="L247" s="2">
        <v>0</v>
      </c>
      <c r="M247" s="29">
        <v>0</v>
      </c>
      <c r="N247" s="31">
        <f t="shared" si="63"/>
        <v>0</v>
      </c>
      <c r="O247" s="30">
        <f t="shared" si="64"/>
        <v>0</v>
      </c>
      <c r="P247" t="s">
        <v>49</v>
      </c>
      <c r="Q247" t="s">
        <v>49</v>
      </c>
      <c r="R247" t="s">
        <v>100</v>
      </c>
      <c r="S247" t="s">
        <v>100</v>
      </c>
      <c r="T247" t="s">
        <v>98</v>
      </c>
      <c r="U247" s="4">
        <f t="shared" si="71"/>
        <v>45888</v>
      </c>
      <c r="V247" t="s">
        <v>37</v>
      </c>
      <c r="W247" s="28">
        <v>169</v>
      </c>
      <c r="X247" s="2">
        <v>2</v>
      </c>
      <c r="Y247" s="2">
        <v>0</v>
      </c>
      <c r="Z247" s="2">
        <v>8982.4</v>
      </c>
      <c r="AA247" s="2">
        <v>313.83999999999997</v>
      </c>
      <c r="AB247" s="29">
        <v>0</v>
      </c>
      <c r="AC247" s="31">
        <f t="shared" si="65"/>
        <v>171</v>
      </c>
      <c r="AD247" s="30">
        <f t="shared" si="66"/>
        <v>9296.24</v>
      </c>
      <c r="AE247" s="2">
        <f t="shared" si="74"/>
        <v>-169</v>
      </c>
      <c r="AF247" s="2">
        <f t="shared" si="74"/>
        <v>-2</v>
      </c>
      <c r="AG247" s="2">
        <f t="shared" si="74"/>
        <v>0</v>
      </c>
      <c r="AH247" s="2">
        <f t="shared" si="72"/>
        <v>-8982.4</v>
      </c>
      <c r="AI247" s="2">
        <f t="shared" si="72"/>
        <v>-313.83999999999997</v>
      </c>
      <c r="AJ247" s="29">
        <f t="shared" si="72"/>
        <v>0</v>
      </c>
      <c r="AK247" s="31">
        <f t="shared" si="72"/>
        <v>-171</v>
      </c>
      <c r="AL247" s="31">
        <f t="shared" si="72"/>
        <v>-9296.24</v>
      </c>
      <c r="AM247" s="38">
        <f t="shared" si="75"/>
        <v>-1</v>
      </c>
      <c r="AN247" s="38">
        <f t="shared" si="75"/>
        <v>-1</v>
      </c>
      <c r="AO247" s="38" t="str">
        <f t="shared" si="75"/>
        <v/>
      </c>
      <c r="AP247" s="38">
        <f t="shared" si="73"/>
        <v>-1</v>
      </c>
      <c r="AQ247" s="38">
        <f t="shared" si="73"/>
        <v>-1</v>
      </c>
      <c r="AR247" s="39" t="str">
        <f t="shared" si="73"/>
        <v/>
      </c>
      <c r="AS247" s="40">
        <f t="shared" si="73"/>
        <v>-1</v>
      </c>
      <c r="AT247" s="40">
        <f t="shared" si="73"/>
        <v>-1</v>
      </c>
      <c r="AU247" s="119">
        <f t="shared" si="62"/>
        <v>0</v>
      </c>
      <c r="AV247" s="120">
        <f t="shared" si="59"/>
        <v>53.150295857988162</v>
      </c>
      <c r="AW247" s="121">
        <f t="shared" si="60"/>
        <v>-53.150295857988162</v>
      </c>
      <c r="AX247" s="119">
        <f t="shared" si="61"/>
        <v>0</v>
      </c>
      <c r="AY247" s="120">
        <f t="shared" si="58"/>
        <v>156.91999999999999</v>
      </c>
      <c r="AZ247" s="121">
        <f t="shared" si="69"/>
        <v>-156.91999999999999</v>
      </c>
    </row>
    <row r="248" spans="1:52" hidden="1" outlineLevel="1" x14ac:dyDescent="0.2">
      <c r="A248" t="s">
        <v>46</v>
      </c>
      <c r="B248" t="s">
        <v>46</v>
      </c>
      <c r="C248" t="s">
        <v>100</v>
      </c>
      <c r="D248" t="s">
        <v>100</v>
      </c>
      <c r="E248" t="s">
        <v>98</v>
      </c>
      <c r="F248" s="4">
        <f t="shared" si="70"/>
        <v>46253</v>
      </c>
      <c r="G248" t="s">
        <v>38</v>
      </c>
      <c r="H248" s="28">
        <v>0</v>
      </c>
      <c r="I248" s="2">
        <v>0</v>
      </c>
      <c r="J248" s="2">
        <v>0</v>
      </c>
      <c r="K248" s="2">
        <v>0</v>
      </c>
      <c r="L248" s="2">
        <v>0</v>
      </c>
      <c r="M248" s="29">
        <v>0</v>
      </c>
      <c r="N248" s="31">
        <f t="shared" si="63"/>
        <v>0</v>
      </c>
      <c r="O248" s="30">
        <f t="shared" si="64"/>
        <v>0</v>
      </c>
      <c r="P248" t="s">
        <v>49</v>
      </c>
      <c r="Q248" t="s">
        <v>49</v>
      </c>
      <c r="R248" t="s">
        <v>100</v>
      </c>
      <c r="S248" t="s">
        <v>100</v>
      </c>
      <c r="T248" t="s">
        <v>98</v>
      </c>
      <c r="U248" s="4">
        <f t="shared" si="71"/>
        <v>45889</v>
      </c>
      <c r="V248" t="s">
        <v>38</v>
      </c>
      <c r="W248" s="28">
        <v>195</v>
      </c>
      <c r="X248" s="2">
        <v>5</v>
      </c>
      <c r="Y248" s="2">
        <v>1</v>
      </c>
      <c r="Z248" s="2">
        <v>10390.959999999999</v>
      </c>
      <c r="AA248" s="2">
        <v>646.29999999999995</v>
      </c>
      <c r="AB248" s="29">
        <v>-264.5</v>
      </c>
      <c r="AC248" s="31">
        <f t="shared" si="65"/>
        <v>201</v>
      </c>
      <c r="AD248" s="30">
        <f t="shared" si="66"/>
        <v>10772.759999999998</v>
      </c>
      <c r="AE248" s="2">
        <f t="shared" si="74"/>
        <v>-195</v>
      </c>
      <c r="AF248" s="2">
        <f t="shared" si="74"/>
        <v>-5</v>
      </c>
      <c r="AG248" s="2">
        <f t="shared" si="74"/>
        <v>-1</v>
      </c>
      <c r="AH248" s="2">
        <f t="shared" si="72"/>
        <v>-10390.959999999999</v>
      </c>
      <c r="AI248" s="2">
        <f t="shared" si="72"/>
        <v>-646.29999999999995</v>
      </c>
      <c r="AJ248" s="29">
        <f t="shared" si="72"/>
        <v>264.5</v>
      </c>
      <c r="AK248" s="31">
        <f t="shared" si="72"/>
        <v>-201</v>
      </c>
      <c r="AL248" s="31">
        <f t="shared" si="72"/>
        <v>-10772.759999999998</v>
      </c>
      <c r="AM248" s="38">
        <f t="shared" si="75"/>
        <v>-1</v>
      </c>
      <c r="AN248" s="38">
        <f t="shared" si="75"/>
        <v>-1</v>
      </c>
      <c r="AO248" s="38">
        <f t="shared" si="75"/>
        <v>-1</v>
      </c>
      <c r="AP248" s="38">
        <f t="shared" si="73"/>
        <v>-1</v>
      </c>
      <c r="AQ248" s="38">
        <f t="shared" si="73"/>
        <v>-1</v>
      </c>
      <c r="AR248" s="39">
        <f t="shared" si="73"/>
        <v>-1</v>
      </c>
      <c r="AS248" s="40">
        <f t="shared" si="73"/>
        <v>-1</v>
      </c>
      <c r="AT248" s="40">
        <f t="shared" si="73"/>
        <v>-1</v>
      </c>
      <c r="AU248" s="119">
        <f t="shared" si="62"/>
        <v>0</v>
      </c>
      <c r="AV248" s="120">
        <f t="shared" si="59"/>
        <v>53.286974358974355</v>
      </c>
      <c r="AW248" s="121">
        <f t="shared" si="60"/>
        <v>-53.286974358974355</v>
      </c>
      <c r="AX248" s="119">
        <f t="shared" si="61"/>
        <v>0</v>
      </c>
      <c r="AY248" s="120">
        <f t="shared" si="58"/>
        <v>63.633333333333326</v>
      </c>
      <c r="AZ248" s="121">
        <f t="shared" si="69"/>
        <v>-63.633333333333326</v>
      </c>
    </row>
    <row r="249" spans="1:52" hidden="1" outlineLevel="1" x14ac:dyDescent="0.2">
      <c r="A249" t="s">
        <v>46</v>
      </c>
      <c r="B249" t="s">
        <v>46</v>
      </c>
      <c r="C249" t="s">
        <v>100</v>
      </c>
      <c r="D249" t="s">
        <v>100</v>
      </c>
      <c r="E249" t="s">
        <v>98</v>
      </c>
      <c r="F249" s="4">
        <f t="shared" si="70"/>
        <v>46254</v>
      </c>
      <c r="G249" t="s">
        <v>39</v>
      </c>
      <c r="H249" s="28">
        <v>0</v>
      </c>
      <c r="I249" s="2">
        <v>0</v>
      </c>
      <c r="J249" s="2">
        <v>0</v>
      </c>
      <c r="K249" s="2">
        <v>0</v>
      </c>
      <c r="L249" s="2">
        <v>0</v>
      </c>
      <c r="M249" s="29">
        <v>0</v>
      </c>
      <c r="N249" s="31">
        <f t="shared" si="63"/>
        <v>0</v>
      </c>
      <c r="O249" s="30">
        <f t="shared" si="64"/>
        <v>0</v>
      </c>
      <c r="P249" t="s">
        <v>49</v>
      </c>
      <c r="Q249" t="s">
        <v>49</v>
      </c>
      <c r="R249" t="s">
        <v>100</v>
      </c>
      <c r="S249" t="s">
        <v>100</v>
      </c>
      <c r="T249" t="s">
        <v>98</v>
      </c>
      <c r="U249" s="4">
        <f t="shared" si="71"/>
        <v>45890</v>
      </c>
      <c r="V249" t="s">
        <v>39</v>
      </c>
      <c r="W249" s="28">
        <v>239</v>
      </c>
      <c r="X249" s="2">
        <v>1</v>
      </c>
      <c r="Y249" s="2">
        <v>0</v>
      </c>
      <c r="Z249" s="2">
        <v>13275.71</v>
      </c>
      <c r="AA249" s="2">
        <v>505.75</v>
      </c>
      <c r="AB249" s="29">
        <v>0</v>
      </c>
      <c r="AC249" s="31">
        <f t="shared" si="65"/>
        <v>240</v>
      </c>
      <c r="AD249" s="30">
        <f t="shared" si="66"/>
        <v>13781.46</v>
      </c>
      <c r="AE249" s="2">
        <f t="shared" si="74"/>
        <v>-239</v>
      </c>
      <c r="AF249" s="2">
        <f t="shared" si="74"/>
        <v>-1</v>
      </c>
      <c r="AG249" s="2">
        <f t="shared" si="74"/>
        <v>0</v>
      </c>
      <c r="AH249" s="2">
        <f t="shared" si="72"/>
        <v>-13275.71</v>
      </c>
      <c r="AI249" s="2">
        <f t="shared" si="72"/>
        <v>-505.75</v>
      </c>
      <c r="AJ249" s="29">
        <f t="shared" si="72"/>
        <v>0</v>
      </c>
      <c r="AK249" s="31">
        <f t="shared" si="72"/>
        <v>-240</v>
      </c>
      <c r="AL249" s="31">
        <f t="shared" si="72"/>
        <v>-13781.46</v>
      </c>
      <c r="AM249" s="38">
        <f t="shared" si="75"/>
        <v>-1</v>
      </c>
      <c r="AN249" s="38">
        <f t="shared" si="75"/>
        <v>-1</v>
      </c>
      <c r="AO249" s="38" t="str">
        <f t="shared" si="75"/>
        <v/>
      </c>
      <c r="AP249" s="38">
        <f t="shared" si="73"/>
        <v>-1</v>
      </c>
      <c r="AQ249" s="38">
        <f t="shared" si="73"/>
        <v>-1</v>
      </c>
      <c r="AR249" s="39" t="str">
        <f t="shared" si="73"/>
        <v/>
      </c>
      <c r="AS249" s="40">
        <f t="shared" si="73"/>
        <v>-1</v>
      </c>
      <c r="AT249" s="40">
        <f t="shared" si="73"/>
        <v>-1</v>
      </c>
      <c r="AU249" s="119">
        <f t="shared" si="62"/>
        <v>0</v>
      </c>
      <c r="AV249" s="120">
        <f t="shared" si="59"/>
        <v>55.546903765690374</v>
      </c>
      <c r="AW249" s="121">
        <f t="shared" si="60"/>
        <v>-55.546903765690374</v>
      </c>
      <c r="AX249" s="119">
        <f t="shared" si="61"/>
        <v>0</v>
      </c>
      <c r="AY249" s="120">
        <f t="shared" si="58"/>
        <v>505.75</v>
      </c>
      <c r="AZ249" s="121">
        <f t="shared" si="69"/>
        <v>-505.75</v>
      </c>
    </row>
    <row r="250" spans="1:52" hidden="1" outlineLevel="1" x14ac:dyDescent="0.2">
      <c r="A250" t="s">
        <v>46</v>
      </c>
      <c r="B250" t="s">
        <v>46</v>
      </c>
      <c r="C250" t="s">
        <v>100</v>
      </c>
      <c r="D250" t="s">
        <v>100</v>
      </c>
      <c r="E250" t="s">
        <v>98</v>
      </c>
      <c r="F250" s="4">
        <f t="shared" si="70"/>
        <v>46255</v>
      </c>
      <c r="G250" t="s">
        <v>40</v>
      </c>
      <c r="H250" s="28">
        <v>0</v>
      </c>
      <c r="I250" s="2">
        <v>0</v>
      </c>
      <c r="J250" s="2">
        <v>0</v>
      </c>
      <c r="K250" s="2">
        <v>0</v>
      </c>
      <c r="L250" s="2">
        <v>0</v>
      </c>
      <c r="M250" s="29">
        <v>0</v>
      </c>
      <c r="N250" s="31">
        <f t="shared" si="63"/>
        <v>0</v>
      </c>
      <c r="O250" s="30">
        <f t="shared" si="64"/>
        <v>0</v>
      </c>
      <c r="P250" t="s">
        <v>49</v>
      </c>
      <c r="Q250" t="s">
        <v>49</v>
      </c>
      <c r="R250" t="s">
        <v>100</v>
      </c>
      <c r="S250" t="s">
        <v>100</v>
      </c>
      <c r="T250" t="s">
        <v>98</v>
      </c>
      <c r="U250" s="4">
        <f t="shared" si="71"/>
        <v>45891</v>
      </c>
      <c r="V250" t="s">
        <v>40</v>
      </c>
      <c r="W250" s="28">
        <v>480</v>
      </c>
      <c r="X250" s="2">
        <v>2</v>
      </c>
      <c r="Y250" s="2">
        <v>0</v>
      </c>
      <c r="Z250" s="2">
        <v>27775.39</v>
      </c>
      <c r="AA250" s="2">
        <v>598.65</v>
      </c>
      <c r="AB250" s="29">
        <v>0</v>
      </c>
      <c r="AC250" s="31">
        <f t="shared" si="65"/>
        <v>482</v>
      </c>
      <c r="AD250" s="30">
        <f t="shared" si="66"/>
        <v>28374.04</v>
      </c>
      <c r="AE250" s="2">
        <f t="shared" si="74"/>
        <v>-480</v>
      </c>
      <c r="AF250" s="2">
        <f t="shared" si="74"/>
        <v>-2</v>
      </c>
      <c r="AG250" s="2">
        <f t="shared" si="74"/>
        <v>0</v>
      </c>
      <c r="AH250" s="2">
        <f t="shared" si="72"/>
        <v>-27775.39</v>
      </c>
      <c r="AI250" s="2">
        <f t="shared" si="72"/>
        <v>-598.65</v>
      </c>
      <c r="AJ250" s="29">
        <f t="shared" si="72"/>
        <v>0</v>
      </c>
      <c r="AK250" s="31">
        <f t="shared" si="72"/>
        <v>-482</v>
      </c>
      <c r="AL250" s="31">
        <f t="shared" si="72"/>
        <v>-28374.04</v>
      </c>
      <c r="AM250" s="38">
        <f t="shared" si="75"/>
        <v>-1</v>
      </c>
      <c r="AN250" s="38">
        <f t="shared" si="75"/>
        <v>-1</v>
      </c>
      <c r="AO250" s="38" t="str">
        <f t="shared" si="75"/>
        <v/>
      </c>
      <c r="AP250" s="38">
        <f t="shared" si="73"/>
        <v>-1</v>
      </c>
      <c r="AQ250" s="38">
        <f t="shared" si="73"/>
        <v>-1</v>
      </c>
      <c r="AR250" s="39" t="str">
        <f t="shared" si="73"/>
        <v/>
      </c>
      <c r="AS250" s="40">
        <f t="shared" si="73"/>
        <v>-1</v>
      </c>
      <c r="AT250" s="40">
        <f t="shared" si="73"/>
        <v>-1</v>
      </c>
      <c r="AU250" s="119">
        <f t="shared" si="62"/>
        <v>0</v>
      </c>
      <c r="AV250" s="120">
        <f t="shared" si="59"/>
        <v>57.865395833333331</v>
      </c>
      <c r="AW250" s="121">
        <f t="shared" si="60"/>
        <v>-57.865395833333331</v>
      </c>
      <c r="AX250" s="119">
        <f t="shared" si="61"/>
        <v>0</v>
      </c>
      <c r="AY250" s="120">
        <f t="shared" si="58"/>
        <v>299.32499999999999</v>
      </c>
      <c r="AZ250" s="121">
        <f t="shared" si="69"/>
        <v>-299.32499999999999</v>
      </c>
    </row>
    <row r="251" spans="1:52" ht="13.5" hidden="1" outlineLevel="1" thickBot="1" x14ac:dyDescent="0.25">
      <c r="A251" t="s">
        <v>46</v>
      </c>
      <c r="B251" t="s">
        <v>46</v>
      </c>
      <c r="C251" t="s">
        <v>100</v>
      </c>
      <c r="D251" t="s">
        <v>100</v>
      </c>
      <c r="E251" t="s">
        <v>98</v>
      </c>
      <c r="F251" s="59">
        <f t="shared" si="70"/>
        <v>46256</v>
      </c>
      <c r="G251" s="42" t="s">
        <v>41</v>
      </c>
      <c r="H251" s="43">
        <v>0</v>
      </c>
      <c r="I251" s="44">
        <v>0</v>
      </c>
      <c r="J251" s="44">
        <v>0</v>
      </c>
      <c r="K251" s="44">
        <v>0</v>
      </c>
      <c r="L251" s="44">
        <v>0</v>
      </c>
      <c r="M251" s="45">
        <v>0</v>
      </c>
      <c r="N251" s="47">
        <f t="shared" si="63"/>
        <v>0</v>
      </c>
      <c r="O251" s="46">
        <f t="shared" si="64"/>
        <v>0</v>
      </c>
      <c r="P251" t="s">
        <v>49</v>
      </c>
      <c r="Q251" t="s">
        <v>49</v>
      </c>
      <c r="R251" t="s">
        <v>100</v>
      </c>
      <c r="S251" t="s">
        <v>100</v>
      </c>
      <c r="T251" t="s">
        <v>98</v>
      </c>
      <c r="U251" s="59">
        <f t="shared" si="71"/>
        <v>45892</v>
      </c>
      <c r="V251" s="42" t="s">
        <v>41</v>
      </c>
      <c r="W251" s="43">
        <v>457</v>
      </c>
      <c r="X251" s="44">
        <v>3</v>
      </c>
      <c r="Y251" s="44">
        <v>0</v>
      </c>
      <c r="Z251" s="44">
        <v>25438.14</v>
      </c>
      <c r="AA251" s="44">
        <v>962.19999999999993</v>
      </c>
      <c r="AB251" s="45">
        <v>0</v>
      </c>
      <c r="AC251" s="47">
        <f t="shared" si="65"/>
        <v>460</v>
      </c>
      <c r="AD251" s="46">
        <f t="shared" si="66"/>
        <v>26400.34</v>
      </c>
      <c r="AE251" s="44">
        <f t="shared" si="74"/>
        <v>-457</v>
      </c>
      <c r="AF251" s="44">
        <f t="shared" si="74"/>
        <v>-3</v>
      </c>
      <c r="AG251" s="44">
        <f t="shared" si="74"/>
        <v>0</v>
      </c>
      <c r="AH251" s="44">
        <f t="shared" si="72"/>
        <v>-25438.14</v>
      </c>
      <c r="AI251" s="44">
        <f t="shared" si="72"/>
        <v>-962.19999999999993</v>
      </c>
      <c r="AJ251" s="45">
        <f t="shared" si="72"/>
        <v>0</v>
      </c>
      <c r="AK251" s="47">
        <f t="shared" si="72"/>
        <v>-460</v>
      </c>
      <c r="AL251" s="47">
        <f t="shared" si="72"/>
        <v>-26400.34</v>
      </c>
      <c r="AM251" s="56">
        <f t="shared" si="75"/>
        <v>-1</v>
      </c>
      <c r="AN251" s="56">
        <f t="shared" si="75"/>
        <v>-1</v>
      </c>
      <c r="AO251" s="56" t="str">
        <f t="shared" si="75"/>
        <v/>
      </c>
      <c r="AP251" s="56">
        <f t="shared" si="73"/>
        <v>-1</v>
      </c>
      <c r="AQ251" s="56">
        <f t="shared" si="73"/>
        <v>-1</v>
      </c>
      <c r="AR251" s="57" t="str">
        <f t="shared" si="73"/>
        <v/>
      </c>
      <c r="AS251" s="58">
        <f t="shared" si="73"/>
        <v>-1</v>
      </c>
      <c r="AT251" s="58">
        <f t="shared" si="73"/>
        <v>-1</v>
      </c>
      <c r="AU251" s="122">
        <f t="shared" si="62"/>
        <v>0</v>
      </c>
      <c r="AV251" s="123">
        <f t="shared" si="59"/>
        <v>55.663326039387307</v>
      </c>
      <c r="AW251" s="124">
        <f t="shared" si="60"/>
        <v>-55.663326039387307</v>
      </c>
      <c r="AX251" s="122">
        <f t="shared" si="61"/>
        <v>0</v>
      </c>
      <c r="AY251" s="123">
        <f t="shared" si="58"/>
        <v>320.73333333333329</v>
      </c>
      <c r="AZ251" s="124">
        <f t="shared" si="69"/>
        <v>-320.73333333333329</v>
      </c>
    </row>
    <row r="252" spans="1:52" hidden="1" outlineLevel="1" x14ac:dyDescent="0.2">
      <c r="A252" t="s">
        <v>46</v>
      </c>
      <c r="B252" t="s">
        <v>46</v>
      </c>
      <c r="C252" t="s">
        <v>100</v>
      </c>
      <c r="D252" t="s">
        <v>100</v>
      </c>
      <c r="E252" t="s">
        <v>99</v>
      </c>
      <c r="F252" s="4">
        <f t="shared" si="70"/>
        <v>46257</v>
      </c>
      <c r="G252" t="s">
        <v>35</v>
      </c>
      <c r="H252" s="28">
        <v>0</v>
      </c>
      <c r="I252" s="2">
        <v>0</v>
      </c>
      <c r="J252" s="2">
        <v>0</v>
      </c>
      <c r="K252" s="2">
        <v>0</v>
      </c>
      <c r="L252" s="2">
        <v>0</v>
      </c>
      <c r="M252" s="29">
        <v>0</v>
      </c>
      <c r="N252" s="31">
        <f t="shared" si="63"/>
        <v>0</v>
      </c>
      <c r="O252" s="30">
        <f t="shared" si="64"/>
        <v>0</v>
      </c>
      <c r="P252" t="s">
        <v>49</v>
      </c>
      <c r="Q252" t="s">
        <v>49</v>
      </c>
      <c r="R252" t="s">
        <v>100</v>
      </c>
      <c r="S252" t="s">
        <v>100</v>
      </c>
      <c r="T252" t="s">
        <v>99</v>
      </c>
      <c r="U252" s="4">
        <f t="shared" si="71"/>
        <v>45893</v>
      </c>
      <c r="V252" t="s">
        <v>35</v>
      </c>
      <c r="W252" s="28">
        <v>212</v>
      </c>
      <c r="X252" s="2">
        <v>2</v>
      </c>
      <c r="Y252" s="2">
        <v>0</v>
      </c>
      <c r="Z252" s="2">
        <v>10687.18</v>
      </c>
      <c r="AA252" s="2">
        <v>507.68</v>
      </c>
      <c r="AB252" s="29">
        <v>0</v>
      </c>
      <c r="AC252" s="31">
        <f t="shared" si="65"/>
        <v>214</v>
      </c>
      <c r="AD252" s="30">
        <f t="shared" si="66"/>
        <v>11194.86</v>
      </c>
      <c r="AE252" s="2">
        <f t="shared" si="74"/>
        <v>-212</v>
      </c>
      <c r="AF252" s="2">
        <f t="shared" si="74"/>
        <v>-2</v>
      </c>
      <c r="AG252" s="2">
        <f t="shared" si="74"/>
        <v>0</v>
      </c>
      <c r="AH252" s="2">
        <f t="shared" si="72"/>
        <v>-10687.18</v>
      </c>
      <c r="AI252" s="2">
        <f t="shared" si="72"/>
        <v>-507.68</v>
      </c>
      <c r="AJ252" s="29">
        <f t="shared" si="72"/>
        <v>0</v>
      </c>
      <c r="AK252" s="31">
        <f t="shared" si="72"/>
        <v>-214</v>
      </c>
      <c r="AL252" s="31">
        <f t="shared" si="72"/>
        <v>-11194.86</v>
      </c>
      <c r="AM252" s="38">
        <f t="shared" si="75"/>
        <v>-1</v>
      </c>
      <c r="AN252" s="38">
        <f t="shared" si="75"/>
        <v>-1</v>
      </c>
      <c r="AO252" s="38" t="str">
        <f t="shared" si="75"/>
        <v/>
      </c>
      <c r="AP252" s="38">
        <f t="shared" si="73"/>
        <v>-1</v>
      </c>
      <c r="AQ252" s="38">
        <f t="shared" si="73"/>
        <v>-1</v>
      </c>
      <c r="AR252" s="39" t="str">
        <f t="shared" si="73"/>
        <v/>
      </c>
      <c r="AS252" s="40">
        <f t="shared" si="73"/>
        <v>-1</v>
      </c>
      <c r="AT252" s="40">
        <f t="shared" si="73"/>
        <v>-1</v>
      </c>
      <c r="AU252" s="119">
        <f t="shared" si="62"/>
        <v>0</v>
      </c>
      <c r="AV252" s="120">
        <f t="shared" si="59"/>
        <v>50.41122641509434</v>
      </c>
      <c r="AW252" s="121">
        <f t="shared" si="60"/>
        <v>-50.41122641509434</v>
      </c>
      <c r="AX252" s="119">
        <f t="shared" si="61"/>
        <v>0</v>
      </c>
      <c r="AY252" s="120">
        <f t="shared" si="58"/>
        <v>253.84</v>
      </c>
      <c r="AZ252" s="121">
        <f t="shared" si="69"/>
        <v>-253.84</v>
      </c>
    </row>
    <row r="253" spans="1:52" hidden="1" outlineLevel="1" x14ac:dyDescent="0.2">
      <c r="A253" t="s">
        <v>46</v>
      </c>
      <c r="B253" t="s">
        <v>46</v>
      </c>
      <c r="C253" t="s">
        <v>100</v>
      </c>
      <c r="D253" t="s">
        <v>100</v>
      </c>
      <c r="E253" t="s">
        <v>99</v>
      </c>
      <c r="F253" s="4">
        <f t="shared" si="70"/>
        <v>46258</v>
      </c>
      <c r="G253" t="s">
        <v>36</v>
      </c>
      <c r="H253" s="28">
        <v>0</v>
      </c>
      <c r="I253" s="2">
        <v>0</v>
      </c>
      <c r="J253" s="2">
        <v>0</v>
      </c>
      <c r="K253" s="2">
        <v>0</v>
      </c>
      <c r="L253" s="2">
        <v>0</v>
      </c>
      <c r="M253" s="29">
        <v>0</v>
      </c>
      <c r="N253" s="31">
        <f t="shared" si="63"/>
        <v>0</v>
      </c>
      <c r="O253" s="30">
        <f t="shared" si="64"/>
        <v>0</v>
      </c>
      <c r="P253" t="s">
        <v>49</v>
      </c>
      <c r="Q253" t="s">
        <v>49</v>
      </c>
      <c r="R253" t="s">
        <v>100</v>
      </c>
      <c r="S253" t="s">
        <v>100</v>
      </c>
      <c r="T253" t="s">
        <v>99</v>
      </c>
      <c r="U253" s="4">
        <f t="shared" si="71"/>
        <v>45894</v>
      </c>
      <c r="V253" t="s">
        <v>36</v>
      </c>
      <c r="W253" s="28">
        <v>199</v>
      </c>
      <c r="X253" s="2">
        <v>0</v>
      </c>
      <c r="Y253" s="2">
        <v>0</v>
      </c>
      <c r="Z253" s="2">
        <v>10619.6</v>
      </c>
      <c r="AA253" s="2">
        <v>0</v>
      </c>
      <c r="AB253" s="29">
        <v>0</v>
      </c>
      <c r="AC253" s="31">
        <f t="shared" si="65"/>
        <v>199</v>
      </c>
      <c r="AD253" s="30">
        <f t="shared" si="66"/>
        <v>10619.6</v>
      </c>
      <c r="AE253" s="2">
        <f t="shared" si="74"/>
        <v>-199</v>
      </c>
      <c r="AF253" s="2">
        <f t="shared" si="74"/>
        <v>0</v>
      </c>
      <c r="AG253" s="2">
        <f t="shared" si="74"/>
        <v>0</v>
      </c>
      <c r="AH253" s="2">
        <f t="shared" si="72"/>
        <v>-10619.6</v>
      </c>
      <c r="AI253" s="2">
        <f t="shared" si="72"/>
        <v>0</v>
      </c>
      <c r="AJ253" s="29">
        <f t="shared" si="72"/>
        <v>0</v>
      </c>
      <c r="AK253" s="31">
        <f t="shared" si="72"/>
        <v>-199</v>
      </c>
      <c r="AL253" s="31">
        <f t="shared" si="72"/>
        <v>-10619.6</v>
      </c>
      <c r="AM253" s="38">
        <f t="shared" si="75"/>
        <v>-1</v>
      </c>
      <c r="AN253" s="38" t="str">
        <f t="shared" si="75"/>
        <v/>
      </c>
      <c r="AO253" s="38" t="str">
        <f t="shared" si="75"/>
        <v/>
      </c>
      <c r="AP253" s="38">
        <f t="shared" si="73"/>
        <v>-1</v>
      </c>
      <c r="AQ253" s="38" t="str">
        <f t="shared" si="73"/>
        <v/>
      </c>
      <c r="AR253" s="39" t="str">
        <f t="shared" si="73"/>
        <v/>
      </c>
      <c r="AS253" s="40">
        <f t="shared" si="73"/>
        <v>-1</v>
      </c>
      <c r="AT253" s="40">
        <f t="shared" si="73"/>
        <v>-1</v>
      </c>
      <c r="AU253" s="119">
        <f t="shared" si="62"/>
        <v>0</v>
      </c>
      <c r="AV253" s="120">
        <f t="shared" si="59"/>
        <v>53.364824120603018</v>
      </c>
      <c r="AW253" s="121">
        <f t="shared" si="60"/>
        <v>-53.364824120603018</v>
      </c>
      <c r="AX253" s="119">
        <f t="shared" si="61"/>
        <v>0</v>
      </c>
      <c r="AY253" s="120">
        <f t="shared" si="58"/>
        <v>0</v>
      </c>
      <c r="AZ253" s="121">
        <f t="shared" si="69"/>
        <v>0</v>
      </c>
    </row>
    <row r="254" spans="1:52" hidden="1" outlineLevel="1" x14ac:dyDescent="0.2">
      <c r="A254" t="s">
        <v>46</v>
      </c>
      <c r="B254" t="s">
        <v>46</v>
      </c>
      <c r="C254" t="s">
        <v>100</v>
      </c>
      <c r="D254" t="s">
        <v>100</v>
      </c>
      <c r="E254" t="s">
        <v>99</v>
      </c>
      <c r="F254" s="4">
        <f t="shared" si="70"/>
        <v>46259</v>
      </c>
      <c r="G254" t="s">
        <v>37</v>
      </c>
      <c r="H254" s="28">
        <v>0</v>
      </c>
      <c r="I254" s="2">
        <v>0</v>
      </c>
      <c r="J254" s="2">
        <v>0</v>
      </c>
      <c r="K254" s="2">
        <v>0</v>
      </c>
      <c r="L254" s="2">
        <v>0</v>
      </c>
      <c r="M254" s="29">
        <v>0</v>
      </c>
      <c r="N254" s="31">
        <f t="shared" si="63"/>
        <v>0</v>
      </c>
      <c r="O254" s="30">
        <f t="shared" si="64"/>
        <v>0</v>
      </c>
      <c r="P254" t="s">
        <v>49</v>
      </c>
      <c r="Q254" t="s">
        <v>49</v>
      </c>
      <c r="R254" t="s">
        <v>100</v>
      </c>
      <c r="S254" t="s">
        <v>100</v>
      </c>
      <c r="T254" t="s">
        <v>99</v>
      </c>
      <c r="U254" s="4">
        <f t="shared" si="71"/>
        <v>45895</v>
      </c>
      <c r="V254" t="s">
        <v>37</v>
      </c>
      <c r="W254" s="28">
        <v>181</v>
      </c>
      <c r="X254" s="2">
        <v>2</v>
      </c>
      <c r="Y254" s="2">
        <v>0</v>
      </c>
      <c r="Z254" s="2">
        <v>8994.92</v>
      </c>
      <c r="AA254" s="2">
        <v>439.8</v>
      </c>
      <c r="AB254" s="29">
        <v>0</v>
      </c>
      <c r="AC254" s="31">
        <f t="shared" si="65"/>
        <v>183</v>
      </c>
      <c r="AD254" s="30">
        <f t="shared" si="66"/>
        <v>9434.7199999999993</v>
      </c>
      <c r="AE254" s="2">
        <f t="shared" si="74"/>
        <v>-181</v>
      </c>
      <c r="AF254" s="2">
        <f t="shared" si="74"/>
        <v>-2</v>
      </c>
      <c r="AG254" s="2">
        <f t="shared" si="74"/>
        <v>0</v>
      </c>
      <c r="AH254" s="2">
        <f t="shared" si="72"/>
        <v>-8994.92</v>
      </c>
      <c r="AI254" s="2">
        <f t="shared" si="72"/>
        <v>-439.8</v>
      </c>
      <c r="AJ254" s="29">
        <f t="shared" si="72"/>
        <v>0</v>
      </c>
      <c r="AK254" s="31">
        <f t="shared" si="72"/>
        <v>-183</v>
      </c>
      <c r="AL254" s="31">
        <f t="shared" si="72"/>
        <v>-9434.7199999999993</v>
      </c>
      <c r="AM254" s="38">
        <f t="shared" si="75"/>
        <v>-1</v>
      </c>
      <c r="AN254" s="38">
        <f t="shared" si="75"/>
        <v>-1</v>
      </c>
      <c r="AO254" s="38" t="str">
        <f t="shared" si="75"/>
        <v/>
      </c>
      <c r="AP254" s="38">
        <f t="shared" si="73"/>
        <v>-1</v>
      </c>
      <c r="AQ254" s="38">
        <f t="shared" si="73"/>
        <v>-1</v>
      </c>
      <c r="AR254" s="39" t="str">
        <f t="shared" si="73"/>
        <v/>
      </c>
      <c r="AS254" s="40">
        <f t="shared" si="73"/>
        <v>-1</v>
      </c>
      <c r="AT254" s="40">
        <f t="shared" si="73"/>
        <v>-1</v>
      </c>
      <c r="AU254" s="119">
        <f t="shared" si="62"/>
        <v>0</v>
      </c>
      <c r="AV254" s="120">
        <f t="shared" si="59"/>
        <v>49.695690607734804</v>
      </c>
      <c r="AW254" s="121">
        <f t="shared" si="60"/>
        <v>-49.695690607734804</v>
      </c>
      <c r="AX254" s="119">
        <f t="shared" si="61"/>
        <v>0</v>
      </c>
      <c r="AY254" s="120">
        <f t="shared" si="58"/>
        <v>219.9</v>
      </c>
      <c r="AZ254" s="121">
        <f t="shared" si="69"/>
        <v>-219.9</v>
      </c>
    </row>
    <row r="255" spans="1:52" hidden="1" outlineLevel="1" x14ac:dyDescent="0.2">
      <c r="A255" t="s">
        <v>46</v>
      </c>
      <c r="B255" t="s">
        <v>46</v>
      </c>
      <c r="C255" t="s">
        <v>100</v>
      </c>
      <c r="D255" t="s">
        <v>100</v>
      </c>
      <c r="E255" t="s">
        <v>99</v>
      </c>
      <c r="F255" s="4">
        <f t="shared" si="70"/>
        <v>46260</v>
      </c>
      <c r="G255" t="s">
        <v>38</v>
      </c>
      <c r="H255" s="28">
        <v>0</v>
      </c>
      <c r="I255" s="2">
        <v>0</v>
      </c>
      <c r="J255" s="2">
        <v>0</v>
      </c>
      <c r="K255" s="2">
        <v>0</v>
      </c>
      <c r="L255" s="2">
        <v>0</v>
      </c>
      <c r="M255" s="29">
        <v>0</v>
      </c>
      <c r="N255" s="31">
        <f t="shared" si="63"/>
        <v>0</v>
      </c>
      <c r="O255" s="30">
        <f t="shared" si="64"/>
        <v>0</v>
      </c>
      <c r="P255" t="s">
        <v>49</v>
      </c>
      <c r="Q255" t="s">
        <v>49</v>
      </c>
      <c r="R255" t="s">
        <v>100</v>
      </c>
      <c r="S255" t="s">
        <v>100</v>
      </c>
      <c r="T255" t="s">
        <v>99</v>
      </c>
      <c r="U255" s="4">
        <f t="shared" si="71"/>
        <v>45896</v>
      </c>
      <c r="V255" t="s">
        <v>38</v>
      </c>
      <c r="W255" s="28">
        <v>201</v>
      </c>
      <c r="X255" s="2">
        <v>2</v>
      </c>
      <c r="Y255" s="2">
        <v>0</v>
      </c>
      <c r="Z255" s="2">
        <v>10752.140000000001</v>
      </c>
      <c r="AA255" s="2">
        <v>236.93</v>
      </c>
      <c r="AB255" s="29">
        <v>0</v>
      </c>
      <c r="AC255" s="31">
        <f t="shared" si="65"/>
        <v>203</v>
      </c>
      <c r="AD255" s="30">
        <f t="shared" si="66"/>
        <v>10989.070000000002</v>
      </c>
      <c r="AE255" s="2">
        <f t="shared" si="74"/>
        <v>-201</v>
      </c>
      <c r="AF255" s="2">
        <f t="shared" si="74"/>
        <v>-2</v>
      </c>
      <c r="AG255" s="2">
        <f t="shared" si="74"/>
        <v>0</v>
      </c>
      <c r="AH255" s="2">
        <f t="shared" si="72"/>
        <v>-10752.140000000001</v>
      </c>
      <c r="AI255" s="2">
        <f t="shared" si="72"/>
        <v>-236.93</v>
      </c>
      <c r="AJ255" s="29">
        <f t="shared" si="72"/>
        <v>0</v>
      </c>
      <c r="AK255" s="31">
        <f t="shared" si="72"/>
        <v>-203</v>
      </c>
      <c r="AL255" s="31">
        <f t="shared" si="72"/>
        <v>-10989.070000000002</v>
      </c>
      <c r="AM255" s="38">
        <f t="shared" si="75"/>
        <v>-1</v>
      </c>
      <c r="AN255" s="38">
        <f t="shared" si="75"/>
        <v>-1</v>
      </c>
      <c r="AO255" s="38" t="str">
        <f t="shared" si="75"/>
        <v/>
      </c>
      <c r="AP255" s="38">
        <f t="shared" si="73"/>
        <v>-1</v>
      </c>
      <c r="AQ255" s="38">
        <f t="shared" si="73"/>
        <v>-1</v>
      </c>
      <c r="AR255" s="39" t="str">
        <f t="shared" si="73"/>
        <v/>
      </c>
      <c r="AS255" s="40">
        <f t="shared" si="73"/>
        <v>-1</v>
      </c>
      <c r="AT255" s="40">
        <f t="shared" si="73"/>
        <v>-1</v>
      </c>
      <c r="AU255" s="119">
        <f t="shared" si="62"/>
        <v>0</v>
      </c>
      <c r="AV255" s="120">
        <f t="shared" si="59"/>
        <v>53.493233830845774</v>
      </c>
      <c r="AW255" s="121">
        <f t="shared" si="60"/>
        <v>-53.493233830845774</v>
      </c>
      <c r="AX255" s="119">
        <f t="shared" si="61"/>
        <v>0</v>
      </c>
      <c r="AY255" s="120">
        <f t="shared" si="58"/>
        <v>118.465</v>
      </c>
      <c r="AZ255" s="121">
        <f t="shared" si="69"/>
        <v>-118.465</v>
      </c>
    </row>
    <row r="256" spans="1:52" hidden="1" outlineLevel="1" x14ac:dyDescent="0.2">
      <c r="A256" t="s">
        <v>46</v>
      </c>
      <c r="B256" t="s">
        <v>46</v>
      </c>
      <c r="C256" t="s">
        <v>100</v>
      </c>
      <c r="D256" t="s">
        <v>100</v>
      </c>
      <c r="E256" t="s">
        <v>99</v>
      </c>
      <c r="F256" s="4">
        <f t="shared" si="70"/>
        <v>46261</v>
      </c>
      <c r="G256" t="s">
        <v>39</v>
      </c>
      <c r="H256" s="28">
        <v>0</v>
      </c>
      <c r="I256" s="2">
        <v>0</v>
      </c>
      <c r="J256" s="2">
        <v>0</v>
      </c>
      <c r="K256" s="2">
        <v>0</v>
      </c>
      <c r="L256" s="2">
        <v>0</v>
      </c>
      <c r="M256" s="29">
        <v>0</v>
      </c>
      <c r="N256" s="31">
        <f t="shared" si="63"/>
        <v>0</v>
      </c>
      <c r="O256" s="30">
        <f t="shared" si="64"/>
        <v>0</v>
      </c>
      <c r="P256" t="s">
        <v>49</v>
      </c>
      <c r="Q256" t="s">
        <v>49</v>
      </c>
      <c r="R256" t="s">
        <v>100</v>
      </c>
      <c r="S256" t="s">
        <v>100</v>
      </c>
      <c r="T256" t="s">
        <v>99</v>
      </c>
      <c r="U256" s="4">
        <f t="shared" si="71"/>
        <v>45897</v>
      </c>
      <c r="V256" t="s">
        <v>39</v>
      </c>
      <c r="W256" s="28">
        <v>302</v>
      </c>
      <c r="X256" s="2">
        <v>4</v>
      </c>
      <c r="Y256" s="2">
        <v>1</v>
      </c>
      <c r="Z256" s="2">
        <v>17265.330000000002</v>
      </c>
      <c r="AA256" s="2">
        <v>434.76</v>
      </c>
      <c r="AB256" s="29">
        <v>1151.3800000000001</v>
      </c>
      <c r="AC256" s="31">
        <f t="shared" si="65"/>
        <v>307</v>
      </c>
      <c r="AD256" s="30">
        <f t="shared" si="66"/>
        <v>18851.47</v>
      </c>
      <c r="AE256" s="2">
        <f t="shared" si="74"/>
        <v>-302</v>
      </c>
      <c r="AF256" s="2">
        <f t="shared" si="74"/>
        <v>-4</v>
      </c>
      <c r="AG256" s="2">
        <f t="shared" si="74"/>
        <v>-1</v>
      </c>
      <c r="AH256" s="2">
        <f t="shared" si="72"/>
        <v>-17265.330000000002</v>
      </c>
      <c r="AI256" s="2">
        <f t="shared" si="72"/>
        <v>-434.76</v>
      </c>
      <c r="AJ256" s="29">
        <f t="shared" si="72"/>
        <v>-1151.3800000000001</v>
      </c>
      <c r="AK256" s="31">
        <f t="shared" si="72"/>
        <v>-307</v>
      </c>
      <c r="AL256" s="31">
        <f t="shared" si="72"/>
        <v>-18851.47</v>
      </c>
      <c r="AM256" s="38">
        <f t="shared" si="75"/>
        <v>-1</v>
      </c>
      <c r="AN256" s="38">
        <f t="shared" si="75"/>
        <v>-1</v>
      </c>
      <c r="AO256" s="38">
        <f t="shared" si="75"/>
        <v>-1</v>
      </c>
      <c r="AP256" s="38">
        <f t="shared" si="73"/>
        <v>-1</v>
      </c>
      <c r="AQ256" s="38">
        <f t="shared" si="73"/>
        <v>-1</v>
      </c>
      <c r="AR256" s="39">
        <f t="shared" si="73"/>
        <v>-1</v>
      </c>
      <c r="AS256" s="40">
        <f t="shared" si="73"/>
        <v>-1</v>
      </c>
      <c r="AT256" s="40">
        <f t="shared" si="73"/>
        <v>-1</v>
      </c>
      <c r="AU256" s="119">
        <f t="shared" si="62"/>
        <v>0</v>
      </c>
      <c r="AV256" s="120">
        <f t="shared" si="59"/>
        <v>57.169966887417225</v>
      </c>
      <c r="AW256" s="121">
        <f t="shared" si="60"/>
        <v>-57.169966887417225</v>
      </c>
      <c r="AX256" s="119">
        <f t="shared" si="61"/>
        <v>0</v>
      </c>
      <c r="AY256" s="120">
        <f t="shared" si="58"/>
        <v>317.22800000000001</v>
      </c>
      <c r="AZ256" s="121">
        <f t="shared" si="69"/>
        <v>-317.22800000000001</v>
      </c>
    </row>
    <row r="257" spans="1:52" hidden="1" outlineLevel="1" x14ac:dyDescent="0.2">
      <c r="A257" t="s">
        <v>46</v>
      </c>
      <c r="B257" t="s">
        <v>46</v>
      </c>
      <c r="C257" t="s">
        <v>100</v>
      </c>
      <c r="D257" t="s">
        <v>100</v>
      </c>
      <c r="E257" t="s">
        <v>99</v>
      </c>
      <c r="F257" s="4">
        <f t="shared" si="70"/>
        <v>46262</v>
      </c>
      <c r="G257" t="s">
        <v>40</v>
      </c>
      <c r="H257" s="28">
        <v>0</v>
      </c>
      <c r="I257" s="2">
        <v>0</v>
      </c>
      <c r="J257" s="2">
        <v>0</v>
      </c>
      <c r="K257" s="2">
        <v>0</v>
      </c>
      <c r="L257" s="2">
        <v>0</v>
      </c>
      <c r="M257" s="29">
        <v>0</v>
      </c>
      <c r="N257" s="31">
        <f t="shared" si="63"/>
        <v>0</v>
      </c>
      <c r="O257" s="30">
        <f t="shared" si="64"/>
        <v>0</v>
      </c>
      <c r="P257" t="s">
        <v>49</v>
      </c>
      <c r="Q257" t="s">
        <v>49</v>
      </c>
      <c r="R257" t="s">
        <v>100</v>
      </c>
      <c r="S257" t="s">
        <v>100</v>
      </c>
      <c r="T257" t="s">
        <v>99</v>
      </c>
      <c r="U257" s="4">
        <f t="shared" si="71"/>
        <v>45898</v>
      </c>
      <c r="V257" t="s">
        <v>40</v>
      </c>
      <c r="W257" s="28">
        <v>508</v>
      </c>
      <c r="X257" s="2">
        <v>1</v>
      </c>
      <c r="Y257" s="2">
        <v>0</v>
      </c>
      <c r="Z257" s="2">
        <v>32490.84</v>
      </c>
      <c r="AA257" s="2">
        <v>58.99</v>
      </c>
      <c r="AB257" s="29">
        <v>0</v>
      </c>
      <c r="AC257" s="31">
        <f t="shared" si="65"/>
        <v>509</v>
      </c>
      <c r="AD257" s="30">
        <f t="shared" si="66"/>
        <v>32549.83</v>
      </c>
      <c r="AE257" s="2">
        <f t="shared" si="74"/>
        <v>-508</v>
      </c>
      <c r="AF257" s="2">
        <f t="shared" si="74"/>
        <v>-1</v>
      </c>
      <c r="AG257" s="2">
        <f t="shared" si="74"/>
        <v>0</v>
      </c>
      <c r="AH257" s="2">
        <f t="shared" si="72"/>
        <v>-32490.84</v>
      </c>
      <c r="AI257" s="2">
        <f t="shared" si="72"/>
        <v>-58.99</v>
      </c>
      <c r="AJ257" s="29">
        <f t="shared" si="72"/>
        <v>0</v>
      </c>
      <c r="AK257" s="31">
        <f t="shared" si="72"/>
        <v>-509</v>
      </c>
      <c r="AL257" s="31">
        <f t="shared" si="72"/>
        <v>-32549.83</v>
      </c>
      <c r="AM257" s="38">
        <f t="shared" si="75"/>
        <v>-1</v>
      </c>
      <c r="AN257" s="38">
        <f t="shared" si="75"/>
        <v>-1</v>
      </c>
      <c r="AO257" s="38" t="str">
        <f t="shared" si="75"/>
        <v/>
      </c>
      <c r="AP257" s="38">
        <f t="shared" si="73"/>
        <v>-1</v>
      </c>
      <c r="AQ257" s="38">
        <f t="shared" si="73"/>
        <v>-1</v>
      </c>
      <c r="AR257" s="39" t="str">
        <f t="shared" si="73"/>
        <v/>
      </c>
      <c r="AS257" s="40">
        <f t="shared" si="73"/>
        <v>-1</v>
      </c>
      <c r="AT257" s="40">
        <f t="shared" si="73"/>
        <v>-1</v>
      </c>
      <c r="AU257" s="119">
        <f t="shared" si="62"/>
        <v>0</v>
      </c>
      <c r="AV257" s="120">
        <f t="shared" si="59"/>
        <v>63.958346456692915</v>
      </c>
      <c r="AW257" s="121">
        <f t="shared" si="60"/>
        <v>-63.958346456692915</v>
      </c>
      <c r="AX257" s="119">
        <f t="shared" si="61"/>
        <v>0</v>
      </c>
      <c r="AY257" s="120">
        <f t="shared" si="58"/>
        <v>58.99</v>
      </c>
      <c r="AZ257" s="121">
        <f t="shared" si="69"/>
        <v>-58.99</v>
      </c>
    </row>
    <row r="258" spans="1:52" ht="13.5" hidden="1" outlineLevel="1" thickBot="1" x14ac:dyDescent="0.25">
      <c r="A258" t="s">
        <v>46</v>
      </c>
      <c r="B258" t="s">
        <v>46</v>
      </c>
      <c r="C258" t="s">
        <v>100</v>
      </c>
      <c r="D258" t="s">
        <v>100</v>
      </c>
      <c r="E258" t="s">
        <v>99</v>
      </c>
      <c r="F258" s="59">
        <f t="shared" si="70"/>
        <v>46263</v>
      </c>
      <c r="G258" s="42" t="s">
        <v>41</v>
      </c>
      <c r="H258" s="43">
        <v>0</v>
      </c>
      <c r="I258" s="44">
        <v>0</v>
      </c>
      <c r="J258" s="44">
        <v>0</v>
      </c>
      <c r="K258" s="44">
        <v>0</v>
      </c>
      <c r="L258" s="44">
        <v>0</v>
      </c>
      <c r="M258" s="45">
        <v>0</v>
      </c>
      <c r="N258" s="47">
        <f t="shared" si="63"/>
        <v>0</v>
      </c>
      <c r="O258" s="46">
        <f t="shared" si="64"/>
        <v>0</v>
      </c>
      <c r="P258" t="s">
        <v>49</v>
      </c>
      <c r="Q258" t="s">
        <v>49</v>
      </c>
      <c r="R258" t="s">
        <v>100</v>
      </c>
      <c r="S258" t="s">
        <v>100</v>
      </c>
      <c r="T258" t="s">
        <v>99</v>
      </c>
      <c r="U258" s="59">
        <f t="shared" si="71"/>
        <v>45899</v>
      </c>
      <c r="V258" s="42" t="s">
        <v>41</v>
      </c>
      <c r="W258" s="43">
        <v>444</v>
      </c>
      <c r="X258" s="44">
        <v>2</v>
      </c>
      <c r="Y258" s="44">
        <v>0</v>
      </c>
      <c r="Z258" s="44">
        <v>24062.76</v>
      </c>
      <c r="AA258" s="44">
        <v>216.94</v>
      </c>
      <c r="AB258" s="45">
        <v>0</v>
      </c>
      <c r="AC258" s="47">
        <f t="shared" si="65"/>
        <v>446</v>
      </c>
      <c r="AD258" s="46">
        <f t="shared" si="66"/>
        <v>24279.699999999997</v>
      </c>
      <c r="AE258" s="44">
        <f t="shared" si="74"/>
        <v>-444</v>
      </c>
      <c r="AF258" s="44">
        <f t="shared" si="74"/>
        <v>-2</v>
      </c>
      <c r="AG258" s="44">
        <f t="shared" si="74"/>
        <v>0</v>
      </c>
      <c r="AH258" s="44">
        <f t="shared" si="72"/>
        <v>-24062.76</v>
      </c>
      <c r="AI258" s="44">
        <f t="shared" si="72"/>
        <v>-216.94</v>
      </c>
      <c r="AJ258" s="45">
        <f t="shared" si="72"/>
        <v>0</v>
      </c>
      <c r="AK258" s="47">
        <f t="shared" si="72"/>
        <v>-446</v>
      </c>
      <c r="AL258" s="47">
        <f t="shared" si="72"/>
        <v>-24279.699999999997</v>
      </c>
      <c r="AM258" s="56">
        <f t="shared" si="75"/>
        <v>-1</v>
      </c>
      <c r="AN258" s="56">
        <f t="shared" si="75"/>
        <v>-1</v>
      </c>
      <c r="AO258" s="56" t="str">
        <f t="shared" si="75"/>
        <v/>
      </c>
      <c r="AP258" s="56">
        <f t="shared" si="73"/>
        <v>-1</v>
      </c>
      <c r="AQ258" s="56">
        <f t="shared" si="73"/>
        <v>-1</v>
      </c>
      <c r="AR258" s="57" t="str">
        <f t="shared" si="73"/>
        <v/>
      </c>
      <c r="AS258" s="58">
        <f t="shared" si="73"/>
        <v>-1</v>
      </c>
      <c r="AT258" s="58">
        <f t="shared" si="73"/>
        <v>-1</v>
      </c>
      <c r="AU258" s="122">
        <f t="shared" si="62"/>
        <v>0</v>
      </c>
      <c r="AV258" s="123">
        <f t="shared" si="59"/>
        <v>54.195405405405403</v>
      </c>
      <c r="AW258" s="124">
        <f t="shared" si="60"/>
        <v>-54.195405405405403</v>
      </c>
      <c r="AX258" s="122">
        <f t="shared" si="61"/>
        <v>0</v>
      </c>
      <c r="AY258" s="123">
        <f t="shared" si="58"/>
        <v>108.47</v>
      </c>
      <c r="AZ258" s="124">
        <f t="shared" si="69"/>
        <v>-108.47</v>
      </c>
    </row>
    <row r="259" spans="1:52" hidden="1" outlineLevel="1" x14ac:dyDescent="0.2">
      <c r="A259" t="s">
        <v>46</v>
      </c>
      <c r="B259" t="s">
        <v>46</v>
      </c>
      <c r="C259" t="s">
        <v>107</v>
      </c>
      <c r="D259" t="s">
        <v>100</v>
      </c>
      <c r="E259" t="s">
        <v>103</v>
      </c>
      <c r="F259" s="4">
        <f t="shared" si="70"/>
        <v>46264</v>
      </c>
      <c r="G259" t="s">
        <v>35</v>
      </c>
      <c r="H259" s="28">
        <v>0</v>
      </c>
      <c r="I259" s="2">
        <v>0</v>
      </c>
      <c r="J259" s="2">
        <v>0</v>
      </c>
      <c r="K259" s="2">
        <v>0</v>
      </c>
      <c r="L259" s="2">
        <v>0</v>
      </c>
      <c r="M259" s="29">
        <v>0</v>
      </c>
      <c r="N259" s="31">
        <f t="shared" si="63"/>
        <v>0</v>
      </c>
      <c r="O259" s="30">
        <f t="shared" si="64"/>
        <v>0</v>
      </c>
      <c r="P259" t="s">
        <v>49</v>
      </c>
      <c r="Q259" t="s">
        <v>49</v>
      </c>
      <c r="R259" t="s">
        <v>107</v>
      </c>
      <c r="S259" t="s">
        <v>100</v>
      </c>
      <c r="T259" t="s">
        <v>103</v>
      </c>
      <c r="U259" s="4">
        <f t="shared" si="71"/>
        <v>45900</v>
      </c>
      <c r="V259" t="s">
        <v>35</v>
      </c>
      <c r="W259" s="28">
        <v>300</v>
      </c>
      <c r="X259" s="2">
        <v>0</v>
      </c>
      <c r="Y259" s="2">
        <v>0</v>
      </c>
      <c r="Z259" s="2">
        <v>15792.67</v>
      </c>
      <c r="AA259" s="2">
        <v>0</v>
      </c>
      <c r="AB259" s="29">
        <v>0</v>
      </c>
      <c r="AC259" s="31">
        <f t="shared" si="65"/>
        <v>300</v>
      </c>
      <c r="AD259" s="30">
        <f t="shared" si="66"/>
        <v>15792.67</v>
      </c>
      <c r="AE259" s="2">
        <f t="shared" si="74"/>
        <v>-300</v>
      </c>
      <c r="AF259" s="2">
        <f t="shared" si="74"/>
        <v>0</v>
      </c>
      <c r="AG259" s="2">
        <f t="shared" si="74"/>
        <v>0</v>
      </c>
      <c r="AH259" s="2">
        <f t="shared" si="72"/>
        <v>-15792.67</v>
      </c>
      <c r="AI259" s="2">
        <f t="shared" si="72"/>
        <v>0</v>
      </c>
      <c r="AJ259" s="29">
        <f t="shared" si="72"/>
        <v>0</v>
      </c>
      <c r="AK259" s="31">
        <f t="shared" si="72"/>
        <v>-300</v>
      </c>
      <c r="AL259" s="31">
        <f t="shared" si="72"/>
        <v>-15792.67</v>
      </c>
      <c r="AM259" s="38">
        <f t="shared" si="75"/>
        <v>-1</v>
      </c>
      <c r="AN259" s="38" t="str">
        <f t="shared" si="75"/>
        <v/>
      </c>
      <c r="AO259" s="38" t="str">
        <f t="shared" si="75"/>
        <v/>
      </c>
      <c r="AP259" s="38">
        <f t="shared" si="73"/>
        <v>-1</v>
      </c>
      <c r="AQ259" s="38" t="str">
        <f t="shared" si="73"/>
        <v/>
      </c>
      <c r="AR259" s="39" t="str">
        <f t="shared" si="73"/>
        <v/>
      </c>
      <c r="AS259" s="40">
        <f t="shared" si="73"/>
        <v>-1</v>
      </c>
      <c r="AT259" s="40">
        <f t="shared" si="73"/>
        <v>-1</v>
      </c>
      <c r="AU259" s="119">
        <f t="shared" si="62"/>
        <v>0</v>
      </c>
      <c r="AV259" s="120">
        <f t="shared" si="59"/>
        <v>52.642233333333337</v>
      </c>
      <c r="AW259" s="121">
        <f t="shared" si="60"/>
        <v>-52.642233333333337</v>
      </c>
      <c r="AX259" s="119">
        <f t="shared" si="61"/>
        <v>0</v>
      </c>
      <c r="AY259" s="120">
        <f t="shared" si="58"/>
        <v>0</v>
      </c>
      <c r="AZ259" s="121">
        <f t="shared" si="69"/>
        <v>0</v>
      </c>
    </row>
    <row r="260" spans="1:52" hidden="1" outlineLevel="1" x14ac:dyDescent="0.2">
      <c r="A260" t="s">
        <v>46</v>
      </c>
      <c r="B260" t="s">
        <v>46</v>
      </c>
      <c r="C260" t="s">
        <v>107</v>
      </c>
      <c r="D260" t="s">
        <v>100</v>
      </c>
      <c r="E260" t="s">
        <v>103</v>
      </c>
      <c r="F260" s="4">
        <f t="shared" si="70"/>
        <v>46265</v>
      </c>
      <c r="G260" t="s">
        <v>36</v>
      </c>
      <c r="H260" s="28">
        <v>0</v>
      </c>
      <c r="I260" s="2">
        <v>0</v>
      </c>
      <c r="J260" s="2">
        <v>0</v>
      </c>
      <c r="K260" s="2">
        <v>0</v>
      </c>
      <c r="L260" s="2">
        <v>0</v>
      </c>
      <c r="M260" s="29">
        <v>0</v>
      </c>
      <c r="N260" s="31">
        <f t="shared" si="63"/>
        <v>0</v>
      </c>
      <c r="O260" s="30">
        <f t="shared" si="64"/>
        <v>0</v>
      </c>
      <c r="P260" t="s">
        <v>49</v>
      </c>
      <c r="Q260" t="s">
        <v>49</v>
      </c>
      <c r="R260" t="s">
        <v>107</v>
      </c>
      <c r="S260" t="s">
        <v>107</v>
      </c>
      <c r="T260" t="s">
        <v>103</v>
      </c>
      <c r="U260" s="4">
        <f t="shared" si="71"/>
        <v>45901</v>
      </c>
      <c r="V260" t="s">
        <v>36</v>
      </c>
      <c r="W260" s="28">
        <v>224</v>
      </c>
      <c r="X260" s="2">
        <v>2</v>
      </c>
      <c r="Y260" s="2">
        <v>0</v>
      </c>
      <c r="Z260" s="2">
        <v>11629.720000000001</v>
      </c>
      <c r="AA260" s="2">
        <v>140.93</v>
      </c>
      <c r="AB260" s="29">
        <v>0</v>
      </c>
      <c r="AC260" s="31">
        <f t="shared" si="65"/>
        <v>226</v>
      </c>
      <c r="AD260" s="30">
        <f t="shared" si="66"/>
        <v>11770.650000000001</v>
      </c>
      <c r="AE260" s="2">
        <f t="shared" si="74"/>
        <v>-224</v>
      </c>
      <c r="AF260" s="2">
        <f t="shared" si="74"/>
        <v>-2</v>
      </c>
      <c r="AG260" s="2">
        <f t="shared" si="74"/>
        <v>0</v>
      </c>
      <c r="AH260" s="2">
        <f t="shared" si="72"/>
        <v>-11629.720000000001</v>
      </c>
      <c r="AI260" s="2">
        <f t="shared" si="72"/>
        <v>-140.93</v>
      </c>
      <c r="AJ260" s="29">
        <f t="shared" si="72"/>
        <v>0</v>
      </c>
      <c r="AK260" s="31">
        <f t="shared" si="72"/>
        <v>-226</v>
      </c>
      <c r="AL260" s="31">
        <f t="shared" si="72"/>
        <v>-11770.650000000001</v>
      </c>
      <c r="AM260" s="38">
        <f t="shared" si="75"/>
        <v>-1</v>
      </c>
      <c r="AN260" s="38">
        <f t="shared" si="75"/>
        <v>-1</v>
      </c>
      <c r="AO260" s="38" t="str">
        <f t="shared" si="75"/>
        <v/>
      </c>
      <c r="AP260" s="38">
        <f t="shared" si="73"/>
        <v>-1</v>
      </c>
      <c r="AQ260" s="38">
        <f t="shared" si="73"/>
        <v>-1</v>
      </c>
      <c r="AR260" s="39" t="str">
        <f t="shared" si="73"/>
        <v/>
      </c>
      <c r="AS260" s="40">
        <f t="shared" si="73"/>
        <v>-1</v>
      </c>
      <c r="AT260" s="40">
        <f t="shared" si="73"/>
        <v>-1</v>
      </c>
      <c r="AU260" s="119">
        <f t="shared" si="62"/>
        <v>0</v>
      </c>
      <c r="AV260" s="120">
        <f t="shared" si="59"/>
        <v>51.918392857142862</v>
      </c>
      <c r="AW260" s="121">
        <f t="shared" si="60"/>
        <v>-51.918392857142862</v>
      </c>
      <c r="AX260" s="119">
        <f t="shared" si="61"/>
        <v>0</v>
      </c>
      <c r="AY260" s="120">
        <f t="shared" si="58"/>
        <v>70.465000000000003</v>
      </c>
      <c r="AZ260" s="121">
        <f t="shared" si="69"/>
        <v>-70.465000000000003</v>
      </c>
    </row>
    <row r="261" spans="1:52" hidden="1" outlineLevel="1" x14ac:dyDescent="0.2">
      <c r="A261" t="s">
        <v>46</v>
      </c>
      <c r="B261" t="s">
        <v>46</v>
      </c>
      <c r="C261" t="s">
        <v>107</v>
      </c>
      <c r="D261" t="s">
        <v>107</v>
      </c>
      <c r="E261" t="s">
        <v>103</v>
      </c>
      <c r="F261" s="4">
        <f t="shared" si="70"/>
        <v>46266</v>
      </c>
      <c r="G261" t="s">
        <v>37</v>
      </c>
      <c r="H261" s="28">
        <v>0</v>
      </c>
      <c r="I261" s="2">
        <v>0</v>
      </c>
      <c r="J261" s="2">
        <v>0</v>
      </c>
      <c r="K261" s="2">
        <v>0</v>
      </c>
      <c r="L261" s="2">
        <v>0</v>
      </c>
      <c r="M261" s="29">
        <v>0</v>
      </c>
      <c r="N261" s="31">
        <f t="shared" si="63"/>
        <v>0</v>
      </c>
      <c r="O261" s="30">
        <f t="shared" si="64"/>
        <v>0</v>
      </c>
      <c r="P261" t="s">
        <v>49</v>
      </c>
      <c r="Q261" t="s">
        <v>49</v>
      </c>
      <c r="R261" t="s">
        <v>107</v>
      </c>
      <c r="S261" t="s">
        <v>107</v>
      </c>
      <c r="T261" t="s">
        <v>103</v>
      </c>
      <c r="U261" s="4">
        <f t="shared" si="71"/>
        <v>45902</v>
      </c>
      <c r="V261" t="s">
        <v>37</v>
      </c>
      <c r="W261" s="28">
        <v>178</v>
      </c>
      <c r="X261" s="2">
        <v>2</v>
      </c>
      <c r="Y261" s="2">
        <v>1</v>
      </c>
      <c r="Z261" s="2">
        <v>10411.65</v>
      </c>
      <c r="AA261" s="2">
        <v>40.949999999999989</v>
      </c>
      <c r="AB261" s="29">
        <v>-302.35000000000002</v>
      </c>
      <c r="AC261" s="31">
        <f t="shared" si="65"/>
        <v>181</v>
      </c>
      <c r="AD261" s="30">
        <f t="shared" si="66"/>
        <v>10150.25</v>
      </c>
      <c r="AE261" s="2">
        <f t="shared" si="74"/>
        <v>-178</v>
      </c>
      <c r="AF261" s="2">
        <f t="shared" si="74"/>
        <v>-2</v>
      </c>
      <c r="AG261" s="2">
        <f t="shared" si="74"/>
        <v>-1</v>
      </c>
      <c r="AH261" s="2">
        <f t="shared" si="72"/>
        <v>-10411.65</v>
      </c>
      <c r="AI261" s="2">
        <f t="shared" si="72"/>
        <v>-40.949999999999989</v>
      </c>
      <c r="AJ261" s="29">
        <f t="shared" si="72"/>
        <v>302.35000000000002</v>
      </c>
      <c r="AK261" s="31">
        <f t="shared" si="72"/>
        <v>-181</v>
      </c>
      <c r="AL261" s="31">
        <f t="shared" si="72"/>
        <v>-10150.25</v>
      </c>
      <c r="AM261" s="38">
        <f t="shared" si="75"/>
        <v>-1</v>
      </c>
      <c r="AN261" s="38">
        <f t="shared" si="75"/>
        <v>-1</v>
      </c>
      <c r="AO261" s="38">
        <f t="shared" si="75"/>
        <v>-1</v>
      </c>
      <c r="AP261" s="38">
        <f t="shared" si="73"/>
        <v>-1</v>
      </c>
      <c r="AQ261" s="38">
        <f t="shared" si="73"/>
        <v>-1</v>
      </c>
      <c r="AR261" s="39">
        <f t="shared" si="73"/>
        <v>-1</v>
      </c>
      <c r="AS261" s="40">
        <f t="shared" si="73"/>
        <v>-1</v>
      </c>
      <c r="AT261" s="40">
        <f t="shared" si="73"/>
        <v>-1</v>
      </c>
      <c r="AU261" s="119">
        <f t="shared" si="62"/>
        <v>0</v>
      </c>
      <c r="AV261" s="120">
        <f t="shared" si="59"/>
        <v>58.492415730337079</v>
      </c>
      <c r="AW261" s="121">
        <f t="shared" si="60"/>
        <v>-58.492415730337079</v>
      </c>
      <c r="AX261" s="119">
        <f t="shared" si="61"/>
        <v>0</v>
      </c>
      <c r="AY261" s="120">
        <f t="shared" ref="AY261:AY324" si="76">IFERROR((AA261+AB261)/(X261+Y261),0)</f>
        <v>-87.13333333333334</v>
      </c>
      <c r="AZ261" s="121">
        <f t="shared" si="69"/>
        <v>87.13333333333334</v>
      </c>
    </row>
    <row r="262" spans="1:52" hidden="1" outlineLevel="1" x14ac:dyDescent="0.2">
      <c r="A262" t="s">
        <v>46</v>
      </c>
      <c r="B262" t="s">
        <v>46</v>
      </c>
      <c r="C262" t="s">
        <v>107</v>
      </c>
      <c r="D262" t="s">
        <v>107</v>
      </c>
      <c r="E262" t="s">
        <v>103</v>
      </c>
      <c r="F262" s="4">
        <f t="shared" si="70"/>
        <v>46267</v>
      </c>
      <c r="G262" t="s">
        <v>38</v>
      </c>
      <c r="H262" s="28">
        <v>0</v>
      </c>
      <c r="I262" s="2">
        <v>0</v>
      </c>
      <c r="J262" s="2">
        <v>0</v>
      </c>
      <c r="K262" s="2">
        <v>0</v>
      </c>
      <c r="L262" s="2">
        <v>0</v>
      </c>
      <c r="M262" s="29">
        <v>0</v>
      </c>
      <c r="N262" s="31">
        <f t="shared" si="63"/>
        <v>0</v>
      </c>
      <c r="O262" s="30">
        <f t="shared" si="64"/>
        <v>0</v>
      </c>
      <c r="P262" t="s">
        <v>49</v>
      </c>
      <c r="Q262" t="s">
        <v>49</v>
      </c>
      <c r="R262" t="s">
        <v>107</v>
      </c>
      <c r="S262" t="s">
        <v>107</v>
      </c>
      <c r="T262" t="s">
        <v>103</v>
      </c>
      <c r="U262" s="4">
        <f t="shared" si="71"/>
        <v>45903</v>
      </c>
      <c r="V262" t="s">
        <v>38</v>
      </c>
      <c r="W262" s="28">
        <v>160</v>
      </c>
      <c r="X262" s="2">
        <v>2</v>
      </c>
      <c r="Y262" s="2">
        <v>0</v>
      </c>
      <c r="Z262" s="2">
        <v>6808.97</v>
      </c>
      <c r="AA262" s="2">
        <v>212.75</v>
      </c>
      <c r="AB262" s="29">
        <v>0</v>
      </c>
      <c r="AC262" s="31">
        <f t="shared" si="65"/>
        <v>162</v>
      </c>
      <c r="AD262" s="30">
        <f t="shared" si="66"/>
        <v>7021.72</v>
      </c>
      <c r="AE262" s="2">
        <f t="shared" si="74"/>
        <v>-160</v>
      </c>
      <c r="AF262" s="2">
        <f t="shared" si="74"/>
        <v>-2</v>
      </c>
      <c r="AG262" s="2">
        <f t="shared" si="74"/>
        <v>0</v>
      </c>
      <c r="AH262" s="2">
        <f t="shared" si="72"/>
        <v>-6808.97</v>
      </c>
      <c r="AI262" s="2">
        <f t="shared" si="72"/>
        <v>-212.75</v>
      </c>
      <c r="AJ262" s="29">
        <f t="shared" si="72"/>
        <v>0</v>
      </c>
      <c r="AK262" s="31">
        <f t="shared" si="72"/>
        <v>-162</v>
      </c>
      <c r="AL262" s="31">
        <f t="shared" si="72"/>
        <v>-7021.72</v>
      </c>
      <c r="AM262" s="38">
        <f t="shared" si="75"/>
        <v>-1</v>
      </c>
      <c r="AN262" s="38">
        <f t="shared" si="75"/>
        <v>-1</v>
      </c>
      <c r="AO262" s="38" t="str">
        <f t="shared" si="75"/>
        <v/>
      </c>
      <c r="AP262" s="38">
        <f t="shared" si="73"/>
        <v>-1</v>
      </c>
      <c r="AQ262" s="38">
        <f t="shared" si="73"/>
        <v>-1</v>
      </c>
      <c r="AR262" s="39" t="str">
        <f t="shared" si="73"/>
        <v/>
      </c>
      <c r="AS262" s="40">
        <f t="shared" si="73"/>
        <v>-1</v>
      </c>
      <c r="AT262" s="40">
        <f t="shared" si="73"/>
        <v>-1</v>
      </c>
      <c r="AU262" s="119">
        <f t="shared" si="62"/>
        <v>0</v>
      </c>
      <c r="AV262" s="120">
        <f t="shared" si="59"/>
        <v>42.556062500000003</v>
      </c>
      <c r="AW262" s="121">
        <f t="shared" si="60"/>
        <v>-42.556062500000003</v>
      </c>
      <c r="AX262" s="119">
        <f t="shared" si="61"/>
        <v>0</v>
      </c>
      <c r="AY262" s="120">
        <f t="shared" si="76"/>
        <v>106.375</v>
      </c>
      <c r="AZ262" s="121">
        <f t="shared" si="69"/>
        <v>-106.375</v>
      </c>
    </row>
    <row r="263" spans="1:52" hidden="1" outlineLevel="1" x14ac:dyDescent="0.2">
      <c r="A263" t="s">
        <v>46</v>
      </c>
      <c r="B263" t="s">
        <v>46</v>
      </c>
      <c r="C263" t="s">
        <v>107</v>
      </c>
      <c r="D263" t="s">
        <v>107</v>
      </c>
      <c r="E263" t="s">
        <v>103</v>
      </c>
      <c r="F263" s="4">
        <f t="shared" si="70"/>
        <v>46268</v>
      </c>
      <c r="G263" t="s">
        <v>39</v>
      </c>
      <c r="H263" s="28">
        <v>0</v>
      </c>
      <c r="I263" s="2">
        <v>0</v>
      </c>
      <c r="J263" s="2">
        <v>0</v>
      </c>
      <c r="K263" s="2">
        <v>0</v>
      </c>
      <c r="L263" s="2">
        <v>0</v>
      </c>
      <c r="M263" s="29">
        <v>0</v>
      </c>
      <c r="N263" s="31">
        <f t="shared" si="63"/>
        <v>0</v>
      </c>
      <c r="O263" s="30">
        <f t="shared" si="64"/>
        <v>0</v>
      </c>
      <c r="P263" t="s">
        <v>49</v>
      </c>
      <c r="Q263" t="s">
        <v>49</v>
      </c>
      <c r="R263" t="s">
        <v>107</v>
      </c>
      <c r="S263" t="s">
        <v>107</v>
      </c>
      <c r="T263" t="s">
        <v>103</v>
      </c>
      <c r="U263" s="4">
        <f t="shared" si="71"/>
        <v>45904</v>
      </c>
      <c r="V263" t="s">
        <v>39</v>
      </c>
      <c r="W263" s="28">
        <v>219</v>
      </c>
      <c r="X263" s="2">
        <v>1</v>
      </c>
      <c r="Y263" s="2">
        <v>1</v>
      </c>
      <c r="Z263" s="2">
        <v>9890.02</v>
      </c>
      <c r="AA263" s="2">
        <v>212.35</v>
      </c>
      <c r="AB263" s="29">
        <v>3717.14</v>
      </c>
      <c r="AC263" s="31">
        <f t="shared" si="65"/>
        <v>221</v>
      </c>
      <c r="AD263" s="30">
        <f t="shared" si="66"/>
        <v>13819.51</v>
      </c>
      <c r="AE263" s="2">
        <f t="shared" si="74"/>
        <v>-219</v>
      </c>
      <c r="AF263" s="2">
        <f t="shared" si="74"/>
        <v>-1</v>
      </c>
      <c r="AG263" s="2">
        <f t="shared" si="74"/>
        <v>-1</v>
      </c>
      <c r="AH263" s="2">
        <f t="shared" si="72"/>
        <v>-9890.02</v>
      </c>
      <c r="AI263" s="2">
        <f t="shared" si="72"/>
        <v>-212.35</v>
      </c>
      <c r="AJ263" s="29">
        <f t="shared" si="72"/>
        <v>-3717.14</v>
      </c>
      <c r="AK263" s="31">
        <f t="shared" si="72"/>
        <v>-221</v>
      </c>
      <c r="AL263" s="31">
        <f t="shared" si="72"/>
        <v>-13819.51</v>
      </c>
      <c r="AM263" s="38">
        <f t="shared" si="75"/>
        <v>-1</v>
      </c>
      <c r="AN263" s="38">
        <f t="shared" si="75"/>
        <v>-1</v>
      </c>
      <c r="AO263" s="38">
        <f t="shared" si="75"/>
        <v>-1</v>
      </c>
      <c r="AP263" s="38">
        <f t="shared" si="73"/>
        <v>-1</v>
      </c>
      <c r="AQ263" s="38">
        <f t="shared" si="73"/>
        <v>-1</v>
      </c>
      <c r="AR263" s="39">
        <f t="shared" si="73"/>
        <v>-1</v>
      </c>
      <c r="AS263" s="40">
        <f t="shared" si="73"/>
        <v>-1</v>
      </c>
      <c r="AT263" s="40">
        <f t="shared" si="73"/>
        <v>-1</v>
      </c>
      <c r="AU263" s="119">
        <f t="shared" si="62"/>
        <v>0</v>
      </c>
      <c r="AV263" s="120">
        <f t="shared" ref="AV263:AV326" si="77">Z263/W263</f>
        <v>45.159908675799088</v>
      </c>
      <c r="AW263" s="121">
        <f t="shared" ref="AW263:AW326" si="78">AU263-AV263</f>
        <v>-45.159908675799088</v>
      </c>
      <c r="AX263" s="119">
        <f t="shared" ref="AX263:AX326" si="79">IFERROR((L263+M263)/(I263+J263),0)</f>
        <v>0</v>
      </c>
      <c r="AY263" s="120">
        <f t="shared" si="76"/>
        <v>1964.7449999999999</v>
      </c>
      <c r="AZ263" s="121">
        <f t="shared" si="69"/>
        <v>-1964.7449999999999</v>
      </c>
    </row>
    <row r="264" spans="1:52" hidden="1" outlineLevel="1" x14ac:dyDescent="0.2">
      <c r="A264" t="s">
        <v>46</v>
      </c>
      <c r="B264" t="s">
        <v>46</v>
      </c>
      <c r="C264" t="s">
        <v>107</v>
      </c>
      <c r="D264" t="s">
        <v>107</v>
      </c>
      <c r="E264" t="s">
        <v>103</v>
      </c>
      <c r="F264" s="4">
        <f t="shared" si="70"/>
        <v>46269</v>
      </c>
      <c r="G264" t="s">
        <v>40</v>
      </c>
      <c r="H264" s="28">
        <v>0</v>
      </c>
      <c r="I264" s="2">
        <v>0</v>
      </c>
      <c r="J264" s="2">
        <v>0</v>
      </c>
      <c r="K264" s="2">
        <v>0</v>
      </c>
      <c r="L264" s="2">
        <v>0</v>
      </c>
      <c r="M264" s="29">
        <v>0</v>
      </c>
      <c r="N264" s="31">
        <f t="shared" si="63"/>
        <v>0</v>
      </c>
      <c r="O264" s="30">
        <f t="shared" si="64"/>
        <v>0</v>
      </c>
      <c r="P264" t="s">
        <v>49</v>
      </c>
      <c r="Q264" t="s">
        <v>49</v>
      </c>
      <c r="R264" t="s">
        <v>107</v>
      </c>
      <c r="S264" t="s">
        <v>107</v>
      </c>
      <c r="T264" t="s">
        <v>103</v>
      </c>
      <c r="U264" s="4">
        <f t="shared" si="71"/>
        <v>45905</v>
      </c>
      <c r="V264" t="s">
        <v>40</v>
      </c>
      <c r="W264" s="28">
        <v>385</v>
      </c>
      <c r="X264" s="2">
        <v>1</v>
      </c>
      <c r="Y264" s="2">
        <v>0</v>
      </c>
      <c r="Z264" s="2">
        <v>21062.649999999998</v>
      </c>
      <c r="AA264" s="2">
        <v>137.79</v>
      </c>
      <c r="AB264" s="29">
        <v>0</v>
      </c>
      <c r="AC264" s="31">
        <f t="shared" si="65"/>
        <v>386</v>
      </c>
      <c r="AD264" s="30">
        <f t="shared" si="66"/>
        <v>21200.44</v>
      </c>
      <c r="AE264" s="2">
        <f t="shared" si="74"/>
        <v>-385</v>
      </c>
      <c r="AF264" s="2">
        <f t="shared" si="74"/>
        <v>-1</v>
      </c>
      <c r="AG264" s="2">
        <f t="shared" si="74"/>
        <v>0</v>
      </c>
      <c r="AH264" s="2">
        <f t="shared" si="72"/>
        <v>-21062.649999999998</v>
      </c>
      <c r="AI264" s="2">
        <f t="shared" si="72"/>
        <v>-137.79</v>
      </c>
      <c r="AJ264" s="29">
        <f t="shared" si="72"/>
        <v>0</v>
      </c>
      <c r="AK264" s="31">
        <f t="shared" si="72"/>
        <v>-386</v>
      </c>
      <c r="AL264" s="31">
        <f t="shared" si="72"/>
        <v>-21200.44</v>
      </c>
      <c r="AM264" s="38">
        <f t="shared" si="75"/>
        <v>-1</v>
      </c>
      <c r="AN264" s="38">
        <f t="shared" si="75"/>
        <v>-1</v>
      </c>
      <c r="AO264" s="38" t="str">
        <f t="shared" si="75"/>
        <v/>
      </c>
      <c r="AP264" s="38">
        <f t="shared" si="73"/>
        <v>-1</v>
      </c>
      <c r="AQ264" s="38">
        <f t="shared" si="73"/>
        <v>-1</v>
      </c>
      <c r="AR264" s="39" t="str">
        <f t="shared" si="73"/>
        <v/>
      </c>
      <c r="AS264" s="40">
        <f t="shared" si="73"/>
        <v>-1</v>
      </c>
      <c r="AT264" s="40">
        <f t="shared" si="73"/>
        <v>-1</v>
      </c>
      <c r="AU264" s="119">
        <f t="shared" ref="AU264:AU327" si="80">IFERROR(K264/H264,0)</f>
        <v>0</v>
      </c>
      <c r="AV264" s="120">
        <f t="shared" si="77"/>
        <v>54.708181818181814</v>
      </c>
      <c r="AW264" s="121">
        <f t="shared" si="78"/>
        <v>-54.708181818181814</v>
      </c>
      <c r="AX264" s="119">
        <f t="shared" si="79"/>
        <v>0</v>
      </c>
      <c r="AY264" s="120">
        <f t="shared" si="76"/>
        <v>137.79</v>
      </c>
      <c r="AZ264" s="121">
        <f t="shared" si="69"/>
        <v>-137.79</v>
      </c>
    </row>
    <row r="265" spans="1:52" ht="13.5" hidden="1" outlineLevel="1" thickBot="1" x14ac:dyDescent="0.25">
      <c r="A265" t="s">
        <v>46</v>
      </c>
      <c r="B265" t="s">
        <v>46</v>
      </c>
      <c r="C265" t="s">
        <v>107</v>
      </c>
      <c r="D265" t="s">
        <v>107</v>
      </c>
      <c r="E265" t="s">
        <v>103</v>
      </c>
      <c r="F265" s="59">
        <f t="shared" si="70"/>
        <v>46270</v>
      </c>
      <c r="G265" s="42" t="s">
        <v>41</v>
      </c>
      <c r="H265" s="43">
        <v>0</v>
      </c>
      <c r="I265" s="44">
        <v>0</v>
      </c>
      <c r="J265" s="44">
        <v>0</v>
      </c>
      <c r="K265" s="44">
        <v>0</v>
      </c>
      <c r="L265" s="44">
        <v>0</v>
      </c>
      <c r="M265" s="45">
        <v>0</v>
      </c>
      <c r="N265" s="47">
        <f t="shared" si="63"/>
        <v>0</v>
      </c>
      <c r="O265" s="46">
        <f t="shared" si="64"/>
        <v>0</v>
      </c>
      <c r="P265" t="s">
        <v>49</v>
      </c>
      <c r="Q265" t="s">
        <v>49</v>
      </c>
      <c r="R265" t="s">
        <v>107</v>
      </c>
      <c r="S265" t="s">
        <v>107</v>
      </c>
      <c r="T265" t="s">
        <v>103</v>
      </c>
      <c r="U265" s="59">
        <f t="shared" si="71"/>
        <v>45906</v>
      </c>
      <c r="V265" s="42" t="s">
        <v>41</v>
      </c>
      <c r="W265" s="43">
        <v>412</v>
      </c>
      <c r="X265" s="44">
        <v>1</v>
      </c>
      <c r="Y265" s="44">
        <v>0</v>
      </c>
      <c r="Z265" s="44">
        <v>24493.3</v>
      </c>
      <c r="AA265" s="44">
        <v>150.80000000000001</v>
      </c>
      <c r="AB265" s="45">
        <v>0</v>
      </c>
      <c r="AC265" s="47">
        <f t="shared" si="65"/>
        <v>413</v>
      </c>
      <c r="AD265" s="46">
        <f t="shared" si="66"/>
        <v>24644.1</v>
      </c>
      <c r="AE265" s="44">
        <f t="shared" si="74"/>
        <v>-412</v>
      </c>
      <c r="AF265" s="44">
        <f t="shared" si="74"/>
        <v>-1</v>
      </c>
      <c r="AG265" s="44">
        <f t="shared" si="74"/>
        <v>0</v>
      </c>
      <c r="AH265" s="44">
        <f t="shared" si="72"/>
        <v>-24493.3</v>
      </c>
      <c r="AI265" s="44">
        <f t="shared" si="72"/>
        <v>-150.80000000000001</v>
      </c>
      <c r="AJ265" s="45">
        <f t="shared" si="72"/>
        <v>0</v>
      </c>
      <c r="AK265" s="47">
        <f t="shared" si="72"/>
        <v>-413</v>
      </c>
      <c r="AL265" s="47">
        <f t="shared" si="72"/>
        <v>-24644.1</v>
      </c>
      <c r="AM265" s="56">
        <f t="shared" si="75"/>
        <v>-1</v>
      </c>
      <c r="AN265" s="56">
        <f t="shared" si="75"/>
        <v>-1</v>
      </c>
      <c r="AO265" s="56" t="str">
        <f t="shared" si="75"/>
        <v/>
      </c>
      <c r="AP265" s="56">
        <f t="shared" si="73"/>
        <v>-1</v>
      </c>
      <c r="AQ265" s="56">
        <f t="shared" si="73"/>
        <v>-1</v>
      </c>
      <c r="AR265" s="57" t="str">
        <f t="shared" si="73"/>
        <v/>
      </c>
      <c r="AS265" s="58">
        <f t="shared" si="73"/>
        <v>-1</v>
      </c>
      <c r="AT265" s="58">
        <f t="shared" si="73"/>
        <v>-1</v>
      </c>
      <c r="AU265" s="122">
        <f t="shared" si="80"/>
        <v>0</v>
      </c>
      <c r="AV265" s="123">
        <f t="shared" si="77"/>
        <v>59.449757281553396</v>
      </c>
      <c r="AW265" s="124">
        <f t="shared" si="78"/>
        <v>-59.449757281553396</v>
      </c>
      <c r="AX265" s="122">
        <f t="shared" si="79"/>
        <v>0</v>
      </c>
      <c r="AY265" s="123">
        <f t="shared" si="76"/>
        <v>150.80000000000001</v>
      </c>
      <c r="AZ265" s="124">
        <f t="shared" si="69"/>
        <v>-150.80000000000001</v>
      </c>
    </row>
    <row r="266" spans="1:52" hidden="1" outlineLevel="1" x14ac:dyDescent="0.2">
      <c r="A266" t="s">
        <v>46</v>
      </c>
      <c r="B266" t="s">
        <v>46</v>
      </c>
      <c r="C266" t="s">
        <v>107</v>
      </c>
      <c r="D266" t="s">
        <v>107</v>
      </c>
      <c r="E266" t="s">
        <v>104</v>
      </c>
      <c r="F266" s="4">
        <f t="shared" si="70"/>
        <v>46271</v>
      </c>
      <c r="G266" t="s">
        <v>35</v>
      </c>
      <c r="H266" s="28">
        <v>0</v>
      </c>
      <c r="I266" s="2">
        <v>0</v>
      </c>
      <c r="J266" s="2">
        <v>0</v>
      </c>
      <c r="K266" s="2">
        <v>0</v>
      </c>
      <c r="L266" s="2">
        <v>0</v>
      </c>
      <c r="M266" s="29">
        <v>0</v>
      </c>
      <c r="N266" s="31">
        <f t="shared" si="63"/>
        <v>0</v>
      </c>
      <c r="O266" s="30">
        <f t="shared" si="64"/>
        <v>0</v>
      </c>
      <c r="P266" t="s">
        <v>49</v>
      </c>
      <c r="Q266" t="s">
        <v>49</v>
      </c>
      <c r="R266" t="s">
        <v>107</v>
      </c>
      <c r="S266" t="s">
        <v>107</v>
      </c>
      <c r="T266" t="s">
        <v>104</v>
      </c>
      <c r="U266" s="4">
        <f t="shared" si="71"/>
        <v>45907</v>
      </c>
      <c r="V266" t="s">
        <v>35</v>
      </c>
      <c r="W266" s="28">
        <v>191</v>
      </c>
      <c r="X266" s="2">
        <v>0</v>
      </c>
      <c r="Y266" s="2">
        <v>0</v>
      </c>
      <c r="Z266" s="2">
        <v>8669.1200000000008</v>
      </c>
      <c r="AA266" s="2">
        <v>0</v>
      </c>
      <c r="AB266" s="29">
        <v>0</v>
      </c>
      <c r="AC266" s="31">
        <f t="shared" si="65"/>
        <v>191</v>
      </c>
      <c r="AD266" s="30">
        <f t="shared" si="66"/>
        <v>8669.1200000000008</v>
      </c>
      <c r="AE266" s="2">
        <f t="shared" si="74"/>
        <v>-191</v>
      </c>
      <c r="AF266" s="2">
        <f t="shared" si="74"/>
        <v>0</v>
      </c>
      <c r="AG266" s="2">
        <f t="shared" si="74"/>
        <v>0</v>
      </c>
      <c r="AH266" s="2">
        <f t="shared" si="72"/>
        <v>-8669.1200000000008</v>
      </c>
      <c r="AI266" s="2">
        <f t="shared" si="72"/>
        <v>0</v>
      </c>
      <c r="AJ266" s="29">
        <f t="shared" si="72"/>
        <v>0</v>
      </c>
      <c r="AK266" s="31">
        <f t="shared" si="72"/>
        <v>-191</v>
      </c>
      <c r="AL266" s="31">
        <f t="shared" si="72"/>
        <v>-8669.1200000000008</v>
      </c>
      <c r="AM266" s="38">
        <f t="shared" si="75"/>
        <v>-1</v>
      </c>
      <c r="AN266" s="38" t="str">
        <f t="shared" si="75"/>
        <v/>
      </c>
      <c r="AO266" s="38" t="str">
        <f t="shared" si="75"/>
        <v/>
      </c>
      <c r="AP266" s="38">
        <f t="shared" si="73"/>
        <v>-1</v>
      </c>
      <c r="AQ266" s="38" t="str">
        <f t="shared" si="73"/>
        <v/>
      </c>
      <c r="AR266" s="39" t="str">
        <f t="shared" si="73"/>
        <v/>
      </c>
      <c r="AS266" s="40">
        <f t="shared" si="73"/>
        <v>-1</v>
      </c>
      <c r="AT266" s="40">
        <f t="shared" si="73"/>
        <v>-1</v>
      </c>
      <c r="AU266" s="119">
        <f t="shared" si="80"/>
        <v>0</v>
      </c>
      <c r="AV266" s="120">
        <f t="shared" si="77"/>
        <v>45.388062827225134</v>
      </c>
      <c r="AW266" s="121">
        <f t="shared" si="78"/>
        <v>-45.388062827225134</v>
      </c>
      <c r="AX266" s="119">
        <f t="shared" si="79"/>
        <v>0</v>
      </c>
      <c r="AY266" s="120">
        <f t="shared" si="76"/>
        <v>0</v>
      </c>
      <c r="AZ266" s="121">
        <f t="shared" si="69"/>
        <v>0</v>
      </c>
    </row>
    <row r="267" spans="1:52" hidden="1" outlineLevel="1" x14ac:dyDescent="0.2">
      <c r="A267" t="s">
        <v>46</v>
      </c>
      <c r="B267" t="s">
        <v>46</v>
      </c>
      <c r="C267" t="s">
        <v>107</v>
      </c>
      <c r="D267" t="s">
        <v>107</v>
      </c>
      <c r="E267" t="s">
        <v>104</v>
      </c>
      <c r="F267" s="4">
        <f t="shared" si="70"/>
        <v>46272</v>
      </c>
      <c r="G267" t="s">
        <v>36</v>
      </c>
      <c r="H267" s="28">
        <v>0</v>
      </c>
      <c r="I267" s="2">
        <v>0</v>
      </c>
      <c r="J267" s="2">
        <v>0</v>
      </c>
      <c r="K267" s="2">
        <v>0</v>
      </c>
      <c r="L267" s="2">
        <v>0</v>
      </c>
      <c r="M267" s="29">
        <v>0</v>
      </c>
      <c r="N267" s="31">
        <f t="shared" si="63"/>
        <v>0</v>
      </c>
      <c r="O267" s="30">
        <f t="shared" si="64"/>
        <v>0</v>
      </c>
      <c r="P267" t="s">
        <v>49</v>
      </c>
      <c r="Q267" t="s">
        <v>49</v>
      </c>
      <c r="R267" t="s">
        <v>107</v>
      </c>
      <c r="S267" t="s">
        <v>107</v>
      </c>
      <c r="T267" t="s">
        <v>104</v>
      </c>
      <c r="U267" s="4">
        <f t="shared" si="71"/>
        <v>45908</v>
      </c>
      <c r="V267" t="s">
        <v>36</v>
      </c>
      <c r="W267" s="28">
        <v>171</v>
      </c>
      <c r="X267" s="2">
        <v>3</v>
      </c>
      <c r="Y267" s="2">
        <v>1</v>
      </c>
      <c r="Z267" s="2">
        <v>8689.07</v>
      </c>
      <c r="AA267" s="2">
        <v>474.67999999999995</v>
      </c>
      <c r="AB267" s="29">
        <v>96.98</v>
      </c>
      <c r="AC267" s="31">
        <f t="shared" si="65"/>
        <v>175</v>
      </c>
      <c r="AD267" s="30">
        <f t="shared" si="66"/>
        <v>9260.73</v>
      </c>
      <c r="AE267" s="2">
        <f t="shared" si="74"/>
        <v>-171</v>
      </c>
      <c r="AF267" s="2">
        <f t="shared" si="74"/>
        <v>-3</v>
      </c>
      <c r="AG267" s="2">
        <f t="shared" si="74"/>
        <v>-1</v>
      </c>
      <c r="AH267" s="2">
        <f t="shared" si="72"/>
        <v>-8689.07</v>
      </c>
      <c r="AI267" s="2">
        <f t="shared" si="72"/>
        <v>-474.67999999999995</v>
      </c>
      <c r="AJ267" s="29">
        <f t="shared" si="72"/>
        <v>-96.98</v>
      </c>
      <c r="AK267" s="31">
        <f t="shared" si="72"/>
        <v>-175</v>
      </c>
      <c r="AL267" s="31">
        <f t="shared" si="72"/>
        <v>-9260.73</v>
      </c>
      <c r="AM267" s="38">
        <f t="shared" si="75"/>
        <v>-1</v>
      </c>
      <c r="AN267" s="38">
        <f t="shared" si="75"/>
        <v>-1</v>
      </c>
      <c r="AO267" s="38">
        <f t="shared" si="75"/>
        <v>-1</v>
      </c>
      <c r="AP267" s="38">
        <f t="shared" si="73"/>
        <v>-1</v>
      </c>
      <c r="AQ267" s="38">
        <f t="shared" si="73"/>
        <v>-1</v>
      </c>
      <c r="AR267" s="39">
        <f t="shared" si="73"/>
        <v>-1</v>
      </c>
      <c r="AS267" s="40">
        <f t="shared" si="73"/>
        <v>-1</v>
      </c>
      <c r="AT267" s="40">
        <f t="shared" si="73"/>
        <v>-1</v>
      </c>
      <c r="AU267" s="119">
        <f t="shared" si="80"/>
        <v>0</v>
      </c>
      <c r="AV267" s="120">
        <f t="shared" si="77"/>
        <v>50.813274853801168</v>
      </c>
      <c r="AW267" s="121">
        <f t="shared" si="78"/>
        <v>-50.813274853801168</v>
      </c>
      <c r="AX267" s="119">
        <f t="shared" si="79"/>
        <v>0</v>
      </c>
      <c r="AY267" s="120">
        <f t="shared" si="76"/>
        <v>142.91499999999999</v>
      </c>
      <c r="AZ267" s="121">
        <f t="shared" si="69"/>
        <v>-142.91499999999999</v>
      </c>
    </row>
    <row r="268" spans="1:52" hidden="1" outlineLevel="1" x14ac:dyDescent="0.2">
      <c r="A268" t="s">
        <v>46</v>
      </c>
      <c r="B268" t="s">
        <v>46</v>
      </c>
      <c r="C268" t="s">
        <v>107</v>
      </c>
      <c r="D268" t="s">
        <v>107</v>
      </c>
      <c r="E268" t="s">
        <v>104</v>
      </c>
      <c r="F268" s="4">
        <f t="shared" si="70"/>
        <v>46273</v>
      </c>
      <c r="G268" t="s">
        <v>37</v>
      </c>
      <c r="H268" s="28">
        <v>0</v>
      </c>
      <c r="I268" s="2">
        <v>0</v>
      </c>
      <c r="J268" s="2">
        <v>0</v>
      </c>
      <c r="K268" s="2">
        <v>0</v>
      </c>
      <c r="L268" s="2">
        <v>0</v>
      </c>
      <c r="M268" s="29">
        <v>0</v>
      </c>
      <c r="N268" s="31">
        <f t="shared" si="63"/>
        <v>0</v>
      </c>
      <c r="O268" s="30">
        <f t="shared" si="64"/>
        <v>0</v>
      </c>
      <c r="P268" t="s">
        <v>49</v>
      </c>
      <c r="Q268" t="s">
        <v>49</v>
      </c>
      <c r="R268" t="s">
        <v>107</v>
      </c>
      <c r="S268" t="s">
        <v>107</v>
      </c>
      <c r="T268" t="s">
        <v>104</v>
      </c>
      <c r="U268" s="4">
        <f t="shared" si="71"/>
        <v>45909</v>
      </c>
      <c r="V268" t="s">
        <v>37</v>
      </c>
      <c r="W268" s="28">
        <v>177</v>
      </c>
      <c r="X268" s="2">
        <v>4</v>
      </c>
      <c r="Y268" s="2">
        <v>1</v>
      </c>
      <c r="Z268" s="2">
        <v>8417.56</v>
      </c>
      <c r="AA268" s="2">
        <v>834.3</v>
      </c>
      <c r="AB268" s="29">
        <v>-1800.21</v>
      </c>
      <c r="AC268" s="31">
        <f t="shared" si="65"/>
        <v>182</v>
      </c>
      <c r="AD268" s="30">
        <f t="shared" si="66"/>
        <v>7451.6499999999987</v>
      </c>
      <c r="AE268" s="2">
        <f t="shared" si="74"/>
        <v>-177</v>
      </c>
      <c r="AF268" s="2">
        <f t="shared" si="74"/>
        <v>-4</v>
      </c>
      <c r="AG268" s="2">
        <f t="shared" si="74"/>
        <v>-1</v>
      </c>
      <c r="AH268" s="2">
        <f t="shared" si="72"/>
        <v>-8417.56</v>
      </c>
      <c r="AI268" s="2">
        <f t="shared" si="72"/>
        <v>-834.3</v>
      </c>
      <c r="AJ268" s="29">
        <f t="shared" si="72"/>
        <v>1800.21</v>
      </c>
      <c r="AK268" s="31">
        <f t="shared" si="72"/>
        <v>-182</v>
      </c>
      <c r="AL268" s="31">
        <f t="shared" si="72"/>
        <v>-7451.6499999999987</v>
      </c>
      <c r="AM268" s="38">
        <f t="shared" si="75"/>
        <v>-1</v>
      </c>
      <c r="AN268" s="38">
        <f t="shared" si="75"/>
        <v>-1</v>
      </c>
      <c r="AO268" s="38">
        <f t="shared" si="75"/>
        <v>-1</v>
      </c>
      <c r="AP268" s="38">
        <f t="shared" si="73"/>
        <v>-1</v>
      </c>
      <c r="AQ268" s="38">
        <f t="shared" si="73"/>
        <v>-1</v>
      </c>
      <c r="AR268" s="39">
        <f t="shared" si="73"/>
        <v>-1</v>
      </c>
      <c r="AS268" s="40">
        <f t="shared" si="73"/>
        <v>-1</v>
      </c>
      <c r="AT268" s="40">
        <f t="shared" si="73"/>
        <v>-1</v>
      </c>
      <c r="AU268" s="119">
        <f t="shared" si="80"/>
        <v>0</v>
      </c>
      <c r="AV268" s="120">
        <f t="shared" si="77"/>
        <v>47.556836158192084</v>
      </c>
      <c r="AW268" s="121">
        <f t="shared" si="78"/>
        <v>-47.556836158192084</v>
      </c>
      <c r="AX268" s="119">
        <f t="shared" si="79"/>
        <v>0</v>
      </c>
      <c r="AY268" s="120">
        <f t="shared" si="76"/>
        <v>-193.18200000000002</v>
      </c>
      <c r="AZ268" s="121">
        <f t="shared" si="69"/>
        <v>193.18200000000002</v>
      </c>
    </row>
    <row r="269" spans="1:52" hidden="1" outlineLevel="1" x14ac:dyDescent="0.2">
      <c r="A269" t="s">
        <v>46</v>
      </c>
      <c r="B269" t="s">
        <v>46</v>
      </c>
      <c r="C269" t="s">
        <v>107</v>
      </c>
      <c r="D269" t="s">
        <v>107</v>
      </c>
      <c r="E269" t="s">
        <v>104</v>
      </c>
      <c r="F269" s="4">
        <f t="shared" si="70"/>
        <v>46274</v>
      </c>
      <c r="G269" t="s">
        <v>38</v>
      </c>
      <c r="H269" s="28">
        <v>0</v>
      </c>
      <c r="I269" s="2">
        <v>0</v>
      </c>
      <c r="J269" s="2">
        <v>0</v>
      </c>
      <c r="K269" s="2">
        <v>0</v>
      </c>
      <c r="L269" s="2">
        <v>0</v>
      </c>
      <c r="M269" s="29">
        <v>0</v>
      </c>
      <c r="N269" s="31">
        <f t="shared" si="63"/>
        <v>0</v>
      </c>
      <c r="O269" s="30">
        <f t="shared" si="64"/>
        <v>0</v>
      </c>
      <c r="P269" t="s">
        <v>49</v>
      </c>
      <c r="Q269" t="s">
        <v>49</v>
      </c>
      <c r="R269" t="s">
        <v>107</v>
      </c>
      <c r="S269" t="s">
        <v>107</v>
      </c>
      <c r="T269" t="s">
        <v>104</v>
      </c>
      <c r="U269" s="4">
        <f t="shared" si="71"/>
        <v>45910</v>
      </c>
      <c r="V269" t="s">
        <v>38</v>
      </c>
      <c r="W269" s="28">
        <v>200</v>
      </c>
      <c r="X269" s="2">
        <v>0</v>
      </c>
      <c r="Y269" s="2">
        <v>0</v>
      </c>
      <c r="Z269" s="2">
        <v>9473.2999999999993</v>
      </c>
      <c r="AA269" s="2">
        <v>0</v>
      </c>
      <c r="AB269" s="29">
        <v>0</v>
      </c>
      <c r="AC269" s="31">
        <f t="shared" si="65"/>
        <v>200</v>
      </c>
      <c r="AD269" s="30">
        <f t="shared" si="66"/>
        <v>9473.2999999999993</v>
      </c>
      <c r="AE269" s="2">
        <f t="shared" si="74"/>
        <v>-200</v>
      </c>
      <c r="AF269" s="2">
        <f t="shared" si="74"/>
        <v>0</v>
      </c>
      <c r="AG269" s="2">
        <f t="shared" si="74"/>
        <v>0</v>
      </c>
      <c r="AH269" s="2">
        <f t="shared" si="72"/>
        <v>-9473.2999999999993</v>
      </c>
      <c r="AI269" s="2">
        <f t="shared" si="72"/>
        <v>0</v>
      </c>
      <c r="AJ269" s="29">
        <f t="shared" si="72"/>
        <v>0</v>
      </c>
      <c r="AK269" s="31">
        <f t="shared" si="72"/>
        <v>-200</v>
      </c>
      <c r="AL269" s="31">
        <f t="shared" si="72"/>
        <v>-9473.2999999999993</v>
      </c>
      <c r="AM269" s="38">
        <f t="shared" si="75"/>
        <v>-1</v>
      </c>
      <c r="AN269" s="38" t="str">
        <f t="shared" si="75"/>
        <v/>
      </c>
      <c r="AO269" s="38" t="str">
        <f t="shared" si="75"/>
        <v/>
      </c>
      <c r="AP269" s="38">
        <f t="shared" si="73"/>
        <v>-1</v>
      </c>
      <c r="AQ269" s="38" t="str">
        <f t="shared" si="73"/>
        <v/>
      </c>
      <c r="AR269" s="39" t="str">
        <f t="shared" si="73"/>
        <v/>
      </c>
      <c r="AS269" s="40">
        <f t="shared" si="73"/>
        <v>-1</v>
      </c>
      <c r="AT269" s="40">
        <f t="shared" si="73"/>
        <v>-1</v>
      </c>
      <c r="AU269" s="119">
        <f t="shared" si="80"/>
        <v>0</v>
      </c>
      <c r="AV269" s="120">
        <f t="shared" si="77"/>
        <v>47.366499999999995</v>
      </c>
      <c r="AW269" s="121">
        <f t="shared" si="78"/>
        <v>-47.366499999999995</v>
      </c>
      <c r="AX269" s="119">
        <f t="shared" si="79"/>
        <v>0</v>
      </c>
      <c r="AY269" s="120">
        <f t="shared" si="76"/>
        <v>0</v>
      </c>
      <c r="AZ269" s="121">
        <f t="shared" si="69"/>
        <v>0</v>
      </c>
    </row>
    <row r="270" spans="1:52" hidden="1" outlineLevel="1" x14ac:dyDescent="0.2">
      <c r="A270" t="s">
        <v>46</v>
      </c>
      <c r="B270" t="s">
        <v>46</v>
      </c>
      <c r="C270" t="s">
        <v>107</v>
      </c>
      <c r="D270" t="s">
        <v>107</v>
      </c>
      <c r="E270" t="s">
        <v>104</v>
      </c>
      <c r="F270" s="4">
        <f t="shared" si="70"/>
        <v>46275</v>
      </c>
      <c r="G270" t="s">
        <v>39</v>
      </c>
      <c r="H270" s="28">
        <v>0</v>
      </c>
      <c r="I270" s="2">
        <v>0</v>
      </c>
      <c r="J270" s="2">
        <v>0</v>
      </c>
      <c r="K270" s="2">
        <v>0</v>
      </c>
      <c r="L270" s="2">
        <v>0</v>
      </c>
      <c r="M270" s="29">
        <v>0</v>
      </c>
      <c r="N270" s="31">
        <f t="shared" si="63"/>
        <v>0</v>
      </c>
      <c r="O270" s="30">
        <f t="shared" si="64"/>
        <v>0</v>
      </c>
      <c r="P270" t="s">
        <v>49</v>
      </c>
      <c r="Q270" t="s">
        <v>49</v>
      </c>
      <c r="R270" t="s">
        <v>107</v>
      </c>
      <c r="S270" t="s">
        <v>107</v>
      </c>
      <c r="T270" t="s">
        <v>104</v>
      </c>
      <c r="U270" s="4">
        <f t="shared" si="71"/>
        <v>45911</v>
      </c>
      <c r="V270" t="s">
        <v>39</v>
      </c>
      <c r="W270" s="28">
        <v>245</v>
      </c>
      <c r="X270" s="2">
        <v>1</v>
      </c>
      <c r="Y270" s="2">
        <v>1</v>
      </c>
      <c r="Z270" s="2">
        <v>14050.74</v>
      </c>
      <c r="AA270" s="2">
        <v>503.49</v>
      </c>
      <c r="AB270" s="29">
        <v>356.82</v>
      </c>
      <c r="AC270" s="31">
        <f t="shared" si="65"/>
        <v>247</v>
      </c>
      <c r="AD270" s="30">
        <f t="shared" si="66"/>
        <v>14911.05</v>
      </c>
      <c r="AE270" s="2">
        <f t="shared" si="74"/>
        <v>-245</v>
      </c>
      <c r="AF270" s="2">
        <f t="shared" si="74"/>
        <v>-1</v>
      </c>
      <c r="AG270" s="2">
        <f t="shared" si="74"/>
        <v>-1</v>
      </c>
      <c r="AH270" s="2">
        <f t="shared" si="72"/>
        <v>-14050.74</v>
      </c>
      <c r="AI270" s="2">
        <f t="shared" si="72"/>
        <v>-503.49</v>
      </c>
      <c r="AJ270" s="29">
        <f t="shared" si="72"/>
        <v>-356.82</v>
      </c>
      <c r="AK270" s="31">
        <f t="shared" si="72"/>
        <v>-247</v>
      </c>
      <c r="AL270" s="31">
        <f t="shared" si="72"/>
        <v>-14911.05</v>
      </c>
      <c r="AM270" s="38">
        <f t="shared" si="75"/>
        <v>-1</v>
      </c>
      <c r="AN270" s="38">
        <f t="shared" si="75"/>
        <v>-1</v>
      </c>
      <c r="AO270" s="38">
        <f t="shared" si="75"/>
        <v>-1</v>
      </c>
      <c r="AP270" s="38">
        <f t="shared" si="73"/>
        <v>-1</v>
      </c>
      <c r="AQ270" s="38">
        <f t="shared" si="73"/>
        <v>-1</v>
      </c>
      <c r="AR270" s="39">
        <f t="shared" si="73"/>
        <v>-1</v>
      </c>
      <c r="AS270" s="40">
        <f t="shared" si="73"/>
        <v>-1</v>
      </c>
      <c r="AT270" s="40">
        <f t="shared" si="73"/>
        <v>-1</v>
      </c>
      <c r="AU270" s="119">
        <f t="shared" si="80"/>
        <v>0</v>
      </c>
      <c r="AV270" s="120">
        <f t="shared" si="77"/>
        <v>57.349959183673469</v>
      </c>
      <c r="AW270" s="121">
        <f t="shared" si="78"/>
        <v>-57.349959183673469</v>
      </c>
      <c r="AX270" s="119">
        <f t="shared" si="79"/>
        <v>0</v>
      </c>
      <c r="AY270" s="120">
        <f t="shared" si="76"/>
        <v>430.15499999999997</v>
      </c>
      <c r="AZ270" s="121">
        <f t="shared" si="69"/>
        <v>-430.15499999999997</v>
      </c>
    </row>
    <row r="271" spans="1:52" hidden="1" outlineLevel="1" x14ac:dyDescent="0.2">
      <c r="A271" t="s">
        <v>46</v>
      </c>
      <c r="B271" t="s">
        <v>46</v>
      </c>
      <c r="C271" t="s">
        <v>107</v>
      </c>
      <c r="D271" t="s">
        <v>107</v>
      </c>
      <c r="E271" t="s">
        <v>104</v>
      </c>
      <c r="F271" s="4">
        <f t="shared" si="70"/>
        <v>46276</v>
      </c>
      <c r="G271" t="s">
        <v>40</v>
      </c>
      <c r="H271" s="28">
        <v>0</v>
      </c>
      <c r="I271" s="2">
        <v>0</v>
      </c>
      <c r="J271" s="2">
        <v>0</v>
      </c>
      <c r="K271" s="2">
        <v>0</v>
      </c>
      <c r="L271" s="2">
        <v>0</v>
      </c>
      <c r="M271" s="29">
        <v>0</v>
      </c>
      <c r="N271" s="31">
        <f t="shared" ref="N271:N334" si="81">SUM(H271:J271)</f>
        <v>0</v>
      </c>
      <c r="O271" s="30">
        <f t="shared" ref="O271:O334" si="82">SUM(K271:M271)</f>
        <v>0</v>
      </c>
      <c r="P271" t="s">
        <v>49</v>
      </c>
      <c r="Q271" t="s">
        <v>49</v>
      </c>
      <c r="R271" t="s">
        <v>107</v>
      </c>
      <c r="S271" t="s">
        <v>107</v>
      </c>
      <c r="T271" t="s">
        <v>104</v>
      </c>
      <c r="U271" s="4">
        <f t="shared" si="71"/>
        <v>45912</v>
      </c>
      <c r="V271" t="s">
        <v>40</v>
      </c>
      <c r="W271" s="28">
        <v>427</v>
      </c>
      <c r="X271" s="2">
        <v>0</v>
      </c>
      <c r="Y271" s="2">
        <v>0</v>
      </c>
      <c r="Z271" s="2">
        <v>24122.14</v>
      </c>
      <c r="AA271" s="2">
        <v>0</v>
      </c>
      <c r="AB271" s="29">
        <v>0</v>
      </c>
      <c r="AC271" s="31">
        <f t="shared" ref="AC271:AC334" si="83">SUM(W271:Y271)</f>
        <v>427</v>
      </c>
      <c r="AD271" s="30">
        <f t="shared" ref="AD271:AD334" si="84">SUM(Z271:AB271)</f>
        <v>24122.14</v>
      </c>
      <c r="AE271" s="2">
        <f t="shared" si="74"/>
        <v>-427</v>
      </c>
      <c r="AF271" s="2">
        <f t="shared" si="74"/>
        <v>0</v>
      </c>
      <c r="AG271" s="2">
        <f t="shared" si="74"/>
        <v>0</v>
      </c>
      <c r="AH271" s="2">
        <f t="shared" si="72"/>
        <v>-24122.14</v>
      </c>
      <c r="AI271" s="2">
        <f t="shared" si="72"/>
        <v>0</v>
      </c>
      <c r="AJ271" s="29">
        <f t="shared" si="72"/>
        <v>0</v>
      </c>
      <c r="AK271" s="31">
        <f t="shared" si="72"/>
        <v>-427</v>
      </c>
      <c r="AL271" s="31">
        <f t="shared" si="72"/>
        <v>-24122.14</v>
      </c>
      <c r="AM271" s="38">
        <f t="shared" si="75"/>
        <v>-1</v>
      </c>
      <c r="AN271" s="38" t="str">
        <f t="shared" si="75"/>
        <v/>
      </c>
      <c r="AO271" s="38" t="str">
        <f t="shared" si="75"/>
        <v/>
      </c>
      <c r="AP271" s="38">
        <f t="shared" si="73"/>
        <v>-1</v>
      </c>
      <c r="AQ271" s="38" t="str">
        <f t="shared" si="73"/>
        <v/>
      </c>
      <c r="AR271" s="39" t="str">
        <f t="shared" si="73"/>
        <v/>
      </c>
      <c r="AS271" s="40">
        <f t="shared" si="73"/>
        <v>-1</v>
      </c>
      <c r="AT271" s="40">
        <f t="shared" si="73"/>
        <v>-1</v>
      </c>
      <c r="AU271" s="119">
        <f t="shared" si="80"/>
        <v>0</v>
      </c>
      <c r="AV271" s="120">
        <f t="shared" si="77"/>
        <v>56.492131147540981</v>
      </c>
      <c r="AW271" s="121">
        <f t="shared" si="78"/>
        <v>-56.492131147540981</v>
      </c>
      <c r="AX271" s="119">
        <f t="shared" si="79"/>
        <v>0</v>
      </c>
      <c r="AY271" s="120">
        <f t="shared" si="76"/>
        <v>0</v>
      </c>
      <c r="AZ271" s="121">
        <f t="shared" ref="AZ271:AZ334" si="85">+AX271-AY271</f>
        <v>0</v>
      </c>
    </row>
    <row r="272" spans="1:52" ht="13.5" hidden="1" outlineLevel="1" thickBot="1" x14ac:dyDescent="0.25">
      <c r="A272" t="s">
        <v>46</v>
      </c>
      <c r="B272" t="s">
        <v>46</v>
      </c>
      <c r="C272" t="s">
        <v>107</v>
      </c>
      <c r="D272" t="s">
        <v>107</v>
      </c>
      <c r="E272" t="s">
        <v>104</v>
      </c>
      <c r="F272" s="59">
        <f t="shared" ref="F272:F335" si="86">+F271+1</f>
        <v>46277</v>
      </c>
      <c r="G272" s="42" t="s">
        <v>41</v>
      </c>
      <c r="H272" s="43">
        <v>0</v>
      </c>
      <c r="I272" s="44">
        <v>0</v>
      </c>
      <c r="J272" s="44">
        <v>0</v>
      </c>
      <c r="K272" s="44">
        <v>0</v>
      </c>
      <c r="L272" s="44">
        <v>0</v>
      </c>
      <c r="M272" s="45">
        <v>0</v>
      </c>
      <c r="N272" s="47">
        <f t="shared" si="81"/>
        <v>0</v>
      </c>
      <c r="O272" s="46">
        <f t="shared" si="82"/>
        <v>0</v>
      </c>
      <c r="P272" t="s">
        <v>49</v>
      </c>
      <c r="Q272" t="s">
        <v>49</v>
      </c>
      <c r="R272" t="s">
        <v>107</v>
      </c>
      <c r="S272" t="s">
        <v>107</v>
      </c>
      <c r="T272" t="s">
        <v>104</v>
      </c>
      <c r="U272" s="59">
        <f t="shared" ref="U272:U335" si="87">+U271+1</f>
        <v>45913</v>
      </c>
      <c r="V272" s="42" t="s">
        <v>41</v>
      </c>
      <c r="W272" s="43">
        <v>419</v>
      </c>
      <c r="X272" s="44">
        <v>1</v>
      </c>
      <c r="Y272" s="44">
        <v>0</v>
      </c>
      <c r="Z272" s="44">
        <v>24732.04</v>
      </c>
      <c r="AA272" s="44">
        <v>47.96</v>
      </c>
      <c r="AB272" s="45">
        <v>0</v>
      </c>
      <c r="AC272" s="47">
        <f t="shared" si="83"/>
        <v>420</v>
      </c>
      <c r="AD272" s="46">
        <f t="shared" si="84"/>
        <v>24780</v>
      </c>
      <c r="AE272" s="44">
        <f t="shared" si="74"/>
        <v>-419</v>
      </c>
      <c r="AF272" s="44">
        <f t="shared" si="74"/>
        <v>-1</v>
      </c>
      <c r="AG272" s="44">
        <f t="shared" si="74"/>
        <v>0</v>
      </c>
      <c r="AH272" s="44">
        <f t="shared" si="72"/>
        <v>-24732.04</v>
      </c>
      <c r="AI272" s="44">
        <f t="shared" si="72"/>
        <v>-47.96</v>
      </c>
      <c r="AJ272" s="45">
        <f t="shared" si="72"/>
        <v>0</v>
      </c>
      <c r="AK272" s="47">
        <f t="shared" si="72"/>
        <v>-420</v>
      </c>
      <c r="AL272" s="47">
        <f t="shared" si="72"/>
        <v>-24780</v>
      </c>
      <c r="AM272" s="56">
        <f t="shared" si="75"/>
        <v>-1</v>
      </c>
      <c r="AN272" s="56">
        <f t="shared" si="75"/>
        <v>-1</v>
      </c>
      <c r="AO272" s="56" t="str">
        <f t="shared" si="75"/>
        <v/>
      </c>
      <c r="AP272" s="56">
        <f t="shared" si="73"/>
        <v>-1</v>
      </c>
      <c r="AQ272" s="56">
        <f t="shared" si="73"/>
        <v>-1</v>
      </c>
      <c r="AR272" s="57" t="str">
        <f t="shared" si="73"/>
        <v/>
      </c>
      <c r="AS272" s="58">
        <f t="shared" si="73"/>
        <v>-1</v>
      </c>
      <c r="AT272" s="58">
        <f t="shared" si="73"/>
        <v>-1</v>
      </c>
      <c r="AU272" s="122">
        <f t="shared" si="80"/>
        <v>0</v>
      </c>
      <c r="AV272" s="123">
        <f t="shared" si="77"/>
        <v>59.026348448687351</v>
      </c>
      <c r="AW272" s="124">
        <f t="shared" si="78"/>
        <v>-59.026348448687351</v>
      </c>
      <c r="AX272" s="122">
        <f t="shared" si="79"/>
        <v>0</v>
      </c>
      <c r="AY272" s="123">
        <f t="shared" si="76"/>
        <v>47.96</v>
      </c>
      <c r="AZ272" s="124">
        <f t="shared" si="85"/>
        <v>-47.96</v>
      </c>
    </row>
    <row r="273" spans="1:52" hidden="1" outlineLevel="1" x14ac:dyDescent="0.2">
      <c r="A273" t="s">
        <v>46</v>
      </c>
      <c r="B273" t="s">
        <v>46</v>
      </c>
      <c r="C273" t="s">
        <v>107</v>
      </c>
      <c r="D273" t="s">
        <v>107</v>
      </c>
      <c r="E273" t="s">
        <v>105</v>
      </c>
      <c r="F273" s="4">
        <f t="shared" si="86"/>
        <v>46278</v>
      </c>
      <c r="G273" t="s">
        <v>35</v>
      </c>
      <c r="H273" s="28">
        <v>0</v>
      </c>
      <c r="I273" s="2">
        <v>0</v>
      </c>
      <c r="J273" s="2">
        <v>0</v>
      </c>
      <c r="K273" s="2">
        <v>0</v>
      </c>
      <c r="L273" s="2">
        <v>0</v>
      </c>
      <c r="M273" s="29">
        <v>0</v>
      </c>
      <c r="N273" s="31">
        <f t="shared" si="81"/>
        <v>0</v>
      </c>
      <c r="O273" s="30">
        <f t="shared" si="82"/>
        <v>0</v>
      </c>
      <c r="P273" t="s">
        <v>49</v>
      </c>
      <c r="Q273" t="s">
        <v>49</v>
      </c>
      <c r="R273" t="s">
        <v>107</v>
      </c>
      <c r="S273" t="s">
        <v>107</v>
      </c>
      <c r="T273" t="s">
        <v>105</v>
      </c>
      <c r="U273" s="4">
        <f t="shared" si="87"/>
        <v>45914</v>
      </c>
      <c r="V273" t="s">
        <v>35</v>
      </c>
      <c r="W273" s="28">
        <v>233</v>
      </c>
      <c r="X273" s="2">
        <v>1</v>
      </c>
      <c r="Y273" s="2">
        <v>0</v>
      </c>
      <c r="Z273" s="2">
        <v>10821.61</v>
      </c>
      <c r="AA273" s="2">
        <v>89.13</v>
      </c>
      <c r="AB273" s="29">
        <v>0</v>
      </c>
      <c r="AC273" s="31">
        <f t="shared" si="83"/>
        <v>234</v>
      </c>
      <c r="AD273" s="30">
        <f t="shared" si="84"/>
        <v>10910.74</v>
      </c>
      <c r="AE273" s="2">
        <f t="shared" ref="AE273:AL303" si="88">+H273-W273</f>
        <v>-233</v>
      </c>
      <c r="AF273" s="2">
        <f t="shared" si="88"/>
        <v>-1</v>
      </c>
      <c r="AG273" s="2">
        <f t="shared" si="88"/>
        <v>0</v>
      </c>
      <c r="AH273" s="2">
        <f t="shared" si="72"/>
        <v>-10821.61</v>
      </c>
      <c r="AI273" s="2">
        <f t="shared" si="72"/>
        <v>-89.13</v>
      </c>
      <c r="AJ273" s="29">
        <f t="shared" si="72"/>
        <v>0</v>
      </c>
      <c r="AK273" s="31">
        <f t="shared" si="72"/>
        <v>-234</v>
      </c>
      <c r="AL273" s="31">
        <f t="shared" si="72"/>
        <v>-10910.74</v>
      </c>
      <c r="AM273" s="38">
        <f t="shared" ref="AM273:AT303" si="89">IFERROR(AE273/W273,"")</f>
        <v>-1</v>
      </c>
      <c r="AN273" s="38">
        <f t="shared" si="89"/>
        <v>-1</v>
      </c>
      <c r="AO273" s="38" t="str">
        <f t="shared" si="89"/>
        <v/>
      </c>
      <c r="AP273" s="38">
        <f t="shared" si="73"/>
        <v>-1</v>
      </c>
      <c r="AQ273" s="38">
        <f t="shared" si="73"/>
        <v>-1</v>
      </c>
      <c r="AR273" s="39" t="str">
        <f t="shared" si="73"/>
        <v/>
      </c>
      <c r="AS273" s="40">
        <f t="shared" si="73"/>
        <v>-1</v>
      </c>
      <c r="AT273" s="40">
        <f t="shared" si="73"/>
        <v>-1</v>
      </c>
      <c r="AU273" s="119">
        <f t="shared" si="80"/>
        <v>0</v>
      </c>
      <c r="AV273" s="120">
        <f t="shared" si="77"/>
        <v>46.444678111587983</v>
      </c>
      <c r="AW273" s="121">
        <f t="shared" si="78"/>
        <v>-46.444678111587983</v>
      </c>
      <c r="AX273" s="119">
        <f t="shared" si="79"/>
        <v>0</v>
      </c>
      <c r="AY273" s="120">
        <f t="shared" si="76"/>
        <v>89.13</v>
      </c>
      <c r="AZ273" s="121">
        <f t="shared" si="85"/>
        <v>-89.13</v>
      </c>
    </row>
    <row r="274" spans="1:52" hidden="1" outlineLevel="1" x14ac:dyDescent="0.2">
      <c r="A274" t="s">
        <v>46</v>
      </c>
      <c r="B274" t="s">
        <v>46</v>
      </c>
      <c r="C274" t="s">
        <v>107</v>
      </c>
      <c r="D274" t="s">
        <v>107</v>
      </c>
      <c r="E274" t="s">
        <v>105</v>
      </c>
      <c r="F274" s="4">
        <f t="shared" si="86"/>
        <v>46279</v>
      </c>
      <c r="G274" t="s">
        <v>36</v>
      </c>
      <c r="H274" s="28">
        <v>0</v>
      </c>
      <c r="I274" s="2">
        <v>0</v>
      </c>
      <c r="J274" s="2">
        <v>0</v>
      </c>
      <c r="K274" s="2">
        <v>0</v>
      </c>
      <c r="L274" s="2">
        <v>0</v>
      </c>
      <c r="M274" s="29">
        <v>0</v>
      </c>
      <c r="N274" s="31">
        <f t="shared" si="81"/>
        <v>0</v>
      </c>
      <c r="O274" s="30">
        <f t="shared" si="82"/>
        <v>0</v>
      </c>
      <c r="P274" t="s">
        <v>49</v>
      </c>
      <c r="Q274" t="s">
        <v>49</v>
      </c>
      <c r="R274" t="s">
        <v>107</v>
      </c>
      <c r="S274" t="s">
        <v>107</v>
      </c>
      <c r="T274" t="s">
        <v>105</v>
      </c>
      <c r="U274" s="4">
        <f t="shared" si="87"/>
        <v>45915</v>
      </c>
      <c r="V274" t="s">
        <v>36</v>
      </c>
      <c r="W274" s="28">
        <v>178</v>
      </c>
      <c r="X274" s="2">
        <v>0</v>
      </c>
      <c r="Y274" s="2">
        <v>0</v>
      </c>
      <c r="Z274" s="2">
        <v>9748.0300000000007</v>
      </c>
      <c r="AA274" s="2">
        <v>0</v>
      </c>
      <c r="AB274" s="29">
        <v>0</v>
      </c>
      <c r="AC274" s="31">
        <f t="shared" si="83"/>
        <v>178</v>
      </c>
      <c r="AD274" s="30">
        <f t="shared" si="84"/>
        <v>9748.0300000000007</v>
      </c>
      <c r="AE274" s="2">
        <f t="shared" si="88"/>
        <v>-178</v>
      </c>
      <c r="AF274" s="2">
        <f t="shared" si="88"/>
        <v>0</v>
      </c>
      <c r="AG274" s="2">
        <f t="shared" si="88"/>
        <v>0</v>
      </c>
      <c r="AH274" s="2">
        <f t="shared" si="72"/>
        <v>-9748.0300000000007</v>
      </c>
      <c r="AI274" s="2">
        <f t="shared" si="72"/>
        <v>0</v>
      </c>
      <c r="AJ274" s="29">
        <f t="shared" si="72"/>
        <v>0</v>
      </c>
      <c r="AK274" s="31">
        <f t="shared" si="72"/>
        <v>-178</v>
      </c>
      <c r="AL274" s="31">
        <f t="shared" si="72"/>
        <v>-9748.0300000000007</v>
      </c>
      <c r="AM274" s="38">
        <f t="shared" si="89"/>
        <v>-1</v>
      </c>
      <c r="AN274" s="38" t="str">
        <f t="shared" si="89"/>
        <v/>
      </c>
      <c r="AO274" s="38" t="str">
        <f t="shared" si="89"/>
        <v/>
      </c>
      <c r="AP274" s="38">
        <f t="shared" si="73"/>
        <v>-1</v>
      </c>
      <c r="AQ274" s="38" t="str">
        <f t="shared" si="73"/>
        <v/>
      </c>
      <c r="AR274" s="39" t="str">
        <f t="shared" si="73"/>
        <v/>
      </c>
      <c r="AS274" s="40">
        <f t="shared" si="73"/>
        <v>-1</v>
      </c>
      <c r="AT274" s="40">
        <f t="shared" si="73"/>
        <v>-1</v>
      </c>
      <c r="AU274" s="119">
        <f t="shared" si="80"/>
        <v>0</v>
      </c>
      <c r="AV274" s="120">
        <f t="shared" si="77"/>
        <v>54.764213483146072</v>
      </c>
      <c r="AW274" s="121">
        <f t="shared" si="78"/>
        <v>-54.764213483146072</v>
      </c>
      <c r="AX274" s="119">
        <f t="shared" si="79"/>
        <v>0</v>
      </c>
      <c r="AY274" s="120">
        <f t="shared" si="76"/>
        <v>0</v>
      </c>
      <c r="AZ274" s="121">
        <f t="shared" si="85"/>
        <v>0</v>
      </c>
    </row>
    <row r="275" spans="1:52" hidden="1" outlineLevel="1" x14ac:dyDescent="0.2">
      <c r="A275" t="s">
        <v>46</v>
      </c>
      <c r="B275" t="s">
        <v>46</v>
      </c>
      <c r="C275" t="s">
        <v>107</v>
      </c>
      <c r="D275" t="s">
        <v>107</v>
      </c>
      <c r="E275" t="s">
        <v>105</v>
      </c>
      <c r="F275" s="4">
        <f t="shared" si="86"/>
        <v>46280</v>
      </c>
      <c r="G275" t="s">
        <v>37</v>
      </c>
      <c r="H275" s="28">
        <v>0</v>
      </c>
      <c r="I275" s="2">
        <v>0</v>
      </c>
      <c r="J275" s="2">
        <v>0</v>
      </c>
      <c r="K275" s="2">
        <v>0</v>
      </c>
      <c r="L275" s="2">
        <v>0</v>
      </c>
      <c r="M275" s="29">
        <v>0</v>
      </c>
      <c r="N275" s="31">
        <f t="shared" si="81"/>
        <v>0</v>
      </c>
      <c r="O275" s="30">
        <f t="shared" si="82"/>
        <v>0</v>
      </c>
      <c r="P275" t="s">
        <v>49</v>
      </c>
      <c r="Q275" t="s">
        <v>49</v>
      </c>
      <c r="R275" t="s">
        <v>107</v>
      </c>
      <c r="S275" t="s">
        <v>107</v>
      </c>
      <c r="T275" t="s">
        <v>105</v>
      </c>
      <c r="U275" s="4">
        <f t="shared" si="87"/>
        <v>45916</v>
      </c>
      <c r="V275" t="s">
        <v>37</v>
      </c>
      <c r="W275" s="28">
        <v>160</v>
      </c>
      <c r="X275" s="2">
        <v>4</v>
      </c>
      <c r="Y275" s="2">
        <v>0</v>
      </c>
      <c r="Z275" s="2">
        <v>9065.9500000000007</v>
      </c>
      <c r="AA275" s="2">
        <v>501.11</v>
      </c>
      <c r="AB275" s="29">
        <v>0</v>
      </c>
      <c r="AC275" s="31">
        <f t="shared" si="83"/>
        <v>164</v>
      </c>
      <c r="AD275" s="30">
        <f t="shared" si="84"/>
        <v>9567.0600000000013</v>
      </c>
      <c r="AE275" s="2">
        <f t="shared" si="88"/>
        <v>-160</v>
      </c>
      <c r="AF275" s="2">
        <f t="shared" si="88"/>
        <v>-4</v>
      </c>
      <c r="AG275" s="2">
        <f t="shared" si="88"/>
        <v>0</v>
      </c>
      <c r="AH275" s="2">
        <f t="shared" si="72"/>
        <v>-9065.9500000000007</v>
      </c>
      <c r="AI275" s="2">
        <f t="shared" si="72"/>
        <v>-501.11</v>
      </c>
      <c r="AJ275" s="29">
        <f t="shared" si="72"/>
        <v>0</v>
      </c>
      <c r="AK275" s="31">
        <f t="shared" si="72"/>
        <v>-164</v>
      </c>
      <c r="AL275" s="31">
        <f t="shared" si="72"/>
        <v>-9567.0600000000013</v>
      </c>
      <c r="AM275" s="38">
        <f t="shared" si="89"/>
        <v>-1</v>
      </c>
      <c r="AN275" s="38">
        <f t="shared" si="89"/>
        <v>-1</v>
      </c>
      <c r="AO275" s="38" t="str">
        <f t="shared" si="89"/>
        <v/>
      </c>
      <c r="AP275" s="38">
        <f t="shared" si="73"/>
        <v>-1</v>
      </c>
      <c r="AQ275" s="38">
        <f t="shared" si="73"/>
        <v>-1</v>
      </c>
      <c r="AR275" s="39" t="str">
        <f t="shared" si="73"/>
        <v/>
      </c>
      <c r="AS275" s="40">
        <f t="shared" si="73"/>
        <v>-1</v>
      </c>
      <c r="AT275" s="40">
        <f t="shared" si="73"/>
        <v>-1</v>
      </c>
      <c r="AU275" s="119">
        <f t="shared" si="80"/>
        <v>0</v>
      </c>
      <c r="AV275" s="120">
        <f t="shared" si="77"/>
        <v>56.662187500000002</v>
      </c>
      <c r="AW275" s="121">
        <f t="shared" si="78"/>
        <v>-56.662187500000002</v>
      </c>
      <c r="AX275" s="119">
        <f t="shared" si="79"/>
        <v>0</v>
      </c>
      <c r="AY275" s="120">
        <f t="shared" si="76"/>
        <v>125.2775</v>
      </c>
      <c r="AZ275" s="121">
        <f t="shared" si="85"/>
        <v>-125.2775</v>
      </c>
    </row>
    <row r="276" spans="1:52" hidden="1" outlineLevel="1" x14ac:dyDescent="0.2">
      <c r="A276" t="s">
        <v>46</v>
      </c>
      <c r="B276" t="s">
        <v>46</v>
      </c>
      <c r="C276" t="s">
        <v>107</v>
      </c>
      <c r="D276" t="s">
        <v>107</v>
      </c>
      <c r="E276" t="s">
        <v>105</v>
      </c>
      <c r="F276" s="4">
        <f t="shared" si="86"/>
        <v>46281</v>
      </c>
      <c r="G276" t="s">
        <v>38</v>
      </c>
      <c r="H276" s="28">
        <v>0</v>
      </c>
      <c r="I276" s="2">
        <v>0</v>
      </c>
      <c r="J276" s="2">
        <v>0</v>
      </c>
      <c r="K276" s="2">
        <v>0</v>
      </c>
      <c r="L276" s="2">
        <v>0</v>
      </c>
      <c r="M276" s="29">
        <v>0</v>
      </c>
      <c r="N276" s="31">
        <f t="shared" si="81"/>
        <v>0</v>
      </c>
      <c r="O276" s="30">
        <f t="shared" si="82"/>
        <v>0</v>
      </c>
      <c r="P276" t="s">
        <v>49</v>
      </c>
      <c r="Q276" t="s">
        <v>49</v>
      </c>
      <c r="R276" t="s">
        <v>107</v>
      </c>
      <c r="S276" t="s">
        <v>107</v>
      </c>
      <c r="T276" t="s">
        <v>105</v>
      </c>
      <c r="U276" s="4">
        <f t="shared" si="87"/>
        <v>45917</v>
      </c>
      <c r="V276" t="s">
        <v>38</v>
      </c>
      <c r="W276" s="28">
        <v>168</v>
      </c>
      <c r="X276" s="2">
        <v>0</v>
      </c>
      <c r="Y276" s="2">
        <v>0</v>
      </c>
      <c r="Z276" s="2">
        <v>9776.68</v>
      </c>
      <c r="AA276" s="2">
        <v>0</v>
      </c>
      <c r="AB276" s="29">
        <v>0</v>
      </c>
      <c r="AC276" s="31">
        <f t="shared" si="83"/>
        <v>168</v>
      </c>
      <c r="AD276" s="30">
        <f t="shared" si="84"/>
        <v>9776.68</v>
      </c>
      <c r="AE276" s="2">
        <f t="shared" si="88"/>
        <v>-168</v>
      </c>
      <c r="AF276" s="2">
        <f t="shared" si="88"/>
        <v>0</v>
      </c>
      <c r="AG276" s="2">
        <f t="shared" si="88"/>
        <v>0</v>
      </c>
      <c r="AH276" s="2">
        <f t="shared" si="72"/>
        <v>-9776.68</v>
      </c>
      <c r="AI276" s="2">
        <f t="shared" si="72"/>
        <v>0</v>
      </c>
      <c r="AJ276" s="29">
        <f t="shared" si="72"/>
        <v>0</v>
      </c>
      <c r="AK276" s="31">
        <f t="shared" si="72"/>
        <v>-168</v>
      </c>
      <c r="AL276" s="31">
        <f t="shared" si="72"/>
        <v>-9776.68</v>
      </c>
      <c r="AM276" s="38">
        <f t="shared" si="89"/>
        <v>-1</v>
      </c>
      <c r="AN276" s="38" t="str">
        <f t="shared" si="89"/>
        <v/>
      </c>
      <c r="AO276" s="38" t="str">
        <f t="shared" si="89"/>
        <v/>
      </c>
      <c r="AP276" s="38">
        <f t="shared" si="73"/>
        <v>-1</v>
      </c>
      <c r="AQ276" s="38" t="str">
        <f t="shared" si="73"/>
        <v/>
      </c>
      <c r="AR276" s="39" t="str">
        <f t="shared" si="73"/>
        <v/>
      </c>
      <c r="AS276" s="40">
        <f t="shared" si="73"/>
        <v>-1</v>
      </c>
      <c r="AT276" s="40">
        <f t="shared" si="73"/>
        <v>-1</v>
      </c>
      <c r="AU276" s="119">
        <f t="shared" si="80"/>
        <v>0</v>
      </c>
      <c r="AV276" s="120">
        <f t="shared" si="77"/>
        <v>58.194523809523808</v>
      </c>
      <c r="AW276" s="121">
        <f t="shared" si="78"/>
        <v>-58.194523809523808</v>
      </c>
      <c r="AX276" s="119">
        <f t="shared" si="79"/>
        <v>0</v>
      </c>
      <c r="AY276" s="120">
        <f t="shared" si="76"/>
        <v>0</v>
      </c>
      <c r="AZ276" s="121">
        <f t="shared" si="85"/>
        <v>0</v>
      </c>
    </row>
    <row r="277" spans="1:52" hidden="1" outlineLevel="1" x14ac:dyDescent="0.2">
      <c r="A277" t="s">
        <v>46</v>
      </c>
      <c r="B277" t="s">
        <v>46</v>
      </c>
      <c r="C277" t="s">
        <v>107</v>
      </c>
      <c r="D277" t="s">
        <v>107</v>
      </c>
      <c r="E277" t="s">
        <v>105</v>
      </c>
      <c r="F277" s="4">
        <f t="shared" si="86"/>
        <v>46282</v>
      </c>
      <c r="G277" t="s">
        <v>39</v>
      </c>
      <c r="H277" s="28">
        <v>0</v>
      </c>
      <c r="I277" s="2">
        <v>0</v>
      </c>
      <c r="J277" s="2">
        <v>0</v>
      </c>
      <c r="K277" s="2">
        <v>0</v>
      </c>
      <c r="L277" s="2">
        <v>0</v>
      </c>
      <c r="M277" s="29">
        <v>0</v>
      </c>
      <c r="N277" s="31">
        <f t="shared" si="81"/>
        <v>0</v>
      </c>
      <c r="O277" s="30">
        <f t="shared" si="82"/>
        <v>0</v>
      </c>
      <c r="P277" t="s">
        <v>49</v>
      </c>
      <c r="Q277" t="s">
        <v>49</v>
      </c>
      <c r="R277" t="s">
        <v>107</v>
      </c>
      <c r="S277" t="s">
        <v>107</v>
      </c>
      <c r="T277" t="s">
        <v>105</v>
      </c>
      <c r="U277" s="4">
        <f t="shared" si="87"/>
        <v>45918</v>
      </c>
      <c r="V277" t="s">
        <v>39</v>
      </c>
      <c r="W277" s="28">
        <v>236</v>
      </c>
      <c r="X277" s="2">
        <v>2</v>
      </c>
      <c r="Y277" s="2">
        <v>0</v>
      </c>
      <c r="Z277" s="2">
        <v>13345.77</v>
      </c>
      <c r="AA277" s="2">
        <v>427.84</v>
      </c>
      <c r="AB277" s="29">
        <v>0</v>
      </c>
      <c r="AC277" s="31">
        <f t="shared" si="83"/>
        <v>238</v>
      </c>
      <c r="AD277" s="30">
        <f t="shared" si="84"/>
        <v>13773.61</v>
      </c>
      <c r="AE277" s="2">
        <f t="shared" si="88"/>
        <v>-236</v>
      </c>
      <c r="AF277" s="2">
        <f t="shared" si="88"/>
        <v>-2</v>
      </c>
      <c r="AG277" s="2">
        <f t="shared" si="88"/>
        <v>0</v>
      </c>
      <c r="AH277" s="2">
        <f t="shared" si="72"/>
        <v>-13345.77</v>
      </c>
      <c r="AI277" s="2">
        <f t="shared" si="72"/>
        <v>-427.84</v>
      </c>
      <c r="AJ277" s="29">
        <f t="shared" si="72"/>
        <v>0</v>
      </c>
      <c r="AK277" s="31">
        <f t="shared" si="72"/>
        <v>-238</v>
      </c>
      <c r="AL277" s="31">
        <f t="shared" si="72"/>
        <v>-13773.61</v>
      </c>
      <c r="AM277" s="38">
        <f t="shared" si="89"/>
        <v>-1</v>
      </c>
      <c r="AN277" s="38">
        <f t="shared" si="89"/>
        <v>-1</v>
      </c>
      <c r="AO277" s="38" t="str">
        <f t="shared" si="89"/>
        <v/>
      </c>
      <c r="AP277" s="38">
        <f t="shared" si="73"/>
        <v>-1</v>
      </c>
      <c r="AQ277" s="38">
        <f t="shared" si="73"/>
        <v>-1</v>
      </c>
      <c r="AR277" s="39" t="str">
        <f t="shared" si="73"/>
        <v/>
      </c>
      <c r="AS277" s="40">
        <f t="shared" si="73"/>
        <v>-1</v>
      </c>
      <c r="AT277" s="40">
        <f t="shared" si="73"/>
        <v>-1</v>
      </c>
      <c r="AU277" s="119">
        <f t="shared" si="80"/>
        <v>0</v>
      </c>
      <c r="AV277" s="120">
        <f t="shared" si="77"/>
        <v>56.549872881355931</v>
      </c>
      <c r="AW277" s="121">
        <f t="shared" si="78"/>
        <v>-56.549872881355931</v>
      </c>
      <c r="AX277" s="119">
        <f t="shared" si="79"/>
        <v>0</v>
      </c>
      <c r="AY277" s="120">
        <f t="shared" si="76"/>
        <v>213.92</v>
      </c>
      <c r="AZ277" s="121">
        <f t="shared" si="85"/>
        <v>-213.92</v>
      </c>
    </row>
    <row r="278" spans="1:52" hidden="1" outlineLevel="1" x14ac:dyDescent="0.2">
      <c r="A278" t="s">
        <v>46</v>
      </c>
      <c r="B278" t="s">
        <v>46</v>
      </c>
      <c r="C278" t="s">
        <v>107</v>
      </c>
      <c r="D278" t="s">
        <v>107</v>
      </c>
      <c r="E278" t="s">
        <v>105</v>
      </c>
      <c r="F278" s="4">
        <f t="shared" si="86"/>
        <v>46283</v>
      </c>
      <c r="G278" t="s">
        <v>40</v>
      </c>
      <c r="H278" s="28">
        <v>0</v>
      </c>
      <c r="I278" s="2">
        <v>0</v>
      </c>
      <c r="J278" s="2">
        <v>0</v>
      </c>
      <c r="K278" s="2">
        <v>0</v>
      </c>
      <c r="L278" s="2">
        <v>0</v>
      </c>
      <c r="M278" s="29">
        <v>0</v>
      </c>
      <c r="N278" s="31">
        <f t="shared" si="81"/>
        <v>0</v>
      </c>
      <c r="O278" s="30">
        <f t="shared" si="82"/>
        <v>0</v>
      </c>
      <c r="P278" t="s">
        <v>49</v>
      </c>
      <c r="Q278" t="s">
        <v>49</v>
      </c>
      <c r="R278" t="s">
        <v>107</v>
      </c>
      <c r="S278" t="s">
        <v>107</v>
      </c>
      <c r="T278" t="s">
        <v>105</v>
      </c>
      <c r="U278" s="4">
        <f t="shared" si="87"/>
        <v>45919</v>
      </c>
      <c r="V278" t="s">
        <v>40</v>
      </c>
      <c r="W278" s="28">
        <v>441</v>
      </c>
      <c r="X278" s="2">
        <v>0</v>
      </c>
      <c r="Y278" s="2">
        <v>0</v>
      </c>
      <c r="Z278" s="2">
        <v>23613.59</v>
      </c>
      <c r="AA278" s="2">
        <v>0</v>
      </c>
      <c r="AB278" s="29">
        <v>0</v>
      </c>
      <c r="AC278" s="31">
        <f t="shared" si="83"/>
        <v>441</v>
      </c>
      <c r="AD278" s="30">
        <f t="shared" si="84"/>
        <v>23613.59</v>
      </c>
      <c r="AE278" s="2">
        <f t="shared" si="88"/>
        <v>-441</v>
      </c>
      <c r="AF278" s="2">
        <f t="shared" si="88"/>
        <v>0</v>
      </c>
      <c r="AG278" s="2">
        <f t="shared" si="88"/>
        <v>0</v>
      </c>
      <c r="AH278" s="2">
        <f t="shared" si="72"/>
        <v>-23613.59</v>
      </c>
      <c r="AI278" s="2">
        <f t="shared" si="72"/>
        <v>0</v>
      </c>
      <c r="AJ278" s="29">
        <f t="shared" si="72"/>
        <v>0</v>
      </c>
      <c r="AK278" s="31">
        <f t="shared" si="72"/>
        <v>-441</v>
      </c>
      <c r="AL278" s="31">
        <f t="shared" si="72"/>
        <v>-23613.59</v>
      </c>
      <c r="AM278" s="38">
        <f t="shared" si="89"/>
        <v>-1</v>
      </c>
      <c r="AN278" s="38" t="str">
        <f t="shared" si="89"/>
        <v/>
      </c>
      <c r="AO278" s="38" t="str">
        <f t="shared" si="89"/>
        <v/>
      </c>
      <c r="AP278" s="38">
        <f t="shared" si="73"/>
        <v>-1</v>
      </c>
      <c r="AQ278" s="38" t="str">
        <f t="shared" si="73"/>
        <v/>
      </c>
      <c r="AR278" s="39" t="str">
        <f t="shared" si="73"/>
        <v/>
      </c>
      <c r="AS278" s="40">
        <f t="shared" si="73"/>
        <v>-1</v>
      </c>
      <c r="AT278" s="40">
        <f t="shared" si="73"/>
        <v>-1</v>
      </c>
      <c r="AU278" s="119">
        <f t="shared" si="80"/>
        <v>0</v>
      </c>
      <c r="AV278" s="120">
        <f t="shared" si="77"/>
        <v>53.545555555555559</v>
      </c>
      <c r="AW278" s="121">
        <f t="shared" si="78"/>
        <v>-53.545555555555559</v>
      </c>
      <c r="AX278" s="119">
        <f t="shared" si="79"/>
        <v>0</v>
      </c>
      <c r="AY278" s="120">
        <f t="shared" si="76"/>
        <v>0</v>
      </c>
      <c r="AZ278" s="121">
        <f t="shared" si="85"/>
        <v>0</v>
      </c>
    </row>
    <row r="279" spans="1:52" ht="13.5" hidden="1" outlineLevel="1" thickBot="1" x14ac:dyDescent="0.25">
      <c r="A279" t="s">
        <v>46</v>
      </c>
      <c r="B279" t="s">
        <v>46</v>
      </c>
      <c r="C279" t="s">
        <v>107</v>
      </c>
      <c r="D279" t="s">
        <v>107</v>
      </c>
      <c r="E279" t="s">
        <v>105</v>
      </c>
      <c r="F279" s="59">
        <f t="shared" si="86"/>
        <v>46284</v>
      </c>
      <c r="G279" s="42" t="s">
        <v>41</v>
      </c>
      <c r="H279" s="43">
        <v>0</v>
      </c>
      <c r="I279" s="44">
        <v>0</v>
      </c>
      <c r="J279" s="44">
        <v>0</v>
      </c>
      <c r="K279" s="44">
        <v>0</v>
      </c>
      <c r="L279" s="44">
        <v>0</v>
      </c>
      <c r="M279" s="45">
        <v>0</v>
      </c>
      <c r="N279" s="47">
        <f t="shared" si="81"/>
        <v>0</v>
      </c>
      <c r="O279" s="46">
        <f t="shared" si="82"/>
        <v>0</v>
      </c>
      <c r="P279" t="s">
        <v>49</v>
      </c>
      <c r="Q279" t="s">
        <v>49</v>
      </c>
      <c r="R279" t="s">
        <v>107</v>
      </c>
      <c r="S279" t="s">
        <v>107</v>
      </c>
      <c r="T279" t="s">
        <v>105</v>
      </c>
      <c r="U279" s="59">
        <f t="shared" si="87"/>
        <v>45920</v>
      </c>
      <c r="V279" s="42" t="s">
        <v>41</v>
      </c>
      <c r="W279" s="43">
        <v>427</v>
      </c>
      <c r="X279" s="44">
        <v>2</v>
      </c>
      <c r="Y279" s="44">
        <v>0</v>
      </c>
      <c r="Z279" s="44">
        <v>24468.46</v>
      </c>
      <c r="AA279" s="44">
        <v>497.44</v>
      </c>
      <c r="AB279" s="45">
        <v>0</v>
      </c>
      <c r="AC279" s="47">
        <f t="shared" si="83"/>
        <v>429</v>
      </c>
      <c r="AD279" s="46">
        <f t="shared" si="84"/>
        <v>24965.899999999998</v>
      </c>
      <c r="AE279" s="44">
        <f t="shared" si="88"/>
        <v>-427</v>
      </c>
      <c r="AF279" s="44">
        <f t="shared" si="88"/>
        <v>-2</v>
      </c>
      <c r="AG279" s="44">
        <f t="shared" si="88"/>
        <v>0</v>
      </c>
      <c r="AH279" s="44">
        <f t="shared" si="72"/>
        <v>-24468.46</v>
      </c>
      <c r="AI279" s="44">
        <f t="shared" si="72"/>
        <v>-497.44</v>
      </c>
      <c r="AJ279" s="45">
        <f t="shared" si="72"/>
        <v>0</v>
      </c>
      <c r="AK279" s="47">
        <f t="shared" si="72"/>
        <v>-429</v>
      </c>
      <c r="AL279" s="47">
        <f t="shared" si="72"/>
        <v>-24965.899999999998</v>
      </c>
      <c r="AM279" s="56">
        <f t="shared" si="89"/>
        <v>-1</v>
      </c>
      <c r="AN279" s="56">
        <f t="shared" si="89"/>
        <v>-1</v>
      </c>
      <c r="AO279" s="56" t="str">
        <f t="shared" si="89"/>
        <v/>
      </c>
      <c r="AP279" s="56">
        <f t="shared" si="73"/>
        <v>-1</v>
      </c>
      <c r="AQ279" s="56">
        <f t="shared" si="73"/>
        <v>-1</v>
      </c>
      <c r="AR279" s="57" t="str">
        <f t="shared" si="73"/>
        <v/>
      </c>
      <c r="AS279" s="58">
        <f t="shared" si="73"/>
        <v>-1</v>
      </c>
      <c r="AT279" s="58">
        <f t="shared" si="73"/>
        <v>-1</v>
      </c>
      <c r="AU279" s="122">
        <f t="shared" si="80"/>
        <v>0</v>
      </c>
      <c r="AV279" s="123">
        <f t="shared" si="77"/>
        <v>57.303185011709601</v>
      </c>
      <c r="AW279" s="124">
        <f t="shared" si="78"/>
        <v>-57.303185011709601</v>
      </c>
      <c r="AX279" s="122">
        <f t="shared" si="79"/>
        <v>0</v>
      </c>
      <c r="AY279" s="123">
        <f t="shared" si="76"/>
        <v>248.72</v>
      </c>
      <c r="AZ279" s="124">
        <f t="shared" si="85"/>
        <v>-248.72</v>
      </c>
    </row>
    <row r="280" spans="1:52" hidden="1" outlineLevel="1" x14ac:dyDescent="0.2">
      <c r="A280" t="s">
        <v>46</v>
      </c>
      <c r="B280" t="s">
        <v>46</v>
      </c>
      <c r="C280" t="s">
        <v>107</v>
      </c>
      <c r="D280" t="s">
        <v>107</v>
      </c>
      <c r="E280" t="s">
        <v>106</v>
      </c>
      <c r="F280" s="4">
        <f t="shared" si="86"/>
        <v>46285</v>
      </c>
      <c r="G280" t="s">
        <v>35</v>
      </c>
      <c r="H280" s="28">
        <v>0</v>
      </c>
      <c r="I280" s="2">
        <v>0</v>
      </c>
      <c r="J280" s="2">
        <v>0</v>
      </c>
      <c r="K280" s="2">
        <v>0</v>
      </c>
      <c r="L280" s="2">
        <v>0</v>
      </c>
      <c r="M280" s="29">
        <v>0</v>
      </c>
      <c r="N280" s="31">
        <f t="shared" si="81"/>
        <v>0</v>
      </c>
      <c r="O280" s="30">
        <f t="shared" si="82"/>
        <v>0</v>
      </c>
      <c r="P280" t="s">
        <v>49</v>
      </c>
      <c r="Q280" t="s">
        <v>49</v>
      </c>
      <c r="R280" t="s">
        <v>107</v>
      </c>
      <c r="S280" t="s">
        <v>107</v>
      </c>
      <c r="T280" t="s">
        <v>106</v>
      </c>
      <c r="U280" s="4">
        <f t="shared" si="87"/>
        <v>45921</v>
      </c>
      <c r="V280" t="s">
        <v>35</v>
      </c>
      <c r="W280" s="28">
        <v>163</v>
      </c>
      <c r="X280" s="2">
        <v>1</v>
      </c>
      <c r="Y280" s="2">
        <v>0</v>
      </c>
      <c r="Z280" s="2">
        <v>7489.87</v>
      </c>
      <c r="AA280" s="2">
        <v>98.95</v>
      </c>
      <c r="AB280" s="29">
        <v>0</v>
      </c>
      <c r="AC280" s="31">
        <f t="shared" si="83"/>
        <v>164</v>
      </c>
      <c r="AD280" s="30">
        <f t="shared" si="84"/>
        <v>7588.82</v>
      </c>
      <c r="AE280" s="2">
        <f t="shared" si="88"/>
        <v>-163</v>
      </c>
      <c r="AF280" s="2">
        <f t="shared" si="88"/>
        <v>-1</v>
      </c>
      <c r="AG280" s="2">
        <f t="shared" si="88"/>
        <v>0</v>
      </c>
      <c r="AH280" s="2">
        <f t="shared" si="72"/>
        <v>-7489.87</v>
      </c>
      <c r="AI280" s="2">
        <f t="shared" si="72"/>
        <v>-98.95</v>
      </c>
      <c r="AJ280" s="29">
        <f t="shared" si="72"/>
        <v>0</v>
      </c>
      <c r="AK280" s="31">
        <f t="shared" si="72"/>
        <v>-164</v>
      </c>
      <c r="AL280" s="31">
        <f t="shared" si="72"/>
        <v>-7588.82</v>
      </c>
      <c r="AM280" s="38">
        <f t="shared" si="89"/>
        <v>-1</v>
      </c>
      <c r="AN280" s="38">
        <f t="shared" si="89"/>
        <v>-1</v>
      </c>
      <c r="AO280" s="38" t="str">
        <f t="shared" si="89"/>
        <v/>
      </c>
      <c r="AP280" s="38">
        <f t="shared" si="73"/>
        <v>-1</v>
      </c>
      <c r="AQ280" s="38">
        <f t="shared" si="73"/>
        <v>-1</v>
      </c>
      <c r="AR280" s="39" t="str">
        <f t="shared" si="73"/>
        <v/>
      </c>
      <c r="AS280" s="40">
        <f t="shared" si="73"/>
        <v>-1</v>
      </c>
      <c r="AT280" s="40">
        <f t="shared" si="73"/>
        <v>-1</v>
      </c>
      <c r="AU280" s="119">
        <f t="shared" si="80"/>
        <v>0</v>
      </c>
      <c r="AV280" s="120">
        <f t="shared" si="77"/>
        <v>45.950122699386505</v>
      </c>
      <c r="AW280" s="121">
        <f t="shared" si="78"/>
        <v>-45.950122699386505</v>
      </c>
      <c r="AX280" s="119">
        <f t="shared" si="79"/>
        <v>0</v>
      </c>
      <c r="AY280" s="120">
        <f t="shared" si="76"/>
        <v>98.95</v>
      </c>
      <c r="AZ280" s="121">
        <f t="shared" si="85"/>
        <v>-98.95</v>
      </c>
    </row>
    <row r="281" spans="1:52" hidden="1" outlineLevel="1" x14ac:dyDescent="0.2">
      <c r="A281" t="s">
        <v>46</v>
      </c>
      <c r="B281" t="s">
        <v>46</v>
      </c>
      <c r="C281" t="s">
        <v>107</v>
      </c>
      <c r="D281" t="s">
        <v>107</v>
      </c>
      <c r="E281" t="s">
        <v>106</v>
      </c>
      <c r="F281" s="4">
        <f t="shared" si="86"/>
        <v>46286</v>
      </c>
      <c r="G281" t="s">
        <v>36</v>
      </c>
      <c r="H281" s="28">
        <v>0</v>
      </c>
      <c r="I281" s="2">
        <v>0</v>
      </c>
      <c r="J281" s="2">
        <v>0</v>
      </c>
      <c r="K281" s="2">
        <v>0</v>
      </c>
      <c r="L281" s="2">
        <v>0</v>
      </c>
      <c r="M281" s="29">
        <v>0</v>
      </c>
      <c r="N281" s="31">
        <f t="shared" si="81"/>
        <v>0</v>
      </c>
      <c r="O281" s="30">
        <f t="shared" si="82"/>
        <v>0</v>
      </c>
      <c r="P281" t="s">
        <v>49</v>
      </c>
      <c r="Q281" t="s">
        <v>49</v>
      </c>
      <c r="R281" t="s">
        <v>107</v>
      </c>
      <c r="S281" t="s">
        <v>107</v>
      </c>
      <c r="T281" t="s">
        <v>106</v>
      </c>
      <c r="U281" s="4">
        <f t="shared" si="87"/>
        <v>45922</v>
      </c>
      <c r="V281" t="s">
        <v>36</v>
      </c>
      <c r="W281" s="28">
        <v>167</v>
      </c>
      <c r="X281" s="2">
        <v>1</v>
      </c>
      <c r="Y281" s="2">
        <v>1</v>
      </c>
      <c r="Z281" s="2">
        <v>10412.64</v>
      </c>
      <c r="AA281" s="2">
        <v>162.93</v>
      </c>
      <c r="AB281" s="29">
        <v>-267.38</v>
      </c>
      <c r="AC281" s="31">
        <f t="shared" si="83"/>
        <v>169</v>
      </c>
      <c r="AD281" s="30">
        <f t="shared" si="84"/>
        <v>10308.19</v>
      </c>
      <c r="AE281" s="2">
        <f t="shared" si="88"/>
        <v>-167</v>
      </c>
      <c r="AF281" s="2">
        <f t="shared" si="88"/>
        <v>-1</v>
      </c>
      <c r="AG281" s="2">
        <f t="shared" si="88"/>
        <v>-1</v>
      </c>
      <c r="AH281" s="2">
        <f t="shared" si="72"/>
        <v>-10412.64</v>
      </c>
      <c r="AI281" s="2">
        <f t="shared" si="72"/>
        <v>-162.93</v>
      </c>
      <c r="AJ281" s="29">
        <f t="shared" si="72"/>
        <v>267.38</v>
      </c>
      <c r="AK281" s="31">
        <f t="shared" si="72"/>
        <v>-169</v>
      </c>
      <c r="AL281" s="31">
        <f t="shared" si="72"/>
        <v>-10308.19</v>
      </c>
      <c r="AM281" s="38">
        <f t="shared" si="89"/>
        <v>-1</v>
      </c>
      <c r="AN281" s="38">
        <f t="shared" si="89"/>
        <v>-1</v>
      </c>
      <c r="AO281" s="38">
        <f t="shared" si="89"/>
        <v>-1</v>
      </c>
      <c r="AP281" s="38">
        <f t="shared" si="73"/>
        <v>-1</v>
      </c>
      <c r="AQ281" s="38">
        <f t="shared" si="73"/>
        <v>-1</v>
      </c>
      <c r="AR281" s="39">
        <f t="shared" si="73"/>
        <v>-1</v>
      </c>
      <c r="AS281" s="40">
        <f t="shared" si="73"/>
        <v>-1</v>
      </c>
      <c r="AT281" s="40">
        <f t="shared" si="73"/>
        <v>-1</v>
      </c>
      <c r="AU281" s="119">
        <f t="shared" si="80"/>
        <v>0</v>
      </c>
      <c r="AV281" s="120">
        <f t="shared" si="77"/>
        <v>62.351137724550895</v>
      </c>
      <c r="AW281" s="121">
        <f t="shared" si="78"/>
        <v>-62.351137724550895</v>
      </c>
      <c r="AX281" s="119">
        <f t="shared" si="79"/>
        <v>0</v>
      </c>
      <c r="AY281" s="120">
        <f t="shared" si="76"/>
        <v>-52.224999999999994</v>
      </c>
      <c r="AZ281" s="121">
        <f t="shared" si="85"/>
        <v>52.224999999999994</v>
      </c>
    </row>
    <row r="282" spans="1:52" hidden="1" outlineLevel="1" x14ac:dyDescent="0.2">
      <c r="A282" t="s">
        <v>46</v>
      </c>
      <c r="B282" t="s">
        <v>46</v>
      </c>
      <c r="C282" t="s">
        <v>107</v>
      </c>
      <c r="D282" t="s">
        <v>107</v>
      </c>
      <c r="E282" t="s">
        <v>106</v>
      </c>
      <c r="F282" s="4">
        <f t="shared" si="86"/>
        <v>46287</v>
      </c>
      <c r="G282" t="s">
        <v>37</v>
      </c>
      <c r="H282" s="28">
        <v>0</v>
      </c>
      <c r="I282" s="2">
        <v>0</v>
      </c>
      <c r="J282" s="2">
        <v>0</v>
      </c>
      <c r="K282" s="2">
        <v>0</v>
      </c>
      <c r="L282" s="2">
        <v>0</v>
      </c>
      <c r="M282" s="29">
        <v>0</v>
      </c>
      <c r="N282" s="31">
        <f t="shared" si="81"/>
        <v>0</v>
      </c>
      <c r="O282" s="30">
        <f t="shared" si="82"/>
        <v>0</v>
      </c>
      <c r="P282" t="s">
        <v>49</v>
      </c>
      <c r="Q282" t="s">
        <v>49</v>
      </c>
      <c r="R282" t="s">
        <v>107</v>
      </c>
      <c r="S282" t="s">
        <v>107</v>
      </c>
      <c r="T282" t="s">
        <v>106</v>
      </c>
      <c r="U282" s="4">
        <f t="shared" si="87"/>
        <v>45923</v>
      </c>
      <c r="V282" t="s">
        <v>37</v>
      </c>
      <c r="W282" s="28">
        <v>188</v>
      </c>
      <c r="X282" s="2">
        <v>3</v>
      </c>
      <c r="Y282" s="2">
        <v>0</v>
      </c>
      <c r="Z282" s="2">
        <v>10840.56</v>
      </c>
      <c r="AA282" s="2">
        <v>299.77999999999997</v>
      </c>
      <c r="AB282" s="29">
        <v>0</v>
      </c>
      <c r="AC282" s="31">
        <f t="shared" si="83"/>
        <v>191</v>
      </c>
      <c r="AD282" s="30">
        <f t="shared" si="84"/>
        <v>11140.34</v>
      </c>
      <c r="AE282" s="2">
        <f t="shared" si="88"/>
        <v>-188</v>
      </c>
      <c r="AF282" s="2">
        <f t="shared" si="88"/>
        <v>-3</v>
      </c>
      <c r="AG282" s="2">
        <f t="shared" si="88"/>
        <v>0</v>
      </c>
      <c r="AH282" s="2">
        <f t="shared" si="72"/>
        <v>-10840.56</v>
      </c>
      <c r="AI282" s="2">
        <f t="shared" si="72"/>
        <v>-299.77999999999997</v>
      </c>
      <c r="AJ282" s="29">
        <f t="shared" si="72"/>
        <v>0</v>
      </c>
      <c r="AK282" s="31">
        <f t="shared" si="72"/>
        <v>-191</v>
      </c>
      <c r="AL282" s="31">
        <f t="shared" si="72"/>
        <v>-11140.34</v>
      </c>
      <c r="AM282" s="38">
        <f t="shared" si="89"/>
        <v>-1</v>
      </c>
      <c r="AN282" s="38">
        <f t="shared" si="89"/>
        <v>-1</v>
      </c>
      <c r="AO282" s="38" t="str">
        <f t="shared" si="89"/>
        <v/>
      </c>
      <c r="AP282" s="38">
        <f t="shared" si="73"/>
        <v>-1</v>
      </c>
      <c r="AQ282" s="38">
        <f t="shared" si="73"/>
        <v>-1</v>
      </c>
      <c r="AR282" s="39" t="str">
        <f t="shared" si="73"/>
        <v/>
      </c>
      <c r="AS282" s="40">
        <f t="shared" si="73"/>
        <v>-1</v>
      </c>
      <c r="AT282" s="40">
        <f t="shared" si="73"/>
        <v>-1</v>
      </c>
      <c r="AU282" s="119">
        <f t="shared" si="80"/>
        <v>0</v>
      </c>
      <c r="AV282" s="120">
        <f t="shared" si="77"/>
        <v>57.662553191489359</v>
      </c>
      <c r="AW282" s="121">
        <f t="shared" si="78"/>
        <v>-57.662553191489359</v>
      </c>
      <c r="AX282" s="119">
        <f t="shared" si="79"/>
        <v>0</v>
      </c>
      <c r="AY282" s="120">
        <f t="shared" si="76"/>
        <v>99.926666666666662</v>
      </c>
      <c r="AZ282" s="121">
        <f t="shared" si="85"/>
        <v>-99.926666666666662</v>
      </c>
    </row>
    <row r="283" spans="1:52" hidden="1" outlineLevel="1" x14ac:dyDescent="0.2">
      <c r="A283" t="s">
        <v>46</v>
      </c>
      <c r="B283" t="s">
        <v>46</v>
      </c>
      <c r="C283" t="s">
        <v>107</v>
      </c>
      <c r="D283" t="s">
        <v>107</v>
      </c>
      <c r="E283" t="s">
        <v>106</v>
      </c>
      <c r="F283" s="4">
        <f t="shared" si="86"/>
        <v>46288</v>
      </c>
      <c r="G283" t="s">
        <v>38</v>
      </c>
      <c r="H283" s="28">
        <v>0</v>
      </c>
      <c r="I283" s="2">
        <v>0</v>
      </c>
      <c r="J283" s="2">
        <v>0</v>
      </c>
      <c r="K283" s="2">
        <v>0</v>
      </c>
      <c r="L283" s="2">
        <v>0</v>
      </c>
      <c r="M283" s="29">
        <v>0</v>
      </c>
      <c r="N283" s="31">
        <f t="shared" si="81"/>
        <v>0</v>
      </c>
      <c r="O283" s="30">
        <f t="shared" si="82"/>
        <v>0</v>
      </c>
      <c r="P283" t="s">
        <v>49</v>
      </c>
      <c r="Q283" t="s">
        <v>49</v>
      </c>
      <c r="R283" t="s">
        <v>107</v>
      </c>
      <c r="S283" t="s">
        <v>107</v>
      </c>
      <c r="T283" t="s">
        <v>106</v>
      </c>
      <c r="U283" s="4">
        <f t="shared" si="87"/>
        <v>45924</v>
      </c>
      <c r="V283" t="s">
        <v>38</v>
      </c>
      <c r="W283" s="28">
        <v>190</v>
      </c>
      <c r="X283" s="2">
        <v>1</v>
      </c>
      <c r="Y283" s="2">
        <v>0</v>
      </c>
      <c r="Z283" s="2">
        <v>9125.14</v>
      </c>
      <c r="AA283" s="2">
        <v>63.96</v>
      </c>
      <c r="AB283" s="29">
        <v>0</v>
      </c>
      <c r="AC283" s="31">
        <f t="shared" si="83"/>
        <v>191</v>
      </c>
      <c r="AD283" s="30">
        <f t="shared" si="84"/>
        <v>9189.0999999999985</v>
      </c>
      <c r="AE283" s="2">
        <f t="shared" si="88"/>
        <v>-190</v>
      </c>
      <c r="AF283" s="2">
        <f t="shared" si="88"/>
        <v>-1</v>
      </c>
      <c r="AG283" s="2">
        <f t="shared" si="88"/>
        <v>0</v>
      </c>
      <c r="AH283" s="2">
        <f t="shared" si="72"/>
        <v>-9125.14</v>
      </c>
      <c r="AI283" s="2">
        <f t="shared" si="72"/>
        <v>-63.96</v>
      </c>
      <c r="AJ283" s="29">
        <f t="shared" si="72"/>
        <v>0</v>
      </c>
      <c r="AK283" s="31">
        <f t="shared" si="72"/>
        <v>-191</v>
      </c>
      <c r="AL283" s="31">
        <f t="shared" si="72"/>
        <v>-9189.0999999999985</v>
      </c>
      <c r="AM283" s="38">
        <f t="shared" si="89"/>
        <v>-1</v>
      </c>
      <c r="AN283" s="38">
        <f t="shared" si="89"/>
        <v>-1</v>
      </c>
      <c r="AO283" s="38" t="str">
        <f t="shared" si="89"/>
        <v/>
      </c>
      <c r="AP283" s="38">
        <f t="shared" si="73"/>
        <v>-1</v>
      </c>
      <c r="AQ283" s="38">
        <f t="shared" si="73"/>
        <v>-1</v>
      </c>
      <c r="AR283" s="39" t="str">
        <f t="shared" si="73"/>
        <v/>
      </c>
      <c r="AS283" s="40">
        <f t="shared" si="73"/>
        <v>-1</v>
      </c>
      <c r="AT283" s="40">
        <f t="shared" si="73"/>
        <v>-1</v>
      </c>
      <c r="AU283" s="119">
        <f t="shared" si="80"/>
        <v>0</v>
      </c>
      <c r="AV283" s="120">
        <f t="shared" si="77"/>
        <v>48.027052631578947</v>
      </c>
      <c r="AW283" s="121">
        <f t="shared" si="78"/>
        <v>-48.027052631578947</v>
      </c>
      <c r="AX283" s="119">
        <f t="shared" si="79"/>
        <v>0</v>
      </c>
      <c r="AY283" s="120">
        <f t="shared" si="76"/>
        <v>63.96</v>
      </c>
      <c r="AZ283" s="121">
        <f t="shared" si="85"/>
        <v>-63.96</v>
      </c>
    </row>
    <row r="284" spans="1:52" hidden="1" outlineLevel="1" x14ac:dyDescent="0.2">
      <c r="A284" t="s">
        <v>46</v>
      </c>
      <c r="B284" t="s">
        <v>46</v>
      </c>
      <c r="C284" t="s">
        <v>107</v>
      </c>
      <c r="D284" t="s">
        <v>107</v>
      </c>
      <c r="E284" t="s">
        <v>106</v>
      </c>
      <c r="F284" s="4">
        <f t="shared" si="86"/>
        <v>46289</v>
      </c>
      <c r="G284" t="s">
        <v>39</v>
      </c>
      <c r="H284" s="28">
        <v>0</v>
      </c>
      <c r="I284" s="2">
        <v>0</v>
      </c>
      <c r="J284" s="2">
        <v>0</v>
      </c>
      <c r="K284" s="2">
        <v>0</v>
      </c>
      <c r="L284" s="2">
        <v>0</v>
      </c>
      <c r="M284" s="29">
        <v>0</v>
      </c>
      <c r="N284" s="31">
        <f t="shared" si="81"/>
        <v>0</v>
      </c>
      <c r="O284" s="30">
        <f t="shared" si="82"/>
        <v>0</v>
      </c>
      <c r="P284" t="s">
        <v>49</v>
      </c>
      <c r="Q284" t="s">
        <v>49</v>
      </c>
      <c r="R284" t="s">
        <v>107</v>
      </c>
      <c r="S284" t="s">
        <v>107</v>
      </c>
      <c r="T284" t="s">
        <v>106</v>
      </c>
      <c r="U284" s="4">
        <f t="shared" si="87"/>
        <v>45925</v>
      </c>
      <c r="V284" t="s">
        <v>39</v>
      </c>
      <c r="W284" s="28">
        <v>246</v>
      </c>
      <c r="X284" s="2">
        <v>5</v>
      </c>
      <c r="Y284" s="2">
        <v>0</v>
      </c>
      <c r="Z284" s="2">
        <v>13759.99</v>
      </c>
      <c r="AA284" s="2">
        <v>1230.19</v>
      </c>
      <c r="AB284" s="29">
        <v>0</v>
      </c>
      <c r="AC284" s="31">
        <f t="shared" si="83"/>
        <v>251</v>
      </c>
      <c r="AD284" s="30">
        <f t="shared" si="84"/>
        <v>14990.18</v>
      </c>
      <c r="AE284" s="2">
        <f t="shared" si="88"/>
        <v>-246</v>
      </c>
      <c r="AF284" s="2">
        <f t="shared" si="88"/>
        <v>-5</v>
      </c>
      <c r="AG284" s="2">
        <f t="shared" si="88"/>
        <v>0</v>
      </c>
      <c r="AH284" s="2">
        <f t="shared" si="72"/>
        <v>-13759.99</v>
      </c>
      <c r="AI284" s="2">
        <f t="shared" si="72"/>
        <v>-1230.19</v>
      </c>
      <c r="AJ284" s="29">
        <f t="shared" si="72"/>
        <v>0</v>
      </c>
      <c r="AK284" s="31">
        <f t="shared" si="72"/>
        <v>-251</v>
      </c>
      <c r="AL284" s="31">
        <f t="shared" si="72"/>
        <v>-14990.18</v>
      </c>
      <c r="AM284" s="38">
        <f t="shared" si="89"/>
        <v>-1</v>
      </c>
      <c r="AN284" s="38">
        <f t="shared" si="89"/>
        <v>-1</v>
      </c>
      <c r="AO284" s="38" t="str">
        <f t="shared" si="89"/>
        <v/>
      </c>
      <c r="AP284" s="38">
        <f t="shared" si="73"/>
        <v>-1</v>
      </c>
      <c r="AQ284" s="38">
        <f t="shared" si="73"/>
        <v>-1</v>
      </c>
      <c r="AR284" s="39" t="str">
        <f t="shared" si="73"/>
        <v/>
      </c>
      <c r="AS284" s="40">
        <f t="shared" si="73"/>
        <v>-1</v>
      </c>
      <c r="AT284" s="40">
        <f t="shared" si="73"/>
        <v>-1</v>
      </c>
      <c r="AU284" s="119">
        <f t="shared" si="80"/>
        <v>0</v>
      </c>
      <c r="AV284" s="120">
        <f t="shared" si="77"/>
        <v>55.934918699186994</v>
      </c>
      <c r="AW284" s="121">
        <f t="shared" si="78"/>
        <v>-55.934918699186994</v>
      </c>
      <c r="AX284" s="119">
        <f t="shared" si="79"/>
        <v>0</v>
      </c>
      <c r="AY284" s="120">
        <f t="shared" si="76"/>
        <v>246.03800000000001</v>
      </c>
      <c r="AZ284" s="121">
        <f t="shared" si="85"/>
        <v>-246.03800000000001</v>
      </c>
    </row>
    <row r="285" spans="1:52" hidden="1" outlineLevel="1" x14ac:dyDescent="0.2">
      <c r="A285" t="s">
        <v>46</v>
      </c>
      <c r="B285" t="s">
        <v>46</v>
      </c>
      <c r="C285" t="s">
        <v>107</v>
      </c>
      <c r="D285" t="s">
        <v>107</v>
      </c>
      <c r="E285" t="s">
        <v>106</v>
      </c>
      <c r="F285" s="4">
        <f t="shared" si="86"/>
        <v>46290</v>
      </c>
      <c r="G285" t="s">
        <v>40</v>
      </c>
      <c r="H285" s="28">
        <v>0</v>
      </c>
      <c r="I285" s="2">
        <v>0</v>
      </c>
      <c r="J285" s="2">
        <v>0</v>
      </c>
      <c r="K285" s="2">
        <v>0</v>
      </c>
      <c r="L285" s="2">
        <v>0</v>
      </c>
      <c r="M285" s="29">
        <v>0</v>
      </c>
      <c r="N285" s="31">
        <f t="shared" si="81"/>
        <v>0</v>
      </c>
      <c r="O285" s="30">
        <f t="shared" si="82"/>
        <v>0</v>
      </c>
      <c r="P285" t="s">
        <v>49</v>
      </c>
      <c r="Q285" t="s">
        <v>49</v>
      </c>
      <c r="R285" t="s">
        <v>107</v>
      </c>
      <c r="S285" t="s">
        <v>107</v>
      </c>
      <c r="T285" t="s">
        <v>106</v>
      </c>
      <c r="U285" s="4">
        <f t="shared" si="87"/>
        <v>45926</v>
      </c>
      <c r="V285" t="s">
        <v>40</v>
      </c>
      <c r="W285" s="28">
        <v>427</v>
      </c>
      <c r="X285" s="2">
        <v>0</v>
      </c>
      <c r="Y285" s="2">
        <v>0</v>
      </c>
      <c r="Z285" s="2">
        <v>24886.91</v>
      </c>
      <c r="AA285" s="2">
        <v>0</v>
      </c>
      <c r="AB285" s="29">
        <v>0</v>
      </c>
      <c r="AC285" s="31">
        <f t="shared" si="83"/>
        <v>427</v>
      </c>
      <c r="AD285" s="30">
        <f t="shared" si="84"/>
        <v>24886.91</v>
      </c>
      <c r="AE285" s="2">
        <f t="shared" si="88"/>
        <v>-427</v>
      </c>
      <c r="AF285" s="2">
        <f t="shared" si="88"/>
        <v>0</v>
      </c>
      <c r="AG285" s="2">
        <f t="shared" si="88"/>
        <v>0</v>
      </c>
      <c r="AH285" s="2">
        <f t="shared" si="72"/>
        <v>-24886.91</v>
      </c>
      <c r="AI285" s="2">
        <f t="shared" si="72"/>
        <v>0</v>
      </c>
      <c r="AJ285" s="29">
        <f t="shared" si="72"/>
        <v>0</v>
      </c>
      <c r="AK285" s="31">
        <f t="shared" si="72"/>
        <v>-427</v>
      </c>
      <c r="AL285" s="31">
        <f t="shared" si="72"/>
        <v>-24886.91</v>
      </c>
      <c r="AM285" s="38">
        <f t="shared" si="89"/>
        <v>-1</v>
      </c>
      <c r="AN285" s="38" t="str">
        <f t="shared" si="89"/>
        <v/>
      </c>
      <c r="AO285" s="38" t="str">
        <f t="shared" si="89"/>
        <v/>
      </c>
      <c r="AP285" s="38">
        <f t="shared" si="73"/>
        <v>-1</v>
      </c>
      <c r="AQ285" s="38" t="str">
        <f t="shared" si="73"/>
        <v/>
      </c>
      <c r="AR285" s="39" t="str">
        <f t="shared" si="73"/>
        <v/>
      </c>
      <c r="AS285" s="40">
        <f t="shared" si="73"/>
        <v>-1</v>
      </c>
      <c r="AT285" s="40">
        <f t="shared" si="73"/>
        <v>-1</v>
      </c>
      <c r="AU285" s="119">
        <f t="shared" si="80"/>
        <v>0</v>
      </c>
      <c r="AV285" s="120">
        <f t="shared" si="77"/>
        <v>58.283161592505856</v>
      </c>
      <c r="AW285" s="121">
        <f t="shared" si="78"/>
        <v>-58.283161592505856</v>
      </c>
      <c r="AX285" s="119">
        <f t="shared" si="79"/>
        <v>0</v>
      </c>
      <c r="AY285" s="120">
        <f t="shared" si="76"/>
        <v>0</v>
      </c>
      <c r="AZ285" s="121">
        <f t="shared" si="85"/>
        <v>0</v>
      </c>
    </row>
    <row r="286" spans="1:52" ht="13.5" hidden="1" outlineLevel="1" thickBot="1" x14ac:dyDescent="0.25">
      <c r="A286" t="s">
        <v>46</v>
      </c>
      <c r="B286" t="s">
        <v>46</v>
      </c>
      <c r="C286" t="s">
        <v>107</v>
      </c>
      <c r="D286" t="s">
        <v>107</v>
      </c>
      <c r="E286" t="s">
        <v>106</v>
      </c>
      <c r="F286" s="59">
        <f t="shared" si="86"/>
        <v>46291</v>
      </c>
      <c r="G286" s="42" t="s">
        <v>41</v>
      </c>
      <c r="H286" s="43">
        <v>0</v>
      </c>
      <c r="I286" s="44">
        <v>0</v>
      </c>
      <c r="J286" s="44">
        <v>0</v>
      </c>
      <c r="K286" s="44">
        <v>0</v>
      </c>
      <c r="L286" s="44">
        <v>0</v>
      </c>
      <c r="M286" s="45">
        <v>0</v>
      </c>
      <c r="N286" s="47">
        <f t="shared" si="81"/>
        <v>0</v>
      </c>
      <c r="O286" s="46">
        <f t="shared" si="82"/>
        <v>0</v>
      </c>
      <c r="P286" t="s">
        <v>49</v>
      </c>
      <c r="Q286" t="s">
        <v>49</v>
      </c>
      <c r="R286" t="s">
        <v>107</v>
      </c>
      <c r="S286" t="s">
        <v>107</v>
      </c>
      <c r="T286" t="s">
        <v>106</v>
      </c>
      <c r="U286" s="59">
        <f t="shared" si="87"/>
        <v>45927</v>
      </c>
      <c r="V286" s="42" t="s">
        <v>41</v>
      </c>
      <c r="W286" s="43">
        <v>421</v>
      </c>
      <c r="X286" s="44">
        <v>1</v>
      </c>
      <c r="Y286" s="44">
        <v>0</v>
      </c>
      <c r="Z286" s="44">
        <v>21654.880000000001</v>
      </c>
      <c r="AA286" s="44">
        <v>125.93</v>
      </c>
      <c r="AB286" s="45">
        <v>0</v>
      </c>
      <c r="AC286" s="47">
        <f t="shared" si="83"/>
        <v>422</v>
      </c>
      <c r="AD286" s="46">
        <f t="shared" si="84"/>
        <v>21780.81</v>
      </c>
      <c r="AE286" s="44">
        <f t="shared" si="88"/>
        <v>-421</v>
      </c>
      <c r="AF286" s="44">
        <f t="shared" si="88"/>
        <v>-1</v>
      </c>
      <c r="AG286" s="44">
        <f t="shared" si="88"/>
        <v>0</v>
      </c>
      <c r="AH286" s="44">
        <f t="shared" si="72"/>
        <v>-21654.880000000001</v>
      </c>
      <c r="AI286" s="44">
        <f t="shared" si="72"/>
        <v>-125.93</v>
      </c>
      <c r="AJ286" s="45">
        <f t="shared" si="72"/>
        <v>0</v>
      </c>
      <c r="AK286" s="47">
        <f t="shared" si="72"/>
        <v>-422</v>
      </c>
      <c r="AL286" s="47">
        <f t="shared" si="72"/>
        <v>-21780.81</v>
      </c>
      <c r="AM286" s="56">
        <f t="shared" si="89"/>
        <v>-1</v>
      </c>
      <c r="AN286" s="56">
        <f t="shared" si="89"/>
        <v>-1</v>
      </c>
      <c r="AO286" s="56" t="str">
        <f t="shared" si="89"/>
        <v/>
      </c>
      <c r="AP286" s="56">
        <f t="shared" si="73"/>
        <v>-1</v>
      </c>
      <c r="AQ286" s="56">
        <f t="shared" si="73"/>
        <v>-1</v>
      </c>
      <c r="AR286" s="57" t="str">
        <f t="shared" si="73"/>
        <v/>
      </c>
      <c r="AS286" s="58">
        <f t="shared" si="73"/>
        <v>-1</v>
      </c>
      <c r="AT286" s="58">
        <f t="shared" si="73"/>
        <v>-1</v>
      </c>
      <c r="AU286" s="122">
        <f t="shared" si="80"/>
        <v>0</v>
      </c>
      <c r="AV286" s="123">
        <f t="shared" si="77"/>
        <v>51.436769596199525</v>
      </c>
      <c r="AW286" s="124">
        <f t="shared" si="78"/>
        <v>-51.436769596199525</v>
      </c>
      <c r="AX286" s="122">
        <f t="shared" si="79"/>
        <v>0</v>
      </c>
      <c r="AY286" s="123">
        <f t="shared" si="76"/>
        <v>125.93</v>
      </c>
      <c r="AZ286" s="124">
        <f t="shared" si="85"/>
        <v>-125.93</v>
      </c>
    </row>
    <row r="287" spans="1:52" hidden="1" outlineLevel="1" x14ac:dyDescent="0.2">
      <c r="A287" t="s">
        <v>46</v>
      </c>
      <c r="B287" t="s">
        <v>46</v>
      </c>
      <c r="C287" t="s">
        <v>114</v>
      </c>
      <c r="D287" t="s">
        <v>107</v>
      </c>
      <c r="E287" t="s">
        <v>110</v>
      </c>
      <c r="F287" s="4">
        <f t="shared" si="86"/>
        <v>46292</v>
      </c>
      <c r="G287" t="s">
        <v>35</v>
      </c>
      <c r="H287" s="28">
        <v>0</v>
      </c>
      <c r="I287" s="2">
        <v>0</v>
      </c>
      <c r="J287" s="2">
        <v>0</v>
      </c>
      <c r="K287" s="2">
        <v>0</v>
      </c>
      <c r="L287" s="2">
        <v>0</v>
      </c>
      <c r="M287" s="29">
        <v>0</v>
      </c>
      <c r="N287" s="31">
        <f t="shared" si="81"/>
        <v>0</v>
      </c>
      <c r="O287" s="30">
        <f t="shared" si="82"/>
        <v>0</v>
      </c>
      <c r="P287" t="s">
        <v>49</v>
      </c>
      <c r="Q287" t="s">
        <v>49</v>
      </c>
      <c r="R287" t="s">
        <v>114</v>
      </c>
      <c r="S287" t="s">
        <v>107</v>
      </c>
      <c r="T287" t="s">
        <v>110</v>
      </c>
      <c r="U287" s="4">
        <f t="shared" si="87"/>
        <v>45928</v>
      </c>
      <c r="V287" t="s">
        <v>35</v>
      </c>
      <c r="W287" s="28">
        <v>190</v>
      </c>
      <c r="X287" s="2">
        <v>3</v>
      </c>
      <c r="Y287" s="2">
        <v>0</v>
      </c>
      <c r="Z287" s="2">
        <v>9395.64</v>
      </c>
      <c r="AA287" s="2">
        <v>279.77</v>
      </c>
      <c r="AB287" s="29">
        <v>0</v>
      </c>
      <c r="AC287" s="31">
        <f t="shared" si="83"/>
        <v>193</v>
      </c>
      <c r="AD287" s="30">
        <f t="shared" si="84"/>
        <v>9675.41</v>
      </c>
      <c r="AE287" s="2">
        <f t="shared" si="88"/>
        <v>-190</v>
      </c>
      <c r="AF287" s="2">
        <f t="shared" si="88"/>
        <v>-3</v>
      </c>
      <c r="AG287" s="2">
        <f t="shared" si="88"/>
        <v>0</v>
      </c>
      <c r="AH287" s="2">
        <f t="shared" si="72"/>
        <v>-9395.64</v>
      </c>
      <c r="AI287" s="2">
        <f t="shared" si="72"/>
        <v>-279.77</v>
      </c>
      <c r="AJ287" s="29">
        <f t="shared" si="72"/>
        <v>0</v>
      </c>
      <c r="AK287" s="31">
        <f t="shared" si="72"/>
        <v>-193</v>
      </c>
      <c r="AL287" s="31">
        <f t="shared" si="72"/>
        <v>-9675.41</v>
      </c>
      <c r="AM287" s="38">
        <f t="shared" si="89"/>
        <v>-1</v>
      </c>
      <c r="AN287" s="38">
        <f t="shared" si="89"/>
        <v>-1</v>
      </c>
      <c r="AO287" s="38" t="str">
        <f t="shared" si="89"/>
        <v/>
      </c>
      <c r="AP287" s="38">
        <f t="shared" si="73"/>
        <v>-1</v>
      </c>
      <c r="AQ287" s="38">
        <f t="shared" si="73"/>
        <v>-1</v>
      </c>
      <c r="AR287" s="39" t="str">
        <f t="shared" si="73"/>
        <v/>
      </c>
      <c r="AS287" s="40">
        <f t="shared" si="73"/>
        <v>-1</v>
      </c>
      <c r="AT287" s="40">
        <f t="shared" si="73"/>
        <v>-1</v>
      </c>
      <c r="AU287" s="119">
        <f t="shared" si="80"/>
        <v>0</v>
      </c>
      <c r="AV287" s="120">
        <f t="shared" si="77"/>
        <v>49.450736842105258</v>
      </c>
      <c r="AW287" s="121">
        <f t="shared" si="78"/>
        <v>-49.450736842105258</v>
      </c>
      <c r="AX287" s="119">
        <f t="shared" si="79"/>
        <v>0</v>
      </c>
      <c r="AY287" s="120">
        <f t="shared" si="76"/>
        <v>93.256666666666661</v>
      </c>
      <c r="AZ287" s="121">
        <f t="shared" si="85"/>
        <v>-93.256666666666661</v>
      </c>
    </row>
    <row r="288" spans="1:52" hidden="1" outlineLevel="1" x14ac:dyDescent="0.2">
      <c r="A288" t="s">
        <v>46</v>
      </c>
      <c r="B288" t="s">
        <v>46</v>
      </c>
      <c r="C288" t="s">
        <v>114</v>
      </c>
      <c r="D288" t="s">
        <v>107</v>
      </c>
      <c r="E288" t="s">
        <v>110</v>
      </c>
      <c r="F288" s="4">
        <f t="shared" si="86"/>
        <v>46293</v>
      </c>
      <c r="G288" t="s">
        <v>36</v>
      </c>
      <c r="H288" s="28">
        <v>0</v>
      </c>
      <c r="I288" s="2">
        <v>0</v>
      </c>
      <c r="J288" s="2">
        <v>0</v>
      </c>
      <c r="K288" s="2">
        <v>0</v>
      </c>
      <c r="L288" s="2">
        <v>0</v>
      </c>
      <c r="M288" s="29">
        <v>0</v>
      </c>
      <c r="N288" s="31">
        <f t="shared" si="81"/>
        <v>0</v>
      </c>
      <c r="O288" s="30">
        <f t="shared" si="82"/>
        <v>0</v>
      </c>
      <c r="P288" t="s">
        <v>49</v>
      </c>
      <c r="Q288" t="s">
        <v>49</v>
      </c>
      <c r="R288" t="s">
        <v>114</v>
      </c>
      <c r="S288" t="s">
        <v>107</v>
      </c>
      <c r="T288" t="s">
        <v>110</v>
      </c>
      <c r="U288" s="4">
        <f t="shared" si="87"/>
        <v>45929</v>
      </c>
      <c r="V288" t="s">
        <v>36</v>
      </c>
      <c r="W288" s="28">
        <v>191</v>
      </c>
      <c r="X288" s="2">
        <v>1</v>
      </c>
      <c r="Y288" s="2">
        <v>0</v>
      </c>
      <c r="Z288" s="2">
        <v>11904.29</v>
      </c>
      <c r="AA288" s="2">
        <v>788.01</v>
      </c>
      <c r="AB288" s="29">
        <v>0</v>
      </c>
      <c r="AC288" s="31">
        <f t="shared" si="83"/>
        <v>192</v>
      </c>
      <c r="AD288" s="30">
        <f t="shared" si="84"/>
        <v>12692.300000000001</v>
      </c>
      <c r="AE288" s="2">
        <f t="shared" si="88"/>
        <v>-191</v>
      </c>
      <c r="AF288" s="2">
        <f t="shared" si="88"/>
        <v>-1</v>
      </c>
      <c r="AG288" s="2">
        <f t="shared" si="88"/>
        <v>0</v>
      </c>
      <c r="AH288" s="2">
        <f t="shared" si="72"/>
        <v>-11904.29</v>
      </c>
      <c r="AI288" s="2">
        <f t="shared" si="72"/>
        <v>-788.01</v>
      </c>
      <c r="AJ288" s="29">
        <f t="shared" si="72"/>
        <v>0</v>
      </c>
      <c r="AK288" s="31">
        <f t="shared" si="72"/>
        <v>-192</v>
      </c>
      <c r="AL288" s="31">
        <f t="shared" si="72"/>
        <v>-12692.300000000001</v>
      </c>
      <c r="AM288" s="38">
        <f t="shared" si="89"/>
        <v>-1</v>
      </c>
      <c r="AN288" s="38">
        <f t="shared" si="89"/>
        <v>-1</v>
      </c>
      <c r="AO288" s="38" t="str">
        <f t="shared" si="89"/>
        <v/>
      </c>
      <c r="AP288" s="38">
        <f t="shared" si="73"/>
        <v>-1</v>
      </c>
      <c r="AQ288" s="38">
        <f t="shared" si="73"/>
        <v>-1</v>
      </c>
      <c r="AR288" s="39" t="str">
        <f t="shared" si="73"/>
        <v/>
      </c>
      <c r="AS288" s="40">
        <f t="shared" si="73"/>
        <v>-1</v>
      </c>
      <c r="AT288" s="40">
        <f t="shared" si="73"/>
        <v>-1</v>
      </c>
      <c r="AU288" s="119">
        <f t="shared" si="80"/>
        <v>0</v>
      </c>
      <c r="AV288" s="120">
        <f t="shared" si="77"/>
        <v>62.326125654450266</v>
      </c>
      <c r="AW288" s="121">
        <f t="shared" si="78"/>
        <v>-62.326125654450266</v>
      </c>
      <c r="AX288" s="119">
        <f t="shared" si="79"/>
        <v>0</v>
      </c>
      <c r="AY288" s="120">
        <f t="shared" si="76"/>
        <v>788.01</v>
      </c>
      <c r="AZ288" s="121">
        <f t="shared" si="85"/>
        <v>-788.01</v>
      </c>
    </row>
    <row r="289" spans="1:52" hidden="1" outlineLevel="1" x14ac:dyDescent="0.2">
      <c r="A289" t="s">
        <v>46</v>
      </c>
      <c r="B289" t="s">
        <v>46</v>
      </c>
      <c r="C289" t="s">
        <v>114</v>
      </c>
      <c r="D289" t="s">
        <v>107</v>
      </c>
      <c r="E289" t="s">
        <v>110</v>
      </c>
      <c r="F289" s="4">
        <f t="shared" si="86"/>
        <v>46294</v>
      </c>
      <c r="G289" t="s">
        <v>37</v>
      </c>
      <c r="H289" s="28">
        <v>0</v>
      </c>
      <c r="I289" s="2">
        <v>0</v>
      </c>
      <c r="J289" s="2">
        <v>0</v>
      </c>
      <c r="K289" s="2">
        <v>0</v>
      </c>
      <c r="L289" s="2">
        <v>0</v>
      </c>
      <c r="M289" s="29">
        <v>0</v>
      </c>
      <c r="N289" s="31">
        <f t="shared" si="81"/>
        <v>0</v>
      </c>
      <c r="O289" s="30">
        <f t="shared" si="82"/>
        <v>0</v>
      </c>
      <c r="P289" t="s">
        <v>49</v>
      </c>
      <c r="Q289" t="s">
        <v>49</v>
      </c>
      <c r="R289" t="s">
        <v>114</v>
      </c>
      <c r="S289" t="s">
        <v>107</v>
      </c>
      <c r="T289" t="s">
        <v>110</v>
      </c>
      <c r="U289" s="4">
        <f t="shared" si="87"/>
        <v>45930</v>
      </c>
      <c r="V289" t="s">
        <v>37</v>
      </c>
      <c r="W289" s="28">
        <v>188</v>
      </c>
      <c r="X289" s="2">
        <v>4</v>
      </c>
      <c r="Y289" s="2">
        <v>0</v>
      </c>
      <c r="Z289" s="2">
        <v>10883.19</v>
      </c>
      <c r="AA289" s="2">
        <v>499.5</v>
      </c>
      <c r="AB289" s="29">
        <v>0</v>
      </c>
      <c r="AC289" s="31">
        <f t="shared" si="83"/>
        <v>192</v>
      </c>
      <c r="AD289" s="30">
        <f t="shared" si="84"/>
        <v>11382.69</v>
      </c>
      <c r="AE289" s="2">
        <f t="shared" si="88"/>
        <v>-188</v>
      </c>
      <c r="AF289" s="2">
        <f t="shared" si="88"/>
        <v>-4</v>
      </c>
      <c r="AG289" s="2">
        <f t="shared" si="88"/>
        <v>0</v>
      </c>
      <c r="AH289" s="2">
        <f t="shared" si="72"/>
        <v>-10883.19</v>
      </c>
      <c r="AI289" s="2">
        <f t="shared" si="72"/>
        <v>-499.5</v>
      </c>
      <c r="AJ289" s="29">
        <f t="shared" si="72"/>
        <v>0</v>
      </c>
      <c r="AK289" s="31">
        <f t="shared" si="72"/>
        <v>-192</v>
      </c>
      <c r="AL289" s="31">
        <f t="shared" si="72"/>
        <v>-11382.69</v>
      </c>
      <c r="AM289" s="38">
        <f t="shared" si="89"/>
        <v>-1</v>
      </c>
      <c r="AN289" s="38">
        <f t="shared" si="89"/>
        <v>-1</v>
      </c>
      <c r="AO289" s="38" t="str">
        <f t="shared" si="89"/>
        <v/>
      </c>
      <c r="AP289" s="38">
        <f t="shared" si="73"/>
        <v>-1</v>
      </c>
      <c r="AQ289" s="38">
        <f t="shared" si="73"/>
        <v>-1</v>
      </c>
      <c r="AR289" s="39" t="str">
        <f t="shared" si="73"/>
        <v/>
      </c>
      <c r="AS289" s="40">
        <f t="shared" si="73"/>
        <v>-1</v>
      </c>
      <c r="AT289" s="40">
        <f t="shared" si="73"/>
        <v>-1</v>
      </c>
      <c r="AU289" s="119">
        <f t="shared" si="80"/>
        <v>0</v>
      </c>
      <c r="AV289" s="120">
        <f t="shared" si="77"/>
        <v>57.889308510638301</v>
      </c>
      <c r="AW289" s="121">
        <f t="shared" si="78"/>
        <v>-57.889308510638301</v>
      </c>
      <c r="AX289" s="119">
        <f t="shared" si="79"/>
        <v>0</v>
      </c>
      <c r="AY289" s="120">
        <f t="shared" si="76"/>
        <v>124.875</v>
      </c>
      <c r="AZ289" s="121">
        <f t="shared" si="85"/>
        <v>-124.875</v>
      </c>
    </row>
    <row r="290" spans="1:52" hidden="1" outlineLevel="1" x14ac:dyDescent="0.2">
      <c r="A290" t="s">
        <v>46</v>
      </c>
      <c r="B290" t="s">
        <v>46</v>
      </c>
      <c r="C290" t="s">
        <v>114</v>
      </c>
      <c r="D290" t="s">
        <v>107</v>
      </c>
      <c r="E290" t="s">
        <v>110</v>
      </c>
      <c r="F290" s="4">
        <f t="shared" si="86"/>
        <v>46295</v>
      </c>
      <c r="G290" t="s">
        <v>38</v>
      </c>
      <c r="H290" s="28">
        <v>0</v>
      </c>
      <c r="I290" s="2">
        <v>0</v>
      </c>
      <c r="J290" s="2">
        <v>0</v>
      </c>
      <c r="K290" s="2">
        <v>0</v>
      </c>
      <c r="L290" s="2">
        <v>0</v>
      </c>
      <c r="M290" s="29">
        <v>0</v>
      </c>
      <c r="N290" s="31">
        <f t="shared" si="81"/>
        <v>0</v>
      </c>
      <c r="O290" s="30">
        <f t="shared" si="82"/>
        <v>0</v>
      </c>
      <c r="P290" t="s">
        <v>49</v>
      </c>
      <c r="Q290" t="s">
        <v>49</v>
      </c>
      <c r="R290" t="s">
        <v>114</v>
      </c>
      <c r="S290" t="s">
        <v>114</v>
      </c>
      <c r="T290" t="s">
        <v>110</v>
      </c>
      <c r="U290" s="4">
        <f t="shared" si="87"/>
        <v>45931</v>
      </c>
      <c r="V290" t="s">
        <v>38</v>
      </c>
      <c r="W290" s="28">
        <v>189</v>
      </c>
      <c r="X290" s="2">
        <v>4</v>
      </c>
      <c r="Y290" s="2">
        <v>0</v>
      </c>
      <c r="Z290" s="2">
        <v>10627.65</v>
      </c>
      <c r="AA290" s="2">
        <v>650.79999999999995</v>
      </c>
      <c r="AB290" s="29">
        <v>0</v>
      </c>
      <c r="AC290" s="31">
        <f t="shared" si="83"/>
        <v>193</v>
      </c>
      <c r="AD290" s="30">
        <f t="shared" si="84"/>
        <v>11278.449999999999</v>
      </c>
      <c r="AE290" s="2">
        <f t="shared" si="88"/>
        <v>-189</v>
      </c>
      <c r="AF290" s="2">
        <f t="shared" si="88"/>
        <v>-4</v>
      </c>
      <c r="AG290" s="2">
        <f t="shared" si="88"/>
        <v>0</v>
      </c>
      <c r="AH290" s="2">
        <f t="shared" si="72"/>
        <v>-10627.65</v>
      </c>
      <c r="AI290" s="2">
        <f t="shared" si="72"/>
        <v>-650.79999999999995</v>
      </c>
      <c r="AJ290" s="29">
        <f t="shared" si="72"/>
        <v>0</v>
      </c>
      <c r="AK290" s="31">
        <f t="shared" si="72"/>
        <v>-193</v>
      </c>
      <c r="AL290" s="31">
        <f t="shared" si="72"/>
        <v>-11278.449999999999</v>
      </c>
      <c r="AM290" s="38">
        <f t="shared" si="89"/>
        <v>-1</v>
      </c>
      <c r="AN290" s="38">
        <f t="shared" si="89"/>
        <v>-1</v>
      </c>
      <c r="AO290" s="38" t="str">
        <f t="shared" si="89"/>
        <v/>
      </c>
      <c r="AP290" s="38">
        <f t="shared" si="73"/>
        <v>-1</v>
      </c>
      <c r="AQ290" s="38">
        <f t="shared" si="73"/>
        <v>-1</v>
      </c>
      <c r="AR290" s="39" t="str">
        <f t="shared" si="73"/>
        <v/>
      </c>
      <c r="AS290" s="40">
        <f t="shared" si="73"/>
        <v>-1</v>
      </c>
      <c r="AT290" s="40">
        <f t="shared" si="73"/>
        <v>-1</v>
      </c>
      <c r="AU290" s="119">
        <f t="shared" si="80"/>
        <v>0</v>
      </c>
      <c r="AV290" s="120">
        <f t="shared" si="77"/>
        <v>56.230952380952381</v>
      </c>
      <c r="AW290" s="121">
        <f t="shared" si="78"/>
        <v>-56.230952380952381</v>
      </c>
      <c r="AX290" s="119">
        <f t="shared" si="79"/>
        <v>0</v>
      </c>
      <c r="AY290" s="120">
        <f t="shared" si="76"/>
        <v>162.69999999999999</v>
      </c>
      <c r="AZ290" s="121">
        <f t="shared" si="85"/>
        <v>-162.69999999999999</v>
      </c>
    </row>
    <row r="291" spans="1:52" hidden="1" outlineLevel="1" x14ac:dyDescent="0.2">
      <c r="A291" t="s">
        <v>46</v>
      </c>
      <c r="B291" t="s">
        <v>46</v>
      </c>
      <c r="C291" t="s">
        <v>114</v>
      </c>
      <c r="D291" t="s">
        <v>114</v>
      </c>
      <c r="E291" t="s">
        <v>110</v>
      </c>
      <c r="F291" s="4">
        <f t="shared" si="86"/>
        <v>46296</v>
      </c>
      <c r="G291" t="s">
        <v>39</v>
      </c>
      <c r="H291" s="28">
        <v>0</v>
      </c>
      <c r="I291" s="2">
        <v>0</v>
      </c>
      <c r="J291" s="2">
        <v>0</v>
      </c>
      <c r="K291" s="2">
        <v>0</v>
      </c>
      <c r="L291" s="2">
        <v>0</v>
      </c>
      <c r="M291" s="29">
        <v>0</v>
      </c>
      <c r="N291" s="31">
        <f t="shared" si="81"/>
        <v>0</v>
      </c>
      <c r="O291" s="30">
        <f t="shared" si="82"/>
        <v>0</v>
      </c>
      <c r="P291" t="s">
        <v>49</v>
      </c>
      <c r="Q291" t="s">
        <v>49</v>
      </c>
      <c r="R291" t="s">
        <v>114</v>
      </c>
      <c r="S291" t="s">
        <v>114</v>
      </c>
      <c r="T291" t="s">
        <v>110</v>
      </c>
      <c r="U291" s="4">
        <f t="shared" si="87"/>
        <v>45932</v>
      </c>
      <c r="V291" t="s">
        <v>39</v>
      </c>
      <c r="W291" s="28">
        <v>218</v>
      </c>
      <c r="X291" s="2">
        <v>4</v>
      </c>
      <c r="Y291" s="2">
        <v>1</v>
      </c>
      <c r="Z291" s="2">
        <v>12652.24</v>
      </c>
      <c r="AA291" s="2">
        <v>1114.29</v>
      </c>
      <c r="AB291" s="29">
        <v>67.959999999999994</v>
      </c>
      <c r="AC291" s="31">
        <f t="shared" si="83"/>
        <v>223</v>
      </c>
      <c r="AD291" s="30">
        <f t="shared" si="84"/>
        <v>13834.489999999998</v>
      </c>
      <c r="AE291" s="2">
        <f t="shared" si="88"/>
        <v>-218</v>
      </c>
      <c r="AF291" s="2">
        <f t="shared" si="88"/>
        <v>-4</v>
      </c>
      <c r="AG291" s="2">
        <f t="shared" si="88"/>
        <v>-1</v>
      </c>
      <c r="AH291" s="2">
        <f t="shared" si="88"/>
        <v>-12652.24</v>
      </c>
      <c r="AI291" s="2">
        <f t="shared" si="88"/>
        <v>-1114.29</v>
      </c>
      <c r="AJ291" s="29">
        <f t="shared" si="88"/>
        <v>-67.959999999999994</v>
      </c>
      <c r="AK291" s="31">
        <f t="shared" si="88"/>
        <v>-223</v>
      </c>
      <c r="AL291" s="31">
        <f t="shared" si="88"/>
        <v>-13834.489999999998</v>
      </c>
      <c r="AM291" s="38">
        <f t="shared" si="89"/>
        <v>-1</v>
      </c>
      <c r="AN291" s="38">
        <f t="shared" si="89"/>
        <v>-1</v>
      </c>
      <c r="AO291" s="38">
        <f t="shared" si="89"/>
        <v>-1</v>
      </c>
      <c r="AP291" s="38">
        <f t="shared" si="89"/>
        <v>-1</v>
      </c>
      <c r="AQ291" s="38">
        <f t="shared" si="89"/>
        <v>-1</v>
      </c>
      <c r="AR291" s="39">
        <f t="shared" si="89"/>
        <v>-1</v>
      </c>
      <c r="AS291" s="40">
        <f t="shared" si="89"/>
        <v>-1</v>
      </c>
      <c r="AT291" s="40">
        <f t="shared" si="89"/>
        <v>-1</v>
      </c>
      <c r="AU291" s="119">
        <f t="shared" si="80"/>
        <v>0</v>
      </c>
      <c r="AV291" s="120">
        <f t="shared" si="77"/>
        <v>58.037798165137616</v>
      </c>
      <c r="AW291" s="121">
        <f t="shared" si="78"/>
        <v>-58.037798165137616</v>
      </c>
      <c r="AX291" s="119">
        <f t="shared" si="79"/>
        <v>0</v>
      </c>
      <c r="AY291" s="120">
        <f t="shared" si="76"/>
        <v>236.45</v>
      </c>
      <c r="AZ291" s="121">
        <f t="shared" si="85"/>
        <v>-236.45</v>
      </c>
    </row>
    <row r="292" spans="1:52" hidden="1" outlineLevel="1" x14ac:dyDescent="0.2">
      <c r="A292" t="s">
        <v>46</v>
      </c>
      <c r="B292" t="s">
        <v>46</v>
      </c>
      <c r="C292" t="s">
        <v>114</v>
      </c>
      <c r="D292" t="s">
        <v>114</v>
      </c>
      <c r="E292" t="s">
        <v>110</v>
      </c>
      <c r="F292" s="4">
        <f t="shared" si="86"/>
        <v>46297</v>
      </c>
      <c r="G292" t="s">
        <v>40</v>
      </c>
      <c r="H292" s="28">
        <v>0</v>
      </c>
      <c r="I292" s="2">
        <v>0</v>
      </c>
      <c r="J292" s="2">
        <v>0</v>
      </c>
      <c r="K292" s="2">
        <v>0</v>
      </c>
      <c r="L292" s="2">
        <v>0</v>
      </c>
      <c r="M292" s="29">
        <v>0</v>
      </c>
      <c r="N292" s="31">
        <f t="shared" si="81"/>
        <v>0</v>
      </c>
      <c r="O292" s="30">
        <f t="shared" si="82"/>
        <v>0</v>
      </c>
      <c r="P292" t="s">
        <v>49</v>
      </c>
      <c r="Q292" t="s">
        <v>49</v>
      </c>
      <c r="R292" t="s">
        <v>114</v>
      </c>
      <c r="S292" t="s">
        <v>114</v>
      </c>
      <c r="T292" t="s">
        <v>110</v>
      </c>
      <c r="U292" s="4">
        <f t="shared" si="87"/>
        <v>45933</v>
      </c>
      <c r="V292" t="s">
        <v>40</v>
      </c>
      <c r="W292" s="28">
        <v>432</v>
      </c>
      <c r="X292" s="2">
        <v>1</v>
      </c>
      <c r="Y292" s="2">
        <v>1</v>
      </c>
      <c r="Z292" s="2">
        <v>22803.910000000003</v>
      </c>
      <c r="AA292" s="2">
        <v>317.73</v>
      </c>
      <c r="AB292" s="29">
        <v>1001.94</v>
      </c>
      <c r="AC292" s="31">
        <f t="shared" si="83"/>
        <v>434</v>
      </c>
      <c r="AD292" s="30">
        <f t="shared" si="84"/>
        <v>24123.58</v>
      </c>
      <c r="AE292" s="2">
        <f t="shared" si="88"/>
        <v>-432</v>
      </c>
      <c r="AF292" s="2">
        <f t="shared" si="88"/>
        <v>-1</v>
      </c>
      <c r="AG292" s="2">
        <f t="shared" si="88"/>
        <v>-1</v>
      </c>
      <c r="AH292" s="2">
        <f t="shared" si="88"/>
        <v>-22803.910000000003</v>
      </c>
      <c r="AI292" s="2">
        <f t="shared" si="88"/>
        <v>-317.73</v>
      </c>
      <c r="AJ292" s="29">
        <f t="shared" si="88"/>
        <v>-1001.94</v>
      </c>
      <c r="AK292" s="31">
        <f t="shared" si="88"/>
        <v>-434</v>
      </c>
      <c r="AL292" s="31">
        <f t="shared" si="88"/>
        <v>-24123.58</v>
      </c>
      <c r="AM292" s="38">
        <f t="shared" si="89"/>
        <v>-1</v>
      </c>
      <c r="AN292" s="38">
        <f t="shared" si="89"/>
        <v>-1</v>
      </c>
      <c r="AO292" s="38">
        <f t="shared" si="89"/>
        <v>-1</v>
      </c>
      <c r="AP292" s="38">
        <f t="shared" si="89"/>
        <v>-1</v>
      </c>
      <c r="AQ292" s="38">
        <f t="shared" si="89"/>
        <v>-1</v>
      </c>
      <c r="AR292" s="39">
        <f t="shared" si="89"/>
        <v>-1</v>
      </c>
      <c r="AS292" s="40">
        <f t="shared" si="89"/>
        <v>-1</v>
      </c>
      <c r="AT292" s="40">
        <f t="shared" si="89"/>
        <v>-1</v>
      </c>
      <c r="AU292" s="119">
        <f t="shared" si="80"/>
        <v>0</v>
      </c>
      <c r="AV292" s="120">
        <f t="shared" si="77"/>
        <v>52.786828703703712</v>
      </c>
      <c r="AW292" s="121">
        <f t="shared" si="78"/>
        <v>-52.786828703703712</v>
      </c>
      <c r="AX292" s="119">
        <f t="shared" si="79"/>
        <v>0</v>
      </c>
      <c r="AY292" s="120">
        <f t="shared" si="76"/>
        <v>659.83500000000004</v>
      </c>
      <c r="AZ292" s="121">
        <f t="shared" si="85"/>
        <v>-659.83500000000004</v>
      </c>
    </row>
    <row r="293" spans="1:52" ht="13.5" hidden="1" outlineLevel="1" thickBot="1" x14ac:dyDescent="0.25">
      <c r="A293" t="s">
        <v>46</v>
      </c>
      <c r="B293" t="s">
        <v>46</v>
      </c>
      <c r="C293" t="s">
        <v>114</v>
      </c>
      <c r="D293" t="s">
        <v>114</v>
      </c>
      <c r="E293" t="s">
        <v>110</v>
      </c>
      <c r="F293" s="59">
        <f t="shared" si="86"/>
        <v>46298</v>
      </c>
      <c r="G293" s="42" t="s">
        <v>41</v>
      </c>
      <c r="H293" s="43">
        <v>0</v>
      </c>
      <c r="I293" s="44">
        <v>0</v>
      </c>
      <c r="J293" s="44">
        <v>0</v>
      </c>
      <c r="K293" s="44">
        <v>0</v>
      </c>
      <c r="L293" s="44">
        <v>0</v>
      </c>
      <c r="M293" s="45">
        <v>0</v>
      </c>
      <c r="N293" s="47">
        <f t="shared" si="81"/>
        <v>0</v>
      </c>
      <c r="O293" s="46">
        <f t="shared" si="82"/>
        <v>0</v>
      </c>
      <c r="P293" t="s">
        <v>49</v>
      </c>
      <c r="Q293" t="s">
        <v>49</v>
      </c>
      <c r="R293" t="s">
        <v>114</v>
      </c>
      <c r="S293" t="s">
        <v>114</v>
      </c>
      <c r="T293" t="s">
        <v>110</v>
      </c>
      <c r="U293" s="59">
        <f t="shared" si="87"/>
        <v>45934</v>
      </c>
      <c r="V293" s="42" t="s">
        <v>41</v>
      </c>
      <c r="W293" s="43">
        <v>427</v>
      </c>
      <c r="X293" s="44">
        <v>1</v>
      </c>
      <c r="Y293" s="44">
        <v>0</v>
      </c>
      <c r="Z293" s="44">
        <v>21171.63</v>
      </c>
      <c r="AA293" s="44">
        <v>79.959999999999994</v>
      </c>
      <c r="AB293" s="45">
        <v>0</v>
      </c>
      <c r="AC293" s="47">
        <f t="shared" si="83"/>
        <v>428</v>
      </c>
      <c r="AD293" s="46">
        <f t="shared" si="84"/>
        <v>21251.59</v>
      </c>
      <c r="AE293" s="44">
        <f t="shared" si="88"/>
        <v>-427</v>
      </c>
      <c r="AF293" s="44">
        <f t="shared" si="88"/>
        <v>-1</v>
      </c>
      <c r="AG293" s="44">
        <f t="shared" si="88"/>
        <v>0</v>
      </c>
      <c r="AH293" s="44">
        <f t="shared" si="88"/>
        <v>-21171.63</v>
      </c>
      <c r="AI293" s="44">
        <f t="shared" si="88"/>
        <v>-79.959999999999994</v>
      </c>
      <c r="AJ293" s="45">
        <f t="shared" si="88"/>
        <v>0</v>
      </c>
      <c r="AK293" s="47">
        <f t="shared" si="88"/>
        <v>-428</v>
      </c>
      <c r="AL293" s="47">
        <f t="shared" si="88"/>
        <v>-21251.59</v>
      </c>
      <c r="AM293" s="56">
        <f t="shared" si="89"/>
        <v>-1</v>
      </c>
      <c r="AN293" s="56">
        <f t="shared" si="89"/>
        <v>-1</v>
      </c>
      <c r="AO293" s="56" t="str">
        <f t="shared" si="89"/>
        <v/>
      </c>
      <c r="AP293" s="56">
        <f t="shared" si="89"/>
        <v>-1</v>
      </c>
      <c r="AQ293" s="56">
        <f t="shared" si="89"/>
        <v>-1</v>
      </c>
      <c r="AR293" s="57" t="str">
        <f t="shared" si="89"/>
        <v/>
      </c>
      <c r="AS293" s="58">
        <f t="shared" si="89"/>
        <v>-1</v>
      </c>
      <c r="AT293" s="58">
        <f t="shared" si="89"/>
        <v>-1</v>
      </c>
      <c r="AU293" s="122">
        <f t="shared" si="80"/>
        <v>0</v>
      </c>
      <c r="AV293" s="123">
        <f t="shared" si="77"/>
        <v>49.582271662763468</v>
      </c>
      <c r="AW293" s="124">
        <f t="shared" si="78"/>
        <v>-49.582271662763468</v>
      </c>
      <c r="AX293" s="122">
        <f t="shared" si="79"/>
        <v>0</v>
      </c>
      <c r="AY293" s="123">
        <f t="shared" si="76"/>
        <v>79.959999999999994</v>
      </c>
      <c r="AZ293" s="124">
        <f t="shared" si="85"/>
        <v>-79.959999999999994</v>
      </c>
    </row>
    <row r="294" spans="1:52" hidden="1" outlineLevel="1" x14ac:dyDescent="0.2">
      <c r="A294" t="s">
        <v>46</v>
      </c>
      <c r="B294" t="s">
        <v>46</v>
      </c>
      <c r="C294" t="s">
        <v>114</v>
      </c>
      <c r="D294" t="s">
        <v>114</v>
      </c>
      <c r="E294" t="s">
        <v>111</v>
      </c>
      <c r="F294" s="4">
        <f t="shared" si="86"/>
        <v>46299</v>
      </c>
      <c r="G294" t="s">
        <v>35</v>
      </c>
      <c r="H294" s="28">
        <v>0</v>
      </c>
      <c r="I294" s="2">
        <v>0</v>
      </c>
      <c r="J294" s="2">
        <v>0</v>
      </c>
      <c r="K294" s="2">
        <v>0</v>
      </c>
      <c r="L294" s="2">
        <v>0</v>
      </c>
      <c r="M294" s="29">
        <v>0</v>
      </c>
      <c r="N294" s="31">
        <f t="shared" si="81"/>
        <v>0</v>
      </c>
      <c r="O294" s="30">
        <f t="shared" si="82"/>
        <v>0</v>
      </c>
      <c r="P294" t="s">
        <v>49</v>
      </c>
      <c r="Q294" t="s">
        <v>49</v>
      </c>
      <c r="R294" t="s">
        <v>114</v>
      </c>
      <c r="S294" t="s">
        <v>114</v>
      </c>
      <c r="T294" t="s">
        <v>111</v>
      </c>
      <c r="U294" s="4">
        <f t="shared" si="87"/>
        <v>45935</v>
      </c>
      <c r="V294" t="s">
        <v>35</v>
      </c>
      <c r="W294" s="28">
        <v>185</v>
      </c>
      <c r="X294" s="2">
        <v>2</v>
      </c>
      <c r="Y294" s="2">
        <v>0</v>
      </c>
      <c r="Z294" s="2">
        <v>9511.67</v>
      </c>
      <c r="AA294" s="2">
        <v>164.94</v>
      </c>
      <c r="AB294" s="29">
        <v>0</v>
      </c>
      <c r="AC294" s="31">
        <f t="shared" si="83"/>
        <v>187</v>
      </c>
      <c r="AD294" s="30">
        <f t="shared" si="84"/>
        <v>9676.61</v>
      </c>
      <c r="AE294" s="2">
        <f t="shared" si="88"/>
        <v>-185</v>
      </c>
      <c r="AF294" s="2">
        <f t="shared" si="88"/>
        <v>-2</v>
      </c>
      <c r="AG294" s="2">
        <f t="shared" si="88"/>
        <v>0</v>
      </c>
      <c r="AH294" s="2">
        <f t="shared" si="88"/>
        <v>-9511.67</v>
      </c>
      <c r="AI294" s="2">
        <f t="shared" si="88"/>
        <v>-164.94</v>
      </c>
      <c r="AJ294" s="29">
        <f t="shared" si="88"/>
        <v>0</v>
      </c>
      <c r="AK294" s="31">
        <f t="shared" si="88"/>
        <v>-187</v>
      </c>
      <c r="AL294" s="31">
        <f t="shared" si="88"/>
        <v>-9676.61</v>
      </c>
      <c r="AM294" s="38">
        <f t="shared" si="89"/>
        <v>-1</v>
      </c>
      <c r="AN294" s="38">
        <f t="shared" si="89"/>
        <v>-1</v>
      </c>
      <c r="AO294" s="38" t="str">
        <f t="shared" si="89"/>
        <v/>
      </c>
      <c r="AP294" s="38">
        <f t="shared" si="89"/>
        <v>-1</v>
      </c>
      <c r="AQ294" s="38">
        <f t="shared" si="89"/>
        <v>-1</v>
      </c>
      <c r="AR294" s="39" t="str">
        <f t="shared" si="89"/>
        <v/>
      </c>
      <c r="AS294" s="40">
        <f t="shared" si="89"/>
        <v>-1</v>
      </c>
      <c r="AT294" s="40">
        <f t="shared" si="89"/>
        <v>-1</v>
      </c>
      <c r="AU294" s="119">
        <f t="shared" si="80"/>
        <v>0</v>
      </c>
      <c r="AV294" s="120">
        <f t="shared" si="77"/>
        <v>51.414432432432434</v>
      </c>
      <c r="AW294" s="121">
        <f t="shared" si="78"/>
        <v>-51.414432432432434</v>
      </c>
      <c r="AX294" s="119">
        <f t="shared" si="79"/>
        <v>0</v>
      </c>
      <c r="AY294" s="120">
        <f t="shared" si="76"/>
        <v>82.47</v>
      </c>
      <c r="AZ294" s="121">
        <f t="shared" si="85"/>
        <v>-82.47</v>
      </c>
    </row>
    <row r="295" spans="1:52" hidden="1" outlineLevel="1" x14ac:dyDescent="0.2">
      <c r="A295" t="s">
        <v>46</v>
      </c>
      <c r="B295" t="s">
        <v>46</v>
      </c>
      <c r="C295" t="s">
        <v>114</v>
      </c>
      <c r="D295" t="s">
        <v>114</v>
      </c>
      <c r="E295" t="s">
        <v>111</v>
      </c>
      <c r="F295" s="4">
        <f t="shared" si="86"/>
        <v>46300</v>
      </c>
      <c r="G295" t="s">
        <v>36</v>
      </c>
      <c r="H295" s="28">
        <v>0</v>
      </c>
      <c r="I295" s="2">
        <v>0</v>
      </c>
      <c r="J295" s="2">
        <v>0</v>
      </c>
      <c r="K295" s="2">
        <v>0</v>
      </c>
      <c r="L295" s="2">
        <v>0</v>
      </c>
      <c r="M295" s="29">
        <v>0</v>
      </c>
      <c r="N295" s="31">
        <f t="shared" si="81"/>
        <v>0</v>
      </c>
      <c r="O295" s="30">
        <f t="shared" si="82"/>
        <v>0</v>
      </c>
      <c r="P295" t="s">
        <v>49</v>
      </c>
      <c r="Q295" t="s">
        <v>49</v>
      </c>
      <c r="R295" t="s">
        <v>114</v>
      </c>
      <c r="S295" t="s">
        <v>114</v>
      </c>
      <c r="T295" t="s">
        <v>111</v>
      </c>
      <c r="U295" s="4">
        <f t="shared" si="87"/>
        <v>45936</v>
      </c>
      <c r="V295" t="s">
        <v>36</v>
      </c>
      <c r="W295" s="28">
        <v>177</v>
      </c>
      <c r="X295" s="2">
        <v>1</v>
      </c>
      <c r="Y295" s="2">
        <v>0</v>
      </c>
      <c r="Z295" s="2">
        <v>11727.08</v>
      </c>
      <c r="AA295" s="2">
        <v>-120.42</v>
      </c>
      <c r="AB295" s="29">
        <v>0</v>
      </c>
      <c r="AC295" s="31">
        <f t="shared" si="83"/>
        <v>178</v>
      </c>
      <c r="AD295" s="30">
        <f t="shared" si="84"/>
        <v>11606.66</v>
      </c>
      <c r="AE295" s="2">
        <f t="shared" si="88"/>
        <v>-177</v>
      </c>
      <c r="AF295" s="2">
        <f t="shared" si="88"/>
        <v>-1</v>
      </c>
      <c r="AG295" s="2">
        <f t="shared" si="88"/>
        <v>0</v>
      </c>
      <c r="AH295" s="2">
        <f t="shared" si="88"/>
        <v>-11727.08</v>
      </c>
      <c r="AI295" s="2">
        <f t="shared" si="88"/>
        <v>120.42</v>
      </c>
      <c r="AJ295" s="29">
        <f t="shared" si="88"/>
        <v>0</v>
      </c>
      <c r="AK295" s="31">
        <f t="shared" si="88"/>
        <v>-178</v>
      </c>
      <c r="AL295" s="31">
        <f t="shared" si="88"/>
        <v>-11606.66</v>
      </c>
      <c r="AM295" s="38">
        <f t="shared" si="89"/>
        <v>-1</v>
      </c>
      <c r="AN295" s="38">
        <f t="shared" si="89"/>
        <v>-1</v>
      </c>
      <c r="AO295" s="38" t="str">
        <f t="shared" si="89"/>
        <v/>
      </c>
      <c r="AP295" s="38">
        <f t="shared" si="89"/>
        <v>-1</v>
      </c>
      <c r="AQ295" s="38">
        <f t="shared" si="89"/>
        <v>-1</v>
      </c>
      <c r="AR295" s="39" t="str">
        <f t="shared" si="89"/>
        <v/>
      </c>
      <c r="AS295" s="40">
        <f t="shared" si="89"/>
        <v>-1</v>
      </c>
      <c r="AT295" s="40">
        <f t="shared" si="89"/>
        <v>-1</v>
      </c>
      <c r="AU295" s="119">
        <f t="shared" si="80"/>
        <v>0</v>
      </c>
      <c r="AV295" s="120">
        <f t="shared" si="77"/>
        <v>66.254689265536726</v>
      </c>
      <c r="AW295" s="121">
        <f t="shared" si="78"/>
        <v>-66.254689265536726</v>
      </c>
      <c r="AX295" s="119">
        <f t="shared" si="79"/>
        <v>0</v>
      </c>
      <c r="AY295" s="120">
        <f t="shared" si="76"/>
        <v>-120.42</v>
      </c>
      <c r="AZ295" s="121">
        <f t="shared" si="85"/>
        <v>120.42</v>
      </c>
    </row>
    <row r="296" spans="1:52" hidden="1" outlineLevel="1" x14ac:dyDescent="0.2">
      <c r="A296" t="s">
        <v>46</v>
      </c>
      <c r="B296" t="s">
        <v>46</v>
      </c>
      <c r="C296" t="s">
        <v>114</v>
      </c>
      <c r="D296" t="s">
        <v>114</v>
      </c>
      <c r="E296" t="s">
        <v>111</v>
      </c>
      <c r="F296" s="4">
        <f t="shared" si="86"/>
        <v>46301</v>
      </c>
      <c r="G296" t="s">
        <v>37</v>
      </c>
      <c r="H296" s="28">
        <v>0</v>
      </c>
      <c r="I296" s="2">
        <v>0</v>
      </c>
      <c r="J296" s="2">
        <v>0</v>
      </c>
      <c r="K296" s="2">
        <v>0</v>
      </c>
      <c r="L296" s="2">
        <v>0</v>
      </c>
      <c r="M296" s="29">
        <v>0</v>
      </c>
      <c r="N296" s="31">
        <f t="shared" si="81"/>
        <v>0</v>
      </c>
      <c r="O296" s="30">
        <f t="shared" si="82"/>
        <v>0</v>
      </c>
      <c r="P296" t="s">
        <v>49</v>
      </c>
      <c r="Q296" t="s">
        <v>49</v>
      </c>
      <c r="R296" t="s">
        <v>114</v>
      </c>
      <c r="S296" t="s">
        <v>114</v>
      </c>
      <c r="T296" t="s">
        <v>111</v>
      </c>
      <c r="U296" s="4">
        <f t="shared" si="87"/>
        <v>45937</v>
      </c>
      <c r="V296" t="s">
        <v>37</v>
      </c>
      <c r="W296" s="28">
        <v>175</v>
      </c>
      <c r="X296" s="2">
        <v>3</v>
      </c>
      <c r="Y296" s="2">
        <v>0</v>
      </c>
      <c r="Z296" s="2">
        <v>9672.66</v>
      </c>
      <c r="AA296" s="2">
        <v>619.66999999999996</v>
      </c>
      <c r="AB296" s="29">
        <v>0</v>
      </c>
      <c r="AC296" s="31">
        <f t="shared" si="83"/>
        <v>178</v>
      </c>
      <c r="AD296" s="30">
        <f t="shared" si="84"/>
        <v>10292.33</v>
      </c>
      <c r="AE296" s="2">
        <f t="shared" si="88"/>
        <v>-175</v>
      </c>
      <c r="AF296" s="2">
        <f t="shared" si="88"/>
        <v>-3</v>
      </c>
      <c r="AG296" s="2">
        <f t="shared" si="88"/>
        <v>0</v>
      </c>
      <c r="AH296" s="2">
        <f t="shared" si="88"/>
        <v>-9672.66</v>
      </c>
      <c r="AI296" s="2">
        <f t="shared" si="88"/>
        <v>-619.66999999999996</v>
      </c>
      <c r="AJ296" s="29">
        <f t="shared" si="88"/>
        <v>0</v>
      </c>
      <c r="AK296" s="31">
        <f t="shared" si="88"/>
        <v>-178</v>
      </c>
      <c r="AL296" s="31">
        <f t="shared" si="88"/>
        <v>-10292.33</v>
      </c>
      <c r="AM296" s="38">
        <f t="shared" si="89"/>
        <v>-1</v>
      </c>
      <c r="AN296" s="38">
        <f t="shared" si="89"/>
        <v>-1</v>
      </c>
      <c r="AO296" s="38" t="str">
        <f t="shared" si="89"/>
        <v/>
      </c>
      <c r="AP296" s="38">
        <f t="shared" si="89"/>
        <v>-1</v>
      </c>
      <c r="AQ296" s="38">
        <f t="shared" si="89"/>
        <v>-1</v>
      </c>
      <c r="AR296" s="39" t="str">
        <f t="shared" si="89"/>
        <v/>
      </c>
      <c r="AS296" s="40">
        <f t="shared" si="89"/>
        <v>-1</v>
      </c>
      <c r="AT296" s="40">
        <f t="shared" si="89"/>
        <v>-1</v>
      </c>
      <c r="AU296" s="119">
        <f t="shared" si="80"/>
        <v>0</v>
      </c>
      <c r="AV296" s="120">
        <f t="shared" si="77"/>
        <v>55.272342857142853</v>
      </c>
      <c r="AW296" s="121">
        <f t="shared" si="78"/>
        <v>-55.272342857142853</v>
      </c>
      <c r="AX296" s="119">
        <f t="shared" si="79"/>
        <v>0</v>
      </c>
      <c r="AY296" s="120">
        <f t="shared" si="76"/>
        <v>206.55666666666664</v>
      </c>
      <c r="AZ296" s="121">
        <f t="shared" si="85"/>
        <v>-206.55666666666664</v>
      </c>
    </row>
    <row r="297" spans="1:52" hidden="1" outlineLevel="1" x14ac:dyDescent="0.2">
      <c r="A297" t="s">
        <v>46</v>
      </c>
      <c r="B297" t="s">
        <v>46</v>
      </c>
      <c r="C297" t="s">
        <v>114</v>
      </c>
      <c r="D297" t="s">
        <v>114</v>
      </c>
      <c r="E297" t="s">
        <v>111</v>
      </c>
      <c r="F297" s="4">
        <f t="shared" si="86"/>
        <v>46302</v>
      </c>
      <c r="G297" t="s">
        <v>38</v>
      </c>
      <c r="H297" s="28">
        <v>0</v>
      </c>
      <c r="I297" s="2">
        <v>0</v>
      </c>
      <c r="J297" s="2">
        <v>0</v>
      </c>
      <c r="K297" s="2">
        <v>0</v>
      </c>
      <c r="L297" s="2">
        <v>0</v>
      </c>
      <c r="M297" s="29">
        <v>0</v>
      </c>
      <c r="N297" s="31">
        <f t="shared" si="81"/>
        <v>0</v>
      </c>
      <c r="O297" s="30">
        <f t="shared" si="82"/>
        <v>0</v>
      </c>
      <c r="P297" t="s">
        <v>49</v>
      </c>
      <c r="Q297" t="s">
        <v>49</v>
      </c>
      <c r="R297" t="s">
        <v>114</v>
      </c>
      <c r="S297" t="s">
        <v>114</v>
      </c>
      <c r="T297" t="s">
        <v>111</v>
      </c>
      <c r="U297" s="4">
        <f t="shared" si="87"/>
        <v>45938</v>
      </c>
      <c r="V297" t="s">
        <v>38</v>
      </c>
      <c r="W297" s="28">
        <v>209</v>
      </c>
      <c r="X297" s="2">
        <v>1</v>
      </c>
      <c r="Y297" s="2">
        <v>0</v>
      </c>
      <c r="Z297" s="2">
        <v>12177.44</v>
      </c>
      <c r="AA297" s="2">
        <v>73.959999999999994</v>
      </c>
      <c r="AB297" s="29">
        <v>0</v>
      </c>
      <c r="AC297" s="31">
        <f t="shared" si="83"/>
        <v>210</v>
      </c>
      <c r="AD297" s="30">
        <f t="shared" si="84"/>
        <v>12251.4</v>
      </c>
      <c r="AE297" s="2">
        <f t="shared" si="88"/>
        <v>-209</v>
      </c>
      <c r="AF297" s="2">
        <f t="shared" si="88"/>
        <v>-1</v>
      </c>
      <c r="AG297" s="2">
        <f t="shared" si="88"/>
        <v>0</v>
      </c>
      <c r="AH297" s="2">
        <f t="shared" si="88"/>
        <v>-12177.44</v>
      </c>
      <c r="AI297" s="2">
        <f t="shared" si="88"/>
        <v>-73.959999999999994</v>
      </c>
      <c r="AJ297" s="29">
        <f t="shared" si="88"/>
        <v>0</v>
      </c>
      <c r="AK297" s="31">
        <f t="shared" si="88"/>
        <v>-210</v>
      </c>
      <c r="AL297" s="31">
        <f t="shared" si="88"/>
        <v>-12251.4</v>
      </c>
      <c r="AM297" s="38">
        <f t="shared" si="89"/>
        <v>-1</v>
      </c>
      <c r="AN297" s="38">
        <f t="shared" si="89"/>
        <v>-1</v>
      </c>
      <c r="AO297" s="38" t="str">
        <f t="shared" si="89"/>
        <v/>
      </c>
      <c r="AP297" s="38">
        <f t="shared" si="89"/>
        <v>-1</v>
      </c>
      <c r="AQ297" s="38">
        <f t="shared" si="89"/>
        <v>-1</v>
      </c>
      <c r="AR297" s="39" t="str">
        <f t="shared" si="89"/>
        <v/>
      </c>
      <c r="AS297" s="40">
        <f t="shared" si="89"/>
        <v>-1</v>
      </c>
      <c r="AT297" s="40">
        <f t="shared" si="89"/>
        <v>-1</v>
      </c>
      <c r="AU297" s="119">
        <f t="shared" si="80"/>
        <v>0</v>
      </c>
      <c r="AV297" s="120">
        <f t="shared" si="77"/>
        <v>58.265263157894736</v>
      </c>
      <c r="AW297" s="121">
        <f t="shared" si="78"/>
        <v>-58.265263157894736</v>
      </c>
      <c r="AX297" s="119">
        <f t="shared" si="79"/>
        <v>0</v>
      </c>
      <c r="AY297" s="120">
        <f t="shared" si="76"/>
        <v>73.959999999999994</v>
      </c>
      <c r="AZ297" s="121">
        <f t="shared" si="85"/>
        <v>-73.959999999999994</v>
      </c>
    </row>
    <row r="298" spans="1:52" hidden="1" outlineLevel="1" x14ac:dyDescent="0.2">
      <c r="A298" t="s">
        <v>46</v>
      </c>
      <c r="B298" t="s">
        <v>46</v>
      </c>
      <c r="C298" t="s">
        <v>114</v>
      </c>
      <c r="D298" t="s">
        <v>114</v>
      </c>
      <c r="E298" t="s">
        <v>111</v>
      </c>
      <c r="F298" s="4">
        <f t="shared" si="86"/>
        <v>46303</v>
      </c>
      <c r="G298" t="s">
        <v>39</v>
      </c>
      <c r="H298" s="28">
        <v>0</v>
      </c>
      <c r="I298" s="2">
        <v>0</v>
      </c>
      <c r="J298" s="2">
        <v>0</v>
      </c>
      <c r="K298" s="2">
        <v>0</v>
      </c>
      <c r="L298" s="2">
        <v>0</v>
      </c>
      <c r="M298" s="29">
        <v>0</v>
      </c>
      <c r="N298" s="31">
        <f t="shared" si="81"/>
        <v>0</v>
      </c>
      <c r="O298" s="30">
        <f t="shared" si="82"/>
        <v>0</v>
      </c>
      <c r="P298" t="s">
        <v>49</v>
      </c>
      <c r="Q298" t="s">
        <v>49</v>
      </c>
      <c r="R298" t="s">
        <v>114</v>
      </c>
      <c r="S298" t="s">
        <v>114</v>
      </c>
      <c r="T298" t="s">
        <v>111</v>
      </c>
      <c r="U298" s="4">
        <f t="shared" si="87"/>
        <v>45939</v>
      </c>
      <c r="V298" t="s">
        <v>39</v>
      </c>
      <c r="W298" s="28">
        <v>240</v>
      </c>
      <c r="X298" s="2">
        <v>6</v>
      </c>
      <c r="Y298" s="2">
        <v>0</v>
      </c>
      <c r="Z298" s="2">
        <v>13280.42</v>
      </c>
      <c r="AA298" s="2">
        <v>1317.29</v>
      </c>
      <c r="AB298" s="29">
        <v>0</v>
      </c>
      <c r="AC298" s="31">
        <f t="shared" si="83"/>
        <v>246</v>
      </c>
      <c r="AD298" s="30">
        <f t="shared" si="84"/>
        <v>14597.71</v>
      </c>
      <c r="AE298" s="2">
        <f t="shared" si="88"/>
        <v>-240</v>
      </c>
      <c r="AF298" s="2">
        <f t="shared" si="88"/>
        <v>-6</v>
      </c>
      <c r="AG298" s="2">
        <f t="shared" si="88"/>
        <v>0</v>
      </c>
      <c r="AH298" s="2">
        <f t="shared" si="88"/>
        <v>-13280.42</v>
      </c>
      <c r="AI298" s="2">
        <f t="shared" si="88"/>
        <v>-1317.29</v>
      </c>
      <c r="AJ298" s="29">
        <f t="shared" si="88"/>
        <v>0</v>
      </c>
      <c r="AK298" s="31">
        <f t="shared" si="88"/>
        <v>-246</v>
      </c>
      <c r="AL298" s="31">
        <f t="shared" si="88"/>
        <v>-14597.71</v>
      </c>
      <c r="AM298" s="38">
        <f t="shared" si="89"/>
        <v>-1</v>
      </c>
      <c r="AN298" s="38">
        <f t="shared" si="89"/>
        <v>-1</v>
      </c>
      <c r="AO298" s="38" t="str">
        <f t="shared" si="89"/>
        <v/>
      </c>
      <c r="AP298" s="38">
        <f t="shared" si="89"/>
        <v>-1</v>
      </c>
      <c r="AQ298" s="38">
        <f t="shared" si="89"/>
        <v>-1</v>
      </c>
      <c r="AR298" s="39" t="str">
        <f t="shared" si="89"/>
        <v/>
      </c>
      <c r="AS298" s="40">
        <f t="shared" si="89"/>
        <v>-1</v>
      </c>
      <c r="AT298" s="40">
        <f t="shared" si="89"/>
        <v>-1</v>
      </c>
      <c r="AU298" s="119">
        <f t="shared" si="80"/>
        <v>0</v>
      </c>
      <c r="AV298" s="120">
        <f t="shared" si="77"/>
        <v>55.335083333333337</v>
      </c>
      <c r="AW298" s="121">
        <f t="shared" si="78"/>
        <v>-55.335083333333337</v>
      </c>
      <c r="AX298" s="119">
        <f t="shared" si="79"/>
        <v>0</v>
      </c>
      <c r="AY298" s="120">
        <f t="shared" si="76"/>
        <v>219.54833333333332</v>
      </c>
      <c r="AZ298" s="121">
        <f t="shared" si="85"/>
        <v>-219.54833333333332</v>
      </c>
    </row>
    <row r="299" spans="1:52" hidden="1" outlineLevel="1" x14ac:dyDescent="0.2">
      <c r="A299" t="s">
        <v>46</v>
      </c>
      <c r="B299" t="s">
        <v>46</v>
      </c>
      <c r="C299" t="s">
        <v>114</v>
      </c>
      <c r="D299" t="s">
        <v>114</v>
      </c>
      <c r="E299" t="s">
        <v>111</v>
      </c>
      <c r="F299" s="4">
        <f t="shared" si="86"/>
        <v>46304</v>
      </c>
      <c r="G299" t="s">
        <v>40</v>
      </c>
      <c r="H299" s="28">
        <v>0</v>
      </c>
      <c r="I299" s="2">
        <v>0</v>
      </c>
      <c r="J299" s="2">
        <v>0</v>
      </c>
      <c r="K299" s="2">
        <v>0</v>
      </c>
      <c r="L299" s="2">
        <v>0</v>
      </c>
      <c r="M299" s="29">
        <v>0</v>
      </c>
      <c r="N299" s="31">
        <f t="shared" si="81"/>
        <v>0</v>
      </c>
      <c r="O299" s="30">
        <f t="shared" si="82"/>
        <v>0</v>
      </c>
      <c r="P299" t="s">
        <v>49</v>
      </c>
      <c r="Q299" t="s">
        <v>49</v>
      </c>
      <c r="R299" t="s">
        <v>114</v>
      </c>
      <c r="S299" t="s">
        <v>114</v>
      </c>
      <c r="T299" t="s">
        <v>111</v>
      </c>
      <c r="U299" s="4">
        <f t="shared" si="87"/>
        <v>45940</v>
      </c>
      <c r="V299" t="s">
        <v>40</v>
      </c>
      <c r="W299" s="28">
        <v>387</v>
      </c>
      <c r="X299" s="2">
        <v>1</v>
      </c>
      <c r="Y299" s="2">
        <v>1</v>
      </c>
      <c r="Z299" s="2">
        <v>20776.59</v>
      </c>
      <c r="AA299" s="2">
        <v>379.86</v>
      </c>
      <c r="AB299" s="29">
        <v>990.81</v>
      </c>
      <c r="AC299" s="31">
        <f t="shared" si="83"/>
        <v>389</v>
      </c>
      <c r="AD299" s="30">
        <f t="shared" si="84"/>
        <v>22147.260000000002</v>
      </c>
      <c r="AE299" s="2">
        <f t="shared" si="88"/>
        <v>-387</v>
      </c>
      <c r="AF299" s="2">
        <f t="shared" si="88"/>
        <v>-1</v>
      </c>
      <c r="AG299" s="2">
        <f t="shared" si="88"/>
        <v>-1</v>
      </c>
      <c r="AH299" s="2">
        <f t="shared" si="88"/>
        <v>-20776.59</v>
      </c>
      <c r="AI299" s="2">
        <f t="shared" si="88"/>
        <v>-379.86</v>
      </c>
      <c r="AJ299" s="29">
        <f t="shared" si="88"/>
        <v>-990.81</v>
      </c>
      <c r="AK299" s="31">
        <f t="shared" si="88"/>
        <v>-389</v>
      </c>
      <c r="AL299" s="31">
        <f t="shared" si="88"/>
        <v>-22147.260000000002</v>
      </c>
      <c r="AM299" s="38">
        <f t="shared" si="89"/>
        <v>-1</v>
      </c>
      <c r="AN299" s="38">
        <f t="shared" si="89"/>
        <v>-1</v>
      </c>
      <c r="AO299" s="38">
        <f t="shared" si="89"/>
        <v>-1</v>
      </c>
      <c r="AP299" s="38">
        <f t="shared" si="89"/>
        <v>-1</v>
      </c>
      <c r="AQ299" s="38">
        <f t="shared" si="89"/>
        <v>-1</v>
      </c>
      <c r="AR299" s="39">
        <f t="shared" si="89"/>
        <v>-1</v>
      </c>
      <c r="AS299" s="40">
        <f t="shared" si="89"/>
        <v>-1</v>
      </c>
      <c r="AT299" s="40">
        <f t="shared" si="89"/>
        <v>-1</v>
      </c>
      <c r="AU299" s="119">
        <f t="shared" si="80"/>
        <v>0</v>
      </c>
      <c r="AV299" s="120">
        <f t="shared" si="77"/>
        <v>53.686279069767444</v>
      </c>
      <c r="AW299" s="121">
        <f t="shared" si="78"/>
        <v>-53.686279069767444</v>
      </c>
      <c r="AX299" s="119">
        <f t="shared" si="79"/>
        <v>0</v>
      </c>
      <c r="AY299" s="120">
        <f t="shared" si="76"/>
        <v>685.33500000000004</v>
      </c>
      <c r="AZ299" s="121">
        <f t="shared" si="85"/>
        <v>-685.33500000000004</v>
      </c>
    </row>
    <row r="300" spans="1:52" ht="13.5" hidden="1" outlineLevel="1" thickBot="1" x14ac:dyDescent="0.25">
      <c r="A300" t="s">
        <v>46</v>
      </c>
      <c r="B300" t="s">
        <v>46</v>
      </c>
      <c r="C300" t="s">
        <v>114</v>
      </c>
      <c r="D300" t="s">
        <v>114</v>
      </c>
      <c r="E300" t="s">
        <v>111</v>
      </c>
      <c r="F300" s="59">
        <f t="shared" si="86"/>
        <v>46305</v>
      </c>
      <c r="G300" s="42" t="s">
        <v>41</v>
      </c>
      <c r="H300" s="43">
        <v>0</v>
      </c>
      <c r="I300" s="44">
        <v>0</v>
      </c>
      <c r="J300" s="44">
        <v>0</v>
      </c>
      <c r="K300" s="44">
        <v>0</v>
      </c>
      <c r="L300" s="44">
        <v>0</v>
      </c>
      <c r="M300" s="45">
        <v>0</v>
      </c>
      <c r="N300" s="47">
        <f t="shared" si="81"/>
        <v>0</v>
      </c>
      <c r="O300" s="46">
        <f t="shared" si="82"/>
        <v>0</v>
      </c>
      <c r="P300" t="s">
        <v>49</v>
      </c>
      <c r="Q300" t="s">
        <v>49</v>
      </c>
      <c r="R300" t="s">
        <v>114</v>
      </c>
      <c r="S300" t="s">
        <v>114</v>
      </c>
      <c r="T300" t="s">
        <v>111</v>
      </c>
      <c r="U300" s="59">
        <f t="shared" si="87"/>
        <v>45941</v>
      </c>
      <c r="V300" s="42" t="s">
        <v>41</v>
      </c>
      <c r="W300" s="43">
        <v>450</v>
      </c>
      <c r="X300" s="44">
        <v>1</v>
      </c>
      <c r="Y300" s="44">
        <v>0</v>
      </c>
      <c r="Z300" s="44">
        <v>24068.61</v>
      </c>
      <c r="AA300" s="44">
        <v>468.17</v>
      </c>
      <c r="AB300" s="45">
        <v>0</v>
      </c>
      <c r="AC300" s="47">
        <f t="shared" si="83"/>
        <v>451</v>
      </c>
      <c r="AD300" s="46">
        <f t="shared" si="84"/>
        <v>24536.78</v>
      </c>
      <c r="AE300" s="44">
        <f t="shared" si="88"/>
        <v>-450</v>
      </c>
      <c r="AF300" s="44">
        <f t="shared" si="88"/>
        <v>-1</v>
      </c>
      <c r="AG300" s="44">
        <f t="shared" si="88"/>
        <v>0</v>
      </c>
      <c r="AH300" s="44">
        <f t="shared" si="88"/>
        <v>-24068.61</v>
      </c>
      <c r="AI300" s="44">
        <f t="shared" si="88"/>
        <v>-468.17</v>
      </c>
      <c r="AJ300" s="45">
        <f t="shared" si="88"/>
        <v>0</v>
      </c>
      <c r="AK300" s="47">
        <f t="shared" si="88"/>
        <v>-451</v>
      </c>
      <c r="AL300" s="47">
        <f t="shared" si="88"/>
        <v>-24536.78</v>
      </c>
      <c r="AM300" s="56">
        <f t="shared" si="89"/>
        <v>-1</v>
      </c>
      <c r="AN300" s="56">
        <f t="shared" si="89"/>
        <v>-1</v>
      </c>
      <c r="AO300" s="56" t="str">
        <f t="shared" si="89"/>
        <v/>
      </c>
      <c r="AP300" s="56">
        <f t="shared" si="89"/>
        <v>-1</v>
      </c>
      <c r="AQ300" s="56">
        <f t="shared" si="89"/>
        <v>-1</v>
      </c>
      <c r="AR300" s="57" t="str">
        <f t="shared" si="89"/>
        <v/>
      </c>
      <c r="AS300" s="58">
        <f t="shared" si="89"/>
        <v>-1</v>
      </c>
      <c r="AT300" s="58">
        <f t="shared" si="89"/>
        <v>-1</v>
      </c>
      <c r="AU300" s="122">
        <f t="shared" si="80"/>
        <v>0</v>
      </c>
      <c r="AV300" s="123">
        <f t="shared" si="77"/>
        <v>53.485800000000005</v>
      </c>
      <c r="AW300" s="124">
        <f t="shared" si="78"/>
        <v>-53.485800000000005</v>
      </c>
      <c r="AX300" s="122">
        <f t="shared" si="79"/>
        <v>0</v>
      </c>
      <c r="AY300" s="123">
        <f t="shared" si="76"/>
        <v>468.17</v>
      </c>
      <c r="AZ300" s="124">
        <f t="shared" si="85"/>
        <v>-468.17</v>
      </c>
    </row>
    <row r="301" spans="1:52" hidden="1" outlineLevel="1" x14ac:dyDescent="0.2">
      <c r="A301" t="s">
        <v>46</v>
      </c>
      <c r="B301" t="s">
        <v>46</v>
      </c>
      <c r="C301" t="s">
        <v>114</v>
      </c>
      <c r="D301" t="s">
        <v>114</v>
      </c>
      <c r="E301" t="s">
        <v>112</v>
      </c>
      <c r="F301" s="4">
        <f t="shared" si="86"/>
        <v>46306</v>
      </c>
      <c r="G301" t="s">
        <v>35</v>
      </c>
      <c r="H301" s="28">
        <v>0</v>
      </c>
      <c r="I301" s="2">
        <v>0</v>
      </c>
      <c r="J301" s="2">
        <v>0</v>
      </c>
      <c r="K301" s="2">
        <v>0</v>
      </c>
      <c r="L301" s="2">
        <v>0</v>
      </c>
      <c r="M301" s="29">
        <v>0</v>
      </c>
      <c r="N301" s="31">
        <f t="shared" si="81"/>
        <v>0</v>
      </c>
      <c r="O301" s="30">
        <f t="shared" si="82"/>
        <v>0</v>
      </c>
      <c r="P301" t="s">
        <v>49</v>
      </c>
      <c r="Q301" t="s">
        <v>49</v>
      </c>
      <c r="R301" t="s">
        <v>114</v>
      </c>
      <c r="S301" t="s">
        <v>114</v>
      </c>
      <c r="T301" t="s">
        <v>112</v>
      </c>
      <c r="U301" s="4">
        <f t="shared" si="87"/>
        <v>45942</v>
      </c>
      <c r="V301" t="s">
        <v>35</v>
      </c>
      <c r="W301" s="28">
        <v>191</v>
      </c>
      <c r="X301" s="2">
        <v>2</v>
      </c>
      <c r="Y301" s="2">
        <v>0</v>
      </c>
      <c r="Z301" s="2">
        <v>8482.68</v>
      </c>
      <c r="AA301" s="2">
        <v>237.92000000000002</v>
      </c>
      <c r="AB301" s="29">
        <v>0</v>
      </c>
      <c r="AC301" s="31">
        <f t="shared" si="83"/>
        <v>193</v>
      </c>
      <c r="AD301" s="30">
        <f t="shared" si="84"/>
        <v>8720.6</v>
      </c>
      <c r="AE301" s="2">
        <f t="shared" si="88"/>
        <v>-191</v>
      </c>
      <c r="AF301" s="2">
        <f t="shared" si="88"/>
        <v>-2</v>
      </c>
      <c r="AG301" s="2">
        <f t="shared" si="88"/>
        <v>0</v>
      </c>
      <c r="AH301" s="2">
        <f t="shared" si="88"/>
        <v>-8482.68</v>
      </c>
      <c r="AI301" s="2">
        <f t="shared" si="88"/>
        <v>-237.92000000000002</v>
      </c>
      <c r="AJ301" s="29">
        <f t="shared" si="88"/>
        <v>0</v>
      </c>
      <c r="AK301" s="31">
        <f t="shared" si="88"/>
        <v>-193</v>
      </c>
      <c r="AL301" s="31">
        <f t="shared" si="88"/>
        <v>-8720.6</v>
      </c>
      <c r="AM301" s="38">
        <f t="shared" si="89"/>
        <v>-1</v>
      </c>
      <c r="AN301" s="38">
        <f t="shared" si="89"/>
        <v>-1</v>
      </c>
      <c r="AO301" s="38" t="str">
        <f t="shared" si="89"/>
        <v/>
      </c>
      <c r="AP301" s="38">
        <f t="shared" si="89"/>
        <v>-1</v>
      </c>
      <c r="AQ301" s="38">
        <f t="shared" si="89"/>
        <v>-1</v>
      </c>
      <c r="AR301" s="39" t="str">
        <f t="shared" si="89"/>
        <v/>
      </c>
      <c r="AS301" s="40">
        <f t="shared" si="89"/>
        <v>-1</v>
      </c>
      <c r="AT301" s="40">
        <f t="shared" si="89"/>
        <v>-1</v>
      </c>
      <c r="AU301" s="119">
        <f t="shared" si="80"/>
        <v>0</v>
      </c>
      <c r="AV301" s="120">
        <f t="shared" si="77"/>
        <v>44.41193717277487</v>
      </c>
      <c r="AW301" s="121">
        <f t="shared" si="78"/>
        <v>-44.41193717277487</v>
      </c>
      <c r="AX301" s="119">
        <f t="shared" si="79"/>
        <v>0</v>
      </c>
      <c r="AY301" s="120">
        <f t="shared" si="76"/>
        <v>118.96000000000001</v>
      </c>
      <c r="AZ301" s="121">
        <f t="shared" si="85"/>
        <v>-118.96000000000001</v>
      </c>
    </row>
    <row r="302" spans="1:52" hidden="1" outlineLevel="1" x14ac:dyDescent="0.2">
      <c r="A302" t="s">
        <v>46</v>
      </c>
      <c r="B302" t="s">
        <v>46</v>
      </c>
      <c r="C302" t="s">
        <v>114</v>
      </c>
      <c r="D302" t="s">
        <v>114</v>
      </c>
      <c r="E302" t="s">
        <v>112</v>
      </c>
      <c r="F302" s="4">
        <f t="shared" si="86"/>
        <v>46307</v>
      </c>
      <c r="G302" t="s">
        <v>36</v>
      </c>
      <c r="H302" s="28">
        <v>0</v>
      </c>
      <c r="I302" s="2">
        <v>0</v>
      </c>
      <c r="J302" s="2">
        <v>0</v>
      </c>
      <c r="K302" s="2">
        <v>0</v>
      </c>
      <c r="L302" s="2">
        <v>0</v>
      </c>
      <c r="M302" s="29">
        <v>0</v>
      </c>
      <c r="N302" s="31">
        <f t="shared" si="81"/>
        <v>0</v>
      </c>
      <c r="O302" s="30">
        <f t="shared" si="82"/>
        <v>0</v>
      </c>
      <c r="P302" t="s">
        <v>49</v>
      </c>
      <c r="Q302" t="s">
        <v>49</v>
      </c>
      <c r="R302" t="s">
        <v>114</v>
      </c>
      <c r="S302" t="s">
        <v>114</v>
      </c>
      <c r="T302" t="s">
        <v>112</v>
      </c>
      <c r="U302" s="4">
        <f t="shared" si="87"/>
        <v>45943</v>
      </c>
      <c r="V302" t="s">
        <v>36</v>
      </c>
      <c r="W302" s="28">
        <v>189</v>
      </c>
      <c r="X302" s="2">
        <v>0</v>
      </c>
      <c r="Y302" s="2">
        <v>0</v>
      </c>
      <c r="Z302" s="2">
        <v>9652.91</v>
      </c>
      <c r="AA302" s="2">
        <v>0</v>
      </c>
      <c r="AB302" s="29">
        <v>0</v>
      </c>
      <c r="AC302" s="31">
        <f t="shared" si="83"/>
        <v>189</v>
      </c>
      <c r="AD302" s="30">
        <f t="shared" si="84"/>
        <v>9652.91</v>
      </c>
      <c r="AE302" s="2">
        <f t="shared" si="88"/>
        <v>-189</v>
      </c>
      <c r="AF302" s="2">
        <f t="shared" si="88"/>
        <v>0</v>
      </c>
      <c r="AG302" s="2">
        <f t="shared" si="88"/>
        <v>0</v>
      </c>
      <c r="AH302" s="2">
        <f t="shared" si="88"/>
        <v>-9652.91</v>
      </c>
      <c r="AI302" s="2">
        <f t="shared" si="88"/>
        <v>0</v>
      </c>
      <c r="AJ302" s="29">
        <f t="shared" si="88"/>
        <v>0</v>
      </c>
      <c r="AK302" s="31">
        <f t="shared" si="88"/>
        <v>-189</v>
      </c>
      <c r="AL302" s="31">
        <f t="shared" si="88"/>
        <v>-9652.91</v>
      </c>
      <c r="AM302" s="38">
        <f t="shared" si="89"/>
        <v>-1</v>
      </c>
      <c r="AN302" s="38" t="str">
        <f t="shared" si="89"/>
        <v/>
      </c>
      <c r="AO302" s="38" t="str">
        <f t="shared" si="89"/>
        <v/>
      </c>
      <c r="AP302" s="38">
        <f t="shared" si="89"/>
        <v>-1</v>
      </c>
      <c r="AQ302" s="38" t="str">
        <f t="shared" si="89"/>
        <v/>
      </c>
      <c r="AR302" s="39" t="str">
        <f t="shared" si="89"/>
        <v/>
      </c>
      <c r="AS302" s="40">
        <f t="shared" si="89"/>
        <v>-1</v>
      </c>
      <c r="AT302" s="40">
        <f t="shared" si="89"/>
        <v>-1</v>
      </c>
      <c r="AU302" s="119">
        <f t="shared" si="80"/>
        <v>0</v>
      </c>
      <c r="AV302" s="120">
        <f t="shared" si="77"/>
        <v>51.073597883597884</v>
      </c>
      <c r="AW302" s="121">
        <f t="shared" si="78"/>
        <v>-51.073597883597884</v>
      </c>
      <c r="AX302" s="119">
        <f t="shared" si="79"/>
        <v>0</v>
      </c>
      <c r="AY302" s="120">
        <f t="shared" si="76"/>
        <v>0</v>
      </c>
      <c r="AZ302" s="121">
        <f t="shared" si="85"/>
        <v>0</v>
      </c>
    </row>
    <row r="303" spans="1:52" hidden="1" outlineLevel="1" x14ac:dyDescent="0.2">
      <c r="A303" t="s">
        <v>46</v>
      </c>
      <c r="B303" t="s">
        <v>46</v>
      </c>
      <c r="C303" t="s">
        <v>114</v>
      </c>
      <c r="D303" t="s">
        <v>114</v>
      </c>
      <c r="E303" t="s">
        <v>112</v>
      </c>
      <c r="F303" s="4">
        <f t="shared" si="86"/>
        <v>46308</v>
      </c>
      <c r="G303" t="s">
        <v>37</v>
      </c>
      <c r="H303" s="28">
        <v>0</v>
      </c>
      <c r="I303" s="2">
        <v>0</v>
      </c>
      <c r="J303" s="2">
        <v>0</v>
      </c>
      <c r="K303" s="2">
        <v>0</v>
      </c>
      <c r="L303" s="2">
        <v>0</v>
      </c>
      <c r="M303" s="29">
        <v>0</v>
      </c>
      <c r="N303" s="31">
        <f t="shared" si="81"/>
        <v>0</v>
      </c>
      <c r="O303" s="30">
        <f t="shared" si="82"/>
        <v>0</v>
      </c>
      <c r="P303" t="s">
        <v>49</v>
      </c>
      <c r="Q303" t="s">
        <v>49</v>
      </c>
      <c r="R303" t="s">
        <v>114</v>
      </c>
      <c r="S303" t="s">
        <v>114</v>
      </c>
      <c r="T303" t="s">
        <v>112</v>
      </c>
      <c r="U303" s="4">
        <f t="shared" si="87"/>
        <v>45944</v>
      </c>
      <c r="V303" t="s">
        <v>37</v>
      </c>
      <c r="W303" s="28">
        <v>178</v>
      </c>
      <c r="X303" s="2">
        <v>0</v>
      </c>
      <c r="Y303" s="2">
        <v>0</v>
      </c>
      <c r="Z303" s="2">
        <v>8684.86</v>
      </c>
      <c r="AA303" s="2">
        <v>0</v>
      </c>
      <c r="AB303" s="29">
        <v>0</v>
      </c>
      <c r="AC303" s="31">
        <f t="shared" si="83"/>
        <v>178</v>
      </c>
      <c r="AD303" s="30">
        <f t="shared" si="84"/>
        <v>8684.86</v>
      </c>
      <c r="AE303" s="2">
        <f t="shared" si="88"/>
        <v>-178</v>
      </c>
      <c r="AF303" s="2">
        <f t="shared" si="88"/>
        <v>0</v>
      </c>
      <c r="AG303" s="2">
        <f t="shared" si="88"/>
        <v>0</v>
      </c>
      <c r="AH303" s="2">
        <f t="shared" si="88"/>
        <v>-8684.86</v>
      </c>
      <c r="AI303" s="2">
        <f t="shared" si="88"/>
        <v>0</v>
      </c>
      <c r="AJ303" s="29">
        <f t="shared" si="88"/>
        <v>0</v>
      </c>
      <c r="AK303" s="31">
        <f t="shared" si="88"/>
        <v>-178</v>
      </c>
      <c r="AL303" s="31">
        <f t="shared" si="88"/>
        <v>-8684.86</v>
      </c>
      <c r="AM303" s="38">
        <f t="shared" si="89"/>
        <v>-1</v>
      </c>
      <c r="AN303" s="38" t="str">
        <f t="shared" si="89"/>
        <v/>
      </c>
      <c r="AO303" s="38" t="str">
        <f t="shared" si="89"/>
        <v/>
      </c>
      <c r="AP303" s="38">
        <f t="shared" si="89"/>
        <v>-1</v>
      </c>
      <c r="AQ303" s="38" t="str">
        <f t="shared" si="89"/>
        <v/>
      </c>
      <c r="AR303" s="39" t="str">
        <f t="shared" si="89"/>
        <v/>
      </c>
      <c r="AS303" s="40">
        <f t="shared" si="89"/>
        <v>-1</v>
      </c>
      <c r="AT303" s="40">
        <f t="shared" si="89"/>
        <v>-1</v>
      </c>
      <c r="AU303" s="119">
        <f t="shared" si="80"/>
        <v>0</v>
      </c>
      <c r="AV303" s="120">
        <f t="shared" si="77"/>
        <v>48.791348314606743</v>
      </c>
      <c r="AW303" s="121">
        <f t="shared" si="78"/>
        <v>-48.791348314606743</v>
      </c>
      <c r="AX303" s="119">
        <f t="shared" si="79"/>
        <v>0</v>
      </c>
      <c r="AY303" s="120">
        <f t="shared" si="76"/>
        <v>0</v>
      </c>
      <c r="AZ303" s="121">
        <f t="shared" si="85"/>
        <v>0</v>
      </c>
    </row>
    <row r="304" spans="1:52" hidden="1" outlineLevel="1" x14ac:dyDescent="0.2">
      <c r="A304" t="s">
        <v>46</v>
      </c>
      <c r="B304" t="s">
        <v>46</v>
      </c>
      <c r="C304" t="s">
        <v>114</v>
      </c>
      <c r="D304" t="s">
        <v>114</v>
      </c>
      <c r="E304" t="s">
        <v>112</v>
      </c>
      <c r="F304" s="4">
        <f t="shared" si="86"/>
        <v>46309</v>
      </c>
      <c r="G304" t="s">
        <v>38</v>
      </c>
      <c r="H304" s="28">
        <v>0</v>
      </c>
      <c r="I304" s="2">
        <v>0</v>
      </c>
      <c r="J304" s="2">
        <v>0</v>
      </c>
      <c r="K304" s="2">
        <v>0</v>
      </c>
      <c r="L304" s="2">
        <v>0</v>
      </c>
      <c r="M304" s="29">
        <v>0</v>
      </c>
      <c r="N304" s="31">
        <f t="shared" si="81"/>
        <v>0</v>
      </c>
      <c r="O304" s="30">
        <f t="shared" si="82"/>
        <v>0</v>
      </c>
      <c r="P304" t="s">
        <v>49</v>
      </c>
      <c r="Q304" t="s">
        <v>49</v>
      </c>
      <c r="R304" t="s">
        <v>114</v>
      </c>
      <c r="S304" t="s">
        <v>114</v>
      </c>
      <c r="T304" t="s">
        <v>112</v>
      </c>
      <c r="U304" s="4">
        <f t="shared" si="87"/>
        <v>45945</v>
      </c>
      <c r="V304" t="s">
        <v>38</v>
      </c>
      <c r="W304" s="28">
        <v>191</v>
      </c>
      <c r="X304" s="2">
        <v>2</v>
      </c>
      <c r="Y304" s="2">
        <v>0</v>
      </c>
      <c r="Z304" s="2">
        <v>10304.209999999999</v>
      </c>
      <c r="AA304" s="2">
        <v>163.72999999999999</v>
      </c>
      <c r="AB304" s="29">
        <v>0</v>
      </c>
      <c r="AC304" s="31">
        <f t="shared" si="83"/>
        <v>193</v>
      </c>
      <c r="AD304" s="30">
        <f t="shared" si="84"/>
        <v>10467.939999999999</v>
      </c>
      <c r="AE304" s="2">
        <f>+H304-W304</f>
        <v>-191</v>
      </c>
      <c r="AF304" s="2">
        <f t="shared" ref="AF304:AL340" si="90">+I304-X304</f>
        <v>-2</v>
      </c>
      <c r="AG304" s="2">
        <f t="shared" si="90"/>
        <v>0</v>
      </c>
      <c r="AH304" s="2">
        <f t="shared" si="90"/>
        <v>-10304.209999999999</v>
      </c>
      <c r="AI304" s="2">
        <f t="shared" si="90"/>
        <v>-163.72999999999999</v>
      </c>
      <c r="AJ304" s="29">
        <f t="shared" si="90"/>
        <v>0</v>
      </c>
      <c r="AK304" s="31">
        <f t="shared" si="90"/>
        <v>-193</v>
      </c>
      <c r="AL304" s="31">
        <f t="shared" si="90"/>
        <v>-10467.939999999999</v>
      </c>
      <c r="AM304" s="38">
        <f>IFERROR(AE304/W304,"")</f>
        <v>-1</v>
      </c>
      <c r="AN304" s="38">
        <f t="shared" ref="AN304:AT340" si="91">IFERROR(AF304/X304,"")</f>
        <v>-1</v>
      </c>
      <c r="AO304" s="38" t="str">
        <f t="shared" si="91"/>
        <v/>
      </c>
      <c r="AP304" s="38">
        <f t="shared" si="91"/>
        <v>-1</v>
      </c>
      <c r="AQ304" s="38">
        <f t="shared" si="91"/>
        <v>-1</v>
      </c>
      <c r="AR304" s="39" t="str">
        <f t="shared" si="91"/>
        <v/>
      </c>
      <c r="AS304" s="40">
        <f t="shared" si="91"/>
        <v>-1</v>
      </c>
      <c r="AT304" s="40">
        <f t="shared" si="91"/>
        <v>-1</v>
      </c>
      <c r="AU304" s="119">
        <f t="shared" si="80"/>
        <v>0</v>
      </c>
      <c r="AV304" s="120">
        <f t="shared" si="77"/>
        <v>53.948743455497379</v>
      </c>
      <c r="AW304" s="121">
        <f t="shared" si="78"/>
        <v>-53.948743455497379</v>
      </c>
      <c r="AX304" s="119">
        <f t="shared" si="79"/>
        <v>0</v>
      </c>
      <c r="AY304" s="120">
        <f t="shared" si="76"/>
        <v>81.864999999999995</v>
      </c>
      <c r="AZ304" s="121">
        <f t="shared" si="85"/>
        <v>-81.864999999999995</v>
      </c>
    </row>
    <row r="305" spans="1:52" hidden="1" outlineLevel="1" x14ac:dyDescent="0.2">
      <c r="A305" t="s">
        <v>46</v>
      </c>
      <c r="B305" t="s">
        <v>46</v>
      </c>
      <c r="C305" t="s">
        <v>114</v>
      </c>
      <c r="D305" t="s">
        <v>114</v>
      </c>
      <c r="E305" t="s">
        <v>112</v>
      </c>
      <c r="F305" s="4">
        <f t="shared" si="86"/>
        <v>46310</v>
      </c>
      <c r="G305" t="s">
        <v>39</v>
      </c>
      <c r="H305" s="28">
        <v>0</v>
      </c>
      <c r="I305" s="2">
        <v>0</v>
      </c>
      <c r="J305" s="2">
        <v>0</v>
      </c>
      <c r="K305" s="2">
        <v>0</v>
      </c>
      <c r="L305" s="2">
        <v>0</v>
      </c>
      <c r="M305" s="29">
        <v>0</v>
      </c>
      <c r="N305" s="31">
        <f t="shared" si="81"/>
        <v>0</v>
      </c>
      <c r="O305" s="30">
        <f t="shared" si="82"/>
        <v>0</v>
      </c>
      <c r="P305" t="s">
        <v>49</v>
      </c>
      <c r="Q305" t="s">
        <v>49</v>
      </c>
      <c r="R305" t="s">
        <v>114</v>
      </c>
      <c r="S305" t="s">
        <v>114</v>
      </c>
      <c r="T305" t="s">
        <v>112</v>
      </c>
      <c r="U305" s="4">
        <f t="shared" si="87"/>
        <v>45946</v>
      </c>
      <c r="V305" t="s">
        <v>39</v>
      </c>
      <c r="W305" s="28">
        <v>220</v>
      </c>
      <c r="X305" s="2">
        <v>2</v>
      </c>
      <c r="Y305" s="2">
        <v>0</v>
      </c>
      <c r="Z305" s="2">
        <v>11289.92</v>
      </c>
      <c r="AA305" s="2">
        <v>441.14</v>
      </c>
      <c r="AB305" s="29">
        <v>0</v>
      </c>
      <c r="AC305" s="31">
        <f t="shared" si="83"/>
        <v>222</v>
      </c>
      <c r="AD305" s="30">
        <f t="shared" si="84"/>
        <v>11731.06</v>
      </c>
      <c r="AE305" s="2">
        <f t="shared" ref="AE305:AH368" si="92">+H305-W305</f>
        <v>-220</v>
      </c>
      <c r="AF305" s="2">
        <f t="shared" si="90"/>
        <v>-2</v>
      </c>
      <c r="AG305" s="2">
        <f t="shared" si="90"/>
        <v>0</v>
      </c>
      <c r="AH305" s="2">
        <f t="shared" si="90"/>
        <v>-11289.92</v>
      </c>
      <c r="AI305" s="2">
        <f t="shared" si="90"/>
        <v>-441.14</v>
      </c>
      <c r="AJ305" s="29">
        <f t="shared" si="90"/>
        <v>0</v>
      </c>
      <c r="AK305" s="31">
        <f t="shared" si="90"/>
        <v>-222</v>
      </c>
      <c r="AL305" s="31">
        <f t="shared" si="90"/>
        <v>-11731.06</v>
      </c>
      <c r="AM305" s="38">
        <f t="shared" ref="AM305:AP368" si="93">IFERROR(AE305/W305,"")</f>
        <v>-1</v>
      </c>
      <c r="AN305" s="38">
        <f t="shared" si="91"/>
        <v>-1</v>
      </c>
      <c r="AO305" s="38" t="str">
        <f t="shared" si="91"/>
        <v/>
      </c>
      <c r="AP305" s="38">
        <f t="shared" si="91"/>
        <v>-1</v>
      </c>
      <c r="AQ305" s="38">
        <f t="shared" si="91"/>
        <v>-1</v>
      </c>
      <c r="AR305" s="39" t="str">
        <f t="shared" si="91"/>
        <v/>
      </c>
      <c r="AS305" s="40">
        <f t="shared" si="91"/>
        <v>-1</v>
      </c>
      <c r="AT305" s="40">
        <f t="shared" si="91"/>
        <v>-1</v>
      </c>
      <c r="AU305" s="119">
        <f t="shared" si="80"/>
        <v>0</v>
      </c>
      <c r="AV305" s="120">
        <f t="shared" si="77"/>
        <v>51.317818181818183</v>
      </c>
      <c r="AW305" s="121">
        <f t="shared" si="78"/>
        <v>-51.317818181818183</v>
      </c>
      <c r="AX305" s="119">
        <f t="shared" si="79"/>
        <v>0</v>
      </c>
      <c r="AY305" s="120">
        <f t="shared" si="76"/>
        <v>220.57</v>
      </c>
      <c r="AZ305" s="121">
        <f t="shared" si="85"/>
        <v>-220.57</v>
      </c>
    </row>
    <row r="306" spans="1:52" hidden="1" outlineLevel="1" x14ac:dyDescent="0.2">
      <c r="A306" t="s">
        <v>46</v>
      </c>
      <c r="B306" t="s">
        <v>46</v>
      </c>
      <c r="C306" t="s">
        <v>114</v>
      </c>
      <c r="D306" t="s">
        <v>114</v>
      </c>
      <c r="E306" t="s">
        <v>112</v>
      </c>
      <c r="F306" s="4">
        <f t="shared" si="86"/>
        <v>46311</v>
      </c>
      <c r="G306" t="s">
        <v>40</v>
      </c>
      <c r="H306" s="28">
        <v>0</v>
      </c>
      <c r="I306" s="2">
        <v>0</v>
      </c>
      <c r="J306" s="2">
        <v>0</v>
      </c>
      <c r="K306" s="2">
        <v>0</v>
      </c>
      <c r="L306" s="2">
        <v>0</v>
      </c>
      <c r="M306" s="29">
        <v>0</v>
      </c>
      <c r="N306" s="31">
        <f t="shared" si="81"/>
        <v>0</v>
      </c>
      <c r="O306" s="30">
        <f t="shared" si="82"/>
        <v>0</v>
      </c>
      <c r="P306" t="s">
        <v>49</v>
      </c>
      <c r="Q306" t="s">
        <v>49</v>
      </c>
      <c r="R306" t="s">
        <v>114</v>
      </c>
      <c r="S306" t="s">
        <v>114</v>
      </c>
      <c r="T306" t="s">
        <v>112</v>
      </c>
      <c r="U306" s="4">
        <f t="shared" si="87"/>
        <v>45947</v>
      </c>
      <c r="V306" t="s">
        <v>40</v>
      </c>
      <c r="W306" s="28">
        <v>424</v>
      </c>
      <c r="X306" s="2">
        <v>4</v>
      </c>
      <c r="Y306" s="2">
        <v>0</v>
      </c>
      <c r="Z306" s="2">
        <v>23293.81</v>
      </c>
      <c r="AA306" s="2">
        <v>581.69000000000005</v>
      </c>
      <c r="AB306" s="29">
        <v>0</v>
      </c>
      <c r="AC306" s="31">
        <f t="shared" si="83"/>
        <v>428</v>
      </c>
      <c r="AD306" s="30">
        <f t="shared" si="84"/>
        <v>23875.5</v>
      </c>
      <c r="AE306" s="2">
        <f t="shared" si="92"/>
        <v>-424</v>
      </c>
      <c r="AF306" s="2">
        <f t="shared" si="90"/>
        <v>-4</v>
      </c>
      <c r="AG306" s="2">
        <f t="shared" si="90"/>
        <v>0</v>
      </c>
      <c r="AH306" s="2">
        <f t="shared" si="90"/>
        <v>-23293.81</v>
      </c>
      <c r="AI306" s="2">
        <f t="shared" si="90"/>
        <v>-581.69000000000005</v>
      </c>
      <c r="AJ306" s="29">
        <f t="shared" si="90"/>
        <v>0</v>
      </c>
      <c r="AK306" s="31">
        <f t="shared" si="90"/>
        <v>-428</v>
      </c>
      <c r="AL306" s="31">
        <f t="shared" si="90"/>
        <v>-23875.5</v>
      </c>
      <c r="AM306" s="38">
        <f t="shared" si="93"/>
        <v>-1</v>
      </c>
      <c r="AN306" s="38">
        <f t="shared" si="91"/>
        <v>-1</v>
      </c>
      <c r="AO306" s="38" t="str">
        <f t="shared" si="91"/>
        <v/>
      </c>
      <c r="AP306" s="38">
        <f t="shared" si="91"/>
        <v>-1</v>
      </c>
      <c r="AQ306" s="38">
        <f t="shared" si="91"/>
        <v>-1</v>
      </c>
      <c r="AR306" s="39" t="str">
        <f t="shared" si="91"/>
        <v/>
      </c>
      <c r="AS306" s="40">
        <f t="shared" si="91"/>
        <v>-1</v>
      </c>
      <c r="AT306" s="40">
        <f t="shared" si="91"/>
        <v>-1</v>
      </c>
      <c r="AU306" s="119">
        <f t="shared" si="80"/>
        <v>0</v>
      </c>
      <c r="AV306" s="120">
        <f t="shared" si="77"/>
        <v>54.938231132075472</v>
      </c>
      <c r="AW306" s="121">
        <f t="shared" si="78"/>
        <v>-54.938231132075472</v>
      </c>
      <c r="AX306" s="119">
        <f t="shared" si="79"/>
        <v>0</v>
      </c>
      <c r="AY306" s="120">
        <f t="shared" si="76"/>
        <v>145.42250000000001</v>
      </c>
      <c r="AZ306" s="121">
        <f t="shared" si="85"/>
        <v>-145.42250000000001</v>
      </c>
    </row>
    <row r="307" spans="1:52" ht="13.5" hidden="1" outlineLevel="1" thickBot="1" x14ac:dyDescent="0.25">
      <c r="A307" t="s">
        <v>46</v>
      </c>
      <c r="B307" t="s">
        <v>46</v>
      </c>
      <c r="C307" t="s">
        <v>114</v>
      </c>
      <c r="D307" t="s">
        <v>114</v>
      </c>
      <c r="E307" t="s">
        <v>112</v>
      </c>
      <c r="F307" s="59">
        <f t="shared" si="86"/>
        <v>46312</v>
      </c>
      <c r="G307" s="42" t="s">
        <v>41</v>
      </c>
      <c r="H307" s="43">
        <v>0</v>
      </c>
      <c r="I307" s="44">
        <v>0</v>
      </c>
      <c r="J307" s="44">
        <v>0</v>
      </c>
      <c r="K307" s="44">
        <v>0</v>
      </c>
      <c r="L307" s="44">
        <v>0</v>
      </c>
      <c r="M307" s="45">
        <v>0</v>
      </c>
      <c r="N307" s="47">
        <f t="shared" si="81"/>
        <v>0</v>
      </c>
      <c r="O307" s="46">
        <f t="shared" si="82"/>
        <v>0</v>
      </c>
      <c r="P307" t="s">
        <v>49</v>
      </c>
      <c r="Q307" t="s">
        <v>49</v>
      </c>
      <c r="R307" t="s">
        <v>114</v>
      </c>
      <c r="S307" t="s">
        <v>114</v>
      </c>
      <c r="T307" t="s">
        <v>112</v>
      </c>
      <c r="U307" s="59">
        <f t="shared" si="87"/>
        <v>45948</v>
      </c>
      <c r="V307" s="42" t="s">
        <v>41</v>
      </c>
      <c r="W307" s="43">
        <v>423</v>
      </c>
      <c r="X307" s="44">
        <v>2</v>
      </c>
      <c r="Y307" s="44">
        <v>0</v>
      </c>
      <c r="Z307" s="44">
        <v>21350.39</v>
      </c>
      <c r="AA307" s="44">
        <v>575.25</v>
      </c>
      <c r="AB307" s="45">
        <v>0</v>
      </c>
      <c r="AC307" s="47">
        <f t="shared" si="83"/>
        <v>425</v>
      </c>
      <c r="AD307" s="46">
        <f t="shared" si="84"/>
        <v>21925.64</v>
      </c>
      <c r="AE307" s="44">
        <f t="shared" si="92"/>
        <v>-423</v>
      </c>
      <c r="AF307" s="44">
        <f t="shared" si="90"/>
        <v>-2</v>
      </c>
      <c r="AG307" s="44">
        <f t="shared" si="90"/>
        <v>0</v>
      </c>
      <c r="AH307" s="44">
        <f t="shared" si="90"/>
        <v>-21350.39</v>
      </c>
      <c r="AI307" s="44">
        <f t="shared" si="90"/>
        <v>-575.25</v>
      </c>
      <c r="AJ307" s="45">
        <f t="shared" si="90"/>
        <v>0</v>
      </c>
      <c r="AK307" s="47">
        <f t="shared" si="90"/>
        <v>-425</v>
      </c>
      <c r="AL307" s="47">
        <f t="shared" si="90"/>
        <v>-21925.64</v>
      </c>
      <c r="AM307" s="56">
        <f t="shared" si="93"/>
        <v>-1</v>
      </c>
      <c r="AN307" s="56">
        <f t="shared" si="91"/>
        <v>-1</v>
      </c>
      <c r="AO307" s="56" t="str">
        <f t="shared" si="91"/>
        <v/>
      </c>
      <c r="AP307" s="56">
        <f t="shared" si="91"/>
        <v>-1</v>
      </c>
      <c r="AQ307" s="56">
        <f t="shared" si="91"/>
        <v>-1</v>
      </c>
      <c r="AR307" s="57" t="str">
        <f t="shared" si="91"/>
        <v/>
      </c>
      <c r="AS307" s="58">
        <f t="shared" si="91"/>
        <v>-1</v>
      </c>
      <c r="AT307" s="58">
        <f t="shared" si="91"/>
        <v>-1</v>
      </c>
      <c r="AU307" s="122">
        <f t="shared" si="80"/>
        <v>0</v>
      </c>
      <c r="AV307" s="123">
        <f t="shared" si="77"/>
        <v>50.473735224586285</v>
      </c>
      <c r="AW307" s="124">
        <f t="shared" si="78"/>
        <v>-50.473735224586285</v>
      </c>
      <c r="AX307" s="122">
        <f t="shared" si="79"/>
        <v>0</v>
      </c>
      <c r="AY307" s="123">
        <f t="shared" si="76"/>
        <v>287.625</v>
      </c>
      <c r="AZ307" s="124">
        <f t="shared" si="85"/>
        <v>-287.625</v>
      </c>
    </row>
    <row r="308" spans="1:52" hidden="1" outlineLevel="1" x14ac:dyDescent="0.2">
      <c r="A308" t="s">
        <v>46</v>
      </c>
      <c r="B308" t="s">
        <v>46</v>
      </c>
      <c r="C308" t="s">
        <v>114</v>
      </c>
      <c r="D308" t="s">
        <v>114</v>
      </c>
      <c r="E308" t="s">
        <v>113</v>
      </c>
      <c r="F308" s="4">
        <f t="shared" si="86"/>
        <v>46313</v>
      </c>
      <c r="G308" t="s">
        <v>35</v>
      </c>
      <c r="H308" s="28">
        <v>0</v>
      </c>
      <c r="I308" s="2">
        <v>0</v>
      </c>
      <c r="J308" s="2">
        <v>0</v>
      </c>
      <c r="K308" s="2">
        <v>0</v>
      </c>
      <c r="L308" s="2">
        <v>0</v>
      </c>
      <c r="M308" s="29">
        <v>0</v>
      </c>
      <c r="N308" s="31">
        <f t="shared" si="81"/>
        <v>0</v>
      </c>
      <c r="O308" s="30">
        <f t="shared" si="82"/>
        <v>0</v>
      </c>
      <c r="P308" t="s">
        <v>49</v>
      </c>
      <c r="Q308" t="s">
        <v>49</v>
      </c>
      <c r="R308" t="s">
        <v>114</v>
      </c>
      <c r="S308" t="s">
        <v>114</v>
      </c>
      <c r="T308" t="s">
        <v>113</v>
      </c>
      <c r="U308" s="4">
        <f t="shared" si="87"/>
        <v>45949</v>
      </c>
      <c r="V308" t="s">
        <v>35</v>
      </c>
      <c r="W308" s="28">
        <v>196</v>
      </c>
      <c r="X308" s="2">
        <v>1</v>
      </c>
      <c r="Y308" s="2">
        <v>0</v>
      </c>
      <c r="Z308" s="2">
        <v>10460.959999999999</v>
      </c>
      <c r="AA308" s="2">
        <v>1591.05</v>
      </c>
      <c r="AB308" s="29">
        <v>0</v>
      </c>
      <c r="AC308" s="31">
        <f t="shared" si="83"/>
        <v>197</v>
      </c>
      <c r="AD308" s="30">
        <f t="shared" si="84"/>
        <v>12052.009999999998</v>
      </c>
      <c r="AE308" s="2">
        <f t="shared" si="92"/>
        <v>-196</v>
      </c>
      <c r="AF308" s="2">
        <f t="shared" si="90"/>
        <v>-1</v>
      </c>
      <c r="AG308" s="2">
        <f t="shared" si="90"/>
        <v>0</v>
      </c>
      <c r="AH308" s="2">
        <f t="shared" si="90"/>
        <v>-10460.959999999999</v>
      </c>
      <c r="AI308" s="2">
        <f t="shared" si="90"/>
        <v>-1591.05</v>
      </c>
      <c r="AJ308" s="29">
        <f t="shared" si="90"/>
        <v>0</v>
      </c>
      <c r="AK308" s="31">
        <f t="shared" si="90"/>
        <v>-197</v>
      </c>
      <c r="AL308" s="31">
        <f t="shared" si="90"/>
        <v>-12052.009999999998</v>
      </c>
      <c r="AM308" s="38">
        <f t="shared" si="93"/>
        <v>-1</v>
      </c>
      <c r="AN308" s="38">
        <f t="shared" si="91"/>
        <v>-1</v>
      </c>
      <c r="AO308" s="38" t="str">
        <f t="shared" si="91"/>
        <v/>
      </c>
      <c r="AP308" s="38">
        <f t="shared" si="91"/>
        <v>-1</v>
      </c>
      <c r="AQ308" s="38">
        <f t="shared" si="91"/>
        <v>-1</v>
      </c>
      <c r="AR308" s="39" t="str">
        <f t="shared" si="91"/>
        <v/>
      </c>
      <c r="AS308" s="40">
        <f t="shared" si="91"/>
        <v>-1</v>
      </c>
      <c r="AT308" s="40">
        <f t="shared" si="91"/>
        <v>-1</v>
      </c>
      <c r="AU308" s="119">
        <f t="shared" si="80"/>
        <v>0</v>
      </c>
      <c r="AV308" s="120">
        <f t="shared" si="77"/>
        <v>53.372244897959177</v>
      </c>
      <c r="AW308" s="121">
        <f t="shared" si="78"/>
        <v>-53.372244897959177</v>
      </c>
      <c r="AX308" s="119">
        <f t="shared" si="79"/>
        <v>0</v>
      </c>
      <c r="AY308" s="120">
        <f t="shared" si="76"/>
        <v>1591.05</v>
      </c>
      <c r="AZ308" s="121">
        <f t="shared" si="85"/>
        <v>-1591.05</v>
      </c>
    </row>
    <row r="309" spans="1:52" hidden="1" outlineLevel="1" x14ac:dyDescent="0.2">
      <c r="A309" t="s">
        <v>46</v>
      </c>
      <c r="B309" t="s">
        <v>46</v>
      </c>
      <c r="C309" t="s">
        <v>114</v>
      </c>
      <c r="D309" t="s">
        <v>114</v>
      </c>
      <c r="E309" t="s">
        <v>113</v>
      </c>
      <c r="F309" s="4">
        <f t="shared" si="86"/>
        <v>46314</v>
      </c>
      <c r="G309" t="s">
        <v>36</v>
      </c>
      <c r="H309" s="28">
        <v>0</v>
      </c>
      <c r="I309" s="2">
        <v>0</v>
      </c>
      <c r="J309" s="2">
        <v>0</v>
      </c>
      <c r="K309" s="2">
        <v>0</v>
      </c>
      <c r="L309" s="2">
        <v>0</v>
      </c>
      <c r="M309" s="29">
        <v>0</v>
      </c>
      <c r="N309" s="31">
        <f t="shared" si="81"/>
        <v>0</v>
      </c>
      <c r="O309" s="30">
        <f t="shared" si="82"/>
        <v>0</v>
      </c>
      <c r="P309" t="s">
        <v>49</v>
      </c>
      <c r="Q309" t="s">
        <v>49</v>
      </c>
      <c r="R309" t="s">
        <v>114</v>
      </c>
      <c r="S309" t="s">
        <v>114</v>
      </c>
      <c r="T309" t="s">
        <v>113</v>
      </c>
      <c r="U309" s="4">
        <f t="shared" si="87"/>
        <v>45950</v>
      </c>
      <c r="V309" t="s">
        <v>36</v>
      </c>
      <c r="W309" s="28">
        <v>196</v>
      </c>
      <c r="X309" s="2">
        <v>2</v>
      </c>
      <c r="Y309" s="2">
        <v>0</v>
      </c>
      <c r="Z309" s="2">
        <v>11253.65</v>
      </c>
      <c r="AA309" s="2">
        <v>623.64</v>
      </c>
      <c r="AB309" s="29">
        <v>0</v>
      </c>
      <c r="AC309" s="31">
        <f t="shared" si="83"/>
        <v>198</v>
      </c>
      <c r="AD309" s="30">
        <f t="shared" si="84"/>
        <v>11877.289999999999</v>
      </c>
      <c r="AE309" s="2">
        <f t="shared" si="92"/>
        <v>-196</v>
      </c>
      <c r="AF309" s="2">
        <f t="shared" si="90"/>
        <v>-2</v>
      </c>
      <c r="AG309" s="2">
        <f t="shared" si="90"/>
        <v>0</v>
      </c>
      <c r="AH309" s="2">
        <f t="shared" si="90"/>
        <v>-11253.65</v>
      </c>
      <c r="AI309" s="2">
        <f t="shared" si="90"/>
        <v>-623.64</v>
      </c>
      <c r="AJ309" s="29">
        <f t="shared" si="90"/>
        <v>0</v>
      </c>
      <c r="AK309" s="31">
        <f t="shared" si="90"/>
        <v>-198</v>
      </c>
      <c r="AL309" s="31">
        <f t="shared" si="90"/>
        <v>-11877.289999999999</v>
      </c>
      <c r="AM309" s="38">
        <f t="shared" si="93"/>
        <v>-1</v>
      </c>
      <c r="AN309" s="38">
        <f t="shared" si="91"/>
        <v>-1</v>
      </c>
      <c r="AO309" s="38" t="str">
        <f t="shared" si="91"/>
        <v/>
      </c>
      <c r="AP309" s="38">
        <f t="shared" si="91"/>
        <v>-1</v>
      </c>
      <c r="AQ309" s="38">
        <f t="shared" si="91"/>
        <v>-1</v>
      </c>
      <c r="AR309" s="39" t="str">
        <f t="shared" si="91"/>
        <v/>
      </c>
      <c r="AS309" s="40">
        <f t="shared" si="91"/>
        <v>-1</v>
      </c>
      <c r="AT309" s="40">
        <f t="shared" si="91"/>
        <v>-1</v>
      </c>
      <c r="AU309" s="119">
        <f t="shared" si="80"/>
        <v>0</v>
      </c>
      <c r="AV309" s="120">
        <f t="shared" si="77"/>
        <v>57.416581632653056</v>
      </c>
      <c r="AW309" s="121">
        <f t="shared" si="78"/>
        <v>-57.416581632653056</v>
      </c>
      <c r="AX309" s="119">
        <f t="shared" si="79"/>
        <v>0</v>
      </c>
      <c r="AY309" s="120">
        <f t="shared" si="76"/>
        <v>311.82</v>
      </c>
      <c r="AZ309" s="121">
        <f t="shared" si="85"/>
        <v>-311.82</v>
      </c>
    </row>
    <row r="310" spans="1:52" hidden="1" outlineLevel="1" x14ac:dyDescent="0.2">
      <c r="A310" t="s">
        <v>46</v>
      </c>
      <c r="B310" t="s">
        <v>46</v>
      </c>
      <c r="C310" t="s">
        <v>114</v>
      </c>
      <c r="D310" t="s">
        <v>114</v>
      </c>
      <c r="E310" t="s">
        <v>113</v>
      </c>
      <c r="F310" s="4">
        <f t="shared" si="86"/>
        <v>46315</v>
      </c>
      <c r="G310" t="s">
        <v>37</v>
      </c>
      <c r="H310" s="28">
        <v>0</v>
      </c>
      <c r="I310" s="2">
        <v>0</v>
      </c>
      <c r="J310" s="2">
        <v>0</v>
      </c>
      <c r="K310" s="2">
        <v>0</v>
      </c>
      <c r="L310" s="2">
        <v>0</v>
      </c>
      <c r="M310" s="29">
        <v>0</v>
      </c>
      <c r="N310" s="31">
        <f t="shared" si="81"/>
        <v>0</v>
      </c>
      <c r="O310" s="30">
        <f t="shared" si="82"/>
        <v>0</v>
      </c>
      <c r="P310" t="s">
        <v>49</v>
      </c>
      <c r="Q310" t="s">
        <v>49</v>
      </c>
      <c r="R310" t="s">
        <v>114</v>
      </c>
      <c r="S310" t="s">
        <v>114</v>
      </c>
      <c r="T310" t="s">
        <v>113</v>
      </c>
      <c r="U310" s="4">
        <f t="shared" si="87"/>
        <v>45951</v>
      </c>
      <c r="V310" t="s">
        <v>37</v>
      </c>
      <c r="W310" s="28">
        <v>172</v>
      </c>
      <c r="X310" s="2">
        <v>3</v>
      </c>
      <c r="Y310" s="2">
        <v>0</v>
      </c>
      <c r="Z310" s="2">
        <v>9075.86</v>
      </c>
      <c r="AA310" s="2">
        <v>328.8</v>
      </c>
      <c r="AB310" s="29">
        <v>0</v>
      </c>
      <c r="AC310" s="31">
        <f t="shared" si="83"/>
        <v>175</v>
      </c>
      <c r="AD310" s="30">
        <f t="shared" si="84"/>
        <v>9404.66</v>
      </c>
      <c r="AE310" s="2">
        <f t="shared" si="92"/>
        <v>-172</v>
      </c>
      <c r="AF310" s="2">
        <f t="shared" si="90"/>
        <v>-3</v>
      </c>
      <c r="AG310" s="2">
        <f t="shared" si="90"/>
        <v>0</v>
      </c>
      <c r="AH310" s="2">
        <f t="shared" si="90"/>
        <v>-9075.86</v>
      </c>
      <c r="AI310" s="2">
        <f t="shared" si="90"/>
        <v>-328.8</v>
      </c>
      <c r="AJ310" s="29">
        <f t="shared" si="90"/>
        <v>0</v>
      </c>
      <c r="AK310" s="31">
        <f t="shared" si="90"/>
        <v>-175</v>
      </c>
      <c r="AL310" s="31">
        <f t="shared" si="90"/>
        <v>-9404.66</v>
      </c>
      <c r="AM310" s="38">
        <f t="shared" si="93"/>
        <v>-1</v>
      </c>
      <c r="AN310" s="38">
        <f t="shared" si="91"/>
        <v>-1</v>
      </c>
      <c r="AO310" s="38" t="str">
        <f t="shared" si="91"/>
        <v/>
      </c>
      <c r="AP310" s="38">
        <f t="shared" si="91"/>
        <v>-1</v>
      </c>
      <c r="AQ310" s="38">
        <f t="shared" si="91"/>
        <v>-1</v>
      </c>
      <c r="AR310" s="39" t="str">
        <f t="shared" si="91"/>
        <v/>
      </c>
      <c r="AS310" s="40">
        <f t="shared" si="91"/>
        <v>-1</v>
      </c>
      <c r="AT310" s="40">
        <f t="shared" si="91"/>
        <v>-1</v>
      </c>
      <c r="AU310" s="119">
        <f t="shared" si="80"/>
        <v>0</v>
      </c>
      <c r="AV310" s="120">
        <f t="shared" si="77"/>
        <v>52.766627906976744</v>
      </c>
      <c r="AW310" s="121">
        <f t="shared" si="78"/>
        <v>-52.766627906976744</v>
      </c>
      <c r="AX310" s="119">
        <f t="shared" si="79"/>
        <v>0</v>
      </c>
      <c r="AY310" s="120">
        <f t="shared" si="76"/>
        <v>109.60000000000001</v>
      </c>
      <c r="AZ310" s="121">
        <f t="shared" si="85"/>
        <v>-109.60000000000001</v>
      </c>
    </row>
    <row r="311" spans="1:52" hidden="1" outlineLevel="1" x14ac:dyDescent="0.2">
      <c r="A311" t="s">
        <v>46</v>
      </c>
      <c r="B311" t="s">
        <v>46</v>
      </c>
      <c r="C311" t="s">
        <v>114</v>
      </c>
      <c r="D311" t="s">
        <v>114</v>
      </c>
      <c r="E311" t="s">
        <v>113</v>
      </c>
      <c r="F311" s="4">
        <f t="shared" si="86"/>
        <v>46316</v>
      </c>
      <c r="G311" t="s">
        <v>38</v>
      </c>
      <c r="H311" s="28">
        <v>0</v>
      </c>
      <c r="I311" s="2">
        <v>0</v>
      </c>
      <c r="J311" s="2">
        <v>0</v>
      </c>
      <c r="K311" s="2">
        <v>0</v>
      </c>
      <c r="L311" s="2">
        <v>0</v>
      </c>
      <c r="M311" s="29">
        <v>0</v>
      </c>
      <c r="N311" s="31">
        <f t="shared" si="81"/>
        <v>0</v>
      </c>
      <c r="O311" s="30">
        <f t="shared" si="82"/>
        <v>0</v>
      </c>
      <c r="P311" t="s">
        <v>49</v>
      </c>
      <c r="Q311" t="s">
        <v>49</v>
      </c>
      <c r="R311" t="s">
        <v>114</v>
      </c>
      <c r="S311" t="s">
        <v>114</v>
      </c>
      <c r="T311" t="s">
        <v>113</v>
      </c>
      <c r="U311" s="4">
        <f t="shared" si="87"/>
        <v>45952</v>
      </c>
      <c r="V311" t="s">
        <v>38</v>
      </c>
      <c r="W311" s="28">
        <v>199</v>
      </c>
      <c r="X311" s="2">
        <v>2</v>
      </c>
      <c r="Y311" s="2">
        <v>0</v>
      </c>
      <c r="Z311" s="2">
        <v>10883.94</v>
      </c>
      <c r="AA311" s="2">
        <v>329.82</v>
      </c>
      <c r="AB311" s="29">
        <v>0</v>
      </c>
      <c r="AC311" s="31">
        <f t="shared" si="83"/>
        <v>201</v>
      </c>
      <c r="AD311" s="30">
        <f t="shared" si="84"/>
        <v>11213.76</v>
      </c>
      <c r="AE311" s="2">
        <f t="shared" si="92"/>
        <v>-199</v>
      </c>
      <c r="AF311" s="2">
        <f t="shared" si="90"/>
        <v>-2</v>
      </c>
      <c r="AG311" s="2">
        <f t="shared" si="90"/>
        <v>0</v>
      </c>
      <c r="AH311" s="2">
        <f t="shared" si="90"/>
        <v>-10883.94</v>
      </c>
      <c r="AI311" s="2">
        <f t="shared" si="90"/>
        <v>-329.82</v>
      </c>
      <c r="AJ311" s="29">
        <f t="shared" si="90"/>
        <v>0</v>
      </c>
      <c r="AK311" s="31">
        <f t="shared" si="90"/>
        <v>-201</v>
      </c>
      <c r="AL311" s="31">
        <f t="shared" si="90"/>
        <v>-11213.76</v>
      </c>
      <c r="AM311" s="38">
        <f t="shared" si="93"/>
        <v>-1</v>
      </c>
      <c r="AN311" s="38">
        <f t="shared" si="91"/>
        <v>-1</v>
      </c>
      <c r="AO311" s="38" t="str">
        <f t="shared" si="91"/>
        <v/>
      </c>
      <c r="AP311" s="38">
        <f t="shared" si="91"/>
        <v>-1</v>
      </c>
      <c r="AQ311" s="38">
        <f t="shared" si="91"/>
        <v>-1</v>
      </c>
      <c r="AR311" s="39" t="str">
        <f t="shared" si="91"/>
        <v/>
      </c>
      <c r="AS311" s="40">
        <f t="shared" si="91"/>
        <v>-1</v>
      </c>
      <c r="AT311" s="40">
        <f t="shared" si="91"/>
        <v>-1</v>
      </c>
      <c r="AU311" s="119">
        <f t="shared" si="80"/>
        <v>0</v>
      </c>
      <c r="AV311" s="120">
        <f t="shared" si="77"/>
        <v>54.693165829145734</v>
      </c>
      <c r="AW311" s="121">
        <f t="shared" si="78"/>
        <v>-54.693165829145734</v>
      </c>
      <c r="AX311" s="119">
        <f t="shared" si="79"/>
        <v>0</v>
      </c>
      <c r="AY311" s="120">
        <f t="shared" si="76"/>
        <v>164.91</v>
      </c>
      <c r="AZ311" s="121">
        <f t="shared" si="85"/>
        <v>-164.91</v>
      </c>
    </row>
    <row r="312" spans="1:52" hidden="1" outlineLevel="1" x14ac:dyDescent="0.2">
      <c r="A312" t="s">
        <v>46</v>
      </c>
      <c r="B312" t="s">
        <v>46</v>
      </c>
      <c r="C312" t="s">
        <v>114</v>
      </c>
      <c r="D312" t="s">
        <v>114</v>
      </c>
      <c r="E312" t="s">
        <v>113</v>
      </c>
      <c r="F312" s="4">
        <f t="shared" si="86"/>
        <v>46317</v>
      </c>
      <c r="G312" t="s">
        <v>39</v>
      </c>
      <c r="H312" s="28">
        <v>0</v>
      </c>
      <c r="I312" s="2">
        <v>0</v>
      </c>
      <c r="J312" s="2">
        <v>0</v>
      </c>
      <c r="K312" s="2">
        <v>0</v>
      </c>
      <c r="L312" s="2">
        <v>0</v>
      </c>
      <c r="M312" s="29">
        <v>0</v>
      </c>
      <c r="N312" s="31">
        <f t="shared" si="81"/>
        <v>0</v>
      </c>
      <c r="O312" s="30">
        <f t="shared" si="82"/>
        <v>0</v>
      </c>
      <c r="P312" t="s">
        <v>49</v>
      </c>
      <c r="Q312" t="s">
        <v>49</v>
      </c>
      <c r="R312" t="s">
        <v>114</v>
      </c>
      <c r="S312" t="s">
        <v>114</v>
      </c>
      <c r="T312" t="s">
        <v>113</v>
      </c>
      <c r="U312" s="4">
        <f t="shared" si="87"/>
        <v>45953</v>
      </c>
      <c r="V312" t="s">
        <v>39</v>
      </c>
      <c r="W312" s="28">
        <v>276</v>
      </c>
      <c r="X312" s="2">
        <v>4</v>
      </c>
      <c r="Y312" s="2">
        <v>0</v>
      </c>
      <c r="Z312" s="2">
        <v>15191.62</v>
      </c>
      <c r="AA312" s="2">
        <v>312.66999999999996</v>
      </c>
      <c r="AB312" s="29">
        <v>0</v>
      </c>
      <c r="AC312" s="31">
        <f t="shared" si="83"/>
        <v>280</v>
      </c>
      <c r="AD312" s="30">
        <f t="shared" si="84"/>
        <v>15504.29</v>
      </c>
      <c r="AE312" s="2">
        <f t="shared" si="92"/>
        <v>-276</v>
      </c>
      <c r="AF312" s="2">
        <f t="shared" si="90"/>
        <v>-4</v>
      </c>
      <c r="AG312" s="2">
        <f t="shared" si="90"/>
        <v>0</v>
      </c>
      <c r="AH312" s="2">
        <f t="shared" si="90"/>
        <v>-15191.62</v>
      </c>
      <c r="AI312" s="2">
        <f t="shared" si="90"/>
        <v>-312.66999999999996</v>
      </c>
      <c r="AJ312" s="29">
        <f t="shared" si="90"/>
        <v>0</v>
      </c>
      <c r="AK312" s="31">
        <f t="shared" si="90"/>
        <v>-280</v>
      </c>
      <c r="AL312" s="31">
        <f t="shared" si="90"/>
        <v>-15504.29</v>
      </c>
      <c r="AM312" s="38">
        <f t="shared" si="93"/>
        <v>-1</v>
      </c>
      <c r="AN312" s="38">
        <f t="shared" si="91"/>
        <v>-1</v>
      </c>
      <c r="AO312" s="38" t="str">
        <f t="shared" si="91"/>
        <v/>
      </c>
      <c r="AP312" s="38">
        <f t="shared" si="91"/>
        <v>-1</v>
      </c>
      <c r="AQ312" s="38">
        <f t="shared" si="91"/>
        <v>-1</v>
      </c>
      <c r="AR312" s="39" t="str">
        <f t="shared" si="91"/>
        <v/>
      </c>
      <c r="AS312" s="40">
        <f t="shared" si="91"/>
        <v>-1</v>
      </c>
      <c r="AT312" s="40">
        <f t="shared" si="91"/>
        <v>-1</v>
      </c>
      <c r="AU312" s="119">
        <f t="shared" si="80"/>
        <v>0</v>
      </c>
      <c r="AV312" s="120">
        <f t="shared" si="77"/>
        <v>55.042101449275364</v>
      </c>
      <c r="AW312" s="121">
        <f t="shared" si="78"/>
        <v>-55.042101449275364</v>
      </c>
      <c r="AX312" s="119">
        <f t="shared" si="79"/>
        <v>0</v>
      </c>
      <c r="AY312" s="120">
        <f t="shared" si="76"/>
        <v>78.16749999999999</v>
      </c>
      <c r="AZ312" s="121">
        <f t="shared" si="85"/>
        <v>-78.16749999999999</v>
      </c>
    </row>
    <row r="313" spans="1:52" hidden="1" outlineLevel="1" x14ac:dyDescent="0.2">
      <c r="A313" t="s">
        <v>46</v>
      </c>
      <c r="B313" t="s">
        <v>46</v>
      </c>
      <c r="C313" t="s">
        <v>114</v>
      </c>
      <c r="D313" t="s">
        <v>114</v>
      </c>
      <c r="E313" t="s">
        <v>113</v>
      </c>
      <c r="F313" s="4">
        <f t="shared" si="86"/>
        <v>46318</v>
      </c>
      <c r="G313" t="s">
        <v>40</v>
      </c>
      <c r="H313" s="28">
        <v>0</v>
      </c>
      <c r="I313" s="2">
        <v>0</v>
      </c>
      <c r="J313" s="2">
        <v>0</v>
      </c>
      <c r="K313" s="2">
        <v>0</v>
      </c>
      <c r="L313" s="2">
        <v>0</v>
      </c>
      <c r="M313" s="29">
        <v>0</v>
      </c>
      <c r="N313" s="31">
        <f t="shared" si="81"/>
        <v>0</v>
      </c>
      <c r="O313" s="30">
        <f t="shared" si="82"/>
        <v>0</v>
      </c>
      <c r="P313" t="s">
        <v>49</v>
      </c>
      <c r="Q313" t="s">
        <v>49</v>
      </c>
      <c r="R313" t="s">
        <v>114</v>
      </c>
      <c r="S313" t="s">
        <v>114</v>
      </c>
      <c r="T313" t="s">
        <v>113</v>
      </c>
      <c r="U313" s="4">
        <f t="shared" si="87"/>
        <v>45954</v>
      </c>
      <c r="V313" t="s">
        <v>40</v>
      </c>
      <c r="W313" s="28">
        <v>429</v>
      </c>
      <c r="X313" s="2">
        <v>1</v>
      </c>
      <c r="Y313" s="2">
        <v>0</v>
      </c>
      <c r="Z313" s="2">
        <v>25059.05</v>
      </c>
      <c r="AA313" s="2">
        <v>70.2</v>
      </c>
      <c r="AB313" s="29">
        <v>0</v>
      </c>
      <c r="AC313" s="31">
        <f t="shared" si="83"/>
        <v>430</v>
      </c>
      <c r="AD313" s="30">
        <f t="shared" si="84"/>
        <v>25129.25</v>
      </c>
      <c r="AE313" s="2">
        <f t="shared" si="92"/>
        <v>-429</v>
      </c>
      <c r="AF313" s="2">
        <f t="shared" si="90"/>
        <v>-1</v>
      </c>
      <c r="AG313" s="2">
        <f t="shared" si="90"/>
        <v>0</v>
      </c>
      <c r="AH313" s="2">
        <f t="shared" si="90"/>
        <v>-25059.05</v>
      </c>
      <c r="AI313" s="2">
        <f t="shared" si="90"/>
        <v>-70.2</v>
      </c>
      <c r="AJ313" s="29">
        <f t="shared" si="90"/>
        <v>0</v>
      </c>
      <c r="AK313" s="31">
        <f t="shared" si="90"/>
        <v>-430</v>
      </c>
      <c r="AL313" s="31">
        <f t="shared" si="90"/>
        <v>-25129.25</v>
      </c>
      <c r="AM313" s="38">
        <f t="shared" si="93"/>
        <v>-1</v>
      </c>
      <c r="AN313" s="38">
        <f t="shared" si="91"/>
        <v>-1</v>
      </c>
      <c r="AO313" s="38" t="str">
        <f t="shared" si="91"/>
        <v/>
      </c>
      <c r="AP313" s="38">
        <f t="shared" si="91"/>
        <v>-1</v>
      </c>
      <c r="AQ313" s="38">
        <f t="shared" si="91"/>
        <v>-1</v>
      </c>
      <c r="AR313" s="39" t="str">
        <f t="shared" si="91"/>
        <v/>
      </c>
      <c r="AS313" s="40">
        <f t="shared" si="91"/>
        <v>-1</v>
      </c>
      <c r="AT313" s="40">
        <f t="shared" si="91"/>
        <v>-1</v>
      </c>
      <c r="AU313" s="119">
        <f t="shared" si="80"/>
        <v>0</v>
      </c>
      <c r="AV313" s="120">
        <f t="shared" si="77"/>
        <v>58.412703962703958</v>
      </c>
      <c r="AW313" s="121">
        <f t="shared" si="78"/>
        <v>-58.412703962703958</v>
      </c>
      <c r="AX313" s="119">
        <f t="shared" si="79"/>
        <v>0</v>
      </c>
      <c r="AY313" s="120">
        <f t="shared" si="76"/>
        <v>70.2</v>
      </c>
      <c r="AZ313" s="121">
        <f t="shared" si="85"/>
        <v>-70.2</v>
      </c>
    </row>
    <row r="314" spans="1:52" ht="13.5" hidden="1" outlineLevel="1" thickBot="1" x14ac:dyDescent="0.25">
      <c r="A314" t="s">
        <v>46</v>
      </c>
      <c r="B314" t="s">
        <v>46</v>
      </c>
      <c r="C314" t="s">
        <v>114</v>
      </c>
      <c r="D314" t="s">
        <v>114</v>
      </c>
      <c r="E314" t="s">
        <v>113</v>
      </c>
      <c r="F314" s="59">
        <f t="shared" si="86"/>
        <v>46319</v>
      </c>
      <c r="G314" s="42" t="s">
        <v>41</v>
      </c>
      <c r="H314" s="43">
        <v>0</v>
      </c>
      <c r="I314" s="44">
        <v>0</v>
      </c>
      <c r="J314" s="44">
        <v>0</v>
      </c>
      <c r="K314" s="44">
        <v>0</v>
      </c>
      <c r="L314" s="44">
        <v>0</v>
      </c>
      <c r="M314" s="45">
        <v>0</v>
      </c>
      <c r="N314" s="47">
        <f t="shared" si="81"/>
        <v>0</v>
      </c>
      <c r="O314" s="46">
        <f t="shared" si="82"/>
        <v>0</v>
      </c>
      <c r="P314" t="s">
        <v>49</v>
      </c>
      <c r="Q314" t="s">
        <v>49</v>
      </c>
      <c r="R314" t="s">
        <v>114</v>
      </c>
      <c r="S314" t="s">
        <v>114</v>
      </c>
      <c r="T314" t="s">
        <v>113</v>
      </c>
      <c r="U314" s="59">
        <f t="shared" si="87"/>
        <v>45955</v>
      </c>
      <c r="V314" s="42" t="s">
        <v>41</v>
      </c>
      <c r="W314" s="43">
        <v>458</v>
      </c>
      <c r="X314" s="44">
        <v>4</v>
      </c>
      <c r="Y314" s="44">
        <v>0</v>
      </c>
      <c r="Z314" s="44">
        <v>25868.89</v>
      </c>
      <c r="AA314" s="44">
        <v>475.51</v>
      </c>
      <c r="AB314" s="45">
        <v>0</v>
      </c>
      <c r="AC314" s="47">
        <f t="shared" si="83"/>
        <v>462</v>
      </c>
      <c r="AD314" s="46">
        <f t="shared" si="84"/>
        <v>26344.399999999998</v>
      </c>
      <c r="AE314" s="44">
        <f t="shared" si="92"/>
        <v>-458</v>
      </c>
      <c r="AF314" s="44">
        <f t="shared" si="90"/>
        <v>-4</v>
      </c>
      <c r="AG314" s="44">
        <f t="shared" si="90"/>
        <v>0</v>
      </c>
      <c r="AH314" s="44">
        <f t="shared" si="90"/>
        <v>-25868.89</v>
      </c>
      <c r="AI314" s="44">
        <f t="shared" si="90"/>
        <v>-475.51</v>
      </c>
      <c r="AJ314" s="45">
        <f t="shared" si="90"/>
        <v>0</v>
      </c>
      <c r="AK314" s="47">
        <f t="shared" si="90"/>
        <v>-462</v>
      </c>
      <c r="AL314" s="47">
        <f t="shared" si="90"/>
        <v>-26344.399999999998</v>
      </c>
      <c r="AM314" s="56">
        <f t="shared" si="93"/>
        <v>-1</v>
      </c>
      <c r="AN314" s="56">
        <f t="shared" si="91"/>
        <v>-1</v>
      </c>
      <c r="AO314" s="56" t="str">
        <f t="shared" si="91"/>
        <v/>
      </c>
      <c r="AP314" s="56">
        <f t="shared" si="91"/>
        <v>-1</v>
      </c>
      <c r="AQ314" s="56">
        <f t="shared" si="91"/>
        <v>-1</v>
      </c>
      <c r="AR314" s="57" t="str">
        <f t="shared" si="91"/>
        <v/>
      </c>
      <c r="AS314" s="58">
        <f t="shared" si="91"/>
        <v>-1</v>
      </c>
      <c r="AT314" s="58">
        <f t="shared" si="91"/>
        <v>-1</v>
      </c>
      <c r="AU314" s="122">
        <f t="shared" si="80"/>
        <v>0</v>
      </c>
      <c r="AV314" s="123">
        <f t="shared" si="77"/>
        <v>56.482292576419212</v>
      </c>
      <c r="AW314" s="124">
        <f t="shared" si="78"/>
        <v>-56.482292576419212</v>
      </c>
      <c r="AX314" s="122">
        <f t="shared" si="79"/>
        <v>0</v>
      </c>
      <c r="AY314" s="123">
        <f t="shared" si="76"/>
        <v>118.8775</v>
      </c>
      <c r="AZ314" s="124">
        <f t="shared" si="85"/>
        <v>-118.8775</v>
      </c>
    </row>
    <row r="315" spans="1:52" hidden="1" outlineLevel="1" x14ac:dyDescent="0.2">
      <c r="A315" t="s">
        <v>46</v>
      </c>
      <c r="B315" t="s">
        <v>46</v>
      </c>
      <c r="C315" t="s">
        <v>122</v>
      </c>
      <c r="D315" t="s">
        <v>114</v>
      </c>
      <c r="E315" t="s">
        <v>117</v>
      </c>
      <c r="F315" s="4">
        <f t="shared" si="86"/>
        <v>46320</v>
      </c>
      <c r="G315" t="s">
        <v>35</v>
      </c>
      <c r="H315" s="28">
        <v>0</v>
      </c>
      <c r="I315" s="2">
        <v>0</v>
      </c>
      <c r="J315" s="2">
        <v>0</v>
      </c>
      <c r="K315" s="2">
        <v>0</v>
      </c>
      <c r="L315" s="2">
        <v>0</v>
      </c>
      <c r="M315" s="29">
        <v>0</v>
      </c>
      <c r="N315" s="31">
        <f t="shared" si="81"/>
        <v>0</v>
      </c>
      <c r="O315" s="30">
        <f t="shared" si="82"/>
        <v>0</v>
      </c>
      <c r="P315" t="s">
        <v>49</v>
      </c>
      <c r="Q315" t="s">
        <v>49</v>
      </c>
      <c r="R315" t="s">
        <v>122</v>
      </c>
      <c r="S315" t="s">
        <v>114</v>
      </c>
      <c r="T315" t="s">
        <v>117</v>
      </c>
      <c r="U315" s="4">
        <f t="shared" si="87"/>
        <v>45956</v>
      </c>
      <c r="V315" t="s">
        <v>35</v>
      </c>
      <c r="W315" s="28">
        <v>205</v>
      </c>
      <c r="X315" s="2">
        <v>3</v>
      </c>
      <c r="Y315" s="2">
        <v>0</v>
      </c>
      <c r="Z315" s="2">
        <v>10604.51</v>
      </c>
      <c r="AA315" s="2">
        <v>1015.61</v>
      </c>
      <c r="AB315" s="29">
        <v>0</v>
      </c>
      <c r="AC315" s="31">
        <f t="shared" si="83"/>
        <v>208</v>
      </c>
      <c r="AD315" s="30">
        <f t="shared" si="84"/>
        <v>11620.12</v>
      </c>
      <c r="AE315" s="2">
        <f t="shared" si="92"/>
        <v>-205</v>
      </c>
      <c r="AF315" s="2">
        <f t="shared" si="90"/>
        <v>-3</v>
      </c>
      <c r="AG315" s="2">
        <f t="shared" si="90"/>
        <v>0</v>
      </c>
      <c r="AH315" s="2">
        <f t="shared" si="90"/>
        <v>-10604.51</v>
      </c>
      <c r="AI315" s="2">
        <f t="shared" si="90"/>
        <v>-1015.61</v>
      </c>
      <c r="AJ315" s="29">
        <f t="shared" si="90"/>
        <v>0</v>
      </c>
      <c r="AK315" s="31">
        <f t="shared" si="90"/>
        <v>-208</v>
      </c>
      <c r="AL315" s="31">
        <f t="shared" si="90"/>
        <v>-11620.12</v>
      </c>
      <c r="AM315" s="38">
        <f t="shared" si="93"/>
        <v>-1</v>
      </c>
      <c r="AN315" s="38">
        <f t="shared" si="91"/>
        <v>-1</v>
      </c>
      <c r="AO315" s="38" t="str">
        <f t="shared" si="91"/>
        <v/>
      </c>
      <c r="AP315" s="38">
        <f t="shared" si="91"/>
        <v>-1</v>
      </c>
      <c r="AQ315" s="38">
        <f t="shared" si="91"/>
        <v>-1</v>
      </c>
      <c r="AR315" s="39" t="str">
        <f t="shared" si="91"/>
        <v/>
      </c>
      <c r="AS315" s="40">
        <f t="shared" si="91"/>
        <v>-1</v>
      </c>
      <c r="AT315" s="40">
        <f t="shared" si="91"/>
        <v>-1</v>
      </c>
      <c r="AU315" s="119">
        <f t="shared" si="80"/>
        <v>0</v>
      </c>
      <c r="AV315" s="120">
        <f t="shared" si="77"/>
        <v>51.729317073170733</v>
      </c>
      <c r="AW315" s="121">
        <f t="shared" si="78"/>
        <v>-51.729317073170733</v>
      </c>
      <c r="AX315" s="119">
        <f t="shared" si="79"/>
        <v>0</v>
      </c>
      <c r="AY315" s="120">
        <f t="shared" si="76"/>
        <v>338.53666666666669</v>
      </c>
      <c r="AZ315" s="121">
        <f t="shared" si="85"/>
        <v>-338.53666666666669</v>
      </c>
    </row>
    <row r="316" spans="1:52" hidden="1" outlineLevel="1" x14ac:dyDescent="0.2">
      <c r="A316" t="s">
        <v>46</v>
      </c>
      <c r="B316" t="s">
        <v>46</v>
      </c>
      <c r="C316" t="s">
        <v>122</v>
      </c>
      <c r="D316" t="s">
        <v>114</v>
      </c>
      <c r="E316" t="s">
        <v>117</v>
      </c>
      <c r="F316" s="4">
        <f t="shared" si="86"/>
        <v>46321</v>
      </c>
      <c r="G316" t="s">
        <v>36</v>
      </c>
      <c r="H316" s="28">
        <v>0</v>
      </c>
      <c r="I316" s="2">
        <v>0</v>
      </c>
      <c r="J316" s="2">
        <v>0</v>
      </c>
      <c r="K316" s="2">
        <v>0</v>
      </c>
      <c r="L316" s="2">
        <v>0</v>
      </c>
      <c r="M316" s="29">
        <v>0</v>
      </c>
      <c r="N316" s="31">
        <f t="shared" si="81"/>
        <v>0</v>
      </c>
      <c r="O316" s="30">
        <f t="shared" si="82"/>
        <v>0</v>
      </c>
      <c r="P316" t="s">
        <v>49</v>
      </c>
      <c r="Q316" t="s">
        <v>49</v>
      </c>
      <c r="R316" t="s">
        <v>122</v>
      </c>
      <c r="S316" t="s">
        <v>114</v>
      </c>
      <c r="T316" t="s">
        <v>117</v>
      </c>
      <c r="U316" s="4">
        <f t="shared" si="87"/>
        <v>45957</v>
      </c>
      <c r="V316" t="s">
        <v>36</v>
      </c>
      <c r="W316" s="28">
        <v>186</v>
      </c>
      <c r="X316" s="2">
        <v>1</v>
      </c>
      <c r="Y316" s="2">
        <v>0</v>
      </c>
      <c r="Z316" s="2">
        <v>10770.349999999999</v>
      </c>
      <c r="AA316" s="2">
        <v>35.94</v>
      </c>
      <c r="AB316" s="29">
        <v>0</v>
      </c>
      <c r="AC316" s="31">
        <f t="shared" si="83"/>
        <v>187</v>
      </c>
      <c r="AD316" s="30">
        <f t="shared" si="84"/>
        <v>10806.289999999999</v>
      </c>
      <c r="AE316" s="2">
        <f t="shared" si="92"/>
        <v>-186</v>
      </c>
      <c r="AF316" s="2">
        <f t="shared" si="90"/>
        <v>-1</v>
      </c>
      <c r="AG316" s="2">
        <f t="shared" si="90"/>
        <v>0</v>
      </c>
      <c r="AH316" s="2">
        <f t="shared" si="90"/>
        <v>-10770.349999999999</v>
      </c>
      <c r="AI316" s="2">
        <f t="shared" si="90"/>
        <v>-35.94</v>
      </c>
      <c r="AJ316" s="29">
        <f t="shared" si="90"/>
        <v>0</v>
      </c>
      <c r="AK316" s="31">
        <f t="shared" si="90"/>
        <v>-187</v>
      </c>
      <c r="AL316" s="31">
        <f t="shared" si="90"/>
        <v>-10806.289999999999</v>
      </c>
      <c r="AM316" s="38">
        <f t="shared" si="93"/>
        <v>-1</v>
      </c>
      <c r="AN316" s="38">
        <f t="shared" si="91"/>
        <v>-1</v>
      </c>
      <c r="AO316" s="38" t="str">
        <f t="shared" si="91"/>
        <v/>
      </c>
      <c r="AP316" s="38">
        <f t="shared" si="91"/>
        <v>-1</v>
      </c>
      <c r="AQ316" s="38">
        <f t="shared" si="91"/>
        <v>-1</v>
      </c>
      <c r="AR316" s="39" t="str">
        <f t="shared" si="91"/>
        <v/>
      </c>
      <c r="AS316" s="40">
        <f t="shared" si="91"/>
        <v>-1</v>
      </c>
      <c r="AT316" s="40">
        <f t="shared" si="91"/>
        <v>-1</v>
      </c>
      <c r="AU316" s="119">
        <f t="shared" si="80"/>
        <v>0</v>
      </c>
      <c r="AV316" s="120">
        <f t="shared" si="77"/>
        <v>57.905107526881714</v>
      </c>
      <c r="AW316" s="121">
        <f t="shared" si="78"/>
        <v>-57.905107526881714</v>
      </c>
      <c r="AX316" s="119">
        <f t="shared" si="79"/>
        <v>0</v>
      </c>
      <c r="AY316" s="120">
        <f t="shared" si="76"/>
        <v>35.94</v>
      </c>
      <c r="AZ316" s="121">
        <f t="shared" si="85"/>
        <v>-35.94</v>
      </c>
    </row>
    <row r="317" spans="1:52" hidden="1" outlineLevel="1" x14ac:dyDescent="0.2">
      <c r="A317" t="s">
        <v>46</v>
      </c>
      <c r="B317" t="s">
        <v>46</v>
      </c>
      <c r="C317" t="s">
        <v>122</v>
      </c>
      <c r="D317" t="s">
        <v>114</v>
      </c>
      <c r="E317" t="s">
        <v>117</v>
      </c>
      <c r="F317" s="4">
        <f t="shared" si="86"/>
        <v>46322</v>
      </c>
      <c r="G317" t="s">
        <v>37</v>
      </c>
      <c r="H317" s="28">
        <v>0</v>
      </c>
      <c r="I317" s="2">
        <v>0</v>
      </c>
      <c r="J317" s="2">
        <v>0</v>
      </c>
      <c r="K317" s="2">
        <v>0</v>
      </c>
      <c r="L317" s="2">
        <v>0</v>
      </c>
      <c r="M317" s="29">
        <v>0</v>
      </c>
      <c r="N317" s="31">
        <f t="shared" si="81"/>
        <v>0</v>
      </c>
      <c r="O317" s="30">
        <f t="shared" si="82"/>
        <v>0</v>
      </c>
      <c r="P317" t="s">
        <v>49</v>
      </c>
      <c r="Q317" t="s">
        <v>49</v>
      </c>
      <c r="R317" t="s">
        <v>122</v>
      </c>
      <c r="S317" t="s">
        <v>114</v>
      </c>
      <c r="T317" t="s">
        <v>117</v>
      </c>
      <c r="U317" s="4">
        <f t="shared" si="87"/>
        <v>45958</v>
      </c>
      <c r="V317" t="s">
        <v>37</v>
      </c>
      <c r="W317" s="28">
        <v>180</v>
      </c>
      <c r="X317" s="2">
        <v>1</v>
      </c>
      <c r="Y317" s="2">
        <v>0</v>
      </c>
      <c r="Z317" s="2">
        <v>9517.3799999999992</v>
      </c>
      <c r="AA317" s="2">
        <v>94.24</v>
      </c>
      <c r="AB317" s="29">
        <v>0</v>
      </c>
      <c r="AC317" s="31">
        <f t="shared" si="83"/>
        <v>181</v>
      </c>
      <c r="AD317" s="30">
        <f t="shared" si="84"/>
        <v>9611.619999999999</v>
      </c>
      <c r="AE317" s="2">
        <f t="shared" si="92"/>
        <v>-180</v>
      </c>
      <c r="AF317" s="2">
        <f t="shared" si="90"/>
        <v>-1</v>
      </c>
      <c r="AG317" s="2">
        <f t="shared" si="90"/>
        <v>0</v>
      </c>
      <c r="AH317" s="2">
        <f t="shared" si="90"/>
        <v>-9517.3799999999992</v>
      </c>
      <c r="AI317" s="2">
        <f t="shared" si="90"/>
        <v>-94.24</v>
      </c>
      <c r="AJ317" s="29">
        <f t="shared" si="90"/>
        <v>0</v>
      </c>
      <c r="AK317" s="31">
        <f t="shared" si="90"/>
        <v>-181</v>
      </c>
      <c r="AL317" s="31">
        <f t="shared" si="90"/>
        <v>-9611.619999999999</v>
      </c>
      <c r="AM317" s="38">
        <f t="shared" si="93"/>
        <v>-1</v>
      </c>
      <c r="AN317" s="38">
        <f t="shared" si="91"/>
        <v>-1</v>
      </c>
      <c r="AO317" s="38" t="str">
        <f t="shared" si="91"/>
        <v/>
      </c>
      <c r="AP317" s="38">
        <f t="shared" si="91"/>
        <v>-1</v>
      </c>
      <c r="AQ317" s="38">
        <f t="shared" si="91"/>
        <v>-1</v>
      </c>
      <c r="AR317" s="39" t="str">
        <f t="shared" si="91"/>
        <v/>
      </c>
      <c r="AS317" s="40">
        <f t="shared" si="91"/>
        <v>-1</v>
      </c>
      <c r="AT317" s="40">
        <f t="shared" si="91"/>
        <v>-1</v>
      </c>
      <c r="AU317" s="119">
        <f t="shared" si="80"/>
        <v>0</v>
      </c>
      <c r="AV317" s="120">
        <f t="shared" si="77"/>
        <v>52.874333333333325</v>
      </c>
      <c r="AW317" s="121">
        <f t="shared" si="78"/>
        <v>-52.874333333333325</v>
      </c>
      <c r="AX317" s="119">
        <f t="shared" si="79"/>
        <v>0</v>
      </c>
      <c r="AY317" s="120">
        <f t="shared" si="76"/>
        <v>94.24</v>
      </c>
      <c r="AZ317" s="121">
        <f t="shared" si="85"/>
        <v>-94.24</v>
      </c>
    </row>
    <row r="318" spans="1:52" hidden="1" outlineLevel="1" x14ac:dyDescent="0.2">
      <c r="A318" t="s">
        <v>46</v>
      </c>
      <c r="B318" t="s">
        <v>46</v>
      </c>
      <c r="C318" t="s">
        <v>122</v>
      </c>
      <c r="D318" t="s">
        <v>114</v>
      </c>
      <c r="E318" t="s">
        <v>117</v>
      </c>
      <c r="F318" s="4">
        <f t="shared" si="86"/>
        <v>46323</v>
      </c>
      <c r="G318" t="s">
        <v>38</v>
      </c>
      <c r="H318" s="28">
        <v>0</v>
      </c>
      <c r="I318" s="2">
        <v>0</v>
      </c>
      <c r="J318" s="2">
        <v>0</v>
      </c>
      <c r="K318" s="2">
        <v>0</v>
      </c>
      <c r="L318" s="2">
        <v>0</v>
      </c>
      <c r="M318" s="29">
        <v>0</v>
      </c>
      <c r="N318" s="31">
        <f t="shared" si="81"/>
        <v>0</v>
      </c>
      <c r="O318" s="30">
        <f t="shared" si="82"/>
        <v>0</v>
      </c>
      <c r="P318" t="s">
        <v>49</v>
      </c>
      <c r="Q318" t="s">
        <v>49</v>
      </c>
      <c r="R318" t="s">
        <v>122</v>
      </c>
      <c r="S318" t="s">
        <v>114</v>
      </c>
      <c r="T318" t="s">
        <v>117</v>
      </c>
      <c r="U318" s="4">
        <f t="shared" si="87"/>
        <v>45959</v>
      </c>
      <c r="V318" t="s">
        <v>38</v>
      </c>
      <c r="W318" s="28">
        <v>226</v>
      </c>
      <c r="X318" s="2">
        <v>2</v>
      </c>
      <c r="Y318" s="2">
        <v>0</v>
      </c>
      <c r="Z318" s="2">
        <v>10908.82</v>
      </c>
      <c r="AA318" s="2">
        <v>506.81000000000006</v>
      </c>
      <c r="AB318" s="29">
        <v>0</v>
      </c>
      <c r="AC318" s="31">
        <f t="shared" si="83"/>
        <v>228</v>
      </c>
      <c r="AD318" s="30">
        <f t="shared" si="84"/>
        <v>11415.63</v>
      </c>
      <c r="AE318" s="2">
        <f t="shared" si="92"/>
        <v>-226</v>
      </c>
      <c r="AF318" s="2">
        <f t="shared" si="90"/>
        <v>-2</v>
      </c>
      <c r="AG318" s="2">
        <f t="shared" si="90"/>
        <v>0</v>
      </c>
      <c r="AH318" s="2">
        <f t="shared" si="90"/>
        <v>-10908.82</v>
      </c>
      <c r="AI318" s="2">
        <f t="shared" si="90"/>
        <v>-506.81000000000006</v>
      </c>
      <c r="AJ318" s="29">
        <f t="shared" si="90"/>
        <v>0</v>
      </c>
      <c r="AK318" s="31">
        <f t="shared" si="90"/>
        <v>-228</v>
      </c>
      <c r="AL318" s="31">
        <f t="shared" si="90"/>
        <v>-11415.63</v>
      </c>
      <c r="AM318" s="38">
        <f t="shared" si="93"/>
        <v>-1</v>
      </c>
      <c r="AN318" s="38">
        <f t="shared" si="91"/>
        <v>-1</v>
      </c>
      <c r="AO318" s="38" t="str">
        <f t="shared" si="91"/>
        <v/>
      </c>
      <c r="AP318" s="38">
        <f t="shared" si="91"/>
        <v>-1</v>
      </c>
      <c r="AQ318" s="38">
        <f t="shared" si="91"/>
        <v>-1</v>
      </c>
      <c r="AR318" s="39" t="str">
        <f t="shared" si="91"/>
        <v/>
      </c>
      <c r="AS318" s="40">
        <f t="shared" si="91"/>
        <v>-1</v>
      </c>
      <c r="AT318" s="40">
        <f t="shared" si="91"/>
        <v>-1</v>
      </c>
      <c r="AU318" s="119">
        <f t="shared" si="80"/>
        <v>0</v>
      </c>
      <c r="AV318" s="120">
        <f t="shared" si="77"/>
        <v>48.269115044247783</v>
      </c>
      <c r="AW318" s="121">
        <f t="shared" si="78"/>
        <v>-48.269115044247783</v>
      </c>
      <c r="AX318" s="119">
        <f t="shared" si="79"/>
        <v>0</v>
      </c>
      <c r="AY318" s="120">
        <f t="shared" si="76"/>
        <v>253.40500000000003</v>
      </c>
      <c r="AZ318" s="121">
        <f t="shared" si="85"/>
        <v>-253.40500000000003</v>
      </c>
    </row>
    <row r="319" spans="1:52" hidden="1" outlineLevel="1" x14ac:dyDescent="0.2">
      <c r="A319" t="s">
        <v>46</v>
      </c>
      <c r="B319" t="s">
        <v>46</v>
      </c>
      <c r="C319" t="s">
        <v>122</v>
      </c>
      <c r="D319" t="s">
        <v>114</v>
      </c>
      <c r="E319" t="s">
        <v>117</v>
      </c>
      <c r="F319" s="4">
        <f t="shared" si="86"/>
        <v>46324</v>
      </c>
      <c r="G319" t="s">
        <v>39</v>
      </c>
      <c r="H319" s="28">
        <v>0</v>
      </c>
      <c r="I319" s="2">
        <v>0</v>
      </c>
      <c r="J319" s="2">
        <v>0</v>
      </c>
      <c r="K319" s="2">
        <v>0</v>
      </c>
      <c r="L319" s="2">
        <v>0</v>
      </c>
      <c r="M319" s="29">
        <v>0</v>
      </c>
      <c r="N319" s="31">
        <f t="shared" si="81"/>
        <v>0</v>
      </c>
      <c r="O319" s="30">
        <f t="shared" si="82"/>
        <v>0</v>
      </c>
      <c r="P319" t="s">
        <v>49</v>
      </c>
      <c r="Q319" t="s">
        <v>49</v>
      </c>
      <c r="R319" t="s">
        <v>122</v>
      </c>
      <c r="S319" t="s">
        <v>114</v>
      </c>
      <c r="T319" t="s">
        <v>117</v>
      </c>
      <c r="U319" s="4">
        <f t="shared" si="87"/>
        <v>45960</v>
      </c>
      <c r="V319" t="s">
        <v>39</v>
      </c>
      <c r="W319" s="28">
        <v>323</v>
      </c>
      <c r="X319" s="2">
        <v>2</v>
      </c>
      <c r="Y319" s="2">
        <v>0</v>
      </c>
      <c r="Z319" s="2">
        <v>17480.73</v>
      </c>
      <c r="AA319" s="2">
        <v>197.91</v>
      </c>
      <c r="AB319" s="29">
        <v>0</v>
      </c>
      <c r="AC319" s="31">
        <f t="shared" si="83"/>
        <v>325</v>
      </c>
      <c r="AD319" s="30">
        <f t="shared" si="84"/>
        <v>17678.64</v>
      </c>
      <c r="AE319" s="2">
        <f t="shared" si="92"/>
        <v>-323</v>
      </c>
      <c r="AF319" s="2">
        <f t="shared" si="90"/>
        <v>-2</v>
      </c>
      <c r="AG319" s="2">
        <f t="shared" si="90"/>
        <v>0</v>
      </c>
      <c r="AH319" s="2">
        <f t="shared" si="90"/>
        <v>-17480.73</v>
      </c>
      <c r="AI319" s="2">
        <f t="shared" si="90"/>
        <v>-197.91</v>
      </c>
      <c r="AJ319" s="29">
        <f t="shared" si="90"/>
        <v>0</v>
      </c>
      <c r="AK319" s="31">
        <f t="shared" si="90"/>
        <v>-325</v>
      </c>
      <c r="AL319" s="31">
        <f t="shared" si="90"/>
        <v>-17678.64</v>
      </c>
      <c r="AM319" s="38">
        <f t="shared" si="93"/>
        <v>-1</v>
      </c>
      <c r="AN319" s="38">
        <f t="shared" si="91"/>
        <v>-1</v>
      </c>
      <c r="AO319" s="38" t="str">
        <f t="shared" si="91"/>
        <v/>
      </c>
      <c r="AP319" s="38">
        <f t="shared" si="91"/>
        <v>-1</v>
      </c>
      <c r="AQ319" s="38">
        <f t="shared" si="91"/>
        <v>-1</v>
      </c>
      <c r="AR319" s="39" t="str">
        <f t="shared" si="91"/>
        <v/>
      </c>
      <c r="AS319" s="40">
        <f t="shared" si="91"/>
        <v>-1</v>
      </c>
      <c r="AT319" s="40">
        <f t="shared" si="91"/>
        <v>-1</v>
      </c>
      <c r="AU319" s="119">
        <f t="shared" si="80"/>
        <v>0</v>
      </c>
      <c r="AV319" s="120">
        <f t="shared" si="77"/>
        <v>54.119907120743029</v>
      </c>
      <c r="AW319" s="121">
        <f t="shared" si="78"/>
        <v>-54.119907120743029</v>
      </c>
      <c r="AX319" s="119">
        <f t="shared" si="79"/>
        <v>0</v>
      </c>
      <c r="AY319" s="120">
        <f t="shared" si="76"/>
        <v>98.954999999999998</v>
      </c>
      <c r="AZ319" s="121">
        <f t="shared" si="85"/>
        <v>-98.954999999999998</v>
      </c>
    </row>
    <row r="320" spans="1:52" hidden="1" outlineLevel="1" x14ac:dyDescent="0.2">
      <c r="A320" t="s">
        <v>46</v>
      </c>
      <c r="B320" t="s">
        <v>46</v>
      </c>
      <c r="C320" t="s">
        <v>122</v>
      </c>
      <c r="D320" t="s">
        <v>114</v>
      </c>
      <c r="E320" t="s">
        <v>117</v>
      </c>
      <c r="F320" s="4">
        <f t="shared" si="86"/>
        <v>46325</v>
      </c>
      <c r="G320" t="s">
        <v>40</v>
      </c>
      <c r="H320" s="28">
        <v>0</v>
      </c>
      <c r="I320" s="2">
        <v>0</v>
      </c>
      <c r="J320" s="2">
        <v>0</v>
      </c>
      <c r="K320" s="2">
        <v>0</v>
      </c>
      <c r="L320" s="2">
        <v>0</v>
      </c>
      <c r="M320" s="29">
        <v>0</v>
      </c>
      <c r="N320" s="31">
        <f t="shared" si="81"/>
        <v>0</v>
      </c>
      <c r="O320" s="30">
        <f t="shared" si="82"/>
        <v>0</v>
      </c>
      <c r="P320" t="s">
        <v>49</v>
      </c>
      <c r="Q320" t="s">
        <v>49</v>
      </c>
      <c r="R320" t="s">
        <v>122</v>
      </c>
      <c r="S320" t="s">
        <v>114</v>
      </c>
      <c r="T320" t="s">
        <v>117</v>
      </c>
      <c r="U320" s="4">
        <f t="shared" si="87"/>
        <v>45961</v>
      </c>
      <c r="V320" t="s">
        <v>40</v>
      </c>
      <c r="W320" s="28">
        <v>579</v>
      </c>
      <c r="X320" s="2">
        <v>1</v>
      </c>
      <c r="Y320" s="2">
        <v>0</v>
      </c>
      <c r="Z320" s="2">
        <v>28706.62</v>
      </c>
      <c r="AA320" s="2">
        <v>151.88999999999999</v>
      </c>
      <c r="AB320" s="29">
        <v>0</v>
      </c>
      <c r="AC320" s="31">
        <f t="shared" si="83"/>
        <v>580</v>
      </c>
      <c r="AD320" s="30">
        <f t="shared" si="84"/>
        <v>28858.51</v>
      </c>
      <c r="AE320" s="2">
        <f t="shared" si="92"/>
        <v>-579</v>
      </c>
      <c r="AF320" s="2">
        <f t="shared" si="90"/>
        <v>-1</v>
      </c>
      <c r="AG320" s="2">
        <f t="shared" si="90"/>
        <v>0</v>
      </c>
      <c r="AH320" s="2">
        <f t="shared" si="90"/>
        <v>-28706.62</v>
      </c>
      <c r="AI320" s="2">
        <f t="shared" si="90"/>
        <v>-151.88999999999999</v>
      </c>
      <c r="AJ320" s="29">
        <f t="shared" si="90"/>
        <v>0</v>
      </c>
      <c r="AK320" s="31">
        <f t="shared" si="90"/>
        <v>-580</v>
      </c>
      <c r="AL320" s="31">
        <f t="shared" si="90"/>
        <v>-28858.51</v>
      </c>
      <c r="AM320" s="38">
        <f t="shared" si="93"/>
        <v>-1</v>
      </c>
      <c r="AN320" s="38">
        <f t="shared" si="91"/>
        <v>-1</v>
      </c>
      <c r="AO320" s="38" t="str">
        <f t="shared" si="91"/>
        <v/>
      </c>
      <c r="AP320" s="38">
        <f t="shared" si="91"/>
        <v>-1</v>
      </c>
      <c r="AQ320" s="38">
        <f t="shared" si="91"/>
        <v>-1</v>
      </c>
      <c r="AR320" s="39" t="str">
        <f t="shared" si="91"/>
        <v/>
      </c>
      <c r="AS320" s="40">
        <f t="shared" si="91"/>
        <v>-1</v>
      </c>
      <c r="AT320" s="40">
        <f t="shared" si="91"/>
        <v>-1</v>
      </c>
      <c r="AU320" s="119">
        <f t="shared" si="80"/>
        <v>0</v>
      </c>
      <c r="AV320" s="120">
        <f t="shared" si="77"/>
        <v>49.579654576856647</v>
      </c>
      <c r="AW320" s="121">
        <f t="shared" si="78"/>
        <v>-49.579654576856647</v>
      </c>
      <c r="AX320" s="119">
        <f t="shared" si="79"/>
        <v>0</v>
      </c>
      <c r="AY320" s="120">
        <f t="shared" si="76"/>
        <v>151.88999999999999</v>
      </c>
      <c r="AZ320" s="121">
        <f t="shared" si="85"/>
        <v>-151.88999999999999</v>
      </c>
    </row>
    <row r="321" spans="1:52" ht="13.5" hidden="1" outlineLevel="1" thickBot="1" x14ac:dyDescent="0.25">
      <c r="A321" t="s">
        <v>46</v>
      </c>
      <c r="B321" t="s">
        <v>46</v>
      </c>
      <c r="C321" t="s">
        <v>122</v>
      </c>
      <c r="D321" t="s">
        <v>114</v>
      </c>
      <c r="E321" t="s">
        <v>117</v>
      </c>
      <c r="F321" s="59">
        <f t="shared" si="86"/>
        <v>46326</v>
      </c>
      <c r="G321" s="42" t="s">
        <v>41</v>
      </c>
      <c r="H321" s="43">
        <v>0</v>
      </c>
      <c r="I321" s="44">
        <v>0</v>
      </c>
      <c r="J321" s="44">
        <v>0</v>
      </c>
      <c r="K321" s="44">
        <v>0</v>
      </c>
      <c r="L321" s="44">
        <v>0</v>
      </c>
      <c r="M321" s="45">
        <v>0</v>
      </c>
      <c r="N321" s="47">
        <f t="shared" si="81"/>
        <v>0</v>
      </c>
      <c r="O321" s="46">
        <f t="shared" si="82"/>
        <v>0</v>
      </c>
      <c r="P321" t="s">
        <v>49</v>
      </c>
      <c r="Q321" t="s">
        <v>49</v>
      </c>
      <c r="R321" t="s">
        <v>122</v>
      </c>
      <c r="S321" t="s">
        <v>122</v>
      </c>
      <c r="T321" t="s">
        <v>117</v>
      </c>
      <c r="U321" s="59">
        <f t="shared" si="87"/>
        <v>45962</v>
      </c>
      <c r="V321" s="42" t="s">
        <v>41</v>
      </c>
      <c r="W321" s="43">
        <v>346</v>
      </c>
      <c r="X321" s="44">
        <v>0</v>
      </c>
      <c r="Y321" s="44">
        <v>0</v>
      </c>
      <c r="Z321" s="44">
        <v>19684.669999999998</v>
      </c>
      <c r="AA321" s="44">
        <v>0</v>
      </c>
      <c r="AB321" s="45">
        <v>0</v>
      </c>
      <c r="AC321" s="47">
        <f t="shared" si="83"/>
        <v>346</v>
      </c>
      <c r="AD321" s="46">
        <f t="shared" si="84"/>
        <v>19684.669999999998</v>
      </c>
      <c r="AE321" s="44">
        <f t="shared" si="92"/>
        <v>-346</v>
      </c>
      <c r="AF321" s="44">
        <f t="shared" si="90"/>
        <v>0</v>
      </c>
      <c r="AG321" s="44">
        <f t="shared" si="90"/>
        <v>0</v>
      </c>
      <c r="AH321" s="44">
        <f t="shared" si="90"/>
        <v>-19684.669999999998</v>
      </c>
      <c r="AI321" s="44">
        <f t="shared" si="90"/>
        <v>0</v>
      </c>
      <c r="AJ321" s="45">
        <f t="shared" si="90"/>
        <v>0</v>
      </c>
      <c r="AK321" s="47">
        <f t="shared" si="90"/>
        <v>-346</v>
      </c>
      <c r="AL321" s="47">
        <f t="shared" si="90"/>
        <v>-19684.669999999998</v>
      </c>
      <c r="AM321" s="56">
        <f t="shared" si="93"/>
        <v>-1</v>
      </c>
      <c r="AN321" s="56" t="str">
        <f t="shared" si="91"/>
        <v/>
      </c>
      <c r="AO321" s="56" t="str">
        <f t="shared" si="91"/>
        <v/>
      </c>
      <c r="AP321" s="56">
        <f t="shared" si="91"/>
        <v>-1</v>
      </c>
      <c r="AQ321" s="56" t="str">
        <f t="shared" si="91"/>
        <v/>
      </c>
      <c r="AR321" s="57" t="str">
        <f t="shared" si="91"/>
        <v/>
      </c>
      <c r="AS321" s="58">
        <f t="shared" si="91"/>
        <v>-1</v>
      </c>
      <c r="AT321" s="58">
        <f t="shared" si="91"/>
        <v>-1</v>
      </c>
      <c r="AU321" s="122">
        <f t="shared" si="80"/>
        <v>0</v>
      </c>
      <c r="AV321" s="123">
        <f t="shared" si="77"/>
        <v>56.892109826589589</v>
      </c>
      <c r="AW321" s="124">
        <f t="shared" si="78"/>
        <v>-56.892109826589589</v>
      </c>
      <c r="AX321" s="122">
        <f t="shared" si="79"/>
        <v>0</v>
      </c>
      <c r="AY321" s="123">
        <f t="shared" si="76"/>
        <v>0</v>
      </c>
      <c r="AZ321" s="124">
        <f t="shared" si="85"/>
        <v>0</v>
      </c>
    </row>
    <row r="322" spans="1:52" hidden="1" outlineLevel="1" x14ac:dyDescent="0.2">
      <c r="A322" t="s">
        <v>46</v>
      </c>
      <c r="B322" t="s">
        <v>46</v>
      </c>
      <c r="C322" t="s">
        <v>122</v>
      </c>
      <c r="D322" t="s">
        <v>122</v>
      </c>
      <c r="E322" t="s">
        <v>118</v>
      </c>
      <c r="F322" s="4">
        <f t="shared" si="86"/>
        <v>46327</v>
      </c>
      <c r="G322" t="s">
        <v>35</v>
      </c>
      <c r="H322" s="28">
        <v>0</v>
      </c>
      <c r="I322" s="2">
        <v>0</v>
      </c>
      <c r="J322" s="2">
        <v>0</v>
      </c>
      <c r="K322" s="2">
        <v>0</v>
      </c>
      <c r="L322" s="2">
        <v>0</v>
      </c>
      <c r="M322" s="29">
        <v>0</v>
      </c>
      <c r="N322" s="31">
        <f t="shared" si="81"/>
        <v>0</v>
      </c>
      <c r="O322" s="30">
        <f t="shared" si="82"/>
        <v>0</v>
      </c>
      <c r="P322" t="s">
        <v>49</v>
      </c>
      <c r="Q322" t="s">
        <v>49</v>
      </c>
      <c r="R322" t="s">
        <v>122</v>
      </c>
      <c r="S322" t="s">
        <v>122</v>
      </c>
      <c r="T322" t="s">
        <v>118</v>
      </c>
      <c r="U322" s="4">
        <f t="shared" si="87"/>
        <v>45963</v>
      </c>
      <c r="V322" t="s">
        <v>35</v>
      </c>
      <c r="W322" s="28">
        <v>195</v>
      </c>
      <c r="X322" s="2">
        <v>0</v>
      </c>
      <c r="Y322" s="2">
        <v>0</v>
      </c>
      <c r="Z322" s="2">
        <v>11390.73</v>
      </c>
      <c r="AA322" s="2">
        <v>0</v>
      </c>
      <c r="AB322" s="29">
        <v>0</v>
      </c>
      <c r="AC322" s="31">
        <f t="shared" si="83"/>
        <v>195</v>
      </c>
      <c r="AD322" s="30">
        <f t="shared" si="84"/>
        <v>11390.73</v>
      </c>
      <c r="AE322" s="2">
        <f t="shared" si="92"/>
        <v>-195</v>
      </c>
      <c r="AF322" s="2">
        <f t="shared" si="90"/>
        <v>0</v>
      </c>
      <c r="AG322" s="2">
        <f t="shared" si="90"/>
        <v>0</v>
      </c>
      <c r="AH322" s="2">
        <f t="shared" si="90"/>
        <v>-11390.73</v>
      </c>
      <c r="AI322" s="2">
        <f t="shared" si="90"/>
        <v>0</v>
      </c>
      <c r="AJ322" s="29">
        <f t="shared" si="90"/>
        <v>0</v>
      </c>
      <c r="AK322" s="31">
        <f t="shared" si="90"/>
        <v>-195</v>
      </c>
      <c r="AL322" s="31">
        <f t="shared" si="90"/>
        <v>-11390.73</v>
      </c>
      <c r="AM322" s="38">
        <f t="shared" si="93"/>
        <v>-1</v>
      </c>
      <c r="AN322" s="38" t="str">
        <f t="shared" si="91"/>
        <v/>
      </c>
      <c r="AO322" s="38" t="str">
        <f t="shared" si="91"/>
        <v/>
      </c>
      <c r="AP322" s="38">
        <f t="shared" si="91"/>
        <v>-1</v>
      </c>
      <c r="AQ322" s="38" t="str">
        <f t="shared" si="91"/>
        <v/>
      </c>
      <c r="AR322" s="39" t="str">
        <f t="shared" si="91"/>
        <v/>
      </c>
      <c r="AS322" s="40">
        <f t="shared" si="91"/>
        <v>-1</v>
      </c>
      <c r="AT322" s="40">
        <f t="shared" si="91"/>
        <v>-1</v>
      </c>
      <c r="AU322" s="119">
        <f t="shared" si="80"/>
        <v>0</v>
      </c>
      <c r="AV322" s="120">
        <f t="shared" si="77"/>
        <v>58.413999999999994</v>
      </c>
      <c r="AW322" s="121">
        <f t="shared" si="78"/>
        <v>-58.413999999999994</v>
      </c>
      <c r="AX322" s="119">
        <f t="shared" si="79"/>
        <v>0</v>
      </c>
      <c r="AY322" s="120">
        <f t="shared" si="76"/>
        <v>0</v>
      </c>
      <c r="AZ322" s="121">
        <f t="shared" si="85"/>
        <v>0</v>
      </c>
    </row>
    <row r="323" spans="1:52" hidden="1" outlineLevel="1" x14ac:dyDescent="0.2">
      <c r="A323" t="s">
        <v>46</v>
      </c>
      <c r="B323" t="s">
        <v>46</v>
      </c>
      <c r="C323" t="s">
        <v>122</v>
      </c>
      <c r="D323" t="s">
        <v>122</v>
      </c>
      <c r="E323" t="s">
        <v>118</v>
      </c>
      <c r="F323" s="4">
        <f t="shared" si="86"/>
        <v>46328</v>
      </c>
      <c r="G323" t="s">
        <v>36</v>
      </c>
      <c r="H323" s="28">
        <v>0</v>
      </c>
      <c r="I323" s="2">
        <v>0</v>
      </c>
      <c r="J323" s="2">
        <v>0</v>
      </c>
      <c r="K323" s="2">
        <v>0</v>
      </c>
      <c r="L323" s="2">
        <v>0</v>
      </c>
      <c r="M323" s="29">
        <v>0</v>
      </c>
      <c r="N323" s="31">
        <f t="shared" si="81"/>
        <v>0</v>
      </c>
      <c r="O323" s="30">
        <f t="shared" si="82"/>
        <v>0</v>
      </c>
      <c r="P323" t="s">
        <v>49</v>
      </c>
      <c r="Q323" t="s">
        <v>49</v>
      </c>
      <c r="R323" t="s">
        <v>122</v>
      </c>
      <c r="S323" t="s">
        <v>122</v>
      </c>
      <c r="T323" t="s">
        <v>118</v>
      </c>
      <c r="U323" s="4">
        <f t="shared" si="87"/>
        <v>45964</v>
      </c>
      <c r="V323" t="s">
        <v>36</v>
      </c>
      <c r="W323" s="28">
        <v>222</v>
      </c>
      <c r="X323" s="2">
        <v>0</v>
      </c>
      <c r="Y323" s="2">
        <v>0</v>
      </c>
      <c r="Z323" s="2">
        <v>11417.98</v>
      </c>
      <c r="AA323" s="2">
        <v>0</v>
      </c>
      <c r="AB323" s="29">
        <v>0</v>
      </c>
      <c r="AC323" s="31">
        <f t="shared" si="83"/>
        <v>222</v>
      </c>
      <c r="AD323" s="30">
        <f t="shared" si="84"/>
        <v>11417.98</v>
      </c>
      <c r="AE323" s="2">
        <f t="shared" si="92"/>
        <v>-222</v>
      </c>
      <c r="AF323" s="2">
        <f t="shared" si="90"/>
        <v>0</v>
      </c>
      <c r="AG323" s="2">
        <f t="shared" si="90"/>
        <v>0</v>
      </c>
      <c r="AH323" s="2">
        <f t="shared" si="90"/>
        <v>-11417.98</v>
      </c>
      <c r="AI323" s="2">
        <f t="shared" si="90"/>
        <v>0</v>
      </c>
      <c r="AJ323" s="29">
        <f t="shared" si="90"/>
        <v>0</v>
      </c>
      <c r="AK323" s="31">
        <f t="shared" si="90"/>
        <v>-222</v>
      </c>
      <c r="AL323" s="31">
        <f t="shared" si="90"/>
        <v>-11417.98</v>
      </c>
      <c r="AM323" s="38">
        <f t="shared" si="93"/>
        <v>-1</v>
      </c>
      <c r="AN323" s="38" t="str">
        <f t="shared" si="91"/>
        <v/>
      </c>
      <c r="AO323" s="38" t="str">
        <f t="shared" si="91"/>
        <v/>
      </c>
      <c r="AP323" s="38">
        <f t="shared" si="91"/>
        <v>-1</v>
      </c>
      <c r="AQ323" s="38" t="str">
        <f t="shared" si="91"/>
        <v/>
      </c>
      <c r="AR323" s="39" t="str">
        <f t="shared" si="91"/>
        <v/>
      </c>
      <c r="AS323" s="40">
        <f t="shared" si="91"/>
        <v>-1</v>
      </c>
      <c r="AT323" s="40">
        <f t="shared" si="91"/>
        <v>-1</v>
      </c>
      <c r="AU323" s="119">
        <f t="shared" si="80"/>
        <v>0</v>
      </c>
      <c r="AV323" s="120">
        <f t="shared" si="77"/>
        <v>51.432342342342338</v>
      </c>
      <c r="AW323" s="121">
        <f t="shared" si="78"/>
        <v>-51.432342342342338</v>
      </c>
      <c r="AX323" s="119">
        <f t="shared" si="79"/>
        <v>0</v>
      </c>
      <c r="AY323" s="120">
        <f t="shared" si="76"/>
        <v>0</v>
      </c>
      <c r="AZ323" s="121">
        <f t="shared" si="85"/>
        <v>0</v>
      </c>
    </row>
    <row r="324" spans="1:52" hidden="1" outlineLevel="1" x14ac:dyDescent="0.2">
      <c r="A324" t="s">
        <v>46</v>
      </c>
      <c r="B324" t="s">
        <v>46</v>
      </c>
      <c r="C324" t="s">
        <v>122</v>
      </c>
      <c r="D324" t="s">
        <v>122</v>
      </c>
      <c r="E324" t="s">
        <v>118</v>
      </c>
      <c r="F324" s="4">
        <f t="shared" si="86"/>
        <v>46329</v>
      </c>
      <c r="G324" t="s">
        <v>37</v>
      </c>
      <c r="H324" s="28">
        <v>0</v>
      </c>
      <c r="I324" s="2">
        <v>0</v>
      </c>
      <c r="J324" s="2">
        <v>0</v>
      </c>
      <c r="K324" s="2">
        <v>0</v>
      </c>
      <c r="L324" s="2">
        <v>0</v>
      </c>
      <c r="M324" s="29">
        <v>0</v>
      </c>
      <c r="N324" s="31">
        <f t="shared" si="81"/>
        <v>0</v>
      </c>
      <c r="O324" s="30">
        <f t="shared" si="82"/>
        <v>0</v>
      </c>
      <c r="P324" t="s">
        <v>49</v>
      </c>
      <c r="Q324" t="s">
        <v>49</v>
      </c>
      <c r="R324" t="s">
        <v>122</v>
      </c>
      <c r="S324" t="s">
        <v>122</v>
      </c>
      <c r="T324" t="s">
        <v>118</v>
      </c>
      <c r="U324" s="4">
        <f t="shared" si="87"/>
        <v>45965</v>
      </c>
      <c r="V324" t="s">
        <v>37</v>
      </c>
      <c r="W324" s="28">
        <v>176</v>
      </c>
      <c r="X324" s="2">
        <v>4</v>
      </c>
      <c r="Y324" s="2">
        <v>0</v>
      </c>
      <c r="Z324" s="2">
        <v>8797.380000000001</v>
      </c>
      <c r="AA324" s="2">
        <v>821.29</v>
      </c>
      <c r="AB324" s="29">
        <v>0</v>
      </c>
      <c r="AC324" s="31">
        <f t="shared" si="83"/>
        <v>180</v>
      </c>
      <c r="AD324" s="30">
        <f t="shared" si="84"/>
        <v>9618.6700000000019</v>
      </c>
      <c r="AE324" s="2">
        <f t="shared" si="92"/>
        <v>-176</v>
      </c>
      <c r="AF324" s="2">
        <f t="shared" si="90"/>
        <v>-4</v>
      </c>
      <c r="AG324" s="2">
        <f t="shared" si="90"/>
        <v>0</v>
      </c>
      <c r="AH324" s="2">
        <f t="shared" si="90"/>
        <v>-8797.380000000001</v>
      </c>
      <c r="AI324" s="2">
        <f t="shared" si="90"/>
        <v>-821.29</v>
      </c>
      <c r="AJ324" s="29">
        <f t="shared" si="90"/>
        <v>0</v>
      </c>
      <c r="AK324" s="31">
        <f t="shared" si="90"/>
        <v>-180</v>
      </c>
      <c r="AL324" s="31">
        <f t="shared" si="90"/>
        <v>-9618.6700000000019</v>
      </c>
      <c r="AM324" s="38">
        <f t="shared" si="93"/>
        <v>-1</v>
      </c>
      <c r="AN324" s="38">
        <f t="shared" si="91"/>
        <v>-1</v>
      </c>
      <c r="AO324" s="38" t="str">
        <f t="shared" si="91"/>
        <v/>
      </c>
      <c r="AP324" s="38">
        <f t="shared" si="91"/>
        <v>-1</v>
      </c>
      <c r="AQ324" s="38">
        <f t="shared" si="91"/>
        <v>-1</v>
      </c>
      <c r="AR324" s="39" t="str">
        <f t="shared" si="91"/>
        <v/>
      </c>
      <c r="AS324" s="40">
        <f t="shared" si="91"/>
        <v>-1</v>
      </c>
      <c r="AT324" s="40">
        <f t="shared" si="91"/>
        <v>-1</v>
      </c>
      <c r="AU324" s="119">
        <f t="shared" si="80"/>
        <v>0</v>
      </c>
      <c r="AV324" s="120">
        <f t="shared" si="77"/>
        <v>49.985113636363643</v>
      </c>
      <c r="AW324" s="121">
        <f t="shared" si="78"/>
        <v>-49.985113636363643</v>
      </c>
      <c r="AX324" s="119">
        <f t="shared" si="79"/>
        <v>0</v>
      </c>
      <c r="AY324" s="120">
        <f t="shared" si="76"/>
        <v>205.32249999999999</v>
      </c>
      <c r="AZ324" s="121">
        <f t="shared" si="85"/>
        <v>-205.32249999999999</v>
      </c>
    </row>
    <row r="325" spans="1:52" hidden="1" outlineLevel="1" x14ac:dyDescent="0.2">
      <c r="A325" t="s">
        <v>46</v>
      </c>
      <c r="B325" t="s">
        <v>46</v>
      </c>
      <c r="C325" t="s">
        <v>122</v>
      </c>
      <c r="D325" t="s">
        <v>122</v>
      </c>
      <c r="E325" t="s">
        <v>118</v>
      </c>
      <c r="F325" s="4">
        <f t="shared" si="86"/>
        <v>46330</v>
      </c>
      <c r="G325" t="s">
        <v>38</v>
      </c>
      <c r="H325" s="28">
        <v>0</v>
      </c>
      <c r="I325" s="2">
        <v>0</v>
      </c>
      <c r="J325" s="2">
        <v>0</v>
      </c>
      <c r="K325" s="2">
        <v>0</v>
      </c>
      <c r="L325" s="2">
        <v>0</v>
      </c>
      <c r="M325" s="29">
        <v>0</v>
      </c>
      <c r="N325" s="31">
        <f t="shared" si="81"/>
        <v>0</v>
      </c>
      <c r="O325" s="30">
        <f t="shared" si="82"/>
        <v>0</v>
      </c>
      <c r="P325" t="s">
        <v>49</v>
      </c>
      <c r="Q325" t="s">
        <v>49</v>
      </c>
      <c r="R325" t="s">
        <v>122</v>
      </c>
      <c r="S325" t="s">
        <v>122</v>
      </c>
      <c r="T325" t="s">
        <v>118</v>
      </c>
      <c r="U325" s="4">
        <f t="shared" si="87"/>
        <v>45966</v>
      </c>
      <c r="V325" t="s">
        <v>38</v>
      </c>
      <c r="W325" s="28">
        <v>175</v>
      </c>
      <c r="X325" s="2">
        <v>1</v>
      </c>
      <c r="Y325" s="2">
        <v>0</v>
      </c>
      <c r="Z325" s="2">
        <v>9236.9399999999987</v>
      </c>
      <c r="AA325" s="2">
        <v>44.23</v>
      </c>
      <c r="AB325" s="29">
        <v>0</v>
      </c>
      <c r="AC325" s="31">
        <f t="shared" si="83"/>
        <v>176</v>
      </c>
      <c r="AD325" s="30">
        <f t="shared" si="84"/>
        <v>9281.1699999999983</v>
      </c>
      <c r="AE325" s="2">
        <f t="shared" si="92"/>
        <v>-175</v>
      </c>
      <c r="AF325" s="2">
        <f t="shared" si="90"/>
        <v>-1</v>
      </c>
      <c r="AG325" s="2">
        <f t="shared" si="90"/>
        <v>0</v>
      </c>
      <c r="AH325" s="2">
        <f t="shared" si="90"/>
        <v>-9236.9399999999987</v>
      </c>
      <c r="AI325" s="2">
        <f t="shared" si="90"/>
        <v>-44.23</v>
      </c>
      <c r="AJ325" s="29">
        <f t="shared" si="90"/>
        <v>0</v>
      </c>
      <c r="AK325" s="31">
        <f t="shared" si="90"/>
        <v>-176</v>
      </c>
      <c r="AL325" s="31">
        <f t="shared" si="90"/>
        <v>-9281.1699999999983</v>
      </c>
      <c r="AM325" s="38">
        <f t="shared" si="93"/>
        <v>-1</v>
      </c>
      <c r="AN325" s="38">
        <f t="shared" si="91"/>
        <v>-1</v>
      </c>
      <c r="AO325" s="38" t="str">
        <f t="shared" si="91"/>
        <v/>
      </c>
      <c r="AP325" s="38">
        <f t="shared" si="91"/>
        <v>-1</v>
      </c>
      <c r="AQ325" s="38">
        <f t="shared" si="91"/>
        <v>-1</v>
      </c>
      <c r="AR325" s="39" t="str">
        <f t="shared" si="91"/>
        <v/>
      </c>
      <c r="AS325" s="40">
        <f t="shared" si="91"/>
        <v>-1</v>
      </c>
      <c r="AT325" s="40">
        <f t="shared" si="91"/>
        <v>-1</v>
      </c>
      <c r="AU325" s="119">
        <f t="shared" si="80"/>
        <v>0</v>
      </c>
      <c r="AV325" s="120">
        <f t="shared" si="77"/>
        <v>52.782514285714278</v>
      </c>
      <c r="AW325" s="121">
        <f t="shared" si="78"/>
        <v>-52.782514285714278</v>
      </c>
      <c r="AX325" s="119">
        <f t="shared" si="79"/>
        <v>0</v>
      </c>
      <c r="AY325" s="120">
        <f t="shared" ref="AY325:AY388" si="94">IFERROR((AA325+AB325)/(X325+Y325),0)</f>
        <v>44.23</v>
      </c>
      <c r="AZ325" s="121">
        <f t="shared" si="85"/>
        <v>-44.23</v>
      </c>
    </row>
    <row r="326" spans="1:52" hidden="1" outlineLevel="1" x14ac:dyDescent="0.2">
      <c r="A326" t="s">
        <v>46</v>
      </c>
      <c r="B326" t="s">
        <v>46</v>
      </c>
      <c r="C326" t="s">
        <v>122</v>
      </c>
      <c r="D326" t="s">
        <v>122</v>
      </c>
      <c r="E326" t="s">
        <v>118</v>
      </c>
      <c r="F326" s="4">
        <f t="shared" si="86"/>
        <v>46331</v>
      </c>
      <c r="G326" t="s">
        <v>39</v>
      </c>
      <c r="H326" s="28">
        <v>0</v>
      </c>
      <c r="I326" s="2">
        <v>0</v>
      </c>
      <c r="J326" s="2">
        <v>0</v>
      </c>
      <c r="K326" s="2">
        <v>0</v>
      </c>
      <c r="L326" s="2">
        <v>0</v>
      </c>
      <c r="M326" s="29">
        <v>0</v>
      </c>
      <c r="N326" s="31">
        <f t="shared" si="81"/>
        <v>0</v>
      </c>
      <c r="O326" s="30">
        <f t="shared" si="82"/>
        <v>0</v>
      </c>
      <c r="P326" t="s">
        <v>49</v>
      </c>
      <c r="Q326" t="s">
        <v>49</v>
      </c>
      <c r="R326" t="s">
        <v>122</v>
      </c>
      <c r="S326" t="s">
        <v>122</v>
      </c>
      <c r="T326" t="s">
        <v>118</v>
      </c>
      <c r="U326" s="4">
        <f t="shared" si="87"/>
        <v>45967</v>
      </c>
      <c r="V326" t="s">
        <v>39</v>
      </c>
      <c r="W326" s="28">
        <v>211</v>
      </c>
      <c r="X326" s="2">
        <v>2</v>
      </c>
      <c r="Y326" s="2">
        <v>0</v>
      </c>
      <c r="Z326" s="2">
        <v>11909.630000000001</v>
      </c>
      <c r="AA326" s="2">
        <v>129.93</v>
      </c>
      <c r="AB326" s="29">
        <v>0</v>
      </c>
      <c r="AC326" s="31">
        <f t="shared" si="83"/>
        <v>213</v>
      </c>
      <c r="AD326" s="30">
        <f t="shared" si="84"/>
        <v>12039.560000000001</v>
      </c>
      <c r="AE326" s="2">
        <f t="shared" si="92"/>
        <v>-211</v>
      </c>
      <c r="AF326" s="2">
        <f t="shared" si="90"/>
        <v>-2</v>
      </c>
      <c r="AG326" s="2">
        <f t="shared" si="90"/>
        <v>0</v>
      </c>
      <c r="AH326" s="2">
        <f t="shared" si="90"/>
        <v>-11909.630000000001</v>
      </c>
      <c r="AI326" s="2">
        <f t="shared" si="90"/>
        <v>-129.93</v>
      </c>
      <c r="AJ326" s="29">
        <f t="shared" si="90"/>
        <v>0</v>
      </c>
      <c r="AK326" s="31">
        <f t="shared" si="90"/>
        <v>-213</v>
      </c>
      <c r="AL326" s="31">
        <f t="shared" si="90"/>
        <v>-12039.560000000001</v>
      </c>
      <c r="AM326" s="38">
        <f t="shared" si="93"/>
        <v>-1</v>
      </c>
      <c r="AN326" s="38">
        <f t="shared" si="91"/>
        <v>-1</v>
      </c>
      <c r="AO326" s="38" t="str">
        <f t="shared" si="91"/>
        <v/>
      </c>
      <c r="AP326" s="38">
        <f t="shared" si="91"/>
        <v>-1</v>
      </c>
      <c r="AQ326" s="38">
        <f t="shared" si="91"/>
        <v>-1</v>
      </c>
      <c r="AR326" s="39" t="str">
        <f t="shared" si="91"/>
        <v/>
      </c>
      <c r="AS326" s="40">
        <f t="shared" si="91"/>
        <v>-1</v>
      </c>
      <c r="AT326" s="40">
        <f t="shared" si="91"/>
        <v>-1</v>
      </c>
      <c r="AU326" s="119">
        <f t="shared" si="80"/>
        <v>0</v>
      </c>
      <c r="AV326" s="120">
        <f t="shared" si="77"/>
        <v>56.443744075829386</v>
      </c>
      <c r="AW326" s="121">
        <f t="shared" si="78"/>
        <v>-56.443744075829386</v>
      </c>
      <c r="AX326" s="119">
        <f t="shared" si="79"/>
        <v>0</v>
      </c>
      <c r="AY326" s="120">
        <f t="shared" si="94"/>
        <v>64.965000000000003</v>
      </c>
      <c r="AZ326" s="121">
        <f t="shared" si="85"/>
        <v>-64.965000000000003</v>
      </c>
    </row>
    <row r="327" spans="1:52" hidden="1" outlineLevel="1" x14ac:dyDescent="0.2">
      <c r="A327" t="s">
        <v>46</v>
      </c>
      <c r="B327" t="s">
        <v>46</v>
      </c>
      <c r="C327" t="s">
        <v>122</v>
      </c>
      <c r="D327" t="s">
        <v>122</v>
      </c>
      <c r="E327" t="s">
        <v>118</v>
      </c>
      <c r="F327" s="4">
        <f t="shared" si="86"/>
        <v>46332</v>
      </c>
      <c r="G327" t="s">
        <v>40</v>
      </c>
      <c r="H327" s="28">
        <v>0</v>
      </c>
      <c r="I327" s="2">
        <v>0</v>
      </c>
      <c r="J327" s="2">
        <v>0</v>
      </c>
      <c r="K327" s="2">
        <v>0</v>
      </c>
      <c r="L327" s="2">
        <v>0</v>
      </c>
      <c r="M327" s="29">
        <v>0</v>
      </c>
      <c r="N327" s="31">
        <f t="shared" si="81"/>
        <v>0</v>
      </c>
      <c r="O327" s="30">
        <f t="shared" si="82"/>
        <v>0</v>
      </c>
      <c r="P327" t="s">
        <v>49</v>
      </c>
      <c r="Q327" t="s">
        <v>49</v>
      </c>
      <c r="R327" t="s">
        <v>122</v>
      </c>
      <c r="S327" t="s">
        <v>122</v>
      </c>
      <c r="T327" t="s">
        <v>118</v>
      </c>
      <c r="U327" s="4">
        <f t="shared" si="87"/>
        <v>45968</v>
      </c>
      <c r="V327" t="s">
        <v>40</v>
      </c>
      <c r="W327" s="28">
        <v>406</v>
      </c>
      <c r="X327" s="2">
        <v>2</v>
      </c>
      <c r="Y327" s="2">
        <v>0</v>
      </c>
      <c r="Z327" s="2">
        <v>21413.710000000003</v>
      </c>
      <c r="AA327" s="2">
        <v>160.6</v>
      </c>
      <c r="AB327" s="29">
        <v>0</v>
      </c>
      <c r="AC327" s="31">
        <f t="shared" si="83"/>
        <v>408</v>
      </c>
      <c r="AD327" s="30">
        <f t="shared" si="84"/>
        <v>21574.31</v>
      </c>
      <c r="AE327" s="2">
        <f t="shared" si="92"/>
        <v>-406</v>
      </c>
      <c r="AF327" s="2">
        <f t="shared" si="90"/>
        <v>-2</v>
      </c>
      <c r="AG327" s="2">
        <f t="shared" si="90"/>
        <v>0</v>
      </c>
      <c r="AH327" s="2">
        <f t="shared" si="90"/>
        <v>-21413.710000000003</v>
      </c>
      <c r="AI327" s="2">
        <f t="shared" si="90"/>
        <v>-160.6</v>
      </c>
      <c r="AJ327" s="29">
        <f t="shared" si="90"/>
        <v>0</v>
      </c>
      <c r="AK327" s="31">
        <f t="shared" si="90"/>
        <v>-408</v>
      </c>
      <c r="AL327" s="31">
        <f t="shared" si="90"/>
        <v>-21574.31</v>
      </c>
      <c r="AM327" s="38">
        <f t="shared" si="93"/>
        <v>-1</v>
      </c>
      <c r="AN327" s="38">
        <f t="shared" si="91"/>
        <v>-1</v>
      </c>
      <c r="AO327" s="38" t="str">
        <f t="shared" si="91"/>
        <v/>
      </c>
      <c r="AP327" s="38">
        <f t="shared" si="91"/>
        <v>-1</v>
      </c>
      <c r="AQ327" s="38">
        <f t="shared" si="91"/>
        <v>-1</v>
      </c>
      <c r="AR327" s="39" t="str">
        <f t="shared" si="91"/>
        <v/>
      </c>
      <c r="AS327" s="40">
        <f t="shared" si="91"/>
        <v>-1</v>
      </c>
      <c r="AT327" s="40">
        <f t="shared" si="91"/>
        <v>-1</v>
      </c>
      <c r="AU327" s="119">
        <f t="shared" si="80"/>
        <v>0</v>
      </c>
      <c r="AV327" s="120">
        <f t="shared" ref="AV327:AV328" si="95">Z327/W327</f>
        <v>52.74312807881774</v>
      </c>
      <c r="AW327" s="121">
        <f t="shared" ref="AW327:AW377" si="96">AU327-AV327</f>
        <v>-52.74312807881774</v>
      </c>
      <c r="AX327" s="119">
        <f t="shared" ref="AX327:AX377" si="97">IFERROR((L327+M327)/(I327+J327),0)</f>
        <v>0</v>
      </c>
      <c r="AY327" s="120">
        <f t="shared" si="94"/>
        <v>80.3</v>
      </c>
      <c r="AZ327" s="121">
        <f t="shared" si="85"/>
        <v>-80.3</v>
      </c>
    </row>
    <row r="328" spans="1:52" ht="13.5" hidden="1" outlineLevel="1" thickBot="1" x14ac:dyDescent="0.25">
      <c r="A328" t="s">
        <v>46</v>
      </c>
      <c r="B328" t="s">
        <v>46</v>
      </c>
      <c r="C328" t="s">
        <v>122</v>
      </c>
      <c r="D328" t="s">
        <v>122</v>
      </c>
      <c r="E328" t="s">
        <v>118</v>
      </c>
      <c r="F328" s="59">
        <f t="shared" si="86"/>
        <v>46333</v>
      </c>
      <c r="G328" s="42" t="s">
        <v>41</v>
      </c>
      <c r="H328" s="43">
        <v>0</v>
      </c>
      <c r="I328" s="44">
        <v>0</v>
      </c>
      <c r="J328" s="44">
        <v>0</v>
      </c>
      <c r="K328" s="44">
        <v>0</v>
      </c>
      <c r="L328" s="44">
        <v>0</v>
      </c>
      <c r="M328" s="45">
        <v>0</v>
      </c>
      <c r="N328" s="47">
        <f t="shared" si="81"/>
        <v>0</v>
      </c>
      <c r="O328" s="46">
        <f t="shared" si="82"/>
        <v>0</v>
      </c>
      <c r="P328" t="s">
        <v>49</v>
      </c>
      <c r="Q328" t="s">
        <v>49</v>
      </c>
      <c r="R328" t="s">
        <v>122</v>
      </c>
      <c r="S328" t="s">
        <v>122</v>
      </c>
      <c r="T328" t="s">
        <v>118</v>
      </c>
      <c r="U328" s="59">
        <f t="shared" si="87"/>
        <v>45969</v>
      </c>
      <c r="V328" s="42" t="s">
        <v>41</v>
      </c>
      <c r="W328" s="43">
        <v>443</v>
      </c>
      <c r="X328" s="44">
        <v>1</v>
      </c>
      <c r="Y328" s="44">
        <v>0</v>
      </c>
      <c r="Z328" s="44">
        <v>25876.13</v>
      </c>
      <c r="AA328" s="44">
        <v>50.97</v>
      </c>
      <c r="AB328" s="45">
        <v>0</v>
      </c>
      <c r="AC328" s="47">
        <f t="shared" si="83"/>
        <v>444</v>
      </c>
      <c r="AD328" s="46">
        <f t="shared" si="84"/>
        <v>25927.100000000002</v>
      </c>
      <c r="AE328" s="44">
        <f t="shared" si="92"/>
        <v>-443</v>
      </c>
      <c r="AF328" s="44">
        <f t="shared" si="90"/>
        <v>-1</v>
      </c>
      <c r="AG328" s="44">
        <f t="shared" si="90"/>
        <v>0</v>
      </c>
      <c r="AH328" s="44">
        <f t="shared" si="90"/>
        <v>-25876.13</v>
      </c>
      <c r="AI328" s="44">
        <f t="shared" si="90"/>
        <v>-50.97</v>
      </c>
      <c r="AJ328" s="45">
        <f t="shared" si="90"/>
        <v>0</v>
      </c>
      <c r="AK328" s="47">
        <f t="shared" si="90"/>
        <v>-444</v>
      </c>
      <c r="AL328" s="47">
        <f t="shared" si="90"/>
        <v>-25927.100000000002</v>
      </c>
      <c r="AM328" s="56">
        <f t="shared" si="93"/>
        <v>-1</v>
      </c>
      <c r="AN328" s="56">
        <f t="shared" si="91"/>
        <v>-1</v>
      </c>
      <c r="AO328" s="56" t="str">
        <f t="shared" si="91"/>
        <v/>
      </c>
      <c r="AP328" s="56">
        <f t="shared" si="91"/>
        <v>-1</v>
      </c>
      <c r="AQ328" s="56">
        <f t="shared" si="91"/>
        <v>-1</v>
      </c>
      <c r="AR328" s="57" t="str">
        <f t="shared" si="91"/>
        <v/>
      </c>
      <c r="AS328" s="58">
        <f t="shared" si="91"/>
        <v>-1</v>
      </c>
      <c r="AT328" s="58">
        <f t="shared" si="91"/>
        <v>-1</v>
      </c>
      <c r="AU328" s="122">
        <f t="shared" ref="AU328:AU377" si="98">IFERROR(K328/H328,0)</f>
        <v>0</v>
      </c>
      <c r="AV328" s="123">
        <f t="shared" si="95"/>
        <v>58.411128668171557</v>
      </c>
      <c r="AW328" s="124">
        <f t="shared" si="96"/>
        <v>-58.411128668171557</v>
      </c>
      <c r="AX328" s="122">
        <f t="shared" si="97"/>
        <v>0</v>
      </c>
      <c r="AY328" s="123">
        <f t="shared" si="94"/>
        <v>50.97</v>
      </c>
      <c r="AZ328" s="124">
        <f t="shared" si="85"/>
        <v>-50.97</v>
      </c>
    </row>
    <row r="329" spans="1:52" hidden="1" outlineLevel="1" x14ac:dyDescent="0.2">
      <c r="A329" t="s">
        <v>46</v>
      </c>
      <c r="B329" t="s">
        <v>46</v>
      </c>
      <c r="C329" t="s">
        <v>122</v>
      </c>
      <c r="D329" t="s">
        <v>122</v>
      </c>
      <c r="E329" t="s">
        <v>119</v>
      </c>
      <c r="F329" s="4">
        <f t="shared" si="86"/>
        <v>46334</v>
      </c>
      <c r="G329" t="s">
        <v>35</v>
      </c>
      <c r="H329" s="28">
        <v>0</v>
      </c>
      <c r="I329" s="2">
        <v>0</v>
      </c>
      <c r="J329" s="2">
        <v>0</v>
      </c>
      <c r="K329" s="2">
        <v>0</v>
      </c>
      <c r="L329" s="2">
        <v>0</v>
      </c>
      <c r="M329" s="29">
        <v>0</v>
      </c>
      <c r="N329" s="31">
        <f t="shared" si="81"/>
        <v>0</v>
      </c>
      <c r="O329" s="30">
        <f t="shared" si="82"/>
        <v>0</v>
      </c>
      <c r="P329" t="s">
        <v>49</v>
      </c>
      <c r="Q329" t="s">
        <v>49</v>
      </c>
      <c r="R329" t="s">
        <v>122</v>
      </c>
      <c r="S329" t="s">
        <v>122</v>
      </c>
      <c r="T329" t="s">
        <v>119</v>
      </c>
      <c r="U329" s="4">
        <f t="shared" si="87"/>
        <v>45970</v>
      </c>
      <c r="V329" t="s">
        <v>35</v>
      </c>
      <c r="W329" s="28">
        <v>210</v>
      </c>
      <c r="X329" s="2">
        <v>0</v>
      </c>
      <c r="Y329" s="2">
        <v>0</v>
      </c>
      <c r="Z329" s="2">
        <v>10569.98</v>
      </c>
      <c r="AA329" s="2">
        <v>0</v>
      </c>
      <c r="AB329" s="29">
        <v>0</v>
      </c>
      <c r="AC329" s="31">
        <f t="shared" si="83"/>
        <v>210</v>
      </c>
      <c r="AD329" s="30">
        <f t="shared" si="84"/>
        <v>10569.98</v>
      </c>
      <c r="AE329" s="2">
        <f t="shared" si="92"/>
        <v>-210</v>
      </c>
      <c r="AF329" s="2">
        <f t="shared" si="90"/>
        <v>0</v>
      </c>
      <c r="AG329" s="2">
        <f t="shared" si="90"/>
        <v>0</v>
      </c>
      <c r="AH329" s="2">
        <f t="shared" si="90"/>
        <v>-10569.98</v>
      </c>
      <c r="AI329" s="2">
        <f t="shared" si="90"/>
        <v>0</v>
      </c>
      <c r="AJ329" s="29">
        <f t="shared" si="90"/>
        <v>0</v>
      </c>
      <c r="AK329" s="31">
        <f t="shared" si="90"/>
        <v>-210</v>
      </c>
      <c r="AL329" s="31">
        <f t="shared" si="90"/>
        <v>-10569.98</v>
      </c>
      <c r="AM329" s="38">
        <f t="shared" si="93"/>
        <v>-1</v>
      </c>
      <c r="AN329" s="38" t="str">
        <f t="shared" si="91"/>
        <v/>
      </c>
      <c r="AO329" s="38" t="str">
        <f t="shared" si="91"/>
        <v/>
      </c>
      <c r="AP329" s="38">
        <f t="shared" si="91"/>
        <v>-1</v>
      </c>
      <c r="AQ329" s="38" t="str">
        <f t="shared" si="91"/>
        <v/>
      </c>
      <c r="AR329" s="39" t="str">
        <f t="shared" si="91"/>
        <v/>
      </c>
      <c r="AS329" s="40">
        <f t="shared" si="91"/>
        <v>-1</v>
      </c>
      <c r="AT329" s="40">
        <f t="shared" si="91"/>
        <v>-1</v>
      </c>
      <c r="AU329" s="116">
        <f t="shared" si="98"/>
        <v>0</v>
      </c>
      <c r="AV329" s="117">
        <f t="shared" ref="AV329:AV377" si="99">IFERROR(Z329/W329,0)</f>
        <v>50.333238095238094</v>
      </c>
      <c r="AW329" s="118">
        <f t="shared" si="96"/>
        <v>-50.333238095238094</v>
      </c>
      <c r="AX329" s="116">
        <f t="shared" si="97"/>
        <v>0</v>
      </c>
      <c r="AY329" s="117">
        <f t="shared" si="94"/>
        <v>0</v>
      </c>
      <c r="AZ329" s="118">
        <f t="shared" si="85"/>
        <v>0</v>
      </c>
    </row>
    <row r="330" spans="1:52" hidden="1" outlineLevel="1" x14ac:dyDescent="0.2">
      <c r="A330" t="s">
        <v>46</v>
      </c>
      <c r="B330" t="s">
        <v>46</v>
      </c>
      <c r="C330" t="s">
        <v>122</v>
      </c>
      <c r="D330" t="s">
        <v>122</v>
      </c>
      <c r="E330" t="s">
        <v>119</v>
      </c>
      <c r="F330" s="4">
        <f t="shared" si="86"/>
        <v>46335</v>
      </c>
      <c r="G330" t="s">
        <v>36</v>
      </c>
      <c r="H330" s="28">
        <v>0</v>
      </c>
      <c r="I330" s="2">
        <v>0</v>
      </c>
      <c r="J330" s="2">
        <v>0</v>
      </c>
      <c r="K330" s="2">
        <v>0</v>
      </c>
      <c r="L330" s="2">
        <v>0</v>
      </c>
      <c r="M330" s="29">
        <v>0</v>
      </c>
      <c r="N330" s="31">
        <f t="shared" si="81"/>
        <v>0</v>
      </c>
      <c r="O330" s="30">
        <f t="shared" si="82"/>
        <v>0</v>
      </c>
      <c r="P330" t="s">
        <v>49</v>
      </c>
      <c r="Q330" t="s">
        <v>49</v>
      </c>
      <c r="R330" t="s">
        <v>122</v>
      </c>
      <c r="S330" t="s">
        <v>122</v>
      </c>
      <c r="T330" t="s">
        <v>119</v>
      </c>
      <c r="U330" s="4">
        <f t="shared" si="87"/>
        <v>45971</v>
      </c>
      <c r="V330" t="s">
        <v>36</v>
      </c>
      <c r="W330" s="28">
        <v>206</v>
      </c>
      <c r="X330" s="2">
        <v>1</v>
      </c>
      <c r="Y330" s="2">
        <v>1</v>
      </c>
      <c r="Z330" s="2">
        <v>12433.33</v>
      </c>
      <c r="AA330" s="2">
        <v>42.98</v>
      </c>
      <c r="AB330" s="29">
        <v>191.76</v>
      </c>
      <c r="AC330" s="31">
        <f t="shared" si="83"/>
        <v>208</v>
      </c>
      <c r="AD330" s="30">
        <f t="shared" si="84"/>
        <v>12668.07</v>
      </c>
      <c r="AE330" s="2">
        <f t="shared" si="92"/>
        <v>-206</v>
      </c>
      <c r="AF330" s="2">
        <f t="shared" si="90"/>
        <v>-1</v>
      </c>
      <c r="AG330" s="2">
        <f t="shared" si="90"/>
        <v>-1</v>
      </c>
      <c r="AH330" s="2">
        <f t="shared" si="90"/>
        <v>-12433.33</v>
      </c>
      <c r="AI330" s="2">
        <f t="shared" si="90"/>
        <v>-42.98</v>
      </c>
      <c r="AJ330" s="29">
        <f t="shared" si="90"/>
        <v>-191.76</v>
      </c>
      <c r="AK330" s="31">
        <f t="shared" si="90"/>
        <v>-208</v>
      </c>
      <c r="AL330" s="31">
        <f t="shared" si="90"/>
        <v>-12668.07</v>
      </c>
      <c r="AM330" s="38">
        <f t="shared" si="93"/>
        <v>-1</v>
      </c>
      <c r="AN330" s="38">
        <f t="shared" si="91"/>
        <v>-1</v>
      </c>
      <c r="AO330" s="38">
        <f t="shared" si="91"/>
        <v>-1</v>
      </c>
      <c r="AP330" s="38">
        <f t="shared" si="91"/>
        <v>-1</v>
      </c>
      <c r="AQ330" s="38">
        <f t="shared" si="91"/>
        <v>-1</v>
      </c>
      <c r="AR330" s="39">
        <f t="shared" si="91"/>
        <v>-1</v>
      </c>
      <c r="AS330" s="40">
        <f t="shared" si="91"/>
        <v>-1</v>
      </c>
      <c r="AT330" s="40">
        <f t="shared" si="91"/>
        <v>-1</v>
      </c>
      <c r="AU330" s="119">
        <f t="shared" si="98"/>
        <v>0</v>
      </c>
      <c r="AV330" s="120">
        <f t="shared" si="99"/>
        <v>60.355970873786404</v>
      </c>
      <c r="AW330" s="121">
        <f t="shared" si="96"/>
        <v>-60.355970873786404</v>
      </c>
      <c r="AX330" s="119">
        <f t="shared" si="97"/>
        <v>0</v>
      </c>
      <c r="AY330" s="120">
        <f t="shared" si="94"/>
        <v>117.36999999999999</v>
      </c>
      <c r="AZ330" s="121">
        <f t="shared" si="85"/>
        <v>-117.36999999999999</v>
      </c>
    </row>
    <row r="331" spans="1:52" hidden="1" outlineLevel="1" x14ac:dyDescent="0.2">
      <c r="A331" t="s">
        <v>46</v>
      </c>
      <c r="B331" t="s">
        <v>46</v>
      </c>
      <c r="C331" t="s">
        <v>122</v>
      </c>
      <c r="D331" t="s">
        <v>122</v>
      </c>
      <c r="E331" t="s">
        <v>119</v>
      </c>
      <c r="F331" s="4">
        <f t="shared" si="86"/>
        <v>46336</v>
      </c>
      <c r="G331" t="s">
        <v>37</v>
      </c>
      <c r="H331" s="28">
        <v>0</v>
      </c>
      <c r="I331" s="2">
        <v>0</v>
      </c>
      <c r="J331" s="2">
        <v>0</v>
      </c>
      <c r="K331" s="2">
        <v>0</v>
      </c>
      <c r="L331" s="2">
        <v>0</v>
      </c>
      <c r="M331" s="29">
        <v>0</v>
      </c>
      <c r="N331" s="31">
        <f t="shared" si="81"/>
        <v>0</v>
      </c>
      <c r="O331" s="30">
        <f t="shared" si="82"/>
        <v>0</v>
      </c>
      <c r="P331" t="s">
        <v>49</v>
      </c>
      <c r="Q331" t="s">
        <v>49</v>
      </c>
      <c r="R331" t="s">
        <v>122</v>
      </c>
      <c r="S331" t="s">
        <v>122</v>
      </c>
      <c r="T331" t="s">
        <v>119</v>
      </c>
      <c r="U331" s="4">
        <f t="shared" si="87"/>
        <v>45972</v>
      </c>
      <c r="V331" t="s">
        <v>37</v>
      </c>
      <c r="W331" s="28">
        <v>195</v>
      </c>
      <c r="X331" s="2">
        <v>1</v>
      </c>
      <c r="Y331" s="2">
        <v>0</v>
      </c>
      <c r="Z331" s="2">
        <v>12627.26</v>
      </c>
      <c r="AA331" s="2">
        <v>73.959999999999994</v>
      </c>
      <c r="AB331" s="29">
        <v>0</v>
      </c>
      <c r="AC331" s="31">
        <f t="shared" si="83"/>
        <v>196</v>
      </c>
      <c r="AD331" s="30">
        <f t="shared" si="84"/>
        <v>12701.22</v>
      </c>
      <c r="AE331" s="2">
        <f t="shared" si="92"/>
        <v>-195</v>
      </c>
      <c r="AF331" s="2">
        <f t="shared" si="90"/>
        <v>-1</v>
      </c>
      <c r="AG331" s="2">
        <f t="shared" si="90"/>
        <v>0</v>
      </c>
      <c r="AH331" s="2">
        <f t="shared" si="90"/>
        <v>-12627.26</v>
      </c>
      <c r="AI331" s="2">
        <f t="shared" si="90"/>
        <v>-73.959999999999994</v>
      </c>
      <c r="AJ331" s="29">
        <f t="shared" si="90"/>
        <v>0</v>
      </c>
      <c r="AK331" s="31">
        <f t="shared" si="90"/>
        <v>-196</v>
      </c>
      <c r="AL331" s="31">
        <f t="shared" si="90"/>
        <v>-12701.22</v>
      </c>
      <c r="AM331" s="38">
        <f t="shared" si="93"/>
        <v>-1</v>
      </c>
      <c r="AN331" s="38">
        <f t="shared" si="91"/>
        <v>-1</v>
      </c>
      <c r="AO331" s="38" t="str">
        <f t="shared" si="91"/>
        <v/>
      </c>
      <c r="AP331" s="38">
        <f t="shared" si="91"/>
        <v>-1</v>
      </c>
      <c r="AQ331" s="38">
        <f t="shared" si="91"/>
        <v>-1</v>
      </c>
      <c r="AR331" s="39" t="str">
        <f t="shared" si="91"/>
        <v/>
      </c>
      <c r="AS331" s="40">
        <f t="shared" si="91"/>
        <v>-1</v>
      </c>
      <c r="AT331" s="40">
        <f t="shared" si="91"/>
        <v>-1</v>
      </c>
      <c r="AU331" s="119">
        <f t="shared" si="98"/>
        <v>0</v>
      </c>
      <c r="AV331" s="120">
        <f t="shared" si="99"/>
        <v>64.75517948717949</v>
      </c>
      <c r="AW331" s="121">
        <f t="shared" si="96"/>
        <v>-64.75517948717949</v>
      </c>
      <c r="AX331" s="119">
        <f t="shared" si="97"/>
        <v>0</v>
      </c>
      <c r="AY331" s="120">
        <f t="shared" si="94"/>
        <v>73.959999999999994</v>
      </c>
      <c r="AZ331" s="121">
        <f t="shared" si="85"/>
        <v>-73.959999999999994</v>
      </c>
    </row>
    <row r="332" spans="1:52" hidden="1" outlineLevel="1" x14ac:dyDescent="0.2">
      <c r="A332" t="s">
        <v>46</v>
      </c>
      <c r="B332" t="s">
        <v>46</v>
      </c>
      <c r="C332" t="s">
        <v>122</v>
      </c>
      <c r="D332" t="s">
        <v>122</v>
      </c>
      <c r="E332" t="s">
        <v>119</v>
      </c>
      <c r="F332" s="4">
        <f t="shared" si="86"/>
        <v>46337</v>
      </c>
      <c r="G332" t="s">
        <v>38</v>
      </c>
      <c r="H332" s="28">
        <v>0</v>
      </c>
      <c r="I332" s="2">
        <v>0</v>
      </c>
      <c r="J332" s="2">
        <v>0</v>
      </c>
      <c r="K332" s="2">
        <v>0</v>
      </c>
      <c r="L332" s="2">
        <v>0</v>
      </c>
      <c r="M332" s="29">
        <v>0</v>
      </c>
      <c r="N332" s="31">
        <f t="shared" si="81"/>
        <v>0</v>
      </c>
      <c r="O332" s="30">
        <f t="shared" si="82"/>
        <v>0</v>
      </c>
      <c r="P332" t="s">
        <v>49</v>
      </c>
      <c r="Q332" t="s">
        <v>49</v>
      </c>
      <c r="R332" t="s">
        <v>122</v>
      </c>
      <c r="S332" t="s">
        <v>122</v>
      </c>
      <c r="T332" t="s">
        <v>119</v>
      </c>
      <c r="U332" s="4">
        <f t="shared" si="87"/>
        <v>45973</v>
      </c>
      <c r="V332" t="s">
        <v>38</v>
      </c>
      <c r="W332" s="28">
        <v>192</v>
      </c>
      <c r="X332" s="2">
        <v>0</v>
      </c>
      <c r="Y332" s="2">
        <v>0</v>
      </c>
      <c r="Z332" s="2">
        <v>11268.18</v>
      </c>
      <c r="AA332" s="2">
        <v>0</v>
      </c>
      <c r="AB332" s="29">
        <v>0</v>
      </c>
      <c r="AC332" s="31">
        <f t="shared" si="83"/>
        <v>192</v>
      </c>
      <c r="AD332" s="30">
        <f t="shared" si="84"/>
        <v>11268.18</v>
      </c>
      <c r="AE332" s="2">
        <f t="shared" si="92"/>
        <v>-192</v>
      </c>
      <c r="AF332" s="2">
        <f t="shared" si="90"/>
        <v>0</v>
      </c>
      <c r="AG332" s="2">
        <f t="shared" si="90"/>
        <v>0</v>
      </c>
      <c r="AH332" s="2">
        <f t="shared" si="90"/>
        <v>-11268.18</v>
      </c>
      <c r="AI332" s="2">
        <f t="shared" si="90"/>
        <v>0</v>
      </c>
      <c r="AJ332" s="29">
        <f t="shared" si="90"/>
        <v>0</v>
      </c>
      <c r="AK332" s="31">
        <f t="shared" si="90"/>
        <v>-192</v>
      </c>
      <c r="AL332" s="31">
        <f t="shared" si="90"/>
        <v>-11268.18</v>
      </c>
      <c r="AM332" s="38">
        <f t="shared" si="93"/>
        <v>-1</v>
      </c>
      <c r="AN332" s="38" t="str">
        <f t="shared" si="91"/>
        <v/>
      </c>
      <c r="AO332" s="38" t="str">
        <f t="shared" si="91"/>
        <v/>
      </c>
      <c r="AP332" s="38">
        <f t="shared" si="91"/>
        <v>-1</v>
      </c>
      <c r="AQ332" s="38" t="str">
        <f t="shared" si="91"/>
        <v/>
      </c>
      <c r="AR332" s="39" t="str">
        <f t="shared" si="91"/>
        <v/>
      </c>
      <c r="AS332" s="40">
        <f t="shared" si="91"/>
        <v>-1</v>
      </c>
      <c r="AT332" s="40">
        <f t="shared" si="91"/>
        <v>-1</v>
      </c>
      <c r="AU332" s="119">
        <f t="shared" si="98"/>
        <v>0</v>
      </c>
      <c r="AV332" s="120">
        <f t="shared" si="99"/>
        <v>58.688437499999999</v>
      </c>
      <c r="AW332" s="121">
        <f t="shared" si="96"/>
        <v>-58.688437499999999</v>
      </c>
      <c r="AX332" s="119">
        <f t="shared" si="97"/>
        <v>0</v>
      </c>
      <c r="AY332" s="120">
        <f t="shared" si="94"/>
        <v>0</v>
      </c>
      <c r="AZ332" s="121">
        <f t="shared" si="85"/>
        <v>0</v>
      </c>
    </row>
    <row r="333" spans="1:52" hidden="1" outlineLevel="1" x14ac:dyDescent="0.2">
      <c r="A333" t="s">
        <v>46</v>
      </c>
      <c r="B333" t="s">
        <v>46</v>
      </c>
      <c r="C333" t="s">
        <v>122</v>
      </c>
      <c r="D333" t="s">
        <v>122</v>
      </c>
      <c r="E333" t="s">
        <v>119</v>
      </c>
      <c r="F333" s="4">
        <f t="shared" si="86"/>
        <v>46338</v>
      </c>
      <c r="G333" t="s">
        <v>39</v>
      </c>
      <c r="H333" s="28">
        <v>0</v>
      </c>
      <c r="I333" s="2">
        <v>0</v>
      </c>
      <c r="J333" s="2">
        <v>0</v>
      </c>
      <c r="K333" s="2">
        <v>0</v>
      </c>
      <c r="L333" s="2">
        <v>0</v>
      </c>
      <c r="M333" s="29">
        <v>0</v>
      </c>
      <c r="N333" s="31">
        <f t="shared" si="81"/>
        <v>0</v>
      </c>
      <c r="O333" s="30">
        <f t="shared" si="82"/>
        <v>0</v>
      </c>
      <c r="P333" t="s">
        <v>49</v>
      </c>
      <c r="Q333" t="s">
        <v>49</v>
      </c>
      <c r="R333" t="s">
        <v>122</v>
      </c>
      <c r="S333" t="s">
        <v>122</v>
      </c>
      <c r="T333" t="s">
        <v>119</v>
      </c>
      <c r="U333" s="4">
        <f t="shared" si="87"/>
        <v>45974</v>
      </c>
      <c r="V333" t="s">
        <v>39</v>
      </c>
      <c r="W333" s="28">
        <v>221</v>
      </c>
      <c r="X333" s="2">
        <v>2</v>
      </c>
      <c r="Y333" s="2">
        <v>1</v>
      </c>
      <c r="Z333" s="2">
        <v>11803.699999999999</v>
      </c>
      <c r="AA333" s="2">
        <v>147.42000000000002</v>
      </c>
      <c r="AB333" s="29">
        <v>80.95</v>
      </c>
      <c r="AC333" s="31">
        <f t="shared" si="83"/>
        <v>224</v>
      </c>
      <c r="AD333" s="30">
        <f t="shared" si="84"/>
        <v>12032.07</v>
      </c>
      <c r="AE333" s="2">
        <f t="shared" si="92"/>
        <v>-221</v>
      </c>
      <c r="AF333" s="2">
        <f t="shared" si="90"/>
        <v>-2</v>
      </c>
      <c r="AG333" s="2">
        <f t="shared" si="90"/>
        <v>-1</v>
      </c>
      <c r="AH333" s="2">
        <f t="shared" si="90"/>
        <v>-11803.699999999999</v>
      </c>
      <c r="AI333" s="2">
        <f t="shared" si="90"/>
        <v>-147.42000000000002</v>
      </c>
      <c r="AJ333" s="29">
        <f t="shared" si="90"/>
        <v>-80.95</v>
      </c>
      <c r="AK333" s="31">
        <f t="shared" si="90"/>
        <v>-224</v>
      </c>
      <c r="AL333" s="31">
        <f t="shared" si="90"/>
        <v>-12032.07</v>
      </c>
      <c r="AM333" s="38">
        <f t="shared" si="93"/>
        <v>-1</v>
      </c>
      <c r="AN333" s="38">
        <f t="shared" si="91"/>
        <v>-1</v>
      </c>
      <c r="AO333" s="38">
        <f t="shared" si="91"/>
        <v>-1</v>
      </c>
      <c r="AP333" s="38">
        <f t="shared" si="91"/>
        <v>-1</v>
      </c>
      <c r="AQ333" s="38">
        <f t="shared" si="91"/>
        <v>-1</v>
      </c>
      <c r="AR333" s="39">
        <f t="shared" si="91"/>
        <v>-1</v>
      </c>
      <c r="AS333" s="40">
        <f t="shared" si="91"/>
        <v>-1</v>
      </c>
      <c r="AT333" s="40">
        <f t="shared" si="91"/>
        <v>-1</v>
      </c>
      <c r="AU333" s="119">
        <f t="shared" si="98"/>
        <v>0</v>
      </c>
      <c r="AV333" s="120">
        <f t="shared" si="99"/>
        <v>53.410407239819001</v>
      </c>
      <c r="AW333" s="121">
        <f t="shared" si="96"/>
        <v>-53.410407239819001</v>
      </c>
      <c r="AX333" s="119">
        <f t="shared" si="97"/>
        <v>0</v>
      </c>
      <c r="AY333" s="120">
        <f t="shared" si="94"/>
        <v>76.123333333333335</v>
      </c>
      <c r="AZ333" s="121">
        <f t="shared" si="85"/>
        <v>-76.123333333333335</v>
      </c>
    </row>
    <row r="334" spans="1:52" hidden="1" outlineLevel="1" x14ac:dyDescent="0.2">
      <c r="A334" t="s">
        <v>46</v>
      </c>
      <c r="B334" t="s">
        <v>46</v>
      </c>
      <c r="C334" t="s">
        <v>122</v>
      </c>
      <c r="D334" t="s">
        <v>122</v>
      </c>
      <c r="E334" t="s">
        <v>119</v>
      </c>
      <c r="F334" s="4">
        <f t="shared" si="86"/>
        <v>46339</v>
      </c>
      <c r="G334" t="s">
        <v>40</v>
      </c>
      <c r="H334" s="28">
        <v>0</v>
      </c>
      <c r="I334" s="2">
        <v>0</v>
      </c>
      <c r="J334" s="2">
        <v>0</v>
      </c>
      <c r="K334" s="2">
        <v>0</v>
      </c>
      <c r="L334" s="2">
        <v>0</v>
      </c>
      <c r="M334" s="29">
        <v>0</v>
      </c>
      <c r="N334" s="31">
        <f t="shared" si="81"/>
        <v>0</v>
      </c>
      <c r="O334" s="30">
        <f t="shared" si="82"/>
        <v>0</v>
      </c>
      <c r="P334" t="s">
        <v>49</v>
      </c>
      <c r="Q334" t="s">
        <v>49</v>
      </c>
      <c r="R334" t="s">
        <v>122</v>
      </c>
      <c r="S334" t="s">
        <v>122</v>
      </c>
      <c r="T334" t="s">
        <v>119</v>
      </c>
      <c r="U334" s="4">
        <f t="shared" si="87"/>
        <v>45975</v>
      </c>
      <c r="V334" t="s">
        <v>40</v>
      </c>
      <c r="W334" s="28">
        <v>433</v>
      </c>
      <c r="X334" s="2">
        <v>4</v>
      </c>
      <c r="Y334" s="2">
        <v>0</v>
      </c>
      <c r="Z334" s="2">
        <v>23083.54</v>
      </c>
      <c r="AA334" s="2">
        <v>845.72</v>
      </c>
      <c r="AB334" s="29">
        <v>0</v>
      </c>
      <c r="AC334" s="31">
        <f t="shared" si="83"/>
        <v>437</v>
      </c>
      <c r="AD334" s="30">
        <f t="shared" si="84"/>
        <v>23929.260000000002</v>
      </c>
      <c r="AE334" s="2">
        <f t="shared" si="92"/>
        <v>-433</v>
      </c>
      <c r="AF334" s="2">
        <f t="shared" si="90"/>
        <v>-4</v>
      </c>
      <c r="AG334" s="2">
        <f t="shared" si="90"/>
        <v>0</v>
      </c>
      <c r="AH334" s="2">
        <f t="shared" si="90"/>
        <v>-23083.54</v>
      </c>
      <c r="AI334" s="2">
        <f t="shared" si="90"/>
        <v>-845.72</v>
      </c>
      <c r="AJ334" s="29">
        <f t="shared" si="90"/>
        <v>0</v>
      </c>
      <c r="AK334" s="31">
        <f t="shared" si="90"/>
        <v>-437</v>
      </c>
      <c r="AL334" s="31">
        <f t="shared" si="90"/>
        <v>-23929.260000000002</v>
      </c>
      <c r="AM334" s="38">
        <f t="shared" si="93"/>
        <v>-1</v>
      </c>
      <c r="AN334" s="38">
        <f t="shared" si="91"/>
        <v>-1</v>
      </c>
      <c r="AO334" s="38" t="str">
        <f t="shared" si="91"/>
        <v/>
      </c>
      <c r="AP334" s="38">
        <f t="shared" si="91"/>
        <v>-1</v>
      </c>
      <c r="AQ334" s="38">
        <f t="shared" si="91"/>
        <v>-1</v>
      </c>
      <c r="AR334" s="39" t="str">
        <f t="shared" si="91"/>
        <v/>
      </c>
      <c r="AS334" s="40">
        <f t="shared" si="91"/>
        <v>-1</v>
      </c>
      <c r="AT334" s="40">
        <f t="shared" si="91"/>
        <v>-1</v>
      </c>
      <c r="AU334" s="119">
        <f t="shared" si="98"/>
        <v>0</v>
      </c>
      <c r="AV334" s="120">
        <f t="shared" si="99"/>
        <v>53.310715935334876</v>
      </c>
      <c r="AW334" s="121">
        <f t="shared" si="96"/>
        <v>-53.310715935334876</v>
      </c>
      <c r="AX334" s="119">
        <f t="shared" si="97"/>
        <v>0</v>
      </c>
      <c r="AY334" s="120">
        <f t="shared" si="94"/>
        <v>211.43</v>
      </c>
      <c r="AZ334" s="121">
        <f t="shared" si="85"/>
        <v>-211.43</v>
      </c>
    </row>
    <row r="335" spans="1:52" ht="13.5" hidden="1" outlineLevel="1" thickBot="1" x14ac:dyDescent="0.25">
      <c r="A335" t="s">
        <v>46</v>
      </c>
      <c r="B335" t="s">
        <v>46</v>
      </c>
      <c r="C335" t="s">
        <v>122</v>
      </c>
      <c r="D335" t="s">
        <v>122</v>
      </c>
      <c r="E335" t="s">
        <v>119</v>
      </c>
      <c r="F335" s="59">
        <f t="shared" si="86"/>
        <v>46340</v>
      </c>
      <c r="G335" s="42" t="s">
        <v>41</v>
      </c>
      <c r="H335" s="43">
        <v>0</v>
      </c>
      <c r="I335" s="44">
        <v>0</v>
      </c>
      <c r="J335" s="44">
        <v>0</v>
      </c>
      <c r="K335" s="44">
        <v>0</v>
      </c>
      <c r="L335" s="44">
        <v>0</v>
      </c>
      <c r="M335" s="45">
        <v>0</v>
      </c>
      <c r="N335" s="47">
        <f t="shared" ref="N335:N377" si="100">SUM(H335:J335)</f>
        <v>0</v>
      </c>
      <c r="O335" s="46">
        <f t="shared" ref="O335:O377" si="101">SUM(K335:M335)</f>
        <v>0</v>
      </c>
      <c r="P335" t="s">
        <v>49</v>
      </c>
      <c r="Q335" t="s">
        <v>49</v>
      </c>
      <c r="R335" t="s">
        <v>122</v>
      </c>
      <c r="S335" t="s">
        <v>122</v>
      </c>
      <c r="T335" t="s">
        <v>119</v>
      </c>
      <c r="U335" s="59">
        <f t="shared" si="87"/>
        <v>45976</v>
      </c>
      <c r="V335" s="42" t="s">
        <v>41</v>
      </c>
      <c r="W335" s="43">
        <v>489</v>
      </c>
      <c r="X335" s="44">
        <v>0</v>
      </c>
      <c r="Y335" s="44">
        <v>0</v>
      </c>
      <c r="Z335" s="44">
        <v>28355.59</v>
      </c>
      <c r="AA335" s="44">
        <v>0</v>
      </c>
      <c r="AB335" s="45">
        <v>0</v>
      </c>
      <c r="AC335" s="47">
        <f t="shared" ref="AC335:AC377" si="102">SUM(W335:Y335)</f>
        <v>489</v>
      </c>
      <c r="AD335" s="46">
        <f t="shared" ref="AD335:AD377" si="103">SUM(Z335:AB335)</f>
        <v>28355.59</v>
      </c>
      <c r="AE335" s="44">
        <f t="shared" si="92"/>
        <v>-489</v>
      </c>
      <c r="AF335" s="44">
        <f t="shared" si="90"/>
        <v>0</v>
      </c>
      <c r="AG335" s="44">
        <f t="shared" si="90"/>
        <v>0</v>
      </c>
      <c r="AH335" s="44">
        <f t="shared" si="90"/>
        <v>-28355.59</v>
      </c>
      <c r="AI335" s="44">
        <f t="shared" si="90"/>
        <v>0</v>
      </c>
      <c r="AJ335" s="45">
        <f t="shared" si="90"/>
        <v>0</v>
      </c>
      <c r="AK335" s="47">
        <f t="shared" si="90"/>
        <v>-489</v>
      </c>
      <c r="AL335" s="47">
        <f t="shared" si="90"/>
        <v>-28355.59</v>
      </c>
      <c r="AM335" s="56">
        <f t="shared" si="93"/>
        <v>-1</v>
      </c>
      <c r="AN335" s="56" t="str">
        <f t="shared" si="91"/>
        <v/>
      </c>
      <c r="AO335" s="56" t="str">
        <f t="shared" si="91"/>
        <v/>
      </c>
      <c r="AP335" s="56">
        <f t="shared" si="91"/>
        <v>-1</v>
      </c>
      <c r="AQ335" s="56" t="str">
        <f t="shared" si="91"/>
        <v/>
      </c>
      <c r="AR335" s="57" t="str">
        <f t="shared" si="91"/>
        <v/>
      </c>
      <c r="AS335" s="58">
        <f t="shared" si="91"/>
        <v>-1</v>
      </c>
      <c r="AT335" s="58">
        <f t="shared" si="91"/>
        <v>-1</v>
      </c>
      <c r="AU335" s="122">
        <f t="shared" si="98"/>
        <v>0</v>
      </c>
      <c r="AV335" s="123">
        <f t="shared" si="99"/>
        <v>57.986891615541921</v>
      </c>
      <c r="AW335" s="124">
        <f t="shared" si="96"/>
        <v>-57.986891615541921</v>
      </c>
      <c r="AX335" s="122">
        <f t="shared" si="97"/>
        <v>0</v>
      </c>
      <c r="AY335" s="123">
        <f t="shared" si="94"/>
        <v>0</v>
      </c>
      <c r="AZ335" s="124">
        <f t="shared" ref="AZ335:AZ398" si="104">+AX335-AY335</f>
        <v>0</v>
      </c>
    </row>
    <row r="336" spans="1:52" hidden="1" outlineLevel="1" x14ac:dyDescent="0.2">
      <c r="A336" t="s">
        <v>46</v>
      </c>
      <c r="B336" t="s">
        <v>46</v>
      </c>
      <c r="C336" t="s">
        <v>122</v>
      </c>
      <c r="D336" t="s">
        <v>122</v>
      </c>
      <c r="E336" t="s">
        <v>120</v>
      </c>
      <c r="F336" s="4">
        <f t="shared" ref="F336:F377" si="105">+F335+1</f>
        <v>46341</v>
      </c>
      <c r="G336" t="s">
        <v>35</v>
      </c>
      <c r="H336" s="28">
        <v>0</v>
      </c>
      <c r="I336" s="2">
        <v>0</v>
      </c>
      <c r="J336" s="2">
        <v>0</v>
      </c>
      <c r="K336" s="2">
        <v>0</v>
      </c>
      <c r="L336" s="2">
        <v>0</v>
      </c>
      <c r="M336" s="29">
        <v>0</v>
      </c>
      <c r="N336" s="31">
        <f t="shared" si="100"/>
        <v>0</v>
      </c>
      <c r="O336" s="30">
        <f t="shared" si="101"/>
        <v>0</v>
      </c>
      <c r="P336" t="s">
        <v>49</v>
      </c>
      <c r="Q336" t="s">
        <v>49</v>
      </c>
      <c r="R336" t="s">
        <v>122</v>
      </c>
      <c r="S336" t="s">
        <v>122</v>
      </c>
      <c r="T336" t="s">
        <v>120</v>
      </c>
      <c r="U336" s="4">
        <f t="shared" ref="U336:U377" si="106">+U335+1</f>
        <v>45977</v>
      </c>
      <c r="V336" t="s">
        <v>35</v>
      </c>
      <c r="W336" s="28">
        <v>206</v>
      </c>
      <c r="X336" s="2">
        <v>2</v>
      </c>
      <c r="Y336" s="2">
        <v>0</v>
      </c>
      <c r="Z336" s="2">
        <v>10204.16</v>
      </c>
      <c r="AA336" s="2">
        <v>170.91</v>
      </c>
      <c r="AB336" s="29">
        <v>0</v>
      </c>
      <c r="AC336" s="31">
        <f t="shared" si="102"/>
        <v>208</v>
      </c>
      <c r="AD336" s="30">
        <f t="shared" si="103"/>
        <v>10375.07</v>
      </c>
      <c r="AE336" s="2">
        <f t="shared" si="92"/>
        <v>-206</v>
      </c>
      <c r="AF336" s="2">
        <f t="shared" si="90"/>
        <v>-2</v>
      </c>
      <c r="AG336" s="2">
        <f t="shared" si="90"/>
        <v>0</v>
      </c>
      <c r="AH336" s="2">
        <f t="shared" si="90"/>
        <v>-10204.16</v>
      </c>
      <c r="AI336" s="2">
        <f t="shared" si="90"/>
        <v>-170.91</v>
      </c>
      <c r="AJ336" s="29">
        <f t="shared" si="90"/>
        <v>0</v>
      </c>
      <c r="AK336" s="31">
        <f t="shared" si="90"/>
        <v>-208</v>
      </c>
      <c r="AL336" s="31">
        <f t="shared" si="90"/>
        <v>-10375.07</v>
      </c>
      <c r="AM336" s="38">
        <f t="shared" si="93"/>
        <v>-1</v>
      </c>
      <c r="AN336" s="38">
        <f t="shared" si="91"/>
        <v>-1</v>
      </c>
      <c r="AO336" s="38" t="str">
        <f t="shared" si="91"/>
        <v/>
      </c>
      <c r="AP336" s="38">
        <f t="shared" si="91"/>
        <v>-1</v>
      </c>
      <c r="AQ336" s="38">
        <f t="shared" si="91"/>
        <v>-1</v>
      </c>
      <c r="AR336" s="39" t="str">
        <f t="shared" si="91"/>
        <v/>
      </c>
      <c r="AS336" s="40">
        <f t="shared" si="91"/>
        <v>-1</v>
      </c>
      <c r="AT336" s="40">
        <f t="shared" si="91"/>
        <v>-1</v>
      </c>
      <c r="AU336" s="119">
        <f t="shared" si="98"/>
        <v>0</v>
      </c>
      <c r="AV336" s="120">
        <f t="shared" si="99"/>
        <v>49.534757281553397</v>
      </c>
      <c r="AW336" s="121">
        <f t="shared" si="96"/>
        <v>-49.534757281553397</v>
      </c>
      <c r="AX336" s="119">
        <f t="shared" si="97"/>
        <v>0</v>
      </c>
      <c r="AY336" s="120">
        <f t="shared" si="94"/>
        <v>85.454999999999998</v>
      </c>
      <c r="AZ336" s="121">
        <f t="shared" si="104"/>
        <v>-85.454999999999998</v>
      </c>
    </row>
    <row r="337" spans="1:52" hidden="1" outlineLevel="1" x14ac:dyDescent="0.2">
      <c r="A337" t="s">
        <v>46</v>
      </c>
      <c r="B337" t="s">
        <v>46</v>
      </c>
      <c r="C337" t="s">
        <v>122</v>
      </c>
      <c r="D337" t="s">
        <v>122</v>
      </c>
      <c r="E337" t="s">
        <v>120</v>
      </c>
      <c r="F337" s="4">
        <f t="shared" si="105"/>
        <v>46342</v>
      </c>
      <c r="G337" t="s">
        <v>36</v>
      </c>
      <c r="H337" s="28">
        <v>0</v>
      </c>
      <c r="I337" s="2">
        <v>0</v>
      </c>
      <c r="J337" s="2">
        <v>0</v>
      </c>
      <c r="K337" s="2">
        <v>0</v>
      </c>
      <c r="L337" s="2">
        <v>0</v>
      </c>
      <c r="M337" s="29">
        <v>0</v>
      </c>
      <c r="N337" s="31">
        <f t="shared" si="100"/>
        <v>0</v>
      </c>
      <c r="O337" s="30">
        <f t="shared" si="101"/>
        <v>0</v>
      </c>
      <c r="P337" t="s">
        <v>49</v>
      </c>
      <c r="Q337" t="s">
        <v>49</v>
      </c>
      <c r="R337" t="s">
        <v>122</v>
      </c>
      <c r="S337" t="s">
        <v>122</v>
      </c>
      <c r="T337" t="s">
        <v>120</v>
      </c>
      <c r="U337" s="4">
        <f t="shared" si="106"/>
        <v>45978</v>
      </c>
      <c r="V337" t="s">
        <v>36</v>
      </c>
      <c r="W337" s="28">
        <v>189</v>
      </c>
      <c r="X337" s="2">
        <v>2</v>
      </c>
      <c r="Y337" s="2">
        <v>0</v>
      </c>
      <c r="Z337" s="2">
        <v>12073.52</v>
      </c>
      <c r="AA337" s="2">
        <v>157.91999999999999</v>
      </c>
      <c r="AB337" s="29">
        <v>0</v>
      </c>
      <c r="AC337" s="31">
        <f t="shared" si="102"/>
        <v>191</v>
      </c>
      <c r="AD337" s="30">
        <f t="shared" si="103"/>
        <v>12231.44</v>
      </c>
      <c r="AE337" s="2">
        <f t="shared" si="92"/>
        <v>-189</v>
      </c>
      <c r="AF337" s="2">
        <f t="shared" si="90"/>
        <v>-2</v>
      </c>
      <c r="AG337" s="2">
        <f t="shared" si="90"/>
        <v>0</v>
      </c>
      <c r="AH337" s="2">
        <f t="shared" si="90"/>
        <v>-12073.52</v>
      </c>
      <c r="AI337" s="2">
        <f t="shared" si="90"/>
        <v>-157.91999999999999</v>
      </c>
      <c r="AJ337" s="29">
        <f t="shared" si="90"/>
        <v>0</v>
      </c>
      <c r="AK337" s="31">
        <f t="shared" si="90"/>
        <v>-191</v>
      </c>
      <c r="AL337" s="31">
        <f t="shared" si="90"/>
        <v>-12231.44</v>
      </c>
      <c r="AM337" s="38">
        <f t="shared" si="93"/>
        <v>-1</v>
      </c>
      <c r="AN337" s="38">
        <f t="shared" si="91"/>
        <v>-1</v>
      </c>
      <c r="AO337" s="38" t="str">
        <f t="shared" si="91"/>
        <v/>
      </c>
      <c r="AP337" s="38">
        <f t="shared" si="91"/>
        <v>-1</v>
      </c>
      <c r="AQ337" s="38">
        <f t="shared" si="91"/>
        <v>-1</v>
      </c>
      <c r="AR337" s="39" t="str">
        <f t="shared" si="91"/>
        <v/>
      </c>
      <c r="AS337" s="40">
        <f t="shared" si="91"/>
        <v>-1</v>
      </c>
      <c r="AT337" s="40">
        <f t="shared" si="91"/>
        <v>-1</v>
      </c>
      <c r="AU337" s="119">
        <f t="shared" si="98"/>
        <v>0</v>
      </c>
      <c r="AV337" s="120">
        <f t="shared" si="99"/>
        <v>63.881058201058202</v>
      </c>
      <c r="AW337" s="121">
        <f t="shared" si="96"/>
        <v>-63.881058201058202</v>
      </c>
      <c r="AX337" s="119">
        <f t="shared" si="97"/>
        <v>0</v>
      </c>
      <c r="AY337" s="120">
        <f t="shared" si="94"/>
        <v>78.959999999999994</v>
      </c>
      <c r="AZ337" s="121">
        <f t="shared" si="104"/>
        <v>-78.959999999999994</v>
      </c>
    </row>
    <row r="338" spans="1:52" hidden="1" outlineLevel="1" x14ac:dyDescent="0.2">
      <c r="A338" t="s">
        <v>46</v>
      </c>
      <c r="B338" t="s">
        <v>46</v>
      </c>
      <c r="C338" t="s">
        <v>122</v>
      </c>
      <c r="D338" t="s">
        <v>122</v>
      </c>
      <c r="E338" t="s">
        <v>120</v>
      </c>
      <c r="F338" s="4">
        <f t="shared" si="105"/>
        <v>46343</v>
      </c>
      <c r="G338" t="s">
        <v>37</v>
      </c>
      <c r="H338" s="28">
        <v>0</v>
      </c>
      <c r="I338" s="2">
        <v>0</v>
      </c>
      <c r="J338" s="2">
        <v>0</v>
      </c>
      <c r="K338" s="2">
        <v>0</v>
      </c>
      <c r="L338" s="2">
        <v>0</v>
      </c>
      <c r="M338" s="29">
        <v>0</v>
      </c>
      <c r="N338" s="31">
        <f t="shared" si="100"/>
        <v>0</v>
      </c>
      <c r="O338" s="30">
        <f t="shared" si="101"/>
        <v>0</v>
      </c>
      <c r="P338" t="s">
        <v>49</v>
      </c>
      <c r="Q338" t="s">
        <v>49</v>
      </c>
      <c r="R338" t="s">
        <v>122</v>
      </c>
      <c r="S338" t="s">
        <v>122</v>
      </c>
      <c r="T338" t="s">
        <v>120</v>
      </c>
      <c r="U338" s="4">
        <f t="shared" si="106"/>
        <v>45979</v>
      </c>
      <c r="V338" t="s">
        <v>37</v>
      </c>
      <c r="W338" s="28">
        <v>180</v>
      </c>
      <c r="X338" s="2">
        <v>3</v>
      </c>
      <c r="Y338" s="2">
        <v>0</v>
      </c>
      <c r="Z338" s="2">
        <v>12123.59</v>
      </c>
      <c r="AA338" s="2">
        <v>522.01</v>
      </c>
      <c r="AB338" s="29">
        <v>0</v>
      </c>
      <c r="AC338" s="31">
        <f t="shared" si="102"/>
        <v>183</v>
      </c>
      <c r="AD338" s="30">
        <f t="shared" si="103"/>
        <v>12645.6</v>
      </c>
      <c r="AE338" s="2">
        <f t="shared" si="92"/>
        <v>-180</v>
      </c>
      <c r="AF338" s="2">
        <f t="shared" si="90"/>
        <v>-3</v>
      </c>
      <c r="AG338" s="2">
        <f t="shared" si="90"/>
        <v>0</v>
      </c>
      <c r="AH338" s="2">
        <f t="shared" si="90"/>
        <v>-12123.59</v>
      </c>
      <c r="AI338" s="2">
        <f t="shared" si="90"/>
        <v>-522.01</v>
      </c>
      <c r="AJ338" s="29">
        <f t="shared" si="90"/>
        <v>0</v>
      </c>
      <c r="AK338" s="31">
        <f t="shared" si="90"/>
        <v>-183</v>
      </c>
      <c r="AL338" s="31">
        <f t="shared" si="90"/>
        <v>-12645.6</v>
      </c>
      <c r="AM338" s="38">
        <f t="shared" si="93"/>
        <v>-1</v>
      </c>
      <c r="AN338" s="38">
        <f t="shared" si="91"/>
        <v>-1</v>
      </c>
      <c r="AO338" s="38" t="str">
        <f t="shared" si="91"/>
        <v/>
      </c>
      <c r="AP338" s="38">
        <f t="shared" si="91"/>
        <v>-1</v>
      </c>
      <c r="AQ338" s="38">
        <f t="shared" si="91"/>
        <v>-1</v>
      </c>
      <c r="AR338" s="39" t="str">
        <f t="shared" si="91"/>
        <v/>
      </c>
      <c r="AS338" s="40">
        <f t="shared" si="91"/>
        <v>-1</v>
      </c>
      <c r="AT338" s="40">
        <f t="shared" si="91"/>
        <v>-1</v>
      </c>
      <c r="AU338" s="119">
        <f t="shared" si="98"/>
        <v>0</v>
      </c>
      <c r="AV338" s="120">
        <f t="shared" si="99"/>
        <v>67.353277777777777</v>
      </c>
      <c r="AW338" s="121">
        <f t="shared" si="96"/>
        <v>-67.353277777777777</v>
      </c>
      <c r="AX338" s="119">
        <f t="shared" si="97"/>
        <v>0</v>
      </c>
      <c r="AY338" s="120">
        <f t="shared" si="94"/>
        <v>174.00333333333333</v>
      </c>
      <c r="AZ338" s="121">
        <f t="shared" si="104"/>
        <v>-174.00333333333333</v>
      </c>
    </row>
    <row r="339" spans="1:52" hidden="1" outlineLevel="1" x14ac:dyDescent="0.2">
      <c r="A339" t="s">
        <v>46</v>
      </c>
      <c r="B339" t="s">
        <v>46</v>
      </c>
      <c r="C339" t="s">
        <v>122</v>
      </c>
      <c r="D339" t="s">
        <v>122</v>
      </c>
      <c r="E339" t="s">
        <v>120</v>
      </c>
      <c r="F339" s="4">
        <f t="shared" si="105"/>
        <v>46344</v>
      </c>
      <c r="G339" t="s">
        <v>38</v>
      </c>
      <c r="H339" s="28">
        <v>0</v>
      </c>
      <c r="I339" s="2">
        <v>0</v>
      </c>
      <c r="J339" s="2">
        <v>0</v>
      </c>
      <c r="K339" s="2">
        <v>0</v>
      </c>
      <c r="L339" s="2">
        <v>0</v>
      </c>
      <c r="M339" s="29">
        <v>0</v>
      </c>
      <c r="N339" s="31">
        <f t="shared" si="100"/>
        <v>0</v>
      </c>
      <c r="O339" s="30">
        <f t="shared" si="101"/>
        <v>0</v>
      </c>
      <c r="P339" t="s">
        <v>49</v>
      </c>
      <c r="Q339" t="s">
        <v>49</v>
      </c>
      <c r="R339" t="s">
        <v>122</v>
      </c>
      <c r="S339" t="s">
        <v>122</v>
      </c>
      <c r="T339" t="s">
        <v>120</v>
      </c>
      <c r="U339" s="4">
        <f t="shared" si="106"/>
        <v>45980</v>
      </c>
      <c r="V339" t="s">
        <v>38</v>
      </c>
      <c r="W339" s="28">
        <v>224</v>
      </c>
      <c r="X339" s="2">
        <v>15</v>
      </c>
      <c r="Y339" s="2">
        <v>0</v>
      </c>
      <c r="Z339" s="2">
        <v>16205.51</v>
      </c>
      <c r="AA339" s="2">
        <v>2384.0299999999997</v>
      </c>
      <c r="AB339" s="29">
        <v>0</v>
      </c>
      <c r="AC339" s="31">
        <f t="shared" si="102"/>
        <v>239</v>
      </c>
      <c r="AD339" s="30">
        <f t="shared" si="103"/>
        <v>18589.54</v>
      </c>
      <c r="AE339" s="2">
        <f t="shared" si="92"/>
        <v>-224</v>
      </c>
      <c r="AF339" s="2">
        <f t="shared" si="90"/>
        <v>-15</v>
      </c>
      <c r="AG339" s="2">
        <f t="shared" si="90"/>
        <v>0</v>
      </c>
      <c r="AH339" s="2">
        <f t="shared" si="90"/>
        <v>-16205.51</v>
      </c>
      <c r="AI339" s="2">
        <f t="shared" si="90"/>
        <v>-2384.0299999999997</v>
      </c>
      <c r="AJ339" s="29">
        <f t="shared" si="90"/>
        <v>0</v>
      </c>
      <c r="AK339" s="31">
        <f t="shared" si="90"/>
        <v>-239</v>
      </c>
      <c r="AL339" s="31">
        <f t="shared" si="90"/>
        <v>-18589.54</v>
      </c>
      <c r="AM339" s="38">
        <f t="shared" si="93"/>
        <v>-1</v>
      </c>
      <c r="AN339" s="38">
        <f t="shared" si="91"/>
        <v>-1</v>
      </c>
      <c r="AO339" s="38" t="str">
        <f t="shared" si="91"/>
        <v/>
      </c>
      <c r="AP339" s="38">
        <f t="shared" si="91"/>
        <v>-1</v>
      </c>
      <c r="AQ339" s="38">
        <f t="shared" si="91"/>
        <v>-1</v>
      </c>
      <c r="AR339" s="39" t="str">
        <f t="shared" si="91"/>
        <v/>
      </c>
      <c r="AS339" s="40">
        <f t="shared" si="91"/>
        <v>-1</v>
      </c>
      <c r="AT339" s="40">
        <f t="shared" si="91"/>
        <v>-1</v>
      </c>
      <c r="AU339" s="119">
        <f t="shared" si="98"/>
        <v>0</v>
      </c>
      <c r="AV339" s="120">
        <f t="shared" si="99"/>
        <v>72.346026785714287</v>
      </c>
      <c r="AW339" s="121">
        <f t="shared" si="96"/>
        <v>-72.346026785714287</v>
      </c>
      <c r="AX339" s="119">
        <f t="shared" si="97"/>
        <v>0</v>
      </c>
      <c r="AY339" s="120">
        <f t="shared" si="94"/>
        <v>158.93533333333332</v>
      </c>
      <c r="AZ339" s="121">
        <f t="shared" si="104"/>
        <v>-158.93533333333332</v>
      </c>
    </row>
    <row r="340" spans="1:52" hidden="1" outlineLevel="1" x14ac:dyDescent="0.2">
      <c r="A340" t="s">
        <v>46</v>
      </c>
      <c r="B340" t="s">
        <v>46</v>
      </c>
      <c r="C340" t="s">
        <v>122</v>
      </c>
      <c r="D340" t="s">
        <v>122</v>
      </c>
      <c r="E340" t="s">
        <v>120</v>
      </c>
      <c r="F340" s="4">
        <f t="shared" si="105"/>
        <v>46345</v>
      </c>
      <c r="G340" t="s">
        <v>39</v>
      </c>
      <c r="H340" s="28">
        <v>0</v>
      </c>
      <c r="I340" s="2">
        <v>0</v>
      </c>
      <c r="J340" s="2">
        <v>0</v>
      </c>
      <c r="K340" s="2">
        <v>0</v>
      </c>
      <c r="L340" s="2">
        <v>0</v>
      </c>
      <c r="M340" s="29">
        <v>0</v>
      </c>
      <c r="N340" s="31">
        <f t="shared" si="100"/>
        <v>0</v>
      </c>
      <c r="O340" s="30">
        <f t="shared" si="101"/>
        <v>0</v>
      </c>
      <c r="P340" t="s">
        <v>49</v>
      </c>
      <c r="Q340" t="s">
        <v>49</v>
      </c>
      <c r="R340" t="s">
        <v>122</v>
      </c>
      <c r="S340" t="s">
        <v>122</v>
      </c>
      <c r="T340" t="s">
        <v>120</v>
      </c>
      <c r="U340" s="4">
        <f t="shared" si="106"/>
        <v>45981</v>
      </c>
      <c r="V340" t="s">
        <v>39</v>
      </c>
      <c r="W340" s="28">
        <v>327</v>
      </c>
      <c r="X340" s="2">
        <v>6</v>
      </c>
      <c r="Y340" s="2">
        <v>0</v>
      </c>
      <c r="Z340" s="2">
        <v>19662.740000000005</v>
      </c>
      <c r="AA340" s="2">
        <v>1726.27</v>
      </c>
      <c r="AB340" s="29">
        <v>0</v>
      </c>
      <c r="AC340" s="31">
        <f t="shared" si="102"/>
        <v>333</v>
      </c>
      <c r="AD340" s="30">
        <f t="shared" si="103"/>
        <v>21389.010000000006</v>
      </c>
      <c r="AE340" s="2">
        <f t="shared" si="92"/>
        <v>-327</v>
      </c>
      <c r="AF340" s="2">
        <f t="shared" si="90"/>
        <v>-6</v>
      </c>
      <c r="AG340" s="2">
        <f t="shared" si="90"/>
        <v>0</v>
      </c>
      <c r="AH340" s="2">
        <f t="shared" si="90"/>
        <v>-19662.740000000005</v>
      </c>
      <c r="AI340" s="2">
        <f t="shared" ref="AI340:AL377" si="107">+L340-AA340</f>
        <v>-1726.27</v>
      </c>
      <c r="AJ340" s="29">
        <f t="shared" si="107"/>
        <v>0</v>
      </c>
      <c r="AK340" s="31">
        <f t="shared" si="107"/>
        <v>-333</v>
      </c>
      <c r="AL340" s="31">
        <f t="shared" si="107"/>
        <v>-21389.010000000006</v>
      </c>
      <c r="AM340" s="38">
        <f t="shared" si="93"/>
        <v>-1</v>
      </c>
      <c r="AN340" s="38">
        <f t="shared" si="91"/>
        <v>-1</v>
      </c>
      <c r="AO340" s="38" t="str">
        <f t="shared" si="91"/>
        <v/>
      </c>
      <c r="AP340" s="38">
        <f t="shared" si="91"/>
        <v>-1</v>
      </c>
      <c r="AQ340" s="38">
        <f t="shared" ref="AQ340:AT377" si="108">IFERROR(AI340/AA340,"")</f>
        <v>-1</v>
      </c>
      <c r="AR340" s="39" t="str">
        <f t="shared" si="108"/>
        <v/>
      </c>
      <c r="AS340" s="40">
        <f t="shared" si="108"/>
        <v>-1</v>
      </c>
      <c r="AT340" s="40">
        <f t="shared" si="108"/>
        <v>-1</v>
      </c>
      <c r="AU340" s="119">
        <f t="shared" si="98"/>
        <v>0</v>
      </c>
      <c r="AV340" s="120">
        <f t="shared" si="99"/>
        <v>60.130703363914392</v>
      </c>
      <c r="AW340" s="121">
        <f t="shared" si="96"/>
        <v>-60.130703363914392</v>
      </c>
      <c r="AX340" s="119">
        <f t="shared" si="97"/>
        <v>0</v>
      </c>
      <c r="AY340" s="120">
        <f t="shared" si="94"/>
        <v>287.71166666666664</v>
      </c>
      <c r="AZ340" s="121">
        <f t="shared" si="104"/>
        <v>-287.71166666666664</v>
      </c>
    </row>
    <row r="341" spans="1:52" hidden="1" outlineLevel="1" x14ac:dyDescent="0.2">
      <c r="A341" t="s">
        <v>46</v>
      </c>
      <c r="B341" t="s">
        <v>46</v>
      </c>
      <c r="C341" t="s">
        <v>122</v>
      </c>
      <c r="D341" t="s">
        <v>122</v>
      </c>
      <c r="E341" t="s">
        <v>120</v>
      </c>
      <c r="F341" s="4">
        <f t="shared" si="105"/>
        <v>46346</v>
      </c>
      <c r="G341" t="s">
        <v>40</v>
      </c>
      <c r="H341" s="28">
        <v>0</v>
      </c>
      <c r="I341" s="2">
        <v>0</v>
      </c>
      <c r="J341" s="2">
        <v>0</v>
      </c>
      <c r="K341" s="2">
        <v>0</v>
      </c>
      <c r="L341" s="2">
        <v>0</v>
      </c>
      <c r="M341" s="29">
        <v>0</v>
      </c>
      <c r="N341" s="31">
        <f t="shared" si="100"/>
        <v>0</v>
      </c>
      <c r="O341" s="30">
        <f t="shared" si="101"/>
        <v>0</v>
      </c>
      <c r="P341" t="s">
        <v>49</v>
      </c>
      <c r="Q341" t="s">
        <v>49</v>
      </c>
      <c r="R341" t="s">
        <v>122</v>
      </c>
      <c r="S341" t="s">
        <v>122</v>
      </c>
      <c r="T341" t="s">
        <v>120</v>
      </c>
      <c r="U341" s="4">
        <f t="shared" si="106"/>
        <v>45982</v>
      </c>
      <c r="V341" t="s">
        <v>40</v>
      </c>
      <c r="W341" s="28">
        <v>481</v>
      </c>
      <c r="X341" s="2">
        <v>5</v>
      </c>
      <c r="Y341" s="2">
        <v>0</v>
      </c>
      <c r="Z341" s="2">
        <v>30021.84</v>
      </c>
      <c r="AA341" s="2">
        <v>673.31</v>
      </c>
      <c r="AB341" s="29">
        <v>0</v>
      </c>
      <c r="AC341" s="31">
        <f t="shared" si="102"/>
        <v>486</v>
      </c>
      <c r="AD341" s="30">
        <f t="shared" si="103"/>
        <v>30695.15</v>
      </c>
      <c r="AE341" s="2">
        <f t="shared" si="92"/>
        <v>-481</v>
      </c>
      <c r="AF341" s="2">
        <f t="shared" si="92"/>
        <v>-5</v>
      </c>
      <c r="AG341" s="2">
        <f t="shared" si="92"/>
        <v>0</v>
      </c>
      <c r="AH341" s="2">
        <f t="shared" si="92"/>
        <v>-30021.84</v>
      </c>
      <c r="AI341" s="2">
        <f t="shared" si="107"/>
        <v>-673.31</v>
      </c>
      <c r="AJ341" s="29">
        <f t="shared" si="107"/>
        <v>0</v>
      </c>
      <c r="AK341" s="31">
        <f t="shared" si="107"/>
        <v>-486</v>
      </c>
      <c r="AL341" s="31">
        <f t="shared" si="107"/>
        <v>-30695.15</v>
      </c>
      <c r="AM341" s="38">
        <f t="shared" si="93"/>
        <v>-1</v>
      </c>
      <c r="AN341" s="38">
        <f t="shared" si="93"/>
        <v>-1</v>
      </c>
      <c r="AO341" s="38" t="str">
        <f t="shared" si="93"/>
        <v/>
      </c>
      <c r="AP341" s="38">
        <f t="shared" si="93"/>
        <v>-1</v>
      </c>
      <c r="AQ341" s="38">
        <f t="shared" si="108"/>
        <v>-1</v>
      </c>
      <c r="AR341" s="39" t="str">
        <f t="shared" si="108"/>
        <v/>
      </c>
      <c r="AS341" s="40">
        <f t="shared" si="108"/>
        <v>-1</v>
      </c>
      <c r="AT341" s="40">
        <f t="shared" si="108"/>
        <v>-1</v>
      </c>
      <c r="AU341" s="119">
        <f t="shared" si="98"/>
        <v>0</v>
      </c>
      <c r="AV341" s="120">
        <f t="shared" si="99"/>
        <v>62.415467775467775</v>
      </c>
      <c r="AW341" s="121">
        <f t="shared" si="96"/>
        <v>-62.415467775467775</v>
      </c>
      <c r="AX341" s="119">
        <f t="shared" si="97"/>
        <v>0</v>
      </c>
      <c r="AY341" s="120">
        <f t="shared" si="94"/>
        <v>134.66199999999998</v>
      </c>
      <c r="AZ341" s="121">
        <f t="shared" si="104"/>
        <v>-134.66199999999998</v>
      </c>
    </row>
    <row r="342" spans="1:52" ht="13.5" hidden="1" outlineLevel="1" thickBot="1" x14ac:dyDescent="0.25">
      <c r="A342" t="s">
        <v>46</v>
      </c>
      <c r="B342" t="s">
        <v>46</v>
      </c>
      <c r="C342" t="s">
        <v>122</v>
      </c>
      <c r="D342" t="s">
        <v>122</v>
      </c>
      <c r="E342" t="s">
        <v>120</v>
      </c>
      <c r="F342" s="59">
        <f t="shared" si="105"/>
        <v>46347</v>
      </c>
      <c r="G342" s="42" t="s">
        <v>41</v>
      </c>
      <c r="H342" s="43">
        <v>0</v>
      </c>
      <c r="I342" s="44">
        <v>0</v>
      </c>
      <c r="J342" s="44">
        <v>0</v>
      </c>
      <c r="K342" s="44">
        <v>0</v>
      </c>
      <c r="L342" s="44">
        <v>0</v>
      </c>
      <c r="M342" s="45">
        <v>0</v>
      </c>
      <c r="N342" s="47">
        <f t="shared" si="100"/>
        <v>0</v>
      </c>
      <c r="O342" s="46">
        <f t="shared" si="101"/>
        <v>0</v>
      </c>
      <c r="P342" t="s">
        <v>49</v>
      </c>
      <c r="Q342" t="s">
        <v>49</v>
      </c>
      <c r="R342" t="s">
        <v>122</v>
      </c>
      <c r="S342" t="s">
        <v>122</v>
      </c>
      <c r="T342" t="s">
        <v>120</v>
      </c>
      <c r="U342" s="59">
        <f t="shared" si="106"/>
        <v>45983</v>
      </c>
      <c r="V342" s="42" t="s">
        <v>41</v>
      </c>
      <c r="W342" s="43">
        <v>532</v>
      </c>
      <c r="X342" s="44">
        <v>2</v>
      </c>
      <c r="Y342" s="44">
        <v>0</v>
      </c>
      <c r="Z342" s="44">
        <v>37946.800000000003</v>
      </c>
      <c r="AA342" s="44">
        <v>686.76</v>
      </c>
      <c r="AB342" s="45">
        <v>0</v>
      </c>
      <c r="AC342" s="47">
        <f t="shared" si="102"/>
        <v>534</v>
      </c>
      <c r="AD342" s="46">
        <f t="shared" si="103"/>
        <v>38633.560000000005</v>
      </c>
      <c r="AE342" s="44">
        <f t="shared" si="92"/>
        <v>-532</v>
      </c>
      <c r="AF342" s="44">
        <f t="shared" si="92"/>
        <v>-2</v>
      </c>
      <c r="AG342" s="44">
        <f t="shared" si="92"/>
        <v>0</v>
      </c>
      <c r="AH342" s="44">
        <f t="shared" si="92"/>
        <v>-37946.800000000003</v>
      </c>
      <c r="AI342" s="44">
        <f t="shared" si="107"/>
        <v>-686.76</v>
      </c>
      <c r="AJ342" s="45">
        <f t="shared" si="107"/>
        <v>0</v>
      </c>
      <c r="AK342" s="47">
        <f t="shared" si="107"/>
        <v>-534</v>
      </c>
      <c r="AL342" s="47">
        <f t="shared" si="107"/>
        <v>-38633.560000000005</v>
      </c>
      <c r="AM342" s="56">
        <f t="shared" si="93"/>
        <v>-1</v>
      </c>
      <c r="AN342" s="56">
        <f t="shared" si="93"/>
        <v>-1</v>
      </c>
      <c r="AO342" s="56" t="str">
        <f t="shared" si="93"/>
        <v/>
      </c>
      <c r="AP342" s="56">
        <f t="shared" si="93"/>
        <v>-1</v>
      </c>
      <c r="AQ342" s="56">
        <f t="shared" si="108"/>
        <v>-1</v>
      </c>
      <c r="AR342" s="57" t="str">
        <f t="shared" si="108"/>
        <v/>
      </c>
      <c r="AS342" s="58">
        <f t="shared" si="108"/>
        <v>-1</v>
      </c>
      <c r="AT342" s="58">
        <f t="shared" si="108"/>
        <v>-1</v>
      </c>
      <c r="AU342" s="122">
        <f t="shared" si="98"/>
        <v>0</v>
      </c>
      <c r="AV342" s="123">
        <f t="shared" si="99"/>
        <v>71.328571428571436</v>
      </c>
      <c r="AW342" s="124">
        <f t="shared" si="96"/>
        <v>-71.328571428571436</v>
      </c>
      <c r="AX342" s="122">
        <f t="shared" si="97"/>
        <v>0</v>
      </c>
      <c r="AY342" s="123">
        <f t="shared" si="94"/>
        <v>343.38</v>
      </c>
      <c r="AZ342" s="124">
        <f t="shared" si="104"/>
        <v>-343.38</v>
      </c>
    </row>
    <row r="343" spans="1:52" hidden="1" outlineLevel="1" x14ac:dyDescent="0.2">
      <c r="A343" t="s">
        <v>46</v>
      </c>
      <c r="B343" t="s">
        <v>46</v>
      </c>
      <c r="C343" t="s">
        <v>122</v>
      </c>
      <c r="D343" t="s">
        <v>122</v>
      </c>
      <c r="E343" t="s">
        <v>121</v>
      </c>
      <c r="F343" s="4">
        <f t="shared" si="105"/>
        <v>46348</v>
      </c>
      <c r="G343" t="s">
        <v>35</v>
      </c>
      <c r="H343" s="28">
        <v>0</v>
      </c>
      <c r="I343" s="2">
        <v>0</v>
      </c>
      <c r="J343" s="2">
        <v>0</v>
      </c>
      <c r="K343" s="2">
        <v>0</v>
      </c>
      <c r="L343" s="2">
        <v>0</v>
      </c>
      <c r="M343" s="29">
        <v>0</v>
      </c>
      <c r="N343" s="31">
        <f t="shared" si="100"/>
        <v>0</v>
      </c>
      <c r="O343" s="30">
        <f t="shared" si="101"/>
        <v>0</v>
      </c>
      <c r="P343" t="s">
        <v>49</v>
      </c>
      <c r="Q343" t="s">
        <v>49</v>
      </c>
      <c r="R343" t="s">
        <v>122</v>
      </c>
      <c r="S343" t="s">
        <v>122</v>
      </c>
      <c r="T343" t="s">
        <v>121</v>
      </c>
      <c r="U343" s="4">
        <f t="shared" si="106"/>
        <v>45984</v>
      </c>
      <c r="V343" t="s">
        <v>35</v>
      </c>
      <c r="W343" s="28">
        <v>296</v>
      </c>
      <c r="X343" s="2">
        <v>3</v>
      </c>
      <c r="Y343" s="2">
        <v>0</v>
      </c>
      <c r="Z343" s="2">
        <v>20031.009999999998</v>
      </c>
      <c r="AA343" s="2">
        <v>496.7</v>
      </c>
      <c r="AB343" s="29">
        <v>0</v>
      </c>
      <c r="AC343" s="31">
        <f t="shared" si="102"/>
        <v>299</v>
      </c>
      <c r="AD343" s="30">
        <f t="shared" si="103"/>
        <v>20527.71</v>
      </c>
      <c r="AE343" s="2">
        <f t="shared" si="92"/>
        <v>-296</v>
      </c>
      <c r="AF343" s="2">
        <f t="shared" si="92"/>
        <v>-3</v>
      </c>
      <c r="AG343" s="2">
        <f t="shared" si="92"/>
        <v>0</v>
      </c>
      <c r="AH343" s="2">
        <f t="shared" si="92"/>
        <v>-20031.009999999998</v>
      </c>
      <c r="AI343" s="2">
        <f t="shared" si="107"/>
        <v>-496.7</v>
      </c>
      <c r="AJ343" s="29">
        <f t="shared" si="107"/>
        <v>0</v>
      </c>
      <c r="AK343" s="31">
        <f t="shared" si="107"/>
        <v>-299</v>
      </c>
      <c r="AL343" s="31">
        <f t="shared" si="107"/>
        <v>-20527.71</v>
      </c>
      <c r="AM343" s="38">
        <f t="shared" si="93"/>
        <v>-1</v>
      </c>
      <c r="AN343" s="38">
        <f t="shared" si="93"/>
        <v>-1</v>
      </c>
      <c r="AO343" s="38" t="str">
        <f t="shared" si="93"/>
        <v/>
      </c>
      <c r="AP343" s="38">
        <f t="shared" si="93"/>
        <v>-1</v>
      </c>
      <c r="AQ343" s="38">
        <f t="shared" si="108"/>
        <v>-1</v>
      </c>
      <c r="AR343" s="39" t="str">
        <f t="shared" si="108"/>
        <v/>
      </c>
      <c r="AS343" s="40">
        <f t="shared" si="108"/>
        <v>-1</v>
      </c>
      <c r="AT343" s="40">
        <f t="shared" si="108"/>
        <v>-1</v>
      </c>
      <c r="AU343" s="119">
        <f t="shared" si="98"/>
        <v>0</v>
      </c>
      <c r="AV343" s="120">
        <f t="shared" si="99"/>
        <v>67.672331081081069</v>
      </c>
      <c r="AW343" s="121">
        <f t="shared" si="96"/>
        <v>-67.672331081081069</v>
      </c>
      <c r="AX343" s="119">
        <f t="shared" si="97"/>
        <v>0</v>
      </c>
      <c r="AY343" s="120">
        <f t="shared" si="94"/>
        <v>165.56666666666666</v>
      </c>
      <c r="AZ343" s="121">
        <f t="shared" si="104"/>
        <v>-165.56666666666666</v>
      </c>
    </row>
    <row r="344" spans="1:52" hidden="1" outlineLevel="1" x14ac:dyDescent="0.2">
      <c r="A344" t="s">
        <v>46</v>
      </c>
      <c r="B344" t="s">
        <v>46</v>
      </c>
      <c r="C344" t="s">
        <v>122</v>
      </c>
      <c r="D344" t="s">
        <v>122</v>
      </c>
      <c r="E344" t="s">
        <v>121</v>
      </c>
      <c r="F344" s="4">
        <f t="shared" si="105"/>
        <v>46349</v>
      </c>
      <c r="G344" t="s">
        <v>36</v>
      </c>
      <c r="H344" s="28">
        <v>0</v>
      </c>
      <c r="I344" s="2">
        <v>0</v>
      </c>
      <c r="J344" s="2">
        <v>0</v>
      </c>
      <c r="K344" s="2">
        <v>0</v>
      </c>
      <c r="L344" s="2">
        <v>0</v>
      </c>
      <c r="M344" s="29">
        <v>0</v>
      </c>
      <c r="N344" s="31">
        <f t="shared" si="100"/>
        <v>0</v>
      </c>
      <c r="O344" s="30">
        <f t="shared" si="101"/>
        <v>0</v>
      </c>
      <c r="P344" t="s">
        <v>49</v>
      </c>
      <c r="Q344" t="s">
        <v>49</v>
      </c>
      <c r="R344" t="s">
        <v>122</v>
      </c>
      <c r="S344" t="s">
        <v>122</v>
      </c>
      <c r="T344" t="s">
        <v>121</v>
      </c>
      <c r="U344" s="4">
        <f t="shared" si="106"/>
        <v>45985</v>
      </c>
      <c r="V344" t="s">
        <v>36</v>
      </c>
      <c r="W344" s="28">
        <v>334</v>
      </c>
      <c r="X344" s="2">
        <v>2</v>
      </c>
      <c r="Y344" s="2">
        <v>0</v>
      </c>
      <c r="Z344" s="2">
        <v>24003.07</v>
      </c>
      <c r="AA344" s="2">
        <v>249.93</v>
      </c>
      <c r="AB344" s="29">
        <v>0</v>
      </c>
      <c r="AC344" s="31">
        <f t="shared" si="102"/>
        <v>336</v>
      </c>
      <c r="AD344" s="30">
        <f t="shared" si="103"/>
        <v>24253</v>
      </c>
      <c r="AE344" s="2">
        <f t="shared" si="92"/>
        <v>-334</v>
      </c>
      <c r="AF344" s="2">
        <f t="shared" si="92"/>
        <v>-2</v>
      </c>
      <c r="AG344" s="2">
        <f t="shared" si="92"/>
        <v>0</v>
      </c>
      <c r="AH344" s="2">
        <f t="shared" si="92"/>
        <v>-24003.07</v>
      </c>
      <c r="AI344" s="2">
        <f t="shared" si="107"/>
        <v>-249.93</v>
      </c>
      <c r="AJ344" s="29">
        <f t="shared" si="107"/>
        <v>0</v>
      </c>
      <c r="AK344" s="31">
        <f t="shared" si="107"/>
        <v>-336</v>
      </c>
      <c r="AL344" s="31">
        <f t="shared" si="107"/>
        <v>-24253</v>
      </c>
      <c r="AM344" s="38">
        <f t="shared" si="93"/>
        <v>-1</v>
      </c>
      <c r="AN344" s="38">
        <f t="shared" si="93"/>
        <v>-1</v>
      </c>
      <c r="AO344" s="38" t="str">
        <f t="shared" si="93"/>
        <v/>
      </c>
      <c r="AP344" s="38">
        <f t="shared" si="93"/>
        <v>-1</v>
      </c>
      <c r="AQ344" s="38">
        <f t="shared" si="108"/>
        <v>-1</v>
      </c>
      <c r="AR344" s="39" t="str">
        <f t="shared" si="108"/>
        <v/>
      </c>
      <c r="AS344" s="40">
        <f t="shared" si="108"/>
        <v>-1</v>
      </c>
      <c r="AT344" s="40">
        <f t="shared" si="108"/>
        <v>-1</v>
      </c>
      <c r="AU344" s="119">
        <f t="shared" si="98"/>
        <v>0</v>
      </c>
      <c r="AV344" s="120">
        <f t="shared" si="99"/>
        <v>71.86547904191616</v>
      </c>
      <c r="AW344" s="121">
        <f t="shared" si="96"/>
        <v>-71.86547904191616</v>
      </c>
      <c r="AX344" s="119">
        <f t="shared" si="97"/>
        <v>0</v>
      </c>
      <c r="AY344" s="120">
        <f t="shared" si="94"/>
        <v>124.965</v>
      </c>
      <c r="AZ344" s="121">
        <f t="shared" si="104"/>
        <v>-124.965</v>
      </c>
    </row>
    <row r="345" spans="1:52" hidden="1" outlineLevel="1" x14ac:dyDescent="0.2">
      <c r="A345" t="s">
        <v>46</v>
      </c>
      <c r="B345" t="s">
        <v>46</v>
      </c>
      <c r="C345" t="s">
        <v>122</v>
      </c>
      <c r="D345" t="s">
        <v>122</v>
      </c>
      <c r="E345" t="s">
        <v>121</v>
      </c>
      <c r="F345" s="4">
        <f t="shared" si="105"/>
        <v>46350</v>
      </c>
      <c r="G345" t="s">
        <v>37</v>
      </c>
      <c r="H345" s="28">
        <v>0</v>
      </c>
      <c r="I345" s="2">
        <v>0</v>
      </c>
      <c r="J345" s="2">
        <v>0</v>
      </c>
      <c r="K345" s="2">
        <v>0</v>
      </c>
      <c r="L345" s="2">
        <v>0</v>
      </c>
      <c r="M345" s="29">
        <v>0</v>
      </c>
      <c r="N345" s="31">
        <f t="shared" si="100"/>
        <v>0</v>
      </c>
      <c r="O345" s="30">
        <f t="shared" si="101"/>
        <v>0</v>
      </c>
      <c r="P345" t="s">
        <v>49</v>
      </c>
      <c r="Q345" t="s">
        <v>49</v>
      </c>
      <c r="R345" t="s">
        <v>122</v>
      </c>
      <c r="S345" t="s">
        <v>122</v>
      </c>
      <c r="T345" t="s">
        <v>121</v>
      </c>
      <c r="U345" s="4">
        <f t="shared" si="106"/>
        <v>45986</v>
      </c>
      <c r="V345" t="s">
        <v>37</v>
      </c>
      <c r="W345" s="28">
        <v>448</v>
      </c>
      <c r="X345" s="2">
        <v>6</v>
      </c>
      <c r="Y345" s="2">
        <v>0</v>
      </c>
      <c r="Z345" s="2">
        <v>32582.33</v>
      </c>
      <c r="AA345" s="2">
        <v>1635.2199999999998</v>
      </c>
      <c r="AB345" s="29">
        <v>0</v>
      </c>
      <c r="AC345" s="31">
        <f t="shared" si="102"/>
        <v>454</v>
      </c>
      <c r="AD345" s="30">
        <f t="shared" si="103"/>
        <v>34217.550000000003</v>
      </c>
      <c r="AE345" s="2">
        <f t="shared" si="92"/>
        <v>-448</v>
      </c>
      <c r="AF345" s="2">
        <f t="shared" si="92"/>
        <v>-6</v>
      </c>
      <c r="AG345" s="2">
        <f t="shared" si="92"/>
        <v>0</v>
      </c>
      <c r="AH345" s="2">
        <f t="shared" si="92"/>
        <v>-32582.33</v>
      </c>
      <c r="AI345" s="2">
        <f t="shared" si="107"/>
        <v>-1635.2199999999998</v>
      </c>
      <c r="AJ345" s="29">
        <f t="shared" si="107"/>
        <v>0</v>
      </c>
      <c r="AK345" s="31">
        <f t="shared" si="107"/>
        <v>-454</v>
      </c>
      <c r="AL345" s="31">
        <f t="shared" si="107"/>
        <v>-34217.550000000003</v>
      </c>
      <c r="AM345" s="38">
        <f t="shared" si="93"/>
        <v>-1</v>
      </c>
      <c r="AN345" s="38">
        <f t="shared" si="93"/>
        <v>-1</v>
      </c>
      <c r="AO345" s="38" t="str">
        <f t="shared" si="93"/>
        <v/>
      </c>
      <c r="AP345" s="38">
        <f t="shared" si="93"/>
        <v>-1</v>
      </c>
      <c r="AQ345" s="38">
        <f t="shared" si="108"/>
        <v>-1</v>
      </c>
      <c r="AR345" s="39" t="str">
        <f t="shared" si="108"/>
        <v/>
      </c>
      <c r="AS345" s="40">
        <f t="shared" si="108"/>
        <v>-1</v>
      </c>
      <c r="AT345" s="40">
        <f t="shared" si="108"/>
        <v>-1</v>
      </c>
      <c r="AU345" s="119">
        <f t="shared" si="98"/>
        <v>0</v>
      </c>
      <c r="AV345" s="120">
        <f t="shared" si="99"/>
        <v>72.728415178571439</v>
      </c>
      <c r="AW345" s="121">
        <f t="shared" si="96"/>
        <v>-72.728415178571439</v>
      </c>
      <c r="AX345" s="119">
        <f t="shared" si="97"/>
        <v>0</v>
      </c>
      <c r="AY345" s="120">
        <f t="shared" si="94"/>
        <v>272.53666666666663</v>
      </c>
      <c r="AZ345" s="121">
        <f t="shared" si="104"/>
        <v>-272.53666666666663</v>
      </c>
    </row>
    <row r="346" spans="1:52" hidden="1" outlineLevel="1" x14ac:dyDescent="0.2">
      <c r="A346" t="s">
        <v>46</v>
      </c>
      <c r="B346" t="s">
        <v>46</v>
      </c>
      <c r="C346" t="s">
        <v>122</v>
      </c>
      <c r="D346" t="s">
        <v>122</v>
      </c>
      <c r="E346" t="s">
        <v>121</v>
      </c>
      <c r="F346" s="4">
        <f t="shared" si="105"/>
        <v>46351</v>
      </c>
      <c r="G346" t="s">
        <v>38</v>
      </c>
      <c r="H346" s="28">
        <v>0</v>
      </c>
      <c r="I346" s="2">
        <v>0</v>
      </c>
      <c r="J346" s="2">
        <v>0</v>
      </c>
      <c r="K346" s="2">
        <v>0</v>
      </c>
      <c r="L346" s="2">
        <v>0</v>
      </c>
      <c r="M346" s="29">
        <v>0</v>
      </c>
      <c r="N346" s="31">
        <f t="shared" si="100"/>
        <v>0</v>
      </c>
      <c r="O346" s="30">
        <f t="shared" si="101"/>
        <v>0</v>
      </c>
      <c r="P346" t="s">
        <v>49</v>
      </c>
      <c r="Q346" t="s">
        <v>49</v>
      </c>
      <c r="R346" t="s">
        <v>122</v>
      </c>
      <c r="S346" t="s">
        <v>122</v>
      </c>
      <c r="T346" t="s">
        <v>121</v>
      </c>
      <c r="U346" s="4">
        <f t="shared" si="106"/>
        <v>45987</v>
      </c>
      <c r="V346" t="s">
        <v>38</v>
      </c>
      <c r="W346" s="28">
        <v>856</v>
      </c>
      <c r="X346" s="2">
        <v>1</v>
      </c>
      <c r="Y346" s="2">
        <v>0</v>
      </c>
      <c r="Z346" s="2">
        <v>57986.26</v>
      </c>
      <c r="AA346" s="2">
        <v>363.72</v>
      </c>
      <c r="AB346" s="29">
        <v>0</v>
      </c>
      <c r="AC346" s="31">
        <f t="shared" si="102"/>
        <v>857</v>
      </c>
      <c r="AD346" s="30">
        <f t="shared" si="103"/>
        <v>58349.98</v>
      </c>
      <c r="AE346" s="2">
        <f t="shared" si="92"/>
        <v>-856</v>
      </c>
      <c r="AF346" s="2">
        <f t="shared" si="92"/>
        <v>-1</v>
      </c>
      <c r="AG346" s="2">
        <f t="shared" si="92"/>
        <v>0</v>
      </c>
      <c r="AH346" s="2">
        <f t="shared" si="92"/>
        <v>-57986.26</v>
      </c>
      <c r="AI346" s="2">
        <f t="shared" si="107"/>
        <v>-363.72</v>
      </c>
      <c r="AJ346" s="29">
        <f t="shared" si="107"/>
        <v>0</v>
      </c>
      <c r="AK346" s="31">
        <f t="shared" si="107"/>
        <v>-857</v>
      </c>
      <c r="AL346" s="31">
        <f t="shared" si="107"/>
        <v>-58349.98</v>
      </c>
      <c r="AM346" s="38">
        <f t="shared" si="93"/>
        <v>-1</v>
      </c>
      <c r="AN346" s="38">
        <f t="shared" si="93"/>
        <v>-1</v>
      </c>
      <c r="AO346" s="38" t="str">
        <f t="shared" si="93"/>
        <v/>
      </c>
      <c r="AP346" s="38">
        <f t="shared" si="93"/>
        <v>-1</v>
      </c>
      <c r="AQ346" s="38">
        <f t="shared" si="108"/>
        <v>-1</v>
      </c>
      <c r="AR346" s="39" t="str">
        <f t="shared" si="108"/>
        <v/>
      </c>
      <c r="AS346" s="40">
        <f t="shared" si="108"/>
        <v>-1</v>
      </c>
      <c r="AT346" s="40">
        <f t="shared" si="108"/>
        <v>-1</v>
      </c>
      <c r="AU346" s="119">
        <f t="shared" si="98"/>
        <v>0</v>
      </c>
      <c r="AV346" s="120">
        <f t="shared" si="99"/>
        <v>67.740957943925238</v>
      </c>
      <c r="AW346" s="121">
        <f t="shared" si="96"/>
        <v>-67.740957943925238</v>
      </c>
      <c r="AX346" s="119">
        <f t="shared" si="97"/>
        <v>0</v>
      </c>
      <c r="AY346" s="120">
        <f t="shared" si="94"/>
        <v>363.72</v>
      </c>
      <c r="AZ346" s="121">
        <f t="shared" si="104"/>
        <v>-363.72</v>
      </c>
    </row>
    <row r="347" spans="1:52" hidden="1" outlineLevel="1" x14ac:dyDescent="0.2">
      <c r="A347" t="s">
        <v>46</v>
      </c>
      <c r="B347" t="s">
        <v>46</v>
      </c>
      <c r="C347" t="s">
        <v>122</v>
      </c>
      <c r="D347" t="s">
        <v>122</v>
      </c>
      <c r="E347" t="s">
        <v>121</v>
      </c>
      <c r="F347" s="4">
        <f t="shared" si="105"/>
        <v>46352</v>
      </c>
      <c r="G347" t="s">
        <v>39</v>
      </c>
      <c r="H347" s="28">
        <v>0</v>
      </c>
      <c r="I347" s="2">
        <v>0</v>
      </c>
      <c r="J347" s="2">
        <v>0</v>
      </c>
      <c r="K347" s="2">
        <v>0</v>
      </c>
      <c r="L347" s="2">
        <v>0</v>
      </c>
      <c r="M347" s="29">
        <v>0</v>
      </c>
      <c r="N347" s="31">
        <f t="shared" si="100"/>
        <v>0</v>
      </c>
      <c r="O347" s="30">
        <f t="shared" si="101"/>
        <v>0</v>
      </c>
      <c r="P347" t="s">
        <v>49</v>
      </c>
      <c r="Q347" t="s">
        <v>49</v>
      </c>
      <c r="R347" t="s">
        <v>122</v>
      </c>
      <c r="S347" t="s">
        <v>122</v>
      </c>
      <c r="T347" t="s">
        <v>121</v>
      </c>
      <c r="U347" s="4">
        <f t="shared" si="106"/>
        <v>45988</v>
      </c>
      <c r="V347" t="s">
        <v>39</v>
      </c>
      <c r="W347" s="28">
        <v>201</v>
      </c>
      <c r="X347" s="2">
        <v>1</v>
      </c>
      <c r="Y347" s="2">
        <v>0</v>
      </c>
      <c r="Z347" s="2">
        <v>13057.26</v>
      </c>
      <c r="AA347" s="2">
        <v>206.35</v>
      </c>
      <c r="AB347" s="29">
        <v>0</v>
      </c>
      <c r="AC347" s="31">
        <f t="shared" si="102"/>
        <v>202</v>
      </c>
      <c r="AD347" s="30">
        <f t="shared" si="103"/>
        <v>13263.61</v>
      </c>
      <c r="AE347" s="2">
        <f t="shared" si="92"/>
        <v>-201</v>
      </c>
      <c r="AF347" s="2">
        <f t="shared" si="92"/>
        <v>-1</v>
      </c>
      <c r="AG347" s="2">
        <f t="shared" si="92"/>
        <v>0</v>
      </c>
      <c r="AH347" s="2">
        <f t="shared" si="92"/>
        <v>-13057.26</v>
      </c>
      <c r="AI347" s="2">
        <f t="shared" si="107"/>
        <v>-206.35</v>
      </c>
      <c r="AJ347" s="29">
        <f t="shared" si="107"/>
        <v>0</v>
      </c>
      <c r="AK347" s="31">
        <f t="shared" si="107"/>
        <v>-202</v>
      </c>
      <c r="AL347" s="31">
        <f t="shared" si="107"/>
        <v>-13263.61</v>
      </c>
      <c r="AM347" s="38">
        <f t="shared" si="93"/>
        <v>-1</v>
      </c>
      <c r="AN347" s="38">
        <f t="shared" si="93"/>
        <v>-1</v>
      </c>
      <c r="AO347" s="38" t="str">
        <f t="shared" si="93"/>
        <v/>
      </c>
      <c r="AP347" s="38">
        <f t="shared" si="93"/>
        <v>-1</v>
      </c>
      <c r="AQ347" s="38">
        <f t="shared" si="108"/>
        <v>-1</v>
      </c>
      <c r="AR347" s="39" t="str">
        <f t="shared" si="108"/>
        <v/>
      </c>
      <c r="AS347" s="40">
        <f t="shared" si="108"/>
        <v>-1</v>
      </c>
      <c r="AT347" s="40">
        <f t="shared" si="108"/>
        <v>-1</v>
      </c>
      <c r="AU347" s="119">
        <f t="shared" si="98"/>
        <v>0</v>
      </c>
      <c r="AV347" s="120">
        <f t="shared" si="99"/>
        <v>64.961492537313433</v>
      </c>
      <c r="AW347" s="121">
        <f t="shared" si="96"/>
        <v>-64.961492537313433</v>
      </c>
      <c r="AX347" s="119">
        <f t="shared" si="97"/>
        <v>0</v>
      </c>
      <c r="AY347" s="120">
        <f t="shared" si="94"/>
        <v>206.35</v>
      </c>
      <c r="AZ347" s="121">
        <f t="shared" si="104"/>
        <v>-206.35</v>
      </c>
    </row>
    <row r="348" spans="1:52" hidden="1" outlineLevel="1" x14ac:dyDescent="0.2">
      <c r="A348" t="s">
        <v>46</v>
      </c>
      <c r="B348" t="s">
        <v>46</v>
      </c>
      <c r="C348" t="s">
        <v>122</v>
      </c>
      <c r="D348" t="s">
        <v>122</v>
      </c>
      <c r="E348" t="s">
        <v>121</v>
      </c>
      <c r="F348" s="4">
        <f t="shared" si="105"/>
        <v>46353</v>
      </c>
      <c r="G348" t="s">
        <v>40</v>
      </c>
      <c r="H348" s="28">
        <v>0</v>
      </c>
      <c r="I348" s="2">
        <v>0</v>
      </c>
      <c r="J348" s="2">
        <v>0</v>
      </c>
      <c r="K348" s="2">
        <v>0</v>
      </c>
      <c r="L348" s="2">
        <v>0</v>
      </c>
      <c r="M348" s="29">
        <v>0</v>
      </c>
      <c r="N348" s="31">
        <f t="shared" si="100"/>
        <v>0</v>
      </c>
      <c r="O348" s="30">
        <f t="shared" si="101"/>
        <v>0</v>
      </c>
      <c r="P348" t="s">
        <v>49</v>
      </c>
      <c r="Q348" t="s">
        <v>49</v>
      </c>
      <c r="R348" t="s">
        <v>122</v>
      </c>
      <c r="S348" t="s">
        <v>122</v>
      </c>
      <c r="T348" t="s">
        <v>121</v>
      </c>
      <c r="U348" s="4">
        <f t="shared" si="106"/>
        <v>45989</v>
      </c>
      <c r="V348" t="s">
        <v>40</v>
      </c>
      <c r="W348" s="28">
        <v>405</v>
      </c>
      <c r="X348" s="2">
        <v>3</v>
      </c>
      <c r="Y348" s="2">
        <v>0</v>
      </c>
      <c r="Z348" s="2">
        <v>22205.58</v>
      </c>
      <c r="AA348" s="2">
        <v>688.26</v>
      </c>
      <c r="AB348" s="29">
        <v>0</v>
      </c>
      <c r="AC348" s="31">
        <f t="shared" si="102"/>
        <v>408</v>
      </c>
      <c r="AD348" s="30">
        <f t="shared" si="103"/>
        <v>22893.84</v>
      </c>
      <c r="AE348" s="2">
        <f t="shared" si="92"/>
        <v>-405</v>
      </c>
      <c r="AF348" s="2">
        <f t="shared" si="92"/>
        <v>-3</v>
      </c>
      <c r="AG348" s="2">
        <f t="shared" si="92"/>
        <v>0</v>
      </c>
      <c r="AH348" s="2">
        <f t="shared" si="92"/>
        <v>-22205.58</v>
      </c>
      <c r="AI348" s="2">
        <f t="shared" si="107"/>
        <v>-688.26</v>
      </c>
      <c r="AJ348" s="29">
        <f t="shared" si="107"/>
        <v>0</v>
      </c>
      <c r="AK348" s="31">
        <f t="shared" si="107"/>
        <v>-408</v>
      </c>
      <c r="AL348" s="31">
        <f t="shared" si="107"/>
        <v>-22893.84</v>
      </c>
      <c r="AM348" s="38">
        <f t="shared" si="93"/>
        <v>-1</v>
      </c>
      <c r="AN348" s="38">
        <f t="shared" si="93"/>
        <v>-1</v>
      </c>
      <c r="AO348" s="38" t="str">
        <f t="shared" si="93"/>
        <v/>
      </c>
      <c r="AP348" s="38">
        <f t="shared" si="93"/>
        <v>-1</v>
      </c>
      <c r="AQ348" s="38">
        <f t="shared" si="108"/>
        <v>-1</v>
      </c>
      <c r="AR348" s="39" t="str">
        <f t="shared" si="108"/>
        <v/>
      </c>
      <c r="AS348" s="40">
        <f t="shared" si="108"/>
        <v>-1</v>
      </c>
      <c r="AT348" s="40">
        <f t="shared" si="108"/>
        <v>-1</v>
      </c>
      <c r="AU348" s="119">
        <f t="shared" si="98"/>
        <v>0</v>
      </c>
      <c r="AV348" s="120">
        <f t="shared" si="99"/>
        <v>54.828592592592599</v>
      </c>
      <c r="AW348" s="121">
        <f t="shared" si="96"/>
        <v>-54.828592592592599</v>
      </c>
      <c r="AX348" s="119">
        <f t="shared" si="97"/>
        <v>0</v>
      </c>
      <c r="AY348" s="120">
        <f t="shared" si="94"/>
        <v>229.42</v>
      </c>
      <c r="AZ348" s="121">
        <f t="shared" si="104"/>
        <v>-229.42</v>
      </c>
    </row>
    <row r="349" spans="1:52" ht="13.5" hidden="1" outlineLevel="1" thickBot="1" x14ac:dyDescent="0.25">
      <c r="A349" t="s">
        <v>46</v>
      </c>
      <c r="B349" t="s">
        <v>46</v>
      </c>
      <c r="C349" t="s">
        <v>122</v>
      </c>
      <c r="D349" t="s">
        <v>122</v>
      </c>
      <c r="E349" t="s">
        <v>121</v>
      </c>
      <c r="F349" s="59">
        <f t="shared" si="105"/>
        <v>46354</v>
      </c>
      <c r="G349" s="42" t="s">
        <v>41</v>
      </c>
      <c r="H349" s="43">
        <v>0</v>
      </c>
      <c r="I349" s="44">
        <v>0</v>
      </c>
      <c r="J349" s="44">
        <v>0</v>
      </c>
      <c r="K349" s="44">
        <v>0</v>
      </c>
      <c r="L349" s="44">
        <v>0</v>
      </c>
      <c r="M349" s="45">
        <v>0</v>
      </c>
      <c r="N349" s="47">
        <f t="shared" si="100"/>
        <v>0</v>
      </c>
      <c r="O349" s="46">
        <f t="shared" si="101"/>
        <v>0</v>
      </c>
      <c r="P349" t="s">
        <v>49</v>
      </c>
      <c r="Q349" t="s">
        <v>49</v>
      </c>
      <c r="R349" t="s">
        <v>122</v>
      </c>
      <c r="S349" t="s">
        <v>122</v>
      </c>
      <c r="T349" t="s">
        <v>121</v>
      </c>
      <c r="U349" s="59">
        <f t="shared" si="106"/>
        <v>45990</v>
      </c>
      <c r="V349" s="42" t="s">
        <v>41</v>
      </c>
      <c r="W349" s="43">
        <v>353</v>
      </c>
      <c r="X349" s="44">
        <v>2</v>
      </c>
      <c r="Y349" s="44">
        <v>0</v>
      </c>
      <c r="Z349" s="44">
        <v>19232.88</v>
      </c>
      <c r="AA349" s="44">
        <v>413.92</v>
      </c>
      <c r="AB349" s="45">
        <v>0</v>
      </c>
      <c r="AC349" s="47">
        <f t="shared" si="102"/>
        <v>355</v>
      </c>
      <c r="AD349" s="46">
        <f t="shared" si="103"/>
        <v>19646.8</v>
      </c>
      <c r="AE349" s="44">
        <f t="shared" si="92"/>
        <v>-353</v>
      </c>
      <c r="AF349" s="44">
        <f t="shared" si="92"/>
        <v>-2</v>
      </c>
      <c r="AG349" s="44">
        <f t="shared" si="92"/>
        <v>0</v>
      </c>
      <c r="AH349" s="44">
        <f t="shared" si="92"/>
        <v>-19232.88</v>
      </c>
      <c r="AI349" s="44">
        <f t="shared" si="107"/>
        <v>-413.92</v>
      </c>
      <c r="AJ349" s="45">
        <f t="shared" si="107"/>
        <v>0</v>
      </c>
      <c r="AK349" s="47">
        <f t="shared" si="107"/>
        <v>-355</v>
      </c>
      <c r="AL349" s="47">
        <f t="shared" si="107"/>
        <v>-19646.8</v>
      </c>
      <c r="AM349" s="56">
        <f t="shared" si="93"/>
        <v>-1</v>
      </c>
      <c r="AN349" s="56">
        <f t="shared" si="93"/>
        <v>-1</v>
      </c>
      <c r="AO349" s="56" t="str">
        <f t="shared" si="93"/>
        <v/>
      </c>
      <c r="AP349" s="56">
        <f t="shared" si="93"/>
        <v>-1</v>
      </c>
      <c r="AQ349" s="56">
        <f t="shared" si="108"/>
        <v>-1</v>
      </c>
      <c r="AR349" s="57" t="str">
        <f t="shared" si="108"/>
        <v/>
      </c>
      <c r="AS349" s="58">
        <f t="shared" si="108"/>
        <v>-1</v>
      </c>
      <c r="AT349" s="58">
        <f t="shared" si="108"/>
        <v>-1</v>
      </c>
      <c r="AU349" s="122">
        <f t="shared" si="98"/>
        <v>0</v>
      </c>
      <c r="AV349" s="123">
        <f t="shared" si="99"/>
        <v>54.484079320113317</v>
      </c>
      <c r="AW349" s="124">
        <f t="shared" si="96"/>
        <v>-54.484079320113317</v>
      </c>
      <c r="AX349" s="122">
        <f t="shared" si="97"/>
        <v>0</v>
      </c>
      <c r="AY349" s="123">
        <f t="shared" si="94"/>
        <v>206.96</v>
      </c>
      <c r="AZ349" s="124">
        <f t="shared" si="104"/>
        <v>-206.96</v>
      </c>
    </row>
    <row r="350" spans="1:52" hidden="1" outlineLevel="1" x14ac:dyDescent="0.2">
      <c r="A350" t="s">
        <v>46</v>
      </c>
      <c r="B350" t="s">
        <v>46</v>
      </c>
      <c r="C350" t="s">
        <v>129</v>
      </c>
      <c r="D350" t="s">
        <v>122</v>
      </c>
      <c r="E350" t="s">
        <v>125</v>
      </c>
      <c r="F350" s="4">
        <f t="shared" si="105"/>
        <v>46355</v>
      </c>
      <c r="G350" t="s">
        <v>35</v>
      </c>
      <c r="H350" s="28">
        <v>0</v>
      </c>
      <c r="I350" s="2">
        <v>0</v>
      </c>
      <c r="J350" s="2">
        <v>0</v>
      </c>
      <c r="K350" s="2">
        <v>0</v>
      </c>
      <c r="L350" s="2">
        <v>0</v>
      </c>
      <c r="M350" s="29">
        <v>0</v>
      </c>
      <c r="N350" s="31">
        <f t="shared" si="100"/>
        <v>0</v>
      </c>
      <c r="O350" s="30">
        <f t="shared" si="101"/>
        <v>0</v>
      </c>
      <c r="P350" t="s">
        <v>49</v>
      </c>
      <c r="Q350" t="s">
        <v>49</v>
      </c>
      <c r="R350" t="s">
        <v>129</v>
      </c>
      <c r="S350" t="s">
        <v>122</v>
      </c>
      <c r="T350" t="s">
        <v>125</v>
      </c>
      <c r="U350" s="4">
        <f t="shared" si="106"/>
        <v>45991</v>
      </c>
      <c r="V350" t="s">
        <v>35</v>
      </c>
      <c r="W350" s="28">
        <v>186</v>
      </c>
      <c r="X350" s="2">
        <v>2</v>
      </c>
      <c r="Y350" s="2">
        <v>0</v>
      </c>
      <c r="Z350" s="2">
        <v>8365.94</v>
      </c>
      <c r="AA350" s="2">
        <v>203.91</v>
      </c>
      <c r="AB350" s="29">
        <v>0</v>
      </c>
      <c r="AC350" s="31">
        <f t="shared" si="102"/>
        <v>188</v>
      </c>
      <c r="AD350" s="30">
        <f t="shared" si="103"/>
        <v>8569.85</v>
      </c>
      <c r="AE350" s="2">
        <f t="shared" si="92"/>
        <v>-186</v>
      </c>
      <c r="AF350" s="2">
        <f t="shared" si="92"/>
        <v>-2</v>
      </c>
      <c r="AG350" s="2">
        <f t="shared" si="92"/>
        <v>0</v>
      </c>
      <c r="AH350" s="2">
        <f t="shared" si="92"/>
        <v>-8365.94</v>
      </c>
      <c r="AI350" s="2">
        <f t="shared" si="107"/>
        <v>-203.91</v>
      </c>
      <c r="AJ350" s="29">
        <f t="shared" si="107"/>
        <v>0</v>
      </c>
      <c r="AK350" s="31">
        <f t="shared" si="107"/>
        <v>-188</v>
      </c>
      <c r="AL350" s="31">
        <f t="shared" si="107"/>
        <v>-8569.85</v>
      </c>
      <c r="AM350" s="38">
        <f t="shared" si="93"/>
        <v>-1</v>
      </c>
      <c r="AN350" s="38">
        <f t="shared" si="93"/>
        <v>-1</v>
      </c>
      <c r="AO350" s="38" t="str">
        <f t="shared" si="93"/>
        <v/>
      </c>
      <c r="AP350" s="38">
        <f t="shared" si="93"/>
        <v>-1</v>
      </c>
      <c r="AQ350" s="38">
        <f t="shared" si="108"/>
        <v>-1</v>
      </c>
      <c r="AR350" s="39" t="str">
        <f t="shared" si="108"/>
        <v/>
      </c>
      <c r="AS350" s="40">
        <f t="shared" si="108"/>
        <v>-1</v>
      </c>
      <c r="AT350" s="40">
        <f t="shared" si="108"/>
        <v>-1</v>
      </c>
      <c r="AU350" s="119">
        <f t="shared" si="98"/>
        <v>0</v>
      </c>
      <c r="AV350" s="120">
        <f t="shared" si="99"/>
        <v>44.978172043010758</v>
      </c>
      <c r="AW350" s="121">
        <f t="shared" si="96"/>
        <v>-44.978172043010758</v>
      </c>
      <c r="AX350" s="119">
        <f t="shared" si="97"/>
        <v>0</v>
      </c>
      <c r="AY350" s="120">
        <f t="shared" si="94"/>
        <v>101.955</v>
      </c>
      <c r="AZ350" s="121">
        <f t="shared" si="104"/>
        <v>-101.955</v>
      </c>
    </row>
    <row r="351" spans="1:52" hidden="1" outlineLevel="1" x14ac:dyDescent="0.2">
      <c r="A351" t="s">
        <v>46</v>
      </c>
      <c r="B351" t="s">
        <v>46</v>
      </c>
      <c r="C351" t="s">
        <v>129</v>
      </c>
      <c r="D351" t="s">
        <v>122</v>
      </c>
      <c r="E351" t="s">
        <v>125</v>
      </c>
      <c r="F351" s="4">
        <f t="shared" si="105"/>
        <v>46356</v>
      </c>
      <c r="G351" t="s">
        <v>36</v>
      </c>
      <c r="H351" s="28">
        <v>0</v>
      </c>
      <c r="I351" s="2">
        <v>0</v>
      </c>
      <c r="J351" s="2">
        <v>0</v>
      </c>
      <c r="K351" s="2">
        <v>0</v>
      </c>
      <c r="L351" s="2">
        <v>0</v>
      </c>
      <c r="M351" s="29">
        <v>0</v>
      </c>
      <c r="N351" s="31">
        <f t="shared" si="100"/>
        <v>0</v>
      </c>
      <c r="O351" s="30">
        <f t="shared" si="101"/>
        <v>0</v>
      </c>
      <c r="P351" t="s">
        <v>49</v>
      </c>
      <c r="Q351" t="s">
        <v>49</v>
      </c>
      <c r="R351" t="s">
        <v>129</v>
      </c>
      <c r="S351" t="s">
        <v>129</v>
      </c>
      <c r="T351" t="s">
        <v>125</v>
      </c>
      <c r="U351" s="4">
        <f t="shared" si="106"/>
        <v>45992</v>
      </c>
      <c r="V351" t="s">
        <v>36</v>
      </c>
      <c r="W351" s="28">
        <v>215</v>
      </c>
      <c r="X351" s="2">
        <v>3</v>
      </c>
      <c r="Y351" s="2">
        <v>0</v>
      </c>
      <c r="Z351" s="2">
        <v>11588.689999999999</v>
      </c>
      <c r="AA351" s="2">
        <v>719.04</v>
      </c>
      <c r="AB351" s="29">
        <v>0</v>
      </c>
      <c r="AC351" s="31">
        <f t="shared" si="102"/>
        <v>218</v>
      </c>
      <c r="AD351" s="30">
        <f t="shared" si="103"/>
        <v>12307.73</v>
      </c>
      <c r="AE351" s="2">
        <f t="shared" si="92"/>
        <v>-215</v>
      </c>
      <c r="AF351" s="2">
        <f t="shared" si="92"/>
        <v>-3</v>
      </c>
      <c r="AG351" s="2">
        <f t="shared" si="92"/>
        <v>0</v>
      </c>
      <c r="AH351" s="2">
        <f t="shared" si="92"/>
        <v>-11588.689999999999</v>
      </c>
      <c r="AI351" s="2">
        <f t="shared" si="107"/>
        <v>-719.04</v>
      </c>
      <c r="AJ351" s="29">
        <f t="shared" si="107"/>
        <v>0</v>
      </c>
      <c r="AK351" s="31">
        <f t="shared" si="107"/>
        <v>-218</v>
      </c>
      <c r="AL351" s="31">
        <f t="shared" si="107"/>
        <v>-12307.73</v>
      </c>
      <c r="AM351" s="38">
        <f t="shared" si="93"/>
        <v>-1</v>
      </c>
      <c r="AN351" s="38">
        <f t="shared" si="93"/>
        <v>-1</v>
      </c>
      <c r="AO351" s="38" t="str">
        <f t="shared" si="93"/>
        <v/>
      </c>
      <c r="AP351" s="38">
        <f t="shared" si="93"/>
        <v>-1</v>
      </c>
      <c r="AQ351" s="38">
        <f t="shared" si="108"/>
        <v>-1</v>
      </c>
      <c r="AR351" s="39" t="str">
        <f t="shared" si="108"/>
        <v/>
      </c>
      <c r="AS351" s="40">
        <f t="shared" si="108"/>
        <v>-1</v>
      </c>
      <c r="AT351" s="40">
        <f t="shared" si="108"/>
        <v>-1</v>
      </c>
      <c r="AU351" s="119">
        <f t="shared" si="98"/>
        <v>0</v>
      </c>
      <c r="AV351" s="120">
        <f t="shared" si="99"/>
        <v>53.900883720930224</v>
      </c>
      <c r="AW351" s="121">
        <f t="shared" si="96"/>
        <v>-53.900883720930224</v>
      </c>
      <c r="AX351" s="119">
        <f t="shared" si="97"/>
        <v>0</v>
      </c>
      <c r="AY351" s="120">
        <f t="shared" si="94"/>
        <v>239.67999999999998</v>
      </c>
      <c r="AZ351" s="121">
        <f t="shared" si="104"/>
        <v>-239.67999999999998</v>
      </c>
    </row>
    <row r="352" spans="1:52" hidden="1" outlineLevel="1" x14ac:dyDescent="0.2">
      <c r="A352" t="s">
        <v>46</v>
      </c>
      <c r="B352" t="s">
        <v>46</v>
      </c>
      <c r="C352" t="s">
        <v>129</v>
      </c>
      <c r="D352" t="s">
        <v>129</v>
      </c>
      <c r="E352" t="s">
        <v>125</v>
      </c>
      <c r="F352" s="4">
        <f t="shared" si="105"/>
        <v>46357</v>
      </c>
      <c r="G352" t="s">
        <v>37</v>
      </c>
      <c r="H352" s="28">
        <v>0</v>
      </c>
      <c r="I352" s="2">
        <v>0</v>
      </c>
      <c r="J352" s="2">
        <v>0</v>
      </c>
      <c r="K352" s="2">
        <v>0</v>
      </c>
      <c r="L352" s="2">
        <v>0</v>
      </c>
      <c r="M352" s="29">
        <v>0</v>
      </c>
      <c r="N352" s="31">
        <f t="shared" si="100"/>
        <v>0</v>
      </c>
      <c r="O352" s="30">
        <f t="shared" si="101"/>
        <v>0</v>
      </c>
      <c r="P352" t="s">
        <v>49</v>
      </c>
      <c r="Q352" t="s">
        <v>49</v>
      </c>
      <c r="R352" t="s">
        <v>129</v>
      </c>
      <c r="S352" t="s">
        <v>129</v>
      </c>
      <c r="T352" t="s">
        <v>125</v>
      </c>
      <c r="U352" s="4">
        <f t="shared" si="106"/>
        <v>45993</v>
      </c>
      <c r="V352" t="s">
        <v>37</v>
      </c>
      <c r="W352" s="28">
        <v>207</v>
      </c>
      <c r="X352" s="2">
        <v>3</v>
      </c>
      <c r="Y352" s="2">
        <v>0</v>
      </c>
      <c r="Z352" s="2">
        <v>12086.56</v>
      </c>
      <c r="AA352" s="2">
        <v>1174.49</v>
      </c>
      <c r="AB352" s="29">
        <v>0</v>
      </c>
      <c r="AC352" s="31">
        <f t="shared" si="102"/>
        <v>210</v>
      </c>
      <c r="AD352" s="30">
        <f t="shared" si="103"/>
        <v>13261.05</v>
      </c>
      <c r="AE352" s="2">
        <f t="shared" si="92"/>
        <v>-207</v>
      </c>
      <c r="AF352" s="2">
        <f t="shared" si="92"/>
        <v>-3</v>
      </c>
      <c r="AG352" s="2">
        <f t="shared" si="92"/>
        <v>0</v>
      </c>
      <c r="AH352" s="2">
        <f t="shared" si="92"/>
        <v>-12086.56</v>
      </c>
      <c r="AI352" s="2">
        <f t="shared" si="107"/>
        <v>-1174.49</v>
      </c>
      <c r="AJ352" s="29">
        <f t="shared" si="107"/>
        <v>0</v>
      </c>
      <c r="AK352" s="31">
        <f t="shared" si="107"/>
        <v>-210</v>
      </c>
      <c r="AL352" s="31">
        <f t="shared" si="107"/>
        <v>-13261.05</v>
      </c>
      <c r="AM352" s="38">
        <f t="shared" si="93"/>
        <v>-1</v>
      </c>
      <c r="AN352" s="38">
        <f t="shared" si="93"/>
        <v>-1</v>
      </c>
      <c r="AO352" s="38" t="str">
        <f t="shared" si="93"/>
        <v/>
      </c>
      <c r="AP352" s="38">
        <f t="shared" si="93"/>
        <v>-1</v>
      </c>
      <c r="AQ352" s="38">
        <f t="shared" si="108"/>
        <v>-1</v>
      </c>
      <c r="AR352" s="39" t="str">
        <f t="shared" si="108"/>
        <v/>
      </c>
      <c r="AS352" s="40">
        <f t="shared" si="108"/>
        <v>-1</v>
      </c>
      <c r="AT352" s="40">
        <f t="shared" si="108"/>
        <v>-1</v>
      </c>
      <c r="AU352" s="119">
        <f t="shared" si="98"/>
        <v>0</v>
      </c>
      <c r="AV352" s="120">
        <f t="shared" si="99"/>
        <v>58.389178743961352</v>
      </c>
      <c r="AW352" s="121">
        <f t="shared" si="96"/>
        <v>-58.389178743961352</v>
      </c>
      <c r="AX352" s="119">
        <f t="shared" si="97"/>
        <v>0</v>
      </c>
      <c r="AY352" s="120">
        <f t="shared" si="94"/>
        <v>391.49666666666667</v>
      </c>
      <c r="AZ352" s="121">
        <f t="shared" si="104"/>
        <v>-391.49666666666667</v>
      </c>
    </row>
    <row r="353" spans="1:52" hidden="1" outlineLevel="1" x14ac:dyDescent="0.2">
      <c r="A353" t="s">
        <v>46</v>
      </c>
      <c r="B353" t="s">
        <v>46</v>
      </c>
      <c r="C353" t="s">
        <v>129</v>
      </c>
      <c r="D353" t="s">
        <v>129</v>
      </c>
      <c r="E353" t="s">
        <v>125</v>
      </c>
      <c r="F353" s="4">
        <f t="shared" si="105"/>
        <v>46358</v>
      </c>
      <c r="G353" t="s">
        <v>38</v>
      </c>
      <c r="H353" s="28">
        <v>0</v>
      </c>
      <c r="I353" s="2">
        <v>0</v>
      </c>
      <c r="J353" s="2">
        <v>0</v>
      </c>
      <c r="K353" s="2">
        <v>0</v>
      </c>
      <c r="L353" s="2">
        <v>0</v>
      </c>
      <c r="M353" s="29">
        <v>0</v>
      </c>
      <c r="N353" s="31">
        <f t="shared" si="100"/>
        <v>0</v>
      </c>
      <c r="O353" s="30">
        <f t="shared" si="101"/>
        <v>0</v>
      </c>
      <c r="P353" t="s">
        <v>49</v>
      </c>
      <c r="Q353" t="s">
        <v>49</v>
      </c>
      <c r="R353" t="s">
        <v>129</v>
      </c>
      <c r="S353" t="s">
        <v>129</v>
      </c>
      <c r="T353" t="s">
        <v>125</v>
      </c>
      <c r="U353" s="4">
        <f t="shared" si="106"/>
        <v>45994</v>
      </c>
      <c r="V353" t="s">
        <v>38</v>
      </c>
      <c r="W353" s="28">
        <v>109</v>
      </c>
      <c r="X353" s="2">
        <v>1</v>
      </c>
      <c r="Y353" s="2">
        <v>0</v>
      </c>
      <c r="Z353" s="2">
        <v>4661.34</v>
      </c>
      <c r="AA353" s="2">
        <v>95.94</v>
      </c>
      <c r="AB353" s="29">
        <v>0</v>
      </c>
      <c r="AC353" s="31">
        <f t="shared" si="102"/>
        <v>110</v>
      </c>
      <c r="AD353" s="30">
        <f t="shared" si="103"/>
        <v>4757.28</v>
      </c>
      <c r="AE353" s="2">
        <f t="shared" si="92"/>
        <v>-109</v>
      </c>
      <c r="AF353" s="2">
        <f t="shared" si="92"/>
        <v>-1</v>
      </c>
      <c r="AG353" s="2">
        <f t="shared" si="92"/>
        <v>0</v>
      </c>
      <c r="AH353" s="2">
        <f t="shared" si="92"/>
        <v>-4661.34</v>
      </c>
      <c r="AI353" s="2">
        <f t="shared" si="107"/>
        <v>-95.94</v>
      </c>
      <c r="AJ353" s="29">
        <f t="shared" si="107"/>
        <v>0</v>
      </c>
      <c r="AK353" s="31">
        <f t="shared" si="107"/>
        <v>-110</v>
      </c>
      <c r="AL353" s="31">
        <f t="shared" si="107"/>
        <v>-4757.28</v>
      </c>
      <c r="AM353" s="38">
        <f t="shared" si="93"/>
        <v>-1</v>
      </c>
      <c r="AN353" s="38">
        <f t="shared" si="93"/>
        <v>-1</v>
      </c>
      <c r="AO353" s="38" t="str">
        <f t="shared" si="93"/>
        <v/>
      </c>
      <c r="AP353" s="38">
        <f t="shared" si="93"/>
        <v>-1</v>
      </c>
      <c r="AQ353" s="38">
        <f t="shared" si="108"/>
        <v>-1</v>
      </c>
      <c r="AR353" s="39" t="str">
        <f t="shared" si="108"/>
        <v/>
      </c>
      <c r="AS353" s="40">
        <f t="shared" si="108"/>
        <v>-1</v>
      </c>
      <c r="AT353" s="40">
        <f t="shared" si="108"/>
        <v>-1</v>
      </c>
      <c r="AU353" s="119">
        <f t="shared" si="98"/>
        <v>0</v>
      </c>
      <c r="AV353" s="120">
        <f t="shared" si="99"/>
        <v>42.764587155963305</v>
      </c>
      <c r="AW353" s="121">
        <f t="shared" si="96"/>
        <v>-42.764587155963305</v>
      </c>
      <c r="AX353" s="119">
        <f t="shared" si="97"/>
        <v>0</v>
      </c>
      <c r="AY353" s="120">
        <f t="shared" si="94"/>
        <v>95.94</v>
      </c>
      <c r="AZ353" s="121">
        <f t="shared" si="104"/>
        <v>-95.94</v>
      </c>
    </row>
    <row r="354" spans="1:52" hidden="1" outlineLevel="1" x14ac:dyDescent="0.2">
      <c r="A354" t="s">
        <v>46</v>
      </c>
      <c r="B354" t="s">
        <v>46</v>
      </c>
      <c r="C354" t="s">
        <v>129</v>
      </c>
      <c r="D354" t="s">
        <v>129</v>
      </c>
      <c r="E354" t="s">
        <v>125</v>
      </c>
      <c r="F354" s="4">
        <f t="shared" si="105"/>
        <v>46359</v>
      </c>
      <c r="G354" t="s">
        <v>39</v>
      </c>
      <c r="H354" s="28">
        <v>0</v>
      </c>
      <c r="I354" s="2">
        <v>0</v>
      </c>
      <c r="J354" s="2">
        <v>0</v>
      </c>
      <c r="K354" s="2">
        <v>0</v>
      </c>
      <c r="L354" s="2">
        <v>0</v>
      </c>
      <c r="M354" s="29">
        <v>0</v>
      </c>
      <c r="N354" s="31">
        <f t="shared" si="100"/>
        <v>0</v>
      </c>
      <c r="O354" s="30">
        <f t="shared" si="101"/>
        <v>0</v>
      </c>
      <c r="P354" t="s">
        <v>49</v>
      </c>
      <c r="Q354" t="s">
        <v>49</v>
      </c>
      <c r="R354" t="s">
        <v>129</v>
      </c>
      <c r="S354" t="s">
        <v>129</v>
      </c>
      <c r="T354" t="s">
        <v>125</v>
      </c>
      <c r="U354" s="4">
        <f t="shared" si="106"/>
        <v>45995</v>
      </c>
      <c r="V354" t="s">
        <v>39</v>
      </c>
      <c r="W354" s="28">
        <v>220</v>
      </c>
      <c r="X354" s="2">
        <v>4</v>
      </c>
      <c r="Y354" s="2">
        <v>2</v>
      </c>
      <c r="Z354" s="2">
        <v>14368.05</v>
      </c>
      <c r="AA354" s="2">
        <v>765.54</v>
      </c>
      <c r="AB354" s="29">
        <v>6563.66</v>
      </c>
      <c r="AC354" s="31">
        <f t="shared" si="102"/>
        <v>226</v>
      </c>
      <c r="AD354" s="30">
        <f t="shared" si="103"/>
        <v>21697.25</v>
      </c>
      <c r="AE354" s="2">
        <f t="shared" si="92"/>
        <v>-220</v>
      </c>
      <c r="AF354" s="2">
        <f t="shared" si="92"/>
        <v>-4</v>
      </c>
      <c r="AG354" s="2">
        <f t="shared" si="92"/>
        <v>-2</v>
      </c>
      <c r="AH354" s="2">
        <f t="shared" si="92"/>
        <v>-14368.05</v>
      </c>
      <c r="AI354" s="2">
        <f t="shared" si="107"/>
        <v>-765.54</v>
      </c>
      <c r="AJ354" s="29">
        <f t="shared" si="107"/>
        <v>-6563.66</v>
      </c>
      <c r="AK354" s="31">
        <f t="shared" si="107"/>
        <v>-226</v>
      </c>
      <c r="AL354" s="31">
        <f t="shared" si="107"/>
        <v>-21697.25</v>
      </c>
      <c r="AM354" s="38">
        <f t="shared" si="93"/>
        <v>-1</v>
      </c>
      <c r="AN354" s="38">
        <f t="shared" si="93"/>
        <v>-1</v>
      </c>
      <c r="AO354" s="38">
        <f t="shared" si="93"/>
        <v>-1</v>
      </c>
      <c r="AP354" s="38">
        <f t="shared" si="93"/>
        <v>-1</v>
      </c>
      <c r="AQ354" s="38">
        <f t="shared" si="108"/>
        <v>-1</v>
      </c>
      <c r="AR354" s="39">
        <f t="shared" si="108"/>
        <v>-1</v>
      </c>
      <c r="AS354" s="40">
        <f t="shared" si="108"/>
        <v>-1</v>
      </c>
      <c r="AT354" s="40">
        <f t="shared" si="108"/>
        <v>-1</v>
      </c>
      <c r="AU354" s="119">
        <f t="shared" si="98"/>
        <v>0</v>
      </c>
      <c r="AV354" s="120">
        <f t="shared" si="99"/>
        <v>65.309318181818185</v>
      </c>
      <c r="AW354" s="121">
        <f t="shared" si="96"/>
        <v>-65.309318181818185</v>
      </c>
      <c r="AX354" s="119">
        <f t="shared" si="97"/>
        <v>0</v>
      </c>
      <c r="AY354" s="120">
        <f t="shared" si="94"/>
        <v>1221.5333333333333</v>
      </c>
      <c r="AZ354" s="121">
        <f t="shared" si="104"/>
        <v>-1221.5333333333333</v>
      </c>
    </row>
    <row r="355" spans="1:52" hidden="1" outlineLevel="1" x14ac:dyDescent="0.2">
      <c r="A355" t="s">
        <v>46</v>
      </c>
      <c r="B355" t="s">
        <v>46</v>
      </c>
      <c r="C355" t="s">
        <v>129</v>
      </c>
      <c r="D355" t="s">
        <v>129</v>
      </c>
      <c r="E355" t="s">
        <v>125</v>
      </c>
      <c r="F355" s="4">
        <f t="shared" si="105"/>
        <v>46360</v>
      </c>
      <c r="G355" t="s">
        <v>40</v>
      </c>
      <c r="H355" s="28">
        <v>0</v>
      </c>
      <c r="I355" s="2">
        <v>0</v>
      </c>
      <c r="J355" s="2">
        <v>0</v>
      </c>
      <c r="K355" s="2">
        <v>0</v>
      </c>
      <c r="L355" s="2">
        <v>0</v>
      </c>
      <c r="M355" s="29">
        <v>0</v>
      </c>
      <c r="N355" s="31">
        <f t="shared" si="100"/>
        <v>0</v>
      </c>
      <c r="O355" s="30">
        <f t="shared" si="101"/>
        <v>0</v>
      </c>
      <c r="P355" t="s">
        <v>49</v>
      </c>
      <c r="Q355" t="s">
        <v>49</v>
      </c>
      <c r="R355" t="s">
        <v>129</v>
      </c>
      <c r="S355" t="s">
        <v>129</v>
      </c>
      <c r="T355" t="s">
        <v>125</v>
      </c>
      <c r="U355" s="4">
        <f t="shared" si="106"/>
        <v>45996</v>
      </c>
      <c r="V355" t="s">
        <v>40</v>
      </c>
      <c r="W355" s="28">
        <v>452</v>
      </c>
      <c r="X355" s="2">
        <v>2</v>
      </c>
      <c r="Y355" s="2">
        <v>1</v>
      </c>
      <c r="Z355" s="2">
        <v>27365.119999999999</v>
      </c>
      <c r="AA355" s="2">
        <v>353.08</v>
      </c>
      <c r="AB355" s="29">
        <v>-1251.02</v>
      </c>
      <c r="AC355" s="31">
        <f t="shared" si="102"/>
        <v>455</v>
      </c>
      <c r="AD355" s="30">
        <f t="shared" si="103"/>
        <v>26467.18</v>
      </c>
      <c r="AE355" s="2">
        <f t="shared" si="92"/>
        <v>-452</v>
      </c>
      <c r="AF355" s="2">
        <f t="shared" si="92"/>
        <v>-2</v>
      </c>
      <c r="AG355" s="2">
        <f t="shared" si="92"/>
        <v>-1</v>
      </c>
      <c r="AH355" s="2">
        <f t="shared" si="92"/>
        <v>-27365.119999999999</v>
      </c>
      <c r="AI355" s="2">
        <f t="shared" si="107"/>
        <v>-353.08</v>
      </c>
      <c r="AJ355" s="29">
        <f t="shared" si="107"/>
        <v>1251.02</v>
      </c>
      <c r="AK355" s="31">
        <f t="shared" si="107"/>
        <v>-455</v>
      </c>
      <c r="AL355" s="31">
        <f t="shared" si="107"/>
        <v>-26467.18</v>
      </c>
      <c r="AM355" s="38">
        <f t="shared" si="93"/>
        <v>-1</v>
      </c>
      <c r="AN355" s="38">
        <f t="shared" si="93"/>
        <v>-1</v>
      </c>
      <c r="AO355" s="38">
        <f t="shared" si="93"/>
        <v>-1</v>
      </c>
      <c r="AP355" s="38">
        <f t="shared" si="93"/>
        <v>-1</v>
      </c>
      <c r="AQ355" s="38">
        <f t="shared" si="108"/>
        <v>-1</v>
      </c>
      <c r="AR355" s="39">
        <f t="shared" si="108"/>
        <v>-1</v>
      </c>
      <c r="AS355" s="40">
        <f t="shared" si="108"/>
        <v>-1</v>
      </c>
      <c r="AT355" s="40">
        <f t="shared" si="108"/>
        <v>-1</v>
      </c>
      <c r="AU355" s="119">
        <f t="shared" si="98"/>
        <v>0</v>
      </c>
      <c r="AV355" s="120">
        <f t="shared" si="99"/>
        <v>60.54230088495575</v>
      </c>
      <c r="AW355" s="121">
        <f t="shared" si="96"/>
        <v>-60.54230088495575</v>
      </c>
      <c r="AX355" s="119">
        <f t="shared" si="97"/>
        <v>0</v>
      </c>
      <c r="AY355" s="120">
        <f t="shared" si="94"/>
        <v>-299.31333333333333</v>
      </c>
      <c r="AZ355" s="121">
        <f t="shared" si="104"/>
        <v>299.31333333333333</v>
      </c>
    </row>
    <row r="356" spans="1:52" ht="13.5" hidden="1" outlineLevel="1" thickBot="1" x14ac:dyDescent="0.25">
      <c r="A356" t="s">
        <v>46</v>
      </c>
      <c r="B356" t="s">
        <v>46</v>
      </c>
      <c r="C356" t="s">
        <v>129</v>
      </c>
      <c r="D356" t="s">
        <v>129</v>
      </c>
      <c r="E356" t="s">
        <v>125</v>
      </c>
      <c r="F356" s="59">
        <f t="shared" si="105"/>
        <v>46361</v>
      </c>
      <c r="G356" s="42" t="s">
        <v>41</v>
      </c>
      <c r="H356" s="43">
        <v>0</v>
      </c>
      <c r="I356" s="44">
        <v>0</v>
      </c>
      <c r="J356" s="44">
        <v>0</v>
      </c>
      <c r="K356" s="44">
        <v>0</v>
      </c>
      <c r="L356" s="44">
        <v>0</v>
      </c>
      <c r="M356" s="45">
        <v>0</v>
      </c>
      <c r="N356" s="47">
        <f t="shared" si="100"/>
        <v>0</v>
      </c>
      <c r="O356" s="46">
        <f t="shared" si="101"/>
        <v>0</v>
      </c>
      <c r="P356" t="s">
        <v>49</v>
      </c>
      <c r="Q356" t="s">
        <v>49</v>
      </c>
      <c r="R356" t="s">
        <v>129</v>
      </c>
      <c r="S356" t="s">
        <v>129</v>
      </c>
      <c r="T356" t="s">
        <v>125</v>
      </c>
      <c r="U356" s="59">
        <f t="shared" si="106"/>
        <v>45997</v>
      </c>
      <c r="V356" s="42" t="s">
        <v>41</v>
      </c>
      <c r="W356" s="43">
        <v>496</v>
      </c>
      <c r="X356" s="44">
        <v>0</v>
      </c>
      <c r="Y356" s="44">
        <v>0</v>
      </c>
      <c r="Z356" s="44">
        <v>30330.780000000002</v>
      </c>
      <c r="AA356" s="44">
        <v>0</v>
      </c>
      <c r="AB356" s="45">
        <v>0</v>
      </c>
      <c r="AC356" s="47">
        <f t="shared" si="102"/>
        <v>496</v>
      </c>
      <c r="AD356" s="46">
        <f t="shared" si="103"/>
        <v>30330.780000000002</v>
      </c>
      <c r="AE356" s="44">
        <f t="shared" si="92"/>
        <v>-496</v>
      </c>
      <c r="AF356" s="44">
        <f t="shared" si="92"/>
        <v>0</v>
      </c>
      <c r="AG356" s="44">
        <f t="shared" si="92"/>
        <v>0</v>
      </c>
      <c r="AH356" s="44">
        <f t="shared" si="92"/>
        <v>-30330.780000000002</v>
      </c>
      <c r="AI356" s="44">
        <f t="shared" si="107"/>
        <v>0</v>
      </c>
      <c r="AJ356" s="45">
        <f t="shared" si="107"/>
        <v>0</v>
      </c>
      <c r="AK356" s="47">
        <f t="shared" si="107"/>
        <v>-496</v>
      </c>
      <c r="AL356" s="47">
        <f t="shared" si="107"/>
        <v>-30330.780000000002</v>
      </c>
      <c r="AM356" s="56">
        <f t="shared" si="93"/>
        <v>-1</v>
      </c>
      <c r="AN356" s="56" t="str">
        <f t="shared" si="93"/>
        <v/>
      </c>
      <c r="AO356" s="56" t="str">
        <f t="shared" si="93"/>
        <v/>
      </c>
      <c r="AP356" s="56">
        <f t="shared" si="93"/>
        <v>-1</v>
      </c>
      <c r="AQ356" s="56" t="str">
        <f t="shared" si="108"/>
        <v/>
      </c>
      <c r="AR356" s="57" t="str">
        <f t="shared" si="108"/>
        <v/>
      </c>
      <c r="AS356" s="58">
        <f t="shared" si="108"/>
        <v>-1</v>
      </c>
      <c r="AT356" s="58">
        <f t="shared" si="108"/>
        <v>-1</v>
      </c>
      <c r="AU356" s="122">
        <f t="shared" si="98"/>
        <v>0</v>
      </c>
      <c r="AV356" s="123">
        <f t="shared" si="99"/>
        <v>61.150766129032263</v>
      </c>
      <c r="AW356" s="124">
        <f t="shared" si="96"/>
        <v>-61.150766129032263</v>
      </c>
      <c r="AX356" s="122">
        <f t="shared" si="97"/>
        <v>0</v>
      </c>
      <c r="AY356" s="123">
        <f t="shared" si="94"/>
        <v>0</v>
      </c>
      <c r="AZ356" s="124">
        <f t="shared" si="104"/>
        <v>0</v>
      </c>
    </row>
    <row r="357" spans="1:52" hidden="1" outlineLevel="1" x14ac:dyDescent="0.2">
      <c r="A357" t="s">
        <v>46</v>
      </c>
      <c r="B357" t="s">
        <v>46</v>
      </c>
      <c r="C357" t="s">
        <v>129</v>
      </c>
      <c r="D357" t="s">
        <v>129</v>
      </c>
      <c r="E357" t="s">
        <v>126</v>
      </c>
      <c r="F357" s="4">
        <f t="shared" si="105"/>
        <v>46362</v>
      </c>
      <c r="G357" t="s">
        <v>35</v>
      </c>
      <c r="H357" s="28">
        <v>0</v>
      </c>
      <c r="I357" s="2">
        <v>0</v>
      </c>
      <c r="J357" s="2">
        <v>0</v>
      </c>
      <c r="K357" s="2">
        <v>0</v>
      </c>
      <c r="L357" s="2">
        <v>0</v>
      </c>
      <c r="M357" s="29">
        <v>0</v>
      </c>
      <c r="N357" s="31">
        <f t="shared" si="100"/>
        <v>0</v>
      </c>
      <c r="O357" s="30">
        <f t="shared" si="101"/>
        <v>0</v>
      </c>
      <c r="P357" t="s">
        <v>49</v>
      </c>
      <c r="Q357" t="s">
        <v>49</v>
      </c>
      <c r="R357" t="s">
        <v>129</v>
      </c>
      <c r="S357" t="s">
        <v>129</v>
      </c>
      <c r="T357" t="s">
        <v>126</v>
      </c>
      <c r="U357" s="4">
        <f t="shared" si="106"/>
        <v>45998</v>
      </c>
      <c r="V357" t="s">
        <v>35</v>
      </c>
      <c r="W357" s="28">
        <v>236</v>
      </c>
      <c r="X357" s="2">
        <v>1</v>
      </c>
      <c r="Y357" s="2">
        <v>0</v>
      </c>
      <c r="Z357" s="2">
        <v>15029.82</v>
      </c>
      <c r="AA357" s="2">
        <v>48.97</v>
      </c>
      <c r="AB357" s="29">
        <v>0</v>
      </c>
      <c r="AC357" s="31">
        <f t="shared" si="102"/>
        <v>237</v>
      </c>
      <c r="AD357" s="30">
        <f t="shared" si="103"/>
        <v>15078.789999999999</v>
      </c>
      <c r="AE357" s="2">
        <f t="shared" si="92"/>
        <v>-236</v>
      </c>
      <c r="AF357" s="2">
        <f t="shared" si="92"/>
        <v>-1</v>
      </c>
      <c r="AG357" s="2">
        <f t="shared" si="92"/>
        <v>0</v>
      </c>
      <c r="AH357" s="2">
        <f t="shared" si="92"/>
        <v>-15029.82</v>
      </c>
      <c r="AI357" s="2">
        <f t="shared" si="107"/>
        <v>-48.97</v>
      </c>
      <c r="AJ357" s="29">
        <f t="shared" si="107"/>
        <v>0</v>
      </c>
      <c r="AK357" s="31">
        <f t="shared" si="107"/>
        <v>-237</v>
      </c>
      <c r="AL357" s="31">
        <f t="shared" si="107"/>
        <v>-15078.789999999999</v>
      </c>
      <c r="AM357" s="38">
        <f t="shared" si="93"/>
        <v>-1</v>
      </c>
      <c r="AN357" s="38">
        <f t="shared" si="93"/>
        <v>-1</v>
      </c>
      <c r="AO357" s="38" t="str">
        <f t="shared" si="93"/>
        <v/>
      </c>
      <c r="AP357" s="38">
        <f t="shared" si="93"/>
        <v>-1</v>
      </c>
      <c r="AQ357" s="38">
        <f t="shared" si="108"/>
        <v>-1</v>
      </c>
      <c r="AR357" s="39" t="str">
        <f t="shared" si="108"/>
        <v/>
      </c>
      <c r="AS357" s="40">
        <f t="shared" si="108"/>
        <v>-1</v>
      </c>
      <c r="AT357" s="40">
        <f t="shared" si="108"/>
        <v>-1</v>
      </c>
      <c r="AU357" s="119">
        <f t="shared" si="98"/>
        <v>0</v>
      </c>
      <c r="AV357" s="120">
        <f t="shared" si="99"/>
        <v>63.685677966101693</v>
      </c>
      <c r="AW357" s="121">
        <f t="shared" si="96"/>
        <v>-63.685677966101693</v>
      </c>
      <c r="AX357" s="119">
        <f t="shared" si="97"/>
        <v>0</v>
      </c>
      <c r="AY357" s="120">
        <f t="shared" si="94"/>
        <v>48.97</v>
      </c>
      <c r="AZ357" s="121">
        <f t="shared" si="104"/>
        <v>-48.97</v>
      </c>
    </row>
    <row r="358" spans="1:52" hidden="1" outlineLevel="1" x14ac:dyDescent="0.2">
      <c r="A358" t="s">
        <v>46</v>
      </c>
      <c r="B358" t="s">
        <v>46</v>
      </c>
      <c r="C358" t="s">
        <v>129</v>
      </c>
      <c r="D358" t="s">
        <v>129</v>
      </c>
      <c r="E358" t="s">
        <v>126</v>
      </c>
      <c r="F358" s="4">
        <f t="shared" si="105"/>
        <v>46363</v>
      </c>
      <c r="G358" t="s">
        <v>36</v>
      </c>
      <c r="H358" s="28">
        <v>0</v>
      </c>
      <c r="I358" s="2">
        <v>0</v>
      </c>
      <c r="J358" s="2">
        <v>0</v>
      </c>
      <c r="K358" s="2">
        <v>0</v>
      </c>
      <c r="L358" s="2">
        <v>0</v>
      </c>
      <c r="M358" s="29">
        <v>0</v>
      </c>
      <c r="N358" s="31">
        <f t="shared" si="100"/>
        <v>0</v>
      </c>
      <c r="O358" s="30">
        <f t="shared" si="101"/>
        <v>0</v>
      </c>
      <c r="P358" t="s">
        <v>49</v>
      </c>
      <c r="Q358" t="s">
        <v>49</v>
      </c>
      <c r="R358" t="s">
        <v>129</v>
      </c>
      <c r="S358" t="s">
        <v>129</v>
      </c>
      <c r="T358" t="s">
        <v>126</v>
      </c>
      <c r="U358" s="4">
        <f t="shared" si="106"/>
        <v>45999</v>
      </c>
      <c r="V358" t="s">
        <v>36</v>
      </c>
      <c r="W358" s="28">
        <v>219</v>
      </c>
      <c r="X358" s="2">
        <v>3</v>
      </c>
      <c r="Y358" s="2">
        <v>0</v>
      </c>
      <c r="Z358" s="2">
        <v>14410.14</v>
      </c>
      <c r="AA358" s="2">
        <v>333.8</v>
      </c>
      <c r="AB358" s="29">
        <v>0</v>
      </c>
      <c r="AC358" s="31">
        <f t="shared" si="102"/>
        <v>222</v>
      </c>
      <c r="AD358" s="30">
        <f t="shared" si="103"/>
        <v>14743.939999999999</v>
      </c>
      <c r="AE358" s="2">
        <f t="shared" si="92"/>
        <v>-219</v>
      </c>
      <c r="AF358" s="2">
        <f t="shared" si="92"/>
        <v>-3</v>
      </c>
      <c r="AG358" s="2">
        <f t="shared" si="92"/>
        <v>0</v>
      </c>
      <c r="AH358" s="2">
        <f t="shared" si="92"/>
        <v>-14410.14</v>
      </c>
      <c r="AI358" s="2">
        <f t="shared" si="107"/>
        <v>-333.8</v>
      </c>
      <c r="AJ358" s="29">
        <f t="shared" si="107"/>
        <v>0</v>
      </c>
      <c r="AK358" s="31">
        <f t="shared" si="107"/>
        <v>-222</v>
      </c>
      <c r="AL358" s="31">
        <f t="shared" si="107"/>
        <v>-14743.939999999999</v>
      </c>
      <c r="AM358" s="38">
        <f t="shared" si="93"/>
        <v>-1</v>
      </c>
      <c r="AN358" s="38">
        <f t="shared" si="93"/>
        <v>-1</v>
      </c>
      <c r="AO358" s="38" t="str">
        <f t="shared" si="93"/>
        <v/>
      </c>
      <c r="AP358" s="38">
        <f t="shared" si="93"/>
        <v>-1</v>
      </c>
      <c r="AQ358" s="38">
        <f t="shared" si="108"/>
        <v>-1</v>
      </c>
      <c r="AR358" s="39" t="str">
        <f t="shared" si="108"/>
        <v/>
      </c>
      <c r="AS358" s="40">
        <f t="shared" si="108"/>
        <v>-1</v>
      </c>
      <c r="AT358" s="40">
        <f t="shared" si="108"/>
        <v>-1</v>
      </c>
      <c r="AU358" s="119">
        <f t="shared" si="98"/>
        <v>0</v>
      </c>
      <c r="AV358" s="120">
        <f t="shared" si="99"/>
        <v>65.799726027397256</v>
      </c>
      <c r="AW358" s="121">
        <f t="shared" si="96"/>
        <v>-65.799726027397256</v>
      </c>
      <c r="AX358" s="119">
        <f t="shared" si="97"/>
        <v>0</v>
      </c>
      <c r="AY358" s="120">
        <f t="shared" si="94"/>
        <v>111.26666666666667</v>
      </c>
      <c r="AZ358" s="121">
        <f t="shared" si="104"/>
        <v>-111.26666666666667</v>
      </c>
    </row>
    <row r="359" spans="1:52" hidden="1" outlineLevel="1" x14ac:dyDescent="0.2">
      <c r="A359" t="s">
        <v>46</v>
      </c>
      <c r="B359" t="s">
        <v>46</v>
      </c>
      <c r="C359" t="s">
        <v>129</v>
      </c>
      <c r="D359" t="s">
        <v>129</v>
      </c>
      <c r="E359" t="s">
        <v>126</v>
      </c>
      <c r="F359" s="4">
        <f t="shared" si="105"/>
        <v>46364</v>
      </c>
      <c r="G359" t="s">
        <v>37</v>
      </c>
      <c r="H359" s="28">
        <v>0</v>
      </c>
      <c r="I359" s="2">
        <v>0</v>
      </c>
      <c r="J359" s="2">
        <v>0</v>
      </c>
      <c r="K359" s="2">
        <v>0</v>
      </c>
      <c r="L359" s="2">
        <v>0</v>
      </c>
      <c r="M359" s="29">
        <v>0</v>
      </c>
      <c r="N359" s="31">
        <f t="shared" si="100"/>
        <v>0</v>
      </c>
      <c r="O359" s="30">
        <f t="shared" si="101"/>
        <v>0</v>
      </c>
      <c r="P359" t="s">
        <v>49</v>
      </c>
      <c r="Q359" t="s">
        <v>49</v>
      </c>
      <c r="R359" t="s">
        <v>129</v>
      </c>
      <c r="S359" t="s">
        <v>129</v>
      </c>
      <c r="T359" t="s">
        <v>126</v>
      </c>
      <c r="U359" s="4">
        <f t="shared" si="106"/>
        <v>46000</v>
      </c>
      <c r="V359" t="s">
        <v>37</v>
      </c>
      <c r="W359" s="28">
        <v>219</v>
      </c>
      <c r="X359" s="2">
        <v>2</v>
      </c>
      <c r="Y359" s="2">
        <v>1</v>
      </c>
      <c r="Z359" s="2">
        <v>14089.01</v>
      </c>
      <c r="AA359" s="2">
        <v>646.95000000000005</v>
      </c>
      <c r="AB359" s="29">
        <v>127.64</v>
      </c>
      <c r="AC359" s="31">
        <f t="shared" si="102"/>
        <v>222</v>
      </c>
      <c r="AD359" s="30">
        <f t="shared" si="103"/>
        <v>14863.6</v>
      </c>
      <c r="AE359" s="2">
        <f t="shared" si="92"/>
        <v>-219</v>
      </c>
      <c r="AF359" s="2">
        <f t="shared" si="92"/>
        <v>-2</v>
      </c>
      <c r="AG359" s="2">
        <f t="shared" si="92"/>
        <v>-1</v>
      </c>
      <c r="AH359" s="2">
        <f t="shared" si="92"/>
        <v>-14089.01</v>
      </c>
      <c r="AI359" s="2">
        <f t="shared" si="107"/>
        <v>-646.95000000000005</v>
      </c>
      <c r="AJ359" s="29">
        <f t="shared" si="107"/>
        <v>-127.64</v>
      </c>
      <c r="AK359" s="31">
        <f t="shared" si="107"/>
        <v>-222</v>
      </c>
      <c r="AL359" s="31">
        <f t="shared" si="107"/>
        <v>-14863.6</v>
      </c>
      <c r="AM359" s="38">
        <f t="shared" si="93"/>
        <v>-1</v>
      </c>
      <c r="AN359" s="38">
        <f t="shared" si="93"/>
        <v>-1</v>
      </c>
      <c r="AO359" s="38">
        <f t="shared" si="93"/>
        <v>-1</v>
      </c>
      <c r="AP359" s="38">
        <f t="shared" si="93"/>
        <v>-1</v>
      </c>
      <c r="AQ359" s="38">
        <f t="shared" si="108"/>
        <v>-1</v>
      </c>
      <c r="AR359" s="39">
        <f t="shared" si="108"/>
        <v>-1</v>
      </c>
      <c r="AS359" s="40">
        <f t="shared" si="108"/>
        <v>-1</v>
      </c>
      <c r="AT359" s="40">
        <f t="shared" si="108"/>
        <v>-1</v>
      </c>
      <c r="AU359" s="119">
        <f t="shared" si="98"/>
        <v>0</v>
      </c>
      <c r="AV359" s="120">
        <f t="shared" si="99"/>
        <v>64.33337899543379</v>
      </c>
      <c r="AW359" s="121">
        <f t="shared" si="96"/>
        <v>-64.33337899543379</v>
      </c>
      <c r="AX359" s="119">
        <f t="shared" si="97"/>
        <v>0</v>
      </c>
      <c r="AY359" s="120">
        <f t="shared" si="94"/>
        <v>258.19666666666666</v>
      </c>
      <c r="AZ359" s="121">
        <f t="shared" si="104"/>
        <v>-258.19666666666666</v>
      </c>
    </row>
    <row r="360" spans="1:52" hidden="1" outlineLevel="1" x14ac:dyDescent="0.2">
      <c r="A360" t="s">
        <v>46</v>
      </c>
      <c r="B360" t="s">
        <v>46</v>
      </c>
      <c r="C360" t="s">
        <v>129</v>
      </c>
      <c r="D360" t="s">
        <v>129</v>
      </c>
      <c r="E360" t="s">
        <v>126</v>
      </c>
      <c r="F360" s="4">
        <f t="shared" si="105"/>
        <v>46365</v>
      </c>
      <c r="G360" t="s">
        <v>38</v>
      </c>
      <c r="H360" s="28">
        <v>0</v>
      </c>
      <c r="I360" s="2">
        <v>0</v>
      </c>
      <c r="J360" s="2">
        <v>0</v>
      </c>
      <c r="K360" s="2">
        <v>0</v>
      </c>
      <c r="L360" s="2">
        <v>0</v>
      </c>
      <c r="M360" s="29">
        <v>0</v>
      </c>
      <c r="N360" s="31">
        <f t="shared" si="100"/>
        <v>0</v>
      </c>
      <c r="O360" s="30">
        <f t="shared" si="101"/>
        <v>0</v>
      </c>
      <c r="P360" t="s">
        <v>49</v>
      </c>
      <c r="Q360" t="s">
        <v>49</v>
      </c>
      <c r="R360" t="s">
        <v>129</v>
      </c>
      <c r="S360" t="s">
        <v>129</v>
      </c>
      <c r="T360" t="s">
        <v>126</v>
      </c>
      <c r="U360" s="4">
        <f t="shared" si="106"/>
        <v>46001</v>
      </c>
      <c r="V360" t="s">
        <v>38</v>
      </c>
      <c r="W360" s="28">
        <v>268</v>
      </c>
      <c r="X360" s="2">
        <v>2</v>
      </c>
      <c r="Y360" s="2">
        <v>0</v>
      </c>
      <c r="Z360" s="2">
        <v>15941.04</v>
      </c>
      <c r="AA360" s="2">
        <v>204.79</v>
      </c>
      <c r="AB360" s="29">
        <v>0</v>
      </c>
      <c r="AC360" s="31">
        <f t="shared" si="102"/>
        <v>270</v>
      </c>
      <c r="AD360" s="30">
        <f t="shared" si="103"/>
        <v>16145.830000000002</v>
      </c>
      <c r="AE360" s="2">
        <f t="shared" si="92"/>
        <v>-268</v>
      </c>
      <c r="AF360" s="2">
        <f t="shared" si="92"/>
        <v>-2</v>
      </c>
      <c r="AG360" s="2">
        <f t="shared" si="92"/>
        <v>0</v>
      </c>
      <c r="AH360" s="2">
        <f t="shared" si="92"/>
        <v>-15941.04</v>
      </c>
      <c r="AI360" s="2">
        <f t="shared" si="107"/>
        <v>-204.79</v>
      </c>
      <c r="AJ360" s="29">
        <f t="shared" si="107"/>
        <v>0</v>
      </c>
      <c r="AK360" s="31">
        <f t="shared" si="107"/>
        <v>-270</v>
      </c>
      <c r="AL360" s="31">
        <f t="shared" si="107"/>
        <v>-16145.830000000002</v>
      </c>
      <c r="AM360" s="38">
        <f t="shared" si="93"/>
        <v>-1</v>
      </c>
      <c r="AN360" s="38">
        <f t="shared" si="93"/>
        <v>-1</v>
      </c>
      <c r="AO360" s="38" t="str">
        <f t="shared" si="93"/>
        <v/>
      </c>
      <c r="AP360" s="38">
        <f t="shared" si="93"/>
        <v>-1</v>
      </c>
      <c r="AQ360" s="38">
        <f t="shared" si="108"/>
        <v>-1</v>
      </c>
      <c r="AR360" s="39" t="str">
        <f t="shared" si="108"/>
        <v/>
      </c>
      <c r="AS360" s="40">
        <f t="shared" si="108"/>
        <v>-1</v>
      </c>
      <c r="AT360" s="40">
        <f t="shared" si="108"/>
        <v>-1</v>
      </c>
      <c r="AU360" s="119">
        <f t="shared" si="98"/>
        <v>0</v>
      </c>
      <c r="AV360" s="120">
        <f t="shared" si="99"/>
        <v>59.481492537313436</v>
      </c>
      <c r="AW360" s="121">
        <f t="shared" si="96"/>
        <v>-59.481492537313436</v>
      </c>
      <c r="AX360" s="119">
        <f t="shared" si="97"/>
        <v>0</v>
      </c>
      <c r="AY360" s="120">
        <f t="shared" si="94"/>
        <v>102.395</v>
      </c>
      <c r="AZ360" s="121">
        <f t="shared" si="104"/>
        <v>-102.395</v>
      </c>
    </row>
    <row r="361" spans="1:52" hidden="1" outlineLevel="1" x14ac:dyDescent="0.2">
      <c r="A361" t="s">
        <v>46</v>
      </c>
      <c r="B361" t="s">
        <v>46</v>
      </c>
      <c r="C361" t="s">
        <v>129</v>
      </c>
      <c r="D361" t="s">
        <v>129</v>
      </c>
      <c r="E361" t="s">
        <v>126</v>
      </c>
      <c r="F361" s="4">
        <f t="shared" si="105"/>
        <v>46366</v>
      </c>
      <c r="G361" t="s">
        <v>39</v>
      </c>
      <c r="H361" s="28">
        <v>0</v>
      </c>
      <c r="I361" s="2">
        <v>0</v>
      </c>
      <c r="J361" s="2">
        <v>0</v>
      </c>
      <c r="K361" s="2">
        <v>0</v>
      </c>
      <c r="L361" s="2">
        <v>0</v>
      </c>
      <c r="M361" s="29">
        <v>0</v>
      </c>
      <c r="N361" s="31">
        <f t="shared" si="100"/>
        <v>0</v>
      </c>
      <c r="O361" s="30">
        <f t="shared" si="101"/>
        <v>0</v>
      </c>
      <c r="P361" t="s">
        <v>49</v>
      </c>
      <c r="Q361" t="s">
        <v>49</v>
      </c>
      <c r="R361" t="s">
        <v>129</v>
      </c>
      <c r="S361" t="s">
        <v>129</v>
      </c>
      <c r="T361" t="s">
        <v>126</v>
      </c>
      <c r="U361" s="4">
        <f t="shared" si="106"/>
        <v>46002</v>
      </c>
      <c r="V361" t="s">
        <v>39</v>
      </c>
      <c r="W361" s="28">
        <v>321</v>
      </c>
      <c r="X361" s="2">
        <v>3</v>
      </c>
      <c r="Y361" s="2">
        <v>0</v>
      </c>
      <c r="Z361" s="2">
        <v>21698.27</v>
      </c>
      <c r="AA361" s="2">
        <v>706.59999999999991</v>
      </c>
      <c r="AB361" s="29">
        <v>0</v>
      </c>
      <c r="AC361" s="31">
        <f t="shared" si="102"/>
        <v>324</v>
      </c>
      <c r="AD361" s="30">
        <f t="shared" si="103"/>
        <v>22404.87</v>
      </c>
      <c r="AE361" s="2">
        <f t="shared" si="92"/>
        <v>-321</v>
      </c>
      <c r="AF361" s="2">
        <f t="shared" si="92"/>
        <v>-3</v>
      </c>
      <c r="AG361" s="2">
        <f t="shared" si="92"/>
        <v>0</v>
      </c>
      <c r="AH361" s="2">
        <f t="shared" si="92"/>
        <v>-21698.27</v>
      </c>
      <c r="AI361" s="2">
        <f t="shared" si="107"/>
        <v>-706.59999999999991</v>
      </c>
      <c r="AJ361" s="29">
        <f t="shared" si="107"/>
        <v>0</v>
      </c>
      <c r="AK361" s="31">
        <f t="shared" si="107"/>
        <v>-324</v>
      </c>
      <c r="AL361" s="31">
        <f t="shared" si="107"/>
        <v>-22404.87</v>
      </c>
      <c r="AM361" s="38">
        <f t="shared" si="93"/>
        <v>-1</v>
      </c>
      <c r="AN361" s="38">
        <f t="shared" si="93"/>
        <v>-1</v>
      </c>
      <c r="AO361" s="38" t="str">
        <f t="shared" si="93"/>
        <v/>
      </c>
      <c r="AP361" s="38">
        <f t="shared" si="93"/>
        <v>-1</v>
      </c>
      <c r="AQ361" s="38">
        <f t="shared" si="108"/>
        <v>-1</v>
      </c>
      <c r="AR361" s="39" t="str">
        <f t="shared" si="108"/>
        <v/>
      </c>
      <c r="AS361" s="40">
        <f t="shared" si="108"/>
        <v>-1</v>
      </c>
      <c r="AT361" s="40">
        <f t="shared" si="108"/>
        <v>-1</v>
      </c>
      <c r="AU361" s="119">
        <f t="shared" si="98"/>
        <v>0</v>
      </c>
      <c r="AV361" s="120">
        <f t="shared" si="99"/>
        <v>67.595856697819315</v>
      </c>
      <c r="AW361" s="121">
        <f t="shared" si="96"/>
        <v>-67.595856697819315</v>
      </c>
      <c r="AX361" s="119">
        <f t="shared" si="97"/>
        <v>0</v>
      </c>
      <c r="AY361" s="120">
        <f t="shared" si="94"/>
        <v>235.5333333333333</v>
      </c>
      <c r="AZ361" s="121">
        <f t="shared" si="104"/>
        <v>-235.5333333333333</v>
      </c>
    </row>
    <row r="362" spans="1:52" hidden="1" outlineLevel="1" x14ac:dyDescent="0.2">
      <c r="A362" t="s">
        <v>46</v>
      </c>
      <c r="B362" t="s">
        <v>46</v>
      </c>
      <c r="C362" t="s">
        <v>129</v>
      </c>
      <c r="D362" t="s">
        <v>129</v>
      </c>
      <c r="E362" t="s">
        <v>126</v>
      </c>
      <c r="F362" s="4">
        <f t="shared" si="105"/>
        <v>46367</v>
      </c>
      <c r="G362" t="s">
        <v>40</v>
      </c>
      <c r="H362" s="28">
        <v>0</v>
      </c>
      <c r="I362" s="2">
        <v>0</v>
      </c>
      <c r="J362" s="2">
        <v>0</v>
      </c>
      <c r="K362" s="2">
        <v>0</v>
      </c>
      <c r="L362" s="2">
        <v>0</v>
      </c>
      <c r="M362" s="29">
        <v>0</v>
      </c>
      <c r="N362" s="31">
        <f t="shared" si="100"/>
        <v>0</v>
      </c>
      <c r="O362" s="30">
        <f t="shared" si="101"/>
        <v>0</v>
      </c>
      <c r="P362" t="s">
        <v>49</v>
      </c>
      <c r="Q362" t="s">
        <v>49</v>
      </c>
      <c r="R362" t="s">
        <v>129</v>
      </c>
      <c r="S362" t="s">
        <v>129</v>
      </c>
      <c r="T362" t="s">
        <v>126</v>
      </c>
      <c r="U362" s="4">
        <f t="shared" si="106"/>
        <v>46003</v>
      </c>
      <c r="V362" t="s">
        <v>40</v>
      </c>
      <c r="W362" s="28">
        <v>517</v>
      </c>
      <c r="X362" s="2">
        <v>4</v>
      </c>
      <c r="Y362" s="2">
        <v>0</v>
      </c>
      <c r="Z362" s="2">
        <v>41240.160000000003</v>
      </c>
      <c r="AA362" s="2">
        <v>649.91999999999996</v>
      </c>
      <c r="AB362" s="29">
        <v>0</v>
      </c>
      <c r="AC362" s="31">
        <f t="shared" si="102"/>
        <v>521</v>
      </c>
      <c r="AD362" s="30">
        <f t="shared" si="103"/>
        <v>41890.080000000002</v>
      </c>
      <c r="AE362" s="2">
        <f t="shared" si="92"/>
        <v>-517</v>
      </c>
      <c r="AF362" s="2">
        <f t="shared" si="92"/>
        <v>-4</v>
      </c>
      <c r="AG362" s="2">
        <f t="shared" si="92"/>
        <v>0</v>
      </c>
      <c r="AH362" s="2">
        <f t="shared" si="92"/>
        <v>-41240.160000000003</v>
      </c>
      <c r="AI362" s="2">
        <f t="shared" si="107"/>
        <v>-649.91999999999996</v>
      </c>
      <c r="AJ362" s="29">
        <f t="shared" si="107"/>
        <v>0</v>
      </c>
      <c r="AK362" s="31">
        <f t="shared" si="107"/>
        <v>-521</v>
      </c>
      <c r="AL362" s="31">
        <f t="shared" si="107"/>
        <v>-41890.080000000002</v>
      </c>
      <c r="AM362" s="38">
        <f t="shared" si="93"/>
        <v>-1</v>
      </c>
      <c r="AN362" s="38">
        <f t="shared" si="93"/>
        <v>-1</v>
      </c>
      <c r="AO362" s="38" t="str">
        <f t="shared" si="93"/>
        <v/>
      </c>
      <c r="AP362" s="38">
        <f t="shared" si="93"/>
        <v>-1</v>
      </c>
      <c r="AQ362" s="38">
        <f t="shared" si="108"/>
        <v>-1</v>
      </c>
      <c r="AR362" s="39" t="str">
        <f t="shared" si="108"/>
        <v/>
      </c>
      <c r="AS362" s="40">
        <f t="shared" si="108"/>
        <v>-1</v>
      </c>
      <c r="AT362" s="40">
        <f t="shared" si="108"/>
        <v>-1</v>
      </c>
      <c r="AU362" s="119">
        <f t="shared" si="98"/>
        <v>0</v>
      </c>
      <c r="AV362" s="120">
        <f t="shared" si="99"/>
        <v>79.768201160541594</v>
      </c>
      <c r="AW362" s="121">
        <f t="shared" si="96"/>
        <v>-79.768201160541594</v>
      </c>
      <c r="AX362" s="119">
        <f t="shared" si="97"/>
        <v>0</v>
      </c>
      <c r="AY362" s="120">
        <f t="shared" si="94"/>
        <v>162.47999999999999</v>
      </c>
      <c r="AZ362" s="121">
        <f t="shared" si="104"/>
        <v>-162.47999999999999</v>
      </c>
    </row>
    <row r="363" spans="1:52" ht="13.5" hidden="1" outlineLevel="1" thickBot="1" x14ac:dyDescent="0.25">
      <c r="A363" t="s">
        <v>46</v>
      </c>
      <c r="B363" t="s">
        <v>46</v>
      </c>
      <c r="C363" t="s">
        <v>129</v>
      </c>
      <c r="D363" t="s">
        <v>129</v>
      </c>
      <c r="E363" t="s">
        <v>126</v>
      </c>
      <c r="F363" s="59">
        <f t="shared" si="105"/>
        <v>46368</v>
      </c>
      <c r="G363" s="42" t="s">
        <v>41</v>
      </c>
      <c r="H363" s="43">
        <v>0</v>
      </c>
      <c r="I363" s="44">
        <v>0</v>
      </c>
      <c r="J363" s="44">
        <v>0</v>
      </c>
      <c r="K363" s="44">
        <v>0</v>
      </c>
      <c r="L363" s="44">
        <v>0</v>
      </c>
      <c r="M363" s="45">
        <v>0</v>
      </c>
      <c r="N363" s="47">
        <f t="shared" si="100"/>
        <v>0</v>
      </c>
      <c r="O363" s="46">
        <f t="shared" si="101"/>
        <v>0</v>
      </c>
      <c r="P363" t="s">
        <v>49</v>
      </c>
      <c r="Q363" t="s">
        <v>49</v>
      </c>
      <c r="R363" t="s">
        <v>129</v>
      </c>
      <c r="S363" t="s">
        <v>129</v>
      </c>
      <c r="T363" t="s">
        <v>126</v>
      </c>
      <c r="U363" s="59">
        <f t="shared" si="106"/>
        <v>46004</v>
      </c>
      <c r="V363" s="42" t="s">
        <v>41</v>
      </c>
      <c r="W363" s="43">
        <v>602</v>
      </c>
      <c r="X363" s="44">
        <v>3</v>
      </c>
      <c r="Y363" s="44">
        <v>0</v>
      </c>
      <c r="Z363" s="44">
        <v>39972.42</v>
      </c>
      <c r="AA363" s="44">
        <v>708.83</v>
      </c>
      <c r="AB363" s="45">
        <v>0</v>
      </c>
      <c r="AC363" s="47">
        <f t="shared" si="102"/>
        <v>605</v>
      </c>
      <c r="AD363" s="46">
        <f t="shared" si="103"/>
        <v>40681.25</v>
      </c>
      <c r="AE363" s="44">
        <f t="shared" si="92"/>
        <v>-602</v>
      </c>
      <c r="AF363" s="44">
        <f t="shared" si="92"/>
        <v>-3</v>
      </c>
      <c r="AG363" s="44">
        <f t="shared" si="92"/>
        <v>0</v>
      </c>
      <c r="AH363" s="44">
        <f t="shared" si="92"/>
        <v>-39972.42</v>
      </c>
      <c r="AI363" s="44">
        <f t="shared" si="107"/>
        <v>-708.83</v>
      </c>
      <c r="AJ363" s="45">
        <f t="shared" si="107"/>
        <v>0</v>
      </c>
      <c r="AK363" s="47">
        <f t="shared" si="107"/>
        <v>-605</v>
      </c>
      <c r="AL363" s="47">
        <f t="shared" si="107"/>
        <v>-40681.25</v>
      </c>
      <c r="AM363" s="56">
        <f t="shared" si="93"/>
        <v>-1</v>
      </c>
      <c r="AN363" s="56">
        <f t="shared" si="93"/>
        <v>-1</v>
      </c>
      <c r="AO363" s="56" t="str">
        <f t="shared" si="93"/>
        <v/>
      </c>
      <c r="AP363" s="56">
        <f t="shared" si="93"/>
        <v>-1</v>
      </c>
      <c r="AQ363" s="56">
        <f t="shared" si="108"/>
        <v>-1</v>
      </c>
      <c r="AR363" s="57" t="str">
        <f t="shared" si="108"/>
        <v/>
      </c>
      <c r="AS363" s="58">
        <f t="shared" si="108"/>
        <v>-1</v>
      </c>
      <c r="AT363" s="58">
        <f t="shared" si="108"/>
        <v>-1</v>
      </c>
      <c r="AU363" s="122">
        <f t="shared" si="98"/>
        <v>0</v>
      </c>
      <c r="AV363" s="123">
        <f t="shared" si="99"/>
        <v>66.399368770764113</v>
      </c>
      <c r="AW363" s="124">
        <f t="shared" si="96"/>
        <v>-66.399368770764113</v>
      </c>
      <c r="AX363" s="122">
        <f t="shared" si="97"/>
        <v>0</v>
      </c>
      <c r="AY363" s="123">
        <f t="shared" si="94"/>
        <v>236.27666666666667</v>
      </c>
      <c r="AZ363" s="124">
        <f t="shared" si="104"/>
        <v>-236.27666666666667</v>
      </c>
    </row>
    <row r="364" spans="1:52" hidden="1" outlineLevel="1" x14ac:dyDescent="0.2">
      <c r="A364" t="s">
        <v>46</v>
      </c>
      <c r="B364" t="s">
        <v>46</v>
      </c>
      <c r="C364" t="s">
        <v>129</v>
      </c>
      <c r="D364" t="s">
        <v>129</v>
      </c>
      <c r="E364" t="s">
        <v>127</v>
      </c>
      <c r="F364" s="4">
        <f t="shared" si="105"/>
        <v>46369</v>
      </c>
      <c r="G364" t="s">
        <v>35</v>
      </c>
      <c r="H364" s="28">
        <v>0</v>
      </c>
      <c r="I364" s="2">
        <v>0</v>
      </c>
      <c r="J364" s="2">
        <v>0</v>
      </c>
      <c r="K364" s="2">
        <v>0</v>
      </c>
      <c r="L364" s="2">
        <v>0</v>
      </c>
      <c r="M364" s="29">
        <v>0</v>
      </c>
      <c r="N364" s="31">
        <f t="shared" si="100"/>
        <v>0</v>
      </c>
      <c r="O364" s="30">
        <f t="shared" si="101"/>
        <v>0</v>
      </c>
      <c r="P364" t="s">
        <v>49</v>
      </c>
      <c r="Q364" t="s">
        <v>49</v>
      </c>
      <c r="R364" t="s">
        <v>129</v>
      </c>
      <c r="S364" t="s">
        <v>129</v>
      </c>
      <c r="T364" t="s">
        <v>127</v>
      </c>
      <c r="U364" s="4">
        <f t="shared" si="106"/>
        <v>46005</v>
      </c>
      <c r="V364" t="s">
        <v>35</v>
      </c>
      <c r="W364" s="28">
        <v>294</v>
      </c>
      <c r="X364" s="2">
        <v>2</v>
      </c>
      <c r="Y364" s="2">
        <v>0</v>
      </c>
      <c r="Z364" s="2">
        <v>21398.66</v>
      </c>
      <c r="AA364" s="2">
        <v>311.58999999999997</v>
      </c>
      <c r="AB364" s="29">
        <v>0</v>
      </c>
      <c r="AC364" s="31">
        <f t="shared" si="102"/>
        <v>296</v>
      </c>
      <c r="AD364" s="30">
        <f t="shared" si="103"/>
        <v>21710.25</v>
      </c>
      <c r="AE364" s="2">
        <f t="shared" si="92"/>
        <v>-294</v>
      </c>
      <c r="AF364" s="2">
        <f t="shared" si="92"/>
        <v>-2</v>
      </c>
      <c r="AG364" s="2">
        <f t="shared" si="92"/>
        <v>0</v>
      </c>
      <c r="AH364" s="2">
        <f t="shared" si="92"/>
        <v>-21398.66</v>
      </c>
      <c r="AI364" s="2">
        <f t="shared" si="107"/>
        <v>-311.58999999999997</v>
      </c>
      <c r="AJ364" s="29">
        <f t="shared" si="107"/>
        <v>0</v>
      </c>
      <c r="AK364" s="31">
        <f t="shared" si="107"/>
        <v>-296</v>
      </c>
      <c r="AL364" s="31">
        <f t="shared" si="107"/>
        <v>-21710.25</v>
      </c>
      <c r="AM364" s="38">
        <f t="shared" si="93"/>
        <v>-1</v>
      </c>
      <c r="AN364" s="38">
        <f t="shared" si="93"/>
        <v>-1</v>
      </c>
      <c r="AO364" s="38" t="str">
        <f t="shared" si="93"/>
        <v/>
      </c>
      <c r="AP364" s="38">
        <f t="shared" si="93"/>
        <v>-1</v>
      </c>
      <c r="AQ364" s="38">
        <f t="shared" si="108"/>
        <v>-1</v>
      </c>
      <c r="AR364" s="39" t="str">
        <f t="shared" si="108"/>
        <v/>
      </c>
      <c r="AS364" s="40">
        <f t="shared" si="108"/>
        <v>-1</v>
      </c>
      <c r="AT364" s="40">
        <f t="shared" si="108"/>
        <v>-1</v>
      </c>
      <c r="AU364" s="119">
        <f t="shared" si="98"/>
        <v>0</v>
      </c>
      <c r="AV364" s="120">
        <f t="shared" si="99"/>
        <v>72.784557823129248</v>
      </c>
      <c r="AW364" s="121">
        <f t="shared" si="96"/>
        <v>-72.784557823129248</v>
      </c>
      <c r="AX364" s="119">
        <f t="shared" si="97"/>
        <v>0</v>
      </c>
      <c r="AY364" s="120">
        <f t="shared" si="94"/>
        <v>155.79499999999999</v>
      </c>
      <c r="AZ364" s="121">
        <f t="shared" si="104"/>
        <v>-155.79499999999999</v>
      </c>
    </row>
    <row r="365" spans="1:52" hidden="1" outlineLevel="1" x14ac:dyDescent="0.2">
      <c r="A365" t="s">
        <v>46</v>
      </c>
      <c r="B365" t="s">
        <v>46</v>
      </c>
      <c r="C365" t="s">
        <v>129</v>
      </c>
      <c r="D365" t="s">
        <v>129</v>
      </c>
      <c r="E365" t="s">
        <v>127</v>
      </c>
      <c r="F365" s="4">
        <f t="shared" si="105"/>
        <v>46370</v>
      </c>
      <c r="G365" t="s">
        <v>36</v>
      </c>
      <c r="H365" s="28">
        <v>0</v>
      </c>
      <c r="I365" s="2">
        <v>0</v>
      </c>
      <c r="J365" s="2">
        <v>0</v>
      </c>
      <c r="K365" s="2">
        <v>0</v>
      </c>
      <c r="L365" s="2">
        <v>0</v>
      </c>
      <c r="M365" s="29">
        <v>0</v>
      </c>
      <c r="N365" s="31">
        <f t="shared" si="100"/>
        <v>0</v>
      </c>
      <c r="O365" s="30">
        <f t="shared" si="101"/>
        <v>0</v>
      </c>
      <c r="P365" t="s">
        <v>49</v>
      </c>
      <c r="Q365" t="s">
        <v>49</v>
      </c>
      <c r="R365" t="s">
        <v>129</v>
      </c>
      <c r="S365" t="s">
        <v>129</v>
      </c>
      <c r="T365" t="s">
        <v>127</v>
      </c>
      <c r="U365" s="4">
        <f t="shared" si="106"/>
        <v>46006</v>
      </c>
      <c r="V365" t="s">
        <v>36</v>
      </c>
      <c r="W365" s="28">
        <v>277</v>
      </c>
      <c r="X365" s="2">
        <v>5</v>
      </c>
      <c r="Y365" s="2">
        <v>0</v>
      </c>
      <c r="Z365" s="2">
        <v>20650.5</v>
      </c>
      <c r="AA365" s="2">
        <v>1258.44</v>
      </c>
      <c r="AB365" s="29">
        <v>0</v>
      </c>
      <c r="AC365" s="31">
        <f t="shared" si="102"/>
        <v>282</v>
      </c>
      <c r="AD365" s="30">
        <f t="shared" si="103"/>
        <v>21908.94</v>
      </c>
      <c r="AE365" s="2">
        <f t="shared" si="92"/>
        <v>-277</v>
      </c>
      <c r="AF365" s="2">
        <f t="shared" si="92"/>
        <v>-5</v>
      </c>
      <c r="AG365" s="2">
        <f t="shared" si="92"/>
        <v>0</v>
      </c>
      <c r="AH365" s="2">
        <f t="shared" si="92"/>
        <v>-20650.5</v>
      </c>
      <c r="AI365" s="2">
        <f t="shared" si="107"/>
        <v>-1258.44</v>
      </c>
      <c r="AJ365" s="29">
        <f t="shared" si="107"/>
        <v>0</v>
      </c>
      <c r="AK365" s="31">
        <f t="shared" si="107"/>
        <v>-282</v>
      </c>
      <c r="AL365" s="31">
        <f t="shared" si="107"/>
        <v>-21908.94</v>
      </c>
      <c r="AM365" s="38">
        <f t="shared" si="93"/>
        <v>-1</v>
      </c>
      <c r="AN365" s="38">
        <f t="shared" si="93"/>
        <v>-1</v>
      </c>
      <c r="AO365" s="38" t="str">
        <f t="shared" si="93"/>
        <v/>
      </c>
      <c r="AP365" s="38">
        <f t="shared" si="93"/>
        <v>-1</v>
      </c>
      <c r="AQ365" s="38">
        <f t="shared" si="108"/>
        <v>-1</v>
      </c>
      <c r="AR365" s="39" t="str">
        <f t="shared" si="108"/>
        <v/>
      </c>
      <c r="AS365" s="40">
        <f t="shared" si="108"/>
        <v>-1</v>
      </c>
      <c r="AT365" s="40">
        <f t="shared" si="108"/>
        <v>-1</v>
      </c>
      <c r="AU365" s="119">
        <f t="shared" si="98"/>
        <v>0</v>
      </c>
      <c r="AV365" s="120">
        <f t="shared" si="99"/>
        <v>74.550541516245488</v>
      </c>
      <c r="AW365" s="121">
        <f t="shared" si="96"/>
        <v>-74.550541516245488</v>
      </c>
      <c r="AX365" s="119">
        <f t="shared" si="97"/>
        <v>0</v>
      </c>
      <c r="AY365" s="120">
        <f t="shared" si="94"/>
        <v>251.68800000000002</v>
      </c>
      <c r="AZ365" s="121">
        <f t="shared" si="104"/>
        <v>-251.68800000000002</v>
      </c>
    </row>
    <row r="366" spans="1:52" hidden="1" outlineLevel="1" x14ac:dyDescent="0.2">
      <c r="A366" t="s">
        <v>46</v>
      </c>
      <c r="B366" t="s">
        <v>46</v>
      </c>
      <c r="C366" t="s">
        <v>129</v>
      </c>
      <c r="D366" t="s">
        <v>129</v>
      </c>
      <c r="E366" t="s">
        <v>127</v>
      </c>
      <c r="F366" s="4">
        <f t="shared" si="105"/>
        <v>46371</v>
      </c>
      <c r="G366" t="s">
        <v>37</v>
      </c>
      <c r="H366" s="28">
        <v>0</v>
      </c>
      <c r="I366" s="2">
        <v>0</v>
      </c>
      <c r="J366" s="2">
        <v>0</v>
      </c>
      <c r="K366" s="2">
        <v>0</v>
      </c>
      <c r="L366" s="2">
        <v>0</v>
      </c>
      <c r="M366" s="29">
        <v>0</v>
      </c>
      <c r="N366" s="31">
        <f t="shared" si="100"/>
        <v>0</v>
      </c>
      <c r="O366" s="30">
        <f t="shared" si="101"/>
        <v>0</v>
      </c>
      <c r="P366" t="s">
        <v>49</v>
      </c>
      <c r="Q366" t="s">
        <v>49</v>
      </c>
      <c r="R366" t="s">
        <v>129</v>
      </c>
      <c r="S366" t="s">
        <v>129</v>
      </c>
      <c r="T366" t="s">
        <v>127</v>
      </c>
      <c r="U366" s="4">
        <f t="shared" si="106"/>
        <v>46007</v>
      </c>
      <c r="V366" t="s">
        <v>37</v>
      </c>
      <c r="W366" s="28">
        <v>302</v>
      </c>
      <c r="X366" s="2">
        <v>5</v>
      </c>
      <c r="Y366" s="2">
        <v>1</v>
      </c>
      <c r="Z366" s="2">
        <v>20069.989999999998</v>
      </c>
      <c r="AA366" s="2">
        <v>743.82999999999993</v>
      </c>
      <c r="AB366" s="29">
        <v>107.94</v>
      </c>
      <c r="AC366" s="31">
        <f t="shared" si="102"/>
        <v>308</v>
      </c>
      <c r="AD366" s="30">
        <f t="shared" si="103"/>
        <v>20921.759999999998</v>
      </c>
      <c r="AE366" s="2">
        <f t="shared" si="92"/>
        <v>-302</v>
      </c>
      <c r="AF366" s="2">
        <f t="shared" si="92"/>
        <v>-5</v>
      </c>
      <c r="AG366" s="2">
        <f t="shared" si="92"/>
        <v>-1</v>
      </c>
      <c r="AH366" s="2">
        <f t="shared" si="92"/>
        <v>-20069.989999999998</v>
      </c>
      <c r="AI366" s="2">
        <f t="shared" si="107"/>
        <v>-743.82999999999993</v>
      </c>
      <c r="AJ366" s="29">
        <f t="shared" si="107"/>
        <v>-107.94</v>
      </c>
      <c r="AK366" s="31">
        <f t="shared" si="107"/>
        <v>-308</v>
      </c>
      <c r="AL366" s="31">
        <f t="shared" si="107"/>
        <v>-20921.759999999998</v>
      </c>
      <c r="AM366" s="38">
        <f t="shared" si="93"/>
        <v>-1</v>
      </c>
      <c r="AN366" s="38">
        <f t="shared" si="93"/>
        <v>-1</v>
      </c>
      <c r="AO366" s="38">
        <f t="shared" si="93"/>
        <v>-1</v>
      </c>
      <c r="AP366" s="38">
        <f t="shared" si="93"/>
        <v>-1</v>
      </c>
      <c r="AQ366" s="38">
        <f t="shared" si="108"/>
        <v>-1</v>
      </c>
      <c r="AR366" s="39">
        <f t="shared" si="108"/>
        <v>-1</v>
      </c>
      <c r="AS366" s="40">
        <f t="shared" si="108"/>
        <v>-1</v>
      </c>
      <c r="AT366" s="40">
        <f t="shared" si="108"/>
        <v>-1</v>
      </c>
      <c r="AU366" s="119">
        <f t="shared" si="98"/>
        <v>0</v>
      </c>
      <c r="AV366" s="120">
        <f t="shared" si="99"/>
        <v>66.456920529801323</v>
      </c>
      <c r="AW366" s="121">
        <f t="shared" si="96"/>
        <v>-66.456920529801323</v>
      </c>
      <c r="AX366" s="119">
        <f t="shared" si="97"/>
        <v>0</v>
      </c>
      <c r="AY366" s="120">
        <f t="shared" si="94"/>
        <v>141.96166666666667</v>
      </c>
      <c r="AZ366" s="121">
        <f t="shared" si="104"/>
        <v>-141.96166666666667</v>
      </c>
    </row>
    <row r="367" spans="1:52" hidden="1" outlineLevel="1" x14ac:dyDescent="0.2">
      <c r="A367" t="s">
        <v>46</v>
      </c>
      <c r="B367" t="s">
        <v>46</v>
      </c>
      <c r="C367" t="s">
        <v>129</v>
      </c>
      <c r="D367" t="s">
        <v>129</v>
      </c>
      <c r="E367" t="s">
        <v>127</v>
      </c>
      <c r="F367" s="4">
        <f t="shared" si="105"/>
        <v>46372</v>
      </c>
      <c r="G367" t="s">
        <v>38</v>
      </c>
      <c r="H367" s="28">
        <v>0</v>
      </c>
      <c r="I367" s="2">
        <v>0</v>
      </c>
      <c r="J367" s="2">
        <v>0</v>
      </c>
      <c r="K367" s="2">
        <v>0</v>
      </c>
      <c r="L367" s="2">
        <v>0</v>
      </c>
      <c r="M367" s="29">
        <v>0</v>
      </c>
      <c r="N367" s="31">
        <f t="shared" si="100"/>
        <v>0</v>
      </c>
      <c r="O367" s="30">
        <f t="shared" si="101"/>
        <v>0</v>
      </c>
      <c r="P367" t="s">
        <v>49</v>
      </c>
      <c r="Q367" t="s">
        <v>49</v>
      </c>
      <c r="R367" t="s">
        <v>129</v>
      </c>
      <c r="S367" t="s">
        <v>129</v>
      </c>
      <c r="T367" t="s">
        <v>127</v>
      </c>
      <c r="U367" s="4">
        <f t="shared" si="106"/>
        <v>46008</v>
      </c>
      <c r="V367" t="s">
        <v>38</v>
      </c>
      <c r="W367" s="28">
        <v>298</v>
      </c>
      <c r="X367" s="2">
        <v>7</v>
      </c>
      <c r="Y367" s="2">
        <v>0</v>
      </c>
      <c r="Z367" s="2">
        <v>23501.67</v>
      </c>
      <c r="AA367" s="2">
        <v>1210.8399999999999</v>
      </c>
      <c r="AB367" s="29">
        <v>0</v>
      </c>
      <c r="AC367" s="31">
        <f t="shared" si="102"/>
        <v>305</v>
      </c>
      <c r="AD367" s="30">
        <f t="shared" si="103"/>
        <v>24712.51</v>
      </c>
      <c r="AE367" s="2">
        <f t="shared" si="92"/>
        <v>-298</v>
      </c>
      <c r="AF367" s="2">
        <f t="shared" si="92"/>
        <v>-7</v>
      </c>
      <c r="AG367" s="2">
        <f t="shared" si="92"/>
        <v>0</v>
      </c>
      <c r="AH367" s="2">
        <f t="shared" si="92"/>
        <v>-23501.67</v>
      </c>
      <c r="AI367" s="2">
        <f t="shared" si="107"/>
        <v>-1210.8399999999999</v>
      </c>
      <c r="AJ367" s="29">
        <f t="shared" si="107"/>
        <v>0</v>
      </c>
      <c r="AK367" s="31">
        <f t="shared" si="107"/>
        <v>-305</v>
      </c>
      <c r="AL367" s="31">
        <f t="shared" si="107"/>
        <v>-24712.51</v>
      </c>
      <c r="AM367" s="38">
        <f t="shared" si="93"/>
        <v>-1</v>
      </c>
      <c r="AN367" s="38">
        <f t="shared" si="93"/>
        <v>-1</v>
      </c>
      <c r="AO367" s="38" t="str">
        <f t="shared" si="93"/>
        <v/>
      </c>
      <c r="AP367" s="38">
        <f t="shared" si="93"/>
        <v>-1</v>
      </c>
      <c r="AQ367" s="38">
        <f t="shared" si="108"/>
        <v>-1</v>
      </c>
      <c r="AR367" s="39" t="str">
        <f t="shared" si="108"/>
        <v/>
      </c>
      <c r="AS367" s="40">
        <f t="shared" si="108"/>
        <v>-1</v>
      </c>
      <c r="AT367" s="40">
        <f t="shared" si="108"/>
        <v>-1</v>
      </c>
      <c r="AU367" s="119">
        <f t="shared" si="98"/>
        <v>0</v>
      </c>
      <c r="AV367" s="120">
        <f t="shared" si="99"/>
        <v>78.864664429530194</v>
      </c>
      <c r="AW367" s="121">
        <f t="shared" si="96"/>
        <v>-78.864664429530194</v>
      </c>
      <c r="AX367" s="119">
        <f t="shared" si="97"/>
        <v>0</v>
      </c>
      <c r="AY367" s="120">
        <f t="shared" si="94"/>
        <v>172.97714285714284</v>
      </c>
      <c r="AZ367" s="121">
        <f t="shared" si="104"/>
        <v>-172.97714285714284</v>
      </c>
    </row>
    <row r="368" spans="1:52" hidden="1" outlineLevel="1" x14ac:dyDescent="0.2">
      <c r="A368" t="s">
        <v>46</v>
      </c>
      <c r="B368" t="s">
        <v>46</v>
      </c>
      <c r="C368" t="s">
        <v>129</v>
      </c>
      <c r="D368" t="s">
        <v>129</v>
      </c>
      <c r="E368" t="s">
        <v>127</v>
      </c>
      <c r="F368" s="4">
        <f t="shared" si="105"/>
        <v>46373</v>
      </c>
      <c r="G368" t="s">
        <v>39</v>
      </c>
      <c r="H368" s="28">
        <v>0</v>
      </c>
      <c r="I368" s="2">
        <v>0</v>
      </c>
      <c r="J368" s="2">
        <v>0</v>
      </c>
      <c r="K368" s="2">
        <v>0</v>
      </c>
      <c r="L368" s="2">
        <v>0</v>
      </c>
      <c r="M368" s="29">
        <v>0</v>
      </c>
      <c r="N368" s="31">
        <f t="shared" si="100"/>
        <v>0</v>
      </c>
      <c r="O368" s="30">
        <f t="shared" si="101"/>
        <v>0</v>
      </c>
      <c r="P368" t="s">
        <v>49</v>
      </c>
      <c r="Q368" t="s">
        <v>49</v>
      </c>
      <c r="R368" t="s">
        <v>129</v>
      </c>
      <c r="S368" t="s">
        <v>129</v>
      </c>
      <c r="T368" t="s">
        <v>127</v>
      </c>
      <c r="U368" s="4">
        <f t="shared" si="106"/>
        <v>46009</v>
      </c>
      <c r="V368" t="s">
        <v>39</v>
      </c>
      <c r="W368" s="28">
        <v>384</v>
      </c>
      <c r="X368" s="2">
        <v>1</v>
      </c>
      <c r="Y368" s="2">
        <v>0</v>
      </c>
      <c r="Z368" s="2">
        <v>27331.7</v>
      </c>
      <c r="AA368" s="2">
        <v>193.79</v>
      </c>
      <c r="AB368" s="29">
        <v>0</v>
      </c>
      <c r="AC368" s="31">
        <f t="shared" si="102"/>
        <v>385</v>
      </c>
      <c r="AD368" s="30">
        <f t="shared" si="103"/>
        <v>27525.49</v>
      </c>
      <c r="AE368" s="2">
        <f t="shared" si="92"/>
        <v>-384</v>
      </c>
      <c r="AF368" s="2">
        <f t="shared" si="92"/>
        <v>-1</v>
      </c>
      <c r="AG368" s="2">
        <f t="shared" si="92"/>
        <v>0</v>
      </c>
      <c r="AH368" s="2">
        <f t="shared" si="92"/>
        <v>-27331.7</v>
      </c>
      <c r="AI368" s="2">
        <f t="shared" si="107"/>
        <v>-193.79</v>
      </c>
      <c r="AJ368" s="29">
        <f t="shared" si="107"/>
        <v>0</v>
      </c>
      <c r="AK368" s="31">
        <f t="shared" si="107"/>
        <v>-385</v>
      </c>
      <c r="AL368" s="31">
        <f t="shared" si="107"/>
        <v>-27525.49</v>
      </c>
      <c r="AM368" s="38">
        <f t="shared" si="93"/>
        <v>-1</v>
      </c>
      <c r="AN368" s="38">
        <f t="shared" si="93"/>
        <v>-1</v>
      </c>
      <c r="AO368" s="38" t="str">
        <f t="shared" si="93"/>
        <v/>
      </c>
      <c r="AP368" s="38">
        <f t="shared" si="93"/>
        <v>-1</v>
      </c>
      <c r="AQ368" s="38">
        <f t="shared" si="108"/>
        <v>-1</v>
      </c>
      <c r="AR368" s="39" t="str">
        <f t="shared" si="108"/>
        <v/>
      </c>
      <c r="AS368" s="40">
        <f t="shared" si="108"/>
        <v>-1</v>
      </c>
      <c r="AT368" s="40">
        <f t="shared" si="108"/>
        <v>-1</v>
      </c>
      <c r="AU368" s="119">
        <f t="shared" si="98"/>
        <v>0</v>
      </c>
      <c r="AV368" s="120">
        <f t="shared" si="99"/>
        <v>71.17630208333334</v>
      </c>
      <c r="AW368" s="121">
        <f t="shared" si="96"/>
        <v>-71.17630208333334</v>
      </c>
      <c r="AX368" s="119">
        <f t="shared" si="97"/>
        <v>0</v>
      </c>
      <c r="AY368" s="120">
        <f t="shared" si="94"/>
        <v>193.79</v>
      </c>
      <c r="AZ368" s="121">
        <f t="shared" si="104"/>
        <v>-193.79</v>
      </c>
    </row>
    <row r="369" spans="1:52" hidden="1" outlineLevel="1" x14ac:dyDescent="0.2">
      <c r="A369" t="s">
        <v>46</v>
      </c>
      <c r="B369" t="s">
        <v>46</v>
      </c>
      <c r="C369" t="s">
        <v>129</v>
      </c>
      <c r="D369" t="s">
        <v>129</v>
      </c>
      <c r="E369" t="s">
        <v>127</v>
      </c>
      <c r="F369" s="4">
        <f t="shared" si="105"/>
        <v>46374</v>
      </c>
      <c r="G369" t="s">
        <v>40</v>
      </c>
      <c r="H369" s="28">
        <v>0</v>
      </c>
      <c r="I369" s="2">
        <v>0</v>
      </c>
      <c r="J369" s="2">
        <v>0</v>
      </c>
      <c r="K369" s="2">
        <v>0</v>
      </c>
      <c r="L369" s="2">
        <v>0</v>
      </c>
      <c r="M369" s="29">
        <v>0</v>
      </c>
      <c r="N369" s="31">
        <f t="shared" si="100"/>
        <v>0</v>
      </c>
      <c r="O369" s="30">
        <f t="shared" si="101"/>
        <v>0</v>
      </c>
      <c r="P369" t="s">
        <v>49</v>
      </c>
      <c r="Q369" t="s">
        <v>49</v>
      </c>
      <c r="R369" t="s">
        <v>129</v>
      </c>
      <c r="S369" t="s">
        <v>129</v>
      </c>
      <c r="T369" t="s">
        <v>127</v>
      </c>
      <c r="U369" s="4">
        <f t="shared" si="106"/>
        <v>46010</v>
      </c>
      <c r="V369" t="s">
        <v>40</v>
      </c>
      <c r="W369" s="28">
        <v>639</v>
      </c>
      <c r="X369" s="2">
        <v>1</v>
      </c>
      <c r="Y369" s="2">
        <v>0</v>
      </c>
      <c r="Z369" s="2">
        <v>45835.18</v>
      </c>
      <c r="AA369" s="2">
        <v>150.96</v>
      </c>
      <c r="AB369" s="29">
        <v>0</v>
      </c>
      <c r="AC369" s="31">
        <f t="shared" si="102"/>
        <v>640</v>
      </c>
      <c r="AD369" s="30">
        <f t="shared" si="103"/>
        <v>45986.14</v>
      </c>
      <c r="AE369" s="2">
        <f t="shared" ref="AE369:AH377" si="109">+H369-W369</f>
        <v>-639</v>
      </c>
      <c r="AF369" s="2">
        <f t="shared" si="109"/>
        <v>-1</v>
      </c>
      <c r="AG369" s="2">
        <f t="shared" si="109"/>
        <v>0</v>
      </c>
      <c r="AH369" s="2">
        <f t="shared" si="109"/>
        <v>-45835.18</v>
      </c>
      <c r="AI369" s="2">
        <f t="shared" si="107"/>
        <v>-150.96</v>
      </c>
      <c r="AJ369" s="29">
        <f t="shared" si="107"/>
        <v>0</v>
      </c>
      <c r="AK369" s="31">
        <f t="shared" si="107"/>
        <v>-640</v>
      </c>
      <c r="AL369" s="31">
        <f t="shared" si="107"/>
        <v>-45986.14</v>
      </c>
      <c r="AM369" s="38">
        <f t="shared" ref="AM369:AP377" si="110">IFERROR(AE369/W369,"")</f>
        <v>-1</v>
      </c>
      <c r="AN369" s="38">
        <f t="shared" si="110"/>
        <v>-1</v>
      </c>
      <c r="AO369" s="38" t="str">
        <f t="shared" si="110"/>
        <v/>
      </c>
      <c r="AP369" s="38">
        <f t="shared" si="110"/>
        <v>-1</v>
      </c>
      <c r="AQ369" s="38">
        <f t="shared" si="108"/>
        <v>-1</v>
      </c>
      <c r="AR369" s="39" t="str">
        <f t="shared" si="108"/>
        <v/>
      </c>
      <c r="AS369" s="40">
        <f t="shared" si="108"/>
        <v>-1</v>
      </c>
      <c r="AT369" s="40">
        <f t="shared" si="108"/>
        <v>-1</v>
      </c>
      <c r="AU369" s="119">
        <f t="shared" si="98"/>
        <v>0</v>
      </c>
      <c r="AV369" s="120">
        <f t="shared" si="99"/>
        <v>71.729546165884202</v>
      </c>
      <c r="AW369" s="121">
        <f t="shared" si="96"/>
        <v>-71.729546165884202</v>
      </c>
      <c r="AX369" s="119">
        <f t="shared" si="97"/>
        <v>0</v>
      </c>
      <c r="AY369" s="120">
        <f t="shared" si="94"/>
        <v>150.96</v>
      </c>
      <c r="AZ369" s="121">
        <f t="shared" si="104"/>
        <v>-150.96</v>
      </c>
    </row>
    <row r="370" spans="1:52" ht="13.5" hidden="1" outlineLevel="1" thickBot="1" x14ac:dyDescent="0.25">
      <c r="A370" t="s">
        <v>46</v>
      </c>
      <c r="B370" t="s">
        <v>46</v>
      </c>
      <c r="C370" t="s">
        <v>129</v>
      </c>
      <c r="D370" t="s">
        <v>129</v>
      </c>
      <c r="E370" t="s">
        <v>127</v>
      </c>
      <c r="F370" s="59">
        <f t="shared" si="105"/>
        <v>46375</v>
      </c>
      <c r="G370" s="42" t="s">
        <v>41</v>
      </c>
      <c r="H370" s="43">
        <v>0</v>
      </c>
      <c r="I370" s="44">
        <v>0</v>
      </c>
      <c r="J370" s="44">
        <v>0</v>
      </c>
      <c r="K370" s="44">
        <v>0</v>
      </c>
      <c r="L370" s="44">
        <v>0</v>
      </c>
      <c r="M370" s="45">
        <v>0</v>
      </c>
      <c r="N370" s="47">
        <f t="shared" si="100"/>
        <v>0</v>
      </c>
      <c r="O370" s="46">
        <f t="shared" si="101"/>
        <v>0</v>
      </c>
      <c r="P370" t="s">
        <v>49</v>
      </c>
      <c r="Q370" t="s">
        <v>49</v>
      </c>
      <c r="R370" t="s">
        <v>129</v>
      </c>
      <c r="S370" t="s">
        <v>129</v>
      </c>
      <c r="T370" t="s">
        <v>127</v>
      </c>
      <c r="U370" s="59">
        <f t="shared" si="106"/>
        <v>46011</v>
      </c>
      <c r="V370" s="42" t="s">
        <v>41</v>
      </c>
      <c r="W370" s="43">
        <v>724</v>
      </c>
      <c r="X370" s="44">
        <v>2</v>
      </c>
      <c r="Y370" s="44">
        <v>0</v>
      </c>
      <c r="Z370" s="44">
        <v>54391.35</v>
      </c>
      <c r="AA370" s="44">
        <v>524.23</v>
      </c>
      <c r="AB370" s="45">
        <v>0</v>
      </c>
      <c r="AC370" s="47">
        <f t="shared" si="102"/>
        <v>726</v>
      </c>
      <c r="AD370" s="46">
        <f t="shared" si="103"/>
        <v>54915.58</v>
      </c>
      <c r="AE370" s="44">
        <f t="shared" si="109"/>
        <v>-724</v>
      </c>
      <c r="AF370" s="44">
        <f t="shared" si="109"/>
        <v>-2</v>
      </c>
      <c r="AG370" s="44">
        <f t="shared" si="109"/>
        <v>0</v>
      </c>
      <c r="AH370" s="44">
        <f t="shared" si="109"/>
        <v>-54391.35</v>
      </c>
      <c r="AI370" s="44">
        <f t="shared" si="107"/>
        <v>-524.23</v>
      </c>
      <c r="AJ370" s="45">
        <f t="shared" si="107"/>
        <v>0</v>
      </c>
      <c r="AK370" s="47">
        <f t="shared" si="107"/>
        <v>-726</v>
      </c>
      <c r="AL370" s="47">
        <f t="shared" si="107"/>
        <v>-54915.58</v>
      </c>
      <c r="AM370" s="56">
        <f t="shared" si="110"/>
        <v>-1</v>
      </c>
      <c r="AN370" s="56">
        <f t="shared" si="110"/>
        <v>-1</v>
      </c>
      <c r="AO370" s="56" t="str">
        <f t="shared" si="110"/>
        <v/>
      </c>
      <c r="AP370" s="56">
        <f t="shared" si="110"/>
        <v>-1</v>
      </c>
      <c r="AQ370" s="56">
        <f t="shared" si="108"/>
        <v>-1</v>
      </c>
      <c r="AR370" s="57" t="str">
        <f t="shared" si="108"/>
        <v/>
      </c>
      <c r="AS370" s="58">
        <f t="shared" si="108"/>
        <v>-1</v>
      </c>
      <c r="AT370" s="58">
        <f t="shared" si="108"/>
        <v>-1</v>
      </c>
      <c r="AU370" s="122">
        <f t="shared" si="98"/>
        <v>0</v>
      </c>
      <c r="AV370" s="123">
        <f t="shared" si="99"/>
        <v>75.126174033149169</v>
      </c>
      <c r="AW370" s="124">
        <f t="shared" si="96"/>
        <v>-75.126174033149169</v>
      </c>
      <c r="AX370" s="122">
        <f t="shared" si="97"/>
        <v>0</v>
      </c>
      <c r="AY370" s="123">
        <f t="shared" si="94"/>
        <v>262.11500000000001</v>
      </c>
      <c r="AZ370" s="124">
        <f t="shared" si="104"/>
        <v>-262.11500000000001</v>
      </c>
    </row>
    <row r="371" spans="1:52" hidden="1" outlineLevel="5" x14ac:dyDescent="0.2">
      <c r="A371" t="s">
        <v>46</v>
      </c>
      <c r="B371" t="s">
        <v>46</v>
      </c>
      <c r="C371" t="s">
        <v>129</v>
      </c>
      <c r="D371" t="s">
        <v>129</v>
      </c>
      <c r="E371" t="s">
        <v>128</v>
      </c>
      <c r="F371" s="4">
        <f t="shared" si="105"/>
        <v>46376</v>
      </c>
      <c r="G371" t="s">
        <v>35</v>
      </c>
      <c r="H371" s="28">
        <v>0</v>
      </c>
      <c r="I371" s="2">
        <v>0</v>
      </c>
      <c r="J371" s="2">
        <v>0</v>
      </c>
      <c r="K371" s="2">
        <v>0</v>
      </c>
      <c r="L371" s="2">
        <v>0</v>
      </c>
      <c r="M371" s="29">
        <v>0</v>
      </c>
      <c r="N371" s="31">
        <f t="shared" si="100"/>
        <v>0</v>
      </c>
      <c r="O371" s="30">
        <f t="shared" si="101"/>
        <v>0</v>
      </c>
      <c r="P371" t="s">
        <v>49</v>
      </c>
      <c r="Q371" t="s">
        <v>49</v>
      </c>
      <c r="R371" t="s">
        <v>129</v>
      </c>
      <c r="S371" t="s">
        <v>129</v>
      </c>
      <c r="T371" t="s">
        <v>128</v>
      </c>
      <c r="U371" s="4">
        <f t="shared" si="106"/>
        <v>46012</v>
      </c>
      <c r="V371" t="s">
        <v>35</v>
      </c>
      <c r="W371" s="28">
        <v>446</v>
      </c>
      <c r="X371" s="2">
        <v>4</v>
      </c>
      <c r="Y371" s="2">
        <v>0</v>
      </c>
      <c r="Z371" s="2">
        <v>35216.689999999995</v>
      </c>
      <c r="AA371" s="2">
        <v>677.69</v>
      </c>
      <c r="AB371" s="29">
        <v>0</v>
      </c>
      <c r="AC371" s="31">
        <f t="shared" si="102"/>
        <v>450</v>
      </c>
      <c r="AD371" s="30">
        <f t="shared" si="103"/>
        <v>35894.379999999997</v>
      </c>
      <c r="AE371" s="2">
        <f t="shared" si="109"/>
        <v>-446</v>
      </c>
      <c r="AF371" s="2">
        <f t="shared" si="109"/>
        <v>-4</v>
      </c>
      <c r="AG371" s="2">
        <f t="shared" si="109"/>
        <v>0</v>
      </c>
      <c r="AH371" s="2">
        <f t="shared" si="109"/>
        <v>-35216.689999999995</v>
      </c>
      <c r="AI371" s="2">
        <f t="shared" si="107"/>
        <v>-677.69</v>
      </c>
      <c r="AJ371" s="29">
        <f t="shared" si="107"/>
        <v>0</v>
      </c>
      <c r="AK371" s="31">
        <f t="shared" si="107"/>
        <v>-450</v>
      </c>
      <c r="AL371" s="31">
        <f t="shared" si="107"/>
        <v>-35894.379999999997</v>
      </c>
      <c r="AM371" s="38">
        <f t="shared" si="110"/>
        <v>-1</v>
      </c>
      <c r="AN371" s="38">
        <f t="shared" si="110"/>
        <v>-1</v>
      </c>
      <c r="AO371" s="38" t="str">
        <f t="shared" si="110"/>
        <v/>
      </c>
      <c r="AP371" s="38">
        <f t="shared" si="110"/>
        <v>-1</v>
      </c>
      <c r="AQ371" s="38">
        <f t="shared" si="108"/>
        <v>-1</v>
      </c>
      <c r="AR371" s="39" t="str">
        <f t="shared" si="108"/>
        <v/>
      </c>
      <c r="AS371" s="40">
        <f t="shared" si="108"/>
        <v>-1</v>
      </c>
      <c r="AT371" s="40">
        <f t="shared" si="108"/>
        <v>-1</v>
      </c>
      <c r="AU371" s="119">
        <f t="shared" si="98"/>
        <v>0</v>
      </c>
      <c r="AV371" s="120">
        <f t="shared" si="99"/>
        <v>78.961188340807169</v>
      </c>
      <c r="AW371" s="121">
        <f t="shared" si="96"/>
        <v>-78.961188340807169</v>
      </c>
      <c r="AX371" s="119">
        <f t="shared" si="97"/>
        <v>0</v>
      </c>
      <c r="AY371" s="120">
        <f t="shared" si="94"/>
        <v>169.42250000000001</v>
      </c>
      <c r="AZ371" s="121">
        <f t="shared" si="104"/>
        <v>-169.42250000000001</v>
      </c>
    </row>
    <row r="372" spans="1:52" hidden="1" outlineLevel="5" x14ac:dyDescent="0.2">
      <c r="A372" t="s">
        <v>46</v>
      </c>
      <c r="B372" t="s">
        <v>46</v>
      </c>
      <c r="C372" t="s">
        <v>129</v>
      </c>
      <c r="D372" t="s">
        <v>129</v>
      </c>
      <c r="E372" t="s">
        <v>128</v>
      </c>
      <c r="F372" s="4">
        <f t="shared" si="105"/>
        <v>46377</v>
      </c>
      <c r="G372" t="s">
        <v>36</v>
      </c>
      <c r="H372" s="28">
        <v>0</v>
      </c>
      <c r="I372" s="2">
        <v>0</v>
      </c>
      <c r="J372" s="2">
        <v>0</v>
      </c>
      <c r="K372" s="2">
        <v>0</v>
      </c>
      <c r="L372" s="2">
        <v>0</v>
      </c>
      <c r="M372" s="29">
        <v>0</v>
      </c>
      <c r="N372" s="31">
        <f t="shared" si="100"/>
        <v>0</v>
      </c>
      <c r="O372" s="30">
        <f t="shared" si="101"/>
        <v>0</v>
      </c>
      <c r="P372" t="s">
        <v>49</v>
      </c>
      <c r="Q372" t="s">
        <v>49</v>
      </c>
      <c r="R372" t="s">
        <v>129</v>
      </c>
      <c r="S372" t="s">
        <v>129</v>
      </c>
      <c r="T372" t="s">
        <v>128</v>
      </c>
      <c r="U372" s="4">
        <f t="shared" si="106"/>
        <v>46013</v>
      </c>
      <c r="V372" t="s">
        <v>36</v>
      </c>
      <c r="W372" s="28">
        <v>589</v>
      </c>
      <c r="X372" s="2">
        <v>5</v>
      </c>
      <c r="Y372" s="2">
        <v>0</v>
      </c>
      <c r="Z372" s="2">
        <v>46177.279999999999</v>
      </c>
      <c r="AA372" s="2">
        <v>1238.1100000000001</v>
      </c>
      <c r="AB372" s="29">
        <v>0</v>
      </c>
      <c r="AC372" s="31">
        <f t="shared" si="102"/>
        <v>594</v>
      </c>
      <c r="AD372" s="30">
        <f t="shared" si="103"/>
        <v>47415.39</v>
      </c>
      <c r="AE372" s="2">
        <f t="shared" si="109"/>
        <v>-589</v>
      </c>
      <c r="AF372" s="2">
        <f t="shared" si="109"/>
        <v>-5</v>
      </c>
      <c r="AG372" s="2">
        <f t="shared" si="109"/>
        <v>0</v>
      </c>
      <c r="AH372" s="2">
        <f t="shared" si="109"/>
        <v>-46177.279999999999</v>
      </c>
      <c r="AI372" s="2">
        <f t="shared" si="107"/>
        <v>-1238.1100000000001</v>
      </c>
      <c r="AJ372" s="29">
        <f t="shared" si="107"/>
        <v>0</v>
      </c>
      <c r="AK372" s="31">
        <f t="shared" si="107"/>
        <v>-594</v>
      </c>
      <c r="AL372" s="31">
        <f t="shared" si="107"/>
        <v>-47415.39</v>
      </c>
      <c r="AM372" s="38">
        <f t="shared" si="110"/>
        <v>-1</v>
      </c>
      <c r="AN372" s="38">
        <f t="shared" si="110"/>
        <v>-1</v>
      </c>
      <c r="AO372" s="38" t="str">
        <f t="shared" si="110"/>
        <v/>
      </c>
      <c r="AP372" s="38">
        <f t="shared" si="110"/>
        <v>-1</v>
      </c>
      <c r="AQ372" s="38">
        <f t="shared" si="108"/>
        <v>-1</v>
      </c>
      <c r="AR372" s="39" t="str">
        <f t="shared" si="108"/>
        <v/>
      </c>
      <c r="AS372" s="40">
        <f t="shared" si="108"/>
        <v>-1</v>
      </c>
      <c r="AT372" s="40">
        <f t="shared" si="108"/>
        <v>-1</v>
      </c>
      <c r="AU372" s="119">
        <f t="shared" si="98"/>
        <v>0</v>
      </c>
      <c r="AV372" s="120">
        <f t="shared" si="99"/>
        <v>78.399456706281825</v>
      </c>
      <c r="AW372" s="121">
        <f t="shared" si="96"/>
        <v>-78.399456706281825</v>
      </c>
      <c r="AX372" s="119">
        <f t="shared" si="97"/>
        <v>0</v>
      </c>
      <c r="AY372" s="120">
        <f t="shared" si="94"/>
        <v>247.62200000000001</v>
      </c>
      <c r="AZ372" s="121">
        <f t="shared" si="104"/>
        <v>-247.62200000000001</v>
      </c>
    </row>
    <row r="373" spans="1:52" hidden="1" outlineLevel="5" x14ac:dyDescent="0.2">
      <c r="A373" t="s">
        <v>46</v>
      </c>
      <c r="B373" t="s">
        <v>46</v>
      </c>
      <c r="C373" t="s">
        <v>129</v>
      </c>
      <c r="D373" t="s">
        <v>129</v>
      </c>
      <c r="E373" t="s">
        <v>128</v>
      </c>
      <c r="F373" s="4">
        <f t="shared" si="105"/>
        <v>46378</v>
      </c>
      <c r="G373" t="s">
        <v>37</v>
      </c>
      <c r="H373" s="28">
        <v>0</v>
      </c>
      <c r="I373" s="2">
        <v>0</v>
      </c>
      <c r="J373" s="2">
        <v>0</v>
      </c>
      <c r="K373" s="2">
        <v>0</v>
      </c>
      <c r="L373" s="2">
        <v>0</v>
      </c>
      <c r="M373" s="29">
        <v>0</v>
      </c>
      <c r="N373" s="31">
        <f t="shared" si="100"/>
        <v>0</v>
      </c>
      <c r="O373" s="30">
        <f t="shared" si="101"/>
        <v>0</v>
      </c>
      <c r="P373" t="s">
        <v>49</v>
      </c>
      <c r="Q373" t="s">
        <v>49</v>
      </c>
      <c r="R373" t="s">
        <v>129</v>
      </c>
      <c r="S373" t="s">
        <v>129</v>
      </c>
      <c r="T373" t="s">
        <v>128</v>
      </c>
      <c r="U373" s="4">
        <f t="shared" si="106"/>
        <v>46014</v>
      </c>
      <c r="V373" t="s">
        <v>37</v>
      </c>
      <c r="W373" s="28">
        <v>815</v>
      </c>
      <c r="X373" s="2">
        <v>4</v>
      </c>
      <c r="Y373" s="2">
        <v>0</v>
      </c>
      <c r="Z373" s="2">
        <v>60164.86</v>
      </c>
      <c r="AA373" s="2">
        <v>507.83</v>
      </c>
      <c r="AB373" s="29">
        <v>0</v>
      </c>
      <c r="AC373" s="31">
        <f t="shared" si="102"/>
        <v>819</v>
      </c>
      <c r="AD373" s="30">
        <f t="shared" si="103"/>
        <v>60672.69</v>
      </c>
      <c r="AE373" s="2">
        <f t="shared" si="109"/>
        <v>-815</v>
      </c>
      <c r="AF373" s="2">
        <f t="shared" si="109"/>
        <v>-4</v>
      </c>
      <c r="AG373" s="2">
        <f t="shared" si="109"/>
        <v>0</v>
      </c>
      <c r="AH373" s="2">
        <f t="shared" si="109"/>
        <v>-60164.86</v>
      </c>
      <c r="AI373" s="2">
        <f t="shared" si="107"/>
        <v>-507.83</v>
      </c>
      <c r="AJ373" s="29">
        <f t="shared" si="107"/>
        <v>0</v>
      </c>
      <c r="AK373" s="31">
        <f t="shared" si="107"/>
        <v>-819</v>
      </c>
      <c r="AL373" s="31">
        <f t="shared" si="107"/>
        <v>-60672.69</v>
      </c>
      <c r="AM373" s="38">
        <f t="shared" si="110"/>
        <v>-1</v>
      </c>
      <c r="AN373" s="38">
        <f t="shared" si="110"/>
        <v>-1</v>
      </c>
      <c r="AO373" s="38" t="str">
        <f t="shared" si="110"/>
        <v/>
      </c>
      <c r="AP373" s="38">
        <f t="shared" si="110"/>
        <v>-1</v>
      </c>
      <c r="AQ373" s="38">
        <f t="shared" si="108"/>
        <v>-1</v>
      </c>
      <c r="AR373" s="39" t="str">
        <f t="shared" si="108"/>
        <v/>
      </c>
      <c r="AS373" s="40">
        <f t="shared" si="108"/>
        <v>-1</v>
      </c>
      <c r="AT373" s="40">
        <f t="shared" si="108"/>
        <v>-1</v>
      </c>
      <c r="AU373" s="119">
        <f t="shared" si="98"/>
        <v>0</v>
      </c>
      <c r="AV373" s="120">
        <f t="shared" si="99"/>
        <v>73.821914110429447</v>
      </c>
      <c r="AW373" s="121">
        <f t="shared" si="96"/>
        <v>-73.821914110429447</v>
      </c>
      <c r="AX373" s="119">
        <f t="shared" si="97"/>
        <v>0</v>
      </c>
      <c r="AY373" s="120">
        <f t="shared" si="94"/>
        <v>126.9575</v>
      </c>
      <c r="AZ373" s="121">
        <f t="shared" si="104"/>
        <v>-126.9575</v>
      </c>
    </row>
    <row r="374" spans="1:52" hidden="1" outlineLevel="5" x14ac:dyDescent="0.2">
      <c r="A374" t="s">
        <v>46</v>
      </c>
      <c r="B374" t="s">
        <v>46</v>
      </c>
      <c r="C374" t="s">
        <v>129</v>
      </c>
      <c r="D374" t="s">
        <v>129</v>
      </c>
      <c r="E374" t="s">
        <v>128</v>
      </c>
      <c r="F374" s="4">
        <f t="shared" si="105"/>
        <v>46379</v>
      </c>
      <c r="G374" t="s">
        <v>38</v>
      </c>
      <c r="H374" s="28">
        <v>0</v>
      </c>
      <c r="I374" s="2">
        <v>0</v>
      </c>
      <c r="J374" s="2">
        <v>0</v>
      </c>
      <c r="K374" s="2">
        <v>0</v>
      </c>
      <c r="L374" s="2">
        <v>0</v>
      </c>
      <c r="M374" s="29">
        <v>0</v>
      </c>
      <c r="N374" s="31">
        <f t="shared" si="100"/>
        <v>0</v>
      </c>
      <c r="O374" s="30">
        <f t="shared" si="101"/>
        <v>0</v>
      </c>
      <c r="P374" t="s">
        <v>49</v>
      </c>
      <c r="Q374" t="s">
        <v>49</v>
      </c>
      <c r="R374" t="s">
        <v>129</v>
      </c>
      <c r="S374" t="s">
        <v>129</v>
      </c>
      <c r="T374" t="s">
        <v>128</v>
      </c>
      <c r="U374" s="4">
        <f t="shared" si="106"/>
        <v>46015</v>
      </c>
      <c r="V374" t="s">
        <v>38</v>
      </c>
      <c r="W374" s="28">
        <v>892</v>
      </c>
      <c r="X374" s="2">
        <v>4</v>
      </c>
      <c r="Y374" s="2">
        <v>0</v>
      </c>
      <c r="Z374" s="2">
        <v>58876.749999999993</v>
      </c>
      <c r="AA374" s="2">
        <v>301.70999999999998</v>
      </c>
      <c r="AB374" s="29">
        <v>0</v>
      </c>
      <c r="AC374" s="31">
        <f t="shared" si="102"/>
        <v>896</v>
      </c>
      <c r="AD374" s="30">
        <f t="shared" si="103"/>
        <v>59178.459999999992</v>
      </c>
      <c r="AE374" s="2">
        <f t="shared" si="109"/>
        <v>-892</v>
      </c>
      <c r="AF374" s="2">
        <f t="shared" si="109"/>
        <v>-4</v>
      </c>
      <c r="AG374" s="2">
        <f t="shared" si="109"/>
        <v>0</v>
      </c>
      <c r="AH374" s="2">
        <f t="shared" si="109"/>
        <v>-58876.749999999993</v>
      </c>
      <c r="AI374" s="2">
        <f t="shared" si="107"/>
        <v>-301.70999999999998</v>
      </c>
      <c r="AJ374" s="29">
        <f t="shared" si="107"/>
        <v>0</v>
      </c>
      <c r="AK374" s="31">
        <f t="shared" si="107"/>
        <v>-896</v>
      </c>
      <c r="AL374" s="31">
        <f t="shared" si="107"/>
        <v>-59178.459999999992</v>
      </c>
      <c r="AM374" s="38">
        <f t="shared" si="110"/>
        <v>-1</v>
      </c>
      <c r="AN374" s="38">
        <f t="shared" si="110"/>
        <v>-1</v>
      </c>
      <c r="AO374" s="38" t="str">
        <f t="shared" si="110"/>
        <v/>
      </c>
      <c r="AP374" s="38">
        <f t="shared" si="110"/>
        <v>-1</v>
      </c>
      <c r="AQ374" s="38">
        <f t="shared" si="108"/>
        <v>-1</v>
      </c>
      <c r="AR374" s="39" t="str">
        <f t="shared" si="108"/>
        <v/>
      </c>
      <c r="AS374" s="40">
        <f t="shared" si="108"/>
        <v>-1</v>
      </c>
      <c r="AT374" s="40">
        <f t="shared" si="108"/>
        <v>-1</v>
      </c>
      <c r="AU374" s="119">
        <f t="shared" si="98"/>
        <v>0</v>
      </c>
      <c r="AV374" s="120">
        <f t="shared" si="99"/>
        <v>66.005325112107613</v>
      </c>
      <c r="AW374" s="121">
        <f t="shared" si="96"/>
        <v>-66.005325112107613</v>
      </c>
      <c r="AX374" s="119">
        <f t="shared" si="97"/>
        <v>0</v>
      </c>
      <c r="AY374" s="120">
        <f t="shared" si="94"/>
        <v>75.427499999999995</v>
      </c>
      <c r="AZ374" s="121">
        <f t="shared" si="104"/>
        <v>-75.427499999999995</v>
      </c>
    </row>
    <row r="375" spans="1:52" hidden="1" outlineLevel="5" x14ac:dyDescent="0.2">
      <c r="A375" t="s">
        <v>46</v>
      </c>
      <c r="B375" t="s">
        <v>46</v>
      </c>
      <c r="C375" t="s">
        <v>129</v>
      </c>
      <c r="D375" t="s">
        <v>129</v>
      </c>
      <c r="E375" t="s">
        <v>128</v>
      </c>
      <c r="F375" s="4">
        <f t="shared" si="105"/>
        <v>46380</v>
      </c>
      <c r="G375" t="s">
        <v>39</v>
      </c>
      <c r="H375" s="28">
        <v>0</v>
      </c>
      <c r="I375" s="2">
        <v>0</v>
      </c>
      <c r="J375" s="2">
        <v>0</v>
      </c>
      <c r="K375" s="2">
        <v>0</v>
      </c>
      <c r="L375" s="2">
        <v>0</v>
      </c>
      <c r="M375" s="29">
        <v>0</v>
      </c>
      <c r="N375" s="31">
        <f t="shared" si="100"/>
        <v>0</v>
      </c>
      <c r="O375" s="30">
        <f t="shared" si="101"/>
        <v>0</v>
      </c>
      <c r="P375" t="s">
        <v>49</v>
      </c>
      <c r="Q375" t="s">
        <v>49</v>
      </c>
      <c r="R375" t="s">
        <v>129</v>
      </c>
      <c r="S375" t="s">
        <v>129</v>
      </c>
      <c r="T375" t="s">
        <v>128</v>
      </c>
      <c r="U375" s="4">
        <f t="shared" si="106"/>
        <v>46016</v>
      </c>
      <c r="V375" t="s">
        <v>39</v>
      </c>
      <c r="W375" s="28">
        <v>0</v>
      </c>
      <c r="X375" s="2">
        <v>0</v>
      </c>
      <c r="Y375" s="2">
        <v>0</v>
      </c>
      <c r="Z375" s="2">
        <v>0</v>
      </c>
      <c r="AA375" s="2">
        <v>0</v>
      </c>
      <c r="AB375" s="29">
        <v>0</v>
      </c>
      <c r="AC375" s="31">
        <f t="shared" si="102"/>
        <v>0</v>
      </c>
      <c r="AD375" s="30">
        <f t="shared" si="103"/>
        <v>0</v>
      </c>
      <c r="AE375" s="2">
        <f t="shared" si="109"/>
        <v>0</v>
      </c>
      <c r="AF375" s="2">
        <f t="shared" si="109"/>
        <v>0</v>
      </c>
      <c r="AG375" s="2">
        <f t="shared" si="109"/>
        <v>0</v>
      </c>
      <c r="AH375" s="2">
        <f t="shared" si="109"/>
        <v>0</v>
      </c>
      <c r="AI375" s="2">
        <f t="shared" si="107"/>
        <v>0</v>
      </c>
      <c r="AJ375" s="29">
        <f t="shared" si="107"/>
        <v>0</v>
      </c>
      <c r="AK375" s="31">
        <f t="shared" si="107"/>
        <v>0</v>
      </c>
      <c r="AL375" s="31">
        <f t="shared" si="107"/>
        <v>0</v>
      </c>
      <c r="AM375" s="38" t="str">
        <f t="shared" si="110"/>
        <v/>
      </c>
      <c r="AN375" s="38" t="str">
        <f t="shared" si="110"/>
        <v/>
      </c>
      <c r="AO375" s="38" t="str">
        <f t="shared" si="110"/>
        <v/>
      </c>
      <c r="AP375" s="38" t="str">
        <f t="shared" si="110"/>
        <v/>
      </c>
      <c r="AQ375" s="38" t="str">
        <f t="shared" si="108"/>
        <v/>
      </c>
      <c r="AR375" s="39" t="str">
        <f t="shared" si="108"/>
        <v/>
      </c>
      <c r="AS375" s="40" t="str">
        <f t="shared" si="108"/>
        <v/>
      </c>
      <c r="AT375" s="40" t="str">
        <f t="shared" si="108"/>
        <v/>
      </c>
      <c r="AU375" s="119">
        <f t="shared" si="98"/>
        <v>0</v>
      </c>
      <c r="AV375" s="120">
        <f t="shared" si="99"/>
        <v>0</v>
      </c>
      <c r="AW375" s="121">
        <f t="shared" si="96"/>
        <v>0</v>
      </c>
      <c r="AX375" s="119">
        <f t="shared" si="97"/>
        <v>0</v>
      </c>
      <c r="AY375" s="120">
        <f t="shared" si="94"/>
        <v>0</v>
      </c>
      <c r="AZ375" s="121">
        <f t="shared" si="104"/>
        <v>0</v>
      </c>
    </row>
    <row r="376" spans="1:52" hidden="1" outlineLevel="5" x14ac:dyDescent="0.2">
      <c r="A376" t="s">
        <v>46</v>
      </c>
      <c r="B376" t="s">
        <v>46</v>
      </c>
      <c r="C376" t="s">
        <v>129</v>
      </c>
      <c r="D376" t="s">
        <v>129</v>
      </c>
      <c r="E376" t="s">
        <v>128</v>
      </c>
      <c r="F376" s="4">
        <f t="shared" si="105"/>
        <v>46381</v>
      </c>
      <c r="G376" t="s">
        <v>40</v>
      </c>
      <c r="H376" s="28">
        <v>0</v>
      </c>
      <c r="I376" s="2">
        <v>0</v>
      </c>
      <c r="J376" s="2">
        <v>0</v>
      </c>
      <c r="K376" s="2">
        <v>0</v>
      </c>
      <c r="L376" s="2">
        <v>0</v>
      </c>
      <c r="M376" s="29">
        <v>0</v>
      </c>
      <c r="N376" s="31">
        <f t="shared" si="100"/>
        <v>0</v>
      </c>
      <c r="O376" s="30">
        <f t="shared" si="101"/>
        <v>0</v>
      </c>
      <c r="P376" t="s">
        <v>49</v>
      </c>
      <c r="Q376" t="s">
        <v>49</v>
      </c>
      <c r="R376" t="s">
        <v>129</v>
      </c>
      <c r="S376" t="s">
        <v>129</v>
      </c>
      <c r="T376" t="s">
        <v>128</v>
      </c>
      <c r="U376" s="4">
        <f t="shared" si="106"/>
        <v>46017</v>
      </c>
      <c r="V376" t="s">
        <v>40</v>
      </c>
      <c r="W376" s="28">
        <v>352</v>
      </c>
      <c r="X376" s="2">
        <v>4</v>
      </c>
      <c r="Y376" s="2">
        <v>0</v>
      </c>
      <c r="Z376" s="2">
        <v>20037</v>
      </c>
      <c r="AA376" s="2">
        <v>196.58999999999997</v>
      </c>
      <c r="AB376" s="29">
        <v>0</v>
      </c>
      <c r="AC376" s="31">
        <f t="shared" si="102"/>
        <v>356</v>
      </c>
      <c r="AD376" s="30">
        <f t="shared" si="103"/>
        <v>20233.59</v>
      </c>
      <c r="AE376" s="2">
        <f t="shared" si="109"/>
        <v>-352</v>
      </c>
      <c r="AF376" s="2">
        <f t="shared" si="109"/>
        <v>-4</v>
      </c>
      <c r="AG376" s="2">
        <f t="shared" si="109"/>
        <v>0</v>
      </c>
      <c r="AH376" s="2">
        <f t="shared" si="109"/>
        <v>-20037</v>
      </c>
      <c r="AI376" s="2">
        <f t="shared" si="107"/>
        <v>-196.58999999999997</v>
      </c>
      <c r="AJ376" s="29">
        <f t="shared" si="107"/>
        <v>0</v>
      </c>
      <c r="AK376" s="31">
        <f t="shared" si="107"/>
        <v>-356</v>
      </c>
      <c r="AL376" s="31">
        <f t="shared" si="107"/>
        <v>-20233.59</v>
      </c>
      <c r="AM376" s="38">
        <f t="shared" si="110"/>
        <v>-1</v>
      </c>
      <c r="AN376" s="38">
        <f t="shared" si="110"/>
        <v>-1</v>
      </c>
      <c r="AO376" s="38" t="str">
        <f t="shared" si="110"/>
        <v/>
      </c>
      <c r="AP376" s="38">
        <f t="shared" si="110"/>
        <v>-1</v>
      </c>
      <c r="AQ376" s="38">
        <f t="shared" si="108"/>
        <v>-1</v>
      </c>
      <c r="AR376" s="39" t="str">
        <f t="shared" si="108"/>
        <v/>
      </c>
      <c r="AS376" s="40">
        <f t="shared" si="108"/>
        <v>-1</v>
      </c>
      <c r="AT376" s="40">
        <f t="shared" si="108"/>
        <v>-1</v>
      </c>
      <c r="AU376" s="119">
        <f t="shared" si="98"/>
        <v>0</v>
      </c>
      <c r="AV376" s="120">
        <f t="shared" si="99"/>
        <v>56.923295454545453</v>
      </c>
      <c r="AW376" s="121">
        <f t="shared" si="96"/>
        <v>-56.923295454545453</v>
      </c>
      <c r="AX376" s="119">
        <f t="shared" si="97"/>
        <v>0</v>
      </c>
      <c r="AY376" s="120">
        <f t="shared" si="94"/>
        <v>49.147499999999994</v>
      </c>
      <c r="AZ376" s="121">
        <f t="shared" si="104"/>
        <v>-49.147499999999994</v>
      </c>
    </row>
    <row r="377" spans="1:52" ht="13.5" hidden="1" outlineLevel="5" thickBot="1" x14ac:dyDescent="0.25">
      <c r="A377" t="s">
        <v>46</v>
      </c>
      <c r="B377" t="s">
        <v>46</v>
      </c>
      <c r="C377" t="s">
        <v>129</v>
      </c>
      <c r="D377" t="s">
        <v>129</v>
      </c>
      <c r="E377" t="s">
        <v>128</v>
      </c>
      <c r="F377" s="59">
        <f t="shared" si="105"/>
        <v>46382</v>
      </c>
      <c r="G377" s="42" t="s">
        <v>41</v>
      </c>
      <c r="H377" s="43">
        <v>0</v>
      </c>
      <c r="I377" s="44">
        <v>0</v>
      </c>
      <c r="J377" s="44">
        <v>0</v>
      </c>
      <c r="K377" s="44">
        <v>0</v>
      </c>
      <c r="L377" s="44">
        <v>0</v>
      </c>
      <c r="M377" s="45">
        <v>0</v>
      </c>
      <c r="N377" s="47">
        <f t="shared" si="100"/>
        <v>0</v>
      </c>
      <c r="O377" s="46">
        <f t="shared" si="101"/>
        <v>0</v>
      </c>
      <c r="P377" t="s">
        <v>49</v>
      </c>
      <c r="Q377" t="s">
        <v>49</v>
      </c>
      <c r="R377" t="s">
        <v>129</v>
      </c>
      <c r="S377" t="s">
        <v>129</v>
      </c>
      <c r="T377" t="s">
        <v>128</v>
      </c>
      <c r="U377" s="59">
        <f t="shared" si="106"/>
        <v>46018</v>
      </c>
      <c r="V377" s="42" t="s">
        <v>41</v>
      </c>
      <c r="W377" s="43">
        <v>349</v>
      </c>
      <c r="X377" s="44">
        <v>1</v>
      </c>
      <c r="Y377" s="44">
        <v>0</v>
      </c>
      <c r="Z377" s="44">
        <v>18775.43</v>
      </c>
      <c r="AA377" s="44">
        <v>56.98</v>
      </c>
      <c r="AB377" s="45">
        <v>0</v>
      </c>
      <c r="AC377" s="47">
        <f t="shared" si="102"/>
        <v>350</v>
      </c>
      <c r="AD377" s="46">
        <f t="shared" si="103"/>
        <v>18832.41</v>
      </c>
      <c r="AE377" s="44">
        <f t="shared" si="109"/>
        <v>-349</v>
      </c>
      <c r="AF377" s="44">
        <f t="shared" si="109"/>
        <v>-1</v>
      </c>
      <c r="AG377" s="44">
        <f t="shared" si="109"/>
        <v>0</v>
      </c>
      <c r="AH377" s="44">
        <f t="shared" si="109"/>
        <v>-18775.43</v>
      </c>
      <c r="AI377" s="44">
        <f t="shared" si="107"/>
        <v>-56.98</v>
      </c>
      <c r="AJ377" s="45">
        <f t="shared" si="107"/>
        <v>0</v>
      </c>
      <c r="AK377" s="47">
        <f t="shared" si="107"/>
        <v>-350</v>
      </c>
      <c r="AL377" s="47">
        <f t="shared" si="107"/>
        <v>-18832.41</v>
      </c>
      <c r="AM377" s="56">
        <f t="shared" si="110"/>
        <v>-1</v>
      </c>
      <c r="AN377" s="56">
        <f t="shared" si="110"/>
        <v>-1</v>
      </c>
      <c r="AO377" s="56" t="str">
        <f t="shared" si="110"/>
        <v/>
      </c>
      <c r="AP377" s="56">
        <f t="shared" si="110"/>
        <v>-1</v>
      </c>
      <c r="AQ377" s="56">
        <f t="shared" si="108"/>
        <v>-1</v>
      </c>
      <c r="AR377" s="57" t="str">
        <f t="shared" si="108"/>
        <v/>
      </c>
      <c r="AS377" s="58">
        <f t="shared" si="108"/>
        <v>-1</v>
      </c>
      <c r="AT377" s="58">
        <f t="shared" si="108"/>
        <v>-1</v>
      </c>
      <c r="AU377" s="122">
        <f t="shared" si="98"/>
        <v>0</v>
      </c>
      <c r="AV377" s="123">
        <f t="shared" si="99"/>
        <v>53.797793696275072</v>
      </c>
      <c r="AW377" s="124">
        <f t="shared" si="96"/>
        <v>-53.797793696275072</v>
      </c>
      <c r="AX377" s="122">
        <f t="shared" si="97"/>
        <v>0</v>
      </c>
      <c r="AY377" s="123">
        <f t="shared" si="94"/>
        <v>56.98</v>
      </c>
      <c r="AZ377" s="124">
        <f t="shared" si="104"/>
        <v>-56.98</v>
      </c>
    </row>
    <row r="378" spans="1:52" ht="13.5" collapsed="1" thickBot="1" x14ac:dyDescent="0.25">
      <c r="P378" s="3"/>
      <c r="Q378" s="3"/>
      <c r="R378" s="3"/>
      <c r="S378" s="3"/>
      <c r="T378" s="3"/>
      <c r="AX378" s="98"/>
      <c r="AY378" s="98"/>
      <c r="AZ378" s="98"/>
    </row>
    <row r="379" spans="1:52" x14ac:dyDescent="0.2">
      <c r="F379" s="62" t="s">
        <v>42</v>
      </c>
      <c r="G379" s="63"/>
      <c r="H379" s="64">
        <f>SUMIF($E$14:$E$377,$F379,$H$14:$H$377)</f>
        <v>2419</v>
      </c>
      <c r="I379" s="65">
        <f t="shared" ref="I379:M382" si="111">SUMIF($E$14:$E$377,$F379,I$14:I$377)</f>
        <v>19</v>
      </c>
      <c r="J379" s="65">
        <f t="shared" si="111"/>
        <v>0</v>
      </c>
      <c r="K379" s="65">
        <f t="shared" si="111"/>
        <v>150844.97999999998</v>
      </c>
      <c r="L379" s="65">
        <f t="shared" si="111"/>
        <v>2352.9700000000003</v>
      </c>
      <c r="M379" s="86">
        <f t="shared" si="111"/>
        <v>0</v>
      </c>
      <c r="N379" s="87">
        <f t="shared" ref="N379:N384" si="112">SUM(H379:J379)</f>
        <v>2438</v>
      </c>
      <c r="O379" s="66">
        <f t="shared" ref="O379:O384" si="113">SUM(K379:M379)</f>
        <v>153197.94999999998</v>
      </c>
      <c r="P379" s="3"/>
      <c r="Q379" s="67"/>
      <c r="R379" s="67"/>
      <c r="S379" s="67"/>
      <c r="T379" s="67"/>
      <c r="U379" s="62" t="s">
        <v>42</v>
      </c>
      <c r="V379" s="63"/>
      <c r="W379" s="64">
        <f t="shared" ref="W379:AB379" si="114">SUMIF($N$14:$N$20,"&lt;&gt;0",W$14:W$20)</f>
        <v>2536</v>
      </c>
      <c r="X379" s="65">
        <f t="shared" si="114"/>
        <v>16</v>
      </c>
      <c r="Y379" s="65">
        <f t="shared" si="114"/>
        <v>1</v>
      </c>
      <c r="Z379" s="65">
        <f t="shared" si="114"/>
        <v>144861.87</v>
      </c>
      <c r="AA379" s="65">
        <f t="shared" si="114"/>
        <v>2377.63</v>
      </c>
      <c r="AB379" s="86">
        <f t="shared" si="114"/>
        <v>45</v>
      </c>
      <c r="AC379" s="87">
        <f t="shared" ref="AC379:AC384" si="115">SUM(W379:Y379)</f>
        <v>2553</v>
      </c>
      <c r="AD379" s="66">
        <f t="shared" ref="AD379:AD384" si="116">SUM(Z379:AB379)</f>
        <v>147284.5</v>
      </c>
      <c r="AE379" s="64">
        <f t="shared" ref="AE379:AL384" si="117">+H379-W379</f>
        <v>-117</v>
      </c>
      <c r="AF379" s="65">
        <f t="shared" si="117"/>
        <v>3</v>
      </c>
      <c r="AG379" s="65">
        <f t="shared" si="117"/>
        <v>-1</v>
      </c>
      <c r="AH379" s="65">
        <f t="shared" si="117"/>
        <v>5983.109999999986</v>
      </c>
      <c r="AI379" s="65">
        <f t="shared" si="117"/>
        <v>-24.659999999999854</v>
      </c>
      <c r="AJ379" s="86">
        <f t="shared" si="117"/>
        <v>-45</v>
      </c>
      <c r="AK379" s="125">
        <f t="shared" si="117"/>
        <v>-115</v>
      </c>
      <c r="AL379" s="69">
        <f t="shared" si="117"/>
        <v>5913.4499999999825</v>
      </c>
      <c r="AM379" s="72">
        <f t="shared" ref="AM379:AT394" si="118">IFERROR(AE379/W379,"")</f>
        <v>-4.6135646687697159E-2</v>
      </c>
      <c r="AN379" s="70">
        <f t="shared" si="118"/>
        <v>0.1875</v>
      </c>
      <c r="AO379" s="70">
        <f t="shared" si="118"/>
        <v>-1</v>
      </c>
      <c r="AP379" s="70">
        <f t="shared" si="118"/>
        <v>4.130217289063013E-2</v>
      </c>
      <c r="AQ379" s="70">
        <f t="shared" si="118"/>
        <v>-1.0371672631990618E-2</v>
      </c>
      <c r="AR379" s="89">
        <f t="shared" si="118"/>
        <v>-1</v>
      </c>
      <c r="AS379" s="126">
        <f t="shared" si="118"/>
        <v>-4.5045045045045043E-2</v>
      </c>
      <c r="AT379" s="71">
        <f t="shared" si="118"/>
        <v>4.0149846046257293E-2</v>
      </c>
      <c r="AU379" s="116">
        <f t="shared" ref="AU379:AU384" si="119">IFERROR(K379/H379,0)</f>
        <v>62.35840429929722</v>
      </c>
      <c r="AV379" s="117">
        <f t="shared" ref="AV379:AV384" si="120">+Z379/W379</f>
        <v>57.122188485804415</v>
      </c>
      <c r="AW379" s="118">
        <f t="shared" ref="AW379:AW384" si="121">+AU379-AV379</f>
        <v>5.2362158134928052</v>
      </c>
      <c r="AX379" s="117">
        <f t="shared" ref="AX379:AX384" si="122">IFERROR((L379+M379)/(I379+J379),0)</f>
        <v>123.84052631578949</v>
      </c>
      <c r="AY379" s="117">
        <f t="shared" ref="AY379:AY384" si="123">(AA379+AB379)/(X379+Y379)</f>
        <v>142.50764705882352</v>
      </c>
      <c r="AZ379" s="118">
        <f t="shared" ref="AZ379:AZ384" si="124">+AX379-AY379</f>
        <v>-18.667120743034033</v>
      </c>
    </row>
    <row r="380" spans="1:52" x14ac:dyDescent="0.2">
      <c r="F380" s="73" t="s">
        <v>43</v>
      </c>
      <c r="G380" s="60"/>
      <c r="H380" s="28">
        <f>SUMIF($E$14:$E$377,$F380,H$14:H$377)</f>
        <v>1301</v>
      </c>
      <c r="I380" s="2">
        <f t="shared" si="111"/>
        <v>14</v>
      </c>
      <c r="J380" s="2">
        <f t="shared" si="111"/>
        <v>1</v>
      </c>
      <c r="K380" s="2">
        <f t="shared" si="111"/>
        <v>69359.139999999985</v>
      </c>
      <c r="L380" s="2">
        <f t="shared" si="111"/>
        <v>2098.11</v>
      </c>
      <c r="M380" s="29">
        <f t="shared" si="111"/>
        <v>164.94</v>
      </c>
      <c r="N380" s="31">
        <f t="shared" si="112"/>
        <v>1316</v>
      </c>
      <c r="O380" s="74">
        <f t="shared" si="113"/>
        <v>71622.189999999988</v>
      </c>
      <c r="P380" s="3"/>
      <c r="U380" s="73" t="s">
        <v>43</v>
      </c>
      <c r="V380" s="60"/>
      <c r="W380" s="28">
        <f t="shared" ref="W380:AB380" si="125">SUMIF($N$21:$N$27,"&lt;&gt;0",W$21:W$27)</f>
        <v>1623</v>
      </c>
      <c r="X380" s="2">
        <f t="shared" si="125"/>
        <v>9</v>
      </c>
      <c r="Y380" s="2">
        <f t="shared" si="125"/>
        <v>4</v>
      </c>
      <c r="Z380" s="2">
        <f t="shared" si="125"/>
        <v>84357.6</v>
      </c>
      <c r="AA380" s="2">
        <f t="shared" si="125"/>
        <v>760.53</v>
      </c>
      <c r="AB380" s="29">
        <f t="shared" si="125"/>
        <v>357.96000000000004</v>
      </c>
      <c r="AC380" s="31">
        <f t="shared" si="115"/>
        <v>1636</v>
      </c>
      <c r="AD380" s="74">
        <f t="shared" si="116"/>
        <v>85476.090000000011</v>
      </c>
      <c r="AE380" s="28">
        <f t="shared" si="117"/>
        <v>-322</v>
      </c>
      <c r="AF380" s="2">
        <f t="shared" si="117"/>
        <v>5</v>
      </c>
      <c r="AG380" s="2">
        <f t="shared" si="117"/>
        <v>-3</v>
      </c>
      <c r="AH380" s="2">
        <f t="shared" si="117"/>
        <v>-14998.460000000021</v>
      </c>
      <c r="AI380" s="2">
        <f t="shared" si="117"/>
        <v>1337.5800000000002</v>
      </c>
      <c r="AJ380" s="29">
        <f t="shared" si="117"/>
        <v>-193.02000000000004</v>
      </c>
      <c r="AK380" s="3">
        <f t="shared" si="117"/>
        <v>-320</v>
      </c>
      <c r="AL380" s="30">
        <f t="shared" si="117"/>
        <v>-13853.900000000023</v>
      </c>
      <c r="AM380" s="77">
        <f t="shared" si="118"/>
        <v>-0.19839802834257547</v>
      </c>
      <c r="AN380" s="38">
        <f t="shared" si="118"/>
        <v>0.55555555555555558</v>
      </c>
      <c r="AO380" s="38">
        <f t="shared" si="118"/>
        <v>-0.75</v>
      </c>
      <c r="AP380" s="38">
        <f t="shared" si="118"/>
        <v>-0.17779619145162998</v>
      </c>
      <c r="AQ380" s="38">
        <f t="shared" si="118"/>
        <v>1.7587471894599822</v>
      </c>
      <c r="AR380" s="39">
        <f t="shared" si="118"/>
        <v>-0.53922225947033198</v>
      </c>
      <c r="AS380" s="85">
        <f t="shared" si="118"/>
        <v>-0.19559902200488999</v>
      </c>
      <c r="AT380" s="76">
        <f t="shared" si="118"/>
        <v>-0.16207924344691038</v>
      </c>
      <c r="AU380" s="119">
        <f t="shared" si="119"/>
        <v>53.312175249807829</v>
      </c>
      <c r="AV380" s="120">
        <f t="shared" si="120"/>
        <v>51.976340110905731</v>
      </c>
      <c r="AW380" s="121">
        <f t="shared" si="121"/>
        <v>1.3358351389020982</v>
      </c>
      <c r="AX380" s="120">
        <f t="shared" si="122"/>
        <v>150.87</v>
      </c>
      <c r="AY380" s="120">
        <f t="shared" si="123"/>
        <v>86.037692307692311</v>
      </c>
      <c r="AZ380" s="121">
        <f t="shared" si="124"/>
        <v>64.832307692307694</v>
      </c>
    </row>
    <row r="381" spans="1:52" x14ac:dyDescent="0.2">
      <c r="F381" s="73" t="s">
        <v>44</v>
      </c>
      <c r="G381" s="60"/>
      <c r="H381" s="28">
        <f>SUMIF($E$14:$E$377,$F381,H$14:H$377)</f>
        <v>1665</v>
      </c>
      <c r="I381" s="2">
        <f t="shared" si="111"/>
        <v>14</v>
      </c>
      <c r="J381" s="2">
        <f t="shared" si="111"/>
        <v>0</v>
      </c>
      <c r="K381" s="2">
        <f t="shared" si="111"/>
        <v>94602.02</v>
      </c>
      <c r="L381" s="2">
        <f t="shared" si="111"/>
        <v>1979.71</v>
      </c>
      <c r="M381" s="29">
        <f t="shared" si="111"/>
        <v>0</v>
      </c>
      <c r="N381" s="31">
        <f t="shared" si="112"/>
        <v>1679</v>
      </c>
      <c r="O381" s="74">
        <f t="shared" si="113"/>
        <v>96581.73000000001</v>
      </c>
      <c r="P381" s="3"/>
      <c r="U381" s="73" t="s">
        <v>44</v>
      </c>
      <c r="V381" s="60"/>
      <c r="W381" s="28">
        <f t="shared" ref="W381:AB381" si="126">SUMIF($N$28:$N$34,"&lt;&gt;0",W$28:W$34)</f>
        <v>1730</v>
      </c>
      <c r="X381" s="2">
        <f t="shared" si="126"/>
        <v>15</v>
      </c>
      <c r="Y381" s="2">
        <f t="shared" si="126"/>
        <v>1</v>
      </c>
      <c r="Z381" s="2">
        <f t="shared" si="126"/>
        <v>96724.33</v>
      </c>
      <c r="AA381" s="2">
        <f t="shared" si="126"/>
        <v>3179.19</v>
      </c>
      <c r="AB381" s="29">
        <f t="shared" si="126"/>
        <v>107.98</v>
      </c>
      <c r="AC381" s="31">
        <f t="shared" si="115"/>
        <v>1746</v>
      </c>
      <c r="AD381" s="74">
        <f t="shared" si="116"/>
        <v>100011.5</v>
      </c>
      <c r="AE381" s="28">
        <f t="shared" si="117"/>
        <v>-65</v>
      </c>
      <c r="AF381" s="2">
        <f t="shared" si="117"/>
        <v>-1</v>
      </c>
      <c r="AG381" s="2">
        <f t="shared" si="117"/>
        <v>-1</v>
      </c>
      <c r="AH381" s="2">
        <f t="shared" si="117"/>
        <v>-2122.3099999999977</v>
      </c>
      <c r="AI381" s="2">
        <f t="shared" si="117"/>
        <v>-1199.48</v>
      </c>
      <c r="AJ381" s="29">
        <f t="shared" si="117"/>
        <v>-107.98</v>
      </c>
      <c r="AK381" s="3">
        <f t="shared" si="117"/>
        <v>-67</v>
      </c>
      <c r="AL381" s="30">
        <f t="shared" si="117"/>
        <v>-3429.7699999999895</v>
      </c>
      <c r="AM381" s="77">
        <f t="shared" si="118"/>
        <v>-3.7572254335260118E-2</v>
      </c>
      <c r="AN381" s="38">
        <f t="shared" si="118"/>
        <v>-6.6666666666666666E-2</v>
      </c>
      <c r="AO381" s="38">
        <f t="shared" si="118"/>
        <v>-1</v>
      </c>
      <c r="AP381" s="38">
        <f t="shared" si="118"/>
        <v>-2.1941842347214992E-2</v>
      </c>
      <c r="AQ381" s="38">
        <f t="shared" si="118"/>
        <v>-0.37729107099607134</v>
      </c>
      <c r="AR381" s="39">
        <f t="shared" si="118"/>
        <v>-1</v>
      </c>
      <c r="AS381" s="85">
        <f t="shared" si="118"/>
        <v>-3.8373424971363118E-2</v>
      </c>
      <c r="AT381" s="76">
        <f t="shared" si="118"/>
        <v>-3.4293756218034821E-2</v>
      </c>
      <c r="AU381" s="119">
        <f t="shared" si="119"/>
        <v>56.81803003003003</v>
      </c>
      <c r="AV381" s="120">
        <f t="shared" si="120"/>
        <v>55.910017341040465</v>
      </c>
      <c r="AW381" s="121">
        <f t="shared" si="121"/>
        <v>0.90801268898956522</v>
      </c>
      <c r="AX381" s="120">
        <f t="shared" si="122"/>
        <v>141.40785714285715</v>
      </c>
      <c r="AY381" s="120">
        <f t="shared" si="123"/>
        <v>205.448125</v>
      </c>
      <c r="AZ381" s="121">
        <f t="shared" si="124"/>
        <v>-64.040267857142851</v>
      </c>
    </row>
    <row r="382" spans="1:52" ht="13.5" thickBot="1" x14ac:dyDescent="0.25">
      <c r="F382" s="78" t="s">
        <v>45</v>
      </c>
      <c r="G382" s="61"/>
      <c r="H382" s="43">
        <f>SUMIF($E$14:$E$377,$F382,H$14:H$377)</f>
        <v>1654</v>
      </c>
      <c r="I382" s="44">
        <f t="shared" si="111"/>
        <v>7</v>
      </c>
      <c r="J382" s="44">
        <f t="shared" si="111"/>
        <v>0</v>
      </c>
      <c r="K382" s="44">
        <f t="shared" si="111"/>
        <v>109798.83</v>
      </c>
      <c r="L382" s="44">
        <f t="shared" si="111"/>
        <v>1387.49</v>
      </c>
      <c r="M382" s="45">
        <f t="shared" si="111"/>
        <v>0</v>
      </c>
      <c r="N382" s="47">
        <f t="shared" si="112"/>
        <v>1661</v>
      </c>
      <c r="O382" s="79">
        <f t="shared" si="113"/>
        <v>111186.32</v>
      </c>
      <c r="P382" s="3"/>
      <c r="Q382" s="42"/>
      <c r="R382" s="42"/>
      <c r="S382" s="42"/>
      <c r="T382" s="42"/>
      <c r="U382" s="78" t="s">
        <v>45</v>
      </c>
      <c r="V382" s="61"/>
      <c r="W382" s="43">
        <f t="shared" ref="W382:AB382" si="127">SUMIF($N$35:$N$41,"&lt;&gt;0",W$35:W$41)</f>
        <v>1751</v>
      </c>
      <c r="X382" s="44">
        <f t="shared" si="127"/>
        <v>14</v>
      </c>
      <c r="Y382" s="44">
        <f t="shared" si="127"/>
        <v>0</v>
      </c>
      <c r="Z382" s="44">
        <f t="shared" si="127"/>
        <v>103826.53</v>
      </c>
      <c r="AA382" s="44">
        <f t="shared" si="127"/>
        <v>1295.55</v>
      </c>
      <c r="AB382" s="45">
        <f t="shared" si="127"/>
        <v>0</v>
      </c>
      <c r="AC382" s="47">
        <f t="shared" si="115"/>
        <v>1765</v>
      </c>
      <c r="AD382" s="79">
        <f t="shared" si="116"/>
        <v>105122.08</v>
      </c>
      <c r="AE382" s="43">
        <f t="shared" si="117"/>
        <v>-97</v>
      </c>
      <c r="AF382" s="44">
        <f t="shared" si="117"/>
        <v>-7</v>
      </c>
      <c r="AG382" s="44">
        <f t="shared" si="117"/>
        <v>0</v>
      </c>
      <c r="AH382" s="44">
        <f t="shared" si="117"/>
        <v>5972.3000000000029</v>
      </c>
      <c r="AI382" s="44">
        <f t="shared" si="117"/>
        <v>91.940000000000055</v>
      </c>
      <c r="AJ382" s="45">
        <f t="shared" si="117"/>
        <v>0</v>
      </c>
      <c r="AK382" s="127">
        <f t="shared" si="117"/>
        <v>-104</v>
      </c>
      <c r="AL382" s="46">
        <f t="shared" si="117"/>
        <v>6064.2400000000052</v>
      </c>
      <c r="AM382" s="82">
        <f t="shared" si="118"/>
        <v>-5.5396916047972589E-2</v>
      </c>
      <c r="AN382" s="56">
        <f t="shared" si="118"/>
        <v>-0.5</v>
      </c>
      <c r="AO382" s="56" t="str">
        <f t="shared" si="118"/>
        <v/>
      </c>
      <c r="AP382" s="56">
        <f t="shared" si="118"/>
        <v>5.752190697310218E-2</v>
      </c>
      <c r="AQ382" s="56">
        <f t="shared" si="118"/>
        <v>7.0965998996565208E-2</v>
      </c>
      <c r="AR382" s="57" t="str">
        <f t="shared" si="118"/>
        <v/>
      </c>
      <c r="AS382" s="128">
        <f t="shared" si="118"/>
        <v>-5.8923512747875356E-2</v>
      </c>
      <c r="AT382" s="81">
        <f t="shared" si="118"/>
        <v>5.7687595222621214E-2</v>
      </c>
      <c r="AU382" s="122">
        <f t="shared" si="119"/>
        <v>66.383814993954047</v>
      </c>
      <c r="AV382" s="123">
        <f t="shared" si="120"/>
        <v>59.29556253569389</v>
      </c>
      <c r="AW382" s="124">
        <f t="shared" si="121"/>
        <v>7.0882524582601576</v>
      </c>
      <c r="AX382" s="123">
        <f t="shared" si="122"/>
        <v>198.21285714285713</v>
      </c>
      <c r="AY382" s="123">
        <f t="shared" si="123"/>
        <v>92.539285714285711</v>
      </c>
      <c r="AZ382" s="124">
        <f t="shared" si="124"/>
        <v>105.67357142857142</v>
      </c>
    </row>
    <row r="383" spans="1:52" x14ac:dyDescent="0.2">
      <c r="A383" t="s">
        <v>46</v>
      </c>
      <c r="B383" t="s">
        <v>46</v>
      </c>
      <c r="C383" t="s">
        <v>47</v>
      </c>
      <c r="D383" t="s">
        <v>47</v>
      </c>
      <c r="F383" s="83" t="s">
        <v>48</v>
      </c>
      <c r="G383" s="60"/>
      <c r="H383" s="32">
        <f t="shared" ref="H383:M383" si="128">SUM(H379:H382)</f>
        <v>7039</v>
      </c>
      <c r="I383" s="5">
        <f t="shared" si="128"/>
        <v>54</v>
      </c>
      <c r="J383" s="5">
        <f t="shared" si="128"/>
        <v>1</v>
      </c>
      <c r="K383" s="5">
        <f t="shared" si="128"/>
        <v>424604.97</v>
      </c>
      <c r="L383" s="5">
        <f t="shared" si="128"/>
        <v>7818.28</v>
      </c>
      <c r="M383" s="33">
        <f t="shared" si="128"/>
        <v>164.94</v>
      </c>
      <c r="N383" s="34">
        <f t="shared" si="112"/>
        <v>7094</v>
      </c>
      <c r="O383" s="74">
        <f t="shared" si="113"/>
        <v>432588.19</v>
      </c>
      <c r="P383" s="3" t="s">
        <v>49</v>
      </c>
      <c r="Q383" t="s">
        <v>49</v>
      </c>
      <c r="R383" t="s">
        <v>47</v>
      </c>
      <c r="S383" t="s">
        <v>47</v>
      </c>
      <c r="U383" s="83" t="s">
        <v>48</v>
      </c>
      <c r="V383" s="60"/>
      <c r="W383" s="32">
        <f t="shared" ref="W383:AB383" si="129">SUM(W379:W382)</f>
        <v>7640</v>
      </c>
      <c r="X383" s="5">
        <f t="shared" si="129"/>
        <v>54</v>
      </c>
      <c r="Y383" s="5">
        <f t="shared" si="129"/>
        <v>6</v>
      </c>
      <c r="Z383" s="5">
        <f t="shared" si="129"/>
        <v>429770.32999999996</v>
      </c>
      <c r="AA383" s="5">
        <f t="shared" si="129"/>
        <v>7612.9000000000005</v>
      </c>
      <c r="AB383" s="33">
        <f t="shared" si="129"/>
        <v>510.94000000000005</v>
      </c>
      <c r="AC383" s="34">
        <f t="shared" si="115"/>
        <v>7700</v>
      </c>
      <c r="AD383" s="74">
        <f t="shared" si="116"/>
        <v>437894.17</v>
      </c>
      <c r="AE383" s="28">
        <f t="shared" si="117"/>
        <v>-601</v>
      </c>
      <c r="AF383" s="2">
        <f t="shared" si="117"/>
        <v>0</v>
      </c>
      <c r="AG383" s="2">
        <f t="shared" si="117"/>
        <v>-5</v>
      </c>
      <c r="AH383" s="2">
        <f t="shared" si="117"/>
        <v>-5165.359999999986</v>
      </c>
      <c r="AI383" s="2">
        <f t="shared" si="117"/>
        <v>205.3799999999992</v>
      </c>
      <c r="AJ383" s="29">
        <f t="shared" si="117"/>
        <v>-346.00000000000006</v>
      </c>
      <c r="AK383" s="3">
        <f t="shared" si="117"/>
        <v>-606</v>
      </c>
      <c r="AL383" s="30">
        <f t="shared" si="117"/>
        <v>-5305.9799999999814</v>
      </c>
      <c r="AM383" s="77">
        <f t="shared" si="118"/>
        <v>-7.8664921465968582E-2</v>
      </c>
      <c r="AN383" s="38">
        <f t="shared" si="118"/>
        <v>0</v>
      </c>
      <c r="AO383" s="38">
        <f t="shared" si="118"/>
        <v>-0.83333333333333337</v>
      </c>
      <c r="AP383" s="38">
        <f t="shared" si="118"/>
        <v>-1.2018884598199197E-2</v>
      </c>
      <c r="AQ383" s="38">
        <f t="shared" si="118"/>
        <v>2.6977892787242601E-2</v>
      </c>
      <c r="AR383" s="39">
        <f t="shared" si="118"/>
        <v>-0.67718323090773869</v>
      </c>
      <c r="AS383" s="85">
        <f t="shared" si="118"/>
        <v>-7.8701298701298703E-2</v>
      </c>
      <c r="AT383" s="76">
        <f t="shared" si="118"/>
        <v>-1.2117037319770624E-2</v>
      </c>
      <c r="AU383" s="119">
        <f t="shared" si="119"/>
        <v>60.321774399772693</v>
      </c>
      <c r="AV383" s="120">
        <f t="shared" si="120"/>
        <v>56.252660994764391</v>
      </c>
      <c r="AW383" s="121">
        <f t="shared" si="121"/>
        <v>4.0691134050083022</v>
      </c>
      <c r="AX383" s="120">
        <f t="shared" si="122"/>
        <v>145.14945454545455</v>
      </c>
      <c r="AY383" s="120">
        <f t="shared" si="123"/>
        <v>135.39733333333334</v>
      </c>
      <c r="AZ383" s="121">
        <f t="shared" si="124"/>
        <v>9.7521212121212102</v>
      </c>
    </row>
    <row r="384" spans="1:52" ht="13.5" thickBot="1" x14ac:dyDescent="0.25">
      <c r="A384" t="s">
        <v>46</v>
      </c>
      <c r="B384" t="s">
        <v>46</v>
      </c>
      <c r="C384" t="s">
        <v>47</v>
      </c>
      <c r="D384" t="s">
        <v>47</v>
      </c>
      <c r="F384" s="78" t="s">
        <v>50</v>
      </c>
      <c r="G384" s="61"/>
      <c r="H384" s="48">
        <f t="shared" ref="H384:M384" si="130">SUMIFS(H$7:H$377,$B$7:$B$377,$B384,$D$7:$D$377,$D384)</f>
        <v>7007</v>
      </c>
      <c r="I384" s="49">
        <f t="shared" si="130"/>
        <v>54</v>
      </c>
      <c r="J384" s="49">
        <f t="shared" si="130"/>
        <v>1</v>
      </c>
      <c r="K384" s="49">
        <f t="shared" si="130"/>
        <v>412606.67000000004</v>
      </c>
      <c r="L384" s="49">
        <f t="shared" si="130"/>
        <v>7328.8</v>
      </c>
      <c r="M384" s="50">
        <f t="shared" si="130"/>
        <v>164.94</v>
      </c>
      <c r="N384" s="51">
        <f t="shared" si="112"/>
        <v>7062</v>
      </c>
      <c r="O384" s="79">
        <f t="shared" si="113"/>
        <v>420100.41000000003</v>
      </c>
      <c r="P384" s="3" t="s">
        <v>49</v>
      </c>
      <c r="Q384" s="42" t="s">
        <v>49</v>
      </c>
      <c r="R384" s="42" t="s">
        <v>47</v>
      </c>
      <c r="S384" s="42" t="s">
        <v>47</v>
      </c>
      <c r="T384" s="42"/>
      <c r="U384" s="78" t="s">
        <v>50</v>
      </c>
      <c r="V384" s="61"/>
      <c r="W384" s="48">
        <f t="shared" ref="W384:AB384" si="131">SUMIFS(W$7:W$377,$N$7:$N$377,"&lt;&gt;0",$Q$7:$Q$377,$Q384,$S$7:$S$377,$S384)</f>
        <v>7355</v>
      </c>
      <c r="X384" s="49">
        <f t="shared" si="131"/>
        <v>61</v>
      </c>
      <c r="Y384" s="49">
        <f t="shared" si="131"/>
        <v>7</v>
      </c>
      <c r="Z384" s="49">
        <f t="shared" si="131"/>
        <v>406406.20999999996</v>
      </c>
      <c r="AA384" s="49">
        <f t="shared" si="131"/>
        <v>8646.9200000000019</v>
      </c>
      <c r="AB384" s="50">
        <f t="shared" si="131"/>
        <v>561.91000000000008</v>
      </c>
      <c r="AC384" s="51">
        <f t="shared" si="115"/>
        <v>7423</v>
      </c>
      <c r="AD384" s="79">
        <f t="shared" si="116"/>
        <v>415615.03999999992</v>
      </c>
      <c r="AE384" s="43">
        <f t="shared" si="117"/>
        <v>-348</v>
      </c>
      <c r="AF384" s="44">
        <f t="shared" si="117"/>
        <v>-7</v>
      </c>
      <c r="AG384" s="44">
        <f t="shared" si="117"/>
        <v>-6</v>
      </c>
      <c r="AH384" s="44">
        <f t="shared" si="117"/>
        <v>6200.4600000000792</v>
      </c>
      <c r="AI384" s="44">
        <f t="shared" si="117"/>
        <v>-1318.1200000000017</v>
      </c>
      <c r="AJ384" s="45">
        <f t="shared" si="117"/>
        <v>-396.97000000000008</v>
      </c>
      <c r="AK384" s="127">
        <f t="shared" si="117"/>
        <v>-361</v>
      </c>
      <c r="AL384" s="46">
        <f t="shared" si="117"/>
        <v>4485.3700000001118</v>
      </c>
      <c r="AM384" s="82">
        <f t="shared" si="118"/>
        <v>-4.7314751869476548E-2</v>
      </c>
      <c r="AN384" s="56">
        <f t="shared" si="118"/>
        <v>-0.11475409836065574</v>
      </c>
      <c r="AO384" s="56">
        <f t="shared" si="118"/>
        <v>-0.8571428571428571</v>
      </c>
      <c r="AP384" s="56">
        <f t="shared" si="118"/>
        <v>1.5256804269797156E-2</v>
      </c>
      <c r="AQ384" s="56">
        <f t="shared" si="118"/>
        <v>-0.15243809356395127</v>
      </c>
      <c r="AR384" s="57">
        <f t="shared" si="118"/>
        <v>-0.70646544820344903</v>
      </c>
      <c r="AS384" s="128">
        <f t="shared" si="118"/>
        <v>-4.8632628317391888E-2</v>
      </c>
      <c r="AT384" s="81">
        <f t="shared" si="118"/>
        <v>1.0792126290713909E-2</v>
      </c>
      <c r="AU384" s="122">
        <f t="shared" si="119"/>
        <v>58.884925074925079</v>
      </c>
      <c r="AV384" s="123">
        <f t="shared" si="120"/>
        <v>55.255772943575792</v>
      </c>
      <c r="AW384" s="124">
        <f t="shared" si="121"/>
        <v>3.6291521313492865</v>
      </c>
      <c r="AX384" s="123">
        <f t="shared" si="122"/>
        <v>136.24981818181817</v>
      </c>
      <c r="AY384" s="123">
        <f t="shared" si="123"/>
        <v>135.42397058823531</v>
      </c>
      <c r="AZ384" s="124">
        <f t="shared" si="124"/>
        <v>0.82584759358286419</v>
      </c>
    </row>
    <row r="385" spans="1:52" ht="13.5" thickBot="1" x14ac:dyDescent="0.25">
      <c r="N385" s="1"/>
      <c r="P385" s="3"/>
      <c r="AC385" s="1"/>
      <c r="AE385" s="2"/>
      <c r="AF385" s="2"/>
      <c r="AG385" s="2"/>
      <c r="AH385" s="2"/>
      <c r="AI385" s="2"/>
      <c r="AJ385" s="2"/>
      <c r="AK385" s="3"/>
      <c r="AL385" s="3"/>
      <c r="AM385" s="38"/>
      <c r="AN385" s="38"/>
      <c r="AO385" s="38"/>
      <c r="AP385" s="38"/>
      <c r="AQ385" s="38"/>
      <c r="AR385" s="38"/>
      <c r="AS385" s="85"/>
      <c r="AT385" s="85"/>
      <c r="AX385" s="98"/>
      <c r="AY385" s="98"/>
      <c r="AZ385" s="98"/>
    </row>
    <row r="386" spans="1:52" x14ac:dyDescent="0.2">
      <c r="F386" s="62" t="s">
        <v>51</v>
      </c>
      <c r="G386" s="63"/>
      <c r="H386" s="64">
        <f>SUMIF($E$14:$E$377,$F386,$H$14:$H$377)</f>
        <v>1706</v>
      </c>
      <c r="I386" s="65">
        <f t="shared" ref="I386:M390" si="132">SUMIF($E$14:$E$377,$F386,I$14:I$377)</f>
        <v>13</v>
      </c>
      <c r="J386" s="65">
        <f t="shared" si="132"/>
        <v>0</v>
      </c>
      <c r="K386" s="65">
        <f t="shared" si="132"/>
        <v>100372.23</v>
      </c>
      <c r="L386" s="65">
        <f t="shared" si="132"/>
        <v>1263.9500000000003</v>
      </c>
      <c r="M386" s="86">
        <f t="shared" si="132"/>
        <v>0</v>
      </c>
      <c r="N386" s="87">
        <f t="shared" ref="N386:N392" si="133">SUM(H386:J386)</f>
        <v>1719</v>
      </c>
      <c r="O386" s="95">
        <f t="shared" ref="O386:O392" si="134">SUM(K386:M386)</f>
        <v>101636.18</v>
      </c>
      <c r="P386" s="3"/>
      <c r="Q386" s="67"/>
      <c r="R386" s="67"/>
      <c r="S386" s="67"/>
      <c r="T386" s="67"/>
      <c r="U386" s="62" t="s">
        <v>51</v>
      </c>
      <c r="V386" s="63"/>
      <c r="W386" s="65">
        <f t="shared" ref="W386:AB386" si="135">SUMIF($N$42:$N$48,"&lt;&gt;0",W$42:W$48)</f>
        <v>1818</v>
      </c>
      <c r="X386" s="65">
        <f t="shared" si="135"/>
        <v>20</v>
      </c>
      <c r="Y386" s="65">
        <f t="shared" si="135"/>
        <v>1</v>
      </c>
      <c r="Z386" s="65">
        <f t="shared" si="135"/>
        <v>100292.19</v>
      </c>
      <c r="AA386" s="65">
        <f t="shared" si="135"/>
        <v>3006.7299999999996</v>
      </c>
      <c r="AB386" s="86">
        <f t="shared" si="135"/>
        <v>50.97</v>
      </c>
      <c r="AC386" s="87">
        <f t="shared" ref="AC386:AC392" si="136">SUM(W386:Y386)</f>
        <v>1839</v>
      </c>
      <c r="AD386" s="95">
        <f t="shared" ref="AD386:AD392" si="137">SUM(Z386:AB386)</f>
        <v>103349.89</v>
      </c>
      <c r="AE386" s="65">
        <f t="shared" ref="AE386:AL392" si="138">+H386-W386</f>
        <v>-112</v>
      </c>
      <c r="AF386" s="65">
        <f t="shared" si="138"/>
        <v>-7</v>
      </c>
      <c r="AG386" s="65">
        <f t="shared" si="138"/>
        <v>-1</v>
      </c>
      <c r="AH386" s="65">
        <f t="shared" si="138"/>
        <v>80.039999999993597</v>
      </c>
      <c r="AI386" s="65">
        <f t="shared" si="138"/>
        <v>-1742.7799999999993</v>
      </c>
      <c r="AJ386" s="86">
        <f t="shared" si="138"/>
        <v>-50.97</v>
      </c>
      <c r="AK386" s="87">
        <f t="shared" si="138"/>
        <v>-120</v>
      </c>
      <c r="AL386" s="87">
        <f t="shared" si="138"/>
        <v>-1713.7100000000064</v>
      </c>
      <c r="AM386" s="70">
        <f t="shared" ref="AM386:AS392" si="139">IFERROR(AE386/W386,"")</f>
        <v>-6.1606160616061605E-2</v>
      </c>
      <c r="AN386" s="70">
        <f t="shared" si="139"/>
        <v>-0.35</v>
      </c>
      <c r="AO386" s="70">
        <f t="shared" si="139"/>
        <v>-1</v>
      </c>
      <c r="AP386" s="70">
        <f t="shared" si="139"/>
        <v>7.980681247462399E-4</v>
      </c>
      <c r="AQ386" s="70">
        <f t="shared" si="139"/>
        <v>-0.57962637150658669</v>
      </c>
      <c r="AR386" s="89">
        <f t="shared" si="139"/>
        <v>-1</v>
      </c>
      <c r="AS386" s="90">
        <f t="shared" si="139"/>
        <v>-6.5252854812398037E-2</v>
      </c>
      <c r="AT386" s="71">
        <f t="shared" si="118"/>
        <v>-1.6581633516978164E-2</v>
      </c>
      <c r="AU386" s="116">
        <f t="shared" ref="AU386:AU391" si="140">IFERROR(K386/H386,0)</f>
        <v>58.834835873388037</v>
      </c>
      <c r="AV386" s="117">
        <f t="shared" ref="AV386:AV391" si="141">+Z386/W386</f>
        <v>55.166221122112212</v>
      </c>
      <c r="AW386" s="118">
        <f t="shared" ref="AW386:AW391" si="142">+AU386-AV386</f>
        <v>3.6686147512758254</v>
      </c>
      <c r="AX386" s="117">
        <f t="shared" ref="AX386:AX391" si="143">IFERROR((L386+M386)/(I386+J386),0)</f>
        <v>97.2269230769231</v>
      </c>
      <c r="AY386" s="117">
        <f t="shared" ref="AY386:AY391" si="144">(AA386+AB386)/(X386+Y386)</f>
        <v>145.60476190476189</v>
      </c>
      <c r="AZ386" s="118">
        <f t="shared" ref="AZ386:AZ391" si="145">+AX386-AY386</f>
        <v>-48.377838827838787</v>
      </c>
    </row>
    <row r="387" spans="1:52" x14ac:dyDescent="0.2">
      <c r="F387" s="73" t="s">
        <v>52</v>
      </c>
      <c r="G387" s="60"/>
      <c r="H387" s="28">
        <f>SUMIF($E$14:$E$377,$F387,H$14:H$377)</f>
        <v>1832</v>
      </c>
      <c r="I387" s="2">
        <f t="shared" si="132"/>
        <v>9</v>
      </c>
      <c r="J387" s="2">
        <f t="shared" si="132"/>
        <v>1</v>
      </c>
      <c r="K387" s="2">
        <f t="shared" si="132"/>
        <v>104266.48000000001</v>
      </c>
      <c r="L387" s="2">
        <f t="shared" si="132"/>
        <v>1774.31</v>
      </c>
      <c r="M387" s="29">
        <f t="shared" si="132"/>
        <v>96.98</v>
      </c>
      <c r="N387" s="31">
        <f t="shared" si="133"/>
        <v>1842</v>
      </c>
      <c r="O387" s="34">
        <f t="shared" si="134"/>
        <v>106137.77</v>
      </c>
      <c r="P387" s="3"/>
      <c r="U387" s="73" t="s">
        <v>52</v>
      </c>
      <c r="V387" s="60"/>
      <c r="W387" s="2">
        <f t="shared" ref="W387:AB387" si="146">SUMIF($N$49:$N$55,"&lt;&gt;0",W$49:W$55)</f>
        <v>2044</v>
      </c>
      <c r="X387" s="2">
        <f t="shared" si="146"/>
        <v>10</v>
      </c>
      <c r="Y387" s="2">
        <f t="shared" si="146"/>
        <v>4</v>
      </c>
      <c r="Z387" s="2">
        <f t="shared" si="146"/>
        <v>119630.72</v>
      </c>
      <c r="AA387" s="2">
        <f t="shared" si="146"/>
        <v>1708.8</v>
      </c>
      <c r="AB387" s="29">
        <f t="shared" si="146"/>
        <v>338.12</v>
      </c>
      <c r="AC387" s="31">
        <f t="shared" si="136"/>
        <v>2058</v>
      </c>
      <c r="AD387" s="34">
        <f t="shared" si="137"/>
        <v>121677.64</v>
      </c>
      <c r="AE387" s="2">
        <f t="shared" si="138"/>
        <v>-212</v>
      </c>
      <c r="AF387" s="2">
        <f t="shared" si="138"/>
        <v>-1</v>
      </c>
      <c r="AG387" s="2">
        <f t="shared" si="138"/>
        <v>-3</v>
      </c>
      <c r="AH387" s="2">
        <f t="shared" si="138"/>
        <v>-15364.239999999991</v>
      </c>
      <c r="AI387" s="2">
        <f t="shared" si="138"/>
        <v>65.509999999999991</v>
      </c>
      <c r="AJ387" s="29">
        <f t="shared" si="138"/>
        <v>-241.14</v>
      </c>
      <c r="AK387" s="31">
        <f t="shared" si="138"/>
        <v>-216</v>
      </c>
      <c r="AL387" s="31">
        <f t="shared" si="138"/>
        <v>-15539.869999999995</v>
      </c>
      <c r="AM387" s="38">
        <f t="shared" si="139"/>
        <v>-0.10371819960861056</v>
      </c>
      <c r="AN387" s="38">
        <f t="shared" si="139"/>
        <v>-0.1</v>
      </c>
      <c r="AO387" s="38">
        <f t="shared" si="139"/>
        <v>-0.75</v>
      </c>
      <c r="AP387" s="38">
        <f t="shared" si="139"/>
        <v>-0.12843055696730732</v>
      </c>
      <c r="AQ387" s="38">
        <f t="shared" si="139"/>
        <v>3.8336844569288382E-2</v>
      </c>
      <c r="AR387" s="39">
        <f t="shared" si="139"/>
        <v>-0.71317875310540635</v>
      </c>
      <c r="AS387" s="40">
        <f t="shared" si="139"/>
        <v>-0.10495626822157435</v>
      </c>
      <c r="AT387" s="76">
        <f t="shared" si="118"/>
        <v>-0.12771344020150288</v>
      </c>
      <c r="AU387" s="119">
        <f t="shared" si="140"/>
        <v>56.914017467248911</v>
      </c>
      <c r="AV387" s="120">
        <f t="shared" si="141"/>
        <v>58.527749510763208</v>
      </c>
      <c r="AW387" s="121">
        <f t="shared" si="142"/>
        <v>-1.6137320435142968</v>
      </c>
      <c r="AX387" s="120">
        <f t="shared" si="143"/>
        <v>187.12899999999999</v>
      </c>
      <c r="AY387" s="120">
        <f t="shared" si="144"/>
        <v>146.20857142857145</v>
      </c>
      <c r="AZ387" s="121">
        <f t="shared" si="145"/>
        <v>40.920428571428545</v>
      </c>
    </row>
    <row r="388" spans="1:52" x14ac:dyDescent="0.2">
      <c r="F388" s="73" t="s">
        <v>53</v>
      </c>
      <c r="G388" s="60"/>
      <c r="H388" s="28">
        <f>SUMIF($E$14:$E$377,$F388,H$14:H$377)</f>
        <v>1900</v>
      </c>
      <c r="I388" s="2">
        <f t="shared" si="132"/>
        <v>13</v>
      </c>
      <c r="J388" s="2">
        <f t="shared" si="132"/>
        <v>0</v>
      </c>
      <c r="K388" s="2">
        <f t="shared" si="132"/>
        <v>101701.25</v>
      </c>
      <c r="L388" s="2">
        <f t="shared" si="132"/>
        <v>1627</v>
      </c>
      <c r="M388" s="29">
        <f t="shared" si="132"/>
        <v>0</v>
      </c>
      <c r="N388" s="31">
        <f t="shared" si="133"/>
        <v>1913</v>
      </c>
      <c r="O388" s="34">
        <f t="shared" si="134"/>
        <v>103328.25</v>
      </c>
      <c r="P388" s="3"/>
      <c r="U388" s="73" t="s">
        <v>53</v>
      </c>
      <c r="V388" s="60"/>
      <c r="W388" s="2">
        <f t="shared" ref="W388:AB388" si="147">SUMIF($N$56:$N$62,"&lt;&gt;0",W$56:W$62)</f>
        <v>2031</v>
      </c>
      <c r="X388" s="2">
        <f t="shared" si="147"/>
        <v>11</v>
      </c>
      <c r="Y388" s="2">
        <f t="shared" si="147"/>
        <v>1</v>
      </c>
      <c r="Z388" s="2">
        <f t="shared" si="147"/>
        <v>106428.26999999999</v>
      </c>
      <c r="AA388" s="2">
        <f t="shared" si="147"/>
        <v>2415.6999999999998</v>
      </c>
      <c r="AB388" s="29">
        <f t="shared" si="147"/>
        <v>107.99</v>
      </c>
      <c r="AC388" s="31">
        <f t="shared" si="136"/>
        <v>2043</v>
      </c>
      <c r="AD388" s="34">
        <f t="shared" si="137"/>
        <v>108951.95999999999</v>
      </c>
      <c r="AE388" s="2">
        <f t="shared" si="138"/>
        <v>-131</v>
      </c>
      <c r="AF388" s="2">
        <f t="shared" si="138"/>
        <v>2</v>
      </c>
      <c r="AG388" s="2">
        <f t="shared" si="138"/>
        <v>-1</v>
      </c>
      <c r="AH388" s="2">
        <f t="shared" si="138"/>
        <v>-4727.0199999999895</v>
      </c>
      <c r="AI388" s="2">
        <f t="shared" si="138"/>
        <v>-788.69999999999982</v>
      </c>
      <c r="AJ388" s="29">
        <f t="shared" si="138"/>
        <v>-107.99</v>
      </c>
      <c r="AK388" s="31">
        <f t="shared" si="138"/>
        <v>-130</v>
      </c>
      <c r="AL388" s="31">
        <f t="shared" si="138"/>
        <v>-5623.7099999999919</v>
      </c>
      <c r="AM388" s="38">
        <f t="shared" si="139"/>
        <v>-6.4500246184145738E-2</v>
      </c>
      <c r="AN388" s="38">
        <f t="shared" si="139"/>
        <v>0.18181818181818182</v>
      </c>
      <c r="AO388" s="38">
        <f t="shared" si="139"/>
        <v>-1</v>
      </c>
      <c r="AP388" s="38">
        <f t="shared" si="139"/>
        <v>-4.4415078813176141E-2</v>
      </c>
      <c r="AQ388" s="38">
        <f t="shared" si="139"/>
        <v>-0.32648921637620559</v>
      </c>
      <c r="AR388" s="39">
        <f t="shared" si="139"/>
        <v>-1</v>
      </c>
      <c r="AS388" s="40">
        <f t="shared" si="139"/>
        <v>-6.3631913852178174E-2</v>
      </c>
      <c r="AT388" s="76">
        <f t="shared" si="118"/>
        <v>-5.1616418832667099E-2</v>
      </c>
      <c r="AU388" s="119">
        <f t="shared" si="140"/>
        <v>53.526973684210525</v>
      </c>
      <c r="AV388" s="120">
        <f t="shared" si="141"/>
        <v>52.401905465288031</v>
      </c>
      <c r="AW388" s="121">
        <f t="shared" si="142"/>
        <v>1.1250682189224932</v>
      </c>
      <c r="AX388" s="120">
        <f t="shared" si="143"/>
        <v>125.15384615384616</v>
      </c>
      <c r="AY388" s="120">
        <f t="shared" si="144"/>
        <v>210.30749999999998</v>
      </c>
      <c r="AZ388" s="121">
        <f t="shared" si="145"/>
        <v>-85.153653846153816</v>
      </c>
    </row>
    <row r="389" spans="1:52" x14ac:dyDescent="0.2">
      <c r="F389" s="73" t="s">
        <v>54</v>
      </c>
      <c r="G389" s="60"/>
      <c r="H389" s="28">
        <f>SUMIF($E$14:$E$377,$F389,H$14:H$377)</f>
        <v>1641</v>
      </c>
      <c r="I389" s="2">
        <f t="shared" si="132"/>
        <v>11</v>
      </c>
      <c r="J389" s="2">
        <f t="shared" si="132"/>
        <v>2</v>
      </c>
      <c r="K389" s="2">
        <f t="shared" si="132"/>
        <v>87898.47</v>
      </c>
      <c r="L389" s="2">
        <f t="shared" si="132"/>
        <v>1845.55</v>
      </c>
      <c r="M389" s="29">
        <f t="shared" si="132"/>
        <v>343.77</v>
      </c>
      <c r="N389" s="31">
        <f t="shared" si="133"/>
        <v>1654</v>
      </c>
      <c r="O389" s="34">
        <f t="shared" si="134"/>
        <v>90087.790000000008</v>
      </c>
      <c r="P389" s="3"/>
      <c r="U389" s="73" t="s">
        <v>54</v>
      </c>
      <c r="V389" s="60"/>
      <c r="W389" s="2">
        <f t="shared" ref="W389:AB389" si="148">SUMIF($N$63:$N$69,"&lt;&gt;0",W$63:W$69)</f>
        <v>1847</v>
      </c>
      <c r="X389" s="2">
        <f t="shared" si="148"/>
        <v>15</v>
      </c>
      <c r="Y389" s="2">
        <f t="shared" si="148"/>
        <v>6</v>
      </c>
      <c r="Z389" s="2">
        <f t="shared" si="148"/>
        <v>93315.829999999987</v>
      </c>
      <c r="AA389" s="2">
        <f t="shared" si="148"/>
        <v>704</v>
      </c>
      <c r="AB389" s="29">
        <f t="shared" si="148"/>
        <v>-169.09999999999997</v>
      </c>
      <c r="AC389" s="31">
        <f t="shared" si="136"/>
        <v>1868</v>
      </c>
      <c r="AD389" s="34">
        <f t="shared" si="137"/>
        <v>93850.729999999981</v>
      </c>
      <c r="AE389" s="2">
        <f t="shared" si="138"/>
        <v>-206</v>
      </c>
      <c r="AF389" s="2">
        <f t="shared" si="138"/>
        <v>-4</v>
      </c>
      <c r="AG389" s="2">
        <f t="shared" si="138"/>
        <v>-4</v>
      </c>
      <c r="AH389" s="2">
        <f t="shared" si="138"/>
        <v>-5417.359999999986</v>
      </c>
      <c r="AI389" s="2">
        <f t="shared" si="138"/>
        <v>1141.55</v>
      </c>
      <c r="AJ389" s="29">
        <f t="shared" si="138"/>
        <v>512.86999999999989</v>
      </c>
      <c r="AK389" s="31">
        <f t="shared" si="138"/>
        <v>-214</v>
      </c>
      <c r="AL389" s="31">
        <f t="shared" si="138"/>
        <v>-3762.9399999999732</v>
      </c>
      <c r="AM389" s="38">
        <f t="shared" si="139"/>
        <v>-0.11153221440173254</v>
      </c>
      <c r="AN389" s="38">
        <f t="shared" si="139"/>
        <v>-0.26666666666666666</v>
      </c>
      <c r="AO389" s="38">
        <f t="shared" si="139"/>
        <v>-0.66666666666666663</v>
      </c>
      <c r="AP389" s="38">
        <f t="shared" si="139"/>
        <v>-5.8054030061137393E-2</v>
      </c>
      <c r="AQ389" s="38">
        <f t="shared" si="139"/>
        <v>1.6215198863636362</v>
      </c>
      <c r="AR389" s="39">
        <f t="shared" si="139"/>
        <v>-3.0329390892962742</v>
      </c>
      <c r="AS389" s="40">
        <f t="shared" si="139"/>
        <v>-0.11456102783725911</v>
      </c>
      <c r="AT389" s="76">
        <f t="shared" si="118"/>
        <v>-4.0094946517730594E-2</v>
      </c>
      <c r="AU389" s="119">
        <f t="shared" si="140"/>
        <v>53.563967093235831</v>
      </c>
      <c r="AV389" s="120">
        <f t="shared" si="141"/>
        <v>50.522918245804</v>
      </c>
      <c r="AW389" s="121">
        <f t="shared" si="142"/>
        <v>3.0410488474318313</v>
      </c>
      <c r="AX389" s="120">
        <f t="shared" si="143"/>
        <v>168.40923076923076</v>
      </c>
      <c r="AY389" s="120">
        <f t="shared" si="144"/>
        <v>25.471428571428575</v>
      </c>
      <c r="AZ389" s="121">
        <f t="shared" si="145"/>
        <v>142.93780219780217</v>
      </c>
    </row>
    <row r="390" spans="1:52" ht="13.5" thickBot="1" x14ac:dyDescent="0.25">
      <c r="F390" s="78" t="s">
        <v>55</v>
      </c>
      <c r="G390" s="61"/>
      <c r="H390" s="43">
        <f>SUMIF($E$14:$E$377,$F390,H$14:H$377)</f>
        <v>1804</v>
      </c>
      <c r="I390" s="44">
        <f t="shared" si="132"/>
        <v>16</v>
      </c>
      <c r="J390" s="44">
        <f t="shared" si="132"/>
        <v>1</v>
      </c>
      <c r="K390" s="44">
        <f t="shared" si="132"/>
        <v>98108</v>
      </c>
      <c r="L390" s="44">
        <f t="shared" si="132"/>
        <v>2668.61</v>
      </c>
      <c r="M390" s="45">
        <f t="shared" si="132"/>
        <v>-53.96</v>
      </c>
      <c r="N390" s="47">
        <f t="shared" si="133"/>
        <v>1821</v>
      </c>
      <c r="O390" s="51">
        <f t="shared" si="134"/>
        <v>100722.65</v>
      </c>
      <c r="P390" s="3"/>
      <c r="Q390" s="42"/>
      <c r="R390" s="42"/>
      <c r="S390" s="42"/>
      <c r="T390" s="42"/>
      <c r="U390" s="78" t="s">
        <v>55</v>
      </c>
      <c r="V390" s="61"/>
      <c r="W390" s="44">
        <f t="shared" ref="W390:AB390" si="149">SUMIF($N$70:$N$76,"&lt;&gt;0",W$70:W$76)</f>
        <v>1920</v>
      </c>
      <c r="X390" s="44">
        <f t="shared" si="149"/>
        <v>22</v>
      </c>
      <c r="Y390" s="44">
        <f t="shared" si="149"/>
        <v>0</v>
      </c>
      <c r="Z390" s="44">
        <f t="shared" si="149"/>
        <v>113484.55</v>
      </c>
      <c r="AA390" s="44">
        <f t="shared" si="149"/>
        <v>3451.56</v>
      </c>
      <c r="AB390" s="45">
        <f t="shared" si="149"/>
        <v>0</v>
      </c>
      <c r="AC390" s="47">
        <f t="shared" si="136"/>
        <v>1942</v>
      </c>
      <c r="AD390" s="51">
        <f t="shared" si="137"/>
        <v>116936.11</v>
      </c>
      <c r="AE390" s="44">
        <f t="shared" si="138"/>
        <v>-116</v>
      </c>
      <c r="AF390" s="44">
        <f t="shared" si="138"/>
        <v>-6</v>
      </c>
      <c r="AG390" s="44">
        <f t="shared" si="138"/>
        <v>1</v>
      </c>
      <c r="AH390" s="44">
        <f t="shared" si="138"/>
        <v>-15376.550000000003</v>
      </c>
      <c r="AI390" s="44">
        <f t="shared" si="138"/>
        <v>-782.94999999999982</v>
      </c>
      <c r="AJ390" s="45">
        <f t="shared" si="138"/>
        <v>-53.96</v>
      </c>
      <c r="AK390" s="47">
        <f t="shared" si="138"/>
        <v>-121</v>
      </c>
      <c r="AL390" s="47">
        <f t="shared" si="138"/>
        <v>-16213.460000000006</v>
      </c>
      <c r="AM390" s="56">
        <f t="shared" si="139"/>
        <v>-6.0416666666666667E-2</v>
      </c>
      <c r="AN390" s="56">
        <f t="shared" si="139"/>
        <v>-0.27272727272727271</v>
      </c>
      <c r="AO390" s="56" t="str">
        <f t="shared" si="139"/>
        <v/>
      </c>
      <c r="AP390" s="56">
        <f t="shared" si="139"/>
        <v>-0.13549465543988148</v>
      </c>
      <c r="AQ390" s="56">
        <f t="shared" si="139"/>
        <v>-0.22683945810010542</v>
      </c>
      <c r="AR390" s="57" t="str">
        <f t="shared" si="139"/>
        <v/>
      </c>
      <c r="AS390" s="58">
        <f t="shared" si="139"/>
        <v>-6.2306900102986611E-2</v>
      </c>
      <c r="AT390" s="81">
        <f t="shared" si="118"/>
        <v>-0.13865229483005725</v>
      </c>
      <c r="AU390" s="122">
        <f t="shared" si="140"/>
        <v>54.383592017738358</v>
      </c>
      <c r="AV390" s="123">
        <f t="shared" si="141"/>
        <v>59.106536458333338</v>
      </c>
      <c r="AW390" s="124">
        <f t="shared" si="142"/>
        <v>-4.7229444405949792</v>
      </c>
      <c r="AX390" s="123">
        <f t="shared" si="143"/>
        <v>153.8029411764706</v>
      </c>
      <c r="AY390" s="123">
        <f t="shared" si="144"/>
        <v>156.8890909090909</v>
      </c>
      <c r="AZ390" s="124">
        <f t="shared" si="145"/>
        <v>-3.0861497326202993</v>
      </c>
    </row>
    <row r="391" spans="1:52" x14ac:dyDescent="0.2">
      <c r="A391" t="s">
        <v>46</v>
      </c>
      <c r="B391" t="s">
        <v>46</v>
      </c>
      <c r="C391" s="88" t="s">
        <v>56</v>
      </c>
      <c r="D391" t="s">
        <v>56</v>
      </c>
      <c r="F391" s="83" t="s">
        <v>57</v>
      </c>
      <c r="G391" s="60"/>
      <c r="H391" s="32">
        <f t="shared" ref="H391:M391" si="150">SUM(H386:H390)</f>
        <v>8883</v>
      </c>
      <c r="I391" s="5">
        <f t="shared" si="150"/>
        <v>62</v>
      </c>
      <c r="J391" s="5">
        <f t="shared" si="150"/>
        <v>4</v>
      </c>
      <c r="K391" s="5">
        <f t="shared" si="150"/>
        <v>492346.43000000005</v>
      </c>
      <c r="L391" s="5">
        <f t="shared" si="150"/>
        <v>9179.42</v>
      </c>
      <c r="M391" s="33">
        <f t="shared" si="150"/>
        <v>386.79</v>
      </c>
      <c r="N391" s="34">
        <f t="shared" si="133"/>
        <v>8949</v>
      </c>
      <c r="O391" s="34">
        <f t="shared" si="134"/>
        <v>501912.64</v>
      </c>
      <c r="P391" s="3" t="s">
        <v>49</v>
      </c>
      <c r="Q391" t="s">
        <v>49</v>
      </c>
      <c r="R391" t="s">
        <v>56</v>
      </c>
      <c r="S391" t="s">
        <v>56</v>
      </c>
      <c r="U391" s="83" t="s">
        <v>57</v>
      </c>
      <c r="V391" s="60"/>
      <c r="W391" s="5">
        <f t="shared" ref="W391:AB391" si="151">SUM(W386:W390)</f>
        <v>9660</v>
      </c>
      <c r="X391" s="5">
        <f t="shared" si="151"/>
        <v>78</v>
      </c>
      <c r="Y391" s="5">
        <f t="shared" si="151"/>
        <v>12</v>
      </c>
      <c r="Z391" s="5">
        <f t="shared" si="151"/>
        <v>533151.56000000006</v>
      </c>
      <c r="AA391" s="5">
        <f t="shared" si="151"/>
        <v>11286.789999999999</v>
      </c>
      <c r="AB391" s="33">
        <f t="shared" si="151"/>
        <v>327.98000000000008</v>
      </c>
      <c r="AC391" s="34">
        <f t="shared" si="136"/>
        <v>9750</v>
      </c>
      <c r="AD391" s="34">
        <f t="shared" si="137"/>
        <v>544766.33000000007</v>
      </c>
      <c r="AE391" s="2">
        <f t="shared" si="138"/>
        <v>-777</v>
      </c>
      <c r="AF391" s="2">
        <f t="shared" si="138"/>
        <v>-16</v>
      </c>
      <c r="AG391" s="2">
        <f t="shared" si="138"/>
        <v>-8</v>
      </c>
      <c r="AH391" s="2">
        <f t="shared" si="138"/>
        <v>-40805.130000000005</v>
      </c>
      <c r="AI391" s="2">
        <f t="shared" si="138"/>
        <v>-2107.369999999999</v>
      </c>
      <c r="AJ391" s="29">
        <f t="shared" si="138"/>
        <v>58.809999999999945</v>
      </c>
      <c r="AK391" s="31">
        <f t="shared" si="138"/>
        <v>-801</v>
      </c>
      <c r="AL391" s="31">
        <f t="shared" si="138"/>
        <v>-42853.690000000061</v>
      </c>
      <c r="AM391" s="38">
        <f t="shared" si="139"/>
        <v>-8.0434782608695646E-2</v>
      </c>
      <c r="AN391" s="38">
        <f t="shared" si="139"/>
        <v>-0.20512820512820512</v>
      </c>
      <c r="AO391" s="38">
        <f t="shared" si="139"/>
        <v>-0.66666666666666663</v>
      </c>
      <c r="AP391" s="38">
        <f t="shared" si="139"/>
        <v>-7.6535704031326479E-2</v>
      </c>
      <c r="AQ391" s="38">
        <f t="shared" si="139"/>
        <v>-0.18671119069283643</v>
      </c>
      <c r="AR391" s="39">
        <f t="shared" si="139"/>
        <v>0.17930971400695145</v>
      </c>
      <c r="AS391" s="40">
        <f t="shared" si="139"/>
        <v>-8.2153846153846161E-2</v>
      </c>
      <c r="AT391" s="76">
        <f t="shared" si="118"/>
        <v>-7.8664351374285665E-2</v>
      </c>
      <c r="AU391" s="119">
        <f t="shared" si="140"/>
        <v>55.425692896543964</v>
      </c>
      <c r="AV391" s="120">
        <f t="shared" si="141"/>
        <v>55.191672877846798</v>
      </c>
      <c r="AW391" s="121">
        <f t="shared" si="142"/>
        <v>0.23402001869716571</v>
      </c>
      <c r="AX391" s="120">
        <f t="shared" si="143"/>
        <v>144.94257575757578</v>
      </c>
      <c r="AY391" s="120">
        <f t="shared" si="144"/>
        <v>129.053</v>
      </c>
      <c r="AZ391" s="121">
        <f t="shared" si="145"/>
        <v>15.889575757575784</v>
      </c>
    </row>
    <row r="392" spans="1:52" ht="13.5" thickBot="1" x14ac:dyDescent="0.25">
      <c r="A392" t="s">
        <v>46</v>
      </c>
      <c r="B392" t="s">
        <v>46</v>
      </c>
      <c r="C392" s="88" t="s">
        <v>56</v>
      </c>
      <c r="D392" t="s">
        <v>56</v>
      </c>
      <c r="F392" s="78" t="s">
        <v>58</v>
      </c>
      <c r="G392" s="61"/>
      <c r="H392" s="48">
        <f t="shared" ref="H392:M392" si="152">SUMIF($D$14:$D$377,"02 Feb",H$14:H$377)</f>
        <v>7177</v>
      </c>
      <c r="I392" s="49">
        <f t="shared" si="152"/>
        <v>49</v>
      </c>
      <c r="J392" s="49">
        <f t="shared" si="152"/>
        <v>4</v>
      </c>
      <c r="K392" s="49">
        <f t="shared" si="152"/>
        <v>391974.20000000007</v>
      </c>
      <c r="L392" s="49">
        <f t="shared" si="152"/>
        <v>7915.47</v>
      </c>
      <c r="M392" s="50">
        <f t="shared" si="152"/>
        <v>386.79</v>
      </c>
      <c r="N392" s="51">
        <f t="shared" si="133"/>
        <v>7230</v>
      </c>
      <c r="O392" s="51">
        <f t="shared" si="134"/>
        <v>400276.46</v>
      </c>
      <c r="P392" s="3" t="s">
        <v>49</v>
      </c>
      <c r="Q392" s="42" t="s">
        <v>49</v>
      </c>
      <c r="R392" s="42" t="s">
        <v>56</v>
      </c>
      <c r="S392" s="42" t="s">
        <v>56</v>
      </c>
      <c r="T392" s="42"/>
      <c r="U392" s="78" t="s">
        <v>58</v>
      </c>
      <c r="V392" s="61"/>
      <c r="W392" s="49">
        <f t="shared" ref="W392:AB392" si="153">SUMIFS(W$7:W$377,$N$7:$N$377,"&lt;&gt;0",$Q$7:$Q$377,$Q392,$S$7:$S$377,$S392)</f>
        <v>7817</v>
      </c>
      <c r="X392" s="49">
        <f t="shared" si="153"/>
        <v>58</v>
      </c>
      <c r="Y392" s="49">
        <f t="shared" si="153"/>
        <v>11</v>
      </c>
      <c r="Z392" s="49">
        <f t="shared" si="153"/>
        <v>431160.39999999991</v>
      </c>
      <c r="AA392" s="49">
        <f t="shared" si="153"/>
        <v>8597.380000000001</v>
      </c>
      <c r="AB392" s="50">
        <f t="shared" si="153"/>
        <v>277.01</v>
      </c>
      <c r="AC392" s="51">
        <f t="shared" si="136"/>
        <v>7886</v>
      </c>
      <c r="AD392" s="51">
        <f t="shared" si="137"/>
        <v>440034.78999999992</v>
      </c>
      <c r="AE392" s="44">
        <f t="shared" si="138"/>
        <v>-640</v>
      </c>
      <c r="AF392" s="44">
        <f t="shared" si="138"/>
        <v>-9</v>
      </c>
      <c r="AG392" s="44">
        <f t="shared" si="138"/>
        <v>-7</v>
      </c>
      <c r="AH392" s="44">
        <f t="shared" si="138"/>
        <v>-39186.199999999837</v>
      </c>
      <c r="AI392" s="44">
        <f t="shared" si="138"/>
        <v>-681.91000000000076</v>
      </c>
      <c r="AJ392" s="45">
        <f t="shared" si="138"/>
        <v>109.78000000000003</v>
      </c>
      <c r="AK392" s="47">
        <f t="shared" si="138"/>
        <v>-656</v>
      </c>
      <c r="AL392" s="47">
        <f t="shared" si="138"/>
        <v>-39758.3299999999</v>
      </c>
      <c r="AM392" s="56">
        <f t="shared" si="139"/>
        <v>-8.1872841243443781E-2</v>
      </c>
      <c r="AN392" s="56">
        <f t="shared" si="139"/>
        <v>-0.15517241379310345</v>
      </c>
      <c r="AO392" s="56">
        <f t="shared" si="139"/>
        <v>-0.63636363636363635</v>
      </c>
      <c r="AP392" s="56">
        <f t="shared" si="139"/>
        <v>-9.0885433819988676E-2</v>
      </c>
      <c r="AQ392" s="56">
        <f t="shared" si="139"/>
        <v>-7.9316024184111988E-2</v>
      </c>
      <c r="AR392" s="57">
        <f t="shared" si="139"/>
        <v>0.39630338254936659</v>
      </c>
      <c r="AS392" s="58">
        <f t="shared" si="139"/>
        <v>-8.3185391833629219E-2</v>
      </c>
      <c r="AT392" s="81">
        <f t="shared" si="118"/>
        <v>-9.0352696885625583E-2</v>
      </c>
      <c r="AU392" s="122">
        <f>IFERROR(K392/H392,0)</f>
        <v>54.615326738191456</v>
      </c>
      <c r="AV392" s="123">
        <f t="shared" ref="AV392" si="154">Z392/W392</f>
        <v>55.156760905718293</v>
      </c>
      <c r="AW392" s="124">
        <f t="shared" ref="AW392" si="155">AU392-AV392</f>
        <v>-0.54143416752683748</v>
      </c>
      <c r="AX392" s="123">
        <f>IFERROR((L392+M392)/(I392+J392),0)</f>
        <v>156.64641509433963</v>
      </c>
      <c r="AY392" s="123">
        <f>(AA392+AB392)/(X392+Y392)</f>
        <v>128.61434782608697</v>
      </c>
      <c r="AZ392" s="124">
        <f>+AX392-AY392</f>
        <v>28.032067268252661</v>
      </c>
    </row>
    <row r="393" spans="1:52" ht="13.5" thickBot="1" x14ac:dyDescent="0.25">
      <c r="N393" s="1"/>
      <c r="P393" s="3"/>
      <c r="AC393" s="1"/>
      <c r="AE393" s="2"/>
      <c r="AF393" s="2"/>
      <c r="AG393" s="2"/>
      <c r="AH393" s="2"/>
      <c r="AI393" s="2"/>
      <c r="AJ393" s="2"/>
      <c r="AK393" s="3"/>
      <c r="AL393" s="3"/>
      <c r="AM393" s="38"/>
      <c r="AN393" s="38"/>
      <c r="AO393" s="38"/>
      <c r="AP393" s="38"/>
      <c r="AQ393" s="38"/>
      <c r="AR393" s="38"/>
      <c r="AS393" s="85"/>
      <c r="AT393" s="85"/>
      <c r="AX393" s="98"/>
      <c r="AY393" s="98"/>
      <c r="AZ393" s="98"/>
    </row>
    <row r="394" spans="1:52" x14ac:dyDescent="0.2">
      <c r="F394" s="62" t="s">
        <v>59</v>
      </c>
      <c r="G394" s="63"/>
      <c r="H394" s="64">
        <f>SUMIF($E$14:$E$377,$F394,$H$14:$H$377)</f>
        <v>1731</v>
      </c>
      <c r="I394" s="65">
        <f t="shared" ref="I394:M397" si="156">SUMIF($E$14:$E$377,$F394,I$14:I$377)</f>
        <v>9</v>
      </c>
      <c r="J394" s="65">
        <f t="shared" si="156"/>
        <v>2</v>
      </c>
      <c r="K394" s="65">
        <f t="shared" si="156"/>
        <v>90917.389999999985</v>
      </c>
      <c r="L394" s="65">
        <f t="shared" si="156"/>
        <v>1103.44</v>
      </c>
      <c r="M394" s="86">
        <f t="shared" si="156"/>
        <v>330.86</v>
      </c>
      <c r="N394" s="87">
        <f t="shared" ref="N394:N412" si="157">SUM(H394:J394)</f>
        <v>1742</v>
      </c>
      <c r="O394" s="95">
        <f t="shared" ref="O394:O399" si="158">SUM(K394:M394)</f>
        <v>92351.689999999988</v>
      </c>
      <c r="P394" s="3"/>
      <c r="Q394" s="67"/>
      <c r="R394" s="67"/>
      <c r="S394" s="67"/>
      <c r="T394" s="67"/>
      <c r="U394" s="62" t="s">
        <v>59</v>
      </c>
      <c r="V394" s="63"/>
      <c r="W394" s="65">
        <f t="shared" ref="W394:AB394" si="159">SUMIF($N$77:$N$83,"&lt;&gt;0",W$77:W$83)</f>
        <v>1964</v>
      </c>
      <c r="X394" s="65">
        <f t="shared" si="159"/>
        <v>18</v>
      </c>
      <c r="Y394" s="65">
        <f t="shared" si="159"/>
        <v>5</v>
      </c>
      <c r="Z394" s="65">
        <f t="shared" si="159"/>
        <v>110812.41</v>
      </c>
      <c r="AA394" s="65">
        <f t="shared" si="159"/>
        <v>2486.3399999999997</v>
      </c>
      <c r="AB394" s="86">
        <f t="shared" si="159"/>
        <v>549.76</v>
      </c>
      <c r="AC394" s="87">
        <f t="shared" ref="AC394:AC399" si="160">SUM(W394:Y394)</f>
        <v>1987</v>
      </c>
      <c r="AD394" s="95">
        <f t="shared" ref="AD394:AD399" si="161">SUM(Z394:AB394)</f>
        <v>113848.51</v>
      </c>
      <c r="AE394" s="65">
        <f t="shared" ref="AE394:AL399" si="162">+H394-W394</f>
        <v>-233</v>
      </c>
      <c r="AF394" s="65">
        <f t="shared" si="162"/>
        <v>-9</v>
      </c>
      <c r="AG394" s="65">
        <f t="shared" si="162"/>
        <v>-3</v>
      </c>
      <c r="AH394" s="65">
        <f t="shared" si="162"/>
        <v>-19895.020000000019</v>
      </c>
      <c r="AI394" s="65">
        <f t="shared" si="162"/>
        <v>-1382.8999999999996</v>
      </c>
      <c r="AJ394" s="86">
        <f t="shared" si="162"/>
        <v>-218.89999999999998</v>
      </c>
      <c r="AK394" s="87">
        <f t="shared" si="162"/>
        <v>-245</v>
      </c>
      <c r="AL394" s="87">
        <f t="shared" si="162"/>
        <v>-21496.820000000007</v>
      </c>
      <c r="AM394" s="70">
        <f t="shared" ref="AM394:AT399" si="163">IFERROR(AE394/W394,"")</f>
        <v>-0.11863543788187372</v>
      </c>
      <c r="AN394" s="70">
        <f t="shared" si="163"/>
        <v>-0.5</v>
      </c>
      <c r="AO394" s="70">
        <f t="shared" si="163"/>
        <v>-0.6</v>
      </c>
      <c r="AP394" s="70">
        <f t="shared" si="163"/>
        <v>-0.17953783335278078</v>
      </c>
      <c r="AQ394" s="70">
        <f t="shared" si="163"/>
        <v>-0.55619907172792127</v>
      </c>
      <c r="AR394" s="89">
        <f t="shared" si="163"/>
        <v>-0.39817374854481952</v>
      </c>
      <c r="AS394" s="90">
        <f t="shared" si="118"/>
        <v>-0.12330145948666331</v>
      </c>
      <c r="AT394" s="90">
        <f t="shared" si="118"/>
        <v>-0.18881951112052331</v>
      </c>
      <c r="AU394" s="116">
        <f t="shared" ref="AU394:AU399" si="164">IFERROR(K394/H394,0)</f>
        <v>52.523044482957822</v>
      </c>
      <c r="AV394" s="117">
        <f t="shared" ref="AV394:AV399" si="165">+Z394/W394</f>
        <v>56.421797352342161</v>
      </c>
      <c r="AW394" s="118">
        <f t="shared" ref="AW394:AW399" si="166">+AU394-AV394</f>
        <v>-3.8987528693843387</v>
      </c>
      <c r="AX394" s="117">
        <f t="shared" ref="AX394:AX399" si="167">IFERROR((L394+M394)/(I394+J394),0)</f>
        <v>130.3909090909091</v>
      </c>
      <c r="AY394" s="117">
        <f t="shared" ref="AY394:AY399" si="168">(AA394+AB394)/(X394+Y394)</f>
        <v>132.00434782608693</v>
      </c>
      <c r="AZ394" s="118">
        <f t="shared" ref="AZ394:AZ399" si="169">+AX394-AY394</f>
        <v>-1.613438735177823</v>
      </c>
    </row>
    <row r="395" spans="1:52" x14ac:dyDescent="0.2">
      <c r="F395" s="73" t="s">
        <v>60</v>
      </c>
      <c r="G395" s="60"/>
      <c r="H395" s="28">
        <f>SUMIF($E$14:$E$377,$F395,H$14:H$377)</f>
        <v>1852</v>
      </c>
      <c r="I395" s="2">
        <f t="shared" si="156"/>
        <v>10</v>
      </c>
      <c r="J395" s="2">
        <f t="shared" si="156"/>
        <v>1</v>
      </c>
      <c r="K395" s="2">
        <f t="shared" si="156"/>
        <v>106154.88</v>
      </c>
      <c r="L395" s="2">
        <f t="shared" si="156"/>
        <v>1001.93</v>
      </c>
      <c r="M395" s="29">
        <f t="shared" si="156"/>
        <v>69.989999999999995</v>
      </c>
      <c r="N395" s="31">
        <f t="shared" si="157"/>
        <v>1863</v>
      </c>
      <c r="O395" s="34">
        <f t="shared" si="158"/>
        <v>107226.8</v>
      </c>
      <c r="P395" s="3"/>
      <c r="U395" s="73" t="s">
        <v>60</v>
      </c>
      <c r="V395" s="60"/>
      <c r="W395" s="91">
        <f t="shared" ref="W395:AB395" si="170">SUMIF($N$84:$N$90,"&lt;&gt;0",W$84:W$90)</f>
        <v>1997</v>
      </c>
      <c r="X395" s="91">
        <f t="shared" si="170"/>
        <v>19</v>
      </c>
      <c r="Y395" s="91">
        <f t="shared" si="170"/>
        <v>1</v>
      </c>
      <c r="Z395" s="91">
        <f t="shared" si="170"/>
        <v>111895.88</v>
      </c>
      <c r="AA395" s="91">
        <f t="shared" si="170"/>
        <v>2678.3900000000003</v>
      </c>
      <c r="AB395" s="129">
        <f t="shared" si="170"/>
        <v>108</v>
      </c>
      <c r="AC395" s="31">
        <f t="shared" si="160"/>
        <v>2017</v>
      </c>
      <c r="AD395" s="34">
        <f t="shared" si="161"/>
        <v>114682.27</v>
      </c>
      <c r="AE395" s="2">
        <f t="shared" si="162"/>
        <v>-145</v>
      </c>
      <c r="AF395" s="2">
        <f t="shared" si="162"/>
        <v>-9</v>
      </c>
      <c r="AG395" s="2">
        <f t="shared" si="162"/>
        <v>0</v>
      </c>
      <c r="AH395" s="2">
        <f t="shared" si="162"/>
        <v>-5741</v>
      </c>
      <c r="AI395" s="2">
        <f t="shared" si="162"/>
        <v>-1676.4600000000005</v>
      </c>
      <c r="AJ395" s="29">
        <f t="shared" si="162"/>
        <v>-38.010000000000005</v>
      </c>
      <c r="AK395" s="31">
        <f t="shared" si="162"/>
        <v>-154</v>
      </c>
      <c r="AL395" s="31">
        <f t="shared" si="162"/>
        <v>-7455.4700000000012</v>
      </c>
      <c r="AM395" s="38">
        <f t="shared" si="163"/>
        <v>-7.2608913370055081E-2</v>
      </c>
      <c r="AN395" s="38">
        <f t="shared" si="163"/>
        <v>-0.47368421052631576</v>
      </c>
      <c r="AO395" s="38">
        <f t="shared" si="163"/>
        <v>0</v>
      </c>
      <c r="AP395" s="38">
        <f t="shared" si="163"/>
        <v>-5.1306625409264395E-2</v>
      </c>
      <c r="AQ395" s="38">
        <f t="shared" si="163"/>
        <v>-0.62592079570189563</v>
      </c>
      <c r="AR395" s="39">
        <f t="shared" si="163"/>
        <v>-0.3519444444444445</v>
      </c>
      <c r="AS395" s="40">
        <f t="shared" si="163"/>
        <v>-7.6351016360932084E-2</v>
      </c>
      <c r="AT395" s="40">
        <f t="shared" si="163"/>
        <v>-6.500978747630301E-2</v>
      </c>
      <c r="AU395" s="119">
        <f t="shared" si="164"/>
        <v>57.319049676025919</v>
      </c>
      <c r="AV395" s="120">
        <f t="shared" si="165"/>
        <v>56.031987981972961</v>
      </c>
      <c r="AW395" s="121">
        <f t="shared" si="166"/>
        <v>1.2870616940529587</v>
      </c>
      <c r="AX395" s="120">
        <f t="shared" si="167"/>
        <v>97.447272727272718</v>
      </c>
      <c r="AY395" s="120">
        <f t="shared" si="168"/>
        <v>139.31950000000001</v>
      </c>
      <c r="AZ395" s="121">
        <f t="shared" si="169"/>
        <v>-41.872227272727287</v>
      </c>
    </row>
    <row r="396" spans="1:52" x14ac:dyDescent="0.2">
      <c r="F396" s="73" t="s">
        <v>61</v>
      </c>
      <c r="G396" s="60"/>
      <c r="H396" s="28">
        <f>SUMIF($E$14:$E$377,$F396,H$14:H$377)</f>
        <v>1819</v>
      </c>
      <c r="I396" s="2">
        <f t="shared" si="156"/>
        <v>2</v>
      </c>
      <c r="J396" s="2">
        <f t="shared" si="156"/>
        <v>0</v>
      </c>
      <c r="K396" s="2">
        <f t="shared" si="156"/>
        <v>98058.72</v>
      </c>
      <c r="L396" s="2">
        <f t="shared" si="156"/>
        <v>141.45999999999998</v>
      </c>
      <c r="M396" s="29">
        <f t="shared" si="156"/>
        <v>0</v>
      </c>
      <c r="N396" s="31">
        <f t="shared" si="157"/>
        <v>1821</v>
      </c>
      <c r="O396" s="34">
        <f t="shared" si="158"/>
        <v>98200.180000000008</v>
      </c>
      <c r="P396" s="3"/>
      <c r="U396" s="73" t="s">
        <v>61</v>
      </c>
      <c r="V396" s="60"/>
      <c r="W396" s="2">
        <f t="shared" ref="W396:AB396" si="171">SUMIF($N$91:$N$97,"&lt;&gt;0",W$91:W$97)</f>
        <v>1904</v>
      </c>
      <c r="X396" s="2">
        <f t="shared" si="171"/>
        <v>9</v>
      </c>
      <c r="Y396" s="2">
        <f t="shared" si="171"/>
        <v>0</v>
      </c>
      <c r="Z396" s="2">
        <f t="shared" si="171"/>
        <v>104925.91</v>
      </c>
      <c r="AA396" s="2">
        <f t="shared" si="171"/>
        <v>1463.7400000000002</v>
      </c>
      <c r="AB396" s="29">
        <f t="shared" si="171"/>
        <v>0</v>
      </c>
      <c r="AC396" s="31">
        <f t="shared" si="160"/>
        <v>1913</v>
      </c>
      <c r="AD396" s="34">
        <f t="shared" si="161"/>
        <v>106389.65000000001</v>
      </c>
      <c r="AE396" s="2">
        <f t="shared" si="162"/>
        <v>-85</v>
      </c>
      <c r="AF396" s="2">
        <f t="shared" si="162"/>
        <v>-7</v>
      </c>
      <c r="AG396" s="2">
        <f t="shared" si="162"/>
        <v>0</v>
      </c>
      <c r="AH396" s="2">
        <f t="shared" si="162"/>
        <v>-6867.1900000000023</v>
      </c>
      <c r="AI396" s="2">
        <f t="shared" si="162"/>
        <v>-1322.2800000000002</v>
      </c>
      <c r="AJ396" s="29">
        <f t="shared" si="162"/>
        <v>0</v>
      </c>
      <c r="AK396" s="31">
        <f t="shared" si="162"/>
        <v>-92</v>
      </c>
      <c r="AL396" s="31">
        <f t="shared" si="162"/>
        <v>-8189.4700000000012</v>
      </c>
      <c r="AM396" s="38">
        <f t="shared" si="163"/>
        <v>-4.4642857142857144E-2</v>
      </c>
      <c r="AN396" s="38">
        <f t="shared" si="163"/>
        <v>-0.77777777777777779</v>
      </c>
      <c r="AO396" s="38" t="str">
        <f t="shared" si="163"/>
        <v/>
      </c>
      <c r="AP396" s="38">
        <f t="shared" si="163"/>
        <v>-6.544799087279779E-2</v>
      </c>
      <c r="AQ396" s="38">
        <f t="shared" si="163"/>
        <v>-0.90335715359285118</v>
      </c>
      <c r="AR396" s="39" t="str">
        <f t="shared" si="163"/>
        <v/>
      </c>
      <c r="AS396" s="40">
        <f t="shared" si="163"/>
        <v>-4.8092002090956612E-2</v>
      </c>
      <c r="AT396" s="40">
        <f t="shared" si="163"/>
        <v>-7.6976190823073484E-2</v>
      </c>
      <c r="AU396" s="119">
        <f t="shared" si="164"/>
        <v>53.908037383177572</v>
      </c>
      <c r="AV396" s="120">
        <f t="shared" si="165"/>
        <v>55.108146008403367</v>
      </c>
      <c r="AW396" s="121">
        <f t="shared" si="166"/>
        <v>-1.2001086252257949</v>
      </c>
      <c r="AX396" s="120">
        <f t="shared" si="167"/>
        <v>70.72999999999999</v>
      </c>
      <c r="AY396" s="120">
        <f t="shared" si="168"/>
        <v>162.63777777777781</v>
      </c>
      <c r="AZ396" s="121">
        <f t="shared" si="169"/>
        <v>-91.907777777777824</v>
      </c>
    </row>
    <row r="397" spans="1:52" ht="13.5" thickBot="1" x14ac:dyDescent="0.25">
      <c r="F397" s="78" t="s">
        <v>62</v>
      </c>
      <c r="G397" s="61"/>
      <c r="H397" s="43">
        <f>SUMIF($E$14:$E$377,$F397,H$14:H$377)</f>
        <v>1808</v>
      </c>
      <c r="I397" s="44">
        <f t="shared" si="156"/>
        <v>8</v>
      </c>
      <c r="J397" s="44">
        <f t="shared" si="156"/>
        <v>0</v>
      </c>
      <c r="K397" s="44">
        <f t="shared" si="156"/>
        <v>93800.83</v>
      </c>
      <c r="L397" s="44">
        <f t="shared" si="156"/>
        <v>1271.3899999999999</v>
      </c>
      <c r="M397" s="45">
        <f t="shared" si="156"/>
        <v>0</v>
      </c>
      <c r="N397" s="47">
        <f t="shared" si="157"/>
        <v>1816</v>
      </c>
      <c r="O397" s="51">
        <f t="shared" si="158"/>
        <v>95072.22</v>
      </c>
      <c r="P397" s="3"/>
      <c r="Q397" s="42"/>
      <c r="R397" s="42"/>
      <c r="S397" s="42"/>
      <c r="T397" s="42"/>
      <c r="U397" s="78" t="s">
        <v>62</v>
      </c>
      <c r="V397" s="61"/>
      <c r="W397" s="44">
        <f t="shared" ref="W397:AB397" si="172">SUMIF($N$98:$N$104,"&lt;&gt;0",W$98:W$104)</f>
        <v>1938</v>
      </c>
      <c r="X397" s="44">
        <f t="shared" si="172"/>
        <v>12</v>
      </c>
      <c r="Y397" s="44">
        <f t="shared" si="172"/>
        <v>1</v>
      </c>
      <c r="Z397" s="44">
        <f t="shared" si="172"/>
        <v>102611.38</v>
      </c>
      <c r="AA397" s="44">
        <f t="shared" si="172"/>
        <v>1997.4</v>
      </c>
      <c r="AB397" s="45">
        <f t="shared" si="172"/>
        <v>1833.66</v>
      </c>
      <c r="AC397" s="47">
        <f t="shared" si="160"/>
        <v>1951</v>
      </c>
      <c r="AD397" s="51">
        <f t="shared" si="161"/>
        <v>106442.44</v>
      </c>
      <c r="AE397" s="44">
        <f t="shared" si="162"/>
        <v>-130</v>
      </c>
      <c r="AF397" s="44">
        <f t="shared" si="162"/>
        <v>-4</v>
      </c>
      <c r="AG397" s="44">
        <f t="shared" si="162"/>
        <v>-1</v>
      </c>
      <c r="AH397" s="44">
        <f t="shared" si="162"/>
        <v>-8810.5500000000029</v>
      </c>
      <c r="AI397" s="44">
        <f t="shared" si="162"/>
        <v>-726.01000000000022</v>
      </c>
      <c r="AJ397" s="45">
        <f t="shared" si="162"/>
        <v>-1833.66</v>
      </c>
      <c r="AK397" s="47">
        <f t="shared" si="162"/>
        <v>-135</v>
      </c>
      <c r="AL397" s="47">
        <f t="shared" si="162"/>
        <v>-11370.220000000001</v>
      </c>
      <c r="AM397" s="56">
        <f t="shared" si="163"/>
        <v>-6.7079463364293088E-2</v>
      </c>
      <c r="AN397" s="56">
        <f t="shared" si="163"/>
        <v>-0.33333333333333331</v>
      </c>
      <c r="AO397" s="56">
        <f t="shared" si="163"/>
        <v>-1</v>
      </c>
      <c r="AP397" s="56">
        <f t="shared" si="163"/>
        <v>-8.5863283390204895E-2</v>
      </c>
      <c r="AQ397" s="56">
        <f t="shared" si="163"/>
        <v>-0.36347752077701023</v>
      </c>
      <c r="AR397" s="57">
        <f t="shared" si="163"/>
        <v>-1</v>
      </c>
      <c r="AS397" s="58">
        <f t="shared" si="163"/>
        <v>-6.9195284469502821E-2</v>
      </c>
      <c r="AT397" s="58">
        <f t="shared" si="163"/>
        <v>-0.10682036225400321</v>
      </c>
      <c r="AU397" s="122">
        <f t="shared" si="164"/>
        <v>51.880990044247788</v>
      </c>
      <c r="AV397" s="123">
        <f t="shared" si="165"/>
        <v>52.947048503611974</v>
      </c>
      <c r="AW397" s="124">
        <f t="shared" si="166"/>
        <v>-1.0660584593641858</v>
      </c>
      <c r="AX397" s="123">
        <f t="shared" si="167"/>
        <v>158.92374999999998</v>
      </c>
      <c r="AY397" s="123">
        <f t="shared" si="168"/>
        <v>294.6969230769231</v>
      </c>
      <c r="AZ397" s="124">
        <f t="shared" si="169"/>
        <v>-135.77317307692311</v>
      </c>
    </row>
    <row r="398" spans="1:52" x14ac:dyDescent="0.2">
      <c r="A398" t="s">
        <v>46</v>
      </c>
      <c r="B398" t="s">
        <v>46</v>
      </c>
      <c r="C398" t="s">
        <v>63</v>
      </c>
      <c r="D398" t="s">
        <v>63</v>
      </c>
      <c r="F398" s="83" t="s">
        <v>64</v>
      </c>
      <c r="G398" s="60"/>
      <c r="H398" s="32">
        <f t="shared" ref="H398:M398" si="173">SUM(H394:H397)</f>
        <v>7210</v>
      </c>
      <c r="I398" s="5">
        <f t="shared" si="173"/>
        <v>29</v>
      </c>
      <c r="J398" s="5">
        <f t="shared" si="173"/>
        <v>3</v>
      </c>
      <c r="K398" s="5">
        <f t="shared" si="173"/>
        <v>388931.82</v>
      </c>
      <c r="L398" s="5">
        <f t="shared" si="173"/>
        <v>3518.22</v>
      </c>
      <c r="M398" s="33">
        <f t="shared" si="173"/>
        <v>400.85</v>
      </c>
      <c r="N398" s="34">
        <f t="shared" si="157"/>
        <v>7242</v>
      </c>
      <c r="O398" s="34">
        <f t="shared" si="158"/>
        <v>392850.88999999996</v>
      </c>
      <c r="P398" s="3" t="s">
        <v>49</v>
      </c>
      <c r="Q398" t="s">
        <v>49</v>
      </c>
      <c r="R398" t="s">
        <v>63</v>
      </c>
      <c r="S398" t="s">
        <v>63</v>
      </c>
      <c r="U398" s="83" t="s">
        <v>64</v>
      </c>
      <c r="V398" s="60"/>
      <c r="W398" s="5">
        <f t="shared" ref="W398:AB398" si="174">SUM(W394:W397)</f>
        <v>7803</v>
      </c>
      <c r="X398" s="5">
        <f t="shared" si="174"/>
        <v>58</v>
      </c>
      <c r="Y398" s="5">
        <f t="shared" si="174"/>
        <v>7</v>
      </c>
      <c r="Z398" s="5">
        <f t="shared" si="174"/>
        <v>430245.58</v>
      </c>
      <c r="AA398" s="5">
        <f t="shared" si="174"/>
        <v>8625.869999999999</v>
      </c>
      <c r="AB398" s="33">
        <f t="shared" si="174"/>
        <v>2491.42</v>
      </c>
      <c r="AC398" s="34">
        <f t="shared" si="160"/>
        <v>7868</v>
      </c>
      <c r="AD398" s="34">
        <f t="shared" si="161"/>
        <v>441362.87</v>
      </c>
      <c r="AE398" s="2">
        <f t="shared" si="162"/>
        <v>-593</v>
      </c>
      <c r="AF398" s="2">
        <f t="shared" si="162"/>
        <v>-29</v>
      </c>
      <c r="AG398" s="2">
        <f t="shared" si="162"/>
        <v>-4</v>
      </c>
      <c r="AH398" s="2">
        <f t="shared" si="162"/>
        <v>-41313.760000000009</v>
      </c>
      <c r="AI398" s="2">
        <f t="shared" si="162"/>
        <v>-5107.6499999999996</v>
      </c>
      <c r="AJ398" s="29">
        <f t="shared" si="162"/>
        <v>-2090.5700000000002</v>
      </c>
      <c r="AK398" s="31">
        <f t="shared" si="162"/>
        <v>-626</v>
      </c>
      <c r="AL398" s="31">
        <f t="shared" si="162"/>
        <v>-48511.98000000004</v>
      </c>
      <c r="AM398" s="38">
        <f t="shared" si="163"/>
        <v>-7.5996411636550049E-2</v>
      </c>
      <c r="AN398" s="38">
        <f t="shared" si="163"/>
        <v>-0.5</v>
      </c>
      <c r="AO398" s="38">
        <f t="shared" si="163"/>
        <v>-0.5714285714285714</v>
      </c>
      <c r="AP398" s="38">
        <f t="shared" si="163"/>
        <v>-9.6023670946253553E-2</v>
      </c>
      <c r="AQ398" s="38">
        <f t="shared" si="163"/>
        <v>-0.59213157629317392</v>
      </c>
      <c r="AR398" s="39">
        <f t="shared" si="163"/>
        <v>-0.83910781803148404</v>
      </c>
      <c r="AS398" s="40">
        <f t="shared" si="163"/>
        <v>-7.9562785968479918E-2</v>
      </c>
      <c r="AT398" s="40">
        <f t="shared" si="163"/>
        <v>-0.10991404872820416</v>
      </c>
      <c r="AU398" s="119">
        <f t="shared" si="164"/>
        <v>53.943386962552012</v>
      </c>
      <c r="AV398" s="120">
        <f t="shared" si="165"/>
        <v>55.138482634884021</v>
      </c>
      <c r="AW398" s="121">
        <f t="shared" si="166"/>
        <v>-1.195095672332009</v>
      </c>
      <c r="AX398" s="120">
        <f t="shared" si="167"/>
        <v>122.47093749999999</v>
      </c>
      <c r="AY398" s="120">
        <f t="shared" si="168"/>
        <v>171.03523076923076</v>
      </c>
      <c r="AZ398" s="121">
        <f t="shared" si="169"/>
        <v>-48.564293269230774</v>
      </c>
    </row>
    <row r="399" spans="1:52" ht="13.5" thickBot="1" x14ac:dyDescent="0.25">
      <c r="A399" t="s">
        <v>46</v>
      </c>
      <c r="B399" t="s">
        <v>46</v>
      </c>
      <c r="C399" t="s">
        <v>63</v>
      </c>
      <c r="D399" t="s">
        <v>63</v>
      </c>
      <c r="F399" s="78" t="s">
        <v>65</v>
      </c>
      <c r="G399" s="61"/>
      <c r="H399" s="48">
        <f t="shared" ref="H399:M399" si="175">SUMIF($D$14:$D$377,"03 Mar",H$14:H$377)</f>
        <v>7865</v>
      </c>
      <c r="I399" s="49">
        <f t="shared" si="175"/>
        <v>32</v>
      </c>
      <c r="J399" s="49">
        <f t="shared" si="175"/>
        <v>3</v>
      </c>
      <c r="K399" s="49">
        <f t="shared" si="175"/>
        <v>420518.29</v>
      </c>
      <c r="L399" s="49">
        <f t="shared" si="175"/>
        <v>4180.9699999999993</v>
      </c>
      <c r="M399" s="50">
        <f t="shared" si="175"/>
        <v>400.85</v>
      </c>
      <c r="N399" s="51">
        <f t="shared" si="157"/>
        <v>7900</v>
      </c>
      <c r="O399" s="51">
        <f t="shared" si="158"/>
        <v>425100.10999999993</v>
      </c>
      <c r="P399" s="3" t="s">
        <v>49</v>
      </c>
      <c r="Q399" s="42" t="s">
        <v>49</v>
      </c>
      <c r="R399" s="42" t="s">
        <v>63</v>
      </c>
      <c r="S399" s="42" t="s">
        <v>63</v>
      </c>
      <c r="T399" s="42"/>
      <c r="U399" s="78" t="s">
        <v>65</v>
      </c>
      <c r="V399" s="61"/>
      <c r="W399" s="49">
        <f t="shared" ref="W399:AB399" si="176">SUMIFS(W$7:W$377,$N$7:$N$377,"&lt;&gt;0",$Q$7:$Q$377,$Q399,$S$7:$S$377,$S399)</f>
        <v>8674</v>
      </c>
      <c r="X399" s="49">
        <f t="shared" si="176"/>
        <v>60</v>
      </c>
      <c r="Y399" s="49">
        <f t="shared" si="176"/>
        <v>7</v>
      </c>
      <c r="Z399" s="49">
        <f t="shared" si="176"/>
        <v>480737.26</v>
      </c>
      <c r="AA399" s="49">
        <f t="shared" si="176"/>
        <v>8986.65</v>
      </c>
      <c r="AB399" s="50">
        <f t="shared" si="176"/>
        <v>2491.42</v>
      </c>
      <c r="AC399" s="51">
        <f t="shared" si="160"/>
        <v>8741</v>
      </c>
      <c r="AD399" s="51">
        <f t="shared" si="161"/>
        <v>492215.33</v>
      </c>
      <c r="AE399" s="44">
        <f t="shared" si="162"/>
        <v>-809</v>
      </c>
      <c r="AF399" s="44">
        <f t="shared" si="162"/>
        <v>-28</v>
      </c>
      <c r="AG399" s="44">
        <f t="shared" si="162"/>
        <v>-4</v>
      </c>
      <c r="AH399" s="44">
        <f t="shared" si="162"/>
        <v>-60218.97000000003</v>
      </c>
      <c r="AI399" s="44">
        <f t="shared" si="162"/>
        <v>-4805.68</v>
      </c>
      <c r="AJ399" s="45">
        <f t="shared" si="162"/>
        <v>-2090.5700000000002</v>
      </c>
      <c r="AK399" s="47">
        <f t="shared" si="162"/>
        <v>-841</v>
      </c>
      <c r="AL399" s="47">
        <f t="shared" si="162"/>
        <v>-67115.220000000088</v>
      </c>
      <c r="AM399" s="56">
        <f t="shared" si="163"/>
        <v>-9.3267235416186298E-2</v>
      </c>
      <c r="AN399" s="56">
        <f t="shared" si="163"/>
        <v>-0.46666666666666667</v>
      </c>
      <c r="AO399" s="56">
        <f t="shared" si="163"/>
        <v>-0.5714285714285714</v>
      </c>
      <c r="AP399" s="56">
        <f t="shared" si="163"/>
        <v>-0.12526378754166054</v>
      </c>
      <c r="AQ399" s="56">
        <f t="shared" si="163"/>
        <v>-0.53475766831911786</v>
      </c>
      <c r="AR399" s="57">
        <f t="shared" si="163"/>
        <v>-0.83910781803148404</v>
      </c>
      <c r="AS399" s="58">
        <f t="shared" si="163"/>
        <v>-9.62132479121382E-2</v>
      </c>
      <c r="AT399" s="58">
        <f t="shared" si="163"/>
        <v>-0.13635337200895406</v>
      </c>
      <c r="AU399" s="122">
        <f t="shared" si="164"/>
        <v>53.467042593769861</v>
      </c>
      <c r="AV399" s="123">
        <f t="shared" si="165"/>
        <v>55.422787641226655</v>
      </c>
      <c r="AW399" s="124">
        <f t="shared" si="166"/>
        <v>-1.9557450474567943</v>
      </c>
      <c r="AX399" s="123">
        <f t="shared" si="167"/>
        <v>130.90914285714285</v>
      </c>
      <c r="AY399" s="123">
        <f t="shared" si="168"/>
        <v>171.3144776119403</v>
      </c>
      <c r="AZ399" s="124">
        <f t="shared" si="169"/>
        <v>-40.405334754797451</v>
      </c>
    </row>
    <row r="400" spans="1:52" ht="13.5" thickBot="1" x14ac:dyDescent="0.25">
      <c r="N400" s="1"/>
      <c r="P400" s="3"/>
      <c r="AC400" s="1"/>
      <c r="AK400" s="1"/>
      <c r="AS400" s="1"/>
      <c r="AX400" s="98"/>
      <c r="AY400" s="98"/>
      <c r="AZ400" s="98"/>
    </row>
    <row r="401" spans="1:52" x14ac:dyDescent="0.2">
      <c r="F401" s="62" t="s">
        <v>66</v>
      </c>
      <c r="G401" s="63"/>
      <c r="H401" s="64">
        <f>SUMIF($E$14:$E$377,$F401,$H$14:$H$377)</f>
        <v>1961</v>
      </c>
      <c r="I401" s="65">
        <f t="shared" ref="I401:M404" si="177">SUMIF($E$14:$E$377,$F401,I$14:I$377)</f>
        <v>9</v>
      </c>
      <c r="J401" s="65">
        <f t="shared" si="177"/>
        <v>0</v>
      </c>
      <c r="K401" s="65">
        <f t="shared" si="177"/>
        <v>100980.21</v>
      </c>
      <c r="L401" s="65">
        <f t="shared" si="177"/>
        <v>1221.3900000000001</v>
      </c>
      <c r="M401" s="86">
        <f t="shared" si="177"/>
        <v>0</v>
      </c>
      <c r="N401" s="87">
        <f t="shared" si="157"/>
        <v>1970</v>
      </c>
      <c r="O401" s="95">
        <f t="shared" ref="O401:O406" si="178">SUM(K401:M401)</f>
        <v>102201.60000000001</v>
      </c>
      <c r="P401" s="3"/>
      <c r="Q401" s="67"/>
      <c r="R401" s="67"/>
      <c r="S401" s="67"/>
      <c r="T401" s="67"/>
      <c r="U401" s="62" t="s">
        <v>66</v>
      </c>
      <c r="V401" s="63"/>
      <c r="W401" s="65">
        <f t="shared" ref="W401:AB401" si="179">SUMIF($N$105:$N$111,"&lt;&gt;0",W$105:W$111)</f>
        <v>1824</v>
      </c>
      <c r="X401" s="65">
        <f t="shared" si="179"/>
        <v>14</v>
      </c>
      <c r="Y401" s="65">
        <f t="shared" si="179"/>
        <v>4</v>
      </c>
      <c r="Z401" s="65">
        <f t="shared" si="179"/>
        <v>94966.7</v>
      </c>
      <c r="AA401" s="65">
        <f t="shared" si="179"/>
        <v>2383.6</v>
      </c>
      <c r="AB401" s="86">
        <f t="shared" si="179"/>
        <v>277.92</v>
      </c>
      <c r="AC401" s="87">
        <f t="shared" ref="AC401:AC406" si="180">SUM(W401:Y401)</f>
        <v>1842</v>
      </c>
      <c r="AD401" s="95">
        <f t="shared" ref="AD401:AD406" si="181">SUM(Z401:AB401)</f>
        <v>97628.22</v>
      </c>
      <c r="AE401" s="65">
        <f t="shared" ref="AE401:AL406" si="182">+H401-W401</f>
        <v>137</v>
      </c>
      <c r="AF401" s="65">
        <f t="shared" si="182"/>
        <v>-5</v>
      </c>
      <c r="AG401" s="65">
        <f t="shared" si="182"/>
        <v>-4</v>
      </c>
      <c r="AH401" s="65">
        <f t="shared" si="182"/>
        <v>6013.5100000000093</v>
      </c>
      <c r="AI401" s="65">
        <f t="shared" si="182"/>
        <v>-1162.2099999999998</v>
      </c>
      <c r="AJ401" s="86">
        <f t="shared" si="182"/>
        <v>-277.92</v>
      </c>
      <c r="AK401" s="87">
        <f t="shared" si="182"/>
        <v>128</v>
      </c>
      <c r="AL401" s="87">
        <f t="shared" si="182"/>
        <v>4573.3800000000047</v>
      </c>
      <c r="AM401" s="70">
        <f t="shared" ref="AM401:AT406" si="183">IFERROR(AE401/W401,"")</f>
        <v>7.5109649122807015E-2</v>
      </c>
      <c r="AN401" s="70">
        <f t="shared" si="183"/>
        <v>-0.35714285714285715</v>
      </c>
      <c r="AO401" s="70">
        <f t="shared" si="183"/>
        <v>-1</v>
      </c>
      <c r="AP401" s="70">
        <f t="shared" si="183"/>
        <v>6.3322301396173702E-2</v>
      </c>
      <c r="AQ401" s="70">
        <f t="shared" si="183"/>
        <v>-0.48758600436314814</v>
      </c>
      <c r="AR401" s="89">
        <f t="shared" si="183"/>
        <v>-1</v>
      </c>
      <c r="AS401" s="90">
        <f t="shared" si="183"/>
        <v>6.9489685124864281E-2</v>
      </c>
      <c r="AT401" s="90">
        <f t="shared" si="183"/>
        <v>4.6844856948124271E-2</v>
      </c>
      <c r="AU401" s="116">
        <f t="shared" ref="AU401:AU406" si="184">IFERROR(K401/H401,0)</f>
        <v>51.494242733299338</v>
      </c>
      <c r="AV401" s="117">
        <f t="shared" ref="AV401:AV406" si="185">+Z401/W401</f>
        <v>52.065076754385963</v>
      </c>
      <c r="AW401" s="118">
        <f t="shared" ref="AW401:AW406" si="186">+AU401-AV401</f>
        <v>-0.5708340210866254</v>
      </c>
      <c r="AX401" s="117">
        <f t="shared" ref="AX401:AX406" si="187">IFERROR((L401+M401)/(I401+J401),0)</f>
        <v>135.71</v>
      </c>
      <c r="AY401" s="117">
        <f t="shared" ref="AY401:AY406" si="188">(AA401+AB401)/(X401+Y401)</f>
        <v>147.86222222222221</v>
      </c>
      <c r="AZ401" s="118">
        <f t="shared" ref="AZ401:AZ406" si="189">+AX401-AY401</f>
        <v>-12.152222222222207</v>
      </c>
    </row>
    <row r="402" spans="1:52" x14ac:dyDescent="0.2">
      <c r="F402" s="73" t="s">
        <v>67</v>
      </c>
      <c r="G402" s="60"/>
      <c r="H402" s="28">
        <f>SUMIF($E$14:$E$377,$F402,H$14:H$377)</f>
        <v>1740</v>
      </c>
      <c r="I402" s="2">
        <f t="shared" si="177"/>
        <v>5</v>
      </c>
      <c r="J402" s="2">
        <f t="shared" si="177"/>
        <v>0</v>
      </c>
      <c r="K402" s="2">
        <f t="shared" si="177"/>
        <v>89403.5</v>
      </c>
      <c r="L402" s="2">
        <f t="shared" si="177"/>
        <v>1892.0200000000002</v>
      </c>
      <c r="M402" s="29">
        <f t="shared" si="177"/>
        <v>0</v>
      </c>
      <c r="N402" s="31">
        <f t="shared" si="157"/>
        <v>1745</v>
      </c>
      <c r="O402" s="34">
        <f t="shared" si="178"/>
        <v>91295.52</v>
      </c>
      <c r="P402" s="3"/>
      <c r="U402" s="73" t="s">
        <v>67</v>
      </c>
      <c r="V402" s="60"/>
      <c r="W402" s="2">
        <f>SUMIF($N112:$N$118,"&lt;&gt;0",W112:W$118)</f>
        <v>1997</v>
      </c>
      <c r="X402" s="2">
        <f>SUMIF($N$112:$N$118,"&lt;&gt;0",X$112:X$118)</f>
        <v>11</v>
      </c>
      <c r="Y402" s="2">
        <f>SUMIF($N$112:$N$118,"&lt;&gt;0",Y$112:Y$118)</f>
        <v>1</v>
      </c>
      <c r="Z402" s="2">
        <f>SUMIF($N$112:$N$118,"&lt;&gt;0",Z$112:Z$118)</f>
        <v>110668.52</v>
      </c>
      <c r="AA402" s="2">
        <f>SUMIF($N$112:$N$118,"&lt;&gt;0",AA$112:AA$118)</f>
        <v>2037.58</v>
      </c>
      <c r="AB402" s="29">
        <f>SUMIF($N$112:$N$118,"&lt;&gt;0",AB$112:AB$118)</f>
        <v>108</v>
      </c>
      <c r="AC402" s="31">
        <f t="shared" si="180"/>
        <v>2009</v>
      </c>
      <c r="AD402" s="34">
        <f t="shared" si="181"/>
        <v>112814.1</v>
      </c>
      <c r="AE402" s="2">
        <f t="shared" si="182"/>
        <v>-257</v>
      </c>
      <c r="AF402" s="2">
        <f t="shared" si="182"/>
        <v>-6</v>
      </c>
      <c r="AG402" s="2">
        <f t="shared" si="182"/>
        <v>-1</v>
      </c>
      <c r="AH402" s="2">
        <f t="shared" si="182"/>
        <v>-21265.020000000004</v>
      </c>
      <c r="AI402" s="2">
        <f t="shared" si="182"/>
        <v>-145.55999999999972</v>
      </c>
      <c r="AJ402" s="29">
        <f t="shared" si="182"/>
        <v>-108</v>
      </c>
      <c r="AK402" s="31">
        <f t="shared" si="182"/>
        <v>-264</v>
      </c>
      <c r="AL402" s="31">
        <f t="shared" si="182"/>
        <v>-21518.58</v>
      </c>
      <c r="AM402" s="38">
        <f t="shared" si="183"/>
        <v>-0.128693039559339</v>
      </c>
      <c r="AN402" s="38">
        <f t="shared" si="183"/>
        <v>-0.54545454545454541</v>
      </c>
      <c r="AO402" s="38">
        <f t="shared" si="183"/>
        <v>-1</v>
      </c>
      <c r="AP402" s="38">
        <f t="shared" si="183"/>
        <v>-0.19215057723732099</v>
      </c>
      <c r="AQ402" s="38">
        <f t="shared" si="183"/>
        <v>-7.1437685882271965E-2</v>
      </c>
      <c r="AR402" s="39">
        <f t="shared" si="183"/>
        <v>-1</v>
      </c>
      <c r="AS402" s="40">
        <f t="shared" si="183"/>
        <v>-0.13140866102538576</v>
      </c>
      <c r="AT402" s="40">
        <f t="shared" si="183"/>
        <v>-0.19074371022771092</v>
      </c>
      <c r="AU402" s="119">
        <f t="shared" si="184"/>
        <v>51.381321839080456</v>
      </c>
      <c r="AV402" s="120">
        <f t="shared" si="185"/>
        <v>55.417386079118678</v>
      </c>
      <c r="AW402" s="121">
        <f t="shared" si="186"/>
        <v>-4.0360642400382218</v>
      </c>
      <c r="AX402" s="120">
        <f t="shared" si="187"/>
        <v>378.40400000000005</v>
      </c>
      <c r="AY402" s="120">
        <f t="shared" si="188"/>
        <v>178.79833333333332</v>
      </c>
      <c r="AZ402" s="121">
        <f t="shared" si="189"/>
        <v>199.60566666666674</v>
      </c>
    </row>
    <row r="403" spans="1:52" x14ac:dyDescent="0.2">
      <c r="F403" s="73" t="s">
        <v>68</v>
      </c>
      <c r="G403" s="60"/>
      <c r="H403" s="28">
        <f>SUMIF($E$14:$E$377,$F403,H$14:H$377)</f>
        <v>1810</v>
      </c>
      <c r="I403" s="2">
        <f t="shared" si="177"/>
        <v>14</v>
      </c>
      <c r="J403" s="2">
        <f t="shared" si="177"/>
        <v>0</v>
      </c>
      <c r="K403" s="2">
        <f t="shared" si="177"/>
        <v>97086.989999999991</v>
      </c>
      <c r="L403" s="2">
        <f t="shared" si="177"/>
        <v>3098.36</v>
      </c>
      <c r="M403" s="29">
        <f t="shared" si="177"/>
        <v>0</v>
      </c>
      <c r="N403" s="31">
        <f t="shared" si="157"/>
        <v>1824</v>
      </c>
      <c r="O403" s="34">
        <f t="shared" si="178"/>
        <v>100185.34999999999</v>
      </c>
      <c r="P403" s="3"/>
      <c r="U403" s="73" t="s">
        <v>68</v>
      </c>
      <c r="V403" s="60"/>
      <c r="W403" s="2">
        <f t="shared" ref="W403:AB403" si="190">SUMIF($N$119:$N$125,"&lt;&gt;0",W$119:W$125)</f>
        <v>2017</v>
      </c>
      <c r="X403" s="2">
        <f t="shared" si="190"/>
        <v>21</v>
      </c>
      <c r="Y403" s="2">
        <f t="shared" si="190"/>
        <v>0</v>
      </c>
      <c r="Z403" s="2">
        <f t="shared" si="190"/>
        <v>112412.29</v>
      </c>
      <c r="AA403" s="2">
        <f t="shared" si="190"/>
        <v>3850.4700000000003</v>
      </c>
      <c r="AB403" s="29">
        <f t="shared" si="190"/>
        <v>0</v>
      </c>
      <c r="AC403" s="31">
        <f t="shared" si="180"/>
        <v>2038</v>
      </c>
      <c r="AD403" s="34">
        <f t="shared" si="181"/>
        <v>116262.76</v>
      </c>
      <c r="AE403" s="2">
        <f t="shared" si="182"/>
        <v>-207</v>
      </c>
      <c r="AF403" s="2">
        <f t="shared" si="182"/>
        <v>-7</v>
      </c>
      <c r="AG403" s="2">
        <f t="shared" si="182"/>
        <v>0</v>
      </c>
      <c r="AH403" s="2">
        <f t="shared" si="182"/>
        <v>-15325.300000000003</v>
      </c>
      <c r="AI403" s="2">
        <f t="shared" si="182"/>
        <v>-752.11000000000013</v>
      </c>
      <c r="AJ403" s="29">
        <f t="shared" si="182"/>
        <v>0</v>
      </c>
      <c r="AK403" s="31">
        <f t="shared" si="182"/>
        <v>-214</v>
      </c>
      <c r="AL403" s="31">
        <f t="shared" si="182"/>
        <v>-16077.410000000003</v>
      </c>
      <c r="AM403" s="38">
        <f t="shared" si="183"/>
        <v>-0.10262766484878533</v>
      </c>
      <c r="AN403" s="38">
        <f t="shared" si="183"/>
        <v>-0.33333333333333331</v>
      </c>
      <c r="AO403" s="38" t="str">
        <f t="shared" si="183"/>
        <v/>
      </c>
      <c r="AP403" s="38">
        <f t="shared" si="183"/>
        <v>-0.13633117873499423</v>
      </c>
      <c r="AQ403" s="38">
        <f t="shared" si="183"/>
        <v>-0.19532940134580976</v>
      </c>
      <c r="AR403" s="39" t="str">
        <f t="shared" si="183"/>
        <v/>
      </c>
      <c r="AS403" s="40">
        <f t="shared" si="183"/>
        <v>-0.10500490677134446</v>
      </c>
      <c r="AT403" s="40">
        <f t="shared" si="183"/>
        <v>-0.13828512242441177</v>
      </c>
      <c r="AU403" s="119">
        <f t="shared" si="184"/>
        <v>53.639220994475131</v>
      </c>
      <c r="AV403" s="120">
        <f t="shared" si="185"/>
        <v>55.732419434804164</v>
      </c>
      <c r="AW403" s="121">
        <f t="shared" si="186"/>
        <v>-2.0931984403290329</v>
      </c>
      <c r="AX403" s="120">
        <f t="shared" si="187"/>
        <v>221.31142857142859</v>
      </c>
      <c r="AY403" s="120">
        <f t="shared" si="188"/>
        <v>183.3557142857143</v>
      </c>
      <c r="AZ403" s="121">
        <f t="shared" si="189"/>
        <v>37.955714285714294</v>
      </c>
    </row>
    <row r="404" spans="1:52" ht="13.5" thickBot="1" x14ac:dyDescent="0.25">
      <c r="F404" s="78" t="s">
        <v>69</v>
      </c>
      <c r="G404" s="61"/>
      <c r="H404" s="43">
        <f>SUMIF($E$14:$E$377,$F404,H$14:H$377)</f>
        <v>1945</v>
      </c>
      <c r="I404" s="44">
        <f t="shared" si="177"/>
        <v>6</v>
      </c>
      <c r="J404" s="44">
        <f t="shared" si="177"/>
        <v>0</v>
      </c>
      <c r="K404" s="44">
        <f t="shared" si="177"/>
        <v>99663.13</v>
      </c>
      <c r="L404" s="44">
        <f t="shared" si="177"/>
        <v>1482.92</v>
      </c>
      <c r="M404" s="45">
        <f t="shared" si="177"/>
        <v>0</v>
      </c>
      <c r="N404" s="47">
        <f t="shared" si="157"/>
        <v>1951</v>
      </c>
      <c r="O404" s="51">
        <f t="shared" si="178"/>
        <v>101146.05</v>
      </c>
      <c r="P404" s="3"/>
      <c r="Q404" s="42"/>
      <c r="R404" s="42"/>
      <c r="S404" s="42"/>
      <c r="T404" s="42"/>
      <c r="U404" s="78" t="s">
        <v>69</v>
      </c>
      <c r="V404" s="61"/>
      <c r="W404" s="44">
        <f t="shared" ref="W404:AB404" si="191">SUMIF($N$126:$N$132,"&lt;&gt;0",W$126:W$132)</f>
        <v>1899</v>
      </c>
      <c r="X404" s="44">
        <f t="shared" si="191"/>
        <v>15</v>
      </c>
      <c r="Y404" s="44">
        <f t="shared" si="191"/>
        <v>0</v>
      </c>
      <c r="Z404" s="44">
        <f t="shared" si="191"/>
        <v>101628.62999999999</v>
      </c>
      <c r="AA404" s="44">
        <f t="shared" si="191"/>
        <v>2175.5500000000002</v>
      </c>
      <c r="AB404" s="45">
        <f t="shared" si="191"/>
        <v>0</v>
      </c>
      <c r="AC404" s="47">
        <f t="shared" si="180"/>
        <v>1914</v>
      </c>
      <c r="AD404" s="51">
        <f t="shared" si="181"/>
        <v>103804.18</v>
      </c>
      <c r="AE404" s="44">
        <f t="shared" si="182"/>
        <v>46</v>
      </c>
      <c r="AF404" s="44">
        <f t="shared" si="182"/>
        <v>-9</v>
      </c>
      <c r="AG404" s="44">
        <f t="shared" si="182"/>
        <v>0</v>
      </c>
      <c r="AH404" s="44">
        <f t="shared" si="182"/>
        <v>-1965.4999999999854</v>
      </c>
      <c r="AI404" s="44">
        <f t="shared" si="182"/>
        <v>-692.63000000000011</v>
      </c>
      <c r="AJ404" s="45">
        <f t="shared" si="182"/>
        <v>0</v>
      </c>
      <c r="AK404" s="47">
        <f t="shared" si="182"/>
        <v>37</v>
      </c>
      <c r="AL404" s="47">
        <f t="shared" si="182"/>
        <v>-2658.1299999999901</v>
      </c>
      <c r="AM404" s="56">
        <f t="shared" si="183"/>
        <v>2.4223275408109531E-2</v>
      </c>
      <c r="AN404" s="56">
        <f t="shared" si="183"/>
        <v>-0.6</v>
      </c>
      <c r="AO404" s="56" t="str">
        <f t="shared" si="183"/>
        <v/>
      </c>
      <c r="AP404" s="56">
        <f t="shared" si="183"/>
        <v>-1.934002259009086E-2</v>
      </c>
      <c r="AQ404" s="56">
        <f t="shared" si="183"/>
        <v>-0.31837006733929352</v>
      </c>
      <c r="AR404" s="57" t="str">
        <f t="shared" si="183"/>
        <v/>
      </c>
      <c r="AS404" s="58">
        <f t="shared" si="183"/>
        <v>1.9331243469174503E-2</v>
      </c>
      <c r="AT404" s="58">
        <f t="shared" si="183"/>
        <v>-2.560715763083905E-2</v>
      </c>
      <c r="AU404" s="122">
        <f t="shared" si="184"/>
        <v>51.240683804627253</v>
      </c>
      <c r="AV404" s="123">
        <f t="shared" si="185"/>
        <v>53.516919431279618</v>
      </c>
      <c r="AW404" s="124">
        <f t="shared" si="186"/>
        <v>-2.2762356266523653</v>
      </c>
      <c r="AX404" s="123">
        <f t="shared" si="187"/>
        <v>247.15333333333334</v>
      </c>
      <c r="AY404" s="123">
        <f t="shared" si="188"/>
        <v>145.03666666666669</v>
      </c>
      <c r="AZ404" s="124">
        <f t="shared" si="189"/>
        <v>102.11666666666665</v>
      </c>
    </row>
    <row r="405" spans="1:52" x14ac:dyDescent="0.2">
      <c r="A405" t="s">
        <v>46</v>
      </c>
      <c r="B405" t="s">
        <v>46</v>
      </c>
      <c r="C405" t="s">
        <v>70</v>
      </c>
      <c r="D405" t="s">
        <v>70</v>
      </c>
      <c r="F405" s="83" t="s">
        <v>71</v>
      </c>
      <c r="G405" s="60"/>
      <c r="H405" s="32">
        <f t="shared" ref="H405:M405" si="192">SUM(H401:H404)</f>
        <v>7456</v>
      </c>
      <c r="I405" s="5">
        <f t="shared" si="192"/>
        <v>34</v>
      </c>
      <c r="J405" s="5">
        <f t="shared" si="192"/>
        <v>0</v>
      </c>
      <c r="K405" s="5">
        <f t="shared" si="192"/>
        <v>387133.83</v>
      </c>
      <c r="L405" s="5">
        <f t="shared" si="192"/>
        <v>7694.6900000000005</v>
      </c>
      <c r="M405" s="33">
        <f t="shared" si="192"/>
        <v>0</v>
      </c>
      <c r="N405" s="34">
        <f t="shared" si="157"/>
        <v>7490</v>
      </c>
      <c r="O405" s="34">
        <f t="shared" si="178"/>
        <v>394828.52</v>
      </c>
      <c r="P405" s="3" t="s">
        <v>49</v>
      </c>
      <c r="Q405" t="s">
        <v>49</v>
      </c>
      <c r="R405" t="s">
        <v>70</v>
      </c>
      <c r="S405" t="s">
        <v>70</v>
      </c>
      <c r="U405" s="83" t="s">
        <v>71</v>
      </c>
      <c r="V405" s="60"/>
      <c r="W405" s="5">
        <f t="shared" ref="W405:AB405" si="193">SUM(W401:W404)</f>
        <v>7737</v>
      </c>
      <c r="X405" s="5">
        <f t="shared" si="193"/>
        <v>61</v>
      </c>
      <c r="Y405" s="5">
        <f t="shared" si="193"/>
        <v>5</v>
      </c>
      <c r="Z405" s="5">
        <f t="shared" si="193"/>
        <v>419676.14</v>
      </c>
      <c r="AA405" s="5">
        <f t="shared" si="193"/>
        <v>10447.200000000001</v>
      </c>
      <c r="AB405" s="33">
        <f t="shared" si="193"/>
        <v>385.92</v>
      </c>
      <c r="AC405" s="34">
        <f t="shared" si="180"/>
        <v>7803</v>
      </c>
      <c r="AD405" s="34">
        <f t="shared" si="181"/>
        <v>430509.26</v>
      </c>
      <c r="AE405" s="2">
        <f t="shared" si="182"/>
        <v>-281</v>
      </c>
      <c r="AF405" s="2">
        <f t="shared" si="182"/>
        <v>-27</v>
      </c>
      <c r="AG405" s="2">
        <f t="shared" si="182"/>
        <v>-5</v>
      </c>
      <c r="AH405" s="2">
        <f t="shared" si="182"/>
        <v>-32542.309999999998</v>
      </c>
      <c r="AI405" s="2">
        <f t="shared" si="182"/>
        <v>-2752.51</v>
      </c>
      <c r="AJ405" s="29">
        <f t="shared" si="182"/>
        <v>-385.92</v>
      </c>
      <c r="AK405" s="31">
        <f t="shared" si="182"/>
        <v>-313</v>
      </c>
      <c r="AL405" s="31">
        <f t="shared" si="182"/>
        <v>-35680.739999999991</v>
      </c>
      <c r="AM405" s="38">
        <f t="shared" si="183"/>
        <v>-3.6318986687346518E-2</v>
      </c>
      <c r="AN405" s="38">
        <f t="shared" si="183"/>
        <v>-0.44262295081967212</v>
      </c>
      <c r="AO405" s="38">
        <f t="shared" si="183"/>
        <v>-1</v>
      </c>
      <c r="AP405" s="38">
        <f t="shared" si="183"/>
        <v>-7.7541482343980755E-2</v>
      </c>
      <c r="AQ405" s="38">
        <f t="shared" si="183"/>
        <v>-0.26346868060341527</v>
      </c>
      <c r="AR405" s="39">
        <f t="shared" si="183"/>
        <v>-1</v>
      </c>
      <c r="AS405" s="40">
        <f t="shared" si="183"/>
        <v>-4.0112777136998588E-2</v>
      </c>
      <c r="AT405" s="40">
        <f t="shared" si="183"/>
        <v>-8.2880307847501333E-2</v>
      </c>
      <c r="AU405" s="119">
        <f t="shared" si="184"/>
        <v>51.922455740343352</v>
      </c>
      <c r="AV405" s="120">
        <f t="shared" si="185"/>
        <v>54.242747835078198</v>
      </c>
      <c r="AW405" s="121">
        <f t="shared" si="186"/>
        <v>-2.320292094734846</v>
      </c>
      <c r="AX405" s="120">
        <f t="shared" si="187"/>
        <v>226.31441176470591</v>
      </c>
      <c r="AY405" s="120">
        <f t="shared" si="188"/>
        <v>164.13818181818183</v>
      </c>
      <c r="AZ405" s="121">
        <f t="shared" si="189"/>
        <v>62.176229946524074</v>
      </c>
    </row>
    <row r="406" spans="1:52" ht="13.5" thickBot="1" x14ac:dyDescent="0.25">
      <c r="A406" t="s">
        <v>46</v>
      </c>
      <c r="B406" t="s">
        <v>46</v>
      </c>
      <c r="C406" t="s">
        <v>70</v>
      </c>
      <c r="D406" t="s">
        <v>70</v>
      </c>
      <c r="F406" s="78" t="s">
        <v>72</v>
      </c>
      <c r="G406" s="61"/>
      <c r="H406" s="48">
        <f t="shared" ref="H406:M406" si="194">SUMIF($D$14:$D$377,"04 Apr",H$14:H$377)</f>
        <v>7861</v>
      </c>
      <c r="I406" s="49">
        <f t="shared" si="194"/>
        <v>36</v>
      </c>
      <c r="J406" s="49">
        <f t="shared" si="194"/>
        <v>0</v>
      </c>
      <c r="K406" s="49">
        <f t="shared" si="194"/>
        <v>407848.20000000007</v>
      </c>
      <c r="L406" s="49">
        <f t="shared" si="194"/>
        <v>7841.4199999999992</v>
      </c>
      <c r="M406" s="50">
        <f t="shared" si="194"/>
        <v>0</v>
      </c>
      <c r="N406" s="51">
        <f t="shared" si="157"/>
        <v>7897</v>
      </c>
      <c r="O406" s="51">
        <f t="shared" si="178"/>
        <v>415689.62000000005</v>
      </c>
      <c r="P406" s="3" t="s">
        <v>49</v>
      </c>
      <c r="Q406" s="42" t="s">
        <v>49</v>
      </c>
      <c r="R406" s="42" t="s">
        <v>70</v>
      </c>
      <c r="S406" s="42" t="s">
        <v>70</v>
      </c>
      <c r="T406" s="42"/>
      <c r="U406" s="78" t="s">
        <v>72</v>
      </c>
      <c r="V406" s="61"/>
      <c r="W406" s="49">
        <f t="shared" ref="W406:AB406" si="195">SUMIFS(W$7:W$377,$N$7:$N$377,"&lt;&gt;0",$Q$7:$Q$377,$Q406,$S$7:$S$377,$S406)</f>
        <v>8132</v>
      </c>
      <c r="X406" s="49">
        <f t="shared" si="195"/>
        <v>69</v>
      </c>
      <c r="Y406" s="49">
        <f t="shared" si="195"/>
        <v>7</v>
      </c>
      <c r="Z406" s="49">
        <f t="shared" si="195"/>
        <v>441886.59999999986</v>
      </c>
      <c r="AA406" s="49">
        <f t="shared" si="195"/>
        <v>11792.02</v>
      </c>
      <c r="AB406" s="50">
        <f t="shared" si="195"/>
        <v>949.62000000000012</v>
      </c>
      <c r="AC406" s="51">
        <f t="shared" si="180"/>
        <v>8208</v>
      </c>
      <c r="AD406" s="51">
        <f t="shared" si="181"/>
        <v>454628.23999999987</v>
      </c>
      <c r="AE406" s="44">
        <f t="shared" si="182"/>
        <v>-271</v>
      </c>
      <c r="AF406" s="44">
        <f t="shared" si="182"/>
        <v>-33</v>
      </c>
      <c r="AG406" s="44">
        <f t="shared" si="182"/>
        <v>-7</v>
      </c>
      <c r="AH406" s="44">
        <f t="shared" si="182"/>
        <v>-34038.39999999979</v>
      </c>
      <c r="AI406" s="44">
        <f t="shared" si="182"/>
        <v>-3950.6000000000013</v>
      </c>
      <c r="AJ406" s="45">
        <f t="shared" si="182"/>
        <v>-949.62000000000012</v>
      </c>
      <c r="AK406" s="47">
        <f t="shared" si="182"/>
        <v>-311</v>
      </c>
      <c r="AL406" s="47">
        <f t="shared" si="182"/>
        <v>-38938.619999999821</v>
      </c>
      <c r="AM406" s="56">
        <f t="shared" si="183"/>
        <v>-3.3325135268076733E-2</v>
      </c>
      <c r="AN406" s="56">
        <f t="shared" si="183"/>
        <v>-0.47826086956521741</v>
      </c>
      <c r="AO406" s="56">
        <f t="shared" si="183"/>
        <v>-1</v>
      </c>
      <c r="AP406" s="56">
        <f t="shared" si="183"/>
        <v>-7.7029717579125051E-2</v>
      </c>
      <c r="AQ406" s="56">
        <f t="shared" si="183"/>
        <v>-0.33502317669067733</v>
      </c>
      <c r="AR406" s="57">
        <f t="shared" si="183"/>
        <v>-1</v>
      </c>
      <c r="AS406" s="58">
        <f t="shared" si="183"/>
        <v>-3.7889863547758286E-2</v>
      </c>
      <c r="AT406" s="58">
        <f t="shared" si="183"/>
        <v>-8.5649364852477775E-2</v>
      </c>
      <c r="AU406" s="122">
        <f t="shared" si="184"/>
        <v>51.882483144638094</v>
      </c>
      <c r="AV406" s="123">
        <f t="shared" si="185"/>
        <v>54.33922774225281</v>
      </c>
      <c r="AW406" s="124">
        <f t="shared" si="186"/>
        <v>-2.4567445976147155</v>
      </c>
      <c r="AX406" s="123">
        <f t="shared" si="187"/>
        <v>217.8172222222222</v>
      </c>
      <c r="AY406" s="123">
        <f t="shared" si="188"/>
        <v>167.65315789473686</v>
      </c>
      <c r="AZ406" s="124">
        <f t="shared" si="189"/>
        <v>50.164064327485335</v>
      </c>
    </row>
    <row r="407" spans="1:52" ht="13.5" thickBot="1" x14ac:dyDescent="0.25">
      <c r="N407" s="1"/>
      <c r="P407" s="3"/>
      <c r="AC407" s="1"/>
      <c r="AK407" s="1"/>
      <c r="AS407" s="1"/>
      <c r="AX407" s="98"/>
      <c r="AY407" s="98"/>
      <c r="AZ407" s="98"/>
    </row>
    <row r="408" spans="1:52" x14ac:dyDescent="0.2">
      <c r="F408" s="62" t="s">
        <v>73</v>
      </c>
      <c r="G408" s="63"/>
      <c r="H408" s="64">
        <f>SUMIF($E$14:$E$377,$F408,$H$14:$H$377)</f>
        <v>1939</v>
      </c>
      <c r="I408" s="65">
        <f t="shared" ref="I408:M412" si="196">SUMIF($E$14:$E$377,$F408,I$14:I$377)</f>
        <v>11</v>
      </c>
      <c r="J408" s="65">
        <f t="shared" si="196"/>
        <v>0</v>
      </c>
      <c r="K408" s="65">
        <f t="shared" si="196"/>
        <v>99828.160000000003</v>
      </c>
      <c r="L408" s="65">
        <f t="shared" si="196"/>
        <v>1259.8</v>
      </c>
      <c r="M408" s="86">
        <f t="shared" si="196"/>
        <v>0</v>
      </c>
      <c r="N408" s="87">
        <f t="shared" si="157"/>
        <v>1950</v>
      </c>
      <c r="O408" s="95">
        <f t="shared" ref="O408:O414" si="197">SUM(K408:M408)</f>
        <v>101087.96</v>
      </c>
      <c r="P408" s="3"/>
      <c r="Q408" s="67"/>
      <c r="R408" s="67"/>
      <c r="S408" s="67"/>
      <c r="T408" s="67"/>
      <c r="U408" s="62" t="s">
        <v>73</v>
      </c>
      <c r="V408" s="63"/>
      <c r="W408" s="65">
        <f t="shared" ref="W408:AB408" si="198">SUMIF($N$133:$N$139,"&lt;&gt;0",W$133:W$139)</f>
        <v>2028</v>
      </c>
      <c r="X408" s="65">
        <f t="shared" si="198"/>
        <v>17</v>
      </c>
      <c r="Y408" s="65">
        <f t="shared" si="198"/>
        <v>6</v>
      </c>
      <c r="Z408" s="65">
        <f t="shared" si="198"/>
        <v>113436.11</v>
      </c>
      <c r="AA408" s="65">
        <f t="shared" si="198"/>
        <v>2591.4499999999998</v>
      </c>
      <c r="AB408" s="86">
        <f t="shared" si="198"/>
        <v>858.01</v>
      </c>
      <c r="AC408" s="87">
        <f t="shared" ref="AC408:AC465" si="199">SUM(W408:Y408)</f>
        <v>2051</v>
      </c>
      <c r="AD408" s="95">
        <f t="shared" ref="AD408:AD414" si="200">SUM(Z408:AB408)</f>
        <v>116885.56999999999</v>
      </c>
      <c r="AE408" s="65">
        <f t="shared" ref="AE408:AL414" si="201">+H408-W408</f>
        <v>-89</v>
      </c>
      <c r="AF408" s="65">
        <f t="shared" si="201"/>
        <v>-6</v>
      </c>
      <c r="AG408" s="65">
        <f t="shared" si="201"/>
        <v>-6</v>
      </c>
      <c r="AH408" s="65">
        <f t="shared" si="201"/>
        <v>-13607.949999999997</v>
      </c>
      <c r="AI408" s="65">
        <f t="shared" si="201"/>
        <v>-1331.6499999999999</v>
      </c>
      <c r="AJ408" s="86">
        <f t="shared" si="201"/>
        <v>-858.01</v>
      </c>
      <c r="AK408" s="87">
        <f t="shared" si="201"/>
        <v>-101</v>
      </c>
      <c r="AL408" s="87">
        <f t="shared" si="201"/>
        <v>-15797.609999999986</v>
      </c>
      <c r="AM408" s="70">
        <f t="shared" ref="AM408:AT414" si="202">IFERROR(AE408/W408,"")</f>
        <v>-4.3885601577909272E-2</v>
      </c>
      <c r="AN408" s="70">
        <f t="shared" si="202"/>
        <v>-0.35294117647058826</v>
      </c>
      <c r="AO408" s="70">
        <f t="shared" si="202"/>
        <v>-1</v>
      </c>
      <c r="AP408" s="70">
        <f t="shared" si="202"/>
        <v>-0.1199613597469095</v>
      </c>
      <c r="AQ408" s="70">
        <f t="shared" si="202"/>
        <v>-0.51386289529028151</v>
      </c>
      <c r="AR408" s="89">
        <f t="shared" si="202"/>
        <v>-1</v>
      </c>
      <c r="AS408" s="90">
        <f t="shared" si="202"/>
        <v>-4.9244271087274499E-2</v>
      </c>
      <c r="AT408" s="90">
        <f t="shared" si="202"/>
        <v>-0.13515449340752658</v>
      </c>
      <c r="AU408" s="116">
        <f t="shared" ref="AU408:AU413" si="203">IFERROR(K408/H408,0)</f>
        <v>51.484352759154206</v>
      </c>
      <c r="AV408" s="117">
        <f t="shared" ref="AV408:AV413" si="204">+Z408/W408</f>
        <v>55.934965483234713</v>
      </c>
      <c r="AW408" s="118">
        <f t="shared" ref="AW408:AW413" si="205">+AU408-AV408</f>
        <v>-4.4506127240805071</v>
      </c>
      <c r="AX408" s="117">
        <f t="shared" ref="AX408:AX413" si="206">IFERROR((L408+M408)/(I408+J408),0)</f>
        <v>114.52727272727272</v>
      </c>
      <c r="AY408" s="117">
        <f t="shared" ref="AY408:AY413" si="207">(AA408+AB408)/(X408+Y408)</f>
        <v>149.97652173913045</v>
      </c>
      <c r="AZ408" s="118">
        <f t="shared" ref="AZ408:AZ413" si="208">+AX408-AY408</f>
        <v>-35.449249011857731</v>
      </c>
    </row>
    <row r="409" spans="1:52" x14ac:dyDescent="0.2">
      <c r="F409" s="73" t="s">
        <v>74</v>
      </c>
      <c r="G409" s="60"/>
      <c r="H409" s="28">
        <f>SUMIF($E$14:$E$377,$F409,H$14:H$377)</f>
        <v>1995</v>
      </c>
      <c r="I409" s="2">
        <f t="shared" si="196"/>
        <v>14</v>
      </c>
      <c r="J409" s="2">
        <f t="shared" si="196"/>
        <v>1</v>
      </c>
      <c r="K409" s="2">
        <f t="shared" si="196"/>
        <v>104201.74</v>
      </c>
      <c r="L409" s="2">
        <f t="shared" si="196"/>
        <v>1313.4399999999998</v>
      </c>
      <c r="M409" s="29">
        <f t="shared" si="196"/>
        <v>96.98</v>
      </c>
      <c r="N409" s="31">
        <f t="shared" si="157"/>
        <v>2010</v>
      </c>
      <c r="O409" s="34">
        <f t="shared" si="197"/>
        <v>105612.16</v>
      </c>
      <c r="P409" s="3"/>
      <c r="U409" s="73" t="s">
        <v>74</v>
      </c>
      <c r="V409" s="60"/>
      <c r="W409" s="2">
        <f t="shared" ref="W409:AB409" si="209">SUMIF($N$140:$N$146,"&lt;&gt;0",W$140:W$146)</f>
        <v>2037</v>
      </c>
      <c r="X409" s="2">
        <f t="shared" si="209"/>
        <v>15</v>
      </c>
      <c r="Y409" s="2">
        <f t="shared" si="209"/>
        <v>4</v>
      </c>
      <c r="Z409" s="2">
        <f t="shared" si="209"/>
        <v>110628.1</v>
      </c>
      <c r="AA409" s="2">
        <f t="shared" si="209"/>
        <v>1714.87</v>
      </c>
      <c r="AB409" s="29">
        <f t="shared" si="209"/>
        <v>-769.21</v>
      </c>
      <c r="AC409" s="31">
        <f t="shared" si="199"/>
        <v>2056</v>
      </c>
      <c r="AD409" s="34">
        <f t="shared" si="200"/>
        <v>111573.75999999999</v>
      </c>
      <c r="AE409" s="2">
        <f t="shared" si="201"/>
        <v>-42</v>
      </c>
      <c r="AF409" s="2">
        <f t="shared" si="201"/>
        <v>-1</v>
      </c>
      <c r="AG409" s="2">
        <f t="shared" si="201"/>
        <v>-3</v>
      </c>
      <c r="AH409" s="2">
        <f t="shared" si="201"/>
        <v>-6426.3600000000006</v>
      </c>
      <c r="AI409" s="2">
        <f t="shared" si="201"/>
        <v>-401.43000000000006</v>
      </c>
      <c r="AJ409" s="29">
        <f t="shared" si="201"/>
        <v>866.19</v>
      </c>
      <c r="AK409" s="31">
        <f t="shared" si="201"/>
        <v>-46</v>
      </c>
      <c r="AL409" s="31">
        <f t="shared" si="201"/>
        <v>-5961.5999999999913</v>
      </c>
      <c r="AM409" s="38">
        <f t="shared" si="202"/>
        <v>-2.0618556701030927E-2</v>
      </c>
      <c r="AN409" s="38">
        <f t="shared" si="202"/>
        <v>-6.6666666666666666E-2</v>
      </c>
      <c r="AO409" s="38">
        <f t="shared" si="202"/>
        <v>-0.75</v>
      </c>
      <c r="AP409" s="38">
        <f t="shared" si="202"/>
        <v>-5.8089762004409372E-2</v>
      </c>
      <c r="AQ409" s="38">
        <f t="shared" si="202"/>
        <v>-0.23408771510376886</v>
      </c>
      <c r="AR409" s="39">
        <f t="shared" si="202"/>
        <v>-1.1260774040899104</v>
      </c>
      <c r="AS409" s="40">
        <f t="shared" si="202"/>
        <v>-2.2373540856031129E-2</v>
      </c>
      <c r="AT409" s="40">
        <f t="shared" si="202"/>
        <v>-5.3431918042378346E-2</v>
      </c>
      <c r="AU409" s="119">
        <f t="shared" si="203"/>
        <v>52.231448621553888</v>
      </c>
      <c r="AV409" s="120">
        <f t="shared" si="204"/>
        <v>54.309327442317134</v>
      </c>
      <c r="AW409" s="121">
        <f t="shared" si="205"/>
        <v>-2.0778788207632459</v>
      </c>
      <c r="AX409" s="120">
        <f t="shared" si="206"/>
        <v>94.027999999999992</v>
      </c>
      <c r="AY409" s="120">
        <f t="shared" si="207"/>
        <v>49.771578947368411</v>
      </c>
      <c r="AZ409" s="121">
        <f t="shared" si="208"/>
        <v>44.25642105263158</v>
      </c>
    </row>
    <row r="410" spans="1:52" x14ac:dyDescent="0.2">
      <c r="F410" s="73" t="s">
        <v>75</v>
      </c>
      <c r="G410" s="60"/>
      <c r="H410" s="28">
        <f>SUMIF($E$14:$E$377,$F410,H$14:H$377)</f>
        <v>1950</v>
      </c>
      <c r="I410" s="2">
        <f t="shared" si="196"/>
        <v>15</v>
      </c>
      <c r="J410" s="2">
        <f t="shared" si="196"/>
        <v>2</v>
      </c>
      <c r="K410" s="2">
        <f t="shared" si="196"/>
        <v>96656.579999999987</v>
      </c>
      <c r="L410" s="2">
        <f t="shared" si="196"/>
        <v>2641.59</v>
      </c>
      <c r="M410" s="29">
        <f t="shared" si="196"/>
        <v>619.66</v>
      </c>
      <c r="N410" s="31">
        <f t="shared" si="157"/>
        <v>1967</v>
      </c>
      <c r="O410" s="34">
        <f t="shared" si="197"/>
        <v>99917.829999999987</v>
      </c>
      <c r="P410" s="3"/>
      <c r="U410" s="73" t="s">
        <v>75</v>
      </c>
      <c r="V410" s="60"/>
      <c r="W410" s="2">
        <f t="shared" ref="W410:AB410" si="210">SUMIF($N$147:$N$153,"&lt;&gt;0",W$147:W$153)</f>
        <v>1963</v>
      </c>
      <c r="X410" s="2">
        <f t="shared" si="210"/>
        <v>9</v>
      </c>
      <c r="Y410" s="2">
        <f t="shared" si="210"/>
        <v>0</v>
      </c>
      <c r="Z410" s="2">
        <f t="shared" si="210"/>
        <v>104789.68</v>
      </c>
      <c r="AA410" s="2">
        <f t="shared" si="210"/>
        <v>1213.46</v>
      </c>
      <c r="AB410" s="29">
        <f t="shared" si="210"/>
        <v>0</v>
      </c>
      <c r="AC410" s="31">
        <f t="shared" si="199"/>
        <v>1972</v>
      </c>
      <c r="AD410" s="34">
        <f t="shared" si="200"/>
        <v>106003.14</v>
      </c>
      <c r="AE410" s="2">
        <f t="shared" si="201"/>
        <v>-13</v>
      </c>
      <c r="AF410" s="2">
        <f t="shared" si="201"/>
        <v>6</v>
      </c>
      <c r="AG410" s="2">
        <f t="shared" si="201"/>
        <v>2</v>
      </c>
      <c r="AH410" s="2">
        <f t="shared" si="201"/>
        <v>-8133.1000000000058</v>
      </c>
      <c r="AI410" s="2">
        <f t="shared" si="201"/>
        <v>1428.13</v>
      </c>
      <c r="AJ410" s="29">
        <f t="shared" si="201"/>
        <v>619.66</v>
      </c>
      <c r="AK410" s="31">
        <f t="shared" si="201"/>
        <v>-5</v>
      </c>
      <c r="AL410" s="31">
        <f t="shared" si="201"/>
        <v>-6085.3100000000122</v>
      </c>
      <c r="AM410" s="38">
        <f t="shared" si="202"/>
        <v>-6.6225165562913907E-3</v>
      </c>
      <c r="AN410" s="38">
        <f t="shared" si="202"/>
        <v>0.66666666666666663</v>
      </c>
      <c r="AO410" s="38" t="str">
        <f t="shared" si="202"/>
        <v/>
      </c>
      <c r="AP410" s="38">
        <f t="shared" si="202"/>
        <v>-7.7613558892440621E-2</v>
      </c>
      <c r="AQ410" s="38">
        <f t="shared" si="202"/>
        <v>1.1769073558254908</v>
      </c>
      <c r="AR410" s="39" t="str">
        <f t="shared" si="202"/>
        <v/>
      </c>
      <c r="AS410" s="40">
        <f t="shared" si="202"/>
        <v>-2.5354969574036511E-3</v>
      </c>
      <c r="AT410" s="40">
        <f t="shared" si="202"/>
        <v>-5.7406884362104858E-2</v>
      </c>
      <c r="AU410" s="119">
        <f t="shared" si="203"/>
        <v>49.567476923076917</v>
      </c>
      <c r="AV410" s="120">
        <f t="shared" si="204"/>
        <v>53.382414671421287</v>
      </c>
      <c r="AW410" s="121">
        <f t="shared" si="205"/>
        <v>-3.81493774834437</v>
      </c>
      <c r="AX410" s="120">
        <f t="shared" si="206"/>
        <v>191.83823529411765</v>
      </c>
      <c r="AY410" s="120">
        <f t="shared" si="207"/>
        <v>134.82888888888888</v>
      </c>
      <c r="AZ410" s="121">
        <f t="shared" si="208"/>
        <v>57.009346405228769</v>
      </c>
    </row>
    <row r="411" spans="1:52" x14ac:dyDescent="0.2">
      <c r="F411" s="73" t="s">
        <v>76</v>
      </c>
      <c r="G411" s="60"/>
      <c r="H411" s="28">
        <f>SUMIF($E$14:$E$377,$F411,H$14:H$377)</f>
        <v>2161</v>
      </c>
      <c r="I411" s="2">
        <f t="shared" si="196"/>
        <v>9</v>
      </c>
      <c r="J411" s="2">
        <f t="shared" si="196"/>
        <v>0</v>
      </c>
      <c r="K411" s="2">
        <f t="shared" si="196"/>
        <v>118513.12</v>
      </c>
      <c r="L411" s="2">
        <f t="shared" si="196"/>
        <v>1000</v>
      </c>
      <c r="M411" s="29">
        <f t="shared" si="196"/>
        <v>0</v>
      </c>
      <c r="N411" s="31">
        <f t="shared" si="157"/>
        <v>2170</v>
      </c>
      <c r="O411" s="34">
        <f t="shared" si="197"/>
        <v>119513.12</v>
      </c>
      <c r="P411" s="3"/>
      <c r="U411" s="73" t="s">
        <v>76</v>
      </c>
      <c r="V411" s="60"/>
      <c r="W411" s="2">
        <f t="shared" ref="W411:AB411" si="211">SUMIF($N$154:$N$160,"&lt;&gt;0",W$154:W$160)</f>
        <v>2230</v>
      </c>
      <c r="X411" s="2">
        <f t="shared" si="211"/>
        <v>9</v>
      </c>
      <c r="Y411" s="2">
        <f t="shared" si="211"/>
        <v>0</v>
      </c>
      <c r="Z411" s="2">
        <f t="shared" si="211"/>
        <v>127134.04000000001</v>
      </c>
      <c r="AA411" s="2">
        <f t="shared" si="211"/>
        <v>1406.02</v>
      </c>
      <c r="AB411" s="29">
        <f t="shared" si="211"/>
        <v>0</v>
      </c>
      <c r="AC411" s="31">
        <f t="shared" si="199"/>
        <v>2239</v>
      </c>
      <c r="AD411" s="34">
        <f t="shared" si="200"/>
        <v>128540.06000000001</v>
      </c>
      <c r="AE411" s="2">
        <f t="shared" si="201"/>
        <v>-69</v>
      </c>
      <c r="AF411" s="2">
        <f t="shared" si="201"/>
        <v>0</v>
      </c>
      <c r="AG411" s="2">
        <f t="shared" si="201"/>
        <v>0</v>
      </c>
      <c r="AH411" s="2">
        <f t="shared" si="201"/>
        <v>-8620.9200000000128</v>
      </c>
      <c r="AI411" s="2">
        <f t="shared" si="201"/>
        <v>-406.02</v>
      </c>
      <c r="AJ411" s="29">
        <f t="shared" si="201"/>
        <v>0</v>
      </c>
      <c r="AK411" s="31">
        <f t="shared" si="201"/>
        <v>-69</v>
      </c>
      <c r="AL411" s="31">
        <f t="shared" si="201"/>
        <v>-9026.9400000000169</v>
      </c>
      <c r="AM411" s="38">
        <f t="shared" si="202"/>
        <v>-3.0941704035874439E-2</v>
      </c>
      <c r="AN411" s="38">
        <f t="shared" si="202"/>
        <v>0</v>
      </c>
      <c r="AO411" s="38" t="str">
        <f t="shared" si="202"/>
        <v/>
      </c>
      <c r="AP411" s="38">
        <f t="shared" si="202"/>
        <v>-6.7809691251847354E-2</v>
      </c>
      <c r="AQ411" s="38">
        <f t="shared" si="202"/>
        <v>-0.28877256369041693</v>
      </c>
      <c r="AR411" s="39" t="str">
        <f t="shared" si="202"/>
        <v/>
      </c>
      <c r="AS411" s="40">
        <f t="shared" si="202"/>
        <v>-3.0817329164805715E-2</v>
      </c>
      <c r="AT411" s="40">
        <f t="shared" si="202"/>
        <v>-7.0226667079508254E-2</v>
      </c>
      <c r="AU411" s="119">
        <f t="shared" si="203"/>
        <v>54.841795465062468</v>
      </c>
      <c r="AV411" s="120">
        <f t="shared" si="204"/>
        <v>57.010780269058301</v>
      </c>
      <c r="AW411" s="121">
        <f t="shared" si="205"/>
        <v>-2.1689848039958335</v>
      </c>
      <c r="AX411" s="120">
        <f t="shared" si="206"/>
        <v>111.11111111111111</v>
      </c>
      <c r="AY411" s="120">
        <f t="shared" si="207"/>
        <v>156.22444444444443</v>
      </c>
      <c r="AZ411" s="121">
        <f t="shared" si="208"/>
        <v>-45.113333333333316</v>
      </c>
    </row>
    <row r="412" spans="1:52" ht="13.5" thickBot="1" x14ac:dyDescent="0.25">
      <c r="F412" s="78" t="s">
        <v>77</v>
      </c>
      <c r="G412" s="61"/>
      <c r="H412" s="43">
        <f>SUMIF($E$14:$E$377,$F412,H$14:H$377)</f>
        <v>2044</v>
      </c>
      <c r="I412" s="44">
        <f t="shared" si="196"/>
        <v>11</v>
      </c>
      <c r="J412" s="44">
        <f t="shared" si="196"/>
        <v>1</v>
      </c>
      <c r="K412" s="44">
        <f t="shared" si="196"/>
        <v>104222.01000000001</v>
      </c>
      <c r="L412" s="44">
        <f t="shared" si="196"/>
        <v>969.7399999999999</v>
      </c>
      <c r="M412" s="45">
        <f t="shared" si="196"/>
        <v>1369.78</v>
      </c>
      <c r="N412" s="47">
        <f t="shared" si="157"/>
        <v>2056</v>
      </c>
      <c r="O412" s="51">
        <f t="shared" si="197"/>
        <v>106561.53000000001</v>
      </c>
      <c r="P412" s="3"/>
      <c r="Q412" s="42"/>
      <c r="R412" s="42"/>
      <c r="S412" s="42"/>
      <c r="T412" s="42"/>
      <c r="U412" s="78" t="s">
        <v>77</v>
      </c>
      <c r="V412" s="61"/>
      <c r="W412" s="44">
        <f t="shared" ref="W412:AB412" si="212">SUMIF($N$161:$N$167,"&lt;&gt;0",W$161:W$167)</f>
        <v>1999</v>
      </c>
      <c r="X412" s="44">
        <f t="shared" si="212"/>
        <v>13</v>
      </c>
      <c r="Y412" s="44">
        <f t="shared" si="212"/>
        <v>3</v>
      </c>
      <c r="Z412" s="44">
        <f t="shared" si="212"/>
        <v>104659.72</v>
      </c>
      <c r="AA412" s="44">
        <f t="shared" si="212"/>
        <v>1870.7199999999998</v>
      </c>
      <c r="AB412" s="45">
        <f t="shared" si="212"/>
        <v>197.87</v>
      </c>
      <c r="AC412" s="47">
        <f t="shared" si="199"/>
        <v>2015</v>
      </c>
      <c r="AD412" s="51">
        <f t="shared" si="200"/>
        <v>106728.31</v>
      </c>
      <c r="AE412" s="44">
        <f t="shared" si="201"/>
        <v>45</v>
      </c>
      <c r="AF412" s="44">
        <f t="shared" si="201"/>
        <v>-2</v>
      </c>
      <c r="AG412" s="44">
        <f t="shared" si="201"/>
        <v>-2</v>
      </c>
      <c r="AH412" s="44">
        <f t="shared" si="201"/>
        <v>-437.70999999999185</v>
      </c>
      <c r="AI412" s="44">
        <f t="shared" si="201"/>
        <v>-900.9799999999999</v>
      </c>
      <c r="AJ412" s="45">
        <f t="shared" si="201"/>
        <v>1171.9099999999999</v>
      </c>
      <c r="AK412" s="47">
        <f t="shared" si="201"/>
        <v>41</v>
      </c>
      <c r="AL412" s="47">
        <f t="shared" si="201"/>
        <v>-166.77999999998428</v>
      </c>
      <c r="AM412" s="56">
        <f t="shared" si="202"/>
        <v>2.2511255627813906E-2</v>
      </c>
      <c r="AN412" s="56">
        <f t="shared" si="202"/>
        <v>-0.15384615384615385</v>
      </c>
      <c r="AO412" s="56">
        <f t="shared" si="202"/>
        <v>-0.66666666666666663</v>
      </c>
      <c r="AP412" s="56">
        <f t="shared" si="202"/>
        <v>-4.1822202467194812E-3</v>
      </c>
      <c r="AQ412" s="56">
        <f t="shared" si="202"/>
        <v>-0.48162204926445434</v>
      </c>
      <c r="AR412" s="57">
        <f t="shared" si="202"/>
        <v>5.9226259665436896</v>
      </c>
      <c r="AS412" s="58">
        <f t="shared" si="202"/>
        <v>2.0347394540942927E-2</v>
      </c>
      <c r="AT412" s="58">
        <f t="shared" si="202"/>
        <v>-1.5626594293490104E-3</v>
      </c>
      <c r="AU412" s="122">
        <f t="shared" si="203"/>
        <v>50.989241682974566</v>
      </c>
      <c r="AV412" s="123">
        <f t="shared" si="204"/>
        <v>52.356038019009503</v>
      </c>
      <c r="AW412" s="124">
        <f t="shared" si="205"/>
        <v>-1.3667963360349376</v>
      </c>
      <c r="AX412" s="123">
        <f t="shared" si="206"/>
        <v>194.96</v>
      </c>
      <c r="AY412" s="123">
        <f t="shared" si="207"/>
        <v>129.28687499999998</v>
      </c>
      <c r="AZ412" s="124">
        <f t="shared" si="208"/>
        <v>65.673125000000027</v>
      </c>
    </row>
    <row r="413" spans="1:52" x14ac:dyDescent="0.2">
      <c r="A413" t="s">
        <v>46</v>
      </c>
      <c r="B413" t="s">
        <v>46</v>
      </c>
      <c r="C413" t="s">
        <v>78</v>
      </c>
      <c r="D413" t="s">
        <v>78</v>
      </c>
      <c r="F413" s="83" t="s">
        <v>79</v>
      </c>
      <c r="G413" s="60"/>
      <c r="H413" s="32">
        <f t="shared" ref="H413:M413" si="213">SUM(H408:H412)</f>
        <v>10089</v>
      </c>
      <c r="I413" s="5">
        <f t="shared" si="213"/>
        <v>60</v>
      </c>
      <c r="J413" s="5">
        <f t="shared" si="213"/>
        <v>4</v>
      </c>
      <c r="K413" s="5">
        <f t="shared" si="213"/>
        <v>523421.61</v>
      </c>
      <c r="L413" s="5">
        <f t="shared" si="213"/>
        <v>7184.57</v>
      </c>
      <c r="M413" s="33">
        <f t="shared" si="213"/>
        <v>2086.42</v>
      </c>
      <c r="N413" s="34">
        <f>SUM(H413:J413)</f>
        <v>10153</v>
      </c>
      <c r="O413" s="34">
        <f t="shared" si="197"/>
        <v>532692.6</v>
      </c>
      <c r="P413" s="3" t="s">
        <v>49</v>
      </c>
      <c r="Q413" t="s">
        <v>49</v>
      </c>
      <c r="R413" t="s">
        <v>78</v>
      </c>
      <c r="S413" t="s">
        <v>78</v>
      </c>
      <c r="U413" s="83" t="s">
        <v>79</v>
      </c>
      <c r="V413" s="60"/>
      <c r="W413" s="5">
        <f t="shared" ref="W413:AB413" si="214">SUM(W408:W412)</f>
        <v>10257</v>
      </c>
      <c r="X413" s="5">
        <f t="shared" si="214"/>
        <v>63</v>
      </c>
      <c r="Y413" s="5">
        <f t="shared" si="214"/>
        <v>13</v>
      </c>
      <c r="Z413" s="5">
        <f t="shared" si="214"/>
        <v>560647.65</v>
      </c>
      <c r="AA413" s="5">
        <f t="shared" si="214"/>
        <v>8796.5199999999986</v>
      </c>
      <c r="AB413" s="33">
        <f t="shared" si="214"/>
        <v>286.66999999999996</v>
      </c>
      <c r="AC413" s="34">
        <f t="shared" si="199"/>
        <v>10333</v>
      </c>
      <c r="AD413" s="34">
        <f t="shared" si="200"/>
        <v>569730.84000000008</v>
      </c>
      <c r="AE413" s="2">
        <f t="shared" si="201"/>
        <v>-168</v>
      </c>
      <c r="AF413" s="2">
        <f t="shared" si="201"/>
        <v>-3</v>
      </c>
      <c r="AG413" s="2">
        <f t="shared" si="201"/>
        <v>-9</v>
      </c>
      <c r="AH413" s="2">
        <f t="shared" si="201"/>
        <v>-37226.040000000037</v>
      </c>
      <c r="AI413" s="2">
        <f t="shared" si="201"/>
        <v>-1611.9499999999989</v>
      </c>
      <c r="AJ413" s="29">
        <f t="shared" si="201"/>
        <v>1799.75</v>
      </c>
      <c r="AK413" s="31">
        <f t="shared" si="201"/>
        <v>-180</v>
      </c>
      <c r="AL413" s="31">
        <f t="shared" si="201"/>
        <v>-37038.240000000107</v>
      </c>
      <c r="AM413" s="38">
        <f t="shared" si="202"/>
        <v>-1.6379058204153262E-2</v>
      </c>
      <c r="AN413" s="38">
        <f t="shared" si="202"/>
        <v>-4.7619047619047616E-2</v>
      </c>
      <c r="AO413" s="38">
        <f t="shared" si="202"/>
        <v>-0.69230769230769229</v>
      </c>
      <c r="AP413" s="38">
        <f t="shared" si="202"/>
        <v>-6.6398280631337764E-2</v>
      </c>
      <c r="AQ413" s="38">
        <f t="shared" si="202"/>
        <v>-0.18324860285658409</v>
      </c>
      <c r="AR413" s="39">
        <f t="shared" si="202"/>
        <v>6.2781246729689197</v>
      </c>
      <c r="AS413" s="40">
        <f t="shared" si="202"/>
        <v>-1.7419916771508757E-2</v>
      </c>
      <c r="AT413" s="40">
        <f t="shared" si="202"/>
        <v>-6.5010066858940091E-2</v>
      </c>
      <c r="AU413" s="119">
        <f t="shared" si="203"/>
        <v>51.880425215581326</v>
      </c>
      <c r="AV413" s="120">
        <f t="shared" si="204"/>
        <v>54.660002924831822</v>
      </c>
      <c r="AW413" s="121">
        <f t="shared" si="205"/>
        <v>-2.7795777092504963</v>
      </c>
      <c r="AX413" s="120">
        <f t="shared" si="206"/>
        <v>144.85921875</v>
      </c>
      <c r="AY413" s="120">
        <f t="shared" si="207"/>
        <v>119.51565789473682</v>
      </c>
      <c r="AZ413" s="121">
        <f t="shared" si="208"/>
        <v>25.343560855263178</v>
      </c>
    </row>
    <row r="414" spans="1:52" ht="13.5" thickBot="1" x14ac:dyDescent="0.25">
      <c r="A414" t="s">
        <v>46</v>
      </c>
      <c r="B414" t="s">
        <v>46</v>
      </c>
      <c r="C414" t="s">
        <v>78</v>
      </c>
      <c r="D414" t="s">
        <v>78</v>
      </c>
      <c r="F414" s="78" t="s">
        <v>80</v>
      </c>
      <c r="G414" s="61"/>
      <c r="H414" s="48">
        <f t="shared" ref="H414:M414" si="215">SUMIF($D$14:$D$377,"05 May",H$14:H$377)</f>
        <v>9245</v>
      </c>
      <c r="I414" s="49">
        <f t="shared" si="215"/>
        <v>56</v>
      </c>
      <c r="J414" s="49">
        <f t="shared" si="215"/>
        <v>4</v>
      </c>
      <c r="K414" s="49">
        <f t="shared" si="215"/>
        <v>481038.91000000003</v>
      </c>
      <c r="L414" s="49">
        <f t="shared" si="215"/>
        <v>6542.8499999999995</v>
      </c>
      <c r="M414" s="50">
        <f t="shared" si="215"/>
        <v>2086.42</v>
      </c>
      <c r="N414" s="51">
        <f>SUM(H414:J414)</f>
        <v>9305</v>
      </c>
      <c r="O414" s="51">
        <f t="shared" si="197"/>
        <v>489668.18</v>
      </c>
      <c r="P414" s="3" t="s">
        <v>49</v>
      </c>
      <c r="Q414" s="42" t="s">
        <v>49</v>
      </c>
      <c r="R414" s="42" t="s">
        <v>78</v>
      </c>
      <c r="S414" s="42" t="s">
        <v>78</v>
      </c>
      <c r="T414" s="42"/>
      <c r="U414" s="78" t="s">
        <v>80</v>
      </c>
      <c r="V414" s="61"/>
      <c r="W414" s="49">
        <f t="shared" ref="W414:AB414" si="216">SUMIFS(W$7:W$377,$N$7:$N$377,"&lt;&gt;0",$Q$7:$Q$377,$Q414,$S$7:$S$377,$S414)</f>
        <v>9498</v>
      </c>
      <c r="X414" s="49">
        <f t="shared" si="216"/>
        <v>54</v>
      </c>
      <c r="Y414" s="49">
        <f t="shared" si="216"/>
        <v>11</v>
      </c>
      <c r="Z414" s="49">
        <f t="shared" si="216"/>
        <v>517254.64999999997</v>
      </c>
      <c r="AA414" s="49">
        <f t="shared" si="216"/>
        <v>7257.8400000000011</v>
      </c>
      <c r="AB414" s="50">
        <f t="shared" si="216"/>
        <v>-277.02999999999997</v>
      </c>
      <c r="AC414" s="51">
        <f t="shared" si="199"/>
        <v>9563</v>
      </c>
      <c r="AD414" s="51">
        <f t="shared" si="200"/>
        <v>524235.45999999996</v>
      </c>
      <c r="AE414" s="44">
        <f t="shared" si="201"/>
        <v>-253</v>
      </c>
      <c r="AF414" s="44">
        <f t="shared" si="201"/>
        <v>2</v>
      </c>
      <c r="AG414" s="44">
        <f t="shared" si="201"/>
        <v>-7</v>
      </c>
      <c r="AH414" s="44">
        <f t="shared" si="201"/>
        <v>-36215.739999999932</v>
      </c>
      <c r="AI414" s="44">
        <f t="shared" si="201"/>
        <v>-714.9900000000016</v>
      </c>
      <c r="AJ414" s="45">
        <f t="shared" si="201"/>
        <v>2363.4499999999998</v>
      </c>
      <c r="AK414" s="47">
        <f t="shared" si="201"/>
        <v>-258</v>
      </c>
      <c r="AL414" s="47">
        <f t="shared" si="201"/>
        <v>-34567.27999999997</v>
      </c>
      <c r="AM414" s="56">
        <f t="shared" si="202"/>
        <v>-2.6637186776163401E-2</v>
      </c>
      <c r="AN414" s="56">
        <f t="shared" si="202"/>
        <v>3.7037037037037035E-2</v>
      </c>
      <c r="AO414" s="56">
        <f t="shared" si="202"/>
        <v>-0.63636363636363635</v>
      </c>
      <c r="AP414" s="56">
        <f t="shared" si="202"/>
        <v>-7.0015300974094544E-2</v>
      </c>
      <c r="AQ414" s="56">
        <f t="shared" si="202"/>
        <v>-9.8512780662015353E-2</v>
      </c>
      <c r="AR414" s="57">
        <f t="shared" si="202"/>
        <v>-8.5313864924376421</v>
      </c>
      <c r="AS414" s="58">
        <f t="shared" si="202"/>
        <v>-2.6978981491163862E-2</v>
      </c>
      <c r="AT414" s="58">
        <f t="shared" si="202"/>
        <v>-6.5938462079615845E-2</v>
      </c>
      <c r="AU414" s="122">
        <f>IFERROR(K414/H414,0)</f>
        <v>52.032332071389945</v>
      </c>
      <c r="AV414" s="123">
        <f t="shared" ref="AV414" si="217">Z414/W414</f>
        <v>54.459323015371652</v>
      </c>
      <c r="AW414" s="124">
        <f t="shared" ref="AW414" si="218">AU414-AV414</f>
        <v>-2.426990943981707</v>
      </c>
      <c r="AX414" s="123">
        <f>IFERROR((L414+M414)/(I414+J414),0)</f>
        <v>143.82116666666667</v>
      </c>
      <c r="AY414" s="123">
        <f>(AA414+AB414)/(X414+Y414)</f>
        <v>107.39707692307694</v>
      </c>
      <c r="AZ414" s="124">
        <f>+AX414-AY414</f>
        <v>36.424089743589732</v>
      </c>
    </row>
    <row r="415" spans="1:52" ht="13.5" thickBot="1" x14ac:dyDescent="0.25">
      <c r="N415" s="1"/>
      <c r="P415" s="3"/>
      <c r="AC415" s="1"/>
      <c r="AK415" s="1"/>
      <c r="AS415" s="1"/>
      <c r="AX415" s="98"/>
      <c r="AY415" s="98"/>
      <c r="AZ415" s="98"/>
    </row>
    <row r="416" spans="1:52" x14ac:dyDescent="0.2">
      <c r="F416" s="62" t="s">
        <v>81</v>
      </c>
      <c r="G416" s="63"/>
      <c r="H416" s="64">
        <f>SUMIF($E$14:$E$377,$F416,$H$14:$H$377)</f>
        <v>1929</v>
      </c>
      <c r="I416" s="65">
        <f t="shared" ref="I416:M419" si="219">SUMIF($E$14:$E$377,$F416,I$14:I$377)</f>
        <v>9</v>
      </c>
      <c r="J416" s="65">
        <f t="shared" si="219"/>
        <v>5</v>
      </c>
      <c r="K416" s="65">
        <f t="shared" si="219"/>
        <v>98473.170000000013</v>
      </c>
      <c r="L416" s="65">
        <f t="shared" si="219"/>
        <v>1574.1000000000001</v>
      </c>
      <c r="M416" s="86">
        <f t="shared" si="219"/>
        <v>223.90999999999997</v>
      </c>
      <c r="N416" s="87">
        <f t="shared" ref="N416:N421" si="220">SUM(H416:J416)</f>
        <v>1943</v>
      </c>
      <c r="O416" s="95">
        <f t="shared" ref="O416:O421" si="221">SUM(K416:M416)</f>
        <v>100271.18000000002</v>
      </c>
      <c r="P416" s="3"/>
      <c r="Q416" s="67"/>
      <c r="R416" s="67"/>
      <c r="S416" s="67"/>
      <c r="T416" s="67"/>
      <c r="U416" s="62" t="s">
        <v>81</v>
      </c>
      <c r="V416" s="63"/>
      <c r="W416" s="65">
        <f t="shared" ref="W416:AB416" si="222">SUMIF($N$168:$N$174,"&lt;&gt;0",W$168:W$174)</f>
        <v>1931</v>
      </c>
      <c r="X416" s="65">
        <f t="shared" si="222"/>
        <v>12</v>
      </c>
      <c r="Y416" s="65">
        <f t="shared" si="222"/>
        <v>2</v>
      </c>
      <c r="Z416" s="65">
        <f t="shared" si="222"/>
        <v>105290.15</v>
      </c>
      <c r="AA416" s="65">
        <f t="shared" si="222"/>
        <v>2763.26</v>
      </c>
      <c r="AB416" s="86">
        <f t="shared" si="222"/>
        <v>1285.44</v>
      </c>
      <c r="AC416" s="87">
        <f t="shared" si="199"/>
        <v>1945</v>
      </c>
      <c r="AD416" s="95">
        <f t="shared" ref="AD416:AD421" si="223">SUM(Z416:AB416)</f>
        <v>109338.84999999999</v>
      </c>
      <c r="AE416" s="65">
        <f t="shared" ref="AE416:AL421" si="224">+H416-W416</f>
        <v>-2</v>
      </c>
      <c r="AF416" s="65">
        <f t="shared" si="224"/>
        <v>-3</v>
      </c>
      <c r="AG416" s="65">
        <f t="shared" si="224"/>
        <v>3</v>
      </c>
      <c r="AH416" s="65">
        <f t="shared" si="224"/>
        <v>-6816.9799999999814</v>
      </c>
      <c r="AI416" s="65">
        <f t="shared" si="224"/>
        <v>-1189.1600000000001</v>
      </c>
      <c r="AJ416" s="86">
        <f t="shared" si="224"/>
        <v>-1061.5300000000002</v>
      </c>
      <c r="AK416" s="87">
        <f t="shared" si="224"/>
        <v>-2</v>
      </c>
      <c r="AL416" s="87">
        <f t="shared" si="224"/>
        <v>-9067.6699999999691</v>
      </c>
      <c r="AM416" s="70">
        <f t="shared" ref="AM416:AT421" si="225">IFERROR(AE416/W416,"")</f>
        <v>-1.0357327809425167E-3</v>
      </c>
      <c r="AN416" s="70">
        <f t="shared" si="225"/>
        <v>-0.25</v>
      </c>
      <c r="AO416" s="70">
        <f t="shared" si="225"/>
        <v>1.5</v>
      </c>
      <c r="AP416" s="70">
        <f t="shared" si="225"/>
        <v>-6.4744707838292392E-2</v>
      </c>
      <c r="AQ416" s="70">
        <f t="shared" si="225"/>
        <v>-0.43034676432908953</v>
      </c>
      <c r="AR416" s="89">
        <f t="shared" si="225"/>
        <v>-0.82581061737615147</v>
      </c>
      <c r="AS416" s="90">
        <f t="shared" si="225"/>
        <v>-1.0282776349614395E-3</v>
      </c>
      <c r="AT416" s="90">
        <f t="shared" si="225"/>
        <v>-8.2931821580343762E-2</v>
      </c>
      <c r="AU416" s="116">
        <f t="shared" ref="AU416:AU421" si="226">IFERROR(K416/H416,0)</f>
        <v>51.048818040435464</v>
      </c>
      <c r="AV416" s="117">
        <f t="shared" ref="AV416:AV421" si="227">+Z416/W416</f>
        <v>54.526229932677367</v>
      </c>
      <c r="AW416" s="118">
        <f t="shared" ref="AW416:AW421" si="228">+AU416-AV416</f>
        <v>-3.4774118922419035</v>
      </c>
      <c r="AX416" s="117">
        <f t="shared" ref="AX416:AX421" si="229">IFERROR((L416+M416)/(I416+J416),0)</f>
        <v>128.42928571428573</v>
      </c>
      <c r="AY416" s="117">
        <f t="shared" ref="AY416:AY421" si="230">(AA416+AB416)/(X416+Y416)</f>
        <v>289.19285714285718</v>
      </c>
      <c r="AZ416" s="118">
        <f t="shared" ref="AZ416:AZ421" si="231">+AX416-AY416</f>
        <v>-160.76357142857145</v>
      </c>
    </row>
    <row r="417" spans="1:52" x14ac:dyDescent="0.2">
      <c r="F417" s="73" t="s">
        <v>82</v>
      </c>
      <c r="G417" s="60"/>
      <c r="H417" s="28">
        <f>SUMIF($E$14:$E$377,$F417,H$14:H$377)</f>
        <v>1985</v>
      </c>
      <c r="I417" s="2">
        <f t="shared" si="219"/>
        <v>11</v>
      </c>
      <c r="J417" s="2">
        <f t="shared" si="219"/>
        <v>3</v>
      </c>
      <c r="K417" s="2">
        <f t="shared" si="219"/>
        <v>108645.73</v>
      </c>
      <c r="L417" s="2">
        <f t="shared" si="219"/>
        <v>3168.98</v>
      </c>
      <c r="M417" s="29">
        <f t="shared" si="219"/>
        <v>810.95</v>
      </c>
      <c r="N417" s="31">
        <f t="shared" si="220"/>
        <v>1999</v>
      </c>
      <c r="O417" s="34">
        <f t="shared" si="221"/>
        <v>112625.65999999999</v>
      </c>
      <c r="P417" s="3"/>
      <c r="U417" s="73" t="s">
        <v>82</v>
      </c>
      <c r="V417" s="60"/>
      <c r="W417" s="2">
        <f t="shared" ref="W417:AB417" si="232">SUMIF($N$175:$N$181,"&lt;&gt;0",W$175:W$181)</f>
        <v>2056</v>
      </c>
      <c r="X417" s="2">
        <f t="shared" si="232"/>
        <v>12</v>
      </c>
      <c r="Y417" s="2">
        <f t="shared" si="232"/>
        <v>1</v>
      </c>
      <c r="Z417" s="2">
        <f t="shared" si="232"/>
        <v>118894.11000000002</v>
      </c>
      <c r="AA417" s="2">
        <f t="shared" si="232"/>
        <v>1802.19</v>
      </c>
      <c r="AB417" s="29">
        <f t="shared" si="232"/>
        <v>84</v>
      </c>
      <c r="AC417" s="31">
        <f t="shared" si="199"/>
        <v>2069</v>
      </c>
      <c r="AD417" s="34">
        <f t="shared" si="223"/>
        <v>120780.30000000002</v>
      </c>
      <c r="AE417" s="2">
        <f t="shared" si="224"/>
        <v>-71</v>
      </c>
      <c r="AF417" s="2">
        <f t="shared" si="224"/>
        <v>-1</v>
      </c>
      <c r="AG417" s="2">
        <f t="shared" si="224"/>
        <v>2</v>
      </c>
      <c r="AH417" s="2">
        <f t="shared" si="224"/>
        <v>-10248.380000000019</v>
      </c>
      <c r="AI417" s="2">
        <f t="shared" si="224"/>
        <v>1366.79</v>
      </c>
      <c r="AJ417" s="29">
        <f t="shared" si="224"/>
        <v>726.95</v>
      </c>
      <c r="AK417" s="31">
        <f t="shared" si="224"/>
        <v>-70</v>
      </c>
      <c r="AL417" s="31">
        <f t="shared" si="224"/>
        <v>-8154.6400000000285</v>
      </c>
      <c r="AM417" s="38">
        <f t="shared" si="225"/>
        <v>-3.4533073929961092E-2</v>
      </c>
      <c r="AN417" s="38">
        <f t="shared" si="225"/>
        <v>-8.3333333333333329E-2</v>
      </c>
      <c r="AO417" s="38">
        <f t="shared" si="225"/>
        <v>2</v>
      </c>
      <c r="AP417" s="38">
        <f t="shared" si="225"/>
        <v>-8.6197541661231308E-2</v>
      </c>
      <c r="AQ417" s="38">
        <f t="shared" si="225"/>
        <v>0.75840505163162597</v>
      </c>
      <c r="AR417" s="39">
        <f t="shared" si="225"/>
        <v>8.6541666666666668</v>
      </c>
      <c r="AS417" s="40">
        <f t="shared" si="225"/>
        <v>-3.3832769453842435E-2</v>
      </c>
      <c r="AT417" s="40">
        <f t="shared" si="225"/>
        <v>-6.751630853707126E-2</v>
      </c>
      <c r="AU417" s="119">
        <f t="shared" si="226"/>
        <v>54.733365239294706</v>
      </c>
      <c r="AV417" s="120">
        <f t="shared" si="227"/>
        <v>57.827874513618681</v>
      </c>
      <c r="AW417" s="121">
        <f t="shared" si="228"/>
        <v>-3.0945092743239755</v>
      </c>
      <c r="AX417" s="120">
        <f t="shared" si="229"/>
        <v>284.28071428571428</v>
      </c>
      <c r="AY417" s="120">
        <f t="shared" si="230"/>
        <v>145.09153846153848</v>
      </c>
      <c r="AZ417" s="121">
        <f t="shared" si="231"/>
        <v>139.18917582417581</v>
      </c>
    </row>
    <row r="418" spans="1:52" x14ac:dyDescent="0.2">
      <c r="F418" s="73" t="s">
        <v>83</v>
      </c>
      <c r="G418" s="60"/>
      <c r="H418" s="28">
        <f>SUMIF($E$14:$E$377,$F418,H$14:H$377)</f>
        <v>2208</v>
      </c>
      <c r="I418" s="2">
        <f t="shared" si="219"/>
        <v>16</v>
      </c>
      <c r="J418" s="2">
        <f t="shared" si="219"/>
        <v>2</v>
      </c>
      <c r="K418" s="2">
        <f t="shared" si="219"/>
        <v>113704.63</v>
      </c>
      <c r="L418" s="2">
        <f t="shared" si="219"/>
        <v>3346.84</v>
      </c>
      <c r="M418" s="29">
        <f t="shared" si="219"/>
        <v>-53.939999999999984</v>
      </c>
      <c r="N418" s="31">
        <f t="shared" si="220"/>
        <v>2226</v>
      </c>
      <c r="O418" s="34">
        <f t="shared" si="221"/>
        <v>116997.53</v>
      </c>
      <c r="P418" s="3"/>
      <c r="U418" s="73" t="s">
        <v>83</v>
      </c>
      <c r="V418" s="60"/>
      <c r="W418" s="2">
        <f t="shared" ref="W418:AB418" si="233">SUMIF($N$182:$N$188,"&lt;&gt;0",W$182:W$188)</f>
        <v>2164</v>
      </c>
      <c r="X418" s="2">
        <f t="shared" si="233"/>
        <v>16</v>
      </c>
      <c r="Y418" s="2">
        <f t="shared" si="233"/>
        <v>0</v>
      </c>
      <c r="Z418" s="2">
        <f t="shared" si="233"/>
        <v>124380.54</v>
      </c>
      <c r="AA418" s="2">
        <f t="shared" si="233"/>
        <v>2833.26</v>
      </c>
      <c r="AB418" s="29">
        <f t="shared" si="233"/>
        <v>0</v>
      </c>
      <c r="AC418" s="31">
        <f t="shared" si="199"/>
        <v>2180</v>
      </c>
      <c r="AD418" s="34">
        <f t="shared" si="223"/>
        <v>127213.79999999999</v>
      </c>
      <c r="AE418" s="2">
        <f t="shared" si="224"/>
        <v>44</v>
      </c>
      <c r="AF418" s="2">
        <f t="shared" si="224"/>
        <v>0</v>
      </c>
      <c r="AG418" s="2">
        <f t="shared" si="224"/>
        <v>2</v>
      </c>
      <c r="AH418" s="2">
        <f t="shared" si="224"/>
        <v>-10675.909999999989</v>
      </c>
      <c r="AI418" s="2">
        <f t="shared" si="224"/>
        <v>513.57999999999993</v>
      </c>
      <c r="AJ418" s="29">
        <f t="shared" si="224"/>
        <v>-53.939999999999984</v>
      </c>
      <c r="AK418" s="31">
        <f t="shared" si="224"/>
        <v>46</v>
      </c>
      <c r="AL418" s="31">
        <f t="shared" si="224"/>
        <v>-10216.26999999999</v>
      </c>
      <c r="AM418" s="38">
        <f t="shared" si="225"/>
        <v>2.0332717190388171E-2</v>
      </c>
      <c r="AN418" s="38">
        <f t="shared" si="225"/>
        <v>0</v>
      </c>
      <c r="AO418" s="38" t="str">
        <f t="shared" si="225"/>
        <v/>
      </c>
      <c r="AP418" s="38">
        <f t="shared" si="225"/>
        <v>-8.5832639092899815E-2</v>
      </c>
      <c r="AQ418" s="38">
        <f t="shared" si="225"/>
        <v>0.18126822105983917</v>
      </c>
      <c r="AR418" s="39" t="str">
        <f t="shared" si="225"/>
        <v/>
      </c>
      <c r="AS418" s="40">
        <f t="shared" si="225"/>
        <v>2.1100917431192662E-2</v>
      </c>
      <c r="AT418" s="40">
        <f t="shared" si="225"/>
        <v>-8.0307875403454576E-2</v>
      </c>
      <c r="AU418" s="119">
        <f t="shared" si="226"/>
        <v>51.496662137681163</v>
      </c>
      <c r="AV418" s="120">
        <f t="shared" si="227"/>
        <v>57.477144177449162</v>
      </c>
      <c r="AW418" s="121">
        <f t="shared" si="228"/>
        <v>-5.980482039767999</v>
      </c>
      <c r="AX418" s="120">
        <f t="shared" si="229"/>
        <v>182.9388888888889</v>
      </c>
      <c r="AY418" s="120">
        <f t="shared" si="230"/>
        <v>177.07875000000001</v>
      </c>
      <c r="AZ418" s="121">
        <f t="shared" si="231"/>
        <v>5.8601388888888835</v>
      </c>
    </row>
    <row r="419" spans="1:52" ht="13.5" thickBot="1" x14ac:dyDescent="0.25">
      <c r="F419" s="78" t="s">
        <v>84</v>
      </c>
      <c r="G419" s="61"/>
      <c r="H419" s="43">
        <f>SUMIF($E$14:$E$377,$F419,H$14:H$377)</f>
        <v>2098</v>
      </c>
      <c r="I419" s="44">
        <f t="shared" si="219"/>
        <v>16</v>
      </c>
      <c r="J419" s="44">
        <f t="shared" si="219"/>
        <v>1</v>
      </c>
      <c r="K419" s="44">
        <f t="shared" si="219"/>
        <v>111829.78</v>
      </c>
      <c r="L419" s="44">
        <f t="shared" si="219"/>
        <v>3169.1899999999996</v>
      </c>
      <c r="M419" s="45">
        <f t="shared" si="219"/>
        <v>152.86000000000001</v>
      </c>
      <c r="N419" s="47">
        <f t="shared" si="220"/>
        <v>2115</v>
      </c>
      <c r="O419" s="51">
        <f t="shared" si="221"/>
        <v>115151.83</v>
      </c>
      <c r="P419" s="3"/>
      <c r="Q419" s="42"/>
      <c r="R419" s="42"/>
      <c r="S419" s="42"/>
      <c r="T419" s="42"/>
      <c r="U419" s="78" t="s">
        <v>84</v>
      </c>
      <c r="V419" s="61"/>
      <c r="W419" s="44">
        <f t="shared" ref="W419:AB419" si="234">SUMIF($N$189:$N$195,"&lt;&gt;0",W$189:W$195)</f>
        <v>2024</v>
      </c>
      <c r="X419" s="44">
        <f t="shared" si="234"/>
        <v>12</v>
      </c>
      <c r="Y419" s="44">
        <f t="shared" si="234"/>
        <v>5</v>
      </c>
      <c r="Z419" s="44">
        <f t="shared" si="234"/>
        <v>118054.71</v>
      </c>
      <c r="AA419" s="44">
        <f t="shared" si="234"/>
        <v>1739.9499999999998</v>
      </c>
      <c r="AB419" s="45">
        <f t="shared" si="234"/>
        <v>387.93</v>
      </c>
      <c r="AC419" s="47">
        <f t="shared" si="199"/>
        <v>2041</v>
      </c>
      <c r="AD419" s="51">
        <f t="shared" si="223"/>
        <v>120182.59</v>
      </c>
      <c r="AE419" s="44">
        <f t="shared" si="224"/>
        <v>74</v>
      </c>
      <c r="AF419" s="44">
        <f t="shared" si="224"/>
        <v>4</v>
      </c>
      <c r="AG419" s="44">
        <f t="shared" si="224"/>
        <v>-4</v>
      </c>
      <c r="AH419" s="44">
        <f t="shared" si="224"/>
        <v>-6224.9300000000076</v>
      </c>
      <c r="AI419" s="44">
        <f t="shared" si="224"/>
        <v>1429.2399999999998</v>
      </c>
      <c r="AJ419" s="45">
        <f t="shared" si="224"/>
        <v>-235.07</v>
      </c>
      <c r="AK419" s="47">
        <f t="shared" si="224"/>
        <v>74</v>
      </c>
      <c r="AL419" s="47">
        <f t="shared" si="224"/>
        <v>-5030.7599999999948</v>
      </c>
      <c r="AM419" s="56">
        <f t="shared" si="225"/>
        <v>3.6561264822134384E-2</v>
      </c>
      <c r="AN419" s="56">
        <f t="shared" si="225"/>
        <v>0.33333333333333331</v>
      </c>
      <c r="AO419" s="56">
        <f t="shared" si="225"/>
        <v>-0.8</v>
      </c>
      <c r="AP419" s="56">
        <f t="shared" si="225"/>
        <v>-5.2729196488645026E-2</v>
      </c>
      <c r="AQ419" s="56">
        <f t="shared" si="225"/>
        <v>0.82142590304319085</v>
      </c>
      <c r="AR419" s="57">
        <f t="shared" si="225"/>
        <v>-0.60595983811512388</v>
      </c>
      <c r="AS419" s="58">
        <f t="shared" si="225"/>
        <v>3.6256736893679566E-2</v>
      </c>
      <c r="AT419" s="58">
        <f t="shared" si="225"/>
        <v>-4.1859307575248583E-2</v>
      </c>
      <c r="AU419" s="122">
        <f t="shared" si="226"/>
        <v>53.303040991420403</v>
      </c>
      <c r="AV419" s="123">
        <f t="shared" si="227"/>
        <v>58.327425889328069</v>
      </c>
      <c r="AW419" s="124">
        <f t="shared" si="228"/>
        <v>-5.024384897907666</v>
      </c>
      <c r="AX419" s="123">
        <f t="shared" si="229"/>
        <v>195.41470588235293</v>
      </c>
      <c r="AY419" s="123">
        <f t="shared" si="230"/>
        <v>125.16941176470586</v>
      </c>
      <c r="AZ419" s="124">
        <f t="shared" si="231"/>
        <v>70.245294117647077</v>
      </c>
    </row>
    <row r="420" spans="1:52" x14ac:dyDescent="0.2">
      <c r="A420" t="s">
        <v>46</v>
      </c>
      <c r="B420" t="s">
        <v>46</v>
      </c>
      <c r="C420" t="s">
        <v>85</v>
      </c>
      <c r="D420" t="s">
        <v>85</v>
      </c>
      <c r="F420" s="83" t="s">
        <v>86</v>
      </c>
      <c r="G420" s="60"/>
      <c r="H420" s="32">
        <f t="shared" ref="H420:M420" si="235">SUM(H416:H419)</f>
        <v>8220</v>
      </c>
      <c r="I420" s="5">
        <f t="shared" si="235"/>
        <v>52</v>
      </c>
      <c r="J420" s="5">
        <f t="shared" si="235"/>
        <v>11</v>
      </c>
      <c r="K420" s="5">
        <f t="shared" si="235"/>
        <v>432653.31000000006</v>
      </c>
      <c r="L420" s="5">
        <f t="shared" si="235"/>
        <v>11259.11</v>
      </c>
      <c r="M420" s="33">
        <f t="shared" si="235"/>
        <v>1133.7800000000002</v>
      </c>
      <c r="N420" s="34">
        <f t="shared" si="220"/>
        <v>8283</v>
      </c>
      <c r="O420" s="34">
        <f t="shared" si="221"/>
        <v>445046.20000000007</v>
      </c>
      <c r="P420" s="3" t="s">
        <v>49</v>
      </c>
      <c r="Q420" t="s">
        <v>49</v>
      </c>
      <c r="R420" t="s">
        <v>85</v>
      </c>
      <c r="S420" t="s">
        <v>85</v>
      </c>
      <c r="U420" s="83" t="s">
        <v>86</v>
      </c>
      <c r="V420" s="60"/>
      <c r="W420" s="5">
        <f t="shared" ref="W420:AB420" si="236">SUM(W416:W419)</f>
        <v>8175</v>
      </c>
      <c r="X420" s="5">
        <f t="shared" si="236"/>
        <v>52</v>
      </c>
      <c r="Y420" s="5">
        <f t="shared" si="236"/>
        <v>8</v>
      </c>
      <c r="Z420" s="5">
        <f t="shared" si="236"/>
        <v>466619.51</v>
      </c>
      <c r="AA420" s="5">
        <f t="shared" si="236"/>
        <v>9138.66</v>
      </c>
      <c r="AB420" s="33">
        <f t="shared" si="236"/>
        <v>1757.3700000000001</v>
      </c>
      <c r="AC420" s="34">
        <f t="shared" si="199"/>
        <v>8235</v>
      </c>
      <c r="AD420" s="34">
        <f t="shared" si="223"/>
        <v>477515.54</v>
      </c>
      <c r="AE420" s="2">
        <f t="shared" si="224"/>
        <v>45</v>
      </c>
      <c r="AF420" s="2">
        <f t="shared" si="224"/>
        <v>0</v>
      </c>
      <c r="AG420" s="2">
        <f t="shared" si="224"/>
        <v>3</v>
      </c>
      <c r="AH420" s="2">
        <f t="shared" si="224"/>
        <v>-33966.199999999953</v>
      </c>
      <c r="AI420" s="2">
        <f t="shared" si="224"/>
        <v>2120.4500000000007</v>
      </c>
      <c r="AJ420" s="29">
        <f t="shared" si="224"/>
        <v>-623.58999999999992</v>
      </c>
      <c r="AK420" s="31">
        <f t="shared" si="224"/>
        <v>48</v>
      </c>
      <c r="AL420" s="31">
        <f t="shared" si="224"/>
        <v>-32469.339999999909</v>
      </c>
      <c r="AM420" s="38">
        <f t="shared" si="225"/>
        <v>5.5045871559633031E-3</v>
      </c>
      <c r="AN420" s="38">
        <f t="shared" si="225"/>
        <v>0</v>
      </c>
      <c r="AO420" s="38">
        <f t="shared" si="225"/>
        <v>0.375</v>
      </c>
      <c r="AP420" s="38">
        <f t="shared" si="225"/>
        <v>-7.2792069924380046E-2</v>
      </c>
      <c r="AQ420" s="38">
        <f t="shared" si="225"/>
        <v>0.23203073535945104</v>
      </c>
      <c r="AR420" s="39">
        <f t="shared" si="225"/>
        <v>-0.35484274796997778</v>
      </c>
      <c r="AS420" s="40">
        <f t="shared" si="225"/>
        <v>5.8287795992714025E-3</v>
      </c>
      <c r="AT420" s="40">
        <f t="shared" si="225"/>
        <v>-6.7996404891869935E-2</v>
      </c>
      <c r="AU420" s="119">
        <f t="shared" si="226"/>
        <v>52.63422262773723</v>
      </c>
      <c r="AV420" s="120">
        <f t="shared" si="227"/>
        <v>57.078839143730889</v>
      </c>
      <c r="AW420" s="121">
        <f t="shared" si="228"/>
        <v>-4.4446165159936584</v>
      </c>
      <c r="AX420" s="120">
        <f t="shared" si="229"/>
        <v>196.7125396825397</v>
      </c>
      <c r="AY420" s="120">
        <f t="shared" si="230"/>
        <v>181.60050000000001</v>
      </c>
      <c r="AZ420" s="121">
        <f t="shared" si="231"/>
        <v>15.112039682539688</v>
      </c>
    </row>
    <row r="421" spans="1:52" ht="13.5" thickBot="1" x14ac:dyDescent="0.25">
      <c r="A421" t="s">
        <v>46</v>
      </c>
      <c r="B421" t="s">
        <v>46</v>
      </c>
      <c r="C421" t="s">
        <v>85</v>
      </c>
      <c r="D421" t="s">
        <v>85</v>
      </c>
      <c r="F421" s="78" t="s">
        <v>87</v>
      </c>
      <c r="G421" s="61"/>
      <c r="H421" s="48">
        <f t="shared" ref="H421:M421" si="237">SUMIF($D$14:$D$377,"06 Jun",H$14:H$377)</f>
        <v>8756</v>
      </c>
      <c r="I421" s="49">
        <f t="shared" si="237"/>
        <v>55</v>
      </c>
      <c r="J421" s="49">
        <f t="shared" si="237"/>
        <v>11</v>
      </c>
      <c r="K421" s="49">
        <f t="shared" si="237"/>
        <v>463866.5199999999</v>
      </c>
      <c r="L421" s="49">
        <f t="shared" si="237"/>
        <v>11894.589999999998</v>
      </c>
      <c r="M421" s="50">
        <f t="shared" si="237"/>
        <v>1133.78</v>
      </c>
      <c r="N421" s="51">
        <f t="shared" si="220"/>
        <v>8822</v>
      </c>
      <c r="O421" s="51">
        <f t="shared" si="221"/>
        <v>476894.88999999996</v>
      </c>
      <c r="P421" s="3" t="s">
        <v>49</v>
      </c>
      <c r="Q421" s="42" t="s">
        <v>49</v>
      </c>
      <c r="R421" s="42" t="s">
        <v>85</v>
      </c>
      <c r="S421" s="42" t="s">
        <v>85</v>
      </c>
      <c r="T421" s="42"/>
      <c r="U421" s="78" t="s">
        <v>87</v>
      </c>
      <c r="V421" s="61"/>
      <c r="W421" s="49">
        <f t="shared" ref="W421:AB421" si="238">SUMIFS(W$7:W$377,$N$7:$N$377,"&lt;&gt;0",$Q$7:$Q$377,$Q421,$S$7:$S$377,$S421)</f>
        <v>8656</v>
      </c>
      <c r="X421" s="49">
        <f t="shared" si="238"/>
        <v>57</v>
      </c>
      <c r="Y421" s="49">
        <f t="shared" si="238"/>
        <v>8</v>
      </c>
      <c r="Z421" s="49">
        <f t="shared" si="238"/>
        <v>494094.87999999995</v>
      </c>
      <c r="AA421" s="49">
        <f t="shared" si="238"/>
        <v>10141.190000000002</v>
      </c>
      <c r="AB421" s="50">
        <f t="shared" si="238"/>
        <v>1757.3700000000001</v>
      </c>
      <c r="AC421" s="51">
        <f t="shared" si="199"/>
        <v>8721</v>
      </c>
      <c r="AD421" s="51">
        <f t="shared" si="223"/>
        <v>505993.43999999994</v>
      </c>
      <c r="AE421" s="44">
        <f t="shared" si="224"/>
        <v>100</v>
      </c>
      <c r="AF421" s="44">
        <f t="shared" si="224"/>
        <v>-2</v>
      </c>
      <c r="AG421" s="44">
        <f t="shared" si="224"/>
        <v>3</v>
      </c>
      <c r="AH421" s="44">
        <f t="shared" si="224"/>
        <v>-30228.360000000044</v>
      </c>
      <c r="AI421" s="44">
        <f t="shared" si="224"/>
        <v>1753.399999999996</v>
      </c>
      <c r="AJ421" s="45">
        <f t="shared" si="224"/>
        <v>-623.59000000000015</v>
      </c>
      <c r="AK421" s="47">
        <f t="shared" si="224"/>
        <v>101</v>
      </c>
      <c r="AL421" s="47">
        <f t="shared" si="224"/>
        <v>-29098.549999999988</v>
      </c>
      <c r="AM421" s="56">
        <f t="shared" si="225"/>
        <v>1.1552680221811461E-2</v>
      </c>
      <c r="AN421" s="56">
        <f t="shared" si="225"/>
        <v>-3.5087719298245612E-2</v>
      </c>
      <c r="AO421" s="56">
        <f t="shared" si="225"/>
        <v>0.375</v>
      </c>
      <c r="AP421" s="56">
        <f t="shared" si="225"/>
        <v>-6.1179261764461208E-2</v>
      </c>
      <c r="AQ421" s="56">
        <f t="shared" si="225"/>
        <v>0.17289884126024616</v>
      </c>
      <c r="AR421" s="57">
        <f t="shared" si="225"/>
        <v>-0.35484274796997795</v>
      </c>
      <c r="AS421" s="58">
        <f t="shared" si="225"/>
        <v>1.1581240683407866E-2</v>
      </c>
      <c r="AT421" s="58">
        <f t="shared" si="225"/>
        <v>-5.750776136544377E-2</v>
      </c>
      <c r="AU421" s="122">
        <f t="shared" si="226"/>
        <v>52.976989492919131</v>
      </c>
      <c r="AV421" s="123">
        <f t="shared" si="227"/>
        <v>57.081201478743061</v>
      </c>
      <c r="AW421" s="124">
        <f t="shared" si="228"/>
        <v>-4.1042119858239303</v>
      </c>
      <c r="AX421" s="123">
        <f t="shared" si="229"/>
        <v>197.39954545454543</v>
      </c>
      <c r="AY421" s="123">
        <f t="shared" si="230"/>
        <v>183.05476923076927</v>
      </c>
      <c r="AZ421" s="124">
        <f t="shared" si="231"/>
        <v>14.344776223776165</v>
      </c>
    </row>
    <row r="422" spans="1:52" ht="13.5" thickBot="1" x14ac:dyDescent="0.25">
      <c r="N422" s="1"/>
      <c r="P422" s="3"/>
      <c r="AC422" s="1"/>
      <c r="AK422" s="1"/>
      <c r="AS422" s="1"/>
      <c r="AX422" s="98"/>
      <c r="AY422" s="98"/>
      <c r="AZ422" s="98"/>
    </row>
    <row r="423" spans="1:52" x14ac:dyDescent="0.2">
      <c r="F423" s="62" t="s">
        <v>88</v>
      </c>
      <c r="G423" s="63"/>
      <c r="H423" s="64">
        <f>SUMIF($E$14:$E$377,$F423,$H$14:$H$377)</f>
        <v>2748</v>
      </c>
      <c r="I423" s="65">
        <f t="shared" ref="I423:M426" si="239">SUMIF($E$14:$E$377,$F423,I$14:I$377)</f>
        <v>12</v>
      </c>
      <c r="J423" s="65">
        <f t="shared" si="239"/>
        <v>0</v>
      </c>
      <c r="K423" s="65">
        <f t="shared" si="239"/>
        <v>153622.34</v>
      </c>
      <c r="L423" s="65">
        <f t="shared" si="239"/>
        <v>1696.29</v>
      </c>
      <c r="M423" s="86">
        <f t="shared" si="239"/>
        <v>0</v>
      </c>
      <c r="N423" s="87">
        <f t="shared" ref="N423:N428" si="240">SUM(H423:J423)</f>
        <v>2760</v>
      </c>
      <c r="O423" s="95">
        <f t="shared" ref="O423:O428" si="241">SUM(K423:M423)</f>
        <v>155318.63</v>
      </c>
      <c r="P423" s="3"/>
      <c r="Q423" s="67"/>
      <c r="R423" s="67"/>
      <c r="S423" s="67"/>
      <c r="T423" s="67"/>
      <c r="U423" s="62" t="s">
        <v>88</v>
      </c>
      <c r="V423" s="63"/>
      <c r="W423" s="65">
        <f t="shared" ref="W423:AB423" si="242">SUMIF($N$196:$N$202,"&lt;&gt;0",W$196:W$202)</f>
        <v>2526</v>
      </c>
      <c r="X423" s="65">
        <f t="shared" si="242"/>
        <v>13</v>
      </c>
      <c r="Y423" s="65">
        <f t="shared" si="242"/>
        <v>0</v>
      </c>
      <c r="Z423" s="65">
        <f t="shared" si="242"/>
        <v>136382.82</v>
      </c>
      <c r="AA423" s="65">
        <f t="shared" si="242"/>
        <v>2375.7399999999998</v>
      </c>
      <c r="AB423" s="86">
        <f t="shared" si="242"/>
        <v>0</v>
      </c>
      <c r="AC423" s="87">
        <f t="shared" si="199"/>
        <v>2539</v>
      </c>
      <c r="AD423" s="95">
        <f t="shared" ref="AD423:AD428" si="243">SUM(Z423:AB423)</f>
        <v>138758.56</v>
      </c>
      <c r="AE423" s="65">
        <f t="shared" ref="AE423:AL428" si="244">+H423-W423</f>
        <v>222</v>
      </c>
      <c r="AF423" s="65">
        <f t="shared" si="244"/>
        <v>-1</v>
      </c>
      <c r="AG423" s="65">
        <f t="shared" si="244"/>
        <v>0</v>
      </c>
      <c r="AH423" s="65">
        <f t="shared" si="244"/>
        <v>17239.51999999999</v>
      </c>
      <c r="AI423" s="65">
        <f t="shared" si="244"/>
        <v>-679.44999999999982</v>
      </c>
      <c r="AJ423" s="86">
        <f t="shared" si="244"/>
        <v>0</v>
      </c>
      <c r="AK423" s="87">
        <f t="shared" si="244"/>
        <v>221</v>
      </c>
      <c r="AL423" s="87">
        <f t="shared" si="244"/>
        <v>16560.070000000007</v>
      </c>
      <c r="AM423" s="70">
        <f t="shared" ref="AM423:AT428" si="245">IFERROR(AE423/W423,"")</f>
        <v>8.7885985748218529E-2</v>
      </c>
      <c r="AN423" s="70">
        <f t="shared" si="245"/>
        <v>-7.6923076923076927E-2</v>
      </c>
      <c r="AO423" s="70" t="str">
        <f t="shared" si="245"/>
        <v/>
      </c>
      <c r="AP423" s="70">
        <f t="shared" si="245"/>
        <v>0.12640536396006469</v>
      </c>
      <c r="AQ423" s="70">
        <f t="shared" si="245"/>
        <v>-0.28599510047395754</v>
      </c>
      <c r="AR423" s="89" t="str">
        <f t="shared" si="245"/>
        <v/>
      </c>
      <c r="AS423" s="90">
        <f t="shared" si="245"/>
        <v>8.7042142575817244E-2</v>
      </c>
      <c r="AT423" s="90">
        <f t="shared" si="245"/>
        <v>0.11934449305325745</v>
      </c>
      <c r="AU423" s="116">
        <f t="shared" ref="AU423:AU428" si="246">IFERROR(K423/H423,0)</f>
        <v>55.903326055312952</v>
      </c>
      <c r="AV423" s="117">
        <f t="shared" ref="AV423:AV428" si="247">+Z423/W423</f>
        <v>53.991615201900238</v>
      </c>
      <c r="AW423" s="118">
        <f t="shared" ref="AW423:AW428" si="248">+AU423-AV423</f>
        <v>1.9117108534127141</v>
      </c>
      <c r="AX423" s="117">
        <f t="shared" ref="AX423:AX428" si="249">IFERROR((L423+M423)/(I423+J423),0)</f>
        <v>141.35749999999999</v>
      </c>
      <c r="AY423" s="117">
        <f t="shared" ref="AY423:AY428" si="250">(AA423+AB423)/(X423+Y423)</f>
        <v>182.74923076923076</v>
      </c>
      <c r="AZ423" s="118">
        <f t="shared" ref="AZ423:AZ428" si="251">+AX423-AY423</f>
        <v>-41.391730769230776</v>
      </c>
    </row>
    <row r="424" spans="1:52" x14ac:dyDescent="0.2">
      <c r="F424" s="73" t="s">
        <v>89</v>
      </c>
      <c r="G424" s="60"/>
      <c r="H424" s="28">
        <f>SUMIF($E$14:$E$377,$F424,H$14:H$377)</f>
        <v>1874</v>
      </c>
      <c r="I424" s="2">
        <f t="shared" si="239"/>
        <v>9</v>
      </c>
      <c r="J424" s="2">
        <f t="shared" si="239"/>
        <v>1</v>
      </c>
      <c r="K424" s="2">
        <f t="shared" si="239"/>
        <v>96550.51</v>
      </c>
      <c r="L424" s="2">
        <f t="shared" si="239"/>
        <v>2206.98</v>
      </c>
      <c r="M424" s="29">
        <f t="shared" si="239"/>
        <v>94.93</v>
      </c>
      <c r="N424" s="31">
        <f t="shared" si="240"/>
        <v>1884</v>
      </c>
      <c r="O424" s="34">
        <f t="shared" si="241"/>
        <v>98852.419999999984</v>
      </c>
      <c r="P424" s="3"/>
      <c r="U424" s="73" t="s">
        <v>89</v>
      </c>
      <c r="V424" s="60"/>
      <c r="W424" s="2">
        <f t="shared" ref="W424:AB424" si="252">SUMIF($N$203:$N$209,"&lt;&gt;0",W$203:W$209)</f>
        <v>1776</v>
      </c>
      <c r="X424" s="2">
        <f t="shared" si="252"/>
        <v>12</v>
      </c>
      <c r="Y424" s="2">
        <f t="shared" si="252"/>
        <v>0</v>
      </c>
      <c r="Z424" s="2">
        <f t="shared" si="252"/>
        <v>95567.08</v>
      </c>
      <c r="AA424" s="2">
        <f t="shared" si="252"/>
        <v>3480.32</v>
      </c>
      <c r="AB424" s="29">
        <f t="shared" si="252"/>
        <v>0</v>
      </c>
      <c r="AC424" s="31">
        <f t="shared" si="199"/>
        <v>1788</v>
      </c>
      <c r="AD424" s="34">
        <f t="shared" si="243"/>
        <v>99047.400000000009</v>
      </c>
      <c r="AE424" s="2">
        <f t="shared" si="244"/>
        <v>98</v>
      </c>
      <c r="AF424" s="2">
        <f t="shared" si="244"/>
        <v>-3</v>
      </c>
      <c r="AG424" s="2">
        <f t="shared" si="244"/>
        <v>1</v>
      </c>
      <c r="AH424" s="2">
        <f t="shared" si="244"/>
        <v>983.42999999999302</v>
      </c>
      <c r="AI424" s="2">
        <f t="shared" si="244"/>
        <v>-1273.3400000000001</v>
      </c>
      <c r="AJ424" s="29">
        <f t="shared" si="244"/>
        <v>94.93</v>
      </c>
      <c r="AK424" s="31">
        <f t="shared" si="244"/>
        <v>96</v>
      </c>
      <c r="AL424" s="31">
        <f t="shared" si="244"/>
        <v>-194.98000000002503</v>
      </c>
      <c r="AM424" s="38">
        <f t="shared" si="245"/>
        <v>5.5180180180180179E-2</v>
      </c>
      <c r="AN424" s="38">
        <f t="shared" si="245"/>
        <v>-0.25</v>
      </c>
      <c r="AO424" s="38" t="str">
        <f t="shared" si="245"/>
        <v/>
      </c>
      <c r="AP424" s="38">
        <f t="shared" si="245"/>
        <v>1.0290468223995052E-2</v>
      </c>
      <c r="AQ424" s="38">
        <f t="shared" si="245"/>
        <v>-0.36586865575579258</v>
      </c>
      <c r="AR424" s="39" t="str">
        <f t="shared" si="245"/>
        <v/>
      </c>
      <c r="AS424" s="40">
        <f t="shared" si="245"/>
        <v>5.3691275167785234E-2</v>
      </c>
      <c r="AT424" s="40">
        <f t="shared" si="245"/>
        <v>-1.968552430452743E-3</v>
      </c>
      <c r="AU424" s="119">
        <f t="shared" si="246"/>
        <v>51.521083244397012</v>
      </c>
      <c r="AV424" s="120">
        <f t="shared" si="247"/>
        <v>53.810292792792794</v>
      </c>
      <c r="AW424" s="121">
        <f t="shared" si="248"/>
        <v>-2.2892095483957817</v>
      </c>
      <c r="AX424" s="120">
        <f t="shared" si="249"/>
        <v>230.19099999999997</v>
      </c>
      <c r="AY424" s="120">
        <f t="shared" si="250"/>
        <v>290.0266666666667</v>
      </c>
      <c r="AZ424" s="121">
        <f t="shared" si="251"/>
        <v>-59.835666666666725</v>
      </c>
    </row>
    <row r="425" spans="1:52" x14ac:dyDescent="0.2">
      <c r="F425" s="73" t="s">
        <v>90</v>
      </c>
      <c r="G425" s="60"/>
      <c r="H425" s="28">
        <f>SUMIF($E$14:$E$377,$F425,H$14:H$377)</f>
        <v>1987</v>
      </c>
      <c r="I425" s="2">
        <f t="shared" si="239"/>
        <v>12</v>
      </c>
      <c r="J425" s="2">
        <f t="shared" si="239"/>
        <v>1</v>
      </c>
      <c r="K425" s="2">
        <f t="shared" si="239"/>
        <v>99215.2</v>
      </c>
      <c r="L425" s="2">
        <f t="shared" si="239"/>
        <v>2079.5500000000002</v>
      </c>
      <c r="M425" s="29">
        <f t="shared" si="239"/>
        <v>843.74</v>
      </c>
      <c r="N425" s="31">
        <f t="shared" si="240"/>
        <v>2000</v>
      </c>
      <c r="O425" s="34">
        <f t="shared" si="241"/>
        <v>102138.49</v>
      </c>
      <c r="P425" s="3"/>
      <c r="U425" s="73" t="s">
        <v>90</v>
      </c>
      <c r="V425" s="60"/>
      <c r="W425" s="2">
        <f t="shared" ref="W425:AB425" si="253">SUMIF($N$210:$N$216,"&lt;&gt;0",W$210:W$216)</f>
        <v>1952</v>
      </c>
      <c r="X425" s="2">
        <f t="shared" si="253"/>
        <v>9</v>
      </c>
      <c r="Y425" s="2">
        <f t="shared" si="253"/>
        <v>1</v>
      </c>
      <c r="Z425" s="2">
        <f t="shared" si="253"/>
        <v>103617.66</v>
      </c>
      <c r="AA425" s="2">
        <f t="shared" si="253"/>
        <v>1311.63</v>
      </c>
      <c r="AB425" s="29">
        <f t="shared" si="253"/>
        <v>107.99</v>
      </c>
      <c r="AC425" s="31">
        <f t="shared" si="199"/>
        <v>1962</v>
      </c>
      <c r="AD425" s="34">
        <f t="shared" si="243"/>
        <v>105037.28000000001</v>
      </c>
      <c r="AE425" s="2">
        <f t="shared" si="244"/>
        <v>35</v>
      </c>
      <c r="AF425" s="2">
        <f t="shared" si="244"/>
        <v>3</v>
      </c>
      <c r="AG425" s="2">
        <f t="shared" si="244"/>
        <v>0</v>
      </c>
      <c r="AH425" s="2">
        <f t="shared" si="244"/>
        <v>-4402.4600000000064</v>
      </c>
      <c r="AI425" s="2">
        <f t="shared" si="244"/>
        <v>767.92000000000007</v>
      </c>
      <c r="AJ425" s="29">
        <f t="shared" si="244"/>
        <v>735.75</v>
      </c>
      <c r="AK425" s="31">
        <f t="shared" si="244"/>
        <v>38</v>
      </c>
      <c r="AL425" s="31">
        <f t="shared" si="244"/>
        <v>-2898.7900000000081</v>
      </c>
      <c r="AM425" s="38">
        <f t="shared" si="245"/>
        <v>1.7930327868852458E-2</v>
      </c>
      <c r="AN425" s="38">
        <f t="shared" si="245"/>
        <v>0.33333333333333331</v>
      </c>
      <c r="AO425" s="38">
        <f t="shared" si="245"/>
        <v>0</v>
      </c>
      <c r="AP425" s="38">
        <f t="shared" si="245"/>
        <v>-4.2487545076775581E-2</v>
      </c>
      <c r="AQ425" s="38">
        <f t="shared" si="245"/>
        <v>0.58546998772519687</v>
      </c>
      <c r="AR425" s="39">
        <f t="shared" si="245"/>
        <v>6.8131308454486526</v>
      </c>
      <c r="AS425" s="40">
        <f t="shared" si="245"/>
        <v>1.9367991845056064E-2</v>
      </c>
      <c r="AT425" s="40">
        <f t="shared" si="245"/>
        <v>-2.759772530286397E-2</v>
      </c>
      <c r="AU425" s="119">
        <f t="shared" si="246"/>
        <v>49.932159033719174</v>
      </c>
      <c r="AV425" s="120">
        <f t="shared" si="247"/>
        <v>53.08281762295082</v>
      </c>
      <c r="AW425" s="121">
        <f t="shared" si="248"/>
        <v>-3.1506585892316465</v>
      </c>
      <c r="AX425" s="120">
        <f t="shared" si="249"/>
        <v>224.86846153846153</v>
      </c>
      <c r="AY425" s="120">
        <f t="shared" si="250"/>
        <v>141.96200000000002</v>
      </c>
      <c r="AZ425" s="121">
        <f t="shared" si="251"/>
        <v>82.906461538461514</v>
      </c>
    </row>
    <row r="426" spans="1:52" ht="13.5" thickBot="1" x14ac:dyDescent="0.25">
      <c r="F426" s="78" t="s">
        <v>91</v>
      </c>
      <c r="G426" s="61"/>
      <c r="H426" s="43">
        <f>SUMIF($E$14:$E$377,$F426,H$14:H$377)</f>
        <v>1965</v>
      </c>
      <c r="I426" s="44">
        <f t="shared" si="239"/>
        <v>10</v>
      </c>
      <c r="J426" s="44">
        <f t="shared" si="239"/>
        <v>2</v>
      </c>
      <c r="K426" s="44">
        <f t="shared" si="239"/>
        <v>92244.58</v>
      </c>
      <c r="L426" s="44">
        <f t="shared" si="239"/>
        <v>769.43000000000006</v>
      </c>
      <c r="M426" s="45">
        <f t="shared" si="239"/>
        <v>678.38</v>
      </c>
      <c r="N426" s="47">
        <f t="shared" si="240"/>
        <v>1977</v>
      </c>
      <c r="O426" s="51">
        <f t="shared" si="241"/>
        <v>93692.39</v>
      </c>
      <c r="P426" s="3"/>
      <c r="Q426" s="42"/>
      <c r="R426" s="42"/>
      <c r="S426" s="42"/>
      <c r="T426" s="42"/>
      <c r="U426" s="78" t="s">
        <v>91</v>
      </c>
      <c r="V426" s="61"/>
      <c r="W426" s="44">
        <f t="shared" ref="W426:AB426" si="254">SUMIF($N$217:$N$223,"&lt;&gt;0",W$217:W$223)</f>
        <v>1919</v>
      </c>
      <c r="X426" s="44">
        <f t="shared" si="254"/>
        <v>15</v>
      </c>
      <c r="Y426" s="44">
        <f t="shared" si="254"/>
        <v>3</v>
      </c>
      <c r="Z426" s="44">
        <f t="shared" si="254"/>
        <v>110786.21</v>
      </c>
      <c r="AA426" s="44">
        <f t="shared" si="254"/>
        <v>2217.67</v>
      </c>
      <c r="AB426" s="45">
        <f t="shared" si="254"/>
        <v>227.99</v>
      </c>
      <c r="AC426" s="47">
        <f t="shared" si="199"/>
        <v>1937</v>
      </c>
      <c r="AD426" s="51">
        <f t="shared" si="243"/>
        <v>113231.87000000001</v>
      </c>
      <c r="AE426" s="44">
        <f t="shared" si="244"/>
        <v>46</v>
      </c>
      <c r="AF426" s="44">
        <f t="shared" si="244"/>
        <v>-5</v>
      </c>
      <c r="AG426" s="44">
        <f t="shared" si="244"/>
        <v>-1</v>
      </c>
      <c r="AH426" s="44">
        <f t="shared" si="244"/>
        <v>-18541.630000000005</v>
      </c>
      <c r="AI426" s="44">
        <f t="shared" si="244"/>
        <v>-1448.24</v>
      </c>
      <c r="AJ426" s="45">
        <f t="shared" si="244"/>
        <v>450.39</v>
      </c>
      <c r="AK426" s="47">
        <f t="shared" si="244"/>
        <v>40</v>
      </c>
      <c r="AL426" s="47">
        <f t="shared" si="244"/>
        <v>-19539.48000000001</v>
      </c>
      <c r="AM426" s="56">
        <f t="shared" si="245"/>
        <v>2.3970818134445022E-2</v>
      </c>
      <c r="AN426" s="56">
        <f t="shared" si="245"/>
        <v>-0.33333333333333331</v>
      </c>
      <c r="AO426" s="56">
        <f t="shared" si="245"/>
        <v>-0.33333333333333331</v>
      </c>
      <c r="AP426" s="56">
        <f t="shared" si="245"/>
        <v>-0.16736406092418907</v>
      </c>
      <c r="AQ426" s="56">
        <f t="shared" si="245"/>
        <v>-0.65304576424806215</v>
      </c>
      <c r="AR426" s="57">
        <f t="shared" si="245"/>
        <v>1.9754813807623139</v>
      </c>
      <c r="AS426" s="58">
        <f t="shared" si="245"/>
        <v>2.0650490449148167E-2</v>
      </c>
      <c r="AT426" s="58">
        <f t="shared" si="245"/>
        <v>-0.17256166483870672</v>
      </c>
      <c r="AU426" s="122">
        <f t="shared" si="246"/>
        <v>46.943806615776083</v>
      </c>
      <c r="AV426" s="123">
        <f t="shared" si="247"/>
        <v>57.731219385096409</v>
      </c>
      <c r="AW426" s="124">
        <f t="shared" si="248"/>
        <v>-10.787412769320326</v>
      </c>
      <c r="AX426" s="123">
        <f t="shared" si="249"/>
        <v>120.65083333333332</v>
      </c>
      <c r="AY426" s="123">
        <f t="shared" si="250"/>
        <v>135.87</v>
      </c>
      <c r="AZ426" s="124">
        <f t="shared" si="251"/>
        <v>-15.21916666666668</v>
      </c>
    </row>
    <row r="427" spans="1:52" x14ac:dyDescent="0.2">
      <c r="A427" t="s">
        <v>46</v>
      </c>
      <c r="B427" t="s">
        <v>46</v>
      </c>
      <c r="C427" t="s">
        <v>92</v>
      </c>
      <c r="D427" t="s">
        <v>92</v>
      </c>
      <c r="F427" s="83" t="s">
        <v>93</v>
      </c>
      <c r="G427" s="60"/>
      <c r="H427" s="32">
        <f t="shared" ref="H427:M427" si="255">SUM(H423:H426)</f>
        <v>8574</v>
      </c>
      <c r="I427" s="5">
        <f t="shared" si="255"/>
        <v>43</v>
      </c>
      <c r="J427" s="5">
        <f t="shared" si="255"/>
        <v>4</v>
      </c>
      <c r="K427" s="5">
        <f t="shared" si="255"/>
        <v>441632.63</v>
      </c>
      <c r="L427" s="5">
        <f t="shared" si="255"/>
        <v>6752.25</v>
      </c>
      <c r="M427" s="33">
        <f t="shared" si="255"/>
        <v>1617.0500000000002</v>
      </c>
      <c r="N427" s="34">
        <f t="shared" si="240"/>
        <v>8621</v>
      </c>
      <c r="O427" s="34">
        <f t="shared" si="241"/>
        <v>450001.93</v>
      </c>
      <c r="P427" s="3" t="s">
        <v>49</v>
      </c>
      <c r="Q427" t="s">
        <v>49</v>
      </c>
      <c r="R427" t="s">
        <v>92</v>
      </c>
      <c r="S427" t="s">
        <v>92</v>
      </c>
      <c r="U427" s="83" t="s">
        <v>93</v>
      </c>
      <c r="V427" s="60"/>
      <c r="W427" s="5">
        <f t="shared" ref="W427:AB427" si="256">SUM(W423:W426)</f>
        <v>8173</v>
      </c>
      <c r="X427" s="5">
        <f t="shared" si="256"/>
        <v>49</v>
      </c>
      <c r="Y427" s="5">
        <f t="shared" si="256"/>
        <v>4</v>
      </c>
      <c r="Z427" s="5">
        <f t="shared" si="256"/>
        <v>446353.77000000008</v>
      </c>
      <c r="AA427" s="5">
        <f t="shared" si="256"/>
        <v>9385.36</v>
      </c>
      <c r="AB427" s="33">
        <f t="shared" si="256"/>
        <v>335.98</v>
      </c>
      <c r="AC427" s="34">
        <f t="shared" si="199"/>
        <v>8226</v>
      </c>
      <c r="AD427" s="34">
        <f t="shared" si="243"/>
        <v>456075.11000000004</v>
      </c>
      <c r="AE427" s="2">
        <f t="shared" si="244"/>
        <v>401</v>
      </c>
      <c r="AF427" s="2">
        <f t="shared" si="244"/>
        <v>-6</v>
      </c>
      <c r="AG427" s="2">
        <f t="shared" si="244"/>
        <v>0</v>
      </c>
      <c r="AH427" s="2">
        <f t="shared" si="244"/>
        <v>-4721.1400000000722</v>
      </c>
      <c r="AI427" s="2">
        <f t="shared" si="244"/>
        <v>-2633.1100000000006</v>
      </c>
      <c r="AJ427" s="29">
        <f t="shared" si="244"/>
        <v>1281.0700000000002</v>
      </c>
      <c r="AK427" s="31">
        <f t="shared" si="244"/>
        <v>395</v>
      </c>
      <c r="AL427" s="31">
        <f t="shared" si="244"/>
        <v>-6073.1800000000512</v>
      </c>
      <c r="AM427" s="38">
        <f t="shared" si="245"/>
        <v>4.9063991190505321E-2</v>
      </c>
      <c r="AN427" s="38">
        <f t="shared" si="245"/>
        <v>-0.12244897959183673</v>
      </c>
      <c r="AO427" s="38">
        <f t="shared" si="245"/>
        <v>0</v>
      </c>
      <c r="AP427" s="38">
        <f t="shared" si="245"/>
        <v>-1.057712585243779E-2</v>
      </c>
      <c r="AQ427" s="38">
        <f t="shared" si="245"/>
        <v>-0.28055503464970982</v>
      </c>
      <c r="AR427" s="39">
        <f t="shared" si="245"/>
        <v>3.8129352937674863</v>
      </c>
      <c r="AS427" s="40">
        <f t="shared" si="245"/>
        <v>4.8018477996596157E-2</v>
      </c>
      <c r="AT427" s="40">
        <f t="shared" si="245"/>
        <v>-1.3316183818932919E-2</v>
      </c>
      <c r="AU427" s="119">
        <f t="shared" si="246"/>
        <v>51.508354327035221</v>
      </c>
      <c r="AV427" s="120">
        <f t="shared" si="247"/>
        <v>54.613210571393623</v>
      </c>
      <c r="AW427" s="121">
        <f t="shared" si="248"/>
        <v>-3.1048562443584018</v>
      </c>
      <c r="AX427" s="120">
        <f t="shared" si="249"/>
        <v>178.07021276595742</v>
      </c>
      <c r="AY427" s="120">
        <f t="shared" si="250"/>
        <v>183.42150943396226</v>
      </c>
      <c r="AZ427" s="121">
        <f t="shared" si="251"/>
        <v>-5.3512966680048351</v>
      </c>
    </row>
    <row r="428" spans="1:52" ht="13.5" thickBot="1" x14ac:dyDescent="0.25">
      <c r="A428" t="s">
        <v>46</v>
      </c>
      <c r="B428" t="s">
        <v>46</v>
      </c>
      <c r="C428" t="s">
        <v>92</v>
      </c>
      <c r="D428" t="s">
        <v>92</v>
      </c>
      <c r="F428" s="78" t="s">
        <v>94</v>
      </c>
      <c r="G428" s="61"/>
      <c r="H428" s="48">
        <f t="shared" ref="H428:M428" si="257">SUMIF($D$14:$D$377,"07 Jul",H$14:H$377)</f>
        <v>9370</v>
      </c>
      <c r="I428" s="49">
        <f t="shared" si="257"/>
        <v>55</v>
      </c>
      <c r="J428" s="49">
        <f t="shared" si="257"/>
        <v>4</v>
      </c>
      <c r="K428" s="49">
        <f t="shared" si="257"/>
        <v>478902.26000000007</v>
      </c>
      <c r="L428" s="49">
        <f t="shared" si="257"/>
        <v>8210.58</v>
      </c>
      <c r="M428" s="50">
        <f t="shared" si="257"/>
        <v>1617.0500000000002</v>
      </c>
      <c r="N428" s="51">
        <f t="shared" si="240"/>
        <v>9429</v>
      </c>
      <c r="O428" s="51">
        <f t="shared" si="241"/>
        <v>488729.89000000007</v>
      </c>
      <c r="P428" s="3" t="s">
        <v>49</v>
      </c>
      <c r="Q428" s="42" t="s">
        <v>49</v>
      </c>
      <c r="R428" s="42" t="s">
        <v>92</v>
      </c>
      <c r="S428" s="42" t="s">
        <v>92</v>
      </c>
      <c r="T428" s="42"/>
      <c r="U428" s="78" t="s">
        <v>94</v>
      </c>
      <c r="V428" s="61"/>
      <c r="W428" s="49">
        <f t="shared" ref="W428:AB428" si="258">SUMIFS(W$7:W$377,$N$7:$N$377,"&lt;&gt;0",$Q$7:$Q$377,$Q428,$S$7:$S$377,$S428)</f>
        <v>8736</v>
      </c>
      <c r="X428" s="49">
        <f t="shared" si="258"/>
        <v>52</v>
      </c>
      <c r="Y428" s="49">
        <f t="shared" si="258"/>
        <v>8</v>
      </c>
      <c r="Z428" s="49">
        <f t="shared" si="258"/>
        <v>477027.82</v>
      </c>
      <c r="AA428" s="49">
        <f t="shared" si="258"/>
        <v>9529.1200000000008</v>
      </c>
      <c r="AB428" s="50">
        <f t="shared" si="258"/>
        <v>1098.8800000000001</v>
      </c>
      <c r="AC428" s="51">
        <f t="shared" si="199"/>
        <v>8796</v>
      </c>
      <c r="AD428" s="51">
        <f t="shared" si="243"/>
        <v>487655.82</v>
      </c>
      <c r="AE428" s="44">
        <f t="shared" si="244"/>
        <v>634</v>
      </c>
      <c r="AF428" s="44">
        <f t="shared" si="244"/>
        <v>3</v>
      </c>
      <c r="AG428" s="44">
        <f t="shared" si="244"/>
        <v>-4</v>
      </c>
      <c r="AH428" s="44">
        <f t="shared" si="244"/>
        <v>1874.4400000000605</v>
      </c>
      <c r="AI428" s="44">
        <f t="shared" si="244"/>
        <v>-1318.5400000000009</v>
      </c>
      <c r="AJ428" s="45">
        <f t="shared" si="244"/>
        <v>518.17000000000007</v>
      </c>
      <c r="AK428" s="47">
        <f t="shared" si="244"/>
        <v>633</v>
      </c>
      <c r="AL428" s="47">
        <f t="shared" si="244"/>
        <v>1074.0700000000652</v>
      </c>
      <c r="AM428" s="56">
        <f t="shared" si="245"/>
        <v>7.2573260073260079E-2</v>
      </c>
      <c r="AN428" s="56">
        <f t="shared" si="245"/>
        <v>5.7692307692307696E-2</v>
      </c>
      <c r="AO428" s="56">
        <f t="shared" si="245"/>
        <v>-0.5</v>
      </c>
      <c r="AP428" s="56">
        <f t="shared" si="245"/>
        <v>3.9294144312171575E-3</v>
      </c>
      <c r="AQ428" s="56">
        <f t="shared" si="245"/>
        <v>-0.13836954514162911</v>
      </c>
      <c r="AR428" s="57">
        <f t="shared" si="245"/>
        <v>0.4715437536400699</v>
      </c>
      <c r="AS428" s="58">
        <f t="shared" si="245"/>
        <v>7.1964529331514329E-2</v>
      </c>
      <c r="AT428" s="58">
        <f t="shared" si="245"/>
        <v>2.202516520770869E-3</v>
      </c>
      <c r="AU428" s="122">
        <f t="shared" si="246"/>
        <v>51.110166488794029</v>
      </c>
      <c r="AV428" s="123">
        <f t="shared" si="247"/>
        <v>54.604832875457873</v>
      </c>
      <c r="AW428" s="124">
        <f t="shared" si="248"/>
        <v>-3.4946663866638445</v>
      </c>
      <c r="AX428" s="123">
        <f t="shared" si="249"/>
        <v>166.57000000000002</v>
      </c>
      <c r="AY428" s="123">
        <f t="shared" si="250"/>
        <v>177.13333333333333</v>
      </c>
      <c r="AZ428" s="124">
        <f t="shared" si="251"/>
        <v>-10.563333333333304</v>
      </c>
    </row>
    <row r="429" spans="1:52" ht="13.5" thickBot="1" x14ac:dyDescent="0.25">
      <c r="N429" s="1"/>
      <c r="P429" s="3"/>
      <c r="AC429" s="1"/>
      <c r="AK429" s="1"/>
      <c r="AS429" s="1"/>
      <c r="AX429" s="98"/>
      <c r="AY429" s="98"/>
      <c r="AZ429" s="98"/>
    </row>
    <row r="430" spans="1:52" x14ac:dyDescent="0.2">
      <c r="F430" s="62" t="s">
        <v>95</v>
      </c>
      <c r="G430" s="63"/>
      <c r="H430" s="64">
        <f>SUMIF($E$14:$E$377,$F430,$H$14:$H$377)</f>
        <v>1972</v>
      </c>
      <c r="I430" s="65">
        <f t="shared" ref="I430:M434" si="259">SUMIF($E$14:$E$377,$F430,I$14:I$377)</f>
        <v>16</v>
      </c>
      <c r="J430" s="65">
        <f t="shared" si="259"/>
        <v>0</v>
      </c>
      <c r="K430" s="65">
        <f t="shared" si="259"/>
        <v>99432.98</v>
      </c>
      <c r="L430" s="65">
        <f t="shared" si="259"/>
        <v>2261.5700000000002</v>
      </c>
      <c r="M430" s="86">
        <f t="shared" si="259"/>
        <v>0</v>
      </c>
      <c r="N430" s="87">
        <f t="shared" ref="N430:N436" si="260">SUM(H430:J430)</f>
        <v>1988</v>
      </c>
      <c r="O430" s="95">
        <f t="shared" ref="O430:O436" si="261">SUM(K430:M430)</f>
        <v>101694.55</v>
      </c>
      <c r="P430" s="3"/>
      <c r="Q430" s="67"/>
      <c r="R430" s="67"/>
      <c r="S430" s="67"/>
      <c r="T430" s="67"/>
      <c r="U430" s="62" t="s">
        <v>95</v>
      </c>
      <c r="V430" s="63"/>
      <c r="W430" s="65">
        <f t="shared" ref="W430:AB430" si="262">SUMIF($N$224:$N$230,"&lt;&gt;0",W$224:W$230)</f>
        <v>1950</v>
      </c>
      <c r="X430" s="65">
        <f t="shared" si="262"/>
        <v>11</v>
      </c>
      <c r="Y430" s="65">
        <f t="shared" si="262"/>
        <v>4</v>
      </c>
      <c r="Z430" s="65">
        <f t="shared" si="262"/>
        <v>104089.23</v>
      </c>
      <c r="AA430" s="65">
        <f t="shared" si="262"/>
        <v>2748.49</v>
      </c>
      <c r="AB430" s="86">
        <f t="shared" si="262"/>
        <v>762.9</v>
      </c>
      <c r="AC430" s="87">
        <f t="shared" si="199"/>
        <v>1965</v>
      </c>
      <c r="AD430" s="95">
        <f t="shared" ref="AD430:AD436" si="263">SUM(Z430:AB430)</f>
        <v>107600.62</v>
      </c>
      <c r="AE430" s="65">
        <f t="shared" ref="AE430:AL436" si="264">+H430-W430</f>
        <v>22</v>
      </c>
      <c r="AF430" s="65">
        <f t="shared" si="264"/>
        <v>5</v>
      </c>
      <c r="AG430" s="65">
        <f t="shared" si="264"/>
        <v>-4</v>
      </c>
      <c r="AH430" s="65">
        <f t="shared" si="264"/>
        <v>-4656.25</v>
      </c>
      <c r="AI430" s="65">
        <f t="shared" si="264"/>
        <v>-486.91999999999962</v>
      </c>
      <c r="AJ430" s="86">
        <f t="shared" si="264"/>
        <v>-762.9</v>
      </c>
      <c r="AK430" s="87">
        <f t="shared" si="264"/>
        <v>23</v>
      </c>
      <c r="AL430" s="87">
        <f t="shared" si="264"/>
        <v>-5906.0699999999924</v>
      </c>
      <c r="AM430" s="70">
        <f t="shared" ref="AM430:AT436" si="265">IFERROR(AE430/W430,"")</f>
        <v>1.1282051282051283E-2</v>
      </c>
      <c r="AN430" s="70">
        <f t="shared" si="265"/>
        <v>0.45454545454545453</v>
      </c>
      <c r="AO430" s="70">
        <f t="shared" si="265"/>
        <v>-1</v>
      </c>
      <c r="AP430" s="70">
        <f t="shared" si="265"/>
        <v>-4.4733254343412861E-2</v>
      </c>
      <c r="AQ430" s="70">
        <f t="shared" si="265"/>
        <v>-0.17715909463014223</v>
      </c>
      <c r="AR430" s="89">
        <f t="shared" si="265"/>
        <v>-1</v>
      </c>
      <c r="AS430" s="90">
        <f t="shared" si="265"/>
        <v>1.1704834605597965E-2</v>
      </c>
      <c r="AT430" s="90">
        <f t="shared" si="265"/>
        <v>-5.4888810120239016E-2</v>
      </c>
      <c r="AU430" s="116">
        <f t="shared" ref="AU430:AU435" si="266">IFERROR(K430/H430,0)</f>
        <v>50.422403651115616</v>
      </c>
      <c r="AV430" s="117">
        <f t="shared" ref="AV430:AV435" si="267">+Z430/W430</f>
        <v>53.379092307692304</v>
      </c>
      <c r="AW430" s="118">
        <f t="shared" ref="AW430:AW435" si="268">+AU430-AV430</f>
        <v>-2.9566886565766879</v>
      </c>
      <c r="AX430" s="117">
        <f t="shared" ref="AX430:AX435" si="269">IFERROR((L430+M430)/(I430+J430),0)</f>
        <v>141.34812500000001</v>
      </c>
      <c r="AY430" s="117">
        <f t="shared" ref="AY430:AY435" si="270">(AA430+AB430)/(X430+Y430)</f>
        <v>234.09266666666664</v>
      </c>
      <c r="AZ430" s="118">
        <f t="shared" ref="AZ430:AZ435" si="271">+AX430-AY430</f>
        <v>-92.744541666666635</v>
      </c>
    </row>
    <row r="431" spans="1:52" x14ac:dyDescent="0.2">
      <c r="F431" s="73" t="s">
        <v>96</v>
      </c>
      <c r="G431" s="60"/>
      <c r="H431" s="28">
        <f>SUMIF($E$14:$E$377,$F431,H$14:H$377)</f>
        <v>430</v>
      </c>
      <c r="I431" s="2">
        <f t="shared" si="259"/>
        <v>2</v>
      </c>
      <c r="J431" s="2">
        <f t="shared" si="259"/>
        <v>0</v>
      </c>
      <c r="K431" s="2">
        <f t="shared" si="259"/>
        <v>22202.15</v>
      </c>
      <c r="L431" s="2">
        <f t="shared" si="259"/>
        <v>261.35000000000002</v>
      </c>
      <c r="M431" s="29">
        <f t="shared" si="259"/>
        <v>0</v>
      </c>
      <c r="N431" s="31">
        <f t="shared" si="260"/>
        <v>432</v>
      </c>
      <c r="O431" s="34">
        <f t="shared" si="261"/>
        <v>22463.5</v>
      </c>
      <c r="P431" s="3"/>
      <c r="U431" s="73" t="s">
        <v>96</v>
      </c>
      <c r="V431" s="60"/>
      <c r="W431" s="2">
        <f t="shared" ref="W431:AB431" si="272">SUMIF($N$231:$N$237,"&lt;&gt;0",W$231:W$237)</f>
        <v>431</v>
      </c>
      <c r="X431" s="2">
        <f t="shared" si="272"/>
        <v>3</v>
      </c>
      <c r="Y431" s="2">
        <f t="shared" si="272"/>
        <v>0</v>
      </c>
      <c r="Z431" s="2">
        <f t="shared" si="272"/>
        <v>24725</v>
      </c>
      <c r="AA431" s="2">
        <f t="shared" si="272"/>
        <v>289.64</v>
      </c>
      <c r="AB431" s="29">
        <f t="shared" si="272"/>
        <v>0</v>
      </c>
      <c r="AC431" s="31">
        <f t="shared" si="199"/>
        <v>434</v>
      </c>
      <c r="AD431" s="34">
        <f t="shared" si="263"/>
        <v>25014.639999999999</v>
      </c>
      <c r="AE431" s="2">
        <f t="shared" si="264"/>
        <v>-1</v>
      </c>
      <c r="AF431" s="2">
        <f t="shared" si="264"/>
        <v>-1</v>
      </c>
      <c r="AG431" s="2">
        <f t="shared" si="264"/>
        <v>0</v>
      </c>
      <c r="AH431" s="2">
        <f t="shared" si="264"/>
        <v>-2522.8499999999985</v>
      </c>
      <c r="AI431" s="2">
        <f t="shared" si="264"/>
        <v>-28.289999999999964</v>
      </c>
      <c r="AJ431" s="29">
        <f t="shared" si="264"/>
        <v>0</v>
      </c>
      <c r="AK431" s="31">
        <f t="shared" si="264"/>
        <v>-2</v>
      </c>
      <c r="AL431" s="31">
        <f t="shared" si="264"/>
        <v>-2551.1399999999994</v>
      </c>
      <c r="AM431" s="38">
        <f t="shared" si="265"/>
        <v>-2.3201856148491878E-3</v>
      </c>
      <c r="AN431" s="38">
        <f t="shared" si="265"/>
        <v>-0.33333333333333331</v>
      </c>
      <c r="AO431" s="38" t="str">
        <f t="shared" si="265"/>
        <v/>
      </c>
      <c r="AP431" s="38">
        <f t="shared" si="265"/>
        <v>-0.10203640040444888</v>
      </c>
      <c r="AQ431" s="38">
        <f t="shared" si="265"/>
        <v>-9.7672973346222783E-2</v>
      </c>
      <c r="AR431" s="39" t="str">
        <f t="shared" si="265"/>
        <v/>
      </c>
      <c r="AS431" s="40">
        <f t="shared" si="265"/>
        <v>-4.608294930875576E-3</v>
      </c>
      <c r="AT431" s="40">
        <f t="shared" si="265"/>
        <v>-0.10198587707038756</v>
      </c>
      <c r="AU431" s="119">
        <f t="shared" si="266"/>
        <v>51.632906976744188</v>
      </c>
      <c r="AV431" s="120">
        <f t="shared" si="267"/>
        <v>57.366589327146173</v>
      </c>
      <c r="AW431" s="121">
        <f t="shared" si="268"/>
        <v>-5.7336823504019847</v>
      </c>
      <c r="AX431" s="120">
        <f t="shared" si="269"/>
        <v>130.67500000000001</v>
      </c>
      <c r="AY431" s="120">
        <f t="shared" si="270"/>
        <v>96.546666666666667</v>
      </c>
      <c r="AZ431" s="121">
        <f t="shared" si="271"/>
        <v>34.128333333333345</v>
      </c>
    </row>
    <row r="432" spans="1:52" x14ac:dyDescent="0.2">
      <c r="F432" s="73" t="s">
        <v>97</v>
      </c>
      <c r="G432" s="60"/>
      <c r="H432" s="28">
        <f>SUMIF($E$14:$E$377,$F432,H$14:H$377)</f>
        <v>0</v>
      </c>
      <c r="I432" s="2">
        <f t="shared" si="259"/>
        <v>0</v>
      </c>
      <c r="J432" s="2">
        <f t="shared" si="259"/>
        <v>0</v>
      </c>
      <c r="K432" s="2">
        <f t="shared" si="259"/>
        <v>0</v>
      </c>
      <c r="L432" s="2">
        <f t="shared" si="259"/>
        <v>0</v>
      </c>
      <c r="M432" s="29">
        <f t="shared" si="259"/>
        <v>0</v>
      </c>
      <c r="N432" s="31">
        <f t="shared" si="260"/>
        <v>0</v>
      </c>
      <c r="O432" s="34">
        <f t="shared" si="261"/>
        <v>0</v>
      </c>
      <c r="P432" s="3"/>
      <c r="U432" s="73" t="s">
        <v>97</v>
      </c>
      <c r="V432" s="60"/>
      <c r="W432" s="2">
        <f t="shared" ref="W432:AB432" si="273">SUMIF($N$238:$N$244,"&lt;&gt;0",W$238:W$244)</f>
        <v>0</v>
      </c>
      <c r="X432" s="2">
        <f t="shared" si="273"/>
        <v>0</v>
      </c>
      <c r="Y432" s="2">
        <f t="shared" si="273"/>
        <v>0</v>
      </c>
      <c r="Z432" s="2">
        <f t="shared" si="273"/>
        <v>0</v>
      </c>
      <c r="AA432" s="2">
        <f t="shared" si="273"/>
        <v>0</v>
      </c>
      <c r="AB432" s="29">
        <f t="shared" si="273"/>
        <v>0</v>
      </c>
      <c r="AC432" s="31">
        <f t="shared" si="199"/>
        <v>0</v>
      </c>
      <c r="AD432" s="34">
        <f t="shared" si="263"/>
        <v>0</v>
      </c>
      <c r="AE432" s="2">
        <f t="shared" si="264"/>
        <v>0</v>
      </c>
      <c r="AF432" s="2">
        <f t="shared" si="264"/>
        <v>0</v>
      </c>
      <c r="AG432" s="2">
        <f t="shared" si="264"/>
        <v>0</v>
      </c>
      <c r="AH432" s="2">
        <f t="shared" si="264"/>
        <v>0</v>
      </c>
      <c r="AI432" s="2">
        <f t="shared" si="264"/>
        <v>0</v>
      </c>
      <c r="AJ432" s="29">
        <f t="shared" si="264"/>
        <v>0</v>
      </c>
      <c r="AK432" s="31">
        <f t="shared" si="264"/>
        <v>0</v>
      </c>
      <c r="AL432" s="31">
        <f t="shared" si="264"/>
        <v>0</v>
      </c>
      <c r="AM432" s="38" t="str">
        <f t="shared" si="265"/>
        <v/>
      </c>
      <c r="AN432" s="38" t="str">
        <f t="shared" si="265"/>
        <v/>
      </c>
      <c r="AO432" s="38" t="str">
        <f t="shared" si="265"/>
        <v/>
      </c>
      <c r="AP432" s="38" t="str">
        <f t="shared" si="265"/>
        <v/>
      </c>
      <c r="AQ432" s="38" t="str">
        <f t="shared" si="265"/>
        <v/>
      </c>
      <c r="AR432" s="39" t="str">
        <f t="shared" si="265"/>
        <v/>
      </c>
      <c r="AS432" s="40" t="str">
        <f t="shared" si="265"/>
        <v/>
      </c>
      <c r="AT432" s="40" t="str">
        <f t="shared" si="265"/>
        <v/>
      </c>
      <c r="AU432" s="119">
        <f t="shared" si="266"/>
        <v>0</v>
      </c>
      <c r="AV432" s="120" t="e">
        <f t="shared" si="267"/>
        <v>#DIV/0!</v>
      </c>
      <c r="AW432" s="121" t="e">
        <f t="shared" si="268"/>
        <v>#DIV/0!</v>
      </c>
      <c r="AX432" s="120">
        <f t="shared" si="269"/>
        <v>0</v>
      </c>
      <c r="AY432" s="120" t="e">
        <f t="shared" si="270"/>
        <v>#DIV/0!</v>
      </c>
      <c r="AZ432" s="121" t="e">
        <f t="shared" si="271"/>
        <v>#DIV/0!</v>
      </c>
    </row>
    <row r="433" spans="1:52" x14ac:dyDescent="0.2">
      <c r="F433" s="73" t="s">
        <v>98</v>
      </c>
      <c r="G433" s="60"/>
      <c r="H433" s="28">
        <f>SUMIF($E$14:$E$377,$F433,H$14:H$377)</f>
        <v>0</v>
      </c>
      <c r="I433" s="2">
        <f t="shared" si="259"/>
        <v>0</v>
      </c>
      <c r="J433" s="2">
        <f t="shared" si="259"/>
        <v>0</v>
      </c>
      <c r="K433" s="2">
        <f t="shared" si="259"/>
        <v>0</v>
      </c>
      <c r="L433" s="2">
        <f t="shared" si="259"/>
        <v>0</v>
      </c>
      <c r="M433" s="29">
        <f t="shared" si="259"/>
        <v>0</v>
      </c>
      <c r="N433" s="31">
        <f t="shared" si="260"/>
        <v>0</v>
      </c>
      <c r="O433" s="34">
        <f t="shared" si="261"/>
        <v>0</v>
      </c>
      <c r="P433" s="3"/>
      <c r="U433" s="73" t="s">
        <v>98</v>
      </c>
      <c r="V433" s="60"/>
      <c r="W433" s="2">
        <f t="shared" ref="W433:AB433" si="274">SUMIF($N$245:$N$251,"&lt;&gt;0",W$245:W$251)</f>
        <v>0</v>
      </c>
      <c r="X433" s="2">
        <f t="shared" si="274"/>
        <v>0</v>
      </c>
      <c r="Y433" s="2">
        <f t="shared" si="274"/>
        <v>0</v>
      </c>
      <c r="Z433" s="2">
        <f t="shared" si="274"/>
        <v>0</v>
      </c>
      <c r="AA433" s="2">
        <f t="shared" si="274"/>
        <v>0</v>
      </c>
      <c r="AB433" s="29">
        <f t="shared" si="274"/>
        <v>0</v>
      </c>
      <c r="AC433" s="31">
        <f t="shared" si="199"/>
        <v>0</v>
      </c>
      <c r="AD433" s="34">
        <f t="shared" si="263"/>
        <v>0</v>
      </c>
      <c r="AE433" s="2">
        <f t="shared" si="264"/>
        <v>0</v>
      </c>
      <c r="AF433" s="2">
        <f t="shared" si="264"/>
        <v>0</v>
      </c>
      <c r="AG433" s="2">
        <f t="shared" si="264"/>
        <v>0</v>
      </c>
      <c r="AH433" s="2">
        <f t="shared" si="264"/>
        <v>0</v>
      </c>
      <c r="AI433" s="2">
        <f t="shared" si="264"/>
        <v>0</v>
      </c>
      <c r="AJ433" s="29">
        <f t="shared" si="264"/>
        <v>0</v>
      </c>
      <c r="AK433" s="31">
        <f t="shared" si="264"/>
        <v>0</v>
      </c>
      <c r="AL433" s="31">
        <f t="shared" si="264"/>
        <v>0</v>
      </c>
      <c r="AM433" s="38" t="str">
        <f t="shared" si="265"/>
        <v/>
      </c>
      <c r="AN433" s="38" t="str">
        <f t="shared" si="265"/>
        <v/>
      </c>
      <c r="AO433" s="38" t="str">
        <f t="shared" si="265"/>
        <v/>
      </c>
      <c r="AP433" s="38" t="str">
        <f t="shared" si="265"/>
        <v/>
      </c>
      <c r="AQ433" s="38" t="str">
        <f t="shared" si="265"/>
        <v/>
      </c>
      <c r="AR433" s="39" t="str">
        <f t="shared" si="265"/>
        <v/>
      </c>
      <c r="AS433" s="40" t="str">
        <f t="shared" si="265"/>
        <v/>
      </c>
      <c r="AT433" s="40" t="str">
        <f t="shared" si="265"/>
        <v/>
      </c>
      <c r="AU433" s="119">
        <f t="shared" si="266"/>
        <v>0</v>
      </c>
      <c r="AV433" s="120" t="e">
        <f t="shared" si="267"/>
        <v>#DIV/0!</v>
      </c>
      <c r="AW433" s="121" t="e">
        <f t="shared" si="268"/>
        <v>#DIV/0!</v>
      </c>
      <c r="AX433" s="120">
        <f t="shared" si="269"/>
        <v>0</v>
      </c>
      <c r="AY433" s="120" t="e">
        <f t="shared" si="270"/>
        <v>#DIV/0!</v>
      </c>
      <c r="AZ433" s="121" t="e">
        <f t="shared" si="271"/>
        <v>#DIV/0!</v>
      </c>
    </row>
    <row r="434" spans="1:52" ht="13.5" thickBot="1" x14ac:dyDescent="0.25">
      <c r="F434" s="78" t="s">
        <v>99</v>
      </c>
      <c r="G434" s="61"/>
      <c r="H434" s="43">
        <f>SUMIF($E$14:$E$377,$F434,H$14:H$377)</f>
        <v>0</v>
      </c>
      <c r="I434" s="44">
        <f t="shared" si="259"/>
        <v>0</v>
      </c>
      <c r="J434" s="44">
        <f t="shared" si="259"/>
        <v>0</v>
      </c>
      <c r="K434" s="44">
        <f t="shared" si="259"/>
        <v>0</v>
      </c>
      <c r="L434" s="44">
        <f t="shared" si="259"/>
        <v>0</v>
      </c>
      <c r="M434" s="45">
        <f t="shared" si="259"/>
        <v>0</v>
      </c>
      <c r="N434" s="47">
        <f t="shared" si="260"/>
        <v>0</v>
      </c>
      <c r="O434" s="51">
        <f t="shared" si="261"/>
        <v>0</v>
      </c>
      <c r="P434" s="3"/>
      <c r="Q434" s="42"/>
      <c r="R434" s="42"/>
      <c r="S434" s="42"/>
      <c r="T434" s="42"/>
      <c r="U434" s="78" t="s">
        <v>99</v>
      </c>
      <c r="V434" s="61"/>
      <c r="W434" s="44">
        <f t="shared" ref="W434:AB434" si="275">SUMIF($N$252:$N$258,"&lt;&gt;0",W$252:W$258)</f>
        <v>0</v>
      </c>
      <c r="X434" s="44">
        <f t="shared" si="275"/>
        <v>0</v>
      </c>
      <c r="Y434" s="44">
        <f t="shared" si="275"/>
        <v>0</v>
      </c>
      <c r="Z434" s="44">
        <f t="shared" si="275"/>
        <v>0</v>
      </c>
      <c r="AA434" s="44">
        <f t="shared" si="275"/>
        <v>0</v>
      </c>
      <c r="AB434" s="45">
        <f t="shared" si="275"/>
        <v>0</v>
      </c>
      <c r="AC434" s="47">
        <f t="shared" si="199"/>
        <v>0</v>
      </c>
      <c r="AD434" s="51">
        <f t="shared" si="263"/>
        <v>0</v>
      </c>
      <c r="AE434" s="44">
        <f t="shared" si="264"/>
        <v>0</v>
      </c>
      <c r="AF434" s="44">
        <f t="shared" si="264"/>
        <v>0</v>
      </c>
      <c r="AG434" s="44">
        <f t="shared" si="264"/>
        <v>0</v>
      </c>
      <c r="AH434" s="44">
        <f t="shared" si="264"/>
        <v>0</v>
      </c>
      <c r="AI434" s="44">
        <f t="shared" si="264"/>
        <v>0</v>
      </c>
      <c r="AJ434" s="45">
        <f t="shared" si="264"/>
        <v>0</v>
      </c>
      <c r="AK434" s="47">
        <f t="shared" si="264"/>
        <v>0</v>
      </c>
      <c r="AL434" s="47">
        <f t="shared" si="264"/>
        <v>0</v>
      </c>
      <c r="AM434" s="56" t="str">
        <f t="shared" si="265"/>
        <v/>
      </c>
      <c r="AN434" s="56" t="str">
        <f t="shared" si="265"/>
        <v/>
      </c>
      <c r="AO434" s="56" t="str">
        <f t="shared" si="265"/>
        <v/>
      </c>
      <c r="AP434" s="56" t="str">
        <f t="shared" si="265"/>
        <v/>
      </c>
      <c r="AQ434" s="56" t="str">
        <f t="shared" si="265"/>
        <v/>
      </c>
      <c r="AR434" s="57" t="str">
        <f t="shared" si="265"/>
        <v/>
      </c>
      <c r="AS434" s="58" t="str">
        <f t="shared" si="265"/>
        <v/>
      </c>
      <c r="AT434" s="58" t="str">
        <f t="shared" si="265"/>
        <v/>
      </c>
      <c r="AU434" s="122">
        <f t="shared" si="266"/>
        <v>0</v>
      </c>
      <c r="AV434" s="123" t="e">
        <f t="shared" si="267"/>
        <v>#DIV/0!</v>
      </c>
      <c r="AW434" s="124" t="e">
        <f t="shared" si="268"/>
        <v>#DIV/0!</v>
      </c>
      <c r="AX434" s="123">
        <f t="shared" si="269"/>
        <v>0</v>
      </c>
      <c r="AY434" s="123" t="e">
        <f t="shared" si="270"/>
        <v>#DIV/0!</v>
      </c>
      <c r="AZ434" s="124" t="e">
        <f t="shared" si="271"/>
        <v>#DIV/0!</v>
      </c>
    </row>
    <row r="435" spans="1:52" x14ac:dyDescent="0.2">
      <c r="A435" t="s">
        <v>46</v>
      </c>
      <c r="B435" t="s">
        <v>46</v>
      </c>
      <c r="C435" t="s">
        <v>100</v>
      </c>
      <c r="D435" t="s">
        <v>100</v>
      </c>
      <c r="F435" s="83" t="s">
        <v>101</v>
      </c>
      <c r="G435" s="60"/>
      <c r="H435" s="32">
        <f t="shared" ref="H435:M435" si="276">SUM(H430:H434)</f>
        <v>2402</v>
      </c>
      <c r="I435" s="5">
        <f t="shared" si="276"/>
        <v>18</v>
      </c>
      <c r="J435" s="5">
        <f t="shared" si="276"/>
        <v>0</v>
      </c>
      <c r="K435" s="5">
        <f t="shared" si="276"/>
        <v>121635.13</v>
      </c>
      <c r="L435" s="5">
        <f t="shared" si="276"/>
        <v>2522.92</v>
      </c>
      <c r="M435" s="33">
        <f t="shared" si="276"/>
        <v>0</v>
      </c>
      <c r="N435" s="34">
        <f t="shared" si="260"/>
        <v>2420</v>
      </c>
      <c r="O435" s="34">
        <f t="shared" si="261"/>
        <v>124158.05</v>
      </c>
      <c r="P435" s="3" t="s">
        <v>49</v>
      </c>
      <c r="Q435" t="s">
        <v>49</v>
      </c>
      <c r="R435" t="s">
        <v>100</v>
      </c>
      <c r="S435" t="s">
        <v>100</v>
      </c>
      <c r="U435" s="83" t="s">
        <v>101</v>
      </c>
      <c r="V435" s="60"/>
      <c r="W435" s="5">
        <f t="shared" ref="W435:AB435" si="277">SUM(W430:W434)</f>
        <v>2381</v>
      </c>
      <c r="X435" s="5">
        <f t="shared" si="277"/>
        <v>14</v>
      </c>
      <c r="Y435" s="5">
        <f t="shared" si="277"/>
        <v>4</v>
      </c>
      <c r="Z435" s="5">
        <f t="shared" si="277"/>
        <v>128814.23</v>
      </c>
      <c r="AA435" s="5">
        <f t="shared" si="277"/>
        <v>3038.1299999999997</v>
      </c>
      <c r="AB435" s="33">
        <f t="shared" si="277"/>
        <v>762.9</v>
      </c>
      <c r="AC435" s="34">
        <f t="shared" si="199"/>
        <v>2399</v>
      </c>
      <c r="AD435" s="34">
        <f t="shared" si="263"/>
        <v>132615.25999999998</v>
      </c>
      <c r="AE435" s="2">
        <f t="shared" si="264"/>
        <v>21</v>
      </c>
      <c r="AF435" s="2">
        <f t="shared" si="264"/>
        <v>4</v>
      </c>
      <c r="AG435" s="2">
        <f t="shared" si="264"/>
        <v>-4</v>
      </c>
      <c r="AH435" s="2">
        <f t="shared" si="264"/>
        <v>-7179.0999999999913</v>
      </c>
      <c r="AI435" s="2">
        <f t="shared" si="264"/>
        <v>-515.20999999999958</v>
      </c>
      <c r="AJ435" s="29">
        <f t="shared" si="264"/>
        <v>-762.9</v>
      </c>
      <c r="AK435" s="31">
        <f t="shared" si="264"/>
        <v>21</v>
      </c>
      <c r="AL435" s="31">
        <f t="shared" si="264"/>
        <v>-8457.2099999999773</v>
      </c>
      <c r="AM435" s="38">
        <f t="shared" si="265"/>
        <v>8.81982360352793E-3</v>
      </c>
      <c r="AN435" s="38">
        <f t="shared" si="265"/>
        <v>0.2857142857142857</v>
      </c>
      <c r="AO435" s="38">
        <f t="shared" si="265"/>
        <v>-1</v>
      </c>
      <c r="AP435" s="38">
        <f t="shared" si="265"/>
        <v>-5.5732196668023336E-2</v>
      </c>
      <c r="AQ435" s="38">
        <f t="shared" si="265"/>
        <v>-0.16958128848995915</v>
      </c>
      <c r="AR435" s="39">
        <f t="shared" si="265"/>
        <v>-1</v>
      </c>
      <c r="AS435" s="40">
        <f t="shared" si="265"/>
        <v>8.7536473530637759E-3</v>
      </c>
      <c r="AT435" s="40">
        <f t="shared" si="265"/>
        <v>-6.3772525122674256E-2</v>
      </c>
      <c r="AU435" s="119">
        <f t="shared" si="266"/>
        <v>50.639104912572861</v>
      </c>
      <c r="AV435" s="120">
        <f t="shared" si="267"/>
        <v>54.100894582108353</v>
      </c>
      <c r="AW435" s="121">
        <f t="shared" si="268"/>
        <v>-3.4617896695354915</v>
      </c>
      <c r="AX435" s="120">
        <f t="shared" si="269"/>
        <v>140.16222222222223</v>
      </c>
      <c r="AY435" s="120">
        <f t="shared" si="270"/>
        <v>211.16833333333332</v>
      </c>
      <c r="AZ435" s="121">
        <f t="shared" si="271"/>
        <v>-71.006111111111096</v>
      </c>
    </row>
    <row r="436" spans="1:52" ht="13.5" thickBot="1" x14ac:dyDescent="0.25">
      <c r="A436" t="s">
        <v>46</v>
      </c>
      <c r="B436" t="s">
        <v>46</v>
      </c>
      <c r="C436" t="s">
        <v>100</v>
      </c>
      <c r="D436" t="s">
        <v>100</v>
      </c>
      <c r="F436" s="78" t="s">
        <v>102</v>
      </c>
      <c r="G436" s="61"/>
      <c r="H436" s="48">
        <f t="shared" ref="H436:M436" si="278">SUMIF($D$14:$D$377,"08 Aug",H$14:H$377)</f>
        <v>854</v>
      </c>
      <c r="I436" s="49">
        <f t="shared" si="278"/>
        <v>2</v>
      </c>
      <c r="J436" s="49">
        <f t="shared" si="278"/>
        <v>0</v>
      </c>
      <c r="K436" s="49">
        <f t="shared" si="278"/>
        <v>43234.149999999994</v>
      </c>
      <c r="L436" s="49">
        <f t="shared" si="278"/>
        <v>261.35000000000002</v>
      </c>
      <c r="M436" s="50">
        <f t="shared" si="278"/>
        <v>0</v>
      </c>
      <c r="N436" s="51">
        <f t="shared" si="260"/>
        <v>856</v>
      </c>
      <c r="O436" s="51">
        <f t="shared" si="261"/>
        <v>43495.499999999993</v>
      </c>
      <c r="P436" s="3" t="s">
        <v>49</v>
      </c>
      <c r="Q436" s="42" t="s">
        <v>49</v>
      </c>
      <c r="R436" s="42" t="s">
        <v>100</v>
      </c>
      <c r="S436" s="42" t="s">
        <v>100</v>
      </c>
      <c r="T436" s="42"/>
      <c r="U436" s="78" t="s">
        <v>102</v>
      </c>
      <c r="V436" s="61"/>
      <c r="W436" s="49">
        <f t="shared" ref="W436:AB436" si="279">SUMIFS(W$7:W$377,$N$7:$N$377,"&lt;&gt;0",$Q$7:$Q$377,$Q436,$S$7:$S$377,$S436)</f>
        <v>1337</v>
      </c>
      <c r="X436" s="49">
        <f t="shared" si="279"/>
        <v>6</v>
      </c>
      <c r="Y436" s="49">
        <f t="shared" si="279"/>
        <v>0</v>
      </c>
      <c r="Z436" s="49">
        <f t="shared" si="279"/>
        <v>70664.81</v>
      </c>
      <c r="AA436" s="49">
        <f t="shared" si="279"/>
        <v>1891.8400000000001</v>
      </c>
      <c r="AB436" s="50">
        <f t="shared" si="279"/>
        <v>0</v>
      </c>
      <c r="AC436" s="51">
        <f t="shared" si="199"/>
        <v>1343</v>
      </c>
      <c r="AD436" s="51">
        <f t="shared" si="263"/>
        <v>72556.649999999994</v>
      </c>
      <c r="AE436" s="44">
        <f t="shared" si="264"/>
        <v>-483</v>
      </c>
      <c r="AF436" s="44">
        <f t="shared" si="264"/>
        <v>-4</v>
      </c>
      <c r="AG436" s="44">
        <f t="shared" si="264"/>
        <v>0</v>
      </c>
      <c r="AH436" s="44">
        <f t="shared" si="264"/>
        <v>-27430.660000000003</v>
      </c>
      <c r="AI436" s="44">
        <f t="shared" si="264"/>
        <v>-1630.4900000000002</v>
      </c>
      <c r="AJ436" s="45">
        <f t="shared" si="264"/>
        <v>0</v>
      </c>
      <c r="AK436" s="47">
        <f t="shared" si="264"/>
        <v>-487</v>
      </c>
      <c r="AL436" s="47">
        <f t="shared" si="264"/>
        <v>-29061.15</v>
      </c>
      <c r="AM436" s="56">
        <f t="shared" si="265"/>
        <v>-0.36125654450261779</v>
      </c>
      <c r="AN436" s="56">
        <f t="shared" si="265"/>
        <v>-0.66666666666666663</v>
      </c>
      <c r="AO436" s="56" t="str">
        <f t="shared" si="265"/>
        <v/>
      </c>
      <c r="AP436" s="56">
        <f t="shared" si="265"/>
        <v>-0.38817991585911016</v>
      </c>
      <c r="AQ436" s="56">
        <f t="shared" si="265"/>
        <v>-0.86185406799729369</v>
      </c>
      <c r="AR436" s="57" t="str">
        <f t="shared" si="265"/>
        <v/>
      </c>
      <c r="AS436" s="58">
        <f t="shared" si="265"/>
        <v>-0.36262099776619511</v>
      </c>
      <c r="AT436" s="58">
        <f t="shared" si="265"/>
        <v>-0.40053048204403047</v>
      </c>
      <c r="AU436" s="122">
        <f>IFERROR(K436/H436,0)</f>
        <v>50.625468384074935</v>
      </c>
      <c r="AV436" s="123">
        <f t="shared" ref="AV436" si="280">Z436/W436</f>
        <v>52.853261032161555</v>
      </c>
      <c r="AW436" s="124">
        <f t="shared" ref="AW436" si="281">AU436-AV436</f>
        <v>-2.2277926480866199</v>
      </c>
      <c r="AX436" s="123">
        <f>IFERROR((L436+M436)/(I436+J436),0)</f>
        <v>130.67500000000001</v>
      </c>
      <c r="AY436" s="123">
        <f>(AA436+AB436)/(X436+Y436)</f>
        <v>315.30666666666667</v>
      </c>
      <c r="AZ436" s="124">
        <f>+AX436-AY436</f>
        <v>-184.63166666666666</v>
      </c>
    </row>
    <row r="437" spans="1:52" hidden="1" outlineLevel="1" x14ac:dyDescent="0.2">
      <c r="N437" s="1"/>
      <c r="P437" s="3"/>
      <c r="AC437" s="1"/>
      <c r="AK437" s="1"/>
      <c r="AS437" s="1"/>
      <c r="AX437" s="98"/>
      <c r="AY437" s="98"/>
      <c r="AZ437" s="98"/>
    </row>
    <row r="438" spans="1:52" hidden="1" outlineLevel="1" x14ac:dyDescent="0.2">
      <c r="F438" s="62" t="s">
        <v>103</v>
      </c>
      <c r="G438" s="63"/>
      <c r="H438" s="64">
        <f>SUMIF($E$14:$E$377,$F438,$H$14:$H$377)</f>
        <v>0</v>
      </c>
      <c r="I438" s="65">
        <f t="shared" ref="I438:M441" si="282">SUMIF($E$14:$E$377,$F438,I$14:I$377)</f>
        <v>0</v>
      </c>
      <c r="J438" s="65">
        <f t="shared" si="282"/>
        <v>0</v>
      </c>
      <c r="K438" s="65">
        <f t="shared" si="282"/>
        <v>0</v>
      </c>
      <c r="L438" s="65">
        <f t="shared" si="282"/>
        <v>0</v>
      </c>
      <c r="M438" s="86">
        <f t="shared" si="282"/>
        <v>0</v>
      </c>
      <c r="N438" s="87">
        <f t="shared" ref="N438:N443" si="283">SUM(H438:J438)</f>
        <v>0</v>
      </c>
      <c r="O438" s="95">
        <f t="shared" ref="O438:O443" si="284">SUM(K438:M438)</f>
        <v>0</v>
      </c>
      <c r="P438" s="3"/>
      <c r="Q438" s="67"/>
      <c r="R438" s="67"/>
      <c r="S438" s="67"/>
      <c r="T438" s="67"/>
      <c r="U438" s="62" t="s">
        <v>103</v>
      </c>
      <c r="V438" s="63"/>
      <c r="W438" s="65">
        <f t="shared" ref="W438:AB438" si="285">SUMIF($N$259:$N$265,"&lt;&gt;0",W$259:W$265)</f>
        <v>0</v>
      </c>
      <c r="X438" s="65">
        <f t="shared" si="285"/>
        <v>0</v>
      </c>
      <c r="Y438" s="65">
        <f t="shared" si="285"/>
        <v>0</v>
      </c>
      <c r="Z438" s="65">
        <f t="shared" si="285"/>
        <v>0</v>
      </c>
      <c r="AA438" s="65">
        <f t="shared" si="285"/>
        <v>0</v>
      </c>
      <c r="AB438" s="86">
        <f t="shared" si="285"/>
        <v>0</v>
      </c>
      <c r="AC438" s="87">
        <f t="shared" si="199"/>
        <v>0</v>
      </c>
      <c r="AD438" s="95">
        <f t="shared" ref="AD438:AD443" si="286">SUM(Z438:AB438)</f>
        <v>0</v>
      </c>
      <c r="AE438" s="65">
        <f t="shared" ref="AE438:AL443" si="287">+H438-W438</f>
        <v>0</v>
      </c>
      <c r="AF438" s="65">
        <f t="shared" si="287"/>
        <v>0</v>
      </c>
      <c r="AG438" s="65">
        <f t="shared" si="287"/>
        <v>0</v>
      </c>
      <c r="AH438" s="65">
        <f t="shared" si="287"/>
        <v>0</v>
      </c>
      <c r="AI438" s="65">
        <f t="shared" si="287"/>
        <v>0</v>
      </c>
      <c r="AJ438" s="86">
        <f t="shared" si="287"/>
        <v>0</v>
      </c>
      <c r="AK438" s="87">
        <f t="shared" si="287"/>
        <v>0</v>
      </c>
      <c r="AL438" s="87">
        <f t="shared" si="287"/>
        <v>0</v>
      </c>
      <c r="AM438" s="70" t="str">
        <f t="shared" ref="AM438:AT443" si="288">IFERROR(AE438/W438,"")</f>
        <v/>
      </c>
      <c r="AN438" s="70" t="str">
        <f t="shared" si="288"/>
        <v/>
      </c>
      <c r="AO438" s="70" t="str">
        <f t="shared" si="288"/>
        <v/>
      </c>
      <c r="AP438" s="70" t="str">
        <f t="shared" si="288"/>
        <v/>
      </c>
      <c r="AQ438" s="70" t="str">
        <f t="shared" si="288"/>
        <v/>
      </c>
      <c r="AR438" s="89" t="str">
        <f t="shared" si="288"/>
        <v/>
      </c>
      <c r="AS438" s="90" t="str">
        <f t="shared" si="288"/>
        <v/>
      </c>
      <c r="AT438" s="90" t="str">
        <f t="shared" si="288"/>
        <v/>
      </c>
      <c r="AU438" s="116">
        <f t="shared" ref="AU438:AU443" si="289">IFERROR(K438/H438,0)</f>
        <v>0</v>
      </c>
      <c r="AV438" s="117" t="e">
        <f t="shared" ref="AV438:AV443" si="290">+Z438/W438</f>
        <v>#DIV/0!</v>
      </c>
      <c r="AW438" s="118" t="e">
        <f t="shared" ref="AW438:AW443" si="291">+AU438-AV438</f>
        <v>#DIV/0!</v>
      </c>
      <c r="AX438" s="117">
        <f t="shared" ref="AX438:AX443" si="292">IFERROR((L438+M438)/(I438+J438),0)</f>
        <v>0</v>
      </c>
      <c r="AY438" s="117" t="e">
        <f t="shared" ref="AY438:AY443" si="293">(AA438+AB438)/(X438+Y438)</f>
        <v>#DIV/0!</v>
      </c>
      <c r="AZ438" s="118" t="e">
        <f t="shared" ref="AZ438:AZ443" si="294">+AX438-AY438</f>
        <v>#DIV/0!</v>
      </c>
    </row>
    <row r="439" spans="1:52" hidden="1" outlineLevel="1" x14ac:dyDescent="0.2">
      <c r="F439" s="73" t="s">
        <v>104</v>
      </c>
      <c r="G439" s="60"/>
      <c r="H439" s="28">
        <f>SUMIF($E$14:$E$377,$F439,H$14:H$377)</f>
        <v>0</v>
      </c>
      <c r="I439" s="2">
        <f t="shared" si="282"/>
        <v>0</v>
      </c>
      <c r="J439" s="2">
        <f t="shared" si="282"/>
        <v>0</v>
      </c>
      <c r="K439" s="2">
        <f t="shared" si="282"/>
        <v>0</v>
      </c>
      <c r="L439" s="2">
        <f t="shared" si="282"/>
        <v>0</v>
      </c>
      <c r="M439" s="29">
        <f t="shared" si="282"/>
        <v>0</v>
      </c>
      <c r="N439" s="31">
        <f t="shared" si="283"/>
        <v>0</v>
      </c>
      <c r="O439" s="34">
        <f t="shared" si="284"/>
        <v>0</v>
      </c>
      <c r="P439" s="3"/>
      <c r="U439" s="73" t="s">
        <v>104</v>
      </c>
      <c r="V439" s="60"/>
      <c r="W439" s="2">
        <f t="shared" ref="W439:AB439" si="295">SUMIF($N$266:$N$272,"&lt;&gt;0",W$266:W$272)</f>
        <v>0</v>
      </c>
      <c r="X439" s="2">
        <f t="shared" si="295"/>
        <v>0</v>
      </c>
      <c r="Y439" s="2">
        <f t="shared" si="295"/>
        <v>0</v>
      </c>
      <c r="Z439" s="2">
        <f t="shared" si="295"/>
        <v>0</v>
      </c>
      <c r="AA439" s="2">
        <f t="shared" si="295"/>
        <v>0</v>
      </c>
      <c r="AB439" s="29">
        <f t="shared" si="295"/>
        <v>0</v>
      </c>
      <c r="AC439" s="31">
        <f t="shared" si="199"/>
        <v>0</v>
      </c>
      <c r="AD439" s="34">
        <f t="shared" si="286"/>
        <v>0</v>
      </c>
      <c r="AE439" s="2">
        <f t="shared" si="287"/>
        <v>0</v>
      </c>
      <c r="AF439" s="2">
        <f t="shared" si="287"/>
        <v>0</v>
      </c>
      <c r="AG439" s="2">
        <f t="shared" si="287"/>
        <v>0</v>
      </c>
      <c r="AH439" s="2">
        <f t="shared" si="287"/>
        <v>0</v>
      </c>
      <c r="AI439" s="2">
        <f t="shared" si="287"/>
        <v>0</v>
      </c>
      <c r="AJ439" s="29">
        <f t="shared" si="287"/>
        <v>0</v>
      </c>
      <c r="AK439" s="31">
        <f t="shared" si="287"/>
        <v>0</v>
      </c>
      <c r="AL439" s="31">
        <f t="shared" si="287"/>
        <v>0</v>
      </c>
      <c r="AM439" s="38" t="str">
        <f t="shared" si="288"/>
        <v/>
      </c>
      <c r="AN439" s="38" t="str">
        <f t="shared" si="288"/>
        <v/>
      </c>
      <c r="AO439" s="38" t="str">
        <f t="shared" si="288"/>
        <v/>
      </c>
      <c r="AP439" s="38" t="str">
        <f t="shared" si="288"/>
        <v/>
      </c>
      <c r="AQ439" s="38" t="str">
        <f t="shared" si="288"/>
        <v/>
      </c>
      <c r="AR439" s="39" t="str">
        <f t="shared" si="288"/>
        <v/>
      </c>
      <c r="AS439" s="40" t="str">
        <f t="shared" si="288"/>
        <v/>
      </c>
      <c r="AT439" s="40" t="str">
        <f t="shared" si="288"/>
        <v/>
      </c>
      <c r="AU439" s="119">
        <f t="shared" si="289"/>
        <v>0</v>
      </c>
      <c r="AV439" s="120" t="e">
        <f t="shared" si="290"/>
        <v>#DIV/0!</v>
      </c>
      <c r="AW439" s="121" t="e">
        <f t="shared" si="291"/>
        <v>#DIV/0!</v>
      </c>
      <c r="AX439" s="120">
        <f t="shared" si="292"/>
        <v>0</v>
      </c>
      <c r="AY439" s="120" t="e">
        <f t="shared" si="293"/>
        <v>#DIV/0!</v>
      </c>
      <c r="AZ439" s="121" t="e">
        <f t="shared" si="294"/>
        <v>#DIV/0!</v>
      </c>
    </row>
    <row r="440" spans="1:52" hidden="1" outlineLevel="1" x14ac:dyDescent="0.2">
      <c r="F440" s="73" t="s">
        <v>105</v>
      </c>
      <c r="G440" s="60"/>
      <c r="H440" s="28">
        <f>SUMIF($E$14:$E$377,$F440,H$14:H$377)</f>
        <v>0</v>
      </c>
      <c r="I440" s="2">
        <f t="shared" si="282"/>
        <v>0</v>
      </c>
      <c r="J440" s="2">
        <f t="shared" si="282"/>
        <v>0</v>
      </c>
      <c r="K440" s="2">
        <f t="shared" si="282"/>
        <v>0</v>
      </c>
      <c r="L440" s="2">
        <f t="shared" si="282"/>
        <v>0</v>
      </c>
      <c r="M440" s="29">
        <f t="shared" si="282"/>
        <v>0</v>
      </c>
      <c r="N440" s="31">
        <f t="shared" si="283"/>
        <v>0</v>
      </c>
      <c r="O440" s="34">
        <f t="shared" si="284"/>
        <v>0</v>
      </c>
      <c r="P440" s="3"/>
      <c r="U440" s="73" t="s">
        <v>105</v>
      </c>
      <c r="V440" s="60"/>
      <c r="W440" s="2">
        <f t="shared" ref="W440:AB440" si="296">SUMIF($N$273:$N$279,"&lt;&gt;0",W$273:W$279)</f>
        <v>0</v>
      </c>
      <c r="X440" s="2">
        <f t="shared" si="296"/>
        <v>0</v>
      </c>
      <c r="Y440" s="2">
        <f t="shared" si="296"/>
        <v>0</v>
      </c>
      <c r="Z440" s="2">
        <f t="shared" si="296"/>
        <v>0</v>
      </c>
      <c r="AA440" s="2">
        <f t="shared" si="296"/>
        <v>0</v>
      </c>
      <c r="AB440" s="29">
        <f t="shared" si="296"/>
        <v>0</v>
      </c>
      <c r="AC440" s="31">
        <f t="shared" si="199"/>
        <v>0</v>
      </c>
      <c r="AD440" s="34">
        <f t="shared" si="286"/>
        <v>0</v>
      </c>
      <c r="AE440" s="2">
        <f t="shared" si="287"/>
        <v>0</v>
      </c>
      <c r="AF440" s="2">
        <f t="shared" si="287"/>
        <v>0</v>
      </c>
      <c r="AG440" s="2">
        <f t="shared" si="287"/>
        <v>0</v>
      </c>
      <c r="AH440" s="2">
        <f t="shared" si="287"/>
        <v>0</v>
      </c>
      <c r="AI440" s="2">
        <f t="shared" si="287"/>
        <v>0</v>
      </c>
      <c r="AJ440" s="29">
        <f t="shared" si="287"/>
        <v>0</v>
      </c>
      <c r="AK440" s="31">
        <f t="shared" si="287"/>
        <v>0</v>
      </c>
      <c r="AL440" s="31">
        <f t="shared" si="287"/>
        <v>0</v>
      </c>
      <c r="AM440" s="38" t="str">
        <f t="shared" si="288"/>
        <v/>
      </c>
      <c r="AN440" s="38" t="str">
        <f t="shared" si="288"/>
        <v/>
      </c>
      <c r="AO440" s="38" t="str">
        <f t="shared" si="288"/>
        <v/>
      </c>
      <c r="AP440" s="38" t="str">
        <f t="shared" si="288"/>
        <v/>
      </c>
      <c r="AQ440" s="38" t="str">
        <f t="shared" si="288"/>
        <v/>
      </c>
      <c r="AR440" s="39" t="str">
        <f t="shared" si="288"/>
        <v/>
      </c>
      <c r="AS440" s="40" t="str">
        <f t="shared" si="288"/>
        <v/>
      </c>
      <c r="AT440" s="40" t="str">
        <f t="shared" si="288"/>
        <v/>
      </c>
      <c r="AU440" s="119">
        <f t="shared" si="289"/>
        <v>0</v>
      </c>
      <c r="AV440" s="120" t="e">
        <f t="shared" si="290"/>
        <v>#DIV/0!</v>
      </c>
      <c r="AW440" s="121" t="e">
        <f t="shared" si="291"/>
        <v>#DIV/0!</v>
      </c>
      <c r="AX440" s="120">
        <f t="shared" si="292"/>
        <v>0</v>
      </c>
      <c r="AY440" s="120" t="e">
        <f t="shared" si="293"/>
        <v>#DIV/0!</v>
      </c>
      <c r="AZ440" s="121" t="e">
        <f t="shared" si="294"/>
        <v>#DIV/0!</v>
      </c>
    </row>
    <row r="441" spans="1:52" ht="13.5" hidden="1" outlineLevel="1" thickBot="1" x14ac:dyDescent="0.25">
      <c r="F441" s="78" t="s">
        <v>106</v>
      </c>
      <c r="G441" s="61"/>
      <c r="H441" s="43">
        <f>SUMIF($E$14:$E$377,$F441,H$14:H$377)</f>
        <v>0</v>
      </c>
      <c r="I441" s="44">
        <f t="shared" si="282"/>
        <v>0</v>
      </c>
      <c r="J441" s="44">
        <f t="shared" si="282"/>
        <v>0</v>
      </c>
      <c r="K441" s="44">
        <f t="shared" si="282"/>
        <v>0</v>
      </c>
      <c r="L441" s="44">
        <f t="shared" si="282"/>
        <v>0</v>
      </c>
      <c r="M441" s="45">
        <f t="shared" si="282"/>
        <v>0</v>
      </c>
      <c r="N441" s="47">
        <f t="shared" si="283"/>
        <v>0</v>
      </c>
      <c r="O441" s="51">
        <f t="shared" si="284"/>
        <v>0</v>
      </c>
      <c r="P441" s="3"/>
      <c r="Q441" s="42"/>
      <c r="R441" s="42"/>
      <c r="S441" s="42"/>
      <c r="T441" s="42"/>
      <c r="U441" s="78" t="s">
        <v>106</v>
      </c>
      <c r="V441" s="61"/>
      <c r="W441" s="44">
        <f t="shared" ref="W441:AB441" si="297">SUMIF($N$280:$N$286,"&lt;&gt;0",W$280:W$286)</f>
        <v>0</v>
      </c>
      <c r="X441" s="44">
        <f t="shared" si="297"/>
        <v>0</v>
      </c>
      <c r="Y441" s="44">
        <f t="shared" si="297"/>
        <v>0</v>
      </c>
      <c r="Z441" s="44">
        <f t="shared" si="297"/>
        <v>0</v>
      </c>
      <c r="AA441" s="44">
        <f t="shared" si="297"/>
        <v>0</v>
      </c>
      <c r="AB441" s="45">
        <f t="shared" si="297"/>
        <v>0</v>
      </c>
      <c r="AC441" s="47">
        <f t="shared" si="199"/>
        <v>0</v>
      </c>
      <c r="AD441" s="51">
        <f t="shared" si="286"/>
        <v>0</v>
      </c>
      <c r="AE441" s="44">
        <f t="shared" si="287"/>
        <v>0</v>
      </c>
      <c r="AF441" s="44">
        <f t="shared" si="287"/>
        <v>0</v>
      </c>
      <c r="AG441" s="44">
        <f t="shared" si="287"/>
        <v>0</v>
      </c>
      <c r="AH441" s="44">
        <f t="shared" si="287"/>
        <v>0</v>
      </c>
      <c r="AI441" s="44">
        <f t="shared" si="287"/>
        <v>0</v>
      </c>
      <c r="AJ441" s="45">
        <f t="shared" si="287"/>
        <v>0</v>
      </c>
      <c r="AK441" s="47">
        <f t="shared" si="287"/>
        <v>0</v>
      </c>
      <c r="AL441" s="47">
        <f t="shared" si="287"/>
        <v>0</v>
      </c>
      <c r="AM441" s="56" t="str">
        <f t="shared" si="288"/>
        <v/>
      </c>
      <c r="AN441" s="56" t="str">
        <f t="shared" si="288"/>
        <v/>
      </c>
      <c r="AO441" s="56" t="str">
        <f t="shared" si="288"/>
        <v/>
      </c>
      <c r="AP441" s="56" t="str">
        <f t="shared" si="288"/>
        <v/>
      </c>
      <c r="AQ441" s="56" t="str">
        <f t="shared" si="288"/>
        <v/>
      </c>
      <c r="AR441" s="57" t="str">
        <f t="shared" si="288"/>
        <v/>
      </c>
      <c r="AS441" s="58" t="str">
        <f t="shared" si="288"/>
        <v/>
      </c>
      <c r="AT441" s="58" t="str">
        <f t="shared" si="288"/>
        <v/>
      </c>
      <c r="AU441" s="122">
        <f t="shared" si="289"/>
        <v>0</v>
      </c>
      <c r="AV441" s="123" t="e">
        <f t="shared" si="290"/>
        <v>#DIV/0!</v>
      </c>
      <c r="AW441" s="124" t="e">
        <f t="shared" si="291"/>
        <v>#DIV/0!</v>
      </c>
      <c r="AX441" s="123">
        <f t="shared" si="292"/>
        <v>0</v>
      </c>
      <c r="AY441" s="123" t="e">
        <f t="shared" si="293"/>
        <v>#DIV/0!</v>
      </c>
      <c r="AZ441" s="124" t="e">
        <f t="shared" si="294"/>
        <v>#DIV/0!</v>
      </c>
    </row>
    <row r="442" spans="1:52" hidden="1" outlineLevel="1" x14ac:dyDescent="0.2">
      <c r="A442" t="s">
        <v>46</v>
      </c>
      <c r="B442" t="s">
        <v>46</v>
      </c>
      <c r="C442" t="s">
        <v>107</v>
      </c>
      <c r="D442" t="s">
        <v>107</v>
      </c>
      <c r="F442" s="83" t="s">
        <v>108</v>
      </c>
      <c r="G442" s="60"/>
      <c r="H442" s="32">
        <f t="shared" ref="H442:M442" si="298">SUM(H438:H441)</f>
        <v>0</v>
      </c>
      <c r="I442" s="5">
        <f t="shared" si="298"/>
        <v>0</v>
      </c>
      <c r="J442" s="5">
        <f t="shared" si="298"/>
        <v>0</v>
      </c>
      <c r="K442" s="5">
        <f t="shared" si="298"/>
        <v>0</v>
      </c>
      <c r="L442" s="5">
        <f t="shared" si="298"/>
        <v>0</v>
      </c>
      <c r="M442" s="33">
        <f t="shared" si="298"/>
        <v>0</v>
      </c>
      <c r="N442" s="34">
        <f t="shared" si="283"/>
        <v>0</v>
      </c>
      <c r="O442" s="34">
        <f t="shared" si="284"/>
        <v>0</v>
      </c>
      <c r="P442" s="3" t="s">
        <v>49</v>
      </c>
      <c r="Q442" t="s">
        <v>49</v>
      </c>
      <c r="R442" t="s">
        <v>107</v>
      </c>
      <c r="S442" t="s">
        <v>107</v>
      </c>
      <c r="U442" s="83" t="s">
        <v>108</v>
      </c>
      <c r="V442" s="60"/>
      <c r="W442" s="5">
        <f t="shared" ref="W442:AB442" si="299">SUM(W438:W441)</f>
        <v>0</v>
      </c>
      <c r="X442" s="5">
        <f t="shared" si="299"/>
        <v>0</v>
      </c>
      <c r="Y442" s="5">
        <f t="shared" si="299"/>
        <v>0</v>
      </c>
      <c r="Z442" s="5">
        <f t="shared" si="299"/>
        <v>0</v>
      </c>
      <c r="AA442" s="5">
        <f t="shared" si="299"/>
        <v>0</v>
      </c>
      <c r="AB442" s="33">
        <f t="shared" si="299"/>
        <v>0</v>
      </c>
      <c r="AC442" s="34">
        <f t="shared" si="199"/>
        <v>0</v>
      </c>
      <c r="AD442" s="34">
        <f t="shared" si="286"/>
        <v>0</v>
      </c>
      <c r="AE442" s="2">
        <f t="shared" si="287"/>
        <v>0</v>
      </c>
      <c r="AF442" s="2">
        <f t="shared" si="287"/>
        <v>0</v>
      </c>
      <c r="AG442" s="2">
        <f t="shared" si="287"/>
        <v>0</v>
      </c>
      <c r="AH442" s="2">
        <f t="shared" si="287"/>
        <v>0</v>
      </c>
      <c r="AI442" s="2">
        <f t="shared" si="287"/>
        <v>0</v>
      </c>
      <c r="AJ442" s="29">
        <f t="shared" si="287"/>
        <v>0</v>
      </c>
      <c r="AK442" s="31">
        <f t="shared" si="287"/>
        <v>0</v>
      </c>
      <c r="AL442" s="31">
        <f t="shared" si="287"/>
        <v>0</v>
      </c>
      <c r="AM442" s="38" t="str">
        <f t="shared" si="288"/>
        <v/>
      </c>
      <c r="AN442" s="38" t="str">
        <f t="shared" si="288"/>
        <v/>
      </c>
      <c r="AO442" s="38" t="str">
        <f t="shared" si="288"/>
        <v/>
      </c>
      <c r="AP442" s="38" t="str">
        <f t="shared" si="288"/>
        <v/>
      </c>
      <c r="AQ442" s="38" t="str">
        <f t="shared" si="288"/>
        <v/>
      </c>
      <c r="AR442" s="39" t="str">
        <f t="shared" si="288"/>
        <v/>
      </c>
      <c r="AS442" s="40" t="str">
        <f t="shared" si="288"/>
        <v/>
      </c>
      <c r="AT442" s="40" t="str">
        <f t="shared" si="288"/>
        <v/>
      </c>
      <c r="AU442" s="119">
        <f t="shared" si="289"/>
        <v>0</v>
      </c>
      <c r="AV442" s="120" t="e">
        <f t="shared" si="290"/>
        <v>#DIV/0!</v>
      </c>
      <c r="AW442" s="121" t="e">
        <f t="shared" si="291"/>
        <v>#DIV/0!</v>
      </c>
      <c r="AX442" s="120">
        <f t="shared" si="292"/>
        <v>0</v>
      </c>
      <c r="AY442" s="120" t="e">
        <f t="shared" si="293"/>
        <v>#DIV/0!</v>
      </c>
      <c r="AZ442" s="121" t="e">
        <f t="shared" si="294"/>
        <v>#DIV/0!</v>
      </c>
    </row>
    <row r="443" spans="1:52" ht="13.5" hidden="1" outlineLevel="1" thickBot="1" x14ac:dyDescent="0.25">
      <c r="A443" t="s">
        <v>46</v>
      </c>
      <c r="B443" t="s">
        <v>46</v>
      </c>
      <c r="C443" t="s">
        <v>107</v>
      </c>
      <c r="D443" t="s">
        <v>107</v>
      </c>
      <c r="F443" s="78" t="s">
        <v>109</v>
      </c>
      <c r="G443" s="61"/>
      <c r="H443" s="48">
        <f t="shared" ref="H443:M443" si="300">SUMIF($D$14:$D$377,"09 Sep",H$14:H$377)</f>
        <v>0</v>
      </c>
      <c r="I443" s="49">
        <f t="shared" si="300"/>
        <v>0</v>
      </c>
      <c r="J443" s="49">
        <f t="shared" si="300"/>
        <v>0</v>
      </c>
      <c r="K443" s="49">
        <f t="shared" si="300"/>
        <v>0</v>
      </c>
      <c r="L443" s="49">
        <f t="shared" si="300"/>
        <v>0</v>
      </c>
      <c r="M443" s="50">
        <f t="shared" si="300"/>
        <v>0</v>
      </c>
      <c r="N443" s="51">
        <f t="shared" si="283"/>
        <v>0</v>
      </c>
      <c r="O443" s="51">
        <f t="shared" si="284"/>
        <v>0</v>
      </c>
      <c r="P443" s="3" t="s">
        <v>49</v>
      </c>
      <c r="Q443" s="42" t="s">
        <v>49</v>
      </c>
      <c r="R443" s="42" t="s">
        <v>107</v>
      </c>
      <c r="S443" s="42" t="s">
        <v>107</v>
      </c>
      <c r="T443" s="42"/>
      <c r="U443" s="78" t="s">
        <v>109</v>
      </c>
      <c r="V443" s="61"/>
      <c r="W443" s="49">
        <f t="shared" ref="W443:AB443" si="301">SUMIFS(W$7:W$377,$N$7:$N$377,"&lt;&gt;0",$Q$7:$Q$377,$Q443,$S$7:$S$377,$S443)</f>
        <v>0</v>
      </c>
      <c r="X443" s="49">
        <f t="shared" si="301"/>
        <v>0</v>
      </c>
      <c r="Y443" s="49">
        <f t="shared" si="301"/>
        <v>0</v>
      </c>
      <c r="Z443" s="49">
        <f t="shared" si="301"/>
        <v>0</v>
      </c>
      <c r="AA443" s="49">
        <f t="shared" si="301"/>
        <v>0</v>
      </c>
      <c r="AB443" s="50">
        <f t="shared" si="301"/>
        <v>0</v>
      </c>
      <c r="AC443" s="51">
        <f t="shared" si="199"/>
        <v>0</v>
      </c>
      <c r="AD443" s="51">
        <f t="shared" si="286"/>
        <v>0</v>
      </c>
      <c r="AE443" s="44">
        <f t="shared" si="287"/>
        <v>0</v>
      </c>
      <c r="AF443" s="44">
        <f t="shared" si="287"/>
        <v>0</v>
      </c>
      <c r="AG443" s="44">
        <f t="shared" si="287"/>
        <v>0</v>
      </c>
      <c r="AH443" s="44">
        <f t="shared" si="287"/>
        <v>0</v>
      </c>
      <c r="AI443" s="44">
        <f t="shared" si="287"/>
        <v>0</v>
      </c>
      <c r="AJ443" s="45">
        <f t="shared" si="287"/>
        <v>0</v>
      </c>
      <c r="AK443" s="47">
        <f t="shared" si="287"/>
        <v>0</v>
      </c>
      <c r="AL443" s="47">
        <f t="shared" si="287"/>
        <v>0</v>
      </c>
      <c r="AM443" s="56" t="str">
        <f t="shared" si="288"/>
        <v/>
      </c>
      <c r="AN443" s="56" t="str">
        <f t="shared" si="288"/>
        <v/>
      </c>
      <c r="AO443" s="56" t="str">
        <f t="shared" si="288"/>
        <v/>
      </c>
      <c r="AP443" s="56" t="str">
        <f t="shared" si="288"/>
        <v/>
      </c>
      <c r="AQ443" s="56" t="str">
        <f t="shared" si="288"/>
        <v/>
      </c>
      <c r="AR443" s="57" t="str">
        <f t="shared" si="288"/>
        <v/>
      </c>
      <c r="AS443" s="58" t="str">
        <f t="shared" si="288"/>
        <v/>
      </c>
      <c r="AT443" s="58" t="str">
        <f t="shared" si="288"/>
        <v/>
      </c>
      <c r="AU443" s="122">
        <f t="shared" si="289"/>
        <v>0</v>
      </c>
      <c r="AV443" s="123" t="e">
        <f t="shared" si="290"/>
        <v>#DIV/0!</v>
      </c>
      <c r="AW443" s="124" t="e">
        <f t="shared" si="291"/>
        <v>#DIV/0!</v>
      </c>
      <c r="AX443" s="123">
        <f t="shared" si="292"/>
        <v>0</v>
      </c>
      <c r="AY443" s="123" t="e">
        <f t="shared" si="293"/>
        <v>#DIV/0!</v>
      </c>
      <c r="AZ443" s="124" t="e">
        <f t="shared" si="294"/>
        <v>#DIV/0!</v>
      </c>
    </row>
    <row r="444" spans="1:52" hidden="1" outlineLevel="1" x14ac:dyDescent="0.2">
      <c r="N444" s="1"/>
      <c r="P444" s="3"/>
      <c r="AC444" s="1"/>
      <c r="AK444" s="1"/>
      <c r="AS444" s="1"/>
      <c r="AX444" s="98"/>
      <c r="AY444" s="98"/>
      <c r="AZ444" s="98"/>
    </row>
    <row r="445" spans="1:52" hidden="1" outlineLevel="1" x14ac:dyDescent="0.2">
      <c r="F445" s="62" t="s">
        <v>110</v>
      </c>
      <c r="G445" s="63"/>
      <c r="H445" s="64">
        <f>SUMIF($E$14:$E$377,$F445,$H$14:$H$377)</f>
        <v>0</v>
      </c>
      <c r="I445" s="65">
        <f t="shared" ref="I445:M448" si="302">SUMIF($E$14:$E$377,$F445,I$14:I$377)</f>
        <v>0</v>
      </c>
      <c r="J445" s="65">
        <f t="shared" si="302"/>
        <v>0</v>
      </c>
      <c r="K445" s="65">
        <f t="shared" si="302"/>
        <v>0</v>
      </c>
      <c r="L445" s="65">
        <f t="shared" si="302"/>
        <v>0</v>
      </c>
      <c r="M445" s="86">
        <f t="shared" si="302"/>
        <v>0</v>
      </c>
      <c r="N445" s="87">
        <f t="shared" ref="N445:N450" si="303">SUM(H445:J445)</f>
        <v>0</v>
      </c>
      <c r="O445" s="95">
        <f t="shared" ref="O445:O450" si="304">SUM(K445:M445)</f>
        <v>0</v>
      </c>
      <c r="P445" s="3"/>
      <c r="Q445" s="67"/>
      <c r="R445" s="67"/>
      <c r="S445" s="67"/>
      <c r="T445" s="67"/>
      <c r="U445" s="62" t="s">
        <v>110</v>
      </c>
      <c r="V445" s="63"/>
      <c r="W445" s="65">
        <f t="shared" ref="W445:AB445" si="305">SUMIF($N$287:$N$293,"&lt;&gt;0",W$287:W$293)</f>
        <v>0</v>
      </c>
      <c r="X445" s="65">
        <f t="shared" si="305"/>
        <v>0</v>
      </c>
      <c r="Y445" s="65">
        <f t="shared" si="305"/>
        <v>0</v>
      </c>
      <c r="Z445" s="65">
        <f t="shared" si="305"/>
        <v>0</v>
      </c>
      <c r="AA445" s="65">
        <f t="shared" si="305"/>
        <v>0</v>
      </c>
      <c r="AB445" s="86">
        <f t="shared" si="305"/>
        <v>0</v>
      </c>
      <c r="AC445" s="87">
        <f t="shared" si="199"/>
        <v>0</v>
      </c>
      <c r="AD445" s="95">
        <f t="shared" ref="AD445:AD450" si="306">SUM(Z445:AB445)</f>
        <v>0</v>
      </c>
      <c r="AE445" s="65">
        <f t="shared" ref="AE445:AL450" si="307">+H445-W445</f>
        <v>0</v>
      </c>
      <c r="AF445" s="65">
        <f t="shared" si="307"/>
        <v>0</v>
      </c>
      <c r="AG445" s="65">
        <f t="shared" si="307"/>
        <v>0</v>
      </c>
      <c r="AH445" s="65">
        <f t="shared" si="307"/>
        <v>0</v>
      </c>
      <c r="AI445" s="65">
        <f t="shared" si="307"/>
        <v>0</v>
      </c>
      <c r="AJ445" s="86">
        <f t="shared" si="307"/>
        <v>0</v>
      </c>
      <c r="AK445" s="87">
        <f t="shared" si="307"/>
        <v>0</v>
      </c>
      <c r="AL445" s="87">
        <f t="shared" si="307"/>
        <v>0</v>
      </c>
      <c r="AM445" s="70" t="str">
        <f t="shared" ref="AM445:AT450" si="308">IFERROR(AE445/W445,"")</f>
        <v/>
      </c>
      <c r="AN445" s="70" t="str">
        <f t="shared" si="308"/>
        <v/>
      </c>
      <c r="AO445" s="70" t="str">
        <f t="shared" si="308"/>
        <v/>
      </c>
      <c r="AP445" s="70" t="str">
        <f t="shared" si="308"/>
        <v/>
      </c>
      <c r="AQ445" s="70" t="str">
        <f t="shared" si="308"/>
        <v/>
      </c>
      <c r="AR445" s="89" t="str">
        <f t="shared" si="308"/>
        <v/>
      </c>
      <c r="AS445" s="90" t="str">
        <f t="shared" si="308"/>
        <v/>
      </c>
      <c r="AT445" s="90" t="str">
        <f t="shared" si="308"/>
        <v/>
      </c>
      <c r="AU445" s="116">
        <f t="shared" ref="AU445:AU450" si="309">IFERROR(K445/H445,0)</f>
        <v>0</v>
      </c>
      <c r="AV445" s="117" t="e">
        <f t="shared" ref="AV445:AV450" si="310">+Z445/W445</f>
        <v>#DIV/0!</v>
      </c>
      <c r="AW445" s="118" t="e">
        <f t="shared" ref="AW445:AW450" si="311">+AU445-AV445</f>
        <v>#DIV/0!</v>
      </c>
      <c r="AX445" s="117">
        <f t="shared" ref="AX445:AX450" si="312">IFERROR((L445+M445)/(I445+J445),0)</f>
        <v>0</v>
      </c>
      <c r="AY445" s="117" t="e">
        <f t="shared" ref="AY445:AY450" si="313">(AA445+AB445)/(X445+Y445)</f>
        <v>#DIV/0!</v>
      </c>
      <c r="AZ445" s="118" t="e">
        <f t="shared" ref="AZ445:AZ450" si="314">+AX445-AY445</f>
        <v>#DIV/0!</v>
      </c>
    </row>
    <row r="446" spans="1:52" hidden="1" outlineLevel="1" x14ac:dyDescent="0.2">
      <c r="F446" s="73" t="s">
        <v>111</v>
      </c>
      <c r="G446" s="60"/>
      <c r="H446" s="28">
        <f>SUMIF($E$14:$E$377,$F446,H$14:H$377)</f>
        <v>0</v>
      </c>
      <c r="I446" s="2">
        <f t="shared" si="302"/>
        <v>0</v>
      </c>
      <c r="J446" s="2">
        <f t="shared" si="302"/>
        <v>0</v>
      </c>
      <c r="K446" s="2">
        <f t="shared" si="302"/>
        <v>0</v>
      </c>
      <c r="L446" s="2">
        <f t="shared" si="302"/>
        <v>0</v>
      </c>
      <c r="M446" s="29">
        <f t="shared" si="302"/>
        <v>0</v>
      </c>
      <c r="N446" s="31">
        <f t="shared" si="303"/>
        <v>0</v>
      </c>
      <c r="O446" s="34">
        <f t="shared" si="304"/>
        <v>0</v>
      </c>
      <c r="P446" s="3"/>
      <c r="U446" s="73" t="s">
        <v>111</v>
      </c>
      <c r="V446" s="60"/>
      <c r="W446" s="2">
        <f t="shared" ref="W446:AB446" si="315">SUMIF($N$294:$N$300,"&lt;&gt;0",W$294:W$300)</f>
        <v>0</v>
      </c>
      <c r="X446" s="2">
        <f t="shared" si="315"/>
        <v>0</v>
      </c>
      <c r="Y446" s="2">
        <f t="shared" si="315"/>
        <v>0</v>
      </c>
      <c r="Z446" s="2">
        <f t="shared" si="315"/>
        <v>0</v>
      </c>
      <c r="AA446" s="2">
        <f t="shared" si="315"/>
        <v>0</v>
      </c>
      <c r="AB446" s="29">
        <f t="shared" si="315"/>
        <v>0</v>
      </c>
      <c r="AC446" s="31">
        <f t="shared" si="199"/>
        <v>0</v>
      </c>
      <c r="AD446" s="34">
        <f t="shared" si="306"/>
        <v>0</v>
      </c>
      <c r="AE446" s="2">
        <f t="shared" si="307"/>
        <v>0</v>
      </c>
      <c r="AF446" s="2">
        <f t="shared" si="307"/>
        <v>0</v>
      </c>
      <c r="AG446" s="2">
        <f t="shared" si="307"/>
        <v>0</v>
      </c>
      <c r="AH446" s="2">
        <f t="shared" si="307"/>
        <v>0</v>
      </c>
      <c r="AI446" s="2">
        <f t="shared" si="307"/>
        <v>0</v>
      </c>
      <c r="AJ446" s="29">
        <f t="shared" si="307"/>
        <v>0</v>
      </c>
      <c r="AK446" s="31">
        <f t="shared" si="307"/>
        <v>0</v>
      </c>
      <c r="AL446" s="31">
        <f t="shared" si="307"/>
        <v>0</v>
      </c>
      <c r="AM446" s="38" t="str">
        <f t="shared" si="308"/>
        <v/>
      </c>
      <c r="AN446" s="38" t="str">
        <f t="shared" si="308"/>
        <v/>
      </c>
      <c r="AO446" s="38" t="str">
        <f t="shared" si="308"/>
        <v/>
      </c>
      <c r="AP446" s="38" t="str">
        <f t="shared" si="308"/>
        <v/>
      </c>
      <c r="AQ446" s="38" t="str">
        <f t="shared" si="308"/>
        <v/>
      </c>
      <c r="AR446" s="39" t="str">
        <f t="shared" si="308"/>
        <v/>
      </c>
      <c r="AS446" s="40" t="str">
        <f t="shared" si="308"/>
        <v/>
      </c>
      <c r="AT446" s="40" t="str">
        <f t="shared" si="308"/>
        <v/>
      </c>
      <c r="AU446" s="119">
        <f t="shared" si="309"/>
        <v>0</v>
      </c>
      <c r="AV446" s="120" t="e">
        <f t="shared" si="310"/>
        <v>#DIV/0!</v>
      </c>
      <c r="AW446" s="121" t="e">
        <f t="shared" si="311"/>
        <v>#DIV/0!</v>
      </c>
      <c r="AX446" s="120">
        <f t="shared" si="312"/>
        <v>0</v>
      </c>
      <c r="AY446" s="120" t="e">
        <f t="shared" si="313"/>
        <v>#DIV/0!</v>
      </c>
      <c r="AZ446" s="121" t="e">
        <f t="shared" si="314"/>
        <v>#DIV/0!</v>
      </c>
    </row>
    <row r="447" spans="1:52" hidden="1" outlineLevel="1" x14ac:dyDescent="0.2">
      <c r="F447" s="73" t="s">
        <v>112</v>
      </c>
      <c r="G447" s="60"/>
      <c r="H447" s="28">
        <f>SUMIF($E$14:$E$377,$F447,H$14:H$377)</f>
        <v>0</v>
      </c>
      <c r="I447" s="2">
        <f t="shared" si="302"/>
        <v>0</v>
      </c>
      <c r="J447" s="2">
        <f t="shared" si="302"/>
        <v>0</v>
      </c>
      <c r="K447" s="2">
        <f t="shared" si="302"/>
        <v>0</v>
      </c>
      <c r="L447" s="2">
        <f t="shared" si="302"/>
        <v>0</v>
      </c>
      <c r="M447" s="29">
        <f t="shared" si="302"/>
        <v>0</v>
      </c>
      <c r="N447" s="31">
        <f t="shared" si="303"/>
        <v>0</v>
      </c>
      <c r="O447" s="34">
        <f t="shared" si="304"/>
        <v>0</v>
      </c>
      <c r="P447" s="3"/>
      <c r="U447" s="73" t="s">
        <v>112</v>
      </c>
      <c r="V447" s="60"/>
      <c r="W447" s="2">
        <f t="shared" ref="W447:AB447" si="316">SUMIF($N$301:$N$307,"&lt;&gt;0",W$301:W$307)</f>
        <v>0</v>
      </c>
      <c r="X447" s="2">
        <f t="shared" si="316"/>
        <v>0</v>
      </c>
      <c r="Y447" s="2">
        <f t="shared" si="316"/>
        <v>0</v>
      </c>
      <c r="Z447" s="2">
        <f t="shared" si="316"/>
        <v>0</v>
      </c>
      <c r="AA447" s="2">
        <f t="shared" si="316"/>
        <v>0</v>
      </c>
      <c r="AB447" s="29">
        <f t="shared" si="316"/>
        <v>0</v>
      </c>
      <c r="AC447" s="31">
        <f t="shared" si="199"/>
        <v>0</v>
      </c>
      <c r="AD447" s="34">
        <f t="shared" si="306"/>
        <v>0</v>
      </c>
      <c r="AE447" s="2">
        <f t="shared" si="307"/>
        <v>0</v>
      </c>
      <c r="AF447" s="2">
        <f t="shared" si="307"/>
        <v>0</v>
      </c>
      <c r="AG447" s="2">
        <f t="shared" si="307"/>
        <v>0</v>
      </c>
      <c r="AH447" s="2">
        <f t="shared" si="307"/>
        <v>0</v>
      </c>
      <c r="AI447" s="2">
        <f t="shared" si="307"/>
        <v>0</v>
      </c>
      <c r="AJ447" s="29">
        <f t="shared" si="307"/>
        <v>0</v>
      </c>
      <c r="AK447" s="31">
        <f t="shared" si="307"/>
        <v>0</v>
      </c>
      <c r="AL447" s="31">
        <f t="shared" si="307"/>
        <v>0</v>
      </c>
      <c r="AM447" s="38" t="str">
        <f t="shared" si="308"/>
        <v/>
      </c>
      <c r="AN447" s="38" t="str">
        <f t="shared" si="308"/>
        <v/>
      </c>
      <c r="AO447" s="38" t="str">
        <f t="shared" si="308"/>
        <v/>
      </c>
      <c r="AP447" s="38" t="str">
        <f t="shared" si="308"/>
        <v/>
      </c>
      <c r="AQ447" s="38" t="str">
        <f t="shared" si="308"/>
        <v/>
      </c>
      <c r="AR447" s="39" t="str">
        <f t="shared" si="308"/>
        <v/>
      </c>
      <c r="AS447" s="40" t="str">
        <f t="shared" si="308"/>
        <v/>
      </c>
      <c r="AT447" s="40" t="str">
        <f t="shared" si="308"/>
        <v/>
      </c>
      <c r="AU447" s="119">
        <f t="shared" si="309"/>
        <v>0</v>
      </c>
      <c r="AV447" s="120" t="e">
        <f t="shared" si="310"/>
        <v>#DIV/0!</v>
      </c>
      <c r="AW447" s="121" t="e">
        <f t="shared" si="311"/>
        <v>#DIV/0!</v>
      </c>
      <c r="AX447" s="120">
        <f t="shared" si="312"/>
        <v>0</v>
      </c>
      <c r="AY447" s="120" t="e">
        <f t="shared" si="313"/>
        <v>#DIV/0!</v>
      </c>
      <c r="AZ447" s="121" t="e">
        <f t="shared" si="314"/>
        <v>#DIV/0!</v>
      </c>
    </row>
    <row r="448" spans="1:52" ht="13.5" hidden="1" outlineLevel="1" thickBot="1" x14ac:dyDescent="0.25">
      <c r="F448" s="78" t="s">
        <v>113</v>
      </c>
      <c r="G448" s="61"/>
      <c r="H448" s="43">
        <f>SUMIF($E$14:$E$377,$F448,H$14:H$377)</f>
        <v>0</v>
      </c>
      <c r="I448" s="44">
        <f t="shared" si="302"/>
        <v>0</v>
      </c>
      <c r="J448" s="44">
        <f t="shared" si="302"/>
        <v>0</v>
      </c>
      <c r="K448" s="44">
        <f t="shared" si="302"/>
        <v>0</v>
      </c>
      <c r="L448" s="44">
        <f t="shared" si="302"/>
        <v>0</v>
      </c>
      <c r="M448" s="45">
        <f t="shared" si="302"/>
        <v>0</v>
      </c>
      <c r="N448" s="47">
        <f t="shared" si="303"/>
        <v>0</v>
      </c>
      <c r="O448" s="51">
        <f t="shared" si="304"/>
        <v>0</v>
      </c>
      <c r="P448" s="3"/>
      <c r="Q448" s="42"/>
      <c r="R448" s="42"/>
      <c r="S448" s="42"/>
      <c r="T448" s="42"/>
      <c r="U448" s="78" t="s">
        <v>113</v>
      </c>
      <c r="V448" s="61"/>
      <c r="W448" s="44">
        <f t="shared" ref="W448:AB448" si="317">SUMIF($N$308:$N$314,"&lt;&gt;0",W$308:W$314)</f>
        <v>0</v>
      </c>
      <c r="X448" s="44">
        <f t="shared" si="317"/>
        <v>0</v>
      </c>
      <c r="Y448" s="44">
        <f t="shared" si="317"/>
        <v>0</v>
      </c>
      <c r="Z448" s="44">
        <f t="shared" si="317"/>
        <v>0</v>
      </c>
      <c r="AA448" s="44">
        <f t="shared" si="317"/>
        <v>0</v>
      </c>
      <c r="AB448" s="45">
        <f t="shared" si="317"/>
        <v>0</v>
      </c>
      <c r="AC448" s="47">
        <f t="shared" si="199"/>
        <v>0</v>
      </c>
      <c r="AD448" s="51">
        <f t="shared" si="306"/>
        <v>0</v>
      </c>
      <c r="AE448" s="44">
        <f t="shared" si="307"/>
        <v>0</v>
      </c>
      <c r="AF448" s="44">
        <f t="shared" si="307"/>
        <v>0</v>
      </c>
      <c r="AG448" s="44">
        <f t="shared" si="307"/>
        <v>0</v>
      </c>
      <c r="AH448" s="44">
        <f t="shared" si="307"/>
        <v>0</v>
      </c>
      <c r="AI448" s="44">
        <f t="shared" si="307"/>
        <v>0</v>
      </c>
      <c r="AJ448" s="45">
        <f t="shared" si="307"/>
        <v>0</v>
      </c>
      <c r="AK448" s="47">
        <f t="shared" si="307"/>
        <v>0</v>
      </c>
      <c r="AL448" s="47">
        <f t="shared" si="307"/>
        <v>0</v>
      </c>
      <c r="AM448" s="56" t="str">
        <f t="shared" si="308"/>
        <v/>
      </c>
      <c r="AN448" s="56" t="str">
        <f t="shared" si="308"/>
        <v/>
      </c>
      <c r="AO448" s="56" t="str">
        <f t="shared" si="308"/>
        <v/>
      </c>
      <c r="AP448" s="56" t="str">
        <f t="shared" si="308"/>
        <v/>
      </c>
      <c r="AQ448" s="56" t="str">
        <f t="shared" si="308"/>
        <v/>
      </c>
      <c r="AR448" s="57" t="str">
        <f t="shared" si="308"/>
        <v/>
      </c>
      <c r="AS448" s="58" t="str">
        <f t="shared" si="308"/>
        <v/>
      </c>
      <c r="AT448" s="58" t="str">
        <f t="shared" si="308"/>
        <v/>
      </c>
      <c r="AU448" s="122">
        <f t="shared" si="309"/>
        <v>0</v>
      </c>
      <c r="AV448" s="123" t="e">
        <f t="shared" si="310"/>
        <v>#DIV/0!</v>
      </c>
      <c r="AW448" s="124" t="e">
        <f t="shared" si="311"/>
        <v>#DIV/0!</v>
      </c>
      <c r="AX448" s="123">
        <f t="shared" si="312"/>
        <v>0</v>
      </c>
      <c r="AY448" s="123" t="e">
        <f t="shared" si="313"/>
        <v>#DIV/0!</v>
      </c>
      <c r="AZ448" s="124" t="e">
        <f t="shared" si="314"/>
        <v>#DIV/0!</v>
      </c>
    </row>
    <row r="449" spans="1:52" hidden="1" outlineLevel="1" x14ac:dyDescent="0.2">
      <c r="A449" t="s">
        <v>46</v>
      </c>
      <c r="B449" t="s">
        <v>46</v>
      </c>
      <c r="C449" t="s">
        <v>114</v>
      </c>
      <c r="D449" t="s">
        <v>114</v>
      </c>
      <c r="F449" s="83" t="s">
        <v>115</v>
      </c>
      <c r="G449" s="60"/>
      <c r="H449" s="32">
        <f t="shared" ref="H449:M449" si="318">SUM(H445:H448)</f>
        <v>0</v>
      </c>
      <c r="I449" s="5">
        <f t="shared" si="318"/>
        <v>0</v>
      </c>
      <c r="J449" s="5">
        <f t="shared" si="318"/>
        <v>0</v>
      </c>
      <c r="K449" s="5">
        <f t="shared" si="318"/>
        <v>0</v>
      </c>
      <c r="L449" s="5">
        <f t="shared" si="318"/>
        <v>0</v>
      </c>
      <c r="M449" s="33">
        <f t="shared" si="318"/>
        <v>0</v>
      </c>
      <c r="N449" s="34">
        <f t="shared" si="303"/>
        <v>0</v>
      </c>
      <c r="O449" s="34">
        <f t="shared" si="304"/>
        <v>0</v>
      </c>
      <c r="P449" s="3" t="s">
        <v>49</v>
      </c>
      <c r="Q449" t="s">
        <v>49</v>
      </c>
      <c r="R449" t="s">
        <v>114</v>
      </c>
      <c r="S449" t="s">
        <v>114</v>
      </c>
      <c r="U449" s="83" t="s">
        <v>115</v>
      </c>
      <c r="V449" s="60"/>
      <c r="W449" s="5">
        <f t="shared" ref="W449:AB449" si="319">SUM(W445:W448)</f>
        <v>0</v>
      </c>
      <c r="X449" s="5">
        <f t="shared" si="319"/>
        <v>0</v>
      </c>
      <c r="Y449" s="5">
        <f t="shared" si="319"/>
        <v>0</v>
      </c>
      <c r="Z449" s="5">
        <f t="shared" si="319"/>
        <v>0</v>
      </c>
      <c r="AA449" s="5">
        <f t="shared" si="319"/>
        <v>0</v>
      </c>
      <c r="AB449" s="33">
        <f t="shared" si="319"/>
        <v>0</v>
      </c>
      <c r="AC449" s="34">
        <f t="shared" si="199"/>
        <v>0</v>
      </c>
      <c r="AD449" s="34">
        <f t="shared" si="306"/>
        <v>0</v>
      </c>
      <c r="AE449" s="2">
        <f t="shared" si="307"/>
        <v>0</v>
      </c>
      <c r="AF449" s="2">
        <f t="shared" si="307"/>
        <v>0</v>
      </c>
      <c r="AG449" s="2">
        <f t="shared" si="307"/>
        <v>0</v>
      </c>
      <c r="AH449" s="2">
        <f t="shared" si="307"/>
        <v>0</v>
      </c>
      <c r="AI449" s="2">
        <f t="shared" si="307"/>
        <v>0</v>
      </c>
      <c r="AJ449" s="29">
        <f t="shared" si="307"/>
        <v>0</v>
      </c>
      <c r="AK449" s="31">
        <f t="shared" si="307"/>
        <v>0</v>
      </c>
      <c r="AL449" s="31">
        <f t="shared" si="307"/>
        <v>0</v>
      </c>
      <c r="AM449" s="38" t="str">
        <f t="shared" si="308"/>
        <v/>
      </c>
      <c r="AN449" s="38" t="str">
        <f t="shared" si="308"/>
        <v/>
      </c>
      <c r="AO449" s="38" t="str">
        <f t="shared" si="308"/>
        <v/>
      </c>
      <c r="AP449" s="38" t="str">
        <f t="shared" si="308"/>
        <v/>
      </c>
      <c r="AQ449" s="38" t="str">
        <f t="shared" si="308"/>
        <v/>
      </c>
      <c r="AR449" s="39" t="str">
        <f t="shared" si="308"/>
        <v/>
      </c>
      <c r="AS449" s="40" t="str">
        <f t="shared" si="308"/>
        <v/>
      </c>
      <c r="AT449" s="40" t="str">
        <f t="shared" si="308"/>
        <v/>
      </c>
      <c r="AU449" s="119">
        <f t="shared" si="309"/>
        <v>0</v>
      </c>
      <c r="AV449" s="120" t="e">
        <f t="shared" si="310"/>
        <v>#DIV/0!</v>
      </c>
      <c r="AW449" s="121" t="e">
        <f t="shared" si="311"/>
        <v>#DIV/0!</v>
      </c>
      <c r="AX449" s="120">
        <f t="shared" si="312"/>
        <v>0</v>
      </c>
      <c r="AY449" s="120" t="e">
        <f t="shared" si="313"/>
        <v>#DIV/0!</v>
      </c>
      <c r="AZ449" s="121" t="e">
        <f t="shared" si="314"/>
        <v>#DIV/0!</v>
      </c>
    </row>
    <row r="450" spans="1:52" ht="13.5" hidden="1" outlineLevel="1" thickBot="1" x14ac:dyDescent="0.25">
      <c r="A450" t="s">
        <v>46</v>
      </c>
      <c r="B450" t="s">
        <v>46</v>
      </c>
      <c r="C450" t="s">
        <v>114</v>
      </c>
      <c r="D450" t="s">
        <v>114</v>
      </c>
      <c r="F450" s="78" t="s">
        <v>116</v>
      </c>
      <c r="G450" s="61"/>
      <c r="H450" s="48">
        <f t="shared" ref="H450:M450" si="320">SUMIF($D$14:$D$377,"10 Oct",H$14:H$377)</f>
        <v>0</v>
      </c>
      <c r="I450" s="49">
        <f t="shared" si="320"/>
        <v>0</v>
      </c>
      <c r="J450" s="49">
        <f t="shared" si="320"/>
        <v>0</v>
      </c>
      <c r="K450" s="49">
        <f t="shared" si="320"/>
        <v>0</v>
      </c>
      <c r="L450" s="49">
        <f t="shared" si="320"/>
        <v>0</v>
      </c>
      <c r="M450" s="50">
        <f t="shared" si="320"/>
        <v>0</v>
      </c>
      <c r="N450" s="51">
        <f t="shared" si="303"/>
        <v>0</v>
      </c>
      <c r="O450" s="51">
        <f t="shared" si="304"/>
        <v>0</v>
      </c>
      <c r="P450" s="3" t="s">
        <v>49</v>
      </c>
      <c r="Q450" s="42" t="s">
        <v>49</v>
      </c>
      <c r="R450" s="42" t="s">
        <v>114</v>
      </c>
      <c r="S450" s="42" t="s">
        <v>114</v>
      </c>
      <c r="T450" s="42"/>
      <c r="U450" s="78" t="s">
        <v>116</v>
      </c>
      <c r="V450" s="61"/>
      <c r="W450" s="49">
        <f t="shared" ref="W450:AB450" si="321">SUMIFS(W$7:W$377,$N$7:$N$377,"&lt;&gt;0",$Q$7:$Q$377,$Q450,$S$7:$S$377,$S450)</f>
        <v>0</v>
      </c>
      <c r="X450" s="49">
        <f t="shared" si="321"/>
        <v>0</v>
      </c>
      <c r="Y450" s="49">
        <f t="shared" si="321"/>
        <v>0</v>
      </c>
      <c r="Z450" s="49">
        <f t="shared" si="321"/>
        <v>0</v>
      </c>
      <c r="AA450" s="49">
        <f t="shared" si="321"/>
        <v>0</v>
      </c>
      <c r="AB450" s="50">
        <f t="shared" si="321"/>
        <v>0</v>
      </c>
      <c r="AC450" s="51">
        <f t="shared" si="199"/>
        <v>0</v>
      </c>
      <c r="AD450" s="51">
        <f t="shared" si="306"/>
        <v>0</v>
      </c>
      <c r="AE450" s="44">
        <f t="shared" si="307"/>
        <v>0</v>
      </c>
      <c r="AF450" s="44">
        <f t="shared" si="307"/>
        <v>0</v>
      </c>
      <c r="AG450" s="44">
        <f t="shared" si="307"/>
        <v>0</v>
      </c>
      <c r="AH450" s="44">
        <f t="shared" si="307"/>
        <v>0</v>
      </c>
      <c r="AI450" s="44">
        <f t="shared" si="307"/>
        <v>0</v>
      </c>
      <c r="AJ450" s="45">
        <f t="shared" si="307"/>
        <v>0</v>
      </c>
      <c r="AK450" s="47">
        <f t="shared" si="307"/>
        <v>0</v>
      </c>
      <c r="AL450" s="47">
        <f t="shared" si="307"/>
        <v>0</v>
      </c>
      <c r="AM450" s="56" t="str">
        <f t="shared" si="308"/>
        <v/>
      </c>
      <c r="AN450" s="56" t="str">
        <f t="shared" si="308"/>
        <v/>
      </c>
      <c r="AO450" s="56" t="str">
        <f t="shared" si="308"/>
        <v/>
      </c>
      <c r="AP450" s="56" t="str">
        <f t="shared" si="308"/>
        <v/>
      </c>
      <c r="AQ450" s="56" t="str">
        <f t="shared" si="308"/>
        <v/>
      </c>
      <c r="AR450" s="57" t="str">
        <f t="shared" si="308"/>
        <v/>
      </c>
      <c r="AS450" s="58" t="str">
        <f t="shared" si="308"/>
        <v/>
      </c>
      <c r="AT450" s="58" t="str">
        <f t="shared" si="308"/>
        <v/>
      </c>
      <c r="AU450" s="122">
        <f t="shared" si="309"/>
        <v>0</v>
      </c>
      <c r="AV450" s="123" t="e">
        <f t="shared" si="310"/>
        <v>#DIV/0!</v>
      </c>
      <c r="AW450" s="124" t="e">
        <f t="shared" si="311"/>
        <v>#DIV/0!</v>
      </c>
      <c r="AX450" s="123">
        <f t="shared" si="312"/>
        <v>0</v>
      </c>
      <c r="AY450" s="123" t="e">
        <f t="shared" si="313"/>
        <v>#DIV/0!</v>
      </c>
      <c r="AZ450" s="124" t="e">
        <f t="shared" si="314"/>
        <v>#DIV/0!</v>
      </c>
    </row>
    <row r="451" spans="1:52" hidden="1" outlineLevel="1" x14ac:dyDescent="0.2">
      <c r="N451" s="1"/>
      <c r="P451" s="3"/>
      <c r="AC451" s="1"/>
      <c r="AK451" s="1"/>
      <c r="AS451" s="1"/>
      <c r="AX451" s="98"/>
      <c r="AY451" s="98"/>
      <c r="AZ451" s="98"/>
    </row>
    <row r="452" spans="1:52" hidden="1" outlineLevel="1" x14ac:dyDescent="0.2">
      <c r="F452" s="62" t="s">
        <v>117</v>
      </c>
      <c r="G452" s="63"/>
      <c r="H452" s="64">
        <f>SUMIF($E$14:$E$377,$F452,$H$14:$H$377)</f>
        <v>0</v>
      </c>
      <c r="I452" s="65">
        <f t="shared" ref="I452:M456" si="322">SUMIF($E$14:$E$377,$F452,I$14:I$377)</f>
        <v>0</v>
      </c>
      <c r="J452" s="65">
        <f t="shared" si="322"/>
        <v>0</v>
      </c>
      <c r="K452" s="65">
        <f t="shared" si="322"/>
        <v>0</v>
      </c>
      <c r="L452" s="65">
        <f t="shared" si="322"/>
        <v>0</v>
      </c>
      <c r="M452" s="86">
        <f t="shared" si="322"/>
        <v>0</v>
      </c>
      <c r="N452" s="87">
        <f t="shared" ref="N452:N458" si="323">SUM(H452:J452)</f>
        <v>0</v>
      </c>
      <c r="O452" s="95">
        <f t="shared" ref="O452:O458" si="324">SUM(K452:M452)</f>
        <v>0</v>
      </c>
      <c r="P452" s="3"/>
      <c r="Q452" s="67"/>
      <c r="R452" s="67"/>
      <c r="S452" s="67"/>
      <c r="T452" s="67"/>
      <c r="U452" s="62" t="s">
        <v>117</v>
      </c>
      <c r="V452" s="63"/>
      <c r="W452" s="65">
        <f t="shared" ref="W452:AB452" si="325">SUMIF($N$315:$N$321,"&lt;&gt;0",W$315:W$321)</f>
        <v>0</v>
      </c>
      <c r="X452" s="65">
        <f t="shared" si="325"/>
        <v>0</v>
      </c>
      <c r="Y452" s="65">
        <f t="shared" si="325"/>
        <v>0</v>
      </c>
      <c r="Z452" s="65">
        <f t="shared" si="325"/>
        <v>0</v>
      </c>
      <c r="AA452" s="65">
        <f t="shared" si="325"/>
        <v>0</v>
      </c>
      <c r="AB452" s="86">
        <f t="shared" si="325"/>
        <v>0</v>
      </c>
      <c r="AC452" s="87">
        <f t="shared" si="199"/>
        <v>0</v>
      </c>
      <c r="AD452" s="95">
        <f t="shared" ref="AD452:AD458" si="326">SUM(Z452:AB452)</f>
        <v>0</v>
      </c>
      <c r="AE452" s="65">
        <f t="shared" ref="AE452:AL458" si="327">+H452-W452</f>
        <v>0</v>
      </c>
      <c r="AF452" s="65">
        <f t="shared" si="327"/>
        <v>0</v>
      </c>
      <c r="AG452" s="65">
        <f t="shared" si="327"/>
        <v>0</v>
      </c>
      <c r="AH452" s="65">
        <f t="shared" si="327"/>
        <v>0</v>
      </c>
      <c r="AI452" s="65">
        <f t="shared" si="327"/>
        <v>0</v>
      </c>
      <c r="AJ452" s="86">
        <f t="shared" si="327"/>
        <v>0</v>
      </c>
      <c r="AK452" s="87">
        <f t="shared" si="327"/>
        <v>0</v>
      </c>
      <c r="AL452" s="87">
        <f t="shared" si="327"/>
        <v>0</v>
      </c>
      <c r="AM452" s="70" t="str">
        <f t="shared" ref="AM452:AT458" si="328">IFERROR(AE452/W452,"")</f>
        <v/>
      </c>
      <c r="AN452" s="70" t="str">
        <f t="shared" si="328"/>
        <v/>
      </c>
      <c r="AO452" s="70" t="str">
        <f t="shared" si="328"/>
        <v/>
      </c>
      <c r="AP452" s="70" t="str">
        <f t="shared" si="328"/>
        <v/>
      </c>
      <c r="AQ452" s="70" t="str">
        <f t="shared" si="328"/>
        <v/>
      </c>
      <c r="AR452" s="89" t="str">
        <f t="shared" si="328"/>
        <v/>
      </c>
      <c r="AS452" s="90" t="str">
        <f t="shared" si="328"/>
        <v/>
      </c>
      <c r="AT452" s="90" t="str">
        <f t="shared" si="328"/>
        <v/>
      </c>
      <c r="AU452" s="116">
        <f t="shared" ref="AU452:AU457" si="329">IFERROR(K452/H452,0)</f>
        <v>0</v>
      </c>
      <c r="AV452" s="117" t="e">
        <f t="shared" ref="AV452:AV457" si="330">+Z452/W452</f>
        <v>#DIV/0!</v>
      </c>
      <c r="AW452" s="118" t="e">
        <f t="shared" ref="AW452:AW457" si="331">+AU452-AV452</f>
        <v>#DIV/0!</v>
      </c>
      <c r="AX452" s="117">
        <f t="shared" ref="AX452:AX457" si="332">IFERROR((L452+M452)/(I452+J452),0)</f>
        <v>0</v>
      </c>
      <c r="AY452" s="117" t="e">
        <f t="shared" ref="AY452:AY457" si="333">(AA452+AB452)/(X452+Y452)</f>
        <v>#DIV/0!</v>
      </c>
      <c r="AZ452" s="118" t="e">
        <f t="shared" ref="AZ452:AZ457" si="334">+AX452-AY452</f>
        <v>#DIV/0!</v>
      </c>
    </row>
    <row r="453" spans="1:52" hidden="1" outlineLevel="1" x14ac:dyDescent="0.2">
      <c r="F453" s="73" t="s">
        <v>118</v>
      </c>
      <c r="G453" s="60"/>
      <c r="H453" s="28">
        <f>SUMIF($E$14:$E$377,$F453,H$14:H$377)</f>
        <v>0</v>
      </c>
      <c r="I453" s="2">
        <f t="shared" si="322"/>
        <v>0</v>
      </c>
      <c r="J453" s="2">
        <f t="shared" si="322"/>
        <v>0</v>
      </c>
      <c r="K453" s="2">
        <f t="shared" si="322"/>
        <v>0</v>
      </c>
      <c r="L453" s="2">
        <f t="shared" si="322"/>
        <v>0</v>
      </c>
      <c r="M453" s="29">
        <f t="shared" si="322"/>
        <v>0</v>
      </c>
      <c r="N453" s="31">
        <f t="shared" si="323"/>
        <v>0</v>
      </c>
      <c r="O453" s="34">
        <f t="shared" si="324"/>
        <v>0</v>
      </c>
      <c r="P453" s="3"/>
      <c r="U453" s="73" t="s">
        <v>118</v>
      </c>
      <c r="V453" s="60"/>
      <c r="W453" s="2">
        <f t="shared" ref="W453:AB453" si="335">SUMIF($N$322:$N$328,"&lt;&gt;0",W$322:W$328)</f>
        <v>0</v>
      </c>
      <c r="X453" s="2">
        <f t="shared" si="335"/>
        <v>0</v>
      </c>
      <c r="Y453" s="2">
        <f t="shared" si="335"/>
        <v>0</v>
      </c>
      <c r="Z453" s="2">
        <f t="shared" si="335"/>
        <v>0</v>
      </c>
      <c r="AA453" s="2">
        <f t="shared" si="335"/>
        <v>0</v>
      </c>
      <c r="AB453" s="29">
        <f t="shared" si="335"/>
        <v>0</v>
      </c>
      <c r="AC453" s="31">
        <f t="shared" si="199"/>
        <v>0</v>
      </c>
      <c r="AD453" s="34">
        <f t="shared" si="326"/>
        <v>0</v>
      </c>
      <c r="AE453" s="2">
        <f t="shared" si="327"/>
        <v>0</v>
      </c>
      <c r="AF453" s="2">
        <f t="shared" si="327"/>
        <v>0</v>
      </c>
      <c r="AG453" s="2">
        <f t="shared" si="327"/>
        <v>0</v>
      </c>
      <c r="AH453" s="2">
        <f t="shared" si="327"/>
        <v>0</v>
      </c>
      <c r="AI453" s="2">
        <f t="shared" si="327"/>
        <v>0</v>
      </c>
      <c r="AJ453" s="29">
        <f t="shared" si="327"/>
        <v>0</v>
      </c>
      <c r="AK453" s="31">
        <f t="shared" si="327"/>
        <v>0</v>
      </c>
      <c r="AL453" s="31">
        <f t="shared" si="327"/>
        <v>0</v>
      </c>
      <c r="AM453" s="38" t="str">
        <f t="shared" si="328"/>
        <v/>
      </c>
      <c r="AN453" s="38" t="str">
        <f t="shared" si="328"/>
        <v/>
      </c>
      <c r="AO453" s="38" t="str">
        <f t="shared" si="328"/>
        <v/>
      </c>
      <c r="AP453" s="38" t="str">
        <f t="shared" si="328"/>
        <v/>
      </c>
      <c r="AQ453" s="38" t="str">
        <f t="shared" si="328"/>
        <v/>
      </c>
      <c r="AR453" s="39" t="str">
        <f t="shared" si="328"/>
        <v/>
      </c>
      <c r="AS453" s="40" t="str">
        <f t="shared" si="328"/>
        <v/>
      </c>
      <c r="AT453" s="40" t="str">
        <f t="shared" si="328"/>
        <v/>
      </c>
      <c r="AU453" s="119">
        <f t="shared" si="329"/>
        <v>0</v>
      </c>
      <c r="AV453" s="120" t="e">
        <f t="shared" si="330"/>
        <v>#DIV/0!</v>
      </c>
      <c r="AW453" s="121" t="e">
        <f t="shared" si="331"/>
        <v>#DIV/0!</v>
      </c>
      <c r="AX453" s="120">
        <f t="shared" si="332"/>
        <v>0</v>
      </c>
      <c r="AY453" s="120" t="e">
        <f t="shared" si="333"/>
        <v>#DIV/0!</v>
      </c>
      <c r="AZ453" s="121" t="e">
        <f t="shared" si="334"/>
        <v>#DIV/0!</v>
      </c>
    </row>
    <row r="454" spans="1:52" hidden="1" outlineLevel="1" x14ac:dyDescent="0.2">
      <c r="F454" s="73" t="s">
        <v>119</v>
      </c>
      <c r="G454" s="60"/>
      <c r="H454" s="28">
        <f>SUMIF($E$14:$E$377,$F454,H$14:H$377)</f>
        <v>0</v>
      </c>
      <c r="I454" s="2">
        <f t="shared" si="322"/>
        <v>0</v>
      </c>
      <c r="J454" s="2">
        <f t="shared" si="322"/>
        <v>0</v>
      </c>
      <c r="K454" s="2">
        <f t="shared" si="322"/>
        <v>0</v>
      </c>
      <c r="L454" s="2">
        <f t="shared" si="322"/>
        <v>0</v>
      </c>
      <c r="M454" s="29">
        <f t="shared" si="322"/>
        <v>0</v>
      </c>
      <c r="N454" s="31">
        <f t="shared" si="323"/>
        <v>0</v>
      </c>
      <c r="O454" s="34">
        <f t="shared" si="324"/>
        <v>0</v>
      </c>
      <c r="P454" s="3"/>
      <c r="U454" s="73" t="s">
        <v>119</v>
      </c>
      <c r="V454" s="60"/>
      <c r="W454" s="2">
        <f t="shared" ref="W454:AB454" si="336">SUMIF($N$329:$N$335,"&lt;&gt;0",W$329:W$335)</f>
        <v>0</v>
      </c>
      <c r="X454" s="2">
        <f t="shared" si="336"/>
        <v>0</v>
      </c>
      <c r="Y454" s="2">
        <f t="shared" si="336"/>
        <v>0</v>
      </c>
      <c r="Z454" s="2">
        <f t="shared" si="336"/>
        <v>0</v>
      </c>
      <c r="AA454" s="2">
        <f t="shared" si="336"/>
        <v>0</v>
      </c>
      <c r="AB454" s="29">
        <f t="shared" si="336"/>
        <v>0</v>
      </c>
      <c r="AC454" s="31">
        <f t="shared" si="199"/>
        <v>0</v>
      </c>
      <c r="AD454" s="34">
        <f t="shared" si="326"/>
        <v>0</v>
      </c>
      <c r="AE454" s="2">
        <f t="shared" si="327"/>
        <v>0</v>
      </c>
      <c r="AF454" s="2">
        <f t="shared" si="327"/>
        <v>0</v>
      </c>
      <c r="AG454" s="2">
        <f t="shared" si="327"/>
        <v>0</v>
      </c>
      <c r="AH454" s="2">
        <f t="shared" si="327"/>
        <v>0</v>
      </c>
      <c r="AI454" s="2">
        <f t="shared" si="327"/>
        <v>0</v>
      </c>
      <c r="AJ454" s="29">
        <f t="shared" si="327"/>
        <v>0</v>
      </c>
      <c r="AK454" s="31">
        <f t="shared" si="327"/>
        <v>0</v>
      </c>
      <c r="AL454" s="31">
        <f t="shared" si="327"/>
        <v>0</v>
      </c>
      <c r="AM454" s="38" t="str">
        <f t="shared" si="328"/>
        <v/>
      </c>
      <c r="AN454" s="38" t="str">
        <f t="shared" si="328"/>
        <v/>
      </c>
      <c r="AO454" s="38" t="str">
        <f t="shared" si="328"/>
        <v/>
      </c>
      <c r="AP454" s="38" t="str">
        <f t="shared" si="328"/>
        <v/>
      </c>
      <c r="AQ454" s="38" t="str">
        <f t="shared" si="328"/>
        <v/>
      </c>
      <c r="AR454" s="39" t="str">
        <f t="shared" si="328"/>
        <v/>
      </c>
      <c r="AS454" s="40" t="str">
        <f t="shared" si="328"/>
        <v/>
      </c>
      <c r="AT454" s="40" t="str">
        <f t="shared" si="328"/>
        <v/>
      </c>
      <c r="AU454" s="119">
        <f t="shared" si="329"/>
        <v>0</v>
      </c>
      <c r="AV454" s="120" t="e">
        <f t="shared" si="330"/>
        <v>#DIV/0!</v>
      </c>
      <c r="AW454" s="121" t="e">
        <f t="shared" si="331"/>
        <v>#DIV/0!</v>
      </c>
      <c r="AX454" s="120">
        <f t="shared" si="332"/>
        <v>0</v>
      </c>
      <c r="AY454" s="120" t="e">
        <f t="shared" si="333"/>
        <v>#DIV/0!</v>
      </c>
      <c r="AZ454" s="121" t="e">
        <f t="shared" si="334"/>
        <v>#DIV/0!</v>
      </c>
    </row>
    <row r="455" spans="1:52" hidden="1" outlineLevel="1" x14ac:dyDescent="0.2">
      <c r="F455" s="73" t="s">
        <v>120</v>
      </c>
      <c r="G455" s="60"/>
      <c r="H455" s="28">
        <f>SUMIF($E$14:$E$377,$F455,H$14:H$377)</f>
        <v>0</v>
      </c>
      <c r="I455" s="2">
        <f t="shared" si="322"/>
        <v>0</v>
      </c>
      <c r="J455" s="2">
        <f t="shared" si="322"/>
        <v>0</v>
      </c>
      <c r="K455" s="2">
        <f t="shared" si="322"/>
        <v>0</v>
      </c>
      <c r="L455" s="2">
        <f t="shared" si="322"/>
        <v>0</v>
      </c>
      <c r="M455" s="29">
        <f t="shared" si="322"/>
        <v>0</v>
      </c>
      <c r="N455" s="31">
        <f t="shared" si="323"/>
        <v>0</v>
      </c>
      <c r="O455" s="34">
        <f t="shared" si="324"/>
        <v>0</v>
      </c>
      <c r="P455" s="3"/>
      <c r="U455" s="73" t="s">
        <v>120</v>
      </c>
      <c r="V455" s="60"/>
      <c r="W455" s="2">
        <f t="shared" ref="W455:AB455" si="337">SUMIF($N$336:$N$342,"&lt;&gt;0",W$336:W$342)</f>
        <v>0</v>
      </c>
      <c r="X455" s="2">
        <f t="shared" si="337"/>
        <v>0</v>
      </c>
      <c r="Y455" s="2">
        <f t="shared" si="337"/>
        <v>0</v>
      </c>
      <c r="Z455" s="2">
        <f t="shared" si="337"/>
        <v>0</v>
      </c>
      <c r="AA455" s="2">
        <f t="shared" si="337"/>
        <v>0</v>
      </c>
      <c r="AB455" s="29">
        <f t="shared" si="337"/>
        <v>0</v>
      </c>
      <c r="AC455" s="31">
        <f t="shared" si="199"/>
        <v>0</v>
      </c>
      <c r="AD455" s="34">
        <f t="shared" si="326"/>
        <v>0</v>
      </c>
      <c r="AE455" s="2">
        <f t="shared" si="327"/>
        <v>0</v>
      </c>
      <c r="AF455" s="2">
        <f t="shared" si="327"/>
        <v>0</v>
      </c>
      <c r="AG455" s="2">
        <f t="shared" si="327"/>
        <v>0</v>
      </c>
      <c r="AH455" s="2">
        <f t="shared" si="327"/>
        <v>0</v>
      </c>
      <c r="AI455" s="2">
        <f t="shared" si="327"/>
        <v>0</v>
      </c>
      <c r="AJ455" s="29">
        <f t="shared" si="327"/>
        <v>0</v>
      </c>
      <c r="AK455" s="31">
        <f t="shared" si="327"/>
        <v>0</v>
      </c>
      <c r="AL455" s="31">
        <f t="shared" si="327"/>
        <v>0</v>
      </c>
      <c r="AM455" s="38" t="str">
        <f t="shared" si="328"/>
        <v/>
      </c>
      <c r="AN455" s="38" t="str">
        <f t="shared" si="328"/>
        <v/>
      </c>
      <c r="AO455" s="38" t="str">
        <f t="shared" si="328"/>
        <v/>
      </c>
      <c r="AP455" s="38" t="str">
        <f t="shared" si="328"/>
        <v/>
      </c>
      <c r="AQ455" s="38" t="str">
        <f t="shared" si="328"/>
        <v/>
      </c>
      <c r="AR455" s="39" t="str">
        <f t="shared" si="328"/>
        <v/>
      </c>
      <c r="AS455" s="40" t="str">
        <f t="shared" si="328"/>
        <v/>
      </c>
      <c r="AT455" s="40" t="str">
        <f t="shared" si="328"/>
        <v/>
      </c>
      <c r="AU455" s="119">
        <f t="shared" si="329"/>
        <v>0</v>
      </c>
      <c r="AV455" s="120" t="e">
        <f t="shared" si="330"/>
        <v>#DIV/0!</v>
      </c>
      <c r="AW455" s="121" t="e">
        <f t="shared" si="331"/>
        <v>#DIV/0!</v>
      </c>
      <c r="AX455" s="120">
        <f t="shared" si="332"/>
        <v>0</v>
      </c>
      <c r="AY455" s="120" t="e">
        <f t="shared" si="333"/>
        <v>#DIV/0!</v>
      </c>
      <c r="AZ455" s="121" t="e">
        <f t="shared" si="334"/>
        <v>#DIV/0!</v>
      </c>
    </row>
    <row r="456" spans="1:52" ht="13.5" hidden="1" outlineLevel="1" thickBot="1" x14ac:dyDescent="0.25">
      <c r="F456" s="78" t="s">
        <v>121</v>
      </c>
      <c r="G456" s="61"/>
      <c r="H456" s="43">
        <f>SUMIF($E$14:$E$377,$F456,H$14:H$377)</f>
        <v>0</v>
      </c>
      <c r="I456" s="44">
        <f t="shared" si="322"/>
        <v>0</v>
      </c>
      <c r="J456" s="44">
        <f t="shared" si="322"/>
        <v>0</v>
      </c>
      <c r="K456" s="44">
        <f t="shared" si="322"/>
        <v>0</v>
      </c>
      <c r="L456" s="44">
        <f t="shared" si="322"/>
        <v>0</v>
      </c>
      <c r="M456" s="45">
        <f t="shared" si="322"/>
        <v>0</v>
      </c>
      <c r="N456" s="47">
        <f t="shared" si="323"/>
        <v>0</v>
      </c>
      <c r="O456" s="51">
        <f t="shared" si="324"/>
        <v>0</v>
      </c>
      <c r="P456" s="3"/>
      <c r="Q456" s="42"/>
      <c r="R456" s="42"/>
      <c r="S456" s="42"/>
      <c r="T456" s="42"/>
      <c r="U456" s="78" t="s">
        <v>121</v>
      </c>
      <c r="V456" s="61"/>
      <c r="W456" s="44">
        <f t="shared" ref="W456:AB456" si="338">SUMIF($N$343:$N$349,"&lt;&gt;0",W$343:W$349)</f>
        <v>0</v>
      </c>
      <c r="X456" s="44">
        <f t="shared" si="338"/>
        <v>0</v>
      </c>
      <c r="Y456" s="44">
        <f t="shared" si="338"/>
        <v>0</v>
      </c>
      <c r="Z456" s="44">
        <f t="shared" si="338"/>
        <v>0</v>
      </c>
      <c r="AA456" s="44">
        <f t="shared" si="338"/>
        <v>0</v>
      </c>
      <c r="AB456" s="45">
        <f t="shared" si="338"/>
        <v>0</v>
      </c>
      <c r="AC456" s="47">
        <f t="shared" si="199"/>
        <v>0</v>
      </c>
      <c r="AD456" s="51">
        <f t="shared" si="326"/>
        <v>0</v>
      </c>
      <c r="AE456" s="44">
        <f t="shared" si="327"/>
        <v>0</v>
      </c>
      <c r="AF456" s="44">
        <f t="shared" si="327"/>
        <v>0</v>
      </c>
      <c r="AG456" s="44">
        <f t="shared" si="327"/>
        <v>0</v>
      </c>
      <c r="AH456" s="44">
        <f t="shared" si="327"/>
        <v>0</v>
      </c>
      <c r="AI456" s="44">
        <f t="shared" si="327"/>
        <v>0</v>
      </c>
      <c r="AJ456" s="45">
        <f t="shared" si="327"/>
        <v>0</v>
      </c>
      <c r="AK456" s="47">
        <f t="shared" si="327"/>
        <v>0</v>
      </c>
      <c r="AL456" s="47">
        <f t="shared" si="327"/>
        <v>0</v>
      </c>
      <c r="AM456" s="56" t="str">
        <f t="shared" si="328"/>
        <v/>
      </c>
      <c r="AN456" s="56" t="str">
        <f t="shared" si="328"/>
        <v/>
      </c>
      <c r="AO456" s="56" t="str">
        <f t="shared" si="328"/>
        <v/>
      </c>
      <c r="AP456" s="56" t="str">
        <f t="shared" si="328"/>
        <v/>
      </c>
      <c r="AQ456" s="56" t="str">
        <f t="shared" si="328"/>
        <v/>
      </c>
      <c r="AR456" s="57" t="str">
        <f t="shared" si="328"/>
        <v/>
      </c>
      <c r="AS456" s="58" t="str">
        <f t="shared" si="328"/>
        <v/>
      </c>
      <c r="AT456" s="58" t="str">
        <f t="shared" si="328"/>
        <v/>
      </c>
      <c r="AU456" s="122">
        <f t="shared" si="329"/>
        <v>0</v>
      </c>
      <c r="AV456" s="123" t="e">
        <f t="shared" si="330"/>
        <v>#DIV/0!</v>
      </c>
      <c r="AW456" s="124" t="e">
        <f t="shared" si="331"/>
        <v>#DIV/0!</v>
      </c>
      <c r="AX456" s="123">
        <f t="shared" si="332"/>
        <v>0</v>
      </c>
      <c r="AY456" s="123" t="e">
        <f t="shared" si="333"/>
        <v>#DIV/0!</v>
      </c>
      <c r="AZ456" s="124" t="e">
        <f t="shared" si="334"/>
        <v>#DIV/0!</v>
      </c>
    </row>
    <row r="457" spans="1:52" hidden="1" outlineLevel="1" x14ac:dyDescent="0.2">
      <c r="A457" t="s">
        <v>46</v>
      </c>
      <c r="B457" t="s">
        <v>46</v>
      </c>
      <c r="C457" t="s">
        <v>122</v>
      </c>
      <c r="D457" t="s">
        <v>122</v>
      </c>
      <c r="F457" s="83" t="s">
        <v>123</v>
      </c>
      <c r="G457" s="60"/>
      <c r="H457" s="32">
        <f t="shared" ref="H457:M457" si="339">SUM(H452:H456)</f>
        <v>0</v>
      </c>
      <c r="I457" s="5">
        <f t="shared" si="339"/>
        <v>0</v>
      </c>
      <c r="J457" s="5">
        <f t="shared" si="339"/>
        <v>0</v>
      </c>
      <c r="K457" s="5">
        <f t="shared" si="339"/>
        <v>0</v>
      </c>
      <c r="L457" s="5">
        <f t="shared" si="339"/>
        <v>0</v>
      </c>
      <c r="M457" s="33">
        <f t="shared" si="339"/>
        <v>0</v>
      </c>
      <c r="N457" s="34">
        <f t="shared" si="323"/>
        <v>0</v>
      </c>
      <c r="O457" s="34">
        <f t="shared" si="324"/>
        <v>0</v>
      </c>
      <c r="P457" s="3" t="s">
        <v>49</v>
      </c>
      <c r="Q457" t="s">
        <v>49</v>
      </c>
      <c r="R457" t="s">
        <v>122</v>
      </c>
      <c r="S457" t="s">
        <v>122</v>
      </c>
      <c r="U457" s="83" t="s">
        <v>123</v>
      </c>
      <c r="V457" s="60"/>
      <c r="W457" s="5">
        <f t="shared" ref="W457:AB457" si="340">SUM(W452:W456)</f>
        <v>0</v>
      </c>
      <c r="X457" s="5">
        <f t="shared" si="340"/>
        <v>0</v>
      </c>
      <c r="Y457" s="5">
        <f t="shared" si="340"/>
        <v>0</v>
      </c>
      <c r="Z457" s="5">
        <f t="shared" si="340"/>
        <v>0</v>
      </c>
      <c r="AA457" s="5">
        <f t="shared" si="340"/>
        <v>0</v>
      </c>
      <c r="AB457" s="33">
        <f t="shared" si="340"/>
        <v>0</v>
      </c>
      <c r="AC457" s="34">
        <f t="shared" si="199"/>
        <v>0</v>
      </c>
      <c r="AD457" s="34">
        <f t="shared" si="326"/>
        <v>0</v>
      </c>
      <c r="AE457" s="2">
        <f t="shared" si="327"/>
        <v>0</v>
      </c>
      <c r="AF457" s="2">
        <f t="shared" si="327"/>
        <v>0</v>
      </c>
      <c r="AG457" s="2">
        <f t="shared" si="327"/>
        <v>0</v>
      </c>
      <c r="AH457" s="2">
        <f t="shared" si="327"/>
        <v>0</v>
      </c>
      <c r="AI457" s="2">
        <f t="shared" si="327"/>
        <v>0</v>
      </c>
      <c r="AJ457" s="29">
        <f t="shared" si="327"/>
        <v>0</v>
      </c>
      <c r="AK457" s="31">
        <f t="shared" si="327"/>
        <v>0</v>
      </c>
      <c r="AL457" s="31">
        <f t="shared" si="327"/>
        <v>0</v>
      </c>
      <c r="AM457" s="38" t="str">
        <f t="shared" si="328"/>
        <v/>
      </c>
      <c r="AN457" s="38" t="str">
        <f t="shared" si="328"/>
        <v/>
      </c>
      <c r="AO457" s="38" t="str">
        <f t="shared" si="328"/>
        <v/>
      </c>
      <c r="AP457" s="38" t="str">
        <f t="shared" si="328"/>
        <v/>
      </c>
      <c r="AQ457" s="38" t="str">
        <f t="shared" si="328"/>
        <v/>
      </c>
      <c r="AR457" s="39" t="str">
        <f t="shared" si="328"/>
        <v/>
      </c>
      <c r="AS457" s="40" t="str">
        <f t="shared" si="328"/>
        <v/>
      </c>
      <c r="AT457" s="40" t="str">
        <f t="shared" si="328"/>
        <v/>
      </c>
      <c r="AU457" s="119">
        <f t="shared" si="329"/>
        <v>0</v>
      </c>
      <c r="AV457" s="120" t="e">
        <f t="shared" si="330"/>
        <v>#DIV/0!</v>
      </c>
      <c r="AW457" s="121" t="e">
        <f t="shared" si="331"/>
        <v>#DIV/0!</v>
      </c>
      <c r="AX457" s="120">
        <f t="shared" si="332"/>
        <v>0</v>
      </c>
      <c r="AY457" s="120" t="e">
        <f t="shared" si="333"/>
        <v>#DIV/0!</v>
      </c>
      <c r="AZ457" s="121" t="e">
        <f t="shared" si="334"/>
        <v>#DIV/0!</v>
      </c>
    </row>
    <row r="458" spans="1:52" ht="13.5" hidden="1" outlineLevel="1" thickBot="1" x14ac:dyDescent="0.25">
      <c r="A458" t="s">
        <v>46</v>
      </c>
      <c r="B458" t="s">
        <v>46</v>
      </c>
      <c r="C458" t="s">
        <v>122</v>
      </c>
      <c r="D458" t="s">
        <v>122</v>
      </c>
      <c r="F458" s="78" t="s">
        <v>124</v>
      </c>
      <c r="G458" s="61"/>
      <c r="H458" s="48">
        <f t="shared" ref="H458:M458" si="341">SUMIF($D$14:$D$377,"11 Nov",H$14:H$377)</f>
        <v>0</v>
      </c>
      <c r="I458" s="49">
        <f t="shared" si="341"/>
        <v>0</v>
      </c>
      <c r="J458" s="49">
        <f t="shared" si="341"/>
        <v>0</v>
      </c>
      <c r="K458" s="49">
        <f t="shared" si="341"/>
        <v>0</v>
      </c>
      <c r="L458" s="49">
        <f t="shared" si="341"/>
        <v>0</v>
      </c>
      <c r="M458" s="50">
        <f t="shared" si="341"/>
        <v>0</v>
      </c>
      <c r="N458" s="51">
        <f t="shared" si="323"/>
        <v>0</v>
      </c>
      <c r="O458" s="51">
        <f t="shared" si="324"/>
        <v>0</v>
      </c>
      <c r="P458" s="3" t="s">
        <v>49</v>
      </c>
      <c r="Q458" s="42" t="s">
        <v>49</v>
      </c>
      <c r="R458" s="42" t="s">
        <v>122</v>
      </c>
      <c r="S458" s="42" t="s">
        <v>122</v>
      </c>
      <c r="T458" s="42"/>
      <c r="U458" s="78" t="s">
        <v>124</v>
      </c>
      <c r="V458" s="61"/>
      <c r="W458" s="49">
        <f t="shared" ref="W458:AB458" si="342">SUMIFS(W$7:W$377,$N$7:$N$377,"&lt;&gt;0",$Q$7:$Q$377,$Q458,$S$7:$S$377,$S458)</f>
        <v>0</v>
      </c>
      <c r="X458" s="49">
        <f t="shared" si="342"/>
        <v>0</v>
      </c>
      <c r="Y458" s="49">
        <f t="shared" si="342"/>
        <v>0</v>
      </c>
      <c r="Z458" s="49">
        <f t="shared" si="342"/>
        <v>0</v>
      </c>
      <c r="AA458" s="49">
        <f t="shared" si="342"/>
        <v>0</v>
      </c>
      <c r="AB458" s="50">
        <f t="shared" si="342"/>
        <v>0</v>
      </c>
      <c r="AC458" s="51">
        <f t="shared" si="199"/>
        <v>0</v>
      </c>
      <c r="AD458" s="51">
        <f t="shared" si="326"/>
        <v>0</v>
      </c>
      <c r="AE458" s="44">
        <f t="shared" si="327"/>
        <v>0</v>
      </c>
      <c r="AF458" s="44">
        <f t="shared" si="327"/>
        <v>0</v>
      </c>
      <c r="AG458" s="44">
        <f t="shared" si="327"/>
        <v>0</v>
      </c>
      <c r="AH458" s="44">
        <f t="shared" si="327"/>
        <v>0</v>
      </c>
      <c r="AI458" s="44">
        <f t="shared" si="327"/>
        <v>0</v>
      </c>
      <c r="AJ458" s="45">
        <f t="shared" si="327"/>
        <v>0</v>
      </c>
      <c r="AK458" s="47">
        <f t="shared" si="327"/>
        <v>0</v>
      </c>
      <c r="AL458" s="47">
        <f t="shared" si="327"/>
        <v>0</v>
      </c>
      <c r="AM458" s="56" t="str">
        <f t="shared" si="328"/>
        <v/>
      </c>
      <c r="AN458" s="56" t="str">
        <f t="shared" si="328"/>
        <v/>
      </c>
      <c r="AO458" s="56" t="str">
        <f t="shared" si="328"/>
        <v/>
      </c>
      <c r="AP458" s="56" t="str">
        <f t="shared" si="328"/>
        <v/>
      </c>
      <c r="AQ458" s="56" t="str">
        <f t="shared" si="328"/>
        <v/>
      </c>
      <c r="AR458" s="57" t="str">
        <f t="shared" si="328"/>
        <v/>
      </c>
      <c r="AS458" s="58" t="str">
        <f t="shared" si="328"/>
        <v/>
      </c>
      <c r="AT458" s="58" t="str">
        <f t="shared" si="328"/>
        <v/>
      </c>
      <c r="AU458" s="122">
        <f>IFERROR(K458/H458,0)</f>
        <v>0</v>
      </c>
      <c r="AV458" s="123" t="e">
        <f t="shared" ref="AV458" si="343">Z458/W458</f>
        <v>#DIV/0!</v>
      </c>
      <c r="AW458" s="124" t="e">
        <f t="shared" ref="AW458" si="344">AU458-AV458</f>
        <v>#DIV/0!</v>
      </c>
      <c r="AX458" s="123">
        <f>IFERROR((L458+M458)/(I458+J458),0)</f>
        <v>0</v>
      </c>
      <c r="AY458" s="123" t="e">
        <f>(AA458+AB458)/(X458+Y458)</f>
        <v>#DIV/0!</v>
      </c>
      <c r="AZ458" s="124" t="e">
        <f>+AX458-AY458</f>
        <v>#DIV/0!</v>
      </c>
    </row>
    <row r="459" spans="1:52" hidden="1" outlineLevel="6" x14ac:dyDescent="0.2">
      <c r="N459" s="1"/>
      <c r="P459" s="3"/>
      <c r="AC459" s="1"/>
      <c r="AK459" s="1"/>
      <c r="AS459" s="1"/>
      <c r="AX459" s="98"/>
      <c r="AY459" s="98"/>
      <c r="AZ459" s="98"/>
    </row>
    <row r="460" spans="1:52" hidden="1" outlineLevel="7" x14ac:dyDescent="0.2">
      <c r="F460" s="62" t="s">
        <v>125</v>
      </c>
      <c r="G460" s="63"/>
      <c r="H460" s="64">
        <f>SUMIF($E$14:$E$377,$F460,$H$14:$H$377)</f>
        <v>0</v>
      </c>
      <c r="I460" s="65">
        <f t="shared" ref="I460:M463" si="345">SUMIF($E$14:$E$377,$F460,I$14:I$377)</f>
        <v>0</v>
      </c>
      <c r="J460" s="65">
        <f t="shared" si="345"/>
        <v>0</v>
      </c>
      <c r="K460" s="65">
        <f t="shared" si="345"/>
        <v>0</v>
      </c>
      <c r="L460" s="65">
        <f t="shared" si="345"/>
        <v>0</v>
      </c>
      <c r="M460" s="86">
        <f t="shared" si="345"/>
        <v>0</v>
      </c>
      <c r="N460" s="87">
        <f t="shared" ref="N460:N465" si="346">SUM(H460:J460)</f>
        <v>0</v>
      </c>
      <c r="O460" s="95">
        <f t="shared" ref="O460:O465" si="347">SUM(K460:M460)</f>
        <v>0</v>
      </c>
      <c r="P460" s="3"/>
      <c r="Q460" s="67"/>
      <c r="R460" s="67"/>
      <c r="S460" s="67"/>
      <c r="T460" s="67"/>
      <c r="U460" s="62" t="s">
        <v>125</v>
      </c>
      <c r="V460" s="63"/>
      <c r="W460" s="65">
        <f t="shared" ref="W460:AB460" si="348">SUMIF($N$350:$N$356,"&lt;&gt;0",W$350:W$356)</f>
        <v>0</v>
      </c>
      <c r="X460" s="65">
        <f t="shared" si="348"/>
        <v>0</v>
      </c>
      <c r="Y460" s="65">
        <f t="shared" si="348"/>
        <v>0</v>
      </c>
      <c r="Z460" s="65">
        <f t="shared" si="348"/>
        <v>0</v>
      </c>
      <c r="AA460" s="65">
        <f t="shared" si="348"/>
        <v>0</v>
      </c>
      <c r="AB460" s="86">
        <f t="shared" si="348"/>
        <v>0</v>
      </c>
      <c r="AC460" s="87">
        <f t="shared" si="199"/>
        <v>0</v>
      </c>
      <c r="AD460" s="95">
        <f t="shared" ref="AD460:AD465" si="349">SUM(Z460:AB460)</f>
        <v>0</v>
      </c>
      <c r="AE460" s="65">
        <f t="shared" ref="AE460:AL465" si="350">+H460-W460</f>
        <v>0</v>
      </c>
      <c r="AF460" s="65">
        <f t="shared" si="350"/>
        <v>0</v>
      </c>
      <c r="AG460" s="65">
        <f t="shared" si="350"/>
        <v>0</v>
      </c>
      <c r="AH460" s="65">
        <f t="shared" si="350"/>
        <v>0</v>
      </c>
      <c r="AI460" s="65">
        <f t="shared" si="350"/>
        <v>0</v>
      </c>
      <c r="AJ460" s="86">
        <f t="shared" si="350"/>
        <v>0</v>
      </c>
      <c r="AK460" s="87">
        <f t="shared" si="350"/>
        <v>0</v>
      </c>
      <c r="AL460" s="87">
        <f t="shared" si="350"/>
        <v>0</v>
      </c>
      <c r="AM460" s="70" t="str">
        <f t="shared" ref="AM460:AT465" si="351">IFERROR(AE460/W460,"")</f>
        <v/>
      </c>
      <c r="AN460" s="70" t="str">
        <f t="shared" si="351"/>
        <v/>
      </c>
      <c r="AO460" s="70" t="str">
        <f t="shared" si="351"/>
        <v/>
      </c>
      <c r="AP460" s="70" t="str">
        <f t="shared" si="351"/>
        <v/>
      </c>
      <c r="AQ460" s="70" t="str">
        <f t="shared" si="351"/>
        <v/>
      </c>
      <c r="AR460" s="89" t="str">
        <f t="shared" si="351"/>
        <v/>
      </c>
      <c r="AS460" s="90" t="str">
        <f t="shared" si="351"/>
        <v/>
      </c>
      <c r="AT460" s="90" t="str">
        <f t="shared" si="351"/>
        <v/>
      </c>
      <c r="AU460" s="116">
        <f t="shared" ref="AU460:AU465" si="352">IFERROR(K460/H460,0)</f>
        <v>0</v>
      </c>
      <c r="AV460" s="117" t="e">
        <f t="shared" ref="AV460:AV465" si="353">+Z460/W460</f>
        <v>#DIV/0!</v>
      </c>
      <c r="AW460" s="118" t="e">
        <f t="shared" ref="AW460:AW465" si="354">+AU460-AV460</f>
        <v>#DIV/0!</v>
      </c>
      <c r="AX460" s="117">
        <f t="shared" ref="AX460:AX465" si="355">IFERROR((L460+M460)/(I460+J460),0)</f>
        <v>0</v>
      </c>
      <c r="AY460" s="117" t="e">
        <f t="shared" ref="AY460:AY465" si="356">(AA460+AB460)/(X460+Y460)</f>
        <v>#DIV/0!</v>
      </c>
      <c r="AZ460" s="118" t="e">
        <f t="shared" ref="AZ460:AZ465" si="357">+AX460-AY460</f>
        <v>#DIV/0!</v>
      </c>
    </row>
    <row r="461" spans="1:52" hidden="1" outlineLevel="7" x14ac:dyDescent="0.2">
      <c r="F461" s="73" t="s">
        <v>126</v>
      </c>
      <c r="G461" s="60"/>
      <c r="H461" s="28">
        <f>SUMIF($E$14:$E$377,$F461,H$14:H$377)</f>
        <v>0</v>
      </c>
      <c r="I461" s="2">
        <f t="shared" si="345"/>
        <v>0</v>
      </c>
      <c r="J461" s="2">
        <f t="shared" si="345"/>
        <v>0</v>
      </c>
      <c r="K461" s="2">
        <f t="shared" si="345"/>
        <v>0</v>
      </c>
      <c r="L461" s="2">
        <f t="shared" si="345"/>
        <v>0</v>
      </c>
      <c r="M461" s="29">
        <f t="shared" si="345"/>
        <v>0</v>
      </c>
      <c r="N461" s="31">
        <f t="shared" si="346"/>
        <v>0</v>
      </c>
      <c r="O461" s="34">
        <f t="shared" si="347"/>
        <v>0</v>
      </c>
      <c r="P461" s="3"/>
      <c r="U461" s="73" t="s">
        <v>126</v>
      </c>
      <c r="V461" s="60"/>
      <c r="W461" s="2">
        <f t="shared" ref="W461:AB461" si="358">SUMIF($N$357:$N$363,"&lt;&gt;0",W$357:W$363)</f>
        <v>0</v>
      </c>
      <c r="X461" s="2">
        <f t="shared" si="358"/>
        <v>0</v>
      </c>
      <c r="Y461" s="2">
        <f t="shared" si="358"/>
        <v>0</v>
      </c>
      <c r="Z461" s="2">
        <f t="shared" si="358"/>
        <v>0</v>
      </c>
      <c r="AA461" s="2">
        <f t="shared" si="358"/>
        <v>0</v>
      </c>
      <c r="AB461" s="29">
        <f t="shared" si="358"/>
        <v>0</v>
      </c>
      <c r="AC461" s="31">
        <f t="shared" si="199"/>
        <v>0</v>
      </c>
      <c r="AD461" s="34">
        <f t="shared" si="349"/>
        <v>0</v>
      </c>
      <c r="AE461" s="2">
        <f t="shared" si="350"/>
        <v>0</v>
      </c>
      <c r="AF461" s="2">
        <f t="shared" si="350"/>
        <v>0</v>
      </c>
      <c r="AG461" s="2">
        <f t="shared" si="350"/>
        <v>0</v>
      </c>
      <c r="AH461" s="2">
        <f t="shared" si="350"/>
        <v>0</v>
      </c>
      <c r="AI461" s="2">
        <f t="shared" si="350"/>
        <v>0</v>
      </c>
      <c r="AJ461" s="29">
        <f t="shared" si="350"/>
        <v>0</v>
      </c>
      <c r="AK461" s="31">
        <f t="shared" si="350"/>
        <v>0</v>
      </c>
      <c r="AL461" s="31">
        <f t="shared" si="350"/>
        <v>0</v>
      </c>
      <c r="AM461" s="38" t="str">
        <f t="shared" si="351"/>
        <v/>
      </c>
      <c r="AN461" s="38" t="str">
        <f t="shared" si="351"/>
        <v/>
      </c>
      <c r="AO461" s="38" t="str">
        <f t="shared" si="351"/>
        <v/>
      </c>
      <c r="AP461" s="38" t="str">
        <f t="shared" si="351"/>
        <v/>
      </c>
      <c r="AQ461" s="38" t="str">
        <f t="shared" si="351"/>
        <v/>
      </c>
      <c r="AR461" s="39" t="str">
        <f t="shared" si="351"/>
        <v/>
      </c>
      <c r="AS461" s="40" t="str">
        <f t="shared" si="351"/>
        <v/>
      </c>
      <c r="AT461" s="40" t="str">
        <f t="shared" si="351"/>
        <v/>
      </c>
      <c r="AU461" s="119">
        <f t="shared" si="352"/>
        <v>0</v>
      </c>
      <c r="AV461" s="120" t="e">
        <f t="shared" si="353"/>
        <v>#DIV/0!</v>
      </c>
      <c r="AW461" s="121" t="e">
        <f t="shared" si="354"/>
        <v>#DIV/0!</v>
      </c>
      <c r="AX461" s="120">
        <f t="shared" si="355"/>
        <v>0</v>
      </c>
      <c r="AY461" s="120" t="e">
        <f t="shared" si="356"/>
        <v>#DIV/0!</v>
      </c>
      <c r="AZ461" s="121" t="e">
        <f t="shared" si="357"/>
        <v>#DIV/0!</v>
      </c>
    </row>
    <row r="462" spans="1:52" hidden="1" outlineLevel="7" x14ac:dyDescent="0.2">
      <c r="F462" s="73" t="s">
        <v>127</v>
      </c>
      <c r="G462" s="60"/>
      <c r="H462" s="28">
        <f>SUMIF($E$14:$E$377,$F462,H$14:H$377)</f>
        <v>0</v>
      </c>
      <c r="I462" s="2">
        <f t="shared" si="345"/>
        <v>0</v>
      </c>
      <c r="J462" s="2">
        <f t="shared" si="345"/>
        <v>0</v>
      </c>
      <c r="K462" s="2">
        <f t="shared" si="345"/>
        <v>0</v>
      </c>
      <c r="L462" s="2">
        <f t="shared" si="345"/>
        <v>0</v>
      </c>
      <c r="M462" s="29">
        <f t="shared" si="345"/>
        <v>0</v>
      </c>
      <c r="N462" s="31">
        <f t="shared" si="346"/>
        <v>0</v>
      </c>
      <c r="O462" s="34">
        <f t="shared" si="347"/>
        <v>0</v>
      </c>
      <c r="P462" s="3"/>
      <c r="U462" s="73" t="s">
        <v>127</v>
      </c>
      <c r="V462" s="60"/>
      <c r="W462" s="2">
        <f t="shared" ref="W462:AB462" si="359">SUMIF($N$364:$N$370,"&lt;&gt;0",W$364:W$370)</f>
        <v>0</v>
      </c>
      <c r="X462" s="2">
        <f t="shared" si="359"/>
        <v>0</v>
      </c>
      <c r="Y462" s="2">
        <f t="shared" si="359"/>
        <v>0</v>
      </c>
      <c r="Z462" s="2">
        <f t="shared" si="359"/>
        <v>0</v>
      </c>
      <c r="AA462" s="2">
        <f t="shared" si="359"/>
        <v>0</v>
      </c>
      <c r="AB462" s="29">
        <f t="shared" si="359"/>
        <v>0</v>
      </c>
      <c r="AC462" s="31">
        <f t="shared" si="199"/>
        <v>0</v>
      </c>
      <c r="AD462" s="34">
        <f t="shared" si="349"/>
        <v>0</v>
      </c>
      <c r="AE462" s="2">
        <f t="shared" si="350"/>
        <v>0</v>
      </c>
      <c r="AF462" s="2">
        <f t="shared" si="350"/>
        <v>0</v>
      </c>
      <c r="AG462" s="2">
        <f t="shared" si="350"/>
        <v>0</v>
      </c>
      <c r="AH462" s="2">
        <f t="shared" si="350"/>
        <v>0</v>
      </c>
      <c r="AI462" s="2">
        <f t="shared" si="350"/>
        <v>0</v>
      </c>
      <c r="AJ462" s="29">
        <f t="shared" si="350"/>
        <v>0</v>
      </c>
      <c r="AK462" s="31">
        <f t="shared" si="350"/>
        <v>0</v>
      </c>
      <c r="AL462" s="31">
        <f t="shared" si="350"/>
        <v>0</v>
      </c>
      <c r="AM462" s="38" t="str">
        <f t="shared" si="351"/>
        <v/>
      </c>
      <c r="AN462" s="38" t="str">
        <f t="shared" si="351"/>
        <v/>
      </c>
      <c r="AO462" s="38" t="str">
        <f t="shared" si="351"/>
        <v/>
      </c>
      <c r="AP462" s="38" t="str">
        <f t="shared" si="351"/>
        <v/>
      </c>
      <c r="AQ462" s="38" t="str">
        <f t="shared" si="351"/>
        <v/>
      </c>
      <c r="AR462" s="39" t="str">
        <f t="shared" si="351"/>
        <v/>
      </c>
      <c r="AS462" s="40" t="str">
        <f t="shared" si="351"/>
        <v/>
      </c>
      <c r="AT462" s="40" t="str">
        <f t="shared" si="351"/>
        <v/>
      </c>
      <c r="AU462" s="119">
        <f t="shared" si="352"/>
        <v>0</v>
      </c>
      <c r="AV462" s="120" t="e">
        <f t="shared" si="353"/>
        <v>#DIV/0!</v>
      </c>
      <c r="AW462" s="121" t="e">
        <f t="shared" si="354"/>
        <v>#DIV/0!</v>
      </c>
      <c r="AX462" s="120">
        <f t="shared" si="355"/>
        <v>0</v>
      </c>
      <c r="AY462" s="120" t="e">
        <f t="shared" si="356"/>
        <v>#DIV/0!</v>
      </c>
      <c r="AZ462" s="121" t="e">
        <f t="shared" si="357"/>
        <v>#DIV/0!</v>
      </c>
    </row>
    <row r="463" spans="1:52" ht="13.5" hidden="1" outlineLevel="7" thickBot="1" x14ac:dyDescent="0.25">
      <c r="F463" s="78" t="s">
        <v>128</v>
      </c>
      <c r="G463" s="61"/>
      <c r="H463" s="43">
        <f>SUMIF($E$14:$E$377,$F463,H$14:H$377)</f>
        <v>0</v>
      </c>
      <c r="I463" s="44">
        <f t="shared" si="345"/>
        <v>0</v>
      </c>
      <c r="J463" s="44">
        <f t="shared" si="345"/>
        <v>0</v>
      </c>
      <c r="K463" s="44">
        <f t="shared" si="345"/>
        <v>0</v>
      </c>
      <c r="L463" s="44">
        <f t="shared" si="345"/>
        <v>0</v>
      </c>
      <c r="M463" s="45">
        <f t="shared" si="345"/>
        <v>0</v>
      </c>
      <c r="N463" s="47">
        <f t="shared" si="346"/>
        <v>0</v>
      </c>
      <c r="O463" s="51">
        <f t="shared" si="347"/>
        <v>0</v>
      </c>
      <c r="P463" s="3"/>
      <c r="Q463" s="42"/>
      <c r="R463" s="42"/>
      <c r="S463" s="42"/>
      <c r="T463" s="42"/>
      <c r="U463" s="78" t="s">
        <v>128</v>
      </c>
      <c r="V463" s="61"/>
      <c r="W463" s="44">
        <f t="shared" ref="W463:AB463" si="360">SUMIF($N$371:$N$377,"&lt;&gt;0",W$371:W$377)</f>
        <v>0</v>
      </c>
      <c r="X463" s="44">
        <f t="shared" si="360"/>
        <v>0</v>
      </c>
      <c r="Y463" s="44">
        <f t="shared" si="360"/>
        <v>0</v>
      </c>
      <c r="Z463" s="44">
        <f t="shared" si="360"/>
        <v>0</v>
      </c>
      <c r="AA463" s="44">
        <f t="shared" si="360"/>
        <v>0</v>
      </c>
      <c r="AB463" s="45">
        <f t="shared" si="360"/>
        <v>0</v>
      </c>
      <c r="AC463" s="47">
        <f t="shared" si="199"/>
        <v>0</v>
      </c>
      <c r="AD463" s="51">
        <f t="shared" si="349"/>
        <v>0</v>
      </c>
      <c r="AE463" s="44">
        <f t="shared" si="350"/>
        <v>0</v>
      </c>
      <c r="AF463" s="44">
        <f t="shared" si="350"/>
        <v>0</v>
      </c>
      <c r="AG463" s="44">
        <f t="shared" si="350"/>
        <v>0</v>
      </c>
      <c r="AH463" s="44">
        <f t="shared" si="350"/>
        <v>0</v>
      </c>
      <c r="AI463" s="44">
        <f t="shared" si="350"/>
        <v>0</v>
      </c>
      <c r="AJ463" s="45">
        <f t="shared" si="350"/>
        <v>0</v>
      </c>
      <c r="AK463" s="47">
        <f t="shared" si="350"/>
        <v>0</v>
      </c>
      <c r="AL463" s="47">
        <f t="shared" si="350"/>
        <v>0</v>
      </c>
      <c r="AM463" s="56" t="str">
        <f t="shared" si="351"/>
        <v/>
      </c>
      <c r="AN463" s="56" t="str">
        <f t="shared" si="351"/>
        <v/>
      </c>
      <c r="AO463" s="56" t="str">
        <f t="shared" si="351"/>
        <v/>
      </c>
      <c r="AP463" s="56" t="str">
        <f t="shared" si="351"/>
        <v/>
      </c>
      <c r="AQ463" s="56" t="str">
        <f t="shared" si="351"/>
        <v/>
      </c>
      <c r="AR463" s="57" t="str">
        <f t="shared" si="351"/>
        <v/>
      </c>
      <c r="AS463" s="58" t="str">
        <f t="shared" si="351"/>
        <v/>
      </c>
      <c r="AT463" s="58" t="str">
        <f t="shared" si="351"/>
        <v/>
      </c>
      <c r="AU463" s="122">
        <f t="shared" si="352"/>
        <v>0</v>
      </c>
      <c r="AV463" s="123" t="e">
        <f t="shared" si="353"/>
        <v>#DIV/0!</v>
      </c>
      <c r="AW463" s="124" t="e">
        <f t="shared" si="354"/>
        <v>#DIV/0!</v>
      </c>
      <c r="AX463" s="123">
        <f t="shared" si="355"/>
        <v>0</v>
      </c>
      <c r="AY463" s="123" t="e">
        <f t="shared" si="356"/>
        <v>#DIV/0!</v>
      </c>
      <c r="AZ463" s="124" t="e">
        <f t="shared" si="357"/>
        <v>#DIV/0!</v>
      </c>
    </row>
    <row r="464" spans="1:52" hidden="1" outlineLevel="7" x14ac:dyDescent="0.2">
      <c r="A464" t="s">
        <v>46</v>
      </c>
      <c r="B464" t="s">
        <v>46</v>
      </c>
      <c r="C464" t="s">
        <v>129</v>
      </c>
      <c r="D464" t="s">
        <v>129</v>
      </c>
      <c r="F464" s="83" t="s">
        <v>130</v>
      </c>
      <c r="G464" s="60"/>
      <c r="H464" s="32">
        <f t="shared" ref="H464:M464" si="361">SUM(H460:H463)</f>
        <v>0</v>
      </c>
      <c r="I464" s="5">
        <f t="shared" si="361"/>
        <v>0</v>
      </c>
      <c r="J464" s="5">
        <f t="shared" si="361"/>
        <v>0</v>
      </c>
      <c r="K464" s="5">
        <f t="shared" si="361"/>
        <v>0</v>
      </c>
      <c r="L464" s="5">
        <f t="shared" si="361"/>
        <v>0</v>
      </c>
      <c r="M464" s="33">
        <f t="shared" si="361"/>
        <v>0</v>
      </c>
      <c r="N464" s="34">
        <f t="shared" si="346"/>
        <v>0</v>
      </c>
      <c r="O464" s="34">
        <f t="shared" si="347"/>
        <v>0</v>
      </c>
      <c r="P464" s="3" t="s">
        <v>49</v>
      </c>
      <c r="Q464" t="s">
        <v>49</v>
      </c>
      <c r="R464" t="s">
        <v>129</v>
      </c>
      <c r="S464" t="s">
        <v>129</v>
      </c>
      <c r="U464" s="83" t="s">
        <v>130</v>
      </c>
      <c r="V464" s="60"/>
      <c r="W464" s="5">
        <f t="shared" ref="W464:AB464" si="362">SUM(W460:W463)</f>
        <v>0</v>
      </c>
      <c r="X464" s="5">
        <f t="shared" si="362"/>
        <v>0</v>
      </c>
      <c r="Y464" s="5">
        <f t="shared" si="362"/>
        <v>0</v>
      </c>
      <c r="Z464" s="5">
        <f t="shared" si="362"/>
        <v>0</v>
      </c>
      <c r="AA464" s="5">
        <f t="shared" si="362"/>
        <v>0</v>
      </c>
      <c r="AB464" s="33">
        <f t="shared" si="362"/>
        <v>0</v>
      </c>
      <c r="AC464" s="34">
        <f t="shared" si="199"/>
        <v>0</v>
      </c>
      <c r="AD464" s="34">
        <f t="shared" si="349"/>
        <v>0</v>
      </c>
      <c r="AE464" s="2">
        <f t="shared" si="350"/>
        <v>0</v>
      </c>
      <c r="AF464" s="2">
        <f t="shared" si="350"/>
        <v>0</v>
      </c>
      <c r="AG464" s="2">
        <f t="shared" si="350"/>
        <v>0</v>
      </c>
      <c r="AH464" s="2">
        <f t="shared" si="350"/>
        <v>0</v>
      </c>
      <c r="AI464" s="2">
        <f t="shared" si="350"/>
        <v>0</v>
      </c>
      <c r="AJ464" s="29">
        <f t="shared" si="350"/>
        <v>0</v>
      </c>
      <c r="AK464" s="31">
        <f t="shared" si="350"/>
        <v>0</v>
      </c>
      <c r="AL464" s="31">
        <f t="shared" si="350"/>
        <v>0</v>
      </c>
      <c r="AM464" s="38" t="str">
        <f t="shared" si="351"/>
        <v/>
      </c>
      <c r="AN464" s="38" t="str">
        <f t="shared" si="351"/>
        <v/>
      </c>
      <c r="AO464" s="38" t="str">
        <f t="shared" si="351"/>
        <v/>
      </c>
      <c r="AP464" s="38" t="str">
        <f t="shared" si="351"/>
        <v/>
      </c>
      <c r="AQ464" s="38" t="str">
        <f t="shared" si="351"/>
        <v/>
      </c>
      <c r="AR464" s="39" t="str">
        <f t="shared" si="351"/>
        <v/>
      </c>
      <c r="AS464" s="40" t="str">
        <f t="shared" si="351"/>
        <v/>
      </c>
      <c r="AT464" s="40" t="str">
        <f t="shared" si="351"/>
        <v/>
      </c>
      <c r="AU464" s="119">
        <f t="shared" si="352"/>
        <v>0</v>
      </c>
      <c r="AV464" s="120" t="e">
        <f t="shared" si="353"/>
        <v>#DIV/0!</v>
      </c>
      <c r="AW464" s="121" t="e">
        <f t="shared" si="354"/>
        <v>#DIV/0!</v>
      </c>
      <c r="AX464" s="120">
        <f t="shared" si="355"/>
        <v>0</v>
      </c>
      <c r="AY464" s="120" t="e">
        <f t="shared" si="356"/>
        <v>#DIV/0!</v>
      </c>
      <c r="AZ464" s="121" t="e">
        <f t="shared" si="357"/>
        <v>#DIV/0!</v>
      </c>
    </row>
    <row r="465" spans="1:52" ht="13.5" hidden="1" outlineLevel="7" thickBot="1" x14ac:dyDescent="0.25">
      <c r="A465" t="s">
        <v>46</v>
      </c>
      <c r="B465" t="s">
        <v>46</v>
      </c>
      <c r="C465" t="s">
        <v>129</v>
      </c>
      <c r="D465" t="s">
        <v>129</v>
      </c>
      <c r="F465" s="78" t="s">
        <v>131</v>
      </c>
      <c r="G465" s="61"/>
      <c r="H465" s="48">
        <f t="shared" ref="H465:M465" si="363">SUMIFS(H$14:H$377,$B$14:$B$377,"FY24",$D$14:$D$377,"12 Dec")</f>
        <v>0</v>
      </c>
      <c r="I465" s="49">
        <f t="shared" si="363"/>
        <v>0</v>
      </c>
      <c r="J465" s="49">
        <f t="shared" si="363"/>
        <v>0</v>
      </c>
      <c r="K465" s="49">
        <f t="shared" si="363"/>
        <v>0</v>
      </c>
      <c r="L465" s="49">
        <f t="shared" si="363"/>
        <v>0</v>
      </c>
      <c r="M465" s="50">
        <f t="shared" si="363"/>
        <v>0</v>
      </c>
      <c r="N465" s="51">
        <f t="shared" si="346"/>
        <v>0</v>
      </c>
      <c r="O465" s="51">
        <f t="shared" si="347"/>
        <v>0</v>
      </c>
      <c r="P465" s="3" t="s">
        <v>49</v>
      </c>
      <c r="Q465" s="42" t="s">
        <v>49</v>
      </c>
      <c r="R465" s="42" t="s">
        <v>129</v>
      </c>
      <c r="S465" s="42" t="s">
        <v>129</v>
      </c>
      <c r="T465" s="42"/>
      <c r="U465" s="78" t="s">
        <v>131</v>
      </c>
      <c r="V465" s="61"/>
      <c r="W465" s="49">
        <f t="shared" ref="W465:AB465" si="364">SUMIFS(W$7:W$377,$N$7:$N$377,"&lt;&gt;0",$Q$7:$Q$377,$Q465,$S$7:$S$377,$S465)</f>
        <v>0</v>
      </c>
      <c r="X465" s="49">
        <f t="shared" si="364"/>
        <v>0</v>
      </c>
      <c r="Y465" s="49">
        <f t="shared" si="364"/>
        <v>0</v>
      </c>
      <c r="Z465" s="49">
        <f t="shared" si="364"/>
        <v>0</v>
      </c>
      <c r="AA465" s="49">
        <f t="shared" si="364"/>
        <v>0</v>
      </c>
      <c r="AB465" s="50">
        <f t="shared" si="364"/>
        <v>0</v>
      </c>
      <c r="AC465" s="51">
        <f t="shared" si="199"/>
        <v>0</v>
      </c>
      <c r="AD465" s="51">
        <f t="shared" si="349"/>
        <v>0</v>
      </c>
      <c r="AE465" s="44">
        <f t="shared" si="350"/>
        <v>0</v>
      </c>
      <c r="AF465" s="44">
        <f t="shared" si="350"/>
        <v>0</v>
      </c>
      <c r="AG465" s="44">
        <f t="shared" si="350"/>
        <v>0</v>
      </c>
      <c r="AH465" s="44">
        <f t="shared" si="350"/>
        <v>0</v>
      </c>
      <c r="AI465" s="44">
        <f t="shared" si="350"/>
        <v>0</v>
      </c>
      <c r="AJ465" s="45">
        <f t="shared" si="350"/>
        <v>0</v>
      </c>
      <c r="AK465" s="47">
        <f t="shared" si="350"/>
        <v>0</v>
      </c>
      <c r="AL465" s="47">
        <f t="shared" si="350"/>
        <v>0</v>
      </c>
      <c r="AM465" s="56" t="str">
        <f t="shared" si="351"/>
        <v/>
      </c>
      <c r="AN465" s="56" t="str">
        <f t="shared" si="351"/>
        <v/>
      </c>
      <c r="AO465" s="56" t="str">
        <f t="shared" si="351"/>
        <v/>
      </c>
      <c r="AP465" s="56" t="str">
        <f t="shared" si="351"/>
        <v/>
      </c>
      <c r="AQ465" s="56" t="str">
        <f t="shared" si="351"/>
        <v/>
      </c>
      <c r="AR465" s="57" t="str">
        <f t="shared" si="351"/>
        <v/>
      </c>
      <c r="AS465" s="58" t="str">
        <f t="shared" si="351"/>
        <v/>
      </c>
      <c r="AT465" s="58" t="str">
        <f t="shared" si="351"/>
        <v/>
      </c>
      <c r="AU465" s="122">
        <f t="shared" si="352"/>
        <v>0</v>
      </c>
      <c r="AV465" s="123" t="e">
        <f t="shared" si="353"/>
        <v>#DIV/0!</v>
      </c>
      <c r="AW465" s="124" t="e">
        <f t="shared" si="354"/>
        <v>#DIV/0!</v>
      </c>
      <c r="AX465" s="123">
        <f t="shared" si="355"/>
        <v>0</v>
      </c>
      <c r="AY465" s="123" t="e">
        <f t="shared" si="356"/>
        <v>#DIV/0!</v>
      </c>
      <c r="AZ465" s="124" t="e">
        <f t="shared" si="357"/>
        <v>#DIV/0!</v>
      </c>
    </row>
    <row r="466" spans="1:52" ht="13.5" collapsed="1" thickBot="1" x14ac:dyDescent="0.25">
      <c r="N466" s="1"/>
      <c r="P466" s="3"/>
      <c r="AC466" s="1"/>
      <c r="AK466" s="1"/>
      <c r="AS466" s="1"/>
      <c r="AX466" s="98"/>
      <c r="AY466" s="98"/>
      <c r="AZ466" s="98"/>
    </row>
    <row r="467" spans="1:52" x14ac:dyDescent="0.2">
      <c r="A467" t="s">
        <v>46</v>
      </c>
      <c r="B467" t="s">
        <v>46</v>
      </c>
      <c r="F467" s="62" t="s">
        <v>132</v>
      </c>
      <c r="G467" s="63"/>
      <c r="H467" s="93">
        <f>+H383+H391+H398+H405+H413+H420+H427+H435+H442+H449+H457+H464</f>
        <v>59873</v>
      </c>
      <c r="I467" s="93">
        <f t="shared" ref="I467:M468" si="365">+I383+I391+I398+I405+I413+I420+I427+I435+I442+I449+I457+I464</f>
        <v>352</v>
      </c>
      <c r="J467" s="93">
        <f t="shared" si="365"/>
        <v>27</v>
      </c>
      <c r="K467" s="130">
        <f t="shared" si="365"/>
        <v>3212359.73</v>
      </c>
      <c r="L467" s="130">
        <f t="shared" si="365"/>
        <v>55929.46</v>
      </c>
      <c r="M467" s="131">
        <f t="shared" si="365"/>
        <v>5789.8300000000008</v>
      </c>
      <c r="N467" s="95">
        <f>SUM(H467:J467)</f>
        <v>60252</v>
      </c>
      <c r="O467" s="132">
        <f>SUM(K467:M467)</f>
        <v>3274079.02</v>
      </c>
      <c r="P467" s="3" t="s">
        <v>49</v>
      </c>
      <c r="Q467" t="s">
        <v>49</v>
      </c>
      <c r="U467" s="62" t="s">
        <v>132</v>
      </c>
      <c r="V467" s="63"/>
      <c r="W467" s="93">
        <f>+W383+W391+W398+W405+W413+W420+W427+W435+W442+W449+W457+W464</f>
        <v>61826</v>
      </c>
      <c r="X467" s="93">
        <f t="shared" ref="X467:AB468" si="366">+X383+X391+X398+X405+X413+X420+X427+X435+X442+X449+X457+X464</f>
        <v>429</v>
      </c>
      <c r="Y467" s="93">
        <f t="shared" si="366"/>
        <v>59</v>
      </c>
      <c r="Z467" s="130">
        <f t="shared" si="366"/>
        <v>3415278.7699999996</v>
      </c>
      <c r="AA467" s="130">
        <f t="shared" si="366"/>
        <v>68331.429999999993</v>
      </c>
      <c r="AB467" s="131">
        <f t="shared" si="366"/>
        <v>6859.18</v>
      </c>
      <c r="AC467" s="95">
        <f>SUM(W467:Y467)</f>
        <v>62314</v>
      </c>
      <c r="AD467" s="132">
        <f>SUM(Z467:AB467)</f>
        <v>3490469.38</v>
      </c>
      <c r="AE467" s="64">
        <f t="shared" ref="AE467:AL468" si="367">+H467-W467</f>
        <v>-1953</v>
      </c>
      <c r="AF467" s="65">
        <f t="shared" si="367"/>
        <v>-77</v>
      </c>
      <c r="AG467" s="65">
        <f t="shared" si="367"/>
        <v>-32</v>
      </c>
      <c r="AH467" s="130">
        <f t="shared" si="367"/>
        <v>-202919.03999999957</v>
      </c>
      <c r="AI467" s="130">
        <f t="shared" si="367"/>
        <v>-12401.969999999994</v>
      </c>
      <c r="AJ467" s="131">
        <f t="shared" si="367"/>
        <v>-1069.3499999999995</v>
      </c>
      <c r="AK467" s="87">
        <f t="shared" si="367"/>
        <v>-2062</v>
      </c>
      <c r="AL467" s="132">
        <f t="shared" si="367"/>
        <v>-216390.35999999987</v>
      </c>
      <c r="AM467" s="70">
        <f t="shared" ref="AM467:AT468" si="368">IFERROR(AE467/W467,"")</f>
        <v>-3.1588652023420566E-2</v>
      </c>
      <c r="AN467" s="70">
        <f t="shared" si="368"/>
        <v>-0.17948717948717949</v>
      </c>
      <c r="AO467" s="70">
        <f t="shared" si="368"/>
        <v>-0.5423728813559322</v>
      </c>
      <c r="AP467" s="70">
        <f t="shared" si="368"/>
        <v>-5.9415073751065889E-2</v>
      </c>
      <c r="AQ467" s="70">
        <f t="shared" si="368"/>
        <v>-0.18149729926623803</v>
      </c>
      <c r="AR467" s="89">
        <f t="shared" si="368"/>
        <v>-0.15590055954210261</v>
      </c>
      <c r="AS467" s="90">
        <f t="shared" si="368"/>
        <v>-3.3090477260326732E-2</v>
      </c>
      <c r="AT467" s="90">
        <f t="shared" si="368"/>
        <v>-6.1994630647640825E-2</v>
      </c>
      <c r="AU467" s="116">
        <f t="shared" ref="AU467:AU468" si="369">IFERROR(K467/H467,0)</f>
        <v>53.65289412589982</v>
      </c>
      <c r="AV467" s="117">
        <f>+Z467/W467</f>
        <v>55.240170316695234</v>
      </c>
      <c r="AW467" s="118">
        <f>+AU467-AV467</f>
        <v>-1.5872761907954143</v>
      </c>
      <c r="AX467" s="117">
        <f>IFERROR((L467+M467)/(I467+J467),0)</f>
        <v>162.84773087071241</v>
      </c>
      <c r="AY467" s="117">
        <f>(AA467+AB467)/(X467+Y467)</f>
        <v>154.07911885245898</v>
      </c>
      <c r="AZ467" s="118">
        <f>+AX467-AY467</f>
        <v>8.7686120182534353</v>
      </c>
    </row>
    <row r="468" spans="1:52" ht="13.5" thickBot="1" x14ac:dyDescent="0.25">
      <c r="A468" t="s">
        <v>46</v>
      </c>
      <c r="B468" t="s">
        <v>46</v>
      </c>
      <c r="F468" s="78" t="s">
        <v>133</v>
      </c>
      <c r="G468" s="61"/>
      <c r="H468" s="49">
        <f>+H384+H392+H399+H406+H414+H421+H428+H436+H443+H450+H458+H465</f>
        <v>58135</v>
      </c>
      <c r="I468" s="49">
        <f t="shared" si="365"/>
        <v>339</v>
      </c>
      <c r="J468" s="49">
        <f t="shared" si="365"/>
        <v>27</v>
      </c>
      <c r="K468" s="133">
        <f t="shared" si="365"/>
        <v>3099989.2000000007</v>
      </c>
      <c r="L468" s="133">
        <f t="shared" si="365"/>
        <v>54176.029999999992</v>
      </c>
      <c r="M468" s="134">
        <f t="shared" si="365"/>
        <v>5789.83</v>
      </c>
      <c r="N468" s="51">
        <f>SUM(H468:J468)</f>
        <v>58501</v>
      </c>
      <c r="O468" s="135">
        <f>SUM(K468:M468)</f>
        <v>3159955.0600000005</v>
      </c>
      <c r="P468" s="3" t="s">
        <v>49</v>
      </c>
      <c r="Q468" t="s">
        <v>49</v>
      </c>
      <c r="U468" s="78" t="s">
        <v>133</v>
      </c>
      <c r="V468" s="61"/>
      <c r="W468" s="49">
        <f>+W384+W392+W399+W406+W414+W421+W428+W436+W443+W450+W458+W465</f>
        <v>60205</v>
      </c>
      <c r="X468" s="49">
        <f t="shared" si="366"/>
        <v>417</v>
      </c>
      <c r="Y468" s="49">
        <f t="shared" si="366"/>
        <v>59</v>
      </c>
      <c r="Z468" s="133">
        <f t="shared" si="366"/>
        <v>3319232.6299999994</v>
      </c>
      <c r="AA468" s="133">
        <f t="shared" si="366"/>
        <v>66842.960000000006</v>
      </c>
      <c r="AB468" s="134">
        <f t="shared" si="366"/>
        <v>6859.18</v>
      </c>
      <c r="AC468" s="51">
        <f>SUM(W468:Y468)</f>
        <v>60681</v>
      </c>
      <c r="AD468" s="135">
        <f>SUM(Z468:AB468)</f>
        <v>3392934.7699999996</v>
      </c>
      <c r="AE468" s="43">
        <f t="shared" si="367"/>
        <v>-2070</v>
      </c>
      <c r="AF468" s="44">
        <f t="shared" si="367"/>
        <v>-78</v>
      </c>
      <c r="AG468" s="44">
        <f t="shared" si="367"/>
        <v>-32</v>
      </c>
      <c r="AH468" s="133">
        <f t="shared" si="367"/>
        <v>-219243.42999999877</v>
      </c>
      <c r="AI468" s="133">
        <f t="shared" si="367"/>
        <v>-12666.930000000015</v>
      </c>
      <c r="AJ468" s="134">
        <f t="shared" si="367"/>
        <v>-1069.3500000000004</v>
      </c>
      <c r="AK468" s="47">
        <f t="shared" si="367"/>
        <v>-2180</v>
      </c>
      <c r="AL468" s="135">
        <f t="shared" si="367"/>
        <v>-232979.70999999903</v>
      </c>
      <c r="AM468" s="56">
        <f t="shared" si="368"/>
        <v>-3.4382526368241843E-2</v>
      </c>
      <c r="AN468" s="56">
        <f t="shared" si="368"/>
        <v>-0.18705035971223022</v>
      </c>
      <c r="AO468" s="56">
        <f t="shared" si="368"/>
        <v>-0.5423728813559322</v>
      </c>
      <c r="AP468" s="56">
        <f t="shared" si="368"/>
        <v>-6.605244477847845E-2</v>
      </c>
      <c r="AQ468" s="56">
        <f t="shared" si="368"/>
        <v>-0.18950282871973373</v>
      </c>
      <c r="AR468" s="57">
        <f t="shared" si="368"/>
        <v>-0.15590055954210275</v>
      </c>
      <c r="AS468" s="58">
        <f t="shared" si="368"/>
        <v>-3.5925578022774837E-2</v>
      </c>
      <c r="AT468" s="58">
        <f t="shared" si="368"/>
        <v>-6.8666132947789935E-2</v>
      </c>
      <c r="AU468" s="122">
        <f t="shared" si="369"/>
        <v>53.323973509933786</v>
      </c>
      <c r="AV468" s="123">
        <f>+Z468/W468</f>
        <v>55.13217556681338</v>
      </c>
      <c r="AW468" s="124">
        <f>+AU468-AV468</f>
        <v>-1.808202056879594</v>
      </c>
      <c r="AX468" s="123">
        <f>IFERROR((L468+M468)/(I468+J468),0)</f>
        <v>163.8411475409836</v>
      </c>
      <c r="AY468" s="123">
        <f>(AA468+AB468)/(X468+Y468)</f>
        <v>154.8364285714286</v>
      </c>
      <c r="AZ468" s="124">
        <f>+AX468-AY468</f>
        <v>9.0047189695550003</v>
      </c>
    </row>
    <row r="469" spans="1:52" x14ac:dyDescent="0.2">
      <c r="H469" s="7">
        <f>+H467/N467</f>
        <v>0.99370975237336523</v>
      </c>
      <c r="K469" s="7">
        <f>+K467/O467</f>
        <v>0.98114911411026362</v>
      </c>
      <c r="N469" s="1"/>
      <c r="W469" s="7">
        <f>+W467/AC467</f>
        <v>0.99216869403344354</v>
      </c>
      <c r="Z469" s="7">
        <f>+Z467/AD467</f>
        <v>0.97845830981047011</v>
      </c>
      <c r="AC469" s="1"/>
      <c r="AK469" s="1"/>
      <c r="AS469" s="1"/>
    </row>
    <row r="470" spans="1:52" x14ac:dyDescent="0.2">
      <c r="H470" s="5"/>
      <c r="K470" s="5"/>
      <c r="N470" s="1"/>
      <c r="O470" s="96"/>
      <c r="AC470" s="1"/>
      <c r="AK470" s="1"/>
      <c r="AS470" s="1"/>
    </row>
    <row r="471" spans="1:52" x14ac:dyDescent="0.2">
      <c r="H471" s="5"/>
      <c r="I471" s="5"/>
      <c r="J471" s="5"/>
      <c r="K471" s="5"/>
      <c r="L471" s="5"/>
      <c r="M471" s="5"/>
      <c r="N471" s="1"/>
      <c r="W471" s="5"/>
      <c r="X471" s="5"/>
      <c r="Y471" s="5"/>
      <c r="Z471" s="5"/>
      <c r="AA471" s="5"/>
      <c r="AB471" s="5"/>
      <c r="AC471" s="1"/>
      <c r="AH471" s="5"/>
      <c r="AK471" s="1"/>
      <c r="AP471" s="7"/>
      <c r="AS471" s="1"/>
    </row>
    <row r="472" spans="1:52" x14ac:dyDescent="0.2">
      <c r="H472" s="7"/>
      <c r="I472" s="7"/>
      <c r="J472" s="7"/>
      <c r="K472" s="7"/>
      <c r="L472" s="7"/>
      <c r="M472" s="7"/>
      <c r="N472" s="1"/>
      <c r="W472" s="7"/>
      <c r="X472" s="7"/>
      <c r="Y472" s="7"/>
      <c r="Z472" s="7"/>
      <c r="AA472" s="7"/>
      <c r="AB472" s="7"/>
      <c r="AC472" s="1"/>
      <c r="AK472" s="1"/>
      <c r="AS472" s="1"/>
    </row>
    <row r="473" spans="1:52" x14ac:dyDescent="0.2">
      <c r="N473" s="1"/>
      <c r="AC473" s="1"/>
      <c r="AK473" s="1"/>
      <c r="AS473" s="1"/>
    </row>
    <row r="474" spans="1:52" x14ac:dyDescent="0.2">
      <c r="N474" s="1"/>
      <c r="AC474" s="1"/>
      <c r="AK474" s="1"/>
      <c r="AS474" s="1"/>
    </row>
    <row r="475" spans="1:52" x14ac:dyDescent="0.2">
      <c r="N475" s="1"/>
      <c r="AC475" s="1"/>
      <c r="AK475" s="1"/>
      <c r="AS475" s="1"/>
    </row>
    <row r="476" spans="1:52" x14ac:dyDescent="0.2">
      <c r="N476" s="1"/>
      <c r="AC476" s="1"/>
      <c r="AK476" s="1"/>
      <c r="AS476" s="1"/>
    </row>
    <row r="477" spans="1:52" x14ac:dyDescent="0.2">
      <c r="N477" s="1"/>
      <c r="AC477" s="1"/>
      <c r="AK477" s="1"/>
      <c r="AS477" s="1"/>
    </row>
    <row r="478" spans="1:52" x14ac:dyDescent="0.2">
      <c r="AK478" s="1"/>
      <c r="AS478" s="1"/>
    </row>
    <row r="479" spans="1:52" x14ac:dyDescent="0.2">
      <c r="AK479" s="1"/>
      <c r="AS479" s="1"/>
    </row>
    <row r="480" spans="1:52" x14ac:dyDescent="0.2">
      <c r="AK480" s="1"/>
      <c r="AS480" s="1"/>
    </row>
    <row r="481" spans="37:45" x14ac:dyDescent="0.2">
      <c r="AK481" s="1"/>
      <c r="AS481" s="1"/>
    </row>
    <row r="482" spans="37:45" x14ac:dyDescent="0.2">
      <c r="AK482" s="1"/>
      <c r="AS482" s="1"/>
    </row>
    <row r="483" spans="37:45" x14ac:dyDescent="0.2">
      <c r="AK483" s="1"/>
      <c r="AS483" s="1"/>
    </row>
  </sheetData>
  <mergeCells count="5">
    <mergeCell ref="H5:O5"/>
    <mergeCell ref="W5:AD5"/>
    <mergeCell ref="AE5:AL5"/>
    <mergeCell ref="AM5:AT5"/>
    <mergeCell ref="AU5:AZ5"/>
  </mergeCells>
  <pageMargins left="0.7" right="0.7" top="0.75" bottom="0.75" header="0.3" footer="0.3"/>
  <pageSetup scale="33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88D84-F9D3-48C8-B885-2D6389E0180D}">
  <sheetPr>
    <tabColor rgb="FFFFC000"/>
    <pageSetUpPr fitToPage="1"/>
  </sheetPr>
  <dimension ref="A1:CB492"/>
  <sheetViews>
    <sheetView showGridLines="0" zoomScale="80" zoomScaleNormal="80" workbookViewId="0">
      <pane xSplit="7" ySplit="6" topLeftCell="H223" activePane="bottomRight" state="frozen"/>
      <selection activeCell="F377" sqref="F377"/>
      <selection pane="topRight" activeCell="F377" sqref="F377"/>
      <selection pane="bottomLeft" activeCell="F377" sqref="F377"/>
      <selection pane="bottomRight" activeCell="F377" sqref="F377"/>
    </sheetView>
  </sheetViews>
  <sheetFormatPr defaultRowHeight="12.75" outlineLevelRow="7" outlineLevelCol="2" x14ac:dyDescent="0.2"/>
  <cols>
    <col min="1" max="5" width="9.28515625" hidden="1" customWidth="1" outlineLevel="1"/>
    <col min="6" max="6" width="11.28515625" customWidth="1" collapsed="1"/>
    <col min="7" max="7" width="5.5703125" bestFit="1" customWidth="1"/>
    <col min="8" max="8" width="8.5703125" bestFit="1" customWidth="1"/>
    <col min="9" max="9" width="8.85546875" bestFit="1" customWidth="1"/>
    <col min="10" max="10" width="9.28515625" customWidth="1"/>
    <col min="11" max="11" width="8.5703125" customWidth="1"/>
    <col min="12" max="12" width="8.140625" hidden="1" customWidth="1" outlineLevel="1"/>
    <col min="13" max="13" width="13.42578125" bestFit="1" customWidth="1" collapsed="1"/>
    <col min="14" max="14" width="13.42578125" customWidth="1"/>
    <col min="15" max="15" width="10.7109375" bestFit="1" customWidth="1"/>
    <col min="16" max="16" width="9.5703125" customWidth="1"/>
    <col min="17" max="17" width="9.28515625" hidden="1" customWidth="1" outlineLevel="1"/>
    <col min="18" max="18" width="9.140625" customWidth="1" collapsed="1"/>
    <col min="19" max="19" width="12.28515625" bestFit="1" customWidth="1"/>
    <col min="20" max="24" width="9.28515625" hidden="1" customWidth="1" outlineLevel="2"/>
    <col min="25" max="25" width="9.28515625" hidden="1" customWidth="1" outlineLevel="1"/>
    <col min="26" max="26" width="5.5703125" hidden="1" customWidth="1" outlineLevel="1"/>
    <col min="27" max="27" width="8.5703125" bestFit="1" customWidth="1" collapsed="1"/>
    <col min="28" max="29" width="8.85546875" bestFit="1" customWidth="1"/>
    <col min="30" max="30" width="8.5703125" hidden="1" customWidth="1" outlineLevel="1"/>
    <col min="31" max="31" width="7.28515625" hidden="1" customWidth="1" outlineLevel="1"/>
    <col min="32" max="32" width="13.28515625" bestFit="1" customWidth="1" collapsed="1"/>
    <col min="33" max="33" width="13.28515625" customWidth="1"/>
    <col min="34" max="34" width="10.7109375" bestFit="1" customWidth="1"/>
    <col min="35" max="35" width="10.7109375" customWidth="1" outlineLevel="1"/>
    <col min="36" max="36" width="10.5703125" customWidth="1" outlineLevel="1"/>
    <col min="37" max="37" width="8.28515625" bestFit="1" customWidth="1"/>
    <col min="38" max="38" width="12.28515625" bestFit="1" customWidth="1"/>
    <col min="39" max="39" width="9.28515625" bestFit="1" customWidth="1"/>
    <col min="40" max="40" width="8.28515625" bestFit="1" customWidth="1"/>
    <col min="41" max="41" width="10.28515625" customWidth="1"/>
    <col min="42" max="42" width="6.5703125" hidden="1" customWidth="1" outlineLevel="1"/>
    <col min="43" max="43" width="6.28515625" hidden="1" customWidth="1" outlineLevel="1"/>
    <col min="44" max="44" width="12.7109375" bestFit="1" customWidth="1" collapsed="1"/>
    <col min="45" max="46" width="12.7109375" customWidth="1"/>
    <col min="47" max="47" width="10.7109375" hidden="1" customWidth="1" outlineLevel="1"/>
    <col min="48" max="48" width="11.5703125" hidden="1" customWidth="1" outlineLevel="1"/>
    <col min="49" max="49" width="9.140625" collapsed="1"/>
    <col min="50" max="50" width="12.7109375" bestFit="1" customWidth="1"/>
    <col min="51" max="51" width="8.7109375" bestFit="1" customWidth="1"/>
    <col min="52" max="52" width="10.7109375" bestFit="1" customWidth="1"/>
    <col min="53" max="53" width="8.7109375" customWidth="1"/>
    <col min="54" max="55" width="9.28515625" hidden="1" customWidth="1" outlineLevel="1"/>
    <col min="56" max="56" width="8.7109375" bestFit="1" customWidth="1" collapsed="1"/>
    <col min="57" max="58" width="8.7109375" customWidth="1"/>
    <col min="59" max="59" width="11.7109375" hidden="1" customWidth="1" outlineLevel="1"/>
    <col min="60" max="60" width="8.7109375" hidden="1" customWidth="1" outlineLevel="1"/>
    <col min="61" max="61" width="8.7109375" customWidth="1" collapsed="1"/>
    <col min="62" max="62" width="9.28515625" bestFit="1" customWidth="1"/>
    <col min="66" max="67" width="0" hidden="1" customWidth="1" outlineLevel="1"/>
    <col min="68" max="68" width="9.140625" collapsed="1"/>
    <col min="71" max="72" width="0" hidden="1" customWidth="1" outlineLevel="1"/>
    <col min="73" max="73" width="9.140625" collapsed="1"/>
    <col min="76" max="77" width="0" hidden="1" customWidth="1" outlineLevel="1"/>
    <col min="78" max="78" width="9.140625" collapsed="1"/>
  </cols>
  <sheetData>
    <row r="1" spans="1:77" x14ac:dyDescent="0.2">
      <c r="F1" s="1" t="s">
        <v>0</v>
      </c>
    </row>
    <row r="2" spans="1:77" x14ac:dyDescent="0.2">
      <c r="F2" t="s">
        <v>161</v>
      </c>
    </row>
    <row r="3" spans="1:77" x14ac:dyDescent="0.2">
      <c r="F3" t="s">
        <v>2</v>
      </c>
    </row>
    <row r="4" spans="1:77" ht="13.5" thickBot="1" x14ac:dyDescent="0.25"/>
    <row r="5" spans="1:77" ht="13.5" thickBot="1" x14ac:dyDescent="0.25">
      <c r="H5" s="99" t="s">
        <v>139</v>
      </c>
      <c r="I5" s="100"/>
      <c r="J5" s="100"/>
      <c r="K5" s="100"/>
      <c r="L5" s="100"/>
      <c r="M5" s="100"/>
      <c r="N5" s="100"/>
      <c r="O5" s="100"/>
      <c r="P5" s="100"/>
      <c r="Q5" s="100"/>
      <c r="R5" s="100"/>
      <c r="S5" s="101"/>
      <c r="T5" s="15"/>
      <c r="U5" s="15"/>
      <c r="V5" s="15"/>
      <c r="W5" s="15"/>
      <c r="X5" s="15"/>
      <c r="Y5" s="15"/>
      <c r="Z5" s="15"/>
      <c r="AA5" s="99" t="s">
        <v>140</v>
      </c>
      <c r="AB5" s="100"/>
      <c r="AC5" s="100"/>
      <c r="AD5" s="100"/>
      <c r="AE5" s="100"/>
      <c r="AF5" s="100"/>
      <c r="AG5" s="100"/>
      <c r="AH5" s="100"/>
      <c r="AI5" s="100"/>
      <c r="AJ5" s="100"/>
      <c r="AK5" s="100"/>
      <c r="AL5" s="101"/>
      <c r="AM5" s="99" t="s">
        <v>141</v>
      </c>
      <c r="AN5" s="100"/>
      <c r="AO5" s="100"/>
      <c r="AP5" s="100"/>
      <c r="AQ5" s="100"/>
      <c r="AR5" s="100"/>
      <c r="AS5" s="100"/>
      <c r="AT5" s="100"/>
      <c r="AU5" s="100"/>
      <c r="AV5" s="100"/>
      <c r="AW5" s="100"/>
      <c r="AX5" s="101"/>
      <c r="AY5" s="99" t="s">
        <v>142</v>
      </c>
      <c r="AZ5" s="100"/>
      <c r="BA5" s="100"/>
      <c r="BB5" s="100"/>
      <c r="BC5" s="100"/>
      <c r="BD5" s="100"/>
      <c r="BE5" s="100"/>
      <c r="BF5" s="100"/>
      <c r="BG5" s="100"/>
      <c r="BH5" s="100"/>
      <c r="BI5" s="100"/>
      <c r="BJ5" s="101"/>
      <c r="BK5" s="99" t="s">
        <v>162</v>
      </c>
      <c r="BL5" s="100"/>
      <c r="BM5" s="100"/>
      <c r="BN5" s="100"/>
      <c r="BO5" s="101"/>
      <c r="BP5" s="99" t="s">
        <v>163</v>
      </c>
      <c r="BQ5" s="100"/>
      <c r="BR5" s="100"/>
      <c r="BS5" s="100"/>
      <c r="BT5" s="101"/>
      <c r="BU5" s="99" t="s">
        <v>164</v>
      </c>
      <c r="BV5" s="100"/>
      <c r="BW5" s="100"/>
      <c r="BX5" s="100"/>
      <c r="BY5" s="101"/>
    </row>
    <row r="6" spans="1:77" ht="64.5" thickBot="1" x14ac:dyDescent="0.25">
      <c r="A6" s="16" t="s">
        <v>17</v>
      </c>
      <c r="B6" s="16" t="s">
        <v>18</v>
      </c>
      <c r="C6" s="16" t="s">
        <v>19</v>
      </c>
      <c r="D6" s="16" t="s">
        <v>20</v>
      </c>
      <c r="E6" s="16" t="s">
        <v>21</v>
      </c>
      <c r="F6" s="17" t="s">
        <v>22</v>
      </c>
      <c r="G6" s="105" t="s">
        <v>23</v>
      </c>
      <c r="H6" s="106" t="s">
        <v>165</v>
      </c>
      <c r="I6" s="107" t="s">
        <v>166</v>
      </c>
      <c r="J6" s="107" t="s">
        <v>167</v>
      </c>
      <c r="K6" s="107" t="s">
        <v>168</v>
      </c>
      <c r="L6" s="107" t="s">
        <v>169</v>
      </c>
      <c r="M6" s="107" t="s">
        <v>170</v>
      </c>
      <c r="N6" s="107" t="s">
        <v>171</v>
      </c>
      <c r="O6" s="107" t="s">
        <v>172</v>
      </c>
      <c r="P6" s="107" t="s">
        <v>173</v>
      </c>
      <c r="Q6" s="108" t="s">
        <v>174</v>
      </c>
      <c r="R6" s="109" t="s">
        <v>175</v>
      </c>
      <c r="S6" s="109" t="s">
        <v>176</v>
      </c>
      <c r="T6" s="23" t="s">
        <v>17</v>
      </c>
      <c r="U6" s="23" t="s">
        <v>18</v>
      </c>
      <c r="V6" s="23" t="s">
        <v>19</v>
      </c>
      <c r="W6" s="23" t="s">
        <v>20</v>
      </c>
      <c r="X6" s="23" t="s">
        <v>21</v>
      </c>
      <c r="Y6" s="110" t="s">
        <v>22</v>
      </c>
      <c r="Z6" s="111" t="s">
        <v>23</v>
      </c>
      <c r="AA6" s="106" t="s">
        <v>165</v>
      </c>
      <c r="AB6" s="107" t="s">
        <v>166</v>
      </c>
      <c r="AC6" s="107" t="s">
        <v>167</v>
      </c>
      <c r="AD6" s="107" t="s">
        <v>168</v>
      </c>
      <c r="AE6" s="107" t="s">
        <v>169</v>
      </c>
      <c r="AF6" s="107" t="s">
        <v>170</v>
      </c>
      <c r="AG6" s="107" t="s">
        <v>171</v>
      </c>
      <c r="AH6" s="107" t="s">
        <v>172</v>
      </c>
      <c r="AI6" s="107" t="s">
        <v>173</v>
      </c>
      <c r="AJ6" s="108" t="s">
        <v>174</v>
      </c>
      <c r="AK6" s="109" t="s">
        <v>175</v>
      </c>
      <c r="AL6" s="109" t="s">
        <v>176</v>
      </c>
      <c r="AM6" s="107" t="s">
        <v>165</v>
      </c>
      <c r="AN6" s="107" t="s">
        <v>166</v>
      </c>
      <c r="AO6" s="107" t="s">
        <v>167</v>
      </c>
      <c r="AP6" s="107" t="s">
        <v>168</v>
      </c>
      <c r="AQ6" s="107" t="s">
        <v>169</v>
      </c>
      <c r="AR6" s="107" t="s">
        <v>170</v>
      </c>
      <c r="AS6" s="107" t="s">
        <v>171</v>
      </c>
      <c r="AT6" s="107" t="s">
        <v>172</v>
      </c>
      <c r="AU6" s="107" t="s">
        <v>173</v>
      </c>
      <c r="AV6" s="108" t="s">
        <v>174</v>
      </c>
      <c r="AW6" s="109" t="s">
        <v>177</v>
      </c>
      <c r="AX6" s="109" t="s">
        <v>178</v>
      </c>
      <c r="AY6" s="107" t="s">
        <v>165</v>
      </c>
      <c r="AZ6" s="107" t="s">
        <v>166</v>
      </c>
      <c r="BA6" s="107" t="s">
        <v>167</v>
      </c>
      <c r="BB6" s="107" t="s">
        <v>168</v>
      </c>
      <c r="BC6" s="107" t="s">
        <v>169</v>
      </c>
      <c r="BD6" s="107" t="s">
        <v>170</v>
      </c>
      <c r="BE6" s="107" t="s">
        <v>171</v>
      </c>
      <c r="BF6" s="107" t="s">
        <v>172</v>
      </c>
      <c r="BG6" s="107" t="s">
        <v>173</v>
      </c>
      <c r="BH6" s="108" t="s">
        <v>174</v>
      </c>
      <c r="BI6" s="109" t="s">
        <v>179</v>
      </c>
      <c r="BJ6" s="137" t="s">
        <v>180</v>
      </c>
      <c r="BK6" s="106" t="s">
        <v>165</v>
      </c>
      <c r="BL6" s="107" t="s">
        <v>166</v>
      </c>
      <c r="BM6" s="108" t="s">
        <v>167</v>
      </c>
      <c r="BN6" s="107" t="s">
        <v>168</v>
      </c>
      <c r="BO6" s="108" t="s">
        <v>169</v>
      </c>
      <c r="BP6" s="107" t="s">
        <v>165</v>
      </c>
      <c r="BQ6" s="107" t="s">
        <v>166</v>
      </c>
      <c r="BR6" s="108" t="s">
        <v>167</v>
      </c>
      <c r="BS6" s="107" t="s">
        <v>168</v>
      </c>
      <c r="BT6" s="108" t="s">
        <v>169</v>
      </c>
      <c r="BU6" s="107" t="s">
        <v>165</v>
      </c>
      <c r="BV6" s="107" t="s">
        <v>166</v>
      </c>
      <c r="BW6" s="108" t="s">
        <v>167</v>
      </c>
      <c r="BX6" s="107" t="s">
        <v>168</v>
      </c>
      <c r="BY6" s="108" t="s">
        <v>169</v>
      </c>
    </row>
    <row r="7" spans="1:77" ht="13.5" hidden="1" outlineLevel="1" thickBot="1" x14ac:dyDescent="0.25">
      <c r="A7">
        <v>0</v>
      </c>
      <c r="B7" t="s">
        <v>46</v>
      </c>
      <c r="C7">
        <v>0</v>
      </c>
      <c r="D7" t="s">
        <v>129</v>
      </c>
      <c r="E7">
        <v>0</v>
      </c>
      <c r="F7" s="27">
        <v>46383</v>
      </c>
      <c r="G7" t="s">
        <v>35</v>
      </c>
      <c r="H7" s="28">
        <v>0</v>
      </c>
      <c r="I7" s="138">
        <v>0</v>
      </c>
      <c r="J7" s="138">
        <v>0</v>
      </c>
      <c r="K7" s="138">
        <v>0</v>
      </c>
      <c r="L7" s="138">
        <v>0</v>
      </c>
      <c r="M7" s="2">
        <v>0</v>
      </c>
      <c r="N7" s="2">
        <v>0</v>
      </c>
      <c r="O7" s="2">
        <v>0</v>
      </c>
      <c r="P7" s="2">
        <v>0</v>
      </c>
      <c r="Q7" s="29">
        <v>0</v>
      </c>
      <c r="R7" s="30">
        <f>SUM(I7:L7)</f>
        <v>0</v>
      </c>
      <c r="S7" s="30">
        <f>SUM(N7:Q7)</f>
        <v>0</v>
      </c>
      <c r="T7">
        <v>0</v>
      </c>
      <c r="U7" t="s">
        <v>49</v>
      </c>
      <c r="V7">
        <v>0</v>
      </c>
      <c r="W7" t="s">
        <v>129</v>
      </c>
      <c r="X7" t="s">
        <v>182</v>
      </c>
      <c r="Y7" s="27">
        <v>46019</v>
      </c>
      <c r="Z7" t="s">
        <v>35</v>
      </c>
      <c r="AA7" s="28">
        <v>16</v>
      </c>
      <c r="AB7" s="138">
        <v>8</v>
      </c>
      <c r="AC7" s="138">
        <v>0</v>
      </c>
      <c r="AD7" s="2">
        <v>0</v>
      </c>
      <c r="AE7" s="2">
        <v>0</v>
      </c>
      <c r="AF7" s="2">
        <v>2574.77</v>
      </c>
      <c r="AG7" s="2">
        <v>1682.52</v>
      </c>
      <c r="AH7" s="2">
        <v>0</v>
      </c>
      <c r="AI7" s="2">
        <v>0</v>
      </c>
      <c r="AJ7" s="29">
        <v>0</v>
      </c>
      <c r="AK7" s="30">
        <f>SUM(AB7:AE7)</f>
        <v>8</v>
      </c>
      <c r="AL7" s="30">
        <f>SUM(AG7:AJ7)</f>
        <v>1682.52</v>
      </c>
      <c r="AM7" s="2">
        <f>+H7-AA7</f>
        <v>-16</v>
      </c>
      <c r="AN7" s="2">
        <f t="shared" ref="AN7:AX22" si="0">+I7-AB7</f>
        <v>-8</v>
      </c>
      <c r="AO7" s="2">
        <f t="shared" si="0"/>
        <v>0</v>
      </c>
      <c r="AP7" s="2">
        <f t="shared" si="0"/>
        <v>0</v>
      </c>
      <c r="AQ7" s="2">
        <f t="shared" si="0"/>
        <v>0</v>
      </c>
      <c r="AR7" s="2">
        <f t="shared" si="0"/>
        <v>-2574.77</v>
      </c>
      <c r="AS7" s="2">
        <f t="shared" si="0"/>
        <v>-1682.52</v>
      </c>
      <c r="AT7" s="2">
        <f t="shared" si="0"/>
        <v>0</v>
      </c>
      <c r="AU7" s="2">
        <f t="shared" si="0"/>
        <v>0</v>
      </c>
      <c r="AV7" s="29">
        <f t="shared" si="0"/>
        <v>0</v>
      </c>
      <c r="AW7" s="30">
        <f t="shared" si="0"/>
        <v>-8</v>
      </c>
      <c r="AX7" s="31">
        <f t="shared" si="0"/>
        <v>-1682.52</v>
      </c>
      <c r="AY7" s="38">
        <f>IFERROR(AM7/AA7,"")</f>
        <v>-1</v>
      </c>
      <c r="AZ7" s="38">
        <f t="shared" ref="AZ7:BD13" si="1">IFERROR(AN7/AB7,"")</f>
        <v>-1</v>
      </c>
      <c r="BA7" s="38" t="str">
        <f t="shared" si="1"/>
        <v/>
      </c>
      <c r="BB7" s="38" t="str">
        <f t="shared" si="1"/>
        <v/>
      </c>
      <c r="BC7" s="38" t="str">
        <f t="shared" si="1"/>
        <v/>
      </c>
      <c r="BD7" s="38">
        <f>IFERROR(AR7/AF7,"")</f>
        <v>-1</v>
      </c>
      <c r="BE7" s="38">
        <f t="shared" ref="BE7:BJ22" si="2">IFERROR(AS7/AG7,"")</f>
        <v>-1</v>
      </c>
      <c r="BF7" s="38" t="str">
        <f t="shared" si="2"/>
        <v/>
      </c>
      <c r="BG7" s="38" t="str">
        <f t="shared" si="2"/>
        <v/>
      </c>
      <c r="BH7" s="39" t="str">
        <f t="shared" si="2"/>
        <v/>
      </c>
      <c r="BI7" s="76">
        <f t="shared" si="2"/>
        <v>-1</v>
      </c>
      <c r="BJ7" s="139">
        <f t="shared" si="2"/>
        <v>-1</v>
      </c>
      <c r="BK7" s="116" t="str">
        <f>IFERROR(M7/H7,"")</f>
        <v/>
      </c>
      <c r="BL7" s="117" t="str">
        <f t="shared" ref="BL7:BO13" si="3">IFERROR(N7/I7,"")</f>
        <v/>
      </c>
      <c r="BM7" s="117" t="str">
        <f t="shared" si="3"/>
        <v/>
      </c>
      <c r="BN7" s="117" t="str">
        <f t="shared" si="3"/>
        <v/>
      </c>
      <c r="BO7" s="118" t="str">
        <f t="shared" si="3"/>
        <v/>
      </c>
      <c r="BP7" s="116">
        <f>IFERROR(AF7/AA7,"")</f>
        <v>160.923125</v>
      </c>
      <c r="BQ7" s="117">
        <f t="shared" ref="BQ7:BT13" si="4">IFERROR(AG7/AB7,"")</f>
        <v>210.315</v>
      </c>
      <c r="BR7" s="117" t="str">
        <f t="shared" si="4"/>
        <v/>
      </c>
      <c r="BS7" s="117" t="str">
        <f t="shared" si="4"/>
        <v/>
      </c>
      <c r="BT7" s="118" t="str">
        <f t="shared" si="4"/>
        <v/>
      </c>
      <c r="BU7" s="116" t="str">
        <f>IFERROR(BK7-BP7,"")</f>
        <v/>
      </c>
      <c r="BV7" s="117" t="str">
        <f t="shared" ref="BV7:BY13" si="5">IFERROR(BL7-BQ7,"")</f>
        <v/>
      </c>
      <c r="BW7" s="118" t="str">
        <f t="shared" si="5"/>
        <v/>
      </c>
      <c r="BX7" s="117" t="str">
        <f t="shared" si="5"/>
        <v/>
      </c>
      <c r="BY7" s="118" t="str">
        <f t="shared" si="5"/>
        <v/>
      </c>
    </row>
    <row r="8" spans="1:77" ht="13.5" hidden="1" outlineLevel="1" thickBot="1" x14ac:dyDescent="0.25">
      <c r="A8">
        <v>0</v>
      </c>
      <c r="B8" t="s">
        <v>46</v>
      </c>
      <c r="C8">
        <v>0</v>
      </c>
      <c r="D8" t="s">
        <v>129</v>
      </c>
      <c r="E8">
        <v>0</v>
      </c>
      <c r="F8" s="27">
        <f>+F7+1</f>
        <v>46384</v>
      </c>
      <c r="G8" t="s">
        <v>36</v>
      </c>
      <c r="H8" s="28">
        <v>0</v>
      </c>
      <c r="I8" s="138">
        <v>0</v>
      </c>
      <c r="J8" s="138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9">
        <v>0</v>
      </c>
      <c r="R8" s="30">
        <f t="shared" ref="R8:R13" si="6">SUM(I8:L8)</f>
        <v>0</v>
      </c>
      <c r="S8" s="30">
        <f t="shared" ref="S8:S13" si="7">SUM(N8:Q8)</f>
        <v>0</v>
      </c>
      <c r="T8">
        <v>0</v>
      </c>
      <c r="U8" t="s">
        <v>49</v>
      </c>
      <c r="V8">
        <v>0</v>
      </c>
      <c r="W8" t="s">
        <v>129</v>
      </c>
      <c r="X8" t="s">
        <v>182</v>
      </c>
      <c r="Y8" s="27">
        <f>+Y7+1</f>
        <v>46020</v>
      </c>
      <c r="Z8" t="s">
        <v>36</v>
      </c>
      <c r="AA8" s="28">
        <v>11</v>
      </c>
      <c r="AB8" s="138">
        <v>20</v>
      </c>
      <c r="AC8" s="138">
        <v>5</v>
      </c>
      <c r="AD8" s="2">
        <v>0</v>
      </c>
      <c r="AE8" s="2">
        <v>0</v>
      </c>
      <c r="AF8" s="2">
        <v>2168.48</v>
      </c>
      <c r="AG8" s="2">
        <v>8626.17</v>
      </c>
      <c r="AH8" s="2">
        <v>2664.96</v>
      </c>
      <c r="AI8" s="2">
        <v>0</v>
      </c>
      <c r="AJ8" s="29">
        <v>0</v>
      </c>
      <c r="AK8" s="30">
        <f t="shared" ref="AK8:AK13" si="8">SUM(AB8:AE8)</f>
        <v>25</v>
      </c>
      <c r="AL8" s="30">
        <f t="shared" ref="AL8:AL13" si="9">SUM(AG8:AJ8)</f>
        <v>11291.130000000001</v>
      </c>
      <c r="AM8" s="2">
        <f t="shared" ref="AM8:AM13" si="10">+H8-AA8</f>
        <v>-11</v>
      </c>
      <c r="AN8" s="2">
        <f t="shared" si="0"/>
        <v>-20</v>
      </c>
      <c r="AO8" s="2">
        <f t="shared" si="0"/>
        <v>-5</v>
      </c>
      <c r="AP8" s="2">
        <f t="shared" si="0"/>
        <v>0</v>
      </c>
      <c r="AQ8" s="2">
        <f t="shared" si="0"/>
        <v>0</v>
      </c>
      <c r="AR8" s="2">
        <f t="shared" si="0"/>
        <v>-2168.48</v>
      </c>
      <c r="AS8" s="2">
        <f t="shared" si="0"/>
        <v>-8626.17</v>
      </c>
      <c r="AT8" s="2">
        <f t="shared" si="0"/>
        <v>-2664.96</v>
      </c>
      <c r="AU8" s="2">
        <f t="shared" si="0"/>
        <v>0</v>
      </c>
      <c r="AV8" s="29">
        <f t="shared" si="0"/>
        <v>0</v>
      </c>
      <c r="AW8" s="30">
        <f t="shared" si="0"/>
        <v>-25</v>
      </c>
      <c r="AX8" s="31">
        <f t="shared" si="0"/>
        <v>-11291.130000000001</v>
      </c>
      <c r="AY8" s="38">
        <f t="shared" ref="AY8:BJ23" si="11">IFERROR(AM8/AA8,"")</f>
        <v>-1</v>
      </c>
      <c r="AZ8" s="38">
        <f t="shared" si="1"/>
        <v>-1</v>
      </c>
      <c r="BA8" s="38">
        <f t="shared" si="1"/>
        <v>-1</v>
      </c>
      <c r="BB8" s="38" t="str">
        <f t="shared" si="1"/>
        <v/>
      </c>
      <c r="BC8" s="38" t="str">
        <f t="shared" si="1"/>
        <v/>
      </c>
      <c r="BD8" s="38">
        <f t="shared" si="1"/>
        <v>-1</v>
      </c>
      <c r="BE8" s="38">
        <f t="shared" si="2"/>
        <v>-1</v>
      </c>
      <c r="BF8" s="38">
        <f t="shared" si="2"/>
        <v>-1</v>
      </c>
      <c r="BG8" s="38" t="str">
        <f t="shared" si="2"/>
        <v/>
      </c>
      <c r="BH8" s="39" t="str">
        <f t="shared" si="2"/>
        <v/>
      </c>
      <c r="BI8" s="76">
        <f t="shared" si="2"/>
        <v>-1</v>
      </c>
      <c r="BJ8" s="139">
        <f t="shared" si="2"/>
        <v>-1</v>
      </c>
      <c r="BK8" s="119" t="str">
        <f t="shared" ref="BK8:BK13" si="12">IFERROR(M8/H8,"")</f>
        <v/>
      </c>
      <c r="BL8" s="120" t="str">
        <f t="shared" si="3"/>
        <v/>
      </c>
      <c r="BM8" s="120" t="str">
        <f t="shared" si="3"/>
        <v/>
      </c>
      <c r="BN8" s="120" t="str">
        <f t="shared" si="3"/>
        <v/>
      </c>
      <c r="BO8" s="121" t="str">
        <f t="shared" si="3"/>
        <v/>
      </c>
      <c r="BP8" s="119">
        <f t="shared" ref="BP8:BP13" si="13">IFERROR(AF8/AA8,"")</f>
        <v>197.13454545454545</v>
      </c>
      <c r="BQ8" s="120">
        <f t="shared" si="4"/>
        <v>431.30849999999998</v>
      </c>
      <c r="BR8" s="120">
        <f t="shared" si="4"/>
        <v>532.99199999999996</v>
      </c>
      <c r="BS8" s="120" t="str">
        <f t="shared" si="4"/>
        <v/>
      </c>
      <c r="BT8" s="121" t="str">
        <f t="shared" si="4"/>
        <v/>
      </c>
      <c r="BU8" s="119" t="str">
        <f t="shared" ref="BU8:BU13" si="14">IFERROR(BK8-BP8,"")</f>
        <v/>
      </c>
      <c r="BV8" s="120" t="str">
        <f t="shared" si="5"/>
        <v/>
      </c>
      <c r="BW8" s="121" t="str">
        <f t="shared" si="5"/>
        <v/>
      </c>
      <c r="BX8" s="120" t="str">
        <f t="shared" si="5"/>
        <v/>
      </c>
      <c r="BY8" s="121" t="str">
        <f t="shared" si="5"/>
        <v/>
      </c>
    </row>
    <row r="9" spans="1:77" ht="13.5" hidden="1" outlineLevel="1" thickBot="1" x14ac:dyDescent="0.25">
      <c r="A9">
        <v>0</v>
      </c>
      <c r="B9" t="s">
        <v>46</v>
      </c>
      <c r="C9">
        <v>0</v>
      </c>
      <c r="D9" t="s">
        <v>129</v>
      </c>
      <c r="E9">
        <v>0</v>
      </c>
      <c r="F9" s="27">
        <f>+F8+1</f>
        <v>46385</v>
      </c>
      <c r="G9" t="s">
        <v>37</v>
      </c>
      <c r="H9" s="28">
        <v>0</v>
      </c>
      <c r="I9" s="138">
        <v>0</v>
      </c>
      <c r="J9" s="138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9">
        <v>0</v>
      </c>
      <c r="R9" s="30">
        <f t="shared" si="6"/>
        <v>0</v>
      </c>
      <c r="S9" s="30">
        <f t="shared" si="7"/>
        <v>0</v>
      </c>
      <c r="T9">
        <v>0</v>
      </c>
      <c r="U9" t="s">
        <v>49</v>
      </c>
      <c r="V9">
        <v>0</v>
      </c>
      <c r="W9" t="s">
        <v>129</v>
      </c>
      <c r="X9" t="s">
        <v>182</v>
      </c>
      <c r="Y9" s="27">
        <f>+Y8+1</f>
        <v>46021</v>
      </c>
      <c r="Z9" t="s">
        <v>37</v>
      </c>
      <c r="AA9" s="28">
        <v>37</v>
      </c>
      <c r="AB9" s="138">
        <v>17</v>
      </c>
      <c r="AC9" s="138">
        <v>2</v>
      </c>
      <c r="AD9" s="2">
        <v>0</v>
      </c>
      <c r="AE9" s="2">
        <v>0</v>
      </c>
      <c r="AF9" s="2">
        <v>7612.65</v>
      </c>
      <c r="AG9" s="2">
        <v>6276.09</v>
      </c>
      <c r="AH9" s="2">
        <v>439.93999999999994</v>
      </c>
      <c r="AI9" s="2">
        <v>0</v>
      </c>
      <c r="AJ9" s="29">
        <v>0</v>
      </c>
      <c r="AK9" s="30">
        <f t="shared" si="8"/>
        <v>19</v>
      </c>
      <c r="AL9" s="30">
        <f t="shared" si="9"/>
        <v>6716.03</v>
      </c>
      <c r="AM9" s="2">
        <f t="shared" si="10"/>
        <v>-37</v>
      </c>
      <c r="AN9" s="2">
        <f t="shared" si="0"/>
        <v>-17</v>
      </c>
      <c r="AO9" s="2">
        <f t="shared" si="0"/>
        <v>-2</v>
      </c>
      <c r="AP9" s="2">
        <f t="shared" si="0"/>
        <v>0</v>
      </c>
      <c r="AQ9" s="2">
        <f t="shared" si="0"/>
        <v>0</v>
      </c>
      <c r="AR9" s="2">
        <f t="shared" si="0"/>
        <v>-7612.65</v>
      </c>
      <c r="AS9" s="2">
        <f t="shared" si="0"/>
        <v>-6276.09</v>
      </c>
      <c r="AT9" s="2">
        <f t="shared" si="0"/>
        <v>-439.93999999999994</v>
      </c>
      <c r="AU9" s="2">
        <f t="shared" si="0"/>
        <v>0</v>
      </c>
      <c r="AV9" s="29">
        <f t="shared" si="0"/>
        <v>0</v>
      </c>
      <c r="AW9" s="30">
        <f t="shared" si="0"/>
        <v>-19</v>
      </c>
      <c r="AX9" s="31">
        <f t="shared" si="0"/>
        <v>-6716.03</v>
      </c>
      <c r="AY9" s="38">
        <f t="shared" si="11"/>
        <v>-1</v>
      </c>
      <c r="AZ9" s="38">
        <f t="shared" si="1"/>
        <v>-1</v>
      </c>
      <c r="BA9" s="38">
        <f t="shared" si="1"/>
        <v>-1</v>
      </c>
      <c r="BB9" s="38" t="str">
        <f t="shared" si="1"/>
        <v/>
      </c>
      <c r="BC9" s="38" t="str">
        <f t="shared" si="1"/>
        <v/>
      </c>
      <c r="BD9" s="38">
        <f t="shared" si="1"/>
        <v>-1</v>
      </c>
      <c r="BE9" s="38">
        <f t="shared" si="2"/>
        <v>-1</v>
      </c>
      <c r="BF9" s="38">
        <f t="shared" si="2"/>
        <v>-1</v>
      </c>
      <c r="BG9" s="38" t="str">
        <f t="shared" si="2"/>
        <v/>
      </c>
      <c r="BH9" s="39" t="str">
        <f t="shared" si="2"/>
        <v/>
      </c>
      <c r="BI9" s="76">
        <f t="shared" si="2"/>
        <v>-1</v>
      </c>
      <c r="BJ9" s="139">
        <f t="shared" si="2"/>
        <v>-1</v>
      </c>
      <c r="BK9" s="119" t="str">
        <f t="shared" si="12"/>
        <v/>
      </c>
      <c r="BL9" s="120" t="str">
        <f t="shared" si="3"/>
        <v/>
      </c>
      <c r="BM9" s="120" t="str">
        <f t="shared" si="3"/>
        <v/>
      </c>
      <c r="BN9" s="120" t="str">
        <f t="shared" si="3"/>
        <v/>
      </c>
      <c r="BO9" s="121" t="str">
        <f t="shared" si="3"/>
        <v/>
      </c>
      <c r="BP9" s="119">
        <f t="shared" si="13"/>
        <v>205.74729729729728</v>
      </c>
      <c r="BQ9" s="120">
        <f t="shared" si="4"/>
        <v>369.18176470588236</v>
      </c>
      <c r="BR9" s="120">
        <f t="shared" si="4"/>
        <v>219.96999999999997</v>
      </c>
      <c r="BS9" s="120" t="str">
        <f t="shared" si="4"/>
        <v/>
      </c>
      <c r="BT9" s="121" t="str">
        <f t="shared" si="4"/>
        <v/>
      </c>
      <c r="BU9" s="119" t="str">
        <f t="shared" si="14"/>
        <v/>
      </c>
      <c r="BV9" s="120" t="str">
        <f t="shared" si="5"/>
        <v/>
      </c>
      <c r="BW9" s="121" t="str">
        <f t="shared" si="5"/>
        <v/>
      </c>
      <c r="BX9" s="120" t="str">
        <f t="shared" si="5"/>
        <v/>
      </c>
      <c r="BY9" s="121" t="str">
        <f t="shared" si="5"/>
        <v/>
      </c>
    </row>
    <row r="10" spans="1:77" ht="13.5" hidden="1" outlineLevel="1" thickBot="1" x14ac:dyDescent="0.25">
      <c r="A10">
        <v>0</v>
      </c>
      <c r="B10" t="s">
        <v>46</v>
      </c>
      <c r="C10">
        <v>0</v>
      </c>
      <c r="D10" t="s">
        <v>129</v>
      </c>
      <c r="E10">
        <v>0</v>
      </c>
      <c r="F10" s="27">
        <f>+F9+1</f>
        <v>46386</v>
      </c>
      <c r="G10" t="s">
        <v>38</v>
      </c>
      <c r="H10" s="28">
        <v>0</v>
      </c>
      <c r="I10" s="138">
        <v>0</v>
      </c>
      <c r="J10" s="138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9">
        <v>0</v>
      </c>
      <c r="R10" s="30">
        <f t="shared" si="6"/>
        <v>0</v>
      </c>
      <c r="S10" s="30">
        <f t="shared" si="7"/>
        <v>0</v>
      </c>
      <c r="T10">
        <v>0</v>
      </c>
      <c r="U10" t="s">
        <v>49</v>
      </c>
      <c r="V10">
        <v>0</v>
      </c>
      <c r="W10" t="s">
        <v>129</v>
      </c>
      <c r="X10">
        <v>0</v>
      </c>
      <c r="Y10" s="27">
        <f>+Y9+1</f>
        <v>46022</v>
      </c>
      <c r="Z10" t="s">
        <v>38</v>
      </c>
      <c r="AA10" s="28">
        <v>39</v>
      </c>
      <c r="AB10" s="138">
        <v>12</v>
      </c>
      <c r="AC10" s="138">
        <v>7</v>
      </c>
      <c r="AD10" s="2">
        <v>0</v>
      </c>
      <c r="AE10" s="2">
        <v>0</v>
      </c>
      <c r="AF10" s="2">
        <v>6114.7199999999993</v>
      </c>
      <c r="AG10" s="2">
        <v>2906.48</v>
      </c>
      <c r="AH10" s="2">
        <v>7625.62</v>
      </c>
      <c r="AI10" s="2">
        <v>0</v>
      </c>
      <c r="AJ10" s="29">
        <v>0</v>
      </c>
      <c r="AK10" s="30">
        <f t="shared" si="8"/>
        <v>19</v>
      </c>
      <c r="AL10" s="30">
        <f t="shared" si="9"/>
        <v>10532.1</v>
      </c>
      <c r="AM10" s="2">
        <f t="shared" si="10"/>
        <v>-39</v>
      </c>
      <c r="AN10" s="2">
        <f t="shared" si="0"/>
        <v>-12</v>
      </c>
      <c r="AO10" s="2">
        <f t="shared" si="0"/>
        <v>-7</v>
      </c>
      <c r="AP10" s="2">
        <f t="shared" si="0"/>
        <v>0</v>
      </c>
      <c r="AQ10" s="2">
        <f t="shared" si="0"/>
        <v>0</v>
      </c>
      <c r="AR10" s="2">
        <f t="shared" si="0"/>
        <v>-6114.7199999999993</v>
      </c>
      <c r="AS10" s="2">
        <f t="shared" si="0"/>
        <v>-2906.48</v>
      </c>
      <c r="AT10" s="2">
        <f t="shared" si="0"/>
        <v>-7625.62</v>
      </c>
      <c r="AU10" s="2">
        <f t="shared" si="0"/>
        <v>0</v>
      </c>
      <c r="AV10" s="29">
        <f t="shared" si="0"/>
        <v>0</v>
      </c>
      <c r="AW10" s="30">
        <f t="shared" si="0"/>
        <v>-19</v>
      </c>
      <c r="AX10" s="31">
        <f t="shared" si="0"/>
        <v>-10532.1</v>
      </c>
      <c r="AY10" s="38">
        <f t="shared" si="11"/>
        <v>-1</v>
      </c>
      <c r="AZ10" s="38">
        <f t="shared" si="1"/>
        <v>-1</v>
      </c>
      <c r="BA10" s="38">
        <f t="shared" si="1"/>
        <v>-1</v>
      </c>
      <c r="BB10" s="38" t="str">
        <f t="shared" si="1"/>
        <v/>
      </c>
      <c r="BC10" s="38" t="str">
        <f t="shared" si="1"/>
        <v/>
      </c>
      <c r="BD10" s="38">
        <f t="shared" si="1"/>
        <v>-1</v>
      </c>
      <c r="BE10" s="38">
        <f t="shared" si="2"/>
        <v>-1</v>
      </c>
      <c r="BF10" s="38">
        <f t="shared" si="2"/>
        <v>-1</v>
      </c>
      <c r="BG10" s="38" t="str">
        <f t="shared" si="2"/>
        <v/>
      </c>
      <c r="BH10" s="39" t="str">
        <f t="shared" si="2"/>
        <v/>
      </c>
      <c r="BI10" s="76">
        <f t="shared" si="2"/>
        <v>-1</v>
      </c>
      <c r="BJ10" s="139">
        <f t="shared" si="2"/>
        <v>-1</v>
      </c>
      <c r="BK10" s="119" t="str">
        <f t="shared" si="12"/>
        <v/>
      </c>
      <c r="BL10" s="120" t="str">
        <f t="shared" si="3"/>
        <v/>
      </c>
      <c r="BM10" s="120" t="str">
        <f t="shared" si="3"/>
        <v/>
      </c>
      <c r="BN10" s="120" t="str">
        <f t="shared" si="3"/>
        <v/>
      </c>
      <c r="BO10" s="121" t="str">
        <f t="shared" si="3"/>
        <v/>
      </c>
      <c r="BP10" s="119">
        <f t="shared" si="13"/>
        <v>156.78769230769228</v>
      </c>
      <c r="BQ10" s="120">
        <f t="shared" si="4"/>
        <v>242.20666666666668</v>
      </c>
      <c r="BR10" s="120">
        <f t="shared" si="4"/>
        <v>1089.3742857142856</v>
      </c>
      <c r="BS10" s="120" t="str">
        <f t="shared" si="4"/>
        <v/>
      </c>
      <c r="BT10" s="121" t="str">
        <f t="shared" si="4"/>
        <v/>
      </c>
      <c r="BU10" s="119" t="str">
        <f t="shared" si="14"/>
        <v/>
      </c>
      <c r="BV10" s="120" t="str">
        <f t="shared" si="5"/>
        <v/>
      </c>
      <c r="BW10" s="121" t="str">
        <f t="shared" si="5"/>
        <v/>
      </c>
      <c r="BX10" s="120" t="str">
        <f t="shared" si="5"/>
        <v/>
      </c>
      <c r="BY10" s="121" t="str">
        <f t="shared" si="5"/>
        <v/>
      </c>
    </row>
    <row r="11" spans="1:77" ht="13.5" hidden="1" outlineLevel="1" thickBot="1" x14ac:dyDescent="0.25">
      <c r="A11">
        <v>0</v>
      </c>
      <c r="B11" t="s">
        <v>46</v>
      </c>
      <c r="C11">
        <v>0</v>
      </c>
      <c r="D11" t="s">
        <v>129</v>
      </c>
      <c r="E11">
        <v>0</v>
      </c>
      <c r="F11" s="27">
        <f>+F10+1</f>
        <v>46387</v>
      </c>
      <c r="G11" t="s">
        <v>39</v>
      </c>
      <c r="H11" s="28">
        <v>0</v>
      </c>
      <c r="I11" s="138">
        <v>0</v>
      </c>
      <c r="J11" s="138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9">
        <v>0</v>
      </c>
      <c r="R11" s="30">
        <f t="shared" si="6"/>
        <v>0</v>
      </c>
      <c r="S11" s="30">
        <f t="shared" si="7"/>
        <v>0</v>
      </c>
      <c r="T11" t="e">
        <v>#N/A</v>
      </c>
      <c r="U11" t="e">
        <v>#N/A</v>
      </c>
      <c r="V11" t="e">
        <v>#N/A</v>
      </c>
      <c r="W11" t="e">
        <v>#N/A</v>
      </c>
      <c r="X11" t="e">
        <v>#N/A</v>
      </c>
      <c r="Y11" s="27">
        <f t="shared" ref="Y11" si="15">+Y12-1</f>
        <v>45652</v>
      </c>
      <c r="Z11" t="s">
        <v>39</v>
      </c>
      <c r="AA11" s="28">
        <v>0</v>
      </c>
      <c r="AB11" s="138">
        <v>0</v>
      </c>
      <c r="AC11" s="138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9">
        <v>0</v>
      </c>
      <c r="AK11" s="30">
        <f t="shared" si="8"/>
        <v>0</v>
      </c>
      <c r="AL11" s="30">
        <f t="shared" si="9"/>
        <v>0</v>
      </c>
      <c r="AM11" s="2">
        <f t="shared" si="10"/>
        <v>0</v>
      </c>
      <c r="AN11" s="2">
        <f t="shared" si="0"/>
        <v>0</v>
      </c>
      <c r="AO11" s="2">
        <f t="shared" si="0"/>
        <v>0</v>
      </c>
      <c r="AP11" s="2">
        <f t="shared" si="0"/>
        <v>0</v>
      </c>
      <c r="AQ11" s="2">
        <f t="shared" si="0"/>
        <v>0</v>
      </c>
      <c r="AR11" s="2">
        <f t="shared" si="0"/>
        <v>0</v>
      </c>
      <c r="AS11" s="2">
        <f t="shared" si="0"/>
        <v>0</v>
      </c>
      <c r="AT11" s="2">
        <f t="shared" si="0"/>
        <v>0</v>
      </c>
      <c r="AU11" s="2">
        <f t="shared" si="0"/>
        <v>0</v>
      </c>
      <c r="AV11" s="29">
        <f t="shared" si="0"/>
        <v>0</v>
      </c>
      <c r="AW11" s="30">
        <f t="shared" si="0"/>
        <v>0</v>
      </c>
      <c r="AX11" s="31">
        <f t="shared" si="0"/>
        <v>0</v>
      </c>
      <c r="AY11" s="38" t="str">
        <f t="shared" si="11"/>
        <v/>
      </c>
      <c r="AZ11" s="38" t="str">
        <f t="shared" si="1"/>
        <v/>
      </c>
      <c r="BA11" s="38" t="str">
        <f t="shared" si="1"/>
        <v/>
      </c>
      <c r="BB11" s="38" t="str">
        <f t="shared" si="1"/>
        <v/>
      </c>
      <c r="BC11" s="38" t="str">
        <f t="shared" si="1"/>
        <v/>
      </c>
      <c r="BD11" s="38" t="str">
        <f t="shared" si="1"/>
        <v/>
      </c>
      <c r="BE11" s="38" t="str">
        <f t="shared" si="2"/>
        <v/>
      </c>
      <c r="BF11" s="38" t="str">
        <f t="shared" si="2"/>
        <v/>
      </c>
      <c r="BG11" s="38" t="str">
        <f t="shared" si="2"/>
        <v/>
      </c>
      <c r="BH11" s="39" t="str">
        <f t="shared" si="2"/>
        <v/>
      </c>
      <c r="BI11" s="76" t="str">
        <f t="shared" si="2"/>
        <v/>
      </c>
      <c r="BJ11" s="139" t="str">
        <f t="shared" si="2"/>
        <v/>
      </c>
      <c r="BK11" s="119" t="str">
        <f t="shared" si="12"/>
        <v/>
      </c>
      <c r="BL11" s="120" t="str">
        <f t="shared" si="3"/>
        <v/>
      </c>
      <c r="BM11" s="120" t="str">
        <f t="shared" si="3"/>
        <v/>
      </c>
      <c r="BN11" s="120" t="str">
        <f t="shared" si="3"/>
        <v/>
      </c>
      <c r="BO11" s="121" t="str">
        <f t="shared" si="3"/>
        <v/>
      </c>
      <c r="BP11" s="119" t="str">
        <f t="shared" si="13"/>
        <v/>
      </c>
      <c r="BQ11" s="120" t="str">
        <f t="shared" si="4"/>
        <v/>
      </c>
      <c r="BR11" s="120" t="str">
        <f t="shared" si="4"/>
        <v/>
      </c>
      <c r="BS11" s="120" t="str">
        <f t="shared" si="4"/>
        <v/>
      </c>
      <c r="BT11" s="121" t="str">
        <f t="shared" si="4"/>
        <v/>
      </c>
      <c r="BU11" s="119" t="str">
        <f t="shared" si="14"/>
        <v/>
      </c>
      <c r="BV11" s="120" t="str">
        <f t="shared" si="5"/>
        <v/>
      </c>
      <c r="BW11" s="121" t="str">
        <f t="shared" si="5"/>
        <v/>
      </c>
      <c r="BX11" s="120" t="str">
        <f t="shared" si="5"/>
        <v/>
      </c>
      <c r="BY11" s="121" t="str">
        <f t="shared" si="5"/>
        <v/>
      </c>
    </row>
    <row r="12" spans="1:77" ht="13.5" hidden="1" outlineLevel="1" thickBot="1" x14ac:dyDescent="0.25">
      <c r="A12" t="e">
        <v>#N/A</v>
      </c>
      <c r="B12" t="e">
        <v>#N/A</v>
      </c>
      <c r="C12" t="e">
        <v>#N/A</v>
      </c>
      <c r="D12" t="e">
        <v>#N/A</v>
      </c>
      <c r="E12" t="e">
        <v>#N/A</v>
      </c>
      <c r="F12" s="27">
        <f>+F13-1</f>
        <v>46017</v>
      </c>
      <c r="G12" t="s">
        <v>40</v>
      </c>
      <c r="H12" s="28">
        <v>25</v>
      </c>
      <c r="I12" s="138">
        <v>9</v>
      </c>
      <c r="J12" s="138">
        <v>2</v>
      </c>
      <c r="K12" s="2">
        <v>0</v>
      </c>
      <c r="L12" s="2">
        <v>0</v>
      </c>
      <c r="M12" s="2">
        <v>3984.99</v>
      </c>
      <c r="N12" s="2">
        <v>654.38</v>
      </c>
      <c r="O12" s="2">
        <v>-215.41</v>
      </c>
      <c r="P12" s="2">
        <v>0</v>
      </c>
      <c r="Q12" s="29">
        <v>0</v>
      </c>
      <c r="R12" s="30">
        <f t="shared" si="6"/>
        <v>11</v>
      </c>
      <c r="S12" s="30">
        <f t="shared" si="7"/>
        <v>438.97</v>
      </c>
      <c r="T12" t="e">
        <v>#N/A</v>
      </c>
      <c r="U12" t="e">
        <v>#N/A</v>
      </c>
      <c r="V12" t="e">
        <v>#N/A</v>
      </c>
      <c r="W12" t="e">
        <v>#N/A</v>
      </c>
      <c r="X12" t="e">
        <v>#N/A</v>
      </c>
      <c r="Y12" s="27">
        <f>+Y13-1</f>
        <v>45653</v>
      </c>
      <c r="Z12" t="s">
        <v>40</v>
      </c>
      <c r="AA12" s="28">
        <v>0</v>
      </c>
      <c r="AB12" s="138">
        <v>0</v>
      </c>
      <c r="AC12" s="138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9">
        <v>0</v>
      </c>
      <c r="AK12" s="30">
        <f t="shared" si="8"/>
        <v>0</v>
      </c>
      <c r="AL12" s="30">
        <f t="shared" si="9"/>
        <v>0</v>
      </c>
      <c r="AM12" s="2">
        <f t="shared" si="10"/>
        <v>25</v>
      </c>
      <c r="AN12" s="2">
        <f t="shared" si="0"/>
        <v>9</v>
      </c>
      <c r="AO12" s="2">
        <f t="shared" si="0"/>
        <v>2</v>
      </c>
      <c r="AP12" s="2">
        <f t="shared" si="0"/>
        <v>0</v>
      </c>
      <c r="AQ12" s="2">
        <f t="shared" si="0"/>
        <v>0</v>
      </c>
      <c r="AR12" s="2">
        <f t="shared" si="0"/>
        <v>3984.99</v>
      </c>
      <c r="AS12" s="2">
        <f t="shared" si="0"/>
        <v>654.38</v>
      </c>
      <c r="AT12" s="2">
        <f t="shared" si="0"/>
        <v>-215.41</v>
      </c>
      <c r="AU12" s="2">
        <f t="shared" si="0"/>
        <v>0</v>
      </c>
      <c r="AV12" s="29">
        <f t="shared" si="0"/>
        <v>0</v>
      </c>
      <c r="AW12" s="30">
        <f t="shared" si="0"/>
        <v>11</v>
      </c>
      <c r="AX12" s="31">
        <f t="shared" si="0"/>
        <v>438.97</v>
      </c>
      <c r="AY12" s="38" t="str">
        <f t="shared" si="11"/>
        <v/>
      </c>
      <c r="AZ12" s="38" t="str">
        <f t="shared" si="1"/>
        <v/>
      </c>
      <c r="BA12" s="38" t="str">
        <f t="shared" si="1"/>
        <v/>
      </c>
      <c r="BB12" s="38" t="str">
        <f t="shared" si="1"/>
        <v/>
      </c>
      <c r="BC12" s="38" t="str">
        <f t="shared" si="1"/>
        <v/>
      </c>
      <c r="BD12" s="38" t="str">
        <f t="shared" si="1"/>
        <v/>
      </c>
      <c r="BE12" s="38" t="str">
        <f t="shared" si="2"/>
        <v/>
      </c>
      <c r="BF12" s="38" t="str">
        <f t="shared" si="2"/>
        <v/>
      </c>
      <c r="BG12" s="38" t="str">
        <f t="shared" si="2"/>
        <v/>
      </c>
      <c r="BH12" s="39" t="str">
        <f t="shared" si="2"/>
        <v/>
      </c>
      <c r="BI12" s="76" t="str">
        <f t="shared" si="2"/>
        <v/>
      </c>
      <c r="BJ12" s="139" t="str">
        <f t="shared" si="2"/>
        <v/>
      </c>
      <c r="BK12" s="119">
        <f t="shared" si="12"/>
        <v>159.39959999999999</v>
      </c>
      <c r="BL12" s="120">
        <f t="shared" si="3"/>
        <v>72.708888888888893</v>
      </c>
      <c r="BM12" s="120">
        <f t="shared" si="3"/>
        <v>-107.705</v>
      </c>
      <c r="BN12" s="120" t="str">
        <f t="shared" si="3"/>
        <v/>
      </c>
      <c r="BO12" s="121" t="str">
        <f t="shared" si="3"/>
        <v/>
      </c>
      <c r="BP12" s="119" t="str">
        <f t="shared" si="13"/>
        <v/>
      </c>
      <c r="BQ12" s="120" t="str">
        <f t="shared" si="4"/>
        <v/>
      </c>
      <c r="BR12" s="120" t="str">
        <f t="shared" si="4"/>
        <v/>
      </c>
      <c r="BS12" s="120" t="str">
        <f t="shared" si="4"/>
        <v/>
      </c>
      <c r="BT12" s="121" t="str">
        <f t="shared" si="4"/>
        <v/>
      </c>
      <c r="BU12" s="119" t="str">
        <f t="shared" si="14"/>
        <v/>
      </c>
      <c r="BV12" s="120" t="str">
        <f t="shared" si="5"/>
        <v/>
      </c>
      <c r="BW12" s="121" t="str">
        <f t="shared" si="5"/>
        <v/>
      </c>
      <c r="BX12" s="120" t="str">
        <f t="shared" si="5"/>
        <v/>
      </c>
      <c r="BY12" s="121" t="str">
        <f t="shared" si="5"/>
        <v/>
      </c>
    </row>
    <row r="13" spans="1:77" ht="13.5" hidden="1" outlineLevel="1" thickBot="1" x14ac:dyDescent="0.25">
      <c r="A13" t="e">
        <v>#N/A</v>
      </c>
      <c r="B13" t="e">
        <v>#N/A</v>
      </c>
      <c r="C13" t="e">
        <v>#N/A</v>
      </c>
      <c r="D13" t="e">
        <v>#N/A</v>
      </c>
      <c r="E13" t="e">
        <v>#N/A</v>
      </c>
      <c r="F13" s="41">
        <f>+F14-1</f>
        <v>46018</v>
      </c>
      <c r="G13" s="42" t="s">
        <v>41</v>
      </c>
      <c r="H13" s="43">
        <v>18</v>
      </c>
      <c r="I13" s="44">
        <v>1</v>
      </c>
      <c r="J13" s="44">
        <v>6</v>
      </c>
      <c r="K13" s="44">
        <v>0</v>
      </c>
      <c r="L13" s="44">
        <v>0</v>
      </c>
      <c r="M13" s="44">
        <v>6784.07</v>
      </c>
      <c r="N13" s="44">
        <v>-75.95</v>
      </c>
      <c r="O13" s="44">
        <v>2756.35</v>
      </c>
      <c r="P13" s="44">
        <v>0</v>
      </c>
      <c r="Q13" s="45">
        <v>0</v>
      </c>
      <c r="R13" s="46">
        <f t="shared" si="6"/>
        <v>7</v>
      </c>
      <c r="S13" s="46">
        <f t="shared" si="7"/>
        <v>2680.4</v>
      </c>
      <c r="T13" t="e">
        <v>#N/A</v>
      </c>
      <c r="U13" t="e">
        <v>#N/A</v>
      </c>
      <c r="V13" t="e">
        <v>#N/A</v>
      </c>
      <c r="W13" t="e">
        <v>#N/A</v>
      </c>
      <c r="X13" t="e">
        <v>#N/A</v>
      </c>
      <c r="Y13" s="41">
        <f>+Y14-1</f>
        <v>45654</v>
      </c>
      <c r="Z13" s="42" t="s">
        <v>41</v>
      </c>
      <c r="AA13" s="43">
        <v>0</v>
      </c>
      <c r="AB13" s="44">
        <v>0</v>
      </c>
      <c r="AC13" s="44">
        <v>0</v>
      </c>
      <c r="AD13" s="44">
        <v>0</v>
      </c>
      <c r="AE13" s="44">
        <v>0</v>
      </c>
      <c r="AF13" s="44">
        <v>0</v>
      </c>
      <c r="AG13" s="44">
        <v>0</v>
      </c>
      <c r="AH13" s="44">
        <v>0</v>
      </c>
      <c r="AI13" s="44">
        <v>0</v>
      </c>
      <c r="AJ13" s="45">
        <v>0</v>
      </c>
      <c r="AK13" s="46">
        <f t="shared" si="8"/>
        <v>0</v>
      </c>
      <c r="AL13" s="46">
        <f t="shared" si="9"/>
        <v>0</v>
      </c>
      <c r="AM13" s="44">
        <f t="shared" si="10"/>
        <v>18</v>
      </c>
      <c r="AN13" s="44">
        <f t="shared" si="0"/>
        <v>1</v>
      </c>
      <c r="AO13" s="44">
        <f t="shared" si="0"/>
        <v>6</v>
      </c>
      <c r="AP13" s="44">
        <f t="shared" si="0"/>
        <v>0</v>
      </c>
      <c r="AQ13" s="44">
        <f t="shared" si="0"/>
        <v>0</v>
      </c>
      <c r="AR13" s="44">
        <f t="shared" si="0"/>
        <v>6784.07</v>
      </c>
      <c r="AS13" s="44">
        <f t="shared" si="0"/>
        <v>-75.95</v>
      </c>
      <c r="AT13" s="44">
        <f t="shared" si="0"/>
        <v>2756.35</v>
      </c>
      <c r="AU13" s="44">
        <f t="shared" si="0"/>
        <v>0</v>
      </c>
      <c r="AV13" s="45">
        <f t="shared" si="0"/>
        <v>0</v>
      </c>
      <c r="AW13" s="46">
        <f t="shared" si="0"/>
        <v>7</v>
      </c>
      <c r="AX13" s="47">
        <f t="shared" si="0"/>
        <v>2680.4</v>
      </c>
      <c r="AY13" s="56" t="str">
        <f t="shared" si="11"/>
        <v/>
      </c>
      <c r="AZ13" s="56" t="str">
        <f t="shared" si="1"/>
        <v/>
      </c>
      <c r="BA13" s="56" t="str">
        <f t="shared" si="1"/>
        <v/>
      </c>
      <c r="BB13" s="56" t="str">
        <f t="shared" si="1"/>
        <v/>
      </c>
      <c r="BC13" s="56" t="str">
        <f t="shared" si="1"/>
        <v/>
      </c>
      <c r="BD13" s="56" t="str">
        <f t="shared" si="1"/>
        <v/>
      </c>
      <c r="BE13" s="56" t="str">
        <f t="shared" si="2"/>
        <v/>
      </c>
      <c r="BF13" s="56" t="str">
        <f t="shared" si="2"/>
        <v/>
      </c>
      <c r="BG13" s="56" t="str">
        <f t="shared" si="2"/>
        <v/>
      </c>
      <c r="BH13" s="57" t="str">
        <f t="shared" si="2"/>
        <v/>
      </c>
      <c r="BI13" s="81" t="str">
        <f t="shared" si="2"/>
        <v/>
      </c>
      <c r="BJ13" s="128" t="str">
        <f t="shared" si="2"/>
        <v/>
      </c>
      <c r="BK13" s="122">
        <f t="shared" si="12"/>
        <v>376.89277777777778</v>
      </c>
      <c r="BL13" s="123">
        <f t="shared" si="3"/>
        <v>-75.95</v>
      </c>
      <c r="BM13" s="123">
        <f t="shared" si="3"/>
        <v>459.39166666666665</v>
      </c>
      <c r="BN13" s="123" t="str">
        <f t="shared" si="3"/>
        <v/>
      </c>
      <c r="BO13" s="124" t="str">
        <f t="shared" si="3"/>
        <v/>
      </c>
      <c r="BP13" s="122" t="str">
        <f t="shared" si="13"/>
        <v/>
      </c>
      <c r="BQ13" s="123" t="str">
        <f t="shared" si="4"/>
        <v/>
      </c>
      <c r="BR13" s="123" t="str">
        <f t="shared" si="4"/>
        <v/>
      </c>
      <c r="BS13" s="123" t="str">
        <f t="shared" si="4"/>
        <v/>
      </c>
      <c r="BT13" s="124" t="str">
        <f t="shared" si="4"/>
        <v/>
      </c>
      <c r="BU13" s="122" t="str">
        <f t="shared" si="14"/>
        <v/>
      </c>
      <c r="BV13" s="123" t="str">
        <f t="shared" si="5"/>
        <v/>
      </c>
      <c r="BW13" s="124" t="str">
        <f t="shared" si="5"/>
        <v/>
      </c>
      <c r="BX13" s="123" t="str">
        <f t="shared" si="5"/>
        <v/>
      </c>
      <c r="BY13" s="124" t="str">
        <f t="shared" si="5"/>
        <v/>
      </c>
    </row>
    <row r="14" spans="1:77" collapsed="1" x14ac:dyDescent="0.2">
      <c r="A14" t="s">
        <v>46</v>
      </c>
      <c r="B14" t="s">
        <v>49</v>
      </c>
      <c r="C14" t="s">
        <v>47</v>
      </c>
      <c r="D14">
        <v>0</v>
      </c>
      <c r="E14" t="s">
        <v>42</v>
      </c>
      <c r="F14" s="27">
        <v>46019</v>
      </c>
      <c r="G14" t="s">
        <v>35</v>
      </c>
      <c r="H14" s="28">
        <v>16</v>
      </c>
      <c r="I14" s="138">
        <v>9</v>
      </c>
      <c r="J14" s="138">
        <v>0</v>
      </c>
      <c r="K14" s="138">
        <v>0</v>
      </c>
      <c r="L14" s="138">
        <v>0</v>
      </c>
      <c r="M14" s="2">
        <v>2574.77</v>
      </c>
      <c r="N14" s="2">
        <v>1953.3400000000001</v>
      </c>
      <c r="O14" s="2">
        <v>0</v>
      </c>
      <c r="P14" s="2">
        <v>0</v>
      </c>
      <c r="Q14" s="29">
        <v>0</v>
      </c>
      <c r="R14" s="30">
        <f>SUM(I14:L14)</f>
        <v>9</v>
      </c>
      <c r="S14" s="30">
        <f>SUM(N14:Q14)</f>
        <v>1953.3400000000001</v>
      </c>
      <c r="T14" t="s">
        <v>49</v>
      </c>
      <c r="U14" t="s">
        <v>183</v>
      </c>
      <c r="V14" t="s">
        <v>47</v>
      </c>
      <c r="W14">
        <v>0</v>
      </c>
      <c r="X14" t="s">
        <v>42</v>
      </c>
      <c r="Y14" s="27">
        <v>45655</v>
      </c>
      <c r="Z14" t="s">
        <v>35</v>
      </c>
      <c r="AA14" s="28">
        <v>11</v>
      </c>
      <c r="AB14" s="138">
        <v>0</v>
      </c>
      <c r="AC14" s="138">
        <v>0</v>
      </c>
      <c r="AD14" s="2">
        <v>0</v>
      </c>
      <c r="AE14" s="2">
        <v>0</v>
      </c>
      <c r="AF14" s="2">
        <v>1047.0999999999999</v>
      </c>
      <c r="AG14" s="2">
        <v>0</v>
      </c>
      <c r="AH14" s="2">
        <v>0</v>
      </c>
      <c r="AI14" s="2">
        <v>0</v>
      </c>
      <c r="AJ14" s="29">
        <v>0</v>
      </c>
      <c r="AK14" s="30">
        <f>SUM(AB14:AE14)</f>
        <v>0</v>
      </c>
      <c r="AL14" s="30">
        <f>SUM(AG14:AJ14)</f>
        <v>0</v>
      </c>
      <c r="AM14" s="2">
        <f>+H14-AA14</f>
        <v>5</v>
      </c>
      <c r="AN14" s="2">
        <f t="shared" si="0"/>
        <v>9</v>
      </c>
      <c r="AO14" s="2">
        <f t="shared" si="0"/>
        <v>0</v>
      </c>
      <c r="AP14" s="2">
        <f t="shared" si="0"/>
        <v>0</v>
      </c>
      <c r="AQ14" s="2">
        <f t="shared" si="0"/>
        <v>0</v>
      </c>
      <c r="AR14" s="2">
        <f t="shared" si="0"/>
        <v>1527.67</v>
      </c>
      <c r="AS14" s="2">
        <f t="shared" si="0"/>
        <v>1953.3400000000001</v>
      </c>
      <c r="AT14" s="2">
        <f t="shared" si="0"/>
        <v>0</v>
      </c>
      <c r="AU14" s="2">
        <f t="shared" si="0"/>
        <v>0</v>
      </c>
      <c r="AV14" s="29">
        <f t="shared" si="0"/>
        <v>0</v>
      </c>
      <c r="AW14" s="30">
        <f t="shared" si="0"/>
        <v>9</v>
      </c>
      <c r="AX14" s="31">
        <f t="shared" si="0"/>
        <v>1953.3400000000001</v>
      </c>
      <c r="AY14" s="38">
        <f t="shared" si="11"/>
        <v>0.45454545454545453</v>
      </c>
      <c r="AZ14" s="38" t="str">
        <f t="shared" si="11"/>
        <v/>
      </c>
      <c r="BA14" s="38" t="str">
        <f t="shared" si="11"/>
        <v/>
      </c>
      <c r="BB14" s="38" t="str">
        <f t="shared" si="11"/>
        <v/>
      </c>
      <c r="BC14" s="38" t="str">
        <f t="shared" si="11"/>
        <v/>
      </c>
      <c r="BD14" s="38">
        <f t="shared" si="11"/>
        <v>1.4589532995893422</v>
      </c>
      <c r="BE14" s="38" t="str">
        <f t="shared" si="11"/>
        <v/>
      </c>
      <c r="BF14" s="38" t="str">
        <f t="shared" si="11"/>
        <v/>
      </c>
      <c r="BG14" s="38" t="str">
        <f t="shared" si="11"/>
        <v/>
      </c>
      <c r="BH14" s="39" t="str">
        <f t="shared" si="11"/>
        <v/>
      </c>
      <c r="BI14" s="76" t="str">
        <f t="shared" si="2"/>
        <v/>
      </c>
      <c r="BJ14" s="139" t="str">
        <f t="shared" si="2"/>
        <v/>
      </c>
      <c r="BK14" s="116">
        <f>IFERROR(M14/H14,"")</f>
        <v>160.923125</v>
      </c>
      <c r="BL14" s="117">
        <f>IFERROR(N14/I14,"")</f>
        <v>217.03777777777779</v>
      </c>
      <c r="BM14" s="117" t="str">
        <f>IFERROR(O14/J14,"")</f>
        <v/>
      </c>
      <c r="BN14" s="117" t="str">
        <f>IFERROR(P14/K14,"")</f>
        <v/>
      </c>
      <c r="BO14" s="118" t="str">
        <f>IFERROR(Q14/L14,"")</f>
        <v/>
      </c>
      <c r="BP14" s="116">
        <f>IFERROR(AF14/AA14,"")</f>
        <v>95.190909090909088</v>
      </c>
      <c r="BQ14" s="117" t="str">
        <f>IFERROR(AG14/AB14,"")</f>
        <v/>
      </c>
      <c r="BR14" s="117" t="str">
        <f>IFERROR(AH14/AC14,"")</f>
        <v/>
      </c>
      <c r="BS14" s="117" t="str">
        <f>IFERROR(AI14/AD14,"")</f>
        <v/>
      </c>
      <c r="BT14" s="118" t="str">
        <f>IFERROR(AJ14/AE14,"")</f>
        <v/>
      </c>
      <c r="BU14" s="116">
        <f>IFERROR(BK14-BP14,"")</f>
        <v>65.732215909090911</v>
      </c>
      <c r="BV14" s="117" t="str">
        <f>IFERROR(BL14-BQ14,"")</f>
        <v/>
      </c>
      <c r="BW14" s="118" t="str">
        <f>IFERROR(BM14-BR14,"")</f>
        <v/>
      </c>
      <c r="BX14" s="117" t="str">
        <f>IFERROR(BN14-BS14,"")</f>
        <v/>
      </c>
      <c r="BY14" s="118" t="str">
        <f>IFERROR(BO14-BT14,"")</f>
        <v/>
      </c>
    </row>
    <row r="15" spans="1:77" x14ac:dyDescent="0.2">
      <c r="A15" t="s">
        <v>46</v>
      </c>
      <c r="B15" t="s">
        <v>49</v>
      </c>
      <c r="C15" t="s">
        <v>47</v>
      </c>
      <c r="D15">
        <v>0</v>
      </c>
      <c r="E15" t="s">
        <v>42</v>
      </c>
      <c r="F15" s="4">
        <f>+F14+1</f>
        <v>46020</v>
      </c>
      <c r="G15" t="s">
        <v>36</v>
      </c>
      <c r="H15" s="28">
        <v>11</v>
      </c>
      <c r="I15" s="138">
        <v>20</v>
      </c>
      <c r="J15" s="138">
        <v>5</v>
      </c>
      <c r="K15" s="2">
        <v>0</v>
      </c>
      <c r="L15" s="2">
        <v>0</v>
      </c>
      <c r="M15" s="2">
        <v>2168.48</v>
      </c>
      <c r="N15" s="2">
        <v>8626.17</v>
      </c>
      <c r="O15" s="2">
        <v>2664.96</v>
      </c>
      <c r="P15" s="2">
        <v>0</v>
      </c>
      <c r="Q15" s="29">
        <v>0</v>
      </c>
      <c r="R15" s="30">
        <f t="shared" ref="R15:R78" si="16">SUM(I15:L15)</f>
        <v>25</v>
      </c>
      <c r="S15" s="30">
        <f t="shared" ref="S15:S78" si="17">SUM(N15:Q15)</f>
        <v>11291.130000000001</v>
      </c>
      <c r="T15" t="s">
        <v>49</v>
      </c>
      <c r="U15" t="s">
        <v>183</v>
      </c>
      <c r="V15" t="s">
        <v>47</v>
      </c>
      <c r="W15">
        <v>0</v>
      </c>
      <c r="X15" t="s">
        <v>42</v>
      </c>
      <c r="Y15" s="4">
        <f>+Y14+1</f>
        <v>45656</v>
      </c>
      <c r="Z15" t="s">
        <v>36</v>
      </c>
      <c r="AA15" s="28">
        <v>29</v>
      </c>
      <c r="AB15" s="138">
        <v>1</v>
      </c>
      <c r="AC15" s="138">
        <v>4</v>
      </c>
      <c r="AD15" s="2">
        <v>0</v>
      </c>
      <c r="AE15" s="2">
        <v>0</v>
      </c>
      <c r="AF15" s="2">
        <v>7399.7800000000007</v>
      </c>
      <c r="AG15" s="2">
        <v>488.7</v>
      </c>
      <c r="AH15" s="2">
        <v>2587.5</v>
      </c>
      <c r="AI15" s="2">
        <v>0</v>
      </c>
      <c r="AJ15" s="29">
        <v>0</v>
      </c>
      <c r="AK15" s="30">
        <f t="shared" ref="AK15:AK78" si="18">SUM(AB15:AE15)</f>
        <v>5</v>
      </c>
      <c r="AL15" s="30">
        <f t="shared" ref="AL15:AL78" si="19">SUM(AG15:AJ15)</f>
        <v>3076.2</v>
      </c>
      <c r="AM15" s="2">
        <f t="shared" ref="AM15:AX43" si="20">+H15-AA15</f>
        <v>-18</v>
      </c>
      <c r="AN15" s="2">
        <f t="shared" si="0"/>
        <v>19</v>
      </c>
      <c r="AO15" s="2">
        <f t="shared" si="0"/>
        <v>1</v>
      </c>
      <c r="AP15" s="2">
        <f t="shared" si="0"/>
        <v>0</v>
      </c>
      <c r="AQ15" s="2">
        <f t="shared" si="0"/>
        <v>0</v>
      </c>
      <c r="AR15" s="2">
        <f t="shared" si="0"/>
        <v>-5231.3000000000011</v>
      </c>
      <c r="AS15" s="2">
        <f t="shared" si="0"/>
        <v>8137.47</v>
      </c>
      <c r="AT15" s="2">
        <f t="shared" si="0"/>
        <v>77.460000000000036</v>
      </c>
      <c r="AU15" s="2">
        <f t="shared" si="0"/>
        <v>0</v>
      </c>
      <c r="AV15" s="29">
        <f t="shared" si="0"/>
        <v>0</v>
      </c>
      <c r="AW15" s="30">
        <f t="shared" si="0"/>
        <v>20</v>
      </c>
      <c r="AX15" s="31">
        <f t="shared" si="0"/>
        <v>8214.93</v>
      </c>
      <c r="AY15" s="38">
        <f t="shared" si="11"/>
        <v>-0.62068965517241381</v>
      </c>
      <c r="AZ15" s="38">
        <f t="shared" si="11"/>
        <v>19</v>
      </c>
      <c r="BA15" s="38">
        <f t="shared" si="11"/>
        <v>0.25</v>
      </c>
      <c r="BB15" s="38" t="str">
        <f t="shared" si="11"/>
        <v/>
      </c>
      <c r="BC15" s="38" t="str">
        <f t="shared" si="11"/>
        <v/>
      </c>
      <c r="BD15" s="38">
        <f t="shared" si="11"/>
        <v>-0.70695344996743159</v>
      </c>
      <c r="BE15" s="38">
        <f t="shared" si="11"/>
        <v>16.651258440761204</v>
      </c>
      <c r="BF15" s="38">
        <f t="shared" si="11"/>
        <v>2.9936231884057984E-2</v>
      </c>
      <c r="BG15" s="38" t="str">
        <f t="shared" si="11"/>
        <v/>
      </c>
      <c r="BH15" s="39" t="str">
        <f t="shared" si="11"/>
        <v/>
      </c>
      <c r="BI15" s="76">
        <f t="shared" si="2"/>
        <v>4</v>
      </c>
      <c r="BJ15" s="139">
        <f t="shared" si="2"/>
        <v>2.6704798127559979</v>
      </c>
      <c r="BK15" s="119">
        <f t="shared" ref="BK15:BO30" si="21">IFERROR(M15/H15,"")</f>
        <v>197.13454545454545</v>
      </c>
      <c r="BL15" s="120">
        <f t="shared" si="21"/>
        <v>431.30849999999998</v>
      </c>
      <c r="BM15" s="120">
        <f t="shared" si="21"/>
        <v>532.99199999999996</v>
      </c>
      <c r="BN15" s="120" t="str">
        <f t="shared" si="21"/>
        <v/>
      </c>
      <c r="BO15" s="121" t="str">
        <f t="shared" si="21"/>
        <v/>
      </c>
      <c r="BP15" s="119">
        <f t="shared" ref="BP15:BT30" si="22">IFERROR(AF15/AA15,"")</f>
        <v>255.16482758620691</v>
      </c>
      <c r="BQ15" s="120">
        <f t="shared" si="22"/>
        <v>488.7</v>
      </c>
      <c r="BR15" s="120">
        <f t="shared" si="22"/>
        <v>646.875</v>
      </c>
      <c r="BS15" s="120" t="str">
        <f t="shared" si="22"/>
        <v/>
      </c>
      <c r="BT15" s="121" t="str">
        <f t="shared" si="22"/>
        <v/>
      </c>
      <c r="BU15" s="119">
        <f t="shared" ref="BU15:BY30" si="23">IFERROR(BK15-BP15,"")</f>
        <v>-58.030282131661465</v>
      </c>
      <c r="BV15" s="120">
        <f t="shared" si="23"/>
        <v>-57.391500000000008</v>
      </c>
      <c r="BW15" s="121">
        <f t="shared" si="23"/>
        <v>-113.88300000000004</v>
      </c>
      <c r="BX15" s="120" t="str">
        <f t="shared" si="23"/>
        <v/>
      </c>
      <c r="BY15" s="121" t="str">
        <f t="shared" si="23"/>
        <v/>
      </c>
    </row>
    <row r="16" spans="1:77" x14ac:dyDescent="0.2">
      <c r="A16" t="s">
        <v>46</v>
      </c>
      <c r="B16" t="s">
        <v>49</v>
      </c>
      <c r="C16" t="s">
        <v>47</v>
      </c>
      <c r="D16">
        <v>0</v>
      </c>
      <c r="E16" t="s">
        <v>42</v>
      </c>
      <c r="F16" s="4">
        <f t="shared" ref="F16:F79" si="24">+F15+1</f>
        <v>46021</v>
      </c>
      <c r="G16" t="s">
        <v>37</v>
      </c>
      <c r="H16" s="28">
        <v>37</v>
      </c>
      <c r="I16" s="138">
        <v>18</v>
      </c>
      <c r="J16" s="138">
        <v>2</v>
      </c>
      <c r="K16" s="2">
        <v>0</v>
      </c>
      <c r="L16" s="2">
        <v>0</v>
      </c>
      <c r="M16" s="2">
        <v>7612.65</v>
      </c>
      <c r="N16" s="2">
        <v>6319.42</v>
      </c>
      <c r="O16" s="2">
        <v>439.93999999999994</v>
      </c>
      <c r="P16" s="2">
        <v>0</v>
      </c>
      <c r="Q16" s="29">
        <v>0</v>
      </c>
      <c r="R16" s="30">
        <f t="shared" si="16"/>
        <v>20</v>
      </c>
      <c r="S16" s="30">
        <f t="shared" si="17"/>
        <v>6759.36</v>
      </c>
      <c r="T16" t="s">
        <v>49</v>
      </c>
      <c r="U16" t="s">
        <v>183</v>
      </c>
      <c r="V16" t="s">
        <v>47</v>
      </c>
      <c r="W16">
        <v>0</v>
      </c>
      <c r="X16" t="s">
        <v>42</v>
      </c>
      <c r="Y16" s="4">
        <f t="shared" ref="Y16:Y79" si="25">+Y15+1</f>
        <v>45657</v>
      </c>
      <c r="Z16" t="s">
        <v>37</v>
      </c>
      <c r="AA16" s="28">
        <v>26</v>
      </c>
      <c r="AB16" s="138">
        <v>4</v>
      </c>
      <c r="AC16" s="138">
        <v>3</v>
      </c>
      <c r="AD16" s="2">
        <v>0</v>
      </c>
      <c r="AE16" s="2">
        <v>0</v>
      </c>
      <c r="AF16" s="2">
        <v>3072.48</v>
      </c>
      <c r="AG16" s="2">
        <v>1933.52</v>
      </c>
      <c r="AH16" s="2">
        <v>1094.44</v>
      </c>
      <c r="AI16" s="2">
        <v>0</v>
      </c>
      <c r="AJ16" s="29">
        <v>0</v>
      </c>
      <c r="AK16" s="30">
        <f t="shared" si="18"/>
        <v>7</v>
      </c>
      <c r="AL16" s="30">
        <f t="shared" si="19"/>
        <v>3027.96</v>
      </c>
      <c r="AM16" s="2">
        <f t="shared" si="20"/>
        <v>11</v>
      </c>
      <c r="AN16" s="2">
        <f t="shared" si="0"/>
        <v>14</v>
      </c>
      <c r="AO16" s="2">
        <f t="shared" si="0"/>
        <v>-1</v>
      </c>
      <c r="AP16" s="2">
        <f t="shared" si="0"/>
        <v>0</v>
      </c>
      <c r="AQ16" s="2">
        <f t="shared" si="0"/>
        <v>0</v>
      </c>
      <c r="AR16" s="2">
        <f t="shared" si="0"/>
        <v>4540.17</v>
      </c>
      <c r="AS16" s="2">
        <f t="shared" si="0"/>
        <v>4385.8999999999996</v>
      </c>
      <c r="AT16" s="2">
        <f t="shared" si="0"/>
        <v>-654.50000000000011</v>
      </c>
      <c r="AU16" s="2">
        <f t="shared" si="0"/>
        <v>0</v>
      </c>
      <c r="AV16" s="29">
        <f t="shared" si="0"/>
        <v>0</v>
      </c>
      <c r="AW16" s="30">
        <f t="shared" si="0"/>
        <v>13</v>
      </c>
      <c r="AX16" s="31">
        <f t="shared" si="0"/>
        <v>3731.3999999999996</v>
      </c>
      <c r="AY16" s="38">
        <f t="shared" si="11"/>
        <v>0.42307692307692307</v>
      </c>
      <c r="AZ16" s="38">
        <f t="shared" si="11"/>
        <v>3.5</v>
      </c>
      <c r="BA16" s="38">
        <f t="shared" si="11"/>
        <v>-0.33333333333333331</v>
      </c>
      <c r="BB16" s="38" t="str">
        <f t="shared" si="11"/>
        <v/>
      </c>
      <c r="BC16" s="38" t="str">
        <f t="shared" si="11"/>
        <v/>
      </c>
      <c r="BD16" s="38">
        <f t="shared" si="11"/>
        <v>1.4776890329635994</v>
      </c>
      <c r="BE16" s="38">
        <f t="shared" si="11"/>
        <v>2.268349952418387</v>
      </c>
      <c r="BF16" s="38">
        <f t="shared" si="11"/>
        <v>-0.59802273308724108</v>
      </c>
      <c r="BG16" s="38" t="str">
        <f t="shared" si="11"/>
        <v/>
      </c>
      <c r="BH16" s="39" t="str">
        <f t="shared" si="11"/>
        <v/>
      </c>
      <c r="BI16" s="76">
        <f t="shared" si="2"/>
        <v>1.8571428571428572</v>
      </c>
      <c r="BJ16" s="139">
        <f t="shared" si="2"/>
        <v>1.2323148258233265</v>
      </c>
      <c r="BK16" s="119">
        <f t="shared" si="21"/>
        <v>205.74729729729728</v>
      </c>
      <c r="BL16" s="120">
        <f t="shared" si="21"/>
        <v>351.07888888888891</v>
      </c>
      <c r="BM16" s="120">
        <f t="shared" si="21"/>
        <v>219.96999999999997</v>
      </c>
      <c r="BN16" s="120" t="str">
        <f t="shared" si="21"/>
        <v/>
      </c>
      <c r="BO16" s="121" t="str">
        <f t="shared" si="21"/>
        <v/>
      </c>
      <c r="BP16" s="119">
        <f t="shared" si="22"/>
        <v>118.1723076923077</v>
      </c>
      <c r="BQ16" s="120">
        <f t="shared" si="22"/>
        <v>483.38</v>
      </c>
      <c r="BR16" s="120">
        <f t="shared" si="22"/>
        <v>364.81333333333333</v>
      </c>
      <c r="BS16" s="120" t="str">
        <f t="shared" si="22"/>
        <v/>
      </c>
      <c r="BT16" s="121" t="str">
        <f t="shared" si="22"/>
        <v/>
      </c>
      <c r="BU16" s="119">
        <f t="shared" si="23"/>
        <v>87.574989604989582</v>
      </c>
      <c r="BV16" s="120">
        <f t="shared" si="23"/>
        <v>-132.30111111111108</v>
      </c>
      <c r="BW16" s="121">
        <f t="shared" si="23"/>
        <v>-144.84333333333336</v>
      </c>
      <c r="BX16" s="120" t="str">
        <f t="shared" si="23"/>
        <v/>
      </c>
      <c r="BY16" s="121" t="str">
        <f t="shared" si="23"/>
        <v/>
      </c>
    </row>
    <row r="17" spans="1:77" x14ac:dyDescent="0.2">
      <c r="A17" t="s">
        <v>46</v>
      </c>
      <c r="B17" t="s">
        <v>49</v>
      </c>
      <c r="C17" t="s">
        <v>47</v>
      </c>
      <c r="D17">
        <v>0</v>
      </c>
      <c r="E17" t="s">
        <v>42</v>
      </c>
      <c r="F17" s="4">
        <f t="shared" si="24"/>
        <v>46022</v>
      </c>
      <c r="G17" t="s">
        <v>38</v>
      </c>
      <c r="H17" s="28">
        <v>39</v>
      </c>
      <c r="I17" s="138">
        <v>15</v>
      </c>
      <c r="J17" s="138">
        <v>7</v>
      </c>
      <c r="K17" s="2">
        <v>0</v>
      </c>
      <c r="L17" s="2">
        <v>0</v>
      </c>
      <c r="M17" s="2">
        <v>6114.7199999999993</v>
      </c>
      <c r="N17" s="2">
        <v>3550.07</v>
      </c>
      <c r="O17" s="2">
        <v>7625.62</v>
      </c>
      <c r="P17" s="2">
        <v>0</v>
      </c>
      <c r="Q17" s="29">
        <v>0</v>
      </c>
      <c r="R17" s="30">
        <f t="shared" si="16"/>
        <v>22</v>
      </c>
      <c r="S17" s="30">
        <f t="shared" si="17"/>
        <v>11175.69</v>
      </c>
      <c r="T17" t="s">
        <v>49</v>
      </c>
      <c r="U17" t="s">
        <v>49</v>
      </c>
      <c r="V17" t="s">
        <v>47</v>
      </c>
      <c r="W17" t="s">
        <v>47</v>
      </c>
      <c r="X17" t="s">
        <v>42</v>
      </c>
      <c r="Y17" s="4">
        <f t="shared" si="25"/>
        <v>45658</v>
      </c>
      <c r="Z17" t="s">
        <v>38</v>
      </c>
      <c r="AA17" s="28">
        <v>15</v>
      </c>
      <c r="AB17" s="138">
        <v>0</v>
      </c>
      <c r="AC17" s="138">
        <v>1</v>
      </c>
      <c r="AD17" s="2">
        <v>0</v>
      </c>
      <c r="AE17" s="2">
        <v>0</v>
      </c>
      <c r="AF17" s="2">
        <v>2632.97</v>
      </c>
      <c r="AG17" s="2">
        <v>0</v>
      </c>
      <c r="AH17" s="2">
        <v>469.62</v>
      </c>
      <c r="AI17" s="2">
        <v>0</v>
      </c>
      <c r="AJ17" s="29">
        <v>0</v>
      </c>
      <c r="AK17" s="30">
        <f t="shared" si="18"/>
        <v>1</v>
      </c>
      <c r="AL17" s="30">
        <f t="shared" si="19"/>
        <v>469.62</v>
      </c>
      <c r="AM17" s="2">
        <f t="shared" si="20"/>
        <v>24</v>
      </c>
      <c r="AN17" s="2">
        <f t="shared" si="0"/>
        <v>15</v>
      </c>
      <c r="AO17" s="2">
        <f t="shared" si="0"/>
        <v>6</v>
      </c>
      <c r="AP17" s="2">
        <f t="shared" si="0"/>
        <v>0</v>
      </c>
      <c r="AQ17" s="2">
        <f t="shared" si="0"/>
        <v>0</v>
      </c>
      <c r="AR17" s="2">
        <f t="shared" si="0"/>
        <v>3481.7499999999995</v>
      </c>
      <c r="AS17" s="2">
        <f t="shared" si="0"/>
        <v>3550.07</v>
      </c>
      <c r="AT17" s="2">
        <f t="shared" si="0"/>
        <v>7156</v>
      </c>
      <c r="AU17" s="2">
        <f t="shared" si="0"/>
        <v>0</v>
      </c>
      <c r="AV17" s="29">
        <f t="shared" si="0"/>
        <v>0</v>
      </c>
      <c r="AW17" s="30">
        <f t="shared" si="0"/>
        <v>21</v>
      </c>
      <c r="AX17" s="31">
        <f t="shared" si="0"/>
        <v>10706.07</v>
      </c>
      <c r="AY17" s="38">
        <f t="shared" si="11"/>
        <v>1.6</v>
      </c>
      <c r="AZ17" s="38" t="str">
        <f t="shared" si="11"/>
        <v/>
      </c>
      <c r="BA17" s="38">
        <f t="shared" si="11"/>
        <v>6</v>
      </c>
      <c r="BB17" s="38" t="str">
        <f t="shared" si="11"/>
        <v/>
      </c>
      <c r="BC17" s="38" t="str">
        <f t="shared" si="11"/>
        <v/>
      </c>
      <c r="BD17" s="38">
        <f t="shared" si="11"/>
        <v>1.3223659973338093</v>
      </c>
      <c r="BE17" s="38" t="str">
        <f t="shared" si="11"/>
        <v/>
      </c>
      <c r="BF17" s="38">
        <f t="shared" si="11"/>
        <v>15.237851880243602</v>
      </c>
      <c r="BG17" s="38" t="str">
        <f t="shared" si="11"/>
        <v/>
      </c>
      <c r="BH17" s="39" t="str">
        <f t="shared" si="11"/>
        <v/>
      </c>
      <c r="BI17" s="76">
        <f t="shared" si="2"/>
        <v>21</v>
      </c>
      <c r="BJ17" s="139">
        <f t="shared" si="2"/>
        <v>22.797304203398493</v>
      </c>
      <c r="BK17" s="119">
        <f t="shared" si="21"/>
        <v>156.78769230769228</v>
      </c>
      <c r="BL17" s="120">
        <f t="shared" si="21"/>
        <v>236.67133333333334</v>
      </c>
      <c r="BM17" s="120">
        <f t="shared" si="21"/>
        <v>1089.3742857142856</v>
      </c>
      <c r="BN17" s="120" t="str">
        <f t="shared" si="21"/>
        <v/>
      </c>
      <c r="BO17" s="121" t="str">
        <f t="shared" si="21"/>
        <v/>
      </c>
      <c r="BP17" s="119">
        <f t="shared" si="22"/>
        <v>175.53133333333332</v>
      </c>
      <c r="BQ17" s="120" t="str">
        <f t="shared" si="22"/>
        <v/>
      </c>
      <c r="BR17" s="120">
        <f t="shared" si="22"/>
        <v>469.62</v>
      </c>
      <c r="BS17" s="120" t="str">
        <f t="shared" si="22"/>
        <v/>
      </c>
      <c r="BT17" s="121" t="str">
        <f t="shared" si="22"/>
        <v/>
      </c>
      <c r="BU17" s="119">
        <f t="shared" si="23"/>
        <v>-18.74364102564104</v>
      </c>
      <c r="BV17" s="120" t="str">
        <f t="shared" si="23"/>
        <v/>
      </c>
      <c r="BW17" s="121">
        <f t="shared" si="23"/>
        <v>619.75428571428563</v>
      </c>
      <c r="BX17" s="120" t="str">
        <f t="shared" si="23"/>
        <v/>
      </c>
      <c r="BY17" s="121" t="str">
        <f t="shared" si="23"/>
        <v/>
      </c>
    </row>
    <row r="18" spans="1:77" x14ac:dyDescent="0.2">
      <c r="A18" t="s">
        <v>46</v>
      </c>
      <c r="B18" t="s">
        <v>46</v>
      </c>
      <c r="C18" t="s">
        <v>47</v>
      </c>
      <c r="D18" t="s">
        <v>47</v>
      </c>
      <c r="E18" t="s">
        <v>42</v>
      </c>
      <c r="F18" s="4">
        <f t="shared" si="24"/>
        <v>46023</v>
      </c>
      <c r="G18" t="s">
        <v>39</v>
      </c>
      <c r="H18" s="28">
        <v>9</v>
      </c>
      <c r="I18" s="138">
        <v>8</v>
      </c>
      <c r="J18" s="138">
        <v>0</v>
      </c>
      <c r="K18" s="2">
        <v>0</v>
      </c>
      <c r="L18" s="2">
        <v>0</v>
      </c>
      <c r="M18" s="2">
        <v>1306.29</v>
      </c>
      <c r="N18" s="2">
        <v>1351.69</v>
      </c>
      <c r="O18" s="2">
        <v>0</v>
      </c>
      <c r="P18" s="2">
        <v>0</v>
      </c>
      <c r="Q18" s="29">
        <v>0</v>
      </c>
      <c r="R18" s="30">
        <f t="shared" si="16"/>
        <v>8</v>
      </c>
      <c r="S18" s="30">
        <f t="shared" si="17"/>
        <v>1351.69</v>
      </c>
      <c r="T18" t="s">
        <v>49</v>
      </c>
      <c r="U18" t="s">
        <v>49</v>
      </c>
      <c r="V18" t="s">
        <v>47</v>
      </c>
      <c r="W18" t="s">
        <v>47</v>
      </c>
      <c r="X18" t="s">
        <v>42</v>
      </c>
      <c r="Y18" s="4">
        <f t="shared" si="25"/>
        <v>45659</v>
      </c>
      <c r="Z18" t="s">
        <v>39</v>
      </c>
      <c r="AA18" s="28">
        <v>29</v>
      </c>
      <c r="AB18" s="138">
        <v>2</v>
      </c>
      <c r="AC18" s="138">
        <v>0</v>
      </c>
      <c r="AD18" s="2">
        <v>0</v>
      </c>
      <c r="AE18" s="2">
        <v>0</v>
      </c>
      <c r="AF18" s="2">
        <v>4447.01</v>
      </c>
      <c r="AG18" s="2">
        <v>2089.3200000000002</v>
      </c>
      <c r="AH18" s="2">
        <v>0</v>
      </c>
      <c r="AI18" s="2">
        <v>0</v>
      </c>
      <c r="AJ18" s="29">
        <v>0</v>
      </c>
      <c r="AK18" s="30">
        <f t="shared" si="18"/>
        <v>2</v>
      </c>
      <c r="AL18" s="30">
        <f t="shared" si="19"/>
        <v>2089.3200000000002</v>
      </c>
      <c r="AM18" s="2">
        <f t="shared" si="20"/>
        <v>-20</v>
      </c>
      <c r="AN18" s="2">
        <f t="shared" si="0"/>
        <v>6</v>
      </c>
      <c r="AO18" s="2">
        <f t="shared" si="0"/>
        <v>0</v>
      </c>
      <c r="AP18" s="2">
        <f t="shared" si="0"/>
        <v>0</v>
      </c>
      <c r="AQ18" s="2">
        <f t="shared" si="0"/>
        <v>0</v>
      </c>
      <c r="AR18" s="2">
        <f t="shared" si="0"/>
        <v>-3140.7200000000003</v>
      </c>
      <c r="AS18" s="2">
        <f t="shared" si="0"/>
        <v>-737.63000000000011</v>
      </c>
      <c r="AT18" s="2">
        <f t="shared" si="0"/>
        <v>0</v>
      </c>
      <c r="AU18" s="2">
        <f t="shared" si="0"/>
        <v>0</v>
      </c>
      <c r="AV18" s="29">
        <f t="shared" si="0"/>
        <v>0</v>
      </c>
      <c r="AW18" s="30">
        <f t="shared" si="0"/>
        <v>6</v>
      </c>
      <c r="AX18" s="31">
        <f t="shared" si="0"/>
        <v>-737.63000000000011</v>
      </c>
      <c r="AY18" s="38">
        <f t="shared" si="11"/>
        <v>-0.68965517241379315</v>
      </c>
      <c r="AZ18" s="38">
        <f t="shared" si="11"/>
        <v>3</v>
      </c>
      <c r="BA18" s="38" t="str">
        <f t="shared" si="11"/>
        <v/>
      </c>
      <c r="BB18" s="38" t="str">
        <f t="shared" si="11"/>
        <v/>
      </c>
      <c r="BC18" s="38" t="str">
        <f t="shared" si="11"/>
        <v/>
      </c>
      <c r="BD18" s="38">
        <f t="shared" si="11"/>
        <v>-0.7062543146968413</v>
      </c>
      <c r="BE18" s="38">
        <f t="shared" si="11"/>
        <v>-0.35304788160741296</v>
      </c>
      <c r="BF18" s="38" t="str">
        <f t="shared" si="11"/>
        <v/>
      </c>
      <c r="BG18" s="38" t="str">
        <f t="shared" si="11"/>
        <v/>
      </c>
      <c r="BH18" s="39" t="str">
        <f t="shared" si="11"/>
        <v/>
      </c>
      <c r="BI18" s="76">
        <f t="shared" si="2"/>
        <v>3</v>
      </c>
      <c r="BJ18" s="139">
        <f t="shared" si="2"/>
        <v>-0.35304788160741296</v>
      </c>
      <c r="BK18" s="119">
        <f t="shared" si="21"/>
        <v>145.14333333333332</v>
      </c>
      <c r="BL18" s="120">
        <f t="shared" si="21"/>
        <v>168.96125000000001</v>
      </c>
      <c r="BM18" s="120" t="str">
        <f t="shared" si="21"/>
        <v/>
      </c>
      <c r="BN18" s="120" t="str">
        <f t="shared" si="21"/>
        <v/>
      </c>
      <c r="BO18" s="121" t="str">
        <f t="shared" si="21"/>
        <v/>
      </c>
      <c r="BP18" s="119">
        <f t="shared" si="22"/>
        <v>153.34517241379311</v>
      </c>
      <c r="BQ18" s="120">
        <f t="shared" si="22"/>
        <v>1044.6600000000001</v>
      </c>
      <c r="BR18" s="120" t="str">
        <f t="shared" si="22"/>
        <v/>
      </c>
      <c r="BS18" s="120" t="str">
        <f t="shared" si="22"/>
        <v/>
      </c>
      <c r="BT18" s="121" t="str">
        <f t="shared" si="22"/>
        <v/>
      </c>
      <c r="BU18" s="119">
        <f t="shared" si="23"/>
        <v>-8.2018390804597914</v>
      </c>
      <c r="BV18" s="120">
        <f t="shared" si="23"/>
        <v>-875.69875000000002</v>
      </c>
      <c r="BW18" s="121" t="str">
        <f t="shared" si="23"/>
        <v/>
      </c>
      <c r="BX18" s="120" t="str">
        <f t="shared" si="23"/>
        <v/>
      </c>
      <c r="BY18" s="121" t="str">
        <f t="shared" si="23"/>
        <v/>
      </c>
    </row>
    <row r="19" spans="1:77" x14ac:dyDescent="0.2">
      <c r="A19" t="s">
        <v>46</v>
      </c>
      <c r="B19" t="s">
        <v>46</v>
      </c>
      <c r="C19" t="s">
        <v>47</v>
      </c>
      <c r="D19" t="s">
        <v>47</v>
      </c>
      <c r="E19" t="s">
        <v>42</v>
      </c>
      <c r="F19" s="4">
        <f t="shared" si="24"/>
        <v>46024</v>
      </c>
      <c r="G19" t="s">
        <v>40</v>
      </c>
      <c r="H19" s="28">
        <v>17</v>
      </c>
      <c r="I19" s="138">
        <v>13</v>
      </c>
      <c r="J19" s="138">
        <v>0</v>
      </c>
      <c r="K19" s="2">
        <v>0</v>
      </c>
      <c r="L19" s="2">
        <v>0</v>
      </c>
      <c r="M19" s="2">
        <v>3589.9300000000003</v>
      </c>
      <c r="N19" s="2">
        <v>5393.2699999999995</v>
      </c>
      <c r="O19" s="2">
        <v>0</v>
      </c>
      <c r="P19" s="2">
        <v>0</v>
      </c>
      <c r="Q19" s="29">
        <v>0</v>
      </c>
      <c r="R19" s="30">
        <f t="shared" si="16"/>
        <v>13</v>
      </c>
      <c r="S19" s="30">
        <f t="shared" si="17"/>
        <v>5393.2699999999995</v>
      </c>
      <c r="T19" t="s">
        <v>49</v>
      </c>
      <c r="U19" t="s">
        <v>49</v>
      </c>
      <c r="V19" t="s">
        <v>47</v>
      </c>
      <c r="W19" t="s">
        <v>47</v>
      </c>
      <c r="X19" t="s">
        <v>42</v>
      </c>
      <c r="Y19" s="4">
        <f t="shared" si="25"/>
        <v>45660</v>
      </c>
      <c r="Z19" t="s">
        <v>40</v>
      </c>
      <c r="AA19" s="28">
        <v>15</v>
      </c>
      <c r="AB19" s="138">
        <v>13</v>
      </c>
      <c r="AC19" s="138">
        <v>0</v>
      </c>
      <c r="AD19" s="2">
        <v>0</v>
      </c>
      <c r="AE19" s="2">
        <v>0</v>
      </c>
      <c r="AF19" s="2">
        <v>2251.8900000000003</v>
      </c>
      <c r="AG19" s="2">
        <v>2771.38</v>
      </c>
      <c r="AH19" s="2">
        <v>0</v>
      </c>
      <c r="AI19" s="2">
        <v>0</v>
      </c>
      <c r="AJ19" s="29">
        <v>0</v>
      </c>
      <c r="AK19" s="30">
        <f t="shared" si="18"/>
        <v>13</v>
      </c>
      <c r="AL19" s="30">
        <f t="shared" si="19"/>
        <v>2771.38</v>
      </c>
      <c r="AM19" s="2">
        <f t="shared" si="20"/>
        <v>2</v>
      </c>
      <c r="AN19" s="2">
        <f t="shared" si="0"/>
        <v>0</v>
      </c>
      <c r="AO19" s="2">
        <f t="shared" si="0"/>
        <v>0</v>
      </c>
      <c r="AP19" s="2">
        <f t="shared" si="0"/>
        <v>0</v>
      </c>
      <c r="AQ19" s="2">
        <f t="shared" si="0"/>
        <v>0</v>
      </c>
      <c r="AR19" s="2">
        <f t="shared" si="0"/>
        <v>1338.04</v>
      </c>
      <c r="AS19" s="2">
        <f t="shared" si="0"/>
        <v>2621.8899999999994</v>
      </c>
      <c r="AT19" s="2">
        <f t="shared" si="0"/>
        <v>0</v>
      </c>
      <c r="AU19" s="2">
        <f t="shared" si="0"/>
        <v>0</v>
      </c>
      <c r="AV19" s="29">
        <f t="shared" si="0"/>
        <v>0</v>
      </c>
      <c r="AW19" s="30">
        <f t="shared" si="0"/>
        <v>0</v>
      </c>
      <c r="AX19" s="31">
        <f t="shared" si="0"/>
        <v>2621.8899999999994</v>
      </c>
      <c r="AY19" s="38">
        <f t="shared" si="11"/>
        <v>0.13333333333333333</v>
      </c>
      <c r="AZ19" s="38">
        <f t="shared" si="11"/>
        <v>0</v>
      </c>
      <c r="BA19" s="38" t="str">
        <f t="shared" si="11"/>
        <v/>
      </c>
      <c r="BB19" s="38" t="str">
        <f t="shared" si="11"/>
        <v/>
      </c>
      <c r="BC19" s="38" t="str">
        <f t="shared" si="11"/>
        <v/>
      </c>
      <c r="BD19" s="38">
        <f t="shared" si="11"/>
        <v>0.59418532876827901</v>
      </c>
      <c r="BE19" s="38">
        <f t="shared" si="11"/>
        <v>0.94605936392699641</v>
      </c>
      <c r="BF19" s="38" t="str">
        <f t="shared" si="11"/>
        <v/>
      </c>
      <c r="BG19" s="38" t="str">
        <f t="shared" si="11"/>
        <v/>
      </c>
      <c r="BH19" s="39" t="str">
        <f t="shared" si="11"/>
        <v/>
      </c>
      <c r="BI19" s="76">
        <f t="shared" si="2"/>
        <v>0</v>
      </c>
      <c r="BJ19" s="139">
        <f t="shared" si="2"/>
        <v>0.94605936392699641</v>
      </c>
      <c r="BK19" s="119">
        <f t="shared" si="21"/>
        <v>211.17235294117648</v>
      </c>
      <c r="BL19" s="120">
        <f t="shared" si="21"/>
        <v>414.86692307692306</v>
      </c>
      <c r="BM19" s="120" t="str">
        <f t="shared" si="21"/>
        <v/>
      </c>
      <c r="BN19" s="120" t="str">
        <f t="shared" si="21"/>
        <v/>
      </c>
      <c r="BO19" s="121" t="str">
        <f t="shared" si="21"/>
        <v/>
      </c>
      <c r="BP19" s="119">
        <f t="shared" si="22"/>
        <v>150.12600000000003</v>
      </c>
      <c r="BQ19" s="120">
        <f t="shared" si="22"/>
        <v>213.18307692307692</v>
      </c>
      <c r="BR19" s="120" t="str">
        <f t="shared" si="22"/>
        <v/>
      </c>
      <c r="BS19" s="120" t="str">
        <f t="shared" si="22"/>
        <v/>
      </c>
      <c r="BT19" s="121" t="str">
        <f t="shared" si="22"/>
        <v/>
      </c>
      <c r="BU19" s="119">
        <f t="shared" si="23"/>
        <v>61.046352941176451</v>
      </c>
      <c r="BV19" s="120">
        <f t="shared" si="23"/>
        <v>201.68384615384613</v>
      </c>
      <c r="BW19" s="121" t="str">
        <f t="shared" si="23"/>
        <v/>
      </c>
      <c r="BX19" s="120" t="str">
        <f t="shared" si="23"/>
        <v/>
      </c>
      <c r="BY19" s="121" t="str">
        <f t="shared" si="23"/>
        <v/>
      </c>
    </row>
    <row r="20" spans="1:77" ht="13.5" thickBot="1" x14ac:dyDescent="0.25">
      <c r="A20" t="s">
        <v>46</v>
      </c>
      <c r="B20" t="s">
        <v>46</v>
      </c>
      <c r="C20" t="s">
        <v>47</v>
      </c>
      <c r="D20" t="s">
        <v>47</v>
      </c>
      <c r="E20" t="s">
        <v>42</v>
      </c>
      <c r="F20" s="59">
        <f t="shared" si="24"/>
        <v>46025</v>
      </c>
      <c r="G20" s="42" t="s">
        <v>41</v>
      </c>
      <c r="H20" s="43">
        <v>13</v>
      </c>
      <c r="I20" s="44">
        <v>0</v>
      </c>
      <c r="J20" s="44">
        <v>7</v>
      </c>
      <c r="K20" s="44">
        <v>0</v>
      </c>
      <c r="L20" s="44">
        <v>0</v>
      </c>
      <c r="M20" s="44">
        <v>3231.2200000000003</v>
      </c>
      <c r="N20" s="44">
        <v>0</v>
      </c>
      <c r="O20" s="44">
        <v>3709.8499999999995</v>
      </c>
      <c r="P20" s="44">
        <v>0</v>
      </c>
      <c r="Q20" s="45">
        <v>0</v>
      </c>
      <c r="R20" s="46">
        <f t="shared" si="16"/>
        <v>7</v>
      </c>
      <c r="S20" s="46">
        <f t="shared" si="17"/>
        <v>3709.8499999999995</v>
      </c>
      <c r="T20" t="s">
        <v>49</v>
      </c>
      <c r="U20" t="s">
        <v>49</v>
      </c>
      <c r="V20" t="s">
        <v>47</v>
      </c>
      <c r="W20" t="s">
        <v>47</v>
      </c>
      <c r="X20" t="s">
        <v>42</v>
      </c>
      <c r="Y20" s="59">
        <f t="shared" si="25"/>
        <v>45661</v>
      </c>
      <c r="Z20" s="42" t="s">
        <v>41</v>
      </c>
      <c r="AA20" s="43">
        <v>25</v>
      </c>
      <c r="AB20" s="44">
        <v>0</v>
      </c>
      <c r="AC20" s="44">
        <v>1</v>
      </c>
      <c r="AD20" s="44">
        <v>0</v>
      </c>
      <c r="AE20" s="44">
        <v>0</v>
      </c>
      <c r="AF20" s="44">
        <v>5525.45</v>
      </c>
      <c r="AG20" s="44">
        <v>0</v>
      </c>
      <c r="AH20" s="44">
        <v>371.61</v>
      </c>
      <c r="AI20" s="44">
        <v>0</v>
      </c>
      <c r="AJ20" s="45">
        <v>0</v>
      </c>
      <c r="AK20" s="46">
        <f t="shared" si="18"/>
        <v>1</v>
      </c>
      <c r="AL20" s="46">
        <f t="shared" si="19"/>
        <v>371.61</v>
      </c>
      <c r="AM20" s="44">
        <f t="shared" si="20"/>
        <v>-12</v>
      </c>
      <c r="AN20" s="44">
        <f t="shared" si="0"/>
        <v>0</v>
      </c>
      <c r="AO20" s="44">
        <f t="shared" si="0"/>
        <v>6</v>
      </c>
      <c r="AP20" s="44">
        <f t="shared" si="0"/>
        <v>0</v>
      </c>
      <c r="AQ20" s="44">
        <f t="shared" si="0"/>
        <v>0</v>
      </c>
      <c r="AR20" s="44">
        <f t="shared" si="0"/>
        <v>-2294.2299999999996</v>
      </c>
      <c r="AS20" s="44">
        <f t="shared" si="0"/>
        <v>0</v>
      </c>
      <c r="AT20" s="44">
        <f t="shared" si="0"/>
        <v>3338.2399999999993</v>
      </c>
      <c r="AU20" s="44">
        <f t="shared" si="0"/>
        <v>0</v>
      </c>
      <c r="AV20" s="45">
        <f t="shared" si="0"/>
        <v>0</v>
      </c>
      <c r="AW20" s="46">
        <f t="shared" si="0"/>
        <v>6</v>
      </c>
      <c r="AX20" s="47">
        <f t="shared" si="0"/>
        <v>3338.2399999999993</v>
      </c>
      <c r="AY20" s="56">
        <f t="shared" si="11"/>
        <v>-0.48</v>
      </c>
      <c r="AZ20" s="56" t="str">
        <f t="shared" si="11"/>
        <v/>
      </c>
      <c r="BA20" s="56">
        <f t="shared" si="11"/>
        <v>6</v>
      </c>
      <c r="BB20" s="56" t="str">
        <f t="shared" si="11"/>
        <v/>
      </c>
      <c r="BC20" s="56" t="str">
        <f t="shared" si="11"/>
        <v/>
      </c>
      <c r="BD20" s="56">
        <f t="shared" si="11"/>
        <v>-0.41521143074319733</v>
      </c>
      <c r="BE20" s="56" t="str">
        <f t="shared" si="11"/>
        <v/>
      </c>
      <c r="BF20" s="56">
        <f t="shared" si="11"/>
        <v>8.9831812922149545</v>
      </c>
      <c r="BG20" s="56" t="str">
        <f t="shared" si="11"/>
        <v/>
      </c>
      <c r="BH20" s="57" t="str">
        <f t="shared" si="11"/>
        <v/>
      </c>
      <c r="BI20" s="81">
        <f t="shared" si="2"/>
        <v>6</v>
      </c>
      <c r="BJ20" s="128">
        <f t="shared" si="2"/>
        <v>8.9831812922149545</v>
      </c>
      <c r="BK20" s="122">
        <f t="shared" si="21"/>
        <v>248.55538461538464</v>
      </c>
      <c r="BL20" s="123" t="str">
        <f t="shared" si="21"/>
        <v/>
      </c>
      <c r="BM20" s="123">
        <f t="shared" si="21"/>
        <v>529.9785714285714</v>
      </c>
      <c r="BN20" s="123" t="str">
        <f t="shared" si="21"/>
        <v/>
      </c>
      <c r="BO20" s="124" t="str">
        <f t="shared" si="21"/>
        <v/>
      </c>
      <c r="BP20" s="122">
        <f t="shared" si="22"/>
        <v>221.018</v>
      </c>
      <c r="BQ20" s="123" t="str">
        <f t="shared" si="22"/>
        <v/>
      </c>
      <c r="BR20" s="123">
        <f t="shared" si="22"/>
        <v>371.61</v>
      </c>
      <c r="BS20" s="123" t="str">
        <f t="shared" si="22"/>
        <v/>
      </c>
      <c r="BT20" s="124" t="str">
        <f t="shared" si="22"/>
        <v/>
      </c>
      <c r="BU20" s="122">
        <f t="shared" si="23"/>
        <v>27.537384615384639</v>
      </c>
      <c r="BV20" s="123" t="str">
        <f t="shared" si="23"/>
        <v/>
      </c>
      <c r="BW20" s="124">
        <f t="shared" si="23"/>
        <v>158.36857142857139</v>
      </c>
      <c r="BX20" s="123" t="str">
        <f t="shared" si="23"/>
        <v/>
      </c>
      <c r="BY20" s="124" t="str">
        <f t="shared" si="23"/>
        <v/>
      </c>
    </row>
    <row r="21" spans="1:77" x14ac:dyDescent="0.2">
      <c r="A21" t="s">
        <v>46</v>
      </c>
      <c r="B21" t="s">
        <v>46</v>
      </c>
      <c r="C21" t="s">
        <v>47</v>
      </c>
      <c r="D21" t="s">
        <v>47</v>
      </c>
      <c r="E21" t="s">
        <v>43</v>
      </c>
      <c r="F21" s="4">
        <f t="shared" si="24"/>
        <v>46026</v>
      </c>
      <c r="G21" t="s">
        <v>35</v>
      </c>
      <c r="H21" s="28">
        <v>10</v>
      </c>
      <c r="I21" s="138">
        <v>6</v>
      </c>
      <c r="J21" s="138">
        <v>1</v>
      </c>
      <c r="K21" s="2">
        <v>0</v>
      </c>
      <c r="L21" s="2">
        <v>0</v>
      </c>
      <c r="M21" s="2">
        <v>1778.27</v>
      </c>
      <c r="N21" s="2">
        <v>1288.99</v>
      </c>
      <c r="O21" s="2">
        <v>939.57</v>
      </c>
      <c r="P21" s="2">
        <v>0</v>
      </c>
      <c r="Q21" s="29">
        <v>0</v>
      </c>
      <c r="R21" s="30">
        <f t="shared" si="16"/>
        <v>7</v>
      </c>
      <c r="S21" s="30">
        <f t="shared" si="17"/>
        <v>2228.56</v>
      </c>
      <c r="T21" t="s">
        <v>49</v>
      </c>
      <c r="U21" t="s">
        <v>49</v>
      </c>
      <c r="V21" t="s">
        <v>47</v>
      </c>
      <c r="W21" t="s">
        <v>47</v>
      </c>
      <c r="X21" t="s">
        <v>43</v>
      </c>
      <c r="Y21" s="4">
        <f t="shared" si="25"/>
        <v>45662</v>
      </c>
      <c r="Z21" t="s">
        <v>35</v>
      </c>
      <c r="AA21" s="28">
        <v>6</v>
      </c>
      <c r="AB21" s="138">
        <v>13</v>
      </c>
      <c r="AC21" s="138">
        <v>0</v>
      </c>
      <c r="AD21" s="2">
        <v>0</v>
      </c>
      <c r="AE21" s="2">
        <v>0</v>
      </c>
      <c r="AF21" s="2">
        <v>839.6</v>
      </c>
      <c r="AG21" s="2">
        <v>2118.36</v>
      </c>
      <c r="AH21" s="2">
        <v>0</v>
      </c>
      <c r="AI21" s="2">
        <v>0</v>
      </c>
      <c r="AJ21" s="29">
        <v>0</v>
      </c>
      <c r="AK21" s="30">
        <f t="shared" si="18"/>
        <v>13</v>
      </c>
      <c r="AL21" s="30">
        <f t="shared" si="19"/>
        <v>2118.36</v>
      </c>
      <c r="AM21" s="2">
        <f t="shared" si="20"/>
        <v>4</v>
      </c>
      <c r="AN21" s="2">
        <f t="shared" si="0"/>
        <v>-7</v>
      </c>
      <c r="AO21" s="2">
        <f t="shared" si="0"/>
        <v>1</v>
      </c>
      <c r="AP21" s="2">
        <f t="shared" si="0"/>
        <v>0</v>
      </c>
      <c r="AQ21" s="2">
        <f t="shared" si="0"/>
        <v>0</v>
      </c>
      <c r="AR21" s="2">
        <f t="shared" si="0"/>
        <v>938.67</v>
      </c>
      <c r="AS21" s="2">
        <f t="shared" si="0"/>
        <v>-829.37000000000012</v>
      </c>
      <c r="AT21" s="2">
        <f t="shared" si="0"/>
        <v>939.57</v>
      </c>
      <c r="AU21" s="2">
        <f t="shared" si="0"/>
        <v>0</v>
      </c>
      <c r="AV21" s="29">
        <f t="shared" si="0"/>
        <v>0</v>
      </c>
      <c r="AW21" s="30">
        <f t="shared" si="0"/>
        <v>-6</v>
      </c>
      <c r="AX21" s="31">
        <f t="shared" si="0"/>
        <v>110.19999999999982</v>
      </c>
      <c r="AY21" s="38">
        <f t="shared" si="11"/>
        <v>0.66666666666666663</v>
      </c>
      <c r="AZ21" s="38">
        <f t="shared" si="11"/>
        <v>-0.53846153846153844</v>
      </c>
      <c r="BA21" s="38" t="str">
        <f t="shared" si="11"/>
        <v/>
      </c>
      <c r="BB21" s="38" t="str">
        <f t="shared" si="11"/>
        <v/>
      </c>
      <c r="BC21" s="38" t="str">
        <f t="shared" si="11"/>
        <v/>
      </c>
      <c r="BD21" s="38">
        <f t="shared" si="11"/>
        <v>1.1179966650786088</v>
      </c>
      <c r="BE21" s="38">
        <f t="shared" si="11"/>
        <v>-0.39151513434921359</v>
      </c>
      <c r="BF21" s="38" t="str">
        <f t="shared" si="11"/>
        <v/>
      </c>
      <c r="BG21" s="38" t="str">
        <f t="shared" si="11"/>
        <v/>
      </c>
      <c r="BH21" s="39" t="str">
        <f t="shared" si="11"/>
        <v/>
      </c>
      <c r="BI21" s="76">
        <f t="shared" si="2"/>
        <v>-0.46153846153846156</v>
      </c>
      <c r="BJ21" s="40">
        <f t="shared" si="2"/>
        <v>5.2021375025963393E-2</v>
      </c>
      <c r="BK21" s="116">
        <f t="shared" si="21"/>
        <v>177.827</v>
      </c>
      <c r="BL21" s="117">
        <f t="shared" si="21"/>
        <v>214.83166666666668</v>
      </c>
      <c r="BM21" s="117">
        <f t="shared" si="21"/>
        <v>939.57</v>
      </c>
      <c r="BN21" s="117" t="str">
        <f t="shared" si="21"/>
        <v/>
      </c>
      <c r="BO21" s="118" t="str">
        <f t="shared" si="21"/>
        <v/>
      </c>
      <c r="BP21" s="116">
        <f t="shared" si="22"/>
        <v>139.93333333333334</v>
      </c>
      <c r="BQ21" s="117">
        <f t="shared" si="22"/>
        <v>162.95076923076925</v>
      </c>
      <c r="BR21" s="117" t="str">
        <f t="shared" si="22"/>
        <v/>
      </c>
      <c r="BS21" s="117" t="str">
        <f t="shared" si="22"/>
        <v/>
      </c>
      <c r="BT21" s="118" t="str">
        <f t="shared" si="22"/>
        <v/>
      </c>
      <c r="BU21" s="116">
        <f t="shared" si="23"/>
        <v>37.893666666666661</v>
      </c>
      <c r="BV21" s="117">
        <f t="shared" si="23"/>
        <v>51.880897435897424</v>
      </c>
      <c r="BW21" s="118" t="str">
        <f t="shared" si="23"/>
        <v/>
      </c>
      <c r="BX21" s="117" t="str">
        <f t="shared" si="23"/>
        <v/>
      </c>
      <c r="BY21" s="118" t="str">
        <f t="shared" si="23"/>
        <v/>
      </c>
    </row>
    <row r="22" spans="1:77" x14ac:dyDescent="0.2">
      <c r="A22" t="s">
        <v>46</v>
      </c>
      <c r="B22" t="s">
        <v>46</v>
      </c>
      <c r="C22" t="s">
        <v>47</v>
      </c>
      <c r="D22" t="s">
        <v>47</v>
      </c>
      <c r="E22" t="s">
        <v>43</v>
      </c>
      <c r="F22" s="4">
        <f t="shared" si="24"/>
        <v>46027</v>
      </c>
      <c r="G22" t="s">
        <v>36</v>
      </c>
      <c r="H22" s="28">
        <v>10</v>
      </c>
      <c r="I22" s="138">
        <v>23</v>
      </c>
      <c r="J22" s="138">
        <v>1</v>
      </c>
      <c r="K22" s="2">
        <v>0</v>
      </c>
      <c r="L22" s="2">
        <v>0</v>
      </c>
      <c r="M22" s="2">
        <v>2619.5100000000002</v>
      </c>
      <c r="N22" s="2">
        <v>7573.21</v>
      </c>
      <c r="O22" s="2">
        <v>319.69</v>
      </c>
      <c r="P22" s="2">
        <v>0</v>
      </c>
      <c r="Q22" s="29">
        <v>0</v>
      </c>
      <c r="R22" s="30">
        <f t="shared" si="16"/>
        <v>24</v>
      </c>
      <c r="S22" s="30">
        <f t="shared" si="17"/>
        <v>7892.9</v>
      </c>
      <c r="T22" t="s">
        <v>49</v>
      </c>
      <c r="U22" t="s">
        <v>49</v>
      </c>
      <c r="V22" t="s">
        <v>47</v>
      </c>
      <c r="W22" t="s">
        <v>47</v>
      </c>
      <c r="X22" t="s">
        <v>43</v>
      </c>
      <c r="Y22" s="4">
        <f t="shared" si="25"/>
        <v>45663</v>
      </c>
      <c r="Z22" t="s">
        <v>36</v>
      </c>
      <c r="AA22" s="28">
        <v>12</v>
      </c>
      <c r="AB22" s="138">
        <v>10</v>
      </c>
      <c r="AC22" s="138">
        <v>11</v>
      </c>
      <c r="AD22" s="2">
        <v>0</v>
      </c>
      <c r="AE22" s="2">
        <v>0</v>
      </c>
      <c r="AF22" s="2">
        <v>3704.23</v>
      </c>
      <c r="AG22" s="2">
        <v>1988.8899999999999</v>
      </c>
      <c r="AH22" s="2">
        <v>8593.68</v>
      </c>
      <c r="AI22" s="2">
        <v>0</v>
      </c>
      <c r="AJ22" s="29">
        <v>0</v>
      </c>
      <c r="AK22" s="30">
        <f t="shared" si="18"/>
        <v>21</v>
      </c>
      <c r="AL22" s="30">
        <f t="shared" si="19"/>
        <v>10582.57</v>
      </c>
      <c r="AM22" s="2">
        <f t="shared" si="20"/>
        <v>-2</v>
      </c>
      <c r="AN22" s="2">
        <f t="shared" si="0"/>
        <v>13</v>
      </c>
      <c r="AO22" s="2">
        <f t="shared" si="0"/>
        <v>-10</v>
      </c>
      <c r="AP22" s="2">
        <f t="shared" si="0"/>
        <v>0</v>
      </c>
      <c r="AQ22" s="2">
        <f t="shared" si="0"/>
        <v>0</v>
      </c>
      <c r="AR22" s="2">
        <f t="shared" si="0"/>
        <v>-1084.7199999999998</v>
      </c>
      <c r="AS22" s="2">
        <f t="shared" si="0"/>
        <v>5584.32</v>
      </c>
      <c r="AT22" s="2">
        <f t="shared" si="0"/>
        <v>-8273.99</v>
      </c>
      <c r="AU22" s="2">
        <f t="shared" si="0"/>
        <v>0</v>
      </c>
      <c r="AV22" s="29">
        <f t="shared" si="0"/>
        <v>0</v>
      </c>
      <c r="AW22" s="30">
        <f t="shared" si="0"/>
        <v>3</v>
      </c>
      <c r="AX22" s="31">
        <f t="shared" si="0"/>
        <v>-2689.67</v>
      </c>
      <c r="AY22" s="38">
        <f t="shared" si="11"/>
        <v>-0.16666666666666666</v>
      </c>
      <c r="AZ22" s="38">
        <f t="shared" si="11"/>
        <v>1.3</v>
      </c>
      <c r="BA22" s="38">
        <f t="shared" si="11"/>
        <v>-0.90909090909090906</v>
      </c>
      <c r="BB22" s="38" t="str">
        <f t="shared" si="11"/>
        <v/>
      </c>
      <c r="BC22" s="38" t="str">
        <f t="shared" si="11"/>
        <v/>
      </c>
      <c r="BD22" s="38">
        <f t="shared" si="11"/>
        <v>-0.29283278846075966</v>
      </c>
      <c r="BE22" s="38">
        <f t="shared" si="11"/>
        <v>2.8077570906384968</v>
      </c>
      <c r="BF22" s="38">
        <f t="shared" si="11"/>
        <v>-0.96279940607516212</v>
      </c>
      <c r="BG22" s="38" t="str">
        <f t="shared" si="11"/>
        <v/>
      </c>
      <c r="BH22" s="39" t="str">
        <f t="shared" si="11"/>
        <v/>
      </c>
      <c r="BI22" s="76">
        <f t="shared" si="2"/>
        <v>0.14285714285714285</v>
      </c>
      <c r="BJ22" s="40">
        <f t="shared" si="2"/>
        <v>-0.25416037881157416</v>
      </c>
      <c r="BK22" s="119">
        <f t="shared" si="21"/>
        <v>261.95100000000002</v>
      </c>
      <c r="BL22" s="120">
        <f t="shared" si="21"/>
        <v>329.27</v>
      </c>
      <c r="BM22" s="120">
        <f t="shared" si="21"/>
        <v>319.69</v>
      </c>
      <c r="BN22" s="120" t="str">
        <f t="shared" si="21"/>
        <v/>
      </c>
      <c r="BO22" s="121" t="str">
        <f t="shared" si="21"/>
        <v/>
      </c>
      <c r="BP22" s="119">
        <f t="shared" si="22"/>
        <v>308.68583333333333</v>
      </c>
      <c r="BQ22" s="120">
        <f t="shared" si="22"/>
        <v>198.88899999999998</v>
      </c>
      <c r="BR22" s="120">
        <f t="shared" si="22"/>
        <v>781.24363636363637</v>
      </c>
      <c r="BS22" s="120" t="str">
        <f t="shared" si="22"/>
        <v/>
      </c>
      <c r="BT22" s="121" t="str">
        <f t="shared" si="22"/>
        <v/>
      </c>
      <c r="BU22" s="119">
        <f t="shared" si="23"/>
        <v>-46.734833333333313</v>
      </c>
      <c r="BV22" s="120">
        <f t="shared" si="23"/>
        <v>130.381</v>
      </c>
      <c r="BW22" s="121">
        <f t="shared" si="23"/>
        <v>-461.55363636363637</v>
      </c>
      <c r="BX22" s="120" t="str">
        <f t="shared" si="23"/>
        <v/>
      </c>
      <c r="BY22" s="121" t="str">
        <f t="shared" si="23"/>
        <v/>
      </c>
    </row>
    <row r="23" spans="1:77" x14ac:dyDescent="0.2">
      <c r="A23" t="s">
        <v>46</v>
      </c>
      <c r="B23" t="s">
        <v>46</v>
      </c>
      <c r="C23" t="s">
        <v>47</v>
      </c>
      <c r="D23" t="s">
        <v>47</v>
      </c>
      <c r="E23" t="s">
        <v>43</v>
      </c>
      <c r="F23" s="4">
        <f t="shared" si="24"/>
        <v>46028</v>
      </c>
      <c r="G23" t="s">
        <v>37</v>
      </c>
      <c r="H23" s="28">
        <v>20</v>
      </c>
      <c r="I23" s="138">
        <v>21</v>
      </c>
      <c r="J23" s="138">
        <v>0</v>
      </c>
      <c r="K23" s="2">
        <v>0</v>
      </c>
      <c r="L23" s="2">
        <v>0</v>
      </c>
      <c r="M23" s="2">
        <v>4652.4400000000005</v>
      </c>
      <c r="N23" s="2">
        <v>4657.49</v>
      </c>
      <c r="O23" s="2">
        <v>0</v>
      </c>
      <c r="P23" s="2">
        <v>0</v>
      </c>
      <c r="Q23" s="29">
        <v>0</v>
      </c>
      <c r="R23" s="30">
        <f t="shared" si="16"/>
        <v>21</v>
      </c>
      <c r="S23" s="30">
        <f t="shared" si="17"/>
        <v>4657.49</v>
      </c>
      <c r="T23" t="s">
        <v>49</v>
      </c>
      <c r="U23" t="s">
        <v>49</v>
      </c>
      <c r="V23" t="s">
        <v>47</v>
      </c>
      <c r="W23" t="s">
        <v>47</v>
      </c>
      <c r="X23" t="s">
        <v>43</v>
      </c>
      <c r="Y23" s="4">
        <f t="shared" si="25"/>
        <v>45664</v>
      </c>
      <c r="Z23" t="s">
        <v>37</v>
      </c>
      <c r="AA23" s="28">
        <v>42</v>
      </c>
      <c r="AB23" s="138">
        <v>11</v>
      </c>
      <c r="AC23" s="138">
        <v>1</v>
      </c>
      <c r="AD23" s="2">
        <v>0</v>
      </c>
      <c r="AE23" s="2">
        <v>0</v>
      </c>
      <c r="AF23" s="2">
        <v>9869.7799999999988</v>
      </c>
      <c r="AG23" s="2">
        <v>5366.04</v>
      </c>
      <c r="AH23" s="2">
        <v>1096.06</v>
      </c>
      <c r="AI23" s="2">
        <v>0</v>
      </c>
      <c r="AJ23" s="29">
        <v>0</v>
      </c>
      <c r="AK23" s="30">
        <f t="shared" si="18"/>
        <v>12</v>
      </c>
      <c r="AL23" s="30">
        <f t="shared" si="19"/>
        <v>6462.1</v>
      </c>
      <c r="AM23" s="2">
        <f t="shared" si="20"/>
        <v>-22</v>
      </c>
      <c r="AN23" s="2">
        <f t="shared" si="20"/>
        <v>10</v>
      </c>
      <c r="AO23" s="2">
        <f t="shared" si="20"/>
        <v>-1</v>
      </c>
      <c r="AP23" s="2">
        <f t="shared" si="20"/>
        <v>0</v>
      </c>
      <c r="AQ23" s="2">
        <f t="shared" si="20"/>
        <v>0</v>
      </c>
      <c r="AR23" s="2">
        <f t="shared" si="20"/>
        <v>-5217.3399999999983</v>
      </c>
      <c r="AS23" s="2">
        <f t="shared" si="20"/>
        <v>-708.55000000000018</v>
      </c>
      <c r="AT23" s="2">
        <f t="shared" si="20"/>
        <v>-1096.06</v>
      </c>
      <c r="AU23" s="2">
        <f t="shared" si="20"/>
        <v>0</v>
      </c>
      <c r="AV23" s="29">
        <f t="shared" si="20"/>
        <v>0</v>
      </c>
      <c r="AW23" s="30">
        <f t="shared" si="20"/>
        <v>9</v>
      </c>
      <c r="AX23" s="31">
        <f t="shared" si="20"/>
        <v>-1804.6100000000006</v>
      </c>
      <c r="AY23" s="38">
        <f t="shared" si="11"/>
        <v>-0.52380952380952384</v>
      </c>
      <c r="AZ23" s="38">
        <f t="shared" si="11"/>
        <v>0.90909090909090906</v>
      </c>
      <c r="BA23" s="38">
        <f t="shared" si="11"/>
        <v>-1</v>
      </c>
      <c r="BB23" s="38" t="str">
        <f t="shared" si="11"/>
        <v/>
      </c>
      <c r="BC23" s="38" t="str">
        <f t="shared" si="11"/>
        <v/>
      </c>
      <c r="BD23" s="38">
        <f t="shared" si="11"/>
        <v>-0.52861765915754955</v>
      </c>
      <c r="BE23" s="38">
        <f t="shared" si="11"/>
        <v>-0.13204336903936612</v>
      </c>
      <c r="BF23" s="38">
        <f t="shared" si="11"/>
        <v>-1</v>
      </c>
      <c r="BG23" s="38" t="str">
        <f t="shared" si="11"/>
        <v/>
      </c>
      <c r="BH23" s="39" t="str">
        <f t="shared" si="11"/>
        <v/>
      </c>
      <c r="BI23" s="76">
        <f t="shared" si="11"/>
        <v>0.75</v>
      </c>
      <c r="BJ23" s="40">
        <f t="shared" si="11"/>
        <v>-0.27926061187539664</v>
      </c>
      <c r="BK23" s="119">
        <f t="shared" si="21"/>
        <v>232.62200000000001</v>
      </c>
      <c r="BL23" s="120">
        <f t="shared" si="21"/>
        <v>221.78523809523807</v>
      </c>
      <c r="BM23" s="120" t="str">
        <f t="shared" si="21"/>
        <v/>
      </c>
      <c r="BN23" s="120" t="str">
        <f t="shared" si="21"/>
        <v/>
      </c>
      <c r="BO23" s="121" t="str">
        <f t="shared" si="21"/>
        <v/>
      </c>
      <c r="BP23" s="119">
        <f t="shared" si="22"/>
        <v>234.99476190476187</v>
      </c>
      <c r="BQ23" s="120">
        <f t="shared" si="22"/>
        <v>487.82181818181817</v>
      </c>
      <c r="BR23" s="120">
        <f t="shared" si="22"/>
        <v>1096.06</v>
      </c>
      <c r="BS23" s="120" t="str">
        <f t="shared" si="22"/>
        <v/>
      </c>
      <c r="BT23" s="121" t="str">
        <f t="shared" si="22"/>
        <v/>
      </c>
      <c r="BU23" s="119">
        <f t="shared" si="23"/>
        <v>-2.3727619047618589</v>
      </c>
      <c r="BV23" s="120">
        <f t="shared" si="23"/>
        <v>-266.0365800865801</v>
      </c>
      <c r="BW23" s="121" t="str">
        <f t="shared" si="23"/>
        <v/>
      </c>
      <c r="BX23" s="120" t="str">
        <f t="shared" si="23"/>
        <v/>
      </c>
      <c r="BY23" s="121" t="str">
        <f t="shared" si="23"/>
        <v/>
      </c>
    </row>
    <row r="24" spans="1:77" x14ac:dyDescent="0.2">
      <c r="A24" t="s">
        <v>46</v>
      </c>
      <c r="B24" t="s">
        <v>46</v>
      </c>
      <c r="C24" t="s">
        <v>47</v>
      </c>
      <c r="D24" t="s">
        <v>47</v>
      </c>
      <c r="E24" t="s">
        <v>43</v>
      </c>
      <c r="F24" s="4">
        <f t="shared" si="24"/>
        <v>46029</v>
      </c>
      <c r="G24" t="s">
        <v>38</v>
      </c>
      <c r="H24" s="28">
        <v>17</v>
      </c>
      <c r="I24" s="138">
        <v>17</v>
      </c>
      <c r="J24" s="138">
        <v>3</v>
      </c>
      <c r="K24" s="2">
        <v>0</v>
      </c>
      <c r="L24" s="2">
        <v>0</v>
      </c>
      <c r="M24" s="2">
        <v>6956.1</v>
      </c>
      <c r="N24" s="2">
        <v>46427.810000000005</v>
      </c>
      <c r="O24" s="2">
        <v>2490.06</v>
      </c>
      <c r="P24" s="2">
        <v>0</v>
      </c>
      <c r="Q24" s="29">
        <v>0</v>
      </c>
      <c r="R24" s="30">
        <f t="shared" si="16"/>
        <v>20</v>
      </c>
      <c r="S24" s="30">
        <f t="shared" si="17"/>
        <v>48917.87</v>
      </c>
      <c r="T24" t="s">
        <v>49</v>
      </c>
      <c r="U24" t="s">
        <v>49</v>
      </c>
      <c r="V24" t="s">
        <v>47</v>
      </c>
      <c r="W24" t="s">
        <v>47</v>
      </c>
      <c r="X24" t="s">
        <v>43</v>
      </c>
      <c r="Y24" s="4">
        <f t="shared" si="25"/>
        <v>45665</v>
      </c>
      <c r="Z24" t="s">
        <v>38</v>
      </c>
      <c r="AA24" s="28">
        <v>52</v>
      </c>
      <c r="AB24" s="138">
        <v>17</v>
      </c>
      <c r="AC24" s="138">
        <v>2</v>
      </c>
      <c r="AD24" s="2">
        <v>0</v>
      </c>
      <c r="AE24" s="2">
        <v>0</v>
      </c>
      <c r="AF24" s="2">
        <v>9263.8000000000011</v>
      </c>
      <c r="AG24" s="2">
        <v>6568.55</v>
      </c>
      <c r="AH24" s="2">
        <v>1292.3499999999999</v>
      </c>
      <c r="AI24" s="2">
        <v>0</v>
      </c>
      <c r="AJ24" s="29">
        <v>0</v>
      </c>
      <c r="AK24" s="30">
        <f t="shared" si="18"/>
        <v>19</v>
      </c>
      <c r="AL24" s="30">
        <f t="shared" si="19"/>
        <v>7860.9</v>
      </c>
      <c r="AM24" s="2">
        <f t="shared" si="20"/>
        <v>-35</v>
      </c>
      <c r="AN24" s="2">
        <f t="shared" si="20"/>
        <v>0</v>
      </c>
      <c r="AO24" s="2">
        <f t="shared" si="20"/>
        <v>1</v>
      </c>
      <c r="AP24" s="2">
        <f t="shared" si="20"/>
        <v>0</v>
      </c>
      <c r="AQ24" s="2">
        <f t="shared" si="20"/>
        <v>0</v>
      </c>
      <c r="AR24" s="2">
        <f t="shared" si="20"/>
        <v>-2307.7000000000007</v>
      </c>
      <c r="AS24" s="2">
        <f t="shared" si="20"/>
        <v>39859.26</v>
      </c>
      <c r="AT24" s="2">
        <f t="shared" si="20"/>
        <v>1197.71</v>
      </c>
      <c r="AU24" s="2">
        <f t="shared" si="20"/>
        <v>0</v>
      </c>
      <c r="AV24" s="29">
        <f t="shared" si="20"/>
        <v>0</v>
      </c>
      <c r="AW24" s="30">
        <f t="shared" si="20"/>
        <v>1</v>
      </c>
      <c r="AX24" s="31">
        <f t="shared" si="20"/>
        <v>41056.97</v>
      </c>
      <c r="AY24" s="38">
        <f t="shared" ref="AY24:BJ45" si="26">IFERROR(AM24/AA24,"")</f>
        <v>-0.67307692307692313</v>
      </c>
      <c r="AZ24" s="38">
        <f t="shared" si="26"/>
        <v>0</v>
      </c>
      <c r="BA24" s="38">
        <f t="shared" si="26"/>
        <v>0.5</v>
      </c>
      <c r="BB24" s="38" t="str">
        <f t="shared" si="26"/>
        <v/>
      </c>
      <c r="BC24" s="38" t="str">
        <f t="shared" si="26"/>
        <v/>
      </c>
      <c r="BD24" s="38">
        <f t="shared" si="26"/>
        <v>-0.24910943673222657</v>
      </c>
      <c r="BE24" s="38">
        <f t="shared" si="26"/>
        <v>6.0681976996445179</v>
      </c>
      <c r="BF24" s="38">
        <f t="shared" si="26"/>
        <v>0.9267690641080204</v>
      </c>
      <c r="BG24" s="38" t="str">
        <f t="shared" si="26"/>
        <v/>
      </c>
      <c r="BH24" s="39" t="str">
        <f t="shared" si="26"/>
        <v/>
      </c>
      <c r="BI24" s="76">
        <f t="shared" si="26"/>
        <v>5.2631578947368418E-2</v>
      </c>
      <c r="BJ24" s="40">
        <f t="shared" si="26"/>
        <v>5.2229350328842754</v>
      </c>
      <c r="BK24" s="119">
        <f t="shared" si="21"/>
        <v>409.18235294117648</v>
      </c>
      <c r="BL24" s="120">
        <f t="shared" si="21"/>
        <v>2731.0476470588237</v>
      </c>
      <c r="BM24" s="120">
        <f t="shared" si="21"/>
        <v>830.02</v>
      </c>
      <c r="BN24" s="120" t="str">
        <f t="shared" si="21"/>
        <v/>
      </c>
      <c r="BO24" s="121" t="str">
        <f t="shared" si="21"/>
        <v/>
      </c>
      <c r="BP24" s="119">
        <f t="shared" si="22"/>
        <v>178.15000000000003</v>
      </c>
      <c r="BQ24" s="120">
        <f t="shared" si="22"/>
        <v>386.38529411764705</v>
      </c>
      <c r="BR24" s="120">
        <f t="shared" si="22"/>
        <v>646.17499999999995</v>
      </c>
      <c r="BS24" s="120" t="str">
        <f t="shared" si="22"/>
        <v/>
      </c>
      <c r="BT24" s="121" t="str">
        <f t="shared" si="22"/>
        <v/>
      </c>
      <c r="BU24" s="119">
        <f t="shared" si="23"/>
        <v>231.03235294117644</v>
      </c>
      <c r="BV24" s="120">
        <f t="shared" si="23"/>
        <v>2344.6623529411768</v>
      </c>
      <c r="BW24" s="121">
        <f t="shared" si="23"/>
        <v>183.84500000000003</v>
      </c>
      <c r="BX24" s="120" t="str">
        <f t="shared" si="23"/>
        <v/>
      </c>
      <c r="BY24" s="121" t="str">
        <f t="shared" si="23"/>
        <v/>
      </c>
    </row>
    <row r="25" spans="1:77" x14ac:dyDescent="0.2">
      <c r="A25" t="s">
        <v>46</v>
      </c>
      <c r="B25" t="s">
        <v>46</v>
      </c>
      <c r="C25" t="s">
        <v>47</v>
      </c>
      <c r="D25" t="s">
        <v>47</v>
      </c>
      <c r="E25" t="s">
        <v>43</v>
      </c>
      <c r="F25" s="4">
        <f t="shared" si="24"/>
        <v>46030</v>
      </c>
      <c r="G25" t="s">
        <v>39</v>
      </c>
      <c r="H25" s="28">
        <v>41</v>
      </c>
      <c r="I25" s="138">
        <v>24</v>
      </c>
      <c r="J25" s="138">
        <v>3</v>
      </c>
      <c r="K25" s="2">
        <v>0</v>
      </c>
      <c r="L25" s="2">
        <v>0</v>
      </c>
      <c r="M25" s="2">
        <v>19300.510000000002</v>
      </c>
      <c r="N25" s="2">
        <v>10464.33</v>
      </c>
      <c r="O25" s="2">
        <v>2237.1999999999998</v>
      </c>
      <c r="P25" s="2">
        <v>0</v>
      </c>
      <c r="Q25" s="29">
        <v>0</v>
      </c>
      <c r="R25" s="30">
        <f t="shared" si="16"/>
        <v>27</v>
      </c>
      <c r="S25" s="30">
        <f t="shared" si="17"/>
        <v>12701.529999999999</v>
      </c>
      <c r="T25" t="s">
        <v>49</v>
      </c>
      <c r="U25" t="s">
        <v>49</v>
      </c>
      <c r="V25" t="s">
        <v>47</v>
      </c>
      <c r="W25" t="s">
        <v>47</v>
      </c>
      <c r="X25" t="s">
        <v>43</v>
      </c>
      <c r="Y25" s="4">
        <f t="shared" si="25"/>
        <v>45666</v>
      </c>
      <c r="Z25" t="s">
        <v>39</v>
      </c>
      <c r="AA25" s="28">
        <v>50</v>
      </c>
      <c r="AB25" s="138">
        <v>15</v>
      </c>
      <c r="AC25" s="138">
        <v>0</v>
      </c>
      <c r="AD25" s="2">
        <v>0</v>
      </c>
      <c r="AE25" s="2">
        <v>0</v>
      </c>
      <c r="AF25" s="2">
        <v>10031.02</v>
      </c>
      <c r="AG25" s="2">
        <v>2800.0299999999997</v>
      </c>
      <c r="AH25" s="2">
        <v>0</v>
      </c>
      <c r="AI25" s="2">
        <v>0</v>
      </c>
      <c r="AJ25" s="29">
        <v>0</v>
      </c>
      <c r="AK25" s="30">
        <f t="shared" si="18"/>
        <v>15</v>
      </c>
      <c r="AL25" s="30">
        <f t="shared" si="19"/>
        <v>2800.0299999999997</v>
      </c>
      <c r="AM25" s="2">
        <f t="shared" si="20"/>
        <v>-9</v>
      </c>
      <c r="AN25" s="2">
        <f t="shared" si="20"/>
        <v>9</v>
      </c>
      <c r="AO25" s="2">
        <f t="shared" si="20"/>
        <v>3</v>
      </c>
      <c r="AP25" s="2">
        <f t="shared" si="20"/>
        <v>0</v>
      </c>
      <c r="AQ25" s="2">
        <f t="shared" si="20"/>
        <v>0</v>
      </c>
      <c r="AR25" s="2">
        <f t="shared" si="20"/>
        <v>9269.4900000000016</v>
      </c>
      <c r="AS25" s="2">
        <f t="shared" si="20"/>
        <v>7664.3</v>
      </c>
      <c r="AT25" s="2">
        <f t="shared" si="20"/>
        <v>2237.1999999999998</v>
      </c>
      <c r="AU25" s="2">
        <f t="shared" si="20"/>
        <v>0</v>
      </c>
      <c r="AV25" s="29">
        <f t="shared" si="20"/>
        <v>0</v>
      </c>
      <c r="AW25" s="30">
        <f t="shared" si="20"/>
        <v>12</v>
      </c>
      <c r="AX25" s="31">
        <f t="shared" si="20"/>
        <v>9901.5</v>
      </c>
      <c r="AY25" s="38">
        <f t="shared" si="26"/>
        <v>-0.18</v>
      </c>
      <c r="AZ25" s="38">
        <f t="shared" si="26"/>
        <v>0.6</v>
      </c>
      <c r="BA25" s="38" t="str">
        <f t="shared" si="26"/>
        <v/>
      </c>
      <c r="BB25" s="38" t="str">
        <f t="shared" si="26"/>
        <v/>
      </c>
      <c r="BC25" s="38" t="str">
        <f t="shared" si="26"/>
        <v/>
      </c>
      <c r="BD25" s="38">
        <f t="shared" si="26"/>
        <v>0.92408249609710691</v>
      </c>
      <c r="BE25" s="38">
        <f t="shared" si="26"/>
        <v>2.7372206726356505</v>
      </c>
      <c r="BF25" s="38" t="str">
        <f t="shared" si="26"/>
        <v/>
      </c>
      <c r="BG25" s="38" t="str">
        <f t="shared" si="26"/>
        <v/>
      </c>
      <c r="BH25" s="39" t="str">
        <f t="shared" si="26"/>
        <v/>
      </c>
      <c r="BI25" s="76">
        <f t="shared" si="26"/>
        <v>0.8</v>
      </c>
      <c r="BJ25" s="40">
        <f t="shared" si="26"/>
        <v>3.5362121120130858</v>
      </c>
      <c r="BK25" s="119">
        <f t="shared" si="21"/>
        <v>470.74414634146348</v>
      </c>
      <c r="BL25" s="120">
        <f t="shared" si="21"/>
        <v>436.01375000000002</v>
      </c>
      <c r="BM25" s="120">
        <f t="shared" si="21"/>
        <v>745.73333333333323</v>
      </c>
      <c r="BN25" s="120" t="str">
        <f t="shared" si="21"/>
        <v/>
      </c>
      <c r="BO25" s="121" t="str">
        <f t="shared" si="21"/>
        <v/>
      </c>
      <c r="BP25" s="119">
        <f t="shared" si="22"/>
        <v>200.62040000000002</v>
      </c>
      <c r="BQ25" s="120">
        <f t="shared" si="22"/>
        <v>186.66866666666664</v>
      </c>
      <c r="BR25" s="120" t="str">
        <f t="shared" si="22"/>
        <v/>
      </c>
      <c r="BS25" s="120" t="str">
        <f t="shared" si="22"/>
        <v/>
      </c>
      <c r="BT25" s="121" t="str">
        <f t="shared" si="22"/>
        <v/>
      </c>
      <c r="BU25" s="119">
        <f t="shared" si="23"/>
        <v>270.12374634146346</v>
      </c>
      <c r="BV25" s="120">
        <f t="shared" si="23"/>
        <v>249.34508333333338</v>
      </c>
      <c r="BW25" s="121" t="str">
        <f t="shared" si="23"/>
        <v/>
      </c>
      <c r="BX25" s="120" t="str">
        <f t="shared" si="23"/>
        <v/>
      </c>
      <c r="BY25" s="121" t="str">
        <f t="shared" si="23"/>
        <v/>
      </c>
    </row>
    <row r="26" spans="1:77" x14ac:dyDescent="0.2">
      <c r="A26" t="s">
        <v>46</v>
      </c>
      <c r="B26" t="s">
        <v>46</v>
      </c>
      <c r="C26" t="s">
        <v>47</v>
      </c>
      <c r="D26" t="s">
        <v>47</v>
      </c>
      <c r="E26" t="s">
        <v>43</v>
      </c>
      <c r="F26" s="4">
        <f t="shared" si="24"/>
        <v>46031</v>
      </c>
      <c r="G26" t="s">
        <v>40</v>
      </c>
      <c r="H26" s="28">
        <v>26</v>
      </c>
      <c r="I26" s="138">
        <v>17</v>
      </c>
      <c r="J26" s="138">
        <v>4</v>
      </c>
      <c r="K26" s="2">
        <v>0</v>
      </c>
      <c r="L26" s="2">
        <v>0</v>
      </c>
      <c r="M26" s="2">
        <v>6199.6</v>
      </c>
      <c r="N26" s="2">
        <v>4803.2</v>
      </c>
      <c r="O26" s="2">
        <v>1427.1299999999999</v>
      </c>
      <c r="P26" s="2">
        <v>0</v>
      </c>
      <c r="Q26" s="29">
        <v>0</v>
      </c>
      <c r="R26" s="30">
        <f t="shared" si="16"/>
        <v>21</v>
      </c>
      <c r="S26" s="30">
        <f t="shared" si="17"/>
        <v>6230.33</v>
      </c>
      <c r="T26" t="s">
        <v>49</v>
      </c>
      <c r="U26" t="s">
        <v>49</v>
      </c>
      <c r="V26" t="s">
        <v>47</v>
      </c>
      <c r="W26" t="s">
        <v>47</v>
      </c>
      <c r="X26" t="s">
        <v>43</v>
      </c>
      <c r="Y26" s="4">
        <f t="shared" si="25"/>
        <v>45667</v>
      </c>
      <c r="Z26" t="s">
        <v>40</v>
      </c>
      <c r="AA26" s="28">
        <v>45</v>
      </c>
      <c r="AB26" s="138">
        <v>7</v>
      </c>
      <c r="AC26" s="138">
        <v>2</v>
      </c>
      <c r="AD26" s="2">
        <v>0</v>
      </c>
      <c r="AE26" s="2">
        <v>0</v>
      </c>
      <c r="AF26" s="2">
        <v>7649.41</v>
      </c>
      <c r="AG26" s="2">
        <v>1336.75</v>
      </c>
      <c r="AH26" s="2">
        <v>1234.1300000000001</v>
      </c>
      <c r="AI26" s="2">
        <v>0</v>
      </c>
      <c r="AJ26" s="29">
        <v>0</v>
      </c>
      <c r="AK26" s="30">
        <f t="shared" si="18"/>
        <v>9</v>
      </c>
      <c r="AL26" s="30">
        <f t="shared" si="19"/>
        <v>2570.88</v>
      </c>
      <c r="AM26" s="2">
        <f t="shared" si="20"/>
        <v>-19</v>
      </c>
      <c r="AN26" s="2">
        <f t="shared" si="20"/>
        <v>10</v>
      </c>
      <c r="AO26" s="2">
        <f t="shared" si="20"/>
        <v>2</v>
      </c>
      <c r="AP26" s="2">
        <f t="shared" si="20"/>
        <v>0</v>
      </c>
      <c r="AQ26" s="2">
        <f t="shared" si="20"/>
        <v>0</v>
      </c>
      <c r="AR26" s="2">
        <f t="shared" si="20"/>
        <v>-1449.8099999999995</v>
      </c>
      <c r="AS26" s="2">
        <f t="shared" si="20"/>
        <v>3466.45</v>
      </c>
      <c r="AT26" s="2">
        <f t="shared" si="20"/>
        <v>192.99999999999977</v>
      </c>
      <c r="AU26" s="2">
        <f t="shared" si="20"/>
        <v>0</v>
      </c>
      <c r="AV26" s="29">
        <f t="shared" si="20"/>
        <v>0</v>
      </c>
      <c r="AW26" s="30">
        <f t="shared" si="20"/>
        <v>12</v>
      </c>
      <c r="AX26" s="31">
        <f t="shared" si="20"/>
        <v>3659.45</v>
      </c>
      <c r="AY26" s="38">
        <f t="shared" si="26"/>
        <v>-0.42222222222222222</v>
      </c>
      <c r="AZ26" s="38">
        <f t="shared" si="26"/>
        <v>1.4285714285714286</v>
      </c>
      <c r="BA26" s="38">
        <f t="shared" si="26"/>
        <v>1</v>
      </c>
      <c r="BB26" s="38" t="str">
        <f t="shared" si="26"/>
        <v/>
      </c>
      <c r="BC26" s="38" t="str">
        <f t="shared" si="26"/>
        <v/>
      </c>
      <c r="BD26" s="38">
        <f t="shared" si="26"/>
        <v>-0.18953226457988256</v>
      </c>
      <c r="BE26" s="38">
        <f t="shared" si="26"/>
        <v>2.5931924443613239</v>
      </c>
      <c r="BF26" s="38">
        <f t="shared" si="26"/>
        <v>0.15638546992618263</v>
      </c>
      <c r="BG26" s="38" t="str">
        <f t="shared" si="26"/>
        <v/>
      </c>
      <c r="BH26" s="39" t="str">
        <f t="shared" si="26"/>
        <v/>
      </c>
      <c r="BI26" s="76">
        <f t="shared" si="26"/>
        <v>1.3333333333333333</v>
      </c>
      <c r="BJ26" s="40">
        <f t="shared" si="26"/>
        <v>1.4234231080408264</v>
      </c>
      <c r="BK26" s="119">
        <f t="shared" si="21"/>
        <v>238.44615384615386</v>
      </c>
      <c r="BL26" s="120">
        <f t="shared" si="21"/>
        <v>282.5411764705882</v>
      </c>
      <c r="BM26" s="120">
        <f t="shared" si="21"/>
        <v>356.78249999999997</v>
      </c>
      <c r="BN26" s="120" t="str">
        <f t="shared" si="21"/>
        <v/>
      </c>
      <c r="BO26" s="121" t="str">
        <f t="shared" si="21"/>
        <v/>
      </c>
      <c r="BP26" s="119">
        <f t="shared" si="22"/>
        <v>169.9868888888889</v>
      </c>
      <c r="BQ26" s="120">
        <f t="shared" si="22"/>
        <v>190.96428571428572</v>
      </c>
      <c r="BR26" s="120">
        <f t="shared" si="22"/>
        <v>617.06500000000005</v>
      </c>
      <c r="BS26" s="120" t="str">
        <f t="shared" si="22"/>
        <v/>
      </c>
      <c r="BT26" s="121" t="str">
        <f t="shared" si="22"/>
        <v/>
      </c>
      <c r="BU26" s="119">
        <f t="shared" si="23"/>
        <v>68.459264957264963</v>
      </c>
      <c r="BV26" s="120">
        <f t="shared" si="23"/>
        <v>91.576890756302475</v>
      </c>
      <c r="BW26" s="121">
        <f t="shared" si="23"/>
        <v>-260.28250000000008</v>
      </c>
      <c r="BX26" s="120" t="str">
        <f t="shared" si="23"/>
        <v/>
      </c>
      <c r="BY26" s="121" t="str">
        <f t="shared" si="23"/>
        <v/>
      </c>
    </row>
    <row r="27" spans="1:77" ht="13.5" thickBot="1" x14ac:dyDescent="0.25">
      <c r="A27" t="s">
        <v>46</v>
      </c>
      <c r="B27" t="s">
        <v>46</v>
      </c>
      <c r="C27" t="s">
        <v>47</v>
      </c>
      <c r="D27" t="s">
        <v>47</v>
      </c>
      <c r="E27" t="s">
        <v>43</v>
      </c>
      <c r="F27" s="59">
        <f t="shared" si="24"/>
        <v>46032</v>
      </c>
      <c r="G27" s="42" t="s">
        <v>41</v>
      </c>
      <c r="H27" s="43">
        <v>16</v>
      </c>
      <c r="I27" s="44">
        <v>0</v>
      </c>
      <c r="J27" s="44">
        <v>2</v>
      </c>
      <c r="K27" s="44">
        <v>0</v>
      </c>
      <c r="L27" s="44">
        <v>0</v>
      </c>
      <c r="M27" s="44">
        <v>3166.48</v>
      </c>
      <c r="N27" s="44">
        <v>0</v>
      </c>
      <c r="O27" s="44">
        <v>1649.9</v>
      </c>
      <c r="P27" s="44">
        <v>0</v>
      </c>
      <c r="Q27" s="45">
        <v>0</v>
      </c>
      <c r="R27" s="46">
        <f t="shared" si="16"/>
        <v>2</v>
      </c>
      <c r="S27" s="46">
        <f t="shared" si="17"/>
        <v>1649.9</v>
      </c>
      <c r="T27" t="s">
        <v>49</v>
      </c>
      <c r="U27" t="s">
        <v>49</v>
      </c>
      <c r="V27" t="s">
        <v>47</v>
      </c>
      <c r="W27" t="s">
        <v>47</v>
      </c>
      <c r="X27" t="s">
        <v>43</v>
      </c>
      <c r="Y27" s="59">
        <f t="shared" si="25"/>
        <v>45668</v>
      </c>
      <c r="Z27" s="42" t="s">
        <v>41</v>
      </c>
      <c r="AA27" s="43">
        <v>12</v>
      </c>
      <c r="AB27" s="44">
        <v>0</v>
      </c>
      <c r="AC27" s="44">
        <v>1</v>
      </c>
      <c r="AD27" s="44">
        <v>0</v>
      </c>
      <c r="AE27" s="44">
        <v>0</v>
      </c>
      <c r="AF27" s="44">
        <v>2967.71</v>
      </c>
      <c r="AG27" s="44">
        <v>0</v>
      </c>
      <c r="AH27" s="44">
        <v>1152.32</v>
      </c>
      <c r="AI27" s="44">
        <v>0</v>
      </c>
      <c r="AJ27" s="45">
        <v>0</v>
      </c>
      <c r="AK27" s="46">
        <f t="shared" si="18"/>
        <v>1</v>
      </c>
      <c r="AL27" s="46">
        <f t="shared" si="19"/>
        <v>1152.32</v>
      </c>
      <c r="AM27" s="44">
        <f t="shared" si="20"/>
        <v>4</v>
      </c>
      <c r="AN27" s="44">
        <f t="shared" si="20"/>
        <v>0</v>
      </c>
      <c r="AO27" s="44">
        <f t="shared" si="20"/>
        <v>1</v>
      </c>
      <c r="AP27" s="44">
        <f t="shared" si="20"/>
        <v>0</v>
      </c>
      <c r="AQ27" s="44">
        <f t="shared" si="20"/>
        <v>0</v>
      </c>
      <c r="AR27" s="44">
        <f t="shared" si="20"/>
        <v>198.76999999999998</v>
      </c>
      <c r="AS27" s="44">
        <f t="shared" si="20"/>
        <v>0</v>
      </c>
      <c r="AT27" s="44">
        <f t="shared" si="20"/>
        <v>497.58000000000015</v>
      </c>
      <c r="AU27" s="44">
        <f t="shared" si="20"/>
        <v>0</v>
      </c>
      <c r="AV27" s="45">
        <f t="shared" si="20"/>
        <v>0</v>
      </c>
      <c r="AW27" s="46">
        <f t="shared" si="20"/>
        <v>1</v>
      </c>
      <c r="AX27" s="47">
        <f t="shared" si="20"/>
        <v>497.58000000000015</v>
      </c>
      <c r="AY27" s="56">
        <f t="shared" si="26"/>
        <v>0.33333333333333331</v>
      </c>
      <c r="AZ27" s="56" t="str">
        <f t="shared" si="26"/>
        <v/>
      </c>
      <c r="BA27" s="56">
        <f t="shared" si="26"/>
        <v>1</v>
      </c>
      <c r="BB27" s="56" t="str">
        <f t="shared" si="26"/>
        <v/>
      </c>
      <c r="BC27" s="56" t="str">
        <f t="shared" si="26"/>
        <v/>
      </c>
      <c r="BD27" s="56">
        <f t="shared" si="26"/>
        <v>6.697756856296605E-2</v>
      </c>
      <c r="BE27" s="56" t="str">
        <f t="shared" si="26"/>
        <v/>
      </c>
      <c r="BF27" s="56">
        <f t="shared" si="26"/>
        <v>0.43180713690641503</v>
      </c>
      <c r="BG27" s="56" t="str">
        <f t="shared" si="26"/>
        <v/>
      </c>
      <c r="BH27" s="57" t="str">
        <f t="shared" si="26"/>
        <v/>
      </c>
      <c r="BI27" s="81">
        <f t="shared" si="26"/>
        <v>1</v>
      </c>
      <c r="BJ27" s="58">
        <f t="shared" si="26"/>
        <v>0.43180713690641503</v>
      </c>
      <c r="BK27" s="122">
        <f t="shared" si="21"/>
        <v>197.905</v>
      </c>
      <c r="BL27" s="123" t="str">
        <f t="shared" si="21"/>
        <v/>
      </c>
      <c r="BM27" s="123">
        <f t="shared" si="21"/>
        <v>824.95</v>
      </c>
      <c r="BN27" s="123" t="str">
        <f t="shared" si="21"/>
        <v/>
      </c>
      <c r="BO27" s="124" t="str">
        <f t="shared" si="21"/>
        <v/>
      </c>
      <c r="BP27" s="122">
        <f t="shared" si="22"/>
        <v>247.30916666666667</v>
      </c>
      <c r="BQ27" s="123" t="str">
        <f t="shared" si="22"/>
        <v/>
      </c>
      <c r="BR27" s="123">
        <f t="shared" si="22"/>
        <v>1152.32</v>
      </c>
      <c r="BS27" s="123" t="str">
        <f t="shared" si="22"/>
        <v/>
      </c>
      <c r="BT27" s="124" t="str">
        <f t="shared" si="22"/>
        <v/>
      </c>
      <c r="BU27" s="122">
        <f t="shared" si="23"/>
        <v>-49.404166666666669</v>
      </c>
      <c r="BV27" s="123" t="str">
        <f t="shared" si="23"/>
        <v/>
      </c>
      <c r="BW27" s="124">
        <f t="shared" si="23"/>
        <v>-327.36999999999989</v>
      </c>
      <c r="BX27" s="123" t="str">
        <f t="shared" si="23"/>
        <v/>
      </c>
      <c r="BY27" s="124" t="str">
        <f t="shared" si="23"/>
        <v/>
      </c>
    </row>
    <row r="28" spans="1:77" x14ac:dyDescent="0.2">
      <c r="A28" t="s">
        <v>46</v>
      </c>
      <c r="B28" t="s">
        <v>46</v>
      </c>
      <c r="C28" t="s">
        <v>47</v>
      </c>
      <c r="D28" t="s">
        <v>47</v>
      </c>
      <c r="E28" t="s">
        <v>44</v>
      </c>
      <c r="F28" s="4">
        <f t="shared" si="24"/>
        <v>46033</v>
      </c>
      <c r="G28" t="s">
        <v>35</v>
      </c>
      <c r="H28" s="28">
        <v>14</v>
      </c>
      <c r="I28" s="138">
        <v>19</v>
      </c>
      <c r="J28" s="138">
        <v>0</v>
      </c>
      <c r="K28" s="2">
        <v>0</v>
      </c>
      <c r="L28" s="2">
        <v>0</v>
      </c>
      <c r="M28" s="2">
        <v>2586.92</v>
      </c>
      <c r="N28" s="2">
        <v>5261.0199999999995</v>
      </c>
      <c r="O28" s="2">
        <v>0</v>
      </c>
      <c r="P28" s="2">
        <v>0</v>
      </c>
      <c r="Q28" s="29">
        <v>0</v>
      </c>
      <c r="R28" s="30">
        <f t="shared" si="16"/>
        <v>19</v>
      </c>
      <c r="S28" s="30">
        <f t="shared" si="17"/>
        <v>5261.0199999999995</v>
      </c>
      <c r="T28" t="s">
        <v>49</v>
      </c>
      <c r="U28" t="s">
        <v>49</v>
      </c>
      <c r="V28" t="s">
        <v>47</v>
      </c>
      <c r="W28" t="s">
        <v>47</v>
      </c>
      <c r="X28" t="s">
        <v>44</v>
      </c>
      <c r="Y28" s="4">
        <f t="shared" si="25"/>
        <v>45669</v>
      </c>
      <c r="Z28" t="s">
        <v>35</v>
      </c>
      <c r="AA28" s="28">
        <v>17</v>
      </c>
      <c r="AB28" s="138">
        <v>13</v>
      </c>
      <c r="AC28" s="138">
        <v>0</v>
      </c>
      <c r="AD28" s="2">
        <v>0</v>
      </c>
      <c r="AE28" s="2">
        <v>0</v>
      </c>
      <c r="AF28" s="2">
        <v>3078.5299999999997</v>
      </c>
      <c r="AG28" s="2">
        <v>4040.9800000000005</v>
      </c>
      <c r="AH28" s="2">
        <v>0</v>
      </c>
      <c r="AI28" s="2">
        <v>0</v>
      </c>
      <c r="AJ28" s="29">
        <v>0</v>
      </c>
      <c r="AK28" s="30">
        <f t="shared" si="18"/>
        <v>13</v>
      </c>
      <c r="AL28" s="30">
        <f t="shared" si="19"/>
        <v>4040.9800000000005</v>
      </c>
      <c r="AM28" s="2">
        <f t="shared" si="20"/>
        <v>-3</v>
      </c>
      <c r="AN28" s="2">
        <f t="shared" si="20"/>
        <v>6</v>
      </c>
      <c r="AO28" s="2">
        <f t="shared" si="20"/>
        <v>0</v>
      </c>
      <c r="AP28" s="2">
        <f t="shared" si="20"/>
        <v>0</v>
      </c>
      <c r="AQ28" s="2">
        <f t="shared" si="20"/>
        <v>0</v>
      </c>
      <c r="AR28" s="2">
        <f t="shared" si="20"/>
        <v>-491.60999999999967</v>
      </c>
      <c r="AS28" s="2">
        <f t="shared" si="20"/>
        <v>1220.0399999999991</v>
      </c>
      <c r="AT28" s="2">
        <f t="shared" si="20"/>
        <v>0</v>
      </c>
      <c r="AU28" s="2">
        <f t="shared" si="20"/>
        <v>0</v>
      </c>
      <c r="AV28" s="29">
        <f t="shared" si="20"/>
        <v>0</v>
      </c>
      <c r="AW28" s="30">
        <f t="shared" si="20"/>
        <v>6</v>
      </c>
      <c r="AX28" s="31">
        <f t="shared" si="20"/>
        <v>1220.0399999999991</v>
      </c>
      <c r="AY28" s="38">
        <f t="shared" si="26"/>
        <v>-0.17647058823529413</v>
      </c>
      <c r="AZ28" s="38">
        <f t="shared" si="26"/>
        <v>0.46153846153846156</v>
      </c>
      <c r="BA28" s="38" t="str">
        <f t="shared" si="26"/>
        <v/>
      </c>
      <c r="BB28" s="38" t="str">
        <f t="shared" si="26"/>
        <v/>
      </c>
      <c r="BC28" s="38" t="str">
        <f t="shared" si="26"/>
        <v/>
      </c>
      <c r="BD28" s="38">
        <f t="shared" si="26"/>
        <v>-0.15968985197480606</v>
      </c>
      <c r="BE28" s="38">
        <f t="shared" si="26"/>
        <v>0.30191686175135707</v>
      </c>
      <c r="BF28" s="38" t="str">
        <f t="shared" si="26"/>
        <v/>
      </c>
      <c r="BG28" s="38" t="str">
        <f t="shared" si="26"/>
        <v/>
      </c>
      <c r="BH28" s="39" t="str">
        <f t="shared" si="26"/>
        <v/>
      </c>
      <c r="BI28" s="76">
        <f t="shared" si="26"/>
        <v>0.46153846153846156</v>
      </c>
      <c r="BJ28" s="40">
        <f t="shared" si="26"/>
        <v>0.30191686175135707</v>
      </c>
      <c r="BK28" s="116">
        <f t="shared" si="21"/>
        <v>184.78</v>
      </c>
      <c r="BL28" s="117">
        <f t="shared" si="21"/>
        <v>276.8957894736842</v>
      </c>
      <c r="BM28" s="117" t="str">
        <f t="shared" si="21"/>
        <v/>
      </c>
      <c r="BN28" s="117" t="str">
        <f t="shared" si="21"/>
        <v/>
      </c>
      <c r="BO28" s="118" t="str">
        <f t="shared" si="21"/>
        <v/>
      </c>
      <c r="BP28" s="116">
        <f t="shared" si="22"/>
        <v>181.08999999999997</v>
      </c>
      <c r="BQ28" s="117">
        <f t="shared" si="22"/>
        <v>310.84461538461539</v>
      </c>
      <c r="BR28" s="117" t="str">
        <f t="shared" si="22"/>
        <v/>
      </c>
      <c r="BS28" s="117" t="str">
        <f t="shared" si="22"/>
        <v/>
      </c>
      <c r="BT28" s="118" t="str">
        <f t="shared" si="22"/>
        <v/>
      </c>
      <c r="BU28" s="116">
        <f t="shared" si="23"/>
        <v>3.6900000000000261</v>
      </c>
      <c r="BV28" s="117">
        <f t="shared" si="23"/>
        <v>-33.948825910931191</v>
      </c>
      <c r="BW28" s="118" t="str">
        <f t="shared" si="23"/>
        <v/>
      </c>
      <c r="BX28" s="117" t="str">
        <f t="shared" si="23"/>
        <v/>
      </c>
      <c r="BY28" s="118" t="str">
        <f t="shared" si="23"/>
        <v/>
      </c>
    </row>
    <row r="29" spans="1:77" x14ac:dyDescent="0.2">
      <c r="A29" t="s">
        <v>46</v>
      </c>
      <c r="B29" t="s">
        <v>46</v>
      </c>
      <c r="C29" t="s">
        <v>47</v>
      </c>
      <c r="D29" t="s">
        <v>47</v>
      </c>
      <c r="E29" t="s">
        <v>44</v>
      </c>
      <c r="F29" s="4">
        <f t="shared" si="24"/>
        <v>46034</v>
      </c>
      <c r="G29" t="s">
        <v>36</v>
      </c>
      <c r="H29" s="28">
        <v>28</v>
      </c>
      <c r="I29" s="138">
        <v>18</v>
      </c>
      <c r="J29" s="138">
        <v>3</v>
      </c>
      <c r="K29" s="2">
        <v>0</v>
      </c>
      <c r="L29" s="2">
        <v>0</v>
      </c>
      <c r="M29" s="2">
        <v>6833.87</v>
      </c>
      <c r="N29" s="2">
        <v>3897.78</v>
      </c>
      <c r="O29" s="2">
        <v>3804.2200000000003</v>
      </c>
      <c r="P29" s="2">
        <v>0</v>
      </c>
      <c r="Q29" s="29">
        <v>0</v>
      </c>
      <c r="R29" s="30">
        <f t="shared" si="16"/>
        <v>21</v>
      </c>
      <c r="S29" s="30">
        <f t="shared" si="17"/>
        <v>7702</v>
      </c>
      <c r="T29" t="s">
        <v>49</v>
      </c>
      <c r="U29" t="s">
        <v>49</v>
      </c>
      <c r="V29" t="s">
        <v>47</v>
      </c>
      <c r="W29" t="s">
        <v>47</v>
      </c>
      <c r="X29" t="s">
        <v>44</v>
      </c>
      <c r="Y29" s="4">
        <f t="shared" si="25"/>
        <v>45670</v>
      </c>
      <c r="Z29" t="s">
        <v>36</v>
      </c>
      <c r="AA29" s="28">
        <v>40</v>
      </c>
      <c r="AB29" s="138">
        <v>16</v>
      </c>
      <c r="AC29" s="138">
        <v>1</v>
      </c>
      <c r="AD29" s="2">
        <v>0</v>
      </c>
      <c r="AE29" s="2">
        <v>0</v>
      </c>
      <c r="AF29" s="2">
        <v>5880.5599999999995</v>
      </c>
      <c r="AG29" s="2">
        <v>3485.86</v>
      </c>
      <c r="AH29" s="2">
        <v>2904.67</v>
      </c>
      <c r="AI29" s="2">
        <v>0</v>
      </c>
      <c r="AJ29" s="29">
        <v>0</v>
      </c>
      <c r="AK29" s="30">
        <f t="shared" si="18"/>
        <v>17</v>
      </c>
      <c r="AL29" s="30">
        <f t="shared" si="19"/>
        <v>6390.5300000000007</v>
      </c>
      <c r="AM29" s="2">
        <f t="shared" si="20"/>
        <v>-12</v>
      </c>
      <c r="AN29" s="2">
        <f t="shared" si="20"/>
        <v>2</v>
      </c>
      <c r="AO29" s="2">
        <f t="shared" si="20"/>
        <v>2</v>
      </c>
      <c r="AP29" s="2">
        <f t="shared" si="20"/>
        <v>0</v>
      </c>
      <c r="AQ29" s="2">
        <f t="shared" si="20"/>
        <v>0</v>
      </c>
      <c r="AR29" s="2">
        <f t="shared" si="20"/>
        <v>953.3100000000004</v>
      </c>
      <c r="AS29" s="2">
        <f t="shared" si="20"/>
        <v>411.92000000000007</v>
      </c>
      <c r="AT29" s="2">
        <f t="shared" si="20"/>
        <v>899.55000000000018</v>
      </c>
      <c r="AU29" s="2">
        <f t="shared" si="20"/>
        <v>0</v>
      </c>
      <c r="AV29" s="29">
        <f t="shared" si="20"/>
        <v>0</v>
      </c>
      <c r="AW29" s="30">
        <f t="shared" si="20"/>
        <v>4</v>
      </c>
      <c r="AX29" s="31">
        <f t="shared" si="20"/>
        <v>1311.4699999999993</v>
      </c>
      <c r="AY29" s="38">
        <f t="shared" si="26"/>
        <v>-0.3</v>
      </c>
      <c r="AZ29" s="38">
        <f t="shared" si="26"/>
        <v>0.125</v>
      </c>
      <c r="BA29" s="38">
        <f t="shared" si="26"/>
        <v>2</v>
      </c>
      <c r="BB29" s="38" t="str">
        <f t="shared" si="26"/>
        <v/>
      </c>
      <c r="BC29" s="38" t="str">
        <f t="shared" si="26"/>
        <v/>
      </c>
      <c r="BD29" s="38">
        <f t="shared" si="26"/>
        <v>0.16211211177166809</v>
      </c>
      <c r="BE29" s="38">
        <f t="shared" si="26"/>
        <v>0.11816883064724346</v>
      </c>
      <c r="BF29" s="38">
        <f t="shared" si="26"/>
        <v>0.3096909459594378</v>
      </c>
      <c r="BG29" s="38" t="str">
        <f t="shared" si="26"/>
        <v/>
      </c>
      <c r="BH29" s="39" t="str">
        <f t="shared" si="26"/>
        <v/>
      </c>
      <c r="BI29" s="76">
        <f t="shared" si="26"/>
        <v>0.23529411764705882</v>
      </c>
      <c r="BJ29" s="40">
        <f t="shared" si="26"/>
        <v>0.20522085022681988</v>
      </c>
      <c r="BK29" s="119">
        <f t="shared" si="21"/>
        <v>244.06678571428571</v>
      </c>
      <c r="BL29" s="120">
        <f t="shared" si="21"/>
        <v>216.54333333333335</v>
      </c>
      <c r="BM29" s="120">
        <f t="shared" si="21"/>
        <v>1268.0733333333335</v>
      </c>
      <c r="BN29" s="120" t="str">
        <f t="shared" si="21"/>
        <v/>
      </c>
      <c r="BO29" s="121" t="str">
        <f t="shared" si="21"/>
        <v/>
      </c>
      <c r="BP29" s="119">
        <f t="shared" si="22"/>
        <v>147.01399999999998</v>
      </c>
      <c r="BQ29" s="120">
        <f t="shared" si="22"/>
        <v>217.86625000000001</v>
      </c>
      <c r="BR29" s="120">
        <f t="shared" si="22"/>
        <v>2904.67</v>
      </c>
      <c r="BS29" s="120" t="str">
        <f t="shared" si="22"/>
        <v/>
      </c>
      <c r="BT29" s="121" t="str">
        <f t="shared" si="22"/>
        <v/>
      </c>
      <c r="BU29" s="119">
        <f t="shared" si="23"/>
        <v>97.052785714285733</v>
      </c>
      <c r="BV29" s="120">
        <f t="shared" si="23"/>
        <v>-1.3229166666666572</v>
      </c>
      <c r="BW29" s="121">
        <f t="shared" si="23"/>
        <v>-1636.5966666666666</v>
      </c>
      <c r="BX29" s="120" t="str">
        <f t="shared" si="23"/>
        <v/>
      </c>
      <c r="BY29" s="121" t="str">
        <f t="shared" si="23"/>
        <v/>
      </c>
    </row>
    <row r="30" spans="1:77" x14ac:dyDescent="0.2">
      <c r="A30" t="s">
        <v>46</v>
      </c>
      <c r="B30" t="s">
        <v>46</v>
      </c>
      <c r="C30" t="s">
        <v>47</v>
      </c>
      <c r="D30" t="s">
        <v>47</v>
      </c>
      <c r="E30" t="s">
        <v>44</v>
      </c>
      <c r="F30" s="4">
        <f t="shared" si="24"/>
        <v>46035</v>
      </c>
      <c r="G30" t="s">
        <v>37</v>
      </c>
      <c r="H30" s="28">
        <v>22</v>
      </c>
      <c r="I30" s="138">
        <v>22</v>
      </c>
      <c r="J30" s="138">
        <v>2</v>
      </c>
      <c r="K30" s="2">
        <v>0</v>
      </c>
      <c r="L30" s="2">
        <v>0</v>
      </c>
      <c r="M30" s="2">
        <v>13193.599999999999</v>
      </c>
      <c r="N30" s="2">
        <v>7335.18</v>
      </c>
      <c r="O30" s="2">
        <v>554.03</v>
      </c>
      <c r="P30" s="2">
        <v>0</v>
      </c>
      <c r="Q30" s="29">
        <v>0</v>
      </c>
      <c r="R30" s="30">
        <f t="shared" si="16"/>
        <v>24</v>
      </c>
      <c r="S30" s="30">
        <f t="shared" si="17"/>
        <v>7889.21</v>
      </c>
      <c r="T30" t="s">
        <v>49</v>
      </c>
      <c r="U30" t="s">
        <v>49</v>
      </c>
      <c r="V30" t="s">
        <v>47</v>
      </c>
      <c r="W30" t="s">
        <v>47</v>
      </c>
      <c r="X30" t="s">
        <v>44</v>
      </c>
      <c r="Y30" s="4">
        <f t="shared" si="25"/>
        <v>45671</v>
      </c>
      <c r="Z30" t="s">
        <v>37</v>
      </c>
      <c r="AA30" s="28">
        <v>44</v>
      </c>
      <c r="AB30" s="138">
        <v>14</v>
      </c>
      <c r="AC30" s="138">
        <v>4</v>
      </c>
      <c r="AD30" s="2">
        <v>0</v>
      </c>
      <c r="AE30" s="2">
        <v>0</v>
      </c>
      <c r="AF30" s="2">
        <v>6371.42</v>
      </c>
      <c r="AG30" s="2">
        <v>3985.29</v>
      </c>
      <c r="AH30" s="2">
        <v>1997.56</v>
      </c>
      <c r="AI30" s="2">
        <v>0</v>
      </c>
      <c r="AJ30" s="29">
        <v>0</v>
      </c>
      <c r="AK30" s="30">
        <f t="shared" si="18"/>
        <v>18</v>
      </c>
      <c r="AL30" s="30">
        <f t="shared" si="19"/>
        <v>5982.85</v>
      </c>
      <c r="AM30" s="2">
        <f t="shared" si="20"/>
        <v>-22</v>
      </c>
      <c r="AN30" s="2">
        <f t="shared" si="20"/>
        <v>8</v>
      </c>
      <c r="AO30" s="2">
        <f t="shared" si="20"/>
        <v>-2</v>
      </c>
      <c r="AP30" s="2">
        <f t="shared" si="20"/>
        <v>0</v>
      </c>
      <c r="AQ30" s="2">
        <f t="shared" si="20"/>
        <v>0</v>
      </c>
      <c r="AR30" s="2">
        <f t="shared" si="20"/>
        <v>6822.1799999999985</v>
      </c>
      <c r="AS30" s="2">
        <f t="shared" si="20"/>
        <v>3349.8900000000003</v>
      </c>
      <c r="AT30" s="2">
        <f t="shared" si="20"/>
        <v>-1443.53</v>
      </c>
      <c r="AU30" s="2">
        <f t="shared" si="20"/>
        <v>0</v>
      </c>
      <c r="AV30" s="29">
        <f t="shared" si="20"/>
        <v>0</v>
      </c>
      <c r="AW30" s="30">
        <f t="shared" si="20"/>
        <v>6</v>
      </c>
      <c r="AX30" s="31">
        <f t="shared" si="20"/>
        <v>1906.3599999999997</v>
      </c>
      <c r="AY30" s="38">
        <f t="shared" si="26"/>
        <v>-0.5</v>
      </c>
      <c r="AZ30" s="38">
        <f t="shared" si="26"/>
        <v>0.5714285714285714</v>
      </c>
      <c r="BA30" s="38">
        <f t="shared" si="26"/>
        <v>-0.5</v>
      </c>
      <c r="BB30" s="38" t="str">
        <f t="shared" si="26"/>
        <v/>
      </c>
      <c r="BC30" s="38" t="str">
        <f t="shared" si="26"/>
        <v/>
      </c>
      <c r="BD30" s="38">
        <f t="shared" si="26"/>
        <v>1.0707471803773725</v>
      </c>
      <c r="BE30" s="38">
        <f t="shared" si="26"/>
        <v>0.84056367290711598</v>
      </c>
      <c r="BF30" s="38">
        <f t="shared" si="26"/>
        <v>-0.7226466288872424</v>
      </c>
      <c r="BG30" s="38" t="str">
        <f t="shared" si="26"/>
        <v/>
      </c>
      <c r="BH30" s="39" t="str">
        <f t="shared" si="26"/>
        <v/>
      </c>
      <c r="BI30" s="76">
        <f t="shared" si="26"/>
        <v>0.33333333333333331</v>
      </c>
      <c r="BJ30" s="40">
        <f t="shared" si="26"/>
        <v>0.31863743867889044</v>
      </c>
      <c r="BK30" s="119">
        <f t="shared" si="21"/>
        <v>599.70909090909083</v>
      </c>
      <c r="BL30" s="120">
        <f t="shared" si="21"/>
        <v>333.41727272727275</v>
      </c>
      <c r="BM30" s="120">
        <f t="shared" si="21"/>
        <v>277.01499999999999</v>
      </c>
      <c r="BN30" s="120" t="str">
        <f t="shared" si="21"/>
        <v/>
      </c>
      <c r="BO30" s="121" t="str">
        <f t="shared" si="21"/>
        <v/>
      </c>
      <c r="BP30" s="119">
        <f t="shared" si="22"/>
        <v>144.80500000000001</v>
      </c>
      <c r="BQ30" s="120">
        <f t="shared" si="22"/>
        <v>284.6635714285714</v>
      </c>
      <c r="BR30" s="120">
        <f t="shared" si="22"/>
        <v>499.39</v>
      </c>
      <c r="BS30" s="120" t="str">
        <f t="shared" si="22"/>
        <v/>
      </c>
      <c r="BT30" s="121" t="str">
        <f t="shared" si="22"/>
        <v/>
      </c>
      <c r="BU30" s="119">
        <f t="shared" si="23"/>
        <v>454.90409090909083</v>
      </c>
      <c r="BV30" s="120">
        <f t="shared" si="23"/>
        <v>48.753701298701344</v>
      </c>
      <c r="BW30" s="121">
        <f t="shared" si="23"/>
        <v>-222.375</v>
      </c>
      <c r="BX30" s="120" t="str">
        <f t="shared" si="23"/>
        <v/>
      </c>
      <c r="BY30" s="121" t="str">
        <f t="shared" si="23"/>
        <v/>
      </c>
    </row>
    <row r="31" spans="1:77" x14ac:dyDescent="0.2">
      <c r="A31" t="s">
        <v>46</v>
      </c>
      <c r="B31" t="s">
        <v>46</v>
      </c>
      <c r="C31" t="s">
        <v>47</v>
      </c>
      <c r="D31" t="s">
        <v>47</v>
      </c>
      <c r="E31" t="s">
        <v>44</v>
      </c>
      <c r="F31" s="4">
        <f t="shared" si="24"/>
        <v>46036</v>
      </c>
      <c r="G31" t="s">
        <v>38</v>
      </c>
      <c r="H31" s="28">
        <v>33</v>
      </c>
      <c r="I31" s="138">
        <v>19</v>
      </c>
      <c r="J31" s="138">
        <v>1</v>
      </c>
      <c r="K31" s="2">
        <v>0</v>
      </c>
      <c r="L31" s="2">
        <v>0</v>
      </c>
      <c r="M31" s="2">
        <v>8681.68</v>
      </c>
      <c r="N31" s="2">
        <v>6772.94</v>
      </c>
      <c r="O31" s="2">
        <v>-245.87</v>
      </c>
      <c r="P31" s="2">
        <v>0</v>
      </c>
      <c r="Q31" s="29">
        <v>0</v>
      </c>
      <c r="R31" s="30">
        <f t="shared" si="16"/>
        <v>20</v>
      </c>
      <c r="S31" s="30">
        <f t="shared" si="17"/>
        <v>6527.07</v>
      </c>
      <c r="T31" t="s">
        <v>49</v>
      </c>
      <c r="U31" t="s">
        <v>49</v>
      </c>
      <c r="V31" t="s">
        <v>47</v>
      </c>
      <c r="W31" t="s">
        <v>47</v>
      </c>
      <c r="X31" t="s">
        <v>44</v>
      </c>
      <c r="Y31" s="4">
        <f t="shared" si="25"/>
        <v>45672</v>
      </c>
      <c r="Z31" t="s">
        <v>38</v>
      </c>
      <c r="AA31" s="28">
        <v>49</v>
      </c>
      <c r="AB31" s="138">
        <v>17</v>
      </c>
      <c r="AC31" s="138">
        <v>2</v>
      </c>
      <c r="AD31" s="2">
        <v>0</v>
      </c>
      <c r="AE31" s="2">
        <v>0</v>
      </c>
      <c r="AF31" s="2">
        <v>7776.07</v>
      </c>
      <c r="AG31" s="2">
        <v>4311.3600000000006</v>
      </c>
      <c r="AH31" s="2">
        <v>590.52</v>
      </c>
      <c r="AI31" s="2">
        <v>0</v>
      </c>
      <c r="AJ31" s="29">
        <v>0</v>
      </c>
      <c r="AK31" s="30">
        <f t="shared" si="18"/>
        <v>19</v>
      </c>
      <c r="AL31" s="30">
        <f t="shared" si="19"/>
        <v>4901.880000000001</v>
      </c>
      <c r="AM31" s="2">
        <f t="shared" si="20"/>
        <v>-16</v>
      </c>
      <c r="AN31" s="2">
        <f t="shared" si="20"/>
        <v>2</v>
      </c>
      <c r="AO31" s="2">
        <f t="shared" si="20"/>
        <v>-1</v>
      </c>
      <c r="AP31" s="2">
        <f t="shared" si="20"/>
        <v>0</v>
      </c>
      <c r="AQ31" s="2">
        <f t="shared" si="20"/>
        <v>0</v>
      </c>
      <c r="AR31" s="2">
        <f t="shared" si="20"/>
        <v>905.61000000000058</v>
      </c>
      <c r="AS31" s="2">
        <f t="shared" si="20"/>
        <v>2461.579999999999</v>
      </c>
      <c r="AT31" s="2">
        <f t="shared" si="20"/>
        <v>-836.39</v>
      </c>
      <c r="AU31" s="2">
        <f t="shared" si="20"/>
        <v>0</v>
      </c>
      <c r="AV31" s="29">
        <f t="shared" si="20"/>
        <v>0</v>
      </c>
      <c r="AW31" s="30">
        <f t="shared" si="20"/>
        <v>1</v>
      </c>
      <c r="AX31" s="31">
        <f t="shared" si="20"/>
        <v>1625.1899999999987</v>
      </c>
      <c r="AY31" s="38">
        <f t="shared" si="26"/>
        <v>-0.32653061224489793</v>
      </c>
      <c r="AZ31" s="38">
        <f t="shared" si="26"/>
        <v>0.11764705882352941</v>
      </c>
      <c r="BA31" s="38">
        <f t="shared" si="26"/>
        <v>-0.5</v>
      </c>
      <c r="BB31" s="38" t="str">
        <f t="shared" si="26"/>
        <v/>
      </c>
      <c r="BC31" s="38" t="str">
        <f t="shared" si="26"/>
        <v/>
      </c>
      <c r="BD31" s="38">
        <f t="shared" si="26"/>
        <v>0.11646114296810607</v>
      </c>
      <c r="BE31" s="38">
        <f t="shared" si="26"/>
        <v>0.57095208936391273</v>
      </c>
      <c r="BF31" s="38">
        <f t="shared" si="26"/>
        <v>-1.416361850572377</v>
      </c>
      <c r="BG31" s="38" t="str">
        <f t="shared" si="26"/>
        <v/>
      </c>
      <c r="BH31" s="39" t="str">
        <f t="shared" si="26"/>
        <v/>
      </c>
      <c r="BI31" s="76">
        <f t="shared" si="26"/>
        <v>5.2631578947368418E-2</v>
      </c>
      <c r="BJ31" s="40">
        <f t="shared" si="26"/>
        <v>0.33154422384880872</v>
      </c>
      <c r="BK31" s="119">
        <f t="shared" ref="BK31:BO81" si="27">IFERROR(M31/H31,"")</f>
        <v>263.0812121212121</v>
      </c>
      <c r="BL31" s="120">
        <f t="shared" si="27"/>
        <v>356.47052631578947</v>
      </c>
      <c r="BM31" s="120">
        <f t="shared" si="27"/>
        <v>-245.87</v>
      </c>
      <c r="BN31" s="120" t="str">
        <f t="shared" si="27"/>
        <v/>
      </c>
      <c r="BO31" s="121" t="str">
        <f t="shared" si="27"/>
        <v/>
      </c>
      <c r="BP31" s="119">
        <f t="shared" ref="BP31:BT81" si="28">IFERROR(AF31/AA31,"")</f>
        <v>158.69530612244898</v>
      </c>
      <c r="BQ31" s="120">
        <f t="shared" si="28"/>
        <v>253.60941176470592</v>
      </c>
      <c r="BR31" s="120">
        <f t="shared" si="28"/>
        <v>295.26</v>
      </c>
      <c r="BS31" s="120" t="str">
        <f t="shared" si="28"/>
        <v/>
      </c>
      <c r="BT31" s="121" t="str">
        <f t="shared" si="28"/>
        <v/>
      </c>
      <c r="BU31" s="119">
        <f t="shared" ref="BU31:BY81" si="29">IFERROR(BK31-BP31,"")</f>
        <v>104.38590599876312</v>
      </c>
      <c r="BV31" s="120">
        <f t="shared" si="29"/>
        <v>102.86111455108355</v>
      </c>
      <c r="BW31" s="121">
        <f t="shared" si="29"/>
        <v>-541.13</v>
      </c>
      <c r="BX31" s="120" t="str">
        <f t="shared" si="29"/>
        <v/>
      </c>
      <c r="BY31" s="121" t="str">
        <f t="shared" si="29"/>
        <v/>
      </c>
    </row>
    <row r="32" spans="1:77" x14ac:dyDescent="0.2">
      <c r="A32" t="s">
        <v>46</v>
      </c>
      <c r="B32" t="s">
        <v>46</v>
      </c>
      <c r="C32" t="s">
        <v>47</v>
      </c>
      <c r="D32" t="s">
        <v>47</v>
      </c>
      <c r="E32" t="s">
        <v>44</v>
      </c>
      <c r="F32" s="4">
        <f t="shared" si="24"/>
        <v>46037</v>
      </c>
      <c r="G32" t="s">
        <v>39</v>
      </c>
      <c r="H32" s="28">
        <v>54</v>
      </c>
      <c r="I32" s="138">
        <v>25</v>
      </c>
      <c r="J32" s="138">
        <v>0</v>
      </c>
      <c r="K32" s="2">
        <v>0</v>
      </c>
      <c r="L32" s="2">
        <v>0</v>
      </c>
      <c r="M32" s="2">
        <v>12643.11</v>
      </c>
      <c r="N32" s="2">
        <v>6892.99</v>
      </c>
      <c r="O32" s="2">
        <v>0</v>
      </c>
      <c r="P32" s="2">
        <v>0</v>
      </c>
      <c r="Q32" s="29">
        <v>0</v>
      </c>
      <c r="R32" s="30">
        <f t="shared" si="16"/>
        <v>25</v>
      </c>
      <c r="S32" s="30">
        <f t="shared" si="17"/>
        <v>6892.99</v>
      </c>
      <c r="T32" t="s">
        <v>49</v>
      </c>
      <c r="U32" t="s">
        <v>49</v>
      </c>
      <c r="V32" t="s">
        <v>47</v>
      </c>
      <c r="W32" t="s">
        <v>47</v>
      </c>
      <c r="X32" t="s">
        <v>44</v>
      </c>
      <c r="Y32" s="4">
        <f t="shared" si="25"/>
        <v>45673</v>
      </c>
      <c r="Z32" t="s">
        <v>39</v>
      </c>
      <c r="AA32" s="28">
        <v>29</v>
      </c>
      <c r="AB32" s="138">
        <v>16</v>
      </c>
      <c r="AC32" s="138">
        <v>0</v>
      </c>
      <c r="AD32" s="2">
        <v>0</v>
      </c>
      <c r="AE32" s="2">
        <v>0</v>
      </c>
      <c r="AF32" s="2">
        <v>4069.9900000000002</v>
      </c>
      <c r="AG32" s="2">
        <v>4616.92</v>
      </c>
      <c r="AH32" s="2">
        <v>0</v>
      </c>
      <c r="AI32" s="2">
        <v>0</v>
      </c>
      <c r="AJ32" s="29">
        <v>0</v>
      </c>
      <c r="AK32" s="30">
        <f t="shared" si="18"/>
        <v>16</v>
      </c>
      <c r="AL32" s="30">
        <f t="shared" si="19"/>
        <v>4616.92</v>
      </c>
      <c r="AM32" s="2">
        <f t="shared" si="20"/>
        <v>25</v>
      </c>
      <c r="AN32" s="2">
        <f t="shared" si="20"/>
        <v>9</v>
      </c>
      <c r="AO32" s="2">
        <f t="shared" si="20"/>
        <v>0</v>
      </c>
      <c r="AP32" s="2">
        <f t="shared" si="20"/>
        <v>0</v>
      </c>
      <c r="AQ32" s="2">
        <f t="shared" si="20"/>
        <v>0</v>
      </c>
      <c r="AR32" s="2">
        <f t="shared" si="20"/>
        <v>8573.1200000000008</v>
      </c>
      <c r="AS32" s="2">
        <f t="shared" si="20"/>
        <v>2276.0699999999997</v>
      </c>
      <c r="AT32" s="2">
        <f t="shared" si="20"/>
        <v>0</v>
      </c>
      <c r="AU32" s="2">
        <f t="shared" si="20"/>
        <v>0</v>
      </c>
      <c r="AV32" s="29">
        <f t="shared" si="20"/>
        <v>0</v>
      </c>
      <c r="AW32" s="30">
        <f t="shared" si="20"/>
        <v>9</v>
      </c>
      <c r="AX32" s="31">
        <f t="shared" si="20"/>
        <v>2276.0699999999997</v>
      </c>
      <c r="AY32" s="38">
        <f t="shared" si="26"/>
        <v>0.86206896551724133</v>
      </c>
      <c r="AZ32" s="38">
        <f t="shared" si="26"/>
        <v>0.5625</v>
      </c>
      <c r="BA32" s="38" t="str">
        <f t="shared" si="26"/>
        <v/>
      </c>
      <c r="BB32" s="38" t="str">
        <f t="shared" si="26"/>
        <v/>
      </c>
      <c r="BC32" s="38" t="str">
        <f t="shared" si="26"/>
        <v/>
      </c>
      <c r="BD32" s="38">
        <f t="shared" si="26"/>
        <v>2.1064228659038475</v>
      </c>
      <c r="BE32" s="38">
        <f t="shared" si="26"/>
        <v>0.49298450048950376</v>
      </c>
      <c r="BF32" s="38" t="str">
        <f t="shared" si="26"/>
        <v/>
      </c>
      <c r="BG32" s="38" t="str">
        <f t="shared" si="26"/>
        <v/>
      </c>
      <c r="BH32" s="39" t="str">
        <f t="shared" si="26"/>
        <v/>
      </c>
      <c r="BI32" s="76">
        <f t="shared" si="26"/>
        <v>0.5625</v>
      </c>
      <c r="BJ32" s="40">
        <f t="shared" si="26"/>
        <v>0.49298450048950376</v>
      </c>
      <c r="BK32" s="119">
        <f t="shared" si="27"/>
        <v>234.13166666666669</v>
      </c>
      <c r="BL32" s="120">
        <f t="shared" si="27"/>
        <v>275.71960000000001</v>
      </c>
      <c r="BM32" s="120" t="str">
        <f t="shared" si="27"/>
        <v/>
      </c>
      <c r="BN32" s="120" t="str">
        <f t="shared" si="27"/>
        <v/>
      </c>
      <c r="BO32" s="121" t="str">
        <f t="shared" si="27"/>
        <v/>
      </c>
      <c r="BP32" s="119">
        <f t="shared" si="28"/>
        <v>140.3444827586207</v>
      </c>
      <c r="BQ32" s="120">
        <f t="shared" si="28"/>
        <v>288.5575</v>
      </c>
      <c r="BR32" s="120" t="str">
        <f t="shared" si="28"/>
        <v/>
      </c>
      <c r="BS32" s="120" t="str">
        <f t="shared" si="28"/>
        <v/>
      </c>
      <c r="BT32" s="121" t="str">
        <f t="shared" si="28"/>
        <v/>
      </c>
      <c r="BU32" s="119">
        <f t="shared" si="29"/>
        <v>93.787183908045989</v>
      </c>
      <c r="BV32" s="120">
        <f t="shared" si="29"/>
        <v>-12.837899999999991</v>
      </c>
      <c r="BW32" s="121" t="str">
        <f t="shared" si="29"/>
        <v/>
      </c>
      <c r="BX32" s="120" t="str">
        <f t="shared" si="29"/>
        <v/>
      </c>
      <c r="BY32" s="121" t="str">
        <f t="shared" si="29"/>
        <v/>
      </c>
    </row>
    <row r="33" spans="1:77" x14ac:dyDescent="0.2">
      <c r="A33" t="s">
        <v>46</v>
      </c>
      <c r="B33" t="s">
        <v>46</v>
      </c>
      <c r="C33" t="s">
        <v>47</v>
      </c>
      <c r="D33" t="s">
        <v>47</v>
      </c>
      <c r="E33" t="s">
        <v>44</v>
      </c>
      <c r="F33" s="4">
        <f t="shared" si="24"/>
        <v>46038</v>
      </c>
      <c r="G33" t="s">
        <v>40</v>
      </c>
      <c r="H33" s="28">
        <v>53</v>
      </c>
      <c r="I33" s="138">
        <v>18</v>
      </c>
      <c r="J33" s="138">
        <v>0</v>
      </c>
      <c r="K33" s="2">
        <v>0</v>
      </c>
      <c r="L33" s="2">
        <v>0</v>
      </c>
      <c r="M33" s="2">
        <v>15866.06</v>
      </c>
      <c r="N33" s="2">
        <v>13895.43</v>
      </c>
      <c r="O33" s="2">
        <v>0</v>
      </c>
      <c r="P33" s="2">
        <v>0</v>
      </c>
      <c r="Q33" s="29">
        <v>0</v>
      </c>
      <c r="R33" s="30">
        <f t="shared" si="16"/>
        <v>18</v>
      </c>
      <c r="S33" s="30">
        <f t="shared" si="17"/>
        <v>13895.43</v>
      </c>
      <c r="T33" t="s">
        <v>49</v>
      </c>
      <c r="U33" t="s">
        <v>49</v>
      </c>
      <c r="V33" t="s">
        <v>47</v>
      </c>
      <c r="W33" t="s">
        <v>47</v>
      </c>
      <c r="X33" t="s">
        <v>44</v>
      </c>
      <c r="Y33" s="4">
        <f t="shared" si="25"/>
        <v>45674</v>
      </c>
      <c r="Z33" t="s">
        <v>40</v>
      </c>
      <c r="AA33" s="28">
        <v>30</v>
      </c>
      <c r="AB33" s="138">
        <v>10</v>
      </c>
      <c r="AC33" s="138">
        <v>6</v>
      </c>
      <c r="AD33" s="2">
        <v>0</v>
      </c>
      <c r="AE33" s="2">
        <v>0</v>
      </c>
      <c r="AF33" s="2">
        <v>4744.13</v>
      </c>
      <c r="AG33" s="2">
        <v>1809.5900000000001</v>
      </c>
      <c r="AH33" s="2">
        <v>3046.95</v>
      </c>
      <c r="AI33" s="2">
        <v>0</v>
      </c>
      <c r="AJ33" s="29">
        <v>0</v>
      </c>
      <c r="AK33" s="30">
        <f t="shared" si="18"/>
        <v>16</v>
      </c>
      <c r="AL33" s="30">
        <f t="shared" si="19"/>
        <v>4856.54</v>
      </c>
      <c r="AM33" s="2">
        <f t="shared" si="20"/>
        <v>23</v>
      </c>
      <c r="AN33" s="2">
        <f t="shared" si="20"/>
        <v>8</v>
      </c>
      <c r="AO33" s="2">
        <f t="shared" si="20"/>
        <v>-6</v>
      </c>
      <c r="AP33" s="2">
        <f t="shared" si="20"/>
        <v>0</v>
      </c>
      <c r="AQ33" s="2">
        <f t="shared" si="20"/>
        <v>0</v>
      </c>
      <c r="AR33" s="2">
        <f t="shared" si="20"/>
        <v>11121.93</v>
      </c>
      <c r="AS33" s="2">
        <f t="shared" si="20"/>
        <v>12085.84</v>
      </c>
      <c r="AT33" s="2">
        <f t="shared" si="20"/>
        <v>-3046.95</v>
      </c>
      <c r="AU33" s="2">
        <f t="shared" si="20"/>
        <v>0</v>
      </c>
      <c r="AV33" s="29">
        <f t="shared" si="20"/>
        <v>0</v>
      </c>
      <c r="AW33" s="30">
        <f t="shared" si="20"/>
        <v>2</v>
      </c>
      <c r="AX33" s="31">
        <f t="shared" si="20"/>
        <v>9038.89</v>
      </c>
      <c r="AY33" s="38">
        <f t="shared" si="26"/>
        <v>0.76666666666666672</v>
      </c>
      <c r="AZ33" s="38">
        <f t="shared" si="26"/>
        <v>0.8</v>
      </c>
      <c r="BA33" s="38">
        <f t="shared" si="26"/>
        <v>-1</v>
      </c>
      <c r="BB33" s="38" t="str">
        <f t="shared" si="26"/>
        <v/>
      </c>
      <c r="BC33" s="38" t="str">
        <f t="shared" si="26"/>
        <v/>
      </c>
      <c r="BD33" s="38">
        <f t="shared" si="26"/>
        <v>2.3443560779320971</v>
      </c>
      <c r="BE33" s="38">
        <f t="shared" si="26"/>
        <v>6.67877253963605</v>
      </c>
      <c r="BF33" s="38">
        <f t="shared" si="26"/>
        <v>-1</v>
      </c>
      <c r="BG33" s="38" t="str">
        <f t="shared" si="26"/>
        <v/>
      </c>
      <c r="BH33" s="39" t="str">
        <f t="shared" si="26"/>
        <v/>
      </c>
      <c r="BI33" s="76">
        <f t="shared" si="26"/>
        <v>0.125</v>
      </c>
      <c r="BJ33" s="40">
        <f t="shared" si="26"/>
        <v>1.8611789463280441</v>
      </c>
      <c r="BK33" s="119">
        <f t="shared" si="27"/>
        <v>299.35962264150942</v>
      </c>
      <c r="BL33" s="120">
        <f t="shared" si="27"/>
        <v>771.96833333333336</v>
      </c>
      <c r="BM33" s="120" t="str">
        <f t="shared" si="27"/>
        <v/>
      </c>
      <c r="BN33" s="120" t="str">
        <f t="shared" si="27"/>
        <v/>
      </c>
      <c r="BO33" s="121" t="str">
        <f t="shared" si="27"/>
        <v/>
      </c>
      <c r="BP33" s="119">
        <f t="shared" si="28"/>
        <v>158.13766666666666</v>
      </c>
      <c r="BQ33" s="120">
        <f t="shared" si="28"/>
        <v>180.959</v>
      </c>
      <c r="BR33" s="120">
        <f t="shared" si="28"/>
        <v>507.82499999999999</v>
      </c>
      <c r="BS33" s="120" t="str">
        <f t="shared" si="28"/>
        <v/>
      </c>
      <c r="BT33" s="121" t="str">
        <f t="shared" si="28"/>
        <v/>
      </c>
      <c r="BU33" s="119">
        <f t="shared" si="29"/>
        <v>141.22195597484276</v>
      </c>
      <c r="BV33" s="120">
        <f t="shared" si="29"/>
        <v>591.00933333333342</v>
      </c>
      <c r="BW33" s="121" t="str">
        <f t="shared" si="29"/>
        <v/>
      </c>
      <c r="BX33" s="120" t="str">
        <f t="shared" si="29"/>
        <v/>
      </c>
      <c r="BY33" s="121" t="str">
        <f t="shared" si="29"/>
        <v/>
      </c>
    </row>
    <row r="34" spans="1:77" ht="13.5" thickBot="1" x14ac:dyDescent="0.25">
      <c r="A34" t="s">
        <v>46</v>
      </c>
      <c r="B34" t="s">
        <v>46</v>
      </c>
      <c r="C34" t="s">
        <v>47</v>
      </c>
      <c r="D34" t="s">
        <v>47</v>
      </c>
      <c r="E34" t="s">
        <v>44</v>
      </c>
      <c r="F34" s="59">
        <f t="shared" si="24"/>
        <v>46039</v>
      </c>
      <c r="G34" s="42" t="s">
        <v>41</v>
      </c>
      <c r="H34" s="43">
        <v>18</v>
      </c>
      <c r="I34" s="44">
        <v>1</v>
      </c>
      <c r="J34" s="44">
        <v>3</v>
      </c>
      <c r="K34" s="44">
        <v>0</v>
      </c>
      <c r="L34" s="44">
        <v>0</v>
      </c>
      <c r="M34" s="44">
        <v>3476.9</v>
      </c>
      <c r="N34" s="44">
        <v>1995.78</v>
      </c>
      <c r="O34" s="44">
        <v>3265.5</v>
      </c>
      <c r="P34" s="44">
        <v>0</v>
      </c>
      <c r="Q34" s="45">
        <v>0</v>
      </c>
      <c r="R34" s="46">
        <f t="shared" si="16"/>
        <v>4</v>
      </c>
      <c r="S34" s="46">
        <f t="shared" si="17"/>
        <v>5261.28</v>
      </c>
      <c r="T34" t="s">
        <v>49</v>
      </c>
      <c r="U34" t="s">
        <v>49</v>
      </c>
      <c r="V34" t="s">
        <v>47</v>
      </c>
      <c r="W34" t="s">
        <v>47</v>
      </c>
      <c r="X34" t="s">
        <v>44</v>
      </c>
      <c r="Y34" s="59">
        <f t="shared" si="25"/>
        <v>45675</v>
      </c>
      <c r="Z34" s="42" t="s">
        <v>41</v>
      </c>
      <c r="AA34" s="43">
        <v>14</v>
      </c>
      <c r="AB34" s="44">
        <v>1</v>
      </c>
      <c r="AC34" s="44">
        <v>1</v>
      </c>
      <c r="AD34" s="44">
        <v>0</v>
      </c>
      <c r="AE34" s="44">
        <v>0</v>
      </c>
      <c r="AF34" s="44">
        <v>3809.22</v>
      </c>
      <c r="AG34" s="44">
        <v>-343.16</v>
      </c>
      <c r="AH34" s="44">
        <v>403.39</v>
      </c>
      <c r="AI34" s="44">
        <v>0</v>
      </c>
      <c r="AJ34" s="45">
        <v>0</v>
      </c>
      <c r="AK34" s="46">
        <f t="shared" si="18"/>
        <v>2</v>
      </c>
      <c r="AL34" s="46">
        <f t="shared" si="19"/>
        <v>60.229999999999961</v>
      </c>
      <c r="AM34" s="44">
        <f t="shared" si="20"/>
        <v>4</v>
      </c>
      <c r="AN34" s="44">
        <f t="shared" si="20"/>
        <v>0</v>
      </c>
      <c r="AO34" s="44">
        <f t="shared" si="20"/>
        <v>2</v>
      </c>
      <c r="AP34" s="44">
        <f t="shared" si="20"/>
        <v>0</v>
      </c>
      <c r="AQ34" s="44">
        <f t="shared" si="20"/>
        <v>0</v>
      </c>
      <c r="AR34" s="44">
        <f t="shared" si="20"/>
        <v>-332.31999999999971</v>
      </c>
      <c r="AS34" s="44">
        <f t="shared" si="20"/>
        <v>2338.94</v>
      </c>
      <c r="AT34" s="44">
        <f t="shared" si="20"/>
        <v>2862.11</v>
      </c>
      <c r="AU34" s="44">
        <f t="shared" si="20"/>
        <v>0</v>
      </c>
      <c r="AV34" s="45">
        <f t="shared" si="20"/>
        <v>0</v>
      </c>
      <c r="AW34" s="46">
        <f t="shared" si="20"/>
        <v>2</v>
      </c>
      <c r="AX34" s="47">
        <f t="shared" si="20"/>
        <v>5201.05</v>
      </c>
      <c r="AY34" s="56">
        <f t="shared" si="26"/>
        <v>0.2857142857142857</v>
      </c>
      <c r="AZ34" s="56">
        <f t="shared" si="26"/>
        <v>0</v>
      </c>
      <c r="BA34" s="56">
        <f t="shared" si="26"/>
        <v>2</v>
      </c>
      <c r="BB34" s="56" t="str">
        <f t="shared" si="26"/>
        <v/>
      </c>
      <c r="BC34" s="56" t="str">
        <f t="shared" si="26"/>
        <v/>
      </c>
      <c r="BD34" s="56">
        <f t="shared" si="26"/>
        <v>-8.7240957466357877E-2</v>
      </c>
      <c r="BE34" s="56">
        <f t="shared" si="26"/>
        <v>-6.8158876325912106</v>
      </c>
      <c r="BF34" s="56">
        <f t="shared" si="26"/>
        <v>7.0951436575026658</v>
      </c>
      <c r="BG34" s="56" t="str">
        <f t="shared" si="26"/>
        <v/>
      </c>
      <c r="BH34" s="57" t="str">
        <f t="shared" si="26"/>
        <v/>
      </c>
      <c r="BI34" s="81">
        <f t="shared" si="26"/>
        <v>1</v>
      </c>
      <c r="BJ34" s="58">
        <f t="shared" si="26"/>
        <v>86.353146272621672</v>
      </c>
      <c r="BK34" s="122">
        <f t="shared" si="27"/>
        <v>193.16111111111113</v>
      </c>
      <c r="BL34" s="123">
        <f t="shared" si="27"/>
        <v>1995.78</v>
      </c>
      <c r="BM34" s="123">
        <f t="shared" si="27"/>
        <v>1088.5</v>
      </c>
      <c r="BN34" s="123" t="str">
        <f t="shared" si="27"/>
        <v/>
      </c>
      <c r="BO34" s="124" t="str">
        <f t="shared" si="27"/>
        <v/>
      </c>
      <c r="BP34" s="122">
        <f t="shared" si="28"/>
        <v>272.08714285714285</v>
      </c>
      <c r="BQ34" s="123">
        <f t="shared" si="28"/>
        <v>-343.16</v>
      </c>
      <c r="BR34" s="123">
        <f t="shared" si="28"/>
        <v>403.39</v>
      </c>
      <c r="BS34" s="123" t="str">
        <f t="shared" si="28"/>
        <v/>
      </c>
      <c r="BT34" s="124" t="str">
        <f t="shared" si="28"/>
        <v/>
      </c>
      <c r="BU34" s="122">
        <f t="shared" si="29"/>
        <v>-78.926031746031725</v>
      </c>
      <c r="BV34" s="123">
        <f t="shared" si="29"/>
        <v>2338.94</v>
      </c>
      <c r="BW34" s="124">
        <f t="shared" si="29"/>
        <v>685.11</v>
      </c>
      <c r="BX34" s="123" t="str">
        <f t="shared" si="29"/>
        <v/>
      </c>
      <c r="BY34" s="124" t="str">
        <f t="shared" si="29"/>
        <v/>
      </c>
    </row>
    <row r="35" spans="1:77" x14ac:dyDescent="0.2">
      <c r="A35" t="s">
        <v>46</v>
      </c>
      <c r="B35" t="s">
        <v>46</v>
      </c>
      <c r="C35" t="s">
        <v>47</v>
      </c>
      <c r="D35" t="s">
        <v>47</v>
      </c>
      <c r="E35" t="s">
        <v>45</v>
      </c>
      <c r="F35" s="4">
        <f t="shared" si="24"/>
        <v>46040</v>
      </c>
      <c r="G35" t="s">
        <v>35</v>
      </c>
      <c r="H35" s="28">
        <v>3</v>
      </c>
      <c r="I35" s="138">
        <v>12</v>
      </c>
      <c r="J35" s="138">
        <v>0</v>
      </c>
      <c r="K35" s="2">
        <v>0</v>
      </c>
      <c r="L35" s="2">
        <v>0</v>
      </c>
      <c r="M35" s="2">
        <v>775.06</v>
      </c>
      <c r="N35" s="2">
        <v>2402.9100000000003</v>
      </c>
      <c r="O35" s="2">
        <v>0</v>
      </c>
      <c r="P35" s="2">
        <v>0</v>
      </c>
      <c r="Q35" s="29">
        <v>0</v>
      </c>
      <c r="R35" s="30">
        <f t="shared" si="16"/>
        <v>12</v>
      </c>
      <c r="S35" s="30">
        <f t="shared" si="17"/>
        <v>2402.9100000000003</v>
      </c>
      <c r="T35" t="s">
        <v>49</v>
      </c>
      <c r="U35" t="s">
        <v>49</v>
      </c>
      <c r="V35" t="s">
        <v>47</v>
      </c>
      <c r="W35" t="s">
        <v>47</v>
      </c>
      <c r="X35" t="s">
        <v>45</v>
      </c>
      <c r="Y35" s="4">
        <f t="shared" si="25"/>
        <v>45676</v>
      </c>
      <c r="Z35" t="s">
        <v>35</v>
      </c>
      <c r="AA35" s="28">
        <v>8</v>
      </c>
      <c r="AB35" s="138">
        <v>13</v>
      </c>
      <c r="AC35" s="138">
        <v>1</v>
      </c>
      <c r="AD35" s="2">
        <v>0</v>
      </c>
      <c r="AE35" s="2">
        <v>0</v>
      </c>
      <c r="AF35" s="2">
        <v>2034.71</v>
      </c>
      <c r="AG35" s="2">
        <v>2904.81</v>
      </c>
      <c r="AH35" s="2">
        <v>994.35</v>
      </c>
      <c r="AI35" s="2">
        <v>0</v>
      </c>
      <c r="AJ35" s="29">
        <v>0</v>
      </c>
      <c r="AK35" s="30">
        <f t="shared" si="18"/>
        <v>14</v>
      </c>
      <c r="AL35" s="30">
        <f t="shared" si="19"/>
        <v>3899.16</v>
      </c>
      <c r="AM35" s="2">
        <f t="shared" si="20"/>
        <v>-5</v>
      </c>
      <c r="AN35" s="2">
        <f t="shared" si="20"/>
        <v>-1</v>
      </c>
      <c r="AO35" s="2">
        <f t="shared" si="20"/>
        <v>-1</v>
      </c>
      <c r="AP35" s="2">
        <f t="shared" si="20"/>
        <v>0</v>
      </c>
      <c r="AQ35" s="2">
        <f t="shared" si="20"/>
        <v>0</v>
      </c>
      <c r="AR35" s="2">
        <f t="shared" si="20"/>
        <v>-1259.6500000000001</v>
      </c>
      <c r="AS35" s="2">
        <f t="shared" si="20"/>
        <v>-501.89999999999964</v>
      </c>
      <c r="AT35" s="2">
        <f t="shared" si="20"/>
        <v>-994.35</v>
      </c>
      <c r="AU35" s="2">
        <f t="shared" si="20"/>
        <v>0</v>
      </c>
      <c r="AV35" s="29">
        <f t="shared" si="20"/>
        <v>0</v>
      </c>
      <c r="AW35" s="30">
        <f t="shared" si="20"/>
        <v>-2</v>
      </c>
      <c r="AX35" s="31">
        <f t="shared" si="20"/>
        <v>-1496.2499999999995</v>
      </c>
      <c r="AY35" s="38">
        <f t="shared" si="26"/>
        <v>-0.625</v>
      </c>
      <c r="AZ35" s="38">
        <f t="shared" si="26"/>
        <v>-7.6923076923076927E-2</v>
      </c>
      <c r="BA35" s="38">
        <f t="shared" si="26"/>
        <v>-1</v>
      </c>
      <c r="BB35" s="38" t="str">
        <f t="shared" si="26"/>
        <v/>
      </c>
      <c r="BC35" s="38" t="str">
        <f t="shared" si="26"/>
        <v/>
      </c>
      <c r="BD35" s="38">
        <f t="shared" si="26"/>
        <v>-0.61908085181672079</v>
      </c>
      <c r="BE35" s="38">
        <f t="shared" si="26"/>
        <v>-0.17278238507854202</v>
      </c>
      <c r="BF35" s="38">
        <f t="shared" si="26"/>
        <v>-1</v>
      </c>
      <c r="BG35" s="38" t="str">
        <f t="shared" si="26"/>
        <v/>
      </c>
      <c r="BH35" s="39" t="str">
        <f t="shared" si="26"/>
        <v/>
      </c>
      <c r="BI35" s="76">
        <f t="shared" si="26"/>
        <v>-0.14285714285714285</v>
      </c>
      <c r="BJ35" s="40">
        <f t="shared" si="26"/>
        <v>-0.38373649709168117</v>
      </c>
      <c r="BK35" s="116">
        <f t="shared" si="27"/>
        <v>258.3533333333333</v>
      </c>
      <c r="BL35" s="117">
        <f t="shared" si="27"/>
        <v>200.24250000000004</v>
      </c>
      <c r="BM35" s="117" t="str">
        <f t="shared" si="27"/>
        <v/>
      </c>
      <c r="BN35" s="117" t="str">
        <f t="shared" si="27"/>
        <v/>
      </c>
      <c r="BO35" s="118" t="str">
        <f t="shared" si="27"/>
        <v/>
      </c>
      <c r="BP35" s="116">
        <f t="shared" si="28"/>
        <v>254.33875</v>
      </c>
      <c r="BQ35" s="117">
        <f t="shared" si="28"/>
        <v>223.44692307692307</v>
      </c>
      <c r="BR35" s="117">
        <f t="shared" si="28"/>
        <v>994.35</v>
      </c>
      <c r="BS35" s="117" t="str">
        <f t="shared" si="28"/>
        <v/>
      </c>
      <c r="BT35" s="118" t="str">
        <f t="shared" si="28"/>
        <v/>
      </c>
      <c r="BU35" s="116">
        <f t="shared" si="29"/>
        <v>4.0145833333332916</v>
      </c>
      <c r="BV35" s="117">
        <f t="shared" si="29"/>
        <v>-23.204423076923035</v>
      </c>
      <c r="BW35" s="118" t="str">
        <f t="shared" si="29"/>
        <v/>
      </c>
      <c r="BX35" s="117" t="str">
        <f t="shared" si="29"/>
        <v/>
      </c>
      <c r="BY35" s="118" t="str">
        <f t="shared" si="29"/>
        <v/>
      </c>
    </row>
    <row r="36" spans="1:77" x14ac:dyDescent="0.2">
      <c r="A36" t="s">
        <v>46</v>
      </c>
      <c r="B36" t="s">
        <v>46</v>
      </c>
      <c r="C36" t="s">
        <v>47</v>
      </c>
      <c r="D36" t="s">
        <v>47</v>
      </c>
      <c r="E36" t="s">
        <v>45</v>
      </c>
      <c r="F36" s="4">
        <f t="shared" si="24"/>
        <v>46041</v>
      </c>
      <c r="G36" t="s">
        <v>36</v>
      </c>
      <c r="H36" s="28">
        <v>18</v>
      </c>
      <c r="I36" s="138">
        <v>9</v>
      </c>
      <c r="J36" s="138">
        <v>0</v>
      </c>
      <c r="K36" s="2">
        <v>0</v>
      </c>
      <c r="L36" s="2">
        <v>0</v>
      </c>
      <c r="M36" s="2">
        <v>2719.6499999999996</v>
      </c>
      <c r="N36" s="2">
        <v>2979.0800000000004</v>
      </c>
      <c r="O36" s="2">
        <v>0</v>
      </c>
      <c r="P36" s="2">
        <v>0</v>
      </c>
      <c r="Q36" s="29">
        <v>0</v>
      </c>
      <c r="R36" s="30">
        <f t="shared" si="16"/>
        <v>9</v>
      </c>
      <c r="S36" s="30">
        <f t="shared" si="17"/>
        <v>2979.0800000000004</v>
      </c>
      <c r="T36" t="s">
        <v>49</v>
      </c>
      <c r="U36" t="s">
        <v>49</v>
      </c>
      <c r="V36" t="s">
        <v>47</v>
      </c>
      <c r="W36" t="s">
        <v>47</v>
      </c>
      <c r="X36" t="s">
        <v>45</v>
      </c>
      <c r="Y36" s="4">
        <f t="shared" si="25"/>
        <v>45677</v>
      </c>
      <c r="Z36" t="s">
        <v>36</v>
      </c>
      <c r="AA36" s="28">
        <v>12</v>
      </c>
      <c r="AB36" s="138">
        <v>13</v>
      </c>
      <c r="AC36" s="138">
        <v>4</v>
      </c>
      <c r="AD36" s="2">
        <v>0</v>
      </c>
      <c r="AE36" s="2">
        <v>0</v>
      </c>
      <c r="AF36" s="2">
        <v>1387.9099999999999</v>
      </c>
      <c r="AG36" s="2">
        <v>4681.82</v>
      </c>
      <c r="AH36" s="2">
        <v>2878.37</v>
      </c>
      <c r="AI36" s="2">
        <v>0</v>
      </c>
      <c r="AJ36" s="29">
        <v>0</v>
      </c>
      <c r="AK36" s="30">
        <f t="shared" si="18"/>
        <v>17</v>
      </c>
      <c r="AL36" s="30">
        <f t="shared" si="19"/>
        <v>7560.19</v>
      </c>
      <c r="AM36" s="2">
        <f t="shared" si="20"/>
        <v>6</v>
      </c>
      <c r="AN36" s="2">
        <f t="shared" si="20"/>
        <v>-4</v>
      </c>
      <c r="AO36" s="2">
        <f t="shared" si="20"/>
        <v>-4</v>
      </c>
      <c r="AP36" s="2">
        <f t="shared" si="20"/>
        <v>0</v>
      </c>
      <c r="AQ36" s="2">
        <f t="shared" si="20"/>
        <v>0</v>
      </c>
      <c r="AR36" s="2">
        <f t="shared" si="20"/>
        <v>1331.7399999999998</v>
      </c>
      <c r="AS36" s="2">
        <f t="shared" si="20"/>
        <v>-1702.7399999999993</v>
      </c>
      <c r="AT36" s="2">
        <f t="shared" si="20"/>
        <v>-2878.37</v>
      </c>
      <c r="AU36" s="2">
        <f t="shared" si="20"/>
        <v>0</v>
      </c>
      <c r="AV36" s="29">
        <f t="shared" si="20"/>
        <v>0</v>
      </c>
      <c r="AW36" s="30">
        <f t="shared" si="20"/>
        <v>-8</v>
      </c>
      <c r="AX36" s="31">
        <f t="shared" si="20"/>
        <v>-4581.1099999999988</v>
      </c>
      <c r="AY36" s="38">
        <f t="shared" si="26"/>
        <v>0.5</v>
      </c>
      <c r="AZ36" s="38">
        <f t="shared" si="26"/>
        <v>-0.30769230769230771</v>
      </c>
      <c r="BA36" s="38">
        <f t="shared" si="26"/>
        <v>-1</v>
      </c>
      <c r="BB36" s="38" t="str">
        <f t="shared" si="26"/>
        <v/>
      </c>
      <c r="BC36" s="38" t="str">
        <f t="shared" si="26"/>
        <v/>
      </c>
      <c r="BD36" s="38">
        <f t="shared" si="26"/>
        <v>0.95952907609283022</v>
      </c>
      <c r="BE36" s="38">
        <f t="shared" si="26"/>
        <v>-0.36369189759537945</v>
      </c>
      <c r="BF36" s="38">
        <f t="shared" si="26"/>
        <v>-1</v>
      </c>
      <c r="BG36" s="38" t="str">
        <f t="shared" si="26"/>
        <v/>
      </c>
      <c r="BH36" s="39" t="str">
        <f t="shared" si="26"/>
        <v/>
      </c>
      <c r="BI36" s="76">
        <f t="shared" si="26"/>
        <v>-0.47058823529411764</v>
      </c>
      <c r="BJ36" s="40">
        <f t="shared" si="26"/>
        <v>-0.60595170227203277</v>
      </c>
      <c r="BK36" s="119">
        <f t="shared" si="27"/>
        <v>151.09166666666664</v>
      </c>
      <c r="BL36" s="120">
        <f t="shared" si="27"/>
        <v>331.00888888888892</v>
      </c>
      <c r="BM36" s="120" t="str">
        <f t="shared" si="27"/>
        <v/>
      </c>
      <c r="BN36" s="120" t="str">
        <f t="shared" si="27"/>
        <v/>
      </c>
      <c r="BO36" s="121" t="str">
        <f t="shared" si="27"/>
        <v/>
      </c>
      <c r="BP36" s="119">
        <f t="shared" si="28"/>
        <v>115.65916666666665</v>
      </c>
      <c r="BQ36" s="120">
        <f t="shared" si="28"/>
        <v>360.14</v>
      </c>
      <c r="BR36" s="120">
        <f t="shared" si="28"/>
        <v>719.59249999999997</v>
      </c>
      <c r="BS36" s="120" t="str">
        <f t="shared" si="28"/>
        <v/>
      </c>
      <c r="BT36" s="121" t="str">
        <f t="shared" si="28"/>
        <v/>
      </c>
      <c r="BU36" s="119">
        <f t="shared" si="29"/>
        <v>35.43249999999999</v>
      </c>
      <c r="BV36" s="120">
        <f t="shared" si="29"/>
        <v>-29.131111111111068</v>
      </c>
      <c r="BW36" s="121" t="str">
        <f t="shared" si="29"/>
        <v/>
      </c>
      <c r="BX36" s="120" t="str">
        <f t="shared" si="29"/>
        <v/>
      </c>
      <c r="BY36" s="121" t="str">
        <f t="shared" si="29"/>
        <v/>
      </c>
    </row>
    <row r="37" spans="1:77" x14ac:dyDescent="0.2">
      <c r="A37" t="s">
        <v>46</v>
      </c>
      <c r="B37" t="s">
        <v>46</v>
      </c>
      <c r="C37" t="s">
        <v>47</v>
      </c>
      <c r="D37" t="s">
        <v>47</v>
      </c>
      <c r="E37" t="s">
        <v>45</v>
      </c>
      <c r="F37" s="4">
        <f t="shared" si="24"/>
        <v>46042</v>
      </c>
      <c r="G37" t="s">
        <v>37</v>
      </c>
      <c r="H37" s="28">
        <v>18</v>
      </c>
      <c r="I37" s="138">
        <v>21</v>
      </c>
      <c r="J37" s="138">
        <v>5</v>
      </c>
      <c r="K37" s="2">
        <v>0</v>
      </c>
      <c r="L37" s="2">
        <v>0</v>
      </c>
      <c r="M37" s="2">
        <v>3325.89</v>
      </c>
      <c r="N37" s="2">
        <v>6894.9</v>
      </c>
      <c r="O37" s="2">
        <v>3233.14</v>
      </c>
      <c r="P37" s="2">
        <v>0</v>
      </c>
      <c r="Q37" s="29">
        <v>0</v>
      </c>
      <c r="R37" s="30">
        <f t="shared" si="16"/>
        <v>26</v>
      </c>
      <c r="S37" s="30">
        <f t="shared" si="17"/>
        <v>10128.039999999999</v>
      </c>
      <c r="T37" t="s">
        <v>49</v>
      </c>
      <c r="U37" t="s">
        <v>49</v>
      </c>
      <c r="V37" t="s">
        <v>47</v>
      </c>
      <c r="W37" t="s">
        <v>47</v>
      </c>
      <c r="X37" t="s">
        <v>45</v>
      </c>
      <c r="Y37" s="4">
        <f t="shared" si="25"/>
        <v>45678</v>
      </c>
      <c r="Z37" t="s">
        <v>37</v>
      </c>
      <c r="AA37" s="28">
        <v>25</v>
      </c>
      <c r="AB37" s="138">
        <v>12</v>
      </c>
      <c r="AC37" s="138">
        <v>1</v>
      </c>
      <c r="AD37" s="2">
        <v>0</v>
      </c>
      <c r="AE37" s="2">
        <v>0</v>
      </c>
      <c r="AF37" s="2">
        <v>5974.63</v>
      </c>
      <c r="AG37" s="2">
        <v>3702.41</v>
      </c>
      <c r="AH37" s="2">
        <v>801.2</v>
      </c>
      <c r="AI37" s="2">
        <v>0</v>
      </c>
      <c r="AJ37" s="29">
        <v>0</v>
      </c>
      <c r="AK37" s="30">
        <f t="shared" si="18"/>
        <v>13</v>
      </c>
      <c r="AL37" s="30">
        <f t="shared" si="19"/>
        <v>4503.6099999999997</v>
      </c>
      <c r="AM37" s="2">
        <f t="shared" si="20"/>
        <v>-7</v>
      </c>
      <c r="AN37" s="2">
        <f t="shared" si="20"/>
        <v>9</v>
      </c>
      <c r="AO37" s="2">
        <f t="shared" si="20"/>
        <v>4</v>
      </c>
      <c r="AP37" s="2">
        <f t="shared" si="20"/>
        <v>0</v>
      </c>
      <c r="AQ37" s="2">
        <f t="shared" si="20"/>
        <v>0</v>
      </c>
      <c r="AR37" s="2">
        <f t="shared" si="20"/>
        <v>-2648.7400000000002</v>
      </c>
      <c r="AS37" s="2">
        <f t="shared" si="20"/>
        <v>3192.49</v>
      </c>
      <c r="AT37" s="2">
        <f t="shared" si="20"/>
        <v>2431.9399999999996</v>
      </c>
      <c r="AU37" s="2">
        <f t="shared" si="20"/>
        <v>0</v>
      </c>
      <c r="AV37" s="29">
        <f t="shared" si="20"/>
        <v>0</v>
      </c>
      <c r="AW37" s="30">
        <f t="shared" si="20"/>
        <v>13</v>
      </c>
      <c r="AX37" s="31">
        <f t="shared" si="20"/>
        <v>5624.4299999999994</v>
      </c>
      <c r="AY37" s="38">
        <f t="shared" si="26"/>
        <v>-0.28000000000000003</v>
      </c>
      <c r="AZ37" s="38">
        <f t="shared" si="26"/>
        <v>0.75</v>
      </c>
      <c r="BA37" s="38">
        <f t="shared" si="26"/>
        <v>4</v>
      </c>
      <c r="BB37" s="38" t="str">
        <f t="shared" si="26"/>
        <v/>
      </c>
      <c r="BC37" s="38" t="str">
        <f t="shared" si="26"/>
        <v/>
      </c>
      <c r="BD37" s="38">
        <f t="shared" si="26"/>
        <v>-0.4433312188369824</v>
      </c>
      <c r="BE37" s="38">
        <f t="shared" si="26"/>
        <v>0.86227349213080129</v>
      </c>
      <c r="BF37" s="38">
        <f t="shared" si="26"/>
        <v>3.035371942086869</v>
      </c>
      <c r="BG37" s="38" t="str">
        <f t="shared" si="26"/>
        <v/>
      </c>
      <c r="BH37" s="39" t="str">
        <f t="shared" si="26"/>
        <v/>
      </c>
      <c r="BI37" s="76">
        <f t="shared" si="26"/>
        <v>1</v>
      </c>
      <c r="BJ37" s="40">
        <f t="shared" si="26"/>
        <v>1.2488714608947045</v>
      </c>
      <c r="BK37" s="119">
        <f t="shared" si="27"/>
        <v>184.77166666666665</v>
      </c>
      <c r="BL37" s="120">
        <f t="shared" si="27"/>
        <v>328.32857142857142</v>
      </c>
      <c r="BM37" s="120">
        <f t="shared" si="27"/>
        <v>646.62799999999993</v>
      </c>
      <c r="BN37" s="120" t="str">
        <f t="shared" si="27"/>
        <v/>
      </c>
      <c r="BO37" s="121" t="str">
        <f t="shared" si="27"/>
        <v/>
      </c>
      <c r="BP37" s="119">
        <f t="shared" si="28"/>
        <v>238.98519999999999</v>
      </c>
      <c r="BQ37" s="120">
        <f t="shared" si="28"/>
        <v>308.53416666666664</v>
      </c>
      <c r="BR37" s="120">
        <f t="shared" si="28"/>
        <v>801.2</v>
      </c>
      <c r="BS37" s="120" t="str">
        <f t="shared" si="28"/>
        <v/>
      </c>
      <c r="BT37" s="121" t="str">
        <f t="shared" si="28"/>
        <v/>
      </c>
      <c r="BU37" s="119">
        <f t="shared" si="29"/>
        <v>-54.213533333333345</v>
      </c>
      <c r="BV37" s="120">
        <f t="shared" si="29"/>
        <v>19.794404761904786</v>
      </c>
      <c r="BW37" s="121">
        <f t="shared" si="29"/>
        <v>-154.57200000000012</v>
      </c>
      <c r="BX37" s="120" t="str">
        <f t="shared" si="29"/>
        <v/>
      </c>
      <c r="BY37" s="121" t="str">
        <f t="shared" si="29"/>
        <v/>
      </c>
    </row>
    <row r="38" spans="1:77" x14ac:dyDescent="0.2">
      <c r="A38" t="s">
        <v>46</v>
      </c>
      <c r="B38" t="s">
        <v>46</v>
      </c>
      <c r="C38" t="s">
        <v>47</v>
      </c>
      <c r="D38" t="s">
        <v>47</v>
      </c>
      <c r="E38" t="s">
        <v>45</v>
      </c>
      <c r="F38" s="4">
        <f t="shared" si="24"/>
        <v>46043</v>
      </c>
      <c r="G38" t="s">
        <v>38</v>
      </c>
      <c r="H38" s="28">
        <v>24</v>
      </c>
      <c r="I38" s="138">
        <v>8</v>
      </c>
      <c r="J38" s="138">
        <v>1</v>
      </c>
      <c r="K38" s="2">
        <v>0</v>
      </c>
      <c r="L38" s="2">
        <v>0</v>
      </c>
      <c r="M38" s="2">
        <v>6314.79</v>
      </c>
      <c r="N38" s="2">
        <v>1320.76</v>
      </c>
      <c r="O38" s="2">
        <v>487.9</v>
      </c>
      <c r="P38" s="2">
        <v>0</v>
      </c>
      <c r="Q38" s="29">
        <v>0</v>
      </c>
      <c r="R38" s="30">
        <f t="shared" si="16"/>
        <v>9</v>
      </c>
      <c r="S38" s="30">
        <f t="shared" si="17"/>
        <v>1808.6599999999999</v>
      </c>
      <c r="T38" t="s">
        <v>49</v>
      </c>
      <c r="U38" t="s">
        <v>49</v>
      </c>
      <c r="V38" t="s">
        <v>47</v>
      </c>
      <c r="W38" t="s">
        <v>47</v>
      </c>
      <c r="X38" t="s">
        <v>45</v>
      </c>
      <c r="Y38" s="4">
        <f t="shared" si="25"/>
        <v>45679</v>
      </c>
      <c r="Z38" t="s">
        <v>38</v>
      </c>
      <c r="AA38" s="28">
        <v>20</v>
      </c>
      <c r="AB38" s="138">
        <v>7</v>
      </c>
      <c r="AC38" s="138">
        <v>5</v>
      </c>
      <c r="AD38" s="2">
        <v>0</v>
      </c>
      <c r="AE38" s="2">
        <v>0</v>
      </c>
      <c r="AF38" s="2">
        <v>2890.2400000000002</v>
      </c>
      <c r="AG38" s="2">
        <v>1676.1599999999999</v>
      </c>
      <c r="AH38" s="2">
        <v>2344.87</v>
      </c>
      <c r="AI38" s="2">
        <v>0</v>
      </c>
      <c r="AJ38" s="29">
        <v>0</v>
      </c>
      <c r="AK38" s="30">
        <f t="shared" si="18"/>
        <v>12</v>
      </c>
      <c r="AL38" s="30">
        <f t="shared" si="19"/>
        <v>4021.0299999999997</v>
      </c>
      <c r="AM38" s="2">
        <f t="shared" si="20"/>
        <v>4</v>
      </c>
      <c r="AN38" s="2">
        <f t="shared" si="20"/>
        <v>1</v>
      </c>
      <c r="AO38" s="2">
        <f t="shared" si="20"/>
        <v>-4</v>
      </c>
      <c r="AP38" s="2">
        <f t="shared" si="20"/>
        <v>0</v>
      </c>
      <c r="AQ38" s="2">
        <f t="shared" si="20"/>
        <v>0</v>
      </c>
      <c r="AR38" s="2">
        <f t="shared" si="20"/>
        <v>3424.5499999999997</v>
      </c>
      <c r="AS38" s="2">
        <f t="shared" si="20"/>
        <v>-355.39999999999986</v>
      </c>
      <c r="AT38" s="2">
        <f t="shared" si="20"/>
        <v>-1856.9699999999998</v>
      </c>
      <c r="AU38" s="2">
        <f t="shared" si="20"/>
        <v>0</v>
      </c>
      <c r="AV38" s="29">
        <f t="shared" si="20"/>
        <v>0</v>
      </c>
      <c r="AW38" s="30">
        <f t="shared" si="20"/>
        <v>-3</v>
      </c>
      <c r="AX38" s="31">
        <f t="shared" si="20"/>
        <v>-2212.37</v>
      </c>
      <c r="AY38" s="38">
        <f t="shared" si="26"/>
        <v>0.2</v>
      </c>
      <c r="AZ38" s="38">
        <f t="shared" si="26"/>
        <v>0.14285714285714285</v>
      </c>
      <c r="BA38" s="38">
        <f t="shared" si="26"/>
        <v>-0.8</v>
      </c>
      <c r="BB38" s="38" t="str">
        <f t="shared" si="26"/>
        <v/>
      </c>
      <c r="BC38" s="38" t="str">
        <f t="shared" si="26"/>
        <v/>
      </c>
      <c r="BD38" s="38">
        <f t="shared" si="26"/>
        <v>1.1848670006643045</v>
      </c>
      <c r="BE38" s="38">
        <f t="shared" si="26"/>
        <v>-0.21203226422298582</v>
      </c>
      <c r="BF38" s="38">
        <f t="shared" si="26"/>
        <v>-0.79192876364148113</v>
      </c>
      <c r="BG38" s="38" t="str">
        <f t="shared" si="26"/>
        <v/>
      </c>
      <c r="BH38" s="39" t="str">
        <f t="shared" si="26"/>
        <v/>
      </c>
      <c r="BI38" s="76">
        <f t="shared" si="26"/>
        <v>-0.25</v>
      </c>
      <c r="BJ38" s="40">
        <f t="shared" si="26"/>
        <v>-0.55019982442309556</v>
      </c>
      <c r="BK38" s="119">
        <f t="shared" si="27"/>
        <v>263.11624999999998</v>
      </c>
      <c r="BL38" s="120">
        <f t="shared" si="27"/>
        <v>165.095</v>
      </c>
      <c r="BM38" s="120">
        <f t="shared" si="27"/>
        <v>487.9</v>
      </c>
      <c r="BN38" s="120" t="str">
        <f t="shared" si="27"/>
        <v/>
      </c>
      <c r="BO38" s="121" t="str">
        <f t="shared" si="27"/>
        <v/>
      </c>
      <c r="BP38" s="119">
        <f t="shared" si="28"/>
        <v>144.512</v>
      </c>
      <c r="BQ38" s="120">
        <f t="shared" si="28"/>
        <v>239.45142857142855</v>
      </c>
      <c r="BR38" s="120">
        <f t="shared" si="28"/>
        <v>468.97399999999999</v>
      </c>
      <c r="BS38" s="120" t="str">
        <f t="shared" si="28"/>
        <v/>
      </c>
      <c r="BT38" s="121" t="str">
        <f t="shared" si="28"/>
        <v/>
      </c>
      <c r="BU38" s="119">
        <f t="shared" si="29"/>
        <v>118.60424999999998</v>
      </c>
      <c r="BV38" s="120">
        <f t="shared" si="29"/>
        <v>-74.356428571428552</v>
      </c>
      <c r="BW38" s="121">
        <f t="shared" si="29"/>
        <v>18.925999999999988</v>
      </c>
      <c r="BX38" s="120" t="str">
        <f t="shared" si="29"/>
        <v/>
      </c>
      <c r="BY38" s="121" t="str">
        <f t="shared" si="29"/>
        <v/>
      </c>
    </row>
    <row r="39" spans="1:77" x14ac:dyDescent="0.2">
      <c r="A39" t="s">
        <v>46</v>
      </c>
      <c r="B39" t="s">
        <v>46</v>
      </c>
      <c r="C39" t="s">
        <v>47</v>
      </c>
      <c r="D39" t="s">
        <v>47</v>
      </c>
      <c r="E39" t="s">
        <v>45</v>
      </c>
      <c r="F39" s="4">
        <f t="shared" si="24"/>
        <v>46044</v>
      </c>
      <c r="G39" t="s">
        <v>39</v>
      </c>
      <c r="H39" s="28">
        <v>34</v>
      </c>
      <c r="I39" s="138">
        <v>22</v>
      </c>
      <c r="J39" s="138">
        <v>0</v>
      </c>
      <c r="K39" s="2">
        <v>0</v>
      </c>
      <c r="L39" s="2">
        <v>0</v>
      </c>
      <c r="M39" s="2">
        <v>5488.18</v>
      </c>
      <c r="N39" s="2">
        <v>8296.83</v>
      </c>
      <c r="O39" s="2">
        <v>0</v>
      </c>
      <c r="P39" s="2">
        <v>0</v>
      </c>
      <c r="Q39" s="29">
        <v>0</v>
      </c>
      <c r="R39" s="30">
        <f t="shared" si="16"/>
        <v>22</v>
      </c>
      <c r="S39" s="30">
        <f t="shared" si="17"/>
        <v>8296.83</v>
      </c>
      <c r="T39" t="s">
        <v>49</v>
      </c>
      <c r="U39" t="s">
        <v>49</v>
      </c>
      <c r="V39" t="s">
        <v>47</v>
      </c>
      <c r="W39" t="s">
        <v>47</v>
      </c>
      <c r="X39" t="s">
        <v>45</v>
      </c>
      <c r="Y39" s="4">
        <f t="shared" si="25"/>
        <v>45680</v>
      </c>
      <c r="Z39" t="s">
        <v>39</v>
      </c>
      <c r="AA39" s="28">
        <v>26</v>
      </c>
      <c r="AB39" s="138">
        <v>8</v>
      </c>
      <c r="AC39" s="138">
        <v>0</v>
      </c>
      <c r="AD39" s="2">
        <v>0</v>
      </c>
      <c r="AE39" s="2">
        <v>0</v>
      </c>
      <c r="AF39" s="2">
        <v>4517.96</v>
      </c>
      <c r="AG39" s="2">
        <v>3719.23</v>
      </c>
      <c r="AH39" s="2">
        <v>0</v>
      </c>
      <c r="AI39" s="2">
        <v>0</v>
      </c>
      <c r="AJ39" s="29">
        <v>0</v>
      </c>
      <c r="AK39" s="30">
        <f t="shared" si="18"/>
        <v>8</v>
      </c>
      <c r="AL39" s="30">
        <f t="shared" si="19"/>
        <v>3719.23</v>
      </c>
      <c r="AM39" s="2">
        <f t="shared" si="20"/>
        <v>8</v>
      </c>
      <c r="AN39" s="2">
        <f t="shared" si="20"/>
        <v>14</v>
      </c>
      <c r="AO39" s="2">
        <f t="shared" si="20"/>
        <v>0</v>
      </c>
      <c r="AP39" s="2">
        <f t="shared" si="20"/>
        <v>0</v>
      </c>
      <c r="AQ39" s="2">
        <f t="shared" si="20"/>
        <v>0</v>
      </c>
      <c r="AR39" s="2">
        <f t="shared" si="20"/>
        <v>970.22000000000025</v>
      </c>
      <c r="AS39" s="2">
        <f t="shared" si="20"/>
        <v>4577.6000000000004</v>
      </c>
      <c r="AT39" s="2">
        <f t="shared" si="20"/>
        <v>0</v>
      </c>
      <c r="AU39" s="2">
        <f t="shared" si="20"/>
        <v>0</v>
      </c>
      <c r="AV39" s="29">
        <f t="shared" si="20"/>
        <v>0</v>
      </c>
      <c r="AW39" s="30">
        <f t="shared" si="20"/>
        <v>14</v>
      </c>
      <c r="AX39" s="31">
        <f t="shared" si="20"/>
        <v>4577.6000000000004</v>
      </c>
      <c r="AY39" s="38">
        <f t="shared" si="26"/>
        <v>0.30769230769230771</v>
      </c>
      <c r="AZ39" s="38">
        <f t="shared" si="26"/>
        <v>1.75</v>
      </c>
      <c r="BA39" s="38" t="str">
        <f t="shared" si="26"/>
        <v/>
      </c>
      <c r="BB39" s="38" t="str">
        <f t="shared" si="26"/>
        <v/>
      </c>
      <c r="BC39" s="38" t="str">
        <f t="shared" si="26"/>
        <v/>
      </c>
      <c r="BD39" s="38">
        <f t="shared" si="26"/>
        <v>0.21474736385448306</v>
      </c>
      <c r="BE39" s="38">
        <f t="shared" si="26"/>
        <v>1.2307923952000819</v>
      </c>
      <c r="BF39" s="38" t="str">
        <f t="shared" si="26"/>
        <v/>
      </c>
      <c r="BG39" s="38" t="str">
        <f t="shared" si="26"/>
        <v/>
      </c>
      <c r="BH39" s="39" t="str">
        <f t="shared" si="26"/>
        <v/>
      </c>
      <c r="BI39" s="76">
        <f t="shared" si="26"/>
        <v>1.75</v>
      </c>
      <c r="BJ39" s="40">
        <f t="shared" si="26"/>
        <v>1.2307923952000819</v>
      </c>
      <c r="BK39" s="119">
        <f t="shared" si="27"/>
        <v>161.41705882352943</v>
      </c>
      <c r="BL39" s="120">
        <f t="shared" si="27"/>
        <v>377.12863636363636</v>
      </c>
      <c r="BM39" s="120" t="str">
        <f t="shared" si="27"/>
        <v/>
      </c>
      <c r="BN39" s="120" t="str">
        <f t="shared" si="27"/>
        <v/>
      </c>
      <c r="BO39" s="121" t="str">
        <f t="shared" si="27"/>
        <v/>
      </c>
      <c r="BP39" s="119">
        <f t="shared" si="28"/>
        <v>173.7676923076923</v>
      </c>
      <c r="BQ39" s="120">
        <f t="shared" si="28"/>
        <v>464.90375</v>
      </c>
      <c r="BR39" s="120" t="str">
        <f t="shared" si="28"/>
        <v/>
      </c>
      <c r="BS39" s="120" t="str">
        <f t="shared" si="28"/>
        <v/>
      </c>
      <c r="BT39" s="121" t="str">
        <f t="shared" si="28"/>
        <v/>
      </c>
      <c r="BU39" s="119">
        <f t="shared" si="29"/>
        <v>-12.35063348416287</v>
      </c>
      <c r="BV39" s="120">
        <f t="shared" si="29"/>
        <v>-87.775113636363642</v>
      </c>
      <c r="BW39" s="121" t="str">
        <f t="shared" si="29"/>
        <v/>
      </c>
      <c r="BX39" s="120" t="str">
        <f t="shared" si="29"/>
        <v/>
      </c>
      <c r="BY39" s="121" t="str">
        <f t="shared" si="29"/>
        <v/>
      </c>
    </row>
    <row r="40" spans="1:77" x14ac:dyDescent="0.2">
      <c r="A40" t="s">
        <v>46</v>
      </c>
      <c r="B40" t="s">
        <v>46</v>
      </c>
      <c r="C40" t="s">
        <v>47</v>
      </c>
      <c r="D40" t="s">
        <v>47</v>
      </c>
      <c r="E40" t="s">
        <v>45</v>
      </c>
      <c r="F40" s="4">
        <f t="shared" si="24"/>
        <v>46045</v>
      </c>
      <c r="G40" t="s">
        <v>40</v>
      </c>
      <c r="H40" s="28">
        <v>31</v>
      </c>
      <c r="I40" s="138">
        <v>23</v>
      </c>
      <c r="J40" s="138">
        <v>0</v>
      </c>
      <c r="K40" s="2">
        <v>0</v>
      </c>
      <c r="L40" s="2">
        <v>0</v>
      </c>
      <c r="M40" s="2">
        <v>4995.68</v>
      </c>
      <c r="N40" s="2">
        <v>11146.31</v>
      </c>
      <c r="O40" s="2">
        <v>0</v>
      </c>
      <c r="P40" s="2">
        <v>0</v>
      </c>
      <c r="Q40" s="29">
        <v>0</v>
      </c>
      <c r="R40" s="30">
        <f t="shared" si="16"/>
        <v>23</v>
      </c>
      <c r="S40" s="30">
        <f t="shared" si="17"/>
        <v>11146.31</v>
      </c>
      <c r="T40" t="s">
        <v>49</v>
      </c>
      <c r="U40" t="s">
        <v>49</v>
      </c>
      <c r="V40" t="s">
        <v>47</v>
      </c>
      <c r="W40" t="s">
        <v>47</v>
      </c>
      <c r="X40" t="s">
        <v>45</v>
      </c>
      <c r="Y40" s="4">
        <f t="shared" si="25"/>
        <v>45681</v>
      </c>
      <c r="Z40" t="s">
        <v>40</v>
      </c>
      <c r="AA40" s="28">
        <v>30</v>
      </c>
      <c r="AB40" s="138">
        <v>2</v>
      </c>
      <c r="AC40" s="138">
        <v>0</v>
      </c>
      <c r="AD40" s="2">
        <v>0</v>
      </c>
      <c r="AE40" s="2">
        <v>0</v>
      </c>
      <c r="AF40" s="2">
        <v>5677.24</v>
      </c>
      <c r="AG40" s="2">
        <v>836.53</v>
      </c>
      <c r="AH40" s="2">
        <v>0</v>
      </c>
      <c r="AI40" s="2">
        <v>0</v>
      </c>
      <c r="AJ40" s="29">
        <v>0</v>
      </c>
      <c r="AK40" s="30">
        <f t="shared" si="18"/>
        <v>2</v>
      </c>
      <c r="AL40" s="30">
        <f t="shared" si="19"/>
        <v>836.53</v>
      </c>
      <c r="AM40" s="2">
        <f t="shared" si="20"/>
        <v>1</v>
      </c>
      <c r="AN40" s="2">
        <f t="shared" si="20"/>
        <v>21</v>
      </c>
      <c r="AO40" s="2">
        <f t="shared" si="20"/>
        <v>0</v>
      </c>
      <c r="AP40" s="2">
        <f t="shared" si="20"/>
        <v>0</v>
      </c>
      <c r="AQ40" s="2">
        <f t="shared" si="20"/>
        <v>0</v>
      </c>
      <c r="AR40" s="2">
        <f t="shared" si="20"/>
        <v>-681.55999999999949</v>
      </c>
      <c r="AS40" s="2">
        <f t="shared" si="20"/>
        <v>10309.779999999999</v>
      </c>
      <c r="AT40" s="2">
        <f t="shared" si="20"/>
        <v>0</v>
      </c>
      <c r="AU40" s="2">
        <f t="shared" si="20"/>
        <v>0</v>
      </c>
      <c r="AV40" s="29">
        <f t="shared" si="20"/>
        <v>0</v>
      </c>
      <c r="AW40" s="30">
        <f t="shared" si="20"/>
        <v>21</v>
      </c>
      <c r="AX40" s="31">
        <f t="shared" si="20"/>
        <v>10309.779999999999</v>
      </c>
      <c r="AY40" s="38">
        <f t="shared" si="26"/>
        <v>3.3333333333333333E-2</v>
      </c>
      <c r="AZ40" s="38">
        <f t="shared" si="26"/>
        <v>10.5</v>
      </c>
      <c r="BA40" s="38" t="str">
        <f t="shared" si="26"/>
        <v/>
      </c>
      <c r="BB40" s="38" t="str">
        <f t="shared" si="26"/>
        <v/>
      </c>
      <c r="BC40" s="38" t="str">
        <f t="shared" si="26"/>
        <v/>
      </c>
      <c r="BD40" s="38">
        <f t="shared" si="26"/>
        <v>-0.12005129252946846</v>
      </c>
      <c r="BE40" s="38">
        <f t="shared" si="26"/>
        <v>12.324459373841941</v>
      </c>
      <c r="BF40" s="38" t="str">
        <f t="shared" si="26"/>
        <v/>
      </c>
      <c r="BG40" s="38" t="str">
        <f t="shared" si="26"/>
        <v/>
      </c>
      <c r="BH40" s="39" t="str">
        <f t="shared" si="26"/>
        <v/>
      </c>
      <c r="BI40" s="76">
        <f t="shared" si="26"/>
        <v>10.5</v>
      </c>
      <c r="BJ40" s="40">
        <f t="shared" si="26"/>
        <v>12.324459373841941</v>
      </c>
      <c r="BK40" s="119">
        <f t="shared" si="27"/>
        <v>161.15096774193549</v>
      </c>
      <c r="BL40" s="120">
        <f t="shared" si="27"/>
        <v>484.62217391304347</v>
      </c>
      <c r="BM40" s="120" t="str">
        <f t="shared" si="27"/>
        <v/>
      </c>
      <c r="BN40" s="120" t="str">
        <f t="shared" si="27"/>
        <v/>
      </c>
      <c r="BO40" s="121" t="str">
        <f t="shared" si="27"/>
        <v/>
      </c>
      <c r="BP40" s="119">
        <f t="shared" si="28"/>
        <v>189.24133333333333</v>
      </c>
      <c r="BQ40" s="120">
        <f t="shared" si="28"/>
        <v>418.26499999999999</v>
      </c>
      <c r="BR40" s="120" t="str">
        <f t="shared" si="28"/>
        <v/>
      </c>
      <c r="BS40" s="120" t="str">
        <f t="shared" si="28"/>
        <v/>
      </c>
      <c r="BT40" s="121" t="str">
        <f t="shared" si="28"/>
        <v/>
      </c>
      <c r="BU40" s="119">
        <f t="shared" si="29"/>
        <v>-28.090365591397841</v>
      </c>
      <c r="BV40" s="120">
        <f t="shared" si="29"/>
        <v>66.357173913043482</v>
      </c>
      <c r="BW40" s="121" t="str">
        <f t="shared" si="29"/>
        <v/>
      </c>
      <c r="BX40" s="120" t="str">
        <f t="shared" si="29"/>
        <v/>
      </c>
      <c r="BY40" s="121" t="str">
        <f t="shared" si="29"/>
        <v/>
      </c>
    </row>
    <row r="41" spans="1:77" ht="13.5" thickBot="1" x14ac:dyDescent="0.25">
      <c r="A41" t="s">
        <v>46</v>
      </c>
      <c r="B41" t="s">
        <v>46</v>
      </c>
      <c r="C41" t="s">
        <v>47</v>
      </c>
      <c r="D41" t="s">
        <v>47</v>
      </c>
      <c r="E41" t="s">
        <v>45</v>
      </c>
      <c r="F41" s="59">
        <f t="shared" si="24"/>
        <v>46046</v>
      </c>
      <c r="G41" s="42" t="s">
        <v>41</v>
      </c>
      <c r="H41" s="43">
        <v>35</v>
      </c>
      <c r="I41" s="44">
        <v>0</v>
      </c>
      <c r="J41" s="44">
        <v>1</v>
      </c>
      <c r="K41" s="44">
        <v>0</v>
      </c>
      <c r="L41" s="44">
        <v>0</v>
      </c>
      <c r="M41" s="44">
        <v>5602.3099999999995</v>
      </c>
      <c r="N41" s="44">
        <v>0</v>
      </c>
      <c r="O41" s="44">
        <v>486.48</v>
      </c>
      <c r="P41" s="44">
        <v>0</v>
      </c>
      <c r="Q41" s="45">
        <v>0</v>
      </c>
      <c r="R41" s="46">
        <f t="shared" si="16"/>
        <v>1</v>
      </c>
      <c r="S41" s="46">
        <f t="shared" si="17"/>
        <v>486.48</v>
      </c>
      <c r="T41" t="s">
        <v>49</v>
      </c>
      <c r="U41" t="s">
        <v>49</v>
      </c>
      <c r="V41" t="s">
        <v>47</v>
      </c>
      <c r="W41" t="s">
        <v>47</v>
      </c>
      <c r="X41" t="s">
        <v>45</v>
      </c>
      <c r="Y41" s="59">
        <f t="shared" si="25"/>
        <v>45682</v>
      </c>
      <c r="Z41" s="42" t="s">
        <v>41</v>
      </c>
      <c r="AA41" s="43">
        <v>18</v>
      </c>
      <c r="AB41" s="44">
        <v>0</v>
      </c>
      <c r="AC41" s="44">
        <v>0</v>
      </c>
      <c r="AD41" s="44">
        <v>0</v>
      </c>
      <c r="AE41" s="44">
        <v>0</v>
      </c>
      <c r="AF41" s="44">
        <v>2985.68</v>
      </c>
      <c r="AG41" s="44">
        <v>0</v>
      </c>
      <c r="AH41" s="44">
        <v>0</v>
      </c>
      <c r="AI41" s="44">
        <v>0</v>
      </c>
      <c r="AJ41" s="45">
        <v>0</v>
      </c>
      <c r="AK41" s="46">
        <f t="shared" si="18"/>
        <v>0</v>
      </c>
      <c r="AL41" s="46">
        <f t="shared" si="19"/>
        <v>0</v>
      </c>
      <c r="AM41" s="44">
        <f t="shared" si="20"/>
        <v>17</v>
      </c>
      <c r="AN41" s="44">
        <f t="shared" si="20"/>
        <v>0</v>
      </c>
      <c r="AO41" s="44">
        <f t="shared" si="20"/>
        <v>1</v>
      </c>
      <c r="AP41" s="44">
        <f t="shared" si="20"/>
        <v>0</v>
      </c>
      <c r="AQ41" s="44">
        <f t="shared" si="20"/>
        <v>0</v>
      </c>
      <c r="AR41" s="44">
        <f t="shared" si="20"/>
        <v>2616.6299999999997</v>
      </c>
      <c r="AS41" s="44">
        <f t="shared" si="20"/>
        <v>0</v>
      </c>
      <c r="AT41" s="44">
        <f t="shared" si="20"/>
        <v>486.48</v>
      </c>
      <c r="AU41" s="44">
        <f t="shared" si="20"/>
        <v>0</v>
      </c>
      <c r="AV41" s="45">
        <f t="shared" si="20"/>
        <v>0</v>
      </c>
      <c r="AW41" s="46">
        <f t="shared" si="20"/>
        <v>1</v>
      </c>
      <c r="AX41" s="47">
        <f t="shared" si="20"/>
        <v>486.48</v>
      </c>
      <c r="AY41" s="56">
        <f t="shared" si="26"/>
        <v>0.94444444444444442</v>
      </c>
      <c r="AZ41" s="56" t="str">
        <f t="shared" si="26"/>
        <v/>
      </c>
      <c r="BA41" s="56" t="str">
        <f t="shared" si="26"/>
        <v/>
      </c>
      <c r="BB41" s="56" t="str">
        <f t="shared" si="26"/>
        <v/>
      </c>
      <c r="BC41" s="56" t="str">
        <f t="shared" si="26"/>
        <v/>
      </c>
      <c r="BD41" s="56">
        <f t="shared" si="26"/>
        <v>0.87639331743522408</v>
      </c>
      <c r="BE41" s="56" t="str">
        <f t="shared" si="26"/>
        <v/>
      </c>
      <c r="BF41" s="56" t="str">
        <f t="shared" si="26"/>
        <v/>
      </c>
      <c r="BG41" s="56" t="str">
        <f t="shared" si="26"/>
        <v/>
      </c>
      <c r="BH41" s="57" t="str">
        <f t="shared" si="26"/>
        <v/>
      </c>
      <c r="BI41" s="81" t="str">
        <f t="shared" si="26"/>
        <v/>
      </c>
      <c r="BJ41" s="58" t="str">
        <f t="shared" si="26"/>
        <v/>
      </c>
      <c r="BK41" s="122">
        <f t="shared" si="27"/>
        <v>160.06599999999997</v>
      </c>
      <c r="BL41" s="123" t="str">
        <f t="shared" si="27"/>
        <v/>
      </c>
      <c r="BM41" s="123">
        <f t="shared" si="27"/>
        <v>486.48</v>
      </c>
      <c r="BN41" s="123" t="str">
        <f t="shared" si="27"/>
        <v/>
      </c>
      <c r="BO41" s="124" t="str">
        <f t="shared" si="27"/>
        <v/>
      </c>
      <c r="BP41" s="122">
        <f t="shared" si="28"/>
        <v>165.87111111111111</v>
      </c>
      <c r="BQ41" s="123" t="str">
        <f t="shared" si="28"/>
        <v/>
      </c>
      <c r="BR41" s="123" t="str">
        <f t="shared" si="28"/>
        <v/>
      </c>
      <c r="BS41" s="123" t="str">
        <f t="shared" si="28"/>
        <v/>
      </c>
      <c r="BT41" s="124" t="str">
        <f t="shared" si="28"/>
        <v/>
      </c>
      <c r="BU41" s="122">
        <f t="shared" si="29"/>
        <v>-5.8051111111111311</v>
      </c>
      <c r="BV41" s="123" t="str">
        <f t="shared" si="29"/>
        <v/>
      </c>
      <c r="BW41" s="124" t="str">
        <f t="shared" si="29"/>
        <v/>
      </c>
      <c r="BX41" s="123" t="str">
        <f t="shared" si="29"/>
        <v/>
      </c>
      <c r="BY41" s="124" t="str">
        <f t="shared" si="29"/>
        <v/>
      </c>
    </row>
    <row r="42" spans="1:77" x14ac:dyDescent="0.2">
      <c r="A42" t="s">
        <v>46</v>
      </c>
      <c r="B42" t="s">
        <v>46</v>
      </c>
      <c r="C42" t="s">
        <v>56</v>
      </c>
      <c r="D42" t="s">
        <v>47</v>
      </c>
      <c r="E42" t="s">
        <v>51</v>
      </c>
      <c r="F42" s="4">
        <f t="shared" si="24"/>
        <v>46047</v>
      </c>
      <c r="G42" t="s">
        <v>35</v>
      </c>
      <c r="H42" s="28">
        <v>8</v>
      </c>
      <c r="I42" s="138">
        <v>22</v>
      </c>
      <c r="J42" s="138">
        <v>0</v>
      </c>
      <c r="K42" s="2">
        <v>0</v>
      </c>
      <c r="L42" s="2">
        <v>0</v>
      </c>
      <c r="M42" s="2">
        <v>1234.29</v>
      </c>
      <c r="N42" s="2">
        <v>6371.22</v>
      </c>
      <c r="O42" s="2">
        <v>0</v>
      </c>
      <c r="P42" s="2">
        <v>0</v>
      </c>
      <c r="Q42" s="29">
        <v>0</v>
      </c>
      <c r="R42" s="30">
        <f t="shared" si="16"/>
        <v>22</v>
      </c>
      <c r="S42" s="30">
        <f t="shared" si="17"/>
        <v>6371.22</v>
      </c>
      <c r="T42" t="s">
        <v>49</v>
      </c>
      <c r="U42" t="s">
        <v>49</v>
      </c>
      <c r="V42" t="s">
        <v>56</v>
      </c>
      <c r="W42" t="s">
        <v>47</v>
      </c>
      <c r="X42" t="s">
        <v>51</v>
      </c>
      <c r="Y42" s="4">
        <f t="shared" si="25"/>
        <v>45683</v>
      </c>
      <c r="Z42" t="s">
        <v>35</v>
      </c>
      <c r="AA42" s="28">
        <v>15</v>
      </c>
      <c r="AB42" s="138">
        <v>10</v>
      </c>
      <c r="AC42" s="138">
        <v>0</v>
      </c>
      <c r="AD42" s="2">
        <v>0</v>
      </c>
      <c r="AE42" s="2">
        <v>0</v>
      </c>
      <c r="AF42" s="2">
        <v>2257.14</v>
      </c>
      <c r="AG42" s="2">
        <v>4633.2300000000005</v>
      </c>
      <c r="AH42" s="2">
        <v>0</v>
      </c>
      <c r="AI42" s="2">
        <v>0</v>
      </c>
      <c r="AJ42" s="29">
        <v>0</v>
      </c>
      <c r="AK42" s="30">
        <f t="shared" si="18"/>
        <v>10</v>
      </c>
      <c r="AL42" s="30">
        <f t="shared" si="19"/>
        <v>4633.2300000000005</v>
      </c>
      <c r="AM42" s="2">
        <f t="shared" si="20"/>
        <v>-7</v>
      </c>
      <c r="AN42" s="2">
        <f t="shared" si="20"/>
        <v>12</v>
      </c>
      <c r="AO42" s="2">
        <f t="shared" si="20"/>
        <v>0</v>
      </c>
      <c r="AP42" s="2">
        <f t="shared" si="20"/>
        <v>0</v>
      </c>
      <c r="AQ42" s="2">
        <f t="shared" si="20"/>
        <v>0</v>
      </c>
      <c r="AR42" s="2">
        <f t="shared" si="20"/>
        <v>-1022.8499999999999</v>
      </c>
      <c r="AS42" s="2">
        <f t="shared" si="20"/>
        <v>1737.9899999999998</v>
      </c>
      <c r="AT42" s="2">
        <f t="shared" si="20"/>
        <v>0</v>
      </c>
      <c r="AU42" s="2">
        <f t="shared" si="20"/>
        <v>0</v>
      </c>
      <c r="AV42" s="29">
        <f t="shared" si="20"/>
        <v>0</v>
      </c>
      <c r="AW42" s="30">
        <f t="shared" si="20"/>
        <v>12</v>
      </c>
      <c r="AX42" s="31">
        <f t="shared" si="20"/>
        <v>1737.9899999999998</v>
      </c>
      <c r="AY42" s="38">
        <f t="shared" si="26"/>
        <v>-0.46666666666666667</v>
      </c>
      <c r="AZ42" s="38">
        <f t="shared" si="26"/>
        <v>1.2</v>
      </c>
      <c r="BA42" s="38" t="str">
        <f t="shared" si="26"/>
        <v/>
      </c>
      <c r="BB42" s="38" t="str">
        <f t="shared" si="26"/>
        <v/>
      </c>
      <c r="BC42" s="38" t="str">
        <f t="shared" si="26"/>
        <v/>
      </c>
      <c r="BD42" s="38">
        <f t="shared" si="26"/>
        <v>-0.45316196602780506</v>
      </c>
      <c r="BE42" s="38">
        <f t="shared" si="26"/>
        <v>0.37511412125018606</v>
      </c>
      <c r="BF42" s="38" t="str">
        <f t="shared" si="26"/>
        <v/>
      </c>
      <c r="BG42" s="38" t="str">
        <f t="shared" si="26"/>
        <v/>
      </c>
      <c r="BH42" s="39" t="str">
        <f t="shared" si="26"/>
        <v/>
      </c>
      <c r="BI42" s="76">
        <f t="shared" si="26"/>
        <v>1.2</v>
      </c>
      <c r="BJ42" s="40">
        <f t="shared" si="26"/>
        <v>0.37511412125018606</v>
      </c>
      <c r="BK42" s="116">
        <f t="shared" si="27"/>
        <v>154.28625</v>
      </c>
      <c r="BL42" s="117">
        <f t="shared" si="27"/>
        <v>289.60090909090911</v>
      </c>
      <c r="BM42" s="117" t="str">
        <f t="shared" si="27"/>
        <v/>
      </c>
      <c r="BN42" s="117" t="str">
        <f t="shared" si="27"/>
        <v/>
      </c>
      <c r="BO42" s="118" t="str">
        <f t="shared" si="27"/>
        <v/>
      </c>
      <c r="BP42" s="116">
        <f t="shared" si="28"/>
        <v>150.476</v>
      </c>
      <c r="BQ42" s="117">
        <f t="shared" si="28"/>
        <v>463.32300000000004</v>
      </c>
      <c r="BR42" s="117" t="str">
        <f t="shared" si="28"/>
        <v/>
      </c>
      <c r="BS42" s="117" t="str">
        <f t="shared" si="28"/>
        <v/>
      </c>
      <c r="BT42" s="118" t="str">
        <f t="shared" si="28"/>
        <v/>
      </c>
      <c r="BU42" s="116">
        <f t="shared" si="29"/>
        <v>3.8102499999999964</v>
      </c>
      <c r="BV42" s="117">
        <f t="shared" si="29"/>
        <v>-173.72209090909092</v>
      </c>
      <c r="BW42" s="118" t="str">
        <f t="shared" si="29"/>
        <v/>
      </c>
      <c r="BX42" s="117" t="str">
        <f t="shared" si="29"/>
        <v/>
      </c>
      <c r="BY42" s="118" t="str">
        <f t="shared" si="29"/>
        <v/>
      </c>
    </row>
    <row r="43" spans="1:77" x14ac:dyDescent="0.2">
      <c r="A43" t="s">
        <v>46</v>
      </c>
      <c r="B43" t="s">
        <v>46</v>
      </c>
      <c r="C43" t="s">
        <v>56</v>
      </c>
      <c r="D43" t="s">
        <v>47</v>
      </c>
      <c r="E43" t="s">
        <v>51</v>
      </c>
      <c r="F43" s="4">
        <f t="shared" si="24"/>
        <v>46048</v>
      </c>
      <c r="G43" t="s">
        <v>36</v>
      </c>
      <c r="H43" s="28">
        <v>15</v>
      </c>
      <c r="I43" s="138">
        <v>18</v>
      </c>
      <c r="J43" s="138">
        <v>1</v>
      </c>
      <c r="K43" s="2">
        <v>0</v>
      </c>
      <c r="L43" s="2">
        <v>0</v>
      </c>
      <c r="M43" s="2">
        <v>4346.37</v>
      </c>
      <c r="N43" s="2">
        <v>7797.98</v>
      </c>
      <c r="O43" s="2">
        <v>295.93</v>
      </c>
      <c r="P43" s="2">
        <v>0</v>
      </c>
      <c r="Q43" s="29">
        <v>0</v>
      </c>
      <c r="R43" s="30">
        <f t="shared" si="16"/>
        <v>19</v>
      </c>
      <c r="S43" s="30">
        <f t="shared" si="17"/>
        <v>8093.91</v>
      </c>
      <c r="T43" t="s">
        <v>49</v>
      </c>
      <c r="U43" t="s">
        <v>49</v>
      </c>
      <c r="V43" t="s">
        <v>56</v>
      </c>
      <c r="W43" t="s">
        <v>47</v>
      </c>
      <c r="X43" t="s">
        <v>51</v>
      </c>
      <c r="Y43" s="4">
        <f t="shared" si="25"/>
        <v>45684</v>
      </c>
      <c r="Z43" t="s">
        <v>36</v>
      </c>
      <c r="AA43" s="28">
        <v>13</v>
      </c>
      <c r="AB43" s="138">
        <v>9</v>
      </c>
      <c r="AC43" s="138">
        <v>2</v>
      </c>
      <c r="AD43" s="2">
        <v>0</v>
      </c>
      <c r="AE43" s="2">
        <v>0</v>
      </c>
      <c r="AF43" s="2">
        <v>2784.72</v>
      </c>
      <c r="AG43" s="2">
        <v>1622.9499999999998</v>
      </c>
      <c r="AH43" s="2">
        <v>1231.53</v>
      </c>
      <c r="AI43" s="2">
        <v>0</v>
      </c>
      <c r="AJ43" s="29">
        <v>0</v>
      </c>
      <c r="AK43" s="30">
        <f t="shared" si="18"/>
        <v>11</v>
      </c>
      <c r="AL43" s="30">
        <f t="shared" si="19"/>
        <v>2854.4799999999996</v>
      </c>
      <c r="AM43" s="2">
        <f t="shared" si="20"/>
        <v>2</v>
      </c>
      <c r="AN43" s="2">
        <f t="shared" si="20"/>
        <v>9</v>
      </c>
      <c r="AO43" s="2">
        <f t="shared" si="20"/>
        <v>-1</v>
      </c>
      <c r="AP43" s="2">
        <f t="shared" si="20"/>
        <v>0</v>
      </c>
      <c r="AQ43" s="2">
        <f t="shared" si="20"/>
        <v>0</v>
      </c>
      <c r="AR43" s="2">
        <f t="shared" si="20"/>
        <v>1561.65</v>
      </c>
      <c r="AS43" s="2">
        <f t="shared" si="20"/>
        <v>6175.03</v>
      </c>
      <c r="AT43" s="2">
        <f t="shared" ref="AT43:AX93" si="30">+O43-AH43</f>
        <v>-935.59999999999991</v>
      </c>
      <c r="AU43" s="2">
        <f t="shared" si="30"/>
        <v>0</v>
      </c>
      <c r="AV43" s="29">
        <f t="shared" si="30"/>
        <v>0</v>
      </c>
      <c r="AW43" s="30">
        <f t="shared" si="30"/>
        <v>8</v>
      </c>
      <c r="AX43" s="31">
        <f t="shared" si="30"/>
        <v>5239.43</v>
      </c>
      <c r="AY43" s="38">
        <f t="shared" si="26"/>
        <v>0.15384615384615385</v>
      </c>
      <c r="AZ43" s="38">
        <f t="shared" si="26"/>
        <v>1</v>
      </c>
      <c r="BA43" s="38">
        <f t="shared" si="26"/>
        <v>-0.5</v>
      </c>
      <c r="BB43" s="38" t="str">
        <f t="shared" si="26"/>
        <v/>
      </c>
      <c r="BC43" s="38" t="str">
        <f t="shared" si="26"/>
        <v/>
      </c>
      <c r="BD43" s="38">
        <f t="shared" si="26"/>
        <v>0.56079246746531075</v>
      </c>
      <c r="BE43" s="38">
        <f t="shared" si="26"/>
        <v>3.8048183862719127</v>
      </c>
      <c r="BF43" s="38">
        <f t="shared" si="26"/>
        <v>-0.75970540709523915</v>
      </c>
      <c r="BG43" s="38" t="str">
        <f t="shared" si="26"/>
        <v/>
      </c>
      <c r="BH43" s="39" t="str">
        <f t="shared" si="26"/>
        <v/>
      </c>
      <c r="BI43" s="76">
        <f t="shared" si="26"/>
        <v>0.72727272727272729</v>
      </c>
      <c r="BJ43" s="40">
        <f t="shared" si="26"/>
        <v>1.8355111964350779</v>
      </c>
      <c r="BK43" s="119">
        <f t="shared" si="27"/>
        <v>289.75799999999998</v>
      </c>
      <c r="BL43" s="120">
        <f t="shared" si="27"/>
        <v>433.2211111111111</v>
      </c>
      <c r="BM43" s="120">
        <f t="shared" si="27"/>
        <v>295.93</v>
      </c>
      <c r="BN43" s="120" t="str">
        <f t="shared" si="27"/>
        <v/>
      </c>
      <c r="BO43" s="121" t="str">
        <f t="shared" si="27"/>
        <v/>
      </c>
      <c r="BP43" s="119">
        <f t="shared" si="28"/>
        <v>214.20923076923074</v>
      </c>
      <c r="BQ43" s="120">
        <f t="shared" si="28"/>
        <v>180.32777777777775</v>
      </c>
      <c r="BR43" s="120">
        <f t="shared" si="28"/>
        <v>615.76499999999999</v>
      </c>
      <c r="BS43" s="120" t="str">
        <f t="shared" si="28"/>
        <v/>
      </c>
      <c r="BT43" s="121" t="str">
        <f t="shared" si="28"/>
        <v/>
      </c>
      <c r="BU43" s="119">
        <f t="shared" si="29"/>
        <v>75.548769230769238</v>
      </c>
      <c r="BV43" s="120">
        <f t="shared" si="29"/>
        <v>252.89333333333335</v>
      </c>
      <c r="BW43" s="121">
        <f t="shared" si="29"/>
        <v>-319.83499999999998</v>
      </c>
      <c r="BX43" s="120" t="str">
        <f t="shared" si="29"/>
        <v/>
      </c>
      <c r="BY43" s="121" t="str">
        <f t="shared" si="29"/>
        <v/>
      </c>
    </row>
    <row r="44" spans="1:77" x14ac:dyDescent="0.2">
      <c r="A44" t="s">
        <v>46</v>
      </c>
      <c r="B44" t="s">
        <v>46</v>
      </c>
      <c r="C44" t="s">
        <v>56</v>
      </c>
      <c r="D44" t="s">
        <v>47</v>
      </c>
      <c r="E44" t="s">
        <v>51</v>
      </c>
      <c r="F44" s="4">
        <f t="shared" si="24"/>
        <v>46049</v>
      </c>
      <c r="G44" t="s">
        <v>37</v>
      </c>
      <c r="H44" s="28">
        <v>16</v>
      </c>
      <c r="I44" s="138">
        <v>23</v>
      </c>
      <c r="J44" s="138">
        <v>1</v>
      </c>
      <c r="K44" s="2">
        <v>0</v>
      </c>
      <c r="L44" s="2">
        <v>0</v>
      </c>
      <c r="M44" s="2">
        <v>3002.35</v>
      </c>
      <c r="N44" s="2">
        <v>7491.3600000000006</v>
      </c>
      <c r="O44" s="2">
        <v>901.4</v>
      </c>
      <c r="P44" s="2">
        <v>0</v>
      </c>
      <c r="Q44" s="29">
        <v>0</v>
      </c>
      <c r="R44" s="30">
        <f t="shared" si="16"/>
        <v>24</v>
      </c>
      <c r="S44" s="30">
        <f t="shared" si="17"/>
        <v>8392.76</v>
      </c>
      <c r="T44" t="s">
        <v>49</v>
      </c>
      <c r="U44" t="s">
        <v>49</v>
      </c>
      <c r="V44" t="s">
        <v>56</v>
      </c>
      <c r="W44" t="s">
        <v>47</v>
      </c>
      <c r="X44" t="s">
        <v>51</v>
      </c>
      <c r="Y44" s="4">
        <f t="shared" si="25"/>
        <v>45685</v>
      </c>
      <c r="Z44" t="s">
        <v>37</v>
      </c>
      <c r="AA44" s="28">
        <v>34</v>
      </c>
      <c r="AB44" s="138">
        <v>20</v>
      </c>
      <c r="AC44" s="138">
        <v>0</v>
      </c>
      <c r="AD44" s="2">
        <v>0</v>
      </c>
      <c r="AE44" s="2">
        <v>0</v>
      </c>
      <c r="AF44" s="2">
        <v>6270.9</v>
      </c>
      <c r="AG44" s="2">
        <v>7659.8900000000012</v>
      </c>
      <c r="AH44" s="2">
        <v>0</v>
      </c>
      <c r="AI44" s="2">
        <v>0</v>
      </c>
      <c r="AJ44" s="29">
        <v>0</v>
      </c>
      <c r="AK44" s="30">
        <f t="shared" si="18"/>
        <v>20</v>
      </c>
      <c r="AL44" s="30">
        <f t="shared" si="19"/>
        <v>7659.8900000000012</v>
      </c>
      <c r="AM44" s="2">
        <f t="shared" ref="AM44:AS80" si="31">+H44-AA44</f>
        <v>-18</v>
      </c>
      <c r="AN44" s="2">
        <f t="shared" si="31"/>
        <v>3</v>
      </c>
      <c r="AO44" s="2">
        <f t="shared" si="31"/>
        <v>1</v>
      </c>
      <c r="AP44" s="2">
        <f t="shared" si="31"/>
        <v>0</v>
      </c>
      <c r="AQ44" s="2">
        <f t="shared" si="31"/>
        <v>0</v>
      </c>
      <c r="AR44" s="2">
        <f t="shared" si="31"/>
        <v>-3268.5499999999997</v>
      </c>
      <c r="AS44" s="2">
        <f t="shared" si="31"/>
        <v>-168.53000000000065</v>
      </c>
      <c r="AT44" s="2">
        <f t="shared" si="30"/>
        <v>901.4</v>
      </c>
      <c r="AU44" s="2">
        <f t="shared" si="30"/>
        <v>0</v>
      </c>
      <c r="AV44" s="29">
        <f t="shared" si="30"/>
        <v>0</v>
      </c>
      <c r="AW44" s="30">
        <f t="shared" si="30"/>
        <v>4</v>
      </c>
      <c r="AX44" s="31">
        <f t="shared" si="30"/>
        <v>732.86999999999898</v>
      </c>
      <c r="AY44" s="38">
        <f t="shared" si="26"/>
        <v>-0.52941176470588236</v>
      </c>
      <c r="AZ44" s="38">
        <f t="shared" si="26"/>
        <v>0.15</v>
      </c>
      <c r="BA44" s="38" t="str">
        <f t="shared" si="26"/>
        <v/>
      </c>
      <c r="BB44" s="38" t="str">
        <f t="shared" si="26"/>
        <v/>
      </c>
      <c r="BC44" s="38" t="str">
        <f t="shared" si="26"/>
        <v/>
      </c>
      <c r="BD44" s="38">
        <f t="shared" si="26"/>
        <v>-0.52122502352134459</v>
      </c>
      <c r="BE44" s="38">
        <f t="shared" si="26"/>
        <v>-2.2001621433206043E-2</v>
      </c>
      <c r="BF44" s="38" t="str">
        <f t="shared" si="26"/>
        <v/>
      </c>
      <c r="BG44" s="38" t="str">
        <f t="shared" si="26"/>
        <v/>
      </c>
      <c r="BH44" s="39" t="str">
        <f t="shared" si="26"/>
        <v/>
      </c>
      <c r="BI44" s="76">
        <f t="shared" si="26"/>
        <v>0.2</v>
      </c>
      <c r="BJ44" s="40">
        <f t="shared" si="26"/>
        <v>9.5676308667617796E-2</v>
      </c>
      <c r="BK44" s="119">
        <f t="shared" si="27"/>
        <v>187.64687499999999</v>
      </c>
      <c r="BL44" s="120">
        <f t="shared" si="27"/>
        <v>325.71130434782611</v>
      </c>
      <c r="BM44" s="120">
        <f t="shared" si="27"/>
        <v>901.4</v>
      </c>
      <c r="BN44" s="120" t="str">
        <f t="shared" si="27"/>
        <v/>
      </c>
      <c r="BO44" s="121" t="str">
        <f t="shared" si="27"/>
        <v/>
      </c>
      <c r="BP44" s="119">
        <f t="shared" si="28"/>
        <v>184.43823529411765</v>
      </c>
      <c r="BQ44" s="120">
        <f t="shared" si="28"/>
        <v>382.99450000000007</v>
      </c>
      <c r="BR44" s="120" t="str">
        <f t="shared" si="28"/>
        <v/>
      </c>
      <c r="BS44" s="120" t="str">
        <f t="shared" si="28"/>
        <v/>
      </c>
      <c r="BT44" s="121" t="str">
        <f t="shared" si="28"/>
        <v/>
      </c>
      <c r="BU44" s="119">
        <f t="shared" si="29"/>
        <v>3.2086397058823479</v>
      </c>
      <c r="BV44" s="120">
        <f t="shared" si="29"/>
        <v>-57.283195652173958</v>
      </c>
      <c r="BW44" s="121" t="str">
        <f t="shared" si="29"/>
        <v/>
      </c>
      <c r="BX44" s="120" t="str">
        <f t="shared" si="29"/>
        <v/>
      </c>
      <c r="BY44" s="121" t="str">
        <f t="shared" si="29"/>
        <v/>
      </c>
    </row>
    <row r="45" spans="1:77" x14ac:dyDescent="0.2">
      <c r="A45" t="s">
        <v>46</v>
      </c>
      <c r="B45" t="s">
        <v>46</v>
      </c>
      <c r="C45" t="s">
        <v>56</v>
      </c>
      <c r="D45" t="s">
        <v>47</v>
      </c>
      <c r="E45" t="s">
        <v>51</v>
      </c>
      <c r="F45" s="4">
        <f t="shared" si="24"/>
        <v>46050</v>
      </c>
      <c r="G45" t="s">
        <v>38</v>
      </c>
      <c r="H45" s="28">
        <v>27</v>
      </c>
      <c r="I45" s="138">
        <v>15</v>
      </c>
      <c r="J45" s="138">
        <v>4</v>
      </c>
      <c r="K45" s="2">
        <v>0</v>
      </c>
      <c r="L45" s="2">
        <v>0</v>
      </c>
      <c r="M45" s="2">
        <v>5601.63</v>
      </c>
      <c r="N45" s="2">
        <v>5894.55</v>
      </c>
      <c r="O45" s="2">
        <v>2961.3900000000003</v>
      </c>
      <c r="P45" s="2">
        <v>0</v>
      </c>
      <c r="Q45" s="29">
        <v>0</v>
      </c>
      <c r="R45" s="30">
        <f t="shared" si="16"/>
        <v>19</v>
      </c>
      <c r="S45" s="30">
        <f t="shared" si="17"/>
        <v>8855.94</v>
      </c>
      <c r="T45" t="s">
        <v>49</v>
      </c>
      <c r="U45" t="s">
        <v>49</v>
      </c>
      <c r="V45" t="s">
        <v>56</v>
      </c>
      <c r="W45" t="s">
        <v>47</v>
      </c>
      <c r="X45" t="s">
        <v>51</v>
      </c>
      <c r="Y45" s="4">
        <f t="shared" si="25"/>
        <v>45686</v>
      </c>
      <c r="Z45" t="s">
        <v>38</v>
      </c>
      <c r="AA45" s="28">
        <v>40</v>
      </c>
      <c r="AB45" s="138">
        <v>14</v>
      </c>
      <c r="AC45" s="138">
        <v>2</v>
      </c>
      <c r="AD45" s="2">
        <v>0</v>
      </c>
      <c r="AE45" s="2">
        <v>0</v>
      </c>
      <c r="AF45" s="2">
        <v>7635.1399999999994</v>
      </c>
      <c r="AG45" s="2">
        <v>5388.9099999999989</v>
      </c>
      <c r="AH45" s="2">
        <v>925.56999999999994</v>
      </c>
      <c r="AI45" s="2">
        <v>0</v>
      </c>
      <c r="AJ45" s="29">
        <v>0</v>
      </c>
      <c r="AK45" s="30">
        <f t="shared" si="18"/>
        <v>16</v>
      </c>
      <c r="AL45" s="30">
        <f t="shared" si="19"/>
        <v>6314.4799999999987</v>
      </c>
      <c r="AM45" s="2">
        <f t="shared" si="31"/>
        <v>-13</v>
      </c>
      <c r="AN45" s="2">
        <f t="shared" si="31"/>
        <v>1</v>
      </c>
      <c r="AO45" s="2">
        <f t="shared" si="31"/>
        <v>2</v>
      </c>
      <c r="AP45" s="2">
        <f t="shared" si="31"/>
        <v>0</v>
      </c>
      <c r="AQ45" s="2">
        <f t="shared" si="31"/>
        <v>0</v>
      </c>
      <c r="AR45" s="2">
        <f t="shared" si="31"/>
        <v>-2033.5099999999993</v>
      </c>
      <c r="AS45" s="2">
        <f t="shared" si="31"/>
        <v>505.64000000000124</v>
      </c>
      <c r="AT45" s="2">
        <f t="shared" si="30"/>
        <v>2035.8200000000004</v>
      </c>
      <c r="AU45" s="2">
        <f t="shared" si="30"/>
        <v>0</v>
      </c>
      <c r="AV45" s="29">
        <f t="shared" si="30"/>
        <v>0</v>
      </c>
      <c r="AW45" s="30">
        <f t="shared" si="30"/>
        <v>3</v>
      </c>
      <c r="AX45" s="31">
        <f t="shared" si="30"/>
        <v>2541.4600000000019</v>
      </c>
      <c r="AY45" s="38">
        <f t="shared" si="26"/>
        <v>-0.32500000000000001</v>
      </c>
      <c r="AZ45" s="38">
        <f t="shared" si="26"/>
        <v>7.1428571428571425E-2</v>
      </c>
      <c r="BA45" s="38">
        <f t="shared" si="26"/>
        <v>1</v>
      </c>
      <c r="BB45" s="38" t="str">
        <f t="shared" ref="BB45:BJ73" si="32">IFERROR(AP45/AD45,"")</f>
        <v/>
      </c>
      <c r="BC45" s="38" t="str">
        <f t="shared" si="32"/>
        <v/>
      </c>
      <c r="BD45" s="38">
        <f t="shared" si="32"/>
        <v>-0.2663356533082562</v>
      </c>
      <c r="BE45" s="38">
        <f t="shared" si="32"/>
        <v>9.3829735512376597E-2</v>
      </c>
      <c r="BF45" s="38">
        <f t="shared" si="32"/>
        <v>2.1995310997547461</v>
      </c>
      <c r="BG45" s="38" t="str">
        <f t="shared" si="32"/>
        <v/>
      </c>
      <c r="BH45" s="39" t="str">
        <f t="shared" si="32"/>
        <v/>
      </c>
      <c r="BI45" s="76">
        <f t="shared" si="32"/>
        <v>0.1875</v>
      </c>
      <c r="BJ45" s="40">
        <f t="shared" si="32"/>
        <v>0.40248128111895237</v>
      </c>
      <c r="BK45" s="119">
        <f t="shared" si="27"/>
        <v>207.46777777777777</v>
      </c>
      <c r="BL45" s="120">
        <f t="shared" si="27"/>
        <v>392.97</v>
      </c>
      <c r="BM45" s="120">
        <f t="shared" si="27"/>
        <v>740.34750000000008</v>
      </c>
      <c r="BN45" s="120" t="str">
        <f t="shared" si="27"/>
        <v/>
      </c>
      <c r="BO45" s="121" t="str">
        <f t="shared" si="27"/>
        <v/>
      </c>
      <c r="BP45" s="119">
        <f t="shared" si="28"/>
        <v>190.87849999999997</v>
      </c>
      <c r="BQ45" s="120">
        <f t="shared" si="28"/>
        <v>384.92214285714277</v>
      </c>
      <c r="BR45" s="120">
        <f t="shared" si="28"/>
        <v>462.78499999999997</v>
      </c>
      <c r="BS45" s="120" t="str">
        <f t="shared" si="28"/>
        <v/>
      </c>
      <c r="BT45" s="121" t="str">
        <f t="shared" si="28"/>
        <v/>
      </c>
      <c r="BU45" s="119">
        <f t="shared" si="29"/>
        <v>16.589277777777795</v>
      </c>
      <c r="BV45" s="120">
        <f t="shared" si="29"/>
        <v>8.0478571428572536</v>
      </c>
      <c r="BW45" s="121">
        <f t="shared" si="29"/>
        <v>277.56250000000011</v>
      </c>
      <c r="BX45" s="120" t="str">
        <f t="shared" si="29"/>
        <v/>
      </c>
      <c r="BY45" s="121" t="str">
        <f t="shared" si="29"/>
        <v/>
      </c>
    </row>
    <row r="46" spans="1:77" x14ac:dyDescent="0.2">
      <c r="A46" t="s">
        <v>46</v>
      </c>
      <c r="B46" t="s">
        <v>46</v>
      </c>
      <c r="C46" t="s">
        <v>56</v>
      </c>
      <c r="D46" t="s">
        <v>47</v>
      </c>
      <c r="E46" t="s">
        <v>51</v>
      </c>
      <c r="F46" s="4">
        <f t="shared" si="24"/>
        <v>46051</v>
      </c>
      <c r="G46" t="s">
        <v>39</v>
      </c>
      <c r="H46" s="28">
        <v>35</v>
      </c>
      <c r="I46" s="138">
        <v>22</v>
      </c>
      <c r="J46" s="138">
        <v>0</v>
      </c>
      <c r="K46" s="2">
        <v>0</v>
      </c>
      <c r="L46" s="2">
        <v>0</v>
      </c>
      <c r="M46" s="2">
        <v>5156.3999999999996</v>
      </c>
      <c r="N46" s="2">
        <v>6478.3599999999988</v>
      </c>
      <c r="O46" s="2">
        <v>0</v>
      </c>
      <c r="P46" s="2">
        <v>0</v>
      </c>
      <c r="Q46" s="29">
        <v>0</v>
      </c>
      <c r="R46" s="30">
        <f t="shared" si="16"/>
        <v>22</v>
      </c>
      <c r="S46" s="30">
        <f t="shared" si="17"/>
        <v>6478.3599999999988</v>
      </c>
      <c r="T46" t="s">
        <v>49</v>
      </c>
      <c r="U46" t="s">
        <v>49</v>
      </c>
      <c r="V46" t="s">
        <v>56</v>
      </c>
      <c r="W46" t="s">
        <v>47</v>
      </c>
      <c r="X46" t="s">
        <v>51</v>
      </c>
      <c r="Y46" s="4">
        <f t="shared" si="25"/>
        <v>45687</v>
      </c>
      <c r="Z46" t="s">
        <v>39</v>
      </c>
      <c r="AA46" s="28">
        <v>29</v>
      </c>
      <c r="AB46" s="138">
        <v>13</v>
      </c>
      <c r="AC46" s="138">
        <v>0</v>
      </c>
      <c r="AD46" s="2">
        <v>0</v>
      </c>
      <c r="AE46" s="2">
        <v>0</v>
      </c>
      <c r="AF46" s="2">
        <v>3995.56</v>
      </c>
      <c r="AG46" s="2">
        <v>6034.74</v>
      </c>
      <c r="AH46" s="2">
        <v>0</v>
      </c>
      <c r="AI46" s="2">
        <v>0</v>
      </c>
      <c r="AJ46" s="29">
        <v>0</v>
      </c>
      <c r="AK46" s="30">
        <f t="shared" si="18"/>
        <v>13</v>
      </c>
      <c r="AL46" s="30">
        <f t="shared" si="19"/>
        <v>6034.74</v>
      </c>
      <c r="AM46" s="2">
        <f t="shared" si="31"/>
        <v>6</v>
      </c>
      <c r="AN46" s="2">
        <f t="shared" si="31"/>
        <v>9</v>
      </c>
      <c r="AO46" s="2">
        <f t="shared" si="31"/>
        <v>0</v>
      </c>
      <c r="AP46" s="2">
        <f t="shared" si="31"/>
        <v>0</v>
      </c>
      <c r="AQ46" s="2">
        <f t="shared" si="31"/>
        <v>0</v>
      </c>
      <c r="AR46" s="2">
        <f t="shared" si="31"/>
        <v>1160.8399999999997</v>
      </c>
      <c r="AS46" s="2">
        <f t="shared" si="31"/>
        <v>443.61999999999898</v>
      </c>
      <c r="AT46" s="2">
        <f t="shared" si="30"/>
        <v>0</v>
      </c>
      <c r="AU46" s="2">
        <f t="shared" si="30"/>
        <v>0</v>
      </c>
      <c r="AV46" s="29">
        <f t="shared" si="30"/>
        <v>0</v>
      </c>
      <c r="AW46" s="30">
        <f t="shared" si="30"/>
        <v>9</v>
      </c>
      <c r="AX46" s="31">
        <f t="shared" si="30"/>
        <v>443.61999999999898</v>
      </c>
      <c r="AY46" s="38">
        <f t="shared" ref="AY46:BD102" si="33">IFERROR(AM46/AA46,"")</f>
        <v>0.20689655172413793</v>
      </c>
      <c r="AZ46" s="38">
        <f t="shared" si="33"/>
        <v>0.69230769230769229</v>
      </c>
      <c r="BA46" s="38" t="str">
        <f t="shared" si="33"/>
        <v/>
      </c>
      <c r="BB46" s="38" t="str">
        <f t="shared" si="32"/>
        <v/>
      </c>
      <c r="BC46" s="38" t="str">
        <f t="shared" si="32"/>
        <v/>
      </c>
      <c r="BD46" s="38">
        <f t="shared" si="32"/>
        <v>0.29053249106508217</v>
      </c>
      <c r="BE46" s="38">
        <f t="shared" si="32"/>
        <v>7.3511037758047404E-2</v>
      </c>
      <c r="BF46" s="38" t="str">
        <f t="shared" si="32"/>
        <v/>
      </c>
      <c r="BG46" s="38" t="str">
        <f t="shared" si="32"/>
        <v/>
      </c>
      <c r="BH46" s="39" t="str">
        <f t="shared" si="32"/>
        <v/>
      </c>
      <c r="BI46" s="76">
        <f t="shared" si="32"/>
        <v>0.69230769230769229</v>
      </c>
      <c r="BJ46" s="40">
        <f t="shared" si="32"/>
        <v>7.3511037758047404E-2</v>
      </c>
      <c r="BK46" s="119">
        <f t="shared" si="27"/>
        <v>147.32571428571427</v>
      </c>
      <c r="BL46" s="120">
        <f t="shared" si="27"/>
        <v>294.47090909090906</v>
      </c>
      <c r="BM46" s="120" t="str">
        <f t="shared" si="27"/>
        <v/>
      </c>
      <c r="BN46" s="120" t="str">
        <f t="shared" si="27"/>
        <v/>
      </c>
      <c r="BO46" s="121" t="str">
        <f t="shared" si="27"/>
        <v/>
      </c>
      <c r="BP46" s="119">
        <f t="shared" si="28"/>
        <v>137.77793103448275</v>
      </c>
      <c r="BQ46" s="120">
        <f t="shared" si="28"/>
        <v>464.21076923076919</v>
      </c>
      <c r="BR46" s="120" t="str">
        <f t="shared" si="28"/>
        <v/>
      </c>
      <c r="BS46" s="120" t="str">
        <f t="shared" si="28"/>
        <v/>
      </c>
      <c r="BT46" s="121" t="str">
        <f t="shared" si="28"/>
        <v/>
      </c>
      <c r="BU46" s="119">
        <f t="shared" si="29"/>
        <v>9.5477832512315217</v>
      </c>
      <c r="BV46" s="120">
        <f t="shared" si="29"/>
        <v>-169.73986013986013</v>
      </c>
      <c r="BW46" s="121" t="str">
        <f t="shared" si="29"/>
        <v/>
      </c>
      <c r="BX46" s="120" t="str">
        <f t="shared" si="29"/>
        <v/>
      </c>
      <c r="BY46" s="121" t="str">
        <f t="shared" si="29"/>
        <v/>
      </c>
    </row>
    <row r="47" spans="1:77" x14ac:dyDescent="0.2">
      <c r="A47" t="s">
        <v>46</v>
      </c>
      <c r="B47" t="s">
        <v>46</v>
      </c>
      <c r="C47" t="s">
        <v>56</v>
      </c>
      <c r="D47" t="s">
        <v>47</v>
      </c>
      <c r="E47" t="s">
        <v>51</v>
      </c>
      <c r="F47" s="4">
        <f t="shared" si="24"/>
        <v>46052</v>
      </c>
      <c r="G47" t="s">
        <v>40</v>
      </c>
      <c r="H47" s="28">
        <v>24</v>
      </c>
      <c r="I47" s="138">
        <v>12</v>
      </c>
      <c r="J47" s="138">
        <v>1</v>
      </c>
      <c r="K47" s="2">
        <v>0</v>
      </c>
      <c r="L47" s="2">
        <v>0</v>
      </c>
      <c r="M47" s="2">
        <v>3574.45</v>
      </c>
      <c r="N47" s="2">
        <v>2064.3199999999997</v>
      </c>
      <c r="O47" s="2">
        <v>471.74</v>
      </c>
      <c r="P47" s="2">
        <v>0</v>
      </c>
      <c r="Q47" s="29">
        <v>0</v>
      </c>
      <c r="R47" s="30">
        <f t="shared" si="16"/>
        <v>13</v>
      </c>
      <c r="S47" s="30">
        <f t="shared" si="17"/>
        <v>2536.0599999999995</v>
      </c>
      <c r="T47" t="s">
        <v>49</v>
      </c>
      <c r="U47" t="s">
        <v>49</v>
      </c>
      <c r="V47" t="s">
        <v>56</v>
      </c>
      <c r="W47" t="s">
        <v>47</v>
      </c>
      <c r="X47" t="s">
        <v>51</v>
      </c>
      <c r="Y47" s="4">
        <f t="shared" si="25"/>
        <v>45688</v>
      </c>
      <c r="Z47" t="s">
        <v>40</v>
      </c>
      <c r="AA47" s="28">
        <v>25</v>
      </c>
      <c r="AB47" s="138">
        <v>8</v>
      </c>
      <c r="AC47" s="138">
        <v>2</v>
      </c>
      <c r="AD47" s="2">
        <v>0</v>
      </c>
      <c r="AE47" s="2">
        <v>0</v>
      </c>
      <c r="AF47" s="2">
        <v>4428.91</v>
      </c>
      <c r="AG47" s="2">
        <v>878.90000000000009</v>
      </c>
      <c r="AH47" s="2">
        <v>807.12</v>
      </c>
      <c r="AI47" s="2">
        <v>0</v>
      </c>
      <c r="AJ47" s="29">
        <v>0</v>
      </c>
      <c r="AK47" s="30">
        <f t="shared" si="18"/>
        <v>10</v>
      </c>
      <c r="AL47" s="30">
        <f t="shared" si="19"/>
        <v>1686.02</v>
      </c>
      <c r="AM47" s="2">
        <f t="shared" si="31"/>
        <v>-1</v>
      </c>
      <c r="AN47" s="2">
        <f t="shared" si="31"/>
        <v>4</v>
      </c>
      <c r="AO47" s="2">
        <f t="shared" si="31"/>
        <v>-1</v>
      </c>
      <c r="AP47" s="2">
        <f t="shared" si="31"/>
        <v>0</v>
      </c>
      <c r="AQ47" s="2">
        <f t="shared" si="31"/>
        <v>0</v>
      </c>
      <c r="AR47" s="2">
        <f t="shared" si="31"/>
        <v>-854.46</v>
      </c>
      <c r="AS47" s="2">
        <f t="shared" si="31"/>
        <v>1185.4199999999996</v>
      </c>
      <c r="AT47" s="2">
        <f t="shared" si="30"/>
        <v>-335.38</v>
      </c>
      <c r="AU47" s="2">
        <f t="shared" si="30"/>
        <v>0</v>
      </c>
      <c r="AV47" s="29">
        <f t="shared" si="30"/>
        <v>0</v>
      </c>
      <c r="AW47" s="30">
        <f t="shared" si="30"/>
        <v>3</v>
      </c>
      <c r="AX47" s="31">
        <f t="shared" si="30"/>
        <v>850.03999999999951</v>
      </c>
      <c r="AY47" s="38">
        <f t="shared" si="33"/>
        <v>-0.04</v>
      </c>
      <c r="AZ47" s="38">
        <f t="shared" si="33"/>
        <v>0.5</v>
      </c>
      <c r="BA47" s="38">
        <f t="shared" si="33"/>
        <v>-0.5</v>
      </c>
      <c r="BB47" s="38" t="str">
        <f t="shared" si="32"/>
        <v/>
      </c>
      <c r="BC47" s="38" t="str">
        <f t="shared" si="32"/>
        <v/>
      </c>
      <c r="BD47" s="38">
        <f t="shared" si="32"/>
        <v>-0.19292783100130734</v>
      </c>
      <c r="BE47" s="38">
        <f t="shared" si="32"/>
        <v>1.3487541244737735</v>
      </c>
      <c r="BF47" s="38">
        <f t="shared" si="32"/>
        <v>-0.41552681137872932</v>
      </c>
      <c r="BG47" s="38" t="str">
        <f t="shared" si="32"/>
        <v/>
      </c>
      <c r="BH47" s="39" t="str">
        <f t="shared" si="32"/>
        <v/>
      </c>
      <c r="BI47" s="76">
        <f t="shared" si="32"/>
        <v>0.3</v>
      </c>
      <c r="BJ47" s="40">
        <f t="shared" si="32"/>
        <v>0.5041695828044741</v>
      </c>
      <c r="BK47" s="119">
        <f t="shared" si="27"/>
        <v>148.93541666666667</v>
      </c>
      <c r="BL47" s="120">
        <f t="shared" si="27"/>
        <v>172.02666666666664</v>
      </c>
      <c r="BM47" s="120">
        <f t="shared" si="27"/>
        <v>471.74</v>
      </c>
      <c r="BN47" s="120" t="str">
        <f t="shared" si="27"/>
        <v/>
      </c>
      <c r="BO47" s="121" t="str">
        <f t="shared" si="27"/>
        <v/>
      </c>
      <c r="BP47" s="119">
        <f t="shared" si="28"/>
        <v>177.15639999999999</v>
      </c>
      <c r="BQ47" s="120">
        <f t="shared" si="28"/>
        <v>109.86250000000001</v>
      </c>
      <c r="BR47" s="120">
        <f t="shared" si="28"/>
        <v>403.56</v>
      </c>
      <c r="BS47" s="120" t="str">
        <f t="shared" si="28"/>
        <v/>
      </c>
      <c r="BT47" s="121" t="str">
        <f t="shared" si="28"/>
        <v/>
      </c>
      <c r="BU47" s="119">
        <f t="shared" si="29"/>
        <v>-28.220983333333322</v>
      </c>
      <c r="BV47" s="120">
        <f t="shared" si="29"/>
        <v>62.164166666666631</v>
      </c>
      <c r="BW47" s="121">
        <f t="shared" si="29"/>
        <v>68.180000000000007</v>
      </c>
      <c r="BX47" s="120" t="str">
        <f t="shared" si="29"/>
        <v/>
      </c>
      <c r="BY47" s="121" t="str">
        <f t="shared" si="29"/>
        <v/>
      </c>
    </row>
    <row r="48" spans="1:77" ht="13.5" thickBot="1" x14ac:dyDescent="0.25">
      <c r="A48" t="s">
        <v>46</v>
      </c>
      <c r="B48" t="s">
        <v>46</v>
      </c>
      <c r="C48" t="s">
        <v>56</v>
      </c>
      <c r="D48" t="s">
        <v>47</v>
      </c>
      <c r="E48" t="s">
        <v>51</v>
      </c>
      <c r="F48" s="59">
        <f t="shared" si="24"/>
        <v>46053</v>
      </c>
      <c r="G48" s="42" t="s">
        <v>41</v>
      </c>
      <c r="H48" s="43">
        <v>17</v>
      </c>
      <c r="I48" s="44">
        <v>0</v>
      </c>
      <c r="J48" s="44">
        <v>0</v>
      </c>
      <c r="K48" s="44">
        <v>0</v>
      </c>
      <c r="L48" s="44">
        <v>0</v>
      </c>
      <c r="M48" s="44">
        <v>3107.2799999999997</v>
      </c>
      <c r="N48" s="44">
        <v>0</v>
      </c>
      <c r="O48" s="44">
        <v>0</v>
      </c>
      <c r="P48" s="44">
        <v>0</v>
      </c>
      <c r="Q48" s="45">
        <v>0</v>
      </c>
      <c r="R48" s="46">
        <f t="shared" si="16"/>
        <v>0</v>
      </c>
      <c r="S48" s="46">
        <f t="shared" si="17"/>
        <v>0</v>
      </c>
      <c r="T48" t="s">
        <v>49</v>
      </c>
      <c r="U48" t="s">
        <v>49</v>
      </c>
      <c r="V48" t="s">
        <v>56</v>
      </c>
      <c r="W48" t="s">
        <v>56</v>
      </c>
      <c r="X48" t="s">
        <v>51</v>
      </c>
      <c r="Y48" s="59">
        <f t="shared" si="25"/>
        <v>45689</v>
      </c>
      <c r="Z48" s="42" t="s">
        <v>41</v>
      </c>
      <c r="AA48" s="43">
        <v>19</v>
      </c>
      <c r="AB48" s="44">
        <v>0</v>
      </c>
      <c r="AC48" s="44">
        <v>0</v>
      </c>
      <c r="AD48" s="44">
        <v>0</v>
      </c>
      <c r="AE48" s="44">
        <v>0</v>
      </c>
      <c r="AF48" s="44">
        <v>4923.25</v>
      </c>
      <c r="AG48" s="44">
        <v>0</v>
      </c>
      <c r="AH48" s="44">
        <v>0</v>
      </c>
      <c r="AI48" s="44">
        <v>0</v>
      </c>
      <c r="AJ48" s="45">
        <v>0</v>
      </c>
      <c r="AK48" s="46">
        <f t="shared" si="18"/>
        <v>0</v>
      </c>
      <c r="AL48" s="46">
        <f t="shared" si="19"/>
        <v>0</v>
      </c>
      <c r="AM48" s="44">
        <f t="shared" si="31"/>
        <v>-2</v>
      </c>
      <c r="AN48" s="44">
        <f t="shared" si="31"/>
        <v>0</v>
      </c>
      <c r="AO48" s="44">
        <f t="shared" si="31"/>
        <v>0</v>
      </c>
      <c r="AP48" s="44">
        <f t="shared" si="31"/>
        <v>0</v>
      </c>
      <c r="AQ48" s="44">
        <f t="shared" si="31"/>
        <v>0</v>
      </c>
      <c r="AR48" s="44">
        <f t="shared" si="31"/>
        <v>-1815.9700000000003</v>
      </c>
      <c r="AS48" s="44">
        <f t="shared" si="31"/>
        <v>0</v>
      </c>
      <c r="AT48" s="44">
        <f t="shared" si="30"/>
        <v>0</v>
      </c>
      <c r="AU48" s="44">
        <f t="shared" si="30"/>
        <v>0</v>
      </c>
      <c r="AV48" s="45">
        <f t="shared" si="30"/>
        <v>0</v>
      </c>
      <c r="AW48" s="46">
        <f t="shared" si="30"/>
        <v>0</v>
      </c>
      <c r="AX48" s="47">
        <f t="shared" si="30"/>
        <v>0</v>
      </c>
      <c r="AY48" s="56">
        <f t="shared" si="33"/>
        <v>-0.10526315789473684</v>
      </c>
      <c r="AZ48" s="56" t="str">
        <f t="shared" si="33"/>
        <v/>
      </c>
      <c r="BA48" s="56" t="str">
        <f t="shared" si="33"/>
        <v/>
      </c>
      <c r="BB48" s="56" t="str">
        <f t="shared" si="32"/>
        <v/>
      </c>
      <c r="BC48" s="56" t="str">
        <f t="shared" si="32"/>
        <v/>
      </c>
      <c r="BD48" s="56">
        <f t="shared" si="32"/>
        <v>-0.3688559386584066</v>
      </c>
      <c r="BE48" s="56" t="str">
        <f t="shared" si="32"/>
        <v/>
      </c>
      <c r="BF48" s="56" t="str">
        <f t="shared" si="32"/>
        <v/>
      </c>
      <c r="BG48" s="56" t="str">
        <f t="shared" si="32"/>
        <v/>
      </c>
      <c r="BH48" s="57" t="str">
        <f t="shared" si="32"/>
        <v/>
      </c>
      <c r="BI48" s="81" t="str">
        <f t="shared" si="32"/>
        <v/>
      </c>
      <c r="BJ48" s="58" t="str">
        <f t="shared" si="32"/>
        <v/>
      </c>
      <c r="BK48" s="122">
        <f t="shared" si="27"/>
        <v>182.78117647058821</v>
      </c>
      <c r="BL48" s="123" t="str">
        <f t="shared" si="27"/>
        <v/>
      </c>
      <c r="BM48" s="123" t="str">
        <f t="shared" si="27"/>
        <v/>
      </c>
      <c r="BN48" s="123" t="str">
        <f t="shared" si="27"/>
        <v/>
      </c>
      <c r="BO48" s="124" t="str">
        <f t="shared" si="27"/>
        <v/>
      </c>
      <c r="BP48" s="122">
        <f t="shared" si="28"/>
        <v>259.11842105263156</v>
      </c>
      <c r="BQ48" s="123" t="str">
        <f t="shared" si="28"/>
        <v/>
      </c>
      <c r="BR48" s="123" t="str">
        <f t="shared" si="28"/>
        <v/>
      </c>
      <c r="BS48" s="123" t="str">
        <f t="shared" si="28"/>
        <v/>
      </c>
      <c r="BT48" s="124" t="str">
        <f t="shared" si="28"/>
        <v/>
      </c>
      <c r="BU48" s="122">
        <f t="shared" si="29"/>
        <v>-76.337244582043354</v>
      </c>
      <c r="BV48" s="123" t="str">
        <f t="shared" si="29"/>
        <v/>
      </c>
      <c r="BW48" s="124" t="str">
        <f t="shared" si="29"/>
        <v/>
      </c>
      <c r="BX48" s="123" t="str">
        <f t="shared" si="29"/>
        <v/>
      </c>
      <c r="BY48" s="124" t="str">
        <f t="shared" si="29"/>
        <v/>
      </c>
    </row>
    <row r="49" spans="1:77" x14ac:dyDescent="0.2">
      <c r="A49" t="s">
        <v>46</v>
      </c>
      <c r="B49" t="s">
        <v>46</v>
      </c>
      <c r="C49" t="s">
        <v>56</v>
      </c>
      <c r="D49" t="s">
        <v>56</v>
      </c>
      <c r="E49" t="s">
        <v>52</v>
      </c>
      <c r="F49" s="4">
        <f t="shared" si="24"/>
        <v>46054</v>
      </c>
      <c r="G49" t="s">
        <v>35</v>
      </c>
      <c r="H49" s="28">
        <v>4</v>
      </c>
      <c r="I49" s="138">
        <v>20</v>
      </c>
      <c r="J49" s="138">
        <v>0</v>
      </c>
      <c r="K49" s="2">
        <v>0</v>
      </c>
      <c r="L49" s="2">
        <v>0</v>
      </c>
      <c r="M49" s="2">
        <v>963.95</v>
      </c>
      <c r="N49" s="2">
        <v>6489.1100000000006</v>
      </c>
      <c r="O49" s="2">
        <v>0</v>
      </c>
      <c r="P49" s="2">
        <v>0</v>
      </c>
      <c r="Q49" s="29">
        <v>0</v>
      </c>
      <c r="R49" s="30">
        <f t="shared" si="16"/>
        <v>20</v>
      </c>
      <c r="S49" s="30">
        <f t="shared" si="17"/>
        <v>6489.1100000000006</v>
      </c>
      <c r="T49" t="s">
        <v>49</v>
      </c>
      <c r="U49" t="s">
        <v>49</v>
      </c>
      <c r="V49" t="s">
        <v>56</v>
      </c>
      <c r="W49" t="s">
        <v>56</v>
      </c>
      <c r="X49" t="s">
        <v>52</v>
      </c>
      <c r="Y49" s="4">
        <f t="shared" si="25"/>
        <v>45690</v>
      </c>
      <c r="Z49" t="s">
        <v>35</v>
      </c>
      <c r="AA49" s="28">
        <v>16</v>
      </c>
      <c r="AB49" s="138">
        <v>18</v>
      </c>
      <c r="AC49" s="138">
        <v>1</v>
      </c>
      <c r="AD49" s="2">
        <v>0</v>
      </c>
      <c r="AE49" s="2">
        <v>0</v>
      </c>
      <c r="AF49" s="2">
        <v>2875.9399999999996</v>
      </c>
      <c r="AG49" s="2">
        <v>7305.2199999999993</v>
      </c>
      <c r="AH49" s="2">
        <v>461.93</v>
      </c>
      <c r="AI49" s="2">
        <v>0</v>
      </c>
      <c r="AJ49" s="29">
        <v>0</v>
      </c>
      <c r="AK49" s="30">
        <f t="shared" si="18"/>
        <v>19</v>
      </c>
      <c r="AL49" s="30">
        <f t="shared" si="19"/>
        <v>7767.15</v>
      </c>
      <c r="AM49" s="2">
        <f t="shared" si="31"/>
        <v>-12</v>
      </c>
      <c r="AN49" s="2">
        <f t="shared" si="31"/>
        <v>2</v>
      </c>
      <c r="AO49" s="2">
        <f t="shared" si="31"/>
        <v>-1</v>
      </c>
      <c r="AP49" s="2">
        <f t="shared" si="31"/>
        <v>0</v>
      </c>
      <c r="AQ49" s="2">
        <f t="shared" si="31"/>
        <v>0</v>
      </c>
      <c r="AR49" s="2">
        <f t="shared" si="31"/>
        <v>-1911.9899999999996</v>
      </c>
      <c r="AS49" s="2">
        <f t="shared" si="31"/>
        <v>-816.10999999999876</v>
      </c>
      <c r="AT49" s="2">
        <f t="shared" si="30"/>
        <v>-461.93</v>
      </c>
      <c r="AU49" s="2">
        <f t="shared" si="30"/>
        <v>0</v>
      </c>
      <c r="AV49" s="29">
        <f t="shared" si="30"/>
        <v>0</v>
      </c>
      <c r="AW49" s="30">
        <f t="shared" si="30"/>
        <v>1</v>
      </c>
      <c r="AX49" s="31">
        <f t="shared" si="30"/>
        <v>-1278.0399999999991</v>
      </c>
      <c r="AY49" s="38">
        <f t="shared" si="33"/>
        <v>-0.75</v>
      </c>
      <c r="AZ49" s="38">
        <f t="shared" si="33"/>
        <v>0.1111111111111111</v>
      </c>
      <c r="BA49" s="38">
        <f t="shared" si="33"/>
        <v>-1</v>
      </c>
      <c r="BB49" s="38" t="str">
        <f t="shared" si="32"/>
        <v/>
      </c>
      <c r="BC49" s="38" t="str">
        <f t="shared" si="32"/>
        <v/>
      </c>
      <c r="BD49" s="38">
        <f t="shared" si="32"/>
        <v>-0.66482263190469892</v>
      </c>
      <c r="BE49" s="38">
        <f t="shared" si="32"/>
        <v>-0.11171600581501978</v>
      </c>
      <c r="BF49" s="38">
        <f t="shared" si="32"/>
        <v>-1</v>
      </c>
      <c r="BG49" s="38" t="str">
        <f t="shared" si="32"/>
        <v/>
      </c>
      <c r="BH49" s="39" t="str">
        <f t="shared" si="32"/>
        <v/>
      </c>
      <c r="BI49" s="76">
        <f t="shared" si="32"/>
        <v>5.2631578947368418E-2</v>
      </c>
      <c r="BJ49" s="40">
        <f t="shared" si="32"/>
        <v>-0.16454426655851878</v>
      </c>
      <c r="BK49" s="116">
        <f t="shared" si="27"/>
        <v>240.98750000000001</v>
      </c>
      <c r="BL49" s="117">
        <f t="shared" si="27"/>
        <v>324.45550000000003</v>
      </c>
      <c r="BM49" s="117" t="str">
        <f t="shared" si="27"/>
        <v/>
      </c>
      <c r="BN49" s="117" t="str">
        <f t="shared" si="27"/>
        <v/>
      </c>
      <c r="BO49" s="118" t="str">
        <f t="shared" si="27"/>
        <v/>
      </c>
      <c r="BP49" s="116">
        <f t="shared" si="28"/>
        <v>179.74624999999997</v>
      </c>
      <c r="BQ49" s="117">
        <f t="shared" si="28"/>
        <v>405.84555555555551</v>
      </c>
      <c r="BR49" s="117">
        <f t="shared" si="28"/>
        <v>461.93</v>
      </c>
      <c r="BS49" s="117" t="str">
        <f t="shared" si="28"/>
        <v/>
      </c>
      <c r="BT49" s="118" t="str">
        <f t="shared" si="28"/>
        <v/>
      </c>
      <c r="BU49" s="116">
        <f t="shared" si="29"/>
        <v>61.241250000000036</v>
      </c>
      <c r="BV49" s="117">
        <f t="shared" si="29"/>
        <v>-81.390055555555477</v>
      </c>
      <c r="BW49" s="118" t="str">
        <f t="shared" si="29"/>
        <v/>
      </c>
      <c r="BX49" s="117" t="str">
        <f t="shared" si="29"/>
        <v/>
      </c>
      <c r="BY49" s="118" t="str">
        <f t="shared" si="29"/>
        <v/>
      </c>
    </row>
    <row r="50" spans="1:77" x14ac:dyDescent="0.2">
      <c r="A50" t="s">
        <v>46</v>
      </c>
      <c r="B50" t="s">
        <v>46</v>
      </c>
      <c r="C50" t="s">
        <v>56</v>
      </c>
      <c r="D50" t="s">
        <v>56</v>
      </c>
      <c r="E50" t="s">
        <v>52</v>
      </c>
      <c r="F50" s="4">
        <f t="shared" si="24"/>
        <v>46055</v>
      </c>
      <c r="G50" t="s">
        <v>36</v>
      </c>
      <c r="H50" s="28">
        <v>18</v>
      </c>
      <c r="I50" s="138">
        <v>14</v>
      </c>
      <c r="J50" s="138">
        <v>1</v>
      </c>
      <c r="K50" s="2">
        <v>0</v>
      </c>
      <c r="L50" s="2">
        <v>0</v>
      </c>
      <c r="M50" s="2">
        <v>3203.14</v>
      </c>
      <c r="N50" s="2">
        <v>4448.58</v>
      </c>
      <c r="O50" s="2">
        <v>327.94</v>
      </c>
      <c r="P50" s="2">
        <v>0</v>
      </c>
      <c r="Q50" s="29">
        <v>0</v>
      </c>
      <c r="R50" s="30">
        <f t="shared" si="16"/>
        <v>15</v>
      </c>
      <c r="S50" s="30">
        <f t="shared" si="17"/>
        <v>4776.5199999999995</v>
      </c>
      <c r="T50" t="s">
        <v>49</v>
      </c>
      <c r="U50" t="s">
        <v>49</v>
      </c>
      <c r="V50" t="s">
        <v>56</v>
      </c>
      <c r="W50" t="s">
        <v>56</v>
      </c>
      <c r="X50" t="s">
        <v>52</v>
      </c>
      <c r="Y50" s="4">
        <f t="shared" si="25"/>
        <v>45691</v>
      </c>
      <c r="Z50" t="s">
        <v>36</v>
      </c>
      <c r="AA50" s="28">
        <v>31</v>
      </c>
      <c r="AB50" s="138">
        <v>6</v>
      </c>
      <c r="AC50" s="138">
        <v>3</v>
      </c>
      <c r="AD50" s="2">
        <v>0</v>
      </c>
      <c r="AE50" s="2">
        <v>0</v>
      </c>
      <c r="AF50" s="2">
        <v>4879.7300000000005</v>
      </c>
      <c r="AG50" s="2">
        <v>1647.63</v>
      </c>
      <c r="AH50" s="2">
        <v>1812.54</v>
      </c>
      <c r="AI50" s="2">
        <v>0</v>
      </c>
      <c r="AJ50" s="29">
        <v>0</v>
      </c>
      <c r="AK50" s="30">
        <f t="shared" si="18"/>
        <v>9</v>
      </c>
      <c r="AL50" s="30">
        <f t="shared" si="19"/>
        <v>3460.17</v>
      </c>
      <c r="AM50" s="2">
        <f t="shared" si="31"/>
        <v>-13</v>
      </c>
      <c r="AN50" s="2">
        <f t="shared" si="31"/>
        <v>8</v>
      </c>
      <c r="AO50" s="2">
        <f t="shared" si="31"/>
        <v>-2</v>
      </c>
      <c r="AP50" s="2">
        <f t="shared" si="31"/>
        <v>0</v>
      </c>
      <c r="AQ50" s="2">
        <f t="shared" si="31"/>
        <v>0</v>
      </c>
      <c r="AR50" s="2">
        <f t="shared" si="31"/>
        <v>-1676.5900000000006</v>
      </c>
      <c r="AS50" s="2">
        <f t="shared" si="31"/>
        <v>2800.95</v>
      </c>
      <c r="AT50" s="2">
        <f t="shared" si="30"/>
        <v>-1484.6</v>
      </c>
      <c r="AU50" s="2">
        <f t="shared" si="30"/>
        <v>0</v>
      </c>
      <c r="AV50" s="29">
        <f t="shared" si="30"/>
        <v>0</v>
      </c>
      <c r="AW50" s="30">
        <f t="shared" si="30"/>
        <v>6</v>
      </c>
      <c r="AX50" s="31">
        <f t="shared" si="30"/>
        <v>1316.3499999999995</v>
      </c>
      <c r="AY50" s="38">
        <f t="shared" si="33"/>
        <v>-0.41935483870967744</v>
      </c>
      <c r="AZ50" s="38">
        <f t="shared" si="33"/>
        <v>1.3333333333333333</v>
      </c>
      <c r="BA50" s="38">
        <f t="shared" si="33"/>
        <v>-0.66666666666666663</v>
      </c>
      <c r="BB50" s="38" t="str">
        <f t="shared" si="32"/>
        <v/>
      </c>
      <c r="BC50" s="38" t="str">
        <f t="shared" si="32"/>
        <v/>
      </c>
      <c r="BD50" s="38">
        <f t="shared" si="32"/>
        <v>-0.34358253427956065</v>
      </c>
      <c r="BE50" s="38">
        <f t="shared" si="32"/>
        <v>1.6999872544199848</v>
      </c>
      <c r="BF50" s="38">
        <f t="shared" si="32"/>
        <v>-0.81907157910997819</v>
      </c>
      <c r="BG50" s="38" t="str">
        <f t="shared" si="32"/>
        <v/>
      </c>
      <c r="BH50" s="39" t="str">
        <f t="shared" si="32"/>
        <v/>
      </c>
      <c r="BI50" s="76">
        <f t="shared" si="32"/>
        <v>0.66666666666666663</v>
      </c>
      <c r="BJ50" s="40">
        <f t="shared" si="32"/>
        <v>0.38042928526633069</v>
      </c>
      <c r="BK50" s="119">
        <f t="shared" si="27"/>
        <v>177.95222222222222</v>
      </c>
      <c r="BL50" s="120">
        <f t="shared" si="27"/>
        <v>317.7557142857143</v>
      </c>
      <c r="BM50" s="120">
        <f t="shared" si="27"/>
        <v>327.94</v>
      </c>
      <c r="BN50" s="120" t="str">
        <f t="shared" si="27"/>
        <v/>
      </c>
      <c r="BO50" s="121" t="str">
        <f t="shared" si="27"/>
        <v/>
      </c>
      <c r="BP50" s="119">
        <f t="shared" si="28"/>
        <v>157.41064516129035</v>
      </c>
      <c r="BQ50" s="120">
        <f t="shared" si="28"/>
        <v>274.60500000000002</v>
      </c>
      <c r="BR50" s="120">
        <f t="shared" si="28"/>
        <v>604.17999999999995</v>
      </c>
      <c r="BS50" s="120" t="str">
        <f t="shared" si="28"/>
        <v/>
      </c>
      <c r="BT50" s="121" t="str">
        <f t="shared" si="28"/>
        <v/>
      </c>
      <c r="BU50" s="119">
        <f t="shared" si="29"/>
        <v>20.541577060931871</v>
      </c>
      <c r="BV50" s="120">
        <f t="shared" si="29"/>
        <v>43.150714285714287</v>
      </c>
      <c r="BW50" s="121">
        <f t="shared" si="29"/>
        <v>-276.23999999999995</v>
      </c>
      <c r="BX50" s="120" t="str">
        <f t="shared" si="29"/>
        <v/>
      </c>
      <c r="BY50" s="121" t="str">
        <f t="shared" si="29"/>
        <v/>
      </c>
    </row>
    <row r="51" spans="1:77" x14ac:dyDescent="0.2">
      <c r="A51" t="s">
        <v>46</v>
      </c>
      <c r="B51" t="s">
        <v>46</v>
      </c>
      <c r="C51" t="s">
        <v>56</v>
      </c>
      <c r="D51" t="s">
        <v>56</v>
      </c>
      <c r="E51" t="s">
        <v>52</v>
      </c>
      <c r="F51" s="4">
        <f t="shared" si="24"/>
        <v>46056</v>
      </c>
      <c r="G51" t="s">
        <v>37</v>
      </c>
      <c r="H51" s="28">
        <v>34</v>
      </c>
      <c r="I51" s="138">
        <v>21</v>
      </c>
      <c r="J51" s="138">
        <v>1</v>
      </c>
      <c r="K51" s="2">
        <v>0</v>
      </c>
      <c r="L51" s="2">
        <v>0</v>
      </c>
      <c r="M51" s="2">
        <v>7457.41</v>
      </c>
      <c r="N51" s="2">
        <v>5580.6399999999994</v>
      </c>
      <c r="O51" s="2">
        <v>283.51</v>
      </c>
      <c r="P51" s="2">
        <v>0</v>
      </c>
      <c r="Q51" s="29">
        <v>0</v>
      </c>
      <c r="R51" s="30">
        <f t="shared" si="16"/>
        <v>22</v>
      </c>
      <c r="S51" s="30">
        <f t="shared" si="17"/>
        <v>5864.15</v>
      </c>
      <c r="T51" t="s">
        <v>49</v>
      </c>
      <c r="U51" t="s">
        <v>49</v>
      </c>
      <c r="V51" t="s">
        <v>56</v>
      </c>
      <c r="W51" t="s">
        <v>56</v>
      </c>
      <c r="X51" t="s">
        <v>52</v>
      </c>
      <c r="Y51" s="4">
        <f t="shared" si="25"/>
        <v>45692</v>
      </c>
      <c r="Z51" t="s">
        <v>37</v>
      </c>
      <c r="AA51" s="28">
        <v>39</v>
      </c>
      <c r="AB51" s="138">
        <v>13</v>
      </c>
      <c r="AC51" s="138">
        <v>1</v>
      </c>
      <c r="AD51" s="2">
        <v>0</v>
      </c>
      <c r="AE51" s="2">
        <v>0</v>
      </c>
      <c r="AF51" s="2">
        <v>6609.2</v>
      </c>
      <c r="AG51" s="2">
        <v>2943.44</v>
      </c>
      <c r="AH51" s="2">
        <v>1975.93</v>
      </c>
      <c r="AI51" s="2">
        <v>0</v>
      </c>
      <c r="AJ51" s="29">
        <v>0</v>
      </c>
      <c r="AK51" s="30">
        <f t="shared" si="18"/>
        <v>14</v>
      </c>
      <c r="AL51" s="30">
        <f t="shared" si="19"/>
        <v>4919.37</v>
      </c>
      <c r="AM51" s="2">
        <f t="shared" si="31"/>
        <v>-5</v>
      </c>
      <c r="AN51" s="2">
        <f t="shared" si="31"/>
        <v>8</v>
      </c>
      <c r="AO51" s="2">
        <f t="shared" si="31"/>
        <v>0</v>
      </c>
      <c r="AP51" s="2">
        <f t="shared" si="31"/>
        <v>0</v>
      </c>
      <c r="AQ51" s="2">
        <f t="shared" si="31"/>
        <v>0</v>
      </c>
      <c r="AR51" s="2">
        <f t="shared" si="31"/>
        <v>848.21</v>
      </c>
      <c r="AS51" s="2">
        <f t="shared" si="31"/>
        <v>2637.1999999999994</v>
      </c>
      <c r="AT51" s="2">
        <f t="shared" si="30"/>
        <v>-1692.42</v>
      </c>
      <c r="AU51" s="2">
        <f t="shared" si="30"/>
        <v>0</v>
      </c>
      <c r="AV51" s="29">
        <f t="shared" si="30"/>
        <v>0</v>
      </c>
      <c r="AW51" s="30">
        <f t="shared" si="30"/>
        <v>8</v>
      </c>
      <c r="AX51" s="31">
        <f t="shared" si="30"/>
        <v>944.77999999999975</v>
      </c>
      <c r="AY51" s="38">
        <f t="shared" si="33"/>
        <v>-0.12820512820512819</v>
      </c>
      <c r="AZ51" s="38">
        <f t="shared" si="33"/>
        <v>0.61538461538461542</v>
      </c>
      <c r="BA51" s="38">
        <f t="shared" si="33"/>
        <v>0</v>
      </c>
      <c r="BB51" s="38" t="str">
        <f t="shared" si="32"/>
        <v/>
      </c>
      <c r="BC51" s="38" t="str">
        <f t="shared" si="32"/>
        <v/>
      </c>
      <c r="BD51" s="38">
        <f t="shared" si="32"/>
        <v>0.12833777159111542</v>
      </c>
      <c r="BE51" s="38">
        <f t="shared" si="32"/>
        <v>0.89595847036120979</v>
      </c>
      <c r="BF51" s="38">
        <f t="shared" si="32"/>
        <v>-0.85651819649481509</v>
      </c>
      <c r="BG51" s="38" t="str">
        <f t="shared" si="32"/>
        <v/>
      </c>
      <c r="BH51" s="39" t="str">
        <f t="shared" si="32"/>
        <v/>
      </c>
      <c r="BI51" s="76">
        <f t="shared" si="32"/>
        <v>0.5714285714285714</v>
      </c>
      <c r="BJ51" s="40">
        <f t="shared" si="32"/>
        <v>0.19205304744306684</v>
      </c>
      <c r="BK51" s="119">
        <f t="shared" si="27"/>
        <v>219.33558823529413</v>
      </c>
      <c r="BL51" s="120">
        <f t="shared" si="27"/>
        <v>265.7447619047619</v>
      </c>
      <c r="BM51" s="120">
        <f t="shared" si="27"/>
        <v>283.51</v>
      </c>
      <c r="BN51" s="120" t="str">
        <f t="shared" si="27"/>
        <v/>
      </c>
      <c r="BO51" s="121" t="str">
        <f t="shared" si="27"/>
        <v/>
      </c>
      <c r="BP51" s="119">
        <f t="shared" si="28"/>
        <v>169.46666666666667</v>
      </c>
      <c r="BQ51" s="120">
        <f t="shared" si="28"/>
        <v>226.41846153846154</v>
      </c>
      <c r="BR51" s="120">
        <f t="shared" si="28"/>
        <v>1975.93</v>
      </c>
      <c r="BS51" s="120" t="str">
        <f t="shared" si="28"/>
        <v/>
      </c>
      <c r="BT51" s="121" t="str">
        <f t="shared" si="28"/>
        <v/>
      </c>
      <c r="BU51" s="119">
        <f t="shared" si="29"/>
        <v>49.868921568627457</v>
      </c>
      <c r="BV51" s="120">
        <f t="shared" si="29"/>
        <v>39.326300366300359</v>
      </c>
      <c r="BW51" s="121">
        <f t="shared" si="29"/>
        <v>-1692.42</v>
      </c>
      <c r="BX51" s="120" t="str">
        <f t="shared" si="29"/>
        <v/>
      </c>
      <c r="BY51" s="121" t="str">
        <f t="shared" si="29"/>
        <v/>
      </c>
    </row>
    <row r="52" spans="1:77" x14ac:dyDescent="0.2">
      <c r="A52" t="s">
        <v>46</v>
      </c>
      <c r="B52" t="s">
        <v>46</v>
      </c>
      <c r="C52" t="s">
        <v>56</v>
      </c>
      <c r="D52" t="s">
        <v>56</v>
      </c>
      <c r="E52" t="s">
        <v>52</v>
      </c>
      <c r="F52" s="4">
        <f t="shared" si="24"/>
        <v>46057</v>
      </c>
      <c r="G52" t="s">
        <v>38</v>
      </c>
      <c r="H52" s="28">
        <v>21</v>
      </c>
      <c r="I52" s="138">
        <v>25</v>
      </c>
      <c r="J52" s="138">
        <v>1</v>
      </c>
      <c r="K52" s="2">
        <v>0</v>
      </c>
      <c r="L52" s="2">
        <v>0</v>
      </c>
      <c r="M52" s="2">
        <v>4212.9799999999996</v>
      </c>
      <c r="N52" s="2">
        <v>5810.61</v>
      </c>
      <c r="O52" s="2">
        <v>661.57</v>
      </c>
      <c r="P52" s="2">
        <v>0</v>
      </c>
      <c r="Q52" s="29">
        <v>0</v>
      </c>
      <c r="R52" s="30">
        <f t="shared" si="16"/>
        <v>26</v>
      </c>
      <c r="S52" s="30">
        <f t="shared" si="17"/>
        <v>6472.1799999999994</v>
      </c>
      <c r="T52" t="s">
        <v>49</v>
      </c>
      <c r="U52" t="s">
        <v>49</v>
      </c>
      <c r="V52" t="s">
        <v>56</v>
      </c>
      <c r="W52" t="s">
        <v>56</v>
      </c>
      <c r="X52" t="s">
        <v>52</v>
      </c>
      <c r="Y52" s="4">
        <f t="shared" si="25"/>
        <v>45693</v>
      </c>
      <c r="Z52" t="s">
        <v>38</v>
      </c>
      <c r="AA52" s="28">
        <v>38</v>
      </c>
      <c r="AB52" s="138">
        <v>15</v>
      </c>
      <c r="AC52" s="138">
        <v>1</v>
      </c>
      <c r="AD52" s="2">
        <v>0</v>
      </c>
      <c r="AE52" s="2">
        <v>0</v>
      </c>
      <c r="AF52" s="2">
        <v>5115.1400000000003</v>
      </c>
      <c r="AG52" s="2">
        <v>1765.82</v>
      </c>
      <c r="AH52" s="2">
        <v>308.76</v>
      </c>
      <c r="AI52" s="2">
        <v>0</v>
      </c>
      <c r="AJ52" s="29">
        <v>0</v>
      </c>
      <c r="AK52" s="30">
        <f t="shared" si="18"/>
        <v>16</v>
      </c>
      <c r="AL52" s="30">
        <f t="shared" si="19"/>
        <v>2074.58</v>
      </c>
      <c r="AM52" s="2">
        <f t="shared" si="31"/>
        <v>-17</v>
      </c>
      <c r="AN52" s="2">
        <f t="shared" si="31"/>
        <v>10</v>
      </c>
      <c r="AO52" s="2">
        <f t="shared" si="31"/>
        <v>0</v>
      </c>
      <c r="AP52" s="2">
        <f t="shared" si="31"/>
        <v>0</v>
      </c>
      <c r="AQ52" s="2">
        <f t="shared" si="31"/>
        <v>0</v>
      </c>
      <c r="AR52" s="2">
        <f t="shared" si="31"/>
        <v>-902.16000000000076</v>
      </c>
      <c r="AS52" s="2">
        <f t="shared" si="31"/>
        <v>4044.79</v>
      </c>
      <c r="AT52" s="2">
        <f t="shared" si="30"/>
        <v>352.81000000000006</v>
      </c>
      <c r="AU52" s="2">
        <f t="shared" si="30"/>
        <v>0</v>
      </c>
      <c r="AV52" s="29">
        <f t="shared" si="30"/>
        <v>0</v>
      </c>
      <c r="AW52" s="30">
        <f t="shared" si="30"/>
        <v>10</v>
      </c>
      <c r="AX52" s="31">
        <f t="shared" si="30"/>
        <v>4397.5999999999995</v>
      </c>
      <c r="AY52" s="38">
        <f t="shared" si="33"/>
        <v>-0.44736842105263158</v>
      </c>
      <c r="AZ52" s="38">
        <f t="shared" si="33"/>
        <v>0.66666666666666663</v>
      </c>
      <c r="BA52" s="38">
        <f t="shared" si="33"/>
        <v>0</v>
      </c>
      <c r="BB52" s="38" t="str">
        <f t="shared" si="32"/>
        <v/>
      </c>
      <c r="BC52" s="38" t="str">
        <f t="shared" si="32"/>
        <v/>
      </c>
      <c r="BD52" s="38">
        <f t="shared" si="32"/>
        <v>-0.17637053922277801</v>
      </c>
      <c r="BE52" s="38">
        <f t="shared" si="32"/>
        <v>2.2906015335651424</v>
      </c>
      <c r="BF52" s="38">
        <f t="shared" si="32"/>
        <v>1.1426674439694262</v>
      </c>
      <c r="BG52" s="38" t="str">
        <f t="shared" si="32"/>
        <v/>
      </c>
      <c r="BH52" s="39" t="str">
        <f t="shared" si="32"/>
        <v/>
      </c>
      <c r="BI52" s="76">
        <f t="shared" si="32"/>
        <v>0.625</v>
      </c>
      <c r="BJ52" s="40">
        <f t="shared" si="32"/>
        <v>2.1197543599186339</v>
      </c>
      <c r="BK52" s="119">
        <f t="shared" si="27"/>
        <v>200.61809523809521</v>
      </c>
      <c r="BL52" s="120">
        <f t="shared" si="27"/>
        <v>232.42439999999999</v>
      </c>
      <c r="BM52" s="120">
        <f t="shared" si="27"/>
        <v>661.57</v>
      </c>
      <c r="BN52" s="120" t="str">
        <f t="shared" si="27"/>
        <v/>
      </c>
      <c r="BO52" s="121" t="str">
        <f t="shared" si="27"/>
        <v/>
      </c>
      <c r="BP52" s="119">
        <f t="shared" si="28"/>
        <v>134.60894736842107</v>
      </c>
      <c r="BQ52" s="120">
        <f t="shared" si="28"/>
        <v>117.72133333333333</v>
      </c>
      <c r="BR52" s="120">
        <f t="shared" si="28"/>
        <v>308.76</v>
      </c>
      <c r="BS52" s="120" t="str">
        <f t="shared" si="28"/>
        <v/>
      </c>
      <c r="BT52" s="121" t="str">
        <f t="shared" si="28"/>
        <v/>
      </c>
      <c r="BU52" s="119">
        <f t="shared" si="29"/>
        <v>66.009147869674138</v>
      </c>
      <c r="BV52" s="120">
        <f t="shared" si="29"/>
        <v>114.70306666666666</v>
      </c>
      <c r="BW52" s="121">
        <f t="shared" si="29"/>
        <v>352.81000000000006</v>
      </c>
      <c r="BX52" s="120" t="str">
        <f t="shared" si="29"/>
        <v/>
      </c>
      <c r="BY52" s="121" t="str">
        <f t="shared" si="29"/>
        <v/>
      </c>
    </row>
    <row r="53" spans="1:77" x14ac:dyDescent="0.2">
      <c r="A53" t="s">
        <v>46</v>
      </c>
      <c r="B53" t="s">
        <v>46</v>
      </c>
      <c r="C53" t="s">
        <v>56</v>
      </c>
      <c r="D53" t="s">
        <v>56</v>
      </c>
      <c r="E53" t="s">
        <v>52</v>
      </c>
      <c r="F53" s="4">
        <f t="shared" si="24"/>
        <v>46058</v>
      </c>
      <c r="G53" t="s">
        <v>39</v>
      </c>
      <c r="H53" s="28">
        <v>23</v>
      </c>
      <c r="I53" s="138">
        <v>25</v>
      </c>
      <c r="J53" s="138">
        <v>1</v>
      </c>
      <c r="K53" s="2">
        <v>0</v>
      </c>
      <c r="L53" s="2">
        <v>0</v>
      </c>
      <c r="M53" s="2">
        <v>3822.34</v>
      </c>
      <c r="N53" s="2">
        <v>8551.7099999999991</v>
      </c>
      <c r="O53" s="2">
        <v>1147.3800000000001</v>
      </c>
      <c r="P53" s="2">
        <v>0</v>
      </c>
      <c r="Q53" s="29">
        <v>0</v>
      </c>
      <c r="R53" s="30">
        <f t="shared" si="16"/>
        <v>26</v>
      </c>
      <c r="S53" s="30">
        <f t="shared" si="17"/>
        <v>9699.09</v>
      </c>
      <c r="T53" t="s">
        <v>49</v>
      </c>
      <c r="U53" t="s">
        <v>49</v>
      </c>
      <c r="V53" t="s">
        <v>56</v>
      </c>
      <c r="W53" t="s">
        <v>56</v>
      </c>
      <c r="X53" t="s">
        <v>52</v>
      </c>
      <c r="Y53" s="4">
        <f t="shared" si="25"/>
        <v>45694</v>
      </c>
      <c r="Z53" t="s">
        <v>39</v>
      </c>
      <c r="AA53" s="28">
        <v>30</v>
      </c>
      <c r="AB53" s="138">
        <v>12</v>
      </c>
      <c r="AC53" s="138">
        <v>2</v>
      </c>
      <c r="AD53" s="2">
        <v>0</v>
      </c>
      <c r="AE53" s="2">
        <v>0</v>
      </c>
      <c r="AF53" s="2">
        <v>4790.3</v>
      </c>
      <c r="AG53" s="2">
        <v>2769.1400000000003</v>
      </c>
      <c r="AH53" s="2">
        <v>1549.83</v>
      </c>
      <c r="AI53" s="2">
        <v>0</v>
      </c>
      <c r="AJ53" s="29">
        <v>0</v>
      </c>
      <c r="AK53" s="30">
        <f t="shared" si="18"/>
        <v>14</v>
      </c>
      <c r="AL53" s="30">
        <f t="shared" si="19"/>
        <v>4318.97</v>
      </c>
      <c r="AM53" s="2">
        <f t="shared" si="31"/>
        <v>-7</v>
      </c>
      <c r="AN53" s="2">
        <f t="shared" si="31"/>
        <v>13</v>
      </c>
      <c r="AO53" s="2">
        <f t="shared" si="31"/>
        <v>-1</v>
      </c>
      <c r="AP53" s="2">
        <f t="shared" si="31"/>
        <v>0</v>
      </c>
      <c r="AQ53" s="2">
        <f t="shared" si="31"/>
        <v>0</v>
      </c>
      <c r="AR53" s="2">
        <f t="shared" si="31"/>
        <v>-967.96</v>
      </c>
      <c r="AS53" s="2">
        <f t="shared" si="31"/>
        <v>5782.5699999999988</v>
      </c>
      <c r="AT53" s="2">
        <f t="shared" si="30"/>
        <v>-402.44999999999982</v>
      </c>
      <c r="AU53" s="2">
        <f t="shared" si="30"/>
        <v>0</v>
      </c>
      <c r="AV53" s="29">
        <f t="shared" si="30"/>
        <v>0</v>
      </c>
      <c r="AW53" s="30">
        <f t="shared" si="30"/>
        <v>12</v>
      </c>
      <c r="AX53" s="31">
        <f t="shared" si="30"/>
        <v>5380.12</v>
      </c>
      <c r="AY53" s="38">
        <f t="shared" si="33"/>
        <v>-0.23333333333333334</v>
      </c>
      <c r="AZ53" s="38">
        <f t="shared" si="33"/>
        <v>1.0833333333333333</v>
      </c>
      <c r="BA53" s="38">
        <f t="shared" si="33"/>
        <v>-0.5</v>
      </c>
      <c r="BB53" s="38" t="str">
        <f t="shared" si="32"/>
        <v/>
      </c>
      <c r="BC53" s="38" t="str">
        <f t="shared" si="32"/>
        <v/>
      </c>
      <c r="BD53" s="38">
        <f t="shared" si="32"/>
        <v>-0.20206667640857567</v>
      </c>
      <c r="BE53" s="38">
        <f t="shared" si="32"/>
        <v>2.0882187249470947</v>
      </c>
      <c r="BF53" s="38">
        <f t="shared" si="32"/>
        <v>-0.25967364162521039</v>
      </c>
      <c r="BG53" s="38" t="str">
        <f t="shared" si="32"/>
        <v/>
      </c>
      <c r="BH53" s="39" t="str">
        <f t="shared" si="32"/>
        <v/>
      </c>
      <c r="BI53" s="76">
        <f t="shared" si="32"/>
        <v>0.8571428571428571</v>
      </c>
      <c r="BJ53" s="40">
        <f t="shared" si="32"/>
        <v>1.2456951541687022</v>
      </c>
      <c r="BK53" s="119">
        <f t="shared" si="27"/>
        <v>166.18869565217392</v>
      </c>
      <c r="BL53" s="120">
        <f t="shared" si="27"/>
        <v>342.06839999999994</v>
      </c>
      <c r="BM53" s="120">
        <f t="shared" si="27"/>
        <v>1147.3800000000001</v>
      </c>
      <c r="BN53" s="120" t="str">
        <f t="shared" si="27"/>
        <v/>
      </c>
      <c r="BO53" s="121" t="str">
        <f t="shared" si="27"/>
        <v/>
      </c>
      <c r="BP53" s="119">
        <f t="shared" si="28"/>
        <v>159.67666666666668</v>
      </c>
      <c r="BQ53" s="120">
        <f t="shared" si="28"/>
        <v>230.76166666666668</v>
      </c>
      <c r="BR53" s="120">
        <f t="shared" si="28"/>
        <v>774.91499999999996</v>
      </c>
      <c r="BS53" s="120" t="str">
        <f t="shared" si="28"/>
        <v/>
      </c>
      <c r="BT53" s="121" t="str">
        <f t="shared" si="28"/>
        <v/>
      </c>
      <c r="BU53" s="119">
        <f t="shared" si="29"/>
        <v>6.5120289855072429</v>
      </c>
      <c r="BV53" s="120">
        <f t="shared" si="29"/>
        <v>111.30673333333326</v>
      </c>
      <c r="BW53" s="121">
        <f t="shared" si="29"/>
        <v>372.46500000000015</v>
      </c>
      <c r="BX53" s="120" t="str">
        <f t="shared" si="29"/>
        <v/>
      </c>
      <c r="BY53" s="121" t="str">
        <f t="shared" si="29"/>
        <v/>
      </c>
    </row>
    <row r="54" spans="1:77" x14ac:dyDescent="0.2">
      <c r="A54" t="s">
        <v>46</v>
      </c>
      <c r="B54" t="s">
        <v>46</v>
      </c>
      <c r="C54" t="s">
        <v>56</v>
      </c>
      <c r="D54" t="s">
        <v>56</v>
      </c>
      <c r="E54" t="s">
        <v>52</v>
      </c>
      <c r="F54" s="4">
        <f t="shared" si="24"/>
        <v>46059</v>
      </c>
      <c r="G54" t="s">
        <v>40</v>
      </c>
      <c r="H54" s="28">
        <v>26</v>
      </c>
      <c r="I54" s="138">
        <v>25</v>
      </c>
      <c r="J54" s="138">
        <v>3</v>
      </c>
      <c r="K54" s="2">
        <v>0</v>
      </c>
      <c r="L54" s="2">
        <v>0</v>
      </c>
      <c r="M54" s="2">
        <v>5286.8</v>
      </c>
      <c r="N54" s="2">
        <v>5354.9400000000005</v>
      </c>
      <c r="O54" s="2">
        <v>1056.3499999999999</v>
      </c>
      <c r="P54" s="2">
        <v>0</v>
      </c>
      <c r="Q54" s="29">
        <v>0</v>
      </c>
      <c r="R54" s="30">
        <f t="shared" si="16"/>
        <v>28</v>
      </c>
      <c r="S54" s="30">
        <f t="shared" si="17"/>
        <v>6411.2900000000009</v>
      </c>
      <c r="T54" t="s">
        <v>49</v>
      </c>
      <c r="U54" t="s">
        <v>49</v>
      </c>
      <c r="V54" t="s">
        <v>56</v>
      </c>
      <c r="W54" t="s">
        <v>56</v>
      </c>
      <c r="X54" t="s">
        <v>52</v>
      </c>
      <c r="Y54" s="4">
        <f t="shared" si="25"/>
        <v>45695</v>
      </c>
      <c r="Z54" t="s">
        <v>40</v>
      </c>
      <c r="AA54" s="28">
        <v>31</v>
      </c>
      <c r="AB54" s="138">
        <v>15</v>
      </c>
      <c r="AC54" s="138">
        <v>2</v>
      </c>
      <c r="AD54" s="2">
        <v>0</v>
      </c>
      <c r="AE54" s="2">
        <v>0</v>
      </c>
      <c r="AF54" s="2">
        <v>6980.4000000000005</v>
      </c>
      <c r="AG54" s="2">
        <v>4005.64</v>
      </c>
      <c r="AH54" s="2">
        <v>659.46</v>
      </c>
      <c r="AI54" s="2">
        <v>0</v>
      </c>
      <c r="AJ54" s="29">
        <v>0</v>
      </c>
      <c r="AK54" s="30">
        <f t="shared" si="18"/>
        <v>17</v>
      </c>
      <c r="AL54" s="30">
        <f t="shared" si="19"/>
        <v>4665.1000000000004</v>
      </c>
      <c r="AM54" s="2">
        <f t="shared" si="31"/>
        <v>-5</v>
      </c>
      <c r="AN54" s="2">
        <f t="shared" si="31"/>
        <v>10</v>
      </c>
      <c r="AO54" s="2">
        <f t="shared" si="31"/>
        <v>1</v>
      </c>
      <c r="AP54" s="2">
        <f t="shared" si="31"/>
        <v>0</v>
      </c>
      <c r="AQ54" s="2">
        <f t="shared" si="31"/>
        <v>0</v>
      </c>
      <c r="AR54" s="2">
        <f t="shared" si="31"/>
        <v>-1693.6000000000004</v>
      </c>
      <c r="AS54" s="2">
        <f t="shared" si="31"/>
        <v>1349.3000000000006</v>
      </c>
      <c r="AT54" s="2">
        <f t="shared" si="30"/>
        <v>396.88999999999987</v>
      </c>
      <c r="AU54" s="2">
        <f t="shared" si="30"/>
        <v>0</v>
      </c>
      <c r="AV54" s="29">
        <f t="shared" si="30"/>
        <v>0</v>
      </c>
      <c r="AW54" s="30">
        <f t="shared" si="30"/>
        <v>11</v>
      </c>
      <c r="AX54" s="31">
        <f t="shared" si="30"/>
        <v>1746.1900000000005</v>
      </c>
      <c r="AY54" s="38">
        <f t="shared" si="33"/>
        <v>-0.16129032258064516</v>
      </c>
      <c r="AZ54" s="38">
        <f t="shared" si="33"/>
        <v>0.66666666666666663</v>
      </c>
      <c r="BA54" s="38">
        <f t="shared" si="33"/>
        <v>0.5</v>
      </c>
      <c r="BB54" s="38" t="str">
        <f t="shared" si="32"/>
        <v/>
      </c>
      <c r="BC54" s="38" t="str">
        <f t="shared" si="32"/>
        <v/>
      </c>
      <c r="BD54" s="38">
        <f t="shared" si="32"/>
        <v>-0.2426221993008997</v>
      </c>
      <c r="BE54" s="38">
        <f t="shared" si="32"/>
        <v>0.33685004144156755</v>
      </c>
      <c r="BF54" s="38">
        <f t="shared" si="32"/>
        <v>0.60184090013040947</v>
      </c>
      <c r="BG54" s="38" t="str">
        <f t="shared" si="32"/>
        <v/>
      </c>
      <c r="BH54" s="39" t="str">
        <f t="shared" si="32"/>
        <v/>
      </c>
      <c r="BI54" s="76">
        <f t="shared" si="32"/>
        <v>0.6470588235294118</v>
      </c>
      <c r="BJ54" s="40">
        <f t="shared" si="32"/>
        <v>0.37430923238515795</v>
      </c>
      <c r="BK54" s="119">
        <f t="shared" si="27"/>
        <v>203.33846153846156</v>
      </c>
      <c r="BL54" s="120">
        <f t="shared" si="27"/>
        <v>214.19760000000002</v>
      </c>
      <c r="BM54" s="120">
        <f t="shared" si="27"/>
        <v>352.11666666666662</v>
      </c>
      <c r="BN54" s="120" t="str">
        <f t="shared" si="27"/>
        <v/>
      </c>
      <c r="BO54" s="121" t="str">
        <f t="shared" si="27"/>
        <v/>
      </c>
      <c r="BP54" s="119">
        <f t="shared" si="28"/>
        <v>225.17419354838711</v>
      </c>
      <c r="BQ54" s="120">
        <f t="shared" si="28"/>
        <v>267.04266666666666</v>
      </c>
      <c r="BR54" s="120">
        <f t="shared" si="28"/>
        <v>329.73</v>
      </c>
      <c r="BS54" s="120" t="str">
        <f t="shared" si="28"/>
        <v/>
      </c>
      <c r="BT54" s="121" t="str">
        <f t="shared" si="28"/>
        <v/>
      </c>
      <c r="BU54" s="119">
        <f t="shared" si="29"/>
        <v>-21.83573200992555</v>
      </c>
      <c r="BV54" s="120">
        <f t="shared" si="29"/>
        <v>-52.845066666666639</v>
      </c>
      <c r="BW54" s="121">
        <f t="shared" si="29"/>
        <v>22.386666666666599</v>
      </c>
      <c r="BX54" s="120" t="str">
        <f t="shared" si="29"/>
        <v/>
      </c>
      <c r="BY54" s="121" t="str">
        <f t="shared" si="29"/>
        <v/>
      </c>
    </row>
    <row r="55" spans="1:77" ht="13.5" thickBot="1" x14ac:dyDescent="0.25">
      <c r="A55" t="s">
        <v>46</v>
      </c>
      <c r="B55" t="s">
        <v>46</v>
      </c>
      <c r="C55" t="s">
        <v>56</v>
      </c>
      <c r="D55" t="s">
        <v>56</v>
      </c>
      <c r="E55" t="s">
        <v>52</v>
      </c>
      <c r="F55" s="59">
        <f t="shared" si="24"/>
        <v>46060</v>
      </c>
      <c r="G55" s="42" t="s">
        <v>41</v>
      </c>
      <c r="H55" s="43">
        <v>17</v>
      </c>
      <c r="I55" s="44">
        <v>0</v>
      </c>
      <c r="J55" s="44">
        <v>0</v>
      </c>
      <c r="K55" s="44">
        <v>0</v>
      </c>
      <c r="L55" s="44">
        <v>0</v>
      </c>
      <c r="M55" s="44">
        <v>2401.42</v>
      </c>
      <c r="N55" s="44">
        <v>0</v>
      </c>
      <c r="O55" s="44">
        <v>0</v>
      </c>
      <c r="P55" s="44">
        <v>0</v>
      </c>
      <c r="Q55" s="45">
        <v>0</v>
      </c>
      <c r="R55" s="46">
        <f t="shared" si="16"/>
        <v>0</v>
      </c>
      <c r="S55" s="46">
        <f t="shared" si="17"/>
        <v>0</v>
      </c>
      <c r="T55" t="s">
        <v>49</v>
      </c>
      <c r="U55" t="s">
        <v>49</v>
      </c>
      <c r="V55" t="s">
        <v>56</v>
      </c>
      <c r="W55" t="s">
        <v>56</v>
      </c>
      <c r="X55" t="s">
        <v>52</v>
      </c>
      <c r="Y55" s="59">
        <f t="shared" si="25"/>
        <v>45696</v>
      </c>
      <c r="Z55" s="42" t="s">
        <v>41</v>
      </c>
      <c r="AA55" s="43">
        <v>25</v>
      </c>
      <c r="AB55" s="44">
        <v>0</v>
      </c>
      <c r="AC55" s="44">
        <v>0</v>
      </c>
      <c r="AD55" s="44">
        <v>0</v>
      </c>
      <c r="AE55" s="44">
        <v>0</v>
      </c>
      <c r="AF55" s="44">
        <v>5335.2699999999995</v>
      </c>
      <c r="AG55" s="44">
        <v>0</v>
      </c>
      <c r="AH55" s="44">
        <v>0</v>
      </c>
      <c r="AI55" s="44">
        <v>0</v>
      </c>
      <c r="AJ55" s="45">
        <v>0</v>
      </c>
      <c r="AK55" s="46">
        <f t="shared" si="18"/>
        <v>0</v>
      </c>
      <c r="AL55" s="46">
        <f t="shared" si="19"/>
        <v>0</v>
      </c>
      <c r="AM55" s="44">
        <f t="shared" si="31"/>
        <v>-8</v>
      </c>
      <c r="AN55" s="44">
        <f t="shared" si="31"/>
        <v>0</v>
      </c>
      <c r="AO55" s="44">
        <f t="shared" si="31"/>
        <v>0</v>
      </c>
      <c r="AP55" s="44">
        <f t="shared" si="31"/>
        <v>0</v>
      </c>
      <c r="AQ55" s="44">
        <f t="shared" si="31"/>
        <v>0</v>
      </c>
      <c r="AR55" s="44">
        <f t="shared" si="31"/>
        <v>-2933.8499999999995</v>
      </c>
      <c r="AS55" s="44">
        <f t="shared" si="31"/>
        <v>0</v>
      </c>
      <c r="AT55" s="44">
        <f t="shared" si="30"/>
        <v>0</v>
      </c>
      <c r="AU55" s="44">
        <f t="shared" si="30"/>
        <v>0</v>
      </c>
      <c r="AV55" s="45">
        <f t="shared" si="30"/>
        <v>0</v>
      </c>
      <c r="AW55" s="46">
        <f t="shared" si="30"/>
        <v>0</v>
      </c>
      <c r="AX55" s="47">
        <f t="shared" si="30"/>
        <v>0</v>
      </c>
      <c r="AY55" s="56">
        <f t="shared" si="33"/>
        <v>-0.32</v>
      </c>
      <c r="AZ55" s="56" t="str">
        <f t="shared" si="33"/>
        <v/>
      </c>
      <c r="BA55" s="56" t="str">
        <f t="shared" si="33"/>
        <v/>
      </c>
      <c r="BB55" s="56" t="str">
        <f t="shared" si="32"/>
        <v/>
      </c>
      <c r="BC55" s="56" t="str">
        <f t="shared" si="32"/>
        <v/>
      </c>
      <c r="BD55" s="56">
        <f t="shared" si="32"/>
        <v>-0.54989719358158062</v>
      </c>
      <c r="BE55" s="56" t="str">
        <f t="shared" si="32"/>
        <v/>
      </c>
      <c r="BF55" s="56" t="str">
        <f t="shared" si="32"/>
        <v/>
      </c>
      <c r="BG55" s="56" t="str">
        <f t="shared" si="32"/>
        <v/>
      </c>
      <c r="BH55" s="57" t="str">
        <f t="shared" si="32"/>
        <v/>
      </c>
      <c r="BI55" s="81" t="str">
        <f t="shared" si="32"/>
        <v/>
      </c>
      <c r="BJ55" s="58" t="str">
        <f t="shared" si="32"/>
        <v/>
      </c>
      <c r="BK55" s="122">
        <f t="shared" si="27"/>
        <v>141.26</v>
      </c>
      <c r="BL55" s="123" t="str">
        <f t="shared" si="27"/>
        <v/>
      </c>
      <c r="BM55" s="123" t="str">
        <f t="shared" si="27"/>
        <v/>
      </c>
      <c r="BN55" s="123" t="str">
        <f t="shared" si="27"/>
        <v/>
      </c>
      <c r="BO55" s="124" t="str">
        <f t="shared" si="27"/>
        <v/>
      </c>
      <c r="BP55" s="122">
        <f t="shared" si="28"/>
        <v>213.41079999999999</v>
      </c>
      <c r="BQ55" s="123" t="str">
        <f t="shared" si="28"/>
        <v/>
      </c>
      <c r="BR55" s="123" t="str">
        <f t="shared" si="28"/>
        <v/>
      </c>
      <c r="BS55" s="123" t="str">
        <f t="shared" si="28"/>
        <v/>
      </c>
      <c r="BT55" s="124" t="str">
        <f t="shared" si="28"/>
        <v/>
      </c>
      <c r="BU55" s="122">
        <f t="shared" si="29"/>
        <v>-72.150800000000004</v>
      </c>
      <c r="BV55" s="123" t="str">
        <f t="shared" si="29"/>
        <v/>
      </c>
      <c r="BW55" s="124" t="str">
        <f t="shared" si="29"/>
        <v/>
      </c>
      <c r="BX55" s="123" t="str">
        <f t="shared" si="29"/>
        <v/>
      </c>
      <c r="BY55" s="124" t="str">
        <f t="shared" si="29"/>
        <v/>
      </c>
    </row>
    <row r="56" spans="1:77" x14ac:dyDescent="0.2">
      <c r="A56" t="s">
        <v>46</v>
      </c>
      <c r="B56" t="s">
        <v>46</v>
      </c>
      <c r="C56" t="s">
        <v>56</v>
      </c>
      <c r="D56" t="s">
        <v>56</v>
      </c>
      <c r="E56" t="s">
        <v>53</v>
      </c>
      <c r="F56" s="4">
        <f t="shared" si="24"/>
        <v>46061</v>
      </c>
      <c r="G56" t="s">
        <v>35</v>
      </c>
      <c r="H56" s="28">
        <v>8</v>
      </c>
      <c r="I56" s="138">
        <v>15</v>
      </c>
      <c r="J56" s="138">
        <v>0</v>
      </c>
      <c r="K56" s="2">
        <v>0</v>
      </c>
      <c r="L56" s="2">
        <v>0</v>
      </c>
      <c r="M56" s="2">
        <v>2097.61</v>
      </c>
      <c r="N56" s="2">
        <v>5389.37</v>
      </c>
      <c r="O56" s="2">
        <v>0</v>
      </c>
      <c r="P56" s="2">
        <v>0</v>
      </c>
      <c r="Q56" s="29">
        <v>0</v>
      </c>
      <c r="R56" s="30">
        <f t="shared" si="16"/>
        <v>15</v>
      </c>
      <c r="S56" s="30">
        <f t="shared" si="17"/>
        <v>5389.37</v>
      </c>
      <c r="T56" t="s">
        <v>49</v>
      </c>
      <c r="U56" t="s">
        <v>49</v>
      </c>
      <c r="V56" t="s">
        <v>56</v>
      </c>
      <c r="W56" t="s">
        <v>56</v>
      </c>
      <c r="X56" t="s">
        <v>53</v>
      </c>
      <c r="Y56" s="4">
        <f t="shared" si="25"/>
        <v>45697</v>
      </c>
      <c r="Z56" t="s">
        <v>35</v>
      </c>
      <c r="AA56" s="28">
        <v>17</v>
      </c>
      <c r="AB56" s="138">
        <v>11</v>
      </c>
      <c r="AC56" s="138">
        <v>1</v>
      </c>
      <c r="AD56" s="2">
        <v>0</v>
      </c>
      <c r="AE56" s="2">
        <v>0</v>
      </c>
      <c r="AF56" s="2">
        <v>5110.92</v>
      </c>
      <c r="AG56" s="2">
        <v>4117.42</v>
      </c>
      <c r="AH56" s="2">
        <v>1123.06</v>
      </c>
      <c r="AI56" s="2">
        <v>0</v>
      </c>
      <c r="AJ56" s="29">
        <v>0</v>
      </c>
      <c r="AK56" s="30">
        <f t="shared" si="18"/>
        <v>12</v>
      </c>
      <c r="AL56" s="30">
        <f t="shared" si="19"/>
        <v>5240.4799999999996</v>
      </c>
      <c r="AM56" s="2">
        <f t="shared" si="31"/>
        <v>-9</v>
      </c>
      <c r="AN56" s="2">
        <f t="shared" si="31"/>
        <v>4</v>
      </c>
      <c r="AO56" s="2">
        <f t="shared" si="31"/>
        <v>-1</v>
      </c>
      <c r="AP56" s="2">
        <f t="shared" si="31"/>
        <v>0</v>
      </c>
      <c r="AQ56" s="2">
        <f t="shared" si="31"/>
        <v>0</v>
      </c>
      <c r="AR56" s="2">
        <f t="shared" si="31"/>
        <v>-3013.31</v>
      </c>
      <c r="AS56" s="2">
        <f t="shared" si="31"/>
        <v>1271.9499999999998</v>
      </c>
      <c r="AT56" s="2">
        <f t="shared" si="30"/>
        <v>-1123.06</v>
      </c>
      <c r="AU56" s="2">
        <f t="shared" si="30"/>
        <v>0</v>
      </c>
      <c r="AV56" s="29">
        <f t="shared" si="30"/>
        <v>0</v>
      </c>
      <c r="AW56" s="30">
        <f t="shared" si="30"/>
        <v>3</v>
      </c>
      <c r="AX56" s="31">
        <f t="shared" si="30"/>
        <v>148.89000000000033</v>
      </c>
      <c r="AY56" s="38">
        <f t="shared" si="33"/>
        <v>-0.52941176470588236</v>
      </c>
      <c r="AZ56" s="38">
        <f t="shared" si="33"/>
        <v>0.36363636363636365</v>
      </c>
      <c r="BA56" s="38">
        <f t="shared" si="33"/>
        <v>-1</v>
      </c>
      <c r="BB56" s="38" t="str">
        <f t="shared" si="32"/>
        <v/>
      </c>
      <c r="BC56" s="38" t="str">
        <f t="shared" si="32"/>
        <v/>
      </c>
      <c r="BD56" s="38">
        <f t="shared" si="32"/>
        <v>-0.58958269743999125</v>
      </c>
      <c r="BE56" s="38">
        <f t="shared" si="32"/>
        <v>0.30891917754321874</v>
      </c>
      <c r="BF56" s="38">
        <f t="shared" si="32"/>
        <v>-1</v>
      </c>
      <c r="BG56" s="38" t="str">
        <f t="shared" si="32"/>
        <v/>
      </c>
      <c r="BH56" s="39" t="str">
        <f t="shared" si="32"/>
        <v/>
      </c>
      <c r="BI56" s="76">
        <f t="shared" si="32"/>
        <v>0.25</v>
      </c>
      <c r="BJ56" s="40">
        <f t="shared" si="32"/>
        <v>2.8411519555460632E-2</v>
      </c>
      <c r="BK56" s="116">
        <f t="shared" si="27"/>
        <v>262.20125000000002</v>
      </c>
      <c r="BL56" s="117">
        <f t="shared" si="27"/>
        <v>359.29133333333334</v>
      </c>
      <c r="BM56" s="117" t="str">
        <f t="shared" si="27"/>
        <v/>
      </c>
      <c r="BN56" s="117" t="str">
        <f t="shared" si="27"/>
        <v/>
      </c>
      <c r="BO56" s="118" t="str">
        <f t="shared" si="27"/>
        <v/>
      </c>
      <c r="BP56" s="116">
        <f t="shared" si="28"/>
        <v>300.64235294117645</v>
      </c>
      <c r="BQ56" s="117">
        <f t="shared" si="28"/>
        <v>374.31090909090909</v>
      </c>
      <c r="BR56" s="117">
        <f t="shared" si="28"/>
        <v>1123.06</v>
      </c>
      <c r="BS56" s="117" t="str">
        <f t="shared" si="28"/>
        <v/>
      </c>
      <c r="BT56" s="118" t="str">
        <f t="shared" si="28"/>
        <v/>
      </c>
      <c r="BU56" s="116">
        <f t="shared" si="29"/>
        <v>-38.441102941176439</v>
      </c>
      <c r="BV56" s="117">
        <f t="shared" si="29"/>
        <v>-15.019575757575751</v>
      </c>
      <c r="BW56" s="118" t="str">
        <f t="shared" si="29"/>
        <v/>
      </c>
      <c r="BX56" s="117" t="str">
        <f t="shared" si="29"/>
        <v/>
      </c>
      <c r="BY56" s="118" t="str">
        <f t="shared" si="29"/>
        <v/>
      </c>
    </row>
    <row r="57" spans="1:77" x14ac:dyDescent="0.2">
      <c r="A57" t="s">
        <v>46</v>
      </c>
      <c r="B57" t="s">
        <v>46</v>
      </c>
      <c r="C57" t="s">
        <v>56</v>
      </c>
      <c r="D57" t="s">
        <v>56</v>
      </c>
      <c r="E57" t="s">
        <v>53</v>
      </c>
      <c r="F57" s="4">
        <f t="shared" si="24"/>
        <v>46062</v>
      </c>
      <c r="G57" t="s">
        <v>36</v>
      </c>
      <c r="H57" s="28">
        <v>10</v>
      </c>
      <c r="I57" s="138">
        <v>8</v>
      </c>
      <c r="J57" s="138">
        <v>6</v>
      </c>
      <c r="K57" s="2">
        <v>0</v>
      </c>
      <c r="L57" s="2">
        <v>0</v>
      </c>
      <c r="M57" s="2">
        <v>1723.8500000000001</v>
      </c>
      <c r="N57" s="2">
        <v>3325.4500000000003</v>
      </c>
      <c r="O57" s="2">
        <v>3905.8399999999997</v>
      </c>
      <c r="P57" s="2">
        <v>0</v>
      </c>
      <c r="Q57" s="29">
        <v>0</v>
      </c>
      <c r="R57" s="30">
        <f t="shared" si="16"/>
        <v>14</v>
      </c>
      <c r="S57" s="30">
        <f t="shared" si="17"/>
        <v>7231.29</v>
      </c>
      <c r="T57" t="s">
        <v>49</v>
      </c>
      <c r="U57" t="s">
        <v>49</v>
      </c>
      <c r="V57" t="s">
        <v>56</v>
      </c>
      <c r="W57" t="s">
        <v>56</v>
      </c>
      <c r="X57" t="s">
        <v>53</v>
      </c>
      <c r="Y57" s="4">
        <f t="shared" si="25"/>
        <v>45698</v>
      </c>
      <c r="Z57" t="s">
        <v>36</v>
      </c>
      <c r="AA57" s="28">
        <v>14</v>
      </c>
      <c r="AB57" s="138">
        <v>8</v>
      </c>
      <c r="AC57" s="138">
        <v>0</v>
      </c>
      <c r="AD57" s="2">
        <v>0</v>
      </c>
      <c r="AE57" s="2">
        <v>0</v>
      </c>
      <c r="AF57" s="2">
        <v>1719.42</v>
      </c>
      <c r="AG57" s="2">
        <v>5122.75</v>
      </c>
      <c r="AH57" s="2">
        <v>0</v>
      </c>
      <c r="AI57" s="2">
        <v>0</v>
      </c>
      <c r="AJ57" s="29">
        <v>0</v>
      </c>
      <c r="AK57" s="30">
        <f t="shared" si="18"/>
        <v>8</v>
      </c>
      <c r="AL57" s="30">
        <f t="shared" si="19"/>
        <v>5122.75</v>
      </c>
      <c r="AM57" s="2">
        <f t="shared" si="31"/>
        <v>-4</v>
      </c>
      <c r="AN57" s="2">
        <f t="shared" si="31"/>
        <v>0</v>
      </c>
      <c r="AO57" s="2">
        <f t="shared" si="31"/>
        <v>6</v>
      </c>
      <c r="AP57" s="2">
        <f t="shared" si="31"/>
        <v>0</v>
      </c>
      <c r="AQ57" s="2">
        <f t="shared" si="31"/>
        <v>0</v>
      </c>
      <c r="AR57" s="2">
        <f t="shared" si="31"/>
        <v>4.4300000000000637</v>
      </c>
      <c r="AS57" s="2">
        <f t="shared" si="31"/>
        <v>-1797.2999999999997</v>
      </c>
      <c r="AT57" s="2">
        <f t="shared" si="30"/>
        <v>3905.8399999999997</v>
      </c>
      <c r="AU57" s="2">
        <f t="shared" si="30"/>
        <v>0</v>
      </c>
      <c r="AV57" s="29">
        <f t="shared" si="30"/>
        <v>0</v>
      </c>
      <c r="AW57" s="30">
        <f t="shared" si="30"/>
        <v>6</v>
      </c>
      <c r="AX57" s="31">
        <f t="shared" si="30"/>
        <v>2108.54</v>
      </c>
      <c r="AY57" s="38">
        <f t="shared" si="33"/>
        <v>-0.2857142857142857</v>
      </c>
      <c r="AZ57" s="38">
        <f t="shared" si="33"/>
        <v>0</v>
      </c>
      <c r="BA57" s="38" t="str">
        <f t="shared" si="33"/>
        <v/>
      </c>
      <c r="BB57" s="38" t="str">
        <f t="shared" si="32"/>
        <v/>
      </c>
      <c r="BC57" s="38" t="str">
        <f t="shared" si="32"/>
        <v/>
      </c>
      <c r="BD57" s="38">
        <f t="shared" si="32"/>
        <v>2.5764501983227273E-3</v>
      </c>
      <c r="BE57" s="38">
        <f t="shared" si="32"/>
        <v>-0.35084671319115707</v>
      </c>
      <c r="BF57" s="38" t="str">
        <f t="shared" si="32"/>
        <v/>
      </c>
      <c r="BG57" s="38" t="str">
        <f t="shared" si="32"/>
        <v/>
      </c>
      <c r="BH57" s="39" t="str">
        <f t="shared" si="32"/>
        <v/>
      </c>
      <c r="BI57" s="76">
        <f t="shared" si="32"/>
        <v>0.75</v>
      </c>
      <c r="BJ57" s="40">
        <f t="shared" si="32"/>
        <v>0.41160314284319943</v>
      </c>
      <c r="BK57" s="119">
        <f t="shared" si="27"/>
        <v>172.38500000000002</v>
      </c>
      <c r="BL57" s="120">
        <f t="shared" si="27"/>
        <v>415.68125000000003</v>
      </c>
      <c r="BM57" s="120">
        <f t="shared" si="27"/>
        <v>650.97333333333324</v>
      </c>
      <c r="BN57" s="120" t="str">
        <f t="shared" si="27"/>
        <v/>
      </c>
      <c r="BO57" s="121" t="str">
        <f t="shared" si="27"/>
        <v/>
      </c>
      <c r="BP57" s="119">
        <f t="shared" si="28"/>
        <v>122.81571428571429</v>
      </c>
      <c r="BQ57" s="120">
        <f t="shared" si="28"/>
        <v>640.34375</v>
      </c>
      <c r="BR57" s="120" t="str">
        <f t="shared" si="28"/>
        <v/>
      </c>
      <c r="BS57" s="120" t="str">
        <f t="shared" si="28"/>
        <v/>
      </c>
      <c r="BT57" s="121" t="str">
        <f t="shared" si="28"/>
        <v/>
      </c>
      <c r="BU57" s="119">
        <f t="shared" si="29"/>
        <v>49.569285714285726</v>
      </c>
      <c r="BV57" s="120">
        <f t="shared" si="29"/>
        <v>-224.66249999999997</v>
      </c>
      <c r="BW57" s="121" t="str">
        <f t="shared" si="29"/>
        <v/>
      </c>
      <c r="BX57" s="120" t="str">
        <f t="shared" si="29"/>
        <v/>
      </c>
      <c r="BY57" s="121" t="str">
        <f t="shared" si="29"/>
        <v/>
      </c>
    </row>
    <row r="58" spans="1:77" x14ac:dyDescent="0.2">
      <c r="A58" t="s">
        <v>46</v>
      </c>
      <c r="B58" t="s">
        <v>46</v>
      </c>
      <c r="C58" t="s">
        <v>56</v>
      </c>
      <c r="D58" t="s">
        <v>56</v>
      </c>
      <c r="E58" t="s">
        <v>53</v>
      </c>
      <c r="F58" s="4">
        <f t="shared" si="24"/>
        <v>46063</v>
      </c>
      <c r="G58" t="s">
        <v>37</v>
      </c>
      <c r="H58" s="28">
        <v>32</v>
      </c>
      <c r="I58" s="138">
        <v>16</v>
      </c>
      <c r="J58" s="138">
        <v>4</v>
      </c>
      <c r="K58" s="2">
        <v>0</v>
      </c>
      <c r="L58" s="2">
        <v>0</v>
      </c>
      <c r="M58" s="2">
        <v>5051.3200000000006</v>
      </c>
      <c r="N58" s="2">
        <v>5162.3599999999997</v>
      </c>
      <c r="O58" s="2">
        <v>4533</v>
      </c>
      <c r="P58" s="2">
        <v>0</v>
      </c>
      <c r="Q58" s="29">
        <v>0</v>
      </c>
      <c r="R58" s="30">
        <f t="shared" si="16"/>
        <v>20</v>
      </c>
      <c r="S58" s="30">
        <f t="shared" si="17"/>
        <v>9695.36</v>
      </c>
      <c r="T58" t="s">
        <v>49</v>
      </c>
      <c r="U58" t="s">
        <v>49</v>
      </c>
      <c r="V58" t="s">
        <v>56</v>
      </c>
      <c r="W58" t="s">
        <v>56</v>
      </c>
      <c r="X58" t="s">
        <v>53</v>
      </c>
      <c r="Y58" s="4">
        <f t="shared" si="25"/>
        <v>45699</v>
      </c>
      <c r="Z58" t="s">
        <v>37</v>
      </c>
      <c r="AA58" s="28">
        <v>28</v>
      </c>
      <c r="AB58" s="138">
        <v>14</v>
      </c>
      <c r="AC58" s="138">
        <v>0</v>
      </c>
      <c r="AD58" s="2">
        <v>0</v>
      </c>
      <c r="AE58" s="2">
        <v>0</v>
      </c>
      <c r="AF58" s="2">
        <v>5944.99</v>
      </c>
      <c r="AG58" s="2">
        <v>3695.1400000000003</v>
      </c>
      <c r="AH58" s="2">
        <v>0</v>
      </c>
      <c r="AI58" s="2">
        <v>0</v>
      </c>
      <c r="AJ58" s="29">
        <v>0</v>
      </c>
      <c r="AK58" s="30">
        <f t="shared" si="18"/>
        <v>14</v>
      </c>
      <c r="AL58" s="30">
        <f t="shared" si="19"/>
        <v>3695.1400000000003</v>
      </c>
      <c r="AM58" s="2">
        <f t="shared" si="31"/>
        <v>4</v>
      </c>
      <c r="AN58" s="2">
        <f t="shared" si="31"/>
        <v>2</v>
      </c>
      <c r="AO58" s="2">
        <f t="shared" si="31"/>
        <v>4</v>
      </c>
      <c r="AP58" s="2">
        <f t="shared" si="31"/>
        <v>0</v>
      </c>
      <c r="AQ58" s="2">
        <f t="shared" si="31"/>
        <v>0</v>
      </c>
      <c r="AR58" s="2">
        <f t="shared" si="31"/>
        <v>-893.66999999999916</v>
      </c>
      <c r="AS58" s="2">
        <f t="shared" si="31"/>
        <v>1467.2199999999993</v>
      </c>
      <c r="AT58" s="2">
        <f t="shared" si="30"/>
        <v>4533</v>
      </c>
      <c r="AU58" s="2">
        <f t="shared" si="30"/>
        <v>0</v>
      </c>
      <c r="AV58" s="29">
        <f t="shared" si="30"/>
        <v>0</v>
      </c>
      <c r="AW58" s="30">
        <f t="shared" si="30"/>
        <v>6</v>
      </c>
      <c r="AX58" s="31">
        <f t="shared" si="30"/>
        <v>6000.22</v>
      </c>
      <c r="AY58" s="38">
        <f t="shared" si="33"/>
        <v>0.14285714285714285</v>
      </c>
      <c r="AZ58" s="38">
        <f t="shared" si="33"/>
        <v>0.14285714285714285</v>
      </c>
      <c r="BA58" s="38" t="str">
        <f t="shared" si="33"/>
        <v/>
      </c>
      <c r="BB58" s="38" t="str">
        <f t="shared" si="32"/>
        <v/>
      </c>
      <c r="BC58" s="38" t="str">
        <f t="shared" si="32"/>
        <v/>
      </c>
      <c r="BD58" s="38">
        <f t="shared" si="32"/>
        <v>-0.15032321332752438</v>
      </c>
      <c r="BE58" s="38">
        <f t="shared" si="32"/>
        <v>0.39706749947227959</v>
      </c>
      <c r="BF58" s="38" t="str">
        <f t="shared" si="32"/>
        <v/>
      </c>
      <c r="BG58" s="38" t="str">
        <f t="shared" si="32"/>
        <v/>
      </c>
      <c r="BH58" s="39" t="str">
        <f t="shared" si="32"/>
        <v/>
      </c>
      <c r="BI58" s="76">
        <f t="shared" si="32"/>
        <v>0.42857142857142855</v>
      </c>
      <c r="BJ58" s="40">
        <f t="shared" si="32"/>
        <v>1.6238139826907776</v>
      </c>
      <c r="BK58" s="119">
        <f t="shared" si="27"/>
        <v>157.85375000000002</v>
      </c>
      <c r="BL58" s="120">
        <f t="shared" si="27"/>
        <v>322.64749999999998</v>
      </c>
      <c r="BM58" s="120">
        <f t="shared" si="27"/>
        <v>1133.25</v>
      </c>
      <c r="BN58" s="120" t="str">
        <f t="shared" si="27"/>
        <v/>
      </c>
      <c r="BO58" s="121" t="str">
        <f t="shared" si="27"/>
        <v/>
      </c>
      <c r="BP58" s="119">
        <f t="shared" si="28"/>
        <v>212.32107142857143</v>
      </c>
      <c r="BQ58" s="120">
        <f t="shared" si="28"/>
        <v>263.93857142857144</v>
      </c>
      <c r="BR58" s="120" t="str">
        <f t="shared" si="28"/>
        <v/>
      </c>
      <c r="BS58" s="120" t="str">
        <f t="shared" si="28"/>
        <v/>
      </c>
      <c r="BT58" s="121" t="str">
        <f t="shared" si="28"/>
        <v/>
      </c>
      <c r="BU58" s="119">
        <f t="shared" si="29"/>
        <v>-54.46732142857141</v>
      </c>
      <c r="BV58" s="120">
        <f t="shared" si="29"/>
        <v>58.708928571428544</v>
      </c>
      <c r="BW58" s="121" t="str">
        <f t="shared" si="29"/>
        <v/>
      </c>
      <c r="BX58" s="120" t="str">
        <f t="shared" si="29"/>
        <v/>
      </c>
      <c r="BY58" s="121" t="str">
        <f t="shared" si="29"/>
        <v/>
      </c>
    </row>
    <row r="59" spans="1:77" x14ac:dyDescent="0.2">
      <c r="A59" t="s">
        <v>46</v>
      </c>
      <c r="B59" t="s">
        <v>46</v>
      </c>
      <c r="C59" t="s">
        <v>56</v>
      </c>
      <c r="D59" t="s">
        <v>56</v>
      </c>
      <c r="E59" t="s">
        <v>53</v>
      </c>
      <c r="F59" s="4">
        <f t="shared" si="24"/>
        <v>46064</v>
      </c>
      <c r="G59" t="s">
        <v>38</v>
      </c>
      <c r="H59" s="28">
        <v>18</v>
      </c>
      <c r="I59" s="138">
        <v>12</v>
      </c>
      <c r="J59" s="138">
        <v>1</v>
      </c>
      <c r="K59" s="2">
        <v>0</v>
      </c>
      <c r="L59" s="2">
        <v>0</v>
      </c>
      <c r="M59" s="2">
        <v>4741.4799999999996</v>
      </c>
      <c r="N59" s="2">
        <v>2488.38</v>
      </c>
      <c r="O59" s="2">
        <v>1291.6300000000001</v>
      </c>
      <c r="P59" s="2">
        <v>0</v>
      </c>
      <c r="Q59" s="29">
        <v>0</v>
      </c>
      <c r="R59" s="30">
        <f t="shared" si="16"/>
        <v>13</v>
      </c>
      <c r="S59" s="30">
        <f t="shared" si="17"/>
        <v>3780.01</v>
      </c>
      <c r="T59" t="s">
        <v>49</v>
      </c>
      <c r="U59" t="s">
        <v>49</v>
      </c>
      <c r="V59" t="s">
        <v>56</v>
      </c>
      <c r="W59" t="s">
        <v>56</v>
      </c>
      <c r="X59" t="s">
        <v>53</v>
      </c>
      <c r="Y59" s="4">
        <f t="shared" si="25"/>
        <v>45700</v>
      </c>
      <c r="Z59" t="s">
        <v>38</v>
      </c>
      <c r="AA59" s="28">
        <v>35</v>
      </c>
      <c r="AB59" s="138">
        <v>15</v>
      </c>
      <c r="AC59" s="138">
        <v>3</v>
      </c>
      <c r="AD59" s="2">
        <v>0</v>
      </c>
      <c r="AE59" s="2">
        <v>0</v>
      </c>
      <c r="AF59" s="2">
        <v>6393.83</v>
      </c>
      <c r="AG59" s="2">
        <v>3478.5200000000004</v>
      </c>
      <c r="AH59" s="2">
        <v>967.98</v>
      </c>
      <c r="AI59" s="2">
        <v>0</v>
      </c>
      <c r="AJ59" s="29">
        <v>0</v>
      </c>
      <c r="AK59" s="30">
        <f t="shared" si="18"/>
        <v>18</v>
      </c>
      <c r="AL59" s="30">
        <f t="shared" si="19"/>
        <v>4446.5</v>
      </c>
      <c r="AM59" s="2">
        <f t="shared" si="31"/>
        <v>-17</v>
      </c>
      <c r="AN59" s="2">
        <f t="shared" si="31"/>
        <v>-3</v>
      </c>
      <c r="AO59" s="2">
        <f t="shared" si="31"/>
        <v>-2</v>
      </c>
      <c r="AP59" s="2">
        <f t="shared" si="31"/>
        <v>0</v>
      </c>
      <c r="AQ59" s="2">
        <f t="shared" si="31"/>
        <v>0</v>
      </c>
      <c r="AR59" s="2">
        <f t="shared" si="31"/>
        <v>-1652.3500000000004</v>
      </c>
      <c r="AS59" s="2">
        <f t="shared" si="31"/>
        <v>-990.14000000000033</v>
      </c>
      <c r="AT59" s="2">
        <f t="shared" si="30"/>
        <v>323.65000000000009</v>
      </c>
      <c r="AU59" s="2">
        <f t="shared" si="30"/>
        <v>0</v>
      </c>
      <c r="AV59" s="29">
        <f t="shared" si="30"/>
        <v>0</v>
      </c>
      <c r="AW59" s="30">
        <f t="shared" si="30"/>
        <v>-5</v>
      </c>
      <c r="AX59" s="31">
        <f t="shared" si="30"/>
        <v>-666.48999999999978</v>
      </c>
      <c r="AY59" s="38">
        <f t="shared" si="33"/>
        <v>-0.48571428571428571</v>
      </c>
      <c r="AZ59" s="38">
        <f t="shared" si="33"/>
        <v>-0.2</v>
      </c>
      <c r="BA59" s="38">
        <f t="shared" si="33"/>
        <v>-0.66666666666666663</v>
      </c>
      <c r="BB59" s="38" t="str">
        <f t="shared" si="32"/>
        <v/>
      </c>
      <c r="BC59" s="38" t="str">
        <f t="shared" si="32"/>
        <v/>
      </c>
      <c r="BD59" s="38">
        <f t="shared" si="32"/>
        <v>-0.25842882904299935</v>
      </c>
      <c r="BE59" s="38">
        <f t="shared" si="32"/>
        <v>-0.28464404401872068</v>
      </c>
      <c r="BF59" s="38">
        <f t="shared" si="32"/>
        <v>0.33435608173722609</v>
      </c>
      <c r="BG59" s="38" t="str">
        <f t="shared" si="32"/>
        <v/>
      </c>
      <c r="BH59" s="39" t="str">
        <f t="shared" si="32"/>
        <v/>
      </c>
      <c r="BI59" s="76">
        <f t="shared" si="32"/>
        <v>-0.27777777777777779</v>
      </c>
      <c r="BJ59" s="40">
        <f t="shared" si="32"/>
        <v>-0.14989092544698071</v>
      </c>
      <c r="BK59" s="119">
        <f t="shared" si="27"/>
        <v>263.41555555555556</v>
      </c>
      <c r="BL59" s="120">
        <f t="shared" si="27"/>
        <v>207.36500000000001</v>
      </c>
      <c r="BM59" s="120">
        <f t="shared" si="27"/>
        <v>1291.6300000000001</v>
      </c>
      <c r="BN59" s="120" t="str">
        <f t="shared" si="27"/>
        <v/>
      </c>
      <c r="BO59" s="121" t="str">
        <f t="shared" si="27"/>
        <v/>
      </c>
      <c r="BP59" s="119">
        <f t="shared" si="28"/>
        <v>182.68085714285715</v>
      </c>
      <c r="BQ59" s="120">
        <f t="shared" si="28"/>
        <v>231.90133333333335</v>
      </c>
      <c r="BR59" s="120">
        <f t="shared" si="28"/>
        <v>322.66000000000003</v>
      </c>
      <c r="BS59" s="120" t="str">
        <f t="shared" si="28"/>
        <v/>
      </c>
      <c r="BT59" s="121" t="str">
        <f t="shared" si="28"/>
        <v/>
      </c>
      <c r="BU59" s="119">
        <f t="shared" si="29"/>
        <v>80.734698412698407</v>
      </c>
      <c r="BV59" s="120">
        <f t="shared" si="29"/>
        <v>-24.536333333333346</v>
      </c>
      <c r="BW59" s="121">
        <f t="shared" si="29"/>
        <v>968.97</v>
      </c>
      <c r="BX59" s="120" t="str">
        <f t="shared" si="29"/>
        <v/>
      </c>
      <c r="BY59" s="121" t="str">
        <f t="shared" si="29"/>
        <v/>
      </c>
    </row>
    <row r="60" spans="1:77" x14ac:dyDescent="0.2">
      <c r="A60" t="s">
        <v>46</v>
      </c>
      <c r="B60" t="s">
        <v>46</v>
      </c>
      <c r="C60" t="s">
        <v>56</v>
      </c>
      <c r="D60" t="s">
        <v>56</v>
      </c>
      <c r="E60" t="s">
        <v>53</v>
      </c>
      <c r="F60" s="4">
        <f t="shared" si="24"/>
        <v>46065</v>
      </c>
      <c r="G60" t="s">
        <v>39</v>
      </c>
      <c r="H60" s="28">
        <v>21</v>
      </c>
      <c r="I60" s="138">
        <v>15</v>
      </c>
      <c r="J60" s="138">
        <v>0</v>
      </c>
      <c r="K60" s="2">
        <v>0</v>
      </c>
      <c r="L60" s="2">
        <v>0</v>
      </c>
      <c r="M60" s="2">
        <v>3591.52</v>
      </c>
      <c r="N60" s="2">
        <v>4650.1099999999997</v>
      </c>
      <c r="O60" s="2">
        <v>0</v>
      </c>
      <c r="P60" s="2">
        <v>0</v>
      </c>
      <c r="Q60" s="29">
        <v>0</v>
      </c>
      <c r="R60" s="30">
        <f t="shared" si="16"/>
        <v>15</v>
      </c>
      <c r="S60" s="30">
        <f t="shared" si="17"/>
        <v>4650.1099999999997</v>
      </c>
      <c r="T60" t="s">
        <v>49</v>
      </c>
      <c r="U60" t="s">
        <v>49</v>
      </c>
      <c r="V60" t="s">
        <v>56</v>
      </c>
      <c r="W60" t="s">
        <v>56</v>
      </c>
      <c r="X60" t="s">
        <v>53</v>
      </c>
      <c r="Y60" s="4">
        <f t="shared" si="25"/>
        <v>45701</v>
      </c>
      <c r="Z60" t="s">
        <v>39</v>
      </c>
      <c r="AA60" s="28">
        <v>27</v>
      </c>
      <c r="AB60" s="138">
        <v>14</v>
      </c>
      <c r="AC60" s="138">
        <v>0</v>
      </c>
      <c r="AD60" s="2">
        <v>0</v>
      </c>
      <c r="AE60" s="2">
        <v>0</v>
      </c>
      <c r="AF60" s="2">
        <v>4978.6400000000003</v>
      </c>
      <c r="AG60" s="2">
        <v>5076.3500000000004</v>
      </c>
      <c r="AH60" s="2">
        <v>0</v>
      </c>
      <c r="AI60" s="2">
        <v>0</v>
      </c>
      <c r="AJ60" s="29">
        <v>0</v>
      </c>
      <c r="AK60" s="30">
        <f t="shared" si="18"/>
        <v>14</v>
      </c>
      <c r="AL60" s="30">
        <f t="shared" si="19"/>
        <v>5076.3500000000004</v>
      </c>
      <c r="AM60" s="2">
        <f t="shared" si="31"/>
        <v>-6</v>
      </c>
      <c r="AN60" s="2">
        <f t="shared" si="31"/>
        <v>1</v>
      </c>
      <c r="AO60" s="2">
        <f t="shared" si="31"/>
        <v>0</v>
      </c>
      <c r="AP60" s="2">
        <f t="shared" si="31"/>
        <v>0</v>
      </c>
      <c r="AQ60" s="2">
        <f t="shared" si="31"/>
        <v>0</v>
      </c>
      <c r="AR60" s="2">
        <f t="shared" si="31"/>
        <v>-1387.1200000000003</v>
      </c>
      <c r="AS60" s="2">
        <f t="shared" si="31"/>
        <v>-426.24000000000069</v>
      </c>
      <c r="AT60" s="2">
        <f t="shared" si="30"/>
        <v>0</v>
      </c>
      <c r="AU60" s="2">
        <f t="shared" si="30"/>
        <v>0</v>
      </c>
      <c r="AV60" s="29">
        <f t="shared" si="30"/>
        <v>0</v>
      </c>
      <c r="AW60" s="30">
        <f t="shared" si="30"/>
        <v>1</v>
      </c>
      <c r="AX60" s="31">
        <f t="shared" si="30"/>
        <v>-426.24000000000069</v>
      </c>
      <c r="AY60" s="38">
        <f t="shared" si="33"/>
        <v>-0.22222222222222221</v>
      </c>
      <c r="AZ60" s="38">
        <f t="shared" si="33"/>
        <v>7.1428571428571425E-2</v>
      </c>
      <c r="BA60" s="38" t="str">
        <f t="shared" si="33"/>
        <v/>
      </c>
      <c r="BB60" s="38" t="str">
        <f t="shared" si="32"/>
        <v/>
      </c>
      <c r="BC60" s="38" t="str">
        <f t="shared" si="32"/>
        <v/>
      </c>
      <c r="BD60" s="38">
        <f t="shared" si="32"/>
        <v>-0.27861424003342283</v>
      </c>
      <c r="BE60" s="38">
        <f t="shared" si="32"/>
        <v>-8.3965841598786659E-2</v>
      </c>
      <c r="BF60" s="38" t="str">
        <f t="shared" si="32"/>
        <v/>
      </c>
      <c r="BG60" s="38" t="str">
        <f t="shared" si="32"/>
        <v/>
      </c>
      <c r="BH60" s="39" t="str">
        <f t="shared" si="32"/>
        <v/>
      </c>
      <c r="BI60" s="76">
        <f t="shared" si="32"/>
        <v>7.1428571428571425E-2</v>
      </c>
      <c r="BJ60" s="40">
        <f t="shared" si="32"/>
        <v>-8.3965841598786659E-2</v>
      </c>
      <c r="BK60" s="119">
        <f t="shared" si="27"/>
        <v>171.0247619047619</v>
      </c>
      <c r="BL60" s="120">
        <f t="shared" si="27"/>
        <v>310.00733333333329</v>
      </c>
      <c r="BM60" s="120" t="str">
        <f t="shared" si="27"/>
        <v/>
      </c>
      <c r="BN60" s="120" t="str">
        <f t="shared" si="27"/>
        <v/>
      </c>
      <c r="BO60" s="121" t="str">
        <f t="shared" si="27"/>
        <v/>
      </c>
      <c r="BP60" s="119">
        <f t="shared" si="28"/>
        <v>184.3940740740741</v>
      </c>
      <c r="BQ60" s="120">
        <f t="shared" si="28"/>
        <v>362.59642857142859</v>
      </c>
      <c r="BR60" s="120" t="str">
        <f t="shared" si="28"/>
        <v/>
      </c>
      <c r="BS60" s="120" t="str">
        <f t="shared" si="28"/>
        <v/>
      </c>
      <c r="BT60" s="121" t="str">
        <f t="shared" si="28"/>
        <v/>
      </c>
      <c r="BU60" s="119">
        <f t="shared" si="29"/>
        <v>-13.369312169312195</v>
      </c>
      <c r="BV60" s="120">
        <f t="shared" si="29"/>
        <v>-52.589095238095297</v>
      </c>
      <c r="BW60" s="121" t="str">
        <f t="shared" si="29"/>
        <v/>
      </c>
      <c r="BX60" s="120" t="str">
        <f t="shared" si="29"/>
        <v/>
      </c>
      <c r="BY60" s="121" t="str">
        <f t="shared" si="29"/>
        <v/>
      </c>
    </row>
    <row r="61" spans="1:77" x14ac:dyDescent="0.2">
      <c r="A61" t="s">
        <v>46</v>
      </c>
      <c r="B61" t="s">
        <v>46</v>
      </c>
      <c r="C61" t="s">
        <v>56</v>
      </c>
      <c r="D61" t="s">
        <v>56</v>
      </c>
      <c r="E61" t="s">
        <v>53</v>
      </c>
      <c r="F61" s="4">
        <f t="shared" si="24"/>
        <v>46066</v>
      </c>
      <c r="G61" t="s">
        <v>40</v>
      </c>
      <c r="H61" s="28">
        <v>23</v>
      </c>
      <c r="I61" s="138">
        <v>20</v>
      </c>
      <c r="J61" s="138">
        <v>1</v>
      </c>
      <c r="K61" s="2">
        <v>0</v>
      </c>
      <c r="L61" s="2">
        <v>0</v>
      </c>
      <c r="M61" s="2">
        <v>3667.9500000000003</v>
      </c>
      <c r="N61" s="2">
        <v>6271.58</v>
      </c>
      <c r="O61" s="2">
        <v>2140.56</v>
      </c>
      <c r="P61" s="2">
        <v>0</v>
      </c>
      <c r="Q61" s="29">
        <v>0</v>
      </c>
      <c r="R61" s="30">
        <f t="shared" si="16"/>
        <v>21</v>
      </c>
      <c r="S61" s="30">
        <f t="shared" si="17"/>
        <v>8412.14</v>
      </c>
      <c r="T61" t="s">
        <v>49</v>
      </c>
      <c r="U61" t="s">
        <v>49</v>
      </c>
      <c r="V61" t="s">
        <v>56</v>
      </c>
      <c r="W61" t="s">
        <v>56</v>
      </c>
      <c r="X61" t="s">
        <v>53</v>
      </c>
      <c r="Y61" s="4">
        <f t="shared" si="25"/>
        <v>45702</v>
      </c>
      <c r="Z61" t="s">
        <v>40</v>
      </c>
      <c r="AA61" s="28">
        <v>25</v>
      </c>
      <c r="AB61" s="138">
        <v>10</v>
      </c>
      <c r="AC61" s="138">
        <v>0</v>
      </c>
      <c r="AD61" s="2">
        <v>0</v>
      </c>
      <c r="AE61" s="2">
        <v>0</v>
      </c>
      <c r="AF61" s="2">
        <v>4154.83</v>
      </c>
      <c r="AG61" s="2">
        <v>3659.77</v>
      </c>
      <c r="AH61" s="2">
        <v>0</v>
      </c>
      <c r="AI61" s="2">
        <v>0</v>
      </c>
      <c r="AJ61" s="29">
        <v>0</v>
      </c>
      <c r="AK61" s="30">
        <f t="shared" si="18"/>
        <v>10</v>
      </c>
      <c r="AL61" s="30">
        <f t="shared" si="19"/>
        <v>3659.77</v>
      </c>
      <c r="AM61" s="2">
        <f t="shared" si="31"/>
        <v>-2</v>
      </c>
      <c r="AN61" s="2">
        <f t="shared" si="31"/>
        <v>10</v>
      </c>
      <c r="AO61" s="2">
        <f t="shared" si="31"/>
        <v>1</v>
      </c>
      <c r="AP61" s="2">
        <f t="shared" si="31"/>
        <v>0</v>
      </c>
      <c r="AQ61" s="2">
        <f t="shared" si="31"/>
        <v>0</v>
      </c>
      <c r="AR61" s="2">
        <f t="shared" si="31"/>
        <v>-486.87999999999965</v>
      </c>
      <c r="AS61" s="2">
        <f t="shared" si="31"/>
        <v>2611.81</v>
      </c>
      <c r="AT61" s="2">
        <f t="shared" si="30"/>
        <v>2140.56</v>
      </c>
      <c r="AU61" s="2">
        <f t="shared" si="30"/>
        <v>0</v>
      </c>
      <c r="AV61" s="29">
        <f t="shared" si="30"/>
        <v>0</v>
      </c>
      <c r="AW61" s="30">
        <f t="shared" si="30"/>
        <v>11</v>
      </c>
      <c r="AX61" s="31">
        <f t="shared" si="30"/>
        <v>4752.369999999999</v>
      </c>
      <c r="AY61" s="38">
        <f t="shared" si="33"/>
        <v>-0.08</v>
      </c>
      <c r="AZ61" s="38">
        <f t="shared" si="33"/>
        <v>1</v>
      </c>
      <c r="BA61" s="38" t="str">
        <f t="shared" si="33"/>
        <v/>
      </c>
      <c r="BB61" s="38" t="str">
        <f t="shared" si="32"/>
        <v/>
      </c>
      <c r="BC61" s="38" t="str">
        <f t="shared" si="32"/>
        <v/>
      </c>
      <c r="BD61" s="38">
        <f t="shared" si="32"/>
        <v>-0.11718409658156884</v>
      </c>
      <c r="BE61" s="38">
        <f t="shared" si="32"/>
        <v>0.71365413673536859</v>
      </c>
      <c r="BF61" s="38" t="str">
        <f t="shared" si="32"/>
        <v/>
      </c>
      <c r="BG61" s="38" t="str">
        <f t="shared" si="32"/>
        <v/>
      </c>
      <c r="BH61" s="39" t="str">
        <f t="shared" si="32"/>
        <v/>
      </c>
      <c r="BI61" s="76">
        <f t="shared" si="32"/>
        <v>1.1000000000000001</v>
      </c>
      <c r="BJ61" s="40">
        <f t="shared" si="32"/>
        <v>1.298543351084904</v>
      </c>
      <c r="BK61" s="119">
        <f t="shared" si="27"/>
        <v>159.47608695652175</v>
      </c>
      <c r="BL61" s="120">
        <f t="shared" si="27"/>
        <v>313.57900000000001</v>
      </c>
      <c r="BM61" s="120">
        <f t="shared" si="27"/>
        <v>2140.56</v>
      </c>
      <c r="BN61" s="120" t="str">
        <f t="shared" si="27"/>
        <v/>
      </c>
      <c r="BO61" s="121" t="str">
        <f t="shared" si="27"/>
        <v/>
      </c>
      <c r="BP61" s="119">
        <f t="shared" si="28"/>
        <v>166.19319999999999</v>
      </c>
      <c r="BQ61" s="120">
        <f t="shared" si="28"/>
        <v>365.97699999999998</v>
      </c>
      <c r="BR61" s="120" t="str">
        <f t="shared" si="28"/>
        <v/>
      </c>
      <c r="BS61" s="120" t="str">
        <f t="shared" si="28"/>
        <v/>
      </c>
      <c r="BT61" s="121" t="str">
        <f t="shared" si="28"/>
        <v/>
      </c>
      <c r="BU61" s="119">
        <f t="shared" si="29"/>
        <v>-6.7171130434782356</v>
      </c>
      <c r="BV61" s="120">
        <f t="shared" si="29"/>
        <v>-52.397999999999968</v>
      </c>
      <c r="BW61" s="121" t="str">
        <f t="shared" si="29"/>
        <v/>
      </c>
      <c r="BX61" s="120" t="str">
        <f t="shared" si="29"/>
        <v/>
      </c>
      <c r="BY61" s="121" t="str">
        <f t="shared" si="29"/>
        <v/>
      </c>
    </row>
    <row r="62" spans="1:77" ht="13.5" thickBot="1" x14ac:dyDescent="0.25">
      <c r="A62" t="s">
        <v>46</v>
      </c>
      <c r="B62" t="s">
        <v>46</v>
      </c>
      <c r="C62" t="s">
        <v>56</v>
      </c>
      <c r="D62" t="s">
        <v>56</v>
      </c>
      <c r="E62" t="s">
        <v>53</v>
      </c>
      <c r="F62" s="59">
        <f t="shared" si="24"/>
        <v>46067</v>
      </c>
      <c r="G62" s="42" t="s">
        <v>41</v>
      </c>
      <c r="H62" s="43">
        <v>15</v>
      </c>
      <c r="I62" s="44">
        <v>1</v>
      </c>
      <c r="J62" s="44">
        <v>2</v>
      </c>
      <c r="K62" s="44">
        <v>0</v>
      </c>
      <c r="L62" s="44">
        <v>0</v>
      </c>
      <c r="M62" s="44">
        <v>3098.13</v>
      </c>
      <c r="N62" s="44">
        <v>-251.64</v>
      </c>
      <c r="O62" s="44">
        <v>1501.26</v>
      </c>
      <c r="P62" s="44">
        <v>0</v>
      </c>
      <c r="Q62" s="45">
        <v>0</v>
      </c>
      <c r="R62" s="46">
        <f t="shared" si="16"/>
        <v>3</v>
      </c>
      <c r="S62" s="46">
        <f t="shared" si="17"/>
        <v>1249.6199999999999</v>
      </c>
      <c r="T62" t="s">
        <v>49</v>
      </c>
      <c r="U62" t="s">
        <v>49</v>
      </c>
      <c r="V62" t="s">
        <v>56</v>
      </c>
      <c r="W62" t="s">
        <v>56</v>
      </c>
      <c r="X62" t="s">
        <v>53</v>
      </c>
      <c r="Y62" s="59">
        <f t="shared" si="25"/>
        <v>45703</v>
      </c>
      <c r="Z62" s="42" t="s">
        <v>41</v>
      </c>
      <c r="AA62" s="43">
        <v>14</v>
      </c>
      <c r="AB62" s="44">
        <v>4</v>
      </c>
      <c r="AC62" s="44">
        <v>0</v>
      </c>
      <c r="AD62" s="44">
        <v>0</v>
      </c>
      <c r="AE62" s="44">
        <v>0</v>
      </c>
      <c r="AF62" s="44">
        <v>2164.2199999999998</v>
      </c>
      <c r="AG62" s="44">
        <v>458.57</v>
      </c>
      <c r="AH62" s="44">
        <v>0</v>
      </c>
      <c r="AI62" s="44">
        <v>0</v>
      </c>
      <c r="AJ62" s="45">
        <v>0</v>
      </c>
      <c r="AK62" s="46">
        <f t="shared" si="18"/>
        <v>4</v>
      </c>
      <c r="AL62" s="46">
        <f t="shared" si="19"/>
        <v>458.57</v>
      </c>
      <c r="AM62" s="44">
        <f t="shared" si="31"/>
        <v>1</v>
      </c>
      <c r="AN62" s="44">
        <f t="shared" si="31"/>
        <v>-3</v>
      </c>
      <c r="AO62" s="44">
        <f t="shared" si="31"/>
        <v>2</v>
      </c>
      <c r="AP62" s="44">
        <f t="shared" si="31"/>
        <v>0</v>
      </c>
      <c r="AQ62" s="44">
        <f t="shared" si="31"/>
        <v>0</v>
      </c>
      <c r="AR62" s="44">
        <f t="shared" si="31"/>
        <v>933.91000000000031</v>
      </c>
      <c r="AS62" s="44">
        <f t="shared" si="31"/>
        <v>-710.21</v>
      </c>
      <c r="AT62" s="44">
        <f t="shared" si="30"/>
        <v>1501.26</v>
      </c>
      <c r="AU62" s="44">
        <f t="shared" si="30"/>
        <v>0</v>
      </c>
      <c r="AV62" s="45">
        <f t="shared" si="30"/>
        <v>0</v>
      </c>
      <c r="AW62" s="46">
        <f t="shared" si="30"/>
        <v>-1</v>
      </c>
      <c r="AX62" s="47">
        <f t="shared" si="30"/>
        <v>791.05</v>
      </c>
      <c r="AY62" s="56">
        <f t="shared" si="33"/>
        <v>7.1428571428571425E-2</v>
      </c>
      <c r="AZ62" s="56">
        <f t="shared" si="33"/>
        <v>-0.75</v>
      </c>
      <c r="BA62" s="56" t="str">
        <f t="shared" si="33"/>
        <v/>
      </c>
      <c r="BB62" s="56" t="str">
        <f t="shared" si="32"/>
        <v/>
      </c>
      <c r="BC62" s="56" t="str">
        <f t="shared" si="32"/>
        <v/>
      </c>
      <c r="BD62" s="56">
        <f t="shared" si="32"/>
        <v>0.43152267329569099</v>
      </c>
      <c r="BE62" s="56">
        <f t="shared" si="32"/>
        <v>-1.5487493730510065</v>
      </c>
      <c r="BF62" s="56" t="str">
        <f t="shared" si="32"/>
        <v/>
      </c>
      <c r="BG62" s="56" t="str">
        <f t="shared" si="32"/>
        <v/>
      </c>
      <c r="BH62" s="57" t="str">
        <f t="shared" si="32"/>
        <v/>
      </c>
      <c r="BI62" s="81">
        <f t="shared" si="32"/>
        <v>-0.25</v>
      </c>
      <c r="BJ62" s="58">
        <f t="shared" si="32"/>
        <v>1.7250365265935408</v>
      </c>
      <c r="BK62" s="122">
        <f t="shared" si="27"/>
        <v>206.542</v>
      </c>
      <c r="BL62" s="123">
        <f t="shared" si="27"/>
        <v>-251.64</v>
      </c>
      <c r="BM62" s="123">
        <f t="shared" si="27"/>
        <v>750.63</v>
      </c>
      <c r="BN62" s="123" t="str">
        <f t="shared" si="27"/>
        <v/>
      </c>
      <c r="BO62" s="124" t="str">
        <f t="shared" si="27"/>
        <v/>
      </c>
      <c r="BP62" s="122">
        <f t="shared" si="28"/>
        <v>154.58714285714285</v>
      </c>
      <c r="BQ62" s="123">
        <f t="shared" si="28"/>
        <v>114.6425</v>
      </c>
      <c r="BR62" s="123" t="str">
        <f t="shared" si="28"/>
        <v/>
      </c>
      <c r="BS62" s="123" t="str">
        <f t="shared" si="28"/>
        <v/>
      </c>
      <c r="BT62" s="124" t="str">
        <f t="shared" si="28"/>
        <v/>
      </c>
      <c r="BU62" s="122">
        <f t="shared" si="29"/>
        <v>51.954857142857151</v>
      </c>
      <c r="BV62" s="123">
        <f t="shared" si="29"/>
        <v>-366.28249999999997</v>
      </c>
      <c r="BW62" s="124" t="str">
        <f t="shared" si="29"/>
        <v/>
      </c>
      <c r="BX62" s="123" t="str">
        <f t="shared" si="29"/>
        <v/>
      </c>
      <c r="BY62" s="124" t="str">
        <f t="shared" si="29"/>
        <v/>
      </c>
    </row>
    <row r="63" spans="1:77" x14ac:dyDescent="0.2">
      <c r="A63" t="s">
        <v>46</v>
      </c>
      <c r="B63" t="s">
        <v>46</v>
      </c>
      <c r="C63" t="s">
        <v>56</v>
      </c>
      <c r="D63" t="s">
        <v>56</v>
      </c>
      <c r="E63" t="s">
        <v>54</v>
      </c>
      <c r="F63" s="4">
        <f t="shared" si="24"/>
        <v>46068</v>
      </c>
      <c r="G63" t="s">
        <v>35</v>
      </c>
      <c r="H63" s="28">
        <v>7</v>
      </c>
      <c r="I63" s="138">
        <v>15</v>
      </c>
      <c r="J63" s="138">
        <v>0</v>
      </c>
      <c r="K63" s="2">
        <v>0</v>
      </c>
      <c r="L63" s="2">
        <v>0</v>
      </c>
      <c r="M63" s="2">
        <v>820.16</v>
      </c>
      <c r="N63" s="2">
        <v>3648.4400000000005</v>
      </c>
      <c r="O63" s="2">
        <v>0</v>
      </c>
      <c r="P63" s="2">
        <v>0</v>
      </c>
      <c r="Q63" s="29">
        <v>0</v>
      </c>
      <c r="R63" s="30">
        <f t="shared" si="16"/>
        <v>15</v>
      </c>
      <c r="S63" s="30">
        <f t="shared" si="17"/>
        <v>3648.4400000000005</v>
      </c>
      <c r="T63" t="s">
        <v>49</v>
      </c>
      <c r="U63" t="s">
        <v>49</v>
      </c>
      <c r="V63" t="s">
        <v>56</v>
      </c>
      <c r="W63" t="s">
        <v>56</v>
      </c>
      <c r="X63" t="s">
        <v>54</v>
      </c>
      <c r="Y63" s="4">
        <f t="shared" si="25"/>
        <v>45704</v>
      </c>
      <c r="Z63" t="s">
        <v>35</v>
      </c>
      <c r="AA63" s="28">
        <v>5</v>
      </c>
      <c r="AB63" s="138">
        <v>4</v>
      </c>
      <c r="AC63" s="138">
        <v>0</v>
      </c>
      <c r="AD63" s="2">
        <v>0</v>
      </c>
      <c r="AE63" s="2">
        <v>0</v>
      </c>
      <c r="AF63" s="2">
        <v>1124.06</v>
      </c>
      <c r="AG63" s="2">
        <v>1820.35</v>
      </c>
      <c r="AH63" s="2">
        <v>0</v>
      </c>
      <c r="AI63" s="2">
        <v>0</v>
      </c>
      <c r="AJ63" s="29">
        <v>0</v>
      </c>
      <c r="AK63" s="30">
        <f t="shared" si="18"/>
        <v>4</v>
      </c>
      <c r="AL63" s="30">
        <f t="shared" si="19"/>
        <v>1820.35</v>
      </c>
      <c r="AM63" s="2">
        <f t="shared" si="31"/>
        <v>2</v>
      </c>
      <c r="AN63" s="2">
        <f t="shared" si="31"/>
        <v>11</v>
      </c>
      <c r="AO63" s="2">
        <f t="shared" si="31"/>
        <v>0</v>
      </c>
      <c r="AP63" s="2">
        <f t="shared" si="31"/>
        <v>0</v>
      </c>
      <c r="AQ63" s="2">
        <f t="shared" si="31"/>
        <v>0</v>
      </c>
      <c r="AR63" s="2">
        <f t="shared" si="31"/>
        <v>-303.89999999999998</v>
      </c>
      <c r="AS63" s="2">
        <f t="shared" si="31"/>
        <v>1828.0900000000006</v>
      </c>
      <c r="AT63" s="2">
        <f t="shared" si="30"/>
        <v>0</v>
      </c>
      <c r="AU63" s="2">
        <f t="shared" si="30"/>
        <v>0</v>
      </c>
      <c r="AV63" s="29">
        <f t="shared" si="30"/>
        <v>0</v>
      </c>
      <c r="AW63" s="30">
        <f t="shared" si="30"/>
        <v>11</v>
      </c>
      <c r="AX63" s="31">
        <f t="shared" si="30"/>
        <v>1828.0900000000006</v>
      </c>
      <c r="AY63" s="38">
        <f t="shared" si="33"/>
        <v>0.4</v>
      </c>
      <c r="AZ63" s="38">
        <f t="shared" si="33"/>
        <v>2.75</v>
      </c>
      <c r="BA63" s="38" t="str">
        <f t="shared" si="33"/>
        <v/>
      </c>
      <c r="BB63" s="38" t="str">
        <f t="shared" si="32"/>
        <v/>
      </c>
      <c r="BC63" s="38" t="str">
        <f t="shared" si="32"/>
        <v/>
      </c>
      <c r="BD63" s="38">
        <f t="shared" si="32"/>
        <v>-0.27035923349287405</v>
      </c>
      <c r="BE63" s="38">
        <f t="shared" si="32"/>
        <v>1.0042519295739833</v>
      </c>
      <c r="BF63" s="38" t="str">
        <f t="shared" si="32"/>
        <v/>
      </c>
      <c r="BG63" s="38" t="str">
        <f t="shared" si="32"/>
        <v/>
      </c>
      <c r="BH63" s="39" t="str">
        <f t="shared" si="32"/>
        <v/>
      </c>
      <c r="BI63" s="76">
        <f t="shared" si="32"/>
        <v>2.75</v>
      </c>
      <c r="BJ63" s="40">
        <f t="shared" si="32"/>
        <v>1.0042519295739833</v>
      </c>
      <c r="BK63" s="116">
        <f t="shared" si="27"/>
        <v>117.16571428571429</v>
      </c>
      <c r="BL63" s="117">
        <f t="shared" si="27"/>
        <v>243.22933333333336</v>
      </c>
      <c r="BM63" s="117" t="str">
        <f t="shared" si="27"/>
        <v/>
      </c>
      <c r="BN63" s="117" t="str">
        <f t="shared" si="27"/>
        <v/>
      </c>
      <c r="BO63" s="118" t="str">
        <f t="shared" si="27"/>
        <v/>
      </c>
      <c r="BP63" s="116">
        <f t="shared" si="28"/>
        <v>224.81199999999998</v>
      </c>
      <c r="BQ63" s="117">
        <f t="shared" si="28"/>
        <v>455.08749999999998</v>
      </c>
      <c r="BR63" s="117" t="str">
        <f t="shared" si="28"/>
        <v/>
      </c>
      <c r="BS63" s="117" t="str">
        <f t="shared" si="28"/>
        <v/>
      </c>
      <c r="BT63" s="118" t="str">
        <f t="shared" si="28"/>
        <v/>
      </c>
      <c r="BU63" s="116">
        <f t="shared" si="29"/>
        <v>-107.6462857142857</v>
      </c>
      <c r="BV63" s="117">
        <f t="shared" si="29"/>
        <v>-211.85816666666662</v>
      </c>
      <c r="BW63" s="118" t="str">
        <f t="shared" si="29"/>
        <v/>
      </c>
      <c r="BX63" s="117" t="str">
        <f t="shared" si="29"/>
        <v/>
      </c>
      <c r="BY63" s="118" t="str">
        <f t="shared" si="29"/>
        <v/>
      </c>
    </row>
    <row r="64" spans="1:77" x14ac:dyDescent="0.2">
      <c r="A64" t="s">
        <v>46</v>
      </c>
      <c r="B64" t="s">
        <v>46</v>
      </c>
      <c r="C64" t="s">
        <v>56</v>
      </c>
      <c r="D64" t="s">
        <v>56</v>
      </c>
      <c r="E64" t="s">
        <v>54</v>
      </c>
      <c r="F64" s="4">
        <f t="shared" si="24"/>
        <v>46069</v>
      </c>
      <c r="G64" t="s">
        <v>36</v>
      </c>
      <c r="H64" s="28">
        <v>20</v>
      </c>
      <c r="I64" s="138">
        <v>18</v>
      </c>
      <c r="J64" s="138">
        <v>2</v>
      </c>
      <c r="K64" s="2">
        <v>0</v>
      </c>
      <c r="L64" s="2">
        <v>0</v>
      </c>
      <c r="M64" s="2">
        <v>3849.96</v>
      </c>
      <c r="N64" s="2">
        <v>4486.32</v>
      </c>
      <c r="O64" s="2">
        <v>2766.46</v>
      </c>
      <c r="P64" s="2">
        <v>0</v>
      </c>
      <c r="Q64" s="29">
        <v>0</v>
      </c>
      <c r="R64" s="30">
        <f t="shared" si="16"/>
        <v>20</v>
      </c>
      <c r="S64" s="30">
        <f t="shared" si="17"/>
        <v>7252.78</v>
      </c>
      <c r="T64" t="s">
        <v>49</v>
      </c>
      <c r="U64" t="s">
        <v>49</v>
      </c>
      <c r="V64" t="s">
        <v>56</v>
      </c>
      <c r="W64" t="s">
        <v>56</v>
      </c>
      <c r="X64" t="s">
        <v>54</v>
      </c>
      <c r="Y64" s="4">
        <f t="shared" si="25"/>
        <v>45705</v>
      </c>
      <c r="Z64" t="s">
        <v>36</v>
      </c>
      <c r="AA64" s="28">
        <v>8</v>
      </c>
      <c r="AB64" s="138">
        <v>10</v>
      </c>
      <c r="AC64" s="138">
        <v>2</v>
      </c>
      <c r="AD64" s="2">
        <v>0</v>
      </c>
      <c r="AE64" s="2">
        <v>0</v>
      </c>
      <c r="AF64" s="2">
        <v>4240.88</v>
      </c>
      <c r="AG64" s="2">
        <v>3970.51</v>
      </c>
      <c r="AH64" s="2">
        <v>694.16000000000008</v>
      </c>
      <c r="AI64" s="2">
        <v>0</v>
      </c>
      <c r="AJ64" s="29">
        <v>0</v>
      </c>
      <c r="AK64" s="30">
        <f t="shared" si="18"/>
        <v>12</v>
      </c>
      <c r="AL64" s="30">
        <f t="shared" si="19"/>
        <v>4664.67</v>
      </c>
      <c r="AM64" s="2">
        <f t="shared" si="31"/>
        <v>12</v>
      </c>
      <c r="AN64" s="2">
        <f t="shared" si="31"/>
        <v>8</v>
      </c>
      <c r="AO64" s="2">
        <f t="shared" si="31"/>
        <v>0</v>
      </c>
      <c r="AP64" s="2">
        <f t="shared" si="31"/>
        <v>0</v>
      </c>
      <c r="AQ64" s="2">
        <f t="shared" si="31"/>
        <v>0</v>
      </c>
      <c r="AR64" s="2">
        <f t="shared" si="31"/>
        <v>-390.92000000000007</v>
      </c>
      <c r="AS64" s="2">
        <f t="shared" si="31"/>
        <v>515.80999999999949</v>
      </c>
      <c r="AT64" s="2">
        <f t="shared" si="30"/>
        <v>2072.3000000000002</v>
      </c>
      <c r="AU64" s="2">
        <f t="shared" si="30"/>
        <v>0</v>
      </c>
      <c r="AV64" s="29">
        <f t="shared" si="30"/>
        <v>0</v>
      </c>
      <c r="AW64" s="30">
        <f t="shared" si="30"/>
        <v>8</v>
      </c>
      <c r="AX64" s="31">
        <f t="shared" si="30"/>
        <v>2588.1099999999997</v>
      </c>
      <c r="AY64" s="38">
        <f t="shared" si="33"/>
        <v>1.5</v>
      </c>
      <c r="AZ64" s="38">
        <f t="shared" si="33"/>
        <v>0.8</v>
      </c>
      <c r="BA64" s="38">
        <f t="shared" si="33"/>
        <v>0</v>
      </c>
      <c r="BB64" s="38" t="str">
        <f t="shared" si="32"/>
        <v/>
      </c>
      <c r="BC64" s="38" t="str">
        <f t="shared" si="32"/>
        <v/>
      </c>
      <c r="BD64" s="38">
        <f t="shared" si="32"/>
        <v>-9.2178981720774947E-2</v>
      </c>
      <c r="BE64" s="38">
        <f t="shared" si="32"/>
        <v>0.12991026341704201</v>
      </c>
      <c r="BF64" s="38">
        <f t="shared" si="32"/>
        <v>2.9853347931312664</v>
      </c>
      <c r="BG64" s="38" t="str">
        <f t="shared" si="32"/>
        <v/>
      </c>
      <c r="BH64" s="39" t="str">
        <f t="shared" si="32"/>
        <v/>
      </c>
      <c r="BI64" s="76">
        <f t="shared" si="32"/>
        <v>0.66666666666666663</v>
      </c>
      <c r="BJ64" s="40">
        <f t="shared" si="32"/>
        <v>0.5548323890007224</v>
      </c>
      <c r="BK64" s="119">
        <f t="shared" si="27"/>
        <v>192.49799999999999</v>
      </c>
      <c r="BL64" s="120">
        <f t="shared" si="27"/>
        <v>249.23999999999998</v>
      </c>
      <c r="BM64" s="120">
        <f t="shared" si="27"/>
        <v>1383.23</v>
      </c>
      <c r="BN64" s="120" t="str">
        <f t="shared" si="27"/>
        <v/>
      </c>
      <c r="BO64" s="121" t="str">
        <f t="shared" si="27"/>
        <v/>
      </c>
      <c r="BP64" s="119">
        <f t="shared" si="28"/>
        <v>530.11</v>
      </c>
      <c r="BQ64" s="120">
        <f t="shared" si="28"/>
        <v>397.05100000000004</v>
      </c>
      <c r="BR64" s="120">
        <f t="shared" si="28"/>
        <v>347.08000000000004</v>
      </c>
      <c r="BS64" s="120" t="str">
        <f t="shared" si="28"/>
        <v/>
      </c>
      <c r="BT64" s="121" t="str">
        <f t="shared" si="28"/>
        <v/>
      </c>
      <c r="BU64" s="119">
        <f t="shared" si="29"/>
        <v>-337.61200000000002</v>
      </c>
      <c r="BV64" s="120">
        <f t="shared" si="29"/>
        <v>-147.81100000000006</v>
      </c>
      <c r="BW64" s="121">
        <f t="shared" si="29"/>
        <v>1036.1500000000001</v>
      </c>
      <c r="BX64" s="120" t="str">
        <f t="shared" si="29"/>
        <v/>
      </c>
      <c r="BY64" s="121" t="str">
        <f t="shared" si="29"/>
        <v/>
      </c>
    </row>
    <row r="65" spans="1:77" x14ac:dyDescent="0.2">
      <c r="A65" t="s">
        <v>46</v>
      </c>
      <c r="B65" t="s">
        <v>46</v>
      </c>
      <c r="C65" t="s">
        <v>56</v>
      </c>
      <c r="D65" t="s">
        <v>56</v>
      </c>
      <c r="E65" t="s">
        <v>54</v>
      </c>
      <c r="F65" s="4">
        <f t="shared" si="24"/>
        <v>46070</v>
      </c>
      <c r="G65" t="s">
        <v>37</v>
      </c>
      <c r="H65" s="28">
        <v>24</v>
      </c>
      <c r="I65" s="138">
        <v>18</v>
      </c>
      <c r="J65" s="138">
        <v>3</v>
      </c>
      <c r="K65" s="2">
        <v>0</v>
      </c>
      <c r="L65" s="2">
        <v>0</v>
      </c>
      <c r="M65" s="2">
        <v>4417.92</v>
      </c>
      <c r="N65" s="2">
        <v>5068.05</v>
      </c>
      <c r="O65" s="2">
        <v>1658.83</v>
      </c>
      <c r="P65" s="2">
        <v>0</v>
      </c>
      <c r="Q65" s="29">
        <v>0</v>
      </c>
      <c r="R65" s="30">
        <f t="shared" si="16"/>
        <v>21</v>
      </c>
      <c r="S65" s="30">
        <f t="shared" si="17"/>
        <v>6726.88</v>
      </c>
      <c r="T65" t="s">
        <v>49</v>
      </c>
      <c r="U65" t="s">
        <v>49</v>
      </c>
      <c r="V65" t="s">
        <v>56</v>
      </c>
      <c r="W65" t="s">
        <v>56</v>
      </c>
      <c r="X65" t="s">
        <v>54</v>
      </c>
      <c r="Y65" s="4">
        <f t="shared" si="25"/>
        <v>45706</v>
      </c>
      <c r="Z65" t="s">
        <v>37</v>
      </c>
      <c r="AA65" s="28">
        <v>22</v>
      </c>
      <c r="AB65" s="138">
        <v>7</v>
      </c>
      <c r="AC65" s="138">
        <v>6</v>
      </c>
      <c r="AD65" s="2">
        <v>0</v>
      </c>
      <c r="AE65" s="2">
        <v>0</v>
      </c>
      <c r="AF65" s="2">
        <v>4048.74</v>
      </c>
      <c r="AG65" s="2">
        <v>2956.96</v>
      </c>
      <c r="AH65" s="2">
        <v>7244.56</v>
      </c>
      <c r="AI65" s="2">
        <v>0</v>
      </c>
      <c r="AJ65" s="29">
        <v>0</v>
      </c>
      <c r="AK65" s="30">
        <f t="shared" si="18"/>
        <v>13</v>
      </c>
      <c r="AL65" s="30">
        <f t="shared" si="19"/>
        <v>10201.52</v>
      </c>
      <c r="AM65" s="2">
        <f t="shared" si="31"/>
        <v>2</v>
      </c>
      <c r="AN65" s="2">
        <f t="shared" si="31"/>
        <v>11</v>
      </c>
      <c r="AO65" s="2">
        <f t="shared" si="31"/>
        <v>-3</v>
      </c>
      <c r="AP65" s="2">
        <f t="shared" si="31"/>
        <v>0</v>
      </c>
      <c r="AQ65" s="2">
        <f t="shared" si="31"/>
        <v>0</v>
      </c>
      <c r="AR65" s="2">
        <f t="shared" si="31"/>
        <v>369.18000000000029</v>
      </c>
      <c r="AS65" s="2">
        <f t="shared" si="31"/>
        <v>2111.09</v>
      </c>
      <c r="AT65" s="2">
        <f t="shared" si="30"/>
        <v>-5585.7300000000005</v>
      </c>
      <c r="AU65" s="2">
        <f t="shared" si="30"/>
        <v>0</v>
      </c>
      <c r="AV65" s="29">
        <f t="shared" si="30"/>
        <v>0</v>
      </c>
      <c r="AW65" s="30">
        <f t="shared" si="30"/>
        <v>8</v>
      </c>
      <c r="AX65" s="31">
        <f t="shared" si="30"/>
        <v>-3474.6400000000003</v>
      </c>
      <c r="AY65" s="38">
        <f t="shared" si="33"/>
        <v>9.0909090909090912E-2</v>
      </c>
      <c r="AZ65" s="38">
        <f t="shared" si="33"/>
        <v>1.5714285714285714</v>
      </c>
      <c r="BA65" s="38">
        <f t="shared" si="33"/>
        <v>-0.5</v>
      </c>
      <c r="BB65" s="38" t="str">
        <f t="shared" si="32"/>
        <v/>
      </c>
      <c r="BC65" s="38" t="str">
        <f t="shared" si="32"/>
        <v/>
      </c>
      <c r="BD65" s="38">
        <f t="shared" si="32"/>
        <v>9.1183923887431725E-2</v>
      </c>
      <c r="BE65" s="38">
        <f t="shared" si="32"/>
        <v>0.71393931605432615</v>
      </c>
      <c r="BF65" s="38">
        <f t="shared" si="32"/>
        <v>-0.77102405115010442</v>
      </c>
      <c r="BG65" s="38" t="str">
        <f t="shared" si="32"/>
        <v/>
      </c>
      <c r="BH65" s="39" t="str">
        <f t="shared" si="32"/>
        <v/>
      </c>
      <c r="BI65" s="76">
        <f t="shared" si="32"/>
        <v>0.61538461538461542</v>
      </c>
      <c r="BJ65" s="40">
        <f t="shared" si="32"/>
        <v>-0.34060022428030334</v>
      </c>
      <c r="BK65" s="119">
        <f t="shared" si="27"/>
        <v>184.08</v>
      </c>
      <c r="BL65" s="120">
        <f t="shared" si="27"/>
        <v>281.55833333333334</v>
      </c>
      <c r="BM65" s="120">
        <f t="shared" si="27"/>
        <v>552.94333333333327</v>
      </c>
      <c r="BN65" s="120" t="str">
        <f t="shared" si="27"/>
        <v/>
      </c>
      <c r="BO65" s="121" t="str">
        <f t="shared" si="27"/>
        <v/>
      </c>
      <c r="BP65" s="119">
        <f t="shared" si="28"/>
        <v>184.03363636363636</v>
      </c>
      <c r="BQ65" s="120">
        <f t="shared" si="28"/>
        <v>422.42285714285714</v>
      </c>
      <c r="BR65" s="120">
        <f t="shared" si="28"/>
        <v>1207.4266666666667</v>
      </c>
      <c r="BS65" s="120" t="str">
        <f t="shared" si="28"/>
        <v/>
      </c>
      <c r="BT65" s="121" t="str">
        <f t="shared" si="28"/>
        <v/>
      </c>
      <c r="BU65" s="119">
        <f t="shared" si="29"/>
        <v>4.636363636365104E-2</v>
      </c>
      <c r="BV65" s="120">
        <f t="shared" si="29"/>
        <v>-140.8645238095238</v>
      </c>
      <c r="BW65" s="121">
        <f t="shared" si="29"/>
        <v>-654.48333333333346</v>
      </c>
      <c r="BX65" s="120" t="str">
        <f t="shared" si="29"/>
        <v/>
      </c>
      <c r="BY65" s="121" t="str">
        <f t="shared" si="29"/>
        <v/>
      </c>
    </row>
    <row r="66" spans="1:77" x14ac:dyDescent="0.2">
      <c r="A66" t="s">
        <v>46</v>
      </c>
      <c r="B66" t="s">
        <v>46</v>
      </c>
      <c r="C66" t="s">
        <v>56</v>
      </c>
      <c r="D66" t="s">
        <v>56</v>
      </c>
      <c r="E66" t="s">
        <v>54</v>
      </c>
      <c r="F66" s="4">
        <f t="shared" si="24"/>
        <v>46071</v>
      </c>
      <c r="G66" t="s">
        <v>38</v>
      </c>
      <c r="H66" s="28">
        <v>12</v>
      </c>
      <c r="I66" s="138">
        <v>15</v>
      </c>
      <c r="J66" s="138">
        <v>2</v>
      </c>
      <c r="K66" s="2">
        <v>0</v>
      </c>
      <c r="L66" s="2">
        <v>0</v>
      </c>
      <c r="M66" s="2">
        <v>2882.96</v>
      </c>
      <c r="N66" s="2">
        <v>5534.58</v>
      </c>
      <c r="O66" s="2">
        <v>3547.0299999999997</v>
      </c>
      <c r="P66" s="2">
        <v>0</v>
      </c>
      <c r="Q66" s="29">
        <v>0</v>
      </c>
      <c r="R66" s="30">
        <f t="shared" si="16"/>
        <v>17</v>
      </c>
      <c r="S66" s="30">
        <f t="shared" si="17"/>
        <v>9081.61</v>
      </c>
      <c r="T66" t="s">
        <v>49</v>
      </c>
      <c r="U66" t="s">
        <v>49</v>
      </c>
      <c r="V66" t="s">
        <v>56</v>
      </c>
      <c r="W66" t="s">
        <v>56</v>
      </c>
      <c r="X66" t="s">
        <v>54</v>
      </c>
      <c r="Y66" s="4">
        <f t="shared" si="25"/>
        <v>45707</v>
      </c>
      <c r="Z66" t="s">
        <v>38</v>
      </c>
      <c r="AA66" s="28">
        <v>22</v>
      </c>
      <c r="AB66" s="138">
        <v>11</v>
      </c>
      <c r="AC66" s="138">
        <v>0</v>
      </c>
      <c r="AD66" s="2">
        <v>0</v>
      </c>
      <c r="AE66" s="2">
        <v>0</v>
      </c>
      <c r="AF66" s="2">
        <v>4676.26</v>
      </c>
      <c r="AG66" s="2">
        <v>4323.8999999999996</v>
      </c>
      <c r="AH66" s="2">
        <v>0</v>
      </c>
      <c r="AI66" s="2">
        <v>0</v>
      </c>
      <c r="AJ66" s="29">
        <v>0</v>
      </c>
      <c r="AK66" s="30">
        <f t="shared" si="18"/>
        <v>11</v>
      </c>
      <c r="AL66" s="30">
        <f t="shared" si="19"/>
        <v>4323.8999999999996</v>
      </c>
      <c r="AM66" s="2">
        <f t="shared" si="31"/>
        <v>-10</v>
      </c>
      <c r="AN66" s="2">
        <f t="shared" si="31"/>
        <v>4</v>
      </c>
      <c r="AO66" s="2">
        <f t="shared" si="31"/>
        <v>2</v>
      </c>
      <c r="AP66" s="2">
        <f t="shared" si="31"/>
        <v>0</v>
      </c>
      <c r="AQ66" s="2">
        <f t="shared" si="31"/>
        <v>0</v>
      </c>
      <c r="AR66" s="2">
        <f t="shared" si="31"/>
        <v>-1793.3000000000002</v>
      </c>
      <c r="AS66" s="2">
        <f t="shared" si="31"/>
        <v>1210.6800000000003</v>
      </c>
      <c r="AT66" s="2">
        <f t="shared" si="30"/>
        <v>3547.0299999999997</v>
      </c>
      <c r="AU66" s="2">
        <f t="shared" si="30"/>
        <v>0</v>
      </c>
      <c r="AV66" s="29">
        <f t="shared" si="30"/>
        <v>0</v>
      </c>
      <c r="AW66" s="30">
        <f t="shared" si="30"/>
        <v>6</v>
      </c>
      <c r="AX66" s="31">
        <f t="shared" si="30"/>
        <v>4757.7100000000009</v>
      </c>
      <c r="AY66" s="38">
        <f t="shared" si="33"/>
        <v>-0.45454545454545453</v>
      </c>
      <c r="AZ66" s="38">
        <f t="shared" si="33"/>
        <v>0.36363636363636365</v>
      </c>
      <c r="BA66" s="38" t="str">
        <f t="shared" si="33"/>
        <v/>
      </c>
      <c r="BB66" s="38" t="str">
        <f t="shared" si="32"/>
        <v/>
      </c>
      <c r="BC66" s="38" t="str">
        <f t="shared" si="32"/>
        <v/>
      </c>
      <c r="BD66" s="38">
        <f t="shared" si="32"/>
        <v>-0.38349022509441305</v>
      </c>
      <c r="BE66" s="38">
        <f t="shared" si="32"/>
        <v>0.27999722472767652</v>
      </c>
      <c r="BF66" s="38" t="str">
        <f t="shared" si="32"/>
        <v/>
      </c>
      <c r="BG66" s="38" t="str">
        <f t="shared" si="32"/>
        <v/>
      </c>
      <c r="BH66" s="39" t="str">
        <f t="shared" si="32"/>
        <v/>
      </c>
      <c r="BI66" s="76">
        <f t="shared" si="32"/>
        <v>0.54545454545454541</v>
      </c>
      <c r="BJ66" s="40">
        <f t="shared" si="32"/>
        <v>1.1003284072249593</v>
      </c>
      <c r="BK66" s="119">
        <f t="shared" si="27"/>
        <v>240.24666666666667</v>
      </c>
      <c r="BL66" s="120">
        <f t="shared" si="27"/>
        <v>368.97199999999998</v>
      </c>
      <c r="BM66" s="120">
        <f t="shared" si="27"/>
        <v>1773.5149999999999</v>
      </c>
      <c r="BN66" s="120" t="str">
        <f t="shared" si="27"/>
        <v/>
      </c>
      <c r="BO66" s="121" t="str">
        <f t="shared" si="27"/>
        <v/>
      </c>
      <c r="BP66" s="119">
        <f t="shared" si="28"/>
        <v>212.55727272727273</v>
      </c>
      <c r="BQ66" s="120">
        <f t="shared" si="28"/>
        <v>393.08181818181816</v>
      </c>
      <c r="BR66" s="120" t="str">
        <f t="shared" si="28"/>
        <v/>
      </c>
      <c r="BS66" s="120" t="str">
        <f t="shared" si="28"/>
        <v/>
      </c>
      <c r="BT66" s="121" t="str">
        <f t="shared" si="28"/>
        <v/>
      </c>
      <c r="BU66" s="119">
        <f t="shared" si="29"/>
        <v>27.689393939393938</v>
      </c>
      <c r="BV66" s="120">
        <f t="shared" si="29"/>
        <v>-24.109818181818184</v>
      </c>
      <c r="BW66" s="121" t="str">
        <f t="shared" si="29"/>
        <v/>
      </c>
      <c r="BX66" s="120" t="str">
        <f t="shared" si="29"/>
        <v/>
      </c>
      <c r="BY66" s="121" t="str">
        <f t="shared" si="29"/>
        <v/>
      </c>
    </row>
    <row r="67" spans="1:77" x14ac:dyDescent="0.2">
      <c r="A67" t="s">
        <v>46</v>
      </c>
      <c r="B67" t="s">
        <v>46</v>
      </c>
      <c r="C67" t="s">
        <v>56</v>
      </c>
      <c r="D67" t="s">
        <v>56</v>
      </c>
      <c r="E67" t="s">
        <v>54</v>
      </c>
      <c r="F67" s="4">
        <f t="shared" si="24"/>
        <v>46072</v>
      </c>
      <c r="G67" t="s">
        <v>39</v>
      </c>
      <c r="H67" s="28">
        <v>28</v>
      </c>
      <c r="I67" s="138">
        <v>27</v>
      </c>
      <c r="J67" s="138">
        <v>1</v>
      </c>
      <c r="K67" s="2">
        <v>0</v>
      </c>
      <c r="L67" s="2">
        <v>0</v>
      </c>
      <c r="M67" s="2">
        <v>6801.91</v>
      </c>
      <c r="N67" s="2">
        <v>18187.919999999998</v>
      </c>
      <c r="O67" s="2">
        <v>469.83</v>
      </c>
      <c r="P67" s="2">
        <v>0</v>
      </c>
      <c r="Q67" s="29">
        <v>0</v>
      </c>
      <c r="R67" s="30">
        <f t="shared" si="16"/>
        <v>28</v>
      </c>
      <c r="S67" s="30">
        <f t="shared" si="17"/>
        <v>18657.75</v>
      </c>
      <c r="T67" t="s">
        <v>49</v>
      </c>
      <c r="U67" t="s">
        <v>49</v>
      </c>
      <c r="V67" t="s">
        <v>56</v>
      </c>
      <c r="W67" t="s">
        <v>56</v>
      </c>
      <c r="X67" t="s">
        <v>54</v>
      </c>
      <c r="Y67" s="4">
        <f t="shared" si="25"/>
        <v>45708</v>
      </c>
      <c r="Z67" t="s">
        <v>39</v>
      </c>
      <c r="AA67" s="28">
        <v>33</v>
      </c>
      <c r="AB67" s="138">
        <v>15</v>
      </c>
      <c r="AC67" s="138">
        <v>2</v>
      </c>
      <c r="AD67" s="2">
        <v>0</v>
      </c>
      <c r="AE67" s="2">
        <v>0</v>
      </c>
      <c r="AF67" s="2">
        <v>6831.07</v>
      </c>
      <c r="AG67" s="2">
        <v>2164.83</v>
      </c>
      <c r="AH67" s="2">
        <v>678.69</v>
      </c>
      <c r="AI67" s="2">
        <v>0</v>
      </c>
      <c r="AJ67" s="29">
        <v>0</v>
      </c>
      <c r="AK67" s="30">
        <f t="shared" si="18"/>
        <v>17</v>
      </c>
      <c r="AL67" s="30">
        <f t="shared" si="19"/>
        <v>2843.52</v>
      </c>
      <c r="AM67" s="2">
        <f t="shared" si="31"/>
        <v>-5</v>
      </c>
      <c r="AN67" s="2">
        <f t="shared" si="31"/>
        <v>12</v>
      </c>
      <c r="AO67" s="2">
        <f t="shared" si="31"/>
        <v>-1</v>
      </c>
      <c r="AP67" s="2">
        <f t="shared" si="31"/>
        <v>0</v>
      </c>
      <c r="AQ67" s="2">
        <f t="shared" si="31"/>
        <v>0</v>
      </c>
      <c r="AR67" s="2">
        <f t="shared" si="31"/>
        <v>-29.159999999999854</v>
      </c>
      <c r="AS67" s="2">
        <f t="shared" si="31"/>
        <v>16023.089999999998</v>
      </c>
      <c r="AT67" s="2">
        <f t="shared" si="30"/>
        <v>-208.86000000000007</v>
      </c>
      <c r="AU67" s="2">
        <f t="shared" si="30"/>
        <v>0</v>
      </c>
      <c r="AV67" s="29">
        <f t="shared" si="30"/>
        <v>0</v>
      </c>
      <c r="AW67" s="30">
        <f t="shared" si="30"/>
        <v>11</v>
      </c>
      <c r="AX67" s="31">
        <f t="shared" si="30"/>
        <v>15814.23</v>
      </c>
      <c r="AY67" s="38">
        <f t="shared" si="33"/>
        <v>-0.15151515151515152</v>
      </c>
      <c r="AZ67" s="38">
        <f t="shared" si="33"/>
        <v>0.8</v>
      </c>
      <c r="BA67" s="38">
        <f t="shared" si="33"/>
        <v>-0.5</v>
      </c>
      <c r="BB67" s="38" t="str">
        <f t="shared" si="32"/>
        <v/>
      </c>
      <c r="BC67" s="38" t="str">
        <f t="shared" si="32"/>
        <v/>
      </c>
      <c r="BD67" s="38">
        <f t="shared" si="32"/>
        <v>-4.268730960157026E-3</v>
      </c>
      <c r="BE67" s="38">
        <f t="shared" si="32"/>
        <v>7.4015465417607844</v>
      </c>
      <c r="BF67" s="38">
        <f t="shared" si="32"/>
        <v>-0.30773991071033913</v>
      </c>
      <c r="BG67" s="38" t="str">
        <f t="shared" si="32"/>
        <v/>
      </c>
      <c r="BH67" s="39" t="str">
        <f t="shared" si="32"/>
        <v/>
      </c>
      <c r="BI67" s="76">
        <f t="shared" si="32"/>
        <v>0.6470588235294118</v>
      </c>
      <c r="BJ67" s="40">
        <f t="shared" si="32"/>
        <v>5.5614977211343684</v>
      </c>
      <c r="BK67" s="119">
        <f t="shared" si="27"/>
        <v>242.92535714285714</v>
      </c>
      <c r="BL67" s="120">
        <f t="shared" si="27"/>
        <v>673.62666666666655</v>
      </c>
      <c r="BM67" s="120">
        <f t="shared" si="27"/>
        <v>469.83</v>
      </c>
      <c r="BN67" s="120" t="str">
        <f t="shared" si="27"/>
        <v/>
      </c>
      <c r="BO67" s="121" t="str">
        <f t="shared" si="27"/>
        <v/>
      </c>
      <c r="BP67" s="119">
        <f t="shared" si="28"/>
        <v>207.00212121212121</v>
      </c>
      <c r="BQ67" s="120">
        <f t="shared" si="28"/>
        <v>144.322</v>
      </c>
      <c r="BR67" s="120">
        <f t="shared" si="28"/>
        <v>339.34500000000003</v>
      </c>
      <c r="BS67" s="120" t="str">
        <f t="shared" si="28"/>
        <v/>
      </c>
      <c r="BT67" s="121" t="str">
        <f t="shared" si="28"/>
        <v/>
      </c>
      <c r="BU67" s="119">
        <f t="shared" si="29"/>
        <v>35.923235930735927</v>
      </c>
      <c r="BV67" s="120">
        <f t="shared" si="29"/>
        <v>529.30466666666655</v>
      </c>
      <c r="BW67" s="121">
        <f t="shared" si="29"/>
        <v>130.48499999999996</v>
      </c>
      <c r="BX67" s="120" t="str">
        <f t="shared" si="29"/>
        <v/>
      </c>
      <c r="BY67" s="121" t="str">
        <f t="shared" si="29"/>
        <v/>
      </c>
    </row>
    <row r="68" spans="1:77" x14ac:dyDescent="0.2">
      <c r="A68" t="s">
        <v>46</v>
      </c>
      <c r="B68" t="s">
        <v>46</v>
      </c>
      <c r="C68" t="s">
        <v>56</v>
      </c>
      <c r="D68" t="s">
        <v>56</v>
      </c>
      <c r="E68" t="s">
        <v>54</v>
      </c>
      <c r="F68" s="4">
        <f t="shared" si="24"/>
        <v>46073</v>
      </c>
      <c r="G68" t="s">
        <v>40</v>
      </c>
      <c r="H68" s="28">
        <v>22</v>
      </c>
      <c r="I68" s="138">
        <v>13</v>
      </c>
      <c r="J68" s="138">
        <v>0</v>
      </c>
      <c r="K68" s="2">
        <v>0</v>
      </c>
      <c r="L68" s="2">
        <v>0</v>
      </c>
      <c r="M68" s="2">
        <v>4362.75</v>
      </c>
      <c r="N68" s="2">
        <v>1974.68</v>
      </c>
      <c r="O68" s="2">
        <v>0</v>
      </c>
      <c r="P68" s="2">
        <v>0</v>
      </c>
      <c r="Q68" s="29">
        <v>0</v>
      </c>
      <c r="R68" s="30">
        <f t="shared" si="16"/>
        <v>13</v>
      </c>
      <c r="S68" s="30">
        <f t="shared" si="17"/>
        <v>1974.68</v>
      </c>
      <c r="T68" t="s">
        <v>49</v>
      </c>
      <c r="U68" t="s">
        <v>49</v>
      </c>
      <c r="V68" t="s">
        <v>56</v>
      </c>
      <c r="W68" t="s">
        <v>56</v>
      </c>
      <c r="X68" t="s">
        <v>54</v>
      </c>
      <c r="Y68" s="4">
        <f t="shared" si="25"/>
        <v>45709</v>
      </c>
      <c r="Z68" t="s">
        <v>40</v>
      </c>
      <c r="AA68" s="28">
        <v>21</v>
      </c>
      <c r="AB68" s="138">
        <v>14</v>
      </c>
      <c r="AC68" s="138">
        <v>0</v>
      </c>
      <c r="AD68" s="2">
        <v>0</v>
      </c>
      <c r="AE68" s="2">
        <v>0</v>
      </c>
      <c r="AF68" s="2">
        <v>5435.21</v>
      </c>
      <c r="AG68" s="2">
        <v>6307.58</v>
      </c>
      <c r="AH68" s="2">
        <v>0</v>
      </c>
      <c r="AI68" s="2">
        <v>0</v>
      </c>
      <c r="AJ68" s="29">
        <v>0</v>
      </c>
      <c r="AK68" s="30">
        <f t="shared" si="18"/>
        <v>14</v>
      </c>
      <c r="AL68" s="30">
        <f t="shared" si="19"/>
        <v>6307.58</v>
      </c>
      <c r="AM68" s="2">
        <f t="shared" si="31"/>
        <v>1</v>
      </c>
      <c r="AN68" s="2">
        <f t="shared" si="31"/>
        <v>-1</v>
      </c>
      <c r="AO68" s="2">
        <f t="shared" si="31"/>
        <v>0</v>
      </c>
      <c r="AP68" s="2">
        <f t="shared" si="31"/>
        <v>0</v>
      </c>
      <c r="AQ68" s="2">
        <f t="shared" si="31"/>
        <v>0</v>
      </c>
      <c r="AR68" s="2">
        <f t="shared" si="31"/>
        <v>-1072.46</v>
      </c>
      <c r="AS68" s="2">
        <f t="shared" si="31"/>
        <v>-4332.8999999999996</v>
      </c>
      <c r="AT68" s="2">
        <f t="shared" si="30"/>
        <v>0</v>
      </c>
      <c r="AU68" s="2">
        <f t="shared" si="30"/>
        <v>0</v>
      </c>
      <c r="AV68" s="29">
        <f t="shared" si="30"/>
        <v>0</v>
      </c>
      <c r="AW68" s="30">
        <f t="shared" si="30"/>
        <v>-1</v>
      </c>
      <c r="AX68" s="31">
        <f t="shared" si="30"/>
        <v>-4332.8999999999996</v>
      </c>
      <c r="AY68" s="38">
        <f t="shared" si="33"/>
        <v>4.7619047619047616E-2</v>
      </c>
      <c r="AZ68" s="38">
        <f t="shared" si="33"/>
        <v>-7.1428571428571425E-2</v>
      </c>
      <c r="BA68" s="38" t="str">
        <f t="shared" si="33"/>
        <v/>
      </c>
      <c r="BB68" s="38" t="str">
        <f t="shared" si="32"/>
        <v/>
      </c>
      <c r="BC68" s="38" t="str">
        <f t="shared" si="32"/>
        <v/>
      </c>
      <c r="BD68" s="38">
        <f t="shared" si="32"/>
        <v>-0.19731712298144874</v>
      </c>
      <c r="BE68" s="38">
        <f t="shared" si="32"/>
        <v>-0.68693540153275889</v>
      </c>
      <c r="BF68" s="38" t="str">
        <f t="shared" si="32"/>
        <v/>
      </c>
      <c r="BG68" s="38" t="str">
        <f t="shared" si="32"/>
        <v/>
      </c>
      <c r="BH68" s="39" t="str">
        <f t="shared" si="32"/>
        <v/>
      </c>
      <c r="BI68" s="76">
        <f t="shared" si="32"/>
        <v>-7.1428571428571425E-2</v>
      </c>
      <c r="BJ68" s="40">
        <f t="shared" si="32"/>
        <v>-0.68693540153275889</v>
      </c>
      <c r="BK68" s="119">
        <f t="shared" si="27"/>
        <v>198.30681818181819</v>
      </c>
      <c r="BL68" s="120">
        <f t="shared" si="27"/>
        <v>151.89846153846153</v>
      </c>
      <c r="BM68" s="120" t="str">
        <f t="shared" si="27"/>
        <v/>
      </c>
      <c r="BN68" s="120" t="str">
        <f t="shared" si="27"/>
        <v/>
      </c>
      <c r="BO68" s="121" t="str">
        <f t="shared" si="27"/>
        <v/>
      </c>
      <c r="BP68" s="119">
        <f t="shared" si="28"/>
        <v>258.81952380952379</v>
      </c>
      <c r="BQ68" s="120">
        <f t="shared" si="28"/>
        <v>450.54142857142858</v>
      </c>
      <c r="BR68" s="120" t="str">
        <f t="shared" si="28"/>
        <v/>
      </c>
      <c r="BS68" s="120" t="str">
        <f t="shared" si="28"/>
        <v/>
      </c>
      <c r="BT68" s="121" t="str">
        <f t="shared" si="28"/>
        <v/>
      </c>
      <c r="BU68" s="119">
        <f t="shared" si="29"/>
        <v>-60.5127056277056</v>
      </c>
      <c r="BV68" s="120">
        <f t="shared" si="29"/>
        <v>-298.64296703296702</v>
      </c>
      <c r="BW68" s="121" t="str">
        <f t="shared" si="29"/>
        <v/>
      </c>
      <c r="BX68" s="120" t="str">
        <f t="shared" si="29"/>
        <v/>
      </c>
      <c r="BY68" s="121" t="str">
        <f t="shared" si="29"/>
        <v/>
      </c>
    </row>
    <row r="69" spans="1:77" ht="13.5" thickBot="1" x14ac:dyDescent="0.25">
      <c r="A69" t="s">
        <v>46</v>
      </c>
      <c r="B69" t="s">
        <v>46</v>
      </c>
      <c r="C69" t="s">
        <v>56</v>
      </c>
      <c r="D69" t="s">
        <v>56</v>
      </c>
      <c r="E69" t="s">
        <v>54</v>
      </c>
      <c r="F69" s="59">
        <f t="shared" si="24"/>
        <v>46074</v>
      </c>
      <c r="G69" s="42" t="s">
        <v>41</v>
      </c>
      <c r="H69" s="43">
        <v>23</v>
      </c>
      <c r="I69" s="44">
        <v>0</v>
      </c>
      <c r="J69" s="44">
        <v>1</v>
      </c>
      <c r="K69" s="44">
        <v>0</v>
      </c>
      <c r="L69" s="44">
        <v>0</v>
      </c>
      <c r="M69" s="44">
        <v>2218.21</v>
      </c>
      <c r="N69" s="44">
        <v>0</v>
      </c>
      <c r="O69" s="44">
        <v>662.8</v>
      </c>
      <c r="P69" s="44">
        <v>0</v>
      </c>
      <c r="Q69" s="45">
        <v>0</v>
      </c>
      <c r="R69" s="46">
        <f t="shared" si="16"/>
        <v>1</v>
      </c>
      <c r="S69" s="46">
        <f t="shared" si="17"/>
        <v>662.8</v>
      </c>
      <c r="T69" t="s">
        <v>49</v>
      </c>
      <c r="U69" t="s">
        <v>49</v>
      </c>
      <c r="V69" t="s">
        <v>56</v>
      </c>
      <c r="W69" t="s">
        <v>56</v>
      </c>
      <c r="X69" t="s">
        <v>54</v>
      </c>
      <c r="Y69" s="59">
        <f t="shared" si="25"/>
        <v>45710</v>
      </c>
      <c r="Z69" s="42" t="s">
        <v>41</v>
      </c>
      <c r="AA69" s="43">
        <v>24</v>
      </c>
      <c r="AB69" s="44">
        <v>0</v>
      </c>
      <c r="AC69" s="44">
        <v>3</v>
      </c>
      <c r="AD69" s="44">
        <v>0</v>
      </c>
      <c r="AE69" s="44">
        <v>0</v>
      </c>
      <c r="AF69" s="44">
        <v>3892.6299999999997</v>
      </c>
      <c r="AG69" s="44">
        <v>0</v>
      </c>
      <c r="AH69" s="44">
        <v>600.80999999999995</v>
      </c>
      <c r="AI69" s="44">
        <v>0</v>
      </c>
      <c r="AJ69" s="45">
        <v>0</v>
      </c>
      <c r="AK69" s="46">
        <f t="shared" si="18"/>
        <v>3</v>
      </c>
      <c r="AL69" s="46">
        <f t="shared" si="19"/>
        <v>600.80999999999995</v>
      </c>
      <c r="AM69" s="44">
        <f t="shared" si="31"/>
        <v>-1</v>
      </c>
      <c r="AN69" s="44">
        <f t="shared" si="31"/>
        <v>0</v>
      </c>
      <c r="AO69" s="44">
        <f t="shared" si="31"/>
        <v>-2</v>
      </c>
      <c r="AP69" s="44">
        <f t="shared" si="31"/>
        <v>0</v>
      </c>
      <c r="AQ69" s="44">
        <f t="shared" si="31"/>
        <v>0</v>
      </c>
      <c r="AR69" s="44">
        <f t="shared" si="31"/>
        <v>-1674.4199999999996</v>
      </c>
      <c r="AS69" s="44">
        <f t="shared" si="31"/>
        <v>0</v>
      </c>
      <c r="AT69" s="44">
        <f t="shared" si="30"/>
        <v>61.990000000000009</v>
      </c>
      <c r="AU69" s="44">
        <f t="shared" si="30"/>
        <v>0</v>
      </c>
      <c r="AV69" s="45">
        <f t="shared" si="30"/>
        <v>0</v>
      </c>
      <c r="AW69" s="46">
        <f t="shared" si="30"/>
        <v>-2</v>
      </c>
      <c r="AX69" s="47">
        <f t="shared" si="30"/>
        <v>61.990000000000009</v>
      </c>
      <c r="AY69" s="56">
        <f t="shared" si="33"/>
        <v>-4.1666666666666664E-2</v>
      </c>
      <c r="AZ69" s="56" t="str">
        <f t="shared" si="33"/>
        <v/>
      </c>
      <c r="BA69" s="56">
        <f t="shared" si="33"/>
        <v>-0.66666666666666663</v>
      </c>
      <c r="BB69" s="56" t="str">
        <f t="shared" si="32"/>
        <v/>
      </c>
      <c r="BC69" s="56" t="str">
        <f t="shared" si="32"/>
        <v/>
      </c>
      <c r="BD69" s="56">
        <f t="shared" si="32"/>
        <v>-0.43015133727068838</v>
      </c>
      <c r="BE69" s="56" t="str">
        <f t="shared" si="32"/>
        <v/>
      </c>
      <c r="BF69" s="56">
        <f t="shared" si="32"/>
        <v>0.10317737720743665</v>
      </c>
      <c r="BG69" s="56" t="str">
        <f t="shared" si="32"/>
        <v/>
      </c>
      <c r="BH69" s="57" t="str">
        <f t="shared" si="32"/>
        <v/>
      </c>
      <c r="BI69" s="81">
        <f t="shared" si="32"/>
        <v>-0.66666666666666663</v>
      </c>
      <c r="BJ69" s="58">
        <f t="shared" si="32"/>
        <v>0.10317737720743665</v>
      </c>
      <c r="BK69" s="122">
        <f t="shared" si="27"/>
        <v>96.443913043478261</v>
      </c>
      <c r="BL69" s="123" t="str">
        <f t="shared" si="27"/>
        <v/>
      </c>
      <c r="BM69" s="123">
        <f t="shared" si="27"/>
        <v>662.8</v>
      </c>
      <c r="BN69" s="123" t="str">
        <f t="shared" si="27"/>
        <v/>
      </c>
      <c r="BO69" s="124" t="str">
        <f t="shared" si="27"/>
        <v/>
      </c>
      <c r="BP69" s="122">
        <f t="shared" si="28"/>
        <v>162.19291666666666</v>
      </c>
      <c r="BQ69" s="123" t="str">
        <f t="shared" si="28"/>
        <v/>
      </c>
      <c r="BR69" s="123">
        <f t="shared" si="28"/>
        <v>200.26999999999998</v>
      </c>
      <c r="BS69" s="123" t="str">
        <f t="shared" si="28"/>
        <v/>
      </c>
      <c r="BT69" s="124" t="str">
        <f t="shared" si="28"/>
        <v/>
      </c>
      <c r="BU69" s="122">
        <f t="shared" si="29"/>
        <v>-65.749003623188401</v>
      </c>
      <c r="BV69" s="123" t="str">
        <f t="shared" si="29"/>
        <v/>
      </c>
      <c r="BW69" s="124">
        <f t="shared" si="29"/>
        <v>462.53</v>
      </c>
      <c r="BX69" s="123" t="str">
        <f t="shared" si="29"/>
        <v/>
      </c>
      <c r="BY69" s="124" t="str">
        <f t="shared" si="29"/>
        <v/>
      </c>
    </row>
    <row r="70" spans="1:77" x14ac:dyDescent="0.2">
      <c r="A70" t="s">
        <v>46</v>
      </c>
      <c r="B70" t="s">
        <v>46</v>
      </c>
      <c r="C70" t="s">
        <v>56</v>
      </c>
      <c r="D70" t="s">
        <v>56</v>
      </c>
      <c r="E70" t="s">
        <v>55</v>
      </c>
      <c r="F70" s="4">
        <f t="shared" si="24"/>
        <v>46075</v>
      </c>
      <c r="G70" t="s">
        <v>35</v>
      </c>
      <c r="H70" s="28">
        <v>11</v>
      </c>
      <c r="I70" s="138">
        <v>16</v>
      </c>
      <c r="J70" s="138">
        <v>0</v>
      </c>
      <c r="K70" s="2">
        <v>0</v>
      </c>
      <c r="L70" s="2">
        <v>0</v>
      </c>
      <c r="M70" s="2">
        <v>1358</v>
      </c>
      <c r="N70" s="2">
        <v>4363.87</v>
      </c>
      <c r="O70" s="2">
        <v>0</v>
      </c>
      <c r="P70" s="2">
        <v>0</v>
      </c>
      <c r="Q70" s="29">
        <v>0</v>
      </c>
      <c r="R70" s="30">
        <f t="shared" si="16"/>
        <v>16</v>
      </c>
      <c r="S70" s="30">
        <f t="shared" si="17"/>
        <v>4363.87</v>
      </c>
      <c r="T70" t="s">
        <v>49</v>
      </c>
      <c r="U70" t="s">
        <v>49</v>
      </c>
      <c r="V70" t="s">
        <v>56</v>
      </c>
      <c r="W70" t="s">
        <v>56</v>
      </c>
      <c r="X70" t="s">
        <v>55</v>
      </c>
      <c r="Y70" s="4">
        <f t="shared" si="25"/>
        <v>45711</v>
      </c>
      <c r="Z70" t="s">
        <v>35</v>
      </c>
      <c r="AA70" s="28">
        <v>22</v>
      </c>
      <c r="AB70" s="138">
        <v>11</v>
      </c>
      <c r="AC70" s="138">
        <v>1</v>
      </c>
      <c r="AD70" s="2">
        <v>0</v>
      </c>
      <c r="AE70" s="2">
        <v>0</v>
      </c>
      <c r="AF70" s="2">
        <v>2707.25</v>
      </c>
      <c r="AG70" s="2">
        <v>2422.1000000000004</v>
      </c>
      <c r="AH70" s="2">
        <v>1443.31</v>
      </c>
      <c r="AI70" s="2">
        <v>0</v>
      </c>
      <c r="AJ70" s="29">
        <v>0</v>
      </c>
      <c r="AK70" s="30">
        <f t="shared" si="18"/>
        <v>12</v>
      </c>
      <c r="AL70" s="30">
        <f t="shared" si="19"/>
        <v>3865.4100000000003</v>
      </c>
      <c r="AM70" s="2">
        <f t="shared" si="31"/>
        <v>-11</v>
      </c>
      <c r="AN70" s="2">
        <f t="shared" si="31"/>
        <v>5</v>
      </c>
      <c r="AO70" s="2">
        <f t="shared" si="31"/>
        <v>-1</v>
      </c>
      <c r="AP70" s="2">
        <f t="shared" si="31"/>
        <v>0</v>
      </c>
      <c r="AQ70" s="2">
        <f t="shared" si="31"/>
        <v>0</v>
      </c>
      <c r="AR70" s="2">
        <f t="shared" si="31"/>
        <v>-1349.25</v>
      </c>
      <c r="AS70" s="2">
        <f t="shared" si="31"/>
        <v>1941.7699999999995</v>
      </c>
      <c r="AT70" s="2">
        <f t="shared" si="30"/>
        <v>-1443.31</v>
      </c>
      <c r="AU70" s="2">
        <f t="shared" si="30"/>
        <v>0</v>
      </c>
      <c r="AV70" s="29">
        <f t="shared" si="30"/>
        <v>0</v>
      </c>
      <c r="AW70" s="30">
        <f t="shared" si="30"/>
        <v>4</v>
      </c>
      <c r="AX70" s="31">
        <f t="shared" si="30"/>
        <v>498.45999999999958</v>
      </c>
      <c r="AY70" s="38">
        <f t="shared" si="33"/>
        <v>-0.5</v>
      </c>
      <c r="AZ70" s="38">
        <f t="shared" si="33"/>
        <v>0.45454545454545453</v>
      </c>
      <c r="BA70" s="38">
        <f t="shared" si="33"/>
        <v>-1</v>
      </c>
      <c r="BB70" s="38" t="str">
        <f t="shared" si="32"/>
        <v/>
      </c>
      <c r="BC70" s="38" t="str">
        <f t="shared" si="32"/>
        <v/>
      </c>
      <c r="BD70" s="38">
        <f t="shared" si="32"/>
        <v>-0.49838396897220427</v>
      </c>
      <c r="BE70" s="38">
        <f t="shared" si="32"/>
        <v>0.8016886173155523</v>
      </c>
      <c r="BF70" s="38">
        <f t="shared" si="32"/>
        <v>-1</v>
      </c>
      <c r="BG70" s="38" t="str">
        <f t="shared" si="32"/>
        <v/>
      </c>
      <c r="BH70" s="39" t="str">
        <f t="shared" si="32"/>
        <v/>
      </c>
      <c r="BI70" s="76">
        <f t="shared" si="32"/>
        <v>0.33333333333333331</v>
      </c>
      <c r="BJ70" s="40">
        <f t="shared" si="32"/>
        <v>0.12895397900869496</v>
      </c>
      <c r="BK70" s="116">
        <f t="shared" si="27"/>
        <v>123.45454545454545</v>
      </c>
      <c r="BL70" s="117">
        <f t="shared" si="27"/>
        <v>272.74187499999999</v>
      </c>
      <c r="BM70" s="117" t="str">
        <f t="shared" si="27"/>
        <v/>
      </c>
      <c r="BN70" s="117" t="str">
        <f t="shared" si="27"/>
        <v/>
      </c>
      <c r="BO70" s="118" t="str">
        <f t="shared" si="27"/>
        <v/>
      </c>
      <c r="BP70" s="116">
        <f t="shared" si="28"/>
        <v>123.05681818181819</v>
      </c>
      <c r="BQ70" s="117">
        <f t="shared" si="28"/>
        <v>220.19090909090912</v>
      </c>
      <c r="BR70" s="117">
        <f t="shared" si="28"/>
        <v>1443.31</v>
      </c>
      <c r="BS70" s="117" t="str">
        <f t="shared" si="28"/>
        <v/>
      </c>
      <c r="BT70" s="118" t="str">
        <f t="shared" si="28"/>
        <v/>
      </c>
      <c r="BU70" s="116">
        <f t="shared" si="29"/>
        <v>0.39772727272726627</v>
      </c>
      <c r="BV70" s="117">
        <f t="shared" si="29"/>
        <v>52.550965909090877</v>
      </c>
      <c r="BW70" s="118" t="str">
        <f t="shared" si="29"/>
        <v/>
      </c>
      <c r="BX70" s="117" t="str">
        <f t="shared" si="29"/>
        <v/>
      </c>
      <c r="BY70" s="118" t="str">
        <f t="shared" si="29"/>
        <v/>
      </c>
    </row>
    <row r="71" spans="1:77" x14ac:dyDescent="0.2">
      <c r="A71" t="s">
        <v>46</v>
      </c>
      <c r="B71" t="s">
        <v>46</v>
      </c>
      <c r="C71" t="s">
        <v>56</v>
      </c>
      <c r="D71" t="s">
        <v>56</v>
      </c>
      <c r="E71" t="s">
        <v>55</v>
      </c>
      <c r="F71" s="4">
        <f t="shared" si="24"/>
        <v>46076</v>
      </c>
      <c r="G71" t="s">
        <v>36</v>
      </c>
      <c r="H71" s="28">
        <v>6</v>
      </c>
      <c r="I71" s="138">
        <v>17</v>
      </c>
      <c r="J71" s="138">
        <v>2</v>
      </c>
      <c r="K71" s="2">
        <v>0</v>
      </c>
      <c r="L71" s="2">
        <v>0</v>
      </c>
      <c r="M71" s="2">
        <v>791.72</v>
      </c>
      <c r="N71" s="2">
        <v>4581.3999999999996</v>
      </c>
      <c r="O71" s="2">
        <v>681.54</v>
      </c>
      <c r="P71" s="2">
        <v>0</v>
      </c>
      <c r="Q71" s="29">
        <v>0</v>
      </c>
      <c r="R71" s="30">
        <f t="shared" si="16"/>
        <v>19</v>
      </c>
      <c r="S71" s="30">
        <f t="shared" si="17"/>
        <v>5262.94</v>
      </c>
      <c r="T71" t="s">
        <v>49</v>
      </c>
      <c r="U71" t="s">
        <v>49</v>
      </c>
      <c r="V71" t="s">
        <v>56</v>
      </c>
      <c r="W71" t="s">
        <v>56</v>
      </c>
      <c r="X71" t="s">
        <v>55</v>
      </c>
      <c r="Y71" s="4">
        <f t="shared" si="25"/>
        <v>45712</v>
      </c>
      <c r="Z71" t="s">
        <v>36</v>
      </c>
      <c r="AA71" s="28">
        <v>15</v>
      </c>
      <c r="AB71" s="138">
        <v>9</v>
      </c>
      <c r="AC71" s="138">
        <v>4</v>
      </c>
      <c r="AD71" s="2">
        <v>0</v>
      </c>
      <c r="AE71" s="2">
        <v>0</v>
      </c>
      <c r="AF71" s="2">
        <v>1296.28</v>
      </c>
      <c r="AG71" s="2">
        <v>3623.1800000000003</v>
      </c>
      <c r="AH71" s="2">
        <v>2483.59</v>
      </c>
      <c r="AI71" s="2">
        <v>0</v>
      </c>
      <c r="AJ71" s="29">
        <v>0</v>
      </c>
      <c r="AK71" s="30">
        <f t="shared" si="18"/>
        <v>13</v>
      </c>
      <c r="AL71" s="30">
        <f t="shared" si="19"/>
        <v>6106.77</v>
      </c>
      <c r="AM71" s="2">
        <f t="shared" si="31"/>
        <v>-9</v>
      </c>
      <c r="AN71" s="2">
        <f t="shared" si="31"/>
        <v>8</v>
      </c>
      <c r="AO71" s="2">
        <f t="shared" si="31"/>
        <v>-2</v>
      </c>
      <c r="AP71" s="2">
        <f t="shared" si="31"/>
        <v>0</v>
      </c>
      <c r="AQ71" s="2">
        <f t="shared" si="31"/>
        <v>0</v>
      </c>
      <c r="AR71" s="2">
        <f t="shared" si="31"/>
        <v>-504.55999999999995</v>
      </c>
      <c r="AS71" s="2">
        <f t="shared" si="31"/>
        <v>958.21999999999935</v>
      </c>
      <c r="AT71" s="2">
        <f t="shared" si="30"/>
        <v>-1802.0500000000002</v>
      </c>
      <c r="AU71" s="2">
        <f t="shared" si="30"/>
        <v>0</v>
      </c>
      <c r="AV71" s="29">
        <f t="shared" si="30"/>
        <v>0</v>
      </c>
      <c r="AW71" s="30">
        <f t="shared" si="30"/>
        <v>6</v>
      </c>
      <c r="AX71" s="31">
        <f t="shared" si="30"/>
        <v>-843.83000000000084</v>
      </c>
      <c r="AY71" s="38">
        <f t="shared" si="33"/>
        <v>-0.6</v>
      </c>
      <c r="AZ71" s="38">
        <f t="shared" si="33"/>
        <v>0.88888888888888884</v>
      </c>
      <c r="BA71" s="38">
        <f t="shared" si="33"/>
        <v>-0.5</v>
      </c>
      <c r="BB71" s="38" t="str">
        <f t="shared" si="32"/>
        <v/>
      </c>
      <c r="BC71" s="38" t="str">
        <f t="shared" si="32"/>
        <v/>
      </c>
      <c r="BD71" s="38">
        <f t="shared" si="32"/>
        <v>-0.38923689326380101</v>
      </c>
      <c r="BE71" s="38">
        <f t="shared" si="32"/>
        <v>0.26446933356885366</v>
      </c>
      <c r="BF71" s="38">
        <f t="shared" si="32"/>
        <v>-0.72558272500694565</v>
      </c>
      <c r="BG71" s="38" t="str">
        <f t="shared" si="32"/>
        <v/>
      </c>
      <c r="BH71" s="39" t="str">
        <f t="shared" si="32"/>
        <v/>
      </c>
      <c r="BI71" s="76">
        <f t="shared" si="32"/>
        <v>0.46153846153846156</v>
      </c>
      <c r="BJ71" s="40">
        <f t="shared" si="32"/>
        <v>-0.13817943036990107</v>
      </c>
      <c r="BK71" s="119">
        <f t="shared" si="27"/>
        <v>131.95333333333335</v>
      </c>
      <c r="BL71" s="120">
        <f t="shared" si="27"/>
        <v>269.49411764705883</v>
      </c>
      <c r="BM71" s="120">
        <f t="shared" si="27"/>
        <v>340.77</v>
      </c>
      <c r="BN71" s="120" t="str">
        <f t="shared" si="27"/>
        <v/>
      </c>
      <c r="BO71" s="121" t="str">
        <f t="shared" si="27"/>
        <v/>
      </c>
      <c r="BP71" s="119">
        <f t="shared" si="28"/>
        <v>86.418666666666667</v>
      </c>
      <c r="BQ71" s="120">
        <f t="shared" si="28"/>
        <v>402.57555555555558</v>
      </c>
      <c r="BR71" s="120">
        <f t="shared" si="28"/>
        <v>620.89750000000004</v>
      </c>
      <c r="BS71" s="120" t="str">
        <f t="shared" si="28"/>
        <v/>
      </c>
      <c r="BT71" s="121" t="str">
        <f t="shared" si="28"/>
        <v/>
      </c>
      <c r="BU71" s="119">
        <f t="shared" si="29"/>
        <v>45.534666666666681</v>
      </c>
      <c r="BV71" s="120">
        <f t="shared" si="29"/>
        <v>-133.08143790849675</v>
      </c>
      <c r="BW71" s="121">
        <f t="shared" si="29"/>
        <v>-280.12750000000005</v>
      </c>
      <c r="BX71" s="120" t="str">
        <f t="shared" si="29"/>
        <v/>
      </c>
      <c r="BY71" s="121" t="str">
        <f t="shared" si="29"/>
        <v/>
      </c>
    </row>
    <row r="72" spans="1:77" x14ac:dyDescent="0.2">
      <c r="A72" t="s">
        <v>46</v>
      </c>
      <c r="B72" t="s">
        <v>46</v>
      </c>
      <c r="C72" t="s">
        <v>56</v>
      </c>
      <c r="D72" t="s">
        <v>56</v>
      </c>
      <c r="E72" t="s">
        <v>55</v>
      </c>
      <c r="F72" s="4">
        <f t="shared" si="24"/>
        <v>46077</v>
      </c>
      <c r="G72" t="s">
        <v>37</v>
      </c>
      <c r="H72" s="28">
        <v>19</v>
      </c>
      <c r="I72" s="138">
        <v>18</v>
      </c>
      <c r="J72" s="138">
        <v>4</v>
      </c>
      <c r="K72" s="2">
        <v>0</v>
      </c>
      <c r="L72" s="2">
        <v>0</v>
      </c>
      <c r="M72" s="2">
        <v>4222.88</v>
      </c>
      <c r="N72" s="2">
        <v>4753.74</v>
      </c>
      <c r="O72" s="2">
        <v>5378.27</v>
      </c>
      <c r="P72" s="2">
        <v>0</v>
      </c>
      <c r="Q72" s="29">
        <v>0</v>
      </c>
      <c r="R72" s="30">
        <f t="shared" si="16"/>
        <v>22</v>
      </c>
      <c r="S72" s="30">
        <f t="shared" si="17"/>
        <v>10132.01</v>
      </c>
      <c r="T72" t="s">
        <v>49</v>
      </c>
      <c r="U72" t="s">
        <v>49</v>
      </c>
      <c r="V72" t="s">
        <v>56</v>
      </c>
      <c r="W72" t="s">
        <v>56</v>
      </c>
      <c r="X72" t="s">
        <v>55</v>
      </c>
      <c r="Y72" s="4">
        <f t="shared" si="25"/>
        <v>45713</v>
      </c>
      <c r="Z72" t="s">
        <v>37</v>
      </c>
      <c r="AA72" s="28">
        <v>29</v>
      </c>
      <c r="AB72" s="138">
        <v>13</v>
      </c>
      <c r="AC72" s="138">
        <v>4</v>
      </c>
      <c r="AD72" s="2">
        <v>0</v>
      </c>
      <c r="AE72" s="2">
        <v>0</v>
      </c>
      <c r="AF72" s="2">
        <v>5656.49</v>
      </c>
      <c r="AG72" s="2">
        <v>2684.8900000000003</v>
      </c>
      <c r="AH72" s="2">
        <v>3896.36</v>
      </c>
      <c r="AI72" s="2">
        <v>0</v>
      </c>
      <c r="AJ72" s="29">
        <v>0</v>
      </c>
      <c r="AK72" s="30">
        <f t="shared" si="18"/>
        <v>17</v>
      </c>
      <c r="AL72" s="30">
        <f t="shared" si="19"/>
        <v>6581.25</v>
      </c>
      <c r="AM72" s="2">
        <f t="shared" si="31"/>
        <v>-10</v>
      </c>
      <c r="AN72" s="2">
        <f t="shared" si="31"/>
        <v>5</v>
      </c>
      <c r="AO72" s="2">
        <f t="shared" si="31"/>
        <v>0</v>
      </c>
      <c r="AP72" s="2">
        <f t="shared" si="31"/>
        <v>0</v>
      </c>
      <c r="AQ72" s="2">
        <f t="shared" si="31"/>
        <v>0</v>
      </c>
      <c r="AR72" s="2">
        <f t="shared" si="31"/>
        <v>-1433.6099999999997</v>
      </c>
      <c r="AS72" s="2">
        <f t="shared" si="31"/>
        <v>2068.8499999999995</v>
      </c>
      <c r="AT72" s="2">
        <f t="shared" si="30"/>
        <v>1481.9100000000003</v>
      </c>
      <c r="AU72" s="2">
        <f t="shared" si="30"/>
        <v>0</v>
      </c>
      <c r="AV72" s="29">
        <f t="shared" si="30"/>
        <v>0</v>
      </c>
      <c r="AW72" s="30">
        <f t="shared" si="30"/>
        <v>5</v>
      </c>
      <c r="AX72" s="31">
        <f t="shared" si="30"/>
        <v>3550.76</v>
      </c>
      <c r="AY72" s="38">
        <f t="shared" si="33"/>
        <v>-0.34482758620689657</v>
      </c>
      <c r="AZ72" s="38">
        <f t="shared" si="33"/>
        <v>0.38461538461538464</v>
      </c>
      <c r="BA72" s="38">
        <f t="shared" si="33"/>
        <v>0</v>
      </c>
      <c r="BB72" s="38" t="str">
        <f t="shared" si="32"/>
        <v/>
      </c>
      <c r="BC72" s="38" t="str">
        <f t="shared" si="32"/>
        <v/>
      </c>
      <c r="BD72" s="38">
        <f t="shared" si="32"/>
        <v>-0.25344515768612685</v>
      </c>
      <c r="BE72" s="38">
        <f t="shared" si="32"/>
        <v>0.77055298354867396</v>
      </c>
      <c r="BF72" s="38">
        <f t="shared" si="32"/>
        <v>0.38033189951647184</v>
      </c>
      <c r="BG72" s="38" t="str">
        <f t="shared" si="32"/>
        <v/>
      </c>
      <c r="BH72" s="39" t="str">
        <f t="shared" si="32"/>
        <v/>
      </c>
      <c r="BI72" s="76">
        <f t="shared" si="32"/>
        <v>0.29411764705882354</v>
      </c>
      <c r="BJ72" s="40">
        <f t="shared" si="32"/>
        <v>0.53952668566001905</v>
      </c>
      <c r="BK72" s="119">
        <f t="shared" si="27"/>
        <v>222.25684210526316</v>
      </c>
      <c r="BL72" s="120">
        <f t="shared" si="27"/>
        <v>264.09666666666664</v>
      </c>
      <c r="BM72" s="120">
        <f t="shared" si="27"/>
        <v>1344.5675000000001</v>
      </c>
      <c r="BN72" s="120" t="str">
        <f t="shared" si="27"/>
        <v/>
      </c>
      <c r="BO72" s="121" t="str">
        <f t="shared" si="27"/>
        <v/>
      </c>
      <c r="BP72" s="119">
        <f t="shared" si="28"/>
        <v>195.05137931034483</v>
      </c>
      <c r="BQ72" s="120">
        <f t="shared" si="28"/>
        <v>206.53000000000003</v>
      </c>
      <c r="BR72" s="120">
        <f t="shared" si="28"/>
        <v>974.09</v>
      </c>
      <c r="BS72" s="120" t="str">
        <f t="shared" si="28"/>
        <v/>
      </c>
      <c r="BT72" s="121" t="str">
        <f t="shared" si="28"/>
        <v/>
      </c>
      <c r="BU72" s="119">
        <f t="shared" si="29"/>
        <v>27.205462794918333</v>
      </c>
      <c r="BV72" s="120">
        <f t="shared" si="29"/>
        <v>57.566666666666606</v>
      </c>
      <c r="BW72" s="121">
        <f t="shared" si="29"/>
        <v>370.47750000000008</v>
      </c>
      <c r="BX72" s="120" t="str">
        <f t="shared" si="29"/>
        <v/>
      </c>
      <c r="BY72" s="121" t="str">
        <f t="shared" si="29"/>
        <v/>
      </c>
    </row>
    <row r="73" spans="1:77" x14ac:dyDescent="0.2">
      <c r="A73" t="s">
        <v>46</v>
      </c>
      <c r="B73" t="s">
        <v>46</v>
      </c>
      <c r="C73" t="s">
        <v>56</v>
      </c>
      <c r="D73" t="s">
        <v>56</v>
      </c>
      <c r="E73" t="s">
        <v>55</v>
      </c>
      <c r="F73" s="4">
        <f t="shared" si="24"/>
        <v>46078</v>
      </c>
      <c r="G73" t="s">
        <v>38</v>
      </c>
      <c r="H73" s="28">
        <v>24</v>
      </c>
      <c r="I73" s="138">
        <v>16</v>
      </c>
      <c r="J73" s="138">
        <v>6</v>
      </c>
      <c r="K73" s="2">
        <v>0</v>
      </c>
      <c r="L73" s="2">
        <v>0</v>
      </c>
      <c r="M73" s="2">
        <v>5701.3099999999995</v>
      </c>
      <c r="N73" s="2">
        <v>7398.8899999999994</v>
      </c>
      <c r="O73" s="2">
        <v>3331.9</v>
      </c>
      <c r="P73" s="2">
        <v>0</v>
      </c>
      <c r="Q73" s="29">
        <v>0</v>
      </c>
      <c r="R73" s="30">
        <f t="shared" si="16"/>
        <v>22</v>
      </c>
      <c r="S73" s="30">
        <f t="shared" si="17"/>
        <v>10730.789999999999</v>
      </c>
      <c r="T73" t="s">
        <v>49</v>
      </c>
      <c r="U73" t="s">
        <v>49</v>
      </c>
      <c r="V73" t="s">
        <v>56</v>
      </c>
      <c r="W73" t="s">
        <v>56</v>
      </c>
      <c r="X73" t="s">
        <v>55</v>
      </c>
      <c r="Y73" s="4">
        <f t="shared" si="25"/>
        <v>45714</v>
      </c>
      <c r="Z73" t="s">
        <v>38</v>
      </c>
      <c r="AA73" s="28">
        <v>35</v>
      </c>
      <c r="AB73" s="138">
        <v>20</v>
      </c>
      <c r="AC73" s="138">
        <v>1</v>
      </c>
      <c r="AD73" s="2">
        <v>0</v>
      </c>
      <c r="AE73" s="2">
        <v>0</v>
      </c>
      <c r="AF73" s="2">
        <v>5892.1500000000005</v>
      </c>
      <c r="AG73" s="2">
        <v>4646.93</v>
      </c>
      <c r="AH73" s="2">
        <v>368.79</v>
      </c>
      <c r="AI73" s="2">
        <v>0</v>
      </c>
      <c r="AJ73" s="29">
        <v>0</v>
      </c>
      <c r="AK73" s="30">
        <f t="shared" si="18"/>
        <v>21</v>
      </c>
      <c r="AL73" s="30">
        <f t="shared" si="19"/>
        <v>5015.72</v>
      </c>
      <c r="AM73" s="2">
        <f t="shared" si="31"/>
        <v>-11</v>
      </c>
      <c r="AN73" s="2">
        <f t="shared" si="31"/>
        <v>-4</v>
      </c>
      <c r="AO73" s="2">
        <f t="shared" si="31"/>
        <v>5</v>
      </c>
      <c r="AP73" s="2">
        <f t="shared" si="31"/>
        <v>0</v>
      </c>
      <c r="AQ73" s="2">
        <f t="shared" si="31"/>
        <v>0</v>
      </c>
      <c r="AR73" s="2">
        <f t="shared" si="31"/>
        <v>-190.84000000000106</v>
      </c>
      <c r="AS73" s="2">
        <f t="shared" si="31"/>
        <v>2751.9599999999991</v>
      </c>
      <c r="AT73" s="2">
        <f t="shared" si="30"/>
        <v>2963.11</v>
      </c>
      <c r="AU73" s="2">
        <f t="shared" si="30"/>
        <v>0</v>
      </c>
      <c r="AV73" s="29">
        <f t="shared" si="30"/>
        <v>0</v>
      </c>
      <c r="AW73" s="30">
        <f t="shared" si="30"/>
        <v>1</v>
      </c>
      <c r="AX73" s="31">
        <f t="shared" si="30"/>
        <v>5715.0699999999988</v>
      </c>
      <c r="AY73" s="38">
        <f t="shared" si="33"/>
        <v>-0.31428571428571428</v>
      </c>
      <c r="AZ73" s="38">
        <f t="shared" si="33"/>
        <v>-0.2</v>
      </c>
      <c r="BA73" s="38">
        <f t="shared" si="33"/>
        <v>5</v>
      </c>
      <c r="BB73" s="38" t="str">
        <f t="shared" si="32"/>
        <v/>
      </c>
      <c r="BC73" s="38" t="str">
        <f t="shared" si="32"/>
        <v/>
      </c>
      <c r="BD73" s="38">
        <f t="shared" si="32"/>
        <v>-3.2388856359733043E-2</v>
      </c>
      <c r="BE73" s="38">
        <f t="shared" ref="BE73:BJ115" si="34">IFERROR(AS73/AG73,"")</f>
        <v>0.5922103410208458</v>
      </c>
      <c r="BF73" s="38">
        <f t="shared" si="34"/>
        <v>8.0346809837576938</v>
      </c>
      <c r="BG73" s="38" t="str">
        <f t="shared" si="34"/>
        <v/>
      </c>
      <c r="BH73" s="39" t="str">
        <f t="shared" si="34"/>
        <v/>
      </c>
      <c r="BI73" s="76">
        <f t="shared" si="34"/>
        <v>4.7619047619047616E-2</v>
      </c>
      <c r="BJ73" s="40">
        <f t="shared" si="34"/>
        <v>1.1394316269648224</v>
      </c>
      <c r="BK73" s="119">
        <f t="shared" si="27"/>
        <v>237.55458333333331</v>
      </c>
      <c r="BL73" s="120">
        <f t="shared" si="27"/>
        <v>462.43062499999996</v>
      </c>
      <c r="BM73" s="120">
        <f t="shared" si="27"/>
        <v>555.31666666666672</v>
      </c>
      <c r="BN73" s="120" t="str">
        <f t="shared" si="27"/>
        <v/>
      </c>
      <c r="BO73" s="121" t="str">
        <f t="shared" si="27"/>
        <v/>
      </c>
      <c r="BP73" s="119">
        <f t="shared" si="28"/>
        <v>168.34714285714287</v>
      </c>
      <c r="BQ73" s="120">
        <f t="shared" si="28"/>
        <v>232.34650000000002</v>
      </c>
      <c r="BR73" s="120">
        <f t="shared" si="28"/>
        <v>368.79</v>
      </c>
      <c r="BS73" s="120" t="str">
        <f t="shared" si="28"/>
        <v/>
      </c>
      <c r="BT73" s="121" t="str">
        <f t="shared" si="28"/>
        <v/>
      </c>
      <c r="BU73" s="119">
        <f t="shared" si="29"/>
        <v>69.207440476190442</v>
      </c>
      <c r="BV73" s="120">
        <f t="shared" si="29"/>
        <v>230.08412499999994</v>
      </c>
      <c r="BW73" s="121">
        <f t="shared" si="29"/>
        <v>186.5266666666667</v>
      </c>
      <c r="BX73" s="120" t="str">
        <f t="shared" si="29"/>
        <v/>
      </c>
      <c r="BY73" s="121" t="str">
        <f t="shared" si="29"/>
        <v/>
      </c>
    </row>
    <row r="74" spans="1:77" x14ac:dyDescent="0.2">
      <c r="A74" t="s">
        <v>46</v>
      </c>
      <c r="B74" t="s">
        <v>46</v>
      </c>
      <c r="C74" t="s">
        <v>56</v>
      </c>
      <c r="D74" t="s">
        <v>56</v>
      </c>
      <c r="E74" t="s">
        <v>55</v>
      </c>
      <c r="F74" s="4">
        <f t="shared" si="24"/>
        <v>46079</v>
      </c>
      <c r="G74" t="s">
        <v>39</v>
      </c>
      <c r="H74" s="28">
        <v>26</v>
      </c>
      <c r="I74" s="138">
        <v>19</v>
      </c>
      <c r="J74" s="138">
        <v>0</v>
      </c>
      <c r="K74" s="2">
        <v>0</v>
      </c>
      <c r="L74" s="2">
        <v>0</v>
      </c>
      <c r="M74" s="2">
        <v>4364.5600000000004</v>
      </c>
      <c r="N74" s="2">
        <v>7187.1100000000006</v>
      </c>
      <c r="O74" s="2">
        <v>0</v>
      </c>
      <c r="P74" s="2">
        <v>0</v>
      </c>
      <c r="Q74" s="29">
        <v>0</v>
      </c>
      <c r="R74" s="30">
        <f t="shared" si="16"/>
        <v>19</v>
      </c>
      <c r="S74" s="30">
        <f t="shared" si="17"/>
        <v>7187.1100000000006</v>
      </c>
      <c r="T74" t="s">
        <v>49</v>
      </c>
      <c r="U74" t="s">
        <v>49</v>
      </c>
      <c r="V74" t="s">
        <v>56</v>
      </c>
      <c r="W74" t="s">
        <v>56</v>
      </c>
      <c r="X74" t="s">
        <v>55</v>
      </c>
      <c r="Y74" s="4">
        <f t="shared" si="25"/>
        <v>45715</v>
      </c>
      <c r="Z74" t="s">
        <v>39</v>
      </c>
      <c r="AA74" s="28">
        <v>30</v>
      </c>
      <c r="AB74" s="138">
        <v>7</v>
      </c>
      <c r="AC74" s="138">
        <v>4</v>
      </c>
      <c r="AD74" s="2">
        <v>0</v>
      </c>
      <c r="AE74" s="2">
        <v>0</v>
      </c>
      <c r="AF74" s="2">
        <v>5625.23</v>
      </c>
      <c r="AG74" s="2">
        <v>3756.47</v>
      </c>
      <c r="AH74" s="2">
        <v>1505.6799999999998</v>
      </c>
      <c r="AI74" s="2">
        <v>0</v>
      </c>
      <c r="AJ74" s="29">
        <v>0</v>
      </c>
      <c r="AK74" s="30">
        <f t="shared" si="18"/>
        <v>11</v>
      </c>
      <c r="AL74" s="30">
        <f t="shared" si="19"/>
        <v>5262.15</v>
      </c>
      <c r="AM74" s="2">
        <f t="shared" si="31"/>
        <v>-4</v>
      </c>
      <c r="AN74" s="2">
        <f t="shared" si="31"/>
        <v>12</v>
      </c>
      <c r="AO74" s="2">
        <f t="shared" si="31"/>
        <v>-4</v>
      </c>
      <c r="AP74" s="2">
        <f t="shared" si="31"/>
        <v>0</v>
      </c>
      <c r="AQ74" s="2">
        <f t="shared" si="31"/>
        <v>0</v>
      </c>
      <c r="AR74" s="2">
        <f t="shared" si="31"/>
        <v>-1260.6699999999992</v>
      </c>
      <c r="AS74" s="2">
        <f t="shared" si="31"/>
        <v>3430.6400000000008</v>
      </c>
      <c r="AT74" s="2">
        <f t="shared" si="30"/>
        <v>-1505.6799999999998</v>
      </c>
      <c r="AU74" s="2">
        <f t="shared" si="30"/>
        <v>0</v>
      </c>
      <c r="AV74" s="29">
        <f t="shared" si="30"/>
        <v>0</v>
      </c>
      <c r="AW74" s="30">
        <f t="shared" si="30"/>
        <v>8</v>
      </c>
      <c r="AX74" s="31">
        <f t="shared" si="30"/>
        <v>1924.9600000000009</v>
      </c>
      <c r="AY74" s="38">
        <f t="shared" si="33"/>
        <v>-0.13333333333333333</v>
      </c>
      <c r="AZ74" s="38">
        <f t="shared" si="33"/>
        <v>1.7142857142857142</v>
      </c>
      <c r="BA74" s="38">
        <f t="shared" si="33"/>
        <v>-1</v>
      </c>
      <c r="BB74" s="38" t="str">
        <f t="shared" si="33"/>
        <v/>
      </c>
      <c r="BC74" s="38" t="str">
        <f t="shared" si="33"/>
        <v/>
      </c>
      <c r="BD74" s="38">
        <f t="shared" si="33"/>
        <v>-0.22410994750436858</v>
      </c>
      <c r="BE74" s="38">
        <f t="shared" si="34"/>
        <v>0.91326165256211311</v>
      </c>
      <c r="BF74" s="38">
        <f t="shared" si="34"/>
        <v>-1</v>
      </c>
      <c r="BG74" s="38" t="str">
        <f t="shared" si="34"/>
        <v/>
      </c>
      <c r="BH74" s="39" t="str">
        <f t="shared" si="34"/>
        <v/>
      </c>
      <c r="BI74" s="76">
        <f t="shared" si="34"/>
        <v>0.72727272727272729</v>
      </c>
      <c r="BJ74" s="40">
        <f t="shared" si="34"/>
        <v>0.36581245308476595</v>
      </c>
      <c r="BK74" s="119">
        <f t="shared" si="27"/>
        <v>167.86769230769232</v>
      </c>
      <c r="BL74" s="120">
        <f t="shared" si="27"/>
        <v>378.2689473684211</v>
      </c>
      <c r="BM74" s="120" t="str">
        <f t="shared" si="27"/>
        <v/>
      </c>
      <c r="BN74" s="120" t="str">
        <f t="shared" si="27"/>
        <v/>
      </c>
      <c r="BO74" s="121" t="str">
        <f t="shared" si="27"/>
        <v/>
      </c>
      <c r="BP74" s="119">
        <f t="shared" si="28"/>
        <v>187.50766666666667</v>
      </c>
      <c r="BQ74" s="120">
        <f t="shared" si="28"/>
        <v>536.63857142857137</v>
      </c>
      <c r="BR74" s="120">
        <f t="shared" si="28"/>
        <v>376.41999999999996</v>
      </c>
      <c r="BS74" s="120" t="str">
        <f t="shared" si="28"/>
        <v/>
      </c>
      <c r="BT74" s="121" t="str">
        <f t="shared" si="28"/>
        <v/>
      </c>
      <c r="BU74" s="119">
        <f t="shared" si="29"/>
        <v>-19.639974358974342</v>
      </c>
      <c r="BV74" s="120">
        <f t="shared" si="29"/>
        <v>-158.36962406015027</v>
      </c>
      <c r="BW74" s="121" t="str">
        <f t="shared" si="29"/>
        <v/>
      </c>
      <c r="BX74" s="120" t="str">
        <f t="shared" si="29"/>
        <v/>
      </c>
      <c r="BY74" s="121" t="str">
        <f t="shared" si="29"/>
        <v/>
      </c>
    </row>
    <row r="75" spans="1:77" x14ac:dyDescent="0.2">
      <c r="A75" t="s">
        <v>46</v>
      </c>
      <c r="B75" t="s">
        <v>46</v>
      </c>
      <c r="C75" t="s">
        <v>56</v>
      </c>
      <c r="D75" t="s">
        <v>56</v>
      </c>
      <c r="E75" t="s">
        <v>55</v>
      </c>
      <c r="F75" s="4">
        <f t="shared" si="24"/>
        <v>46080</v>
      </c>
      <c r="G75" t="s">
        <v>40</v>
      </c>
      <c r="H75" s="28">
        <v>25</v>
      </c>
      <c r="I75" s="138">
        <v>15</v>
      </c>
      <c r="J75" s="138">
        <v>0</v>
      </c>
      <c r="K75" s="2">
        <v>0</v>
      </c>
      <c r="L75" s="2">
        <v>0</v>
      </c>
      <c r="M75" s="2">
        <v>4523.8200000000006</v>
      </c>
      <c r="N75" s="2">
        <v>9681.9699999999993</v>
      </c>
      <c r="O75" s="2">
        <v>0</v>
      </c>
      <c r="P75" s="2">
        <v>0</v>
      </c>
      <c r="Q75" s="29">
        <v>0</v>
      </c>
      <c r="R75" s="30">
        <f t="shared" si="16"/>
        <v>15</v>
      </c>
      <c r="S75" s="30">
        <f t="shared" si="17"/>
        <v>9681.9699999999993</v>
      </c>
      <c r="T75" t="s">
        <v>49</v>
      </c>
      <c r="U75" t="s">
        <v>49</v>
      </c>
      <c r="V75" t="s">
        <v>56</v>
      </c>
      <c r="W75" t="s">
        <v>56</v>
      </c>
      <c r="X75" t="s">
        <v>55</v>
      </c>
      <c r="Y75" s="4">
        <f t="shared" si="25"/>
        <v>45716</v>
      </c>
      <c r="Z75" t="s">
        <v>40</v>
      </c>
      <c r="AA75" s="28">
        <v>51</v>
      </c>
      <c r="AB75" s="138">
        <v>8</v>
      </c>
      <c r="AC75" s="138">
        <v>1</v>
      </c>
      <c r="AD75" s="2">
        <v>0</v>
      </c>
      <c r="AE75" s="2">
        <v>0</v>
      </c>
      <c r="AF75" s="2">
        <v>8611.69</v>
      </c>
      <c r="AG75" s="2">
        <v>988.88</v>
      </c>
      <c r="AH75" s="2">
        <v>143.88</v>
      </c>
      <c r="AI75" s="2">
        <v>0</v>
      </c>
      <c r="AJ75" s="29">
        <v>0</v>
      </c>
      <c r="AK75" s="30">
        <f t="shared" si="18"/>
        <v>9</v>
      </c>
      <c r="AL75" s="30">
        <f t="shared" si="19"/>
        <v>1132.76</v>
      </c>
      <c r="AM75" s="2">
        <f t="shared" si="31"/>
        <v>-26</v>
      </c>
      <c r="AN75" s="2">
        <f t="shared" si="31"/>
        <v>7</v>
      </c>
      <c r="AO75" s="2">
        <f t="shared" si="31"/>
        <v>-1</v>
      </c>
      <c r="AP75" s="2">
        <f t="shared" si="31"/>
        <v>0</v>
      </c>
      <c r="AQ75" s="2">
        <f t="shared" si="31"/>
        <v>0</v>
      </c>
      <c r="AR75" s="2">
        <f t="shared" si="31"/>
        <v>-4087.87</v>
      </c>
      <c r="AS75" s="2">
        <f t="shared" si="31"/>
        <v>8693.09</v>
      </c>
      <c r="AT75" s="2">
        <f t="shared" si="30"/>
        <v>-143.88</v>
      </c>
      <c r="AU75" s="2">
        <f t="shared" si="30"/>
        <v>0</v>
      </c>
      <c r="AV75" s="29">
        <f t="shared" si="30"/>
        <v>0</v>
      </c>
      <c r="AW75" s="30">
        <f t="shared" si="30"/>
        <v>6</v>
      </c>
      <c r="AX75" s="31">
        <f t="shared" si="30"/>
        <v>8549.2099999999991</v>
      </c>
      <c r="AY75" s="38">
        <f t="shared" si="33"/>
        <v>-0.50980392156862742</v>
      </c>
      <c r="AZ75" s="38">
        <f t="shared" si="33"/>
        <v>0.875</v>
      </c>
      <c r="BA75" s="38">
        <f t="shared" si="33"/>
        <v>-1</v>
      </c>
      <c r="BB75" s="38" t="str">
        <f t="shared" si="33"/>
        <v/>
      </c>
      <c r="BC75" s="38" t="str">
        <f t="shared" si="33"/>
        <v/>
      </c>
      <c r="BD75" s="38">
        <f t="shared" si="33"/>
        <v>-0.47468847578117646</v>
      </c>
      <c r="BE75" s="38">
        <f t="shared" si="34"/>
        <v>8.7908441873634828</v>
      </c>
      <c r="BF75" s="38">
        <f t="shared" si="34"/>
        <v>-1</v>
      </c>
      <c r="BG75" s="38" t="str">
        <f t="shared" si="34"/>
        <v/>
      </c>
      <c r="BH75" s="39" t="str">
        <f t="shared" si="34"/>
        <v/>
      </c>
      <c r="BI75" s="76">
        <f t="shared" si="34"/>
        <v>0.66666666666666663</v>
      </c>
      <c r="BJ75" s="40">
        <f t="shared" si="34"/>
        <v>7.547238603058017</v>
      </c>
      <c r="BK75" s="119">
        <f t="shared" si="27"/>
        <v>180.95280000000002</v>
      </c>
      <c r="BL75" s="120">
        <f t="shared" si="27"/>
        <v>645.46466666666663</v>
      </c>
      <c r="BM75" s="120" t="str">
        <f t="shared" si="27"/>
        <v/>
      </c>
      <c r="BN75" s="120" t="str">
        <f t="shared" si="27"/>
        <v/>
      </c>
      <c r="BO75" s="121" t="str">
        <f t="shared" si="27"/>
        <v/>
      </c>
      <c r="BP75" s="119">
        <f t="shared" si="28"/>
        <v>168.85666666666668</v>
      </c>
      <c r="BQ75" s="120">
        <f t="shared" si="28"/>
        <v>123.61</v>
      </c>
      <c r="BR75" s="120">
        <f t="shared" si="28"/>
        <v>143.88</v>
      </c>
      <c r="BS75" s="120" t="str">
        <f t="shared" si="28"/>
        <v/>
      </c>
      <c r="BT75" s="121" t="str">
        <f t="shared" si="28"/>
        <v/>
      </c>
      <c r="BU75" s="119">
        <f t="shared" si="29"/>
        <v>12.096133333333341</v>
      </c>
      <c r="BV75" s="120">
        <f t="shared" si="29"/>
        <v>521.85466666666662</v>
      </c>
      <c r="BW75" s="121" t="str">
        <f t="shared" si="29"/>
        <v/>
      </c>
      <c r="BX75" s="120" t="str">
        <f t="shared" si="29"/>
        <v/>
      </c>
      <c r="BY75" s="121" t="str">
        <f t="shared" si="29"/>
        <v/>
      </c>
    </row>
    <row r="76" spans="1:77" ht="13.5" thickBot="1" x14ac:dyDescent="0.25">
      <c r="A76" t="s">
        <v>46</v>
      </c>
      <c r="B76" t="s">
        <v>46</v>
      </c>
      <c r="C76" t="s">
        <v>56</v>
      </c>
      <c r="D76" t="s">
        <v>56</v>
      </c>
      <c r="E76" t="s">
        <v>55</v>
      </c>
      <c r="F76" s="59">
        <f t="shared" si="24"/>
        <v>46081</v>
      </c>
      <c r="G76" s="42" t="s">
        <v>41</v>
      </c>
      <c r="H76" s="43">
        <v>27</v>
      </c>
      <c r="I76" s="44">
        <v>1</v>
      </c>
      <c r="J76" s="44">
        <v>1</v>
      </c>
      <c r="K76" s="44">
        <v>0</v>
      </c>
      <c r="L76" s="44">
        <v>0</v>
      </c>
      <c r="M76" s="44">
        <v>5390.64</v>
      </c>
      <c r="N76" s="44">
        <v>899.44</v>
      </c>
      <c r="O76" s="44">
        <v>-674.57</v>
      </c>
      <c r="P76" s="44">
        <v>0</v>
      </c>
      <c r="Q76" s="45">
        <v>0</v>
      </c>
      <c r="R76" s="46">
        <f t="shared" si="16"/>
        <v>2</v>
      </c>
      <c r="S76" s="46">
        <f t="shared" si="17"/>
        <v>224.87</v>
      </c>
      <c r="T76" t="s">
        <v>49</v>
      </c>
      <c r="U76" t="s">
        <v>49</v>
      </c>
      <c r="V76" t="s">
        <v>56</v>
      </c>
      <c r="W76" t="s">
        <v>63</v>
      </c>
      <c r="X76" t="s">
        <v>55</v>
      </c>
      <c r="Y76" s="59">
        <f t="shared" si="25"/>
        <v>45717</v>
      </c>
      <c r="Z76" s="42" t="s">
        <v>41</v>
      </c>
      <c r="AA76" s="43">
        <v>29</v>
      </c>
      <c r="AB76" s="44">
        <v>0</v>
      </c>
      <c r="AC76" s="44">
        <v>0</v>
      </c>
      <c r="AD76" s="44">
        <v>0</v>
      </c>
      <c r="AE76" s="44">
        <v>0</v>
      </c>
      <c r="AF76" s="44">
        <v>3820.92</v>
      </c>
      <c r="AG76" s="44">
        <v>0</v>
      </c>
      <c r="AH76" s="44">
        <v>0</v>
      </c>
      <c r="AI76" s="44">
        <v>0</v>
      </c>
      <c r="AJ76" s="45">
        <v>0</v>
      </c>
      <c r="AK76" s="46">
        <f t="shared" si="18"/>
        <v>0</v>
      </c>
      <c r="AL76" s="46">
        <f t="shared" si="19"/>
        <v>0</v>
      </c>
      <c r="AM76" s="44">
        <f t="shared" si="31"/>
        <v>-2</v>
      </c>
      <c r="AN76" s="44">
        <f t="shared" si="31"/>
        <v>1</v>
      </c>
      <c r="AO76" s="44">
        <f t="shared" si="31"/>
        <v>1</v>
      </c>
      <c r="AP76" s="44">
        <f t="shared" si="31"/>
        <v>0</v>
      </c>
      <c r="AQ76" s="44">
        <f t="shared" si="31"/>
        <v>0</v>
      </c>
      <c r="AR76" s="44">
        <f t="shared" si="31"/>
        <v>1569.7200000000003</v>
      </c>
      <c r="AS76" s="44">
        <f t="shared" si="31"/>
        <v>899.44</v>
      </c>
      <c r="AT76" s="44">
        <f t="shared" si="30"/>
        <v>-674.57</v>
      </c>
      <c r="AU76" s="44">
        <f t="shared" si="30"/>
        <v>0</v>
      </c>
      <c r="AV76" s="45">
        <f t="shared" si="30"/>
        <v>0</v>
      </c>
      <c r="AW76" s="46">
        <f t="shared" si="30"/>
        <v>2</v>
      </c>
      <c r="AX76" s="47">
        <f t="shared" si="30"/>
        <v>224.87</v>
      </c>
      <c r="AY76" s="56">
        <f t="shared" si="33"/>
        <v>-6.8965517241379309E-2</v>
      </c>
      <c r="AZ76" s="56" t="str">
        <f t="shared" si="33"/>
        <v/>
      </c>
      <c r="BA76" s="56" t="str">
        <f t="shared" si="33"/>
        <v/>
      </c>
      <c r="BB76" s="56" t="str">
        <f t="shared" si="33"/>
        <v/>
      </c>
      <c r="BC76" s="56" t="str">
        <f t="shared" si="33"/>
        <v/>
      </c>
      <c r="BD76" s="56">
        <f t="shared" si="33"/>
        <v>0.41082252441820299</v>
      </c>
      <c r="BE76" s="56" t="str">
        <f t="shared" si="34"/>
        <v/>
      </c>
      <c r="BF76" s="56" t="str">
        <f t="shared" si="34"/>
        <v/>
      </c>
      <c r="BG76" s="56" t="str">
        <f t="shared" si="34"/>
        <v/>
      </c>
      <c r="BH76" s="57" t="str">
        <f t="shared" si="34"/>
        <v/>
      </c>
      <c r="BI76" s="81" t="str">
        <f t="shared" si="34"/>
        <v/>
      </c>
      <c r="BJ76" s="58" t="str">
        <f t="shared" si="34"/>
        <v/>
      </c>
      <c r="BK76" s="122">
        <f t="shared" si="27"/>
        <v>199.65333333333334</v>
      </c>
      <c r="BL76" s="123">
        <f t="shared" si="27"/>
        <v>899.44</v>
      </c>
      <c r="BM76" s="123">
        <f t="shared" si="27"/>
        <v>-674.57</v>
      </c>
      <c r="BN76" s="123" t="str">
        <f t="shared" si="27"/>
        <v/>
      </c>
      <c r="BO76" s="124" t="str">
        <f t="shared" si="27"/>
        <v/>
      </c>
      <c r="BP76" s="122">
        <f t="shared" si="28"/>
        <v>131.75586206896551</v>
      </c>
      <c r="BQ76" s="123" t="str">
        <f t="shared" si="28"/>
        <v/>
      </c>
      <c r="BR76" s="123" t="str">
        <f t="shared" si="28"/>
        <v/>
      </c>
      <c r="BS76" s="123" t="str">
        <f t="shared" si="28"/>
        <v/>
      </c>
      <c r="BT76" s="124" t="str">
        <f t="shared" si="28"/>
        <v/>
      </c>
      <c r="BU76" s="122">
        <f t="shared" si="29"/>
        <v>67.897471264367823</v>
      </c>
      <c r="BV76" s="123" t="str">
        <f t="shared" si="29"/>
        <v/>
      </c>
      <c r="BW76" s="124" t="str">
        <f t="shared" si="29"/>
        <v/>
      </c>
      <c r="BX76" s="123" t="str">
        <f t="shared" si="29"/>
        <v/>
      </c>
      <c r="BY76" s="124" t="str">
        <f t="shared" si="29"/>
        <v/>
      </c>
    </row>
    <row r="77" spans="1:77" x14ac:dyDescent="0.2">
      <c r="A77" t="s">
        <v>46</v>
      </c>
      <c r="B77" t="s">
        <v>46</v>
      </c>
      <c r="C77" t="s">
        <v>63</v>
      </c>
      <c r="D77" t="s">
        <v>63</v>
      </c>
      <c r="E77" t="s">
        <v>59</v>
      </c>
      <c r="F77" s="4">
        <f t="shared" si="24"/>
        <v>46082</v>
      </c>
      <c r="G77" t="s">
        <v>35</v>
      </c>
      <c r="H77" s="28">
        <v>10</v>
      </c>
      <c r="I77" s="138">
        <v>22</v>
      </c>
      <c r="J77" s="138">
        <v>0</v>
      </c>
      <c r="K77" s="2">
        <v>0</v>
      </c>
      <c r="L77" s="2">
        <v>0</v>
      </c>
      <c r="M77" s="2">
        <v>1233.69</v>
      </c>
      <c r="N77" s="2">
        <v>6341.63</v>
      </c>
      <c r="O77" s="2">
        <v>0</v>
      </c>
      <c r="P77" s="2">
        <v>0</v>
      </c>
      <c r="Q77" s="29">
        <v>0</v>
      </c>
      <c r="R77" s="30">
        <f t="shared" si="16"/>
        <v>22</v>
      </c>
      <c r="S77" s="30">
        <f t="shared" si="17"/>
        <v>6341.63</v>
      </c>
      <c r="T77" t="s">
        <v>49</v>
      </c>
      <c r="U77" t="s">
        <v>49</v>
      </c>
      <c r="V77" t="s">
        <v>63</v>
      </c>
      <c r="W77" t="s">
        <v>63</v>
      </c>
      <c r="X77" t="s">
        <v>59</v>
      </c>
      <c r="Y77" s="4">
        <f t="shared" si="25"/>
        <v>45718</v>
      </c>
      <c r="Z77" t="s">
        <v>35</v>
      </c>
      <c r="AA77" s="28">
        <v>20</v>
      </c>
      <c r="AB77" s="138">
        <v>18</v>
      </c>
      <c r="AC77" s="138">
        <v>4</v>
      </c>
      <c r="AD77" s="2">
        <v>0</v>
      </c>
      <c r="AE77" s="2">
        <v>0</v>
      </c>
      <c r="AF77" s="2">
        <v>2692.29</v>
      </c>
      <c r="AG77" s="2">
        <v>6133.5700000000006</v>
      </c>
      <c r="AH77" s="2">
        <v>2659.38</v>
      </c>
      <c r="AI77" s="2">
        <v>0</v>
      </c>
      <c r="AJ77" s="29">
        <v>0</v>
      </c>
      <c r="AK77" s="30">
        <f t="shared" si="18"/>
        <v>22</v>
      </c>
      <c r="AL77" s="30">
        <f t="shared" si="19"/>
        <v>8792.9500000000007</v>
      </c>
      <c r="AM77" s="2">
        <f t="shared" si="31"/>
        <v>-10</v>
      </c>
      <c r="AN77" s="2">
        <f t="shared" si="31"/>
        <v>4</v>
      </c>
      <c r="AO77" s="2">
        <f t="shared" si="31"/>
        <v>-4</v>
      </c>
      <c r="AP77" s="2">
        <f t="shared" si="31"/>
        <v>0</v>
      </c>
      <c r="AQ77" s="2">
        <f t="shared" si="31"/>
        <v>0</v>
      </c>
      <c r="AR77" s="2">
        <f t="shared" si="31"/>
        <v>-1458.6</v>
      </c>
      <c r="AS77" s="2">
        <f t="shared" si="31"/>
        <v>208.05999999999949</v>
      </c>
      <c r="AT77" s="2">
        <f t="shared" si="30"/>
        <v>-2659.38</v>
      </c>
      <c r="AU77" s="2">
        <f t="shared" si="30"/>
        <v>0</v>
      </c>
      <c r="AV77" s="29">
        <f t="shared" si="30"/>
        <v>0</v>
      </c>
      <c r="AW77" s="30">
        <f t="shared" si="30"/>
        <v>0</v>
      </c>
      <c r="AX77" s="31">
        <f t="shared" si="30"/>
        <v>-2451.3200000000006</v>
      </c>
      <c r="AY77" s="38">
        <f t="shared" si="33"/>
        <v>-0.5</v>
      </c>
      <c r="AZ77" s="38">
        <f t="shared" si="33"/>
        <v>0.22222222222222221</v>
      </c>
      <c r="BA77" s="38">
        <f t="shared" si="33"/>
        <v>-1</v>
      </c>
      <c r="BB77" s="38" t="str">
        <f t="shared" si="33"/>
        <v/>
      </c>
      <c r="BC77" s="38" t="str">
        <f t="shared" si="33"/>
        <v/>
      </c>
      <c r="BD77" s="38">
        <f t="shared" si="33"/>
        <v>-0.54176927448380374</v>
      </c>
      <c r="BE77" s="38">
        <f t="shared" si="34"/>
        <v>3.3921517158848676E-2</v>
      </c>
      <c r="BF77" s="38">
        <f t="shared" si="34"/>
        <v>-1</v>
      </c>
      <c r="BG77" s="38" t="str">
        <f t="shared" si="34"/>
        <v/>
      </c>
      <c r="BH77" s="39" t="str">
        <f t="shared" si="34"/>
        <v/>
      </c>
      <c r="BI77" s="76">
        <f t="shared" si="34"/>
        <v>0</v>
      </c>
      <c r="BJ77" s="40">
        <f t="shared" si="34"/>
        <v>-0.27878243365423439</v>
      </c>
      <c r="BK77" s="116">
        <f t="shared" si="27"/>
        <v>123.369</v>
      </c>
      <c r="BL77" s="117">
        <f t="shared" si="27"/>
        <v>288.25590909090909</v>
      </c>
      <c r="BM77" s="117" t="str">
        <f t="shared" si="27"/>
        <v/>
      </c>
      <c r="BN77" s="117" t="str">
        <f t="shared" si="27"/>
        <v/>
      </c>
      <c r="BO77" s="118" t="str">
        <f t="shared" si="27"/>
        <v/>
      </c>
      <c r="BP77" s="116">
        <f t="shared" si="28"/>
        <v>134.61449999999999</v>
      </c>
      <c r="BQ77" s="117">
        <f t="shared" si="28"/>
        <v>340.75388888888892</v>
      </c>
      <c r="BR77" s="117">
        <f t="shared" si="28"/>
        <v>664.84500000000003</v>
      </c>
      <c r="BS77" s="117" t="str">
        <f t="shared" si="28"/>
        <v/>
      </c>
      <c r="BT77" s="118" t="str">
        <f t="shared" si="28"/>
        <v/>
      </c>
      <c r="BU77" s="116">
        <f t="shared" si="29"/>
        <v>-11.245499999999993</v>
      </c>
      <c r="BV77" s="117">
        <f t="shared" si="29"/>
        <v>-52.497979797979838</v>
      </c>
      <c r="BW77" s="118" t="str">
        <f t="shared" si="29"/>
        <v/>
      </c>
      <c r="BX77" s="117" t="str">
        <f t="shared" si="29"/>
        <v/>
      </c>
      <c r="BY77" s="118" t="str">
        <f t="shared" si="29"/>
        <v/>
      </c>
    </row>
    <row r="78" spans="1:77" x14ac:dyDescent="0.2">
      <c r="A78" t="s">
        <v>46</v>
      </c>
      <c r="B78" t="s">
        <v>46</v>
      </c>
      <c r="C78" t="s">
        <v>63</v>
      </c>
      <c r="D78" t="s">
        <v>63</v>
      </c>
      <c r="E78" t="s">
        <v>59</v>
      </c>
      <c r="F78" s="4">
        <f t="shared" si="24"/>
        <v>46083</v>
      </c>
      <c r="G78" t="s">
        <v>36</v>
      </c>
      <c r="H78" s="28">
        <v>4</v>
      </c>
      <c r="I78" s="138">
        <v>17</v>
      </c>
      <c r="J78" s="138">
        <v>0</v>
      </c>
      <c r="K78" s="2">
        <v>0</v>
      </c>
      <c r="L78" s="2">
        <v>0</v>
      </c>
      <c r="M78" s="2">
        <v>1132.97</v>
      </c>
      <c r="N78" s="2">
        <v>3232.02</v>
      </c>
      <c r="O78" s="2">
        <v>0</v>
      </c>
      <c r="P78" s="2">
        <v>0</v>
      </c>
      <c r="Q78" s="29">
        <v>0</v>
      </c>
      <c r="R78" s="30">
        <f t="shared" si="16"/>
        <v>17</v>
      </c>
      <c r="S78" s="30">
        <f t="shared" si="17"/>
        <v>3232.02</v>
      </c>
      <c r="T78" t="s">
        <v>49</v>
      </c>
      <c r="U78" t="s">
        <v>49</v>
      </c>
      <c r="V78" t="s">
        <v>63</v>
      </c>
      <c r="W78" t="s">
        <v>63</v>
      </c>
      <c r="X78" t="s">
        <v>59</v>
      </c>
      <c r="Y78" s="4">
        <f t="shared" si="25"/>
        <v>45719</v>
      </c>
      <c r="Z78" t="s">
        <v>36</v>
      </c>
      <c r="AA78" s="28">
        <v>22</v>
      </c>
      <c r="AB78" s="138">
        <v>16</v>
      </c>
      <c r="AC78" s="138">
        <v>2</v>
      </c>
      <c r="AD78" s="2">
        <v>0</v>
      </c>
      <c r="AE78" s="2">
        <v>0</v>
      </c>
      <c r="AF78" s="2">
        <v>2982.79</v>
      </c>
      <c r="AG78" s="2">
        <v>2188.77</v>
      </c>
      <c r="AH78" s="2">
        <v>2208.46</v>
      </c>
      <c r="AI78" s="2">
        <v>0</v>
      </c>
      <c r="AJ78" s="29">
        <v>0</v>
      </c>
      <c r="AK78" s="30">
        <f t="shared" si="18"/>
        <v>18</v>
      </c>
      <c r="AL78" s="30">
        <f t="shared" si="19"/>
        <v>4397.2299999999996</v>
      </c>
      <c r="AM78" s="2">
        <f t="shared" si="31"/>
        <v>-18</v>
      </c>
      <c r="AN78" s="2">
        <f t="shared" si="31"/>
        <v>1</v>
      </c>
      <c r="AO78" s="2">
        <f t="shared" si="31"/>
        <v>-2</v>
      </c>
      <c r="AP78" s="2">
        <f t="shared" si="31"/>
        <v>0</v>
      </c>
      <c r="AQ78" s="2">
        <f t="shared" si="31"/>
        <v>0</v>
      </c>
      <c r="AR78" s="2">
        <f t="shared" si="31"/>
        <v>-1849.82</v>
      </c>
      <c r="AS78" s="2">
        <f t="shared" si="31"/>
        <v>1043.25</v>
      </c>
      <c r="AT78" s="2">
        <f t="shared" si="30"/>
        <v>-2208.46</v>
      </c>
      <c r="AU78" s="2">
        <f t="shared" si="30"/>
        <v>0</v>
      </c>
      <c r="AV78" s="29">
        <f t="shared" si="30"/>
        <v>0</v>
      </c>
      <c r="AW78" s="30">
        <f t="shared" si="30"/>
        <v>-1</v>
      </c>
      <c r="AX78" s="31">
        <f t="shared" si="30"/>
        <v>-1165.2099999999996</v>
      </c>
      <c r="AY78" s="38">
        <f t="shared" si="33"/>
        <v>-0.81818181818181823</v>
      </c>
      <c r="AZ78" s="38">
        <f t="shared" si="33"/>
        <v>6.25E-2</v>
      </c>
      <c r="BA78" s="38">
        <f t="shared" si="33"/>
        <v>-1</v>
      </c>
      <c r="BB78" s="38" t="str">
        <f t="shared" si="33"/>
        <v/>
      </c>
      <c r="BC78" s="38" t="str">
        <f t="shared" si="33"/>
        <v/>
      </c>
      <c r="BD78" s="38">
        <f t="shared" si="33"/>
        <v>-0.62016434277974641</v>
      </c>
      <c r="BE78" s="38">
        <f t="shared" si="34"/>
        <v>0.47663756356309711</v>
      </c>
      <c r="BF78" s="38">
        <f t="shared" si="34"/>
        <v>-1</v>
      </c>
      <c r="BG78" s="38" t="str">
        <f t="shared" si="34"/>
        <v/>
      </c>
      <c r="BH78" s="39" t="str">
        <f t="shared" si="34"/>
        <v/>
      </c>
      <c r="BI78" s="76">
        <f t="shared" si="34"/>
        <v>-5.5555555555555552E-2</v>
      </c>
      <c r="BJ78" s="40">
        <f t="shared" si="34"/>
        <v>-0.26498727608062339</v>
      </c>
      <c r="BK78" s="119">
        <f t="shared" si="27"/>
        <v>283.24250000000001</v>
      </c>
      <c r="BL78" s="120">
        <f t="shared" si="27"/>
        <v>190.11882352941177</v>
      </c>
      <c r="BM78" s="120" t="str">
        <f t="shared" si="27"/>
        <v/>
      </c>
      <c r="BN78" s="120" t="str">
        <f t="shared" si="27"/>
        <v/>
      </c>
      <c r="BO78" s="121" t="str">
        <f t="shared" si="27"/>
        <v/>
      </c>
      <c r="BP78" s="119">
        <f t="shared" si="28"/>
        <v>135.58136363636365</v>
      </c>
      <c r="BQ78" s="120">
        <f t="shared" si="28"/>
        <v>136.798125</v>
      </c>
      <c r="BR78" s="120">
        <f t="shared" si="28"/>
        <v>1104.23</v>
      </c>
      <c r="BS78" s="120" t="str">
        <f t="shared" si="28"/>
        <v/>
      </c>
      <c r="BT78" s="121" t="str">
        <f t="shared" si="28"/>
        <v/>
      </c>
      <c r="BU78" s="119">
        <f t="shared" si="29"/>
        <v>147.66113636363636</v>
      </c>
      <c r="BV78" s="120">
        <f t="shared" si="29"/>
        <v>53.320698529411771</v>
      </c>
      <c r="BW78" s="121" t="str">
        <f t="shared" si="29"/>
        <v/>
      </c>
      <c r="BX78" s="120" t="str">
        <f t="shared" si="29"/>
        <v/>
      </c>
      <c r="BY78" s="121" t="str">
        <f t="shared" si="29"/>
        <v/>
      </c>
    </row>
    <row r="79" spans="1:77" x14ac:dyDescent="0.2">
      <c r="A79" t="s">
        <v>46</v>
      </c>
      <c r="B79" t="s">
        <v>46</v>
      </c>
      <c r="C79" t="s">
        <v>63</v>
      </c>
      <c r="D79" t="s">
        <v>63</v>
      </c>
      <c r="E79" t="s">
        <v>59</v>
      </c>
      <c r="F79" s="4">
        <f t="shared" si="24"/>
        <v>46084</v>
      </c>
      <c r="G79" t="s">
        <v>37</v>
      </c>
      <c r="H79" s="28">
        <v>27</v>
      </c>
      <c r="I79" s="138">
        <v>20</v>
      </c>
      <c r="J79" s="138">
        <v>4</v>
      </c>
      <c r="K79" s="2">
        <v>0</v>
      </c>
      <c r="L79" s="2">
        <v>0</v>
      </c>
      <c r="M79" s="2">
        <v>6712.6</v>
      </c>
      <c r="N79" s="2">
        <v>4260.33</v>
      </c>
      <c r="O79" s="2">
        <v>2299.25</v>
      </c>
      <c r="P79" s="2">
        <v>0</v>
      </c>
      <c r="Q79" s="29">
        <v>0</v>
      </c>
      <c r="R79" s="30">
        <f t="shared" ref="R79:R142" si="35">SUM(I79:L79)</f>
        <v>24</v>
      </c>
      <c r="S79" s="30">
        <f t="shared" ref="S79:S142" si="36">SUM(N79:Q79)</f>
        <v>6559.58</v>
      </c>
      <c r="T79" t="s">
        <v>49</v>
      </c>
      <c r="U79" t="s">
        <v>49</v>
      </c>
      <c r="V79" t="s">
        <v>63</v>
      </c>
      <c r="W79" t="s">
        <v>63</v>
      </c>
      <c r="X79" t="s">
        <v>59</v>
      </c>
      <c r="Y79" s="4">
        <f t="shared" si="25"/>
        <v>45720</v>
      </c>
      <c r="Z79" t="s">
        <v>37</v>
      </c>
      <c r="AA79" s="28">
        <v>27</v>
      </c>
      <c r="AB79" s="138">
        <v>14</v>
      </c>
      <c r="AC79" s="138">
        <v>2</v>
      </c>
      <c r="AD79" s="2">
        <v>0</v>
      </c>
      <c r="AE79" s="2">
        <v>0</v>
      </c>
      <c r="AF79" s="2">
        <v>4037.8100000000004</v>
      </c>
      <c r="AG79" s="2">
        <v>7318.12</v>
      </c>
      <c r="AH79" s="2">
        <v>579.15</v>
      </c>
      <c r="AI79" s="2">
        <v>0</v>
      </c>
      <c r="AJ79" s="29">
        <v>0</v>
      </c>
      <c r="AK79" s="30">
        <f t="shared" ref="AK79:AK142" si="37">SUM(AB79:AE79)</f>
        <v>16</v>
      </c>
      <c r="AL79" s="30">
        <f t="shared" ref="AL79:AL142" si="38">SUM(AG79:AJ79)</f>
        <v>7897.2699999999995</v>
      </c>
      <c r="AM79" s="2">
        <f t="shared" si="31"/>
        <v>0</v>
      </c>
      <c r="AN79" s="2">
        <f t="shared" si="31"/>
        <v>6</v>
      </c>
      <c r="AO79" s="2">
        <f t="shared" si="31"/>
        <v>2</v>
      </c>
      <c r="AP79" s="2">
        <f t="shared" si="31"/>
        <v>0</v>
      </c>
      <c r="AQ79" s="2">
        <f t="shared" si="31"/>
        <v>0</v>
      </c>
      <c r="AR79" s="2">
        <f t="shared" si="31"/>
        <v>2674.79</v>
      </c>
      <c r="AS79" s="2">
        <f t="shared" si="31"/>
        <v>-3057.79</v>
      </c>
      <c r="AT79" s="2">
        <f t="shared" si="30"/>
        <v>1720.1</v>
      </c>
      <c r="AU79" s="2">
        <f t="shared" si="30"/>
        <v>0</v>
      </c>
      <c r="AV79" s="29">
        <f t="shared" si="30"/>
        <v>0</v>
      </c>
      <c r="AW79" s="30">
        <f t="shared" si="30"/>
        <v>8</v>
      </c>
      <c r="AX79" s="31">
        <f t="shared" si="30"/>
        <v>-1337.6899999999996</v>
      </c>
      <c r="AY79" s="38">
        <f t="shared" si="33"/>
        <v>0</v>
      </c>
      <c r="AZ79" s="38">
        <f t="shared" si="33"/>
        <v>0.42857142857142855</v>
      </c>
      <c r="BA79" s="38">
        <f t="shared" si="33"/>
        <v>1</v>
      </c>
      <c r="BB79" s="38" t="str">
        <f t="shared" si="33"/>
        <v/>
      </c>
      <c r="BC79" s="38" t="str">
        <f t="shared" si="33"/>
        <v/>
      </c>
      <c r="BD79" s="38">
        <f t="shared" si="33"/>
        <v>0.66243582536077716</v>
      </c>
      <c r="BE79" s="38">
        <f t="shared" si="34"/>
        <v>-0.41783818794991062</v>
      </c>
      <c r="BF79" s="38">
        <f t="shared" si="34"/>
        <v>2.9700423033756365</v>
      </c>
      <c r="BG79" s="38" t="str">
        <f t="shared" si="34"/>
        <v/>
      </c>
      <c r="BH79" s="39" t="str">
        <f t="shared" si="34"/>
        <v/>
      </c>
      <c r="BI79" s="76">
        <f t="shared" si="34"/>
        <v>0.5</v>
      </c>
      <c r="BJ79" s="40">
        <f t="shared" si="34"/>
        <v>-0.16938638288927688</v>
      </c>
      <c r="BK79" s="119">
        <f t="shared" si="27"/>
        <v>248.61481481481482</v>
      </c>
      <c r="BL79" s="120">
        <f t="shared" si="27"/>
        <v>213.01650000000001</v>
      </c>
      <c r="BM79" s="120">
        <f t="shared" si="27"/>
        <v>574.8125</v>
      </c>
      <c r="BN79" s="120" t="str">
        <f t="shared" si="27"/>
        <v/>
      </c>
      <c r="BO79" s="121" t="str">
        <f t="shared" si="27"/>
        <v/>
      </c>
      <c r="BP79" s="119">
        <f t="shared" si="28"/>
        <v>149.54851851851853</v>
      </c>
      <c r="BQ79" s="120">
        <f t="shared" si="28"/>
        <v>522.72285714285715</v>
      </c>
      <c r="BR79" s="120">
        <f t="shared" si="28"/>
        <v>289.57499999999999</v>
      </c>
      <c r="BS79" s="120" t="str">
        <f t="shared" si="28"/>
        <v/>
      </c>
      <c r="BT79" s="121" t="str">
        <f t="shared" si="28"/>
        <v/>
      </c>
      <c r="BU79" s="119">
        <f t="shared" si="29"/>
        <v>99.066296296296287</v>
      </c>
      <c r="BV79" s="120">
        <f t="shared" si="29"/>
        <v>-309.70635714285714</v>
      </c>
      <c r="BW79" s="121">
        <f t="shared" si="29"/>
        <v>285.23750000000001</v>
      </c>
      <c r="BX79" s="120" t="str">
        <f t="shared" si="29"/>
        <v/>
      </c>
      <c r="BY79" s="121" t="str">
        <f t="shared" si="29"/>
        <v/>
      </c>
    </row>
    <row r="80" spans="1:77" x14ac:dyDescent="0.2">
      <c r="A80" t="s">
        <v>46</v>
      </c>
      <c r="B80" t="s">
        <v>46</v>
      </c>
      <c r="C80" t="s">
        <v>63</v>
      </c>
      <c r="D80" t="s">
        <v>63</v>
      </c>
      <c r="E80" t="s">
        <v>59</v>
      </c>
      <c r="F80" s="4">
        <f t="shared" ref="F80:F143" si="39">+F79+1</f>
        <v>46085</v>
      </c>
      <c r="G80" t="s">
        <v>38</v>
      </c>
      <c r="H80" s="28">
        <v>12</v>
      </c>
      <c r="I80" s="138">
        <v>17</v>
      </c>
      <c r="J80" s="138">
        <v>1</v>
      </c>
      <c r="K80" s="2">
        <v>0</v>
      </c>
      <c r="L80" s="2">
        <v>0</v>
      </c>
      <c r="M80" s="2">
        <v>3999.48</v>
      </c>
      <c r="N80" s="2">
        <v>3763.76</v>
      </c>
      <c r="O80" s="2">
        <v>503.72</v>
      </c>
      <c r="P80" s="2">
        <v>0</v>
      </c>
      <c r="Q80" s="29">
        <v>0</v>
      </c>
      <c r="R80" s="30">
        <f t="shared" si="35"/>
        <v>18</v>
      </c>
      <c r="S80" s="30">
        <f t="shared" si="36"/>
        <v>4267.4800000000005</v>
      </c>
      <c r="T80" t="s">
        <v>49</v>
      </c>
      <c r="U80" t="s">
        <v>49</v>
      </c>
      <c r="V80" t="s">
        <v>63</v>
      </c>
      <c r="W80" t="s">
        <v>63</v>
      </c>
      <c r="X80" t="s">
        <v>59</v>
      </c>
      <c r="Y80" s="4">
        <f t="shared" ref="Y80:Y143" si="40">+Y79+1</f>
        <v>45721</v>
      </c>
      <c r="Z80" t="s">
        <v>38</v>
      </c>
      <c r="AA80" s="28">
        <v>35</v>
      </c>
      <c r="AB80" s="138">
        <v>21</v>
      </c>
      <c r="AC80" s="138">
        <v>0</v>
      </c>
      <c r="AD80" s="2">
        <v>0</v>
      </c>
      <c r="AE80" s="2">
        <v>0</v>
      </c>
      <c r="AF80" s="2">
        <v>4990.0200000000004</v>
      </c>
      <c r="AG80" s="2">
        <v>4843.71</v>
      </c>
      <c r="AH80" s="2">
        <v>0</v>
      </c>
      <c r="AI80" s="2">
        <v>0</v>
      </c>
      <c r="AJ80" s="29">
        <v>0</v>
      </c>
      <c r="AK80" s="30">
        <f t="shared" si="37"/>
        <v>21</v>
      </c>
      <c r="AL80" s="30">
        <f t="shared" si="38"/>
        <v>4843.71</v>
      </c>
      <c r="AM80" s="2">
        <f t="shared" si="31"/>
        <v>-23</v>
      </c>
      <c r="AN80" s="2">
        <f t="shared" si="31"/>
        <v>-4</v>
      </c>
      <c r="AO80" s="2">
        <f t="shared" si="31"/>
        <v>1</v>
      </c>
      <c r="AP80" s="2">
        <f t="shared" ref="AP80:AX116" si="41">+K80-AD80</f>
        <v>0</v>
      </c>
      <c r="AQ80" s="2">
        <f t="shared" si="41"/>
        <v>0</v>
      </c>
      <c r="AR80" s="2">
        <f t="shared" si="41"/>
        <v>-990.54000000000042</v>
      </c>
      <c r="AS80" s="2">
        <f t="shared" si="41"/>
        <v>-1079.9499999999998</v>
      </c>
      <c r="AT80" s="2">
        <f t="shared" si="30"/>
        <v>503.72</v>
      </c>
      <c r="AU80" s="2">
        <f t="shared" si="30"/>
        <v>0</v>
      </c>
      <c r="AV80" s="29">
        <f t="shared" si="30"/>
        <v>0</v>
      </c>
      <c r="AW80" s="30">
        <f t="shared" si="30"/>
        <v>-3</v>
      </c>
      <c r="AX80" s="31">
        <f t="shared" si="30"/>
        <v>-576.22999999999956</v>
      </c>
      <c r="AY80" s="38">
        <f t="shared" si="33"/>
        <v>-0.65714285714285714</v>
      </c>
      <c r="AZ80" s="38">
        <f t="shared" si="33"/>
        <v>-0.19047619047619047</v>
      </c>
      <c r="BA80" s="38" t="str">
        <f t="shared" si="33"/>
        <v/>
      </c>
      <c r="BB80" s="38" t="str">
        <f t="shared" si="33"/>
        <v/>
      </c>
      <c r="BC80" s="38" t="str">
        <f t="shared" si="33"/>
        <v/>
      </c>
      <c r="BD80" s="38">
        <f t="shared" si="33"/>
        <v>-0.19850421441196636</v>
      </c>
      <c r="BE80" s="38">
        <f t="shared" si="34"/>
        <v>-0.22295926056679691</v>
      </c>
      <c r="BF80" s="38" t="str">
        <f t="shared" si="34"/>
        <v/>
      </c>
      <c r="BG80" s="38" t="str">
        <f t="shared" si="34"/>
        <v/>
      </c>
      <c r="BH80" s="39" t="str">
        <f t="shared" si="34"/>
        <v/>
      </c>
      <c r="BI80" s="76">
        <f t="shared" si="34"/>
        <v>-0.14285714285714285</v>
      </c>
      <c r="BJ80" s="40">
        <f t="shared" si="34"/>
        <v>-0.11896459532052901</v>
      </c>
      <c r="BK80" s="119">
        <f t="shared" si="27"/>
        <v>333.29</v>
      </c>
      <c r="BL80" s="120">
        <f t="shared" si="27"/>
        <v>221.39764705882354</v>
      </c>
      <c r="BM80" s="120">
        <f t="shared" si="27"/>
        <v>503.72</v>
      </c>
      <c r="BN80" s="120" t="str">
        <f t="shared" si="27"/>
        <v/>
      </c>
      <c r="BO80" s="121" t="str">
        <f t="shared" si="27"/>
        <v/>
      </c>
      <c r="BP80" s="119">
        <f t="shared" si="28"/>
        <v>142.572</v>
      </c>
      <c r="BQ80" s="120">
        <f t="shared" si="28"/>
        <v>230.65285714285716</v>
      </c>
      <c r="BR80" s="120" t="str">
        <f t="shared" si="28"/>
        <v/>
      </c>
      <c r="BS80" s="120" t="str">
        <f t="shared" si="28"/>
        <v/>
      </c>
      <c r="BT80" s="121" t="str">
        <f t="shared" si="28"/>
        <v/>
      </c>
      <c r="BU80" s="119">
        <f t="shared" si="29"/>
        <v>190.71800000000002</v>
      </c>
      <c r="BV80" s="120">
        <f t="shared" si="29"/>
        <v>-9.2552100840336209</v>
      </c>
      <c r="BW80" s="121" t="str">
        <f t="shared" si="29"/>
        <v/>
      </c>
      <c r="BX80" s="120" t="str">
        <f t="shared" si="29"/>
        <v/>
      </c>
      <c r="BY80" s="121" t="str">
        <f t="shared" si="29"/>
        <v/>
      </c>
    </row>
    <row r="81" spans="1:77" x14ac:dyDescent="0.2">
      <c r="A81" t="s">
        <v>46</v>
      </c>
      <c r="B81" t="s">
        <v>46</v>
      </c>
      <c r="C81" t="s">
        <v>63</v>
      </c>
      <c r="D81" t="s">
        <v>63</v>
      </c>
      <c r="E81" t="s">
        <v>59</v>
      </c>
      <c r="F81" s="4">
        <f t="shared" si="39"/>
        <v>46086</v>
      </c>
      <c r="G81" t="s">
        <v>39</v>
      </c>
      <c r="H81" s="28">
        <v>15</v>
      </c>
      <c r="I81" s="138">
        <v>28</v>
      </c>
      <c r="J81" s="138">
        <v>0</v>
      </c>
      <c r="K81" s="2">
        <v>0</v>
      </c>
      <c r="L81" s="2">
        <v>0</v>
      </c>
      <c r="M81" s="2">
        <v>3261.63</v>
      </c>
      <c r="N81" s="2">
        <v>9399.36</v>
      </c>
      <c r="O81" s="2">
        <v>0</v>
      </c>
      <c r="P81" s="2">
        <v>0</v>
      </c>
      <c r="Q81" s="29">
        <v>0</v>
      </c>
      <c r="R81" s="30">
        <f t="shared" si="35"/>
        <v>28</v>
      </c>
      <c r="S81" s="30">
        <f t="shared" si="36"/>
        <v>9399.36</v>
      </c>
      <c r="T81" t="s">
        <v>49</v>
      </c>
      <c r="U81" t="s">
        <v>49</v>
      </c>
      <c r="V81" t="s">
        <v>63</v>
      </c>
      <c r="W81" t="s">
        <v>63</v>
      </c>
      <c r="X81" t="s">
        <v>59</v>
      </c>
      <c r="Y81" s="4">
        <f t="shared" si="40"/>
        <v>45722</v>
      </c>
      <c r="Z81" t="s">
        <v>39</v>
      </c>
      <c r="AA81" s="28">
        <v>45</v>
      </c>
      <c r="AB81" s="138">
        <v>14</v>
      </c>
      <c r="AC81" s="138">
        <v>2</v>
      </c>
      <c r="AD81" s="2">
        <v>0</v>
      </c>
      <c r="AE81" s="2">
        <v>0</v>
      </c>
      <c r="AF81" s="2">
        <v>7605.9900000000007</v>
      </c>
      <c r="AG81" s="2">
        <v>2073.9899999999998</v>
      </c>
      <c r="AH81" s="2">
        <v>718.99</v>
      </c>
      <c r="AI81" s="2">
        <v>0</v>
      </c>
      <c r="AJ81" s="29">
        <v>0</v>
      </c>
      <c r="AK81" s="30">
        <f t="shared" si="37"/>
        <v>16</v>
      </c>
      <c r="AL81" s="30">
        <f t="shared" si="38"/>
        <v>2792.9799999999996</v>
      </c>
      <c r="AM81" s="2">
        <f t="shared" ref="AM81:AP144" si="42">+H81-AA81</f>
        <v>-30</v>
      </c>
      <c r="AN81" s="2">
        <f t="shared" si="42"/>
        <v>14</v>
      </c>
      <c r="AO81" s="2">
        <f t="shared" si="42"/>
        <v>-2</v>
      </c>
      <c r="AP81" s="2">
        <f t="shared" si="41"/>
        <v>0</v>
      </c>
      <c r="AQ81" s="2">
        <f t="shared" si="41"/>
        <v>0</v>
      </c>
      <c r="AR81" s="2">
        <f t="shared" si="41"/>
        <v>-4344.3600000000006</v>
      </c>
      <c r="AS81" s="2">
        <f t="shared" si="41"/>
        <v>7325.3700000000008</v>
      </c>
      <c r="AT81" s="2">
        <f t="shared" si="30"/>
        <v>-718.99</v>
      </c>
      <c r="AU81" s="2">
        <f t="shared" si="30"/>
        <v>0</v>
      </c>
      <c r="AV81" s="29">
        <f t="shared" si="30"/>
        <v>0</v>
      </c>
      <c r="AW81" s="30">
        <f t="shared" si="30"/>
        <v>12</v>
      </c>
      <c r="AX81" s="31">
        <f t="shared" si="30"/>
        <v>6606.380000000001</v>
      </c>
      <c r="AY81" s="38">
        <f t="shared" si="33"/>
        <v>-0.66666666666666663</v>
      </c>
      <c r="AZ81" s="38">
        <f t="shared" si="33"/>
        <v>1</v>
      </c>
      <c r="BA81" s="38">
        <f t="shared" si="33"/>
        <v>-1</v>
      </c>
      <c r="BB81" s="38" t="str">
        <f t="shared" si="33"/>
        <v/>
      </c>
      <c r="BC81" s="38" t="str">
        <f t="shared" si="33"/>
        <v/>
      </c>
      <c r="BD81" s="38">
        <f t="shared" si="33"/>
        <v>-0.57117613880638818</v>
      </c>
      <c r="BE81" s="38">
        <f t="shared" si="34"/>
        <v>3.532017994300841</v>
      </c>
      <c r="BF81" s="38">
        <f t="shared" si="34"/>
        <v>-1</v>
      </c>
      <c r="BG81" s="38" t="str">
        <f t="shared" si="34"/>
        <v/>
      </c>
      <c r="BH81" s="39" t="str">
        <f t="shared" si="34"/>
        <v/>
      </c>
      <c r="BI81" s="76">
        <f t="shared" si="34"/>
        <v>0.75</v>
      </c>
      <c r="BJ81" s="40">
        <f t="shared" si="34"/>
        <v>2.3653517031987348</v>
      </c>
      <c r="BK81" s="119">
        <f t="shared" si="27"/>
        <v>217.44200000000001</v>
      </c>
      <c r="BL81" s="120">
        <f t="shared" si="27"/>
        <v>335.69142857142862</v>
      </c>
      <c r="BM81" s="120" t="str">
        <f t="shared" si="27"/>
        <v/>
      </c>
      <c r="BN81" s="120" t="str">
        <f t="shared" si="27"/>
        <v/>
      </c>
      <c r="BO81" s="121" t="str">
        <f t="shared" si="27"/>
        <v/>
      </c>
      <c r="BP81" s="119">
        <f t="shared" si="28"/>
        <v>169.02200000000002</v>
      </c>
      <c r="BQ81" s="120">
        <f t="shared" si="28"/>
        <v>148.14214285714283</v>
      </c>
      <c r="BR81" s="120">
        <f t="shared" si="28"/>
        <v>359.495</v>
      </c>
      <c r="BS81" s="120" t="str">
        <f t="shared" si="28"/>
        <v/>
      </c>
      <c r="BT81" s="121" t="str">
        <f t="shared" si="28"/>
        <v/>
      </c>
      <c r="BU81" s="119">
        <f t="shared" si="29"/>
        <v>48.419999999999987</v>
      </c>
      <c r="BV81" s="120">
        <f t="shared" si="29"/>
        <v>187.54928571428579</v>
      </c>
      <c r="BW81" s="121" t="str">
        <f t="shared" si="29"/>
        <v/>
      </c>
      <c r="BX81" s="120" t="str">
        <f t="shared" si="29"/>
        <v/>
      </c>
      <c r="BY81" s="121" t="str">
        <f t="shared" si="29"/>
        <v/>
      </c>
    </row>
    <row r="82" spans="1:77" x14ac:dyDescent="0.2">
      <c r="A82" t="s">
        <v>46</v>
      </c>
      <c r="B82" t="s">
        <v>46</v>
      </c>
      <c r="C82" t="s">
        <v>63</v>
      </c>
      <c r="D82" t="s">
        <v>63</v>
      </c>
      <c r="E82" t="s">
        <v>59</v>
      </c>
      <c r="F82" s="4">
        <f t="shared" si="39"/>
        <v>46087</v>
      </c>
      <c r="G82" t="s">
        <v>40</v>
      </c>
      <c r="H82" s="28">
        <v>23</v>
      </c>
      <c r="I82" s="138">
        <v>15</v>
      </c>
      <c r="J82" s="138">
        <v>0</v>
      </c>
      <c r="K82" s="2">
        <v>0</v>
      </c>
      <c r="L82" s="2">
        <v>0</v>
      </c>
      <c r="M82" s="2">
        <v>6706.63</v>
      </c>
      <c r="N82" s="2">
        <v>4661.97</v>
      </c>
      <c r="O82" s="2">
        <v>0</v>
      </c>
      <c r="P82" s="2">
        <v>0</v>
      </c>
      <c r="Q82" s="29">
        <v>0</v>
      </c>
      <c r="R82" s="30">
        <f t="shared" si="35"/>
        <v>15</v>
      </c>
      <c r="S82" s="30">
        <f t="shared" si="36"/>
        <v>4661.97</v>
      </c>
      <c r="T82" t="s">
        <v>49</v>
      </c>
      <c r="U82" t="s">
        <v>49</v>
      </c>
      <c r="V82" t="s">
        <v>63</v>
      </c>
      <c r="W82" t="s">
        <v>63</v>
      </c>
      <c r="X82" t="s">
        <v>59</v>
      </c>
      <c r="Y82" s="4">
        <f t="shared" si="40"/>
        <v>45723</v>
      </c>
      <c r="Z82" t="s">
        <v>40</v>
      </c>
      <c r="AA82" s="28">
        <v>42</v>
      </c>
      <c r="AB82" s="138">
        <v>17</v>
      </c>
      <c r="AC82" s="138">
        <v>8</v>
      </c>
      <c r="AD82" s="2">
        <v>0</v>
      </c>
      <c r="AE82" s="2">
        <v>0</v>
      </c>
      <c r="AF82" s="2">
        <v>6133.2000000000007</v>
      </c>
      <c r="AG82" s="2">
        <v>4719.04</v>
      </c>
      <c r="AH82" s="2">
        <v>3634.25</v>
      </c>
      <c r="AI82" s="2">
        <v>0</v>
      </c>
      <c r="AJ82" s="29">
        <v>0</v>
      </c>
      <c r="AK82" s="30">
        <f t="shared" si="37"/>
        <v>25</v>
      </c>
      <c r="AL82" s="30">
        <f t="shared" si="38"/>
        <v>8353.2900000000009</v>
      </c>
      <c r="AM82" s="2">
        <f t="shared" si="42"/>
        <v>-19</v>
      </c>
      <c r="AN82" s="2">
        <f t="shared" si="42"/>
        <v>-2</v>
      </c>
      <c r="AO82" s="2">
        <f t="shared" si="42"/>
        <v>-8</v>
      </c>
      <c r="AP82" s="2">
        <f t="shared" si="41"/>
        <v>0</v>
      </c>
      <c r="AQ82" s="2">
        <f t="shared" si="41"/>
        <v>0</v>
      </c>
      <c r="AR82" s="2">
        <f t="shared" si="41"/>
        <v>573.42999999999938</v>
      </c>
      <c r="AS82" s="2">
        <f t="shared" si="41"/>
        <v>-57.069999999999709</v>
      </c>
      <c r="AT82" s="2">
        <f t="shared" si="30"/>
        <v>-3634.25</v>
      </c>
      <c r="AU82" s="2">
        <f t="shared" si="30"/>
        <v>0</v>
      </c>
      <c r="AV82" s="29">
        <f t="shared" si="30"/>
        <v>0</v>
      </c>
      <c r="AW82" s="30">
        <f t="shared" si="30"/>
        <v>-10</v>
      </c>
      <c r="AX82" s="31">
        <f t="shared" si="30"/>
        <v>-3691.3200000000006</v>
      </c>
      <c r="AY82" s="38">
        <f t="shared" si="33"/>
        <v>-0.45238095238095238</v>
      </c>
      <c r="AZ82" s="38">
        <f t="shared" si="33"/>
        <v>-0.11764705882352941</v>
      </c>
      <c r="BA82" s="38">
        <f t="shared" si="33"/>
        <v>-1</v>
      </c>
      <c r="BB82" s="38" t="str">
        <f t="shared" si="33"/>
        <v/>
      </c>
      <c r="BC82" s="38" t="str">
        <f t="shared" si="33"/>
        <v/>
      </c>
      <c r="BD82" s="38">
        <f t="shared" si="33"/>
        <v>9.3496054262049058E-2</v>
      </c>
      <c r="BE82" s="38">
        <f t="shared" si="34"/>
        <v>-1.2093561402319054E-2</v>
      </c>
      <c r="BF82" s="38">
        <f t="shared" si="34"/>
        <v>-1</v>
      </c>
      <c r="BG82" s="38" t="str">
        <f t="shared" si="34"/>
        <v/>
      </c>
      <c r="BH82" s="39" t="str">
        <f t="shared" si="34"/>
        <v/>
      </c>
      <c r="BI82" s="76">
        <f t="shared" si="34"/>
        <v>-0.4</v>
      </c>
      <c r="BJ82" s="40">
        <f t="shared" si="34"/>
        <v>-0.44190013755059387</v>
      </c>
      <c r="BK82" s="119">
        <f t="shared" ref="BK82:BO132" si="43">IFERROR(M82/H82,"")</f>
        <v>291.59260869565219</v>
      </c>
      <c r="BL82" s="120">
        <f t="shared" si="43"/>
        <v>310.798</v>
      </c>
      <c r="BM82" s="120" t="str">
        <f t="shared" si="43"/>
        <v/>
      </c>
      <c r="BN82" s="120" t="str">
        <f t="shared" si="43"/>
        <v/>
      </c>
      <c r="BO82" s="121" t="str">
        <f t="shared" si="43"/>
        <v/>
      </c>
      <c r="BP82" s="119">
        <f t="shared" ref="BP82:BT132" si="44">IFERROR(AF82/AA82,"")</f>
        <v>146.02857142857144</v>
      </c>
      <c r="BQ82" s="120">
        <f t="shared" si="44"/>
        <v>277.59058823529409</v>
      </c>
      <c r="BR82" s="120">
        <f t="shared" si="44"/>
        <v>454.28125</v>
      </c>
      <c r="BS82" s="120" t="str">
        <f t="shared" si="44"/>
        <v/>
      </c>
      <c r="BT82" s="121" t="str">
        <f t="shared" si="44"/>
        <v/>
      </c>
      <c r="BU82" s="119">
        <f t="shared" ref="BU82:BY132" si="45">IFERROR(BK82-BP82,"")</f>
        <v>145.56403726708075</v>
      </c>
      <c r="BV82" s="120">
        <f t="shared" si="45"/>
        <v>33.20741176470591</v>
      </c>
      <c r="BW82" s="121" t="str">
        <f t="shared" si="45"/>
        <v/>
      </c>
      <c r="BX82" s="120" t="str">
        <f t="shared" si="45"/>
        <v/>
      </c>
      <c r="BY82" s="121" t="str">
        <f t="shared" si="45"/>
        <v/>
      </c>
    </row>
    <row r="83" spans="1:77" ht="13.5" thickBot="1" x14ac:dyDescent="0.25">
      <c r="A83" t="s">
        <v>46</v>
      </c>
      <c r="B83" t="s">
        <v>46</v>
      </c>
      <c r="C83" t="s">
        <v>63</v>
      </c>
      <c r="D83" t="s">
        <v>63</v>
      </c>
      <c r="E83" t="s">
        <v>59</v>
      </c>
      <c r="F83" s="59">
        <f t="shared" si="39"/>
        <v>46088</v>
      </c>
      <c r="G83" s="42" t="s">
        <v>41</v>
      </c>
      <c r="H83" s="43">
        <v>34</v>
      </c>
      <c r="I83" s="44">
        <v>0</v>
      </c>
      <c r="J83" s="44">
        <v>0</v>
      </c>
      <c r="K83" s="44">
        <v>0</v>
      </c>
      <c r="L83" s="44">
        <v>0</v>
      </c>
      <c r="M83" s="44">
        <v>5253.91</v>
      </c>
      <c r="N83" s="44">
        <v>0</v>
      </c>
      <c r="O83" s="44">
        <v>0</v>
      </c>
      <c r="P83" s="44">
        <v>0</v>
      </c>
      <c r="Q83" s="45">
        <v>0</v>
      </c>
      <c r="R83" s="46">
        <f t="shared" si="35"/>
        <v>0</v>
      </c>
      <c r="S83" s="46">
        <f t="shared" si="36"/>
        <v>0</v>
      </c>
      <c r="T83" t="s">
        <v>49</v>
      </c>
      <c r="U83" t="s">
        <v>49</v>
      </c>
      <c r="V83" t="s">
        <v>63</v>
      </c>
      <c r="W83" t="s">
        <v>63</v>
      </c>
      <c r="X83" t="s">
        <v>59</v>
      </c>
      <c r="Y83" s="59">
        <f t="shared" si="40"/>
        <v>45724</v>
      </c>
      <c r="Z83" s="42" t="s">
        <v>41</v>
      </c>
      <c r="AA83" s="43">
        <v>21</v>
      </c>
      <c r="AB83" s="44">
        <v>2</v>
      </c>
      <c r="AC83" s="44">
        <v>2</v>
      </c>
      <c r="AD83" s="44">
        <v>0</v>
      </c>
      <c r="AE83" s="44">
        <v>0</v>
      </c>
      <c r="AF83" s="44">
        <v>2674.17</v>
      </c>
      <c r="AG83" s="44">
        <v>256.01</v>
      </c>
      <c r="AH83" s="44">
        <v>2017.77</v>
      </c>
      <c r="AI83" s="44">
        <v>0</v>
      </c>
      <c r="AJ83" s="45">
        <v>0</v>
      </c>
      <c r="AK83" s="46">
        <f t="shared" si="37"/>
        <v>4</v>
      </c>
      <c r="AL83" s="46">
        <f t="shared" si="38"/>
        <v>2273.7799999999997</v>
      </c>
      <c r="AM83" s="44">
        <f t="shared" si="42"/>
        <v>13</v>
      </c>
      <c r="AN83" s="44">
        <f t="shared" si="42"/>
        <v>-2</v>
      </c>
      <c r="AO83" s="44">
        <f t="shared" si="42"/>
        <v>-2</v>
      </c>
      <c r="AP83" s="44">
        <f t="shared" si="41"/>
        <v>0</v>
      </c>
      <c r="AQ83" s="44">
        <f t="shared" si="41"/>
        <v>0</v>
      </c>
      <c r="AR83" s="44">
        <f t="shared" si="41"/>
        <v>2579.7399999999998</v>
      </c>
      <c r="AS83" s="44">
        <f t="shared" si="41"/>
        <v>-256.01</v>
      </c>
      <c r="AT83" s="44">
        <f t="shared" si="30"/>
        <v>-2017.77</v>
      </c>
      <c r="AU83" s="44">
        <f t="shared" si="30"/>
        <v>0</v>
      </c>
      <c r="AV83" s="45">
        <f t="shared" si="30"/>
        <v>0</v>
      </c>
      <c r="AW83" s="46">
        <f t="shared" si="30"/>
        <v>-4</v>
      </c>
      <c r="AX83" s="47">
        <f t="shared" si="30"/>
        <v>-2273.7799999999997</v>
      </c>
      <c r="AY83" s="56">
        <f t="shared" si="33"/>
        <v>0.61904761904761907</v>
      </c>
      <c r="AZ83" s="56">
        <f t="shared" si="33"/>
        <v>-1</v>
      </c>
      <c r="BA83" s="56">
        <f t="shared" si="33"/>
        <v>-1</v>
      </c>
      <c r="BB83" s="56" t="str">
        <f t="shared" si="33"/>
        <v/>
      </c>
      <c r="BC83" s="56" t="str">
        <f t="shared" si="33"/>
        <v/>
      </c>
      <c r="BD83" s="56">
        <f t="shared" si="33"/>
        <v>0.96468810883376888</v>
      </c>
      <c r="BE83" s="56">
        <f t="shared" si="34"/>
        <v>-1</v>
      </c>
      <c r="BF83" s="56">
        <f t="shared" si="34"/>
        <v>-1</v>
      </c>
      <c r="BG83" s="56" t="str">
        <f t="shared" si="34"/>
        <v/>
      </c>
      <c r="BH83" s="57" t="str">
        <f t="shared" si="34"/>
        <v/>
      </c>
      <c r="BI83" s="81">
        <f t="shared" si="34"/>
        <v>-1</v>
      </c>
      <c r="BJ83" s="58">
        <f t="shared" si="34"/>
        <v>-1</v>
      </c>
      <c r="BK83" s="122">
        <f t="shared" si="43"/>
        <v>154.52676470588236</v>
      </c>
      <c r="BL83" s="123" t="str">
        <f t="shared" si="43"/>
        <v/>
      </c>
      <c r="BM83" s="123" t="str">
        <f t="shared" si="43"/>
        <v/>
      </c>
      <c r="BN83" s="123" t="str">
        <f t="shared" si="43"/>
        <v/>
      </c>
      <c r="BO83" s="124" t="str">
        <f t="shared" si="43"/>
        <v/>
      </c>
      <c r="BP83" s="122">
        <f t="shared" si="44"/>
        <v>127.34142857142858</v>
      </c>
      <c r="BQ83" s="123">
        <f t="shared" si="44"/>
        <v>128.005</v>
      </c>
      <c r="BR83" s="123">
        <f t="shared" si="44"/>
        <v>1008.885</v>
      </c>
      <c r="BS83" s="123" t="str">
        <f t="shared" si="44"/>
        <v/>
      </c>
      <c r="BT83" s="124" t="str">
        <f t="shared" si="44"/>
        <v/>
      </c>
      <c r="BU83" s="122">
        <f t="shared" si="45"/>
        <v>27.185336134453777</v>
      </c>
      <c r="BV83" s="123" t="str">
        <f t="shared" si="45"/>
        <v/>
      </c>
      <c r="BW83" s="124" t="str">
        <f t="shared" si="45"/>
        <v/>
      </c>
      <c r="BX83" s="123" t="str">
        <f t="shared" si="45"/>
        <v/>
      </c>
      <c r="BY83" s="124" t="str">
        <f t="shared" si="45"/>
        <v/>
      </c>
    </row>
    <row r="84" spans="1:77" x14ac:dyDescent="0.2">
      <c r="A84" t="s">
        <v>46</v>
      </c>
      <c r="B84" t="s">
        <v>46</v>
      </c>
      <c r="C84" t="s">
        <v>63</v>
      </c>
      <c r="D84" t="s">
        <v>63</v>
      </c>
      <c r="E84" t="s">
        <v>60</v>
      </c>
      <c r="F84" s="4">
        <f t="shared" si="39"/>
        <v>46089</v>
      </c>
      <c r="G84" t="s">
        <v>35</v>
      </c>
      <c r="H84" s="28">
        <v>7</v>
      </c>
      <c r="I84" s="138">
        <v>20</v>
      </c>
      <c r="J84" s="138">
        <v>0</v>
      </c>
      <c r="K84" s="2">
        <v>0</v>
      </c>
      <c r="L84" s="2">
        <v>0</v>
      </c>
      <c r="M84" s="2">
        <v>1284.42</v>
      </c>
      <c r="N84" s="2">
        <v>5261.52</v>
      </c>
      <c r="O84" s="2">
        <v>0</v>
      </c>
      <c r="P84" s="2">
        <v>0</v>
      </c>
      <c r="Q84" s="29">
        <v>0</v>
      </c>
      <c r="R84" s="30">
        <f t="shared" si="35"/>
        <v>20</v>
      </c>
      <c r="S84" s="30">
        <f t="shared" si="36"/>
        <v>5261.52</v>
      </c>
      <c r="T84" t="s">
        <v>49</v>
      </c>
      <c r="U84" t="s">
        <v>49</v>
      </c>
      <c r="V84" t="s">
        <v>63</v>
      </c>
      <c r="W84" t="s">
        <v>63</v>
      </c>
      <c r="X84" t="s">
        <v>60</v>
      </c>
      <c r="Y84" s="4">
        <f t="shared" si="40"/>
        <v>45725</v>
      </c>
      <c r="Z84" t="s">
        <v>35</v>
      </c>
      <c r="AA84" s="28">
        <v>23</v>
      </c>
      <c r="AB84" s="138">
        <v>17</v>
      </c>
      <c r="AC84" s="138">
        <v>1</v>
      </c>
      <c r="AD84" s="2">
        <v>0</v>
      </c>
      <c r="AE84" s="2">
        <v>0</v>
      </c>
      <c r="AF84" s="2">
        <v>4285.8500000000004</v>
      </c>
      <c r="AG84" s="2">
        <v>6569.86</v>
      </c>
      <c r="AH84" s="2">
        <v>1106.0899999999999</v>
      </c>
      <c r="AI84" s="2">
        <v>0</v>
      </c>
      <c r="AJ84" s="29">
        <v>0</v>
      </c>
      <c r="AK84" s="30">
        <f t="shared" si="37"/>
        <v>18</v>
      </c>
      <c r="AL84" s="30">
        <f t="shared" si="38"/>
        <v>7675.95</v>
      </c>
      <c r="AM84" s="2">
        <f t="shared" si="42"/>
        <v>-16</v>
      </c>
      <c r="AN84" s="2">
        <f t="shared" si="42"/>
        <v>3</v>
      </c>
      <c r="AO84" s="2">
        <f t="shared" si="42"/>
        <v>-1</v>
      </c>
      <c r="AP84" s="2">
        <f t="shared" si="41"/>
        <v>0</v>
      </c>
      <c r="AQ84" s="2">
        <f t="shared" si="41"/>
        <v>0</v>
      </c>
      <c r="AR84" s="2">
        <f t="shared" si="41"/>
        <v>-3001.4300000000003</v>
      </c>
      <c r="AS84" s="2">
        <f t="shared" si="41"/>
        <v>-1308.3399999999992</v>
      </c>
      <c r="AT84" s="2">
        <f t="shared" si="30"/>
        <v>-1106.0899999999999</v>
      </c>
      <c r="AU84" s="2">
        <f t="shared" si="30"/>
        <v>0</v>
      </c>
      <c r="AV84" s="29">
        <f t="shared" si="30"/>
        <v>0</v>
      </c>
      <c r="AW84" s="30">
        <f t="shared" si="30"/>
        <v>2</v>
      </c>
      <c r="AX84" s="31">
        <f t="shared" si="30"/>
        <v>-2414.4299999999994</v>
      </c>
      <c r="AY84" s="38">
        <f t="shared" si="33"/>
        <v>-0.69565217391304346</v>
      </c>
      <c r="AZ84" s="38">
        <f t="shared" si="33"/>
        <v>0.17647058823529413</v>
      </c>
      <c r="BA84" s="38">
        <f t="shared" si="33"/>
        <v>-1</v>
      </c>
      <c r="BB84" s="38" t="str">
        <f t="shared" si="33"/>
        <v/>
      </c>
      <c r="BC84" s="38" t="str">
        <f t="shared" si="33"/>
        <v/>
      </c>
      <c r="BD84" s="38">
        <f t="shared" si="33"/>
        <v>-0.70031149013614569</v>
      </c>
      <c r="BE84" s="38">
        <f t="shared" si="34"/>
        <v>-0.19914275190034481</v>
      </c>
      <c r="BF84" s="38">
        <f t="shared" si="34"/>
        <v>-1</v>
      </c>
      <c r="BG84" s="38" t="str">
        <f t="shared" si="34"/>
        <v/>
      </c>
      <c r="BH84" s="39" t="str">
        <f t="shared" si="34"/>
        <v/>
      </c>
      <c r="BI84" s="76">
        <f t="shared" si="34"/>
        <v>0.1111111111111111</v>
      </c>
      <c r="BJ84" s="40">
        <f t="shared" si="34"/>
        <v>-0.31454477947355042</v>
      </c>
      <c r="BK84" s="116">
        <f t="shared" si="43"/>
        <v>183.48857142857145</v>
      </c>
      <c r="BL84" s="117">
        <f t="shared" si="43"/>
        <v>263.07600000000002</v>
      </c>
      <c r="BM84" s="117" t="str">
        <f t="shared" si="43"/>
        <v/>
      </c>
      <c r="BN84" s="117" t="str">
        <f t="shared" si="43"/>
        <v/>
      </c>
      <c r="BO84" s="118" t="str">
        <f t="shared" si="43"/>
        <v/>
      </c>
      <c r="BP84" s="116">
        <f t="shared" si="44"/>
        <v>186.34130434782611</v>
      </c>
      <c r="BQ84" s="117">
        <f t="shared" si="44"/>
        <v>386.46235294117645</v>
      </c>
      <c r="BR84" s="117">
        <f t="shared" si="44"/>
        <v>1106.0899999999999</v>
      </c>
      <c r="BS84" s="117" t="str">
        <f t="shared" si="44"/>
        <v/>
      </c>
      <c r="BT84" s="118" t="str">
        <f t="shared" si="44"/>
        <v/>
      </c>
      <c r="BU84" s="116">
        <f t="shared" si="45"/>
        <v>-2.8527329192546631</v>
      </c>
      <c r="BV84" s="117">
        <f t="shared" si="45"/>
        <v>-123.38635294117643</v>
      </c>
      <c r="BW84" s="118" t="str">
        <f t="shared" si="45"/>
        <v/>
      </c>
      <c r="BX84" s="117" t="str">
        <f t="shared" si="45"/>
        <v/>
      </c>
      <c r="BY84" s="118" t="str">
        <f t="shared" si="45"/>
        <v/>
      </c>
    </row>
    <row r="85" spans="1:77" x14ac:dyDescent="0.2">
      <c r="A85" t="s">
        <v>46</v>
      </c>
      <c r="B85" t="s">
        <v>46</v>
      </c>
      <c r="C85" t="s">
        <v>63</v>
      </c>
      <c r="D85" t="s">
        <v>63</v>
      </c>
      <c r="E85" t="s">
        <v>60</v>
      </c>
      <c r="F85" s="4">
        <f t="shared" si="39"/>
        <v>46090</v>
      </c>
      <c r="G85" t="s">
        <v>36</v>
      </c>
      <c r="H85" s="28">
        <v>13</v>
      </c>
      <c r="I85" s="138">
        <v>16</v>
      </c>
      <c r="J85" s="138">
        <v>5</v>
      </c>
      <c r="K85" s="2">
        <v>0</v>
      </c>
      <c r="L85" s="2">
        <v>0</v>
      </c>
      <c r="M85" s="2">
        <v>1851.93</v>
      </c>
      <c r="N85" s="2">
        <v>4368.28</v>
      </c>
      <c r="O85" s="2">
        <v>4412.91</v>
      </c>
      <c r="P85" s="2">
        <v>0</v>
      </c>
      <c r="Q85" s="29">
        <v>0</v>
      </c>
      <c r="R85" s="30">
        <f t="shared" si="35"/>
        <v>21</v>
      </c>
      <c r="S85" s="30">
        <f t="shared" si="36"/>
        <v>8781.1899999999987</v>
      </c>
      <c r="T85" t="s">
        <v>49</v>
      </c>
      <c r="U85" t="s">
        <v>49</v>
      </c>
      <c r="V85" t="s">
        <v>63</v>
      </c>
      <c r="W85" t="s">
        <v>63</v>
      </c>
      <c r="X85" t="s">
        <v>60</v>
      </c>
      <c r="Y85" s="4">
        <f t="shared" si="40"/>
        <v>45726</v>
      </c>
      <c r="Z85" t="s">
        <v>36</v>
      </c>
      <c r="AA85" s="28">
        <v>36</v>
      </c>
      <c r="AB85" s="138">
        <v>14</v>
      </c>
      <c r="AC85" s="138">
        <v>1</v>
      </c>
      <c r="AD85" s="2">
        <v>0</v>
      </c>
      <c r="AE85" s="2">
        <v>0</v>
      </c>
      <c r="AF85" s="2">
        <v>4777.7699999999995</v>
      </c>
      <c r="AG85" s="2">
        <v>5050.59</v>
      </c>
      <c r="AH85" s="2">
        <v>405.86</v>
      </c>
      <c r="AI85" s="2">
        <v>0</v>
      </c>
      <c r="AJ85" s="29">
        <v>0</v>
      </c>
      <c r="AK85" s="30">
        <f t="shared" si="37"/>
        <v>15</v>
      </c>
      <c r="AL85" s="30">
        <f t="shared" si="38"/>
        <v>5456.45</v>
      </c>
      <c r="AM85" s="2">
        <f t="shared" si="42"/>
        <v>-23</v>
      </c>
      <c r="AN85" s="2">
        <f t="shared" si="42"/>
        <v>2</v>
      </c>
      <c r="AO85" s="2">
        <f t="shared" si="42"/>
        <v>4</v>
      </c>
      <c r="AP85" s="2">
        <f t="shared" si="41"/>
        <v>0</v>
      </c>
      <c r="AQ85" s="2">
        <f t="shared" si="41"/>
        <v>0</v>
      </c>
      <c r="AR85" s="2">
        <f t="shared" si="41"/>
        <v>-2925.8399999999992</v>
      </c>
      <c r="AS85" s="2">
        <f t="shared" si="41"/>
        <v>-682.3100000000004</v>
      </c>
      <c r="AT85" s="2">
        <f t="shared" si="30"/>
        <v>4007.0499999999997</v>
      </c>
      <c r="AU85" s="2">
        <f t="shared" si="30"/>
        <v>0</v>
      </c>
      <c r="AV85" s="29">
        <f t="shared" si="30"/>
        <v>0</v>
      </c>
      <c r="AW85" s="30">
        <f t="shared" si="30"/>
        <v>6</v>
      </c>
      <c r="AX85" s="31">
        <f t="shared" si="30"/>
        <v>3324.7399999999989</v>
      </c>
      <c r="AY85" s="38">
        <f t="shared" si="33"/>
        <v>-0.63888888888888884</v>
      </c>
      <c r="AZ85" s="38">
        <f t="shared" si="33"/>
        <v>0.14285714285714285</v>
      </c>
      <c r="BA85" s="38">
        <f t="shared" si="33"/>
        <v>4</v>
      </c>
      <c r="BB85" s="38" t="str">
        <f t="shared" si="33"/>
        <v/>
      </c>
      <c r="BC85" s="38" t="str">
        <f t="shared" si="33"/>
        <v/>
      </c>
      <c r="BD85" s="38">
        <f t="shared" si="33"/>
        <v>-0.61238611318669578</v>
      </c>
      <c r="BE85" s="38">
        <f t="shared" si="34"/>
        <v>-0.13509510770028857</v>
      </c>
      <c r="BF85" s="38">
        <f t="shared" si="34"/>
        <v>9.8729857586359824</v>
      </c>
      <c r="BG85" s="38" t="str">
        <f t="shared" si="34"/>
        <v/>
      </c>
      <c r="BH85" s="39" t="str">
        <f t="shared" si="34"/>
        <v/>
      </c>
      <c r="BI85" s="76">
        <f t="shared" si="34"/>
        <v>0.4</v>
      </c>
      <c r="BJ85" s="40">
        <f t="shared" si="34"/>
        <v>0.60932291141676342</v>
      </c>
      <c r="BK85" s="119">
        <f t="shared" si="43"/>
        <v>142.45615384615385</v>
      </c>
      <c r="BL85" s="120">
        <f t="shared" si="43"/>
        <v>273.01749999999998</v>
      </c>
      <c r="BM85" s="120">
        <f t="shared" si="43"/>
        <v>882.58199999999999</v>
      </c>
      <c r="BN85" s="120" t="str">
        <f t="shared" si="43"/>
        <v/>
      </c>
      <c r="BO85" s="121" t="str">
        <f t="shared" si="43"/>
        <v/>
      </c>
      <c r="BP85" s="119">
        <f t="shared" si="44"/>
        <v>132.71583333333331</v>
      </c>
      <c r="BQ85" s="120">
        <f t="shared" si="44"/>
        <v>360.75642857142856</v>
      </c>
      <c r="BR85" s="120">
        <f t="shared" si="44"/>
        <v>405.86</v>
      </c>
      <c r="BS85" s="120" t="str">
        <f t="shared" si="44"/>
        <v/>
      </c>
      <c r="BT85" s="121" t="str">
        <f t="shared" si="44"/>
        <v/>
      </c>
      <c r="BU85" s="119">
        <f t="shared" si="45"/>
        <v>9.7403205128205457</v>
      </c>
      <c r="BV85" s="120">
        <f t="shared" si="45"/>
        <v>-87.738928571428573</v>
      </c>
      <c r="BW85" s="121">
        <f t="shared" si="45"/>
        <v>476.72199999999998</v>
      </c>
      <c r="BX85" s="120" t="str">
        <f t="shared" si="45"/>
        <v/>
      </c>
      <c r="BY85" s="121" t="str">
        <f t="shared" si="45"/>
        <v/>
      </c>
    </row>
    <row r="86" spans="1:77" x14ac:dyDescent="0.2">
      <c r="A86" t="s">
        <v>46</v>
      </c>
      <c r="B86" t="s">
        <v>46</v>
      </c>
      <c r="C86" t="s">
        <v>63</v>
      </c>
      <c r="D86" t="s">
        <v>63</v>
      </c>
      <c r="E86" t="s">
        <v>60</v>
      </c>
      <c r="F86" s="4">
        <f t="shared" si="39"/>
        <v>46091</v>
      </c>
      <c r="G86" t="s">
        <v>37</v>
      </c>
      <c r="H86" s="28">
        <v>28</v>
      </c>
      <c r="I86" s="138">
        <v>17</v>
      </c>
      <c r="J86" s="138">
        <v>4</v>
      </c>
      <c r="K86" s="2">
        <v>0</v>
      </c>
      <c r="L86" s="2">
        <v>0</v>
      </c>
      <c r="M86" s="2">
        <v>5847.3899999999994</v>
      </c>
      <c r="N86" s="2">
        <v>7139.93</v>
      </c>
      <c r="O86" s="2">
        <v>1938.29</v>
      </c>
      <c r="P86" s="2">
        <v>0</v>
      </c>
      <c r="Q86" s="29">
        <v>0</v>
      </c>
      <c r="R86" s="30">
        <f t="shared" si="35"/>
        <v>21</v>
      </c>
      <c r="S86" s="30">
        <f t="shared" si="36"/>
        <v>9078.2200000000012</v>
      </c>
      <c r="T86" t="s">
        <v>49</v>
      </c>
      <c r="U86" t="s">
        <v>49</v>
      </c>
      <c r="V86" t="s">
        <v>63</v>
      </c>
      <c r="W86" t="s">
        <v>63</v>
      </c>
      <c r="X86" t="s">
        <v>60</v>
      </c>
      <c r="Y86" s="4">
        <f t="shared" si="40"/>
        <v>45727</v>
      </c>
      <c r="Z86" t="s">
        <v>37</v>
      </c>
      <c r="AA86" s="28">
        <v>37</v>
      </c>
      <c r="AB86" s="138">
        <v>15</v>
      </c>
      <c r="AC86" s="138">
        <v>2</v>
      </c>
      <c r="AD86" s="2">
        <v>0</v>
      </c>
      <c r="AE86" s="2">
        <v>0</v>
      </c>
      <c r="AF86" s="2">
        <v>10452.94</v>
      </c>
      <c r="AG86" s="2">
        <v>3732.39</v>
      </c>
      <c r="AH86" s="2">
        <v>343.73</v>
      </c>
      <c r="AI86" s="2">
        <v>0</v>
      </c>
      <c r="AJ86" s="29">
        <v>0</v>
      </c>
      <c r="AK86" s="30">
        <f t="shared" si="37"/>
        <v>17</v>
      </c>
      <c r="AL86" s="30">
        <f t="shared" si="38"/>
        <v>4076.12</v>
      </c>
      <c r="AM86" s="2">
        <f t="shared" si="42"/>
        <v>-9</v>
      </c>
      <c r="AN86" s="2">
        <f t="shared" si="42"/>
        <v>2</v>
      </c>
      <c r="AO86" s="2">
        <f t="shared" si="42"/>
        <v>2</v>
      </c>
      <c r="AP86" s="2">
        <f t="shared" si="41"/>
        <v>0</v>
      </c>
      <c r="AQ86" s="2">
        <f t="shared" si="41"/>
        <v>0</v>
      </c>
      <c r="AR86" s="2">
        <f t="shared" si="41"/>
        <v>-4605.5500000000011</v>
      </c>
      <c r="AS86" s="2">
        <f t="shared" si="41"/>
        <v>3407.5400000000004</v>
      </c>
      <c r="AT86" s="2">
        <f t="shared" si="30"/>
        <v>1594.56</v>
      </c>
      <c r="AU86" s="2">
        <f t="shared" si="30"/>
        <v>0</v>
      </c>
      <c r="AV86" s="29">
        <f t="shared" si="30"/>
        <v>0</v>
      </c>
      <c r="AW86" s="30">
        <f t="shared" si="30"/>
        <v>4</v>
      </c>
      <c r="AX86" s="31">
        <f t="shared" si="30"/>
        <v>5002.1000000000013</v>
      </c>
      <c r="AY86" s="38">
        <f t="shared" si="33"/>
        <v>-0.24324324324324326</v>
      </c>
      <c r="AZ86" s="38">
        <f t="shared" si="33"/>
        <v>0.13333333333333333</v>
      </c>
      <c r="BA86" s="38">
        <f t="shared" si="33"/>
        <v>1</v>
      </c>
      <c r="BB86" s="38" t="str">
        <f t="shared" si="33"/>
        <v/>
      </c>
      <c r="BC86" s="38" t="str">
        <f t="shared" si="33"/>
        <v/>
      </c>
      <c r="BD86" s="38">
        <f t="shared" si="33"/>
        <v>-0.44059853017428596</v>
      </c>
      <c r="BE86" s="38">
        <f t="shared" si="34"/>
        <v>0.91296461516615368</v>
      </c>
      <c r="BF86" s="38">
        <f t="shared" si="34"/>
        <v>4.6389899048671914</v>
      </c>
      <c r="BG86" s="38" t="str">
        <f t="shared" si="34"/>
        <v/>
      </c>
      <c r="BH86" s="39" t="str">
        <f t="shared" si="34"/>
        <v/>
      </c>
      <c r="BI86" s="76">
        <f t="shared" si="34"/>
        <v>0.23529411764705882</v>
      </c>
      <c r="BJ86" s="40">
        <f t="shared" si="34"/>
        <v>1.2271719183929819</v>
      </c>
      <c r="BK86" s="119">
        <f t="shared" si="43"/>
        <v>208.83535714285713</v>
      </c>
      <c r="BL86" s="120">
        <f t="shared" si="43"/>
        <v>419.99588235294118</v>
      </c>
      <c r="BM86" s="120">
        <f t="shared" si="43"/>
        <v>484.57249999999999</v>
      </c>
      <c r="BN86" s="120" t="str">
        <f t="shared" si="43"/>
        <v/>
      </c>
      <c r="BO86" s="121" t="str">
        <f t="shared" si="43"/>
        <v/>
      </c>
      <c r="BP86" s="119">
        <f t="shared" si="44"/>
        <v>282.51189189189188</v>
      </c>
      <c r="BQ86" s="120">
        <f t="shared" si="44"/>
        <v>248.82599999999999</v>
      </c>
      <c r="BR86" s="120">
        <f t="shared" si="44"/>
        <v>171.86500000000001</v>
      </c>
      <c r="BS86" s="120" t="str">
        <f t="shared" si="44"/>
        <v/>
      </c>
      <c r="BT86" s="121" t="str">
        <f t="shared" si="44"/>
        <v/>
      </c>
      <c r="BU86" s="119">
        <f t="shared" si="45"/>
        <v>-73.676534749034744</v>
      </c>
      <c r="BV86" s="120">
        <f t="shared" si="45"/>
        <v>171.16988235294119</v>
      </c>
      <c r="BW86" s="121">
        <f t="shared" si="45"/>
        <v>312.70749999999998</v>
      </c>
      <c r="BX86" s="120" t="str">
        <f t="shared" si="45"/>
        <v/>
      </c>
      <c r="BY86" s="121" t="str">
        <f t="shared" si="45"/>
        <v/>
      </c>
    </row>
    <row r="87" spans="1:77" x14ac:dyDescent="0.2">
      <c r="A87" t="s">
        <v>46</v>
      </c>
      <c r="B87" t="s">
        <v>46</v>
      </c>
      <c r="C87" t="s">
        <v>63</v>
      </c>
      <c r="D87" t="s">
        <v>63</v>
      </c>
      <c r="E87" t="s">
        <v>60</v>
      </c>
      <c r="F87" s="4">
        <f t="shared" si="39"/>
        <v>46092</v>
      </c>
      <c r="G87" t="s">
        <v>38</v>
      </c>
      <c r="H87" s="28">
        <v>19</v>
      </c>
      <c r="I87" s="138">
        <v>15</v>
      </c>
      <c r="J87" s="138">
        <v>1</v>
      </c>
      <c r="K87" s="2">
        <v>0</v>
      </c>
      <c r="L87" s="2">
        <v>0</v>
      </c>
      <c r="M87" s="2">
        <v>3109.0400000000004</v>
      </c>
      <c r="N87" s="2">
        <v>4083.49</v>
      </c>
      <c r="O87" s="2">
        <v>2605.6799999999998</v>
      </c>
      <c r="P87" s="2">
        <v>0</v>
      </c>
      <c r="Q87" s="29">
        <v>0</v>
      </c>
      <c r="R87" s="30">
        <f t="shared" si="35"/>
        <v>16</v>
      </c>
      <c r="S87" s="30">
        <f t="shared" si="36"/>
        <v>6689.17</v>
      </c>
      <c r="T87" t="s">
        <v>49</v>
      </c>
      <c r="U87" t="s">
        <v>49</v>
      </c>
      <c r="V87" t="s">
        <v>63</v>
      </c>
      <c r="W87" t="s">
        <v>63</v>
      </c>
      <c r="X87" t="s">
        <v>60</v>
      </c>
      <c r="Y87" s="4">
        <f t="shared" si="40"/>
        <v>45728</v>
      </c>
      <c r="Z87" t="s">
        <v>38</v>
      </c>
      <c r="AA87" s="28">
        <v>29</v>
      </c>
      <c r="AB87" s="138">
        <v>13</v>
      </c>
      <c r="AC87" s="138">
        <v>0</v>
      </c>
      <c r="AD87" s="2">
        <v>0</v>
      </c>
      <c r="AE87" s="2">
        <v>0</v>
      </c>
      <c r="AF87" s="2">
        <v>5088.9800000000005</v>
      </c>
      <c r="AG87" s="2">
        <v>5753.84</v>
      </c>
      <c r="AH87" s="2">
        <v>0</v>
      </c>
      <c r="AI87" s="2">
        <v>0</v>
      </c>
      <c r="AJ87" s="29">
        <v>0</v>
      </c>
      <c r="AK87" s="30">
        <f t="shared" si="37"/>
        <v>13</v>
      </c>
      <c r="AL87" s="30">
        <f t="shared" si="38"/>
        <v>5753.84</v>
      </c>
      <c r="AM87" s="2">
        <f t="shared" si="42"/>
        <v>-10</v>
      </c>
      <c r="AN87" s="2">
        <f t="shared" si="42"/>
        <v>2</v>
      </c>
      <c r="AO87" s="2">
        <f t="shared" si="42"/>
        <v>1</v>
      </c>
      <c r="AP87" s="2">
        <f t="shared" si="41"/>
        <v>0</v>
      </c>
      <c r="AQ87" s="2">
        <f t="shared" si="41"/>
        <v>0</v>
      </c>
      <c r="AR87" s="2">
        <f t="shared" si="41"/>
        <v>-1979.94</v>
      </c>
      <c r="AS87" s="2">
        <f t="shared" si="41"/>
        <v>-1670.3500000000004</v>
      </c>
      <c r="AT87" s="2">
        <f t="shared" si="30"/>
        <v>2605.6799999999998</v>
      </c>
      <c r="AU87" s="2">
        <f t="shared" si="30"/>
        <v>0</v>
      </c>
      <c r="AV87" s="29">
        <f t="shared" si="30"/>
        <v>0</v>
      </c>
      <c r="AW87" s="30">
        <f t="shared" si="30"/>
        <v>3</v>
      </c>
      <c r="AX87" s="31">
        <f t="shared" si="30"/>
        <v>935.32999999999993</v>
      </c>
      <c r="AY87" s="38">
        <f t="shared" si="33"/>
        <v>-0.34482758620689657</v>
      </c>
      <c r="AZ87" s="38">
        <f t="shared" si="33"/>
        <v>0.15384615384615385</v>
      </c>
      <c r="BA87" s="38" t="str">
        <f t="shared" si="33"/>
        <v/>
      </c>
      <c r="BB87" s="38" t="str">
        <f t="shared" si="33"/>
        <v/>
      </c>
      <c r="BC87" s="38" t="str">
        <f t="shared" si="33"/>
        <v/>
      </c>
      <c r="BD87" s="38">
        <f t="shared" si="33"/>
        <v>-0.38906421326081059</v>
      </c>
      <c r="BE87" s="38">
        <f t="shared" si="34"/>
        <v>-0.29030178107142368</v>
      </c>
      <c r="BF87" s="38" t="str">
        <f t="shared" si="34"/>
        <v/>
      </c>
      <c r="BG87" s="38" t="str">
        <f t="shared" si="34"/>
        <v/>
      </c>
      <c r="BH87" s="39" t="str">
        <f t="shared" si="34"/>
        <v/>
      </c>
      <c r="BI87" s="76">
        <f t="shared" si="34"/>
        <v>0.23076923076923078</v>
      </c>
      <c r="BJ87" s="40">
        <f t="shared" si="34"/>
        <v>0.1625575267994939</v>
      </c>
      <c r="BK87" s="119">
        <f t="shared" si="43"/>
        <v>163.63368421052633</v>
      </c>
      <c r="BL87" s="120">
        <f t="shared" si="43"/>
        <v>272.23266666666666</v>
      </c>
      <c r="BM87" s="120">
        <f t="shared" si="43"/>
        <v>2605.6799999999998</v>
      </c>
      <c r="BN87" s="120" t="str">
        <f t="shared" si="43"/>
        <v/>
      </c>
      <c r="BO87" s="121" t="str">
        <f t="shared" si="43"/>
        <v/>
      </c>
      <c r="BP87" s="119">
        <f t="shared" si="44"/>
        <v>175.48206896551727</v>
      </c>
      <c r="BQ87" s="120">
        <f t="shared" si="44"/>
        <v>442.60307692307691</v>
      </c>
      <c r="BR87" s="120" t="str">
        <f t="shared" si="44"/>
        <v/>
      </c>
      <c r="BS87" s="120" t="str">
        <f t="shared" si="44"/>
        <v/>
      </c>
      <c r="BT87" s="121" t="str">
        <f t="shared" si="44"/>
        <v/>
      </c>
      <c r="BU87" s="119">
        <f t="shared" si="45"/>
        <v>-11.848384754990946</v>
      </c>
      <c r="BV87" s="120">
        <f t="shared" si="45"/>
        <v>-170.37041025641025</v>
      </c>
      <c r="BW87" s="121" t="str">
        <f t="shared" si="45"/>
        <v/>
      </c>
      <c r="BX87" s="120" t="str">
        <f t="shared" si="45"/>
        <v/>
      </c>
      <c r="BY87" s="121" t="str">
        <f t="shared" si="45"/>
        <v/>
      </c>
    </row>
    <row r="88" spans="1:77" x14ac:dyDescent="0.2">
      <c r="A88" t="s">
        <v>46</v>
      </c>
      <c r="B88" t="s">
        <v>46</v>
      </c>
      <c r="C88" t="s">
        <v>63</v>
      </c>
      <c r="D88" t="s">
        <v>63</v>
      </c>
      <c r="E88" t="s">
        <v>60</v>
      </c>
      <c r="F88" s="4">
        <f t="shared" si="39"/>
        <v>46093</v>
      </c>
      <c r="G88" t="s">
        <v>39</v>
      </c>
      <c r="H88" s="28">
        <v>18</v>
      </c>
      <c r="I88" s="138">
        <v>13</v>
      </c>
      <c r="J88" s="138">
        <v>0</v>
      </c>
      <c r="K88" s="2">
        <v>0</v>
      </c>
      <c r="L88" s="2">
        <v>0</v>
      </c>
      <c r="M88" s="2">
        <v>2246.79</v>
      </c>
      <c r="N88" s="2">
        <v>2801.64</v>
      </c>
      <c r="O88" s="2">
        <v>0</v>
      </c>
      <c r="P88" s="2">
        <v>0</v>
      </c>
      <c r="Q88" s="29">
        <v>0</v>
      </c>
      <c r="R88" s="30">
        <f t="shared" si="35"/>
        <v>13</v>
      </c>
      <c r="S88" s="30">
        <f t="shared" si="36"/>
        <v>2801.64</v>
      </c>
      <c r="T88" t="s">
        <v>49</v>
      </c>
      <c r="U88" t="s">
        <v>49</v>
      </c>
      <c r="V88" t="s">
        <v>63</v>
      </c>
      <c r="W88" t="s">
        <v>63</v>
      </c>
      <c r="X88" t="s">
        <v>60</v>
      </c>
      <c r="Y88" s="4">
        <f t="shared" si="40"/>
        <v>45729</v>
      </c>
      <c r="Z88" t="s">
        <v>39</v>
      </c>
      <c r="AA88" s="28">
        <v>30</v>
      </c>
      <c r="AB88" s="138">
        <v>14</v>
      </c>
      <c r="AC88" s="138">
        <v>2</v>
      </c>
      <c r="AD88" s="2">
        <v>0</v>
      </c>
      <c r="AE88" s="2">
        <v>0</v>
      </c>
      <c r="AF88" s="2">
        <v>8693.94</v>
      </c>
      <c r="AG88" s="2">
        <v>3536.15</v>
      </c>
      <c r="AH88" s="2">
        <v>889.58</v>
      </c>
      <c r="AI88" s="2">
        <v>0</v>
      </c>
      <c r="AJ88" s="29">
        <v>0</v>
      </c>
      <c r="AK88" s="30">
        <f t="shared" si="37"/>
        <v>16</v>
      </c>
      <c r="AL88" s="30">
        <f t="shared" si="38"/>
        <v>4425.7300000000005</v>
      </c>
      <c r="AM88" s="2">
        <f t="shared" si="42"/>
        <v>-12</v>
      </c>
      <c r="AN88" s="2">
        <f t="shared" si="42"/>
        <v>-1</v>
      </c>
      <c r="AO88" s="2">
        <f t="shared" si="42"/>
        <v>-2</v>
      </c>
      <c r="AP88" s="2">
        <f t="shared" si="41"/>
        <v>0</v>
      </c>
      <c r="AQ88" s="2">
        <f t="shared" si="41"/>
        <v>0</v>
      </c>
      <c r="AR88" s="2">
        <f t="shared" si="41"/>
        <v>-6447.1500000000005</v>
      </c>
      <c r="AS88" s="2">
        <f t="shared" si="41"/>
        <v>-734.51000000000022</v>
      </c>
      <c r="AT88" s="2">
        <f t="shared" si="30"/>
        <v>-889.58</v>
      </c>
      <c r="AU88" s="2">
        <f t="shared" si="30"/>
        <v>0</v>
      </c>
      <c r="AV88" s="29">
        <f t="shared" si="30"/>
        <v>0</v>
      </c>
      <c r="AW88" s="30">
        <f t="shared" si="30"/>
        <v>-3</v>
      </c>
      <c r="AX88" s="31">
        <f t="shared" si="30"/>
        <v>-1624.0900000000006</v>
      </c>
      <c r="AY88" s="38">
        <f t="shared" si="33"/>
        <v>-0.4</v>
      </c>
      <c r="AZ88" s="38">
        <f t="shared" si="33"/>
        <v>-7.1428571428571425E-2</v>
      </c>
      <c r="BA88" s="38">
        <f t="shared" si="33"/>
        <v>-1</v>
      </c>
      <c r="BB88" s="38" t="str">
        <f t="shared" si="33"/>
        <v/>
      </c>
      <c r="BC88" s="38" t="str">
        <f t="shared" si="33"/>
        <v/>
      </c>
      <c r="BD88" s="38">
        <f t="shared" si="33"/>
        <v>-0.74156826479133742</v>
      </c>
      <c r="BE88" s="38">
        <f t="shared" si="34"/>
        <v>-0.20771460486687504</v>
      </c>
      <c r="BF88" s="38">
        <f t="shared" si="34"/>
        <v>-1</v>
      </c>
      <c r="BG88" s="38" t="str">
        <f t="shared" si="34"/>
        <v/>
      </c>
      <c r="BH88" s="39" t="str">
        <f t="shared" si="34"/>
        <v/>
      </c>
      <c r="BI88" s="76">
        <f t="shared" si="34"/>
        <v>-0.1875</v>
      </c>
      <c r="BJ88" s="40">
        <f t="shared" si="34"/>
        <v>-0.36696544976760903</v>
      </c>
      <c r="BK88" s="119">
        <f t="shared" si="43"/>
        <v>124.82166666666666</v>
      </c>
      <c r="BL88" s="120">
        <f t="shared" si="43"/>
        <v>215.51076923076923</v>
      </c>
      <c r="BM88" s="120" t="str">
        <f t="shared" si="43"/>
        <v/>
      </c>
      <c r="BN88" s="120" t="str">
        <f t="shared" si="43"/>
        <v/>
      </c>
      <c r="BO88" s="121" t="str">
        <f t="shared" si="43"/>
        <v/>
      </c>
      <c r="BP88" s="119">
        <f t="shared" si="44"/>
        <v>289.798</v>
      </c>
      <c r="BQ88" s="120">
        <f t="shared" si="44"/>
        <v>252.58214285714286</v>
      </c>
      <c r="BR88" s="120">
        <f t="shared" si="44"/>
        <v>444.79</v>
      </c>
      <c r="BS88" s="120" t="str">
        <f t="shared" si="44"/>
        <v/>
      </c>
      <c r="BT88" s="121" t="str">
        <f t="shared" si="44"/>
        <v/>
      </c>
      <c r="BU88" s="119">
        <f t="shared" si="45"/>
        <v>-164.97633333333334</v>
      </c>
      <c r="BV88" s="120">
        <f t="shared" si="45"/>
        <v>-37.071373626373628</v>
      </c>
      <c r="BW88" s="121" t="str">
        <f t="shared" si="45"/>
        <v/>
      </c>
      <c r="BX88" s="120" t="str">
        <f t="shared" si="45"/>
        <v/>
      </c>
      <c r="BY88" s="121" t="str">
        <f t="shared" si="45"/>
        <v/>
      </c>
    </row>
    <row r="89" spans="1:77" x14ac:dyDescent="0.2">
      <c r="A89" t="s">
        <v>46</v>
      </c>
      <c r="B89" t="s">
        <v>46</v>
      </c>
      <c r="C89" t="s">
        <v>63</v>
      </c>
      <c r="D89" t="s">
        <v>63</v>
      </c>
      <c r="E89" t="s">
        <v>60</v>
      </c>
      <c r="F89" s="4">
        <f t="shared" si="39"/>
        <v>46094</v>
      </c>
      <c r="G89" t="s">
        <v>40</v>
      </c>
      <c r="H89" s="28">
        <v>25</v>
      </c>
      <c r="I89" s="138">
        <v>21</v>
      </c>
      <c r="J89" s="138">
        <v>4</v>
      </c>
      <c r="K89" s="2">
        <v>0</v>
      </c>
      <c r="L89" s="2">
        <v>0</v>
      </c>
      <c r="M89" s="2">
        <v>4489.62</v>
      </c>
      <c r="N89" s="2">
        <v>6905.22</v>
      </c>
      <c r="O89" s="2">
        <v>4949.67</v>
      </c>
      <c r="P89" s="2">
        <v>0</v>
      </c>
      <c r="Q89" s="29">
        <v>0</v>
      </c>
      <c r="R89" s="30">
        <f t="shared" si="35"/>
        <v>25</v>
      </c>
      <c r="S89" s="30">
        <f t="shared" si="36"/>
        <v>11854.89</v>
      </c>
      <c r="T89" t="s">
        <v>49</v>
      </c>
      <c r="U89" t="s">
        <v>49</v>
      </c>
      <c r="V89" t="s">
        <v>63</v>
      </c>
      <c r="W89" t="s">
        <v>63</v>
      </c>
      <c r="X89" t="s">
        <v>60</v>
      </c>
      <c r="Y89" s="4">
        <f t="shared" si="40"/>
        <v>45730</v>
      </c>
      <c r="Z89" t="s">
        <v>40</v>
      </c>
      <c r="AA89" s="28">
        <v>24</v>
      </c>
      <c r="AB89" s="138">
        <v>18</v>
      </c>
      <c r="AC89" s="138">
        <v>2</v>
      </c>
      <c r="AD89" s="2">
        <v>0</v>
      </c>
      <c r="AE89" s="2">
        <v>0</v>
      </c>
      <c r="AF89" s="2">
        <v>6149.64</v>
      </c>
      <c r="AG89" s="2">
        <v>5449.04</v>
      </c>
      <c r="AH89" s="2">
        <v>1741.19</v>
      </c>
      <c r="AI89" s="2">
        <v>0</v>
      </c>
      <c r="AJ89" s="29">
        <v>0</v>
      </c>
      <c r="AK89" s="30">
        <f t="shared" si="37"/>
        <v>20</v>
      </c>
      <c r="AL89" s="30">
        <f t="shared" si="38"/>
        <v>7190.23</v>
      </c>
      <c r="AM89" s="2">
        <f t="shared" si="42"/>
        <v>1</v>
      </c>
      <c r="AN89" s="2">
        <f t="shared" si="42"/>
        <v>3</v>
      </c>
      <c r="AO89" s="2">
        <f t="shared" si="42"/>
        <v>2</v>
      </c>
      <c r="AP89" s="2">
        <f t="shared" si="41"/>
        <v>0</v>
      </c>
      <c r="AQ89" s="2">
        <f t="shared" si="41"/>
        <v>0</v>
      </c>
      <c r="AR89" s="2">
        <f t="shared" si="41"/>
        <v>-1660.0200000000004</v>
      </c>
      <c r="AS89" s="2">
        <f t="shared" si="41"/>
        <v>1456.1800000000003</v>
      </c>
      <c r="AT89" s="2">
        <f t="shared" si="30"/>
        <v>3208.48</v>
      </c>
      <c r="AU89" s="2">
        <f t="shared" si="30"/>
        <v>0</v>
      </c>
      <c r="AV89" s="29">
        <f t="shared" si="30"/>
        <v>0</v>
      </c>
      <c r="AW89" s="30">
        <f t="shared" si="30"/>
        <v>5</v>
      </c>
      <c r="AX89" s="31">
        <f t="shared" si="30"/>
        <v>4664.66</v>
      </c>
      <c r="AY89" s="38">
        <f t="shared" si="33"/>
        <v>4.1666666666666664E-2</v>
      </c>
      <c r="AZ89" s="38">
        <f t="shared" si="33"/>
        <v>0.16666666666666666</v>
      </c>
      <c r="BA89" s="38">
        <f t="shared" si="33"/>
        <v>1</v>
      </c>
      <c r="BB89" s="38" t="str">
        <f t="shared" si="33"/>
        <v/>
      </c>
      <c r="BC89" s="38" t="str">
        <f t="shared" si="33"/>
        <v/>
      </c>
      <c r="BD89" s="38">
        <f t="shared" si="33"/>
        <v>-0.26993775245380225</v>
      </c>
      <c r="BE89" s="38">
        <f t="shared" si="34"/>
        <v>0.26723606360019386</v>
      </c>
      <c r="BF89" s="38">
        <f t="shared" si="34"/>
        <v>1.8426937898793354</v>
      </c>
      <c r="BG89" s="38" t="str">
        <f t="shared" si="34"/>
        <v/>
      </c>
      <c r="BH89" s="39" t="str">
        <f t="shared" si="34"/>
        <v/>
      </c>
      <c r="BI89" s="76">
        <f t="shared" si="34"/>
        <v>0.25</v>
      </c>
      <c r="BJ89" s="40">
        <f t="shared" si="34"/>
        <v>0.64874976182959376</v>
      </c>
      <c r="BK89" s="119">
        <f t="shared" si="43"/>
        <v>179.5848</v>
      </c>
      <c r="BL89" s="120">
        <f t="shared" si="43"/>
        <v>328.82</v>
      </c>
      <c r="BM89" s="120">
        <f t="shared" si="43"/>
        <v>1237.4175</v>
      </c>
      <c r="BN89" s="120" t="str">
        <f t="shared" si="43"/>
        <v/>
      </c>
      <c r="BO89" s="121" t="str">
        <f t="shared" si="43"/>
        <v/>
      </c>
      <c r="BP89" s="119">
        <f t="shared" si="44"/>
        <v>256.23500000000001</v>
      </c>
      <c r="BQ89" s="120">
        <f t="shared" si="44"/>
        <v>302.72444444444443</v>
      </c>
      <c r="BR89" s="120">
        <f t="shared" si="44"/>
        <v>870.59500000000003</v>
      </c>
      <c r="BS89" s="120" t="str">
        <f t="shared" si="44"/>
        <v/>
      </c>
      <c r="BT89" s="121" t="str">
        <f t="shared" si="44"/>
        <v/>
      </c>
      <c r="BU89" s="119">
        <f t="shared" si="45"/>
        <v>-76.650200000000012</v>
      </c>
      <c r="BV89" s="120">
        <f t="shared" si="45"/>
        <v>26.095555555555563</v>
      </c>
      <c r="BW89" s="121">
        <f t="shared" si="45"/>
        <v>366.82249999999999</v>
      </c>
      <c r="BX89" s="120" t="str">
        <f t="shared" si="45"/>
        <v/>
      </c>
      <c r="BY89" s="121" t="str">
        <f t="shared" si="45"/>
        <v/>
      </c>
    </row>
    <row r="90" spans="1:77" ht="13.5" thickBot="1" x14ac:dyDescent="0.25">
      <c r="A90" t="s">
        <v>46</v>
      </c>
      <c r="B90" t="s">
        <v>46</v>
      </c>
      <c r="C90" t="s">
        <v>63</v>
      </c>
      <c r="D90" t="s">
        <v>63</v>
      </c>
      <c r="E90" t="s">
        <v>60</v>
      </c>
      <c r="F90" s="59">
        <f t="shared" si="39"/>
        <v>46095</v>
      </c>
      <c r="G90" s="42" t="s">
        <v>41</v>
      </c>
      <c r="H90" s="43">
        <v>20</v>
      </c>
      <c r="I90" s="44">
        <v>0</v>
      </c>
      <c r="J90" s="44">
        <v>1</v>
      </c>
      <c r="K90" s="44">
        <v>0</v>
      </c>
      <c r="L90" s="44">
        <v>0</v>
      </c>
      <c r="M90" s="44">
        <v>3786.96</v>
      </c>
      <c r="N90" s="44">
        <v>0</v>
      </c>
      <c r="O90" s="44">
        <v>301.37</v>
      </c>
      <c r="P90" s="44">
        <v>0</v>
      </c>
      <c r="Q90" s="45">
        <v>0</v>
      </c>
      <c r="R90" s="46">
        <f t="shared" si="35"/>
        <v>1</v>
      </c>
      <c r="S90" s="46">
        <f t="shared" si="36"/>
        <v>301.37</v>
      </c>
      <c r="T90" t="s">
        <v>49</v>
      </c>
      <c r="U90" t="s">
        <v>49</v>
      </c>
      <c r="V90" t="s">
        <v>63</v>
      </c>
      <c r="W90" t="s">
        <v>63</v>
      </c>
      <c r="X90" t="s">
        <v>60</v>
      </c>
      <c r="Y90" s="59">
        <f t="shared" si="40"/>
        <v>45731</v>
      </c>
      <c r="Z90" s="42" t="s">
        <v>41</v>
      </c>
      <c r="AA90" s="43">
        <v>36</v>
      </c>
      <c r="AB90" s="44">
        <v>8</v>
      </c>
      <c r="AC90" s="44">
        <v>0</v>
      </c>
      <c r="AD90" s="44">
        <v>0</v>
      </c>
      <c r="AE90" s="44">
        <v>0</v>
      </c>
      <c r="AF90" s="44">
        <v>7831.83</v>
      </c>
      <c r="AG90" s="44">
        <v>271.18999999999994</v>
      </c>
      <c r="AH90" s="44">
        <v>0</v>
      </c>
      <c r="AI90" s="44">
        <v>0</v>
      </c>
      <c r="AJ90" s="45">
        <v>0</v>
      </c>
      <c r="AK90" s="46">
        <f t="shared" si="37"/>
        <v>8</v>
      </c>
      <c r="AL90" s="46">
        <f t="shared" si="38"/>
        <v>271.18999999999994</v>
      </c>
      <c r="AM90" s="44">
        <f t="shared" si="42"/>
        <v>-16</v>
      </c>
      <c r="AN90" s="44">
        <f t="shared" si="42"/>
        <v>-8</v>
      </c>
      <c r="AO90" s="44">
        <f t="shared" si="42"/>
        <v>1</v>
      </c>
      <c r="AP90" s="44">
        <f t="shared" si="41"/>
        <v>0</v>
      </c>
      <c r="AQ90" s="44">
        <f t="shared" si="41"/>
        <v>0</v>
      </c>
      <c r="AR90" s="44">
        <f t="shared" si="41"/>
        <v>-4044.87</v>
      </c>
      <c r="AS90" s="44">
        <f t="shared" si="41"/>
        <v>-271.18999999999994</v>
      </c>
      <c r="AT90" s="44">
        <f t="shared" si="30"/>
        <v>301.37</v>
      </c>
      <c r="AU90" s="44">
        <f t="shared" si="30"/>
        <v>0</v>
      </c>
      <c r="AV90" s="45">
        <f t="shared" si="30"/>
        <v>0</v>
      </c>
      <c r="AW90" s="46">
        <f t="shared" si="30"/>
        <v>-7</v>
      </c>
      <c r="AX90" s="47">
        <f t="shared" si="30"/>
        <v>30.180000000000064</v>
      </c>
      <c r="AY90" s="56">
        <f t="shared" si="33"/>
        <v>-0.44444444444444442</v>
      </c>
      <c r="AZ90" s="56">
        <f t="shared" si="33"/>
        <v>-1</v>
      </c>
      <c r="BA90" s="56" t="str">
        <f t="shared" si="33"/>
        <v/>
      </c>
      <c r="BB90" s="56" t="str">
        <f t="shared" si="33"/>
        <v/>
      </c>
      <c r="BC90" s="56" t="str">
        <f t="shared" si="33"/>
        <v/>
      </c>
      <c r="BD90" s="56">
        <f t="shared" si="33"/>
        <v>-0.5164655004002896</v>
      </c>
      <c r="BE90" s="56">
        <f t="shared" si="34"/>
        <v>-1</v>
      </c>
      <c r="BF90" s="56" t="str">
        <f t="shared" si="34"/>
        <v/>
      </c>
      <c r="BG90" s="56" t="str">
        <f t="shared" si="34"/>
        <v/>
      </c>
      <c r="BH90" s="57" t="str">
        <f t="shared" si="34"/>
        <v/>
      </c>
      <c r="BI90" s="81">
        <f t="shared" si="34"/>
        <v>-0.875</v>
      </c>
      <c r="BJ90" s="58">
        <f t="shared" si="34"/>
        <v>0.11128728935432748</v>
      </c>
      <c r="BK90" s="122">
        <f t="shared" si="43"/>
        <v>189.34800000000001</v>
      </c>
      <c r="BL90" s="123" t="str">
        <f t="shared" si="43"/>
        <v/>
      </c>
      <c r="BM90" s="123">
        <f t="shared" si="43"/>
        <v>301.37</v>
      </c>
      <c r="BN90" s="123" t="str">
        <f t="shared" si="43"/>
        <v/>
      </c>
      <c r="BO90" s="124" t="str">
        <f t="shared" si="43"/>
        <v/>
      </c>
      <c r="BP90" s="122">
        <f t="shared" si="44"/>
        <v>217.55083333333334</v>
      </c>
      <c r="BQ90" s="123">
        <f t="shared" si="44"/>
        <v>33.898749999999993</v>
      </c>
      <c r="BR90" s="123" t="str">
        <f t="shared" si="44"/>
        <v/>
      </c>
      <c r="BS90" s="123" t="str">
        <f t="shared" si="44"/>
        <v/>
      </c>
      <c r="BT90" s="124" t="str">
        <f t="shared" si="44"/>
        <v/>
      </c>
      <c r="BU90" s="122">
        <f t="shared" si="45"/>
        <v>-28.202833333333331</v>
      </c>
      <c r="BV90" s="123" t="str">
        <f t="shared" si="45"/>
        <v/>
      </c>
      <c r="BW90" s="124" t="str">
        <f t="shared" si="45"/>
        <v/>
      </c>
      <c r="BX90" s="123" t="str">
        <f t="shared" si="45"/>
        <v/>
      </c>
      <c r="BY90" s="124" t="str">
        <f t="shared" si="45"/>
        <v/>
      </c>
    </row>
    <row r="91" spans="1:77" x14ac:dyDescent="0.2">
      <c r="A91" t="s">
        <v>46</v>
      </c>
      <c r="B91" t="s">
        <v>46</v>
      </c>
      <c r="C91" t="s">
        <v>63</v>
      </c>
      <c r="D91" t="s">
        <v>63</v>
      </c>
      <c r="E91" t="s">
        <v>61</v>
      </c>
      <c r="F91" s="4">
        <f t="shared" si="39"/>
        <v>46096</v>
      </c>
      <c r="G91" t="s">
        <v>35</v>
      </c>
      <c r="H91" s="28">
        <v>9</v>
      </c>
      <c r="I91" s="138">
        <v>21</v>
      </c>
      <c r="J91" s="138">
        <v>0</v>
      </c>
      <c r="K91" s="2">
        <v>0</v>
      </c>
      <c r="L91" s="2">
        <v>0</v>
      </c>
      <c r="M91" s="2">
        <v>1041.28</v>
      </c>
      <c r="N91" s="2">
        <v>5679.39</v>
      </c>
      <c r="O91" s="2">
        <v>0</v>
      </c>
      <c r="P91" s="2">
        <v>0</v>
      </c>
      <c r="Q91" s="29">
        <v>0</v>
      </c>
      <c r="R91" s="30">
        <f t="shared" si="35"/>
        <v>21</v>
      </c>
      <c r="S91" s="30">
        <f t="shared" si="36"/>
        <v>5679.39</v>
      </c>
      <c r="T91" t="s">
        <v>49</v>
      </c>
      <c r="U91" t="s">
        <v>49</v>
      </c>
      <c r="V91" t="s">
        <v>63</v>
      </c>
      <c r="W91" t="s">
        <v>63</v>
      </c>
      <c r="X91" t="s">
        <v>61</v>
      </c>
      <c r="Y91" s="4">
        <f t="shared" si="40"/>
        <v>45732</v>
      </c>
      <c r="Z91" t="s">
        <v>35</v>
      </c>
      <c r="AA91" s="28">
        <v>8</v>
      </c>
      <c r="AB91" s="138">
        <v>15</v>
      </c>
      <c r="AC91" s="138">
        <v>2</v>
      </c>
      <c r="AD91" s="2">
        <v>0</v>
      </c>
      <c r="AE91" s="2">
        <v>0</v>
      </c>
      <c r="AF91" s="2">
        <v>1493.4</v>
      </c>
      <c r="AG91" s="2">
        <v>5100.76</v>
      </c>
      <c r="AH91" s="2">
        <v>1473.25</v>
      </c>
      <c r="AI91" s="2">
        <v>0</v>
      </c>
      <c r="AJ91" s="29">
        <v>0</v>
      </c>
      <c r="AK91" s="30">
        <f t="shared" si="37"/>
        <v>17</v>
      </c>
      <c r="AL91" s="30">
        <f t="shared" si="38"/>
        <v>6574.01</v>
      </c>
      <c r="AM91" s="2">
        <f t="shared" si="42"/>
        <v>1</v>
      </c>
      <c r="AN91" s="2">
        <f t="shared" si="42"/>
        <v>6</v>
      </c>
      <c r="AO91" s="2">
        <f t="shared" si="42"/>
        <v>-2</v>
      </c>
      <c r="AP91" s="2">
        <f t="shared" si="41"/>
        <v>0</v>
      </c>
      <c r="AQ91" s="2">
        <f t="shared" si="41"/>
        <v>0</v>
      </c>
      <c r="AR91" s="2">
        <f t="shared" si="41"/>
        <v>-452.12000000000012</v>
      </c>
      <c r="AS91" s="2">
        <f t="shared" si="41"/>
        <v>578.63000000000011</v>
      </c>
      <c r="AT91" s="2">
        <f t="shared" si="30"/>
        <v>-1473.25</v>
      </c>
      <c r="AU91" s="2">
        <f t="shared" si="30"/>
        <v>0</v>
      </c>
      <c r="AV91" s="29">
        <f t="shared" si="30"/>
        <v>0</v>
      </c>
      <c r="AW91" s="30">
        <f t="shared" si="30"/>
        <v>4</v>
      </c>
      <c r="AX91" s="31">
        <f t="shared" si="30"/>
        <v>-894.61999999999989</v>
      </c>
      <c r="AY91" s="38">
        <f t="shared" si="33"/>
        <v>0.125</v>
      </c>
      <c r="AZ91" s="38">
        <f t="shared" si="33"/>
        <v>0.4</v>
      </c>
      <c r="BA91" s="38">
        <f t="shared" si="33"/>
        <v>-1</v>
      </c>
      <c r="BB91" s="38" t="str">
        <f t="shared" si="33"/>
        <v/>
      </c>
      <c r="BC91" s="38" t="str">
        <f t="shared" si="33"/>
        <v/>
      </c>
      <c r="BD91" s="38">
        <f t="shared" si="33"/>
        <v>-0.30274541315119868</v>
      </c>
      <c r="BE91" s="38">
        <f t="shared" si="34"/>
        <v>0.11343995796704806</v>
      </c>
      <c r="BF91" s="38">
        <f t="shared" si="34"/>
        <v>-1</v>
      </c>
      <c r="BG91" s="38" t="str">
        <f t="shared" si="34"/>
        <v/>
      </c>
      <c r="BH91" s="39" t="str">
        <f t="shared" si="34"/>
        <v/>
      </c>
      <c r="BI91" s="76">
        <f t="shared" si="34"/>
        <v>0.23529411764705882</v>
      </c>
      <c r="BJ91" s="40">
        <f t="shared" si="34"/>
        <v>-0.13608436859694462</v>
      </c>
      <c r="BK91" s="116">
        <f t="shared" si="43"/>
        <v>115.69777777777777</v>
      </c>
      <c r="BL91" s="117">
        <f t="shared" si="43"/>
        <v>270.44714285714286</v>
      </c>
      <c r="BM91" s="117" t="str">
        <f t="shared" si="43"/>
        <v/>
      </c>
      <c r="BN91" s="117" t="str">
        <f t="shared" si="43"/>
        <v/>
      </c>
      <c r="BO91" s="118" t="str">
        <f t="shared" si="43"/>
        <v/>
      </c>
      <c r="BP91" s="116">
        <f t="shared" si="44"/>
        <v>186.67500000000001</v>
      </c>
      <c r="BQ91" s="117">
        <f t="shared" si="44"/>
        <v>340.0506666666667</v>
      </c>
      <c r="BR91" s="117">
        <f t="shared" si="44"/>
        <v>736.625</v>
      </c>
      <c r="BS91" s="117" t="str">
        <f t="shared" si="44"/>
        <v/>
      </c>
      <c r="BT91" s="118" t="str">
        <f t="shared" si="44"/>
        <v/>
      </c>
      <c r="BU91" s="116">
        <f t="shared" si="45"/>
        <v>-70.977222222222238</v>
      </c>
      <c r="BV91" s="117">
        <f t="shared" si="45"/>
        <v>-69.603523809523836</v>
      </c>
      <c r="BW91" s="118" t="str">
        <f t="shared" si="45"/>
        <v/>
      </c>
      <c r="BX91" s="117" t="str">
        <f t="shared" si="45"/>
        <v/>
      </c>
      <c r="BY91" s="118" t="str">
        <f t="shared" si="45"/>
        <v/>
      </c>
    </row>
    <row r="92" spans="1:77" x14ac:dyDescent="0.2">
      <c r="A92" t="s">
        <v>46</v>
      </c>
      <c r="B92" t="s">
        <v>46</v>
      </c>
      <c r="C92" t="s">
        <v>63</v>
      </c>
      <c r="D92" t="s">
        <v>63</v>
      </c>
      <c r="E92" t="s">
        <v>61</v>
      </c>
      <c r="F92" s="4">
        <f t="shared" si="39"/>
        <v>46097</v>
      </c>
      <c r="G92" t="s">
        <v>36</v>
      </c>
      <c r="H92" s="28">
        <v>9</v>
      </c>
      <c r="I92" s="138">
        <v>17</v>
      </c>
      <c r="J92" s="138">
        <v>1</v>
      </c>
      <c r="K92" s="2">
        <v>0</v>
      </c>
      <c r="L92" s="2">
        <v>0</v>
      </c>
      <c r="M92" s="2">
        <v>2172.86</v>
      </c>
      <c r="N92" s="2">
        <v>3823.0999999999995</v>
      </c>
      <c r="O92" s="2">
        <v>449.79</v>
      </c>
      <c r="P92" s="2">
        <v>0</v>
      </c>
      <c r="Q92" s="29">
        <v>0</v>
      </c>
      <c r="R92" s="30">
        <f t="shared" si="35"/>
        <v>18</v>
      </c>
      <c r="S92" s="30">
        <f t="shared" si="36"/>
        <v>4272.8899999999994</v>
      </c>
      <c r="T92" t="s">
        <v>49</v>
      </c>
      <c r="U92" t="s">
        <v>49</v>
      </c>
      <c r="V92" t="s">
        <v>63</v>
      </c>
      <c r="W92" t="s">
        <v>63</v>
      </c>
      <c r="X92" t="s">
        <v>61</v>
      </c>
      <c r="Y92" s="4">
        <f t="shared" si="40"/>
        <v>45733</v>
      </c>
      <c r="Z92" t="s">
        <v>36</v>
      </c>
      <c r="AA92" s="28">
        <v>15</v>
      </c>
      <c r="AB92" s="138">
        <v>14</v>
      </c>
      <c r="AC92" s="138">
        <v>2</v>
      </c>
      <c r="AD92" s="2">
        <v>0</v>
      </c>
      <c r="AE92" s="2">
        <v>0</v>
      </c>
      <c r="AF92" s="2">
        <v>2688.81</v>
      </c>
      <c r="AG92" s="2">
        <v>3548.48</v>
      </c>
      <c r="AH92" s="2">
        <v>1655.14</v>
      </c>
      <c r="AI92" s="2">
        <v>0</v>
      </c>
      <c r="AJ92" s="29">
        <v>0</v>
      </c>
      <c r="AK92" s="30">
        <f t="shared" si="37"/>
        <v>16</v>
      </c>
      <c r="AL92" s="30">
        <f t="shared" si="38"/>
        <v>5203.62</v>
      </c>
      <c r="AM92" s="2">
        <f t="shared" si="42"/>
        <v>-6</v>
      </c>
      <c r="AN92" s="2">
        <f t="shared" si="42"/>
        <v>3</v>
      </c>
      <c r="AO92" s="2">
        <f t="shared" si="42"/>
        <v>-1</v>
      </c>
      <c r="AP92" s="2">
        <f t="shared" si="41"/>
        <v>0</v>
      </c>
      <c r="AQ92" s="2">
        <f t="shared" si="41"/>
        <v>0</v>
      </c>
      <c r="AR92" s="2">
        <f t="shared" si="41"/>
        <v>-515.94999999999982</v>
      </c>
      <c r="AS92" s="2">
        <f t="shared" si="41"/>
        <v>274.61999999999944</v>
      </c>
      <c r="AT92" s="2">
        <f t="shared" si="30"/>
        <v>-1205.3500000000001</v>
      </c>
      <c r="AU92" s="2">
        <f t="shared" si="30"/>
        <v>0</v>
      </c>
      <c r="AV92" s="29">
        <f t="shared" si="30"/>
        <v>0</v>
      </c>
      <c r="AW92" s="30">
        <f t="shared" si="30"/>
        <v>2</v>
      </c>
      <c r="AX92" s="31">
        <f t="shared" si="30"/>
        <v>-930.73000000000047</v>
      </c>
      <c r="AY92" s="38">
        <f t="shared" si="33"/>
        <v>-0.4</v>
      </c>
      <c r="AZ92" s="38">
        <f t="shared" si="33"/>
        <v>0.21428571428571427</v>
      </c>
      <c r="BA92" s="38">
        <f t="shared" si="33"/>
        <v>-0.5</v>
      </c>
      <c r="BB92" s="38" t="str">
        <f t="shared" si="33"/>
        <v/>
      </c>
      <c r="BC92" s="38" t="str">
        <f t="shared" si="33"/>
        <v/>
      </c>
      <c r="BD92" s="38">
        <f t="shared" si="33"/>
        <v>-0.19188786117278642</v>
      </c>
      <c r="BE92" s="38">
        <f t="shared" si="34"/>
        <v>7.7390882856885043E-2</v>
      </c>
      <c r="BF92" s="38">
        <f t="shared" si="34"/>
        <v>-0.72824655316166609</v>
      </c>
      <c r="BG92" s="38" t="str">
        <f t="shared" si="34"/>
        <v/>
      </c>
      <c r="BH92" s="39" t="str">
        <f t="shared" si="34"/>
        <v/>
      </c>
      <c r="BI92" s="76">
        <f t="shared" si="34"/>
        <v>0.125</v>
      </c>
      <c r="BJ92" s="40">
        <f t="shared" si="34"/>
        <v>-0.17886202297631273</v>
      </c>
      <c r="BK92" s="119">
        <f t="shared" si="43"/>
        <v>241.42888888888891</v>
      </c>
      <c r="BL92" s="120">
        <f t="shared" si="43"/>
        <v>224.88823529411761</v>
      </c>
      <c r="BM92" s="120">
        <f t="shared" si="43"/>
        <v>449.79</v>
      </c>
      <c r="BN92" s="120" t="str">
        <f t="shared" si="43"/>
        <v/>
      </c>
      <c r="BO92" s="121" t="str">
        <f t="shared" si="43"/>
        <v/>
      </c>
      <c r="BP92" s="119">
        <f t="shared" si="44"/>
        <v>179.25399999999999</v>
      </c>
      <c r="BQ92" s="120">
        <f t="shared" si="44"/>
        <v>253.46285714285713</v>
      </c>
      <c r="BR92" s="120">
        <f t="shared" si="44"/>
        <v>827.57</v>
      </c>
      <c r="BS92" s="120" t="str">
        <f t="shared" si="44"/>
        <v/>
      </c>
      <c r="BT92" s="121" t="str">
        <f t="shared" si="44"/>
        <v/>
      </c>
      <c r="BU92" s="119">
        <f t="shared" si="45"/>
        <v>62.174888888888916</v>
      </c>
      <c r="BV92" s="120">
        <f t="shared" si="45"/>
        <v>-28.574621848739525</v>
      </c>
      <c r="BW92" s="121">
        <f t="shared" si="45"/>
        <v>-377.78000000000003</v>
      </c>
      <c r="BX92" s="120" t="str">
        <f t="shared" si="45"/>
        <v/>
      </c>
      <c r="BY92" s="121" t="str">
        <f t="shared" si="45"/>
        <v/>
      </c>
    </row>
    <row r="93" spans="1:77" x14ac:dyDescent="0.2">
      <c r="A93" t="s">
        <v>46</v>
      </c>
      <c r="B93" t="s">
        <v>46</v>
      </c>
      <c r="C93" t="s">
        <v>63</v>
      </c>
      <c r="D93" t="s">
        <v>63</v>
      </c>
      <c r="E93" t="s">
        <v>61</v>
      </c>
      <c r="F93" s="4">
        <f t="shared" si="39"/>
        <v>46098</v>
      </c>
      <c r="G93" t="s">
        <v>37</v>
      </c>
      <c r="H93" s="28">
        <v>32</v>
      </c>
      <c r="I93" s="138">
        <v>18</v>
      </c>
      <c r="J93" s="138">
        <v>0</v>
      </c>
      <c r="K93" s="2">
        <v>0</v>
      </c>
      <c r="L93" s="2">
        <v>0</v>
      </c>
      <c r="M93" s="2">
        <v>7447.1500000000005</v>
      </c>
      <c r="N93" s="2">
        <v>5720.19</v>
      </c>
      <c r="O93" s="2">
        <v>0</v>
      </c>
      <c r="P93" s="2">
        <v>0</v>
      </c>
      <c r="Q93" s="29">
        <v>0</v>
      </c>
      <c r="R93" s="30">
        <f t="shared" si="35"/>
        <v>18</v>
      </c>
      <c r="S93" s="30">
        <f t="shared" si="36"/>
        <v>5720.19</v>
      </c>
      <c r="T93" t="s">
        <v>49</v>
      </c>
      <c r="U93" t="s">
        <v>49</v>
      </c>
      <c r="V93" t="s">
        <v>63</v>
      </c>
      <c r="W93" t="s">
        <v>63</v>
      </c>
      <c r="X93" t="s">
        <v>61</v>
      </c>
      <c r="Y93" s="4">
        <f t="shared" si="40"/>
        <v>45734</v>
      </c>
      <c r="Z93" t="s">
        <v>37</v>
      </c>
      <c r="AA93" s="28">
        <v>23</v>
      </c>
      <c r="AB93" s="138">
        <v>11</v>
      </c>
      <c r="AC93" s="138">
        <v>5</v>
      </c>
      <c r="AD93" s="2">
        <v>0</v>
      </c>
      <c r="AE93" s="2">
        <v>0</v>
      </c>
      <c r="AF93" s="2">
        <v>5493.8799999999992</v>
      </c>
      <c r="AG93" s="2">
        <v>2506.41</v>
      </c>
      <c r="AH93" s="2">
        <v>4650.1900000000005</v>
      </c>
      <c r="AI93" s="2">
        <v>0</v>
      </c>
      <c r="AJ93" s="29">
        <v>0</v>
      </c>
      <c r="AK93" s="30">
        <f t="shared" si="37"/>
        <v>16</v>
      </c>
      <c r="AL93" s="30">
        <f t="shared" si="38"/>
        <v>7156.6</v>
      </c>
      <c r="AM93" s="2">
        <f t="shared" si="42"/>
        <v>9</v>
      </c>
      <c r="AN93" s="2">
        <f t="shared" si="42"/>
        <v>7</v>
      </c>
      <c r="AO93" s="2">
        <f t="shared" si="42"/>
        <v>-5</v>
      </c>
      <c r="AP93" s="2">
        <f t="shared" si="41"/>
        <v>0</v>
      </c>
      <c r="AQ93" s="2">
        <f t="shared" si="41"/>
        <v>0</v>
      </c>
      <c r="AR93" s="2">
        <f t="shared" si="41"/>
        <v>1953.2700000000013</v>
      </c>
      <c r="AS93" s="2">
        <f t="shared" si="41"/>
        <v>3213.7799999999997</v>
      </c>
      <c r="AT93" s="2">
        <f t="shared" si="30"/>
        <v>-4650.1900000000005</v>
      </c>
      <c r="AU93" s="2">
        <f t="shared" si="30"/>
        <v>0</v>
      </c>
      <c r="AV93" s="29">
        <f t="shared" si="30"/>
        <v>0</v>
      </c>
      <c r="AW93" s="30">
        <f t="shared" si="30"/>
        <v>2</v>
      </c>
      <c r="AX93" s="31">
        <f t="shared" si="30"/>
        <v>-1436.4100000000008</v>
      </c>
      <c r="AY93" s="38">
        <f t="shared" si="33"/>
        <v>0.39130434782608697</v>
      </c>
      <c r="AZ93" s="38">
        <f t="shared" si="33"/>
        <v>0.63636363636363635</v>
      </c>
      <c r="BA93" s="38">
        <f t="shared" si="33"/>
        <v>-1</v>
      </c>
      <c r="BB93" s="38" t="str">
        <f t="shared" si="33"/>
        <v/>
      </c>
      <c r="BC93" s="38" t="str">
        <f t="shared" si="33"/>
        <v/>
      </c>
      <c r="BD93" s="38">
        <f t="shared" si="33"/>
        <v>0.35553561417431789</v>
      </c>
      <c r="BE93" s="38">
        <f t="shared" si="34"/>
        <v>1.2822243766981458</v>
      </c>
      <c r="BF93" s="38">
        <f t="shared" si="34"/>
        <v>-1</v>
      </c>
      <c r="BG93" s="38" t="str">
        <f t="shared" si="34"/>
        <v/>
      </c>
      <c r="BH93" s="39" t="str">
        <f t="shared" si="34"/>
        <v/>
      </c>
      <c r="BI93" s="76">
        <f t="shared" si="34"/>
        <v>0.125</v>
      </c>
      <c r="BJ93" s="40">
        <f t="shared" si="34"/>
        <v>-0.20071123159042012</v>
      </c>
      <c r="BK93" s="119">
        <f t="shared" si="43"/>
        <v>232.72343750000002</v>
      </c>
      <c r="BL93" s="120">
        <f t="shared" si="43"/>
        <v>317.7883333333333</v>
      </c>
      <c r="BM93" s="120" t="str">
        <f t="shared" si="43"/>
        <v/>
      </c>
      <c r="BN93" s="120" t="str">
        <f t="shared" si="43"/>
        <v/>
      </c>
      <c r="BO93" s="121" t="str">
        <f t="shared" si="43"/>
        <v/>
      </c>
      <c r="BP93" s="119">
        <f t="shared" si="44"/>
        <v>238.86434782608691</v>
      </c>
      <c r="BQ93" s="120">
        <f t="shared" si="44"/>
        <v>227.85545454545453</v>
      </c>
      <c r="BR93" s="120">
        <f t="shared" si="44"/>
        <v>930.03800000000012</v>
      </c>
      <c r="BS93" s="120" t="str">
        <f t="shared" si="44"/>
        <v/>
      </c>
      <c r="BT93" s="121" t="str">
        <f t="shared" si="44"/>
        <v/>
      </c>
      <c r="BU93" s="119">
        <f t="shared" si="45"/>
        <v>-6.140910326086896</v>
      </c>
      <c r="BV93" s="120">
        <f t="shared" si="45"/>
        <v>89.932878787878764</v>
      </c>
      <c r="BW93" s="121" t="str">
        <f t="shared" si="45"/>
        <v/>
      </c>
      <c r="BX93" s="120" t="str">
        <f t="shared" si="45"/>
        <v/>
      </c>
      <c r="BY93" s="121" t="str">
        <f t="shared" si="45"/>
        <v/>
      </c>
    </row>
    <row r="94" spans="1:77" x14ac:dyDescent="0.2">
      <c r="A94" t="s">
        <v>46</v>
      </c>
      <c r="B94" t="s">
        <v>46</v>
      </c>
      <c r="C94" t="s">
        <v>63</v>
      </c>
      <c r="D94" t="s">
        <v>63</v>
      </c>
      <c r="E94" t="s">
        <v>61</v>
      </c>
      <c r="F94" s="4">
        <f t="shared" si="39"/>
        <v>46099</v>
      </c>
      <c r="G94" t="s">
        <v>38</v>
      </c>
      <c r="H94" s="28">
        <v>18</v>
      </c>
      <c r="I94" s="138">
        <v>18</v>
      </c>
      <c r="J94" s="138">
        <v>1</v>
      </c>
      <c r="K94" s="2">
        <v>0</v>
      </c>
      <c r="L94" s="2">
        <v>0</v>
      </c>
      <c r="M94" s="2">
        <v>3856.43</v>
      </c>
      <c r="N94" s="2">
        <v>10508.45</v>
      </c>
      <c r="O94" s="2">
        <v>604.51</v>
      </c>
      <c r="P94" s="2">
        <v>0</v>
      </c>
      <c r="Q94" s="29">
        <v>0</v>
      </c>
      <c r="R94" s="30">
        <f t="shared" si="35"/>
        <v>19</v>
      </c>
      <c r="S94" s="30">
        <f t="shared" si="36"/>
        <v>11112.960000000001</v>
      </c>
      <c r="T94" t="s">
        <v>49</v>
      </c>
      <c r="U94" t="s">
        <v>49</v>
      </c>
      <c r="V94" t="s">
        <v>63</v>
      </c>
      <c r="W94" t="s">
        <v>63</v>
      </c>
      <c r="X94" t="s">
        <v>61</v>
      </c>
      <c r="Y94" s="4">
        <f t="shared" si="40"/>
        <v>45735</v>
      </c>
      <c r="Z94" t="s">
        <v>38</v>
      </c>
      <c r="AA94" s="28">
        <v>24</v>
      </c>
      <c r="AB94" s="138">
        <v>3</v>
      </c>
      <c r="AC94" s="138">
        <v>1</v>
      </c>
      <c r="AD94" s="2">
        <v>0</v>
      </c>
      <c r="AE94" s="2">
        <v>0</v>
      </c>
      <c r="AF94" s="2">
        <v>4187.09</v>
      </c>
      <c r="AG94" s="2">
        <v>-196.63</v>
      </c>
      <c r="AH94" s="2">
        <v>462.54</v>
      </c>
      <c r="AI94" s="2">
        <v>0</v>
      </c>
      <c r="AJ94" s="29">
        <v>0</v>
      </c>
      <c r="AK94" s="30">
        <f t="shared" si="37"/>
        <v>4</v>
      </c>
      <c r="AL94" s="30">
        <f t="shared" si="38"/>
        <v>265.91000000000003</v>
      </c>
      <c r="AM94" s="2">
        <f t="shared" si="42"/>
        <v>-6</v>
      </c>
      <c r="AN94" s="2">
        <f t="shared" si="42"/>
        <v>15</v>
      </c>
      <c r="AO94" s="2">
        <f t="shared" si="42"/>
        <v>0</v>
      </c>
      <c r="AP94" s="2">
        <f t="shared" si="41"/>
        <v>0</v>
      </c>
      <c r="AQ94" s="2">
        <f t="shared" si="41"/>
        <v>0</v>
      </c>
      <c r="AR94" s="2">
        <f t="shared" si="41"/>
        <v>-330.66000000000031</v>
      </c>
      <c r="AS94" s="2">
        <f t="shared" si="41"/>
        <v>10705.08</v>
      </c>
      <c r="AT94" s="2">
        <f t="shared" si="41"/>
        <v>141.96999999999997</v>
      </c>
      <c r="AU94" s="2">
        <f t="shared" si="41"/>
        <v>0</v>
      </c>
      <c r="AV94" s="29">
        <f t="shared" si="41"/>
        <v>0</v>
      </c>
      <c r="AW94" s="30">
        <f t="shared" si="41"/>
        <v>15</v>
      </c>
      <c r="AX94" s="31">
        <f t="shared" si="41"/>
        <v>10847.050000000001</v>
      </c>
      <c r="AY94" s="38">
        <f t="shared" si="33"/>
        <v>-0.25</v>
      </c>
      <c r="AZ94" s="38">
        <f t="shared" si="33"/>
        <v>5</v>
      </c>
      <c r="BA94" s="38">
        <f t="shared" si="33"/>
        <v>0</v>
      </c>
      <c r="BB94" s="38" t="str">
        <f t="shared" si="33"/>
        <v/>
      </c>
      <c r="BC94" s="38" t="str">
        <f t="shared" si="33"/>
        <v/>
      </c>
      <c r="BD94" s="38">
        <f t="shared" si="33"/>
        <v>-7.8971314206286544E-2</v>
      </c>
      <c r="BE94" s="38">
        <f t="shared" si="34"/>
        <v>-54.44276051467223</v>
      </c>
      <c r="BF94" s="38">
        <f t="shared" si="34"/>
        <v>0.30693561637912387</v>
      </c>
      <c r="BG94" s="38" t="str">
        <f t="shared" si="34"/>
        <v/>
      </c>
      <c r="BH94" s="39" t="str">
        <f t="shared" si="34"/>
        <v/>
      </c>
      <c r="BI94" s="76">
        <f t="shared" si="34"/>
        <v>3.75</v>
      </c>
      <c r="BJ94" s="40">
        <f t="shared" si="34"/>
        <v>40.792185325862135</v>
      </c>
      <c r="BK94" s="119">
        <f t="shared" si="43"/>
        <v>214.24611111111111</v>
      </c>
      <c r="BL94" s="120">
        <f t="shared" si="43"/>
        <v>583.80277777777781</v>
      </c>
      <c r="BM94" s="120">
        <f t="shared" si="43"/>
        <v>604.51</v>
      </c>
      <c r="BN94" s="120" t="str">
        <f t="shared" si="43"/>
        <v/>
      </c>
      <c r="BO94" s="121" t="str">
        <f t="shared" si="43"/>
        <v/>
      </c>
      <c r="BP94" s="119">
        <f t="shared" si="44"/>
        <v>174.46208333333334</v>
      </c>
      <c r="BQ94" s="120">
        <f t="shared" si="44"/>
        <v>-65.543333333333337</v>
      </c>
      <c r="BR94" s="120">
        <f t="shared" si="44"/>
        <v>462.54</v>
      </c>
      <c r="BS94" s="120" t="str">
        <f t="shared" si="44"/>
        <v/>
      </c>
      <c r="BT94" s="121" t="str">
        <f t="shared" si="44"/>
        <v/>
      </c>
      <c r="BU94" s="119">
        <f t="shared" si="45"/>
        <v>39.784027777777766</v>
      </c>
      <c r="BV94" s="120">
        <f t="shared" si="45"/>
        <v>649.3461111111111</v>
      </c>
      <c r="BW94" s="121">
        <f t="shared" si="45"/>
        <v>141.96999999999997</v>
      </c>
      <c r="BX94" s="120" t="str">
        <f t="shared" si="45"/>
        <v/>
      </c>
      <c r="BY94" s="121" t="str">
        <f t="shared" si="45"/>
        <v/>
      </c>
    </row>
    <row r="95" spans="1:77" x14ac:dyDescent="0.2">
      <c r="A95" t="s">
        <v>46</v>
      </c>
      <c r="B95" t="s">
        <v>46</v>
      </c>
      <c r="C95" t="s">
        <v>63</v>
      </c>
      <c r="D95" t="s">
        <v>63</v>
      </c>
      <c r="E95" t="s">
        <v>61</v>
      </c>
      <c r="F95" s="4">
        <f t="shared" si="39"/>
        <v>46100</v>
      </c>
      <c r="G95" t="s">
        <v>39</v>
      </c>
      <c r="H95" s="28">
        <v>21</v>
      </c>
      <c r="I95" s="138">
        <v>24</v>
      </c>
      <c r="J95" s="138">
        <v>0</v>
      </c>
      <c r="K95" s="2">
        <v>0</v>
      </c>
      <c r="L95" s="2">
        <v>0</v>
      </c>
      <c r="M95" s="2">
        <v>4406.2</v>
      </c>
      <c r="N95" s="2">
        <v>4833.49</v>
      </c>
      <c r="O95" s="2">
        <v>0</v>
      </c>
      <c r="P95" s="2">
        <v>0</v>
      </c>
      <c r="Q95" s="29">
        <v>0</v>
      </c>
      <c r="R95" s="30">
        <f t="shared" si="35"/>
        <v>24</v>
      </c>
      <c r="S95" s="30">
        <f t="shared" si="36"/>
        <v>4833.49</v>
      </c>
      <c r="T95" t="s">
        <v>49</v>
      </c>
      <c r="U95" t="s">
        <v>49</v>
      </c>
      <c r="V95" t="s">
        <v>63</v>
      </c>
      <c r="W95" t="s">
        <v>63</v>
      </c>
      <c r="X95" t="s">
        <v>61</v>
      </c>
      <c r="Y95" s="4">
        <f t="shared" si="40"/>
        <v>45736</v>
      </c>
      <c r="Z95" t="s">
        <v>39</v>
      </c>
      <c r="AA95" s="28">
        <v>23</v>
      </c>
      <c r="AB95" s="138">
        <v>4</v>
      </c>
      <c r="AC95" s="138">
        <v>1</v>
      </c>
      <c r="AD95" s="2">
        <v>0</v>
      </c>
      <c r="AE95" s="2">
        <v>0</v>
      </c>
      <c r="AF95" s="2">
        <v>5269.76</v>
      </c>
      <c r="AG95" s="2">
        <v>2355.13</v>
      </c>
      <c r="AH95" s="2">
        <v>-556.95000000000005</v>
      </c>
      <c r="AI95" s="2">
        <v>0</v>
      </c>
      <c r="AJ95" s="29">
        <v>0</v>
      </c>
      <c r="AK95" s="30">
        <f t="shared" si="37"/>
        <v>5</v>
      </c>
      <c r="AL95" s="30">
        <f t="shared" si="38"/>
        <v>1798.18</v>
      </c>
      <c r="AM95" s="2">
        <f t="shared" si="42"/>
        <v>-2</v>
      </c>
      <c r="AN95" s="2">
        <f t="shared" si="42"/>
        <v>20</v>
      </c>
      <c r="AO95" s="2">
        <f t="shared" si="42"/>
        <v>-1</v>
      </c>
      <c r="AP95" s="2">
        <f t="shared" si="41"/>
        <v>0</v>
      </c>
      <c r="AQ95" s="2">
        <f t="shared" si="41"/>
        <v>0</v>
      </c>
      <c r="AR95" s="2">
        <f t="shared" si="41"/>
        <v>-863.5600000000004</v>
      </c>
      <c r="AS95" s="2">
        <f t="shared" si="41"/>
        <v>2478.3599999999997</v>
      </c>
      <c r="AT95" s="2">
        <f t="shared" si="41"/>
        <v>556.95000000000005</v>
      </c>
      <c r="AU95" s="2">
        <f t="shared" si="41"/>
        <v>0</v>
      </c>
      <c r="AV95" s="29">
        <f t="shared" si="41"/>
        <v>0</v>
      </c>
      <c r="AW95" s="30">
        <f t="shared" si="41"/>
        <v>19</v>
      </c>
      <c r="AX95" s="31">
        <f t="shared" si="41"/>
        <v>3035.3099999999995</v>
      </c>
      <c r="AY95" s="38">
        <f t="shared" si="33"/>
        <v>-8.6956521739130432E-2</v>
      </c>
      <c r="AZ95" s="38">
        <f t="shared" si="33"/>
        <v>5</v>
      </c>
      <c r="BA95" s="38">
        <f t="shared" si="33"/>
        <v>-1</v>
      </c>
      <c r="BB95" s="38" t="str">
        <f t="shared" si="33"/>
        <v/>
      </c>
      <c r="BC95" s="38" t="str">
        <f t="shared" si="33"/>
        <v/>
      </c>
      <c r="BD95" s="38">
        <f t="shared" si="33"/>
        <v>-0.16387084041777999</v>
      </c>
      <c r="BE95" s="38">
        <f t="shared" si="34"/>
        <v>1.0523240755287393</v>
      </c>
      <c r="BF95" s="38">
        <f t="shared" si="34"/>
        <v>-1</v>
      </c>
      <c r="BG95" s="38" t="str">
        <f t="shared" si="34"/>
        <v/>
      </c>
      <c r="BH95" s="39" t="str">
        <f t="shared" si="34"/>
        <v/>
      </c>
      <c r="BI95" s="76">
        <f t="shared" si="34"/>
        <v>3.8</v>
      </c>
      <c r="BJ95" s="40">
        <f t="shared" si="34"/>
        <v>1.6879900788575111</v>
      </c>
      <c r="BK95" s="119">
        <f t="shared" si="43"/>
        <v>209.81904761904761</v>
      </c>
      <c r="BL95" s="120">
        <f t="shared" si="43"/>
        <v>201.39541666666665</v>
      </c>
      <c r="BM95" s="120" t="str">
        <f t="shared" si="43"/>
        <v/>
      </c>
      <c r="BN95" s="120" t="str">
        <f t="shared" si="43"/>
        <v/>
      </c>
      <c r="BO95" s="121" t="str">
        <f t="shared" si="43"/>
        <v/>
      </c>
      <c r="BP95" s="119">
        <f t="shared" si="44"/>
        <v>229.12</v>
      </c>
      <c r="BQ95" s="120">
        <f t="shared" si="44"/>
        <v>588.78250000000003</v>
      </c>
      <c r="BR95" s="120">
        <f t="shared" si="44"/>
        <v>-556.95000000000005</v>
      </c>
      <c r="BS95" s="120" t="str">
        <f t="shared" si="44"/>
        <v/>
      </c>
      <c r="BT95" s="121" t="str">
        <f t="shared" si="44"/>
        <v/>
      </c>
      <c r="BU95" s="119">
        <f t="shared" si="45"/>
        <v>-19.300952380952396</v>
      </c>
      <c r="BV95" s="120">
        <f t="shared" si="45"/>
        <v>-387.38708333333341</v>
      </c>
      <c r="BW95" s="121" t="str">
        <f t="shared" si="45"/>
        <v/>
      </c>
      <c r="BX95" s="120" t="str">
        <f t="shared" si="45"/>
        <v/>
      </c>
      <c r="BY95" s="121" t="str">
        <f t="shared" si="45"/>
        <v/>
      </c>
    </row>
    <row r="96" spans="1:77" x14ac:dyDescent="0.2">
      <c r="A96" t="s">
        <v>46</v>
      </c>
      <c r="B96" t="s">
        <v>46</v>
      </c>
      <c r="C96" t="s">
        <v>63</v>
      </c>
      <c r="D96" t="s">
        <v>63</v>
      </c>
      <c r="E96" t="s">
        <v>61</v>
      </c>
      <c r="F96" s="4">
        <f t="shared" si="39"/>
        <v>46101</v>
      </c>
      <c r="G96" t="s">
        <v>40</v>
      </c>
      <c r="H96" s="28">
        <v>28</v>
      </c>
      <c r="I96" s="138">
        <v>13</v>
      </c>
      <c r="J96" s="138">
        <v>0</v>
      </c>
      <c r="K96" s="2">
        <v>0</v>
      </c>
      <c r="L96" s="2">
        <v>0</v>
      </c>
      <c r="M96" s="2">
        <v>4290.7200000000012</v>
      </c>
      <c r="N96" s="2">
        <v>6267.4299999999994</v>
      </c>
      <c r="O96" s="2">
        <v>0</v>
      </c>
      <c r="P96" s="2">
        <v>0</v>
      </c>
      <c r="Q96" s="29">
        <v>0</v>
      </c>
      <c r="R96" s="30">
        <f t="shared" si="35"/>
        <v>13</v>
      </c>
      <c r="S96" s="30">
        <f t="shared" si="36"/>
        <v>6267.4299999999994</v>
      </c>
      <c r="T96" t="s">
        <v>49</v>
      </c>
      <c r="U96" t="s">
        <v>49</v>
      </c>
      <c r="V96" t="s">
        <v>63</v>
      </c>
      <c r="W96" t="s">
        <v>63</v>
      </c>
      <c r="X96" t="s">
        <v>61</v>
      </c>
      <c r="Y96" s="4">
        <f t="shared" si="40"/>
        <v>45737</v>
      </c>
      <c r="Z96" t="s">
        <v>40</v>
      </c>
      <c r="AA96" s="28">
        <v>29</v>
      </c>
      <c r="AB96" s="138">
        <v>2</v>
      </c>
      <c r="AC96" s="138">
        <v>3</v>
      </c>
      <c r="AD96" s="2">
        <v>0</v>
      </c>
      <c r="AE96" s="2">
        <v>0</v>
      </c>
      <c r="AF96" s="2">
        <v>6065.84</v>
      </c>
      <c r="AG96" s="2">
        <v>178.9</v>
      </c>
      <c r="AH96" s="2">
        <v>9027.32</v>
      </c>
      <c r="AI96" s="2">
        <v>0</v>
      </c>
      <c r="AJ96" s="29">
        <v>0</v>
      </c>
      <c r="AK96" s="30">
        <f t="shared" si="37"/>
        <v>5</v>
      </c>
      <c r="AL96" s="30">
        <f t="shared" si="38"/>
        <v>9206.2199999999993</v>
      </c>
      <c r="AM96" s="2">
        <f t="shared" si="42"/>
        <v>-1</v>
      </c>
      <c r="AN96" s="2">
        <f t="shared" si="42"/>
        <v>11</v>
      </c>
      <c r="AO96" s="2">
        <f t="shared" si="42"/>
        <v>-3</v>
      </c>
      <c r="AP96" s="2">
        <f t="shared" si="41"/>
        <v>0</v>
      </c>
      <c r="AQ96" s="2">
        <f t="shared" si="41"/>
        <v>0</v>
      </c>
      <c r="AR96" s="2">
        <f t="shared" si="41"/>
        <v>-1775.119999999999</v>
      </c>
      <c r="AS96" s="2">
        <f t="shared" si="41"/>
        <v>6088.53</v>
      </c>
      <c r="AT96" s="2">
        <f t="shared" si="41"/>
        <v>-9027.32</v>
      </c>
      <c r="AU96" s="2">
        <f t="shared" si="41"/>
        <v>0</v>
      </c>
      <c r="AV96" s="29">
        <f t="shared" si="41"/>
        <v>0</v>
      </c>
      <c r="AW96" s="30">
        <f t="shared" si="41"/>
        <v>8</v>
      </c>
      <c r="AX96" s="31">
        <f t="shared" si="41"/>
        <v>-2938.79</v>
      </c>
      <c r="AY96" s="38">
        <f t="shared" si="33"/>
        <v>-3.4482758620689655E-2</v>
      </c>
      <c r="AZ96" s="38">
        <f t="shared" si="33"/>
        <v>5.5</v>
      </c>
      <c r="BA96" s="38">
        <f t="shared" si="33"/>
        <v>-1</v>
      </c>
      <c r="BB96" s="38" t="str">
        <f t="shared" si="33"/>
        <v/>
      </c>
      <c r="BC96" s="38" t="str">
        <f t="shared" si="33"/>
        <v/>
      </c>
      <c r="BD96" s="38">
        <f t="shared" si="33"/>
        <v>-0.29264207430463035</v>
      </c>
      <c r="BE96" s="38">
        <f t="shared" si="34"/>
        <v>34.033147009502514</v>
      </c>
      <c r="BF96" s="38">
        <f t="shared" si="34"/>
        <v>-1</v>
      </c>
      <c r="BG96" s="38" t="str">
        <f t="shared" si="34"/>
        <v/>
      </c>
      <c r="BH96" s="39" t="str">
        <f t="shared" si="34"/>
        <v/>
      </c>
      <c r="BI96" s="76">
        <f t="shared" si="34"/>
        <v>1.6</v>
      </c>
      <c r="BJ96" s="40">
        <f t="shared" si="34"/>
        <v>-0.31921787660950968</v>
      </c>
      <c r="BK96" s="119">
        <f t="shared" si="43"/>
        <v>153.24000000000004</v>
      </c>
      <c r="BL96" s="120">
        <f t="shared" si="43"/>
        <v>482.10999999999996</v>
      </c>
      <c r="BM96" s="120" t="str">
        <f t="shared" si="43"/>
        <v/>
      </c>
      <c r="BN96" s="120" t="str">
        <f t="shared" si="43"/>
        <v/>
      </c>
      <c r="BO96" s="121" t="str">
        <f t="shared" si="43"/>
        <v/>
      </c>
      <c r="BP96" s="119">
        <f t="shared" si="44"/>
        <v>209.16689655172414</v>
      </c>
      <c r="BQ96" s="120">
        <f t="shared" si="44"/>
        <v>89.45</v>
      </c>
      <c r="BR96" s="120">
        <f t="shared" si="44"/>
        <v>3009.1066666666666</v>
      </c>
      <c r="BS96" s="120" t="str">
        <f t="shared" si="44"/>
        <v/>
      </c>
      <c r="BT96" s="121" t="str">
        <f t="shared" si="44"/>
        <v/>
      </c>
      <c r="BU96" s="119">
        <f t="shared" si="45"/>
        <v>-55.926896551724099</v>
      </c>
      <c r="BV96" s="120">
        <f t="shared" si="45"/>
        <v>392.65999999999997</v>
      </c>
      <c r="BW96" s="121" t="str">
        <f t="shared" si="45"/>
        <v/>
      </c>
      <c r="BX96" s="120" t="str">
        <f t="shared" si="45"/>
        <v/>
      </c>
      <c r="BY96" s="121" t="str">
        <f t="shared" si="45"/>
        <v/>
      </c>
    </row>
    <row r="97" spans="1:77" ht="13.5" thickBot="1" x14ac:dyDescent="0.25">
      <c r="A97" t="s">
        <v>46</v>
      </c>
      <c r="B97" t="s">
        <v>46</v>
      </c>
      <c r="C97" t="s">
        <v>63</v>
      </c>
      <c r="D97" t="s">
        <v>63</v>
      </c>
      <c r="E97" t="s">
        <v>61</v>
      </c>
      <c r="F97" s="59">
        <f t="shared" si="39"/>
        <v>46102</v>
      </c>
      <c r="G97" s="42" t="s">
        <v>41</v>
      </c>
      <c r="H97" s="43">
        <v>13</v>
      </c>
      <c r="I97" s="44">
        <v>0</v>
      </c>
      <c r="J97" s="44">
        <v>1</v>
      </c>
      <c r="K97" s="44">
        <v>0</v>
      </c>
      <c r="L97" s="44">
        <v>0</v>
      </c>
      <c r="M97" s="44">
        <v>1731.95</v>
      </c>
      <c r="N97" s="44">
        <v>0</v>
      </c>
      <c r="O97" s="44">
        <v>295.83</v>
      </c>
      <c r="P97" s="44">
        <v>0</v>
      </c>
      <c r="Q97" s="45">
        <v>0</v>
      </c>
      <c r="R97" s="46">
        <f t="shared" si="35"/>
        <v>1</v>
      </c>
      <c r="S97" s="46">
        <f t="shared" si="36"/>
        <v>295.83</v>
      </c>
      <c r="T97" t="s">
        <v>49</v>
      </c>
      <c r="U97" t="s">
        <v>49</v>
      </c>
      <c r="V97" t="s">
        <v>63</v>
      </c>
      <c r="W97" t="s">
        <v>63</v>
      </c>
      <c r="X97" t="s">
        <v>61</v>
      </c>
      <c r="Y97" s="59">
        <f t="shared" si="40"/>
        <v>45738</v>
      </c>
      <c r="Z97" s="42" t="s">
        <v>41</v>
      </c>
      <c r="AA97" s="43">
        <v>13</v>
      </c>
      <c r="AB97" s="44">
        <v>8</v>
      </c>
      <c r="AC97" s="44">
        <v>1</v>
      </c>
      <c r="AD97" s="44">
        <v>0</v>
      </c>
      <c r="AE97" s="44">
        <v>0</v>
      </c>
      <c r="AF97" s="44">
        <v>2454.4900000000002</v>
      </c>
      <c r="AG97" s="44">
        <v>2837.33</v>
      </c>
      <c r="AH97" s="44">
        <v>866.83</v>
      </c>
      <c r="AI97" s="44">
        <v>0</v>
      </c>
      <c r="AJ97" s="45">
        <v>0</v>
      </c>
      <c r="AK97" s="46">
        <f t="shared" si="37"/>
        <v>9</v>
      </c>
      <c r="AL97" s="46">
        <f t="shared" si="38"/>
        <v>3704.16</v>
      </c>
      <c r="AM97" s="44">
        <f t="shared" si="42"/>
        <v>0</v>
      </c>
      <c r="AN97" s="44">
        <f t="shared" si="42"/>
        <v>-8</v>
      </c>
      <c r="AO97" s="44">
        <f t="shared" si="42"/>
        <v>0</v>
      </c>
      <c r="AP97" s="44">
        <f t="shared" si="41"/>
        <v>0</v>
      </c>
      <c r="AQ97" s="44">
        <f t="shared" si="41"/>
        <v>0</v>
      </c>
      <c r="AR97" s="44">
        <f t="shared" si="41"/>
        <v>-722.54000000000019</v>
      </c>
      <c r="AS97" s="44">
        <f t="shared" si="41"/>
        <v>-2837.33</v>
      </c>
      <c r="AT97" s="44">
        <f t="shared" si="41"/>
        <v>-571</v>
      </c>
      <c r="AU97" s="44">
        <f t="shared" si="41"/>
        <v>0</v>
      </c>
      <c r="AV97" s="45">
        <f t="shared" si="41"/>
        <v>0</v>
      </c>
      <c r="AW97" s="46">
        <f t="shared" si="41"/>
        <v>-8</v>
      </c>
      <c r="AX97" s="47">
        <f t="shared" si="41"/>
        <v>-3408.33</v>
      </c>
      <c r="AY97" s="56">
        <f t="shared" si="33"/>
        <v>0</v>
      </c>
      <c r="AZ97" s="56">
        <f t="shared" si="33"/>
        <v>-1</v>
      </c>
      <c r="BA97" s="56">
        <f t="shared" si="33"/>
        <v>0</v>
      </c>
      <c r="BB97" s="56" t="str">
        <f t="shared" si="33"/>
        <v/>
      </c>
      <c r="BC97" s="56" t="str">
        <f t="shared" si="33"/>
        <v/>
      </c>
      <c r="BD97" s="56">
        <f t="shared" si="33"/>
        <v>-0.29437479883804785</v>
      </c>
      <c r="BE97" s="56">
        <f t="shared" si="34"/>
        <v>-1</v>
      </c>
      <c r="BF97" s="56">
        <f t="shared" si="34"/>
        <v>-0.65872201008271514</v>
      </c>
      <c r="BG97" s="56" t="str">
        <f t="shared" si="34"/>
        <v/>
      </c>
      <c r="BH97" s="57" t="str">
        <f t="shared" si="34"/>
        <v/>
      </c>
      <c r="BI97" s="81">
        <f t="shared" si="34"/>
        <v>-0.88888888888888884</v>
      </c>
      <c r="BJ97" s="58">
        <f t="shared" si="34"/>
        <v>-0.92013573927692105</v>
      </c>
      <c r="BK97" s="122">
        <f t="shared" si="43"/>
        <v>133.22692307692307</v>
      </c>
      <c r="BL97" s="123" t="str">
        <f t="shared" si="43"/>
        <v/>
      </c>
      <c r="BM97" s="123">
        <f t="shared" si="43"/>
        <v>295.83</v>
      </c>
      <c r="BN97" s="123" t="str">
        <f t="shared" si="43"/>
        <v/>
      </c>
      <c r="BO97" s="124" t="str">
        <f t="shared" si="43"/>
        <v/>
      </c>
      <c r="BP97" s="122">
        <f t="shared" si="44"/>
        <v>188.80692307692308</v>
      </c>
      <c r="BQ97" s="123">
        <f t="shared" si="44"/>
        <v>354.66624999999999</v>
      </c>
      <c r="BR97" s="123">
        <f t="shared" si="44"/>
        <v>866.83</v>
      </c>
      <c r="BS97" s="123" t="str">
        <f t="shared" si="44"/>
        <v/>
      </c>
      <c r="BT97" s="124" t="str">
        <f t="shared" si="44"/>
        <v/>
      </c>
      <c r="BU97" s="122">
        <f t="shared" si="45"/>
        <v>-55.580000000000013</v>
      </c>
      <c r="BV97" s="123" t="str">
        <f t="shared" si="45"/>
        <v/>
      </c>
      <c r="BW97" s="124">
        <f t="shared" si="45"/>
        <v>-571</v>
      </c>
      <c r="BX97" s="123" t="str">
        <f t="shared" si="45"/>
        <v/>
      </c>
      <c r="BY97" s="124" t="str">
        <f t="shared" si="45"/>
        <v/>
      </c>
    </row>
    <row r="98" spans="1:77" x14ac:dyDescent="0.2">
      <c r="A98" t="s">
        <v>46</v>
      </c>
      <c r="B98" t="s">
        <v>46</v>
      </c>
      <c r="C98" t="s">
        <v>63</v>
      </c>
      <c r="D98" t="s">
        <v>63</v>
      </c>
      <c r="E98" t="s">
        <v>62</v>
      </c>
      <c r="F98" s="4">
        <f t="shared" si="39"/>
        <v>46103</v>
      </c>
      <c r="G98" t="s">
        <v>35</v>
      </c>
      <c r="H98" s="28">
        <v>6</v>
      </c>
      <c r="I98" s="138">
        <v>17</v>
      </c>
      <c r="J98" s="138">
        <v>0</v>
      </c>
      <c r="K98" s="2">
        <v>0</v>
      </c>
      <c r="L98" s="2">
        <v>0</v>
      </c>
      <c r="M98" s="2">
        <v>1042.3399999999999</v>
      </c>
      <c r="N98" s="2">
        <v>3735.01</v>
      </c>
      <c r="O98" s="2">
        <v>0</v>
      </c>
      <c r="P98" s="2">
        <v>0</v>
      </c>
      <c r="Q98" s="29">
        <v>0</v>
      </c>
      <c r="R98" s="30">
        <f t="shared" si="35"/>
        <v>17</v>
      </c>
      <c r="S98" s="30">
        <f t="shared" si="36"/>
        <v>3735.01</v>
      </c>
      <c r="T98" t="s">
        <v>49</v>
      </c>
      <c r="U98" t="s">
        <v>49</v>
      </c>
      <c r="V98" t="s">
        <v>63</v>
      </c>
      <c r="W98" t="s">
        <v>63</v>
      </c>
      <c r="X98" t="s">
        <v>62</v>
      </c>
      <c r="Y98" s="4">
        <f t="shared" si="40"/>
        <v>45739</v>
      </c>
      <c r="Z98" t="s">
        <v>35</v>
      </c>
      <c r="AA98" s="28">
        <v>9</v>
      </c>
      <c r="AB98" s="138">
        <v>3</v>
      </c>
      <c r="AC98" s="138">
        <v>2</v>
      </c>
      <c r="AD98" s="2">
        <v>0</v>
      </c>
      <c r="AE98" s="2">
        <v>0</v>
      </c>
      <c r="AF98" s="2">
        <v>1112.77</v>
      </c>
      <c r="AG98" s="2">
        <v>819.66000000000008</v>
      </c>
      <c r="AH98" s="2">
        <v>1702.3400000000001</v>
      </c>
      <c r="AI98" s="2">
        <v>0</v>
      </c>
      <c r="AJ98" s="29">
        <v>0</v>
      </c>
      <c r="AK98" s="30">
        <f t="shared" si="37"/>
        <v>5</v>
      </c>
      <c r="AL98" s="30">
        <f t="shared" si="38"/>
        <v>2522</v>
      </c>
      <c r="AM98" s="2">
        <f t="shared" si="42"/>
        <v>-3</v>
      </c>
      <c r="AN98" s="2">
        <f t="shared" si="42"/>
        <v>14</v>
      </c>
      <c r="AO98" s="2">
        <f t="shared" si="42"/>
        <v>-2</v>
      </c>
      <c r="AP98" s="2">
        <f t="shared" si="41"/>
        <v>0</v>
      </c>
      <c r="AQ98" s="2">
        <f t="shared" si="41"/>
        <v>0</v>
      </c>
      <c r="AR98" s="2">
        <f t="shared" si="41"/>
        <v>-70.430000000000064</v>
      </c>
      <c r="AS98" s="2">
        <f t="shared" si="41"/>
        <v>2915.3500000000004</v>
      </c>
      <c r="AT98" s="2">
        <f t="shared" si="41"/>
        <v>-1702.3400000000001</v>
      </c>
      <c r="AU98" s="2">
        <f t="shared" si="41"/>
        <v>0</v>
      </c>
      <c r="AV98" s="29">
        <f t="shared" si="41"/>
        <v>0</v>
      </c>
      <c r="AW98" s="30">
        <f t="shared" si="41"/>
        <v>12</v>
      </c>
      <c r="AX98" s="31">
        <f t="shared" si="41"/>
        <v>1213.0100000000002</v>
      </c>
      <c r="AY98" s="38">
        <f t="shared" si="33"/>
        <v>-0.33333333333333331</v>
      </c>
      <c r="AZ98" s="38">
        <f t="shared" si="33"/>
        <v>4.666666666666667</v>
      </c>
      <c r="BA98" s="38">
        <f t="shared" si="33"/>
        <v>-1</v>
      </c>
      <c r="BB98" s="38" t="str">
        <f t="shared" si="33"/>
        <v/>
      </c>
      <c r="BC98" s="38" t="str">
        <f t="shared" si="33"/>
        <v/>
      </c>
      <c r="BD98" s="38">
        <f t="shared" si="33"/>
        <v>-6.3292504291093454E-2</v>
      </c>
      <c r="BE98" s="38">
        <f t="shared" si="34"/>
        <v>3.5567796403386769</v>
      </c>
      <c r="BF98" s="38">
        <f t="shared" si="34"/>
        <v>-1</v>
      </c>
      <c r="BG98" s="38" t="str">
        <f t="shared" si="34"/>
        <v/>
      </c>
      <c r="BH98" s="39" t="str">
        <f t="shared" si="34"/>
        <v/>
      </c>
      <c r="BI98" s="76">
        <f t="shared" si="34"/>
        <v>2.4</v>
      </c>
      <c r="BJ98" s="40">
        <f t="shared" si="34"/>
        <v>0.48097145122918328</v>
      </c>
      <c r="BK98" s="116">
        <f t="shared" si="43"/>
        <v>173.72333333333333</v>
      </c>
      <c r="BL98" s="117">
        <f t="shared" si="43"/>
        <v>219.70647058823531</v>
      </c>
      <c r="BM98" s="117" t="str">
        <f t="shared" si="43"/>
        <v/>
      </c>
      <c r="BN98" s="117" t="str">
        <f t="shared" si="43"/>
        <v/>
      </c>
      <c r="BO98" s="118" t="str">
        <f t="shared" si="43"/>
        <v/>
      </c>
      <c r="BP98" s="116">
        <f t="shared" si="44"/>
        <v>123.64111111111112</v>
      </c>
      <c r="BQ98" s="117">
        <f t="shared" si="44"/>
        <v>273.22000000000003</v>
      </c>
      <c r="BR98" s="117">
        <f t="shared" si="44"/>
        <v>851.17000000000007</v>
      </c>
      <c r="BS98" s="117" t="str">
        <f t="shared" si="44"/>
        <v/>
      </c>
      <c r="BT98" s="118" t="str">
        <f t="shared" si="44"/>
        <v/>
      </c>
      <c r="BU98" s="116">
        <f t="shared" si="45"/>
        <v>50.082222222222214</v>
      </c>
      <c r="BV98" s="117">
        <f t="shared" si="45"/>
        <v>-53.513529411764722</v>
      </c>
      <c r="BW98" s="118" t="str">
        <f t="shared" si="45"/>
        <v/>
      </c>
      <c r="BX98" s="117" t="str">
        <f t="shared" si="45"/>
        <v/>
      </c>
      <c r="BY98" s="118" t="str">
        <f t="shared" si="45"/>
        <v/>
      </c>
    </row>
    <row r="99" spans="1:77" x14ac:dyDescent="0.2">
      <c r="A99" t="s">
        <v>46</v>
      </c>
      <c r="B99" t="s">
        <v>46</v>
      </c>
      <c r="C99" t="s">
        <v>63</v>
      </c>
      <c r="D99" t="s">
        <v>63</v>
      </c>
      <c r="E99" t="s">
        <v>62</v>
      </c>
      <c r="F99" s="4">
        <f t="shared" si="39"/>
        <v>46104</v>
      </c>
      <c r="G99" t="s">
        <v>36</v>
      </c>
      <c r="H99" s="28">
        <v>12</v>
      </c>
      <c r="I99" s="138">
        <v>11</v>
      </c>
      <c r="J99" s="138">
        <v>0</v>
      </c>
      <c r="K99" s="2">
        <v>0</v>
      </c>
      <c r="L99" s="2">
        <v>0</v>
      </c>
      <c r="M99" s="2">
        <v>5503.24</v>
      </c>
      <c r="N99" s="2">
        <v>3511.91</v>
      </c>
      <c r="O99" s="2">
        <v>0</v>
      </c>
      <c r="P99" s="2">
        <v>0</v>
      </c>
      <c r="Q99" s="29">
        <v>0</v>
      </c>
      <c r="R99" s="30">
        <f t="shared" si="35"/>
        <v>11</v>
      </c>
      <c r="S99" s="30">
        <f t="shared" si="36"/>
        <v>3511.91</v>
      </c>
      <c r="T99" t="s">
        <v>49</v>
      </c>
      <c r="U99" t="s">
        <v>49</v>
      </c>
      <c r="V99" t="s">
        <v>63</v>
      </c>
      <c r="W99" t="s">
        <v>63</v>
      </c>
      <c r="X99" t="s">
        <v>62</v>
      </c>
      <c r="Y99" s="4">
        <f t="shared" si="40"/>
        <v>45740</v>
      </c>
      <c r="Z99" t="s">
        <v>36</v>
      </c>
      <c r="AA99" s="28">
        <v>12</v>
      </c>
      <c r="AB99" s="138">
        <v>4</v>
      </c>
      <c r="AC99" s="138">
        <v>3</v>
      </c>
      <c r="AD99" s="2">
        <v>0</v>
      </c>
      <c r="AE99" s="2">
        <v>0</v>
      </c>
      <c r="AF99" s="2">
        <v>1928.76</v>
      </c>
      <c r="AG99" s="2">
        <v>1504.17</v>
      </c>
      <c r="AH99" s="2">
        <v>2347.5300000000002</v>
      </c>
      <c r="AI99" s="2">
        <v>0</v>
      </c>
      <c r="AJ99" s="29">
        <v>0</v>
      </c>
      <c r="AK99" s="30">
        <f t="shared" si="37"/>
        <v>7</v>
      </c>
      <c r="AL99" s="30">
        <f t="shared" si="38"/>
        <v>3851.7000000000003</v>
      </c>
      <c r="AM99" s="2">
        <f t="shared" si="42"/>
        <v>0</v>
      </c>
      <c r="AN99" s="2">
        <f t="shared" si="42"/>
        <v>7</v>
      </c>
      <c r="AO99" s="2">
        <f t="shared" si="42"/>
        <v>-3</v>
      </c>
      <c r="AP99" s="2">
        <f t="shared" si="41"/>
        <v>0</v>
      </c>
      <c r="AQ99" s="2">
        <f t="shared" si="41"/>
        <v>0</v>
      </c>
      <c r="AR99" s="2">
        <f t="shared" si="41"/>
        <v>3574.4799999999996</v>
      </c>
      <c r="AS99" s="2">
        <f t="shared" si="41"/>
        <v>2007.7399999999998</v>
      </c>
      <c r="AT99" s="2">
        <f t="shared" si="41"/>
        <v>-2347.5300000000002</v>
      </c>
      <c r="AU99" s="2">
        <f t="shared" si="41"/>
        <v>0</v>
      </c>
      <c r="AV99" s="29">
        <f t="shared" si="41"/>
        <v>0</v>
      </c>
      <c r="AW99" s="30">
        <f t="shared" si="41"/>
        <v>4</v>
      </c>
      <c r="AX99" s="31">
        <f t="shared" si="41"/>
        <v>-339.79000000000042</v>
      </c>
      <c r="AY99" s="38">
        <f t="shared" si="33"/>
        <v>0</v>
      </c>
      <c r="AZ99" s="38">
        <f t="shared" si="33"/>
        <v>1.75</v>
      </c>
      <c r="BA99" s="38">
        <f t="shared" si="33"/>
        <v>-1</v>
      </c>
      <c r="BB99" s="38" t="str">
        <f t="shared" si="33"/>
        <v/>
      </c>
      <c r="BC99" s="38" t="str">
        <f t="shared" si="33"/>
        <v/>
      </c>
      <c r="BD99" s="38">
        <f t="shared" si="33"/>
        <v>1.8532528671270658</v>
      </c>
      <c r="BE99" s="38">
        <f t="shared" si="34"/>
        <v>1.334782637600803</v>
      </c>
      <c r="BF99" s="38">
        <f t="shared" si="34"/>
        <v>-1</v>
      </c>
      <c r="BG99" s="38" t="str">
        <f t="shared" si="34"/>
        <v/>
      </c>
      <c r="BH99" s="39" t="str">
        <f t="shared" si="34"/>
        <v/>
      </c>
      <c r="BI99" s="76">
        <f t="shared" si="34"/>
        <v>0.5714285714285714</v>
      </c>
      <c r="BJ99" s="40">
        <f t="shared" si="34"/>
        <v>-8.8218189370927222E-2</v>
      </c>
      <c r="BK99" s="119">
        <f t="shared" si="43"/>
        <v>458.6033333333333</v>
      </c>
      <c r="BL99" s="120">
        <f t="shared" si="43"/>
        <v>319.26454545454544</v>
      </c>
      <c r="BM99" s="120" t="str">
        <f t="shared" si="43"/>
        <v/>
      </c>
      <c r="BN99" s="120" t="str">
        <f t="shared" si="43"/>
        <v/>
      </c>
      <c r="BO99" s="121" t="str">
        <f t="shared" si="43"/>
        <v/>
      </c>
      <c r="BP99" s="119">
        <f t="shared" si="44"/>
        <v>160.72999999999999</v>
      </c>
      <c r="BQ99" s="120">
        <f t="shared" si="44"/>
        <v>376.04250000000002</v>
      </c>
      <c r="BR99" s="120">
        <f t="shared" si="44"/>
        <v>782.5100000000001</v>
      </c>
      <c r="BS99" s="120" t="str">
        <f t="shared" si="44"/>
        <v/>
      </c>
      <c r="BT99" s="121" t="str">
        <f t="shared" si="44"/>
        <v/>
      </c>
      <c r="BU99" s="119">
        <f t="shared" si="45"/>
        <v>297.87333333333333</v>
      </c>
      <c r="BV99" s="120">
        <f t="shared" si="45"/>
        <v>-56.777954545454577</v>
      </c>
      <c r="BW99" s="121" t="str">
        <f t="shared" si="45"/>
        <v/>
      </c>
      <c r="BX99" s="120" t="str">
        <f t="shared" si="45"/>
        <v/>
      </c>
      <c r="BY99" s="121" t="str">
        <f t="shared" si="45"/>
        <v/>
      </c>
    </row>
    <row r="100" spans="1:77" x14ac:dyDescent="0.2">
      <c r="A100" t="s">
        <v>46</v>
      </c>
      <c r="B100" t="s">
        <v>46</v>
      </c>
      <c r="C100" t="s">
        <v>63</v>
      </c>
      <c r="D100" t="s">
        <v>63</v>
      </c>
      <c r="E100" t="s">
        <v>62</v>
      </c>
      <c r="F100" s="4">
        <f t="shared" si="39"/>
        <v>46105</v>
      </c>
      <c r="G100" t="s">
        <v>37</v>
      </c>
      <c r="H100" s="28">
        <v>40</v>
      </c>
      <c r="I100" s="138">
        <v>21</v>
      </c>
      <c r="J100" s="138">
        <v>3</v>
      </c>
      <c r="K100" s="2">
        <v>0</v>
      </c>
      <c r="L100" s="2">
        <v>0</v>
      </c>
      <c r="M100" s="2">
        <v>6129.4</v>
      </c>
      <c r="N100" s="2">
        <v>3567.1800000000003</v>
      </c>
      <c r="O100" s="2">
        <v>1595.53</v>
      </c>
      <c r="P100" s="2">
        <v>0</v>
      </c>
      <c r="Q100" s="29">
        <v>0</v>
      </c>
      <c r="R100" s="30">
        <f t="shared" si="35"/>
        <v>24</v>
      </c>
      <c r="S100" s="30">
        <f t="shared" si="36"/>
        <v>5162.71</v>
      </c>
      <c r="T100" t="s">
        <v>49</v>
      </c>
      <c r="U100" t="s">
        <v>49</v>
      </c>
      <c r="V100" t="s">
        <v>63</v>
      </c>
      <c r="W100" t="s">
        <v>63</v>
      </c>
      <c r="X100" t="s">
        <v>62</v>
      </c>
      <c r="Y100" s="4">
        <f t="shared" si="40"/>
        <v>45741</v>
      </c>
      <c r="Z100" t="s">
        <v>37</v>
      </c>
      <c r="AA100" s="28">
        <v>22</v>
      </c>
      <c r="AB100" s="138">
        <v>11</v>
      </c>
      <c r="AC100" s="138">
        <v>4</v>
      </c>
      <c r="AD100" s="2">
        <v>0</v>
      </c>
      <c r="AE100" s="2">
        <v>0</v>
      </c>
      <c r="AF100" s="2">
        <v>3938.77</v>
      </c>
      <c r="AG100" s="2">
        <v>2784.11</v>
      </c>
      <c r="AH100" s="2">
        <v>7280.38</v>
      </c>
      <c r="AI100" s="2">
        <v>0</v>
      </c>
      <c r="AJ100" s="29">
        <v>0</v>
      </c>
      <c r="AK100" s="30">
        <f t="shared" si="37"/>
        <v>15</v>
      </c>
      <c r="AL100" s="30">
        <f t="shared" si="38"/>
        <v>10064.49</v>
      </c>
      <c r="AM100" s="2">
        <f t="shared" si="42"/>
        <v>18</v>
      </c>
      <c r="AN100" s="2">
        <f t="shared" si="42"/>
        <v>10</v>
      </c>
      <c r="AO100" s="2">
        <f t="shared" si="42"/>
        <v>-1</v>
      </c>
      <c r="AP100" s="2">
        <f t="shared" si="41"/>
        <v>0</v>
      </c>
      <c r="AQ100" s="2">
        <f t="shared" si="41"/>
        <v>0</v>
      </c>
      <c r="AR100" s="2">
        <f t="shared" si="41"/>
        <v>2190.6299999999997</v>
      </c>
      <c r="AS100" s="2">
        <f t="shared" si="41"/>
        <v>783.07000000000016</v>
      </c>
      <c r="AT100" s="2">
        <f t="shared" si="41"/>
        <v>-5684.85</v>
      </c>
      <c r="AU100" s="2">
        <f t="shared" si="41"/>
        <v>0</v>
      </c>
      <c r="AV100" s="29">
        <f t="shared" si="41"/>
        <v>0</v>
      </c>
      <c r="AW100" s="30">
        <f t="shared" si="41"/>
        <v>9</v>
      </c>
      <c r="AX100" s="31">
        <f t="shared" si="41"/>
        <v>-4901.78</v>
      </c>
      <c r="AY100" s="38">
        <f t="shared" si="33"/>
        <v>0.81818181818181823</v>
      </c>
      <c r="AZ100" s="38">
        <f t="shared" si="33"/>
        <v>0.90909090909090906</v>
      </c>
      <c r="BA100" s="38">
        <f t="shared" si="33"/>
        <v>-0.25</v>
      </c>
      <c r="BB100" s="38" t="str">
        <f t="shared" si="33"/>
        <v/>
      </c>
      <c r="BC100" s="38" t="str">
        <f t="shared" si="33"/>
        <v/>
      </c>
      <c r="BD100" s="38">
        <f t="shared" si="33"/>
        <v>0.55617108894401035</v>
      </c>
      <c r="BE100" s="38">
        <f t="shared" si="34"/>
        <v>0.28126403051603571</v>
      </c>
      <c r="BF100" s="38">
        <f t="shared" si="34"/>
        <v>-0.78084523060609479</v>
      </c>
      <c r="BG100" s="38" t="str">
        <f t="shared" si="34"/>
        <v/>
      </c>
      <c r="BH100" s="39" t="str">
        <f t="shared" si="34"/>
        <v/>
      </c>
      <c r="BI100" s="76">
        <f t="shared" si="34"/>
        <v>0.6</v>
      </c>
      <c r="BJ100" s="40">
        <f t="shared" si="34"/>
        <v>-0.48703709775656789</v>
      </c>
      <c r="BK100" s="119">
        <f t="shared" si="43"/>
        <v>153.23499999999999</v>
      </c>
      <c r="BL100" s="120">
        <f t="shared" si="43"/>
        <v>169.86571428571429</v>
      </c>
      <c r="BM100" s="120">
        <f t="shared" si="43"/>
        <v>531.84333333333336</v>
      </c>
      <c r="BN100" s="120" t="str">
        <f t="shared" si="43"/>
        <v/>
      </c>
      <c r="BO100" s="121" t="str">
        <f t="shared" si="43"/>
        <v/>
      </c>
      <c r="BP100" s="119">
        <f t="shared" si="44"/>
        <v>179.035</v>
      </c>
      <c r="BQ100" s="120">
        <f t="shared" si="44"/>
        <v>253.10090909090911</v>
      </c>
      <c r="BR100" s="120">
        <f t="shared" si="44"/>
        <v>1820.095</v>
      </c>
      <c r="BS100" s="120" t="str">
        <f t="shared" si="44"/>
        <v/>
      </c>
      <c r="BT100" s="121" t="str">
        <f t="shared" si="44"/>
        <v/>
      </c>
      <c r="BU100" s="119">
        <f t="shared" si="45"/>
        <v>-25.800000000000011</v>
      </c>
      <c r="BV100" s="120">
        <f t="shared" si="45"/>
        <v>-83.235194805194823</v>
      </c>
      <c r="BW100" s="121">
        <f t="shared" si="45"/>
        <v>-1288.2516666666666</v>
      </c>
      <c r="BX100" s="120" t="str">
        <f t="shared" si="45"/>
        <v/>
      </c>
      <c r="BY100" s="121" t="str">
        <f t="shared" si="45"/>
        <v/>
      </c>
    </row>
    <row r="101" spans="1:77" x14ac:dyDescent="0.2">
      <c r="A101" t="s">
        <v>46</v>
      </c>
      <c r="B101" t="s">
        <v>46</v>
      </c>
      <c r="C101" t="s">
        <v>63</v>
      </c>
      <c r="D101" t="s">
        <v>63</v>
      </c>
      <c r="E101" t="s">
        <v>62</v>
      </c>
      <c r="F101" s="4">
        <f t="shared" si="39"/>
        <v>46106</v>
      </c>
      <c r="G101" t="s">
        <v>38</v>
      </c>
      <c r="H101" s="28">
        <v>20</v>
      </c>
      <c r="I101" s="138">
        <v>17</v>
      </c>
      <c r="J101" s="138">
        <v>0</v>
      </c>
      <c r="K101" s="2">
        <v>0</v>
      </c>
      <c r="L101" s="2">
        <v>0</v>
      </c>
      <c r="M101" s="2">
        <v>3320.7799999999997</v>
      </c>
      <c r="N101" s="2">
        <v>5443.13</v>
      </c>
      <c r="O101" s="2">
        <v>0</v>
      </c>
      <c r="P101" s="2">
        <v>0</v>
      </c>
      <c r="Q101" s="29">
        <v>0</v>
      </c>
      <c r="R101" s="30">
        <f t="shared" si="35"/>
        <v>17</v>
      </c>
      <c r="S101" s="30">
        <f t="shared" si="36"/>
        <v>5443.13</v>
      </c>
      <c r="T101" t="s">
        <v>49</v>
      </c>
      <c r="U101" t="s">
        <v>49</v>
      </c>
      <c r="V101" t="s">
        <v>63</v>
      </c>
      <c r="W101" t="s">
        <v>63</v>
      </c>
      <c r="X101" t="s">
        <v>62</v>
      </c>
      <c r="Y101" s="4">
        <f t="shared" si="40"/>
        <v>45742</v>
      </c>
      <c r="Z101" t="s">
        <v>38</v>
      </c>
      <c r="AA101" s="28">
        <v>35</v>
      </c>
      <c r="AB101" s="138">
        <v>12</v>
      </c>
      <c r="AC101" s="138">
        <v>1</v>
      </c>
      <c r="AD101" s="2">
        <v>0</v>
      </c>
      <c r="AE101" s="2">
        <v>0</v>
      </c>
      <c r="AF101" s="2">
        <v>7236.42</v>
      </c>
      <c r="AG101" s="2">
        <v>4087.66</v>
      </c>
      <c r="AH101" s="2">
        <v>1112.52</v>
      </c>
      <c r="AI101" s="2">
        <v>0</v>
      </c>
      <c r="AJ101" s="29">
        <v>0</v>
      </c>
      <c r="AK101" s="30">
        <f t="shared" si="37"/>
        <v>13</v>
      </c>
      <c r="AL101" s="30">
        <f t="shared" si="38"/>
        <v>5200.18</v>
      </c>
      <c r="AM101" s="2">
        <f t="shared" si="42"/>
        <v>-15</v>
      </c>
      <c r="AN101" s="2">
        <f t="shared" si="42"/>
        <v>5</v>
      </c>
      <c r="AO101" s="2">
        <f t="shared" si="42"/>
        <v>-1</v>
      </c>
      <c r="AP101" s="2">
        <f t="shared" si="41"/>
        <v>0</v>
      </c>
      <c r="AQ101" s="2">
        <f t="shared" si="41"/>
        <v>0</v>
      </c>
      <c r="AR101" s="2">
        <f t="shared" si="41"/>
        <v>-3915.6400000000003</v>
      </c>
      <c r="AS101" s="2">
        <f t="shared" si="41"/>
        <v>1355.4700000000003</v>
      </c>
      <c r="AT101" s="2">
        <f t="shared" si="41"/>
        <v>-1112.52</v>
      </c>
      <c r="AU101" s="2">
        <f t="shared" si="41"/>
        <v>0</v>
      </c>
      <c r="AV101" s="29">
        <f t="shared" si="41"/>
        <v>0</v>
      </c>
      <c r="AW101" s="30">
        <f t="shared" si="41"/>
        <v>4</v>
      </c>
      <c r="AX101" s="31">
        <f t="shared" si="41"/>
        <v>242.94999999999982</v>
      </c>
      <c r="AY101" s="38">
        <f t="shared" si="33"/>
        <v>-0.42857142857142855</v>
      </c>
      <c r="AZ101" s="38">
        <f t="shared" si="33"/>
        <v>0.41666666666666669</v>
      </c>
      <c r="BA101" s="38">
        <f t="shared" si="33"/>
        <v>-1</v>
      </c>
      <c r="BB101" s="38" t="str">
        <f t="shared" si="33"/>
        <v/>
      </c>
      <c r="BC101" s="38" t="str">
        <f t="shared" si="33"/>
        <v/>
      </c>
      <c r="BD101" s="38">
        <f t="shared" si="33"/>
        <v>-0.54110181553862269</v>
      </c>
      <c r="BE101" s="38">
        <f t="shared" si="34"/>
        <v>0.33160047557771444</v>
      </c>
      <c r="BF101" s="38">
        <f t="shared" si="34"/>
        <v>-1</v>
      </c>
      <c r="BG101" s="38" t="str">
        <f t="shared" si="34"/>
        <v/>
      </c>
      <c r="BH101" s="39" t="str">
        <f t="shared" si="34"/>
        <v/>
      </c>
      <c r="BI101" s="76">
        <f t="shared" si="34"/>
        <v>0.30769230769230771</v>
      </c>
      <c r="BJ101" s="40">
        <f t="shared" si="34"/>
        <v>4.6719536631424259E-2</v>
      </c>
      <c r="BK101" s="119">
        <f t="shared" si="43"/>
        <v>166.03899999999999</v>
      </c>
      <c r="BL101" s="120">
        <f t="shared" si="43"/>
        <v>320.18411764705883</v>
      </c>
      <c r="BM101" s="120" t="str">
        <f t="shared" si="43"/>
        <v/>
      </c>
      <c r="BN101" s="120" t="str">
        <f t="shared" si="43"/>
        <v/>
      </c>
      <c r="BO101" s="121" t="str">
        <f t="shared" si="43"/>
        <v/>
      </c>
      <c r="BP101" s="119">
        <f t="shared" si="44"/>
        <v>206.75485714285713</v>
      </c>
      <c r="BQ101" s="120">
        <f t="shared" si="44"/>
        <v>340.63833333333332</v>
      </c>
      <c r="BR101" s="120">
        <f t="shared" si="44"/>
        <v>1112.52</v>
      </c>
      <c r="BS101" s="120" t="str">
        <f t="shared" si="44"/>
        <v/>
      </c>
      <c r="BT101" s="121" t="str">
        <f t="shared" si="44"/>
        <v/>
      </c>
      <c r="BU101" s="119">
        <f t="shared" si="45"/>
        <v>-40.715857142857146</v>
      </c>
      <c r="BV101" s="120">
        <f t="shared" si="45"/>
        <v>-20.454215686274495</v>
      </c>
      <c r="BW101" s="121" t="str">
        <f t="shared" si="45"/>
        <v/>
      </c>
      <c r="BX101" s="120" t="str">
        <f t="shared" si="45"/>
        <v/>
      </c>
      <c r="BY101" s="121" t="str">
        <f t="shared" si="45"/>
        <v/>
      </c>
    </row>
    <row r="102" spans="1:77" x14ac:dyDescent="0.2">
      <c r="A102" t="s">
        <v>46</v>
      </c>
      <c r="B102" t="s">
        <v>46</v>
      </c>
      <c r="C102" t="s">
        <v>63</v>
      </c>
      <c r="D102" t="s">
        <v>63</v>
      </c>
      <c r="E102" t="s">
        <v>62</v>
      </c>
      <c r="F102" s="4">
        <f t="shared" si="39"/>
        <v>46107</v>
      </c>
      <c r="G102" t="s">
        <v>39</v>
      </c>
      <c r="H102" s="28">
        <v>11</v>
      </c>
      <c r="I102" s="138">
        <v>21</v>
      </c>
      <c r="J102" s="138">
        <v>1</v>
      </c>
      <c r="K102" s="2">
        <v>0</v>
      </c>
      <c r="L102" s="2">
        <v>0</v>
      </c>
      <c r="M102" s="2">
        <v>1417.66</v>
      </c>
      <c r="N102" s="2">
        <v>5776.55</v>
      </c>
      <c r="O102" s="2">
        <v>1475.91</v>
      </c>
      <c r="P102" s="2">
        <v>0</v>
      </c>
      <c r="Q102" s="29">
        <v>0</v>
      </c>
      <c r="R102" s="30">
        <f t="shared" si="35"/>
        <v>22</v>
      </c>
      <c r="S102" s="30">
        <f t="shared" si="36"/>
        <v>7252.46</v>
      </c>
      <c r="T102" t="s">
        <v>49</v>
      </c>
      <c r="U102" t="s">
        <v>49</v>
      </c>
      <c r="V102" t="s">
        <v>63</v>
      </c>
      <c r="W102" t="s">
        <v>63</v>
      </c>
      <c r="X102" t="s">
        <v>62</v>
      </c>
      <c r="Y102" s="4">
        <f t="shared" si="40"/>
        <v>45743</v>
      </c>
      <c r="Z102" t="s">
        <v>39</v>
      </c>
      <c r="AA102" s="28">
        <v>30</v>
      </c>
      <c r="AB102" s="138">
        <v>13</v>
      </c>
      <c r="AC102" s="138">
        <v>3</v>
      </c>
      <c r="AD102" s="2">
        <v>0</v>
      </c>
      <c r="AE102" s="2">
        <v>0</v>
      </c>
      <c r="AF102" s="2">
        <v>6940.2</v>
      </c>
      <c r="AG102" s="2">
        <v>5827.94</v>
      </c>
      <c r="AH102" s="2">
        <v>1408.45</v>
      </c>
      <c r="AI102" s="2">
        <v>0</v>
      </c>
      <c r="AJ102" s="29">
        <v>0</v>
      </c>
      <c r="AK102" s="30">
        <f t="shared" si="37"/>
        <v>16</v>
      </c>
      <c r="AL102" s="30">
        <f t="shared" si="38"/>
        <v>7236.3899999999994</v>
      </c>
      <c r="AM102" s="2">
        <f t="shared" si="42"/>
        <v>-19</v>
      </c>
      <c r="AN102" s="2">
        <f t="shared" si="42"/>
        <v>8</v>
      </c>
      <c r="AO102" s="2">
        <f t="shared" si="42"/>
        <v>-2</v>
      </c>
      <c r="AP102" s="2">
        <f t="shared" si="41"/>
        <v>0</v>
      </c>
      <c r="AQ102" s="2">
        <f t="shared" si="41"/>
        <v>0</v>
      </c>
      <c r="AR102" s="2">
        <f t="shared" si="41"/>
        <v>-5522.54</v>
      </c>
      <c r="AS102" s="2">
        <f t="shared" si="41"/>
        <v>-51.389999999999418</v>
      </c>
      <c r="AT102" s="2">
        <f t="shared" si="41"/>
        <v>67.460000000000036</v>
      </c>
      <c r="AU102" s="2">
        <f t="shared" si="41"/>
        <v>0</v>
      </c>
      <c r="AV102" s="29">
        <f t="shared" si="41"/>
        <v>0</v>
      </c>
      <c r="AW102" s="30">
        <f t="shared" si="41"/>
        <v>6</v>
      </c>
      <c r="AX102" s="31">
        <f t="shared" si="41"/>
        <v>16.070000000000618</v>
      </c>
      <c r="AY102" s="38">
        <f t="shared" si="33"/>
        <v>-0.6333333333333333</v>
      </c>
      <c r="AZ102" s="38">
        <f t="shared" si="33"/>
        <v>0.61538461538461542</v>
      </c>
      <c r="BA102" s="38">
        <f t="shared" si="33"/>
        <v>-0.66666666666666663</v>
      </c>
      <c r="BB102" s="38" t="str">
        <f t="shared" ref="BB102:BG151" si="46">IFERROR(AP102/AD102,"")</f>
        <v/>
      </c>
      <c r="BC102" s="38" t="str">
        <f t="shared" si="46"/>
        <v/>
      </c>
      <c r="BD102" s="38">
        <f t="shared" si="46"/>
        <v>-0.79573211146652834</v>
      </c>
      <c r="BE102" s="38">
        <f t="shared" si="34"/>
        <v>-8.8178670336344269E-3</v>
      </c>
      <c r="BF102" s="38">
        <f t="shared" si="34"/>
        <v>4.7896623948311998E-2</v>
      </c>
      <c r="BG102" s="38" t="str">
        <f t="shared" si="34"/>
        <v/>
      </c>
      <c r="BH102" s="39" t="str">
        <f t="shared" si="34"/>
        <v/>
      </c>
      <c r="BI102" s="76">
        <f t="shared" si="34"/>
        <v>0.375</v>
      </c>
      <c r="BJ102" s="40">
        <f t="shared" si="34"/>
        <v>2.2207205526513386E-3</v>
      </c>
      <c r="BK102" s="119">
        <f t="shared" si="43"/>
        <v>128.87818181818182</v>
      </c>
      <c r="BL102" s="120">
        <f t="shared" si="43"/>
        <v>275.07380952380953</v>
      </c>
      <c r="BM102" s="120">
        <f t="shared" si="43"/>
        <v>1475.91</v>
      </c>
      <c r="BN102" s="120" t="str">
        <f t="shared" si="43"/>
        <v/>
      </c>
      <c r="BO102" s="121" t="str">
        <f t="shared" si="43"/>
        <v/>
      </c>
      <c r="BP102" s="119">
        <f t="shared" si="44"/>
        <v>231.34</v>
      </c>
      <c r="BQ102" s="120">
        <f t="shared" si="44"/>
        <v>448.3030769230769</v>
      </c>
      <c r="BR102" s="120">
        <f t="shared" si="44"/>
        <v>469.48333333333335</v>
      </c>
      <c r="BS102" s="120" t="str">
        <f t="shared" si="44"/>
        <v/>
      </c>
      <c r="BT102" s="121" t="str">
        <f t="shared" si="44"/>
        <v/>
      </c>
      <c r="BU102" s="119">
        <f t="shared" si="45"/>
        <v>-102.46181818181819</v>
      </c>
      <c r="BV102" s="120">
        <f t="shared" si="45"/>
        <v>-173.22926739926737</v>
      </c>
      <c r="BW102" s="121">
        <f t="shared" si="45"/>
        <v>1006.4266666666667</v>
      </c>
      <c r="BX102" s="120" t="str">
        <f t="shared" si="45"/>
        <v/>
      </c>
      <c r="BY102" s="121" t="str">
        <f t="shared" si="45"/>
        <v/>
      </c>
    </row>
    <row r="103" spans="1:77" x14ac:dyDescent="0.2">
      <c r="A103" t="s">
        <v>46</v>
      </c>
      <c r="B103" t="s">
        <v>46</v>
      </c>
      <c r="C103" t="s">
        <v>63</v>
      </c>
      <c r="D103" t="s">
        <v>63</v>
      </c>
      <c r="E103" t="s">
        <v>62</v>
      </c>
      <c r="F103" s="4">
        <f t="shared" si="39"/>
        <v>46108</v>
      </c>
      <c r="G103" t="s">
        <v>40</v>
      </c>
      <c r="H103" s="28">
        <v>22</v>
      </c>
      <c r="I103" s="138">
        <v>14</v>
      </c>
      <c r="J103" s="138">
        <v>1</v>
      </c>
      <c r="K103" s="2">
        <v>0</v>
      </c>
      <c r="L103" s="2">
        <v>0</v>
      </c>
      <c r="M103" s="2">
        <v>3909.7700000000004</v>
      </c>
      <c r="N103" s="2">
        <v>3785.04</v>
      </c>
      <c r="O103" s="2">
        <v>2140.67</v>
      </c>
      <c r="P103" s="2">
        <v>0</v>
      </c>
      <c r="Q103" s="29">
        <v>0</v>
      </c>
      <c r="R103" s="30">
        <f t="shared" si="35"/>
        <v>15</v>
      </c>
      <c r="S103" s="30">
        <f t="shared" si="36"/>
        <v>5925.71</v>
      </c>
      <c r="T103" t="s">
        <v>49</v>
      </c>
      <c r="U103" t="s">
        <v>49</v>
      </c>
      <c r="V103" t="s">
        <v>63</v>
      </c>
      <c r="W103" t="s">
        <v>63</v>
      </c>
      <c r="X103" t="s">
        <v>62</v>
      </c>
      <c r="Y103" s="4">
        <f t="shared" si="40"/>
        <v>45744</v>
      </c>
      <c r="Z103" t="s">
        <v>40</v>
      </c>
      <c r="AA103" s="28">
        <v>16</v>
      </c>
      <c r="AB103" s="138">
        <v>6</v>
      </c>
      <c r="AC103" s="138">
        <v>3</v>
      </c>
      <c r="AD103" s="2">
        <v>0</v>
      </c>
      <c r="AE103" s="2">
        <v>0</v>
      </c>
      <c r="AF103" s="2">
        <v>1912.6599999999999</v>
      </c>
      <c r="AG103" s="2">
        <v>3936.5600000000004</v>
      </c>
      <c r="AH103" s="2">
        <v>181.7</v>
      </c>
      <c r="AI103" s="2">
        <v>0</v>
      </c>
      <c r="AJ103" s="29">
        <v>0</v>
      </c>
      <c r="AK103" s="30">
        <f t="shared" si="37"/>
        <v>9</v>
      </c>
      <c r="AL103" s="30">
        <f t="shared" si="38"/>
        <v>4118.26</v>
      </c>
      <c r="AM103" s="2">
        <f t="shared" si="42"/>
        <v>6</v>
      </c>
      <c r="AN103" s="2">
        <f t="shared" si="42"/>
        <v>8</v>
      </c>
      <c r="AO103" s="2">
        <f t="shared" si="42"/>
        <v>-2</v>
      </c>
      <c r="AP103" s="2">
        <f t="shared" si="41"/>
        <v>0</v>
      </c>
      <c r="AQ103" s="2">
        <f t="shared" si="41"/>
        <v>0</v>
      </c>
      <c r="AR103" s="2">
        <f t="shared" si="41"/>
        <v>1997.1100000000006</v>
      </c>
      <c r="AS103" s="2">
        <f t="shared" si="41"/>
        <v>-151.52000000000044</v>
      </c>
      <c r="AT103" s="2">
        <f t="shared" si="41"/>
        <v>1958.97</v>
      </c>
      <c r="AU103" s="2">
        <f t="shared" si="41"/>
        <v>0</v>
      </c>
      <c r="AV103" s="29">
        <f t="shared" si="41"/>
        <v>0</v>
      </c>
      <c r="AW103" s="30">
        <f t="shared" si="41"/>
        <v>6</v>
      </c>
      <c r="AX103" s="31">
        <f t="shared" si="41"/>
        <v>1807.4499999999998</v>
      </c>
      <c r="AY103" s="38">
        <f t="shared" ref="AY103:BD166" si="47">IFERROR(AM103/AA103,"")</f>
        <v>0.375</v>
      </c>
      <c r="AZ103" s="38">
        <f t="shared" si="47"/>
        <v>1.3333333333333333</v>
      </c>
      <c r="BA103" s="38">
        <f t="shared" si="47"/>
        <v>-0.66666666666666663</v>
      </c>
      <c r="BB103" s="38" t="str">
        <f t="shared" si="46"/>
        <v/>
      </c>
      <c r="BC103" s="38" t="str">
        <f t="shared" si="46"/>
        <v/>
      </c>
      <c r="BD103" s="38">
        <f t="shared" si="46"/>
        <v>1.0441531688852179</v>
      </c>
      <c r="BE103" s="38">
        <f t="shared" si="34"/>
        <v>-3.8490458674578926E-2</v>
      </c>
      <c r="BF103" s="38">
        <f t="shared" si="34"/>
        <v>10.781342872867365</v>
      </c>
      <c r="BG103" s="38" t="str">
        <f t="shared" si="34"/>
        <v/>
      </c>
      <c r="BH103" s="39" t="str">
        <f t="shared" si="34"/>
        <v/>
      </c>
      <c r="BI103" s="76">
        <f t="shared" si="34"/>
        <v>0.66666666666666663</v>
      </c>
      <c r="BJ103" s="40">
        <f t="shared" si="34"/>
        <v>0.43888681142035707</v>
      </c>
      <c r="BK103" s="119">
        <f t="shared" si="43"/>
        <v>177.71681818181821</v>
      </c>
      <c r="BL103" s="120">
        <f t="shared" si="43"/>
        <v>270.36</v>
      </c>
      <c r="BM103" s="120">
        <f t="shared" si="43"/>
        <v>2140.67</v>
      </c>
      <c r="BN103" s="120" t="str">
        <f t="shared" si="43"/>
        <v/>
      </c>
      <c r="BO103" s="121" t="str">
        <f t="shared" si="43"/>
        <v/>
      </c>
      <c r="BP103" s="119">
        <f t="shared" si="44"/>
        <v>119.54124999999999</v>
      </c>
      <c r="BQ103" s="120">
        <f t="shared" si="44"/>
        <v>656.09333333333336</v>
      </c>
      <c r="BR103" s="120">
        <f t="shared" si="44"/>
        <v>60.566666666666663</v>
      </c>
      <c r="BS103" s="120" t="str">
        <f t="shared" si="44"/>
        <v/>
      </c>
      <c r="BT103" s="121" t="str">
        <f t="shared" si="44"/>
        <v/>
      </c>
      <c r="BU103" s="119">
        <f t="shared" si="45"/>
        <v>58.175568181818221</v>
      </c>
      <c r="BV103" s="120">
        <f t="shared" si="45"/>
        <v>-385.73333333333335</v>
      </c>
      <c r="BW103" s="121">
        <f t="shared" si="45"/>
        <v>2080.1033333333335</v>
      </c>
      <c r="BX103" s="120" t="str">
        <f t="shared" si="45"/>
        <v/>
      </c>
      <c r="BY103" s="121" t="str">
        <f t="shared" si="45"/>
        <v/>
      </c>
    </row>
    <row r="104" spans="1:77" ht="13.5" thickBot="1" x14ac:dyDescent="0.25">
      <c r="A104" t="s">
        <v>46</v>
      </c>
      <c r="B104" t="s">
        <v>46</v>
      </c>
      <c r="C104" t="s">
        <v>63</v>
      </c>
      <c r="D104" t="s">
        <v>63</v>
      </c>
      <c r="E104" t="s">
        <v>62</v>
      </c>
      <c r="F104" s="59">
        <f t="shared" si="39"/>
        <v>46109</v>
      </c>
      <c r="G104" s="42" t="s">
        <v>41</v>
      </c>
      <c r="H104" s="43">
        <v>17</v>
      </c>
      <c r="I104" s="44">
        <v>0</v>
      </c>
      <c r="J104" s="44">
        <v>0</v>
      </c>
      <c r="K104" s="44">
        <v>0</v>
      </c>
      <c r="L104" s="44">
        <v>0</v>
      </c>
      <c r="M104" s="44">
        <v>3402.25</v>
      </c>
      <c r="N104" s="44">
        <v>0</v>
      </c>
      <c r="O104" s="44">
        <v>0</v>
      </c>
      <c r="P104" s="44">
        <v>0</v>
      </c>
      <c r="Q104" s="45">
        <v>0</v>
      </c>
      <c r="R104" s="46">
        <f t="shared" si="35"/>
        <v>0</v>
      </c>
      <c r="S104" s="46">
        <f t="shared" si="36"/>
        <v>0</v>
      </c>
      <c r="T104" t="s">
        <v>49</v>
      </c>
      <c r="U104" t="s">
        <v>49</v>
      </c>
      <c r="V104" t="s">
        <v>63</v>
      </c>
      <c r="W104" t="s">
        <v>63</v>
      </c>
      <c r="X104" t="s">
        <v>62</v>
      </c>
      <c r="Y104" s="59">
        <f t="shared" si="40"/>
        <v>45745</v>
      </c>
      <c r="Z104" s="42" t="s">
        <v>41</v>
      </c>
      <c r="AA104" s="43">
        <v>22</v>
      </c>
      <c r="AB104" s="44">
        <v>1</v>
      </c>
      <c r="AC104" s="44">
        <v>0</v>
      </c>
      <c r="AD104" s="44">
        <v>0</v>
      </c>
      <c r="AE104" s="44">
        <v>0</v>
      </c>
      <c r="AF104" s="44">
        <v>6228.46</v>
      </c>
      <c r="AG104" s="44">
        <v>105.67</v>
      </c>
      <c r="AH104" s="44">
        <v>0</v>
      </c>
      <c r="AI104" s="44">
        <v>0</v>
      </c>
      <c r="AJ104" s="45">
        <v>0</v>
      </c>
      <c r="AK104" s="46">
        <f t="shared" si="37"/>
        <v>1</v>
      </c>
      <c r="AL104" s="46">
        <f t="shared" si="38"/>
        <v>105.67</v>
      </c>
      <c r="AM104" s="44">
        <f t="shared" si="42"/>
        <v>-5</v>
      </c>
      <c r="AN104" s="44">
        <f t="shared" si="42"/>
        <v>-1</v>
      </c>
      <c r="AO104" s="44">
        <f t="shared" si="42"/>
        <v>0</v>
      </c>
      <c r="AP104" s="44">
        <f t="shared" si="41"/>
        <v>0</v>
      </c>
      <c r="AQ104" s="44">
        <f t="shared" si="41"/>
        <v>0</v>
      </c>
      <c r="AR104" s="44">
        <f t="shared" si="41"/>
        <v>-2826.21</v>
      </c>
      <c r="AS104" s="44">
        <f t="shared" si="41"/>
        <v>-105.67</v>
      </c>
      <c r="AT104" s="44">
        <f t="shared" si="41"/>
        <v>0</v>
      </c>
      <c r="AU104" s="44">
        <f t="shared" si="41"/>
        <v>0</v>
      </c>
      <c r="AV104" s="45">
        <f t="shared" si="41"/>
        <v>0</v>
      </c>
      <c r="AW104" s="46">
        <f t="shared" si="41"/>
        <v>-1</v>
      </c>
      <c r="AX104" s="47">
        <f t="shared" si="41"/>
        <v>-105.67</v>
      </c>
      <c r="AY104" s="56">
        <f t="shared" si="47"/>
        <v>-0.22727272727272727</v>
      </c>
      <c r="AZ104" s="56">
        <f t="shared" si="47"/>
        <v>-1</v>
      </c>
      <c r="BA104" s="56" t="str">
        <f t="shared" si="47"/>
        <v/>
      </c>
      <c r="BB104" s="56" t="str">
        <f t="shared" si="46"/>
        <v/>
      </c>
      <c r="BC104" s="56" t="str">
        <f t="shared" si="46"/>
        <v/>
      </c>
      <c r="BD104" s="56">
        <f t="shared" si="46"/>
        <v>-0.453757429605392</v>
      </c>
      <c r="BE104" s="56">
        <f t="shared" si="34"/>
        <v>-1</v>
      </c>
      <c r="BF104" s="56" t="str">
        <f t="shared" si="34"/>
        <v/>
      </c>
      <c r="BG104" s="56" t="str">
        <f t="shared" si="34"/>
        <v/>
      </c>
      <c r="BH104" s="57" t="str">
        <f t="shared" si="34"/>
        <v/>
      </c>
      <c r="BI104" s="81">
        <f t="shared" si="34"/>
        <v>-1</v>
      </c>
      <c r="BJ104" s="58">
        <f t="shared" si="34"/>
        <v>-1</v>
      </c>
      <c r="BK104" s="122">
        <f t="shared" si="43"/>
        <v>200.13235294117646</v>
      </c>
      <c r="BL104" s="123" t="str">
        <f t="shared" si="43"/>
        <v/>
      </c>
      <c r="BM104" s="123" t="str">
        <f t="shared" si="43"/>
        <v/>
      </c>
      <c r="BN104" s="123" t="str">
        <f t="shared" si="43"/>
        <v/>
      </c>
      <c r="BO104" s="124" t="str">
        <f t="shared" si="43"/>
        <v/>
      </c>
      <c r="BP104" s="122">
        <f t="shared" si="44"/>
        <v>283.11181818181819</v>
      </c>
      <c r="BQ104" s="123">
        <f t="shared" si="44"/>
        <v>105.67</v>
      </c>
      <c r="BR104" s="123" t="str">
        <f t="shared" si="44"/>
        <v/>
      </c>
      <c r="BS104" s="123" t="str">
        <f t="shared" si="44"/>
        <v/>
      </c>
      <c r="BT104" s="124" t="str">
        <f t="shared" si="44"/>
        <v/>
      </c>
      <c r="BU104" s="122">
        <f t="shared" si="45"/>
        <v>-82.97946524064173</v>
      </c>
      <c r="BV104" s="123" t="str">
        <f t="shared" si="45"/>
        <v/>
      </c>
      <c r="BW104" s="124" t="str">
        <f t="shared" si="45"/>
        <v/>
      </c>
      <c r="BX104" s="123" t="str">
        <f t="shared" si="45"/>
        <v/>
      </c>
      <c r="BY104" s="124" t="str">
        <f t="shared" si="45"/>
        <v/>
      </c>
    </row>
    <row r="105" spans="1:77" x14ac:dyDescent="0.2">
      <c r="A105" t="s">
        <v>46</v>
      </c>
      <c r="B105" t="s">
        <v>46</v>
      </c>
      <c r="C105" t="s">
        <v>70</v>
      </c>
      <c r="D105" t="s">
        <v>63</v>
      </c>
      <c r="E105" t="s">
        <v>66</v>
      </c>
      <c r="F105" s="4">
        <f t="shared" si="39"/>
        <v>46110</v>
      </c>
      <c r="G105" t="s">
        <v>35</v>
      </c>
      <c r="H105" s="28">
        <v>13</v>
      </c>
      <c r="I105" s="138">
        <v>10</v>
      </c>
      <c r="J105" s="138">
        <v>0</v>
      </c>
      <c r="K105" s="2">
        <v>0</v>
      </c>
      <c r="L105" s="2">
        <v>0</v>
      </c>
      <c r="M105" s="2">
        <v>2784.27</v>
      </c>
      <c r="N105" s="2">
        <v>2486.42</v>
      </c>
      <c r="O105" s="2">
        <v>0</v>
      </c>
      <c r="P105" s="2">
        <v>0</v>
      </c>
      <c r="Q105" s="29">
        <v>0</v>
      </c>
      <c r="R105" s="30">
        <f t="shared" si="35"/>
        <v>10</v>
      </c>
      <c r="S105" s="30">
        <f t="shared" si="36"/>
        <v>2486.42</v>
      </c>
      <c r="T105" t="s">
        <v>49</v>
      </c>
      <c r="U105" t="s">
        <v>49</v>
      </c>
      <c r="V105" t="s">
        <v>70</v>
      </c>
      <c r="W105" t="s">
        <v>63</v>
      </c>
      <c r="X105" t="s">
        <v>66</v>
      </c>
      <c r="Y105" s="4">
        <f t="shared" si="40"/>
        <v>45746</v>
      </c>
      <c r="Z105" t="s">
        <v>35</v>
      </c>
      <c r="AA105" s="28">
        <v>12</v>
      </c>
      <c r="AB105" s="138">
        <v>12</v>
      </c>
      <c r="AC105" s="138">
        <v>2</v>
      </c>
      <c r="AD105" s="2">
        <v>0</v>
      </c>
      <c r="AE105" s="2">
        <v>0</v>
      </c>
      <c r="AF105" s="2">
        <v>1574.15</v>
      </c>
      <c r="AG105" s="2">
        <v>7606.33</v>
      </c>
      <c r="AH105" s="2">
        <v>1884.66</v>
      </c>
      <c r="AI105" s="2">
        <v>0</v>
      </c>
      <c r="AJ105" s="29">
        <v>0</v>
      </c>
      <c r="AK105" s="30">
        <f t="shared" si="37"/>
        <v>14</v>
      </c>
      <c r="AL105" s="30">
        <f t="shared" si="38"/>
        <v>9490.99</v>
      </c>
      <c r="AM105" s="2">
        <f t="shared" si="42"/>
        <v>1</v>
      </c>
      <c r="AN105" s="2">
        <f t="shared" si="42"/>
        <v>-2</v>
      </c>
      <c r="AO105" s="2">
        <f t="shared" si="42"/>
        <v>-2</v>
      </c>
      <c r="AP105" s="2">
        <f t="shared" si="41"/>
        <v>0</v>
      </c>
      <c r="AQ105" s="2">
        <f t="shared" si="41"/>
        <v>0</v>
      </c>
      <c r="AR105" s="2">
        <f t="shared" si="41"/>
        <v>1210.1199999999999</v>
      </c>
      <c r="AS105" s="2">
        <f t="shared" si="41"/>
        <v>-5119.91</v>
      </c>
      <c r="AT105" s="2">
        <f t="shared" si="41"/>
        <v>-1884.66</v>
      </c>
      <c r="AU105" s="2">
        <f t="shared" si="41"/>
        <v>0</v>
      </c>
      <c r="AV105" s="29">
        <f t="shared" si="41"/>
        <v>0</v>
      </c>
      <c r="AW105" s="30">
        <f t="shared" si="41"/>
        <v>-4</v>
      </c>
      <c r="AX105" s="31">
        <f t="shared" si="41"/>
        <v>-7004.57</v>
      </c>
      <c r="AY105" s="38">
        <f t="shared" si="47"/>
        <v>8.3333333333333329E-2</v>
      </c>
      <c r="AZ105" s="38">
        <f t="shared" si="47"/>
        <v>-0.16666666666666666</v>
      </c>
      <c r="BA105" s="38">
        <f t="shared" si="47"/>
        <v>-1</v>
      </c>
      <c r="BB105" s="38" t="str">
        <f t="shared" si="46"/>
        <v/>
      </c>
      <c r="BC105" s="38" t="str">
        <f t="shared" si="46"/>
        <v/>
      </c>
      <c r="BD105" s="38">
        <f t="shared" si="46"/>
        <v>0.76874503700409735</v>
      </c>
      <c r="BE105" s="38">
        <f t="shared" si="34"/>
        <v>-0.6731117371978339</v>
      </c>
      <c r="BF105" s="38">
        <f t="shared" si="34"/>
        <v>-1</v>
      </c>
      <c r="BG105" s="38" t="str">
        <f t="shared" si="34"/>
        <v/>
      </c>
      <c r="BH105" s="39" t="str">
        <f t="shared" si="34"/>
        <v/>
      </c>
      <c r="BI105" s="76">
        <f t="shared" si="34"/>
        <v>-0.2857142857142857</v>
      </c>
      <c r="BJ105" s="40">
        <f t="shared" si="34"/>
        <v>-0.73802311455390845</v>
      </c>
      <c r="BK105" s="116">
        <f t="shared" si="43"/>
        <v>214.17461538461538</v>
      </c>
      <c r="BL105" s="117">
        <f t="shared" si="43"/>
        <v>248.642</v>
      </c>
      <c r="BM105" s="117" t="str">
        <f t="shared" si="43"/>
        <v/>
      </c>
      <c r="BN105" s="117" t="str">
        <f t="shared" si="43"/>
        <v/>
      </c>
      <c r="BO105" s="118" t="str">
        <f t="shared" si="43"/>
        <v/>
      </c>
      <c r="BP105" s="116">
        <f t="shared" si="44"/>
        <v>131.17916666666667</v>
      </c>
      <c r="BQ105" s="117">
        <f t="shared" si="44"/>
        <v>633.86083333333329</v>
      </c>
      <c r="BR105" s="117">
        <f t="shared" si="44"/>
        <v>942.33</v>
      </c>
      <c r="BS105" s="117" t="str">
        <f t="shared" si="44"/>
        <v/>
      </c>
      <c r="BT105" s="118" t="str">
        <f t="shared" si="44"/>
        <v/>
      </c>
      <c r="BU105" s="116">
        <f t="shared" si="45"/>
        <v>82.995448717948705</v>
      </c>
      <c r="BV105" s="117">
        <f t="shared" si="45"/>
        <v>-385.21883333333329</v>
      </c>
      <c r="BW105" s="118" t="str">
        <f t="shared" si="45"/>
        <v/>
      </c>
      <c r="BX105" s="117" t="str">
        <f t="shared" si="45"/>
        <v/>
      </c>
      <c r="BY105" s="118" t="str">
        <f t="shared" si="45"/>
        <v/>
      </c>
    </row>
    <row r="106" spans="1:77" x14ac:dyDescent="0.2">
      <c r="A106" t="s">
        <v>46</v>
      </c>
      <c r="B106" t="s">
        <v>46</v>
      </c>
      <c r="C106" t="s">
        <v>70</v>
      </c>
      <c r="D106" t="s">
        <v>63</v>
      </c>
      <c r="E106" t="s">
        <v>66</v>
      </c>
      <c r="F106" s="4">
        <f t="shared" si="39"/>
        <v>46111</v>
      </c>
      <c r="G106" t="s">
        <v>36</v>
      </c>
      <c r="H106" s="28">
        <v>8</v>
      </c>
      <c r="I106" s="138">
        <v>13</v>
      </c>
      <c r="J106" s="138">
        <v>2</v>
      </c>
      <c r="K106" s="2">
        <v>0</v>
      </c>
      <c r="L106" s="2">
        <v>0</v>
      </c>
      <c r="M106" s="2">
        <v>1260.03</v>
      </c>
      <c r="N106" s="2">
        <v>3255.1899999999996</v>
      </c>
      <c r="O106" s="2">
        <v>-238.29999999999995</v>
      </c>
      <c r="P106" s="2">
        <v>0</v>
      </c>
      <c r="Q106" s="29">
        <v>0</v>
      </c>
      <c r="R106" s="30">
        <f t="shared" si="35"/>
        <v>15</v>
      </c>
      <c r="S106" s="30">
        <f t="shared" si="36"/>
        <v>3016.8899999999994</v>
      </c>
      <c r="T106" t="s">
        <v>49</v>
      </c>
      <c r="U106" t="s">
        <v>49</v>
      </c>
      <c r="V106" t="s">
        <v>70</v>
      </c>
      <c r="W106" t="s">
        <v>63</v>
      </c>
      <c r="X106" t="s">
        <v>66</v>
      </c>
      <c r="Y106" s="4">
        <f t="shared" si="40"/>
        <v>45747</v>
      </c>
      <c r="Z106" t="s">
        <v>36</v>
      </c>
      <c r="AA106" s="28">
        <v>17</v>
      </c>
      <c r="AB106" s="138">
        <v>15</v>
      </c>
      <c r="AC106" s="138">
        <v>1</v>
      </c>
      <c r="AD106" s="2">
        <v>0</v>
      </c>
      <c r="AE106" s="2">
        <v>0</v>
      </c>
      <c r="AF106" s="2">
        <v>5447.35</v>
      </c>
      <c r="AG106" s="2">
        <v>3331.38</v>
      </c>
      <c r="AH106" s="2">
        <v>527.59</v>
      </c>
      <c r="AI106" s="2">
        <v>0</v>
      </c>
      <c r="AJ106" s="29">
        <v>0</v>
      </c>
      <c r="AK106" s="30">
        <f t="shared" si="37"/>
        <v>16</v>
      </c>
      <c r="AL106" s="30">
        <f t="shared" si="38"/>
        <v>3858.9700000000003</v>
      </c>
      <c r="AM106" s="2">
        <f t="shared" si="42"/>
        <v>-9</v>
      </c>
      <c r="AN106" s="2">
        <f t="shared" si="42"/>
        <v>-2</v>
      </c>
      <c r="AO106" s="2">
        <f t="shared" si="42"/>
        <v>1</v>
      </c>
      <c r="AP106" s="2">
        <f t="shared" si="41"/>
        <v>0</v>
      </c>
      <c r="AQ106" s="2">
        <f t="shared" si="41"/>
        <v>0</v>
      </c>
      <c r="AR106" s="2">
        <f t="shared" si="41"/>
        <v>-4187.3200000000006</v>
      </c>
      <c r="AS106" s="2">
        <f t="shared" si="41"/>
        <v>-76.190000000000509</v>
      </c>
      <c r="AT106" s="2">
        <f t="shared" si="41"/>
        <v>-765.89</v>
      </c>
      <c r="AU106" s="2">
        <f t="shared" si="41"/>
        <v>0</v>
      </c>
      <c r="AV106" s="29">
        <f t="shared" si="41"/>
        <v>0</v>
      </c>
      <c r="AW106" s="30">
        <f t="shared" si="41"/>
        <v>-1</v>
      </c>
      <c r="AX106" s="31">
        <f t="shared" si="41"/>
        <v>-842.08000000000084</v>
      </c>
      <c r="AY106" s="38">
        <f t="shared" si="47"/>
        <v>-0.52941176470588236</v>
      </c>
      <c r="AZ106" s="38">
        <f t="shared" si="47"/>
        <v>-0.13333333333333333</v>
      </c>
      <c r="BA106" s="38">
        <f t="shared" si="47"/>
        <v>1</v>
      </c>
      <c r="BB106" s="38" t="str">
        <f t="shared" si="46"/>
        <v/>
      </c>
      <c r="BC106" s="38" t="str">
        <f t="shared" si="46"/>
        <v/>
      </c>
      <c r="BD106" s="38">
        <f t="shared" si="46"/>
        <v>-0.76868936271765176</v>
      </c>
      <c r="BE106" s="38">
        <f t="shared" si="34"/>
        <v>-2.2870402055604738E-2</v>
      </c>
      <c r="BF106" s="38">
        <f t="shared" si="34"/>
        <v>-1.4516764912147688</v>
      </c>
      <c r="BG106" s="38" t="str">
        <f t="shared" si="34"/>
        <v/>
      </c>
      <c r="BH106" s="39" t="str">
        <f t="shared" si="34"/>
        <v/>
      </c>
      <c r="BI106" s="76">
        <f t="shared" si="34"/>
        <v>-6.25E-2</v>
      </c>
      <c r="BJ106" s="40">
        <f t="shared" si="34"/>
        <v>-0.21821366841411069</v>
      </c>
      <c r="BK106" s="119">
        <f t="shared" si="43"/>
        <v>157.50375</v>
      </c>
      <c r="BL106" s="120">
        <f t="shared" si="43"/>
        <v>250.39923076923074</v>
      </c>
      <c r="BM106" s="120">
        <f t="shared" si="43"/>
        <v>-119.14999999999998</v>
      </c>
      <c r="BN106" s="120" t="str">
        <f t="shared" si="43"/>
        <v/>
      </c>
      <c r="BO106" s="121" t="str">
        <f t="shared" si="43"/>
        <v/>
      </c>
      <c r="BP106" s="119">
        <f t="shared" si="44"/>
        <v>320.43235294117648</v>
      </c>
      <c r="BQ106" s="120">
        <f t="shared" si="44"/>
        <v>222.09200000000001</v>
      </c>
      <c r="BR106" s="120">
        <f t="shared" si="44"/>
        <v>527.59</v>
      </c>
      <c r="BS106" s="120" t="str">
        <f t="shared" si="44"/>
        <v/>
      </c>
      <c r="BT106" s="121" t="str">
        <f t="shared" si="44"/>
        <v/>
      </c>
      <c r="BU106" s="119">
        <f t="shared" si="45"/>
        <v>-162.92860294117648</v>
      </c>
      <c r="BV106" s="120">
        <f t="shared" si="45"/>
        <v>28.307230769230728</v>
      </c>
      <c r="BW106" s="121">
        <f t="shared" si="45"/>
        <v>-646.74</v>
      </c>
      <c r="BX106" s="120" t="str">
        <f t="shared" si="45"/>
        <v/>
      </c>
      <c r="BY106" s="121" t="str">
        <f t="shared" si="45"/>
        <v/>
      </c>
    </row>
    <row r="107" spans="1:77" x14ac:dyDescent="0.2">
      <c r="A107" t="s">
        <v>46</v>
      </c>
      <c r="B107" t="s">
        <v>46</v>
      </c>
      <c r="C107" t="s">
        <v>70</v>
      </c>
      <c r="D107" t="s">
        <v>63</v>
      </c>
      <c r="E107" t="s">
        <v>66</v>
      </c>
      <c r="F107" s="4">
        <f t="shared" si="39"/>
        <v>46112</v>
      </c>
      <c r="G107" t="s">
        <v>37</v>
      </c>
      <c r="H107" s="28">
        <v>21</v>
      </c>
      <c r="I107" s="138">
        <v>18</v>
      </c>
      <c r="J107" s="138">
        <v>0</v>
      </c>
      <c r="K107" s="2">
        <v>0</v>
      </c>
      <c r="L107" s="2">
        <v>0</v>
      </c>
      <c r="M107" s="2">
        <v>3950.43</v>
      </c>
      <c r="N107" s="2">
        <v>7231.9000000000005</v>
      </c>
      <c r="O107" s="2">
        <v>0</v>
      </c>
      <c r="P107" s="2">
        <v>0</v>
      </c>
      <c r="Q107" s="29">
        <v>0</v>
      </c>
      <c r="R107" s="30">
        <f t="shared" si="35"/>
        <v>18</v>
      </c>
      <c r="S107" s="30">
        <f t="shared" si="36"/>
        <v>7231.9000000000005</v>
      </c>
      <c r="T107" t="s">
        <v>49</v>
      </c>
      <c r="U107" t="s">
        <v>49</v>
      </c>
      <c r="V107" t="s">
        <v>70</v>
      </c>
      <c r="W107" t="s">
        <v>70</v>
      </c>
      <c r="X107" t="s">
        <v>66</v>
      </c>
      <c r="Y107" s="4">
        <f t="shared" si="40"/>
        <v>45748</v>
      </c>
      <c r="Z107" t="s">
        <v>37</v>
      </c>
      <c r="AA107" s="28">
        <v>24</v>
      </c>
      <c r="AB107" s="138">
        <v>12</v>
      </c>
      <c r="AC107" s="138">
        <v>2</v>
      </c>
      <c r="AD107" s="2">
        <v>0</v>
      </c>
      <c r="AE107" s="2">
        <v>0</v>
      </c>
      <c r="AF107" s="2">
        <v>4751.8900000000003</v>
      </c>
      <c r="AG107" s="2">
        <v>5473.55</v>
      </c>
      <c r="AH107" s="2">
        <v>3330.41</v>
      </c>
      <c r="AI107" s="2">
        <v>0</v>
      </c>
      <c r="AJ107" s="29">
        <v>0</v>
      </c>
      <c r="AK107" s="30">
        <f t="shared" si="37"/>
        <v>14</v>
      </c>
      <c r="AL107" s="30">
        <f t="shared" si="38"/>
        <v>8803.9599999999991</v>
      </c>
      <c r="AM107" s="2">
        <f t="shared" si="42"/>
        <v>-3</v>
      </c>
      <c r="AN107" s="2">
        <f t="shared" si="42"/>
        <v>6</v>
      </c>
      <c r="AO107" s="2">
        <f t="shared" si="42"/>
        <v>-2</v>
      </c>
      <c r="AP107" s="2">
        <f t="shared" si="41"/>
        <v>0</v>
      </c>
      <c r="AQ107" s="2">
        <f t="shared" si="41"/>
        <v>0</v>
      </c>
      <c r="AR107" s="2">
        <f t="shared" si="41"/>
        <v>-801.46000000000049</v>
      </c>
      <c r="AS107" s="2">
        <f t="shared" si="41"/>
        <v>1758.3500000000004</v>
      </c>
      <c r="AT107" s="2">
        <f t="shared" si="41"/>
        <v>-3330.41</v>
      </c>
      <c r="AU107" s="2">
        <f t="shared" si="41"/>
        <v>0</v>
      </c>
      <c r="AV107" s="29">
        <f t="shared" si="41"/>
        <v>0</v>
      </c>
      <c r="AW107" s="30">
        <f t="shared" si="41"/>
        <v>4</v>
      </c>
      <c r="AX107" s="31">
        <f t="shared" si="41"/>
        <v>-1572.0599999999986</v>
      </c>
      <c r="AY107" s="38">
        <f t="shared" si="47"/>
        <v>-0.125</v>
      </c>
      <c r="AZ107" s="38">
        <f t="shared" si="47"/>
        <v>0.5</v>
      </c>
      <c r="BA107" s="38">
        <f t="shared" si="47"/>
        <v>-1</v>
      </c>
      <c r="BB107" s="38" t="str">
        <f t="shared" si="46"/>
        <v/>
      </c>
      <c r="BC107" s="38" t="str">
        <f t="shared" si="46"/>
        <v/>
      </c>
      <c r="BD107" s="38">
        <f t="shared" si="46"/>
        <v>-0.16866131160443537</v>
      </c>
      <c r="BE107" s="38">
        <f t="shared" si="34"/>
        <v>0.32124489590850552</v>
      </c>
      <c r="BF107" s="38">
        <f t="shared" si="34"/>
        <v>-1</v>
      </c>
      <c r="BG107" s="38" t="str">
        <f t="shared" si="34"/>
        <v/>
      </c>
      <c r="BH107" s="39" t="str">
        <f t="shared" si="34"/>
        <v/>
      </c>
      <c r="BI107" s="76">
        <f t="shared" si="34"/>
        <v>0.2857142857142857</v>
      </c>
      <c r="BJ107" s="40">
        <f t="shared" si="34"/>
        <v>-0.17856282854533628</v>
      </c>
      <c r="BK107" s="119">
        <f t="shared" si="43"/>
        <v>188.11571428571429</v>
      </c>
      <c r="BL107" s="120">
        <f t="shared" si="43"/>
        <v>401.77222222222224</v>
      </c>
      <c r="BM107" s="120" t="str">
        <f t="shared" si="43"/>
        <v/>
      </c>
      <c r="BN107" s="120" t="str">
        <f t="shared" si="43"/>
        <v/>
      </c>
      <c r="BO107" s="121" t="str">
        <f t="shared" si="43"/>
        <v/>
      </c>
      <c r="BP107" s="119">
        <f t="shared" si="44"/>
        <v>197.99541666666667</v>
      </c>
      <c r="BQ107" s="120">
        <f t="shared" si="44"/>
        <v>456.12916666666666</v>
      </c>
      <c r="BR107" s="120">
        <f t="shared" si="44"/>
        <v>1665.2049999999999</v>
      </c>
      <c r="BS107" s="120" t="str">
        <f t="shared" si="44"/>
        <v/>
      </c>
      <c r="BT107" s="121" t="str">
        <f t="shared" si="44"/>
        <v/>
      </c>
      <c r="BU107" s="119">
        <f t="shared" si="45"/>
        <v>-9.8797023809523807</v>
      </c>
      <c r="BV107" s="120">
        <f t="shared" si="45"/>
        <v>-54.356944444444423</v>
      </c>
      <c r="BW107" s="121" t="str">
        <f t="shared" si="45"/>
        <v/>
      </c>
      <c r="BX107" s="120" t="str">
        <f t="shared" si="45"/>
        <v/>
      </c>
      <c r="BY107" s="121" t="str">
        <f t="shared" si="45"/>
        <v/>
      </c>
    </row>
    <row r="108" spans="1:77" x14ac:dyDescent="0.2">
      <c r="A108" t="s">
        <v>46</v>
      </c>
      <c r="B108" t="s">
        <v>46</v>
      </c>
      <c r="C108" t="s">
        <v>70</v>
      </c>
      <c r="D108" t="s">
        <v>70</v>
      </c>
      <c r="E108" t="s">
        <v>66</v>
      </c>
      <c r="F108" s="4">
        <f t="shared" si="39"/>
        <v>46113</v>
      </c>
      <c r="G108" t="s">
        <v>38</v>
      </c>
      <c r="H108" s="28">
        <v>22</v>
      </c>
      <c r="I108" s="138">
        <v>13</v>
      </c>
      <c r="J108" s="138">
        <v>1</v>
      </c>
      <c r="K108" s="2">
        <v>0</v>
      </c>
      <c r="L108" s="2">
        <v>0</v>
      </c>
      <c r="M108" s="2">
        <v>5347.4</v>
      </c>
      <c r="N108" s="2">
        <v>4793.88</v>
      </c>
      <c r="O108" s="2">
        <v>311.63</v>
      </c>
      <c r="P108" s="2">
        <v>0</v>
      </c>
      <c r="Q108" s="29">
        <v>0</v>
      </c>
      <c r="R108" s="30">
        <f t="shared" si="35"/>
        <v>14</v>
      </c>
      <c r="S108" s="30">
        <f t="shared" si="36"/>
        <v>5105.51</v>
      </c>
      <c r="T108" t="s">
        <v>49</v>
      </c>
      <c r="U108" t="s">
        <v>49</v>
      </c>
      <c r="V108" t="s">
        <v>70</v>
      </c>
      <c r="W108" t="s">
        <v>70</v>
      </c>
      <c r="X108" t="s">
        <v>66</v>
      </c>
      <c r="Y108" s="4">
        <f t="shared" si="40"/>
        <v>45749</v>
      </c>
      <c r="Z108" t="s">
        <v>38</v>
      </c>
      <c r="AA108" s="28">
        <v>24</v>
      </c>
      <c r="AB108" s="138">
        <v>15</v>
      </c>
      <c r="AC108" s="138">
        <v>2</v>
      </c>
      <c r="AD108" s="2">
        <v>0</v>
      </c>
      <c r="AE108" s="2">
        <v>0</v>
      </c>
      <c r="AF108" s="2">
        <v>5642.73</v>
      </c>
      <c r="AG108" s="2">
        <v>4156.0200000000004</v>
      </c>
      <c r="AH108" s="2">
        <v>5215.51</v>
      </c>
      <c r="AI108" s="2">
        <v>0</v>
      </c>
      <c r="AJ108" s="29">
        <v>0</v>
      </c>
      <c r="AK108" s="30">
        <f t="shared" si="37"/>
        <v>17</v>
      </c>
      <c r="AL108" s="30">
        <f t="shared" si="38"/>
        <v>9371.5300000000007</v>
      </c>
      <c r="AM108" s="2">
        <f t="shared" si="42"/>
        <v>-2</v>
      </c>
      <c r="AN108" s="2">
        <f t="shared" si="42"/>
        <v>-2</v>
      </c>
      <c r="AO108" s="2">
        <f t="shared" si="42"/>
        <v>-1</v>
      </c>
      <c r="AP108" s="2">
        <f t="shared" si="41"/>
        <v>0</v>
      </c>
      <c r="AQ108" s="2">
        <f t="shared" si="41"/>
        <v>0</v>
      </c>
      <c r="AR108" s="2">
        <f t="shared" si="41"/>
        <v>-295.32999999999993</v>
      </c>
      <c r="AS108" s="2">
        <f t="shared" si="41"/>
        <v>637.85999999999967</v>
      </c>
      <c r="AT108" s="2">
        <f t="shared" si="41"/>
        <v>-4903.88</v>
      </c>
      <c r="AU108" s="2">
        <f t="shared" si="41"/>
        <v>0</v>
      </c>
      <c r="AV108" s="29">
        <f t="shared" si="41"/>
        <v>0</v>
      </c>
      <c r="AW108" s="30">
        <f t="shared" si="41"/>
        <v>-3</v>
      </c>
      <c r="AX108" s="31">
        <f t="shared" si="41"/>
        <v>-4266.0200000000004</v>
      </c>
      <c r="AY108" s="38">
        <f t="shared" si="47"/>
        <v>-8.3333333333333329E-2</v>
      </c>
      <c r="AZ108" s="38">
        <f t="shared" si="47"/>
        <v>-0.13333333333333333</v>
      </c>
      <c r="BA108" s="38">
        <f t="shared" si="47"/>
        <v>-0.5</v>
      </c>
      <c r="BB108" s="38" t="str">
        <f t="shared" si="46"/>
        <v/>
      </c>
      <c r="BC108" s="38" t="str">
        <f t="shared" si="46"/>
        <v/>
      </c>
      <c r="BD108" s="38">
        <f t="shared" si="46"/>
        <v>-5.2338141289765758E-2</v>
      </c>
      <c r="BE108" s="38">
        <f t="shared" si="34"/>
        <v>0.15347856843807287</v>
      </c>
      <c r="BF108" s="38">
        <f t="shared" si="34"/>
        <v>-0.94024937158590438</v>
      </c>
      <c r="BG108" s="38" t="str">
        <f t="shared" si="34"/>
        <v/>
      </c>
      <c r="BH108" s="39" t="str">
        <f t="shared" si="34"/>
        <v/>
      </c>
      <c r="BI108" s="76">
        <f t="shared" si="34"/>
        <v>-0.17647058823529413</v>
      </c>
      <c r="BJ108" s="40">
        <f t="shared" si="34"/>
        <v>-0.4552106219582075</v>
      </c>
      <c r="BK108" s="119">
        <f t="shared" si="43"/>
        <v>243.06363636363633</v>
      </c>
      <c r="BL108" s="120">
        <f t="shared" si="43"/>
        <v>368.76</v>
      </c>
      <c r="BM108" s="120">
        <f t="shared" si="43"/>
        <v>311.63</v>
      </c>
      <c r="BN108" s="120" t="str">
        <f t="shared" si="43"/>
        <v/>
      </c>
      <c r="BO108" s="121" t="str">
        <f t="shared" si="43"/>
        <v/>
      </c>
      <c r="BP108" s="119">
        <f t="shared" si="44"/>
        <v>235.11374999999998</v>
      </c>
      <c r="BQ108" s="120">
        <f t="shared" si="44"/>
        <v>277.06800000000004</v>
      </c>
      <c r="BR108" s="120">
        <f t="shared" si="44"/>
        <v>2607.7550000000001</v>
      </c>
      <c r="BS108" s="120" t="str">
        <f t="shared" si="44"/>
        <v/>
      </c>
      <c r="BT108" s="121" t="str">
        <f t="shared" si="44"/>
        <v/>
      </c>
      <c r="BU108" s="119">
        <f t="shared" si="45"/>
        <v>7.9498863636363524</v>
      </c>
      <c r="BV108" s="120">
        <f t="shared" si="45"/>
        <v>91.69199999999995</v>
      </c>
      <c r="BW108" s="121">
        <f t="shared" si="45"/>
        <v>-2296.125</v>
      </c>
      <c r="BX108" s="120" t="str">
        <f t="shared" si="45"/>
        <v/>
      </c>
      <c r="BY108" s="121" t="str">
        <f t="shared" si="45"/>
        <v/>
      </c>
    </row>
    <row r="109" spans="1:77" x14ac:dyDescent="0.2">
      <c r="A109" t="s">
        <v>46</v>
      </c>
      <c r="B109" t="s">
        <v>46</v>
      </c>
      <c r="C109" t="s">
        <v>70</v>
      </c>
      <c r="D109" t="s">
        <v>70</v>
      </c>
      <c r="E109" t="s">
        <v>66</v>
      </c>
      <c r="F109" s="4">
        <f t="shared" si="39"/>
        <v>46114</v>
      </c>
      <c r="G109" t="s">
        <v>39</v>
      </c>
      <c r="H109" s="28">
        <v>29</v>
      </c>
      <c r="I109" s="138">
        <v>21</v>
      </c>
      <c r="J109" s="138">
        <v>0</v>
      </c>
      <c r="K109" s="2">
        <v>0</v>
      </c>
      <c r="L109" s="2">
        <v>0</v>
      </c>
      <c r="M109" s="2">
        <v>5958.61</v>
      </c>
      <c r="N109" s="2">
        <v>10410.629999999999</v>
      </c>
      <c r="O109" s="2">
        <v>0</v>
      </c>
      <c r="P109" s="2">
        <v>0</v>
      </c>
      <c r="Q109" s="29">
        <v>0</v>
      </c>
      <c r="R109" s="30">
        <f t="shared" si="35"/>
        <v>21</v>
      </c>
      <c r="S109" s="30">
        <f t="shared" si="36"/>
        <v>10410.629999999999</v>
      </c>
      <c r="T109" t="s">
        <v>49</v>
      </c>
      <c r="U109" t="s">
        <v>49</v>
      </c>
      <c r="V109" t="s">
        <v>70</v>
      </c>
      <c r="W109" t="s">
        <v>70</v>
      </c>
      <c r="X109" t="s">
        <v>66</v>
      </c>
      <c r="Y109" s="4">
        <f t="shared" si="40"/>
        <v>45750</v>
      </c>
      <c r="Z109" t="s">
        <v>39</v>
      </c>
      <c r="AA109" s="28">
        <v>29</v>
      </c>
      <c r="AB109" s="138">
        <v>20</v>
      </c>
      <c r="AC109" s="138">
        <v>1</v>
      </c>
      <c r="AD109" s="2">
        <v>0</v>
      </c>
      <c r="AE109" s="2">
        <v>0</v>
      </c>
      <c r="AF109" s="2">
        <v>9871.82</v>
      </c>
      <c r="AG109" s="2">
        <v>4777.46</v>
      </c>
      <c r="AH109" s="2">
        <v>-2520.6799999999998</v>
      </c>
      <c r="AI109" s="2">
        <v>0</v>
      </c>
      <c r="AJ109" s="29">
        <v>0</v>
      </c>
      <c r="AK109" s="30">
        <f t="shared" si="37"/>
        <v>21</v>
      </c>
      <c r="AL109" s="30">
        <f t="shared" si="38"/>
        <v>2256.7800000000002</v>
      </c>
      <c r="AM109" s="2">
        <f t="shared" si="42"/>
        <v>0</v>
      </c>
      <c r="AN109" s="2">
        <f t="shared" si="42"/>
        <v>1</v>
      </c>
      <c r="AO109" s="2">
        <f t="shared" si="42"/>
        <v>-1</v>
      </c>
      <c r="AP109" s="2">
        <f t="shared" si="41"/>
        <v>0</v>
      </c>
      <c r="AQ109" s="2">
        <f t="shared" si="41"/>
        <v>0</v>
      </c>
      <c r="AR109" s="2">
        <f t="shared" si="41"/>
        <v>-3913.21</v>
      </c>
      <c r="AS109" s="2">
        <f t="shared" si="41"/>
        <v>5633.1699999999992</v>
      </c>
      <c r="AT109" s="2">
        <f t="shared" si="41"/>
        <v>2520.6799999999998</v>
      </c>
      <c r="AU109" s="2">
        <f t="shared" si="41"/>
        <v>0</v>
      </c>
      <c r="AV109" s="29">
        <f t="shared" si="41"/>
        <v>0</v>
      </c>
      <c r="AW109" s="30">
        <f t="shared" si="41"/>
        <v>0</v>
      </c>
      <c r="AX109" s="31">
        <f t="shared" si="41"/>
        <v>8153.8499999999985</v>
      </c>
      <c r="AY109" s="38">
        <f t="shared" si="47"/>
        <v>0</v>
      </c>
      <c r="AZ109" s="38">
        <f t="shared" si="47"/>
        <v>0.05</v>
      </c>
      <c r="BA109" s="38">
        <f t="shared" si="47"/>
        <v>-1</v>
      </c>
      <c r="BB109" s="38" t="str">
        <f t="shared" si="46"/>
        <v/>
      </c>
      <c r="BC109" s="38" t="str">
        <f t="shared" si="46"/>
        <v/>
      </c>
      <c r="BD109" s="38">
        <f t="shared" si="46"/>
        <v>-0.39640208188560977</v>
      </c>
      <c r="BE109" s="38">
        <f t="shared" si="34"/>
        <v>1.1791140061873882</v>
      </c>
      <c r="BF109" s="38">
        <f t="shared" si="34"/>
        <v>-1</v>
      </c>
      <c r="BG109" s="38" t="str">
        <f t="shared" si="34"/>
        <v/>
      </c>
      <c r="BH109" s="39" t="str">
        <f t="shared" si="34"/>
        <v/>
      </c>
      <c r="BI109" s="76">
        <f t="shared" si="34"/>
        <v>0</v>
      </c>
      <c r="BJ109" s="40">
        <f t="shared" si="34"/>
        <v>3.6130460213224143</v>
      </c>
      <c r="BK109" s="119">
        <f t="shared" si="43"/>
        <v>205.46931034482756</v>
      </c>
      <c r="BL109" s="120">
        <f t="shared" si="43"/>
        <v>495.7442857142857</v>
      </c>
      <c r="BM109" s="120" t="str">
        <f t="shared" si="43"/>
        <v/>
      </c>
      <c r="BN109" s="120" t="str">
        <f t="shared" si="43"/>
        <v/>
      </c>
      <c r="BO109" s="121" t="str">
        <f t="shared" si="43"/>
        <v/>
      </c>
      <c r="BP109" s="119">
        <f t="shared" si="44"/>
        <v>340.40758620689655</v>
      </c>
      <c r="BQ109" s="120">
        <f t="shared" si="44"/>
        <v>238.87299999999999</v>
      </c>
      <c r="BR109" s="120">
        <f t="shared" si="44"/>
        <v>-2520.6799999999998</v>
      </c>
      <c r="BS109" s="120" t="str">
        <f t="shared" si="44"/>
        <v/>
      </c>
      <c r="BT109" s="121" t="str">
        <f t="shared" si="44"/>
        <v/>
      </c>
      <c r="BU109" s="119">
        <f t="shared" si="45"/>
        <v>-134.93827586206899</v>
      </c>
      <c r="BV109" s="120">
        <f t="shared" si="45"/>
        <v>256.8712857142857</v>
      </c>
      <c r="BW109" s="121" t="str">
        <f t="shared" si="45"/>
        <v/>
      </c>
      <c r="BX109" s="120" t="str">
        <f t="shared" si="45"/>
        <v/>
      </c>
      <c r="BY109" s="121" t="str">
        <f t="shared" si="45"/>
        <v/>
      </c>
    </row>
    <row r="110" spans="1:77" x14ac:dyDescent="0.2">
      <c r="A110" t="s">
        <v>46</v>
      </c>
      <c r="B110" t="s">
        <v>46</v>
      </c>
      <c r="C110" t="s">
        <v>70</v>
      </c>
      <c r="D110" t="s">
        <v>70</v>
      </c>
      <c r="E110" t="s">
        <v>66</v>
      </c>
      <c r="F110" s="4">
        <f t="shared" si="39"/>
        <v>46115</v>
      </c>
      <c r="G110" t="s">
        <v>40</v>
      </c>
      <c r="H110" s="28">
        <v>17</v>
      </c>
      <c r="I110" s="138">
        <v>18</v>
      </c>
      <c r="J110" s="138">
        <v>1</v>
      </c>
      <c r="K110" s="2">
        <v>0</v>
      </c>
      <c r="L110" s="2">
        <v>0</v>
      </c>
      <c r="M110" s="2">
        <v>4406.01</v>
      </c>
      <c r="N110" s="2">
        <v>13526.39</v>
      </c>
      <c r="O110" s="2">
        <v>274.98</v>
      </c>
      <c r="P110" s="2">
        <v>0</v>
      </c>
      <c r="Q110" s="29">
        <v>0</v>
      </c>
      <c r="R110" s="30">
        <f t="shared" si="35"/>
        <v>19</v>
      </c>
      <c r="S110" s="30">
        <f t="shared" si="36"/>
        <v>13801.369999999999</v>
      </c>
      <c r="T110" t="s">
        <v>49</v>
      </c>
      <c r="U110" t="s">
        <v>49</v>
      </c>
      <c r="V110" t="s">
        <v>70</v>
      </c>
      <c r="W110" t="s">
        <v>70</v>
      </c>
      <c r="X110" t="s">
        <v>66</v>
      </c>
      <c r="Y110" s="4">
        <f t="shared" si="40"/>
        <v>45751</v>
      </c>
      <c r="Z110" t="s">
        <v>40</v>
      </c>
      <c r="AA110" s="28">
        <v>30</v>
      </c>
      <c r="AB110" s="138">
        <v>11</v>
      </c>
      <c r="AC110" s="138">
        <v>1</v>
      </c>
      <c r="AD110" s="2">
        <v>0</v>
      </c>
      <c r="AE110" s="2">
        <v>0</v>
      </c>
      <c r="AF110" s="2">
        <v>6115.61</v>
      </c>
      <c r="AG110" s="2">
        <v>5378.04</v>
      </c>
      <c r="AH110" s="2">
        <v>751.41</v>
      </c>
      <c r="AI110" s="2">
        <v>0</v>
      </c>
      <c r="AJ110" s="29">
        <v>0</v>
      </c>
      <c r="AK110" s="30">
        <f t="shared" si="37"/>
        <v>12</v>
      </c>
      <c r="AL110" s="30">
        <f t="shared" si="38"/>
        <v>6129.45</v>
      </c>
      <c r="AM110" s="2">
        <f t="shared" si="42"/>
        <v>-13</v>
      </c>
      <c r="AN110" s="2">
        <f t="shared" si="42"/>
        <v>7</v>
      </c>
      <c r="AO110" s="2">
        <f t="shared" si="42"/>
        <v>0</v>
      </c>
      <c r="AP110" s="2">
        <f t="shared" si="41"/>
        <v>0</v>
      </c>
      <c r="AQ110" s="2">
        <f t="shared" si="41"/>
        <v>0</v>
      </c>
      <c r="AR110" s="2">
        <f t="shared" si="41"/>
        <v>-1709.5999999999995</v>
      </c>
      <c r="AS110" s="2">
        <f t="shared" si="41"/>
        <v>8148.3499999999995</v>
      </c>
      <c r="AT110" s="2">
        <f t="shared" si="41"/>
        <v>-476.42999999999995</v>
      </c>
      <c r="AU110" s="2">
        <f t="shared" si="41"/>
        <v>0</v>
      </c>
      <c r="AV110" s="29">
        <f t="shared" si="41"/>
        <v>0</v>
      </c>
      <c r="AW110" s="30">
        <f t="shared" si="41"/>
        <v>7</v>
      </c>
      <c r="AX110" s="31">
        <f t="shared" si="41"/>
        <v>7671.9199999999992</v>
      </c>
      <c r="AY110" s="38">
        <f t="shared" si="47"/>
        <v>-0.43333333333333335</v>
      </c>
      <c r="AZ110" s="38">
        <f t="shared" si="47"/>
        <v>0.63636363636363635</v>
      </c>
      <c r="BA110" s="38">
        <f t="shared" si="47"/>
        <v>0</v>
      </c>
      <c r="BB110" s="38" t="str">
        <f t="shared" si="46"/>
        <v/>
      </c>
      <c r="BC110" s="38" t="str">
        <f t="shared" si="46"/>
        <v/>
      </c>
      <c r="BD110" s="38">
        <f t="shared" si="46"/>
        <v>-0.27954692990560215</v>
      </c>
      <c r="BE110" s="38">
        <f t="shared" si="34"/>
        <v>1.5151151720701221</v>
      </c>
      <c r="BF110" s="38">
        <f t="shared" si="34"/>
        <v>-0.63404798977921506</v>
      </c>
      <c r="BG110" s="38" t="str">
        <f t="shared" si="34"/>
        <v/>
      </c>
      <c r="BH110" s="39" t="str">
        <f t="shared" si="34"/>
        <v/>
      </c>
      <c r="BI110" s="76">
        <f t="shared" si="34"/>
        <v>0.58333333333333337</v>
      </c>
      <c r="BJ110" s="40">
        <f t="shared" si="34"/>
        <v>1.2516490060282732</v>
      </c>
      <c r="BK110" s="119">
        <f t="shared" si="43"/>
        <v>259.17705882352942</v>
      </c>
      <c r="BL110" s="120">
        <f t="shared" si="43"/>
        <v>751.4661111111111</v>
      </c>
      <c r="BM110" s="120">
        <f t="shared" si="43"/>
        <v>274.98</v>
      </c>
      <c r="BN110" s="120" t="str">
        <f t="shared" si="43"/>
        <v/>
      </c>
      <c r="BO110" s="121" t="str">
        <f t="shared" si="43"/>
        <v/>
      </c>
      <c r="BP110" s="119">
        <f t="shared" si="44"/>
        <v>203.85366666666667</v>
      </c>
      <c r="BQ110" s="120">
        <f t="shared" si="44"/>
        <v>488.9127272727273</v>
      </c>
      <c r="BR110" s="120">
        <f t="shared" si="44"/>
        <v>751.41</v>
      </c>
      <c r="BS110" s="120" t="str">
        <f t="shared" si="44"/>
        <v/>
      </c>
      <c r="BT110" s="121" t="str">
        <f t="shared" si="44"/>
        <v/>
      </c>
      <c r="BU110" s="119">
        <f t="shared" si="45"/>
        <v>55.323392156862752</v>
      </c>
      <c r="BV110" s="120">
        <f t="shared" si="45"/>
        <v>262.55338383838381</v>
      </c>
      <c r="BW110" s="121">
        <f t="shared" si="45"/>
        <v>-476.42999999999995</v>
      </c>
      <c r="BX110" s="120" t="str">
        <f t="shared" si="45"/>
        <v/>
      </c>
      <c r="BY110" s="121" t="str">
        <f t="shared" si="45"/>
        <v/>
      </c>
    </row>
    <row r="111" spans="1:77" ht="13.5" thickBot="1" x14ac:dyDescent="0.25">
      <c r="A111" t="s">
        <v>46</v>
      </c>
      <c r="B111" t="s">
        <v>46</v>
      </c>
      <c r="C111" t="s">
        <v>70</v>
      </c>
      <c r="D111" t="s">
        <v>70</v>
      </c>
      <c r="E111" t="s">
        <v>66</v>
      </c>
      <c r="F111" s="59">
        <f t="shared" si="39"/>
        <v>46116</v>
      </c>
      <c r="G111" s="42" t="s">
        <v>41</v>
      </c>
      <c r="H111" s="43">
        <v>16</v>
      </c>
      <c r="I111" s="44">
        <v>0</v>
      </c>
      <c r="J111" s="44">
        <v>0</v>
      </c>
      <c r="K111" s="44">
        <v>0</v>
      </c>
      <c r="L111" s="44">
        <v>0</v>
      </c>
      <c r="M111" s="44">
        <v>3315.94</v>
      </c>
      <c r="N111" s="44">
        <v>0</v>
      </c>
      <c r="O111" s="44">
        <v>0</v>
      </c>
      <c r="P111" s="44">
        <v>0</v>
      </c>
      <c r="Q111" s="45">
        <v>0</v>
      </c>
      <c r="R111" s="46">
        <f t="shared" si="35"/>
        <v>0</v>
      </c>
      <c r="S111" s="46">
        <f t="shared" si="36"/>
        <v>0</v>
      </c>
      <c r="T111" t="s">
        <v>49</v>
      </c>
      <c r="U111" t="s">
        <v>49</v>
      </c>
      <c r="V111" t="s">
        <v>70</v>
      </c>
      <c r="W111" t="s">
        <v>70</v>
      </c>
      <c r="X111" t="s">
        <v>66</v>
      </c>
      <c r="Y111" s="59">
        <f t="shared" si="40"/>
        <v>45752</v>
      </c>
      <c r="Z111" s="42" t="s">
        <v>41</v>
      </c>
      <c r="AA111" s="43">
        <v>22</v>
      </c>
      <c r="AB111" s="44">
        <v>9</v>
      </c>
      <c r="AC111" s="44">
        <v>1</v>
      </c>
      <c r="AD111" s="44">
        <v>0</v>
      </c>
      <c r="AE111" s="44">
        <v>0</v>
      </c>
      <c r="AF111" s="44">
        <v>5601.7</v>
      </c>
      <c r="AG111" s="44">
        <v>5724.61</v>
      </c>
      <c r="AH111" s="44">
        <v>1003.09</v>
      </c>
      <c r="AI111" s="44">
        <v>0</v>
      </c>
      <c r="AJ111" s="45">
        <v>0</v>
      </c>
      <c r="AK111" s="46">
        <f t="shared" si="37"/>
        <v>10</v>
      </c>
      <c r="AL111" s="46">
        <f t="shared" si="38"/>
        <v>6727.7</v>
      </c>
      <c r="AM111" s="44">
        <f t="shared" si="42"/>
        <v>-6</v>
      </c>
      <c r="AN111" s="44">
        <f t="shared" si="42"/>
        <v>-9</v>
      </c>
      <c r="AO111" s="44">
        <f t="shared" si="42"/>
        <v>-1</v>
      </c>
      <c r="AP111" s="44">
        <f t="shared" si="41"/>
        <v>0</v>
      </c>
      <c r="AQ111" s="44">
        <f t="shared" si="41"/>
        <v>0</v>
      </c>
      <c r="AR111" s="44">
        <f t="shared" si="41"/>
        <v>-2285.7599999999998</v>
      </c>
      <c r="AS111" s="44">
        <f t="shared" si="41"/>
        <v>-5724.61</v>
      </c>
      <c r="AT111" s="44">
        <f t="shared" si="41"/>
        <v>-1003.09</v>
      </c>
      <c r="AU111" s="44">
        <f t="shared" si="41"/>
        <v>0</v>
      </c>
      <c r="AV111" s="45">
        <f t="shared" si="41"/>
        <v>0</v>
      </c>
      <c r="AW111" s="46">
        <f t="shared" si="41"/>
        <v>-10</v>
      </c>
      <c r="AX111" s="47">
        <f t="shared" si="41"/>
        <v>-6727.7</v>
      </c>
      <c r="AY111" s="56">
        <f t="shared" si="47"/>
        <v>-0.27272727272727271</v>
      </c>
      <c r="AZ111" s="56">
        <f t="shared" si="47"/>
        <v>-1</v>
      </c>
      <c r="BA111" s="56">
        <f t="shared" si="47"/>
        <v>-1</v>
      </c>
      <c r="BB111" s="56" t="str">
        <f t="shared" si="46"/>
        <v/>
      </c>
      <c r="BC111" s="56" t="str">
        <f t="shared" si="46"/>
        <v/>
      </c>
      <c r="BD111" s="56">
        <f t="shared" si="46"/>
        <v>-0.40804755699162754</v>
      </c>
      <c r="BE111" s="56">
        <f t="shared" si="34"/>
        <v>-1</v>
      </c>
      <c r="BF111" s="56">
        <f t="shared" si="34"/>
        <v>-1</v>
      </c>
      <c r="BG111" s="56" t="str">
        <f t="shared" si="34"/>
        <v/>
      </c>
      <c r="BH111" s="57" t="str">
        <f t="shared" si="34"/>
        <v/>
      </c>
      <c r="BI111" s="81">
        <f t="shared" si="34"/>
        <v>-1</v>
      </c>
      <c r="BJ111" s="58">
        <f t="shared" si="34"/>
        <v>-1</v>
      </c>
      <c r="BK111" s="122">
        <f t="shared" si="43"/>
        <v>207.24625</v>
      </c>
      <c r="BL111" s="123" t="str">
        <f t="shared" si="43"/>
        <v/>
      </c>
      <c r="BM111" s="123" t="str">
        <f t="shared" si="43"/>
        <v/>
      </c>
      <c r="BN111" s="123" t="str">
        <f t="shared" si="43"/>
        <v/>
      </c>
      <c r="BO111" s="124" t="str">
        <f t="shared" si="43"/>
        <v/>
      </c>
      <c r="BP111" s="122">
        <f t="shared" si="44"/>
        <v>254.62272727272727</v>
      </c>
      <c r="BQ111" s="123">
        <f t="shared" si="44"/>
        <v>636.06777777777779</v>
      </c>
      <c r="BR111" s="123">
        <f t="shared" si="44"/>
        <v>1003.09</v>
      </c>
      <c r="BS111" s="123" t="str">
        <f t="shared" si="44"/>
        <v/>
      </c>
      <c r="BT111" s="124" t="str">
        <f t="shared" si="44"/>
        <v/>
      </c>
      <c r="BU111" s="122">
        <f t="shared" si="45"/>
        <v>-47.376477272727271</v>
      </c>
      <c r="BV111" s="123" t="str">
        <f t="shared" si="45"/>
        <v/>
      </c>
      <c r="BW111" s="124" t="str">
        <f t="shared" si="45"/>
        <v/>
      </c>
      <c r="BX111" s="123" t="str">
        <f t="shared" si="45"/>
        <v/>
      </c>
      <c r="BY111" s="124" t="str">
        <f t="shared" si="45"/>
        <v/>
      </c>
    </row>
    <row r="112" spans="1:77" x14ac:dyDescent="0.2">
      <c r="A112" t="s">
        <v>46</v>
      </c>
      <c r="B112" t="s">
        <v>46</v>
      </c>
      <c r="C112" t="s">
        <v>70</v>
      </c>
      <c r="D112" t="s">
        <v>70</v>
      </c>
      <c r="E112" t="s">
        <v>67</v>
      </c>
      <c r="F112" s="4">
        <f t="shared" si="39"/>
        <v>46117</v>
      </c>
      <c r="G112" t="s">
        <v>35</v>
      </c>
      <c r="H112" s="28">
        <v>6</v>
      </c>
      <c r="I112" s="138">
        <v>23</v>
      </c>
      <c r="J112" s="138">
        <v>3</v>
      </c>
      <c r="K112" s="2">
        <v>0</v>
      </c>
      <c r="L112" s="2">
        <v>0</v>
      </c>
      <c r="M112" s="2">
        <v>1053.28</v>
      </c>
      <c r="N112" s="2">
        <v>5333.06</v>
      </c>
      <c r="O112" s="2">
        <v>2301.46</v>
      </c>
      <c r="P112" s="2">
        <v>0</v>
      </c>
      <c r="Q112" s="29">
        <v>0</v>
      </c>
      <c r="R112" s="30">
        <f t="shared" si="35"/>
        <v>26</v>
      </c>
      <c r="S112" s="30">
        <f t="shared" si="36"/>
        <v>7634.52</v>
      </c>
      <c r="T112" t="s">
        <v>49</v>
      </c>
      <c r="U112" t="s">
        <v>49</v>
      </c>
      <c r="V112" t="s">
        <v>70</v>
      </c>
      <c r="W112" t="s">
        <v>70</v>
      </c>
      <c r="X112" t="s">
        <v>67</v>
      </c>
      <c r="Y112" s="4">
        <f t="shared" si="40"/>
        <v>45753</v>
      </c>
      <c r="Z112" t="s">
        <v>35</v>
      </c>
      <c r="AA112" s="28">
        <v>25</v>
      </c>
      <c r="AB112" s="138">
        <v>20</v>
      </c>
      <c r="AC112" s="138">
        <v>4</v>
      </c>
      <c r="AD112" s="2">
        <v>0</v>
      </c>
      <c r="AE112" s="2">
        <v>0</v>
      </c>
      <c r="AF112" s="2">
        <v>4981.8300000000008</v>
      </c>
      <c r="AG112" s="2">
        <v>5821.8</v>
      </c>
      <c r="AH112" s="2">
        <v>1643.27</v>
      </c>
      <c r="AI112" s="2">
        <v>0</v>
      </c>
      <c r="AJ112" s="29">
        <v>0</v>
      </c>
      <c r="AK112" s="30">
        <f t="shared" si="37"/>
        <v>24</v>
      </c>
      <c r="AL112" s="30">
        <f t="shared" si="38"/>
        <v>7465.07</v>
      </c>
      <c r="AM112" s="2">
        <f t="shared" si="42"/>
        <v>-19</v>
      </c>
      <c r="AN112" s="2">
        <f t="shared" si="42"/>
        <v>3</v>
      </c>
      <c r="AO112" s="2">
        <f t="shared" si="42"/>
        <v>-1</v>
      </c>
      <c r="AP112" s="2">
        <f t="shared" si="41"/>
        <v>0</v>
      </c>
      <c r="AQ112" s="2">
        <f t="shared" si="41"/>
        <v>0</v>
      </c>
      <c r="AR112" s="2">
        <f t="shared" si="41"/>
        <v>-3928.5500000000011</v>
      </c>
      <c r="AS112" s="2">
        <f t="shared" si="41"/>
        <v>-488.73999999999978</v>
      </c>
      <c r="AT112" s="2">
        <f t="shared" si="41"/>
        <v>658.19</v>
      </c>
      <c r="AU112" s="2">
        <f t="shared" si="41"/>
        <v>0</v>
      </c>
      <c r="AV112" s="29">
        <f t="shared" si="41"/>
        <v>0</v>
      </c>
      <c r="AW112" s="30">
        <f t="shared" si="41"/>
        <v>2</v>
      </c>
      <c r="AX112" s="31">
        <f t="shared" si="41"/>
        <v>169.45000000000073</v>
      </c>
      <c r="AY112" s="38">
        <f t="shared" si="47"/>
        <v>-0.76</v>
      </c>
      <c r="AZ112" s="38">
        <f t="shared" si="47"/>
        <v>0.15</v>
      </c>
      <c r="BA112" s="38">
        <f t="shared" si="47"/>
        <v>-0.25</v>
      </c>
      <c r="BB112" s="38" t="str">
        <f t="shared" si="46"/>
        <v/>
      </c>
      <c r="BC112" s="38" t="str">
        <f t="shared" si="46"/>
        <v/>
      </c>
      <c r="BD112" s="38">
        <f t="shared" si="46"/>
        <v>-0.78857568403578615</v>
      </c>
      <c r="BE112" s="38">
        <f t="shared" si="34"/>
        <v>-8.3949981105499977E-2</v>
      </c>
      <c r="BF112" s="38">
        <f t="shared" si="34"/>
        <v>0.40053673468145834</v>
      </c>
      <c r="BG112" s="38" t="str">
        <f t="shared" si="34"/>
        <v/>
      </c>
      <c r="BH112" s="39" t="str">
        <f t="shared" si="34"/>
        <v/>
      </c>
      <c r="BI112" s="76">
        <f t="shared" si="34"/>
        <v>8.3333333333333329E-2</v>
      </c>
      <c r="BJ112" s="40">
        <f t="shared" si="34"/>
        <v>2.26990503772906E-2</v>
      </c>
      <c r="BK112" s="116">
        <f t="shared" si="43"/>
        <v>175.54666666666665</v>
      </c>
      <c r="BL112" s="117">
        <f t="shared" si="43"/>
        <v>231.8721739130435</v>
      </c>
      <c r="BM112" s="117">
        <f t="shared" si="43"/>
        <v>767.15333333333331</v>
      </c>
      <c r="BN112" s="117" t="str">
        <f t="shared" si="43"/>
        <v/>
      </c>
      <c r="BO112" s="118" t="str">
        <f t="shared" si="43"/>
        <v/>
      </c>
      <c r="BP112" s="116">
        <f t="shared" si="44"/>
        <v>199.27320000000003</v>
      </c>
      <c r="BQ112" s="117">
        <f t="shared" si="44"/>
        <v>291.09000000000003</v>
      </c>
      <c r="BR112" s="117">
        <f t="shared" si="44"/>
        <v>410.8175</v>
      </c>
      <c r="BS112" s="117" t="str">
        <f t="shared" si="44"/>
        <v/>
      </c>
      <c r="BT112" s="118" t="str">
        <f t="shared" si="44"/>
        <v/>
      </c>
      <c r="BU112" s="116">
        <f t="shared" si="45"/>
        <v>-23.726533333333379</v>
      </c>
      <c r="BV112" s="117">
        <f t="shared" si="45"/>
        <v>-59.217826086956535</v>
      </c>
      <c r="BW112" s="118">
        <f t="shared" si="45"/>
        <v>356.33583333333331</v>
      </c>
      <c r="BX112" s="117" t="str">
        <f t="shared" si="45"/>
        <v/>
      </c>
      <c r="BY112" s="118" t="str">
        <f t="shared" si="45"/>
        <v/>
      </c>
    </row>
    <row r="113" spans="1:77" x14ac:dyDescent="0.2">
      <c r="A113" t="s">
        <v>46</v>
      </c>
      <c r="B113" t="s">
        <v>46</v>
      </c>
      <c r="C113" t="s">
        <v>70</v>
      </c>
      <c r="D113" t="s">
        <v>70</v>
      </c>
      <c r="E113" t="s">
        <v>67</v>
      </c>
      <c r="F113" s="4">
        <f t="shared" si="39"/>
        <v>46118</v>
      </c>
      <c r="G113" t="s">
        <v>36</v>
      </c>
      <c r="H113" s="28">
        <v>13</v>
      </c>
      <c r="I113" s="138">
        <v>15</v>
      </c>
      <c r="J113" s="138">
        <v>2</v>
      </c>
      <c r="K113" s="2">
        <v>0</v>
      </c>
      <c r="L113" s="2">
        <v>0</v>
      </c>
      <c r="M113" s="2">
        <v>2301.8200000000002</v>
      </c>
      <c r="N113" s="2">
        <v>3335.92</v>
      </c>
      <c r="O113" s="2">
        <v>2021.02</v>
      </c>
      <c r="P113" s="2">
        <v>0</v>
      </c>
      <c r="Q113" s="29">
        <v>0</v>
      </c>
      <c r="R113" s="30">
        <f t="shared" si="35"/>
        <v>17</v>
      </c>
      <c r="S113" s="30">
        <f t="shared" si="36"/>
        <v>5356.9400000000005</v>
      </c>
      <c r="T113" t="s">
        <v>49</v>
      </c>
      <c r="U113" t="s">
        <v>49</v>
      </c>
      <c r="V113" t="s">
        <v>70</v>
      </c>
      <c r="W113" t="s">
        <v>70</v>
      </c>
      <c r="X113" t="s">
        <v>67</v>
      </c>
      <c r="Y113" s="4">
        <f t="shared" si="40"/>
        <v>45754</v>
      </c>
      <c r="Z113" t="s">
        <v>36</v>
      </c>
      <c r="AA113" s="28">
        <v>15</v>
      </c>
      <c r="AB113" s="138">
        <v>11</v>
      </c>
      <c r="AC113" s="138">
        <v>1</v>
      </c>
      <c r="AD113" s="2">
        <v>0</v>
      </c>
      <c r="AE113" s="2">
        <v>0</v>
      </c>
      <c r="AF113" s="2">
        <v>3631.97</v>
      </c>
      <c r="AG113" s="2">
        <v>5097.7299999999996</v>
      </c>
      <c r="AH113" s="2">
        <v>392.65</v>
      </c>
      <c r="AI113" s="2">
        <v>0</v>
      </c>
      <c r="AJ113" s="29">
        <v>0</v>
      </c>
      <c r="AK113" s="30">
        <f t="shared" si="37"/>
        <v>12</v>
      </c>
      <c r="AL113" s="30">
        <f t="shared" si="38"/>
        <v>5490.3799999999992</v>
      </c>
      <c r="AM113" s="2">
        <f t="shared" si="42"/>
        <v>-2</v>
      </c>
      <c r="AN113" s="2">
        <f t="shared" si="42"/>
        <v>4</v>
      </c>
      <c r="AO113" s="2">
        <f t="shared" si="42"/>
        <v>1</v>
      </c>
      <c r="AP113" s="2">
        <f t="shared" si="41"/>
        <v>0</v>
      </c>
      <c r="AQ113" s="2">
        <f t="shared" si="41"/>
        <v>0</v>
      </c>
      <c r="AR113" s="2">
        <f t="shared" si="41"/>
        <v>-1330.1499999999996</v>
      </c>
      <c r="AS113" s="2">
        <f t="shared" si="41"/>
        <v>-1761.8099999999995</v>
      </c>
      <c r="AT113" s="2">
        <f t="shared" si="41"/>
        <v>1628.37</v>
      </c>
      <c r="AU113" s="2">
        <f t="shared" si="41"/>
        <v>0</v>
      </c>
      <c r="AV113" s="29">
        <f t="shared" si="41"/>
        <v>0</v>
      </c>
      <c r="AW113" s="30">
        <f t="shared" si="41"/>
        <v>5</v>
      </c>
      <c r="AX113" s="31">
        <f t="shared" si="41"/>
        <v>-133.43999999999869</v>
      </c>
      <c r="AY113" s="38">
        <f t="shared" si="47"/>
        <v>-0.13333333333333333</v>
      </c>
      <c r="AZ113" s="38">
        <f t="shared" si="47"/>
        <v>0.36363636363636365</v>
      </c>
      <c r="BA113" s="38">
        <f t="shared" si="47"/>
        <v>1</v>
      </c>
      <c r="BB113" s="38" t="str">
        <f t="shared" si="46"/>
        <v/>
      </c>
      <c r="BC113" s="38" t="str">
        <f t="shared" si="46"/>
        <v/>
      </c>
      <c r="BD113" s="38">
        <f t="shared" si="46"/>
        <v>-0.36623375193077029</v>
      </c>
      <c r="BE113" s="38">
        <f t="shared" si="34"/>
        <v>-0.34560677007216933</v>
      </c>
      <c r="BF113" s="38">
        <f t="shared" si="34"/>
        <v>4.1471284859289446</v>
      </c>
      <c r="BG113" s="38" t="str">
        <f t="shared" si="34"/>
        <v/>
      </c>
      <c r="BH113" s="39" t="str">
        <f t="shared" si="34"/>
        <v/>
      </c>
      <c r="BI113" s="76">
        <f t="shared" si="34"/>
        <v>0.41666666666666669</v>
      </c>
      <c r="BJ113" s="40">
        <f t="shared" si="34"/>
        <v>-2.4304328662132439E-2</v>
      </c>
      <c r="BK113" s="119">
        <f t="shared" si="43"/>
        <v>177.06307692307695</v>
      </c>
      <c r="BL113" s="120">
        <f t="shared" si="43"/>
        <v>222.39466666666667</v>
      </c>
      <c r="BM113" s="120">
        <f t="shared" si="43"/>
        <v>1010.51</v>
      </c>
      <c r="BN113" s="120" t="str">
        <f t="shared" si="43"/>
        <v/>
      </c>
      <c r="BO113" s="121" t="str">
        <f t="shared" si="43"/>
        <v/>
      </c>
      <c r="BP113" s="119">
        <f t="shared" si="44"/>
        <v>242.13133333333332</v>
      </c>
      <c r="BQ113" s="120">
        <f t="shared" si="44"/>
        <v>463.42999999999995</v>
      </c>
      <c r="BR113" s="120">
        <f t="shared" si="44"/>
        <v>392.65</v>
      </c>
      <c r="BS113" s="120" t="str">
        <f t="shared" si="44"/>
        <v/>
      </c>
      <c r="BT113" s="121" t="str">
        <f t="shared" si="44"/>
        <v/>
      </c>
      <c r="BU113" s="119">
        <f t="shared" si="45"/>
        <v>-65.068256410256367</v>
      </c>
      <c r="BV113" s="120">
        <f t="shared" si="45"/>
        <v>-241.03533333333328</v>
      </c>
      <c r="BW113" s="121">
        <f t="shared" si="45"/>
        <v>617.86</v>
      </c>
      <c r="BX113" s="120" t="str">
        <f t="shared" si="45"/>
        <v/>
      </c>
      <c r="BY113" s="121" t="str">
        <f t="shared" si="45"/>
        <v/>
      </c>
    </row>
    <row r="114" spans="1:77" x14ac:dyDescent="0.2">
      <c r="A114" t="s">
        <v>46</v>
      </c>
      <c r="B114" t="s">
        <v>46</v>
      </c>
      <c r="C114" t="s">
        <v>70</v>
      </c>
      <c r="D114" t="s">
        <v>70</v>
      </c>
      <c r="E114" t="s">
        <v>67</v>
      </c>
      <c r="F114" s="4">
        <f t="shared" si="39"/>
        <v>46119</v>
      </c>
      <c r="G114" t="s">
        <v>37</v>
      </c>
      <c r="H114" s="28">
        <v>19</v>
      </c>
      <c r="I114" s="138">
        <v>16</v>
      </c>
      <c r="J114" s="138">
        <v>0</v>
      </c>
      <c r="K114" s="2">
        <v>0</v>
      </c>
      <c r="L114" s="2">
        <v>0</v>
      </c>
      <c r="M114" s="2">
        <v>4027.1899999999996</v>
      </c>
      <c r="N114" s="2">
        <v>3691.4900000000002</v>
      </c>
      <c r="O114" s="2">
        <v>0</v>
      </c>
      <c r="P114" s="2">
        <v>0</v>
      </c>
      <c r="Q114" s="29">
        <v>0</v>
      </c>
      <c r="R114" s="30">
        <f t="shared" si="35"/>
        <v>16</v>
      </c>
      <c r="S114" s="30">
        <f t="shared" si="36"/>
        <v>3691.4900000000002</v>
      </c>
      <c r="T114" t="s">
        <v>49</v>
      </c>
      <c r="U114" t="s">
        <v>49</v>
      </c>
      <c r="V114" t="s">
        <v>70</v>
      </c>
      <c r="W114" t="s">
        <v>70</v>
      </c>
      <c r="X114" t="s">
        <v>67</v>
      </c>
      <c r="Y114" s="4">
        <f t="shared" si="40"/>
        <v>45755</v>
      </c>
      <c r="Z114" t="s">
        <v>37</v>
      </c>
      <c r="AA114" s="28">
        <v>27</v>
      </c>
      <c r="AB114" s="138">
        <v>11</v>
      </c>
      <c r="AC114" s="138">
        <v>2</v>
      </c>
      <c r="AD114" s="2">
        <v>0</v>
      </c>
      <c r="AE114" s="2">
        <v>0</v>
      </c>
      <c r="AF114" s="2">
        <v>4773.25</v>
      </c>
      <c r="AG114" s="2">
        <v>2933.66</v>
      </c>
      <c r="AH114" s="2">
        <v>3270.05</v>
      </c>
      <c r="AI114" s="2">
        <v>0</v>
      </c>
      <c r="AJ114" s="29">
        <v>0</v>
      </c>
      <c r="AK114" s="30">
        <f t="shared" si="37"/>
        <v>13</v>
      </c>
      <c r="AL114" s="30">
        <f t="shared" si="38"/>
        <v>6203.71</v>
      </c>
      <c r="AM114" s="2">
        <f t="shared" si="42"/>
        <v>-8</v>
      </c>
      <c r="AN114" s="2">
        <f t="shared" si="42"/>
        <v>5</v>
      </c>
      <c r="AO114" s="2">
        <f t="shared" si="42"/>
        <v>-2</v>
      </c>
      <c r="AP114" s="2">
        <f t="shared" si="41"/>
        <v>0</v>
      </c>
      <c r="AQ114" s="2">
        <f t="shared" si="41"/>
        <v>0</v>
      </c>
      <c r="AR114" s="2">
        <f t="shared" si="41"/>
        <v>-746.0600000000004</v>
      </c>
      <c r="AS114" s="2">
        <f t="shared" si="41"/>
        <v>757.83000000000038</v>
      </c>
      <c r="AT114" s="2">
        <f t="shared" si="41"/>
        <v>-3270.05</v>
      </c>
      <c r="AU114" s="2">
        <f t="shared" si="41"/>
        <v>0</v>
      </c>
      <c r="AV114" s="29">
        <f t="shared" si="41"/>
        <v>0</v>
      </c>
      <c r="AW114" s="30">
        <f t="shared" si="41"/>
        <v>3</v>
      </c>
      <c r="AX114" s="31">
        <f t="shared" si="41"/>
        <v>-2512.2199999999998</v>
      </c>
      <c r="AY114" s="38">
        <f t="shared" si="47"/>
        <v>-0.29629629629629628</v>
      </c>
      <c r="AZ114" s="38">
        <f t="shared" si="47"/>
        <v>0.45454545454545453</v>
      </c>
      <c r="BA114" s="38">
        <f t="shared" si="47"/>
        <v>-1</v>
      </c>
      <c r="BB114" s="38" t="str">
        <f t="shared" si="46"/>
        <v/>
      </c>
      <c r="BC114" s="38" t="str">
        <f t="shared" si="46"/>
        <v/>
      </c>
      <c r="BD114" s="38">
        <f t="shared" si="46"/>
        <v>-0.15630021473838587</v>
      </c>
      <c r="BE114" s="38">
        <f t="shared" si="34"/>
        <v>0.25832236864531011</v>
      </c>
      <c r="BF114" s="38">
        <f t="shared" si="34"/>
        <v>-1</v>
      </c>
      <c r="BG114" s="38" t="str">
        <f t="shared" si="34"/>
        <v/>
      </c>
      <c r="BH114" s="39" t="str">
        <f t="shared" si="34"/>
        <v/>
      </c>
      <c r="BI114" s="76">
        <f t="shared" si="34"/>
        <v>0.23076923076923078</v>
      </c>
      <c r="BJ114" s="40">
        <f t="shared" si="34"/>
        <v>-0.40495445467309077</v>
      </c>
      <c r="BK114" s="119">
        <f t="shared" si="43"/>
        <v>211.95736842105262</v>
      </c>
      <c r="BL114" s="120">
        <f t="shared" si="43"/>
        <v>230.71812500000001</v>
      </c>
      <c r="BM114" s="120" t="str">
        <f t="shared" si="43"/>
        <v/>
      </c>
      <c r="BN114" s="120" t="str">
        <f t="shared" si="43"/>
        <v/>
      </c>
      <c r="BO114" s="121" t="str">
        <f t="shared" si="43"/>
        <v/>
      </c>
      <c r="BP114" s="119">
        <f t="shared" si="44"/>
        <v>176.78703703703704</v>
      </c>
      <c r="BQ114" s="120">
        <f t="shared" si="44"/>
        <v>266.69636363636363</v>
      </c>
      <c r="BR114" s="120">
        <f t="shared" si="44"/>
        <v>1635.0250000000001</v>
      </c>
      <c r="BS114" s="120" t="str">
        <f t="shared" si="44"/>
        <v/>
      </c>
      <c r="BT114" s="121" t="str">
        <f t="shared" si="44"/>
        <v/>
      </c>
      <c r="BU114" s="119">
        <f t="shared" si="45"/>
        <v>35.170331384015583</v>
      </c>
      <c r="BV114" s="120">
        <f t="shared" si="45"/>
        <v>-35.978238636363614</v>
      </c>
      <c r="BW114" s="121" t="str">
        <f t="shared" si="45"/>
        <v/>
      </c>
      <c r="BX114" s="120" t="str">
        <f t="shared" si="45"/>
        <v/>
      </c>
      <c r="BY114" s="121" t="str">
        <f t="shared" si="45"/>
        <v/>
      </c>
    </row>
    <row r="115" spans="1:77" x14ac:dyDescent="0.2">
      <c r="A115" t="s">
        <v>46</v>
      </c>
      <c r="B115" t="s">
        <v>46</v>
      </c>
      <c r="C115" t="s">
        <v>70</v>
      </c>
      <c r="D115" t="s">
        <v>70</v>
      </c>
      <c r="E115" t="s">
        <v>67</v>
      </c>
      <c r="F115" s="4">
        <f t="shared" si="39"/>
        <v>46120</v>
      </c>
      <c r="G115" t="s">
        <v>38</v>
      </c>
      <c r="H115" s="28">
        <v>21</v>
      </c>
      <c r="I115" s="138">
        <v>15</v>
      </c>
      <c r="J115" s="138">
        <v>1</v>
      </c>
      <c r="K115" s="2">
        <v>0</v>
      </c>
      <c r="L115" s="2">
        <v>0</v>
      </c>
      <c r="M115" s="2">
        <v>3784.6</v>
      </c>
      <c r="N115" s="2">
        <v>4016.67</v>
      </c>
      <c r="O115" s="2">
        <v>668.56</v>
      </c>
      <c r="P115" s="2">
        <v>0</v>
      </c>
      <c r="Q115" s="29">
        <v>0</v>
      </c>
      <c r="R115" s="30">
        <f t="shared" si="35"/>
        <v>16</v>
      </c>
      <c r="S115" s="30">
        <f t="shared" si="36"/>
        <v>4685.2299999999996</v>
      </c>
      <c r="T115" t="s">
        <v>49</v>
      </c>
      <c r="U115" t="s">
        <v>49</v>
      </c>
      <c r="V115" t="s">
        <v>70</v>
      </c>
      <c r="W115" t="s">
        <v>70</v>
      </c>
      <c r="X115" t="s">
        <v>67</v>
      </c>
      <c r="Y115" s="4">
        <f t="shared" si="40"/>
        <v>45756</v>
      </c>
      <c r="Z115" t="s">
        <v>38</v>
      </c>
      <c r="AA115" s="28">
        <v>23</v>
      </c>
      <c r="AB115" s="138">
        <v>13</v>
      </c>
      <c r="AC115" s="138">
        <v>3</v>
      </c>
      <c r="AD115" s="2">
        <v>0</v>
      </c>
      <c r="AE115" s="2">
        <v>0</v>
      </c>
      <c r="AF115" s="2">
        <v>3267.01</v>
      </c>
      <c r="AG115" s="2">
        <v>2925.79</v>
      </c>
      <c r="AH115" s="2">
        <v>1554.43</v>
      </c>
      <c r="AI115" s="2">
        <v>0</v>
      </c>
      <c r="AJ115" s="29">
        <v>0</v>
      </c>
      <c r="AK115" s="30">
        <f t="shared" si="37"/>
        <v>16</v>
      </c>
      <c r="AL115" s="30">
        <f t="shared" si="38"/>
        <v>4480.22</v>
      </c>
      <c r="AM115" s="2">
        <f t="shared" si="42"/>
        <v>-2</v>
      </c>
      <c r="AN115" s="2">
        <f t="shared" si="42"/>
        <v>2</v>
      </c>
      <c r="AO115" s="2">
        <f t="shared" si="42"/>
        <v>-2</v>
      </c>
      <c r="AP115" s="2">
        <f t="shared" si="41"/>
        <v>0</v>
      </c>
      <c r="AQ115" s="2">
        <f t="shared" si="41"/>
        <v>0</v>
      </c>
      <c r="AR115" s="2">
        <f t="shared" si="41"/>
        <v>517.58999999999969</v>
      </c>
      <c r="AS115" s="2">
        <f t="shared" si="41"/>
        <v>1090.8800000000001</v>
      </c>
      <c r="AT115" s="2">
        <f t="shared" si="41"/>
        <v>-885.87000000000012</v>
      </c>
      <c r="AU115" s="2">
        <f t="shared" si="41"/>
        <v>0</v>
      </c>
      <c r="AV115" s="29">
        <f t="shared" si="41"/>
        <v>0</v>
      </c>
      <c r="AW115" s="30">
        <f t="shared" si="41"/>
        <v>0</v>
      </c>
      <c r="AX115" s="31">
        <f t="shared" si="41"/>
        <v>205.00999999999931</v>
      </c>
      <c r="AY115" s="38">
        <f t="shared" si="47"/>
        <v>-8.6956521739130432E-2</v>
      </c>
      <c r="AZ115" s="38">
        <f t="shared" si="47"/>
        <v>0.15384615384615385</v>
      </c>
      <c r="BA115" s="38">
        <f t="shared" si="47"/>
        <v>-0.66666666666666663</v>
      </c>
      <c r="BB115" s="38" t="str">
        <f t="shared" si="46"/>
        <v/>
      </c>
      <c r="BC115" s="38" t="str">
        <f t="shared" si="46"/>
        <v/>
      </c>
      <c r="BD115" s="38">
        <f t="shared" si="46"/>
        <v>0.15842926712804664</v>
      </c>
      <c r="BE115" s="38">
        <f t="shared" si="34"/>
        <v>0.37284972605689409</v>
      </c>
      <c r="BF115" s="38">
        <f t="shared" si="34"/>
        <v>-0.56990022065966306</v>
      </c>
      <c r="BG115" s="38" t="str">
        <f t="shared" si="34"/>
        <v/>
      </c>
      <c r="BH115" s="39" t="str">
        <f t="shared" ref="BH115:BJ178" si="48">IFERROR(AV115/AJ115,"")</f>
        <v/>
      </c>
      <c r="BI115" s="76">
        <f t="shared" si="48"/>
        <v>0</v>
      </c>
      <c r="BJ115" s="40">
        <f t="shared" si="48"/>
        <v>4.57589136247772E-2</v>
      </c>
      <c r="BK115" s="119">
        <f t="shared" si="43"/>
        <v>180.21904761904761</v>
      </c>
      <c r="BL115" s="120">
        <f t="shared" si="43"/>
        <v>267.77800000000002</v>
      </c>
      <c r="BM115" s="120">
        <f t="shared" si="43"/>
        <v>668.56</v>
      </c>
      <c r="BN115" s="120" t="str">
        <f t="shared" si="43"/>
        <v/>
      </c>
      <c r="BO115" s="121" t="str">
        <f t="shared" si="43"/>
        <v/>
      </c>
      <c r="BP115" s="119">
        <f t="shared" si="44"/>
        <v>142.04391304347828</v>
      </c>
      <c r="BQ115" s="120">
        <f t="shared" si="44"/>
        <v>225.06076923076924</v>
      </c>
      <c r="BR115" s="120">
        <f t="shared" si="44"/>
        <v>518.14333333333332</v>
      </c>
      <c r="BS115" s="120" t="str">
        <f t="shared" si="44"/>
        <v/>
      </c>
      <c r="BT115" s="121" t="str">
        <f t="shared" si="44"/>
        <v/>
      </c>
      <c r="BU115" s="119">
        <f t="shared" si="45"/>
        <v>38.175134575569331</v>
      </c>
      <c r="BV115" s="120">
        <f t="shared" si="45"/>
        <v>42.717230769230781</v>
      </c>
      <c r="BW115" s="121">
        <f t="shared" si="45"/>
        <v>150.41666666666663</v>
      </c>
      <c r="BX115" s="120" t="str">
        <f t="shared" si="45"/>
        <v/>
      </c>
      <c r="BY115" s="121" t="str">
        <f t="shared" si="45"/>
        <v/>
      </c>
    </row>
    <row r="116" spans="1:77" x14ac:dyDescent="0.2">
      <c r="A116" t="s">
        <v>46</v>
      </c>
      <c r="B116" t="s">
        <v>46</v>
      </c>
      <c r="C116" t="s">
        <v>70</v>
      </c>
      <c r="D116" t="s">
        <v>70</v>
      </c>
      <c r="E116" t="s">
        <v>67</v>
      </c>
      <c r="F116" s="4">
        <f t="shared" si="39"/>
        <v>46121</v>
      </c>
      <c r="G116" t="s">
        <v>39</v>
      </c>
      <c r="H116" s="28">
        <v>19</v>
      </c>
      <c r="I116" s="138">
        <v>27</v>
      </c>
      <c r="J116" s="138">
        <v>0</v>
      </c>
      <c r="K116" s="2">
        <v>0</v>
      </c>
      <c r="L116" s="2">
        <v>0</v>
      </c>
      <c r="M116" s="2">
        <v>3468.4199999999996</v>
      </c>
      <c r="N116" s="2">
        <v>9737.15</v>
      </c>
      <c r="O116" s="2">
        <v>0</v>
      </c>
      <c r="P116" s="2">
        <v>0</v>
      </c>
      <c r="Q116" s="29">
        <v>0</v>
      </c>
      <c r="R116" s="30">
        <f t="shared" si="35"/>
        <v>27</v>
      </c>
      <c r="S116" s="30">
        <f t="shared" si="36"/>
        <v>9737.15</v>
      </c>
      <c r="T116" t="s">
        <v>49</v>
      </c>
      <c r="U116" t="s">
        <v>49</v>
      </c>
      <c r="V116" t="s">
        <v>70</v>
      </c>
      <c r="W116" t="s">
        <v>70</v>
      </c>
      <c r="X116" t="s">
        <v>67</v>
      </c>
      <c r="Y116" s="4">
        <f t="shared" si="40"/>
        <v>45757</v>
      </c>
      <c r="Z116" t="s">
        <v>39</v>
      </c>
      <c r="AA116" s="28">
        <v>25</v>
      </c>
      <c r="AB116" s="138">
        <v>16</v>
      </c>
      <c r="AC116" s="138">
        <v>2</v>
      </c>
      <c r="AD116" s="2">
        <v>0</v>
      </c>
      <c r="AE116" s="2">
        <v>0</v>
      </c>
      <c r="AF116" s="2">
        <v>5541.66</v>
      </c>
      <c r="AG116" s="2">
        <v>7155.4400000000005</v>
      </c>
      <c r="AH116" s="2">
        <v>919.33</v>
      </c>
      <c r="AI116" s="2">
        <v>0</v>
      </c>
      <c r="AJ116" s="29">
        <v>0</v>
      </c>
      <c r="AK116" s="30">
        <f t="shared" si="37"/>
        <v>18</v>
      </c>
      <c r="AL116" s="30">
        <f t="shared" si="38"/>
        <v>8074.77</v>
      </c>
      <c r="AM116" s="2">
        <f t="shared" si="42"/>
        <v>-6</v>
      </c>
      <c r="AN116" s="2">
        <f t="shared" si="42"/>
        <v>11</v>
      </c>
      <c r="AO116" s="2">
        <f t="shared" si="42"/>
        <v>-2</v>
      </c>
      <c r="AP116" s="2">
        <f t="shared" si="41"/>
        <v>0</v>
      </c>
      <c r="AQ116" s="2">
        <f t="shared" ref="AQ116:AX147" si="49">+L116-AE116</f>
        <v>0</v>
      </c>
      <c r="AR116" s="2">
        <f t="shared" si="49"/>
        <v>-2073.2400000000002</v>
      </c>
      <c r="AS116" s="2">
        <f t="shared" si="49"/>
        <v>2581.7099999999991</v>
      </c>
      <c r="AT116" s="2">
        <f t="shared" si="49"/>
        <v>-919.33</v>
      </c>
      <c r="AU116" s="2">
        <f t="shared" si="49"/>
        <v>0</v>
      </c>
      <c r="AV116" s="29">
        <f t="shared" si="49"/>
        <v>0</v>
      </c>
      <c r="AW116" s="30">
        <f t="shared" si="49"/>
        <v>9</v>
      </c>
      <c r="AX116" s="31">
        <f t="shared" si="49"/>
        <v>1662.3799999999992</v>
      </c>
      <c r="AY116" s="38">
        <f t="shared" si="47"/>
        <v>-0.24</v>
      </c>
      <c r="AZ116" s="38">
        <f t="shared" si="47"/>
        <v>0.6875</v>
      </c>
      <c r="BA116" s="38">
        <f t="shared" si="47"/>
        <v>-1</v>
      </c>
      <c r="BB116" s="38" t="str">
        <f t="shared" si="46"/>
        <v/>
      </c>
      <c r="BC116" s="38" t="str">
        <f t="shared" si="46"/>
        <v/>
      </c>
      <c r="BD116" s="38">
        <f t="shared" si="46"/>
        <v>-0.37411894630850689</v>
      </c>
      <c r="BE116" s="38">
        <f t="shared" si="46"/>
        <v>0.36080380801180628</v>
      </c>
      <c r="BF116" s="38">
        <f t="shared" si="46"/>
        <v>-1</v>
      </c>
      <c r="BG116" s="38" t="str">
        <f t="shared" si="46"/>
        <v/>
      </c>
      <c r="BH116" s="39" t="str">
        <f t="shared" si="48"/>
        <v/>
      </c>
      <c r="BI116" s="76">
        <f t="shared" si="48"/>
        <v>0.5</v>
      </c>
      <c r="BJ116" s="40">
        <f t="shared" si="48"/>
        <v>0.20587335614512847</v>
      </c>
      <c r="BK116" s="119">
        <f t="shared" si="43"/>
        <v>182.54842105263157</v>
      </c>
      <c r="BL116" s="120">
        <f t="shared" si="43"/>
        <v>360.63518518518515</v>
      </c>
      <c r="BM116" s="120" t="str">
        <f t="shared" si="43"/>
        <v/>
      </c>
      <c r="BN116" s="120" t="str">
        <f t="shared" si="43"/>
        <v/>
      </c>
      <c r="BO116" s="121" t="str">
        <f t="shared" si="43"/>
        <v/>
      </c>
      <c r="BP116" s="119">
        <f t="shared" si="44"/>
        <v>221.66639999999998</v>
      </c>
      <c r="BQ116" s="120">
        <f t="shared" si="44"/>
        <v>447.21500000000003</v>
      </c>
      <c r="BR116" s="120">
        <f t="shared" si="44"/>
        <v>459.66500000000002</v>
      </c>
      <c r="BS116" s="120" t="str">
        <f t="shared" si="44"/>
        <v/>
      </c>
      <c r="BT116" s="121" t="str">
        <f t="shared" si="44"/>
        <v/>
      </c>
      <c r="BU116" s="119">
        <f t="shared" si="45"/>
        <v>-39.117978947368414</v>
      </c>
      <c r="BV116" s="120">
        <f t="shared" si="45"/>
        <v>-86.579814814814881</v>
      </c>
      <c r="BW116" s="121" t="str">
        <f t="shared" si="45"/>
        <v/>
      </c>
      <c r="BX116" s="120" t="str">
        <f t="shared" si="45"/>
        <v/>
      </c>
      <c r="BY116" s="121" t="str">
        <f t="shared" si="45"/>
        <v/>
      </c>
    </row>
    <row r="117" spans="1:77" x14ac:dyDescent="0.2">
      <c r="A117" t="s">
        <v>46</v>
      </c>
      <c r="B117" t="s">
        <v>46</v>
      </c>
      <c r="C117" t="s">
        <v>70</v>
      </c>
      <c r="D117" t="s">
        <v>70</v>
      </c>
      <c r="E117" t="s">
        <v>67</v>
      </c>
      <c r="F117" s="4">
        <f t="shared" si="39"/>
        <v>46122</v>
      </c>
      <c r="G117" t="s">
        <v>40</v>
      </c>
      <c r="H117" s="28">
        <v>28</v>
      </c>
      <c r="I117" s="138">
        <v>19</v>
      </c>
      <c r="J117" s="138">
        <v>0</v>
      </c>
      <c r="K117" s="2">
        <v>0</v>
      </c>
      <c r="L117" s="2">
        <v>0</v>
      </c>
      <c r="M117" s="2">
        <v>5438.5</v>
      </c>
      <c r="N117" s="2">
        <v>8848.84</v>
      </c>
      <c r="O117" s="2">
        <v>0</v>
      </c>
      <c r="P117" s="2">
        <v>0</v>
      </c>
      <c r="Q117" s="29">
        <v>0</v>
      </c>
      <c r="R117" s="30">
        <f t="shared" si="35"/>
        <v>19</v>
      </c>
      <c r="S117" s="30">
        <f t="shared" si="36"/>
        <v>8848.84</v>
      </c>
      <c r="T117" t="s">
        <v>49</v>
      </c>
      <c r="U117" t="s">
        <v>49</v>
      </c>
      <c r="V117" t="s">
        <v>70</v>
      </c>
      <c r="W117" t="s">
        <v>70</v>
      </c>
      <c r="X117" t="s">
        <v>67</v>
      </c>
      <c r="Y117" s="4">
        <f t="shared" si="40"/>
        <v>45758</v>
      </c>
      <c r="Z117" t="s">
        <v>40</v>
      </c>
      <c r="AA117" s="28">
        <v>19</v>
      </c>
      <c r="AB117" s="138">
        <v>13</v>
      </c>
      <c r="AC117" s="138">
        <v>1</v>
      </c>
      <c r="AD117" s="2">
        <v>0</v>
      </c>
      <c r="AE117" s="2">
        <v>0</v>
      </c>
      <c r="AF117" s="2">
        <v>3054.15</v>
      </c>
      <c r="AG117" s="2">
        <v>16485.349999999999</v>
      </c>
      <c r="AH117" s="2">
        <v>330.83</v>
      </c>
      <c r="AI117" s="2">
        <v>0</v>
      </c>
      <c r="AJ117" s="29">
        <v>0</v>
      </c>
      <c r="AK117" s="30">
        <f t="shared" si="37"/>
        <v>14</v>
      </c>
      <c r="AL117" s="30">
        <f t="shared" si="38"/>
        <v>16816.18</v>
      </c>
      <c r="AM117" s="2">
        <f t="shared" si="42"/>
        <v>9</v>
      </c>
      <c r="AN117" s="2">
        <f t="shared" si="42"/>
        <v>6</v>
      </c>
      <c r="AO117" s="2">
        <f t="shared" si="42"/>
        <v>-1</v>
      </c>
      <c r="AP117" s="2">
        <f t="shared" si="42"/>
        <v>0</v>
      </c>
      <c r="AQ117" s="2">
        <f t="shared" si="49"/>
        <v>0</v>
      </c>
      <c r="AR117" s="2">
        <f t="shared" si="49"/>
        <v>2384.35</v>
      </c>
      <c r="AS117" s="2">
        <f t="shared" si="49"/>
        <v>-7636.5099999999984</v>
      </c>
      <c r="AT117" s="2">
        <f t="shared" si="49"/>
        <v>-330.83</v>
      </c>
      <c r="AU117" s="2">
        <f t="shared" si="49"/>
        <v>0</v>
      </c>
      <c r="AV117" s="29">
        <f t="shared" si="49"/>
        <v>0</v>
      </c>
      <c r="AW117" s="30">
        <f t="shared" si="49"/>
        <v>5</v>
      </c>
      <c r="AX117" s="31">
        <f t="shared" si="49"/>
        <v>-7967.34</v>
      </c>
      <c r="AY117" s="38">
        <f t="shared" si="47"/>
        <v>0.47368421052631576</v>
      </c>
      <c r="AZ117" s="38">
        <f t="shared" si="47"/>
        <v>0.46153846153846156</v>
      </c>
      <c r="BA117" s="38">
        <f t="shared" si="47"/>
        <v>-1</v>
      </c>
      <c r="BB117" s="38" t="str">
        <f t="shared" si="46"/>
        <v/>
      </c>
      <c r="BC117" s="38" t="str">
        <f t="shared" si="46"/>
        <v/>
      </c>
      <c r="BD117" s="38">
        <f t="shared" si="46"/>
        <v>0.78069184552166715</v>
      </c>
      <c r="BE117" s="38">
        <f t="shared" si="46"/>
        <v>-0.46323008004076344</v>
      </c>
      <c r="BF117" s="38">
        <f t="shared" si="46"/>
        <v>-1</v>
      </c>
      <c r="BG117" s="38" t="str">
        <f t="shared" si="46"/>
        <v/>
      </c>
      <c r="BH117" s="39" t="str">
        <f t="shared" si="48"/>
        <v/>
      </c>
      <c r="BI117" s="76">
        <f t="shared" si="48"/>
        <v>0.35714285714285715</v>
      </c>
      <c r="BJ117" s="40">
        <f t="shared" si="48"/>
        <v>-0.47379012355957179</v>
      </c>
      <c r="BK117" s="119">
        <f t="shared" si="43"/>
        <v>194.23214285714286</v>
      </c>
      <c r="BL117" s="120">
        <f t="shared" si="43"/>
        <v>465.72842105263157</v>
      </c>
      <c r="BM117" s="120" t="str">
        <f t="shared" si="43"/>
        <v/>
      </c>
      <c r="BN117" s="120" t="str">
        <f t="shared" si="43"/>
        <v/>
      </c>
      <c r="BO117" s="121" t="str">
        <f t="shared" si="43"/>
        <v/>
      </c>
      <c r="BP117" s="119">
        <f t="shared" si="44"/>
        <v>160.74473684210525</v>
      </c>
      <c r="BQ117" s="120">
        <f t="shared" si="44"/>
        <v>1268.103846153846</v>
      </c>
      <c r="BR117" s="120">
        <f t="shared" si="44"/>
        <v>330.83</v>
      </c>
      <c r="BS117" s="120" t="str">
        <f t="shared" si="44"/>
        <v/>
      </c>
      <c r="BT117" s="121" t="str">
        <f t="shared" si="44"/>
        <v/>
      </c>
      <c r="BU117" s="119">
        <f t="shared" si="45"/>
        <v>33.487406015037607</v>
      </c>
      <c r="BV117" s="120">
        <f t="shared" si="45"/>
        <v>-802.37542510121443</v>
      </c>
      <c r="BW117" s="121" t="str">
        <f t="shared" si="45"/>
        <v/>
      </c>
      <c r="BX117" s="120" t="str">
        <f t="shared" si="45"/>
        <v/>
      </c>
      <c r="BY117" s="121" t="str">
        <f t="shared" si="45"/>
        <v/>
      </c>
    </row>
    <row r="118" spans="1:77" ht="13.5" thickBot="1" x14ac:dyDescent="0.25">
      <c r="A118" t="s">
        <v>46</v>
      </c>
      <c r="B118" t="s">
        <v>46</v>
      </c>
      <c r="C118" t="s">
        <v>70</v>
      </c>
      <c r="D118" t="s">
        <v>70</v>
      </c>
      <c r="E118" t="s">
        <v>67</v>
      </c>
      <c r="F118" s="59">
        <f t="shared" si="39"/>
        <v>46123</v>
      </c>
      <c r="G118" s="42" t="s">
        <v>41</v>
      </c>
      <c r="H118" s="43">
        <v>16</v>
      </c>
      <c r="I118" s="44">
        <v>0</v>
      </c>
      <c r="J118" s="44">
        <v>2</v>
      </c>
      <c r="K118" s="44">
        <v>0</v>
      </c>
      <c r="L118" s="44">
        <v>0</v>
      </c>
      <c r="M118" s="44">
        <v>2200.3799999999997</v>
      </c>
      <c r="N118" s="44">
        <v>0</v>
      </c>
      <c r="O118" s="44">
        <v>667.56</v>
      </c>
      <c r="P118" s="44">
        <v>0</v>
      </c>
      <c r="Q118" s="45">
        <v>0</v>
      </c>
      <c r="R118" s="46">
        <f t="shared" si="35"/>
        <v>2</v>
      </c>
      <c r="S118" s="46">
        <f t="shared" si="36"/>
        <v>667.56</v>
      </c>
      <c r="T118" t="s">
        <v>49</v>
      </c>
      <c r="U118" t="s">
        <v>49</v>
      </c>
      <c r="V118" t="s">
        <v>70</v>
      </c>
      <c r="W118" t="s">
        <v>70</v>
      </c>
      <c r="X118" t="s">
        <v>67</v>
      </c>
      <c r="Y118" s="59">
        <f t="shared" si="40"/>
        <v>45759</v>
      </c>
      <c r="Z118" s="42" t="s">
        <v>41</v>
      </c>
      <c r="AA118" s="43">
        <v>16</v>
      </c>
      <c r="AB118" s="44">
        <v>1</v>
      </c>
      <c r="AC118" s="44">
        <v>0</v>
      </c>
      <c r="AD118" s="44">
        <v>0</v>
      </c>
      <c r="AE118" s="44">
        <v>0</v>
      </c>
      <c r="AF118" s="44">
        <v>3504.95</v>
      </c>
      <c r="AG118" s="44">
        <v>-494.58</v>
      </c>
      <c r="AH118" s="44">
        <v>0</v>
      </c>
      <c r="AI118" s="44">
        <v>0</v>
      </c>
      <c r="AJ118" s="45">
        <v>0</v>
      </c>
      <c r="AK118" s="46">
        <f t="shared" si="37"/>
        <v>1</v>
      </c>
      <c r="AL118" s="46">
        <f t="shared" si="38"/>
        <v>-494.58</v>
      </c>
      <c r="AM118" s="44">
        <f t="shared" si="42"/>
        <v>0</v>
      </c>
      <c r="AN118" s="44">
        <f t="shared" si="42"/>
        <v>-1</v>
      </c>
      <c r="AO118" s="44">
        <f t="shared" si="42"/>
        <v>2</v>
      </c>
      <c r="AP118" s="44">
        <f t="shared" si="42"/>
        <v>0</v>
      </c>
      <c r="AQ118" s="44">
        <f t="shared" si="49"/>
        <v>0</v>
      </c>
      <c r="AR118" s="44">
        <f t="shared" si="49"/>
        <v>-1304.5700000000002</v>
      </c>
      <c r="AS118" s="44">
        <f t="shared" si="49"/>
        <v>494.58</v>
      </c>
      <c r="AT118" s="44">
        <f t="shared" si="49"/>
        <v>667.56</v>
      </c>
      <c r="AU118" s="44">
        <f t="shared" si="49"/>
        <v>0</v>
      </c>
      <c r="AV118" s="45">
        <f t="shared" si="49"/>
        <v>0</v>
      </c>
      <c r="AW118" s="46">
        <f t="shared" si="49"/>
        <v>1</v>
      </c>
      <c r="AX118" s="47">
        <f t="shared" si="49"/>
        <v>1162.1399999999999</v>
      </c>
      <c r="AY118" s="56">
        <f t="shared" si="47"/>
        <v>0</v>
      </c>
      <c r="AZ118" s="56">
        <f t="shared" si="47"/>
        <v>-1</v>
      </c>
      <c r="BA118" s="56" t="str">
        <f t="shared" si="47"/>
        <v/>
      </c>
      <c r="BB118" s="56" t="str">
        <f t="shared" si="46"/>
        <v/>
      </c>
      <c r="BC118" s="56" t="str">
        <f t="shared" si="46"/>
        <v/>
      </c>
      <c r="BD118" s="56">
        <f t="shared" si="46"/>
        <v>-0.37220787743049122</v>
      </c>
      <c r="BE118" s="56">
        <f t="shared" si="46"/>
        <v>-1</v>
      </c>
      <c r="BF118" s="56" t="str">
        <f t="shared" si="46"/>
        <v/>
      </c>
      <c r="BG118" s="56" t="str">
        <f t="shared" si="46"/>
        <v/>
      </c>
      <c r="BH118" s="57" t="str">
        <f t="shared" si="48"/>
        <v/>
      </c>
      <c r="BI118" s="81">
        <f t="shared" si="48"/>
        <v>1</v>
      </c>
      <c r="BJ118" s="58">
        <f t="shared" si="48"/>
        <v>-2.3497513041368432</v>
      </c>
      <c r="BK118" s="122">
        <f t="shared" si="43"/>
        <v>137.52374999999998</v>
      </c>
      <c r="BL118" s="123" t="str">
        <f t="shared" si="43"/>
        <v/>
      </c>
      <c r="BM118" s="123">
        <f t="shared" si="43"/>
        <v>333.78</v>
      </c>
      <c r="BN118" s="123" t="str">
        <f t="shared" si="43"/>
        <v/>
      </c>
      <c r="BO118" s="124" t="str">
        <f t="shared" si="43"/>
        <v/>
      </c>
      <c r="BP118" s="122">
        <f t="shared" si="44"/>
        <v>219.05937499999999</v>
      </c>
      <c r="BQ118" s="123">
        <f t="shared" si="44"/>
        <v>-494.58</v>
      </c>
      <c r="BR118" s="123" t="str">
        <f t="shared" si="44"/>
        <v/>
      </c>
      <c r="BS118" s="123" t="str">
        <f t="shared" si="44"/>
        <v/>
      </c>
      <c r="BT118" s="124" t="str">
        <f t="shared" si="44"/>
        <v/>
      </c>
      <c r="BU118" s="122">
        <f t="shared" si="45"/>
        <v>-81.53562500000001</v>
      </c>
      <c r="BV118" s="123" t="str">
        <f t="shared" si="45"/>
        <v/>
      </c>
      <c r="BW118" s="124" t="str">
        <f t="shared" si="45"/>
        <v/>
      </c>
      <c r="BX118" s="123" t="str">
        <f t="shared" si="45"/>
        <v/>
      </c>
      <c r="BY118" s="124" t="str">
        <f t="shared" si="45"/>
        <v/>
      </c>
    </row>
    <row r="119" spans="1:77" x14ac:dyDescent="0.2">
      <c r="A119" t="s">
        <v>46</v>
      </c>
      <c r="B119" t="s">
        <v>46</v>
      </c>
      <c r="C119" t="s">
        <v>70</v>
      </c>
      <c r="D119" t="s">
        <v>70</v>
      </c>
      <c r="E119" t="s">
        <v>68</v>
      </c>
      <c r="F119" s="4">
        <f t="shared" si="39"/>
        <v>46124</v>
      </c>
      <c r="G119" t="s">
        <v>35</v>
      </c>
      <c r="H119" s="28">
        <v>6</v>
      </c>
      <c r="I119" s="138">
        <v>22</v>
      </c>
      <c r="J119" s="138">
        <v>0</v>
      </c>
      <c r="K119" s="2">
        <v>0</v>
      </c>
      <c r="L119" s="2">
        <v>0</v>
      </c>
      <c r="M119" s="2">
        <v>745.15</v>
      </c>
      <c r="N119" s="2">
        <v>3465.1500000000005</v>
      </c>
      <c r="O119" s="2">
        <v>0</v>
      </c>
      <c r="P119" s="2">
        <v>0</v>
      </c>
      <c r="Q119" s="29">
        <v>0</v>
      </c>
      <c r="R119" s="30">
        <f t="shared" si="35"/>
        <v>22</v>
      </c>
      <c r="S119" s="30">
        <f t="shared" si="36"/>
        <v>3465.1500000000005</v>
      </c>
      <c r="T119" t="s">
        <v>49</v>
      </c>
      <c r="U119" t="s">
        <v>49</v>
      </c>
      <c r="V119" t="s">
        <v>70</v>
      </c>
      <c r="W119" t="s">
        <v>70</v>
      </c>
      <c r="X119" t="s">
        <v>68</v>
      </c>
      <c r="Y119" s="4">
        <f t="shared" si="40"/>
        <v>45760</v>
      </c>
      <c r="Z119" t="s">
        <v>35</v>
      </c>
      <c r="AA119" s="28">
        <v>9</v>
      </c>
      <c r="AB119" s="138">
        <v>12</v>
      </c>
      <c r="AC119" s="138">
        <v>2</v>
      </c>
      <c r="AD119" s="2">
        <v>0</v>
      </c>
      <c r="AE119" s="2">
        <v>0</v>
      </c>
      <c r="AF119" s="2">
        <v>1934.06</v>
      </c>
      <c r="AG119" s="2">
        <v>3092.65</v>
      </c>
      <c r="AH119" s="2">
        <v>735.56999999999994</v>
      </c>
      <c r="AI119" s="2">
        <v>0</v>
      </c>
      <c r="AJ119" s="29">
        <v>0</v>
      </c>
      <c r="AK119" s="30">
        <f t="shared" si="37"/>
        <v>14</v>
      </c>
      <c r="AL119" s="30">
        <f t="shared" si="38"/>
        <v>3828.2200000000003</v>
      </c>
      <c r="AM119" s="2">
        <f t="shared" si="42"/>
        <v>-3</v>
      </c>
      <c r="AN119" s="2">
        <f t="shared" si="42"/>
        <v>10</v>
      </c>
      <c r="AO119" s="2">
        <f t="shared" si="42"/>
        <v>-2</v>
      </c>
      <c r="AP119" s="2">
        <f t="shared" si="42"/>
        <v>0</v>
      </c>
      <c r="AQ119" s="2">
        <f t="shared" si="49"/>
        <v>0</v>
      </c>
      <c r="AR119" s="2">
        <f t="shared" si="49"/>
        <v>-1188.9099999999999</v>
      </c>
      <c r="AS119" s="2">
        <f t="shared" si="49"/>
        <v>372.50000000000045</v>
      </c>
      <c r="AT119" s="2">
        <f t="shared" si="49"/>
        <v>-735.56999999999994</v>
      </c>
      <c r="AU119" s="2">
        <f t="shared" si="49"/>
        <v>0</v>
      </c>
      <c r="AV119" s="29">
        <f t="shared" si="49"/>
        <v>0</v>
      </c>
      <c r="AW119" s="30">
        <f t="shared" si="49"/>
        <v>8</v>
      </c>
      <c r="AX119" s="31">
        <f t="shared" si="49"/>
        <v>-363.06999999999971</v>
      </c>
      <c r="AY119" s="38">
        <f t="shared" si="47"/>
        <v>-0.33333333333333331</v>
      </c>
      <c r="AZ119" s="38">
        <f t="shared" si="47"/>
        <v>0.83333333333333337</v>
      </c>
      <c r="BA119" s="38">
        <f t="shared" si="47"/>
        <v>-1</v>
      </c>
      <c r="BB119" s="38" t="str">
        <f t="shared" si="46"/>
        <v/>
      </c>
      <c r="BC119" s="38" t="str">
        <f t="shared" si="46"/>
        <v/>
      </c>
      <c r="BD119" s="38">
        <f t="shared" si="46"/>
        <v>-0.61472239744371937</v>
      </c>
      <c r="BE119" s="38">
        <f t="shared" si="46"/>
        <v>0.1204468659563806</v>
      </c>
      <c r="BF119" s="38">
        <f t="shared" si="46"/>
        <v>-1</v>
      </c>
      <c r="BG119" s="38" t="str">
        <f t="shared" si="46"/>
        <v/>
      </c>
      <c r="BH119" s="39" t="str">
        <f t="shared" si="48"/>
        <v/>
      </c>
      <c r="BI119" s="76">
        <f t="shared" si="48"/>
        <v>0.5714285714285714</v>
      </c>
      <c r="BJ119" s="40">
        <f t="shared" si="48"/>
        <v>-9.4840421919325346E-2</v>
      </c>
      <c r="BK119" s="116">
        <f t="shared" si="43"/>
        <v>124.19166666666666</v>
      </c>
      <c r="BL119" s="117">
        <f t="shared" si="43"/>
        <v>157.5068181818182</v>
      </c>
      <c r="BM119" s="117" t="str">
        <f t="shared" si="43"/>
        <v/>
      </c>
      <c r="BN119" s="117" t="str">
        <f t="shared" si="43"/>
        <v/>
      </c>
      <c r="BO119" s="118" t="str">
        <f t="shared" si="43"/>
        <v/>
      </c>
      <c r="BP119" s="116">
        <f t="shared" si="44"/>
        <v>214.89555555555555</v>
      </c>
      <c r="BQ119" s="117">
        <f t="shared" si="44"/>
        <v>257.72083333333336</v>
      </c>
      <c r="BR119" s="117">
        <f t="shared" si="44"/>
        <v>367.78499999999997</v>
      </c>
      <c r="BS119" s="117" t="str">
        <f t="shared" si="44"/>
        <v/>
      </c>
      <c r="BT119" s="118" t="str">
        <f t="shared" si="44"/>
        <v/>
      </c>
      <c r="BU119" s="116">
        <f t="shared" si="45"/>
        <v>-90.703888888888883</v>
      </c>
      <c r="BV119" s="117">
        <f t="shared" si="45"/>
        <v>-100.21401515151516</v>
      </c>
      <c r="BW119" s="118" t="str">
        <f t="shared" si="45"/>
        <v/>
      </c>
      <c r="BX119" s="117" t="str">
        <f t="shared" si="45"/>
        <v/>
      </c>
      <c r="BY119" s="118" t="str">
        <f t="shared" si="45"/>
        <v/>
      </c>
    </row>
    <row r="120" spans="1:77" x14ac:dyDescent="0.2">
      <c r="A120" t="s">
        <v>46</v>
      </c>
      <c r="B120" t="s">
        <v>46</v>
      </c>
      <c r="C120" t="s">
        <v>70</v>
      </c>
      <c r="D120" t="s">
        <v>70</v>
      </c>
      <c r="E120" t="s">
        <v>68</v>
      </c>
      <c r="F120" s="4">
        <f t="shared" si="39"/>
        <v>46125</v>
      </c>
      <c r="G120" t="s">
        <v>36</v>
      </c>
      <c r="H120" s="28">
        <v>7</v>
      </c>
      <c r="I120" s="138">
        <v>21</v>
      </c>
      <c r="J120" s="138">
        <v>0</v>
      </c>
      <c r="K120" s="2">
        <v>0</v>
      </c>
      <c r="L120" s="2">
        <v>0</v>
      </c>
      <c r="M120" s="2">
        <v>1254.81</v>
      </c>
      <c r="N120" s="2">
        <v>6337.1500000000005</v>
      </c>
      <c r="O120" s="2">
        <v>0</v>
      </c>
      <c r="P120" s="2">
        <v>0</v>
      </c>
      <c r="Q120" s="29">
        <v>0</v>
      </c>
      <c r="R120" s="30">
        <f t="shared" si="35"/>
        <v>21</v>
      </c>
      <c r="S120" s="30">
        <f t="shared" si="36"/>
        <v>6337.1500000000005</v>
      </c>
      <c r="T120" t="s">
        <v>49</v>
      </c>
      <c r="U120" t="s">
        <v>49</v>
      </c>
      <c r="V120" t="s">
        <v>70</v>
      </c>
      <c r="W120" t="s">
        <v>70</v>
      </c>
      <c r="X120" t="s">
        <v>68</v>
      </c>
      <c r="Y120" s="4">
        <f t="shared" si="40"/>
        <v>45761</v>
      </c>
      <c r="Z120" t="s">
        <v>36</v>
      </c>
      <c r="AA120" s="28">
        <v>12</v>
      </c>
      <c r="AB120" s="138">
        <v>15</v>
      </c>
      <c r="AC120" s="138">
        <v>2</v>
      </c>
      <c r="AD120" s="2">
        <v>0</v>
      </c>
      <c r="AE120" s="2">
        <v>0</v>
      </c>
      <c r="AF120" s="2">
        <v>1326.91</v>
      </c>
      <c r="AG120" s="2">
        <v>3463.31</v>
      </c>
      <c r="AH120" s="2">
        <v>1312.85</v>
      </c>
      <c r="AI120" s="2">
        <v>0</v>
      </c>
      <c r="AJ120" s="29">
        <v>0</v>
      </c>
      <c r="AK120" s="30">
        <f t="shared" si="37"/>
        <v>17</v>
      </c>
      <c r="AL120" s="30">
        <f t="shared" si="38"/>
        <v>4776.16</v>
      </c>
      <c r="AM120" s="2">
        <f t="shared" si="42"/>
        <v>-5</v>
      </c>
      <c r="AN120" s="2">
        <f t="shared" si="42"/>
        <v>6</v>
      </c>
      <c r="AO120" s="2">
        <f t="shared" si="42"/>
        <v>-2</v>
      </c>
      <c r="AP120" s="2">
        <f t="shared" si="42"/>
        <v>0</v>
      </c>
      <c r="AQ120" s="2">
        <f t="shared" si="49"/>
        <v>0</v>
      </c>
      <c r="AR120" s="2">
        <f t="shared" si="49"/>
        <v>-72.100000000000136</v>
      </c>
      <c r="AS120" s="2">
        <f t="shared" si="49"/>
        <v>2873.8400000000006</v>
      </c>
      <c r="AT120" s="2">
        <f t="shared" si="49"/>
        <v>-1312.85</v>
      </c>
      <c r="AU120" s="2">
        <f t="shared" si="49"/>
        <v>0</v>
      </c>
      <c r="AV120" s="29">
        <f t="shared" si="49"/>
        <v>0</v>
      </c>
      <c r="AW120" s="30">
        <f t="shared" si="49"/>
        <v>4</v>
      </c>
      <c r="AX120" s="31">
        <f t="shared" si="49"/>
        <v>1560.9900000000007</v>
      </c>
      <c r="AY120" s="38">
        <f t="shared" si="47"/>
        <v>-0.41666666666666669</v>
      </c>
      <c r="AZ120" s="38">
        <f t="shared" si="47"/>
        <v>0.4</v>
      </c>
      <c r="BA120" s="38">
        <f t="shared" si="47"/>
        <v>-1</v>
      </c>
      <c r="BB120" s="38" t="str">
        <f t="shared" si="46"/>
        <v/>
      </c>
      <c r="BC120" s="38" t="str">
        <f t="shared" si="46"/>
        <v/>
      </c>
      <c r="BD120" s="38">
        <f t="shared" si="46"/>
        <v>-5.4336767376838013E-2</v>
      </c>
      <c r="BE120" s="38">
        <f t="shared" si="46"/>
        <v>0.82979577340752075</v>
      </c>
      <c r="BF120" s="38">
        <f t="shared" si="46"/>
        <v>-1</v>
      </c>
      <c r="BG120" s="38" t="str">
        <f t="shared" si="46"/>
        <v/>
      </c>
      <c r="BH120" s="39" t="str">
        <f t="shared" si="48"/>
        <v/>
      </c>
      <c r="BI120" s="76">
        <f t="shared" si="48"/>
        <v>0.23529411764705882</v>
      </c>
      <c r="BJ120" s="40">
        <f t="shared" si="48"/>
        <v>0.32682950319922294</v>
      </c>
      <c r="BK120" s="119">
        <f t="shared" si="43"/>
        <v>179.25857142857143</v>
      </c>
      <c r="BL120" s="120">
        <f t="shared" si="43"/>
        <v>301.76904761904763</v>
      </c>
      <c r="BM120" s="120" t="str">
        <f t="shared" si="43"/>
        <v/>
      </c>
      <c r="BN120" s="120" t="str">
        <f t="shared" si="43"/>
        <v/>
      </c>
      <c r="BO120" s="121" t="str">
        <f t="shared" si="43"/>
        <v/>
      </c>
      <c r="BP120" s="119">
        <f t="shared" si="44"/>
        <v>110.57583333333334</v>
      </c>
      <c r="BQ120" s="120">
        <f t="shared" si="44"/>
        <v>230.88733333333332</v>
      </c>
      <c r="BR120" s="120">
        <f t="shared" si="44"/>
        <v>656.42499999999995</v>
      </c>
      <c r="BS120" s="120" t="str">
        <f t="shared" si="44"/>
        <v/>
      </c>
      <c r="BT120" s="121" t="str">
        <f t="shared" si="44"/>
        <v/>
      </c>
      <c r="BU120" s="119">
        <f t="shared" si="45"/>
        <v>68.682738095238093</v>
      </c>
      <c r="BV120" s="120">
        <f t="shared" si="45"/>
        <v>70.88171428571431</v>
      </c>
      <c r="BW120" s="121" t="str">
        <f t="shared" si="45"/>
        <v/>
      </c>
      <c r="BX120" s="120" t="str">
        <f t="shared" si="45"/>
        <v/>
      </c>
      <c r="BY120" s="121" t="str">
        <f t="shared" si="45"/>
        <v/>
      </c>
    </row>
    <row r="121" spans="1:77" x14ac:dyDescent="0.2">
      <c r="A121" t="s">
        <v>46</v>
      </c>
      <c r="B121" t="s">
        <v>46</v>
      </c>
      <c r="C121" t="s">
        <v>70</v>
      </c>
      <c r="D121" t="s">
        <v>70</v>
      </c>
      <c r="E121" t="s">
        <v>68</v>
      </c>
      <c r="F121" s="4">
        <f t="shared" si="39"/>
        <v>46126</v>
      </c>
      <c r="G121" t="s">
        <v>37</v>
      </c>
      <c r="H121" s="28">
        <v>26</v>
      </c>
      <c r="I121" s="138">
        <v>20</v>
      </c>
      <c r="J121" s="138">
        <v>0</v>
      </c>
      <c r="K121" s="2">
        <v>0</v>
      </c>
      <c r="L121" s="2">
        <v>0</v>
      </c>
      <c r="M121" s="2">
        <v>5574.9</v>
      </c>
      <c r="N121" s="2">
        <v>4931.93</v>
      </c>
      <c r="O121" s="2">
        <v>0</v>
      </c>
      <c r="P121" s="2">
        <v>0</v>
      </c>
      <c r="Q121" s="29">
        <v>0</v>
      </c>
      <c r="R121" s="30">
        <f t="shared" si="35"/>
        <v>20</v>
      </c>
      <c r="S121" s="30">
        <f t="shared" si="36"/>
        <v>4931.93</v>
      </c>
      <c r="T121" t="s">
        <v>49</v>
      </c>
      <c r="U121" t="s">
        <v>49</v>
      </c>
      <c r="V121" t="s">
        <v>70</v>
      </c>
      <c r="W121" t="s">
        <v>70</v>
      </c>
      <c r="X121" t="s">
        <v>68</v>
      </c>
      <c r="Y121" s="4">
        <f t="shared" si="40"/>
        <v>45762</v>
      </c>
      <c r="Z121" t="s">
        <v>37</v>
      </c>
      <c r="AA121" s="28">
        <v>23</v>
      </c>
      <c r="AB121" s="138">
        <v>10</v>
      </c>
      <c r="AC121" s="138">
        <v>1</v>
      </c>
      <c r="AD121" s="2">
        <v>0</v>
      </c>
      <c r="AE121" s="2">
        <v>0</v>
      </c>
      <c r="AF121" s="2">
        <v>5216.32</v>
      </c>
      <c r="AG121" s="2">
        <v>4226.97</v>
      </c>
      <c r="AH121" s="2">
        <v>2811.79</v>
      </c>
      <c r="AI121" s="2">
        <v>0</v>
      </c>
      <c r="AJ121" s="29">
        <v>0</v>
      </c>
      <c r="AK121" s="30">
        <f t="shared" si="37"/>
        <v>11</v>
      </c>
      <c r="AL121" s="30">
        <f t="shared" si="38"/>
        <v>7038.76</v>
      </c>
      <c r="AM121" s="2">
        <f t="shared" si="42"/>
        <v>3</v>
      </c>
      <c r="AN121" s="2">
        <f t="shared" si="42"/>
        <v>10</v>
      </c>
      <c r="AO121" s="2">
        <f t="shared" si="42"/>
        <v>-1</v>
      </c>
      <c r="AP121" s="2">
        <f t="shared" si="42"/>
        <v>0</v>
      </c>
      <c r="AQ121" s="2">
        <f t="shared" si="49"/>
        <v>0</v>
      </c>
      <c r="AR121" s="2">
        <f t="shared" si="49"/>
        <v>358.57999999999993</v>
      </c>
      <c r="AS121" s="2">
        <f t="shared" si="49"/>
        <v>704.96</v>
      </c>
      <c r="AT121" s="2">
        <f t="shared" si="49"/>
        <v>-2811.79</v>
      </c>
      <c r="AU121" s="2">
        <f t="shared" si="49"/>
        <v>0</v>
      </c>
      <c r="AV121" s="29">
        <f t="shared" si="49"/>
        <v>0</v>
      </c>
      <c r="AW121" s="30">
        <f t="shared" si="49"/>
        <v>9</v>
      </c>
      <c r="AX121" s="31">
        <f t="shared" si="49"/>
        <v>-2106.83</v>
      </c>
      <c r="AY121" s="38">
        <f t="shared" si="47"/>
        <v>0.13043478260869565</v>
      </c>
      <c r="AZ121" s="38">
        <f t="shared" si="47"/>
        <v>1</v>
      </c>
      <c r="BA121" s="38">
        <f t="shared" si="47"/>
        <v>-1</v>
      </c>
      <c r="BB121" s="38" t="str">
        <f t="shared" si="46"/>
        <v/>
      </c>
      <c r="BC121" s="38" t="str">
        <f t="shared" si="46"/>
        <v/>
      </c>
      <c r="BD121" s="38">
        <f t="shared" si="46"/>
        <v>6.8741948346727186E-2</v>
      </c>
      <c r="BE121" s="38">
        <f t="shared" si="46"/>
        <v>0.16677667454465017</v>
      </c>
      <c r="BF121" s="38">
        <f t="shared" si="46"/>
        <v>-1</v>
      </c>
      <c r="BG121" s="38" t="str">
        <f t="shared" si="46"/>
        <v/>
      </c>
      <c r="BH121" s="39" t="str">
        <f t="shared" si="48"/>
        <v/>
      </c>
      <c r="BI121" s="76">
        <f t="shared" si="48"/>
        <v>0.81818181818181823</v>
      </c>
      <c r="BJ121" s="40">
        <f t="shared" si="48"/>
        <v>-0.29931834584500677</v>
      </c>
      <c r="BK121" s="119">
        <f t="shared" si="43"/>
        <v>214.41923076923075</v>
      </c>
      <c r="BL121" s="120">
        <f t="shared" si="43"/>
        <v>246.59650000000002</v>
      </c>
      <c r="BM121" s="120" t="str">
        <f t="shared" si="43"/>
        <v/>
      </c>
      <c r="BN121" s="120" t="str">
        <f t="shared" si="43"/>
        <v/>
      </c>
      <c r="BO121" s="121" t="str">
        <f t="shared" si="43"/>
        <v/>
      </c>
      <c r="BP121" s="119">
        <f t="shared" si="44"/>
        <v>226.79652173913041</v>
      </c>
      <c r="BQ121" s="120">
        <f t="shared" si="44"/>
        <v>422.697</v>
      </c>
      <c r="BR121" s="120">
        <f t="shared" si="44"/>
        <v>2811.79</v>
      </c>
      <c r="BS121" s="120" t="str">
        <f t="shared" si="44"/>
        <v/>
      </c>
      <c r="BT121" s="121" t="str">
        <f t="shared" si="44"/>
        <v/>
      </c>
      <c r="BU121" s="119">
        <f t="shared" si="45"/>
        <v>-12.377290969899661</v>
      </c>
      <c r="BV121" s="120">
        <f t="shared" si="45"/>
        <v>-176.10049999999998</v>
      </c>
      <c r="BW121" s="121" t="str">
        <f t="shared" si="45"/>
        <v/>
      </c>
      <c r="BX121" s="120" t="str">
        <f t="shared" si="45"/>
        <v/>
      </c>
      <c r="BY121" s="121" t="str">
        <f t="shared" si="45"/>
        <v/>
      </c>
    </row>
    <row r="122" spans="1:77" x14ac:dyDescent="0.2">
      <c r="A122" t="s">
        <v>46</v>
      </c>
      <c r="B122" t="s">
        <v>46</v>
      </c>
      <c r="C122" t="s">
        <v>70</v>
      </c>
      <c r="D122" t="s">
        <v>70</v>
      </c>
      <c r="E122" t="s">
        <v>68</v>
      </c>
      <c r="F122" s="4">
        <f t="shared" si="39"/>
        <v>46127</v>
      </c>
      <c r="G122" t="s">
        <v>38</v>
      </c>
      <c r="H122" s="28">
        <v>25</v>
      </c>
      <c r="I122" s="138">
        <v>16</v>
      </c>
      <c r="J122" s="138">
        <v>5</v>
      </c>
      <c r="K122" s="2">
        <v>0</v>
      </c>
      <c r="L122" s="2">
        <v>0</v>
      </c>
      <c r="M122" s="2">
        <v>5997.9800000000005</v>
      </c>
      <c r="N122" s="2">
        <v>6371.57</v>
      </c>
      <c r="O122" s="2">
        <v>2123.79</v>
      </c>
      <c r="P122" s="2">
        <v>0</v>
      </c>
      <c r="Q122" s="29">
        <v>0</v>
      </c>
      <c r="R122" s="30">
        <f t="shared" si="35"/>
        <v>21</v>
      </c>
      <c r="S122" s="30">
        <f t="shared" si="36"/>
        <v>8495.36</v>
      </c>
      <c r="T122" t="s">
        <v>49</v>
      </c>
      <c r="U122" t="s">
        <v>49</v>
      </c>
      <c r="V122" t="s">
        <v>70</v>
      </c>
      <c r="W122" t="s">
        <v>70</v>
      </c>
      <c r="X122" t="s">
        <v>68</v>
      </c>
      <c r="Y122" s="4">
        <f t="shared" si="40"/>
        <v>45763</v>
      </c>
      <c r="Z122" t="s">
        <v>38</v>
      </c>
      <c r="AA122" s="28">
        <v>32</v>
      </c>
      <c r="AB122" s="138">
        <v>13</v>
      </c>
      <c r="AC122" s="138">
        <v>3</v>
      </c>
      <c r="AD122" s="2">
        <v>0</v>
      </c>
      <c r="AE122" s="2">
        <v>0</v>
      </c>
      <c r="AF122" s="2">
        <v>7570.9699999999993</v>
      </c>
      <c r="AG122" s="2">
        <v>5451.32</v>
      </c>
      <c r="AH122" s="2">
        <v>1015.0300000000001</v>
      </c>
      <c r="AI122" s="2">
        <v>0</v>
      </c>
      <c r="AJ122" s="29">
        <v>0</v>
      </c>
      <c r="AK122" s="30">
        <f t="shared" si="37"/>
        <v>16</v>
      </c>
      <c r="AL122" s="30">
        <f t="shared" si="38"/>
        <v>6466.3499999999995</v>
      </c>
      <c r="AM122" s="2">
        <f t="shared" si="42"/>
        <v>-7</v>
      </c>
      <c r="AN122" s="2">
        <f t="shared" si="42"/>
        <v>3</v>
      </c>
      <c r="AO122" s="2">
        <f t="shared" si="42"/>
        <v>2</v>
      </c>
      <c r="AP122" s="2">
        <f t="shared" si="42"/>
        <v>0</v>
      </c>
      <c r="AQ122" s="2">
        <f t="shared" si="49"/>
        <v>0</v>
      </c>
      <c r="AR122" s="2">
        <f t="shared" si="49"/>
        <v>-1572.9899999999989</v>
      </c>
      <c r="AS122" s="2">
        <f t="shared" si="49"/>
        <v>920.25</v>
      </c>
      <c r="AT122" s="2">
        <f t="shared" si="49"/>
        <v>1108.7599999999998</v>
      </c>
      <c r="AU122" s="2">
        <f t="shared" si="49"/>
        <v>0</v>
      </c>
      <c r="AV122" s="29">
        <f t="shared" si="49"/>
        <v>0</v>
      </c>
      <c r="AW122" s="30">
        <f t="shared" si="49"/>
        <v>5</v>
      </c>
      <c r="AX122" s="31">
        <f t="shared" si="49"/>
        <v>2029.0100000000011</v>
      </c>
      <c r="AY122" s="38">
        <f t="shared" si="47"/>
        <v>-0.21875</v>
      </c>
      <c r="AZ122" s="38">
        <f t="shared" si="47"/>
        <v>0.23076923076923078</v>
      </c>
      <c r="BA122" s="38">
        <f t="shared" si="47"/>
        <v>0.66666666666666663</v>
      </c>
      <c r="BB122" s="38" t="str">
        <f t="shared" si="46"/>
        <v/>
      </c>
      <c r="BC122" s="38" t="str">
        <f t="shared" si="46"/>
        <v/>
      </c>
      <c r="BD122" s="38">
        <f t="shared" si="46"/>
        <v>-0.20776597978858707</v>
      </c>
      <c r="BE122" s="38">
        <f t="shared" si="46"/>
        <v>0.16881232435446827</v>
      </c>
      <c r="BF122" s="38">
        <f t="shared" si="46"/>
        <v>1.0923420982631051</v>
      </c>
      <c r="BG122" s="38" t="str">
        <f t="shared" si="46"/>
        <v/>
      </c>
      <c r="BH122" s="39" t="str">
        <f t="shared" si="48"/>
        <v/>
      </c>
      <c r="BI122" s="76">
        <f t="shared" si="48"/>
        <v>0.3125</v>
      </c>
      <c r="BJ122" s="40">
        <f t="shared" si="48"/>
        <v>0.31377979849528737</v>
      </c>
      <c r="BK122" s="119">
        <f t="shared" si="43"/>
        <v>239.91920000000002</v>
      </c>
      <c r="BL122" s="120">
        <f t="shared" si="43"/>
        <v>398.22312499999998</v>
      </c>
      <c r="BM122" s="120">
        <f t="shared" si="43"/>
        <v>424.75799999999998</v>
      </c>
      <c r="BN122" s="120" t="str">
        <f t="shared" si="43"/>
        <v/>
      </c>
      <c r="BO122" s="121" t="str">
        <f t="shared" si="43"/>
        <v/>
      </c>
      <c r="BP122" s="119">
        <f t="shared" si="44"/>
        <v>236.59281249999998</v>
      </c>
      <c r="BQ122" s="120">
        <f t="shared" si="44"/>
        <v>419.33230769230767</v>
      </c>
      <c r="BR122" s="120">
        <f t="shared" si="44"/>
        <v>338.34333333333336</v>
      </c>
      <c r="BS122" s="120" t="str">
        <f t="shared" si="44"/>
        <v/>
      </c>
      <c r="BT122" s="121" t="str">
        <f t="shared" si="44"/>
        <v/>
      </c>
      <c r="BU122" s="119">
        <f t="shared" si="45"/>
        <v>3.3263875000000382</v>
      </c>
      <c r="BV122" s="120">
        <f t="shared" si="45"/>
        <v>-21.109182692307684</v>
      </c>
      <c r="BW122" s="121">
        <f t="shared" si="45"/>
        <v>86.414666666666619</v>
      </c>
      <c r="BX122" s="120" t="str">
        <f t="shared" si="45"/>
        <v/>
      </c>
      <c r="BY122" s="121" t="str">
        <f t="shared" si="45"/>
        <v/>
      </c>
    </row>
    <row r="123" spans="1:77" x14ac:dyDescent="0.2">
      <c r="A123" t="s">
        <v>46</v>
      </c>
      <c r="B123" t="s">
        <v>46</v>
      </c>
      <c r="C123" t="s">
        <v>70</v>
      </c>
      <c r="D123" t="s">
        <v>70</v>
      </c>
      <c r="E123" t="s">
        <v>68</v>
      </c>
      <c r="F123" s="4">
        <f t="shared" si="39"/>
        <v>46128</v>
      </c>
      <c r="G123" t="s">
        <v>39</v>
      </c>
      <c r="H123" s="28">
        <v>19</v>
      </c>
      <c r="I123" s="138">
        <v>30</v>
      </c>
      <c r="J123" s="138">
        <v>0</v>
      </c>
      <c r="K123" s="2">
        <v>0</v>
      </c>
      <c r="L123" s="2">
        <v>0</v>
      </c>
      <c r="M123" s="2">
        <v>4173.9400000000005</v>
      </c>
      <c r="N123" s="2">
        <v>14475.839999999998</v>
      </c>
      <c r="O123" s="2">
        <v>0</v>
      </c>
      <c r="P123" s="2">
        <v>0</v>
      </c>
      <c r="Q123" s="29">
        <v>0</v>
      </c>
      <c r="R123" s="30">
        <f t="shared" si="35"/>
        <v>30</v>
      </c>
      <c r="S123" s="30">
        <f t="shared" si="36"/>
        <v>14475.839999999998</v>
      </c>
      <c r="T123" t="s">
        <v>49</v>
      </c>
      <c r="U123" t="s">
        <v>49</v>
      </c>
      <c r="V123" t="s">
        <v>70</v>
      </c>
      <c r="W123" t="s">
        <v>70</v>
      </c>
      <c r="X123" t="s">
        <v>68</v>
      </c>
      <c r="Y123" s="4">
        <f t="shared" si="40"/>
        <v>45764</v>
      </c>
      <c r="Z123" t="s">
        <v>39</v>
      </c>
      <c r="AA123" s="28">
        <v>22</v>
      </c>
      <c r="AB123" s="138">
        <v>14</v>
      </c>
      <c r="AC123" s="138">
        <v>1</v>
      </c>
      <c r="AD123" s="2">
        <v>0</v>
      </c>
      <c r="AE123" s="2">
        <v>0</v>
      </c>
      <c r="AF123" s="2">
        <v>3405.51</v>
      </c>
      <c r="AG123" s="2">
        <v>2062.35</v>
      </c>
      <c r="AH123" s="2">
        <v>675.41</v>
      </c>
      <c r="AI123" s="2">
        <v>0</v>
      </c>
      <c r="AJ123" s="29">
        <v>0</v>
      </c>
      <c r="AK123" s="30">
        <f t="shared" si="37"/>
        <v>15</v>
      </c>
      <c r="AL123" s="30">
        <f t="shared" si="38"/>
        <v>2737.7599999999998</v>
      </c>
      <c r="AM123" s="2">
        <f t="shared" si="42"/>
        <v>-3</v>
      </c>
      <c r="AN123" s="2">
        <f t="shared" si="42"/>
        <v>16</v>
      </c>
      <c r="AO123" s="2">
        <f t="shared" si="42"/>
        <v>-1</v>
      </c>
      <c r="AP123" s="2">
        <f t="shared" si="42"/>
        <v>0</v>
      </c>
      <c r="AQ123" s="2">
        <f t="shared" si="49"/>
        <v>0</v>
      </c>
      <c r="AR123" s="2">
        <f t="shared" si="49"/>
        <v>768.43000000000029</v>
      </c>
      <c r="AS123" s="2">
        <f t="shared" si="49"/>
        <v>12413.489999999998</v>
      </c>
      <c r="AT123" s="2">
        <f t="shared" si="49"/>
        <v>-675.41</v>
      </c>
      <c r="AU123" s="2">
        <f t="shared" si="49"/>
        <v>0</v>
      </c>
      <c r="AV123" s="29">
        <f t="shared" si="49"/>
        <v>0</v>
      </c>
      <c r="AW123" s="30">
        <f t="shared" si="49"/>
        <v>15</v>
      </c>
      <c r="AX123" s="31">
        <f t="shared" si="49"/>
        <v>11738.079999999998</v>
      </c>
      <c r="AY123" s="38">
        <f t="shared" si="47"/>
        <v>-0.13636363636363635</v>
      </c>
      <c r="AZ123" s="38">
        <f t="shared" si="47"/>
        <v>1.1428571428571428</v>
      </c>
      <c r="BA123" s="38">
        <f t="shared" si="47"/>
        <v>-1</v>
      </c>
      <c r="BB123" s="38" t="str">
        <f t="shared" si="46"/>
        <v/>
      </c>
      <c r="BC123" s="38" t="str">
        <f t="shared" si="46"/>
        <v/>
      </c>
      <c r="BD123" s="38">
        <f t="shared" si="46"/>
        <v>0.22564314889693474</v>
      </c>
      <c r="BE123" s="38">
        <f t="shared" si="46"/>
        <v>6.0190995708778816</v>
      </c>
      <c r="BF123" s="38">
        <f t="shared" si="46"/>
        <v>-1</v>
      </c>
      <c r="BG123" s="38" t="str">
        <f t="shared" si="46"/>
        <v/>
      </c>
      <c r="BH123" s="39" t="str">
        <f t="shared" si="48"/>
        <v/>
      </c>
      <c r="BI123" s="76">
        <f t="shared" si="48"/>
        <v>1</v>
      </c>
      <c r="BJ123" s="40">
        <f t="shared" si="48"/>
        <v>4.287475892700602</v>
      </c>
      <c r="BK123" s="119">
        <f t="shared" si="43"/>
        <v>219.68105263157898</v>
      </c>
      <c r="BL123" s="120">
        <f t="shared" si="43"/>
        <v>482.52799999999996</v>
      </c>
      <c r="BM123" s="120" t="str">
        <f t="shared" si="43"/>
        <v/>
      </c>
      <c r="BN123" s="120" t="str">
        <f t="shared" si="43"/>
        <v/>
      </c>
      <c r="BO123" s="121" t="str">
        <f t="shared" si="43"/>
        <v/>
      </c>
      <c r="BP123" s="119">
        <f t="shared" si="44"/>
        <v>154.79590909090911</v>
      </c>
      <c r="BQ123" s="120">
        <f t="shared" si="44"/>
        <v>147.31071428571428</v>
      </c>
      <c r="BR123" s="120">
        <f t="shared" si="44"/>
        <v>675.41</v>
      </c>
      <c r="BS123" s="120" t="str">
        <f t="shared" si="44"/>
        <v/>
      </c>
      <c r="BT123" s="121" t="str">
        <f t="shared" si="44"/>
        <v/>
      </c>
      <c r="BU123" s="119">
        <f t="shared" si="45"/>
        <v>64.885143540669873</v>
      </c>
      <c r="BV123" s="120">
        <f t="shared" si="45"/>
        <v>335.21728571428571</v>
      </c>
      <c r="BW123" s="121" t="str">
        <f t="shared" si="45"/>
        <v/>
      </c>
      <c r="BX123" s="120" t="str">
        <f t="shared" si="45"/>
        <v/>
      </c>
      <c r="BY123" s="121" t="str">
        <f t="shared" si="45"/>
        <v/>
      </c>
    </row>
    <row r="124" spans="1:77" x14ac:dyDescent="0.2">
      <c r="A124" t="s">
        <v>46</v>
      </c>
      <c r="B124" t="s">
        <v>46</v>
      </c>
      <c r="C124" t="s">
        <v>70</v>
      </c>
      <c r="D124" t="s">
        <v>70</v>
      </c>
      <c r="E124" t="s">
        <v>68</v>
      </c>
      <c r="F124" s="4">
        <f t="shared" si="39"/>
        <v>46129</v>
      </c>
      <c r="G124" t="s">
        <v>40</v>
      </c>
      <c r="H124" s="28">
        <v>21</v>
      </c>
      <c r="I124" s="138">
        <v>13</v>
      </c>
      <c r="J124" s="138">
        <v>0</v>
      </c>
      <c r="K124" s="2">
        <v>0</v>
      </c>
      <c r="L124" s="2">
        <v>0</v>
      </c>
      <c r="M124" s="2">
        <v>3430</v>
      </c>
      <c r="N124" s="2">
        <v>2857.2799999999997</v>
      </c>
      <c r="O124" s="2">
        <v>0</v>
      </c>
      <c r="P124" s="2">
        <v>0</v>
      </c>
      <c r="Q124" s="29">
        <v>0</v>
      </c>
      <c r="R124" s="30">
        <f t="shared" si="35"/>
        <v>13</v>
      </c>
      <c r="S124" s="30">
        <f t="shared" si="36"/>
        <v>2857.2799999999997</v>
      </c>
      <c r="T124" t="s">
        <v>49</v>
      </c>
      <c r="U124" t="s">
        <v>49</v>
      </c>
      <c r="V124" t="s">
        <v>70</v>
      </c>
      <c r="W124" t="s">
        <v>70</v>
      </c>
      <c r="X124" t="s">
        <v>68</v>
      </c>
      <c r="Y124" s="4">
        <f t="shared" si="40"/>
        <v>45765</v>
      </c>
      <c r="Z124" t="s">
        <v>40</v>
      </c>
      <c r="AA124" s="28">
        <v>20</v>
      </c>
      <c r="AB124" s="138">
        <v>14</v>
      </c>
      <c r="AC124" s="138">
        <v>1</v>
      </c>
      <c r="AD124" s="2">
        <v>0</v>
      </c>
      <c r="AE124" s="2">
        <v>0</v>
      </c>
      <c r="AF124" s="2">
        <v>4543.0599999999995</v>
      </c>
      <c r="AG124" s="2">
        <v>2558.5700000000002</v>
      </c>
      <c r="AH124" s="2">
        <v>531.67999999999995</v>
      </c>
      <c r="AI124" s="2">
        <v>0</v>
      </c>
      <c r="AJ124" s="29">
        <v>0</v>
      </c>
      <c r="AK124" s="30">
        <f t="shared" si="37"/>
        <v>15</v>
      </c>
      <c r="AL124" s="30">
        <f t="shared" si="38"/>
        <v>3090.25</v>
      </c>
      <c r="AM124" s="2">
        <f t="shared" si="42"/>
        <v>1</v>
      </c>
      <c r="AN124" s="2">
        <f t="shared" si="42"/>
        <v>-1</v>
      </c>
      <c r="AO124" s="2">
        <f t="shared" si="42"/>
        <v>-1</v>
      </c>
      <c r="AP124" s="2">
        <f t="shared" si="42"/>
        <v>0</v>
      </c>
      <c r="AQ124" s="2">
        <f t="shared" si="49"/>
        <v>0</v>
      </c>
      <c r="AR124" s="2">
        <f t="shared" si="49"/>
        <v>-1113.0599999999995</v>
      </c>
      <c r="AS124" s="2">
        <f t="shared" si="49"/>
        <v>298.70999999999958</v>
      </c>
      <c r="AT124" s="2">
        <f t="shared" si="49"/>
        <v>-531.67999999999995</v>
      </c>
      <c r="AU124" s="2">
        <f t="shared" si="49"/>
        <v>0</v>
      </c>
      <c r="AV124" s="29">
        <f t="shared" si="49"/>
        <v>0</v>
      </c>
      <c r="AW124" s="30">
        <f t="shared" si="49"/>
        <v>-2</v>
      </c>
      <c r="AX124" s="31">
        <f t="shared" si="49"/>
        <v>-232.97000000000025</v>
      </c>
      <c r="AY124" s="38">
        <f t="shared" si="47"/>
        <v>0.05</v>
      </c>
      <c r="AZ124" s="38">
        <f t="shared" si="47"/>
        <v>-7.1428571428571425E-2</v>
      </c>
      <c r="BA124" s="38">
        <f t="shared" si="47"/>
        <v>-1</v>
      </c>
      <c r="BB124" s="38" t="str">
        <f t="shared" si="46"/>
        <v/>
      </c>
      <c r="BC124" s="38" t="str">
        <f t="shared" si="46"/>
        <v/>
      </c>
      <c r="BD124" s="38">
        <f t="shared" si="46"/>
        <v>-0.24500226719435791</v>
      </c>
      <c r="BE124" s="38">
        <f t="shared" si="46"/>
        <v>0.11674880890497409</v>
      </c>
      <c r="BF124" s="38">
        <f t="shared" si="46"/>
        <v>-1</v>
      </c>
      <c r="BG124" s="38" t="str">
        <f t="shared" si="46"/>
        <v/>
      </c>
      <c r="BH124" s="39" t="str">
        <f t="shared" si="48"/>
        <v/>
      </c>
      <c r="BI124" s="76">
        <f t="shared" si="48"/>
        <v>-0.13333333333333333</v>
      </c>
      <c r="BJ124" s="40">
        <f t="shared" si="48"/>
        <v>-7.5388722595259361E-2</v>
      </c>
      <c r="BK124" s="119">
        <f t="shared" si="43"/>
        <v>163.33333333333334</v>
      </c>
      <c r="BL124" s="120">
        <f t="shared" si="43"/>
        <v>219.7907692307692</v>
      </c>
      <c r="BM124" s="120" t="str">
        <f t="shared" si="43"/>
        <v/>
      </c>
      <c r="BN124" s="120" t="str">
        <f t="shared" si="43"/>
        <v/>
      </c>
      <c r="BO124" s="121" t="str">
        <f t="shared" si="43"/>
        <v/>
      </c>
      <c r="BP124" s="119">
        <f t="shared" si="44"/>
        <v>227.15299999999996</v>
      </c>
      <c r="BQ124" s="120">
        <f t="shared" si="44"/>
        <v>182.75500000000002</v>
      </c>
      <c r="BR124" s="120">
        <f t="shared" si="44"/>
        <v>531.67999999999995</v>
      </c>
      <c r="BS124" s="120" t="str">
        <f t="shared" si="44"/>
        <v/>
      </c>
      <c r="BT124" s="121" t="str">
        <f t="shared" si="44"/>
        <v/>
      </c>
      <c r="BU124" s="119">
        <f t="shared" si="45"/>
        <v>-63.81966666666662</v>
      </c>
      <c r="BV124" s="120">
        <f t="shared" si="45"/>
        <v>37.035769230769176</v>
      </c>
      <c r="BW124" s="121" t="str">
        <f t="shared" si="45"/>
        <v/>
      </c>
      <c r="BX124" s="120" t="str">
        <f t="shared" si="45"/>
        <v/>
      </c>
      <c r="BY124" s="121" t="str">
        <f t="shared" si="45"/>
        <v/>
      </c>
    </row>
    <row r="125" spans="1:77" ht="13.5" thickBot="1" x14ac:dyDescent="0.25">
      <c r="A125" t="s">
        <v>46</v>
      </c>
      <c r="B125" t="s">
        <v>46</v>
      </c>
      <c r="C125" t="s">
        <v>70</v>
      </c>
      <c r="D125" t="s">
        <v>70</v>
      </c>
      <c r="E125" t="s">
        <v>68</v>
      </c>
      <c r="F125" s="59">
        <f t="shared" si="39"/>
        <v>46130</v>
      </c>
      <c r="G125" s="42" t="s">
        <v>41</v>
      </c>
      <c r="H125" s="43">
        <v>11</v>
      </c>
      <c r="I125" s="44">
        <v>1</v>
      </c>
      <c r="J125" s="44">
        <v>0</v>
      </c>
      <c r="K125" s="44">
        <v>0</v>
      </c>
      <c r="L125" s="44">
        <v>0</v>
      </c>
      <c r="M125" s="44">
        <v>3573.39</v>
      </c>
      <c r="N125" s="44">
        <v>-150.93</v>
      </c>
      <c r="O125" s="44">
        <v>0</v>
      </c>
      <c r="P125" s="44">
        <v>0</v>
      </c>
      <c r="Q125" s="45">
        <v>0</v>
      </c>
      <c r="R125" s="46">
        <f t="shared" si="35"/>
        <v>1</v>
      </c>
      <c r="S125" s="46">
        <f t="shared" si="36"/>
        <v>-150.93</v>
      </c>
      <c r="T125" t="s">
        <v>49</v>
      </c>
      <c r="U125" t="s">
        <v>49</v>
      </c>
      <c r="V125" t="s">
        <v>70</v>
      </c>
      <c r="W125" t="s">
        <v>70</v>
      </c>
      <c r="X125" t="s">
        <v>68</v>
      </c>
      <c r="Y125" s="59">
        <f t="shared" si="40"/>
        <v>45766</v>
      </c>
      <c r="Z125" s="42" t="s">
        <v>41</v>
      </c>
      <c r="AA125" s="43">
        <v>24</v>
      </c>
      <c r="AB125" s="44">
        <v>0</v>
      </c>
      <c r="AC125" s="44">
        <v>0</v>
      </c>
      <c r="AD125" s="44">
        <v>0</v>
      </c>
      <c r="AE125" s="44">
        <v>0</v>
      </c>
      <c r="AF125" s="44">
        <v>2986.82</v>
      </c>
      <c r="AG125" s="44">
        <v>0</v>
      </c>
      <c r="AH125" s="44">
        <v>0</v>
      </c>
      <c r="AI125" s="44">
        <v>0</v>
      </c>
      <c r="AJ125" s="45">
        <v>0</v>
      </c>
      <c r="AK125" s="46">
        <f t="shared" si="37"/>
        <v>0</v>
      </c>
      <c r="AL125" s="46">
        <f t="shared" si="38"/>
        <v>0</v>
      </c>
      <c r="AM125" s="44">
        <f t="shared" si="42"/>
        <v>-13</v>
      </c>
      <c r="AN125" s="44">
        <f t="shared" si="42"/>
        <v>1</v>
      </c>
      <c r="AO125" s="44">
        <f t="shared" si="42"/>
        <v>0</v>
      </c>
      <c r="AP125" s="44">
        <f t="shared" si="42"/>
        <v>0</v>
      </c>
      <c r="AQ125" s="44">
        <f t="shared" si="49"/>
        <v>0</v>
      </c>
      <c r="AR125" s="44">
        <f t="shared" si="49"/>
        <v>586.56999999999971</v>
      </c>
      <c r="AS125" s="44">
        <f t="shared" si="49"/>
        <v>-150.93</v>
      </c>
      <c r="AT125" s="44">
        <f t="shared" si="49"/>
        <v>0</v>
      </c>
      <c r="AU125" s="44">
        <f t="shared" si="49"/>
        <v>0</v>
      </c>
      <c r="AV125" s="45">
        <f t="shared" si="49"/>
        <v>0</v>
      </c>
      <c r="AW125" s="46">
        <f t="shared" si="49"/>
        <v>1</v>
      </c>
      <c r="AX125" s="47">
        <f t="shared" si="49"/>
        <v>-150.93</v>
      </c>
      <c r="AY125" s="56">
        <f t="shared" si="47"/>
        <v>-0.54166666666666663</v>
      </c>
      <c r="AZ125" s="56" t="str">
        <f t="shared" si="47"/>
        <v/>
      </c>
      <c r="BA125" s="56" t="str">
        <f t="shared" si="47"/>
        <v/>
      </c>
      <c r="BB125" s="56" t="str">
        <f t="shared" si="46"/>
        <v/>
      </c>
      <c r="BC125" s="56" t="str">
        <f t="shared" si="46"/>
        <v/>
      </c>
      <c r="BD125" s="56">
        <f t="shared" si="46"/>
        <v>0.19638612303386199</v>
      </c>
      <c r="BE125" s="56" t="str">
        <f t="shared" si="46"/>
        <v/>
      </c>
      <c r="BF125" s="56" t="str">
        <f t="shared" si="46"/>
        <v/>
      </c>
      <c r="BG125" s="56" t="str">
        <f t="shared" si="46"/>
        <v/>
      </c>
      <c r="BH125" s="57" t="str">
        <f t="shared" si="48"/>
        <v/>
      </c>
      <c r="BI125" s="81" t="str">
        <f t="shared" si="48"/>
        <v/>
      </c>
      <c r="BJ125" s="58" t="str">
        <f t="shared" si="48"/>
        <v/>
      </c>
      <c r="BK125" s="122">
        <f t="shared" si="43"/>
        <v>324.85363636363633</v>
      </c>
      <c r="BL125" s="123">
        <f t="shared" si="43"/>
        <v>-150.93</v>
      </c>
      <c r="BM125" s="123" t="str">
        <f t="shared" si="43"/>
        <v/>
      </c>
      <c r="BN125" s="123" t="str">
        <f t="shared" si="43"/>
        <v/>
      </c>
      <c r="BO125" s="124" t="str">
        <f t="shared" si="43"/>
        <v/>
      </c>
      <c r="BP125" s="122">
        <f t="shared" si="44"/>
        <v>124.45083333333334</v>
      </c>
      <c r="BQ125" s="123" t="str">
        <f t="shared" si="44"/>
        <v/>
      </c>
      <c r="BR125" s="123" t="str">
        <f t="shared" si="44"/>
        <v/>
      </c>
      <c r="BS125" s="123" t="str">
        <f t="shared" si="44"/>
        <v/>
      </c>
      <c r="BT125" s="124" t="str">
        <f t="shared" si="44"/>
        <v/>
      </c>
      <c r="BU125" s="122">
        <f t="shared" si="45"/>
        <v>200.40280303030301</v>
      </c>
      <c r="BV125" s="123" t="str">
        <f t="shared" si="45"/>
        <v/>
      </c>
      <c r="BW125" s="124" t="str">
        <f t="shared" si="45"/>
        <v/>
      </c>
      <c r="BX125" s="123" t="str">
        <f t="shared" si="45"/>
        <v/>
      </c>
      <c r="BY125" s="124" t="str">
        <f t="shared" si="45"/>
        <v/>
      </c>
    </row>
    <row r="126" spans="1:77" x14ac:dyDescent="0.2">
      <c r="A126" t="s">
        <v>46</v>
      </c>
      <c r="B126" t="s">
        <v>46</v>
      </c>
      <c r="C126" t="s">
        <v>70</v>
      </c>
      <c r="D126" t="s">
        <v>70</v>
      </c>
      <c r="E126" t="s">
        <v>69</v>
      </c>
      <c r="F126" s="4">
        <f t="shared" si="39"/>
        <v>46131</v>
      </c>
      <c r="G126" t="s">
        <v>35</v>
      </c>
      <c r="H126" s="28">
        <v>6</v>
      </c>
      <c r="I126" s="138">
        <v>19</v>
      </c>
      <c r="J126" s="138">
        <v>0</v>
      </c>
      <c r="K126" s="2">
        <v>0</v>
      </c>
      <c r="L126" s="2">
        <v>0</v>
      </c>
      <c r="M126" s="2">
        <v>866.83</v>
      </c>
      <c r="N126" s="2">
        <v>7554.07</v>
      </c>
      <c r="O126" s="2">
        <v>0</v>
      </c>
      <c r="P126" s="2">
        <v>0</v>
      </c>
      <c r="Q126" s="29">
        <v>0</v>
      </c>
      <c r="R126" s="30">
        <f t="shared" si="35"/>
        <v>19</v>
      </c>
      <c r="S126" s="30">
        <f t="shared" si="36"/>
        <v>7554.07</v>
      </c>
      <c r="T126" t="s">
        <v>49</v>
      </c>
      <c r="U126" t="s">
        <v>49</v>
      </c>
      <c r="V126" t="s">
        <v>70</v>
      </c>
      <c r="W126" t="s">
        <v>70</v>
      </c>
      <c r="X126" t="s">
        <v>69</v>
      </c>
      <c r="Y126" s="4">
        <f t="shared" si="40"/>
        <v>45767</v>
      </c>
      <c r="Z126" t="s">
        <v>35</v>
      </c>
      <c r="AA126" s="28">
        <v>8</v>
      </c>
      <c r="AB126" s="138">
        <v>10</v>
      </c>
      <c r="AC126" s="138">
        <v>1</v>
      </c>
      <c r="AD126" s="2">
        <v>0</v>
      </c>
      <c r="AE126" s="2">
        <v>0</v>
      </c>
      <c r="AF126" s="2">
        <v>1497.97</v>
      </c>
      <c r="AG126" s="2">
        <v>2245.96</v>
      </c>
      <c r="AH126" s="2">
        <v>386.8</v>
      </c>
      <c r="AI126" s="2">
        <v>0</v>
      </c>
      <c r="AJ126" s="29">
        <v>0</v>
      </c>
      <c r="AK126" s="30">
        <f t="shared" si="37"/>
        <v>11</v>
      </c>
      <c r="AL126" s="30">
        <f t="shared" si="38"/>
        <v>2632.76</v>
      </c>
      <c r="AM126" s="2">
        <f t="shared" si="42"/>
        <v>-2</v>
      </c>
      <c r="AN126" s="2">
        <f t="shared" si="42"/>
        <v>9</v>
      </c>
      <c r="AO126" s="2">
        <f t="shared" si="42"/>
        <v>-1</v>
      </c>
      <c r="AP126" s="2">
        <f t="shared" si="42"/>
        <v>0</v>
      </c>
      <c r="AQ126" s="2">
        <f t="shared" si="49"/>
        <v>0</v>
      </c>
      <c r="AR126" s="2">
        <f t="shared" si="49"/>
        <v>-631.14</v>
      </c>
      <c r="AS126" s="2">
        <f t="shared" si="49"/>
        <v>5308.11</v>
      </c>
      <c r="AT126" s="2">
        <f t="shared" si="49"/>
        <v>-386.8</v>
      </c>
      <c r="AU126" s="2">
        <f t="shared" si="49"/>
        <v>0</v>
      </c>
      <c r="AV126" s="29">
        <f t="shared" si="49"/>
        <v>0</v>
      </c>
      <c r="AW126" s="30">
        <f t="shared" si="49"/>
        <v>8</v>
      </c>
      <c r="AX126" s="31">
        <f t="shared" si="49"/>
        <v>4921.3099999999995</v>
      </c>
      <c r="AY126" s="38">
        <f t="shared" si="47"/>
        <v>-0.25</v>
      </c>
      <c r="AZ126" s="38">
        <f t="shared" si="47"/>
        <v>0.9</v>
      </c>
      <c r="BA126" s="38">
        <f t="shared" si="47"/>
        <v>-1</v>
      </c>
      <c r="BB126" s="38" t="str">
        <f t="shared" si="46"/>
        <v/>
      </c>
      <c r="BC126" s="38" t="str">
        <f t="shared" si="46"/>
        <v/>
      </c>
      <c r="BD126" s="38">
        <f t="shared" si="46"/>
        <v>-0.42133020020427642</v>
      </c>
      <c r="BE126" s="38">
        <f t="shared" si="46"/>
        <v>2.3634036225044079</v>
      </c>
      <c r="BF126" s="38">
        <f t="shared" si="46"/>
        <v>-1</v>
      </c>
      <c r="BG126" s="38" t="str">
        <f t="shared" si="46"/>
        <v/>
      </c>
      <c r="BH126" s="39" t="str">
        <f t="shared" si="48"/>
        <v/>
      </c>
      <c r="BI126" s="76">
        <f t="shared" si="48"/>
        <v>0.72727272727272729</v>
      </c>
      <c r="BJ126" s="40">
        <f t="shared" si="48"/>
        <v>1.8692588766161744</v>
      </c>
      <c r="BK126" s="116">
        <f t="shared" si="43"/>
        <v>144.47166666666666</v>
      </c>
      <c r="BL126" s="117">
        <f t="shared" si="43"/>
        <v>397.58263157894737</v>
      </c>
      <c r="BM126" s="117" t="str">
        <f t="shared" si="43"/>
        <v/>
      </c>
      <c r="BN126" s="117" t="str">
        <f t="shared" si="43"/>
        <v/>
      </c>
      <c r="BO126" s="118" t="str">
        <f t="shared" si="43"/>
        <v/>
      </c>
      <c r="BP126" s="116">
        <f t="shared" si="44"/>
        <v>187.24625</v>
      </c>
      <c r="BQ126" s="117">
        <f t="shared" si="44"/>
        <v>224.596</v>
      </c>
      <c r="BR126" s="117">
        <f t="shared" si="44"/>
        <v>386.8</v>
      </c>
      <c r="BS126" s="117" t="str">
        <f t="shared" si="44"/>
        <v/>
      </c>
      <c r="BT126" s="118" t="str">
        <f t="shared" si="44"/>
        <v/>
      </c>
      <c r="BU126" s="116">
        <f t="shared" si="45"/>
        <v>-42.774583333333339</v>
      </c>
      <c r="BV126" s="117">
        <f t="shared" si="45"/>
        <v>172.98663157894737</v>
      </c>
      <c r="BW126" s="118" t="str">
        <f t="shared" si="45"/>
        <v/>
      </c>
      <c r="BX126" s="117" t="str">
        <f t="shared" si="45"/>
        <v/>
      </c>
      <c r="BY126" s="118" t="str">
        <f t="shared" si="45"/>
        <v/>
      </c>
    </row>
    <row r="127" spans="1:77" x14ac:dyDescent="0.2">
      <c r="A127" t="s">
        <v>46</v>
      </c>
      <c r="B127" t="s">
        <v>46</v>
      </c>
      <c r="C127" t="s">
        <v>70</v>
      </c>
      <c r="D127" t="s">
        <v>70</v>
      </c>
      <c r="E127" t="s">
        <v>69</v>
      </c>
      <c r="F127" s="4">
        <f t="shared" si="39"/>
        <v>46132</v>
      </c>
      <c r="G127" t="s">
        <v>36</v>
      </c>
      <c r="H127" s="28">
        <v>20</v>
      </c>
      <c r="I127" s="138">
        <v>15</v>
      </c>
      <c r="J127" s="138">
        <v>1</v>
      </c>
      <c r="K127" s="2">
        <v>0</v>
      </c>
      <c r="L127" s="2">
        <v>0</v>
      </c>
      <c r="M127" s="2">
        <v>4455.74</v>
      </c>
      <c r="N127" s="2">
        <v>2554.5499999999997</v>
      </c>
      <c r="O127" s="2">
        <v>390.34</v>
      </c>
      <c r="P127" s="2">
        <v>0</v>
      </c>
      <c r="Q127" s="29">
        <v>0</v>
      </c>
      <c r="R127" s="30">
        <f t="shared" si="35"/>
        <v>16</v>
      </c>
      <c r="S127" s="30">
        <f t="shared" si="36"/>
        <v>2944.89</v>
      </c>
      <c r="T127" t="s">
        <v>49</v>
      </c>
      <c r="U127" t="s">
        <v>49</v>
      </c>
      <c r="V127" t="s">
        <v>70</v>
      </c>
      <c r="W127" t="s">
        <v>70</v>
      </c>
      <c r="X127" t="s">
        <v>69</v>
      </c>
      <c r="Y127" s="4">
        <f t="shared" si="40"/>
        <v>45768</v>
      </c>
      <c r="Z127" t="s">
        <v>36</v>
      </c>
      <c r="AA127" s="28">
        <v>18</v>
      </c>
      <c r="AB127" s="138">
        <v>14</v>
      </c>
      <c r="AC127" s="138">
        <v>2</v>
      </c>
      <c r="AD127" s="2">
        <v>0</v>
      </c>
      <c r="AE127" s="2">
        <v>0</v>
      </c>
      <c r="AF127" s="2">
        <v>3413.3</v>
      </c>
      <c r="AG127" s="2">
        <v>8076.6100000000006</v>
      </c>
      <c r="AH127" s="2">
        <v>990.76</v>
      </c>
      <c r="AI127" s="2">
        <v>0</v>
      </c>
      <c r="AJ127" s="29">
        <v>0</v>
      </c>
      <c r="AK127" s="30">
        <f t="shared" si="37"/>
        <v>16</v>
      </c>
      <c r="AL127" s="30">
        <f t="shared" si="38"/>
        <v>9067.3700000000008</v>
      </c>
      <c r="AM127" s="2">
        <f t="shared" si="42"/>
        <v>2</v>
      </c>
      <c r="AN127" s="2">
        <f t="shared" si="42"/>
        <v>1</v>
      </c>
      <c r="AO127" s="2">
        <f t="shared" si="42"/>
        <v>-1</v>
      </c>
      <c r="AP127" s="2">
        <f t="shared" si="42"/>
        <v>0</v>
      </c>
      <c r="AQ127" s="2">
        <f t="shared" si="49"/>
        <v>0</v>
      </c>
      <c r="AR127" s="2">
        <f t="shared" si="49"/>
        <v>1042.4399999999996</v>
      </c>
      <c r="AS127" s="2">
        <f t="shared" si="49"/>
        <v>-5522.0600000000013</v>
      </c>
      <c r="AT127" s="2">
        <f t="shared" si="49"/>
        <v>-600.42000000000007</v>
      </c>
      <c r="AU127" s="2">
        <f t="shared" si="49"/>
        <v>0</v>
      </c>
      <c r="AV127" s="29">
        <f t="shared" si="49"/>
        <v>0</v>
      </c>
      <c r="AW127" s="30">
        <f t="shared" si="49"/>
        <v>0</v>
      </c>
      <c r="AX127" s="31">
        <f t="shared" si="49"/>
        <v>-6122.4800000000014</v>
      </c>
      <c r="AY127" s="38">
        <f t="shared" si="47"/>
        <v>0.1111111111111111</v>
      </c>
      <c r="AZ127" s="38">
        <f t="shared" si="47"/>
        <v>7.1428571428571425E-2</v>
      </c>
      <c r="BA127" s="38">
        <f t="shared" si="47"/>
        <v>-0.5</v>
      </c>
      <c r="BB127" s="38" t="str">
        <f t="shared" si="46"/>
        <v/>
      </c>
      <c r="BC127" s="38" t="str">
        <f t="shared" si="46"/>
        <v/>
      </c>
      <c r="BD127" s="38">
        <f t="shared" si="46"/>
        <v>0.30540532622388877</v>
      </c>
      <c r="BE127" s="38">
        <f t="shared" si="46"/>
        <v>-0.68371012095421235</v>
      </c>
      <c r="BF127" s="38">
        <f t="shared" si="46"/>
        <v>-0.60601962130081966</v>
      </c>
      <c r="BG127" s="38" t="str">
        <f t="shared" si="46"/>
        <v/>
      </c>
      <c r="BH127" s="39" t="str">
        <f t="shared" si="48"/>
        <v/>
      </c>
      <c r="BI127" s="76">
        <f t="shared" si="48"/>
        <v>0</v>
      </c>
      <c r="BJ127" s="40">
        <f t="shared" si="48"/>
        <v>-0.67522115012401618</v>
      </c>
      <c r="BK127" s="119">
        <f t="shared" si="43"/>
        <v>222.78699999999998</v>
      </c>
      <c r="BL127" s="120">
        <f t="shared" si="43"/>
        <v>170.30333333333331</v>
      </c>
      <c r="BM127" s="120">
        <f t="shared" si="43"/>
        <v>390.34</v>
      </c>
      <c r="BN127" s="120" t="str">
        <f t="shared" si="43"/>
        <v/>
      </c>
      <c r="BO127" s="121" t="str">
        <f t="shared" si="43"/>
        <v/>
      </c>
      <c r="BP127" s="119">
        <f t="shared" si="44"/>
        <v>189.62777777777779</v>
      </c>
      <c r="BQ127" s="120">
        <f t="shared" si="44"/>
        <v>576.90071428571434</v>
      </c>
      <c r="BR127" s="120">
        <f t="shared" si="44"/>
        <v>495.38</v>
      </c>
      <c r="BS127" s="120" t="str">
        <f t="shared" si="44"/>
        <v/>
      </c>
      <c r="BT127" s="121" t="str">
        <f t="shared" si="44"/>
        <v/>
      </c>
      <c r="BU127" s="119">
        <f t="shared" si="45"/>
        <v>33.159222222222184</v>
      </c>
      <c r="BV127" s="120">
        <f t="shared" si="45"/>
        <v>-406.59738095238106</v>
      </c>
      <c r="BW127" s="121">
        <f t="shared" si="45"/>
        <v>-105.04000000000002</v>
      </c>
      <c r="BX127" s="120" t="str">
        <f t="shared" si="45"/>
        <v/>
      </c>
      <c r="BY127" s="121" t="str">
        <f t="shared" si="45"/>
        <v/>
      </c>
    </row>
    <row r="128" spans="1:77" x14ac:dyDescent="0.2">
      <c r="A128" t="s">
        <v>46</v>
      </c>
      <c r="B128" t="s">
        <v>46</v>
      </c>
      <c r="C128" t="s">
        <v>70</v>
      </c>
      <c r="D128" t="s">
        <v>70</v>
      </c>
      <c r="E128" t="s">
        <v>69</v>
      </c>
      <c r="F128" s="4">
        <f t="shared" si="39"/>
        <v>46133</v>
      </c>
      <c r="G128" t="s">
        <v>37</v>
      </c>
      <c r="H128" s="28">
        <v>35</v>
      </c>
      <c r="I128" s="138">
        <v>16</v>
      </c>
      <c r="J128" s="138">
        <v>3</v>
      </c>
      <c r="K128" s="2">
        <v>0</v>
      </c>
      <c r="L128" s="2">
        <v>0</v>
      </c>
      <c r="M128" s="2">
        <v>4746.74</v>
      </c>
      <c r="N128" s="2">
        <v>5203.3999999999996</v>
      </c>
      <c r="O128" s="2">
        <v>1193.4099999999999</v>
      </c>
      <c r="P128" s="2">
        <v>0</v>
      </c>
      <c r="Q128" s="29">
        <v>0</v>
      </c>
      <c r="R128" s="30">
        <f t="shared" si="35"/>
        <v>19</v>
      </c>
      <c r="S128" s="30">
        <f t="shared" si="36"/>
        <v>6396.8099999999995</v>
      </c>
      <c r="T128" t="s">
        <v>49</v>
      </c>
      <c r="U128" t="s">
        <v>49</v>
      </c>
      <c r="V128" t="s">
        <v>70</v>
      </c>
      <c r="W128" t="s">
        <v>70</v>
      </c>
      <c r="X128" t="s">
        <v>69</v>
      </c>
      <c r="Y128" s="4">
        <f t="shared" si="40"/>
        <v>45769</v>
      </c>
      <c r="Z128" t="s">
        <v>37</v>
      </c>
      <c r="AA128" s="28">
        <v>44</v>
      </c>
      <c r="AB128" s="138">
        <v>16</v>
      </c>
      <c r="AC128" s="138">
        <v>0</v>
      </c>
      <c r="AD128" s="2">
        <v>0</v>
      </c>
      <c r="AE128" s="2">
        <v>0</v>
      </c>
      <c r="AF128" s="2">
        <v>7442.8099999999995</v>
      </c>
      <c r="AG128" s="2">
        <v>4273.37</v>
      </c>
      <c r="AH128" s="2">
        <v>0</v>
      </c>
      <c r="AI128" s="2">
        <v>0</v>
      </c>
      <c r="AJ128" s="29">
        <v>0</v>
      </c>
      <c r="AK128" s="30">
        <f t="shared" si="37"/>
        <v>16</v>
      </c>
      <c r="AL128" s="30">
        <f t="shared" si="38"/>
        <v>4273.37</v>
      </c>
      <c r="AM128" s="2">
        <f t="shared" si="42"/>
        <v>-9</v>
      </c>
      <c r="AN128" s="2">
        <f t="shared" si="42"/>
        <v>0</v>
      </c>
      <c r="AO128" s="2">
        <f t="shared" si="42"/>
        <v>3</v>
      </c>
      <c r="AP128" s="2">
        <f t="shared" si="42"/>
        <v>0</v>
      </c>
      <c r="AQ128" s="2">
        <f t="shared" si="49"/>
        <v>0</v>
      </c>
      <c r="AR128" s="2">
        <f t="shared" si="49"/>
        <v>-2696.0699999999997</v>
      </c>
      <c r="AS128" s="2">
        <f t="shared" si="49"/>
        <v>930.02999999999975</v>
      </c>
      <c r="AT128" s="2">
        <f t="shared" si="49"/>
        <v>1193.4099999999999</v>
      </c>
      <c r="AU128" s="2">
        <f t="shared" si="49"/>
        <v>0</v>
      </c>
      <c r="AV128" s="29">
        <f t="shared" si="49"/>
        <v>0</v>
      </c>
      <c r="AW128" s="30">
        <f t="shared" si="49"/>
        <v>3</v>
      </c>
      <c r="AX128" s="31">
        <f t="shared" si="49"/>
        <v>2123.4399999999996</v>
      </c>
      <c r="AY128" s="38">
        <f t="shared" si="47"/>
        <v>-0.20454545454545456</v>
      </c>
      <c r="AZ128" s="38">
        <f t="shared" si="47"/>
        <v>0</v>
      </c>
      <c r="BA128" s="38" t="str">
        <f t="shared" si="47"/>
        <v/>
      </c>
      <c r="BB128" s="38" t="str">
        <f t="shared" si="46"/>
        <v/>
      </c>
      <c r="BC128" s="38" t="str">
        <f t="shared" si="46"/>
        <v/>
      </c>
      <c r="BD128" s="38">
        <f t="shared" si="46"/>
        <v>-0.36223818692133747</v>
      </c>
      <c r="BE128" s="38">
        <f t="shared" si="46"/>
        <v>0.21763385805582006</v>
      </c>
      <c r="BF128" s="38" t="str">
        <f t="shared" si="46"/>
        <v/>
      </c>
      <c r="BG128" s="38" t="str">
        <f t="shared" si="46"/>
        <v/>
      </c>
      <c r="BH128" s="39" t="str">
        <f t="shared" si="48"/>
        <v/>
      </c>
      <c r="BI128" s="76">
        <f t="shared" si="48"/>
        <v>0.1875</v>
      </c>
      <c r="BJ128" s="40">
        <f t="shared" si="48"/>
        <v>0.49690057261599152</v>
      </c>
      <c r="BK128" s="119">
        <f t="shared" si="43"/>
        <v>135.62114285714284</v>
      </c>
      <c r="BL128" s="120">
        <f t="shared" si="43"/>
        <v>325.21249999999998</v>
      </c>
      <c r="BM128" s="120">
        <f t="shared" si="43"/>
        <v>397.80333333333328</v>
      </c>
      <c r="BN128" s="120" t="str">
        <f t="shared" si="43"/>
        <v/>
      </c>
      <c r="BO128" s="121" t="str">
        <f t="shared" si="43"/>
        <v/>
      </c>
      <c r="BP128" s="119">
        <f t="shared" si="44"/>
        <v>169.15477272727273</v>
      </c>
      <c r="BQ128" s="120">
        <f t="shared" si="44"/>
        <v>267.08562499999999</v>
      </c>
      <c r="BR128" s="120" t="str">
        <f t="shared" si="44"/>
        <v/>
      </c>
      <c r="BS128" s="120" t="str">
        <f t="shared" si="44"/>
        <v/>
      </c>
      <c r="BT128" s="121" t="str">
        <f t="shared" si="44"/>
        <v/>
      </c>
      <c r="BU128" s="119">
        <f t="shared" si="45"/>
        <v>-33.533629870129886</v>
      </c>
      <c r="BV128" s="120">
        <f t="shared" si="45"/>
        <v>58.126874999999984</v>
      </c>
      <c r="BW128" s="121" t="str">
        <f t="shared" si="45"/>
        <v/>
      </c>
      <c r="BX128" s="120" t="str">
        <f t="shared" si="45"/>
        <v/>
      </c>
      <c r="BY128" s="121" t="str">
        <f t="shared" si="45"/>
        <v/>
      </c>
    </row>
    <row r="129" spans="1:77" x14ac:dyDescent="0.2">
      <c r="A129" t="s">
        <v>46</v>
      </c>
      <c r="B129" t="s">
        <v>46</v>
      </c>
      <c r="C129" t="s">
        <v>70</v>
      </c>
      <c r="D129" t="s">
        <v>70</v>
      </c>
      <c r="E129" t="s">
        <v>69</v>
      </c>
      <c r="F129" s="4">
        <f t="shared" si="39"/>
        <v>46134</v>
      </c>
      <c r="G129" t="s">
        <v>38</v>
      </c>
      <c r="H129" s="28">
        <v>11</v>
      </c>
      <c r="I129" s="138">
        <v>21</v>
      </c>
      <c r="J129" s="138">
        <v>1</v>
      </c>
      <c r="K129" s="2">
        <v>0</v>
      </c>
      <c r="L129" s="2">
        <v>0</v>
      </c>
      <c r="M129" s="2">
        <v>635.58999999999992</v>
      </c>
      <c r="N129" s="2">
        <v>8854.119999999999</v>
      </c>
      <c r="O129" s="2">
        <v>1447.54</v>
      </c>
      <c r="P129" s="2">
        <v>0</v>
      </c>
      <c r="Q129" s="29">
        <v>0</v>
      </c>
      <c r="R129" s="30">
        <f t="shared" si="35"/>
        <v>22</v>
      </c>
      <c r="S129" s="30">
        <f t="shared" si="36"/>
        <v>10301.66</v>
      </c>
      <c r="T129" t="s">
        <v>49</v>
      </c>
      <c r="U129" t="s">
        <v>49</v>
      </c>
      <c r="V129" t="s">
        <v>70</v>
      </c>
      <c r="W129" t="s">
        <v>70</v>
      </c>
      <c r="X129" t="s">
        <v>69</v>
      </c>
      <c r="Y129" s="4">
        <f t="shared" si="40"/>
        <v>45770</v>
      </c>
      <c r="Z129" t="s">
        <v>38</v>
      </c>
      <c r="AA129" s="28">
        <v>30</v>
      </c>
      <c r="AB129" s="138">
        <v>8</v>
      </c>
      <c r="AC129" s="138">
        <v>1</v>
      </c>
      <c r="AD129" s="2">
        <v>0</v>
      </c>
      <c r="AE129" s="2">
        <v>0</v>
      </c>
      <c r="AF129" s="2">
        <v>10489.470000000001</v>
      </c>
      <c r="AG129" s="2">
        <v>3791.15</v>
      </c>
      <c r="AH129" s="2">
        <v>374.67</v>
      </c>
      <c r="AI129" s="2">
        <v>0</v>
      </c>
      <c r="AJ129" s="29">
        <v>0</v>
      </c>
      <c r="AK129" s="30">
        <f t="shared" si="37"/>
        <v>9</v>
      </c>
      <c r="AL129" s="30">
        <f t="shared" si="38"/>
        <v>4165.82</v>
      </c>
      <c r="AM129" s="2">
        <f t="shared" si="42"/>
        <v>-19</v>
      </c>
      <c r="AN129" s="2">
        <f t="shared" si="42"/>
        <v>13</v>
      </c>
      <c r="AO129" s="2">
        <f t="shared" si="42"/>
        <v>0</v>
      </c>
      <c r="AP129" s="2">
        <f t="shared" si="42"/>
        <v>0</v>
      </c>
      <c r="AQ129" s="2">
        <f t="shared" si="49"/>
        <v>0</v>
      </c>
      <c r="AR129" s="2">
        <f t="shared" si="49"/>
        <v>-9853.880000000001</v>
      </c>
      <c r="AS129" s="2">
        <f t="shared" si="49"/>
        <v>5062.9699999999993</v>
      </c>
      <c r="AT129" s="2">
        <f t="shared" si="49"/>
        <v>1072.8699999999999</v>
      </c>
      <c r="AU129" s="2">
        <f t="shared" si="49"/>
        <v>0</v>
      </c>
      <c r="AV129" s="29">
        <f t="shared" si="49"/>
        <v>0</v>
      </c>
      <c r="AW129" s="30">
        <f t="shared" si="49"/>
        <v>13</v>
      </c>
      <c r="AX129" s="31">
        <f t="shared" si="49"/>
        <v>6135.84</v>
      </c>
      <c r="AY129" s="38">
        <f t="shared" si="47"/>
        <v>-0.6333333333333333</v>
      </c>
      <c r="AZ129" s="38">
        <f t="shared" si="47"/>
        <v>1.625</v>
      </c>
      <c r="BA129" s="38">
        <f t="shared" si="47"/>
        <v>0</v>
      </c>
      <c r="BB129" s="38" t="str">
        <f t="shared" si="46"/>
        <v/>
      </c>
      <c r="BC129" s="38" t="str">
        <f t="shared" si="46"/>
        <v/>
      </c>
      <c r="BD129" s="38">
        <f t="shared" si="46"/>
        <v>-0.93940685277711833</v>
      </c>
      <c r="BE129" s="38">
        <f t="shared" si="46"/>
        <v>1.3354707674452342</v>
      </c>
      <c r="BF129" s="38">
        <f t="shared" si="46"/>
        <v>2.8635065524328072</v>
      </c>
      <c r="BG129" s="38" t="str">
        <f t="shared" si="46"/>
        <v/>
      </c>
      <c r="BH129" s="39" t="str">
        <f t="shared" si="48"/>
        <v/>
      </c>
      <c r="BI129" s="76">
        <f t="shared" si="48"/>
        <v>1.4444444444444444</v>
      </c>
      <c r="BJ129" s="40">
        <f t="shared" si="48"/>
        <v>1.4729008934615515</v>
      </c>
      <c r="BK129" s="119">
        <f t="shared" si="43"/>
        <v>57.780909090909084</v>
      </c>
      <c r="BL129" s="120">
        <f t="shared" si="43"/>
        <v>421.62476190476184</v>
      </c>
      <c r="BM129" s="120">
        <f t="shared" si="43"/>
        <v>1447.54</v>
      </c>
      <c r="BN129" s="120" t="str">
        <f t="shared" si="43"/>
        <v/>
      </c>
      <c r="BO129" s="121" t="str">
        <f t="shared" si="43"/>
        <v/>
      </c>
      <c r="BP129" s="119">
        <f t="shared" si="44"/>
        <v>349.64900000000006</v>
      </c>
      <c r="BQ129" s="120">
        <f t="shared" si="44"/>
        <v>473.89375000000001</v>
      </c>
      <c r="BR129" s="120">
        <f t="shared" si="44"/>
        <v>374.67</v>
      </c>
      <c r="BS129" s="120" t="str">
        <f t="shared" si="44"/>
        <v/>
      </c>
      <c r="BT129" s="121" t="str">
        <f t="shared" si="44"/>
        <v/>
      </c>
      <c r="BU129" s="119">
        <f t="shared" si="45"/>
        <v>-291.86809090909099</v>
      </c>
      <c r="BV129" s="120">
        <f t="shared" si="45"/>
        <v>-52.268988095238171</v>
      </c>
      <c r="BW129" s="121">
        <f t="shared" si="45"/>
        <v>1072.8699999999999</v>
      </c>
      <c r="BX129" s="120" t="str">
        <f t="shared" si="45"/>
        <v/>
      </c>
      <c r="BY129" s="121" t="str">
        <f t="shared" si="45"/>
        <v/>
      </c>
    </row>
    <row r="130" spans="1:77" x14ac:dyDescent="0.2">
      <c r="A130" t="s">
        <v>46</v>
      </c>
      <c r="B130" t="s">
        <v>46</v>
      </c>
      <c r="C130" t="s">
        <v>70</v>
      </c>
      <c r="D130" t="s">
        <v>70</v>
      </c>
      <c r="E130" t="s">
        <v>69</v>
      </c>
      <c r="F130" s="4">
        <f t="shared" si="39"/>
        <v>46135</v>
      </c>
      <c r="G130" t="s">
        <v>39</v>
      </c>
      <c r="H130" s="28">
        <v>9</v>
      </c>
      <c r="I130" s="138">
        <v>19</v>
      </c>
      <c r="J130" s="138">
        <v>0</v>
      </c>
      <c r="K130" s="2">
        <v>0</v>
      </c>
      <c r="L130" s="2">
        <v>0</v>
      </c>
      <c r="M130" s="2">
        <v>1138.52</v>
      </c>
      <c r="N130" s="2">
        <v>5115.6499999999996</v>
      </c>
      <c r="O130" s="2">
        <v>0</v>
      </c>
      <c r="P130" s="2">
        <v>0</v>
      </c>
      <c r="Q130" s="29">
        <v>0</v>
      </c>
      <c r="R130" s="30">
        <f t="shared" si="35"/>
        <v>19</v>
      </c>
      <c r="S130" s="30">
        <f t="shared" si="36"/>
        <v>5115.6499999999996</v>
      </c>
      <c r="T130" t="s">
        <v>49</v>
      </c>
      <c r="U130" t="s">
        <v>49</v>
      </c>
      <c r="V130" t="s">
        <v>70</v>
      </c>
      <c r="W130" t="s">
        <v>70</v>
      </c>
      <c r="X130" t="s">
        <v>69</v>
      </c>
      <c r="Y130" s="4">
        <f t="shared" si="40"/>
        <v>45771</v>
      </c>
      <c r="Z130" t="s">
        <v>39</v>
      </c>
      <c r="AA130" s="28">
        <v>26</v>
      </c>
      <c r="AB130" s="138">
        <v>19</v>
      </c>
      <c r="AC130" s="138">
        <v>1</v>
      </c>
      <c r="AD130" s="2">
        <v>0</v>
      </c>
      <c r="AE130" s="2">
        <v>0</v>
      </c>
      <c r="AF130" s="2">
        <v>3665.63</v>
      </c>
      <c r="AG130" s="2">
        <v>7417.63</v>
      </c>
      <c r="AH130" s="2">
        <v>958.02</v>
      </c>
      <c r="AI130" s="2">
        <v>0</v>
      </c>
      <c r="AJ130" s="29">
        <v>0</v>
      </c>
      <c r="AK130" s="30">
        <f t="shared" si="37"/>
        <v>20</v>
      </c>
      <c r="AL130" s="30">
        <f t="shared" si="38"/>
        <v>8375.65</v>
      </c>
      <c r="AM130" s="2">
        <f t="shared" si="42"/>
        <v>-17</v>
      </c>
      <c r="AN130" s="2">
        <f t="shared" si="42"/>
        <v>0</v>
      </c>
      <c r="AO130" s="2">
        <f t="shared" si="42"/>
        <v>-1</v>
      </c>
      <c r="AP130" s="2">
        <f t="shared" si="42"/>
        <v>0</v>
      </c>
      <c r="AQ130" s="2">
        <f t="shared" si="49"/>
        <v>0</v>
      </c>
      <c r="AR130" s="2">
        <f t="shared" si="49"/>
        <v>-2527.11</v>
      </c>
      <c r="AS130" s="2">
        <f t="shared" si="49"/>
        <v>-2301.9800000000005</v>
      </c>
      <c r="AT130" s="2">
        <f t="shared" si="49"/>
        <v>-958.02</v>
      </c>
      <c r="AU130" s="2">
        <f t="shared" si="49"/>
        <v>0</v>
      </c>
      <c r="AV130" s="29">
        <f t="shared" si="49"/>
        <v>0</v>
      </c>
      <c r="AW130" s="30">
        <f t="shared" si="49"/>
        <v>-1</v>
      </c>
      <c r="AX130" s="31">
        <f t="shared" si="49"/>
        <v>-3260</v>
      </c>
      <c r="AY130" s="38">
        <f t="shared" si="47"/>
        <v>-0.65384615384615385</v>
      </c>
      <c r="AZ130" s="38">
        <f t="shared" si="47"/>
        <v>0</v>
      </c>
      <c r="BA130" s="38">
        <f t="shared" si="47"/>
        <v>-1</v>
      </c>
      <c r="BB130" s="38" t="str">
        <f t="shared" si="46"/>
        <v/>
      </c>
      <c r="BC130" s="38" t="str">
        <f t="shared" si="46"/>
        <v/>
      </c>
      <c r="BD130" s="38">
        <f t="shared" si="46"/>
        <v>-0.68940673226703186</v>
      </c>
      <c r="BE130" s="38">
        <f t="shared" si="46"/>
        <v>-0.3103390166400859</v>
      </c>
      <c r="BF130" s="38">
        <f t="shared" si="46"/>
        <v>-1</v>
      </c>
      <c r="BG130" s="38" t="str">
        <f t="shared" si="46"/>
        <v/>
      </c>
      <c r="BH130" s="39" t="str">
        <f t="shared" si="48"/>
        <v/>
      </c>
      <c r="BI130" s="76">
        <f t="shared" si="48"/>
        <v>-0.05</v>
      </c>
      <c r="BJ130" s="40">
        <f t="shared" si="48"/>
        <v>-0.38922352295045759</v>
      </c>
      <c r="BK130" s="119">
        <f t="shared" si="43"/>
        <v>126.50222222222222</v>
      </c>
      <c r="BL130" s="120">
        <f t="shared" si="43"/>
        <v>269.24473684210523</v>
      </c>
      <c r="BM130" s="120" t="str">
        <f t="shared" si="43"/>
        <v/>
      </c>
      <c r="BN130" s="120" t="str">
        <f t="shared" si="43"/>
        <v/>
      </c>
      <c r="BO130" s="121" t="str">
        <f t="shared" si="43"/>
        <v/>
      </c>
      <c r="BP130" s="119">
        <f t="shared" si="44"/>
        <v>140.98576923076922</v>
      </c>
      <c r="BQ130" s="120">
        <f t="shared" si="44"/>
        <v>390.40157894736842</v>
      </c>
      <c r="BR130" s="120">
        <f t="shared" si="44"/>
        <v>958.02</v>
      </c>
      <c r="BS130" s="120" t="str">
        <f t="shared" si="44"/>
        <v/>
      </c>
      <c r="BT130" s="121" t="str">
        <f t="shared" si="44"/>
        <v/>
      </c>
      <c r="BU130" s="119">
        <f t="shared" si="45"/>
        <v>-14.483547008547006</v>
      </c>
      <c r="BV130" s="120">
        <f t="shared" si="45"/>
        <v>-121.15684210526319</v>
      </c>
      <c r="BW130" s="121" t="str">
        <f t="shared" si="45"/>
        <v/>
      </c>
      <c r="BX130" s="120" t="str">
        <f t="shared" si="45"/>
        <v/>
      </c>
      <c r="BY130" s="121" t="str">
        <f t="shared" si="45"/>
        <v/>
      </c>
    </row>
    <row r="131" spans="1:77" x14ac:dyDescent="0.2">
      <c r="A131" t="s">
        <v>46</v>
      </c>
      <c r="B131" t="s">
        <v>46</v>
      </c>
      <c r="C131" t="s">
        <v>70</v>
      </c>
      <c r="D131" t="s">
        <v>70</v>
      </c>
      <c r="E131" t="s">
        <v>69</v>
      </c>
      <c r="F131" s="4">
        <f t="shared" si="39"/>
        <v>46136</v>
      </c>
      <c r="G131" t="s">
        <v>40</v>
      </c>
      <c r="H131" s="28">
        <v>14</v>
      </c>
      <c r="I131" s="138">
        <v>14</v>
      </c>
      <c r="J131" s="138">
        <v>0</v>
      </c>
      <c r="K131" s="2">
        <v>0</v>
      </c>
      <c r="L131" s="2">
        <v>0</v>
      </c>
      <c r="M131" s="2">
        <v>3003.66</v>
      </c>
      <c r="N131" s="2">
        <v>4924.43</v>
      </c>
      <c r="O131" s="2">
        <v>0</v>
      </c>
      <c r="P131" s="2">
        <v>0</v>
      </c>
      <c r="Q131" s="29">
        <v>0</v>
      </c>
      <c r="R131" s="30">
        <f t="shared" si="35"/>
        <v>14</v>
      </c>
      <c r="S131" s="30">
        <f t="shared" si="36"/>
        <v>4924.43</v>
      </c>
      <c r="T131" t="s">
        <v>49</v>
      </c>
      <c r="U131" t="s">
        <v>49</v>
      </c>
      <c r="V131" t="s">
        <v>70</v>
      </c>
      <c r="W131" t="s">
        <v>70</v>
      </c>
      <c r="X131" t="s">
        <v>69</v>
      </c>
      <c r="Y131" s="4">
        <f t="shared" si="40"/>
        <v>45772</v>
      </c>
      <c r="Z131" t="s">
        <v>40</v>
      </c>
      <c r="AA131" s="28">
        <v>28</v>
      </c>
      <c r="AB131" s="138">
        <v>12</v>
      </c>
      <c r="AC131" s="138">
        <v>0</v>
      </c>
      <c r="AD131" s="2">
        <v>0</v>
      </c>
      <c r="AE131" s="2">
        <v>0</v>
      </c>
      <c r="AF131" s="2">
        <v>5411.8</v>
      </c>
      <c r="AG131" s="2">
        <v>1097.25</v>
      </c>
      <c r="AH131" s="2">
        <v>0</v>
      </c>
      <c r="AI131" s="2">
        <v>0</v>
      </c>
      <c r="AJ131" s="29">
        <v>0</v>
      </c>
      <c r="AK131" s="30">
        <f t="shared" si="37"/>
        <v>12</v>
      </c>
      <c r="AL131" s="30">
        <f t="shared" si="38"/>
        <v>1097.25</v>
      </c>
      <c r="AM131" s="2">
        <f t="shared" si="42"/>
        <v>-14</v>
      </c>
      <c r="AN131" s="2">
        <f t="shared" si="42"/>
        <v>2</v>
      </c>
      <c r="AO131" s="2">
        <f t="shared" si="42"/>
        <v>0</v>
      </c>
      <c r="AP131" s="2">
        <f t="shared" si="42"/>
        <v>0</v>
      </c>
      <c r="AQ131" s="2">
        <f t="shared" si="49"/>
        <v>0</v>
      </c>
      <c r="AR131" s="2">
        <f t="shared" si="49"/>
        <v>-2408.1400000000003</v>
      </c>
      <c r="AS131" s="2">
        <f t="shared" si="49"/>
        <v>3827.1800000000003</v>
      </c>
      <c r="AT131" s="2">
        <f t="shared" si="49"/>
        <v>0</v>
      </c>
      <c r="AU131" s="2">
        <f t="shared" si="49"/>
        <v>0</v>
      </c>
      <c r="AV131" s="29">
        <f t="shared" si="49"/>
        <v>0</v>
      </c>
      <c r="AW131" s="30">
        <f t="shared" si="49"/>
        <v>2</v>
      </c>
      <c r="AX131" s="31">
        <f t="shared" si="49"/>
        <v>3827.1800000000003</v>
      </c>
      <c r="AY131" s="38">
        <f t="shared" si="47"/>
        <v>-0.5</v>
      </c>
      <c r="AZ131" s="38">
        <f t="shared" si="47"/>
        <v>0.16666666666666666</v>
      </c>
      <c r="BA131" s="38" t="str">
        <f t="shared" si="47"/>
        <v/>
      </c>
      <c r="BB131" s="38" t="str">
        <f t="shared" si="46"/>
        <v/>
      </c>
      <c r="BC131" s="38" t="str">
        <f t="shared" si="46"/>
        <v/>
      </c>
      <c r="BD131" s="38">
        <f t="shared" si="46"/>
        <v>-0.4449794892642005</v>
      </c>
      <c r="BE131" s="38">
        <f t="shared" si="46"/>
        <v>3.4879744816586924</v>
      </c>
      <c r="BF131" s="38" t="str">
        <f t="shared" si="46"/>
        <v/>
      </c>
      <c r="BG131" s="38" t="str">
        <f t="shared" si="46"/>
        <v/>
      </c>
      <c r="BH131" s="39" t="str">
        <f t="shared" si="48"/>
        <v/>
      </c>
      <c r="BI131" s="76">
        <f t="shared" si="48"/>
        <v>0.16666666666666666</v>
      </c>
      <c r="BJ131" s="40">
        <f t="shared" si="48"/>
        <v>3.4879744816586924</v>
      </c>
      <c r="BK131" s="119">
        <f t="shared" si="43"/>
        <v>214.54714285714286</v>
      </c>
      <c r="BL131" s="120">
        <f t="shared" si="43"/>
        <v>351.745</v>
      </c>
      <c r="BM131" s="120" t="str">
        <f t="shared" si="43"/>
        <v/>
      </c>
      <c r="BN131" s="120" t="str">
        <f t="shared" si="43"/>
        <v/>
      </c>
      <c r="BO131" s="121" t="str">
        <f t="shared" si="43"/>
        <v/>
      </c>
      <c r="BP131" s="119">
        <f t="shared" si="44"/>
        <v>193.27857142857144</v>
      </c>
      <c r="BQ131" s="120">
        <f t="shared" si="44"/>
        <v>91.4375</v>
      </c>
      <c r="BR131" s="120" t="str">
        <f t="shared" si="44"/>
        <v/>
      </c>
      <c r="BS131" s="120" t="str">
        <f t="shared" si="44"/>
        <v/>
      </c>
      <c r="BT131" s="121" t="str">
        <f t="shared" si="44"/>
        <v/>
      </c>
      <c r="BU131" s="119">
        <f t="shared" si="45"/>
        <v>21.26857142857142</v>
      </c>
      <c r="BV131" s="120">
        <f t="shared" si="45"/>
        <v>260.3075</v>
      </c>
      <c r="BW131" s="121" t="str">
        <f t="shared" si="45"/>
        <v/>
      </c>
      <c r="BX131" s="120" t="str">
        <f t="shared" si="45"/>
        <v/>
      </c>
      <c r="BY131" s="121" t="str">
        <f t="shared" si="45"/>
        <v/>
      </c>
    </row>
    <row r="132" spans="1:77" ht="13.5" thickBot="1" x14ac:dyDescent="0.25">
      <c r="A132" t="s">
        <v>46</v>
      </c>
      <c r="B132" t="s">
        <v>46</v>
      </c>
      <c r="C132" t="s">
        <v>70</v>
      </c>
      <c r="D132" t="s">
        <v>70</v>
      </c>
      <c r="E132" t="s">
        <v>69</v>
      </c>
      <c r="F132" s="59">
        <f t="shared" si="39"/>
        <v>46137</v>
      </c>
      <c r="G132" s="42" t="s">
        <v>41</v>
      </c>
      <c r="H132" s="43">
        <v>20</v>
      </c>
      <c r="I132" s="44">
        <v>0</v>
      </c>
      <c r="J132" s="44">
        <v>0</v>
      </c>
      <c r="K132" s="44">
        <v>0</v>
      </c>
      <c r="L132" s="44">
        <v>0</v>
      </c>
      <c r="M132" s="44">
        <v>4434.1900000000005</v>
      </c>
      <c r="N132" s="44">
        <v>0</v>
      </c>
      <c r="O132" s="44">
        <v>0</v>
      </c>
      <c r="P132" s="44">
        <v>0</v>
      </c>
      <c r="Q132" s="45">
        <v>0</v>
      </c>
      <c r="R132" s="46">
        <f t="shared" si="35"/>
        <v>0</v>
      </c>
      <c r="S132" s="46">
        <f t="shared" si="36"/>
        <v>0</v>
      </c>
      <c r="T132" t="s">
        <v>49</v>
      </c>
      <c r="U132" t="s">
        <v>49</v>
      </c>
      <c r="V132" t="s">
        <v>70</v>
      </c>
      <c r="W132" t="s">
        <v>70</v>
      </c>
      <c r="X132" t="s">
        <v>69</v>
      </c>
      <c r="Y132" s="59">
        <f t="shared" si="40"/>
        <v>45773</v>
      </c>
      <c r="Z132" s="42" t="s">
        <v>41</v>
      </c>
      <c r="AA132" s="43">
        <v>15</v>
      </c>
      <c r="AB132" s="44">
        <v>1</v>
      </c>
      <c r="AC132" s="44">
        <v>1</v>
      </c>
      <c r="AD132" s="44">
        <v>0</v>
      </c>
      <c r="AE132" s="44">
        <v>0</v>
      </c>
      <c r="AF132" s="44">
        <v>2613.3900000000003</v>
      </c>
      <c r="AG132" s="44">
        <v>90.15</v>
      </c>
      <c r="AH132" s="44">
        <v>448.71</v>
      </c>
      <c r="AI132" s="44">
        <v>0</v>
      </c>
      <c r="AJ132" s="45">
        <v>0</v>
      </c>
      <c r="AK132" s="46">
        <f t="shared" si="37"/>
        <v>2</v>
      </c>
      <c r="AL132" s="46">
        <f t="shared" si="38"/>
        <v>538.86</v>
      </c>
      <c r="AM132" s="44">
        <f t="shared" si="42"/>
        <v>5</v>
      </c>
      <c r="AN132" s="44">
        <f t="shared" si="42"/>
        <v>-1</v>
      </c>
      <c r="AO132" s="44">
        <f t="shared" si="42"/>
        <v>-1</v>
      </c>
      <c r="AP132" s="44">
        <f t="shared" si="42"/>
        <v>0</v>
      </c>
      <c r="AQ132" s="44">
        <f t="shared" si="49"/>
        <v>0</v>
      </c>
      <c r="AR132" s="44">
        <f t="shared" si="49"/>
        <v>1820.8000000000002</v>
      </c>
      <c r="AS132" s="44">
        <f t="shared" si="49"/>
        <v>-90.15</v>
      </c>
      <c r="AT132" s="44">
        <f t="shared" si="49"/>
        <v>-448.71</v>
      </c>
      <c r="AU132" s="44">
        <f t="shared" si="49"/>
        <v>0</v>
      </c>
      <c r="AV132" s="45">
        <f t="shared" si="49"/>
        <v>0</v>
      </c>
      <c r="AW132" s="46">
        <f t="shared" si="49"/>
        <v>-2</v>
      </c>
      <c r="AX132" s="47">
        <f t="shared" si="49"/>
        <v>-538.86</v>
      </c>
      <c r="AY132" s="56">
        <f t="shared" si="47"/>
        <v>0.33333333333333331</v>
      </c>
      <c r="AZ132" s="56">
        <f t="shared" si="47"/>
        <v>-1</v>
      </c>
      <c r="BA132" s="56">
        <f t="shared" si="47"/>
        <v>-1</v>
      </c>
      <c r="BB132" s="56" t="str">
        <f t="shared" si="46"/>
        <v/>
      </c>
      <c r="BC132" s="56" t="str">
        <f t="shared" si="46"/>
        <v/>
      </c>
      <c r="BD132" s="56">
        <f t="shared" si="46"/>
        <v>0.69671958643753895</v>
      </c>
      <c r="BE132" s="56">
        <f t="shared" si="46"/>
        <v>-1</v>
      </c>
      <c r="BF132" s="56">
        <f t="shared" si="46"/>
        <v>-1</v>
      </c>
      <c r="BG132" s="56" t="str">
        <f t="shared" si="46"/>
        <v/>
      </c>
      <c r="BH132" s="57" t="str">
        <f t="shared" si="48"/>
        <v/>
      </c>
      <c r="BI132" s="81">
        <f t="shared" si="48"/>
        <v>-1</v>
      </c>
      <c r="BJ132" s="58">
        <f t="shared" si="48"/>
        <v>-1</v>
      </c>
      <c r="BK132" s="122">
        <f t="shared" si="43"/>
        <v>221.70950000000002</v>
      </c>
      <c r="BL132" s="123" t="str">
        <f t="shared" si="43"/>
        <v/>
      </c>
      <c r="BM132" s="123" t="str">
        <f t="shared" si="43"/>
        <v/>
      </c>
      <c r="BN132" s="123" t="str">
        <f t="shared" si="43"/>
        <v/>
      </c>
      <c r="BO132" s="124" t="str">
        <f t="shared" si="43"/>
        <v/>
      </c>
      <c r="BP132" s="122">
        <f t="shared" si="44"/>
        <v>174.22600000000003</v>
      </c>
      <c r="BQ132" s="123">
        <f t="shared" si="44"/>
        <v>90.15</v>
      </c>
      <c r="BR132" s="123">
        <f t="shared" si="44"/>
        <v>448.71</v>
      </c>
      <c r="BS132" s="123" t="str">
        <f t="shared" si="44"/>
        <v/>
      </c>
      <c r="BT132" s="124" t="str">
        <f t="shared" si="44"/>
        <v/>
      </c>
      <c r="BU132" s="122">
        <f t="shared" si="45"/>
        <v>47.483499999999992</v>
      </c>
      <c r="BV132" s="123" t="str">
        <f t="shared" si="45"/>
        <v/>
      </c>
      <c r="BW132" s="124" t="str">
        <f t="shared" si="45"/>
        <v/>
      </c>
      <c r="BX132" s="123" t="str">
        <f t="shared" si="45"/>
        <v/>
      </c>
      <c r="BY132" s="124" t="str">
        <f t="shared" si="45"/>
        <v/>
      </c>
    </row>
    <row r="133" spans="1:77" x14ac:dyDescent="0.2">
      <c r="A133" t="s">
        <v>46</v>
      </c>
      <c r="B133" t="s">
        <v>46</v>
      </c>
      <c r="C133" t="s">
        <v>78</v>
      </c>
      <c r="D133" t="s">
        <v>70</v>
      </c>
      <c r="E133" t="s">
        <v>73</v>
      </c>
      <c r="F133" s="4">
        <f t="shared" si="39"/>
        <v>46138</v>
      </c>
      <c r="G133" t="s">
        <v>35</v>
      </c>
      <c r="H133" s="28">
        <v>6</v>
      </c>
      <c r="I133" s="138">
        <v>22</v>
      </c>
      <c r="J133" s="138">
        <v>0</v>
      </c>
      <c r="K133" s="2">
        <v>0</v>
      </c>
      <c r="L133" s="2">
        <v>0</v>
      </c>
      <c r="M133" s="2">
        <v>1978.54</v>
      </c>
      <c r="N133" s="2">
        <v>6834.32</v>
      </c>
      <c r="O133" s="2">
        <v>0</v>
      </c>
      <c r="P133" s="2">
        <v>0</v>
      </c>
      <c r="Q133" s="29">
        <v>0</v>
      </c>
      <c r="R133" s="30">
        <f t="shared" si="35"/>
        <v>22</v>
      </c>
      <c r="S133" s="30">
        <f t="shared" si="36"/>
        <v>6834.32</v>
      </c>
      <c r="T133" t="s">
        <v>49</v>
      </c>
      <c r="U133" t="s">
        <v>49</v>
      </c>
      <c r="V133" t="s">
        <v>78</v>
      </c>
      <c r="W133" t="s">
        <v>70</v>
      </c>
      <c r="X133" t="s">
        <v>73</v>
      </c>
      <c r="Y133" s="4">
        <f t="shared" si="40"/>
        <v>45774</v>
      </c>
      <c r="Z133" t="s">
        <v>35</v>
      </c>
      <c r="AA133" s="28">
        <v>14</v>
      </c>
      <c r="AB133" s="138">
        <v>17</v>
      </c>
      <c r="AC133" s="138">
        <v>0</v>
      </c>
      <c r="AD133" s="2">
        <v>0</v>
      </c>
      <c r="AE133" s="2">
        <v>0</v>
      </c>
      <c r="AF133" s="2">
        <v>2953.74</v>
      </c>
      <c r="AG133" s="2">
        <v>2869.39</v>
      </c>
      <c r="AH133" s="2">
        <v>0</v>
      </c>
      <c r="AI133" s="2">
        <v>0</v>
      </c>
      <c r="AJ133" s="29">
        <v>0</v>
      </c>
      <c r="AK133" s="30">
        <f t="shared" si="37"/>
        <v>17</v>
      </c>
      <c r="AL133" s="30">
        <f t="shared" si="38"/>
        <v>2869.39</v>
      </c>
      <c r="AM133" s="2">
        <f t="shared" si="42"/>
        <v>-8</v>
      </c>
      <c r="AN133" s="2">
        <f t="shared" si="42"/>
        <v>5</v>
      </c>
      <c r="AO133" s="2">
        <f t="shared" si="42"/>
        <v>0</v>
      </c>
      <c r="AP133" s="2">
        <f t="shared" si="42"/>
        <v>0</v>
      </c>
      <c r="AQ133" s="2">
        <f t="shared" si="49"/>
        <v>0</v>
      </c>
      <c r="AR133" s="2">
        <f t="shared" si="49"/>
        <v>-975.19999999999982</v>
      </c>
      <c r="AS133" s="2">
        <f t="shared" si="49"/>
        <v>3964.93</v>
      </c>
      <c r="AT133" s="2">
        <f t="shared" si="49"/>
        <v>0</v>
      </c>
      <c r="AU133" s="2">
        <f t="shared" si="49"/>
        <v>0</v>
      </c>
      <c r="AV133" s="29">
        <f t="shared" si="49"/>
        <v>0</v>
      </c>
      <c r="AW133" s="30">
        <f t="shared" si="49"/>
        <v>5</v>
      </c>
      <c r="AX133" s="31">
        <f t="shared" si="49"/>
        <v>3964.93</v>
      </c>
      <c r="AY133" s="38">
        <f t="shared" si="47"/>
        <v>-0.5714285714285714</v>
      </c>
      <c r="AZ133" s="38">
        <f t="shared" si="47"/>
        <v>0.29411764705882354</v>
      </c>
      <c r="BA133" s="38" t="str">
        <f t="shared" si="47"/>
        <v/>
      </c>
      <c r="BB133" s="38" t="str">
        <f t="shared" si="46"/>
        <v/>
      </c>
      <c r="BC133" s="38" t="str">
        <f t="shared" si="46"/>
        <v/>
      </c>
      <c r="BD133" s="38">
        <f t="shared" si="46"/>
        <v>-0.33015769837561865</v>
      </c>
      <c r="BE133" s="38">
        <f t="shared" si="46"/>
        <v>1.3818024039952743</v>
      </c>
      <c r="BF133" s="38" t="str">
        <f t="shared" si="46"/>
        <v/>
      </c>
      <c r="BG133" s="38" t="str">
        <f t="shared" si="46"/>
        <v/>
      </c>
      <c r="BH133" s="39" t="str">
        <f t="shared" si="48"/>
        <v/>
      </c>
      <c r="BI133" s="76">
        <f t="shared" si="48"/>
        <v>0.29411764705882354</v>
      </c>
      <c r="BJ133" s="40">
        <f t="shared" si="48"/>
        <v>1.3818024039952743</v>
      </c>
      <c r="BK133" s="116">
        <f t="shared" ref="BK133:BO183" si="50">IFERROR(M133/H133,"")</f>
        <v>329.75666666666666</v>
      </c>
      <c r="BL133" s="117">
        <f t="shared" si="50"/>
        <v>310.65090909090907</v>
      </c>
      <c r="BM133" s="117" t="str">
        <f t="shared" si="50"/>
        <v/>
      </c>
      <c r="BN133" s="117" t="str">
        <f t="shared" si="50"/>
        <v/>
      </c>
      <c r="BO133" s="118" t="str">
        <f t="shared" si="50"/>
        <v/>
      </c>
      <c r="BP133" s="116">
        <f t="shared" ref="BP133:BT183" si="51">IFERROR(AF133/AA133,"")</f>
        <v>210.98142857142855</v>
      </c>
      <c r="BQ133" s="117">
        <f t="shared" si="51"/>
        <v>168.78764705882352</v>
      </c>
      <c r="BR133" s="117" t="str">
        <f t="shared" si="51"/>
        <v/>
      </c>
      <c r="BS133" s="117" t="str">
        <f t="shared" si="51"/>
        <v/>
      </c>
      <c r="BT133" s="118" t="str">
        <f t="shared" si="51"/>
        <v/>
      </c>
      <c r="BU133" s="116">
        <f t="shared" ref="BU133:BY183" si="52">IFERROR(BK133-BP133,"")</f>
        <v>118.77523809523811</v>
      </c>
      <c r="BV133" s="117">
        <f t="shared" si="52"/>
        <v>141.86326203208554</v>
      </c>
      <c r="BW133" s="118" t="str">
        <f t="shared" si="52"/>
        <v/>
      </c>
      <c r="BX133" s="117" t="str">
        <f t="shared" si="52"/>
        <v/>
      </c>
      <c r="BY133" s="118" t="str">
        <f t="shared" si="52"/>
        <v/>
      </c>
    </row>
    <row r="134" spans="1:77" x14ac:dyDescent="0.2">
      <c r="A134" t="s">
        <v>46</v>
      </c>
      <c r="B134" t="s">
        <v>46</v>
      </c>
      <c r="C134" t="s">
        <v>78</v>
      </c>
      <c r="D134" t="s">
        <v>70</v>
      </c>
      <c r="E134" t="s">
        <v>73</v>
      </c>
      <c r="F134" s="4">
        <f t="shared" si="39"/>
        <v>46139</v>
      </c>
      <c r="G134" t="s">
        <v>36</v>
      </c>
      <c r="H134" s="28">
        <v>20</v>
      </c>
      <c r="I134" s="138">
        <v>19</v>
      </c>
      <c r="J134" s="138">
        <v>2</v>
      </c>
      <c r="K134" s="2">
        <v>0</v>
      </c>
      <c r="L134" s="2">
        <v>0</v>
      </c>
      <c r="M134" s="2">
        <v>4895.92</v>
      </c>
      <c r="N134" s="2">
        <v>4990.5600000000004</v>
      </c>
      <c r="O134" s="2">
        <v>1384.44</v>
      </c>
      <c r="P134" s="2">
        <v>0</v>
      </c>
      <c r="Q134" s="29">
        <v>0</v>
      </c>
      <c r="R134" s="30">
        <f t="shared" si="35"/>
        <v>21</v>
      </c>
      <c r="S134" s="30">
        <f t="shared" si="36"/>
        <v>6375</v>
      </c>
      <c r="T134" t="s">
        <v>49</v>
      </c>
      <c r="U134" t="s">
        <v>49</v>
      </c>
      <c r="V134" t="s">
        <v>78</v>
      </c>
      <c r="W134" t="s">
        <v>70</v>
      </c>
      <c r="X134" t="s">
        <v>73</v>
      </c>
      <c r="Y134" s="4">
        <f t="shared" si="40"/>
        <v>45775</v>
      </c>
      <c r="Z134" t="s">
        <v>36</v>
      </c>
      <c r="AA134" s="28">
        <v>19</v>
      </c>
      <c r="AB134" s="138">
        <v>4</v>
      </c>
      <c r="AC134" s="138">
        <v>3</v>
      </c>
      <c r="AD134" s="2">
        <v>0</v>
      </c>
      <c r="AE134" s="2">
        <v>0</v>
      </c>
      <c r="AF134" s="2">
        <v>5154.08</v>
      </c>
      <c r="AG134" s="2">
        <v>1429.07</v>
      </c>
      <c r="AH134" s="2">
        <v>1009.92</v>
      </c>
      <c r="AI134" s="2">
        <v>0</v>
      </c>
      <c r="AJ134" s="29">
        <v>0</v>
      </c>
      <c r="AK134" s="30">
        <f t="shared" si="37"/>
        <v>7</v>
      </c>
      <c r="AL134" s="30">
        <f t="shared" si="38"/>
        <v>2438.9899999999998</v>
      </c>
      <c r="AM134" s="2">
        <f t="shared" si="42"/>
        <v>1</v>
      </c>
      <c r="AN134" s="2">
        <f t="shared" si="42"/>
        <v>15</v>
      </c>
      <c r="AO134" s="2">
        <f t="shared" si="42"/>
        <v>-1</v>
      </c>
      <c r="AP134" s="2">
        <f t="shared" si="42"/>
        <v>0</v>
      </c>
      <c r="AQ134" s="2">
        <f t="shared" si="49"/>
        <v>0</v>
      </c>
      <c r="AR134" s="2">
        <f t="shared" si="49"/>
        <v>-258.15999999999985</v>
      </c>
      <c r="AS134" s="2">
        <f t="shared" si="49"/>
        <v>3561.4900000000007</v>
      </c>
      <c r="AT134" s="2">
        <f t="shared" si="49"/>
        <v>374.5200000000001</v>
      </c>
      <c r="AU134" s="2">
        <f t="shared" si="49"/>
        <v>0</v>
      </c>
      <c r="AV134" s="29">
        <f t="shared" si="49"/>
        <v>0</v>
      </c>
      <c r="AW134" s="30">
        <f t="shared" si="49"/>
        <v>14</v>
      </c>
      <c r="AX134" s="31">
        <f t="shared" si="49"/>
        <v>3936.01</v>
      </c>
      <c r="AY134" s="38">
        <f t="shared" si="47"/>
        <v>5.2631578947368418E-2</v>
      </c>
      <c r="AZ134" s="38">
        <f t="shared" si="47"/>
        <v>3.75</v>
      </c>
      <c r="BA134" s="38">
        <f t="shared" si="47"/>
        <v>-0.33333333333333331</v>
      </c>
      <c r="BB134" s="38" t="str">
        <f t="shared" si="46"/>
        <v/>
      </c>
      <c r="BC134" s="38" t="str">
        <f t="shared" si="46"/>
        <v/>
      </c>
      <c r="BD134" s="38">
        <f t="shared" si="46"/>
        <v>-5.008847359761584E-2</v>
      </c>
      <c r="BE134" s="38">
        <f t="shared" si="46"/>
        <v>2.4921732315421923</v>
      </c>
      <c r="BF134" s="38">
        <f t="shared" si="46"/>
        <v>0.37084125475285185</v>
      </c>
      <c r="BG134" s="38" t="str">
        <f t="shared" si="46"/>
        <v/>
      </c>
      <c r="BH134" s="39" t="str">
        <f t="shared" si="48"/>
        <v/>
      </c>
      <c r="BI134" s="76">
        <f t="shared" si="48"/>
        <v>2</v>
      </c>
      <c r="BJ134" s="40">
        <f t="shared" si="48"/>
        <v>1.6137868543946472</v>
      </c>
      <c r="BK134" s="119">
        <f t="shared" si="50"/>
        <v>244.79599999999999</v>
      </c>
      <c r="BL134" s="120">
        <f t="shared" si="50"/>
        <v>262.66105263157897</v>
      </c>
      <c r="BM134" s="120">
        <f t="shared" si="50"/>
        <v>692.22</v>
      </c>
      <c r="BN134" s="120" t="str">
        <f t="shared" si="50"/>
        <v/>
      </c>
      <c r="BO134" s="121" t="str">
        <f t="shared" si="50"/>
        <v/>
      </c>
      <c r="BP134" s="119">
        <f t="shared" si="51"/>
        <v>271.26736842105265</v>
      </c>
      <c r="BQ134" s="120">
        <f t="shared" si="51"/>
        <v>357.26749999999998</v>
      </c>
      <c r="BR134" s="120">
        <f t="shared" si="51"/>
        <v>336.64</v>
      </c>
      <c r="BS134" s="120" t="str">
        <f t="shared" si="51"/>
        <v/>
      </c>
      <c r="BT134" s="121" t="str">
        <f t="shared" si="51"/>
        <v/>
      </c>
      <c r="BU134" s="119">
        <f t="shared" si="52"/>
        <v>-26.471368421052659</v>
      </c>
      <c r="BV134" s="120">
        <f t="shared" si="52"/>
        <v>-94.606447368421016</v>
      </c>
      <c r="BW134" s="121">
        <f t="shared" si="52"/>
        <v>355.58000000000004</v>
      </c>
      <c r="BX134" s="120" t="str">
        <f t="shared" si="52"/>
        <v/>
      </c>
      <c r="BY134" s="121" t="str">
        <f t="shared" si="52"/>
        <v/>
      </c>
    </row>
    <row r="135" spans="1:77" x14ac:dyDescent="0.2">
      <c r="A135" t="s">
        <v>46</v>
      </c>
      <c r="B135" t="s">
        <v>46</v>
      </c>
      <c r="C135" t="s">
        <v>78</v>
      </c>
      <c r="D135" t="s">
        <v>70</v>
      </c>
      <c r="E135" t="s">
        <v>73</v>
      </c>
      <c r="F135" s="4">
        <f t="shared" si="39"/>
        <v>46140</v>
      </c>
      <c r="G135" t="s">
        <v>37</v>
      </c>
      <c r="H135" s="28">
        <v>15</v>
      </c>
      <c r="I135" s="138">
        <v>21</v>
      </c>
      <c r="J135" s="138">
        <v>2</v>
      </c>
      <c r="K135" s="2">
        <v>0</v>
      </c>
      <c r="L135" s="2">
        <v>0</v>
      </c>
      <c r="M135" s="2">
        <v>2950</v>
      </c>
      <c r="N135" s="2">
        <v>8498.82</v>
      </c>
      <c r="O135" s="2">
        <v>1076.75</v>
      </c>
      <c r="P135" s="2">
        <v>0</v>
      </c>
      <c r="Q135" s="29">
        <v>0</v>
      </c>
      <c r="R135" s="30">
        <f t="shared" si="35"/>
        <v>23</v>
      </c>
      <c r="S135" s="30">
        <f t="shared" si="36"/>
        <v>9575.57</v>
      </c>
      <c r="T135" t="s">
        <v>49</v>
      </c>
      <c r="U135" t="s">
        <v>49</v>
      </c>
      <c r="V135" t="s">
        <v>78</v>
      </c>
      <c r="W135" t="s">
        <v>70</v>
      </c>
      <c r="X135" t="s">
        <v>73</v>
      </c>
      <c r="Y135" s="4">
        <f t="shared" si="40"/>
        <v>45776</v>
      </c>
      <c r="Z135" t="s">
        <v>37</v>
      </c>
      <c r="AA135" s="28">
        <v>23</v>
      </c>
      <c r="AB135" s="138">
        <v>14</v>
      </c>
      <c r="AC135" s="138">
        <v>3</v>
      </c>
      <c r="AD135" s="2">
        <v>0</v>
      </c>
      <c r="AE135" s="2">
        <v>0</v>
      </c>
      <c r="AF135" s="2">
        <v>3722.3</v>
      </c>
      <c r="AG135" s="2">
        <v>2870.34</v>
      </c>
      <c r="AH135" s="2">
        <v>38.94</v>
      </c>
      <c r="AI135" s="2">
        <v>0</v>
      </c>
      <c r="AJ135" s="29">
        <v>0</v>
      </c>
      <c r="AK135" s="30">
        <f t="shared" si="37"/>
        <v>17</v>
      </c>
      <c r="AL135" s="30">
        <f t="shared" si="38"/>
        <v>2909.28</v>
      </c>
      <c r="AM135" s="2">
        <f t="shared" si="42"/>
        <v>-8</v>
      </c>
      <c r="AN135" s="2">
        <f t="shared" si="42"/>
        <v>7</v>
      </c>
      <c r="AO135" s="2">
        <f t="shared" si="42"/>
        <v>-1</v>
      </c>
      <c r="AP135" s="2">
        <f t="shared" si="42"/>
        <v>0</v>
      </c>
      <c r="AQ135" s="2">
        <f t="shared" si="49"/>
        <v>0</v>
      </c>
      <c r="AR135" s="2">
        <f t="shared" si="49"/>
        <v>-772.30000000000018</v>
      </c>
      <c r="AS135" s="2">
        <f t="shared" si="49"/>
        <v>5628.48</v>
      </c>
      <c r="AT135" s="2">
        <f t="shared" si="49"/>
        <v>1037.81</v>
      </c>
      <c r="AU135" s="2">
        <f t="shared" si="49"/>
        <v>0</v>
      </c>
      <c r="AV135" s="29">
        <f t="shared" si="49"/>
        <v>0</v>
      </c>
      <c r="AW135" s="30">
        <f t="shared" si="49"/>
        <v>6</v>
      </c>
      <c r="AX135" s="31">
        <f t="shared" si="49"/>
        <v>6666.2899999999991</v>
      </c>
      <c r="AY135" s="38">
        <f t="shared" si="47"/>
        <v>-0.34782608695652173</v>
      </c>
      <c r="AZ135" s="38">
        <f t="shared" si="47"/>
        <v>0.5</v>
      </c>
      <c r="BA135" s="38">
        <f t="shared" si="47"/>
        <v>-0.33333333333333331</v>
      </c>
      <c r="BB135" s="38" t="str">
        <f t="shared" si="46"/>
        <v/>
      </c>
      <c r="BC135" s="38" t="str">
        <f t="shared" si="46"/>
        <v/>
      </c>
      <c r="BD135" s="38">
        <f t="shared" si="46"/>
        <v>-0.20747924670230775</v>
      </c>
      <c r="BE135" s="38">
        <f t="shared" si="46"/>
        <v>1.9609105541503791</v>
      </c>
      <c r="BF135" s="38">
        <f t="shared" si="46"/>
        <v>26.651515151515152</v>
      </c>
      <c r="BG135" s="38" t="str">
        <f t="shared" si="46"/>
        <v/>
      </c>
      <c r="BH135" s="39" t="str">
        <f t="shared" si="48"/>
        <v/>
      </c>
      <c r="BI135" s="76">
        <f t="shared" si="48"/>
        <v>0.35294117647058826</v>
      </c>
      <c r="BJ135" s="40">
        <f t="shared" si="48"/>
        <v>2.2913882472639275</v>
      </c>
      <c r="BK135" s="119">
        <f t="shared" si="50"/>
        <v>196.66666666666666</v>
      </c>
      <c r="BL135" s="120">
        <f t="shared" si="50"/>
        <v>404.70571428571429</v>
      </c>
      <c r="BM135" s="120">
        <f t="shared" si="50"/>
        <v>538.375</v>
      </c>
      <c r="BN135" s="120" t="str">
        <f t="shared" si="50"/>
        <v/>
      </c>
      <c r="BO135" s="121" t="str">
        <f t="shared" si="50"/>
        <v/>
      </c>
      <c r="BP135" s="119">
        <f t="shared" si="51"/>
        <v>161.83913043478262</v>
      </c>
      <c r="BQ135" s="120">
        <f t="shared" si="51"/>
        <v>205.02428571428572</v>
      </c>
      <c r="BR135" s="120">
        <f t="shared" si="51"/>
        <v>12.979999999999999</v>
      </c>
      <c r="BS135" s="120" t="str">
        <f t="shared" si="51"/>
        <v/>
      </c>
      <c r="BT135" s="121" t="str">
        <f t="shared" si="51"/>
        <v/>
      </c>
      <c r="BU135" s="119">
        <f t="shared" si="52"/>
        <v>34.827536231884039</v>
      </c>
      <c r="BV135" s="120">
        <f t="shared" si="52"/>
        <v>199.68142857142857</v>
      </c>
      <c r="BW135" s="121">
        <f t="shared" si="52"/>
        <v>525.39499999999998</v>
      </c>
      <c r="BX135" s="120" t="str">
        <f t="shared" si="52"/>
        <v/>
      </c>
      <c r="BY135" s="121" t="str">
        <f t="shared" si="52"/>
        <v/>
      </c>
    </row>
    <row r="136" spans="1:77" x14ac:dyDescent="0.2">
      <c r="A136" t="s">
        <v>46</v>
      </c>
      <c r="B136" t="s">
        <v>46</v>
      </c>
      <c r="C136" t="s">
        <v>78</v>
      </c>
      <c r="D136" t="s">
        <v>70</v>
      </c>
      <c r="E136" t="s">
        <v>73</v>
      </c>
      <c r="F136" s="4">
        <f t="shared" si="39"/>
        <v>46141</v>
      </c>
      <c r="G136" t="s">
        <v>38</v>
      </c>
      <c r="H136" s="28">
        <v>16</v>
      </c>
      <c r="I136" s="138">
        <v>22</v>
      </c>
      <c r="J136" s="138">
        <v>2</v>
      </c>
      <c r="K136" s="2">
        <v>0</v>
      </c>
      <c r="L136" s="2">
        <v>0</v>
      </c>
      <c r="M136" s="2">
        <v>3108.3900000000003</v>
      </c>
      <c r="N136" s="2">
        <v>9112.93</v>
      </c>
      <c r="O136" s="2">
        <v>2073.61</v>
      </c>
      <c r="P136" s="2">
        <v>0</v>
      </c>
      <c r="Q136" s="29">
        <v>0</v>
      </c>
      <c r="R136" s="30">
        <f t="shared" si="35"/>
        <v>24</v>
      </c>
      <c r="S136" s="30">
        <f t="shared" si="36"/>
        <v>11186.54</v>
      </c>
      <c r="T136" t="s">
        <v>49</v>
      </c>
      <c r="U136" t="s">
        <v>49</v>
      </c>
      <c r="V136" t="s">
        <v>78</v>
      </c>
      <c r="W136" t="s">
        <v>70</v>
      </c>
      <c r="X136" t="s">
        <v>73</v>
      </c>
      <c r="Y136" s="4">
        <f t="shared" si="40"/>
        <v>45777</v>
      </c>
      <c r="Z136" t="s">
        <v>38</v>
      </c>
      <c r="AA136" s="28">
        <v>34</v>
      </c>
      <c r="AB136" s="138">
        <v>15</v>
      </c>
      <c r="AC136" s="138">
        <v>1</v>
      </c>
      <c r="AD136" s="2">
        <v>0</v>
      </c>
      <c r="AE136" s="2">
        <v>0</v>
      </c>
      <c r="AF136" s="2">
        <v>4757.62</v>
      </c>
      <c r="AG136" s="2">
        <v>4953.93</v>
      </c>
      <c r="AH136" s="2">
        <v>803.47</v>
      </c>
      <c r="AI136" s="2">
        <v>0</v>
      </c>
      <c r="AJ136" s="29">
        <v>0</v>
      </c>
      <c r="AK136" s="30">
        <f t="shared" si="37"/>
        <v>16</v>
      </c>
      <c r="AL136" s="30">
        <f t="shared" si="38"/>
        <v>5757.4000000000005</v>
      </c>
      <c r="AM136" s="2">
        <f t="shared" si="42"/>
        <v>-18</v>
      </c>
      <c r="AN136" s="2">
        <f t="shared" si="42"/>
        <v>7</v>
      </c>
      <c r="AO136" s="2">
        <f t="shared" si="42"/>
        <v>1</v>
      </c>
      <c r="AP136" s="2">
        <f t="shared" si="42"/>
        <v>0</v>
      </c>
      <c r="AQ136" s="2">
        <f t="shared" si="49"/>
        <v>0</v>
      </c>
      <c r="AR136" s="2">
        <f t="shared" si="49"/>
        <v>-1649.2299999999996</v>
      </c>
      <c r="AS136" s="2">
        <f t="shared" si="49"/>
        <v>4159</v>
      </c>
      <c r="AT136" s="2">
        <f t="shared" si="49"/>
        <v>1270.1400000000001</v>
      </c>
      <c r="AU136" s="2">
        <f t="shared" si="49"/>
        <v>0</v>
      </c>
      <c r="AV136" s="29">
        <f t="shared" si="49"/>
        <v>0</v>
      </c>
      <c r="AW136" s="30">
        <f t="shared" si="49"/>
        <v>8</v>
      </c>
      <c r="AX136" s="31">
        <f t="shared" si="49"/>
        <v>5429.14</v>
      </c>
      <c r="AY136" s="38">
        <f t="shared" si="47"/>
        <v>-0.52941176470588236</v>
      </c>
      <c r="AZ136" s="38">
        <f t="shared" si="47"/>
        <v>0.46666666666666667</v>
      </c>
      <c r="BA136" s="38">
        <f t="shared" si="47"/>
        <v>1</v>
      </c>
      <c r="BB136" s="38" t="str">
        <f t="shared" si="46"/>
        <v/>
      </c>
      <c r="BC136" s="38" t="str">
        <f t="shared" si="46"/>
        <v/>
      </c>
      <c r="BD136" s="38">
        <f t="shared" si="46"/>
        <v>-0.34665021586423456</v>
      </c>
      <c r="BE136" s="38">
        <f t="shared" si="46"/>
        <v>0.83953547991190824</v>
      </c>
      <c r="BF136" s="38">
        <f t="shared" si="46"/>
        <v>1.580818201052933</v>
      </c>
      <c r="BG136" s="38" t="str">
        <f t="shared" si="46"/>
        <v/>
      </c>
      <c r="BH136" s="39" t="str">
        <f t="shared" si="48"/>
        <v/>
      </c>
      <c r="BI136" s="76">
        <f t="shared" si="48"/>
        <v>0.5</v>
      </c>
      <c r="BJ136" s="40">
        <f t="shared" si="48"/>
        <v>0.9429846805849863</v>
      </c>
      <c r="BK136" s="119">
        <f t="shared" si="50"/>
        <v>194.27437500000002</v>
      </c>
      <c r="BL136" s="120">
        <f t="shared" si="50"/>
        <v>414.22409090909093</v>
      </c>
      <c r="BM136" s="120">
        <f t="shared" si="50"/>
        <v>1036.8050000000001</v>
      </c>
      <c r="BN136" s="120" t="str">
        <f t="shared" si="50"/>
        <v/>
      </c>
      <c r="BO136" s="121" t="str">
        <f t="shared" si="50"/>
        <v/>
      </c>
      <c r="BP136" s="119">
        <f t="shared" si="51"/>
        <v>139.93</v>
      </c>
      <c r="BQ136" s="120">
        <f t="shared" si="51"/>
        <v>330.262</v>
      </c>
      <c r="BR136" s="120">
        <f t="shared" si="51"/>
        <v>803.47</v>
      </c>
      <c r="BS136" s="120" t="str">
        <f t="shared" si="51"/>
        <v/>
      </c>
      <c r="BT136" s="121" t="str">
        <f t="shared" si="51"/>
        <v/>
      </c>
      <c r="BU136" s="119">
        <f t="shared" si="52"/>
        <v>54.344375000000014</v>
      </c>
      <c r="BV136" s="120">
        <f t="shared" si="52"/>
        <v>83.962090909090932</v>
      </c>
      <c r="BW136" s="121">
        <f t="shared" si="52"/>
        <v>233.33500000000004</v>
      </c>
      <c r="BX136" s="120" t="str">
        <f t="shared" si="52"/>
        <v/>
      </c>
      <c r="BY136" s="121" t="str">
        <f t="shared" si="52"/>
        <v/>
      </c>
    </row>
    <row r="137" spans="1:77" x14ac:dyDescent="0.2">
      <c r="A137" t="s">
        <v>46</v>
      </c>
      <c r="B137" t="s">
        <v>46</v>
      </c>
      <c r="C137" t="s">
        <v>78</v>
      </c>
      <c r="D137" t="s">
        <v>70</v>
      </c>
      <c r="E137" t="s">
        <v>73</v>
      </c>
      <c r="F137" s="4">
        <f t="shared" si="39"/>
        <v>46142</v>
      </c>
      <c r="G137" t="s">
        <v>39</v>
      </c>
      <c r="H137" s="28">
        <v>21</v>
      </c>
      <c r="I137" s="138">
        <v>16</v>
      </c>
      <c r="J137" s="138">
        <v>0</v>
      </c>
      <c r="K137" s="2">
        <v>0</v>
      </c>
      <c r="L137" s="2">
        <v>0</v>
      </c>
      <c r="M137" s="2">
        <v>3197.4</v>
      </c>
      <c r="N137" s="2">
        <v>14821.43</v>
      </c>
      <c r="O137" s="2">
        <v>0</v>
      </c>
      <c r="P137" s="2">
        <v>0</v>
      </c>
      <c r="Q137" s="29">
        <v>0</v>
      </c>
      <c r="R137" s="30">
        <f t="shared" si="35"/>
        <v>16</v>
      </c>
      <c r="S137" s="30">
        <f t="shared" si="36"/>
        <v>14821.43</v>
      </c>
      <c r="T137" t="s">
        <v>49</v>
      </c>
      <c r="U137" t="s">
        <v>49</v>
      </c>
      <c r="V137" t="s">
        <v>78</v>
      </c>
      <c r="W137" t="s">
        <v>78</v>
      </c>
      <c r="X137" t="s">
        <v>73</v>
      </c>
      <c r="Y137" s="4">
        <f t="shared" si="40"/>
        <v>45778</v>
      </c>
      <c r="Z137" t="s">
        <v>39</v>
      </c>
      <c r="AA137" s="28">
        <v>25</v>
      </c>
      <c r="AB137" s="138">
        <v>22</v>
      </c>
      <c r="AC137" s="138">
        <v>1</v>
      </c>
      <c r="AD137" s="2">
        <v>0</v>
      </c>
      <c r="AE137" s="2">
        <v>0</v>
      </c>
      <c r="AF137" s="2">
        <v>5977.21</v>
      </c>
      <c r="AG137" s="2">
        <v>8708.89</v>
      </c>
      <c r="AH137" s="2">
        <v>2383.15</v>
      </c>
      <c r="AI137" s="2">
        <v>0</v>
      </c>
      <c r="AJ137" s="29">
        <v>0</v>
      </c>
      <c r="AK137" s="30">
        <f t="shared" si="37"/>
        <v>23</v>
      </c>
      <c r="AL137" s="30">
        <f t="shared" si="38"/>
        <v>11092.039999999999</v>
      </c>
      <c r="AM137" s="2">
        <f t="shared" si="42"/>
        <v>-4</v>
      </c>
      <c r="AN137" s="2">
        <f t="shared" si="42"/>
        <v>-6</v>
      </c>
      <c r="AO137" s="2">
        <f t="shared" si="42"/>
        <v>-1</v>
      </c>
      <c r="AP137" s="2">
        <f t="shared" si="42"/>
        <v>0</v>
      </c>
      <c r="AQ137" s="2">
        <f t="shared" si="49"/>
        <v>0</v>
      </c>
      <c r="AR137" s="2">
        <f t="shared" si="49"/>
        <v>-2779.81</v>
      </c>
      <c r="AS137" s="2">
        <f t="shared" si="49"/>
        <v>6112.5400000000009</v>
      </c>
      <c r="AT137" s="2">
        <f t="shared" si="49"/>
        <v>-2383.15</v>
      </c>
      <c r="AU137" s="2">
        <f t="shared" si="49"/>
        <v>0</v>
      </c>
      <c r="AV137" s="29">
        <f t="shared" si="49"/>
        <v>0</v>
      </c>
      <c r="AW137" s="30">
        <f t="shared" si="49"/>
        <v>-7</v>
      </c>
      <c r="AX137" s="31">
        <f t="shared" si="49"/>
        <v>3729.3900000000012</v>
      </c>
      <c r="AY137" s="38">
        <f t="shared" si="47"/>
        <v>-0.16</v>
      </c>
      <c r="AZ137" s="38">
        <f t="shared" si="47"/>
        <v>-0.27272727272727271</v>
      </c>
      <c r="BA137" s="38">
        <f t="shared" si="47"/>
        <v>-1</v>
      </c>
      <c r="BB137" s="38" t="str">
        <f t="shared" si="46"/>
        <v/>
      </c>
      <c r="BC137" s="38" t="str">
        <f t="shared" si="46"/>
        <v/>
      </c>
      <c r="BD137" s="38">
        <f t="shared" si="46"/>
        <v>-0.46506815052507772</v>
      </c>
      <c r="BE137" s="38">
        <f t="shared" si="46"/>
        <v>0.70187360272089794</v>
      </c>
      <c r="BF137" s="38">
        <f t="shared" si="46"/>
        <v>-1</v>
      </c>
      <c r="BG137" s="38" t="str">
        <f t="shared" si="46"/>
        <v/>
      </c>
      <c r="BH137" s="39" t="str">
        <f t="shared" si="48"/>
        <v/>
      </c>
      <c r="BI137" s="76">
        <f t="shared" si="48"/>
        <v>-0.30434782608695654</v>
      </c>
      <c r="BJ137" s="40">
        <f t="shared" si="48"/>
        <v>0.3362221917699541</v>
      </c>
      <c r="BK137" s="119">
        <f t="shared" si="50"/>
        <v>152.25714285714287</v>
      </c>
      <c r="BL137" s="120">
        <f t="shared" si="50"/>
        <v>926.33937500000002</v>
      </c>
      <c r="BM137" s="120" t="str">
        <f t="shared" si="50"/>
        <v/>
      </c>
      <c r="BN137" s="120" t="str">
        <f t="shared" si="50"/>
        <v/>
      </c>
      <c r="BO137" s="121" t="str">
        <f t="shared" si="50"/>
        <v/>
      </c>
      <c r="BP137" s="119">
        <f t="shared" si="51"/>
        <v>239.08840000000001</v>
      </c>
      <c r="BQ137" s="120">
        <f t="shared" si="51"/>
        <v>395.85863636363632</v>
      </c>
      <c r="BR137" s="120">
        <f t="shared" si="51"/>
        <v>2383.15</v>
      </c>
      <c r="BS137" s="120" t="str">
        <f t="shared" si="51"/>
        <v/>
      </c>
      <c r="BT137" s="121" t="str">
        <f t="shared" si="51"/>
        <v/>
      </c>
      <c r="BU137" s="119">
        <f t="shared" si="52"/>
        <v>-86.83125714285714</v>
      </c>
      <c r="BV137" s="120">
        <f t="shared" si="52"/>
        <v>530.48073863636364</v>
      </c>
      <c r="BW137" s="121" t="str">
        <f t="shared" si="52"/>
        <v/>
      </c>
      <c r="BX137" s="120" t="str">
        <f t="shared" si="52"/>
        <v/>
      </c>
      <c r="BY137" s="121" t="str">
        <f t="shared" si="52"/>
        <v/>
      </c>
    </row>
    <row r="138" spans="1:77" x14ac:dyDescent="0.2">
      <c r="A138" t="s">
        <v>46</v>
      </c>
      <c r="B138" t="s">
        <v>46</v>
      </c>
      <c r="C138" t="s">
        <v>78</v>
      </c>
      <c r="D138" t="s">
        <v>78</v>
      </c>
      <c r="E138" t="s">
        <v>73</v>
      </c>
      <c r="F138" s="4">
        <f t="shared" si="39"/>
        <v>46143</v>
      </c>
      <c r="G138" t="s">
        <v>40</v>
      </c>
      <c r="H138" s="28">
        <v>24</v>
      </c>
      <c r="I138" s="138">
        <v>18</v>
      </c>
      <c r="J138" s="138">
        <v>0</v>
      </c>
      <c r="K138" s="2">
        <v>0</v>
      </c>
      <c r="L138" s="2">
        <v>0</v>
      </c>
      <c r="M138" s="2">
        <v>4584.3300000000008</v>
      </c>
      <c r="N138" s="2">
        <v>9343.16</v>
      </c>
      <c r="O138" s="2">
        <v>0</v>
      </c>
      <c r="P138" s="2">
        <v>0</v>
      </c>
      <c r="Q138" s="29">
        <v>0</v>
      </c>
      <c r="R138" s="30">
        <f t="shared" si="35"/>
        <v>18</v>
      </c>
      <c r="S138" s="30">
        <f t="shared" si="36"/>
        <v>9343.16</v>
      </c>
      <c r="T138" t="s">
        <v>49</v>
      </c>
      <c r="U138" t="s">
        <v>49</v>
      </c>
      <c r="V138" t="s">
        <v>78</v>
      </c>
      <c r="W138" t="s">
        <v>78</v>
      </c>
      <c r="X138" t="s">
        <v>73</v>
      </c>
      <c r="Y138" s="4">
        <f t="shared" si="40"/>
        <v>45779</v>
      </c>
      <c r="Z138" t="s">
        <v>40</v>
      </c>
      <c r="AA138" s="28">
        <v>27</v>
      </c>
      <c r="AB138" s="138">
        <v>28</v>
      </c>
      <c r="AC138" s="138">
        <v>1</v>
      </c>
      <c r="AD138" s="2">
        <v>0</v>
      </c>
      <c r="AE138" s="2">
        <v>0</v>
      </c>
      <c r="AF138" s="2">
        <v>4256.07</v>
      </c>
      <c r="AG138" s="2">
        <v>11123.3</v>
      </c>
      <c r="AH138" s="2">
        <v>463.75</v>
      </c>
      <c r="AI138" s="2">
        <v>0</v>
      </c>
      <c r="AJ138" s="29">
        <v>0</v>
      </c>
      <c r="AK138" s="30">
        <f t="shared" si="37"/>
        <v>29</v>
      </c>
      <c r="AL138" s="30">
        <f t="shared" si="38"/>
        <v>11587.05</v>
      </c>
      <c r="AM138" s="2">
        <f t="shared" si="42"/>
        <v>-3</v>
      </c>
      <c r="AN138" s="2">
        <f t="shared" si="42"/>
        <v>-10</v>
      </c>
      <c r="AO138" s="2">
        <f t="shared" si="42"/>
        <v>-1</v>
      </c>
      <c r="AP138" s="2">
        <f t="shared" si="42"/>
        <v>0</v>
      </c>
      <c r="AQ138" s="2">
        <f t="shared" si="49"/>
        <v>0</v>
      </c>
      <c r="AR138" s="2">
        <f t="shared" si="49"/>
        <v>328.26000000000113</v>
      </c>
      <c r="AS138" s="2">
        <f t="shared" si="49"/>
        <v>-1780.1399999999994</v>
      </c>
      <c r="AT138" s="2">
        <f t="shared" si="49"/>
        <v>-463.75</v>
      </c>
      <c r="AU138" s="2">
        <f t="shared" si="49"/>
        <v>0</v>
      </c>
      <c r="AV138" s="29">
        <f t="shared" si="49"/>
        <v>0</v>
      </c>
      <c r="AW138" s="30">
        <f t="shared" si="49"/>
        <v>-11</v>
      </c>
      <c r="AX138" s="31">
        <f t="shared" si="49"/>
        <v>-2243.8899999999994</v>
      </c>
      <c r="AY138" s="38">
        <f t="shared" si="47"/>
        <v>-0.1111111111111111</v>
      </c>
      <c r="AZ138" s="38">
        <f t="shared" si="47"/>
        <v>-0.35714285714285715</v>
      </c>
      <c r="BA138" s="38">
        <f t="shared" si="47"/>
        <v>-1</v>
      </c>
      <c r="BB138" s="38" t="str">
        <f t="shared" si="46"/>
        <v/>
      </c>
      <c r="BC138" s="38" t="str">
        <f t="shared" si="46"/>
        <v/>
      </c>
      <c r="BD138" s="38">
        <f t="shared" si="46"/>
        <v>7.7127490854239034E-2</v>
      </c>
      <c r="BE138" s="38">
        <f t="shared" si="46"/>
        <v>-0.16003703936781347</v>
      </c>
      <c r="BF138" s="38">
        <f t="shared" si="46"/>
        <v>-1</v>
      </c>
      <c r="BG138" s="38" t="str">
        <f t="shared" si="46"/>
        <v/>
      </c>
      <c r="BH138" s="39" t="str">
        <f t="shared" si="48"/>
        <v/>
      </c>
      <c r="BI138" s="76">
        <f t="shared" si="48"/>
        <v>-0.37931034482758619</v>
      </c>
      <c r="BJ138" s="40">
        <f t="shared" si="48"/>
        <v>-0.19365498552263083</v>
      </c>
      <c r="BK138" s="119">
        <f t="shared" si="50"/>
        <v>191.01375000000004</v>
      </c>
      <c r="BL138" s="120">
        <f t="shared" si="50"/>
        <v>519.06444444444446</v>
      </c>
      <c r="BM138" s="120" t="str">
        <f t="shared" si="50"/>
        <v/>
      </c>
      <c r="BN138" s="120" t="str">
        <f t="shared" si="50"/>
        <v/>
      </c>
      <c r="BO138" s="121" t="str">
        <f t="shared" si="50"/>
        <v/>
      </c>
      <c r="BP138" s="119">
        <f t="shared" si="51"/>
        <v>157.63222222222223</v>
      </c>
      <c r="BQ138" s="120">
        <f t="shared" si="51"/>
        <v>397.26071428571424</v>
      </c>
      <c r="BR138" s="120">
        <f t="shared" si="51"/>
        <v>463.75</v>
      </c>
      <c r="BS138" s="120" t="str">
        <f t="shared" si="51"/>
        <v/>
      </c>
      <c r="BT138" s="121" t="str">
        <f t="shared" si="51"/>
        <v/>
      </c>
      <c r="BU138" s="119">
        <f t="shared" si="52"/>
        <v>33.381527777777819</v>
      </c>
      <c r="BV138" s="120">
        <f t="shared" si="52"/>
        <v>121.80373015873022</v>
      </c>
      <c r="BW138" s="121" t="str">
        <f t="shared" si="52"/>
        <v/>
      </c>
      <c r="BX138" s="120" t="str">
        <f t="shared" si="52"/>
        <v/>
      </c>
      <c r="BY138" s="121" t="str">
        <f t="shared" si="52"/>
        <v/>
      </c>
    </row>
    <row r="139" spans="1:77" ht="13.5" thickBot="1" x14ac:dyDescent="0.25">
      <c r="A139" t="s">
        <v>46</v>
      </c>
      <c r="B139" t="s">
        <v>46</v>
      </c>
      <c r="C139" t="s">
        <v>78</v>
      </c>
      <c r="D139" t="s">
        <v>78</v>
      </c>
      <c r="E139" t="s">
        <v>73</v>
      </c>
      <c r="F139" s="59">
        <f t="shared" si="39"/>
        <v>46144</v>
      </c>
      <c r="G139" s="42" t="s">
        <v>41</v>
      </c>
      <c r="H139" s="43">
        <v>32</v>
      </c>
      <c r="I139" s="44">
        <v>0</v>
      </c>
      <c r="J139" s="44">
        <v>0</v>
      </c>
      <c r="K139" s="44">
        <v>0</v>
      </c>
      <c r="L139" s="44">
        <v>0</v>
      </c>
      <c r="M139" s="44">
        <v>5694.9500000000007</v>
      </c>
      <c r="N139" s="44">
        <v>0</v>
      </c>
      <c r="O139" s="44">
        <v>0</v>
      </c>
      <c r="P139" s="44">
        <v>0</v>
      </c>
      <c r="Q139" s="45">
        <v>0</v>
      </c>
      <c r="R139" s="46">
        <f t="shared" si="35"/>
        <v>0</v>
      </c>
      <c r="S139" s="46">
        <f t="shared" si="36"/>
        <v>0</v>
      </c>
      <c r="T139" t="s">
        <v>49</v>
      </c>
      <c r="U139" t="s">
        <v>49</v>
      </c>
      <c r="V139" t="s">
        <v>78</v>
      </c>
      <c r="W139" t="s">
        <v>78</v>
      </c>
      <c r="X139" t="s">
        <v>73</v>
      </c>
      <c r="Y139" s="59">
        <f t="shared" si="40"/>
        <v>45780</v>
      </c>
      <c r="Z139" s="42" t="s">
        <v>41</v>
      </c>
      <c r="AA139" s="43">
        <v>53</v>
      </c>
      <c r="AB139" s="44">
        <v>25</v>
      </c>
      <c r="AC139" s="44">
        <v>0</v>
      </c>
      <c r="AD139" s="44">
        <v>0</v>
      </c>
      <c r="AE139" s="44">
        <v>0</v>
      </c>
      <c r="AF139" s="44">
        <v>9224.5</v>
      </c>
      <c r="AG139" s="44">
        <v>5433.7</v>
      </c>
      <c r="AH139" s="44">
        <v>0</v>
      </c>
      <c r="AI139" s="44">
        <v>0</v>
      </c>
      <c r="AJ139" s="45">
        <v>0</v>
      </c>
      <c r="AK139" s="46">
        <f t="shared" si="37"/>
        <v>25</v>
      </c>
      <c r="AL139" s="46">
        <f t="shared" si="38"/>
        <v>5433.7</v>
      </c>
      <c r="AM139" s="44">
        <f t="shared" si="42"/>
        <v>-21</v>
      </c>
      <c r="AN139" s="44">
        <f t="shared" si="42"/>
        <v>-25</v>
      </c>
      <c r="AO139" s="44">
        <f t="shared" si="42"/>
        <v>0</v>
      </c>
      <c r="AP139" s="44">
        <f t="shared" si="42"/>
        <v>0</v>
      </c>
      <c r="AQ139" s="44">
        <f t="shared" si="49"/>
        <v>0</v>
      </c>
      <c r="AR139" s="44">
        <f t="shared" si="49"/>
        <v>-3529.5499999999993</v>
      </c>
      <c r="AS139" s="44">
        <f t="shared" si="49"/>
        <v>-5433.7</v>
      </c>
      <c r="AT139" s="44">
        <f t="shared" si="49"/>
        <v>0</v>
      </c>
      <c r="AU139" s="44">
        <f t="shared" si="49"/>
        <v>0</v>
      </c>
      <c r="AV139" s="45">
        <f t="shared" si="49"/>
        <v>0</v>
      </c>
      <c r="AW139" s="46">
        <f t="shared" si="49"/>
        <v>-25</v>
      </c>
      <c r="AX139" s="47">
        <f t="shared" si="49"/>
        <v>-5433.7</v>
      </c>
      <c r="AY139" s="56">
        <f t="shared" si="47"/>
        <v>-0.39622641509433965</v>
      </c>
      <c r="AZ139" s="56">
        <f t="shared" si="47"/>
        <v>-1</v>
      </c>
      <c r="BA139" s="56" t="str">
        <f t="shared" si="47"/>
        <v/>
      </c>
      <c r="BB139" s="56" t="str">
        <f t="shared" si="46"/>
        <v/>
      </c>
      <c r="BC139" s="56" t="str">
        <f t="shared" si="46"/>
        <v/>
      </c>
      <c r="BD139" s="56">
        <f t="shared" si="46"/>
        <v>-0.3826277847037779</v>
      </c>
      <c r="BE139" s="56">
        <f t="shared" si="46"/>
        <v>-1</v>
      </c>
      <c r="BF139" s="56" t="str">
        <f t="shared" si="46"/>
        <v/>
      </c>
      <c r="BG139" s="56" t="str">
        <f t="shared" si="46"/>
        <v/>
      </c>
      <c r="BH139" s="57" t="str">
        <f t="shared" si="48"/>
        <v/>
      </c>
      <c r="BI139" s="81">
        <f t="shared" si="48"/>
        <v>-1</v>
      </c>
      <c r="BJ139" s="58">
        <f t="shared" si="48"/>
        <v>-1</v>
      </c>
      <c r="BK139" s="122">
        <f t="shared" si="50"/>
        <v>177.96718750000002</v>
      </c>
      <c r="BL139" s="123" t="str">
        <f t="shared" si="50"/>
        <v/>
      </c>
      <c r="BM139" s="123" t="str">
        <f t="shared" si="50"/>
        <v/>
      </c>
      <c r="BN139" s="123" t="str">
        <f t="shared" si="50"/>
        <v/>
      </c>
      <c r="BO139" s="124" t="str">
        <f t="shared" si="50"/>
        <v/>
      </c>
      <c r="BP139" s="122">
        <f t="shared" si="51"/>
        <v>174.04716981132074</v>
      </c>
      <c r="BQ139" s="123">
        <f t="shared" si="51"/>
        <v>217.34799999999998</v>
      </c>
      <c r="BR139" s="123" t="str">
        <f t="shared" si="51"/>
        <v/>
      </c>
      <c r="BS139" s="123" t="str">
        <f t="shared" si="51"/>
        <v/>
      </c>
      <c r="BT139" s="124" t="str">
        <f t="shared" si="51"/>
        <v/>
      </c>
      <c r="BU139" s="122">
        <f t="shared" si="52"/>
        <v>3.9200176886792804</v>
      </c>
      <c r="BV139" s="123" t="str">
        <f t="shared" si="52"/>
        <v/>
      </c>
      <c r="BW139" s="124" t="str">
        <f t="shared" si="52"/>
        <v/>
      </c>
      <c r="BX139" s="123" t="str">
        <f t="shared" si="52"/>
        <v/>
      </c>
      <c r="BY139" s="124" t="str">
        <f t="shared" si="52"/>
        <v/>
      </c>
    </row>
    <row r="140" spans="1:77" x14ac:dyDescent="0.2">
      <c r="A140" t="s">
        <v>46</v>
      </c>
      <c r="B140" t="s">
        <v>46</v>
      </c>
      <c r="C140" t="s">
        <v>78</v>
      </c>
      <c r="D140" t="s">
        <v>78</v>
      </c>
      <c r="E140" t="s">
        <v>74</v>
      </c>
      <c r="F140" s="4">
        <f t="shared" si="39"/>
        <v>46145</v>
      </c>
      <c r="G140" t="s">
        <v>35</v>
      </c>
      <c r="H140" s="28">
        <v>6</v>
      </c>
      <c r="I140" s="138">
        <v>18</v>
      </c>
      <c r="J140" s="138">
        <v>0</v>
      </c>
      <c r="K140" s="2">
        <v>0</v>
      </c>
      <c r="L140" s="2">
        <v>0</v>
      </c>
      <c r="M140" s="2">
        <v>569.54999999999995</v>
      </c>
      <c r="N140" s="2">
        <v>7162.78</v>
      </c>
      <c r="O140" s="2">
        <v>0</v>
      </c>
      <c r="P140" s="2">
        <v>0</v>
      </c>
      <c r="Q140" s="29">
        <v>0</v>
      </c>
      <c r="R140" s="30">
        <f t="shared" si="35"/>
        <v>18</v>
      </c>
      <c r="S140" s="30">
        <f t="shared" si="36"/>
        <v>7162.78</v>
      </c>
      <c r="T140" t="s">
        <v>49</v>
      </c>
      <c r="U140" t="s">
        <v>49</v>
      </c>
      <c r="V140" t="s">
        <v>78</v>
      </c>
      <c r="W140" t="s">
        <v>78</v>
      </c>
      <c r="X140" t="s">
        <v>74</v>
      </c>
      <c r="Y140" s="4">
        <f t="shared" si="40"/>
        <v>45781</v>
      </c>
      <c r="Z140" t="s">
        <v>35</v>
      </c>
      <c r="AA140" s="28">
        <v>20</v>
      </c>
      <c r="AB140" s="138">
        <v>1</v>
      </c>
      <c r="AC140" s="138">
        <v>1</v>
      </c>
      <c r="AD140" s="2">
        <v>0</v>
      </c>
      <c r="AE140" s="2">
        <v>0</v>
      </c>
      <c r="AF140" s="2">
        <v>3367.78</v>
      </c>
      <c r="AG140" s="2">
        <v>-4.99</v>
      </c>
      <c r="AH140" s="2">
        <v>382.79</v>
      </c>
      <c r="AI140" s="2">
        <v>0</v>
      </c>
      <c r="AJ140" s="29">
        <v>0</v>
      </c>
      <c r="AK140" s="30">
        <f t="shared" si="37"/>
        <v>2</v>
      </c>
      <c r="AL140" s="30">
        <f t="shared" si="38"/>
        <v>377.8</v>
      </c>
      <c r="AM140" s="2">
        <f t="shared" si="42"/>
        <v>-14</v>
      </c>
      <c r="AN140" s="2">
        <f t="shared" si="42"/>
        <v>17</v>
      </c>
      <c r="AO140" s="2">
        <f t="shared" si="42"/>
        <v>-1</v>
      </c>
      <c r="AP140" s="2">
        <f t="shared" si="42"/>
        <v>0</v>
      </c>
      <c r="AQ140" s="2">
        <f t="shared" si="49"/>
        <v>0</v>
      </c>
      <c r="AR140" s="2">
        <f t="shared" si="49"/>
        <v>-2798.2300000000005</v>
      </c>
      <c r="AS140" s="2">
        <f t="shared" si="49"/>
        <v>7167.7699999999995</v>
      </c>
      <c r="AT140" s="2">
        <f t="shared" si="49"/>
        <v>-382.79</v>
      </c>
      <c r="AU140" s="2">
        <f t="shared" si="49"/>
        <v>0</v>
      </c>
      <c r="AV140" s="29">
        <f t="shared" si="49"/>
        <v>0</v>
      </c>
      <c r="AW140" s="30">
        <f t="shared" si="49"/>
        <v>16</v>
      </c>
      <c r="AX140" s="31">
        <f t="shared" si="49"/>
        <v>6784.98</v>
      </c>
      <c r="AY140" s="38">
        <f t="shared" si="47"/>
        <v>-0.7</v>
      </c>
      <c r="AZ140" s="38">
        <f t="shared" si="47"/>
        <v>17</v>
      </c>
      <c r="BA140" s="38">
        <f t="shared" si="47"/>
        <v>-1</v>
      </c>
      <c r="BB140" s="38" t="str">
        <f t="shared" si="46"/>
        <v/>
      </c>
      <c r="BC140" s="38" t="str">
        <f t="shared" si="46"/>
        <v/>
      </c>
      <c r="BD140" s="38">
        <f t="shared" si="46"/>
        <v>-0.830882658605966</v>
      </c>
      <c r="BE140" s="38">
        <f t="shared" si="46"/>
        <v>-1436.4268537074147</v>
      </c>
      <c r="BF140" s="38">
        <f t="shared" si="46"/>
        <v>-1</v>
      </c>
      <c r="BG140" s="38" t="str">
        <f t="shared" si="46"/>
        <v/>
      </c>
      <c r="BH140" s="39" t="str">
        <f t="shared" si="48"/>
        <v/>
      </c>
      <c r="BI140" s="76">
        <f t="shared" si="48"/>
        <v>8</v>
      </c>
      <c r="BJ140" s="40">
        <f t="shared" si="48"/>
        <v>17.959184753838009</v>
      </c>
      <c r="BK140" s="116">
        <f t="shared" si="50"/>
        <v>94.924999999999997</v>
      </c>
      <c r="BL140" s="117">
        <f t="shared" si="50"/>
        <v>397.93222222222221</v>
      </c>
      <c r="BM140" s="117" t="str">
        <f t="shared" si="50"/>
        <v/>
      </c>
      <c r="BN140" s="117" t="str">
        <f t="shared" si="50"/>
        <v/>
      </c>
      <c r="BO140" s="118" t="str">
        <f t="shared" si="50"/>
        <v/>
      </c>
      <c r="BP140" s="116">
        <f t="shared" si="51"/>
        <v>168.38900000000001</v>
      </c>
      <c r="BQ140" s="117">
        <f t="shared" si="51"/>
        <v>-4.99</v>
      </c>
      <c r="BR140" s="117">
        <f t="shared" si="51"/>
        <v>382.79</v>
      </c>
      <c r="BS140" s="117" t="str">
        <f t="shared" si="51"/>
        <v/>
      </c>
      <c r="BT140" s="118" t="str">
        <f t="shared" si="51"/>
        <v/>
      </c>
      <c r="BU140" s="116">
        <f t="shared" si="52"/>
        <v>-73.464000000000013</v>
      </c>
      <c r="BV140" s="117">
        <f t="shared" si="52"/>
        <v>402.92222222222222</v>
      </c>
      <c r="BW140" s="118" t="str">
        <f t="shared" si="52"/>
        <v/>
      </c>
      <c r="BX140" s="117" t="str">
        <f t="shared" si="52"/>
        <v/>
      </c>
      <c r="BY140" s="118" t="str">
        <f t="shared" si="52"/>
        <v/>
      </c>
    </row>
    <row r="141" spans="1:77" x14ac:dyDescent="0.2">
      <c r="A141" t="s">
        <v>46</v>
      </c>
      <c r="B141" t="s">
        <v>46</v>
      </c>
      <c r="C141" t="s">
        <v>78</v>
      </c>
      <c r="D141" t="s">
        <v>78</v>
      </c>
      <c r="E141" t="s">
        <v>74</v>
      </c>
      <c r="F141" s="4">
        <f t="shared" si="39"/>
        <v>46146</v>
      </c>
      <c r="G141" t="s">
        <v>36</v>
      </c>
      <c r="H141" s="28">
        <v>11</v>
      </c>
      <c r="I141" s="138">
        <v>16</v>
      </c>
      <c r="J141" s="138">
        <v>2</v>
      </c>
      <c r="K141" s="2">
        <v>0</v>
      </c>
      <c r="L141" s="2">
        <v>0</v>
      </c>
      <c r="M141" s="2">
        <v>2503.46</v>
      </c>
      <c r="N141" s="2">
        <v>4224.21</v>
      </c>
      <c r="O141" s="2">
        <v>708.5</v>
      </c>
      <c r="P141" s="2">
        <v>0</v>
      </c>
      <c r="Q141" s="29">
        <v>0</v>
      </c>
      <c r="R141" s="30">
        <f t="shared" si="35"/>
        <v>18</v>
      </c>
      <c r="S141" s="30">
        <f t="shared" si="36"/>
        <v>4932.71</v>
      </c>
      <c r="T141" t="s">
        <v>49</v>
      </c>
      <c r="U141" t="s">
        <v>49</v>
      </c>
      <c r="V141" t="s">
        <v>78</v>
      </c>
      <c r="W141" t="s">
        <v>78</v>
      </c>
      <c r="X141" t="s">
        <v>74</v>
      </c>
      <c r="Y141" s="4">
        <f t="shared" si="40"/>
        <v>45782</v>
      </c>
      <c r="Z141" t="s">
        <v>36</v>
      </c>
      <c r="AA141" s="28">
        <v>25</v>
      </c>
      <c r="AB141" s="138">
        <v>12</v>
      </c>
      <c r="AC141" s="138">
        <v>0</v>
      </c>
      <c r="AD141" s="2">
        <v>0</v>
      </c>
      <c r="AE141" s="2">
        <v>0</v>
      </c>
      <c r="AF141" s="2">
        <v>2380.6899999999996</v>
      </c>
      <c r="AG141" s="2">
        <v>4193.03</v>
      </c>
      <c r="AH141" s="2">
        <v>0</v>
      </c>
      <c r="AI141" s="2">
        <v>0</v>
      </c>
      <c r="AJ141" s="29">
        <v>0</v>
      </c>
      <c r="AK141" s="30">
        <f t="shared" si="37"/>
        <v>12</v>
      </c>
      <c r="AL141" s="30">
        <f t="shared" si="38"/>
        <v>4193.03</v>
      </c>
      <c r="AM141" s="2">
        <f t="shared" si="42"/>
        <v>-14</v>
      </c>
      <c r="AN141" s="2">
        <f t="shared" si="42"/>
        <v>4</v>
      </c>
      <c r="AO141" s="2">
        <f t="shared" si="42"/>
        <v>2</v>
      </c>
      <c r="AP141" s="2">
        <f t="shared" si="42"/>
        <v>0</v>
      </c>
      <c r="AQ141" s="2">
        <f t="shared" si="49"/>
        <v>0</v>
      </c>
      <c r="AR141" s="2">
        <f t="shared" si="49"/>
        <v>122.77000000000044</v>
      </c>
      <c r="AS141" s="2">
        <f t="shared" si="49"/>
        <v>31.180000000000291</v>
      </c>
      <c r="AT141" s="2">
        <f t="shared" si="49"/>
        <v>708.5</v>
      </c>
      <c r="AU141" s="2">
        <f t="shared" si="49"/>
        <v>0</v>
      </c>
      <c r="AV141" s="29">
        <f t="shared" si="49"/>
        <v>0</v>
      </c>
      <c r="AW141" s="30">
        <f t="shared" si="49"/>
        <v>6</v>
      </c>
      <c r="AX141" s="31">
        <f t="shared" si="49"/>
        <v>739.68000000000029</v>
      </c>
      <c r="AY141" s="38">
        <f t="shared" si="47"/>
        <v>-0.56000000000000005</v>
      </c>
      <c r="AZ141" s="38">
        <f t="shared" si="47"/>
        <v>0.33333333333333331</v>
      </c>
      <c r="BA141" s="38" t="str">
        <f t="shared" si="47"/>
        <v/>
      </c>
      <c r="BB141" s="38" t="str">
        <f t="shared" si="46"/>
        <v/>
      </c>
      <c r="BC141" s="38" t="str">
        <f t="shared" si="46"/>
        <v/>
      </c>
      <c r="BD141" s="38">
        <f t="shared" si="46"/>
        <v>5.15690829129372E-2</v>
      </c>
      <c r="BE141" s="38">
        <f t="shared" si="46"/>
        <v>7.4361499917721301E-3</v>
      </c>
      <c r="BF141" s="38" t="str">
        <f t="shared" si="46"/>
        <v/>
      </c>
      <c r="BG141" s="38" t="str">
        <f t="shared" si="46"/>
        <v/>
      </c>
      <c r="BH141" s="39" t="str">
        <f t="shared" si="48"/>
        <v/>
      </c>
      <c r="BI141" s="76">
        <f t="shared" si="48"/>
        <v>0.5</v>
      </c>
      <c r="BJ141" s="40">
        <f t="shared" si="48"/>
        <v>0.17640703739300706</v>
      </c>
      <c r="BK141" s="119">
        <f t="shared" si="50"/>
        <v>227.58727272727273</v>
      </c>
      <c r="BL141" s="120">
        <f t="shared" si="50"/>
        <v>264.013125</v>
      </c>
      <c r="BM141" s="120">
        <f t="shared" si="50"/>
        <v>354.25</v>
      </c>
      <c r="BN141" s="120" t="str">
        <f t="shared" si="50"/>
        <v/>
      </c>
      <c r="BO141" s="121" t="str">
        <f t="shared" si="50"/>
        <v/>
      </c>
      <c r="BP141" s="119">
        <f t="shared" si="51"/>
        <v>95.227599999999981</v>
      </c>
      <c r="BQ141" s="120">
        <f t="shared" si="51"/>
        <v>349.41916666666663</v>
      </c>
      <c r="BR141" s="120" t="str">
        <f t="shared" si="51"/>
        <v/>
      </c>
      <c r="BS141" s="120" t="str">
        <f t="shared" si="51"/>
        <v/>
      </c>
      <c r="BT141" s="121" t="str">
        <f t="shared" si="51"/>
        <v/>
      </c>
      <c r="BU141" s="119">
        <f t="shared" si="52"/>
        <v>132.35967272727277</v>
      </c>
      <c r="BV141" s="120">
        <f t="shared" si="52"/>
        <v>-85.406041666666624</v>
      </c>
      <c r="BW141" s="121" t="str">
        <f t="shared" si="52"/>
        <v/>
      </c>
      <c r="BX141" s="120" t="str">
        <f t="shared" si="52"/>
        <v/>
      </c>
      <c r="BY141" s="121" t="str">
        <f t="shared" si="52"/>
        <v/>
      </c>
    </row>
    <row r="142" spans="1:77" x14ac:dyDescent="0.2">
      <c r="A142" t="s">
        <v>46</v>
      </c>
      <c r="B142" t="s">
        <v>46</v>
      </c>
      <c r="C142" t="s">
        <v>78</v>
      </c>
      <c r="D142" t="s">
        <v>78</v>
      </c>
      <c r="E142" t="s">
        <v>74</v>
      </c>
      <c r="F142" s="4">
        <f t="shared" si="39"/>
        <v>46147</v>
      </c>
      <c r="G142" t="s">
        <v>37</v>
      </c>
      <c r="H142" s="28">
        <v>25</v>
      </c>
      <c r="I142" s="138">
        <v>18</v>
      </c>
      <c r="J142" s="138">
        <v>0</v>
      </c>
      <c r="K142" s="2">
        <v>0</v>
      </c>
      <c r="L142" s="2">
        <v>0</v>
      </c>
      <c r="M142" s="2">
        <v>5712.5499999999993</v>
      </c>
      <c r="N142" s="2">
        <v>3844.75</v>
      </c>
      <c r="O142" s="2">
        <v>0</v>
      </c>
      <c r="P142" s="2">
        <v>0</v>
      </c>
      <c r="Q142" s="29">
        <v>0</v>
      </c>
      <c r="R142" s="30">
        <f t="shared" si="35"/>
        <v>18</v>
      </c>
      <c r="S142" s="30">
        <f t="shared" si="36"/>
        <v>3844.75</v>
      </c>
      <c r="T142" t="s">
        <v>49</v>
      </c>
      <c r="U142" t="s">
        <v>49</v>
      </c>
      <c r="V142" t="s">
        <v>78</v>
      </c>
      <c r="W142" t="s">
        <v>78</v>
      </c>
      <c r="X142" t="s">
        <v>74</v>
      </c>
      <c r="Y142" s="4">
        <f t="shared" si="40"/>
        <v>45783</v>
      </c>
      <c r="Z142" t="s">
        <v>37</v>
      </c>
      <c r="AA142" s="28">
        <v>19</v>
      </c>
      <c r="AB142" s="138">
        <v>8</v>
      </c>
      <c r="AC142" s="138">
        <v>1</v>
      </c>
      <c r="AD142" s="2">
        <v>0</v>
      </c>
      <c r="AE142" s="2">
        <v>0</v>
      </c>
      <c r="AF142" s="2">
        <v>2090.1099999999997</v>
      </c>
      <c r="AG142" s="2">
        <v>1610.31</v>
      </c>
      <c r="AH142" s="2">
        <v>584.30999999999995</v>
      </c>
      <c r="AI142" s="2">
        <v>0</v>
      </c>
      <c r="AJ142" s="29">
        <v>0</v>
      </c>
      <c r="AK142" s="30">
        <f t="shared" si="37"/>
        <v>9</v>
      </c>
      <c r="AL142" s="30">
        <f t="shared" si="38"/>
        <v>2194.62</v>
      </c>
      <c r="AM142" s="2">
        <f t="shared" si="42"/>
        <v>6</v>
      </c>
      <c r="AN142" s="2">
        <f t="shared" si="42"/>
        <v>10</v>
      </c>
      <c r="AO142" s="2">
        <f t="shared" si="42"/>
        <v>-1</v>
      </c>
      <c r="AP142" s="2">
        <f t="shared" si="42"/>
        <v>0</v>
      </c>
      <c r="AQ142" s="2">
        <f t="shared" si="49"/>
        <v>0</v>
      </c>
      <c r="AR142" s="2">
        <f t="shared" si="49"/>
        <v>3622.4399999999996</v>
      </c>
      <c r="AS142" s="2">
        <f t="shared" si="49"/>
        <v>2234.44</v>
      </c>
      <c r="AT142" s="2">
        <f t="shared" si="49"/>
        <v>-584.30999999999995</v>
      </c>
      <c r="AU142" s="2">
        <f t="shared" si="49"/>
        <v>0</v>
      </c>
      <c r="AV142" s="29">
        <f t="shared" si="49"/>
        <v>0</v>
      </c>
      <c r="AW142" s="30">
        <f t="shared" si="49"/>
        <v>9</v>
      </c>
      <c r="AX142" s="31">
        <f t="shared" si="49"/>
        <v>1650.13</v>
      </c>
      <c r="AY142" s="38">
        <f t="shared" si="47"/>
        <v>0.31578947368421051</v>
      </c>
      <c r="AZ142" s="38">
        <f t="shared" si="47"/>
        <v>1.25</v>
      </c>
      <c r="BA142" s="38">
        <f t="shared" si="47"/>
        <v>-1</v>
      </c>
      <c r="BB142" s="38" t="str">
        <f t="shared" si="46"/>
        <v/>
      </c>
      <c r="BC142" s="38" t="str">
        <f t="shared" si="46"/>
        <v/>
      </c>
      <c r="BD142" s="38">
        <f t="shared" si="46"/>
        <v>1.7331336628215741</v>
      </c>
      <c r="BE142" s="38">
        <f t="shared" si="46"/>
        <v>1.3875837571647696</v>
      </c>
      <c r="BF142" s="38">
        <f t="shared" si="46"/>
        <v>-1</v>
      </c>
      <c r="BG142" s="38" t="str">
        <f t="shared" si="46"/>
        <v/>
      </c>
      <c r="BH142" s="39" t="str">
        <f t="shared" si="48"/>
        <v/>
      </c>
      <c r="BI142" s="76">
        <f t="shared" si="48"/>
        <v>1</v>
      </c>
      <c r="BJ142" s="40">
        <f t="shared" si="48"/>
        <v>0.75189782285771578</v>
      </c>
      <c r="BK142" s="119">
        <f t="shared" si="50"/>
        <v>228.50199999999998</v>
      </c>
      <c r="BL142" s="120">
        <f t="shared" si="50"/>
        <v>213.59722222222223</v>
      </c>
      <c r="BM142" s="120" t="str">
        <f t="shared" si="50"/>
        <v/>
      </c>
      <c r="BN142" s="120" t="str">
        <f t="shared" si="50"/>
        <v/>
      </c>
      <c r="BO142" s="121" t="str">
        <f t="shared" si="50"/>
        <v/>
      </c>
      <c r="BP142" s="119">
        <f t="shared" si="51"/>
        <v>110.00578947368419</v>
      </c>
      <c r="BQ142" s="120">
        <f t="shared" si="51"/>
        <v>201.28874999999999</v>
      </c>
      <c r="BR142" s="120">
        <f t="shared" si="51"/>
        <v>584.30999999999995</v>
      </c>
      <c r="BS142" s="120" t="str">
        <f t="shared" si="51"/>
        <v/>
      </c>
      <c r="BT142" s="121" t="str">
        <f t="shared" si="51"/>
        <v/>
      </c>
      <c r="BU142" s="119">
        <f t="shared" si="52"/>
        <v>118.49621052631579</v>
      </c>
      <c r="BV142" s="120">
        <f t="shared" si="52"/>
        <v>12.308472222222235</v>
      </c>
      <c r="BW142" s="121" t="str">
        <f t="shared" si="52"/>
        <v/>
      </c>
      <c r="BX142" s="120" t="str">
        <f t="shared" si="52"/>
        <v/>
      </c>
      <c r="BY142" s="121" t="str">
        <f t="shared" si="52"/>
        <v/>
      </c>
    </row>
    <row r="143" spans="1:77" x14ac:dyDescent="0.2">
      <c r="A143" t="s">
        <v>46</v>
      </c>
      <c r="B143" t="s">
        <v>46</v>
      </c>
      <c r="C143" t="s">
        <v>78</v>
      </c>
      <c r="D143" t="s">
        <v>78</v>
      </c>
      <c r="E143" t="s">
        <v>74</v>
      </c>
      <c r="F143" s="4">
        <f t="shared" si="39"/>
        <v>46148</v>
      </c>
      <c r="G143" t="s">
        <v>38</v>
      </c>
      <c r="H143" s="28">
        <v>17</v>
      </c>
      <c r="I143" s="138">
        <v>15</v>
      </c>
      <c r="J143" s="138">
        <v>4</v>
      </c>
      <c r="K143" s="2">
        <v>0</v>
      </c>
      <c r="L143" s="2">
        <v>0</v>
      </c>
      <c r="M143" s="2">
        <v>4663.22</v>
      </c>
      <c r="N143" s="2">
        <v>3313.0399999999995</v>
      </c>
      <c r="O143" s="2">
        <v>1549.06</v>
      </c>
      <c r="P143" s="2">
        <v>0</v>
      </c>
      <c r="Q143" s="29">
        <v>0</v>
      </c>
      <c r="R143" s="30">
        <f t="shared" ref="R143:R206" si="53">SUM(I143:L143)</f>
        <v>19</v>
      </c>
      <c r="S143" s="30">
        <f t="shared" ref="S143:S206" si="54">SUM(N143:Q143)</f>
        <v>4862.0999999999995</v>
      </c>
      <c r="T143" t="s">
        <v>49</v>
      </c>
      <c r="U143" t="s">
        <v>49</v>
      </c>
      <c r="V143" t="s">
        <v>78</v>
      </c>
      <c r="W143" t="s">
        <v>78</v>
      </c>
      <c r="X143" t="s">
        <v>74</v>
      </c>
      <c r="Y143" s="4">
        <f t="shared" si="40"/>
        <v>45784</v>
      </c>
      <c r="Z143" t="s">
        <v>38</v>
      </c>
      <c r="AA143" s="28">
        <v>33</v>
      </c>
      <c r="AB143" s="138">
        <v>11</v>
      </c>
      <c r="AC143" s="138">
        <v>2</v>
      </c>
      <c r="AD143" s="2">
        <v>0</v>
      </c>
      <c r="AE143" s="2">
        <v>0</v>
      </c>
      <c r="AF143" s="2">
        <v>5730.72</v>
      </c>
      <c r="AG143" s="2">
        <v>3729.79</v>
      </c>
      <c r="AH143" s="2">
        <v>1279.3399999999999</v>
      </c>
      <c r="AI143" s="2">
        <v>0</v>
      </c>
      <c r="AJ143" s="29">
        <v>0</v>
      </c>
      <c r="AK143" s="30">
        <f t="shared" ref="AK143:AK206" si="55">SUM(AB143:AE143)</f>
        <v>13</v>
      </c>
      <c r="AL143" s="30">
        <f t="shared" ref="AL143:AL206" si="56">SUM(AG143:AJ143)</f>
        <v>5009.13</v>
      </c>
      <c r="AM143" s="2">
        <f t="shared" si="42"/>
        <v>-16</v>
      </c>
      <c r="AN143" s="2">
        <f t="shared" si="42"/>
        <v>4</v>
      </c>
      <c r="AO143" s="2">
        <f t="shared" si="42"/>
        <v>2</v>
      </c>
      <c r="AP143" s="2">
        <f t="shared" si="42"/>
        <v>0</v>
      </c>
      <c r="AQ143" s="2">
        <f t="shared" si="49"/>
        <v>0</v>
      </c>
      <c r="AR143" s="2">
        <f t="shared" si="49"/>
        <v>-1067.5</v>
      </c>
      <c r="AS143" s="2">
        <f t="shared" si="49"/>
        <v>-416.75000000000045</v>
      </c>
      <c r="AT143" s="2">
        <f t="shared" si="49"/>
        <v>269.72000000000003</v>
      </c>
      <c r="AU143" s="2">
        <f t="shared" si="49"/>
        <v>0</v>
      </c>
      <c r="AV143" s="29">
        <f t="shared" si="49"/>
        <v>0</v>
      </c>
      <c r="AW143" s="30">
        <f t="shared" si="49"/>
        <v>6</v>
      </c>
      <c r="AX143" s="31">
        <f t="shared" si="49"/>
        <v>-147.03000000000065</v>
      </c>
      <c r="AY143" s="38">
        <f t="shared" si="47"/>
        <v>-0.48484848484848486</v>
      </c>
      <c r="AZ143" s="38">
        <f t="shared" si="47"/>
        <v>0.36363636363636365</v>
      </c>
      <c r="BA143" s="38">
        <f t="shared" si="47"/>
        <v>1</v>
      </c>
      <c r="BB143" s="38" t="str">
        <f t="shared" si="46"/>
        <v/>
      </c>
      <c r="BC143" s="38" t="str">
        <f t="shared" si="46"/>
        <v/>
      </c>
      <c r="BD143" s="38">
        <f t="shared" si="46"/>
        <v>-0.1862767680151883</v>
      </c>
      <c r="BE143" s="38">
        <f t="shared" si="46"/>
        <v>-0.11173551325945977</v>
      </c>
      <c r="BF143" s="38">
        <f t="shared" si="46"/>
        <v>0.21082745790798385</v>
      </c>
      <c r="BG143" s="38" t="str">
        <f t="shared" si="46"/>
        <v/>
      </c>
      <c r="BH143" s="39" t="str">
        <f t="shared" si="48"/>
        <v/>
      </c>
      <c r="BI143" s="76">
        <f t="shared" si="48"/>
        <v>0.46153846153846156</v>
      </c>
      <c r="BJ143" s="40">
        <f t="shared" si="48"/>
        <v>-2.9352402513011373E-2</v>
      </c>
      <c r="BK143" s="119">
        <f t="shared" si="50"/>
        <v>274.30705882352942</v>
      </c>
      <c r="BL143" s="120">
        <f t="shared" si="50"/>
        <v>220.86933333333329</v>
      </c>
      <c r="BM143" s="120">
        <f t="shared" si="50"/>
        <v>387.26499999999999</v>
      </c>
      <c r="BN143" s="120" t="str">
        <f t="shared" si="50"/>
        <v/>
      </c>
      <c r="BO143" s="121" t="str">
        <f t="shared" si="50"/>
        <v/>
      </c>
      <c r="BP143" s="119">
        <f t="shared" si="51"/>
        <v>173.65818181818182</v>
      </c>
      <c r="BQ143" s="120">
        <f t="shared" si="51"/>
        <v>339.07181818181817</v>
      </c>
      <c r="BR143" s="120">
        <f t="shared" si="51"/>
        <v>639.66999999999996</v>
      </c>
      <c r="BS143" s="120" t="str">
        <f t="shared" si="51"/>
        <v/>
      </c>
      <c r="BT143" s="121" t="str">
        <f t="shared" si="51"/>
        <v/>
      </c>
      <c r="BU143" s="119">
        <f t="shared" si="52"/>
        <v>100.6488770053476</v>
      </c>
      <c r="BV143" s="120">
        <f t="shared" si="52"/>
        <v>-118.20248484848489</v>
      </c>
      <c r="BW143" s="121">
        <f t="shared" si="52"/>
        <v>-252.40499999999997</v>
      </c>
      <c r="BX143" s="120" t="str">
        <f t="shared" si="52"/>
        <v/>
      </c>
      <c r="BY143" s="121" t="str">
        <f t="shared" si="52"/>
        <v/>
      </c>
    </row>
    <row r="144" spans="1:77" x14ac:dyDescent="0.2">
      <c r="A144" t="s">
        <v>46</v>
      </c>
      <c r="B144" t="s">
        <v>46</v>
      </c>
      <c r="C144" t="s">
        <v>78</v>
      </c>
      <c r="D144" t="s">
        <v>78</v>
      </c>
      <c r="E144" t="s">
        <v>74</v>
      </c>
      <c r="F144" s="4">
        <f t="shared" ref="F144:F207" si="57">+F143+1</f>
        <v>46149</v>
      </c>
      <c r="G144" t="s">
        <v>39</v>
      </c>
      <c r="H144" s="28">
        <v>30</v>
      </c>
      <c r="I144" s="138">
        <v>21</v>
      </c>
      <c r="J144" s="138">
        <v>0</v>
      </c>
      <c r="K144" s="2">
        <v>0</v>
      </c>
      <c r="L144" s="2">
        <v>0</v>
      </c>
      <c r="M144" s="2">
        <v>4759.6100000000006</v>
      </c>
      <c r="N144" s="2">
        <v>10506.41</v>
      </c>
      <c r="O144" s="2">
        <v>0</v>
      </c>
      <c r="P144" s="2">
        <v>0</v>
      </c>
      <c r="Q144" s="29">
        <v>0</v>
      </c>
      <c r="R144" s="30">
        <f t="shared" si="53"/>
        <v>21</v>
      </c>
      <c r="S144" s="30">
        <f t="shared" si="54"/>
        <v>10506.41</v>
      </c>
      <c r="T144" t="s">
        <v>49</v>
      </c>
      <c r="U144" t="s">
        <v>49</v>
      </c>
      <c r="V144" t="s">
        <v>78</v>
      </c>
      <c r="W144" t="s">
        <v>78</v>
      </c>
      <c r="X144" t="s">
        <v>74</v>
      </c>
      <c r="Y144" s="4">
        <f t="shared" ref="Y144:Y207" si="58">+Y143+1</f>
        <v>45785</v>
      </c>
      <c r="Z144" t="s">
        <v>39</v>
      </c>
      <c r="AA144" s="28">
        <v>24</v>
      </c>
      <c r="AB144" s="138">
        <v>16</v>
      </c>
      <c r="AC144" s="138">
        <v>4</v>
      </c>
      <c r="AD144" s="2">
        <v>0</v>
      </c>
      <c r="AE144" s="2">
        <v>0</v>
      </c>
      <c r="AF144" s="2">
        <v>4920.8500000000004</v>
      </c>
      <c r="AG144" s="2">
        <v>6233.52</v>
      </c>
      <c r="AH144" s="2">
        <v>1674.6599999999999</v>
      </c>
      <c r="AI144" s="2">
        <v>0</v>
      </c>
      <c r="AJ144" s="29">
        <v>0</v>
      </c>
      <c r="AK144" s="30">
        <f t="shared" si="55"/>
        <v>20</v>
      </c>
      <c r="AL144" s="30">
        <f t="shared" si="56"/>
        <v>7908.18</v>
      </c>
      <c r="AM144" s="2">
        <f t="shared" si="42"/>
        <v>6</v>
      </c>
      <c r="AN144" s="2">
        <f t="shared" si="42"/>
        <v>5</v>
      </c>
      <c r="AO144" s="2">
        <f t="shared" si="42"/>
        <v>-4</v>
      </c>
      <c r="AP144" s="2">
        <f t="shared" si="42"/>
        <v>0</v>
      </c>
      <c r="AQ144" s="2">
        <f t="shared" si="49"/>
        <v>0</v>
      </c>
      <c r="AR144" s="2">
        <f t="shared" si="49"/>
        <v>-161.23999999999978</v>
      </c>
      <c r="AS144" s="2">
        <f t="shared" si="49"/>
        <v>4272.8899999999994</v>
      </c>
      <c r="AT144" s="2">
        <f t="shared" si="49"/>
        <v>-1674.6599999999999</v>
      </c>
      <c r="AU144" s="2">
        <f t="shared" si="49"/>
        <v>0</v>
      </c>
      <c r="AV144" s="29">
        <f t="shared" si="49"/>
        <v>0</v>
      </c>
      <c r="AW144" s="30">
        <f t="shared" si="49"/>
        <v>1</v>
      </c>
      <c r="AX144" s="31">
        <f t="shared" si="49"/>
        <v>2598.2299999999996</v>
      </c>
      <c r="AY144" s="38">
        <f t="shared" si="47"/>
        <v>0.25</v>
      </c>
      <c r="AZ144" s="38">
        <f t="shared" si="47"/>
        <v>0.3125</v>
      </c>
      <c r="BA144" s="38">
        <f t="shared" si="47"/>
        <v>-1</v>
      </c>
      <c r="BB144" s="38" t="str">
        <f t="shared" si="46"/>
        <v/>
      </c>
      <c r="BC144" s="38" t="str">
        <f t="shared" si="46"/>
        <v/>
      </c>
      <c r="BD144" s="38">
        <f t="shared" si="46"/>
        <v>-3.276669681051033E-2</v>
      </c>
      <c r="BE144" s="38">
        <f t="shared" si="46"/>
        <v>0.68546984689228541</v>
      </c>
      <c r="BF144" s="38">
        <f t="shared" si="46"/>
        <v>-1</v>
      </c>
      <c r="BG144" s="38" t="str">
        <f t="shared" si="46"/>
        <v/>
      </c>
      <c r="BH144" s="39" t="str">
        <f t="shared" si="48"/>
        <v/>
      </c>
      <c r="BI144" s="76">
        <f t="shared" si="48"/>
        <v>0.05</v>
      </c>
      <c r="BJ144" s="40">
        <f t="shared" si="48"/>
        <v>0.32854967894003417</v>
      </c>
      <c r="BK144" s="119">
        <f t="shared" si="50"/>
        <v>158.65366666666668</v>
      </c>
      <c r="BL144" s="120">
        <f t="shared" si="50"/>
        <v>500.30523809523811</v>
      </c>
      <c r="BM144" s="120" t="str">
        <f t="shared" si="50"/>
        <v/>
      </c>
      <c r="BN144" s="120" t="str">
        <f t="shared" si="50"/>
        <v/>
      </c>
      <c r="BO144" s="121" t="str">
        <f t="shared" si="50"/>
        <v/>
      </c>
      <c r="BP144" s="119">
        <f t="shared" si="51"/>
        <v>205.03541666666669</v>
      </c>
      <c r="BQ144" s="120">
        <f t="shared" si="51"/>
        <v>389.59500000000003</v>
      </c>
      <c r="BR144" s="120">
        <f t="shared" si="51"/>
        <v>418.66499999999996</v>
      </c>
      <c r="BS144" s="120" t="str">
        <f t="shared" si="51"/>
        <v/>
      </c>
      <c r="BT144" s="121" t="str">
        <f t="shared" si="51"/>
        <v/>
      </c>
      <c r="BU144" s="119">
        <f t="shared" si="52"/>
        <v>-46.381750000000011</v>
      </c>
      <c r="BV144" s="120">
        <f t="shared" si="52"/>
        <v>110.71023809523808</v>
      </c>
      <c r="BW144" s="121" t="str">
        <f t="shared" si="52"/>
        <v/>
      </c>
      <c r="BX144" s="120" t="str">
        <f t="shared" si="52"/>
        <v/>
      </c>
      <c r="BY144" s="121" t="str">
        <f t="shared" si="52"/>
        <v/>
      </c>
    </row>
    <row r="145" spans="1:77" x14ac:dyDescent="0.2">
      <c r="A145" t="s">
        <v>46</v>
      </c>
      <c r="B145" t="s">
        <v>46</v>
      </c>
      <c r="C145" t="s">
        <v>78</v>
      </c>
      <c r="D145" t="s">
        <v>78</v>
      </c>
      <c r="E145" t="s">
        <v>74</v>
      </c>
      <c r="F145" s="4">
        <f t="shared" si="57"/>
        <v>46150</v>
      </c>
      <c r="G145" t="s">
        <v>40</v>
      </c>
      <c r="H145" s="28">
        <v>17</v>
      </c>
      <c r="I145" s="138">
        <v>14</v>
      </c>
      <c r="J145" s="138">
        <v>0</v>
      </c>
      <c r="K145" s="2">
        <v>0</v>
      </c>
      <c r="L145" s="2">
        <v>0</v>
      </c>
      <c r="M145" s="2">
        <v>4490.34</v>
      </c>
      <c r="N145" s="2">
        <v>3475.1800000000003</v>
      </c>
      <c r="O145" s="2">
        <v>0</v>
      </c>
      <c r="P145" s="2">
        <v>0</v>
      </c>
      <c r="Q145" s="29">
        <v>0</v>
      </c>
      <c r="R145" s="30">
        <f t="shared" si="53"/>
        <v>14</v>
      </c>
      <c r="S145" s="30">
        <f t="shared" si="54"/>
        <v>3475.1800000000003</v>
      </c>
      <c r="T145" t="s">
        <v>49</v>
      </c>
      <c r="U145" t="s">
        <v>49</v>
      </c>
      <c r="V145" t="s">
        <v>78</v>
      </c>
      <c r="W145" t="s">
        <v>78</v>
      </c>
      <c r="X145" t="s">
        <v>74</v>
      </c>
      <c r="Y145" s="4">
        <f t="shared" si="58"/>
        <v>45786</v>
      </c>
      <c r="Z145" t="s">
        <v>40</v>
      </c>
      <c r="AA145" s="28">
        <v>24</v>
      </c>
      <c r="AB145" s="138">
        <v>12</v>
      </c>
      <c r="AC145" s="138">
        <v>1</v>
      </c>
      <c r="AD145" s="2">
        <v>0</v>
      </c>
      <c r="AE145" s="2">
        <v>0</v>
      </c>
      <c r="AF145" s="2">
        <v>5789.04</v>
      </c>
      <c r="AG145" s="2">
        <v>4505.53</v>
      </c>
      <c r="AH145" s="2">
        <v>419.97</v>
      </c>
      <c r="AI145" s="2">
        <v>0</v>
      </c>
      <c r="AJ145" s="29">
        <v>0</v>
      </c>
      <c r="AK145" s="30">
        <f t="shared" si="55"/>
        <v>13</v>
      </c>
      <c r="AL145" s="30">
        <f t="shared" si="56"/>
        <v>4925.5</v>
      </c>
      <c r="AM145" s="2">
        <f t="shared" ref="AM145:AW170" si="59">+H145-AA145</f>
        <v>-7</v>
      </c>
      <c r="AN145" s="2">
        <f t="shared" si="59"/>
        <v>2</v>
      </c>
      <c r="AO145" s="2">
        <f t="shared" si="59"/>
        <v>-1</v>
      </c>
      <c r="AP145" s="2">
        <f t="shared" si="59"/>
        <v>0</v>
      </c>
      <c r="AQ145" s="2">
        <f t="shared" si="49"/>
        <v>0</v>
      </c>
      <c r="AR145" s="2">
        <f t="shared" si="49"/>
        <v>-1298.6999999999998</v>
      </c>
      <c r="AS145" s="2">
        <f t="shared" si="49"/>
        <v>-1030.3499999999995</v>
      </c>
      <c r="AT145" s="2">
        <f t="shared" si="49"/>
        <v>-419.97</v>
      </c>
      <c r="AU145" s="2">
        <f t="shared" si="49"/>
        <v>0</v>
      </c>
      <c r="AV145" s="29">
        <f t="shared" si="49"/>
        <v>0</v>
      </c>
      <c r="AW145" s="30">
        <f t="shared" si="49"/>
        <v>1</v>
      </c>
      <c r="AX145" s="31">
        <f t="shared" si="49"/>
        <v>-1450.3199999999997</v>
      </c>
      <c r="AY145" s="38">
        <f t="shared" si="47"/>
        <v>-0.29166666666666669</v>
      </c>
      <c r="AZ145" s="38">
        <f t="shared" si="47"/>
        <v>0.16666666666666666</v>
      </c>
      <c r="BA145" s="38">
        <f t="shared" si="47"/>
        <v>-1</v>
      </c>
      <c r="BB145" s="38" t="str">
        <f t="shared" si="46"/>
        <v/>
      </c>
      <c r="BC145" s="38" t="str">
        <f t="shared" si="46"/>
        <v/>
      </c>
      <c r="BD145" s="38">
        <f t="shared" si="46"/>
        <v>-0.22433771402512331</v>
      </c>
      <c r="BE145" s="38">
        <f t="shared" si="46"/>
        <v>-0.22868563742778308</v>
      </c>
      <c r="BF145" s="38">
        <f t="shared" si="46"/>
        <v>-1</v>
      </c>
      <c r="BG145" s="38" t="str">
        <f t="shared" si="46"/>
        <v/>
      </c>
      <c r="BH145" s="39" t="str">
        <f t="shared" si="48"/>
        <v/>
      </c>
      <c r="BI145" s="76">
        <f t="shared" si="48"/>
        <v>7.6923076923076927E-2</v>
      </c>
      <c r="BJ145" s="40">
        <f t="shared" si="48"/>
        <v>-0.29445132473860514</v>
      </c>
      <c r="BK145" s="119">
        <f t="shared" si="50"/>
        <v>264.13764705882352</v>
      </c>
      <c r="BL145" s="120">
        <f t="shared" si="50"/>
        <v>248.22714285714287</v>
      </c>
      <c r="BM145" s="120" t="str">
        <f t="shared" si="50"/>
        <v/>
      </c>
      <c r="BN145" s="120" t="str">
        <f t="shared" si="50"/>
        <v/>
      </c>
      <c r="BO145" s="121" t="str">
        <f t="shared" si="50"/>
        <v/>
      </c>
      <c r="BP145" s="119">
        <f t="shared" si="51"/>
        <v>241.21</v>
      </c>
      <c r="BQ145" s="120">
        <f t="shared" si="51"/>
        <v>375.46083333333331</v>
      </c>
      <c r="BR145" s="120">
        <f t="shared" si="51"/>
        <v>419.97</v>
      </c>
      <c r="BS145" s="120" t="str">
        <f t="shared" si="51"/>
        <v/>
      </c>
      <c r="BT145" s="121" t="str">
        <f t="shared" si="51"/>
        <v/>
      </c>
      <c r="BU145" s="119">
        <f t="shared" si="52"/>
        <v>22.92764705882351</v>
      </c>
      <c r="BV145" s="120">
        <f t="shared" si="52"/>
        <v>-127.23369047619045</v>
      </c>
      <c r="BW145" s="121" t="str">
        <f t="shared" si="52"/>
        <v/>
      </c>
      <c r="BX145" s="120" t="str">
        <f t="shared" si="52"/>
        <v/>
      </c>
      <c r="BY145" s="121" t="str">
        <f t="shared" si="52"/>
        <v/>
      </c>
    </row>
    <row r="146" spans="1:77" ht="13.5" thickBot="1" x14ac:dyDescent="0.25">
      <c r="A146" t="s">
        <v>46</v>
      </c>
      <c r="B146" t="s">
        <v>46</v>
      </c>
      <c r="C146" t="s">
        <v>78</v>
      </c>
      <c r="D146" t="s">
        <v>78</v>
      </c>
      <c r="E146" t="s">
        <v>74</v>
      </c>
      <c r="F146" s="59">
        <f t="shared" si="57"/>
        <v>46151</v>
      </c>
      <c r="G146" s="42" t="s">
        <v>41</v>
      </c>
      <c r="H146" s="43">
        <v>22</v>
      </c>
      <c r="I146" s="44">
        <v>0</v>
      </c>
      <c r="J146" s="44">
        <v>0</v>
      </c>
      <c r="K146" s="44">
        <v>0</v>
      </c>
      <c r="L146" s="44">
        <v>0</v>
      </c>
      <c r="M146" s="44">
        <v>3926.37</v>
      </c>
      <c r="N146" s="44">
        <v>0</v>
      </c>
      <c r="O146" s="44">
        <v>0</v>
      </c>
      <c r="P146" s="44">
        <v>0</v>
      </c>
      <c r="Q146" s="45">
        <v>0</v>
      </c>
      <c r="R146" s="46">
        <f t="shared" si="53"/>
        <v>0</v>
      </c>
      <c r="S146" s="46">
        <f t="shared" si="54"/>
        <v>0</v>
      </c>
      <c r="T146" t="s">
        <v>49</v>
      </c>
      <c r="U146" t="s">
        <v>49</v>
      </c>
      <c r="V146" t="s">
        <v>78</v>
      </c>
      <c r="W146" t="s">
        <v>78</v>
      </c>
      <c r="X146" t="s">
        <v>74</v>
      </c>
      <c r="Y146" s="59">
        <f t="shared" si="58"/>
        <v>45787</v>
      </c>
      <c r="Z146" s="42" t="s">
        <v>41</v>
      </c>
      <c r="AA146" s="43">
        <v>20</v>
      </c>
      <c r="AB146" s="44">
        <v>11</v>
      </c>
      <c r="AC146" s="44">
        <v>1</v>
      </c>
      <c r="AD146" s="44">
        <v>0</v>
      </c>
      <c r="AE146" s="44">
        <v>0</v>
      </c>
      <c r="AF146" s="44">
        <v>2389.3100000000004</v>
      </c>
      <c r="AG146" s="44">
        <v>4297.91</v>
      </c>
      <c r="AH146" s="44">
        <v>319.87</v>
      </c>
      <c r="AI146" s="44">
        <v>0</v>
      </c>
      <c r="AJ146" s="45">
        <v>0</v>
      </c>
      <c r="AK146" s="46">
        <f t="shared" si="55"/>
        <v>12</v>
      </c>
      <c r="AL146" s="46">
        <f t="shared" si="56"/>
        <v>4617.78</v>
      </c>
      <c r="AM146" s="44">
        <f t="shared" si="59"/>
        <v>2</v>
      </c>
      <c r="AN146" s="44">
        <f t="shared" si="59"/>
        <v>-11</v>
      </c>
      <c r="AO146" s="44">
        <f t="shared" si="59"/>
        <v>-1</v>
      </c>
      <c r="AP146" s="44">
        <f t="shared" si="59"/>
        <v>0</v>
      </c>
      <c r="AQ146" s="44">
        <f t="shared" si="49"/>
        <v>0</v>
      </c>
      <c r="AR146" s="44">
        <f t="shared" si="49"/>
        <v>1537.0599999999995</v>
      </c>
      <c r="AS146" s="44">
        <f t="shared" si="49"/>
        <v>-4297.91</v>
      </c>
      <c r="AT146" s="44">
        <f t="shared" si="49"/>
        <v>-319.87</v>
      </c>
      <c r="AU146" s="44">
        <f t="shared" si="49"/>
        <v>0</v>
      </c>
      <c r="AV146" s="45">
        <f t="shared" si="49"/>
        <v>0</v>
      </c>
      <c r="AW146" s="46">
        <f t="shared" si="49"/>
        <v>-12</v>
      </c>
      <c r="AX146" s="47">
        <f t="shared" si="49"/>
        <v>-4617.78</v>
      </c>
      <c r="AY146" s="56">
        <f t="shared" si="47"/>
        <v>0.1</v>
      </c>
      <c r="AZ146" s="56">
        <f t="shared" si="47"/>
        <v>-1</v>
      </c>
      <c r="BA146" s="56">
        <f t="shared" si="47"/>
        <v>-1</v>
      </c>
      <c r="BB146" s="56" t="str">
        <f t="shared" si="46"/>
        <v/>
      </c>
      <c r="BC146" s="56" t="str">
        <f t="shared" si="46"/>
        <v/>
      </c>
      <c r="BD146" s="56">
        <f t="shared" si="46"/>
        <v>0.64330706354554212</v>
      </c>
      <c r="BE146" s="56">
        <f t="shared" si="46"/>
        <v>-1</v>
      </c>
      <c r="BF146" s="56">
        <f t="shared" si="46"/>
        <v>-1</v>
      </c>
      <c r="BG146" s="56" t="str">
        <f t="shared" si="46"/>
        <v/>
      </c>
      <c r="BH146" s="57" t="str">
        <f t="shared" si="48"/>
        <v/>
      </c>
      <c r="BI146" s="81">
        <f t="shared" si="48"/>
        <v>-1</v>
      </c>
      <c r="BJ146" s="58">
        <f t="shared" si="48"/>
        <v>-1</v>
      </c>
      <c r="BK146" s="122">
        <f t="shared" si="50"/>
        <v>178.47136363636363</v>
      </c>
      <c r="BL146" s="123" t="str">
        <f t="shared" si="50"/>
        <v/>
      </c>
      <c r="BM146" s="123" t="str">
        <f t="shared" si="50"/>
        <v/>
      </c>
      <c r="BN146" s="123" t="str">
        <f t="shared" si="50"/>
        <v/>
      </c>
      <c r="BO146" s="124" t="str">
        <f t="shared" si="50"/>
        <v/>
      </c>
      <c r="BP146" s="122">
        <f t="shared" si="51"/>
        <v>119.46550000000002</v>
      </c>
      <c r="BQ146" s="123">
        <f t="shared" si="51"/>
        <v>390.71909090909088</v>
      </c>
      <c r="BR146" s="123">
        <f t="shared" si="51"/>
        <v>319.87</v>
      </c>
      <c r="BS146" s="123" t="str">
        <f t="shared" si="51"/>
        <v/>
      </c>
      <c r="BT146" s="124" t="str">
        <f t="shared" si="51"/>
        <v/>
      </c>
      <c r="BU146" s="122">
        <f t="shared" si="52"/>
        <v>59.005863636363614</v>
      </c>
      <c r="BV146" s="123" t="str">
        <f t="shared" si="52"/>
        <v/>
      </c>
      <c r="BW146" s="124" t="str">
        <f t="shared" si="52"/>
        <v/>
      </c>
      <c r="BX146" s="123" t="str">
        <f t="shared" si="52"/>
        <v/>
      </c>
      <c r="BY146" s="124" t="str">
        <f t="shared" si="52"/>
        <v/>
      </c>
    </row>
    <row r="147" spans="1:77" x14ac:dyDescent="0.2">
      <c r="A147" t="s">
        <v>46</v>
      </c>
      <c r="B147" t="s">
        <v>46</v>
      </c>
      <c r="C147" t="s">
        <v>78</v>
      </c>
      <c r="D147" t="s">
        <v>78</v>
      </c>
      <c r="E147" t="s">
        <v>75</v>
      </c>
      <c r="F147" s="4">
        <f t="shared" si="57"/>
        <v>46152</v>
      </c>
      <c r="G147" t="s">
        <v>35</v>
      </c>
      <c r="H147" s="28">
        <v>13</v>
      </c>
      <c r="I147" s="138">
        <v>15</v>
      </c>
      <c r="J147" s="138">
        <v>0</v>
      </c>
      <c r="K147" s="2">
        <v>0</v>
      </c>
      <c r="L147" s="2">
        <v>0</v>
      </c>
      <c r="M147" s="2">
        <v>4126.58</v>
      </c>
      <c r="N147" s="2">
        <v>4605.46</v>
      </c>
      <c r="O147" s="2">
        <v>0</v>
      </c>
      <c r="P147" s="2">
        <v>0</v>
      </c>
      <c r="Q147" s="29">
        <v>0</v>
      </c>
      <c r="R147" s="30">
        <f t="shared" si="53"/>
        <v>15</v>
      </c>
      <c r="S147" s="30">
        <f t="shared" si="54"/>
        <v>4605.46</v>
      </c>
      <c r="T147" t="s">
        <v>49</v>
      </c>
      <c r="U147" t="s">
        <v>49</v>
      </c>
      <c r="V147" t="s">
        <v>78</v>
      </c>
      <c r="W147" t="s">
        <v>78</v>
      </c>
      <c r="X147" t="s">
        <v>75</v>
      </c>
      <c r="Y147" s="4">
        <f t="shared" si="58"/>
        <v>45788</v>
      </c>
      <c r="Z147" t="s">
        <v>35</v>
      </c>
      <c r="AA147" s="28">
        <v>8</v>
      </c>
      <c r="AB147" s="138">
        <v>4</v>
      </c>
      <c r="AC147" s="138">
        <v>1</v>
      </c>
      <c r="AD147" s="2">
        <v>0</v>
      </c>
      <c r="AE147" s="2">
        <v>0</v>
      </c>
      <c r="AF147" s="2">
        <v>2005.97</v>
      </c>
      <c r="AG147" s="2">
        <v>267.86</v>
      </c>
      <c r="AH147" s="2">
        <v>316.82</v>
      </c>
      <c r="AI147" s="2">
        <v>0</v>
      </c>
      <c r="AJ147" s="29">
        <v>0</v>
      </c>
      <c r="AK147" s="30">
        <f t="shared" si="55"/>
        <v>5</v>
      </c>
      <c r="AL147" s="30">
        <f t="shared" si="56"/>
        <v>584.68000000000006</v>
      </c>
      <c r="AM147" s="2">
        <f t="shared" si="59"/>
        <v>5</v>
      </c>
      <c r="AN147" s="2">
        <f t="shared" si="59"/>
        <v>11</v>
      </c>
      <c r="AO147" s="2">
        <f t="shared" si="59"/>
        <v>-1</v>
      </c>
      <c r="AP147" s="2">
        <f t="shared" si="59"/>
        <v>0</v>
      </c>
      <c r="AQ147" s="2">
        <f t="shared" si="49"/>
        <v>0</v>
      </c>
      <c r="AR147" s="2">
        <f t="shared" si="49"/>
        <v>2120.6099999999997</v>
      </c>
      <c r="AS147" s="2">
        <f t="shared" si="49"/>
        <v>4337.6000000000004</v>
      </c>
      <c r="AT147" s="2">
        <f t="shared" si="49"/>
        <v>-316.82</v>
      </c>
      <c r="AU147" s="2">
        <f t="shared" si="49"/>
        <v>0</v>
      </c>
      <c r="AV147" s="29">
        <f t="shared" si="49"/>
        <v>0</v>
      </c>
      <c r="AW147" s="30">
        <f t="shared" si="49"/>
        <v>10</v>
      </c>
      <c r="AX147" s="31">
        <f t="shared" ref="AX147:AX210" si="60">+S147-AL147</f>
        <v>4020.7799999999997</v>
      </c>
      <c r="AY147" s="38">
        <f t="shared" si="47"/>
        <v>0.625</v>
      </c>
      <c r="AZ147" s="38">
        <f t="shared" si="47"/>
        <v>2.75</v>
      </c>
      <c r="BA147" s="38">
        <f t="shared" si="47"/>
        <v>-1</v>
      </c>
      <c r="BB147" s="38" t="str">
        <f t="shared" si="46"/>
        <v/>
      </c>
      <c r="BC147" s="38" t="str">
        <f t="shared" si="46"/>
        <v/>
      </c>
      <c r="BD147" s="38">
        <f t="shared" si="46"/>
        <v>1.0571494090140927</v>
      </c>
      <c r="BE147" s="38">
        <f t="shared" si="46"/>
        <v>16.193533935638019</v>
      </c>
      <c r="BF147" s="38">
        <f t="shared" si="46"/>
        <v>-1</v>
      </c>
      <c r="BG147" s="38" t="str">
        <f t="shared" si="46"/>
        <v/>
      </c>
      <c r="BH147" s="39" t="str">
        <f t="shared" si="48"/>
        <v/>
      </c>
      <c r="BI147" s="76">
        <f t="shared" si="48"/>
        <v>2</v>
      </c>
      <c r="BJ147" s="40">
        <f t="shared" si="48"/>
        <v>6.8768899226927536</v>
      </c>
      <c r="BK147" s="116">
        <f t="shared" si="50"/>
        <v>317.42923076923074</v>
      </c>
      <c r="BL147" s="117">
        <f t="shared" si="50"/>
        <v>307.03066666666666</v>
      </c>
      <c r="BM147" s="117" t="str">
        <f t="shared" si="50"/>
        <v/>
      </c>
      <c r="BN147" s="117" t="str">
        <f t="shared" si="50"/>
        <v/>
      </c>
      <c r="BO147" s="118" t="str">
        <f t="shared" si="50"/>
        <v/>
      </c>
      <c r="BP147" s="116">
        <f t="shared" si="51"/>
        <v>250.74625</v>
      </c>
      <c r="BQ147" s="117">
        <f t="shared" si="51"/>
        <v>66.965000000000003</v>
      </c>
      <c r="BR147" s="117">
        <f t="shared" si="51"/>
        <v>316.82</v>
      </c>
      <c r="BS147" s="117" t="str">
        <f t="shared" si="51"/>
        <v/>
      </c>
      <c r="BT147" s="118" t="str">
        <f t="shared" si="51"/>
        <v/>
      </c>
      <c r="BU147" s="116">
        <f t="shared" si="52"/>
        <v>66.682980769230738</v>
      </c>
      <c r="BV147" s="117">
        <f t="shared" si="52"/>
        <v>240.06566666666666</v>
      </c>
      <c r="BW147" s="118" t="str">
        <f t="shared" si="52"/>
        <v/>
      </c>
      <c r="BX147" s="117" t="str">
        <f t="shared" si="52"/>
        <v/>
      </c>
      <c r="BY147" s="118" t="str">
        <f t="shared" si="52"/>
        <v/>
      </c>
    </row>
    <row r="148" spans="1:77" x14ac:dyDescent="0.2">
      <c r="A148" t="s">
        <v>46</v>
      </c>
      <c r="B148" t="s">
        <v>46</v>
      </c>
      <c r="C148" t="s">
        <v>78</v>
      </c>
      <c r="D148" t="s">
        <v>78</v>
      </c>
      <c r="E148" t="s">
        <v>75</v>
      </c>
      <c r="F148" s="4">
        <f t="shared" si="57"/>
        <v>46153</v>
      </c>
      <c r="G148" t="s">
        <v>36</v>
      </c>
      <c r="H148" s="28">
        <v>7</v>
      </c>
      <c r="I148" s="138">
        <v>19</v>
      </c>
      <c r="J148" s="138">
        <v>0</v>
      </c>
      <c r="K148" s="2">
        <v>0</v>
      </c>
      <c r="L148" s="2">
        <v>0</v>
      </c>
      <c r="M148" s="2">
        <v>909.09</v>
      </c>
      <c r="N148" s="2">
        <v>5142.74</v>
      </c>
      <c r="O148" s="2">
        <v>0</v>
      </c>
      <c r="P148" s="2">
        <v>0</v>
      </c>
      <c r="Q148" s="29">
        <v>0</v>
      </c>
      <c r="R148" s="30">
        <f t="shared" si="53"/>
        <v>19</v>
      </c>
      <c r="S148" s="30">
        <f t="shared" si="54"/>
        <v>5142.74</v>
      </c>
      <c r="T148" t="s">
        <v>49</v>
      </c>
      <c r="U148" t="s">
        <v>49</v>
      </c>
      <c r="V148" t="s">
        <v>78</v>
      </c>
      <c r="W148" t="s">
        <v>78</v>
      </c>
      <c r="X148" t="s">
        <v>75</v>
      </c>
      <c r="Y148" s="4">
        <f t="shared" si="58"/>
        <v>45789</v>
      </c>
      <c r="Z148" t="s">
        <v>36</v>
      </c>
      <c r="AA148" s="28">
        <v>12</v>
      </c>
      <c r="AB148" s="138">
        <v>9</v>
      </c>
      <c r="AC148" s="138">
        <v>2</v>
      </c>
      <c r="AD148" s="2">
        <v>0</v>
      </c>
      <c r="AE148" s="2">
        <v>0</v>
      </c>
      <c r="AF148" s="2">
        <v>2564.8199999999997</v>
      </c>
      <c r="AG148" s="2">
        <v>1832.32</v>
      </c>
      <c r="AH148" s="2">
        <v>2046.17</v>
      </c>
      <c r="AI148" s="2">
        <v>0</v>
      </c>
      <c r="AJ148" s="29">
        <v>0</v>
      </c>
      <c r="AK148" s="30">
        <f t="shared" si="55"/>
        <v>11</v>
      </c>
      <c r="AL148" s="30">
        <f t="shared" si="56"/>
        <v>3878.49</v>
      </c>
      <c r="AM148" s="2">
        <f t="shared" si="59"/>
        <v>-5</v>
      </c>
      <c r="AN148" s="2">
        <f t="shared" si="59"/>
        <v>10</v>
      </c>
      <c r="AO148" s="2">
        <f t="shared" si="59"/>
        <v>-2</v>
      </c>
      <c r="AP148" s="2">
        <f t="shared" si="59"/>
        <v>0</v>
      </c>
      <c r="AQ148" s="2">
        <f t="shared" si="59"/>
        <v>0</v>
      </c>
      <c r="AR148" s="2">
        <f t="shared" si="59"/>
        <v>-1655.7299999999996</v>
      </c>
      <c r="AS148" s="2">
        <f t="shared" si="59"/>
        <v>3310.42</v>
      </c>
      <c r="AT148" s="2">
        <f t="shared" si="59"/>
        <v>-2046.17</v>
      </c>
      <c r="AU148" s="2">
        <f t="shared" si="59"/>
        <v>0</v>
      </c>
      <c r="AV148" s="29">
        <f t="shared" si="59"/>
        <v>0</v>
      </c>
      <c r="AW148" s="30">
        <f t="shared" si="59"/>
        <v>8</v>
      </c>
      <c r="AX148" s="31">
        <f t="shared" si="60"/>
        <v>1264.25</v>
      </c>
      <c r="AY148" s="38">
        <f t="shared" si="47"/>
        <v>-0.41666666666666669</v>
      </c>
      <c r="AZ148" s="38">
        <f t="shared" si="47"/>
        <v>1.1111111111111112</v>
      </c>
      <c r="BA148" s="38">
        <f t="shared" si="47"/>
        <v>-1</v>
      </c>
      <c r="BB148" s="38" t="str">
        <f t="shared" si="46"/>
        <v/>
      </c>
      <c r="BC148" s="38" t="str">
        <f t="shared" si="46"/>
        <v/>
      </c>
      <c r="BD148" s="38">
        <f t="shared" si="46"/>
        <v>-0.64555407397010311</v>
      </c>
      <c r="BE148" s="38">
        <f t="shared" si="46"/>
        <v>1.8066822389102342</v>
      </c>
      <c r="BF148" s="38">
        <f t="shared" si="46"/>
        <v>-1</v>
      </c>
      <c r="BG148" s="38" t="str">
        <f t="shared" si="46"/>
        <v/>
      </c>
      <c r="BH148" s="39" t="str">
        <f t="shared" si="48"/>
        <v/>
      </c>
      <c r="BI148" s="76">
        <f t="shared" si="48"/>
        <v>0.72727272727272729</v>
      </c>
      <c r="BJ148" s="40">
        <f t="shared" si="48"/>
        <v>0.32596448617889956</v>
      </c>
      <c r="BK148" s="119">
        <f t="shared" si="50"/>
        <v>129.87</v>
      </c>
      <c r="BL148" s="120">
        <f t="shared" si="50"/>
        <v>270.67052631578946</v>
      </c>
      <c r="BM148" s="120" t="str">
        <f t="shared" si="50"/>
        <v/>
      </c>
      <c r="BN148" s="120" t="str">
        <f t="shared" si="50"/>
        <v/>
      </c>
      <c r="BO148" s="121" t="str">
        <f t="shared" si="50"/>
        <v/>
      </c>
      <c r="BP148" s="119">
        <f t="shared" si="51"/>
        <v>213.73499999999999</v>
      </c>
      <c r="BQ148" s="120">
        <f t="shared" si="51"/>
        <v>203.5911111111111</v>
      </c>
      <c r="BR148" s="120">
        <f t="shared" si="51"/>
        <v>1023.085</v>
      </c>
      <c r="BS148" s="120" t="str">
        <f t="shared" si="51"/>
        <v/>
      </c>
      <c r="BT148" s="121" t="str">
        <f t="shared" si="51"/>
        <v/>
      </c>
      <c r="BU148" s="119">
        <f t="shared" si="52"/>
        <v>-83.864999999999981</v>
      </c>
      <c r="BV148" s="120">
        <f t="shared" si="52"/>
        <v>67.079415204678355</v>
      </c>
      <c r="BW148" s="121" t="str">
        <f t="shared" si="52"/>
        <v/>
      </c>
      <c r="BX148" s="120" t="str">
        <f t="shared" si="52"/>
        <v/>
      </c>
      <c r="BY148" s="121" t="str">
        <f t="shared" si="52"/>
        <v/>
      </c>
    </row>
    <row r="149" spans="1:77" x14ac:dyDescent="0.2">
      <c r="A149" t="s">
        <v>46</v>
      </c>
      <c r="B149" t="s">
        <v>46</v>
      </c>
      <c r="C149" t="s">
        <v>78</v>
      </c>
      <c r="D149" t="s">
        <v>78</v>
      </c>
      <c r="E149" t="s">
        <v>75</v>
      </c>
      <c r="F149" s="4">
        <f t="shared" si="57"/>
        <v>46154</v>
      </c>
      <c r="G149" t="s">
        <v>37</v>
      </c>
      <c r="H149" s="28">
        <v>25</v>
      </c>
      <c r="I149" s="138">
        <v>31</v>
      </c>
      <c r="J149" s="138">
        <v>1</v>
      </c>
      <c r="K149" s="2">
        <v>0</v>
      </c>
      <c r="L149" s="2">
        <v>0</v>
      </c>
      <c r="M149" s="2">
        <v>5985.8600000000006</v>
      </c>
      <c r="N149" s="2">
        <v>7794.58</v>
      </c>
      <c r="O149" s="2">
        <v>951.61</v>
      </c>
      <c r="P149" s="2">
        <v>0</v>
      </c>
      <c r="Q149" s="29">
        <v>0</v>
      </c>
      <c r="R149" s="30">
        <f t="shared" si="53"/>
        <v>32</v>
      </c>
      <c r="S149" s="30">
        <f t="shared" si="54"/>
        <v>8746.19</v>
      </c>
      <c r="T149" t="s">
        <v>49</v>
      </c>
      <c r="U149" t="s">
        <v>49</v>
      </c>
      <c r="V149" t="s">
        <v>78</v>
      </c>
      <c r="W149" t="s">
        <v>78</v>
      </c>
      <c r="X149" t="s">
        <v>75</v>
      </c>
      <c r="Y149" s="4">
        <f t="shared" si="58"/>
        <v>45790</v>
      </c>
      <c r="Z149" t="s">
        <v>37</v>
      </c>
      <c r="AA149" s="28">
        <v>32</v>
      </c>
      <c r="AB149" s="138">
        <v>11</v>
      </c>
      <c r="AC149" s="138">
        <v>1</v>
      </c>
      <c r="AD149" s="2">
        <v>0</v>
      </c>
      <c r="AE149" s="2">
        <v>0</v>
      </c>
      <c r="AF149" s="2">
        <v>7497.07</v>
      </c>
      <c r="AG149" s="2">
        <v>6671.38</v>
      </c>
      <c r="AH149" s="2">
        <v>1908.48</v>
      </c>
      <c r="AI149" s="2">
        <v>0</v>
      </c>
      <c r="AJ149" s="29">
        <v>0</v>
      </c>
      <c r="AK149" s="30">
        <f t="shared" si="55"/>
        <v>12</v>
      </c>
      <c r="AL149" s="30">
        <f t="shared" si="56"/>
        <v>8579.86</v>
      </c>
      <c r="AM149" s="2">
        <f t="shared" si="59"/>
        <v>-7</v>
      </c>
      <c r="AN149" s="2">
        <f t="shared" si="59"/>
        <v>20</v>
      </c>
      <c r="AO149" s="2">
        <f t="shared" si="59"/>
        <v>0</v>
      </c>
      <c r="AP149" s="2">
        <f t="shared" si="59"/>
        <v>0</v>
      </c>
      <c r="AQ149" s="2">
        <f t="shared" si="59"/>
        <v>0</v>
      </c>
      <c r="AR149" s="2">
        <f t="shared" si="59"/>
        <v>-1511.2099999999991</v>
      </c>
      <c r="AS149" s="2">
        <f t="shared" si="59"/>
        <v>1123.1999999999998</v>
      </c>
      <c r="AT149" s="2">
        <f t="shared" si="59"/>
        <v>-956.87</v>
      </c>
      <c r="AU149" s="2">
        <f t="shared" si="59"/>
        <v>0</v>
      </c>
      <c r="AV149" s="29">
        <f t="shared" si="59"/>
        <v>0</v>
      </c>
      <c r="AW149" s="30">
        <f t="shared" si="59"/>
        <v>20</v>
      </c>
      <c r="AX149" s="31">
        <f t="shared" si="60"/>
        <v>166.32999999999993</v>
      </c>
      <c r="AY149" s="38">
        <f t="shared" si="47"/>
        <v>-0.21875</v>
      </c>
      <c r="AZ149" s="38">
        <f t="shared" si="47"/>
        <v>1.8181818181818181</v>
      </c>
      <c r="BA149" s="38">
        <f t="shared" si="47"/>
        <v>0</v>
      </c>
      <c r="BB149" s="38" t="str">
        <f t="shared" si="46"/>
        <v/>
      </c>
      <c r="BC149" s="38" t="str">
        <f t="shared" si="46"/>
        <v/>
      </c>
      <c r="BD149" s="38">
        <f t="shared" si="46"/>
        <v>-0.20157341468066847</v>
      </c>
      <c r="BE149" s="38">
        <f t="shared" si="46"/>
        <v>0.16836096879506185</v>
      </c>
      <c r="BF149" s="38">
        <f t="shared" si="46"/>
        <v>-0.50137806002682761</v>
      </c>
      <c r="BG149" s="38" t="str">
        <f t="shared" si="46"/>
        <v/>
      </c>
      <c r="BH149" s="39" t="str">
        <f t="shared" si="48"/>
        <v/>
      </c>
      <c r="BI149" s="76">
        <f t="shared" si="48"/>
        <v>1.6666666666666667</v>
      </c>
      <c r="BJ149" s="40">
        <f t="shared" si="48"/>
        <v>1.9386097209045359E-2</v>
      </c>
      <c r="BK149" s="119">
        <f t="shared" si="50"/>
        <v>239.43440000000001</v>
      </c>
      <c r="BL149" s="120">
        <f t="shared" si="50"/>
        <v>251.43806451612903</v>
      </c>
      <c r="BM149" s="120">
        <f t="shared" si="50"/>
        <v>951.61</v>
      </c>
      <c r="BN149" s="120" t="str">
        <f t="shared" si="50"/>
        <v/>
      </c>
      <c r="BO149" s="121" t="str">
        <f t="shared" si="50"/>
        <v/>
      </c>
      <c r="BP149" s="119">
        <f t="shared" si="51"/>
        <v>234.28343749999999</v>
      </c>
      <c r="BQ149" s="120">
        <f t="shared" si="51"/>
        <v>606.48909090909092</v>
      </c>
      <c r="BR149" s="120">
        <f t="shared" si="51"/>
        <v>1908.48</v>
      </c>
      <c r="BS149" s="120" t="str">
        <f t="shared" si="51"/>
        <v/>
      </c>
      <c r="BT149" s="121" t="str">
        <f t="shared" si="51"/>
        <v/>
      </c>
      <c r="BU149" s="119">
        <f t="shared" si="52"/>
        <v>5.1509625000000199</v>
      </c>
      <c r="BV149" s="120">
        <f t="shared" si="52"/>
        <v>-355.05102639296189</v>
      </c>
      <c r="BW149" s="121">
        <f t="shared" si="52"/>
        <v>-956.87</v>
      </c>
      <c r="BX149" s="120" t="str">
        <f t="shared" si="52"/>
        <v/>
      </c>
      <c r="BY149" s="121" t="str">
        <f t="shared" si="52"/>
        <v/>
      </c>
    </row>
    <row r="150" spans="1:77" x14ac:dyDescent="0.2">
      <c r="A150" t="s">
        <v>46</v>
      </c>
      <c r="B150" t="s">
        <v>46</v>
      </c>
      <c r="C150" t="s">
        <v>78</v>
      </c>
      <c r="D150" t="s">
        <v>78</v>
      </c>
      <c r="E150" t="s">
        <v>75</v>
      </c>
      <c r="F150" s="4">
        <f t="shared" si="57"/>
        <v>46155</v>
      </c>
      <c r="G150" t="s">
        <v>38</v>
      </c>
      <c r="H150" s="28">
        <v>18</v>
      </c>
      <c r="I150" s="138">
        <v>20</v>
      </c>
      <c r="J150" s="138">
        <v>2</v>
      </c>
      <c r="K150" s="2">
        <v>0</v>
      </c>
      <c r="L150" s="2">
        <v>0</v>
      </c>
      <c r="M150" s="2">
        <v>3704.0899999999997</v>
      </c>
      <c r="N150" s="2">
        <v>5705.9599999999991</v>
      </c>
      <c r="O150" s="2">
        <v>2623.23</v>
      </c>
      <c r="P150" s="2">
        <v>0</v>
      </c>
      <c r="Q150" s="29">
        <v>0</v>
      </c>
      <c r="R150" s="30">
        <f t="shared" si="53"/>
        <v>22</v>
      </c>
      <c r="S150" s="30">
        <f t="shared" si="54"/>
        <v>8329.1899999999987</v>
      </c>
      <c r="T150" t="s">
        <v>49</v>
      </c>
      <c r="U150" t="s">
        <v>49</v>
      </c>
      <c r="V150" t="s">
        <v>78</v>
      </c>
      <c r="W150" t="s">
        <v>78</v>
      </c>
      <c r="X150" t="s">
        <v>75</v>
      </c>
      <c r="Y150" s="4">
        <f t="shared" si="58"/>
        <v>45791</v>
      </c>
      <c r="Z150" t="s">
        <v>38</v>
      </c>
      <c r="AA150" s="28">
        <v>22</v>
      </c>
      <c r="AB150" s="138">
        <v>20</v>
      </c>
      <c r="AC150" s="138">
        <v>3</v>
      </c>
      <c r="AD150" s="2">
        <v>0</v>
      </c>
      <c r="AE150" s="2">
        <v>0</v>
      </c>
      <c r="AF150" s="2">
        <v>3843.1099999999997</v>
      </c>
      <c r="AG150" s="2">
        <v>5475.91</v>
      </c>
      <c r="AH150" s="2">
        <v>310.83999999999997</v>
      </c>
      <c r="AI150" s="2">
        <v>0</v>
      </c>
      <c r="AJ150" s="29">
        <v>0</v>
      </c>
      <c r="AK150" s="30">
        <f t="shared" si="55"/>
        <v>23</v>
      </c>
      <c r="AL150" s="30">
        <f t="shared" si="56"/>
        <v>5786.75</v>
      </c>
      <c r="AM150" s="2">
        <f t="shared" si="59"/>
        <v>-4</v>
      </c>
      <c r="AN150" s="2">
        <f t="shared" si="59"/>
        <v>0</v>
      </c>
      <c r="AO150" s="2">
        <f t="shared" si="59"/>
        <v>-1</v>
      </c>
      <c r="AP150" s="2">
        <f t="shared" si="59"/>
        <v>0</v>
      </c>
      <c r="AQ150" s="2">
        <f t="shared" si="59"/>
        <v>0</v>
      </c>
      <c r="AR150" s="2">
        <f t="shared" si="59"/>
        <v>-139.01999999999998</v>
      </c>
      <c r="AS150" s="2">
        <f t="shared" si="59"/>
        <v>230.04999999999927</v>
      </c>
      <c r="AT150" s="2">
        <f t="shared" si="59"/>
        <v>2312.39</v>
      </c>
      <c r="AU150" s="2">
        <f t="shared" si="59"/>
        <v>0</v>
      </c>
      <c r="AV150" s="29">
        <f t="shared" si="59"/>
        <v>0</v>
      </c>
      <c r="AW150" s="30">
        <f t="shared" si="59"/>
        <v>-1</v>
      </c>
      <c r="AX150" s="31">
        <f t="shared" si="60"/>
        <v>2542.4399999999987</v>
      </c>
      <c r="AY150" s="38">
        <f t="shared" si="47"/>
        <v>-0.18181818181818182</v>
      </c>
      <c r="AZ150" s="38">
        <f t="shared" si="47"/>
        <v>0</v>
      </c>
      <c r="BA150" s="38">
        <f t="shared" si="47"/>
        <v>-0.33333333333333331</v>
      </c>
      <c r="BB150" s="38" t="str">
        <f t="shared" si="46"/>
        <v/>
      </c>
      <c r="BC150" s="38" t="str">
        <f t="shared" si="46"/>
        <v/>
      </c>
      <c r="BD150" s="38">
        <f t="shared" si="46"/>
        <v>-3.6173827967453442E-2</v>
      </c>
      <c r="BE150" s="38">
        <f t="shared" si="46"/>
        <v>4.2011282143059193E-2</v>
      </c>
      <c r="BF150" s="38">
        <f t="shared" si="46"/>
        <v>7.4391648436494657</v>
      </c>
      <c r="BG150" s="38" t="str">
        <f t="shared" si="46"/>
        <v/>
      </c>
      <c r="BH150" s="39" t="str">
        <f t="shared" si="48"/>
        <v/>
      </c>
      <c r="BI150" s="76">
        <f t="shared" si="48"/>
        <v>-4.3478260869565216E-2</v>
      </c>
      <c r="BJ150" s="40">
        <f t="shared" si="48"/>
        <v>0.4393554240290316</v>
      </c>
      <c r="BK150" s="119">
        <f t="shared" si="50"/>
        <v>205.78277777777777</v>
      </c>
      <c r="BL150" s="120">
        <f t="shared" si="50"/>
        <v>285.29799999999994</v>
      </c>
      <c r="BM150" s="120">
        <f t="shared" si="50"/>
        <v>1311.615</v>
      </c>
      <c r="BN150" s="120" t="str">
        <f t="shared" si="50"/>
        <v/>
      </c>
      <c r="BO150" s="121" t="str">
        <f t="shared" si="50"/>
        <v/>
      </c>
      <c r="BP150" s="119">
        <f t="shared" si="51"/>
        <v>174.68681818181815</v>
      </c>
      <c r="BQ150" s="120">
        <f t="shared" si="51"/>
        <v>273.7955</v>
      </c>
      <c r="BR150" s="120">
        <f t="shared" si="51"/>
        <v>103.61333333333333</v>
      </c>
      <c r="BS150" s="120" t="str">
        <f t="shared" si="51"/>
        <v/>
      </c>
      <c r="BT150" s="121" t="str">
        <f t="shared" si="51"/>
        <v/>
      </c>
      <c r="BU150" s="119">
        <f t="shared" si="52"/>
        <v>31.095959595959613</v>
      </c>
      <c r="BV150" s="120">
        <f t="shared" si="52"/>
        <v>11.502499999999941</v>
      </c>
      <c r="BW150" s="121">
        <f t="shared" si="52"/>
        <v>1208.0016666666668</v>
      </c>
      <c r="BX150" s="120" t="str">
        <f t="shared" si="52"/>
        <v/>
      </c>
      <c r="BY150" s="121" t="str">
        <f t="shared" si="52"/>
        <v/>
      </c>
    </row>
    <row r="151" spans="1:77" x14ac:dyDescent="0.2">
      <c r="A151" t="s">
        <v>46</v>
      </c>
      <c r="B151" t="s">
        <v>46</v>
      </c>
      <c r="C151" t="s">
        <v>78</v>
      </c>
      <c r="D151" t="s">
        <v>78</v>
      </c>
      <c r="E151" t="s">
        <v>75</v>
      </c>
      <c r="F151" s="4">
        <f t="shared" si="57"/>
        <v>46156</v>
      </c>
      <c r="G151" t="s">
        <v>39</v>
      </c>
      <c r="H151" s="28">
        <v>30</v>
      </c>
      <c r="I151" s="138">
        <v>21</v>
      </c>
      <c r="J151" s="138">
        <v>0</v>
      </c>
      <c r="K151" s="2">
        <v>0</v>
      </c>
      <c r="L151" s="2">
        <v>0</v>
      </c>
      <c r="M151" s="2">
        <v>6418.0199999999995</v>
      </c>
      <c r="N151" s="2">
        <v>7514.42</v>
      </c>
      <c r="O151" s="2">
        <v>0</v>
      </c>
      <c r="P151" s="2">
        <v>0</v>
      </c>
      <c r="Q151" s="29">
        <v>0</v>
      </c>
      <c r="R151" s="30">
        <f t="shared" si="53"/>
        <v>21</v>
      </c>
      <c r="S151" s="30">
        <f t="shared" si="54"/>
        <v>7514.42</v>
      </c>
      <c r="T151" t="s">
        <v>49</v>
      </c>
      <c r="U151" t="s">
        <v>49</v>
      </c>
      <c r="V151" t="s">
        <v>78</v>
      </c>
      <c r="W151" t="s">
        <v>78</v>
      </c>
      <c r="X151" t="s">
        <v>75</v>
      </c>
      <c r="Y151" s="4">
        <f t="shared" si="58"/>
        <v>45792</v>
      </c>
      <c r="Z151" t="s">
        <v>39</v>
      </c>
      <c r="AA151" s="28">
        <v>18</v>
      </c>
      <c r="AB151" s="138">
        <v>16</v>
      </c>
      <c r="AC151" s="138">
        <v>2</v>
      </c>
      <c r="AD151" s="2">
        <v>0</v>
      </c>
      <c r="AE151" s="2">
        <v>0</v>
      </c>
      <c r="AF151" s="2">
        <v>3319.9500000000003</v>
      </c>
      <c r="AG151" s="2">
        <v>5031.95</v>
      </c>
      <c r="AH151" s="2">
        <v>694.33</v>
      </c>
      <c r="AI151" s="2">
        <v>0</v>
      </c>
      <c r="AJ151" s="29">
        <v>0</v>
      </c>
      <c r="AK151" s="30">
        <f t="shared" si="55"/>
        <v>18</v>
      </c>
      <c r="AL151" s="30">
        <f t="shared" si="56"/>
        <v>5726.28</v>
      </c>
      <c r="AM151" s="2">
        <f t="shared" si="59"/>
        <v>12</v>
      </c>
      <c r="AN151" s="2">
        <f t="shared" si="59"/>
        <v>5</v>
      </c>
      <c r="AO151" s="2">
        <f t="shared" si="59"/>
        <v>-2</v>
      </c>
      <c r="AP151" s="2">
        <f t="shared" si="59"/>
        <v>0</v>
      </c>
      <c r="AQ151" s="2">
        <f t="shared" si="59"/>
        <v>0</v>
      </c>
      <c r="AR151" s="2">
        <f t="shared" si="59"/>
        <v>3098.0699999999993</v>
      </c>
      <c r="AS151" s="2">
        <f t="shared" si="59"/>
        <v>2482.4700000000003</v>
      </c>
      <c r="AT151" s="2">
        <f t="shared" si="59"/>
        <v>-694.33</v>
      </c>
      <c r="AU151" s="2">
        <f t="shared" si="59"/>
        <v>0</v>
      </c>
      <c r="AV151" s="29">
        <f t="shared" si="59"/>
        <v>0</v>
      </c>
      <c r="AW151" s="30">
        <f t="shared" si="59"/>
        <v>3</v>
      </c>
      <c r="AX151" s="31">
        <f t="shared" si="60"/>
        <v>1788.1400000000003</v>
      </c>
      <c r="AY151" s="38">
        <f t="shared" si="47"/>
        <v>0.66666666666666663</v>
      </c>
      <c r="AZ151" s="38">
        <f t="shared" si="47"/>
        <v>0.3125</v>
      </c>
      <c r="BA151" s="38">
        <f t="shared" si="47"/>
        <v>-1</v>
      </c>
      <c r="BB151" s="38" t="str">
        <f t="shared" si="46"/>
        <v/>
      </c>
      <c r="BC151" s="38" t="str">
        <f t="shared" si="46"/>
        <v/>
      </c>
      <c r="BD151" s="38">
        <f t="shared" si="46"/>
        <v>0.93316766818777364</v>
      </c>
      <c r="BE151" s="38">
        <f t="shared" ref="BE151:BJ207" si="61">IFERROR(AS151/AG151,"")</f>
        <v>0.49334154751140219</v>
      </c>
      <c r="BF151" s="38">
        <f t="shared" si="61"/>
        <v>-1</v>
      </c>
      <c r="BG151" s="38" t="str">
        <f t="shared" si="61"/>
        <v/>
      </c>
      <c r="BH151" s="39" t="str">
        <f t="shared" si="48"/>
        <v/>
      </c>
      <c r="BI151" s="76">
        <f t="shared" si="48"/>
        <v>0.16666666666666666</v>
      </c>
      <c r="BJ151" s="40">
        <f t="shared" si="48"/>
        <v>0.31226904726978078</v>
      </c>
      <c r="BK151" s="119">
        <f t="shared" si="50"/>
        <v>213.934</v>
      </c>
      <c r="BL151" s="120">
        <f t="shared" si="50"/>
        <v>357.82952380952383</v>
      </c>
      <c r="BM151" s="120" t="str">
        <f t="shared" si="50"/>
        <v/>
      </c>
      <c r="BN151" s="120" t="str">
        <f t="shared" si="50"/>
        <v/>
      </c>
      <c r="BO151" s="121" t="str">
        <f t="shared" si="50"/>
        <v/>
      </c>
      <c r="BP151" s="119">
        <f t="shared" si="51"/>
        <v>184.44166666666669</v>
      </c>
      <c r="BQ151" s="120">
        <f t="shared" si="51"/>
        <v>314.49687499999999</v>
      </c>
      <c r="BR151" s="120">
        <f t="shared" si="51"/>
        <v>347.16500000000002</v>
      </c>
      <c r="BS151" s="120" t="str">
        <f t="shared" si="51"/>
        <v/>
      </c>
      <c r="BT151" s="121" t="str">
        <f t="shared" si="51"/>
        <v/>
      </c>
      <c r="BU151" s="119">
        <f t="shared" si="52"/>
        <v>29.492333333333306</v>
      </c>
      <c r="BV151" s="120">
        <f t="shared" si="52"/>
        <v>43.332648809523846</v>
      </c>
      <c r="BW151" s="121" t="str">
        <f t="shared" si="52"/>
        <v/>
      </c>
      <c r="BX151" s="120" t="str">
        <f t="shared" si="52"/>
        <v/>
      </c>
      <c r="BY151" s="121" t="str">
        <f t="shared" si="52"/>
        <v/>
      </c>
    </row>
    <row r="152" spans="1:77" x14ac:dyDescent="0.2">
      <c r="A152" t="s">
        <v>46</v>
      </c>
      <c r="B152" t="s">
        <v>46</v>
      </c>
      <c r="C152" t="s">
        <v>78</v>
      </c>
      <c r="D152" t="s">
        <v>78</v>
      </c>
      <c r="E152" t="s">
        <v>75</v>
      </c>
      <c r="F152" s="4">
        <f t="shared" si="57"/>
        <v>46157</v>
      </c>
      <c r="G152" t="s">
        <v>40</v>
      </c>
      <c r="H152" s="28">
        <v>13</v>
      </c>
      <c r="I152" s="138">
        <v>26</v>
      </c>
      <c r="J152" s="138">
        <v>0</v>
      </c>
      <c r="K152" s="2">
        <v>0</v>
      </c>
      <c r="L152" s="2">
        <v>0</v>
      </c>
      <c r="M152" s="2">
        <v>3172.46</v>
      </c>
      <c r="N152" s="2">
        <v>8289.5499999999993</v>
      </c>
      <c r="O152" s="2">
        <v>0</v>
      </c>
      <c r="P152" s="2">
        <v>0</v>
      </c>
      <c r="Q152" s="29">
        <v>0</v>
      </c>
      <c r="R152" s="30">
        <f t="shared" si="53"/>
        <v>26</v>
      </c>
      <c r="S152" s="30">
        <f t="shared" si="54"/>
        <v>8289.5499999999993</v>
      </c>
      <c r="T152" t="s">
        <v>49</v>
      </c>
      <c r="U152" t="s">
        <v>49</v>
      </c>
      <c r="V152" t="s">
        <v>78</v>
      </c>
      <c r="W152" t="s">
        <v>78</v>
      </c>
      <c r="X152" t="s">
        <v>75</v>
      </c>
      <c r="Y152" s="4">
        <f t="shared" si="58"/>
        <v>45793</v>
      </c>
      <c r="Z152" t="s">
        <v>40</v>
      </c>
      <c r="AA152" s="28">
        <v>28</v>
      </c>
      <c r="AB152" s="138">
        <v>18</v>
      </c>
      <c r="AC152" s="138">
        <v>0</v>
      </c>
      <c r="AD152" s="2">
        <v>0</v>
      </c>
      <c r="AE152" s="2">
        <v>0</v>
      </c>
      <c r="AF152" s="2">
        <v>2824.27</v>
      </c>
      <c r="AG152" s="2">
        <v>8299.4</v>
      </c>
      <c r="AH152" s="2">
        <v>0</v>
      </c>
      <c r="AI152" s="2">
        <v>0</v>
      </c>
      <c r="AJ152" s="29">
        <v>0</v>
      </c>
      <c r="AK152" s="30">
        <f t="shared" si="55"/>
        <v>18</v>
      </c>
      <c r="AL152" s="30">
        <f t="shared" si="56"/>
        <v>8299.4</v>
      </c>
      <c r="AM152" s="2">
        <f t="shared" si="59"/>
        <v>-15</v>
      </c>
      <c r="AN152" s="2">
        <f t="shared" si="59"/>
        <v>8</v>
      </c>
      <c r="AO152" s="2">
        <f t="shared" si="59"/>
        <v>0</v>
      </c>
      <c r="AP152" s="2">
        <f t="shared" si="59"/>
        <v>0</v>
      </c>
      <c r="AQ152" s="2">
        <f t="shared" si="59"/>
        <v>0</v>
      </c>
      <c r="AR152" s="2">
        <f t="shared" si="59"/>
        <v>348.19000000000005</v>
      </c>
      <c r="AS152" s="2">
        <f t="shared" si="59"/>
        <v>-9.8500000000003638</v>
      </c>
      <c r="AT152" s="2">
        <f t="shared" si="59"/>
        <v>0</v>
      </c>
      <c r="AU152" s="2">
        <f t="shared" si="59"/>
        <v>0</v>
      </c>
      <c r="AV152" s="29">
        <f t="shared" si="59"/>
        <v>0</v>
      </c>
      <c r="AW152" s="30">
        <f t="shared" si="59"/>
        <v>8</v>
      </c>
      <c r="AX152" s="31">
        <f t="shared" si="60"/>
        <v>-9.8500000000003638</v>
      </c>
      <c r="AY152" s="38">
        <f t="shared" si="47"/>
        <v>-0.5357142857142857</v>
      </c>
      <c r="AZ152" s="38">
        <f t="shared" si="47"/>
        <v>0.44444444444444442</v>
      </c>
      <c r="BA152" s="38" t="str">
        <f t="shared" si="47"/>
        <v/>
      </c>
      <c r="BB152" s="38" t="str">
        <f t="shared" si="47"/>
        <v/>
      </c>
      <c r="BC152" s="38" t="str">
        <f t="shared" si="47"/>
        <v/>
      </c>
      <c r="BD152" s="38">
        <f t="shared" si="47"/>
        <v>0.12328495505033162</v>
      </c>
      <c r="BE152" s="38">
        <f t="shared" si="61"/>
        <v>-1.1868327830927975E-3</v>
      </c>
      <c r="BF152" s="38" t="str">
        <f t="shared" si="61"/>
        <v/>
      </c>
      <c r="BG152" s="38" t="str">
        <f t="shared" si="61"/>
        <v/>
      </c>
      <c r="BH152" s="39" t="str">
        <f t="shared" si="48"/>
        <v/>
      </c>
      <c r="BI152" s="76">
        <f t="shared" si="48"/>
        <v>0.44444444444444442</v>
      </c>
      <c r="BJ152" s="40">
        <f t="shared" si="48"/>
        <v>-1.1868327830927975E-3</v>
      </c>
      <c r="BK152" s="119">
        <f t="shared" si="50"/>
        <v>244.03538461538463</v>
      </c>
      <c r="BL152" s="120">
        <f t="shared" si="50"/>
        <v>318.82884615384614</v>
      </c>
      <c r="BM152" s="120" t="str">
        <f t="shared" si="50"/>
        <v/>
      </c>
      <c r="BN152" s="120" t="str">
        <f t="shared" si="50"/>
        <v/>
      </c>
      <c r="BO152" s="121" t="str">
        <f t="shared" si="50"/>
        <v/>
      </c>
      <c r="BP152" s="119">
        <f t="shared" si="51"/>
        <v>100.86678571428571</v>
      </c>
      <c r="BQ152" s="120">
        <f t="shared" si="51"/>
        <v>461.07777777777778</v>
      </c>
      <c r="BR152" s="120" t="str">
        <f t="shared" si="51"/>
        <v/>
      </c>
      <c r="BS152" s="120" t="str">
        <f t="shared" si="51"/>
        <v/>
      </c>
      <c r="BT152" s="121" t="str">
        <f t="shared" si="51"/>
        <v/>
      </c>
      <c r="BU152" s="119">
        <f t="shared" si="52"/>
        <v>143.1685989010989</v>
      </c>
      <c r="BV152" s="120">
        <f t="shared" si="52"/>
        <v>-142.24893162393164</v>
      </c>
      <c r="BW152" s="121" t="str">
        <f t="shared" si="52"/>
        <v/>
      </c>
      <c r="BX152" s="120" t="str">
        <f t="shared" si="52"/>
        <v/>
      </c>
      <c r="BY152" s="121" t="str">
        <f t="shared" si="52"/>
        <v/>
      </c>
    </row>
    <row r="153" spans="1:77" ht="13.5" thickBot="1" x14ac:dyDescent="0.25">
      <c r="A153" t="s">
        <v>46</v>
      </c>
      <c r="B153" t="s">
        <v>46</v>
      </c>
      <c r="C153" t="s">
        <v>78</v>
      </c>
      <c r="D153" t="s">
        <v>78</v>
      </c>
      <c r="E153" t="s">
        <v>75</v>
      </c>
      <c r="F153" s="59">
        <f t="shared" si="57"/>
        <v>46158</v>
      </c>
      <c r="G153" s="42" t="s">
        <v>41</v>
      </c>
      <c r="H153" s="43">
        <v>26</v>
      </c>
      <c r="I153" s="44">
        <v>0</v>
      </c>
      <c r="J153" s="44">
        <v>0</v>
      </c>
      <c r="K153" s="44">
        <v>0</v>
      </c>
      <c r="L153" s="44">
        <v>0</v>
      </c>
      <c r="M153" s="44">
        <v>5387.2900000000009</v>
      </c>
      <c r="N153" s="44">
        <v>0</v>
      </c>
      <c r="O153" s="44">
        <v>0</v>
      </c>
      <c r="P153" s="44">
        <v>0</v>
      </c>
      <c r="Q153" s="45">
        <v>0</v>
      </c>
      <c r="R153" s="46">
        <f t="shared" si="53"/>
        <v>0</v>
      </c>
      <c r="S153" s="46">
        <f t="shared" si="54"/>
        <v>0</v>
      </c>
      <c r="T153" t="s">
        <v>49</v>
      </c>
      <c r="U153" t="s">
        <v>49</v>
      </c>
      <c r="V153" t="s">
        <v>78</v>
      </c>
      <c r="W153" t="s">
        <v>78</v>
      </c>
      <c r="X153" t="s">
        <v>75</v>
      </c>
      <c r="Y153" s="59">
        <f t="shared" si="58"/>
        <v>45794</v>
      </c>
      <c r="Z153" s="42" t="s">
        <v>41</v>
      </c>
      <c r="AA153" s="43">
        <v>17</v>
      </c>
      <c r="AB153" s="44">
        <v>11</v>
      </c>
      <c r="AC153" s="44">
        <v>0</v>
      </c>
      <c r="AD153" s="44">
        <v>0</v>
      </c>
      <c r="AE153" s="44">
        <v>0</v>
      </c>
      <c r="AF153" s="44">
        <v>3289.7900000000004</v>
      </c>
      <c r="AG153" s="44">
        <v>5496.08</v>
      </c>
      <c r="AH153" s="44">
        <v>0</v>
      </c>
      <c r="AI153" s="44">
        <v>0</v>
      </c>
      <c r="AJ153" s="45">
        <v>0</v>
      </c>
      <c r="AK153" s="46">
        <f t="shared" si="55"/>
        <v>11</v>
      </c>
      <c r="AL153" s="46">
        <f t="shared" si="56"/>
        <v>5496.08</v>
      </c>
      <c r="AM153" s="44">
        <f t="shared" si="59"/>
        <v>9</v>
      </c>
      <c r="AN153" s="44">
        <f t="shared" si="59"/>
        <v>-11</v>
      </c>
      <c r="AO153" s="44">
        <f t="shared" si="59"/>
        <v>0</v>
      </c>
      <c r="AP153" s="44">
        <f t="shared" si="59"/>
        <v>0</v>
      </c>
      <c r="AQ153" s="44">
        <f t="shared" si="59"/>
        <v>0</v>
      </c>
      <c r="AR153" s="44">
        <f t="shared" si="59"/>
        <v>2097.5000000000005</v>
      </c>
      <c r="AS153" s="44">
        <f t="shared" si="59"/>
        <v>-5496.08</v>
      </c>
      <c r="AT153" s="44">
        <f t="shared" si="59"/>
        <v>0</v>
      </c>
      <c r="AU153" s="44">
        <f t="shared" si="59"/>
        <v>0</v>
      </c>
      <c r="AV153" s="45">
        <f t="shared" si="59"/>
        <v>0</v>
      </c>
      <c r="AW153" s="46">
        <f t="shared" si="59"/>
        <v>-11</v>
      </c>
      <c r="AX153" s="47">
        <f t="shared" si="60"/>
        <v>-5496.08</v>
      </c>
      <c r="AY153" s="56">
        <f t="shared" si="47"/>
        <v>0.52941176470588236</v>
      </c>
      <c r="AZ153" s="56">
        <f t="shared" si="47"/>
        <v>-1</v>
      </c>
      <c r="BA153" s="56" t="str">
        <f t="shared" si="47"/>
        <v/>
      </c>
      <c r="BB153" s="56" t="str">
        <f t="shared" si="47"/>
        <v/>
      </c>
      <c r="BC153" s="56" t="str">
        <f t="shared" si="47"/>
        <v/>
      </c>
      <c r="BD153" s="56">
        <f t="shared" si="47"/>
        <v>0.63757869043312798</v>
      </c>
      <c r="BE153" s="56">
        <f t="shared" si="61"/>
        <v>-1</v>
      </c>
      <c r="BF153" s="56" t="str">
        <f t="shared" si="61"/>
        <v/>
      </c>
      <c r="BG153" s="56" t="str">
        <f t="shared" si="61"/>
        <v/>
      </c>
      <c r="BH153" s="57" t="str">
        <f t="shared" si="48"/>
        <v/>
      </c>
      <c r="BI153" s="81">
        <f t="shared" si="48"/>
        <v>-1</v>
      </c>
      <c r="BJ153" s="58">
        <f t="shared" si="48"/>
        <v>-1</v>
      </c>
      <c r="BK153" s="122">
        <f t="shared" si="50"/>
        <v>207.20346153846157</v>
      </c>
      <c r="BL153" s="123" t="str">
        <f t="shared" si="50"/>
        <v/>
      </c>
      <c r="BM153" s="123" t="str">
        <f t="shared" si="50"/>
        <v/>
      </c>
      <c r="BN153" s="123" t="str">
        <f t="shared" si="50"/>
        <v/>
      </c>
      <c r="BO153" s="124" t="str">
        <f t="shared" si="50"/>
        <v/>
      </c>
      <c r="BP153" s="122">
        <f t="shared" si="51"/>
        <v>193.51705882352942</v>
      </c>
      <c r="BQ153" s="123">
        <f t="shared" si="51"/>
        <v>499.64363636363635</v>
      </c>
      <c r="BR153" s="123" t="str">
        <f t="shared" si="51"/>
        <v/>
      </c>
      <c r="BS153" s="123" t="str">
        <f t="shared" si="51"/>
        <v/>
      </c>
      <c r="BT153" s="124" t="str">
        <f t="shared" si="51"/>
        <v/>
      </c>
      <c r="BU153" s="122">
        <f t="shared" si="52"/>
        <v>13.686402714932143</v>
      </c>
      <c r="BV153" s="123" t="str">
        <f t="shared" si="52"/>
        <v/>
      </c>
      <c r="BW153" s="124" t="str">
        <f t="shared" si="52"/>
        <v/>
      </c>
      <c r="BX153" s="123" t="str">
        <f t="shared" si="52"/>
        <v/>
      </c>
      <c r="BY153" s="124" t="str">
        <f t="shared" si="52"/>
        <v/>
      </c>
    </row>
    <row r="154" spans="1:77" x14ac:dyDescent="0.2">
      <c r="A154" t="s">
        <v>46</v>
      </c>
      <c r="B154" t="s">
        <v>46</v>
      </c>
      <c r="C154" t="s">
        <v>78</v>
      </c>
      <c r="D154" t="s">
        <v>78</v>
      </c>
      <c r="E154" t="s">
        <v>76</v>
      </c>
      <c r="F154" s="4">
        <f t="shared" si="57"/>
        <v>46159</v>
      </c>
      <c r="G154" t="s">
        <v>35</v>
      </c>
      <c r="H154" s="28">
        <v>12</v>
      </c>
      <c r="I154" s="138">
        <v>21</v>
      </c>
      <c r="J154" s="138">
        <v>0</v>
      </c>
      <c r="K154" s="2">
        <v>0</v>
      </c>
      <c r="L154" s="2">
        <v>0</v>
      </c>
      <c r="M154" s="2">
        <v>1392.22</v>
      </c>
      <c r="N154" s="2">
        <v>6896.34</v>
      </c>
      <c r="O154" s="2">
        <v>0</v>
      </c>
      <c r="P154" s="2">
        <v>0</v>
      </c>
      <c r="Q154" s="29">
        <v>0</v>
      </c>
      <c r="R154" s="30">
        <f t="shared" si="53"/>
        <v>21</v>
      </c>
      <c r="S154" s="30">
        <f t="shared" si="54"/>
        <v>6896.34</v>
      </c>
      <c r="T154" t="s">
        <v>49</v>
      </c>
      <c r="U154" t="s">
        <v>49</v>
      </c>
      <c r="V154" t="s">
        <v>78</v>
      </c>
      <c r="W154" t="s">
        <v>78</v>
      </c>
      <c r="X154" t="s">
        <v>76</v>
      </c>
      <c r="Y154" s="4">
        <f t="shared" si="58"/>
        <v>45795</v>
      </c>
      <c r="Z154" t="s">
        <v>35</v>
      </c>
      <c r="AA154" s="28">
        <v>13</v>
      </c>
      <c r="AB154" s="138">
        <v>0</v>
      </c>
      <c r="AC154" s="138">
        <v>2</v>
      </c>
      <c r="AD154" s="2">
        <v>0</v>
      </c>
      <c r="AE154" s="2">
        <v>0</v>
      </c>
      <c r="AF154" s="2">
        <v>2654.56</v>
      </c>
      <c r="AG154" s="2">
        <v>0</v>
      </c>
      <c r="AH154" s="2">
        <v>1355.89</v>
      </c>
      <c r="AI154" s="2">
        <v>0</v>
      </c>
      <c r="AJ154" s="29">
        <v>0</v>
      </c>
      <c r="AK154" s="30">
        <f t="shared" si="55"/>
        <v>2</v>
      </c>
      <c r="AL154" s="30">
        <f t="shared" si="56"/>
        <v>1355.89</v>
      </c>
      <c r="AM154" s="2">
        <f t="shared" si="59"/>
        <v>-1</v>
      </c>
      <c r="AN154" s="2">
        <f t="shared" si="59"/>
        <v>21</v>
      </c>
      <c r="AO154" s="2">
        <f t="shared" si="59"/>
        <v>-2</v>
      </c>
      <c r="AP154" s="2">
        <f t="shared" si="59"/>
        <v>0</v>
      </c>
      <c r="AQ154" s="2">
        <f t="shared" si="59"/>
        <v>0</v>
      </c>
      <c r="AR154" s="2">
        <f t="shared" si="59"/>
        <v>-1262.3399999999999</v>
      </c>
      <c r="AS154" s="2">
        <f t="shared" si="59"/>
        <v>6896.34</v>
      </c>
      <c r="AT154" s="2">
        <f t="shared" si="59"/>
        <v>-1355.89</v>
      </c>
      <c r="AU154" s="2">
        <f t="shared" si="59"/>
        <v>0</v>
      </c>
      <c r="AV154" s="29">
        <f t="shared" si="59"/>
        <v>0</v>
      </c>
      <c r="AW154" s="30">
        <f t="shared" si="59"/>
        <v>19</v>
      </c>
      <c r="AX154" s="31">
        <f t="shared" si="60"/>
        <v>5540.45</v>
      </c>
      <c r="AY154" s="38">
        <f t="shared" si="47"/>
        <v>-7.6923076923076927E-2</v>
      </c>
      <c r="AZ154" s="38" t="str">
        <f t="shared" si="47"/>
        <v/>
      </c>
      <c r="BA154" s="38">
        <f t="shared" si="47"/>
        <v>-1</v>
      </c>
      <c r="BB154" s="38" t="str">
        <f t="shared" si="47"/>
        <v/>
      </c>
      <c r="BC154" s="38" t="str">
        <f t="shared" si="47"/>
        <v/>
      </c>
      <c r="BD154" s="38">
        <f t="shared" si="47"/>
        <v>-0.47553643541679219</v>
      </c>
      <c r="BE154" s="38" t="str">
        <f t="shared" si="61"/>
        <v/>
      </c>
      <c r="BF154" s="38">
        <f t="shared" si="61"/>
        <v>-1</v>
      </c>
      <c r="BG154" s="38" t="str">
        <f t="shared" si="61"/>
        <v/>
      </c>
      <c r="BH154" s="39" t="str">
        <f t="shared" si="48"/>
        <v/>
      </c>
      <c r="BI154" s="76">
        <f t="shared" si="48"/>
        <v>9.5</v>
      </c>
      <c r="BJ154" s="40">
        <f t="shared" si="48"/>
        <v>4.0862090582569381</v>
      </c>
      <c r="BK154" s="116">
        <f t="shared" si="50"/>
        <v>116.01833333333333</v>
      </c>
      <c r="BL154" s="117">
        <f t="shared" si="50"/>
        <v>328.39714285714285</v>
      </c>
      <c r="BM154" s="117" t="str">
        <f t="shared" si="50"/>
        <v/>
      </c>
      <c r="BN154" s="117" t="str">
        <f t="shared" si="50"/>
        <v/>
      </c>
      <c r="BO154" s="118" t="str">
        <f t="shared" si="50"/>
        <v/>
      </c>
      <c r="BP154" s="116">
        <f t="shared" si="51"/>
        <v>204.19692307692307</v>
      </c>
      <c r="BQ154" s="117" t="str">
        <f t="shared" si="51"/>
        <v/>
      </c>
      <c r="BR154" s="117">
        <f t="shared" si="51"/>
        <v>677.94500000000005</v>
      </c>
      <c r="BS154" s="117" t="str">
        <f t="shared" si="51"/>
        <v/>
      </c>
      <c r="BT154" s="118" t="str">
        <f t="shared" si="51"/>
        <v/>
      </c>
      <c r="BU154" s="116">
        <f t="shared" si="52"/>
        <v>-88.17858974358974</v>
      </c>
      <c r="BV154" s="117" t="str">
        <f t="shared" si="52"/>
        <v/>
      </c>
      <c r="BW154" s="118" t="str">
        <f t="shared" si="52"/>
        <v/>
      </c>
      <c r="BX154" s="117" t="str">
        <f t="shared" si="52"/>
        <v/>
      </c>
      <c r="BY154" s="118" t="str">
        <f t="shared" si="52"/>
        <v/>
      </c>
    </row>
    <row r="155" spans="1:77" x14ac:dyDescent="0.2">
      <c r="A155" t="s">
        <v>46</v>
      </c>
      <c r="B155" t="s">
        <v>46</v>
      </c>
      <c r="C155" t="s">
        <v>78</v>
      </c>
      <c r="D155" t="s">
        <v>78</v>
      </c>
      <c r="E155" t="s">
        <v>76</v>
      </c>
      <c r="F155" s="4">
        <f t="shared" si="57"/>
        <v>46160</v>
      </c>
      <c r="G155" t="s">
        <v>36</v>
      </c>
      <c r="H155" s="28">
        <v>9</v>
      </c>
      <c r="I155" s="138">
        <v>17</v>
      </c>
      <c r="J155" s="138">
        <v>0</v>
      </c>
      <c r="K155" s="2">
        <v>0</v>
      </c>
      <c r="L155" s="2">
        <v>0</v>
      </c>
      <c r="M155" s="2">
        <v>1136.44</v>
      </c>
      <c r="N155" s="2">
        <v>4516.59</v>
      </c>
      <c r="O155" s="2">
        <v>0</v>
      </c>
      <c r="P155" s="2">
        <v>0</v>
      </c>
      <c r="Q155" s="29">
        <v>0</v>
      </c>
      <c r="R155" s="30">
        <f t="shared" si="53"/>
        <v>17</v>
      </c>
      <c r="S155" s="30">
        <f t="shared" si="54"/>
        <v>4516.59</v>
      </c>
      <c r="T155" t="s">
        <v>49</v>
      </c>
      <c r="U155" t="s">
        <v>49</v>
      </c>
      <c r="V155" t="s">
        <v>78</v>
      </c>
      <c r="W155" t="s">
        <v>78</v>
      </c>
      <c r="X155" t="s">
        <v>76</v>
      </c>
      <c r="Y155" s="4">
        <f t="shared" si="58"/>
        <v>45796</v>
      </c>
      <c r="Z155" t="s">
        <v>36</v>
      </c>
      <c r="AA155" s="28">
        <v>21</v>
      </c>
      <c r="AB155" s="138">
        <v>23</v>
      </c>
      <c r="AC155" s="138">
        <v>1</v>
      </c>
      <c r="AD155" s="2">
        <v>0</v>
      </c>
      <c r="AE155" s="2">
        <v>0</v>
      </c>
      <c r="AF155" s="2">
        <v>4494.0200000000004</v>
      </c>
      <c r="AG155" s="2">
        <v>3356.37</v>
      </c>
      <c r="AH155" s="2">
        <v>311.51</v>
      </c>
      <c r="AI155" s="2">
        <v>0</v>
      </c>
      <c r="AJ155" s="29">
        <v>0</v>
      </c>
      <c r="AK155" s="30">
        <f t="shared" si="55"/>
        <v>24</v>
      </c>
      <c r="AL155" s="30">
        <f t="shared" si="56"/>
        <v>3667.88</v>
      </c>
      <c r="AM155" s="2">
        <f t="shared" si="59"/>
        <v>-12</v>
      </c>
      <c r="AN155" s="2">
        <f t="shared" si="59"/>
        <v>-6</v>
      </c>
      <c r="AO155" s="2">
        <f t="shared" si="59"/>
        <v>-1</v>
      </c>
      <c r="AP155" s="2">
        <f t="shared" si="59"/>
        <v>0</v>
      </c>
      <c r="AQ155" s="2">
        <f t="shared" si="59"/>
        <v>0</v>
      </c>
      <c r="AR155" s="2">
        <f t="shared" si="59"/>
        <v>-3357.5800000000004</v>
      </c>
      <c r="AS155" s="2">
        <f t="shared" si="59"/>
        <v>1160.2200000000003</v>
      </c>
      <c r="AT155" s="2">
        <f t="shared" si="59"/>
        <v>-311.51</v>
      </c>
      <c r="AU155" s="2">
        <f t="shared" si="59"/>
        <v>0</v>
      </c>
      <c r="AV155" s="29">
        <f t="shared" si="59"/>
        <v>0</v>
      </c>
      <c r="AW155" s="30">
        <f t="shared" si="59"/>
        <v>-7</v>
      </c>
      <c r="AX155" s="31">
        <f t="shared" si="60"/>
        <v>848.71</v>
      </c>
      <c r="AY155" s="38">
        <f t="shared" si="47"/>
        <v>-0.5714285714285714</v>
      </c>
      <c r="AZ155" s="38">
        <f t="shared" si="47"/>
        <v>-0.2608695652173913</v>
      </c>
      <c r="BA155" s="38">
        <f t="shared" si="47"/>
        <v>-1</v>
      </c>
      <c r="BB155" s="38" t="str">
        <f t="shared" si="47"/>
        <v/>
      </c>
      <c r="BC155" s="38" t="str">
        <f t="shared" si="47"/>
        <v/>
      </c>
      <c r="BD155" s="38">
        <f t="shared" si="47"/>
        <v>-0.74712173065540433</v>
      </c>
      <c r="BE155" s="38">
        <f t="shared" si="61"/>
        <v>0.34567702607281087</v>
      </c>
      <c r="BF155" s="38">
        <f t="shared" si="61"/>
        <v>-1</v>
      </c>
      <c r="BG155" s="38" t="str">
        <f t="shared" si="61"/>
        <v/>
      </c>
      <c r="BH155" s="39" t="str">
        <f t="shared" si="48"/>
        <v/>
      </c>
      <c r="BI155" s="76">
        <f t="shared" si="48"/>
        <v>-0.29166666666666669</v>
      </c>
      <c r="BJ155" s="40">
        <f t="shared" si="48"/>
        <v>0.23138979464977044</v>
      </c>
      <c r="BK155" s="119">
        <f t="shared" si="50"/>
        <v>126.27111111111111</v>
      </c>
      <c r="BL155" s="120">
        <f t="shared" si="50"/>
        <v>265.68176470588236</v>
      </c>
      <c r="BM155" s="120" t="str">
        <f t="shared" si="50"/>
        <v/>
      </c>
      <c r="BN155" s="120" t="str">
        <f t="shared" si="50"/>
        <v/>
      </c>
      <c r="BO155" s="121" t="str">
        <f t="shared" si="50"/>
        <v/>
      </c>
      <c r="BP155" s="119">
        <f t="shared" si="51"/>
        <v>214.00095238095241</v>
      </c>
      <c r="BQ155" s="120">
        <f t="shared" si="51"/>
        <v>145.92913043478259</v>
      </c>
      <c r="BR155" s="120">
        <f t="shared" si="51"/>
        <v>311.51</v>
      </c>
      <c r="BS155" s="120" t="str">
        <f t="shared" si="51"/>
        <v/>
      </c>
      <c r="BT155" s="121" t="str">
        <f t="shared" si="51"/>
        <v/>
      </c>
      <c r="BU155" s="119">
        <f t="shared" si="52"/>
        <v>-87.729841269841302</v>
      </c>
      <c r="BV155" s="120">
        <f t="shared" si="52"/>
        <v>119.75263427109977</v>
      </c>
      <c r="BW155" s="121" t="str">
        <f t="shared" si="52"/>
        <v/>
      </c>
      <c r="BX155" s="120" t="str">
        <f t="shared" si="52"/>
        <v/>
      </c>
      <c r="BY155" s="121" t="str">
        <f t="shared" si="52"/>
        <v/>
      </c>
    </row>
    <row r="156" spans="1:77" x14ac:dyDescent="0.2">
      <c r="A156" t="s">
        <v>46</v>
      </c>
      <c r="B156" t="s">
        <v>46</v>
      </c>
      <c r="C156" t="s">
        <v>78</v>
      </c>
      <c r="D156" t="s">
        <v>78</v>
      </c>
      <c r="E156" t="s">
        <v>76</v>
      </c>
      <c r="F156" s="4">
        <f t="shared" si="57"/>
        <v>46161</v>
      </c>
      <c r="G156" t="s">
        <v>37</v>
      </c>
      <c r="H156" s="28">
        <v>31</v>
      </c>
      <c r="I156" s="138">
        <v>23</v>
      </c>
      <c r="J156" s="138">
        <v>2</v>
      </c>
      <c r="K156" s="2">
        <v>0</v>
      </c>
      <c r="L156" s="2">
        <v>0</v>
      </c>
      <c r="M156" s="2">
        <v>5181.74</v>
      </c>
      <c r="N156" s="2">
        <v>6100.39</v>
      </c>
      <c r="O156" s="2">
        <v>777.85</v>
      </c>
      <c r="P156" s="2">
        <v>0</v>
      </c>
      <c r="Q156" s="29">
        <v>0</v>
      </c>
      <c r="R156" s="30">
        <f t="shared" si="53"/>
        <v>25</v>
      </c>
      <c r="S156" s="30">
        <f t="shared" si="54"/>
        <v>6878.2400000000007</v>
      </c>
      <c r="T156" t="s">
        <v>49</v>
      </c>
      <c r="U156" t="s">
        <v>49</v>
      </c>
      <c r="V156" t="s">
        <v>78</v>
      </c>
      <c r="W156" t="s">
        <v>78</v>
      </c>
      <c r="X156" t="s">
        <v>76</v>
      </c>
      <c r="Y156" s="4">
        <f t="shared" si="58"/>
        <v>45797</v>
      </c>
      <c r="Z156" t="s">
        <v>37</v>
      </c>
      <c r="AA156" s="28">
        <v>17</v>
      </c>
      <c r="AB156" s="138">
        <v>8</v>
      </c>
      <c r="AC156" s="138">
        <v>0</v>
      </c>
      <c r="AD156" s="2">
        <v>0</v>
      </c>
      <c r="AE156" s="2">
        <v>0</v>
      </c>
      <c r="AF156" s="2">
        <v>3680.79</v>
      </c>
      <c r="AG156" s="2">
        <v>1928.39</v>
      </c>
      <c r="AH156" s="2">
        <v>0</v>
      </c>
      <c r="AI156" s="2">
        <v>0</v>
      </c>
      <c r="AJ156" s="29">
        <v>0</v>
      </c>
      <c r="AK156" s="30">
        <f t="shared" si="55"/>
        <v>8</v>
      </c>
      <c r="AL156" s="30">
        <f t="shared" si="56"/>
        <v>1928.39</v>
      </c>
      <c r="AM156" s="2">
        <f t="shared" si="59"/>
        <v>14</v>
      </c>
      <c r="AN156" s="2">
        <f t="shared" si="59"/>
        <v>15</v>
      </c>
      <c r="AO156" s="2">
        <f t="shared" si="59"/>
        <v>2</v>
      </c>
      <c r="AP156" s="2">
        <f t="shared" si="59"/>
        <v>0</v>
      </c>
      <c r="AQ156" s="2">
        <f t="shared" si="59"/>
        <v>0</v>
      </c>
      <c r="AR156" s="2">
        <f t="shared" si="59"/>
        <v>1500.9499999999998</v>
      </c>
      <c r="AS156" s="2">
        <f t="shared" si="59"/>
        <v>4172</v>
      </c>
      <c r="AT156" s="2">
        <f t="shared" si="59"/>
        <v>777.85</v>
      </c>
      <c r="AU156" s="2">
        <f t="shared" si="59"/>
        <v>0</v>
      </c>
      <c r="AV156" s="29">
        <f t="shared" si="59"/>
        <v>0</v>
      </c>
      <c r="AW156" s="30">
        <f t="shared" si="59"/>
        <v>17</v>
      </c>
      <c r="AX156" s="31">
        <f t="shared" si="60"/>
        <v>4949.8500000000004</v>
      </c>
      <c r="AY156" s="38">
        <f t="shared" si="47"/>
        <v>0.82352941176470584</v>
      </c>
      <c r="AZ156" s="38">
        <f t="shared" si="47"/>
        <v>1.875</v>
      </c>
      <c r="BA156" s="38" t="str">
        <f t="shared" si="47"/>
        <v/>
      </c>
      <c r="BB156" s="38" t="str">
        <f t="shared" si="47"/>
        <v/>
      </c>
      <c r="BC156" s="38" t="str">
        <f t="shared" si="47"/>
        <v/>
      </c>
      <c r="BD156" s="38">
        <f t="shared" si="47"/>
        <v>0.40777930824632752</v>
      </c>
      <c r="BE156" s="38">
        <f t="shared" si="61"/>
        <v>2.1634627850175532</v>
      </c>
      <c r="BF156" s="38" t="str">
        <f t="shared" si="61"/>
        <v/>
      </c>
      <c r="BG156" s="38" t="str">
        <f t="shared" si="61"/>
        <v/>
      </c>
      <c r="BH156" s="39" t="str">
        <f t="shared" si="48"/>
        <v/>
      </c>
      <c r="BI156" s="76">
        <f t="shared" si="48"/>
        <v>2.125</v>
      </c>
      <c r="BJ156" s="40">
        <f t="shared" si="48"/>
        <v>2.5668303610784124</v>
      </c>
      <c r="BK156" s="119">
        <f t="shared" si="50"/>
        <v>167.15290322580645</v>
      </c>
      <c r="BL156" s="120">
        <f t="shared" si="50"/>
        <v>265.23434782608695</v>
      </c>
      <c r="BM156" s="120">
        <f t="shared" si="50"/>
        <v>388.92500000000001</v>
      </c>
      <c r="BN156" s="120" t="str">
        <f t="shared" si="50"/>
        <v/>
      </c>
      <c r="BO156" s="121" t="str">
        <f t="shared" si="50"/>
        <v/>
      </c>
      <c r="BP156" s="119">
        <f t="shared" si="51"/>
        <v>216.5170588235294</v>
      </c>
      <c r="BQ156" s="120">
        <f t="shared" si="51"/>
        <v>241.04875000000001</v>
      </c>
      <c r="BR156" s="120" t="str">
        <f t="shared" si="51"/>
        <v/>
      </c>
      <c r="BS156" s="120" t="str">
        <f t="shared" si="51"/>
        <v/>
      </c>
      <c r="BT156" s="121" t="str">
        <f t="shared" si="51"/>
        <v/>
      </c>
      <c r="BU156" s="119">
        <f t="shared" si="52"/>
        <v>-49.364155597722942</v>
      </c>
      <c r="BV156" s="120">
        <f t="shared" si="52"/>
        <v>24.185597826086934</v>
      </c>
      <c r="BW156" s="121" t="str">
        <f t="shared" si="52"/>
        <v/>
      </c>
      <c r="BX156" s="120" t="str">
        <f t="shared" si="52"/>
        <v/>
      </c>
      <c r="BY156" s="121" t="str">
        <f t="shared" si="52"/>
        <v/>
      </c>
    </row>
    <row r="157" spans="1:77" x14ac:dyDescent="0.2">
      <c r="A157" t="s">
        <v>46</v>
      </c>
      <c r="B157" t="s">
        <v>46</v>
      </c>
      <c r="C157" t="s">
        <v>78</v>
      </c>
      <c r="D157" t="s">
        <v>78</v>
      </c>
      <c r="E157" t="s">
        <v>76</v>
      </c>
      <c r="F157" s="4">
        <f t="shared" si="57"/>
        <v>46162</v>
      </c>
      <c r="G157" t="s">
        <v>38</v>
      </c>
      <c r="H157" s="28">
        <v>17</v>
      </c>
      <c r="I157" s="138">
        <v>20</v>
      </c>
      <c r="J157" s="138">
        <v>0</v>
      </c>
      <c r="K157" s="2">
        <v>0</v>
      </c>
      <c r="L157" s="2">
        <v>0</v>
      </c>
      <c r="M157" s="2">
        <v>5215.26</v>
      </c>
      <c r="N157" s="2">
        <v>6155.69</v>
      </c>
      <c r="O157" s="2">
        <v>0</v>
      </c>
      <c r="P157" s="2">
        <v>0</v>
      </c>
      <c r="Q157" s="29">
        <v>0</v>
      </c>
      <c r="R157" s="30">
        <f t="shared" si="53"/>
        <v>20</v>
      </c>
      <c r="S157" s="30">
        <f t="shared" si="54"/>
        <v>6155.69</v>
      </c>
      <c r="T157" t="s">
        <v>49</v>
      </c>
      <c r="U157" t="s">
        <v>49</v>
      </c>
      <c r="V157" t="s">
        <v>78</v>
      </c>
      <c r="W157" t="s">
        <v>78</v>
      </c>
      <c r="X157" t="s">
        <v>76</v>
      </c>
      <c r="Y157" s="4">
        <f t="shared" si="58"/>
        <v>45798</v>
      </c>
      <c r="Z157" t="s">
        <v>38</v>
      </c>
      <c r="AA157" s="28">
        <v>29</v>
      </c>
      <c r="AB157" s="138">
        <v>21</v>
      </c>
      <c r="AC157" s="138">
        <v>2</v>
      </c>
      <c r="AD157" s="2">
        <v>0</v>
      </c>
      <c r="AE157" s="2">
        <v>0</v>
      </c>
      <c r="AF157" s="2">
        <v>5488.5</v>
      </c>
      <c r="AG157" s="2">
        <v>7725.4</v>
      </c>
      <c r="AH157" s="2">
        <v>552.68000000000006</v>
      </c>
      <c r="AI157" s="2">
        <v>0</v>
      </c>
      <c r="AJ157" s="29">
        <v>0</v>
      </c>
      <c r="AK157" s="30">
        <f t="shared" si="55"/>
        <v>23</v>
      </c>
      <c r="AL157" s="30">
        <f t="shared" si="56"/>
        <v>8278.08</v>
      </c>
      <c r="AM157" s="2">
        <f t="shared" si="59"/>
        <v>-12</v>
      </c>
      <c r="AN157" s="2">
        <f t="shared" si="59"/>
        <v>-1</v>
      </c>
      <c r="AO157" s="2">
        <f t="shared" si="59"/>
        <v>-2</v>
      </c>
      <c r="AP157" s="2">
        <f t="shared" si="59"/>
        <v>0</v>
      </c>
      <c r="AQ157" s="2">
        <f t="shared" si="59"/>
        <v>0</v>
      </c>
      <c r="AR157" s="2">
        <f t="shared" si="59"/>
        <v>-273.23999999999978</v>
      </c>
      <c r="AS157" s="2">
        <f t="shared" si="59"/>
        <v>-1569.71</v>
      </c>
      <c r="AT157" s="2">
        <f t="shared" si="59"/>
        <v>-552.68000000000006</v>
      </c>
      <c r="AU157" s="2">
        <f t="shared" si="59"/>
        <v>0</v>
      </c>
      <c r="AV157" s="29">
        <f t="shared" si="59"/>
        <v>0</v>
      </c>
      <c r="AW157" s="30">
        <f t="shared" si="59"/>
        <v>-3</v>
      </c>
      <c r="AX157" s="31">
        <f t="shared" si="60"/>
        <v>-2122.3900000000003</v>
      </c>
      <c r="AY157" s="38">
        <f t="shared" si="47"/>
        <v>-0.41379310344827586</v>
      </c>
      <c r="AZ157" s="38">
        <f t="shared" si="47"/>
        <v>-4.7619047619047616E-2</v>
      </c>
      <c r="BA157" s="38">
        <f t="shared" si="47"/>
        <v>-1</v>
      </c>
      <c r="BB157" s="38" t="str">
        <f t="shared" si="47"/>
        <v/>
      </c>
      <c r="BC157" s="38" t="str">
        <f t="shared" si="47"/>
        <v/>
      </c>
      <c r="BD157" s="38">
        <f t="shared" si="47"/>
        <v>-4.9784094014758092E-2</v>
      </c>
      <c r="BE157" s="38">
        <f t="shared" si="61"/>
        <v>-0.20318818443057965</v>
      </c>
      <c r="BF157" s="38">
        <f t="shared" si="61"/>
        <v>-1</v>
      </c>
      <c r="BG157" s="38" t="str">
        <f t="shared" si="61"/>
        <v/>
      </c>
      <c r="BH157" s="39" t="str">
        <f t="shared" si="48"/>
        <v/>
      </c>
      <c r="BI157" s="76">
        <f t="shared" si="48"/>
        <v>-0.13043478260869565</v>
      </c>
      <c r="BJ157" s="40">
        <f t="shared" si="48"/>
        <v>-0.25638674668522171</v>
      </c>
      <c r="BK157" s="119">
        <f t="shared" si="50"/>
        <v>306.78000000000003</v>
      </c>
      <c r="BL157" s="120">
        <f t="shared" si="50"/>
        <v>307.78449999999998</v>
      </c>
      <c r="BM157" s="120" t="str">
        <f t="shared" si="50"/>
        <v/>
      </c>
      <c r="BN157" s="120" t="str">
        <f t="shared" si="50"/>
        <v/>
      </c>
      <c r="BO157" s="121" t="str">
        <f t="shared" si="50"/>
        <v/>
      </c>
      <c r="BP157" s="119">
        <f t="shared" si="51"/>
        <v>189.25862068965517</v>
      </c>
      <c r="BQ157" s="120">
        <f t="shared" si="51"/>
        <v>367.87619047619046</v>
      </c>
      <c r="BR157" s="120">
        <f t="shared" si="51"/>
        <v>276.34000000000003</v>
      </c>
      <c r="BS157" s="120" t="str">
        <f t="shared" si="51"/>
        <v/>
      </c>
      <c r="BT157" s="121" t="str">
        <f t="shared" si="51"/>
        <v/>
      </c>
      <c r="BU157" s="119">
        <f t="shared" si="52"/>
        <v>117.52137931034486</v>
      </c>
      <c r="BV157" s="120">
        <f t="shared" si="52"/>
        <v>-60.091690476190479</v>
      </c>
      <c r="BW157" s="121" t="str">
        <f t="shared" si="52"/>
        <v/>
      </c>
      <c r="BX157" s="120" t="str">
        <f t="shared" si="52"/>
        <v/>
      </c>
      <c r="BY157" s="121" t="str">
        <f t="shared" si="52"/>
        <v/>
      </c>
    </row>
    <row r="158" spans="1:77" x14ac:dyDescent="0.2">
      <c r="A158" t="s">
        <v>46</v>
      </c>
      <c r="B158" t="s">
        <v>46</v>
      </c>
      <c r="C158" t="s">
        <v>78</v>
      </c>
      <c r="D158" t="s">
        <v>78</v>
      </c>
      <c r="E158" t="s">
        <v>76</v>
      </c>
      <c r="F158" s="4">
        <f t="shared" si="57"/>
        <v>46163</v>
      </c>
      <c r="G158" t="s">
        <v>39</v>
      </c>
      <c r="H158" s="28">
        <v>23</v>
      </c>
      <c r="I158" s="138">
        <v>27</v>
      </c>
      <c r="J158" s="138">
        <v>0</v>
      </c>
      <c r="K158" s="2">
        <v>0</v>
      </c>
      <c r="L158" s="2">
        <v>0</v>
      </c>
      <c r="M158" s="2">
        <v>8500.2999999999993</v>
      </c>
      <c r="N158" s="2">
        <v>11497.119999999999</v>
      </c>
      <c r="O158" s="2">
        <v>0</v>
      </c>
      <c r="P158" s="2">
        <v>0</v>
      </c>
      <c r="Q158" s="29">
        <v>0</v>
      </c>
      <c r="R158" s="30">
        <f t="shared" si="53"/>
        <v>27</v>
      </c>
      <c r="S158" s="30">
        <f t="shared" si="54"/>
        <v>11497.119999999999</v>
      </c>
      <c r="T158" t="s">
        <v>49</v>
      </c>
      <c r="U158" t="s">
        <v>49</v>
      </c>
      <c r="V158" t="s">
        <v>78</v>
      </c>
      <c r="W158" t="s">
        <v>78</v>
      </c>
      <c r="X158" t="s">
        <v>76</v>
      </c>
      <c r="Y158" s="4">
        <f t="shared" si="58"/>
        <v>45799</v>
      </c>
      <c r="Z158" t="s">
        <v>39</v>
      </c>
      <c r="AA158" s="28">
        <v>31</v>
      </c>
      <c r="AB158" s="138">
        <v>24</v>
      </c>
      <c r="AC158" s="138">
        <v>4</v>
      </c>
      <c r="AD158" s="2">
        <v>0</v>
      </c>
      <c r="AE158" s="2">
        <v>1</v>
      </c>
      <c r="AF158" s="2">
        <v>3879.9</v>
      </c>
      <c r="AG158" s="2">
        <v>6209.44</v>
      </c>
      <c r="AH158" s="2">
        <v>1289.71</v>
      </c>
      <c r="AI158" s="2">
        <v>0</v>
      </c>
      <c r="AJ158" s="29">
        <v>291.83</v>
      </c>
      <c r="AK158" s="30">
        <f t="shared" si="55"/>
        <v>29</v>
      </c>
      <c r="AL158" s="30">
        <f t="shared" si="56"/>
        <v>7790.98</v>
      </c>
      <c r="AM158" s="2">
        <f t="shared" si="59"/>
        <v>-8</v>
      </c>
      <c r="AN158" s="2">
        <f t="shared" si="59"/>
        <v>3</v>
      </c>
      <c r="AO158" s="2">
        <f t="shared" si="59"/>
        <v>-4</v>
      </c>
      <c r="AP158" s="2">
        <f t="shared" si="59"/>
        <v>0</v>
      </c>
      <c r="AQ158" s="2">
        <f t="shared" si="59"/>
        <v>-1</v>
      </c>
      <c r="AR158" s="2">
        <f t="shared" si="59"/>
        <v>4620.3999999999996</v>
      </c>
      <c r="AS158" s="2">
        <f t="shared" si="59"/>
        <v>5287.6799999999994</v>
      </c>
      <c r="AT158" s="2">
        <f t="shared" si="59"/>
        <v>-1289.71</v>
      </c>
      <c r="AU158" s="2">
        <f t="shared" si="59"/>
        <v>0</v>
      </c>
      <c r="AV158" s="29">
        <f t="shared" si="59"/>
        <v>-291.83</v>
      </c>
      <c r="AW158" s="30">
        <f t="shared" si="59"/>
        <v>-2</v>
      </c>
      <c r="AX158" s="31">
        <f t="shared" si="60"/>
        <v>3706.1399999999994</v>
      </c>
      <c r="AY158" s="38">
        <f t="shared" si="47"/>
        <v>-0.25806451612903225</v>
      </c>
      <c r="AZ158" s="38">
        <f t="shared" si="47"/>
        <v>0.125</v>
      </c>
      <c r="BA158" s="38">
        <f t="shared" si="47"/>
        <v>-1</v>
      </c>
      <c r="BB158" s="38" t="str">
        <f t="shared" si="47"/>
        <v/>
      </c>
      <c r="BC158" s="38">
        <f t="shared" si="47"/>
        <v>-1</v>
      </c>
      <c r="BD158" s="38">
        <f t="shared" si="47"/>
        <v>1.1908554344184128</v>
      </c>
      <c r="BE158" s="38">
        <f t="shared" si="61"/>
        <v>0.85155505166327394</v>
      </c>
      <c r="BF158" s="38">
        <f t="shared" si="61"/>
        <v>-1</v>
      </c>
      <c r="BG158" s="38" t="str">
        <f t="shared" si="61"/>
        <v/>
      </c>
      <c r="BH158" s="39">
        <f t="shared" si="48"/>
        <v>-1</v>
      </c>
      <c r="BI158" s="76">
        <f t="shared" si="48"/>
        <v>-6.8965517241379309E-2</v>
      </c>
      <c r="BJ158" s="40">
        <f t="shared" si="48"/>
        <v>0.47569625387306858</v>
      </c>
      <c r="BK158" s="119">
        <f t="shared" si="50"/>
        <v>369.57826086956521</v>
      </c>
      <c r="BL158" s="120">
        <f t="shared" si="50"/>
        <v>425.81925925925924</v>
      </c>
      <c r="BM158" s="120" t="str">
        <f t="shared" si="50"/>
        <v/>
      </c>
      <c r="BN158" s="120" t="str">
        <f t="shared" si="50"/>
        <v/>
      </c>
      <c r="BO158" s="121" t="str">
        <f t="shared" si="50"/>
        <v/>
      </c>
      <c r="BP158" s="119">
        <f t="shared" si="51"/>
        <v>125.15806451612903</v>
      </c>
      <c r="BQ158" s="120">
        <f t="shared" si="51"/>
        <v>258.72666666666663</v>
      </c>
      <c r="BR158" s="120">
        <f t="shared" si="51"/>
        <v>322.42750000000001</v>
      </c>
      <c r="BS158" s="120" t="str">
        <f t="shared" si="51"/>
        <v/>
      </c>
      <c r="BT158" s="121">
        <f t="shared" si="51"/>
        <v>291.83</v>
      </c>
      <c r="BU158" s="119">
        <f t="shared" si="52"/>
        <v>244.42019635343618</v>
      </c>
      <c r="BV158" s="120">
        <f t="shared" si="52"/>
        <v>167.09259259259261</v>
      </c>
      <c r="BW158" s="121" t="str">
        <f t="shared" si="52"/>
        <v/>
      </c>
      <c r="BX158" s="120" t="str">
        <f t="shared" si="52"/>
        <v/>
      </c>
      <c r="BY158" s="121" t="str">
        <f t="shared" si="52"/>
        <v/>
      </c>
    </row>
    <row r="159" spans="1:77" x14ac:dyDescent="0.2">
      <c r="A159" t="s">
        <v>46</v>
      </c>
      <c r="B159" t="s">
        <v>46</v>
      </c>
      <c r="C159" t="s">
        <v>78</v>
      </c>
      <c r="D159" t="s">
        <v>78</v>
      </c>
      <c r="E159" t="s">
        <v>76</v>
      </c>
      <c r="F159" s="4">
        <f t="shared" si="57"/>
        <v>46164</v>
      </c>
      <c r="G159" t="s">
        <v>40</v>
      </c>
      <c r="H159" s="28">
        <v>30</v>
      </c>
      <c r="I159" s="138">
        <v>19</v>
      </c>
      <c r="J159" s="138">
        <v>0</v>
      </c>
      <c r="K159" s="2">
        <v>0</v>
      </c>
      <c r="L159" s="2">
        <v>0</v>
      </c>
      <c r="M159" s="2">
        <v>7196.0700000000006</v>
      </c>
      <c r="N159" s="2">
        <v>7412.6900000000005</v>
      </c>
      <c r="O159" s="2">
        <v>0</v>
      </c>
      <c r="P159" s="2">
        <v>0</v>
      </c>
      <c r="Q159" s="29">
        <v>0</v>
      </c>
      <c r="R159" s="30">
        <f t="shared" si="53"/>
        <v>19</v>
      </c>
      <c r="S159" s="30">
        <f t="shared" si="54"/>
        <v>7412.6900000000005</v>
      </c>
      <c r="T159" t="s">
        <v>49</v>
      </c>
      <c r="U159" t="s">
        <v>49</v>
      </c>
      <c r="V159" t="s">
        <v>78</v>
      </c>
      <c r="W159" t="s">
        <v>78</v>
      </c>
      <c r="X159" t="s">
        <v>76</v>
      </c>
      <c r="Y159" s="4">
        <f t="shared" si="58"/>
        <v>45800</v>
      </c>
      <c r="Z159" t="s">
        <v>40</v>
      </c>
      <c r="AA159" s="28">
        <v>45</v>
      </c>
      <c r="AB159" s="138">
        <v>12</v>
      </c>
      <c r="AC159" s="138">
        <v>1</v>
      </c>
      <c r="AD159" s="2">
        <v>0</v>
      </c>
      <c r="AE159" s="2">
        <v>0</v>
      </c>
      <c r="AF159" s="2">
        <v>10357.33</v>
      </c>
      <c r="AG159" s="2">
        <v>5291.62</v>
      </c>
      <c r="AH159" s="2">
        <v>443.79</v>
      </c>
      <c r="AI159" s="2">
        <v>0</v>
      </c>
      <c r="AJ159" s="29">
        <v>0</v>
      </c>
      <c r="AK159" s="30">
        <f t="shared" si="55"/>
        <v>13</v>
      </c>
      <c r="AL159" s="30">
        <f t="shared" si="56"/>
        <v>5735.41</v>
      </c>
      <c r="AM159" s="2">
        <f t="shared" si="59"/>
        <v>-15</v>
      </c>
      <c r="AN159" s="2">
        <f t="shared" si="59"/>
        <v>7</v>
      </c>
      <c r="AO159" s="2">
        <f t="shared" si="59"/>
        <v>-1</v>
      </c>
      <c r="AP159" s="2">
        <f t="shared" si="59"/>
        <v>0</v>
      </c>
      <c r="AQ159" s="2">
        <f t="shared" si="59"/>
        <v>0</v>
      </c>
      <c r="AR159" s="2">
        <f t="shared" si="59"/>
        <v>-3161.2599999999993</v>
      </c>
      <c r="AS159" s="2">
        <f t="shared" si="59"/>
        <v>2121.0700000000006</v>
      </c>
      <c r="AT159" s="2">
        <f t="shared" si="59"/>
        <v>-443.79</v>
      </c>
      <c r="AU159" s="2">
        <f t="shared" si="59"/>
        <v>0</v>
      </c>
      <c r="AV159" s="29">
        <f t="shared" si="59"/>
        <v>0</v>
      </c>
      <c r="AW159" s="30">
        <f t="shared" si="59"/>
        <v>6</v>
      </c>
      <c r="AX159" s="31">
        <f t="shared" si="60"/>
        <v>1677.2800000000007</v>
      </c>
      <c r="AY159" s="38">
        <f t="shared" si="47"/>
        <v>-0.33333333333333331</v>
      </c>
      <c r="AZ159" s="38">
        <f t="shared" si="47"/>
        <v>0.58333333333333337</v>
      </c>
      <c r="BA159" s="38">
        <f t="shared" si="47"/>
        <v>-1</v>
      </c>
      <c r="BB159" s="38" t="str">
        <f t="shared" si="47"/>
        <v/>
      </c>
      <c r="BC159" s="38" t="str">
        <f t="shared" si="47"/>
        <v/>
      </c>
      <c r="BD159" s="38">
        <f t="shared" si="47"/>
        <v>-0.30521958844605696</v>
      </c>
      <c r="BE159" s="38">
        <f t="shared" si="61"/>
        <v>0.40083566091291528</v>
      </c>
      <c r="BF159" s="38">
        <f t="shared" si="61"/>
        <v>-1</v>
      </c>
      <c r="BG159" s="38" t="str">
        <f t="shared" si="61"/>
        <v/>
      </c>
      <c r="BH159" s="39" t="str">
        <f t="shared" si="48"/>
        <v/>
      </c>
      <c r="BI159" s="76">
        <f t="shared" si="48"/>
        <v>0.46153846153846156</v>
      </c>
      <c r="BJ159" s="40">
        <f t="shared" si="48"/>
        <v>0.29244291166629771</v>
      </c>
      <c r="BK159" s="119">
        <f t="shared" si="50"/>
        <v>239.86900000000003</v>
      </c>
      <c r="BL159" s="120">
        <f t="shared" si="50"/>
        <v>390.14157894736843</v>
      </c>
      <c r="BM159" s="120" t="str">
        <f t="shared" si="50"/>
        <v/>
      </c>
      <c r="BN159" s="120" t="str">
        <f t="shared" si="50"/>
        <v/>
      </c>
      <c r="BO159" s="121" t="str">
        <f t="shared" si="50"/>
        <v/>
      </c>
      <c r="BP159" s="119">
        <f t="shared" si="51"/>
        <v>230.16288888888889</v>
      </c>
      <c r="BQ159" s="120">
        <f t="shared" si="51"/>
        <v>440.96833333333331</v>
      </c>
      <c r="BR159" s="120">
        <f t="shared" si="51"/>
        <v>443.79</v>
      </c>
      <c r="BS159" s="120" t="str">
        <f t="shared" si="51"/>
        <v/>
      </c>
      <c r="BT159" s="121" t="str">
        <f t="shared" si="51"/>
        <v/>
      </c>
      <c r="BU159" s="119">
        <f t="shared" si="52"/>
        <v>9.7061111111111416</v>
      </c>
      <c r="BV159" s="120">
        <f t="shared" si="52"/>
        <v>-50.826754385964875</v>
      </c>
      <c r="BW159" s="121" t="str">
        <f t="shared" si="52"/>
        <v/>
      </c>
      <c r="BX159" s="120" t="str">
        <f t="shared" si="52"/>
        <v/>
      </c>
      <c r="BY159" s="121" t="str">
        <f t="shared" si="52"/>
        <v/>
      </c>
    </row>
    <row r="160" spans="1:77" ht="13.5" thickBot="1" x14ac:dyDescent="0.25">
      <c r="A160" t="s">
        <v>46</v>
      </c>
      <c r="B160" t="s">
        <v>46</v>
      </c>
      <c r="C160" t="s">
        <v>78</v>
      </c>
      <c r="D160" t="s">
        <v>78</v>
      </c>
      <c r="E160" t="s">
        <v>76</v>
      </c>
      <c r="F160" s="59">
        <f t="shared" si="57"/>
        <v>46165</v>
      </c>
      <c r="G160" s="42" t="s">
        <v>41</v>
      </c>
      <c r="H160" s="43">
        <v>19</v>
      </c>
      <c r="I160" s="44">
        <v>1</v>
      </c>
      <c r="J160" s="44">
        <v>0</v>
      </c>
      <c r="K160" s="44">
        <v>0</v>
      </c>
      <c r="L160" s="44">
        <v>0</v>
      </c>
      <c r="M160" s="44">
        <v>5286.34</v>
      </c>
      <c r="N160" s="44">
        <v>-486.75</v>
      </c>
      <c r="O160" s="44">
        <v>0</v>
      </c>
      <c r="P160" s="44">
        <v>0</v>
      </c>
      <c r="Q160" s="45">
        <v>0</v>
      </c>
      <c r="R160" s="46">
        <f t="shared" si="53"/>
        <v>1</v>
      </c>
      <c r="S160" s="46">
        <f t="shared" si="54"/>
        <v>-486.75</v>
      </c>
      <c r="T160" t="s">
        <v>49</v>
      </c>
      <c r="U160" t="s">
        <v>49</v>
      </c>
      <c r="V160" t="s">
        <v>78</v>
      </c>
      <c r="W160" t="s">
        <v>78</v>
      </c>
      <c r="X160" t="s">
        <v>76</v>
      </c>
      <c r="Y160" s="59">
        <f t="shared" si="58"/>
        <v>45801</v>
      </c>
      <c r="Z160" s="42" t="s">
        <v>41</v>
      </c>
      <c r="AA160" s="43">
        <v>14</v>
      </c>
      <c r="AB160" s="44">
        <v>9</v>
      </c>
      <c r="AC160" s="44">
        <v>0</v>
      </c>
      <c r="AD160" s="44">
        <v>0</v>
      </c>
      <c r="AE160" s="44">
        <v>0</v>
      </c>
      <c r="AF160" s="44">
        <v>5021.6400000000003</v>
      </c>
      <c r="AG160" s="44">
        <v>3762.46</v>
      </c>
      <c r="AH160" s="44">
        <v>0</v>
      </c>
      <c r="AI160" s="44">
        <v>0</v>
      </c>
      <c r="AJ160" s="45">
        <v>0</v>
      </c>
      <c r="AK160" s="46">
        <f t="shared" si="55"/>
        <v>9</v>
      </c>
      <c r="AL160" s="46">
        <f t="shared" si="56"/>
        <v>3762.46</v>
      </c>
      <c r="AM160" s="44">
        <f t="shared" si="59"/>
        <v>5</v>
      </c>
      <c r="AN160" s="44">
        <f t="shared" si="59"/>
        <v>-8</v>
      </c>
      <c r="AO160" s="44">
        <f t="shared" si="59"/>
        <v>0</v>
      </c>
      <c r="AP160" s="44">
        <f t="shared" si="59"/>
        <v>0</v>
      </c>
      <c r="AQ160" s="44">
        <f t="shared" si="59"/>
        <v>0</v>
      </c>
      <c r="AR160" s="44">
        <f t="shared" si="59"/>
        <v>264.69999999999982</v>
      </c>
      <c r="AS160" s="44">
        <f t="shared" si="59"/>
        <v>-4249.21</v>
      </c>
      <c r="AT160" s="44">
        <f t="shared" si="59"/>
        <v>0</v>
      </c>
      <c r="AU160" s="44">
        <f t="shared" si="59"/>
        <v>0</v>
      </c>
      <c r="AV160" s="45">
        <f t="shared" si="59"/>
        <v>0</v>
      </c>
      <c r="AW160" s="46">
        <f t="shared" si="59"/>
        <v>-8</v>
      </c>
      <c r="AX160" s="47">
        <f t="shared" si="60"/>
        <v>-4249.21</v>
      </c>
      <c r="AY160" s="56">
        <f t="shared" si="47"/>
        <v>0.35714285714285715</v>
      </c>
      <c r="AZ160" s="56">
        <f t="shared" si="47"/>
        <v>-0.88888888888888884</v>
      </c>
      <c r="BA160" s="56" t="str">
        <f t="shared" si="47"/>
        <v/>
      </c>
      <c r="BB160" s="56" t="str">
        <f t="shared" si="47"/>
        <v/>
      </c>
      <c r="BC160" s="56" t="str">
        <f t="shared" si="47"/>
        <v/>
      </c>
      <c r="BD160" s="56">
        <f t="shared" si="47"/>
        <v>5.2711863056690601E-2</v>
      </c>
      <c r="BE160" s="56">
        <f t="shared" si="61"/>
        <v>-1.1293701461277994</v>
      </c>
      <c r="BF160" s="56" t="str">
        <f t="shared" si="61"/>
        <v/>
      </c>
      <c r="BG160" s="56" t="str">
        <f t="shared" si="61"/>
        <v/>
      </c>
      <c r="BH160" s="57" t="str">
        <f t="shared" si="48"/>
        <v/>
      </c>
      <c r="BI160" s="81">
        <f t="shared" si="48"/>
        <v>-0.88888888888888884</v>
      </c>
      <c r="BJ160" s="58">
        <f t="shared" si="48"/>
        <v>-1.1293701461277994</v>
      </c>
      <c r="BK160" s="122">
        <f t="shared" si="50"/>
        <v>278.22842105263157</v>
      </c>
      <c r="BL160" s="123">
        <f t="shared" si="50"/>
        <v>-486.75</v>
      </c>
      <c r="BM160" s="123" t="str">
        <f t="shared" si="50"/>
        <v/>
      </c>
      <c r="BN160" s="123" t="str">
        <f t="shared" si="50"/>
        <v/>
      </c>
      <c r="BO160" s="124" t="str">
        <f t="shared" si="50"/>
        <v/>
      </c>
      <c r="BP160" s="122">
        <f t="shared" si="51"/>
        <v>358.68857142857144</v>
      </c>
      <c r="BQ160" s="123">
        <f t="shared" si="51"/>
        <v>418.05111111111114</v>
      </c>
      <c r="BR160" s="123" t="str">
        <f t="shared" si="51"/>
        <v/>
      </c>
      <c r="BS160" s="123" t="str">
        <f t="shared" si="51"/>
        <v/>
      </c>
      <c r="BT160" s="124" t="str">
        <f t="shared" si="51"/>
        <v/>
      </c>
      <c r="BU160" s="122">
        <f t="shared" si="52"/>
        <v>-80.460150375939861</v>
      </c>
      <c r="BV160" s="123">
        <f t="shared" si="52"/>
        <v>-904.80111111111114</v>
      </c>
      <c r="BW160" s="124" t="str">
        <f t="shared" si="52"/>
        <v/>
      </c>
      <c r="BX160" s="123" t="str">
        <f t="shared" si="52"/>
        <v/>
      </c>
      <c r="BY160" s="124" t="str">
        <f t="shared" si="52"/>
        <v/>
      </c>
    </row>
    <row r="161" spans="1:77" x14ac:dyDescent="0.2">
      <c r="A161" t="s">
        <v>46</v>
      </c>
      <c r="B161" t="s">
        <v>46</v>
      </c>
      <c r="C161" t="s">
        <v>78</v>
      </c>
      <c r="D161" t="s">
        <v>78</v>
      </c>
      <c r="E161" t="s">
        <v>77</v>
      </c>
      <c r="F161" s="4">
        <f t="shared" si="57"/>
        <v>46166</v>
      </c>
      <c r="G161" t="s">
        <v>35</v>
      </c>
      <c r="H161" s="28">
        <v>12</v>
      </c>
      <c r="I161" s="138">
        <v>15</v>
      </c>
      <c r="J161" s="138">
        <v>2</v>
      </c>
      <c r="K161" s="2">
        <v>0</v>
      </c>
      <c r="L161" s="2">
        <v>0</v>
      </c>
      <c r="M161" s="2">
        <v>2214.4499999999998</v>
      </c>
      <c r="N161" s="2">
        <v>2713.96</v>
      </c>
      <c r="O161" s="2">
        <v>2568.4</v>
      </c>
      <c r="P161" s="2">
        <v>0</v>
      </c>
      <c r="Q161" s="29">
        <v>0</v>
      </c>
      <c r="R161" s="30">
        <f t="shared" si="53"/>
        <v>17</v>
      </c>
      <c r="S161" s="30">
        <f t="shared" si="54"/>
        <v>5282.3600000000006</v>
      </c>
      <c r="T161" t="s">
        <v>49</v>
      </c>
      <c r="U161" t="s">
        <v>49</v>
      </c>
      <c r="V161" t="s">
        <v>78</v>
      </c>
      <c r="W161" t="s">
        <v>78</v>
      </c>
      <c r="X161" t="s">
        <v>77</v>
      </c>
      <c r="Y161" s="4">
        <f t="shared" si="58"/>
        <v>45802</v>
      </c>
      <c r="Z161" t="s">
        <v>35</v>
      </c>
      <c r="AA161" s="28">
        <v>9</v>
      </c>
      <c r="AB161" s="138">
        <v>2</v>
      </c>
      <c r="AC161" s="138">
        <v>0</v>
      </c>
      <c r="AD161" s="2">
        <v>0</v>
      </c>
      <c r="AE161" s="2">
        <v>0</v>
      </c>
      <c r="AF161" s="2">
        <v>775.62</v>
      </c>
      <c r="AG161" s="2">
        <v>1352.75</v>
      </c>
      <c r="AH161" s="2">
        <v>0</v>
      </c>
      <c r="AI161" s="2">
        <v>0</v>
      </c>
      <c r="AJ161" s="29">
        <v>0</v>
      </c>
      <c r="AK161" s="30">
        <f t="shared" si="55"/>
        <v>2</v>
      </c>
      <c r="AL161" s="30">
        <f t="shared" si="56"/>
        <v>1352.75</v>
      </c>
      <c r="AM161" s="2">
        <f t="shared" si="59"/>
        <v>3</v>
      </c>
      <c r="AN161" s="2">
        <f t="shared" si="59"/>
        <v>13</v>
      </c>
      <c r="AO161" s="2">
        <f t="shared" si="59"/>
        <v>2</v>
      </c>
      <c r="AP161" s="2">
        <f t="shared" si="59"/>
        <v>0</v>
      </c>
      <c r="AQ161" s="2">
        <f t="shared" si="59"/>
        <v>0</v>
      </c>
      <c r="AR161" s="2">
        <f t="shared" si="59"/>
        <v>1438.83</v>
      </c>
      <c r="AS161" s="2">
        <f t="shared" si="59"/>
        <v>1361.21</v>
      </c>
      <c r="AT161" s="2">
        <f t="shared" si="59"/>
        <v>2568.4</v>
      </c>
      <c r="AU161" s="2">
        <f t="shared" si="59"/>
        <v>0</v>
      </c>
      <c r="AV161" s="29">
        <f t="shared" si="59"/>
        <v>0</v>
      </c>
      <c r="AW161" s="30">
        <f t="shared" si="59"/>
        <v>15</v>
      </c>
      <c r="AX161" s="31">
        <f t="shared" si="60"/>
        <v>3929.6100000000006</v>
      </c>
      <c r="AY161" s="38">
        <f t="shared" si="47"/>
        <v>0.33333333333333331</v>
      </c>
      <c r="AZ161" s="38">
        <f t="shared" si="47"/>
        <v>6.5</v>
      </c>
      <c r="BA161" s="38" t="str">
        <f t="shared" si="47"/>
        <v/>
      </c>
      <c r="BB161" s="38" t="str">
        <f t="shared" si="47"/>
        <v/>
      </c>
      <c r="BC161" s="38" t="str">
        <f t="shared" si="47"/>
        <v/>
      </c>
      <c r="BD161" s="38">
        <f t="shared" si="47"/>
        <v>1.8550707820840102</v>
      </c>
      <c r="BE161" s="38">
        <f t="shared" si="61"/>
        <v>1.0062539271853632</v>
      </c>
      <c r="BF161" s="38" t="str">
        <f t="shared" si="61"/>
        <v/>
      </c>
      <c r="BG161" s="38" t="str">
        <f t="shared" si="61"/>
        <v/>
      </c>
      <c r="BH161" s="39" t="str">
        <f t="shared" si="48"/>
        <v/>
      </c>
      <c r="BI161" s="76">
        <f t="shared" si="48"/>
        <v>7.5</v>
      </c>
      <c r="BJ161" s="40">
        <f t="shared" si="48"/>
        <v>2.9049048235076702</v>
      </c>
      <c r="BK161" s="116">
        <f t="shared" si="50"/>
        <v>184.53749999999999</v>
      </c>
      <c r="BL161" s="117">
        <f t="shared" si="50"/>
        <v>180.93066666666667</v>
      </c>
      <c r="BM161" s="117">
        <f t="shared" si="50"/>
        <v>1284.2</v>
      </c>
      <c r="BN161" s="117" t="str">
        <f t="shared" si="50"/>
        <v/>
      </c>
      <c r="BO161" s="118" t="str">
        <f t="shared" si="50"/>
        <v/>
      </c>
      <c r="BP161" s="116">
        <f t="shared" si="51"/>
        <v>86.18</v>
      </c>
      <c r="BQ161" s="117">
        <f t="shared" si="51"/>
        <v>676.375</v>
      </c>
      <c r="BR161" s="117" t="str">
        <f t="shared" si="51"/>
        <v/>
      </c>
      <c r="BS161" s="117" t="str">
        <f t="shared" si="51"/>
        <v/>
      </c>
      <c r="BT161" s="118" t="str">
        <f t="shared" si="51"/>
        <v/>
      </c>
      <c r="BU161" s="116">
        <f t="shared" si="52"/>
        <v>98.357499999999987</v>
      </c>
      <c r="BV161" s="117">
        <f t="shared" si="52"/>
        <v>-495.44433333333336</v>
      </c>
      <c r="BW161" s="118" t="str">
        <f t="shared" si="52"/>
        <v/>
      </c>
      <c r="BX161" s="117" t="str">
        <f t="shared" si="52"/>
        <v/>
      </c>
      <c r="BY161" s="118" t="str">
        <f t="shared" si="52"/>
        <v/>
      </c>
    </row>
    <row r="162" spans="1:77" x14ac:dyDescent="0.2">
      <c r="A162" t="s">
        <v>46</v>
      </c>
      <c r="B162" t="s">
        <v>46</v>
      </c>
      <c r="C162" t="s">
        <v>78</v>
      </c>
      <c r="D162" t="s">
        <v>78</v>
      </c>
      <c r="E162" t="s">
        <v>77</v>
      </c>
      <c r="F162" s="4">
        <f t="shared" si="57"/>
        <v>46167</v>
      </c>
      <c r="G162" t="s">
        <v>36</v>
      </c>
      <c r="H162" s="28">
        <v>12</v>
      </c>
      <c r="I162" s="138">
        <v>10</v>
      </c>
      <c r="J162" s="138">
        <v>1</v>
      </c>
      <c r="K162" s="2">
        <v>0</v>
      </c>
      <c r="L162" s="2">
        <v>0</v>
      </c>
      <c r="M162" s="2">
        <v>2967.82</v>
      </c>
      <c r="N162" s="2">
        <v>2458.0500000000002</v>
      </c>
      <c r="O162" s="2">
        <v>344.79</v>
      </c>
      <c r="P162" s="2">
        <v>0</v>
      </c>
      <c r="Q162" s="29">
        <v>0</v>
      </c>
      <c r="R162" s="30">
        <f t="shared" si="53"/>
        <v>11</v>
      </c>
      <c r="S162" s="30">
        <f t="shared" si="54"/>
        <v>2802.84</v>
      </c>
      <c r="T162" t="s">
        <v>49</v>
      </c>
      <c r="U162" t="s">
        <v>49</v>
      </c>
      <c r="V162" t="s">
        <v>78</v>
      </c>
      <c r="W162" t="s">
        <v>78</v>
      </c>
      <c r="X162" t="s">
        <v>77</v>
      </c>
      <c r="Y162" s="4">
        <f t="shared" si="58"/>
        <v>45803</v>
      </c>
      <c r="Z162" t="s">
        <v>36</v>
      </c>
      <c r="AA162" s="28">
        <v>11</v>
      </c>
      <c r="AB162" s="138">
        <v>14</v>
      </c>
      <c r="AC162" s="138">
        <v>0</v>
      </c>
      <c r="AD162" s="2">
        <v>0</v>
      </c>
      <c r="AE162" s="2">
        <v>0</v>
      </c>
      <c r="AF162" s="2">
        <v>2307.4700000000003</v>
      </c>
      <c r="AG162" s="2">
        <v>10404.36</v>
      </c>
      <c r="AH162" s="2">
        <v>0</v>
      </c>
      <c r="AI162" s="2">
        <v>0</v>
      </c>
      <c r="AJ162" s="29">
        <v>0</v>
      </c>
      <c r="AK162" s="30">
        <f t="shared" si="55"/>
        <v>14</v>
      </c>
      <c r="AL162" s="30">
        <f t="shared" si="56"/>
        <v>10404.36</v>
      </c>
      <c r="AM162" s="2">
        <f t="shared" si="59"/>
        <v>1</v>
      </c>
      <c r="AN162" s="2">
        <f t="shared" si="59"/>
        <v>-4</v>
      </c>
      <c r="AO162" s="2">
        <f t="shared" si="59"/>
        <v>1</v>
      </c>
      <c r="AP162" s="2">
        <f t="shared" si="59"/>
        <v>0</v>
      </c>
      <c r="AQ162" s="2">
        <f t="shared" si="59"/>
        <v>0</v>
      </c>
      <c r="AR162" s="2">
        <f t="shared" si="59"/>
        <v>660.34999999999991</v>
      </c>
      <c r="AS162" s="2">
        <f t="shared" si="59"/>
        <v>-7946.31</v>
      </c>
      <c r="AT162" s="2">
        <f t="shared" si="59"/>
        <v>344.79</v>
      </c>
      <c r="AU162" s="2">
        <f t="shared" si="59"/>
        <v>0</v>
      </c>
      <c r="AV162" s="29">
        <f t="shared" si="59"/>
        <v>0</v>
      </c>
      <c r="AW162" s="30">
        <f t="shared" si="59"/>
        <v>-3</v>
      </c>
      <c r="AX162" s="31">
        <f t="shared" si="60"/>
        <v>-7601.52</v>
      </c>
      <c r="AY162" s="38">
        <f t="shared" si="47"/>
        <v>9.0909090909090912E-2</v>
      </c>
      <c r="AZ162" s="38">
        <f t="shared" si="47"/>
        <v>-0.2857142857142857</v>
      </c>
      <c r="BA162" s="38" t="str">
        <f t="shared" si="47"/>
        <v/>
      </c>
      <c r="BB162" s="38" t="str">
        <f t="shared" si="47"/>
        <v/>
      </c>
      <c r="BC162" s="38" t="str">
        <f t="shared" si="47"/>
        <v/>
      </c>
      <c r="BD162" s="38">
        <f t="shared" si="47"/>
        <v>0.2861792352663306</v>
      </c>
      <c r="BE162" s="38">
        <f t="shared" si="61"/>
        <v>-0.76374808253462967</v>
      </c>
      <c r="BF162" s="38" t="str">
        <f t="shared" si="61"/>
        <v/>
      </c>
      <c r="BG162" s="38" t="str">
        <f t="shared" si="61"/>
        <v/>
      </c>
      <c r="BH162" s="39" t="str">
        <f t="shared" si="48"/>
        <v/>
      </c>
      <c r="BI162" s="76">
        <f t="shared" si="48"/>
        <v>-0.21428571428571427</v>
      </c>
      <c r="BJ162" s="40">
        <f t="shared" si="48"/>
        <v>-0.73060909080423975</v>
      </c>
      <c r="BK162" s="119">
        <f t="shared" si="50"/>
        <v>247.31833333333336</v>
      </c>
      <c r="BL162" s="120">
        <f t="shared" si="50"/>
        <v>245.80500000000001</v>
      </c>
      <c r="BM162" s="120">
        <f t="shared" si="50"/>
        <v>344.79</v>
      </c>
      <c r="BN162" s="120" t="str">
        <f t="shared" si="50"/>
        <v/>
      </c>
      <c r="BO162" s="121" t="str">
        <f t="shared" si="50"/>
        <v/>
      </c>
      <c r="BP162" s="119">
        <f t="shared" si="51"/>
        <v>209.77</v>
      </c>
      <c r="BQ162" s="120">
        <f t="shared" si="51"/>
        <v>743.16857142857145</v>
      </c>
      <c r="BR162" s="120" t="str">
        <f t="shared" si="51"/>
        <v/>
      </c>
      <c r="BS162" s="120" t="str">
        <f t="shared" si="51"/>
        <v/>
      </c>
      <c r="BT162" s="121" t="str">
        <f t="shared" si="51"/>
        <v/>
      </c>
      <c r="BU162" s="119">
        <f t="shared" si="52"/>
        <v>37.548333333333346</v>
      </c>
      <c r="BV162" s="120">
        <f t="shared" si="52"/>
        <v>-497.36357142857145</v>
      </c>
      <c r="BW162" s="121" t="str">
        <f t="shared" si="52"/>
        <v/>
      </c>
      <c r="BX162" s="120" t="str">
        <f t="shared" si="52"/>
        <v/>
      </c>
      <c r="BY162" s="121" t="str">
        <f t="shared" si="52"/>
        <v/>
      </c>
    </row>
    <row r="163" spans="1:77" x14ac:dyDescent="0.2">
      <c r="A163" t="s">
        <v>46</v>
      </c>
      <c r="B163" t="s">
        <v>46</v>
      </c>
      <c r="C163" t="s">
        <v>78</v>
      </c>
      <c r="D163" t="s">
        <v>78</v>
      </c>
      <c r="E163" t="s">
        <v>77</v>
      </c>
      <c r="F163" s="4">
        <f t="shared" si="57"/>
        <v>46168</v>
      </c>
      <c r="G163" t="s">
        <v>37</v>
      </c>
      <c r="H163" s="28">
        <v>21</v>
      </c>
      <c r="I163" s="138">
        <v>21</v>
      </c>
      <c r="J163" s="138">
        <v>2</v>
      </c>
      <c r="K163" s="2">
        <v>0</v>
      </c>
      <c r="L163" s="2">
        <v>0</v>
      </c>
      <c r="M163" s="2">
        <v>4120.72</v>
      </c>
      <c r="N163" s="2">
        <v>4692.37</v>
      </c>
      <c r="O163" s="2">
        <v>960.49</v>
      </c>
      <c r="P163" s="2">
        <v>0</v>
      </c>
      <c r="Q163" s="29">
        <v>0</v>
      </c>
      <c r="R163" s="30">
        <f t="shared" si="53"/>
        <v>23</v>
      </c>
      <c r="S163" s="30">
        <f t="shared" si="54"/>
        <v>5652.86</v>
      </c>
      <c r="T163" t="s">
        <v>49</v>
      </c>
      <c r="U163" t="s">
        <v>49</v>
      </c>
      <c r="V163" t="s">
        <v>78</v>
      </c>
      <c r="W163" t="s">
        <v>78</v>
      </c>
      <c r="X163" t="s">
        <v>77</v>
      </c>
      <c r="Y163" s="4">
        <f t="shared" si="58"/>
        <v>45804</v>
      </c>
      <c r="Z163" t="s">
        <v>37</v>
      </c>
      <c r="AA163" s="28">
        <v>27</v>
      </c>
      <c r="AB163" s="138">
        <v>13</v>
      </c>
      <c r="AC163" s="138">
        <v>1</v>
      </c>
      <c r="AD163" s="2">
        <v>0</v>
      </c>
      <c r="AE163" s="2">
        <v>0</v>
      </c>
      <c r="AF163" s="2">
        <v>4847.0200000000004</v>
      </c>
      <c r="AG163" s="2">
        <v>2441.5100000000002</v>
      </c>
      <c r="AH163" s="2">
        <v>360.47</v>
      </c>
      <c r="AI163" s="2">
        <v>0</v>
      </c>
      <c r="AJ163" s="29">
        <v>0</v>
      </c>
      <c r="AK163" s="30">
        <f t="shared" si="55"/>
        <v>14</v>
      </c>
      <c r="AL163" s="30">
        <f t="shared" si="56"/>
        <v>2801.9800000000005</v>
      </c>
      <c r="AM163" s="2">
        <f t="shared" si="59"/>
        <v>-6</v>
      </c>
      <c r="AN163" s="2">
        <f t="shared" si="59"/>
        <v>8</v>
      </c>
      <c r="AO163" s="2">
        <f t="shared" si="59"/>
        <v>1</v>
      </c>
      <c r="AP163" s="2">
        <f t="shared" si="59"/>
        <v>0</v>
      </c>
      <c r="AQ163" s="2">
        <f t="shared" si="59"/>
        <v>0</v>
      </c>
      <c r="AR163" s="2">
        <f t="shared" si="59"/>
        <v>-726.30000000000018</v>
      </c>
      <c r="AS163" s="2">
        <f t="shared" si="59"/>
        <v>2250.8599999999997</v>
      </c>
      <c r="AT163" s="2">
        <f t="shared" si="59"/>
        <v>600.02</v>
      </c>
      <c r="AU163" s="2">
        <f t="shared" si="59"/>
        <v>0</v>
      </c>
      <c r="AV163" s="29">
        <f t="shared" si="59"/>
        <v>0</v>
      </c>
      <c r="AW163" s="30">
        <f t="shared" si="59"/>
        <v>9</v>
      </c>
      <c r="AX163" s="31">
        <f t="shared" si="60"/>
        <v>2850.8799999999992</v>
      </c>
      <c r="AY163" s="38">
        <f t="shared" si="47"/>
        <v>-0.22222222222222221</v>
      </c>
      <c r="AZ163" s="38">
        <f t="shared" si="47"/>
        <v>0.61538461538461542</v>
      </c>
      <c r="BA163" s="38">
        <f t="shared" si="47"/>
        <v>1</v>
      </c>
      <c r="BB163" s="38" t="str">
        <f t="shared" si="47"/>
        <v/>
      </c>
      <c r="BC163" s="38" t="str">
        <f t="shared" si="47"/>
        <v/>
      </c>
      <c r="BD163" s="38">
        <f t="shared" si="47"/>
        <v>-0.14984464681391868</v>
      </c>
      <c r="BE163" s="38">
        <f t="shared" si="61"/>
        <v>0.92191307838182091</v>
      </c>
      <c r="BF163" s="38">
        <f t="shared" si="61"/>
        <v>1.6645490609482063</v>
      </c>
      <c r="BG163" s="38" t="str">
        <f t="shared" si="61"/>
        <v/>
      </c>
      <c r="BH163" s="39" t="str">
        <f t="shared" si="48"/>
        <v/>
      </c>
      <c r="BI163" s="76">
        <f t="shared" si="48"/>
        <v>0.6428571428571429</v>
      </c>
      <c r="BJ163" s="40">
        <f t="shared" si="48"/>
        <v>1.01745194469625</v>
      </c>
      <c r="BK163" s="119">
        <f t="shared" si="50"/>
        <v>196.22476190476192</v>
      </c>
      <c r="BL163" s="120">
        <f t="shared" si="50"/>
        <v>223.44619047619048</v>
      </c>
      <c r="BM163" s="120">
        <f t="shared" si="50"/>
        <v>480.245</v>
      </c>
      <c r="BN163" s="120" t="str">
        <f t="shared" si="50"/>
        <v/>
      </c>
      <c r="BO163" s="121" t="str">
        <f t="shared" si="50"/>
        <v/>
      </c>
      <c r="BP163" s="119">
        <f t="shared" si="51"/>
        <v>179.51925925925929</v>
      </c>
      <c r="BQ163" s="120">
        <f t="shared" si="51"/>
        <v>187.80846153846156</v>
      </c>
      <c r="BR163" s="120">
        <f t="shared" si="51"/>
        <v>360.47</v>
      </c>
      <c r="BS163" s="120" t="str">
        <f t="shared" si="51"/>
        <v/>
      </c>
      <c r="BT163" s="121" t="str">
        <f t="shared" si="51"/>
        <v/>
      </c>
      <c r="BU163" s="119">
        <f t="shared" si="52"/>
        <v>16.705502645502634</v>
      </c>
      <c r="BV163" s="120">
        <f t="shared" si="52"/>
        <v>35.637728937728923</v>
      </c>
      <c r="BW163" s="121">
        <f t="shared" si="52"/>
        <v>119.77499999999998</v>
      </c>
      <c r="BX163" s="120" t="str">
        <f t="shared" si="52"/>
        <v/>
      </c>
      <c r="BY163" s="121" t="str">
        <f t="shared" si="52"/>
        <v/>
      </c>
    </row>
    <row r="164" spans="1:77" x14ac:dyDescent="0.2">
      <c r="A164" t="s">
        <v>46</v>
      </c>
      <c r="B164" t="s">
        <v>46</v>
      </c>
      <c r="C164" t="s">
        <v>78</v>
      </c>
      <c r="D164" t="s">
        <v>78</v>
      </c>
      <c r="E164" t="s">
        <v>77</v>
      </c>
      <c r="F164" s="4">
        <f t="shared" si="57"/>
        <v>46169</v>
      </c>
      <c r="G164" t="s">
        <v>38</v>
      </c>
      <c r="H164" s="28">
        <v>20</v>
      </c>
      <c r="I164" s="138">
        <v>20</v>
      </c>
      <c r="J164" s="138">
        <v>0</v>
      </c>
      <c r="K164" s="2">
        <v>0</v>
      </c>
      <c r="L164" s="2">
        <v>0</v>
      </c>
      <c r="M164" s="2">
        <v>2615.0500000000002</v>
      </c>
      <c r="N164" s="2">
        <v>7117.3600000000006</v>
      </c>
      <c r="O164" s="2">
        <v>0</v>
      </c>
      <c r="P164" s="2">
        <v>0</v>
      </c>
      <c r="Q164" s="29">
        <v>0</v>
      </c>
      <c r="R164" s="30">
        <f t="shared" si="53"/>
        <v>20</v>
      </c>
      <c r="S164" s="30">
        <f t="shared" si="54"/>
        <v>7117.3600000000006</v>
      </c>
      <c r="T164" t="s">
        <v>49</v>
      </c>
      <c r="U164" t="s">
        <v>49</v>
      </c>
      <c r="V164" t="s">
        <v>78</v>
      </c>
      <c r="W164" t="s">
        <v>78</v>
      </c>
      <c r="X164" t="s">
        <v>77</v>
      </c>
      <c r="Y164" s="4">
        <f t="shared" si="58"/>
        <v>45805</v>
      </c>
      <c r="Z164" t="s">
        <v>38</v>
      </c>
      <c r="AA164" s="28">
        <v>28</v>
      </c>
      <c r="AB164" s="138">
        <v>13</v>
      </c>
      <c r="AC164" s="138">
        <v>3</v>
      </c>
      <c r="AD164" s="2">
        <v>0</v>
      </c>
      <c r="AE164" s="2">
        <v>0</v>
      </c>
      <c r="AF164" s="2">
        <v>7250.1900000000005</v>
      </c>
      <c r="AG164" s="2">
        <v>215.08999999999992</v>
      </c>
      <c r="AH164" s="2">
        <v>3966.01</v>
      </c>
      <c r="AI164" s="2">
        <v>0</v>
      </c>
      <c r="AJ164" s="29">
        <v>0</v>
      </c>
      <c r="AK164" s="30">
        <f t="shared" si="55"/>
        <v>16</v>
      </c>
      <c r="AL164" s="30">
        <f t="shared" si="56"/>
        <v>4181.1000000000004</v>
      </c>
      <c r="AM164" s="2">
        <f t="shared" si="59"/>
        <v>-8</v>
      </c>
      <c r="AN164" s="2">
        <f t="shared" si="59"/>
        <v>7</v>
      </c>
      <c r="AO164" s="2">
        <f t="shared" si="59"/>
        <v>-3</v>
      </c>
      <c r="AP164" s="2">
        <f t="shared" si="59"/>
        <v>0</v>
      </c>
      <c r="AQ164" s="2">
        <f t="shared" si="59"/>
        <v>0</v>
      </c>
      <c r="AR164" s="2">
        <f t="shared" si="59"/>
        <v>-4635.1400000000003</v>
      </c>
      <c r="AS164" s="2">
        <f t="shared" si="59"/>
        <v>6902.27</v>
      </c>
      <c r="AT164" s="2">
        <f t="shared" si="59"/>
        <v>-3966.01</v>
      </c>
      <c r="AU164" s="2">
        <f t="shared" si="59"/>
        <v>0</v>
      </c>
      <c r="AV164" s="29">
        <f t="shared" si="59"/>
        <v>0</v>
      </c>
      <c r="AW164" s="30">
        <f t="shared" si="59"/>
        <v>4</v>
      </c>
      <c r="AX164" s="31">
        <f t="shared" si="60"/>
        <v>2936.26</v>
      </c>
      <c r="AY164" s="38">
        <f t="shared" si="47"/>
        <v>-0.2857142857142857</v>
      </c>
      <c r="AZ164" s="38">
        <f t="shared" si="47"/>
        <v>0.53846153846153844</v>
      </c>
      <c r="BA164" s="38">
        <f t="shared" si="47"/>
        <v>-1</v>
      </c>
      <c r="BB164" s="38" t="str">
        <f t="shared" si="47"/>
        <v/>
      </c>
      <c r="BC164" s="38" t="str">
        <f t="shared" si="47"/>
        <v/>
      </c>
      <c r="BD164" s="38">
        <f t="shared" si="47"/>
        <v>-0.63931290076535929</v>
      </c>
      <c r="BE164" s="38">
        <f t="shared" si="61"/>
        <v>32.090148310009781</v>
      </c>
      <c r="BF164" s="38">
        <f t="shared" si="61"/>
        <v>-1</v>
      </c>
      <c r="BG164" s="38" t="str">
        <f t="shared" si="61"/>
        <v/>
      </c>
      <c r="BH164" s="39" t="str">
        <f t="shared" si="48"/>
        <v/>
      </c>
      <c r="BI164" s="76">
        <f t="shared" si="48"/>
        <v>0.25</v>
      </c>
      <c r="BJ164" s="40">
        <f t="shared" si="48"/>
        <v>0.7022697376288537</v>
      </c>
      <c r="BK164" s="119">
        <f t="shared" si="50"/>
        <v>130.7525</v>
      </c>
      <c r="BL164" s="120">
        <f t="shared" si="50"/>
        <v>355.86800000000005</v>
      </c>
      <c r="BM164" s="120" t="str">
        <f t="shared" si="50"/>
        <v/>
      </c>
      <c r="BN164" s="120" t="str">
        <f t="shared" si="50"/>
        <v/>
      </c>
      <c r="BO164" s="121" t="str">
        <f t="shared" si="50"/>
        <v/>
      </c>
      <c r="BP164" s="119">
        <f t="shared" si="51"/>
        <v>258.93535714285719</v>
      </c>
      <c r="BQ164" s="120">
        <f t="shared" si="51"/>
        <v>16.545384615384609</v>
      </c>
      <c r="BR164" s="120">
        <f t="shared" si="51"/>
        <v>1322.0033333333333</v>
      </c>
      <c r="BS164" s="120" t="str">
        <f t="shared" si="51"/>
        <v/>
      </c>
      <c r="BT164" s="121" t="str">
        <f t="shared" si="51"/>
        <v/>
      </c>
      <c r="BU164" s="119">
        <f t="shared" si="52"/>
        <v>-128.18285714285719</v>
      </c>
      <c r="BV164" s="120">
        <f t="shared" si="52"/>
        <v>339.32261538461546</v>
      </c>
      <c r="BW164" s="121" t="str">
        <f t="shared" si="52"/>
        <v/>
      </c>
      <c r="BX164" s="120" t="str">
        <f t="shared" si="52"/>
        <v/>
      </c>
      <c r="BY164" s="121" t="str">
        <f t="shared" si="52"/>
        <v/>
      </c>
    </row>
    <row r="165" spans="1:77" x14ac:dyDescent="0.2">
      <c r="A165" t="s">
        <v>46</v>
      </c>
      <c r="B165" t="s">
        <v>46</v>
      </c>
      <c r="C165" t="s">
        <v>78</v>
      </c>
      <c r="D165" t="s">
        <v>78</v>
      </c>
      <c r="E165" t="s">
        <v>77</v>
      </c>
      <c r="F165" s="4">
        <f t="shared" si="57"/>
        <v>46170</v>
      </c>
      <c r="G165" t="s">
        <v>39</v>
      </c>
      <c r="H165" s="28">
        <v>10</v>
      </c>
      <c r="I165" s="138">
        <v>20</v>
      </c>
      <c r="J165" s="138">
        <v>0</v>
      </c>
      <c r="K165" s="2">
        <v>0</v>
      </c>
      <c r="L165" s="2">
        <v>0</v>
      </c>
      <c r="M165" s="2">
        <v>2135.11</v>
      </c>
      <c r="N165" s="2">
        <v>7861.0199999999995</v>
      </c>
      <c r="O165" s="2">
        <v>0</v>
      </c>
      <c r="P165" s="2">
        <v>0</v>
      </c>
      <c r="Q165" s="29">
        <v>0</v>
      </c>
      <c r="R165" s="30">
        <f t="shared" si="53"/>
        <v>20</v>
      </c>
      <c r="S165" s="30">
        <f t="shared" si="54"/>
        <v>7861.0199999999995</v>
      </c>
      <c r="T165" t="s">
        <v>49</v>
      </c>
      <c r="U165" t="s">
        <v>49</v>
      </c>
      <c r="V165" t="s">
        <v>78</v>
      </c>
      <c r="W165" t="s">
        <v>78</v>
      </c>
      <c r="X165" t="s">
        <v>77</v>
      </c>
      <c r="Y165" s="4">
        <f t="shared" si="58"/>
        <v>45806</v>
      </c>
      <c r="Z165" t="s">
        <v>39</v>
      </c>
      <c r="AA165" s="28">
        <v>32</v>
      </c>
      <c r="AB165" s="138">
        <v>16</v>
      </c>
      <c r="AC165" s="138">
        <v>3</v>
      </c>
      <c r="AD165" s="2">
        <v>0</v>
      </c>
      <c r="AE165" s="2">
        <v>0</v>
      </c>
      <c r="AF165" s="2">
        <v>4228.54</v>
      </c>
      <c r="AG165" s="2">
        <v>4111.2700000000004</v>
      </c>
      <c r="AH165" s="2">
        <v>2398.66</v>
      </c>
      <c r="AI165" s="2">
        <v>0</v>
      </c>
      <c r="AJ165" s="29">
        <v>0</v>
      </c>
      <c r="AK165" s="30">
        <f t="shared" si="55"/>
        <v>19</v>
      </c>
      <c r="AL165" s="30">
        <f t="shared" si="56"/>
        <v>6509.93</v>
      </c>
      <c r="AM165" s="2">
        <f t="shared" si="59"/>
        <v>-22</v>
      </c>
      <c r="AN165" s="2">
        <f t="shared" si="59"/>
        <v>4</v>
      </c>
      <c r="AO165" s="2">
        <f t="shared" si="59"/>
        <v>-3</v>
      </c>
      <c r="AP165" s="2">
        <f t="shared" si="59"/>
        <v>0</v>
      </c>
      <c r="AQ165" s="2">
        <f t="shared" si="59"/>
        <v>0</v>
      </c>
      <c r="AR165" s="2">
        <f t="shared" si="59"/>
        <v>-2093.4299999999998</v>
      </c>
      <c r="AS165" s="2">
        <f t="shared" si="59"/>
        <v>3749.7499999999991</v>
      </c>
      <c r="AT165" s="2">
        <f t="shared" si="59"/>
        <v>-2398.66</v>
      </c>
      <c r="AU165" s="2">
        <f t="shared" si="59"/>
        <v>0</v>
      </c>
      <c r="AV165" s="29">
        <f t="shared" si="59"/>
        <v>0</v>
      </c>
      <c r="AW165" s="30">
        <f t="shared" si="59"/>
        <v>1</v>
      </c>
      <c r="AX165" s="31">
        <f t="shared" si="60"/>
        <v>1351.0899999999992</v>
      </c>
      <c r="AY165" s="38">
        <f t="shared" si="47"/>
        <v>-0.6875</v>
      </c>
      <c r="AZ165" s="38">
        <f t="shared" si="47"/>
        <v>0.25</v>
      </c>
      <c r="BA165" s="38">
        <f t="shared" si="47"/>
        <v>-1</v>
      </c>
      <c r="BB165" s="38" t="str">
        <f t="shared" si="47"/>
        <v/>
      </c>
      <c r="BC165" s="38" t="str">
        <f t="shared" si="47"/>
        <v/>
      </c>
      <c r="BD165" s="38">
        <f t="shared" si="47"/>
        <v>-0.49507158499151005</v>
      </c>
      <c r="BE165" s="38">
        <f t="shared" si="61"/>
        <v>0.91206610122906029</v>
      </c>
      <c r="BF165" s="38">
        <f t="shared" si="61"/>
        <v>-1</v>
      </c>
      <c r="BG165" s="38" t="str">
        <f t="shared" si="61"/>
        <v/>
      </c>
      <c r="BH165" s="39" t="str">
        <f t="shared" si="48"/>
        <v/>
      </c>
      <c r="BI165" s="76">
        <f t="shared" si="48"/>
        <v>5.2631578947368418E-2</v>
      </c>
      <c r="BJ165" s="40">
        <f t="shared" si="48"/>
        <v>0.20754293824971992</v>
      </c>
      <c r="BK165" s="119">
        <f t="shared" si="50"/>
        <v>213.51100000000002</v>
      </c>
      <c r="BL165" s="120">
        <f t="shared" si="50"/>
        <v>393.05099999999999</v>
      </c>
      <c r="BM165" s="120" t="str">
        <f t="shared" si="50"/>
        <v/>
      </c>
      <c r="BN165" s="120" t="str">
        <f t="shared" si="50"/>
        <v/>
      </c>
      <c r="BO165" s="121" t="str">
        <f t="shared" si="50"/>
        <v/>
      </c>
      <c r="BP165" s="119">
        <f t="shared" si="51"/>
        <v>132.141875</v>
      </c>
      <c r="BQ165" s="120">
        <f t="shared" si="51"/>
        <v>256.95437500000003</v>
      </c>
      <c r="BR165" s="120">
        <f t="shared" si="51"/>
        <v>799.55333333333328</v>
      </c>
      <c r="BS165" s="120" t="str">
        <f t="shared" si="51"/>
        <v/>
      </c>
      <c r="BT165" s="121" t="str">
        <f t="shared" si="51"/>
        <v/>
      </c>
      <c r="BU165" s="119">
        <f t="shared" si="52"/>
        <v>81.369125000000025</v>
      </c>
      <c r="BV165" s="120">
        <f t="shared" si="52"/>
        <v>136.09662499999996</v>
      </c>
      <c r="BW165" s="121" t="str">
        <f t="shared" si="52"/>
        <v/>
      </c>
      <c r="BX165" s="120" t="str">
        <f t="shared" si="52"/>
        <v/>
      </c>
      <c r="BY165" s="121" t="str">
        <f t="shared" si="52"/>
        <v/>
      </c>
    </row>
    <row r="166" spans="1:77" x14ac:dyDescent="0.2">
      <c r="A166" t="s">
        <v>46</v>
      </c>
      <c r="B166" t="s">
        <v>46</v>
      </c>
      <c r="C166" t="s">
        <v>78</v>
      </c>
      <c r="D166" t="s">
        <v>78</v>
      </c>
      <c r="E166" t="s">
        <v>77</v>
      </c>
      <c r="F166" s="4">
        <f t="shared" si="57"/>
        <v>46171</v>
      </c>
      <c r="G166" t="s">
        <v>40</v>
      </c>
      <c r="H166" s="28">
        <v>25</v>
      </c>
      <c r="I166" s="138">
        <v>19</v>
      </c>
      <c r="J166" s="138">
        <v>0</v>
      </c>
      <c r="K166" s="2">
        <v>0</v>
      </c>
      <c r="L166" s="2">
        <v>0</v>
      </c>
      <c r="M166" s="2">
        <v>7623.0999999999995</v>
      </c>
      <c r="N166" s="2">
        <v>11142.25</v>
      </c>
      <c r="O166" s="2">
        <v>0</v>
      </c>
      <c r="P166" s="2">
        <v>0</v>
      </c>
      <c r="Q166" s="29">
        <v>0</v>
      </c>
      <c r="R166" s="30">
        <f t="shared" si="53"/>
        <v>19</v>
      </c>
      <c r="S166" s="30">
        <f t="shared" si="54"/>
        <v>11142.25</v>
      </c>
      <c r="T166" t="s">
        <v>49</v>
      </c>
      <c r="U166" t="s">
        <v>49</v>
      </c>
      <c r="V166" t="s">
        <v>78</v>
      </c>
      <c r="W166" t="s">
        <v>78</v>
      </c>
      <c r="X166" t="s">
        <v>77</v>
      </c>
      <c r="Y166" s="4">
        <f t="shared" si="58"/>
        <v>45807</v>
      </c>
      <c r="Z166" t="s">
        <v>40</v>
      </c>
      <c r="AA166" s="28">
        <v>38</v>
      </c>
      <c r="AB166" s="138">
        <v>18</v>
      </c>
      <c r="AC166" s="138">
        <v>4</v>
      </c>
      <c r="AD166" s="2">
        <v>0</v>
      </c>
      <c r="AE166" s="2">
        <v>0</v>
      </c>
      <c r="AF166" s="2">
        <v>8056.99</v>
      </c>
      <c r="AG166" s="2">
        <v>8087.7000000000007</v>
      </c>
      <c r="AH166" s="2">
        <v>10630.240000000002</v>
      </c>
      <c r="AI166" s="2">
        <v>0</v>
      </c>
      <c r="AJ166" s="29">
        <v>0</v>
      </c>
      <c r="AK166" s="30">
        <f t="shared" si="55"/>
        <v>22</v>
      </c>
      <c r="AL166" s="30">
        <f t="shared" si="56"/>
        <v>18717.940000000002</v>
      </c>
      <c r="AM166" s="2">
        <f t="shared" si="59"/>
        <v>-13</v>
      </c>
      <c r="AN166" s="2">
        <f t="shared" si="59"/>
        <v>1</v>
      </c>
      <c r="AO166" s="2">
        <f t="shared" si="59"/>
        <v>-4</v>
      </c>
      <c r="AP166" s="2">
        <f t="shared" si="59"/>
        <v>0</v>
      </c>
      <c r="AQ166" s="2">
        <f t="shared" si="59"/>
        <v>0</v>
      </c>
      <c r="AR166" s="2">
        <f t="shared" si="59"/>
        <v>-433.89000000000033</v>
      </c>
      <c r="AS166" s="2">
        <f t="shared" si="59"/>
        <v>3054.5499999999993</v>
      </c>
      <c r="AT166" s="2">
        <f t="shared" si="59"/>
        <v>-10630.240000000002</v>
      </c>
      <c r="AU166" s="2">
        <f t="shared" si="59"/>
        <v>0</v>
      </c>
      <c r="AV166" s="29">
        <f t="shared" si="59"/>
        <v>0</v>
      </c>
      <c r="AW166" s="30">
        <f t="shared" si="59"/>
        <v>-3</v>
      </c>
      <c r="AX166" s="31">
        <f t="shared" si="60"/>
        <v>-7575.6900000000023</v>
      </c>
      <c r="AY166" s="38">
        <f t="shared" si="47"/>
        <v>-0.34210526315789475</v>
      </c>
      <c r="AZ166" s="38">
        <f t="shared" si="47"/>
        <v>5.5555555555555552E-2</v>
      </c>
      <c r="BA166" s="38">
        <f t="shared" si="47"/>
        <v>-1</v>
      </c>
      <c r="BB166" s="38" t="str">
        <f t="shared" si="47"/>
        <v/>
      </c>
      <c r="BC166" s="38" t="str">
        <f t="shared" si="47"/>
        <v/>
      </c>
      <c r="BD166" s="38">
        <f t="shared" si="47"/>
        <v>-5.3852617416677982E-2</v>
      </c>
      <c r="BE166" s="38">
        <f t="shared" si="61"/>
        <v>0.37767844999196298</v>
      </c>
      <c r="BF166" s="38">
        <f t="shared" si="61"/>
        <v>-1</v>
      </c>
      <c r="BG166" s="38" t="str">
        <f t="shared" si="61"/>
        <v/>
      </c>
      <c r="BH166" s="39" t="str">
        <f t="shared" si="48"/>
        <v/>
      </c>
      <c r="BI166" s="76">
        <f t="shared" si="48"/>
        <v>-0.13636363636363635</v>
      </c>
      <c r="BJ166" s="40">
        <f t="shared" si="48"/>
        <v>-0.40472883233945622</v>
      </c>
      <c r="BK166" s="119">
        <f t="shared" si="50"/>
        <v>304.92399999999998</v>
      </c>
      <c r="BL166" s="120">
        <f t="shared" si="50"/>
        <v>586.43421052631584</v>
      </c>
      <c r="BM166" s="120" t="str">
        <f t="shared" si="50"/>
        <v/>
      </c>
      <c r="BN166" s="120" t="str">
        <f t="shared" si="50"/>
        <v/>
      </c>
      <c r="BO166" s="121" t="str">
        <f t="shared" si="50"/>
        <v/>
      </c>
      <c r="BP166" s="119">
        <f t="shared" si="51"/>
        <v>212.02605263157895</v>
      </c>
      <c r="BQ166" s="120">
        <f t="shared" si="51"/>
        <v>449.31666666666672</v>
      </c>
      <c r="BR166" s="120">
        <f t="shared" si="51"/>
        <v>2657.5600000000004</v>
      </c>
      <c r="BS166" s="120" t="str">
        <f t="shared" si="51"/>
        <v/>
      </c>
      <c r="BT166" s="121" t="str">
        <f t="shared" si="51"/>
        <v/>
      </c>
      <c r="BU166" s="119">
        <f t="shared" si="52"/>
        <v>92.897947368421029</v>
      </c>
      <c r="BV166" s="120">
        <f t="shared" si="52"/>
        <v>137.11754385964912</v>
      </c>
      <c r="BW166" s="121" t="str">
        <f t="shared" si="52"/>
        <v/>
      </c>
      <c r="BX166" s="120" t="str">
        <f t="shared" si="52"/>
        <v/>
      </c>
      <c r="BY166" s="121" t="str">
        <f t="shared" si="52"/>
        <v/>
      </c>
    </row>
    <row r="167" spans="1:77" ht="13.5" thickBot="1" x14ac:dyDescent="0.25">
      <c r="A167" t="s">
        <v>46</v>
      </c>
      <c r="B167" t="s">
        <v>46</v>
      </c>
      <c r="C167" t="s">
        <v>78</v>
      </c>
      <c r="D167" t="s">
        <v>78</v>
      </c>
      <c r="E167" t="s">
        <v>77</v>
      </c>
      <c r="F167" s="59">
        <f t="shared" si="57"/>
        <v>46172</v>
      </c>
      <c r="G167" s="42" t="s">
        <v>41</v>
      </c>
      <c r="H167" s="43">
        <v>28</v>
      </c>
      <c r="I167" s="44">
        <v>1</v>
      </c>
      <c r="J167" s="44">
        <v>0</v>
      </c>
      <c r="K167" s="44">
        <v>0</v>
      </c>
      <c r="L167" s="44">
        <v>0</v>
      </c>
      <c r="M167" s="44">
        <v>4969.51</v>
      </c>
      <c r="N167" s="44">
        <v>29.61</v>
      </c>
      <c r="O167" s="44">
        <v>0</v>
      </c>
      <c r="P167" s="44">
        <v>0</v>
      </c>
      <c r="Q167" s="45">
        <v>0</v>
      </c>
      <c r="R167" s="46">
        <f t="shared" si="53"/>
        <v>1</v>
      </c>
      <c r="S167" s="46">
        <f t="shared" si="54"/>
        <v>29.61</v>
      </c>
      <c r="T167" t="s">
        <v>49</v>
      </c>
      <c r="U167" t="s">
        <v>49</v>
      </c>
      <c r="V167" t="s">
        <v>78</v>
      </c>
      <c r="W167" t="s">
        <v>78</v>
      </c>
      <c r="X167" t="s">
        <v>77</v>
      </c>
      <c r="Y167" s="59">
        <f t="shared" si="58"/>
        <v>45808</v>
      </c>
      <c r="Z167" s="42" t="s">
        <v>41</v>
      </c>
      <c r="AA167" s="43">
        <v>15</v>
      </c>
      <c r="AB167" s="44">
        <v>13</v>
      </c>
      <c r="AC167" s="44">
        <v>1</v>
      </c>
      <c r="AD167" s="44">
        <v>0</v>
      </c>
      <c r="AE167" s="44">
        <v>0</v>
      </c>
      <c r="AF167" s="44">
        <v>2188.0099999999998</v>
      </c>
      <c r="AG167" s="44">
        <v>4445.9699999999993</v>
      </c>
      <c r="AH167" s="44">
        <v>379.63</v>
      </c>
      <c r="AI167" s="44">
        <v>0</v>
      </c>
      <c r="AJ167" s="45">
        <v>0</v>
      </c>
      <c r="AK167" s="46">
        <f t="shared" si="55"/>
        <v>14</v>
      </c>
      <c r="AL167" s="46">
        <f t="shared" si="56"/>
        <v>4825.5999999999995</v>
      </c>
      <c r="AM167" s="44">
        <f t="shared" si="59"/>
        <v>13</v>
      </c>
      <c r="AN167" s="44">
        <f t="shared" si="59"/>
        <v>-12</v>
      </c>
      <c r="AO167" s="44">
        <f t="shared" si="59"/>
        <v>-1</v>
      </c>
      <c r="AP167" s="44">
        <f t="shared" si="59"/>
        <v>0</v>
      </c>
      <c r="AQ167" s="44">
        <f t="shared" si="59"/>
        <v>0</v>
      </c>
      <c r="AR167" s="44">
        <f t="shared" si="59"/>
        <v>2781.5000000000005</v>
      </c>
      <c r="AS167" s="44">
        <f t="shared" si="59"/>
        <v>-4416.3599999999997</v>
      </c>
      <c r="AT167" s="44">
        <f t="shared" si="59"/>
        <v>-379.63</v>
      </c>
      <c r="AU167" s="44">
        <f t="shared" si="59"/>
        <v>0</v>
      </c>
      <c r="AV167" s="45">
        <f t="shared" si="59"/>
        <v>0</v>
      </c>
      <c r="AW167" s="46">
        <f t="shared" si="59"/>
        <v>-13</v>
      </c>
      <c r="AX167" s="47">
        <f t="shared" si="60"/>
        <v>-4795.99</v>
      </c>
      <c r="AY167" s="56">
        <f t="shared" ref="AY167:BG208" si="62">IFERROR(AM167/AA167,"")</f>
        <v>0.8666666666666667</v>
      </c>
      <c r="AZ167" s="56">
        <f t="shared" si="62"/>
        <v>-0.92307692307692313</v>
      </c>
      <c r="BA167" s="56">
        <f t="shared" si="62"/>
        <v>-1</v>
      </c>
      <c r="BB167" s="56" t="str">
        <f t="shared" si="62"/>
        <v/>
      </c>
      <c r="BC167" s="56" t="str">
        <f t="shared" si="62"/>
        <v/>
      </c>
      <c r="BD167" s="56">
        <f t="shared" si="62"/>
        <v>1.2712464751075181</v>
      </c>
      <c r="BE167" s="56">
        <f t="shared" si="61"/>
        <v>-0.99334003603263188</v>
      </c>
      <c r="BF167" s="56">
        <f t="shared" si="61"/>
        <v>-1</v>
      </c>
      <c r="BG167" s="56" t="str">
        <f t="shared" si="61"/>
        <v/>
      </c>
      <c r="BH167" s="57" t="str">
        <f t="shared" si="48"/>
        <v/>
      </c>
      <c r="BI167" s="81">
        <f t="shared" si="48"/>
        <v>-0.9285714285714286</v>
      </c>
      <c r="BJ167" s="58">
        <f t="shared" si="48"/>
        <v>-0.99386397546419103</v>
      </c>
      <c r="BK167" s="122">
        <f t="shared" si="50"/>
        <v>177.48250000000002</v>
      </c>
      <c r="BL167" s="123">
        <f t="shared" si="50"/>
        <v>29.61</v>
      </c>
      <c r="BM167" s="123" t="str">
        <f t="shared" si="50"/>
        <v/>
      </c>
      <c r="BN167" s="123" t="str">
        <f t="shared" si="50"/>
        <v/>
      </c>
      <c r="BO167" s="124" t="str">
        <f t="shared" si="50"/>
        <v/>
      </c>
      <c r="BP167" s="122">
        <f t="shared" si="51"/>
        <v>145.86733333333331</v>
      </c>
      <c r="BQ167" s="123">
        <f t="shared" si="51"/>
        <v>341.99769230769226</v>
      </c>
      <c r="BR167" s="123">
        <f t="shared" si="51"/>
        <v>379.63</v>
      </c>
      <c r="BS167" s="123" t="str">
        <f t="shared" si="51"/>
        <v/>
      </c>
      <c r="BT167" s="124" t="str">
        <f t="shared" si="51"/>
        <v/>
      </c>
      <c r="BU167" s="122">
        <f t="shared" si="52"/>
        <v>31.61516666666671</v>
      </c>
      <c r="BV167" s="123">
        <f t="shared" si="52"/>
        <v>-312.38769230769225</v>
      </c>
      <c r="BW167" s="124" t="str">
        <f t="shared" si="52"/>
        <v/>
      </c>
      <c r="BX167" s="123" t="str">
        <f t="shared" si="52"/>
        <v/>
      </c>
      <c r="BY167" s="124" t="str">
        <f t="shared" si="52"/>
        <v/>
      </c>
    </row>
    <row r="168" spans="1:77" x14ac:dyDescent="0.2">
      <c r="A168" t="s">
        <v>46</v>
      </c>
      <c r="B168" t="s">
        <v>46</v>
      </c>
      <c r="C168" t="s">
        <v>85</v>
      </c>
      <c r="D168" t="s">
        <v>78</v>
      </c>
      <c r="E168" t="s">
        <v>81</v>
      </c>
      <c r="F168" s="4">
        <f t="shared" si="57"/>
        <v>46173</v>
      </c>
      <c r="G168" t="s">
        <v>35</v>
      </c>
      <c r="H168" s="28">
        <v>7</v>
      </c>
      <c r="I168" s="138">
        <v>16</v>
      </c>
      <c r="J168" s="138">
        <v>2</v>
      </c>
      <c r="K168" s="2">
        <v>0</v>
      </c>
      <c r="L168" s="2">
        <v>0</v>
      </c>
      <c r="M168" s="2">
        <v>2627.34</v>
      </c>
      <c r="N168" s="2">
        <v>3939.77</v>
      </c>
      <c r="O168" s="2">
        <v>1042.0999999999999</v>
      </c>
      <c r="P168" s="2">
        <v>0</v>
      </c>
      <c r="Q168" s="29">
        <v>0</v>
      </c>
      <c r="R168" s="30">
        <f t="shared" si="53"/>
        <v>18</v>
      </c>
      <c r="S168" s="30">
        <f t="shared" si="54"/>
        <v>4981.87</v>
      </c>
      <c r="T168" t="s">
        <v>49</v>
      </c>
      <c r="U168" t="s">
        <v>49</v>
      </c>
      <c r="V168" t="s">
        <v>85</v>
      </c>
      <c r="W168" t="s">
        <v>85</v>
      </c>
      <c r="X168" t="s">
        <v>81</v>
      </c>
      <c r="Y168" s="4">
        <f t="shared" si="58"/>
        <v>45809</v>
      </c>
      <c r="Z168" t="s">
        <v>35</v>
      </c>
      <c r="AA168" s="28">
        <v>10</v>
      </c>
      <c r="AB168" s="138">
        <v>4</v>
      </c>
      <c r="AC168" s="138">
        <v>0</v>
      </c>
      <c r="AD168" s="2">
        <v>0</v>
      </c>
      <c r="AE168" s="2">
        <v>0</v>
      </c>
      <c r="AF168" s="2">
        <v>1594.33</v>
      </c>
      <c r="AG168" s="2">
        <v>2919.15</v>
      </c>
      <c r="AH168" s="2">
        <v>0</v>
      </c>
      <c r="AI168" s="2">
        <v>0</v>
      </c>
      <c r="AJ168" s="29">
        <v>0</v>
      </c>
      <c r="AK168" s="30">
        <f t="shared" si="55"/>
        <v>4</v>
      </c>
      <c r="AL168" s="30">
        <f t="shared" si="56"/>
        <v>2919.15</v>
      </c>
      <c r="AM168" s="2">
        <f t="shared" si="59"/>
        <v>-3</v>
      </c>
      <c r="AN168" s="2">
        <f t="shared" si="59"/>
        <v>12</v>
      </c>
      <c r="AO168" s="2">
        <f t="shared" si="59"/>
        <v>2</v>
      </c>
      <c r="AP168" s="2">
        <f t="shared" si="59"/>
        <v>0</v>
      </c>
      <c r="AQ168" s="2">
        <f t="shared" si="59"/>
        <v>0</v>
      </c>
      <c r="AR168" s="2">
        <f t="shared" si="59"/>
        <v>1033.0100000000002</v>
      </c>
      <c r="AS168" s="2">
        <f t="shared" si="59"/>
        <v>1020.6199999999999</v>
      </c>
      <c r="AT168" s="2">
        <f t="shared" si="59"/>
        <v>1042.0999999999999</v>
      </c>
      <c r="AU168" s="2">
        <f t="shared" si="59"/>
        <v>0</v>
      </c>
      <c r="AV168" s="29">
        <f t="shared" si="59"/>
        <v>0</v>
      </c>
      <c r="AW168" s="30">
        <f t="shared" si="59"/>
        <v>14</v>
      </c>
      <c r="AX168" s="31">
        <f t="shared" si="60"/>
        <v>2062.7199999999998</v>
      </c>
      <c r="AY168" s="38">
        <f t="shared" si="62"/>
        <v>-0.3</v>
      </c>
      <c r="AZ168" s="38">
        <f t="shared" si="62"/>
        <v>3</v>
      </c>
      <c r="BA168" s="38" t="str">
        <f t="shared" si="62"/>
        <v/>
      </c>
      <c r="BB168" s="38" t="str">
        <f t="shared" si="62"/>
        <v/>
      </c>
      <c r="BC168" s="38" t="str">
        <f t="shared" si="62"/>
        <v/>
      </c>
      <c r="BD168" s="38">
        <f t="shared" si="62"/>
        <v>0.64792734252005557</v>
      </c>
      <c r="BE168" s="38">
        <f t="shared" si="61"/>
        <v>0.34962917287566581</v>
      </c>
      <c r="BF168" s="38" t="str">
        <f t="shared" si="61"/>
        <v/>
      </c>
      <c r="BG168" s="38" t="str">
        <f t="shared" si="61"/>
        <v/>
      </c>
      <c r="BH168" s="39" t="str">
        <f t="shared" si="48"/>
        <v/>
      </c>
      <c r="BI168" s="76">
        <f t="shared" si="48"/>
        <v>3.5</v>
      </c>
      <c r="BJ168" s="40">
        <f t="shared" si="48"/>
        <v>0.70661665210763402</v>
      </c>
      <c r="BK168" s="116">
        <f t="shared" si="50"/>
        <v>375.33428571428573</v>
      </c>
      <c r="BL168" s="117">
        <f t="shared" si="50"/>
        <v>246.235625</v>
      </c>
      <c r="BM168" s="117">
        <f t="shared" si="50"/>
        <v>521.04999999999995</v>
      </c>
      <c r="BN168" s="117" t="str">
        <f t="shared" si="50"/>
        <v/>
      </c>
      <c r="BO168" s="118" t="str">
        <f t="shared" si="50"/>
        <v/>
      </c>
      <c r="BP168" s="116">
        <f t="shared" si="51"/>
        <v>159.43299999999999</v>
      </c>
      <c r="BQ168" s="117">
        <f t="shared" si="51"/>
        <v>729.78750000000002</v>
      </c>
      <c r="BR168" s="117" t="str">
        <f t="shared" si="51"/>
        <v/>
      </c>
      <c r="BS168" s="117" t="str">
        <f t="shared" si="51"/>
        <v/>
      </c>
      <c r="BT168" s="118" t="str">
        <f t="shared" si="51"/>
        <v/>
      </c>
      <c r="BU168" s="116">
        <f t="shared" si="52"/>
        <v>215.90128571428573</v>
      </c>
      <c r="BV168" s="117">
        <f t="shared" si="52"/>
        <v>-483.551875</v>
      </c>
      <c r="BW168" s="118" t="str">
        <f t="shared" si="52"/>
        <v/>
      </c>
      <c r="BX168" s="117" t="str">
        <f t="shared" si="52"/>
        <v/>
      </c>
      <c r="BY168" s="118" t="str">
        <f t="shared" si="52"/>
        <v/>
      </c>
    </row>
    <row r="169" spans="1:77" x14ac:dyDescent="0.2">
      <c r="A169" t="s">
        <v>46</v>
      </c>
      <c r="B169" t="s">
        <v>46</v>
      </c>
      <c r="C169" t="s">
        <v>85</v>
      </c>
      <c r="D169" t="s">
        <v>85</v>
      </c>
      <c r="E169" t="s">
        <v>81</v>
      </c>
      <c r="F169" s="4">
        <f t="shared" si="57"/>
        <v>46174</v>
      </c>
      <c r="G169" t="s">
        <v>36</v>
      </c>
      <c r="H169" s="28">
        <v>14</v>
      </c>
      <c r="I169" s="138">
        <v>18</v>
      </c>
      <c r="J169" s="138">
        <v>6</v>
      </c>
      <c r="K169" s="2">
        <v>0</v>
      </c>
      <c r="L169" s="2">
        <v>0</v>
      </c>
      <c r="M169" s="2">
        <v>1954.91</v>
      </c>
      <c r="N169" s="2">
        <v>7126.4899999999989</v>
      </c>
      <c r="O169" s="2">
        <v>3470.87</v>
      </c>
      <c r="P169" s="2">
        <v>0</v>
      </c>
      <c r="Q169" s="29">
        <v>0</v>
      </c>
      <c r="R169" s="30">
        <f t="shared" si="53"/>
        <v>24</v>
      </c>
      <c r="S169" s="30">
        <f t="shared" si="54"/>
        <v>10597.359999999999</v>
      </c>
      <c r="T169" t="s">
        <v>49</v>
      </c>
      <c r="U169" t="s">
        <v>49</v>
      </c>
      <c r="V169" t="s">
        <v>85</v>
      </c>
      <c r="W169" t="s">
        <v>85</v>
      </c>
      <c r="X169" t="s">
        <v>81</v>
      </c>
      <c r="Y169" s="4">
        <f t="shared" si="58"/>
        <v>45810</v>
      </c>
      <c r="Z169" t="s">
        <v>36</v>
      </c>
      <c r="AA169" s="28">
        <v>11</v>
      </c>
      <c r="AB169" s="138">
        <v>12</v>
      </c>
      <c r="AC169" s="138">
        <v>0</v>
      </c>
      <c r="AD169" s="2">
        <v>0</v>
      </c>
      <c r="AE169" s="2">
        <v>0</v>
      </c>
      <c r="AF169" s="2">
        <v>1432.37</v>
      </c>
      <c r="AG169" s="2">
        <v>2191.77</v>
      </c>
      <c r="AH169" s="2">
        <v>0</v>
      </c>
      <c r="AI169" s="2">
        <v>0</v>
      </c>
      <c r="AJ169" s="29">
        <v>0</v>
      </c>
      <c r="AK169" s="30">
        <f t="shared" si="55"/>
        <v>12</v>
      </c>
      <c r="AL169" s="30">
        <f t="shared" si="56"/>
        <v>2191.77</v>
      </c>
      <c r="AM169" s="2">
        <f t="shared" si="59"/>
        <v>3</v>
      </c>
      <c r="AN169" s="2">
        <f t="shared" si="59"/>
        <v>6</v>
      </c>
      <c r="AO169" s="2">
        <f t="shared" si="59"/>
        <v>6</v>
      </c>
      <c r="AP169" s="2">
        <f t="shared" si="59"/>
        <v>0</v>
      </c>
      <c r="AQ169" s="2">
        <f t="shared" si="59"/>
        <v>0</v>
      </c>
      <c r="AR169" s="2">
        <f t="shared" si="59"/>
        <v>522.54000000000019</v>
      </c>
      <c r="AS169" s="2">
        <f t="shared" si="59"/>
        <v>4934.7199999999993</v>
      </c>
      <c r="AT169" s="2">
        <f t="shared" si="59"/>
        <v>3470.87</v>
      </c>
      <c r="AU169" s="2">
        <f t="shared" si="59"/>
        <v>0</v>
      </c>
      <c r="AV169" s="29">
        <f t="shared" si="59"/>
        <v>0</v>
      </c>
      <c r="AW169" s="30">
        <f t="shared" si="59"/>
        <v>12</v>
      </c>
      <c r="AX169" s="31">
        <f t="shared" si="60"/>
        <v>8405.5899999999983</v>
      </c>
      <c r="AY169" s="38">
        <f t="shared" si="62"/>
        <v>0.27272727272727271</v>
      </c>
      <c r="AZ169" s="38">
        <f t="shared" si="62"/>
        <v>0.5</v>
      </c>
      <c r="BA169" s="38" t="str">
        <f t="shared" si="62"/>
        <v/>
      </c>
      <c r="BB169" s="38" t="str">
        <f t="shared" si="62"/>
        <v/>
      </c>
      <c r="BC169" s="38" t="str">
        <f t="shared" si="62"/>
        <v/>
      </c>
      <c r="BD169" s="38">
        <f t="shared" si="62"/>
        <v>0.36480797559289863</v>
      </c>
      <c r="BE169" s="38">
        <f t="shared" si="61"/>
        <v>2.2514771166682634</v>
      </c>
      <c r="BF169" s="38" t="str">
        <f t="shared" si="61"/>
        <v/>
      </c>
      <c r="BG169" s="38" t="str">
        <f t="shared" si="61"/>
        <v/>
      </c>
      <c r="BH169" s="39" t="str">
        <f t="shared" si="48"/>
        <v/>
      </c>
      <c r="BI169" s="76">
        <f t="shared" si="48"/>
        <v>1</v>
      </c>
      <c r="BJ169" s="40">
        <f t="shared" si="48"/>
        <v>3.8350693731550294</v>
      </c>
      <c r="BK169" s="119">
        <f t="shared" si="50"/>
        <v>139.63642857142858</v>
      </c>
      <c r="BL169" s="120">
        <f t="shared" si="50"/>
        <v>395.91611111111104</v>
      </c>
      <c r="BM169" s="120">
        <f t="shared" si="50"/>
        <v>578.47833333333335</v>
      </c>
      <c r="BN169" s="120" t="str">
        <f t="shared" si="50"/>
        <v/>
      </c>
      <c r="BO169" s="121" t="str">
        <f t="shared" si="50"/>
        <v/>
      </c>
      <c r="BP169" s="119">
        <f t="shared" si="51"/>
        <v>130.21545454545455</v>
      </c>
      <c r="BQ169" s="120">
        <f t="shared" si="51"/>
        <v>182.64750000000001</v>
      </c>
      <c r="BR169" s="120" t="str">
        <f t="shared" si="51"/>
        <v/>
      </c>
      <c r="BS169" s="120" t="str">
        <f t="shared" si="51"/>
        <v/>
      </c>
      <c r="BT169" s="121" t="str">
        <f t="shared" si="51"/>
        <v/>
      </c>
      <c r="BU169" s="119">
        <f t="shared" si="52"/>
        <v>9.4209740259740329</v>
      </c>
      <c r="BV169" s="120">
        <f t="shared" si="52"/>
        <v>213.26861111111103</v>
      </c>
      <c r="BW169" s="121" t="str">
        <f t="shared" si="52"/>
        <v/>
      </c>
      <c r="BX169" s="120" t="str">
        <f t="shared" si="52"/>
        <v/>
      </c>
      <c r="BY169" s="121" t="str">
        <f t="shared" si="52"/>
        <v/>
      </c>
    </row>
    <row r="170" spans="1:77" x14ac:dyDescent="0.2">
      <c r="A170" t="s">
        <v>46</v>
      </c>
      <c r="B170" t="s">
        <v>46</v>
      </c>
      <c r="C170" t="s">
        <v>85</v>
      </c>
      <c r="D170" t="s">
        <v>85</v>
      </c>
      <c r="E170" t="s">
        <v>81</v>
      </c>
      <c r="F170" s="4">
        <f t="shared" si="57"/>
        <v>46175</v>
      </c>
      <c r="G170" t="s">
        <v>37</v>
      </c>
      <c r="H170" s="28">
        <v>29</v>
      </c>
      <c r="I170" s="138">
        <v>22</v>
      </c>
      <c r="J170" s="138">
        <v>1</v>
      </c>
      <c r="K170" s="2">
        <v>0</v>
      </c>
      <c r="L170" s="2">
        <v>0</v>
      </c>
      <c r="M170" s="2">
        <v>4592.05</v>
      </c>
      <c r="N170" s="2">
        <v>5028.07</v>
      </c>
      <c r="O170" s="2">
        <v>640.73</v>
      </c>
      <c r="P170" s="2">
        <v>0</v>
      </c>
      <c r="Q170" s="29">
        <v>0</v>
      </c>
      <c r="R170" s="30">
        <f t="shared" si="53"/>
        <v>23</v>
      </c>
      <c r="S170" s="30">
        <f t="shared" si="54"/>
        <v>5668.7999999999993</v>
      </c>
      <c r="T170" t="s">
        <v>49</v>
      </c>
      <c r="U170" t="s">
        <v>49</v>
      </c>
      <c r="V170" t="s">
        <v>85</v>
      </c>
      <c r="W170" t="s">
        <v>85</v>
      </c>
      <c r="X170" t="s">
        <v>81</v>
      </c>
      <c r="Y170" s="4">
        <f t="shared" si="58"/>
        <v>45811</v>
      </c>
      <c r="Z170" t="s">
        <v>37</v>
      </c>
      <c r="AA170" s="28">
        <v>25</v>
      </c>
      <c r="AB170" s="138">
        <v>13</v>
      </c>
      <c r="AC170" s="138">
        <v>0</v>
      </c>
      <c r="AD170" s="2">
        <v>0</v>
      </c>
      <c r="AE170" s="2">
        <v>0</v>
      </c>
      <c r="AF170" s="2">
        <v>3811.0499999999997</v>
      </c>
      <c r="AG170" s="2">
        <v>3605.42</v>
      </c>
      <c r="AH170" s="2">
        <v>0</v>
      </c>
      <c r="AI170" s="2">
        <v>0</v>
      </c>
      <c r="AJ170" s="29">
        <v>0</v>
      </c>
      <c r="AK170" s="30">
        <f t="shared" si="55"/>
        <v>13</v>
      </c>
      <c r="AL170" s="30">
        <f t="shared" si="56"/>
        <v>3605.42</v>
      </c>
      <c r="AM170" s="2">
        <f t="shared" si="59"/>
        <v>4</v>
      </c>
      <c r="AN170" s="2">
        <f t="shared" ref="AN170:AW195" si="63">+I170-AB170</f>
        <v>9</v>
      </c>
      <c r="AO170" s="2">
        <f t="shared" si="63"/>
        <v>1</v>
      </c>
      <c r="AP170" s="2">
        <f t="shared" si="63"/>
        <v>0</v>
      </c>
      <c r="AQ170" s="2">
        <f t="shared" si="63"/>
        <v>0</v>
      </c>
      <c r="AR170" s="2">
        <f t="shared" si="63"/>
        <v>781.00000000000045</v>
      </c>
      <c r="AS170" s="2">
        <f t="shared" si="63"/>
        <v>1422.6499999999996</v>
      </c>
      <c r="AT170" s="2">
        <f t="shared" si="63"/>
        <v>640.73</v>
      </c>
      <c r="AU170" s="2">
        <f t="shared" si="63"/>
        <v>0</v>
      </c>
      <c r="AV170" s="29">
        <f t="shared" si="63"/>
        <v>0</v>
      </c>
      <c r="AW170" s="30">
        <f t="shared" si="63"/>
        <v>10</v>
      </c>
      <c r="AX170" s="31">
        <f t="shared" si="60"/>
        <v>2063.3799999999992</v>
      </c>
      <c r="AY170" s="38">
        <f t="shared" si="62"/>
        <v>0.16</v>
      </c>
      <c r="AZ170" s="38">
        <f t="shared" si="62"/>
        <v>0.69230769230769229</v>
      </c>
      <c r="BA170" s="38" t="str">
        <f t="shared" si="62"/>
        <v/>
      </c>
      <c r="BB170" s="38" t="str">
        <f t="shared" si="62"/>
        <v/>
      </c>
      <c r="BC170" s="38" t="str">
        <f t="shared" si="62"/>
        <v/>
      </c>
      <c r="BD170" s="38">
        <f t="shared" si="62"/>
        <v>0.20493039975859684</v>
      </c>
      <c r="BE170" s="38">
        <f t="shared" si="61"/>
        <v>0.3945864836828995</v>
      </c>
      <c r="BF170" s="38" t="str">
        <f t="shared" si="61"/>
        <v/>
      </c>
      <c r="BG170" s="38" t="str">
        <f t="shared" si="61"/>
        <v/>
      </c>
      <c r="BH170" s="39" t="str">
        <f t="shared" si="48"/>
        <v/>
      </c>
      <c r="BI170" s="76">
        <f t="shared" si="48"/>
        <v>0.76923076923076927</v>
      </c>
      <c r="BJ170" s="40">
        <f t="shared" si="48"/>
        <v>0.57229948244587292</v>
      </c>
      <c r="BK170" s="119">
        <f t="shared" si="50"/>
        <v>158.34655172413792</v>
      </c>
      <c r="BL170" s="120">
        <f t="shared" si="50"/>
        <v>228.54863636363635</v>
      </c>
      <c r="BM170" s="120">
        <f t="shared" si="50"/>
        <v>640.73</v>
      </c>
      <c r="BN170" s="120" t="str">
        <f t="shared" si="50"/>
        <v/>
      </c>
      <c r="BO170" s="121" t="str">
        <f t="shared" si="50"/>
        <v/>
      </c>
      <c r="BP170" s="119">
        <f t="shared" si="51"/>
        <v>152.44199999999998</v>
      </c>
      <c r="BQ170" s="120">
        <f t="shared" si="51"/>
        <v>277.34000000000003</v>
      </c>
      <c r="BR170" s="120" t="str">
        <f t="shared" si="51"/>
        <v/>
      </c>
      <c r="BS170" s="120" t="str">
        <f t="shared" si="51"/>
        <v/>
      </c>
      <c r="BT170" s="121" t="str">
        <f t="shared" si="51"/>
        <v/>
      </c>
      <c r="BU170" s="119">
        <f t="shared" si="52"/>
        <v>5.9045517241379457</v>
      </c>
      <c r="BV170" s="120">
        <f t="shared" si="52"/>
        <v>-48.791363636363684</v>
      </c>
      <c r="BW170" s="121" t="str">
        <f t="shared" si="52"/>
        <v/>
      </c>
      <c r="BX170" s="120" t="str">
        <f t="shared" si="52"/>
        <v/>
      </c>
      <c r="BY170" s="121" t="str">
        <f t="shared" si="52"/>
        <v/>
      </c>
    </row>
    <row r="171" spans="1:77" x14ac:dyDescent="0.2">
      <c r="A171" t="s">
        <v>46</v>
      </c>
      <c r="B171" t="s">
        <v>46</v>
      </c>
      <c r="C171" t="s">
        <v>85</v>
      </c>
      <c r="D171" t="s">
        <v>85</v>
      </c>
      <c r="E171" t="s">
        <v>81</v>
      </c>
      <c r="F171" s="4">
        <f t="shared" si="57"/>
        <v>46176</v>
      </c>
      <c r="G171" t="s">
        <v>38</v>
      </c>
      <c r="H171" s="28">
        <v>20</v>
      </c>
      <c r="I171" s="138">
        <v>23</v>
      </c>
      <c r="J171" s="138">
        <v>6</v>
      </c>
      <c r="K171" s="2">
        <v>0</v>
      </c>
      <c r="L171" s="2">
        <v>0</v>
      </c>
      <c r="M171" s="2">
        <v>3076.7700000000004</v>
      </c>
      <c r="N171" s="2">
        <v>16785.230000000003</v>
      </c>
      <c r="O171" s="2">
        <v>2875.67</v>
      </c>
      <c r="P171" s="2">
        <v>0</v>
      </c>
      <c r="Q171" s="29">
        <v>0</v>
      </c>
      <c r="R171" s="30">
        <f t="shared" si="53"/>
        <v>29</v>
      </c>
      <c r="S171" s="30">
        <f t="shared" si="54"/>
        <v>19660.900000000001</v>
      </c>
      <c r="T171" t="s">
        <v>49</v>
      </c>
      <c r="U171" t="s">
        <v>49</v>
      </c>
      <c r="V171" t="s">
        <v>85</v>
      </c>
      <c r="W171" t="s">
        <v>85</v>
      </c>
      <c r="X171" t="s">
        <v>81</v>
      </c>
      <c r="Y171" s="4">
        <f t="shared" si="58"/>
        <v>45812</v>
      </c>
      <c r="Z171" t="s">
        <v>38</v>
      </c>
      <c r="AA171" s="28">
        <v>49</v>
      </c>
      <c r="AB171" s="138">
        <v>22</v>
      </c>
      <c r="AC171" s="138">
        <v>6</v>
      </c>
      <c r="AD171" s="2">
        <v>0</v>
      </c>
      <c r="AE171" s="2">
        <v>0</v>
      </c>
      <c r="AF171" s="2">
        <v>9515.0099999999984</v>
      </c>
      <c r="AG171" s="2">
        <v>6143.8700000000008</v>
      </c>
      <c r="AH171" s="2">
        <v>2791.72</v>
      </c>
      <c r="AI171" s="2">
        <v>0</v>
      </c>
      <c r="AJ171" s="29">
        <v>0</v>
      </c>
      <c r="AK171" s="30">
        <f t="shared" si="55"/>
        <v>28</v>
      </c>
      <c r="AL171" s="30">
        <f t="shared" si="56"/>
        <v>8935.59</v>
      </c>
      <c r="AM171" s="2">
        <f t="shared" ref="AM171:AR234" si="64">+H171-AA171</f>
        <v>-29</v>
      </c>
      <c r="AN171" s="2">
        <f t="shared" si="63"/>
        <v>1</v>
      </c>
      <c r="AO171" s="2">
        <f t="shared" si="63"/>
        <v>0</v>
      </c>
      <c r="AP171" s="2">
        <f t="shared" si="63"/>
        <v>0</v>
      </c>
      <c r="AQ171" s="2">
        <f t="shared" si="63"/>
        <v>0</v>
      </c>
      <c r="AR171" s="2">
        <f t="shared" si="63"/>
        <v>-6438.239999999998</v>
      </c>
      <c r="AS171" s="2">
        <f t="shared" si="63"/>
        <v>10641.360000000002</v>
      </c>
      <c r="AT171" s="2">
        <f t="shared" si="63"/>
        <v>83.950000000000273</v>
      </c>
      <c r="AU171" s="2">
        <f t="shared" si="63"/>
        <v>0</v>
      </c>
      <c r="AV171" s="29">
        <f t="shared" si="63"/>
        <v>0</v>
      </c>
      <c r="AW171" s="30">
        <f t="shared" si="63"/>
        <v>1</v>
      </c>
      <c r="AX171" s="31">
        <f t="shared" si="60"/>
        <v>10725.310000000001</v>
      </c>
      <c r="AY171" s="38">
        <f t="shared" si="62"/>
        <v>-0.59183673469387754</v>
      </c>
      <c r="AZ171" s="38">
        <f t="shared" si="62"/>
        <v>4.5454545454545456E-2</v>
      </c>
      <c r="BA171" s="38">
        <f t="shared" si="62"/>
        <v>0</v>
      </c>
      <c r="BB171" s="38" t="str">
        <f t="shared" si="62"/>
        <v/>
      </c>
      <c r="BC171" s="38" t="str">
        <f t="shared" si="62"/>
        <v/>
      </c>
      <c r="BD171" s="38">
        <f t="shared" si="62"/>
        <v>-0.67664038188083875</v>
      </c>
      <c r="BE171" s="38">
        <f t="shared" si="61"/>
        <v>1.7320288352455375</v>
      </c>
      <c r="BF171" s="38">
        <f t="shared" si="61"/>
        <v>3.0071067299012894E-2</v>
      </c>
      <c r="BG171" s="38" t="str">
        <f t="shared" si="61"/>
        <v/>
      </c>
      <c r="BH171" s="39" t="str">
        <f t="shared" si="48"/>
        <v/>
      </c>
      <c r="BI171" s="76">
        <f t="shared" si="48"/>
        <v>3.5714285714285712E-2</v>
      </c>
      <c r="BJ171" s="40">
        <f t="shared" si="48"/>
        <v>1.200291195097358</v>
      </c>
      <c r="BK171" s="119">
        <f t="shared" si="50"/>
        <v>153.83850000000001</v>
      </c>
      <c r="BL171" s="120">
        <f t="shared" si="50"/>
        <v>729.79260869565235</v>
      </c>
      <c r="BM171" s="120">
        <f t="shared" si="50"/>
        <v>479.27833333333336</v>
      </c>
      <c r="BN171" s="120" t="str">
        <f t="shared" si="50"/>
        <v/>
      </c>
      <c r="BO171" s="121" t="str">
        <f t="shared" si="50"/>
        <v/>
      </c>
      <c r="BP171" s="119">
        <f t="shared" si="51"/>
        <v>194.18387755102037</v>
      </c>
      <c r="BQ171" s="120">
        <f t="shared" si="51"/>
        <v>279.26681818181822</v>
      </c>
      <c r="BR171" s="120">
        <f t="shared" si="51"/>
        <v>465.28666666666663</v>
      </c>
      <c r="BS171" s="120" t="str">
        <f t="shared" si="51"/>
        <v/>
      </c>
      <c r="BT171" s="121" t="str">
        <f t="shared" si="51"/>
        <v/>
      </c>
      <c r="BU171" s="119">
        <f t="shared" si="52"/>
        <v>-40.345377551020363</v>
      </c>
      <c r="BV171" s="120">
        <f t="shared" si="52"/>
        <v>450.52579051383412</v>
      </c>
      <c r="BW171" s="121">
        <f t="shared" si="52"/>
        <v>13.991666666666731</v>
      </c>
      <c r="BX171" s="120" t="str">
        <f t="shared" si="52"/>
        <v/>
      </c>
      <c r="BY171" s="121" t="str">
        <f t="shared" si="52"/>
        <v/>
      </c>
    </row>
    <row r="172" spans="1:77" x14ac:dyDescent="0.2">
      <c r="A172" t="s">
        <v>46</v>
      </c>
      <c r="B172" t="s">
        <v>46</v>
      </c>
      <c r="C172" t="s">
        <v>85</v>
      </c>
      <c r="D172" t="s">
        <v>85</v>
      </c>
      <c r="E172" t="s">
        <v>81</v>
      </c>
      <c r="F172" s="4">
        <f t="shared" si="57"/>
        <v>46177</v>
      </c>
      <c r="G172" t="s">
        <v>39</v>
      </c>
      <c r="H172" s="28">
        <v>22</v>
      </c>
      <c r="I172" s="138">
        <v>20</v>
      </c>
      <c r="J172" s="138">
        <v>0</v>
      </c>
      <c r="K172" s="2">
        <v>0</v>
      </c>
      <c r="L172" s="2">
        <v>0</v>
      </c>
      <c r="M172" s="2">
        <v>5381.07</v>
      </c>
      <c r="N172" s="2">
        <v>4426.42</v>
      </c>
      <c r="O172" s="2">
        <v>0</v>
      </c>
      <c r="P172" s="2">
        <v>0</v>
      </c>
      <c r="Q172" s="29">
        <v>0</v>
      </c>
      <c r="R172" s="30">
        <f t="shared" si="53"/>
        <v>20</v>
      </c>
      <c r="S172" s="30">
        <f t="shared" si="54"/>
        <v>4426.42</v>
      </c>
      <c r="T172" t="s">
        <v>49</v>
      </c>
      <c r="U172" t="s">
        <v>49</v>
      </c>
      <c r="V172" t="s">
        <v>85</v>
      </c>
      <c r="W172" t="s">
        <v>85</v>
      </c>
      <c r="X172" t="s">
        <v>81</v>
      </c>
      <c r="Y172" s="4">
        <f t="shared" si="58"/>
        <v>45813</v>
      </c>
      <c r="Z172" t="s">
        <v>39</v>
      </c>
      <c r="AA172" s="28">
        <v>20</v>
      </c>
      <c r="AB172" s="138">
        <v>18</v>
      </c>
      <c r="AC172" s="138">
        <v>2</v>
      </c>
      <c r="AD172" s="2">
        <v>0</v>
      </c>
      <c r="AE172" s="2">
        <v>0</v>
      </c>
      <c r="AF172" s="2">
        <v>3422.96</v>
      </c>
      <c r="AG172" s="2">
        <v>10084.879999999999</v>
      </c>
      <c r="AH172" s="2">
        <v>2048.88</v>
      </c>
      <c r="AI172" s="2">
        <v>0</v>
      </c>
      <c r="AJ172" s="29">
        <v>0</v>
      </c>
      <c r="AK172" s="30">
        <f t="shared" si="55"/>
        <v>20</v>
      </c>
      <c r="AL172" s="30">
        <f t="shared" si="56"/>
        <v>12133.759999999998</v>
      </c>
      <c r="AM172" s="2">
        <f t="shared" si="64"/>
        <v>2</v>
      </c>
      <c r="AN172" s="2">
        <f t="shared" si="63"/>
        <v>2</v>
      </c>
      <c r="AO172" s="2">
        <f t="shared" si="63"/>
        <v>-2</v>
      </c>
      <c r="AP172" s="2">
        <f t="shared" si="63"/>
        <v>0</v>
      </c>
      <c r="AQ172" s="2">
        <f t="shared" si="63"/>
        <v>0</v>
      </c>
      <c r="AR172" s="2">
        <f t="shared" si="63"/>
        <v>1958.1099999999997</v>
      </c>
      <c r="AS172" s="2">
        <f t="shared" si="63"/>
        <v>-5658.4599999999991</v>
      </c>
      <c r="AT172" s="2">
        <f t="shared" si="63"/>
        <v>-2048.88</v>
      </c>
      <c r="AU172" s="2">
        <f t="shared" si="63"/>
        <v>0</v>
      </c>
      <c r="AV172" s="29">
        <f t="shared" si="63"/>
        <v>0</v>
      </c>
      <c r="AW172" s="30">
        <f t="shared" si="63"/>
        <v>0</v>
      </c>
      <c r="AX172" s="31">
        <f t="shared" si="60"/>
        <v>-7707.3399999999983</v>
      </c>
      <c r="AY172" s="38">
        <f t="shared" si="62"/>
        <v>0.1</v>
      </c>
      <c r="AZ172" s="38">
        <f t="shared" si="62"/>
        <v>0.1111111111111111</v>
      </c>
      <c r="BA172" s="38">
        <f t="shared" si="62"/>
        <v>-1</v>
      </c>
      <c r="BB172" s="38" t="str">
        <f t="shared" si="62"/>
        <v/>
      </c>
      <c r="BC172" s="38" t="str">
        <f t="shared" si="62"/>
        <v/>
      </c>
      <c r="BD172" s="38">
        <f t="shared" si="62"/>
        <v>0.57205167457405282</v>
      </c>
      <c r="BE172" s="38">
        <f t="shared" si="61"/>
        <v>-0.56108352305629805</v>
      </c>
      <c r="BF172" s="38">
        <f t="shared" si="61"/>
        <v>-1</v>
      </c>
      <c r="BG172" s="38" t="str">
        <f t="shared" si="61"/>
        <v/>
      </c>
      <c r="BH172" s="39" t="str">
        <f t="shared" si="48"/>
        <v/>
      </c>
      <c r="BI172" s="76">
        <f t="shared" si="48"/>
        <v>0</v>
      </c>
      <c r="BJ172" s="40">
        <f t="shared" si="48"/>
        <v>-0.63519799303760738</v>
      </c>
      <c r="BK172" s="119">
        <f t="shared" si="50"/>
        <v>244.59409090909091</v>
      </c>
      <c r="BL172" s="120">
        <f t="shared" si="50"/>
        <v>221.321</v>
      </c>
      <c r="BM172" s="120" t="str">
        <f t="shared" si="50"/>
        <v/>
      </c>
      <c r="BN172" s="120" t="str">
        <f t="shared" si="50"/>
        <v/>
      </c>
      <c r="BO172" s="121" t="str">
        <f t="shared" si="50"/>
        <v/>
      </c>
      <c r="BP172" s="119">
        <f t="shared" si="51"/>
        <v>171.148</v>
      </c>
      <c r="BQ172" s="120">
        <f t="shared" si="51"/>
        <v>560.27111111111105</v>
      </c>
      <c r="BR172" s="120">
        <f t="shared" si="51"/>
        <v>1024.44</v>
      </c>
      <c r="BS172" s="120" t="str">
        <f t="shared" si="51"/>
        <v/>
      </c>
      <c r="BT172" s="121" t="str">
        <f t="shared" si="51"/>
        <v/>
      </c>
      <c r="BU172" s="119">
        <f t="shared" si="52"/>
        <v>73.446090909090913</v>
      </c>
      <c r="BV172" s="120">
        <f t="shared" si="52"/>
        <v>-338.95011111111103</v>
      </c>
      <c r="BW172" s="121" t="str">
        <f t="shared" si="52"/>
        <v/>
      </c>
      <c r="BX172" s="120" t="str">
        <f t="shared" si="52"/>
        <v/>
      </c>
      <c r="BY172" s="121" t="str">
        <f t="shared" si="52"/>
        <v/>
      </c>
    </row>
    <row r="173" spans="1:77" x14ac:dyDescent="0.2">
      <c r="A173" t="s">
        <v>46</v>
      </c>
      <c r="B173" t="s">
        <v>46</v>
      </c>
      <c r="C173" t="s">
        <v>85</v>
      </c>
      <c r="D173" t="s">
        <v>85</v>
      </c>
      <c r="E173" t="s">
        <v>81</v>
      </c>
      <c r="F173" s="4">
        <f t="shared" si="57"/>
        <v>46178</v>
      </c>
      <c r="G173" t="s">
        <v>40</v>
      </c>
      <c r="H173" s="28">
        <v>23</v>
      </c>
      <c r="I173" s="138">
        <v>19</v>
      </c>
      <c r="J173" s="138">
        <v>0</v>
      </c>
      <c r="K173" s="2">
        <v>0</v>
      </c>
      <c r="L173" s="2">
        <v>0</v>
      </c>
      <c r="M173" s="2">
        <v>7359.98</v>
      </c>
      <c r="N173" s="2">
        <v>9614.74</v>
      </c>
      <c r="O173" s="2">
        <v>0</v>
      </c>
      <c r="P173" s="2">
        <v>0</v>
      </c>
      <c r="Q173" s="29">
        <v>0</v>
      </c>
      <c r="R173" s="30">
        <f t="shared" si="53"/>
        <v>19</v>
      </c>
      <c r="S173" s="30">
        <f t="shared" si="54"/>
        <v>9614.74</v>
      </c>
      <c r="T173" t="s">
        <v>49</v>
      </c>
      <c r="U173" t="s">
        <v>49</v>
      </c>
      <c r="V173" t="s">
        <v>85</v>
      </c>
      <c r="W173" t="s">
        <v>85</v>
      </c>
      <c r="X173" t="s">
        <v>81</v>
      </c>
      <c r="Y173" s="4">
        <f t="shared" si="58"/>
        <v>45814</v>
      </c>
      <c r="Z173" t="s">
        <v>40</v>
      </c>
      <c r="AA173" s="28">
        <v>20</v>
      </c>
      <c r="AB173" s="138">
        <v>13</v>
      </c>
      <c r="AC173" s="138">
        <v>3</v>
      </c>
      <c r="AD173" s="2">
        <v>0</v>
      </c>
      <c r="AE173" s="2">
        <v>0</v>
      </c>
      <c r="AF173" s="2">
        <v>4663.7700000000004</v>
      </c>
      <c r="AG173" s="2">
        <v>6967.65</v>
      </c>
      <c r="AH173" s="2">
        <v>1107.58</v>
      </c>
      <c r="AI173" s="2">
        <v>0</v>
      </c>
      <c r="AJ173" s="29">
        <v>0</v>
      </c>
      <c r="AK173" s="30">
        <f t="shared" si="55"/>
        <v>16</v>
      </c>
      <c r="AL173" s="30">
        <f t="shared" si="56"/>
        <v>8075.23</v>
      </c>
      <c r="AM173" s="2">
        <f t="shared" si="64"/>
        <v>3</v>
      </c>
      <c r="AN173" s="2">
        <f t="shared" si="63"/>
        <v>6</v>
      </c>
      <c r="AO173" s="2">
        <f t="shared" si="63"/>
        <v>-3</v>
      </c>
      <c r="AP173" s="2">
        <f t="shared" si="63"/>
        <v>0</v>
      </c>
      <c r="AQ173" s="2">
        <f t="shared" si="63"/>
        <v>0</v>
      </c>
      <c r="AR173" s="2">
        <f t="shared" si="63"/>
        <v>2696.2099999999991</v>
      </c>
      <c r="AS173" s="2">
        <f t="shared" si="63"/>
        <v>2647.09</v>
      </c>
      <c r="AT173" s="2">
        <f t="shared" si="63"/>
        <v>-1107.58</v>
      </c>
      <c r="AU173" s="2">
        <f t="shared" si="63"/>
        <v>0</v>
      </c>
      <c r="AV173" s="29">
        <f t="shared" si="63"/>
        <v>0</v>
      </c>
      <c r="AW173" s="30">
        <f t="shared" si="63"/>
        <v>3</v>
      </c>
      <c r="AX173" s="31">
        <f t="shared" si="60"/>
        <v>1539.5100000000002</v>
      </c>
      <c r="AY173" s="38">
        <f t="shared" si="62"/>
        <v>0.15</v>
      </c>
      <c r="AZ173" s="38">
        <f t="shared" si="62"/>
        <v>0.46153846153846156</v>
      </c>
      <c r="BA173" s="38">
        <f t="shared" si="62"/>
        <v>-1</v>
      </c>
      <c r="BB173" s="38" t="str">
        <f t="shared" si="62"/>
        <v/>
      </c>
      <c r="BC173" s="38" t="str">
        <f t="shared" si="62"/>
        <v/>
      </c>
      <c r="BD173" s="38">
        <f t="shared" si="62"/>
        <v>0.57811813189758476</v>
      </c>
      <c r="BE173" s="38">
        <f t="shared" si="61"/>
        <v>0.37991144790567843</v>
      </c>
      <c r="BF173" s="38">
        <f t="shared" si="61"/>
        <v>-1</v>
      </c>
      <c r="BG173" s="38" t="str">
        <f t="shared" si="61"/>
        <v/>
      </c>
      <c r="BH173" s="39" t="str">
        <f t="shared" si="48"/>
        <v/>
      </c>
      <c r="BI173" s="76">
        <f t="shared" si="48"/>
        <v>0.1875</v>
      </c>
      <c r="BJ173" s="40">
        <f t="shared" si="48"/>
        <v>0.19064596302520179</v>
      </c>
      <c r="BK173" s="119">
        <f t="shared" si="50"/>
        <v>319.99913043478261</v>
      </c>
      <c r="BL173" s="120">
        <f t="shared" si="50"/>
        <v>506.03894736842102</v>
      </c>
      <c r="BM173" s="120" t="str">
        <f t="shared" si="50"/>
        <v/>
      </c>
      <c r="BN173" s="120" t="str">
        <f t="shared" si="50"/>
        <v/>
      </c>
      <c r="BO173" s="121" t="str">
        <f t="shared" si="50"/>
        <v/>
      </c>
      <c r="BP173" s="119">
        <f t="shared" si="51"/>
        <v>233.18850000000003</v>
      </c>
      <c r="BQ173" s="120">
        <f t="shared" si="51"/>
        <v>535.97307692307686</v>
      </c>
      <c r="BR173" s="120">
        <f t="shared" si="51"/>
        <v>369.19333333333333</v>
      </c>
      <c r="BS173" s="120" t="str">
        <f t="shared" si="51"/>
        <v/>
      </c>
      <c r="BT173" s="121" t="str">
        <f t="shared" si="51"/>
        <v/>
      </c>
      <c r="BU173" s="119">
        <f t="shared" si="52"/>
        <v>86.810630434782581</v>
      </c>
      <c r="BV173" s="120">
        <f t="shared" si="52"/>
        <v>-29.93412955465584</v>
      </c>
      <c r="BW173" s="121" t="str">
        <f t="shared" si="52"/>
        <v/>
      </c>
      <c r="BX173" s="120" t="str">
        <f t="shared" si="52"/>
        <v/>
      </c>
      <c r="BY173" s="121" t="str">
        <f t="shared" si="52"/>
        <v/>
      </c>
    </row>
    <row r="174" spans="1:77" ht="13.5" thickBot="1" x14ac:dyDescent="0.25">
      <c r="A174" t="s">
        <v>46</v>
      </c>
      <c r="B174" t="s">
        <v>46</v>
      </c>
      <c r="C174" t="s">
        <v>85</v>
      </c>
      <c r="D174" t="s">
        <v>85</v>
      </c>
      <c r="E174" t="s">
        <v>81</v>
      </c>
      <c r="F174" s="59">
        <f t="shared" si="57"/>
        <v>46179</v>
      </c>
      <c r="G174" s="42" t="s">
        <v>41</v>
      </c>
      <c r="H174" s="43">
        <v>21</v>
      </c>
      <c r="I174" s="44">
        <v>3</v>
      </c>
      <c r="J174" s="44">
        <v>0</v>
      </c>
      <c r="K174" s="44">
        <v>0</v>
      </c>
      <c r="L174" s="44">
        <v>0</v>
      </c>
      <c r="M174" s="44">
        <v>6320.86</v>
      </c>
      <c r="N174" s="44">
        <v>832.74</v>
      </c>
      <c r="O174" s="44">
        <v>0</v>
      </c>
      <c r="P174" s="44">
        <v>0</v>
      </c>
      <c r="Q174" s="45">
        <v>0</v>
      </c>
      <c r="R174" s="46">
        <f t="shared" si="53"/>
        <v>3</v>
      </c>
      <c r="S174" s="46">
        <f t="shared" si="54"/>
        <v>832.74</v>
      </c>
      <c r="T174" t="s">
        <v>49</v>
      </c>
      <c r="U174" t="s">
        <v>49</v>
      </c>
      <c r="V174" t="s">
        <v>85</v>
      </c>
      <c r="W174" t="s">
        <v>85</v>
      </c>
      <c r="X174" t="s">
        <v>81</v>
      </c>
      <c r="Y174" s="59">
        <f t="shared" si="58"/>
        <v>45815</v>
      </c>
      <c r="Z174" s="42" t="s">
        <v>41</v>
      </c>
      <c r="AA174" s="43">
        <v>16</v>
      </c>
      <c r="AB174" s="44">
        <v>9</v>
      </c>
      <c r="AC174" s="44">
        <v>4</v>
      </c>
      <c r="AD174" s="44">
        <v>0</v>
      </c>
      <c r="AE174" s="44">
        <v>0</v>
      </c>
      <c r="AF174" s="44">
        <v>4090.4500000000003</v>
      </c>
      <c r="AG174" s="44">
        <v>1504.56</v>
      </c>
      <c r="AH174" s="44">
        <v>2047.77</v>
      </c>
      <c r="AI174" s="44">
        <v>0</v>
      </c>
      <c r="AJ174" s="45">
        <v>0</v>
      </c>
      <c r="AK174" s="46">
        <f t="shared" si="55"/>
        <v>13</v>
      </c>
      <c r="AL174" s="46">
        <f t="shared" si="56"/>
        <v>3552.33</v>
      </c>
      <c r="AM174" s="44">
        <f t="shared" si="64"/>
        <v>5</v>
      </c>
      <c r="AN174" s="44">
        <f t="shared" si="63"/>
        <v>-6</v>
      </c>
      <c r="AO174" s="44">
        <f t="shared" si="63"/>
        <v>-4</v>
      </c>
      <c r="AP174" s="44">
        <f t="shared" si="63"/>
        <v>0</v>
      </c>
      <c r="AQ174" s="44">
        <f t="shared" si="63"/>
        <v>0</v>
      </c>
      <c r="AR174" s="44">
        <f t="shared" si="63"/>
        <v>2230.4099999999994</v>
      </c>
      <c r="AS174" s="44">
        <f t="shared" si="63"/>
        <v>-671.81999999999994</v>
      </c>
      <c r="AT174" s="44">
        <f t="shared" si="63"/>
        <v>-2047.77</v>
      </c>
      <c r="AU174" s="44">
        <f t="shared" si="63"/>
        <v>0</v>
      </c>
      <c r="AV174" s="45">
        <f t="shared" si="63"/>
        <v>0</v>
      </c>
      <c r="AW174" s="46">
        <f t="shared" si="63"/>
        <v>-10</v>
      </c>
      <c r="AX174" s="47">
        <f t="shared" si="60"/>
        <v>-2719.59</v>
      </c>
      <c r="AY174" s="56">
        <f t="shared" si="62"/>
        <v>0.3125</v>
      </c>
      <c r="AZ174" s="56">
        <f t="shared" si="62"/>
        <v>-0.66666666666666663</v>
      </c>
      <c r="BA174" s="56">
        <f t="shared" si="62"/>
        <v>-1</v>
      </c>
      <c r="BB174" s="56" t="str">
        <f t="shared" si="62"/>
        <v/>
      </c>
      <c r="BC174" s="56" t="str">
        <f t="shared" si="62"/>
        <v/>
      </c>
      <c r="BD174" s="56">
        <f t="shared" si="62"/>
        <v>0.54527252502780854</v>
      </c>
      <c r="BE174" s="56">
        <f t="shared" si="61"/>
        <v>-0.44652257138299567</v>
      </c>
      <c r="BF174" s="56">
        <f t="shared" si="61"/>
        <v>-1</v>
      </c>
      <c r="BG174" s="56" t="str">
        <f t="shared" si="61"/>
        <v/>
      </c>
      <c r="BH174" s="57" t="str">
        <f t="shared" si="48"/>
        <v/>
      </c>
      <c r="BI174" s="81">
        <f t="shared" si="48"/>
        <v>-0.76923076923076927</v>
      </c>
      <c r="BJ174" s="58">
        <f t="shared" si="48"/>
        <v>-0.76557921139083362</v>
      </c>
      <c r="BK174" s="122">
        <f t="shared" si="50"/>
        <v>300.99333333333334</v>
      </c>
      <c r="BL174" s="123">
        <f t="shared" si="50"/>
        <v>277.58</v>
      </c>
      <c r="BM174" s="123" t="str">
        <f t="shared" si="50"/>
        <v/>
      </c>
      <c r="BN174" s="123" t="str">
        <f t="shared" si="50"/>
        <v/>
      </c>
      <c r="BO174" s="124" t="str">
        <f t="shared" si="50"/>
        <v/>
      </c>
      <c r="BP174" s="122">
        <f t="shared" si="51"/>
        <v>255.65312500000002</v>
      </c>
      <c r="BQ174" s="123">
        <f t="shared" si="51"/>
        <v>167.17333333333332</v>
      </c>
      <c r="BR174" s="123">
        <f t="shared" si="51"/>
        <v>511.9425</v>
      </c>
      <c r="BS174" s="123" t="str">
        <f t="shared" si="51"/>
        <v/>
      </c>
      <c r="BT174" s="124" t="str">
        <f t="shared" si="51"/>
        <v/>
      </c>
      <c r="BU174" s="122">
        <f t="shared" si="52"/>
        <v>45.340208333333322</v>
      </c>
      <c r="BV174" s="123">
        <f t="shared" si="52"/>
        <v>110.40666666666667</v>
      </c>
      <c r="BW174" s="124" t="str">
        <f t="shared" si="52"/>
        <v/>
      </c>
      <c r="BX174" s="123" t="str">
        <f t="shared" si="52"/>
        <v/>
      </c>
      <c r="BY174" s="124" t="str">
        <f t="shared" si="52"/>
        <v/>
      </c>
    </row>
    <row r="175" spans="1:77" x14ac:dyDescent="0.2">
      <c r="A175" t="s">
        <v>46</v>
      </c>
      <c r="B175" t="s">
        <v>46</v>
      </c>
      <c r="C175" t="s">
        <v>85</v>
      </c>
      <c r="D175" t="s">
        <v>85</v>
      </c>
      <c r="E175" t="s">
        <v>82</v>
      </c>
      <c r="F175" s="4">
        <f t="shared" si="57"/>
        <v>46180</v>
      </c>
      <c r="G175" t="s">
        <v>35</v>
      </c>
      <c r="H175" s="28">
        <v>1</v>
      </c>
      <c r="I175" s="138">
        <v>26</v>
      </c>
      <c r="J175" s="138">
        <v>0</v>
      </c>
      <c r="K175" s="2">
        <v>0</v>
      </c>
      <c r="L175" s="2">
        <v>0</v>
      </c>
      <c r="M175" s="2">
        <v>312.02</v>
      </c>
      <c r="N175" s="2">
        <v>10167.52</v>
      </c>
      <c r="O175" s="2">
        <v>0</v>
      </c>
      <c r="P175" s="2">
        <v>0</v>
      </c>
      <c r="Q175" s="29">
        <v>0</v>
      </c>
      <c r="R175" s="30">
        <f t="shared" si="53"/>
        <v>26</v>
      </c>
      <c r="S175" s="30">
        <f t="shared" si="54"/>
        <v>10167.52</v>
      </c>
      <c r="T175" t="s">
        <v>49</v>
      </c>
      <c r="U175" t="s">
        <v>49</v>
      </c>
      <c r="V175" t="s">
        <v>85</v>
      </c>
      <c r="W175" t="s">
        <v>85</v>
      </c>
      <c r="X175" t="s">
        <v>82</v>
      </c>
      <c r="Y175" s="4">
        <f t="shared" si="58"/>
        <v>45816</v>
      </c>
      <c r="Z175" t="s">
        <v>35</v>
      </c>
      <c r="AA175" s="28">
        <v>12</v>
      </c>
      <c r="AB175" s="138">
        <v>1</v>
      </c>
      <c r="AC175" s="138">
        <v>7</v>
      </c>
      <c r="AD175" s="2">
        <v>0</v>
      </c>
      <c r="AE175" s="2">
        <v>0</v>
      </c>
      <c r="AF175" s="2">
        <v>1824.7199999999998</v>
      </c>
      <c r="AG175" s="2">
        <v>174.89</v>
      </c>
      <c r="AH175" s="2">
        <v>4685.7</v>
      </c>
      <c r="AI175" s="2">
        <v>0</v>
      </c>
      <c r="AJ175" s="29">
        <v>0</v>
      </c>
      <c r="AK175" s="30">
        <f t="shared" si="55"/>
        <v>8</v>
      </c>
      <c r="AL175" s="30">
        <f t="shared" si="56"/>
        <v>4860.59</v>
      </c>
      <c r="AM175" s="2">
        <f t="shared" si="64"/>
        <v>-11</v>
      </c>
      <c r="AN175" s="2">
        <f t="shared" si="63"/>
        <v>25</v>
      </c>
      <c r="AO175" s="2">
        <f t="shared" si="63"/>
        <v>-7</v>
      </c>
      <c r="AP175" s="2">
        <f t="shared" si="63"/>
        <v>0</v>
      </c>
      <c r="AQ175" s="2">
        <f t="shared" si="63"/>
        <v>0</v>
      </c>
      <c r="AR175" s="2">
        <f t="shared" si="63"/>
        <v>-1512.6999999999998</v>
      </c>
      <c r="AS175" s="2">
        <f t="shared" si="63"/>
        <v>9992.630000000001</v>
      </c>
      <c r="AT175" s="2">
        <f t="shared" si="63"/>
        <v>-4685.7</v>
      </c>
      <c r="AU175" s="2">
        <f t="shared" si="63"/>
        <v>0</v>
      </c>
      <c r="AV175" s="29">
        <f t="shared" si="63"/>
        <v>0</v>
      </c>
      <c r="AW175" s="30">
        <f t="shared" si="63"/>
        <v>18</v>
      </c>
      <c r="AX175" s="31">
        <f t="shared" si="60"/>
        <v>5306.93</v>
      </c>
      <c r="AY175" s="38">
        <f t="shared" si="62"/>
        <v>-0.91666666666666663</v>
      </c>
      <c r="AZ175" s="38">
        <f t="shared" si="62"/>
        <v>25</v>
      </c>
      <c r="BA175" s="38">
        <f t="shared" si="62"/>
        <v>-1</v>
      </c>
      <c r="BB175" s="38" t="str">
        <f t="shared" si="62"/>
        <v/>
      </c>
      <c r="BC175" s="38" t="str">
        <f t="shared" si="62"/>
        <v/>
      </c>
      <c r="BD175" s="38">
        <f t="shared" si="62"/>
        <v>-0.82900390196852114</v>
      </c>
      <c r="BE175" s="38">
        <f t="shared" si="61"/>
        <v>57.136657327462984</v>
      </c>
      <c r="BF175" s="38">
        <f t="shared" si="61"/>
        <v>-1</v>
      </c>
      <c r="BG175" s="38" t="str">
        <f t="shared" si="61"/>
        <v/>
      </c>
      <c r="BH175" s="39" t="str">
        <f t="shared" si="48"/>
        <v/>
      </c>
      <c r="BI175" s="76">
        <f t="shared" si="48"/>
        <v>2.25</v>
      </c>
      <c r="BJ175" s="40">
        <f t="shared" si="48"/>
        <v>1.0918283582857224</v>
      </c>
      <c r="BK175" s="116">
        <f t="shared" si="50"/>
        <v>312.02</v>
      </c>
      <c r="BL175" s="117">
        <f t="shared" si="50"/>
        <v>391.05846153846153</v>
      </c>
      <c r="BM175" s="117" t="str">
        <f t="shared" si="50"/>
        <v/>
      </c>
      <c r="BN175" s="117" t="str">
        <f t="shared" si="50"/>
        <v/>
      </c>
      <c r="BO175" s="118" t="str">
        <f t="shared" si="50"/>
        <v/>
      </c>
      <c r="BP175" s="116">
        <f t="shared" si="51"/>
        <v>152.05999999999997</v>
      </c>
      <c r="BQ175" s="117">
        <f t="shared" si="51"/>
        <v>174.89</v>
      </c>
      <c r="BR175" s="117">
        <f t="shared" si="51"/>
        <v>669.38571428571424</v>
      </c>
      <c r="BS175" s="117" t="str">
        <f t="shared" si="51"/>
        <v/>
      </c>
      <c r="BT175" s="118" t="str">
        <f t="shared" si="51"/>
        <v/>
      </c>
      <c r="BU175" s="116">
        <f t="shared" si="52"/>
        <v>159.96</v>
      </c>
      <c r="BV175" s="117">
        <f t="shared" si="52"/>
        <v>216.16846153846154</v>
      </c>
      <c r="BW175" s="118" t="str">
        <f t="shared" si="52"/>
        <v/>
      </c>
      <c r="BX175" s="117" t="str">
        <f t="shared" si="52"/>
        <v/>
      </c>
      <c r="BY175" s="118" t="str">
        <f t="shared" si="52"/>
        <v/>
      </c>
    </row>
    <row r="176" spans="1:77" x14ac:dyDescent="0.2">
      <c r="A176" t="s">
        <v>46</v>
      </c>
      <c r="B176" t="s">
        <v>46</v>
      </c>
      <c r="C176" t="s">
        <v>85</v>
      </c>
      <c r="D176" t="s">
        <v>85</v>
      </c>
      <c r="E176" t="s">
        <v>82</v>
      </c>
      <c r="F176" s="4">
        <f t="shared" si="57"/>
        <v>46181</v>
      </c>
      <c r="G176" t="s">
        <v>36</v>
      </c>
      <c r="H176" s="28">
        <v>12</v>
      </c>
      <c r="I176" s="138">
        <v>16</v>
      </c>
      <c r="J176" s="138">
        <v>4</v>
      </c>
      <c r="K176" s="2">
        <v>0</v>
      </c>
      <c r="L176" s="2">
        <v>0</v>
      </c>
      <c r="M176" s="2">
        <v>1742.9</v>
      </c>
      <c r="N176" s="2">
        <v>5268.5599999999995</v>
      </c>
      <c r="O176" s="2">
        <v>1323.36</v>
      </c>
      <c r="P176" s="2">
        <v>0</v>
      </c>
      <c r="Q176" s="29">
        <v>0</v>
      </c>
      <c r="R176" s="30">
        <f t="shared" si="53"/>
        <v>20</v>
      </c>
      <c r="S176" s="30">
        <f t="shared" si="54"/>
        <v>6591.9199999999992</v>
      </c>
      <c r="T176" t="s">
        <v>49</v>
      </c>
      <c r="U176" t="s">
        <v>49</v>
      </c>
      <c r="V176" t="s">
        <v>85</v>
      </c>
      <c r="W176" t="s">
        <v>85</v>
      </c>
      <c r="X176" t="s">
        <v>82</v>
      </c>
      <c r="Y176" s="4">
        <f t="shared" si="58"/>
        <v>45817</v>
      </c>
      <c r="Z176" t="s">
        <v>36</v>
      </c>
      <c r="AA176" s="28">
        <v>22</v>
      </c>
      <c r="AB176" s="138">
        <v>12</v>
      </c>
      <c r="AC176" s="138">
        <v>3</v>
      </c>
      <c r="AD176" s="2">
        <v>0</v>
      </c>
      <c r="AE176" s="2">
        <v>0</v>
      </c>
      <c r="AF176" s="2">
        <v>3844.7500000000005</v>
      </c>
      <c r="AG176" s="2">
        <v>6387.17</v>
      </c>
      <c r="AH176" s="2">
        <v>1535.53</v>
      </c>
      <c r="AI176" s="2">
        <v>0</v>
      </c>
      <c r="AJ176" s="29">
        <v>0</v>
      </c>
      <c r="AK176" s="30">
        <f t="shared" si="55"/>
        <v>15</v>
      </c>
      <c r="AL176" s="30">
        <f t="shared" si="56"/>
        <v>7922.7</v>
      </c>
      <c r="AM176" s="2">
        <f t="shared" si="64"/>
        <v>-10</v>
      </c>
      <c r="AN176" s="2">
        <f t="shared" si="63"/>
        <v>4</v>
      </c>
      <c r="AO176" s="2">
        <f t="shared" si="63"/>
        <v>1</v>
      </c>
      <c r="AP176" s="2">
        <f t="shared" si="63"/>
        <v>0</v>
      </c>
      <c r="AQ176" s="2">
        <f t="shared" si="63"/>
        <v>0</v>
      </c>
      <c r="AR176" s="2">
        <f t="shared" si="63"/>
        <v>-2101.8500000000004</v>
      </c>
      <c r="AS176" s="2">
        <f t="shared" si="63"/>
        <v>-1118.6100000000006</v>
      </c>
      <c r="AT176" s="2">
        <f t="shared" si="63"/>
        <v>-212.17000000000007</v>
      </c>
      <c r="AU176" s="2">
        <f t="shared" si="63"/>
        <v>0</v>
      </c>
      <c r="AV176" s="29">
        <f t="shared" si="63"/>
        <v>0</v>
      </c>
      <c r="AW176" s="30">
        <f t="shared" si="63"/>
        <v>5</v>
      </c>
      <c r="AX176" s="31">
        <f t="shared" si="60"/>
        <v>-1330.7800000000007</v>
      </c>
      <c r="AY176" s="38">
        <f t="shared" si="62"/>
        <v>-0.45454545454545453</v>
      </c>
      <c r="AZ176" s="38">
        <f t="shared" si="62"/>
        <v>0.33333333333333331</v>
      </c>
      <c r="BA176" s="38">
        <f t="shared" si="62"/>
        <v>0.33333333333333331</v>
      </c>
      <c r="BB176" s="38" t="str">
        <f t="shared" si="62"/>
        <v/>
      </c>
      <c r="BC176" s="38" t="str">
        <f t="shared" si="62"/>
        <v/>
      </c>
      <c r="BD176" s="38">
        <f t="shared" si="62"/>
        <v>-0.54668053839651476</v>
      </c>
      <c r="BE176" s="38">
        <f t="shared" si="61"/>
        <v>-0.17513390124264747</v>
      </c>
      <c r="BF176" s="38">
        <f t="shared" si="61"/>
        <v>-0.13817379015714448</v>
      </c>
      <c r="BG176" s="38" t="str">
        <f t="shared" si="61"/>
        <v/>
      </c>
      <c r="BH176" s="39" t="str">
        <f t="shared" si="48"/>
        <v/>
      </c>
      <c r="BI176" s="76">
        <f t="shared" si="48"/>
        <v>0.33333333333333331</v>
      </c>
      <c r="BJ176" s="40">
        <f t="shared" si="48"/>
        <v>-0.16797051510217484</v>
      </c>
      <c r="BK176" s="119">
        <f t="shared" si="50"/>
        <v>145.24166666666667</v>
      </c>
      <c r="BL176" s="120">
        <f t="shared" si="50"/>
        <v>329.28499999999997</v>
      </c>
      <c r="BM176" s="120">
        <f t="shared" si="50"/>
        <v>330.84</v>
      </c>
      <c r="BN176" s="120" t="str">
        <f t="shared" si="50"/>
        <v/>
      </c>
      <c r="BO176" s="121" t="str">
        <f t="shared" si="50"/>
        <v/>
      </c>
      <c r="BP176" s="119">
        <f t="shared" si="51"/>
        <v>174.76136363636365</v>
      </c>
      <c r="BQ176" s="120">
        <f t="shared" si="51"/>
        <v>532.26416666666671</v>
      </c>
      <c r="BR176" s="120">
        <f t="shared" si="51"/>
        <v>511.84333333333331</v>
      </c>
      <c r="BS176" s="120" t="str">
        <f t="shared" si="51"/>
        <v/>
      </c>
      <c r="BT176" s="121" t="str">
        <f t="shared" si="51"/>
        <v/>
      </c>
      <c r="BU176" s="119">
        <f t="shared" si="52"/>
        <v>-29.51969696969698</v>
      </c>
      <c r="BV176" s="120">
        <f t="shared" si="52"/>
        <v>-202.97916666666674</v>
      </c>
      <c r="BW176" s="121">
        <f t="shared" si="52"/>
        <v>-181.00333333333333</v>
      </c>
      <c r="BX176" s="120" t="str">
        <f t="shared" si="52"/>
        <v/>
      </c>
      <c r="BY176" s="121" t="str">
        <f t="shared" si="52"/>
        <v/>
      </c>
    </row>
    <row r="177" spans="1:77" x14ac:dyDescent="0.2">
      <c r="A177" t="s">
        <v>46</v>
      </c>
      <c r="B177" t="s">
        <v>46</v>
      </c>
      <c r="C177" t="s">
        <v>85</v>
      </c>
      <c r="D177" t="s">
        <v>85</v>
      </c>
      <c r="E177" t="s">
        <v>82</v>
      </c>
      <c r="F177" s="4">
        <f t="shared" si="57"/>
        <v>46182</v>
      </c>
      <c r="G177" t="s">
        <v>37</v>
      </c>
      <c r="H177" s="28">
        <v>19</v>
      </c>
      <c r="I177" s="138">
        <v>27</v>
      </c>
      <c r="J177" s="138">
        <v>0</v>
      </c>
      <c r="K177" s="2">
        <v>0</v>
      </c>
      <c r="L177" s="2">
        <v>0</v>
      </c>
      <c r="M177" s="2">
        <v>2935.3399999999997</v>
      </c>
      <c r="N177" s="2">
        <v>6777.8499999999995</v>
      </c>
      <c r="O177" s="2">
        <v>0</v>
      </c>
      <c r="P177" s="2">
        <v>0</v>
      </c>
      <c r="Q177" s="29">
        <v>0</v>
      </c>
      <c r="R177" s="30">
        <f t="shared" si="53"/>
        <v>27</v>
      </c>
      <c r="S177" s="30">
        <f t="shared" si="54"/>
        <v>6777.8499999999995</v>
      </c>
      <c r="T177" t="s">
        <v>49</v>
      </c>
      <c r="U177" t="s">
        <v>49</v>
      </c>
      <c r="V177" t="s">
        <v>85</v>
      </c>
      <c r="W177" t="s">
        <v>85</v>
      </c>
      <c r="X177" t="s">
        <v>82</v>
      </c>
      <c r="Y177" s="4">
        <f t="shared" si="58"/>
        <v>45818</v>
      </c>
      <c r="Z177" t="s">
        <v>37</v>
      </c>
      <c r="AA177" s="28">
        <v>33</v>
      </c>
      <c r="AB177" s="138">
        <v>11</v>
      </c>
      <c r="AC177" s="138">
        <v>0</v>
      </c>
      <c r="AD177" s="2">
        <v>0</v>
      </c>
      <c r="AE177" s="2">
        <v>0</v>
      </c>
      <c r="AF177" s="2">
        <v>6666.58</v>
      </c>
      <c r="AG177" s="2">
        <v>2418.25</v>
      </c>
      <c r="AH177" s="2">
        <v>0</v>
      </c>
      <c r="AI177" s="2">
        <v>0</v>
      </c>
      <c r="AJ177" s="29">
        <v>0</v>
      </c>
      <c r="AK177" s="30">
        <f t="shared" si="55"/>
        <v>11</v>
      </c>
      <c r="AL177" s="30">
        <f t="shared" si="56"/>
        <v>2418.25</v>
      </c>
      <c r="AM177" s="2">
        <f t="shared" si="64"/>
        <v>-14</v>
      </c>
      <c r="AN177" s="2">
        <f t="shared" si="63"/>
        <v>16</v>
      </c>
      <c r="AO177" s="2">
        <f t="shared" si="63"/>
        <v>0</v>
      </c>
      <c r="AP177" s="2">
        <f t="shared" si="63"/>
        <v>0</v>
      </c>
      <c r="AQ177" s="2">
        <f t="shared" si="63"/>
        <v>0</v>
      </c>
      <c r="AR177" s="2">
        <f t="shared" si="63"/>
        <v>-3731.2400000000002</v>
      </c>
      <c r="AS177" s="2">
        <f t="shared" si="63"/>
        <v>4359.5999999999995</v>
      </c>
      <c r="AT177" s="2">
        <f t="shared" si="63"/>
        <v>0</v>
      </c>
      <c r="AU177" s="2">
        <f t="shared" si="63"/>
        <v>0</v>
      </c>
      <c r="AV177" s="29">
        <f t="shared" si="63"/>
        <v>0</v>
      </c>
      <c r="AW177" s="30">
        <f t="shared" si="63"/>
        <v>16</v>
      </c>
      <c r="AX177" s="31">
        <f t="shared" si="60"/>
        <v>4359.5999999999995</v>
      </c>
      <c r="AY177" s="38">
        <f t="shared" si="62"/>
        <v>-0.42424242424242425</v>
      </c>
      <c r="AZ177" s="38">
        <f t="shared" si="62"/>
        <v>1.4545454545454546</v>
      </c>
      <c r="BA177" s="38" t="str">
        <f t="shared" si="62"/>
        <v/>
      </c>
      <c r="BB177" s="38" t="str">
        <f t="shared" si="62"/>
        <v/>
      </c>
      <c r="BC177" s="38" t="str">
        <f t="shared" si="62"/>
        <v/>
      </c>
      <c r="BD177" s="38">
        <f t="shared" si="62"/>
        <v>-0.55969327601258823</v>
      </c>
      <c r="BE177" s="38">
        <f t="shared" si="61"/>
        <v>1.8027912746821046</v>
      </c>
      <c r="BF177" s="38" t="str">
        <f t="shared" si="61"/>
        <v/>
      </c>
      <c r="BG177" s="38" t="str">
        <f t="shared" si="61"/>
        <v/>
      </c>
      <c r="BH177" s="39" t="str">
        <f t="shared" si="48"/>
        <v/>
      </c>
      <c r="BI177" s="76">
        <f t="shared" si="48"/>
        <v>1.4545454545454546</v>
      </c>
      <c r="BJ177" s="40">
        <f t="shared" si="48"/>
        <v>1.8027912746821046</v>
      </c>
      <c r="BK177" s="119">
        <f t="shared" si="50"/>
        <v>154.4915789473684</v>
      </c>
      <c r="BL177" s="120">
        <f t="shared" si="50"/>
        <v>251.03148148148145</v>
      </c>
      <c r="BM177" s="120" t="str">
        <f t="shared" si="50"/>
        <v/>
      </c>
      <c r="BN177" s="120" t="str">
        <f t="shared" si="50"/>
        <v/>
      </c>
      <c r="BO177" s="121" t="str">
        <f t="shared" si="50"/>
        <v/>
      </c>
      <c r="BP177" s="119">
        <f t="shared" si="51"/>
        <v>202.01757575757574</v>
      </c>
      <c r="BQ177" s="120">
        <f t="shared" si="51"/>
        <v>219.84090909090909</v>
      </c>
      <c r="BR177" s="120" t="str">
        <f t="shared" si="51"/>
        <v/>
      </c>
      <c r="BS177" s="120" t="str">
        <f t="shared" si="51"/>
        <v/>
      </c>
      <c r="BT177" s="121" t="str">
        <f t="shared" si="51"/>
        <v/>
      </c>
      <c r="BU177" s="119">
        <f t="shared" si="52"/>
        <v>-47.525996810207346</v>
      </c>
      <c r="BV177" s="120">
        <f t="shared" si="52"/>
        <v>31.190572390572356</v>
      </c>
      <c r="BW177" s="121" t="str">
        <f t="shared" si="52"/>
        <v/>
      </c>
      <c r="BX177" s="120" t="str">
        <f t="shared" si="52"/>
        <v/>
      </c>
      <c r="BY177" s="121" t="str">
        <f t="shared" si="52"/>
        <v/>
      </c>
    </row>
    <row r="178" spans="1:77" x14ac:dyDescent="0.2">
      <c r="A178" t="s">
        <v>46</v>
      </c>
      <c r="B178" t="s">
        <v>46</v>
      </c>
      <c r="C178" t="s">
        <v>85</v>
      </c>
      <c r="D178" t="s">
        <v>85</v>
      </c>
      <c r="E178" t="s">
        <v>82</v>
      </c>
      <c r="F178" s="4">
        <f t="shared" si="57"/>
        <v>46183</v>
      </c>
      <c r="G178" t="s">
        <v>38</v>
      </c>
      <c r="H178" s="28">
        <v>22</v>
      </c>
      <c r="I178" s="138">
        <v>20</v>
      </c>
      <c r="J178" s="138">
        <v>8</v>
      </c>
      <c r="K178" s="2">
        <v>0</v>
      </c>
      <c r="L178" s="2">
        <v>0</v>
      </c>
      <c r="M178" s="2">
        <v>4153.25</v>
      </c>
      <c r="N178" s="2">
        <v>7618.74</v>
      </c>
      <c r="O178" s="2">
        <v>11011.08</v>
      </c>
      <c r="P178" s="2">
        <v>0</v>
      </c>
      <c r="Q178" s="29">
        <v>0</v>
      </c>
      <c r="R178" s="30">
        <f t="shared" si="53"/>
        <v>28</v>
      </c>
      <c r="S178" s="30">
        <f t="shared" si="54"/>
        <v>18629.82</v>
      </c>
      <c r="T178" t="s">
        <v>49</v>
      </c>
      <c r="U178" t="s">
        <v>49</v>
      </c>
      <c r="V178" t="s">
        <v>85</v>
      </c>
      <c r="W178" t="s">
        <v>85</v>
      </c>
      <c r="X178" t="s">
        <v>82</v>
      </c>
      <c r="Y178" s="4">
        <f t="shared" si="58"/>
        <v>45819</v>
      </c>
      <c r="Z178" t="s">
        <v>38</v>
      </c>
      <c r="AA178" s="28">
        <v>38</v>
      </c>
      <c r="AB178" s="138">
        <v>15</v>
      </c>
      <c r="AC178" s="138">
        <v>1</v>
      </c>
      <c r="AD178" s="2">
        <v>0</v>
      </c>
      <c r="AE178" s="2">
        <v>0</v>
      </c>
      <c r="AF178" s="2">
        <v>10973.68</v>
      </c>
      <c r="AG178" s="2">
        <v>11073.55</v>
      </c>
      <c r="AH178" s="2">
        <v>973</v>
      </c>
      <c r="AI178" s="2">
        <v>0</v>
      </c>
      <c r="AJ178" s="29">
        <v>0</v>
      </c>
      <c r="AK178" s="30">
        <f t="shared" si="55"/>
        <v>16</v>
      </c>
      <c r="AL178" s="30">
        <f t="shared" si="56"/>
        <v>12046.55</v>
      </c>
      <c r="AM178" s="2">
        <f t="shared" si="64"/>
        <v>-16</v>
      </c>
      <c r="AN178" s="2">
        <f t="shared" si="63"/>
        <v>5</v>
      </c>
      <c r="AO178" s="2">
        <f t="shared" si="63"/>
        <v>7</v>
      </c>
      <c r="AP178" s="2">
        <f t="shared" si="63"/>
        <v>0</v>
      </c>
      <c r="AQ178" s="2">
        <f t="shared" si="63"/>
        <v>0</v>
      </c>
      <c r="AR178" s="2">
        <f t="shared" si="63"/>
        <v>-6820.43</v>
      </c>
      <c r="AS178" s="2">
        <f t="shared" si="63"/>
        <v>-3454.8099999999995</v>
      </c>
      <c r="AT178" s="2">
        <f t="shared" si="63"/>
        <v>10038.08</v>
      </c>
      <c r="AU178" s="2">
        <f t="shared" si="63"/>
        <v>0</v>
      </c>
      <c r="AV178" s="29">
        <f t="shared" si="63"/>
        <v>0</v>
      </c>
      <c r="AW178" s="30">
        <f t="shared" si="63"/>
        <v>12</v>
      </c>
      <c r="AX178" s="31">
        <f t="shared" si="60"/>
        <v>6583.27</v>
      </c>
      <c r="AY178" s="38">
        <f t="shared" si="62"/>
        <v>-0.42105263157894735</v>
      </c>
      <c r="AZ178" s="38">
        <f t="shared" si="62"/>
        <v>0.33333333333333331</v>
      </c>
      <c r="BA178" s="38">
        <f t="shared" si="62"/>
        <v>7</v>
      </c>
      <c r="BB178" s="38" t="str">
        <f t="shared" si="62"/>
        <v/>
      </c>
      <c r="BC178" s="38" t="str">
        <f t="shared" si="62"/>
        <v/>
      </c>
      <c r="BD178" s="38">
        <f t="shared" si="62"/>
        <v>-0.6215262336791304</v>
      </c>
      <c r="BE178" s="38">
        <f t="shared" si="61"/>
        <v>-0.31198757399388632</v>
      </c>
      <c r="BF178" s="38">
        <f t="shared" si="61"/>
        <v>10.316628982528263</v>
      </c>
      <c r="BG178" s="38" t="str">
        <f t="shared" si="61"/>
        <v/>
      </c>
      <c r="BH178" s="39" t="str">
        <f t="shared" si="48"/>
        <v/>
      </c>
      <c r="BI178" s="76">
        <f t="shared" si="48"/>
        <v>0.75</v>
      </c>
      <c r="BJ178" s="40">
        <f t="shared" si="48"/>
        <v>0.54648592335564961</v>
      </c>
      <c r="BK178" s="119">
        <f t="shared" si="50"/>
        <v>188.78409090909091</v>
      </c>
      <c r="BL178" s="120">
        <f t="shared" si="50"/>
        <v>380.93700000000001</v>
      </c>
      <c r="BM178" s="120">
        <f t="shared" si="50"/>
        <v>1376.385</v>
      </c>
      <c r="BN178" s="120" t="str">
        <f t="shared" si="50"/>
        <v/>
      </c>
      <c r="BO178" s="121" t="str">
        <f t="shared" si="50"/>
        <v/>
      </c>
      <c r="BP178" s="119">
        <f t="shared" si="51"/>
        <v>288.78105263157897</v>
      </c>
      <c r="BQ178" s="120">
        <f t="shared" si="51"/>
        <v>738.23666666666657</v>
      </c>
      <c r="BR178" s="120">
        <f t="shared" si="51"/>
        <v>973</v>
      </c>
      <c r="BS178" s="120" t="str">
        <f t="shared" si="51"/>
        <v/>
      </c>
      <c r="BT178" s="121" t="str">
        <f t="shared" si="51"/>
        <v/>
      </c>
      <c r="BU178" s="119">
        <f t="shared" si="52"/>
        <v>-99.996961722488066</v>
      </c>
      <c r="BV178" s="120">
        <f t="shared" si="52"/>
        <v>-357.29966666666655</v>
      </c>
      <c r="BW178" s="121">
        <f t="shared" si="52"/>
        <v>403.38499999999999</v>
      </c>
      <c r="BX178" s="120" t="str">
        <f t="shared" si="52"/>
        <v/>
      </c>
      <c r="BY178" s="121" t="str">
        <f t="shared" si="52"/>
        <v/>
      </c>
    </row>
    <row r="179" spans="1:77" x14ac:dyDescent="0.2">
      <c r="A179" t="s">
        <v>46</v>
      </c>
      <c r="B179" t="s">
        <v>46</v>
      </c>
      <c r="C179" t="s">
        <v>85</v>
      </c>
      <c r="D179" t="s">
        <v>85</v>
      </c>
      <c r="E179" t="s">
        <v>82</v>
      </c>
      <c r="F179" s="4">
        <f t="shared" si="57"/>
        <v>46184</v>
      </c>
      <c r="G179" t="s">
        <v>39</v>
      </c>
      <c r="H179" s="28">
        <v>30</v>
      </c>
      <c r="I179" s="138">
        <v>14</v>
      </c>
      <c r="J179" s="138">
        <v>0</v>
      </c>
      <c r="K179" s="2">
        <v>0</v>
      </c>
      <c r="L179" s="2">
        <v>0</v>
      </c>
      <c r="M179" s="2">
        <v>9379.57</v>
      </c>
      <c r="N179" s="2">
        <v>3863.85</v>
      </c>
      <c r="O179" s="2">
        <v>0</v>
      </c>
      <c r="P179" s="2">
        <v>0</v>
      </c>
      <c r="Q179" s="29">
        <v>0</v>
      </c>
      <c r="R179" s="30">
        <f t="shared" si="53"/>
        <v>14</v>
      </c>
      <c r="S179" s="30">
        <f t="shared" si="54"/>
        <v>3863.85</v>
      </c>
      <c r="T179" t="s">
        <v>49</v>
      </c>
      <c r="U179" t="s">
        <v>49</v>
      </c>
      <c r="V179" t="s">
        <v>85</v>
      </c>
      <c r="W179" t="s">
        <v>85</v>
      </c>
      <c r="X179" t="s">
        <v>82</v>
      </c>
      <c r="Y179" s="4">
        <f t="shared" si="58"/>
        <v>45820</v>
      </c>
      <c r="Z179" t="s">
        <v>39</v>
      </c>
      <c r="AA179" s="28">
        <v>42</v>
      </c>
      <c r="AB179" s="138">
        <v>17</v>
      </c>
      <c r="AC179" s="138">
        <v>3</v>
      </c>
      <c r="AD179" s="2">
        <v>0</v>
      </c>
      <c r="AE179" s="2">
        <v>0</v>
      </c>
      <c r="AF179" s="2">
        <v>8926.7800000000007</v>
      </c>
      <c r="AG179" s="2">
        <v>4072.86</v>
      </c>
      <c r="AH179" s="2">
        <v>1524.32</v>
      </c>
      <c r="AI179" s="2">
        <v>0</v>
      </c>
      <c r="AJ179" s="29">
        <v>0</v>
      </c>
      <c r="AK179" s="30">
        <f t="shared" si="55"/>
        <v>20</v>
      </c>
      <c r="AL179" s="30">
        <f t="shared" si="56"/>
        <v>5597.18</v>
      </c>
      <c r="AM179" s="2">
        <f t="shared" si="64"/>
        <v>-12</v>
      </c>
      <c r="AN179" s="2">
        <f t="shared" si="63"/>
        <v>-3</v>
      </c>
      <c r="AO179" s="2">
        <f t="shared" si="63"/>
        <v>-3</v>
      </c>
      <c r="AP179" s="2">
        <f t="shared" si="63"/>
        <v>0</v>
      </c>
      <c r="AQ179" s="2">
        <f t="shared" si="63"/>
        <v>0</v>
      </c>
      <c r="AR179" s="2">
        <f t="shared" si="63"/>
        <v>452.78999999999905</v>
      </c>
      <c r="AS179" s="2">
        <f t="shared" si="63"/>
        <v>-209.01000000000022</v>
      </c>
      <c r="AT179" s="2">
        <f t="shared" si="63"/>
        <v>-1524.32</v>
      </c>
      <c r="AU179" s="2">
        <f t="shared" si="63"/>
        <v>0</v>
      </c>
      <c r="AV179" s="29">
        <f t="shared" si="63"/>
        <v>0</v>
      </c>
      <c r="AW179" s="30">
        <f t="shared" si="63"/>
        <v>-6</v>
      </c>
      <c r="AX179" s="31">
        <f t="shared" si="60"/>
        <v>-1733.3300000000004</v>
      </c>
      <c r="AY179" s="38">
        <f t="shared" si="62"/>
        <v>-0.2857142857142857</v>
      </c>
      <c r="AZ179" s="38">
        <f t="shared" si="62"/>
        <v>-0.17647058823529413</v>
      </c>
      <c r="BA179" s="38">
        <f t="shared" si="62"/>
        <v>-1</v>
      </c>
      <c r="BB179" s="38" t="str">
        <f t="shared" si="62"/>
        <v/>
      </c>
      <c r="BC179" s="38" t="str">
        <f t="shared" si="62"/>
        <v/>
      </c>
      <c r="BD179" s="38">
        <f t="shared" si="62"/>
        <v>5.0722656993899148E-2</v>
      </c>
      <c r="BE179" s="38">
        <f t="shared" si="61"/>
        <v>-5.1317747234130372E-2</v>
      </c>
      <c r="BF179" s="38">
        <f t="shared" si="61"/>
        <v>-1</v>
      </c>
      <c r="BG179" s="38" t="str">
        <f t="shared" si="61"/>
        <v/>
      </c>
      <c r="BH179" s="39" t="str">
        <f t="shared" si="61"/>
        <v/>
      </c>
      <c r="BI179" s="76">
        <f t="shared" si="61"/>
        <v>-0.3</v>
      </c>
      <c r="BJ179" s="40">
        <f t="shared" si="61"/>
        <v>-0.30967915986264516</v>
      </c>
      <c r="BK179" s="119">
        <f t="shared" si="50"/>
        <v>312.65233333333333</v>
      </c>
      <c r="BL179" s="120">
        <f t="shared" si="50"/>
        <v>275.9892857142857</v>
      </c>
      <c r="BM179" s="120" t="str">
        <f t="shared" si="50"/>
        <v/>
      </c>
      <c r="BN179" s="120" t="str">
        <f t="shared" si="50"/>
        <v/>
      </c>
      <c r="BO179" s="121" t="str">
        <f t="shared" si="50"/>
        <v/>
      </c>
      <c r="BP179" s="119">
        <f t="shared" si="51"/>
        <v>212.54238095238097</v>
      </c>
      <c r="BQ179" s="120">
        <f t="shared" si="51"/>
        <v>239.58</v>
      </c>
      <c r="BR179" s="120">
        <f t="shared" si="51"/>
        <v>508.10666666666663</v>
      </c>
      <c r="BS179" s="120" t="str">
        <f t="shared" si="51"/>
        <v/>
      </c>
      <c r="BT179" s="121" t="str">
        <f t="shared" si="51"/>
        <v/>
      </c>
      <c r="BU179" s="119">
        <f t="shared" si="52"/>
        <v>100.10995238095236</v>
      </c>
      <c r="BV179" s="120">
        <f t="shared" si="52"/>
        <v>36.409285714285687</v>
      </c>
      <c r="BW179" s="121" t="str">
        <f t="shared" si="52"/>
        <v/>
      </c>
      <c r="BX179" s="120" t="str">
        <f t="shared" si="52"/>
        <v/>
      </c>
      <c r="BY179" s="121" t="str">
        <f t="shared" si="52"/>
        <v/>
      </c>
    </row>
    <row r="180" spans="1:77" x14ac:dyDescent="0.2">
      <c r="A180" t="s">
        <v>46</v>
      </c>
      <c r="B180" t="s">
        <v>46</v>
      </c>
      <c r="C180" t="s">
        <v>85</v>
      </c>
      <c r="D180" t="s">
        <v>85</v>
      </c>
      <c r="E180" t="s">
        <v>82</v>
      </c>
      <c r="F180" s="4">
        <f t="shared" si="57"/>
        <v>46185</v>
      </c>
      <c r="G180" t="s">
        <v>40</v>
      </c>
      <c r="H180" s="28">
        <v>32</v>
      </c>
      <c r="I180" s="138">
        <v>22</v>
      </c>
      <c r="J180" s="138">
        <v>0</v>
      </c>
      <c r="K180" s="2">
        <v>0</v>
      </c>
      <c r="L180" s="2">
        <v>0</v>
      </c>
      <c r="M180" s="2">
        <v>5627.8100000000013</v>
      </c>
      <c r="N180" s="2">
        <v>16672.8</v>
      </c>
      <c r="O180" s="2">
        <v>0</v>
      </c>
      <c r="P180" s="2">
        <v>0</v>
      </c>
      <c r="Q180" s="29">
        <v>0</v>
      </c>
      <c r="R180" s="30">
        <f t="shared" si="53"/>
        <v>22</v>
      </c>
      <c r="S180" s="30">
        <f t="shared" si="54"/>
        <v>16672.8</v>
      </c>
      <c r="T180" t="s">
        <v>49</v>
      </c>
      <c r="U180" t="s">
        <v>49</v>
      </c>
      <c r="V180" t="s">
        <v>85</v>
      </c>
      <c r="W180" t="s">
        <v>85</v>
      </c>
      <c r="X180" t="s">
        <v>82</v>
      </c>
      <c r="Y180" s="4">
        <f t="shared" si="58"/>
        <v>45821</v>
      </c>
      <c r="Z180" t="s">
        <v>40</v>
      </c>
      <c r="AA180" s="28">
        <v>22</v>
      </c>
      <c r="AB180" s="138">
        <v>15</v>
      </c>
      <c r="AC180" s="138">
        <v>0</v>
      </c>
      <c r="AD180" s="2">
        <v>0</v>
      </c>
      <c r="AE180" s="2">
        <v>0</v>
      </c>
      <c r="AF180" s="2">
        <v>5994.9</v>
      </c>
      <c r="AG180" s="2">
        <v>5679.61</v>
      </c>
      <c r="AH180" s="2">
        <v>0</v>
      </c>
      <c r="AI180" s="2">
        <v>0</v>
      </c>
      <c r="AJ180" s="29">
        <v>0</v>
      </c>
      <c r="AK180" s="30">
        <f t="shared" si="55"/>
        <v>15</v>
      </c>
      <c r="AL180" s="30">
        <f t="shared" si="56"/>
        <v>5679.61</v>
      </c>
      <c r="AM180" s="2">
        <f t="shared" si="64"/>
        <v>10</v>
      </c>
      <c r="AN180" s="2">
        <f t="shared" si="63"/>
        <v>7</v>
      </c>
      <c r="AO180" s="2">
        <f t="shared" si="63"/>
        <v>0</v>
      </c>
      <c r="AP180" s="2">
        <f t="shared" si="63"/>
        <v>0</v>
      </c>
      <c r="AQ180" s="2">
        <f t="shared" si="63"/>
        <v>0</v>
      </c>
      <c r="AR180" s="2">
        <f t="shared" si="63"/>
        <v>-367.08999999999833</v>
      </c>
      <c r="AS180" s="2">
        <f t="shared" si="63"/>
        <v>10993.189999999999</v>
      </c>
      <c r="AT180" s="2">
        <f t="shared" si="63"/>
        <v>0</v>
      </c>
      <c r="AU180" s="2">
        <f t="shared" si="63"/>
        <v>0</v>
      </c>
      <c r="AV180" s="29">
        <f t="shared" si="63"/>
        <v>0</v>
      </c>
      <c r="AW180" s="30">
        <f t="shared" si="63"/>
        <v>7</v>
      </c>
      <c r="AX180" s="31">
        <f t="shared" si="60"/>
        <v>10993.189999999999</v>
      </c>
      <c r="AY180" s="38">
        <f t="shared" si="62"/>
        <v>0.45454545454545453</v>
      </c>
      <c r="AZ180" s="38">
        <f t="shared" si="62"/>
        <v>0.46666666666666667</v>
      </c>
      <c r="BA180" s="38" t="str">
        <f t="shared" si="62"/>
        <v/>
      </c>
      <c r="BB180" s="38" t="str">
        <f t="shared" si="62"/>
        <v/>
      </c>
      <c r="BC180" s="38" t="str">
        <f t="shared" si="62"/>
        <v/>
      </c>
      <c r="BD180" s="38">
        <f t="shared" si="62"/>
        <v>-6.1233715324692378E-2</v>
      </c>
      <c r="BE180" s="38">
        <f t="shared" si="61"/>
        <v>1.9355536735796999</v>
      </c>
      <c r="BF180" s="38" t="str">
        <f t="shared" si="61"/>
        <v/>
      </c>
      <c r="BG180" s="38" t="str">
        <f t="shared" si="61"/>
        <v/>
      </c>
      <c r="BH180" s="39" t="str">
        <f t="shared" si="61"/>
        <v/>
      </c>
      <c r="BI180" s="76">
        <f t="shared" si="61"/>
        <v>0.46666666666666667</v>
      </c>
      <c r="BJ180" s="40">
        <f t="shared" si="61"/>
        <v>1.9355536735796999</v>
      </c>
      <c r="BK180" s="119">
        <f t="shared" si="50"/>
        <v>175.86906250000004</v>
      </c>
      <c r="BL180" s="120">
        <f t="shared" si="50"/>
        <v>757.85454545454547</v>
      </c>
      <c r="BM180" s="120" t="str">
        <f t="shared" si="50"/>
        <v/>
      </c>
      <c r="BN180" s="120" t="str">
        <f t="shared" si="50"/>
        <v/>
      </c>
      <c r="BO180" s="121" t="str">
        <f t="shared" si="50"/>
        <v/>
      </c>
      <c r="BP180" s="119">
        <f t="shared" si="51"/>
        <v>272.49545454545455</v>
      </c>
      <c r="BQ180" s="120">
        <f t="shared" si="51"/>
        <v>378.64066666666662</v>
      </c>
      <c r="BR180" s="120" t="str">
        <f t="shared" si="51"/>
        <v/>
      </c>
      <c r="BS180" s="120" t="str">
        <f t="shared" si="51"/>
        <v/>
      </c>
      <c r="BT180" s="121" t="str">
        <f t="shared" si="51"/>
        <v/>
      </c>
      <c r="BU180" s="119">
        <f t="shared" si="52"/>
        <v>-96.626392045454509</v>
      </c>
      <c r="BV180" s="120">
        <f t="shared" si="52"/>
        <v>379.21387878787885</v>
      </c>
      <c r="BW180" s="121" t="str">
        <f t="shared" si="52"/>
        <v/>
      </c>
      <c r="BX180" s="120" t="str">
        <f t="shared" si="52"/>
        <v/>
      </c>
      <c r="BY180" s="121" t="str">
        <f t="shared" si="52"/>
        <v/>
      </c>
    </row>
    <row r="181" spans="1:77" ht="13.5" thickBot="1" x14ac:dyDescent="0.25">
      <c r="A181" t="s">
        <v>46</v>
      </c>
      <c r="B181" t="s">
        <v>46</v>
      </c>
      <c r="C181" t="s">
        <v>85</v>
      </c>
      <c r="D181" t="s">
        <v>85</v>
      </c>
      <c r="E181" t="s">
        <v>82</v>
      </c>
      <c r="F181" s="59">
        <f t="shared" si="57"/>
        <v>46186</v>
      </c>
      <c r="G181" s="42" t="s">
        <v>41</v>
      </c>
      <c r="H181" s="43">
        <v>21</v>
      </c>
      <c r="I181" s="44">
        <v>2</v>
      </c>
      <c r="J181" s="44">
        <v>0</v>
      </c>
      <c r="K181" s="44">
        <v>0</v>
      </c>
      <c r="L181" s="44">
        <v>0</v>
      </c>
      <c r="M181" s="44">
        <v>3750.77</v>
      </c>
      <c r="N181" s="44">
        <v>692.33</v>
      </c>
      <c r="O181" s="44">
        <v>0</v>
      </c>
      <c r="P181" s="44">
        <v>0</v>
      </c>
      <c r="Q181" s="45">
        <v>0</v>
      </c>
      <c r="R181" s="46">
        <f t="shared" si="53"/>
        <v>2</v>
      </c>
      <c r="S181" s="46">
        <f t="shared" si="54"/>
        <v>692.33</v>
      </c>
      <c r="T181" t="s">
        <v>49</v>
      </c>
      <c r="U181" t="s">
        <v>49</v>
      </c>
      <c r="V181" t="s">
        <v>85</v>
      </c>
      <c r="W181" t="s">
        <v>85</v>
      </c>
      <c r="X181" t="s">
        <v>82</v>
      </c>
      <c r="Y181" s="59">
        <f t="shared" si="58"/>
        <v>45822</v>
      </c>
      <c r="Z181" s="42" t="s">
        <v>41</v>
      </c>
      <c r="AA181" s="43">
        <v>22</v>
      </c>
      <c r="AB181" s="44">
        <v>7</v>
      </c>
      <c r="AC181" s="44">
        <v>2</v>
      </c>
      <c r="AD181" s="44">
        <v>0</v>
      </c>
      <c r="AE181" s="44">
        <v>0</v>
      </c>
      <c r="AF181" s="44">
        <v>4935.3799999999992</v>
      </c>
      <c r="AG181" s="44">
        <v>867.45</v>
      </c>
      <c r="AH181" s="44">
        <v>1363.1</v>
      </c>
      <c r="AI181" s="44">
        <v>0</v>
      </c>
      <c r="AJ181" s="45">
        <v>0</v>
      </c>
      <c r="AK181" s="46">
        <f t="shared" si="55"/>
        <v>9</v>
      </c>
      <c r="AL181" s="46">
        <f t="shared" si="56"/>
        <v>2230.5500000000002</v>
      </c>
      <c r="AM181" s="44">
        <f t="shared" si="64"/>
        <v>-1</v>
      </c>
      <c r="AN181" s="44">
        <f t="shared" si="63"/>
        <v>-5</v>
      </c>
      <c r="AO181" s="44">
        <f t="shared" si="63"/>
        <v>-2</v>
      </c>
      <c r="AP181" s="44">
        <f t="shared" si="63"/>
        <v>0</v>
      </c>
      <c r="AQ181" s="44">
        <f t="shared" si="63"/>
        <v>0</v>
      </c>
      <c r="AR181" s="44">
        <f t="shared" si="63"/>
        <v>-1184.6099999999992</v>
      </c>
      <c r="AS181" s="44">
        <f t="shared" si="63"/>
        <v>-175.12</v>
      </c>
      <c r="AT181" s="44">
        <f t="shared" si="63"/>
        <v>-1363.1</v>
      </c>
      <c r="AU181" s="44">
        <f t="shared" si="63"/>
        <v>0</v>
      </c>
      <c r="AV181" s="45">
        <f t="shared" si="63"/>
        <v>0</v>
      </c>
      <c r="AW181" s="46">
        <f t="shared" si="63"/>
        <v>-7</v>
      </c>
      <c r="AX181" s="47">
        <f t="shared" si="60"/>
        <v>-1538.2200000000003</v>
      </c>
      <c r="AY181" s="56">
        <f t="shared" si="62"/>
        <v>-4.5454545454545456E-2</v>
      </c>
      <c r="AZ181" s="56">
        <f t="shared" si="62"/>
        <v>-0.7142857142857143</v>
      </c>
      <c r="BA181" s="56">
        <f t="shared" si="62"/>
        <v>-1</v>
      </c>
      <c r="BB181" s="56" t="str">
        <f t="shared" si="62"/>
        <v/>
      </c>
      <c r="BC181" s="56" t="str">
        <f t="shared" si="62"/>
        <v/>
      </c>
      <c r="BD181" s="56">
        <f t="shared" si="62"/>
        <v>-0.24002407109482946</v>
      </c>
      <c r="BE181" s="56">
        <f t="shared" si="61"/>
        <v>-0.20187907083981785</v>
      </c>
      <c r="BF181" s="56">
        <f t="shared" si="61"/>
        <v>-1</v>
      </c>
      <c r="BG181" s="56" t="str">
        <f t="shared" si="61"/>
        <v/>
      </c>
      <c r="BH181" s="57" t="str">
        <f t="shared" si="61"/>
        <v/>
      </c>
      <c r="BI181" s="81">
        <f t="shared" si="61"/>
        <v>-0.77777777777777779</v>
      </c>
      <c r="BJ181" s="58">
        <f t="shared" si="61"/>
        <v>-0.68961466902781832</v>
      </c>
      <c r="BK181" s="122">
        <f t="shared" si="50"/>
        <v>178.60809523809525</v>
      </c>
      <c r="BL181" s="123">
        <f t="shared" si="50"/>
        <v>346.16500000000002</v>
      </c>
      <c r="BM181" s="123" t="str">
        <f t="shared" si="50"/>
        <v/>
      </c>
      <c r="BN181" s="123" t="str">
        <f t="shared" si="50"/>
        <v/>
      </c>
      <c r="BO181" s="124" t="str">
        <f t="shared" si="50"/>
        <v/>
      </c>
      <c r="BP181" s="122">
        <f t="shared" si="51"/>
        <v>224.3354545454545</v>
      </c>
      <c r="BQ181" s="123">
        <f t="shared" si="51"/>
        <v>123.92142857142858</v>
      </c>
      <c r="BR181" s="123">
        <f t="shared" si="51"/>
        <v>681.55</v>
      </c>
      <c r="BS181" s="123" t="str">
        <f t="shared" si="51"/>
        <v/>
      </c>
      <c r="BT181" s="124" t="str">
        <f t="shared" si="51"/>
        <v/>
      </c>
      <c r="BU181" s="122">
        <f t="shared" si="52"/>
        <v>-45.727359307359251</v>
      </c>
      <c r="BV181" s="123">
        <f t="shared" si="52"/>
        <v>222.24357142857144</v>
      </c>
      <c r="BW181" s="124" t="str">
        <f t="shared" si="52"/>
        <v/>
      </c>
      <c r="BX181" s="123" t="str">
        <f t="shared" si="52"/>
        <v/>
      </c>
      <c r="BY181" s="124" t="str">
        <f t="shared" si="52"/>
        <v/>
      </c>
    </row>
    <row r="182" spans="1:77" x14ac:dyDescent="0.2">
      <c r="A182" t="s">
        <v>46</v>
      </c>
      <c r="B182" t="s">
        <v>46</v>
      </c>
      <c r="C182" t="s">
        <v>85</v>
      </c>
      <c r="D182" t="s">
        <v>85</v>
      </c>
      <c r="E182" t="s">
        <v>83</v>
      </c>
      <c r="F182" s="4">
        <f t="shared" si="57"/>
        <v>46187</v>
      </c>
      <c r="G182" t="s">
        <v>35</v>
      </c>
      <c r="H182" s="28">
        <v>9</v>
      </c>
      <c r="I182" s="138">
        <v>25</v>
      </c>
      <c r="J182" s="138">
        <v>0</v>
      </c>
      <c r="K182" s="2">
        <v>0</v>
      </c>
      <c r="L182" s="2">
        <v>0</v>
      </c>
      <c r="M182" s="2">
        <v>4359.3700000000008</v>
      </c>
      <c r="N182" s="2">
        <v>6792.5499999999993</v>
      </c>
      <c r="O182" s="2">
        <v>0</v>
      </c>
      <c r="P182" s="2">
        <v>0</v>
      </c>
      <c r="Q182" s="29">
        <v>0</v>
      </c>
      <c r="R182" s="30">
        <f t="shared" si="53"/>
        <v>25</v>
      </c>
      <c r="S182" s="30">
        <f t="shared" si="54"/>
        <v>6792.5499999999993</v>
      </c>
      <c r="T182" t="s">
        <v>49</v>
      </c>
      <c r="U182" t="s">
        <v>49</v>
      </c>
      <c r="V182" t="s">
        <v>85</v>
      </c>
      <c r="W182" t="s">
        <v>85</v>
      </c>
      <c r="X182" t="s">
        <v>83</v>
      </c>
      <c r="Y182" s="4">
        <f t="shared" si="58"/>
        <v>45823</v>
      </c>
      <c r="Z182" t="s">
        <v>35</v>
      </c>
      <c r="AA182" s="28">
        <v>9</v>
      </c>
      <c r="AB182" s="138">
        <v>4</v>
      </c>
      <c r="AC182" s="138">
        <v>1</v>
      </c>
      <c r="AD182" s="2">
        <v>0</v>
      </c>
      <c r="AE182" s="2">
        <v>0</v>
      </c>
      <c r="AF182" s="2">
        <v>2264.85</v>
      </c>
      <c r="AG182" s="2">
        <v>333.36</v>
      </c>
      <c r="AH182" s="2">
        <v>1369.24</v>
      </c>
      <c r="AI182" s="2">
        <v>0</v>
      </c>
      <c r="AJ182" s="29">
        <v>0</v>
      </c>
      <c r="AK182" s="30">
        <f t="shared" si="55"/>
        <v>5</v>
      </c>
      <c r="AL182" s="30">
        <f t="shared" si="56"/>
        <v>1702.6</v>
      </c>
      <c r="AM182" s="2">
        <f t="shared" si="64"/>
        <v>0</v>
      </c>
      <c r="AN182" s="2">
        <f t="shared" si="63"/>
        <v>21</v>
      </c>
      <c r="AO182" s="2">
        <f t="shared" si="63"/>
        <v>-1</v>
      </c>
      <c r="AP182" s="2">
        <f t="shared" si="63"/>
        <v>0</v>
      </c>
      <c r="AQ182" s="2">
        <f t="shared" si="63"/>
        <v>0</v>
      </c>
      <c r="AR182" s="2">
        <f t="shared" si="63"/>
        <v>2094.5200000000009</v>
      </c>
      <c r="AS182" s="2">
        <f t="shared" si="63"/>
        <v>6459.19</v>
      </c>
      <c r="AT182" s="2">
        <f t="shared" si="63"/>
        <v>-1369.24</v>
      </c>
      <c r="AU182" s="2">
        <f t="shared" si="63"/>
        <v>0</v>
      </c>
      <c r="AV182" s="29">
        <f t="shared" si="63"/>
        <v>0</v>
      </c>
      <c r="AW182" s="30">
        <f t="shared" si="63"/>
        <v>20</v>
      </c>
      <c r="AX182" s="31">
        <f t="shared" si="60"/>
        <v>5089.9499999999989</v>
      </c>
      <c r="AY182" s="38">
        <f t="shared" si="62"/>
        <v>0</v>
      </c>
      <c r="AZ182" s="38">
        <f t="shared" si="62"/>
        <v>5.25</v>
      </c>
      <c r="BA182" s="38">
        <f t="shared" si="62"/>
        <v>-1</v>
      </c>
      <c r="BB182" s="38" t="str">
        <f t="shared" si="62"/>
        <v/>
      </c>
      <c r="BC182" s="38" t="str">
        <f t="shared" si="62"/>
        <v/>
      </c>
      <c r="BD182" s="38">
        <f t="shared" si="62"/>
        <v>0.92479413647702979</v>
      </c>
      <c r="BE182" s="38">
        <f t="shared" si="61"/>
        <v>19.376019918406527</v>
      </c>
      <c r="BF182" s="38">
        <f t="shared" si="61"/>
        <v>-1</v>
      </c>
      <c r="BG182" s="38" t="str">
        <f t="shared" si="61"/>
        <v/>
      </c>
      <c r="BH182" s="39" t="str">
        <f t="shared" si="61"/>
        <v/>
      </c>
      <c r="BI182" s="76">
        <f t="shared" si="61"/>
        <v>4</v>
      </c>
      <c r="BJ182" s="40">
        <f t="shared" si="61"/>
        <v>2.9895160343004812</v>
      </c>
      <c r="BK182" s="116">
        <f t="shared" si="50"/>
        <v>484.37444444444452</v>
      </c>
      <c r="BL182" s="117">
        <f t="shared" si="50"/>
        <v>271.702</v>
      </c>
      <c r="BM182" s="117" t="str">
        <f t="shared" si="50"/>
        <v/>
      </c>
      <c r="BN182" s="117" t="str">
        <f t="shared" si="50"/>
        <v/>
      </c>
      <c r="BO182" s="118" t="str">
        <f t="shared" si="50"/>
        <v/>
      </c>
      <c r="BP182" s="116">
        <f t="shared" si="51"/>
        <v>251.64999999999998</v>
      </c>
      <c r="BQ182" s="117">
        <f t="shared" si="51"/>
        <v>83.34</v>
      </c>
      <c r="BR182" s="117">
        <f t="shared" si="51"/>
        <v>1369.24</v>
      </c>
      <c r="BS182" s="117" t="str">
        <f t="shared" si="51"/>
        <v/>
      </c>
      <c r="BT182" s="118" t="str">
        <f t="shared" si="51"/>
        <v/>
      </c>
      <c r="BU182" s="116">
        <f t="shared" si="52"/>
        <v>232.72444444444454</v>
      </c>
      <c r="BV182" s="117">
        <f t="shared" si="52"/>
        <v>188.36199999999999</v>
      </c>
      <c r="BW182" s="118" t="str">
        <f t="shared" si="52"/>
        <v/>
      </c>
      <c r="BX182" s="117" t="str">
        <f t="shared" si="52"/>
        <v/>
      </c>
      <c r="BY182" s="118" t="str">
        <f t="shared" si="52"/>
        <v/>
      </c>
    </row>
    <row r="183" spans="1:77" x14ac:dyDescent="0.2">
      <c r="A183" t="s">
        <v>46</v>
      </c>
      <c r="B183" t="s">
        <v>46</v>
      </c>
      <c r="C183" t="s">
        <v>85</v>
      </c>
      <c r="D183" t="s">
        <v>85</v>
      </c>
      <c r="E183" t="s">
        <v>83</v>
      </c>
      <c r="F183" s="4">
        <f t="shared" si="57"/>
        <v>46188</v>
      </c>
      <c r="G183" t="s">
        <v>36</v>
      </c>
      <c r="H183" s="28">
        <v>19</v>
      </c>
      <c r="I183" s="138">
        <v>9</v>
      </c>
      <c r="J183" s="138">
        <v>1</v>
      </c>
      <c r="K183" s="2">
        <v>0</v>
      </c>
      <c r="L183" s="2">
        <v>0</v>
      </c>
      <c r="M183" s="2">
        <v>4166.28</v>
      </c>
      <c r="N183" s="2">
        <v>1672.2299999999998</v>
      </c>
      <c r="O183" s="2">
        <v>1159.6300000000001</v>
      </c>
      <c r="P183" s="2">
        <v>0</v>
      </c>
      <c r="Q183" s="29">
        <v>0</v>
      </c>
      <c r="R183" s="30">
        <f t="shared" si="53"/>
        <v>10</v>
      </c>
      <c r="S183" s="30">
        <f t="shared" si="54"/>
        <v>2831.8599999999997</v>
      </c>
      <c r="T183" t="s">
        <v>49</v>
      </c>
      <c r="U183" t="s">
        <v>49</v>
      </c>
      <c r="V183" t="s">
        <v>85</v>
      </c>
      <c r="W183" t="s">
        <v>85</v>
      </c>
      <c r="X183" t="s">
        <v>83</v>
      </c>
      <c r="Y183" s="4">
        <f t="shared" si="58"/>
        <v>45824</v>
      </c>
      <c r="Z183" t="s">
        <v>36</v>
      </c>
      <c r="AA183" s="28">
        <v>25</v>
      </c>
      <c r="AB183" s="138">
        <v>13</v>
      </c>
      <c r="AC183" s="138">
        <v>3</v>
      </c>
      <c r="AD183" s="2">
        <v>0</v>
      </c>
      <c r="AE183" s="2">
        <v>0</v>
      </c>
      <c r="AF183" s="2">
        <v>3811.63</v>
      </c>
      <c r="AG183" s="2">
        <v>2402.9700000000003</v>
      </c>
      <c r="AH183" s="2">
        <v>1932.12</v>
      </c>
      <c r="AI183" s="2">
        <v>0</v>
      </c>
      <c r="AJ183" s="29">
        <v>0</v>
      </c>
      <c r="AK183" s="30">
        <f t="shared" si="55"/>
        <v>16</v>
      </c>
      <c r="AL183" s="30">
        <f t="shared" si="56"/>
        <v>4335.09</v>
      </c>
      <c r="AM183" s="2">
        <f t="shared" si="64"/>
        <v>-6</v>
      </c>
      <c r="AN183" s="2">
        <f t="shared" si="63"/>
        <v>-4</v>
      </c>
      <c r="AO183" s="2">
        <f t="shared" si="63"/>
        <v>-2</v>
      </c>
      <c r="AP183" s="2">
        <f t="shared" si="63"/>
        <v>0</v>
      </c>
      <c r="AQ183" s="2">
        <f t="shared" si="63"/>
        <v>0</v>
      </c>
      <c r="AR183" s="2">
        <f t="shared" si="63"/>
        <v>354.64999999999964</v>
      </c>
      <c r="AS183" s="2">
        <f t="shared" si="63"/>
        <v>-730.74000000000046</v>
      </c>
      <c r="AT183" s="2">
        <f t="shared" si="63"/>
        <v>-772.48999999999978</v>
      </c>
      <c r="AU183" s="2">
        <f t="shared" si="63"/>
        <v>0</v>
      </c>
      <c r="AV183" s="29">
        <f t="shared" si="63"/>
        <v>0</v>
      </c>
      <c r="AW183" s="30">
        <f t="shared" si="63"/>
        <v>-6</v>
      </c>
      <c r="AX183" s="31">
        <f t="shared" si="60"/>
        <v>-1503.2300000000005</v>
      </c>
      <c r="AY183" s="38">
        <f t="shared" si="62"/>
        <v>-0.24</v>
      </c>
      <c r="AZ183" s="38">
        <f t="shared" si="62"/>
        <v>-0.30769230769230771</v>
      </c>
      <c r="BA183" s="38">
        <f t="shared" si="62"/>
        <v>-0.66666666666666663</v>
      </c>
      <c r="BB183" s="38" t="str">
        <f t="shared" si="62"/>
        <v/>
      </c>
      <c r="BC183" s="38" t="str">
        <f t="shared" si="62"/>
        <v/>
      </c>
      <c r="BD183" s="38">
        <f t="shared" si="62"/>
        <v>9.3044183197214747E-2</v>
      </c>
      <c r="BE183" s="38">
        <f t="shared" si="61"/>
        <v>-0.30409867788611611</v>
      </c>
      <c r="BF183" s="38">
        <f t="shared" si="61"/>
        <v>-0.39981471130157537</v>
      </c>
      <c r="BG183" s="38" t="str">
        <f t="shared" si="61"/>
        <v/>
      </c>
      <c r="BH183" s="39" t="str">
        <f t="shared" si="61"/>
        <v/>
      </c>
      <c r="BI183" s="76">
        <f t="shared" si="61"/>
        <v>-0.375</v>
      </c>
      <c r="BJ183" s="40">
        <f t="shared" si="61"/>
        <v>-0.34675866014315743</v>
      </c>
      <c r="BK183" s="119">
        <f t="shared" si="50"/>
        <v>219.27789473684209</v>
      </c>
      <c r="BL183" s="120">
        <f t="shared" si="50"/>
        <v>185.80333333333331</v>
      </c>
      <c r="BM183" s="120">
        <f t="shared" si="50"/>
        <v>1159.6300000000001</v>
      </c>
      <c r="BN183" s="120" t="str">
        <f t="shared" si="50"/>
        <v/>
      </c>
      <c r="BO183" s="121" t="str">
        <f t="shared" si="50"/>
        <v/>
      </c>
      <c r="BP183" s="119">
        <f t="shared" si="51"/>
        <v>152.46520000000001</v>
      </c>
      <c r="BQ183" s="120">
        <f t="shared" si="51"/>
        <v>184.84384615384619</v>
      </c>
      <c r="BR183" s="120">
        <f t="shared" si="51"/>
        <v>644.04</v>
      </c>
      <c r="BS183" s="120" t="str">
        <f t="shared" si="51"/>
        <v/>
      </c>
      <c r="BT183" s="121" t="str">
        <f t="shared" si="51"/>
        <v/>
      </c>
      <c r="BU183" s="119">
        <f t="shared" si="52"/>
        <v>66.812694736842076</v>
      </c>
      <c r="BV183" s="120">
        <f t="shared" si="52"/>
        <v>0.9594871794871267</v>
      </c>
      <c r="BW183" s="121">
        <f t="shared" si="52"/>
        <v>515.59000000000015</v>
      </c>
      <c r="BX183" s="120" t="str">
        <f t="shared" si="52"/>
        <v/>
      </c>
      <c r="BY183" s="121" t="str">
        <f t="shared" si="52"/>
        <v/>
      </c>
    </row>
    <row r="184" spans="1:77" x14ac:dyDescent="0.2">
      <c r="A184" t="s">
        <v>46</v>
      </c>
      <c r="B184" t="s">
        <v>46</v>
      </c>
      <c r="C184" t="s">
        <v>85</v>
      </c>
      <c r="D184" t="s">
        <v>85</v>
      </c>
      <c r="E184" t="s">
        <v>83</v>
      </c>
      <c r="F184" s="4">
        <f t="shared" si="57"/>
        <v>46189</v>
      </c>
      <c r="G184" t="s">
        <v>37</v>
      </c>
      <c r="H184" s="28">
        <v>23</v>
      </c>
      <c r="I184" s="138">
        <v>38</v>
      </c>
      <c r="J184" s="138">
        <v>0</v>
      </c>
      <c r="K184" s="2">
        <v>0</v>
      </c>
      <c r="L184" s="2">
        <v>0</v>
      </c>
      <c r="M184" s="2">
        <v>2860.1</v>
      </c>
      <c r="N184" s="2">
        <v>9104.3499999999985</v>
      </c>
      <c r="O184" s="2">
        <v>0</v>
      </c>
      <c r="P184" s="2">
        <v>0</v>
      </c>
      <c r="Q184" s="29">
        <v>0</v>
      </c>
      <c r="R184" s="30">
        <f t="shared" si="53"/>
        <v>38</v>
      </c>
      <c r="S184" s="30">
        <f t="shared" si="54"/>
        <v>9104.3499999999985</v>
      </c>
      <c r="T184" t="s">
        <v>49</v>
      </c>
      <c r="U184" t="s">
        <v>49</v>
      </c>
      <c r="V184" t="s">
        <v>85</v>
      </c>
      <c r="W184" t="s">
        <v>85</v>
      </c>
      <c r="X184" t="s">
        <v>83</v>
      </c>
      <c r="Y184" s="4">
        <f t="shared" si="58"/>
        <v>45825</v>
      </c>
      <c r="Z184" t="s">
        <v>37</v>
      </c>
      <c r="AA184" s="28">
        <v>23</v>
      </c>
      <c r="AB184" s="138">
        <v>13</v>
      </c>
      <c r="AC184" s="138">
        <v>4</v>
      </c>
      <c r="AD184" s="2">
        <v>0</v>
      </c>
      <c r="AE184" s="2">
        <v>0</v>
      </c>
      <c r="AF184" s="2">
        <v>5205.08</v>
      </c>
      <c r="AG184" s="2">
        <v>2048.39</v>
      </c>
      <c r="AH184" s="2">
        <v>7584.9500000000007</v>
      </c>
      <c r="AI184" s="2">
        <v>0</v>
      </c>
      <c r="AJ184" s="29">
        <v>0</v>
      </c>
      <c r="AK184" s="30">
        <f t="shared" si="55"/>
        <v>17</v>
      </c>
      <c r="AL184" s="30">
        <f t="shared" si="56"/>
        <v>9633.34</v>
      </c>
      <c r="AM184" s="2">
        <f t="shared" si="64"/>
        <v>0</v>
      </c>
      <c r="AN184" s="2">
        <f t="shared" si="63"/>
        <v>25</v>
      </c>
      <c r="AO184" s="2">
        <f t="shared" si="63"/>
        <v>-4</v>
      </c>
      <c r="AP184" s="2">
        <f t="shared" si="63"/>
        <v>0</v>
      </c>
      <c r="AQ184" s="2">
        <f t="shared" si="63"/>
        <v>0</v>
      </c>
      <c r="AR184" s="2">
        <f t="shared" si="63"/>
        <v>-2344.98</v>
      </c>
      <c r="AS184" s="2">
        <f t="shared" si="63"/>
        <v>7055.9599999999991</v>
      </c>
      <c r="AT184" s="2">
        <f t="shared" si="63"/>
        <v>-7584.9500000000007</v>
      </c>
      <c r="AU184" s="2">
        <f t="shared" si="63"/>
        <v>0</v>
      </c>
      <c r="AV184" s="29">
        <f t="shared" si="63"/>
        <v>0</v>
      </c>
      <c r="AW184" s="30">
        <f t="shared" si="63"/>
        <v>21</v>
      </c>
      <c r="AX184" s="31">
        <f t="shared" si="60"/>
        <v>-528.9900000000016</v>
      </c>
      <c r="AY184" s="38">
        <f t="shared" si="62"/>
        <v>0</v>
      </c>
      <c r="AZ184" s="38">
        <f t="shared" si="62"/>
        <v>1.9230769230769231</v>
      </c>
      <c r="BA184" s="38">
        <f t="shared" si="62"/>
        <v>-1</v>
      </c>
      <c r="BB184" s="38" t="str">
        <f t="shared" si="62"/>
        <v/>
      </c>
      <c r="BC184" s="38" t="str">
        <f t="shared" si="62"/>
        <v/>
      </c>
      <c r="BD184" s="38">
        <f t="shared" si="62"/>
        <v>-0.45051757129573416</v>
      </c>
      <c r="BE184" s="38">
        <f t="shared" si="61"/>
        <v>3.4446370076010915</v>
      </c>
      <c r="BF184" s="38">
        <f t="shared" si="61"/>
        <v>-1</v>
      </c>
      <c r="BG184" s="38" t="str">
        <f t="shared" si="61"/>
        <v/>
      </c>
      <c r="BH184" s="39" t="str">
        <f t="shared" si="61"/>
        <v/>
      </c>
      <c r="BI184" s="76">
        <f t="shared" si="61"/>
        <v>1.2352941176470589</v>
      </c>
      <c r="BJ184" s="40">
        <f t="shared" si="61"/>
        <v>-5.4912418745731134E-2</v>
      </c>
      <c r="BK184" s="119">
        <f t="shared" ref="BK184:BO234" si="65">IFERROR(M184/H184,"")</f>
        <v>124.35217391304347</v>
      </c>
      <c r="BL184" s="120">
        <f t="shared" si="65"/>
        <v>239.58815789473681</v>
      </c>
      <c r="BM184" s="120" t="str">
        <f t="shared" si="65"/>
        <v/>
      </c>
      <c r="BN184" s="120" t="str">
        <f t="shared" si="65"/>
        <v/>
      </c>
      <c r="BO184" s="121" t="str">
        <f t="shared" si="65"/>
        <v/>
      </c>
      <c r="BP184" s="119">
        <f t="shared" ref="BP184:BT234" si="66">IFERROR(AF184/AA184,"")</f>
        <v>226.30782608695651</v>
      </c>
      <c r="BQ184" s="120">
        <f t="shared" si="66"/>
        <v>157.56846153846152</v>
      </c>
      <c r="BR184" s="120">
        <f t="shared" si="66"/>
        <v>1896.2375000000002</v>
      </c>
      <c r="BS184" s="120" t="str">
        <f t="shared" si="66"/>
        <v/>
      </c>
      <c r="BT184" s="121" t="str">
        <f t="shared" si="66"/>
        <v/>
      </c>
      <c r="BU184" s="119">
        <f t="shared" ref="BU184:BY234" si="67">IFERROR(BK184-BP184,"")</f>
        <v>-101.95565217391304</v>
      </c>
      <c r="BV184" s="120">
        <f t="shared" si="67"/>
        <v>82.01969635627529</v>
      </c>
      <c r="BW184" s="121" t="str">
        <f t="shared" si="67"/>
        <v/>
      </c>
      <c r="BX184" s="120" t="str">
        <f t="shared" si="67"/>
        <v/>
      </c>
      <c r="BY184" s="121" t="str">
        <f t="shared" si="67"/>
        <v/>
      </c>
    </row>
    <row r="185" spans="1:77" x14ac:dyDescent="0.2">
      <c r="A185" t="s">
        <v>46</v>
      </c>
      <c r="B185" t="s">
        <v>46</v>
      </c>
      <c r="C185" t="s">
        <v>85</v>
      </c>
      <c r="D185" t="s">
        <v>85</v>
      </c>
      <c r="E185" t="s">
        <v>83</v>
      </c>
      <c r="F185" s="4">
        <f t="shared" si="57"/>
        <v>46190</v>
      </c>
      <c r="G185" t="s">
        <v>38</v>
      </c>
      <c r="H185" s="28">
        <v>26</v>
      </c>
      <c r="I185" s="138">
        <v>19</v>
      </c>
      <c r="J185" s="138">
        <v>8</v>
      </c>
      <c r="K185" s="2">
        <v>0</v>
      </c>
      <c r="L185" s="2">
        <v>0</v>
      </c>
      <c r="M185" s="2">
        <v>7289.13</v>
      </c>
      <c r="N185" s="2">
        <v>6502.13</v>
      </c>
      <c r="O185" s="2">
        <v>4748.22</v>
      </c>
      <c r="P185" s="2">
        <v>0</v>
      </c>
      <c r="Q185" s="29">
        <v>0</v>
      </c>
      <c r="R185" s="30">
        <f t="shared" si="53"/>
        <v>27</v>
      </c>
      <c r="S185" s="30">
        <f t="shared" si="54"/>
        <v>11250.35</v>
      </c>
      <c r="T185" t="s">
        <v>49</v>
      </c>
      <c r="U185" t="s">
        <v>49</v>
      </c>
      <c r="V185" t="s">
        <v>85</v>
      </c>
      <c r="W185" t="s">
        <v>85</v>
      </c>
      <c r="X185" t="s">
        <v>83</v>
      </c>
      <c r="Y185" s="4">
        <f t="shared" si="58"/>
        <v>45826</v>
      </c>
      <c r="Z185" t="s">
        <v>38</v>
      </c>
      <c r="AA185" s="28">
        <v>27</v>
      </c>
      <c r="AB185" s="138">
        <v>26</v>
      </c>
      <c r="AC185" s="138">
        <v>1</v>
      </c>
      <c r="AD185" s="2">
        <v>0</v>
      </c>
      <c r="AE185" s="2">
        <v>0</v>
      </c>
      <c r="AF185" s="2">
        <v>3763.61</v>
      </c>
      <c r="AG185" s="2">
        <v>9472.9699999999993</v>
      </c>
      <c r="AH185" s="2">
        <v>1696.1</v>
      </c>
      <c r="AI185" s="2">
        <v>0</v>
      </c>
      <c r="AJ185" s="29">
        <v>0</v>
      </c>
      <c r="AK185" s="30">
        <f t="shared" si="55"/>
        <v>27</v>
      </c>
      <c r="AL185" s="30">
        <f t="shared" si="56"/>
        <v>11169.07</v>
      </c>
      <c r="AM185" s="2">
        <f t="shared" si="64"/>
        <v>-1</v>
      </c>
      <c r="AN185" s="2">
        <f t="shared" si="63"/>
        <v>-7</v>
      </c>
      <c r="AO185" s="2">
        <f t="shared" si="63"/>
        <v>7</v>
      </c>
      <c r="AP185" s="2">
        <f t="shared" si="63"/>
        <v>0</v>
      </c>
      <c r="AQ185" s="2">
        <f t="shared" si="63"/>
        <v>0</v>
      </c>
      <c r="AR185" s="2">
        <f t="shared" si="63"/>
        <v>3525.52</v>
      </c>
      <c r="AS185" s="2">
        <f t="shared" si="63"/>
        <v>-2970.8399999999992</v>
      </c>
      <c r="AT185" s="2">
        <f t="shared" si="63"/>
        <v>3052.1200000000003</v>
      </c>
      <c r="AU185" s="2">
        <f t="shared" si="63"/>
        <v>0</v>
      </c>
      <c r="AV185" s="29">
        <f t="shared" si="63"/>
        <v>0</v>
      </c>
      <c r="AW185" s="30">
        <f t="shared" si="63"/>
        <v>0</v>
      </c>
      <c r="AX185" s="31">
        <f t="shared" si="60"/>
        <v>81.280000000000655</v>
      </c>
      <c r="AY185" s="38">
        <f t="shared" si="62"/>
        <v>-3.7037037037037035E-2</v>
      </c>
      <c r="AZ185" s="38">
        <f t="shared" si="62"/>
        <v>-0.26923076923076922</v>
      </c>
      <c r="BA185" s="38">
        <f t="shared" si="62"/>
        <v>7</v>
      </c>
      <c r="BB185" s="38" t="str">
        <f t="shared" si="62"/>
        <v/>
      </c>
      <c r="BC185" s="38" t="str">
        <f t="shared" si="62"/>
        <v/>
      </c>
      <c r="BD185" s="38">
        <f t="shared" si="62"/>
        <v>0.93673892884756915</v>
      </c>
      <c r="BE185" s="38">
        <f t="shared" si="61"/>
        <v>-0.31361230955022545</v>
      </c>
      <c r="BF185" s="38">
        <f t="shared" si="61"/>
        <v>1.7994929544248572</v>
      </c>
      <c r="BG185" s="38" t="str">
        <f t="shared" si="61"/>
        <v/>
      </c>
      <c r="BH185" s="39" t="str">
        <f t="shared" si="61"/>
        <v/>
      </c>
      <c r="BI185" s="76">
        <f t="shared" si="61"/>
        <v>0</v>
      </c>
      <c r="BJ185" s="40">
        <f t="shared" si="61"/>
        <v>7.2772397343736457E-3</v>
      </c>
      <c r="BK185" s="119">
        <f t="shared" si="65"/>
        <v>280.35115384615386</v>
      </c>
      <c r="BL185" s="120">
        <f t="shared" si="65"/>
        <v>342.21736842105264</v>
      </c>
      <c r="BM185" s="120">
        <f t="shared" si="65"/>
        <v>593.52750000000003</v>
      </c>
      <c r="BN185" s="120" t="str">
        <f t="shared" si="65"/>
        <v/>
      </c>
      <c r="BO185" s="121" t="str">
        <f t="shared" si="65"/>
        <v/>
      </c>
      <c r="BP185" s="119">
        <f t="shared" si="66"/>
        <v>139.39296296296297</v>
      </c>
      <c r="BQ185" s="120">
        <f t="shared" si="66"/>
        <v>364.34499999999997</v>
      </c>
      <c r="BR185" s="120">
        <f t="shared" si="66"/>
        <v>1696.1</v>
      </c>
      <c r="BS185" s="120" t="str">
        <f t="shared" si="66"/>
        <v/>
      </c>
      <c r="BT185" s="121" t="str">
        <f t="shared" si="66"/>
        <v/>
      </c>
      <c r="BU185" s="119">
        <f t="shared" si="67"/>
        <v>140.95819088319089</v>
      </c>
      <c r="BV185" s="120">
        <f t="shared" si="67"/>
        <v>-22.12763157894733</v>
      </c>
      <c r="BW185" s="121">
        <f t="shared" si="67"/>
        <v>-1102.5724999999998</v>
      </c>
      <c r="BX185" s="120" t="str">
        <f t="shared" si="67"/>
        <v/>
      </c>
      <c r="BY185" s="121" t="str">
        <f t="shared" si="67"/>
        <v/>
      </c>
    </row>
    <row r="186" spans="1:77" x14ac:dyDescent="0.2">
      <c r="A186" t="s">
        <v>46</v>
      </c>
      <c r="B186" t="s">
        <v>46</v>
      </c>
      <c r="C186" t="s">
        <v>85</v>
      </c>
      <c r="D186" t="s">
        <v>85</v>
      </c>
      <c r="E186" t="s">
        <v>83</v>
      </c>
      <c r="F186" s="4">
        <f t="shared" si="57"/>
        <v>46191</v>
      </c>
      <c r="G186" t="s">
        <v>39</v>
      </c>
      <c r="H186" s="28">
        <v>13</v>
      </c>
      <c r="I186" s="138">
        <v>27</v>
      </c>
      <c r="J186" s="138">
        <v>0</v>
      </c>
      <c r="K186" s="2">
        <v>0</v>
      </c>
      <c r="L186" s="2">
        <v>0</v>
      </c>
      <c r="M186" s="2">
        <v>3079.79</v>
      </c>
      <c r="N186" s="2">
        <v>9680.98</v>
      </c>
      <c r="O186" s="2">
        <v>0</v>
      </c>
      <c r="P186" s="2">
        <v>0</v>
      </c>
      <c r="Q186" s="29">
        <v>0</v>
      </c>
      <c r="R186" s="30">
        <f t="shared" si="53"/>
        <v>27</v>
      </c>
      <c r="S186" s="30">
        <f t="shared" si="54"/>
        <v>9680.98</v>
      </c>
      <c r="T186" t="s">
        <v>49</v>
      </c>
      <c r="U186" t="s">
        <v>49</v>
      </c>
      <c r="V186" t="s">
        <v>85</v>
      </c>
      <c r="W186" t="s">
        <v>85</v>
      </c>
      <c r="X186" t="s">
        <v>83</v>
      </c>
      <c r="Y186" s="4">
        <f t="shared" si="58"/>
        <v>45827</v>
      </c>
      <c r="Z186" t="s">
        <v>39</v>
      </c>
      <c r="AA186" s="28">
        <v>35</v>
      </c>
      <c r="AB186" s="138">
        <v>12</v>
      </c>
      <c r="AC186" s="138">
        <v>1</v>
      </c>
      <c r="AD186" s="2">
        <v>0</v>
      </c>
      <c r="AE186" s="2">
        <v>0</v>
      </c>
      <c r="AF186" s="2">
        <v>9413.61</v>
      </c>
      <c r="AG186" s="2">
        <v>5060.91</v>
      </c>
      <c r="AH186" s="2">
        <v>379.51</v>
      </c>
      <c r="AI186" s="2">
        <v>0</v>
      </c>
      <c r="AJ186" s="29">
        <v>0</v>
      </c>
      <c r="AK186" s="30">
        <f t="shared" si="55"/>
        <v>13</v>
      </c>
      <c r="AL186" s="30">
        <f t="shared" si="56"/>
        <v>5440.42</v>
      </c>
      <c r="AM186" s="2">
        <f t="shared" si="64"/>
        <v>-22</v>
      </c>
      <c r="AN186" s="2">
        <f t="shared" si="63"/>
        <v>15</v>
      </c>
      <c r="AO186" s="2">
        <f t="shared" si="63"/>
        <v>-1</v>
      </c>
      <c r="AP186" s="2">
        <f t="shared" si="63"/>
        <v>0</v>
      </c>
      <c r="AQ186" s="2">
        <f t="shared" si="63"/>
        <v>0</v>
      </c>
      <c r="AR186" s="2">
        <f t="shared" si="63"/>
        <v>-6333.8200000000006</v>
      </c>
      <c r="AS186" s="2">
        <f t="shared" si="63"/>
        <v>4620.07</v>
      </c>
      <c r="AT186" s="2">
        <f t="shared" si="63"/>
        <v>-379.51</v>
      </c>
      <c r="AU186" s="2">
        <f t="shared" si="63"/>
        <v>0</v>
      </c>
      <c r="AV186" s="29">
        <f t="shared" si="63"/>
        <v>0</v>
      </c>
      <c r="AW186" s="30">
        <f t="shared" si="63"/>
        <v>14</v>
      </c>
      <c r="AX186" s="31">
        <f t="shared" si="60"/>
        <v>4240.5599999999995</v>
      </c>
      <c r="AY186" s="38">
        <f t="shared" si="62"/>
        <v>-0.62857142857142856</v>
      </c>
      <c r="AZ186" s="38">
        <f t="shared" si="62"/>
        <v>1.25</v>
      </c>
      <c r="BA186" s="38">
        <f t="shared" si="62"/>
        <v>-1</v>
      </c>
      <c r="BB186" s="38" t="str">
        <f t="shared" si="62"/>
        <v/>
      </c>
      <c r="BC186" s="38" t="str">
        <f t="shared" si="62"/>
        <v/>
      </c>
      <c r="BD186" s="38">
        <f t="shared" si="62"/>
        <v>-0.672836457002149</v>
      </c>
      <c r="BE186" s="38">
        <f t="shared" si="61"/>
        <v>0.91289313581944742</v>
      </c>
      <c r="BF186" s="38">
        <f t="shared" si="61"/>
        <v>-1</v>
      </c>
      <c r="BG186" s="38" t="str">
        <f t="shared" si="61"/>
        <v/>
      </c>
      <c r="BH186" s="39" t="str">
        <f t="shared" si="61"/>
        <v/>
      </c>
      <c r="BI186" s="76">
        <f t="shared" si="61"/>
        <v>1.0769230769230769</v>
      </c>
      <c r="BJ186" s="40">
        <f t="shared" si="61"/>
        <v>0.77945452740781029</v>
      </c>
      <c r="BK186" s="119">
        <f t="shared" si="65"/>
        <v>236.90692307692308</v>
      </c>
      <c r="BL186" s="120">
        <f t="shared" si="65"/>
        <v>358.55481481481479</v>
      </c>
      <c r="BM186" s="120" t="str">
        <f t="shared" si="65"/>
        <v/>
      </c>
      <c r="BN186" s="120" t="str">
        <f t="shared" si="65"/>
        <v/>
      </c>
      <c r="BO186" s="121" t="str">
        <f t="shared" si="65"/>
        <v/>
      </c>
      <c r="BP186" s="119">
        <f t="shared" si="66"/>
        <v>268.9602857142857</v>
      </c>
      <c r="BQ186" s="120">
        <f t="shared" si="66"/>
        <v>421.74250000000001</v>
      </c>
      <c r="BR186" s="120">
        <f t="shared" si="66"/>
        <v>379.51</v>
      </c>
      <c r="BS186" s="120" t="str">
        <f t="shared" si="66"/>
        <v/>
      </c>
      <c r="BT186" s="121" t="str">
        <f t="shared" si="66"/>
        <v/>
      </c>
      <c r="BU186" s="119">
        <f t="shared" si="67"/>
        <v>-32.053362637362625</v>
      </c>
      <c r="BV186" s="120">
        <f t="shared" si="67"/>
        <v>-63.187685185185217</v>
      </c>
      <c r="BW186" s="121" t="str">
        <f t="shared" si="67"/>
        <v/>
      </c>
      <c r="BX186" s="120" t="str">
        <f t="shared" si="67"/>
        <v/>
      </c>
      <c r="BY186" s="121" t="str">
        <f t="shared" si="67"/>
        <v/>
      </c>
    </row>
    <row r="187" spans="1:77" x14ac:dyDescent="0.2">
      <c r="A187" t="s">
        <v>46</v>
      </c>
      <c r="B187" t="s">
        <v>46</v>
      </c>
      <c r="C187" t="s">
        <v>85</v>
      </c>
      <c r="D187" t="s">
        <v>85</v>
      </c>
      <c r="E187" t="s">
        <v>83</v>
      </c>
      <c r="F187" s="4">
        <f t="shared" si="57"/>
        <v>46192</v>
      </c>
      <c r="G187" t="s">
        <v>40</v>
      </c>
      <c r="H187" s="28">
        <v>19</v>
      </c>
      <c r="I187" s="138">
        <v>21</v>
      </c>
      <c r="J187" s="138">
        <v>0</v>
      </c>
      <c r="K187" s="2">
        <v>0</v>
      </c>
      <c r="L187" s="2">
        <v>0</v>
      </c>
      <c r="M187" s="2">
        <v>6094.67</v>
      </c>
      <c r="N187" s="2">
        <v>6764.6399999999994</v>
      </c>
      <c r="O187" s="2">
        <v>0</v>
      </c>
      <c r="P187" s="2">
        <v>0</v>
      </c>
      <c r="Q187" s="29">
        <v>0</v>
      </c>
      <c r="R187" s="30">
        <f t="shared" si="53"/>
        <v>21</v>
      </c>
      <c r="S187" s="30">
        <f t="shared" si="54"/>
        <v>6764.6399999999994</v>
      </c>
      <c r="T187" t="s">
        <v>49</v>
      </c>
      <c r="U187" t="s">
        <v>49</v>
      </c>
      <c r="V187" t="s">
        <v>85</v>
      </c>
      <c r="W187" t="s">
        <v>85</v>
      </c>
      <c r="X187" t="s">
        <v>83</v>
      </c>
      <c r="Y187" s="4">
        <f t="shared" si="58"/>
        <v>45828</v>
      </c>
      <c r="Z187" t="s">
        <v>40</v>
      </c>
      <c r="AA187" s="28">
        <v>33</v>
      </c>
      <c r="AB187" s="138">
        <v>14</v>
      </c>
      <c r="AC187" s="138">
        <v>0</v>
      </c>
      <c r="AD187" s="2">
        <v>0</v>
      </c>
      <c r="AE187" s="2">
        <v>0</v>
      </c>
      <c r="AF187" s="2">
        <v>4772.42</v>
      </c>
      <c r="AG187" s="2">
        <v>4717.05</v>
      </c>
      <c r="AH187" s="2">
        <v>0</v>
      </c>
      <c r="AI187" s="2">
        <v>0</v>
      </c>
      <c r="AJ187" s="29">
        <v>0</v>
      </c>
      <c r="AK187" s="30">
        <f t="shared" si="55"/>
        <v>14</v>
      </c>
      <c r="AL187" s="30">
        <f t="shared" si="56"/>
        <v>4717.05</v>
      </c>
      <c r="AM187" s="2">
        <f t="shared" si="64"/>
        <v>-14</v>
      </c>
      <c r="AN187" s="2">
        <f t="shared" si="63"/>
        <v>7</v>
      </c>
      <c r="AO187" s="2">
        <f t="shared" si="63"/>
        <v>0</v>
      </c>
      <c r="AP187" s="2">
        <f t="shared" si="63"/>
        <v>0</v>
      </c>
      <c r="AQ187" s="2">
        <f t="shared" si="63"/>
        <v>0</v>
      </c>
      <c r="AR187" s="2">
        <f t="shared" si="63"/>
        <v>1322.25</v>
      </c>
      <c r="AS187" s="2">
        <f t="shared" si="63"/>
        <v>2047.5899999999992</v>
      </c>
      <c r="AT187" s="2">
        <f t="shared" si="63"/>
        <v>0</v>
      </c>
      <c r="AU187" s="2">
        <f t="shared" si="63"/>
        <v>0</v>
      </c>
      <c r="AV187" s="29">
        <f t="shared" si="63"/>
        <v>0</v>
      </c>
      <c r="AW187" s="30">
        <f t="shared" si="63"/>
        <v>7</v>
      </c>
      <c r="AX187" s="31">
        <f t="shared" si="60"/>
        <v>2047.5899999999992</v>
      </c>
      <c r="AY187" s="38">
        <f t="shared" si="62"/>
        <v>-0.42424242424242425</v>
      </c>
      <c r="AZ187" s="38">
        <f t="shared" si="62"/>
        <v>0.5</v>
      </c>
      <c r="BA187" s="38" t="str">
        <f t="shared" si="62"/>
        <v/>
      </c>
      <c r="BB187" s="38" t="str">
        <f t="shared" si="62"/>
        <v/>
      </c>
      <c r="BC187" s="38" t="str">
        <f t="shared" si="62"/>
        <v/>
      </c>
      <c r="BD187" s="38">
        <f t="shared" si="62"/>
        <v>0.27706069457424115</v>
      </c>
      <c r="BE187" s="38">
        <f t="shared" si="61"/>
        <v>0.43408274239196087</v>
      </c>
      <c r="BF187" s="38" t="str">
        <f t="shared" si="61"/>
        <v/>
      </c>
      <c r="BG187" s="38" t="str">
        <f t="shared" si="61"/>
        <v/>
      </c>
      <c r="BH187" s="39" t="str">
        <f t="shared" si="61"/>
        <v/>
      </c>
      <c r="BI187" s="76">
        <f t="shared" si="61"/>
        <v>0.5</v>
      </c>
      <c r="BJ187" s="40">
        <f t="shared" si="61"/>
        <v>0.43408274239196087</v>
      </c>
      <c r="BK187" s="119">
        <f t="shared" si="65"/>
        <v>320.77210526315793</v>
      </c>
      <c r="BL187" s="120">
        <f t="shared" si="65"/>
        <v>322.12571428571425</v>
      </c>
      <c r="BM187" s="120" t="str">
        <f t="shared" si="65"/>
        <v/>
      </c>
      <c r="BN187" s="120" t="str">
        <f t="shared" si="65"/>
        <v/>
      </c>
      <c r="BO187" s="121" t="str">
        <f t="shared" si="65"/>
        <v/>
      </c>
      <c r="BP187" s="119">
        <f t="shared" si="66"/>
        <v>144.61878787878788</v>
      </c>
      <c r="BQ187" s="120">
        <f t="shared" si="66"/>
        <v>336.93214285714288</v>
      </c>
      <c r="BR187" s="120" t="str">
        <f t="shared" si="66"/>
        <v/>
      </c>
      <c r="BS187" s="120" t="str">
        <f t="shared" si="66"/>
        <v/>
      </c>
      <c r="BT187" s="121" t="str">
        <f t="shared" si="66"/>
        <v/>
      </c>
      <c r="BU187" s="119">
        <f t="shared" si="67"/>
        <v>176.15331738437004</v>
      </c>
      <c r="BV187" s="120">
        <f t="shared" si="67"/>
        <v>-14.806428571428626</v>
      </c>
      <c r="BW187" s="121" t="str">
        <f t="shared" si="67"/>
        <v/>
      </c>
      <c r="BX187" s="120" t="str">
        <f t="shared" si="67"/>
        <v/>
      </c>
      <c r="BY187" s="121" t="str">
        <f t="shared" si="67"/>
        <v/>
      </c>
    </row>
    <row r="188" spans="1:77" ht="13.5" thickBot="1" x14ac:dyDescent="0.25">
      <c r="A188" t="s">
        <v>46</v>
      </c>
      <c r="B188" t="s">
        <v>46</v>
      </c>
      <c r="C188" t="s">
        <v>85</v>
      </c>
      <c r="D188" t="s">
        <v>85</v>
      </c>
      <c r="E188" t="s">
        <v>83</v>
      </c>
      <c r="F188" s="59">
        <f t="shared" si="57"/>
        <v>46193</v>
      </c>
      <c r="G188" s="42" t="s">
        <v>41</v>
      </c>
      <c r="H188" s="43">
        <v>27</v>
      </c>
      <c r="I188" s="44">
        <v>5</v>
      </c>
      <c r="J188" s="44">
        <v>3</v>
      </c>
      <c r="K188" s="44">
        <v>0</v>
      </c>
      <c r="L188" s="44">
        <v>0</v>
      </c>
      <c r="M188" s="44">
        <v>4704.1200000000008</v>
      </c>
      <c r="N188" s="44">
        <v>-342.52</v>
      </c>
      <c r="O188" s="44">
        <v>4399.28</v>
      </c>
      <c r="P188" s="44">
        <v>0</v>
      </c>
      <c r="Q188" s="45">
        <v>0</v>
      </c>
      <c r="R188" s="46">
        <f t="shared" si="53"/>
        <v>8</v>
      </c>
      <c r="S188" s="46">
        <f t="shared" si="54"/>
        <v>4056.7599999999998</v>
      </c>
      <c r="T188" t="s">
        <v>49</v>
      </c>
      <c r="U188" t="s">
        <v>49</v>
      </c>
      <c r="V188" t="s">
        <v>85</v>
      </c>
      <c r="W188" t="s">
        <v>85</v>
      </c>
      <c r="X188" t="s">
        <v>83</v>
      </c>
      <c r="Y188" s="59">
        <f t="shared" si="58"/>
        <v>45829</v>
      </c>
      <c r="Z188" s="42" t="s">
        <v>41</v>
      </c>
      <c r="AA188" s="43">
        <v>22</v>
      </c>
      <c r="AB188" s="44">
        <v>2</v>
      </c>
      <c r="AC188" s="44">
        <v>1</v>
      </c>
      <c r="AD188" s="44">
        <v>0</v>
      </c>
      <c r="AE188" s="44">
        <v>0</v>
      </c>
      <c r="AF188" s="44">
        <v>3396.6299999999997</v>
      </c>
      <c r="AG188" s="44">
        <v>229.26</v>
      </c>
      <c r="AH188" s="44">
        <v>414.85</v>
      </c>
      <c r="AI188" s="44">
        <v>0</v>
      </c>
      <c r="AJ188" s="45">
        <v>0</v>
      </c>
      <c r="AK188" s="46">
        <f t="shared" si="55"/>
        <v>3</v>
      </c>
      <c r="AL188" s="46">
        <f t="shared" si="56"/>
        <v>644.11</v>
      </c>
      <c r="AM188" s="44">
        <f t="shared" si="64"/>
        <v>5</v>
      </c>
      <c r="AN188" s="44">
        <f t="shared" si="63"/>
        <v>3</v>
      </c>
      <c r="AO188" s="44">
        <f t="shared" si="63"/>
        <v>2</v>
      </c>
      <c r="AP188" s="44">
        <f t="shared" si="63"/>
        <v>0</v>
      </c>
      <c r="AQ188" s="44">
        <f t="shared" si="63"/>
        <v>0</v>
      </c>
      <c r="AR188" s="44">
        <f t="shared" si="63"/>
        <v>1307.4900000000011</v>
      </c>
      <c r="AS188" s="44">
        <f t="shared" si="63"/>
        <v>-571.78</v>
      </c>
      <c r="AT188" s="44">
        <f t="shared" si="63"/>
        <v>3984.43</v>
      </c>
      <c r="AU188" s="44">
        <f t="shared" si="63"/>
        <v>0</v>
      </c>
      <c r="AV188" s="45">
        <f t="shared" si="63"/>
        <v>0</v>
      </c>
      <c r="AW188" s="46">
        <f t="shared" si="63"/>
        <v>5</v>
      </c>
      <c r="AX188" s="47">
        <f t="shared" si="60"/>
        <v>3412.6499999999996</v>
      </c>
      <c r="AY188" s="56">
        <f t="shared" si="62"/>
        <v>0.22727272727272727</v>
      </c>
      <c r="AZ188" s="56">
        <f t="shared" si="62"/>
        <v>1.5</v>
      </c>
      <c r="BA188" s="56">
        <f t="shared" si="62"/>
        <v>2</v>
      </c>
      <c r="BB188" s="56" t="str">
        <f t="shared" si="62"/>
        <v/>
      </c>
      <c r="BC188" s="56" t="str">
        <f t="shared" si="62"/>
        <v/>
      </c>
      <c r="BD188" s="56">
        <f t="shared" si="62"/>
        <v>0.38493742326953517</v>
      </c>
      <c r="BE188" s="56">
        <f t="shared" si="61"/>
        <v>-2.4940242519410276</v>
      </c>
      <c r="BF188" s="56">
        <f t="shared" si="61"/>
        <v>9.6045076533686871</v>
      </c>
      <c r="BG188" s="56" t="str">
        <f t="shared" si="61"/>
        <v/>
      </c>
      <c r="BH188" s="57" t="str">
        <f t="shared" si="61"/>
        <v/>
      </c>
      <c r="BI188" s="81">
        <f t="shared" si="61"/>
        <v>1.6666666666666667</v>
      </c>
      <c r="BJ188" s="58">
        <f t="shared" si="61"/>
        <v>5.298240983682911</v>
      </c>
      <c r="BK188" s="122">
        <f t="shared" si="65"/>
        <v>174.22666666666669</v>
      </c>
      <c r="BL188" s="123">
        <f t="shared" si="65"/>
        <v>-68.503999999999991</v>
      </c>
      <c r="BM188" s="123">
        <f t="shared" si="65"/>
        <v>1466.4266666666665</v>
      </c>
      <c r="BN188" s="123" t="str">
        <f t="shared" si="65"/>
        <v/>
      </c>
      <c r="BO188" s="124" t="str">
        <f t="shared" si="65"/>
        <v/>
      </c>
      <c r="BP188" s="122">
        <f t="shared" si="66"/>
        <v>154.39227272727271</v>
      </c>
      <c r="BQ188" s="123">
        <f t="shared" si="66"/>
        <v>114.63</v>
      </c>
      <c r="BR188" s="123">
        <f t="shared" si="66"/>
        <v>414.85</v>
      </c>
      <c r="BS188" s="123" t="str">
        <f t="shared" si="66"/>
        <v/>
      </c>
      <c r="BT188" s="124" t="str">
        <f t="shared" si="66"/>
        <v/>
      </c>
      <c r="BU188" s="122">
        <f t="shared" si="67"/>
        <v>19.834393939393976</v>
      </c>
      <c r="BV188" s="123">
        <f t="shared" si="67"/>
        <v>-183.13399999999999</v>
      </c>
      <c r="BW188" s="124">
        <f t="shared" si="67"/>
        <v>1051.5766666666664</v>
      </c>
      <c r="BX188" s="123" t="str">
        <f t="shared" si="67"/>
        <v/>
      </c>
      <c r="BY188" s="124" t="str">
        <f t="shared" si="67"/>
        <v/>
      </c>
    </row>
    <row r="189" spans="1:77" x14ac:dyDescent="0.2">
      <c r="A189" t="s">
        <v>46</v>
      </c>
      <c r="B189" t="s">
        <v>46</v>
      </c>
      <c r="C189" t="s">
        <v>85</v>
      </c>
      <c r="D189" t="s">
        <v>85</v>
      </c>
      <c r="E189" t="s">
        <v>84</v>
      </c>
      <c r="F189" s="4">
        <f t="shared" si="57"/>
        <v>46194</v>
      </c>
      <c r="G189" t="s">
        <v>35</v>
      </c>
      <c r="H189" s="28">
        <v>12</v>
      </c>
      <c r="I189" s="138">
        <v>19</v>
      </c>
      <c r="J189" s="138">
        <v>0</v>
      </c>
      <c r="K189" s="2">
        <v>0</v>
      </c>
      <c r="L189" s="2">
        <v>0</v>
      </c>
      <c r="M189" s="2">
        <v>3273.32</v>
      </c>
      <c r="N189" s="2">
        <v>7030.55</v>
      </c>
      <c r="O189" s="2">
        <v>0</v>
      </c>
      <c r="P189" s="2">
        <v>0</v>
      </c>
      <c r="Q189" s="29">
        <v>0</v>
      </c>
      <c r="R189" s="30">
        <f t="shared" si="53"/>
        <v>19</v>
      </c>
      <c r="S189" s="30">
        <f t="shared" si="54"/>
        <v>7030.55</v>
      </c>
      <c r="T189" t="s">
        <v>49</v>
      </c>
      <c r="U189" t="s">
        <v>49</v>
      </c>
      <c r="V189" t="s">
        <v>85</v>
      </c>
      <c r="W189" t="s">
        <v>85</v>
      </c>
      <c r="X189" t="s">
        <v>84</v>
      </c>
      <c r="Y189" s="4">
        <f t="shared" si="58"/>
        <v>45830</v>
      </c>
      <c r="Z189" t="s">
        <v>35</v>
      </c>
      <c r="AA189" s="28">
        <v>19</v>
      </c>
      <c r="AB189" s="138">
        <v>4</v>
      </c>
      <c r="AC189" s="138">
        <v>4</v>
      </c>
      <c r="AD189" s="2">
        <v>0</v>
      </c>
      <c r="AE189" s="2">
        <v>0</v>
      </c>
      <c r="AF189" s="2">
        <v>1794.55</v>
      </c>
      <c r="AG189" s="2">
        <v>681.46</v>
      </c>
      <c r="AH189" s="2">
        <v>2343.91</v>
      </c>
      <c r="AI189" s="2">
        <v>0</v>
      </c>
      <c r="AJ189" s="29">
        <v>0</v>
      </c>
      <c r="AK189" s="30">
        <f t="shared" si="55"/>
        <v>8</v>
      </c>
      <c r="AL189" s="30">
        <f t="shared" si="56"/>
        <v>3025.37</v>
      </c>
      <c r="AM189" s="2">
        <f t="shared" si="64"/>
        <v>-7</v>
      </c>
      <c r="AN189" s="2">
        <f t="shared" si="63"/>
        <v>15</v>
      </c>
      <c r="AO189" s="2">
        <f t="shared" si="63"/>
        <v>-4</v>
      </c>
      <c r="AP189" s="2">
        <f t="shared" si="63"/>
        <v>0</v>
      </c>
      <c r="AQ189" s="2">
        <f t="shared" si="63"/>
        <v>0</v>
      </c>
      <c r="AR189" s="2">
        <f t="shared" si="63"/>
        <v>1478.7700000000002</v>
      </c>
      <c r="AS189" s="2">
        <f t="shared" si="63"/>
        <v>6349.09</v>
      </c>
      <c r="AT189" s="2">
        <f t="shared" si="63"/>
        <v>-2343.91</v>
      </c>
      <c r="AU189" s="2">
        <f t="shared" si="63"/>
        <v>0</v>
      </c>
      <c r="AV189" s="29">
        <f t="shared" si="63"/>
        <v>0</v>
      </c>
      <c r="AW189" s="30">
        <f t="shared" si="63"/>
        <v>11</v>
      </c>
      <c r="AX189" s="31">
        <f t="shared" si="60"/>
        <v>4005.1800000000003</v>
      </c>
      <c r="AY189" s="38">
        <f t="shared" si="62"/>
        <v>-0.36842105263157893</v>
      </c>
      <c r="AZ189" s="38">
        <f t="shared" si="62"/>
        <v>3.75</v>
      </c>
      <c r="BA189" s="38">
        <f t="shared" si="62"/>
        <v>-1</v>
      </c>
      <c r="BB189" s="38" t="str">
        <f t="shared" si="62"/>
        <v/>
      </c>
      <c r="BC189" s="38" t="str">
        <f t="shared" si="62"/>
        <v/>
      </c>
      <c r="BD189" s="38">
        <f t="shared" si="62"/>
        <v>0.82403388035997893</v>
      </c>
      <c r="BE189" s="38">
        <f t="shared" si="61"/>
        <v>9.3168931411968412</v>
      </c>
      <c r="BF189" s="38">
        <f t="shared" si="61"/>
        <v>-1</v>
      </c>
      <c r="BG189" s="38" t="str">
        <f t="shared" si="61"/>
        <v/>
      </c>
      <c r="BH189" s="39" t="str">
        <f t="shared" si="61"/>
        <v/>
      </c>
      <c r="BI189" s="76">
        <f t="shared" si="61"/>
        <v>1.375</v>
      </c>
      <c r="BJ189" s="40">
        <f t="shared" si="61"/>
        <v>1.3238645190505625</v>
      </c>
      <c r="BK189" s="116">
        <f t="shared" si="65"/>
        <v>272.7766666666667</v>
      </c>
      <c r="BL189" s="117">
        <f t="shared" si="65"/>
        <v>370.02894736842109</v>
      </c>
      <c r="BM189" s="117" t="str">
        <f t="shared" si="65"/>
        <v/>
      </c>
      <c r="BN189" s="117" t="str">
        <f t="shared" si="65"/>
        <v/>
      </c>
      <c r="BO189" s="118" t="str">
        <f t="shared" si="65"/>
        <v/>
      </c>
      <c r="BP189" s="116">
        <f t="shared" si="66"/>
        <v>94.45</v>
      </c>
      <c r="BQ189" s="117">
        <f t="shared" si="66"/>
        <v>170.36500000000001</v>
      </c>
      <c r="BR189" s="117">
        <f t="shared" si="66"/>
        <v>585.97749999999996</v>
      </c>
      <c r="BS189" s="117" t="str">
        <f t="shared" si="66"/>
        <v/>
      </c>
      <c r="BT189" s="118" t="str">
        <f t="shared" si="66"/>
        <v/>
      </c>
      <c r="BU189" s="116">
        <f t="shared" si="67"/>
        <v>178.32666666666671</v>
      </c>
      <c r="BV189" s="117">
        <f t="shared" si="67"/>
        <v>199.66394736842108</v>
      </c>
      <c r="BW189" s="118" t="str">
        <f t="shared" si="67"/>
        <v/>
      </c>
      <c r="BX189" s="117" t="str">
        <f t="shared" si="67"/>
        <v/>
      </c>
      <c r="BY189" s="118" t="str">
        <f t="shared" si="67"/>
        <v/>
      </c>
    </row>
    <row r="190" spans="1:77" x14ac:dyDescent="0.2">
      <c r="A190" t="s">
        <v>46</v>
      </c>
      <c r="B190" t="s">
        <v>46</v>
      </c>
      <c r="C190" t="s">
        <v>85</v>
      </c>
      <c r="D190" t="s">
        <v>85</v>
      </c>
      <c r="E190" t="s">
        <v>84</v>
      </c>
      <c r="F190" s="4">
        <f t="shared" si="57"/>
        <v>46195</v>
      </c>
      <c r="G190" t="s">
        <v>36</v>
      </c>
      <c r="H190" s="28">
        <v>17</v>
      </c>
      <c r="I190" s="138">
        <v>11</v>
      </c>
      <c r="J190" s="138">
        <v>2</v>
      </c>
      <c r="K190" s="2">
        <v>0</v>
      </c>
      <c r="L190" s="2">
        <v>0</v>
      </c>
      <c r="M190" s="2">
        <v>3937.6899999999996</v>
      </c>
      <c r="N190" s="2">
        <v>1975.19</v>
      </c>
      <c r="O190" s="2">
        <v>1052.27</v>
      </c>
      <c r="P190" s="2">
        <v>0</v>
      </c>
      <c r="Q190" s="29">
        <v>0</v>
      </c>
      <c r="R190" s="30">
        <f t="shared" si="53"/>
        <v>13</v>
      </c>
      <c r="S190" s="30">
        <f t="shared" si="54"/>
        <v>3027.46</v>
      </c>
      <c r="T190" t="s">
        <v>49</v>
      </c>
      <c r="U190" t="s">
        <v>49</v>
      </c>
      <c r="V190" t="s">
        <v>85</v>
      </c>
      <c r="W190" t="s">
        <v>85</v>
      </c>
      <c r="X190" t="s">
        <v>84</v>
      </c>
      <c r="Y190" s="4">
        <f t="shared" si="58"/>
        <v>45831</v>
      </c>
      <c r="Z190" t="s">
        <v>36</v>
      </c>
      <c r="AA190" s="28">
        <v>28</v>
      </c>
      <c r="AB190" s="138">
        <v>15</v>
      </c>
      <c r="AC190" s="138">
        <v>2</v>
      </c>
      <c r="AD190" s="2">
        <v>0</v>
      </c>
      <c r="AE190" s="2">
        <v>0</v>
      </c>
      <c r="AF190" s="2">
        <v>5813.93</v>
      </c>
      <c r="AG190" s="2">
        <v>4119.8099999999995</v>
      </c>
      <c r="AH190" s="2">
        <v>431.78</v>
      </c>
      <c r="AI190" s="2">
        <v>0</v>
      </c>
      <c r="AJ190" s="29">
        <v>0</v>
      </c>
      <c r="AK190" s="30">
        <f t="shared" si="55"/>
        <v>17</v>
      </c>
      <c r="AL190" s="30">
        <f t="shared" si="56"/>
        <v>4551.5899999999992</v>
      </c>
      <c r="AM190" s="2">
        <f t="shared" si="64"/>
        <v>-11</v>
      </c>
      <c r="AN190" s="2">
        <f t="shared" si="63"/>
        <v>-4</v>
      </c>
      <c r="AO190" s="2">
        <f t="shared" si="63"/>
        <v>0</v>
      </c>
      <c r="AP190" s="2">
        <f t="shared" si="63"/>
        <v>0</v>
      </c>
      <c r="AQ190" s="2">
        <f t="shared" si="63"/>
        <v>0</v>
      </c>
      <c r="AR190" s="2">
        <f t="shared" si="63"/>
        <v>-1876.2400000000007</v>
      </c>
      <c r="AS190" s="2">
        <f t="shared" si="63"/>
        <v>-2144.6199999999994</v>
      </c>
      <c r="AT190" s="2">
        <f t="shared" si="63"/>
        <v>620.49</v>
      </c>
      <c r="AU190" s="2">
        <f t="shared" si="63"/>
        <v>0</v>
      </c>
      <c r="AV190" s="29">
        <f t="shared" si="63"/>
        <v>0</v>
      </c>
      <c r="AW190" s="30">
        <f t="shared" si="63"/>
        <v>-4</v>
      </c>
      <c r="AX190" s="31">
        <f t="shared" si="60"/>
        <v>-1524.1299999999992</v>
      </c>
      <c r="AY190" s="38">
        <f t="shared" si="62"/>
        <v>-0.39285714285714285</v>
      </c>
      <c r="AZ190" s="38">
        <f t="shared" si="62"/>
        <v>-0.26666666666666666</v>
      </c>
      <c r="BA190" s="38">
        <f t="shared" si="62"/>
        <v>0</v>
      </c>
      <c r="BB190" s="38" t="str">
        <f t="shared" si="62"/>
        <v/>
      </c>
      <c r="BC190" s="38" t="str">
        <f t="shared" si="62"/>
        <v/>
      </c>
      <c r="BD190" s="38">
        <f t="shared" si="62"/>
        <v>-0.32271458376691853</v>
      </c>
      <c r="BE190" s="38">
        <f t="shared" si="61"/>
        <v>-0.52056284149026277</v>
      </c>
      <c r="BF190" s="38">
        <f t="shared" si="61"/>
        <v>1.4370512761128353</v>
      </c>
      <c r="BG190" s="38" t="str">
        <f t="shared" si="61"/>
        <v/>
      </c>
      <c r="BH190" s="39" t="str">
        <f t="shared" si="61"/>
        <v/>
      </c>
      <c r="BI190" s="76">
        <f t="shared" si="61"/>
        <v>-0.23529411764705882</v>
      </c>
      <c r="BJ190" s="40">
        <f t="shared" si="61"/>
        <v>-0.33485661054708343</v>
      </c>
      <c r="BK190" s="119">
        <f t="shared" si="65"/>
        <v>231.62882352941173</v>
      </c>
      <c r="BL190" s="120">
        <f t="shared" si="65"/>
        <v>179.56272727272727</v>
      </c>
      <c r="BM190" s="120">
        <f t="shared" si="65"/>
        <v>526.13499999999999</v>
      </c>
      <c r="BN190" s="120" t="str">
        <f t="shared" si="65"/>
        <v/>
      </c>
      <c r="BO190" s="121" t="str">
        <f t="shared" si="65"/>
        <v/>
      </c>
      <c r="BP190" s="119">
        <f t="shared" si="66"/>
        <v>207.64035714285714</v>
      </c>
      <c r="BQ190" s="120">
        <f t="shared" si="66"/>
        <v>274.65399999999994</v>
      </c>
      <c r="BR190" s="120">
        <f t="shared" si="66"/>
        <v>215.89</v>
      </c>
      <c r="BS190" s="120" t="str">
        <f t="shared" si="66"/>
        <v/>
      </c>
      <c r="BT190" s="121" t="str">
        <f t="shared" si="66"/>
        <v/>
      </c>
      <c r="BU190" s="119">
        <f t="shared" si="67"/>
        <v>23.988466386554592</v>
      </c>
      <c r="BV190" s="120">
        <f t="shared" si="67"/>
        <v>-95.091272727272667</v>
      </c>
      <c r="BW190" s="121">
        <f t="shared" si="67"/>
        <v>310.245</v>
      </c>
      <c r="BX190" s="120" t="str">
        <f t="shared" si="67"/>
        <v/>
      </c>
      <c r="BY190" s="121" t="str">
        <f t="shared" si="67"/>
        <v/>
      </c>
    </row>
    <row r="191" spans="1:77" x14ac:dyDescent="0.2">
      <c r="A191" t="s">
        <v>46</v>
      </c>
      <c r="B191" t="s">
        <v>46</v>
      </c>
      <c r="C191" t="s">
        <v>85</v>
      </c>
      <c r="D191" t="s">
        <v>85</v>
      </c>
      <c r="E191" t="s">
        <v>84</v>
      </c>
      <c r="F191" s="4">
        <f t="shared" si="57"/>
        <v>46196</v>
      </c>
      <c r="G191" t="s">
        <v>37</v>
      </c>
      <c r="H191" s="28">
        <v>24</v>
      </c>
      <c r="I191" s="138">
        <v>30</v>
      </c>
      <c r="J191" s="138">
        <v>10</v>
      </c>
      <c r="K191" s="2">
        <v>0</v>
      </c>
      <c r="L191" s="2">
        <v>0</v>
      </c>
      <c r="M191" s="2">
        <v>4290.71</v>
      </c>
      <c r="N191" s="2">
        <v>13890.43</v>
      </c>
      <c r="O191" s="2">
        <v>11322.94</v>
      </c>
      <c r="P191" s="2">
        <v>0</v>
      </c>
      <c r="Q191" s="29">
        <v>0</v>
      </c>
      <c r="R191" s="30">
        <f t="shared" si="53"/>
        <v>40</v>
      </c>
      <c r="S191" s="30">
        <f t="shared" si="54"/>
        <v>25213.370000000003</v>
      </c>
      <c r="T191" t="s">
        <v>49</v>
      </c>
      <c r="U191" t="s">
        <v>49</v>
      </c>
      <c r="V191" t="s">
        <v>85</v>
      </c>
      <c r="W191" t="s">
        <v>85</v>
      </c>
      <c r="X191" t="s">
        <v>84</v>
      </c>
      <c r="Y191" s="4">
        <f t="shared" si="58"/>
        <v>45832</v>
      </c>
      <c r="Z191" t="s">
        <v>37</v>
      </c>
      <c r="AA191" s="28">
        <v>25</v>
      </c>
      <c r="AB191" s="138">
        <v>20</v>
      </c>
      <c r="AC191" s="138">
        <v>7</v>
      </c>
      <c r="AD191" s="2">
        <v>0</v>
      </c>
      <c r="AE191" s="2">
        <v>0</v>
      </c>
      <c r="AF191" s="2">
        <v>4718.8300000000008</v>
      </c>
      <c r="AG191" s="2">
        <v>5782.63</v>
      </c>
      <c r="AH191" s="2">
        <v>4850.6499999999996</v>
      </c>
      <c r="AI191" s="2">
        <v>0</v>
      </c>
      <c r="AJ191" s="29">
        <v>0</v>
      </c>
      <c r="AK191" s="30">
        <f t="shared" si="55"/>
        <v>27</v>
      </c>
      <c r="AL191" s="30">
        <f t="shared" si="56"/>
        <v>10633.279999999999</v>
      </c>
      <c r="AM191" s="2">
        <f t="shared" si="64"/>
        <v>-1</v>
      </c>
      <c r="AN191" s="2">
        <f t="shared" si="63"/>
        <v>10</v>
      </c>
      <c r="AO191" s="2">
        <f t="shared" si="63"/>
        <v>3</v>
      </c>
      <c r="AP191" s="2">
        <f t="shared" si="63"/>
        <v>0</v>
      </c>
      <c r="AQ191" s="2">
        <f t="shared" si="63"/>
        <v>0</v>
      </c>
      <c r="AR191" s="2">
        <f t="shared" si="63"/>
        <v>-428.1200000000008</v>
      </c>
      <c r="AS191" s="2">
        <f t="shared" si="63"/>
        <v>8107.8</v>
      </c>
      <c r="AT191" s="2">
        <f t="shared" si="63"/>
        <v>6472.2900000000009</v>
      </c>
      <c r="AU191" s="2">
        <f t="shared" si="63"/>
        <v>0</v>
      </c>
      <c r="AV191" s="29">
        <f t="shared" si="63"/>
        <v>0</v>
      </c>
      <c r="AW191" s="30">
        <f t="shared" si="63"/>
        <v>13</v>
      </c>
      <c r="AX191" s="31">
        <f t="shared" si="60"/>
        <v>14580.090000000004</v>
      </c>
      <c r="AY191" s="38">
        <f t="shared" si="62"/>
        <v>-0.04</v>
      </c>
      <c r="AZ191" s="38">
        <f t="shared" si="62"/>
        <v>0.5</v>
      </c>
      <c r="BA191" s="38">
        <f t="shared" si="62"/>
        <v>0.42857142857142855</v>
      </c>
      <c r="BB191" s="38" t="str">
        <f t="shared" si="62"/>
        <v/>
      </c>
      <c r="BC191" s="38" t="str">
        <f t="shared" si="62"/>
        <v/>
      </c>
      <c r="BD191" s="38">
        <f t="shared" si="62"/>
        <v>-9.0725879084434219E-2</v>
      </c>
      <c r="BE191" s="38">
        <f t="shared" si="61"/>
        <v>1.4020955862643814</v>
      </c>
      <c r="BF191" s="38">
        <f t="shared" si="61"/>
        <v>1.3343139579231653</v>
      </c>
      <c r="BG191" s="38" t="str">
        <f t="shared" si="61"/>
        <v/>
      </c>
      <c r="BH191" s="39" t="str">
        <f t="shared" si="61"/>
        <v/>
      </c>
      <c r="BI191" s="76">
        <f t="shared" si="61"/>
        <v>0.48148148148148145</v>
      </c>
      <c r="BJ191" s="40">
        <f t="shared" si="61"/>
        <v>1.3711752159258483</v>
      </c>
      <c r="BK191" s="119">
        <f t="shared" si="65"/>
        <v>178.77958333333333</v>
      </c>
      <c r="BL191" s="120">
        <f t="shared" si="65"/>
        <v>463.01433333333335</v>
      </c>
      <c r="BM191" s="120">
        <f t="shared" si="65"/>
        <v>1132.2940000000001</v>
      </c>
      <c r="BN191" s="120" t="str">
        <f t="shared" si="65"/>
        <v/>
      </c>
      <c r="BO191" s="121" t="str">
        <f t="shared" si="65"/>
        <v/>
      </c>
      <c r="BP191" s="119">
        <f t="shared" si="66"/>
        <v>188.75320000000002</v>
      </c>
      <c r="BQ191" s="120">
        <f t="shared" si="66"/>
        <v>289.13150000000002</v>
      </c>
      <c r="BR191" s="120">
        <f t="shared" si="66"/>
        <v>692.94999999999993</v>
      </c>
      <c r="BS191" s="120" t="str">
        <f t="shared" si="66"/>
        <v/>
      </c>
      <c r="BT191" s="121" t="str">
        <f t="shared" si="66"/>
        <v/>
      </c>
      <c r="BU191" s="119">
        <f t="shared" si="67"/>
        <v>-9.9736166666666861</v>
      </c>
      <c r="BV191" s="120">
        <f t="shared" si="67"/>
        <v>173.88283333333334</v>
      </c>
      <c r="BW191" s="121">
        <f t="shared" si="67"/>
        <v>439.34400000000016</v>
      </c>
      <c r="BX191" s="120" t="str">
        <f t="shared" si="67"/>
        <v/>
      </c>
      <c r="BY191" s="121" t="str">
        <f t="shared" si="67"/>
        <v/>
      </c>
    </row>
    <row r="192" spans="1:77" x14ac:dyDescent="0.2">
      <c r="A192" t="s">
        <v>46</v>
      </c>
      <c r="B192" t="s">
        <v>46</v>
      </c>
      <c r="C192" t="s">
        <v>85</v>
      </c>
      <c r="D192" t="s">
        <v>85</v>
      </c>
      <c r="E192" t="s">
        <v>84</v>
      </c>
      <c r="F192" s="4">
        <f t="shared" si="57"/>
        <v>46197</v>
      </c>
      <c r="G192" t="s">
        <v>38</v>
      </c>
      <c r="H192" s="28">
        <v>35</v>
      </c>
      <c r="I192" s="138">
        <v>20</v>
      </c>
      <c r="J192" s="138">
        <v>0</v>
      </c>
      <c r="K192" s="2">
        <v>0</v>
      </c>
      <c r="L192" s="2">
        <v>0</v>
      </c>
      <c r="M192" s="2">
        <v>7637.61</v>
      </c>
      <c r="N192" s="2">
        <v>12412.41</v>
      </c>
      <c r="O192" s="2">
        <v>0</v>
      </c>
      <c r="P192" s="2">
        <v>0</v>
      </c>
      <c r="Q192" s="29">
        <v>0</v>
      </c>
      <c r="R192" s="30">
        <f t="shared" si="53"/>
        <v>20</v>
      </c>
      <c r="S192" s="30">
        <f t="shared" si="54"/>
        <v>12412.41</v>
      </c>
      <c r="T192" t="s">
        <v>49</v>
      </c>
      <c r="U192" t="s">
        <v>49</v>
      </c>
      <c r="V192" t="s">
        <v>85</v>
      </c>
      <c r="W192" t="s">
        <v>85</v>
      </c>
      <c r="X192" t="s">
        <v>84</v>
      </c>
      <c r="Y192" s="4">
        <f t="shared" si="58"/>
        <v>45833</v>
      </c>
      <c r="Z192" t="s">
        <v>38</v>
      </c>
      <c r="AA192" s="28">
        <v>38</v>
      </c>
      <c r="AB192" s="138">
        <v>20</v>
      </c>
      <c r="AC192" s="138">
        <v>3</v>
      </c>
      <c r="AD192" s="2">
        <v>0</v>
      </c>
      <c r="AE192" s="2">
        <v>0</v>
      </c>
      <c r="AF192" s="2">
        <v>7329.92</v>
      </c>
      <c r="AG192" s="2">
        <v>10687.6</v>
      </c>
      <c r="AH192" s="2">
        <v>4240.2699999999995</v>
      </c>
      <c r="AI192" s="2">
        <v>0</v>
      </c>
      <c r="AJ192" s="29">
        <v>0</v>
      </c>
      <c r="AK192" s="30">
        <f t="shared" si="55"/>
        <v>23</v>
      </c>
      <c r="AL192" s="30">
        <f t="shared" si="56"/>
        <v>14927.869999999999</v>
      </c>
      <c r="AM192" s="2">
        <f t="shared" si="64"/>
        <v>-3</v>
      </c>
      <c r="AN192" s="2">
        <f t="shared" si="63"/>
        <v>0</v>
      </c>
      <c r="AO192" s="2">
        <f t="shared" si="63"/>
        <v>-3</v>
      </c>
      <c r="AP192" s="2">
        <f t="shared" si="63"/>
        <v>0</v>
      </c>
      <c r="AQ192" s="2">
        <f t="shared" si="63"/>
        <v>0</v>
      </c>
      <c r="AR192" s="2">
        <f t="shared" si="63"/>
        <v>307.6899999999996</v>
      </c>
      <c r="AS192" s="2">
        <f t="shared" si="63"/>
        <v>1724.8099999999995</v>
      </c>
      <c r="AT192" s="2">
        <f t="shared" si="63"/>
        <v>-4240.2699999999995</v>
      </c>
      <c r="AU192" s="2">
        <f t="shared" si="63"/>
        <v>0</v>
      </c>
      <c r="AV192" s="29">
        <f t="shared" si="63"/>
        <v>0</v>
      </c>
      <c r="AW192" s="30">
        <f t="shared" si="63"/>
        <v>-3</v>
      </c>
      <c r="AX192" s="31">
        <f t="shared" si="60"/>
        <v>-2515.4599999999991</v>
      </c>
      <c r="AY192" s="38">
        <f t="shared" si="62"/>
        <v>-7.8947368421052627E-2</v>
      </c>
      <c r="AZ192" s="38">
        <f t="shared" si="62"/>
        <v>0</v>
      </c>
      <c r="BA192" s="38">
        <f t="shared" si="62"/>
        <v>-1</v>
      </c>
      <c r="BB192" s="38" t="str">
        <f t="shared" si="62"/>
        <v/>
      </c>
      <c r="BC192" s="38" t="str">
        <f t="shared" si="62"/>
        <v/>
      </c>
      <c r="BD192" s="38">
        <f t="shared" si="62"/>
        <v>4.1977265781891156E-2</v>
      </c>
      <c r="BE192" s="38">
        <f t="shared" si="61"/>
        <v>0.16138422096635346</v>
      </c>
      <c r="BF192" s="38">
        <f t="shared" si="61"/>
        <v>-1</v>
      </c>
      <c r="BG192" s="38" t="str">
        <f t="shared" si="61"/>
        <v/>
      </c>
      <c r="BH192" s="39" t="str">
        <f t="shared" si="61"/>
        <v/>
      </c>
      <c r="BI192" s="76">
        <f t="shared" si="61"/>
        <v>-0.13043478260869565</v>
      </c>
      <c r="BJ192" s="40">
        <f t="shared" si="61"/>
        <v>-0.16850763035851726</v>
      </c>
      <c r="BK192" s="119">
        <f t="shared" si="65"/>
        <v>218.21742857142857</v>
      </c>
      <c r="BL192" s="120">
        <f t="shared" si="65"/>
        <v>620.62049999999999</v>
      </c>
      <c r="BM192" s="120" t="str">
        <f t="shared" si="65"/>
        <v/>
      </c>
      <c r="BN192" s="120" t="str">
        <f t="shared" si="65"/>
        <v/>
      </c>
      <c r="BO192" s="121" t="str">
        <f t="shared" si="65"/>
        <v/>
      </c>
      <c r="BP192" s="119">
        <f t="shared" si="66"/>
        <v>192.89263157894737</v>
      </c>
      <c r="BQ192" s="120">
        <f t="shared" si="66"/>
        <v>534.38</v>
      </c>
      <c r="BR192" s="120">
        <f t="shared" si="66"/>
        <v>1413.4233333333332</v>
      </c>
      <c r="BS192" s="120" t="str">
        <f t="shared" si="66"/>
        <v/>
      </c>
      <c r="BT192" s="121" t="str">
        <f t="shared" si="66"/>
        <v/>
      </c>
      <c r="BU192" s="119">
        <f t="shared" si="67"/>
        <v>25.324796992481197</v>
      </c>
      <c r="BV192" s="120">
        <f t="shared" si="67"/>
        <v>86.240499999999997</v>
      </c>
      <c r="BW192" s="121" t="str">
        <f t="shared" si="67"/>
        <v/>
      </c>
      <c r="BX192" s="120" t="str">
        <f t="shared" si="67"/>
        <v/>
      </c>
      <c r="BY192" s="121" t="str">
        <f t="shared" si="67"/>
        <v/>
      </c>
    </row>
    <row r="193" spans="1:80" x14ac:dyDescent="0.2">
      <c r="A193" t="s">
        <v>46</v>
      </c>
      <c r="B193" t="s">
        <v>46</v>
      </c>
      <c r="C193" t="s">
        <v>85</v>
      </c>
      <c r="D193" t="s">
        <v>85</v>
      </c>
      <c r="E193" t="s">
        <v>84</v>
      </c>
      <c r="F193" s="4">
        <f t="shared" si="57"/>
        <v>46198</v>
      </c>
      <c r="G193" t="s">
        <v>39</v>
      </c>
      <c r="H193" s="28">
        <v>22</v>
      </c>
      <c r="I193" s="138">
        <v>25</v>
      </c>
      <c r="J193" s="138">
        <v>0</v>
      </c>
      <c r="K193" s="2">
        <v>0</v>
      </c>
      <c r="L193" s="2">
        <v>0</v>
      </c>
      <c r="M193" s="2">
        <v>5801.26</v>
      </c>
      <c r="N193" s="2">
        <v>9694.6200000000008</v>
      </c>
      <c r="O193" s="2">
        <v>0</v>
      </c>
      <c r="P193" s="2">
        <v>0</v>
      </c>
      <c r="Q193" s="29">
        <v>0</v>
      </c>
      <c r="R193" s="30">
        <f t="shared" si="53"/>
        <v>25</v>
      </c>
      <c r="S193" s="30">
        <f t="shared" si="54"/>
        <v>9694.6200000000008</v>
      </c>
      <c r="T193" t="s">
        <v>49</v>
      </c>
      <c r="U193" t="s">
        <v>49</v>
      </c>
      <c r="V193" t="s">
        <v>85</v>
      </c>
      <c r="W193" t="s">
        <v>85</v>
      </c>
      <c r="X193" t="s">
        <v>84</v>
      </c>
      <c r="Y193" s="4">
        <f t="shared" si="58"/>
        <v>45834</v>
      </c>
      <c r="Z193" t="s">
        <v>39</v>
      </c>
      <c r="AA193" s="28">
        <v>47</v>
      </c>
      <c r="AB193" s="138">
        <v>8</v>
      </c>
      <c r="AC193" s="138">
        <v>1</v>
      </c>
      <c r="AD193" s="2">
        <v>0</v>
      </c>
      <c r="AE193" s="2">
        <v>0</v>
      </c>
      <c r="AF193" s="2">
        <v>10951.74</v>
      </c>
      <c r="AG193" s="2">
        <v>2580.94</v>
      </c>
      <c r="AH193" s="2">
        <v>283.51</v>
      </c>
      <c r="AI193" s="2">
        <v>0</v>
      </c>
      <c r="AJ193" s="29">
        <v>0</v>
      </c>
      <c r="AK193" s="30">
        <f t="shared" si="55"/>
        <v>9</v>
      </c>
      <c r="AL193" s="30">
        <f t="shared" si="56"/>
        <v>2864.45</v>
      </c>
      <c r="AM193" s="2">
        <f t="shared" si="64"/>
        <v>-25</v>
      </c>
      <c r="AN193" s="2">
        <f t="shared" si="63"/>
        <v>17</v>
      </c>
      <c r="AO193" s="2">
        <f t="shared" si="63"/>
        <v>-1</v>
      </c>
      <c r="AP193" s="2">
        <f t="shared" si="63"/>
        <v>0</v>
      </c>
      <c r="AQ193" s="2">
        <f t="shared" si="63"/>
        <v>0</v>
      </c>
      <c r="AR193" s="2">
        <f t="shared" si="63"/>
        <v>-5150.4799999999996</v>
      </c>
      <c r="AS193" s="2">
        <f t="shared" si="63"/>
        <v>7113.68</v>
      </c>
      <c r="AT193" s="2">
        <f t="shared" si="63"/>
        <v>-283.51</v>
      </c>
      <c r="AU193" s="2">
        <f t="shared" si="63"/>
        <v>0</v>
      </c>
      <c r="AV193" s="29">
        <f t="shared" si="63"/>
        <v>0</v>
      </c>
      <c r="AW193" s="30">
        <f t="shared" si="63"/>
        <v>16</v>
      </c>
      <c r="AX193" s="31">
        <f t="shared" si="60"/>
        <v>6830.170000000001</v>
      </c>
      <c r="AY193" s="38">
        <f t="shared" si="62"/>
        <v>-0.53191489361702127</v>
      </c>
      <c r="AZ193" s="38">
        <f t="shared" si="62"/>
        <v>2.125</v>
      </c>
      <c r="BA193" s="38">
        <f t="shared" si="62"/>
        <v>-1</v>
      </c>
      <c r="BB193" s="38" t="str">
        <f t="shared" si="62"/>
        <v/>
      </c>
      <c r="BC193" s="38" t="str">
        <f t="shared" si="62"/>
        <v/>
      </c>
      <c r="BD193" s="38">
        <f t="shared" si="62"/>
        <v>-0.47028873950623368</v>
      </c>
      <c r="BE193" s="38">
        <f t="shared" si="61"/>
        <v>2.7562361000255722</v>
      </c>
      <c r="BF193" s="38">
        <f t="shared" si="61"/>
        <v>-1</v>
      </c>
      <c r="BG193" s="38" t="str">
        <f t="shared" si="61"/>
        <v/>
      </c>
      <c r="BH193" s="39" t="str">
        <f t="shared" si="61"/>
        <v/>
      </c>
      <c r="BI193" s="76">
        <f t="shared" si="61"/>
        <v>1.7777777777777777</v>
      </c>
      <c r="BJ193" s="40">
        <f t="shared" si="61"/>
        <v>2.3844612403777345</v>
      </c>
      <c r="BK193" s="119">
        <f t="shared" si="65"/>
        <v>263.69363636363636</v>
      </c>
      <c r="BL193" s="120">
        <f t="shared" si="65"/>
        <v>387.78480000000002</v>
      </c>
      <c r="BM193" s="120" t="str">
        <f t="shared" si="65"/>
        <v/>
      </c>
      <c r="BN193" s="120" t="str">
        <f t="shared" si="65"/>
        <v/>
      </c>
      <c r="BO193" s="121" t="str">
        <f t="shared" si="65"/>
        <v/>
      </c>
      <c r="BP193" s="119">
        <f t="shared" si="66"/>
        <v>233.01574468085107</v>
      </c>
      <c r="BQ193" s="120">
        <f t="shared" si="66"/>
        <v>322.61750000000001</v>
      </c>
      <c r="BR193" s="120">
        <f t="shared" si="66"/>
        <v>283.51</v>
      </c>
      <c r="BS193" s="120" t="str">
        <f t="shared" si="66"/>
        <v/>
      </c>
      <c r="BT193" s="121" t="str">
        <f t="shared" si="66"/>
        <v/>
      </c>
      <c r="BU193" s="119">
        <f t="shared" si="67"/>
        <v>30.677891682785287</v>
      </c>
      <c r="BV193" s="120">
        <f t="shared" si="67"/>
        <v>65.167300000000012</v>
      </c>
      <c r="BW193" s="121" t="str">
        <f t="shared" si="67"/>
        <v/>
      </c>
      <c r="BX193" s="120" t="str">
        <f t="shared" si="67"/>
        <v/>
      </c>
      <c r="BY193" s="121" t="str">
        <f t="shared" si="67"/>
        <v/>
      </c>
    </row>
    <row r="194" spans="1:80" x14ac:dyDescent="0.2">
      <c r="A194" t="s">
        <v>46</v>
      </c>
      <c r="B194" t="s">
        <v>46</v>
      </c>
      <c r="C194" t="s">
        <v>85</v>
      </c>
      <c r="D194" t="s">
        <v>85</v>
      </c>
      <c r="E194" t="s">
        <v>84</v>
      </c>
      <c r="F194" s="4">
        <f t="shared" si="57"/>
        <v>46199</v>
      </c>
      <c r="G194" t="s">
        <v>40</v>
      </c>
      <c r="H194" s="28">
        <v>24</v>
      </c>
      <c r="I194" s="138">
        <v>25</v>
      </c>
      <c r="J194" s="138">
        <v>0</v>
      </c>
      <c r="K194" s="2">
        <v>0</v>
      </c>
      <c r="L194" s="2">
        <v>0</v>
      </c>
      <c r="M194" s="2">
        <v>3406.5099999999998</v>
      </c>
      <c r="N194" s="2">
        <v>14645.58</v>
      </c>
      <c r="O194" s="2">
        <v>0</v>
      </c>
      <c r="P194" s="2">
        <v>0</v>
      </c>
      <c r="Q194" s="29">
        <v>0</v>
      </c>
      <c r="R194" s="30">
        <f t="shared" si="53"/>
        <v>25</v>
      </c>
      <c r="S194" s="30">
        <f t="shared" si="54"/>
        <v>14645.58</v>
      </c>
      <c r="T194" t="s">
        <v>49</v>
      </c>
      <c r="U194" t="s">
        <v>49</v>
      </c>
      <c r="V194" t="s">
        <v>85</v>
      </c>
      <c r="W194" t="s">
        <v>85</v>
      </c>
      <c r="X194" t="s">
        <v>84</v>
      </c>
      <c r="Y194" s="4">
        <f t="shared" si="58"/>
        <v>45835</v>
      </c>
      <c r="Z194" t="s">
        <v>40</v>
      </c>
      <c r="AA194" s="28">
        <v>32</v>
      </c>
      <c r="AB194" s="138">
        <v>15</v>
      </c>
      <c r="AC194" s="138">
        <v>1</v>
      </c>
      <c r="AD194" s="2">
        <v>0</v>
      </c>
      <c r="AE194" s="2">
        <v>0</v>
      </c>
      <c r="AF194" s="2">
        <v>5309.56</v>
      </c>
      <c r="AG194" s="2">
        <v>10185.710000000001</v>
      </c>
      <c r="AH194" s="2">
        <v>756.74</v>
      </c>
      <c r="AI194" s="2">
        <v>0</v>
      </c>
      <c r="AJ194" s="29">
        <v>0</v>
      </c>
      <c r="AK194" s="30">
        <f t="shared" si="55"/>
        <v>16</v>
      </c>
      <c r="AL194" s="30">
        <f t="shared" si="56"/>
        <v>10942.45</v>
      </c>
      <c r="AM194" s="2">
        <f t="shared" si="64"/>
        <v>-8</v>
      </c>
      <c r="AN194" s="2">
        <f t="shared" si="63"/>
        <v>10</v>
      </c>
      <c r="AO194" s="2">
        <f t="shared" si="63"/>
        <v>-1</v>
      </c>
      <c r="AP194" s="2">
        <f t="shared" si="63"/>
        <v>0</v>
      </c>
      <c r="AQ194" s="2">
        <f t="shared" si="63"/>
        <v>0</v>
      </c>
      <c r="AR194" s="2">
        <f t="shared" si="63"/>
        <v>-1903.0500000000006</v>
      </c>
      <c r="AS194" s="2">
        <f t="shared" si="63"/>
        <v>4459.869999999999</v>
      </c>
      <c r="AT194" s="2">
        <f t="shared" si="63"/>
        <v>-756.74</v>
      </c>
      <c r="AU194" s="2">
        <f t="shared" si="63"/>
        <v>0</v>
      </c>
      <c r="AV194" s="29">
        <f t="shared" si="63"/>
        <v>0</v>
      </c>
      <c r="AW194" s="30">
        <f t="shared" si="63"/>
        <v>9</v>
      </c>
      <c r="AX194" s="31">
        <f t="shared" si="60"/>
        <v>3703.1299999999992</v>
      </c>
      <c r="AY194" s="38">
        <f t="shared" si="62"/>
        <v>-0.25</v>
      </c>
      <c r="AZ194" s="38">
        <f t="shared" si="62"/>
        <v>0.66666666666666663</v>
      </c>
      <c r="BA194" s="38">
        <f t="shared" si="62"/>
        <v>-1</v>
      </c>
      <c r="BB194" s="38" t="str">
        <f t="shared" si="62"/>
        <v/>
      </c>
      <c r="BC194" s="38" t="str">
        <f t="shared" si="62"/>
        <v/>
      </c>
      <c r="BD194" s="38">
        <f t="shared" si="62"/>
        <v>-0.35841953005522126</v>
      </c>
      <c r="BE194" s="38">
        <f t="shared" si="61"/>
        <v>0.43785558395045593</v>
      </c>
      <c r="BF194" s="38">
        <f t="shared" si="61"/>
        <v>-1</v>
      </c>
      <c r="BG194" s="38" t="str">
        <f t="shared" si="61"/>
        <v/>
      </c>
      <c r="BH194" s="39" t="str">
        <f t="shared" si="61"/>
        <v/>
      </c>
      <c r="BI194" s="76">
        <f t="shared" si="61"/>
        <v>0.5625</v>
      </c>
      <c r="BJ194" s="40">
        <f t="shared" si="61"/>
        <v>0.33841872706752135</v>
      </c>
      <c r="BK194" s="119">
        <f t="shared" si="65"/>
        <v>141.93791666666667</v>
      </c>
      <c r="BL194" s="120">
        <f t="shared" si="65"/>
        <v>585.82320000000004</v>
      </c>
      <c r="BM194" s="120" t="str">
        <f t="shared" si="65"/>
        <v/>
      </c>
      <c r="BN194" s="120" t="str">
        <f t="shared" si="65"/>
        <v/>
      </c>
      <c r="BO194" s="121" t="str">
        <f t="shared" si="65"/>
        <v/>
      </c>
      <c r="BP194" s="119">
        <f t="shared" si="66"/>
        <v>165.92375000000001</v>
      </c>
      <c r="BQ194" s="120">
        <f t="shared" si="66"/>
        <v>679.04733333333343</v>
      </c>
      <c r="BR194" s="120">
        <f t="shared" si="66"/>
        <v>756.74</v>
      </c>
      <c r="BS194" s="120" t="str">
        <f t="shared" si="66"/>
        <v/>
      </c>
      <c r="BT194" s="121" t="str">
        <f t="shared" si="66"/>
        <v/>
      </c>
      <c r="BU194" s="119">
        <f t="shared" si="67"/>
        <v>-23.985833333333346</v>
      </c>
      <c r="BV194" s="120">
        <f t="shared" si="67"/>
        <v>-93.224133333333384</v>
      </c>
      <c r="BW194" s="121" t="str">
        <f t="shared" si="67"/>
        <v/>
      </c>
      <c r="BX194" s="120" t="str">
        <f t="shared" si="67"/>
        <v/>
      </c>
      <c r="BY194" s="121" t="str">
        <f t="shared" si="67"/>
        <v/>
      </c>
    </row>
    <row r="195" spans="1:80" ht="13.5" thickBot="1" x14ac:dyDescent="0.25">
      <c r="A195" t="s">
        <v>46</v>
      </c>
      <c r="B195" t="s">
        <v>46</v>
      </c>
      <c r="C195" t="s">
        <v>85</v>
      </c>
      <c r="D195" t="s">
        <v>85</v>
      </c>
      <c r="E195" t="s">
        <v>84</v>
      </c>
      <c r="F195" s="59">
        <f t="shared" si="57"/>
        <v>46200</v>
      </c>
      <c r="G195" s="42" t="s">
        <v>41</v>
      </c>
      <c r="H195" s="43">
        <v>25</v>
      </c>
      <c r="I195" s="44">
        <v>1</v>
      </c>
      <c r="J195" s="44">
        <v>0</v>
      </c>
      <c r="K195" s="44">
        <v>0</v>
      </c>
      <c r="L195" s="44">
        <v>0</v>
      </c>
      <c r="M195" s="44">
        <v>6308.66</v>
      </c>
      <c r="N195" s="44">
        <v>-5848.19</v>
      </c>
      <c r="O195" s="44">
        <v>0</v>
      </c>
      <c r="P195" s="44">
        <v>0</v>
      </c>
      <c r="Q195" s="45">
        <v>0</v>
      </c>
      <c r="R195" s="46">
        <f t="shared" si="53"/>
        <v>1</v>
      </c>
      <c r="S195" s="46">
        <f t="shared" si="54"/>
        <v>-5848.19</v>
      </c>
      <c r="T195" t="s">
        <v>49</v>
      </c>
      <c r="U195" t="s">
        <v>49</v>
      </c>
      <c r="V195" t="s">
        <v>85</v>
      </c>
      <c r="W195" t="s">
        <v>85</v>
      </c>
      <c r="X195" t="s">
        <v>84</v>
      </c>
      <c r="Y195" s="59">
        <f t="shared" si="58"/>
        <v>45836</v>
      </c>
      <c r="Z195" s="42" t="s">
        <v>41</v>
      </c>
      <c r="AA195" s="43">
        <v>32</v>
      </c>
      <c r="AB195" s="44">
        <v>1</v>
      </c>
      <c r="AC195" s="44">
        <v>1</v>
      </c>
      <c r="AD195" s="44">
        <v>0</v>
      </c>
      <c r="AE195" s="44">
        <v>0</v>
      </c>
      <c r="AF195" s="44">
        <v>4856.2599999999993</v>
      </c>
      <c r="AG195" s="44">
        <v>-131.96</v>
      </c>
      <c r="AH195" s="44">
        <v>1144.6099999999999</v>
      </c>
      <c r="AI195" s="44">
        <v>0</v>
      </c>
      <c r="AJ195" s="45">
        <v>0</v>
      </c>
      <c r="AK195" s="46">
        <f t="shared" si="55"/>
        <v>2</v>
      </c>
      <c r="AL195" s="46">
        <f t="shared" si="56"/>
        <v>1012.6499999999999</v>
      </c>
      <c r="AM195" s="44">
        <f t="shared" si="64"/>
        <v>-7</v>
      </c>
      <c r="AN195" s="44">
        <f t="shared" si="63"/>
        <v>0</v>
      </c>
      <c r="AO195" s="44">
        <f t="shared" si="63"/>
        <v>-1</v>
      </c>
      <c r="AP195" s="44">
        <f t="shared" si="63"/>
        <v>0</v>
      </c>
      <c r="AQ195" s="44">
        <f t="shared" si="63"/>
        <v>0</v>
      </c>
      <c r="AR195" s="44">
        <f t="shared" si="63"/>
        <v>1452.4000000000005</v>
      </c>
      <c r="AS195" s="44">
        <f t="shared" ref="AS195:AX240" si="68">+N195-AG195</f>
        <v>-5716.23</v>
      </c>
      <c r="AT195" s="44">
        <f t="shared" si="68"/>
        <v>-1144.6099999999999</v>
      </c>
      <c r="AU195" s="44">
        <f t="shared" si="68"/>
        <v>0</v>
      </c>
      <c r="AV195" s="45">
        <f t="shared" si="68"/>
        <v>0</v>
      </c>
      <c r="AW195" s="46">
        <f t="shared" si="68"/>
        <v>-1</v>
      </c>
      <c r="AX195" s="47">
        <f t="shared" si="60"/>
        <v>-6860.8399999999992</v>
      </c>
      <c r="AY195" s="56">
        <f t="shared" si="62"/>
        <v>-0.21875</v>
      </c>
      <c r="AZ195" s="56">
        <f t="shared" si="62"/>
        <v>0</v>
      </c>
      <c r="BA195" s="56">
        <f t="shared" si="62"/>
        <v>-1</v>
      </c>
      <c r="BB195" s="56" t="str">
        <f t="shared" si="62"/>
        <v/>
      </c>
      <c r="BC195" s="56" t="str">
        <f t="shared" si="62"/>
        <v/>
      </c>
      <c r="BD195" s="56">
        <f t="shared" si="62"/>
        <v>0.29907789121669776</v>
      </c>
      <c r="BE195" s="56">
        <f t="shared" si="61"/>
        <v>43.317899363443459</v>
      </c>
      <c r="BF195" s="56">
        <f t="shared" si="61"/>
        <v>-1</v>
      </c>
      <c r="BG195" s="56" t="str">
        <f t="shared" si="61"/>
        <v/>
      </c>
      <c r="BH195" s="57" t="str">
        <f t="shared" si="61"/>
        <v/>
      </c>
      <c r="BI195" s="81">
        <f t="shared" si="61"/>
        <v>-0.5</v>
      </c>
      <c r="BJ195" s="58">
        <f t="shared" si="61"/>
        <v>-6.7751345479682028</v>
      </c>
      <c r="BK195" s="122">
        <f t="shared" si="65"/>
        <v>252.34639999999999</v>
      </c>
      <c r="BL195" s="123">
        <f t="shared" si="65"/>
        <v>-5848.19</v>
      </c>
      <c r="BM195" s="123" t="str">
        <f t="shared" si="65"/>
        <v/>
      </c>
      <c r="BN195" s="123" t="str">
        <f t="shared" si="65"/>
        <v/>
      </c>
      <c r="BO195" s="124" t="str">
        <f t="shared" si="65"/>
        <v/>
      </c>
      <c r="BP195" s="122">
        <f t="shared" si="66"/>
        <v>151.75812499999998</v>
      </c>
      <c r="BQ195" s="123">
        <f t="shared" si="66"/>
        <v>-131.96</v>
      </c>
      <c r="BR195" s="123">
        <f t="shared" si="66"/>
        <v>1144.6099999999999</v>
      </c>
      <c r="BS195" s="123" t="str">
        <f t="shared" si="66"/>
        <v/>
      </c>
      <c r="BT195" s="124" t="str">
        <f t="shared" si="66"/>
        <v/>
      </c>
      <c r="BU195" s="122">
        <f t="shared" si="67"/>
        <v>100.58827500000001</v>
      </c>
      <c r="BV195" s="123">
        <f t="shared" si="67"/>
        <v>-5716.23</v>
      </c>
      <c r="BW195" s="124" t="str">
        <f t="shared" si="67"/>
        <v/>
      </c>
      <c r="BX195" s="123" t="str">
        <f t="shared" si="67"/>
        <v/>
      </c>
      <c r="BY195" s="124" t="str">
        <f t="shared" si="67"/>
        <v/>
      </c>
    </row>
    <row r="196" spans="1:80" x14ac:dyDescent="0.2">
      <c r="A196" t="s">
        <v>46</v>
      </c>
      <c r="B196" t="s">
        <v>46</v>
      </c>
      <c r="C196" t="s">
        <v>92</v>
      </c>
      <c r="D196" t="s">
        <v>85</v>
      </c>
      <c r="E196" t="s">
        <v>88</v>
      </c>
      <c r="F196" s="4">
        <f t="shared" si="57"/>
        <v>46201</v>
      </c>
      <c r="G196" t="s">
        <v>35</v>
      </c>
      <c r="H196" s="28">
        <v>8</v>
      </c>
      <c r="I196" s="138">
        <v>18</v>
      </c>
      <c r="J196" s="138">
        <v>5</v>
      </c>
      <c r="K196" s="2">
        <v>0</v>
      </c>
      <c r="L196" s="2">
        <v>0</v>
      </c>
      <c r="M196" s="2">
        <v>1196.1199999999999</v>
      </c>
      <c r="N196" s="2">
        <v>4707.1399999999994</v>
      </c>
      <c r="O196" s="2">
        <v>2804.96</v>
      </c>
      <c r="P196" s="2">
        <v>0</v>
      </c>
      <c r="Q196" s="29">
        <v>0</v>
      </c>
      <c r="R196" s="30">
        <f t="shared" si="53"/>
        <v>23</v>
      </c>
      <c r="S196" s="30">
        <f t="shared" si="54"/>
        <v>7512.0999999999995</v>
      </c>
      <c r="T196" t="s">
        <v>49</v>
      </c>
      <c r="U196" t="s">
        <v>49</v>
      </c>
      <c r="V196" t="s">
        <v>92</v>
      </c>
      <c r="W196" t="s">
        <v>85</v>
      </c>
      <c r="X196" t="s">
        <v>88</v>
      </c>
      <c r="Y196" s="4">
        <f t="shared" si="58"/>
        <v>45837</v>
      </c>
      <c r="Z196" t="s">
        <v>35</v>
      </c>
      <c r="AA196" s="28">
        <v>15</v>
      </c>
      <c r="AB196" s="138">
        <v>28</v>
      </c>
      <c r="AC196" s="138">
        <v>2</v>
      </c>
      <c r="AD196" s="2">
        <v>0</v>
      </c>
      <c r="AE196" s="2">
        <v>0</v>
      </c>
      <c r="AF196" s="2">
        <v>3640.79</v>
      </c>
      <c r="AG196" s="2">
        <v>6006.9800000000005</v>
      </c>
      <c r="AH196" s="2">
        <v>878.69</v>
      </c>
      <c r="AI196" s="2">
        <v>0</v>
      </c>
      <c r="AJ196" s="29">
        <v>0</v>
      </c>
      <c r="AK196" s="30">
        <f t="shared" si="55"/>
        <v>30</v>
      </c>
      <c r="AL196" s="30">
        <f t="shared" si="56"/>
        <v>6885.67</v>
      </c>
      <c r="AM196" s="2">
        <f t="shared" si="64"/>
        <v>-7</v>
      </c>
      <c r="AN196" s="2">
        <f t="shared" si="64"/>
        <v>-10</v>
      </c>
      <c r="AO196" s="2">
        <f t="shared" si="64"/>
        <v>3</v>
      </c>
      <c r="AP196" s="2">
        <f t="shared" si="64"/>
        <v>0</v>
      </c>
      <c r="AQ196" s="2">
        <f t="shared" si="64"/>
        <v>0</v>
      </c>
      <c r="AR196" s="2">
        <f t="shared" si="64"/>
        <v>-2444.67</v>
      </c>
      <c r="AS196" s="2">
        <f t="shared" si="68"/>
        <v>-1299.8400000000011</v>
      </c>
      <c r="AT196" s="2">
        <f t="shared" si="68"/>
        <v>1926.27</v>
      </c>
      <c r="AU196" s="2">
        <f t="shared" si="68"/>
        <v>0</v>
      </c>
      <c r="AV196" s="29">
        <f t="shared" si="68"/>
        <v>0</v>
      </c>
      <c r="AW196" s="30">
        <f t="shared" si="68"/>
        <v>-7</v>
      </c>
      <c r="AX196" s="31">
        <f t="shared" si="60"/>
        <v>626.42999999999938</v>
      </c>
      <c r="AY196" s="38">
        <f t="shared" si="62"/>
        <v>-0.46666666666666667</v>
      </c>
      <c r="AZ196" s="38">
        <f t="shared" si="62"/>
        <v>-0.35714285714285715</v>
      </c>
      <c r="BA196" s="38">
        <f t="shared" si="62"/>
        <v>1.5</v>
      </c>
      <c r="BB196" s="38" t="str">
        <f t="shared" si="62"/>
        <v/>
      </c>
      <c r="BC196" s="38" t="str">
        <f t="shared" si="62"/>
        <v/>
      </c>
      <c r="BD196" s="38">
        <f t="shared" si="62"/>
        <v>-0.67146690690756683</v>
      </c>
      <c r="BE196" s="38">
        <f t="shared" si="61"/>
        <v>-0.21638826831452759</v>
      </c>
      <c r="BF196" s="38">
        <f t="shared" si="61"/>
        <v>2.1922065802501449</v>
      </c>
      <c r="BG196" s="38" t="str">
        <f t="shared" si="61"/>
        <v/>
      </c>
      <c r="BH196" s="39" t="str">
        <f t="shared" si="61"/>
        <v/>
      </c>
      <c r="BI196" s="76">
        <f t="shared" si="61"/>
        <v>-0.23333333333333334</v>
      </c>
      <c r="BJ196" s="40">
        <f t="shared" si="61"/>
        <v>9.0975896318005275E-2</v>
      </c>
      <c r="BK196" s="116">
        <f t="shared" si="65"/>
        <v>149.51499999999999</v>
      </c>
      <c r="BL196" s="117">
        <f t="shared" si="65"/>
        <v>261.50777777777773</v>
      </c>
      <c r="BM196" s="117">
        <f t="shared" si="65"/>
        <v>560.99199999999996</v>
      </c>
      <c r="BN196" s="117" t="str">
        <f t="shared" si="65"/>
        <v/>
      </c>
      <c r="BO196" s="118" t="str">
        <f t="shared" si="65"/>
        <v/>
      </c>
      <c r="BP196" s="116">
        <f t="shared" si="66"/>
        <v>242.71933333333334</v>
      </c>
      <c r="BQ196" s="117">
        <f t="shared" si="66"/>
        <v>214.53500000000003</v>
      </c>
      <c r="BR196" s="117">
        <f t="shared" si="66"/>
        <v>439.34500000000003</v>
      </c>
      <c r="BS196" s="117" t="str">
        <f t="shared" si="66"/>
        <v/>
      </c>
      <c r="BT196" s="118" t="str">
        <f t="shared" si="66"/>
        <v/>
      </c>
      <c r="BU196" s="116">
        <f t="shared" si="67"/>
        <v>-93.204333333333352</v>
      </c>
      <c r="BV196" s="117">
        <f t="shared" si="67"/>
        <v>46.972777777777708</v>
      </c>
      <c r="BW196" s="118">
        <f t="shared" si="67"/>
        <v>121.64699999999993</v>
      </c>
      <c r="BX196" s="117" t="str">
        <f t="shared" si="67"/>
        <v/>
      </c>
      <c r="BY196" s="118" t="str">
        <f t="shared" si="67"/>
        <v/>
      </c>
    </row>
    <row r="197" spans="1:80" x14ac:dyDescent="0.2">
      <c r="A197" t="s">
        <v>46</v>
      </c>
      <c r="B197" t="s">
        <v>46</v>
      </c>
      <c r="C197" t="s">
        <v>92</v>
      </c>
      <c r="D197" t="s">
        <v>85</v>
      </c>
      <c r="E197" t="s">
        <v>88</v>
      </c>
      <c r="F197" s="4">
        <f t="shared" si="57"/>
        <v>46202</v>
      </c>
      <c r="G197" t="s">
        <v>36</v>
      </c>
      <c r="H197" s="28">
        <v>20</v>
      </c>
      <c r="I197" s="138">
        <v>21</v>
      </c>
      <c r="J197" s="138">
        <v>2</v>
      </c>
      <c r="K197" s="2">
        <v>0</v>
      </c>
      <c r="L197" s="2">
        <v>0</v>
      </c>
      <c r="M197" s="2">
        <v>2977.9400000000005</v>
      </c>
      <c r="N197" s="2">
        <v>3284.2000000000003</v>
      </c>
      <c r="O197" s="2">
        <v>1265.6500000000001</v>
      </c>
      <c r="P197" s="2">
        <v>0</v>
      </c>
      <c r="Q197" s="29">
        <v>0</v>
      </c>
      <c r="R197" s="30">
        <f t="shared" si="53"/>
        <v>23</v>
      </c>
      <c r="S197" s="30">
        <f t="shared" si="54"/>
        <v>4549.8500000000004</v>
      </c>
      <c r="T197" t="s">
        <v>49</v>
      </c>
      <c r="U197" t="s">
        <v>49</v>
      </c>
      <c r="V197" t="s">
        <v>92</v>
      </c>
      <c r="W197" t="s">
        <v>85</v>
      </c>
      <c r="X197" t="s">
        <v>88</v>
      </c>
      <c r="Y197" s="4">
        <f t="shared" si="58"/>
        <v>45838</v>
      </c>
      <c r="Z197" t="s">
        <v>36</v>
      </c>
      <c r="AA197" s="28">
        <v>18</v>
      </c>
      <c r="AB197" s="138">
        <v>26</v>
      </c>
      <c r="AC197" s="138">
        <v>2</v>
      </c>
      <c r="AD197" s="2">
        <v>0</v>
      </c>
      <c r="AE197" s="2">
        <v>0</v>
      </c>
      <c r="AF197" s="2">
        <v>2860.7200000000003</v>
      </c>
      <c r="AG197" s="2">
        <v>9770.0400000000009</v>
      </c>
      <c r="AH197" s="2">
        <v>1231.47</v>
      </c>
      <c r="AI197" s="2">
        <v>0</v>
      </c>
      <c r="AJ197" s="29">
        <v>0</v>
      </c>
      <c r="AK197" s="30">
        <f t="shared" si="55"/>
        <v>28</v>
      </c>
      <c r="AL197" s="30">
        <f t="shared" si="56"/>
        <v>11001.51</v>
      </c>
      <c r="AM197" s="2">
        <f t="shared" si="64"/>
        <v>2</v>
      </c>
      <c r="AN197" s="2">
        <f t="shared" si="64"/>
        <v>-5</v>
      </c>
      <c r="AO197" s="2">
        <f t="shared" si="64"/>
        <v>0</v>
      </c>
      <c r="AP197" s="2">
        <f t="shared" si="64"/>
        <v>0</v>
      </c>
      <c r="AQ197" s="2">
        <f t="shared" si="64"/>
        <v>0</v>
      </c>
      <c r="AR197" s="2">
        <f t="shared" si="64"/>
        <v>117.22000000000025</v>
      </c>
      <c r="AS197" s="2">
        <f t="shared" si="68"/>
        <v>-6485.84</v>
      </c>
      <c r="AT197" s="2">
        <f t="shared" si="68"/>
        <v>34.180000000000064</v>
      </c>
      <c r="AU197" s="2">
        <f t="shared" si="68"/>
        <v>0</v>
      </c>
      <c r="AV197" s="29">
        <f t="shared" si="68"/>
        <v>0</v>
      </c>
      <c r="AW197" s="30">
        <f t="shared" si="68"/>
        <v>-5</v>
      </c>
      <c r="AX197" s="31">
        <f t="shared" si="60"/>
        <v>-6451.66</v>
      </c>
      <c r="AY197" s="38">
        <f t="shared" si="62"/>
        <v>0.1111111111111111</v>
      </c>
      <c r="AZ197" s="38">
        <f t="shared" si="62"/>
        <v>-0.19230769230769232</v>
      </c>
      <c r="BA197" s="38">
        <f t="shared" si="62"/>
        <v>0</v>
      </c>
      <c r="BB197" s="38" t="str">
        <f t="shared" si="62"/>
        <v/>
      </c>
      <c r="BC197" s="38" t="str">
        <f t="shared" si="62"/>
        <v/>
      </c>
      <c r="BD197" s="38">
        <f t="shared" si="62"/>
        <v>4.0975698425571271E-2</v>
      </c>
      <c r="BE197" s="38">
        <f t="shared" si="61"/>
        <v>-0.66384989211917245</v>
      </c>
      <c r="BF197" s="38">
        <f t="shared" si="61"/>
        <v>2.7755446742511035E-2</v>
      </c>
      <c r="BG197" s="38" t="str">
        <f t="shared" si="61"/>
        <v/>
      </c>
      <c r="BH197" s="39" t="str">
        <f t="shared" si="61"/>
        <v/>
      </c>
      <c r="BI197" s="76">
        <f t="shared" si="61"/>
        <v>-0.17857142857142858</v>
      </c>
      <c r="BJ197" s="40">
        <f t="shared" si="61"/>
        <v>-0.58643404405395261</v>
      </c>
      <c r="BK197" s="119">
        <f t="shared" si="65"/>
        <v>148.89700000000002</v>
      </c>
      <c r="BL197" s="120">
        <f t="shared" si="65"/>
        <v>156.39047619047619</v>
      </c>
      <c r="BM197" s="120">
        <f t="shared" si="65"/>
        <v>632.82500000000005</v>
      </c>
      <c r="BN197" s="120" t="str">
        <f t="shared" si="65"/>
        <v/>
      </c>
      <c r="BO197" s="121" t="str">
        <f t="shared" si="65"/>
        <v/>
      </c>
      <c r="BP197" s="119">
        <f t="shared" si="66"/>
        <v>158.92888888888891</v>
      </c>
      <c r="BQ197" s="120">
        <f t="shared" si="66"/>
        <v>375.77076923076925</v>
      </c>
      <c r="BR197" s="120">
        <f t="shared" si="66"/>
        <v>615.73500000000001</v>
      </c>
      <c r="BS197" s="120" t="str">
        <f t="shared" si="66"/>
        <v/>
      </c>
      <c r="BT197" s="121" t="str">
        <f t="shared" si="66"/>
        <v/>
      </c>
      <c r="BU197" s="119">
        <f t="shared" si="67"/>
        <v>-10.031888888888886</v>
      </c>
      <c r="BV197" s="120">
        <f t="shared" si="67"/>
        <v>-219.38029304029305</v>
      </c>
      <c r="BW197" s="121">
        <f t="shared" si="67"/>
        <v>17.090000000000032</v>
      </c>
      <c r="BX197" s="120" t="str">
        <f t="shared" si="67"/>
        <v/>
      </c>
      <c r="BY197" s="121" t="str">
        <f t="shared" si="67"/>
        <v/>
      </c>
    </row>
    <row r="198" spans="1:80" x14ac:dyDescent="0.2">
      <c r="A198" t="s">
        <v>46</v>
      </c>
      <c r="B198" t="s">
        <v>46</v>
      </c>
      <c r="C198" t="s">
        <v>92</v>
      </c>
      <c r="D198" t="s">
        <v>85</v>
      </c>
      <c r="E198" t="s">
        <v>88</v>
      </c>
      <c r="F198" s="4">
        <f t="shared" si="57"/>
        <v>46203</v>
      </c>
      <c r="G198" t="s">
        <v>37</v>
      </c>
      <c r="H198" s="28">
        <v>21</v>
      </c>
      <c r="I198" s="138">
        <v>27</v>
      </c>
      <c r="J198" s="138">
        <v>0</v>
      </c>
      <c r="K198" s="2">
        <v>0</v>
      </c>
      <c r="L198" s="2">
        <v>0</v>
      </c>
      <c r="M198" s="2">
        <v>6592.78</v>
      </c>
      <c r="N198" s="2">
        <v>5944.77</v>
      </c>
      <c r="O198" s="2">
        <v>0</v>
      </c>
      <c r="P198" s="2">
        <v>0</v>
      </c>
      <c r="Q198" s="29">
        <v>0</v>
      </c>
      <c r="R198" s="30">
        <f t="shared" si="53"/>
        <v>27</v>
      </c>
      <c r="S198" s="30">
        <f t="shared" si="54"/>
        <v>5944.77</v>
      </c>
      <c r="T198" t="s">
        <v>49</v>
      </c>
      <c r="U198" t="s">
        <v>49</v>
      </c>
      <c r="V198" t="s">
        <v>92</v>
      </c>
      <c r="W198" t="s">
        <v>92</v>
      </c>
      <c r="X198" t="s">
        <v>88</v>
      </c>
      <c r="Y198" s="4">
        <f t="shared" si="58"/>
        <v>45839</v>
      </c>
      <c r="Z198" t="s">
        <v>37</v>
      </c>
      <c r="AA198" s="28">
        <v>44</v>
      </c>
      <c r="AB198" s="138">
        <v>22</v>
      </c>
      <c r="AC198" s="138">
        <v>0</v>
      </c>
      <c r="AD198" s="2">
        <v>0</v>
      </c>
      <c r="AE198" s="2">
        <v>0</v>
      </c>
      <c r="AF198" s="2">
        <v>10591.4</v>
      </c>
      <c r="AG198" s="2">
        <v>3746.0800000000004</v>
      </c>
      <c r="AH198" s="2">
        <v>0</v>
      </c>
      <c r="AI198" s="2">
        <v>0</v>
      </c>
      <c r="AJ198" s="29">
        <v>0</v>
      </c>
      <c r="AK198" s="30">
        <f t="shared" si="55"/>
        <v>22</v>
      </c>
      <c r="AL198" s="30">
        <f t="shared" si="56"/>
        <v>3746.0800000000004</v>
      </c>
      <c r="AM198" s="2">
        <f t="shared" si="64"/>
        <v>-23</v>
      </c>
      <c r="AN198" s="2">
        <f t="shared" si="64"/>
        <v>5</v>
      </c>
      <c r="AO198" s="2">
        <f t="shared" si="64"/>
        <v>0</v>
      </c>
      <c r="AP198" s="2">
        <f t="shared" si="64"/>
        <v>0</v>
      </c>
      <c r="AQ198" s="2">
        <f t="shared" si="64"/>
        <v>0</v>
      </c>
      <c r="AR198" s="2">
        <f t="shared" si="64"/>
        <v>-3998.62</v>
      </c>
      <c r="AS198" s="2">
        <f t="shared" si="68"/>
        <v>2198.69</v>
      </c>
      <c r="AT198" s="2">
        <f t="shared" si="68"/>
        <v>0</v>
      </c>
      <c r="AU198" s="2">
        <f t="shared" si="68"/>
        <v>0</v>
      </c>
      <c r="AV198" s="29">
        <f t="shared" si="68"/>
        <v>0</v>
      </c>
      <c r="AW198" s="30">
        <f t="shared" si="68"/>
        <v>5</v>
      </c>
      <c r="AX198" s="31">
        <f t="shared" si="60"/>
        <v>2198.69</v>
      </c>
      <c r="AY198" s="38">
        <f t="shared" si="62"/>
        <v>-0.52272727272727271</v>
      </c>
      <c r="AZ198" s="38">
        <f t="shared" si="62"/>
        <v>0.22727272727272727</v>
      </c>
      <c r="BA198" s="38" t="str">
        <f t="shared" si="62"/>
        <v/>
      </c>
      <c r="BB198" s="38" t="str">
        <f t="shared" si="62"/>
        <v/>
      </c>
      <c r="BC198" s="38" t="str">
        <f t="shared" si="62"/>
        <v/>
      </c>
      <c r="BD198" s="38">
        <f t="shared" si="62"/>
        <v>-0.37753460354627338</v>
      </c>
      <c r="BE198" s="38">
        <f t="shared" si="61"/>
        <v>0.58693087173792335</v>
      </c>
      <c r="BF198" s="38" t="str">
        <f t="shared" si="61"/>
        <v/>
      </c>
      <c r="BG198" s="38" t="str">
        <f t="shared" si="61"/>
        <v/>
      </c>
      <c r="BH198" s="39" t="str">
        <f t="shared" si="61"/>
        <v/>
      </c>
      <c r="BI198" s="76">
        <f t="shared" si="61"/>
        <v>0.22727272727272727</v>
      </c>
      <c r="BJ198" s="40">
        <f t="shared" si="61"/>
        <v>0.58693087173792335</v>
      </c>
      <c r="BK198" s="119">
        <f t="shared" si="65"/>
        <v>313.94190476190477</v>
      </c>
      <c r="BL198" s="120">
        <f t="shared" si="65"/>
        <v>220.17666666666668</v>
      </c>
      <c r="BM198" s="120" t="str">
        <f t="shared" si="65"/>
        <v/>
      </c>
      <c r="BN198" s="120" t="str">
        <f t="shared" si="65"/>
        <v/>
      </c>
      <c r="BO198" s="121" t="str">
        <f t="shared" si="65"/>
        <v/>
      </c>
      <c r="BP198" s="119">
        <f t="shared" si="66"/>
        <v>240.71363636363637</v>
      </c>
      <c r="BQ198" s="120">
        <f t="shared" si="66"/>
        <v>170.27636363636364</v>
      </c>
      <c r="BR198" s="120" t="str">
        <f t="shared" si="66"/>
        <v/>
      </c>
      <c r="BS198" s="120" t="str">
        <f t="shared" si="66"/>
        <v/>
      </c>
      <c r="BT198" s="121" t="str">
        <f t="shared" si="66"/>
        <v/>
      </c>
      <c r="BU198" s="119">
        <f t="shared" si="67"/>
        <v>73.228268398268398</v>
      </c>
      <c r="BV198" s="120">
        <f t="shared" si="67"/>
        <v>49.900303030303036</v>
      </c>
      <c r="BW198" s="121" t="str">
        <f t="shared" si="67"/>
        <v/>
      </c>
      <c r="BX198" s="120" t="str">
        <f t="shared" si="67"/>
        <v/>
      </c>
      <c r="BY198" s="121" t="str">
        <f t="shared" si="67"/>
        <v/>
      </c>
    </row>
    <row r="199" spans="1:80" x14ac:dyDescent="0.2">
      <c r="A199" t="s">
        <v>46</v>
      </c>
      <c r="B199" t="s">
        <v>46</v>
      </c>
      <c r="C199" t="s">
        <v>92</v>
      </c>
      <c r="D199" t="s">
        <v>92</v>
      </c>
      <c r="E199" t="s">
        <v>88</v>
      </c>
      <c r="F199" s="4">
        <f t="shared" si="57"/>
        <v>46204</v>
      </c>
      <c r="G199" t="s">
        <v>38</v>
      </c>
      <c r="H199" s="28">
        <v>16</v>
      </c>
      <c r="I199" s="138">
        <v>21</v>
      </c>
      <c r="J199" s="138">
        <v>9</v>
      </c>
      <c r="K199" s="2">
        <v>0</v>
      </c>
      <c r="L199" s="2">
        <v>0</v>
      </c>
      <c r="M199" s="2">
        <v>5000.38</v>
      </c>
      <c r="N199" s="2">
        <v>6646.1500000000005</v>
      </c>
      <c r="O199" s="2">
        <v>3298.63</v>
      </c>
      <c r="P199" s="2">
        <v>0</v>
      </c>
      <c r="Q199" s="29">
        <v>0</v>
      </c>
      <c r="R199" s="30">
        <f t="shared" si="53"/>
        <v>30</v>
      </c>
      <c r="S199" s="30">
        <f t="shared" si="54"/>
        <v>9944.7800000000007</v>
      </c>
      <c r="T199" t="s">
        <v>49</v>
      </c>
      <c r="U199" t="s">
        <v>49</v>
      </c>
      <c r="V199" t="s">
        <v>92</v>
      </c>
      <c r="W199" t="s">
        <v>92</v>
      </c>
      <c r="X199" t="s">
        <v>88</v>
      </c>
      <c r="Y199" s="4">
        <f t="shared" si="58"/>
        <v>45840</v>
      </c>
      <c r="Z199" t="s">
        <v>38</v>
      </c>
      <c r="AA199" s="28">
        <v>41</v>
      </c>
      <c r="AB199" s="138">
        <v>18</v>
      </c>
      <c r="AC199" s="138">
        <v>5</v>
      </c>
      <c r="AD199" s="2">
        <v>0</v>
      </c>
      <c r="AE199" s="2">
        <v>0</v>
      </c>
      <c r="AF199" s="2">
        <v>11379.77</v>
      </c>
      <c r="AG199" s="2">
        <v>4894.6099999999997</v>
      </c>
      <c r="AH199" s="2">
        <v>3880.6499999999996</v>
      </c>
      <c r="AI199" s="2">
        <v>0</v>
      </c>
      <c r="AJ199" s="29">
        <v>0</v>
      </c>
      <c r="AK199" s="30">
        <f t="shared" si="55"/>
        <v>23</v>
      </c>
      <c r="AL199" s="30">
        <f t="shared" si="56"/>
        <v>8775.2599999999984</v>
      </c>
      <c r="AM199" s="2">
        <f t="shared" si="64"/>
        <v>-25</v>
      </c>
      <c r="AN199" s="2">
        <f t="shared" si="64"/>
        <v>3</v>
      </c>
      <c r="AO199" s="2">
        <f t="shared" si="64"/>
        <v>4</v>
      </c>
      <c r="AP199" s="2">
        <f t="shared" si="64"/>
        <v>0</v>
      </c>
      <c r="AQ199" s="2">
        <f t="shared" si="64"/>
        <v>0</v>
      </c>
      <c r="AR199" s="2">
        <f t="shared" si="64"/>
        <v>-6379.39</v>
      </c>
      <c r="AS199" s="2">
        <f t="shared" si="68"/>
        <v>1751.5400000000009</v>
      </c>
      <c r="AT199" s="2">
        <f t="shared" si="68"/>
        <v>-582.01999999999953</v>
      </c>
      <c r="AU199" s="2">
        <f t="shared" si="68"/>
        <v>0</v>
      </c>
      <c r="AV199" s="29">
        <f t="shared" si="68"/>
        <v>0</v>
      </c>
      <c r="AW199" s="30">
        <f t="shared" si="68"/>
        <v>7</v>
      </c>
      <c r="AX199" s="31">
        <f t="shared" si="60"/>
        <v>1169.5200000000023</v>
      </c>
      <c r="AY199" s="38">
        <f t="shared" si="62"/>
        <v>-0.6097560975609756</v>
      </c>
      <c r="AZ199" s="38">
        <f t="shared" si="62"/>
        <v>0.16666666666666666</v>
      </c>
      <c r="BA199" s="38">
        <f t="shared" si="62"/>
        <v>0.8</v>
      </c>
      <c r="BB199" s="38" t="str">
        <f t="shared" si="62"/>
        <v/>
      </c>
      <c r="BC199" s="38" t="str">
        <f t="shared" si="62"/>
        <v/>
      </c>
      <c r="BD199" s="38">
        <f t="shared" si="62"/>
        <v>-0.56059041615076577</v>
      </c>
      <c r="BE199" s="38">
        <f t="shared" si="61"/>
        <v>0.35785077871372817</v>
      </c>
      <c r="BF199" s="38">
        <f t="shared" si="61"/>
        <v>-0.14998002911883307</v>
      </c>
      <c r="BG199" s="38" t="str">
        <f t="shared" si="61"/>
        <v/>
      </c>
      <c r="BH199" s="39" t="str">
        <f t="shared" si="61"/>
        <v/>
      </c>
      <c r="BI199" s="76">
        <f t="shared" si="61"/>
        <v>0.30434782608695654</v>
      </c>
      <c r="BJ199" s="40">
        <f t="shared" si="61"/>
        <v>0.1332746835991187</v>
      </c>
      <c r="BK199" s="119">
        <f t="shared" si="65"/>
        <v>312.52375000000001</v>
      </c>
      <c r="BL199" s="120">
        <f t="shared" si="65"/>
        <v>316.48333333333335</v>
      </c>
      <c r="BM199" s="120">
        <f t="shared" si="65"/>
        <v>366.51444444444445</v>
      </c>
      <c r="BN199" s="120" t="str">
        <f t="shared" si="65"/>
        <v/>
      </c>
      <c r="BO199" s="121" t="str">
        <f t="shared" si="65"/>
        <v/>
      </c>
      <c r="BP199" s="119">
        <f t="shared" si="66"/>
        <v>277.55536585365854</v>
      </c>
      <c r="BQ199" s="120">
        <f t="shared" si="66"/>
        <v>271.92277777777775</v>
      </c>
      <c r="BR199" s="120">
        <f t="shared" si="66"/>
        <v>776.12999999999988</v>
      </c>
      <c r="BS199" s="120" t="str">
        <f t="shared" si="66"/>
        <v/>
      </c>
      <c r="BT199" s="121" t="str">
        <f t="shared" si="66"/>
        <v/>
      </c>
      <c r="BU199" s="119">
        <f t="shared" si="67"/>
        <v>34.968384146341464</v>
      </c>
      <c r="BV199" s="120">
        <f t="shared" si="67"/>
        <v>44.560555555555595</v>
      </c>
      <c r="BW199" s="121">
        <f t="shared" si="67"/>
        <v>-409.61555555555543</v>
      </c>
      <c r="BX199" s="120" t="str">
        <f t="shared" si="67"/>
        <v/>
      </c>
      <c r="BY199" s="121" t="str">
        <f t="shared" si="67"/>
        <v/>
      </c>
    </row>
    <row r="200" spans="1:80" x14ac:dyDescent="0.2">
      <c r="A200" t="s">
        <v>46</v>
      </c>
      <c r="B200" t="s">
        <v>46</v>
      </c>
      <c r="C200" t="s">
        <v>92</v>
      </c>
      <c r="D200" t="s">
        <v>92</v>
      </c>
      <c r="E200" t="s">
        <v>88</v>
      </c>
      <c r="F200" s="4">
        <f t="shared" si="57"/>
        <v>46205</v>
      </c>
      <c r="G200" t="s">
        <v>39</v>
      </c>
      <c r="H200" s="28">
        <v>25</v>
      </c>
      <c r="I200" s="138">
        <v>34</v>
      </c>
      <c r="J200" s="138">
        <v>1</v>
      </c>
      <c r="K200" s="2">
        <v>0</v>
      </c>
      <c r="L200" s="2">
        <v>0</v>
      </c>
      <c r="M200" s="2">
        <v>5155.82</v>
      </c>
      <c r="N200" s="2">
        <v>11169.619999999999</v>
      </c>
      <c r="O200" s="2">
        <v>3737.95</v>
      </c>
      <c r="P200" s="2">
        <v>0</v>
      </c>
      <c r="Q200" s="29">
        <v>0</v>
      </c>
      <c r="R200" s="30">
        <f t="shared" si="53"/>
        <v>35</v>
      </c>
      <c r="S200" s="30">
        <f t="shared" si="54"/>
        <v>14907.57</v>
      </c>
      <c r="T200" t="s">
        <v>49</v>
      </c>
      <c r="U200" t="s">
        <v>49</v>
      </c>
      <c r="V200" t="s">
        <v>92</v>
      </c>
      <c r="W200" t="s">
        <v>92</v>
      </c>
      <c r="X200" t="s">
        <v>88</v>
      </c>
      <c r="Y200" s="4">
        <f t="shared" si="58"/>
        <v>45841</v>
      </c>
      <c r="Z200" t="s">
        <v>39</v>
      </c>
      <c r="AA200" s="28">
        <v>27</v>
      </c>
      <c r="AB200" s="138">
        <v>18</v>
      </c>
      <c r="AC200" s="138">
        <v>2</v>
      </c>
      <c r="AD200" s="2">
        <v>0</v>
      </c>
      <c r="AE200" s="2">
        <v>0</v>
      </c>
      <c r="AF200" s="2">
        <v>3984.58</v>
      </c>
      <c r="AG200" s="2">
        <v>7365.59</v>
      </c>
      <c r="AH200" s="2">
        <v>895.54</v>
      </c>
      <c r="AI200" s="2">
        <v>0</v>
      </c>
      <c r="AJ200" s="29">
        <v>0</v>
      </c>
      <c r="AK200" s="30">
        <f t="shared" si="55"/>
        <v>20</v>
      </c>
      <c r="AL200" s="30">
        <f t="shared" si="56"/>
        <v>8261.130000000001</v>
      </c>
      <c r="AM200" s="2">
        <f t="shared" si="64"/>
        <v>-2</v>
      </c>
      <c r="AN200" s="2">
        <f t="shared" si="64"/>
        <v>16</v>
      </c>
      <c r="AO200" s="2">
        <f t="shared" si="64"/>
        <v>-1</v>
      </c>
      <c r="AP200" s="2">
        <f t="shared" si="64"/>
        <v>0</v>
      </c>
      <c r="AQ200" s="2">
        <f t="shared" si="64"/>
        <v>0</v>
      </c>
      <c r="AR200" s="2">
        <f t="shared" si="64"/>
        <v>1171.2399999999998</v>
      </c>
      <c r="AS200" s="2">
        <f t="shared" si="68"/>
        <v>3804.0299999999988</v>
      </c>
      <c r="AT200" s="2">
        <f t="shared" si="68"/>
        <v>2842.41</v>
      </c>
      <c r="AU200" s="2">
        <f t="shared" si="68"/>
        <v>0</v>
      </c>
      <c r="AV200" s="29">
        <f t="shared" si="68"/>
        <v>0</v>
      </c>
      <c r="AW200" s="30">
        <f t="shared" si="68"/>
        <v>15</v>
      </c>
      <c r="AX200" s="31">
        <f t="shared" si="60"/>
        <v>6646.4399999999987</v>
      </c>
      <c r="AY200" s="38">
        <f t="shared" si="62"/>
        <v>-7.407407407407407E-2</v>
      </c>
      <c r="AZ200" s="38">
        <f t="shared" si="62"/>
        <v>0.88888888888888884</v>
      </c>
      <c r="BA200" s="38">
        <f t="shared" si="62"/>
        <v>-0.5</v>
      </c>
      <c r="BB200" s="38" t="str">
        <f t="shared" si="62"/>
        <v/>
      </c>
      <c r="BC200" s="38" t="str">
        <f t="shared" si="62"/>
        <v/>
      </c>
      <c r="BD200" s="38">
        <f t="shared" si="62"/>
        <v>0.29394315084651323</v>
      </c>
      <c r="BE200" s="38">
        <f t="shared" si="61"/>
        <v>0.51645964545949463</v>
      </c>
      <c r="BF200" s="38">
        <f t="shared" si="61"/>
        <v>3.1739620787457845</v>
      </c>
      <c r="BG200" s="38" t="str">
        <f t="shared" si="61"/>
        <v/>
      </c>
      <c r="BH200" s="39" t="str">
        <f t="shared" si="61"/>
        <v/>
      </c>
      <c r="BI200" s="76">
        <f t="shared" si="61"/>
        <v>0.75</v>
      </c>
      <c r="BJ200" s="40">
        <f t="shared" si="61"/>
        <v>0.8045436883331939</v>
      </c>
      <c r="BK200" s="119">
        <f t="shared" si="65"/>
        <v>206.2328</v>
      </c>
      <c r="BL200" s="120">
        <f t="shared" si="65"/>
        <v>328.51823529411763</v>
      </c>
      <c r="BM200" s="120">
        <f t="shared" si="65"/>
        <v>3737.95</v>
      </c>
      <c r="BN200" s="120" t="str">
        <f t="shared" si="65"/>
        <v/>
      </c>
      <c r="BO200" s="121" t="str">
        <f t="shared" si="65"/>
        <v/>
      </c>
      <c r="BP200" s="119">
        <f t="shared" si="66"/>
        <v>147.57703703703703</v>
      </c>
      <c r="BQ200" s="120">
        <f t="shared" si="66"/>
        <v>409.19944444444445</v>
      </c>
      <c r="BR200" s="120">
        <f t="shared" si="66"/>
        <v>447.77</v>
      </c>
      <c r="BS200" s="120" t="str">
        <f t="shared" si="66"/>
        <v/>
      </c>
      <c r="BT200" s="121" t="str">
        <f t="shared" si="66"/>
        <v/>
      </c>
      <c r="BU200" s="119">
        <f t="shared" si="67"/>
        <v>58.655762962962967</v>
      </c>
      <c r="BV200" s="120">
        <f t="shared" si="67"/>
        <v>-80.681209150326822</v>
      </c>
      <c r="BW200" s="121">
        <f t="shared" si="67"/>
        <v>3290.18</v>
      </c>
      <c r="BX200" s="120" t="str">
        <f t="shared" si="67"/>
        <v/>
      </c>
      <c r="BY200" s="121" t="str">
        <f t="shared" si="67"/>
        <v/>
      </c>
    </row>
    <row r="201" spans="1:80" x14ac:dyDescent="0.2">
      <c r="A201" t="s">
        <v>46</v>
      </c>
      <c r="B201" t="s">
        <v>46</v>
      </c>
      <c r="C201" t="s">
        <v>92</v>
      </c>
      <c r="D201" t="s">
        <v>92</v>
      </c>
      <c r="E201" t="s">
        <v>88</v>
      </c>
      <c r="F201" s="4">
        <f t="shared" si="57"/>
        <v>46206</v>
      </c>
      <c r="G201" t="s">
        <v>40</v>
      </c>
      <c r="H201" s="28">
        <v>29</v>
      </c>
      <c r="I201" s="138">
        <v>16</v>
      </c>
      <c r="J201" s="138">
        <v>0</v>
      </c>
      <c r="K201" s="2">
        <v>0</v>
      </c>
      <c r="L201" s="2">
        <v>0</v>
      </c>
      <c r="M201" s="2">
        <v>8063.82</v>
      </c>
      <c r="N201" s="2">
        <v>3899.8200000000006</v>
      </c>
      <c r="O201" s="2">
        <v>0</v>
      </c>
      <c r="P201" s="2">
        <v>0</v>
      </c>
      <c r="Q201" s="29">
        <v>0</v>
      </c>
      <c r="R201" s="30">
        <f t="shared" si="53"/>
        <v>16</v>
      </c>
      <c r="S201" s="30">
        <f t="shared" si="54"/>
        <v>3899.8200000000006</v>
      </c>
      <c r="T201" t="s">
        <v>49</v>
      </c>
      <c r="U201" t="s">
        <v>49</v>
      </c>
      <c r="V201" t="s">
        <v>92</v>
      </c>
      <c r="W201" t="s">
        <v>92</v>
      </c>
      <c r="X201" t="s">
        <v>88</v>
      </c>
      <c r="Y201" s="4">
        <f t="shared" si="58"/>
        <v>45842</v>
      </c>
      <c r="Z201" t="s">
        <v>40</v>
      </c>
      <c r="AA201" s="28">
        <v>13</v>
      </c>
      <c r="AB201" s="138">
        <v>11</v>
      </c>
      <c r="AC201" s="138">
        <v>1</v>
      </c>
      <c r="AD201" s="2">
        <v>0</v>
      </c>
      <c r="AE201" s="2">
        <v>0</v>
      </c>
      <c r="AF201" s="2">
        <v>10599.95</v>
      </c>
      <c r="AG201" s="2">
        <v>3164.9800000000005</v>
      </c>
      <c r="AH201" s="2">
        <v>758.43</v>
      </c>
      <c r="AI201" s="2">
        <v>0</v>
      </c>
      <c r="AJ201" s="29">
        <v>0</v>
      </c>
      <c r="AK201" s="30">
        <f t="shared" si="55"/>
        <v>12</v>
      </c>
      <c r="AL201" s="30">
        <f t="shared" si="56"/>
        <v>3923.4100000000003</v>
      </c>
      <c r="AM201" s="2">
        <f t="shared" si="64"/>
        <v>16</v>
      </c>
      <c r="AN201" s="2">
        <f t="shared" si="64"/>
        <v>5</v>
      </c>
      <c r="AO201" s="2">
        <f t="shared" si="64"/>
        <v>-1</v>
      </c>
      <c r="AP201" s="2">
        <f t="shared" si="64"/>
        <v>0</v>
      </c>
      <c r="AQ201" s="2">
        <f t="shared" si="64"/>
        <v>0</v>
      </c>
      <c r="AR201" s="2">
        <f t="shared" si="64"/>
        <v>-2536.130000000001</v>
      </c>
      <c r="AS201" s="2">
        <f t="shared" si="68"/>
        <v>734.84000000000015</v>
      </c>
      <c r="AT201" s="2">
        <f t="shared" si="68"/>
        <v>-758.43</v>
      </c>
      <c r="AU201" s="2">
        <f t="shared" si="68"/>
        <v>0</v>
      </c>
      <c r="AV201" s="29">
        <f t="shared" si="68"/>
        <v>0</v>
      </c>
      <c r="AW201" s="30">
        <f t="shared" si="68"/>
        <v>4</v>
      </c>
      <c r="AX201" s="31">
        <f t="shared" si="60"/>
        <v>-23.589999999999691</v>
      </c>
      <c r="AY201" s="38">
        <f t="shared" si="62"/>
        <v>1.2307692307692308</v>
      </c>
      <c r="AZ201" s="38">
        <f t="shared" si="62"/>
        <v>0.45454545454545453</v>
      </c>
      <c r="BA201" s="38">
        <f t="shared" si="62"/>
        <v>-1</v>
      </c>
      <c r="BB201" s="38" t="str">
        <f t="shared" si="62"/>
        <v/>
      </c>
      <c r="BC201" s="38" t="str">
        <f t="shared" si="62"/>
        <v/>
      </c>
      <c r="BD201" s="38">
        <f t="shared" si="62"/>
        <v>-0.2392586757484706</v>
      </c>
      <c r="BE201" s="38">
        <f t="shared" si="61"/>
        <v>0.23217840239116835</v>
      </c>
      <c r="BF201" s="38">
        <f t="shared" si="61"/>
        <v>-1</v>
      </c>
      <c r="BG201" s="38" t="str">
        <f t="shared" si="61"/>
        <v/>
      </c>
      <c r="BH201" s="39" t="str">
        <f t="shared" si="61"/>
        <v/>
      </c>
      <c r="BI201" s="76">
        <f t="shared" si="61"/>
        <v>0.33333333333333331</v>
      </c>
      <c r="BJ201" s="40">
        <f t="shared" si="61"/>
        <v>-6.0126267710995506E-3</v>
      </c>
      <c r="BK201" s="119">
        <f t="shared" si="65"/>
        <v>278.06275862068964</v>
      </c>
      <c r="BL201" s="120">
        <f t="shared" si="65"/>
        <v>243.73875000000004</v>
      </c>
      <c r="BM201" s="120" t="str">
        <f t="shared" si="65"/>
        <v/>
      </c>
      <c r="BN201" s="120" t="str">
        <f t="shared" si="65"/>
        <v/>
      </c>
      <c r="BO201" s="121" t="str">
        <f t="shared" si="65"/>
        <v/>
      </c>
      <c r="BP201" s="119">
        <f t="shared" si="66"/>
        <v>815.38076923076926</v>
      </c>
      <c r="BQ201" s="120">
        <f t="shared" si="66"/>
        <v>287.72545454545457</v>
      </c>
      <c r="BR201" s="120">
        <f t="shared" si="66"/>
        <v>758.43</v>
      </c>
      <c r="BS201" s="120" t="str">
        <f t="shared" si="66"/>
        <v/>
      </c>
      <c r="BT201" s="121" t="str">
        <f t="shared" si="66"/>
        <v/>
      </c>
      <c r="BU201" s="119">
        <f t="shared" si="67"/>
        <v>-537.31801061007968</v>
      </c>
      <c r="BV201" s="120">
        <f t="shared" si="67"/>
        <v>-43.986704545454529</v>
      </c>
      <c r="BW201" s="121" t="str">
        <f t="shared" si="67"/>
        <v/>
      </c>
      <c r="BX201" s="120" t="str">
        <f t="shared" si="67"/>
        <v/>
      </c>
      <c r="BY201" s="121" t="str">
        <f t="shared" si="67"/>
        <v/>
      </c>
    </row>
    <row r="202" spans="1:80" ht="13.5" thickBot="1" x14ac:dyDescent="0.25">
      <c r="A202" t="s">
        <v>46</v>
      </c>
      <c r="B202" t="s">
        <v>46</v>
      </c>
      <c r="C202" t="s">
        <v>92</v>
      </c>
      <c r="D202" t="s">
        <v>92</v>
      </c>
      <c r="E202" t="s">
        <v>88</v>
      </c>
      <c r="F202" s="59">
        <f t="shared" si="57"/>
        <v>46207</v>
      </c>
      <c r="G202" s="42" t="s">
        <v>41</v>
      </c>
      <c r="H202" s="43">
        <v>18</v>
      </c>
      <c r="I202" s="44">
        <v>1</v>
      </c>
      <c r="J202" s="44">
        <v>0</v>
      </c>
      <c r="K202" s="44">
        <v>0</v>
      </c>
      <c r="L202" s="44">
        <v>0</v>
      </c>
      <c r="M202" s="44">
        <v>3010.27</v>
      </c>
      <c r="N202" s="44">
        <v>-511.25</v>
      </c>
      <c r="O202" s="44">
        <v>0</v>
      </c>
      <c r="P202" s="44">
        <v>0</v>
      </c>
      <c r="Q202" s="45">
        <v>0</v>
      </c>
      <c r="R202" s="46">
        <f t="shared" si="53"/>
        <v>1</v>
      </c>
      <c r="S202" s="46">
        <f t="shared" si="54"/>
        <v>-511.25</v>
      </c>
      <c r="T202" t="s">
        <v>49</v>
      </c>
      <c r="U202" t="s">
        <v>49</v>
      </c>
      <c r="V202" t="s">
        <v>92</v>
      </c>
      <c r="W202" t="s">
        <v>92</v>
      </c>
      <c r="X202" t="s">
        <v>88</v>
      </c>
      <c r="Y202" s="59">
        <f t="shared" si="58"/>
        <v>45843</v>
      </c>
      <c r="Z202" s="42" t="s">
        <v>41</v>
      </c>
      <c r="AA202" s="43">
        <v>12</v>
      </c>
      <c r="AB202" s="44">
        <v>0</v>
      </c>
      <c r="AC202" s="44">
        <v>1</v>
      </c>
      <c r="AD202" s="44">
        <v>0</v>
      </c>
      <c r="AE202" s="44">
        <v>0</v>
      </c>
      <c r="AF202" s="44">
        <v>1517.05</v>
      </c>
      <c r="AG202" s="44">
        <v>0</v>
      </c>
      <c r="AH202" s="44">
        <v>255.79</v>
      </c>
      <c r="AI202" s="44">
        <v>0</v>
      </c>
      <c r="AJ202" s="45">
        <v>0</v>
      </c>
      <c r="AK202" s="46">
        <f t="shared" si="55"/>
        <v>1</v>
      </c>
      <c r="AL202" s="46">
        <f t="shared" si="56"/>
        <v>255.79</v>
      </c>
      <c r="AM202" s="44">
        <f t="shared" si="64"/>
        <v>6</v>
      </c>
      <c r="AN202" s="44">
        <f t="shared" si="64"/>
        <v>1</v>
      </c>
      <c r="AO202" s="44">
        <f t="shared" si="64"/>
        <v>-1</v>
      </c>
      <c r="AP202" s="44">
        <f t="shared" si="64"/>
        <v>0</v>
      </c>
      <c r="AQ202" s="44">
        <f t="shared" si="64"/>
        <v>0</v>
      </c>
      <c r="AR202" s="44">
        <f t="shared" si="64"/>
        <v>1493.22</v>
      </c>
      <c r="AS202" s="44">
        <f t="shared" si="68"/>
        <v>-511.25</v>
      </c>
      <c r="AT202" s="44">
        <f t="shared" si="68"/>
        <v>-255.79</v>
      </c>
      <c r="AU202" s="44">
        <f t="shared" si="68"/>
        <v>0</v>
      </c>
      <c r="AV202" s="45">
        <f t="shared" si="68"/>
        <v>0</v>
      </c>
      <c r="AW202" s="46">
        <f t="shared" si="68"/>
        <v>0</v>
      </c>
      <c r="AX202" s="47">
        <f t="shared" si="60"/>
        <v>-767.04</v>
      </c>
      <c r="AY202" s="56">
        <f t="shared" si="62"/>
        <v>0.5</v>
      </c>
      <c r="AZ202" s="56" t="str">
        <f t="shared" si="62"/>
        <v/>
      </c>
      <c r="BA202" s="56">
        <f t="shared" si="62"/>
        <v>-1</v>
      </c>
      <c r="BB202" s="56" t="str">
        <f t="shared" si="62"/>
        <v/>
      </c>
      <c r="BC202" s="56" t="str">
        <f t="shared" si="62"/>
        <v/>
      </c>
      <c r="BD202" s="56">
        <f t="shared" si="62"/>
        <v>0.98429188227151387</v>
      </c>
      <c r="BE202" s="56" t="str">
        <f t="shared" si="61"/>
        <v/>
      </c>
      <c r="BF202" s="56">
        <f t="shared" si="61"/>
        <v>-1</v>
      </c>
      <c r="BG202" s="56" t="str">
        <f t="shared" si="61"/>
        <v/>
      </c>
      <c r="BH202" s="57" t="str">
        <f t="shared" si="61"/>
        <v/>
      </c>
      <c r="BI202" s="81">
        <f t="shared" si="61"/>
        <v>0</v>
      </c>
      <c r="BJ202" s="58">
        <f t="shared" si="61"/>
        <v>-2.9987098791977793</v>
      </c>
      <c r="BK202" s="122">
        <f t="shared" si="65"/>
        <v>167.23722222222221</v>
      </c>
      <c r="BL202" s="123">
        <f t="shared" si="65"/>
        <v>-511.25</v>
      </c>
      <c r="BM202" s="123" t="str">
        <f t="shared" si="65"/>
        <v/>
      </c>
      <c r="BN202" s="123" t="str">
        <f t="shared" si="65"/>
        <v/>
      </c>
      <c r="BO202" s="124" t="str">
        <f t="shared" si="65"/>
        <v/>
      </c>
      <c r="BP202" s="122">
        <f t="shared" si="66"/>
        <v>126.42083333333333</v>
      </c>
      <c r="BQ202" s="123" t="str">
        <f t="shared" si="66"/>
        <v/>
      </c>
      <c r="BR202" s="123">
        <f t="shared" si="66"/>
        <v>255.79</v>
      </c>
      <c r="BS202" s="123" t="str">
        <f t="shared" si="66"/>
        <v/>
      </c>
      <c r="BT202" s="124" t="str">
        <f t="shared" si="66"/>
        <v/>
      </c>
      <c r="BU202" s="122">
        <f t="shared" si="67"/>
        <v>40.816388888888881</v>
      </c>
      <c r="BV202" s="123" t="str">
        <f t="shared" si="67"/>
        <v/>
      </c>
      <c r="BW202" s="124" t="str">
        <f t="shared" si="67"/>
        <v/>
      </c>
      <c r="BX202" s="123" t="str">
        <f t="shared" si="67"/>
        <v/>
      </c>
      <c r="BY202" s="124" t="str">
        <f t="shared" si="67"/>
        <v/>
      </c>
    </row>
    <row r="203" spans="1:80" x14ac:dyDescent="0.2">
      <c r="A203" t="s">
        <v>46</v>
      </c>
      <c r="B203" t="s">
        <v>46</v>
      </c>
      <c r="C203" t="s">
        <v>92</v>
      </c>
      <c r="D203" t="s">
        <v>92</v>
      </c>
      <c r="E203" t="s">
        <v>89</v>
      </c>
      <c r="F203" s="4">
        <f t="shared" si="57"/>
        <v>46208</v>
      </c>
      <c r="G203" t="s">
        <v>35</v>
      </c>
      <c r="H203" s="28">
        <v>3</v>
      </c>
      <c r="I203" s="138">
        <v>17</v>
      </c>
      <c r="J203" s="138">
        <v>7</v>
      </c>
      <c r="K203" s="2">
        <v>0</v>
      </c>
      <c r="L203" s="2">
        <v>0</v>
      </c>
      <c r="M203" s="2">
        <v>969.73</v>
      </c>
      <c r="N203" s="2">
        <v>3160.4100000000003</v>
      </c>
      <c r="O203" s="2">
        <v>3684.21</v>
      </c>
      <c r="P203" s="2">
        <v>0</v>
      </c>
      <c r="Q203" s="29">
        <v>0</v>
      </c>
      <c r="R203" s="30">
        <f t="shared" si="53"/>
        <v>24</v>
      </c>
      <c r="S203" s="30">
        <f t="shared" si="54"/>
        <v>6844.6200000000008</v>
      </c>
      <c r="T203" t="s">
        <v>49</v>
      </c>
      <c r="U203" t="s">
        <v>49</v>
      </c>
      <c r="V203" t="s">
        <v>92</v>
      </c>
      <c r="W203" t="s">
        <v>92</v>
      </c>
      <c r="X203" t="s">
        <v>89</v>
      </c>
      <c r="Y203" s="4">
        <f t="shared" si="58"/>
        <v>45844</v>
      </c>
      <c r="Z203" t="s">
        <v>35</v>
      </c>
      <c r="AA203" s="28">
        <v>4</v>
      </c>
      <c r="AB203" s="138">
        <v>20</v>
      </c>
      <c r="AC203" s="138">
        <v>1</v>
      </c>
      <c r="AD203" s="2">
        <v>0</v>
      </c>
      <c r="AE203" s="2">
        <v>0</v>
      </c>
      <c r="AF203" s="2">
        <v>795.98</v>
      </c>
      <c r="AG203" s="2">
        <v>5390.44</v>
      </c>
      <c r="AH203" s="2">
        <v>402.8</v>
      </c>
      <c r="AI203" s="2">
        <v>0</v>
      </c>
      <c r="AJ203" s="29">
        <v>0</v>
      </c>
      <c r="AK203" s="30">
        <f t="shared" si="55"/>
        <v>21</v>
      </c>
      <c r="AL203" s="30">
        <f t="shared" si="56"/>
        <v>5793.24</v>
      </c>
      <c r="AM203" s="2">
        <f t="shared" si="64"/>
        <v>-1</v>
      </c>
      <c r="AN203" s="2">
        <f t="shared" si="64"/>
        <v>-3</v>
      </c>
      <c r="AO203" s="2">
        <f t="shared" si="64"/>
        <v>6</v>
      </c>
      <c r="AP203" s="2">
        <f t="shared" si="64"/>
        <v>0</v>
      </c>
      <c r="AQ203" s="2">
        <f t="shared" si="64"/>
        <v>0</v>
      </c>
      <c r="AR203" s="2">
        <f t="shared" si="64"/>
        <v>173.75</v>
      </c>
      <c r="AS203" s="2">
        <f t="shared" si="68"/>
        <v>-2230.0299999999993</v>
      </c>
      <c r="AT203" s="2">
        <f t="shared" si="68"/>
        <v>3281.41</v>
      </c>
      <c r="AU203" s="2">
        <f t="shared" si="68"/>
        <v>0</v>
      </c>
      <c r="AV203" s="29">
        <f t="shared" si="68"/>
        <v>0</v>
      </c>
      <c r="AW203" s="30">
        <f t="shared" si="68"/>
        <v>3</v>
      </c>
      <c r="AX203" s="31">
        <f t="shared" si="60"/>
        <v>1051.380000000001</v>
      </c>
      <c r="AY203" s="38">
        <f t="shared" si="62"/>
        <v>-0.25</v>
      </c>
      <c r="AZ203" s="38">
        <f t="shared" si="62"/>
        <v>-0.15</v>
      </c>
      <c r="BA203" s="38">
        <f t="shared" si="62"/>
        <v>6</v>
      </c>
      <c r="BB203" s="38" t="str">
        <f t="shared" si="62"/>
        <v/>
      </c>
      <c r="BC203" s="38" t="str">
        <f t="shared" si="62"/>
        <v/>
      </c>
      <c r="BD203" s="38">
        <f t="shared" si="62"/>
        <v>0.2182843790044976</v>
      </c>
      <c r="BE203" s="38">
        <f t="shared" si="61"/>
        <v>-0.41370092237368367</v>
      </c>
      <c r="BF203" s="38">
        <f t="shared" si="61"/>
        <v>8.1464995034756704</v>
      </c>
      <c r="BG203" s="38" t="str">
        <f t="shared" si="61"/>
        <v/>
      </c>
      <c r="BH203" s="39" t="str">
        <f t="shared" si="61"/>
        <v/>
      </c>
      <c r="BI203" s="76">
        <f t="shared" si="61"/>
        <v>0.14285714285714285</v>
      </c>
      <c r="BJ203" s="40">
        <f t="shared" si="61"/>
        <v>0.18148393645006958</v>
      </c>
      <c r="BK203" s="116">
        <f t="shared" si="65"/>
        <v>323.24333333333334</v>
      </c>
      <c r="BL203" s="117">
        <f t="shared" si="65"/>
        <v>185.90647058823532</v>
      </c>
      <c r="BM203" s="117">
        <f t="shared" si="65"/>
        <v>526.31571428571431</v>
      </c>
      <c r="BN203" s="117" t="str">
        <f t="shared" si="65"/>
        <v/>
      </c>
      <c r="BO203" s="118" t="str">
        <f t="shared" si="65"/>
        <v/>
      </c>
      <c r="BP203" s="116">
        <f t="shared" si="66"/>
        <v>198.995</v>
      </c>
      <c r="BQ203" s="117">
        <f t="shared" si="66"/>
        <v>269.52199999999999</v>
      </c>
      <c r="BR203" s="117">
        <f t="shared" si="66"/>
        <v>402.8</v>
      </c>
      <c r="BS203" s="117" t="str">
        <f t="shared" si="66"/>
        <v/>
      </c>
      <c r="BT203" s="118" t="str">
        <f t="shared" si="66"/>
        <v/>
      </c>
      <c r="BU203" s="116">
        <f t="shared" si="67"/>
        <v>124.24833333333333</v>
      </c>
      <c r="BV203" s="117">
        <f t="shared" si="67"/>
        <v>-83.615529411764669</v>
      </c>
      <c r="BW203" s="118">
        <f t="shared" si="67"/>
        <v>123.5157142857143</v>
      </c>
      <c r="BX203" s="117" t="str">
        <f t="shared" si="67"/>
        <v/>
      </c>
      <c r="BY203" s="118" t="str">
        <f t="shared" si="67"/>
        <v/>
      </c>
      <c r="BZ203" s="5"/>
      <c r="CA203" s="5"/>
      <c r="CB203" s="96"/>
    </row>
    <row r="204" spans="1:80" x14ac:dyDescent="0.2">
      <c r="A204" t="s">
        <v>46</v>
      </c>
      <c r="B204" t="s">
        <v>46</v>
      </c>
      <c r="C204" t="s">
        <v>92</v>
      </c>
      <c r="D204" t="s">
        <v>92</v>
      </c>
      <c r="E204" t="s">
        <v>89</v>
      </c>
      <c r="F204" s="4">
        <f t="shared" si="57"/>
        <v>46209</v>
      </c>
      <c r="G204" t="s">
        <v>36</v>
      </c>
      <c r="H204" s="28">
        <v>15</v>
      </c>
      <c r="I204" s="138">
        <v>22</v>
      </c>
      <c r="J204" s="138">
        <v>2</v>
      </c>
      <c r="K204" s="2">
        <v>0</v>
      </c>
      <c r="L204" s="2">
        <v>0</v>
      </c>
      <c r="M204" s="2">
        <v>3253.18</v>
      </c>
      <c r="N204" s="2">
        <v>4927.8099999999995</v>
      </c>
      <c r="O204" s="2">
        <v>1894.46</v>
      </c>
      <c r="P204" s="2">
        <v>0</v>
      </c>
      <c r="Q204" s="29">
        <v>0</v>
      </c>
      <c r="R204" s="30">
        <f t="shared" si="53"/>
        <v>24</v>
      </c>
      <c r="S204" s="30">
        <f t="shared" si="54"/>
        <v>6822.2699999999995</v>
      </c>
      <c r="T204" t="s">
        <v>49</v>
      </c>
      <c r="U204" t="s">
        <v>49</v>
      </c>
      <c r="V204" t="s">
        <v>92</v>
      </c>
      <c r="W204" t="s">
        <v>92</v>
      </c>
      <c r="X204" t="s">
        <v>89</v>
      </c>
      <c r="Y204" s="4">
        <f t="shared" si="58"/>
        <v>45845</v>
      </c>
      <c r="Z204" t="s">
        <v>36</v>
      </c>
      <c r="AA204" s="28">
        <v>19</v>
      </c>
      <c r="AB204" s="138">
        <v>9</v>
      </c>
      <c r="AC204" s="138">
        <v>5</v>
      </c>
      <c r="AD204" s="2">
        <v>0</v>
      </c>
      <c r="AE204" s="2">
        <v>0</v>
      </c>
      <c r="AF204" s="2">
        <v>2211.8200000000002</v>
      </c>
      <c r="AG204" s="2">
        <v>3763.2200000000003</v>
      </c>
      <c r="AH204" s="2">
        <v>2060.27</v>
      </c>
      <c r="AI204" s="2">
        <v>0</v>
      </c>
      <c r="AJ204" s="29">
        <v>0</v>
      </c>
      <c r="AK204" s="30">
        <f t="shared" si="55"/>
        <v>14</v>
      </c>
      <c r="AL204" s="30">
        <f t="shared" si="56"/>
        <v>5823.49</v>
      </c>
      <c r="AM204" s="2">
        <f t="shared" si="64"/>
        <v>-4</v>
      </c>
      <c r="AN204" s="2">
        <f t="shared" si="64"/>
        <v>13</v>
      </c>
      <c r="AO204" s="2">
        <f t="shared" si="64"/>
        <v>-3</v>
      </c>
      <c r="AP204" s="2">
        <f t="shared" si="64"/>
        <v>0</v>
      </c>
      <c r="AQ204" s="2">
        <f t="shared" si="64"/>
        <v>0</v>
      </c>
      <c r="AR204" s="2">
        <f t="shared" si="64"/>
        <v>1041.3599999999997</v>
      </c>
      <c r="AS204" s="2">
        <f t="shared" si="68"/>
        <v>1164.5899999999992</v>
      </c>
      <c r="AT204" s="2">
        <f t="shared" si="68"/>
        <v>-165.80999999999995</v>
      </c>
      <c r="AU204" s="2">
        <f t="shared" si="68"/>
        <v>0</v>
      </c>
      <c r="AV204" s="29">
        <f t="shared" si="68"/>
        <v>0</v>
      </c>
      <c r="AW204" s="30">
        <f t="shared" si="68"/>
        <v>10</v>
      </c>
      <c r="AX204" s="31">
        <f t="shared" si="60"/>
        <v>998.77999999999975</v>
      </c>
      <c r="AY204" s="38">
        <f t="shared" si="62"/>
        <v>-0.21052631578947367</v>
      </c>
      <c r="AZ204" s="38">
        <f t="shared" si="62"/>
        <v>1.4444444444444444</v>
      </c>
      <c r="BA204" s="38">
        <f t="shared" si="62"/>
        <v>-0.6</v>
      </c>
      <c r="BB204" s="38" t="str">
        <f t="shared" si="62"/>
        <v/>
      </c>
      <c r="BC204" s="38" t="str">
        <f t="shared" si="62"/>
        <v/>
      </c>
      <c r="BD204" s="38">
        <f t="shared" si="62"/>
        <v>0.47081588917723849</v>
      </c>
      <c r="BE204" s="38">
        <f t="shared" si="61"/>
        <v>0.30946636125445737</v>
      </c>
      <c r="BF204" s="38">
        <f t="shared" si="61"/>
        <v>-8.0479742946312841E-2</v>
      </c>
      <c r="BG204" s="38" t="str">
        <f t="shared" si="61"/>
        <v/>
      </c>
      <c r="BH204" s="39" t="str">
        <f t="shared" si="61"/>
        <v/>
      </c>
      <c r="BI204" s="76">
        <f t="shared" si="61"/>
        <v>0.7142857142857143</v>
      </c>
      <c r="BJ204" s="40">
        <f t="shared" si="61"/>
        <v>0.17150883748405163</v>
      </c>
      <c r="BK204" s="119">
        <f t="shared" si="65"/>
        <v>216.87866666666665</v>
      </c>
      <c r="BL204" s="120">
        <f t="shared" si="65"/>
        <v>223.99136363636362</v>
      </c>
      <c r="BM204" s="120">
        <f t="shared" si="65"/>
        <v>947.23</v>
      </c>
      <c r="BN204" s="120" t="str">
        <f t="shared" si="65"/>
        <v/>
      </c>
      <c r="BO204" s="121" t="str">
        <f t="shared" si="65"/>
        <v/>
      </c>
      <c r="BP204" s="119">
        <f t="shared" si="66"/>
        <v>116.41157894736843</v>
      </c>
      <c r="BQ204" s="120">
        <f t="shared" si="66"/>
        <v>418.13555555555558</v>
      </c>
      <c r="BR204" s="120">
        <f t="shared" si="66"/>
        <v>412.05399999999997</v>
      </c>
      <c r="BS204" s="120" t="str">
        <f t="shared" si="66"/>
        <v/>
      </c>
      <c r="BT204" s="121" t="str">
        <f t="shared" si="66"/>
        <v/>
      </c>
      <c r="BU204" s="119">
        <f t="shared" si="67"/>
        <v>100.46708771929822</v>
      </c>
      <c r="BV204" s="120">
        <f t="shared" si="67"/>
        <v>-194.14419191919197</v>
      </c>
      <c r="BW204" s="121">
        <f t="shared" si="67"/>
        <v>535.17600000000004</v>
      </c>
      <c r="BX204" s="120" t="str">
        <f t="shared" si="67"/>
        <v/>
      </c>
      <c r="BY204" s="121" t="str">
        <f t="shared" si="67"/>
        <v/>
      </c>
    </row>
    <row r="205" spans="1:80" x14ac:dyDescent="0.2">
      <c r="A205" t="s">
        <v>46</v>
      </c>
      <c r="B205" t="s">
        <v>46</v>
      </c>
      <c r="C205" t="s">
        <v>92</v>
      </c>
      <c r="D205" t="s">
        <v>92</v>
      </c>
      <c r="E205" t="s">
        <v>89</v>
      </c>
      <c r="F205" s="4">
        <f t="shared" si="57"/>
        <v>46210</v>
      </c>
      <c r="G205" t="s">
        <v>37</v>
      </c>
      <c r="H205" s="28">
        <v>28</v>
      </c>
      <c r="I205" s="138">
        <v>21</v>
      </c>
      <c r="J205" s="138">
        <v>2</v>
      </c>
      <c r="K205" s="2">
        <v>0</v>
      </c>
      <c r="L205" s="2">
        <v>0</v>
      </c>
      <c r="M205" s="2">
        <v>6087</v>
      </c>
      <c r="N205" s="2">
        <v>6022.1500000000005</v>
      </c>
      <c r="O205" s="2">
        <v>0</v>
      </c>
      <c r="P205" s="2">
        <v>0</v>
      </c>
      <c r="Q205" s="29">
        <v>0</v>
      </c>
      <c r="R205" s="30">
        <f t="shared" si="53"/>
        <v>23</v>
      </c>
      <c r="S205" s="30">
        <f t="shared" si="54"/>
        <v>6022.1500000000005</v>
      </c>
      <c r="T205" t="s">
        <v>49</v>
      </c>
      <c r="U205" t="s">
        <v>49</v>
      </c>
      <c r="V205" t="s">
        <v>92</v>
      </c>
      <c r="W205" t="s">
        <v>92</v>
      </c>
      <c r="X205" t="s">
        <v>89</v>
      </c>
      <c r="Y205" s="4">
        <f t="shared" si="58"/>
        <v>45846</v>
      </c>
      <c r="Z205" t="s">
        <v>37</v>
      </c>
      <c r="AA205" s="28">
        <v>18</v>
      </c>
      <c r="AB205" s="138">
        <v>10</v>
      </c>
      <c r="AC205" s="138">
        <v>3</v>
      </c>
      <c r="AD205" s="2">
        <v>0</v>
      </c>
      <c r="AE205" s="2">
        <v>0</v>
      </c>
      <c r="AF205" s="2">
        <v>6889.5199999999995</v>
      </c>
      <c r="AG205" s="2">
        <v>2848.1</v>
      </c>
      <c r="AH205" s="2">
        <v>1723.77</v>
      </c>
      <c r="AI205" s="2">
        <v>0</v>
      </c>
      <c r="AJ205" s="29">
        <v>0</v>
      </c>
      <c r="AK205" s="30">
        <f t="shared" si="55"/>
        <v>13</v>
      </c>
      <c r="AL205" s="30">
        <f t="shared" si="56"/>
        <v>4571.87</v>
      </c>
      <c r="AM205" s="2">
        <f t="shared" si="64"/>
        <v>10</v>
      </c>
      <c r="AN205" s="2">
        <f t="shared" si="64"/>
        <v>11</v>
      </c>
      <c r="AO205" s="2">
        <f t="shared" si="64"/>
        <v>-1</v>
      </c>
      <c r="AP205" s="2">
        <f t="shared" si="64"/>
        <v>0</v>
      </c>
      <c r="AQ205" s="2">
        <f t="shared" si="64"/>
        <v>0</v>
      </c>
      <c r="AR205" s="2">
        <f t="shared" si="64"/>
        <v>-802.51999999999953</v>
      </c>
      <c r="AS205" s="2">
        <f t="shared" si="68"/>
        <v>3174.0500000000006</v>
      </c>
      <c r="AT205" s="2">
        <f t="shared" si="68"/>
        <v>-1723.77</v>
      </c>
      <c r="AU205" s="2">
        <f t="shared" si="68"/>
        <v>0</v>
      </c>
      <c r="AV205" s="29">
        <f t="shared" si="68"/>
        <v>0</v>
      </c>
      <c r="AW205" s="30">
        <f t="shared" si="68"/>
        <v>10</v>
      </c>
      <c r="AX205" s="31">
        <f t="shared" si="60"/>
        <v>1450.2800000000007</v>
      </c>
      <c r="AY205" s="38">
        <f t="shared" si="62"/>
        <v>0.55555555555555558</v>
      </c>
      <c r="AZ205" s="38">
        <f t="shared" si="62"/>
        <v>1.1000000000000001</v>
      </c>
      <c r="BA205" s="38">
        <f t="shared" si="62"/>
        <v>-0.33333333333333331</v>
      </c>
      <c r="BB205" s="38" t="str">
        <f t="shared" si="62"/>
        <v/>
      </c>
      <c r="BC205" s="38" t="str">
        <f t="shared" si="62"/>
        <v/>
      </c>
      <c r="BD205" s="38">
        <f t="shared" si="62"/>
        <v>-0.11648416725693511</v>
      </c>
      <c r="BE205" s="38">
        <f t="shared" si="61"/>
        <v>1.1144447175309857</v>
      </c>
      <c r="BF205" s="38">
        <f t="shared" si="61"/>
        <v>-1</v>
      </c>
      <c r="BG205" s="38" t="str">
        <f t="shared" si="61"/>
        <v/>
      </c>
      <c r="BH205" s="39" t="str">
        <f t="shared" si="61"/>
        <v/>
      </c>
      <c r="BI205" s="76">
        <f t="shared" si="61"/>
        <v>0.76923076923076927</v>
      </c>
      <c r="BJ205" s="40">
        <f t="shared" si="61"/>
        <v>0.31721811862542038</v>
      </c>
      <c r="BK205" s="119">
        <f t="shared" si="65"/>
        <v>217.39285714285714</v>
      </c>
      <c r="BL205" s="120">
        <f t="shared" si="65"/>
        <v>286.76904761904763</v>
      </c>
      <c r="BM205" s="120">
        <f t="shared" si="65"/>
        <v>0</v>
      </c>
      <c r="BN205" s="120" t="str">
        <f t="shared" si="65"/>
        <v/>
      </c>
      <c r="BO205" s="121" t="str">
        <f t="shared" si="65"/>
        <v/>
      </c>
      <c r="BP205" s="119">
        <f t="shared" si="66"/>
        <v>382.75111111111107</v>
      </c>
      <c r="BQ205" s="120">
        <f t="shared" si="66"/>
        <v>284.81</v>
      </c>
      <c r="BR205" s="120">
        <f t="shared" si="66"/>
        <v>574.59</v>
      </c>
      <c r="BS205" s="120" t="str">
        <f t="shared" si="66"/>
        <v/>
      </c>
      <c r="BT205" s="121" t="str">
        <f t="shared" si="66"/>
        <v/>
      </c>
      <c r="BU205" s="119">
        <f t="shared" si="67"/>
        <v>-165.35825396825393</v>
      </c>
      <c r="BV205" s="120">
        <f t="shared" si="67"/>
        <v>1.9590476190476238</v>
      </c>
      <c r="BW205" s="121">
        <f t="shared" si="67"/>
        <v>-574.59</v>
      </c>
      <c r="BX205" s="120" t="str">
        <f t="shared" si="67"/>
        <v/>
      </c>
      <c r="BY205" s="121" t="str">
        <f t="shared" si="67"/>
        <v/>
      </c>
    </row>
    <row r="206" spans="1:80" x14ac:dyDescent="0.2">
      <c r="A206" t="s">
        <v>46</v>
      </c>
      <c r="B206" t="s">
        <v>46</v>
      </c>
      <c r="C206" t="s">
        <v>92</v>
      </c>
      <c r="D206" t="s">
        <v>92</v>
      </c>
      <c r="E206" t="s">
        <v>89</v>
      </c>
      <c r="F206" s="4">
        <f t="shared" si="57"/>
        <v>46211</v>
      </c>
      <c r="G206" t="s">
        <v>38</v>
      </c>
      <c r="H206" s="28">
        <v>16</v>
      </c>
      <c r="I206" s="138">
        <v>19</v>
      </c>
      <c r="J206" s="138">
        <v>2</v>
      </c>
      <c r="K206" s="2">
        <v>0</v>
      </c>
      <c r="L206" s="2">
        <v>0</v>
      </c>
      <c r="M206" s="2">
        <v>5031.66</v>
      </c>
      <c r="N206" s="2">
        <v>8068.2699999999995</v>
      </c>
      <c r="O206" s="2">
        <v>1321.25</v>
      </c>
      <c r="P206" s="2">
        <v>0</v>
      </c>
      <c r="Q206" s="29">
        <v>0</v>
      </c>
      <c r="R206" s="30">
        <f t="shared" si="53"/>
        <v>21</v>
      </c>
      <c r="S206" s="30">
        <f t="shared" si="54"/>
        <v>9389.52</v>
      </c>
      <c r="T206" t="s">
        <v>49</v>
      </c>
      <c r="U206" t="s">
        <v>49</v>
      </c>
      <c r="V206" t="s">
        <v>92</v>
      </c>
      <c r="W206" t="s">
        <v>92</v>
      </c>
      <c r="X206" t="s">
        <v>89</v>
      </c>
      <c r="Y206" s="4">
        <f t="shared" si="58"/>
        <v>45847</v>
      </c>
      <c r="Z206" t="s">
        <v>38</v>
      </c>
      <c r="AA206" s="28">
        <v>33</v>
      </c>
      <c r="AB206" s="138">
        <v>19</v>
      </c>
      <c r="AC206" s="138">
        <v>0</v>
      </c>
      <c r="AD206" s="2">
        <v>0</v>
      </c>
      <c r="AE206" s="2">
        <v>0</v>
      </c>
      <c r="AF206" s="2">
        <v>6926.67</v>
      </c>
      <c r="AG206" s="2">
        <v>9937.01</v>
      </c>
      <c r="AH206" s="2">
        <v>0</v>
      </c>
      <c r="AI206" s="2">
        <v>0</v>
      </c>
      <c r="AJ206" s="29">
        <v>0</v>
      </c>
      <c r="AK206" s="30">
        <f t="shared" si="55"/>
        <v>19</v>
      </c>
      <c r="AL206" s="30">
        <f t="shared" si="56"/>
        <v>9937.01</v>
      </c>
      <c r="AM206" s="2">
        <f t="shared" si="64"/>
        <v>-17</v>
      </c>
      <c r="AN206" s="2">
        <f t="shared" si="64"/>
        <v>0</v>
      </c>
      <c r="AO206" s="2">
        <f t="shared" si="64"/>
        <v>2</v>
      </c>
      <c r="AP206" s="2">
        <f t="shared" si="64"/>
        <v>0</v>
      </c>
      <c r="AQ206" s="2">
        <f t="shared" si="64"/>
        <v>0</v>
      </c>
      <c r="AR206" s="2">
        <f t="shared" si="64"/>
        <v>-1895.0100000000002</v>
      </c>
      <c r="AS206" s="2">
        <f t="shared" si="68"/>
        <v>-1868.7400000000007</v>
      </c>
      <c r="AT206" s="2">
        <f t="shared" si="68"/>
        <v>1321.25</v>
      </c>
      <c r="AU206" s="2">
        <f t="shared" si="68"/>
        <v>0</v>
      </c>
      <c r="AV206" s="29">
        <f t="shared" si="68"/>
        <v>0</v>
      </c>
      <c r="AW206" s="30">
        <f t="shared" si="68"/>
        <v>2</v>
      </c>
      <c r="AX206" s="31">
        <f t="shared" si="60"/>
        <v>-547.48999999999978</v>
      </c>
      <c r="AY206" s="38">
        <f t="shared" si="62"/>
        <v>-0.51515151515151514</v>
      </c>
      <c r="AZ206" s="38">
        <f t="shared" si="62"/>
        <v>0</v>
      </c>
      <c r="BA206" s="38" t="str">
        <f t="shared" si="62"/>
        <v/>
      </c>
      <c r="BB206" s="38" t="str">
        <f t="shared" si="62"/>
        <v/>
      </c>
      <c r="BC206" s="38" t="str">
        <f t="shared" si="62"/>
        <v/>
      </c>
      <c r="BD206" s="38">
        <f t="shared" si="62"/>
        <v>-0.27358167777590098</v>
      </c>
      <c r="BE206" s="38">
        <f t="shared" si="61"/>
        <v>-0.18805858100172995</v>
      </c>
      <c r="BF206" s="38" t="str">
        <f t="shared" si="61"/>
        <v/>
      </c>
      <c r="BG206" s="38" t="str">
        <f t="shared" si="61"/>
        <v/>
      </c>
      <c r="BH206" s="39" t="str">
        <f t="shared" si="61"/>
        <v/>
      </c>
      <c r="BI206" s="76">
        <f t="shared" si="61"/>
        <v>0.10526315789473684</v>
      </c>
      <c r="BJ206" s="40">
        <f t="shared" si="61"/>
        <v>-5.50960500190701E-2</v>
      </c>
      <c r="BK206" s="119">
        <f t="shared" si="65"/>
        <v>314.47874999999999</v>
      </c>
      <c r="BL206" s="120">
        <f t="shared" si="65"/>
        <v>424.6457894736842</v>
      </c>
      <c r="BM206" s="120">
        <f t="shared" si="65"/>
        <v>660.625</v>
      </c>
      <c r="BN206" s="120" t="str">
        <f t="shared" si="65"/>
        <v/>
      </c>
      <c r="BO206" s="121" t="str">
        <f t="shared" si="65"/>
        <v/>
      </c>
      <c r="BP206" s="119">
        <f t="shared" si="66"/>
        <v>209.89909090909092</v>
      </c>
      <c r="BQ206" s="120">
        <f t="shared" si="66"/>
        <v>523.00052631578944</v>
      </c>
      <c r="BR206" s="120" t="str">
        <f t="shared" si="66"/>
        <v/>
      </c>
      <c r="BS206" s="120" t="str">
        <f t="shared" si="66"/>
        <v/>
      </c>
      <c r="BT206" s="121" t="str">
        <f t="shared" si="66"/>
        <v/>
      </c>
      <c r="BU206" s="119">
        <f t="shared" si="67"/>
        <v>104.57965909090908</v>
      </c>
      <c r="BV206" s="120">
        <f t="shared" si="67"/>
        <v>-98.35473684210524</v>
      </c>
      <c r="BW206" s="121" t="str">
        <f t="shared" si="67"/>
        <v/>
      </c>
      <c r="BX206" s="120" t="str">
        <f t="shared" si="67"/>
        <v/>
      </c>
      <c r="BY206" s="121" t="str">
        <f t="shared" si="67"/>
        <v/>
      </c>
    </row>
    <row r="207" spans="1:80" x14ac:dyDescent="0.2">
      <c r="A207" t="s">
        <v>46</v>
      </c>
      <c r="B207" t="s">
        <v>46</v>
      </c>
      <c r="C207" t="s">
        <v>92</v>
      </c>
      <c r="D207" t="s">
        <v>92</v>
      </c>
      <c r="E207" t="s">
        <v>89</v>
      </c>
      <c r="F207" s="4">
        <f t="shared" si="57"/>
        <v>46212</v>
      </c>
      <c r="G207" t="s">
        <v>39</v>
      </c>
      <c r="H207" s="28">
        <v>16</v>
      </c>
      <c r="I207" s="138">
        <v>32</v>
      </c>
      <c r="J207" s="138">
        <v>0</v>
      </c>
      <c r="K207" s="2">
        <v>0</v>
      </c>
      <c r="L207" s="2">
        <v>0</v>
      </c>
      <c r="M207" s="2">
        <v>2900.92</v>
      </c>
      <c r="N207" s="2">
        <v>6337.42</v>
      </c>
      <c r="O207" s="2">
        <v>0</v>
      </c>
      <c r="P207" s="2">
        <v>0</v>
      </c>
      <c r="Q207" s="29">
        <v>0</v>
      </c>
      <c r="R207" s="30">
        <f t="shared" ref="R207:R270" si="69">SUM(I207:L207)</f>
        <v>32</v>
      </c>
      <c r="S207" s="30">
        <f t="shared" ref="S207:S270" si="70">SUM(N207:Q207)</f>
        <v>6337.42</v>
      </c>
      <c r="T207" t="s">
        <v>49</v>
      </c>
      <c r="U207" t="s">
        <v>49</v>
      </c>
      <c r="V207" t="s">
        <v>92</v>
      </c>
      <c r="W207" t="s">
        <v>92</v>
      </c>
      <c r="X207" t="s">
        <v>89</v>
      </c>
      <c r="Y207" s="4">
        <f t="shared" si="58"/>
        <v>45848</v>
      </c>
      <c r="Z207" t="s">
        <v>39</v>
      </c>
      <c r="AA207" s="28">
        <v>27</v>
      </c>
      <c r="AB207" s="138">
        <v>24</v>
      </c>
      <c r="AC207" s="138">
        <v>1</v>
      </c>
      <c r="AD207" s="2">
        <v>0</v>
      </c>
      <c r="AE207" s="2">
        <v>0</v>
      </c>
      <c r="AF207" s="2">
        <v>16123.5</v>
      </c>
      <c r="AG207" s="2">
        <v>9179.43</v>
      </c>
      <c r="AH207" s="2">
        <v>-420.72</v>
      </c>
      <c r="AI207" s="2">
        <v>0</v>
      </c>
      <c r="AJ207" s="29">
        <v>0</v>
      </c>
      <c r="AK207" s="30">
        <f t="shared" ref="AK207:AK270" si="71">SUM(AB207:AE207)</f>
        <v>25</v>
      </c>
      <c r="AL207" s="30">
        <f t="shared" ref="AL207:AL270" si="72">SUM(AG207:AJ207)</f>
        <v>8758.7100000000009</v>
      </c>
      <c r="AM207" s="2">
        <f t="shared" si="64"/>
        <v>-11</v>
      </c>
      <c r="AN207" s="2">
        <f t="shared" si="64"/>
        <v>8</v>
      </c>
      <c r="AO207" s="2">
        <f t="shared" si="64"/>
        <v>-1</v>
      </c>
      <c r="AP207" s="2">
        <f t="shared" si="64"/>
        <v>0</v>
      </c>
      <c r="AQ207" s="2">
        <f t="shared" si="64"/>
        <v>0</v>
      </c>
      <c r="AR207" s="2">
        <f t="shared" si="64"/>
        <v>-13222.58</v>
      </c>
      <c r="AS207" s="2">
        <f t="shared" si="68"/>
        <v>-2842.01</v>
      </c>
      <c r="AT207" s="2">
        <f t="shared" si="68"/>
        <v>420.72</v>
      </c>
      <c r="AU207" s="2">
        <f t="shared" si="68"/>
        <v>0</v>
      </c>
      <c r="AV207" s="29">
        <f t="shared" si="68"/>
        <v>0</v>
      </c>
      <c r="AW207" s="30">
        <f t="shared" si="68"/>
        <v>7</v>
      </c>
      <c r="AX207" s="31">
        <f t="shared" si="60"/>
        <v>-2421.2900000000009</v>
      </c>
      <c r="AY207" s="38">
        <f t="shared" si="62"/>
        <v>-0.40740740740740738</v>
      </c>
      <c r="AZ207" s="38">
        <f t="shared" si="62"/>
        <v>0.33333333333333331</v>
      </c>
      <c r="BA207" s="38">
        <f t="shared" si="62"/>
        <v>-1</v>
      </c>
      <c r="BB207" s="38" t="str">
        <f t="shared" si="62"/>
        <v/>
      </c>
      <c r="BC207" s="38" t="str">
        <f t="shared" si="62"/>
        <v/>
      </c>
      <c r="BD207" s="38">
        <f t="shared" si="62"/>
        <v>-0.82008124786801873</v>
      </c>
      <c r="BE207" s="38">
        <f t="shared" si="61"/>
        <v>-0.30960636989442702</v>
      </c>
      <c r="BF207" s="38">
        <f t="shared" si="61"/>
        <v>-1</v>
      </c>
      <c r="BG207" s="38" t="str">
        <f t="shared" si="61"/>
        <v/>
      </c>
      <c r="BH207" s="39" t="str">
        <f t="shared" ref="BH207:BJ270" si="73">IFERROR(AV207/AJ207,"")</f>
        <v/>
      </c>
      <c r="BI207" s="76">
        <f t="shared" si="73"/>
        <v>0.28000000000000003</v>
      </c>
      <c r="BJ207" s="40">
        <f t="shared" si="73"/>
        <v>-0.27644367720817342</v>
      </c>
      <c r="BK207" s="119">
        <f t="shared" si="65"/>
        <v>181.3075</v>
      </c>
      <c r="BL207" s="120">
        <f t="shared" si="65"/>
        <v>198.044375</v>
      </c>
      <c r="BM207" s="120" t="str">
        <f t="shared" si="65"/>
        <v/>
      </c>
      <c r="BN207" s="120" t="str">
        <f t="shared" si="65"/>
        <v/>
      </c>
      <c r="BO207" s="121" t="str">
        <f t="shared" si="65"/>
        <v/>
      </c>
      <c r="BP207" s="119">
        <f t="shared" si="66"/>
        <v>597.16666666666663</v>
      </c>
      <c r="BQ207" s="120">
        <f t="shared" si="66"/>
        <v>382.47624999999999</v>
      </c>
      <c r="BR207" s="120">
        <f t="shared" si="66"/>
        <v>-420.72</v>
      </c>
      <c r="BS207" s="120" t="str">
        <f t="shared" si="66"/>
        <v/>
      </c>
      <c r="BT207" s="121" t="str">
        <f t="shared" si="66"/>
        <v/>
      </c>
      <c r="BU207" s="119">
        <f t="shared" si="67"/>
        <v>-415.85916666666662</v>
      </c>
      <c r="BV207" s="120">
        <f t="shared" si="67"/>
        <v>-184.43187499999999</v>
      </c>
      <c r="BW207" s="121" t="str">
        <f t="shared" si="67"/>
        <v/>
      </c>
      <c r="BX207" s="120" t="str">
        <f t="shared" si="67"/>
        <v/>
      </c>
      <c r="BY207" s="121" t="str">
        <f t="shared" si="67"/>
        <v/>
      </c>
    </row>
    <row r="208" spans="1:80" x14ac:dyDescent="0.2">
      <c r="A208" t="s">
        <v>46</v>
      </c>
      <c r="B208" t="s">
        <v>46</v>
      </c>
      <c r="C208" t="s">
        <v>92</v>
      </c>
      <c r="D208" t="s">
        <v>92</v>
      </c>
      <c r="E208" t="s">
        <v>89</v>
      </c>
      <c r="F208" s="4">
        <f t="shared" ref="F208:F271" si="74">+F207+1</f>
        <v>46213</v>
      </c>
      <c r="G208" t="s">
        <v>40</v>
      </c>
      <c r="H208" s="28">
        <v>21</v>
      </c>
      <c r="I208" s="138">
        <v>18</v>
      </c>
      <c r="J208" s="138">
        <v>0</v>
      </c>
      <c r="K208" s="2">
        <v>0</v>
      </c>
      <c r="L208" s="2">
        <v>0</v>
      </c>
      <c r="M208" s="2">
        <v>9461.7099999999991</v>
      </c>
      <c r="N208" s="2">
        <v>9425.35</v>
      </c>
      <c r="O208" s="2">
        <v>0</v>
      </c>
      <c r="P208" s="2">
        <v>0</v>
      </c>
      <c r="Q208" s="29">
        <v>0</v>
      </c>
      <c r="R208" s="30">
        <f t="shared" si="69"/>
        <v>18</v>
      </c>
      <c r="S208" s="30">
        <f t="shared" si="70"/>
        <v>9425.35</v>
      </c>
      <c r="T208" t="s">
        <v>49</v>
      </c>
      <c r="U208" t="s">
        <v>49</v>
      </c>
      <c r="V208" t="s">
        <v>92</v>
      </c>
      <c r="W208" t="s">
        <v>92</v>
      </c>
      <c r="X208" t="s">
        <v>89</v>
      </c>
      <c r="Y208" s="4">
        <f t="shared" ref="Y208:Y271" si="75">+Y207+1</f>
        <v>45849</v>
      </c>
      <c r="Z208" t="s">
        <v>40</v>
      </c>
      <c r="AA208" s="28">
        <v>17</v>
      </c>
      <c r="AB208" s="138">
        <v>10</v>
      </c>
      <c r="AC208" s="138">
        <v>1</v>
      </c>
      <c r="AD208" s="2">
        <v>0</v>
      </c>
      <c r="AE208" s="2">
        <v>0</v>
      </c>
      <c r="AF208" s="2">
        <v>2921.2400000000002</v>
      </c>
      <c r="AG208" s="2">
        <v>5207.59</v>
      </c>
      <c r="AH208" s="2">
        <v>397.98</v>
      </c>
      <c r="AI208" s="2">
        <v>0</v>
      </c>
      <c r="AJ208" s="29">
        <v>0</v>
      </c>
      <c r="AK208" s="30">
        <f t="shared" si="71"/>
        <v>11</v>
      </c>
      <c r="AL208" s="30">
        <f t="shared" si="72"/>
        <v>5605.57</v>
      </c>
      <c r="AM208" s="2">
        <f t="shared" si="64"/>
        <v>4</v>
      </c>
      <c r="AN208" s="2">
        <f t="shared" si="64"/>
        <v>8</v>
      </c>
      <c r="AO208" s="2">
        <f t="shared" si="64"/>
        <v>-1</v>
      </c>
      <c r="AP208" s="2">
        <f t="shared" si="64"/>
        <v>0</v>
      </c>
      <c r="AQ208" s="2">
        <f t="shared" si="64"/>
        <v>0</v>
      </c>
      <c r="AR208" s="2">
        <f t="shared" si="64"/>
        <v>6540.4699999999993</v>
      </c>
      <c r="AS208" s="2">
        <f t="shared" si="68"/>
        <v>4217.76</v>
      </c>
      <c r="AT208" s="2">
        <f t="shared" si="68"/>
        <v>-397.98</v>
      </c>
      <c r="AU208" s="2">
        <f t="shared" si="68"/>
        <v>0</v>
      </c>
      <c r="AV208" s="29">
        <f t="shared" si="68"/>
        <v>0</v>
      </c>
      <c r="AW208" s="30">
        <f t="shared" si="68"/>
        <v>7</v>
      </c>
      <c r="AX208" s="31">
        <f t="shared" si="60"/>
        <v>3819.7800000000007</v>
      </c>
      <c r="AY208" s="38">
        <f t="shared" si="62"/>
        <v>0.23529411764705882</v>
      </c>
      <c r="AZ208" s="38">
        <f t="shared" si="62"/>
        <v>0.8</v>
      </c>
      <c r="BA208" s="38">
        <f t="shared" si="62"/>
        <v>-1</v>
      </c>
      <c r="BB208" s="38" t="str">
        <f t="shared" si="62"/>
        <v/>
      </c>
      <c r="BC208" s="38" t="str">
        <f t="shared" si="62"/>
        <v/>
      </c>
      <c r="BD208" s="38">
        <f t="shared" si="62"/>
        <v>2.2389362051731454</v>
      </c>
      <c r="BE208" s="38">
        <f t="shared" si="62"/>
        <v>0.8099255125691539</v>
      </c>
      <c r="BF208" s="38">
        <f t="shared" si="62"/>
        <v>-1</v>
      </c>
      <c r="BG208" s="38" t="str">
        <f t="shared" si="62"/>
        <v/>
      </c>
      <c r="BH208" s="39" t="str">
        <f t="shared" si="73"/>
        <v/>
      </c>
      <c r="BI208" s="76">
        <f t="shared" si="73"/>
        <v>0.63636363636363635</v>
      </c>
      <c r="BJ208" s="40">
        <f t="shared" si="73"/>
        <v>0.6814257961277802</v>
      </c>
      <c r="BK208" s="119">
        <f t="shared" si="65"/>
        <v>450.55761904761903</v>
      </c>
      <c r="BL208" s="120">
        <f t="shared" si="65"/>
        <v>523.63055555555559</v>
      </c>
      <c r="BM208" s="120" t="str">
        <f t="shared" si="65"/>
        <v/>
      </c>
      <c r="BN208" s="120" t="str">
        <f t="shared" si="65"/>
        <v/>
      </c>
      <c r="BO208" s="121" t="str">
        <f t="shared" si="65"/>
        <v/>
      </c>
      <c r="BP208" s="119">
        <f t="shared" si="66"/>
        <v>171.83764705882353</v>
      </c>
      <c r="BQ208" s="120">
        <f t="shared" si="66"/>
        <v>520.75900000000001</v>
      </c>
      <c r="BR208" s="120">
        <f t="shared" si="66"/>
        <v>397.98</v>
      </c>
      <c r="BS208" s="120" t="str">
        <f t="shared" si="66"/>
        <v/>
      </c>
      <c r="BT208" s="121" t="str">
        <f t="shared" si="66"/>
        <v/>
      </c>
      <c r="BU208" s="119">
        <f t="shared" si="67"/>
        <v>278.71997198879546</v>
      </c>
      <c r="BV208" s="120">
        <f t="shared" si="67"/>
        <v>2.8715555555555738</v>
      </c>
      <c r="BW208" s="121" t="str">
        <f t="shared" si="67"/>
        <v/>
      </c>
      <c r="BX208" s="120" t="str">
        <f t="shared" si="67"/>
        <v/>
      </c>
      <c r="BY208" s="121" t="str">
        <f t="shared" si="67"/>
        <v/>
      </c>
    </row>
    <row r="209" spans="1:77" ht="13.5" thickBot="1" x14ac:dyDescent="0.25">
      <c r="A209" t="s">
        <v>46</v>
      </c>
      <c r="B209" t="s">
        <v>46</v>
      </c>
      <c r="C209" t="s">
        <v>92</v>
      </c>
      <c r="D209" t="s">
        <v>92</v>
      </c>
      <c r="E209" t="s">
        <v>89</v>
      </c>
      <c r="F209" s="59">
        <f t="shared" si="74"/>
        <v>46214</v>
      </c>
      <c r="G209" s="42" t="s">
        <v>41</v>
      </c>
      <c r="H209" s="43">
        <v>23</v>
      </c>
      <c r="I209" s="44">
        <v>1</v>
      </c>
      <c r="J209" s="44">
        <v>0</v>
      </c>
      <c r="K209" s="44">
        <v>0</v>
      </c>
      <c r="L209" s="44">
        <v>0</v>
      </c>
      <c r="M209" s="44">
        <v>5220.3499999999995</v>
      </c>
      <c r="N209" s="44">
        <v>-153.94</v>
      </c>
      <c r="O209" s="44">
        <v>0</v>
      </c>
      <c r="P209" s="44">
        <v>0</v>
      </c>
      <c r="Q209" s="45">
        <v>0</v>
      </c>
      <c r="R209" s="46">
        <f t="shared" si="69"/>
        <v>1</v>
      </c>
      <c r="S209" s="46">
        <f t="shared" si="70"/>
        <v>-153.94</v>
      </c>
      <c r="T209" t="s">
        <v>49</v>
      </c>
      <c r="U209" t="s">
        <v>49</v>
      </c>
      <c r="V209" t="s">
        <v>92</v>
      </c>
      <c r="W209" t="s">
        <v>92</v>
      </c>
      <c r="X209" t="s">
        <v>89</v>
      </c>
      <c r="Y209" s="59">
        <f t="shared" si="75"/>
        <v>45850</v>
      </c>
      <c r="Z209" s="42" t="s">
        <v>41</v>
      </c>
      <c r="AA209" s="43">
        <v>18</v>
      </c>
      <c r="AB209" s="44">
        <v>4</v>
      </c>
      <c r="AC209" s="44">
        <v>2</v>
      </c>
      <c r="AD209" s="44">
        <v>0</v>
      </c>
      <c r="AE209" s="44">
        <v>0</v>
      </c>
      <c r="AF209" s="44">
        <v>3990.1899999999996</v>
      </c>
      <c r="AG209" s="44">
        <v>1544.68</v>
      </c>
      <c r="AH209" s="44">
        <v>1465.51</v>
      </c>
      <c r="AI209" s="44">
        <v>0</v>
      </c>
      <c r="AJ209" s="45">
        <v>0</v>
      </c>
      <c r="AK209" s="46">
        <f t="shared" si="71"/>
        <v>6</v>
      </c>
      <c r="AL209" s="46">
        <f t="shared" si="72"/>
        <v>3010.19</v>
      </c>
      <c r="AM209" s="44">
        <f t="shared" si="64"/>
        <v>5</v>
      </c>
      <c r="AN209" s="44">
        <f t="shared" si="64"/>
        <v>-3</v>
      </c>
      <c r="AO209" s="44">
        <f t="shared" si="64"/>
        <v>-2</v>
      </c>
      <c r="AP209" s="44">
        <f t="shared" si="64"/>
        <v>0</v>
      </c>
      <c r="AQ209" s="44">
        <f t="shared" si="64"/>
        <v>0</v>
      </c>
      <c r="AR209" s="44">
        <f t="shared" si="64"/>
        <v>1230.1599999999999</v>
      </c>
      <c r="AS209" s="44">
        <f t="shared" si="68"/>
        <v>-1698.6200000000001</v>
      </c>
      <c r="AT209" s="44">
        <f t="shared" si="68"/>
        <v>-1465.51</v>
      </c>
      <c r="AU209" s="44">
        <f t="shared" si="68"/>
        <v>0</v>
      </c>
      <c r="AV209" s="45">
        <f t="shared" si="68"/>
        <v>0</v>
      </c>
      <c r="AW209" s="46">
        <f t="shared" si="68"/>
        <v>-5</v>
      </c>
      <c r="AX209" s="47">
        <f t="shared" si="60"/>
        <v>-3164.13</v>
      </c>
      <c r="AY209" s="56">
        <f t="shared" ref="AY209:BG237" si="76">IFERROR(AM209/AA209,"")</f>
        <v>0.27777777777777779</v>
      </c>
      <c r="AZ209" s="56">
        <f t="shared" si="76"/>
        <v>-0.75</v>
      </c>
      <c r="BA209" s="56">
        <f t="shared" si="76"/>
        <v>-1</v>
      </c>
      <c r="BB209" s="56" t="str">
        <f t="shared" si="76"/>
        <v/>
      </c>
      <c r="BC209" s="56" t="str">
        <f t="shared" si="76"/>
        <v/>
      </c>
      <c r="BD209" s="56">
        <f t="shared" si="76"/>
        <v>0.30829609617587134</v>
      </c>
      <c r="BE209" s="56">
        <f t="shared" si="76"/>
        <v>-1.0996581816298521</v>
      </c>
      <c r="BF209" s="56">
        <f t="shared" si="76"/>
        <v>-1</v>
      </c>
      <c r="BG209" s="56" t="str">
        <f t="shared" si="76"/>
        <v/>
      </c>
      <c r="BH209" s="57" t="str">
        <f t="shared" si="73"/>
        <v/>
      </c>
      <c r="BI209" s="81">
        <f t="shared" si="73"/>
        <v>-0.83333333333333337</v>
      </c>
      <c r="BJ209" s="58">
        <f t="shared" si="73"/>
        <v>-1.0511396290599597</v>
      </c>
      <c r="BK209" s="122">
        <f t="shared" si="65"/>
        <v>226.97173913043477</v>
      </c>
      <c r="BL209" s="123">
        <f t="shared" si="65"/>
        <v>-153.94</v>
      </c>
      <c r="BM209" s="123" t="str">
        <f t="shared" si="65"/>
        <v/>
      </c>
      <c r="BN209" s="123" t="str">
        <f t="shared" si="65"/>
        <v/>
      </c>
      <c r="BO209" s="124" t="str">
        <f t="shared" si="65"/>
        <v/>
      </c>
      <c r="BP209" s="122">
        <f t="shared" si="66"/>
        <v>221.67722222222221</v>
      </c>
      <c r="BQ209" s="123">
        <f t="shared" si="66"/>
        <v>386.17</v>
      </c>
      <c r="BR209" s="123">
        <f t="shared" si="66"/>
        <v>732.755</v>
      </c>
      <c r="BS209" s="123" t="str">
        <f t="shared" si="66"/>
        <v/>
      </c>
      <c r="BT209" s="124" t="str">
        <f t="shared" si="66"/>
        <v/>
      </c>
      <c r="BU209" s="122">
        <f t="shared" si="67"/>
        <v>5.2945169082125574</v>
      </c>
      <c r="BV209" s="123">
        <f t="shared" si="67"/>
        <v>-540.11</v>
      </c>
      <c r="BW209" s="124" t="str">
        <f t="shared" si="67"/>
        <v/>
      </c>
      <c r="BX209" s="123" t="str">
        <f t="shared" si="67"/>
        <v/>
      </c>
      <c r="BY209" s="124" t="str">
        <f t="shared" si="67"/>
        <v/>
      </c>
    </row>
    <row r="210" spans="1:77" x14ac:dyDescent="0.2">
      <c r="A210" t="s">
        <v>46</v>
      </c>
      <c r="B210" t="s">
        <v>46</v>
      </c>
      <c r="C210" t="s">
        <v>92</v>
      </c>
      <c r="D210" t="s">
        <v>92</v>
      </c>
      <c r="E210" t="s">
        <v>90</v>
      </c>
      <c r="F210" s="4">
        <f t="shared" si="74"/>
        <v>46215</v>
      </c>
      <c r="G210" t="s">
        <v>35</v>
      </c>
      <c r="H210" s="28">
        <v>19</v>
      </c>
      <c r="I210" s="138">
        <v>20</v>
      </c>
      <c r="J210" s="138">
        <v>3</v>
      </c>
      <c r="K210" s="2">
        <v>0</v>
      </c>
      <c r="L210" s="2">
        <v>0</v>
      </c>
      <c r="M210" s="2">
        <v>4701.6400000000003</v>
      </c>
      <c r="N210" s="2">
        <v>4192.43</v>
      </c>
      <c r="O210" s="2">
        <v>1711.09</v>
      </c>
      <c r="P210" s="2">
        <v>0</v>
      </c>
      <c r="Q210" s="29">
        <v>0</v>
      </c>
      <c r="R210" s="30">
        <f t="shared" si="69"/>
        <v>23</v>
      </c>
      <c r="S210" s="30">
        <f t="shared" si="70"/>
        <v>5903.52</v>
      </c>
      <c r="T210" t="s">
        <v>49</v>
      </c>
      <c r="U210" t="s">
        <v>49</v>
      </c>
      <c r="V210" t="s">
        <v>92</v>
      </c>
      <c r="W210" t="s">
        <v>92</v>
      </c>
      <c r="X210" t="s">
        <v>90</v>
      </c>
      <c r="Y210" s="4">
        <f t="shared" si="75"/>
        <v>45851</v>
      </c>
      <c r="Z210" t="s">
        <v>35</v>
      </c>
      <c r="AA210" s="28">
        <v>8</v>
      </c>
      <c r="AB210" s="138">
        <v>17</v>
      </c>
      <c r="AC210" s="138">
        <v>3</v>
      </c>
      <c r="AD210" s="2">
        <v>0</v>
      </c>
      <c r="AE210" s="2">
        <v>0</v>
      </c>
      <c r="AF210" s="2">
        <v>960.34</v>
      </c>
      <c r="AG210" s="2">
        <v>3758.09</v>
      </c>
      <c r="AH210" s="2">
        <v>4042.03</v>
      </c>
      <c r="AI210" s="2">
        <v>0</v>
      </c>
      <c r="AJ210" s="29">
        <v>0</v>
      </c>
      <c r="AK210" s="30">
        <f t="shared" si="71"/>
        <v>20</v>
      </c>
      <c r="AL210" s="30">
        <f t="shared" si="72"/>
        <v>7800.1200000000008</v>
      </c>
      <c r="AM210" s="2">
        <f t="shared" si="64"/>
        <v>11</v>
      </c>
      <c r="AN210" s="2">
        <f t="shared" si="64"/>
        <v>3</v>
      </c>
      <c r="AO210" s="2">
        <f t="shared" si="64"/>
        <v>0</v>
      </c>
      <c r="AP210" s="2">
        <f t="shared" si="64"/>
        <v>0</v>
      </c>
      <c r="AQ210" s="2">
        <f t="shared" si="64"/>
        <v>0</v>
      </c>
      <c r="AR210" s="2">
        <f t="shared" si="64"/>
        <v>3741.3</v>
      </c>
      <c r="AS210" s="2">
        <f t="shared" si="68"/>
        <v>434.34000000000015</v>
      </c>
      <c r="AT210" s="2">
        <f t="shared" si="68"/>
        <v>-2330.9400000000005</v>
      </c>
      <c r="AU210" s="2">
        <f t="shared" si="68"/>
        <v>0</v>
      </c>
      <c r="AV210" s="29">
        <f t="shared" si="68"/>
        <v>0</v>
      </c>
      <c r="AW210" s="30">
        <f t="shared" si="68"/>
        <v>3</v>
      </c>
      <c r="AX210" s="31">
        <f t="shared" si="60"/>
        <v>-1896.6000000000004</v>
      </c>
      <c r="AY210" s="38">
        <f t="shared" si="76"/>
        <v>1.375</v>
      </c>
      <c r="AZ210" s="38">
        <f t="shared" si="76"/>
        <v>0.17647058823529413</v>
      </c>
      <c r="BA210" s="38">
        <f t="shared" si="76"/>
        <v>0</v>
      </c>
      <c r="BB210" s="38" t="str">
        <f t="shared" si="76"/>
        <v/>
      </c>
      <c r="BC210" s="38" t="str">
        <f t="shared" si="76"/>
        <v/>
      </c>
      <c r="BD210" s="38">
        <f t="shared" si="76"/>
        <v>3.8958077347606057</v>
      </c>
      <c r="BE210" s="38">
        <f t="shared" si="76"/>
        <v>0.11557466691856771</v>
      </c>
      <c r="BF210" s="38">
        <f t="shared" si="76"/>
        <v>-0.57667558132918373</v>
      </c>
      <c r="BG210" s="38" t="str">
        <f t="shared" si="76"/>
        <v/>
      </c>
      <c r="BH210" s="39" t="str">
        <f t="shared" si="73"/>
        <v/>
      </c>
      <c r="BI210" s="76">
        <f t="shared" si="73"/>
        <v>0.15</v>
      </c>
      <c r="BJ210" s="40">
        <f t="shared" si="73"/>
        <v>-0.24315010538299414</v>
      </c>
      <c r="BK210" s="116">
        <f t="shared" si="65"/>
        <v>247.45473684210529</v>
      </c>
      <c r="BL210" s="117">
        <f t="shared" si="65"/>
        <v>209.62150000000003</v>
      </c>
      <c r="BM210" s="117">
        <f t="shared" si="65"/>
        <v>570.36333333333334</v>
      </c>
      <c r="BN210" s="117" t="str">
        <f t="shared" si="65"/>
        <v/>
      </c>
      <c r="BO210" s="118" t="str">
        <f t="shared" si="65"/>
        <v/>
      </c>
      <c r="BP210" s="116">
        <f t="shared" si="66"/>
        <v>120.0425</v>
      </c>
      <c r="BQ210" s="117">
        <f t="shared" si="66"/>
        <v>221.06411764705882</v>
      </c>
      <c r="BR210" s="117">
        <f t="shared" si="66"/>
        <v>1347.3433333333335</v>
      </c>
      <c r="BS210" s="117" t="str">
        <f t="shared" si="66"/>
        <v/>
      </c>
      <c r="BT210" s="118" t="str">
        <f t="shared" si="66"/>
        <v/>
      </c>
      <c r="BU210" s="116">
        <f t="shared" si="67"/>
        <v>127.41223684210529</v>
      </c>
      <c r="BV210" s="117">
        <f t="shared" si="67"/>
        <v>-11.442617647058796</v>
      </c>
      <c r="BW210" s="118">
        <f t="shared" si="67"/>
        <v>-776.98000000000013</v>
      </c>
      <c r="BX210" s="117" t="str">
        <f t="shared" si="67"/>
        <v/>
      </c>
      <c r="BY210" s="118" t="str">
        <f t="shared" si="67"/>
        <v/>
      </c>
    </row>
    <row r="211" spans="1:77" x14ac:dyDescent="0.2">
      <c r="A211" t="s">
        <v>46</v>
      </c>
      <c r="B211" t="s">
        <v>46</v>
      </c>
      <c r="C211" t="s">
        <v>92</v>
      </c>
      <c r="D211" t="s">
        <v>92</v>
      </c>
      <c r="E211" t="s">
        <v>90</v>
      </c>
      <c r="F211" s="4">
        <f t="shared" si="74"/>
        <v>46216</v>
      </c>
      <c r="G211" t="s">
        <v>36</v>
      </c>
      <c r="H211" s="28">
        <v>10</v>
      </c>
      <c r="I211" s="138">
        <v>8</v>
      </c>
      <c r="J211" s="138">
        <v>3</v>
      </c>
      <c r="K211" s="2">
        <v>0</v>
      </c>
      <c r="L211" s="2">
        <v>0</v>
      </c>
      <c r="M211" s="2">
        <v>7624.7999999999993</v>
      </c>
      <c r="N211" s="2">
        <v>1535.8999999999999</v>
      </c>
      <c r="O211" s="2">
        <v>1923.29</v>
      </c>
      <c r="P211" s="2">
        <v>0</v>
      </c>
      <c r="Q211" s="29">
        <v>0</v>
      </c>
      <c r="R211" s="30">
        <f t="shared" si="69"/>
        <v>11</v>
      </c>
      <c r="S211" s="30">
        <f t="shared" si="70"/>
        <v>3459.1899999999996</v>
      </c>
      <c r="T211" t="s">
        <v>49</v>
      </c>
      <c r="U211" t="s">
        <v>49</v>
      </c>
      <c r="V211" t="s">
        <v>92</v>
      </c>
      <c r="W211" t="s">
        <v>92</v>
      </c>
      <c r="X211" t="s">
        <v>90</v>
      </c>
      <c r="Y211" s="4">
        <f t="shared" si="75"/>
        <v>45852</v>
      </c>
      <c r="Z211" t="s">
        <v>36</v>
      </c>
      <c r="AA211" s="28">
        <v>23</v>
      </c>
      <c r="AB211" s="138">
        <v>12</v>
      </c>
      <c r="AC211" s="138">
        <v>2</v>
      </c>
      <c r="AD211" s="2">
        <v>0</v>
      </c>
      <c r="AE211" s="2">
        <v>0</v>
      </c>
      <c r="AF211" s="2">
        <v>4063.2100000000005</v>
      </c>
      <c r="AG211" s="2">
        <v>4174.82</v>
      </c>
      <c r="AH211" s="2">
        <v>914.65</v>
      </c>
      <c r="AI211" s="2">
        <v>0</v>
      </c>
      <c r="AJ211" s="29">
        <v>0</v>
      </c>
      <c r="AK211" s="30">
        <f t="shared" si="71"/>
        <v>14</v>
      </c>
      <c r="AL211" s="30">
        <f t="shared" si="72"/>
        <v>5089.4699999999993</v>
      </c>
      <c r="AM211" s="2">
        <f t="shared" si="64"/>
        <v>-13</v>
      </c>
      <c r="AN211" s="2">
        <f t="shared" si="64"/>
        <v>-4</v>
      </c>
      <c r="AO211" s="2">
        <f t="shared" si="64"/>
        <v>1</v>
      </c>
      <c r="AP211" s="2">
        <f t="shared" si="64"/>
        <v>0</v>
      </c>
      <c r="AQ211" s="2">
        <f t="shared" si="64"/>
        <v>0</v>
      </c>
      <c r="AR211" s="2">
        <f t="shared" si="64"/>
        <v>3561.5899999999988</v>
      </c>
      <c r="AS211" s="2">
        <f t="shared" si="68"/>
        <v>-2638.92</v>
      </c>
      <c r="AT211" s="2">
        <f t="shared" si="68"/>
        <v>1008.64</v>
      </c>
      <c r="AU211" s="2">
        <f t="shared" si="68"/>
        <v>0</v>
      </c>
      <c r="AV211" s="29">
        <f t="shared" si="68"/>
        <v>0</v>
      </c>
      <c r="AW211" s="30">
        <f t="shared" si="68"/>
        <v>-3</v>
      </c>
      <c r="AX211" s="31">
        <f t="shared" si="68"/>
        <v>-1630.2799999999997</v>
      </c>
      <c r="AY211" s="38">
        <f t="shared" si="76"/>
        <v>-0.56521739130434778</v>
      </c>
      <c r="AZ211" s="38">
        <f t="shared" si="76"/>
        <v>-0.33333333333333331</v>
      </c>
      <c r="BA211" s="38">
        <f t="shared" si="76"/>
        <v>0.5</v>
      </c>
      <c r="BB211" s="38" t="str">
        <f t="shared" si="76"/>
        <v/>
      </c>
      <c r="BC211" s="38" t="str">
        <f t="shared" si="76"/>
        <v/>
      </c>
      <c r="BD211" s="38">
        <f t="shared" si="76"/>
        <v>0.87654588367325303</v>
      </c>
      <c r="BE211" s="38">
        <f t="shared" si="76"/>
        <v>-0.63210389909026021</v>
      </c>
      <c r="BF211" s="38">
        <f t="shared" si="76"/>
        <v>1.1027606188159405</v>
      </c>
      <c r="BG211" s="38" t="str">
        <f t="shared" si="76"/>
        <v/>
      </c>
      <c r="BH211" s="39" t="str">
        <f t="shared" si="73"/>
        <v/>
      </c>
      <c r="BI211" s="76">
        <f t="shared" si="73"/>
        <v>-0.21428571428571427</v>
      </c>
      <c r="BJ211" s="40">
        <f t="shared" si="73"/>
        <v>-0.32032412019326179</v>
      </c>
      <c r="BK211" s="119">
        <f t="shared" si="65"/>
        <v>762.4799999999999</v>
      </c>
      <c r="BL211" s="120">
        <f t="shared" si="65"/>
        <v>191.98749999999998</v>
      </c>
      <c r="BM211" s="120">
        <f t="shared" si="65"/>
        <v>641.09666666666669</v>
      </c>
      <c r="BN211" s="120" t="str">
        <f t="shared" si="65"/>
        <v/>
      </c>
      <c r="BO211" s="121" t="str">
        <f t="shared" si="65"/>
        <v/>
      </c>
      <c r="BP211" s="119">
        <f t="shared" si="66"/>
        <v>176.6613043478261</v>
      </c>
      <c r="BQ211" s="120">
        <f t="shared" si="66"/>
        <v>347.90166666666664</v>
      </c>
      <c r="BR211" s="120">
        <f t="shared" si="66"/>
        <v>457.32499999999999</v>
      </c>
      <c r="BS211" s="120" t="str">
        <f t="shared" si="66"/>
        <v/>
      </c>
      <c r="BT211" s="121" t="str">
        <f t="shared" si="66"/>
        <v/>
      </c>
      <c r="BU211" s="119">
        <f t="shared" si="67"/>
        <v>585.8186956521738</v>
      </c>
      <c r="BV211" s="120">
        <f t="shared" si="67"/>
        <v>-155.91416666666666</v>
      </c>
      <c r="BW211" s="121">
        <f t="shared" si="67"/>
        <v>183.7716666666667</v>
      </c>
      <c r="BX211" s="120" t="str">
        <f t="shared" si="67"/>
        <v/>
      </c>
      <c r="BY211" s="121" t="str">
        <f t="shared" si="67"/>
        <v/>
      </c>
    </row>
    <row r="212" spans="1:77" x14ac:dyDescent="0.2">
      <c r="A212" t="s">
        <v>46</v>
      </c>
      <c r="B212" t="s">
        <v>46</v>
      </c>
      <c r="C212" t="s">
        <v>92</v>
      </c>
      <c r="D212" t="s">
        <v>92</v>
      </c>
      <c r="E212" t="s">
        <v>90</v>
      </c>
      <c r="F212" s="4">
        <f t="shared" si="74"/>
        <v>46217</v>
      </c>
      <c r="G212" t="s">
        <v>37</v>
      </c>
      <c r="H212" s="28">
        <v>24</v>
      </c>
      <c r="I212" s="138">
        <v>17</v>
      </c>
      <c r="J212" s="138">
        <v>2</v>
      </c>
      <c r="K212" s="2">
        <v>0</v>
      </c>
      <c r="L212" s="2">
        <v>0</v>
      </c>
      <c r="M212" s="2">
        <v>6577.75</v>
      </c>
      <c r="N212" s="2">
        <v>4459.8599999999997</v>
      </c>
      <c r="O212" s="2">
        <v>978.86</v>
      </c>
      <c r="P212" s="2">
        <v>0</v>
      </c>
      <c r="Q212" s="29">
        <v>0</v>
      </c>
      <c r="R212" s="30">
        <f t="shared" si="69"/>
        <v>19</v>
      </c>
      <c r="S212" s="30">
        <f t="shared" si="70"/>
        <v>5438.7199999999993</v>
      </c>
      <c r="T212" t="s">
        <v>49</v>
      </c>
      <c r="U212" t="s">
        <v>49</v>
      </c>
      <c r="V212" t="s">
        <v>92</v>
      </c>
      <c r="W212" t="s">
        <v>92</v>
      </c>
      <c r="X212" t="s">
        <v>90</v>
      </c>
      <c r="Y212" s="4">
        <f t="shared" si="75"/>
        <v>45853</v>
      </c>
      <c r="Z212" t="s">
        <v>37</v>
      </c>
      <c r="AA212" s="28">
        <v>36</v>
      </c>
      <c r="AB212" s="138">
        <v>11</v>
      </c>
      <c r="AC212" s="138">
        <v>5</v>
      </c>
      <c r="AD212" s="2">
        <v>0</v>
      </c>
      <c r="AE212" s="2">
        <v>0</v>
      </c>
      <c r="AF212" s="2">
        <v>5769.34</v>
      </c>
      <c r="AG212" s="2">
        <v>4516.8500000000004</v>
      </c>
      <c r="AH212" s="2">
        <v>3429.83</v>
      </c>
      <c r="AI212" s="2">
        <v>0</v>
      </c>
      <c r="AJ212" s="29">
        <v>0</v>
      </c>
      <c r="AK212" s="30">
        <f t="shared" si="71"/>
        <v>16</v>
      </c>
      <c r="AL212" s="30">
        <f t="shared" si="72"/>
        <v>7946.68</v>
      </c>
      <c r="AM212" s="2">
        <f t="shared" si="64"/>
        <v>-12</v>
      </c>
      <c r="AN212" s="2">
        <f t="shared" si="64"/>
        <v>6</v>
      </c>
      <c r="AO212" s="2">
        <f t="shared" si="64"/>
        <v>-3</v>
      </c>
      <c r="AP212" s="2">
        <f t="shared" si="64"/>
        <v>0</v>
      </c>
      <c r="AQ212" s="2">
        <f t="shared" si="64"/>
        <v>0</v>
      </c>
      <c r="AR212" s="2">
        <f t="shared" si="64"/>
        <v>808.40999999999985</v>
      </c>
      <c r="AS212" s="2">
        <f t="shared" si="68"/>
        <v>-56.990000000000691</v>
      </c>
      <c r="AT212" s="2">
        <f t="shared" si="68"/>
        <v>-2450.9699999999998</v>
      </c>
      <c r="AU212" s="2">
        <f t="shared" si="68"/>
        <v>0</v>
      </c>
      <c r="AV212" s="29">
        <f t="shared" si="68"/>
        <v>0</v>
      </c>
      <c r="AW212" s="30">
        <f t="shared" si="68"/>
        <v>3</v>
      </c>
      <c r="AX212" s="31">
        <f t="shared" si="68"/>
        <v>-2507.9600000000009</v>
      </c>
      <c r="AY212" s="38">
        <f t="shared" si="76"/>
        <v>-0.33333333333333331</v>
      </c>
      <c r="AZ212" s="38">
        <f t="shared" si="76"/>
        <v>0.54545454545454541</v>
      </c>
      <c r="BA212" s="38">
        <f t="shared" si="76"/>
        <v>-0.6</v>
      </c>
      <c r="BB212" s="38" t="str">
        <f t="shared" si="76"/>
        <v/>
      </c>
      <c r="BC212" s="38" t="str">
        <f t="shared" si="76"/>
        <v/>
      </c>
      <c r="BD212" s="38">
        <f t="shared" si="76"/>
        <v>0.14012174702825625</v>
      </c>
      <c r="BE212" s="38">
        <f t="shared" si="76"/>
        <v>-1.2617200039850934E-2</v>
      </c>
      <c r="BF212" s="38">
        <f t="shared" si="76"/>
        <v>-0.71460393080706619</v>
      </c>
      <c r="BG212" s="38" t="str">
        <f t="shared" si="76"/>
        <v/>
      </c>
      <c r="BH212" s="39" t="str">
        <f t="shared" si="73"/>
        <v/>
      </c>
      <c r="BI212" s="76">
        <f t="shared" si="73"/>
        <v>0.1875</v>
      </c>
      <c r="BJ212" s="40">
        <f t="shared" si="73"/>
        <v>-0.31559846376096695</v>
      </c>
      <c r="BK212" s="119">
        <f t="shared" si="65"/>
        <v>274.07291666666669</v>
      </c>
      <c r="BL212" s="120">
        <f t="shared" si="65"/>
        <v>262.34470588235291</v>
      </c>
      <c r="BM212" s="120">
        <f t="shared" si="65"/>
        <v>489.43</v>
      </c>
      <c r="BN212" s="120" t="str">
        <f t="shared" si="65"/>
        <v/>
      </c>
      <c r="BO212" s="121" t="str">
        <f t="shared" si="65"/>
        <v/>
      </c>
      <c r="BP212" s="119">
        <f t="shared" si="66"/>
        <v>160.25944444444445</v>
      </c>
      <c r="BQ212" s="120">
        <f t="shared" si="66"/>
        <v>410.62272727272733</v>
      </c>
      <c r="BR212" s="120">
        <f t="shared" si="66"/>
        <v>685.96600000000001</v>
      </c>
      <c r="BS212" s="120" t="str">
        <f t="shared" si="66"/>
        <v/>
      </c>
      <c r="BT212" s="121" t="str">
        <f t="shared" si="66"/>
        <v/>
      </c>
      <c r="BU212" s="119">
        <f t="shared" si="67"/>
        <v>113.81347222222223</v>
      </c>
      <c r="BV212" s="120">
        <f t="shared" si="67"/>
        <v>-148.27802139037442</v>
      </c>
      <c r="BW212" s="121">
        <f t="shared" si="67"/>
        <v>-196.536</v>
      </c>
      <c r="BX212" s="120" t="str">
        <f t="shared" si="67"/>
        <v/>
      </c>
      <c r="BY212" s="121" t="str">
        <f t="shared" si="67"/>
        <v/>
      </c>
    </row>
    <row r="213" spans="1:77" x14ac:dyDescent="0.2">
      <c r="A213" t="s">
        <v>46</v>
      </c>
      <c r="B213" t="s">
        <v>46</v>
      </c>
      <c r="C213" t="s">
        <v>92</v>
      </c>
      <c r="D213" t="s">
        <v>92</v>
      </c>
      <c r="E213" t="s">
        <v>90</v>
      </c>
      <c r="F213" s="4">
        <f t="shared" si="74"/>
        <v>46218</v>
      </c>
      <c r="G213" t="s">
        <v>38</v>
      </c>
      <c r="H213" s="28">
        <v>19</v>
      </c>
      <c r="I213" s="138">
        <v>20</v>
      </c>
      <c r="J213" s="138">
        <v>2</v>
      </c>
      <c r="K213" s="2">
        <v>0</v>
      </c>
      <c r="L213" s="2">
        <v>0</v>
      </c>
      <c r="M213" s="2">
        <v>4071.04</v>
      </c>
      <c r="N213" s="2">
        <v>4790.5600000000004</v>
      </c>
      <c r="O213" s="2">
        <v>931.55</v>
      </c>
      <c r="P213" s="2">
        <v>0</v>
      </c>
      <c r="Q213" s="29">
        <v>0</v>
      </c>
      <c r="R213" s="30">
        <f t="shared" si="69"/>
        <v>22</v>
      </c>
      <c r="S213" s="30">
        <f t="shared" si="70"/>
        <v>5722.1100000000006</v>
      </c>
      <c r="T213" t="s">
        <v>49</v>
      </c>
      <c r="U213" t="s">
        <v>49</v>
      </c>
      <c r="V213" t="s">
        <v>92</v>
      </c>
      <c r="W213" t="s">
        <v>92</v>
      </c>
      <c r="X213" t="s">
        <v>90</v>
      </c>
      <c r="Y213" s="4">
        <f t="shared" si="75"/>
        <v>45854</v>
      </c>
      <c r="Z213" t="s">
        <v>38</v>
      </c>
      <c r="AA213" s="28">
        <v>29</v>
      </c>
      <c r="AB213" s="138">
        <v>21</v>
      </c>
      <c r="AC213" s="138">
        <v>0</v>
      </c>
      <c r="AD213" s="2">
        <v>0</v>
      </c>
      <c r="AE213" s="2">
        <v>0</v>
      </c>
      <c r="AF213" s="2">
        <v>6531.93</v>
      </c>
      <c r="AG213" s="2">
        <v>6312.18</v>
      </c>
      <c r="AH213" s="2">
        <v>0</v>
      </c>
      <c r="AI213" s="2">
        <v>0</v>
      </c>
      <c r="AJ213" s="29">
        <v>0</v>
      </c>
      <c r="AK213" s="30">
        <f t="shared" si="71"/>
        <v>21</v>
      </c>
      <c r="AL213" s="30">
        <f t="shared" si="72"/>
        <v>6312.18</v>
      </c>
      <c r="AM213" s="2">
        <f t="shared" si="64"/>
        <v>-10</v>
      </c>
      <c r="AN213" s="2">
        <f t="shared" si="64"/>
        <v>-1</v>
      </c>
      <c r="AO213" s="2">
        <f t="shared" si="64"/>
        <v>2</v>
      </c>
      <c r="AP213" s="2">
        <f t="shared" si="64"/>
        <v>0</v>
      </c>
      <c r="AQ213" s="2">
        <f t="shared" si="64"/>
        <v>0</v>
      </c>
      <c r="AR213" s="2">
        <f t="shared" si="64"/>
        <v>-2460.8900000000003</v>
      </c>
      <c r="AS213" s="2">
        <f t="shared" si="68"/>
        <v>-1521.62</v>
      </c>
      <c r="AT213" s="2">
        <f t="shared" si="68"/>
        <v>931.55</v>
      </c>
      <c r="AU213" s="2">
        <f t="shared" si="68"/>
        <v>0</v>
      </c>
      <c r="AV213" s="29">
        <f t="shared" si="68"/>
        <v>0</v>
      </c>
      <c r="AW213" s="30">
        <f t="shared" si="68"/>
        <v>1</v>
      </c>
      <c r="AX213" s="31">
        <f t="shared" si="68"/>
        <v>-590.06999999999971</v>
      </c>
      <c r="AY213" s="38">
        <f t="shared" si="76"/>
        <v>-0.34482758620689657</v>
      </c>
      <c r="AZ213" s="38">
        <f t="shared" si="76"/>
        <v>-4.7619047619047616E-2</v>
      </c>
      <c r="BA213" s="38" t="str">
        <f t="shared" si="76"/>
        <v/>
      </c>
      <c r="BB213" s="38" t="str">
        <f t="shared" si="76"/>
        <v/>
      </c>
      <c r="BC213" s="38" t="str">
        <f t="shared" si="76"/>
        <v/>
      </c>
      <c r="BD213" s="38">
        <f t="shared" si="76"/>
        <v>-0.37674776061592824</v>
      </c>
      <c r="BE213" s="38">
        <f t="shared" si="76"/>
        <v>-0.24106093298987036</v>
      </c>
      <c r="BF213" s="38" t="str">
        <f t="shared" si="76"/>
        <v/>
      </c>
      <c r="BG213" s="38" t="str">
        <f t="shared" si="76"/>
        <v/>
      </c>
      <c r="BH213" s="39" t="str">
        <f t="shared" si="73"/>
        <v/>
      </c>
      <c r="BI213" s="76">
        <f t="shared" si="73"/>
        <v>4.7619047619047616E-2</v>
      </c>
      <c r="BJ213" s="40">
        <f t="shared" si="73"/>
        <v>-9.3481174491221689E-2</v>
      </c>
      <c r="BK213" s="119">
        <f t="shared" si="65"/>
        <v>214.26526315789474</v>
      </c>
      <c r="BL213" s="120">
        <f t="shared" si="65"/>
        <v>239.52800000000002</v>
      </c>
      <c r="BM213" s="120">
        <f t="shared" si="65"/>
        <v>465.77499999999998</v>
      </c>
      <c r="BN213" s="120" t="str">
        <f t="shared" si="65"/>
        <v/>
      </c>
      <c r="BO213" s="121" t="str">
        <f t="shared" si="65"/>
        <v/>
      </c>
      <c r="BP213" s="119">
        <f t="shared" si="66"/>
        <v>225.23896551724138</v>
      </c>
      <c r="BQ213" s="120">
        <f t="shared" si="66"/>
        <v>300.58000000000004</v>
      </c>
      <c r="BR213" s="120" t="str">
        <f t="shared" si="66"/>
        <v/>
      </c>
      <c r="BS213" s="120" t="str">
        <f t="shared" si="66"/>
        <v/>
      </c>
      <c r="BT213" s="121" t="str">
        <f t="shared" si="66"/>
        <v/>
      </c>
      <c r="BU213" s="119">
        <f t="shared" si="67"/>
        <v>-10.973702359346646</v>
      </c>
      <c r="BV213" s="120">
        <f t="shared" si="67"/>
        <v>-61.052000000000021</v>
      </c>
      <c r="BW213" s="121" t="str">
        <f t="shared" si="67"/>
        <v/>
      </c>
      <c r="BX213" s="120" t="str">
        <f t="shared" si="67"/>
        <v/>
      </c>
      <c r="BY213" s="121" t="str">
        <f t="shared" si="67"/>
        <v/>
      </c>
    </row>
    <row r="214" spans="1:77" x14ac:dyDescent="0.2">
      <c r="A214" t="s">
        <v>46</v>
      </c>
      <c r="B214" t="s">
        <v>46</v>
      </c>
      <c r="C214" t="s">
        <v>92</v>
      </c>
      <c r="D214" t="s">
        <v>92</v>
      </c>
      <c r="E214" t="s">
        <v>90</v>
      </c>
      <c r="F214" s="4">
        <f t="shared" si="74"/>
        <v>46219</v>
      </c>
      <c r="G214" t="s">
        <v>39</v>
      </c>
      <c r="H214" s="28">
        <v>15</v>
      </c>
      <c r="I214" s="138">
        <v>34</v>
      </c>
      <c r="J214" s="138">
        <v>0</v>
      </c>
      <c r="K214" s="2">
        <v>0</v>
      </c>
      <c r="L214" s="2">
        <v>0</v>
      </c>
      <c r="M214" s="2">
        <v>2442.3799999999997</v>
      </c>
      <c r="N214" s="2">
        <v>9352.65</v>
      </c>
      <c r="O214" s="2">
        <v>0</v>
      </c>
      <c r="P214" s="2">
        <v>0</v>
      </c>
      <c r="Q214" s="29">
        <v>0</v>
      </c>
      <c r="R214" s="30">
        <f t="shared" si="69"/>
        <v>34</v>
      </c>
      <c r="S214" s="30">
        <f t="shared" si="70"/>
        <v>9352.65</v>
      </c>
      <c r="T214" t="s">
        <v>49</v>
      </c>
      <c r="U214" t="s">
        <v>49</v>
      </c>
      <c r="V214" t="s">
        <v>92</v>
      </c>
      <c r="W214" t="s">
        <v>92</v>
      </c>
      <c r="X214" t="s">
        <v>90</v>
      </c>
      <c r="Y214" s="4">
        <f t="shared" si="75"/>
        <v>45855</v>
      </c>
      <c r="Z214" t="s">
        <v>39</v>
      </c>
      <c r="AA214" s="28">
        <v>19</v>
      </c>
      <c r="AB214" s="138">
        <v>7</v>
      </c>
      <c r="AC214" s="138">
        <v>5</v>
      </c>
      <c r="AD214" s="2">
        <v>0</v>
      </c>
      <c r="AE214" s="2">
        <v>0</v>
      </c>
      <c r="AF214" s="2">
        <v>4033.54</v>
      </c>
      <c r="AG214" s="2">
        <v>1580.77</v>
      </c>
      <c r="AH214" s="2">
        <v>2735.3</v>
      </c>
      <c r="AI214" s="2">
        <v>0</v>
      </c>
      <c r="AJ214" s="29">
        <v>0</v>
      </c>
      <c r="AK214" s="30">
        <f t="shared" si="71"/>
        <v>12</v>
      </c>
      <c r="AL214" s="30">
        <f t="shared" si="72"/>
        <v>4316.07</v>
      </c>
      <c r="AM214" s="2">
        <f t="shared" si="64"/>
        <v>-4</v>
      </c>
      <c r="AN214" s="2">
        <f t="shared" si="64"/>
        <v>27</v>
      </c>
      <c r="AO214" s="2">
        <f t="shared" si="64"/>
        <v>-5</v>
      </c>
      <c r="AP214" s="2">
        <f t="shared" si="64"/>
        <v>0</v>
      </c>
      <c r="AQ214" s="2">
        <f t="shared" si="64"/>
        <v>0</v>
      </c>
      <c r="AR214" s="2">
        <f t="shared" si="64"/>
        <v>-1591.1600000000003</v>
      </c>
      <c r="AS214" s="2">
        <f t="shared" si="68"/>
        <v>7771.8799999999992</v>
      </c>
      <c r="AT214" s="2">
        <f t="shared" si="68"/>
        <v>-2735.3</v>
      </c>
      <c r="AU214" s="2">
        <f t="shared" si="68"/>
        <v>0</v>
      </c>
      <c r="AV214" s="29">
        <f t="shared" si="68"/>
        <v>0</v>
      </c>
      <c r="AW214" s="30">
        <f t="shared" si="68"/>
        <v>22</v>
      </c>
      <c r="AX214" s="31">
        <f t="shared" si="68"/>
        <v>5036.58</v>
      </c>
      <c r="AY214" s="38">
        <f t="shared" si="76"/>
        <v>-0.21052631578947367</v>
      </c>
      <c r="AZ214" s="38">
        <f t="shared" si="76"/>
        <v>3.8571428571428572</v>
      </c>
      <c r="BA214" s="38">
        <f t="shared" si="76"/>
        <v>-1</v>
      </c>
      <c r="BB214" s="38" t="str">
        <f t="shared" si="76"/>
        <v/>
      </c>
      <c r="BC214" s="38" t="str">
        <f t="shared" si="76"/>
        <v/>
      </c>
      <c r="BD214" s="38">
        <f t="shared" si="76"/>
        <v>-0.39448226619793042</v>
      </c>
      <c r="BE214" s="38">
        <f t="shared" si="76"/>
        <v>4.9165153690922772</v>
      </c>
      <c r="BF214" s="38">
        <f t="shared" si="76"/>
        <v>-1</v>
      </c>
      <c r="BG214" s="38" t="str">
        <f t="shared" si="76"/>
        <v/>
      </c>
      <c r="BH214" s="39" t="str">
        <f t="shared" si="73"/>
        <v/>
      </c>
      <c r="BI214" s="76">
        <f t="shared" si="73"/>
        <v>1.8333333333333333</v>
      </c>
      <c r="BJ214" s="40">
        <f t="shared" si="73"/>
        <v>1.1669365881461609</v>
      </c>
      <c r="BK214" s="119">
        <f t="shared" si="65"/>
        <v>162.8253333333333</v>
      </c>
      <c r="BL214" s="120">
        <f t="shared" si="65"/>
        <v>275.07794117647057</v>
      </c>
      <c r="BM214" s="120" t="str">
        <f t="shared" si="65"/>
        <v/>
      </c>
      <c r="BN214" s="120" t="str">
        <f t="shared" si="65"/>
        <v/>
      </c>
      <c r="BO214" s="121" t="str">
        <f t="shared" si="65"/>
        <v/>
      </c>
      <c r="BP214" s="119">
        <f t="shared" si="66"/>
        <v>212.29157894736841</v>
      </c>
      <c r="BQ214" s="120">
        <f t="shared" si="66"/>
        <v>225.82428571428571</v>
      </c>
      <c r="BR214" s="120">
        <f t="shared" si="66"/>
        <v>547.06000000000006</v>
      </c>
      <c r="BS214" s="120" t="str">
        <f t="shared" si="66"/>
        <v/>
      </c>
      <c r="BT214" s="121" t="str">
        <f t="shared" si="66"/>
        <v/>
      </c>
      <c r="BU214" s="119">
        <f t="shared" si="67"/>
        <v>-49.466245614035103</v>
      </c>
      <c r="BV214" s="120">
        <f t="shared" si="67"/>
        <v>49.253655462184867</v>
      </c>
      <c r="BW214" s="121" t="str">
        <f t="shared" si="67"/>
        <v/>
      </c>
      <c r="BX214" s="120" t="str">
        <f t="shared" si="67"/>
        <v/>
      </c>
      <c r="BY214" s="121" t="str">
        <f t="shared" si="67"/>
        <v/>
      </c>
    </row>
    <row r="215" spans="1:77" x14ac:dyDescent="0.2">
      <c r="A215" t="s">
        <v>46</v>
      </c>
      <c r="B215" t="s">
        <v>46</v>
      </c>
      <c r="C215" t="s">
        <v>92</v>
      </c>
      <c r="D215" t="s">
        <v>92</v>
      </c>
      <c r="E215" t="s">
        <v>90</v>
      </c>
      <c r="F215" s="4">
        <f t="shared" si="74"/>
        <v>46220</v>
      </c>
      <c r="G215" t="s">
        <v>40</v>
      </c>
      <c r="H215" s="28">
        <v>18</v>
      </c>
      <c r="I215" s="138">
        <v>19</v>
      </c>
      <c r="J215" s="138">
        <v>1</v>
      </c>
      <c r="K215" s="2">
        <v>0</v>
      </c>
      <c r="L215" s="2">
        <v>0</v>
      </c>
      <c r="M215" s="2">
        <v>3519.68</v>
      </c>
      <c r="N215" s="2">
        <v>9726.58</v>
      </c>
      <c r="O215" s="2">
        <v>-374.66</v>
      </c>
      <c r="P215" s="2">
        <v>0</v>
      </c>
      <c r="Q215" s="29">
        <v>0</v>
      </c>
      <c r="R215" s="30">
        <f t="shared" si="69"/>
        <v>20</v>
      </c>
      <c r="S215" s="30">
        <f t="shared" si="70"/>
        <v>9351.92</v>
      </c>
      <c r="T215" t="s">
        <v>49</v>
      </c>
      <c r="U215" t="s">
        <v>49</v>
      </c>
      <c r="V215" t="s">
        <v>92</v>
      </c>
      <c r="W215" t="s">
        <v>92</v>
      </c>
      <c r="X215" t="s">
        <v>90</v>
      </c>
      <c r="Y215" s="4">
        <f t="shared" si="75"/>
        <v>45856</v>
      </c>
      <c r="Z215" t="s">
        <v>40</v>
      </c>
      <c r="AA215" s="28">
        <v>28</v>
      </c>
      <c r="AB215" s="138">
        <v>10</v>
      </c>
      <c r="AC215" s="138">
        <v>0</v>
      </c>
      <c r="AD215" s="2">
        <v>0</v>
      </c>
      <c r="AE215" s="2">
        <v>0</v>
      </c>
      <c r="AF215" s="2">
        <v>1900.8300000000004</v>
      </c>
      <c r="AG215" s="2">
        <v>4180.21</v>
      </c>
      <c r="AH215" s="2">
        <v>0</v>
      </c>
      <c r="AI215" s="2">
        <v>0</v>
      </c>
      <c r="AJ215" s="29">
        <v>0</v>
      </c>
      <c r="AK215" s="30">
        <f t="shared" si="71"/>
        <v>10</v>
      </c>
      <c r="AL215" s="30">
        <f t="shared" si="72"/>
        <v>4180.21</v>
      </c>
      <c r="AM215" s="2">
        <f t="shared" si="64"/>
        <v>-10</v>
      </c>
      <c r="AN215" s="2">
        <f t="shared" si="64"/>
        <v>9</v>
      </c>
      <c r="AO215" s="2">
        <f t="shared" si="64"/>
        <v>1</v>
      </c>
      <c r="AP215" s="2">
        <f t="shared" si="64"/>
        <v>0</v>
      </c>
      <c r="AQ215" s="2">
        <f t="shared" si="64"/>
        <v>0</v>
      </c>
      <c r="AR215" s="2">
        <f t="shared" si="64"/>
        <v>1618.8499999999995</v>
      </c>
      <c r="AS215" s="2">
        <f t="shared" si="68"/>
        <v>5546.37</v>
      </c>
      <c r="AT215" s="2">
        <f t="shared" si="68"/>
        <v>-374.66</v>
      </c>
      <c r="AU215" s="2">
        <f t="shared" si="68"/>
        <v>0</v>
      </c>
      <c r="AV215" s="29">
        <f t="shared" si="68"/>
        <v>0</v>
      </c>
      <c r="AW215" s="30">
        <f t="shared" si="68"/>
        <v>10</v>
      </c>
      <c r="AX215" s="31">
        <f t="shared" si="68"/>
        <v>5171.71</v>
      </c>
      <c r="AY215" s="38">
        <f t="shared" si="76"/>
        <v>-0.35714285714285715</v>
      </c>
      <c r="AZ215" s="38">
        <f t="shared" si="76"/>
        <v>0.9</v>
      </c>
      <c r="BA215" s="38" t="str">
        <f t="shared" si="76"/>
        <v/>
      </c>
      <c r="BB215" s="38" t="str">
        <f t="shared" si="76"/>
        <v/>
      </c>
      <c r="BC215" s="38" t="str">
        <f t="shared" si="76"/>
        <v/>
      </c>
      <c r="BD215" s="38">
        <f t="shared" si="76"/>
        <v>0.85165427734200272</v>
      </c>
      <c r="BE215" s="38">
        <f t="shared" si="76"/>
        <v>1.3268161168936488</v>
      </c>
      <c r="BF215" s="38" t="str">
        <f t="shared" si="76"/>
        <v/>
      </c>
      <c r="BG215" s="38" t="str">
        <f t="shared" si="76"/>
        <v/>
      </c>
      <c r="BH215" s="39" t="str">
        <f t="shared" si="73"/>
        <v/>
      </c>
      <c r="BI215" s="76">
        <f t="shared" si="73"/>
        <v>1</v>
      </c>
      <c r="BJ215" s="40">
        <f t="shared" si="73"/>
        <v>1.2371890407419723</v>
      </c>
      <c r="BK215" s="119">
        <f t="shared" si="65"/>
        <v>195.53777777777776</v>
      </c>
      <c r="BL215" s="120">
        <f t="shared" si="65"/>
        <v>511.92526315789473</v>
      </c>
      <c r="BM215" s="120">
        <f t="shared" si="65"/>
        <v>-374.66</v>
      </c>
      <c r="BN215" s="120" t="str">
        <f t="shared" si="65"/>
        <v/>
      </c>
      <c r="BO215" s="121" t="str">
        <f t="shared" si="65"/>
        <v/>
      </c>
      <c r="BP215" s="119">
        <f t="shared" si="66"/>
        <v>67.886785714285722</v>
      </c>
      <c r="BQ215" s="120">
        <f t="shared" si="66"/>
        <v>418.02100000000002</v>
      </c>
      <c r="BR215" s="120" t="str">
        <f t="shared" si="66"/>
        <v/>
      </c>
      <c r="BS215" s="120" t="str">
        <f t="shared" si="66"/>
        <v/>
      </c>
      <c r="BT215" s="121" t="str">
        <f t="shared" si="66"/>
        <v/>
      </c>
      <c r="BU215" s="119">
        <f t="shared" si="67"/>
        <v>127.65099206349204</v>
      </c>
      <c r="BV215" s="120">
        <f t="shared" si="67"/>
        <v>93.904263157894718</v>
      </c>
      <c r="BW215" s="121" t="str">
        <f t="shared" si="67"/>
        <v/>
      </c>
      <c r="BX215" s="120" t="str">
        <f t="shared" si="67"/>
        <v/>
      </c>
      <c r="BY215" s="121" t="str">
        <f t="shared" si="67"/>
        <v/>
      </c>
    </row>
    <row r="216" spans="1:77" ht="13.5" thickBot="1" x14ac:dyDescent="0.25">
      <c r="A216" t="s">
        <v>46</v>
      </c>
      <c r="B216" t="s">
        <v>46</v>
      </c>
      <c r="C216" t="s">
        <v>92</v>
      </c>
      <c r="D216" t="s">
        <v>92</v>
      </c>
      <c r="E216" t="s">
        <v>90</v>
      </c>
      <c r="F216" s="59">
        <f t="shared" si="74"/>
        <v>46221</v>
      </c>
      <c r="G216" s="42" t="s">
        <v>41</v>
      </c>
      <c r="H216" s="43">
        <v>21</v>
      </c>
      <c r="I216" s="44">
        <v>0</v>
      </c>
      <c r="J216" s="44">
        <v>0</v>
      </c>
      <c r="K216" s="44">
        <v>0</v>
      </c>
      <c r="L216" s="44">
        <v>0</v>
      </c>
      <c r="M216" s="44">
        <v>5348.09</v>
      </c>
      <c r="N216" s="44">
        <v>0</v>
      </c>
      <c r="O216" s="44">
        <v>0</v>
      </c>
      <c r="P216" s="44">
        <v>0</v>
      </c>
      <c r="Q216" s="45">
        <v>0</v>
      </c>
      <c r="R216" s="46">
        <f t="shared" si="69"/>
        <v>0</v>
      </c>
      <c r="S216" s="46">
        <f t="shared" si="70"/>
        <v>0</v>
      </c>
      <c r="T216" t="s">
        <v>49</v>
      </c>
      <c r="U216" t="s">
        <v>49</v>
      </c>
      <c r="V216" t="s">
        <v>92</v>
      </c>
      <c r="W216" t="s">
        <v>92</v>
      </c>
      <c r="X216" t="s">
        <v>90</v>
      </c>
      <c r="Y216" s="59">
        <f t="shared" si="75"/>
        <v>45857</v>
      </c>
      <c r="Z216" s="42" t="s">
        <v>41</v>
      </c>
      <c r="AA216" s="43">
        <v>25</v>
      </c>
      <c r="AB216" s="44">
        <v>8</v>
      </c>
      <c r="AC216" s="44">
        <v>1</v>
      </c>
      <c r="AD216" s="44">
        <v>0</v>
      </c>
      <c r="AE216" s="44">
        <v>0</v>
      </c>
      <c r="AF216" s="44">
        <v>4894.6100000000006</v>
      </c>
      <c r="AG216" s="44">
        <v>2153.2799999999997</v>
      </c>
      <c r="AH216" s="44">
        <v>708.69</v>
      </c>
      <c r="AI216" s="44">
        <v>0</v>
      </c>
      <c r="AJ216" s="45">
        <v>0</v>
      </c>
      <c r="AK216" s="46">
        <f t="shared" si="71"/>
        <v>9</v>
      </c>
      <c r="AL216" s="46">
        <f t="shared" si="72"/>
        <v>2861.97</v>
      </c>
      <c r="AM216" s="44">
        <f t="shared" si="64"/>
        <v>-4</v>
      </c>
      <c r="AN216" s="44">
        <f t="shared" si="64"/>
        <v>-8</v>
      </c>
      <c r="AO216" s="44">
        <f t="shared" si="64"/>
        <v>-1</v>
      </c>
      <c r="AP216" s="44">
        <f t="shared" si="64"/>
        <v>0</v>
      </c>
      <c r="AQ216" s="44">
        <f t="shared" si="64"/>
        <v>0</v>
      </c>
      <c r="AR216" s="44">
        <f t="shared" si="64"/>
        <v>453.47999999999956</v>
      </c>
      <c r="AS216" s="44">
        <f t="shared" si="68"/>
        <v>-2153.2799999999997</v>
      </c>
      <c r="AT216" s="44">
        <f t="shared" si="68"/>
        <v>-708.69</v>
      </c>
      <c r="AU216" s="44">
        <f t="shared" si="68"/>
        <v>0</v>
      </c>
      <c r="AV216" s="45">
        <f t="shared" si="68"/>
        <v>0</v>
      </c>
      <c r="AW216" s="46">
        <f t="shared" si="68"/>
        <v>-9</v>
      </c>
      <c r="AX216" s="47">
        <f t="shared" si="68"/>
        <v>-2861.97</v>
      </c>
      <c r="AY216" s="56">
        <f t="shared" si="76"/>
        <v>-0.16</v>
      </c>
      <c r="AZ216" s="56">
        <f t="shared" si="76"/>
        <v>-1</v>
      </c>
      <c r="BA216" s="56">
        <f t="shared" si="76"/>
        <v>-1</v>
      </c>
      <c r="BB216" s="56" t="str">
        <f t="shared" si="76"/>
        <v/>
      </c>
      <c r="BC216" s="56" t="str">
        <f t="shared" si="76"/>
        <v/>
      </c>
      <c r="BD216" s="56">
        <f t="shared" si="76"/>
        <v>9.2648852513274704E-2</v>
      </c>
      <c r="BE216" s="56">
        <f t="shared" si="76"/>
        <v>-1</v>
      </c>
      <c r="BF216" s="56">
        <f t="shared" si="76"/>
        <v>-1</v>
      </c>
      <c r="BG216" s="56" t="str">
        <f t="shared" si="76"/>
        <v/>
      </c>
      <c r="BH216" s="57" t="str">
        <f t="shared" si="73"/>
        <v/>
      </c>
      <c r="BI216" s="81">
        <f t="shared" si="73"/>
        <v>-1</v>
      </c>
      <c r="BJ216" s="58">
        <f t="shared" si="73"/>
        <v>-1</v>
      </c>
      <c r="BK216" s="122">
        <f t="shared" si="65"/>
        <v>254.6709523809524</v>
      </c>
      <c r="BL216" s="123" t="str">
        <f t="shared" si="65"/>
        <v/>
      </c>
      <c r="BM216" s="123" t="str">
        <f t="shared" si="65"/>
        <v/>
      </c>
      <c r="BN216" s="123" t="str">
        <f t="shared" si="65"/>
        <v/>
      </c>
      <c r="BO216" s="124" t="str">
        <f t="shared" si="65"/>
        <v/>
      </c>
      <c r="BP216" s="122">
        <f t="shared" si="66"/>
        <v>195.78440000000003</v>
      </c>
      <c r="BQ216" s="123">
        <f t="shared" si="66"/>
        <v>269.15999999999997</v>
      </c>
      <c r="BR216" s="123">
        <f t="shared" si="66"/>
        <v>708.69</v>
      </c>
      <c r="BS216" s="123" t="str">
        <f t="shared" si="66"/>
        <v/>
      </c>
      <c r="BT216" s="124" t="str">
        <f t="shared" si="66"/>
        <v/>
      </c>
      <c r="BU216" s="122">
        <f t="shared" si="67"/>
        <v>58.886552380952367</v>
      </c>
      <c r="BV216" s="123" t="str">
        <f t="shared" si="67"/>
        <v/>
      </c>
      <c r="BW216" s="124" t="str">
        <f t="shared" si="67"/>
        <v/>
      </c>
      <c r="BX216" s="123" t="str">
        <f t="shared" si="67"/>
        <v/>
      </c>
      <c r="BY216" s="124" t="str">
        <f t="shared" si="67"/>
        <v/>
      </c>
    </row>
    <row r="217" spans="1:77" x14ac:dyDescent="0.2">
      <c r="A217" t="s">
        <v>46</v>
      </c>
      <c r="B217" t="s">
        <v>46</v>
      </c>
      <c r="C217" t="s">
        <v>92</v>
      </c>
      <c r="D217" t="s">
        <v>92</v>
      </c>
      <c r="E217" t="s">
        <v>91</v>
      </c>
      <c r="F217" s="4">
        <f t="shared" si="74"/>
        <v>46222</v>
      </c>
      <c r="G217" t="s">
        <v>35</v>
      </c>
      <c r="H217" s="28">
        <v>9</v>
      </c>
      <c r="I217" s="138">
        <v>28</v>
      </c>
      <c r="J217" s="138">
        <v>0</v>
      </c>
      <c r="K217" s="2">
        <v>0</v>
      </c>
      <c r="L217" s="2">
        <v>0</v>
      </c>
      <c r="M217" s="2">
        <v>1502.72</v>
      </c>
      <c r="N217" s="2">
        <v>9634.4500000000007</v>
      </c>
      <c r="O217" s="2">
        <v>0</v>
      </c>
      <c r="P217" s="2">
        <v>0</v>
      </c>
      <c r="Q217" s="29">
        <v>0</v>
      </c>
      <c r="R217" s="30">
        <f t="shared" si="69"/>
        <v>28</v>
      </c>
      <c r="S217" s="30">
        <f t="shared" si="70"/>
        <v>9634.4500000000007</v>
      </c>
      <c r="T217" t="s">
        <v>49</v>
      </c>
      <c r="U217" t="s">
        <v>49</v>
      </c>
      <c r="V217" t="s">
        <v>92</v>
      </c>
      <c r="W217" t="s">
        <v>92</v>
      </c>
      <c r="X217" t="s">
        <v>91</v>
      </c>
      <c r="Y217" s="4">
        <f t="shared" si="75"/>
        <v>45858</v>
      </c>
      <c r="Z217" t="s">
        <v>35</v>
      </c>
      <c r="AA217" s="28">
        <v>11</v>
      </c>
      <c r="AB217" s="138">
        <v>2</v>
      </c>
      <c r="AC217" s="138">
        <v>5</v>
      </c>
      <c r="AD217" s="2">
        <v>0</v>
      </c>
      <c r="AE217" s="2">
        <v>0</v>
      </c>
      <c r="AF217" s="2">
        <v>2267.1</v>
      </c>
      <c r="AG217" s="2">
        <v>265.82</v>
      </c>
      <c r="AH217" s="2">
        <v>3329.22</v>
      </c>
      <c r="AI217" s="2">
        <v>0</v>
      </c>
      <c r="AJ217" s="29">
        <v>0</v>
      </c>
      <c r="AK217" s="30">
        <f t="shared" si="71"/>
        <v>7</v>
      </c>
      <c r="AL217" s="30">
        <f t="shared" si="72"/>
        <v>3595.04</v>
      </c>
      <c r="AM217" s="2">
        <f t="shared" si="64"/>
        <v>-2</v>
      </c>
      <c r="AN217" s="2">
        <f t="shared" si="64"/>
        <v>26</v>
      </c>
      <c r="AO217" s="2">
        <f t="shared" si="64"/>
        <v>-5</v>
      </c>
      <c r="AP217" s="2">
        <f t="shared" si="64"/>
        <v>0</v>
      </c>
      <c r="AQ217" s="2">
        <f t="shared" si="64"/>
        <v>0</v>
      </c>
      <c r="AR217" s="2">
        <f t="shared" si="64"/>
        <v>-764.37999999999988</v>
      </c>
      <c r="AS217" s="2">
        <f t="shared" si="68"/>
        <v>9368.630000000001</v>
      </c>
      <c r="AT217" s="2">
        <f t="shared" si="68"/>
        <v>-3329.22</v>
      </c>
      <c r="AU217" s="2">
        <f t="shared" si="68"/>
        <v>0</v>
      </c>
      <c r="AV217" s="29">
        <f t="shared" si="68"/>
        <v>0</v>
      </c>
      <c r="AW217" s="30">
        <f t="shared" si="68"/>
        <v>21</v>
      </c>
      <c r="AX217" s="31">
        <f t="shared" si="68"/>
        <v>6039.4100000000008</v>
      </c>
      <c r="AY217" s="38">
        <f t="shared" si="76"/>
        <v>-0.18181818181818182</v>
      </c>
      <c r="AZ217" s="38">
        <f t="shared" si="76"/>
        <v>13</v>
      </c>
      <c r="BA217" s="38">
        <f t="shared" si="76"/>
        <v>-1</v>
      </c>
      <c r="BB217" s="38" t="str">
        <f t="shared" si="76"/>
        <v/>
      </c>
      <c r="BC217" s="38" t="str">
        <f t="shared" si="76"/>
        <v/>
      </c>
      <c r="BD217" s="38">
        <f t="shared" si="76"/>
        <v>-0.33716201314454586</v>
      </c>
      <c r="BE217" s="38">
        <f t="shared" si="76"/>
        <v>35.244263035136562</v>
      </c>
      <c r="BF217" s="38">
        <f t="shared" si="76"/>
        <v>-1</v>
      </c>
      <c r="BG217" s="38" t="str">
        <f t="shared" si="76"/>
        <v/>
      </c>
      <c r="BH217" s="39" t="str">
        <f t="shared" si="73"/>
        <v/>
      </c>
      <c r="BI217" s="76">
        <f t="shared" si="73"/>
        <v>3</v>
      </c>
      <c r="BJ217" s="40">
        <f t="shared" si="73"/>
        <v>1.6799284569851798</v>
      </c>
      <c r="BK217" s="116">
        <f t="shared" si="65"/>
        <v>166.9688888888889</v>
      </c>
      <c r="BL217" s="117">
        <f t="shared" si="65"/>
        <v>344.08750000000003</v>
      </c>
      <c r="BM217" s="117" t="str">
        <f t="shared" si="65"/>
        <v/>
      </c>
      <c r="BN217" s="117" t="str">
        <f t="shared" si="65"/>
        <v/>
      </c>
      <c r="BO217" s="118" t="str">
        <f t="shared" si="65"/>
        <v/>
      </c>
      <c r="BP217" s="116">
        <f t="shared" si="66"/>
        <v>206.1</v>
      </c>
      <c r="BQ217" s="117">
        <f t="shared" si="66"/>
        <v>132.91</v>
      </c>
      <c r="BR217" s="117">
        <f t="shared" si="66"/>
        <v>665.84399999999994</v>
      </c>
      <c r="BS217" s="117" t="str">
        <f t="shared" si="66"/>
        <v/>
      </c>
      <c r="BT217" s="118" t="str">
        <f t="shared" si="66"/>
        <v/>
      </c>
      <c r="BU217" s="116">
        <f t="shared" si="67"/>
        <v>-39.131111111111096</v>
      </c>
      <c r="BV217" s="117">
        <f t="shared" si="67"/>
        <v>211.17750000000004</v>
      </c>
      <c r="BW217" s="118" t="str">
        <f t="shared" si="67"/>
        <v/>
      </c>
      <c r="BX217" s="117" t="str">
        <f t="shared" si="67"/>
        <v/>
      </c>
      <c r="BY217" s="118" t="str">
        <f t="shared" si="67"/>
        <v/>
      </c>
    </row>
    <row r="218" spans="1:77" x14ac:dyDescent="0.2">
      <c r="A218" t="s">
        <v>46</v>
      </c>
      <c r="B218" t="s">
        <v>46</v>
      </c>
      <c r="C218" t="s">
        <v>92</v>
      </c>
      <c r="D218" t="s">
        <v>92</v>
      </c>
      <c r="E218" t="s">
        <v>91</v>
      </c>
      <c r="F218" s="4">
        <f t="shared" si="74"/>
        <v>46223</v>
      </c>
      <c r="G218" t="s">
        <v>36</v>
      </c>
      <c r="H218" s="28">
        <v>11</v>
      </c>
      <c r="I218" s="138">
        <v>12</v>
      </c>
      <c r="J218" s="138">
        <v>3</v>
      </c>
      <c r="K218" s="2">
        <v>0</v>
      </c>
      <c r="L218" s="2">
        <v>0</v>
      </c>
      <c r="M218" s="2">
        <v>4948.51</v>
      </c>
      <c r="N218" s="2">
        <v>1928.9199999999998</v>
      </c>
      <c r="O218" s="2">
        <v>1245.29</v>
      </c>
      <c r="P218" s="2">
        <v>0</v>
      </c>
      <c r="Q218" s="29">
        <v>0</v>
      </c>
      <c r="R218" s="30">
        <f t="shared" si="69"/>
        <v>15</v>
      </c>
      <c r="S218" s="30">
        <f t="shared" si="70"/>
        <v>3174.21</v>
      </c>
      <c r="T218" t="s">
        <v>49</v>
      </c>
      <c r="U218" t="s">
        <v>49</v>
      </c>
      <c r="V218" t="s">
        <v>92</v>
      </c>
      <c r="W218" t="s">
        <v>92</v>
      </c>
      <c r="X218" t="s">
        <v>91</v>
      </c>
      <c r="Y218" s="4">
        <f t="shared" si="75"/>
        <v>45859</v>
      </c>
      <c r="Z218" t="s">
        <v>36</v>
      </c>
      <c r="AA218" s="28">
        <v>14</v>
      </c>
      <c r="AB218" s="138">
        <v>17</v>
      </c>
      <c r="AC218" s="138">
        <v>4</v>
      </c>
      <c r="AD218" s="2">
        <v>0</v>
      </c>
      <c r="AE218" s="2">
        <v>0</v>
      </c>
      <c r="AF218" s="2">
        <v>1853.76</v>
      </c>
      <c r="AG218" s="2">
        <v>7830.2800000000007</v>
      </c>
      <c r="AH218" s="2">
        <v>406.83000000000004</v>
      </c>
      <c r="AI218" s="2">
        <v>0</v>
      </c>
      <c r="AJ218" s="29">
        <v>0</v>
      </c>
      <c r="AK218" s="30">
        <f t="shared" si="71"/>
        <v>21</v>
      </c>
      <c r="AL218" s="30">
        <f t="shared" si="72"/>
        <v>8237.11</v>
      </c>
      <c r="AM218" s="2">
        <f t="shared" si="64"/>
        <v>-3</v>
      </c>
      <c r="AN218" s="2">
        <f t="shared" si="64"/>
        <v>-5</v>
      </c>
      <c r="AO218" s="2">
        <f t="shared" si="64"/>
        <v>-1</v>
      </c>
      <c r="AP218" s="2">
        <f t="shared" si="64"/>
        <v>0</v>
      </c>
      <c r="AQ218" s="2">
        <f t="shared" si="64"/>
        <v>0</v>
      </c>
      <c r="AR218" s="2">
        <f t="shared" si="64"/>
        <v>3094.75</v>
      </c>
      <c r="AS218" s="2">
        <f t="shared" si="68"/>
        <v>-5901.3600000000006</v>
      </c>
      <c r="AT218" s="2">
        <f t="shared" si="68"/>
        <v>838.45999999999992</v>
      </c>
      <c r="AU218" s="2">
        <f t="shared" si="68"/>
        <v>0</v>
      </c>
      <c r="AV218" s="29">
        <f t="shared" si="68"/>
        <v>0</v>
      </c>
      <c r="AW218" s="30">
        <f t="shared" si="68"/>
        <v>-6</v>
      </c>
      <c r="AX218" s="31">
        <f t="shared" si="68"/>
        <v>-5062.9000000000005</v>
      </c>
      <c r="AY218" s="38">
        <f t="shared" si="76"/>
        <v>-0.21428571428571427</v>
      </c>
      <c r="AZ218" s="38">
        <f t="shared" si="76"/>
        <v>-0.29411764705882354</v>
      </c>
      <c r="BA218" s="38">
        <f t="shared" si="76"/>
        <v>-0.25</v>
      </c>
      <c r="BB218" s="38" t="str">
        <f t="shared" si="76"/>
        <v/>
      </c>
      <c r="BC218" s="38" t="str">
        <f t="shared" si="76"/>
        <v/>
      </c>
      <c r="BD218" s="38">
        <f t="shared" si="76"/>
        <v>1.6694448040738823</v>
      </c>
      <c r="BE218" s="38">
        <f t="shared" si="76"/>
        <v>-0.75365887299049328</v>
      </c>
      <c r="BF218" s="38">
        <f t="shared" si="76"/>
        <v>2.060959122975198</v>
      </c>
      <c r="BG218" s="38" t="str">
        <f t="shared" si="76"/>
        <v/>
      </c>
      <c r="BH218" s="39" t="str">
        <f t="shared" si="73"/>
        <v/>
      </c>
      <c r="BI218" s="76">
        <f t="shared" si="73"/>
        <v>-0.2857142857142857</v>
      </c>
      <c r="BJ218" s="40">
        <f t="shared" si="73"/>
        <v>-0.61464518502241683</v>
      </c>
      <c r="BK218" s="119">
        <f t="shared" si="65"/>
        <v>449.86454545454546</v>
      </c>
      <c r="BL218" s="120">
        <f t="shared" si="65"/>
        <v>160.74333333333331</v>
      </c>
      <c r="BM218" s="120">
        <f t="shared" si="65"/>
        <v>415.09666666666664</v>
      </c>
      <c r="BN218" s="120" t="str">
        <f t="shared" si="65"/>
        <v/>
      </c>
      <c r="BO218" s="121" t="str">
        <f t="shared" si="65"/>
        <v/>
      </c>
      <c r="BP218" s="119">
        <f t="shared" si="66"/>
        <v>132.41142857142856</v>
      </c>
      <c r="BQ218" s="120">
        <f t="shared" si="66"/>
        <v>460.60470588235296</v>
      </c>
      <c r="BR218" s="120">
        <f t="shared" si="66"/>
        <v>101.70750000000001</v>
      </c>
      <c r="BS218" s="120" t="str">
        <f t="shared" si="66"/>
        <v/>
      </c>
      <c r="BT218" s="121" t="str">
        <f t="shared" si="66"/>
        <v/>
      </c>
      <c r="BU218" s="119">
        <f t="shared" si="67"/>
        <v>317.45311688311688</v>
      </c>
      <c r="BV218" s="120">
        <f t="shared" si="67"/>
        <v>-299.86137254901962</v>
      </c>
      <c r="BW218" s="121">
        <f t="shared" si="67"/>
        <v>313.3891666666666</v>
      </c>
      <c r="BX218" s="120" t="str">
        <f t="shared" si="67"/>
        <v/>
      </c>
      <c r="BY218" s="121" t="str">
        <f t="shared" si="67"/>
        <v/>
      </c>
    </row>
    <row r="219" spans="1:77" x14ac:dyDescent="0.2">
      <c r="A219" t="s">
        <v>46</v>
      </c>
      <c r="B219" t="s">
        <v>46</v>
      </c>
      <c r="C219" t="s">
        <v>92</v>
      </c>
      <c r="D219" t="s">
        <v>92</v>
      </c>
      <c r="E219" t="s">
        <v>91</v>
      </c>
      <c r="F219" s="4">
        <f t="shared" si="74"/>
        <v>46224</v>
      </c>
      <c r="G219" t="s">
        <v>37</v>
      </c>
      <c r="H219" s="28">
        <v>26</v>
      </c>
      <c r="I219" s="138">
        <v>33</v>
      </c>
      <c r="J219" s="138">
        <v>6</v>
      </c>
      <c r="K219" s="2">
        <v>0</v>
      </c>
      <c r="L219" s="2">
        <v>0</v>
      </c>
      <c r="M219" s="2">
        <v>4400.6400000000003</v>
      </c>
      <c r="N219" s="2">
        <v>6575.68</v>
      </c>
      <c r="O219" s="2">
        <v>3402.54</v>
      </c>
      <c r="P219" s="2">
        <v>0</v>
      </c>
      <c r="Q219" s="29">
        <v>0</v>
      </c>
      <c r="R219" s="30">
        <f t="shared" si="69"/>
        <v>39</v>
      </c>
      <c r="S219" s="30">
        <f t="shared" si="70"/>
        <v>9978.2200000000012</v>
      </c>
      <c r="T219" t="s">
        <v>49</v>
      </c>
      <c r="U219" t="s">
        <v>49</v>
      </c>
      <c r="V219" t="s">
        <v>92</v>
      </c>
      <c r="W219" t="s">
        <v>92</v>
      </c>
      <c r="X219" t="s">
        <v>91</v>
      </c>
      <c r="Y219" s="4">
        <f t="shared" si="75"/>
        <v>45860</v>
      </c>
      <c r="Z219" t="s">
        <v>37</v>
      </c>
      <c r="AA219" s="28">
        <v>36</v>
      </c>
      <c r="AB219" s="138">
        <v>21</v>
      </c>
      <c r="AC219" s="138">
        <v>0</v>
      </c>
      <c r="AD219" s="2">
        <v>0</v>
      </c>
      <c r="AE219" s="2">
        <v>0</v>
      </c>
      <c r="AF219" s="2">
        <v>7532.6100000000006</v>
      </c>
      <c r="AG219" s="2">
        <v>3905.8600000000006</v>
      </c>
      <c r="AH219" s="2">
        <v>0</v>
      </c>
      <c r="AI219" s="2">
        <v>0</v>
      </c>
      <c r="AJ219" s="29">
        <v>0</v>
      </c>
      <c r="AK219" s="30">
        <f t="shared" si="71"/>
        <v>21</v>
      </c>
      <c r="AL219" s="30">
        <f t="shared" si="72"/>
        <v>3905.8600000000006</v>
      </c>
      <c r="AM219" s="2">
        <f t="shared" si="64"/>
        <v>-10</v>
      </c>
      <c r="AN219" s="2">
        <f t="shared" si="64"/>
        <v>12</v>
      </c>
      <c r="AO219" s="2">
        <f t="shared" si="64"/>
        <v>6</v>
      </c>
      <c r="AP219" s="2">
        <f t="shared" si="64"/>
        <v>0</v>
      </c>
      <c r="AQ219" s="2">
        <f t="shared" si="64"/>
        <v>0</v>
      </c>
      <c r="AR219" s="2">
        <f t="shared" si="64"/>
        <v>-3131.9700000000003</v>
      </c>
      <c r="AS219" s="2">
        <f t="shared" si="68"/>
        <v>2669.8199999999997</v>
      </c>
      <c r="AT219" s="2">
        <f t="shared" si="68"/>
        <v>3402.54</v>
      </c>
      <c r="AU219" s="2">
        <f t="shared" si="68"/>
        <v>0</v>
      </c>
      <c r="AV219" s="29">
        <f t="shared" si="68"/>
        <v>0</v>
      </c>
      <c r="AW219" s="30">
        <f t="shared" si="68"/>
        <v>18</v>
      </c>
      <c r="AX219" s="31">
        <f t="shared" si="68"/>
        <v>6072.3600000000006</v>
      </c>
      <c r="AY219" s="38">
        <f t="shared" si="76"/>
        <v>-0.27777777777777779</v>
      </c>
      <c r="AZ219" s="38">
        <f t="shared" si="76"/>
        <v>0.5714285714285714</v>
      </c>
      <c r="BA219" s="38" t="str">
        <f t="shared" si="76"/>
        <v/>
      </c>
      <c r="BB219" s="38" t="str">
        <f t="shared" si="76"/>
        <v/>
      </c>
      <c r="BC219" s="38" t="str">
        <f t="shared" si="76"/>
        <v/>
      </c>
      <c r="BD219" s="38">
        <f t="shared" si="76"/>
        <v>-0.4157881531102765</v>
      </c>
      <c r="BE219" s="38">
        <f t="shared" si="76"/>
        <v>0.6835421648497384</v>
      </c>
      <c r="BF219" s="38" t="str">
        <f t="shared" si="76"/>
        <v/>
      </c>
      <c r="BG219" s="38" t="str">
        <f t="shared" si="76"/>
        <v/>
      </c>
      <c r="BH219" s="39" t="str">
        <f t="shared" si="73"/>
        <v/>
      </c>
      <c r="BI219" s="76">
        <f t="shared" si="73"/>
        <v>0.8571428571428571</v>
      </c>
      <c r="BJ219" s="40">
        <f t="shared" si="73"/>
        <v>1.5546793791892182</v>
      </c>
      <c r="BK219" s="119">
        <f t="shared" si="65"/>
        <v>169.25538461538463</v>
      </c>
      <c r="BL219" s="120">
        <f t="shared" si="65"/>
        <v>199.26303030303032</v>
      </c>
      <c r="BM219" s="120">
        <f t="shared" si="65"/>
        <v>567.09</v>
      </c>
      <c r="BN219" s="120" t="str">
        <f t="shared" si="65"/>
        <v/>
      </c>
      <c r="BO219" s="121" t="str">
        <f t="shared" si="65"/>
        <v/>
      </c>
      <c r="BP219" s="119">
        <f t="shared" si="66"/>
        <v>209.23916666666668</v>
      </c>
      <c r="BQ219" s="120">
        <f t="shared" si="66"/>
        <v>185.99333333333337</v>
      </c>
      <c r="BR219" s="120" t="str">
        <f t="shared" si="66"/>
        <v/>
      </c>
      <c r="BS219" s="120" t="str">
        <f t="shared" si="66"/>
        <v/>
      </c>
      <c r="BT219" s="121" t="str">
        <f t="shared" si="66"/>
        <v/>
      </c>
      <c r="BU219" s="119">
        <f t="shared" si="67"/>
        <v>-39.983782051282049</v>
      </c>
      <c r="BV219" s="120">
        <f t="shared" si="67"/>
        <v>13.269696969696952</v>
      </c>
      <c r="BW219" s="121" t="str">
        <f t="shared" si="67"/>
        <v/>
      </c>
      <c r="BX219" s="120" t="str">
        <f t="shared" si="67"/>
        <v/>
      </c>
      <c r="BY219" s="121" t="str">
        <f t="shared" si="67"/>
        <v/>
      </c>
    </row>
    <row r="220" spans="1:77" x14ac:dyDescent="0.2">
      <c r="A220" t="s">
        <v>46</v>
      </c>
      <c r="B220" t="s">
        <v>46</v>
      </c>
      <c r="C220" t="s">
        <v>92</v>
      </c>
      <c r="D220" t="s">
        <v>92</v>
      </c>
      <c r="E220" t="s">
        <v>91</v>
      </c>
      <c r="F220" s="4">
        <f t="shared" si="74"/>
        <v>46225</v>
      </c>
      <c r="G220" t="s">
        <v>38</v>
      </c>
      <c r="H220" s="28">
        <v>24</v>
      </c>
      <c r="I220" s="138">
        <v>20</v>
      </c>
      <c r="J220" s="138">
        <v>1</v>
      </c>
      <c r="K220" s="2">
        <v>0</v>
      </c>
      <c r="L220" s="2">
        <v>0</v>
      </c>
      <c r="M220" s="2">
        <v>6172.91</v>
      </c>
      <c r="N220" s="2">
        <v>2468.8700000000003</v>
      </c>
      <c r="O220" s="2">
        <v>820.83</v>
      </c>
      <c r="P220" s="2">
        <v>0</v>
      </c>
      <c r="Q220" s="29">
        <v>0</v>
      </c>
      <c r="R220" s="30">
        <f t="shared" si="69"/>
        <v>21</v>
      </c>
      <c r="S220" s="30">
        <f t="shared" si="70"/>
        <v>3289.7000000000003</v>
      </c>
      <c r="T220" t="s">
        <v>49</v>
      </c>
      <c r="U220" t="s">
        <v>49</v>
      </c>
      <c r="V220" t="s">
        <v>92</v>
      </c>
      <c r="W220" t="s">
        <v>92</v>
      </c>
      <c r="X220" t="s">
        <v>91</v>
      </c>
      <c r="Y220" s="4">
        <f t="shared" si="75"/>
        <v>45861</v>
      </c>
      <c r="Z220" t="s">
        <v>38</v>
      </c>
      <c r="AA220" s="28">
        <v>42</v>
      </c>
      <c r="AB220" s="138">
        <v>19</v>
      </c>
      <c r="AC220" s="138">
        <v>1</v>
      </c>
      <c r="AD220" s="2">
        <v>0</v>
      </c>
      <c r="AE220" s="2">
        <v>0</v>
      </c>
      <c r="AF220" s="2">
        <v>7178.11</v>
      </c>
      <c r="AG220" s="2">
        <v>2923.27</v>
      </c>
      <c r="AH220" s="2">
        <v>657.49</v>
      </c>
      <c r="AI220" s="2">
        <v>0</v>
      </c>
      <c r="AJ220" s="29">
        <v>0</v>
      </c>
      <c r="AK220" s="30">
        <f t="shared" si="71"/>
        <v>20</v>
      </c>
      <c r="AL220" s="30">
        <f t="shared" si="72"/>
        <v>3580.76</v>
      </c>
      <c r="AM220" s="2">
        <f t="shared" si="64"/>
        <v>-18</v>
      </c>
      <c r="AN220" s="2">
        <f t="shared" si="64"/>
        <v>1</v>
      </c>
      <c r="AO220" s="2">
        <f t="shared" si="64"/>
        <v>0</v>
      </c>
      <c r="AP220" s="2">
        <f t="shared" si="64"/>
        <v>0</v>
      </c>
      <c r="AQ220" s="2">
        <f t="shared" si="64"/>
        <v>0</v>
      </c>
      <c r="AR220" s="2">
        <f t="shared" si="64"/>
        <v>-1005.1999999999998</v>
      </c>
      <c r="AS220" s="2">
        <f t="shared" si="68"/>
        <v>-454.39999999999964</v>
      </c>
      <c r="AT220" s="2">
        <f t="shared" si="68"/>
        <v>163.34000000000003</v>
      </c>
      <c r="AU220" s="2">
        <f t="shared" si="68"/>
        <v>0</v>
      </c>
      <c r="AV220" s="29">
        <f t="shared" si="68"/>
        <v>0</v>
      </c>
      <c r="AW220" s="30">
        <f t="shared" si="68"/>
        <v>1</v>
      </c>
      <c r="AX220" s="31">
        <f t="shared" si="68"/>
        <v>-291.05999999999995</v>
      </c>
      <c r="AY220" s="38">
        <f t="shared" si="76"/>
        <v>-0.42857142857142855</v>
      </c>
      <c r="AZ220" s="38">
        <f t="shared" si="76"/>
        <v>5.2631578947368418E-2</v>
      </c>
      <c r="BA220" s="38">
        <f t="shared" si="76"/>
        <v>0</v>
      </c>
      <c r="BB220" s="38" t="str">
        <f t="shared" si="76"/>
        <v/>
      </c>
      <c r="BC220" s="38" t="str">
        <f t="shared" si="76"/>
        <v/>
      </c>
      <c r="BD220" s="38">
        <f t="shared" si="76"/>
        <v>-0.14003686207093508</v>
      </c>
      <c r="BE220" s="38">
        <f t="shared" si="76"/>
        <v>-0.15544236420173288</v>
      </c>
      <c r="BF220" s="38">
        <f t="shared" si="76"/>
        <v>0.24842963391078196</v>
      </c>
      <c r="BG220" s="38" t="str">
        <f t="shared" si="76"/>
        <v/>
      </c>
      <c r="BH220" s="39" t="str">
        <f t="shared" si="73"/>
        <v/>
      </c>
      <c r="BI220" s="76">
        <f t="shared" si="73"/>
        <v>0.05</v>
      </c>
      <c r="BJ220" s="40">
        <f t="shared" si="73"/>
        <v>-8.1284420067248273E-2</v>
      </c>
      <c r="BK220" s="119">
        <f t="shared" si="65"/>
        <v>257.20458333333335</v>
      </c>
      <c r="BL220" s="120">
        <f t="shared" si="65"/>
        <v>123.44350000000001</v>
      </c>
      <c r="BM220" s="120">
        <f t="shared" si="65"/>
        <v>820.83</v>
      </c>
      <c r="BN220" s="120" t="str">
        <f t="shared" si="65"/>
        <v/>
      </c>
      <c r="BO220" s="121" t="str">
        <f t="shared" si="65"/>
        <v/>
      </c>
      <c r="BP220" s="119">
        <f t="shared" si="66"/>
        <v>170.90738095238095</v>
      </c>
      <c r="BQ220" s="120">
        <f t="shared" si="66"/>
        <v>153.85631578947368</v>
      </c>
      <c r="BR220" s="120">
        <f t="shared" si="66"/>
        <v>657.49</v>
      </c>
      <c r="BS220" s="120" t="str">
        <f t="shared" si="66"/>
        <v/>
      </c>
      <c r="BT220" s="121" t="str">
        <f t="shared" si="66"/>
        <v/>
      </c>
      <c r="BU220" s="119">
        <f t="shared" si="67"/>
        <v>86.297202380952399</v>
      </c>
      <c r="BV220" s="120">
        <f t="shared" si="67"/>
        <v>-30.412815789473669</v>
      </c>
      <c r="BW220" s="121">
        <f t="shared" si="67"/>
        <v>163.34000000000003</v>
      </c>
      <c r="BX220" s="120" t="str">
        <f t="shared" si="67"/>
        <v/>
      </c>
      <c r="BY220" s="121" t="str">
        <f t="shared" si="67"/>
        <v/>
      </c>
    </row>
    <row r="221" spans="1:77" x14ac:dyDescent="0.2">
      <c r="A221" t="s">
        <v>46</v>
      </c>
      <c r="B221" t="s">
        <v>46</v>
      </c>
      <c r="C221" t="s">
        <v>92</v>
      </c>
      <c r="D221" t="s">
        <v>92</v>
      </c>
      <c r="E221" t="s">
        <v>91</v>
      </c>
      <c r="F221" s="4">
        <f t="shared" si="74"/>
        <v>46226</v>
      </c>
      <c r="G221" t="s">
        <v>39</v>
      </c>
      <c r="H221" s="28">
        <v>44</v>
      </c>
      <c r="I221" s="138">
        <v>29</v>
      </c>
      <c r="J221" s="138">
        <v>0</v>
      </c>
      <c r="K221" s="2">
        <v>0</v>
      </c>
      <c r="L221" s="2">
        <v>0</v>
      </c>
      <c r="M221" s="2">
        <v>8326.2800000000007</v>
      </c>
      <c r="N221" s="2">
        <v>13881.199999999999</v>
      </c>
      <c r="O221" s="2">
        <v>0</v>
      </c>
      <c r="P221" s="2">
        <v>0</v>
      </c>
      <c r="Q221" s="29">
        <v>0</v>
      </c>
      <c r="R221" s="30">
        <f t="shared" si="69"/>
        <v>29</v>
      </c>
      <c r="S221" s="30">
        <f t="shared" si="70"/>
        <v>13881.199999999999</v>
      </c>
      <c r="T221" t="s">
        <v>49</v>
      </c>
      <c r="U221" t="s">
        <v>49</v>
      </c>
      <c r="V221" t="s">
        <v>92</v>
      </c>
      <c r="W221" t="s">
        <v>92</v>
      </c>
      <c r="X221" t="s">
        <v>91</v>
      </c>
      <c r="Y221" s="4">
        <f t="shared" si="75"/>
        <v>45862</v>
      </c>
      <c r="Z221" t="s">
        <v>39</v>
      </c>
      <c r="AA221" s="28">
        <v>35</v>
      </c>
      <c r="AB221" s="138">
        <v>21</v>
      </c>
      <c r="AC221" s="138">
        <v>1</v>
      </c>
      <c r="AD221" s="2">
        <v>0</v>
      </c>
      <c r="AE221" s="2">
        <v>0</v>
      </c>
      <c r="AF221" s="2">
        <v>9506.380000000001</v>
      </c>
      <c r="AG221" s="2">
        <v>6336.03</v>
      </c>
      <c r="AH221" s="2">
        <v>1219.1099999999999</v>
      </c>
      <c r="AI221" s="2">
        <v>0</v>
      </c>
      <c r="AJ221" s="29">
        <v>0</v>
      </c>
      <c r="AK221" s="30">
        <f t="shared" si="71"/>
        <v>22</v>
      </c>
      <c r="AL221" s="30">
        <f t="shared" si="72"/>
        <v>7555.1399999999994</v>
      </c>
      <c r="AM221" s="2">
        <f t="shared" si="64"/>
        <v>9</v>
      </c>
      <c r="AN221" s="2">
        <f t="shared" si="64"/>
        <v>8</v>
      </c>
      <c r="AO221" s="2">
        <f t="shared" si="64"/>
        <v>-1</v>
      </c>
      <c r="AP221" s="2">
        <f t="shared" si="64"/>
        <v>0</v>
      </c>
      <c r="AQ221" s="2">
        <f t="shared" si="64"/>
        <v>0</v>
      </c>
      <c r="AR221" s="2">
        <f t="shared" si="64"/>
        <v>-1180.1000000000004</v>
      </c>
      <c r="AS221" s="2">
        <f t="shared" si="68"/>
        <v>7545.1699999999992</v>
      </c>
      <c r="AT221" s="2">
        <f t="shared" si="68"/>
        <v>-1219.1099999999999</v>
      </c>
      <c r="AU221" s="2">
        <f t="shared" si="68"/>
        <v>0</v>
      </c>
      <c r="AV221" s="29">
        <f t="shared" si="68"/>
        <v>0</v>
      </c>
      <c r="AW221" s="30">
        <f t="shared" si="68"/>
        <v>7</v>
      </c>
      <c r="AX221" s="31">
        <f t="shared" si="68"/>
        <v>6326.0599999999995</v>
      </c>
      <c r="AY221" s="38">
        <f t="shared" si="76"/>
        <v>0.25714285714285712</v>
      </c>
      <c r="AZ221" s="38">
        <f t="shared" si="76"/>
        <v>0.38095238095238093</v>
      </c>
      <c r="BA221" s="38">
        <f t="shared" si="76"/>
        <v>-1</v>
      </c>
      <c r="BB221" s="38" t="str">
        <f t="shared" si="76"/>
        <v/>
      </c>
      <c r="BC221" s="38" t="str">
        <f t="shared" si="76"/>
        <v/>
      </c>
      <c r="BD221" s="38">
        <f t="shared" si="76"/>
        <v>-0.12413768437617687</v>
      </c>
      <c r="BE221" s="38">
        <f t="shared" si="76"/>
        <v>1.1908355863214031</v>
      </c>
      <c r="BF221" s="38">
        <f t="shared" si="76"/>
        <v>-1</v>
      </c>
      <c r="BG221" s="38" t="str">
        <f t="shared" si="76"/>
        <v/>
      </c>
      <c r="BH221" s="39" t="str">
        <f t="shared" si="73"/>
        <v/>
      </c>
      <c r="BI221" s="76">
        <f t="shared" si="73"/>
        <v>0.31818181818181818</v>
      </c>
      <c r="BJ221" s="40">
        <f t="shared" si="73"/>
        <v>0.83731869958730087</v>
      </c>
      <c r="BK221" s="119">
        <f t="shared" si="65"/>
        <v>189.23363636363638</v>
      </c>
      <c r="BL221" s="120">
        <f t="shared" si="65"/>
        <v>478.66206896551722</v>
      </c>
      <c r="BM221" s="120" t="str">
        <f t="shared" si="65"/>
        <v/>
      </c>
      <c r="BN221" s="120" t="str">
        <f t="shared" si="65"/>
        <v/>
      </c>
      <c r="BO221" s="121" t="str">
        <f t="shared" si="65"/>
        <v/>
      </c>
      <c r="BP221" s="119">
        <f t="shared" si="66"/>
        <v>271.61085714285718</v>
      </c>
      <c r="BQ221" s="120">
        <f t="shared" si="66"/>
        <v>301.71571428571428</v>
      </c>
      <c r="BR221" s="120">
        <f t="shared" si="66"/>
        <v>1219.1099999999999</v>
      </c>
      <c r="BS221" s="120" t="str">
        <f t="shared" si="66"/>
        <v/>
      </c>
      <c r="BT221" s="121" t="str">
        <f t="shared" si="66"/>
        <v/>
      </c>
      <c r="BU221" s="119">
        <f t="shared" si="67"/>
        <v>-82.377220779220806</v>
      </c>
      <c r="BV221" s="120">
        <f t="shared" si="67"/>
        <v>176.94635467980294</v>
      </c>
      <c r="BW221" s="121" t="str">
        <f t="shared" si="67"/>
        <v/>
      </c>
      <c r="BX221" s="120" t="str">
        <f t="shared" si="67"/>
        <v/>
      </c>
      <c r="BY221" s="121" t="str">
        <f t="shared" si="67"/>
        <v/>
      </c>
    </row>
    <row r="222" spans="1:77" x14ac:dyDescent="0.2">
      <c r="A222" t="s">
        <v>46</v>
      </c>
      <c r="B222" t="s">
        <v>46</v>
      </c>
      <c r="C222" t="s">
        <v>92</v>
      </c>
      <c r="D222" t="s">
        <v>92</v>
      </c>
      <c r="E222" t="s">
        <v>91</v>
      </c>
      <c r="F222" s="4">
        <f t="shared" si="74"/>
        <v>46227</v>
      </c>
      <c r="G222" t="s">
        <v>40</v>
      </c>
      <c r="H222" s="28">
        <v>26</v>
      </c>
      <c r="I222" s="138">
        <v>20</v>
      </c>
      <c r="J222" s="138">
        <v>0</v>
      </c>
      <c r="K222" s="2">
        <v>0</v>
      </c>
      <c r="L222" s="2">
        <v>0</v>
      </c>
      <c r="M222" s="2">
        <v>7659.28</v>
      </c>
      <c r="N222" s="2">
        <v>10045.299999999999</v>
      </c>
      <c r="O222" s="2">
        <v>0</v>
      </c>
      <c r="P222" s="2">
        <v>0</v>
      </c>
      <c r="Q222" s="29">
        <v>0</v>
      </c>
      <c r="R222" s="30">
        <f t="shared" si="69"/>
        <v>20</v>
      </c>
      <c r="S222" s="30">
        <f t="shared" si="70"/>
        <v>10045.299999999999</v>
      </c>
      <c r="T222" t="s">
        <v>49</v>
      </c>
      <c r="U222" t="s">
        <v>49</v>
      </c>
      <c r="V222" t="s">
        <v>92</v>
      </c>
      <c r="W222" t="s">
        <v>92</v>
      </c>
      <c r="X222" t="s">
        <v>91</v>
      </c>
      <c r="Y222" s="4">
        <f t="shared" si="75"/>
        <v>45863</v>
      </c>
      <c r="Z222" t="s">
        <v>40</v>
      </c>
      <c r="AA222" s="28">
        <v>20</v>
      </c>
      <c r="AB222" s="138">
        <v>18</v>
      </c>
      <c r="AC222" s="138">
        <v>1</v>
      </c>
      <c r="AD222" s="2">
        <v>0</v>
      </c>
      <c r="AE222" s="2">
        <v>0</v>
      </c>
      <c r="AF222" s="2">
        <v>5462.4100000000008</v>
      </c>
      <c r="AG222" s="2">
        <v>9666.2999999999993</v>
      </c>
      <c r="AH222" s="2">
        <v>-45.98</v>
      </c>
      <c r="AI222" s="2">
        <v>0</v>
      </c>
      <c r="AJ222" s="29">
        <v>0</v>
      </c>
      <c r="AK222" s="30">
        <f t="shared" si="71"/>
        <v>19</v>
      </c>
      <c r="AL222" s="30">
        <f t="shared" si="72"/>
        <v>9620.32</v>
      </c>
      <c r="AM222" s="2">
        <f t="shared" si="64"/>
        <v>6</v>
      </c>
      <c r="AN222" s="2">
        <f t="shared" si="64"/>
        <v>2</v>
      </c>
      <c r="AO222" s="2">
        <f t="shared" si="64"/>
        <v>-1</v>
      </c>
      <c r="AP222" s="2">
        <f t="shared" si="64"/>
        <v>0</v>
      </c>
      <c r="AQ222" s="2">
        <f t="shared" si="64"/>
        <v>0</v>
      </c>
      <c r="AR222" s="2">
        <f t="shared" si="64"/>
        <v>2196.869999999999</v>
      </c>
      <c r="AS222" s="2">
        <f t="shared" si="68"/>
        <v>379</v>
      </c>
      <c r="AT222" s="2">
        <f t="shared" si="68"/>
        <v>45.98</v>
      </c>
      <c r="AU222" s="2">
        <f t="shared" si="68"/>
        <v>0</v>
      </c>
      <c r="AV222" s="29">
        <f t="shared" si="68"/>
        <v>0</v>
      </c>
      <c r="AW222" s="30">
        <f t="shared" si="68"/>
        <v>1</v>
      </c>
      <c r="AX222" s="31">
        <f t="shared" si="68"/>
        <v>424.97999999999956</v>
      </c>
      <c r="AY222" s="38">
        <f t="shared" si="76"/>
        <v>0.3</v>
      </c>
      <c r="AZ222" s="38">
        <f t="shared" si="76"/>
        <v>0.1111111111111111</v>
      </c>
      <c r="BA222" s="38">
        <f t="shared" si="76"/>
        <v>-1</v>
      </c>
      <c r="BB222" s="38" t="str">
        <f t="shared" si="76"/>
        <v/>
      </c>
      <c r="BC222" s="38" t="str">
        <f t="shared" si="76"/>
        <v/>
      </c>
      <c r="BD222" s="38">
        <f t="shared" si="76"/>
        <v>0.4021796240121116</v>
      </c>
      <c r="BE222" s="38">
        <f t="shared" si="76"/>
        <v>3.9208383766280795E-2</v>
      </c>
      <c r="BF222" s="38">
        <f t="shared" si="76"/>
        <v>-1</v>
      </c>
      <c r="BG222" s="38" t="str">
        <f t="shared" si="76"/>
        <v/>
      </c>
      <c r="BH222" s="39" t="str">
        <f t="shared" si="73"/>
        <v/>
      </c>
      <c r="BI222" s="76">
        <f t="shared" si="73"/>
        <v>5.2631578947368418E-2</v>
      </c>
      <c r="BJ222" s="40">
        <f t="shared" si="73"/>
        <v>4.4175245729871727E-2</v>
      </c>
      <c r="BK222" s="119">
        <f t="shared" si="65"/>
        <v>294.58769230769229</v>
      </c>
      <c r="BL222" s="120">
        <f t="shared" si="65"/>
        <v>502.26499999999999</v>
      </c>
      <c r="BM222" s="120" t="str">
        <f t="shared" si="65"/>
        <v/>
      </c>
      <c r="BN222" s="120" t="str">
        <f t="shared" si="65"/>
        <v/>
      </c>
      <c r="BO222" s="121" t="str">
        <f t="shared" si="65"/>
        <v/>
      </c>
      <c r="BP222" s="119">
        <f t="shared" si="66"/>
        <v>273.12050000000005</v>
      </c>
      <c r="BQ222" s="120">
        <f t="shared" si="66"/>
        <v>537.01666666666665</v>
      </c>
      <c r="BR222" s="120">
        <f t="shared" si="66"/>
        <v>-45.98</v>
      </c>
      <c r="BS222" s="120" t="str">
        <f t="shared" si="66"/>
        <v/>
      </c>
      <c r="BT222" s="121" t="str">
        <f t="shared" si="66"/>
        <v/>
      </c>
      <c r="BU222" s="119">
        <f t="shared" si="67"/>
        <v>21.467192307692244</v>
      </c>
      <c r="BV222" s="120">
        <f t="shared" si="67"/>
        <v>-34.751666666666665</v>
      </c>
      <c r="BW222" s="121" t="str">
        <f t="shared" si="67"/>
        <v/>
      </c>
      <c r="BX222" s="120" t="str">
        <f t="shared" si="67"/>
        <v/>
      </c>
      <c r="BY222" s="121" t="str">
        <f t="shared" si="67"/>
        <v/>
      </c>
    </row>
    <row r="223" spans="1:77" ht="13.5" thickBot="1" x14ac:dyDescent="0.25">
      <c r="A223" t="s">
        <v>46</v>
      </c>
      <c r="B223" t="s">
        <v>46</v>
      </c>
      <c r="C223" t="s">
        <v>92</v>
      </c>
      <c r="D223" t="s">
        <v>92</v>
      </c>
      <c r="E223" t="s">
        <v>91</v>
      </c>
      <c r="F223" s="59">
        <f t="shared" si="74"/>
        <v>46228</v>
      </c>
      <c r="G223" s="42" t="s">
        <v>41</v>
      </c>
      <c r="H223" s="43">
        <v>27</v>
      </c>
      <c r="I223" s="44">
        <v>2</v>
      </c>
      <c r="J223" s="44">
        <v>0</v>
      </c>
      <c r="K223" s="44">
        <v>0</v>
      </c>
      <c r="L223" s="44">
        <v>0</v>
      </c>
      <c r="M223" s="44">
        <v>7099.15</v>
      </c>
      <c r="N223" s="44">
        <v>-552.95000000000005</v>
      </c>
      <c r="O223" s="44">
        <v>0</v>
      </c>
      <c r="P223" s="44">
        <v>0</v>
      </c>
      <c r="Q223" s="45">
        <v>0</v>
      </c>
      <c r="R223" s="46">
        <f t="shared" si="69"/>
        <v>2</v>
      </c>
      <c r="S223" s="46">
        <f t="shared" si="70"/>
        <v>-552.95000000000005</v>
      </c>
      <c r="T223" t="s">
        <v>49</v>
      </c>
      <c r="U223" t="s">
        <v>49</v>
      </c>
      <c r="V223" t="s">
        <v>92</v>
      </c>
      <c r="W223" t="s">
        <v>92</v>
      </c>
      <c r="X223" t="s">
        <v>91</v>
      </c>
      <c r="Y223" s="59">
        <f t="shared" si="75"/>
        <v>45864</v>
      </c>
      <c r="Z223" s="42" t="s">
        <v>41</v>
      </c>
      <c r="AA223" s="43">
        <v>13</v>
      </c>
      <c r="AB223" s="44">
        <v>1</v>
      </c>
      <c r="AC223" s="44">
        <v>2</v>
      </c>
      <c r="AD223" s="44">
        <v>0</v>
      </c>
      <c r="AE223" s="44">
        <v>0</v>
      </c>
      <c r="AF223" s="44">
        <v>10916.19</v>
      </c>
      <c r="AG223" s="44">
        <v>-495.69</v>
      </c>
      <c r="AH223" s="44">
        <v>931.16</v>
      </c>
      <c r="AI223" s="44">
        <v>0</v>
      </c>
      <c r="AJ223" s="45">
        <v>0</v>
      </c>
      <c r="AK223" s="46">
        <f t="shared" si="71"/>
        <v>3</v>
      </c>
      <c r="AL223" s="46">
        <f t="shared" si="72"/>
        <v>435.46999999999997</v>
      </c>
      <c r="AM223" s="44">
        <f t="shared" si="64"/>
        <v>14</v>
      </c>
      <c r="AN223" s="44">
        <f t="shared" si="64"/>
        <v>1</v>
      </c>
      <c r="AO223" s="44">
        <f t="shared" si="64"/>
        <v>-2</v>
      </c>
      <c r="AP223" s="44">
        <f t="shared" si="64"/>
        <v>0</v>
      </c>
      <c r="AQ223" s="44">
        <f t="shared" si="64"/>
        <v>0</v>
      </c>
      <c r="AR223" s="44">
        <f t="shared" si="64"/>
        <v>-3817.0400000000009</v>
      </c>
      <c r="AS223" s="44">
        <f t="shared" si="68"/>
        <v>-57.260000000000048</v>
      </c>
      <c r="AT223" s="44">
        <f t="shared" si="68"/>
        <v>-931.16</v>
      </c>
      <c r="AU223" s="44">
        <f t="shared" si="68"/>
        <v>0</v>
      </c>
      <c r="AV223" s="45">
        <f t="shared" si="68"/>
        <v>0</v>
      </c>
      <c r="AW223" s="46">
        <f t="shared" si="68"/>
        <v>-1</v>
      </c>
      <c r="AX223" s="47">
        <f t="shared" si="68"/>
        <v>-988.42000000000007</v>
      </c>
      <c r="AY223" s="56">
        <f t="shared" si="76"/>
        <v>1.0769230769230769</v>
      </c>
      <c r="AZ223" s="56">
        <f t="shared" si="76"/>
        <v>1</v>
      </c>
      <c r="BA223" s="56">
        <f t="shared" si="76"/>
        <v>-1</v>
      </c>
      <c r="BB223" s="56" t="str">
        <f t="shared" si="76"/>
        <v/>
      </c>
      <c r="BC223" s="56" t="str">
        <f t="shared" si="76"/>
        <v/>
      </c>
      <c r="BD223" s="56">
        <f t="shared" si="76"/>
        <v>-0.34966778702092954</v>
      </c>
      <c r="BE223" s="56">
        <f t="shared" si="76"/>
        <v>0.11551574572817698</v>
      </c>
      <c r="BF223" s="56">
        <f t="shared" si="76"/>
        <v>-1</v>
      </c>
      <c r="BG223" s="56" t="str">
        <f t="shared" si="76"/>
        <v/>
      </c>
      <c r="BH223" s="57" t="str">
        <f t="shared" si="73"/>
        <v/>
      </c>
      <c r="BI223" s="81">
        <f t="shared" si="73"/>
        <v>-0.33333333333333331</v>
      </c>
      <c r="BJ223" s="58">
        <f t="shared" si="73"/>
        <v>-2.2697774818012726</v>
      </c>
      <c r="BK223" s="122">
        <f t="shared" si="65"/>
        <v>262.93148148148146</v>
      </c>
      <c r="BL223" s="123">
        <f t="shared" si="65"/>
        <v>-276.47500000000002</v>
      </c>
      <c r="BM223" s="123" t="str">
        <f t="shared" si="65"/>
        <v/>
      </c>
      <c r="BN223" s="123" t="str">
        <f t="shared" si="65"/>
        <v/>
      </c>
      <c r="BO223" s="124" t="str">
        <f t="shared" si="65"/>
        <v/>
      </c>
      <c r="BP223" s="122">
        <f t="shared" si="66"/>
        <v>839.70692307692309</v>
      </c>
      <c r="BQ223" s="123">
        <f t="shared" si="66"/>
        <v>-495.69</v>
      </c>
      <c r="BR223" s="123">
        <f t="shared" si="66"/>
        <v>465.58</v>
      </c>
      <c r="BS223" s="123" t="str">
        <f t="shared" si="66"/>
        <v/>
      </c>
      <c r="BT223" s="124" t="str">
        <f t="shared" si="66"/>
        <v/>
      </c>
      <c r="BU223" s="122">
        <f t="shared" si="67"/>
        <v>-576.77544159544163</v>
      </c>
      <c r="BV223" s="123">
        <f t="shared" si="67"/>
        <v>219.21499999999997</v>
      </c>
      <c r="BW223" s="124" t="str">
        <f t="shared" si="67"/>
        <v/>
      </c>
      <c r="BX223" s="123" t="str">
        <f t="shared" si="67"/>
        <v/>
      </c>
      <c r="BY223" s="124" t="str">
        <f t="shared" si="67"/>
        <v/>
      </c>
    </row>
    <row r="224" spans="1:77" x14ac:dyDescent="0.2">
      <c r="A224" t="s">
        <v>46</v>
      </c>
      <c r="B224" t="s">
        <v>46</v>
      </c>
      <c r="C224" t="s">
        <v>100</v>
      </c>
      <c r="D224" t="s">
        <v>92</v>
      </c>
      <c r="E224" t="s">
        <v>95</v>
      </c>
      <c r="F224" s="4">
        <f t="shared" si="74"/>
        <v>46229</v>
      </c>
      <c r="G224" t="s">
        <v>35</v>
      </c>
      <c r="H224" s="28">
        <v>12</v>
      </c>
      <c r="I224" s="138">
        <v>22</v>
      </c>
      <c r="J224" s="138">
        <v>4</v>
      </c>
      <c r="K224" s="2">
        <v>0</v>
      </c>
      <c r="L224" s="2">
        <v>0</v>
      </c>
      <c r="M224" s="2">
        <v>-1056.33</v>
      </c>
      <c r="N224" s="2">
        <v>8364.08</v>
      </c>
      <c r="O224" s="2">
        <v>6856.7199999999993</v>
      </c>
      <c r="P224" s="2">
        <v>0</v>
      </c>
      <c r="Q224" s="29">
        <v>0</v>
      </c>
      <c r="R224" s="30">
        <f t="shared" si="69"/>
        <v>26</v>
      </c>
      <c r="S224" s="30">
        <f t="shared" si="70"/>
        <v>15220.8</v>
      </c>
      <c r="T224" t="s">
        <v>49</v>
      </c>
      <c r="U224" t="s">
        <v>49</v>
      </c>
      <c r="V224" t="s">
        <v>100</v>
      </c>
      <c r="W224" t="s">
        <v>92</v>
      </c>
      <c r="X224" t="s">
        <v>95</v>
      </c>
      <c r="Y224" s="4">
        <f t="shared" si="75"/>
        <v>45865</v>
      </c>
      <c r="Z224" t="s">
        <v>35</v>
      </c>
      <c r="AA224" s="28">
        <v>14</v>
      </c>
      <c r="AB224" s="138">
        <v>9</v>
      </c>
      <c r="AC224" s="138">
        <v>5</v>
      </c>
      <c r="AD224" s="2">
        <v>0</v>
      </c>
      <c r="AE224" s="2">
        <v>0</v>
      </c>
      <c r="AF224" s="2">
        <v>3406.54</v>
      </c>
      <c r="AG224" s="2">
        <v>2718.13</v>
      </c>
      <c r="AH224" s="2">
        <v>2305.4899999999998</v>
      </c>
      <c r="AI224" s="2">
        <v>0</v>
      </c>
      <c r="AJ224" s="29">
        <v>0</v>
      </c>
      <c r="AK224" s="30">
        <f t="shared" si="71"/>
        <v>14</v>
      </c>
      <c r="AL224" s="30">
        <f t="shared" si="72"/>
        <v>5023.62</v>
      </c>
      <c r="AM224" s="2">
        <f t="shared" si="64"/>
        <v>-2</v>
      </c>
      <c r="AN224" s="2">
        <f t="shared" si="64"/>
        <v>13</v>
      </c>
      <c r="AO224" s="2">
        <f t="shared" si="64"/>
        <v>-1</v>
      </c>
      <c r="AP224" s="2">
        <f t="shared" si="64"/>
        <v>0</v>
      </c>
      <c r="AQ224" s="2">
        <f t="shared" si="64"/>
        <v>0</v>
      </c>
      <c r="AR224" s="2">
        <f t="shared" si="64"/>
        <v>-4462.87</v>
      </c>
      <c r="AS224" s="2">
        <f t="shared" si="68"/>
        <v>5645.95</v>
      </c>
      <c r="AT224" s="2">
        <f t="shared" si="68"/>
        <v>4551.2299999999996</v>
      </c>
      <c r="AU224" s="2">
        <f t="shared" si="68"/>
        <v>0</v>
      </c>
      <c r="AV224" s="29">
        <f t="shared" si="68"/>
        <v>0</v>
      </c>
      <c r="AW224" s="30">
        <f t="shared" si="68"/>
        <v>12</v>
      </c>
      <c r="AX224" s="31">
        <f t="shared" si="68"/>
        <v>10197.18</v>
      </c>
      <c r="AY224" s="38">
        <f t="shared" si="76"/>
        <v>-0.14285714285714285</v>
      </c>
      <c r="AZ224" s="38">
        <f t="shared" si="76"/>
        <v>1.4444444444444444</v>
      </c>
      <c r="BA224" s="38">
        <f t="shared" si="76"/>
        <v>-0.2</v>
      </c>
      <c r="BB224" s="38" t="str">
        <f t="shared" si="76"/>
        <v/>
      </c>
      <c r="BC224" s="38" t="str">
        <f t="shared" si="76"/>
        <v/>
      </c>
      <c r="BD224" s="38">
        <f t="shared" si="76"/>
        <v>-1.3100888291345472</v>
      </c>
      <c r="BE224" s="38">
        <f t="shared" si="76"/>
        <v>2.0771449489170863</v>
      </c>
      <c r="BF224" s="38">
        <f t="shared" si="76"/>
        <v>1.9740836004493623</v>
      </c>
      <c r="BG224" s="38" t="str">
        <f t="shared" si="76"/>
        <v/>
      </c>
      <c r="BH224" s="39" t="str">
        <f t="shared" si="73"/>
        <v/>
      </c>
      <c r="BI224" s="76">
        <f t="shared" si="73"/>
        <v>0.8571428571428571</v>
      </c>
      <c r="BJ224" s="40">
        <f t="shared" si="73"/>
        <v>2.0298470027589666</v>
      </c>
      <c r="BK224" s="116">
        <f t="shared" si="65"/>
        <v>-88.027499999999989</v>
      </c>
      <c r="BL224" s="117">
        <f t="shared" si="65"/>
        <v>380.18545454545455</v>
      </c>
      <c r="BM224" s="117">
        <f t="shared" si="65"/>
        <v>1714.1799999999998</v>
      </c>
      <c r="BN224" s="117" t="str">
        <f t="shared" si="65"/>
        <v/>
      </c>
      <c r="BO224" s="118" t="str">
        <f t="shared" si="65"/>
        <v/>
      </c>
      <c r="BP224" s="116">
        <f t="shared" si="66"/>
        <v>243.32428571428571</v>
      </c>
      <c r="BQ224" s="117">
        <f t="shared" si="66"/>
        <v>302.01444444444445</v>
      </c>
      <c r="BR224" s="117">
        <f t="shared" si="66"/>
        <v>461.09799999999996</v>
      </c>
      <c r="BS224" s="117" t="str">
        <f t="shared" si="66"/>
        <v/>
      </c>
      <c r="BT224" s="118" t="str">
        <f t="shared" si="66"/>
        <v/>
      </c>
      <c r="BU224" s="116">
        <f t="shared" si="67"/>
        <v>-331.35178571428571</v>
      </c>
      <c r="BV224" s="117">
        <f t="shared" si="67"/>
        <v>78.171010101010097</v>
      </c>
      <c r="BW224" s="118">
        <f t="shared" si="67"/>
        <v>1253.0819999999999</v>
      </c>
      <c r="BX224" s="117" t="str">
        <f t="shared" si="67"/>
        <v/>
      </c>
      <c r="BY224" s="118" t="str">
        <f t="shared" si="67"/>
        <v/>
      </c>
    </row>
    <row r="225" spans="1:77" x14ac:dyDescent="0.2">
      <c r="A225" t="s">
        <v>46</v>
      </c>
      <c r="B225" t="s">
        <v>46</v>
      </c>
      <c r="C225" t="s">
        <v>100</v>
      </c>
      <c r="D225" t="s">
        <v>92</v>
      </c>
      <c r="E225" t="s">
        <v>95</v>
      </c>
      <c r="F225" s="4">
        <f t="shared" si="74"/>
        <v>46230</v>
      </c>
      <c r="G225" t="s">
        <v>36</v>
      </c>
      <c r="H225" s="28">
        <v>12</v>
      </c>
      <c r="I225" s="138">
        <v>14</v>
      </c>
      <c r="J225" s="138">
        <v>1</v>
      </c>
      <c r="K225" s="2">
        <v>0</v>
      </c>
      <c r="L225" s="2">
        <v>0</v>
      </c>
      <c r="M225" s="2">
        <v>2498.4499999999998</v>
      </c>
      <c r="N225" s="2">
        <v>1413.1499999999999</v>
      </c>
      <c r="O225" s="2">
        <v>575.79999999999995</v>
      </c>
      <c r="P225" s="2">
        <v>0</v>
      </c>
      <c r="Q225" s="29">
        <v>0</v>
      </c>
      <c r="R225" s="30">
        <f t="shared" si="69"/>
        <v>15</v>
      </c>
      <c r="S225" s="30">
        <f t="shared" si="70"/>
        <v>1988.9499999999998</v>
      </c>
      <c r="T225" t="s">
        <v>49</v>
      </c>
      <c r="U225" t="s">
        <v>49</v>
      </c>
      <c r="V225" t="s">
        <v>100</v>
      </c>
      <c r="W225" t="s">
        <v>92</v>
      </c>
      <c r="X225" t="s">
        <v>95</v>
      </c>
      <c r="Y225" s="4">
        <f t="shared" si="75"/>
        <v>45866</v>
      </c>
      <c r="Z225" t="s">
        <v>36</v>
      </c>
      <c r="AA225" s="28">
        <v>26</v>
      </c>
      <c r="AB225" s="138">
        <v>10</v>
      </c>
      <c r="AC225" s="138">
        <v>1</v>
      </c>
      <c r="AD225" s="2">
        <v>0</v>
      </c>
      <c r="AE225" s="2">
        <v>0</v>
      </c>
      <c r="AF225" s="2">
        <v>4630.0600000000004</v>
      </c>
      <c r="AG225" s="2">
        <v>5030.66</v>
      </c>
      <c r="AH225" s="2">
        <v>319.87</v>
      </c>
      <c r="AI225" s="2">
        <v>0</v>
      </c>
      <c r="AJ225" s="29">
        <v>0</v>
      </c>
      <c r="AK225" s="30">
        <f t="shared" si="71"/>
        <v>11</v>
      </c>
      <c r="AL225" s="30">
        <f t="shared" si="72"/>
        <v>5350.53</v>
      </c>
      <c r="AM225" s="2">
        <f t="shared" si="64"/>
        <v>-14</v>
      </c>
      <c r="AN225" s="2">
        <f t="shared" si="64"/>
        <v>4</v>
      </c>
      <c r="AO225" s="2">
        <f t="shared" si="64"/>
        <v>0</v>
      </c>
      <c r="AP225" s="2">
        <f t="shared" si="64"/>
        <v>0</v>
      </c>
      <c r="AQ225" s="2">
        <f t="shared" si="64"/>
        <v>0</v>
      </c>
      <c r="AR225" s="2">
        <f t="shared" si="64"/>
        <v>-2131.6100000000006</v>
      </c>
      <c r="AS225" s="2">
        <f t="shared" si="68"/>
        <v>-3617.51</v>
      </c>
      <c r="AT225" s="2">
        <f t="shared" si="68"/>
        <v>255.92999999999995</v>
      </c>
      <c r="AU225" s="2">
        <f t="shared" si="68"/>
        <v>0</v>
      </c>
      <c r="AV225" s="29">
        <f t="shared" si="68"/>
        <v>0</v>
      </c>
      <c r="AW225" s="30">
        <f t="shared" si="68"/>
        <v>4</v>
      </c>
      <c r="AX225" s="31">
        <f t="shared" si="68"/>
        <v>-3361.58</v>
      </c>
      <c r="AY225" s="38">
        <f t="shared" si="76"/>
        <v>-0.53846153846153844</v>
      </c>
      <c r="AZ225" s="38">
        <f t="shared" si="76"/>
        <v>0.4</v>
      </c>
      <c r="BA225" s="38">
        <f t="shared" si="76"/>
        <v>0</v>
      </c>
      <c r="BB225" s="38" t="str">
        <f t="shared" si="76"/>
        <v/>
      </c>
      <c r="BC225" s="38" t="str">
        <f t="shared" si="76"/>
        <v/>
      </c>
      <c r="BD225" s="38">
        <f t="shared" si="76"/>
        <v>-0.46038496261387551</v>
      </c>
      <c r="BE225" s="38">
        <f t="shared" si="76"/>
        <v>-0.71909252463891427</v>
      </c>
      <c r="BF225" s="38">
        <f t="shared" si="76"/>
        <v>0.80010629318160487</v>
      </c>
      <c r="BG225" s="38" t="str">
        <f t="shared" si="76"/>
        <v/>
      </c>
      <c r="BH225" s="39" t="str">
        <f t="shared" si="73"/>
        <v/>
      </c>
      <c r="BI225" s="76">
        <f t="shared" si="73"/>
        <v>0.36363636363636365</v>
      </c>
      <c r="BJ225" s="40">
        <f t="shared" si="73"/>
        <v>-0.62827047040199757</v>
      </c>
      <c r="BK225" s="119">
        <f t="shared" si="65"/>
        <v>208.20416666666665</v>
      </c>
      <c r="BL225" s="120">
        <f t="shared" si="65"/>
        <v>100.9392857142857</v>
      </c>
      <c r="BM225" s="120">
        <f t="shared" si="65"/>
        <v>575.79999999999995</v>
      </c>
      <c r="BN225" s="120" t="str">
        <f t="shared" si="65"/>
        <v/>
      </c>
      <c r="BO225" s="121" t="str">
        <f t="shared" si="65"/>
        <v/>
      </c>
      <c r="BP225" s="119">
        <f t="shared" si="66"/>
        <v>178.07923076923078</v>
      </c>
      <c r="BQ225" s="120">
        <f t="shared" si="66"/>
        <v>503.06599999999997</v>
      </c>
      <c r="BR225" s="120">
        <f t="shared" si="66"/>
        <v>319.87</v>
      </c>
      <c r="BS225" s="120" t="str">
        <f t="shared" si="66"/>
        <v/>
      </c>
      <c r="BT225" s="121" t="str">
        <f t="shared" si="66"/>
        <v/>
      </c>
      <c r="BU225" s="119">
        <f t="shared" si="67"/>
        <v>30.124935897435876</v>
      </c>
      <c r="BV225" s="120">
        <f t="shared" si="67"/>
        <v>-402.12671428571429</v>
      </c>
      <c r="BW225" s="121">
        <f t="shared" si="67"/>
        <v>255.92999999999995</v>
      </c>
      <c r="BX225" s="120" t="str">
        <f t="shared" si="67"/>
        <v/>
      </c>
      <c r="BY225" s="121" t="str">
        <f t="shared" si="67"/>
        <v/>
      </c>
    </row>
    <row r="226" spans="1:77" x14ac:dyDescent="0.2">
      <c r="A226" t="s">
        <v>46</v>
      </c>
      <c r="B226" t="s">
        <v>46</v>
      </c>
      <c r="C226" t="s">
        <v>100</v>
      </c>
      <c r="D226" t="s">
        <v>92</v>
      </c>
      <c r="E226" t="s">
        <v>95</v>
      </c>
      <c r="F226" s="4">
        <f t="shared" si="74"/>
        <v>46231</v>
      </c>
      <c r="G226" t="s">
        <v>37</v>
      </c>
      <c r="H226" s="28">
        <v>18</v>
      </c>
      <c r="I226" s="138">
        <v>18</v>
      </c>
      <c r="J226" s="138">
        <v>2</v>
      </c>
      <c r="K226" s="2">
        <v>0</v>
      </c>
      <c r="L226" s="2">
        <v>0</v>
      </c>
      <c r="M226" s="2">
        <v>7658.52</v>
      </c>
      <c r="N226" s="2">
        <v>3255.31</v>
      </c>
      <c r="O226" s="2">
        <v>980.65</v>
      </c>
      <c r="P226" s="2">
        <v>0</v>
      </c>
      <c r="Q226" s="29">
        <v>0</v>
      </c>
      <c r="R226" s="30">
        <f t="shared" si="69"/>
        <v>20</v>
      </c>
      <c r="S226" s="30">
        <f t="shared" si="70"/>
        <v>4235.96</v>
      </c>
      <c r="T226" t="s">
        <v>49</v>
      </c>
      <c r="U226" t="s">
        <v>49</v>
      </c>
      <c r="V226" t="s">
        <v>100</v>
      </c>
      <c r="W226" t="s">
        <v>92</v>
      </c>
      <c r="X226" t="s">
        <v>95</v>
      </c>
      <c r="Y226" s="4">
        <f t="shared" si="75"/>
        <v>45867</v>
      </c>
      <c r="Z226" t="s">
        <v>37</v>
      </c>
      <c r="AA226" s="28">
        <v>26</v>
      </c>
      <c r="AB226" s="138">
        <v>16</v>
      </c>
      <c r="AC226" s="138">
        <v>4</v>
      </c>
      <c r="AD226" s="2">
        <v>0</v>
      </c>
      <c r="AE226" s="2">
        <v>0</v>
      </c>
      <c r="AF226" s="2">
        <v>7574.71</v>
      </c>
      <c r="AG226" s="2">
        <v>4519.8700000000008</v>
      </c>
      <c r="AH226" s="2">
        <v>4197.18</v>
      </c>
      <c r="AI226" s="2">
        <v>0</v>
      </c>
      <c r="AJ226" s="29">
        <v>0</v>
      </c>
      <c r="AK226" s="30">
        <f t="shared" si="71"/>
        <v>20</v>
      </c>
      <c r="AL226" s="30">
        <f t="shared" si="72"/>
        <v>8717.0500000000011</v>
      </c>
      <c r="AM226" s="2">
        <f t="shared" si="64"/>
        <v>-8</v>
      </c>
      <c r="AN226" s="2">
        <f t="shared" si="64"/>
        <v>2</v>
      </c>
      <c r="AO226" s="2">
        <f t="shared" si="64"/>
        <v>-2</v>
      </c>
      <c r="AP226" s="2">
        <f t="shared" si="64"/>
        <v>0</v>
      </c>
      <c r="AQ226" s="2">
        <f t="shared" si="64"/>
        <v>0</v>
      </c>
      <c r="AR226" s="2">
        <f t="shared" si="64"/>
        <v>83.8100000000004</v>
      </c>
      <c r="AS226" s="2">
        <f t="shared" si="68"/>
        <v>-1264.5600000000009</v>
      </c>
      <c r="AT226" s="2">
        <f t="shared" si="68"/>
        <v>-3216.53</v>
      </c>
      <c r="AU226" s="2">
        <f t="shared" si="68"/>
        <v>0</v>
      </c>
      <c r="AV226" s="29">
        <f t="shared" si="68"/>
        <v>0</v>
      </c>
      <c r="AW226" s="30">
        <f t="shared" si="68"/>
        <v>0</v>
      </c>
      <c r="AX226" s="31">
        <f t="shared" si="68"/>
        <v>-4481.0900000000011</v>
      </c>
      <c r="AY226" s="38">
        <f t="shared" si="76"/>
        <v>-0.30769230769230771</v>
      </c>
      <c r="AZ226" s="38">
        <f t="shared" si="76"/>
        <v>0.125</v>
      </c>
      <c r="BA226" s="38">
        <f t="shared" si="76"/>
        <v>-0.5</v>
      </c>
      <c r="BB226" s="38" t="str">
        <f t="shared" si="76"/>
        <v/>
      </c>
      <c r="BC226" s="38" t="str">
        <f t="shared" si="76"/>
        <v/>
      </c>
      <c r="BD226" s="38">
        <f t="shared" si="76"/>
        <v>1.1064449992144967E-2</v>
      </c>
      <c r="BE226" s="38">
        <f t="shared" si="76"/>
        <v>-0.27977795821561252</v>
      </c>
      <c r="BF226" s="38">
        <f t="shared" si="76"/>
        <v>-0.7663550288527059</v>
      </c>
      <c r="BG226" s="38" t="str">
        <f t="shared" si="76"/>
        <v/>
      </c>
      <c r="BH226" s="39" t="str">
        <f t="shared" si="73"/>
        <v/>
      </c>
      <c r="BI226" s="76">
        <f t="shared" si="73"/>
        <v>0</v>
      </c>
      <c r="BJ226" s="40">
        <f t="shared" si="73"/>
        <v>-0.51406037592993048</v>
      </c>
      <c r="BK226" s="119">
        <f t="shared" si="65"/>
        <v>425.47333333333336</v>
      </c>
      <c r="BL226" s="120">
        <f t="shared" si="65"/>
        <v>180.85055555555556</v>
      </c>
      <c r="BM226" s="120">
        <f t="shared" si="65"/>
        <v>490.32499999999999</v>
      </c>
      <c r="BN226" s="120" t="str">
        <f t="shared" si="65"/>
        <v/>
      </c>
      <c r="BO226" s="121" t="str">
        <f t="shared" si="65"/>
        <v/>
      </c>
      <c r="BP226" s="119">
        <f t="shared" si="66"/>
        <v>291.33499999999998</v>
      </c>
      <c r="BQ226" s="120">
        <f t="shared" si="66"/>
        <v>282.49187500000005</v>
      </c>
      <c r="BR226" s="120">
        <f t="shared" si="66"/>
        <v>1049.2950000000001</v>
      </c>
      <c r="BS226" s="120" t="str">
        <f t="shared" si="66"/>
        <v/>
      </c>
      <c r="BT226" s="121" t="str">
        <f t="shared" si="66"/>
        <v/>
      </c>
      <c r="BU226" s="119">
        <f t="shared" si="67"/>
        <v>134.13833333333338</v>
      </c>
      <c r="BV226" s="120">
        <f t="shared" si="67"/>
        <v>-101.64131944444449</v>
      </c>
      <c r="BW226" s="121">
        <f t="shared" si="67"/>
        <v>-558.97</v>
      </c>
      <c r="BX226" s="120" t="str">
        <f t="shared" si="67"/>
        <v/>
      </c>
      <c r="BY226" s="121" t="str">
        <f t="shared" si="67"/>
        <v/>
      </c>
    </row>
    <row r="227" spans="1:77" x14ac:dyDescent="0.2">
      <c r="A227" t="s">
        <v>46</v>
      </c>
      <c r="B227" t="s">
        <v>46</v>
      </c>
      <c r="C227" t="s">
        <v>100</v>
      </c>
      <c r="D227" t="s">
        <v>92</v>
      </c>
      <c r="E227" t="s">
        <v>95</v>
      </c>
      <c r="F227" s="4">
        <f t="shared" si="74"/>
        <v>46232</v>
      </c>
      <c r="G227" t="s">
        <v>38</v>
      </c>
      <c r="H227" s="28">
        <v>7</v>
      </c>
      <c r="I227" s="138">
        <v>16</v>
      </c>
      <c r="J227" s="138">
        <v>1</v>
      </c>
      <c r="K227" s="2">
        <v>0</v>
      </c>
      <c r="L227" s="2">
        <v>0</v>
      </c>
      <c r="M227" s="2">
        <v>3115.44</v>
      </c>
      <c r="N227" s="2">
        <v>6831.25</v>
      </c>
      <c r="O227" s="2">
        <v>287.8</v>
      </c>
      <c r="P227" s="2">
        <v>0</v>
      </c>
      <c r="Q227" s="29">
        <v>0</v>
      </c>
      <c r="R227" s="30">
        <f t="shared" si="69"/>
        <v>17</v>
      </c>
      <c r="S227" s="30">
        <f t="shared" si="70"/>
        <v>7119.05</v>
      </c>
      <c r="T227" t="s">
        <v>49</v>
      </c>
      <c r="U227" t="s">
        <v>49</v>
      </c>
      <c r="V227" t="s">
        <v>100</v>
      </c>
      <c r="W227" t="s">
        <v>92</v>
      </c>
      <c r="X227" t="s">
        <v>95</v>
      </c>
      <c r="Y227" s="4">
        <f t="shared" si="75"/>
        <v>45868</v>
      </c>
      <c r="Z227" t="s">
        <v>38</v>
      </c>
      <c r="AA227" s="28">
        <v>28</v>
      </c>
      <c r="AB227" s="138">
        <v>14</v>
      </c>
      <c r="AC227" s="138">
        <v>0</v>
      </c>
      <c r="AD227" s="2">
        <v>0</v>
      </c>
      <c r="AE227" s="2">
        <v>0</v>
      </c>
      <c r="AF227" s="2">
        <v>5677.11</v>
      </c>
      <c r="AG227" s="2">
        <v>10905.9</v>
      </c>
      <c r="AH227" s="2">
        <v>0</v>
      </c>
      <c r="AI227" s="2">
        <v>0</v>
      </c>
      <c r="AJ227" s="29">
        <v>0</v>
      </c>
      <c r="AK227" s="30">
        <f t="shared" si="71"/>
        <v>14</v>
      </c>
      <c r="AL227" s="30">
        <f t="shared" si="72"/>
        <v>10905.9</v>
      </c>
      <c r="AM227" s="2">
        <f t="shared" si="64"/>
        <v>-21</v>
      </c>
      <c r="AN227" s="2">
        <f t="shared" si="64"/>
        <v>2</v>
      </c>
      <c r="AO227" s="2">
        <f t="shared" si="64"/>
        <v>1</v>
      </c>
      <c r="AP227" s="2">
        <f t="shared" si="64"/>
        <v>0</v>
      </c>
      <c r="AQ227" s="2">
        <f t="shared" si="64"/>
        <v>0</v>
      </c>
      <c r="AR227" s="2">
        <f t="shared" si="64"/>
        <v>-2561.6699999999996</v>
      </c>
      <c r="AS227" s="2">
        <f t="shared" si="68"/>
        <v>-4074.6499999999996</v>
      </c>
      <c r="AT227" s="2">
        <f t="shared" si="68"/>
        <v>287.8</v>
      </c>
      <c r="AU227" s="2">
        <f t="shared" si="68"/>
        <v>0</v>
      </c>
      <c r="AV227" s="29">
        <f t="shared" si="68"/>
        <v>0</v>
      </c>
      <c r="AW227" s="30">
        <f t="shared" si="68"/>
        <v>3</v>
      </c>
      <c r="AX227" s="31">
        <f t="shared" si="68"/>
        <v>-3786.8499999999995</v>
      </c>
      <c r="AY227" s="38">
        <f t="shared" si="76"/>
        <v>-0.75</v>
      </c>
      <c r="AZ227" s="38">
        <f t="shared" si="76"/>
        <v>0.14285714285714285</v>
      </c>
      <c r="BA227" s="38" t="str">
        <f t="shared" si="76"/>
        <v/>
      </c>
      <c r="BB227" s="38" t="str">
        <f t="shared" si="76"/>
        <v/>
      </c>
      <c r="BC227" s="38" t="str">
        <f t="shared" si="76"/>
        <v/>
      </c>
      <c r="BD227" s="38">
        <f t="shared" si="76"/>
        <v>-0.45122782542526035</v>
      </c>
      <c r="BE227" s="38">
        <f t="shared" si="76"/>
        <v>-0.3736188668518875</v>
      </c>
      <c r="BF227" s="38" t="str">
        <f t="shared" si="76"/>
        <v/>
      </c>
      <c r="BG227" s="38" t="str">
        <f t="shared" si="76"/>
        <v/>
      </c>
      <c r="BH227" s="39" t="str">
        <f t="shared" si="73"/>
        <v/>
      </c>
      <c r="BI227" s="76">
        <f t="shared" si="73"/>
        <v>0.21428571428571427</v>
      </c>
      <c r="BJ227" s="40">
        <f t="shared" si="73"/>
        <v>-0.34722948128994396</v>
      </c>
      <c r="BK227" s="119">
        <f t="shared" si="65"/>
        <v>445.06285714285713</v>
      </c>
      <c r="BL227" s="120">
        <f t="shared" si="65"/>
        <v>426.953125</v>
      </c>
      <c r="BM227" s="120">
        <f t="shared" si="65"/>
        <v>287.8</v>
      </c>
      <c r="BN227" s="120" t="str">
        <f t="shared" si="65"/>
        <v/>
      </c>
      <c r="BO227" s="121" t="str">
        <f t="shared" si="65"/>
        <v/>
      </c>
      <c r="BP227" s="119">
        <f t="shared" si="66"/>
        <v>202.75392857142856</v>
      </c>
      <c r="BQ227" s="120">
        <f t="shared" si="66"/>
        <v>778.99285714285713</v>
      </c>
      <c r="BR227" s="120" t="str">
        <f t="shared" si="66"/>
        <v/>
      </c>
      <c r="BS227" s="120" t="str">
        <f t="shared" si="66"/>
        <v/>
      </c>
      <c r="BT227" s="121" t="str">
        <f t="shared" si="66"/>
        <v/>
      </c>
      <c r="BU227" s="119">
        <f t="shared" si="67"/>
        <v>242.30892857142857</v>
      </c>
      <c r="BV227" s="120">
        <f t="shared" si="67"/>
        <v>-352.03973214285713</v>
      </c>
      <c r="BW227" s="121" t="str">
        <f t="shared" si="67"/>
        <v/>
      </c>
      <c r="BX227" s="120" t="str">
        <f t="shared" si="67"/>
        <v/>
      </c>
      <c r="BY227" s="121" t="str">
        <f t="shared" si="67"/>
        <v/>
      </c>
    </row>
    <row r="228" spans="1:77" x14ac:dyDescent="0.2">
      <c r="A228" t="s">
        <v>46</v>
      </c>
      <c r="B228" t="s">
        <v>46</v>
      </c>
      <c r="C228" t="s">
        <v>100</v>
      </c>
      <c r="D228" t="s">
        <v>92</v>
      </c>
      <c r="E228" t="s">
        <v>95</v>
      </c>
      <c r="F228" s="4">
        <f t="shared" si="74"/>
        <v>46233</v>
      </c>
      <c r="G228" t="s">
        <v>39</v>
      </c>
      <c r="H228" s="28">
        <v>37</v>
      </c>
      <c r="I228" s="138">
        <v>21</v>
      </c>
      <c r="J228" s="138">
        <v>1</v>
      </c>
      <c r="K228" s="2">
        <v>0</v>
      </c>
      <c r="L228" s="2">
        <v>0</v>
      </c>
      <c r="M228" s="2">
        <v>13651.36</v>
      </c>
      <c r="N228" s="2">
        <v>3584.21</v>
      </c>
      <c r="O228" s="2">
        <v>311.29000000000002</v>
      </c>
      <c r="P228" s="2">
        <v>0</v>
      </c>
      <c r="Q228" s="29">
        <v>0</v>
      </c>
      <c r="R228" s="30">
        <f t="shared" si="69"/>
        <v>22</v>
      </c>
      <c r="S228" s="30">
        <f t="shared" si="70"/>
        <v>3895.5</v>
      </c>
      <c r="T228" t="s">
        <v>49</v>
      </c>
      <c r="U228" t="s">
        <v>49</v>
      </c>
      <c r="V228" t="s">
        <v>100</v>
      </c>
      <c r="W228" t="s">
        <v>92</v>
      </c>
      <c r="X228" t="s">
        <v>95</v>
      </c>
      <c r="Y228" s="4">
        <f t="shared" si="75"/>
        <v>45869</v>
      </c>
      <c r="Z228" t="s">
        <v>39</v>
      </c>
      <c r="AA228" s="28">
        <v>30</v>
      </c>
      <c r="AB228" s="138">
        <v>19</v>
      </c>
      <c r="AC228" s="138">
        <v>7</v>
      </c>
      <c r="AD228" s="2">
        <v>0</v>
      </c>
      <c r="AE228" s="2">
        <v>0</v>
      </c>
      <c r="AF228" s="2">
        <v>7527.6500000000005</v>
      </c>
      <c r="AG228" s="2">
        <v>6047.18</v>
      </c>
      <c r="AH228" s="2">
        <v>5787.2699999999995</v>
      </c>
      <c r="AI228" s="2">
        <v>0</v>
      </c>
      <c r="AJ228" s="29">
        <v>0</v>
      </c>
      <c r="AK228" s="30">
        <f t="shared" si="71"/>
        <v>26</v>
      </c>
      <c r="AL228" s="30">
        <f t="shared" si="72"/>
        <v>11834.45</v>
      </c>
      <c r="AM228" s="2">
        <f t="shared" si="64"/>
        <v>7</v>
      </c>
      <c r="AN228" s="2">
        <f t="shared" si="64"/>
        <v>2</v>
      </c>
      <c r="AO228" s="2">
        <f t="shared" si="64"/>
        <v>-6</v>
      </c>
      <c r="AP228" s="2">
        <f t="shared" si="64"/>
        <v>0</v>
      </c>
      <c r="AQ228" s="2">
        <f t="shared" si="64"/>
        <v>0</v>
      </c>
      <c r="AR228" s="2">
        <f t="shared" si="64"/>
        <v>6123.71</v>
      </c>
      <c r="AS228" s="2">
        <f t="shared" si="68"/>
        <v>-2462.9700000000003</v>
      </c>
      <c r="AT228" s="2">
        <f t="shared" si="68"/>
        <v>-5475.98</v>
      </c>
      <c r="AU228" s="2">
        <f t="shared" si="68"/>
        <v>0</v>
      </c>
      <c r="AV228" s="29">
        <f t="shared" si="68"/>
        <v>0</v>
      </c>
      <c r="AW228" s="30">
        <f t="shared" si="68"/>
        <v>-4</v>
      </c>
      <c r="AX228" s="31">
        <f t="shared" si="68"/>
        <v>-7938.9500000000007</v>
      </c>
      <c r="AY228" s="38">
        <f t="shared" si="76"/>
        <v>0.23333333333333334</v>
      </c>
      <c r="AZ228" s="38">
        <f t="shared" si="76"/>
        <v>0.10526315789473684</v>
      </c>
      <c r="BA228" s="38">
        <f t="shared" si="76"/>
        <v>-0.8571428571428571</v>
      </c>
      <c r="BB228" s="38" t="str">
        <f t="shared" si="76"/>
        <v/>
      </c>
      <c r="BC228" s="38" t="str">
        <f t="shared" si="76"/>
        <v/>
      </c>
      <c r="BD228" s="38">
        <f t="shared" si="76"/>
        <v>0.81349557962976493</v>
      </c>
      <c r="BE228" s="38">
        <f t="shared" si="76"/>
        <v>-0.40729232468687887</v>
      </c>
      <c r="BF228" s="38">
        <f t="shared" si="76"/>
        <v>-0.94621125331978639</v>
      </c>
      <c r="BG228" s="38" t="str">
        <f t="shared" si="76"/>
        <v/>
      </c>
      <c r="BH228" s="39" t="str">
        <f t="shared" si="73"/>
        <v/>
      </c>
      <c r="BI228" s="76">
        <f t="shared" si="73"/>
        <v>-0.15384615384615385</v>
      </c>
      <c r="BJ228" s="40">
        <f t="shared" si="73"/>
        <v>-0.6708338790564834</v>
      </c>
      <c r="BK228" s="119">
        <f t="shared" si="65"/>
        <v>368.95567567567571</v>
      </c>
      <c r="BL228" s="120">
        <f t="shared" si="65"/>
        <v>170.67666666666668</v>
      </c>
      <c r="BM228" s="120">
        <f t="shared" si="65"/>
        <v>311.29000000000002</v>
      </c>
      <c r="BN228" s="120" t="str">
        <f t="shared" si="65"/>
        <v/>
      </c>
      <c r="BO228" s="121" t="str">
        <f t="shared" si="65"/>
        <v/>
      </c>
      <c r="BP228" s="119">
        <f t="shared" si="66"/>
        <v>250.92166666666668</v>
      </c>
      <c r="BQ228" s="120">
        <f t="shared" si="66"/>
        <v>318.27263157894737</v>
      </c>
      <c r="BR228" s="120">
        <f t="shared" si="66"/>
        <v>826.75285714285712</v>
      </c>
      <c r="BS228" s="120" t="str">
        <f t="shared" si="66"/>
        <v/>
      </c>
      <c r="BT228" s="121" t="str">
        <f t="shared" si="66"/>
        <v/>
      </c>
      <c r="BU228" s="119">
        <f t="shared" si="67"/>
        <v>118.03400900900903</v>
      </c>
      <c r="BV228" s="120">
        <f t="shared" si="67"/>
        <v>-147.59596491228069</v>
      </c>
      <c r="BW228" s="121">
        <f t="shared" si="67"/>
        <v>-515.46285714285705</v>
      </c>
      <c r="BX228" s="120" t="str">
        <f t="shared" si="67"/>
        <v/>
      </c>
      <c r="BY228" s="121" t="str">
        <f t="shared" si="67"/>
        <v/>
      </c>
    </row>
    <row r="229" spans="1:77" x14ac:dyDescent="0.2">
      <c r="A229" t="s">
        <v>46</v>
      </c>
      <c r="B229" t="s">
        <v>46</v>
      </c>
      <c r="C229" t="s">
        <v>100</v>
      </c>
      <c r="D229" t="s">
        <v>92</v>
      </c>
      <c r="E229" t="s">
        <v>95</v>
      </c>
      <c r="F229" s="4">
        <f t="shared" si="74"/>
        <v>46234</v>
      </c>
      <c r="G229" t="s">
        <v>40</v>
      </c>
      <c r="H229" s="28">
        <v>17</v>
      </c>
      <c r="I229" s="138">
        <v>17</v>
      </c>
      <c r="J229" s="138">
        <v>0</v>
      </c>
      <c r="K229" s="2">
        <v>0</v>
      </c>
      <c r="L229" s="2">
        <v>0</v>
      </c>
      <c r="M229" s="2">
        <v>3372.4700000000003</v>
      </c>
      <c r="N229" s="2">
        <v>9657.7099999999991</v>
      </c>
      <c r="O229" s="2">
        <v>0</v>
      </c>
      <c r="P229" s="2">
        <v>0</v>
      </c>
      <c r="Q229" s="29">
        <v>0</v>
      </c>
      <c r="R229" s="30">
        <f t="shared" si="69"/>
        <v>17</v>
      </c>
      <c r="S229" s="30">
        <f t="shared" si="70"/>
        <v>9657.7099999999991</v>
      </c>
      <c r="T229" t="s">
        <v>49</v>
      </c>
      <c r="U229" t="s">
        <v>49</v>
      </c>
      <c r="V229" t="s">
        <v>100</v>
      </c>
      <c r="W229" t="s">
        <v>100</v>
      </c>
      <c r="X229" t="s">
        <v>95</v>
      </c>
      <c r="Y229" s="4">
        <f t="shared" si="75"/>
        <v>45870</v>
      </c>
      <c r="Z229" t="s">
        <v>40</v>
      </c>
      <c r="AA229" s="28">
        <v>20</v>
      </c>
      <c r="AB229" s="138">
        <v>16</v>
      </c>
      <c r="AC229" s="138">
        <v>1</v>
      </c>
      <c r="AD229" s="2">
        <v>0</v>
      </c>
      <c r="AE229" s="2">
        <v>0</v>
      </c>
      <c r="AF229" s="2">
        <v>4611.91</v>
      </c>
      <c r="AG229" s="2">
        <v>3416.4400000000005</v>
      </c>
      <c r="AH229" s="2">
        <v>464.69</v>
      </c>
      <c r="AI229" s="2">
        <v>0</v>
      </c>
      <c r="AJ229" s="29">
        <v>0</v>
      </c>
      <c r="AK229" s="30">
        <f t="shared" si="71"/>
        <v>17</v>
      </c>
      <c r="AL229" s="30">
        <f t="shared" si="72"/>
        <v>3881.1300000000006</v>
      </c>
      <c r="AM229" s="2">
        <f t="shared" si="64"/>
        <v>-3</v>
      </c>
      <c r="AN229" s="2">
        <f t="shared" si="64"/>
        <v>1</v>
      </c>
      <c r="AO229" s="2">
        <f t="shared" si="64"/>
        <v>-1</v>
      </c>
      <c r="AP229" s="2">
        <f t="shared" si="64"/>
        <v>0</v>
      </c>
      <c r="AQ229" s="2">
        <f t="shared" si="64"/>
        <v>0</v>
      </c>
      <c r="AR229" s="2">
        <f t="shared" si="64"/>
        <v>-1239.4399999999996</v>
      </c>
      <c r="AS229" s="2">
        <f t="shared" si="68"/>
        <v>6241.2699999999986</v>
      </c>
      <c r="AT229" s="2">
        <f t="shared" si="68"/>
        <v>-464.69</v>
      </c>
      <c r="AU229" s="2">
        <f t="shared" si="68"/>
        <v>0</v>
      </c>
      <c r="AV229" s="29">
        <f t="shared" si="68"/>
        <v>0</v>
      </c>
      <c r="AW229" s="30">
        <f t="shared" si="68"/>
        <v>0</v>
      </c>
      <c r="AX229" s="31">
        <f t="shared" si="68"/>
        <v>5776.5799999999981</v>
      </c>
      <c r="AY229" s="38">
        <f t="shared" si="76"/>
        <v>-0.15</v>
      </c>
      <c r="AZ229" s="38">
        <f t="shared" si="76"/>
        <v>6.25E-2</v>
      </c>
      <c r="BA229" s="38">
        <f t="shared" si="76"/>
        <v>-1</v>
      </c>
      <c r="BB229" s="38" t="str">
        <f t="shared" si="76"/>
        <v/>
      </c>
      <c r="BC229" s="38" t="str">
        <f t="shared" si="76"/>
        <v/>
      </c>
      <c r="BD229" s="38">
        <f t="shared" si="76"/>
        <v>-0.2687476555266689</v>
      </c>
      <c r="BE229" s="38">
        <f t="shared" si="76"/>
        <v>1.8268343655969366</v>
      </c>
      <c r="BF229" s="38">
        <f t="shared" si="76"/>
        <v>-1</v>
      </c>
      <c r="BG229" s="38" t="str">
        <f t="shared" si="76"/>
        <v/>
      </c>
      <c r="BH229" s="39" t="str">
        <f t="shared" si="73"/>
        <v/>
      </c>
      <c r="BI229" s="76">
        <f t="shared" si="73"/>
        <v>0</v>
      </c>
      <c r="BJ229" s="40">
        <f t="shared" si="73"/>
        <v>1.488375808076513</v>
      </c>
      <c r="BK229" s="119">
        <f t="shared" si="65"/>
        <v>198.38058823529414</v>
      </c>
      <c r="BL229" s="120">
        <f t="shared" si="65"/>
        <v>568.10058823529403</v>
      </c>
      <c r="BM229" s="120" t="str">
        <f t="shared" si="65"/>
        <v/>
      </c>
      <c r="BN229" s="120" t="str">
        <f t="shared" si="65"/>
        <v/>
      </c>
      <c r="BO229" s="121" t="str">
        <f t="shared" si="65"/>
        <v/>
      </c>
      <c r="BP229" s="119">
        <f t="shared" si="66"/>
        <v>230.59549999999999</v>
      </c>
      <c r="BQ229" s="120">
        <f t="shared" si="66"/>
        <v>213.52750000000003</v>
      </c>
      <c r="BR229" s="120">
        <f t="shared" si="66"/>
        <v>464.69</v>
      </c>
      <c r="BS229" s="120" t="str">
        <f t="shared" si="66"/>
        <v/>
      </c>
      <c r="BT229" s="121" t="str">
        <f t="shared" si="66"/>
        <v/>
      </c>
      <c r="BU229" s="119">
        <f t="shared" si="67"/>
        <v>-32.214911764705846</v>
      </c>
      <c r="BV229" s="120">
        <f t="shared" si="67"/>
        <v>354.57308823529399</v>
      </c>
      <c r="BW229" s="121" t="str">
        <f t="shared" si="67"/>
        <v/>
      </c>
      <c r="BX229" s="120" t="str">
        <f t="shared" si="67"/>
        <v/>
      </c>
      <c r="BY229" s="121" t="str">
        <f t="shared" si="67"/>
        <v/>
      </c>
    </row>
    <row r="230" spans="1:77" ht="13.5" thickBot="1" x14ac:dyDescent="0.25">
      <c r="A230" t="s">
        <v>46</v>
      </c>
      <c r="B230" t="s">
        <v>46</v>
      </c>
      <c r="C230" t="s">
        <v>100</v>
      </c>
      <c r="D230" t="s">
        <v>100</v>
      </c>
      <c r="E230" t="s">
        <v>95</v>
      </c>
      <c r="F230" s="59">
        <f t="shared" si="74"/>
        <v>46235</v>
      </c>
      <c r="G230" s="42" t="s">
        <v>41</v>
      </c>
      <c r="H230" s="43">
        <v>18</v>
      </c>
      <c r="I230" s="44">
        <v>1</v>
      </c>
      <c r="J230" s="44">
        <v>0</v>
      </c>
      <c r="K230" s="44">
        <v>0</v>
      </c>
      <c r="L230" s="44">
        <v>0</v>
      </c>
      <c r="M230" s="44">
        <v>3867.3100000000004</v>
      </c>
      <c r="N230" s="44">
        <v>-50.94</v>
      </c>
      <c r="O230" s="44">
        <v>0</v>
      </c>
      <c r="P230" s="44">
        <v>0</v>
      </c>
      <c r="Q230" s="45">
        <v>0</v>
      </c>
      <c r="R230" s="46">
        <f t="shared" si="69"/>
        <v>1</v>
      </c>
      <c r="S230" s="46">
        <f t="shared" si="70"/>
        <v>-50.94</v>
      </c>
      <c r="T230" t="s">
        <v>49</v>
      </c>
      <c r="U230" t="s">
        <v>49</v>
      </c>
      <c r="V230" t="s">
        <v>100</v>
      </c>
      <c r="W230" t="s">
        <v>100</v>
      </c>
      <c r="X230" t="s">
        <v>95</v>
      </c>
      <c r="Y230" s="59">
        <f t="shared" si="75"/>
        <v>45871</v>
      </c>
      <c r="Z230" s="42" t="s">
        <v>41</v>
      </c>
      <c r="AA230" s="43">
        <v>22</v>
      </c>
      <c r="AB230" s="44">
        <v>5</v>
      </c>
      <c r="AC230" s="44">
        <v>0</v>
      </c>
      <c r="AD230" s="44">
        <v>0</v>
      </c>
      <c r="AE230" s="44">
        <v>0</v>
      </c>
      <c r="AF230" s="44">
        <v>6243.74</v>
      </c>
      <c r="AG230" s="44">
        <v>6301.49</v>
      </c>
      <c r="AH230" s="44">
        <v>0</v>
      </c>
      <c r="AI230" s="44">
        <v>0</v>
      </c>
      <c r="AJ230" s="45">
        <v>0</v>
      </c>
      <c r="AK230" s="46">
        <f t="shared" si="71"/>
        <v>5</v>
      </c>
      <c r="AL230" s="46">
        <f t="shared" si="72"/>
        <v>6301.49</v>
      </c>
      <c r="AM230" s="44">
        <f t="shared" si="64"/>
        <v>-4</v>
      </c>
      <c r="AN230" s="44">
        <f t="shared" si="64"/>
        <v>-4</v>
      </c>
      <c r="AO230" s="44">
        <f t="shared" si="64"/>
        <v>0</v>
      </c>
      <c r="AP230" s="44">
        <f t="shared" si="64"/>
        <v>0</v>
      </c>
      <c r="AQ230" s="44">
        <f t="shared" si="64"/>
        <v>0</v>
      </c>
      <c r="AR230" s="44">
        <f t="shared" si="64"/>
        <v>-2376.4299999999994</v>
      </c>
      <c r="AS230" s="44">
        <f t="shared" si="68"/>
        <v>-6352.4299999999994</v>
      </c>
      <c r="AT230" s="44">
        <f t="shared" si="68"/>
        <v>0</v>
      </c>
      <c r="AU230" s="44">
        <f t="shared" si="68"/>
        <v>0</v>
      </c>
      <c r="AV230" s="45">
        <f t="shared" si="68"/>
        <v>0</v>
      </c>
      <c r="AW230" s="46">
        <f t="shared" si="68"/>
        <v>-4</v>
      </c>
      <c r="AX230" s="47">
        <f t="shared" si="68"/>
        <v>-6352.4299999999994</v>
      </c>
      <c r="AY230" s="56">
        <f t="shared" si="76"/>
        <v>-0.18181818181818182</v>
      </c>
      <c r="AZ230" s="56">
        <f t="shared" si="76"/>
        <v>-0.8</v>
      </c>
      <c r="BA230" s="56" t="str">
        <f t="shared" si="76"/>
        <v/>
      </c>
      <c r="BB230" s="56" t="str">
        <f t="shared" si="76"/>
        <v/>
      </c>
      <c r="BC230" s="56" t="str">
        <f t="shared" si="76"/>
        <v/>
      </c>
      <c r="BD230" s="56">
        <f t="shared" si="76"/>
        <v>-0.38061001899502533</v>
      </c>
      <c r="BE230" s="56">
        <f t="shared" si="76"/>
        <v>-1.0080838024022889</v>
      </c>
      <c r="BF230" s="56" t="str">
        <f t="shared" si="76"/>
        <v/>
      </c>
      <c r="BG230" s="56" t="str">
        <f t="shared" si="76"/>
        <v/>
      </c>
      <c r="BH230" s="57" t="str">
        <f t="shared" si="73"/>
        <v/>
      </c>
      <c r="BI230" s="81">
        <f t="shared" si="73"/>
        <v>-0.8</v>
      </c>
      <c r="BJ230" s="58">
        <f t="shared" si="73"/>
        <v>-1.0080838024022889</v>
      </c>
      <c r="BK230" s="122">
        <f t="shared" si="65"/>
        <v>214.85055555555559</v>
      </c>
      <c r="BL230" s="123">
        <f t="shared" si="65"/>
        <v>-50.94</v>
      </c>
      <c r="BM230" s="123" t="str">
        <f t="shared" si="65"/>
        <v/>
      </c>
      <c r="BN230" s="123" t="str">
        <f t="shared" si="65"/>
        <v/>
      </c>
      <c r="BO230" s="124" t="str">
        <f t="shared" si="65"/>
        <v/>
      </c>
      <c r="BP230" s="122">
        <f t="shared" si="66"/>
        <v>283.80636363636364</v>
      </c>
      <c r="BQ230" s="123">
        <f t="shared" si="66"/>
        <v>1260.298</v>
      </c>
      <c r="BR230" s="123" t="str">
        <f t="shared" si="66"/>
        <v/>
      </c>
      <c r="BS230" s="123" t="str">
        <f t="shared" si="66"/>
        <v/>
      </c>
      <c r="BT230" s="124" t="str">
        <f t="shared" si="66"/>
        <v/>
      </c>
      <c r="BU230" s="122">
        <f t="shared" si="67"/>
        <v>-68.955808080808055</v>
      </c>
      <c r="BV230" s="123">
        <f t="shared" si="67"/>
        <v>-1311.2380000000001</v>
      </c>
      <c r="BW230" s="124" t="str">
        <f t="shared" si="67"/>
        <v/>
      </c>
      <c r="BX230" s="123" t="str">
        <f t="shared" si="67"/>
        <v/>
      </c>
      <c r="BY230" s="124" t="str">
        <f t="shared" si="67"/>
        <v/>
      </c>
    </row>
    <row r="231" spans="1:77" x14ac:dyDescent="0.2">
      <c r="A231" t="s">
        <v>46</v>
      </c>
      <c r="B231" t="s">
        <v>46</v>
      </c>
      <c r="C231" t="s">
        <v>100</v>
      </c>
      <c r="D231" t="s">
        <v>100</v>
      </c>
      <c r="E231" t="s">
        <v>96</v>
      </c>
      <c r="F231" s="4">
        <f t="shared" si="74"/>
        <v>46236</v>
      </c>
      <c r="G231" t="s">
        <v>35</v>
      </c>
      <c r="H231" s="28">
        <v>20</v>
      </c>
      <c r="I231" s="138">
        <v>25</v>
      </c>
      <c r="J231" s="138">
        <v>1</v>
      </c>
      <c r="K231" s="2">
        <v>0</v>
      </c>
      <c r="L231" s="2">
        <v>0</v>
      </c>
      <c r="M231" s="2">
        <v>2609.91</v>
      </c>
      <c r="N231" s="2">
        <v>5199.8</v>
      </c>
      <c r="O231" s="2">
        <v>496.99</v>
      </c>
      <c r="P231" s="2">
        <v>0</v>
      </c>
      <c r="Q231" s="29">
        <v>0</v>
      </c>
      <c r="R231" s="30">
        <f t="shared" si="69"/>
        <v>26</v>
      </c>
      <c r="S231" s="30">
        <f t="shared" si="70"/>
        <v>5696.79</v>
      </c>
      <c r="T231" t="s">
        <v>49</v>
      </c>
      <c r="U231" t="s">
        <v>49</v>
      </c>
      <c r="V231" t="s">
        <v>100</v>
      </c>
      <c r="W231" t="s">
        <v>100</v>
      </c>
      <c r="X231" t="s">
        <v>96</v>
      </c>
      <c r="Y231" s="4">
        <f t="shared" si="75"/>
        <v>45872</v>
      </c>
      <c r="Z231" t="s">
        <v>35</v>
      </c>
      <c r="AA231" s="28">
        <v>5</v>
      </c>
      <c r="AB231" s="138">
        <v>20</v>
      </c>
      <c r="AC231" s="138">
        <v>4</v>
      </c>
      <c r="AD231" s="2">
        <v>0</v>
      </c>
      <c r="AE231" s="2">
        <v>0</v>
      </c>
      <c r="AF231" s="2">
        <v>1938.6599999999999</v>
      </c>
      <c r="AG231" s="2">
        <v>8436.2099999999991</v>
      </c>
      <c r="AH231" s="2">
        <v>3459.94</v>
      </c>
      <c r="AI231" s="2">
        <v>0</v>
      </c>
      <c r="AJ231" s="29">
        <v>0</v>
      </c>
      <c r="AK231" s="30">
        <f t="shared" si="71"/>
        <v>24</v>
      </c>
      <c r="AL231" s="30">
        <f t="shared" si="72"/>
        <v>11896.15</v>
      </c>
      <c r="AM231" s="2">
        <f t="shared" si="64"/>
        <v>15</v>
      </c>
      <c r="AN231" s="2">
        <f t="shared" si="64"/>
        <v>5</v>
      </c>
      <c r="AO231" s="2">
        <f t="shared" si="64"/>
        <v>-3</v>
      </c>
      <c r="AP231" s="2">
        <f t="shared" si="64"/>
        <v>0</v>
      </c>
      <c r="AQ231" s="2">
        <f t="shared" si="64"/>
        <v>0</v>
      </c>
      <c r="AR231" s="2">
        <f t="shared" si="64"/>
        <v>671.25</v>
      </c>
      <c r="AS231" s="2">
        <f t="shared" si="68"/>
        <v>-3236.4099999999989</v>
      </c>
      <c r="AT231" s="2">
        <f t="shared" si="68"/>
        <v>-2962.95</v>
      </c>
      <c r="AU231" s="2">
        <f t="shared" si="68"/>
        <v>0</v>
      </c>
      <c r="AV231" s="29">
        <f t="shared" si="68"/>
        <v>0</v>
      </c>
      <c r="AW231" s="30">
        <f t="shared" si="68"/>
        <v>2</v>
      </c>
      <c r="AX231" s="31">
        <f t="shared" si="68"/>
        <v>-6199.36</v>
      </c>
      <c r="AY231" s="38">
        <f t="shared" si="76"/>
        <v>3</v>
      </c>
      <c r="AZ231" s="38">
        <f t="shared" si="76"/>
        <v>0.25</v>
      </c>
      <c r="BA231" s="38">
        <f t="shared" si="76"/>
        <v>-0.75</v>
      </c>
      <c r="BB231" s="38" t="str">
        <f t="shared" si="76"/>
        <v/>
      </c>
      <c r="BC231" s="38" t="str">
        <f t="shared" si="76"/>
        <v/>
      </c>
      <c r="BD231" s="38">
        <f t="shared" si="76"/>
        <v>0.34624431308223208</v>
      </c>
      <c r="BE231" s="38">
        <f t="shared" si="76"/>
        <v>-0.38363317176789097</v>
      </c>
      <c r="BF231" s="38">
        <f t="shared" si="76"/>
        <v>-0.85635878078810612</v>
      </c>
      <c r="BG231" s="38" t="str">
        <f t="shared" si="76"/>
        <v/>
      </c>
      <c r="BH231" s="39" t="str">
        <f t="shared" si="73"/>
        <v/>
      </c>
      <c r="BI231" s="76">
        <f t="shared" si="73"/>
        <v>8.3333333333333329E-2</v>
      </c>
      <c r="BJ231" s="40">
        <f t="shared" si="73"/>
        <v>-0.52112322053773696</v>
      </c>
      <c r="BK231" s="116">
        <f t="shared" si="65"/>
        <v>130.49549999999999</v>
      </c>
      <c r="BL231" s="117">
        <f t="shared" si="65"/>
        <v>207.99200000000002</v>
      </c>
      <c r="BM231" s="117">
        <f t="shared" si="65"/>
        <v>496.99</v>
      </c>
      <c r="BN231" s="117" t="str">
        <f t="shared" si="65"/>
        <v/>
      </c>
      <c r="BO231" s="118" t="str">
        <f t="shared" si="65"/>
        <v/>
      </c>
      <c r="BP231" s="116">
        <f t="shared" si="66"/>
        <v>387.73199999999997</v>
      </c>
      <c r="BQ231" s="117">
        <f t="shared" si="66"/>
        <v>421.81049999999993</v>
      </c>
      <c r="BR231" s="117">
        <f t="shared" si="66"/>
        <v>864.98500000000001</v>
      </c>
      <c r="BS231" s="117" t="str">
        <f t="shared" si="66"/>
        <v/>
      </c>
      <c r="BT231" s="118" t="str">
        <f t="shared" si="66"/>
        <v/>
      </c>
      <c r="BU231" s="116">
        <f t="shared" si="67"/>
        <v>-257.23649999999998</v>
      </c>
      <c r="BV231" s="117">
        <f t="shared" si="67"/>
        <v>-213.81849999999991</v>
      </c>
      <c r="BW231" s="118">
        <f t="shared" si="67"/>
        <v>-367.995</v>
      </c>
      <c r="BX231" s="117" t="str">
        <f t="shared" si="67"/>
        <v/>
      </c>
      <c r="BY231" s="118" t="str">
        <f t="shared" si="67"/>
        <v/>
      </c>
    </row>
    <row r="232" spans="1:77" x14ac:dyDescent="0.2">
      <c r="A232" t="s">
        <v>46</v>
      </c>
      <c r="B232" t="s">
        <v>46</v>
      </c>
      <c r="C232" t="s">
        <v>100</v>
      </c>
      <c r="D232" t="s">
        <v>100</v>
      </c>
      <c r="E232" t="s">
        <v>96</v>
      </c>
      <c r="F232" s="4">
        <f t="shared" si="74"/>
        <v>46237</v>
      </c>
      <c r="G232" t="s">
        <v>36</v>
      </c>
      <c r="H232" s="28">
        <v>9</v>
      </c>
      <c r="I232" s="138">
        <v>21</v>
      </c>
      <c r="J232" s="138">
        <v>4</v>
      </c>
      <c r="K232" s="2">
        <v>0</v>
      </c>
      <c r="L232" s="2">
        <v>0</v>
      </c>
      <c r="M232" s="2">
        <v>1266.7599999999998</v>
      </c>
      <c r="N232" s="2">
        <v>4110.8599999999997</v>
      </c>
      <c r="O232" s="2">
        <v>1729.75</v>
      </c>
      <c r="P232" s="2">
        <v>0</v>
      </c>
      <c r="Q232" s="29">
        <v>0</v>
      </c>
      <c r="R232" s="30">
        <f t="shared" si="69"/>
        <v>25</v>
      </c>
      <c r="S232" s="30">
        <f t="shared" si="70"/>
        <v>5840.61</v>
      </c>
      <c r="T232" t="s">
        <v>49</v>
      </c>
      <c r="U232" t="s">
        <v>49</v>
      </c>
      <c r="V232" t="s">
        <v>100</v>
      </c>
      <c r="W232" t="s">
        <v>100</v>
      </c>
      <c r="X232" t="s">
        <v>96</v>
      </c>
      <c r="Y232" s="4">
        <f t="shared" si="75"/>
        <v>45873</v>
      </c>
      <c r="Z232" t="s">
        <v>36</v>
      </c>
      <c r="AA232" s="28">
        <v>14</v>
      </c>
      <c r="AB232" s="138">
        <v>11</v>
      </c>
      <c r="AC232" s="138">
        <v>0</v>
      </c>
      <c r="AD232" s="2">
        <v>0</v>
      </c>
      <c r="AE232" s="2">
        <v>0</v>
      </c>
      <c r="AF232" s="2">
        <v>2174.8199999999997</v>
      </c>
      <c r="AG232" s="2">
        <v>2071.46</v>
      </c>
      <c r="AH232" s="2">
        <v>0</v>
      </c>
      <c r="AI232" s="2">
        <v>0</v>
      </c>
      <c r="AJ232" s="29">
        <v>0</v>
      </c>
      <c r="AK232" s="30">
        <f t="shared" si="71"/>
        <v>11</v>
      </c>
      <c r="AL232" s="30">
        <f t="shared" si="72"/>
        <v>2071.46</v>
      </c>
      <c r="AM232" s="2">
        <f t="shared" si="64"/>
        <v>-5</v>
      </c>
      <c r="AN232" s="2">
        <f t="shared" si="64"/>
        <v>10</v>
      </c>
      <c r="AO232" s="2">
        <f t="shared" si="64"/>
        <v>4</v>
      </c>
      <c r="AP232" s="2">
        <f t="shared" si="64"/>
        <v>0</v>
      </c>
      <c r="AQ232" s="2">
        <f t="shared" si="64"/>
        <v>0</v>
      </c>
      <c r="AR232" s="2">
        <f t="shared" si="64"/>
        <v>-908.06</v>
      </c>
      <c r="AS232" s="2">
        <f t="shared" si="68"/>
        <v>2039.3999999999996</v>
      </c>
      <c r="AT232" s="2">
        <f t="shared" si="68"/>
        <v>1729.75</v>
      </c>
      <c r="AU232" s="2">
        <f t="shared" si="68"/>
        <v>0</v>
      </c>
      <c r="AV232" s="29">
        <f t="shared" si="68"/>
        <v>0</v>
      </c>
      <c r="AW232" s="30">
        <f t="shared" si="68"/>
        <v>14</v>
      </c>
      <c r="AX232" s="31">
        <f t="shared" si="68"/>
        <v>3769.1499999999996</v>
      </c>
      <c r="AY232" s="38">
        <f t="shared" si="76"/>
        <v>-0.35714285714285715</v>
      </c>
      <c r="AZ232" s="38">
        <f t="shared" si="76"/>
        <v>0.90909090909090906</v>
      </c>
      <c r="BA232" s="38" t="str">
        <f t="shared" si="76"/>
        <v/>
      </c>
      <c r="BB232" s="38" t="str">
        <f t="shared" si="76"/>
        <v/>
      </c>
      <c r="BC232" s="38" t="str">
        <f t="shared" si="76"/>
        <v/>
      </c>
      <c r="BD232" s="38">
        <f t="shared" si="76"/>
        <v>-0.41753340506340758</v>
      </c>
      <c r="BE232" s="38">
        <f t="shared" si="76"/>
        <v>0.98452299344423722</v>
      </c>
      <c r="BF232" s="38" t="str">
        <f t="shared" si="76"/>
        <v/>
      </c>
      <c r="BG232" s="38" t="str">
        <f t="shared" si="76"/>
        <v/>
      </c>
      <c r="BH232" s="39" t="str">
        <f t="shared" si="73"/>
        <v/>
      </c>
      <c r="BI232" s="76">
        <f t="shared" si="73"/>
        <v>1.2727272727272727</v>
      </c>
      <c r="BJ232" s="40">
        <f t="shared" si="73"/>
        <v>1.8195620480240988</v>
      </c>
      <c r="BK232" s="119">
        <f t="shared" si="65"/>
        <v>140.75111111111107</v>
      </c>
      <c r="BL232" s="120">
        <f t="shared" si="65"/>
        <v>195.75523809523807</v>
      </c>
      <c r="BM232" s="120">
        <f t="shared" si="65"/>
        <v>432.4375</v>
      </c>
      <c r="BN232" s="120" t="str">
        <f t="shared" si="65"/>
        <v/>
      </c>
      <c r="BO232" s="121" t="str">
        <f t="shared" si="65"/>
        <v/>
      </c>
      <c r="BP232" s="119">
        <f t="shared" si="66"/>
        <v>155.34428571428569</v>
      </c>
      <c r="BQ232" s="120">
        <f t="shared" si="66"/>
        <v>188.31454545454545</v>
      </c>
      <c r="BR232" s="120" t="str">
        <f t="shared" si="66"/>
        <v/>
      </c>
      <c r="BS232" s="120" t="str">
        <f t="shared" si="66"/>
        <v/>
      </c>
      <c r="BT232" s="121" t="str">
        <f t="shared" si="66"/>
        <v/>
      </c>
      <c r="BU232" s="119">
        <f t="shared" si="67"/>
        <v>-14.593174603174617</v>
      </c>
      <c r="BV232" s="120">
        <f t="shared" si="67"/>
        <v>7.4406926406926175</v>
      </c>
      <c r="BW232" s="121" t="str">
        <f t="shared" si="67"/>
        <v/>
      </c>
      <c r="BX232" s="120" t="str">
        <f t="shared" si="67"/>
        <v/>
      </c>
      <c r="BY232" s="121" t="str">
        <f t="shared" si="67"/>
        <v/>
      </c>
    </row>
    <row r="233" spans="1:77" x14ac:dyDescent="0.2">
      <c r="A233" t="s">
        <v>46</v>
      </c>
      <c r="B233" t="s">
        <v>46</v>
      </c>
      <c r="C233" t="s">
        <v>100</v>
      </c>
      <c r="D233" t="s">
        <v>100</v>
      </c>
      <c r="E233" t="s">
        <v>96</v>
      </c>
      <c r="F233" s="4">
        <f t="shared" si="74"/>
        <v>46238</v>
      </c>
      <c r="G233" t="s">
        <v>37</v>
      </c>
      <c r="H233" s="28">
        <v>0</v>
      </c>
      <c r="I233" s="138">
        <v>0</v>
      </c>
      <c r="J233" s="138">
        <v>0</v>
      </c>
      <c r="K233" s="2">
        <v>0</v>
      </c>
      <c r="L233" s="2">
        <v>0</v>
      </c>
      <c r="M233" s="2">
        <v>0</v>
      </c>
      <c r="N233" s="2">
        <v>0</v>
      </c>
      <c r="O233" s="2">
        <v>0</v>
      </c>
      <c r="P233" s="2">
        <v>0</v>
      </c>
      <c r="Q233" s="29">
        <v>0</v>
      </c>
      <c r="R233" s="30">
        <f t="shared" si="69"/>
        <v>0</v>
      </c>
      <c r="S233" s="30">
        <f t="shared" si="70"/>
        <v>0</v>
      </c>
      <c r="T233" t="s">
        <v>49</v>
      </c>
      <c r="U233" t="s">
        <v>49</v>
      </c>
      <c r="V233" t="s">
        <v>100</v>
      </c>
      <c r="W233" t="s">
        <v>100</v>
      </c>
      <c r="X233" t="s">
        <v>96</v>
      </c>
      <c r="Y233" s="4">
        <f t="shared" si="75"/>
        <v>45874</v>
      </c>
      <c r="Z233" t="s">
        <v>37</v>
      </c>
      <c r="AA233" s="28">
        <v>19</v>
      </c>
      <c r="AB233" s="138">
        <v>19</v>
      </c>
      <c r="AC233" s="138">
        <v>0</v>
      </c>
      <c r="AD233" s="2">
        <v>0</v>
      </c>
      <c r="AE233" s="2">
        <v>0</v>
      </c>
      <c r="AF233" s="2">
        <v>3307.33</v>
      </c>
      <c r="AG233" s="2">
        <v>9641.99</v>
      </c>
      <c r="AH233" s="2">
        <v>0</v>
      </c>
      <c r="AI233" s="2">
        <v>0</v>
      </c>
      <c r="AJ233" s="29">
        <v>0</v>
      </c>
      <c r="AK233" s="30">
        <f t="shared" si="71"/>
        <v>19</v>
      </c>
      <c r="AL233" s="30">
        <f t="shared" si="72"/>
        <v>9641.99</v>
      </c>
      <c r="AM233" s="2">
        <f t="shared" si="64"/>
        <v>-19</v>
      </c>
      <c r="AN233" s="2">
        <f t="shared" si="64"/>
        <v>-19</v>
      </c>
      <c r="AO233" s="2">
        <f t="shared" si="64"/>
        <v>0</v>
      </c>
      <c r="AP233" s="2">
        <f t="shared" si="64"/>
        <v>0</v>
      </c>
      <c r="AQ233" s="2">
        <f t="shared" si="64"/>
        <v>0</v>
      </c>
      <c r="AR233" s="2">
        <f t="shared" si="64"/>
        <v>-3307.33</v>
      </c>
      <c r="AS233" s="2">
        <f t="shared" si="68"/>
        <v>-9641.99</v>
      </c>
      <c r="AT233" s="2">
        <f t="shared" si="68"/>
        <v>0</v>
      </c>
      <c r="AU233" s="2">
        <f t="shared" si="68"/>
        <v>0</v>
      </c>
      <c r="AV233" s="29">
        <f t="shared" si="68"/>
        <v>0</v>
      </c>
      <c r="AW233" s="30">
        <f t="shared" si="68"/>
        <v>-19</v>
      </c>
      <c r="AX233" s="31">
        <f t="shared" si="68"/>
        <v>-9641.99</v>
      </c>
      <c r="AY233" s="38">
        <f t="shared" si="76"/>
        <v>-1</v>
      </c>
      <c r="AZ233" s="38">
        <f t="shared" si="76"/>
        <v>-1</v>
      </c>
      <c r="BA233" s="38" t="str">
        <f t="shared" si="76"/>
        <v/>
      </c>
      <c r="BB233" s="38" t="str">
        <f t="shared" si="76"/>
        <v/>
      </c>
      <c r="BC233" s="38" t="str">
        <f t="shared" si="76"/>
        <v/>
      </c>
      <c r="BD233" s="38">
        <f t="shared" si="76"/>
        <v>-1</v>
      </c>
      <c r="BE233" s="38">
        <f t="shared" si="76"/>
        <v>-1</v>
      </c>
      <c r="BF233" s="38" t="str">
        <f t="shared" si="76"/>
        <v/>
      </c>
      <c r="BG233" s="38" t="str">
        <f t="shared" si="76"/>
        <v/>
      </c>
      <c r="BH233" s="39" t="str">
        <f t="shared" si="73"/>
        <v/>
      </c>
      <c r="BI233" s="76">
        <f t="shared" si="73"/>
        <v>-1</v>
      </c>
      <c r="BJ233" s="40">
        <f t="shared" si="73"/>
        <v>-1</v>
      </c>
      <c r="BK233" s="119" t="str">
        <f t="shared" si="65"/>
        <v/>
      </c>
      <c r="BL233" s="120" t="str">
        <f t="shared" si="65"/>
        <v/>
      </c>
      <c r="BM233" s="120" t="str">
        <f t="shared" si="65"/>
        <v/>
      </c>
      <c r="BN233" s="120" t="str">
        <f t="shared" si="65"/>
        <v/>
      </c>
      <c r="BO233" s="121" t="str">
        <f t="shared" si="65"/>
        <v/>
      </c>
      <c r="BP233" s="119">
        <f t="shared" si="66"/>
        <v>174.07</v>
      </c>
      <c r="BQ233" s="120">
        <f t="shared" si="66"/>
        <v>507.47315789473686</v>
      </c>
      <c r="BR233" s="120" t="str">
        <f t="shared" si="66"/>
        <v/>
      </c>
      <c r="BS233" s="120" t="str">
        <f t="shared" si="66"/>
        <v/>
      </c>
      <c r="BT233" s="121" t="str">
        <f t="shared" si="66"/>
        <v/>
      </c>
      <c r="BU233" s="119" t="str">
        <f t="shared" si="67"/>
        <v/>
      </c>
      <c r="BV233" s="120" t="str">
        <f t="shared" si="67"/>
        <v/>
      </c>
      <c r="BW233" s="121" t="str">
        <f t="shared" si="67"/>
        <v/>
      </c>
      <c r="BX233" s="120" t="str">
        <f t="shared" si="67"/>
        <v/>
      </c>
      <c r="BY233" s="121" t="str">
        <f t="shared" si="67"/>
        <v/>
      </c>
    </row>
    <row r="234" spans="1:77" x14ac:dyDescent="0.2">
      <c r="A234" t="s">
        <v>46</v>
      </c>
      <c r="B234" t="s">
        <v>46</v>
      </c>
      <c r="C234" t="s">
        <v>100</v>
      </c>
      <c r="D234" t="s">
        <v>100</v>
      </c>
      <c r="E234" t="s">
        <v>96</v>
      </c>
      <c r="F234" s="4">
        <f t="shared" si="74"/>
        <v>46239</v>
      </c>
      <c r="G234" t="s">
        <v>38</v>
      </c>
      <c r="H234" s="28">
        <v>0</v>
      </c>
      <c r="I234" s="138">
        <v>0</v>
      </c>
      <c r="J234" s="138">
        <v>0</v>
      </c>
      <c r="K234" s="2">
        <v>0</v>
      </c>
      <c r="L234" s="2">
        <v>0</v>
      </c>
      <c r="M234" s="2">
        <v>0</v>
      </c>
      <c r="N234" s="2">
        <v>0</v>
      </c>
      <c r="O234" s="2">
        <v>0</v>
      </c>
      <c r="P234" s="2">
        <v>0</v>
      </c>
      <c r="Q234" s="29">
        <v>0</v>
      </c>
      <c r="R234" s="30">
        <f t="shared" si="69"/>
        <v>0</v>
      </c>
      <c r="S234" s="30">
        <f t="shared" si="70"/>
        <v>0</v>
      </c>
      <c r="T234" t="s">
        <v>49</v>
      </c>
      <c r="U234" t="s">
        <v>49</v>
      </c>
      <c r="V234" t="s">
        <v>100</v>
      </c>
      <c r="W234" t="s">
        <v>100</v>
      </c>
      <c r="X234" t="s">
        <v>96</v>
      </c>
      <c r="Y234" s="4">
        <f t="shared" si="75"/>
        <v>45875</v>
      </c>
      <c r="Z234" t="s">
        <v>38</v>
      </c>
      <c r="AA234" s="28">
        <v>37</v>
      </c>
      <c r="AB234" s="138">
        <v>13</v>
      </c>
      <c r="AC234" s="138">
        <v>9</v>
      </c>
      <c r="AD234" s="2">
        <v>0</v>
      </c>
      <c r="AE234" s="2">
        <v>0</v>
      </c>
      <c r="AF234" s="2">
        <v>9172.6099999999988</v>
      </c>
      <c r="AG234" s="2">
        <v>4239.18</v>
      </c>
      <c r="AH234" s="2">
        <v>10223.51</v>
      </c>
      <c r="AI234" s="2">
        <v>0</v>
      </c>
      <c r="AJ234" s="29">
        <v>0</v>
      </c>
      <c r="AK234" s="30">
        <f t="shared" si="71"/>
        <v>22</v>
      </c>
      <c r="AL234" s="30">
        <f t="shared" si="72"/>
        <v>14462.69</v>
      </c>
      <c r="AM234" s="2">
        <f t="shared" si="64"/>
        <v>-37</v>
      </c>
      <c r="AN234" s="2">
        <f t="shared" si="64"/>
        <v>-13</v>
      </c>
      <c r="AO234" s="2">
        <f t="shared" ref="AO234:AS286" si="77">+J234-AC234</f>
        <v>-9</v>
      </c>
      <c r="AP234" s="2">
        <f t="shared" si="77"/>
        <v>0</v>
      </c>
      <c r="AQ234" s="2">
        <f t="shared" si="77"/>
        <v>0</v>
      </c>
      <c r="AR234" s="2">
        <f t="shared" si="77"/>
        <v>-9172.6099999999988</v>
      </c>
      <c r="AS234" s="2">
        <f t="shared" si="68"/>
        <v>-4239.18</v>
      </c>
      <c r="AT234" s="2">
        <f t="shared" si="68"/>
        <v>-10223.51</v>
      </c>
      <c r="AU234" s="2">
        <f t="shared" si="68"/>
        <v>0</v>
      </c>
      <c r="AV234" s="29">
        <f t="shared" si="68"/>
        <v>0</v>
      </c>
      <c r="AW234" s="30">
        <f t="shared" si="68"/>
        <v>-22</v>
      </c>
      <c r="AX234" s="31">
        <f t="shared" si="68"/>
        <v>-14462.69</v>
      </c>
      <c r="AY234" s="38">
        <f t="shared" si="76"/>
        <v>-1</v>
      </c>
      <c r="AZ234" s="38">
        <f t="shared" si="76"/>
        <v>-1</v>
      </c>
      <c r="BA234" s="38">
        <f t="shared" si="76"/>
        <v>-1</v>
      </c>
      <c r="BB234" s="38" t="str">
        <f t="shared" si="76"/>
        <v/>
      </c>
      <c r="BC234" s="38" t="str">
        <f t="shared" si="76"/>
        <v/>
      </c>
      <c r="BD234" s="38">
        <f t="shared" si="76"/>
        <v>-1</v>
      </c>
      <c r="BE234" s="38">
        <f t="shared" si="76"/>
        <v>-1</v>
      </c>
      <c r="BF234" s="38">
        <f t="shared" si="76"/>
        <v>-1</v>
      </c>
      <c r="BG234" s="38" t="str">
        <f t="shared" si="76"/>
        <v/>
      </c>
      <c r="BH234" s="39" t="str">
        <f t="shared" si="73"/>
        <v/>
      </c>
      <c r="BI234" s="76">
        <f t="shared" si="73"/>
        <v>-1</v>
      </c>
      <c r="BJ234" s="40">
        <f t="shared" si="73"/>
        <v>-1</v>
      </c>
      <c r="BK234" s="119" t="str">
        <f t="shared" si="65"/>
        <v/>
      </c>
      <c r="BL234" s="120" t="str">
        <f t="shared" si="65"/>
        <v/>
      </c>
      <c r="BM234" s="120" t="str">
        <f t="shared" si="65"/>
        <v/>
      </c>
      <c r="BN234" s="120" t="str">
        <f t="shared" si="65"/>
        <v/>
      </c>
      <c r="BO234" s="121" t="str">
        <f t="shared" si="65"/>
        <v/>
      </c>
      <c r="BP234" s="119">
        <f t="shared" si="66"/>
        <v>247.90837837837836</v>
      </c>
      <c r="BQ234" s="120">
        <f t="shared" si="66"/>
        <v>326.09076923076924</v>
      </c>
      <c r="BR234" s="120">
        <f t="shared" si="66"/>
        <v>1135.9455555555555</v>
      </c>
      <c r="BS234" s="120" t="str">
        <f t="shared" si="66"/>
        <v/>
      </c>
      <c r="BT234" s="121" t="str">
        <f t="shared" si="66"/>
        <v/>
      </c>
      <c r="BU234" s="119" t="str">
        <f t="shared" si="67"/>
        <v/>
      </c>
      <c r="BV234" s="120" t="str">
        <f t="shared" si="67"/>
        <v/>
      </c>
      <c r="BW234" s="121" t="str">
        <f t="shared" si="67"/>
        <v/>
      </c>
      <c r="BX234" s="120" t="str">
        <f t="shared" si="67"/>
        <v/>
      </c>
      <c r="BY234" s="121" t="str">
        <f t="shared" si="67"/>
        <v/>
      </c>
    </row>
    <row r="235" spans="1:77" x14ac:dyDescent="0.2">
      <c r="A235" t="s">
        <v>46</v>
      </c>
      <c r="B235" t="s">
        <v>46</v>
      </c>
      <c r="C235" t="s">
        <v>100</v>
      </c>
      <c r="D235" t="s">
        <v>100</v>
      </c>
      <c r="E235" t="s">
        <v>96</v>
      </c>
      <c r="F235" s="4">
        <f t="shared" si="74"/>
        <v>46240</v>
      </c>
      <c r="G235" t="s">
        <v>39</v>
      </c>
      <c r="H235" s="28">
        <v>0</v>
      </c>
      <c r="I235" s="138">
        <v>0</v>
      </c>
      <c r="J235" s="138">
        <v>0</v>
      </c>
      <c r="K235" s="2">
        <v>0</v>
      </c>
      <c r="L235" s="2">
        <v>0</v>
      </c>
      <c r="M235" s="2">
        <v>0</v>
      </c>
      <c r="N235" s="2">
        <v>0</v>
      </c>
      <c r="O235" s="2">
        <v>0</v>
      </c>
      <c r="P235" s="2">
        <v>0</v>
      </c>
      <c r="Q235" s="29">
        <v>0</v>
      </c>
      <c r="R235" s="30">
        <f t="shared" si="69"/>
        <v>0</v>
      </c>
      <c r="S235" s="30">
        <f t="shared" si="70"/>
        <v>0</v>
      </c>
      <c r="T235" t="s">
        <v>49</v>
      </c>
      <c r="U235" t="s">
        <v>49</v>
      </c>
      <c r="V235" t="s">
        <v>100</v>
      </c>
      <c r="W235" t="s">
        <v>100</v>
      </c>
      <c r="X235" t="s">
        <v>96</v>
      </c>
      <c r="Y235" s="4">
        <f t="shared" si="75"/>
        <v>45876</v>
      </c>
      <c r="Z235" t="s">
        <v>39</v>
      </c>
      <c r="AA235" s="28">
        <v>28</v>
      </c>
      <c r="AB235" s="138">
        <v>27</v>
      </c>
      <c r="AC235" s="138">
        <v>0</v>
      </c>
      <c r="AD235" s="2">
        <v>0</v>
      </c>
      <c r="AE235" s="2">
        <v>0</v>
      </c>
      <c r="AF235" s="2">
        <v>7323.5300000000007</v>
      </c>
      <c r="AG235" s="2">
        <v>4004.0699999999997</v>
      </c>
      <c r="AH235" s="2">
        <v>0</v>
      </c>
      <c r="AI235" s="2">
        <v>0</v>
      </c>
      <c r="AJ235" s="29">
        <v>0</v>
      </c>
      <c r="AK235" s="30">
        <f t="shared" si="71"/>
        <v>27</v>
      </c>
      <c r="AL235" s="30">
        <f t="shared" si="72"/>
        <v>4004.0699999999997</v>
      </c>
      <c r="AM235" s="2">
        <f t="shared" ref="AM235:AP298" si="78">+H235-AA235</f>
        <v>-28</v>
      </c>
      <c r="AN235" s="2">
        <f t="shared" si="78"/>
        <v>-27</v>
      </c>
      <c r="AO235" s="2">
        <f t="shared" si="77"/>
        <v>0</v>
      </c>
      <c r="AP235" s="2">
        <f t="shared" si="77"/>
        <v>0</v>
      </c>
      <c r="AQ235" s="2">
        <f t="shared" si="77"/>
        <v>0</v>
      </c>
      <c r="AR235" s="2">
        <f t="shared" si="77"/>
        <v>-7323.5300000000007</v>
      </c>
      <c r="AS235" s="2">
        <f t="shared" si="68"/>
        <v>-4004.0699999999997</v>
      </c>
      <c r="AT235" s="2">
        <f t="shared" si="68"/>
        <v>0</v>
      </c>
      <c r="AU235" s="2">
        <f t="shared" si="68"/>
        <v>0</v>
      </c>
      <c r="AV235" s="29">
        <f t="shared" si="68"/>
        <v>0</v>
      </c>
      <c r="AW235" s="30">
        <f t="shared" si="68"/>
        <v>-27</v>
      </c>
      <c r="AX235" s="31">
        <f t="shared" si="68"/>
        <v>-4004.0699999999997</v>
      </c>
      <c r="AY235" s="38">
        <f t="shared" si="76"/>
        <v>-1</v>
      </c>
      <c r="AZ235" s="38">
        <f t="shared" si="76"/>
        <v>-1</v>
      </c>
      <c r="BA235" s="38" t="str">
        <f t="shared" si="76"/>
        <v/>
      </c>
      <c r="BB235" s="38" t="str">
        <f t="shared" si="76"/>
        <v/>
      </c>
      <c r="BC235" s="38" t="str">
        <f t="shared" si="76"/>
        <v/>
      </c>
      <c r="BD235" s="38">
        <f t="shared" si="76"/>
        <v>-1</v>
      </c>
      <c r="BE235" s="38">
        <f t="shared" si="76"/>
        <v>-1</v>
      </c>
      <c r="BF235" s="38" t="str">
        <f t="shared" si="76"/>
        <v/>
      </c>
      <c r="BG235" s="38" t="str">
        <f t="shared" si="76"/>
        <v/>
      </c>
      <c r="BH235" s="39" t="str">
        <f t="shared" si="73"/>
        <v/>
      </c>
      <c r="BI235" s="76">
        <f t="shared" si="73"/>
        <v>-1</v>
      </c>
      <c r="BJ235" s="40">
        <f t="shared" si="73"/>
        <v>-1</v>
      </c>
      <c r="BK235" s="119" t="str">
        <f t="shared" ref="BK235:BO285" si="79">IFERROR(M235/H235,"")</f>
        <v/>
      </c>
      <c r="BL235" s="120" t="str">
        <f t="shared" si="79"/>
        <v/>
      </c>
      <c r="BM235" s="120" t="str">
        <f t="shared" si="79"/>
        <v/>
      </c>
      <c r="BN235" s="120" t="str">
        <f t="shared" si="79"/>
        <v/>
      </c>
      <c r="BO235" s="121" t="str">
        <f t="shared" si="79"/>
        <v/>
      </c>
      <c r="BP235" s="119">
        <f t="shared" ref="BP235:BT285" si="80">IFERROR(AF235/AA235,"")</f>
        <v>261.55464285714288</v>
      </c>
      <c r="BQ235" s="120">
        <f t="shared" si="80"/>
        <v>148.29888888888888</v>
      </c>
      <c r="BR235" s="120" t="str">
        <f t="shared" si="80"/>
        <v/>
      </c>
      <c r="BS235" s="120" t="str">
        <f t="shared" si="80"/>
        <v/>
      </c>
      <c r="BT235" s="121" t="str">
        <f t="shared" si="80"/>
        <v/>
      </c>
      <c r="BU235" s="119" t="str">
        <f t="shared" ref="BU235:BY285" si="81">IFERROR(BK235-BP235,"")</f>
        <v/>
      </c>
      <c r="BV235" s="120" t="str">
        <f t="shared" si="81"/>
        <v/>
      </c>
      <c r="BW235" s="121" t="str">
        <f t="shared" si="81"/>
        <v/>
      </c>
      <c r="BX235" s="120" t="str">
        <f t="shared" si="81"/>
        <v/>
      </c>
      <c r="BY235" s="121" t="str">
        <f t="shared" si="81"/>
        <v/>
      </c>
    </row>
    <row r="236" spans="1:77" x14ac:dyDescent="0.2">
      <c r="A236" t="s">
        <v>46</v>
      </c>
      <c r="B236" t="s">
        <v>46</v>
      </c>
      <c r="C236" t="s">
        <v>100</v>
      </c>
      <c r="D236" t="s">
        <v>100</v>
      </c>
      <c r="E236" t="s">
        <v>96</v>
      </c>
      <c r="F236" s="4">
        <f t="shared" si="74"/>
        <v>46241</v>
      </c>
      <c r="G236" t="s">
        <v>40</v>
      </c>
      <c r="H236" s="28">
        <v>0</v>
      </c>
      <c r="I236" s="138">
        <v>0</v>
      </c>
      <c r="J236" s="138">
        <v>0</v>
      </c>
      <c r="K236" s="2">
        <v>0</v>
      </c>
      <c r="L236" s="2">
        <v>0</v>
      </c>
      <c r="M236" s="2">
        <v>0</v>
      </c>
      <c r="N236" s="2">
        <v>0</v>
      </c>
      <c r="O236" s="2">
        <v>0</v>
      </c>
      <c r="P236" s="2">
        <v>0</v>
      </c>
      <c r="Q236" s="29">
        <v>0</v>
      </c>
      <c r="R236" s="30">
        <f t="shared" si="69"/>
        <v>0</v>
      </c>
      <c r="S236" s="30">
        <f t="shared" si="70"/>
        <v>0</v>
      </c>
      <c r="T236" t="s">
        <v>49</v>
      </c>
      <c r="U236" t="s">
        <v>49</v>
      </c>
      <c r="V236" t="s">
        <v>100</v>
      </c>
      <c r="W236" t="s">
        <v>100</v>
      </c>
      <c r="X236" t="s">
        <v>96</v>
      </c>
      <c r="Y236" s="4">
        <f t="shared" si="75"/>
        <v>45877</v>
      </c>
      <c r="Z236" t="s">
        <v>40</v>
      </c>
      <c r="AA236" s="28">
        <v>40</v>
      </c>
      <c r="AB236" s="138">
        <v>11</v>
      </c>
      <c r="AC236" s="138">
        <v>0</v>
      </c>
      <c r="AD236" s="2">
        <v>0</v>
      </c>
      <c r="AE236" s="2">
        <v>0</v>
      </c>
      <c r="AF236" s="2">
        <v>7892.6</v>
      </c>
      <c r="AG236" s="2">
        <v>4785.16</v>
      </c>
      <c r="AH236" s="2">
        <v>0</v>
      </c>
      <c r="AI236" s="2">
        <v>0</v>
      </c>
      <c r="AJ236" s="29">
        <v>0</v>
      </c>
      <c r="AK236" s="30">
        <f t="shared" si="71"/>
        <v>11</v>
      </c>
      <c r="AL236" s="30">
        <f t="shared" si="72"/>
        <v>4785.16</v>
      </c>
      <c r="AM236" s="2">
        <f t="shared" si="78"/>
        <v>-40</v>
      </c>
      <c r="AN236" s="2">
        <f t="shared" si="78"/>
        <v>-11</v>
      </c>
      <c r="AO236" s="2">
        <f t="shared" si="77"/>
        <v>0</v>
      </c>
      <c r="AP236" s="2">
        <f t="shared" si="77"/>
        <v>0</v>
      </c>
      <c r="AQ236" s="2">
        <f t="shared" si="77"/>
        <v>0</v>
      </c>
      <c r="AR236" s="2">
        <f t="shared" si="77"/>
        <v>-7892.6</v>
      </c>
      <c r="AS236" s="2">
        <f t="shared" si="68"/>
        <v>-4785.16</v>
      </c>
      <c r="AT236" s="2">
        <f t="shared" si="68"/>
        <v>0</v>
      </c>
      <c r="AU236" s="2">
        <f t="shared" si="68"/>
        <v>0</v>
      </c>
      <c r="AV236" s="29">
        <f t="shared" si="68"/>
        <v>0</v>
      </c>
      <c r="AW236" s="30">
        <f t="shared" si="68"/>
        <v>-11</v>
      </c>
      <c r="AX236" s="31">
        <f t="shared" si="68"/>
        <v>-4785.16</v>
      </c>
      <c r="AY236" s="38">
        <f t="shared" si="76"/>
        <v>-1</v>
      </c>
      <c r="AZ236" s="38">
        <f t="shared" si="76"/>
        <v>-1</v>
      </c>
      <c r="BA236" s="38" t="str">
        <f t="shared" si="76"/>
        <v/>
      </c>
      <c r="BB236" s="38" t="str">
        <f t="shared" si="76"/>
        <v/>
      </c>
      <c r="BC236" s="38" t="str">
        <f t="shared" si="76"/>
        <v/>
      </c>
      <c r="BD236" s="38">
        <f t="shared" si="76"/>
        <v>-1</v>
      </c>
      <c r="BE236" s="38">
        <f t="shared" si="76"/>
        <v>-1</v>
      </c>
      <c r="BF236" s="38" t="str">
        <f t="shared" si="76"/>
        <v/>
      </c>
      <c r="BG236" s="38" t="str">
        <f t="shared" si="76"/>
        <v/>
      </c>
      <c r="BH236" s="39" t="str">
        <f t="shared" si="73"/>
        <v/>
      </c>
      <c r="BI236" s="76">
        <f t="shared" si="73"/>
        <v>-1</v>
      </c>
      <c r="BJ236" s="40">
        <f t="shared" si="73"/>
        <v>-1</v>
      </c>
      <c r="BK236" s="119" t="str">
        <f t="shared" si="79"/>
        <v/>
      </c>
      <c r="BL236" s="120" t="str">
        <f t="shared" si="79"/>
        <v/>
      </c>
      <c r="BM236" s="120" t="str">
        <f t="shared" si="79"/>
        <v/>
      </c>
      <c r="BN236" s="120" t="str">
        <f t="shared" si="79"/>
        <v/>
      </c>
      <c r="BO236" s="121" t="str">
        <f t="shared" si="79"/>
        <v/>
      </c>
      <c r="BP236" s="119">
        <f t="shared" si="80"/>
        <v>197.315</v>
      </c>
      <c r="BQ236" s="120">
        <f t="shared" si="80"/>
        <v>435.01454545454544</v>
      </c>
      <c r="BR236" s="120" t="str">
        <f t="shared" si="80"/>
        <v/>
      </c>
      <c r="BS236" s="120" t="str">
        <f t="shared" si="80"/>
        <v/>
      </c>
      <c r="BT236" s="121" t="str">
        <f t="shared" si="80"/>
        <v/>
      </c>
      <c r="BU236" s="119" t="str">
        <f t="shared" si="81"/>
        <v/>
      </c>
      <c r="BV236" s="120" t="str">
        <f t="shared" si="81"/>
        <v/>
      </c>
      <c r="BW236" s="121" t="str">
        <f t="shared" si="81"/>
        <v/>
      </c>
      <c r="BX236" s="120" t="str">
        <f t="shared" si="81"/>
        <v/>
      </c>
      <c r="BY236" s="121" t="str">
        <f t="shared" si="81"/>
        <v/>
      </c>
    </row>
    <row r="237" spans="1:77" ht="13.5" thickBot="1" x14ac:dyDescent="0.25">
      <c r="A237" t="s">
        <v>46</v>
      </c>
      <c r="B237" t="s">
        <v>46</v>
      </c>
      <c r="C237" t="s">
        <v>100</v>
      </c>
      <c r="D237" t="s">
        <v>100</v>
      </c>
      <c r="E237" t="s">
        <v>96</v>
      </c>
      <c r="F237" s="59">
        <f t="shared" si="74"/>
        <v>46242</v>
      </c>
      <c r="G237" s="42" t="s">
        <v>41</v>
      </c>
      <c r="H237" s="43">
        <v>0</v>
      </c>
      <c r="I237" s="44">
        <v>0</v>
      </c>
      <c r="J237" s="44">
        <v>0</v>
      </c>
      <c r="K237" s="44">
        <v>0</v>
      </c>
      <c r="L237" s="44">
        <v>0</v>
      </c>
      <c r="M237" s="44">
        <v>0</v>
      </c>
      <c r="N237" s="44">
        <v>0</v>
      </c>
      <c r="O237" s="44">
        <v>0</v>
      </c>
      <c r="P237" s="44">
        <v>0</v>
      </c>
      <c r="Q237" s="45">
        <v>0</v>
      </c>
      <c r="R237" s="46">
        <f t="shared" si="69"/>
        <v>0</v>
      </c>
      <c r="S237" s="46">
        <f t="shared" si="70"/>
        <v>0</v>
      </c>
      <c r="T237" t="s">
        <v>49</v>
      </c>
      <c r="U237" t="s">
        <v>49</v>
      </c>
      <c r="V237" t="s">
        <v>100</v>
      </c>
      <c r="W237" t="s">
        <v>100</v>
      </c>
      <c r="X237" t="s">
        <v>96</v>
      </c>
      <c r="Y237" s="59">
        <f t="shared" si="75"/>
        <v>45878</v>
      </c>
      <c r="Z237" s="42" t="s">
        <v>41</v>
      </c>
      <c r="AA237" s="43">
        <v>15</v>
      </c>
      <c r="AB237" s="44">
        <v>11</v>
      </c>
      <c r="AC237" s="44">
        <v>4</v>
      </c>
      <c r="AD237" s="44">
        <v>0</v>
      </c>
      <c r="AE237" s="44">
        <v>0</v>
      </c>
      <c r="AF237" s="44">
        <v>3266.6499999999996</v>
      </c>
      <c r="AG237" s="44">
        <v>1275.6500000000001</v>
      </c>
      <c r="AH237" s="44">
        <v>3895.87</v>
      </c>
      <c r="AI237" s="44">
        <v>0</v>
      </c>
      <c r="AJ237" s="45">
        <v>0</v>
      </c>
      <c r="AK237" s="46">
        <f t="shared" si="71"/>
        <v>15</v>
      </c>
      <c r="AL237" s="46">
        <f t="shared" si="72"/>
        <v>5171.5200000000004</v>
      </c>
      <c r="AM237" s="44">
        <f t="shared" si="78"/>
        <v>-15</v>
      </c>
      <c r="AN237" s="44">
        <f t="shared" si="78"/>
        <v>-11</v>
      </c>
      <c r="AO237" s="44">
        <f t="shared" si="77"/>
        <v>-4</v>
      </c>
      <c r="AP237" s="44">
        <f t="shared" si="77"/>
        <v>0</v>
      </c>
      <c r="AQ237" s="44">
        <f t="shared" si="77"/>
        <v>0</v>
      </c>
      <c r="AR237" s="44">
        <f t="shared" si="77"/>
        <v>-3266.6499999999996</v>
      </c>
      <c r="AS237" s="44">
        <f t="shared" si="68"/>
        <v>-1275.6500000000001</v>
      </c>
      <c r="AT237" s="44">
        <f t="shared" si="68"/>
        <v>-3895.87</v>
      </c>
      <c r="AU237" s="44">
        <f t="shared" si="68"/>
        <v>0</v>
      </c>
      <c r="AV237" s="45">
        <f t="shared" si="68"/>
        <v>0</v>
      </c>
      <c r="AW237" s="46">
        <f t="shared" si="68"/>
        <v>-15</v>
      </c>
      <c r="AX237" s="47">
        <f t="shared" si="68"/>
        <v>-5171.5200000000004</v>
      </c>
      <c r="AY237" s="56">
        <f t="shared" si="76"/>
        <v>-1</v>
      </c>
      <c r="AZ237" s="56">
        <f t="shared" si="76"/>
        <v>-1</v>
      </c>
      <c r="BA237" s="56">
        <f t="shared" si="76"/>
        <v>-1</v>
      </c>
      <c r="BB237" s="56" t="str">
        <f t="shared" ref="BB237:BJ276" si="82">IFERROR(AP237/AD237,"")</f>
        <v/>
      </c>
      <c r="BC237" s="56" t="str">
        <f t="shared" si="82"/>
        <v/>
      </c>
      <c r="BD237" s="56">
        <f t="shared" si="82"/>
        <v>-1</v>
      </c>
      <c r="BE237" s="56">
        <f t="shared" si="82"/>
        <v>-1</v>
      </c>
      <c r="BF237" s="56">
        <f t="shared" si="82"/>
        <v>-1</v>
      </c>
      <c r="BG237" s="56" t="str">
        <f t="shared" si="82"/>
        <v/>
      </c>
      <c r="BH237" s="57" t="str">
        <f t="shared" si="73"/>
        <v/>
      </c>
      <c r="BI237" s="81">
        <f t="shared" si="73"/>
        <v>-1</v>
      </c>
      <c r="BJ237" s="58">
        <f t="shared" si="73"/>
        <v>-1</v>
      </c>
      <c r="BK237" s="122" t="str">
        <f t="shared" si="79"/>
        <v/>
      </c>
      <c r="BL237" s="123" t="str">
        <f t="shared" si="79"/>
        <v/>
      </c>
      <c r="BM237" s="123" t="str">
        <f t="shared" si="79"/>
        <v/>
      </c>
      <c r="BN237" s="123" t="str">
        <f t="shared" si="79"/>
        <v/>
      </c>
      <c r="BO237" s="124" t="str">
        <f t="shared" si="79"/>
        <v/>
      </c>
      <c r="BP237" s="122">
        <f t="shared" si="80"/>
        <v>217.77666666666664</v>
      </c>
      <c r="BQ237" s="123">
        <f t="shared" si="80"/>
        <v>115.96818181818183</v>
      </c>
      <c r="BR237" s="123">
        <f t="shared" si="80"/>
        <v>973.96749999999997</v>
      </c>
      <c r="BS237" s="123" t="str">
        <f t="shared" si="80"/>
        <v/>
      </c>
      <c r="BT237" s="124" t="str">
        <f t="shared" si="80"/>
        <v/>
      </c>
      <c r="BU237" s="122" t="str">
        <f t="shared" si="81"/>
        <v/>
      </c>
      <c r="BV237" s="123" t="str">
        <f t="shared" si="81"/>
        <v/>
      </c>
      <c r="BW237" s="124" t="str">
        <f t="shared" si="81"/>
        <v/>
      </c>
      <c r="BX237" s="123" t="str">
        <f t="shared" si="81"/>
        <v/>
      </c>
      <c r="BY237" s="124" t="str">
        <f t="shared" si="81"/>
        <v/>
      </c>
    </row>
    <row r="238" spans="1:77" hidden="1" outlineLevel="1" x14ac:dyDescent="0.2">
      <c r="A238" t="s">
        <v>46</v>
      </c>
      <c r="B238" t="s">
        <v>46</v>
      </c>
      <c r="C238" t="s">
        <v>100</v>
      </c>
      <c r="D238" t="s">
        <v>100</v>
      </c>
      <c r="E238" t="s">
        <v>97</v>
      </c>
      <c r="F238" s="4">
        <f t="shared" si="74"/>
        <v>46243</v>
      </c>
      <c r="G238" t="s">
        <v>35</v>
      </c>
      <c r="H238" s="28">
        <v>0</v>
      </c>
      <c r="I238" s="138">
        <v>0</v>
      </c>
      <c r="J238" s="138">
        <v>0</v>
      </c>
      <c r="K238" s="2">
        <v>0</v>
      </c>
      <c r="L238" s="2">
        <v>0</v>
      </c>
      <c r="M238" s="2">
        <v>0</v>
      </c>
      <c r="N238" s="2">
        <v>0</v>
      </c>
      <c r="O238" s="2">
        <v>0</v>
      </c>
      <c r="P238" s="2">
        <v>0</v>
      </c>
      <c r="Q238" s="29">
        <v>0</v>
      </c>
      <c r="R238" s="30">
        <f t="shared" si="69"/>
        <v>0</v>
      </c>
      <c r="S238" s="30">
        <f t="shared" si="70"/>
        <v>0</v>
      </c>
      <c r="T238" t="s">
        <v>49</v>
      </c>
      <c r="U238" t="s">
        <v>49</v>
      </c>
      <c r="V238" t="s">
        <v>100</v>
      </c>
      <c r="W238" t="s">
        <v>100</v>
      </c>
      <c r="X238" t="s">
        <v>97</v>
      </c>
      <c r="Y238" s="4">
        <f t="shared" si="75"/>
        <v>45879</v>
      </c>
      <c r="Z238" t="s">
        <v>35</v>
      </c>
      <c r="AA238" s="28">
        <v>6</v>
      </c>
      <c r="AB238" s="138">
        <v>7</v>
      </c>
      <c r="AC238" s="138">
        <v>0</v>
      </c>
      <c r="AD238" s="2">
        <v>0</v>
      </c>
      <c r="AE238" s="2">
        <v>0</v>
      </c>
      <c r="AF238" s="2">
        <v>1453.74</v>
      </c>
      <c r="AG238" s="2">
        <v>1922.69</v>
      </c>
      <c r="AH238" s="2">
        <v>0</v>
      </c>
      <c r="AI238" s="2">
        <v>0</v>
      </c>
      <c r="AJ238" s="29">
        <v>0</v>
      </c>
      <c r="AK238" s="30">
        <f t="shared" si="71"/>
        <v>7</v>
      </c>
      <c r="AL238" s="30">
        <f t="shared" si="72"/>
        <v>1922.69</v>
      </c>
      <c r="AM238" s="2">
        <f t="shared" si="78"/>
        <v>-6</v>
      </c>
      <c r="AN238" s="2">
        <f t="shared" si="78"/>
        <v>-7</v>
      </c>
      <c r="AO238" s="2">
        <f t="shared" si="77"/>
        <v>0</v>
      </c>
      <c r="AP238" s="2">
        <f t="shared" si="77"/>
        <v>0</v>
      </c>
      <c r="AQ238" s="2">
        <f t="shared" si="77"/>
        <v>0</v>
      </c>
      <c r="AR238" s="2">
        <f t="shared" si="77"/>
        <v>-1453.74</v>
      </c>
      <c r="AS238" s="2">
        <f t="shared" si="68"/>
        <v>-1922.69</v>
      </c>
      <c r="AT238" s="2">
        <f t="shared" si="68"/>
        <v>0</v>
      </c>
      <c r="AU238" s="2">
        <f t="shared" si="68"/>
        <v>0</v>
      </c>
      <c r="AV238" s="29">
        <f t="shared" si="68"/>
        <v>0</v>
      </c>
      <c r="AW238" s="30">
        <f t="shared" si="68"/>
        <v>-7</v>
      </c>
      <c r="AX238" s="31">
        <f t="shared" si="68"/>
        <v>-1922.69</v>
      </c>
      <c r="AY238" s="38">
        <f t="shared" ref="AY238:BG292" si="83">IFERROR(AM238/AA238,"")</f>
        <v>-1</v>
      </c>
      <c r="AZ238" s="38">
        <f t="shared" si="83"/>
        <v>-1</v>
      </c>
      <c r="BA238" s="38" t="str">
        <f t="shared" si="83"/>
        <v/>
      </c>
      <c r="BB238" s="38" t="str">
        <f t="shared" si="82"/>
        <v/>
      </c>
      <c r="BC238" s="38" t="str">
        <f t="shared" si="82"/>
        <v/>
      </c>
      <c r="BD238" s="38">
        <f t="shared" si="82"/>
        <v>-1</v>
      </c>
      <c r="BE238" s="38">
        <f t="shared" si="82"/>
        <v>-1</v>
      </c>
      <c r="BF238" s="38" t="str">
        <f t="shared" si="82"/>
        <v/>
      </c>
      <c r="BG238" s="38" t="str">
        <f t="shared" si="82"/>
        <v/>
      </c>
      <c r="BH238" s="39" t="str">
        <f t="shared" si="73"/>
        <v/>
      </c>
      <c r="BI238" s="76">
        <f t="shared" si="73"/>
        <v>-1</v>
      </c>
      <c r="BJ238" s="40">
        <f t="shared" si="73"/>
        <v>-1</v>
      </c>
      <c r="BK238" s="116" t="str">
        <f t="shared" si="79"/>
        <v/>
      </c>
      <c r="BL238" s="117" t="str">
        <f t="shared" si="79"/>
        <v/>
      </c>
      <c r="BM238" s="117" t="str">
        <f t="shared" si="79"/>
        <v/>
      </c>
      <c r="BN238" s="117" t="str">
        <f t="shared" si="79"/>
        <v/>
      </c>
      <c r="BO238" s="118" t="str">
        <f t="shared" si="79"/>
        <v/>
      </c>
      <c r="BP238" s="116">
        <f t="shared" si="80"/>
        <v>242.29</v>
      </c>
      <c r="BQ238" s="117">
        <f t="shared" si="80"/>
        <v>274.67</v>
      </c>
      <c r="BR238" s="117" t="str">
        <f t="shared" si="80"/>
        <v/>
      </c>
      <c r="BS238" s="117" t="str">
        <f t="shared" si="80"/>
        <v/>
      </c>
      <c r="BT238" s="118" t="str">
        <f t="shared" si="80"/>
        <v/>
      </c>
      <c r="BU238" s="116" t="str">
        <f t="shared" si="81"/>
        <v/>
      </c>
      <c r="BV238" s="117" t="str">
        <f t="shared" si="81"/>
        <v/>
      </c>
      <c r="BW238" s="118" t="str">
        <f t="shared" si="81"/>
        <v/>
      </c>
      <c r="BX238" s="117" t="str">
        <f t="shared" si="81"/>
        <v/>
      </c>
      <c r="BY238" s="118" t="str">
        <f t="shared" si="81"/>
        <v/>
      </c>
    </row>
    <row r="239" spans="1:77" hidden="1" outlineLevel="1" x14ac:dyDescent="0.2">
      <c r="A239" t="s">
        <v>46</v>
      </c>
      <c r="B239" t="s">
        <v>46</v>
      </c>
      <c r="C239" t="s">
        <v>100</v>
      </c>
      <c r="D239" t="s">
        <v>100</v>
      </c>
      <c r="E239" t="s">
        <v>97</v>
      </c>
      <c r="F239" s="4">
        <f t="shared" si="74"/>
        <v>46244</v>
      </c>
      <c r="G239" t="s">
        <v>36</v>
      </c>
      <c r="H239" s="28">
        <v>0</v>
      </c>
      <c r="I239" s="138">
        <v>0</v>
      </c>
      <c r="J239" s="138">
        <v>0</v>
      </c>
      <c r="K239" s="2">
        <v>0</v>
      </c>
      <c r="L239" s="2">
        <v>0</v>
      </c>
      <c r="M239" s="2">
        <v>0</v>
      </c>
      <c r="N239" s="2">
        <v>0</v>
      </c>
      <c r="O239" s="2">
        <v>0</v>
      </c>
      <c r="P239" s="2">
        <v>0</v>
      </c>
      <c r="Q239" s="29">
        <v>0</v>
      </c>
      <c r="R239" s="30">
        <f t="shared" si="69"/>
        <v>0</v>
      </c>
      <c r="S239" s="30">
        <f t="shared" si="70"/>
        <v>0</v>
      </c>
      <c r="T239" t="s">
        <v>49</v>
      </c>
      <c r="U239" t="s">
        <v>49</v>
      </c>
      <c r="V239" t="s">
        <v>100</v>
      </c>
      <c r="W239" t="s">
        <v>100</v>
      </c>
      <c r="X239" t="s">
        <v>97</v>
      </c>
      <c r="Y239" s="4">
        <f t="shared" si="75"/>
        <v>45880</v>
      </c>
      <c r="Z239" t="s">
        <v>36</v>
      </c>
      <c r="AA239" s="28">
        <v>20</v>
      </c>
      <c r="AB239" s="138">
        <v>13</v>
      </c>
      <c r="AC239" s="138">
        <v>1</v>
      </c>
      <c r="AD239" s="2">
        <v>0</v>
      </c>
      <c r="AE239" s="2">
        <v>0</v>
      </c>
      <c r="AF239" s="2">
        <v>3962.1899999999996</v>
      </c>
      <c r="AG239" s="2">
        <v>5011.3999999999996</v>
      </c>
      <c r="AH239" s="2">
        <v>694.58</v>
      </c>
      <c r="AI239" s="2">
        <v>0</v>
      </c>
      <c r="AJ239" s="29">
        <v>0</v>
      </c>
      <c r="AK239" s="30">
        <f t="shared" si="71"/>
        <v>14</v>
      </c>
      <c r="AL239" s="30">
        <f t="shared" si="72"/>
        <v>5705.98</v>
      </c>
      <c r="AM239" s="2">
        <f t="shared" si="78"/>
        <v>-20</v>
      </c>
      <c r="AN239" s="2">
        <f t="shared" si="78"/>
        <v>-13</v>
      </c>
      <c r="AO239" s="2">
        <f t="shared" si="77"/>
        <v>-1</v>
      </c>
      <c r="AP239" s="2">
        <f t="shared" si="77"/>
        <v>0</v>
      </c>
      <c r="AQ239" s="2">
        <f t="shared" si="77"/>
        <v>0</v>
      </c>
      <c r="AR239" s="2">
        <f t="shared" si="77"/>
        <v>-3962.1899999999996</v>
      </c>
      <c r="AS239" s="2">
        <f t="shared" si="68"/>
        <v>-5011.3999999999996</v>
      </c>
      <c r="AT239" s="2">
        <f t="shared" si="68"/>
        <v>-694.58</v>
      </c>
      <c r="AU239" s="2">
        <f t="shared" si="68"/>
        <v>0</v>
      </c>
      <c r="AV239" s="29">
        <f t="shared" si="68"/>
        <v>0</v>
      </c>
      <c r="AW239" s="30">
        <f t="shared" si="68"/>
        <v>-14</v>
      </c>
      <c r="AX239" s="31">
        <f t="shared" si="68"/>
        <v>-5705.98</v>
      </c>
      <c r="AY239" s="38">
        <f t="shared" si="83"/>
        <v>-1</v>
      </c>
      <c r="AZ239" s="38">
        <f t="shared" si="83"/>
        <v>-1</v>
      </c>
      <c r="BA239" s="38">
        <f t="shared" si="83"/>
        <v>-1</v>
      </c>
      <c r="BB239" s="38" t="str">
        <f t="shared" si="82"/>
        <v/>
      </c>
      <c r="BC239" s="38" t="str">
        <f t="shared" si="82"/>
        <v/>
      </c>
      <c r="BD239" s="38">
        <f t="shared" si="82"/>
        <v>-1</v>
      </c>
      <c r="BE239" s="38">
        <f t="shared" si="82"/>
        <v>-1</v>
      </c>
      <c r="BF239" s="38">
        <f t="shared" si="82"/>
        <v>-1</v>
      </c>
      <c r="BG239" s="38" t="str">
        <f t="shared" si="82"/>
        <v/>
      </c>
      <c r="BH239" s="39" t="str">
        <f t="shared" si="73"/>
        <v/>
      </c>
      <c r="BI239" s="76">
        <f t="shared" si="73"/>
        <v>-1</v>
      </c>
      <c r="BJ239" s="40">
        <f t="shared" si="73"/>
        <v>-1</v>
      </c>
      <c r="BK239" s="119" t="str">
        <f t="shared" si="79"/>
        <v/>
      </c>
      <c r="BL239" s="120" t="str">
        <f t="shared" si="79"/>
        <v/>
      </c>
      <c r="BM239" s="120" t="str">
        <f t="shared" si="79"/>
        <v/>
      </c>
      <c r="BN239" s="120" t="str">
        <f t="shared" si="79"/>
        <v/>
      </c>
      <c r="BO239" s="121" t="str">
        <f t="shared" si="79"/>
        <v/>
      </c>
      <c r="BP239" s="119">
        <f t="shared" si="80"/>
        <v>198.10949999999997</v>
      </c>
      <c r="BQ239" s="120">
        <f t="shared" si="80"/>
        <v>385.49230769230769</v>
      </c>
      <c r="BR239" s="120">
        <f t="shared" si="80"/>
        <v>694.58</v>
      </c>
      <c r="BS239" s="120" t="str">
        <f t="shared" si="80"/>
        <v/>
      </c>
      <c r="BT239" s="121" t="str">
        <f t="shared" si="80"/>
        <v/>
      </c>
      <c r="BU239" s="119" t="str">
        <f t="shared" si="81"/>
        <v/>
      </c>
      <c r="BV239" s="120" t="str">
        <f t="shared" si="81"/>
        <v/>
      </c>
      <c r="BW239" s="121" t="str">
        <f t="shared" si="81"/>
        <v/>
      </c>
      <c r="BX239" s="120" t="str">
        <f t="shared" si="81"/>
        <v/>
      </c>
      <c r="BY239" s="121" t="str">
        <f t="shared" si="81"/>
        <v/>
      </c>
    </row>
    <row r="240" spans="1:77" hidden="1" outlineLevel="1" x14ac:dyDescent="0.2">
      <c r="A240" t="s">
        <v>46</v>
      </c>
      <c r="B240" t="s">
        <v>46</v>
      </c>
      <c r="C240" t="s">
        <v>100</v>
      </c>
      <c r="D240" t="s">
        <v>100</v>
      </c>
      <c r="E240" t="s">
        <v>97</v>
      </c>
      <c r="F240" s="4">
        <f t="shared" si="74"/>
        <v>46245</v>
      </c>
      <c r="G240" t="s">
        <v>37</v>
      </c>
      <c r="H240" s="28">
        <v>0</v>
      </c>
      <c r="I240" s="138">
        <v>0</v>
      </c>
      <c r="J240" s="138">
        <v>0</v>
      </c>
      <c r="K240" s="2">
        <v>0</v>
      </c>
      <c r="L240" s="2">
        <v>0</v>
      </c>
      <c r="M240" s="2">
        <v>0</v>
      </c>
      <c r="N240" s="2">
        <v>0</v>
      </c>
      <c r="O240" s="2">
        <v>0</v>
      </c>
      <c r="P240" s="2">
        <v>0</v>
      </c>
      <c r="Q240" s="29">
        <v>0</v>
      </c>
      <c r="R240" s="30">
        <f t="shared" si="69"/>
        <v>0</v>
      </c>
      <c r="S240" s="30">
        <f t="shared" si="70"/>
        <v>0</v>
      </c>
      <c r="T240" t="s">
        <v>49</v>
      </c>
      <c r="U240" t="s">
        <v>49</v>
      </c>
      <c r="V240" t="s">
        <v>100</v>
      </c>
      <c r="W240" t="s">
        <v>100</v>
      </c>
      <c r="X240" t="s">
        <v>97</v>
      </c>
      <c r="Y240" s="4">
        <f t="shared" si="75"/>
        <v>45881</v>
      </c>
      <c r="Z240" t="s">
        <v>37</v>
      </c>
      <c r="AA240" s="28">
        <v>31</v>
      </c>
      <c r="AB240" s="138">
        <v>19</v>
      </c>
      <c r="AC240" s="138">
        <v>0</v>
      </c>
      <c r="AD240" s="2">
        <v>0</v>
      </c>
      <c r="AE240" s="2">
        <v>0</v>
      </c>
      <c r="AF240" s="2">
        <v>4462.67</v>
      </c>
      <c r="AG240" s="2">
        <v>3578.99</v>
      </c>
      <c r="AH240" s="2">
        <v>0</v>
      </c>
      <c r="AI240" s="2">
        <v>0</v>
      </c>
      <c r="AJ240" s="29">
        <v>0</v>
      </c>
      <c r="AK240" s="30">
        <f t="shared" si="71"/>
        <v>19</v>
      </c>
      <c r="AL240" s="30">
        <f t="shared" si="72"/>
        <v>3578.99</v>
      </c>
      <c r="AM240" s="2">
        <f t="shared" si="78"/>
        <v>-31</v>
      </c>
      <c r="AN240" s="2">
        <f t="shared" si="78"/>
        <v>-19</v>
      </c>
      <c r="AO240" s="2">
        <f t="shared" si="77"/>
        <v>0</v>
      </c>
      <c r="AP240" s="2">
        <f t="shared" si="77"/>
        <v>0</v>
      </c>
      <c r="AQ240" s="2">
        <f t="shared" si="77"/>
        <v>0</v>
      </c>
      <c r="AR240" s="2">
        <f t="shared" si="77"/>
        <v>-4462.67</v>
      </c>
      <c r="AS240" s="2">
        <f t="shared" si="68"/>
        <v>-3578.99</v>
      </c>
      <c r="AT240" s="2">
        <f t="shared" ref="AT240:AX290" si="84">+O240-AH240</f>
        <v>0</v>
      </c>
      <c r="AU240" s="2">
        <f t="shared" si="84"/>
        <v>0</v>
      </c>
      <c r="AV240" s="29">
        <f t="shared" si="84"/>
        <v>0</v>
      </c>
      <c r="AW240" s="30">
        <f t="shared" si="84"/>
        <v>-19</v>
      </c>
      <c r="AX240" s="31">
        <f t="shared" si="84"/>
        <v>-3578.99</v>
      </c>
      <c r="AY240" s="38">
        <f t="shared" si="83"/>
        <v>-1</v>
      </c>
      <c r="AZ240" s="38">
        <f t="shared" si="83"/>
        <v>-1</v>
      </c>
      <c r="BA240" s="38" t="str">
        <f t="shared" si="83"/>
        <v/>
      </c>
      <c r="BB240" s="38" t="str">
        <f t="shared" si="82"/>
        <v/>
      </c>
      <c r="BC240" s="38" t="str">
        <f t="shared" si="82"/>
        <v/>
      </c>
      <c r="BD240" s="38">
        <f t="shared" si="82"/>
        <v>-1</v>
      </c>
      <c r="BE240" s="38">
        <f t="shared" si="82"/>
        <v>-1</v>
      </c>
      <c r="BF240" s="38" t="str">
        <f t="shared" si="82"/>
        <v/>
      </c>
      <c r="BG240" s="38" t="str">
        <f t="shared" si="82"/>
        <v/>
      </c>
      <c r="BH240" s="39" t="str">
        <f t="shared" si="73"/>
        <v/>
      </c>
      <c r="BI240" s="76">
        <f t="shared" si="73"/>
        <v>-1</v>
      </c>
      <c r="BJ240" s="40">
        <f t="shared" si="73"/>
        <v>-1</v>
      </c>
      <c r="BK240" s="119" t="str">
        <f t="shared" si="79"/>
        <v/>
      </c>
      <c r="BL240" s="120" t="str">
        <f t="shared" si="79"/>
        <v/>
      </c>
      <c r="BM240" s="120" t="str">
        <f t="shared" si="79"/>
        <v/>
      </c>
      <c r="BN240" s="120" t="str">
        <f t="shared" si="79"/>
        <v/>
      </c>
      <c r="BO240" s="121" t="str">
        <f t="shared" si="79"/>
        <v/>
      </c>
      <c r="BP240" s="119">
        <f t="shared" si="80"/>
        <v>143.95709677419356</v>
      </c>
      <c r="BQ240" s="120">
        <f t="shared" si="80"/>
        <v>188.36789473684209</v>
      </c>
      <c r="BR240" s="120" t="str">
        <f t="shared" si="80"/>
        <v/>
      </c>
      <c r="BS240" s="120" t="str">
        <f t="shared" si="80"/>
        <v/>
      </c>
      <c r="BT240" s="121" t="str">
        <f t="shared" si="80"/>
        <v/>
      </c>
      <c r="BU240" s="119" t="str">
        <f t="shared" si="81"/>
        <v/>
      </c>
      <c r="BV240" s="120" t="str">
        <f t="shared" si="81"/>
        <v/>
      </c>
      <c r="BW240" s="121" t="str">
        <f t="shared" si="81"/>
        <v/>
      </c>
      <c r="BX240" s="120" t="str">
        <f t="shared" si="81"/>
        <v/>
      </c>
      <c r="BY240" s="121" t="str">
        <f t="shared" si="81"/>
        <v/>
      </c>
    </row>
    <row r="241" spans="1:77" hidden="1" outlineLevel="1" x14ac:dyDescent="0.2">
      <c r="A241" t="s">
        <v>46</v>
      </c>
      <c r="B241" t="s">
        <v>46</v>
      </c>
      <c r="C241" t="s">
        <v>100</v>
      </c>
      <c r="D241" t="s">
        <v>100</v>
      </c>
      <c r="E241" t="s">
        <v>97</v>
      </c>
      <c r="F241" s="4">
        <f t="shared" si="74"/>
        <v>46246</v>
      </c>
      <c r="G241" t="s">
        <v>38</v>
      </c>
      <c r="H241" s="28">
        <v>0</v>
      </c>
      <c r="I241" s="138">
        <v>0</v>
      </c>
      <c r="J241" s="138">
        <v>0</v>
      </c>
      <c r="K241" s="2">
        <v>0</v>
      </c>
      <c r="L241" s="2">
        <v>0</v>
      </c>
      <c r="M241" s="2">
        <v>0</v>
      </c>
      <c r="N241" s="2">
        <v>0</v>
      </c>
      <c r="O241" s="2">
        <v>0</v>
      </c>
      <c r="P241" s="2">
        <v>0</v>
      </c>
      <c r="Q241" s="29">
        <v>0</v>
      </c>
      <c r="R241" s="30">
        <f t="shared" si="69"/>
        <v>0</v>
      </c>
      <c r="S241" s="30">
        <f t="shared" si="70"/>
        <v>0</v>
      </c>
      <c r="T241" t="s">
        <v>49</v>
      </c>
      <c r="U241" t="s">
        <v>49</v>
      </c>
      <c r="V241" t="s">
        <v>100</v>
      </c>
      <c r="W241" t="s">
        <v>100</v>
      </c>
      <c r="X241" t="s">
        <v>97</v>
      </c>
      <c r="Y241" s="4">
        <f t="shared" si="75"/>
        <v>45882</v>
      </c>
      <c r="Z241" t="s">
        <v>38</v>
      </c>
      <c r="AA241" s="28">
        <v>28</v>
      </c>
      <c r="AB241" s="138">
        <v>18</v>
      </c>
      <c r="AC241" s="138">
        <v>3</v>
      </c>
      <c r="AD241" s="2">
        <v>0</v>
      </c>
      <c r="AE241" s="2">
        <v>0</v>
      </c>
      <c r="AF241" s="2">
        <v>8254</v>
      </c>
      <c r="AG241" s="2">
        <v>11221.93</v>
      </c>
      <c r="AH241" s="2">
        <v>1879.66</v>
      </c>
      <c r="AI241" s="2">
        <v>0</v>
      </c>
      <c r="AJ241" s="29">
        <v>0</v>
      </c>
      <c r="AK241" s="30">
        <f t="shared" si="71"/>
        <v>21</v>
      </c>
      <c r="AL241" s="30">
        <f t="shared" si="72"/>
        <v>13101.59</v>
      </c>
      <c r="AM241" s="2">
        <f t="shared" si="78"/>
        <v>-28</v>
      </c>
      <c r="AN241" s="2">
        <f t="shared" si="78"/>
        <v>-18</v>
      </c>
      <c r="AO241" s="2">
        <f t="shared" si="77"/>
        <v>-3</v>
      </c>
      <c r="AP241" s="2">
        <f t="shared" si="77"/>
        <v>0</v>
      </c>
      <c r="AQ241" s="2">
        <f t="shared" si="77"/>
        <v>0</v>
      </c>
      <c r="AR241" s="2">
        <f t="shared" si="77"/>
        <v>-8254</v>
      </c>
      <c r="AS241" s="2">
        <f t="shared" si="77"/>
        <v>-11221.93</v>
      </c>
      <c r="AT241" s="2">
        <f t="shared" si="84"/>
        <v>-1879.66</v>
      </c>
      <c r="AU241" s="2">
        <f t="shared" si="84"/>
        <v>0</v>
      </c>
      <c r="AV241" s="29">
        <f t="shared" si="84"/>
        <v>0</v>
      </c>
      <c r="AW241" s="30">
        <f t="shared" si="84"/>
        <v>-21</v>
      </c>
      <c r="AX241" s="31">
        <f t="shared" si="84"/>
        <v>-13101.59</v>
      </c>
      <c r="AY241" s="38">
        <f t="shared" si="83"/>
        <v>-1</v>
      </c>
      <c r="AZ241" s="38">
        <f t="shared" si="83"/>
        <v>-1</v>
      </c>
      <c r="BA241" s="38">
        <f t="shared" si="83"/>
        <v>-1</v>
      </c>
      <c r="BB241" s="38" t="str">
        <f t="shared" si="82"/>
        <v/>
      </c>
      <c r="BC241" s="38" t="str">
        <f t="shared" si="82"/>
        <v/>
      </c>
      <c r="BD241" s="38">
        <f t="shared" si="82"/>
        <v>-1</v>
      </c>
      <c r="BE241" s="38">
        <f t="shared" si="82"/>
        <v>-1</v>
      </c>
      <c r="BF241" s="38">
        <f t="shared" si="82"/>
        <v>-1</v>
      </c>
      <c r="BG241" s="38" t="str">
        <f t="shared" si="82"/>
        <v/>
      </c>
      <c r="BH241" s="39" t="str">
        <f t="shared" si="73"/>
        <v/>
      </c>
      <c r="BI241" s="76">
        <f t="shared" si="73"/>
        <v>-1</v>
      </c>
      <c r="BJ241" s="40">
        <f t="shared" si="73"/>
        <v>-1</v>
      </c>
      <c r="BK241" s="119" t="str">
        <f t="shared" si="79"/>
        <v/>
      </c>
      <c r="BL241" s="120" t="str">
        <f t="shared" si="79"/>
        <v/>
      </c>
      <c r="BM241" s="120" t="str">
        <f t="shared" si="79"/>
        <v/>
      </c>
      <c r="BN241" s="120" t="str">
        <f t="shared" si="79"/>
        <v/>
      </c>
      <c r="BO241" s="121" t="str">
        <f t="shared" si="79"/>
        <v/>
      </c>
      <c r="BP241" s="119">
        <f t="shared" si="80"/>
        <v>294.78571428571428</v>
      </c>
      <c r="BQ241" s="120">
        <f t="shared" si="80"/>
        <v>623.44055555555553</v>
      </c>
      <c r="BR241" s="120">
        <f t="shared" si="80"/>
        <v>626.5533333333334</v>
      </c>
      <c r="BS241" s="120" t="str">
        <f t="shared" si="80"/>
        <v/>
      </c>
      <c r="BT241" s="121" t="str">
        <f t="shared" si="80"/>
        <v/>
      </c>
      <c r="BU241" s="119" t="str">
        <f t="shared" si="81"/>
        <v/>
      </c>
      <c r="BV241" s="120" t="str">
        <f t="shared" si="81"/>
        <v/>
      </c>
      <c r="BW241" s="121" t="str">
        <f t="shared" si="81"/>
        <v/>
      </c>
      <c r="BX241" s="120" t="str">
        <f t="shared" si="81"/>
        <v/>
      </c>
      <c r="BY241" s="121" t="str">
        <f t="shared" si="81"/>
        <v/>
      </c>
    </row>
    <row r="242" spans="1:77" hidden="1" outlineLevel="1" x14ac:dyDescent="0.2">
      <c r="A242" t="s">
        <v>46</v>
      </c>
      <c r="B242" t="s">
        <v>46</v>
      </c>
      <c r="C242" t="s">
        <v>100</v>
      </c>
      <c r="D242" t="s">
        <v>100</v>
      </c>
      <c r="E242" t="s">
        <v>97</v>
      </c>
      <c r="F242" s="4">
        <f t="shared" si="74"/>
        <v>46247</v>
      </c>
      <c r="G242" t="s">
        <v>39</v>
      </c>
      <c r="H242" s="28">
        <v>0</v>
      </c>
      <c r="I242" s="138">
        <v>0</v>
      </c>
      <c r="J242" s="138">
        <v>0</v>
      </c>
      <c r="K242" s="2">
        <v>0</v>
      </c>
      <c r="L242" s="2">
        <v>0</v>
      </c>
      <c r="M242" s="2">
        <v>0</v>
      </c>
      <c r="N242" s="2">
        <v>0</v>
      </c>
      <c r="O242" s="2">
        <v>0</v>
      </c>
      <c r="P242" s="2">
        <v>0</v>
      </c>
      <c r="Q242" s="29">
        <v>0</v>
      </c>
      <c r="R242" s="30">
        <f t="shared" si="69"/>
        <v>0</v>
      </c>
      <c r="S242" s="30">
        <f t="shared" si="70"/>
        <v>0</v>
      </c>
      <c r="T242" t="s">
        <v>49</v>
      </c>
      <c r="U242" t="s">
        <v>49</v>
      </c>
      <c r="V242" t="s">
        <v>100</v>
      </c>
      <c r="W242" t="s">
        <v>100</v>
      </c>
      <c r="X242" t="s">
        <v>97</v>
      </c>
      <c r="Y242" s="4">
        <f t="shared" si="75"/>
        <v>45883</v>
      </c>
      <c r="Z242" t="s">
        <v>39</v>
      </c>
      <c r="AA242" s="28">
        <v>23</v>
      </c>
      <c r="AB242" s="138">
        <v>20</v>
      </c>
      <c r="AC242" s="138">
        <v>1</v>
      </c>
      <c r="AD242" s="2">
        <v>0</v>
      </c>
      <c r="AE242" s="2">
        <v>0</v>
      </c>
      <c r="AF242" s="2">
        <v>3874.5099999999998</v>
      </c>
      <c r="AG242" s="2">
        <v>8462.9599999999991</v>
      </c>
      <c r="AH242" s="2">
        <v>431.73</v>
      </c>
      <c r="AI242" s="2">
        <v>0</v>
      </c>
      <c r="AJ242" s="29">
        <v>0</v>
      </c>
      <c r="AK242" s="30">
        <f t="shared" si="71"/>
        <v>21</v>
      </c>
      <c r="AL242" s="30">
        <f t="shared" si="72"/>
        <v>8894.6899999999987</v>
      </c>
      <c r="AM242" s="2">
        <f t="shared" si="78"/>
        <v>-23</v>
      </c>
      <c r="AN242" s="2">
        <f t="shared" si="78"/>
        <v>-20</v>
      </c>
      <c r="AO242" s="2">
        <f t="shared" si="77"/>
        <v>-1</v>
      </c>
      <c r="AP242" s="2">
        <f t="shared" si="77"/>
        <v>0</v>
      </c>
      <c r="AQ242" s="2">
        <f t="shared" si="77"/>
        <v>0</v>
      </c>
      <c r="AR242" s="2">
        <f t="shared" si="77"/>
        <v>-3874.5099999999998</v>
      </c>
      <c r="AS242" s="2">
        <f t="shared" si="77"/>
        <v>-8462.9599999999991</v>
      </c>
      <c r="AT242" s="2">
        <f t="shared" si="84"/>
        <v>-431.73</v>
      </c>
      <c r="AU242" s="2">
        <f t="shared" si="84"/>
        <v>0</v>
      </c>
      <c r="AV242" s="29">
        <f t="shared" si="84"/>
        <v>0</v>
      </c>
      <c r="AW242" s="30">
        <f t="shared" si="84"/>
        <v>-21</v>
      </c>
      <c r="AX242" s="31">
        <f t="shared" si="84"/>
        <v>-8894.6899999999987</v>
      </c>
      <c r="AY242" s="38">
        <f t="shared" si="83"/>
        <v>-1</v>
      </c>
      <c r="AZ242" s="38">
        <f t="shared" si="83"/>
        <v>-1</v>
      </c>
      <c r="BA242" s="38">
        <f t="shared" si="83"/>
        <v>-1</v>
      </c>
      <c r="BB242" s="38" t="str">
        <f t="shared" si="82"/>
        <v/>
      </c>
      <c r="BC242" s="38" t="str">
        <f t="shared" si="82"/>
        <v/>
      </c>
      <c r="BD242" s="38">
        <f t="shared" si="82"/>
        <v>-1</v>
      </c>
      <c r="BE242" s="38">
        <f t="shared" si="82"/>
        <v>-1</v>
      </c>
      <c r="BF242" s="38">
        <f t="shared" si="82"/>
        <v>-1</v>
      </c>
      <c r="BG242" s="38" t="str">
        <f t="shared" si="82"/>
        <v/>
      </c>
      <c r="BH242" s="39" t="str">
        <f t="shared" si="73"/>
        <v/>
      </c>
      <c r="BI242" s="76">
        <f t="shared" si="73"/>
        <v>-1</v>
      </c>
      <c r="BJ242" s="40">
        <f t="shared" si="73"/>
        <v>-1</v>
      </c>
      <c r="BK242" s="119" t="str">
        <f t="shared" si="79"/>
        <v/>
      </c>
      <c r="BL242" s="120" t="str">
        <f t="shared" si="79"/>
        <v/>
      </c>
      <c r="BM242" s="120" t="str">
        <f t="shared" si="79"/>
        <v/>
      </c>
      <c r="BN242" s="120" t="str">
        <f t="shared" si="79"/>
        <v/>
      </c>
      <c r="BO242" s="121" t="str">
        <f t="shared" si="79"/>
        <v/>
      </c>
      <c r="BP242" s="119">
        <f t="shared" si="80"/>
        <v>168.45695652173913</v>
      </c>
      <c r="BQ242" s="120">
        <f t="shared" si="80"/>
        <v>423.14799999999997</v>
      </c>
      <c r="BR242" s="120">
        <f t="shared" si="80"/>
        <v>431.73</v>
      </c>
      <c r="BS242" s="120" t="str">
        <f t="shared" si="80"/>
        <v/>
      </c>
      <c r="BT242" s="121" t="str">
        <f t="shared" si="80"/>
        <v/>
      </c>
      <c r="BU242" s="119" t="str">
        <f t="shared" si="81"/>
        <v/>
      </c>
      <c r="BV242" s="120" t="str">
        <f t="shared" si="81"/>
        <v/>
      </c>
      <c r="BW242" s="121" t="str">
        <f t="shared" si="81"/>
        <v/>
      </c>
      <c r="BX242" s="120" t="str">
        <f t="shared" si="81"/>
        <v/>
      </c>
      <c r="BY242" s="121" t="str">
        <f t="shared" si="81"/>
        <v/>
      </c>
    </row>
    <row r="243" spans="1:77" hidden="1" outlineLevel="1" x14ac:dyDescent="0.2">
      <c r="A243" t="s">
        <v>46</v>
      </c>
      <c r="B243" t="s">
        <v>46</v>
      </c>
      <c r="C243" t="s">
        <v>100</v>
      </c>
      <c r="D243" t="s">
        <v>100</v>
      </c>
      <c r="E243" t="s">
        <v>97</v>
      </c>
      <c r="F243" s="4">
        <f t="shared" si="74"/>
        <v>46248</v>
      </c>
      <c r="G243" t="s">
        <v>40</v>
      </c>
      <c r="H243" s="28">
        <v>0</v>
      </c>
      <c r="I243" s="138">
        <v>0</v>
      </c>
      <c r="J243" s="138">
        <v>0</v>
      </c>
      <c r="K243" s="2">
        <v>0</v>
      </c>
      <c r="L243" s="2">
        <v>0</v>
      </c>
      <c r="M243" s="2">
        <v>0</v>
      </c>
      <c r="N243" s="2">
        <v>0</v>
      </c>
      <c r="O243" s="2">
        <v>0</v>
      </c>
      <c r="P243" s="2">
        <v>0</v>
      </c>
      <c r="Q243" s="29">
        <v>0</v>
      </c>
      <c r="R243" s="30">
        <f t="shared" si="69"/>
        <v>0</v>
      </c>
      <c r="S243" s="30">
        <f t="shared" si="70"/>
        <v>0</v>
      </c>
      <c r="T243" t="s">
        <v>49</v>
      </c>
      <c r="U243" t="s">
        <v>49</v>
      </c>
      <c r="V243" t="s">
        <v>100</v>
      </c>
      <c r="W243" t="s">
        <v>100</v>
      </c>
      <c r="X243" t="s">
        <v>97</v>
      </c>
      <c r="Y243" s="4">
        <f t="shared" si="75"/>
        <v>45884</v>
      </c>
      <c r="Z243" t="s">
        <v>40</v>
      </c>
      <c r="AA243" s="28">
        <v>27</v>
      </c>
      <c r="AB243" s="138">
        <v>14</v>
      </c>
      <c r="AC243" s="138">
        <v>0</v>
      </c>
      <c r="AD243" s="2">
        <v>0</v>
      </c>
      <c r="AE243" s="2">
        <v>0</v>
      </c>
      <c r="AF243" s="2">
        <v>5728.78</v>
      </c>
      <c r="AG243" s="2">
        <v>11149.28</v>
      </c>
      <c r="AH243" s="2">
        <v>0</v>
      </c>
      <c r="AI243" s="2">
        <v>0</v>
      </c>
      <c r="AJ243" s="29">
        <v>0</v>
      </c>
      <c r="AK243" s="30">
        <f t="shared" si="71"/>
        <v>14</v>
      </c>
      <c r="AL243" s="30">
        <f t="shared" si="72"/>
        <v>11149.28</v>
      </c>
      <c r="AM243" s="2">
        <f t="shared" si="78"/>
        <v>-27</v>
      </c>
      <c r="AN243" s="2">
        <f t="shared" si="78"/>
        <v>-14</v>
      </c>
      <c r="AO243" s="2">
        <f t="shared" si="77"/>
        <v>0</v>
      </c>
      <c r="AP243" s="2">
        <f t="shared" si="77"/>
        <v>0</v>
      </c>
      <c r="AQ243" s="2">
        <f t="shared" si="77"/>
        <v>0</v>
      </c>
      <c r="AR243" s="2">
        <f t="shared" si="77"/>
        <v>-5728.78</v>
      </c>
      <c r="AS243" s="2">
        <f t="shared" si="77"/>
        <v>-11149.28</v>
      </c>
      <c r="AT243" s="2">
        <f t="shared" si="84"/>
        <v>0</v>
      </c>
      <c r="AU243" s="2">
        <f t="shared" si="84"/>
        <v>0</v>
      </c>
      <c r="AV243" s="29">
        <f t="shared" si="84"/>
        <v>0</v>
      </c>
      <c r="AW243" s="30">
        <f t="shared" si="84"/>
        <v>-14</v>
      </c>
      <c r="AX243" s="31">
        <f t="shared" si="84"/>
        <v>-11149.28</v>
      </c>
      <c r="AY243" s="38">
        <f t="shared" si="83"/>
        <v>-1</v>
      </c>
      <c r="AZ243" s="38">
        <f t="shared" si="83"/>
        <v>-1</v>
      </c>
      <c r="BA243" s="38" t="str">
        <f t="shared" si="83"/>
        <v/>
      </c>
      <c r="BB243" s="38" t="str">
        <f t="shared" si="82"/>
        <v/>
      </c>
      <c r="BC243" s="38" t="str">
        <f t="shared" si="82"/>
        <v/>
      </c>
      <c r="BD243" s="38">
        <f t="shared" si="82"/>
        <v>-1</v>
      </c>
      <c r="BE243" s="38">
        <f t="shared" si="82"/>
        <v>-1</v>
      </c>
      <c r="BF243" s="38" t="str">
        <f t="shared" si="82"/>
        <v/>
      </c>
      <c r="BG243" s="38" t="str">
        <f t="shared" si="82"/>
        <v/>
      </c>
      <c r="BH243" s="39" t="str">
        <f t="shared" si="73"/>
        <v/>
      </c>
      <c r="BI243" s="76">
        <f t="shared" si="73"/>
        <v>-1</v>
      </c>
      <c r="BJ243" s="40">
        <f t="shared" si="73"/>
        <v>-1</v>
      </c>
      <c r="BK243" s="119" t="str">
        <f t="shared" si="79"/>
        <v/>
      </c>
      <c r="BL243" s="120" t="str">
        <f t="shared" si="79"/>
        <v/>
      </c>
      <c r="BM243" s="120" t="str">
        <f t="shared" si="79"/>
        <v/>
      </c>
      <c r="BN243" s="120" t="str">
        <f t="shared" si="79"/>
        <v/>
      </c>
      <c r="BO243" s="121" t="str">
        <f t="shared" si="79"/>
        <v/>
      </c>
      <c r="BP243" s="119">
        <f t="shared" si="80"/>
        <v>212.17703703703702</v>
      </c>
      <c r="BQ243" s="120">
        <f t="shared" si="80"/>
        <v>796.37714285714287</v>
      </c>
      <c r="BR243" s="120" t="str">
        <f t="shared" si="80"/>
        <v/>
      </c>
      <c r="BS243" s="120" t="str">
        <f t="shared" si="80"/>
        <v/>
      </c>
      <c r="BT243" s="121" t="str">
        <f t="shared" si="80"/>
        <v/>
      </c>
      <c r="BU243" s="119" t="str">
        <f t="shared" si="81"/>
        <v/>
      </c>
      <c r="BV243" s="120" t="str">
        <f t="shared" si="81"/>
        <v/>
      </c>
      <c r="BW243" s="121" t="str">
        <f t="shared" si="81"/>
        <v/>
      </c>
      <c r="BX243" s="120" t="str">
        <f t="shared" si="81"/>
        <v/>
      </c>
      <c r="BY243" s="121" t="str">
        <f t="shared" si="81"/>
        <v/>
      </c>
    </row>
    <row r="244" spans="1:77" ht="13.5" hidden="1" outlineLevel="1" thickBot="1" x14ac:dyDescent="0.25">
      <c r="A244" t="s">
        <v>46</v>
      </c>
      <c r="B244" t="s">
        <v>46</v>
      </c>
      <c r="C244" t="s">
        <v>100</v>
      </c>
      <c r="D244" t="s">
        <v>100</v>
      </c>
      <c r="E244" t="s">
        <v>97</v>
      </c>
      <c r="F244" s="59">
        <f t="shared" si="74"/>
        <v>46249</v>
      </c>
      <c r="G244" s="42" t="s">
        <v>41</v>
      </c>
      <c r="H244" s="43">
        <v>0</v>
      </c>
      <c r="I244" s="44">
        <v>0</v>
      </c>
      <c r="J244" s="44">
        <v>0</v>
      </c>
      <c r="K244" s="44">
        <v>0</v>
      </c>
      <c r="L244" s="44">
        <v>0</v>
      </c>
      <c r="M244" s="44">
        <v>0</v>
      </c>
      <c r="N244" s="44">
        <v>0</v>
      </c>
      <c r="O244" s="44">
        <v>0</v>
      </c>
      <c r="P244" s="44">
        <v>0</v>
      </c>
      <c r="Q244" s="45">
        <v>0</v>
      </c>
      <c r="R244" s="46">
        <f t="shared" si="69"/>
        <v>0</v>
      </c>
      <c r="S244" s="46">
        <f t="shared" si="70"/>
        <v>0</v>
      </c>
      <c r="T244" t="s">
        <v>49</v>
      </c>
      <c r="U244" t="s">
        <v>49</v>
      </c>
      <c r="V244" t="s">
        <v>100</v>
      </c>
      <c r="W244" t="s">
        <v>100</v>
      </c>
      <c r="X244" t="s">
        <v>97</v>
      </c>
      <c r="Y244" s="59">
        <f t="shared" si="75"/>
        <v>45885</v>
      </c>
      <c r="Z244" s="42" t="s">
        <v>41</v>
      </c>
      <c r="AA244" s="43">
        <v>16</v>
      </c>
      <c r="AB244" s="44">
        <v>2</v>
      </c>
      <c r="AC244" s="44">
        <v>5</v>
      </c>
      <c r="AD244" s="44">
        <v>0</v>
      </c>
      <c r="AE244" s="44">
        <v>0</v>
      </c>
      <c r="AF244" s="44">
        <v>5617.43</v>
      </c>
      <c r="AG244" s="44">
        <v>727.6</v>
      </c>
      <c r="AH244" s="44">
        <v>3093.83</v>
      </c>
      <c r="AI244" s="44">
        <v>0</v>
      </c>
      <c r="AJ244" s="45">
        <v>0</v>
      </c>
      <c r="AK244" s="46">
        <f t="shared" si="71"/>
        <v>7</v>
      </c>
      <c r="AL244" s="46">
        <f t="shared" si="72"/>
        <v>3821.43</v>
      </c>
      <c r="AM244" s="44">
        <f t="shared" si="78"/>
        <v>-16</v>
      </c>
      <c r="AN244" s="44">
        <f t="shared" si="78"/>
        <v>-2</v>
      </c>
      <c r="AO244" s="44">
        <f t="shared" si="77"/>
        <v>-5</v>
      </c>
      <c r="AP244" s="44">
        <f t="shared" si="77"/>
        <v>0</v>
      </c>
      <c r="AQ244" s="44">
        <f t="shared" si="77"/>
        <v>0</v>
      </c>
      <c r="AR244" s="44">
        <f t="shared" si="77"/>
        <v>-5617.43</v>
      </c>
      <c r="AS244" s="44">
        <f t="shared" si="77"/>
        <v>-727.6</v>
      </c>
      <c r="AT244" s="44">
        <f t="shared" si="84"/>
        <v>-3093.83</v>
      </c>
      <c r="AU244" s="44">
        <f t="shared" si="84"/>
        <v>0</v>
      </c>
      <c r="AV244" s="45">
        <f t="shared" si="84"/>
        <v>0</v>
      </c>
      <c r="AW244" s="46">
        <f t="shared" si="84"/>
        <v>-7</v>
      </c>
      <c r="AX244" s="47">
        <f t="shared" si="84"/>
        <v>-3821.43</v>
      </c>
      <c r="AY244" s="56">
        <f t="shared" si="83"/>
        <v>-1</v>
      </c>
      <c r="AZ244" s="56">
        <f t="shared" si="83"/>
        <v>-1</v>
      </c>
      <c r="BA244" s="56">
        <f t="shared" si="83"/>
        <v>-1</v>
      </c>
      <c r="BB244" s="56" t="str">
        <f t="shared" si="82"/>
        <v/>
      </c>
      <c r="BC244" s="56" t="str">
        <f t="shared" si="82"/>
        <v/>
      </c>
      <c r="BD244" s="56">
        <f t="shared" si="82"/>
        <v>-1</v>
      </c>
      <c r="BE244" s="56">
        <f t="shared" si="82"/>
        <v>-1</v>
      </c>
      <c r="BF244" s="56">
        <f t="shared" si="82"/>
        <v>-1</v>
      </c>
      <c r="BG244" s="56" t="str">
        <f t="shared" si="82"/>
        <v/>
      </c>
      <c r="BH244" s="57" t="str">
        <f t="shared" si="73"/>
        <v/>
      </c>
      <c r="BI244" s="81">
        <f t="shared" si="73"/>
        <v>-1</v>
      </c>
      <c r="BJ244" s="58">
        <f t="shared" si="73"/>
        <v>-1</v>
      </c>
      <c r="BK244" s="122" t="str">
        <f t="shared" si="79"/>
        <v/>
      </c>
      <c r="BL244" s="123" t="str">
        <f t="shared" si="79"/>
        <v/>
      </c>
      <c r="BM244" s="123" t="str">
        <f t="shared" si="79"/>
        <v/>
      </c>
      <c r="BN244" s="123" t="str">
        <f t="shared" si="79"/>
        <v/>
      </c>
      <c r="BO244" s="124" t="str">
        <f t="shared" si="79"/>
        <v/>
      </c>
      <c r="BP244" s="122">
        <f t="shared" si="80"/>
        <v>351.08937500000002</v>
      </c>
      <c r="BQ244" s="123">
        <f t="shared" si="80"/>
        <v>363.8</v>
      </c>
      <c r="BR244" s="123">
        <f t="shared" si="80"/>
        <v>618.76599999999996</v>
      </c>
      <c r="BS244" s="123" t="str">
        <f t="shared" si="80"/>
        <v/>
      </c>
      <c r="BT244" s="124" t="str">
        <f t="shared" si="80"/>
        <v/>
      </c>
      <c r="BU244" s="122" t="str">
        <f t="shared" si="81"/>
        <v/>
      </c>
      <c r="BV244" s="123" t="str">
        <f t="shared" si="81"/>
        <v/>
      </c>
      <c r="BW244" s="124" t="str">
        <f t="shared" si="81"/>
        <v/>
      </c>
      <c r="BX244" s="123" t="str">
        <f t="shared" si="81"/>
        <v/>
      </c>
      <c r="BY244" s="124" t="str">
        <f t="shared" si="81"/>
        <v/>
      </c>
    </row>
    <row r="245" spans="1:77" hidden="1" outlineLevel="1" x14ac:dyDescent="0.2">
      <c r="A245" t="s">
        <v>46</v>
      </c>
      <c r="B245" t="s">
        <v>46</v>
      </c>
      <c r="C245" t="s">
        <v>100</v>
      </c>
      <c r="D245" t="s">
        <v>100</v>
      </c>
      <c r="E245" t="s">
        <v>98</v>
      </c>
      <c r="F245" s="4">
        <f t="shared" si="74"/>
        <v>46250</v>
      </c>
      <c r="G245" t="s">
        <v>35</v>
      </c>
      <c r="H245" s="28">
        <v>0</v>
      </c>
      <c r="I245" s="138">
        <v>0</v>
      </c>
      <c r="J245" s="138">
        <v>0</v>
      </c>
      <c r="K245" s="2">
        <v>0</v>
      </c>
      <c r="L245" s="2">
        <v>0</v>
      </c>
      <c r="M245" s="2">
        <v>0</v>
      </c>
      <c r="N245" s="2">
        <v>0</v>
      </c>
      <c r="O245" s="2">
        <v>0</v>
      </c>
      <c r="P245" s="2">
        <v>0</v>
      </c>
      <c r="Q245" s="29">
        <v>0</v>
      </c>
      <c r="R245" s="30">
        <f t="shared" si="69"/>
        <v>0</v>
      </c>
      <c r="S245" s="30">
        <f t="shared" si="70"/>
        <v>0</v>
      </c>
      <c r="T245" t="s">
        <v>49</v>
      </c>
      <c r="U245" t="s">
        <v>49</v>
      </c>
      <c r="V245" t="s">
        <v>100</v>
      </c>
      <c r="W245" t="s">
        <v>100</v>
      </c>
      <c r="X245" t="s">
        <v>98</v>
      </c>
      <c r="Y245" s="4">
        <f t="shared" si="75"/>
        <v>45886</v>
      </c>
      <c r="Z245" t="s">
        <v>35</v>
      </c>
      <c r="AA245" s="28">
        <v>16</v>
      </c>
      <c r="AB245" s="138">
        <v>24</v>
      </c>
      <c r="AC245" s="138">
        <v>0</v>
      </c>
      <c r="AD245" s="2">
        <v>0</v>
      </c>
      <c r="AE245" s="2">
        <v>0</v>
      </c>
      <c r="AF245" s="2">
        <v>3966.19</v>
      </c>
      <c r="AG245" s="2">
        <v>6645.27</v>
      </c>
      <c r="AH245" s="2">
        <v>0</v>
      </c>
      <c r="AI245" s="2">
        <v>0</v>
      </c>
      <c r="AJ245" s="29">
        <v>0</v>
      </c>
      <c r="AK245" s="30">
        <f t="shared" si="71"/>
        <v>24</v>
      </c>
      <c r="AL245" s="30">
        <f t="shared" si="72"/>
        <v>6645.27</v>
      </c>
      <c r="AM245" s="2">
        <f t="shared" si="78"/>
        <v>-16</v>
      </c>
      <c r="AN245" s="2">
        <f t="shared" si="78"/>
        <v>-24</v>
      </c>
      <c r="AO245" s="2">
        <f t="shared" si="77"/>
        <v>0</v>
      </c>
      <c r="AP245" s="2">
        <f t="shared" si="77"/>
        <v>0</v>
      </c>
      <c r="AQ245" s="2">
        <f t="shared" si="77"/>
        <v>0</v>
      </c>
      <c r="AR245" s="2">
        <f t="shared" si="77"/>
        <v>-3966.19</v>
      </c>
      <c r="AS245" s="2">
        <f t="shared" si="77"/>
        <v>-6645.27</v>
      </c>
      <c r="AT245" s="2">
        <f t="shared" si="84"/>
        <v>0</v>
      </c>
      <c r="AU245" s="2">
        <f t="shared" si="84"/>
        <v>0</v>
      </c>
      <c r="AV245" s="29">
        <f t="shared" si="84"/>
        <v>0</v>
      </c>
      <c r="AW245" s="30">
        <f t="shared" si="84"/>
        <v>-24</v>
      </c>
      <c r="AX245" s="31">
        <f t="shared" si="84"/>
        <v>-6645.27</v>
      </c>
      <c r="AY245" s="38">
        <f t="shared" si="83"/>
        <v>-1</v>
      </c>
      <c r="AZ245" s="38">
        <f t="shared" si="83"/>
        <v>-1</v>
      </c>
      <c r="BA245" s="38" t="str">
        <f t="shared" si="83"/>
        <v/>
      </c>
      <c r="BB245" s="38" t="str">
        <f t="shared" si="82"/>
        <v/>
      </c>
      <c r="BC245" s="38" t="str">
        <f t="shared" si="82"/>
        <v/>
      </c>
      <c r="BD245" s="38">
        <f t="shared" si="82"/>
        <v>-1</v>
      </c>
      <c r="BE245" s="38">
        <f t="shared" si="82"/>
        <v>-1</v>
      </c>
      <c r="BF245" s="38" t="str">
        <f t="shared" si="82"/>
        <v/>
      </c>
      <c r="BG245" s="38" t="str">
        <f t="shared" si="82"/>
        <v/>
      </c>
      <c r="BH245" s="39" t="str">
        <f t="shared" si="73"/>
        <v/>
      </c>
      <c r="BI245" s="76">
        <f t="shared" si="73"/>
        <v>-1</v>
      </c>
      <c r="BJ245" s="40">
        <f t="shared" si="73"/>
        <v>-1</v>
      </c>
      <c r="BK245" s="116" t="str">
        <f t="shared" si="79"/>
        <v/>
      </c>
      <c r="BL245" s="117" t="str">
        <f t="shared" si="79"/>
        <v/>
      </c>
      <c r="BM245" s="117" t="str">
        <f t="shared" si="79"/>
        <v/>
      </c>
      <c r="BN245" s="117" t="str">
        <f t="shared" si="79"/>
        <v/>
      </c>
      <c r="BO245" s="118" t="str">
        <f t="shared" si="79"/>
        <v/>
      </c>
      <c r="BP245" s="116">
        <f t="shared" si="80"/>
        <v>247.886875</v>
      </c>
      <c r="BQ245" s="117">
        <f t="shared" si="80"/>
        <v>276.88625000000002</v>
      </c>
      <c r="BR245" s="117" t="str">
        <f t="shared" si="80"/>
        <v/>
      </c>
      <c r="BS245" s="117" t="str">
        <f t="shared" si="80"/>
        <v/>
      </c>
      <c r="BT245" s="118" t="str">
        <f t="shared" si="80"/>
        <v/>
      </c>
      <c r="BU245" s="116" t="str">
        <f t="shared" si="81"/>
        <v/>
      </c>
      <c r="BV245" s="117" t="str">
        <f t="shared" si="81"/>
        <v/>
      </c>
      <c r="BW245" s="118" t="str">
        <f t="shared" si="81"/>
        <v/>
      </c>
      <c r="BX245" s="117" t="str">
        <f t="shared" si="81"/>
        <v/>
      </c>
      <c r="BY245" s="118" t="str">
        <f t="shared" si="81"/>
        <v/>
      </c>
    </row>
    <row r="246" spans="1:77" hidden="1" outlineLevel="1" x14ac:dyDescent="0.2">
      <c r="A246" t="s">
        <v>46</v>
      </c>
      <c r="B246" t="s">
        <v>46</v>
      </c>
      <c r="C246" t="s">
        <v>100</v>
      </c>
      <c r="D246" t="s">
        <v>100</v>
      </c>
      <c r="E246" t="s">
        <v>98</v>
      </c>
      <c r="F246" s="4">
        <f t="shared" si="74"/>
        <v>46251</v>
      </c>
      <c r="G246" t="s">
        <v>36</v>
      </c>
      <c r="H246" s="28">
        <v>0</v>
      </c>
      <c r="I246" s="138">
        <v>0</v>
      </c>
      <c r="J246" s="138">
        <v>0</v>
      </c>
      <c r="K246" s="2">
        <v>0</v>
      </c>
      <c r="L246" s="2">
        <v>0</v>
      </c>
      <c r="M246" s="2">
        <v>0</v>
      </c>
      <c r="N246" s="2">
        <v>0</v>
      </c>
      <c r="O246" s="2">
        <v>0</v>
      </c>
      <c r="P246" s="2">
        <v>0</v>
      </c>
      <c r="Q246" s="29">
        <v>0</v>
      </c>
      <c r="R246" s="30">
        <f t="shared" si="69"/>
        <v>0</v>
      </c>
      <c r="S246" s="30">
        <f t="shared" si="70"/>
        <v>0</v>
      </c>
      <c r="T246" t="s">
        <v>49</v>
      </c>
      <c r="U246" t="s">
        <v>49</v>
      </c>
      <c r="V246" t="s">
        <v>100</v>
      </c>
      <c r="W246" t="s">
        <v>100</v>
      </c>
      <c r="X246" t="s">
        <v>98</v>
      </c>
      <c r="Y246" s="4">
        <f t="shared" si="75"/>
        <v>45887</v>
      </c>
      <c r="Z246" t="s">
        <v>36</v>
      </c>
      <c r="AA246" s="28">
        <v>15</v>
      </c>
      <c r="AB246" s="138">
        <v>8</v>
      </c>
      <c r="AC246" s="138">
        <v>0</v>
      </c>
      <c r="AD246" s="2">
        <v>0</v>
      </c>
      <c r="AE246" s="2">
        <v>0</v>
      </c>
      <c r="AF246" s="2">
        <v>1999.97</v>
      </c>
      <c r="AG246" s="2">
        <v>2046.25</v>
      </c>
      <c r="AH246" s="2">
        <v>0</v>
      </c>
      <c r="AI246" s="2">
        <v>0</v>
      </c>
      <c r="AJ246" s="29">
        <v>0</v>
      </c>
      <c r="AK246" s="30">
        <f t="shared" si="71"/>
        <v>8</v>
      </c>
      <c r="AL246" s="30">
        <f t="shared" si="72"/>
        <v>2046.25</v>
      </c>
      <c r="AM246" s="2">
        <f t="shared" si="78"/>
        <v>-15</v>
      </c>
      <c r="AN246" s="2">
        <f t="shared" si="78"/>
        <v>-8</v>
      </c>
      <c r="AO246" s="2">
        <f t="shared" si="77"/>
        <v>0</v>
      </c>
      <c r="AP246" s="2">
        <f t="shared" si="77"/>
        <v>0</v>
      </c>
      <c r="AQ246" s="2">
        <f t="shared" si="77"/>
        <v>0</v>
      </c>
      <c r="AR246" s="2">
        <f t="shared" si="77"/>
        <v>-1999.97</v>
      </c>
      <c r="AS246" s="2">
        <f t="shared" si="77"/>
        <v>-2046.25</v>
      </c>
      <c r="AT246" s="2">
        <f t="shared" si="84"/>
        <v>0</v>
      </c>
      <c r="AU246" s="2">
        <f t="shared" si="84"/>
        <v>0</v>
      </c>
      <c r="AV246" s="29">
        <f t="shared" si="84"/>
        <v>0</v>
      </c>
      <c r="AW246" s="30">
        <f t="shared" si="84"/>
        <v>-8</v>
      </c>
      <c r="AX246" s="31">
        <f t="shared" si="84"/>
        <v>-2046.25</v>
      </c>
      <c r="AY246" s="38">
        <f t="shared" si="83"/>
        <v>-1</v>
      </c>
      <c r="AZ246" s="38">
        <f t="shared" si="83"/>
        <v>-1</v>
      </c>
      <c r="BA246" s="38" t="str">
        <f t="shared" si="83"/>
        <v/>
      </c>
      <c r="BB246" s="38" t="str">
        <f t="shared" si="82"/>
        <v/>
      </c>
      <c r="BC246" s="38" t="str">
        <f t="shared" si="82"/>
        <v/>
      </c>
      <c r="BD246" s="38">
        <f t="shared" si="82"/>
        <v>-1</v>
      </c>
      <c r="BE246" s="38">
        <f t="shared" si="82"/>
        <v>-1</v>
      </c>
      <c r="BF246" s="38" t="str">
        <f t="shared" si="82"/>
        <v/>
      </c>
      <c r="BG246" s="38" t="str">
        <f t="shared" si="82"/>
        <v/>
      </c>
      <c r="BH246" s="39" t="str">
        <f t="shared" si="73"/>
        <v/>
      </c>
      <c r="BI246" s="76">
        <f t="shared" si="73"/>
        <v>-1</v>
      </c>
      <c r="BJ246" s="40">
        <f t="shared" si="73"/>
        <v>-1</v>
      </c>
      <c r="BK246" s="119" t="str">
        <f t="shared" si="79"/>
        <v/>
      </c>
      <c r="BL246" s="120" t="str">
        <f t="shared" si="79"/>
        <v/>
      </c>
      <c r="BM246" s="120" t="str">
        <f t="shared" si="79"/>
        <v/>
      </c>
      <c r="BN246" s="120" t="str">
        <f t="shared" si="79"/>
        <v/>
      </c>
      <c r="BO246" s="121" t="str">
        <f t="shared" si="79"/>
        <v/>
      </c>
      <c r="BP246" s="119">
        <f t="shared" si="80"/>
        <v>133.33133333333333</v>
      </c>
      <c r="BQ246" s="120">
        <f t="shared" si="80"/>
        <v>255.78125</v>
      </c>
      <c r="BR246" s="120" t="str">
        <f t="shared" si="80"/>
        <v/>
      </c>
      <c r="BS246" s="120" t="str">
        <f t="shared" si="80"/>
        <v/>
      </c>
      <c r="BT246" s="121" t="str">
        <f t="shared" si="80"/>
        <v/>
      </c>
      <c r="BU246" s="119" t="str">
        <f t="shared" si="81"/>
        <v/>
      </c>
      <c r="BV246" s="120" t="str">
        <f t="shared" si="81"/>
        <v/>
      </c>
      <c r="BW246" s="121" t="str">
        <f t="shared" si="81"/>
        <v/>
      </c>
      <c r="BX246" s="120" t="str">
        <f t="shared" si="81"/>
        <v/>
      </c>
      <c r="BY246" s="121" t="str">
        <f t="shared" si="81"/>
        <v/>
      </c>
    </row>
    <row r="247" spans="1:77" hidden="1" outlineLevel="1" x14ac:dyDescent="0.2">
      <c r="A247" t="s">
        <v>46</v>
      </c>
      <c r="B247" t="s">
        <v>46</v>
      </c>
      <c r="C247" t="s">
        <v>100</v>
      </c>
      <c r="D247" t="s">
        <v>100</v>
      </c>
      <c r="E247" t="s">
        <v>98</v>
      </c>
      <c r="F247" s="4">
        <f t="shared" si="74"/>
        <v>46252</v>
      </c>
      <c r="G247" t="s">
        <v>37</v>
      </c>
      <c r="H247" s="28">
        <v>0</v>
      </c>
      <c r="I247" s="138">
        <v>0</v>
      </c>
      <c r="J247" s="138">
        <v>0</v>
      </c>
      <c r="K247" s="2">
        <v>0</v>
      </c>
      <c r="L247" s="2">
        <v>0</v>
      </c>
      <c r="M247" s="2">
        <v>0</v>
      </c>
      <c r="N247" s="2">
        <v>0</v>
      </c>
      <c r="O247" s="2">
        <v>0</v>
      </c>
      <c r="P247" s="2">
        <v>0</v>
      </c>
      <c r="Q247" s="29">
        <v>0</v>
      </c>
      <c r="R247" s="30">
        <f t="shared" si="69"/>
        <v>0</v>
      </c>
      <c r="S247" s="30">
        <f t="shared" si="70"/>
        <v>0</v>
      </c>
      <c r="T247" t="s">
        <v>49</v>
      </c>
      <c r="U247" t="s">
        <v>49</v>
      </c>
      <c r="V247" t="s">
        <v>100</v>
      </c>
      <c r="W247" t="s">
        <v>100</v>
      </c>
      <c r="X247" t="s">
        <v>98</v>
      </c>
      <c r="Y247" s="4">
        <f t="shared" si="75"/>
        <v>45888</v>
      </c>
      <c r="Z247" t="s">
        <v>37</v>
      </c>
      <c r="AA247" s="28">
        <v>34</v>
      </c>
      <c r="AB247" s="138">
        <v>11</v>
      </c>
      <c r="AC247" s="138">
        <v>3</v>
      </c>
      <c r="AD247" s="2">
        <v>0</v>
      </c>
      <c r="AE247" s="2">
        <v>0</v>
      </c>
      <c r="AF247" s="2">
        <v>10210.459999999999</v>
      </c>
      <c r="AG247" s="2">
        <v>5650.3600000000006</v>
      </c>
      <c r="AH247" s="2">
        <v>1266.46</v>
      </c>
      <c r="AI247" s="2">
        <v>0</v>
      </c>
      <c r="AJ247" s="29">
        <v>0</v>
      </c>
      <c r="AK247" s="30">
        <f t="shared" si="71"/>
        <v>14</v>
      </c>
      <c r="AL247" s="30">
        <f t="shared" si="72"/>
        <v>6916.8200000000006</v>
      </c>
      <c r="AM247" s="2">
        <f t="shared" si="78"/>
        <v>-34</v>
      </c>
      <c r="AN247" s="2">
        <f t="shared" si="78"/>
        <v>-11</v>
      </c>
      <c r="AO247" s="2">
        <f t="shared" si="77"/>
        <v>-3</v>
      </c>
      <c r="AP247" s="2">
        <f t="shared" si="77"/>
        <v>0</v>
      </c>
      <c r="AQ247" s="2">
        <f t="shared" si="77"/>
        <v>0</v>
      </c>
      <c r="AR247" s="2">
        <f t="shared" si="77"/>
        <v>-10210.459999999999</v>
      </c>
      <c r="AS247" s="2">
        <f t="shared" si="77"/>
        <v>-5650.3600000000006</v>
      </c>
      <c r="AT247" s="2">
        <f t="shared" si="84"/>
        <v>-1266.46</v>
      </c>
      <c r="AU247" s="2">
        <f t="shared" si="84"/>
        <v>0</v>
      </c>
      <c r="AV247" s="29">
        <f t="shared" si="84"/>
        <v>0</v>
      </c>
      <c r="AW247" s="30">
        <f t="shared" si="84"/>
        <v>-14</v>
      </c>
      <c r="AX247" s="31">
        <f t="shared" si="84"/>
        <v>-6916.8200000000006</v>
      </c>
      <c r="AY247" s="38">
        <f t="shared" si="83"/>
        <v>-1</v>
      </c>
      <c r="AZ247" s="38">
        <f t="shared" si="83"/>
        <v>-1</v>
      </c>
      <c r="BA247" s="38">
        <f t="shared" si="83"/>
        <v>-1</v>
      </c>
      <c r="BB247" s="38" t="str">
        <f t="shared" si="82"/>
        <v/>
      </c>
      <c r="BC247" s="38" t="str">
        <f t="shared" si="82"/>
        <v/>
      </c>
      <c r="BD247" s="38">
        <f t="shared" si="82"/>
        <v>-1</v>
      </c>
      <c r="BE247" s="38">
        <f t="shared" si="82"/>
        <v>-1</v>
      </c>
      <c r="BF247" s="38">
        <f t="shared" si="82"/>
        <v>-1</v>
      </c>
      <c r="BG247" s="38" t="str">
        <f t="shared" si="82"/>
        <v/>
      </c>
      <c r="BH247" s="39" t="str">
        <f t="shared" si="73"/>
        <v/>
      </c>
      <c r="BI247" s="76">
        <f t="shared" si="73"/>
        <v>-1</v>
      </c>
      <c r="BJ247" s="40">
        <f t="shared" si="73"/>
        <v>-1</v>
      </c>
      <c r="BK247" s="119" t="str">
        <f t="shared" si="79"/>
        <v/>
      </c>
      <c r="BL247" s="120" t="str">
        <f t="shared" si="79"/>
        <v/>
      </c>
      <c r="BM247" s="120" t="str">
        <f t="shared" si="79"/>
        <v/>
      </c>
      <c r="BN247" s="120" t="str">
        <f t="shared" si="79"/>
        <v/>
      </c>
      <c r="BO247" s="121" t="str">
        <f t="shared" si="79"/>
        <v/>
      </c>
      <c r="BP247" s="119">
        <f t="shared" si="80"/>
        <v>300.30764705882348</v>
      </c>
      <c r="BQ247" s="120">
        <f t="shared" si="80"/>
        <v>513.66909090909098</v>
      </c>
      <c r="BR247" s="120">
        <f t="shared" si="80"/>
        <v>422.15333333333336</v>
      </c>
      <c r="BS247" s="120" t="str">
        <f t="shared" si="80"/>
        <v/>
      </c>
      <c r="BT247" s="121" t="str">
        <f t="shared" si="80"/>
        <v/>
      </c>
      <c r="BU247" s="119" t="str">
        <f t="shared" si="81"/>
        <v/>
      </c>
      <c r="BV247" s="120" t="str">
        <f t="shared" si="81"/>
        <v/>
      </c>
      <c r="BW247" s="121" t="str">
        <f t="shared" si="81"/>
        <v/>
      </c>
      <c r="BX247" s="120" t="str">
        <f t="shared" si="81"/>
        <v/>
      </c>
      <c r="BY247" s="121" t="str">
        <f t="shared" si="81"/>
        <v/>
      </c>
    </row>
    <row r="248" spans="1:77" hidden="1" outlineLevel="1" x14ac:dyDescent="0.2">
      <c r="A248" t="s">
        <v>46</v>
      </c>
      <c r="B248" t="s">
        <v>46</v>
      </c>
      <c r="C248" t="s">
        <v>100</v>
      </c>
      <c r="D248" t="s">
        <v>100</v>
      </c>
      <c r="E248" t="s">
        <v>98</v>
      </c>
      <c r="F248" s="4">
        <f t="shared" si="74"/>
        <v>46253</v>
      </c>
      <c r="G248" t="s">
        <v>38</v>
      </c>
      <c r="H248" s="28">
        <v>0</v>
      </c>
      <c r="I248" s="138">
        <v>0</v>
      </c>
      <c r="J248" s="138">
        <v>0</v>
      </c>
      <c r="K248" s="2">
        <v>0</v>
      </c>
      <c r="L248" s="2">
        <v>0</v>
      </c>
      <c r="M248" s="2">
        <v>0</v>
      </c>
      <c r="N248" s="2">
        <v>0</v>
      </c>
      <c r="O248" s="2">
        <v>0</v>
      </c>
      <c r="P248" s="2">
        <v>0</v>
      </c>
      <c r="Q248" s="29">
        <v>0</v>
      </c>
      <c r="R248" s="30">
        <f t="shared" si="69"/>
        <v>0</v>
      </c>
      <c r="S248" s="30">
        <f t="shared" si="70"/>
        <v>0</v>
      </c>
      <c r="T248" t="s">
        <v>49</v>
      </c>
      <c r="U248" t="s">
        <v>49</v>
      </c>
      <c r="V248" t="s">
        <v>100</v>
      </c>
      <c r="W248" t="s">
        <v>100</v>
      </c>
      <c r="X248" t="s">
        <v>98</v>
      </c>
      <c r="Y248" s="4">
        <f t="shared" si="75"/>
        <v>45889</v>
      </c>
      <c r="Z248" t="s">
        <v>38</v>
      </c>
      <c r="AA248" s="28">
        <v>30</v>
      </c>
      <c r="AB248" s="138">
        <v>21</v>
      </c>
      <c r="AC248" s="138">
        <v>2</v>
      </c>
      <c r="AD248" s="2">
        <v>0</v>
      </c>
      <c r="AE248" s="2">
        <v>0</v>
      </c>
      <c r="AF248" s="2">
        <v>6126.4</v>
      </c>
      <c r="AG248" s="2">
        <v>4900.58</v>
      </c>
      <c r="AH248" s="2">
        <v>9698.58</v>
      </c>
      <c r="AI248" s="2">
        <v>0</v>
      </c>
      <c r="AJ248" s="29">
        <v>0</v>
      </c>
      <c r="AK248" s="30">
        <f t="shared" si="71"/>
        <v>23</v>
      </c>
      <c r="AL248" s="30">
        <f t="shared" si="72"/>
        <v>14599.16</v>
      </c>
      <c r="AM248" s="2">
        <f t="shared" si="78"/>
        <v>-30</v>
      </c>
      <c r="AN248" s="2">
        <f t="shared" si="78"/>
        <v>-21</v>
      </c>
      <c r="AO248" s="2">
        <f t="shared" si="77"/>
        <v>-2</v>
      </c>
      <c r="AP248" s="2">
        <f t="shared" si="77"/>
        <v>0</v>
      </c>
      <c r="AQ248" s="2">
        <f t="shared" si="77"/>
        <v>0</v>
      </c>
      <c r="AR248" s="2">
        <f t="shared" si="77"/>
        <v>-6126.4</v>
      </c>
      <c r="AS248" s="2">
        <f t="shared" si="77"/>
        <v>-4900.58</v>
      </c>
      <c r="AT248" s="2">
        <f t="shared" si="84"/>
        <v>-9698.58</v>
      </c>
      <c r="AU248" s="2">
        <f t="shared" si="84"/>
        <v>0</v>
      </c>
      <c r="AV248" s="29">
        <f t="shared" si="84"/>
        <v>0</v>
      </c>
      <c r="AW248" s="30">
        <f t="shared" si="84"/>
        <v>-23</v>
      </c>
      <c r="AX248" s="31">
        <f t="shared" si="84"/>
        <v>-14599.16</v>
      </c>
      <c r="AY248" s="38">
        <f t="shared" si="83"/>
        <v>-1</v>
      </c>
      <c r="AZ248" s="38">
        <f t="shared" si="83"/>
        <v>-1</v>
      </c>
      <c r="BA248" s="38">
        <f t="shared" si="83"/>
        <v>-1</v>
      </c>
      <c r="BB248" s="38" t="str">
        <f t="shared" si="82"/>
        <v/>
      </c>
      <c r="BC248" s="38" t="str">
        <f t="shared" si="82"/>
        <v/>
      </c>
      <c r="BD248" s="38">
        <f t="shared" si="82"/>
        <v>-1</v>
      </c>
      <c r="BE248" s="38">
        <f t="shared" si="82"/>
        <v>-1</v>
      </c>
      <c r="BF248" s="38">
        <f t="shared" si="82"/>
        <v>-1</v>
      </c>
      <c r="BG248" s="38" t="str">
        <f t="shared" si="82"/>
        <v/>
      </c>
      <c r="BH248" s="39" t="str">
        <f t="shared" si="73"/>
        <v/>
      </c>
      <c r="BI248" s="76">
        <f t="shared" si="73"/>
        <v>-1</v>
      </c>
      <c r="BJ248" s="40">
        <f t="shared" si="73"/>
        <v>-1</v>
      </c>
      <c r="BK248" s="119" t="str">
        <f t="shared" si="79"/>
        <v/>
      </c>
      <c r="BL248" s="120" t="str">
        <f t="shared" si="79"/>
        <v/>
      </c>
      <c r="BM248" s="120" t="str">
        <f t="shared" si="79"/>
        <v/>
      </c>
      <c r="BN248" s="120" t="str">
        <f t="shared" si="79"/>
        <v/>
      </c>
      <c r="BO248" s="121" t="str">
        <f t="shared" si="79"/>
        <v/>
      </c>
      <c r="BP248" s="119">
        <f t="shared" si="80"/>
        <v>204.21333333333331</v>
      </c>
      <c r="BQ248" s="120">
        <f t="shared" si="80"/>
        <v>233.36095238095237</v>
      </c>
      <c r="BR248" s="120">
        <f t="shared" si="80"/>
        <v>4849.29</v>
      </c>
      <c r="BS248" s="120" t="str">
        <f t="shared" si="80"/>
        <v/>
      </c>
      <c r="BT248" s="121" t="str">
        <f t="shared" si="80"/>
        <v/>
      </c>
      <c r="BU248" s="119" t="str">
        <f t="shared" si="81"/>
        <v/>
      </c>
      <c r="BV248" s="120" t="str">
        <f t="shared" si="81"/>
        <v/>
      </c>
      <c r="BW248" s="121" t="str">
        <f t="shared" si="81"/>
        <v/>
      </c>
      <c r="BX248" s="120" t="str">
        <f t="shared" si="81"/>
        <v/>
      </c>
      <c r="BY248" s="121" t="str">
        <f t="shared" si="81"/>
        <v/>
      </c>
    </row>
    <row r="249" spans="1:77" hidden="1" outlineLevel="1" x14ac:dyDescent="0.2">
      <c r="A249" t="s">
        <v>46</v>
      </c>
      <c r="B249" t="s">
        <v>46</v>
      </c>
      <c r="C249" t="s">
        <v>100</v>
      </c>
      <c r="D249" t="s">
        <v>100</v>
      </c>
      <c r="E249" t="s">
        <v>98</v>
      </c>
      <c r="F249" s="4">
        <f t="shared" si="74"/>
        <v>46254</v>
      </c>
      <c r="G249" t="s">
        <v>39</v>
      </c>
      <c r="H249" s="28">
        <v>0</v>
      </c>
      <c r="I249" s="138">
        <v>0</v>
      </c>
      <c r="J249" s="138">
        <v>0</v>
      </c>
      <c r="K249" s="2">
        <v>0</v>
      </c>
      <c r="L249" s="2">
        <v>0</v>
      </c>
      <c r="M249" s="2">
        <v>0</v>
      </c>
      <c r="N249" s="2">
        <v>0</v>
      </c>
      <c r="O249" s="2">
        <v>0</v>
      </c>
      <c r="P249" s="2">
        <v>0</v>
      </c>
      <c r="Q249" s="29">
        <v>0</v>
      </c>
      <c r="R249" s="30">
        <f t="shared" si="69"/>
        <v>0</v>
      </c>
      <c r="S249" s="30">
        <f t="shared" si="70"/>
        <v>0</v>
      </c>
      <c r="T249" t="s">
        <v>49</v>
      </c>
      <c r="U249" t="s">
        <v>49</v>
      </c>
      <c r="V249" t="s">
        <v>100</v>
      </c>
      <c r="W249" t="s">
        <v>100</v>
      </c>
      <c r="X249" t="s">
        <v>98</v>
      </c>
      <c r="Y249" s="4">
        <f t="shared" si="75"/>
        <v>45890</v>
      </c>
      <c r="Z249" t="s">
        <v>39</v>
      </c>
      <c r="AA249" s="28">
        <v>21</v>
      </c>
      <c r="AB249" s="138">
        <v>17</v>
      </c>
      <c r="AC249" s="138">
        <v>3</v>
      </c>
      <c r="AD249" s="2">
        <v>0</v>
      </c>
      <c r="AE249" s="2">
        <v>0</v>
      </c>
      <c r="AF249" s="2">
        <v>6595.47</v>
      </c>
      <c r="AG249" s="2">
        <v>5445.63</v>
      </c>
      <c r="AH249" s="2">
        <v>3023.37</v>
      </c>
      <c r="AI249" s="2">
        <v>0</v>
      </c>
      <c r="AJ249" s="29">
        <v>0</v>
      </c>
      <c r="AK249" s="30">
        <f t="shared" si="71"/>
        <v>20</v>
      </c>
      <c r="AL249" s="30">
        <f t="shared" si="72"/>
        <v>8469</v>
      </c>
      <c r="AM249" s="2">
        <f t="shared" si="78"/>
        <v>-21</v>
      </c>
      <c r="AN249" s="2">
        <f t="shared" si="78"/>
        <v>-17</v>
      </c>
      <c r="AO249" s="2">
        <f t="shared" si="77"/>
        <v>-3</v>
      </c>
      <c r="AP249" s="2">
        <f t="shared" si="77"/>
        <v>0</v>
      </c>
      <c r="AQ249" s="2">
        <f t="shared" si="77"/>
        <v>0</v>
      </c>
      <c r="AR249" s="2">
        <f t="shared" si="77"/>
        <v>-6595.47</v>
      </c>
      <c r="AS249" s="2">
        <f t="shared" si="77"/>
        <v>-5445.63</v>
      </c>
      <c r="AT249" s="2">
        <f t="shared" si="84"/>
        <v>-3023.37</v>
      </c>
      <c r="AU249" s="2">
        <f t="shared" si="84"/>
        <v>0</v>
      </c>
      <c r="AV249" s="29">
        <f t="shared" si="84"/>
        <v>0</v>
      </c>
      <c r="AW249" s="30">
        <f t="shared" si="84"/>
        <v>-20</v>
      </c>
      <c r="AX249" s="31">
        <f t="shared" si="84"/>
        <v>-8469</v>
      </c>
      <c r="AY249" s="38">
        <f t="shared" si="83"/>
        <v>-1</v>
      </c>
      <c r="AZ249" s="38">
        <f t="shared" si="83"/>
        <v>-1</v>
      </c>
      <c r="BA249" s="38">
        <f t="shared" si="83"/>
        <v>-1</v>
      </c>
      <c r="BB249" s="38" t="str">
        <f t="shared" si="82"/>
        <v/>
      </c>
      <c r="BC249" s="38" t="str">
        <f t="shared" si="82"/>
        <v/>
      </c>
      <c r="BD249" s="38">
        <f t="shared" si="82"/>
        <v>-1</v>
      </c>
      <c r="BE249" s="38">
        <f t="shared" si="82"/>
        <v>-1</v>
      </c>
      <c r="BF249" s="38">
        <f t="shared" si="82"/>
        <v>-1</v>
      </c>
      <c r="BG249" s="38" t="str">
        <f t="shared" si="82"/>
        <v/>
      </c>
      <c r="BH249" s="39" t="str">
        <f t="shared" si="73"/>
        <v/>
      </c>
      <c r="BI249" s="76">
        <f t="shared" si="73"/>
        <v>-1</v>
      </c>
      <c r="BJ249" s="40">
        <f t="shared" si="73"/>
        <v>-1</v>
      </c>
      <c r="BK249" s="119" t="str">
        <f t="shared" si="79"/>
        <v/>
      </c>
      <c r="BL249" s="120" t="str">
        <f t="shared" si="79"/>
        <v/>
      </c>
      <c r="BM249" s="120" t="str">
        <f t="shared" si="79"/>
        <v/>
      </c>
      <c r="BN249" s="120" t="str">
        <f t="shared" si="79"/>
        <v/>
      </c>
      <c r="BO249" s="121" t="str">
        <f t="shared" si="79"/>
        <v/>
      </c>
      <c r="BP249" s="119">
        <f t="shared" si="80"/>
        <v>314.07</v>
      </c>
      <c r="BQ249" s="120">
        <f t="shared" si="80"/>
        <v>320.33117647058822</v>
      </c>
      <c r="BR249" s="120">
        <f t="shared" si="80"/>
        <v>1007.79</v>
      </c>
      <c r="BS249" s="120" t="str">
        <f t="shared" si="80"/>
        <v/>
      </c>
      <c r="BT249" s="121" t="str">
        <f t="shared" si="80"/>
        <v/>
      </c>
      <c r="BU249" s="119" t="str">
        <f t="shared" si="81"/>
        <v/>
      </c>
      <c r="BV249" s="120" t="str">
        <f t="shared" si="81"/>
        <v/>
      </c>
      <c r="BW249" s="121" t="str">
        <f t="shared" si="81"/>
        <v/>
      </c>
      <c r="BX249" s="120" t="str">
        <f t="shared" si="81"/>
        <v/>
      </c>
      <c r="BY249" s="121" t="str">
        <f t="shared" si="81"/>
        <v/>
      </c>
    </row>
    <row r="250" spans="1:77" hidden="1" outlineLevel="1" x14ac:dyDescent="0.2">
      <c r="A250" t="s">
        <v>46</v>
      </c>
      <c r="B250" t="s">
        <v>46</v>
      </c>
      <c r="C250" t="s">
        <v>100</v>
      </c>
      <c r="D250" t="s">
        <v>100</v>
      </c>
      <c r="E250" t="s">
        <v>98</v>
      </c>
      <c r="F250" s="4">
        <f t="shared" si="74"/>
        <v>46255</v>
      </c>
      <c r="G250" t="s">
        <v>40</v>
      </c>
      <c r="H250" s="28">
        <v>0</v>
      </c>
      <c r="I250" s="138">
        <v>0</v>
      </c>
      <c r="J250" s="138">
        <v>0</v>
      </c>
      <c r="K250" s="2">
        <v>0</v>
      </c>
      <c r="L250" s="2">
        <v>0</v>
      </c>
      <c r="M250" s="2">
        <v>0</v>
      </c>
      <c r="N250" s="2">
        <v>0</v>
      </c>
      <c r="O250" s="2">
        <v>0</v>
      </c>
      <c r="P250" s="2">
        <v>0</v>
      </c>
      <c r="Q250" s="29">
        <v>0</v>
      </c>
      <c r="R250" s="30">
        <f t="shared" si="69"/>
        <v>0</v>
      </c>
      <c r="S250" s="30">
        <f t="shared" si="70"/>
        <v>0</v>
      </c>
      <c r="T250" t="s">
        <v>49</v>
      </c>
      <c r="U250" t="s">
        <v>49</v>
      </c>
      <c r="V250" t="s">
        <v>100</v>
      </c>
      <c r="W250" t="s">
        <v>100</v>
      </c>
      <c r="X250" t="s">
        <v>98</v>
      </c>
      <c r="Y250" s="4">
        <f t="shared" si="75"/>
        <v>45891</v>
      </c>
      <c r="Z250" t="s">
        <v>40</v>
      </c>
      <c r="AA250" s="28">
        <v>32</v>
      </c>
      <c r="AB250" s="138">
        <v>12</v>
      </c>
      <c r="AC250" s="138">
        <v>0</v>
      </c>
      <c r="AD250" s="2">
        <v>0</v>
      </c>
      <c r="AE250" s="2">
        <v>0</v>
      </c>
      <c r="AF250" s="2">
        <v>4806.7999999999993</v>
      </c>
      <c r="AG250" s="2">
        <v>13386.22</v>
      </c>
      <c r="AH250" s="2">
        <v>0</v>
      </c>
      <c r="AI250" s="2">
        <v>0</v>
      </c>
      <c r="AJ250" s="29">
        <v>0</v>
      </c>
      <c r="AK250" s="30">
        <f t="shared" si="71"/>
        <v>12</v>
      </c>
      <c r="AL250" s="30">
        <f t="shared" si="72"/>
        <v>13386.22</v>
      </c>
      <c r="AM250" s="2">
        <f t="shared" si="78"/>
        <v>-32</v>
      </c>
      <c r="AN250" s="2">
        <f t="shared" si="78"/>
        <v>-12</v>
      </c>
      <c r="AO250" s="2">
        <f t="shared" si="77"/>
        <v>0</v>
      </c>
      <c r="AP250" s="2">
        <f t="shared" si="77"/>
        <v>0</v>
      </c>
      <c r="AQ250" s="2">
        <f t="shared" si="77"/>
        <v>0</v>
      </c>
      <c r="AR250" s="2">
        <f t="shared" si="77"/>
        <v>-4806.7999999999993</v>
      </c>
      <c r="AS250" s="2">
        <f t="shared" si="77"/>
        <v>-13386.22</v>
      </c>
      <c r="AT250" s="2">
        <f t="shared" si="84"/>
        <v>0</v>
      </c>
      <c r="AU250" s="2">
        <f t="shared" si="84"/>
        <v>0</v>
      </c>
      <c r="AV250" s="29">
        <f t="shared" si="84"/>
        <v>0</v>
      </c>
      <c r="AW250" s="30">
        <f t="shared" si="84"/>
        <v>-12</v>
      </c>
      <c r="AX250" s="31">
        <f t="shared" si="84"/>
        <v>-13386.22</v>
      </c>
      <c r="AY250" s="38">
        <f t="shared" si="83"/>
        <v>-1</v>
      </c>
      <c r="AZ250" s="38">
        <f t="shared" si="83"/>
        <v>-1</v>
      </c>
      <c r="BA250" s="38" t="str">
        <f t="shared" si="83"/>
        <v/>
      </c>
      <c r="BB250" s="38" t="str">
        <f t="shared" si="82"/>
        <v/>
      </c>
      <c r="BC250" s="38" t="str">
        <f t="shared" si="82"/>
        <v/>
      </c>
      <c r="BD250" s="38">
        <f t="shared" si="82"/>
        <v>-1</v>
      </c>
      <c r="BE250" s="38">
        <f t="shared" si="82"/>
        <v>-1</v>
      </c>
      <c r="BF250" s="38" t="str">
        <f t="shared" si="82"/>
        <v/>
      </c>
      <c r="BG250" s="38" t="str">
        <f t="shared" si="82"/>
        <v/>
      </c>
      <c r="BH250" s="39" t="str">
        <f t="shared" si="73"/>
        <v/>
      </c>
      <c r="BI250" s="76">
        <f t="shared" si="73"/>
        <v>-1</v>
      </c>
      <c r="BJ250" s="40">
        <f t="shared" si="73"/>
        <v>-1</v>
      </c>
      <c r="BK250" s="119" t="str">
        <f t="shared" si="79"/>
        <v/>
      </c>
      <c r="BL250" s="120" t="str">
        <f t="shared" si="79"/>
        <v/>
      </c>
      <c r="BM250" s="120" t="str">
        <f t="shared" si="79"/>
        <v/>
      </c>
      <c r="BN250" s="120" t="str">
        <f t="shared" si="79"/>
        <v/>
      </c>
      <c r="BO250" s="121" t="str">
        <f t="shared" si="79"/>
        <v/>
      </c>
      <c r="BP250" s="119">
        <f t="shared" si="80"/>
        <v>150.21249999999998</v>
      </c>
      <c r="BQ250" s="120">
        <f t="shared" si="80"/>
        <v>1115.5183333333332</v>
      </c>
      <c r="BR250" s="120" t="str">
        <f t="shared" si="80"/>
        <v/>
      </c>
      <c r="BS250" s="120" t="str">
        <f t="shared" si="80"/>
        <v/>
      </c>
      <c r="BT250" s="121" t="str">
        <f t="shared" si="80"/>
        <v/>
      </c>
      <c r="BU250" s="119" t="str">
        <f t="shared" si="81"/>
        <v/>
      </c>
      <c r="BV250" s="120" t="str">
        <f t="shared" si="81"/>
        <v/>
      </c>
      <c r="BW250" s="121" t="str">
        <f t="shared" si="81"/>
        <v/>
      </c>
      <c r="BX250" s="120" t="str">
        <f t="shared" si="81"/>
        <v/>
      </c>
      <c r="BY250" s="121" t="str">
        <f t="shared" si="81"/>
        <v/>
      </c>
    </row>
    <row r="251" spans="1:77" ht="13.5" hidden="1" outlineLevel="1" thickBot="1" x14ac:dyDescent="0.25">
      <c r="A251" t="s">
        <v>46</v>
      </c>
      <c r="B251" t="s">
        <v>46</v>
      </c>
      <c r="C251" t="s">
        <v>100</v>
      </c>
      <c r="D251" t="s">
        <v>100</v>
      </c>
      <c r="E251" t="s">
        <v>98</v>
      </c>
      <c r="F251" s="59">
        <f t="shared" si="74"/>
        <v>46256</v>
      </c>
      <c r="G251" s="42" t="s">
        <v>41</v>
      </c>
      <c r="H251" s="43">
        <v>0</v>
      </c>
      <c r="I251" s="44">
        <v>0</v>
      </c>
      <c r="J251" s="44">
        <v>0</v>
      </c>
      <c r="K251" s="44">
        <v>0</v>
      </c>
      <c r="L251" s="44">
        <v>0</v>
      </c>
      <c r="M251" s="44">
        <v>0</v>
      </c>
      <c r="N251" s="44">
        <v>0</v>
      </c>
      <c r="O251" s="44">
        <v>0</v>
      </c>
      <c r="P251" s="44">
        <v>0</v>
      </c>
      <c r="Q251" s="45">
        <v>0</v>
      </c>
      <c r="R251" s="46">
        <f t="shared" si="69"/>
        <v>0</v>
      </c>
      <c r="S251" s="46">
        <f t="shared" si="70"/>
        <v>0</v>
      </c>
      <c r="T251" t="s">
        <v>49</v>
      </c>
      <c r="U251" t="s">
        <v>49</v>
      </c>
      <c r="V251" t="s">
        <v>100</v>
      </c>
      <c r="W251" t="s">
        <v>100</v>
      </c>
      <c r="X251" t="s">
        <v>98</v>
      </c>
      <c r="Y251" s="59">
        <f t="shared" si="75"/>
        <v>45892</v>
      </c>
      <c r="Z251" s="42" t="s">
        <v>41</v>
      </c>
      <c r="AA251" s="43">
        <v>17</v>
      </c>
      <c r="AB251" s="44">
        <v>2</v>
      </c>
      <c r="AC251" s="44">
        <v>0</v>
      </c>
      <c r="AD251" s="44">
        <v>0</v>
      </c>
      <c r="AE251" s="44">
        <v>0</v>
      </c>
      <c r="AF251" s="44">
        <v>4625.29</v>
      </c>
      <c r="AG251" s="44">
        <v>626.25</v>
      </c>
      <c r="AH251" s="44">
        <v>0</v>
      </c>
      <c r="AI251" s="44">
        <v>0</v>
      </c>
      <c r="AJ251" s="45">
        <v>0</v>
      </c>
      <c r="AK251" s="46">
        <f t="shared" si="71"/>
        <v>2</v>
      </c>
      <c r="AL251" s="46">
        <f t="shared" si="72"/>
        <v>626.25</v>
      </c>
      <c r="AM251" s="44">
        <f t="shared" si="78"/>
        <v>-17</v>
      </c>
      <c r="AN251" s="44">
        <f t="shared" si="78"/>
        <v>-2</v>
      </c>
      <c r="AO251" s="44">
        <f t="shared" si="77"/>
        <v>0</v>
      </c>
      <c r="AP251" s="44">
        <f t="shared" si="77"/>
        <v>0</v>
      </c>
      <c r="AQ251" s="44">
        <f t="shared" si="77"/>
        <v>0</v>
      </c>
      <c r="AR251" s="44">
        <f t="shared" si="77"/>
        <v>-4625.29</v>
      </c>
      <c r="AS251" s="44">
        <f t="shared" si="77"/>
        <v>-626.25</v>
      </c>
      <c r="AT251" s="44">
        <f t="shared" si="84"/>
        <v>0</v>
      </c>
      <c r="AU251" s="44">
        <f t="shared" si="84"/>
        <v>0</v>
      </c>
      <c r="AV251" s="45">
        <f t="shared" si="84"/>
        <v>0</v>
      </c>
      <c r="AW251" s="46">
        <f t="shared" si="84"/>
        <v>-2</v>
      </c>
      <c r="AX251" s="47">
        <f t="shared" si="84"/>
        <v>-626.25</v>
      </c>
      <c r="AY251" s="56">
        <f t="shared" si="83"/>
        <v>-1</v>
      </c>
      <c r="AZ251" s="56">
        <f t="shared" si="83"/>
        <v>-1</v>
      </c>
      <c r="BA251" s="56" t="str">
        <f t="shared" si="83"/>
        <v/>
      </c>
      <c r="BB251" s="56" t="str">
        <f t="shared" si="82"/>
        <v/>
      </c>
      <c r="BC251" s="56" t="str">
        <f t="shared" si="82"/>
        <v/>
      </c>
      <c r="BD251" s="56">
        <f t="shared" si="82"/>
        <v>-1</v>
      </c>
      <c r="BE251" s="56">
        <f t="shared" si="82"/>
        <v>-1</v>
      </c>
      <c r="BF251" s="56" t="str">
        <f t="shared" si="82"/>
        <v/>
      </c>
      <c r="BG251" s="56" t="str">
        <f t="shared" si="82"/>
        <v/>
      </c>
      <c r="BH251" s="57" t="str">
        <f t="shared" si="73"/>
        <v/>
      </c>
      <c r="BI251" s="81">
        <f t="shared" si="73"/>
        <v>-1</v>
      </c>
      <c r="BJ251" s="58">
        <f t="shared" si="73"/>
        <v>-1</v>
      </c>
      <c r="BK251" s="122" t="str">
        <f t="shared" si="79"/>
        <v/>
      </c>
      <c r="BL251" s="123" t="str">
        <f t="shared" si="79"/>
        <v/>
      </c>
      <c r="BM251" s="123" t="str">
        <f t="shared" si="79"/>
        <v/>
      </c>
      <c r="BN251" s="123" t="str">
        <f t="shared" si="79"/>
        <v/>
      </c>
      <c r="BO251" s="124" t="str">
        <f t="shared" si="79"/>
        <v/>
      </c>
      <c r="BP251" s="122">
        <f t="shared" si="80"/>
        <v>272.07588235294116</v>
      </c>
      <c r="BQ251" s="123">
        <f t="shared" si="80"/>
        <v>313.125</v>
      </c>
      <c r="BR251" s="123" t="str">
        <f t="shared" si="80"/>
        <v/>
      </c>
      <c r="BS251" s="123" t="str">
        <f t="shared" si="80"/>
        <v/>
      </c>
      <c r="BT251" s="124" t="str">
        <f t="shared" si="80"/>
        <v/>
      </c>
      <c r="BU251" s="122" t="str">
        <f t="shared" si="81"/>
        <v/>
      </c>
      <c r="BV251" s="123" t="str">
        <f t="shared" si="81"/>
        <v/>
      </c>
      <c r="BW251" s="124" t="str">
        <f t="shared" si="81"/>
        <v/>
      </c>
      <c r="BX251" s="123" t="str">
        <f t="shared" si="81"/>
        <v/>
      </c>
      <c r="BY251" s="124" t="str">
        <f t="shared" si="81"/>
        <v/>
      </c>
    </row>
    <row r="252" spans="1:77" hidden="1" outlineLevel="1" x14ac:dyDescent="0.2">
      <c r="A252" t="s">
        <v>46</v>
      </c>
      <c r="B252" t="s">
        <v>46</v>
      </c>
      <c r="C252" t="s">
        <v>100</v>
      </c>
      <c r="D252" t="s">
        <v>100</v>
      </c>
      <c r="E252" t="s">
        <v>99</v>
      </c>
      <c r="F252" s="4">
        <f t="shared" si="74"/>
        <v>46257</v>
      </c>
      <c r="G252" t="s">
        <v>35</v>
      </c>
      <c r="H252" s="28">
        <v>0</v>
      </c>
      <c r="I252" s="138">
        <v>0</v>
      </c>
      <c r="J252" s="138">
        <v>0</v>
      </c>
      <c r="K252" s="2">
        <v>0</v>
      </c>
      <c r="L252" s="2">
        <v>0</v>
      </c>
      <c r="M252" s="2">
        <v>0</v>
      </c>
      <c r="N252" s="2">
        <v>0</v>
      </c>
      <c r="O252" s="2">
        <v>0</v>
      </c>
      <c r="P252" s="2">
        <v>0</v>
      </c>
      <c r="Q252" s="29">
        <v>0</v>
      </c>
      <c r="R252" s="30">
        <f t="shared" si="69"/>
        <v>0</v>
      </c>
      <c r="S252" s="30">
        <f t="shared" si="70"/>
        <v>0</v>
      </c>
      <c r="T252" t="s">
        <v>49</v>
      </c>
      <c r="U252" t="s">
        <v>49</v>
      </c>
      <c r="V252" t="s">
        <v>100</v>
      </c>
      <c r="W252" t="s">
        <v>100</v>
      </c>
      <c r="X252" t="s">
        <v>99</v>
      </c>
      <c r="Y252" s="4">
        <f t="shared" si="75"/>
        <v>45893</v>
      </c>
      <c r="Z252" t="s">
        <v>35</v>
      </c>
      <c r="AA252" s="28">
        <v>13</v>
      </c>
      <c r="AB252" s="138">
        <v>18</v>
      </c>
      <c r="AC252" s="138">
        <v>2</v>
      </c>
      <c r="AD252" s="2">
        <v>0</v>
      </c>
      <c r="AE252" s="2">
        <v>0</v>
      </c>
      <c r="AF252" s="2">
        <v>1865.8</v>
      </c>
      <c r="AG252" s="2">
        <v>10301.67</v>
      </c>
      <c r="AH252" s="2">
        <v>3261.94</v>
      </c>
      <c r="AI252" s="2">
        <v>0</v>
      </c>
      <c r="AJ252" s="29">
        <v>0</v>
      </c>
      <c r="AK252" s="30">
        <f t="shared" si="71"/>
        <v>20</v>
      </c>
      <c r="AL252" s="30">
        <f t="shared" si="72"/>
        <v>13563.61</v>
      </c>
      <c r="AM252" s="2">
        <f t="shared" si="78"/>
        <v>-13</v>
      </c>
      <c r="AN252" s="2">
        <f t="shared" si="78"/>
        <v>-18</v>
      </c>
      <c r="AO252" s="2">
        <f t="shared" si="77"/>
        <v>-2</v>
      </c>
      <c r="AP252" s="2">
        <f t="shared" si="77"/>
        <v>0</v>
      </c>
      <c r="AQ252" s="2">
        <f t="shared" si="77"/>
        <v>0</v>
      </c>
      <c r="AR252" s="2">
        <f t="shared" si="77"/>
        <v>-1865.8</v>
      </c>
      <c r="AS252" s="2">
        <f t="shared" si="77"/>
        <v>-10301.67</v>
      </c>
      <c r="AT252" s="2">
        <f t="shared" si="84"/>
        <v>-3261.94</v>
      </c>
      <c r="AU252" s="2">
        <f t="shared" si="84"/>
        <v>0</v>
      </c>
      <c r="AV252" s="29">
        <f t="shared" si="84"/>
        <v>0</v>
      </c>
      <c r="AW252" s="30">
        <f t="shared" si="84"/>
        <v>-20</v>
      </c>
      <c r="AX252" s="31">
        <f t="shared" si="84"/>
        <v>-13563.61</v>
      </c>
      <c r="AY252" s="38">
        <f t="shared" si="83"/>
        <v>-1</v>
      </c>
      <c r="AZ252" s="38">
        <f t="shared" si="83"/>
        <v>-1</v>
      </c>
      <c r="BA252" s="38">
        <f t="shared" si="83"/>
        <v>-1</v>
      </c>
      <c r="BB252" s="38" t="str">
        <f t="shared" si="82"/>
        <v/>
      </c>
      <c r="BC252" s="38" t="str">
        <f t="shared" si="82"/>
        <v/>
      </c>
      <c r="BD252" s="38">
        <f t="shared" si="82"/>
        <v>-1</v>
      </c>
      <c r="BE252" s="38">
        <f t="shared" si="82"/>
        <v>-1</v>
      </c>
      <c r="BF252" s="38">
        <f t="shared" si="82"/>
        <v>-1</v>
      </c>
      <c r="BG252" s="38" t="str">
        <f t="shared" si="82"/>
        <v/>
      </c>
      <c r="BH252" s="39" t="str">
        <f t="shared" si="73"/>
        <v/>
      </c>
      <c r="BI252" s="76">
        <f t="shared" si="73"/>
        <v>-1</v>
      </c>
      <c r="BJ252" s="40">
        <f t="shared" si="73"/>
        <v>-1</v>
      </c>
      <c r="BK252" s="116" t="str">
        <f t="shared" si="79"/>
        <v/>
      </c>
      <c r="BL252" s="117" t="str">
        <f t="shared" si="79"/>
        <v/>
      </c>
      <c r="BM252" s="117" t="str">
        <f t="shared" si="79"/>
        <v/>
      </c>
      <c r="BN252" s="117" t="str">
        <f t="shared" si="79"/>
        <v/>
      </c>
      <c r="BO252" s="118" t="str">
        <f t="shared" si="79"/>
        <v/>
      </c>
      <c r="BP252" s="116">
        <f t="shared" si="80"/>
        <v>143.52307692307693</v>
      </c>
      <c r="BQ252" s="117">
        <f t="shared" si="80"/>
        <v>572.31500000000005</v>
      </c>
      <c r="BR252" s="117">
        <f t="shared" si="80"/>
        <v>1630.97</v>
      </c>
      <c r="BS252" s="117" t="str">
        <f t="shared" si="80"/>
        <v/>
      </c>
      <c r="BT252" s="118" t="str">
        <f t="shared" si="80"/>
        <v/>
      </c>
      <c r="BU252" s="116" t="str">
        <f t="shared" si="81"/>
        <v/>
      </c>
      <c r="BV252" s="117" t="str">
        <f t="shared" si="81"/>
        <v/>
      </c>
      <c r="BW252" s="118" t="str">
        <f t="shared" si="81"/>
        <v/>
      </c>
      <c r="BX252" s="117" t="str">
        <f t="shared" si="81"/>
        <v/>
      </c>
      <c r="BY252" s="118" t="str">
        <f t="shared" si="81"/>
        <v/>
      </c>
    </row>
    <row r="253" spans="1:77" hidden="1" outlineLevel="1" x14ac:dyDescent="0.2">
      <c r="A253" t="s">
        <v>46</v>
      </c>
      <c r="B253" t="s">
        <v>46</v>
      </c>
      <c r="C253" t="s">
        <v>100</v>
      </c>
      <c r="D253" t="s">
        <v>100</v>
      </c>
      <c r="E253" t="s">
        <v>99</v>
      </c>
      <c r="F253" s="4">
        <f t="shared" si="74"/>
        <v>46258</v>
      </c>
      <c r="G253" t="s">
        <v>36</v>
      </c>
      <c r="H253" s="28">
        <v>0</v>
      </c>
      <c r="I253" s="138">
        <v>0</v>
      </c>
      <c r="J253" s="138">
        <v>0</v>
      </c>
      <c r="K253" s="2">
        <v>0</v>
      </c>
      <c r="L253" s="2">
        <v>0</v>
      </c>
      <c r="M253" s="2">
        <v>0</v>
      </c>
      <c r="N253" s="2">
        <v>0</v>
      </c>
      <c r="O253" s="2">
        <v>0</v>
      </c>
      <c r="P253" s="2">
        <v>0</v>
      </c>
      <c r="Q253" s="29">
        <v>0</v>
      </c>
      <c r="R253" s="30">
        <f t="shared" si="69"/>
        <v>0</v>
      </c>
      <c r="S253" s="30">
        <f t="shared" si="70"/>
        <v>0</v>
      </c>
      <c r="T253" t="s">
        <v>49</v>
      </c>
      <c r="U253" t="s">
        <v>49</v>
      </c>
      <c r="V253" t="s">
        <v>100</v>
      </c>
      <c r="W253" t="s">
        <v>100</v>
      </c>
      <c r="X253" t="s">
        <v>99</v>
      </c>
      <c r="Y253" s="4">
        <f t="shared" si="75"/>
        <v>45894</v>
      </c>
      <c r="Z253" t="s">
        <v>36</v>
      </c>
      <c r="AA253" s="28">
        <v>16</v>
      </c>
      <c r="AB253" s="138">
        <v>14</v>
      </c>
      <c r="AC253" s="138">
        <v>2</v>
      </c>
      <c r="AD253" s="2">
        <v>0</v>
      </c>
      <c r="AE253" s="2">
        <v>0</v>
      </c>
      <c r="AF253" s="2">
        <v>4333.6100000000006</v>
      </c>
      <c r="AG253" s="2">
        <v>7422.93</v>
      </c>
      <c r="AH253" s="2">
        <v>1341.55</v>
      </c>
      <c r="AI253" s="2">
        <v>0</v>
      </c>
      <c r="AJ253" s="29">
        <v>0</v>
      </c>
      <c r="AK253" s="30">
        <f t="shared" si="71"/>
        <v>16</v>
      </c>
      <c r="AL253" s="30">
        <f t="shared" si="72"/>
        <v>8764.48</v>
      </c>
      <c r="AM253" s="2">
        <f t="shared" si="78"/>
        <v>-16</v>
      </c>
      <c r="AN253" s="2">
        <f t="shared" si="78"/>
        <v>-14</v>
      </c>
      <c r="AO253" s="2">
        <f t="shared" si="77"/>
        <v>-2</v>
      </c>
      <c r="AP253" s="2">
        <f t="shared" si="77"/>
        <v>0</v>
      </c>
      <c r="AQ253" s="2">
        <f t="shared" si="77"/>
        <v>0</v>
      </c>
      <c r="AR253" s="2">
        <f t="shared" si="77"/>
        <v>-4333.6100000000006</v>
      </c>
      <c r="AS253" s="2">
        <f t="shared" si="77"/>
        <v>-7422.93</v>
      </c>
      <c r="AT253" s="2">
        <f t="shared" si="84"/>
        <v>-1341.55</v>
      </c>
      <c r="AU253" s="2">
        <f t="shared" si="84"/>
        <v>0</v>
      </c>
      <c r="AV253" s="29">
        <f t="shared" si="84"/>
        <v>0</v>
      </c>
      <c r="AW253" s="30">
        <f t="shared" si="84"/>
        <v>-16</v>
      </c>
      <c r="AX253" s="31">
        <f t="shared" si="84"/>
        <v>-8764.48</v>
      </c>
      <c r="AY253" s="38">
        <f t="shared" si="83"/>
        <v>-1</v>
      </c>
      <c r="AZ253" s="38">
        <f t="shared" si="83"/>
        <v>-1</v>
      </c>
      <c r="BA253" s="38">
        <f t="shared" si="83"/>
        <v>-1</v>
      </c>
      <c r="BB253" s="38" t="str">
        <f t="shared" si="82"/>
        <v/>
      </c>
      <c r="BC253" s="38" t="str">
        <f t="shared" si="82"/>
        <v/>
      </c>
      <c r="BD253" s="38">
        <f t="shared" si="82"/>
        <v>-1</v>
      </c>
      <c r="BE253" s="38">
        <f t="shared" si="82"/>
        <v>-1</v>
      </c>
      <c r="BF253" s="38">
        <f t="shared" si="82"/>
        <v>-1</v>
      </c>
      <c r="BG253" s="38" t="str">
        <f t="shared" si="82"/>
        <v/>
      </c>
      <c r="BH253" s="39" t="str">
        <f t="shared" si="73"/>
        <v/>
      </c>
      <c r="BI253" s="76">
        <f t="shared" si="73"/>
        <v>-1</v>
      </c>
      <c r="BJ253" s="40">
        <f t="shared" si="73"/>
        <v>-1</v>
      </c>
      <c r="BK253" s="119" t="str">
        <f t="shared" si="79"/>
        <v/>
      </c>
      <c r="BL253" s="120" t="str">
        <f t="shared" si="79"/>
        <v/>
      </c>
      <c r="BM253" s="120" t="str">
        <f t="shared" si="79"/>
        <v/>
      </c>
      <c r="BN253" s="120" t="str">
        <f t="shared" si="79"/>
        <v/>
      </c>
      <c r="BO253" s="121" t="str">
        <f t="shared" si="79"/>
        <v/>
      </c>
      <c r="BP253" s="119">
        <f t="shared" si="80"/>
        <v>270.85062500000004</v>
      </c>
      <c r="BQ253" s="120">
        <f t="shared" si="80"/>
        <v>530.20928571428578</v>
      </c>
      <c r="BR253" s="120">
        <f t="shared" si="80"/>
        <v>670.77499999999998</v>
      </c>
      <c r="BS253" s="120" t="str">
        <f t="shared" si="80"/>
        <v/>
      </c>
      <c r="BT253" s="121" t="str">
        <f t="shared" si="80"/>
        <v/>
      </c>
      <c r="BU253" s="119" t="str">
        <f t="shared" si="81"/>
        <v/>
      </c>
      <c r="BV253" s="120" t="str">
        <f t="shared" si="81"/>
        <v/>
      </c>
      <c r="BW253" s="121" t="str">
        <f t="shared" si="81"/>
        <v/>
      </c>
      <c r="BX253" s="120" t="str">
        <f t="shared" si="81"/>
        <v/>
      </c>
      <c r="BY253" s="121" t="str">
        <f t="shared" si="81"/>
        <v/>
      </c>
    </row>
    <row r="254" spans="1:77" hidden="1" outlineLevel="1" x14ac:dyDescent="0.2">
      <c r="A254" t="s">
        <v>46</v>
      </c>
      <c r="B254" t="s">
        <v>46</v>
      </c>
      <c r="C254" t="s">
        <v>100</v>
      </c>
      <c r="D254" t="s">
        <v>100</v>
      </c>
      <c r="E254" t="s">
        <v>99</v>
      </c>
      <c r="F254" s="4">
        <f t="shared" si="74"/>
        <v>46259</v>
      </c>
      <c r="G254" t="s">
        <v>37</v>
      </c>
      <c r="H254" s="28">
        <v>0</v>
      </c>
      <c r="I254" s="138">
        <v>0</v>
      </c>
      <c r="J254" s="138">
        <v>0</v>
      </c>
      <c r="K254" s="2">
        <v>0</v>
      </c>
      <c r="L254" s="2">
        <v>0</v>
      </c>
      <c r="M254" s="2">
        <v>0</v>
      </c>
      <c r="N254" s="2">
        <v>0</v>
      </c>
      <c r="O254" s="2">
        <v>0</v>
      </c>
      <c r="P254" s="2">
        <v>0</v>
      </c>
      <c r="Q254" s="29">
        <v>0</v>
      </c>
      <c r="R254" s="30">
        <f t="shared" si="69"/>
        <v>0</v>
      </c>
      <c r="S254" s="30">
        <f t="shared" si="70"/>
        <v>0</v>
      </c>
      <c r="T254" t="s">
        <v>49</v>
      </c>
      <c r="U254" t="s">
        <v>49</v>
      </c>
      <c r="V254" t="s">
        <v>100</v>
      </c>
      <c r="W254" t="s">
        <v>100</v>
      </c>
      <c r="X254" t="s">
        <v>99</v>
      </c>
      <c r="Y254" s="4">
        <f t="shared" si="75"/>
        <v>45895</v>
      </c>
      <c r="Z254" t="s">
        <v>37</v>
      </c>
      <c r="AA254" s="28">
        <v>11</v>
      </c>
      <c r="AB254" s="138">
        <v>12</v>
      </c>
      <c r="AC254" s="138">
        <v>2</v>
      </c>
      <c r="AD254" s="2">
        <v>0</v>
      </c>
      <c r="AE254" s="2">
        <v>0</v>
      </c>
      <c r="AF254" s="2">
        <v>2230.2600000000002</v>
      </c>
      <c r="AG254" s="2">
        <v>4897.83</v>
      </c>
      <c r="AH254" s="2">
        <v>654.5</v>
      </c>
      <c r="AI254" s="2">
        <v>0</v>
      </c>
      <c r="AJ254" s="29">
        <v>0</v>
      </c>
      <c r="AK254" s="30">
        <f t="shared" si="71"/>
        <v>14</v>
      </c>
      <c r="AL254" s="30">
        <f t="shared" si="72"/>
        <v>5552.33</v>
      </c>
      <c r="AM254" s="2">
        <f t="shared" si="78"/>
        <v>-11</v>
      </c>
      <c r="AN254" s="2">
        <f t="shared" si="78"/>
        <v>-12</v>
      </c>
      <c r="AO254" s="2">
        <f t="shared" si="77"/>
        <v>-2</v>
      </c>
      <c r="AP254" s="2">
        <f t="shared" si="77"/>
        <v>0</v>
      </c>
      <c r="AQ254" s="2">
        <f t="shared" si="77"/>
        <v>0</v>
      </c>
      <c r="AR254" s="2">
        <f t="shared" si="77"/>
        <v>-2230.2600000000002</v>
      </c>
      <c r="AS254" s="2">
        <f t="shared" si="77"/>
        <v>-4897.83</v>
      </c>
      <c r="AT254" s="2">
        <f t="shared" si="84"/>
        <v>-654.5</v>
      </c>
      <c r="AU254" s="2">
        <f t="shared" si="84"/>
        <v>0</v>
      </c>
      <c r="AV254" s="29">
        <f t="shared" si="84"/>
        <v>0</v>
      </c>
      <c r="AW254" s="30">
        <f t="shared" si="84"/>
        <v>-14</v>
      </c>
      <c r="AX254" s="31">
        <f t="shared" si="84"/>
        <v>-5552.33</v>
      </c>
      <c r="AY254" s="38">
        <f t="shared" si="83"/>
        <v>-1</v>
      </c>
      <c r="AZ254" s="38">
        <f t="shared" si="83"/>
        <v>-1</v>
      </c>
      <c r="BA254" s="38">
        <f t="shared" si="83"/>
        <v>-1</v>
      </c>
      <c r="BB254" s="38" t="str">
        <f t="shared" si="82"/>
        <v/>
      </c>
      <c r="BC254" s="38" t="str">
        <f t="shared" si="82"/>
        <v/>
      </c>
      <c r="BD254" s="38">
        <f t="shared" si="82"/>
        <v>-1</v>
      </c>
      <c r="BE254" s="38">
        <f t="shared" si="82"/>
        <v>-1</v>
      </c>
      <c r="BF254" s="38">
        <f t="shared" si="82"/>
        <v>-1</v>
      </c>
      <c r="BG254" s="38" t="str">
        <f t="shared" si="82"/>
        <v/>
      </c>
      <c r="BH254" s="39" t="str">
        <f t="shared" si="73"/>
        <v/>
      </c>
      <c r="BI254" s="76">
        <f t="shared" si="73"/>
        <v>-1</v>
      </c>
      <c r="BJ254" s="40">
        <f t="shared" si="73"/>
        <v>-1</v>
      </c>
      <c r="BK254" s="119" t="str">
        <f t="shared" si="79"/>
        <v/>
      </c>
      <c r="BL254" s="120" t="str">
        <f t="shared" si="79"/>
        <v/>
      </c>
      <c r="BM254" s="120" t="str">
        <f t="shared" si="79"/>
        <v/>
      </c>
      <c r="BN254" s="120" t="str">
        <f t="shared" si="79"/>
        <v/>
      </c>
      <c r="BO254" s="121" t="str">
        <f t="shared" si="79"/>
        <v/>
      </c>
      <c r="BP254" s="119">
        <f t="shared" si="80"/>
        <v>202.75090909090912</v>
      </c>
      <c r="BQ254" s="120">
        <f t="shared" si="80"/>
        <v>408.15249999999997</v>
      </c>
      <c r="BR254" s="120">
        <f t="shared" si="80"/>
        <v>327.25</v>
      </c>
      <c r="BS254" s="120" t="str">
        <f t="shared" si="80"/>
        <v/>
      </c>
      <c r="BT254" s="121" t="str">
        <f t="shared" si="80"/>
        <v/>
      </c>
      <c r="BU254" s="119" t="str">
        <f t="shared" si="81"/>
        <v/>
      </c>
      <c r="BV254" s="120" t="str">
        <f t="shared" si="81"/>
        <v/>
      </c>
      <c r="BW254" s="121" t="str">
        <f t="shared" si="81"/>
        <v/>
      </c>
      <c r="BX254" s="120" t="str">
        <f t="shared" si="81"/>
        <v/>
      </c>
      <c r="BY254" s="121" t="str">
        <f t="shared" si="81"/>
        <v/>
      </c>
    </row>
    <row r="255" spans="1:77" hidden="1" outlineLevel="1" x14ac:dyDescent="0.2">
      <c r="A255" t="s">
        <v>46</v>
      </c>
      <c r="B255" t="s">
        <v>46</v>
      </c>
      <c r="C255" t="s">
        <v>100</v>
      </c>
      <c r="D255" t="s">
        <v>100</v>
      </c>
      <c r="E255" t="s">
        <v>99</v>
      </c>
      <c r="F255" s="4">
        <f t="shared" si="74"/>
        <v>46260</v>
      </c>
      <c r="G255" t="s">
        <v>38</v>
      </c>
      <c r="H255" s="28">
        <v>0</v>
      </c>
      <c r="I255" s="138">
        <v>0</v>
      </c>
      <c r="J255" s="138">
        <v>0</v>
      </c>
      <c r="K255" s="2">
        <v>0</v>
      </c>
      <c r="L255" s="2">
        <v>0</v>
      </c>
      <c r="M255" s="2">
        <v>0</v>
      </c>
      <c r="N255" s="2">
        <v>0</v>
      </c>
      <c r="O255" s="2">
        <v>0</v>
      </c>
      <c r="P255" s="2">
        <v>0</v>
      </c>
      <c r="Q255" s="29">
        <v>0</v>
      </c>
      <c r="R255" s="30">
        <f t="shared" si="69"/>
        <v>0</v>
      </c>
      <c r="S255" s="30">
        <f t="shared" si="70"/>
        <v>0</v>
      </c>
      <c r="T255" t="s">
        <v>49</v>
      </c>
      <c r="U255" t="s">
        <v>49</v>
      </c>
      <c r="V255" t="s">
        <v>100</v>
      </c>
      <c r="W255" t="s">
        <v>100</v>
      </c>
      <c r="X255" t="s">
        <v>99</v>
      </c>
      <c r="Y255" s="4">
        <f t="shared" si="75"/>
        <v>45896</v>
      </c>
      <c r="Z255" t="s">
        <v>38</v>
      </c>
      <c r="AA255" s="28">
        <v>21</v>
      </c>
      <c r="AB255" s="138">
        <v>8</v>
      </c>
      <c r="AC255" s="138">
        <v>5</v>
      </c>
      <c r="AD255" s="2">
        <v>0</v>
      </c>
      <c r="AE255" s="2">
        <v>0</v>
      </c>
      <c r="AF255" s="2">
        <v>3758.21</v>
      </c>
      <c r="AG255" s="2">
        <v>2884.5</v>
      </c>
      <c r="AH255" s="2">
        <v>4671.4400000000005</v>
      </c>
      <c r="AI255" s="2">
        <v>0</v>
      </c>
      <c r="AJ255" s="29">
        <v>0</v>
      </c>
      <c r="AK255" s="30">
        <f t="shared" si="71"/>
        <v>13</v>
      </c>
      <c r="AL255" s="30">
        <f t="shared" si="72"/>
        <v>7555.9400000000005</v>
      </c>
      <c r="AM255" s="2">
        <f t="shared" si="78"/>
        <v>-21</v>
      </c>
      <c r="AN255" s="2">
        <f t="shared" si="78"/>
        <v>-8</v>
      </c>
      <c r="AO255" s="2">
        <f t="shared" si="77"/>
        <v>-5</v>
      </c>
      <c r="AP255" s="2">
        <f t="shared" si="77"/>
        <v>0</v>
      </c>
      <c r="AQ255" s="2">
        <f t="shared" si="77"/>
        <v>0</v>
      </c>
      <c r="AR255" s="2">
        <f t="shared" si="77"/>
        <v>-3758.21</v>
      </c>
      <c r="AS255" s="2">
        <f t="shared" si="77"/>
        <v>-2884.5</v>
      </c>
      <c r="AT255" s="2">
        <f t="shared" si="84"/>
        <v>-4671.4400000000005</v>
      </c>
      <c r="AU255" s="2">
        <f t="shared" si="84"/>
        <v>0</v>
      </c>
      <c r="AV255" s="29">
        <f t="shared" si="84"/>
        <v>0</v>
      </c>
      <c r="AW255" s="30">
        <f t="shared" si="84"/>
        <v>-13</v>
      </c>
      <c r="AX255" s="31">
        <f t="shared" si="84"/>
        <v>-7555.9400000000005</v>
      </c>
      <c r="AY255" s="38">
        <f t="shared" si="83"/>
        <v>-1</v>
      </c>
      <c r="AZ255" s="38">
        <f t="shared" si="83"/>
        <v>-1</v>
      </c>
      <c r="BA255" s="38">
        <f t="shared" si="83"/>
        <v>-1</v>
      </c>
      <c r="BB255" s="38" t="str">
        <f t="shared" si="82"/>
        <v/>
      </c>
      <c r="BC255" s="38" t="str">
        <f t="shared" si="82"/>
        <v/>
      </c>
      <c r="BD255" s="38">
        <f t="shared" si="82"/>
        <v>-1</v>
      </c>
      <c r="BE255" s="38">
        <f t="shared" si="82"/>
        <v>-1</v>
      </c>
      <c r="BF255" s="38">
        <f t="shared" si="82"/>
        <v>-1</v>
      </c>
      <c r="BG255" s="38" t="str">
        <f t="shared" si="82"/>
        <v/>
      </c>
      <c r="BH255" s="39" t="str">
        <f t="shared" si="73"/>
        <v/>
      </c>
      <c r="BI255" s="76">
        <f t="shared" si="73"/>
        <v>-1</v>
      </c>
      <c r="BJ255" s="40">
        <f t="shared" si="73"/>
        <v>-1</v>
      </c>
      <c r="BK255" s="119" t="str">
        <f t="shared" si="79"/>
        <v/>
      </c>
      <c r="BL255" s="120" t="str">
        <f t="shared" si="79"/>
        <v/>
      </c>
      <c r="BM255" s="120" t="str">
        <f t="shared" si="79"/>
        <v/>
      </c>
      <c r="BN255" s="120" t="str">
        <f t="shared" si="79"/>
        <v/>
      </c>
      <c r="BO255" s="121" t="str">
        <f t="shared" si="79"/>
        <v/>
      </c>
      <c r="BP255" s="119">
        <f t="shared" si="80"/>
        <v>178.96238095238095</v>
      </c>
      <c r="BQ255" s="120">
        <f t="shared" si="80"/>
        <v>360.5625</v>
      </c>
      <c r="BR255" s="120">
        <f t="shared" si="80"/>
        <v>934.28800000000012</v>
      </c>
      <c r="BS255" s="120" t="str">
        <f t="shared" si="80"/>
        <v/>
      </c>
      <c r="BT255" s="121" t="str">
        <f t="shared" si="80"/>
        <v/>
      </c>
      <c r="BU255" s="119" t="str">
        <f t="shared" si="81"/>
        <v/>
      </c>
      <c r="BV255" s="120" t="str">
        <f t="shared" si="81"/>
        <v/>
      </c>
      <c r="BW255" s="121" t="str">
        <f t="shared" si="81"/>
        <v/>
      </c>
      <c r="BX255" s="120" t="str">
        <f t="shared" si="81"/>
        <v/>
      </c>
      <c r="BY255" s="121" t="str">
        <f t="shared" si="81"/>
        <v/>
      </c>
    </row>
    <row r="256" spans="1:77" hidden="1" outlineLevel="1" x14ac:dyDescent="0.2">
      <c r="A256" t="s">
        <v>46</v>
      </c>
      <c r="B256" t="s">
        <v>46</v>
      </c>
      <c r="C256" t="s">
        <v>100</v>
      </c>
      <c r="D256" t="s">
        <v>100</v>
      </c>
      <c r="E256" t="s">
        <v>99</v>
      </c>
      <c r="F256" s="4">
        <f t="shared" si="74"/>
        <v>46261</v>
      </c>
      <c r="G256" t="s">
        <v>39</v>
      </c>
      <c r="H256" s="28">
        <v>0</v>
      </c>
      <c r="I256" s="138">
        <v>0</v>
      </c>
      <c r="J256" s="138">
        <v>0</v>
      </c>
      <c r="K256" s="2">
        <v>0</v>
      </c>
      <c r="L256" s="2">
        <v>0</v>
      </c>
      <c r="M256" s="2">
        <v>0</v>
      </c>
      <c r="N256" s="2">
        <v>0</v>
      </c>
      <c r="O256" s="2">
        <v>0</v>
      </c>
      <c r="P256" s="2">
        <v>0</v>
      </c>
      <c r="Q256" s="29">
        <v>0</v>
      </c>
      <c r="R256" s="30">
        <f t="shared" si="69"/>
        <v>0</v>
      </c>
      <c r="S256" s="30">
        <f t="shared" si="70"/>
        <v>0</v>
      </c>
      <c r="T256" t="s">
        <v>49</v>
      </c>
      <c r="U256" t="s">
        <v>49</v>
      </c>
      <c r="V256" t="s">
        <v>100</v>
      </c>
      <c r="W256" t="s">
        <v>100</v>
      </c>
      <c r="X256" t="s">
        <v>99</v>
      </c>
      <c r="Y256" s="4">
        <f t="shared" si="75"/>
        <v>45897</v>
      </c>
      <c r="Z256" t="s">
        <v>39</v>
      </c>
      <c r="AA256" s="28">
        <v>31</v>
      </c>
      <c r="AB256" s="138">
        <v>20</v>
      </c>
      <c r="AC256" s="138">
        <v>0</v>
      </c>
      <c r="AD256" s="2">
        <v>0</v>
      </c>
      <c r="AE256" s="2">
        <v>0</v>
      </c>
      <c r="AF256" s="2">
        <v>5988.14</v>
      </c>
      <c r="AG256" s="2">
        <v>6077.8700000000008</v>
      </c>
      <c r="AH256" s="2">
        <v>0</v>
      </c>
      <c r="AI256" s="2">
        <v>0</v>
      </c>
      <c r="AJ256" s="29">
        <v>0</v>
      </c>
      <c r="AK256" s="30">
        <f t="shared" si="71"/>
        <v>20</v>
      </c>
      <c r="AL256" s="30">
        <f t="shared" si="72"/>
        <v>6077.8700000000008</v>
      </c>
      <c r="AM256" s="2">
        <f t="shared" si="78"/>
        <v>-31</v>
      </c>
      <c r="AN256" s="2">
        <f t="shared" si="78"/>
        <v>-20</v>
      </c>
      <c r="AO256" s="2">
        <f t="shared" si="77"/>
        <v>0</v>
      </c>
      <c r="AP256" s="2">
        <f t="shared" si="77"/>
        <v>0</v>
      </c>
      <c r="AQ256" s="2">
        <f t="shared" si="77"/>
        <v>0</v>
      </c>
      <c r="AR256" s="2">
        <f t="shared" si="77"/>
        <v>-5988.14</v>
      </c>
      <c r="AS256" s="2">
        <f t="shared" si="77"/>
        <v>-6077.8700000000008</v>
      </c>
      <c r="AT256" s="2">
        <f t="shared" si="84"/>
        <v>0</v>
      </c>
      <c r="AU256" s="2">
        <f t="shared" si="84"/>
        <v>0</v>
      </c>
      <c r="AV256" s="29">
        <f t="shared" si="84"/>
        <v>0</v>
      </c>
      <c r="AW256" s="30">
        <f t="shared" si="84"/>
        <v>-20</v>
      </c>
      <c r="AX256" s="31">
        <f t="shared" si="84"/>
        <v>-6077.8700000000008</v>
      </c>
      <c r="AY256" s="38">
        <f t="shared" si="83"/>
        <v>-1</v>
      </c>
      <c r="AZ256" s="38">
        <f t="shared" si="83"/>
        <v>-1</v>
      </c>
      <c r="BA256" s="38" t="str">
        <f t="shared" si="83"/>
        <v/>
      </c>
      <c r="BB256" s="38" t="str">
        <f t="shared" si="82"/>
        <v/>
      </c>
      <c r="BC256" s="38" t="str">
        <f t="shared" si="82"/>
        <v/>
      </c>
      <c r="BD256" s="38">
        <f t="shared" si="82"/>
        <v>-1</v>
      </c>
      <c r="BE256" s="38">
        <f t="shared" si="82"/>
        <v>-1</v>
      </c>
      <c r="BF256" s="38" t="str">
        <f t="shared" si="82"/>
        <v/>
      </c>
      <c r="BG256" s="38" t="str">
        <f t="shared" si="82"/>
        <v/>
      </c>
      <c r="BH256" s="39" t="str">
        <f t="shared" si="73"/>
        <v/>
      </c>
      <c r="BI256" s="76">
        <f t="shared" si="73"/>
        <v>-1</v>
      </c>
      <c r="BJ256" s="40">
        <f t="shared" si="73"/>
        <v>-1</v>
      </c>
      <c r="BK256" s="119" t="str">
        <f t="shared" si="79"/>
        <v/>
      </c>
      <c r="BL256" s="120" t="str">
        <f t="shared" si="79"/>
        <v/>
      </c>
      <c r="BM256" s="120" t="str">
        <f t="shared" si="79"/>
        <v/>
      </c>
      <c r="BN256" s="120" t="str">
        <f t="shared" si="79"/>
        <v/>
      </c>
      <c r="BO256" s="121" t="str">
        <f t="shared" si="79"/>
        <v/>
      </c>
      <c r="BP256" s="119">
        <f t="shared" si="80"/>
        <v>193.16580645161292</v>
      </c>
      <c r="BQ256" s="120">
        <f t="shared" si="80"/>
        <v>303.89350000000002</v>
      </c>
      <c r="BR256" s="120" t="str">
        <f t="shared" si="80"/>
        <v/>
      </c>
      <c r="BS256" s="120" t="str">
        <f t="shared" si="80"/>
        <v/>
      </c>
      <c r="BT256" s="121" t="str">
        <f t="shared" si="80"/>
        <v/>
      </c>
      <c r="BU256" s="119" t="str">
        <f t="shared" si="81"/>
        <v/>
      </c>
      <c r="BV256" s="120" t="str">
        <f t="shared" si="81"/>
        <v/>
      </c>
      <c r="BW256" s="121" t="str">
        <f t="shared" si="81"/>
        <v/>
      </c>
      <c r="BX256" s="120" t="str">
        <f t="shared" si="81"/>
        <v/>
      </c>
      <c r="BY256" s="121" t="str">
        <f t="shared" si="81"/>
        <v/>
      </c>
    </row>
    <row r="257" spans="1:77" hidden="1" outlineLevel="1" x14ac:dyDescent="0.2">
      <c r="A257" t="s">
        <v>46</v>
      </c>
      <c r="B257" t="s">
        <v>46</v>
      </c>
      <c r="C257" t="s">
        <v>100</v>
      </c>
      <c r="D257" t="s">
        <v>100</v>
      </c>
      <c r="E257" t="s">
        <v>99</v>
      </c>
      <c r="F257" s="4">
        <f t="shared" si="74"/>
        <v>46262</v>
      </c>
      <c r="G257" t="s">
        <v>40</v>
      </c>
      <c r="H257" s="28">
        <v>0</v>
      </c>
      <c r="I257" s="138">
        <v>0</v>
      </c>
      <c r="J257" s="138">
        <v>0</v>
      </c>
      <c r="K257" s="2">
        <v>0</v>
      </c>
      <c r="L257" s="2">
        <v>0</v>
      </c>
      <c r="M257" s="2">
        <v>0</v>
      </c>
      <c r="N257" s="2">
        <v>0</v>
      </c>
      <c r="O257" s="2">
        <v>0</v>
      </c>
      <c r="P257" s="2">
        <v>0</v>
      </c>
      <c r="Q257" s="29">
        <v>0</v>
      </c>
      <c r="R257" s="30">
        <f t="shared" si="69"/>
        <v>0</v>
      </c>
      <c r="S257" s="30">
        <f t="shared" si="70"/>
        <v>0</v>
      </c>
      <c r="T257" t="s">
        <v>49</v>
      </c>
      <c r="U257" t="s">
        <v>49</v>
      </c>
      <c r="V257" t="s">
        <v>100</v>
      </c>
      <c r="W257" t="s">
        <v>100</v>
      </c>
      <c r="X257" t="s">
        <v>99</v>
      </c>
      <c r="Y257" s="4">
        <f t="shared" si="75"/>
        <v>45898</v>
      </c>
      <c r="Z257" t="s">
        <v>40</v>
      </c>
      <c r="AA257" s="28">
        <v>33</v>
      </c>
      <c r="AB257" s="138">
        <v>23</v>
      </c>
      <c r="AC257" s="138">
        <v>1</v>
      </c>
      <c r="AD257" s="2">
        <v>0</v>
      </c>
      <c r="AE257" s="2">
        <v>0</v>
      </c>
      <c r="AF257" s="2">
        <v>8878.8100000000013</v>
      </c>
      <c r="AG257" s="2">
        <v>9779.82</v>
      </c>
      <c r="AH257" s="2">
        <v>1006.67</v>
      </c>
      <c r="AI257" s="2">
        <v>0</v>
      </c>
      <c r="AJ257" s="29">
        <v>0</v>
      </c>
      <c r="AK257" s="30">
        <f t="shared" si="71"/>
        <v>24</v>
      </c>
      <c r="AL257" s="30">
        <f t="shared" si="72"/>
        <v>10786.49</v>
      </c>
      <c r="AM257" s="2">
        <f t="shared" si="78"/>
        <v>-33</v>
      </c>
      <c r="AN257" s="2">
        <f t="shared" si="78"/>
        <v>-23</v>
      </c>
      <c r="AO257" s="2">
        <f t="shared" si="77"/>
        <v>-1</v>
      </c>
      <c r="AP257" s="2">
        <f t="shared" si="77"/>
        <v>0</v>
      </c>
      <c r="AQ257" s="2">
        <f t="shared" si="77"/>
        <v>0</v>
      </c>
      <c r="AR257" s="2">
        <f t="shared" si="77"/>
        <v>-8878.8100000000013</v>
      </c>
      <c r="AS257" s="2">
        <f t="shared" si="77"/>
        <v>-9779.82</v>
      </c>
      <c r="AT257" s="2">
        <f t="shared" si="84"/>
        <v>-1006.67</v>
      </c>
      <c r="AU257" s="2">
        <f t="shared" si="84"/>
        <v>0</v>
      </c>
      <c r="AV257" s="29">
        <f t="shared" si="84"/>
        <v>0</v>
      </c>
      <c r="AW257" s="30">
        <f t="shared" si="84"/>
        <v>-24</v>
      </c>
      <c r="AX257" s="31">
        <f t="shared" si="84"/>
        <v>-10786.49</v>
      </c>
      <c r="AY257" s="38">
        <f t="shared" si="83"/>
        <v>-1</v>
      </c>
      <c r="AZ257" s="38">
        <f t="shared" si="83"/>
        <v>-1</v>
      </c>
      <c r="BA257" s="38">
        <f t="shared" si="83"/>
        <v>-1</v>
      </c>
      <c r="BB257" s="38" t="str">
        <f t="shared" si="82"/>
        <v/>
      </c>
      <c r="BC257" s="38" t="str">
        <f t="shared" si="82"/>
        <v/>
      </c>
      <c r="BD257" s="38">
        <f t="shared" si="82"/>
        <v>-1</v>
      </c>
      <c r="BE257" s="38">
        <f t="shared" si="82"/>
        <v>-1</v>
      </c>
      <c r="BF257" s="38">
        <f t="shared" si="82"/>
        <v>-1</v>
      </c>
      <c r="BG257" s="38" t="str">
        <f t="shared" si="82"/>
        <v/>
      </c>
      <c r="BH257" s="39" t="str">
        <f t="shared" si="73"/>
        <v/>
      </c>
      <c r="BI257" s="76">
        <f t="shared" si="73"/>
        <v>-1</v>
      </c>
      <c r="BJ257" s="40">
        <f t="shared" si="73"/>
        <v>-1</v>
      </c>
      <c r="BK257" s="119" t="str">
        <f t="shared" si="79"/>
        <v/>
      </c>
      <c r="BL257" s="120" t="str">
        <f t="shared" si="79"/>
        <v/>
      </c>
      <c r="BM257" s="120" t="str">
        <f t="shared" si="79"/>
        <v/>
      </c>
      <c r="BN257" s="120" t="str">
        <f t="shared" si="79"/>
        <v/>
      </c>
      <c r="BO257" s="121" t="str">
        <f t="shared" si="79"/>
        <v/>
      </c>
      <c r="BP257" s="119">
        <f t="shared" si="80"/>
        <v>269.05484848484855</v>
      </c>
      <c r="BQ257" s="120">
        <f t="shared" si="80"/>
        <v>425.20956521739129</v>
      </c>
      <c r="BR257" s="120">
        <f t="shared" si="80"/>
        <v>1006.67</v>
      </c>
      <c r="BS257" s="120" t="str">
        <f t="shared" si="80"/>
        <v/>
      </c>
      <c r="BT257" s="121" t="str">
        <f t="shared" si="80"/>
        <v/>
      </c>
      <c r="BU257" s="119" t="str">
        <f t="shared" si="81"/>
        <v/>
      </c>
      <c r="BV257" s="120" t="str">
        <f t="shared" si="81"/>
        <v/>
      </c>
      <c r="BW257" s="121" t="str">
        <f t="shared" si="81"/>
        <v/>
      </c>
      <c r="BX257" s="120" t="str">
        <f t="shared" si="81"/>
        <v/>
      </c>
      <c r="BY257" s="121" t="str">
        <f t="shared" si="81"/>
        <v/>
      </c>
    </row>
    <row r="258" spans="1:77" ht="13.5" hidden="1" outlineLevel="1" thickBot="1" x14ac:dyDescent="0.25">
      <c r="A258" t="s">
        <v>46</v>
      </c>
      <c r="B258" t="s">
        <v>46</v>
      </c>
      <c r="C258" t="s">
        <v>100</v>
      </c>
      <c r="D258" t="s">
        <v>100</v>
      </c>
      <c r="E258" t="s">
        <v>99</v>
      </c>
      <c r="F258" s="59">
        <f t="shared" si="74"/>
        <v>46263</v>
      </c>
      <c r="G258" s="42" t="s">
        <v>41</v>
      </c>
      <c r="H258" s="43">
        <v>0</v>
      </c>
      <c r="I258" s="44">
        <v>0</v>
      </c>
      <c r="J258" s="44">
        <v>0</v>
      </c>
      <c r="K258" s="44">
        <v>0</v>
      </c>
      <c r="L258" s="44">
        <v>0</v>
      </c>
      <c r="M258" s="44">
        <v>0</v>
      </c>
      <c r="N258" s="44">
        <v>0</v>
      </c>
      <c r="O258" s="44">
        <v>0</v>
      </c>
      <c r="P258" s="44">
        <v>0</v>
      </c>
      <c r="Q258" s="45">
        <v>0</v>
      </c>
      <c r="R258" s="46">
        <f t="shared" si="69"/>
        <v>0</v>
      </c>
      <c r="S258" s="46">
        <f t="shared" si="70"/>
        <v>0</v>
      </c>
      <c r="T258" t="s">
        <v>49</v>
      </c>
      <c r="U258" t="s">
        <v>49</v>
      </c>
      <c r="V258" t="s">
        <v>100</v>
      </c>
      <c r="W258" t="s">
        <v>100</v>
      </c>
      <c r="X258" t="s">
        <v>99</v>
      </c>
      <c r="Y258" s="59">
        <f t="shared" si="75"/>
        <v>45899</v>
      </c>
      <c r="Z258" s="42" t="s">
        <v>41</v>
      </c>
      <c r="AA258" s="43">
        <v>24</v>
      </c>
      <c r="AB258" s="44">
        <v>12</v>
      </c>
      <c r="AC258" s="44">
        <v>0</v>
      </c>
      <c r="AD258" s="44">
        <v>0</v>
      </c>
      <c r="AE258" s="44">
        <v>0</v>
      </c>
      <c r="AF258" s="44">
        <v>7712.05</v>
      </c>
      <c r="AG258" s="44">
        <v>6642.84</v>
      </c>
      <c r="AH258" s="44">
        <v>0</v>
      </c>
      <c r="AI258" s="44">
        <v>0</v>
      </c>
      <c r="AJ258" s="45">
        <v>0</v>
      </c>
      <c r="AK258" s="46">
        <f t="shared" si="71"/>
        <v>12</v>
      </c>
      <c r="AL258" s="46">
        <f t="shared" si="72"/>
        <v>6642.84</v>
      </c>
      <c r="AM258" s="44">
        <f t="shared" si="78"/>
        <v>-24</v>
      </c>
      <c r="AN258" s="44">
        <f t="shared" si="78"/>
        <v>-12</v>
      </c>
      <c r="AO258" s="44">
        <f t="shared" si="77"/>
        <v>0</v>
      </c>
      <c r="AP258" s="44">
        <f t="shared" si="77"/>
        <v>0</v>
      </c>
      <c r="AQ258" s="44">
        <f t="shared" si="77"/>
        <v>0</v>
      </c>
      <c r="AR258" s="44">
        <f t="shared" si="77"/>
        <v>-7712.05</v>
      </c>
      <c r="AS258" s="44">
        <f t="shared" si="77"/>
        <v>-6642.84</v>
      </c>
      <c r="AT258" s="44">
        <f t="shared" si="84"/>
        <v>0</v>
      </c>
      <c r="AU258" s="44">
        <f t="shared" si="84"/>
        <v>0</v>
      </c>
      <c r="AV258" s="45">
        <f t="shared" si="84"/>
        <v>0</v>
      </c>
      <c r="AW258" s="46">
        <f t="shared" si="84"/>
        <v>-12</v>
      </c>
      <c r="AX258" s="47">
        <f t="shared" si="84"/>
        <v>-6642.84</v>
      </c>
      <c r="AY258" s="56">
        <f t="shared" si="83"/>
        <v>-1</v>
      </c>
      <c r="AZ258" s="56">
        <f t="shared" si="83"/>
        <v>-1</v>
      </c>
      <c r="BA258" s="56" t="str">
        <f t="shared" si="83"/>
        <v/>
      </c>
      <c r="BB258" s="56" t="str">
        <f t="shared" si="82"/>
        <v/>
      </c>
      <c r="BC258" s="56" t="str">
        <f t="shared" si="82"/>
        <v/>
      </c>
      <c r="BD258" s="56">
        <f t="shared" si="82"/>
        <v>-1</v>
      </c>
      <c r="BE258" s="56">
        <f t="shared" si="82"/>
        <v>-1</v>
      </c>
      <c r="BF258" s="56" t="str">
        <f t="shared" si="82"/>
        <v/>
      </c>
      <c r="BG258" s="56" t="str">
        <f t="shared" si="82"/>
        <v/>
      </c>
      <c r="BH258" s="57" t="str">
        <f t="shared" si="73"/>
        <v/>
      </c>
      <c r="BI258" s="81">
        <f t="shared" si="73"/>
        <v>-1</v>
      </c>
      <c r="BJ258" s="58">
        <f t="shared" si="73"/>
        <v>-1</v>
      </c>
      <c r="BK258" s="122" t="str">
        <f t="shared" si="79"/>
        <v/>
      </c>
      <c r="BL258" s="123" t="str">
        <f t="shared" si="79"/>
        <v/>
      </c>
      <c r="BM258" s="123" t="str">
        <f t="shared" si="79"/>
        <v/>
      </c>
      <c r="BN258" s="123" t="str">
        <f t="shared" si="79"/>
        <v/>
      </c>
      <c r="BO258" s="124" t="str">
        <f t="shared" si="79"/>
        <v/>
      </c>
      <c r="BP258" s="122">
        <f t="shared" si="80"/>
        <v>321.33541666666667</v>
      </c>
      <c r="BQ258" s="123">
        <f t="shared" si="80"/>
        <v>553.57000000000005</v>
      </c>
      <c r="BR258" s="123" t="str">
        <f t="shared" si="80"/>
        <v/>
      </c>
      <c r="BS258" s="123" t="str">
        <f t="shared" si="80"/>
        <v/>
      </c>
      <c r="BT258" s="124" t="str">
        <f t="shared" si="80"/>
        <v/>
      </c>
      <c r="BU258" s="122" t="str">
        <f t="shared" si="81"/>
        <v/>
      </c>
      <c r="BV258" s="123" t="str">
        <f t="shared" si="81"/>
        <v/>
      </c>
      <c r="BW258" s="124" t="str">
        <f t="shared" si="81"/>
        <v/>
      </c>
      <c r="BX258" s="123" t="str">
        <f t="shared" si="81"/>
        <v/>
      </c>
      <c r="BY258" s="124" t="str">
        <f t="shared" si="81"/>
        <v/>
      </c>
    </row>
    <row r="259" spans="1:77" hidden="1" outlineLevel="1" x14ac:dyDescent="0.2">
      <c r="A259" t="s">
        <v>46</v>
      </c>
      <c r="B259" t="s">
        <v>46</v>
      </c>
      <c r="C259" t="s">
        <v>107</v>
      </c>
      <c r="D259" t="s">
        <v>100</v>
      </c>
      <c r="E259" t="s">
        <v>103</v>
      </c>
      <c r="F259" s="4">
        <f t="shared" si="74"/>
        <v>46264</v>
      </c>
      <c r="G259" t="s">
        <v>35</v>
      </c>
      <c r="H259" s="28">
        <v>0</v>
      </c>
      <c r="I259" s="138">
        <v>0</v>
      </c>
      <c r="J259" s="138">
        <v>0</v>
      </c>
      <c r="K259" s="2">
        <v>0</v>
      </c>
      <c r="L259" s="2">
        <v>0</v>
      </c>
      <c r="M259" s="2">
        <v>0</v>
      </c>
      <c r="N259" s="2">
        <v>0</v>
      </c>
      <c r="O259" s="2">
        <v>0</v>
      </c>
      <c r="P259" s="2">
        <v>0</v>
      </c>
      <c r="Q259" s="29">
        <v>0</v>
      </c>
      <c r="R259" s="30">
        <f t="shared" si="69"/>
        <v>0</v>
      </c>
      <c r="S259" s="30">
        <f t="shared" si="70"/>
        <v>0</v>
      </c>
      <c r="T259" t="s">
        <v>49</v>
      </c>
      <c r="U259" t="s">
        <v>49</v>
      </c>
      <c r="V259" t="s">
        <v>107</v>
      </c>
      <c r="W259" t="s">
        <v>100</v>
      </c>
      <c r="X259" t="s">
        <v>103</v>
      </c>
      <c r="Y259" s="4">
        <f t="shared" si="75"/>
        <v>45900</v>
      </c>
      <c r="Z259" t="s">
        <v>35</v>
      </c>
      <c r="AA259" s="28">
        <v>20</v>
      </c>
      <c r="AB259" s="138">
        <v>8</v>
      </c>
      <c r="AC259" s="138">
        <v>0</v>
      </c>
      <c r="AD259" s="2">
        <v>0</v>
      </c>
      <c r="AE259" s="2">
        <v>0</v>
      </c>
      <c r="AF259" s="2">
        <v>4707.1000000000004</v>
      </c>
      <c r="AG259" s="2">
        <v>2375.48</v>
      </c>
      <c r="AH259" s="2">
        <v>0</v>
      </c>
      <c r="AI259" s="2">
        <v>0</v>
      </c>
      <c r="AJ259" s="29">
        <v>0</v>
      </c>
      <c r="AK259" s="30">
        <f t="shared" si="71"/>
        <v>8</v>
      </c>
      <c r="AL259" s="30">
        <f t="shared" si="72"/>
        <v>2375.48</v>
      </c>
      <c r="AM259" s="2">
        <f t="shared" si="78"/>
        <v>-20</v>
      </c>
      <c r="AN259" s="2">
        <f t="shared" si="78"/>
        <v>-8</v>
      </c>
      <c r="AO259" s="2">
        <f t="shared" si="77"/>
        <v>0</v>
      </c>
      <c r="AP259" s="2">
        <f t="shared" si="77"/>
        <v>0</v>
      </c>
      <c r="AQ259" s="2">
        <f t="shared" si="77"/>
        <v>0</v>
      </c>
      <c r="AR259" s="2">
        <f t="shared" si="77"/>
        <v>-4707.1000000000004</v>
      </c>
      <c r="AS259" s="2">
        <f t="shared" si="77"/>
        <v>-2375.48</v>
      </c>
      <c r="AT259" s="2">
        <f t="shared" si="84"/>
        <v>0</v>
      </c>
      <c r="AU259" s="2">
        <f t="shared" si="84"/>
        <v>0</v>
      </c>
      <c r="AV259" s="29">
        <f t="shared" si="84"/>
        <v>0</v>
      </c>
      <c r="AW259" s="30">
        <f t="shared" si="84"/>
        <v>-8</v>
      </c>
      <c r="AX259" s="31">
        <f t="shared" si="84"/>
        <v>-2375.48</v>
      </c>
      <c r="AY259" s="38">
        <f t="shared" si="83"/>
        <v>-1</v>
      </c>
      <c r="AZ259" s="38">
        <f t="shared" si="83"/>
        <v>-1</v>
      </c>
      <c r="BA259" s="38" t="str">
        <f t="shared" si="83"/>
        <v/>
      </c>
      <c r="BB259" s="38" t="str">
        <f t="shared" si="82"/>
        <v/>
      </c>
      <c r="BC259" s="38" t="str">
        <f t="shared" si="82"/>
        <v/>
      </c>
      <c r="BD259" s="38">
        <f t="shared" si="82"/>
        <v>-1</v>
      </c>
      <c r="BE259" s="38">
        <f t="shared" si="82"/>
        <v>-1</v>
      </c>
      <c r="BF259" s="38" t="str">
        <f t="shared" si="82"/>
        <v/>
      </c>
      <c r="BG259" s="38" t="str">
        <f t="shared" si="82"/>
        <v/>
      </c>
      <c r="BH259" s="39" t="str">
        <f t="shared" si="73"/>
        <v/>
      </c>
      <c r="BI259" s="76">
        <f t="shared" si="73"/>
        <v>-1</v>
      </c>
      <c r="BJ259" s="40">
        <f t="shared" si="73"/>
        <v>-1</v>
      </c>
      <c r="BK259" s="116" t="str">
        <f t="shared" si="79"/>
        <v/>
      </c>
      <c r="BL259" s="117" t="str">
        <f t="shared" si="79"/>
        <v/>
      </c>
      <c r="BM259" s="117" t="str">
        <f t="shared" si="79"/>
        <v/>
      </c>
      <c r="BN259" s="117" t="str">
        <f t="shared" si="79"/>
        <v/>
      </c>
      <c r="BO259" s="118" t="str">
        <f t="shared" si="79"/>
        <v/>
      </c>
      <c r="BP259" s="116">
        <f t="shared" si="80"/>
        <v>235.35500000000002</v>
      </c>
      <c r="BQ259" s="117">
        <f t="shared" si="80"/>
        <v>296.935</v>
      </c>
      <c r="BR259" s="117" t="str">
        <f t="shared" si="80"/>
        <v/>
      </c>
      <c r="BS259" s="117" t="str">
        <f t="shared" si="80"/>
        <v/>
      </c>
      <c r="BT259" s="118" t="str">
        <f t="shared" si="80"/>
        <v/>
      </c>
      <c r="BU259" s="116" t="str">
        <f t="shared" si="81"/>
        <v/>
      </c>
      <c r="BV259" s="117" t="str">
        <f t="shared" si="81"/>
        <v/>
      </c>
      <c r="BW259" s="118" t="str">
        <f t="shared" si="81"/>
        <v/>
      </c>
      <c r="BX259" s="117" t="str">
        <f t="shared" si="81"/>
        <v/>
      </c>
      <c r="BY259" s="118" t="str">
        <f t="shared" si="81"/>
        <v/>
      </c>
    </row>
    <row r="260" spans="1:77" hidden="1" outlineLevel="1" x14ac:dyDescent="0.2">
      <c r="A260" t="s">
        <v>46</v>
      </c>
      <c r="B260" t="s">
        <v>46</v>
      </c>
      <c r="C260" t="s">
        <v>107</v>
      </c>
      <c r="D260" t="s">
        <v>100</v>
      </c>
      <c r="E260" t="s">
        <v>103</v>
      </c>
      <c r="F260" s="4">
        <f t="shared" si="74"/>
        <v>46265</v>
      </c>
      <c r="G260" t="s">
        <v>36</v>
      </c>
      <c r="H260" s="28">
        <v>0</v>
      </c>
      <c r="I260" s="138">
        <v>0</v>
      </c>
      <c r="J260" s="138">
        <v>0</v>
      </c>
      <c r="K260" s="2">
        <v>0</v>
      </c>
      <c r="L260" s="2">
        <v>0</v>
      </c>
      <c r="M260" s="2">
        <v>0</v>
      </c>
      <c r="N260" s="2">
        <v>0</v>
      </c>
      <c r="O260" s="2">
        <v>0</v>
      </c>
      <c r="P260" s="2">
        <v>0</v>
      </c>
      <c r="Q260" s="29">
        <v>0</v>
      </c>
      <c r="R260" s="30">
        <f t="shared" si="69"/>
        <v>0</v>
      </c>
      <c r="S260" s="30">
        <f t="shared" si="70"/>
        <v>0</v>
      </c>
      <c r="T260" t="s">
        <v>49</v>
      </c>
      <c r="U260" t="s">
        <v>49</v>
      </c>
      <c r="V260" t="s">
        <v>107</v>
      </c>
      <c r="W260" t="s">
        <v>107</v>
      </c>
      <c r="X260" t="s">
        <v>103</v>
      </c>
      <c r="Y260" s="4">
        <f t="shared" si="75"/>
        <v>45901</v>
      </c>
      <c r="Z260" t="s">
        <v>36</v>
      </c>
      <c r="AA260" s="28">
        <v>7</v>
      </c>
      <c r="AB260" s="138">
        <v>10</v>
      </c>
      <c r="AC260" s="138">
        <v>0</v>
      </c>
      <c r="AD260" s="2">
        <v>0</v>
      </c>
      <c r="AE260" s="2">
        <v>0</v>
      </c>
      <c r="AF260" s="2">
        <v>1032.8399999999999</v>
      </c>
      <c r="AG260" s="2">
        <v>4584.3600000000006</v>
      </c>
      <c r="AH260" s="2">
        <v>0</v>
      </c>
      <c r="AI260" s="2">
        <v>0</v>
      </c>
      <c r="AJ260" s="29">
        <v>0</v>
      </c>
      <c r="AK260" s="30">
        <f t="shared" si="71"/>
        <v>10</v>
      </c>
      <c r="AL260" s="30">
        <f t="shared" si="72"/>
        <v>4584.3600000000006</v>
      </c>
      <c r="AM260" s="2">
        <f t="shared" si="78"/>
        <v>-7</v>
      </c>
      <c r="AN260" s="2">
        <f t="shared" si="78"/>
        <v>-10</v>
      </c>
      <c r="AO260" s="2">
        <f t="shared" si="77"/>
        <v>0</v>
      </c>
      <c r="AP260" s="2">
        <f t="shared" si="77"/>
        <v>0</v>
      </c>
      <c r="AQ260" s="2">
        <f t="shared" si="77"/>
        <v>0</v>
      </c>
      <c r="AR260" s="2">
        <f t="shared" si="77"/>
        <v>-1032.8399999999999</v>
      </c>
      <c r="AS260" s="2">
        <f t="shared" si="77"/>
        <v>-4584.3600000000006</v>
      </c>
      <c r="AT260" s="2">
        <f t="shared" si="84"/>
        <v>0</v>
      </c>
      <c r="AU260" s="2">
        <f t="shared" si="84"/>
        <v>0</v>
      </c>
      <c r="AV260" s="29">
        <f t="shared" si="84"/>
        <v>0</v>
      </c>
      <c r="AW260" s="30">
        <f t="shared" si="84"/>
        <v>-10</v>
      </c>
      <c r="AX260" s="31">
        <f t="shared" si="84"/>
        <v>-4584.3600000000006</v>
      </c>
      <c r="AY260" s="38">
        <f t="shared" si="83"/>
        <v>-1</v>
      </c>
      <c r="AZ260" s="38">
        <f t="shared" si="83"/>
        <v>-1</v>
      </c>
      <c r="BA260" s="38" t="str">
        <f t="shared" si="83"/>
        <v/>
      </c>
      <c r="BB260" s="38" t="str">
        <f t="shared" si="82"/>
        <v/>
      </c>
      <c r="BC260" s="38" t="str">
        <f t="shared" si="82"/>
        <v/>
      </c>
      <c r="BD260" s="38">
        <f t="shared" si="82"/>
        <v>-1</v>
      </c>
      <c r="BE260" s="38">
        <f t="shared" si="82"/>
        <v>-1</v>
      </c>
      <c r="BF260" s="38" t="str">
        <f t="shared" si="82"/>
        <v/>
      </c>
      <c r="BG260" s="38" t="str">
        <f t="shared" si="82"/>
        <v/>
      </c>
      <c r="BH260" s="39" t="str">
        <f t="shared" si="73"/>
        <v/>
      </c>
      <c r="BI260" s="76">
        <f t="shared" si="73"/>
        <v>-1</v>
      </c>
      <c r="BJ260" s="40">
        <f t="shared" si="73"/>
        <v>-1</v>
      </c>
      <c r="BK260" s="119" t="str">
        <f t="shared" si="79"/>
        <v/>
      </c>
      <c r="BL260" s="120" t="str">
        <f t="shared" si="79"/>
        <v/>
      </c>
      <c r="BM260" s="120" t="str">
        <f t="shared" si="79"/>
        <v/>
      </c>
      <c r="BN260" s="120" t="str">
        <f t="shared" si="79"/>
        <v/>
      </c>
      <c r="BO260" s="121" t="str">
        <f t="shared" si="79"/>
        <v/>
      </c>
      <c r="BP260" s="119">
        <f t="shared" si="80"/>
        <v>147.54857142857142</v>
      </c>
      <c r="BQ260" s="120">
        <f t="shared" si="80"/>
        <v>458.43600000000004</v>
      </c>
      <c r="BR260" s="120" t="str">
        <f t="shared" si="80"/>
        <v/>
      </c>
      <c r="BS260" s="120" t="str">
        <f t="shared" si="80"/>
        <v/>
      </c>
      <c r="BT260" s="121" t="str">
        <f t="shared" si="80"/>
        <v/>
      </c>
      <c r="BU260" s="119" t="str">
        <f t="shared" si="81"/>
        <v/>
      </c>
      <c r="BV260" s="120" t="str">
        <f t="shared" si="81"/>
        <v/>
      </c>
      <c r="BW260" s="121" t="str">
        <f t="shared" si="81"/>
        <v/>
      </c>
      <c r="BX260" s="120" t="str">
        <f t="shared" si="81"/>
        <v/>
      </c>
      <c r="BY260" s="121" t="str">
        <f t="shared" si="81"/>
        <v/>
      </c>
    </row>
    <row r="261" spans="1:77" hidden="1" outlineLevel="1" x14ac:dyDescent="0.2">
      <c r="A261" t="s">
        <v>46</v>
      </c>
      <c r="B261" t="s">
        <v>46</v>
      </c>
      <c r="C261" t="s">
        <v>107</v>
      </c>
      <c r="D261" t="s">
        <v>107</v>
      </c>
      <c r="E261" t="s">
        <v>103</v>
      </c>
      <c r="F261" s="4">
        <f t="shared" si="74"/>
        <v>46266</v>
      </c>
      <c r="G261" t="s">
        <v>37</v>
      </c>
      <c r="H261" s="28">
        <v>0</v>
      </c>
      <c r="I261" s="138">
        <v>0</v>
      </c>
      <c r="J261" s="138">
        <v>0</v>
      </c>
      <c r="K261" s="2">
        <v>0</v>
      </c>
      <c r="L261" s="2">
        <v>0</v>
      </c>
      <c r="M261" s="2">
        <v>0</v>
      </c>
      <c r="N261" s="2">
        <v>0</v>
      </c>
      <c r="O261" s="2">
        <v>0</v>
      </c>
      <c r="P261" s="2">
        <v>0</v>
      </c>
      <c r="Q261" s="29">
        <v>0</v>
      </c>
      <c r="R261" s="30">
        <f t="shared" si="69"/>
        <v>0</v>
      </c>
      <c r="S261" s="30">
        <f t="shared" si="70"/>
        <v>0</v>
      </c>
      <c r="T261" t="s">
        <v>49</v>
      </c>
      <c r="U261" t="s">
        <v>49</v>
      </c>
      <c r="V261" t="s">
        <v>107</v>
      </c>
      <c r="W261" t="s">
        <v>107</v>
      </c>
      <c r="X261" t="s">
        <v>103</v>
      </c>
      <c r="Y261" s="4">
        <f t="shared" si="75"/>
        <v>45902</v>
      </c>
      <c r="Z261" t="s">
        <v>37</v>
      </c>
      <c r="AA261" s="28">
        <v>37</v>
      </c>
      <c r="AB261" s="138">
        <v>18</v>
      </c>
      <c r="AC261" s="138">
        <v>0</v>
      </c>
      <c r="AD261" s="2">
        <v>0</v>
      </c>
      <c r="AE261" s="2">
        <v>0</v>
      </c>
      <c r="AF261" s="2">
        <v>14204.609999999999</v>
      </c>
      <c r="AG261" s="2">
        <v>896.10000000000014</v>
      </c>
      <c r="AH261" s="2">
        <v>0</v>
      </c>
      <c r="AI261" s="2">
        <v>0</v>
      </c>
      <c r="AJ261" s="29">
        <v>0</v>
      </c>
      <c r="AK261" s="30">
        <f t="shared" si="71"/>
        <v>18</v>
      </c>
      <c r="AL261" s="30">
        <f t="shared" si="72"/>
        <v>896.10000000000014</v>
      </c>
      <c r="AM261" s="2">
        <f t="shared" si="78"/>
        <v>-37</v>
      </c>
      <c r="AN261" s="2">
        <f t="shared" si="78"/>
        <v>-18</v>
      </c>
      <c r="AO261" s="2">
        <f t="shared" si="77"/>
        <v>0</v>
      </c>
      <c r="AP261" s="2">
        <f t="shared" si="77"/>
        <v>0</v>
      </c>
      <c r="AQ261" s="2">
        <f t="shared" si="77"/>
        <v>0</v>
      </c>
      <c r="AR261" s="2">
        <f t="shared" si="77"/>
        <v>-14204.609999999999</v>
      </c>
      <c r="AS261" s="2">
        <f t="shared" si="77"/>
        <v>-896.10000000000014</v>
      </c>
      <c r="AT261" s="2">
        <f t="shared" si="84"/>
        <v>0</v>
      </c>
      <c r="AU261" s="2">
        <f t="shared" si="84"/>
        <v>0</v>
      </c>
      <c r="AV261" s="29">
        <f t="shared" si="84"/>
        <v>0</v>
      </c>
      <c r="AW261" s="30">
        <f t="shared" si="84"/>
        <v>-18</v>
      </c>
      <c r="AX261" s="31">
        <f t="shared" si="84"/>
        <v>-896.10000000000014</v>
      </c>
      <c r="AY261" s="38">
        <f t="shared" si="83"/>
        <v>-1</v>
      </c>
      <c r="AZ261" s="38">
        <f t="shared" si="83"/>
        <v>-1</v>
      </c>
      <c r="BA261" s="38" t="str">
        <f t="shared" si="83"/>
        <v/>
      </c>
      <c r="BB261" s="38" t="str">
        <f t="shared" si="82"/>
        <v/>
      </c>
      <c r="BC261" s="38" t="str">
        <f t="shared" si="82"/>
        <v/>
      </c>
      <c r="BD261" s="38">
        <f t="shared" si="82"/>
        <v>-1</v>
      </c>
      <c r="BE261" s="38">
        <f t="shared" si="82"/>
        <v>-1</v>
      </c>
      <c r="BF261" s="38" t="str">
        <f t="shared" si="82"/>
        <v/>
      </c>
      <c r="BG261" s="38" t="str">
        <f t="shared" si="82"/>
        <v/>
      </c>
      <c r="BH261" s="39" t="str">
        <f t="shared" si="73"/>
        <v/>
      </c>
      <c r="BI261" s="76">
        <f t="shared" si="73"/>
        <v>-1</v>
      </c>
      <c r="BJ261" s="40">
        <f t="shared" si="73"/>
        <v>-1</v>
      </c>
      <c r="BK261" s="119" t="str">
        <f t="shared" si="79"/>
        <v/>
      </c>
      <c r="BL261" s="120" t="str">
        <f t="shared" si="79"/>
        <v/>
      </c>
      <c r="BM261" s="120" t="str">
        <f t="shared" si="79"/>
        <v/>
      </c>
      <c r="BN261" s="120" t="str">
        <f t="shared" si="79"/>
        <v/>
      </c>
      <c r="BO261" s="121" t="str">
        <f t="shared" si="79"/>
        <v/>
      </c>
      <c r="BP261" s="119">
        <f t="shared" si="80"/>
        <v>383.90837837837836</v>
      </c>
      <c r="BQ261" s="120">
        <f t="shared" si="80"/>
        <v>49.783333333333339</v>
      </c>
      <c r="BR261" s="120" t="str">
        <f t="shared" si="80"/>
        <v/>
      </c>
      <c r="BS261" s="120" t="str">
        <f t="shared" si="80"/>
        <v/>
      </c>
      <c r="BT261" s="121" t="str">
        <f t="shared" si="80"/>
        <v/>
      </c>
      <c r="BU261" s="119" t="str">
        <f t="shared" si="81"/>
        <v/>
      </c>
      <c r="BV261" s="120" t="str">
        <f t="shared" si="81"/>
        <v/>
      </c>
      <c r="BW261" s="121" t="str">
        <f t="shared" si="81"/>
        <v/>
      </c>
      <c r="BX261" s="120" t="str">
        <f t="shared" si="81"/>
        <v/>
      </c>
      <c r="BY261" s="121" t="str">
        <f t="shared" si="81"/>
        <v/>
      </c>
    </row>
    <row r="262" spans="1:77" hidden="1" outlineLevel="1" x14ac:dyDescent="0.2">
      <c r="A262" t="s">
        <v>46</v>
      </c>
      <c r="B262" t="s">
        <v>46</v>
      </c>
      <c r="C262" t="s">
        <v>107</v>
      </c>
      <c r="D262" t="s">
        <v>107</v>
      </c>
      <c r="E262" t="s">
        <v>103</v>
      </c>
      <c r="F262" s="4">
        <f t="shared" si="74"/>
        <v>46267</v>
      </c>
      <c r="G262" t="s">
        <v>38</v>
      </c>
      <c r="H262" s="28">
        <v>0</v>
      </c>
      <c r="I262" s="138">
        <v>0</v>
      </c>
      <c r="J262" s="138">
        <v>0</v>
      </c>
      <c r="K262" s="2">
        <v>0</v>
      </c>
      <c r="L262" s="2">
        <v>0</v>
      </c>
      <c r="M262" s="2">
        <v>0</v>
      </c>
      <c r="N262" s="2">
        <v>0</v>
      </c>
      <c r="O262" s="2">
        <v>0</v>
      </c>
      <c r="P262" s="2">
        <v>0</v>
      </c>
      <c r="Q262" s="29">
        <v>0</v>
      </c>
      <c r="R262" s="30">
        <f t="shared" si="69"/>
        <v>0</v>
      </c>
      <c r="S262" s="30">
        <f t="shared" si="70"/>
        <v>0</v>
      </c>
      <c r="T262" t="s">
        <v>49</v>
      </c>
      <c r="U262" t="s">
        <v>49</v>
      </c>
      <c r="V262" t="s">
        <v>107</v>
      </c>
      <c r="W262" t="s">
        <v>107</v>
      </c>
      <c r="X262" t="s">
        <v>103</v>
      </c>
      <c r="Y262" s="4">
        <f t="shared" si="75"/>
        <v>45903</v>
      </c>
      <c r="Z262" t="s">
        <v>38</v>
      </c>
      <c r="AA262" s="28">
        <v>31</v>
      </c>
      <c r="AB262" s="138">
        <v>19</v>
      </c>
      <c r="AC262" s="138">
        <v>3</v>
      </c>
      <c r="AD262" s="2">
        <v>0</v>
      </c>
      <c r="AE262" s="2">
        <v>0</v>
      </c>
      <c r="AF262" s="2">
        <v>7701.07</v>
      </c>
      <c r="AG262" s="2">
        <v>5368.6399999999994</v>
      </c>
      <c r="AH262" s="2">
        <v>2850.29</v>
      </c>
      <c r="AI262" s="2">
        <v>0</v>
      </c>
      <c r="AJ262" s="29">
        <v>0</v>
      </c>
      <c r="AK262" s="30">
        <f t="shared" si="71"/>
        <v>22</v>
      </c>
      <c r="AL262" s="30">
        <f t="shared" si="72"/>
        <v>8218.93</v>
      </c>
      <c r="AM262" s="2">
        <f t="shared" si="78"/>
        <v>-31</v>
      </c>
      <c r="AN262" s="2">
        <f t="shared" si="78"/>
        <v>-19</v>
      </c>
      <c r="AO262" s="2">
        <f t="shared" si="77"/>
        <v>-3</v>
      </c>
      <c r="AP262" s="2">
        <f t="shared" si="77"/>
        <v>0</v>
      </c>
      <c r="AQ262" s="2">
        <f t="shared" si="77"/>
        <v>0</v>
      </c>
      <c r="AR262" s="2">
        <f t="shared" si="77"/>
        <v>-7701.07</v>
      </c>
      <c r="AS262" s="2">
        <f t="shared" si="77"/>
        <v>-5368.6399999999994</v>
      </c>
      <c r="AT262" s="2">
        <f t="shared" si="84"/>
        <v>-2850.29</v>
      </c>
      <c r="AU262" s="2">
        <f t="shared" si="84"/>
        <v>0</v>
      </c>
      <c r="AV262" s="29">
        <f t="shared" si="84"/>
        <v>0</v>
      </c>
      <c r="AW262" s="30">
        <f t="shared" si="84"/>
        <v>-22</v>
      </c>
      <c r="AX262" s="31">
        <f t="shared" si="84"/>
        <v>-8218.93</v>
      </c>
      <c r="AY262" s="38">
        <f t="shared" si="83"/>
        <v>-1</v>
      </c>
      <c r="AZ262" s="38">
        <f t="shared" si="83"/>
        <v>-1</v>
      </c>
      <c r="BA262" s="38">
        <f t="shared" si="83"/>
        <v>-1</v>
      </c>
      <c r="BB262" s="38" t="str">
        <f t="shared" si="82"/>
        <v/>
      </c>
      <c r="BC262" s="38" t="str">
        <f t="shared" si="82"/>
        <v/>
      </c>
      <c r="BD262" s="38">
        <f t="shared" si="82"/>
        <v>-1</v>
      </c>
      <c r="BE262" s="38">
        <f t="shared" si="82"/>
        <v>-1</v>
      </c>
      <c r="BF262" s="38">
        <f t="shared" si="82"/>
        <v>-1</v>
      </c>
      <c r="BG262" s="38" t="str">
        <f t="shared" si="82"/>
        <v/>
      </c>
      <c r="BH262" s="39" t="str">
        <f t="shared" si="73"/>
        <v/>
      </c>
      <c r="BI262" s="76">
        <f t="shared" si="73"/>
        <v>-1</v>
      </c>
      <c r="BJ262" s="40">
        <f t="shared" si="73"/>
        <v>-1</v>
      </c>
      <c r="BK262" s="119" t="str">
        <f t="shared" si="79"/>
        <v/>
      </c>
      <c r="BL262" s="120" t="str">
        <f t="shared" si="79"/>
        <v/>
      </c>
      <c r="BM262" s="120" t="str">
        <f t="shared" si="79"/>
        <v/>
      </c>
      <c r="BN262" s="120" t="str">
        <f t="shared" si="79"/>
        <v/>
      </c>
      <c r="BO262" s="121" t="str">
        <f t="shared" si="79"/>
        <v/>
      </c>
      <c r="BP262" s="119">
        <f t="shared" si="80"/>
        <v>248.42161290322579</v>
      </c>
      <c r="BQ262" s="120">
        <f t="shared" si="80"/>
        <v>282.55999999999995</v>
      </c>
      <c r="BR262" s="120">
        <f t="shared" si="80"/>
        <v>950.09666666666669</v>
      </c>
      <c r="BS262" s="120" t="str">
        <f t="shared" si="80"/>
        <v/>
      </c>
      <c r="BT262" s="121" t="str">
        <f t="shared" si="80"/>
        <v/>
      </c>
      <c r="BU262" s="119" t="str">
        <f t="shared" si="81"/>
        <v/>
      </c>
      <c r="BV262" s="120" t="str">
        <f t="shared" si="81"/>
        <v/>
      </c>
      <c r="BW262" s="121" t="str">
        <f t="shared" si="81"/>
        <v/>
      </c>
      <c r="BX262" s="120" t="str">
        <f t="shared" si="81"/>
        <v/>
      </c>
      <c r="BY262" s="121" t="str">
        <f t="shared" si="81"/>
        <v/>
      </c>
    </row>
    <row r="263" spans="1:77" hidden="1" outlineLevel="1" x14ac:dyDescent="0.2">
      <c r="A263" t="s">
        <v>46</v>
      </c>
      <c r="B263" t="s">
        <v>46</v>
      </c>
      <c r="C263" t="s">
        <v>107</v>
      </c>
      <c r="D263" t="s">
        <v>107</v>
      </c>
      <c r="E263" t="s">
        <v>103</v>
      </c>
      <c r="F263" s="4">
        <f t="shared" si="74"/>
        <v>46268</v>
      </c>
      <c r="G263" t="s">
        <v>39</v>
      </c>
      <c r="H263" s="28">
        <v>0</v>
      </c>
      <c r="I263" s="138">
        <v>0</v>
      </c>
      <c r="J263" s="138">
        <v>0</v>
      </c>
      <c r="K263" s="2">
        <v>0</v>
      </c>
      <c r="L263" s="2">
        <v>0</v>
      </c>
      <c r="M263" s="2">
        <v>0</v>
      </c>
      <c r="N263" s="2">
        <v>0</v>
      </c>
      <c r="O263" s="2">
        <v>0</v>
      </c>
      <c r="P263" s="2">
        <v>0</v>
      </c>
      <c r="Q263" s="29">
        <v>0</v>
      </c>
      <c r="R263" s="30">
        <f t="shared" si="69"/>
        <v>0</v>
      </c>
      <c r="S263" s="30">
        <f t="shared" si="70"/>
        <v>0</v>
      </c>
      <c r="T263" t="s">
        <v>49</v>
      </c>
      <c r="U263" t="s">
        <v>49</v>
      </c>
      <c r="V263" t="s">
        <v>107</v>
      </c>
      <c r="W263" t="s">
        <v>107</v>
      </c>
      <c r="X263" t="s">
        <v>103</v>
      </c>
      <c r="Y263" s="4">
        <f t="shared" si="75"/>
        <v>45904</v>
      </c>
      <c r="Z263" t="s">
        <v>39</v>
      </c>
      <c r="AA263" s="28">
        <v>37</v>
      </c>
      <c r="AB263" s="138">
        <v>16</v>
      </c>
      <c r="AC263" s="138">
        <v>2</v>
      </c>
      <c r="AD263" s="2">
        <v>0</v>
      </c>
      <c r="AE263" s="2">
        <v>0</v>
      </c>
      <c r="AF263" s="2">
        <v>5242.1500000000005</v>
      </c>
      <c r="AG263" s="2">
        <v>8344.61</v>
      </c>
      <c r="AH263" s="2">
        <v>698.25</v>
      </c>
      <c r="AI263" s="2">
        <v>0</v>
      </c>
      <c r="AJ263" s="29">
        <v>0</v>
      </c>
      <c r="AK263" s="30">
        <f t="shared" si="71"/>
        <v>18</v>
      </c>
      <c r="AL263" s="30">
        <f t="shared" si="72"/>
        <v>9042.86</v>
      </c>
      <c r="AM263" s="2">
        <f t="shared" si="78"/>
        <v>-37</v>
      </c>
      <c r="AN263" s="2">
        <f t="shared" si="78"/>
        <v>-16</v>
      </c>
      <c r="AO263" s="2">
        <f t="shared" si="77"/>
        <v>-2</v>
      </c>
      <c r="AP263" s="2">
        <f t="shared" si="77"/>
        <v>0</v>
      </c>
      <c r="AQ263" s="2">
        <f t="shared" si="77"/>
        <v>0</v>
      </c>
      <c r="AR263" s="2">
        <f t="shared" si="77"/>
        <v>-5242.1500000000005</v>
      </c>
      <c r="AS263" s="2">
        <f t="shared" si="77"/>
        <v>-8344.61</v>
      </c>
      <c r="AT263" s="2">
        <f t="shared" si="84"/>
        <v>-698.25</v>
      </c>
      <c r="AU263" s="2">
        <f t="shared" si="84"/>
        <v>0</v>
      </c>
      <c r="AV263" s="29">
        <f t="shared" si="84"/>
        <v>0</v>
      </c>
      <c r="AW263" s="30">
        <f t="shared" si="84"/>
        <v>-18</v>
      </c>
      <c r="AX263" s="31">
        <f t="shared" si="84"/>
        <v>-9042.86</v>
      </c>
      <c r="AY263" s="38">
        <f t="shared" si="83"/>
        <v>-1</v>
      </c>
      <c r="AZ263" s="38">
        <f t="shared" si="83"/>
        <v>-1</v>
      </c>
      <c r="BA263" s="38">
        <f t="shared" si="83"/>
        <v>-1</v>
      </c>
      <c r="BB263" s="38" t="str">
        <f t="shared" si="82"/>
        <v/>
      </c>
      <c r="BC263" s="38" t="str">
        <f t="shared" si="82"/>
        <v/>
      </c>
      <c r="BD263" s="38">
        <f t="shared" si="82"/>
        <v>-1</v>
      </c>
      <c r="BE263" s="38">
        <f t="shared" si="82"/>
        <v>-1</v>
      </c>
      <c r="BF263" s="38">
        <f t="shared" si="82"/>
        <v>-1</v>
      </c>
      <c r="BG263" s="38" t="str">
        <f t="shared" si="82"/>
        <v/>
      </c>
      <c r="BH263" s="39" t="str">
        <f t="shared" si="73"/>
        <v/>
      </c>
      <c r="BI263" s="76">
        <f t="shared" si="73"/>
        <v>-1</v>
      </c>
      <c r="BJ263" s="40">
        <f t="shared" si="73"/>
        <v>-1</v>
      </c>
      <c r="BK263" s="119" t="str">
        <f t="shared" si="79"/>
        <v/>
      </c>
      <c r="BL263" s="120" t="str">
        <f t="shared" si="79"/>
        <v/>
      </c>
      <c r="BM263" s="120" t="str">
        <f t="shared" si="79"/>
        <v/>
      </c>
      <c r="BN263" s="120" t="str">
        <f t="shared" si="79"/>
        <v/>
      </c>
      <c r="BO263" s="121" t="str">
        <f t="shared" si="79"/>
        <v/>
      </c>
      <c r="BP263" s="119">
        <f t="shared" si="80"/>
        <v>141.67972972972976</v>
      </c>
      <c r="BQ263" s="120">
        <f t="shared" si="80"/>
        <v>521.53812500000004</v>
      </c>
      <c r="BR263" s="120">
        <f t="shared" si="80"/>
        <v>349.125</v>
      </c>
      <c r="BS263" s="120" t="str">
        <f t="shared" si="80"/>
        <v/>
      </c>
      <c r="BT263" s="121" t="str">
        <f t="shared" si="80"/>
        <v/>
      </c>
      <c r="BU263" s="119" t="str">
        <f t="shared" si="81"/>
        <v/>
      </c>
      <c r="BV263" s="120" t="str">
        <f t="shared" si="81"/>
        <v/>
      </c>
      <c r="BW263" s="121" t="str">
        <f t="shared" si="81"/>
        <v/>
      </c>
      <c r="BX263" s="120" t="str">
        <f t="shared" si="81"/>
        <v/>
      </c>
      <c r="BY263" s="121" t="str">
        <f t="shared" si="81"/>
        <v/>
      </c>
    </row>
    <row r="264" spans="1:77" hidden="1" outlineLevel="1" x14ac:dyDescent="0.2">
      <c r="A264" t="s">
        <v>46</v>
      </c>
      <c r="B264" t="s">
        <v>46</v>
      </c>
      <c r="C264" t="s">
        <v>107</v>
      </c>
      <c r="D264" t="s">
        <v>107</v>
      </c>
      <c r="E264" t="s">
        <v>103</v>
      </c>
      <c r="F264" s="4">
        <f t="shared" si="74"/>
        <v>46269</v>
      </c>
      <c r="G264" t="s">
        <v>40</v>
      </c>
      <c r="H264" s="28">
        <v>0</v>
      </c>
      <c r="I264" s="138">
        <v>0</v>
      </c>
      <c r="J264" s="138">
        <v>0</v>
      </c>
      <c r="K264" s="2">
        <v>0</v>
      </c>
      <c r="L264" s="2">
        <v>0</v>
      </c>
      <c r="M264" s="2">
        <v>0</v>
      </c>
      <c r="N264" s="2">
        <v>0</v>
      </c>
      <c r="O264" s="2">
        <v>0</v>
      </c>
      <c r="P264" s="2">
        <v>0</v>
      </c>
      <c r="Q264" s="29">
        <v>0</v>
      </c>
      <c r="R264" s="30">
        <f t="shared" si="69"/>
        <v>0</v>
      </c>
      <c r="S264" s="30">
        <f t="shared" si="70"/>
        <v>0</v>
      </c>
      <c r="T264" t="s">
        <v>49</v>
      </c>
      <c r="U264" t="s">
        <v>49</v>
      </c>
      <c r="V264" t="s">
        <v>107</v>
      </c>
      <c r="W264" t="s">
        <v>107</v>
      </c>
      <c r="X264" t="s">
        <v>103</v>
      </c>
      <c r="Y264" s="4">
        <f t="shared" si="75"/>
        <v>45905</v>
      </c>
      <c r="Z264" t="s">
        <v>40</v>
      </c>
      <c r="AA264" s="28">
        <v>33</v>
      </c>
      <c r="AB264" s="138">
        <v>23</v>
      </c>
      <c r="AC264" s="138">
        <v>1</v>
      </c>
      <c r="AD264" s="2">
        <v>0</v>
      </c>
      <c r="AE264" s="2">
        <v>0</v>
      </c>
      <c r="AF264" s="2">
        <v>5730.5099999999993</v>
      </c>
      <c r="AG264" s="2">
        <v>14339.83</v>
      </c>
      <c r="AH264" s="2">
        <v>728.45</v>
      </c>
      <c r="AI264" s="2">
        <v>0</v>
      </c>
      <c r="AJ264" s="29">
        <v>0</v>
      </c>
      <c r="AK264" s="30">
        <f t="shared" si="71"/>
        <v>24</v>
      </c>
      <c r="AL264" s="30">
        <f t="shared" si="72"/>
        <v>15068.28</v>
      </c>
      <c r="AM264" s="2">
        <f t="shared" si="78"/>
        <v>-33</v>
      </c>
      <c r="AN264" s="2">
        <f t="shared" si="78"/>
        <v>-23</v>
      </c>
      <c r="AO264" s="2">
        <f t="shared" si="77"/>
        <v>-1</v>
      </c>
      <c r="AP264" s="2">
        <f t="shared" si="77"/>
        <v>0</v>
      </c>
      <c r="AQ264" s="2">
        <f t="shared" si="77"/>
        <v>0</v>
      </c>
      <c r="AR264" s="2">
        <f t="shared" si="77"/>
        <v>-5730.5099999999993</v>
      </c>
      <c r="AS264" s="2">
        <f t="shared" si="77"/>
        <v>-14339.83</v>
      </c>
      <c r="AT264" s="2">
        <f t="shared" si="84"/>
        <v>-728.45</v>
      </c>
      <c r="AU264" s="2">
        <f t="shared" si="84"/>
        <v>0</v>
      </c>
      <c r="AV264" s="29">
        <f t="shared" si="84"/>
        <v>0</v>
      </c>
      <c r="AW264" s="30">
        <f t="shared" si="84"/>
        <v>-24</v>
      </c>
      <c r="AX264" s="31">
        <f t="shared" si="84"/>
        <v>-15068.28</v>
      </c>
      <c r="AY264" s="38">
        <f t="shared" si="83"/>
        <v>-1</v>
      </c>
      <c r="AZ264" s="38">
        <f t="shared" si="83"/>
        <v>-1</v>
      </c>
      <c r="BA264" s="38">
        <f t="shared" si="83"/>
        <v>-1</v>
      </c>
      <c r="BB264" s="38" t="str">
        <f t="shared" si="82"/>
        <v/>
      </c>
      <c r="BC264" s="38" t="str">
        <f t="shared" si="82"/>
        <v/>
      </c>
      <c r="BD264" s="38">
        <f t="shared" si="82"/>
        <v>-1</v>
      </c>
      <c r="BE264" s="38">
        <f t="shared" si="82"/>
        <v>-1</v>
      </c>
      <c r="BF264" s="38">
        <f t="shared" si="82"/>
        <v>-1</v>
      </c>
      <c r="BG264" s="38" t="str">
        <f t="shared" si="82"/>
        <v/>
      </c>
      <c r="BH264" s="39" t="str">
        <f t="shared" si="73"/>
        <v/>
      </c>
      <c r="BI264" s="76">
        <f t="shared" si="73"/>
        <v>-1</v>
      </c>
      <c r="BJ264" s="40">
        <f t="shared" si="73"/>
        <v>-1</v>
      </c>
      <c r="BK264" s="119" t="str">
        <f t="shared" si="79"/>
        <v/>
      </c>
      <c r="BL264" s="120" t="str">
        <f t="shared" si="79"/>
        <v/>
      </c>
      <c r="BM264" s="120" t="str">
        <f t="shared" si="79"/>
        <v/>
      </c>
      <c r="BN264" s="120" t="str">
        <f t="shared" si="79"/>
        <v/>
      </c>
      <c r="BO264" s="121" t="str">
        <f t="shared" si="79"/>
        <v/>
      </c>
      <c r="BP264" s="119">
        <f t="shared" si="80"/>
        <v>173.65181818181816</v>
      </c>
      <c r="BQ264" s="120">
        <f t="shared" si="80"/>
        <v>623.47086956521741</v>
      </c>
      <c r="BR264" s="120">
        <f t="shared" si="80"/>
        <v>728.45</v>
      </c>
      <c r="BS264" s="120" t="str">
        <f t="shared" si="80"/>
        <v/>
      </c>
      <c r="BT264" s="121" t="str">
        <f t="shared" si="80"/>
        <v/>
      </c>
      <c r="BU264" s="119" t="str">
        <f t="shared" si="81"/>
        <v/>
      </c>
      <c r="BV264" s="120" t="str">
        <f t="shared" si="81"/>
        <v/>
      </c>
      <c r="BW264" s="121" t="str">
        <f t="shared" si="81"/>
        <v/>
      </c>
      <c r="BX264" s="120" t="str">
        <f t="shared" si="81"/>
        <v/>
      </c>
      <c r="BY264" s="121" t="str">
        <f t="shared" si="81"/>
        <v/>
      </c>
    </row>
    <row r="265" spans="1:77" ht="13.5" hidden="1" outlineLevel="1" thickBot="1" x14ac:dyDescent="0.25">
      <c r="A265" t="s">
        <v>46</v>
      </c>
      <c r="B265" t="s">
        <v>46</v>
      </c>
      <c r="C265" t="s">
        <v>107</v>
      </c>
      <c r="D265" t="s">
        <v>107</v>
      </c>
      <c r="E265" t="s">
        <v>103</v>
      </c>
      <c r="F265" s="59">
        <f t="shared" si="74"/>
        <v>46270</v>
      </c>
      <c r="G265" s="42" t="s">
        <v>41</v>
      </c>
      <c r="H265" s="43">
        <v>0</v>
      </c>
      <c r="I265" s="44">
        <v>0</v>
      </c>
      <c r="J265" s="44">
        <v>0</v>
      </c>
      <c r="K265" s="44">
        <v>0</v>
      </c>
      <c r="L265" s="44">
        <v>0</v>
      </c>
      <c r="M265" s="44">
        <v>0</v>
      </c>
      <c r="N265" s="44">
        <v>0</v>
      </c>
      <c r="O265" s="44">
        <v>0</v>
      </c>
      <c r="P265" s="44">
        <v>0</v>
      </c>
      <c r="Q265" s="45">
        <v>0</v>
      </c>
      <c r="R265" s="46">
        <f t="shared" si="69"/>
        <v>0</v>
      </c>
      <c r="S265" s="46">
        <f t="shared" si="70"/>
        <v>0</v>
      </c>
      <c r="T265" t="s">
        <v>49</v>
      </c>
      <c r="U265" t="s">
        <v>49</v>
      </c>
      <c r="V265" t="s">
        <v>107</v>
      </c>
      <c r="W265" t="s">
        <v>107</v>
      </c>
      <c r="X265" t="s">
        <v>103</v>
      </c>
      <c r="Y265" s="59">
        <f t="shared" si="75"/>
        <v>45906</v>
      </c>
      <c r="Z265" s="42" t="s">
        <v>41</v>
      </c>
      <c r="AA265" s="43">
        <v>21</v>
      </c>
      <c r="AB265" s="44">
        <v>2</v>
      </c>
      <c r="AC265" s="44">
        <v>1</v>
      </c>
      <c r="AD265" s="44">
        <v>0</v>
      </c>
      <c r="AE265" s="44">
        <v>0</v>
      </c>
      <c r="AF265" s="44">
        <v>3885.69</v>
      </c>
      <c r="AG265" s="44">
        <v>-316.95999999999998</v>
      </c>
      <c r="AH265" s="44">
        <v>347.86</v>
      </c>
      <c r="AI265" s="44">
        <v>0</v>
      </c>
      <c r="AJ265" s="45">
        <v>0</v>
      </c>
      <c r="AK265" s="46">
        <f t="shared" si="71"/>
        <v>3</v>
      </c>
      <c r="AL265" s="46">
        <f t="shared" si="72"/>
        <v>30.900000000000034</v>
      </c>
      <c r="AM265" s="44">
        <f t="shared" si="78"/>
        <v>-21</v>
      </c>
      <c r="AN265" s="44">
        <f t="shared" si="78"/>
        <v>-2</v>
      </c>
      <c r="AO265" s="44">
        <f t="shared" si="77"/>
        <v>-1</v>
      </c>
      <c r="AP265" s="44">
        <f t="shared" si="77"/>
        <v>0</v>
      </c>
      <c r="AQ265" s="44">
        <f t="shared" si="77"/>
        <v>0</v>
      </c>
      <c r="AR265" s="44">
        <f t="shared" si="77"/>
        <v>-3885.69</v>
      </c>
      <c r="AS265" s="44">
        <f t="shared" si="77"/>
        <v>316.95999999999998</v>
      </c>
      <c r="AT265" s="44">
        <f t="shared" si="84"/>
        <v>-347.86</v>
      </c>
      <c r="AU265" s="44">
        <f t="shared" si="84"/>
        <v>0</v>
      </c>
      <c r="AV265" s="45">
        <f t="shared" si="84"/>
        <v>0</v>
      </c>
      <c r="AW265" s="46">
        <f t="shared" si="84"/>
        <v>-3</v>
      </c>
      <c r="AX265" s="47">
        <f t="shared" si="84"/>
        <v>-30.900000000000034</v>
      </c>
      <c r="AY265" s="56">
        <f t="shared" si="83"/>
        <v>-1</v>
      </c>
      <c r="AZ265" s="56">
        <f t="shared" si="83"/>
        <v>-1</v>
      </c>
      <c r="BA265" s="56">
        <f t="shared" si="83"/>
        <v>-1</v>
      </c>
      <c r="BB265" s="56" t="str">
        <f t="shared" si="82"/>
        <v/>
      </c>
      <c r="BC265" s="56" t="str">
        <f t="shared" si="82"/>
        <v/>
      </c>
      <c r="BD265" s="56">
        <f t="shared" si="82"/>
        <v>-1</v>
      </c>
      <c r="BE265" s="56">
        <f t="shared" si="82"/>
        <v>-1</v>
      </c>
      <c r="BF265" s="56">
        <f t="shared" si="82"/>
        <v>-1</v>
      </c>
      <c r="BG265" s="56" t="str">
        <f t="shared" si="82"/>
        <v/>
      </c>
      <c r="BH265" s="57" t="str">
        <f t="shared" si="73"/>
        <v/>
      </c>
      <c r="BI265" s="81">
        <f t="shared" si="73"/>
        <v>-1</v>
      </c>
      <c r="BJ265" s="58">
        <f t="shared" si="73"/>
        <v>-1</v>
      </c>
      <c r="BK265" s="122" t="str">
        <f t="shared" si="79"/>
        <v/>
      </c>
      <c r="BL265" s="123" t="str">
        <f t="shared" si="79"/>
        <v/>
      </c>
      <c r="BM265" s="123" t="str">
        <f t="shared" si="79"/>
        <v/>
      </c>
      <c r="BN265" s="123" t="str">
        <f t="shared" si="79"/>
        <v/>
      </c>
      <c r="BO265" s="124" t="str">
        <f t="shared" si="79"/>
        <v/>
      </c>
      <c r="BP265" s="122">
        <f t="shared" si="80"/>
        <v>185.03285714285715</v>
      </c>
      <c r="BQ265" s="123">
        <f t="shared" si="80"/>
        <v>-158.47999999999999</v>
      </c>
      <c r="BR265" s="123">
        <f t="shared" si="80"/>
        <v>347.86</v>
      </c>
      <c r="BS265" s="123" t="str">
        <f t="shared" si="80"/>
        <v/>
      </c>
      <c r="BT265" s="124" t="str">
        <f t="shared" si="80"/>
        <v/>
      </c>
      <c r="BU265" s="122" t="str">
        <f t="shared" si="81"/>
        <v/>
      </c>
      <c r="BV265" s="123" t="str">
        <f t="shared" si="81"/>
        <v/>
      </c>
      <c r="BW265" s="124" t="str">
        <f t="shared" si="81"/>
        <v/>
      </c>
      <c r="BX265" s="123" t="str">
        <f t="shared" si="81"/>
        <v/>
      </c>
      <c r="BY265" s="124" t="str">
        <f t="shared" si="81"/>
        <v/>
      </c>
    </row>
    <row r="266" spans="1:77" hidden="1" outlineLevel="1" x14ac:dyDescent="0.2">
      <c r="A266" t="s">
        <v>46</v>
      </c>
      <c r="B266" t="s">
        <v>46</v>
      </c>
      <c r="C266" t="s">
        <v>107</v>
      </c>
      <c r="D266" t="s">
        <v>107</v>
      </c>
      <c r="E266" t="s">
        <v>104</v>
      </c>
      <c r="F266" s="4">
        <f t="shared" si="74"/>
        <v>46271</v>
      </c>
      <c r="G266" t="s">
        <v>35</v>
      </c>
      <c r="H266" s="28">
        <v>0</v>
      </c>
      <c r="I266" s="138">
        <v>0</v>
      </c>
      <c r="J266" s="138">
        <v>0</v>
      </c>
      <c r="K266" s="2">
        <v>0</v>
      </c>
      <c r="L266" s="2">
        <v>0</v>
      </c>
      <c r="M266" s="2">
        <v>0</v>
      </c>
      <c r="N266" s="2">
        <v>0</v>
      </c>
      <c r="O266" s="2">
        <v>0</v>
      </c>
      <c r="P266" s="2">
        <v>0</v>
      </c>
      <c r="Q266" s="29">
        <v>0</v>
      </c>
      <c r="R266" s="30">
        <f t="shared" si="69"/>
        <v>0</v>
      </c>
      <c r="S266" s="30">
        <f t="shared" si="70"/>
        <v>0</v>
      </c>
      <c r="T266" t="s">
        <v>49</v>
      </c>
      <c r="U266" t="s">
        <v>49</v>
      </c>
      <c r="V266" t="s">
        <v>107</v>
      </c>
      <c r="W266" t="s">
        <v>107</v>
      </c>
      <c r="X266" t="s">
        <v>104</v>
      </c>
      <c r="Y266" s="4">
        <f t="shared" si="75"/>
        <v>45907</v>
      </c>
      <c r="Z266" t="s">
        <v>35</v>
      </c>
      <c r="AA266" s="28">
        <v>16</v>
      </c>
      <c r="AB266" s="138">
        <v>19</v>
      </c>
      <c r="AC266" s="138">
        <v>0</v>
      </c>
      <c r="AD266" s="2">
        <v>0</v>
      </c>
      <c r="AE266" s="2">
        <v>0</v>
      </c>
      <c r="AF266" s="2">
        <v>2704.76</v>
      </c>
      <c r="AG266" s="2">
        <v>4641.13</v>
      </c>
      <c r="AH266" s="2">
        <v>0</v>
      </c>
      <c r="AI266" s="2">
        <v>0</v>
      </c>
      <c r="AJ266" s="29">
        <v>0</v>
      </c>
      <c r="AK266" s="30">
        <f t="shared" si="71"/>
        <v>19</v>
      </c>
      <c r="AL266" s="30">
        <f t="shared" si="72"/>
        <v>4641.13</v>
      </c>
      <c r="AM266" s="2">
        <f t="shared" si="78"/>
        <v>-16</v>
      </c>
      <c r="AN266" s="2">
        <f t="shared" si="78"/>
        <v>-19</v>
      </c>
      <c r="AO266" s="2">
        <f t="shared" si="77"/>
        <v>0</v>
      </c>
      <c r="AP266" s="2">
        <f t="shared" si="77"/>
        <v>0</v>
      </c>
      <c r="AQ266" s="2">
        <f t="shared" si="77"/>
        <v>0</v>
      </c>
      <c r="AR266" s="2">
        <f t="shared" si="77"/>
        <v>-2704.76</v>
      </c>
      <c r="AS266" s="2">
        <f t="shared" si="77"/>
        <v>-4641.13</v>
      </c>
      <c r="AT266" s="2">
        <f t="shared" si="84"/>
        <v>0</v>
      </c>
      <c r="AU266" s="2">
        <f t="shared" si="84"/>
        <v>0</v>
      </c>
      <c r="AV266" s="29">
        <f t="shared" si="84"/>
        <v>0</v>
      </c>
      <c r="AW266" s="30">
        <f t="shared" si="84"/>
        <v>-19</v>
      </c>
      <c r="AX266" s="31">
        <f t="shared" si="84"/>
        <v>-4641.13</v>
      </c>
      <c r="AY266" s="38">
        <f t="shared" si="83"/>
        <v>-1</v>
      </c>
      <c r="AZ266" s="38">
        <f t="shared" si="83"/>
        <v>-1</v>
      </c>
      <c r="BA266" s="38" t="str">
        <f t="shared" si="83"/>
        <v/>
      </c>
      <c r="BB266" s="38" t="str">
        <f t="shared" si="82"/>
        <v/>
      </c>
      <c r="BC266" s="38" t="str">
        <f t="shared" si="82"/>
        <v/>
      </c>
      <c r="BD266" s="38">
        <f t="shared" si="82"/>
        <v>-1</v>
      </c>
      <c r="BE266" s="38">
        <f t="shared" si="82"/>
        <v>-1</v>
      </c>
      <c r="BF266" s="38" t="str">
        <f t="shared" si="82"/>
        <v/>
      </c>
      <c r="BG266" s="38" t="str">
        <f t="shared" si="82"/>
        <v/>
      </c>
      <c r="BH266" s="39" t="str">
        <f t="shared" si="73"/>
        <v/>
      </c>
      <c r="BI266" s="76">
        <f t="shared" si="73"/>
        <v>-1</v>
      </c>
      <c r="BJ266" s="40">
        <f t="shared" si="73"/>
        <v>-1</v>
      </c>
      <c r="BK266" s="116" t="str">
        <f t="shared" si="79"/>
        <v/>
      </c>
      <c r="BL266" s="117" t="str">
        <f t="shared" si="79"/>
        <v/>
      </c>
      <c r="BM266" s="117" t="str">
        <f t="shared" si="79"/>
        <v/>
      </c>
      <c r="BN266" s="117" t="str">
        <f t="shared" si="79"/>
        <v/>
      </c>
      <c r="BO266" s="118" t="str">
        <f t="shared" si="79"/>
        <v/>
      </c>
      <c r="BP266" s="116">
        <f t="shared" si="80"/>
        <v>169.04750000000001</v>
      </c>
      <c r="BQ266" s="117">
        <f t="shared" si="80"/>
        <v>244.27</v>
      </c>
      <c r="BR266" s="117" t="str">
        <f t="shared" si="80"/>
        <v/>
      </c>
      <c r="BS266" s="117" t="str">
        <f t="shared" si="80"/>
        <v/>
      </c>
      <c r="BT266" s="118" t="str">
        <f t="shared" si="80"/>
        <v/>
      </c>
      <c r="BU266" s="116" t="str">
        <f t="shared" si="81"/>
        <v/>
      </c>
      <c r="BV266" s="117" t="str">
        <f t="shared" si="81"/>
        <v/>
      </c>
      <c r="BW266" s="118" t="str">
        <f t="shared" si="81"/>
        <v/>
      </c>
      <c r="BX266" s="117" t="str">
        <f t="shared" si="81"/>
        <v/>
      </c>
      <c r="BY266" s="118" t="str">
        <f t="shared" si="81"/>
        <v/>
      </c>
    </row>
    <row r="267" spans="1:77" hidden="1" outlineLevel="1" x14ac:dyDescent="0.2">
      <c r="A267" t="s">
        <v>46</v>
      </c>
      <c r="B267" t="s">
        <v>46</v>
      </c>
      <c r="C267" t="s">
        <v>107</v>
      </c>
      <c r="D267" t="s">
        <v>107</v>
      </c>
      <c r="E267" t="s">
        <v>104</v>
      </c>
      <c r="F267" s="4">
        <f t="shared" si="74"/>
        <v>46272</v>
      </c>
      <c r="G267" t="s">
        <v>36</v>
      </c>
      <c r="H267" s="28">
        <v>0</v>
      </c>
      <c r="I267" s="138">
        <v>0</v>
      </c>
      <c r="J267" s="138">
        <v>0</v>
      </c>
      <c r="K267" s="2">
        <v>0</v>
      </c>
      <c r="L267" s="2">
        <v>0</v>
      </c>
      <c r="M267" s="2">
        <v>0</v>
      </c>
      <c r="N267" s="2">
        <v>0</v>
      </c>
      <c r="O267" s="2">
        <v>0</v>
      </c>
      <c r="P267" s="2">
        <v>0</v>
      </c>
      <c r="Q267" s="29">
        <v>0</v>
      </c>
      <c r="R267" s="30">
        <f t="shared" si="69"/>
        <v>0</v>
      </c>
      <c r="S267" s="30">
        <f t="shared" si="70"/>
        <v>0</v>
      </c>
      <c r="T267" t="s">
        <v>49</v>
      </c>
      <c r="U267" t="s">
        <v>49</v>
      </c>
      <c r="V267" t="s">
        <v>107</v>
      </c>
      <c r="W267" t="s">
        <v>107</v>
      </c>
      <c r="X267" t="s">
        <v>104</v>
      </c>
      <c r="Y267" s="4">
        <f t="shared" si="75"/>
        <v>45908</v>
      </c>
      <c r="Z267" t="s">
        <v>36</v>
      </c>
      <c r="AA267" s="28">
        <v>33</v>
      </c>
      <c r="AB267" s="138">
        <v>13</v>
      </c>
      <c r="AC267" s="138">
        <v>0</v>
      </c>
      <c r="AD267" s="2">
        <v>0</v>
      </c>
      <c r="AE267" s="2">
        <v>0</v>
      </c>
      <c r="AF267" s="2">
        <v>10070.5</v>
      </c>
      <c r="AG267" s="2">
        <v>2746.7200000000003</v>
      </c>
      <c r="AH267" s="2">
        <v>0</v>
      </c>
      <c r="AI267" s="2">
        <v>0</v>
      </c>
      <c r="AJ267" s="29">
        <v>0</v>
      </c>
      <c r="AK267" s="30">
        <f t="shared" si="71"/>
        <v>13</v>
      </c>
      <c r="AL267" s="30">
        <f t="shared" si="72"/>
        <v>2746.7200000000003</v>
      </c>
      <c r="AM267" s="2">
        <f t="shared" si="78"/>
        <v>-33</v>
      </c>
      <c r="AN267" s="2">
        <f t="shared" si="78"/>
        <v>-13</v>
      </c>
      <c r="AO267" s="2">
        <f t="shared" si="77"/>
        <v>0</v>
      </c>
      <c r="AP267" s="2">
        <f t="shared" si="77"/>
        <v>0</v>
      </c>
      <c r="AQ267" s="2">
        <f t="shared" si="77"/>
        <v>0</v>
      </c>
      <c r="AR267" s="2">
        <f t="shared" si="77"/>
        <v>-10070.5</v>
      </c>
      <c r="AS267" s="2">
        <f t="shared" si="77"/>
        <v>-2746.7200000000003</v>
      </c>
      <c r="AT267" s="2">
        <f t="shared" si="84"/>
        <v>0</v>
      </c>
      <c r="AU267" s="2">
        <f t="shared" si="84"/>
        <v>0</v>
      </c>
      <c r="AV267" s="29">
        <f t="shared" si="84"/>
        <v>0</v>
      </c>
      <c r="AW267" s="30">
        <f t="shared" si="84"/>
        <v>-13</v>
      </c>
      <c r="AX267" s="31">
        <f t="shared" si="84"/>
        <v>-2746.7200000000003</v>
      </c>
      <c r="AY267" s="38">
        <f t="shared" si="83"/>
        <v>-1</v>
      </c>
      <c r="AZ267" s="38">
        <f t="shared" si="83"/>
        <v>-1</v>
      </c>
      <c r="BA267" s="38" t="str">
        <f t="shared" si="83"/>
        <v/>
      </c>
      <c r="BB267" s="38" t="str">
        <f t="shared" si="82"/>
        <v/>
      </c>
      <c r="BC267" s="38" t="str">
        <f t="shared" si="82"/>
        <v/>
      </c>
      <c r="BD267" s="38">
        <f t="shared" si="82"/>
        <v>-1</v>
      </c>
      <c r="BE267" s="38">
        <f t="shared" si="82"/>
        <v>-1</v>
      </c>
      <c r="BF267" s="38" t="str">
        <f t="shared" si="82"/>
        <v/>
      </c>
      <c r="BG267" s="38" t="str">
        <f t="shared" si="82"/>
        <v/>
      </c>
      <c r="BH267" s="39" t="str">
        <f t="shared" si="73"/>
        <v/>
      </c>
      <c r="BI267" s="76">
        <f t="shared" si="73"/>
        <v>-1</v>
      </c>
      <c r="BJ267" s="40">
        <f t="shared" si="73"/>
        <v>-1</v>
      </c>
      <c r="BK267" s="119" t="str">
        <f t="shared" si="79"/>
        <v/>
      </c>
      <c r="BL267" s="120" t="str">
        <f t="shared" si="79"/>
        <v/>
      </c>
      <c r="BM267" s="120" t="str">
        <f t="shared" si="79"/>
        <v/>
      </c>
      <c r="BN267" s="120" t="str">
        <f t="shared" si="79"/>
        <v/>
      </c>
      <c r="BO267" s="121" t="str">
        <f t="shared" si="79"/>
        <v/>
      </c>
      <c r="BP267" s="119">
        <f t="shared" si="80"/>
        <v>305.16666666666669</v>
      </c>
      <c r="BQ267" s="120">
        <f t="shared" si="80"/>
        <v>211.28615384615387</v>
      </c>
      <c r="BR267" s="120" t="str">
        <f t="shared" si="80"/>
        <v/>
      </c>
      <c r="BS267" s="120" t="str">
        <f t="shared" si="80"/>
        <v/>
      </c>
      <c r="BT267" s="121" t="str">
        <f t="shared" si="80"/>
        <v/>
      </c>
      <c r="BU267" s="119" t="str">
        <f t="shared" si="81"/>
        <v/>
      </c>
      <c r="BV267" s="120" t="str">
        <f t="shared" si="81"/>
        <v/>
      </c>
      <c r="BW267" s="121" t="str">
        <f t="shared" si="81"/>
        <v/>
      </c>
      <c r="BX267" s="120" t="str">
        <f t="shared" si="81"/>
        <v/>
      </c>
      <c r="BY267" s="121" t="str">
        <f t="shared" si="81"/>
        <v/>
      </c>
    </row>
    <row r="268" spans="1:77" hidden="1" outlineLevel="1" x14ac:dyDescent="0.2">
      <c r="A268" t="s">
        <v>46</v>
      </c>
      <c r="B268" t="s">
        <v>46</v>
      </c>
      <c r="C268" t="s">
        <v>107</v>
      </c>
      <c r="D268" t="s">
        <v>107</v>
      </c>
      <c r="E268" t="s">
        <v>104</v>
      </c>
      <c r="F268" s="4">
        <f t="shared" si="74"/>
        <v>46273</v>
      </c>
      <c r="G268" t="s">
        <v>37</v>
      </c>
      <c r="H268" s="28">
        <v>0</v>
      </c>
      <c r="I268" s="138">
        <v>0</v>
      </c>
      <c r="J268" s="138">
        <v>0</v>
      </c>
      <c r="K268" s="2">
        <v>0</v>
      </c>
      <c r="L268" s="2">
        <v>0</v>
      </c>
      <c r="M268" s="2">
        <v>0</v>
      </c>
      <c r="N268" s="2">
        <v>0</v>
      </c>
      <c r="O268" s="2">
        <v>0</v>
      </c>
      <c r="P268" s="2">
        <v>0</v>
      </c>
      <c r="Q268" s="29">
        <v>0</v>
      </c>
      <c r="R268" s="30">
        <f t="shared" si="69"/>
        <v>0</v>
      </c>
      <c r="S268" s="30">
        <f t="shared" si="70"/>
        <v>0</v>
      </c>
      <c r="T268" t="s">
        <v>49</v>
      </c>
      <c r="U268" t="s">
        <v>49</v>
      </c>
      <c r="V268" t="s">
        <v>107</v>
      </c>
      <c r="W268" t="s">
        <v>107</v>
      </c>
      <c r="X268" t="s">
        <v>104</v>
      </c>
      <c r="Y268" s="4">
        <f t="shared" si="75"/>
        <v>45909</v>
      </c>
      <c r="Z268" t="s">
        <v>37</v>
      </c>
      <c r="AA268" s="28">
        <v>37</v>
      </c>
      <c r="AB268" s="138">
        <v>20</v>
      </c>
      <c r="AC268" s="138">
        <v>1</v>
      </c>
      <c r="AD268" s="2">
        <v>0</v>
      </c>
      <c r="AE268" s="2">
        <v>0</v>
      </c>
      <c r="AF268" s="2">
        <v>10257.75</v>
      </c>
      <c r="AG268" s="2">
        <v>6448.89</v>
      </c>
      <c r="AH268" s="2">
        <v>775.63</v>
      </c>
      <c r="AI268" s="2">
        <v>0</v>
      </c>
      <c r="AJ268" s="29">
        <v>0</v>
      </c>
      <c r="AK268" s="30">
        <f t="shared" si="71"/>
        <v>21</v>
      </c>
      <c r="AL268" s="30">
        <f t="shared" si="72"/>
        <v>7224.52</v>
      </c>
      <c r="AM268" s="2">
        <f t="shared" si="78"/>
        <v>-37</v>
      </c>
      <c r="AN268" s="2">
        <f t="shared" si="78"/>
        <v>-20</v>
      </c>
      <c r="AO268" s="2">
        <f t="shared" si="77"/>
        <v>-1</v>
      </c>
      <c r="AP268" s="2">
        <f t="shared" si="77"/>
        <v>0</v>
      </c>
      <c r="AQ268" s="2">
        <f t="shared" si="77"/>
        <v>0</v>
      </c>
      <c r="AR268" s="2">
        <f t="shared" si="77"/>
        <v>-10257.75</v>
      </c>
      <c r="AS268" s="2">
        <f t="shared" si="77"/>
        <v>-6448.89</v>
      </c>
      <c r="AT268" s="2">
        <f t="shared" si="84"/>
        <v>-775.63</v>
      </c>
      <c r="AU268" s="2">
        <f t="shared" si="84"/>
        <v>0</v>
      </c>
      <c r="AV268" s="29">
        <f t="shared" si="84"/>
        <v>0</v>
      </c>
      <c r="AW268" s="30">
        <f t="shared" si="84"/>
        <v>-21</v>
      </c>
      <c r="AX268" s="31">
        <f t="shared" si="84"/>
        <v>-7224.52</v>
      </c>
      <c r="AY268" s="38">
        <f t="shared" si="83"/>
        <v>-1</v>
      </c>
      <c r="AZ268" s="38">
        <f t="shared" si="83"/>
        <v>-1</v>
      </c>
      <c r="BA268" s="38">
        <f t="shared" si="83"/>
        <v>-1</v>
      </c>
      <c r="BB268" s="38" t="str">
        <f t="shared" si="82"/>
        <v/>
      </c>
      <c r="BC268" s="38" t="str">
        <f t="shared" si="82"/>
        <v/>
      </c>
      <c r="BD268" s="38">
        <f t="shared" si="82"/>
        <v>-1</v>
      </c>
      <c r="BE268" s="38">
        <f t="shared" si="82"/>
        <v>-1</v>
      </c>
      <c r="BF268" s="38">
        <f t="shared" si="82"/>
        <v>-1</v>
      </c>
      <c r="BG268" s="38" t="str">
        <f t="shared" si="82"/>
        <v/>
      </c>
      <c r="BH268" s="39" t="str">
        <f t="shared" si="73"/>
        <v/>
      </c>
      <c r="BI268" s="76">
        <f t="shared" si="73"/>
        <v>-1</v>
      </c>
      <c r="BJ268" s="40">
        <f t="shared" si="73"/>
        <v>-1</v>
      </c>
      <c r="BK268" s="119" t="str">
        <f t="shared" si="79"/>
        <v/>
      </c>
      <c r="BL268" s="120" t="str">
        <f t="shared" si="79"/>
        <v/>
      </c>
      <c r="BM268" s="120" t="str">
        <f t="shared" si="79"/>
        <v/>
      </c>
      <c r="BN268" s="120" t="str">
        <f t="shared" si="79"/>
        <v/>
      </c>
      <c r="BO268" s="121" t="str">
        <f t="shared" si="79"/>
        <v/>
      </c>
      <c r="BP268" s="119">
        <f t="shared" si="80"/>
        <v>277.23648648648651</v>
      </c>
      <c r="BQ268" s="120">
        <f t="shared" si="80"/>
        <v>322.44450000000001</v>
      </c>
      <c r="BR268" s="120">
        <f t="shared" si="80"/>
        <v>775.63</v>
      </c>
      <c r="BS268" s="120" t="str">
        <f t="shared" si="80"/>
        <v/>
      </c>
      <c r="BT268" s="121" t="str">
        <f t="shared" si="80"/>
        <v/>
      </c>
      <c r="BU268" s="119" t="str">
        <f t="shared" si="81"/>
        <v/>
      </c>
      <c r="BV268" s="120" t="str">
        <f t="shared" si="81"/>
        <v/>
      </c>
      <c r="BW268" s="121" t="str">
        <f t="shared" si="81"/>
        <v/>
      </c>
      <c r="BX268" s="120" t="str">
        <f t="shared" si="81"/>
        <v/>
      </c>
      <c r="BY268" s="121" t="str">
        <f t="shared" si="81"/>
        <v/>
      </c>
    </row>
    <row r="269" spans="1:77" hidden="1" outlineLevel="1" x14ac:dyDescent="0.2">
      <c r="A269" t="s">
        <v>46</v>
      </c>
      <c r="B269" t="s">
        <v>46</v>
      </c>
      <c r="C269" t="s">
        <v>107</v>
      </c>
      <c r="D269" t="s">
        <v>107</v>
      </c>
      <c r="E269" t="s">
        <v>104</v>
      </c>
      <c r="F269" s="4">
        <f t="shared" si="74"/>
        <v>46274</v>
      </c>
      <c r="G269" t="s">
        <v>38</v>
      </c>
      <c r="H269" s="28">
        <v>0</v>
      </c>
      <c r="I269" s="138">
        <v>0</v>
      </c>
      <c r="J269" s="138">
        <v>0</v>
      </c>
      <c r="K269" s="2">
        <v>0</v>
      </c>
      <c r="L269" s="2">
        <v>0</v>
      </c>
      <c r="M269" s="2">
        <v>0</v>
      </c>
      <c r="N269" s="2">
        <v>0</v>
      </c>
      <c r="O269" s="2">
        <v>0</v>
      </c>
      <c r="P269" s="2">
        <v>0</v>
      </c>
      <c r="Q269" s="29">
        <v>0</v>
      </c>
      <c r="R269" s="30">
        <f t="shared" si="69"/>
        <v>0</v>
      </c>
      <c r="S269" s="30">
        <f t="shared" si="70"/>
        <v>0</v>
      </c>
      <c r="T269" t="s">
        <v>49</v>
      </c>
      <c r="U269" t="s">
        <v>49</v>
      </c>
      <c r="V269" t="s">
        <v>107</v>
      </c>
      <c r="W269" t="s">
        <v>107</v>
      </c>
      <c r="X269" t="s">
        <v>104</v>
      </c>
      <c r="Y269" s="4">
        <f t="shared" si="75"/>
        <v>45910</v>
      </c>
      <c r="Z269" t="s">
        <v>38</v>
      </c>
      <c r="AA269" s="28">
        <v>22</v>
      </c>
      <c r="AB269" s="138">
        <v>14</v>
      </c>
      <c r="AC269" s="138">
        <v>3</v>
      </c>
      <c r="AD269" s="2">
        <v>0</v>
      </c>
      <c r="AE269" s="2">
        <v>0</v>
      </c>
      <c r="AF269" s="2">
        <v>4641.72</v>
      </c>
      <c r="AG269" s="2">
        <v>7953.58</v>
      </c>
      <c r="AH269" s="2">
        <v>1611.2200000000003</v>
      </c>
      <c r="AI269" s="2">
        <v>0</v>
      </c>
      <c r="AJ269" s="29">
        <v>0</v>
      </c>
      <c r="AK269" s="30">
        <f t="shared" si="71"/>
        <v>17</v>
      </c>
      <c r="AL269" s="30">
        <f t="shared" si="72"/>
        <v>9564.7999999999993</v>
      </c>
      <c r="AM269" s="2">
        <f t="shared" si="78"/>
        <v>-22</v>
      </c>
      <c r="AN269" s="2">
        <f t="shared" si="78"/>
        <v>-14</v>
      </c>
      <c r="AO269" s="2">
        <f t="shared" si="77"/>
        <v>-3</v>
      </c>
      <c r="AP269" s="2">
        <f t="shared" si="77"/>
        <v>0</v>
      </c>
      <c r="AQ269" s="2">
        <f t="shared" si="77"/>
        <v>0</v>
      </c>
      <c r="AR269" s="2">
        <f t="shared" si="77"/>
        <v>-4641.72</v>
      </c>
      <c r="AS269" s="2">
        <f t="shared" si="77"/>
        <v>-7953.58</v>
      </c>
      <c r="AT269" s="2">
        <f t="shared" si="84"/>
        <v>-1611.2200000000003</v>
      </c>
      <c r="AU269" s="2">
        <f t="shared" si="84"/>
        <v>0</v>
      </c>
      <c r="AV269" s="29">
        <f t="shared" si="84"/>
        <v>0</v>
      </c>
      <c r="AW269" s="30">
        <f t="shared" si="84"/>
        <v>-17</v>
      </c>
      <c r="AX269" s="31">
        <f t="shared" si="84"/>
        <v>-9564.7999999999993</v>
      </c>
      <c r="AY269" s="38">
        <f t="shared" si="83"/>
        <v>-1</v>
      </c>
      <c r="AZ269" s="38">
        <f t="shared" si="83"/>
        <v>-1</v>
      </c>
      <c r="BA269" s="38">
        <f t="shared" si="83"/>
        <v>-1</v>
      </c>
      <c r="BB269" s="38" t="str">
        <f t="shared" si="82"/>
        <v/>
      </c>
      <c r="BC269" s="38" t="str">
        <f t="shared" si="82"/>
        <v/>
      </c>
      <c r="BD269" s="38">
        <f t="shared" si="82"/>
        <v>-1</v>
      </c>
      <c r="BE269" s="38">
        <f t="shared" si="82"/>
        <v>-1</v>
      </c>
      <c r="BF269" s="38">
        <f t="shared" si="82"/>
        <v>-1</v>
      </c>
      <c r="BG269" s="38" t="str">
        <f t="shared" si="82"/>
        <v/>
      </c>
      <c r="BH269" s="39" t="str">
        <f t="shared" si="73"/>
        <v/>
      </c>
      <c r="BI269" s="76">
        <f t="shared" si="73"/>
        <v>-1</v>
      </c>
      <c r="BJ269" s="40">
        <f t="shared" si="73"/>
        <v>-1</v>
      </c>
      <c r="BK269" s="119" t="str">
        <f t="shared" si="79"/>
        <v/>
      </c>
      <c r="BL269" s="120" t="str">
        <f t="shared" si="79"/>
        <v/>
      </c>
      <c r="BM269" s="120" t="str">
        <f t="shared" si="79"/>
        <v/>
      </c>
      <c r="BN269" s="120" t="str">
        <f t="shared" si="79"/>
        <v/>
      </c>
      <c r="BO269" s="121" t="str">
        <f t="shared" si="79"/>
        <v/>
      </c>
      <c r="BP269" s="119">
        <f t="shared" si="80"/>
        <v>210.98727272727274</v>
      </c>
      <c r="BQ269" s="120">
        <f t="shared" si="80"/>
        <v>568.11285714285714</v>
      </c>
      <c r="BR269" s="120">
        <f t="shared" si="80"/>
        <v>537.07333333333338</v>
      </c>
      <c r="BS269" s="120" t="str">
        <f t="shared" si="80"/>
        <v/>
      </c>
      <c r="BT269" s="121" t="str">
        <f t="shared" si="80"/>
        <v/>
      </c>
      <c r="BU269" s="119" t="str">
        <f t="shared" si="81"/>
        <v/>
      </c>
      <c r="BV269" s="120" t="str">
        <f t="shared" si="81"/>
        <v/>
      </c>
      <c r="BW269" s="121" t="str">
        <f t="shared" si="81"/>
        <v/>
      </c>
      <c r="BX269" s="120" t="str">
        <f t="shared" si="81"/>
        <v/>
      </c>
      <c r="BY269" s="121" t="str">
        <f t="shared" si="81"/>
        <v/>
      </c>
    </row>
    <row r="270" spans="1:77" hidden="1" outlineLevel="1" x14ac:dyDescent="0.2">
      <c r="A270" t="s">
        <v>46</v>
      </c>
      <c r="B270" t="s">
        <v>46</v>
      </c>
      <c r="C270" t="s">
        <v>107</v>
      </c>
      <c r="D270" t="s">
        <v>107</v>
      </c>
      <c r="E270" t="s">
        <v>104</v>
      </c>
      <c r="F270" s="4">
        <f t="shared" si="74"/>
        <v>46275</v>
      </c>
      <c r="G270" t="s">
        <v>39</v>
      </c>
      <c r="H270" s="28">
        <v>0</v>
      </c>
      <c r="I270" s="138">
        <v>0</v>
      </c>
      <c r="J270" s="138">
        <v>0</v>
      </c>
      <c r="K270" s="2">
        <v>0</v>
      </c>
      <c r="L270" s="2">
        <v>0</v>
      </c>
      <c r="M270" s="2">
        <v>0</v>
      </c>
      <c r="N270" s="2">
        <v>0</v>
      </c>
      <c r="O270" s="2">
        <v>0</v>
      </c>
      <c r="P270" s="2">
        <v>0</v>
      </c>
      <c r="Q270" s="29">
        <v>0</v>
      </c>
      <c r="R270" s="30">
        <f t="shared" si="69"/>
        <v>0</v>
      </c>
      <c r="S270" s="30">
        <f t="shared" si="70"/>
        <v>0</v>
      </c>
      <c r="T270" t="s">
        <v>49</v>
      </c>
      <c r="U270" t="s">
        <v>49</v>
      </c>
      <c r="V270" t="s">
        <v>107</v>
      </c>
      <c r="W270" t="s">
        <v>107</v>
      </c>
      <c r="X270" t="s">
        <v>104</v>
      </c>
      <c r="Y270" s="4">
        <f t="shared" si="75"/>
        <v>45911</v>
      </c>
      <c r="Z270" t="s">
        <v>39</v>
      </c>
      <c r="AA270" s="28">
        <v>19</v>
      </c>
      <c r="AB270" s="138">
        <v>15</v>
      </c>
      <c r="AC270" s="138">
        <v>3</v>
      </c>
      <c r="AD270" s="2">
        <v>0</v>
      </c>
      <c r="AE270" s="2">
        <v>0</v>
      </c>
      <c r="AF270" s="2">
        <v>5337.92</v>
      </c>
      <c r="AG270" s="2">
        <v>4697.09</v>
      </c>
      <c r="AH270" s="2">
        <v>534.9</v>
      </c>
      <c r="AI270" s="2">
        <v>0</v>
      </c>
      <c r="AJ270" s="29">
        <v>0</v>
      </c>
      <c r="AK270" s="30">
        <f t="shared" si="71"/>
        <v>18</v>
      </c>
      <c r="AL270" s="30">
        <f t="shared" si="72"/>
        <v>5231.99</v>
      </c>
      <c r="AM270" s="2">
        <f t="shared" si="78"/>
        <v>-19</v>
      </c>
      <c r="AN270" s="2">
        <f t="shared" si="78"/>
        <v>-15</v>
      </c>
      <c r="AO270" s="2">
        <f t="shared" si="77"/>
        <v>-3</v>
      </c>
      <c r="AP270" s="2">
        <f t="shared" si="77"/>
        <v>0</v>
      </c>
      <c r="AQ270" s="2">
        <f t="shared" si="77"/>
        <v>0</v>
      </c>
      <c r="AR270" s="2">
        <f t="shared" si="77"/>
        <v>-5337.92</v>
      </c>
      <c r="AS270" s="2">
        <f t="shared" si="77"/>
        <v>-4697.09</v>
      </c>
      <c r="AT270" s="2">
        <f t="shared" si="84"/>
        <v>-534.9</v>
      </c>
      <c r="AU270" s="2">
        <f t="shared" si="84"/>
        <v>0</v>
      </c>
      <c r="AV270" s="29">
        <f t="shared" si="84"/>
        <v>0</v>
      </c>
      <c r="AW270" s="30">
        <f t="shared" si="84"/>
        <v>-18</v>
      </c>
      <c r="AX270" s="31">
        <f t="shared" si="84"/>
        <v>-5231.99</v>
      </c>
      <c r="AY270" s="38">
        <f t="shared" si="83"/>
        <v>-1</v>
      </c>
      <c r="AZ270" s="38">
        <f t="shared" si="83"/>
        <v>-1</v>
      </c>
      <c r="BA270" s="38">
        <f t="shared" si="83"/>
        <v>-1</v>
      </c>
      <c r="BB270" s="38" t="str">
        <f t="shared" si="82"/>
        <v/>
      </c>
      <c r="BC270" s="38" t="str">
        <f t="shared" si="82"/>
        <v/>
      </c>
      <c r="BD270" s="38">
        <f t="shared" si="82"/>
        <v>-1</v>
      </c>
      <c r="BE270" s="38">
        <f t="shared" si="82"/>
        <v>-1</v>
      </c>
      <c r="BF270" s="38">
        <f t="shared" si="82"/>
        <v>-1</v>
      </c>
      <c r="BG270" s="38" t="str">
        <f t="shared" si="82"/>
        <v/>
      </c>
      <c r="BH270" s="39" t="str">
        <f t="shared" si="73"/>
        <v/>
      </c>
      <c r="BI270" s="76">
        <f t="shared" si="73"/>
        <v>-1</v>
      </c>
      <c r="BJ270" s="40">
        <f t="shared" si="73"/>
        <v>-1</v>
      </c>
      <c r="BK270" s="119" t="str">
        <f t="shared" si="79"/>
        <v/>
      </c>
      <c r="BL270" s="120" t="str">
        <f t="shared" si="79"/>
        <v/>
      </c>
      <c r="BM270" s="120" t="str">
        <f t="shared" si="79"/>
        <v/>
      </c>
      <c r="BN270" s="120" t="str">
        <f t="shared" si="79"/>
        <v/>
      </c>
      <c r="BO270" s="121" t="str">
        <f t="shared" si="79"/>
        <v/>
      </c>
      <c r="BP270" s="119">
        <f t="shared" si="80"/>
        <v>280.94315789473683</v>
      </c>
      <c r="BQ270" s="120">
        <f t="shared" si="80"/>
        <v>313.13933333333335</v>
      </c>
      <c r="BR270" s="120">
        <f t="shared" si="80"/>
        <v>178.29999999999998</v>
      </c>
      <c r="BS270" s="120" t="str">
        <f t="shared" si="80"/>
        <v/>
      </c>
      <c r="BT270" s="121" t="str">
        <f t="shared" si="80"/>
        <v/>
      </c>
      <c r="BU270" s="119" t="str">
        <f t="shared" si="81"/>
        <v/>
      </c>
      <c r="BV270" s="120" t="str">
        <f t="shared" si="81"/>
        <v/>
      </c>
      <c r="BW270" s="121" t="str">
        <f t="shared" si="81"/>
        <v/>
      </c>
      <c r="BX270" s="120" t="str">
        <f t="shared" si="81"/>
        <v/>
      </c>
      <c r="BY270" s="121" t="str">
        <f t="shared" si="81"/>
        <v/>
      </c>
    </row>
    <row r="271" spans="1:77" hidden="1" outlineLevel="1" x14ac:dyDescent="0.2">
      <c r="A271" t="s">
        <v>46</v>
      </c>
      <c r="B271" t="s">
        <v>46</v>
      </c>
      <c r="C271" t="s">
        <v>107</v>
      </c>
      <c r="D271" t="s">
        <v>107</v>
      </c>
      <c r="E271" t="s">
        <v>104</v>
      </c>
      <c r="F271" s="4">
        <f t="shared" si="74"/>
        <v>46276</v>
      </c>
      <c r="G271" t="s">
        <v>40</v>
      </c>
      <c r="H271" s="28">
        <v>0</v>
      </c>
      <c r="I271" s="138">
        <v>0</v>
      </c>
      <c r="J271" s="138">
        <v>0</v>
      </c>
      <c r="K271" s="2">
        <v>0</v>
      </c>
      <c r="L271" s="2">
        <v>0</v>
      </c>
      <c r="M271" s="2">
        <v>0</v>
      </c>
      <c r="N271" s="2">
        <v>0</v>
      </c>
      <c r="O271" s="2">
        <v>0</v>
      </c>
      <c r="P271" s="2">
        <v>0</v>
      </c>
      <c r="Q271" s="29">
        <v>0</v>
      </c>
      <c r="R271" s="30">
        <f t="shared" ref="R271:R334" si="85">SUM(I271:L271)</f>
        <v>0</v>
      </c>
      <c r="S271" s="30">
        <f t="shared" ref="S271:S334" si="86">SUM(N271:Q271)</f>
        <v>0</v>
      </c>
      <c r="T271" t="s">
        <v>49</v>
      </c>
      <c r="U271" t="s">
        <v>49</v>
      </c>
      <c r="V271" t="s">
        <v>107</v>
      </c>
      <c r="W271" t="s">
        <v>107</v>
      </c>
      <c r="X271" t="s">
        <v>104</v>
      </c>
      <c r="Y271" s="4">
        <f t="shared" si="75"/>
        <v>45912</v>
      </c>
      <c r="Z271" t="s">
        <v>40</v>
      </c>
      <c r="AA271" s="28">
        <v>27</v>
      </c>
      <c r="AB271" s="138">
        <v>20</v>
      </c>
      <c r="AC271" s="138">
        <v>1</v>
      </c>
      <c r="AD271" s="2">
        <v>0</v>
      </c>
      <c r="AE271" s="2">
        <v>0</v>
      </c>
      <c r="AF271" s="2">
        <v>9563.5499999999993</v>
      </c>
      <c r="AG271" s="2">
        <v>7598.74</v>
      </c>
      <c r="AH271" s="2">
        <v>844.92</v>
      </c>
      <c r="AI271" s="2">
        <v>0</v>
      </c>
      <c r="AJ271" s="29">
        <v>0</v>
      </c>
      <c r="AK271" s="30">
        <f t="shared" ref="AK271:AK334" si="87">SUM(AB271:AE271)</f>
        <v>21</v>
      </c>
      <c r="AL271" s="30">
        <f t="shared" ref="AL271:AL334" si="88">SUM(AG271:AJ271)</f>
        <v>8443.66</v>
      </c>
      <c r="AM271" s="2">
        <f t="shared" si="78"/>
        <v>-27</v>
      </c>
      <c r="AN271" s="2">
        <f t="shared" si="78"/>
        <v>-20</v>
      </c>
      <c r="AO271" s="2">
        <f t="shared" si="77"/>
        <v>-1</v>
      </c>
      <c r="AP271" s="2">
        <f t="shared" si="77"/>
        <v>0</v>
      </c>
      <c r="AQ271" s="2">
        <f t="shared" si="77"/>
        <v>0</v>
      </c>
      <c r="AR271" s="2">
        <f t="shared" si="77"/>
        <v>-9563.5499999999993</v>
      </c>
      <c r="AS271" s="2">
        <f t="shared" si="77"/>
        <v>-7598.74</v>
      </c>
      <c r="AT271" s="2">
        <f t="shared" si="84"/>
        <v>-844.92</v>
      </c>
      <c r="AU271" s="2">
        <f t="shared" si="84"/>
        <v>0</v>
      </c>
      <c r="AV271" s="29">
        <f t="shared" si="84"/>
        <v>0</v>
      </c>
      <c r="AW271" s="30">
        <f t="shared" si="84"/>
        <v>-21</v>
      </c>
      <c r="AX271" s="31">
        <f t="shared" si="84"/>
        <v>-8443.66</v>
      </c>
      <c r="AY271" s="38">
        <f t="shared" si="83"/>
        <v>-1</v>
      </c>
      <c r="AZ271" s="38">
        <f t="shared" si="83"/>
        <v>-1</v>
      </c>
      <c r="BA271" s="38">
        <f t="shared" si="83"/>
        <v>-1</v>
      </c>
      <c r="BB271" s="38" t="str">
        <f t="shared" si="82"/>
        <v/>
      </c>
      <c r="BC271" s="38" t="str">
        <f t="shared" si="82"/>
        <v/>
      </c>
      <c r="BD271" s="38">
        <f t="shared" si="82"/>
        <v>-1</v>
      </c>
      <c r="BE271" s="38">
        <f t="shared" si="82"/>
        <v>-1</v>
      </c>
      <c r="BF271" s="38">
        <f t="shared" si="82"/>
        <v>-1</v>
      </c>
      <c r="BG271" s="38" t="str">
        <f t="shared" si="82"/>
        <v/>
      </c>
      <c r="BH271" s="39" t="str">
        <f t="shared" si="82"/>
        <v/>
      </c>
      <c r="BI271" s="76">
        <f t="shared" si="82"/>
        <v>-1</v>
      </c>
      <c r="BJ271" s="40">
        <f t="shared" si="82"/>
        <v>-1</v>
      </c>
      <c r="BK271" s="119" t="str">
        <f t="shared" si="79"/>
        <v/>
      </c>
      <c r="BL271" s="120" t="str">
        <f t="shared" si="79"/>
        <v/>
      </c>
      <c r="BM271" s="120" t="str">
        <f t="shared" si="79"/>
        <v/>
      </c>
      <c r="BN271" s="120" t="str">
        <f t="shared" si="79"/>
        <v/>
      </c>
      <c r="BO271" s="121" t="str">
        <f t="shared" si="79"/>
        <v/>
      </c>
      <c r="BP271" s="119">
        <f t="shared" si="80"/>
        <v>354.20555555555552</v>
      </c>
      <c r="BQ271" s="120">
        <f t="shared" si="80"/>
        <v>379.93700000000001</v>
      </c>
      <c r="BR271" s="120">
        <f t="shared" si="80"/>
        <v>844.92</v>
      </c>
      <c r="BS271" s="120" t="str">
        <f t="shared" si="80"/>
        <v/>
      </c>
      <c r="BT271" s="121" t="str">
        <f t="shared" si="80"/>
        <v/>
      </c>
      <c r="BU271" s="119" t="str">
        <f t="shared" si="81"/>
        <v/>
      </c>
      <c r="BV271" s="120" t="str">
        <f t="shared" si="81"/>
        <v/>
      </c>
      <c r="BW271" s="121" t="str">
        <f t="shared" si="81"/>
        <v/>
      </c>
      <c r="BX271" s="120" t="str">
        <f t="shared" si="81"/>
        <v/>
      </c>
      <c r="BY271" s="121" t="str">
        <f t="shared" si="81"/>
        <v/>
      </c>
    </row>
    <row r="272" spans="1:77" ht="13.5" hidden="1" outlineLevel="1" thickBot="1" x14ac:dyDescent="0.25">
      <c r="A272" t="s">
        <v>46</v>
      </c>
      <c r="B272" t="s">
        <v>46</v>
      </c>
      <c r="C272" t="s">
        <v>107</v>
      </c>
      <c r="D272" t="s">
        <v>107</v>
      </c>
      <c r="E272" t="s">
        <v>104</v>
      </c>
      <c r="F272" s="59">
        <f t="shared" ref="F272:F335" si="89">+F271+1</f>
        <v>46277</v>
      </c>
      <c r="G272" s="42" t="s">
        <v>41</v>
      </c>
      <c r="H272" s="43">
        <v>0</v>
      </c>
      <c r="I272" s="44">
        <v>0</v>
      </c>
      <c r="J272" s="44">
        <v>0</v>
      </c>
      <c r="K272" s="44">
        <v>0</v>
      </c>
      <c r="L272" s="44">
        <v>0</v>
      </c>
      <c r="M272" s="44">
        <v>0</v>
      </c>
      <c r="N272" s="44">
        <v>0</v>
      </c>
      <c r="O272" s="44">
        <v>0</v>
      </c>
      <c r="P272" s="44">
        <v>0</v>
      </c>
      <c r="Q272" s="45">
        <v>0</v>
      </c>
      <c r="R272" s="46">
        <f t="shared" si="85"/>
        <v>0</v>
      </c>
      <c r="S272" s="46">
        <f t="shared" si="86"/>
        <v>0</v>
      </c>
      <c r="T272" t="s">
        <v>49</v>
      </c>
      <c r="U272" t="s">
        <v>49</v>
      </c>
      <c r="V272" t="s">
        <v>107</v>
      </c>
      <c r="W272" t="s">
        <v>107</v>
      </c>
      <c r="X272" t="s">
        <v>104</v>
      </c>
      <c r="Y272" s="59">
        <f t="shared" ref="Y272:Y335" si="90">+Y271+1</f>
        <v>45913</v>
      </c>
      <c r="Z272" s="42" t="s">
        <v>41</v>
      </c>
      <c r="AA272" s="43">
        <v>22</v>
      </c>
      <c r="AB272" s="44">
        <v>0</v>
      </c>
      <c r="AC272" s="44">
        <v>2</v>
      </c>
      <c r="AD272" s="44">
        <v>0</v>
      </c>
      <c r="AE272" s="44">
        <v>0</v>
      </c>
      <c r="AF272" s="44">
        <v>4967.24</v>
      </c>
      <c r="AG272" s="44">
        <v>0</v>
      </c>
      <c r="AH272" s="44">
        <v>-386.73</v>
      </c>
      <c r="AI272" s="44">
        <v>0</v>
      </c>
      <c r="AJ272" s="45">
        <v>0</v>
      </c>
      <c r="AK272" s="46">
        <f t="shared" si="87"/>
        <v>2</v>
      </c>
      <c r="AL272" s="46">
        <f t="shared" si="88"/>
        <v>-386.73</v>
      </c>
      <c r="AM272" s="44">
        <f t="shared" si="78"/>
        <v>-22</v>
      </c>
      <c r="AN272" s="44">
        <f t="shared" si="78"/>
        <v>0</v>
      </c>
      <c r="AO272" s="44">
        <f t="shared" si="77"/>
        <v>-2</v>
      </c>
      <c r="AP272" s="44">
        <f t="shared" si="77"/>
        <v>0</v>
      </c>
      <c r="AQ272" s="44">
        <f t="shared" si="77"/>
        <v>0</v>
      </c>
      <c r="AR272" s="44">
        <f t="shared" si="77"/>
        <v>-4967.24</v>
      </c>
      <c r="AS272" s="44">
        <f t="shared" si="77"/>
        <v>0</v>
      </c>
      <c r="AT272" s="44">
        <f t="shared" si="84"/>
        <v>386.73</v>
      </c>
      <c r="AU272" s="44">
        <f t="shared" si="84"/>
        <v>0</v>
      </c>
      <c r="AV272" s="45">
        <f t="shared" si="84"/>
        <v>0</v>
      </c>
      <c r="AW272" s="46">
        <f t="shared" si="84"/>
        <v>-2</v>
      </c>
      <c r="AX272" s="47">
        <f t="shared" si="84"/>
        <v>386.73</v>
      </c>
      <c r="AY272" s="56">
        <f t="shared" si="83"/>
        <v>-1</v>
      </c>
      <c r="AZ272" s="56" t="str">
        <f t="shared" si="83"/>
        <v/>
      </c>
      <c r="BA272" s="56">
        <f t="shared" si="83"/>
        <v>-1</v>
      </c>
      <c r="BB272" s="56" t="str">
        <f t="shared" si="82"/>
        <v/>
      </c>
      <c r="BC272" s="56" t="str">
        <f t="shared" si="82"/>
        <v/>
      </c>
      <c r="BD272" s="56">
        <f t="shared" si="82"/>
        <v>-1</v>
      </c>
      <c r="BE272" s="56" t="str">
        <f t="shared" si="82"/>
        <v/>
      </c>
      <c r="BF272" s="56">
        <f t="shared" si="82"/>
        <v>-1</v>
      </c>
      <c r="BG272" s="56" t="str">
        <f t="shared" si="82"/>
        <v/>
      </c>
      <c r="BH272" s="57" t="str">
        <f t="shared" si="82"/>
        <v/>
      </c>
      <c r="BI272" s="81">
        <f t="shared" si="82"/>
        <v>-1</v>
      </c>
      <c r="BJ272" s="58">
        <f t="shared" si="82"/>
        <v>-1</v>
      </c>
      <c r="BK272" s="122" t="str">
        <f t="shared" si="79"/>
        <v/>
      </c>
      <c r="BL272" s="123" t="str">
        <f t="shared" si="79"/>
        <v/>
      </c>
      <c r="BM272" s="123" t="str">
        <f t="shared" si="79"/>
        <v/>
      </c>
      <c r="BN272" s="123" t="str">
        <f t="shared" si="79"/>
        <v/>
      </c>
      <c r="BO272" s="124" t="str">
        <f t="shared" si="79"/>
        <v/>
      </c>
      <c r="BP272" s="122">
        <f t="shared" si="80"/>
        <v>225.78363636363636</v>
      </c>
      <c r="BQ272" s="123" t="str">
        <f t="shared" si="80"/>
        <v/>
      </c>
      <c r="BR272" s="123">
        <f t="shared" si="80"/>
        <v>-193.36500000000001</v>
      </c>
      <c r="BS272" s="123" t="str">
        <f t="shared" si="80"/>
        <v/>
      </c>
      <c r="BT272" s="124" t="str">
        <f t="shared" si="80"/>
        <v/>
      </c>
      <c r="BU272" s="122" t="str">
        <f t="shared" si="81"/>
        <v/>
      </c>
      <c r="BV272" s="123" t="str">
        <f t="shared" si="81"/>
        <v/>
      </c>
      <c r="BW272" s="124" t="str">
        <f t="shared" si="81"/>
        <v/>
      </c>
      <c r="BX272" s="123" t="str">
        <f t="shared" si="81"/>
        <v/>
      </c>
      <c r="BY272" s="124" t="str">
        <f t="shared" si="81"/>
        <v/>
      </c>
    </row>
    <row r="273" spans="1:77" hidden="1" outlineLevel="1" x14ac:dyDescent="0.2">
      <c r="A273" t="s">
        <v>46</v>
      </c>
      <c r="B273" t="s">
        <v>46</v>
      </c>
      <c r="C273" t="s">
        <v>107</v>
      </c>
      <c r="D273" t="s">
        <v>107</v>
      </c>
      <c r="E273" t="s">
        <v>105</v>
      </c>
      <c r="F273" s="4">
        <f t="shared" si="89"/>
        <v>46278</v>
      </c>
      <c r="G273" t="s">
        <v>35</v>
      </c>
      <c r="H273" s="28">
        <v>0</v>
      </c>
      <c r="I273" s="138">
        <v>0</v>
      </c>
      <c r="J273" s="138">
        <v>0</v>
      </c>
      <c r="K273" s="2">
        <v>0</v>
      </c>
      <c r="L273" s="2">
        <v>0</v>
      </c>
      <c r="M273" s="2">
        <v>0</v>
      </c>
      <c r="N273" s="2">
        <v>0</v>
      </c>
      <c r="O273" s="2">
        <v>0</v>
      </c>
      <c r="P273" s="2">
        <v>0</v>
      </c>
      <c r="Q273" s="29">
        <v>0</v>
      </c>
      <c r="R273" s="30">
        <f t="shared" si="85"/>
        <v>0</v>
      </c>
      <c r="S273" s="30">
        <f t="shared" si="86"/>
        <v>0</v>
      </c>
      <c r="T273" t="s">
        <v>49</v>
      </c>
      <c r="U273" t="s">
        <v>49</v>
      </c>
      <c r="V273" t="s">
        <v>107</v>
      </c>
      <c r="W273" t="s">
        <v>107</v>
      </c>
      <c r="X273" t="s">
        <v>105</v>
      </c>
      <c r="Y273" s="4">
        <f t="shared" si="90"/>
        <v>45914</v>
      </c>
      <c r="Z273" t="s">
        <v>35</v>
      </c>
      <c r="AA273" s="28">
        <v>11</v>
      </c>
      <c r="AB273" s="138">
        <v>12</v>
      </c>
      <c r="AC273" s="138">
        <v>0</v>
      </c>
      <c r="AD273" s="2">
        <v>0</v>
      </c>
      <c r="AE273" s="2">
        <v>0</v>
      </c>
      <c r="AF273" s="2">
        <v>2636.2</v>
      </c>
      <c r="AG273" s="2">
        <v>3011.58</v>
      </c>
      <c r="AH273" s="2">
        <v>0</v>
      </c>
      <c r="AI273" s="2">
        <v>0</v>
      </c>
      <c r="AJ273" s="29">
        <v>0</v>
      </c>
      <c r="AK273" s="30">
        <f t="shared" si="87"/>
        <v>12</v>
      </c>
      <c r="AL273" s="30">
        <f t="shared" si="88"/>
        <v>3011.58</v>
      </c>
      <c r="AM273" s="2">
        <f t="shared" si="78"/>
        <v>-11</v>
      </c>
      <c r="AN273" s="2">
        <f t="shared" si="78"/>
        <v>-12</v>
      </c>
      <c r="AO273" s="2">
        <f t="shared" si="77"/>
        <v>0</v>
      </c>
      <c r="AP273" s="2">
        <f t="shared" si="77"/>
        <v>0</v>
      </c>
      <c r="AQ273" s="2">
        <f t="shared" si="77"/>
        <v>0</v>
      </c>
      <c r="AR273" s="2">
        <f t="shared" si="77"/>
        <v>-2636.2</v>
      </c>
      <c r="AS273" s="2">
        <f t="shared" si="77"/>
        <v>-3011.58</v>
      </c>
      <c r="AT273" s="2">
        <f t="shared" si="84"/>
        <v>0</v>
      </c>
      <c r="AU273" s="2">
        <f t="shared" si="84"/>
        <v>0</v>
      </c>
      <c r="AV273" s="29">
        <f t="shared" si="84"/>
        <v>0</v>
      </c>
      <c r="AW273" s="30">
        <f t="shared" si="84"/>
        <v>-12</v>
      </c>
      <c r="AX273" s="31">
        <f t="shared" si="84"/>
        <v>-3011.58</v>
      </c>
      <c r="AY273" s="38">
        <f t="shared" si="83"/>
        <v>-1</v>
      </c>
      <c r="AZ273" s="38">
        <f t="shared" si="83"/>
        <v>-1</v>
      </c>
      <c r="BA273" s="38" t="str">
        <f t="shared" si="83"/>
        <v/>
      </c>
      <c r="BB273" s="38" t="str">
        <f t="shared" si="82"/>
        <v/>
      </c>
      <c r="BC273" s="38" t="str">
        <f t="shared" si="82"/>
        <v/>
      </c>
      <c r="BD273" s="38">
        <f t="shared" si="82"/>
        <v>-1</v>
      </c>
      <c r="BE273" s="38">
        <f t="shared" si="82"/>
        <v>-1</v>
      </c>
      <c r="BF273" s="38" t="str">
        <f t="shared" si="82"/>
        <v/>
      </c>
      <c r="BG273" s="38" t="str">
        <f t="shared" si="82"/>
        <v/>
      </c>
      <c r="BH273" s="39" t="str">
        <f t="shared" si="82"/>
        <v/>
      </c>
      <c r="BI273" s="76">
        <f t="shared" si="82"/>
        <v>-1</v>
      </c>
      <c r="BJ273" s="40">
        <f t="shared" si="82"/>
        <v>-1</v>
      </c>
      <c r="BK273" s="116" t="str">
        <f t="shared" si="79"/>
        <v/>
      </c>
      <c r="BL273" s="117" t="str">
        <f t="shared" si="79"/>
        <v/>
      </c>
      <c r="BM273" s="117" t="str">
        <f t="shared" si="79"/>
        <v/>
      </c>
      <c r="BN273" s="117" t="str">
        <f t="shared" si="79"/>
        <v/>
      </c>
      <c r="BO273" s="118" t="str">
        <f t="shared" si="79"/>
        <v/>
      </c>
      <c r="BP273" s="116">
        <f t="shared" si="80"/>
        <v>239.65454545454543</v>
      </c>
      <c r="BQ273" s="117">
        <f t="shared" si="80"/>
        <v>250.965</v>
      </c>
      <c r="BR273" s="117" t="str">
        <f t="shared" si="80"/>
        <v/>
      </c>
      <c r="BS273" s="117" t="str">
        <f t="shared" si="80"/>
        <v/>
      </c>
      <c r="BT273" s="118" t="str">
        <f t="shared" si="80"/>
        <v/>
      </c>
      <c r="BU273" s="116" t="str">
        <f t="shared" si="81"/>
        <v/>
      </c>
      <c r="BV273" s="117" t="str">
        <f t="shared" si="81"/>
        <v/>
      </c>
      <c r="BW273" s="118" t="str">
        <f t="shared" si="81"/>
        <v/>
      </c>
      <c r="BX273" s="117" t="str">
        <f t="shared" si="81"/>
        <v/>
      </c>
      <c r="BY273" s="118" t="str">
        <f t="shared" si="81"/>
        <v/>
      </c>
    </row>
    <row r="274" spans="1:77" hidden="1" outlineLevel="1" x14ac:dyDescent="0.2">
      <c r="A274" t="s">
        <v>46</v>
      </c>
      <c r="B274" t="s">
        <v>46</v>
      </c>
      <c r="C274" t="s">
        <v>107</v>
      </c>
      <c r="D274" t="s">
        <v>107</v>
      </c>
      <c r="E274" t="s">
        <v>105</v>
      </c>
      <c r="F274" s="4">
        <f t="shared" si="89"/>
        <v>46279</v>
      </c>
      <c r="G274" t="s">
        <v>36</v>
      </c>
      <c r="H274" s="28">
        <v>0</v>
      </c>
      <c r="I274" s="138">
        <v>0</v>
      </c>
      <c r="J274" s="138">
        <v>0</v>
      </c>
      <c r="K274" s="2">
        <v>0</v>
      </c>
      <c r="L274" s="2">
        <v>0</v>
      </c>
      <c r="M274" s="2">
        <v>0</v>
      </c>
      <c r="N274" s="2">
        <v>0</v>
      </c>
      <c r="O274" s="2">
        <v>0</v>
      </c>
      <c r="P274" s="2">
        <v>0</v>
      </c>
      <c r="Q274" s="29">
        <v>0</v>
      </c>
      <c r="R274" s="30">
        <f t="shared" si="85"/>
        <v>0</v>
      </c>
      <c r="S274" s="30">
        <f t="shared" si="86"/>
        <v>0</v>
      </c>
      <c r="T274" t="s">
        <v>49</v>
      </c>
      <c r="U274" t="s">
        <v>49</v>
      </c>
      <c r="V274" t="s">
        <v>107</v>
      </c>
      <c r="W274" t="s">
        <v>107</v>
      </c>
      <c r="X274" t="s">
        <v>105</v>
      </c>
      <c r="Y274" s="4">
        <f t="shared" si="90"/>
        <v>45915</v>
      </c>
      <c r="Z274" t="s">
        <v>36</v>
      </c>
      <c r="AA274" s="28">
        <v>19</v>
      </c>
      <c r="AB274" s="138">
        <v>13</v>
      </c>
      <c r="AC274" s="138">
        <v>2</v>
      </c>
      <c r="AD274" s="2">
        <v>0</v>
      </c>
      <c r="AE274" s="2">
        <v>0</v>
      </c>
      <c r="AF274" s="2">
        <v>3494.9399999999996</v>
      </c>
      <c r="AG274" s="2">
        <v>3203.33</v>
      </c>
      <c r="AH274" s="2">
        <v>1233.19</v>
      </c>
      <c r="AI274" s="2">
        <v>0</v>
      </c>
      <c r="AJ274" s="29">
        <v>0</v>
      </c>
      <c r="AK274" s="30">
        <f t="shared" si="87"/>
        <v>15</v>
      </c>
      <c r="AL274" s="30">
        <f t="shared" si="88"/>
        <v>4436.5200000000004</v>
      </c>
      <c r="AM274" s="2">
        <f t="shared" si="78"/>
        <v>-19</v>
      </c>
      <c r="AN274" s="2">
        <f t="shared" si="78"/>
        <v>-13</v>
      </c>
      <c r="AO274" s="2">
        <f t="shared" si="77"/>
        <v>-2</v>
      </c>
      <c r="AP274" s="2">
        <f t="shared" si="77"/>
        <v>0</v>
      </c>
      <c r="AQ274" s="2">
        <f t="shared" si="77"/>
        <v>0</v>
      </c>
      <c r="AR274" s="2">
        <f t="shared" si="77"/>
        <v>-3494.9399999999996</v>
      </c>
      <c r="AS274" s="2">
        <f t="shared" si="77"/>
        <v>-3203.33</v>
      </c>
      <c r="AT274" s="2">
        <f t="shared" si="84"/>
        <v>-1233.19</v>
      </c>
      <c r="AU274" s="2">
        <f t="shared" si="84"/>
        <v>0</v>
      </c>
      <c r="AV274" s="29">
        <f t="shared" si="84"/>
        <v>0</v>
      </c>
      <c r="AW274" s="30">
        <f t="shared" si="84"/>
        <v>-15</v>
      </c>
      <c r="AX274" s="31">
        <f t="shared" si="84"/>
        <v>-4436.5200000000004</v>
      </c>
      <c r="AY274" s="38">
        <f t="shared" si="83"/>
        <v>-1</v>
      </c>
      <c r="AZ274" s="38">
        <f t="shared" si="83"/>
        <v>-1</v>
      </c>
      <c r="BA274" s="38">
        <f t="shared" si="83"/>
        <v>-1</v>
      </c>
      <c r="BB274" s="38" t="str">
        <f t="shared" si="82"/>
        <v/>
      </c>
      <c r="BC274" s="38" t="str">
        <f t="shared" si="82"/>
        <v/>
      </c>
      <c r="BD274" s="38">
        <f t="shared" si="82"/>
        <v>-1</v>
      </c>
      <c r="BE274" s="38">
        <f t="shared" si="82"/>
        <v>-1</v>
      </c>
      <c r="BF274" s="38">
        <f t="shared" si="82"/>
        <v>-1</v>
      </c>
      <c r="BG274" s="38" t="str">
        <f t="shared" si="82"/>
        <v/>
      </c>
      <c r="BH274" s="39" t="str">
        <f t="shared" si="82"/>
        <v/>
      </c>
      <c r="BI274" s="76">
        <f t="shared" si="82"/>
        <v>-1</v>
      </c>
      <c r="BJ274" s="40">
        <f t="shared" si="82"/>
        <v>-1</v>
      </c>
      <c r="BK274" s="119" t="str">
        <f t="shared" si="79"/>
        <v/>
      </c>
      <c r="BL274" s="120" t="str">
        <f t="shared" si="79"/>
        <v/>
      </c>
      <c r="BM274" s="120" t="str">
        <f t="shared" si="79"/>
        <v/>
      </c>
      <c r="BN274" s="120" t="str">
        <f t="shared" si="79"/>
        <v/>
      </c>
      <c r="BO274" s="121" t="str">
        <f t="shared" si="79"/>
        <v/>
      </c>
      <c r="BP274" s="119">
        <f t="shared" si="80"/>
        <v>183.94421052631577</v>
      </c>
      <c r="BQ274" s="120">
        <f t="shared" si="80"/>
        <v>246.41</v>
      </c>
      <c r="BR274" s="120">
        <f t="shared" si="80"/>
        <v>616.59500000000003</v>
      </c>
      <c r="BS274" s="120" t="str">
        <f t="shared" si="80"/>
        <v/>
      </c>
      <c r="BT274" s="121" t="str">
        <f t="shared" si="80"/>
        <v/>
      </c>
      <c r="BU274" s="119" t="str">
        <f t="shared" si="81"/>
        <v/>
      </c>
      <c r="BV274" s="120" t="str">
        <f t="shared" si="81"/>
        <v/>
      </c>
      <c r="BW274" s="121" t="str">
        <f t="shared" si="81"/>
        <v/>
      </c>
      <c r="BX274" s="120" t="str">
        <f t="shared" si="81"/>
        <v/>
      </c>
      <c r="BY274" s="121" t="str">
        <f t="shared" si="81"/>
        <v/>
      </c>
    </row>
    <row r="275" spans="1:77" hidden="1" outlineLevel="1" x14ac:dyDescent="0.2">
      <c r="A275" t="s">
        <v>46</v>
      </c>
      <c r="B275" t="s">
        <v>46</v>
      </c>
      <c r="C275" t="s">
        <v>107</v>
      </c>
      <c r="D275" t="s">
        <v>107</v>
      </c>
      <c r="E275" t="s">
        <v>105</v>
      </c>
      <c r="F275" s="4">
        <f t="shared" si="89"/>
        <v>46280</v>
      </c>
      <c r="G275" t="s">
        <v>37</v>
      </c>
      <c r="H275" s="28">
        <v>0</v>
      </c>
      <c r="I275" s="138">
        <v>0</v>
      </c>
      <c r="J275" s="138">
        <v>0</v>
      </c>
      <c r="K275" s="2">
        <v>0</v>
      </c>
      <c r="L275" s="2">
        <v>0</v>
      </c>
      <c r="M275" s="2">
        <v>0</v>
      </c>
      <c r="N275" s="2">
        <v>0</v>
      </c>
      <c r="O275" s="2">
        <v>0</v>
      </c>
      <c r="P275" s="2">
        <v>0</v>
      </c>
      <c r="Q275" s="29">
        <v>0</v>
      </c>
      <c r="R275" s="30">
        <f t="shared" si="85"/>
        <v>0</v>
      </c>
      <c r="S275" s="30">
        <f t="shared" si="86"/>
        <v>0</v>
      </c>
      <c r="T275" t="s">
        <v>49</v>
      </c>
      <c r="U275" t="s">
        <v>49</v>
      </c>
      <c r="V275" t="s">
        <v>107</v>
      </c>
      <c r="W275" t="s">
        <v>107</v>
      </c>
      <c r="X275" t="s">
        <v>105</v>
      </c>
      <c r="Y275" s="4">
        <f t="shared" si="90"/>
        <v>45916</v>
      </c>
      <c r="Z275" t="s">
        <v>37</v>
      </c>
      <c r="AA275" s="28">
        <v>33</v>
      </c>
      <c r="AB275" s="138">
        <v>17</v>
      </c>
      <c r="AC275" s="138">
        <v>3</v>
      </c>
      <c r="AD275" s="2">
        <v>0</v>
      </c>
      <c r="AE275" s="2">
        <v>0</v>
      </c>
      <c r="AF275" s="2">
        <v>6935.2300000000005</v>
      </c>
      <c r="AG275" s="2">
        <v>3546.8500000000004</v>
      </c>
      <c r="AH275" s="2">
        <v>2189.2399999999998</v>
      </c>
      <c r="AI275" s="2">
        <v>0</v>
      </c>
      <c r="AJ275" s="29">
        <v>0</v>
      </c>
      <c r="AK275" s="30">
        <f t="shared" si="87"/>
        <v>20</v>
      </c>
      <c r="AL275" s="30">
        <f t="shared" si="88"/>
        <v>5736.09</v>
      </c>
      <c r="AM275" s="2">
        <f t="shared" si="78"/>
        <v>-33</v>
      </c>
      <c r="AN275" s="2">
        <f t="shared" si="78"/>
        <v>-17</v>
      </c>
      <c r="AO275" s="2">
        <f t="shared" si="77"/>
        <v>-3</v>
      </c>
      <c r="AP275" s="2">
        <f t="shared" si="77"/>
        <v>0</v>
      </c>
      <c r="AQ275" s="2">
        <f t="shared" si="77"/>
        <v>0</v>
      </c>
      <c r="AR275" s="2">
        <f t="shared" si="77"/>
        <v>-6935.2300000000005</v>
      </c>
      <c r="AS275" s="2">
        <f t="shared" si="77"/>
        <v>-3546.8500000000004</v>
      </c>
      <c r="AT275" s="2">
        <f t="shared" si="84"/>
        <v>-2189.2399999999998</v>
      </c>
      <c r="AU275" s="2">
        <f t="shared" si="84"/>
        <v>0</v>
      </c>
      <c r="AV275" s="29">
        <f t="shared" si="84"/>
        <v>0</v>
      </c>
      <c r="AW275" s="30">
        <f t="shared" si="84"/>
        <v>-20</v>
      </c>
      <c r="AX275" s="31">
        <f t="shared" si="84"/>
        <v>-5736.09</v>
      </c>
      <c r="AY275" s="38">
        <f t="shared" si="83"/>
        <v>-1</v>
      </c>
      <c r="AZ275" s="38">
        <f t="shared" si="83"/>
        <v>-1</v>
      </c>
      <c r="BA275" s="38">
        <f t="shared" si="83"/>
        <v>-1</v>
      </c>
      <c r="BB275" s="38" t="str">
        <f t="shared" si="82"/>
        <v/>
      </c>
      <c r="BC275" s="38" t="str">
        <f t="shared" si="82"/>
        <v/>
      </c>
      <c r="BD275" s="38">
        <f t="shared" si="82"/>
        <v>-1</v>
      </c>
      <c r="BE275" s="38">
        <f t="shared" si="82"/>
        <v>-1</v>
      </c>
      <c r="BF275" s="38">
        <f t="shared" si="82"/>
        <v>-1</v>
      </c>
      <c r="BG275" s="38" t="str">
        <f t="shared" si="82"/>
        <v/>
      </c>
      <c r="BH275" s="39" t="str">
        <f t="shared" si="82"/>
        <v/>
      </c>
      <c r="BI275" s="76">
        <f t="shared" si="82"/>
        <v>-1</v>
      </c>
      <c r="BJ275" s="40">
        <f t="shared" si="82"/>
        <v>-1</v>
      </c>
      <c r="BK275" s="119" t="str">
        <f t="shared" si="79"/>
        <v/>
      </c>
      <c r="BL275" s="120" t="str">
        <f t="shared" si="79"/>
        <v/>
      </c>
      <c r="BM275" s="120" t="str">
        <f t="shared" si="79"/>
        <v/>
      </c>
      <c r="BN275" s="120" t="str">
        <f t="shared" si="79"/>
        <v/>
      </c>
      <c r="BO275" s="121" t="str">
        <f t="shared" si="79"/>
        <v/>
      </c>
      <c r="BP275" s="119">
        <f t="shared" si="80"/>
        <v>210.15848484848487</v>
      </c>
      <c r="BQ275" s="120">
        <f t="shared" si="80"/>
        <v>208.63823529411766</v>
      </c>
      <c r="BR275" s="120">
        <f t="shared" si="80"/>
        <v>729.74666666666656</v>
      </c>
      <c r="BS275" s="120" t="str">
        <f t="shared" si="80"/>
        <v/>
      </c>
      <c r="BT275" s="121" t="str">
        <f t="shared" si="80"/>
        <v/>
      </c>
      <c r="BU275" s="119" t="str">
        <f t="shared" si="81"/>
        <v/>
      </c>
      <c r="BV275" s="120" t="str">
        <f t="shared" si="81"/>
        <v/>
      </c>
      <c r="BW275" s="121" t="str">
        <f t="shared" si="81"/>
        <v/>
      </c>
      <c r="BX275" s="120" t="str">
        <f t="shared" si="81"/>
        <v/>
      </c>
      <c r="BY275" s="121" t="str">
        <f t="shared" si="81"/>
        <v/>
      </c>
    </row>
    <row r="276" spans="1:77" hidden="1" outlineLevel="1" x14ac:dyDescent="0.2">
      <c r="A276" t="s">
        <v>46</v>
      </c>
      <c r="B276" t="s">
        <v>46</v>
      </c>
      <c r="C276" t="s">
        <v>107</v>
      </c>
      <c r="D276" t="s">
        <v>107</v>
      </c>
      <c r="E276" t="s">
        <v>105</v>
      </c>
      <c r="F276" s="4">
        <f t="shared" si="89"/>
        <v>46281</v>
      </c>
      <c r="G276" t="s">
        <v>38</v>
      </c>
      <c r="H276" s="28">
        <v>0</v>
      </c>
      <c r="I276" s="138">
        <v>0</v>
      </c>
      <c r="J276" s="138">
        <v>0</v>
      </c>
      <c r="K276" s="2">
        <v>0</v>
      </c>
      <c r="L276" s="2">
        <v>0</v>
      </c>
      <c r="M276" s="2">
        <v>0</v>
      </c>
      <c r="N276" s="2">
        <v>0</v>
      </c>
      <c r="O276" s="2">
        <v>0</v>
      </c>
      <c r="P276" s="2">
        <v>0</v>
      </c>
      <c r="Q276" s="29">
        <v>0</v>
      </c>
      <c r="R276" s="30">
        <f t="shared" si="85"/>
        <v>0</v>
      </c>
      <c r="S276" s="30">
        <f t="shared" si="86"/>
        <v>0</v>
      </c>
      <c r="T276" t="s">
        <v>49</v>
      </c>
      <c r="U276" t="s">
        <v>49</v>
      </c>
      <c r="V276" t="s">
        <v>107</v>
      </c>
      <c r="W276" t="s">
        <v>107</v>
      </c>
      <c r="X276" t="s">
        <v>105</v>
      </c>
      <c r="Y276" s="4">
        <f t="shared" si="90"/>
        <v>45917</v>
      </c>
      <c r="Z276" t="s">
        <v>38</v>
      </c>
      <c r="AA276" s="28">
        <v>19</v>
      </c>
      <c r="AB276" s="138">
        <v>19</v>
      </c>
      <c r="AC276" s="138">
        <v>1</v>
      </c>
      <c r="AD276" s="2">
        <v>0</v>
      </c>
      <c r="AE276" s="2">
        <v>0</v>
      </c>
      <c r="AF276" s="2">
        <v>3329.42</v>
      </c>
      <c r="AG276" s="2">
        <v>4771.16</v>
      </c>
      <c r="AH276" s="2">
        <v>2757.01</v>
      </c>
      <c r="AI276" s="2">
        <v>0</v>
      </c>
      <c r="AJ276" s="29">
        <v>0</v>
      </c>
      <c r="AK276" s="30">
        <f t="shared" si="87"/>
        <v>20</v>
      </c>
      <c r="AL276" s="30">
        <f t="shared" si="88"/>
        <v>7528.17</v>
      </c>
      <c r="AM276" s="2">
        <f t="shared" si="78"/>
        <v>-19</v>
      </c>
      <c r="AN276" s="2">
        <f t="shared" si="78"/>
        <v>-19</v>
      </c>
      <c r="AO276" s="2">
        <f t="shared" si="77"/>
        <v>-1</v>
      </c>
      <c r="AP276" s="2">
        <f t="shared" si="77"/>
        <v>0</v>
      </c>
      <c r="AQ276" s="2">
        <f t="shared" si="77"/>
        <v>0</v>
      </c>
      <c r="AR276" s="2">
        <f t="shared" si="77"/>
        <v>-3329.42</v>
      </c>
      <c r="AS276" s="2">
        <f t="shared" si="77"/>
        <v>-4771.16</v>
      </c>
      <c r="AT276" s="2">
        <f t="shared" si="84"/>
        <v>-2757.01</v>
      </c>
      <c r="AU276" s="2">
        <f t="shared" si="84"/>
        <v>0</v>
      </c>
      <c r="AV276" s="29">
        <f t="shared" si="84"/>
        <v>0</v>
      </c>
      <c r="AW276" s="30">
        <f t="shared" si="84"/>
        <v>-20</v>
      </c>
      <c r="AX276" s="31">
        <f t="shared" si="84"/>
        <v>-7528.17</v>
      </c>
      <c r="AY276" s="38">
        <f t="shared" si="83"/>
        <v>-1</v>
      </c>
      <c r="AZ276" s="38">
        <f t="shared" si="83"/>
        <v>-1</v>
      </c>
      <c r="BA276" s="38">
        <f t="shared" si="83"/>
        <v>-1</v>
      </c>
      <c r="BB276" s="38" t="str">
        <f t="shared" si="82"/>
        <v/>
      </c>
      <c r="BC276" s="38" t="str">
        <f t="shared" si="82"/>
        <v/>
      </c>
      <c r="BD276" s="38">
        <f t="shared" si="82"/>
        <v>-1</v>
      </c>
      <c r="BE276" s="38">
        <f t="shared" si="82"/>
        <v>-1</v>
      </c>
      <c r="BF276" s="38">
        <f t="shared" si="82"/>
        <v>-1</v>
      </c>
      <c r="BG276" s="38" t="str">
        <f t="shared" si="82"/>
        <v/>
      </c>
      <c r="BH276" s="39" t="str">
        <f t="shared" ref="BH276:BJ339" si="91">IFERROR(AV276/AJ276,"")</f>
        <v/>
      </c>
      <c r="BI276" s="76">
        <f t="shared" si="91"/>
        <v>-1</v>
      </c>
      <c r="BJ276" s="40">
        <f t="shared" si="91"/>
        <v>-1</v>
      </c>
      <c r="BK276" s="119" t="str">
        <f t="shared" si="79"/>
        <v/>
      </c>
      <c r="BL276" s="120" t="str">
        <f t="shared" si="79"/>
        <v/>
      </c>
      <c r="BM276" s="120" t="str">
        <f t="shared" si="79"/>
        <v/>
      </c>
      <c r="BN276" s="120" t="str">
        <f t="shared" si="79"/>
        <v/>
      </c>
      <c r="BO276" s="121" t="str">
        <f t="shared" si="79"/>
        <v/>
      </c>
      <c r="BP276" s="119">
        <f t="shared" si="80"/>
        <v>175.23263157894738</v>
      </c>
      <c r="BQ276" s="120">
        <f t="shared" si="80"/>
        <v>251.11368421052632</v>
      </c>
      <c r="BR276" s="120">
        <f t="shared" si="80"/>
        <v>2757.01</v>
      </c>
      <c r="BS276" s="120" t="str">
        <f t="shared" si="80"/>
        <v/>
      </c>
      <c r="BT276" s="121" t="str">
        <f t="shared" si="80"/>
        <v/>
      </c>
      <c r="BU276" s="119" t="str">
        <f t="shared" si="81"/>
        <v/>
      </c>
      <c r="BV276" s="120" t="str">
        <f t="shared" si="81"/>
        <v/>
      </c>
      <c r="BW276" s="121" t="str">
        <f t="shared" si="81"/>
        <v/>
      </c>
      <c r="BX276" s="120" t="str">
        <f t="shared" si="81"/>
        <v/>
      </c>
      <c r="BY276" s="121" t="str">
        <f t="shared" si="81"/>
        <v/>
      </c>
    </row>
    <row r="277" spans="1:77" hidden="1" outlineLevel="1" x14ac:dyDescent="0.2">
      <c r="A277" t="s">
        <v>46</v>
      </c>
      <c r="B277" t="s">
        <v>46</v>
      </c>
      <c r="C277" t="s">
        <v>107</v>
      </c>
      <c r="D277" t="s">
        <v>107</v>
      </c>
      <c r="E277" t="s">
        <v>105</v>
      </c>
      <c r="F277" s="4">
        <f t="shared" si="89"/>
        <v>46282</v>
      </c>
      <c r="G277" t="s">
        <v>39</v>
      </c>
      <c r="H277" s="28">
        <v>0</v>
      </c>
      <c r="I277" s="138">
        <v>0</v>
      </c>
      <c r="J277" s="138">
        <v>0</v>
      </c>
      <c r="K277" s="2">
        <v>0</v>
      </c>
      <c r="L277" s="2">
        <v>0</v>
      </c>
      <c r="M277" s="2">
        <v>0</v>
      </c>
      <c r="N277" s="2">
        <v>0</v>
      </c>
      <c r="O277" s="2">
        <v>0</v>
      </c>
      <c r="P277" s="2">
        <v>0</v>
      </c>
      <c r="Q277" s="29">
        <v>0</v>
      </c>
      <c r="R277" s="30">
        <f t="shared" si="85"/>
        <v>0</v>
      </c>
      <c r="S277" s="30">
        <f t="shared" si="86"/>
        <v>0</v>
      </c>
      <c r="T277" t="s">
        <v>49</v>
      </c>
      <c r="U277" t="s">
        <v>49</v>
      </c>
      <c r="V277" t="s">
        <v>107</v>
      </c>
      <c r="W277" t="s">
        <v>107</v>
      </c>
      <c r="X277" t="s">
        <v>105</v>
      </c>
      <c r="Y277" s="4">
        <f t="shared" si="90"/>
        <v>45918</v>
      </c>
      <c r="Z277" t="s">
        <v>39</v>
      </c>
      <c r="AA277" s="28">
        <v>38</v>
      </c>
      <c r="AB277" s="138">
        <v>25</v>
      </c>
      <c r="AC277" s="138">
        <v>0</v>
      </c>
      <c r="AD277" s="2">
        <v>0</v>
      </c>
      <c r="AE277" s="2">
        <v>0</v>
      </c>
      <c r="AF277" s="2">
        <v>12660.28</v>
      </c>
      <c r="AG277" s="2">
        <v>13194.83</v>
      </c>
      <c r="AH277" s="2">
        <v>0</v>
      </c>
      <c r="AI277" s="2">
        <v>0</v>
      </c>
      <c r="AJ277" s="29">
        <v>0</v>
      </c>
      <c r="AK277" s="30">
        <f t="shared" si="87"/>
        <v>25</v>
      </c>
      <c r="AL277" s="30">
        <f t="shared" si="88"/>
        <v>13194.83</v>
      </c>
      <c r="AM277" s="2">
        <f t="shared" si="78"/>
        <v>-38</v>
      </c>
      <c r="AN277" s="2">
        <f t="shared" si="78"/>
        <v>-25</v>
      </c>
      <c r="AO277" s="2">
        <f t="shared" si="77"/>
        <v>0</v>
      </c>
      <c r="AP277" s="2">
        <f t="shared" si="77"/>
        <v>0</v>
      </c>
      <c r="AQ277" s="2">
        <f t="shared" si="77"/>
        <v>0</v>
      </c>
      <c r="AR277" s="2">
        <f t="shared" si="77"/>
        <v>-12660.28</v>
      </c>
      <c r="AS277" s="2">
        <f t="shared" si="77"/>
        <v>-13194.83</v>
      </c>
      <c r="AT277" s="2">
        <f t="shared" si="84"/>
        <v>0</v>
      </c>
      <c r="AU277" s="2">
        <f t="shared" si="84"/>
        <v>0</v>
      </c>
      <c r="AV277" s="29">
        <f t="shared" si="84"/>
        <v>0</v>
      </c>
      <c r="AW277" s="30">
        <f t="shared" si="84"/>
        <v>-25</v>
      </c>
      <c r="AX277" s="31">
        <f t="shared" si="84"/>
        <v>-13194.83</v>
      </c>
      <c r="AY277" s="38">
        <f t="shared" si="83"/>
        <v>-1</v>
      </c>
      <c r="AZ277" s="38">
        <f t="shared" si="83"/>
        <v>-1</v>
      </c>
      <c r="BA277" s="38" t="str">
        <f t="shared" si="83"/>
        <v/>
      </c>
      <c r="BB277" s="38" t="str">
        <f t="shared" si="83"/>
        <v/>
      </c>
      <c r="BC277" s="38" t="str">
        <f t="shared" si="83"/>
        <v/>
      </c>
      <c r="BD277" s="38">
        <f t="shared" si="83"/>
        <v>-1</v>
      </c>
      <c r="BE277" s="38">
        <f t="shared" si="83"/>
        <v>-1</v>
      </c>
      <c r="BF277" s="38" t="str">
        <f t="shared" si="83"/>
        <v/>
      </c>
      <c r="BG277" s="38" t="str">
        <f t="shared" si="83"/>
        <v/>
      </c>
      <c r="BH277" s="39" t="str">
        <f t="shared" si="91"/>
        <v/>
      </c>
      <c r="BI277" s="76">
        <f t="shared" si="91"/>
        <v>-1</v>
      </c>
      <c r="BJ277" s="40">
        <f t="shared" si="91"/>
        <v>-1</v>
      </c>
      <c r="BK277" s="119" t="str">
        <f t="shared" si="79"/>
        <v/>
      </c>
      <c r="BL277" s="120" t="str">
        <f t="shared" si="79"/>
        <v/>
      </c>
      <c r="BM277" s="120" t="str">
        <f t="shared" si="79"/>
        <v/>
      </c>
      <c r="BN277" s="120" t="str">
        <f t="shared" si="79"/>
        <v/>
      </c>
      <c r="BO277" s="121" t="str">
        <f t="shared" si="79"/>
        <v/>
      </c>
      <c r="BP277" s="119">
        <f t="shared" si="80"/>
        <v>333.16526315789474</v>
      </c>
      <c r="BQ277" s="120">
        <f t="shared" si="80"/>
        <v>527.79319999999996</v>
      </c>
      <c r="BR277" s="120" t="str">
        <f t="shared" si="80"/>
        <v/>
      </c>
      <c r="BS277" s="120" t="str">
        <f t="shared" si="80"/>
        <v/>
      </c>
      <c r="BT277" s="121" t="str">
        <f t="shared" si="80"/>
        <v/>
      </c>
      <c r="BU277" s="119" t="str">
        <f t="shared" si="81"/>
        <v/>
      </c>
      <c r="BV277" s="120" t="str">
        <f t="shared" si="81"/>
        <v/>
      </c>
      <c r="BW277" s="121" t="str">
        <f t="shared" si="81"/>
        <v/>
      </c>
      <c r="BX277" s="120" t="str">
        <f t="shared" si="81"/>
        <v/>
      </c>
      <c r="BY277" s="121" t="str">
        <f t="shared" si="81"/>
        <v/>
      </c>
    </row>
    <row r="278" spans="1:77" hidden="1" outlineLevel="1" x14ac:dyDescent="0.2">
      <c r="A278" t="s">
        <v>46</v>
      </c>
      <c r="B278" t="s">
        <v>46</v>
      </c>
      <c r="C278" t="s">
        <v>107</v>
      </c>
      <c r="D278" t="s">
        <v>107</v>
      </c>
      <c r="E278" t="s">
        <v>105</v>
      </c>
      <c r="F278" s="4">
        <f t="shared" si="89"/>
        <v>46283</v>
      </c>
      <c r="G278" t="s">
        <v>40</v>
      </c>
      <c r="H278" s="28">
        <v>0</v>
      </c>
      <c r="I278" s="138">
        <v>0</v>
      </c>
      <c r="J278" s="138">
        <v>0</v>
      </c>
      <c r="K278" s="2">
        <v>0</v>
      </c>
      <c r="L278" s="2">
        <v>0</v>
      </c>
      <c r="M278" s="2">
        <v>0</v>
      </c>
      <c r="N278" s="2">
        <v>0</v>
      </c>
      <c r="O278" s="2">
        <v>0</v>
      </c>
      <c r="P278" s="2">
        <v>0</v>
      </c>
      <c r="Q278" s="29">
        <v>0</v>
      </c>
      <c r="R278" s="30">
        <f t="shared" si="85"/>
        <v>0</v>
      </c>
      <c r="S278" s="30">
        <f t="shared" si="86"/>
        <v>0</v>
      </c>
      <c r="T278" t="s">
        <v>49</v>
      </c>
      <c r="U278" t="s">
        <v>49</v>
      </c>
      <c r="V278" t="s">
        <v>107</v>
      </c>
      <c r="W278" t="s">
        <v>107</v>
      </c>
      <c r="X278" t="s">
        <v>105</v>
      </c>
      <c r="Y278" s="4">
        <f t="shared" si="90"/>
        <v>45919</v>
      </c>
      <c r="Z278" t="s">
        <v>40</v>
      </c>
      <c r="AA278" s="28">
        <v>10</v>
      </c>
      <c r="AB278" s="138">
        <v>24</v>
      </c>
      <c r="AC278" s="138">
        <v>5</v>
      </c>
      <c r="AD278" s="2">
        <v>0</v>
      </c>
      <c r="AE278" s="2">
        <v>0</v>
      </c>
      <c r="AF278" s="2">
        <v>1295.05</v>
      </c>
      <c r="AG278" s="2">
        <v>18210.7</v>
      </c>
      <c r="AH278" s="2">
        <v>2848.96</v>
      </c>
      <c r="AI278" s="2">
        <v>0</v>
      </c>
      <c r="AJ278" s="29">
        <v>0</v>
      </c>
      <c r="AK278" s="30">
        <f t="shared" si="87"/>
        <v>29</v>
      </c>
      <c r="AL278" s="30">
        <f t="shared" si="88"/>
        <v>21059.66</v>
      </c>
      <c r="AM278" s="2">
        <f t="shared" si="78"/>
        <v>-10</v>
      </c>
      <c r="AN278" s="2">
        <f t="shared" si="78"/>
        <v>-24</v>
      </c>
      <c r="AO278" s="2">
        <f t="shared" si="77"/>
        <v>-5</v>
      </c>
      <c r="AP278" s="2">
        <f t="shared" si="77"/>
        <v>0</v>
      </c>
      <c r="AQ278" s="2">
        <f t="shared" si="77"/>
        <v>0</v>
      </c>
      <c r="AR278" s="2">
        <f t="shared" si="77"/>
        <v>-1295.05</v>
      </c>
      <c r="AS278" s="2">
        <f t="shared" si="77"/>
        <v>-18210.7</v>
      </c>
      <c r="AT278" s="2">
        <f t="shared" si="84"/>
        <v>-2848.96</v>
      </c>
      <c r="AU278" s="2">
        <f t="shared" si="84"/>
        <v>0</v>
      </c>
      <c r="AV278" s="29">
        <f t="shared" si="84"/>
        <v>0</v>
      </c>
      <c r="AW278" s="30">
        <f t="shared" si="84"/>
        <v>-29</v>
      </c>
      <c r="AX278" s="31">
        <f t="shared" si="84"/>
        <v>-21059.66</v>
      </c>
      <c r="AY278" s="38">
        <f t="shared" si="83"/>
        <v>-1</v>
      </c>
      <c r="AZ278" s="38">
        <f t="shared" si="83"/>
        <v>-1</v>
      </c>
      <c r="BA278" s="38">
        <f t="shared" si="83"/>
        <v>-1</v>
      </c>
      <c r="BB278" s="38" t="str">
        <f t="shared" si="83"/>
        <v/>
      </c>
      <c r="BC278" s="38" t="str">
        <f t="shared" si="83"/>
        <v/>
      </c>
      <c r="BD278" s="38">
        <f t="shared" si="83"/>
        <v>-1</v>
      </c>
      <c r="BE278" s="38">
        <f t="shared" si="83"/>
        <v>-1</v>
      </c>
      <c r="BF278" s="38">
        <f t="shared" si="83"/>
        <v>-1</v>
      </c>
      <c r="BG278" s="38" t="str">
        <f t="shared" si="83"/>
        <v/>
      </c>
      <c r="BH278" s="39" t="str">
        <f t="shared" si="91"/>
        <v/>
      </c>
      <c r="BI278" s="76">
        <f t="shared" si="91"/>
        <v>-1</v>
      </c>
      <c r="BJ278" s="40">
        <f t="shared" si="91"/>
        <v>-1</v>
      </c>
      <c r="BK278" s="119" t="str">
        <f t="shared" si="79"/>
        <v/>
      </c>
      <c r="BL278" s="120" t="str">
        <f t="shared" si="79"/>
        <v/>
      </c>
      <c r="BM278" s="120" t="str">
        <f t="shared" si="79"/>
        <v/>
      </c>
      <c r="BN278" s="120" t="str">
        <f t="shared" si="79"/>
        <v/>
      </c>
      <c r="BO278" s="121" t="str">
        <f t="shared" si="79"/>
        <v/>
      </c>
      <c r="BP278" s="119">
        <f t="shared" si="80"/>
        <v>129.505</v>
      </c>
      <c r="BQ278" s="120">
        <f t="shared" si="80"/>
        <v>758.7791666666667</v>
      </c>
      <c r="BR278" s="120">
        <f t="shared" si="80"/>
        <v>569.79200000000003</v>
      </c>
      <c r="BS278" s="120" t="str">
        <f t="shared" si="80"/>
        <v/>
      </c>
      <c r="BT278" s="121" t="str">
        <f t="shared" si="80"/>
        <v/>
      </c>
      <c r="BU278" s="119" t="str">
        <f t="shared" si="81"/>
        <v/>
      </c>
      <c r="BV278" s="120" t="str">
        <f t="shared" si="81"/>
        <v/>
      </c>
      <c r="BW278" s="121" t="str">
        <f t="shared" si="81"/>
        <v/>
      </c>
      <c r="BX278" s="120" t="str">
        <f t="shared" si="81"/>
        <v/>
      </c>
      <c r="BY278" s="121" t="str">
        <f t="shared" si="81"/>
        <v/>
      </c>
    </row>
    <row r="279" spans="1:77" ht="13.5" hidden="1" outlineLevel="1" thickBot="1" x14ac:dyDescent="0.25">
      <c r="A279" t="s">
        <v>46</v>
      </c>
      <c r="B279" t="s">
        <v>46</v>
      </c>
      <c r="C279" t="s">
        <v>107</v>
      </c>
      <c r="D279" t="s">
        <v>107</v>
      </c>
      <c r="E279" t="s">
        <v>105</v>
      </c>
      <c r="F279" s="59">
        <f t="shared" si="89"/>
        <v>46284</v>
      </c>
      <c r="G279" s="42" t="s">
        <v>41</v>
      </c>
      <c r="H279" s="43">
        <v>0</v>
      </c>
      <c r="I279" s="44">
        <v>0</v>
      </c>
      <c r="J279" s="44">
        <v>0</v>
      </c>
      <c r="K279" s="44">
        <v>0</v>
      </c>
      <c r="L279" s="44">
        <v>0</v>
      </c>
      <c r="M279" s="44">
        <v>0</v>
      </c>
      <c r="N279" s="44">
        <v>0</v>
      </c>
      <c r="O279" s="44">
        <v>0</v>
      </c>
      <c r="P279" s="44">
        <v>0</v>
      </c>
      <c r="Q279" s="45">
        <v>0</v>
      </c>
      <c r="R279" s="46">
        <f t="shared" si="85"/>
        <v>0</v>
      </c>
      <c r="S279" s="46">
        <f t="shared" si="86"/>
        <v>0</v>
      </c>
      <c r="T279" t="s">
        <v>49</v>
      </c>
      <c r="U279" t="s">
        <v>49</v>
      </c>
      <c r="V279" t="s">
        <v>107</v>
      </c>
      <c r="W279" t="s">
        <v>107</v>
      </c>
      <c r="X279" t="s">
        <v>105</v>
      </c>
      <c r="Y279" s="59">
        <f t="shared" si="90"/>
        <v>45920</v>
      </c>
      <c r="Z279" s="42" t="s">
        <v>41</v>
      </c>
      <c r="AA279" s="43">
        <v>23</v>
      </c>
      <c r="AB279" s="44">
        <v>4</v>
      </c>
      <c r="AC279" s="44">
        <v>0</v>
      </c>
      <c r="AD279" s="44">
        <v>0</v>
      </c>
      <c r="AE279" s="44">
        <v>0</v>
      </c>
      <c r="AF279" s="44">
        <v>5745.5999999999995</v>
      </c>
      <c r="AG279" s="44">
        <v>650.41999999999996</v>
      </c>
      <c r="AH279" s="44">
        <v>0</v>
      </c>
      <c r="AI279" s="44">
        <v>0</v>
      </c>
      <c r="AJ279" s="45">
        <v>0</v>
      </c>
      <c r="AK279" s="46">
        <f t="shared" si="87"/>
        <v>4</v>
      </c>
      <c r="AL279" s="46">
        <f t="shared" si="88"/>
        <v>650.41999999999996</v>
      </c>
      <c r="AM279" s="44">
        <f t="shared" si="78"/>
        <v>-23</v>
      </c>
      <c r="AN279" s="44">
        <f t="shared" si="78"/>
        <v>-4</v>
      </c>
      <c r="AO279" s="44">
        <f t="shared" si="77"/>
        <v>0</v>
      </c>
      <c r="AP279" s="44">
        <f t="shared" si="77"/>
        <v>0</v>
      </c>
      <c r="AQ279" s="44">
        <f t="shared" si="77"/>
        <v>0</v>
      </c>
      <c r="AR279" s="44">
        <f t="shared" si="77"/>
        <v>-5745.5999999999995</v>
      </c>
      <c r="AS279" s="44">
        <f t="shared" si="77"/>
        <v>-650.41999999999996</v>
      </c>
      <c r="AT279" s="44">
        <f t="shared" si="84"/>
        <v>0</v>
      </c>
      <c r="AU279" s="44">
        <f t="shared" si="84"/>
        <v>0</v>
      </c>
      <c r="AV279" s="45">
        <f t="shared" si="84"/>
        <v>0</v>
      </c>
      <c r="AW279" s="46">
        <f t="shared" si="84"/>
        <v>-4</v>
      </c>
      <c r="AX279" s="47">
        <f t="shared" si="84"/>
        <v>-650.41999999999996</v>
      </c>
      <c r="AY279" s="56">
        <f t="shared" si="83"/>
        <v>-1</v>
      </c>
      <c r="AZ279" s="56">
        <f t="shared" si="83"/>
        <v>-1</v>
      </c>
      <c r="BA279" s="56" t="str">
        <f t="shared" si="83"/>
        <v/>
      </c>
      <c r="BB279" s="56" t="str">
        <f t="shared" si="83"/>
        <v/>
      </c>
      <c r="BC279" s="56" t="str">
        <f t="shared" si="83"/>
        <v/>
      </c>
      <c r="BD279" s="56">
        <f t="shared" si="83"/>
        <v>-1</v>
      </c>
      <c r="BE279" s="56">
        <f t="shared" si="83"/>
        <v>-1</v>
      </c>
      <c r="BF279" s="56" t="str">
        <f t="shared" si="83"/>
        <v/>
      </c>
      <c r="BG279" s="56" t="str">
        <f t="shared" si="83"/>
        <v/>
      </c>
      <c r="BH279" s="57" t="str">
        <f t="shared" si="91"/>
        <v/>
      </c>
      <c r="BI279" s="81">
        <f t="shared" si="91"/>
        <v>-1</v>
      </c>
      <c r="BJ279" s="58">
        <f t="shared" si="91"/>
        <v>-1</v>
      </c>
      <c r="BK279" s="122" t="str">
        <f t="shared" si="79"/>
        <v/>
      </c>
      <c r="BL279" s="123" t="str">
        <f t="shared" si="79"/>
        <v/>
      </c>
      <c r="BM279" s="123" t="str">
        <f t="shared" si="79"/>
        <v/>
      </c>
      <c r="BN279" s="123" t="str">
        <f t="shared" si="79"/>
        <v/>
      </c>
      <c r="BO279" s="124" t="str">
        <f t="shared" si="79"/>
        <v/>
      </c>
      <c r="BP279" s="122">
        <f t="shared" si="80"/>
        <v>249.8086956521739</v>
      </c>
      <c r="BQ279" s="123">
        <f t="shared" si="80"/>
        <v>162.60499999999999</v>
      </c>
      <c r="BR279" s="123" t="str">
        <f t="shared" si="80"/>
        <v/>
      </c>
      <c r="BS279" s="123" t="str">
        <f t="shared" si="80"/>
        <v/>
      </c>
      <c r="BT279" s="124" t="str">
        <f t="shared" si="80"/>
        <v/>
      </c>
      <c r="BU279" s="122" t="str">
        <f t="shared" si="81"/>
        <v/>
      </c>
      <c r="BV279" s="123" t="str">
        <f t="shared" si="81"/>
        <v/>
      </c>
      <c r="BW279" s="124" t="str">
        <f t="shared" si="81"/>
        <v/>
      </c>
      <c r="BX279" s="123" t="str">
        <f t="shared" si="81"/>
        <v/>
      </c>
      <c r="BY279" s="124" t="str">
        <f t="shared" si="81"/>
        <v/>
      </c>
    </row>
    <row r="280" spans="1:77" hidden="1" outlineLevel="1" x14ac:dyDescent="0.2">
      <c r="A280" t="s">
        <v>46</v>
      </c>
      <c r="B280" t="s">
        <v>46</v>
      </c>
      <c r="C280" t="s">
        <v>107</v>
      </c>
      <c r="D280" t="s">
        <v>107</v>
      </c>
      <c r="E280" t="s">
        <v>106</v>
      </c>
      <c r="F280" s="4">
        <f t="shared" si="89"/>
        <v>46285</v>
      </c>
      <c r="G280" t="s">
        <v>35</v>
      </c>
      <c r="H280" s="28">
        <v>0</v>
      </c>
      <c r="I280" s="138">
        <v>0</v>
      </c>
      <c r="J280" s="138">
        <v>0</v>
      </c>
      <c r="K280" s="2">
        <v>0</v>
      </c>
      <c r="L280" s="2">
        <v>0</v>
      </c>
      <c r="M280" s="2">
        <v>0</v>
      </c>
      <c r="N280" s="2">
        <v>0</v>
      </c>
      <c r="O280" s="2">
        <v>0</v>
      </c>
      <c r="P280" s="2">
        <v>0</v>
      </c>
      <c r="Q280" s="29">
        <v>0</v>
      </c>
      <c r="R280" s="30">
        <f t="shared" si="85"/>
        <v>0</v>
      </c>
      <c r="S280" s="30">
        <f t="shared" si="86"/>
        <v>0</v>
      </c>
      <c r="T280" t="s">
        <v>49</v>
      </c>
      <c r="U280" t="s">
        <v>49</v>
      </c>
      <c r="V280" t="s">
        <v>107</v>
      </c>
      <c r="W280" t="s">
        <v>107</v>
      </c>
      <c r="X280" t="s">
        <v>106</v>
      </c>
      <c r="Y280" s="4">
        <f t="shared" si="90"/>
        <v>45921</v>
      </c>
      <c r="Z280" t="s">
        <v>35</v>
      </c>
      <c r="AA280" s="28">
        <v>5</v>
      </c>
      <c r="AB280" s="138">
        <v>13</v>
      </c>
      <c r="AC280" s="138">
        <v>0</v>
      </c>
      <c r="AD280" s="2">
        <v>0</v>
      </c>
      <c r="AE280" s="2">
        <v>0</v>
      </c>
      <c r="AF280" s="2">
        <v>948.27</v>
      </c>
      <c r="AG280" s="2">
        <v>3042.85</v>
      </c>
      <c r="AH280" s="2">
        <v>0</v>
      </c>
      <c r="AI280" s="2">
        <v>0</v>
      </c>
      <c r="AJ280" s="29">
        <v>0</v>
      </c>
      <c r="AK280" s="30">
        <f t="shared" si="87"/>
        <v>13</v>
      </c>
      <c r="AL280" s="30">
        <f t="shared" si="88"/>
        <v>3042.85</v>
      </c>
      <c r="AM280" s="2">
        <f t="shared" si="78"/>
        <v>-5</v>
      </c>
      <c r="AN280" s="2">
        <f t="shared" si="78"/>
        <v>-13</v>
      </c>
      <c r="AO280" s="2">
        <f t="shared" si="77"/>
        <v>0</v>
      </c>
      <c r="AP280" s="2">
        <f t="shared" si="77"/>
        <v>0</v>
      </c>
      <c r="AQ280" s="2">
        <f t="shared" si="77"/>
        <v>0</v>
      </c>
      <c r="AR280" s="2">
        <f t="shared" si="77"/>
        <v>-948.27</v>
      </c>
      <c r="AS280" s="2">
        <f t="shared" si="77"/>
        <v>-3042.85</v>
      </c>
      <c r="AT280" s="2">
        <f t="shared" si="84"/>
        <v>0</v>
      </c>
      <c r="AU280" s="2">
        <f t="shared" si="84"/>
        <v>0</v>
      </c>
      <c r="AV280" s="29">
        <f t="shared" si="84"/>
        <v>0</v>
      </c>
      <c r="AW280" s="30">
        <f t="shared" si="84"/>
        <v>-13</v>
      </c>
      <c r="AX280" s="31">
        <f t="shared" si="84"/>
        <v>-3042.85</v>
      </c>
      <c r="AY280" s="38">
        <f t="shared" si="83"/>
        <v>-1</v>
      </c>
      <c r="AZ280" s="38">
        <f t="shared" si="83"/>
        <v>-1</v>
      </c>
      <c r="BA280" s="38" t="str">
        <f t="shared" si="83"/>
        <v/>
      </c>
      <c r="BB280" s="38" t="str">
        <f t="shared" si="83"/>
        <v/>
      </c>
      <c r="BC280" s="38" t="str">
        <f t="shared" si="83"/>
        <v/>
      </c>
      <c r="BD280" s="38">
        <f t="shared" si="83"/>
        <v>-1</v>
      </c>
      <c r="BE280" s="38">
        <f t="shared" si="83"/>
        <v>-1</v>
      </c>
      <c r="BF280" s="38" t="str">
        <f t="shared" si="83"/>
        <v/>
      </c>
      <c r="BG280" s="38" t="str">
        <f t="shared" si="83"/>
        <v/>
      </c>
      <c r="BH280" s="39" t="str">
        <f t="shared" si="91"/>
        <v/>
      </c>
      <c r="BI280" s="76">
        <f t="shared" si="91"/>
        <v>-1</v>
      </c>
      <c r="BJ280" s="40">
        <f t="shared" si="91"/>
        <v>-1</v>
      </c>
      <c r="BK280" s="116" t="str">
        <f t="shared" si="79"/>
        <v/>
      </c>
      <c r="BL280" s="117" t="str">
        <f t="shared" si="79"/>
        <v/>
      </c>
      <c r="BM280" s="117" t="str">
        <f t="shared" si="79"/>
        <v/>
      </c>
      <c r="BN280" s="117" t="str">
        <f t="shared" si="79"/>
        <v/>
      </c>
      <c r="BO280" s="118" t="str">
        <f t="shared" si="79"/>
        <v/>
      </c>
      <c r="BP280" s="116">
        <f t="shared" si="80"/>
        <v>189.654</v>
      </c>
      <c r="BQ280" s="117">
        <f t="shared" si="80"/>
        <v>234.0653846153846</v>
      </c>
      <c r="BR280" s="117" t="str">
        <f t="shared" si="80"/>
        <v/>
      </c>
      <c r="BS280" s="117" t="str">
        <f t="shared" si="80"/>
        <v/>
      </c>
      <c r="BT280" s="118" t="str">
        <f t="shared" si="80"/>
        <v/>
      </c>
      <c r="BU280" s="116" t="str">
        <f t="shared" si="81"/>
        <v/>
      </c>
      <c r="BV280" s="117" t="str">
        <f t="shared" si="81"/>
        <v/>
      </c>
      <c r="BW280" s="118" t="str">
        <f t="shared" si="81"/>
        <v/>
      </c>
      <c r="BX280" s="117" t="str">
        <f t="shared" si="81"/>
        <v/>
      </c>
      <c r="BY280" s="118" t="str">
        <f t="shared" si="81"/>
        <v/>
      </c>
    </row>
    <row r="281" spans="1:77" hidden="1" outlineLevel="1" x14ac:dyDescent="0.2">
      <c r="A281" t="s">
        <v>46</v>
      </c>
      <c r="B281" t="s">
        <v>46</v>
      </c>
      <c r="C281" t="s">
        <v>107</v>
      </c>
      <c r="D281" t="s">
        <v>107</v>
      </c>
      <c r="E281" t="s">
        <v>106</v>
      </c>
      <c r="F281" s="4">
        <f t="shared" si="89"/>
        <v>46286</v>
      </c>
      <c r="G281" t="s">
        <v>36</v>
      </c>
      <c r="H281" s="28">
        <v>0</v>
      </c>
      <c r="I281" s="138">
        <v>0</v>
      </c>
      <c r="J281" s="138">
        <v>0</v>
      </c>
      <c r="K281" s="2">
        <v>0</v>
      </c>
      <c r="L281" s="2">
        <v>0</v>
      </c>
      <c r="M281" s="2">
        <v>0</v>
      </c>
      <c r="N281" s="2">
        <v>0</v>
      </c>
      <c r="O281" s="2">
        <v>0</v>
      </c>
      <c r="P281" s="2">
        <v>0</v>
      </c>
      <c r="Q281" s="29">
        <v>0</v>
      </c>
      <c r="R281" s="30">
        <f t="shared" si="85"/>
        <v>0</v>
      </c>
      <c r="S281" s="30">
        <f t="shared" si="86"/>
        <v>0</v>
      </c>
      <c r="T281" t="s">
        <v>49</v>
      </c>
      <c r="U281" t="s">
        <v>49</v>
      </c>
      <c r="V281" t="s">
        <v>107</v>
      </c>
      <c r="W281" t="s">
        <v>107</v>
      </c>
      <c r="X281" t="s">
        <v>106</v>
      </c>
      <c r="Y281" s="4">
        <f t="shared" si="90"/>
        <v>45922</v>
      </c>
      <c r="Z281" t="s">
        <v>36</v>
      </c>
      <c r="AA281" s="28">
        <v>12</v>
      </c>
      <c r="AB281" s="138">
        <v>15</v>
      </c>
      <c r="AC281" s="138">
        <v>4</v>
      </c>
      <c r="AD281" s="2">
        <v>0</v>
      </c>
      <c r="AE281" s="2">
        <v>0</v>
      </c>
      <c r="AF281" s="2">
        <v>2130.09</v>
      </c>
      <c r="AG281" s="2">
        <v>6203.59</v>
      </c>
      <c r="AH281" s="2">
        <v>2069.2800000000002</v>
      </c>
      <c r="AI281" s="2">
        <v>0</v>
      </c>
      <c r="AJ281" s="29">
        <v>0</v>
      </c>
      <c r="AK281" s="30">
        <f t="shared" si="87"/>
        <v>19</v>
      </c>
      <c r="AL281" s="30">
        <f t="shared" si="88"/>
        <v>8272.8700000000008</v>
      </c>
      <c r="AM281" s="2">
        <f t="shared" si="78"/>
        <v>-12</v>
      </c>
      <c r="AN281" s="2">
        <f t="shared" si="78"/>
        <v>-15</v>
      </c>
      <c r="AO281" s="2">
        <f t="shared" si="77"/>
        <v>-4</v>
      </c>
      <c r="AP281" s="2">
        <f t="shared" si="77"/>
        <v>0</v>
      </c>
      <c r="AQ281" s="2">
        <f t="shared" si="77"/>
        <v>0</v>
      </c>
      <c r="AR281" s="2">
        <f t="shared" si="77"/>
        <v>-2130.09</v>
      </c>
      <c r="AS281" s="2">
        <f t="shared" si="77"/>
        <v>-6203.59</v>
      </c>
      <c r="AT281" s="2">
        <f t="shared" si="84"/>
        <v>-2069.2800000000002</v>
      </c>
      <c r="AU281" s="2">
        <f t="shared" si="84"/>
        <v>0</v>
      </c>
      <c r="AV281" s="29">
        <f t="shared" si="84"/>
        <v>0</v>
      </c>
      <c r="AW281" s="30">
        <f t="shared" si="84"/>
        <v>-19</v>
      </c>
      <c r="AX281" s="31">
        <f t="shared" si="84"/>
        <v>-8272.8700000000008</v>
      </c>
      <c r="AY281" s="38">
        <f t="shared" si="83"/>
        <v>-1</v>
      </c>
      <c r="AZ281" s="38">
        <f t="shared" si="83"/>
        <v>-1</v>
      </c>
      <c r="BA281" s="38">
        <f t="shared" si="83"/>
        <v>-1</v>
      </c>
      <c r="BB281" s="38" t="str">
        <f t="shared" si="83"/>
        <v/>
      </c>
      <c r="BC281" s="38" t="str">
        <f t="shared" si="83"/>
        <v/>
      </c>
      <c r="BD281" s="38">
        <f t="shared" si="83"/>
        <v>-1</v>
      </c>
      <c r="BE281" s="38">
        <f t="shared" si="83"/>
        <v>-1</v>
      </c>
      <c r="BF281" s="38">
        <f t="shared" si="83"/>
        <v>-1</v>
      </c>
      <c r="BG281" s="38" t="str">
        <f t="shared" si="83"/>
        <v/>
      </c>
      <c r="BH281" s="39" t="str">
        <f t="shared" si="91"/>
        <v/>
      </c>
      <c r="BI281" s="76">
        <f t="shared" si="91"/>
        <v>-1</v>
      </c>
      <c r="BJ281" s="40">
        <f t="shared" si="91"/>
        <v>-1</v>
      </c>
      <c r="BK281" s="119" t="str">
        <f t="shared" si="79"/>
        <v/>
      </c>
      <c r="BL281" s="120" t="str">
        <f t="shared" si="79"/>
        <v/>
      </c>
      <c r="BM281" s="120" t="str">
        <f t="shared" si="79"/>
        <v/>
      </c>
      <c r="BN281" s="120" t="str">
        <f t="shared" si="79"/>
        <v/>
      </c>
      <c r="BO281" s="121" t="str">
        <f t="shared" si="79"/>
        <v/>
      </c>
      <c r="BP281" s="119">
        <f t="shared" si="80"/>
        <v>177.50750000000002</v>
      </c>
      <c r="BQ281" s="120">
        <f t="shared" si="80"/>
        <v>413.57266666666669</v>
      </c>
      <c r="BR281" s="120">
        <f t="shared" si="80"/>
        <v>517.32000000000005</v>
      </c>
      <c r="BS281" s="120" t="str">
        <f t="shared" si="80"/>
        <v/>
      </c>
      <c r="BT281" s="121" t="str">
        <f t="shared" si="80"/>
        <v/>
      </c>
      <c r="BU281" s="119" t="str">
        <f t="shared" si="81"/>
        <v/>
      </c>
      <c r="BV281" s="120" t="str">
        <f t="shared" si="81"/>
        <v/>
      </c>
      <c r="BW281" s="121" t="str">
        <f t="shared" si="81"/>
        <v/>
      </c>
      <c r="BX281" s="120" t="str">
        <f t="shared" si="81"/>
        <v/>
      </c>
      <c r="BY281" s="121" t="str">
        <f t="shared" si="81"/>
        <v/>
      </c>
    </row>
    <row r="282" spans="1:77" hidden="1" outlineLevel="1" x14ac:dyDescent="0.2">
      <c r="A282" t="s">
        <v>46</v>
      </c>
      <c r="B282" t="s">
        <v>46</v>
      </c>
      <c r="C282" t="s">
        <v>107</v>
      </c>
      <c r="D282" t="s">
        <v>107</v>
      </c>
      <c r="E282" t="s">
        <v>106</v>
      </c>
      <c r="F282" s="4">
        <f t="shared" si="89"/>
        <v>46287</v>
      </c>
      <c r="G282" t="s">
        <v>37</v>
      </c>
      <c r="H282" s="28">
        <v>0</v>
      </c>
      <c r="I282" s="138">
        <v>0</v>
      </c>
      <c r="J282" s="138">
        <v>0</v>
      </c>
      <c r="K282" s="2">
        <v>0</v>
      </c>
      <c r="L282" s="2">
        <v>0</v>
      </c>
      <c r="M282" s="2">
        <v>0</v>
      </c>
      <c r="N282" s="2">
        <v>0</v>
      </c>
      <c r="O282" s="2">
        <v>0</v>
      </c>
      <c r="P282" s="2">
        <v>0</v>
      </c>
      <c r="Q282" s="29">
        <v>0</v>
      </c>
      <c r="R282" s="30">
        <f t="shared" si="85"/>
        <v>0</v>
      </c>
      <c r="S282" s="30">
        <f t="shared" si="86"/>
        <v>0</v>
      </c>
      <c r="T282" t="s">
        <v>49</v>
      </c>
      <c r="U282" t="s">
        <v>49</v>
      </c>
      <c r="V282" t="s">
        <v>107</v>
      </c>
      <c r="W282" t="s">
        <v>107</v>
      </c>
      <c r="X282" t="s">
        <v>106</v>
      </c>
      <c r="Y282" s="4">
        <f t="shared" si="90"/>
        <v>45923</v>
      </c>
      <c r="Z282" t="s">
        <v>37</v>
      </c>
      <c r="AA282" s="28">
        <v>34</v>
      </c>
      <c r="AB282" s="138">
        <v>14</v>
      </c>
      <c r="AC282" s="138">
        <v>3</v>
      </c>
      <c r="AD282" s="2">
        <v>0</v>
      </c>
      <c r="AE282" s="2">
        <v>0</v>
      </c>
      <c r="AF282" s="2">
        <v>4655.8100000000004</v>
      </c>
      <c r="AG282" s="2">
        <v>3609.73</v>
      </c>
      <c r="AH282" s="2">
        <v>761.29</v>
      </c>
      <c r="AI282" s="2">
        <v>0</v>
      </c>
      <c r="AJ282" s="29">
        <v>0</v>
      </c>
      <c r="AK282" s="30">
        <f t="shared" si="87"/>
        <v>17</v>
      </c>
      <c r="AL282" s="30">
        <f t="shared" si="88"/>
        <v>4371.0200000000004</v>
      </c>
      <c r="AM282" s="2">
        <f t="shared" si="78"/>
        <v>-34</v>
      </c>
      <c r="AN282" s="2">
        <f t="shared" si="78"/>
        <v>-14</v>
      </c>
      <c r="AO282" s="2">
        <f t="shared" si="77"/>
        <v>-3</v>
      </c>
      <c r="AP282" s="2">
        <f t="shared" si="77"/>
        <v>0</v>
      </c>
      <c r="AQ282" s="2">
        <f t="shared" si="77"/>
        <v>0</v>
      </c>
      <c r="AR282" s="2">
        <f t="shared" si="77"/>
        <v>-4655.8100000000004</v>
      </c>
      <c r="AS282" s="2">
        <f t="shared" si="77"/>
        <v>-3609.73</v>
      </c>
      <c r="AT282" s="2">
        <f t="shared" si="84"/>
        <v>-761.29</v>
      </c>
      <c r="AU282" s="2">
        <f t="shared" si="84"/>
        <v>0</v>
      </c>
      <c r="AV282" s="29">
        <f t="shared" si="84"/>
        <v>0</v>
      </c>
      <c r="AW282" s="30">
        <f t="shared" si="84"/>
        <v>-17</v>
      </c>
      <c r="AX282" s="31">
        <f t="shared" si="84"/>
        <v>-4371.0200000000004</v>
      </c>
      <c r="AY282" s="38">
        <f t="shared" si="83"/>
        <v>-1</v>
      </c>
      <c r="AZ282" s="38">
        <f t="shared" si="83"/>
        <v>-1</v>
      </c>
      <c r="BA282" s="38">
        <f t="shared" si="83"/>
        <v>-1</v>
      </c>
      <c r="BB282" s="38" t="str">
        <f t="shared" si="83"/>
        <v/>
      </c>
      <c r="BC282" s="38" t="str">
        <f t="shared" si="83"/>
        <v/>
      </c>
      <c r="BD282" s="38">
        <f t="shared" si="83"/>
        <v>-1</v>
      </c>
      <c r="BE282" s="38">
        <f t="shared" si="83"/>
        <v>-1</v>
      </c>
      <c r="BF282" s="38">
        <f t="shared" si="83"/>
        <v>-1</v>
      </c>
      <c r="BG282" s="38" t="str">
        <f t="shared" si="83"/>
        <v/>
      </c>
      <c r="BH282" s="39" t="str">
        <f t="shared" si="91"/>
        <v/>
      </c>
      <c r="BI282" s="76">
        <f t="shared" si="91"/>
        <v>-1</v>
      </c>
      <c r="BJ282" s="40">
        <f t="shared" si="91"/>
        <v>-1</v>
      </c>
      <c r="BK282" s="119" t="str">
        <f t="shared" si="79"/>
        <v/>
      </c>
      <c r="BL282" s="120" t="str">
        <f t="shared" si="79"/>
        <v/>
      </c>
      <c r="BM282" s="120" t="str">
        <f t="shared" si="79"/>
        <v/>
      </c>
      <c r="BN282" s="120" t="str">
        <f t="shared" si="79"/>
        <v/>
      </c>
      <c r="BO282" s="121" t="str">
        <f t="shared" si="79"/>
        <v/>
      </c>
      <c r="BP282" s="119">
        <f t="shared" si="80"/>
        <v>136.93558823529412</v>
      </c>
      <c r="BQ282" s="120">
        <f t="shared" si="80"/>
        <v>257.83785714285716</v>
      </c>
      <c r="BR282" s="120">
        <f t="shared" si="80"/>
        <v>253.76333333333332</v>
      </c>
      <c r="BS282" s="120" t="str">
        <f t="shared" si="80"/>
        <v/>
      </c>
      <c r="BT282" s="121" t="str">
        <f t="shared" si="80"/>
        <v/>
      </c>
      <c r="BU282" s="119" t="str">
        <f t="shared" si="81"/>
        <v/>
      </c>
      <c r="BV282" s="120" t="str">
        <f t="shared" si="81"/>
        <v/>
      </c>
      <c r="BW282" s="121" t="str">
        <f t="shared" si="81"/>
        <v/>
      </c>
      <c r="BX282" s="120" t="str">
        <f t="shared" si="81"/>
        <v/>
      </c>
      <c r="BY282" s="121" t="str">
        <f t="shared" si="81"/>
        <v/>
      </c>
    </row>
    <row r="283" spans="1:77" hidden="1" outlineLevel="1" x14ac:dyDescent="0.2">
      <c r="A283" t="s">
        <v>46</v>
      </c>
      <c r="B283" t="s">
        <v>46</v>
      </c>
      <c r="C283" t="s">
        <v>107</v>
      </c>
      <c r="D283" t="s">
        <v>107</v>
      </c>
      <c r="E283" t="s">
        <v>106</v>
      </c>
      <c r="F283" s="4">
        <f t="shared" si="89"/>
        <v>46288</v>
      </c>
      <c r="G283" t="s">
        <v>38</v>
      </c>
      <c r="H283" s="28">
        <v>0</v>
      </c>
      <c r="I283" s="138">
        <v>0</v>
      </c>
      <c r="J283" s="138">
        <v>0</v>
      </c>
      <c r="K283" s="2">
        <v>0</v>
      </c>
      <c r="L283" s="2">
        <v>0</v>
      </c>
      <c r="M283" s="2">
        <v>0</v>
      </c>
      <c r="N283" s="2">
        <v>0</v>
      </c>
      <c r="O283" s="2">
        <v>0</v>
      </c>
      <c r="P283" s="2">
        <v>0</v>
      </c>
      <c r="Q283" s="29">
        <v>0</v>
      </c>
      <c r="R283" s="30">
        <f t="shared" si="85"/>
        <v>0</v>
      </c>
      <c r="S283" s="30">
        <f t="shared" si="86"/>
        <v>0</v>
      </c>
      <c r="T283" t="s">
        <v>49</v>
      </c>
      <c r="U283" t="s">
        <v>49</v>
      </c>
      <c r="V283" t="s">
        <v>107</v>
      </c>
      <c r="W283" t="s">
        <v>107</v>
      </c>
      <c r="X283" t="s">
        <v>106</v>
      </c>
      <c r="Y283" s="4">
        <f t="shared" si="90"/>
        <v>45924</v>
      </c>
      <c r="Z283" t="s">
        <v>38</v>
      </c>
      <c r="AA283" s="28">
        <v>28</v>
      </c>
      <c r="AB283" s="138">
        <v>20</v>
      </c>
      <c r="AC283" s="138">
        <v>2</v>
      </c>
      <c r="AD283" s="2">
        <v>0</v>
      </c>
      <c r="AE283" s="2">
        <v>0</v>
      </c>
      <c r="AF283" s="2">
        <v>8339.32</v>
      </c>
      <c r="AG283" s="2">
        <v>7585.85</v>
      </c>
      <c r="AH283" s="2">
        <v>3563.29</v>
      </c>
      <c r="AI283" s="2">
        <v>0</v>
      </c>
      <c r="AJ283" s="29">
        <v>0</v>
      </c>
      <c r="AK283" s="30">
        <f t="shared" si="87"/>
        <v>22</v>
      </c>
      <c r="AL283" s="30">
        <f t="shared" si="88"/>
        <v>11149.14</v>
      </c>
      <c r="AM283" s="2">
        <f t="shared" si="78"/>
        <v>-28</v>
      </c>
      <c r="AN283" s="2">
        <f t="shared" si="78"/>
        <v>-20</v>
      </c>
      <c r="AO283" s="2">
        <f t="shared" si="77"/>
        <v>-2</v>
      </c>
      <c r="AP283" s="2">
        <f t="shared" si="77"/>
        <v>0</v>
      </c>
      <c r="AQ283" s="2">
        <f t="shared" si="77"/>
        <v>0</v>
      </c>
      <c r="AR283" s="2">
        <f t="shared" si="77"/>
        <v>-8339.32</v>
      </c>
      <c r="AS283" s="2">
        <f t="shared" si="77"/>
        <v>-7585.85</v>
      </c>
      <c r="AT283" s="2">
        <f t="shared" si="84"/>
        <v>-3563.29</v>
      </c>
      <c r="AU283" s="2">
        <f t="shared" si="84"/>
        <v>0</v>
      </c>
      <c r="AV283" s="29">
        <f t="shared" si="84"/>
        <v>0</v>
      </c>
      <c r="AW283" s="30">
        <f t="shared" si="84"/>
        <v>-22</v>
      </c>
      <c r="AX283" s="31">
        <f t="shared" si="84"/>
        <v>-11149.14</v>
      </c>
      <c r="AY283" s="38">
        <f t="shared" si="83"/>
        <v>-1</v>
      </c>
      <c r="AZ283" s="38">
        <f t="shared" si="83"/>
        <v>-1</v>
      </c>
      <c r="BA283" s="38">
        <f t="shared" si="83"/>
        <v>-1</v>
      </c>
      <c r="BB283" s="38" t="str">
        <f t="shared" si="83"/>
        <v/>
      </c>
      <c r="BC283" s="38" t="str">
        <f t="shared" si="83"/>
        <v/>
      </c>
      <c r="BD283" s="38">
        <f t="shared" si="83"/>
        <v>-1</v>
      </c>
      <c r="BE283" s="38">
        <f t="shared" si="83"/>
        <v>-1</v>
      </c>
      <c r="BF283" s="38">
        <f t="shared" si="83"/>
        <v>-1</v>
      </c>
      <c r="BG283" s="38" t="str">
        <f t="shared" si="83"/>
        <v/>
      </c>
      <c r="BH283" s="39" t="str">
        <f t="shared" si="91"/>
        <v/>
      </c>
      <c r="BI283" s="76">
        <f t="shared" si="91"/>
        <v>-1</v>
      </c>
      <c r="BJ283" s="40">
        <f t="shared" si="91"/>
        <v>-1</v>
      </c>
      <c r="BK283" s="119" t="str">
        <f t="shared" si="79"/>
        <v/>
      </c>
      <c r="BL283" s="120" t="str">
        <f t="shared" si="79"/>
        <v/>
      </c>
      <c r="BM283" s="120" t="str">
        <f t="shared" si="79"/>
        <v/>
      </c>
      <c r="BN283" s="120" t="str">
        <f t="shared" si="79"/>
        <v/>
      </c>
      <c r="BO283" s="121" t="str">
        <f t="shared" si="79"/>
        <v/>
      </c>
      <c r="BP283" s="119">
        <f t="shared" si="80"/>
        <v>297.83285714285711</v>
      </c>
      <c r="BQ283" s="120">
        <f t="shared" si="80"/>
        <v>379.29250000000002</v>
      </c>
      <c r="BR283" s="120">
        <f t="shared" si="80"/>
        <v>1781.645</v>
      </c>
      <c r="BS283" s="120" t="str">
        <f t="shared" si="80"/>
        <v/>
      </c>
      <c r="BT283" s="121" t="str">
        <f t="shared" si="80"/>
        <v/>
      </c>
      <c r="BU283" s="119" t="str">
        <f t="shared" si="81"/>
        <v/>
      </c>
      <c r="BV283" s="120" t="str">
        <f t="shared" si="81"/>
        <v/>
      </c>
      <c r="BW283" s="121" t="str">
        <f t="shared" si="81"/>
        <v/>
      </c>
      <c r="BX283" s="120" t="str">
        <f t="shared" si="81"/>
        <v/>
      </c>
      <c r="BY283" s="121" t="str">
        <f t="shared" si="81"/>
        <v/>
      </c>
    </row>
    <row r="284" spans="1:77" hidden="1" outlineLevel="1" x14ac:dyDescent="0.2">
      <c r="A284" t="s">
        <v>46</v>
      </c>
      <c r="B284" t="s">
        <v>46</v>
      </c>
      <c r="C284" t="s">
        <v>107</v>
      </c>
      <c r="D284" t="s">
        <v>107</v>
      </c>
      <c r="E284" t="s">
        <v>106</v>
      </c>
      <c r="F284" s="4">
        <f t="shared" si="89"/>
        <v>46289</v>
      </c>
      <c r="G284" t="s">
        <v>39</v>
      </c>
      <c r="H284" s="28">
        <v>0</v>
      </c>
      <c r="I284" s="138">
        <v>0</v>
      </c>
      <c r="J284" s="138">
        <v>0</v>
      </c>
      <c r="K284" s="2">
        <v>0</v>
      </c>
      <c r="L284" s="2">
        <v>0</v>
      </c>
      <c r="M284" s="2">
        <v>0</v>
      </c>
      <c r="N284" s="2">
        <v>0</v>
      </c>
      <c r="O284" s="2">
        <v>0</v>
      </c>
      <c r="P284" s="2">
        <v>0</v>
      </c>
      <c r="Q284" s="29">
        <v>0</v>
      </c>
      <c r="R284" s="30">
        <f t="shared" si="85"/>
        <v>0</v>
      </c>
      <c r="S284" s="30">
        <f t="shared" si="86"/>
        <v>0</v>
      </c>
      <c r="T284" t="s">
        <v>49</v>
      </c>
      <c r="U284" t="s">
        <v>49</v>
      </c>
      <c r="V284" t="s">
        <v>107</v>
      </c>
      <c r="W284" t="s">
        <v>107</v>
      </c>
      <c r="X284" t="s">
        <v>106</v>
      </c>
      <c r="Y284" s="4">
        <f t="shared" si="90"/>
        <v>45925</v>
      </c>
      <c r="Z284" t="s">
        <v>39</v>
      </c>
      <c r="AA284" s="28">
        <v>31</v>
      </c>
      <c r="AB284" s="138">
        <v>21</v>
      </c>
      <c r="AC284" s="138">
        <v>0</v>
      </c>
      <c r="AD284" s="2">
        <v>0</v>
      </c>
      <c r="AE284" s="2">
        <v>0</v>
      </c>
      <c r="AF284" s="2">
        <v>7773.4</v>
      </c>
      <c r="AG284" s="2">
        <v>7245.9699999999993</v>
      </c>
      <c r="AH284" s="2">
        <v>0</v>
      </c>
      <c r="AI284" s="2">
        <v>0</v>
      </c>
      <c r="AJ284" s="29">
        <v>0</v>
      </c>
      <c r="AK284" s="30">
        <f t="shared" si="87"/>
        <v>21</v>
      </c>
      <c r="AL284" s="30">
        <f t="shared" si="88"/>
        <v>7245.9699999999993</v>
      </c>
      <c r="AM284" s="2">
        <f t="shared" si="78"/>
        <v>-31</v>
      </c>
      <c r="AN284" s="2">
        <f t="shared" si="78"/>
        <v>-21</v>
      </c>
      <c r="AO284" s="2">
        <f t="shared" si="77"/>
        <v>0</v>
      </c>
      <c r="AP284" s="2">
        <f t="shared" si="77"/>
        <v>0</v>
      </c>
      <c r="AQ284" s="2">
        <f t="shared" si="77"/>
        <v>0</v>
      </c>
      <c r="AR284" s="2">
        <f t="shared" si="77"/>
        <v>-7773.4</v>
      </c>
      <c r="AS284" s="2">
        <f t="shared" si="77"/>
        <v>-7245.9699999999993</v>
      </c>
      <c r="AT284" s="2">
        <f t="shared" si="84"/>
        <v>0</v>
      </c>
      <c r="AU284" s="2">
        <f t="shared" si="84"/>
        <v>0</v>
      </c>
      <c r="AV284" s="29">
        <f t="shared" si="84"/>
        <v>0</v>
      </c>
      <c r="AW284" s="30">
        <f t="shared" si="84"/>
        <v>-21</v>
      </c>
      <c r="AX284" s="31">
        <f t="shared" si="84"/>
        <v>-7245.9699999999993</v>
      </c>
      <c r="AY284" s="38">
        <f t="shared" si="83"/>
        <v>-1</v>
      </c>
      <c r="AZ284" s="38">
        <f t="shared" si="83"/>
        <v>-1</v>
      </c>
      <c r="BA284" s="38" t="str">
        <f t="shared" si="83"/>
        <v/>
      </c>
      <c r="BB284" s="38" t="str">
        <f t="shared" si="83"/>
        <v/>
      </c>
      <c r="BC284" s="38" t="str">
        <f t="shared" si="83"/>
        <v/>
      </c>
      <c r="BD284" s="38">
        <f t="shared" si="83"/>
        <v>-1</v>
      </c>
      <c r="BE284" s="38">
        <f t="shared" si="83"/>
        <v>-1</v>
      </c>
      <c r="BF284" s="38" t="str">
        <f t="shared" si="83"/>
        <v/>
      </c>
      <c r="BG284" s="38" t="str">
        <f t="shared" si="83"/>
        <v/>
      </c>
      <c r="BH284" s="39" t="str">
        <f t="shared" si="91"/>
        <v/>
      </c>
      <c r="BI284" s="76">
        <f t="shared" si="91"/>
        <v>-1</v>
      </c>
      <c r="BJ284" s="40">
        <f t="shared" si="91"/>
        <v>-1</v>
      </c>
      <c r="BK284" s="119" t="str">
        <f t="shared" si="79"/>
        <v/>
      </c>
      <c r="BL284" s="120" t="str">
        <f t="shared" si="79"/>
        <v/>
      </c>
      <c r="BM284" s="120" t="str">
        <f t="shared" si="79"/>
        <v/>
      </c>
      <c r="BN284" s="120" t="str">
        <f t="shared" si="79"/>
        <v/>
      </c>
      <c r="BO284" s="121" t="str">
        <f t="shared" si="79"/>
        <v/>
      </c>
      <c r="BP284" s="119">
        <f t="shared" si="80"/>
        <v>250.75483870967741</v>
      </c>
      <c r="BQ284" s="120">
        <f t="shared" si="80"/>
        <v>345.04619047619042</v>
      </c>
      <c r="BR284" s="120" t="str">
        <f t="shared" si="80"/>
        <v/>
      </c>
      <c r="BS284" s="120" t="str">
        <f t="shared" si="80"/>
        <v/>
      </c>
      <c r="BT284" s="121" t="str">
        <f t="shared" si="80"/>
        <v/>
      </c>
      <c r="BU284" s="119" t="str">
        <f t="shared" si="81"/>
        <v/>
      </c>
      <c r="BV284" s="120" t="str">
        <f t="shared" si="81"/>
        <v/>
      </c>
      <c r="BW284" s="121" t="str">
        <f t="shared" si="81"/>
        <v/>
      </c>
      <c r="BX284" s="120" t="str">
        <f t="shared" si="81"/>
        <v/>
      </c>
      <c r="BY284" s="121" t="str">
        <f t="shared" si="81"/>
        <v/>
      </c>
    </row>
    <row r="285" spans="1:77" hidden="1" outlineLevel="1" x14ac:dyDescent="0.2">
      <c r="A285" t="s">
        <v>46</v>
      </c>
      <c r="B285" t="s">
        <v>46</v>
      </c>
      <c r="C285" t="s">
        <v>107</v>
      </c>
      <c r="D285" t="s">
        <v>107</v>
      </c>
      <c r="E285" t="s">
        <v>106</v>
      </c>
      <c r="F285" s="4">
        <f t="shared" si="89"/>
        <v>46290</v>
      </c>
      <c r="G285" t="s">
        <v>40</v>
      </c>
      <c r="H285" s="28">
        <v>0</v>
      </c>
      <c r="I285" s="138">
        <v>0</v>
      </c>
      <c r="J285" s="138">
        <v>0</v>
      </c>
      <c r="K285" s="2">
        <v>0</v>
      </c>
      <c r="L285" s="2">
        <v>0</v>
      </c>
      <c r="M285" s="2">
        <v>0</v>
      </c>
      <c r="N285" s="2">
        <v>0</v>
      </c>
      <c r="O285" s="2">
        <v>0</v>
      </c>
      <c r="P285" s="2">
        <v>0</v>
      </c>
      <c r="Q285" s="29">
        <v>0</v>
      </c>
      <c r="R285" s="30">
        <f t="shared" si="85"/>
        <v>0</v>
      </c>
      <c r="S285" s="30">
        <f t="shared" si="86"/>
        <v>0</v>
      </c>
      <c r="T285" t="s">
        <v>49</v>
      </c>
      <c r="U285" t="s">
        <v>49</v>
      </c>
      <c r="V285" t="s">
        <v>107</v>
      </c>
      <c r="W285" t="s">
        <v>107</v>
      </c>
      <c r="X285" t="s">
        <v>106</v>
      </c>
      <c r="Y285" s="4">
        <f t="shared" si="90"/>
        <v>45926</v>
      </c>
      <c r="Z285" t="s">
        <v>40</v>
      </c>
      <c r="AA285" s="28">
        <v>21</v>
      </c>
      <c r="AB285" s="138">
        <v>23</v>
      </c>
      <c r="AC285" s="138">
        <v>0</v>
      </c>
      <c r="AD285" s="2">
        <v>0</v>
      </c>
      <c r="AE285" s="2">
        <v>0</v>
      </c>
      <c r="AF285" s="2">
        <v>4867.21</v>
      </c>
      <c r="AG285" s="2">
        <v>10268.4</v>
      </c>
      <c r="AH285" s="2">
        <v>0</v>
      </c>
      <c r="AI285" s="2">
        <v>0</v>
      </c>
      <c r="AJ285" s="29">
        <v>0</v>
      </c>
      <c r="AK285" s="30">
        <f t="shared" si="87"/>
        <v>23</v>
      </c>
      <c r="AL285" s="30">
        <f t="shared" si="88"/>
        <v>10268.4</v>
      </c>
      <c r="AM285" s="2">
        <f t="shared" si="78"/>
        <v>-21</v>
      </c>
      <c r="AN285" s="2">
        <f t="shared" si="78"/>
        <v>-23</v>
      </c>
      <c r="AO285" s="2">
        <f t="shared" si="77"/>
        <v>0</v>
      </c>
      <c r="AP285" s="2">
        <f t="shared" si="77"/>
        <v>0</v>
      </c>
      <c r="AQ285" s="2">
        <f t="shared" si="77"/>
        <v>0</v>
      </c>
      <c r="AR285" s="2">
        <f t="shared" si="77"/>
        <v>-4867.21</v>
      </c>
      <c r="AS285" s="2">
        <f t="shared" si="77"/>
        <v>-10268.4</v>
      </c>
      <c r="AT285" s="2">
        <f t="shared" si="84"/>
        <v>0</v>
      </c>
      <c r="AU285" s="2">
        <f t="shared" si="84"/>
        <v>0</v>
      </c>
      <c r="AV285" s="29">
        <f t="shared" si="84"/>
        <v>0</v>
      </c>
      <c r="AW285" s="30">
        <f t="shared" si="84"/>
        <v>-23</v>
      </c>
      <c r="AX285" s="31">
        <f t="shared" si="84"/>
        <v>-10268.4</v>
      </c>
      <c r="AY285" s="38">
        <f t="shared" si="83"/>
        <v>-1</v>
      </c>
      <c r="AZ285" s="38">
        <f t="shared" si="83"/>
        <v>-1</v>
      </c>
      <c r="BA285" s="38" t="str">
        <f t="shared" si="83"/>
        <v/>
      </c>
      <c r="BB285" s="38" t="str">
        <f t="shared" si="83"/>
        <v/>
      </c>
      <c r="BC285" s="38" t="str">
        <f t="shared" si="83"/>
        <v/>
      </c>
      <c r="BD285" s="38">
        <f t="shared" si="83"/>
        <v>-1</v>
      </c>
      <c r="BE285" s="38">
        <f t="shared" si="83"/>
        <v>-1</v>
      </c>
      <c r="BF285" s="38" t="str">
        <f t="shared" si="83"/>
        <v/>
      </c>
      <c r="BG285" s="38" t="str">
        <f t="shared" si="83"/>
        <v/>
      </c>
      <c r="BH285" s="39" t="str">
        <f t="shared" si="91"/>
        <v/>
      </c>
      <c r="BI285" s="76">
        <f t="shared" si="91"/>
        <v>-1</v>
      </c>
      <c r="BJ285" s="40">
        <f t="shared" si="91"/>
        <v>-1</v>
      </c>
      <c r="BK285" s="119" t="str">
        <f t="shared" si="79"/>
        <v/>
      </c>
      <c r="BL285" s="120" t="str">
        <f t="shared" si="79"/>
        <v/>
      </c>
      <c r="BM285" s="120" t="str">
        <f t="shared" si="79"/>
        <v/>
      </c>
      <c r="BN285" s="120" t="str">
        <f t="shared" si="79"/>
        <v/>
      </c>
      <c r="BO285" s="121" t="str">
        <f t="shared" si="79"/>
        <v/>
      </c>
      <c r="BP285" s="119">
        <f t="shared" si="80"/>
        <v>231.77190476190475</v>
      </c>
      <c r="BQ285" s="120">
        <f t="shared" si="80"/>
        <v>446.45217391304345</v>
      </c>
      <c r="BR285" s="120" t="str">
        <f t="shared" si="80"/>
        <v/>
      </c>
      <c r="BS285" s="120" t="str">
        <f t="shared" si="80"/>
        <v/>
      </c>
      <c r="BT285" s="121" t="str">
        <f t="shared" si="80"/>
        <v/>
      </c>
      <c r="BU285" s="119" t="str">
        <f t="shared" si="81"/>
        <v/>
      </c>
      <c r="BV285" s="120" t="str">
        <f t="shared" si="81"/>
        <v/>
      </c>
      <c r="BW285" s="121" t="str">
        <f t="shared" si="81"/>
        <v/>
      </c>
      <c r="BX285" s="120" t="str">
        <f t="shared" si="81"/>
        <v/>
      </c>
      <c r="BY285" s="121" t="str">
        <f t="shared" si="81"/>
        <v/>
      </c>
    </row>
    <row r="286" spans="1:77" ht="13.5" hidden="1" outlineLevel="1" thickBot="1" x14ac:dyDescent="0.25">
      <c r="A286" t="s">
        <v>46</v>
      </c>
      <c r="B286" t="s">
        <v>46</v>
      </c>
      <c r="C286" t="s">
        <v>107</v>
      </c>
      <c r="D286" t="s">
        <v>107</v>
      </c>
      <c r="E286" t="s">
        <v>106</v>
      </c>
      <c r="F286" s="59">
        <f t="shared" si="89"/>
        <v>46291</v>
      </c>
      <c r="G286" s="42" t="s">
        <v>41</v>
      </c>
      <c r="H286" s="43">
        <v>0</v>
      </c>
      <c r="I286" s="44">
        <v>0</v>
      </c>
      <c r="J286" s="44">
        <v>0</v>
      </c>
      <c r="K286" s="44">
        <v>0</v>
      </c>
      <c r="L286" s="44">
        <v>0</v>
      </c>
      <c r="M286" s="44">
        <v>0</v>
      </c>
      <c r="N286" s="44">
        <v>0</v>
      </c>
      <c r="O286" s="44">
        <v>0</v>
      </c>
      <c r="P286" s="44">
        <v>0</v>
      </c>
      <c r="Q286" s="45">
        <v>0</v>
      </c>
      <c r="R286" s="46">
        <f t="shared" si="85"/>
        <v>0</v>
      </c>
      <c r="S286" s="46">
        <f t="shared" si="86"/>
        <v>0</v>
      </c>
      <c r="T286" t="s">
        <v>49</v>
      </c>
      <c r="U286" t="s">
        <v>49</v>
      </c>
      <c r="V286" t="s">
        <v>107</v>
      </c>
      <c r="W286" t="s">
        <v>107</v>
      </c>
      <c r="X286" t="s">
        <v>106</v>
      </c>
      <c r="Y286" s="59">
        <f t="shared" si="90"/>
        <v>45927</v>
      </c>
      <c r="Z286" s="42" t="s">
        <v>41</v>
      </c>
      <c r="AA286" s="43">
        <v>27</v>
      </c>
      <c r="AB286" s="44">
        <v>3</v>
      </c>
      <c r="AC286" s="44">
        <v>0</v>
      </c>
      <c r="AD286" s="44">
        <v>0</v>
      </c>
      <c r="AE286" s="44">
        <v>0</v>
      </c>
      <c r="AF286" s="44">
        <v>5861.76</v>
      </c>
      <c r="AG286" s="44">
        <v>-1737.2</v>
      </c>
      <c r="AH286" s="44">
        <v>0</v>
      </c>
      <c r="AI286" s="44">
        <v>0</v>
      </c>
      <c r="AJ286" s="45">
        <v>0</v>
      </c>
      <c r="AK286" s="46">
        <f t="shared" si="87"/>
        <v>3</v>
      </c>
      <c r="AL286" s="46">
        <f t="shared" si="88"/>
        <v>-1737.2</v>
      </c>
      <c r="AM286" s="44">
        <f t="shared" si="78"/>
        <v>-27</v>
      </c>
      <c r="AN286" s="44">
        <f t="shared" si="78"/>
        <v>-3</v>
      </c>
      <c r="AO286" s="44">
        <f t="shared" si="77"/>
        <v>0</v>
      </c>
      <c r="AP286" s="44">
        <f t="shared" si="77"/>
        <v>0</v>
      </c>
      <c r="AQ286" s="44">
        <f t="shared" ref="AQ286:AX320" si="92">+L286-AE286</f>
        <v>0</v>
      </c>
      <c r="AR286" s="44">
        <f t="shared" si="92"/>
        <v>-5861.76</v>
      </c>
      <c r="AS286" s="44">
        <f t="shared" si="92"/>
        <v>1737.2</v>
      </c>
      <c r="AT286" s="44">
        <f t="shared" si="84"/>
        <v>0</v>
      </c>
      <c r="AU286" s="44">
        <f t="shared" si="84"/>
        <v>0</v>
      </c>
      <c r="AV286" s="45">
        <f t="shared" si="84"/>
        <v>0</v>
      </c>
      <c r="AW286" s="46">
        <f t="shared" si="84"/>
        <v>-3</v>
      </c>
      <c r="AX286" s="47">
        <f t="shared" si="84"/>
        <v>1737.2</v>
      </c>
      <c r="AY286" s="56">
        <f t="shared" si="83"/>
        <v>-1</v>
      </c>
      <c r="AZ286" s="56">
        <f t="shared" si="83"/>
        <v>-1</v>
      </c>
      <c r="BA286" s="56" t="str">
        <f t="shared" si="83"/>
        <v/>
      </c>
      <c r="BB286" s="56" t="str">
        <f t="shared" si="83"/>
        <v/>
      </c>
      <c r="BC286" s="56" t="str">
        <f t="shared" si="83"/>
        <v/>
      </c>
      <c r="BD286" s="56">
        <f t="shared" si="83"/>
        <v>-1</v>
      </c>
      <c r="BE286" s="56">
        <f t="shared" si="83"/>
        <v>-1</v>
      </c>
      <c r="BF286" s="56" t="str">
        <f t="shared" si="83"/>
        <v/>
      </c>
      <c r="BG286" s="56" t="str">
        <f t="shared" si="83"/>
        <v/>
      </c>
      <c r="BH286" s="57" t="str">
        <f t="shared" si="91"/>
        <v/>
      </c>
      <c r="BI286" s="81">
        <f t="shared" si="91"/>
        <v>-1</v>
      </c>
      <c r="BJ286" s="58">
        <f t="shared" si="91"/>
        <v>-1</v>
      </c>
      <c r="BK286" s="122" t="str">
        <f t="shared" ref="BK286:BO336" si="93">IFERROR(M286/H286,"")</f>
        <v/>
      </c>
      <c r="BL286" s="123" t="str">
        <f t="shared" si="93"/>
        <v/>
      </c>
      <c r="BM286" s="123" t="str">
        <f t="shared" si="93"/>
        <v/>
      </c>
      <c r="BN286" s="123" t="str">
        <f t="shared" si="93"/>
        <v/>
      </c>
      <c r="BO286" s="124" t="str">
        <f t="shared" si="93"/>
        <v/>
      </c>
      <c r="BP286" s="122">
        <f t="shared" ref="BP286:BT336" si="94">IFERROR(AF286/AA286,"")</f>
        <v>217.10222222222222</v>
      </c>
      <c r="BQ286" s="123">
        <f t="shared" si="94"/>
        <v>-579.06666666666672</v>
      </c>
      <c r="BR286" s="123" t="str">
        <f t="shared" si="94"/>
        <v/>
      </c>
      <c r="BS286" s="123" t="str">
        <f t="shared" si="94"/>
        <v/>
      </c>
      <c r="BT286" s="124" t="str">
        <f t="shared" si="94"/>
        <v/>
      </c>
      <c r="BU286" s="122" t="str">
        <f t="shared" ref="BU286:BY336" si="95">IFERROR(BK286-BP286,"")</f>
        <v/>
      </c>
      <c r="BV286" s="123" t="str">
        <f t="shared" si="95"/>
        <v/>
      </c>
      <c r="BW286" s="124" t="str">
        <f t="shared" si="95"/>
        <v/>
      </c>
      <c r="BX286" s="123" t="str">
        <f t="shared" si="95"/>
        <v/>
      </c>
      <c r="BY286" s="124" t="str">
        <f t="shared" si="95"/>
        <v/>
      </c>
    </row>
    <row r="287" spans="1:77" hidden="1" outlineLevel="1" x14ac:dyDescent="0.2">
      <c r="A287" t="s">
        <v>46</v>
      </c>
      <c r="B287" t="s">
        <v>46</v>
      </c>
      <c r="C287" t="s">
        <v>114</v>
      </c>
      <c r="D287" t="s">
        <v>107</v>
      </c>
      <c r="E287" t="s">
        <v>110</v>
      </c>
      <c r="F287" s="4">
        <f t="shared" si="89"/>
        <v>46292</v>
      </c>
      <c r="G287" t="s">
        <v>35</v>
      </c>
      <c r="H287" s="28">
        <v>0</v>
      </c>
      <c r="I287" s="138">
        <v>0</v>
      </c>
      <c r="J287" s="138">
        <v>0</v>
      </c>
      <c r="K287" s="2">
        <v>0</v>
      </c>
      <c r="L287" s="2">
        <v>0</v>
      </c>
      <c r="M287" s="2">
        <v>0</v>
      </c>
      <c r="N287" s="2">
        <v>0</v>
      </c>
      <c r="O287" s="2">
        <v>0</v>
      </c>
      <c r="P287" s="2">
        <v>0</v>
      </c>
      <c r="Q287" s="29">
        <v>0</v>
      </c>
      <c r="R287" s="30">
        <f t="shared" si="85"/>
        <v>0</v>
      </c>
      <c r="S287" s="30">
        <f t="shared" si="86"/>
        <v>0</v>
      </c>
      <c r="T287" t="s">
        <v>49</v>
      </c>
      <c r="U287" t="s">
        <v>49</v>
      </c>
      <c r="V287" t="s">
        <v>114</v>
      </c>
      <c r="W287" t="s">
        <v>107</v>
      </c>
      <c r="X287" t="s">
        <v>110</v>
      </c>
      <c r="Y287" s="4">
        <f t="shared" si="90"/>
        <v>45928</v>
      </c>
      <c r="Z287" t="s">
        <v>35</v>
      </c>
      <c r="AA287" s="28">
        <v>14</v>
      </c>
      <c r="AB287" s="138">
        <v>15</v>
      </c>
      <c r="AC287" s="138">
        <v>0</v>
      </c>
      <c r="AD287" s="2">
        <v>0</v>
      </c>
      <c r="AE287" s="2">
        <v>0</v>
      </c>
      <c r="AF287" s="2">
        <v>3127.5</v>
      </c>
      <c r="AG287" s="2">
        <v>2393.17</v>
      </c>
      <c r="AH287" s="2">
        <v>0</v>
      </c>
      <c r="AI287" s="2">
        <v>0</v>
      </c>
      <c r="AJ287" s="29">
        <v>0</v>
      </c>
      <c r="AK287" s="30">
        <f t="shared" si="87"/>
        <v>15</v>
      </c>
      <c r="AL287" s="30">
        <f t="shared" si="88"/>
        <v>2393.17</v>
      </c>
      <c r="AM287" s="2">
        <f t="shared" si="78"/>
        <v>-14</v>
      </c>
      <c r="AN287" s="2">
        <f t="shared" si="78"/>
        <v>-15</v>
      </c>
      <c r="AO287" s="2">
        <f t="shared" si="78"/>
        <v>0</v>
      </c>
      <c r="AP287" s="2">
        <f t="shared" si="78"/>
        <v>0</v>
      </c>
      <c r="AQ287" s="2">
        <f t="shared" si="92"/>
        <v>0</v>
      </c>
      <c r="AR287" s="2">
        <f t="shared" si="92"/>
        <v>-3127.5</v>
      </c>
      <c r="AS287" s="2">
        <f t="shared" si="92"/>
        <v>-2393.17</v>
      </c>
      <c r="AT287" s="2">
        <f t="shared" si="84"/>
        <v>0</v>
      </c>
      <c r="AU287" s="2">
        <f t="shared" si="84"/>
        <v>0</v>
      </c>
      <c r="AV287" s="29">
        <f t="shared" si="84"/>
        <v>0</v>
      </c>
      <c r="AW287" s="30">
        <f t="shared" si="84"/>
        <v>-15</v>
      </c>
      <c r="AX287" s="31">
        <f t="shared" si="84"/>
        <v>-2393.17</v>
      </c>
      <c r="AY287" s="38">
        <f t="shared" si="83"/>
        <v>-1</v>
      </c>
      <c r="AZ287" s="38">
        <f t="shared" si="83"/>
        <v>-1</v>
      </c>
      <c r="BA287" s="38" t="str">
        <f t="shared" si="83"/>
        <v/>
      </c>
      <c r="BB287" s="38" t="str">
        <f t="shared" si="83"/>
        <v/>
      </c>
      <c r="BC287" s="38" t="str">
        <f t="shared" si="83"/>
        <v/>
      </c>
      <c r="BD287" s="38">
        <f t="shared" si="83"/>
        <v>-1</v>
      </c>
      <c r="BE287" s="38">
        <f t="shared" si="83"/>
        <v>-1</v>
      </c>
      <c r="BF287" s="38" t="str">
        <f t="shared" si="83"/>
        <v/>
      </c>
      <c r="BG287" s="38" t="str">
        <f t="shared" si="83"/>
        <v/>
      </c>
      <c r="BH287" s="39" t="str">
        <f t="shared" si="91"/>
        <v/>
      </c>
      <c r="BI287" s="76">
        <f t="shared" si="91"/>
        <v>-1</v>
      </c>
      <c r="BJ287" s="40">
        <f t="shared" si="91"/>
        <v>-1</v>
      </c>
      <c r="BK287" s="116" t="str">
        <f t="shared" si="93"/>
        <v/>
      </c>
      <c r="BL287" s="117" t="str">
        <f t="shared" si="93"/>
        <v/>
      </c>
      <c r="BM287" s="117" t="str">
        <f t="shared" si="93"/>
        <v/>
      </c>
      <c r="BN287" s="117" t="str">
        <f t="shared" si="93"/>
        <v/>
      </c>
      <c r="BO287" s="118" t="str">
        <f t="shared" si="93"/>
        <v/>
      </c>
      <c r="BP287" s="116">
        <f t="shared" si="94"/>
        <v>223.39285714285714</v>
      </c>
      <c r="BQ287" s="117">
        <f t="shared" si="94"/>
        <v>159.54466666666667</v>
      </c>
      <c r="BR287" s="117" t="str">
        <f t="shared" si="94"/>
        <v/>
      </c>
      <c r="BS287" s="117" t="str">
        <f t="shared" si="94"/>
        <v/>
      </c>
      <c r="BT287" s="118" t="str">
        <f t="shared" si="94"/>
        <v/>
      </c>
      <c r="BU287" s="116" t="str">
        <f t="shared" si="95"/>
        <v/>
      </c>
      <c r="BV287" s="117" t="str">
        <f t="shared" si="95"/>
        <v/>
      </c>
      <c r="BW287" s="118" t="str">
        <f t="shared" si="95"/>
        <v/>
      </c>
      <c r="BX287" s="117" t="str">
        <f t="shared" si="95"/>
        <v/>
      </c>
      <c r="BY287" s="118" t="str">
        <f t="shared" si="95"/>
        <v/>
      </c>
    </row>
    <row r="288" spans="1:77" hidden="1" outlineLevel="1" x14ac:dyDescent="0.2">
      <c r="A288" t="s">
        <v>46</v>
      </c>
      <c r="B288" t="s">
        <v>46</v>
      </c>
      <c r="C288" t="s">
        <v>114</v>
      </c>
      <c r="D288" t="s">
        <v>107</v>
      </c>
      <c r="E288" t="s">
        <v>110</v>
      </c>
      <c r="F288" s="4">
        <f t="shared" si="89"/>
        <v>46293</v>
      </c>
      <c r="G288" t="s">
        <v>36</v>
      </c>
      <c r="H288" s="28">
        <v>0</v>
      </c>
      <c r="I288" s="138">
        <v>0</v>
      </c>
      <c r="J288" s="138">
        <v>0</v>
      </c>
      <c r="K288" s="2">
        <v>0</v>
      </c>
      <c r="L288" s="2">
        <v>0</v>
      </c>
      <c r="M288" s="2">
        <v>0</v>
      </c>
      <c r="N288" s="2">
        <v>0</v>
      </c>
      <c r="O288" s="2">
        <v>0</v>
      </c>
      <c r="P288" s="2">
        <v>0</v>
      </c>
      <c r="Q288" s="29">
        <v>0</v>
      </c>
      <c r="R288" s="30">
        <f t="shared" si="85"/>
        <v>0</v>
      </c>
      <c r="S288" s="30">
        <f t="shared" si="86"/>
        <v>0</v>
      </c>
      <c r="T288" t="s">
        <v>49</v>
      </c>
      <c r="U288" t="s">
        <v>49</v>
      </c>
      <c r="V288" t="s">
        <v>114</v>
      </c>
      <c r="W288" t="s">
        <v>107</v>
      </c>
      <c r="X288" t="s">
        <v>110</v>
      </c>
      <c r="Y288" s="4">
        <f t="shared" si="90"/>
        <v>45929</v>
      </c>
      <c r="Z288" t="s">
        <v>36</v>
      </c>
      <c r="AA288" s="28">
        <v>9</v>
      </c>
      <c r="AB288" s="138">
        <v>16</v>
      </c>
      <c r="AC288" s="138">
        <v>0</v>
      </c>
      <c r="AD288" s="2">
        <v>0</v>
      </c>
      <c r="AE288" s="2">
        <v>0</v>
      </c>
      <c r="AF288" s="2">
        <v>1658.51</v>
      </c>
      <c r="AG288" s="2">
        <v>4409.7000000000007</v>
      </c>
      <c r="AH288" s="2">
        <v>0</v>
      </c>
      <c r="AI288" s="2">
        <v>0</v>
      </c>
      <c r="AJ288" s="29">
        <v>0</v>
      </c>
      <c r="AK288" s="30">
        <f t="shared" si="87"/>
        <v>16</v>
      </c>
      <c r="AL288" s="30">
        <f t="shared" si="88"/>
        <v>4409.7000000000007</v>
      </c>
      <c r="AM288" s="2">
        <f t="shared" si="78"/>
        <v>-9</v>
      </c>
      <c r="AN288" s="2">
        <f t="shared" si="78"/>
        <v>-16</v>
      </c>
      <c r="AO288" s="2">
        <f t="shared" si="78"/>
        <v>0</v>
      </c>
      <c r="AP288" s="2">
        <f t="shared" si="78"/>
        <v>0</v>
      </c>
      <c r="AQ288" s="2">
        <f t="shared" si="92"/>
        <v>0</v>
      </c>
      <c r="AR288" s="2">
        <f t="shared" si="92"/>
        <v>-1658.51</v>
      </c>
      <c r="AS288" s="2">
        <f t="shared" si="92"/>
        <v>-4409.7000000000007</v>
      </c>
      <c r="AT288" s="2">
        <f t="shared" si="84"/>
        <v>0</v>
      </c>
      <c r="AU288" s="2">
        <f t="shared" si="84"/>
        <v>0</v>
      </c>
      <c r="AV288" s="29">
        <f t="shared" si="84"/>
        <v>0</v>
      </c>
      <c r="AW288" s="30">
        <f t="shared" si="84"/>
        <v>-16</v>
      </c>
      <c r="AX288" s="31">
        <f t="shared" si="84"/>
        <v>-4409.7000000000007</v>
      </c>
      <c r="AY288" s="38">
        <f t="shared" si="83"/>
        <v>-1</v>
      </c>
      <c r="AZ288" s="38">
        <f t="shared" si="83"/>
        <v>-1</v>
      </c>
      <c r="BA288" s="38" t="str">
        <f t="shared" si="83"/>
        <v/>
      </c>
      <c r="BB288" s="38" t="str">
        <f t="shared" si="83"/>
        <v/>
      </c>
      <c r="BC288" s="38" t="str">
        <f t="shared" si="83"/>
        <v/>
      </c>
      <c r="BD288" s="38">
        <f t="shared" si="83"/>
        <v>-1</v>
      </c>
      <c r="BE288" s="38">
        <f t="shared" si="83"/>
        <v>-1</v>
      </c>
      <c r="BF288" s="38" t="str">
        <f t="shared" si="83"/>
        <v/>
      </c>
      <c r="BG288" s="38" t="str">
        <f t="shared" si="83"/>
        <v/>
      </c>
      <c r="BH288" s="39" t="str">
        <f t="shared" si="91"/>
        <v/>
      </c>
      <c r="BI288" s="76">
        <f t="shared" si="91"/>
        <v>-1</v>
      </c>
      <c r="BJ288" s="40">
        <f t="shared" si="91"/>
        <v>-1</v>
      </c>
      <c r="BK288" s="119" t="str">
        <f t="shared" si="93"/>
        <v/>
      </c>
      <c r="BL288" s="120" t="str">
        <f t="shared" si="93"/>
        <v/>
      </c>
      <c r="BM288" s="120" t="str">
        <f t="shared" si="93"/>
        <v/>
      </c>
      <c r="BN288" s="120" t="str">
        <f t="shared" si="93"/>
        <v/>
      </c>
      <c r="BO288" s="121" t="str">
        <f t="shared" si="93"/>
        <v/>
      </c>
      <c r="BP288" s="119">
        <f t="shared" si="94"/>
        <v>184.2788888888889</v>
      </c>
      <c r="BQ288" s="120">
        <f t="shared" si="94"/>
        <v>275.60625000000005</v>
      </c>
      <c r="BR288" s="120" t="str">
        <f t="shared" si="94"/>
        <v/>
      </c>
      <c r="BS288" s="120" t="str">
        <f t="shared" si="94"/>
        <v/>
      </c>
      <c r="BT288" s="121" t="str">
        <f t="shared" si="94"/>
        <v/>
      </c>
      <c r="BU288" s="119" t="str">
        <f t="shared" si="95"/>
        <v/>
      </c>
      <c r="BV288" s="120" t="str">
        <f t="shared" si="95"/>
        <v/>
      </c>
      <c r="BW288" s="121" t="str">
        <f t="shared" si="95"/>
        <v/>
      </c>
      <c r="BX288" s="120" t="str">
        <f t="shared" si="95"/>
        <v/>
      </c>
      <c r="BY288" s="121" t="str">
        <f t="shared" si="95"/>
        <v/>
      </c>
    </row>
    <row r="289" spans="1:77" hidden="1" outlineLevel="1" x14ac:dyDescent="0.2">
      <c r="A289" t="s">
        <v>46</v>
      </c>
      <c r="B289" t="s">
        <v>46</v>
      </c>
      <c r="C289" t="s">
        <v>114</v>
      </c>
      <c r="D289" t="s">
        <v>107</v>
      </c>
      <c r="E289" t="s">
        <v>110</v>
      </c>
      <c r="F289" s="4">
        <f t="shared" si="89"/>
        <v>46294</v>
      </c>
      <c r="G289" t="s">
        <v>37</v>
      </c>
      <c r="H289" s="28">
        <v>0</v>
      </c>
      <c r="I289" s="138">
        <v>0</v>
      </c>
      <c r="J289" s="138">
        <v>0</v>
      </c>
      <c r="K289" s="2">
        <v>0</v>
      </c>
      <c r="L289" s="2">
        <v>0</v>
      </c>
      <c r="M289" s="2">
        <v>0</v>
      </c>
      <c r="N289" s="2">
        <v>0</v>
      </c>
      <c r="O289" s="2">
        <v>0</v>
      </c>
      <c r="P289" s="2">
        <v>0</v>
      </c>
      <c r="Q289" s="29">
        <v>0</v>
      </c>
      <c r="R289" s="30">
        <f t="shared" si="85"/>
        <v>0</v>
      </c>
      <c r="S289" s="30">
        <f t="shared" si="86"/>
        <v>0</v>
      </c>
      <c r="T289" t="s">
        <v>49</v>
      </c>
      <c r="U289" t="s">
        <v>49</v>
      </c>
      <c r="V289" t="s">
        <v>114</v>
      </c>
      <c r="W289" t="s">
        <v>107</v>
      </c>
      <c r="X289" t="s">
        <v>110</v>
      </c>
      <c r="Y289" s="4">
        <f t="shared" si="90"/>
        <v>45930</v>
      </c>
      <c r="Z289" t="s">
        <v>37</v>
      </c>
      <c r="AA289" s="28">
        <v>32</v>
      </c>
      <c r="AB289" s="138">
        <v>25</v>
      </c>
      <c r="AC289" s="138">
        <v>3</v>
      </c>
      <c r="AD289" s="2">
        <v>0</v>
      </c>
      <c r="AE289" s="2">
        <v>0</v>
      </c>
      <c r="AF289" s="2">
        <v>5339.32</v>
      </c>
      <c r="AG289" s="2">
        <v>5715.88</v>
      </c>
      <c r="AH289" s="2">
        <v>1702.63</v>
      </c>
      <c r="AI289" s="2">
        <v>0</v>
      </c>
      <c r="AJ289" s="29">
        <v>0</v>
      </c>
      <c r="AK289" s="30">
        <f t="shared" si="87"/>
        <v>28</v>
      </c>
      <c r="AL289" s="30">
        <f t="shared" si="88"/>
        <v>7418.51</v>
      </c>
      <c r="AM289" s="2">
        <f t="shared" si="78"/>
        <v>-32</v>
      </c>
      <c r="AN289" s="2">
        <f t="shared" si="78"/>
        <v>-25</v>
      </c>
      <c r="AO289" s="2">
        <f t="shared" si="78"/>
        <v>-3</v>
      </c>
      <c r="AP289" s="2">
        <f t="shared" si="78"/>
        <v>0</v>
      </c>
      <c r="AQ289" s="2">
        <f t="shared" si="92"/>
        <v>0</v>
      </c>
      <c r="AR289" s="2">
        <f t="shared" si="92"/>
        <v>-5339.32</v>
      </c>
      <c r="AS289" s="2">
        <f t="shared" si="92"/>
        <v>-5715.88</v>
      </c>
      <c r="AT289" s="2">
        <f t="shared" si="84"/>
        <v>-1702.63</v>
      </c>
      <c r="AU289" s="2">
        <f t="shared" si="84"/>
        <v>0</v>
      </c>
      <c r="AV289" s="29">
        <f t="shared" si="84"/>
        <v>0</v>
      </c>
      <c r="AW289" s="30">
        <f t="shared" si="84"/>
        <v>-28</v>
      </c>
      <c r="AX289" s="31">
        <f t="shared" si="84"/>
        <v>-7418.51</v>
      </c>
      <c r="AY289" s="38">
        <f t="shared" si="83"/>
        <v>-1</v>
      </c>
      <c r="AZ289" s="38">
        <f t="shared" si="83"/>
        <v>-1</v>
      </c>
      <c r="BA289" s="38">
        <f t="shared" si="83"/>
        <v>-1</v>
      </c>
      <c r="BB289" s="38" t="str">
        <f t="shared" si="83"/>
        <v/>
      </c>
      <c r="BC289" s="38" t="str">
        <f t="shared" si="83"/>
        <v/>
      </c>
      <c r="BD289" s="38">
        <f t="shared" si="83"/>
        <v>-1</v>
      </c>
      <c r="BE289" s="38">
        <f t="shared" si="83"/>
        <v>-1</v>
      </c>
      <c r="BF289" s="38">
        <f t="shared" si="83"/>
        <v>-1</v>
      </c>
      <c r="BG289" s="38" t="str">
        <f t="shared" si="83"/>
        <v/>
      </c>
      <c r="BH289" s="39" t="str">
        <f t="shared" si="91"/>
        <v/>
      </c>
      <c r="BI289" s="76">
        <f t="shared" si="91"/>
        <v>-1</v>
      </c>
      <c r="BJ289" s="40">
        <f t="shared" si="91"/>
        <v>-1</v>
      </c>
      <c r="BK289" s="119" t="str">
        <f t="shared" si="93"/>
        <v/>
      </c>
      <c r="BL289" s="120" t="str">
        <f t="shared" si="93"/>
        <v/>
      </c>
      <c r="BM289" s="120" t="str">
        <f t="shared" si="93"/>
        <v/>
      </c>
      <c r="BN289" s="120" t="str">
        <f t="shared" si="93"/>
        <v/>
      </c>
      <c r="BO289" s="121" t="str">
        <f t="shared" si="93"/>
        <v/>
      </c>
      <c r="BP289" s="119">
        <f t="shared" si="94"/>
        <v>166.85374999999999</v>
      </c>
      <c r="BQ289" s="120">
        <f t="shared" si="94"/>
        <v>228.6352</v>
      </c>
      <c r="BR289" s="120">
        <f t="shared" si="94"/>
        <v>567.54333333333341</v>
      </c>
      <c r="BS289" s="120" t="str">
        <f t="shared" si="94"/>
        <v/>
      </c>
      <c r="BT289" s="121" t="str">
        <f t="shared" si="94"/>
        <v/>
      </c>
      <c r="BU289" s="119" t="str">
        <f t="shared" si="95"/>
        <v/>
      </c>
      <c r="BV289" s="120" t="str">
        <f t="shared" si="95"/>
        <v/>
      </c>
      <c r="BW289" s="121" t="str">
        <f t="shared" si="95"/>
        <v/>
      </c>
      <c r="BX289" s="120" t="str">
        <f t="shared" si="95"/>
        <v/>
      </c>
      <c r="BY289" s="121" t="str">
        <f t="shared" si="95"/>
        <v/>
      </c>
    </row>
    <row r="290" spans="1:77" hidden="1" outlineLevel="1" x14ac:dyDescent="0.2">
      <c r="A290" t="s">
        <v>46</v>
      </c>
      <c r="B290" t="s">
        <v>46</v>
      </c>
      <c r="C290" t="s">
        <v>114</v>
      </c>
      <c r="D290" t="s">
        <v>107</v>
      </c>
      <c r="E290" t="s">
        <v>110</v>
      </c>
      <c r="F290" s="4">
        <f t="shared" si="89"/>
        <v>46295</v>
      </c>
      <c r="G290" t="s">
        <v>38</v>
      </c>
      <c r="H290" s="28">
        <v>0</v>
      </c>
      <c r="I290" s="138">
        <v>0</v>
      </c>
      <c r="J290" s="138">
        <v>0</v>
      </c>
      <c r="K290" s="2">
        <v>0</v>
      </c>
      <c r="L290" s="2">
        <v>0</v>
      </c>
      <c r="M290" s="2">
        <v>0</v>
      </c>
      <c r="N290" s="2">
        <v>0</v>
      </c>
      <c r="O290" s="2">
        <v>0</v>
      </c>
      <c r="P290" s="2">
        <v>0</v>
      </c>
      <c r="Q290" s="29">
        <v>0</v>
      </c>
      <c r="R290" s="30">
        <f t="shared" si="85"/>
        <v>0</v>
      </c>
      <c r="S290" s="30">
        <f t="shared" si="86"/>
        <v>0</v>
      </c>
      <c r="T290" t="s">
        <v>49</v>
      </c>
      <c r="U290" t="s">
        <v>49</v>
      </c>
      <c r="V290" t="s">
        <v>114</v>
      </c>
      <c r="W290" t="s">
        <v>114</v>
      </c>
      <c r="X290" t="s">
        <v>110</v>
      </c>
      <c r="Y290" s="4">
        <f t="shared" si="90"/>
        <v>45931</v>
      </c>
      <c r="Z290" t="s">
        <v>38</v>
      </c>
      <c r="AA290" s="28">
        <v>18</v>
      </c>
      <c r="AB290" s="138">
        <v>19</v>
      </c>
      <c r="AC290" s="138">
        <v>5</v>
      </c>
      <c r="AD290" s="2">
        <v>0</v>
      </c>
      <c r="AE290" s="2">
        <v>0</v>
      </c>
      <c r="AF290" s="2">
        <v>9320.0300000000007</v>
      </c>
      <c r="AG290" s="2">
        <v>9280.4699999999993</v>
      </c>
      <c r="AH290" s="2">
        <v>3484.36</v>
      </c>
      <c r="AI290" s="2">
        <v>0</v>
      </c>
      <c r="AJ290" s="29">
        <v>0</v>
      </c>
      <c r="AK290" s="30">
        <f t="shared" si="87"/>
        <v>24</v>
      </c>
      <c r="AL290" s="30">
        <f t="shared" si="88"/>
        <v>12764.83</v>
      </c>
      <c r="AM290" s="2">
        <f t="shared" si="78"/>
        <v>-18</v>
      </c>
      <c r="AN290" s="2">
        <f t="shared" si="78"/>
        <v>-19</v>
      </c>
      <c r="AO290" s="2">
        <f t="shared" si="78"/>
        <v>-5</v>
      </c>
      <c r="AP290" s="2">
        <f t="shared" si="78"/>
        <v>0</v>
      </c>
      <c r="AQ290" s="2">
        <f t="shared" si="92"/>
        <v>0</v>
      </c>
      <c r="AR290" s="2">
        <f t="shared" si="92"/>
        <v>-9320.0300000000007</v>
      </c>
      <c r="AS290" s="2">
        <f t="shared" si="92"/>
        <v>-9280.4699999999993</v>
      </c>
      <c r="AT290" s="2">
        <f t="shared" si="84"/>
        <v>-3484.36</v>
      </c>
      <c r="AU290" s="2">
        <f t="shared" si="84"/>
        <v>0</v>
      </c>
      <c r="AV290" s="29">
        <f t="shared" si="84"/>
        <v>0</v>
      </c>
      <c r="AW290" s="30">
        <f t="shared" si="84"/>
        <v>-24</v>
      </c>
      <c r="AX290" s="31">
        <f t="shared" si="84"/>
        <v>-12764.83</v>
      </c>
      <c r="AY290" s="38">
        <f t="shared" si="83"/>
        <v>-1</v>
      </c>
      <c r="AZ290" s="38">
        <f t="shared" si="83"/>
        <v>-1</v>
      </c>
      <c r="BA290" s="38">
        <f t="shared" si="83"/>
        <v>-1</v>
      </c>
      <c r="BB290" s="38" t="str">
        <f t="shared" si="83"/>
        <v/>
      </c>
      <c r="BC290" s="38" t="str">
        <f t="shared" si="83"/>
        <v/>
      </c>
      <c r="BD290" s="38">
        <f t="shared" si="83"/>
        <v>-1</v>
      </c>
      <c r="BE290" s="38">
        <f t="shared" si="83"/>
        <v>-1</v>
      </c>
      <c r="BF290" s="38">
        <f t="shared" si="83"/>
        <v>-1</v>
      </c>
      <c r="BG290" s="38" t="str">
        <f t="shared" si="83"/>
        <v/>
      </c>
      <c r="BH290" s="39" t="str">
        <f t="shared" si="91"/>
        <v/>
      </c>
      <c r="BI290" s="76">
        <f t="shared" si="91"/>
        <v>-1</v>
      </c>
      <c r="BJ290" s="40">
        <f t="shared" si="91"/>
        <v>-1</v>
      </c>
      <c r="BK290" s="119" t="str">
        <f t="shared" si="93"/>
        <v/>
      </c>
      <c r="BL290" s="120" t="str">
        <f t="shared" si="93"/>
        <v/>
      </c>
      <c r="BM290" s="120" t="str">
        <f t="shared" si="93"/>
        <v/>
      </c>
      <c r="BN290" s="120" t="str">
        <f t="shared" si="93"/>
        <v/>
      </c>
      <c r="BO290" s="121" t="str">
        <f t="shared" si="93"/>
        <v/>
      </c>
      <c r="BP290" s="119">
        <f t="shared" si="94"/>
        <v>517.77944444444449</v>
      </c>
      <c r="BQ290" s="120">
        <f t="shared" si="94"/>
        <v>488.44578947368416</v>
      </c>
      <c r="BR290" s="120">
        <f t="shared" si="94"/>
        <v>696.87200000000007</v>
      </c>
      <c r="BS290" s="120" t="str">
        <f t="shared" si="94"/>
        <v/>
      </c>
      <c r="BT290" s="121" t="str">
        <f t="shared" si="94"/>
        <v/>
      </c>
      <c r="BU290" s="119" t="str">
        <f t="shared" si="95"/>
        <v/>
      </c>
      <c r="BV290" s="120" t="str">
        <f t="shared" si="95"/>
        <v/>
      </c>
      <c r="BW290" s="121" t="str">
        <f t="shared" si="95"/>
        <v/>
      </c>
      <c r="BX290" s="120" t="str">
        <f t="shared" si="95"/>
        <v/>
      </c>
      <c r="BY290" s="121" t="str">
        <f t="shared" si="95"/>
        <v/>
      </c>
    </row>
    <row r="291" spans="1:77" hidden="1" outlineLevel="1" x14ac:dyDescent="0.2">
      <c r="A291" t="s">
        <v>46</v>
      </c>
      <c r="B291" t="s">
        <v>46</v>
      </c>
      <c r="C291" t="s">
        <v>114</v>
      </c>
      <c r="D291" t="s">
        <v>114</v>
      </c>
      <c r="E291" t="s">
        <v>110</v>
      </c>
      <c r="F291" s="4">
        <f t="shared" si="89"/>
        <v>46296</v>
      </c>
      <c r="G291" t="s">
        <v>39</v>
      </c>
      <c r="H291" s="28">
        <v>0</v>
      </c>
      <c r="I291" s="138">
        <v>0</v>
      </c>
      <c r="J291" s="138">
        <v>0</v>
      </c>
      <c r="K291" s="2">
        <v>0</v>
      </c>
      <c r="L291" s="2">
        <v>0</v>
      </c>
      <c r="M291" s="2">
        <v>0</v>
      </c>
      <c r="N291" s="2">
        <v>0</v>
      </c>
      <c r="O291" s="2">
        <v>0</v>
      </c>
      <c r="P291" s="2">
        <v>0</v>
      </c>
      <c r="Q291" s="29">
        <v>0</v>
      </c>
      <c r="R291" s="30">
        <f t="shared" si="85"/>
        <v>0</v>
      </c>
      <c r="S291" s="30">
        <f t="shared" si="86"/>
        <v>0</v>
      </c>
      <c r="T291" t="s">
        <v>49</v>
      </c>
      <c r="U291" t="s">
        <v>49</v>
      </c>
      <c r="V291" t="s">
        <v>114</v>
      </c>
      <c r="W291" t="s">
        <v>114</v>
      </c>
      <c r="X291" t="s">
        <v>110</v>
      </c>
      <c r="Y291" s="4">
        <f t="shared" si="90"/>
        <v>45932</v>
      </c>
      <c r="Z291" t="s">
        <v>39</v>
      </c>
      <c r="AA291" s="28">
        <v>12</v>
      </c>
      <c r="AB291" s="138">
        <v>26</v>
      </c>
      <c r="AC291" s="138">
        <v>0</v>
      </c>
      <c r="AD291" s="2">
        <v>0</v>
      </c>
      <c r="AE291" s="2">
        <v>0</v>
      </c>
      <c r="AF291" s="2">
        <v>6933.33</v>
      </c>
      <c r="AG291" s="2">
        <v>13069.970000000001</v>
      </c>
      <c r="AH291" s="2">
        <v>0</v>
      </c>
      <c r="AI291" s="2">
        <v>0</v>
      </c>
      <c r="AJ291" s="29">
        <v>0</v>
      </c>
      <c r="AK291" s="30">
        <f t="shared" si="87"/>
        <v>26</v>
      </c>
      <c r="AL291" s="30">
        <f t="shared" si="88"/>
        <v>13069.970000000001</v>
      </c>
      <c r="AM291" s="2">
        <f t="shared" si="78"/>
        <v>-12</v>
      </c>
      <c r="AN291" s="2">
        <f t="shared" si="78"/>
        <v>-26</v>
      </c>
      <c r="AO291" s="2">
        <f t="shared" si="78"/>
        <v>0</v>
      </c>
      <c r="AP291" s="2">
        <f t="shared" si="78"/>
        <v>0</v>
      </c>
      <c r="AQ291" s="2">
        <f t="shared" si="92"/>
        <v>0</v>
      </c>
      <c r="AR291" s="2">
        <f t="shared" si="92"/>
        <v>-6933.33</v>
      </c>
      <c r="AS291" s="2">
        <f t="shared" si="92"/>
        <v>-13069.970000000001</v>
      </c>
      <c r="AT291" s="2">
        <f t="shared" si="92"/>
        <v>0</v>
      </c>
      <c r="AU291" s="2">
        <f t="shared" si="92"/>
        <v>0</v>
      </c>
      <c r="AV291" s="29">
        <f t="shared" si="92"/>
        <v>0</v>
      </c>
      <c r="AW291" s="30">
        <f t="shared" si="92"/>
        <v>-26</v>
      </c>
      <c r="AX291" s="31">
        <f t="shared" si="92"/>
        <v>-13069.970000000001</v>
      </c>
      <c r="AY291" s="38">
        <f t="shared" si="83"/>
        <v>-1</v>
      </c>
      <c r="AZ291" s="38">
        <f t="shared" si="83"/>
        <v>-1</v>
      </c>
      <c r="BA291" s="38" t="str">
        <f t="shared" si="83"/>
        <v/>
      </c>
      <c r="BB291" s="38" t="str">
        <f t="shared" si="83"/>
        <v/>
      </c>
      <c r="BC291" s="38" t="str">
        <f t="shared" si="83"/>
        <v/>
      </c>
      <c r="BD291" s="38">
        <f t="shared" si="83"/>
        <v>-1</v>
      </c>
      <c r="BE291" s="38">
        <f t="shared" si="83"/>
        <v>-1</v>
      </c>
      <c r="BF291" s="38" t="str">
        <f t="shared" si="83"/>
        <v/>
      </c>
      <c r="BG291" s="38" t="str">
        <f t="shared" si="83"/>
        <v/>
      </c>
      <c r="BH291" s="39" t="str">
        <f t="shared" si="91"/>
        <v/>
      </c>
      <c r="BI291" s="76">
        <f t="shared" si="91"/>
        <v>-1</v>
      </c>
      <c r="BJ291" s="40">
        <f t="shared" si="91"/>
        <v>-1</v>
      </c>
      <c r="BK291" s="119" t="str">
        <f t="shared" si="93"/>
        <v/>
      </c>
      <c r="BL291" s="120" t="str">
        <f t="shared" si="93"/>
        <v/>
      </c>
      <c r="BM291" s="120" t="str">
        <f t="shared" si="93"/>
        <v/>
      </c>
      <c r="BN291" s="120" t="str">
        <f t="shared" si="93"/>
        <v/>
      </c>
      <c r="BO291" s="121" t="str">
        <f t="shared" si="93"/>
        <v/>
      </c>
      <c r="BP291" s="119">
        <f t="shared" si="94"/>
        <v>577.77750000000003</v>
      </c>
      <c r="BQ291" s="120">
        <f t="shared" si="94"/>
        <v>502.6911538461539</v>
      </c>
      <c r="BR291" s="120" t="str">
        <f t="shared" si="94"/>
        <v/>
      </c>
      <c r="BS291" s="120" t="str">
        <f t="shared" si="94"/>
        <v/>
      </c>
      <c r="BT291" s="121" t="str">
        <f t="shared" si="94"/>
        <v/>
      </c>
      <c r="BU291" s="119" t="str">
        <f t="shared" si="95"/>
        <v/>
      </c>
      <c r="BV291" s="120" t="str">
        <f t="shared" si="95"/>
        <v/>
      </c>
      <c r="BW291" s="121" t="str">
        <f t="shared" si="95"/>
        <v/>
      </c>
      <c r="BX291" s="120" t="str">
        <f t="shared" si="95"/>
        <v/>
      </c>
      <c r="BY291" s="121" t="str">
        <f t="shared" si="95"/>
        <v/>
      </c>
    </row>
    <row r="292" spans="1:77" hidden="1" outlineLevel="1" x14ac:dyDescent="0.2">
      <c r="A292" t="s">
        <v>46</v>
      </c>
      <c r="B292" t="s">
        <v>46</v>
      </c>
      <c r="C292" t="s">
        <v>114</v>
      </c>
      <c r="D292" t="s">
        <v>114</v>
      </c>
      <c r="E292" t="s">
        <v>110</v>
      </c>
      <c r="F292" s="4">
        <f t="shared" si="89"/>
        <v>46297</v>
      </c>
      <c r="G292" t="s">
        <v>40</v>
      </c>
      <c r="H292" s="28">
        <v>0</v>
      </c>
      <c r="I292" s="138">
        <v>0</v>
      </c>
      <c r="J292" s="138">
        <v>0</v>
      </c>
      <c r="K292" s="2">
        <v>0</v>
      </c>
      <c r="L292" s="2">
        <v>0</v>
      </c>
      <c r="M292" s="2">
        <v>0</v>
      </c>
      <c r="N292" s="2">
        <v>0</v>
      </c>
      <c r="O292" s="2">
        <v>0</v>
      </c>
      <c r="P292" s="2">
        <v>0</v>
      </c>
      <c r="Q292" s="29">
        <v>0</v>
      </c>
      <c r="R292" s="30">
        <f t="shared" si="85"/>
        <v>0</v>
      </c>
      <c r="S292" s="30">
        <f t="shared" si="86"/>
        <v>0</v>
      </c>
      <c r="T292" t="s">
        <v>49</v>
      </c>
      <c r="U292" t="s">
        <v>49</v>
      </c>
      <c r="V292" t="s">
        <v>114</v>
      </c>
      <c r="W292" t="s">
        <v>114</v>
      </c>
      <c r="X292" t="s">
        <v>110</v>
      </c>
      <c r="Y292" s="4">
        <f t="shared" si="90"/>
        <v>45933</v>
      </c>
      <c r="Z292" t="s">
        <v>40</v>
      </c>
      <c r="AA292" s="28">
        <v>23</v>
      </c>
      <c r="AB292" s="138">
        <v>28</v>
      </c>
      <c r="AC292" s="138">
        <v>1</v>
      </c>
      <c r="AD292" s="2">
        <v>0</v>
      </c>
      <c r="AE292" s="2">
        <v>0</v>
      </c>
      <c r="AF292" s="2">
        <v>5349.76</v>
      </c>
      <c r="AG292" s="2">
        <v>14425.150000000001</v>
      </c>
      <c r="AH292" s="2">
        <v>-65.97</v>
      </c>
      <c r="AI292" s="2">
        <v>0</v>
      </c>
      <c r="AJ292" s="29">
        <v>0</v>
      </c>
      <c r="AK292" s="30">
        <f t="shared" si="87"/>
        <v>29</v>
      </c>
      <c r="AL292" s="30">
        <f t="shared" si="88"/>
        <v>14359.180000000002</v>
      </c>
      <c r="AM292" s="2">
        <f t="shared" si="78"/>
        <v>-23</v>
      </c>
      <c r="AN292" s="2">
        <f t="shared" si="78"/>
        <v>-28</v>
      </c>
      <c r="AO292" s="2">
        <f t="shared" si="78"/>
        <v>-1</v>
      </c>
      <c r="AP292" s="2">
        <f t="shared" si="78"/>
        <v>0</v>
      </c>
      <c r="AQ292" s="2">
        <f t="shared" si="92"/>
        <v>0</v>
      </c>
      <c r="AR292" s="2">
        <f t="shared" si="92"/>
        <v>-5349.76</v>
      </c>
      <c r="AS292" s="2">
        <f t="shared" si="92"/>
        <v>-14425.150000000001</v>
      </c>
      <c r="AT292" s="2">
        <f t="shared" si="92"/>
        <v>65.97</v>
      </c>
      <c r="AU292" s="2">
        <f t="shared" si="92"/>
        <v>0</v>
      </c>
      <c r="AV292" s="29">
        <f t="shared" si="92"/>
        <v>0</v>
      </c>
      <c r="AW292" s="30">
        <f t="shared" si="92"/>
        <v>-29</v>
      </c>
      <c r="AX292" s="31">
        <f t="shared" si="92"/>
        <v>-14359.180000000002</v>
      </c>
      <c r="AY292" s="38">
        <f t="shared" si="83"/>
        <v>-1</v>
      </c>
      <c r="AZ292" s="38">
        <f t="shared" si="83"/>
        <v>-1</v>
      </c>
      <c r="BA292" s="38">
        <f t="shared" si="83"/>
        <v>-1</v>
      </c>
      <c r="BB292" s="38" t="str">
        <f t="shared" ref="BB292:BG334" si="96">IFERROR(AP292/AD292,"")</f>
        <v/>
      </c>
      <c r="BC292" s="38" t="str">
        <f t="shared" si="96"/>
        <v/>
      </c>
      <c r="BD292" s="38">
        <f t="shared" si="96"/>
        <v>-1</v>
      </c>
      <c r="BE292" s="38">
        <f t="shared" si="96"/>
        <v>-1</v>
      </c>
      <c r="BF292" s="38">
        <f t="shared" si="96"/>
        <v>-1</v>
      </c>
      <c r="BG292" s="38" t="str">
        <f t="shared" si="96"/>
        <v/>
      </c>
      <c r="BH292" s="39" t="str">
        <f t="shared" si="91"/>
        <v/>
      </c>
      <c r="BI292" s="76">
        <f t="shared" si="91"/>
        <v>-1</v>
      </c>
      <c r="BJ292" s="40">
        <f t="shared" si="91"/>
        <v>-1</v>
      </c>
      <c r="BK292" s="119" t="str">
        <f t="shared" si="93"/>
        <v/>
      </c>
      <c r="BL292" s="120" t="str">
        <f t="shared" si="93"/>
        <v/>
      </c>
      <c r="BM292" s="120" t="str">
        <f t="shared" si="93"/>
        <v/>
      </c>
      <c r="BN292" s="120" t="str">
        <f t="shared" si="93"/>
        <v/>
      </c>
      <c r="BO292" s="121" t="str">
        <f t="shared" si="93"/>
        <v/>
      </c>
      <c r="BP292" s="119">
        <f t="shared" si="94"/>
        <v>232.59826086956522</v>
      </c>
      <c r="BQ292" s="120">
        <f t="shared" si="94"/>
        <v>515.18392857142862</v>
      </c>
      <c r="BR292" s="120">
        <f t="shared" si="94"/>
        <v>-65.97</v>
      </c>
      <c r="BS292" s="120" t="str">
        <f t="shared" si="94"/>
        <v/>
      </c>
      <c r="BT292" s="121" t="str">
        <f t="shared" si="94"/>
        <v/>
      </c>
      <c r="BU292" s="119" t="str">
        <f t="shared" si="95"/>
        <v/>
      </c>
      <c r="BV292" s="120" t="str">
        <f t="shared" si="95"/>
        <v/>
      </c>
      <c r="BW292" s="121" t="str">
        <f t="shared" si="95"/>
        <v/>
      </c>
      <c r="BX292" s="120" t="str">
        <f t="shared" si="95"/>
        <v/>
      </c>
      <c r="BY292" s="121" t="str">
        <f t="shared" si="95"/>
        <v/>
      </c>
    </row>
    <row r="293" spans="1:77" ht="13.5" hidden="1" outlineLevel="1" thickBot="1" x14ac:dyDescent="0.25">
      <c r="A293" t="s">
        <v>46</v>
      </c>
      <c r="B293" t="s">
        <v>46</v>
      </c>
      <c r="C293" t="s">
        <v>114</v>
      </c>
      <c r="D293" t="s">
        <v>114</v>
      </c>
      <c r="E293" t="s">
        <v>110</v>
      </c>
      <c r="F293" s="59">
        <f t="shared" si="89"/>
        <v>46298</v>
      </c>
      <c r="G293" s="42" t="s">
        <v>41</v>
      </c>
      <c r="H293" s="43">
        <v>0</v>
      </c>
      <c r="I293" s="44">
        <v>0</v>
      </c>
      <c r="J293" s="44">
        <v>0</v>
      </c>
      <c r="K293" s="44">
        <v>0</v>
      </c>
      <c r="L293" s="44">
        <v>0</v>
      </c>
      <c r="M293" s="44">
        <v>0</v>
      </c>
      <c r="N293" s="44">
        <v>0</v>
      </c>
      <c r="O293" s="44">
        <v>0</v>
      </c>
      <c r="P293" s="44">
        <v>0</v>
      </c>
      <c r="Q293" s="45">
        <v>0</v>
      </c>
      <c r="R293" s="46">
        <f t="shared" si="85"/>
        <v>0</v>
      </c>
      <c r="S293" s="46">
        <f t="shared" si="86"/>
        <v>0</v>
      </c>
      <c r="T293" t="s">
        <v>49</v>
      </c>
      <c r="U293" t="s">
        <v>49</v>
      </c>
      <c r="V293" t="s">
        <v>114</v>
      </c>
      <c r="W293" t="s">
        <v>114</v>
      </c>
      <c r="X293" t="s">
        <v>110</v>
      </c>
      <c r="Y293" s="59">
        <f t="shared" si="90"/>
        <v>45934</v>
      </c>
      <c r="Z293" s="42" t="s">
        <v>41</v>
      </c>
      <c r="AA293" s="43">
        <v>19</v>
      </c>
      <c r="AB293" s="44">
        <v>1</v>
      </c>
      <c r="AC293" s="44">
        <v>0</v>
      </c>
      <c r="AD293" s="44">
        <v>0</v>
      </c>
      <c r="AE293" s="44">
        <v>0</v>
      </c>
      <c r="AF293" s="44">
        <v>2394.88</v>
      </c>
      <c r="AG293" s="44">
        <v>293.60000000000002</v>
      </c>
      <c r="AH293" s="44">
        <v>0</v>
      </c>
      <c r="AI293" s="44">
        <v>0</v>
      </c>
      <c r="AJ293" s="45">
        <v>0</v>
      </c>
      <c r="AK293" s="46">
        <f t="shared" si="87"/>
        <v>1</v>
      </c>
      <c r="AL293" s="46">
        <f t="shared" si="88"/>
        <v>293.60000000000002</v>
      </c>
      <c r="AM293" s="44">
        <f t="shared" si="78"/>
        <v>-19</v>
      </c>
      <c r="AN293" s="44">
        <f t="shared" si="78"/>
        <v>-1</v>
      </c>
      <c r="AO293" s="44">
        <f t="shared" si="78"/>
        <v>0</v>
      </c>
      <c r="AP293" s="44">
        <f t="shared" si="78"/>
        <v>0</v>
      </c>
      <c r="AQ293" s="44">
        <f t="shared" si="92"/>
        <v>0</v>
      </c>
      <c r="AR293" s="44">
        <f t="shared" si="92"/>
        <v>-2394.88</v>
      </c>
      <c r="AS293" s="44">
        <f t="shared" si="92"/>
        <v>-293.60000000000002</v>
      </c>
      <c r="AT293" s="44">
        <f t="shared" si="92"/>
        <v>0</v>
      </c>
      <c r="AU293" s="44">
        <f t="shared" si="92"/>
        <v>0</v>
      </c>
      <c r="AV293" s="45">
        <f t="shared" si="92"/>
        <v>0</v>
      </c>
      <c r="AW293" s="46">
        <f t="shared" si="92"/>
        <v>-1</v>
      </c>
      <c r="AX293" s="47">
        <f t="shared" si="92"/>
        <v>-293.60000000000002</v>
      </c>
      <c r="AY293" s="56">
        <f t="shared" ref="AY293:BD356" si="97">IFERROR(AM293/AA293,"")</f>
        <v>-1</v>
      </c>
      <c r="AZ293" s="56">
        <f t="shared" si="97"/>
        <v>-1</v>
      </c>
      <c r="BA293" s="56" t="str">
        <f t="shared" si="97"/>
        <v/>
      </c>
      <c r="BB293" s="56" t="str">
        <f t="shared" si="96"/>
        <v/>
      </c>
      <c r="BC293" s="56" t="str">
        <f t="shared" si="96"/>
        <v/>
      </c>
      <c r="BD293" s="56">
        <f t="shared" si="96"/>
        <v>-1</v>
      </c>
      <c r="BE293" s="56">
        <f t="shared" si="96"/>
        <v>-1</v>
      </c>
      <c r="BF293" s="56" t="str">
        <f t="shared" si="96"/>
        <v/>
      </c>
      <c r="BG293" s="56" t="str">
        <f t="shared" si="96"/>
        <v/>
      </c>
      <c r="BH293" s="57" t="str">
        <f t="shared" si="91"/>
        <v/>
      </c>
      <c r="BI293" s="81">
        <f t="shared" si="91"/>
        <v>-1</v>
      </c>
      <c r="BJ293" s="58">
        <f t="shared" si="91"/>
        <v>-1</v>
      </c>
      <c r="BK293" s="122" t="str">
        <f t="shared" si="93"/>
        <v/>
      </c>
      <c r="BL293" s="123" t="str">
        <f t="shared" si="93"/>
        <v/>
      </c>
      <c r="BM293" s="123" t="str">
        <f t="shared" si="93"/>
        <v/>
      </c>
      <c r="BN293" s="123" t="str">
        <f t="shared" si="93"/>
        <v/>
      </c>
      <c r="BO293" s="124" t="str">
        <f t="shared" si="93"/>
        <v/>
      </c>
      <c r="BP293" s="122">
        <f t="shared" si="94"/>
        <v>126.0463157894737</v>
      </c>
      <c r="BQ293" s="123">
        <f t="shared" si="94"/>
        <v>293.60000000000002</v>
      </c>
      <c r="BR293" s="123" t="str">
        <f t="shared" si="94"/>
        <v/>
      </c>
      <c r="BS293" s="123" t="str">
        <f t="shared" si="94"/>
        <v/>
      </c>
      <c r="BT293" s="124" t="str">
        <f t="shared" si="94"/>
        <v/>
      </c>
      <c r="BU293" s="122" t="str">
        <f t="shared" si="95"/>
        <v/>
      </c>
      <c r="BV293" s="123" t="str">
        <f t="shared" si="95"/>
        <v/>
      </c>
      <c r="BW293" s="124" t="str">
        <f t="shared" si="95"/>
        <v/>
      </c>
      <c r="BX293" s="123" t="str">
        <f t="shared" si="95"/>
        <v/>
      </c>
      <c r="BY293" s="124" t="str">
        <f t="shared" si="95"/>
        <v/>
      </c>
    </row>
    <row r="294" spans="1:77" hidden="1" outlineLevel="1" x14ac:dyDescent="0.2">
      <c r="A294" t="s">
        <v>46</v>
      </c>
      <c r="B294" t="s">
        <v>46</v>
      </c>
      <c r="C294" t="s">
        <v>114</v>
      </c>
      <c r="D294" t="s">
        <v>114</v>
      </c>
      <c r="E294" t="s">
        <v>111</v>
      </c>
      <c r="F294" s="4">
        <f t="shared" si="89"/>
        <v>46299</v>
      </c>
      <c r="G294" t="s">
        <v>35</v>
      </c>
      <c r="H294" s="28">
        <v>0</v>
      </c>
      <c r="I294" s="138">
        <v>0</v>
      </c>
      <c r="J294" s="138">
        <v>0</v>
      </c>
      <c r="K294" s="2">
        <v>0</v>
      </c>
      <c r="L294" s="2">
        <v>0</v>
      </c>
      <c r="M294" s="2">
        <v>0</v>
      </c>
      <c r="N294" s="2">
        <v>0</v>
      </c>
      <c r="O294" s="2">
        <v>0</v>
      </c>
      <c r="P294" s="2">
        <v>0</v>
      </c>
      <c r="Q294" s="29">
        <v>0</v>
      </c>
      <c r="R294" s="30">
        <f t="shared" si="85"/>
        <v>0</v>
      </c>
      <c r="S294" s="30">
        <f t="shared" si="86"/>
        <v>0</v>
      </c>
      <c r="T294" t="s">
        <v>49</v>
      </c>
      <c r="U294" t="s">
        <v>49</v>
      </c>
      <c r="V294" t="s">
        <v>114</v>
      </c>
      <c r="W294" t="s">
        <v>114</v>
      </c>
      <c r="X294" t="s">
        <v>111</v>
      </c>
      <c r="Y294" s="4">
        <f t="shared" si="90"/>
        <v>45935</v>
      </c>
      <c r="Z294" t="s">
        <v>35</v>
      </c>
      <c r="AA294" s="28">
        <v>12</v>
      </c>
      <c r="AB294" s="138">
        <v>16</v>
      </c>
      <c r="AC294" s="138">
        <v>4</v>
      </c>
      <c r="AD294" s="2">
        <v>0</v>
      </c>
      <c r="AE294" s="2">
        <v>0</v>
      </c>
      <c r="AF294" s="2">
        <v>732.17000000000007</v>
      </c>
      <c r="AG294" s="2">
        <v>1458.7700000000002</v>
      </c>
      <c r="AH294" s="2">
        <v>3838.9</v>
      </c>
      <c r="AI294" s="2">
        <v>0</v>
      </c>
      <c r="AJ294" s="29">
        <v>0</v>
      </c>
      <c r="AK294" s="30">
        <f t="shared" si="87"/>
        <v>20</v>
      </c>
      <c r="AL294" s="30">
        <f t="shared" si="88"/>
        <v>5297.67</v>
      </c>
      <c r="AM294" s="2">
        <f t="shared" si="78"/>
        <v>-12</v>
      </c>
      <c r="AN294" s="2">
        <f t="shared" si="78"/>
        <v>-16</v>
      </c>
      <c r="AO294" s="2">
        <f t="shared" si="78"/>
        <v>-4</v>
      </c>
      <c r="AP294" s="2">
        <f t="shared" si="78"/>
        <v>0</v>
      </c>
      <c r="AQ294" s="2">
        <f t="shared" si="92"/>
        <v>0</v>
      </c>
      <c r="AR294" s="2">
        <f t="shared" si="92"/>
        <v>-732.17000000000007</v>
      </c>
      <c r="AS294" s="2">
        <f t="shared" si="92"/>
        <v>-1458.7700000000002</v>
      </c>
      <c r="AT294" s="2">
        <f t="shared" si="92"/>
        <v>-3838.9</v>
      </c>
      <c r="AU294" s="2">
        <f t="shared" si="92"/>
        <v>0</v>
      </c>
      <c r="AV294" s="29">
        <f t="shared" si="92"/>
        <v>0</v>
      </c>
      <c r="AW294" s="30">
        <f t="shared" si="92"/>
        <v>-20</v>
      </c>
      <c r="AX294" s="31">
        <f t="shared" si="92"/>
        <v>-5297.67</v>
      </c>
      <c r="AY294" s="38">
        <f t="shared" si="97"/>
        <v>-1</v>
      </c>
      <c r="AZ294" s="38">
        <f t="shared" si="97"/>
        <v>-1</v>
      </c>
      <c r="BA294" s="38">
        <f t="shared" si="97"/>
        <v>-1</v>
      </c>
      <c r="BB294" s="38" t="str">
        <f t="shared" si="96"/>
        <v/>
      </c>
      <c r="BC294" s="38" t="str">
        <f t="shared" si="96"/>
        <v/>
      </c>
      <c r="BD294" s="38">
        <f t="shared" si="96"/>
        <v>-1</v>
      </c>
      <c r="BE294" s="38">
        <f t="shared" si="96"/>
        <v>-1</v>
      </c>
      <c r="BF294" s="38">
        <f t="shared" si="96"/>
        <v>-1</v>
      </c>
      <c r="BG294" s="38" t="str">
        <f t="shared" si="96"/>
        <v/>
      </c>
      <c r="BH294" s="39" t="str">
        <f t="shared" si="91"/>
        <v/>
      </c>
      <c r="BI294" s="76">
        <f t="shared" si="91"/>
        <v>-1</v>
      </c>
      <c r="BJ294" s="40">
        <f t="shared" si="91"/>
        <v>-1</v>
      </c>
      <c r="BK294" s="116" t="str">
        <f t="shared" si="93"/>
        <v/>
      </c>
      <c r="BL294" s="117" t="str">
        <f t="shared" si="93"/>
        <v/>
      </c>
      <c r="BM294" s="117" t="str">
        <f t="shared" si="93"/>
        <v/>
      </c>
      <c r="BN294" s="117" t="str">
        <f t="shared" si="93"/>
        <v/>
      </c>
      <c r="BO294" s="118" t="str">
        <f t="shared" si="93"/>
        <v/>
      </c>
      <c r="BP294" s="116">
        <f t="shared" si="94"/>
        <v>61.014166666666675</v>
      </c>
      <c r="BQ294" s="117">
        <f t="shared" si="94"/>
        <v>91.173125000000013</v>
      </c>
      <c r="BR294" s="117">
        <f t="shared" si="94"/>
        <v>959.72500000000002</v>
      </c>
      <c r="BS294" s="117" t="str">
        <f t="shared" si="94"/>
        <v/>
      </c>
      <c r="BT294" s="118" t="str">
        <f t="shared" si="94"/>
        <v/>
      </c>
      <c r="BU294" s="116" t="str">
        <f t="shared" si="95"/>
        <v/>
      </c>
      <c r="BV294" s="117" t="str">
        <f t="shared" si="95"/>
        <v/>
      </c>
      <c r="BW294" s="118" t="str">
        <f t="shared" si="95"/>
        <v/>
      </c>
      <c r="BX294" s="117" t="str">
        <f t="shared" si="95"/>
        <v/>
      </c>
      <c r="BY294" s="118" t="str">
        <f t="shared" si="95"/>
        <v/>
      </c>
    </row>
    <row r="295" spans="1:77" hidden="1" outlineLevel="1" x14ac:dyDescent="0.2">
      <c r="A295" t="s">
        <v>46</v>
      </c>
      <c r="B295" t="s">
        <v>46</v>
      </c>
      <c r="C295" t="s">
        <v>114</v>
      </c>
      <c r="D295" t="s">
        <v>114</v>
      </c>
      <c r="E295" t="s">
        <v>111</v>
      </c>
      <c r="F295" s="4">
        <f t="shared" si="89"/>
        <v>46300</v>
      </c>
      <c r="G295" t="s">
        <v>36</v>
      </c>
      <c r="H295" s="28">
        <v>0</v>
      </c>
      <c r="I295" s="138">
        <v>0</v>
      </c>
      <c r="J295" s="138">
        <v>0</v>
      </c>
      <c r="K295" s="2">
        <v>0</v>
      </c>
      <c r="L295" s="2">
        <v>0</v>
      </c>
      <c r="M295" s="2">
        <v>0</v>
      </c>
      <c r="N295" s="2">
        <v>0</v>
      </c>
      <c r="O295" s="2">
        <v>0</v>
      </c>
      <c r="P295" s="2">
        <v>0</v>
      </c>
      <c r="Q295" s="29">
        <v>0</v>
      </c>
      <c r="R295" s="30">
        <f t="shared" si="85"/>
        <v>0</v>
      </c>
      <c r="S295" s="30">
        <f t="shared" si="86"/>
        <v>0</v>
      </c>
      <c r="T295" t="s">
        <v>49</v>
      </c>
      <c r="U295" t="s">
        <v>49</v>
      </c>
      <c r="V295" t="s">
        <v>114</v>
      </c>
      <c r="W295" t="s">
        <v>114</v>
      </c>
      <c r="X295" t="s">
        <v>111</v>
      </c>
      <c r="Y295" s="4">
        <f t="shared" si="90"/>
        <v>45936</v>
      </c>
      <c r="Z295" t="s">
        <v>36</v>
      </c>
      <c r="AA295" s="28">
        <v>13</v>
      </c>
      <c r="AB295" s="138">
        <v>10</v>
      </c>
      <c r="AC295" s="138">
        <v>3</v>
      </c>
      <c r="AD295" s="2">
        <v>0</v>
      </c>
      <c r="AE295" s="2">
        <v>0</v>
      </c>
      <c r="AF295" s="2">
        <v>3884.68</v>
      </c>
      <c r="AG295" s="2">
        <v>-857.65</v>
      </c>
      <c r="AH295" s="2">
        <v>1251.53</v>
      </c>
      <c r="AI295" s="2">
        <v>0</v>
      </c>
      <c r="AJ295" s="29">
        <v>0</v>
      </c>
      <c r="AK295" s="30">
        <f t="shared" si="87"/>
        <v>13</v>
      </c>
      <c r="AL295" s="30">
        <f t="shared" si="88"/>
        <v>393.88</v>
      </c>
      <c r="AM295" s="2">
        <f t="shared" si="78"/>
        <v>-13</v>
      </c>
      <c r="AN295" s="2">
        <f t="shared" si="78"/>
        <v>-10</v>
      </c>
      <c r="AO295" s="2">
        <f t="shared" si="78"/>
        <v>-3</v>
      </c>
      <c r="AP295" s="2">
        <f t="shared" si="78"/>
        <v>0</v>
      </c>
      <c r="AQ295" s="2">
        <f t="shared" si="92"/>
        <v>0</v>
      </c>
      <c r="AR295" s="2">
        <f t="shared" si="92"/>
        <v>-3884.68</v>
      </c>
      <c r="AS295" s="2">
        <f t="shared" si="92"/>
        <v>857.65</v>
      </c>
      <c r="AT295" s="2">
        <f t="shared" si="92"/>
        <v>-1251.53</v>
      </c>
      <c r="AU295" s="2">
        <f t="shared" si="92"/>
        <v>0</v>
      </c>
      <c r="AV295" s="29">
        <f t="shared" si="92"/>
        <v>0</v>
      </c>
      <c r="AW295" s="30">
        <f t="shared" si="92"/>
        <v>-13</v>
      </c>
      <c r="AX295" s="31">
        <f t="shared" si="92"/>
        <v>-393.88</v>
      </c>
      <c r="AY295" s="38">
        <f t="shared" si="97"/>
        <v>-1</v>
      </c>
      <c r="AZ295" s="38">
        <f t="shared" si="97"/>
        <v>-1</v>
      </c>
      <c r="BA295" s="38">
        <f t="shared" si="97"/>
        <v>-1</v>
      </c>
      <c r="BB295" s="38" t="str">
        <f t="shared" si="96"/>
        <v/>
      </c>
      <c r="BC295" s="38" t="str">
        <f t="shared" si="96"/>
        <v/>
      </c>
      <c r="BD295" s="38">
        <f t="shared" si="96"/>
        <v>-1</v>
      </c>
      <c r="BE295" s="38">
        <f t="shared" si="96"/>
        <v>-1</v>
      </c>
      <c r="BF295" s="38">
        <f t="shared" si="96"/>
        <v>-1</v>
      </c>
      <c r="BG295" s="38" t="str">
        <f t="shared" si="96"/>
        <v/>
      </c>
      <c r="BH295" s="39" t="str">
        <f t="shared" si="91"/>
        <v/>
      </c>
      <c r="BI295" s="76">
        <f t="shared" si="91"/>
        <v>-1</v>
      </c>
      <c r="BJ295" s="40">
        <f t="shared" si="91"/>
        <v>-1</v>
      </c>
      <c r="BK295" s="119" t="str">
        <f t="shared" si="93"/>
        <v/>
      </c>
      <c r="BL295" s="120" t="str">
        <f t="shared" si="93"/>
        <v/>
      </c>
      <c r="BM295" s="120" t="str">
        <f t="shared" si="93"/>
        <v/>
      </c>
      <c r="BN295" s="120" t="str">
        <f t="shared" si="93"/>
        <v/>
      </c>
      <c r="BO295" s="121" t="str">
        <f t="shared" si="93"/>
        <v/>
      </c>
      <c r="BP295" s="119">
        <f t="shared" si="94"/>
        <v>298.82153846153847</v>
      </c>
      <c r="BQ295" s="120">
        <f t="shared" si="94"/>
        <v>-85.765000000000001</v>
      </c>
      <c r="BR295" s="120">
        <f t="shared" si="94"/>
        <v>417.17666666666668</v>
      </c>
      <c r="BS295" s="120" t="str">
        <f t="shared" si="94"/>
        <v/>
      </c>
      <c r="BT295" s="121" t="str">
        <f t="shared" si="94"/>
        <v/>
      </c>
      <c r="BU295" s="119" t="str">
        <f t="shared" si="95"/>
        <v/>
      </c>
      <c r="BV295" s="120" t="str">
        <f t="shared" si="95"/>
        <v/>
      </c>
      <c r="BW295" s="121" t="str">
        <f t="shared" si="95"/>
        <v/>
      </c>
      <c r="BX295" s="120" t="str">
        <f t="shared" si="95"/>
        <v/>
      </c>
      <c r="BY295" s="121" t="str">
        <f t="shared" si="95"/>
        <v/>
      </c>
    </row>
    <row r="296" spans="1:77" hidden="1" outlineLevel="1" x14ac:dyDescent="0.2">
      <c r="A296" t="s">
        <v>46</v>
      </c>
      <c r="B296" t="s">
        <v>46</v>
      </c>
      <c r="C296" t="s">
        <v>114</v>
      </c>
      <c r="D296" t="s">
        <v>114</v>
      </c>
      <c r="E296" t="s">
        <v>111</v>
      </c>
      <c r="F296" s="4">
        <f t="shared" si="89"/>
        <v>46301</v>
      </c>
      <c r="G296" t="s">
        <v>37</v>
      </c>
      <c r="H296" s="28">
        <v>0</v>
      </c>
      <c r="I296" s="138">
        <v>0</v>
      </c>
      <c r="J296" s="138">
        <v>0</v>
      </c>
      <c r="K296" s="2">
        <v>0</v>
      </c>
      <c r="L296" s="2">
        <v>0</v>
      </c>
      <c r="M296" s="2">
        <v>0</v>
      </c>
      <c r="N296" s="2">
        <v>0</v>
      </c>
      <c r="O296" s="2">
        <v>0</v>
      </c>
      <c r="P296" s="2">
        <v>0</v>
      </c>
      <c r="Q296" s="29">
        <v>0</v>
      </c>
      <c r="R296" s="30">
        <f t="shared" si="85"/>
        <v>0</v>
      </c>
      <c r="S296" s="30">
        <f t="shared" si="86"/>
        <v>0</v>
      </c>
      <c r="T296" t="s">
        <v>49</v>
      </c>
      <c r="U296" t="s">
        <v>49</v>
      </c>
      <c r="V296" t="s">
        <v>114</v>
      </c>
      <c r="W296" t="s">
        <v>114</v>
      </c>
      <c r="X296" t="s">
        <v>111</v>
      </c>
      <c r="Y296" s="4">
        <f t="shared" si="90"/>
        <v>45937</v>
      </c>
      <c r="Z296" t="s">
        <v>37</v>
      </c>
      <c r="AA296" s="28">
        <v>28</v>
      </c>
      <c r="AB296" s="138">
        <v>21</v>
      </c>
      <c r="AC296" s="138">
        <v>0</v>
      </c>
      <c r="AD296" s="2">
        <v>0</v>
      </c>
      <c r="AE296" s="2">
        <v>0</v>
      </c>
      <c r="AF296" s="2">
        <v>5415.78</v>
      </c>
      <c r="AG296" s="2">
        <v>9958.9</v>
      </c>
      <c r="AH296" s="2">
        <v>0</v>
      </c>
      <c r="AI296" s="2">
        <v>0</v>
      </c>
      <c r="AJ296" s="29">
        <v>0</v>
      </c>
      <c r="AK296" s="30">
        <f t="shared" si="87"/>
        <v>21</v>
      </c>
      <c r="AL296" s="30">
        <f t="shared" si="88"/>
        <v>9958.9</v>
      </c>
      <c r="AM296" s="2">
        <f t="shared" si="78"/>
        <v>-28</v>
      </c>
      <c r="AN296" s="2">
        <f t="shared" si="78"/>
        <v>-21</v>
      </c>
      <c r="AO296" s="2">
        <f t="shared" si="78"/>
        <v>0</v>
      </c>
      <c r="AP296" s="2">
        <f t="shared" si="78"/>
        <v>0</v>
      </c>
      <c r="AQ296" s="2">
        <f t="shared" si="92"/>
        <v>0</v>
      </c>
      <c r="AR296" s="2">
        <f t="shared" si="92"/>
        <v>-5415.78</v>
      </c>
      <c r="AS296" s="2">
        <f t="shared" si="92"/>
        <v>-9958.9</v>
      </c>
      <c r="AT296" s="2">
        <f t="shared" si="92"/>
        <v>0</v>
      </c>
      <c r="AU296" s="2">
        <f t="shared" si="92"/>
        <v>0</v>
      </c>
      <c r="AV296" s="29">
        <f t="shared" si="92"/>
        <v>0</v>
      </c>
      <c r="AW296" s="30">
        <f t="shared" si="92"/>
        <v>-21</v>
      </c>
      <c r="AX296" s="31">
        <f t="shared" si="92"/>
        <v>-9958.9</v>
      </c>
      <c r="AY296" s="38">
        <f t="shared" si="97"/>
        <v>-1</v>
      </c>
      <c r="AZ296" s="38">
        <f t="shared" si="97"/>
        <v>-1</v>
      </c>
      <c r="BA296" s="38" t="str">
        <f t="shared" si="97"/>
        <v/>
      </c>
      <c r="BB296" s="38" t="str">
        <f t="shared" si="96"/>
        <v/>
      </c>
      <c r="BC296" s="38" t="str">
        <f t="shared" si="96"/>
        <v/>
      </c>
      <c r="BD296" s="38">
        <f t="shared" si="96"/>
        <v>-1</v>
      </c>
      <c r="BE296" s="38">
        <f t="shared" si="96"/>
        <v>-1</v>
      </c>
      <c r="BF296" s="38" t="str">
        <f t="shared" si="96"/>
        <v/>
      </c>
      <c r="BG296" s="38" t="str">
        <f t="shared" si="96"/>
        <v/>
      </c>
      <c r="BH296" s="39" t="str">
        <f t="shared" si="91"/>
        <v/>
      </c>
      <c r="BI296" s="76">
        <f t="shared" si="91"/>
        <v>-1</v>
      </c>
      <c r="BJ296" s="40">
        <f t="shared" si="91"/>
        <v>-1</v>
      </c>
      <c r="BK296" s="119" t="str">
        <f t="shared" si="93"/>
        <v/>
      </c>
      <c r="BL296" s="120" t="str">
        <f t="shared" si="93"/>
        <v/>
      </c>
      <c r="BM296" s="120" t="str">
        <f t="shared" si="93"/>
        <v/>
      </c>
      <c r="BN296" s="120" t="str">
        <f t="shared" si="93"/>
        <v/>
      </c>
      <c r="BO296" s="121" t="str">
        <f t="shared" si="93"/>
        <v/>
      </c>
      <c r="BP296" s="119">
        <f t="shared" si="94"/>
        <v>193.42071428571427</v>
      </c>
      <c r="BQ296" s="120">
        <f t="shared" si="94"/>
        <v>474.23333333333329</v>
      </c>
      <c r="BR296" s="120" t="str">
        <f t="shared" si="94"/>
        <v/>
      </c>
      <c r="BS296" s="120" t="str">
        <f t="shared" si="94"/>
        <v/>
      </c>
      <c r="BT296" s="121" t="str">
        <f t="shared" si="94"/>
        <v/>
      </c>
      <c r="BU296" s="119" t="str">
        <f t="shared" si="95"/>
        <v/>
      </c>
      <c r="BV296" s="120" t="str">
        <f t="shared" si="95"/>
        <v/>
      </c>
      <c r="BW296" s="121" t="str">
        <f t="shared" si="95"/>
        <v/>
      </c>
      <c r="BX296" s="120" t="str">
        <f t="shared" si="95"/>
        <v/>
      </c>
      <c r="BY296" s="121" t="str">
        <f t="shared" si="95"/>
        <v/>
      </c>
    </row>
    <row r="297" spans="1:77" hidden="1" outlineLevel="1" x14ac:dyDescent="0.2">
      <c r="A297" t="s">
        <v>46</v>
      </c>
      <c r="B297" t="s">
        <v>46</v>
      </c>
      <c r="C297" t="s">
        <v>114</v>
      </c>
      <c r="D297" t="s">
        <v>114</v>
      </c>
      <c r="E297" t="s">
        <v>111</v>
      </c>
      <c r="F297" s="4">
        <f t="shared" si="89"/>
        <v>46302</v>
      </c>
      <c r="G297" t="s">
        <v>38</v>
      </c>
      <c r="H297" s="28">
        <v>0</v>
      </c>
      <c r="I297" s="138">
        <v>0</v>
      </c>
      <c r="J297" s="138">
        <v>0</v>
      </c>
      <c r="K297" s="2">
        <v>0</v>
      </c>
      <c r="L297" s="2">
        <v>0</v>
      </c>
      <c r="M297" s="2">
        <v>0</v>
      </c>
      <c r="N297" s="2">
        <v>0</v>
      </c>
      <c r="O297" s="2">
        <v>0</v>
      </c>
      <c r="P297" s="2">
        <v>0</v>
      </c>
      <c r="Q297" s="29">
        <v>0</v>
      </c>
      <c r="R297" s="30">
        <f t="shared" si="85"/>
        <v>0</v>
      </c>
      <c r="S297" s="30">
        <f t="shared" si="86"/>
        <v>0</v>
      </c>
      <c r="T297" t="s">
        <v>49</v>
      </c>
      <c r="U297" t="s">
        <v>49</v>
      </c>
      <c r="V297" t="s">
        <v>114</v>
      </c>
      <c r="W297" t="s">
        <v>114</v>
      </c>
      <c r="X297" t="s">
        <v>111</v>
      </c>
      <c r="Y297" s="4">
        <f t="shared" si="90"/>
        <v>45938</v>
      </c>
      <c r="Z297" t="s">
        <v>38</v>
      </c>
      <c r="AA297" s="28">
        <v>27</v>
      </c>
      <c r="AB297" s="138">
        <v>25</v>
      </c>
      <c r="AC297" s="138">
        <v>4</v>
      </c>
      <c r="AD297" s="2">
        <v>0</v>
      </c>
      <c r="AE297" s="2">
        <v>0</v>
      </c>
      <c r="AF297" s="2">
        <v>6116.83</v>
      </c>
      <c r="AG297" s="2">
        <v>9490.130000000001</v>
      </c>
      <c r="AH297" s="2">
        <v>2241.0700000000002</v>
      </c>
      <c r="AI297" s="2">
        <v>0</v>
      </c>
      <c r="AJ297" s="29">
        <v>0</v>
      </c>
      <c r="AK297" s="30">
        <f t="shared" si="87"/>
        <v>29</v>
      </c>
      <c r="AL297" s="30">
        <f t="shared" si="88"/>
        <v>11731.2</v>
      </c>
      <c r="AM297" s="2">
        <f t="shared" si="78"/>
        <v>-27</v>
      </c>
      <c r="AN297" s="2">
        <f t="shared" si="78"/>
        <v>-25</v>
      </c>
      <c r="AO297" s="2">
        <f t="shared" si="78"/>
        <v>-4</v>
      </c>
      <c r="AP297" s="2">
        <f t="shared" si="78"/>
        <v>0</v>
      </c>
      <c r="AQ297" s="2">
        <f t="shared" si="92"/>
        <v>0</v>
      </c>
      <c r="AR297" s="2">
        <f t="shared" si="92"/>
        <v>-6116.83</v>
      </c>
      <c r="AS297" s="2">
        <f t="shared" si="92"/>
        <v>-9490.130000000001</v>
      </c>
      <c r="AT297" s="2">
        <f t="shared" si="92"/>
        <v>-2241.0700000000002</v>
      </c>
      <c r="AU297" s="2">
        <f t="shared" si="92"/>
        <v>0</v>
      </c>
      <c r="AV297" s="29">
        <f t="shared" si="92"/>
        <v>0</v>
      </c>
      <c r="AW297" s="30">
        <f t="shared" si="92"/>
        <v>-29</v>
      </c>
      <c r="AX297" s="31">
        <f t="shared" si="92"/>
        <v>-11731.2</v>
      </c>
      <c r="AY297" s="38">
        <f t="shared" si="97"/>
        <v>-1</v>
      </c>
      <c r="AZ297" s="38">
        <f t="shared" si="97"/>
        <v>-1</v>
      </c>
      <c r="BA297" s="38">
        <f t="shared" si="97"/>
        <v>-1</v>
      </c>
      <c r="BB297" s="38" t="str">
        <f t="shared" si="96"/>
        <v/>
      </c>
      <c r="BC297" s="38" t="str">
        <f t="shared" si="96"/>
        <v/>
      </c>
      <c r="BD297" s="38">
        <f t="shared" si="96"/>
        <v>-1</v>
      </c>
      <c r="BE297" s="38">
        <f t="shared" si="96"/>
        <v>-1</v>
      </c>
      <c r="BF297" s="38">
        <f t="shared" si="96"/>
        <v>-1</v>
      </c>
      <c r="BG297" s="38" t="str">
        <f t="shared" si="96"/>
        <v/>
      </c>
      <c r="BH297" s="39" t="str">
        <f t="shared" si="91"/>
        <v/>
      </c>
      <c r="BI297" s="76">
        <f t="shared" si="91"/>
        <v>-1</v>
      </c>
      <c r="BJ297" s="40">
        <f t="shared" si="91"/>
        <v>-1</v>
      </c>
      <c r="BK297" s="119" t="str">
        <f t="shared" si="93"/>
        <v/>
      </c>
      <c r="BL297" s="120" t="str">
        <f t="shared" si="93"/>
        <v/>
      </c>
      <c r="BM297" s="120" t="str">
        <f t="shared" si="93"/>
        <v/>
      </c>
      <c r="BN297" s="120" t="str">
        <f t="shared" si="93"/>
        <v/>
      </c>
      <c r="BO297" s="121" t="str">
        <f t="shared" si="93"/>
        <v/>
      </c>
      <c r="BP297" s="119">
        <f t="shared" si="94"/>
        <v>226.54925925925926</v>
      </c>
      <c r="BQ297" s="120">
        <f t="shared" si="94"/>
        <v>379.60520000000002</v>
      </c>
      <c r="BR297" s="120">
        <f t="shared" si="94"/>
        <v>560.26750000000004</v>
      </c>
      <c r="BS297" s="120" t="str">
        <f t="shared" si="94"/>
        <v/>
      </c>
      <c r="BT297" s="121" t="str">
        <f t="shared" si="94"/>
        <v/>
      </c>
      <c r="BU297" s="119" t="str">
        <f t="shared" si="95"/>
        <v/>
      </c>
      <c r="BV297" s="120" t="str">
        <f t="shared" si="95"/>
        <v/>
      </c>
      <c r="BW297" s="121" t="str">
        <f t="shared" si="95"/>
        <v/>
      </c>
      <c r="BX297" s="120" t="str">
        <f t="shared" si="95"/>
        <v/>
      </c>
      <c r="BY297" s="121" t="str">
        <f t="shared" si="95"/>
        <v/>
      </c>
    </row>
    <row r="298" spans="1:77" hidden="1" outlineLevel="1" x14ac:dyDescent="0.2">
      <c r="A298" t="s">
        <v>46</v>
      </c>
      <c r="B298" t="s">
        <v>46</v>
      </c>
      <c r="C298" t="s">
        <v>114</v>
      </c>
      <c r="D298" t="s">
        <v>114</v>
      </c>
      <c r="E298" t="s">
        <v>111</v>
      </c>
      <c r="F298" s="4">
        <f t="shared" si="89"/>
        <v>46303</v>
      </c>
      <c r="G298" t="s">
        <v>39</v>
      </c>
      <c r="H298" s="28">
        <v>0</v>
      </c>
      <c r="I298" s="138">
        <v>0</v>
      </c>
      <c r="J298" s="138">
        <v>0</v>
      </c>
      <c r="K298" s="2">
        <v>0</v>
      </c>
      <c r="L298" s="2">
        <v>0</v>
      </c>
      <c r="M298" s="2">
        <v>0</v>
      </c>
      <c r="N298" s="2">
        <v>0</v>
      </c>
      <c r="O298" s="2">
        <v>0</v>
      </c>
      <c r="P298" s="2">
        <v>0</v>
      </c>
      <c r="Q298" s="29">
        <v>0</v>
      </c>
      <c r="R298" s="30">
        <f t="shared" si="85"/>
        <v>0</v>
      </c>
      <c r="S298" s="30">
        <f t="shared" si="86"/>
        <v>0</v>
      </c>
      <c r="T298" t="s">
        <v>49</v>
      </c>
      <c r="U298" t="s">
        <v>49</v>
      </c>
      <c r="V298" t="s">
        <v>114</v>
      </c>
      <c r="W298" t="s">
        <v>114</v>
      </c>
      <c r="X298" t="s">
        <v>111</v>
      </c>
      <c r="Y298" s="4">
        <f t="shared" si="90"/>
        <v>45939</v>
      </c>
      <c r="Z298" t="s">
        <v>39</v>
      </c>
      <c r="AA298" s="28">
        <v>28</v>
      </c>
      <c r="AB298" s="138">
        <v>17</v>
      </c>
      <c r="AC298" s="138">
        <v>1</v>
      </c>
      <c r="AD298" s="2">
        <v>0</v>
      </c>
      <c r="AE298" s="2">
        <v>0</v>
      </c>
      <c r="AF298" s="2">
        <v>8821.94</v>
      </c>
      <c r="AG298" s="2">
        <v>6016.45</v>
      </c>
      <c r="AH298" s="2">
        <v>9744.75</v>
      </c>
      <c r="AI298" s="2">
        <v>0</v>
      </c>
      <c r="AJ298" s="29">
        <v>0</v>
      </c>
      <c r="AK298" s="30">
        <f t="shared" si="87"/>
        <v>18</v>
      </c>
      <c r="AL298" s="30">
        <f t="shared" si="88"/>
        <v>15761.2</v>
      </c>
      <c r="AM298" s="2">
        <f t="shared" si="78"/>
        <v>-28</v>
      </c>
      <c r="AN298" s="2">
        <f t="shared" si="78"/>
        <v>-17</v>
      </c>
      <c r="AO298" s="2">
        <f t="shared" si="78"/>
        <v>-1</v>
      </c>
      <c r="AP298" s="2">
        <f t="shared" si="78"/>
        <v>0</v>
      </c>
      <c r="AQ298" s="2">
        <f t="shared" si="92"/>
        <v>0</v>
      </c>
      <c r="AR298" s="2">
        <f t="shared" si="92"/>
        <v>-8821.94</v>
      </c>
      <c r="AS298" s="2">
        <f t="shared" si="92"/>
        <v>-6016.45</v>
      </c>
      <c r="AT298" s="2">
        <f t="shared" si="92"/>
        <v>-9744.75</v>
      </c>
      <c r="AU298" s="2">
        <f t="shared" si="92"/>
        <v>0</v>
      </c>
      <c r="AV298" s="29">
        <f t="shared" si="92"/>
        <v>0</v>
      </c>
      <c r="AW298" s="30">
        <f t="shared" si="92"/>
        <v>-18</v>
      </c>
      <c r="AX298" s="31">
        <f t="shared" si="92"/>
        <v>-15761.2</v>
      </c>
      <c r="AY298" s="38">
        <f t="shared" si="97"/>
        <v>-1</v>
      </c>
      <c r="AZ298" s="38">
        <f t="shared" si="97"/>
        <v>-1</v>
      </c>
      <c r="BA298" s="38">
        <f t="shared" si="97"/>
        <v>-1</v>
      </c>
      <c r="BB298" s="38" t="str">
        <f t="shared" si="96"/>
        <v/>
      </c>
      <c r="BC298" s="38" t="str">
        <f t="shared" si="96"/>
        <v/>
      </c>
      <c r="BD298" s="38">
        <f t="shared" si="96"/>
        <v>-1</v>
      </c>
      <c r="BE298" s="38">
        <f t="shared" si="96"/>
        <v>-1</v>
      </c>
      <c r="BF298" s="38">
        <f t="shared" si="96"/>
        <v>-1</v>
      </c>
      <c r="BG298" s="38" t="str">
        <f t="shared" si="96"/>
        <v/>
      </c>
      <c r="BH298" s="39" t="str">
        <f t="shared" si="91"/>
        <v/>
      </c>
      <c r="BI298" s="76">
        <f t="shared" si="91"/>
        <v>-1</v>
      </c>
      <c r="BJ298" s="40">
        <f t="shared" si="91"/>
        <v>-1</v>
      </c>
      <c r="BK298" s="119" t="str">
        <f t="shared" si="93"/>
        <v/>
      </c>
      <c r="BL298" s="120" t="str">
        <f t="shared" si="93"/>
        <v/>
      </c>
      <c r="BM298" s="120" t="str">
        <f t="shared" si="93"/>
        <v/>
      </c>
      <c r="BN298" s="120" t="str">
        <f t="shared" si="93"/>
        <v/>
      </c>
      <c r="BO298" s="121" t="str">
        <f t="shared" si="93"/>
        <v/>
      </c>
      <c r="BP298" s="119">
        <f t="shared" si="94"/>
        <v>315.06928571428574</v>
      </c>
      <c r="BQ298" s="120">
        <f t="shared" si="94"/>
        <v>353.90882352941173</v>
      </c>
      <c r="BR298" s="120">
        <f t="shared" si="94"/>
        <v>9744.75</v>
      </c>
      <c r="BS298" s="120" t="str">
        <f t="shared" si="94"/>
        <v/>
      </c>
      <c r="BT298" s="121" t="str">
        <f t="shared" si="94"/>
        <v/>
      </c>
      <c r="BU298" s="119" t="str">
        <f t="shared" si="95"/>
        <v/>
      </c>
      <c r="BV298" s="120" t="str">
        <f t="shared" si="95"/>
        <v/>
      </c>
      <c r="BW298" s="121" t="str">
        <f t="shared" si="95"/>
        <v/>
      </c>
      <c r="BX298" s="120" t="str">
        <f t="shared" si="95"/>
        <v/>
      </c>
      <c r="BY298" s="121" t="str">
        <f t="shared" si="95"/>
        <v/>
      </c>
    </row>
    <row r="299" spans="1:77" hidden="1" outlineLevel="1" x14ac:dyDescent="0.2">
      <c r="A299" t="s">
        <v>46</v>
      </c>
      <c r="B299" t="s">
        <v>46</v>
      </c>
      <c r="C299" t="s">
        <v>114</v>
      </c>
      <c r="D299" t="s">
        <v>114</v>
      </c>
      <c r="E299" t="s">
        <v>111</v>
      </c>
      <c r="F299" s="4">
        <f t="shared" si="89"/>
        <v>46304</v>
      </c>
      <c r="G299" t="s">
        <v>40</v>
      </c>
      <c r="H299" s="28">
        <v>0</v>
      </c>
      <c r="I299" s="138">
        <v>0</v>
      </c>
      <c r="J299" s="138">
        <v>0</v>
      </c>
      <c r="K299" s="2">
        <v>0</v>
      </c>
      <c r="L299" s="2">
        <v>0</v>
      </c>
      <c r="M299" s="2">
        <v>0</v>
      </c>
      <c r="N299" s="2">
        <v>0</v>
      </c>
      <c r="O299" s="2">
        <v>0</v>
      </c>
      <c r="P299" s="2">
        <v>0</v>
      </c>
      <c r="Q299" s="29">
        <v>0</v>
      </c>
      <c r="R299" s="30">
        <f t="shared" si="85"/>
        <v>0</v>
      </c>
      <c r="S299" s="30">
        <f t="shared" si="86"/>
        <v>0</v>
      </c>
      <c r="T299" t="s">
        <v>49</v>
      </c>
      <c r="U299" t="s">
        <v>49</v>
      </c>
      <c r="V299" t="s">
        <v>114</v>
      </c>
      <c r="W299" t="s">
        <v>114</v>
      </c>
      <c r="X299" t="s">
        <v>111</v>
      </c>
      <c r="Y299" s="4">
        <f t="shared" si="90"/>
        <v>45940</v>
      </c>
      <c r="Z299" t="s">
        <v>40</v>
      </c>
      <c r="AA299" s="28">
        <v>20</v>
      </c>
      <c r="AB299" s="138">
        <v>26</v>
      </c>
      <c r="AC299" s="138">
        <v>0</v>
      </c>
      <c r="AD299" s="2">
        <v>0</v>
      </c>
      <c r="AE299" s="2">
        <v>0</v>
      </c>
      <c r="AF299" s="2">
        <v>7147.0800000000008</v>
      </c>
      <c r="AG299" s="2">
        <v>9741.2599999999984</v>
      </c>
      <c r="AH299" s="2">
        <v>0</v>
      </c>
      <c r="AI299" s="2">
        <v>0</v>
      </c>
      <c r="AJ299" s="29">
        <v>0</v>
      </c>
      <c r="AK299" s="30">
        <f t="shared" si="87"/>
        <v>26</v>
      </c>
      <c r="AL299" s="30">
        <f t="shared" si="88"/>
        <v>9741.2599999999984</v>
      </c>
      <c r="AM299" s="2">
        <f t="shared" ref="AM299:AX334" si="98">+H299-AA299</f>
        <v>-20</v>
      </c>
      <c r="AN299" s="2">
        <f t="shared" si="98"/>
        <v>-26</v>
      </c>
      <c r="AO299" s="2">
        <f t="shared" si="98"/>
        <v>0</v>
      </c>
      <c r="AP299" s="2">
        <f t="shared" si="98"/>
        <v>0</v>
      </c>
      <c r="AQ299" s="2">
        <f t="shared" si="92"/>
        <v>0</v>
      </c>
      <c r="AR299" s="2">
        <f t="shared" si="92"/>
        <v>-7147.0800000000008</v>
      </c>
      <c r="AS299" s="2">
        <f t="shared" si="92"/>
        <v>-9741.2599999999984</v>
      </c>
      <c r="AT299" s="2">
        <f t="shared" si="92"/>
        <v>0</v>
      </c>
      <c r="AU299" s="2">
        <f t="shared" si="92"/>
        <v>0</v>
      </c>
      <c r="AV299" s="29">
        <f t="shared" si="92"/>
        <v>0</v>
      </c>
      <c r="AW299" s="30">
        <f t="shared" si="92"/>
        <v>-26</v>
      </c>
      <c r="AX299" s="31">
        <f t="shared" si="92"/>
        <v>-9741.2599999999984</v>
      </c>
      <c r="AY299" s="38">
        <f t="shared" si="97"/>
        <v>-1</v>
      </c>
      <c r="AZ299" s="38">
        <f t="shared" si="97"/>
        <v>-1</v>
      </c>
      <c r="BA299" s="38" t="str">
        <f t="shared" si="97"/>
        <v/>
      </c>
      <c r="BB299" s="38" t="str">
        <f t="shared" si="96"/>
        <v/>
      </c>
      <c r="BC299" s="38" t="str">
        <f t="shared" si="96"/>
        <v/>
      </c>
      <c r="BD299" s="38">
        <f t="shared" si="96"/>
        <v>-1</v>
      </c>
      <c r="BE299" s="38">
        <f t="shared" si="96"/>
        <v>-1</v>
      </c>
      <c r="BF299" s="38" t="str">
        <f t="shared" si="96"/>
        <v/>
      </c>
      <c r="BG299" s="38" t="str">
        <f t="shared" si="96"/>
        <v/>
      </c>
      <c r="BH299" s="39" t="str">
        <f t="shared" si="91"/>
        <v/>
      </c>
      <c r="BI299" s="76">
        <f t="shared" si="91"/>
        <v>-1</v>
      </c>
      <c r="BJ299" s="40">
        <f t="shared" si="91"/>
        <v>-1</v>
      </c>
      <c r="BK299" s="119" t="str">
        <f t="shared" si="93"/>
        <v/>
      </c>
      <c r="BL299" s="120" t="str">
        <f t="shared" si="93"/>
        <v/>
      </c>
      <c r="BM299" s="120" t="str">
        <f t="shared" si="93"/>
        <v/>
      </c>
      <c r="BN299" s="120" t="str">
        <f t="shared" si="93"/>
        <v/>
      </c>
      <c r="BO299" s="121" t="str">
        <f t="shared" si="93"/>
        <v/>
      </c>
      <c r="BP299" s="119">
        <f t="shared" si="94"/>
        <v>357.35400000000004</v>
      </c>
      <c r="BQ299" s="120">
        <f t="shared" si="94"/>
        <v>374.66384615384607</v>
      </c>
      <c r="BR299" s="120" t="str">
        <f t="shared" si="94"/>
        <v/>
      </c>
      <c r="BS299" s="120" t="str">
        <f t="shared" si="94"/>
        <v/>
      </c>
      <c r="BT299" s="121" t="str">
        <f t="shared" si="94"/>
        <v/>
      </c>
      <c r="BU299" s="119" t="str">
        <f t="shared" si="95"/>
        <v/>
      </c>
      <c r="BV299" s="120" t="str">
        <f t="shared" si="95"/>
        <v/>
      </c>
      <c r="BW299" s="121" t="str">
        <f t="shared" si="95"/>
        <v/>
      </c>
      <c r="BX299" s="120" t="str">
        <f t="shared" si="95"/>
        <v/>
      </c>
      <c r="BY299" s="121" t="str">
        <f t="shared" si="95"/>
        <v/>
      </c>
    </row>
    <row r="300" spans="1:77" ht="13.5" hidden="1" outlineLevel="1" thickBot="1" x14ac:dyDescent="0.25">
      <c r="A300" t="s">
        <v>46</v>
      </c>
      <c r="B300" t="s">
        <v>46</v>
      </c>
      <c r="C300" t="s">
        <v>114</v>
      </c>
      <c r="D300" t="s">
        <v>114</v>
      </c>
      <c r="E300" t="s">
        <v>111</v>
      </c>
      <c r="F300" s="59">
        <f t="shared" si="89"/>
        <v>46305</v>
      </c>
      <c r="G300" s="42" t="s">
        <v>41</v>
      </c>
      <c r="H300" s="43">
        <v>0</v>
      </c>
      <c r="I300" s="44">
        <v>0</v>
      </c>
      <c r="J300" s="44">
        <v>0</v>
      </c>
      <c r="K300" s="44">
        <v>0</v>
      </c>
      <c r="L300" s="44">
        <v>0</v>
      </c>
      <c r="M300" s="44">
        <v>0</v>
      </c>
      <c r="N300" s="44">
        <v>0</v>
      </c>
      <c r="O300" s="44">
        <v>0</v>
      </c>
      <c r="P300" s="44">
        <v>0</v>
      </c>
      <c r="Q300" s="45">
        <v>0</v>
      </c>
      <c r="R300" s="46">
        <f t="shared" si="85"/>
        <v>0</v>
      </c>
      <c r="S300" s="46">
        <f t="shared" si="86"/>
        <v>0</v>
      </c>
      <c r="T300" t="s">
        <v>49</v>
      </c>
      <c r="U300" t="s">
        <v>49</v>
      </c>
      <c r="V300" t="s">
        <v>114</v>
      </c>
      <c r="W300" t="s">
        <v>114</v>
      </c>
      <c r="X300" t="s">
        <v>111</v>
      </c>
      <c r="Y300" s="59">
        <f t="shared" si="90"/>
        <v>45941</v>
      </c>
      <c r="Z300" s="42" t="s">
        <v>41</v>
      </c>
      <c r="AA300" s="43">
        <v>32</v>
      </c>
      <c r="AB300" s="44">
        <v>2</v>
      </c>
      <c r="AC300" s="44">
        <v>0</v>
      </c>
      <c r="AD300" s="44">
        <v>0</v>
      </c>
      <c r="AE300" s="44">
        <v>0</v>
      </c>
      <c r="AF300" s="44">
        <v>7239.7300000000005</v>
      </c>
      <c r="AG300" s="44">
        <v>-489.14</v>
      </c>
      <c r="AH300" s="44">
        <v>0</v>
      </c>
      <c r="AI300" s="44">
        <v>0</v>
      </c>
      <c r="AJ300" s="45">
        <v>0</v>
      </c>
      <c r="AK300" s="46">
        <f t="shared" si="87"/>
        <v>2</v>
      </c>
      <c r="AL300" s="46">
        <f t="shared" si="88"/>
        <v>-489.14</v>
      </c>
      <c r="AM300" s="44">
        <f t="shared" si="98"/>
        <v>-32</v>
      </c>
      <c r="AN300" s="44">
        <f t="shared" si="98"/>
        <v>-2</v>
      </c>
      <c r="AO300" s="44">
        <f t="shared" si="98"/>
        <v>0</v>
      </c>
      <c r="AP300" s="44">
        <f t="shared" si="98"/>
        <v>0</v>
      </c>
      <c r="AQ300" s="44">
        <f t="shared" si="92"/>
        <v>0</v>
      </c>
      <c r="AR300" s="44">
        <f t="shared" si="92"/>
        <v>-7239.7300000000005</v>
      </c>
      <c r="AS300" s="44">
        <f t="shared" si="92"/>
        <v>489.14</v>
      </c>
      <c r="AT300" s="44">
        <f t="shared" si="92"/>
        <v>0</v>
      </c>
      <c r="AU300" s="44">
        <f t="shared" si="92"/>
        <v>0</v>
      </c>
      <c r="AV300" s="45">
        <f t="shared" si="92"/>
        <v>0</v>
      </c>
      <c r="AW300" s="46">
        <f t="shared" si="92"/>
        <v>-2</v>
      </c>
      <c r="AX300" s="47">
        <f t="shared" si="92"/>
        <v>489.14</v>
      </c>
      <c r="AY300" s="56">
        <f t="shared" si="97"/>
        <v>-1</v>
      </c>
      <c r="AZ300" s="56">
        <f t="shared" si="97"/>
        <v>-1</v>
      </c>
      <c r="BA300" s="56" t="str">
        <f t="shared" si="97"/>
        <v/>
      </c>
      <c r="BB300" s="56" t="str">
        <f t="shared" si="96"/>
        <v/>
      </c>
      <c r="BC300" s="56" t="str">
        <f t="shared" si="96"/>
        <v/>
      </c>
      <c r="BD300" s="56">
        <f t="shared" si="96"/>
        <v>-1</v>
      </c>
      <c r="BE300" s="56">
        <f t="shared" si="96"/>
        <v>-1</v>
      </c>
      <c r="BF300" s="56" t="str">
        <f t="shared" si="96"/>
        <v/>
      </c>
      <c r="BG300" s="56" t="str">
        <f t="shared" si="96"/>
        <v/>
      </c>
      <c r="BH300" s="57" t="str">
        <f t="shared" si="91"/>
        <v/>
      </c>
      <c r="BI300" s="81">
        <f t="shared" si="91"/>
        <v>-1</v>
      </c>
      <c r="BJ300" s="58">
        <f t="shared" si="91"/>
        <v>-1</v>
      </c>
      <c r="BK300" s="122" t="str">
        <f t="shared" si="93"/>
        <v/>
      </c>
      <c r="BL300" s="123" t="str">
        <f t="shared" si="93"/>
        <v/>
      </c>
      <c r="BM300" s="123" t="str">
        <f t="shared" si="93"/>
        <v/>
      </c>
      <c r="BN300" s="123" t="str">
        <f t="shared" si="93"/>
        <v/>
      </c>
      <c r="BO300" s="124" t="str">
        <f t="shared" si="93"/>
        <v/>
      </c>
      <c r="BP300" s="122">
        <f t="shared" si="94"/>
        <v>226.24156250000001</v>
      </c>
      <c r="BQ300" s="123">
        <f t="shared" si="94"/>
        <v>-244.57</v>
      </c>
      <c r="BR300" s="123" t="str">
        <f t="shared" si="94"/>
        <v/>
      </c>
      <c r="BS300" s="123" t="str">
        <f t="shared" si="94"/>
        <v/>
      </c>
      <c r="BT300" s="124" t="str">
        <f t="shared" si="94"/>
        <v/>
      </c>
      <c r="BU300" s="122" t="str">
        <f t="shared" si="95"/>
        <v/>
      </c>
      <c r="BV300" s="123" t="str">
        <f t="shared" si="95"/>
        <v/>
      </c>
      <c r="BW300" s="124" t="str">
        <f t="shared" si="95"/>
        <v/>
      </c>
      <c r="BX300" s="123" t="str">
        <f t="shared" si="95"/>
        <v/>
      </c>
      <c r="BY300" s="124" t="str">
        <f t="shared" si="95"/>
        <v/>
      </c>
    </row>
    <row r="301" spans="1:77" hidden="1" outlineLevel="1" x14ac:dyDescent="0.2">
      <c r="A301" t="s">
        <v>46</v>
      </c>
      <c r="B301" t="s">
        <v>46</v>
      </c>
      <c r="C301" t="s">
        <v>114</v>
      </c>
      <c r="D301" t="s">
        <v>114</v>
      </c>
      <c r="E301" t="s">
        <v>112</v>
      </c>
      <c r="F301" s="4">
        <f t="shared" si="89"/>
        <v>46306</v>
      </c>
      <c r="G301" t="s">
        <v>35</v>
      </c>
      <c r="H301" s="28">
        <v>0</v>
      </c>
      <c r="I301" s="138">
        <v>0</v>
      </c>
      <c r="J301" s="138">
        <v>0</v>
      </c>
      <c r="K301" s="2">
        <v>0</v>
      </c>
      <c r="L301" s="2">
        <v>0</v>
      </c>
      <c r="M301" s="2">
        <v>0</v>
      </c>
      <c r="N301" s="2">
        <v>0</v>
      </c>
      <c r="O301" s="2">
        <v>0</v>
      </c>
      <c r="P301" s="2">
        <v>0</v>
      </c>
      <c r="Q301" s="29">
        <v>0</v>
      </c>
      <c r="R301" s="30">
        <f t="shared" si="85"/>
        <v>0</v>
      </c>
      <c r="S301" s="30">
        <f t="shared" si="86"/>
        <v>0</v>
      </c>
      <c r="T301" t="s">
        <v>49</v>
      </c>
      <c r="U301" t="s">
        <v>49</v>
      </c>
      <c r="V301" t="s">
        <v>114</v>
      </c>
      <c r="W301" t="s">
        <v>114</v>
      </c>
      <c r="X301" t="s">
        <v>112</v>
      </c>
      <c r="Y301" s="4">
        <f t="shared" si="90"/>
        <v>45942</v>
      </c>
      <c r="Z301" t="s">
        <v>35</v>
      </c>
      <c r="AA301" s="28">
        <v>4</v>
      </c>
      <c r="AB301" s="138">
        <v>16</v>
      </c>
      <c r="AC301" s="138">
        <v>0</v>
      </c>
      <c r="AD301" s="2">
        <v>0</v>
      </c>
      <c r="AE301" s="2">
        <v>0</v>
      </c>
      <c r="AF301" s="2">
        <v>250.76</v>
      </c>
      <c r="AG301" s="2">
        <v>4032.4800000000005</v>
      </c>
      <c r="AH301" s="2">
        <v>0</v>
      </c>
      <c r="AI301" s="2">
        <v>0</v>
      </c>
      <c r="AJ301" s="29">
        <v>0</v>
      </c>
      <c r="AK301" s="30">
        <f t="shared" si="87"/>
        <v>16</v>
      </c>
      <c r="AL301" s="30">
        <f t="shared" si="88"/>
        <v>4032.4800000000005</v>
      </c>
      <c r="AM301" s="2">
        <f t="shared" si="98"/>
        <v>-4</v>
      </c>
      <c r="AN301" s="2">
        <f t="shared" si="98"/>
        <v>-16</v>
      </c>
      <c r="AO301" s="2">
        <f t="shared" si="98"/>
        <v>0</v>
      </c>
      <c r="AP301" s="2">
        <f t="shared" si="98"/>
        <v>0</v>
      </c>
      <c r="AQ301" s="2">
        <f t="shared" si="92"/>
        <v>0</v>
      </c>
      <c r="AR301" s="2">
        <f t="shared" si="92"/>
        <v>-250.76</v>
      </c>
      <c r="AS301" s="2">
        <f t="shared" si="92"/>
        <v>-4032.4800000000005</v>
      </c>
      <c r="AT301" s="2">
        <f t="shared" si="92"/>
        <v>0</v>
      </c>
      <c r="AU301" s="2">
        <f t="shared" si="92"/>
        <v>0</v>
      </c>
      <c r="AV301" s="29">
        <f t="shared" si="92"/>
        <v>0</v>
      </c>
      <c r="AW301" s="30">
        <f t="shared" si="92"/>
        <v>-16</v>
      </c>
      <c r="AX301" s="31">
        <f t="shared" si="92"/>
        <v>-4032.4800000000005</v>
      </c>
      <c r="AY301" s="38">
        <f t="shared" si="97"/>
        <v>-1</v>
      </c>
      <c r="AZ301" s="38">
        <f t="shared" si="97"/>
        <v>-1</v>
      </c>
      <c r="BA301" s="38" t="str">
        <f t="shared" si="97"/>
        <v/>
      </c>
      <c r="BB301" s="38" t="str">
        <f t="shared" si="96"/>
        <v/>
      </c>
      <c r="BC301" s="38" t="str">
        <f t="shared" si="96"/>
        <v/>
      </c>
      <c r="BD301" s="38">
        <f t="shared" si="96"/>
        <v>-1</v>
      </c>
      <c r="BE301" s="38">
        <f t="shared" si="96"/>
        <v>-1</v>
      </c>
      <c r="BF301" s="38" t="str">
        <f t="shared" si="96"/>
        <v/>
      </c>
      <c r="BG301" s="38" t="str">
        <f t="shared" si="96"/>
        <v/>
      </c>
      <c r="BH301" s="39" t="str">
        <f t="shared" si="91"/>
        <v/>
      </c>
      <c r="BI301" s="76">
        <f t="shared" si="91"/>
        <v>-1</v>
      </c>
      <c r="BJ301" s="40">
        <f t="shared" si="91"/>
        <v>-1</v>
      </c>
      <c r="BK301" s="116" t="str">
        <f t="shared" si="93"/>
        <v/>
      </c>
      <c r="BL301" s="117" t="str">
        <f t="shared" si="93"/>
        <v/>
      </c>
      <c r="BM301" s="117" t="str">
        <f t="shared" si="93"/>
        <v/>
      </c>
      <c r="BN301" s="117" t="str">
        <f t="shared" si="93"/>
        <v/>
      </c>
      <c r="BO301" s="118" t="str">
        <f t="shared" si="93"/>
        <v/>
      </c>
      <c r="BP301" s="116">
        <f t="shared" si="94"/>
        <v>62.69</v>
      </c>
      <c r="BQ301" s="117">
        <f t="shared" si="94"/>
        <v>252.03000000000003</v>
      </c>
      <c r="BR301" s="117" t="str">
        <f t="shared" si="94"/>
        <v/>
      </c>
      <c r="BS301" s="117" t="str">
        <f t="shared" si="94"/>
        <v/>
      </c>
      <c r="BT301" s="118" t="str">
        <f t="shared" si="94"/>
        <v/>
      </c>
      <c r="BU301" s="116" t="str">
        <f t="shared" si="95"/>
        <v/>
      </c>
      <c r="BV301" s="117" t="str">
        <f t="shared" si="95"/>
        <v/>
      </c>
      <c r="BW301" s="118" t="str">
        <f t="shared" si="95"/>
        <v/>
      </c>
      <c r="BX301" s="117" t="str">
        <f t="shared" si="95"/>
        <v/>
      </c>
      <c r="BY301" s="118" t="str">
        <f t="shared" si="95"/>
        <v/>
      </c>
    </row>
    <row r="302" spans="1:77" hidden="1" outlineLevel="1" x14ac:dyDescent="0.2">
      <c r="A302" t="s">
        <v>46</v>
      </c>
      <c r="B302" t="s">
        <v>46</v>
      </c>
      <c r="C302" t="s">
        <v>114</v>
      </c>
      <c r="D302" t="s">
        <v>114</v>
      </c>
      <c r="E302" t="s">
        <v>112</v>
      </c>
      <c r="F302" s="4">
        <f t="shared" si="89"/>
        <v>46307</v>
      </c>
      <c r="G302" t="s">
        <v>36</v>
      </c>
      <c r="H302" s="28">
        <v>0</v>
      </c>
      <c r="I302" s="138">
        <v>0</v>
      </c>
      <c r="J302" s="138">
        <v>0</v>
      </c>
      <c r="K302" s="2">
        <v>0</v>
      </c>
      <c r="L302" s="2">
        <v>0</v>
      </c>
      <c r="M302" s="2">
        <v>0</v>
      </c>
      <c r="N302" s="2">
        <v>0</v>
      </c>
      <c r="O302" s="2">
        <v>0</v>
      </c>
      <c r="P302" s="2">
        <v>0</v>
      </c>
      <c r="Q302" s="29">
        <v>0</v>
      </c>
      <c r="R302" s="30">
        <f t="shared" si="85"/>
        <v>0</v>
      </c>
      <c r="S302" s="30">
        <f t="shared" si="86"/>
        <v>0</v>
      </c>
      <c r="T302" t="s">
        <v>49</v>
      </c>
      <c r="U302" t="s">
        <v>49</v>
      </c>
      <c r="V302" t="s">
        <v>114</v>
      </c>
      <c r="W302" t="s">
        <v>114</v>
      </c>
      <c r="X302" t="s">
        <v>112</v>
      </c>
      <c r="Y302" s="4">
        <f t="shared" si="90"/>
        <v>45943</v>
      </c>
      <c r="Z302" t="s">
        <v>36</v>
      </c>
      <c r="AA302" s="28">
        <v>17</v>
      </c>
      <c r="AB302" s="138">
        <v>7</v>
      </c>
      <c r="AC302" s="138">
        <v>4</v>
      </c>
      <c r="AD302" s="2">
        <v>0</v>
      </c>
      <c r="AE302" s="2">
        <v>0</v>
      </c>
      <c r="AF302" s="2">
        <v>2288.6299999999997</v>
      </c>
      <c r="AG302" s="2">
        <v>2076.3200000000002</v>
      </c>
      <c r="AH302" s="2">
        <v>5489.46</v>
      </c>
      <c r="AI302" s="2">
        <v>0</v>
      </c>
      <c r="AJ302" s="29">
        <v>0</v>
      </c>
      <c r="AK302" s="30">
        <f t="shared" si="87"/>
        <v>11</v>
      </c>
      <c r="AL302" s="30">
        <f t="shared" si="88"/>
        <v>7565.7800000000007</v>
      </c>
      <c r="AM302" s="2">
        <f t="shared" si="98"/>
        <v>-17</v>
      </c>
      <c r="AN302" s="2">
        <f t="shared" si="98"/>
        <v>-7</v>
      </c>
      <c r="AO302" s="2">
        <f t="shared" si="98"/>
        <v>-4</v>
      </c>
      <c r="AP302" s="2">
        <f t="shared" si="98"/>
        <v>0</v>
      </c>
      <c r="AQ302" s="2">
        <f t="shared" si="92"/>
        <v>0</v>
      </c>
      <c r="AR302" s="2">
        <f t="shared" si="92"/>
        <v>-2288.6299999999997</v>
      </c>
      <c r="AS302" s="2">
        <f t="shared" si="92"/>
        <v>-2076.3200000000002</v>
      </c>
      <c r="AT302" s="2">
        <f t="shared" si="92"/>
        <v>-5489.46</v>
      </c>
      <c r="AU302" s="2">
        <f t="shared" si="92"/>
        <v>0</v>
      </c>
      <c r="AV302" s="29">
        <f t="shared" si="92"/>
        <v>0</v>
      </c>
      <c r="AW302" s="30">
        <f t="shared" si="92"/>
        <v>-11</v>
      </c>
      <c r="AX302" s="31">
        <f t="shared" si="92"/>
        <v>-7565.7800000000007</v>
      </c>
      <c r="AY302" s="38">
        <f t="shared" si="97"/>
        <v>-1</v>
      </c>
      <c r="AZ302" s="38">
        <f t="shared" si="97"/>
        <v>-1</v>
      </c>
      <c r="BA302" s="38">
        <f t="shared" si="97"/>
        <v>-1</v>
      </c>
      <c r="BB302" s="38" t="str">
        <f t="shared" si="96"/>
        <v/>
      </c>
      <c r="BC302" s="38" t="str">
        <f t="shared" si="96"/>
        <v/>
      </c>
      <c r="BD302" s="38">
        <f t="shared" si="96"/>
        <v>-1</v>
      </c>
      <c r="BE302" s="38">
        <f t="shared" si="96"/>
        <v>-1</v>
      </c>
      <c r="BF302" s="38">
        <f t="shared" si="96"/>
        <v>-1</v>
      </c>
      <c r="BG302" s="38" t="str">
        <f t="shared" si="96"/>
        <v/>
      </c>
      <c r="BH302" s="39" t="str">
        <f t="shared" si="91"/>
        <v/>
      </c>
      <c r="BI302" s="76">
        <f t="shared" si="91"/>
        <v>-1</v>
      </c>
      <c r="BJ302" s="40">
        <f t="shared" si="91"/>
        <v>-1</v>
      </c>
      <c r="BK302" s="119" t="str">
        <f t="shared" si="93"/>
        <v/>
      </c>
      <c r="BL302" s="120" t="str">
        <f t="shared" si="93"/>
        <v/>
      </c>
      <c r="BM302" s="120" t="str">
        <f t="shared" si="93"/>
        <v/>
      </c>
      <c r="BN302" s="120" t="str">
        <f t="shared" si="93"/>
        <v/>
      </c>
      <c r="BO302" s="121" t="str">
        <f t="shared" si="93"/>
        <v/>
      </c>
      <c r="BP302" s="119">
        <f t="shared" si="94"/>
        <v>134.62529411764703</v>
      </c>
      <c r="BQ302" s="120">
        <f t="shared" si="94"/>
        <v>296.61714285714288</v>
      </c>
      <c r="BR302" s="120">
        <f t="shared" si="94"/>
        <v>1372.365</v>
      </c>
      <c r="BS302" s="120" t="str">
        <f t="shared" si="94"/>
        <v/>
      </c>
      <c r="BT302" s="121" t="str">
        <f t="shared" si="94"/>
        <v/>
      </c>
      <c r="BU302" s="119" t="str">
        <f t="shared" si="95"/>
        <v/>
      </c>
      <c r="BV302" s="120" t="str">
        <f t="shared" si="95"/>
        <v/>
      </c>
      <c r="BW302" s="121" t="str">
        <f t="shared" si="95"/>
        <v/>
      </c>
      <c r="BX302" s="120" t="str">
        <f t="shared" si="95"/>
        <v/>
      </c>
      <c r="BY302" s="121" t="str">
        <f t="shared" si="95"/>
        <v/>
      </c>
    </row>
    <row r="303" spans="1:77" hidden="1" outlineLevel="1" x14ac:dyDescent="0.2">
      <c r="A303" t="s">
        <v>46</v>
      </c>
      <c r="B303" t="s">
        <v>46</v>
      </c>
      <c r="C303" t="s">
        <v>114</v>
      </c>
      <c r="D303" t="s">
        <v>114</v>
      </c>
      <c r="E303" t="s">
        <v>112</v>
      </c>
      <c r="F303" s="4">
        <f t="shared" si="89"/>
        <v>46308</v>
      </c>
      <c r="G303" t="s">
        <v>37</v>
      </c>
      <c r="H303" s="28">
        <v>0</v>
      </c>
      <c r="I303" s="138">
        <v>0</v>
      </c>
      <c r="J303" s="138">
        <v>0</v>
      </c>
      <c r="K303" s="2">
        <v>0</v>
      </c>
      <c r="L303" s="2">
        <v>0</v>
      </c>
      <c r="M303" s="2">
        <v>0</v>
      </c>
      <c r="N303" s="2">
        <v>0</v>
      </c>
      <c r="O303" s="2">
        <v>0</v>
      </c>
      <c r="P303" s="2">
        <v>0</v>
      </c>
      <c r="Q303" s="29">
        <v>0</v>
      </c>
      <c r="R303" s="30">
        <f t="shared" si="85"/>
        <v>0</v>
      </c>
      <c r="S303" s="30">
        <f t="shared" si="86"/>
        <v>0</v>
      </c>
      <c r="T303" t="s">
        <v>49</v>
      </c>
      <c r="U303" t="s">
        <v>49</v>
      </c>
      <c r="V303" t="s">
        <v>114</v>
      </c>
      <c r="W303" t="s">
        <v>114</v>
      </c>
      <c r="X303" t="s">
        <v>112</v>
      </c>
      <c r="Y303" s="4">
        <f t="shared" si="90"/>
        <v>45944</v>
      </c>
      <c r="Z303" t="s">
        <v>37</v>
      </c>
      <c r="AA303" s="28">
        <v>33</v>
      </c>
      <c r="AB303" s="138">
        <v>13</v>
      </c>
      <c r="AC303" s="138">
        <v>0</v>
      </c>
      <c r="AD303" s="2">
        <v>0</v>
      </c>
      <c r="AE303" s="2">
        <v>0</v>
      </c>
      <c r="AF303" s="2">
        <v>6823.21</v>
      </c>
      <c r="AG303" s="2">
        <v>4331.09</v>
      </c>
      <c r="AH303" s="2">
        <v>0</v>
      </c>
      <c r="AI303" s="2">
        <v>0</v>
      </c>
      <c r="AJ303" s="29">
        <v>0</v>
      </c>
      <c r="AK303" s="30">
        <f t="shared" si="87"/>
        <v>13</v>
      </c>
      <c r="AL303" s="30">
        <f t="shared" si="88"/>
        <v>4331.09</v>
      </c>
      <c r="AM303" s="2">
        <f t="shared" si="98"/>
        <v>-33</v>
      </c>
      <c r="AN303" s="2">
        <f t="shared" si="98"/>
        <v>-13</v>
      </c>
      <c r="AO303" s="2">
        <f t="shared" si="98"/>
        <v>0</v>
      </c>
      <c r="AP303" s="2">
        <f t="shared" si="98"/>
        <v>0</v>
      </c>
      <c r="AQ303" s="2">
        <f t="shared" si="92"/>
        <v>0</v>
      </c>
      <c r="AR303" s="2">
        <f t="shared" si="92"/>
        <v>-6823.21</v>
      </c>
      <c r="AS303" s="2">
        <f t="shared" si="92"/>
        <v>-4331.09</v>
      </c>
      <c r="AT303" s="2">
        <f t="shared" si="92"/>
        <v>0</v>
      </c>
      <c r="AU303" s="2">
        <f t="shared" si="92"/>
        <v>0</v>
      </c>
      <c r="AV303" s="29">
        <f t="shared" si="92"/>
        <v>0</v>
      </c>
      <c r="AW303" s="30">
        <f t="shared" si="92"/>
        <v>-13</v>
      </c>
      <c r="AX303" s="31">
        <f t="shared" si="92"/>
        <v>-4331.09</v>
      </c>
      <c r="AY303" s="38">
        <f t="shared" si="97"/>
        <v>-1</v>
      </c>
      <c r="AZ303" s="38">
        <f t="shared" si="97"/>
        <v>-1</v>
      </c>
      <c r="BA303" s="38" t="str">
        <f t="shared" si="97"/>
        <v/>
      </c>
      <c r="BB303" s="38" t="str">
        <f t="shared" si="96"/>
        <v/>
      </c>
      <c r="BC303" s="38" t="str">
        <f t="shared" si="96"/>
        <v/>
      </c>
      <c r="BD303" s="38">
        <f t="shared" si="96"/>
        <v>-1</v>
      </c>
      <c r="BE303" s="38">
        <f t="shared" si="96"/>
        <v>-1</v>
      </c>
      <c r="BF303" s="38" t="str">
        <f t="shared" si="96"/>
        <v/>
      </c>
      <c r="BG303" s="38" t="str">
        <f t="shared" si="96"/>
        <v/>
      </c>
      <c r="BH303" s="39" t="str">
        <f t="shared" si="91"/>
        <v/>
      </c>
      <c r="BI303" s="76">
        <f t="shared" si="91"/>
        <v>-1</v>
      </c>
      <c r="BJ303" s="40">
        <f t="shared" si="91"/>
        <v>-1</v>
      </c>
      <c r="BK303" s="119" t="str">
        <f t="shared" si="93"/>
        <v/>
      </c>
      <c r="BL303" s="120" t="str">
        <f t="shared" si="93"/>
        <v/>
      </c>
      <c r="BM303" s="120" t="str">
        <f t="shared" si="93"/>
        <v/>
      </c>
      <c r="BN303" s="120" t="str">
        <f t="shared" si="93"/>
        <v/>
      </c>
      <c r="BO303" s="121" t="str">
        <f t="shared" si="93"/>
        <v/>
      </c>
      <c r="BP303" s="119">
        <f t="shared" si="94"/>
        <v>206.76393939393938</v>
      </c>
      <c r="BQ303" s="120">
        <f t="shared" si="94"/>
        <v>333.16076923076923</v>
      </c>
      <c r="BR303" s="120" t="str">
        <f t="shared" si="94"/>
        <v/>
      </c>
      <c r="BS303" s="120" t="str">
        <f t="shared" si="94"/>
        <v/>
      </c>
      <c r="BT303" s="121" t="str">
        <f t="shared" si="94"/>
        <v/>
      </c>
      <c r="BU303" s="119" t="str">
        <f t="shared" si="95"/>
        <v/>
      </c>
      <c r="BV303" s="120" t="str">
        <f t="shared" si="95"/>
        <v/>
      </c>
      <c r="BW303" s="121" t="str">
        <f t="shared" si="95"/>
        <v/>
      </c>
      <c r="BX303" s="120" t="str">
        <f t="shared" si="95"/>
        <v/>
      </c>
      <c r="BY303" s="121" t="str">
        <f t="shared" si="95"/>
        <v/>
      </c>
    </row>
    <row r="304" spans="1:77" hidden="1" outlineLevel="1" x14ac:dyDescent="0.2">
      <c r="A304" t="s">
        <v>46</v>
      </c>
      <c r="B304" t="s">
        <v>46</v>
      </c>
      <c r="C304" t="s">
        <v>114</v>
      </c>
      <c r="D304" t="s">
        <v>114</v>
      </c>
      <c r="E304" t="s">
        <v>112</v>
      </c>
      <c r="F304" s="4">
        <f t="shared" si="89"/>
        <v>46309</v>
      </c>
      <c r="G304" t="s">
        <v>38</v>
      </c>
      <c r="H304" s="28">
        <v>0</v>
      </c>
      <c r="I304" s="138">
        <v>0</v>
      </c>
      <c r="J304" s="138">
        <v>0</v>
      </c>
      <c r="K304" s="2">
        <v>0</v>
      </c>
      <c r="L304" s="2">
        <v>0</v>
      </c>
      <c r="M304" s="2">
        <v>0</v>
      </c>
      <c r="N304" s="2">
        <v>0</v>
      </c>
      <c r="O304" s="2">
        <v>0</v>
      </c>
      <c r="P304" s="2">
        <v>0</v>
      </c>
      <c r="Q304" s="29">
        <v>0</v>
      </c>
      <c r="R304" s="30">
        <f t="shared" si="85"/>
        <v>0</v>
      </c>
      <c r="S304" s="30">
        <f t="shared" si="86"/>
        <v>0</v>
      </c>
      <c r="T304" t="s">
        <v>49</v>
      </c>
      <c r="U304" t="s">
        <v>49</v>
      </c>
      <c r="V304" t="s">
        <v>114</v>
      </c>
      <c r="W304" t="s">
        <v>114</v>
      </c>
      <c r="X304" t="s">
        <v>112</v>
      </c>
      <c r="Y304" s="4">
        <f t="shared" si="90"/>
        <v>45945</v>
      </c>
      <c r="Z304" t="s">
        <v>38</v>
      </c>
      <c r="AA304" s="28">
        <v>16</v>
      </c>
      <c r="AB304" s="138">
        <v>11</v>
      </c>
      <c r="AC304" s="138">
        <v>3</v>
      </c>
      <c r="AD304" s="2">
        <v>0</v>
      </c>
      <c r="AE304" s="2">
        <v>0</v>
      </c>
      <c r="AF304" s="2">
        <v>2945.11</v>
      </c>
      <c r="AG304" s="2">
        <v>2833.09</v>
      </c>
      <c r="AH304" s="2">
        <v>1304.42</v>
      </c>
      <c r="AI304" s="2">
        <v>0</v>
      </c>
      <c r="AJ304" s="29">
        <v>0</v>
      </c>
      <c r="AK304" s="30">
        <f t="shared" si="87"/>
        <v>14</v>
      </c>
      <c r="AL304" s="30">
        <f t="shared" si="88"/>
        <v>4137.51</v>
      </c>
      <c r="AM304" s="2">
        <f t="shared" si="98"/>
        <v>-16</v>
      </c>
      <c r="AN304" s="2">
        <f t="shared" si="98"/>
        <v>-11</v>
      </c>
      <c r="AO304" s="2">
        <f t="shared" si="98"/>
        <v>-3</v>
      </c>
      <c r="AP304" s="2">
        <f t="shared" si="98"/>
        <v>0</v>
      </c>
      <c r="AQ304" s="2">
        <f t="shared" si="92"/>
        <v>0</v>
      </c>
      <c r="AR304" s="2">
        <f t="shared" si="92"/>
        <v>-2945.11</v>
      </c>
      <c r="AS304" s="2">
        <f t="shared" si="92"/>
        <v>-2833.09</v>
      </c>
      <c r="AT304" s="2">
        <f t="shared" si="92"/>
        <v>-1304.42</v>
      </c>
      <c r="AU304" s="2">
        <f t="shared" si="92"/>
        <v>0</v>
      </c>
      <c r="AV304" s="29">
        <f t="shared" si="92"/>
        <v>0</v>
      </c>
      <c r="AW304" s="30">
        <f t="shared" si="92"/>
        <v>-14</v>
      </c>
      <c r="AX304" s="31">
        <f t="shared" si="92"/>
        <v>-4137.51</v>
      </c>
      <c r="AY304" s="38">
        <f t="shared" si="97"/>
        <v>-1</v>
      </c>
      <c r="AZ304" s="38">
        <f t="shared" si="97"/>
        <v>-1</v>
      </c>
      <c r="BA304" s="38">
        <f t="shared" si="97"/>
        <v>-1</v>
      </c>
      <c r="BB304" s="38" t="str">
        <f t="shared" si="96"/>
        <v/>
      </c>
      <c r="BC304" s="38" t="str">
        <f t="shared" si="96"/>
        <v/>
      </c>
      <c r="BD304" s="38">
        <f t="shared" si="96"/>
        <v>-1</v>
      </c>
      <c r="BE304" s="38">
        <f t="shared" si="96"/>
        <v>-1</v>
      </c>
      <c r="BF304" s="38">
        <f t="shared" si="96"/>
        <v>-1</v>
      </c>
      <c r="BG304" s="38" t="str">
        <f t="shared" si="96"/>
        <v/>
      </c>
      <c r="BH304" s="39" t="str">
        <f t="shared" si="91"/>
        <v/>
      </c>
      <c r="BI304" s="76">
        <f t="shared" si="91"/>
        <v>-1</v>
      </c>
      <c r="BJ304" s="40">
        <f t="shared" si="91"/>
        <v>-1</v>
      </c>
      <c r="BK304" s="119" t="str">
        <f t="shared" si="93"/>
        <v/>
      </c>
      <c r="BL304" s="120" t="str">
        <f t="shared" si="93"/>
        <v/>
      </c>
      <c r="BM304" s="120" t="str">
        <f t="shared" si="93"/>
        <v/>
      </c>
      <c r="BN304" s="120" t="str">
        <f t="shared" si="93"/>
        <v/>
      </c>
      <c r="BO304" s="121" t="str">
        <f t="shared" si="93"/>
        <v/>
      </c>
      <c r="BP304" s="119">
        <f t="shared" si="94"/>
        <v>184.06937500000001</v>
      </c>
      <c r="BQ304" s="120">
        <f t="shared" si="94"/>
        <v>257.55363636363637</v>
      </c>
      <c r="BR304" s="120">
        <f t="shared" si="94"/>
        <v>434.80666666666667</v>
      </c>
      <c r="BS304" s="120" t="str">
        <f t="shared" si="94"/>
        <v/>
      </c>
      <c r="BT304" s="121" t="str">
        <f t="shared" si="94"/>
        <v/>
      </c>
      <c r="BU304" s="119" t="str">
        <f t="shared" si="95"/>
        <v/>
      </c>
      <c r="BV304" s="120" t="str">
        <f t="shared" si="95"/>
        <v/>
      </c>
      <c r="BW304" s="121" t="str">
        <f t="shared" si="95"/>
        <v/>
      </c>
      <c r="BX304" s="120" t="str">
        <f t="shared" si="95"/>
        <v/>
      </c>
      <c r="BY304" s="121" t="str">
        <f t="shared" si="95"/>
        <v/>
      </c>
    </row>
    <row r="305" spans="1:77" hidden="1" outlineLevel="1" x14ac:dyDescent="0.2">
      <c r="A305" t="s">
        <v>46</v>
      </c>
      <c r="B305" t="s">
        <v>46</v>
      </c>
      <c r="C305" t="s">
        <v>114</v>
      </c>
      <c r="D305" t="s">
        <v>114</v>
      </c>
      <c r="E305" t="s">
        <v>112</v>
      </c>
      <c r="F305" s="4">
        <f t="shared" si="89"/>
        <v>46310</v>
      </c>
      <c r="G305" t="s">
        <v>39</v>
      </c>
      <c r="H305" s="28">
        <v>0</v>
      </c>
      <c r="I305" s="138">
        <v>0</v>
      </c>
      <c r="J305" s="138">
        <v>0</v>
      </c>
      <c r="K305" s="2">
        <v>0</v>
      </c>
      <c r="L305" s="2">
        <v>0</v>
      </c>
      <c r="M305" s="2">
        <v>0</v>
      </c>
      <c r="N305" s="2">
        <v>0</v>
      </c>
      <c r="O305" s="2">
        <v>0</v>
      </c>
      <c r="P305" s="2">
        <v>0</v>
      </c>
      <c r="Q305" s="29">
        <v>0</v>
      </c>
      <c r="R305" s="30">
        <f t="shared" si="85"/>
        <v>0</v>
      </c>
      <c r="S305" s="30">
        <f t="shared" si="86"/>
        <v>0</v>
      </c>
      <c r="T305" t="s">
        <v>49</v>
      </c>
      <c r="U305" t="s">
        <v>49</v>
      </c>
      <c r="V305" t="s">
        <v>114</v>
      </c>
      <c r="W305" t="s">
        <v>114</v>
      </c>
      <c r="X305" t="s">
        <v>112</v>
      </c>
      <c r="Y305" s="4">
        <f t="shared" si="90"/>
        <v>45946</v>
      </c>
      <c r="Z305" t="s">
        <v>39</v>
      </c>
      <c r="AA305" s="28">
        <v>25</v>
      </c>
      <c r="AB305" s="138">
        <v>14</v>
      </c>
      <c r="AC305" s="138">
        <v>0</v>
      </c>
      <c r="AD305" s="2">
        <v>0</v>
      </c>
      <c r="AE305" s="2">
        <v>0</v>
      </c>
      <c r="AF305" s="2">
        <v>3273.56</v>
      </c>
      <c r="AG305" s="2">
        <v>8334.18</v>
      </c>
      <c r="AH305" s="2">
        <v>0</v>
      </c>
      <c r="AI305" s="2">
        <v>0</v>
      </c>
      <c r="AJ305" s="29">
        <v>0</v>
      </c>
      <c r="AK305" s="30">
        <f t="shared" si="87"/>
        <v>14</v>
      </c>
      <c r="AL305" s="30">
        <f t="shared" si="88"/>
        <v>8334.18</v>
      </c>
      <c r="AM305" s="2">
        <f t="shared" si="98"/>
        <v>-25</v>
      </c>
      <c r="AN305" s="2">
        <f t="shared" si="98"/>
        <v>-14</v>
      </c>
      <c r="AO305" s="2">
        <f t="shared" si="98"/>
        <v>0</v>
      </c>
      <c r="AP305" s="2">
        <f t="shared" si="98"/>
        <v>0</v>
      </c>
      <c r="AQ305" s="2">
        <f t="shared" si="92"/>
        <v>0</v>
      </c>
      <c r="AR305" s="2">
        <f t="shared" si="92"/>
        <v>-3273.56</v>
      </c>
      <c r="AS305" s="2">
        <f t="shared" si="92"/>
        <v>-8334.18</v>
      </c>
      <c r="AT305" s="2">
        <f t="shared" si="92"/>
        <v>0</v>
      </c>
      <c r="AU305" s="2">
        <f t="shared" si="92"/>
        <v>0</v>
      </c>
      <c r="AV305" s="29">
        <f t="shared" si="92"/>
        <v>0</v>
      </c>
      <c r="AW305" s="30">
        <f t="shared" si="92"/>
        <v>-14</v>
      </c>
      <c r="AX305" s="31">
        <f t="shared" si="92"/>
        <v>-8334.18</v>
      </c>
      <c r="AY305" s="38">
        <f t="shared" si="97"/>
        <v>-1</v>
      </c>
      <c r="AZ305" s="38">
        <f t="shared" si="97"/>
        <v>-1</v>
      </c>
      <c r="BA305" s="38" t="str">
        <f t="shared" si="97"/>
        <v/>
      </c>
      <c r="BB305" s="38" t="str">
        <f t="shared" si="96"/>
        <v/>
      </c>
      <c r="BC305" s="38" t="str">
        <f t="shared" si="96"/>
        <v/>
      </c>
      <c r="BD305" s="38">
        <f t="shared" si="96"/>
        <v>-1</v>
      </c>
      <c r="BE305" s="38">
        <f t="shared" si="96"/>
        <v>-1</v>
      </c>
      <c r="BF305" s="38" t="str">
        <f t="shared" si="96"/>
        <v/>
      </c>
      <c r="BG305" s="38" t="str">
        <f t="shared" si="96"/>
        <v/>
      </c>
      <c r="BH305" s="39" t="str">
        <f t="shared" si="91"/>
        <v/>
      </c>
      <c r="BI305" s="76">
        <f t="shared" si="91"/>
        <v>-1</v>
      </c>
      <c r="BJ305" s="40">
        <f t="shared" si="91"/>
        <v>-1</v>
      </c>
      <c r="BK305" s="119" t="str">
        <f t="shared" si="93"/>
        <v/>
      </c>
      <c r="BL305" s="120" t="str">
        <f t="shared" si="93"/>
        <v/>
      </c>
      <c r="BM305" s="120" t="str">
        <f t="shared" si="93"/>
        <v/>
      </c>
      <c r="BN305" s="120" t="str">
        <f t="shared" si="93"/>
        <v/>
      </c>
      <c r="BO305" s="121" t="str">
        <f t="shared" si="93"/>
        <v/>
      </c>
      <c r="BP305" s="119">
        <f t="shared" si="94"/>
        <v>130.94239999999999</v>
      </c>
      <c r="BQ305" s="120">
        <f t="shared" si="94"/>
        <v>595.29857142857145</v>
      </c>
      <c r="BR305" s="120" t="str">
        <f t="shared" si="94"/>
        <v/>
      </c>
      <c r="BS305" s="120" t="str">
        <f t="shared" si="94"/>
        <v/>
      </c>
      <c r="BT305" s="121" t="str">
        <f t="shared" si="94"/>
        <v/>
      </c>
      <c r="BU305" s="119" t="str">
        <f t="shared" si="95"/>
        <v/>
      </c>
      <c r="BV305" s="120" t="str">
        <f t="shared" si="95"/>
        <v/>
      </c>
      <c r="BW305" s="121" t="str">
        <f t="shared" si="95"/>
        <v/>
      </c>
      <c r="BX305" s="120" t="str">
        <f t="shared" si="95"/>
        <v/>
      </c>
      <c r="BY305" s="121" t="str">
        <f t="shared" si="95"/>
        <v/>
      </c>
    </row>
    <row r="306" spans="1:77" hidden="1" outlineLevel="1" x14ac:dyDescent="0.2">
      <c r="A306" t="s">
        <v>46</v>
      </c>
      <c r="B306" t="s">
        <v>46</v>
      </c>
      <c r="C306" t="s">
        <v>114</v>
      </c>
      <c r="D306" t="s">
        <v>114</v>
      </c>
      <c r="E306" t="s">
        <v>112</v>
      </c>
      <c r="F306" s="4">
        <f t="shared" si="89"/>
        <v>46311</v>
      </c>
      <c r="G306" t="s">
        <v>40</v>
      </c>
      <c r="H306" s="28">
        <v>0</v>
      </c>
      <c r="I306" s="138">
        <v>0</v>
      </c>
      <c r="J306" s="138">
        <v>0</v>
      </c>
      <c r="K306" s="2">
        <v>0</v>
      </c>
      <c r="L306" s="2">
        <v>0</v>
      </c>
      <c r="M306" s="2">
        <v>0</v>
      </c>
      <c r="N306" s="2">
        <v>0</v>
      </c>
      <c r="O306" s="2">
        <v>0</v>
      </c>
      <c r="P306" s="2">
        <v>0</v>
      </c>
      <c r="Q306" s="29">
        <v>0</v>
      </c>
      <c r="R306" s="30">
        <f t="shared" si="85"/>
        <v>0</v>
      </c>
      <c r="S306" s="30">
        <f t="shared" si="86"/>
        <v>0</v>
      </c>
      <c r="T306" t="s">
        <v>49</v>
      </c>
      <c r="U306" t="s">
        <v>49</v>
      </c>
      <c r="V306" t="s">
        <v>114</v>
      </c>
      <c r="W306" t="s">
        <v>114</v>
      </c>
      <c r="X306" t="s">
        <v>112</v>
      </c>
      <c r="Y306" s="4">
        <f t="shared" si="90"/>
        <v>45947</v>
      </c>
      <c r="Z306" t="s">
        <v>40</v>
      </c>
      <c r="AA306" s="28">
        <v>23</v>
      </c>
      <c r="AB306" s="138">
        <v>20</v>
      </c>
      <c r="AC306" s="138">
        <v>2</v>
      </c>
      <c r="AD306" s="2">
        <v>0</v>
      </c>
      <c r="AE306" s="2">
        <v>0</v>
      </c>
      <c r="AF306" s="2">
        <v>8477.16</v>
      </c>
      <c r="AG306" s="2">
        <v>8872.09</v>
      </c>
      <c r="AH306" s="2">
        <v>-1739.08</v>
      </c>
      <c r="AI306" s="2">
        <v>0</v>
      </c>
      <c r="AJ306" s="29">
        <v>0</v>
      </c>
      <c r="AK306" s="30">
        <f t="shared" si="87"/>
        <v>22</v>
      </c>
      <c r="AL306" s="30">
        <f t="shared" si="88"/>
        <v>7133.01</v>
      </c>
      <c r="AM306" s="2">
        <f t="shared" si="98"/>
        <v>-23</v>
      </c>
      <c r="AN306" s="2">
        <f t="shared" si="98"/>
        <v>-20</v>
      </c>
      <c r="AO306" s="2">
        <f t="shared" si="98"/>
        <v>-2</v>
      </c>
      <c r="AP306" s="2">
        <f t="shared" si="98"/>
        <v>0</v>
      </c>
      <c r="AQ306" s="2">
        <f t="shared" si="92"/>
        <v>0</v>
      </c>
      <c r="AR306" s="2">
        <f t="shared" si="92"/>
        <v>-8477.16</v>
      </c>
      <c r="AS306" s="2">
        <f t="shared" si="92"/>
        <v>-8872.09</v>
      </c>
      <c r="AT306" s="2">
        <f t="shared" si="92"/>
        <v>1739.08</v>
      </c>
      <c r="AU306" s="2">
        <f t="shared" si="92"/>
        <v>0</v>
      </c>
      <c r="AV306" s="29">
        <f t="shared" si="92"/>
        <v>0</v>
      </c>
      <c r="AW306" s="30">
        <f t="shared" si="92"/>
        <v>-22</v>
      </c>
      <c r="AX306" s="31">
        <f t="shared" si="92"/>
        <v>-7133.01</v>
      </c>
      <c r="AY306" s="38">
        <f t="shared" si="97"/>
        <v>-1</v>
      </c>
      <c r="AZ306" s="38">
        <f t="shared" si="97"/>
        <v>-1</v>
      </c>
      <c r="BA306" s="38">
        <f t="shared" si="97"/>
        <v>-1</v>
      </c>
      <c r="BB306" s="38" t="str">
        <f t="shared" si="96"/>
        <v/>
      </c>
      <c r="BC306" s="38" t="str">
        <f t="shared" si="96"/>
        <v/>
      </c>
      <c r="BD306" s="38">
        <f t="shared" si="96"/>
        <v>-1</v>
      </c>
      <c r="BE306" s="38">
        <f t="shared" si="96"/>
        <v>-1</v>
      </c>
      <c r="BF306" s="38">
        <f t="shared" si="96"/>
        <v>-1</v>
      </c>
      <c r="BG306" s="38" t="str">
        <f t="shared" si="96"/>
        <v/>
      </c>
      <c r="BH306" s="39" t="str">
        <f t="shared" si="91"/>
        <v/>
      </c>
      <c r="BI306" s="76">
        <f t="shared" si="91"/>
        <v>-1</v>
      </c>
      <c r="BJ306" s="40">
        <f t="shared" si="91"/>
        <v>-1</v>
      </c>
      <c r="BK306" s="119" t="str">
        <f t="shared" si="93"/>
        <v/>
      </c>
      <c r="BL306" s="120" t="str">
        <f t="shared" si="93"/>
        <v/>
      </c>
      <c r="BM306" s="120" t="str">
        <f t="shared" si="93"/>
        <v/>
      </c>
      <c r="BN306" s="120" t="str">
        <f t="shared" si="93"/>
        <v/>
      </c>
      <c r="BO306" s="121" t="str">
        <f t="shared" si="93"/>
        <v/>
      </c>
      <c r="BP306" s="119">
        <f t="shared" si="94"/>
        <v>368.57217391304346</v>
      </c>
      <c r="BQ306" s="120">
        <f t="shared" si="94"/>
        <v>443.60450000000003</v>
      </c>
      <c r="BR306" s="120">
        <f t="shared" si="94"/>
        <v>-869.54</v>
      </c>
      <c r="BS306" s="120" t="str">
        <f t="shared" si="94"/>
        <v/>
      </c>
      <c r="BT306" s="121" t="str">
        <f t="shared" si="94"/>
        <v/>
      </c>
      <c r="BU306" s="119" t="str">
        <f t="shared" si="95"/>
        <v/>
      </c>
      <c r="BV306" s="120" t="str">
        <f t="shared" si="95"/>
        <v/>
      </c>
      <c r="BW306" s="121" t="str">
        <f t="shared" si="95"/>
        <v/>
      </c>
      <c r="BX306" s="120" t="str">
        <f t="shared" si="95"/>
        <v/>
      </c>
      <c r="BY306" s="121" t="str">
        <f t="shared" si="95"/>
        <v/>
      </c>
    </row>
    <row r="307" spans="1:77" ht="13.5" hidden="1" outlineLevel="1" thickBot="1" x14ac:dyDescent="0.25">
      <c r="A307" t="s">
        <v>46</v>
      </c>
      <c r="B307" t="s">
        <v>46</v>
      </c>
      <c r="C307" t="s">
        <v>114</v>
      </c>
      <c r="D307" t="s">
        <v>114</v>
      </c>
      <c r="E307" t="s">
        <v>112</v>
      </c>
      <c r="F307" s="59">
        <f t="shared" si="89"/>
        <v>46312</v>
      </c>
      <c r="G307" s="42" t="s">
        <v>41</v>
      </c>
      <c r="H307" s="43">
        <v>0</v>
      </c>
      <c r="I307" s="44">
        <v>0</v>
      </c>
      <c r="J307" s="44">
        <v>0</v>
      </c>
      <c r="K307" s="44">
        <v>0</v>
      </c>
      <c r="L307" s="44">
        <v>0</v>
      </c>
      <c r="M307" s="44">
        <v>0</v>
      </c>
      <c r="N307" s="44">
        <v>0</v>
      </c>
      <c r="O307" s="44">
        <v>0</v>
      </c>
      <c r="P307" s="44">
        <v>0</v>
      </c>
      <c r="Q307" s="45">
        <v>0</v>
      </c>
      <c r="R307" s="46">
        <f t="shared" si="85"/>
        <v>0</v>
      </c>
      <c r="S307" s="46">
        <f t="shared" si="86"/>
        <v>0</v>
      </c>
      <c r="T307" t="s">
        <v>49</v>
      </c>
      <c r="U307" t="s">
        <v>49</v>
      </c>
      <c r="V307" t="s">
        <v>114</v>
      </c>
      <c r="W307" t="s">
        <v>114</v>
      </c>
      <c r="X307" t="s">
        <v>112</v>
      </c>
      <c r="Y307" s="59">
        <f t="shared" si="90"/>
        <v>45948</v>
      </c>
      <c r="Z307" s="42" t="s">
        <v>41</v>
      </c>
      <c r="AA307" s="43">
        <v>33</v>
      </c>
      <c r="AB307" s="44">
        <v>1</v>
      </c>
      <c r="AC307" s="44">
        <v>1</v>
      </c>
      <c r="AD307" s="44">
        <v>0</v>
      </c>
      <c r="AE307" s="44">
        <v>0</v>
      </c>
      <c r="AF307" s="44">
        <v>4560.6899999999996</v>
      </c>
      <c r="AG307" s="44">
        <v>-120.14</v>
      </c>
      <c r="AH307" s="44">
        <v>5618.31</v>
      </c>
      <c r="AI307" s="44">
        <v>0</v>
      </c>
      <c r="AJ307" s="45">
        <v>0</v>
      </c>
      <c r="AK307" s="46">
        <f t="shared" si="87"/>
        <v>2</v>
      </c>
      <c r="AL307" s="46">
        <f t="shared" si="88"/>
        <v>5498.17</v>
      </c>
      <c r="AM307" s="44">
        <f t="shared" si="98"/>
        <v>-33</v>
      </c>
      <c r="AN307" s="44">
        <f t="shared" si="98"/>
        <v>-1</v>
      </c>
      <c r="AO307" s="44">
        <f t="shared" si="98"/>
        <v>-1</v>
      </c>
      <c r="AP307" s="44">
        <f t="shared" si="98"/>
        <v>0</v>
      </c>
      <c r="AQ307" s="44">
        <f t="shared" si="92"/>
        <v>0</v>
      </c>
      <c r="AR307" s="44">
        <f t="shared" si="92"/>
        <v>-4560.6899999999996</v>
      </c>
      <c r="AS307" s="44">
        <f t="shared" si="92"/>
        <v>120.14</v>
      </c>
      <c r="AT307" s="44">
        <f t="shared" si="92"/>
        <v>-5618.31</v>
      </c>
      <c r="AU307" s="44">
        <f t="shared" si="92"/>
        <v>0</v>
      </c>
      <c r="AV307" s="45">
        <f t="shared" si="92"/>
        <v>0</v>
      </c>
      <c r="AW307" s="46">
        <f t="shared" si="92"/>
        <v>-2</v>
      </c>
      <c r="AX307" s="47">
        <f t="shared" si="92"/>
        <v>-5498.17</v>
      </c>
      <c r="AY307" s="56">
        <f t="shared" si="97"/>
        <v>-1</v>
      </c>
      <c r="AZ307" s="56">
        <f t="shared" si="97"/>
        <v>-1</v>
      </c>
      <c r="BA307" s="56">
        <f t="shared" si="97"/>
        <v>-1</v>
      </c>
      <c r="BB307" s="56" t="str">
        <f t="shared" si="96"/>
        <v/>
      </c>
      <c r="BC307" s="56" t="str">
        <f t="shared" si="96"/>
        <v/>
      </c>
      <c r="BD307" s="56">
        <f t="shared" si="96"/>
        <v>-1</v>
      </c>
      <c r="BE307" s="56">
        <f t="shared" si="96"/>
        <v>-1</v>
      </c>
      <c r="BF307" s="56">
        <f t="shared" si="96"/>
        <v>-1</v>
      </c>
      <c r="BG307" s="56" t="str">
        <f t="shared" si="96"/>
        <v/>
      </c>
      <c r="BH307" s="57" t="str">
        <f t="shared" si="91"/>
        <v/>
      </c>
      <c r="BI307" s="81">
        <f t="shared" si="91"/>
        <v>-1</v>
      </c>
      <c r="BJ307" s="58">
        <f t="shared" si="91"/>
        <v>-1</v>
      </c>
      <c r="BK307" s="122" t="str">
        <f t="shared" si="93"/>
        <v/>
      </c>
      <c r="BL307" s="123" t="str">
        <f t="shared" si="93"/>
        <v/>
      </c>
      <c r="BM307" s="123" t="str">
        <f t="shared" si="93"/>
        <v/>
      </c>
      <c r="BN307" s="123" t="str">
        <f t="shared" si="93"/>
        <v/>
      </c>
      <c r="BO307" s="124" t="str">
        <f t="shared" si="93"/>
        <v/>
      </c>
      <c r="BP307" s="122">
        <f t="shared" si="94"/>
        <v>138.20272727272726</v>
      </c>
      <c r="BQ307" s="123">
        <f t="shared" si="94"/>
        <v>-120.14</v>
      </c>
      <c r="BR307" s="123">
        <f t="shared" si="94"/>
        <v>5618.31</v>
      </c>
      <c r="BS307" s="123" t="str">
        <f t="shared" si="94"/>
        <v/>
      </c>
      <c r="BT307" s="124" t="str">
        <f t="shared" si="94"/>
        <v/>
      </c>
      <c r="BU307" s="122" t="str">
        <f t="shared" si="95"/>
        <v/>
      </c>
      <c r="BV307" s="123" t="str">
        <f t="shared" si="95"/>
        <v/>
      </c>
      <c r="BW307" s="124" t="str">
        <f t="shared" si="95"/>
        <v/>
      </c>
      <c r="BX307" s="123" t="str">
        <f t="shared" si="95"/>
        <v/>
      </c>
      <c r="BY307" s="124" t="str">
        <f t="shared" si="95"/>
        <v/>
      </c>
    </row>
    <row r="308" spans="1:77" hidden="1" outlineLevel="1" x14ac:dyDescent="0.2">
      <c r="A308" t="s">
        <v>46</v>
      </c>
      <c r="B308" t="s">
        <v>46</v>
      </c>
      <c r="C308" t="s">
        <v>114</v>
      </c>
      <c r="D308" t="s">
        <v>114</v>
      </c>
      <c r="E308" t="s">
        <v>113</v>
      </c>
      <c r="F308" s="4">
        <f t="shared" si="89"/>
        <v>46313</v>
      </c>
      <c r="G308" t="s">
        <v>35</v>
      </c>
      <c r="H308" s="28">
        <v>0</v>
      </c>
      <c r="I308" s="138">
        <v>0</v>
      </c>
      <c r="J308" s="138">
        <v>0</v>
      </c>
      <c r="K308" s="2">
        <v>0</v>
      </c>
      <c r="L308" s="2">
        <v>0</v>
      </c>
      <c r="M308" s="2">
        <v>0</v>
      </c>
      <c r="N308" s="2">
        <v>0</v>
      </c>
      <c r="O308" s="2">
        <v>0</v>
      </c>
      <c r="P308" s="2">
        <v>0</v>
      </c>
      <c r="Q308" s="29">
        <v>0</v>
      </c>
      <c r="R308" s="30">
        <f t="shared" si="85"/>
        <v>0</v>
      </c>
      <c r="S308" s="30">
        <f t="shared" si="86"/>
        <v>0</v>
      </c>
      <c r="T308" t="s">
        <v>49</v>
      </c>
      <c r="U308" t="s">
        <v>49</v>
      </c>
      <c r="V308" t="s">
        <v>114</v>
      </c>
      <c r="W308" t="s">
        <v>114</v>
      </c>
      <c r="X308" t="s">
        <v>113</v>
      </c>
      <c r="Y308" s="4">
        <f t="shared" si="90"/>
        <v>45949</v>
      </c>
      <c r="Z308" t="s">
        <v>35</v>
      </c>
      <c r="AA308" s="28">
        <v>10</v>
      </c>
      <c r="AB308" s="138">
        <v>10</v>
      </c>
      <c r="AC308" s="138">
        <v>0</v>
      </c>
      <c r="AD308" s="2">
        <v>0</v>
      </c>
      <c r="AE308" s="2">
        <v>0</v>
      </c>
      <c r="AF308" s="2">
        <v>1238.8600000000001</v>
      </c>
      <c r="AG308" s="2">
        <v>4271.5200000000004</v>
      </c>
      <c r="AH308" s="2">
        <v>0</v>
      </c>
      <c r="AI308" s="2">
        <v>0</v>
      </c>
      <c r="AJ308" s="29">
        <v>0</v>
      </c>
      <c r="AK308" s="30">
        <f t="shared" si="87"/>
        <v>10</v>
      </c>
      <c r="AL308" s="30">
        <f t="shared" si="88"/>
        <v>4271.5200000000004</v>
      </c>
      <c r="AM308" s="2">
        <f t="shared" si="98"/>
        <v>-10</v>
      </c>
      <c r="AN308" s="2">
        <f t="shared" si="98"/>
        <v>-10</v>
      </c>
      <c r="AO308" s="2">
        <f t="shared" si="98"/>
        <v>0</v>
      </c>
      <c r="AP308" s="2">
        <f t="shared" si="98"/>
        <v>0</v>
      </c>
      <c r="AQ308" s="2">
        <f t="shared" si="92"/>
        <v>0</v>
      </c>
      <c r="AR308" s="2">
        <f t="shared" si="92"/>
        <v>-1238.8600000000001</v>
      </c>
      <c r="AS308" s="2">
        <f t="shared" si="92"/>
        <v>-4271.5200000000004</v>
      </c>
      <c r="AT308" s="2">
        <f t="shared" si="92"/>
        <v>0</v>
      </c>
      <c r="AU308" s="2">
        <f t="shared" si="92"/>
        <v>0</v>
      </c>
      <c r="AV308" s="29">
        <f t="shared" si="92"/>
        <v>0</v>
      </c>
      <c r="AW308" s="30">
        <f t="shared" si="92"/>
        <v>-10</v>
      </c>
      <c r="AX308" s="31">
        <f t="shared" si="92"/>
        <v>-4271.5200000000004</v>
      </c>
      <c r="AY308" s="38">
        <f t="shared" si="97"/>
        <v>-1</v>
      </c>
      <c r="AZ308" s="38">
        <f t="shared" si="97"/>
        <v>-1</v>
      </c>
      <c r="BA308" s="38" t="str">
        <f t="shared" si="97"/>
        <v/>
      </c>
      <c r="BB308" s="38" t="str">
        <f t="shared" si="96"/>
        <v/>
      </c>
      <c r="BC308" s="38" t="str">
        <f t="shared" si="96"/>
        <v/>
      </c>
      <c r="BD308" s="38">
        <f t="shared" si="96"/>
        <v>-1</v>
      </c>
      <c r="BE308" s="38">
        <f t="shared" si="96"/>
        <v>-1</v>
      </c>
      <c r="BF308" s="38" t="str">
        <f t="shared" si="96"/>
        <v/>
      </c>
      <c r="BG308" s="38" t="str">
        <f t="shared" si="96"/>
        <v/>
      </c>
      <c r="BH308" s="39" t="str">
        <f t="shared" si="91"/>
        <v/>
      </c>
      <c r="BI308" s="76">
        <f t="shared" si="91"/>
        <v>-1</v>
      </c>
      <c r="BJ308" s="40">
        <f t="shared" si="91"/>
        <v>-1</v>
      </c>
      <c r="BK308" s="116" t="str">
        <f t="shared" si="93"/>
        <v/>
      </c>
      <c r="BL308" s="117" t="str">
        <f t="shared" si="93"/>
        <v/>
      </c>
      <c r="BM308" s="117" t="str">
        <f t="shared" si="93"/>
        <v/>
      </c>
      <c r="BN308" s="117" t="str">
        <f t="shared" si="93"/>
        <v/>
      </c>
      <c r="BO308" s="118" t="str">
        <f t="shared" si="93"/>
        <v/>
      </c>
      <c r="BP308" s="116">
        <f t="shared" si="94"/>
        <v>123.88600000000001</v>
      </c>
      <c r="BQ308" s="117">
        <f t="shared" si="94"/>
        <v>427.15200000000004</v>
      </c>
      <c r="BR308" s="117" t="str">
        <f t="shared" si="94"/>
        <v/>
      </c>
      <c r="BS308" s="117" t="str">
        <f t="shared" si="94"/>
        <v/>
      </c>
      <c r="BT308" s="118" t="str">
        <f t="shared" si="94"/>
        <v/>
      </c>
      <c r="BU308" s="116" t="str">
        <f t="shared" si="95"/>
        <v/>
      </c>
      <c r="BV308" s="117" t="str">
        <f t="shared" si="95"/>
        <v/>
      </c>
      <c r="BW308" s="118" t="str">
        <f t="shared" si="95"/>
        <v/>
      </c>
      <c r="BX308" s="117" t="str">
        <f t="shared" si="95"/>
        <v/>
      </c>
      <c r="BY308" s="118" t="str">
        <f t="shared" si="95"/>
        <v/>
      </c>
    </row>
    <row r="309" spans="1:77" hidden="1" outlineLevel="1" x14ac:dyDescent="0.2">
      <c r="A309" t="s">
        <v>46</v>
      </c>
      <c r="B309" t="s">
        <v>46</v>
      </c>
      <c r="C309" t="s">
        <v>114</v>
      </c>
      <c r="D309" t="s">
        <v>114</v>
      </c>
      <c r="E309" t="s">
        <v>113</v>
      </c>
      <c r="F309" s="4">
        <f t="shared" si="89"/>
        <v>46314</v>
      </c>
      <c r="G309" t="s">
        <v>36</v>
      </c>
      <c r="H309" s="28">
        <v>0</v>
      </c>
      <c r="I309" s="138">
        <v>0</v>
      </c>
      <c r="J309" s="138">
        <v>0</v>
      </c>
      <c r="K309" s="2">
        <v>0</v>
      </c>
      <c r="L309" s="2">
        <v>0</v>
      </c>
      <c r="M309" s="2">
        <v>0</v>
      </c>
      <c r="N309" s="2">
        <v>0</v>
      </c>
      <c r="O309" s="2">
        <v>0</v>
      </c>
      <c r="P309" s="2">
        <v>0</v>
      </c>
      <c r="Q309" s="29">
        <v>0</v>
      </c>
      <c r="R309" s="30">
        <f t="shared" si="85"/>
        <v>0</v>
      </c>
      <c r="S309" s="30">
        <f t="shared" si="86"/>
        <v>0</v>
      </c>
      <c r="T309" t="s">
        <v>49</v>
      </c>
      <c r="U309" t="s">
        <v>49</v>
      </c>
      <c r="V309" t="s">
        <v>114</v>
      </c>
      <c r="W309" t="s">
        <v>114</v>
      </c>
      <c r="X309" t="s">
        <v>113</v>
      </c>
      <c r="Y309" s="4">
        <f t="shared" si="90"/>
        <v>45950</v>
      </c>
      <c r="Z309" t="s">
        <v>36</v>
      </c>
      <c r="AA309" s="28">
        <v>18</v>
      </c>
      <c r="AB309" s="138">
        <v>17</v>
      </c>
      <c r="AC309" s="138">
        <v>1</v>
      </c>
      <c r="AD309" s="2">
        <v>0</v>
      </c>
      <c r="AE309" s="2">
        <v>0</v>
      </c>
      <c r="AF309" s="2">
        <v>3928.6499999999996</v>
      </c>
      <c r="AG309" s="2">
        <v>3912.34</v>
      </c>
      <c r="AH309" s="2">
        <v>485.71</v>
      </c>
      <c r="AI309" s="2">
        <v>0</v>
      </c>
      <c r="AJ309" s="29">
        <v>0</v>
      </c>
      <c r="AK309" s="30">
        <f t="shared" si="87"/>
        <v>18</v>
      </c>
      <c r="AL309" s="30">
        <f t="shared" si="88"/>
        <v>4398.05</v>
      </c>
      <c r="AM309" s="2">
        <f t="shared" si="98"/>
        <v>-18</v>
      </c>
      <c r="AN309" s="2">
        <f t="shared" si="98"/>
        <v>-17</v>
      </c>
      <c r="AO309" s="2">
        <f t="shared" si="98"/>
        <v>-1</v>
      </c>
      <c r="AP309" s="2">
        <f t="shared" si="98"/>
        <v>0</v>
      </c>
      <c r="AQ309" s="2">
        <f t="shared" si="92"/>
        <v>0</v>
      </c>
      <c r="AR309" s="2">
        <f t="shared" si="92"/>
        <v>-3928.6499999999996</v>
      </c>
      <c r="AS309" s="2">
        <f t="shared" si="92"/>
        <v>-3912.34</v>
      </c>
      <c r="AT309" s="2">
        <f t="shared" si="92"/>
        <v>-485.71</v>
      </c>
      <c r="AU309" s="2">
        <f t="shared" si="92"/>
        <v>0</v>
      </c>
      <c r="AV309" s="29">
        <f t="shared" si="92"/>
        <v>0</v>
      </c>
      <c r="AW309" s="30">
        <f t="shared" si="92"/>
        <v>-18</v>
      </c>
      <c r="AX309" s="31">
        <f t="shared" si="92"/>
        <v>-4398.05</v>
      </c>
      <c r="AY309" s="38">
        <f t="shared" si="97"/>
        <v>-1</v>
      </c>
      <c r="AZ309" s="38">
        <f t="shared" si="97"/>
        <v>-1</v>
      </c>
      <c r="BA309" s="38">
        <f t="shared" si="97"/>
        <v>-1</v>
      </c>
      <c r="BB309" s="38" t="str">
        <f t="shared" si="96"/>
        <v/>
      </c>
      <c r="BC309" s="38" t="str">
        <f t="shared" si="96"/>
        <v/>
      </c>
      <c r="BD309" s="38">
        <f t="shared" si="96"/>
        <v>-1</v>
      </c>
      <c r="BE309" s="38">
        <f t="shared" si="96"/>
        <v>-1</v>
      </c>
      <c r="BF309" s="38">
        <f t="shared" si="96"/>
        <v>-1</v>
      </c>
      <c r="BG309" s="38" t="str">
        <f t="shared" si="96"/>
        <v/>
      </c>
      <c r="BH309" s="39" t="str">
        <f t="shared" si="91"/>
        <v/>
      </c>
      <c r="BI309" s="76">
        <f t="shared" si="91"/>
        <v>-1</v>
      </c>
      <c r="BJ309" s="40">
        <f t="shared" si="91"/>
        <v>-1</v>
      </c>
      <c r="BK309" s="119" t="str">
        <f t="shared" si="93"/>
        <v/>
      </c>
      <c r="BL309" s="120" t="str">
        <f t="shared" si="93"/>
        <v/>
      </c>
      <c r="BM309" s="120" t="str">
        <f t="shared" si="93"/>
        <v/>
      </c>
      <c r="BN309" s="120" t="str">
        <f t="shared" si="93"/>
        <v/>
      </c>
      <c r="BO309" s="121" t="str">
        <f t="shared" si="93"/>
        <v/>
      </c>
      <c r="BP309" s="119">
        <f t="shared" si="94"/>
        <v>218.25833333333333</v>
      </c>
      <c r="BQ309" s="120">
        <f t="shared" si="94"/>
        <v>230.13764705882355</v>
      </c>
      <c r="BR309" s="120">
        <f t="shared" si="94"/>
        <v>485.71</v>
      </c>
      <c r="BS309" s="120" t="str">
        <f t="shared" si="94"/>
        <v/>
      </c>
      <c r="BT309" s="121" t="str">
        <f t="shared" si="94"/>
        <v/>
      </c>
      <c r="BU309" s="119" t="str">
        <f t="shared" si="95"/>
        <v/>
      </c>
      <c r="BV309" s="120" t="str">
        <f t="shared" si="95"/>
        <v/>
      </c>
      <c r="BW309" s="121" t="str">
        <f t="shared" si="95"/>
        <v/>
      </c>
      <c r="BX309" s="120" t="str">
        <f t="shared" si="95"/>
        <v/>
      </c>
      <c r="BY309" s="121" t="str">
        <f t="shared" si="95"/>
        <v/>
      </c>
    </row>
    <row r="310" spans="1:77" hidden="1" outlineLevel="1" x14ac:dyDescent="0.2">
      <c r="A310" t="s">
        <v>46</v>
      </c>
      <c r="B310" t="s">
        <v>46</v>
      </c>
      <c r="C310" t="s">
        <v>114</v>
      </c>
      <c r="D310" t="s">
        <v>114</v>
      </c>
      <c r="E310" t="s">
        <v>113</v>
      </c>
      <c r="F310" s="4">
        <f t="shared" si="89"/>
        <v>46315</v>
      </c>
      <c r="G310" t="s">
        <v>37</v>
      </c>
      <c r="H310" s="28">
        <v>0</v>
      </c>
      <c r="I310" s="138">
        <v>0</v>
      </c>
      <c r="J310" s="138">
        <v>0</v>
      </c>
      <c r="K310" s="2">
        <v>0</v>
      </c>
      <c r="L310" s="2">
        <v>0</v>
      </c>
      <c r="M310" s="2">
        <v>0</v>
      </c>
      <c r="N310" s="2">
        <v>0</v>
      </c>
      <c r="O310" s="2">
        <v>0</v>
      </c>
      <c r="P310" s="2">
        <v>0</v>
      </c>
      <c r="Q310" s="29">
        <v>0</v>
      </c>
      <c r="R310" s="30">
        <f t="shared" si="85"/>
        <v>0</v>
      </c>
      <c r="S310" s="30">
        <f t="shared" si="86"/>
        <v>0</v>
      </c>
      <c r="T310" t="s">
        <v>49</v>
      </c>
      <c r="U310" t="s">
        <v>49</v>
      </c>
      <c r="V310" t="s">
        <v>114</v>
      </c>
      <c r="W310" t="s">
        <v>114</v>
      </c>
      <c r="X310" t="s">
        <v>113</v>
      </c>
      <c r="Y310" s="4">
        <f t="shared" si="90"/>
        <v>45951</v>
      </c>
      <c r="Z310" t="s">
        <v>37</v>
      </c>
      <c r="AA310" s="28">
        <v>29</v>
      </c>
      <c r="AB310" s="138">
        <v>17</v>
      </c>
      <c r="AC310" s="138">
        <v>0</v>
      </c>
      <c r="AD310" s="2">
        <v>0</v>
      </c>
      <c r="AE310" s="2">
        <v>0</v>
      </c>
      <c r="AF310" s="2">
        <v>7002.88</v>
      </c>
      <c r="AG310" s="2">
        <v>3217.54</v>
      </c>
      <c r="AH310" s="2">
        <v>0</v>
      </c>
      <c r="AI310" s="2">
        <v>0</v>
      </c>
      <c r="AJ310" s="29">
        <v>0</v>
      </c>
      <c r="AK310" s="30">
        <f t="shared" si="87"/>
        <v>17</v>
      </c>
      <c r="AL310" s="30">
        <f t="shared" si="88"/>
        <v>3217.54</v>
      </c>
      <c r="AM310" s="2">
        <f t="shared" si="98"/>
        <v>-29</v>
      </c>
      <c r="AN310" s="2">
        <f t="shared" si="98"/>
        <v>-17</v>
      </c>
      <c r="AO310" s="2">
        <f t="shared" si="98"/>
        <v>0</v>
      </c>
      <c r="AP310" s="2">
        <f t="shared" si="98"/>
        <v>0</v>
      </c>
      <c r="AQ310" s="2">
        <f t="shared" si="92"/>
        <v>0</v>
      </c>
      <c r="AR310" s="2">
        <f t="shared" si="92"/>
        <v>-7002.88</v>
      </c>
      <c r="AS310" s="2">
        <f t="shared" si="92"/>
        <v>-3217.54</v>
      </c>
      <c r="AT310" s="2">
        <f t="shared" si="92"/>
        <v>0</v>
      </c>
      <c r="AU310" s="2">
        <f t="shared" si="92"/>
        <v>0</v>
      </c>
      <c r="AV310" s="29">
        <f t="shared" si="92"/>
        <v>0</v>
      </c>
      <c r="AW310" s="30">
        <f t="shared" si="92"/>
        <v>-17</v>
      </c>
      <c r="AX310" s="31">
        <f t="shared" si="92"/>
        <v>-3217.54</v>
      </c>
      <c r="AY310" s="38">
        <f t="shared" si="97"/>
        <v>-1</v>
      </c>
      <c r="AZ310" s="38">
        <f t="shared" si="97"/>
        <v>-1</v>
      </c>
      <c r="BA310" s="38" t="str">
        <f t="shared" si="97"/>
        <v/>
      </c>
      <c r="BB310" s="38" t="str">
        <f t="shared" si="96"/>
        <v/>
      </c>
      <c r="BC310" s="38" t="str">
        <f t="shared" si="96"/>
        <v/>
      </c>
      <c r="BD310" s="38">
        <f t="shared" si="96"/>
        <v>-1</v>
      </c>
      <c r="BE310" s="38">
        <f t="shared" si="96"/>
        <v>-1</v>
      </c>
      <c r="BF310" s="38" t="str">
        <f t="shared" si="96"/>
        <v/>
      </c>
      <c r="BG310" s="38" t="str">
        <f t="shared" si="96"/>
        <v/>
      </c>
      <c r="BH310" s="39" t="str">
        <f t="shared" si="91"/>
        <v/>
      </c>
      <c r="BI310" s="76">
        <f t="shared" si="91"/>
        <v>-1</v>
      </c>
      <c r="BJ310" s="40">
        <f t="shared" si="91"/>
        <v>-1</v>
      </c>
      <c r="BK310" s="119" t="str">
        <f t="shared" si="93"/>
        <v/>
      </c>
      <c r="BL310" s="120" t="str">
        <f t="shared" si="93"/>
        <v/>
      </c>
      <c r="BM310" s="120" t="str">
        <f t="shared" si="93"/>
        <v/>
      </c>
      <c r="BN310" s="120" t="str">
        <f t="shared" si="93"/>
        <v/>
      </c>
      <c r="BO310" s="121" t="str">
        <f t="shared" si="93"/>
        <v/>
      </c>
      <c r="BP310" s="119">
        <f t="shared" si="94"/>
        <v>241.47862068965517</v>
      </c>
      <c r="BQ310" s="120">
        <f t="shared" si="94"/>
        <v>189.2670588235294</v>
      </c>
      <c r="BR310" s="120" t="str">
        <f t="shared" si="94"/>
        <v/>
      </c>
      <c r="BS310" s="120" t="str">
        <f t="shared" si="94"/>
        <v/>
      </c>
      <c r="BT310" s="121" t="str">
        <f t="shared" si="94"/>
        <v/>
      </c>
      <c r="BU310" s="119" t="str">
        <f t="shared" si="95"/>
        <v/>
      </c>
      <c r="BV310" s="120" t="str">
        <f t="shared" si="95"/>
        <v/>
      </c>
      <c r="BW310" s="121" t="str">
        <f t="shared" si="95"/>
        <v/>
      </c>
      <c r="BX310" s="120" t="str">
        <f t="shared" si="95"/>
        <v/>
      </c>
      <c r="BY310" s="121" t="str">
        <f t="shared" si="95"/>
        <v/>
      </c>
    </row>
    <row r="311" spans="1:77" hidden="1" outlineLevel="1" x14ac:dyDescent="0.2">
      <c r="A311" t="s">
        <v>46</v>
      </c>
      <c r="B311" t="s">
        <v>46</v>
      </c>
      <c r="C311" t="s">
        <v>114</v>
      </c>
      <c r="D311" t="s">
        <v>114</v>
      </c>
      <c r="E311" t="s">
        <v>113</v>
      </c>
      <c r="F311" s="4">
        <f t="shared" si="89"/>
        <v>46316</v>
      </c>
      <c r="G311" t="s">
        <v>38</v>
      </c>
      <c r="H311" s="28">
        <v>0</v>
      </c>
      <c r="I311" s="138">
        <v>0</v>
      </c>
      <c r="J311" s="138">
        <v>0</v>
      </c>
      <c r="K311" s="2">
        <v>0</v>
      </c>
      <c r="L311" s="2">
        <v>0</v>
      </c>
      <c r="M311" s="2">
        <v>0</v>
      </c>
      <c r="N311" s="2">
        <v>0</v>
      </c>
      <c r="O311" s="2">
        <v>0</v>
      </c>
      <c r="P311" s="2">
        <v>0</v>
      </c>
      <c r="Q311" s="29">
        <v>0</v>
      </c>
      <c r="R311" s="30">
        <f t="shared" si="85"/>
        <v>0</v>
      </c>
      <c r="S311" s="30">
        <f t="shared" si="86"/>
        <v>0</v>
      </c>
      <c r="T311" t="s">
        <v>49</v>
      </c>
      <c r="U311" t="s">
        <v>49</v>
      </c>
      <c r="V311" t="s">
        <v>114</v>
      </c>
      <c r="W311" t="s">
        <v>114</v>
      </c>
      <c r="X311" t="s">
        <v>113</v>
      </c>
      <c r="Y311" s="4">
        <f t="shared" si="90"/>
        <v>45952</v>
      </c>
      <c r="Z311" t="s">
        <v>38</v>
      </c>
      <c r="AA311" s="28">
        <v>22</v>
      </c>
      <c r="AB311" s="138">
        <v>17</v>
      </c>
      <c r="AC311" s="138">
        <v>5</v>
      </c>
      <c r="AD311" s="2">
        <v>0</v>
      </c>
      <c r="AE311" s="2">
        <v>0</v>
      </c>
      <c r="AF311" s="2">
        <v>4285.5599999999995</v>
      </c>
      <c r="AG311" s="2">
        <v>4546.78</v>
      </c>
      <c r="AH311" s="2">
        <v>5179.25</v>
      </c>
      <c r="AI311" s="2">
        <v>0</v>
      </c>
      <c r="AJ311" s="29">
        <v>0</v>
      </c>
      <c r="AK311" s="30">
        <f t="shared" si="87"/>
        <v>22</v>
      </c>
      <c r="AL311" s="30">
        <f t="shared" si="88"/>
        <v>9726.0299999999988</v>
      </c>
      <c r="AM311" s="2">
        <f t="shared" si="98"/>
        <v>-22</v>
      </c>
      <c r="AN311" s="2">
        <f t="shared" si="98"/>
        <v>-17</v>
      </c>
      <c r="AO311" s="2">
        <f t="shared" si="98"/>
        <v>-5</v>
      </c>
      <c r="AP311" s="2">
        <f t="shared" si="98"/>
        <v>0</v>
      </c>
      <c r="AQ311" s="2">
        <f t="shared" si="92"/>
        <v>0</v>
      </c>
      <c r="AR311" s="2">
        <f t="shared" si="92"/>
        <v>-4285.5599999999995</v>
      </c>
      <c r="AS311" s="2">
        <f t="shared" si="92"/>
        <v>-4546.78</v>
      </c>
      <c r="AT311" s="2">
        <f t="shared" si="92"/>
        <v>-5179.25</v>
      </c>
      <c r="AU311" s="2">
        <f t="shared" si="92"/>
        <v>0</v>
      </c>
      <c r="AV311" s="29">
        <f t="shared" si="92"/>
        <v>0</v>
      </c>
      <c r="AW311" s="30">
        <f t="shared" si="92"/>
        <v>-22</v>
      </c>
      <c r="AX311" s="31">
        <f t="shared" si="92"/>
        <v>-9726.0299999999988</v>
      </c>
      <c r="AY311" s="38">
        <f t="shared" si="97"/>
        <v>-1</v>
      </c>
      <c r="AZ311" s="38">
        <f t="shared" si="97"/>
        <v>-1</v>
      </c>
      <c r="BA311" s="38">
        <f t="shared" si="97"/>
        <v>-1</v>
      </c>
      <c r="BB311" s="38" t="str">
        <f t="shared" si="96"/>
        <v/>
      </c>
      <c r="BC311" s="38" t="str">
        <f t="shared" si="96"/>
        <v/>
      </c>
      <c r="BD311" s="38">
        <f t="shared" si="96"/>
        <v>-1</v>
      </c>
      <c r="BE311" s="38">
        <f t="shared" si="96"/>
        <v>-1</v>
      </c>
      <c r="BF311" s="38">
        <f t="shared" si="96"/>
        <v>-1</v>
      </c>
      <c r="BG311" s="38" t="str">
        <f t="shared" si="96"/>
        <v/>
      </c>
      <c r="BH311" s="39" t="str">
        <f t="shared" si="91"/>
        <v/>
      </c>
      <c r="BI311" s="76">
        <f t="shared" si="91"/>
        <v>-1</v>
      </c>
      <c r="BJ311" s="40">
        <f t="shared" si="91"/>
        <v>-1</v>
      </c>
      <c r="BK311" s="119" t="str">
        <f t="shared" si="93"/>
        <v/>
      </c>
      <c r="BL311" s="120" t="str">
        <f t="shared" si="93"/>
        <v/>
      </c>
      <c r="BM311" s="120" t="str">
        <f t="shared" si="93"/>
        <v/>
      </c>
      <c r="BN311" s="120" t="str">
        <f t="shared" si="93"/>
        <v/>
      </c>
      <c r="BO311" s="121" t="str">
        <f t="shared" si="93"/>
        <v/>
      </c>
      <c r="BP311" s="119">
        <f t="shared" si="94"/>
        <v>194.7981818181818</v>
      </c>
      <c r="BQ311" s="120">
        <f t="shared" si="94"/>
        <v>267.45764705882351</v>
      </c>
      <c r="BR311" s="120">
        <f t="shared" si="94"/>
        <v>1035.8499999999999</v>
      </c>
      <c r="BS311" s="120" t="str">
        <f t="shared" si="94"/>
        <v/>
      </c>
      <c r="BT311" s="121" t="str">
        <f t="shared" si="94"/>
        <v/>
      </c>
      <c r="BU311" s="119" t="str">
        <f t="shared" si="95"/>
        <v/>
      </c>
      <c r="BV311" s="120" t="str">
        <f t="shared" si="95"/>
        <v/>
      </c>
      <c r="BW311" s="121" t="str">
        <f t="shared" si="95"/>
        <v/>
      </c>
      <c r="BX311" s="120" t="str">
        <f t="shared" si="95"/>
        <v/>
      </c>
      <c r="BY311" s="121" t="str">
        <f t="shared" si="95"/>
        <v/>
      </c>
    </row>
    <row r="312" spans="1:77" hidden="1" outlineLevel="1" x14ac:dyDescent="0.2">
      <c r="A312" t="s">
        <v>46</v>
      </c>
      <c r="B312" t="s">
        <v>46</v>
      </c>
      <c r="C312" t="s">
        <v>114</v>
      </c>
      <c r="D312" t="s">
        <v>114</v>
      </c>
      <c r="E312" t="s">
        <v>113</v>
      </c>
      <c r="F312" s="4">
        <f t="shared" si="89"/>
        <v>46317</v>
      </c>
      <c r="G312" t="s">
        <v>39</v>
      </c>
      <c r="H312" s="28">
        <v>0</v>
      </c>
      <c r="I312" s="138">
        <v>0</v>
      </c>
      <c r="J312" s="138">
        <v>0</v>
      </c>
      <c r="K312" s="2">
        <v>0</v>
      </c>
      <c r="L312" s="2">
        <v>0</v>
      </c>
      <c r="M312" s="2">
        <v>0</v>
      </c>
      <c r="N312" s="2">
        <v>0</v>
      </c>
      <c r="O312" s="2">
        <v>0</v>
      </c>
      <c r="P312" s="2">
        <v>0</v>
      </c>
      <c r="Q312" s="29">
        <v>0</v>
      </c>
      <c r="R312" s="30">
        <f t="shared" si="85"/>
        <v>0</v>
      </c>
      <c r="S312" s="30">
        <f t="shared" si="86"/>
        <v>0</v>
      </c>
      <c r="T312" t="s">
        <v>49</v>
      </c>
      <c r="U312" t="s">
        <v>49</v>
      </c>
      <c r="V312" t="s">
        <v>114</v>
      </c>
      <c r="W312" t="s">
        <v>114</v>
      </c>
      <c r="X312" t="s">
        <v>113</v>
      </c>
      <c r="Y312" s="4">
        <f t="shared" si="90"/>
        <v>45953</v>
      </c>
      <c r="Z312" t="s">
        <v>39</v>
      </c>
      <c r="AA312" s="28">
        <v>23</v>
      </c>
      <c r="AB312" s="138">
        <v>26</v>
      </c>
      <c r="AC312" s="138">
        <v>0</v>
      </c>
      <c r="AD312" s="2">
        <v>0</v>
      </c>
      <c r="AE312" s="2">
        <v>0</v>
      </c>
      <c r="AF312" s="2">
        <v>7153.76</v>
      </c>
      <c r="AG312" s="2">
        <v>8577.31</v>
      </c>
      <c r="AH312" s="2">
        <v>0</v>
      </c>
      <c r="AI312" s="2">
        <v>0</v>
      </c>
      <c r="AJ312" s="29">
        <v>0</v>
      </c>
      <c r="AK312" s="30">
        <f t="shared" si="87"/>
        <v>26</v>
      </c>
      <c r="AL312" s="30">
        <f t="shared" si="88"/>
        <v>8577.31</v>
      </c>
      <c r="AM312" s="2">
        <f t="shared" si="98"/>
        <v>-23</v>
      </c>
      <c r="AN312" s="2">
        <f t="shared" si="98"/>
        <v>-26</v>
      </c>
      <c r="AO312" s="2">
        <f t="shared" si="98"/>
        <v>0</v>
      </c>
      <c r="AP312" s="2">
        <f t="shared" si="98"/>
        <v>0</v>
      </c>
      <c r="AQ312" s="2">
        <f t="shared" si="92"/>
        <v>0</v>
      </c>
      <c r="AR312" s="2">
        <f t="shared" si="92"/>
        <v>-7153.76</v>
      </c>
      <c r="AS312" s="2">
        <f t="shared" si="92"/>
        <v>-8577.31</v>
      </c>
      <c r="AT312" s="2">
        <f t="shared" si="92"/>
        <v>0</v>
      </c>
      <c r="AU312" s="2">
        <f t="shared" si="92"/>
        <v>0</v>
      </c>
      <c r="AV312" s="29">
        <f t="shared" si="92"/>
        <v>0</v>
      </c>
      <c r="AW312" s="30">
        <f t="shared" si="92"/>
        <v>-26</v>
      </c>
      <c r="AX312" s="31">
        <f t="shared" si="92"/>
        <v>-8577.31</v>
      </c>
      <c r="AY312" s="38">
        <f t="shared" si="97"/>
        <v>-1</v>
      </c>
      <c r="AZ312" s="38">
        <f t="shared" si="97"/>
        <v>-1</v>
      </c>
      <c r="BA312" s="38" t="str">
        <f t="shared" si="97"/>
        <v/>
      </c>
      <c r="BB312" s="38" t="str">
        <f t="shared" si="96"/>
        <v/>
      </c>
      <c r="BC312" s="38" t="str">
        <f t="shared" si="96"/>
        <v/>
      </c>
      <c r="BD312" s="38">
        <f t="shared" si="96"/>
        <v>-1</v>
      </c>
      <c r="BE312" s="38">
        <f t="shared" si="96"/>
        <v>-1</v>
      </c>
      <c r="BF312" s="38" t="str">
        <f t="shared" si="96"/>
        <v/>
      </c>
      <c r="BG312" s="38" t="str">
        <f t="shared" si="96"/>
        <v/>
      </c>
      <c r="BH312" s="39" t="str">
        <f t="shared" si="91"/>
        <v/>
      </c>
      <c r="BI312" s="76">
        <f t="shared" si="91"/>
        <v>-1</v>
      </c>
      <c r="BJ312" s="40">
        <f t="shared" si="91"/>
        <v>-1</v>
      </c>
      <c r="BK312" s="119" t="str">
        <f t="shared" si="93"/>
        <v/>
      </c>
      <c r="BL312" s="120" t="str">
        <f t="shared" si="93"/>
        <v/>
      </c>
      <c r="BM312" s="120" t="str">
        <f t="shared" si="93"/>
        <v/>
      </c>
      <c r="BN312" s="120" t="str">
        <f t="shared" si="93"/>
        <v/>
      </c>
      <c r="BO312" s="121" t="str">
        <f t="shared" si="93"/>
        <v/>
      </c>
      <c r="BP312" s="119">
        <f t="shared" si="94"/>
        <v>311.03304347826088</v>
      </c>
      <c r="BQ312" s="120">
        <f t="shared" si="94"/>
        <v>329.89653846153846</v>
      </c>
      <c r="BR312" s="120" t="str">
        <f t="shared" si="94"/>
        <v/>
      </c>
      <c r="BS312" s="120" t="str">
        <f t="shared" si="94"/>
        <v/>
      </c>
      <c r="BT312" s="121" t="str">
        <f t="shared" si="94"/>
        <v/>
      </c>
      <c r="BU312" s="119" t="str">
        <f t="shared" si="95"/>
        <v/>
      </c>
      <c r="BV312" s="120" t="str">
        <f t="shared" si="95"/>
        <v/>
      </c>
      <c r="BW312" s="121" t="str">
        <f t="shared" si="95"/>
        <v/>
      </c>
      <c r="BX312" s="120" t="str">
        <f t="shared" si="95"/>
        <v/>
      </c>
      <c r="BY312" s="121" t="str">
        <f t="shared" si="95"/>
        <v/>
      </c>
    </row>
    <row r="313" spans="1:77" hidden="1" outlineLevel="1" x14ac:dyDescent="0.2">
      <c r="A313" t="s">
        <v>46</v>
      </c>
      <c r="B313" t="s">
        <v>46</v>
      </c>
      <c r="C313" t="s">
        <v>114</v>
      </c>
      <c r="D313" t="s">
        <v>114</v>
      </c>
      <c r="E313" t="s">
        <v>113</v>
      </c>
      <c r="F313" s="4">
        <f t="shared" si="89"/>
        <v>46318</v>
      </c>
      <c r="G313" t="s">
        <v>40</v>
      </c>
      <c r="H313" s="28">
        <v>0</v>
      </c>
      <c r="I313" s="138">
        <v>0</v>
      </c>
      <c r="J313" s="138">
        <v>0</v>
      </c>
      <c r="K313" s="2">
        <v>0</v>
      </c>
      <c r="L313" s="2">
        <v>0</v>
      </c>
      <c r="M313" s="2">
        <v>0</v>
      </c>
      <c r="N313" s="2">
        <v>0</v>
      </c>
      <c r="O313" s="2">
        <v>0</v>
      </c>
      <c r="P313" s="2">
        <v>0</v>
      </c>
      <c r="Q313" s="29">
        <v>0</v>
      </c>
      <c r="R313" s="30">
        <f t="shared" si="85"/>
        <v>0</v>
      </c>
      <c r="S313" s="30">
        <f t="shared" si="86"/>
        <v>0</v>
      </c>
      <c r="T313" t="s">
        <v>49</v>
      </c>
      <c r="U313" t="s">
        <v>49</v>
      </c>
      <c r="V313" t="s">
        <v>114</v>
      </c>
      <c r="W313" t="s">
        <v>114</v>
      </c>
      <c r="X313" t="s">
        <v>113</v>
      </c>
      <c r="Y313" s="4">
        <f t="shared" si="90"/>
        <v>45954</v>
      </c>
      <c r="Z313" t="s">
        <v>40</v>
      </c>
      <c r="AA313" s="28">
        <v>24</v>
      </c>
      <c r="AB313" s="138">
        <v>19</v>
      </c>
      <c r="AC313" s="138">
        <v>0</v>
      </c>
      <c r="AD313" s="2">
        <v>0</v>
      </c>
      <c r="AE313" s="2">
        <v>0</v>
      </c>
      <c r="AF313" s="2">
        <v>5637.4800000000005</v>
      </c>
      <c r="AG313" s="2">
        <v>3683.56</v>
      </c>
      <c r="AH313" s="2">
        <v>0</v>
      </c>
      <c r="AI313" s="2">
        <v>0</v>
      </c>
      <c r="AJ313" s="29">
        <v>0</v>
      </c>
      <c r="AK313" s="30">
        <f t="shared" si="87"/>
        <v>19</v>
      </c>
      <c r="AL313" s="30">
        <f t="shared" si="88"/>
        <v>3683.56</v>
      </c>
      <c r="AM313" s="2">
        <f t="shared" si="98"/>
        <v>-24</v>
      </c>
      <c r="AN313" s="2">
        <f t="shared" si="98"/>
        <v>-19</v>
      </c>
      <c r="AO313" s="2">
        <f t="shared" si="98"/>
        <v>0</v>
      </c>
      <c r="AP313" s="2">
        <f t="shared" si="98"/>
        <v>0</v>
      </c>
      <c r="AQ313" s="2">
        <f t="shared" si="92"/>
        <v>0</v>
      </c>
      <c r="AR313" s="2">
        <f t="shared" si="92"/>
        <v>-5637.4800000000005</v>
      </c>
      <c r="AS313" s="2">
        <f t="shared" si="92"/>
        <v>-3683.56</v>
      </c>
      <c r="AT313" s="2">
        <f t="shared" si="92"/>
        <v>0</v>
      </c>
      <c r="AU313" s="2">
        <f t="shared" si="92"/>
        <v>0</v>
      </c>
      <c r="AV313" s="29">
        <f t="shared" si="92"/>
        <v>0</v>
      </c>
      <c r="AW313" s="30">
        <f t="shared" si="92"/>
        <v>-19</v>
      </c>
      <c r="AX313" s="31">
        <f t="shared" si="92"/>
        <v>-3683.56</v>
      </c>
      <c r="AY313" s="38">
        <f t="shared" si="97"/>
        <v>-1</v>
      </c>
      <c r="AZ313" s="38">
        <f t="shared" si="97"/>
        <v>-1</v>
      </c>
      <c r="BA313" s="38" t="str">
        <f t="shared" si="97"/>
        <v/>
      </c>
      <c r="BB313" s="38" t="str">
        <f t="shared" si="96"/>
        <v/>
      </c>
      <c r="BC313" s="38" t="str">
        <f t="shared" si="96"/>
        <v/>
      </c>
      <c r="BD313" s="38">
        <f t="shared" si="96"/>
        <v>-1</v>
      </c>
      <c r="BE313" s="38">
        <f t="shared" si="96"/>
        <v>-1</v>
      </c>
      <c r="BF313" s="38" t="str">
        <f t="shared" si="96"/>
        <v/>
      </c>
      <c r="BG313" s="38" t="str">
        <f t="shared" si="96"/>
        <v/>
      </c>
      <c r="BH313" s="39" t="str">
        <f t="shared" si="91"/>
        <v/>
      </c>
      <c r="BI313" s="76">
        <f t="shared" si="91"/>
        <v>-1</v>
      </c>
      <c r="BJ313" s="40">
        <f t="shared" si="91"/>
        <v>-1</v>
      </c>
      <c r="BK313" s="119" t="str">
        <f t="shared" si="93"/>
        <v/>
      </c>
      <c r="BL313" s="120" t="str">
        <f t="shared" si="93"/>
        <v/>
      </c>
      <c r="BM313" s="120" t="str">
        <f t="shared" si="93"/>
        <v/>
      </c>
      <c r="BN313" s="120" t="str">
        <f t="shared" si="93"/>
        <v/>
      </c>
      <c r="BO313" s="121" t="str">
        <f t="shared" si="93"/>
        <v/>
      </c>
      <c r="BP313" s="119">
        <f t="shared" si="94"/>
        <v>234.89500000000001</v>
      </c>
      <c r="BQ313" s="120">
        <f t="shared" si="94"/>
        <v>193.87157894736842</v>
      </c>
      <c r="BR313" s="120" t="str">
        <f t="shared" si="94"/>
        <v/>
      </c>
      <c r="BS313" s="120" t="str">
        <f t="shared" si="94"/>
        <v/>
      </c>
      <c r="BT313" s="121" t="str">
        <f t="shared" si="94"/>
        <v/>
      </c>
      <c r="BU313" s="119" t="str">
        <f t="shared" si="95"/>
        <v/>
      </c>
      <c r="BV313" s="120" t="str">
        <f t="shared" si="95"/>
        <v/>
      </c>
      <c r="BW313" s="121" t="str">
        <f t="shared" si="95"/>
        <v/>
      </c>
      <c r="BX313" s="120" t="str">
        <f t="shared" si="95"/>
        <v/>
      </c>
      <c r="BY313" s="121" t="str">
        <f t="shared" si="95"/>
        <v/>
      </c>
    </row>
    <row r="314" spans="1:77" ht="13.5" hidden="1" outlineLevel="1" thickBot="1" x14ac:dyDescent="0.25">
      <c r="A314" t="s">
        <v>46</v>
      </c>
      <c r="B314" t="s">
        <v>46</v>
      </c>
      <c r="C314" t="s">
        <v>114</v>
      </c>
      <c r="D314" t="s">
        <v>114</v>
      </c>
      <c r="E314" t="s">
        <v>113</v>
      </c>
      <c r="F314" s="59">
        <f t="shared" si="89"/>
        <v>46319</v>
      </c>
      <c r="G314" s="42" t="s">
        <v>41</v>
      </c>
      <c r="H314" s="43">
        <v>0</v>
      </c>
      <c r="I314" s="44">
        <v>0</v>
      </c>
      <c r="J314" s="44">
        <v>0</v>
      </c>
      <c r="K314" s="44">
        <v>0</v>
      </c>
      <c r="L314" s="44">
        <v>0</v>
      </c>
      <c r="M314" s="44">
        <v>0</v>
      </c>
      <c r="N314" s="44">
        <v>0</v>
      </c>
      <c r="O314" s="44">
        <v>0</v>
      </c>
      <c r="P314" s="44">
        <v>0</v>
      </c>
      <c r="Q314" s="45">
        <v>0</v>
      </c>
      <c r="R314" s="46">
        <f t="shared" si="85"/>
        <v>0</v>
      </c>
      <c r="S314" s="46">
        <f t="shared" si="86"/>
        <v>0</v>
      </c>
      <c r="T314" t="s">
        <v>49</v>
      </c>
      <c r="U314" t="s">
        <v>49</v>
      </c>
      <c r="V314" t="s">
        <v>114</v>
      </c>
      <c r="W314" t="s">
        <v>114</v>
      </c>
      <c r="X314" t="s">
        <v>113</v>
      </c>
      <c r="Y314" s="59">
        <f t="shared" si="90"/>
        <v>45955</v>
      </c>
      <c r="Z314" s="42" t="s">
        <v>41</v>
      </c>
      <c r="AA314" s="43">
        <v>21</v>
      </c>
      <c r="AB314" s="44">
        <v>0</v>
      </c>
      <c r="AC314" s="44">
        <v>5</v>
      </c>
      <c r="AD314" s="44">
        <v>0</v>
      </c>
      <c r="AE314" s="44">
        <v>0</v>
      </c>
      <c r="AF314" s="44">
        <v>2830.58</v>
      </c>
      <c r="AG314" s="44">
        <v>0</v>
      </c>
      <c r="AH314" s="44">
        <v>2006.48</v>
      </c>
      <c r="AI314" s="44">
        <v>0</v>
      </c>
      <c r="AJ314" s="45">
        <v>0</v>
      </c>
      <c r="AK314" s="46">
        <f t="shared" si="87"/>
        <v>5</v>
      </c>
      <c r="AL314" s="46">
        <f t="shared" si="88"/>
        <v>2006.48</v>
      </c>
      <c r="AM314" s="44">
        <f t="shared" si="98"/>
        <v>-21</v>
      </c>
      <c r="AN314" s="44">
        <f t="shared" si="98"/>
        <v>0</v>
      </c>
      <c r="AO314" s="44">
        <f t="shared" si="98"/>
        <v>-5</v>
      </c>
      <c r="AP314" s="44">
        <f t="shared" si="98"/>
        <v>0</v>
      </c>
      <c r="AQ314" s="44">
        <f t="shared" si="92"/>
        <v>0</v>
      </c>
      <c r="AR314" s="44">
        <f t="shared" si="92"/>
        <v>-2830.58</v>
      </c>
      <c r="AS314" s="44">
        <f t="shared" si="92"/>
        <v>0</v>
      </c>
      <c r="AT314" s="44">
        <f t="shared" si="92"/>
        <v>-2006.48</v>
      </c>
      <c r="AU314" s="44">
        <f t="shared" si="92"/>
        <v>0</v>
      </c>
      <c r="AV314" s="45">
        <f t="shared" si="92"/>
        <v>0</v>
      </c>
      <c r="AW314" s="46">
        <f t="shared" si="92"/>
        <v>-5</v>
      </c>
      <c r="AX314" s="47">
        <f t="shared" si="92"/>
        <v>-2006.48</v>
      </c>
      <c r="AY314" s="56">
        <f t="shared" si="97"/>
        <v>-1</v>
      </c>
      <c r="AZ314" s="56" t="str">
        <f t="shared" si="97"/>
        <v/>
      </c>
      <c r="BA314" s="56">
        <f t="shared" si="97"/>
        <v>-1</v>
      </c>
      <c r="BB314" s="56" t="str">
        <f t="shared" si="96"/>
        <v/>
      </c>
      <c r="BC314" s="56" t="str">
        <f t="shared" si="96"/>
        <v/>
      </c>
      <c r="BD314" s="56">
        <f t="shared" si="96"/>
        <v>-1</v>
      </c>
      <c r="BE314" s="56" t="str">
        <f t="shared" si="96"/>
        <v/>
      </c>
      <c r="BF314" s="56">
        <f t="shared" si="96"/>
        <v>-1</v>
      </c>
      <c r="BG314" s="56" t="str">
        <f t="shared" si="96"/>
        <v/>
      </c>
      <c r="BH314" s="57" t="str">
        <f t="shared" si="91"/>
        <v/>
      </c>
      <c r="BI314" s="81">
        <f t="shared" si="91"/>
        <v>-1</v>
      </c>
      <c r="BJ314" s="58">
        <f t="shared" si="91"/>
        <v>-1</v>
      </c>
      <c r="BK314" s="122" t="str">
        <f t="shared" si="93"/>
        <v/>
      </c>
      <c r="BL314" s="123" t="str">
        <f t="shared" si="93"/>
        <v/>
      </c>
      <c r="BM314" s="123" t="str">
        <f t="shared" si="93"/>
        <v/>
      </c>
      <c r="BN314" s="123" t="str">
        <f t="shared" si="93"/>
        <v/>
      </c>
      <c r="BO314" s="124" t="str">
        <f t="shared" si="93"/>
        <v/>
      </c>
      <c r="BP314" s="122">
        <f t="shared" si="94"/>
        <v>134.78952380952381</v>
      </c>
      <c r="BQ314" s="123" t="str">
        <f t="shared" si="94"/>
        <v/>
      </c>
      <c r="BR314" s="123">
        <f t="shared" si="94"/>
        <v>401.29599999999999</v>
      </c>
      <c r="BS314" s="123" t="str">
        <f t="shared" si="94"/>
        <v/>
      </c>
      <c r="BT314" s="124" t="str">
        <f t="shared" si="94"/>
        <v/>
      </c>
      <c r="BU314" s="122" t="str">
        <f t="shared" si="95"/>
        <v/>
      </c>
      <c r="BV314" s="123" t="str">
        <f t="shared" si="95"/>
        <v/>
      </c>
      <c r="BW314" s="124" t="str">
        <f t="shared" si="95"/>
        <v/>
      </c>
      <c r="BX314" s="123" t="str">
        <f t="shared" si="95"/>
        <v/>
      </c>
      <c r="BY314" s="124" t="str">
        <f t="shared" si="95"/>
        <v/>
      </c>
    </row>
    <row r="315" spans="1:77" hidden="1" outlineLevel="1" x14ac:dyDescent="0.2">
      <c r="A315" t="s">
        <v>46</v>
      </c>
      <c r="B315" t="s">
        <v>46</v>
      </c>
      <c r="C315" t="s">
        <v>122</v>
      </c>
      <c r="D315" t="s">
        <v>114</v>
      </c>
      <c r="E315" t="s">
        <v>117</v>
      </c>
      <c r="F315" s="4">
        <f t="shared" si="89"/>
        <v>46320</v>
      </c>
      <c r="G315" t="s">
        <v>35</v>
      </c>
      <c r="H315" s="28">
        <v>0</v>
      </c>
      <c r="I315" s="138">
        <v>0</v>
      </c>
      <c r="J315" s="138">
        <v>0</v>
      </c>
      <c r="K315" s="2">
        <v>0</v>
      </c>
      <c r="L315" s="2">
        <v>0</v>
      </c>
      <c r="M315" s="2">
        <v>0</v>
      </c>
      <c r="N315" s="2">
        <v>0</v>
      </c>
      <c r="O315" s="2">
        <v>0</v>
      </c>
      <c r="P315" s="2">
        <v>0</v>
      </c>
      <c r="Q315" s="29">
        <v>0</v>
      </c>
      <c r="R315" s="30">
        <f t="shared" si="85"/>
        <v>0</v>
      </c>
      <c r="S315" s="30">
        <f t="shared" si="86"/>
        <v>0</v>
      </c>
      <c r="T315" t="s">
        <v>49</v>
      </c>
      <c r="U315" t="s">
        <v>49</v>
      </c>
      <c r="V315" t="s">
        <v>122</v>
      </c>
      <c r="W315" t="s">
        <v>114</v>
      </c>
      <c r="X315" t="s">
        <v>117</v>
      </c>
      <c r="Y315" s="4">
        <f t="shared" si="90"/>
        <v>45956</v>
      </c>
      <c r="Z315" t="s">
        <v>35</v>
      </c>
      <c r="AA315" s="28">
        <v>9</v>
      </c>
      <c r="AB315" s="138">
        <v>12</v>
      </c>
      <c r="AC315" s="138">
        <v>1</v>
      </c>
      <c r="AD315" s="2">
        <v>0</v>
      </c>
      <c r="AE315" s="2">
        <v>0</v>
      </c>
      <c r="AF315" s="2">
        <v>2108.5300000000002</v>
      </c>
      <c r="AG315" s="2">
        <v>2409.46</v>
      </c>
      <c r="AH315" s="2">
        <v>455.63</v>
      </c>
      <c r="AI315" s="2">
        <v>0</v>
      </c>
      <c r="AJ315" s="29">
        <v>0</v>
      </c>
      <c r="AK315" s="30">
        <f t="shared" si="87"/>
        <v>13</v>
      </c>
      <c r="AL315" s="30">
        <f t="shared" si="88"/>
        <v>2865.09</v>
      </c>
      <c r="AM315" s="2">
        <f t="shared" si="98"/>
        <v>-9</v>
      </c>
      <c r="AN315" s="2">
        <f t="shared" si="98"/>
        <v>-12</v>
      </c>
      <c r="AO315" s="2">
        <f t="shared" si="98"/>
        <v>-1</v>
      </c>
      <c r="AP315" s="2">
        <f t="shared" si="98"/>
        <v>0</v>
      </c>
      <c r="AQ315" s="2">
        <f t="shared" si="92"/>
        <v>0</v>
      </c>
      <c r="AR315" s="2">
        <f t="shared" si="92"/>
        <v>-2108.5300000000002</v>
      </c>
      <c r="AS315" s="2">
        <f t="shared" si="92"/>
        <v>-2409.46</v>
      </c>
      <c r="AT315" s="2">
        <f t="shared" si="92"/>
        <v>-455.63</v>
      </c>
      <c r="AU315" s="2">
        <f t="shared" si="92"/>
        <v>0</v>
      </c>
      <c r="AV315" s="29">
        <f t="shared" si="92"/>
        <v>0</v>
      </c>
      <c r="AW315" s="30">
        <f t="shared" si="92"/>
        <v>-13</v>
      </c>
      <c r="AX315" s="31">
        <f t="shared" si="92"/>
        <v>-2865.09</v>
      </c>
      <c r="AY315" s="38">
        <f t="shared" si="97"/>
        <v>-1</v>
      </c>
      <c r="AZ315" s="38">
        <f t="shared" si="97"/>
        <v>-1</v>
      </c>
      <c r="BA315" s="38">
        <f t="shared" si="97"/>
        <v>-1</v>
      </c>
      <c r="BB315" s="38" t="str">
        <f t="shared" si="96"/>
        <v/>
      </c>
      <c r="BC315" s="38" t="str">
        <f t="shared" si="96"/>
        <v/>
      </c>
      <c r="BD315" s="38">
        <f t="shared" si="96"/>
        <v>-1</v>
      </c>
      <c r="BE315" s="38">
        <f t="shared" si="96"/>
        <v>-1</v>
      </c>
      <c r="BF315" s="38">
        <f t="shared" si="96"/>
        <v>-1</v>
      </c>
      <c r="BG315" s="38" t="str">
        <f t="shared" si="96"/>
        <v/>
      </c>
      <c r="BH315" s="39" t="str">
        <f t="shared" si="91"/>
        <v/>
      </c>
      <c r="BI315" s="76">
        <f t="shared" si="91"/>
        <v>-1</v>
      </c>
      <c r="BJ315" s="40">
        <f t="shared" si="91"/>
        <v>-1</v>
      </c>
      <c r="BK315" s="116" t="str">
        <f t="shared" si="93"/>
        <v/>
      </c>
      <c r="BL315" s="117" t="str">
        <f t="shared" si="93"/>
        <v/>
      </c>
      <c r="BM315" s="117" t="str">
        <f t="shared" si="93"/>
        <v/>
      </c>
      <c r="BN315" s="117" t="str">
        <f t="shared" si="93"/>
        <v/>
      </c>
      <c r="BO315" s="118" t="str">
        <f t="shared" si="93"/>
        <v/>
      </c>
      <c r="BP315" s="116">
        <f t="shared" si="94"/>
        <v>234.28111111111113</v>
      </c>
      <c r="BQ315" s="117">
        <f t="shared" si="94"/>
        <v>200.78833333333333</v>
      </c>
      <c r="BR315" s="117">
        <f t="shared" si="94"/>
        <v>455.63</v>
      </c>
      <c r="BS315" s="117" t="str">
        <f t="shared" si="94"/>
        <v/>
      </c>
      <c r="BT315" s="118" t="str">
        <f t="shared" si="94"/>
        <v/>
      </c>
      <c r="BU315" s="116" t="str">
        <f t="shared" si="95"/>
        <v/>
      </c>
      <c r="BV315" s="117" t="str">
        <f t="shared" si="95"/>
        <v/>
      </c>
      <c r="BW315" s="118" t="str">
        <f t="shared" si="95"/>
        <v/>
      </c>
      <c r="BX315" s="117" t="str">
        <f t="shared" si="95"/>
        <v/>
      </c>
      <c r="BY315" s="118" t="str">
        <f t="shared" si="95"/>
        <v/>
      </c>
    </row>
    <row r="316" spans="1:77" hidden="1" outlineLevel="1" x14ac:dyDescent="0.2">
      <c r="A316" t="s">
        <v>46</v>
      </c>
      <c r="B316" t="s">
        <v>46</v>
      </c>
      <c r="C316" t="s">
        <v>122</v>
      </c>
      <c r="D316" t="s">
        <v>114</v>
      </c>
      <c r="E316" t="s">
        <v>117</v>
      </c>
      <c r="F316" s="4">
        <f t="shared" si="89"/>
        <v>46321</v>
      </c>
      <c r="G316" t="s">
        <v>36</v>
      </c>
      <c r="H316" s="28">
        <v>0</v>
      </c>
      <c r="I316" s="138">
        <v>0</v>
      </c>
      <c r="J316" s="138">
        <v>0</v>
      </c>
      <c r="K316" s="2">
        <v>0</v>
      </c>
      <c r="L316" s="2">
        <v>0</v>
      </c>
      <c r="M316" s="2">
        <v>0</v>
      </c>
      <c r="N316" s="2">
        <v>0</v>
      </c>
      <c r="O316" s="2">
        <v>0</v>
      </c>
      <c r="P316" s="2">
        <v>0</v>
      </c>
      <c r="Q316" s="29">
        <v>0</v>
      </c>
      <c r="R316" s="30">
        <f t="shared" si="85"/>
        <v>0</v>
      </c>
      <c r="S316" s="30">
        <f t="shared" si="86"/>
        <v>0</v>
      </c>
      <c r="T316" t="s">
        <v>49</v>
      </c>
      <c r="U316" t="s">
        <v>49</v>
      </c>
      <c r="V316" t="s">
        <v>122</v>
      </c>
      <c r="W316" t="s">
        <v>114</v>
      </c>
      <c r="X316" t="s">
        <v>117</v>
      </c>
      <c r="Y316" s="4">
        <f t="shared" si="90"/>
        <v>45957</v>
      </c>
      <c r="Z316" t="s">
        <v>36</v>
      </c>
      <c r="AA316" s="28">
        <v>16</v>
      </c>
      <c r="AB316" s="138">
        <v>13</v>
      </c>
      <c r="AC316" s="138">
        <v>0</v>
      </c>
      <c r="AD316" s="2">
        <v>0</v>
      </c>
      <c r="AE316" s="2">
        <v>0</v>
      </c>
      <c r="AF316" s="2">
        <v>-211.6400000000001</v>
      </c>
      <c r="AG316" s="2">
        <v>3031.82</v>
      </c>
      <c r="AH316" s="2">
        <v>0</v>
      </c>
      <c r="AI316" s="2">
        <v>0</v>
      </c>
      <c r="AJ316" s="29">
        <v>0</v>
      </c>
      <c r="AK316" s="30">
        <f t="shared" si="87"/>
        <v>13</v>
      </c>
      <c r="AL316" s="30">
        <f t="shared" si="88"/>
        <v>3031.82</v>
      </c>
      <c r="AM316" s="2">
        <f t="shared" si="98"/>
        <v>-16</v>
      </c>
      <c r="AN316" s="2">
        <f t="shared" si="98"/>
        <v>-13</v>
      </c>
      <c r="AO316" s="2">
        <f t="shared" si="98"/>
        <v>0</v>
      </c>
      <c r="AP316" s="2">
        <f t="shared" si="98"/>
        <v>0</v>
      </c>
      <c r="AQ316" s="2">
        <f t="shared" si="92"/>
        <v>0</v>
      </c>
      <c r="AR316" s="2">
        <f t="shared" si="92"/>
        <v>211.6400000000001</v>
      </c>
      <c r="AS316" s="2">
        <f t="shared" si="92"/>
        <v>-3031.82</v>
      </c>
      <c r="AT316" s="2">
        <f t="shared" si="92"/>
        <v>0</v>
      </c>
      <c r="AU316" s="2">
        <f t="shared" si="92"/>
        <v>0</v>
      </c>
      <c r="AV316" s="29">
        <f t="shared" si="92"/>
        <v>0</v>
      </c>
      <c r="AW316" s="30">
        <f t="shared" si="92"/>
        <v>-13</v>
      </c>
      <c r="AX316" s="31">
        <f t="shared" si="92"/>
        <v>-3031.82</v>
      </c>
      <c r="AY316" s="38">
        <f t="shared" si="97"/>
        <v>-1</v>
      </c>
      <c r="AZ316" s="38">
        <f t="shared" si="97"/>
        <v>-1</v>
      </c>
      <c r="BA316" s="38" t="str">
        <f t="shared" si="97"/>
        <v/>
      </c>
      <c r="BB316" s="38" t="str">
        <f t="shared" si="96"/>
        <v/>
      </c>
      <c r="BC316" s="38" t="str">
        <f t="shared" si="96"/>
        <v/>
      </c>
      <c r="BD316" s="38">
        <f t="shared" si="96"/>
        <v>-1</v>
      </c>
      <c r="BE316" s="38">
        <f t="shared" si="96"/>
        <v>-1</v>
      </c>
      <c r="BF316" s="38" t="str">
        <f t="shared" si="96"/>
        <v/>
      </c>
      <c r="BG316" s="38" t="str">
        <f t="shared" si="96"/>
        <v/>
      </c>
      <c r="BH316" s="39" t="str">
        <f t="shared" si="91"/>
        <v/>
      </c>
      <c r="BI316" s="76">
        <f t="shared" si="91"/>
        <v>-1</v>
      </c>
      <c r="BJ316" s="40">
        <f t="shared" si="91"/>
        <v>-1</v>
      </c>
      <c r="BK316" s="119" t="str">
        <f t="shared" si="93"/>
        <v/>
      </c>
      <c r="BL316" s="120" t="str">
        <f t="shared" si="93"/>
        <v/>
      </c>
      <c r="BM316" s="120" t="str">
        <f t="shared" si="93"/>
        <v/>
      </c>
      <c r="BN316" s="120" t="str">
        <f t="shared" si="93"/>
        <v/>
      </c>
      <c r="BO316" s="121" t="str">
        <f t="shared" si="93"/>
        <v/>
      </c>
      <c r="BP316" s="119">
        <f t="shared" si="94"/>
        <v>-13.227500000000006</v>
      </c>
      <c r="BQ316" s="120">
        <f t="shared" si="94"/>
        <v>233.21692307692308</v>
      </c>
      <c r="BR316" s="120" t="str">
        <f t="shared" si="94"/>
        <v/>
      </c>
      <c r="BS316" s="120" t="str">
        <f t="shared" si="94"/>
        <v/>
      </c>
      <c r="BT316" s="121" t="str">
        <f t="shared" si="94"/>
        <v/>
      </c>
      <c r="BU316" s="119" t="str">
        <f t="shared" si="95"/>
        <v/>
      </c>
      <c r="BV316" s="120" t="str">
        <f t="shared" si="95"/>
        <v/>
      </c>
      <c r="BW316" s="121" t="str">
        <f t="shared" si="95"/>
        <v/>
      </c>
      <c r="BX316" s="120" t="str">
        <f t="shared" si="95"/>
        <v/>
      </c>
      <c r="BY316" s="121" t="str">
        <f t="shared" si="95"/>
        <v/>
      </c>
    </row>
    <row r="317" spans="1:77" hidden="1" outlineLevel="1" x14ac:dyDescent="0.2">
      <c r="A317" t="s">
        <v>46</v>
      </c>
      <c r="B317" t="s">
        <v>46</v>
      </c>
      <c r="C317" t="s">
        <v>122</v>
      </c>
      <c r="D317" t="s">
        <v>114</v>
      </c>
      <c r="E317" t="s">
        <v>117</v>
      </c>
      <c r="F317" s="4">
        <f t="shared" si="89"/>
        <v>46322</v>
      </c>
      <c r="G317" t="s">
        <v>37</v>
      </c>
      <c r="H317" s="28">
        <v>0</v>
      </c>
      <c r="I317" s="138">
        <v>0</v>
      </c>
      <c r="J317" s="138">
        <v>0</v>
      </c>
      <c r="K317" s="2">
        <v>0</v>
      </c>
      <c r="L317" s="2">
        <v>0</v>
      </c>
      <c r="M317" s="2">
        <v>0</v>
      </c>
      <c r="N317" s="2">
        <v>0</v>
      </c>
      <c r="O317" s="2">
        <v>0</v>
      </c>
      <c r="P317" s="2">
        <v>0</v>
      </c>
      <c r="Q317" s="29">
        <v>0</v>
      </c>
      <c r="R317" s="30">
        <f t="shared" si="85"/>
        <v>0</v>
      </c>
      <c r="S317" s="30">
        <f t="shared" si="86"/>
        <v>0</v>
      </c>
      <c r="T317" t="s">
        <v>49</v>
      </c>
      <c r="U317" t="s">
        <v>49</v>
      </c>
      <c r="V317" t="s">
        <v>122</v>
      </c>
      <c r="W317" t="s">
        <v>114</v>
      </c>
      <c r="X317" t="s">
        <v>117</v>
      </c>
      <c r="Y317" s="4">
        <f t="shared" si="90"/>
        <v>45958</v>
      </c>
      <c r="Z317" t="s">
        <v>37</v>
      </c>
      <c r="AA317" s="28">
        <v>23</v>
      </c>
      <c r="AB317" s="138">
        <v>18</v>
      </c>
      <c r="AC317" s="138">
        <v>0</v>
      </c>
      <c r="AD317" s="2">
        <v>0</v>
      </c>
      <c r="AE317" s="2">
        <v>0</v>
      </c>
      <c r="AF317" s="2">
        <v>5953.84</v>
      </c>
      <c r="AG317" s="2">
        <v>9882.67</v>
      </c>
      <c r="AH317" s="2">
        <v>0</v>
      </c>
      <c r="AI317" s="2">
        <v>0</v>
      </c>
      <c r="AJ317" s="29">
        <v>0</v>
      </c>
      <c r="AK317" s="30">
        <f t="shared" si="87"/>
        <v>18</v>
      </c>
      <c r="AL317" s="30">
        <f t="shared" si="88"/>
        <v>9882.67</v>
      </c>
      <c r="AM317" s="2">
        <f t="shared" si="98"/>
        <v>-23</v>
      </c>
      <c r="AN317" s="2">
        <f t="shared" si="98"/>
        <v>-18</v>
      </c>
      <c r="AO317" s="2">
        <f t="shared" si="98"/>
        <v>0</v>
      </c>
      <c r="AP317" s="2">
        <f t="shared" si="98"/>
        <v>0</v>
      </c>
      <c r="AQ317" s="2">
        <f t="shared" si="92"/>
        <v>0</v>
      </c>
      <c r="AR317" s="2">
        <f t="shared" si="92"/>
        <v>-5953.84</v>
      </c>
      <c r="AS317" s="2">
        <f t="shared" si="92"/>
        <v>-9882.67</v>
      </c>
      <c r="AT317" s="2">
        <f t="shared" si="92"/>
        <v>0</v>
      </c>
      <c r="AU317" s="2">
        <f t="shared" si="92"/>
        <v>0</v>
      </c>
      <c r="AV317" s="29">
        <f t="shared" si="92"/>
        <v>0</v>
      </c>
      <c r="AW317" s="30">
        <f t="shared" si="92"/>
        <v>-18</v>
      </c>
      <c r="AX317" s="31">
        <f t="shared" si="92"/>
        <v>-9882.67</v>
      </c>
      <c r="AY317" s="38">
        <f t="shared" si="97"/>
        <v>-1</v>
      </c>
      <c r="AZ317" s="38">
        <f t="shared" si="97"/>
        <v>-1</v>
      </c>
      <c r="BA317" s="38" t="str">
        <f t="shared" si="97"/>
        <v/>
      </c>
      <c r="BB317" s="38" t="str">
        <f t="shared" si="96"/>
        <v/>
      </c>
      <c r="BC317" s="38" t="str">
        <f t="shared" si="96"/>
        <v/>
      </c>
      <c r="BD317" s="38">
        <f t="shared" si="96"/>
        <v>-1</v>
      </c>
      <c r="BE317" s="38">
        <f t="shared" si="96"/>
        <v>-1</v>
      </c>
      <c r="BF317" s="38" t="str">
        <f t="shared" si="96"/>
        <v/>
      </c>
      <c r="BG317" s="38" t="str">
        <f t="shared" si="96"/>
        <v/>
      </c>
      <c r="BH317" s="39" t="str">
        <f t="shared" si="91"/>
        <v/>
      </c>
      <c r="BI317" s="76">
        <f t="shared" si="91"/>
        <v>-1</v>
      </c>
      <c r="BJ317" s="40">
        <f t="shared" si="91"/>
        <v>-1</v>
      </c>
      <c r="BK317" s="119" t="str">
        <f t="shared" si="93"/>
        <v/>
      </c>
      <c r="BL317" s="120" t="str">
        <f t="shared" si="93"/>
        <v/>
      </c>
      <c r="BM317" s="120" t="str">
        <f t="shared" si="93"/>
        <v/>
      </c>
      <c r="BN317" s="120" t="str">
        <f t="shared" si="93"/>
        <v/>
      </c>
      <c r="BO317" s="121" t="str">
        <f t="shared" si="93"/>
        <v/>
      </c>
      <c r="BP317" s="119">
        <f t="shared" si="94"/>
        <v>258.86260869565217</v>
      </c>
      <c r="BQ317" s="120">
        <f t="shared" si="94"/>
        <v>549.03722222222223</v>
      </c>
      <c r="BR317" s="120" t="str">
        <f t="shared" si="94"/>
        <v/>
      </c>
      <c r="BS317" s="120" t="str">
        <f t="shared" si="94"/>
        <v/>
      </c>
      <c r="BT317" s="121" t="str">
        <f t="shared" si="94"/>
        <v/>
      </c>
      <c r="BU317" s="119" t="str">
        <f t="shared" si="95"/>
        <v/>
      </c>
      <c r="BV317" s="120" t="str">
        <f t="shared" si="95"/>
        <v/>
      </c>
      <c r="BW317" s="121" t="str">
        <f t="shared" si="95"/>
        <v/>
      </c>
      <c r="BX317" s="120" t="str">
        <f t="shared" si="95"/>
        <v/>
      </c>
      <c r="BY317" s="121" t="str">
        <f t="shared" si="95"/>
        <v/>
      </c>
    </row>
    <row r="318" spans="1:77" hidden="1" outlineLevel="1" x14ac:dyDescent="0.2">
      <c r="A318" t="s">
        <v>46</v>
      </c>
      <c r="B318" t="s">
        <v>46</v>
      </c>
      <c r="C318" t="s">
        <v>122</v>
      </c>
      <c r="D318" t="s">
        <v>114</v>
      </c>
      <c r="E318" t="s">
        <v>117</v>
      </c>
      <c r="F318" s="4">
        <f t="shared" si="89"/>
        <v>46323</v>
      </c>
      <c r="G318" t="s">
        <v>38</v>
      </c>
      <c r="H318" s="28">
        <v>0</v>
      </c>
      <c r="I318" s="138">
        <v>0</v>
      </c>
      <c r="J318" s="138">
        <v>0</v>
      </c>
      <c r="K318" s="2">
        <v>0</v>
      </c>
      <c r="L318" s="2">
        <v>0</v>
      </c>
      <c r="M318" s="2">
        <v>0</v>
      </c>
      <c r="N318" s="2">
        <v>0</v>
      </c>
      <c r="O318" s="2">
        <v>0</v>
      </c>
      <c r="P318" s="2">
        <v>0</v>
      </c>
      <c r="Q318" s="29">
        <v>0</v>
      </c>
      <c r="R318" s="30">
        <f t="shared" si="85"/>
        <v>0</v>
      </c>
      <c r="S318" s="30">
        <f t="shared" si="86"/>
        <v>0</v>
      </c>
      <c r="T318" t="s">
        <v>49</v>
      </c>
      <c r="U318" t="s">
        <v>49</v>
      </c>
      <c r="V318" t="s">
        <v>122</v>
      </c>
      <c r="W318" t="s">
        <v>114</v>
      </c>
      <c r="X318" t="s">
        <v>117</v>
      </c>
      <c r="Y318" s="4">
        <f t="shared" si="90"/>
        <v>45959</v>
      </c>
      <c r="Z318" t="s">
        <v>38</v>
      </c>
      <c r="AA318" s="28">
        <v>22</v>
      </c>
      <c r="AB318" s="138">
        <v>16</v>
      </c>
      <c r="AC318" s="138">
        <v>4</v>
      </c>
      <c r="AD318" s="2">
        <v>0</v>
      </c>
      <c r="AE318" s="2">
        <v>0</v>
      </c>
      <c r="AF318" s="2">
        <v>4349.01</v>
      </c>
      <c r="AG318" s="2">
        <v>6200.9500000000007</v>
      </c>
      <c r="AH318" s="2">
        <v>2152.4899999999998</v>
      </c>
      <c r="AI318" s="2">
        <v>0</v>
      </c>
      <c r="AJ318" s="29">
        <v>0</v>
      </c>
      <c r="AK318" s="30">
        <f t="shared" si="87"/>
        <v>20</v>
      </c>
      <c r="AL318" s="30">
        <f t="shared" si="88"/>
        <v>8353.44</v>
      </c>
      <c r="AM318" s="2">
        <f t="shared" si="98"/>
        <v>-22</v>
      </c>
      <c r="AN318" s="2">
        <f t="shared" si="98"/>
        <v>-16</v>
      </c>
      <c r="AO318" s="2">
        <f t="shared" si="98"/>
        <v>-4</v>
      </c>
      <c r="AP318" s="2">
        <f t="shared" si="98"/>
        <v>0</v>
      </c>
      <c r="AQ318" s="2">
        <f t="shared" si="92"/>
        <v>0</v>
      </c>
      <c r="AR318" s="2">
        <f t="shared" si="92"/>
        <v>-4349.01</v>
      </c>
      <c r="AS318" s="2">
        <f t="shared" si="92"/>
        <v>-6200.9500000000007</v>
      </c>
      <c r="AT318" s="2">
        <f t="shared" si="92"/>
        <v>-2152.4899999999998</v>
      </c>
      <c r="AU318" s="2">
        <f t="shared" si="92"/>
        <v>0</v>
      </c>
      <c r="AV318" s="29">
        <f t="shared" si="92"/>
        <v>0</v>
      </c>
      <c r="AW318" s="30">
        <f t="shared" si="92"/>
        <v>-20</v>
      </c>
      <c r="AX318" s="31">
        <f t="shared" si="92"/>
        <v>-8353.44</v>
      </c>
      <c r="AY318" s="38">
        <f t="shared" si="97"/>
        <v>-1</v>
      </c>
      <c r="AZ318" s="38">
        <f t="shared" si="97"/>
        <v>-1</v>
      </c>
      <c r="BA318" s="38">
        <f t="shared" si="97"/>
        <v>-1</v>
      </c>
      <c r="BB318" s="38" t="str">
        <f t="shared" si="96"/>
        <v/>
      </c>
      <c r="BC318" s="38" t="str">
        <f t="shared" si="96"/>
        <v/>
      </c>
      <c r="BD318" s="38">
        <f t="shared" si="96"/>
        <v>-1</v>
      </c>
      <c r="BE318" s="38">
        <f t="shared" si="96"/>
        <v>-1</v>
      </c>
      <c r="BF318" s="38">
        <f t="shared" si="96"/>
        <v>-1</v>
      </c>
      <c r="BG318" s="38" t="str">
        <f t="shared" si="96"/>
        <v/>
      </c>
      <c r="BH318" s="39" t="str">
        <f t="shared" si="91"/>
        <v/>
      </c>
      <c r="BI318" s="76">
        <f t="shared" si="91"/>
        <v>-1</v>
      </c>
      <c r="BJ318" s="40">
        <f t="shared" si="91"/>
        <v>-1</v>
      </c>
      <c r="BK318" s="119" t="str">
        <f t="shared" si="93"/>
        <v/>
      </c>
      <c r="BL318" s="120" t="str">
        <f t="shared" si="93"/>
        <v/>
      </c>
      <c r="BM318" s="120" t="str">
        <f t="shared" si="93"/>
        <v/>
      </c>
      <c r="BN318" s="120" t="str">
        <f t="shared" si="93"/>
        <v/>
      </c>
      <c r="BO318" s="121" t="str">
        <f t="shared" si="93"/>
        <v/>
      </c>
      <c r="BP318" s="119">
        <f t="shared" si="94"/>
        <v>197.68227272727273</v>
      </c>
      <c r="BQ318" s="120">
        <f t="shared" si="94"/>
        <v>387.55937500000005</v>
      </c>
      <c r="BR318" s="120">
        <f t="shared" si="94"/>
        <v>538.12249999999995</v>
      </c>
      <c r="BS318" s="120" t="str">
        <f t="shared" si="94"/>
        <v/>
      </c>
      <c r="BT318" s="121" t="str">
        <f t="shared" si="94"/>
        <v/>
      </c>
      <c r="BU318" s="119" t="str">
        <f t="shared" si="95"/>
        <v/>
      </c>
      <c r="BV318" s="120" t="str">
        <f t="shared" si="95"/>
        <v/>
      </c>
      <c r="BW318" s="121" t="str">
        <f t="shared" si="95"/>
        <v/>
      </c>
      <c r="BX318" s="120" t="str">
        <f t="shared" si="95"/>
        <v/>
      </c>
      <c r="BY318" s="121" t="str">
        <f t="shared" si="95"/>
        <v/>
      </c>
    </row>
    <row r="319" spans="1:77" hidden="1" outlineLevel="1" x14ac:dyDescent="0.2">
      <c r="A319" t="s">
        <v>46</v>
      </c>
      <c r="B319" t="s">
        <v>46</v>
      </c>
      <c r="C319" t="s">
        <v>122</v>
      </c>
      <c r="D319" t="s">
        <v>114</v>
      </c>
      <c r="E319" t="s">
        <v>117</v>
      </c>
      <c r="F319" s="4">
        <f t="shared" si="89"/>
        <v>46324</v>
      </c>
      <c r="G319" t="s">
        <v>39</v>
      </c>
      <c r="H319" s="28">
        <v>0</v>
      </c>
      <c r="I319" s="138">
        <v>0</v>
      </c>
      <c r="J319" s="138">
        <v>0</v>
      </c>
      <c r="K319" s="2">
        <v>0</v>
      </c>
      <c r="L319" s="2">
        <v>0</v>
      </c>
      <c r="M319" s="2">
        <v>0</v>
      </c>
      <c r="N319" s="2">
        <v>0</v>
      </c>
      <c r="O319" s="2">
        <v>0</v>
      </c>
      <c r="P319" s="2">
        <v>0</v>
      </c>
      <c r="Q319" s="29">
        <v>0</v>
      </c>
      <c r="R319" s="30">
        <f t="shared" si="85"/>
        <v>0</v>
      </c>
      <c r="S319" s="30">
        <f t="shared" si="86"/>
        <v>0</v>
      </c>
      <c r="T319" t="s">
        <v>49</v>
      </c>
      <c r="U319" t="s">
        <v>49</v>
      </c>
      <c r="V319" t="s">
        <v>122</v>
      </c>
      <c r="W319" t="s">
        <v>114</v>
      </c>
      <c r="X319" t="s">
        <v>117</v>
      </c>
      <c r="Y319" s="4">
        <f t="shared" si="90"/>
        <v>45960</v>
      </c>
      <c r="Z319" t="s">
        <v>39</v>
      </c>
      <c r="AA319" s="28">
        <v>18</v>
      </c>
      <c r="AB319" s="138">
        <v>22</v>
      </c>
      <c r="AC319" s="138">
        <v>0</v>
      </c>
      <c r="AD319" s="2">
        <v>0</v>
      </c>
      <c r="AE319" s="2">
        <v>0</v>
      </c>
      <c r="AF319" s="2">
        <v>16517.259999999998</v>
      </c>
      <c r="AG319" s="2">
        <v>7394.43</v>
      </c>
      <c r="AH319" s="2">
        <v>0</v>
      </c>
      <c r="AI319" s="2">
        <v>0</v>
      </c>
      <c r="AJ319" s="29">
        <v>0</v>
      </c>
      <c r="AK319" s="30">
        <f t="shared" si="87"/>
        <v>22</v>
      </c>
      <c r="AL319" s="30">
        <f t="shared" si="88"/>
        <v>7394.43</v>
      </c>
      <c r="AM319" s="2">
        <f t="shared" si="98"/>
        <v>-18</v>
      </c>
      <c r="AN319" s="2">
        <f t="shared" si="98"/>
        <v>-22</v>
      </c>
      <c r="AO319" s="2">
        <f t="shared" si="98"/>
        <v>0</v>
      </c>
      <c r="AP319" s="2">
        <f t="shared" si="98"/>
        <v>0</v>
      </c>
      <c r="AQ319" s="2">
        <f t="shared" si="92"/>
        <v>0</v>
      </c>
      <c r="AR319" s="2">
        <f t="shared" si="92"/>
        <v>-16517.259999999998</v>
      </c>
      <c r="AS319" s="2">
        <f t="shared" si="92"/>
        <v>-7394.43</v>
      </c>
      <c r="AT319" s="2">
        <f t="shared" si="92"/>
        <v>0</v>
      </c>
      <c r="AU319" s="2">
        <f t="shared" si="92"/>
        <v>0</v>
      </c>
      <c r="AV319" s="29">
        <f t="shared" si="92"/>
        <v>0</v>
      </c>
      <c r="AW319" s="30">
        <f t="shared" si="92"/>
        <v>-22</v>
      </c>
      <c r="AX319" s="31">
        <f t="shared" si="92"/>
        <v>-7394.43</v>
      </c>
      <c r="AY319" s="38">
        <f t="shared" si="97"/>
        <v>-1</v>
      </c>
      <c r="AZ319" s="38">
        <f t="shared" si="97"/>
        <v>-1</v>
      </c>
      <c r="BA319" s="38" t="str">
        <f t="shared" si="97"/>
        <v/>
      </c>
      <c r="BB319" s="38" t="str">
        <f t="shared" si="96"/>
        <v/>
      </c>
      <c r="BC319" s="38" t="str">
        <f t="shared" si="96"/>
        <v/>
      </c>
      <c r="BD319" s="38">
        <f t="shared" si="96"/>
        <v>-1</v>
      </c>
      <c r="BE319" s="38">
        <f t="shared" si="96"/>
        <v>-1</v>
      </c>
      <c r="BF319" s="38" t="str">
        <f t="shared" si="96"/>
        <v/>
      </c>
      <c r="BG319" s="38" t="str">
        <f t="shared" si="96"/>
        <v/>
      </c>
      <c r="BH319" s="39" t="str">
        <f t="shared" si="91"/>
        <v/>
      </c>
      <c r="BI319" s="76">
        <f t="shared" si="91"/>
        <v>-1</v>
      </c>
      <c r="BJ319" s="40">
        <f t="shared" si="91"/>
        <v>-1</v>
      </c>
      <c r="BK319" s="119" t="str">
        <f t="shared" si="93"/>
        <v/>
      </c>
      <c r="BL319" s="120" t="str">
        <f t="shared" si="93"/>
        <v/>
      </c>
      <c r="BM319" s="120" t="str">
        <f t="shared" si="93"/>
        <v/>
      </c>
      <c r="BN319" s="120" t="str">
        <f t="shared" si="93"/>
        <v/>
      </c>
      <c r="BO319" s="121" t="str">
        <f t="shared" si="93"/>
        <v/>
      </c>
      <c r="BP319" s="119">
        <f t="shared" si="94"/>
        <v>917.62555555555548</v>
      </c>
      <c r="BQ319" s="120">
        <f t="shared" si="94"/>
        <v>336.11045454545456</v>
      </c>
      <c r="BR319" s="120" t="str">
        <f t="shared" si="94"/>
        <v/>
      </c>
      <c r="BS319" s="120" t="str">
        <f t="shared" si="94"/>
        <v/>
      </c>
      <c r="BT319" s="121" t="str">
        <f t="shared" si="94"/>
        <v/>
      </c>
      <c r="BU319" s="119" t="str">
        <f t="shared" si="95"/>
        <v/>
      </c>
      <c r="BV319" s="120" t="str">
        <f t="shared" si="95"/>
        <v/>
      </c>
      <c r="BW319" s="121" t="str">
        <f t="shared" si="95"/>
        <v/>
      </c>
      <c r="BX319" s="120" t="str">
        <f t="shared" si="95"/>
        <v/>
      </c>
      <c r="BY319" s="121" t="str">
        <f t="shared" si="95"/>
        <v/>
      </c>
    </row>
    <row r="320" spans="1:77" hidden="1" outlineLevel="1" x14ac:dyDescent="0.2">
      <c r="A320" t="s">
        <v>46</v>
      </c>
      <c r="B320" t="s">
        <v>46</v>
      </c>
      <c r="C320" t="s">
        <v>122</v>
      </c>
      <c r="D320" t="s">
        <v>114</v>
      </c>
      <c r="E320" t="s">
        <v>117</v>
      </c>
      <c r="F320" s="4">
        <f t="shared" si="89"/>
        <v>46325</v>
      </c>
      <c r="G320" t="s">
        <v>40</v>
      </c>
      <c r="H320" s="28">
        <v>0</v>
      </c>
      <c r="I320" s="138">
        <v>0</v>
      </c>
      <c r="J320" s="138">
        <v>0</v>
      </c>
      <c r="K320" s="2">
        <v>0</v>
      </c>
      <c r="L320" s="2">
        <v>0</v>
      </c>
      <c r="M320" s="2">
        <v>0</v>
      </c>
      <c r="N320" s="2">
        <v>0</v>
      </c>
      <c r="O320" s="2">
        <v>0</v>
      </c>
      <c r="P320" s="2">
        <v>0</v>
      </c>
      <c r="Q320" s="29">
        <v>0</v>
      </c>
      <c r="R320" s="30">
        <f t="shared" si="85"/>
        <v>0</v>
      </c>
      <c r="S320" s="30">
        <f t="shared" si="86"/>
        <v>0</v>
      </c>
      <c r="T320" t="s">
        <v>49</v>
      </c>
      <c r="U320" t="s">
        <v>49</v>
      </c>
      <c r="V320" t="s">
        <v>122</v>
      </c>
      <c r="W320" t="s">
        <v>114</v>
      </c>
      <c r="X320" t="s">
        <v>117</v>
      </c>
      <c r="Y320" s="4">
        <f t="shared" si="90"/>
        <v>45961</v>
      </c>
      <c r="Z320" t="s">
        <v>40</v>
      </c>
      <c r="AA320" s="28">
        <v>34</v>
      </c>
      <c r="AB320" s="138">
        <v>21</v>
      </c>
      <c r="AC320" s="138">
        <v>0</v>
      </c>
      <c r="AD320" s="2">
        <v>0</v>
      </c>
      <c r="AE320" s="2">
        <v>0</v>
      </c>
      <c r="AF320" s="2">
        <v>6757.24</v>
      </c>
      <c r="AG320" s="2">
        <v>7726.76</v>
      </c>
      <c r="AH320" s="2">
        <v>0</v>
      </c>
      <c r="AI320" s="2">
        <v>0</v>
      </c>
      <c r="AJ320" s="29">
        <v>0</v>
      </c>
      <c r="AK320" s="30">
        <f t="shared" si="87"/>
        <v>21</v>
      </c>
      <c r="AL320" s="30">
        <f t="shared" si="88"/>
        <v>7726.76</v>
      </c>
      <c r="AM320" s="2">
        <f t="shared" si="98"/>
        <v>-34</v>
      </c>
      <c r="AN320" s="2">
        <f t="shared" si="98"/>
        <v>-21</v>
      </c>
      <c r="AO320" s="2">
        <f t="shared" si="98"/>
        <v>0</v>
      </c>
      <c r="AP320" s="2">
        <f t="shared" si="98"/>
        <v>0</v>
      </c>
      <c r="AQ320" s="2">
        <f t="shared" si="92"/>
        <v>0</v>
      </c>
      <c r="AR320" s="2">
        <f t="shared" si="92"/>
        <v>-6757.24</v>
      </c>
      <c r="AS320" s="2">
        <f t="shared" si="92"/>
        <v>-7726.76</v>
      </c>
      <c r="AT320" s="2">
        <f t="shared" si="92"/>
        <v>0</v>
      </c>
      <c r="AU320" s="2">
        <f t="shared" si="92"/>
        <v>0</v>
      </c>
      <c r="AV320" s="29">
        <f t="shared" si="92"/>
        <v>0</v>
      </c>
      <c r="AW320" s="30">
        <f t="shared" si="92"/>
        <v>-21</v>
      </c>
      <c r="AX320" s="31">
        <f t="shared" si="92"/>
        <v>-7726.76</v>
      </c>
      <c r="AY320" s="38">
        <f t="shared" si="97"/>
        <v>-1</v>
      </c>
      <c r="AZ320" s="38">
        <f t="shared" si="97"/>
        <v>-1</v>
      </c>
      <c r="BA320" s="38" t="str">
        <f t="shared" si="97"/>
        <v/>
      </c>
      <c r="BB320" s="38" t="str">
        <f t="shared" si="96"/>
        <v/>
      </c>
      <c r="BC320" s="38" t="str">
        <f t="shared" si="96"/>
        <v/>
      </c>
      <c r="BD320" s="38">
        <f t="shared" si="96"/>
        <v>-1</v>
      </c>
      <c r="BE320" s="38">
        <f t="shared" si="96"/>
        <v>-1</v>
      </c>
      <c r="BF320" s="38" t="str">
        <f t="shared" si="96"/>
        <v/>
      </c>
      <c r="BG320" s="38" t="str">
        <f t="shared" si="96"/>
        <v/>
      </c>
      <c r="BH320" s="39" t="str">
        <f t="shared" si="91"/>
        <v/>
      </c>
      <c r="BI320" s="76">
        <f t="shared" si="91"/>
        <v>-1</v>
      </c>
      <c r="BJ320" s="40">
        <f t="shared" si="91"/>
        <v>-1</v>
      </c>
      <c r="BK320" s="119" t="str">
        <f t="shared" si="93"/>
        <v/>
      </c>
      <c r="BL320" s="120" t="str">
        <f t="shared" si="93"/>
        <v/>
      </c>
      <c r="BM320" s="120" t="str">
        <f t="shared" si="93"/>
        <v/>
      </c>
      <c r="BN320" s="120" t="str">
        <f t="shared" si="93"/>
        <v/>
      </c>
      <c r="BO320" s="121" t="str">
        <f t="shared" si="93"/>
        <v/>
      </c>
      <c r="BP320" s="119">
        <f t="shared" si="94"/>
        <v>198.74235294117648</v>
      </c>
      <c r="BQ320" s="120">
        <f t="shared" si="94"/>
        <v>367.94095238095241</v>
      </c>
      <c r="BR320" s="120" t="str">
        <f t="shared" si="94"/>
        <v/>
      </c>
      <c r="BS320" s="120" t="str">
        <f t="shared" si="94"/>
        <v/>
      </c>
      <c r="BT320" s="121" t="str">
        <f t="shared" si="94"/>
        <v/>
      </c>
      <c r="BU320" s="119" t="str">
        <f t="shared" si="95"/>
        <v/>
      </c>
      <c r="BV320" s="120" t="str">
        <f t="shared" si="95"/>
        <v/>
      </c>
      <c r="BW320" s="121" t="str">
        <f t="shared" si="95"/>
        <v/>
      </c>
      <c r="BX320" s="120" t="str">
        <f t="shared" si="95"/>
        <v/>
      </c>
      <c r="BY320" s="121" t="str">
        <f t="shared" si="95"/>
        <v/>
      </c>
    </row>
    <row r="321" spans="1:77" ht="13.5" hidden="1" outlineLevel="1" thickBot="1" x14ac:dyDescent="0.25">
      <c r="A321" t="s">
        <v>46</v>
      </c>
      <c r="B321" t="s">
        <v>46</v>
      </c>
      <c r="C321" t="s">
        <v>122</v>
      </c>
      <c r="D321" t="s">
        <v>114</v>
      </c>
      <c r="E321" t="s">
        <v>117</v>
      </c>
      <c r="F321" s="59">
        <f t="shared" si="89"/>
        <v>46326</v>
      </c>
      <c r="G321" s="42" t="s">
        <v>41</v>
      </c>
      <c r="H321" s="43">
        <v>0</v>
      </c>
      <c r="I321" s="44">
        <v>0</v>
      </c>
      <c r="J321" s="44">
        <v>0</v>
      </c>
      <c r="K321" s="44">
        <v>0</v>
      </c>
      <c r="L321" s="44">
        <v>0</v>
      </c>
      <c r="M321" s="44">
        <v>0</v>
      </c>
      <c r="N321" s="44">
        <v>0</v>
      </c>
      <c r="O321" s="44">
        <v>0</v>
      </c>
      <c r="P321" s="44">
        <v>0</v>
      </c>
      <c r="Q321" s="45">
        <v>0</v>
      </c>
      <c r="R321" s="46">
        <f t="shared" si="85"/>
        <v>0</v>
      </c>
      <c r="S321" s="46">
        <f t="shared" si="86"/>
        <v>0</v>
      </c>
      <c r="T321" t="s">
        <v>49</v>
      </c>
      <c r="U321" t="s">
        <v>49</v>
      </c>
      <c r="V321" t="s">
        <v>122</v>
      </c>
      <c r="W321" t="s">
        <v>122</v>
      </c>
      <c r="X321" t="s">
        <v>117</v>
      </c>
      <c r="Y321" s="59">
        <f t="shared" si="90"/>
        <v>45962</v>
      </c>
      <c r="Z321" s="42" t="s">
        <v>41</v>
      </c>
      <c r="AA321" s="43">
        <v>17</v>
      </c>
      <c r="AB321" s="44">
        <v>0</v>
      </c>
      <c r="AC321" s="44">
        <v>0</v>
      </c>
      <c r="AD321" s="44">
        <v>0</v>
      </c>
      <c r="AE321" s="44">
        <v>0</v>
      </c>
      <c r="AF321" s="44">
        <v>2926.96</v>
      </c>
      <c r="AG321" s="44">
        <v>0</v>
      </c>
      <c r="AH321" s="44">
        <v>0</v>
      </c>
      <c r="AI321" s="44">
        <v>0</v>
      </c>
      <c r="AJ321" s="45">
        <v>0</v>
      </c>
      <c r="AK321" s="46">
        <f t="shared" si="87"/>
        <v>0</v>
      </c>
      <c r="AL321" s="46">
        <f t="shared" si="88"/>
        <v>0</v>
      </c>
      <c r="AM321" s="44">
        <f t="shared" si="98"/>
        <v>-17</v>
      </c>
      <c r="AN321" s="44">
        <f t="shared" si="98"/>
        <v>0</v>
      </c>
      <c r="AO321" s="44">
        <f t="shared" si="98"/>
        <v>0</v>
      </c>
      <c r="AP321" s="44">
        <f t="shared" si="98"/>
        <v>0</v>
      </c>
      <c r="AQ321" s="44">
        <f t="shared" si="98"/>
        <v>0</v>
      </c>
      <c r="AR321" s="44">
        <f t="shared" si="98"/>
        <v>-2926.96</v>
      </c>
      <c r="AS321" s="44">
        <f t="shared" si="98"/>
        <v>0</v>
      </c>
      <c r="AT321" s="44">
        <f t="shared" si="98"/>
        <v>0</v>
      </c>
      <c r="AU321" s="44">
        <f t="shared" si="98"/>
        <v>0</v>
      </c>
      <c r="AV321" s="45">
        <f t="shared" si="98"/>
        <v>0</v>
      </c>
      <c r="AW321" s="46">
        <f t="shared" si="98"/>
        <v>0</v>
      </c>
      <c r="AX321" s="47">
        <f t="shared" si="98"/>
        <v>0</v>
      </c>
      <c r="AY321" s="56">
        <f t="shared" si="97"/>
        <v>-1</v>
      </c>
      <c r="AZ321" s="56" t="str">
        <f t="shared" si="97"/>
        <v/>
      </c>
      <c r="BA321" s="56" t="str">
        <f t="shared" si="97"/>
        <v/>
      </c>
      <c r="BB321" s="56" t="str">
        <f t="shared" si="96"/>
        <v/>
      </c>
      <c r="BC321" s="56" t="str">
        <f t="shared" si="96"/>
        <v/>
      </c>
      <c r="BD321" s="56">
        <f t="shared" si="96"/>
        <v>-1</v>
      </c>
      <c r="BE321" s="56" t="str">
        <f t="shared" si="96"/>
        <v/>
      </c>
      <c r="BF321" s="56" t="str">
        <f t="shared" si="96"/>
        <v/>
      </c>
      <c r="BG321" s="56" t="str">
        <f t="shared" si="96"/>
        <v/>
      </c>
      <c r="BH321" s="57" t="str">
        <f t="shared" si="91"/>
        <v/>
      </c>
      <c r="BI321" s="81" t="str">
        <f t="shared" si="91"/>
        <v/>
      </c>
      <c r="BJ321" s="58" t="str">
        <f t="shared" si="91"/>
        <v/>
      </c>
      <c r="BK321" s="122" t="str">
        <f t="shared" si="93"/>
        <v/>
      </c>
      <c r="BL321" s="123" t="str">
        <f t="shared" si="93"/>
        <v/>
      </c>
      <c r="BM321" s="123" t="str">
        <f t="shared" si="93"/>
        <v/>
      </c>
      <c r="BN321" s="123" t="str">
        <f t="shared" si="93"/>
        <v/>
      </c>
      <c r="BO321" s="124" t="str">
        <f t="shared" si="93"/>
        <v/>
      </c>
      <c r="BP321" s="122">
        <f t="shared" si="94"/>
        <v>172.17411764705884</v>
      </c>
      <c r="BQ321" s="123" t="str">
        <f t="shared" si="94"/>
        <v/>
      </c>
      <c r="BR321" s="123" t="str">
        <f t="shared" si="94"/>
        <v/>
      </c>
      <c r="BS321" s="123" t="str">
        <f t="shared" si="94"/>
        <v/>
      </c>
      <c r="BT321" s="124" t="str">
        <f t="shared" si="94"/>
        <v/>
      </c>
      <c r="BU321" s="122" t="str">
        <f t="shared" si="95"/>
        <v/>
      </c>
      <c r="BV321" s="123" t="str">
        <f t="shared" si="95"/>
        <v/>
      </c>
      <c r="BW321" s="124" t="str">
        <f t="shared" si="95"/>
        <v/>
      </c>
      <c r="BX321" s="123" t="str">
        <f t="shared" si="95"/>
        <v/>
      </c>
      <c r="BY321" s="124" t="str">
        <f t="shared" si="95"/>
        <v/>
      </c>
    </row>
    <row r="322" spans="1:77" hidden="1" outlineLevel="1" x14ac:dyDescent="0.2">
      <c r="A322" t="s">
        <v>46</v>
      </c>
      <c r="B322" t="s">
        <v>46</v>
      </c>
      <c r="C322" t="s">
        <v>122</v>
      </c>
      <c r="D322" t="s">
        <v>122</v>
      </c>
      <c r="E322" t="s">
        <v>118</v>
      </c>
      <c r="F322" s="4">
        <f t="shared" si="89"/>
        <v>46327</v>
      </c>
      <c r="G322" t="s">
        <v>35</v>
      </c>
      <c r="H322" s="28">
        <v>0</v>
      </c>
      <c r="I322" s="138">
        <v>0</v>
      </c>
      <c r="J322" s="138">
        <v>0</v>
      </c>
      <c r="K322" s="2">
        <v>0</v>
      </c>
      <c r="L322" s="2">
        <v>0</v>
      </c>
      <c r="M322" s="2">
        <v>0</v>
      </c>
      <c r="N322" s="2">
        <v>0</v>
      </c>
      <c r="O322" s="2">
        <v>0</v>
      </c>
      <c r="P322" s="2">
        <v>0</v>
      </c>
      <c r="Q322" s="29">
        <v>0</v>
      </c>
      <c r="R322" s="30">
        <f t="shared" si="85"/>
        <v>0</v>
      </c>
      <c r="S322" s="30">
        <f t="shared" si="86"/>
        <v>0</v>
      </c>
      <c r="T322" t="s">
        <v>49</v>
      </c>
      <c r="U322" t="s">
        <v>49</v>
      </c>
      <c r="V322" t="s">
        <v>122</v>
      </c>
      <c r="W322" t="s">
        <v>122</v>
      </c>
      <c r="X322" t="s">
        <v>118</v>
      </c>
      <c r="Y322" s="4">
        <f t="shared" si="90"/>
        <v>45963</v>
      </c>
      <c r="Z322" t="s">
        <v>35</v>
      </c>
      <c r="AA322" s="28">
        <v>10</v>
      </c>
      <c r="AB322" s="138">
        <v>15</v>
      </c>
      <c r="AC322" s="138">
        <v>0</v>
      </c>
      <c r="AD322" s="2">
        <v>0</v>
      </c>
      <c r="AE322" s="2">
        <v>0</v>
      </c>
      <c r="AF322" s="2">
        <v>1380.8</v>
      </c>
      <c r="AG322" s="2">
        <v>2589.7800000000002</v>
      </c>
      <c r="AH322" s="2">
        <v>0</v>
      </c>
      <c r="AI322" s="2">
        <v>0</v>
      </c>
      <c r="AJ322" s="29">
        <v>0</v>
      </c>
      <c r="AK322" s="30">
        <f t="shared" si="87"/>
        <v>15</v>
      </c>
      <c r="AL322" s="30">
        <f t="shared" si="88"/>
        <v>2589.7800000000002</v>
      </c>
      <c r="AM322" s="2">
        <f t="shared" si="98"/>
        <v>-10</v>
      </c>
      <c r="AN322" s="2">
        <f t="shared" si="98"/>
        <v>-15</v>
      </c>
      <c r="AO322" s="2">
        <f t="shared" si="98"/>
        <v>0</v>
      </c>
      <c r="AP322" s="2">
        <f t="shared" si="98"/>
        <v>0</v>
      </c>
      <c r="AQ322" s="2">
        <f t="shared" si="98"/>
        <v>0</v>
      </c>
      <c r="AR322" s="2">
        <f t="shared" si="98"/>
        <v>-1380.8</v>
      </c>
      <c r="AS322" s="2">
        <f t="shared" si="98"/>
        <v>-2589.7800000000002</v>
      </c>
      <c r="AT322" s="2">
        <f t="shared" si="98"/>
        <v>0</v>
      </c>
      <c r="AU322" s="2">
        <f t="shared" si="98"/>
        <v>0</v>
      </c>
      <c r="AV322" s="29">
        <f t="shared" si="98"/>
        <v>0</v>
      </c>
      <c r="AW322" s="30">
        <f t="shared" si="98"/>
        <v>-15</v>
      </c>
      <c r="AX322" s="31">
        <f t="shared" si="98"/>
        <v>-2589.7800000000002</v>
      </c>
      <c r="AY322" s="38">
        <f t="shared" si="97"/>
        <v>-1</v>
      </c>
      <c r="AZ322" s="38">
        <f t="shared" si="97"/>
        <v>-1</v>
      </c>
      <c r="BA322" s="38" t="str">
        <f t="shared" si="97"/>
        <v/>
      </c>
      <c r="BB322" s="38" t="str">
        <f t="shared" si="96"/>
        <v/>
      </c>
      <c r="BC322" s="38" t="str">
        <f t="shared" si="96"/>
        <v/>
      </c>
      <c r="BD322" s="38">
        <f t="shared" si="96"/>
        <v>-1</v>
      </c>
      <c r="BE322" s="38">
        <f t="shared" si="96"/>
        <v>-1</v>
      </c>
      <c r="BF322" s="38" t="str">
        <f t="shared" si="96"/>
        <v/>
      </c>
      <c r="BG322" s="38" t="str">
        <f t="shared" si="96"/>
        <v/>
      </c>
      <c r="BH322" s="39" t="str">
        <f t="shared" si="91"/>
        <v/>
      </c>
      <c r="BI322" s="76">
        <f t="shared" si="91"/>
        <v>-1</v>
      </c>
      <c r="BJ322" s="40">
        <f t="shared" si="91"/>
        <v>-1</v>
      </c>
      <c r="BK322" s="116" t="str">
        <f t="shared" si="93"/>
        <v/>
      </c>
      <c r="BL322" s="117" t="str">
        <f t="shared" si="93"/>
        <v/>
      </c>
      <c r="BM322" s="117" t="str">
        <f t="shared" si="93"/>
        <v/>
      </c>
      <c r="BN322" s="117" t="str">
        <f t="shared" si="93"/>
        <v/>
      </c>
      <c r="BO322" s="118" t="str">
        <f t="shared" si="93"/>
        <v/>
      </c>
      <c r="BP322" s="116">
        <f t="shared" si="94"/>
        <v>138.07999999999998</v>
      </c>
      <c r="BQ322" s="117">
        <f t="shared" si="94"/>
        <v>172.65200000000002</v>
      </c>
      <c r="BR322" s="117" t="str">
        <f t="shared" si="94"/>
        <v/>
      </c>
      <c r="BS322" s="117" t="str">
        <f t="shared" si="94"/>
        <v/>
      </c>
      <c r="BT322" s="118" t="str">
        <f t="shared" si="94"/>
        <v/>
      </c>
      <c r="BU322" s="116" t="str">
        <f t="shared" si="95"/>
        <v/>
      </c>
      <c r="BV322" s="117" t="str">
        <f t="shared" si="95"/>
        <v/>
      </c>
      <c r="BW322" s="118" t="str">
        <f t="shared" si="95"/>
        <v/>
      </c>
      <c r="BX322" s="117" t="str">
        <f t="shared" si="95"/>
        <v/>
      </c>
      <c r="BY322" s="118" t="str">
        <f t="shared" si="95"/>
        <v/>
      </c>
    </row>
    <row r="323" spans="1:77" hidden="1" outlineLevel="1" x14ac:dyDescent="0.2">
      <c r="A323" t="s">
        <v>46</v>
      </c>
      <c r="B323" t="s">
        <v>46</v>
      </c>
      <c r="C323" t="s">
        <v>122</v>
      </c>
      <c r="D323" t="s">
        <v>122</v>
      </c>
      <c r="E323" t="s">
        <v>118</v>
      </c>
      <c r="F323" s="4">
        <f t="shared" si="89"/>
        <v>46328</v>
      </c>
      <c r="G323" t="s">
        <v>36</v>
      </c>
      <c r="H323" s="28">
        <v>0</v>
      </c>
      <c r="I323" s="138">
        <v>0</v>
      </c>
      <c r="J323" s="138">
        <v>0</v>
      </c>
      <c r="K323" s="2">
        <v>0</v>
      </c>
      <c r="L323" s="2">
        <v>0</v>
      </c>
      <c r="M323" s="2">
        <v>0</v>
      </c>
      <c r="N323" s="2">
        <v>0</v>
      </c>
      <c r="O323" s="2">
        <v>0</v>
      </c>
      <c r="P323" s="2">
        <v>0</v>
      </c>
      <c r="Q323" s="29">
        <v>0</v>
      </c>
      <c r="R323" s="30">
        <f t="shared" si="85"/>
        <v>0</v>
      </c>
      <c r="S323" s="30">
        <f t="shared" si="86"/>
        <v>0</v>
      </c>
      <c r="T323" t="s">
        <v>49</v>
      </c>
      <c r="U323" t="s">
        <v>49</v>
      </c>
      <c r="V323" t="s">
        <v>122</v>
      </c>
      <c r="W323" t="s">
        <v>122</v>
      </c>
      <c r="X323" t="s">
        <v>118</v>
      </c>
      <c r="Y323" s="4">
        <f t="shared" si="90"/>
        <v>45964</v>
      </c>
      <c r="Z323" t="s">
        <v>36</v>
      </c>
      <c r="AA323" s="28">
        <v>25</v>
      </c>
      <c r="AB323" s="138">
        <v>13</v>
      </c>
      <c r="AC323" s="138">
        <v>2</v>
      </c>
      <c r="AD323" s="2">
        <v>0</v>
      </c>
      <c r="AE323" s="2">
        <v>0</v>
      </c>
      <c r="AF323" s="2">
        <v>16443.64</v>
      </c>
      <c r="AG323" s="2">
        <v>5244.76</v>
      </c>
      <c r="AH323" s="2">
        <v>765.94</v>
      </c>
      <c r="AI323" s="2">
        <v>0</v>
      </c>
      <c r="AJ323" s="29">
        <v>0</v>
      </c>
      <c r="AK323" s="30">
        <f t="shared" si="87"/>
        <v>15</v>
      </c>
      <c r="AL323" s="30">
        <f t="shared" si="88"/>
        <v>6010.7000000000007</v>
      </c>
      <c r="AM323" s="2">
        <f t="shared" si="98"/>
        <v>-25</v>
      </c>
      <c r="AN323" s="2">
        <f t="shared" si="98"/>
        <v>-13</v>
      </c>
      <c r="AO323" s="2">
        <f t="shared" si="98"/>
        <v>-2</v>
      </c>
      <c r="AP323" s="2">
        <f t="shared" si="98"/>
        <v>0</v>
      </c>
      <c r="AQ323" s="2">
        <f t="shared" si="98"/>
        <v>0</v>
      </c>
      <c r="AR323" s="2">
        <f t="shared" si="98"/>
        <v>-16443.64</v>
      </c>
      <c r="AS323" s="2">
        <f t="shared" si="98"/>
        <v>-5244.76</v>
      </c>
      <c r="AT323" s="2">
        <f t="shared" si="98"/>
        <v>-765.94</v>
      </c>
      <c r="AU323" s="2">
        <f t="shared" si="98"/>
        <v>0</v>
      </c>
      <c r="AV323" s="29">
        <f t="shared" si="98"/>
        <v>0</v>
      </c>
      <c r="AW323" s="30">
        <f t="shared" si="98"/>
        <v>-15</v>
      </c>
      <c r="AX323" s="31">
        <f t="shared" si="98"/>
        <v>-6010.7000000000007</v>
      </c>
      <c r="AY323" s="38">
        <f t="shared" si="97"/>
        <v>-1</v>
      </c>
      <c r="AZ323" s="38">
        <f t="shared" si="97"/>
        <v>-1</v>
      </c>
      <c r="BA323" s="38">
        <f t="shared" si="97"/>
        <v>-1</v>
      </c>
      <c r="BB323" s="38" t="str">
        <f t="shared" si="96"/>
        <v/>
      </c>
      <c r="BC323" s="38" t="str">
        <f t="shared" si="96"/>
        <v/>
      </c>
      <c r="BD323" s="38">
        <f t="shared" si="96"/>
        <v>-1</v>
      </c>
      <c r="BE323" s="38">
        <f t="shared" si="96"/>
        <v>-1</v>
      </c>
      <c r="BF323" s="38">
        <f t="shared" si="96"/>
        <v>-1</v>
      </c>
      <c r="BG323" s="38" t="str">
        <f t="shared" si="96"/>
        <v/>
      </c>
      <c r="BH323" s="39" t="str">
        <f t="shared" si="91"/>
        <v/>
      </c>
      <c r="BI323" s="76">
        <f t="shared" si="91"/>
        <v>-1</v>
      </c>
      <c r="BJ323" s="40">
        <f t="shared" si="91"/>
        <v>-1</v>
      </c>
      <c r="BK323" s="119" t="str">
        <f t="shared" si="93"/>
        <v/>
      </c>
      <c r="BL323" s="120" t="str">
        <f t="shared" si="93"/>
        <v/>
      </c>
      <c r="BM323" s="120" t="str">
        <f t="shared" si="93"/>
        <v/>
      </c>
      <c r="BN323" s="120" t="str">
        <f t="shared" si="93"/>
        <v/>
      </c>
      <c r="BO323" s="121" t="str">
        <f t="shared" si="93"/>
        <v/>
      </c>
      <c r="BP323" s="119">
        <f t="shared" si="94"/>
        <v>657.74559999999997</v>
      </c>
      <c r="BQ323" s="120">
        <f t="shared" si="94"/>
        <v>403.44307692307694</v>
      </c>
      <c r="BR323" s="120">
        <f t="shared" si="94"/>
        <v>382.97</v>
      </c>
      <c r="BS323" s="120" t="str">
        <f t="shared" si="94"/>
        <v/>
      </c>
      <c r="BT323" s="121" t="str">
        <f t="shared" si="94"/>
        <v/>
      </c>
      <c r="BU323" s="119" t="str">
        <f t="shared" si="95"/>
        <v/>
      </c>
      <c r="BV323" s="120" t="str">
        <f t="shared" si="95"/>
        <v/>
      </c>
      <c r="BW323" s="121" t="str">
        <f t="shared" si="95"/>
        <v/>
      </c>
      <c r="BX323" s="120" t="str">
        <f t="shared" si="95"/>
        <v/>
      </c>
      <c r="BY323" s="121" t="str">
        <f t="shared" si="95"/>
        <v/>
      </c>
    </row>
    <row r="324" spans="1:77" hidden="1" outlineLevel="1" x14ac:dyDescent="0.2">
      <c r="A324" t="s">
        <v>46</v>
      </c>
      <c r="B324" t="s">
        <v>46</v>
      </c>
      <c r="C324" t="s">
        <v>122</v>
      </c>
      <c r="D324" t="s">
        <v>122</v>
      </c>
      <c r="E324" t="s">
        <v>118</v>
      </c>
      <c r="F324" s="4">
        <f t="shared" si="89"/>
        <v>46329</v>
      </c>
      <c r="G324" t="s">
        <v>37</v>
      </c>
      <c r="H324" s="28">
        <v>0</v>
      </c>
      <c r="I324" s="138">
        <v>0</v>
      </c>
      <c r="J324" s="138">
        <v>0</v>
      </c>
      <c r="K324" s="2">
        <v>0</v>
      </c>
      <c r="L324" s="2">
        <v>0</v>
      </c>
      <c r="M324" s="2">
        <v>0</v>
      </c>
      <c r="N324" s="2">
        <v>0</v>
      </c>
      <c r="O324" s="2">
        <v>0</v>
      </c>
      <c r="P324" s="2">
        <v>0</v>
      </c>
      <c r="Q324" s="29">
        <v>0</v>
      </c>
      <c r="R324" s="30">
        <f t="shared" si="85"/>
        <v>0</v>
      </c>
      <c r="S324" s="30">
        <f t="shared" si="86"/>
        <v>0</v>
      </c>
      <c r="T324" t="s">
        <v>49</v>
      </c>
      <c r="U324" t="s">
        <v>49</v>
      </c>
      <c r="V324" t="s">
        <v>122</v>
      </c>
      <c r="W324" t="s">
        <v>122</v>
      </c>
      <c r="X324" t="s">
        <v>118</v>
      </c>
      <c r="Y324" s="4">
        <f t="shared" si="90"/>
        <v>45965</v>
      </c>
      <c r="Z324" t="s">
        <v>37</v>
      </c>
      <c r="AA324" s="28">
        <v>31</v>
      </c>
      <c r="AB324" s="138">
        <v>23</v>
      </c>
      <c r="AC324" s="138">
        <v>2</v>
      </c>
      <c r="AD324" s="2">
        <v>0</v>
      </c>
      <c r="AE324" s="2">
        <v>0</v>
      </c>
      <c r="AF324" s="2">
        <v>8366.81</v>
      </c>
      <c r="AG324" s="2">
        <v>4898.04</v>
      </c>
      <c r="AH324" s="2">
        <v>4601.83</v>
      </c>
      <c r="AI324" s="2">
        <v>0</v>
      </c>
      <c r="AJ324" s="29">
        <v>0</v>
      </c>
      <c r="AK324" s="30">
        <f t="shared" si="87"/>
        <v>25</v>
      </c>
      <c r="AL324" s="30">
        <f t="shared" si="88"/>
        <v>9499.869999999999</v>
      </c>
      <c r="AM324" s="2">
        <f t="shared" si="98"/>
        <v>-31</v>
      </c>
      <c r="AN324" s="2">
        <f t="shared" si="98"/>
        <v>-23</v>
      </c>
      <c r="AO324" s="2">
        <f t="shared" si="98"/>
        <v>-2</v>
      </c>
      <c r="AP324" s="2">
        <f t="shared" si="98"/>
        <v>0</v>
      </c>
      <c r="AQ324" s="2">
        <f t="shared" si="98"/>
        <v>0</v>
      </c>
      <c r="AR324" s="2">
        <f t="shared" si="98"/>
        <v>-8366.81</v>
      </c>
      <c r="AS324" s="2">
        <f t="shared" si="98"/>
        <v>-4898.04</v>
      </c>
      <c r="AT324" s="2">
        <f t="shared" si="98"/>
        <v>-4601.83</v>
      </c>
      <c r="AU324" s="2">
        <f t="shared" si="98"/>
        <v>0</v>
      </c>
      <c r="AV324" s="29">
        <f t="shared" si="98"/>
        <v>0</v>
      </c>
      <c r="AW324" s="30">
        <f t="shared" si="98"/>
        <v>-25</v>
      </c>
      <c r="AX324" s="31">
        <f t="shared" si="98"/>
        <v>-9499.869999999999</v>
      </c>
      <c r="AY324" s="38">
        <f t="shared" si="97"/>
        <v>-1</v>
      </c>
      <c r="AZ324" s="38">
        <f t="shared" si="97"/>
        <v>-1</v>
      </c>
      <c r="BA324" s="38">
        <f t="shared" si="97"/>
        <v>-1</v>
      </c>
      <c r="BB324" s="38" t="str">
        <f t="shared" si="96"/>
        <v/>
      </c>
      <c r="BC324" s="38" t="str">
        <f t="shared" si="96"/>
        <v/>
      </c>
      <c r="BD324" s="38">
        <f t="shared" si="96"/>
        <v>-1</v>
      </c>
      <c r="BE324" s="38">
        <f t="shared" si="96"/>
        <v>-1</v>
      </c>
      <c r="BF324" s="38">
        <f t="shared" si="96"/>
        <v>-1</v>
      </c>
      <c r="BG324" s="38" t="str">
        <f t="shared" si="96"/>
        <v/>
      </c>
      <c r="BH324" s="39" t="str">
        <f t="shared" si="91"/>
        <v/>
      </c>
      <c r="BI324" s="76">
        <f t="shared" si="91"/>
        <v>-1</v>
      </c>
      <c r="BJ324" s="40">
        <f t="shared" si="91"/>
        <v>-1</v>
      </c>
      <c r="BK324" s="119" t="str">
        <f t="shared" si="93"/>
        <v/>
      </c>
      <c r="BL324" s="120" t="str">
        <f t="shared" si="93"/>
        <v/>
      </c>
      <c r="BM324" s="120" t="str">
        <f t="shared" si="93"/>
        <v/>
      </c>
      <c r="BN324" s="120" t="str">
        <f t="shared" si="93"/>
        <v/>
      </c>
      <c r="BO324" s="121" t="str">
        <f t="shared" si="93"/>
        <v/>
      </c>
      <c r="BP324" s="119">
        <f t="shared" si="94"/>
        <v>269.89709677419353</v>
      </c>
      <c r="BQ324" s="120">
        <f t="shared" si="94"/>
        <v>212.95826086956521</v>
      </c>
      <c r="BR324" s="120">
        <f t="shared" si="94"/>
        <v>2300.915</v>
      </c>
      <c r="BS324" s="120" t="str">
        <f t="shared" si="94"/>
        <v/>
      </c>
      <c r="BT324" s="121" t="str">
        <f t="shared" si="94"/>
        <v/>
      </c>
      <c r="BU324" s="119" t="str">
        <f t="shared" si="95"/>
        <v/>
      </c>
      <c r="BV324" s="120" t="str">
        <f t="shared" si="95"/>
        <v/>
      </c>
      <c r="BW324" s="121" t="str">
        <f t="shared" si="95"/>
        <v/>
      </c>
      <c r="BX324" s="120" t="str">
        <f t="shared" si="95"/>
        <v/>
      </c>
      <c r="BY324" s="121" t="str">
        <f t="shared" si="95"/>
        <v/>
      </c>
    </row>
    <row r="325" spans="1:77" hidden="1" outlineLevel="1" x14ac:dyDescent="0.2">
      <c r="A325" t="s">
        <v>46</v>
      </c>
      <c r="B325" t="s">
        <v>46</v>
      </c>
      <c r="C325" t="s">
        <v>122</v>
      </c>
      <c r="D325" t="s">
        <v>122</v>
      </c>
      <c r="E325" t="s">
        <v>118</v>
      </c>
      <c r="F325" s="4">
        <f t="shared" si="89"/>
        <v>46330</v>
      </c>
      <c r="G325" t="s">
        <v>38</v>
      </c>
      <c r="H325" s="28">
        <v>0</v>
      </c>
      <c r="I325" s="138">
        <v>0</v>
      </c>
      <c r="J325" s="138">
        <v>0</v>
      </c>
      <c r="K325" s="2">
        <v>0</v>
      </c>
      <c r="L325" s="2">
        <v>0</v>
      </c>
      <c r="M325" s="2">
        <v>0</v>
      </c>
      <c r="N325" s="2">
        <v>0</v>
      </c>
      <c r="O325" s="2">
        <v>0</v>
      </c>
      <c r="P325" s="2">
        <v>0</v>
      </c>
      <c r="Q325" s="29">
        <v>0</v>
      </c>
      <c r="R325" s="30">
        <f t="shared" si="85"/>
        <v>0</v>
      </c>
      <c r="S325" s="30">
        <f t="shared" si="86"/>
        <v>0</v>
      </c>
      <c r="T325" t="s">
        <v>49</v>
      </c>
      <c r="U325" t="s">
        <v>49</v>
      </c>
      <c r="V325" t="s">
        <v>122</v>
      </c>
      <c r="W325" t="s">
        <v>122</v>
      </c>
      <c r="X325" t="s">
        <v>118</v>
      </c>
      <c r="Y325" s="4">
        <f t="shared" si="90"/>
        <v>45966</v>
      </c>
      <c r="Z325" t="s">
        <v>38</v>
      </c>
      <c r="AA325" s="28">
        <v>35</v>
      </c>
      <c r="AB325" s="138">
        <v>26</v>
      </c>
      <c r="AC325" s="138">
        <v>2</v>
      </c>
      <c r="AD325" s="2">
        <v>0</v>
      </c>
      <c r="AE325" s="2">
        <v>0</v>
      </c>
      <c r="AF325" s="2">
        <v>5111.08</v>
      </c>
      <c r="AG325" s="2">
        <v>13650.77</v>
      </c>
      <c r="AH325" s="2">
        <v>1031.7</v>
      </c>
      <c r="AI325" s="2">
        <v>0</v>
      </c>
      <c r="AJ325" s="29">
        <v>0</v>
      </c>
      <c r="AK325" s="30">
        <f t="shared" si="87"/>
        <v>28</v>
      </c>
      <c r="AL325" s="30">
        <f t="shared" si="88"/>
        <v>14682.470000000001</v>
      </c>
      <c r="AM325" s="2">
        <f t="shared" si="98"/>
        <v>-35</v>
      </c>
      <c r="AN325" s="2">
        <f t="shared" si="98"/>
        <v>-26</v>
      </c>
      <c r="AO325" s="2">
        <f t="shared" si="98"/>
        <v>-2</v>
      </c>
      <c r="AP325" s="2">
        <f t="shared" si="98"/>
        <v>0</v>
      </c>
      <c r="AQ325" s="2">
        <f t="shared" si="98"/>
        <v>0</v>
      </c>
      <c r="AR325" s="2">
        <f t="shared" si="98"/>
        <v>-5111.08</v>
      </c>
      <c r="AS325" s="2">
        <f t="shared" si="98"/>
        <v>-13650.77</v>
      </c>
      <c r="AT325" s="2">
        <f t="shared" si="98"/>
        <v>-1031.7</v>
      </c>
      <c r="AU325" s="2">
        <f t="shared" si="98"/>
        <v>0</v>
      </c>
      <c r="AV325" s="29">
        <f t="shared" si="98"/>
        <v>0</v>
      </c>
      <c r="AW325" s="30">
        <f t="shared" si="98"/>
        <v>-28</v>
      </c>
      <c r="AX325" s="31">
        <f t="shared" si="98"/>
        <v>-14682.470000000001</v>
      </c>
      <c r="AY325" s="38">
        <f t="shared" si="97"/>
        <v>-1</v>
      </c>
      <c r="AZ325" s="38">
        <f t="shared" si="97"/>
        <v>-1</v>
      </c>
      <c r="BA325" s="38">
        <f t="shared" si="97"/>
        <v>-1</v>
      </c>
      <c r="BB325" s="38" t="str">
        <f t="shared" si="96"/>
        <v/>
      </c>
      <c r="BC325" s="38" t="str">
        <f t="shared" si="96"/>
        <v/>
      </c>
      <c r="BD325" s="38">
        <f t="shared" si="96"/>
        <v>-1</v>
      </c>
      <c r="BE325" s="38">
        <f t="shared" si="96"/>
        <v>-1</v>
      </c>
      <c r="BF325" s="38">
        <f t="shared" si="96"/>
        <v>-1</v>
      </c>
      <c r="BG325" s="38" t="str">
        <f t="shared" si="96"/>
        <v/>
      </c>
      <c r="BH325" s="39" t="str">
        <f t="shared" si="91"/>
        <v/>
      </c>
      <c r="BI325" s="76">
        <f t="shared" si="91"/>
        <v>-1</v>
      </c>
      <c r="BJ325" s="40">
        <f t="shared" si="91"/>
        <v>-1</v>
      </c>
      <c r="BK325" s="119" t="str">
        <f t="shared" si="93"/>
        <v/>
      </c>
      <c r="BL325" s="120" t="str">
        <f t="shared" si="93"/>
        <v/>
      </c>
      <c r="BM325" s="120" t="str">
        <f t="shared" si="93"/>
        <v/>
      </c>
      <c r="BN325" s="120" t="str">
        <f t="shared" si="93"/>
        <v/>
      </c>
      <c r="BO325" s="121" t="str">
        <f t="shared" si="93"/>
        <v/>
      </c>
      <c r="BP325" s="119">
        <f t="shared" si="94"/>
        <v>146.03085714285714</v>
      </c>
      <c r="BQ325" s="120">
        <f t="shared" si="94"/>
        <v>525.02961538461545</v>
      </c>
      <c r="BR325" s="120">
        <f t="shared" si="94"/>
        <v>515.85</v>
      </c>
      <c r="BS325" s="120" t="str">
        <f t="shared" si="94"/>
        <v/>
      </c>
      <c r="BT325" s="121" t="str">
        <f t="shared" si="94"/>
        <v/>
      </c>
      <c r="BU325" s="119" t="str">
        <f t="shared" si="95"/>
        <v/>
      </c>
      <c r="BV325" s="120" t="str">
        <f t="shared" si="95"/>
        <v/>
      </c>
      <c r="BW325" s="121" t="str">
        <f t="shared" si="95"/>
        <v/>
      </c>
      <c r="BX325" s="120" t="str">
        <f t="shared" si="95"/>
        <v/>
      </c>
      <c r="BY325" s="121" t="str">
        <f t="shared" si="95"/>
        <v/>
      </c>
    </row>
    <row r="326" spans="1:77" hidden="1" outlineLevel="1" x14ac:dyDescent="0.2">
      <c r="A326" t="s">
        <v>46</v>
      </c>
      <c r="B326" t="s">
        <v>46</v>
      </c>
      <c r="C326" t="s">
        <v>122</v>
      </c>
      <c r="D326" t="s">
        <v>122</v>
      </c>
      <c r="E326" t="s">
        <v>118</v>
      </c>
      <c r="F326" s="4">
        <f t="shared" si="89"/>
        <v>46331</v>
      </c>
      <c r="G326" t="s">
        <v>39</v>
      </c>
      <c r="H326" s="28">
        <v>0</v>
      </c>
      <c r="I326" s="138">
        <v>0</v>
      </c>
      <c r="J326" s="138">
        <v>0</v>
      </c>
      <c r="K326" s="2">
        <v>0</v>
      </c>
      <c r="L326" s="2">
        <v>0</v>
      </c>
      <c r="M326" s="2">
        <v>0</v>
      </c>
      <c r="N326" s="2">
        <v>0</v>
      </c>
      <c r="O326" s="2">
        <v>0</v>
      </c>
      <c r="P326" s="2">
        <v>0</v>
      </c>
      <c r="Q326" s="29">
        <v>0</v>
      </c>
      <c r="R326" s="30">
        <f t="shared" si="85"/>
        <v>0</v>
      </c>
      <c r="S326" s="30">
        <f t="shared" si="86"/>
        <v>0</v>
      </c>
      <c r="T326" t="s">
        <v>49</v>
      </c>
      <c r="U326" t="s">
        <v>49</v>
      </c>
      <c r="V326" t="s">
        <v>122</v>
      </c>
      <c r="W326" t="s">
        <v>122</v>
      </c>
      <c r="X326" t="s">
        <v>118</v>
      </c>
      <c r="Y326" s="4">
        <f t="shared" si="90"/>
        <v>45967</v>
      </c>
      <c r="Z326" t="s">
        <v>39</v>
      </c>
      <c r="AA326" s="28">
        <v>41</v>
      </c>
      <c r="AB326" s="138">
        <v>28</v>
      </c>
      <c r="AC326" s="138">
        <v>0</v>
      </c>
      <c r="AD326" s="2">
        <v>0</v>
      </c>
      <c r="AE326" s="2">
        <v>0</v>
      </c>
      <c r="AF326" s="2">
        <v>7866.64</v>
      </c>
      <c r="AG326" s="2">
        <v>6887.3099999999995</v>
      </c>
      <c r="AH326" s="2">
        <v>0</v>
      </c>
      <c r="AI326" s="2">
        <v>0</v>
      </c>
      <c r="AJ326" s="29">
        <v>0</v>
      </c>
      <c r="AK326" s="30">
        <f t="shared" si="87"/>
        <v>28</v>
      </c>
      <c r="AL326" s="30">
        <f t="shared" si="88"/>
        <v>6887.3099999999995</v>
      </c>
      <c r="AM326" s="2">
        <f t="shared" si="98"/>
        <v>-41</v>
      </c>
      <c r="AN326" s="2">
        <f t="shared" si="98"/>
        <v>-28</v>
      </c>
      <c r="AO326" s="2">
        <f t="shared" si="98"/>
        <v>0</v>
      </c>
      <c r="AP326" s="2">
        <f t="shared" si="98"/>
        <v>0</v>
      </c>
      <c r="AQ326" s="2">
        <f t="shared" si="98"/>
        <v>0</v>
      </c>
      <c r="AR326" s="2">
        <f t="shared" si="98"/>
        <v>-7866.64</v>
      </c>
      <c r="AS326" s="2">
        <f t="shared" si="98"/>
        <v>-6887.3099999999995</v>
      </c>
      <c r="AT326" s="2">
        <f t="shared" si="98"/>
        <v>0</v>
      </c>
      <c r="AU326" s="2">
        <f t="shared" si="98"/>
        <v>0</v>
      </c>
      <c r="AV326" s="29">
        <f t="shared" si="98"/>
        <v>0</v>
      </c>
      <c r="AW326" s="30">
        <f t="shared" si="98"/>
        <v>-28</v>
      </c>
      <c r="AX326" s="31">
        <f t="shared" si="98"/>
        <v>-6887.3099999999995</v>
      </c>
      <c r="AY326" s="38">
        <f t="shared" si="97"/>
        <v>-1</v>
      </c>
      <c r="AZ326" s="38">
        <f t="shared" si="97"/>
        <v>-1</v>
      </c>
      <c r="BA326" s="38" t="str">
        <f t="shared" si="97"/>
        <v/>
      </c>
      <c r="BB326" s="38" t="str">
        <f t="shared" si="96"/>
        <v/>
      </c>
      <c r="BC326" s="38" t="str">
        <f t="shared" si="96"/>
        <v/>
      </c>
      <c r="BD326" s="38">
        <f t="shared" si="96"/>
        <v>-1</v>
      </c>
      <c r="BE326" s="38">
        <f t="shared" si="96"/>
        <v>-1</v>
      </c>
      <c r="BF326" s="38" t="str">
        <f t="shared" si="96"/>
        <v/>
      </c>
      <c r="BG326" s="38" t="str">
        <f t="shared" si="96"/>
        <v/>
      </c>
      <c r="BH326" s="39" t="str">
        <f t="shared" si="91"/>
        <v/>
      </c>
      <c r="BI326" s="76">
        <f t="shared" si="91"/>
        <v>-1</v>
      </c>
      <c r="BJ326" s="40">
        <f t="shared" si="91"/>
        <v>-1</v>
      </c>
      <c r="BK326" s="119" t="str">
        <f t="shared" si="93"/>
        <v/>
      </c>
      <c r="BL326" s="120" t="str">
        <f t="shared" si="93"/>
        <v/>
      </c>
      <c r="BM326" s="120" t="str">
        <f t="shared" si="93"/>
        <v/>
      </c>
      <c r="BN326" s="120" t="str">
        <f t="shared" si="93"/>
        <v/>
      </c>
      <c r="BO326" s="121" t="str">
        <f t="shared" si="93"/>
        <v/>
      </c>
      <c r="BP326" s="119">
        <f t="shared" si="94"/>
        <v>191.86926829268293</v>
      </c>
      <c r="BQ326" s="120">
        <f t="shared" si="94"/>
        <v>245.97535714285712</v>
      </c>
      <c r="BR326" s="120" t="str">
        <f t="shared" si="94"/>
        <v/>
      </c>
      <c r="BS326" s="120" t="str">
        <f t="shared" si="94"/>
        <v/>
      </c>
      <c r="BT326" s="121" t="str">
        <f t="shared" si="94"/>
        <v/>
      </c>
      <c r="BU326" s="119" t="str">
        <f t="shared" si="95"/>
        <v/>
      </c>
      <c r="BV326" s="120" t="str">
        <f t="shared" si="95"/>
        <v/>
      </c>
      <c r="BW326" s="121" t="str">
        <f t="shared" si="95"/>
        <v/>
      </c>
      <c r="BX326" s="120" t="str">
        <f t="shared" si="95"/>
        <v/>
      </c>
      <c r="BY326" s="121" t="str">
        <f t="shared" si="95"/>
        <v/>
      </c>
    </row>
    <row r="327" spans="1:77" hidden="1" outlineLevel="1" x14ac:dyDescent="0.2">
      <c r="A327" t="s">
        <v>46</v>
      </c>
      <c r="B327" t="s">
        <v>46</v>
      </c>
      <c r="C327" t="s">
        <v>122</v>
      </c>
      <c r="D327" t="s">
        <v>122</v>
      </c>
      <c r="E327" t="s">
        <v>118</v>
      </c>
      <c r="F327" s="4">
        <f t="shared" si="89"/>
        <v>46332</v>
      </c>
      <c r="G327" t="s">
        <v>40</v>
      </c>
      <c r="H327" s="28">
        <v>0</v>
      </c>
      <c r="I327" s="138">
        <v>0</v>
      </c>
      <c r="J327" s="138">
        <v>0</v>
      </c>
      <c r="K327" s="2">
        <v>0</v>
      </c>
      <c r="L327" s="2">
        <v>0</v>
      </c>
      <c r="M327" s="2">
        <v>0</v>
      </c>
      <c r="N327" s="2">
        <v>0</v>
      </c>
      <c r="O327" s="2">
        <v>0</v>
      </c>
      <c r="P327" s="2">
        <v>0</v>
      </c>
      <c r="Q327" s="29">
        <v>0</v>
      </c>
      <c r="R327" s="30">
        <f t="shared" si="85"/>
        <v>0</v>
      </c>
      <c r="S327" s="30">
        <f t="shared" si="86"/>
        <v>0</v>
      </c>
      <c r="T327" t="s">
        <v>49</v>
      </c>
      <c r="U327" t="s">
        <v>49</v>
      </c>
      <c r="V327" t="s">
        <v>122</v>
      </c>
      <c r="W327" t="s">
        <v>122</v>
      </c>
      <c r="X327" t="s">
        <v>118</v>
      </c>
      <c r="Y327" s="4">
        <f t="shared" si="90"/>
        <v>45968</v>
      </c>
      <c r="Z327" t="s">
        <v>40</v>
      </c>
      <c r="AA327" s="28">
        <v>46</v>
      </c>
      <c r="AB327" s="138">
        <v>14</v>
      </c>
      <c r="AC327" s="138">
        <v>3</v>
      </c>
      <c r="AD327" s="2">
        <v>0</v>
      </c>
      <c r="AE327" s="2">
        <v>0</v>
      </c>
      <c r="AF327" s="2">
        <v>10689.95</v>
      </c>
      <c r="AG327" s="2">
        <v>8221.35</v>
      </c>
      <c r="AH327" s="2">
        <v>1980.18</v>
      </c>
      <c r="AI327" s="2">
        <v>0</v>
      </c>
      <c r="AJ327" s="29">
        <v>0</v>
      </c>
      <c r="AK327" s="30">
        <f t="shared" si="87"/>
        <v>17</v>
      </c>
      <c r="AL327" s="30">
        <f t="shared" si="88"/>
        <v>10201.530000000001</v>
      </c>
      <c r="AM327" s="2">
        <f t="shared" si="98"/>
        <v>-46</v>
      </c>
      <c r="AN327" s="2">
        <f t="shared" si="98"/>
        <v>-14</v>
      </c>
      <c r="AO327" s="2">
        <f t="shared" si="98"/>
        <v>-3</v>
      </c>
      <c r="AP327" s="2">
        <f t="shared" si="98"/>
        <v>0</v>
      </c>
      <c r="AQ327" s="2">
        <f t="shared" si="98"/>
        <v>0</v>
      </c>
      <c r="AR327" s="2">
        <f t="shared" si="98"/>
        <v>-10689.95</v>
      </c>
      <c r="AS327" s="2">
        <f t="shared" si="98"/>
        <v>-8221.35</v>
      </c>
      <c r="AT327" s="2">
        <f t="shared" si="98"/>
        <v>-1980.18</v>
      </c>
      <c r="AU327" s="2">
        <f t="shared" si="98"/>
        <v>0</v>
      </c>
      <c r="AV327" s="29">
        <f t="shared" si="98"/>
        <v>0</v>
      </c>
      <c r="AW327" s="30">
        <f t="shared" si="98"/>
        <v>-17</v>
      </c>
      <c r="AX327" s="31">
        <f t="shared" si="98"/>
        <v>-10201.530000000001</v>
      </c>
      <c r="AY327" s="38">
        <f t="shared" si="97"/>
        <v>-1</v>
      </c>
      <c r="AZ327" s="38">
        <f t="shared" si="97"/>
        <v>-1</v>
      </c>
      <c r="BA327" s="38">
        <f t="shared" si="97"/>
        <v>-1</v>
      </c>
      <c r="BB327" s="38" t="str">
        <f t="shared" si="96"/>
        <v/>
      </c>
      <c r="BC327" s="38" t="str">
        <f t="shared" si="96"/>
        <v/>
      </c>
      <c r="BD327" s="38">
        <f t="shared" si="96"/>
        <v>-1</v>
      </c>
      <c r="BE327" s="38">
        <f t="shared" si="96"/>
        <v>-1</v>
      </c>
      <c r="BF327" s="38">
        <f t="shared" si="96"/>
        <v>-1</v>
      </c>
      <c r="BG327" s="38" t="str">
        <f t="shared" si="96"/>
        <v/>
      </c>
      <c r="BH327" s="39" t="str">
        <f t="shared" si="91"/>
        <v/>
      </c>
      <c r="BI327" s="76">
        <f t="shared" si="91"/>
        <v>-1</v>
      </c>
      <c r="BJ327" s="40">
        <f t="shared" si="91"/>
        <v>-1</v>
      </c>
      <c r="BK327" s="119" t="str">
        <f t="shared" si="93"/>
        <v/>
      </c>
      <c r="BL327" s="120" t="str">
        <f t="shared" si="93"/>
        <v/>
      </c>
      <c r="BM327" s="120" t="str">
        <f t="shared" si="93"/>
        <v/>
      </c>
      <c r="BN327" s="120" t="str">
        <f t="shared" si="93"/>
        <v/>
      </c>
      <c r="BO327" s="121" t="str">
        <f t="shared" si="93"/>
        <v/>
      </c>
      <c r="BP327" s="119">
        <f t="shared" si="94"/>
        <v>232.39021739130436</v>
      </c>
      <c r="BQ327" s="120">
        <f t="shared" si="94"/>
        <v>587.23928571428576</v>
      </c>
      <c r="BR327" s="120">
        <f t="shared" si="94"/>
        <v>660.06000000000006</v>
      </c>
      <c r="BS327" s="120" t="str">
        <f t="shared" si="94"/>
        <v/>
      </c>
      <c r="BT327" s="121" t="str">
        <f t="shared" si="94"/>
        <v/>
      </c>
      <c r="BU327" s="119" t="str">
        <f t="shared" si="95"/>
        <v/>
      </c>
      <c r="BV327" s="120" t="str">
        <f t="shared" si="95"/>
        <v/>
      </c>
      <c r="BW327" s="121" t="str">
        <f t="shared" si="95"/>
        <v/>
      </c>
      <c r="BX327" s="120" t="str">
        <f t="shared" si="95"/>
        <v/>
      </c>
      <c r="BY327" s="121" t="str">
        <f t="shared" si="95"/>
        <v/>
      </c>
    </row>
    <row r="328" spans="1:77" ht="13.5" hidden="1" outlineLevel="1" thickBot="1" x14ac:dyDescent="0.25">
      <c r="A328" t="s">
        <v>46</v>
      </c>
      <c r="B328" t="s">
        <v>46</v>
      </c>
      <c r="C328" t="s">
        <v>122</v>
      </c>
      <c r="D328" t="s">
        <v>122</v>
      </c>
      <c r="E328" t="s">
        <v>118</v>
      </c>
      <c r="F328" s="59">
        <f t="shared" si="89"/>
        <v>46333</v>
      </c>
      <c r="G328" s="42" t="s">
        <v>41</v>
      </c>
      <c r="H328" s="43">
        <v>0</v>
      </c>
      <c r="I328" s="44">
        <v>0</v>
      </c>
      <c r="J328" s="44">
        <v>0</v>
      </c>
      <c r="K328" s="44">
        <v>0</v>
      </c>
      <c r="L328" s="44">
        <v>0</v>
      </c>
      <c r="M328" s="44">
        <v>0</v>
      </c>
      <c r="N328" s="44">
        <v>0</v>
      </c>
      <c r="O328" s="44">
        <v>0</v>
      </c>
      <c r="P328" s="44">
        <v>0</v>
      </c>
      <c r="Q328" s="45">
        <v>0</v>
      </c>
      <c r="R328" s="46">
        <f t="shared" si="85"/>
        <v>0</v>
      </c>
      <c r="S328" s="46">
        <f t="shared" si="86"/>
        <v>0</v>
      </c>
      <c r="T328" t="s">
        <v>49</v>
      </c>
      <c r="U328" t="s">
        <v>49</v>
      </c>
      <c r="V328" t="s">
        <v>122</v>
      </c>
      <c r="W328" t="s">
        <v>122</v>
      </c>
      <c r="X328" t="s">
        <v>118</v>
      </c>
      <c r="Y328" s="59">
        <f t="shared" si="90"/>
        <v>45969</v>
      </c>
      <c r="Z328" s="42" t="s">
        <v>41</v>
      </c>
      <c r="AA328" s="43">
        <v>16</v>
      </c>
      <c r="AB328" s="44">
        <v>1</v>
      </c>
      <c r="AC328" s="44">
        <v>2</v>
      </c>
      <c r="AD328" s="44">
        <v>0</v>
      </c>
      <c r="AE328" s="44">
        <v>0</v>
      </c>
      <c r="AF328" s="44">
        <v>3640.45</v>
      </c>
      <c r="AG328" s="44">
        <v>58.43</v>
      </c>
      <c r="AH328" s="44">
        <v>1054.47</v>
      </c>
      <c r="AI328" s="44">
        <v>0</v>
      </c>
      <c r="AJ328" s="45">
        <v>0</v>
      </c>
      <c r="AK328" s="46">
        <f t="shared" si="87"/>
        <v>3</v>
      </c>
      <c r="AL328" s="46">
        <f t="shared" si="88"/>
        <v>1112.9000000000001</v>
      </c>
      <c r="AM328" s="44">
        <f t="shared" si="98"/>
        <v>-16</v>
      </c>
      <c r="AN328" s="44">
        <f t="shared" si="98"/>
        <v>-1</v>
      </c>
      <c r="AO328" s="44">
        <f t="shared" si="98"/>
        <v>-2</v>
      </c>
      <c r="AP328" s="44">
        <f t="shared" si="98"/>
        <v>0</v>
      </c>
      <c r="AQ328" s="44">
        <f t="shared" si="98"/>
        <v>0</v>
      </c>
      <c r="AR328" s="44">
        <f t="shared" si="98"/>
        <v>-3640.45</v>
      </c>
      <c r="AS328" s="44">
        <f t="shared" si="98"/>
        <v>-58.43</v>
      </c>
      <c r="AT328" s="44">
        <f t="shared" si="98"/>
        <v>-1054.47</v>
      </c>
      <c r="AU328" s="44">
        <f t="shared" si="98"/>
        <v>0</v>
      </c>
      <c r="AV328" s="45">
        <f t="shared" si="98"/>
        <v>0</v>
      </c>
      <c r="AW328" s="46">
        <f t="shared" si="98"/>
        <v>-3</v>
      </c>
      <c r="AX328" s="47">
        <f t="shared" si="98"/>
        <v>-1112.9000000000001</v>
      </c>
      <c r="AY328" s="56">
        <f t="shared" si="97"/>
        <v>-1</v>
      </c>
      <c r="AZ328" s="56">
        <f t="shared" si="97"/>
        <v>-1</v>
      </c>
      <c r="BA328" s="56">
        <f t="shared" si="97"/>
        <v>-1</v>
      </c>
      <c r="BB328" s="56" t="str">
        <f t="shared" si="96"/>
        <v/>
      </c>
      <c r="BC328" s="56" t="str">
        <f t="shared" si="96"/>
        <v/>
      </c>
      <c r="BD328" s="56">
        <f t="shared" si="96"/>
        <v>-1</v>
      </c>
      <c r="BE328" s="56">
        <f t="shared" si="96"/>
        <v>-1</v>
      </c>
      <c r="BF328" s="56">
        <f t="shared" si="96"/>
        <v>-1</v>
      </c>
      <c r="BG328" s="56" t="str">
        <f t="shared" si="96"/>
        <v/>
      </c>
      <c r="BH328" s="57" t="str">
        <f t="shared" si="91"/>
        <v/>
      </c>
      <c r="BI328" s="81">
        <f t="shared" si="91"/>
        <v>-1</v>
      </c>
      <c r="BJ328" s="58">
        <f t="shared" si="91"/>
        <v>-1</v>
      </c>
      <c r="BK328" s="122" t="str">
        <f t="shared" si="93"/>
        <v/>
      </c>
      <c r="BL328" s="123" t="str">
        <f t="shared" si="93"/>
        <v/>
      </c>
      <c r="BM328" s="123" t="str">
        <f t="shared" si="93"/>
        <v/>
      </c>
      <c r="BN328" s="123" t="str">
        <f t="shared" si="93"/>
        <v/>
      </c>
      <c r="BO328" s="124" t="str">
        <f t="shared" si="93"/>
        <v/>
      </c>
      <c r="BP328" s="122">
        <f t="shared" si="94"/>
        <v>227.52812499999999</v>
      </c>
      <c r="BQ328" s="123">
        <f t="shared" si="94"/>
        <v>58.43</v>
      </c>
      <c r="BR328" s="123">
        <f t="shared" si="94"/>
        <v>527.23500000000001</v>
      </c>
      <c r="BS328" s="123" t="str">
        <f t="shared" si="94"/>
        <v/>
      </c>
      <c r="BT328" s="124" t="str">
        <f t="shared" si="94"/>
        <v/>
      </c>
      <c r="BU328" s="122" t="str">
        <f t="shared" si="95"/>
        <v/>
      </c>
      <c r="BV328" s="123" t="str">
        <f t="shared" si="95"/>
        <v/>
      </c>
      <c r="BW328" s="124" t="str">
        <f t="shared" si="95"/>
        <v/>
      </c>
      <c r="BX328" s="123" t="str">
        <f t="shared" si="95"/>
        <v/>
      </c>
      <c r="BY328" s="124" t="str">
        <f t="shared" si="95"/>
        <v/>
      </c>
    </row>
    <row r="329" spans="1:77" hidden="1" outlineLevel="1" x14ac:dyDescent="0.2">
      <c r="A329" t="s">
        <v>46</v>
      </c>
      <c r="B329" t="s">
        <v>46</v>
      </c>
      <c r="C329" t="s">
        <v>122</v>
      </c>
      <c r="D329" t="s">
        <v>122</v>
      </c>
      <c r="E329" t="s">
        <v>119</v>
      </c>
      <c r="F329" s="4">
        <f t="shared" si="89"/>
        <v>46334</v>
      </c>
      <c r="G329" t="s">
        <v>35</v>
      </c>
      <c r="H329" s="28">
        <v>0</v>
      </c>
      <c r="I329" s="138">
        <v>0</v>
      </c>
      <c r="J329" s="138">
        <v>0</v>
      </c>
      <c r="K329" s="2">
        <v>0</v>
      </c>
      <c r="L329" s="2">
        <v>0</v>
      </c>
      <c r="M329" s="2">
        <v>0</v>
      </c>
      <c r="N329" s="2">
        <v>0</v>
      </c>
      <c r="O329" s="2">
        <v>0</v>
      </c>
      <c r="P329" s="2">
        <v>0</v>
      </c>
      <c r="Q329" s="29">
        <v>0</v>
      </c>
      <c r="R329" s="30">
        <f t="shared" si="85"/>
        <v>0</v>
      </c>
      <c r="S329" s="30">
        <f t="shared" si="86"/>
        <v>0</v>
      </c>
      <c r="T329" t="s">
        <v>49</v>
      </c>
      <c r="U329" t="s">
        <v>49</v>
      </c>
      <c r="V329" t="s">
        <v>122</v>
      </c>
      <c r="W329" t="s">
        <v>122</v>
      </c>
      <c r="X329" t="s">
        <v>119</v>
      </c>
      <c r="Y329" s="4">
        <f t="shared" si="90"/>
        <v>45970</v>
      </c>
      <c r="Z329" t="s">
        <v>35</v>
      </c>
      <c r="AA329" s="28">
        <v>8</v>
      </c>
      <c r="AB329" s="138">
        <v>16</v>
      </c>
      <c r="AC329" s="138">
        <v>0</v>
      </c>
      <c r="AD329" s="2">
        <v>0</v>
      </c>
      <c r="AE329" s="2">
        <v>0</v>
      </c>
      <c r="AF329" s="2">
        <v>1955.59</v>
      </c>
      <c r="AG329" s="2">
        <v>5058.5600000000004</v>
      </c>
      <c r="AH329" s="2">
        <v>0</v>
      </c>
      <c r="AI329" s="2">
        <v>0</v>
      </c>
      <c r="AJ329" s="29">
        <v>0</v>
      </c>
      <c r="AK329" s="30">
        <f t="shared" si="87"/>
        <v>16</v>
      </c>
      <c r="AL329" s="30">
        <f t="shared" si="88"/>
        <v>5058.5600000000004</v>
      </c>
      <c r="AM329" s="2">
        <f t="shared" si="98"/>
        <v>-8</v>
      </c>
      <c r="AN329" s="2">
        <f t="shared" si="98"/>
        <v>-16</v>
      </c>
      <c r="AO329" s="2">
        <f t="shared" si="98"/>
        <v>0</v>
      </c>
      <c r="AP329" s="2">
        <f t="shared" si="98"/>
        <v>0</v>
      </c>
      <c r="AQ329" s="2">
        <f t="shared" si="98"/>
        <v>0</v>
      </c>
      <c r="AR329" s="2">
        <f t="shared" si="98"/>
        <v>-1955.59</v>
      </c>
      <c r="AS329" s="2">
        <f t="shared" si="98"/>
        <v>-5058.5600000000004</v>
      </c>
      <c r="AT329" s="2">
        <f t="shared" si="98"/>
        <v>0</v>
      </c>
      <c r="AU329" s="2">
        <f t="shared" si="98"/>
        <v>0</v>
      </c>
      <c r="AV329" s="29">
        <f t="shared" si="98"/>
        <v>0</v>
      </c>
      <c r="AW329" s="30">
        <f t="shared" si="98"/>
        <v>-16</v>
      </c>
      <c r="AX329" s="31">
        <f t="shared" si="98"/>
        <v>-5058.5600000000004</v>
      </c>
      <c r="AY329" s="38">
        <f t="shared" si="97"/>
        <v>-1</v>
      </c>
      <c r="AZ329" s="38">
        <f t="shared" si="97"/>
        <v>-1</v>
      </c>
      <c r="BA329" s="38" t="str">
        <f t="shared" si="97"/>
        <v/>
      </c>
      <c r="BB329" s="38" t="str">
        <f t="shared" si="96"/>
        <v/>
      </c>
      <c r="BC329" s="38" t="str">
        <f t="shared" si="96"/>
        <v/>
      </c>
      <c r="BD329" s="38">
        <f t="shared" si="96"/>
        <v>-1</v>
      </c>
      <c r="BE329" s="38">
        <f t="shared" si="96"/>
        <v>-1</v>
      </c>
      <c r="BF329" s="38" t="str">
        <f t="shared" si="96"/>
        <v/>
      </c>
      <c r="BG329" s="38" t="str">
        <f t="shared" si="96"/>
        <v/>
      </c>
      <c r="BH329" s="39" t="str">
        <f t="shared" si="91"/>
        <v/>
      </c>
      <c r="BI329" s="76">
        <f t="shared" si="91"/>
        <v>-1</v>
      </c>
      <c r="BJ329" s="40">
        <f t="shared" si="91"/>
        <v>-1</v>
      </c>
      <c r="BK329" s="116" t="str">
        <f t="shared" si="93"/>
        <v/>
      </c>
      <c r="BL329" s="117" t="str">
        <f t="shared" si="93"/>
        <v/>
      </c>
      <c r="BM329" s="117" t="str">
        <f t="shared" si="93"/>
        <v/>
      </c>
      <c r="BN329" s="117" t="str">
        <f t="shared" si="93"/>
        <v/>
      </c>
      <c r="BO329" s="118" t="str">
        <f t="shared" si="93"/>
        <v/>
      </c>
      <c r="BP329" s="116">
        <f t="shared" si="94"/>
        <v>244.44874999999999</v>
      </c>
      <c r="BQ329" s="117">
        <f t="shared" si="94"/>
        <v>316.16000000000003</v>
      </c>
      <c r="BR329" s="117" t="str">
        <f t="shared" si="94"/>
        <v/>
      </c>
      <c r="BS329" s="117" t="str">
        <f t="shared" si="94"/>
        <v/>
      </c>
      <c r="BT329" s="118" t="str">
        <f t="shared" si="94"/>
        <v/>
      </c>
      <c r="BU329" s="116" t="str">
        <f t="shared" si="95"/>
        <v/>
      </c>
      <c r="BV329" s="117" t="str">
        <f t="shared" si="95"/>
        <v/>
      </c>
      <c r="BW329" s="118" t="str">
        <f t="shared" si="95"/>
        <v/>
      </c>
      <c r="BX329" s="117" t="str">
        <f t="shared" si="95"/>
        <v/>
      </c>
      <c r="BY329" s="118" t="str">
        <f t="shared" si="95"/>
        <v/>
      </c>
    </row>
    <row r="330" spans="1:77" hidden="1" outlineLevel="1" x14ac:dyDescent="0.2">
      <c r="A330" t="s">
        <v>46</v>
      </c>
      <c r="B330" t="s">
        <v>46</v>
      </c>
      <c r="C330" t="s">
        <v>122</v>
      </c>
      <c r="D330" t="s">
        <v>122</v>
      </c>
      <c r="E330" t="s">
        <v>119</v>
      </c>
      <c r="F330" s="4">
        <f t="shared" si="89"/>
        <v>46335</v>
      </c>
      <c r="G330" t="s">
        <v>36</v>
      </c>
      <c r="H330" s="28">
        <v>0</v>
      </c>
      <c r="I330" s="138">
        <v>0</v>
      </c>
      <c r="J330" s="138">
        <v>0</v>
      </c>
      <c r="K330" s="2">
        <v>0</v>
      </c>
      <c r="L330" s="2">
        <v>0</v>
      </c>
      <c r="M330" s="2">
        <v>0</v>
      </c>
      <c r="N330" s="2">
        <v>0</v>
      </c>
      <c r="O330" s="2">
        <v>0</v>
      </c>
      <c r="P330" s="2">
        <v>0</v>
      </c>
      <c r="Q330" s="29">
        <v>0</v>
      </c>
      <c r="R330" s="30">
        <f t="shared" si="85"/>
        <v>0</v>
      </c>
      <c r="S330" s="30">
        <f t="shared" si="86"/>
        <v>0</v>
      </c>
      <c r="T330" t="s">
        <v>49</v>
      </c>
      <c r="U330" t="s">
        <v>49</v>
      </c>
      <c r="V330" t="s">
        <v>122</v>
      </c>
      <c r="W330" t="s">
        <v>122</v>
      </c>
      <c r="X330" t="s">
        <v>119</v>
      </c>
      <c r="Y330" s="4">
        <f t="shared" si="90"/>
        <v>45971</v>
      </c>
      <c r="Z330" t="s">
        <v>36</v>
      </c>
      <c r="AA330" s="28">
        <v>16</v>
      </c>
      <c r="AB330" s="138">
        <v>12</v>
      </c>
      <c r="AC330" s="138">
        <v>1</v>
      </c>
      <c r="AD330" s="2">
        <v>0</v>
      </c>
      <c r="AE330" s="2">
        <v>0</v>
      </c>
      <c r="AF330" s="2">
        <v>9043.5299999999988</v>
      </c>
      <c r="AG330" s="2">
        <v>2872.79</v>
      </c>
      <c r="AH330" s="2">
        <v>797.86</v>
      </c>
      <c r="AI330" s="2">
        <v>0</v>
      </c>
      <c r="AJ330" s="29">
        <v>0</v>
      </c>
      <c r="AK330" s="30">
        <f t="shared" si="87"/>
        <v>13</v>
      </c>
      <c r="AL330" s="30">
        <f t="shared" si="88"/>
        <v>3670.65</v>
      </c>
      <c r="AM330" s="2">
        <f t="shared" si="98"/>
        <v>-16</v>
      </c>
      <c r="AN330" s="2">
        <f t="shared" si="98"/>
        <v>-12</v>
      </c>
      <c r="AO330" s="2">
        <f t="shared" si="98"/>
        <v>-1</v>
      </c>
      <c r="AP330" s="2">
        <f t="shared" si="98"/>
        <v>0</v>
      </c>
      <c r="AQ330" s="2">
        <f t="shared" si="98"/>
        <v>0</v>
      </c>
      <c r="AR330" s="2">
        <f t="shared" si="98"/>
        <v>-9043.5299999999988</v>
      </c>
      <c r="AS330" s="2">
        <f t="shared" si="98"/>
        <v>-2872.79</v>
      </c>
      <c r="AT330" s="2">
        <f t="shared" si="98"/>
        <v>-797.86</v>
      </c>
      <c r="AU330" s="2">
        <f t="shared" si="98"/>
        <v>0</v>
      </c>
      <c r="AV330" s="29">
        <f t="shared" si="98"/>
        <v>0</v>
      </c>
      <c r="AW330" s="30">
        <f t="shared" si="98"/>
        <v>-13</v>
      </c>
      <c r="AX330" s="31">
        <f t="shared" si="98"/>
        <v>-3670.65</v>
      </c>
      <c r="AY330" s="38">
        <f t="shared" si="97"/>
        <v>-1</v>
      </c>
      <c r="AZ330" s="38">
        <f t="shared" si="97"/>
        <v>-1</v>
      </c>
      <c r="BA330" s="38">
        <f t="shared" si="97"/>
        <v>-1</v>
      </c>
      <c r="BB330" s="38" t="str">
        <f t="shared" si="96"/>
        <v/>
      </c>
      <c r="BC330" s="38" t="str">
        <f t="shared" si="96"/>
        <v/>
      </c>
      <c r="BD330" s="38">
        <f t="shared" si="96"/>
        <v>-1</v>
      </c>
      <c r="BE330" s="38">
        <f t="shared" si="96"/>
        <v>-1</v>
      </c>
      <c r="BF330" s="38">
        <f t="shared" si="96"/>
        <v>-1</v>
      </c>
      <c r="BG330" s="38" t="str">
        <f t="shared" si="96"/>
        <v/>
      </c>
      <c r="BH330" s="39" t="str">
        <f t="shared" si="91"/>
        <v/>
      </c>
      <c r="BI330" s="76">
        <f t="shared" si="91"/>
        <v>-1</v>
      </c>
      <c r="BJ330" s="40">
        <f t="shared" si="91"/>
        <v>-1</v>
      </c>
      <c r="BK330" s="119" t="str">
        <f t="shared" si="93"/>
        <v/>
      </c>
      <c r="BL330" s="120" t="str">
        <f t="shared" si="93"/>
        <v/>
      </c>
      <c r="BM330" s="120" t="str">
        <f t="shared" si="93"/>
        <v/>
      </c>
      <c r="BN330" s="120" t="str">
        <f t="shared" si="93"/>
        <v/>
      </c>
      <c r="BO330" s="121" t="str">
        <f t="shared" si="93"/>
        <v/>
      </c>
      <c r="BP330" s="119">
        <f t="shared" si="94"/>
        <v>565.22062499999993</v>
      </c>
      <c r="BQ330" s="120">
        <f t="shared" si="94"/>
        <v>239.39916666666667</v>
      </c>
      <c r="BR330" s="120">
        <f t="shared" si="94"/>
        <v>797.86</v>
      </c>
      <c r="BS330" s="120" t="str">
        <f t="shared" si="94"/>
        <v/>
      </c>
      <c r="BT330" s="121" t="str">
        <f t="shared" si="94"/>
        <v/>
      </c>
      <c r="BU330" s="119" t="str">
        <f t="shared" si="95"/>
        <v/>
      </c>
      <c r="BV330" s="120" t="str">
        <f t="shared" si="95"/>
        <v/>
      </c>
      <c r="BW330" s="121" t="str">
        <f t="shared" si="95"/>
        <v/>
      </c>
      <c r="BX330" s="120" t="str">
        <f t="shared" si="95"/>
        <v/>
      </c>
      <c r="BY330" s="121" t="str">
        <f t="shared" si="95"/>
        <v/>
      </c>
    </row>
    <row r="331" spans="1:77" hidden="1" outlineLevel="1" x14ac:dyDescent="0.2">
      <c r="A331" t="s">
        <v>46</v>
      </c>
      <c r="B331" t="s">
        <v>46</v>
      </c>
      <c r="C331" t="s">
        <v>122</v>
      </c>
      <c r="D331" t="s">
        <v>122</v>
      </c>
      <c r="E331" t="s">
        <v>119</v>
      </c>
      <c r="F331" s="4">
        <f t="shared" si="89"/>
        <v>46336</v>
      </c>
      <c r="G331" t="s">
        <v>37</v>
      </c>
      <c r="H331" s="28">
        <v>0</v>
      </c>
      <c r="I331" s="138">
        <v>0</v>
      </c>
      <c r="J331" s="138">
        <v>0</v>
      </c>
      <c r="K331" s="2">
        <v>0</v>
      </c>
      <c r="L331" s="2">
        <v>0</v>
      </c>
      <c r="M331" s="2">
        <v>0</v>
      </c>
      <c r="N331" s="2">
        <v>0</v>
      </c>
      <c r="O331" s="2">
        <v>0</v>
      </c>
      <c r="P331" s="2">
        <v>0</v>
      </c>
      <c r="Q331" s="29">
        <v>0</v>
      </c>
      <c r="R331" s="30">
        <f t="shared" si="85"/>
        <v>0</v>
      </c>
      <c r="S331" s="30">
        <f t="shared" si="86"/>
        <v>0</v>
      </c>
      <c r="T331" t="s">
        <v>49</v>
      </c>
      <c r="U331" t="s">
        <v>49</v>
      </c>
      <c r="V331" t="s">
        <v>122</v>
      </c>
      <c r="W331" t="s">
        <v>122</v>
      </c>
      <c r="X331" t="s">
        <v>119</v>
      </c>
      <c r="Y331" s="4">
        <f t="shared" si="90"/>
        <v>45972</v>
      </c>
      <c r="Z331" t="s">
        <v>37</v>
      </c>
      <c r="AA331" s="28">
        <v>37</v>
      </c>
      <c r="AB331" s="138">
        <v>17</v>
      </c>
      <c r="AC331" s="138">
        <v>3</v>
      </c>
      <c r="AD331" s="2">
        <v>0</v>
      </c>
      <c r="AE331" s="2">
        <v>0</v>
      </c>
      <c r="AF331" s="2">
        <v>8839.7800000000007</v>
      </c>
      <c r="AG331" s="2">
        <v>4397.67</v>
      </c>
      <c r="AH331" s="2">
        <v>2568.92</v>
      </c>
      <c r="AI331" s="2">
        <v>0</v>
      </c>
      <c r="AJ331" s="29">
        <v>0</v>
      </c>
      <c r="AK331" s="30">
        <f t="shared" si="87"/>
        <v>20</v>
      </c>
      <c r="AL331" s="30">
        <f t="shared" si="88"/>
        <v>6966.59</v>
      </c>
      <c r="AM331" s="2">
        <f t="shared" si="98"/>
        <v>-37</v>
      </c>
      <c r="AN331" s="2">
        <f t="shared" si="98"/>
        <v>-17</v>
      </c>
      <c r="AO331" s="2">
        <f t="shared" si="98"/>
        <v>-3</v>
      </c>
      <c r="AP331" s="2">
        <f t="shared" si="98"/>
        <v>0</v>
      </c>
      <c r="AQ331" s="2">
        <f t="shared" si="98"/>
        <v>0</v>
      </c>
      <c r="AR331" s="2">
        <f t="shared" si="98"/>
        <v>-8839.7800000000007</v>
      </c>
      <c r="AS331" s="2">
        <f t="shared" si="98"/>
        <v>-4397.67</v>
      </c>
      <c r="AT331" s="2">
        <f t="shared" si="98"/>
        <v>-2568.92</v>
      </c>
      <c r="AU331" s="2">
        <f t="shared" si="98"/>
        <v>0</v>
      </c>
      <c r="AV331" s="29">
        <f t="shared" si="98"/>
        <v>0</v>
      </c>
      <c r="AW331" s="30">
        <f t="shared" si="98"/>
        <v>-20</v>
      </c>
      <c r="AX331" s="31">
        <f t="shared" si="98"/>
        <v>-6966.59</v>
      </c>
      <c r="AY331" s="38">
        <f t="shared" si="97"/>
        <v>-1</v>
      </c>
      <c r="AZ331" s="38">
        <f t="shared" si="97"/>
        <v>-1</v>
      </c>
      <c r="BA331" s="38">
        <f t="shared" si="97"/>
        <v>-1</v>
      </c>
      <c r="BB331" s="38" t="str">
        <f t="shared" si="96"/>
        <v/>
      </c>
      <c r="BC331" s="38" t="str">
        <f t="shared" si="96"/>
        <v/>
      </c>
      <c r="BD331" s="38">
        <f t="shared" si="96"/>
        <v>-1</v>
      </c>
      <c r="BE331" s="38">
        <f t="shared" si="96"/>
        <v>-1</v>
      </c>
      <c r="BF331" s="38">
        <f t="shared" si="96"/>
        <v>-1</v>
      </c>
      <c r="BG331" s="38" t="str">
        <f t="shared" si="96"/>
        <v/>
      </c>
      <c r="BH331" s="39" t="str">
        <f t="shared" si="91"/>
        <v/>
      </c>
      <c r="BI331" s="76">
        <f t="shared" si="91"/>
        <v>-1</v>
      </c>
      <c r="BJ331" s="40">
        <f t="shared" si="91"/>
        <v>-1</v>
      </c>
      <c r="BK331" s="119" t="str">
        <f t="shared" si="93"/>
        <v/>
      </c>
      <c r="BL331" s="120" t="str">
        <f t="shared" si="93"/>
        <v/>
      </c>
      <c r="BM331" s="120" t="str">
        <f t="shared" si="93"/>
        <v/>
      </c>
      <c r="BN331" s="120" t="str">
        <f t="shared" si="93"/>
        <v/>
      </c>
      <c r="BO331" s="121" t="str">
        <f t="shared" si="93"/>
        <v/>
      </c>
      <c r="BP331" s="119">
        <f t="shared" si="94"/>
        <v>238.91297297297299</v>
      </c>
      <c r="BQ331" s="120">
        <f t="shared" si="94"/>
        <v>258.6864705882353</v>
      </c>
      <c r="BR331" s="120">
        <f t="shared" si="94"/>
        <v>856.30666666666673</v>
      </c>
      <c r="BS331" s="120" t="str">
        <f t="shared" si="94"/>
        <v/>
      </c>
      <c r="BT331" s="121" t="str">
        <f t="shared" si="94"/>
        <v/>
      </c>
      <c r="BU331" s="119" t="str">
        <f t="shared" si="95"/>
        <v/>
      </c>
      <c r="BV331" s="120" t="str">
        <f t="shared" si="95"/>
        <v/>
      </c>
      <c r="BW331" s="121" t="str">
        <f t="shared" si="95"/>
        <v/>
      </c>
      <c r="BX331" s="120" t="str">
        <f t="shared" si="95"/>
        <v/>
      </c>
      <c r="BY331" s="121" t="str">
        <f t="shared" si="95"/>
        <v/>
      </c>
    </row>
    <row r="332" spans="1:77" hidden="1" outlineLevel="1" x14ac:dyDescent="0.2">
      <c r="A332" t="s">
        <v>46</v>
      </c>
      <c r="B332" t="s">
        <v>46</v>
      </c>
      <c r="C332" t="s">
        <v>122</v>
      </c>
      <c r="D332" t="s">
        <v>122</v>
      </c>
      <c r="E332" t="s">
        <v>119</v>
      </c>
      <c r="F332" s="4">
        <f t="shared" si="89"/>
        <v>46337</v>
      </c>
      <c r="G332" t="s">
        <v>38</v>
      </c>
      <c r="H332" s="28">
        <v>0</v>
      </c>
      <c r="I332" s="138">
        <v>0</v>
      </c>
      <c r="J332" s="138">
        <v>0</v>
      </c>
      <c r="K332" s="2">
        <v>0</v>
      </c>
      <c r="L332" s="2">
        <v>0</v>
      </c>
      <c r="M332" s="2">
        <v>0</v>
      </c>
      <c r="N332" s="2">
        <v>0</v>
      </c>
      <c r="O332" s="2">
        <v>0</v>
      </c>
      <c r="P332" s="2">
        <v>0</v>
      </c>
      <c r="Q332" s="29">
        <v>0</v>
      </c>
      <c r="R332" s="30">
        <f t="shared" si="85"/>
        <v>0</v>
      </c>
      <c r="S332" s="30">
        <f t="shared" si="86"/>
        <v>0</v>
      </c>
      <c r="T332" t="s">
        <v>49</v>
      </c>
      <c r="U332" t="s">
        <v>49</v>
      </c>
      <c r="V332" t="s">
        <v>122</v>
      </c>
      <c r="W332" t="s">
        <v>122</v>
      </c>
      <c r="X332" t="s">
        <v>119</v>
      </c>
      <c r="Y332" s="4">
        <f t="shared" si="90"/>
        <v>45973</v>
      </c>
      <c r="Z332" t="s">
        <v>38</v>
      </c>
      <c r="AA332" s="28">
        <v>23</v>
      </c>
      <c r="AB332" s="138">
        <v>16</v>
      </c>
      <c r="AC332" s="138">
        <v>0</v>
      </c>
      <c r="AD332" s="2">
        <v>0</v>
      </c>
      <c r="AE332" s="2">
        <v>0</v>
      </c>
      <c r="AF332" s="2">
        <v>6567.91</v>
      </c>
      <c r="AG332" s="2">
        <v>4542.45</v>
      </c>
      <c r="AH332" s="2">
        <v>0</v>
      </c>
      <c r="AI332" s="2">
        <v>0</v>
      </c>
      <c r="AJ332" s="29">
        <v>0</v>
      </c>
      <c r="AK332" s="30">
        <f t="shared" si="87"/>
        <v>16</v>
      </c>
      <c r="AL332" s="30">
        <f t="shared" si="88"/>
        <v>4542.45</v>
      </c>
      <c r="AM332" s="2">
        <f t="shared" si="98"/>
        <v>-23</v>
      </c>
      <c r="AN332" s="2">
        <f t="shared" si="98"/>
        <v>-16</v>
      </c>
      <c r="AO332" s="2">
        <f t="shared" si="98"/>
        <v>0</v>
      </c>
      <c r="AP332" s="2">
        <f t="shared" si="98"/>
        <v>0</v>
      </c>
      <c r="AQ332" s="2">
        <f t="shared" si="98"/>
        <v>0</v>
      </c>
      <c r="AR332" s="2">
        <f t="shared" si="98"/>
        <v>-6567.91</v>
      </c>
      <c r="AS332" s="2">
        <f t="shared" si="98"/>
        <v>-4542.45</v>
      </c>
      <c r="AT332" s="2">
        <f t="shared" si="98"/>
        <v>0</v>
      </c>
      <c r="AU332" s="2">
        <f t="shared" si="98"/>
        <v>0</v>
      </c>
      <c r="AV332" s="29">
        <f t="shared" si="98"/>
        <v>0</v>
      </c>
      <c r="AW332" s="30">
        <f t="shared" si="98"/>
        <v>-16</v>
      </c>
      <c r="AX332" s="31">
        <f t="shared" si="98"/>
        <v>-4542.45</v>
      </c>
      <c r="AY332" s="38">
        <f t="shared" si="97"/>
        <v>-1</v>
      </c>
      <c r="AZ332" s="38">
        <f t="shared" si="97"/>
        <v>-1</v>
      </c>
      <c r="BA332" s="38" t="str">
        <f t="shared" si="97"/>
        <v/>
      </c>
      <c r="BB332" s="38" t="str">
        <f t="shared" si="96"/>
        <v/>
      </c>
      <c r="BC332" s="38" t="str">
        <f t="shared" si="96"/>
        <v/>
      </c>
      <c r="BD332" s="38">
        <f t="shared" si="96"/>
        <v>-1</v>
      </c>
      <c r="BE332" s="38">
        <f t="shared" si="96"/>
        <v>-1</v>
      </c>
      <c r="BF332" s="38" t="str">
        <f t="shared" si="96"/>
        <v/>
      </c>
      <c r="BG332" s="38" t="str">
        <f t="shared" si="96"/>
        <v/>
      </c>
      <c r="BH332" s="39" t="str">
        <f t="shared" si="91"/>
        <v/>
      </c>
      <c r="BI332" s="76">
        <f t="shared" si="91"/>
        <v>-1</v>
      </c>
      <c r="BJ332" s="40">
        <f t="shared" si="91"/>
        <v>-1</v>
      </c>
      <c r="BK332" s="119" t="str">
        <f t="shared" si="93"/>
        <v/>
      </c>
      <c r="BL332" s="120" t="str">
        <f t="shared" si="93"/>
        <v/>
      </c>
      <c r="BM332" s="120" t="str">
        <f t="shared" si="93"/>
        <v/>
      </c>
      <c r="BN332" s="120" t="str">
        <f t="shared" si="93"/>
        <v/>
      </c>
      <c r="BO332" s="121" t="str">
        <f t="shared" si="93"/>
        <v/>
      </c>
      <c r="BP332" s="119">
        <f t="shared" si="94"/>
        <v>285.56130434782608</v>
      </c>
      <c r="BQ332" s="120">
        <f t="shared" si="94"/>
        <v>283.90312499999999</v>
      </c>
      <c r="BR332" s="120" t="str">
        <f t="shared" si="94"/>
        <v/>
      </c>
      <c r="BS332" s="120" t="str">
        <f t="shared" si="94"/>
        <v/>
      </c>
      <c r="BT332" s="121" t="str">
        <f t="shared" si="94"/>
        <v/>
      </c>
      <c r="BU332" s="119" t="str">
        <f t="shared" si="95"/>
        <v/>
      </c>
      <c r="BV332" s="120" t="str">
        <f t="shared" si="95"/>
        <v/>
      </c>
      <c r="BW332" s="121" t="str">
        <f t="shared" si="95"/>
        <v/>
      </c>
      <c r="BX332" s="120" t="str">
        <f t="shared" si="95"/>
        <v/>
      </c>
      <c r="BY332" s="121" t="str">
        <f t="shared" si="95"/>
        <v/>
      </c>
    </row>
    <row r="333" spans="1:77" hidden="1" outlineLevel="1" x14ac:dyDescent="0.2">
      <c r="A333" t="s">
        <v>46</v>
      </c>
      <c r="B333" t="s">
        <v>46</v>
      </c>
      <c r="C333" t="s">
        <v>122</v>
      </c>
      <c r="D333" t="s">
        <v>122</v>
      </c>
      <c r="E333" t="s">
        <v>119</v>
      </c>
      <c r="F333" s="4">
        <f t="shared" si="89"/>
        <v>46338</v>
      </c>
      <c r="G333" t="s">
        <v>39</v>
      </c>
      <c r="H333" s="28">
        <v>0</v>
      </c>
      <c r="I333" s="138">
        <v>0</v>
      </c>
      <c r="J333" s="138">
        <v>0</v>
      </c>
      <c r="K333" s="2">
        <v>0</v>
      </c>
      <c r="L333" s="2">
        <v>0</v>
      </c>
      <c r="M333" s="2">
        <v>0</v>
      </c>
      <c r="N333" s="2">
        <v>0</v>
      </c>
      <c r="O333" s="2">
        <v>0</v>
      </c>
      <c r="P333" s="2">
        <v>0</v>
      </c>
      <c r="Q333" s="29">
        <v>0</v>
      </c>
      <c r="R333" s="30">
        <f t="shared" si="85"/>
        <v>0</v>
      </c>
      <c r="S333" s="30">
        <f t="shared" si="86"/>
        <v>0</v>
      </c>
      <c r="T333" t="s">
        <v>49</v>
      </c>
      <c r="U333" t="s">
        <v>49</v>
      </c>
      <c r="V333" t="s">
        <v>122</v>
      </c>
      <c r="W333" t="s">
        <v>122</v>
      </c>
      <c r="X333" t="s">
        <v>119</v>
      </c>
      <c r="Y333" s="4">
        <f t="shared" si="90"/>
        <v>45974</v>
      </c>
      <c r="Z333" t="s">
        <v>39</v>
      </c>
      <c r="AA333" s="28">
        <v>20</v>
      </c>
      <c r="AB333" s="138">
        <v>16</v>
      </c>
      <c r="AC333" s="138">
        <v>0</v>
      </c>
      <c r="AD333" s="2">
        <v>0</v>
      </c>
      <c r="AE333" s="2">
        <v>0</v>
      </c>
      <c r="AF333" s="2">
        <v>8305.619999999999</v>
      </c>
      <c r="AG333" s="2">
        <v>12558.53</v>
      </c>
      <c r="AH333" s="2">
        <v>0</v>
      </c>
      <c r="AI333" s="2">
        <v>0</v>
      </c>
      <c r="AJ333" s="29">
        <v>0</v>
      </c>
      <c r="AK333" s="30">
        <f t="shared" si="87"/>
        <v>16</v>
      </c>
      <c r="AL333" s="30">
        <f t="shared" si="88"/>
        <v>12558.53</v>
      </c>
      <c r="AM333" s="2">
        <f t="shared" si="98"/>
        <v>-20</v>
      </c>
      <c r="AN333" s="2">
        <f t="shared" si="98"/>
        <v>-16</v>
      </c>
      <c r="AO333" s="2">
        <f t="shared" si="98"/>
        <v>0</v>
      </c>
      <c r="AP333" s="2">
        <f t="shared" si="98"/>
        <v>0</v>
      </c>
      <c r="AQ333" s="2">
        <f t="shared" si="98"/>
        <v>0</v>
      </c>
      <c r="AR333" s="2">
        <f t="shared" si="98"/>
        <v>-8305.619999999999</v>
      </c>
      <c r="AS333" s="2">
        <f t="shared" si="98"/>
        <v>-12558.53</v>
      </c>
      <c r="AT333" s="2">
        <f t="shared" si="98"/>
        <v>0</v>
      </c>
      <c r="AU333" s="2">
        <f t="shared" si="98"/>
        <v>0</v>
      </c>
      <c r="AV333" s="29">
        <f t="shared" si="98"/>
        <v>0</v>
      </c>
      <c r="AW333" s="30">
        <f t="shared" si="98"/>
        <v>-16</v>
      </c>
      <c r="AX333" s="31">
        <f t="shared" si="98"/>
        <v>-12558.53</v>
      </c>
      <c r="AY333" s="38">
        <f t="shared" si="97"/>
        <v>-1</v>
      </c>
      <c r="AZ333" s="38">
        <f t="shared" si="97"/>
        <v>-1</v>
      </c>
      <c r="BA333" s="38" t="str">
        <f t="shared" si="97"/>
        <v/>
      </c>
      <c r="BB333" s="38" t="str">
        <f t="shared" si="96"/>
        <v/>
      </c>
      <c r="BC333" s="38" t="str">
        <f t="shared" si="96"/>
        <v/>
      </c>
      <c r="BD333" s="38">
        <f t="shared" si="96"/>
        <v>-1</v>
      </c>
      <c r="BE333" s="38">
        <f t="shared" si="96"/>
        <v>-1</v>
      </c>
      <c r="BF333" s="38" t="str">
        <f t="shared" si="96"/>
        <v/>
      </c>
      <c r="BG333" s="38" t="str">
        <f t="shared" si="96"/>
        <v/>
      </c>
      <c r="BH333" s="39" t="str">
        <f t="shared" si="91"/>
        <v/>
      </c>
      <c r="BI333" s="76">
        <f t="shared" si="91"/>
        <v>-1</v>
      </c>
      <c r="BJ333" s="40">
        <f t="shared" si="91"/>
        <v>-1</v>
      </c>
      <c r="BK333" s="119" t="str">
        <f t="shared" si="93"/>
        <v/>
      </c>
      <c r="BL333" s="120" t="str">
        <f t="shared" si="93"/>
        <v/>
      </c>
      <c r="BM333" s="120" t="str">
        <f t="shared" si="93"/>
        <v/>
      </c>
      <c r="BN333" s="120" t="str">
        <f t="shared" si="93"/>
        <v/>
      </c>
      <c r="BO333" s="121" t="str">
        <f t="shared" si="93"/>
        <v/>
      </c>
      <c r="BP333" s="119">
        <f t="shared" si="94"/>
        <v>415.28099999999995</v>
      </c>
      <c r="BQ333" s="120">
        <f t="shared" si="94"/>
        <v>784.90812500000004</v>
      </c>
      <c r="BR333" s="120" t="str">
        <f t="shared" si="94"/>
        <v/>
      </c>
      <c r="BS333" s="120" t="str">
        <f t="shared" si="94"/>
        <v/>
      </c>
      <c r="BT333" s="121" t="str">
        <f t="shared" si="94"/>
        <v/>
      </c>
      <c r="BU333" s="119" t="str">
        <f t="shared" si="95"/>
        <v/>
      </c>
      <c r="BV333" s="120" t="str">
        <f t="shared" si="95"/>
        <v/>
      </c>
      <c r="BW333" s="121" t="str">
        <f t="shared" si="95"/>
        <v/>
      </c>
      <c r="BX333" s="120" t="str">
        <f t="shared" si="95"/>
        <v/>
      </c>
      <c r="BY333" s="121" t="str">
        <f t="shared" si="95"/>
        <v/>
      </c>
    </row>
    <row r="334" spans="1:77" hidden="1" outlineLevel="1" x14ac:dyDescent="0.2">
      <c r="A334" t="s">
        <v>46</v>
      </c>
      <c r="B334" t="s">
        <v>46</v>
      </c>
      <c r="C334" t="s">
        <v>122</v>
      </c>
      <c r="D334" t="s">
        <v>122</v>
      </c>
      <c r="E334" t="s">
        <v>119</v>
      </c>
      <c r="F334" s="4">
        <f t="shared" si="89"/>
        <v>46339</v>
      </c>
      <c r="G334" t="s">
        <v>40</v>
      </c>
      <c r="H334" s="28">
        <v>0</v>
      </c>
      <c r="I334" s="138">
        <v>0</v>
      </c>
      <c r="J334" s="138">
        <v>0</v>
      </c>
      <c r="K334" s="2">
        <v>0</v>
      </c>
      <c r="L334" s="2">
        <v>0</v>
      </c>
      <c r="M334" s="2">
        <v>0</v>
      </c>
      <c r="N334" s="2">
        <v>0</v>
      </c>
      <c r="O334" s="2">
        <v>0</v>
      </c>
      <c r="P334" s="2">
        <v>0</v>
      </c>
      <c r="Q334" s="29">
        <v>0</v>
      </c>
      <c r="R334" s="30">
        <f t="shared" si="85"/>
        <v>0</v>
      </c>
      <c r="S334" s="30">
        <f t="shared" si="86"/>
        <v>0</v>
      </c>
      <c r="T334" t="s">
        <v>49</v>
      </c>
      <c r="U334" t="s">
        <v>49</v>
      </c>
      <c r="V334" t="s">
        <v>122</v>
      </c>
      <c r="W334" t="s">
        <v>122</v>
      </c>
      <c r="X334" t="s">
        <v>119</v>
      </c>
      <c r="Y334" s="4">
        <f t="shared" si="90"/>
        <v>45975</v>
      </c>
      <c r="Z334" t="s">
        <v>40</v>
      </c>
      <c r="AA334" s="28">
        <v>30</v>
      </c>
      <c r="AB334" s="138">
        <v>16</v>
      </c>
      <c r="AC334" s="138">
        <v>0</v>
      </c>
      <c r="AD334" s="2">
        <v>0</v>
      </c>
      <c r="AE334" s="2">
        <v>0</v>
      </c>
      <c r="AF334" s="2">
        <v>12268.940000000002</v>
      </c>
      <c r="AG334" s="2">
        <v>8429.35</v>
      </c>
      <c r="AH334" s="2">
        <v>0</v>
      </c>
      <c r="AI334" s="2">
        <v>0</v>
      </c>
      <c r="AJ334" s="29">
        <v>0</v>
      </c>
      <c r="AK334" s="30">
        <f t="shared" si="87"/>
        <v>16</v>
      </c>
      <c r="AL334" s="30">
        <f t="shared" si="88"/>
        <v>8429.35</v>
      </c>
      <c r="AM334" s="2">
        <f t="shared" si="98"/>
        <v>-30</v>
      </c>
      <c r="AN334" s="2">
        <f t="shared" si="98"/>
        <v>-16</v>
      </c>
      <c r="AO334" s="2">
        <f t="shared" si="98"/>
        <v>0</v>
      </c>
      <c r="AP334" s="2">
        <f t="shared" si="98"/>
        <v>0</v>
      </c>
      <c r="AQ334" s="2">
        <f t="shared" si="98"/>
        <v>0</v>
      </c>
      <c r="AR334" s="2">
        <f t="shared" si="98"/>
        <v>-12268.940000000002</v>
      </c>
      <c r="AS334" s="2">
        <f t="shared" si="98"/>
        <v>-8429.35</v>
      </c>
      <c r="AT334" s="2">
        <f t="shared" si="98"/>
        <v>0</v>
      </c>
      <c r="AU334" s="2">
        <f t="shared" si="98"/>
        <v>0</v>
      </c>
      <c r="AV334" s="29">
        <f t="shared" si="98"/>
        <v>0</v>
      </c>
      <c r="AW334" s="30">
        <f t="shared" si="98"/>
        <v>-16</v>
      </c>
      <c r="AX334" s="31">
        <f t="shared" ref="AX334:AX377" si="99">+S334-AL334</f>
        <v>-8429.35</v>
      </c>
      <c r="AY334" s="38">
        <f t="shared" si="97"/>
        <v>-1</v>
      </c>
      <c r="AZ334" s="38">
        <f t="shared" si="97"/>
        <v>-1</v>
      </c>
      <c r="BA334" s="38" t="str">
        <f t="shared" si="97"/>
        <v/>
      </c>
      <c r="BB334" s="38" t="str">
        <f t="shared" si="96"/>
        <v/>
      </c>
      <c r="BC334" s="38" t="str">
        <f t="shared" si="96"/>
        <v/>
      </c>
      <c r="BD334" s="38">
        <f t="shared" si="96"/>
        <v>-1</v>
      </c>
      <c r="BE334" s="38">
        <f t="shared" ref="BE334:BJ377" si="100">IFERROR(AS334/AG334,"")</f>
        <v>-1</v>
      </c>
      <c r="BF334" s="38" t="str">
        <f t="shared" si="100"/>
        <v/>
      </c>
      <c r="BG334" s="38" t="str">
        <f t="shared" si="100"/>
        <v/>
      </c>
      <c r="BH334" s="39" t="str">
        <f t="shared" si="91"/>
        <v/>
      </c>
      <c r="BI334" s="76">
        <f t="shared" si="91"/>
        <v>-1</v>
      </c>
      <c r="BJ334" s="40">
        <f t="shared" si="91"/>
        <v>-1</v>
      </c>
      <c r="BK334" s="119" t="str">
        <f t="shared" si="93"/>
        <v/>
      </c>
      <c r="BL334" s="120" t="str">
        <f t="shared" si="93"/>
        <v/>
      </c>
      <c r="BM334" s="120" t="str">
        <f t="shared" si="93"/>
        <v/>
      </c>
      <c r="BN334" s="120" t="str">
        <f t="shared" si="93"/>
        <v/>
      </c>
      <c r="BO334" s="121" t="str">
        <f t="shared" si="93"/>
        <v/>
      </c>
      <c r="BP334" s="119">
        <f t="shared" si="94"/>
        <v>408.96466666666674</v>
      </c>
      <c r="BQ334" s="120">
        <f t="shared" si="94"/>
        <v>526.83437500000002</v>
      </c>
      <c r="BR334" s="120" t="str">
        <f t="shared" si="94"/>
        <v/>
      </c>
      <c r="BS334" s="120" t="str">
        <f t="shared" si="94"/>
        <v/>
      </c>
      <c r="BT334" s="121" t="str">
        <f t="shared" si="94"/>
        <v/>
      </c>
      <c r="BU334" s="119" t="str">
        <f t="shared" si="95"/>
        <v/>
      </c>
      <c r="BV334" s="120" t="str">
        <f t="shared" si="95"/>
        <v/>
      </c>
      <c r="BW334" s="121" t="str">
        <f t="shared" si="95"/>
        <v/>
      </c>
      <c r="BX334" s="120" t="str">
        <f t="shared" si="95"/>
        <v/>
      </c>
      <c r="BY334" s="121" t="str">
        <f t="shared" si="95"/>
        <v/>
      </c>
    </row>
    <row r="335" spans="1:77" ht="13.5" hidden="1" outlineLevel="1" thickBot="1" x14ac:dyDescent="0.25">
      <c r="A335" t="s">
        <v>46</v>
      </c>
      <c r="B335" t="s">
        <v>46</v>
      </c>
      <c r="C335" t="s">
        <v>122</v>
      </c>
      <c r="D335" t="s">
        <v>122</v>
      </c>
      <c r="E335" t="s">
        <v>119</v>
      </c>
      <c r="F335" s="59">
        <f t="shared" si="89"/>
        <v>46340</v>
      </c>
      <c r="G335" s="42" t="s">
        <v>41</v>
      </c>
      <c r="H335" s="43">
        <v>0</v>
      </c>
      <c r="I335" s="44">
        <v>0</v>
      </c>
      <c r="J335" s="44">
        <v>0</v>
      </c>
      <c r="K335" s="44">
        <v>0</v>
      </c>
      <c r="L335" s="44">
        <v>0</v>
      </c>
      <c r="M335" s="44">
        <v>0</v>
      </c>
      <c r="N335" s="44">
        <v>0</v>
      </c>
      <c r="O335" s="44">
        <v>0</v>
      </c>
      <c r="P335" s="44">
        <v>0</v>
      </c>
      <c r="Q335" s="45">
        <v>0</v>
      </c>
      <c r="R335" s="46">
        <f t="shared" ref="R335:R377" si="101">SUM(I335:L335)</f>
        <v>0</v>
      </c>
      <c r="S335" s="46">
        <f t="shared" ref="S335:S377" si="102">SUM(N335:Q335)</f>
        <v>0</v>
      </c>
      <c r="T335" t="s">
        <v>49</v>
      </c>
      <c r="U335" t="s">
        <v>49</v>
      </c>
      <c r="V335" t="s">
        <v>122</v>
      </c>
      <c r="W335" t="s">
        <v>122</v>
      </c>
      <c r="X335" t="s">
        <v>119</v>
      </c>
      <c r="Y335" s="59">
        <f t="shared" si="90"/>
        <v>45976</v>
      </c>
      <c r="Z335" s="42" t="s">
        <v>41</v>
      </c>
      <c r="AA335" s="43">
        <v>26</v>
      </c>
      <c r="AB335" s="44">
        <v>0</v>
      </c>
      <c r="AC335" s="44">
        <v>0</v>
      </c>
      <c r="AD335" s="44">
        <v>0</v>
      </c>
      <c r="AE335" s="44">
        <v>0</v>
      </c>
      <c r="AF335" s="44">
        <v>5837.8799999999992</v>
      </c>
      <c r="AG335" s="44">
        <v>0</v>
      </c>
      <c r="AH335" s="44">
        <v>0</v>
      </c>
      <c r="AI335" s="44">
        <v>0</v>
      </c>
      <c r="AJ335" s="45">
        <v>0</v>
      </c>
      <c r="AK335" s="46">
        <f t="shared" ref="AK335:AK377" si="103">SUM(AB335:AE335)</f>
        <v>0</v>
      </c>
      <c r="AL335" s="46">
        <f t="shared" ref="AL335:AL377" si="104">SUM(AG335:AJ335)</f>
        <v>0</v>
      </c>
      <c r="AM335" s="44">
        <f t="shared" ref="AM335:AW358" si="105">+H335-AA335</f>
        <v>-26</v>
      </c>
      <c r="AN335" s="44">
        <f t="shared" si="105"/>
        <v>0</v>
      </c>
      <c r="AO335" s="44">
        <f t="shared" si="105"/>
        <v>0</v>
      </c>
      <c r="AP335" s="44">
        <f t="shared" si="105"/>
        <v>0</v>
      </c>
      <c r="AQ335" s="44">
        <f t="shared" si="105"/>
        <v>0</v>
      </c>
      <c r="AR335" s="44">
        <f t="shared" si="105"/>
        <v>-5837.8799999999992</v>
      </c>
      <c r="AS335" s="44">
        <f t="shared" si="105"/>
        <v>0</v>
      </c>
      <c r="AT335" s="44">
        <f t="shared" si="105"/>
        <v>0</v>
      </c>
      <c r="AU335" s="44">
        <f t="shared" si="105"/>
        <v>0</v>
      </c>
      <c r="AV335" s="45">
        <f t="shared" si="105"/>
        <v>0</v>
      </c>
      <c r="AW335" s="46">
        <f t="shared" si="105"/>
        <v>0</v>
      </c>
      <c r="AX335" s="47">
        <f t="shared" si="99"/>
        <v>0</v>
      </c>
      <c r="AY335" s="56">
        <f t="shared" si="97"/>
        <v>-1</v>
      </c>
      <c r="AZ335" s="56" t="str">
        <f t="shared" si="97"/>
        <v/>
      </c>
      <c r="BA335" s="56" t="str">
        <f t="shared" si="97"/>
        <v/>
      </c>
      <c r="BB335" s="56" t="str">
        <f t="shared" si="97"/>
        <v/>
      </c>
      <c r="BC335" s="56" t="str">
        <f t="shared" si="97"/>
        <v/>
      </c>
      <c r="BD335" s="56">
        <f t="shared" si="97"/>
        <v>-1</v>
      </c>
      <c r="BE335" s="56" t="str">
        <f t="shared" si="100"/>
        <v/>
      </c>
      <c r="BF335" s="56" t="str">
        <f t="shared" si="100"/>
        <v/>
      </c>
      <c r="BG335" s="56" t="str">
        <f t="shared" si="100"/>
        <v/>
      </c>
      <c r="BH335" s="57" t="str">
        <f t="shared" si="91"/>
        <v/>
      </c>
      <c r="BI335" s="81" t="str">
        <f t="shared" si="91"/>
        <v/>
      </c>
      <c r="BJ335" s="58" t="str">
        <f t="shared" si="91"/>
        <v/>
      </c>
      <c r="BK335" s="122" t="str">
        <f t="shared" si="93"/>
        <v/>
      </c>
      <c r="BL335" s="123" t="str">
        <f t="shared" si="93"/>
        <v/>
      </c>
      <c r="BM335" s="123" t="str">
        <f t="shared" si="93"/>
        <v/>
      </c>
      <c r="BN335" s="123" t="str">
        <f t="shared" si="93"/>
        <v/>
      </c>
      <c r="BO335" s="124" t="str">
        <f t="shared" si="93"/>
        <v/>
      </c>
      <c r="BP335" s="122">
        <f t="shared" si="94"/>
        <v>224.53384615384613</v>
      </c>
      <c r="BQ335" s="123" t="str">
        <f t="shared" si="94"/>
        <v/>
      </c>
      <c r="BR335" s="123" t="str">
        <f t="shared" si="94"/>
        <v/>
      </c>
      <c r="BS335" s="123" t="str">
        <f t="shared" si="94"/>
        <v/>
      </c>
      <c r="BT335" s="124" t="str">
        <f t="shared" si="94"/>
        <v/>
      </c>
      <c r="BU335" s="122" t="str">
        <f t="shared" si="95"/>
        <v/>
      </c>
      <c r="BV335" s="123" t="str">
        <f t="shared" si="95"/>
        <v/>
      </c>
      <c r="BW335" s="124" t="str">
        <f t="shared" si="95"/>
        <v/>
      </c>
      <c r="BX335" s="123" t="str">
        <f t="shared" si="95"/>
        <v/>
      </c>
      <c r="BY335" s="124" t="str">
        <f t="shared" si="95"/>
        <v/>
      </c>
    </row>
    <row r="336" spans="1:77" hidden="1" outlineLevel="1" x14ac:dyDescent="0.2">
      <c r="A336" t="s">
        <v>46</v>
      </c>
      <c r="B336" t="s">
        <v>46</v>
      </c>
      <c r="C336" t="s">
        <v>122</v>
      </c>
      <c r="D336" t="s">
        <v>122</v>
      </c>
      <c r="E336" t="s">
        <v>120</v>
      </c>
      <c r="F336" s="4">
        <f t="shared" ref="F336:F377" si="106">+F335+1</f>
        <v>46341</v>
      </c>
      <c r="G336" t="s">
        <v>35</v>
      </c>
      <c r="H336" s="28">
        <v>0</v>
      </c>
      <c r="I336" s="138">
        <v>0</v>
      </c>
      <c r="J336" s="138">
        <v>0</v>
      </c>
      <c r="K336" s="2">
        <v>0</v>
      </c>
      <c r="L336" s="2">
        <v>0</v>
      </c>
      <c r="M336" s="2">
        <v>0</v>
      </c>
      <c r="N336" s="2">
        <v>0</v>
      </c>
      <c r="O336" s="2">
        <v>0</v>
      </c>
      <c r="P336" s="2">
        <v>0</v>
      </c>
      <c r="Q336" s="29">
        <v>0</v>
      </c>
      <c r="R336" s="30">
        <f t="shared" si="101"/>
        <v>0</v>
      </c>
      <c r="S336" s="30">
        <f t="shared" si="102"/>
        <v>0</v>
      </c>
      <c r="T336" t="s">
        <v>49</v>
      </c>
      <c r="U336" t="s">
        <v>49</v>
      </c>
      <c r="V336" t="s">
        <v>122</v>
      </c>
      <c r="W336" t="s">
        <v>122</v>
      </c>
      <c r="X336" t="s">
        <v>120</v>
      </c>
      <c r="Y336" s="4">
        <f t="shared" ref="Y336:Y377" si="107">+Y335+1</f>
        <v>45977</v>
      </c>
      <c r="Z336" t="s">
        <v>35</v>
      </c>
      <c r="AA336" s="28">
        <v>5</v>
      </c>
      <c r="AB336" s="138">
        <v>16</v>
      </c>
      <c r="AC336" s="138">
        <v>0</v>
      </c>
      <c r="AD336" s="2">
        <v>0</v>
      </c>
      <c r="AE336" s="2">
        <v>0</v>
      </c>
      <c r="AF336" s="2">
        <v>1351.2400000000002</v>
      </c>
      <c r="AG336" s="2">
        <v>3749.0800000000004</v>
      </c>
      <c r="AH336" s="2">
        <v>0</v>
      </c>
      <c r="AI336" s="2">
        <v>0</v>
      </c>
      <c r="AJ336" s="29">
        <v>0</v>
      </c>
      <c r="AK336" s="30">
        <f t="shared" si="103"/>
        <v>16</v>
      </c>
      <c r="AL336" s="30">
        <f t="shared" si="104"/>
        <v>3749.0800000000004</v>
      </c>
      <c r="AM336" s="2">
        <f t="shared" si="105"/>
        <v>-5</v>
      </c>
      <c r="AN336" s="2">
        <f t="shared" si="105"/>
        <v>-16</v>
      </c>
      <c r="AO336" s="2">
        <f t="shared" si="105"/>
        <v>0</v>
      </c>
      <c r="AP336" s="2">
        <f t="shared" si="105"/>
        <v>0</v>
      </c>
      <c r="AQ336" s="2">
        <f t="shared" si="105"/>
        <v>0</v>
      </c>
      <c r="AR336" s="2">
        <f t="shared" si="105"/>
        <v>-1351.2400000000002</v>
      </c>
      <c r="AS336" s="2">
        <f t="shared" si="105"/>
        <v>-3749.0800000000004</v>
      </c>
      <c r="AT336" s="2">
        <f t="shared" si="105"/>
        <v>0</v>
      </c>
      <c r="AU336" s="2">
        <f t="shared" si="105"/>
        <v>0</v>
      </c>
      <c r="AV336" s="29">
        <f t="shared" si="105"/>
        <v>0</v>
      </c>
      <c r="AW336" s="30">
        <f t="shared" si="105"/>
        <v>-16</v>
      </c>
      <c r="AX336" s="31">
        <f t="shared" si="99"/>
        <v>-3749.0800000000004</v>
      </c>
      <c r="AY336" s="38">
        <f t="shared" si="97"/>
        <v>-1</v>
      </c>
      <c r="AZ336" s="38">
        <f t="shared" si="97"/>
        <v>-1</v>
      </c>
      <c r="BA336" s="38" t="str">
        <f t="shared" si="97"/>
        <v/>
      </c>
      <c r="BB336" s="38" t="str">
        <f t="shared" si="97"/>
        <v/>
      </c>
      <c r="BC336" s="38" t="str">
        <f t="shared" si="97"/>
        <v/>
      </c>
      <c r="BD336" s="38">
        <f t="shared" si="97"/>
        <v>-1</v>
      </c>
      <c r="BE336" s="38">
        <f t="shared" si="100"/>
        <v>-1</v>
      </c>
      <c r="BF336" s="38" t="str">
        <f t="shared" si="100"/>
        <v/>
      </c>
      <c r="BG336" s="38" t="str">
        <f t="shared" si="100"/>
        <v/>
      </c>
      <c r="BH336" s="39" t="str">
        <f t="shared" si="91"/>
        <v/>
      </c>
      <c r="BI336" s="76">
        <f t="shared" si="91"/>
        <v>-1</v>
      </c>
      <c r="BJ336" s="40">
        <f t="shared" si="91"/>
        <v>-1</v>
      </c>
      <c r="BK336" s="116" t="str">
        <f t="shared" si="93"/>
        <v/>
      </c>
      <c r="BL336" s="117" t="str">
        <f t="shared" si="93"/>
        <v/>
      </c>
      <c r="BM336" s="117" t="str">
        <f t="shared" si="93"/>
        <v/>
      </c>
      <c r="BN336" s="117" t="str">
        <f t="shared" si="93"/>
        <v/>
      </c>
      <c r="BO336" s="118" t="str">
        <f t="shared" si="93"/>
        <v/>
      </c>
      <c r="BP336" s="116">
        <f t="shared" si="94"/>
        <v>270.24800000000005</v>
      </c>
      <c r="BQ336" s="117">
        <f t="shared" si="94"/>
        <v>234.31750000000002</v>
      </c>
      <c r="BR336" s="117" t="str">
        <f t="shared" si="94"/>
        <v/>
      </c>
      <c r="BS336" s="117" t="str">
        <f t="shared" si="94"/>
        <v/>
      </c>
      <c r="BT336" s="118" t="str">
        <f t="shared" si="94"/>
        <v/>
      </c>
      <c r="BU336" s="116" t="str">
        <f t="shared" si="95"/>
        <v/>
      </c>
      <c r="BV336" s="117" t="str">
        <f t="shared" si="95"/>
        <v/>
      </c>
      <c r="BW336" s="118" t="str">
        <f t="shared" si="95"/>
        <v/>
      </c>
      <c r="BX336" s="117" t="str">
        <f t="shared" si="95"/>
        <v/>
      </c>
      <c r="BY336" s="118" t="str">
        <f t="shared" si="95"/>
        <v/>
      </c>
    </row>
    <row r="337" spans="1:77" hidden="1" outlineLevel="1" x14ac:dyDescent="0.2">
      <c r="A337" t="s">
        <v>46</v>
      </c>
      <c r="B337" t="s">
        <v>46</v>
      </c>
      <c r="C337" t="s">
        <v>122</v>
      </c>
      <c r="D337" t="s">
        <v>122</v>
      </c>
      <c r="E337" t="s">
        <v>120</v>
      </c>
      <c r="F337" s="4">
        <f t="shared" si="106"/>
        <v>46342</v>
      </c>
      <c r="G337" t="s">
        <v>36</v>
      </c>
      <c r="H337" s="28">
        <v>0</v>
      </c>
      <c r="I337" s="138">
        <v>0</v>
      </c>
      <c r="J337" s="138">
        <v>0</v>
      </c>
      <c r="K337" s="2">
        <v>0</v>
      </c>
      <c r="L337" s="2">
        <v>0</v>
      </c>
      <c r="M337" s="2">
        <v>0</v>
      </c>
      <c r="N337" s="2">
        <v>0</v>
      </c>
      <c r="O337" s="2">
        <v>0</v>
      </c>
      <c r="P337" s="2">
        <v>0</v>
      </c>
      <c r="Q337" s="29">
        <v>0</v>
      </c>
      <c r="R337" s="30">
        <f t="shared" si="101"/>
        <v>0</v>
      </c>
      <c r="S337" s="30">
        <f t="shared" si="102"/>
        <v>0</v>
      </c>
      <c r="T337" t="s">
        <v>49</v>
      </c>
      <c r="U337" t="s">
        <v>49</v>
      </c>
      <c r="V337" t="s">
        <v>122</v>
      </c>
      <c r="W337" t="s">
        <v>122</v>
      </c>
      <c r="X337" t="s">
        <v>120</v>
      </c>
      <c r="Y337" s="4">
        <f t="shared" si="107"/>
        <v>45978</v>
      </c>
      <c r="Z337" t="s">
        <v>36</v>
      </c>
      <c r="AA337" s="28">
        <v>22</v>
      </c>
      <c r="AB337" s="138">
        <v>11</v>
      </c>
      <c r="AC337" s="138">
        <v>2</v>
      </c>
      <c r="AD337" s="2">
        <v>0</v>
      </c>
      <c r="AE337" s="2">
        <v>0</v>
      </c>
      <c r="AF337" s="2">
        <v>3647.17</v>
      </c>
      <c r="AG337" s="2">
        <v>2900.5</v>
      </c>
      <c r="AH337" s="2">
        <v>642.62</v>
      </c>
      <c r="AI337" s="2">
        <v>0</v>
      </c>
      <c r="AJ337" s="29">
        <v>0</v>
      </c>
      <c r="AK337" s="30">
        <f t="shared" si="103"/>
        <v>13</v>
      </c>
      <c r="AL337" s="30">
        <f t="shared" si="104"/>
        <v>3543.12</v>
      </c>
      <c r="AM337" s="2">
        <f t="shared" si="105"/>
        <v>-22</v>
      </c>
      <c r="AN337" s="2">
        <f t="shared" si="105"/>
        <v>-11</v>
      </c>
      <c r="AO337" s="2">
        <f t="shared" si="105"/>
        <v>-2</v>
      </c>
      <c r="AP337" s="2">
        <f t="shared" si="105"/>
        <v>0</v>
      </c>
      <c r="AQ337" s="2">
        <f t="shared" si="105"/>
        <v>0</v>
      </c>
      <c r="AR337" s="2">
        <f t="shared" si="105"/>
        <v>-3647.17</v>
      </c>
      <c r="AS337" s="2">
        <f t="shared" si="105"/>
        <v>-2900.5</v>
      </c>
      <c r="AT337" s="2">
        <f t="shared" si="105"/>
        <v>-642.62</v>
      </c>
      <c r="AU337" s="2">
        <f t="shared" si="105"/>
        <v>0</v>
      </c>
      <c r="AV337" s="29">
        <f t="shared" si="105"/>
        <v>0</v>
      </c>
      <c r="AW337" s="30">
        <f t="shared" si="105"/>
        <v>-13</v>
      </c>
      <c r="AX337" s="31">
        <f t="shared" si="99"/>
        <v>-3543.12</v>
      </c>
      <c r="AY337" s="38">
        <f t="shared" si="97"/>
        <v>-1</v>
      </c>
      <c r="AZ337" s="38">
        <f t="shared" si="97"/>
        <v>-1</v>
      </c>
      <c r="BA337" s="38">
        <f t="shared" si="97"/>
        <v>-1</v>
      </c>
      <c r="BB337" s="38" t="str">
        <f t="shared" si="97"/>
        <v/>
      </c>
      <c r="BC337" s="38" t="str">
        <f t="shared" si="97"/>
        <v/>
      </c>
      <c r="BD337" s="38">
        <f t="shared" si="97"/>
        <v>-1</v>
      </c>
      <c r="BE337" s="38">
        <f t="shared" si="100"/>
        <v>-1</v>
      </c>
      <c r="BF337" s="38">
        <f t="shared" si="100"/>
        <v>-1</v>
      </c>
      <c r="BG337" s="38" t="str">
        <f t="shared" si="100"/>
        <v/>
      </c>
      <c r="BH337" s="39" t="str">
        <f t="shared" si="91"/>
        <v/>
      </c>
      <c r="BI337" s="76">
        <f t="shared" si="91"/>
        <v>-1</v>
      </c>
      <c r="BJ337" s="40">
        <f t="shared" si="91"/>
        <v>-1</v>
      </c>
      <c r="BK337" s="119" t="str">
        <f t="shared" ref="BK337:BO377" si="108">IFERROR(M337/H337,"")</f>
        <v/>
      </c>
      <c r="BL337" s="120" t="str">
        <f t="shared" si="108"/>
        <v/>
      </c>
      <c r="BM337" s="120" t="str">
        <f t="shared" si="108"/>
        <v/>
      </c>
      <c r="BN337" s="120" t="str">
        <f t="shared" si="108"/>
        <v/>
      </c>
      <c r="BO337" s="121" t="str">
        <f t="shared" si="108"/>
        <v/>
      </c>
      <c r="BP337" s="119">
        <f t="shared" ref="BP337:BT377" si="109">IFERROR(AF337/AA337,"")</f>
        <v>165.78045454545455</v>
      </c>
      <c r="BQ337" s="120">
        <f t="shared" si="109"/>
        <v>263.68181818181819</v>
      </c>
      <c r="BR337" s="120">
        <f t="shared" si="109"/>
        <v>321.31</v>
      </c>
      <c r="BS337" s="120" t="str">
        <f t="shared" si="109"/>
        <v/>
      </c>
      <c r="BT337" s="121" t="str">
        <f t="shared" si="109"/>
        <v/>
      </c>
      <c r="BU337" s="119" t="str">
        <f t="shared" ref="BU337:BY377" si="110">IFERROR(BK337-BP337,"")</f>
        <v/>
      </c>
      <c r="BV337" s="120" t="str">
        <f t="shared" si="110"/>
        <v/>
      </c>
      <c r="BW337" s="121" t="str">
        <f t="shared" si="110"/>
        <v/>
      </c>
      <c r="BX337" s="120" t="str">
        <f t="shared" si="110"/>
        <v/>
      </c>
      <c r="BY337" s="121" t="str">
        <f t="shared" si="110"/>
        <v/>
      </c>
    </row>
    <row r="338" spans="1:77" hidden="1" outlineLevel="1" x14ac:dyDescent="0.2">
      <c r="A338" t="s">
        <v>46</v>
      </c>
      <c r="B338" t="s">
        <v>46</v>
      </c>
      <c r="C338" t="s">
        <v>122</v>
      </c>
      <c r="D338" t="s">
        <v>122</v>
      </c>
      <c r="E338" t="s">
        <v>120</v>
      </c>
      <c r="F338" s="4">
        <f t="shared" si="106"/>
        <v>46343</v>
      </c>
      <c r="G338" t="s">
        <v>37</v>
      </c>
      <c r="H338" s="28">
        <v>0</v>
      </c>
      <c r="I338" s="138">
        <v>0</v>
      </c>
      <c r="J338" s="138">
        <v>0</v>
      </c>
      <c r="K338" s="2">
        <v>0</v>
      </c>
      <c r="L338" s="2">
        <v>0</v>
      </c>
      <c r="M338" s="2">
        <v>0</v>
      </c>
      <c r="N338" s="2">
        <v>0</v>
      </c>
      <c r="O338" s="2">
        <v>0</v>
      </c>
      <c r="P338" s="2">
        <v>0</v>
      </c>
      <c r="Q338" s="29">
        <v>0</v>
      </c>
      <c r="R338" s="30">
        <f t="shared" si="101"/>
        <v>0</v>
      </c>
      <c r="S338" s="30">
        <f t="shared" si="102"/>
        <v>0</v>
      </c>
      <c r="T338" t="s">
        <v>49</v>
      </c>
      <c r="U338" t="s">
        <v>49</v>
      </c>
      <c r="V338" t="s">
        <v>122</v>
      </c>
      <c r="W338" t="s">
        <v>122</v>
      </c>
      <c r="X338" t="s">
        <v>120</v>
      </c>
      <c r="Y338" s="4">
        <f t="shared" si="107"/>
        <v>45979</v>
      </c>
      <c r="Z338" t="s">
        <v>37</v>
      </c>
      <c r="AA338" s="28">
        <v>25</v>
      </c>
      <c r="AB338" s="138">
        <v>16</v>
      </c>
      <c r="AC338" s="138">
        <v>2</v>
      </c>
      <c r="AD338" s="2">
        <v>0</v>
      </c>
      <c r="AE338" s="2">
        <v>0</v>
      </c>
      <c r="AF338" s="2">
        <v>6317.28</v>
      </c>
      <c r="AG338" s="2">
        <v>5475.6200000000008</v>
      </c>
      <c r="AH338" s="2">
        <v>2136.9699999999998</v>
      </c>
      <c r="AI338" s="2">
        <v>0</v>
      </c>
      <c r="AJ338" s="29">
        <v>0</v>
      </c>
      <c r="AK338" s="30">
        <f t="shared" si="103"/>
        <v>18</v>
      </c>
      <c r="AL338" s="30">
        <f t="shared" si="104"/>
        <v>7612.59</v>
      </c>
      <c r="AM338" s="2">
        <f t="shared" si="105"/>
        <v>-25</v>
      </c>
      <c r="AN338" s="2">
        <f t="shared" si="105"/>
        <v>-16</v>
      </c>
      <c r="AO338" s="2">
        <f t="shared" si="105"/>
        <v>-2</v>
      </c>
      <c r="AP338" s="2">
        <f t="shared" si="105"/>
        <v>0</v>
      </c>
      <c r="AQ338" s="2">
        <f t="shared" si="105"/>
        <v>0</v>
      </c>
      <c r="AR338" s="2">
        <f t="shared" si="105"/>
        <v>-6317.28</v>
      </c>
      <c r="AS338" s="2">
        <f t="shared" si="105"/>
        <v>-5475.6200000000008</v>
      </c>
      <c r="AT338" s="2">
        <f t="shared" si="105"/>
        <v>-2136.9699999999998</v>
      </c>
      <c r="AU338" s="2">
        <f t="shared" si="105"/>
        <v>0</v>
      </c>
      <c r="AV338" s="29">
        <f t="shared" si="105"/>
        <v>0</v>
      </c>
      <c r="AW338" s="30">
        <f t="shared" si="105"/>
        <v>-18</v>
      </c>
      <c r="AX338" s="31">
        <f t="shared" si="99"/>
        <v>-7612.59</v>
      </c>
      <c r="AY338" s="38">
        <f t="shared" si="97"/>
        <v>-1</v>
      </c>
      <c r="AZ338" s="38">
        <f t="shared" si="97"/>
        <v>-1</v>
      </c>
      <c r="BA338" s="38">
        <f t="shared" si="97"/>
        <v>-1</v>
      </c>
      <c r="BB338" s="38" t="str">
        <f t="shared" si="97"/>
        <v/>
      </c>
      <c r="BC338" s="38" t="str">
        <f t="shared" si="97"/>
        <v/>
      </c>
      <c r="BD338" s="38">
        <f t="shared" si="97"/>
        <v>-1</v>
      </c>
      <c r="BE338" s="38">
        <f t="shared" si="100"/>
        <v>-1</v>
      </c>
      <c r="BF338" s="38">
        <f t="shared" si="100"/>
        <v>-1</v>
      </c>
      <c r="BG338" s="38" t="str">
        <f t="shared" si="100"/>
        <v/>
      </c>
      <c r="BH338" s="39" t="str">
        <f t="shared" si="91"/>
        <v/>
      </c>
      <c r="BI338" s="76">
        <f t="shared" si="91"/>
        <v>-1</v>
      </c>
      <c r="BJ338" s="40">
        <f t="shared" si="91"/>
        <v>-1</v>
      </c>
      <c r="BK338" s="119" t="str">
        <f t="shared" si="108"/>
        <v/>
      </c>
      <c r="BL338" s="120" t="str">
        <f t="shared" si="108"/>
        <v/>
      </c>
      <c r="BM338" s="120" t="str">
        <f t="shared" si="108"/>
        <v/>
      </c>
      <c r="BN338" s="120" t="str">
        <f t="shared" si="108"/>
        <v/>
      </c>
      <c r="BO338" s="121" t="str">
        <f t="shared" si="108"/>
        <v/>
      </c>
      <c r="BP338" s="119">
        <f t="shared" si="109"/>
        <v>252.69119999999998</v>
      </c>
      <c r="BQ338" s="120">
        <f t="shared" si="109"/>
        <v>342.22625000000005</v>
      </c>
      <c r="BR338" s="120">
        <f t="shared" si="109"/>
        <v>1068.4849999999999</v>
      </c>
      <c r="BS338" s="120" t="str">
        <f t="shared" si="109"/>
        <v/>
      </c>
      <c r="BT338" s="121" t="str">
        <f t="shared" si="109"/>
        <v/>
      </c>
      <c r="BU338" s="119" t="str">
        <f t="shared" si="110"/>
        <v/>
      </c>
      <c r="BV338" s="120" t="str">
        <f t="shared" si="110"/>
        <v/>
      </c>
      <c r="BW338" s="121" t="str">
        <f t="shared" si="110"/>
        <v/>
      </c>
      <c r="BX338" s="120" t="str">
        <f t="shared" si="110"/>
        <v/>
      </c>
      <c r="BY338" s="121" t="str">
        <f t="shared" si="110"/>
        <v/>
      </c>
    </row>
    <row r="339" spans="1:77" hidden="1" outlineLevel="1" x14ac:dyDescent="0.2">
      <c r="A339" t="s">
        <v>46</v>
      </c>
      <c r="B339" t="s">
        <v>46</v>
      </c>
      <c r="C339" t="s">
        <v>122</v>
      </c>
      <c r="D339" t="s">
        <v>122</v>
      </c>
      <c r="E339" t="s">
        <v>120</v>
      </c>
      <c r="F339" s="4">
        <f t="shared" si="106"/>
        <v>46344</v>
      </c>
      <c r="G339" t="s">
        <v>38</v>
      </c>
      <c r="H339" s="28">
        <v>0</v>
      </c>
      <c r="I339" s="138">
        <v>0</v>
      </c>
      <c r="J339" s="138">
        <v>0</v>
      </c>
      <c r="K339" s="2">
        <v>0</v>
      </c>
      <c r="L339" s="2">
        <v>0</v>
      </c>
      <c r="M339" s="2">
        <v>0</v>
      </c>
      <c r="N339" s="2">
        <v>0</v>
      </c>
      <c r="O339" s="2">
        <v>0</v>
      </c>
      <c r="P339" s="2">
        <v>0</v>
      </c>
      <c r="Q339" s="29">
        <v>0</v>
      </c>
      <c r="R339" s="30">
        <f t="shared" si="101"/>
        <v>0</v>
      </c>
      <c r="S339" s="30">
        <f t="shared" si="102"/>
        <v>0</v>
      </c>
      <c r="T339" t="s">
        <v>49</v>
      </c>
      <c r="U339" t="s">
        <v>49</v>
      </c>
      <c r="V339" t="s">
        <v>122</v>
      </c>
      <c r="W339" t="s">
        <v>122</v>
      </c>
      <c r="X339" t="s">
        <v>120</v>
      </c>
      <c r="Y339" s="4">
        <f t="shared" si="107"/>
        <v>45980</v>
      </c>
      <c r="Z339" t="s">
        <v>38</v>
      </c>
      <c r="AA339" s="28">
        <v>56</v>
      </c>
      <c r="AB339" s="138">
        <v>22</v>
      </c>
      <c r="AC339" s="138">
        <v>5</v>
      </c>
      <c r="AD339" s="2">
        <v>0</v>
      </c>
      <c r="AE339" s="2">
        <v>0</v>
      </c>
      <c r="AF339" s="2">
        <v>16124.61</v>
      </c>
      <c r="AG339" s="2">
        <v>9334.2899999999991</v>
      </c>
      <c r="AH339" s="2">
        <v>3812.63</v>
      </c>
      <c r="AI339" s="2">
        <v>0</v>
      </c>
      <c r="AJ339" s="29">
        <v>0</v>
      </c>
      <c r="AK339" s="30">
        <f t="shared" si="103"/>
        <v>27</v>
      </c>
      <c r="AL339" s="30">
        <f t="shared" si="104"/>
        <v>13146.919999999998</v>
      </c>
      <c r="AM339" s="2">
        <f t="shared" si="105"/>
        <v>-56</v>
      </c>
      <c r="AN339" s="2">
        <f t="shared" si="105"/>
        <v>-22</v>
      </c>
      <c r="AO339" s="2">
        <f t="shared" si="105"/>
        <v>-5</v>
      </c>
      <c r="AP339" s="2">
        <f t="shared" si="105"/>
        <v>0</v>
      </c>
      <c r="AQ339" s="2">
        <f t="shared" si="105"/>
        <v>0</v>
      </c>
      <c r="AR339" s="2">
        <f t="shared" si="105"/>
        <v>-16124.61</v>
      </c>
      <c r="AS339" s="2">
        <f t="shared" si="105"/>
        <v>-9334.2899999999991</v>
      </c>
      <c r="AT339" s="2">
        <f t="shared" si="105"/>
        <v>-3812.63</v>
      </c>
      <c r="AU339" s="2">
        <f t="shared" si="105"/>
        <v>0</v>
      </c>
      <c r="AV339" s="29">
        <f t="shared" si="105"/>
        <v>0</v>
      </c>
      <c r="AW339" s="30">
        <f t="shared" si="105"/>
        <v>-27</v>
      </c>
      <c r="AX339" s="31">
        <f t="shared" si="99"/>
        <v>-13146.919999999998</v>
      </c>
      <c r="AY339" s="38">
        <f t="shared" si="97"/>
        <v>-1</v>
      </c>
      <c r="AZ339" s="38">
        <f t="shared" si="97"/>
        <v>-1</v>
      </c>
      <c r="BA339" s="38">
        <f t="shared" si="97"/>
        <v>-1</v>
      </c>
      <c r="BB339" s="38" t="str">
        <f t="shared" si="97"/>
        <v/>
      </c>
      <c r="BC339" s="38" t="str">
        <f t="shared" si="97"/>
        <v/>
      </c>
      <c r="BD339" s="38">
        <f t="shared" si="97"/>
        <v>-1</v>
      </c>
      <c r="BE339" s="38">
        <f t="shared" si="100"/>
        <v>-1</v>
      </c>
      <c r="BF339" s="38">
        <f t="shared" si="100"/>
        <v>-1</v>
      </c>
      <c r="BG339" s="38" t="str">
        <f t="shared" si="100"/>
        <v/>
      </c>
      <c r="BH339" s="39" t="str">
        <f t="shared" si="91"/>
        <v/>
      </c>
      <c r="BI339" s="76">
        <f t="shared" si="91"/>
        <v>-1</v>
      </c>
      <c r="BJ339" s="40">
        <f t="shared" si="91"/>
        <v>-1</v>
      </c>
      <c r="BK339" s="119" t="str">
        <f t="shared" si="108"/>
        <v/>
      </c>
      <c r="BL339" s="120" t="str">
        <f t="shared" si="108"/>
        <v/>
      </c>
      <c r="BM339" s="120" t="str">
        <f t="shared" si="108"/>
        <v/>
      </c>
      <c r="BN339" s="120" t="str">
        <f t="shared" si="108"/>
        <v/>
      </c>
      <c r="BO339" s="121" t="str">
        <f t="shared" si="108"/>
        <v/>
      </c>
      <c r="BP339" s="119">
        <f t="shared" si="109"/>
        <v>287.93946428571428</v>
      </c>
      <c r="BQ339" s="120">
        <f t="shared" si="109"/>
        <v>424.28590909090906</v>
      </c>
      <c r="BR339" s="120">
        <f t="shared" si="109"/>
        <v>762.52600000000007</v>
      </c>
      <c r="BS339" s="120" t="str">
        <f t="shared" si="109"/>
        <v/>
      </c>
      <c r="BT339" s="121" t="str">
        <f t="shared" si="109"/>
        <v/>
      </c>
      <c r="BU339" s="119" t="str">
        <f t="shared" si="110"/>
        <v/>
      </c>
      <c r="BV339" s="120" t="str">
        <f t="shared" si="110"/>
        <v/>
      </c>
      <c r="BW339" s="121" t="str">
        <f t="shared" si="110"/>
        <v/>
      </c>
      <c r="BX339" s="120" t="str">
        <f t="shared" si="110"/>
        <v/>
      </c>
      <c r="BY339" s="121" t="str">
        <f t="shared" si="110"/>
        <v/>
      </c>
    </row>
    <row r="340" spans="1:77" hidden="1" outlineLevel="1" x14ac:dyDescent="0.2">
      <c r="A340" t="s">
        <v>46</v>
      </c>
      <c r="B340" t="s">
        <v>46</v>
      </c>
      <c r="C340" t="s">
        <v>122</v>
      </c>
      <c r="D340" t="s">
        <v>122</v>
      </c>
      <c r="E340" t="s">
        <v>120</v>
      </c>
      <c r="F340" s="4">
        <f t="shared" si="106"/>
        <v>46345</v>
      </c>
      <c r="G340" t="s">
        <v>39</v>
      </c>
      <c r="H340" s="28">
        <v>0</v>
      </c>
      <c r="I340" s="138">
        <v>0</v>
      </c>
      <c r="J340" s="138">
        <v>0</v>
      </c>
      <c r="K340" s="2">
        <v>0</v>
      </c>
      <c r="L340" s="2">
        <v>0</v>
      </c>
      <c r="M340" s="2">
        <v>0</v>
      </c>
      <c r="N340" s="2">
        <v>0</v>
      </c>
      <c r="O340" s="2">
        <v>0</v>
      </c>
      <c r="P340" s="2">
        <v>0</v>
      </c>
      <c r="Q340" s="29">
        <v>0</v>
      </c>
      <c r="R340" s="30">
        <f t="shared" si="101"/>
        <v>0</v>
      </c>
      <c r="S340" s="30">
        <f t="shared" si="102"/>
        <v>0</v>
      </c>
      <c r="T340" t="s">
        <v>49</v>
      </c>
      <c r="U340" t="s">
        <v>49</v>
      </c>
      <c r="V340" t="s">
        <v>122</v>
      </c>
      <c r="W340" t="s">
        <v>122</v>
      </c>
      <c r="X340" t="s">
        <v>120</v>
      </c>
      <c r="Y340" s="4">
        <f t="shared" si="107"/>
        <v>45981</v>
      </c>
      <c r="Z340" t="s">
        <v>39</v>
      </c>
      <c r="AA340" s="28">
        <v>55</v>
      </c>
      <c r="AB340" s="138">
        <v>36</v>
      </c>
      <c r="AC340" s="138">
        <v>0</v>
      </c>
      <c r="AD340" s="2">
        <v>0</v>
      </c>
      <c r="AE340" s="2">
        <v>0</v>
      </c>
      <c r="AF340" s="2">
        <v>14129.48</v>
      </c>
      <c r="AG340" s="2">
        <v>14614.44</v>
      </c>
      <c r="AH340" s="2">
        <v>0</v>
      </c>
      <c r="AI340" s="2">
        <v>0</v>
      </c>
      <c r="AJ340" s="29">
        <v>0</v>
      </c>
      <c r="AK340" s="30">
        <f t="shared" si="103"/>
        <v>36</v>
      </c>
      <c r="AL340" s="30">
        <f t="shared" si="104"/>
        <v>14614.44</v>
      </c>
      <c r="AM340" s="2">
        <f t="shared" si="105"/>
        <v>-55</v>
      </c>
      <c r="AN340" s="2">
        <f t="shared" si="105"/>
        <v>-36</v>
      </c>
      <c r="AO340" s="2">
        <f t="shared" si="105"/>
        <v>0</v>
      </c>
      <c r="AP340" s="2">
        <f t="shared" si="105"/>
        <v>0</v>
      </c>
      <c r="AQ340" s="2">
        <f t="shared" si="105"/>
        <v>0</v>
      </c>
      <c r="AR340" s="2">
        <f t="shared" si="105"/>
        <v>-14129.48</v>
      </c>
      <c r="AS340" s="2">
        <f t="shared" si="105"/>
        <v>-14614.44</v>
      </c>
      <c r="AT340" s="2">
        <f t="shared" si="105"/>
        <v>0</v>
      </c>
      <c r="AU340" s="2">
        <f t="shared" si="105"/>
        <v>0</v>
      </c>
      <c r="AV340" s="29">
        <f t="shared" si="105"/>
        <v>0</v>
      </c>
      <c r="AW340" s="30">
        <f t="shared" si="105"/>
        <v>-36</v>
      </c>
      <c r="AX340" s="31">
        <f t="shared" si="99"/>
        <v>-14614.44</v>
      </c>
      <c r="AY340" s="38">
        <f t="shared" si="97"/>
        <v>-1</v>
      </c>
      <c r="AZ340" s="38">
        <f t="shared" si="97"/>
        <v>-1</v>
      </c>
      <c r="BA340" s="38" t="str">
        <f t="shared" si="97"/>
        <v/>
      </c>
      <c r="BB340" s="38" t="str">
        <f t="shared" si="97"/>
        <v/>
      </c>
      <c r="BC340" s="38" t="str">
        <f t="shared" si="97"/>
        <v/>
      </c>
      <c r="BD340" s="38">
        <f t="shared" si="97"/>
        <v>-1</v>
      </c>
      <c r="BE340" s="38">
        <f t="shared" si="100"/>
        <v>-1</v>
      </c>
      <c r="BF340" s="38" t="str">
        <f t="shared" si="100"/>
        <v/>
      </c>
      <c r="BG340" s="38" t="str">
        <f t="shared" si="100"/>
        <v/>
      </c>
      <c r="BH340" s="39" t="str">
        <f t="shared" si="100"/>
        <v/>
      </c>
      <c r="BI340" s="76">
        <f t="shared" si="100"/>
        <v>-1</v>
      </c>
      <c r="BJ340" s="40">
        <f t="shared" si="100"/>
        <v>-1</v>
      </c>
      <c r="BK340" s="119" t="str">
        <f t="shared" si="108"/>
        <v/>
      </c>
      <c r="BL340" s="120" t="str">
        <f t="shared" si="108"/>
        <v/>
      </c>
      <c r="BM340" s="120" t="str">
        <f t="shared" si="108"/>
        <v/>
      </c>
      <c r="BN340" s="120" t="str">
        <f t="shared" si="108"/>
        <v/>
      </c>
      <c r="BO340" s="121" t="str">
        <f t="shared" si="108"/>
        <v/>
      </c>
      <c r="BP340" s="119">
        <f t="shared" si="109"/>
        <v>256.89963636363638</v>
      </c>
      <c r="BQ340" s="120">
        <f t="shared" si="109"/>
        <v>405.95666666666671</v>
      </c>
      <c r="BR340" s="120" t="str">
        <f t="shared" si="109"/>
        <v/>
      </c>
      <c r="BS340" s="120" t="str">
        <f t="shared" si="109"/>
        <v/>
      </c>
      <c r="BT340" s="121" t="str">
        <f t="shared" si="109"/>
        <v/>
      </c>
      <c r="BU340" s="119" t="str">
        <f t="shared" si="110"/>
        <v/>
      </c>
      <c r="BV340" s="120" t="str">
        <f t="shared" si="110"/>
        <v/>
      </c>
      <c r="BW340" s="121" t="str">
        <f t="shared" si="110"/>
        <v/>
      </c>
      <c r="BX340" s="120" t="str">
        <f t="shared" si="110"/>
        <v/>
      </c>
      <c r="BY340" s="121" t="str">
        <f t="shared" si="110"/>
        <v/>
      </c>
    </row>
    <row r="341" spans="1:77" hidden="1" outlineLevel="1" x14ac:dyDescent="0.2">
      <c r="A341" t="s">
        <v>46</v>
      </c>
      <c r="B341" t="s">
        <v>46</v>
      </c>
      <c r="C341" t="s">
        <v>122</v>
      </c>
      <c r="D341" t="s">
        <v>122</v>
      </c>
      <c r="E341" t="s">
        <v>120</v>
      </c>
      <c r="F341" s="4">
        <f t="shared" si="106"/>
        <v>46346</v>
      </c>
      <c r="G341" t="s">
        <v>40</v>
      </c>
      <c r="H341" s="28">
        <v>0</v>
      </c>
      <c r="I341" s="138">
        <v>0</v>
      </c>
      <c r="J341" s="138">
        <v>0</v>
      </c>
      <c r="K341" s="2">
        <v>0</v>
      </c>
      <c r="L341" s="2">
        <v>0</v>
      </c>
      <c r="M341" s="2">
        <v>0</v>
      </c>
      <c r="N341" s="2">
        <v>0</v>
      </c>
      <c r="O341" s="2">
        <v>0</v>
      </c>
      <c r="P341" s="2">
        <v>0</v>
      </c>
      <c r="Q341" s="29">
        <v>0</v>
      </c>
      <c r="R341" s="30">
        <f t="shared" si="101"/>
        <v>0</v>
      </c>
      <c r="S341" s="30">
        <f t="shared" si="102"/>
        <v>0</v>
      </c>
      <c r="T341" t="s">
        <v>49</v>
      </c>
      <c r="U341" t="s">
        <v>49</v>
      </c>
      <c r="V341" t="s">
        <v>122</v>
      </c>
      <c r="W341" t="s">
        <v>122</v>
      </c>
      <c r="X341" t="s">
        <v>120</v>
      </c>
      <c r="Y341" s="4">
        <f t="shared" si="107"/>
        <v>45982</v>
      </c>
      <c r="Z341" t="s">
        <v>40</v>
      </c>
      <c r="AA341" s="28">
        <v>66</v>
      </c>
      <c r="AB341" s="138">
        <v>24</v>
      </c>
      <c r="AC341" s="138">
        <v>0</v>
      </c>
      <c r="AD341" s="2">
        <v>0</v>
      </c>
      <c r="AE341" s="2">
        <v>0</v>
      </c>
      <c r="AF341" s="2">
        <v>14255.740000000002</v>
      </c>
      <c r="AG341" s="2">
        <v>25050.59</v>
      </c>
      <c r="AH341" s="2">
        <v>0</v>
      </c>
      <c r="AI341" s="2">
        <v>0</v>
      </c>
      <c r="AJ341" s="29">
        <v>0</v>
      </c>
      <c r="AK341" s="30">
        <f t="shared" si="103"/>
        <v>24</v>
      </c>
      <c r="AL341" s="30">
        <f t="shared" si="104"/>
        <v>25050.59</v>
      </c>
      <c r="AM341" s="2">
        <f t="shared" si="105"/>
        <v>-66</v>
      </c>
      <c r="AN341" s="2">
        <f t="shared" si="105"/>
        <v>-24</v>
      </c>
      <c r="AO341" s="2">
        <f t="shared" si="105"/>
        <v>0</v>
      </c>
      <c r="AP341" s="2">
        <f t="shared" si="105"/>
        <v>0</v>
      </c>
      <c r="AQ341" s="2">
        <f t="shared" si="105"/>
        <v>0</v>
      </c>
      <c r="AR341" s="2">
        <f t="shared" si="105"/>
        <v>-14255.740000000002</v>
      </c>
      <c r="AS341" s="2">
        <f t="shared" si="105"/>
        <v>-25050.59</v>
      </c>
      <c r="AT341" s="2">
        <f t="shared" si="105"/>
        <v>0</v>
      </c>
      <c r="AU341" s="2">
        <f t="shared" si="105"/>
        <v>0</v>
      </c>
      <c r="AV341" s="29">
        <f t="shared" si="105"/>
        <v>0</v>
      </c>
      <c r="AW341" s="30">
        <f t="shared" si="105"/>
        <v>-24</v>
      </c>
      <c r="AX341" s="31">
        <f t="shared" si="99"/>
        <v>-25050.59</v>
      </c>
      <c r="AY341" s="38">
        <f t="shared" si="97"/>
        <v>-1</v>
      </c>
      <c r="AZ341" s="38">
        <f t="shared" si="97"/>
        <v>-1</v>
      </c>
      <c r="BA341" s="38" t="str">
        <f t="shared" si="97"/>
        <v/>
      </c>
      <c r="BB341" s="38" t="str">
        <f t="shared" si="97"/>
        <v/>
      </c>
      <c r="BC341" s="38" t="str">
        <f t="shared" si="97"/>
        <v/>
      </c>
      <c r="BD341" s="38">
        <f t="shared" si="97"/>
        <v>-1</v>
      </c>
      <c r="BE341" s="38">
        <f t="shared" si="100"/>
        <v>-1</v>
      </c>
      <c r="BF341" s="38" t="str">
        <f t="shared" si="100"/>
        <v/>
      </c>
      <c r="BG341" s="38" t="str">
        <f t="shared" si="100"/>
        <v/>
      </c>
      <c r="BH341" s="39" t="str">
        <f t="shared" si="100"/>
        <v/>
      </c>
      <c r="BI341" s="76">
        <f t="shared" si="100"/>
        <v>-1</v>
      </c>
      <c r="BJ341" s="40">
        <f t="shared" si="100"/>
        <v>-1</v>
      </c>
      <c r="BK341" s="119" t="str">
        <f t="shared" si="108"/>
        <v/>
      </c>
      <c r="BL341" s="120" t="str">
        <f t="shared" si="108"/>
        <v/>
      </c>
      <c r="BM341" s="120" t="str">
        <f t="shared" si="108"/>
        <v/>
      </c>
      <c r="BN341" s="120" t="str">
        <f t="shared" si="108"/>
        <v/>
      </c>
      <c r="BO341" s="121" t="str">
        <f t="shared" si="108"/>
        <v/>
      </c>
      <c r="BP341" s="119">
        <f t="shared" si="109"/>
        <v>215.99606060606064</v>
      </c>
      <c r="BQ341" s="120">
        <f t="shared" si="109"/>
        <v>1043.7745833333333</v>
      </c>
      <c r="BR341" s="120" t="str">
        <f t="shared" si="109"/>
        <v/>
      </c>
      <c r="BS341" s="120" t="str">
        <f t="shared" si="109"/>
        <v/>
      </c>
      <c r="BT341" s="121" t="str">
        <f t="shared" si="109"/>
        <v/>
      </c>
      <c r="BU341" s="119" t="str">
        <f t="shared" si="110"/>
        <v/>
      </c>
      <c r="BV341" s="120" t="str">
        <f t="shared" si="110"/>
        <v/>
      </c>
      <c r="BW341" s="121" t="str">
        <f t="shared" si="110"/>
        <v/>
      </c>
      <c r="BX341" s="120" t="str">
        <f t="shared" si="110"/>
        <v/>
      </c>
      <c r="BY341" s="121" t="str">
        <f t="shared" si="110"/>
        <v/>
      </c>
    </row>
    <row r="342" spans="1:77" ht="13.5" hidden="1" outlineLevel="1" thickBot="1" x14ac:dyDescent="0.25">
      <c r="A342" t="s">
        <v>46</v>
      </c>
      <c r="B342" t="s">
        <v>46</v>
      </c>
      <c r="C342" t="s">
        <v>122</v>
      </c>
      <c r="D342" t="s">
        <v>122</v>
      </c>
      <c r="E342" t="s">
        <v>120</v>
      </c>
      <c r="F342" s="59">
        <f t="shared" si="106"/>
        <v>46347</v>
      </c>
      <c r="G342" s="42" t="s">
        <v>41</v>
      </c>
      <c r="H342" s="43">
        <v>0</v>
      </c>
      <c r="I342" s="44">
        <v>0</v>
      </c>
      <c r="J342" s="44">
        <v>0</v>
      </c>
      <c r="K342" s="44">
        <v>0</v>
      </c>
      <c r="L342" s="44">
        <v>0</v>
      </c>
      <c r="M342" s="44">
        <v>0</v>
      </c>
      <c r="N342" s="44">
        <v>0</v>
      </c>
      <c r="O342" s="44">
        <v>0</v>
      </c>
      <c r="P342" s="44">
        <v>0</v>
      </c>
      <c r="Q342" s="45">
        <v>0</v>
      </c>
      <c r="R342" s="46">
        <f t="shared" si="101"/>
        <v>0</v>
      </c>
      <c r="S342" s="46">
        <f t="shared" si="102"/>
        <v>0</v>
      </c>
      <c r="T342" t="s">
        <v>49</v>
      </c>
      <c r="U342" t="s">
        <v>49</v>
      </c>
      <c r="V342" t="s">
        <v>122</v>
      </c>
      <c r="W342" t="s">
        <v>122</v>
      </c>
      <c r="X342" t="s">
        <v>120</v>
      </c>
      <c r="Y342" s="59">
        <f t="shared" si="107"/>
        <v>45983</v>
      </c>
      <c r="Z342" s="42" t="s">
        <v>41</v>
      </c>
      <c r="AA342" s="43">
        <v>22</v>
      </c>
      <c r="AB342" s="44">
        <v>1</v>
      </c>
      <c r="AC342" s="44">
        <v>0</v>
      </c>
      <c r="AD342" s="44">
        <v>0</v>
      </c>
      <c r="AE342" s="44">
        <v>0</v>
      </c>
      <c r="AF342" s="44">
        <v>8207.5400000000009</v>
      </c>
      <c r="AG342" s="44">
        <v>13.99</v>
      </c>
      <c r="AH342" s="44">
        <v>0</v>
      </c>
      <c r="AI342" s="44">
        <v>0</v>
      </c>
      <c r="AJ342" s="45">
        <v>0</v>
      </c>
      <c r="AK342" s="46">
        <f t="shared" si="103"/>
        <v>1</v>
      </c>
      <c r="AL342" s="46">
        <f t="shared" si="104"/>
        <v>13.99</v>
      </c>
      <c r="AM342" s="44">
        <f t="shared" si="105"/>
        <v>-22</v>
      </c>
      <c r="AN342" s="44">
        <f t="shared" si="105"/>
        <v>-1</v>
      </c>
      <c r="AO342" s="44">
        <f t="shared" si="105"/>
        <v>0</v>
      </c>
      <c r="AP342" s="44">
        <f t="shared" si="105"/>
        <v>0</v>
      </c>
      <c r="AQ342" s="44">
        <f t="shared" si="105"/>
        <v>0</v>
      </c>
      <c r="AR342" s="44">
        <f t="shared" si="105"/>
        <v>-8207.5400000000009</v>
      </c>
      <c r="AS342" s="44">
        <f t="shared" si="105"/>
        <v>-13.99</v>
      </c>
      <c r="AT342" s="44">
        <f t="shared" si="105"/>
        <v>0</v>
      </c>
      <c r="AU342" s="44">
        <f t="shared" si="105"/>
        <v>0</v>
      </c>
      <c r="AV342" s="45">
        <f t="shared" si="105"/>
        <v>0</v>
      </c>
      <c r="AW342" s="46">
        <f t="shared" si="105"/>
        <v>-1</v>
      </c>
      <c r="AX342" s="47">
        <f t="shared" si="99"/>
        <v>-13.99</v>
      </c>
      <c r="AY342" s="56">
        <f t="shared" si="97"/>
        <v>-1</v>
      </c>
      <c r="AZ342" s="56">
        <f t="shared" si="97"/>
        <v>-1</v>
      </c>
      <c r="BA342" s="56" t="str">
        <f t="shared" si="97"/>
        <v/>
      </c>
      <c r="BB342" s="56" t="str">
        <f t="shared" si="97"/>
        <v/>
      </c>
      <c r="BC342" s="56" t="str">
        <f t="shared" si="97"/>
        <v/>
      </c>
      <c r="BD342" s="56">
        <f t="shared" si="97"/>
        <v>-1</v>
      </c>
      <c r="BE342" s="56">
        <f t="shared" si="100"/>
        <v>-1</v>
      </c>
      <c r="BF342" s="56" t="str">
        <f t="shared" si="100"/>
        <v/>
      </c>
      <c r="BG342" s="56" t="str">
        <f t="shared" si="100"/>
        <v/>
      </c>
      <c r="BH342" s="57" t="str">
        <f t="shared" si="100"/>
        <v/>
      </c>
      <c r="BI342" s="81">
        <f t="shared" si="100"/>
        <v>-1</v>
      </c>
      <c r="BJ342" s="58">
        <f t="shared" si="100"/>
        <v>-1</v>
      </c>
      <c r="BK342" s="122" t="str">
        <f t="shared" si="108"/>
        <v/>
      </c>
      <c r="BL342" s="123" t="str">
        <f t="shared" si="108"/>
        <v/>
      </c>
      <c r="BM342" s="123" t="str">
        <f t="shared" si="108"/>
        <v/>
      </c>
      <c r="BN342" s="123" t="str">
        <f t="shared" si="108"/>
        <v/>
      </c>
      <c r="BO342" s="124" t="str">
        <f t="shared" si="108"/>
        <v/>
      </c>
      <c r="BP342" s="122">
        <f t="shared" si="109"/>
        <v>373.07000000000005</v>
      </c>
      <c r="BQ342" s="123">
        <f t="shared" si="109"/>
        <v>13.99</v>
      </c>
      <c r="BR342" s="123" t="str">
        <f t="shared" si="109"/>
        <v/>
      </c>
      <c r="BS342" s="123" t="str">
        <f t="shared" si="109"/>
        <v/>
      </c>
      <c r="BT342" s="124" t="str">
        <f t="shared" si="109"/>
        <v/>
      </c>
      <c r="BU342" s="122" t="str">
        <f t="shared" si="110"/>
        <v/>
      </c>
      <c r="BV342" s="123" t="str">
        <f t="shared" si="110"/>
        <v/>
      </c>
      <c r="BW342" s="124" t="str">
        <f t="shared" si="110"/>
        <v/>
      </c>
      <c r="BX342" s="123" t="str">
        <f t="shared" si="110"/>
        <v/>
      </c>
      <c r="BY342" s="124" t="str">
        <f t="shared" si="110"/>
        <v/>
      </c>
    </row>
    <row r="343" spans="1:77" hidden="1" outlineLevel="1" x14ac:dyDescent="0.2">
      <c r="A343" t="s">
        <v>46</v>
      </c>
      <c r="B343" t="s">
        <v>46</v>
      </c>
      <c r="C343" t="s">
        <v>122</v>
      </c>
      <c r="D343" t="s">
        <v>122</v>
      </c>
      <c r="E343" t="s">
        <v>121</v>
      </c>
      <c r="F343" s="4">
        <f t="shared" si="106"/>
        <v>46348</v>
      </c>
      <c r="G343" t="s">
        <v>35</v>
      </c>
      <c r="H343" s="28">
        <v>0</v>
      </c>
      <c r="I343" s="138">
        <v>0</v>
      </c>
      <c r="J343" s="138">
        <v>0</v>
      </c>
      <c r="K343" s="2">
        <v>0</v>
      </c>
      <c r="L343" s="2">
        <v>0</v>
      </c>
      <c r="M343" s="2">
        <v>0</v>
      </c>
      <c r="N343" s="2">
        <v>0</v>
      </c>
      <c r="O343" s="2">
        <v>0</v>
      </c>
      <c r="P343" s="2">
        <v>0</v>
      </c>
      <c r="Q343" s="29">
        <v>0</v>
      </c>
      <c r="R343" s="30">
        <f t="shared" si="101"/>
        <v>0</v>
      </c>
      <c r="S343" s="30">
        <f t="shared" si="102"/>
        <v>0</v>
      </c>
      <c r="T343" t="s">
        <v>49</v>
      </c>
      <c r="U343" t="s">
        <v>49</v>
      </c>
      <c r="V343" t="s">
        <v>122</v>
      </c>
      <c r="W343" t="s">
        <v>122</v>
      </c>
      <c r="X343" t="s">
        <v>121</v>
      </c>
      <c r="Y343" s="4">
        <f t="shared" si="107"/>
        <v>45984</v>
      </c>
      <c r="Z343" t="s">
        <v>35</v>
      </c>
      <c r="AA343" s="28">
        <v>18</v>
      </c>
      <c r="AB343" s="138">
        <v>26</v>
      </c>
      <c r="AC343" s="138">
        <v>0</v>
      </c>
      <c r="AD343" s="2">
        <v>0</v>
      </c>
      <c r="AE343" s="2">
        <v>0</v>
      </c>
      <c r="AF343" s="2">
        <v>3476.9500000000003</v>
      </c>
      <c r="AG343" s="2">
        <v>11684.060000000001</v>
      </c>
      <c r="AH343" s="2">
        <v>0</v>
      </c>
      <c r="AI343" s="2">
        <v>0</v>
      </c>
      <c r="AJ343" s="29">
        <v>0</v>
      </c>
      <c r="AK343" s="30">
        <f t="shared" si="103"/>
        <v>26</v>
      </c>
      <c r="AL343" s="30">
        <f t="shared" si="104"/>
        <v>11684.060000000001</v>
      </c>
      <c r="AM343" s="2">
        <f t="shared" si="105"/>
        <v>-18</v>
      </c>
      <c r="AN343" s="2">
        <f t="shared" si="105"/>
        <v>-26</v>
      </c>
      <c r="AO343" s="2">
        <f t="shared" si="105"/>
        <v>0</v>
      </c>
      <c r="AP343" s="2">
        <f t="shared" si="105"/>
        <v>0</v>
      </c>
      <c r="AQ343" s="2">
        <f t="shared" si="105"/>
        <v>0</v>
      </c>
      <c r="AR343" s="2">
        <f t="shared" si="105"/>
        <v>-3476.9500000000003</v>
      </c>
      <c r="AS343" s="2">
        <f t="shared" si="105"/>
        <v>-11684.060000000001</v>
      </c>
      <c r="AT343" s="2">
        <f t="shared" si="105"/>
        <v>0</v>
      </c>
      <c r="AU343" s="2">
        <f t="shared" si="105"/>
        <v>0</v>
      </c>
      <c r="AV343" s="29">
        <f t="shared" si="105"/>
        <v>0</v>
      </c>
      <c r="AW343" s="30">
        <f t="shared" si="105"/>
        <v>-26</v>
      </c>
      <c r="AX343" s="31">
        <f t="shared" si="99"/>
        <v>-11684.060000000001</v>
      </c>
      <c r="AY343" s="38">
        <f t="shared" si="97"/>
        <v>-1</v>
      </c>
      <c r="AZ343" s="38">
        <f t="shared" si="97"/>
        <v>-1</v>
      </c>
      <c r="BA343" s="38" t="str">
        <f t="shared" si="97"/>
        <v/>
      </c>
      <c r="BB343" s="38" t="str">
        <f t="shared" si="97"/>
        <v/>
      </c>
      <c r="BC343" s="38" t="str">
        <f t="shared" si="97"/>
        <v/>
      </c>
      <c r="BD343" s="38">
        <f t="shared" si="97"/>
        <v>-1</v>
      </c>
      <c r="BE343" s="38">
        <f t="shared" si="100"/>
        <v>-1</v>
      </c>
      <c r="BF343" s="38" t="str">
        <f t="shared" si="100"/>
        <v/>
      </c>
      <c r="BG343" s="38" t="str">
        <f t="shared" si="100"/>
        <v/>
      </c>
      <c r="BH343" s="39" t="str">
        <f t="shared" si="100"/>
        <v/>
      </c>
      <c r="BI343" s="76">
        <f t="shared" si="100"/>
        <v>-1</v>
      </c>
      <c r="BJ343" s="40">
        <f t="shared" si="100"/>
        <v>-1</v>
      </c>
      <c r="BK343" s="116" t="str">
        <f t="shared" si="108"/>
        <v/>
      </c>
      <c r="BL343" s="117" t="str">
        <f t="shared" si="108"/>
        <v/>
      </c>
      <c r="BM343" s="117" t="str">
        <f t="shared" si="108"/>
        <v/>
      </c>
      <c r="BN343" s="117" t="str">
        <f t="shared" si="108"/>
        <v/>
      </c>
      <c r="BO343" s="118" t="str">
        <f t="shared" si="108"/>
        <v/>
      </c>
      <c r="BP343" s="116">
        <f t="shared" si="109"/>
        <v>193.16388888888889</v>
      </c>
      <c r="BQ343" s="117">
        <f t="shared" si="109"/>
        <v>449.38692307692315</v>
      </c>
      <c r="BR343" s="117" t="str">
        <f t="shared" si="109"/>
        <v/>
      </c>
      <c r="BS343" s="117" t="str">
        <f t="shared" si="109"/>
        <v/>
      </c>
      <c r="BT343" s="118" t="str">
        <f t="shared" si="109"/>
        <v/>
      </c>
      <c r="BU343" s="116" t="str">
        <f t="shared" si="110"/>
        <v/>
      </c>
      <c r="BV343" s="117" t="str">
        <f t="shared" si="110"/>
        <v/>
      </c>
      <c r="BW343" s="118" t="str">
        <f t="shared" si="110"/>
        <v/>
      </c>
      <c r="BX343" s="117" t="str">
        <f t="shared" si="110"/>
        <v/>
      </c>
      <c r="BY343" s="118" t="str">
        <f t="shared" si="110"/>
        <v/>
      </c>
    </row>
    <row r="344" spans="1:77" hidden="1" outlineLevel="1" x14ac:dyDescent="0.2">
      <c r="A344" t="s">
        <v>46</v>
      </c>
      <c r="B344" t="s">
        <v>46</v>
      </c>
      <c r="C344" t="s">
        <v>122</v>
      </c>
      <c r="D344" t="s">
        <v>122</v>
      </c>
      <c r="E344" t="s">
        <v>121</v>
      </c>
      <c r="F344" s="4">
        <f t="shared" si="106"/>
        <v>46349</v>
      </c>
      <c r="G344" t="s">
        <v>36</v>
      </c>
      <c r="H344" s="28">
        <v>0</v>
      </c>
      <c r="I344" s="138">
        <v>0</v>
      </c>
      <c r="J344" s="138">
        <v>0</v>
      </c>
      <c r="K344" s="2">
        <v>0</v>
      </c>
      <c r="L344" s="2">
        <v>0</v>
      </c>
      <c r="M344" s="2">
        <v>0</v>
      </c>
      <c r="N344" s="2">
        <v>0</v>
      </c>
      <c r="O344" s="2">
        <v>0</v>
      </c>
      <c r="P344" s="2">
        <v>0</v>
      </c>
      <c r="Q344" s="29">
        <v>0</v>
      </c>
      <c r="R344" s="30">
        <f t="shared" si="101"/>
        <v>0</v>
      </c>
      <c r="S344" s="30">
        <f t="shared" si="102"/>
        <v>0</v>
      </c>
      <c r="T344" t="s">
        <v>49</v>
      </c>
      <c r="U344" t="s">
        <v>49</v>
      </c>
      <c r="V344" t="s">
        <v>122</v>
      </c>
      <c r="W344" t="s">
        <v>122</v>
      </c>
      <c r="X344" t="s">
        <v>121</v>
      </c>
      <c r="Y344" s="4">
        <f t="shared" si="107"/>
        <v>45985</v>
      </c>
      <c r="Z344" t="s">
        <v>36</v>
      </c>
      <c r="AA344" s="28">
        <v>33</v>
      </c>
      <c r="AB344" s="138">
        <v>19</v>
      </c>
      <c r="AC344" s="138">
        <v>7</v>
      </c>
      <c r="AD344" s="2">
        <v>0</v>
      </c>
      <c r="AE344" s="2">
        <v>0</v>
      </c>
      <c r="AF344" s="2">
        <v>11812.21</v>
      </c>
      <c r="AG344" s="2">
        <v>7695.56</v>
      </c>
      <c r="AH344" s="2">
        <v>5141.9699999999993</v>
      </c>
      <c r="AI344" s="2">
        <v>0</v>
      </c>
      <c r="AJ344" s="29">
        <v>0</v>
      </c>
      <c r="AK344" s="30">
        <f t="shared" si="103"/>
        <v>26</v>
      </c>
      <c r="AL344" s="30">
        <f t="shared" si="104"/>
        <v>12837.529999999999</v>
      </c>
      <c r="AM344" s="2">
        <f t="shared" si="105"/>
        <v>-33</v>
      </c>
      <c r="AN344" s="2">
        <f t="shared" si="105"/>
        <v>-19</v>
      </c>
      <c r="AO344" s="2">
        <f t="shared" si="105"/>
        <v>-7</v>
      </c>
      <c r="AP344" s="2">
        <f t="shared" si="105"/>
        <v>0</v>
      </c>
      <c r="AQ344" s="2">
        <f t="shared" si="105"/>
        <v>0</v>
      </c>
      <c r="AR344" s="2">
        <f t="shared" si="105"/>
        <v>-11812.21</v>
      </c>
      <c r="AS344" s="2">
        <f t="shared" si="105"/>
        <v>-7695.56</v>
      </c>
      <c r="AT344" s="2">
        <f t="shared" si="105"/>
        <v>-5141.9699999999993</v>
      </c>
      <c r="AU344" s="2">
        <f t="shared" si="105"/>
        <v>0</v>
      </c>
      <c r="AV344" s="29">
        <f t="shared" si="105"/>
        <v>0</v>
      </c>
      <c r="AW344" s="30">
        <f t="shared" si="105"/>
        <v>-26</v>
      </c>
      <c r="AX344" s="31">
        <f t="shared" si="99"/>
        <v>-12837.529999999999</v>
      </c>
      <c r="AY344" s="38">
        <f t="shared" si="97"/>
        <v>-1</v>
      </c>
      <c r="AZ344" s="38">
        <f t="shared" si="97"/>
        <v>-1</v>
      </c>
      <c r="BA344" s="38">
        <f t="shared" si="97"/>
        <v>-1</v>
      </c>
      <c r="BB344" s="38" t="str">
        <f t="shared" si="97"/>
        <v/>
      </c>
      <c r="BC344" s="38" t="str">
        <f t="shared" si="97"/>
        <v/>
      </c>
      <c r="BD344" s="38">
        <f t="shared" si="97"/>
        <v>-1</v>
      </c>
      <c r="BE344" s="38">
        <f t="shared" si="100"/>
        <v>-1</v>
      </c>
      <c r="BF344" s="38">
        <f t="shared" si="100"/>
        <v>-1</v>
      </c>
      <c r="BG344" s="38" t="str">
        <f t="shared" si="100"/>
        <v/>
      </c>
      <c r="BH344" s="39" t="str">
        <f t="shared" si="100"/>
        <v/>
      </c>
      <c r="BI344" s="76">
        <f t="shared" si="100"/>
        <v>-1</v>
      </c>
      <c r="BJ344" s="40">
        <f t="shared" si="100"/>
        <v>-1</v>
      </c>
      <c r="BK344" s="119" t="str">
        <f t="shared" si="108"/>
        <v/>
      </c>
      <c r="BL344" s="120" t="str">
        <f t="shared" si="108"/>
        <v/>
      </c>
      <c r="BM344" s="120" t="str">
        <f t="shared" si="108"/>
        <v/>
      </c>
      <c r="BN344" s="120" t="str">
        <f t="shared" si="108"/>
        <v/>
      </c>
      <c r="BO344" s="121" t="str">
        <f t="shared" si="108"/>
        <v/>
      </c>
      <c r="BP344" s="119">
        <f t="shared" si="109"/>
        <v>357.94575757575757</v>
      </c>
      <c r="BQ344" s="120">
        <f t="shared" si="109"/>
        <v>405.02947368421053</v>
      </c>
      <c r="BR344" s="120">
        <f t="shared" si="109"/>
        <v>734.56714285714281</v>
      </c>
      <c r="BS344" s="120" t="str">
        <f t="shared" si="109"/>
        <v/>
      </c>
      <c r="BT344" s="121" t="str">
        <f t="shared" si="109"/>
        <v/>
      </c>
      <c r="BU344" s="119" t="str">
        <f t="shared" si="110"/>
        <v/>
      </c>
      <c r="BV344" s="120" t="str">
        <f t="shared" si="110"/>
        <v/>
      </c>
      <c r="BW344" s="121" t="str">
        <f t="shared" si="110"/>
        <v/>
      </c>
      <c r="BX344" s="120" t="str">
        <f t="shared" si="110"/>
        <v/>
      </c>
      <c r="BY344" s="121" t="str">
        <f t="shared" si="110"/>
        <v/>
      </c>
    </row>
    <row r="345" spans="1:77" hidden="1" outlineLevel="1" x14ac:dyDescent="0.2">
      <c r="A345" t="s">
        <v>46</v>
      </c>
      <c r="B345" t="s">
        <v>46</v>
      </c>
      <c r="C345" t="s">
        <v>122</v>
      </c>
      <c r="D345" t="s">
        <v>122</v>
      </c>
      <c r="E345" t="s">
        <v>121</v>
      </c>
      <c r="F345" s="4">
        <f t="shared" si="106"/>
        <v>46350</v>
      </c>
      <c r="G345" t="s">
        <v>37</v>
      </c>
      <c r="H345" s="28">
        <v>0</v>
      </c>
      <c r="I345" s="138">
        <v>0</v>
      </c>
      <c r="J345" s="138">
        <v>0</v>
      </c>
      <c r="K345" s="2">
        <v>0</v>
      </c>
      <c r="L345" s="2">
        <v>0</v>
      </c>
      <c r="M345" s="2">
        <v>0</v>
      </c>
      <c r="N345" s="2">
        <v>0</v>
      </c>
      <c r="O345" s="2">
        <v>0</v>
      </c>
      <c r="P345" s="2">
        <v>0</v>
      </c>
      <c r="Q345" s="29">
        <v>0</v>
      </c>
      <c r="R345" s="30">
        <f t="shared" si="101"/>
        <v>0</v>
      </c>
      <c r="S345" s="30">
        <f t="shared" si="102"/>
        <v>0</v>
      </c>
      <c r="T345" t="s">
        <v>49</v>
      </c>
      <c r="U345" t="s">
        <v>49</v>
      </c>
      <c r="V345" t="s">
        <v>122</v>
      </c>
      <c r="W345" t="s">
        <v>122</v>
      </c>
      <c r="X345" t="s">
        <v>121</v>
      </c>
      <c r="Y345" s="4">
        <f t="shared" si="107"/>
        <v>45986</v>
      </c>
      <c r="Z345" t="s">
        <v>37</v>
      </c>
      <c r="AA345" s="28">
        <v>42</v>
      </c>
      <c r="AB345" s="138">
        <v>34</v>
      </c>
      <c r="AC345" s="138">
        <v>4</v>
      </c>
      <c r="AD345" s="2">
        <v>0</v>
      </c>
      <c r="AE345" s="2">
        <v>0</v>
      </c>
      <c r="AF345" s="2">
        <v>7854.6299999999992</v>
      </c>
      <c r="AG345" s="2">
        <v>11190.68</v>
      </c>
      <c r="AH345" s="2">
        <v>1788.21</v>
      </c>
      <c r="AI345" s="2">
        <v>0</v>
      </c>
      <c r="AJ345" s="29">
        <v>0</v>
      </c>
      <c r="AK345" s="30">
        <f t="shared" si="103"/>
        <v>38</v>
      </c>
      <c r="AL345" s="30">
        <f t="shared" si="104"/>
        <v>12978.89</v>
      </c>
      <c r="AM345" s="2">
        <f t="shared" si="105"/>
        <v>-42</v>
      </c>
      <c r="AN345" s="2">
        <f t="shared" si="105"/>
        <v>-34</v>
      </c>
      <c r="AO345" s="2">
        <f t="shared" si="105"/>
        <v>-4</v>
      </c>
      <c r="AP345" s="2">
        <f t="shared" si="105"/>
        <v>0</v>
      </c>
      <c r="AQ345" s="2">
        <f t="shared" si="105"/>
        <v>0</v>
      </c>
      <c r="AR345" s="2">
        <f t="shared" si="105"/>
        <v>-7854.6299999999992</v>
      </c>
      <c r="AS345" s="2">
        <f t="shared" si="105"/>
        <v>-11190.68</v>
      </c>
      <c r="AT345" s="2">
        <f t="shared" si="105"/>
        <v>-1788.21</v>
      </c>
      <c r="AU345" s="2">
        <f t="shared" si="105"/>
        <v>0</v>
      </c>
      <c r="AV345" s="29">
        <f t="shared" si="105"/>
        <v>0</v>
      </c>
      <c r="AW345" s="30">
        <f t="shared" si="105"/>
        <v>-38</v>
      </c>
      <c r="AX345" s="31">
        <f t="shared" si="99"/>
        <v>-12978.89</v>
      </c>
      <c r="AY345" s="38">
        <f t="shared" si="97"/>
        <v>-1</v>
      </c>
      <c r="AZ345" s="38">
        <f t="shared" si="97"/>
        <v>-1</v>
      </c>
      <c r="BA345" s="38">
        <f t="shared" si="97"/>
        <v>-1</v>
      </c>
      <c r="BB345" s="38" t="str">
        <f t="shared" si="97"/>
        <v/>
      </c>
      <c r="BC345" s="38" t="str">
        <f t="shared" si="97"/>
        <v/>
      </c>
      <c r="BD345" s="38">
        <f t="shared" si="97"/>
        <v>-1</v>
      </c>
      <c r="BE345" s="38">
        <f t="shared" si="100"/>
        <v>-1</v>
      </c>
      <c r="BF345" s="38">
        <f t="shared" si="100"/>
        <v>-1</v>
      </c>
      <c r="BG345" s="38" t="str">
        <f t="shared" si="100"/>
        <v/>
      </c>
      <c r="BH345" s="39" t="str">
        <f t="shared" si="100"/>
        <v/>
      </c>
      <c r="BI345" s="76">
        <f t="shared" si="100"/>
        <v>-1</v>
      </c>
      <c r="BJ345" s="40">
        <f t="shared" si="100"/>
        <v>-1</v>
      </c>
      <c r="BK345" s="119" t="str">
        <f t="shared" si="108"/>
        <v/>
      </c>
      <c r="BL345" s="120" t="str">
        <f t="shared" si="108"/>
        <v/>
      </c>
      <c r="BM345" s="120" t="str">
        <f t="shared" si="108"/>
        <v/>
      </c>
      <c r="BN345" s="120" t="str">
        <f t="shared" si="108"/>
        <v/>
      </c>
      <c r="BO345" s="121" t="str">
        <f t="shared" si="108"/>
        <v/>
      </c>
      <c r="BP345" s="119">
        <f t="shared" si="109"/>
        <v>187.01499999999999</v>
      </c>
      <c r="BQ345" s="120">
        <f t="shared" si="109"/>
        <v>329.13764705882352</v>
      </c>
      <c r="BR345" s="120">
        <f t="shared" si="109"/>
        <v>447.05250000000001</v>
      </c>
      <c r="BS345" s="120" t="str">
        <f t="shared" si="109"/>
        <v/>
      </c>
      <c r="BT345" s="121" t="str">
        <f t="shared" si="109"/>
        <v/>
      </c>
      <c r="BU345" s="119" t="str">
        <f t="shared" si="110"/>
        <v/>
      </c>
      <c r="BV345" s="120" t="str">
        <f t="shared" si="110"/>
        <v/>
      </c>
      <c r="BW345" s="121" t="str">
        <f t="shared" si="110"/>
        <v/>
      </c>
      <c r="BX345" s="120" t="str">
        <f t="shared" si="110"/>
        <v/>
      </c>
      <c r="BY345" s="121" t="str">
        <f t="shared" si="110"/>
        <v/>
      </c>
    </row>
    <row r="346" spans="1:77" hidden="1" outlineLevel="1" x14ac:dyDescent="0.2">
      <c r="A346" t="s">
        <v>46</v>
      </c>
      <c r="B346" t="s">
        <v>46</v>
      </c>
      <c r="C346" t="s">
        <v>122</v>
      </c>
      <c r="D346" t="s">
        <v>122</v>
      </c>
      <c r="E346" t="s">
        <v>121</v>
      </c>
      <c r="F346" s="4">
        <f t="shared" si="106"/>
        <v>46351</v>
      </c>
      <c r="G346" t="s">
        <v>38</v>
      </c>
      <c r="H346" s="28">
        <v>0</v>
      </c>
      <c r="I346" s="138">
        <v>0</v>
      </c>
      <c r="J346" s="138">
        <v>0</v>
      </c>
      <c r="K346" s="2">
        <v>0</v>
      </c>
      <c r="L346" s="2">
        <v>0</v>
      </c>
      <c r="M346" s="2">
        <v>0</v>
      </c>
      <c r="N346" s="2">
        <v>0</v>
      </c>
      <c r="O346" s="2">
        <v>0</v>
      </c>
      <c r="P346" s="2">
        <v>0</v>
      </c>
      <c r="Q346" s="29">
        <v>0</v>
      </c>
      <c r="R346" s="30">
        <f t="shared" si="101"/>
        <v>0</v>
      </c>
      <c r="S346" s="30">
        <f t="shared" si="102"/>
        <v>0</v>
      </c>
      <c r="T346" t="s">
        <v>49</v>
      </c>
      <c r="U346" t="s">
        <v>49</v>
      </c>
      <c r="V346" t="s">
        <v>122</v>
      </c>
      <c r="W346" t="s">
        <v>122</v>
      </c>
      <c r="X346" t="s">
        <v>121</v>
      </c>
      <c r="Y346" s="4">
        <f t="shared" si="107"/>
        <v>45987</v>
      </c>
      <c r="Z346" t="s">
        <v>38</v>
      </c>
      <c r="AA346" s="28">
        <v>63</v>
      </c>
      <c r="AB346" s="138">
        <v>9</v>
      </c>
      <c r="AC346" s="138">
        <v>0</v>
      </c>
      <c r="AD346" s="2">
        <v>0</v>
      </c>
      <c r="AE346" s="2">
        <v>0</v>
      </c>
      <c r="AF346" s="2">
        <v>13155.45</v>
      </c>
      <c r="AG346" s="2">
        <v>1631.65</v>
      </c>
      <c r="AH346" s="2">
        <v>0</v>
      </c>
      <c r="AI346" s="2">
        <v>0</v>
      </c>
      <c r="AJ346" s="29">
        <v>0</v>
      </c>
      <c r="AK346" s="30">
        <f t="shared" si="103"/>
        <v>9</v>
      </c>
      <c r="AL346" s="30">
        <f t="shared" si="104"/>
        <v>1631.65</v>
      </c>
      <c r="AM346" s="2">
        <f t="shared" si="105"/>
        <v>-63</v>
      </c>
      <c r="AN346" s="2">
        <f t="shared" si="105"/>
        <v>-9</v>
      </c>
      <c r="AO346" s="2">
        <f t="shared" si="105"/>
        <v>0</v>
      </c>
      <c r="AP346" s="2">
        <f t="shared" si="105"/>
        <v>0</v>
      </c>
      <c r="AQ346" s="2">
        <f t="shared" si="105"/>
        <v>0</v>
      </c>
      <c r="AR346" s="2">
        <f t="shared" si="105"/>
        <v>-13155.45</v>
      </c>
      <c r="AS346" s="2">
        <f t="shared" si="105"/>
        <v>-1631.65</v>
      </c>
      <c r="AT346" s="2">
        <f t="shared" si="105"/>
        <v>0</v>
      </c>
      <c r="AU346" s="2">
        <f t="shared" si="105"/>
        <v>0</v>
      </c>
      <c r="AV346" s="29">
        <f t="shared" si="105"/>
        <v>0</v>
      </c>
      <c r="AW346" s="30">
        <f t="shared" si="105"/>
        <v>-9</v>
      </c>
      <c r="AX346" s="31">
        <f t="shared" si="99"/>
        <v>-1631.65</v>
      </c>
      <c r="AY346" s="38">
        <f t="shared" si="97"/>
        <v>-1</v>
      </c>
      <c r="AZ346" s="38">
        <f t="shared" si="97"/>
        <v>-1</v>
      </c>
      <c r="BA346" s="38" t="str">
        <f t="shared" si="97"/>
        <v/>
      </c>
      <c r="BB346" s="38" t="str">
        <f t="shared" si="97"/>
        <v/>
      </c>
      <c r="BC346" s="38" t="str">
        <f t="shared" si="97"/>
        <v/>
      </c>
      <c r="BD346" s="38">
        <f t="shared" si="97"/>
        <v>-1</v>
      </c>
      <c r="BE346" s="38">
        <f t="shared" si="100"/>
        <v>-1</v>
      </c>
      <c r="BF346" s="38" t="str">
        <f t="shared" si="100"/>
        <v/>
      </c>
      <c r="BG346" s="38" t="str">
        <f t="shared" si="100"/>
        <v/>
      </c>
      <c r="BH346" s="39" t="str">
        <f t="shared" si="100"/>
        <v/>
      </c>
      <c r="BI346" s="76">
        <f t="shared" si="100"/>
        <v>-1</v>
      </c>
      <c r="BJ346" s="40">
        <f t="shared" si="100"/>
        <v>-1</v>
      </c>
      <c r="BK346" s="119" t="str">
        <f t="shared" si="108"/>
        <v/>
      </c>
      <c r="BL346" s="120" t="str">
        <f t="shared" si="108"/>
        <v/>
      </c>
      <c r="BM346" s="120" t="str">
        <f t="shared" si="108"/>
        <v/>
      </c>
      <c r="BN346" s="120" t="str">
        <f t="shared" si="108"/>
        <v/>
      </c>
      <c r="BO346" s="121" t="str">
        <f t="shared" si="108"/>
        <v/>
      </c>
      <c r="BP346" s="119">
        <f t="shared" si="109"/>
        <v>208.81666666666669</v>
      </c>
      <c r="BQ346" s="120">
        <f t="shared" si="109"/>
        <v>181.29444444444445</v>
      </c>
      <c r="BR346" s="120" t="str">
        <f t="shared" si="109"/>
        <v/>
      </c>
      <c r="BS346" s="120" t="str">
        <f t="shared" si="109"/>
        <v/>
      </c>
      <c r="BT346" s="121" t="str">
        <f t="shared" si="109"/>
        <v/>
      </c>
      <c r="BU346" s="119" t="str">
        <f t="shared" si="110"/>
        <v/>
      </c>
      <c r="BV346" s="120" t="str">
        <f t="shared" si="110"/>
        <v/>
      </c>
      <c r="BW346" s="121" t="str">
        <f t="shared" si="110"/>
        <v/>
      </c>
      <c r="BX346" s="120" t="str">
        <f t="shared" si="110"/>
        <v/>
      </c>
      <c r="BY346" s="121" t="str">
        <f t="shared" si="110"/>
        <v/>
      </c>
    </row>
    <row r="347" spans="1:77" hidden="1" outlineLevel="1" x14ac:dyDescent="0.2">
      <c r="A347" t="s">
        <v>46</v>
      </c>
      <c r="B347" t="s">
        <v>46</v>
      </c>
      <c r="C347" t="s">
        <v>122</v>
      </c>
      <c r="D347" t="s">
        <v>122</v>
      </c>
      <c r="E347" t="s">
        <v>121</v>
      </c>
      <c r="F347" s="4">
        <f t="shared" si="106"/>
        <v>46352</v>
      </c>
      <c r="G347" t="s">
        <v>39</v>
      </c>
      <c r="H347" s="28">
        <v>0</v>
      </c>
      <c r="I347" s="138">
        <v>0</v>
      </c>
      <c r="J347" s="138">
        <v>0</v>
      </c>
      <c r="K347" s="2">
        <v>0</v>
      </c>
      <c r="L347" s="2">
        <v>0</v>
      </c>
      <c r="M347" s="2">
        <v>0</v>
      </c>
      <c r="N347" s="2">
        <v>0</v>
      </c>
      <c r="O347" s="2">
        <v>0</v>
      </c>
      <c r="P347" s="2">
        <v>0</v>
      </c>
      <c r="Q347" s="29">
        <v>0</v>
      </c>
      <c r="R347" s="30">
        <f t="shared" si="101"/>
        <v>0</v>
      </c>
      <c r="S347" s="30">
        <f t="shared" si="102"/>
        <v>0</v>
      </c>
      <c r="T347" t="s">
        <v>49</v>
      </c>
      <c r="U347" t="s">
        <v>49</v>
      </c>
      <c r="V347" t="s">
        <v>122</v>
      </c>
      <c r="W347" t="s">
        <v>122</v>
      </c>
      <c r="X347" t="s">
        <v>121</v>
      </c>
      <c r="Y347" s="4">
        <f t="shared" si="107"/>
        <v>45988</v>
      </c>
      <c r="Z347" t="s">
        <v>39</v>
      </c>
      <c r="AA347" s="28">
        <v>17</v>
      </c>
      <c r="AB347" s="138">
        <v>7</v>
      </c>
      <c r="AC347" s="138">
        <v>0</v>
      </c>
      <c r="AD347" s="2">
        <v>0</v>
      </c>
      <c r="AE347" s="2">
        <v>0</v>
      </c>
      <c r="AF347" s="2">
        <v>3196.8</v>
      </c>
      <c r="AG347" s="2">
        <v>1873.4299999999998</v>
      </c>
      <c r="AH347" s="2">
        <v>0</v>
      </c>
      <c r="AI347" s="2">
        <v>0</v>
      </c>
      <c r="AJ347" s="29">
        <v>0</v>
      </c>
      <c r="AK347" s="30">
        <f t="shared" si="103"/>
        <v>7</v>
      </c>
      <c r="AL347" s="30">
        <f t="shared" si="104"/>
        <v>1873.4299999999998</v>
      </c>
      <c r="AM347" s="2">
        <f t="shared" si="105"/>
        <v>-17</v>
      </c>
      <c r="AN347" s="2">
        <f t="shared" si="105"/>
        <v>-7</v>
      </c>
      <c r="AO347" s="2">
        <f t="shared" si="105"/>
        <v>0</v>
      </c>
      <c r="AP347" s="2">
        <f t="shared" si="105"/>
        <v>0</v>
      </c>
      <c r="AQ347" s="2">
        <f t="shared" si="105"/>
        <v>0</v>
      </c>
      <c r="AR347" s="2">
        <f t="shared" si="105"/>
        <v>-3196.8</v>
      </c>
      <c r="AS347" s="2">
        <f t="shared" si="105"/>
        <v>-1873.4299999999998</v>
      </c>
      <c r="AT347" s="2">
        <f t="shared" si="105"/>
        <v>0</v>
      </c>
      <c r="AU347" s="2">
        <f t="shared" si="105"/>
        <v>0</v>
      </c>
      <c r="AV347" s="29">
        <f t="shared" si="105"/>
        <v>0</v>
      </c>
      <c r="AW347" s="30">
        <f t="shared" si="105"/>
        <v>-7</v>
      </c>
      <c r="AX347" s="31">
        <f t="shared" si="99"/>
        <v>-1873.4299999999998</v>
      </c>
      <c r="AY347" s="38">
        <f t="shared" si="97"/>
        <v>-1</v>
      </c>
      <c r="AZ347" s="38">
        <f t="shared" si="97"/>
        <v>-1</v>
      </c>
      <c r="BA347" s="38" t="str">
        <f t="shared" si="97"/>
        <v/>
      </c>
      <c r="BB347" s="38" t="str">
        <f t="shared" si="97"/>
        <v/>
      </c>
      <c r="BC347" s="38" t="str">
        <f t="shared" si="97"/>
        <v/>
      </c>
      <c r="BD347" s="38">
        <f t="shared" si="97"/>
        <v>-1</v>
      </c>
      <c r="BE347" s="38">
        <f t="shared" si="100"/>
        <v>-1</v>
      </c>
      <c r="BF347" s="38" t="str">
        <f t="shared" si="100"/>
        <v/>
      </c>
      <c r="BG347" s="38" t="str">
        <f t="shared" si="100"/>
        <v/>
      </c>
      <c r="BH347" s="39" t="str">
        <f t="shared" si="100"/>
        <v/>
      </c>
      <c r="BI347" s="76">
        <f t="shared" si="100"/>
        <v>-1</v>
      </c>
      <c r="BJ347" s="40">
        <f t="shared" si="100"/>
        <v>-1</v>
      </c>
      <c r="BK347" s="119" t="str">
        <f t="shared" si="108"/>
        <v/>
      </c>
      <c r="BL347" s="120" t="str">
        <f t="shared" si="108"/>
        <v/>
      </c>
      <c r="BM347" s="120" t="str">
        <f t="shared" si="108"/>
        <v/>
      </c>
      <c r="BN347" s="120" t="str">
        <f t="shared" si="108"/>
        <v/>
      </c>
      <c r="BO347" s="121" t="str">
        <f t="shared" si="108"/>
        <v/>
      </c>
      <c r="BP347" s="119">
        <f t="shared" si="109"/>
        <v>188.04705882352943</v>
      </c>
      <c r="BQ347" s="120">
        <f t="shared" si="109"/>
        <v>267.63285714285712</v>
      </c>
      <c r="BR347" s="120" t="str">
        <f t="shared" si="109"/>
        <v/>
      </c>
      <c r="BS347" s="120" t="str">
        <f t="shared" si="109"/>
        <v/>
      </c>
      <c r="BT347" s="121" t="str">
        <f t="shared" si="109"/>
        <v/>
      </c>
      <c r="BU347" s="119" t="str">
        <f t="shared" si="110"/>
        <v/>
      </c>
      <c r="BV347" s="120" t="str">
        <f t="shared" si="110"/>
        <v/>
      </c>
      <c r="BW347" s="121" t="str">
        <f t="shared" si="110"/>
        <v/>
      </c>
      <c r="BX347" s="120" t="str">
        <f t="shared" si="110"/>
        <v/>
      </c>
      <c r="BY347" s="121" t="str">
        <f t="shared" si="110"/>
        <v/>
      </c>
    </row>
    <row r="348" spans="1:77" hidden="1" outlineLevel="1" x14ac:dyDescent="0.2">
      <c r="A348" t="s">
        <v>46</v>
      </c>
      <c r="B348" t="s">
        <v>46</v>
      </c>
      <c r="C348" t="s">
        <v>122</v>
      </c>
      <c r="D348" t="s">
        <v>122</v>
      </c>
      <c r="E348" t="s">
        <v>121</v>
      </c>
      <c r="F348" s="4">
        <f t="shared" si="106"/>
        <v>46353</v>
      </c>
      <c r="G348" t="s">
        <v>40</v>
      </c>
      <c r="H348" s="28">
        <v>0</v>
      </c>
      <c r="I348" s="138">
        <v>0</v>
      </c>
      <c r="J348" s="138">
        <v>0</v>
      </c>
      <c r="K348" s="2">
        <v>0</v>
      </c>
      <c r="L348" s="2">
        <v>0</v>
      </c>
      <c r="M348" s="2">
        <v>0</v>
      </c>
      <c r="N348" s="2">
        <v>0</v>
      </c>
      <c r="O348" s="2">
        <v>0</v>
      </c>
      <c r="P348" s="2">
        <v>0</v>
      </c>
      <c r="Q348" s="29">
        <v>0</v>
      </c>
      <c r="R348" s="30">
        <f t="shared" si="101"/>
        <v>0</v>
      </c>
      <c r="S348" s="30">
        <f t="shared" si="102"/>
        <v>0</v>
      </c>
      <c r="T348" t="s">
        <v>49</v>
      </c>
      <c r="U348" t="s">
        <v>49</v>
      </c>
      <c r="V348" t="s">
        <v>122</v>
      </c>
      <c r="W348" t="s">
        <v>122</v>
      </c>
      <c r="X348" t="s">
        <v>121</v>
      </c>
      <c r="Y348" s="4">
        <f t="shared" si="107"/>
        <v>45989</v>
      </c>
      <c r="Z348" t="s">
        <v>40</v>
      </c>
      <c r="AA348" s="28">
        <v>8</v>
      </c>
      <c r="AB348" s="138">
        <v>9</v>
      </c>
      <c r="AC348" s="138">
        <v>1</v>
      </c>
      <c r="AD348" s="2">
        <v>0</v>
      </c>
      <c r="AE348" s="2">
        <v>0</v>
      </c>
      <c r="AF348" s="2">
        <v>1256.1199999999999</v>
      </c>
      <c r="AG348" s="2">
        <v>2098.42</v>
      </c>
      <c r="AH348" s="2">
        <v>-937.2</v>
      </c>
      <c r="AI348" s="2">
        <v>0</v>
      </c>
      <c r="AJ348" s="29">
        <v>0</v>
      </c>
      <c r="AK348" s="30">
        <f t="shared" si="103"/>
        <v>10</v>
      </c>
      <c r="AL348" s="30">
        <f t="shared" si="104"/>
        <v>1161.22</v>
      </c>
      <c r="AM348" s="2">
        <f t="shared" si="105"/>
        <v>-8</v>
      </c>
      <c r="AN348" s="2">
        <f t="shared" si="105"/>
        <v>-9</v>
      </c>
      <c r="AO348" s="2">
        <f t="shared" si="105"/>
        <v>-1</v>
      </c>
      <c r="AP348" s="2">
        <f t="shared" si="105"/>
        <v>0</v>
      </c>
      <c r="AQ348" s="2">
        <f t="shared" si="105"/>
        <v>0</v>
      </c>
      <c r="AR348" s="2">
        <f t="shared" si="105"/>
        <v>-1256.1199999999999</v>
      </c>
      <c r="AS348" s="2">
        <f t="shared" si="105"/>
        <v>-2098.42</v>
      </c>
      <c r="AT348" s="2">
        <f t="shared" si="105"/>
        <v>937.2</v>
      </c>
      <c r="AU348" s="2">
        <f t="shared" si="105"/>
        <v>0</v>
      </c>
      <c r="AV348" s="29">
        <f t="shared" si="105"/>
        <v>0</v>
      </c>
      <c r="AW348" s="30">
        <f t="shared" si="105"/>
        <v>-10</v>
      </c>
      <c r="AX348" s="31">
        <f t="shared" si="99"/>
        <v>-1161.22</v>
      </c>
      <c r="AY348" s="38">
        <f t="shared" si="97"/>
        <v>-1</v>
      </c>
      <c r="AZ348" s="38">
        <f t="shared" si="97"/>
        <v>-1</v>
      </c>
      <c r="BA348" s="38">
        <f t="shared" si="97"/>
        <v>-1</v>
      </c>
      <c r="BB348" s="38" t="str">
        <f t="shared" si="97"/>
        <v/>
      </c>
      <c r="BC348" s="38" t="str">
        <f t="shared" si="97"/>
        <v/>
      </c>
      <c r="BD348" s="38">
        <f t="shared" si="97"/>
        <v>-1</v>
      </c>
      <c r="BE348" s="38">
        <f t="shared" si="100"/>
        <v>-1</v>
      </c>
      <c r="BF348" s="38">
        <f t="shared" si="100"/>
        <v>-1</v>
      </c>
      <c r="BG348" s="38" t="str">
        <f t="shared" si="100"/>
        <v/>
      </c>
      <c r="BH348" s="39" t="str">
        <f t="shared" si="100"/>
        <v/>
      </c>
      <c r="BI348" s="76">
        <f t="shared" si="100"/>
        <v>-1</v>
      </c>
      <c r="BJ348" s="40">
        <f t="shared" si="100"/>
        <v>-1</v>
      </c>
      <c r="BK348" s="119" t="str">
        <f t="shared" si="108"/>
        <v/>
      </c>
      <c r="BL348" s="120" t="str">
        <f t="shared" si="108"/>
        <v/>
      </c>
      <c r="BM348" s="120" t="str">
        <f t="shared" si="108"/>
        <v/>
      </c>
      <c r="BN348" s="120" t="str">
        <f t="shared" si="108"/>
        <v/>
      </c>
      <c r="BO348" s="121" t="str">
        <f t="shared" si="108"/>
        <v/>
      </c>
      <c r="BP348" s="119">
        <f t="shared" si="109"/>
        <v>157.01499999999999</v>
      </c>
      <c r="BQ348" s="120">
        <f t="shared" si="109"/>
        <v>233.1577777777778</v>
      </c>
      <c r="BR348" s="120">
        <f t="shared" si="109"/>
        <v>-937.2</v>
      </c>
      <c r="BS348" s="120" t="str">
        <f t="shared" si="109"/>
        <v/>
      </c>
      <c r="BT348" s="121" t="str">
        <f t="shared" si="109"/>
        <v/>
      </c>
      <c r="BU348" s="119" t="str">
        <f t="shared" si="110"/>
        <v/>
      </c>
      <c r="BV348" s="120" t="str">
        <f t="shared" si="110"/>
        <v/>
      </c>
      <c r="BW348" s="121" t="str">
        <f t="shared" si="110"/>
        <v/>
      </c>
      <c r="BX348" s="120" t="str">
        <f t="shared" si="110"/>
        <v/>
      </c>
      <c r="BY348" s="121" t="str">
        <f t="shared" si="110"/>
        <v/>
      </c>
    </row>
    <row r="349" spans="1:77" ht="13.5" hidden="1" outlineLevel="1" thickBot="1" x14ac:dyDescent="0.25">
      <c r="A349" t="s">
        <v>46</v>
      </c>
      <c r="B349" t="s">
        <v>46</v>
      </c>
      <c r="C349" t="s">
        <v>122</v>
      </c>
      <c r="D349" t="s">
        <v>122</v>
      </c>
      <c r="E349" t="s">
        <v>121</v>
      </c>
      <c r="F349" s="59">
        <f t="shared" si="106"/>
        <v>46354</v>
      </c>
      <c r="G349" s="42" t="s">
        <v>41</v>
      </c>
      <c r="H349" s="43">
        <v>0</v>
      </c>
      <c r="I349" s="44">
        <v>0</v>
      </c>
      <c r="J349" s="44">
        <v>0</v>
      </c>
      <c r="K349" s="44">
        <v>0</v>
      </c>
      <c r="L349" s="44">
        <v>0</v>
      </c>
      <c r="M349" s="44">
        <v>0</v>
      </c>
      <c r="N349" s="44">
        <v>0</v>
      </c>
      <c r="O349" s="44">
        <v>0</v>
      </c>
      <c r="P349" s="44">
        <v>0</v>
      </c>
      <c r="Q349" s="45">
        <v>0</v>
      </c>
      <c r="R349" s="46">
        <f t="shared" si="101"/>
        <v>0</v>
      </c>
      <c r="S349" s="46">
        <f t="shared" si="102"/>
        <v>0</v>
      </c>
      <c r="T349" t="s">
        <v>49</v>
      </c>
      <c r="U349" t="s">
        <v>49</v>
      </c>
      <c r="V349" t="s">
        <v>122</v>
      </c>
      <c r="W349" t="s">
        <v>122</v>
      </c>
      <c r="X349" t="s">
        <v>121</v>
      </c>
      <c r="Y349" s="59">
        <f t="shared" si="107"/>
        <v>45990</v>
      </c>
      <c r="Z349" s="42" t="s">
        <v>41</v>
      </c>
      <c r="AA349" s="43">
        <v>39</v>
      </c>
      <c r="AB349" s="44">
        <v>1</v>
      </c>
      <c r="AC349" s="44">
        <v>1</v>
      </c>
      <c r="AD349" s="44">
        <v>0</v>
      </c>
      <c r="AE349" s="44">
        <v>0</v>
      </c>
      <c r="AF349" s="44">
        <v>5555.9299999999994</v>
      </c>
      <c r="AG349" s="44">
        <v>87.93</v>
      </c>
      <c r="AH349" s="44">
        <v>4040.39</v>
      </c>
      <c r="AI349" s="44">
        <v>0</v>
      </c>
      <c r="AJ349" s="45">
        <v>0</v>
      </c>
      <c r="AK349" s="46">
        <f t="shared" si="103"/>
        <v>2</v>
      </c>
      <c r="AL349" s="46">
        <f t="shared" si="104"/>
        <v>4128.32</v>
      </c>
      <c r="AM349" s="44">
        <f t="shared" si="105"/>
        <v>-39</v>
      </c>
      <c r="AN349" s="44">
        <f t="shared" si="105"/>
        <v>-1</v>
      </c>
      <c r="AO349" s="44">
        <f t="shared" si="105"/>
        <v>-1</v>
      </c>
      <c r="AP349" s="44">
        <f t="shared" si="105"/>
        <v>0</v>
      </c>
      <c r="AQ349" s="44">
        <f t="shared" si="105"/>
        <v>0</v>
      </c>
      <c r="AR349" s="44">
        <f t="shared" si="105"/>
        <v>-5555.9299999999994</v>
      </c>
      <c r="AS349" s="44">
        <f t="shared" si="105"/>
        <v>-87.93</v>
      </c>
      <c r="AT349" s="44">
        <f t="shared" si="105"/>
        <v>-4040.39</v>
      </c>
      <c r="AU349" s="44">
        <f t="shared" si="105"/>
        <v>0</v>
      </c>
      <c r="AV349" s="45">
        <f t="shared" si="105"/>
        <v>0</v>
      </c>
      <c r="AW349" s="46">
        <f t="shared" si="105"/>
        <v>-2</v>
      </c>
      <c r="AX349" s="47">
        <f t="shared" si="99"/>
        <v>-4128.32</v>
      </c>
      <c r="AY349" s="56">
        <f t="shared" si="97"/>
        <v>-1</v>
      </c>
      <c r="AZ349" s="56">
        <f t="shared" si="97"/>
        <v>-1</v>
      </c>
      <c r="BA349" s="56">
        <f t="shared" si="97"/>
        <v>-1</v>
      </c>
      <c r="BB349" s="56" t="str">
        <f t="shared" si="97"/>
        <v/>
      </c>
      <c r="BC349" s="56" t="str">
        <f t="shared" si="97"/>
        <v/>
      </c>
      <c r="BD349" s="56">
        <f t="shared" si="97"/>
        <v>-1</v>
      </c>
      <c r="BE349" s="56">
        <f t="shared" si="100"/>
        <v>-1</v>
      </c>
      <c r="BF349" s="56">
        <f t="shared" si="100"/>
        <v>-1</v>
      </c>
      <c r="BG349" s="56" t="str">
        <f t="shared" si="100"/>
        <v/>
      </c>
      <c r="BH349" s="57" t="str">
        <f t="shared" si="100"/>
        <v/>
      </c>
      <c r="BI349" s="81">
        <f t="shared" si="100"/>
        <v>-1</v>
      </c>
      <c r="BJ349" s="58">
        <f t="shared" si="100"/>
        <v>-1</v>
      </c>
      <c r="BK349" s="122" t="str">
        <f t="shared" si="108"/>
        <v/>
      </c>
      <c r="BL349" s="123" t="str">
        <f t="shared" si="108"/>
        <v/>
      </c>
      <c r="BM349" s="123" t="str">
        <f t="shared" si="108"/>
        <v/>
      </c>
      <c r="BN349" s="123" t="str">
        <f t="shared" si="108"/>
        <v/>
      </c>
      <c r="BO349" s="124" t="str">
        <f t="shared" si="108"/>
        <v/>
      </c>
      <c r="BP349" s="122">
        <f t="shared" si="109"/>
        <v>142.45974358974357</v>
      </c>
      <c r="BQ349" s="123">
        <f t="shared" si="109"/>
        <v>87.93</v>
      </c>
      <c r="BR349" s="123">
        <f t="shared" si="109"/>
        <v>4040.39</v>
      </c>
      <c r="BS349" s="123" t="str">
        <f t="shared" si="109"/>
        <v/>
      </c>
      <c r="BT349" s="124" t="str">
        <f t="shared" si="109"/>
        <v/>
      </c>
      <c r="BU349" s="122" t="str">
        <f t="shared" si="110"/>
        <v/>
      </c>
      <c r="BV349" s="123" t="str">
        <f t="shared" si="110"/>
        <v/>
      </c>
      <c r="BW349" s="124" t="str">
        <f t="shared" si="110"/>
        <v/>
      </c>
      <c r="BX349" s="123" t="str">
        <f t="shared" si="110"/>
        <v/>
      </c>
      <c r="BY349" s="124" t="str">
        <f t="shared" si="110"/>
        <v/>
      </c>
    </row>
    <row r="350" spans="1:77" hidden="1" outlineLevel="1" x14ac:dyDescent="0.2">
      <c r="A350" t="s">
        <v>46</v>
      </c>
      <c r="B350" t="s">
        <v>46</v>
      </c>
      <c r="C350" t="s">
        <v>129</v>
      </c>
      <c r="D350" t="s">
        <v>122</v>
      </c>
      <c r="E350" t="s">
        <v>125</v>
      </c>
      <c r="F350" s="4">
        <f t="shared" si="106"/>
        <v>46355</v>
      </c>
      <c r="G350" t="s">
        <v>35</v>
      </c>
      <c r="H350" s="28">
        <v>0</v>
      </c>
      <c r="I350" s="138">
        <v>0</v>
      </c>
      <c r="J350" s="138">
        <v>0</v>
      </c>
      <c r="K350" s="2">
        <v>0</v>
      </c>
      <c r="L350" s="2">
        <v>0</v>
      </c>
      <c r="M350" s="2">
        <v>0</v>
      </c>
      <c r="N350" s="2">
        <v>0</v>
      </c>
      <c r="O350" s="2">
        <v>0</v>
      </c>
      <c r="P350" s="2">
        <v>0</v>
      </c>
      <c r="Q350" s="29">
        <v>0</v>
      </c>
      <c r="R350" s="30">
        <f t="shared" si="101"/>
        <v>0</v>
      </c>
      <c r="S350" s="30">
        <f t="shared" si="102"/>
        <v>0</v>
      </c>
      <c r="T350" t="s">
        <v>49</v>
      </c>
      <c r="U350" t="s">
        <v>49</v>
      </c>
      <c r="V350" t="s">
        <v>129</v>
      </c>
      <c r="W350" t="s">
        <v>122</v>
      </c>
      <c r="X350" t="s">
        <v>125</v>
      </c>
      <c r="Y350" s="4">
        <f t="shared" si="107"/>
        <v>45991</v>
      </c>
      <c r="Z350" t="s">
        <v>35</v>
      </c>
      <c r="AA350" s="28">
        <v>10</v>
      </c>
      <c r="AB350" s="138">
        <v>17</v>
      </c>
      <c r="AC350" s="138">
        <v>0</v>
      </c>
      <c r="AD350" s="2">
        <v>0</v>
      </c>
      <c r="AE350" s="2">
        <v>0</v>
      </c>
      <c r="AF350" s="2">
        <v>3035.57</v>
      </c>
      <c r="AG350" s="2">
        <v>6323.52</v>
      </c>
      <c r="AH350" s="2">
        <v>0</v>
      </c>
      <c r="AI350" s="2">
        <v>0</v>
      </c>
      <c r="AJ350" s="29">
        <v>0</v>
      </c>
      <c r="AK350" s="30">
        <f t="shared" si="103"/>
        <v>17</v>
      </c>
      <c r="AL350" s="30">
        <f t="shared" si="104"/>
        <v>6323.52</v>
      </c>
      <c r="AM350" s="2">
        <f t="shared" si="105"/>
        <v>-10</v>
      </c>
      <c r="AN350" s="2">
        <f t="shared" si="105"/>
        <v>-17</v>
      </c>
      <c r="AO350" s="2">
        <f t="shared" si="105"/>
        <v>0</v>
      </c>
      <c r="AP350" s="2">
        <f t="shared" si="105"/>
        <v>0</v>
      </c>
      <c r="AQ350" s="2">
        <f t="shared" si="105"/>
        <v>0</v>
      </c>
      <c r="AR350" s="2">
        <f t="shared" si="105"/>
        <v>-3035.57</v>
      </c>
      <c r="AS350" s="2">
        <f t="shared" si="105"/>
        <v>-6323.52</v>
      </c>
      <c r="AT350" s="2">
        <f t="shared" si="105"/>
        <v>0</v>
      </c>
      <c r="AU350" s="2">
        <f t="shared" si="105"/>
        <v>0</v>
      </c>
      <c r="AV350" s="29">
        <f t="shared" si="105"/>
        <v>0</v>
      </c>
      <c r="AW350" s="30">
        <f t="shared" si="105"/>
        <v>-17</v>
      </c>
      <c r="AX350" s="31">
        <f t="shared" si="99"/>
        <v>-6323.52</v>
      </c>
      <c r="AY350" s="38">
        <f t="shared" si="97"/>
        <v>-1</v>
      </c>
      <c r="AZ350" s="38">
        <f t="shared" si="97"/>
        <v>-1</v>
      </c>
      <c r="BA350" s="38" t="str">
        <f t="shared" si="97"/>
        <v/>
      </c>
      <c r="BB350" s="38" t="str">
        <f t="shared" si="97"/>
        <v/>
      </c>
      <c r="BC350" s="38" t="str">
        <f t="shared" si="97"/>
        <v/>
      </c>
      <c r="BD350" s="38">
        <f t="shared" si="97"/>
        <v>-1</v>
      </c>
      <c r="BE350" s="38">
        <f t="shared" si="100"/>
        <v>-1</v>
      </c>
      <c r="BF350" s="38" t="str">
        <f t="shared" si="100"/>
        <v/>
      </c>
      <c r="BG350" s="38" t="str">
        <f t="shared" si="100"/>
        <v/>
      </c>
      <c r="BH350" s="39" t="str">
        <f t="shared" si="100"/>
        <v/>
      </c>
      <c r="BI350" s="76">
        <f t="shared" si="100"/>
        <v>-1</v>
      </c>
      <c r="BJ350" s="40">
        <f t="shared" si="100"/>
        <v>-1</v>
      </c>
      <c r="BK350" s="116" t="str">
        <f t="shared" si="108"/>
        <v/>
      </c>
      <c r="BL350" s="117" t="str">
        <f t="shared" si="108"/>
        <v/>
      </c>
      <c r="BM350" s="117" t="str">
        <f t="shared" si="108"/>
        <v/>
      </c>
      <c r="BN350" s="117" t="str">
        <f t="shared" si="108"/>
        <v/>
      </c>
      <c r="BO350" s="118" t="str">
        <f t="shared" si="108"/>
        <v/>
      </c>
      <c r="BP350" s="116">
        <f t="shared" si="109"/>
        <v>303.55700000000002</v>
      </c>
      <c r="BQ350" s="117">
        <f t="shared" si="109"/>
        <v>371.97176470588238</v>
      </c>
      <c r="BR350" s="117" t="str">
        <f t="shared" si="109"/>
        <v/>
      </c>
      <c r="BS350" s="117" t="str">
        <f t="shared" si="109"/>
        <v/>
      </c>
      <c r="BT350" s="118" t="str">
        <f t="shared" si="109"/>
        <v/>
      </c>
      <c r="BU350" s="116" t="str">
        <f t="shared" si="110"/>
        <v/>
      </c>
      <c r="BV350" s="117" t="str">
        <f t="shared" si="110"/>
        <v/>
      </c>
      <c r="BW350" s="118" t="str">
        <f t="shared" si="110"/>
        <v/>
      </c>
      <c r="BX350" s="117" t="str">
        <f t="shared" si="110"/>
        <v/>
      </c>
      <c r="BY350" s="118" t="str">
        <f t="shared" si="110"/>
        <v/>
      </c>
    </row>
    <row r="351" spans="1:77" hidden="1" outlineLevel="1" x14ac:dyDescent="0.2">
      <c r="A351" t="s">
        <v>46</v>
      </c>
      <c r="B351" t="s">
        <v>46</v>
      </c>
      <c r="C351" t="s">
        <v>129</v>
      </c>
      <c r="D351" t="s">
        <v>122</v>
      </c>
      <c r="E351" t="s">
        <v>125</v>
      </c>
      <c r="F351" s="4">
        <f t="shared" si="106"/>
        <v>46356</v>
      </c>
      <c r="G351" t="s">
        <v>36</v>
      </c>
      <c r="H351" s="28">
        <v>0</v>
      </c>
      <c r="I351" s="138">
        <v>0</v>
      </c>
      <c r="J351" s="138">
        <v>0</v>
      </c>
      <c r="K351" s="2">
        <v>0</v>
      </c>
      <c r="L351" s="2">
        <v>0</v>
      </c>
      <c r="M351" s="2">
        <v>0</v>
      </c>
      <c r="N351" s="2">
        <v>0</v>
      </c>
      <c r="O351" s="2">
        <v>0</v>
      </c>
      <c r="P351" s="2">
        <v>0</v>
      </c>
      <c r="Q351" s="29">
        <v>0</v>
      </c>
      <c r="R351" s="30">
        <f t="shared" si="101"/>
        <v>0</v>
      </c>
      <c r="S351" s="30">
        <f t="shared" si="102"/>
        <v>0</v>
      </c>
      <c r="T351" t="s">
        <v>49</v>
      </c>
      <c r="U351" t="s">
        <v>49</v>
      </c>
      <c r="V351" t="s">
        <v>129</v>
      </c>
      <c r="W351" t="s">
        <v>129</v>
      </c>
      <c r="X351" t="s">
        <v>125</v>
      </c>
      <c r="Y351" s="4">
        <f t="shared" si="107"/>
        <v>45992</v>
      </c>
      <c r="Z351" t="s">
        <v>36</v>
      </c>
      <c r="AA351" s="28">
        <v>17</v>
      </c>
      <c r="AB351" s="138">
        <v>17</v>
      </c>
      <c r="AC351" s="138">
        <v>1</v>
      </c>
      <c r="AD351" s="2">
        <v>0</v>
      </c>
      <c r="AE351" s="2">
        <v>0</v>
      </c>
      <c r="AF351" s="2">
        <v>3590.3500000000004</v>
      </c>
      <c r="AG351" s="2">
        <v>4800.59</v>
      </c>
      <c r="AH351" s="2">
        <v>1744.33</v>
      </c>
      <c r="AI351" s="2">
        <v>0</v>
      </c>
      <c r="AJ351" s="29">
        <v>0</v>
      </c>
      <c r="AK351" s="30">
        <f t="shared" si="103"/>
        <v>18</v>
      </c>
      <c r="AL351" s="30">
        <f t="shared" si="104"/>
        <v>6544.92</v>
      </c>
      <c r="AM351" s="2">
        <f t="shared" si="105"/>
        <v>-17</v>
      </c>
      <c r="AN351" s="2">
        <f t="shared" si="105"/>
        <v>-17</v>
      </c>
      <c r="AO351" s="2">
        <f t="shared" si="105"/>
        <v>-1</v>
      </c>
      <c r="AP351" s="2">
        <f t="shared" si="105"/>
        <v>0</v>
      </c>
      <c r="AQ351" s="2">
        <f t="shared" si="105"/>
        <v>0</v>
      </c>
      <c r="AR351" s="2">
        <f t="shared" si="105"/>
        <v>-3590.3500000000004</v>
      </c>
      <c r="AS351" s="2">
        <f t="shared" si="105"/>
        <v>-4800.59</v>
      </c>
      <c r="AT351" s="2">
        <f t="shared" si="105"/>
        <v>-1744.33</v>
      </c>
      <c r="AU351" s="2">
        <f t="shared" si="105"/>
        <v>0</v>
      </c>
      <c r="AV351" s="29">
        <f t="shared" si="105"/>
        <v>0</v>
      </c>
      <c r="AW351" s="30">
        <f t="shared" si="105"/>
        <v>-18</v>
      </c>
      <c r="AX351" s="31">
        <f t="shared" si="99"/>
        <v>-6544.92</v>
      </c>
      <c r="AY351" s="38">
        <f t="shared" si="97"/>
        <v>-1</v>
      </c>
      <c r="AZ351" s="38">
        <f t="shared" si="97"/>
        <v>-1</v>
      </c>
      <c r="BA351" s="38">
        <f t="shared" si="97"/>
        <v>-1</v>
      </c>
      <c r="BB351" s="38" t="str">
        <f t="shared" si="97"/>
        <v/>
      </c>
      <c r="BC351" s="38" t="str">
        <f t="shared" si="97"/>
        <v/>
      </c>
      <c r="BD351" s="38">
        <f t="shared" si="97"/>
        <v>-1</v>
      </c>
      <c r="BE351" s="38">
        <f t="shared" si="100"/>
        <v>-1</v>
      </c>
      <c r="BF351" s="38">
        <f t="shared" si="100"/>
        <v>-1</v>
      </c>
      <c r="BG351" s="38" t="str">
        <f t="shared" si="100"/>
        <v/>
      </c>
      <c r="BH351" s="39" t="str">
        <f t="shared" si="100"/>
        <v/>
      </c>
      <c r="BI351" s="76">
        <f t="shared" si="100"/>
        <v>-1</v>
      </c>
      <c r="BJ351" s="40">
        <f t="shared" si="100"/>
        <v>-1</v>
      </c>
      <c r="BK351" s="119" t="str">
        <f t="shared" si="108"/>
        <v/>
      </c>
      <c r="BL351" s="120" t="str">
        <f t="shared" si="108"/>
        <v/>
      </c>
      <c r="BM351" s="120" t="str">
        <f t="shared" si="108"/>
        <v/>
      </c>
      <c r="BN351" s="120" t="str">
        <f t="shared" si="108"/>
        <v/>
      </c>
      <c r="BO351" s="121" t="str">
        <f t="shared" si="108"/>
        <v/>
      </c>
      <c r="BP351" s="119">
        <f t="shared" si="109"/>
        <v>211.19705882352943</v>
      </c>
      <c r="BQ351" s="120">
        <f t="shared" si="109"/>
        <v>282.38764705882352</v>
      </c>
      <c r="BR351" s="120">
        <f t="shared" si="109"/>
        <v>1744.33</v>
      </c>
      <c r="BS351" s="120" t="str">
        <f t="shared" si="109"/>
        <v/>
      </c>
      <c r="BT351" s="121" t="str">
        <f t="shared" si="109"/>
        <v/>
      </c>
      <c r="BU351" s="119" t="str">
        <f t="shared" si="110"/>
        <v/>
      </c>
      <c r="BV351" s="120" t="str">
        <f t="shared" si="110"/>
        <v/>
      </c>
      <c r="BW351" s="121" t="str">
        <f t="shared" si="110"/>
        <v/>
      </c>
      <c r="BX351" s="120" t="str">
        <f t="shared" si="110"/>
        <v/>
      </c>
      <c r="BY351" s="121" t="str">
        <f t="shared" si="110"/>
        <v/>
      </c>
    </row>
    <row r="352" spans="1:77" hidden="1" outlineLevel="1" x14ac:dyDescent="0.2">
      <c r="A352" t="s">
        <v>46</v>
      </c>
      <c r="B352" t="s">
        <v>46</v>
      </c>
      <c r="C352" t="s">
        <v>129</v>
      </c>
      <c r="D352" t="s">
        <v>129</v>
      </c>
      <c r="E352" t="s">
        <v>125</v>
      </c>
      <c r="F352" s="4">
        <f t="shared" si="106"/>
        <v>46357</v>
      </c>
      <c r="G352" t="s">
        <v>37</v>
      </c>
      <c r="H352" s="28">
        <v>0</v>
      </c>
      <c r="I352" s="138">
        <v>0</v>
      </c>
      <c r="J352" s="138">
        <v>0</v>
      </c>
      <c r="K352" s="2">
        <v>0</v>
      </c>
      <c r="L352" s="2">
        <v>0</v>
      </c>
      <c r="M352" s="2">
        <v>0</v>
      </c>
      <c r="N352" s="2">
        <v>0</v>
      </c>
      <c r="O352" s="2">
        <v>0</v>
      </c>
      <c r="P352" s="2">
        <v>0</v>
      </c>
      <c r="Q352" s="29">
        <v>0</v>
      </c>
      <c r="R352" s="30">
        <f t="shared" si="101"/>
        <v>0</v>
      </c>
      <c r="S352" s="30">
        <f t="shared" si="102"/>
        <v>0</v>
      </c>
      <c r="T352" t="s">
        <v>49</v>
      </c>
      <c r="U352" t="s">
        <v>49</v>
      </c>
      <c r="V352" t="s">
        <v>129</v>
      </c>
      <c r="W352" t="s">
        <v>129</v>
      </c>
      <c r="X352" t="s">
        <v>125</v>
      </c>
      <c r="Y352" s="4">
        <f t="shared" si="107"/>
        <v>45993</v>
      </c>
      <c r="Z352" t="s">
        <v>37</v>
      </c>
      <c r="AA352" s="28">
        <v>37</v>
      </c>
      <c r="AB352" s="138">
        <v>19</v>
      </c>
      <c r="AC352" s="138">
        <v>1</v>
      </c>
      <c r="AD352" s="2">
        <v>0</v>
      </c>
      <c r="AE352" s="2">
        <v>0</v>
      </c>
      <c r="AF352" s="2">
        <v>13519.090000000002</v>
      </c>
      <c r="AG352" s="2">
        <v>5445.05</v>
      </c>
      <c r="AH352" s="2">
        <v>3301.21</v>
      </c>
      <c r="AI352" s="2">
        <v>0</v>
      </c>
      <c r="AJ352" s="29">
        <v>0</v>
      </c>
      <c r="AK352" s="30">
        <f t="shared" si="103"/>
        <v>20</v>
      </c>
      <c r="AL352" s="30">
        <f t="shared" si="104"/>
        <v>8746.26</v>
      </c>
      <c r="AM352" s="2">
        <f t="shared" si="105"/>
        <v>-37</v>
      </c>
      <c r="AN352" s="2">
        <f t="shared" si="105"/>
        <v>-19</v>
      </c>
      <c r="AO352" s="2">
        <f t="shared" si="105"/>
        <v>-1</v>
      </c>
      <c r="AP352" s="2">
        <f t="shared" si="105"/>
        <v>0</v>
      </c>
      <c r="AQ352" s="2">
        <f t="shared" si="105"/>
        <v>0</v>
      </c>
      <c r="AR352" s="2">
        <f t="shared" si="105"/>
        <v>-13519.090000000002</v>
      </c>
      <c r="AS352" s="2">
        <f t="shared" si="105"/>
        <v>-5445.05</v>
      </c>
      <c r="AT352" s="2">
        <f t="shared" si="105"/>
        <v>-3301.21</v>
      </c>
      <c r="AU352" s="2">
        <f t="shared" si="105"/>
        <v>0</v>
      </c>
      <c r="AV352" s="29">
        <f t="shared" si="105"/>
        <v>0</v>
      </c>
      <c r="AW352" s="30">
        <f t="shared" si="105"/>
        <v>-20</v>
      </c>
      <c r="AX352" s="31">
        <f t="shared" si="99"/>
        <v>-8746.26</v>
      </c>
      <c r="AY352" s="38">
        <f t="shared" si="97"/>
        <v>-1</v>
      </c>
      <c r="AZ352" s="38">
        <f t="shared" si="97"/>
        <v>-1</v>
      </c>
      <c r="BA352" s="38">
        <f t="shared" si="97"/>
        <v>-1</v>
      </c>
      <c r="BB352" s="38" t="str">
        <f t="shared" si="97"/>
        <v/>
      </c>
      <c r="BC352" s="38" t="str">
        <f t="shared" si="97"/>
        <v/>
      </c>
      <c r="BD352" s="38">
        <f t="shared" si="97"/>
        <v>-1</v>
      </c>
      <c r="BE352" s="38">
        <f t="shared" si="100"/>
        <v>-1</v>
      </c>
      <c r="BF352" s="38">
        <f t="shared" si="100"/>
        <v>-1</v>
      </c>
      <c r="BG352" s="38" t="str">
        <f t="shared" si="100"/>
        <v/>
      </c>
      <c r="BH352" s="39" t="str">
        <f t="shared" si="100"/>
        <v/>
      </c>
      <c r="BI352" s="76">
        <f t="shared" si="100"/>
        <v>-1</v>
      </c>
      <c r="BJ352" s="40">
        <f t="shared" si="100"/>
        <v>-1</v>
      </c>
      <c r="BK352" s="119" t="str">
        <f t="shared" si="108"/>
        <v/>
      </c>
      <c r="BL352" s="120" t="str">
        <f t="shared" si="108"/>
        <v/>
      </c>
      <c r="BM352" s="120" t="str">
        <f t="shared" si="108"/>
        <v/>
      </c>
      <c r="BN352" s="120" t="str">
        <f t="shared" si="108"/>
        <v/>
      </c>
      <c r="BO352" s="121" t="str">
        <f t="shared" si="108"/>
        <v/>
      </c>
      <c r="BP352" s="119">
        <f t="shared" si="109"/>
        <v>365.38081081081089</v>
      </c>
      <c r="BQ352" s="120">
        <f t="shared" si="109"/>
        <v>286.58157894736843</v>
      </c>
      <c r="BR352" s="120">
        <f t="shared" si="109"/>
        <v>3301.21</v>
      </c>
      <c r="BS352" s="120" t="str">
        <f t="shared" si="109"/>
        <v/>
      </c>
      <c r="BT352" s="121" t="str">
        <f t="shared" si="109"/>
        <v/>
      </c>
      <c r="BU352" s="119" t="str">
        <f t="shared" si="110"/>
        <v/>
      </c>
      <c r="BV352" s="120" t="str">
        <f t="shared" si="110"/>
        <v/>
      </c>
      <c r="BW352" s="121" t="str">
        <f t="shared" si="110"/>
        <v/>
      </c>
      <c r="BX352" s="120" t="str">
        <f t="shared" si="110"/>
        <v/>
      </c>
      <c r="BY352" s="121" t="str">
        <f t="shared" si="110"/>
        <v/>
      </c>
    </row>
    <row r="353" spans="1:77" hidden="1" outlineLevel="1" x14ac:dyDescent="0.2">
      <c r="A353" t="s">
        <v>46</v>
      </c>
      <c r="B353" t="s">
        <v>46</v>
      </c>
      <c r="C353" t="s">
        <v>129</v>
      </c>
      <c r="D353" t="s">
        <v>129</v>
      </c>
      <c r="E353" t="s">
        <v>125</v>
      </c>
      <c r="F353" s="4">
        <f t="shared" si="106"/>
        <v>46358</v>
      </c>
      <c r="G353" t="s">
        <v>38</v>
      </c>
      <c r="H353" s="28">
        <v>0</v>
      </c>
      <c r="I353" s="138">
        <v>0</v>
      </c>
      <c r="J353" s="138">
        <v>0</v>
      </c>
      <c r="K353" s="2">
        <v>0</v>
      </c>
      <c r="L353" s="2">
        <v>0</v>
      </c>
      <c r="M353" s="2">
        <v>0</v>
      </c>
      <c r="N353" s="2">
        <v>0</v>
      </c>
      <c r="O353" s="2">
        <v>0</v>
      </c>
      <c r="P353" s="2">
        <v>0</v>
      </c>
      <c r="Q353" s="29">
        <v>0</v>
      </c>
      <c r="R353" s="30">
        <f t="shared" si="101"/>
        <v>0</v>
      </c>
      <c r="S353" s="30">
        <f t="shared" si="102"/>
        <v>0</v>
      </c>
      <c r="T353" t="s">
        <v>49</v>
      </c>
      <c r="U353" t="s">
        <v>49</v>
      </c>
      <c r="V353" t="s">
        <v>129</v>
      </c>
      <c r="W353" t="s">
        <v>129</v>
      </c>
      <c r="X353" t="s">
        <v>125</v>
      </c>
      <c r="Y353" s="4">
        <f t="shared" si="107"/>
        <v>45994</v>
      </c>
      <c r="Z353" t="s">
        <v>38</v>
      </c>
      <c r="AA353" s="28">
        <v>15</v>
      </c>
      <c r="AB353" s="138">
        <v>24</v>
      </c>
      <c r="AC353" s="138">
        <v>7</v>
      </c>
      <c r="AD353" s="2">
        <v>0</v>
      </c>
      <c r="AE353" s="2">
        <v>0</v>
      </c>
      <c r="AF353" s="2">
        <v>4000.0699999999997</v>
      </c>
      <c r="AG353" s="2">
        <v>19750.22</v>
      </c>
      <c r="AH353" s="2">
        <v>6704.5199999999995</v>
      </c>
      <c r="AI353" s="2">
        <v>0</v>
      </c>
      <c r="AJ353" s="29">
        <v>0</v>
      </c>
      <c r="AK353" s="30">
        <f t="shared" si="103"/>
        <v>31</v>
      </c>
      <c r="AL353" s="30">
        <f t="shared" si="104"/>
        <v>26454.74</v>
      </c>
      <c r="AM353" s="2">
        <f t="shared" si="105"/>
        <v>-15</v>
      </c>
      <c r="AN353" s="2">
        <f t="shared" si="105"/>
        <v>-24</v>
      </c>
      <c r="AO353" s="2">
        <f t="shared" si="105"/>
        <v>-7</v>
      </c>
      <c r="AP353" s="2">
        <f t="shared" si="105"/>
        <v>0</v>
      </c>
      <c r="AQ353" s="2">
        <f t="shared" si="105"/>
        <v>0</v>
      </c>
      <c r="AR353" s="2">
        <f t="shared" si="105"/>
        <v>-4000.0699999999997</v>
      </c>
      <c r="AS353" s="2">
        <f t="shared" si="105"/>
        <v>-19750.22</v>
      </c>
      <c r="AT353" s="2">
        <f t="shared" si="105"/>
        <v>-6704.5199999999995</v>
      </c>
      <c r="AU353" s="2">
        <f t="shared" si="105"/>
        <v>0</v>
      </c>
      <c r="AV353" s="29">
        <f t="shared" si="105"/>
        <v>0</v>
      </c>
      <c r="AW353" s="30">
        <f t="shared" si="105"/>
        <v>-31</v>
      </c>
      <c r="AX353" s="31">
        <f t="shared" si="99"/>
        <v>-26454.74</v>
      </c>
      <c r="AY353" s="38">
        <f t="shared" si="97"/>
        <v>-1</v>
      </c>
      <c r="AZ353" s="38">
        <f t="shared" si="97"/>
        <v>-1</v>
      </c>
      <c r="BA353" s="38">
        <f t="shared" si="97"/>
        <v>-1</v>
      </c>
      <c r="BB353" s="38" t="str">
        <f t="shared" si="97"/>
        <v/>
      </c>
      <c r="BC353" s="38" t="str">
        <f t="shared" si="97"/>
        <v/>
      </c>
      <c r="BD353" s="38">
        <f t="shared" si="97"/>
        <v>-1</v>
      </c>
      <c r="BE353" s="38">
        <f t="shared" si="100"/>
        <v>-1</v>
      </c>
      <c r="BF353" s="38">
        <f t="shared" si="100"/>
        <v>-1</v>
      </c>
      <c r="BG353" s="38" t="str">
        <f t="shared" si="100"/>
        <v/>
      </c>
      <c r="BH353" s="39" t="str">
        <f t="shared" si="100"/>
        <v/>
      </c>
      <c r="BI353" s="76">
        <f t="shared" si="100"/>
        <v>-1</v>
      </c>
      <c r="BJ353" s="40">
        <f t="shared" si="100"/>
        <v>-1</v>
      </c>
      <c r="BK353" s="119" t="str">
        <f t="shared" si="108"/>
        <v/>
      </c>
      <c r="BL353" s="120" t="str">
        <f t="shared" si="108"/>
        <v/>
      </c>
      <c r="BM353" s="120" t="str">
        <f t="shared" si="108"/>
        <v/>
      </c>
      <c r="BN353" s="120" t="str">
        <f t="shared" si="108"/>
        <v/>
      </c>
      <c r="BO353" s="121" t="str">
        <f t="shared" si="108"/>
        <v/>
      </c>
      <c r="BP353" s="119">
        <f t="shared" si="109"/>
        <v>266.67133333333334</v>
      </c>
      <c r="BQ353" s="120">
        <f t="shared" si="109"/>
        <v>822.92583333333334</v>
      </c>
      <c r="BR353" s="120">
        <f t="shared" si="109"/>
        <v>957.78857142857134</v>
      </c>
      <c r="BS353" s="120" t="str">
        <f t="shared" si="109"/>
        <v/>
      </c>
      <c r="BT353" s="121" t="str">
        <f t="shared" si="109"/>
        <v/>
      </c>
      <c r="BU353" s="119" t="str">
        <f t="shared" si="110"/>
        <v/>
      </c>
      <c r="BV353" s="120" t="str">
        <f t="shared" si="110"/>
        <v/>
      </c>
      <c r="BW353" s="121" t="str">
        <f t="shared" si="110"/>
        <v/>
      </c>
      <c r="BX353" s="120" t="str">
        <f t="shared" si="110"/>
        <v/>
      </c>
      <c r="BY353" s="121" t="str">
        <f t="shared" si="110"/>
        <v/>
      </c>
    </row>
    <row r="354" spans="1:77" hidden="1" outlineLevel="1" x14ac:dyDescent="0.2">
      <c r="A354" t="s">
        <v>46</v>
      </c>
      <c r="B354" t="s">
        <v>46</v>
      </c>
      <c r="C354" t="s">
        <v>129</v>
      </c>
      <c r="D354" t="s">
        <v>129</v>
      </c>
      <c r="E354" t="s">
        <v>125</v>
      </c>
      <c r="F354" s="4">
        <f t="shared" si="106"/>
        <v>46359</v>
      </c>
      <c r="G354" t="s">
        <v>39</v>
      </c>
      <c r="H354" s="28">
        <v>0</v>
      </c>
      <c r="I354" s="138">
        <v>0</v>
      </c>
      <c r="J354" s="138">
        <v>0</v>
      </c>
      <c r="K354" s="2">
        <v>0</v>
      </c>
      <c r="L354" s="2">
        <v>0</v>
      </c>
      <c r="M354" s="2">
        <v>0</v>
      </c>
      <c r="N354" s="2">
        <v>0</v>
      </c>
      <c r="O354" s="2">
        <v>0</v>
      </c>
      <c r="P354" s="2">
        <v>0</v>
      </c>
      <c r="Q354" s="29">
        <v>0</v>
      </c>
      <c r="R354" s="30">
        <f t="shared" si="101"/>
        <v>0</v>
      </c>
      <c r="S354" s="30">
        <f t="shared" si="102"/>
        <v>0</v>
      </c>
      <c r="T354" t="s">
        <v>49</v>
      </c>
      <c r="U354" t="s">
        <v>49</v>
      </c>
      <c r="V354" t="s">
        <v>129</v>
      </c>
      <c r="W354" t="s">
        <v>129</v>
      </c>
      <c r="X354" t="s">
        <v>125</v>
      </c>
      <c r="Y354" s="4">
        <f t="shared" si="107"/>
        <v>45995</v>
      </c>
      <c r="Z354" t="s">
        <v>39</v>
      </c>
      <c r="AA354" s="28">
        <v>22</v>
      </c>
      <c r="AB354" s="138">
        <v>23</v>
      </c>
      <c r="AC354" s="138">
        <v>1</v>
      </c>
      <c r="AD354" s="2">
        <v>0</v>
      </c>
      <c r="AE354" s="2">
        <v>0</v>
      </c>
      <c r="AF354" s="2">
        <v>11517.33</v>
      </c>
      <c r="AG354" s="2">
        <v>12268.02</v>
      </c>
      <c r="AH354" s="2">
        <v>559.49</v>
      </c>
      <c r="AI354" s="2">
        <v>0</v>
      </c>
      <c r="AJ354" s="29">
        <v>0</v>
      </c>
      <c r="AK354" s="30">
        <f t="shared" si="103"/>
        <v>24</v>
      </c>
      <c r="AL354" s="30">
        <f t="shared" si="104"/>
        <v>12827.51</v>
      </c>
      <c r="AM354" s="2">
        <f t="shared" si="105"/>
        <v>-22</v>
      </c>
      <c r="AN354" s="2">
        <f t="shared" si="105"/>
        <v>-23</v>
      </c>
      <c r="AO354" s="2">
        <f t="shared" si="105"/>
        <v>-1</v>
      </c>
      <c r="AP354" s="2">
        <f t="shared" si="105"/>
        <v>0</v>
      </c>
      <c r="AQ354" s="2">
        <f t="shared" si="105"/>
        <v>0</v>
      </c>
      <c r="AR354" s="2">
        <f t="shared" si="105"/>
        <v>-11517.33</v>
      </c>
      <c r="AS354" s="2">
        <f t="shared" si="105"/>
        <v>-12268.02</v>
      </c>
      <c r="AT354" s="2">
        <f t="shared" si="105"/>
        <v>-559.49</v>
      </c>
      <c r="AU354" s="2">
        <f t="shared" si="105"/>
        <v>0</v>
      </c>
      <c r="AV354" s="29">
        <f t="shared" si="105"/>
        <v>0</v>
      </c>
      <c r="AW354" s="30">
        <f t="shared" si="105"/>
        <v>-24</v>
      </c>
      <c r="AX354" s="31">
        <f t="shared" si="99"/>
        <v>-12827.51</v>
      </c>
      <c r="AY354" s="38">
        <f t="shared" si="97"/>
        <v>-1</v>
      </c>
      <c r="AZ354" s="38">
        <f t="shared" si="97"/>
        <v>-1</v>
      </c>
      <c r="BA354" s="38">
        <f t="shared" si="97"/>
        <v>-1</v>
      </c>
      <c r="BB354" s="38" t="str">
        <f t="shared" si="97"/>
        <v/>
      </c>
      <c r="BC354" s="38" t="str">
        <f t="shared" si="97"/>
        <v/>
      </c>
      <c r="BD354" s="38">
        <f t="shared" si="97"/>
        <v>-1</v>
      </c>
      <c r="BE354" s="38">
        <f t="shared" si="100"/>
        <v>-1</v>
      </c>
      <c r="BF354" s="38">
        <f t="shared" si="100"/>
        <v>-1</v>
      </c>
      <c r="BG354" s="38" t="str">
        <f t="shared" si="100"/>
        <v/>
      </c>
      <c r="BH354" s="39" t="str">
        <f t="shared" si="100"/>
        <v/>
      </c>
      <c r="BI354" s="76">
        <f t="shared" si="100"/>
        <v>-1</v>
      </c>
      <c r="BJ354" s="40">
        <f t="shared" si="100"/>
        <v>-1</v>
      </c>
      <c r="BK354" s="119" t="str">
        <f t="shared" si="108"/>
        <v/>
      </c>
      <c r="BL354" s="120" t="str">
        <f t="shared" si="108"/>
        <v/>
      </c>
      <c r="BM354" s="120" t="str">
        <f t="shared" si="108"/>
        <v/>
      </c>
      <c r="BN354" s="120" t="str">
        <f t="shared" si="108"/>
        <v/>
      </c>
      <c r="BO354" s="121" t="str">
        <f t="shared" si="108"/>
        <v/>
      </c>
      <c r="BP354" s="119">
        <f t="shared" si="109"/>
        <v>523.51499999999999</v>
      </c>
      <c r="BQ354" s="120">
        <f t="shared" si="109"/>
        <v>533.39217391304351</v>
      </c>
      <c r="BR354" s="120">
        <f t="shared" si="109"/>
        <v>559.49</v>
      </c>
      <c r="BS354" s="120" t="str">
        <f t="shared" si="109"/>
        <v/>
      </c>
      <c r="BT354" s="121" t="str">
        <f t="shared" si="109"/>
        <v/>
      </c>
      <c r="BU354" s="119" t="str">
        <f t="shared" si="110"/>
        <v/>
      </c>
      <c r="BV354" s="120" t="str">
        <f t="shared" si="110"/>
        <v/>
      </c>
      <c r="BW354" s="121" t="str">
        <f t="shared" si="110"/>
        <v/>
      </c>
      <c r="BX354" s="120" t="str">
        <f t="shared" si="110"/>
        <v/>
      </c>
      <c r="BY354" s="121" t="str">
        <f t="shared" si="110"/>
        <v/>
      </c>
    </row>
    <row r="355" spans="1:77" hidden="1" outlineLevel="1" x14ac:dyDescent="0.2">
      <c r="A355" t="s">
        <v>46</v>
      </c>
      <c r="B355" t="s">
        <v>46</v>
      </c>
      <c r="C355" t="s">
        <v>129</v>
      </c>
      <c r="D355" t="s">
        <v>129</v>
      </c>
      <c r="E355" t="s">
        <v>125</v>
      </c>
      <c r="F355" s="4">
        <f t="shared" si="106"/>
        <v>46360</v>
      </c>
      <c r="G355" t="s">
        <v>40</v>
      </c>
      <c r="H355" s="28">
        <v>0</v>
      </c>
      <c r="I355" s="138">
        <v>0</v>
      </c>
      <c r="J355" s="138">
        <v>0</v>
      </c>
      <c r="K355" s="2">
        <v>0</v>
      </c>
      <c r="L355" s="2">
        <v>0</v>
      </c>
      <c r="M355" s="2">
        <v>0</v>
      </c>
      <c r="N355" s="2">
        <v>0</v>
      </c>
      <c r="O355" s="2">
        <v>0</v>
      </c>
      <c r="P355" s="2">
        <v>0</v>
      </c>
      <c r="Q355" s="29">
        <v>0</v>
      </c>
      <c r="R355" s="30">
        <f t="shared" si="101"/>
        <v>0</v>
      </c>
      <c r="S355" s="30">
        <f t="shared" si="102"/>
        <v>0</v>
      </c>
      <c r="T355" t="s">
        <v>49</v>
      </c>
      <c r="U355" t="s">
        <v>49</v>
      </c>
      <c r="V355" t="s">
        <v>129</v>
      </c>
      <c r="W355" t="s">
        <v>129</v>
      </c>
      <c r="X355" t="s">
        <v>125</v>
      </c>
      <c r="Y355" s="4">
        <f t="shared" si="107"/>
        <v>45996</v>
      </c>
      <c r="Z355" t="s">
        <v>40</v>
      </c>
      <c r="AA355" s="28">
        <v>27</v>
      </c>
      <c r="AB355" s="138">
        <v>41</v>
      </c>
      <c r="AC355" s="138">
        <v>0</v>
      </c>
      <c r="AD355" s="2">
        <v>0</v>
      </c>
      <c r="AE355" s="2">
        <v>0</v>
      </c>
      <c r="AF355" s="2">
        <v>7032.04</v>
      </c>
      <c r="AG355" s="2">
        <v>15764.19</v>
      </c>
      <c r="AH355" s="2">
        <v>0</v>
      </c>
      <c r="AI355" s="2">
        <v>0</v>
      </c>
      <c r="AJ355" s="29">
        <v>0</v>
      </c>
      <c r="AK355" s="30">
        <f t="shared" si="103"/>
        <v>41</v>
      </c>
      <c r="AL355" s="30">
        <f t="shared" si="104"/>
        <v>15764.19</v>
      </c>
      <c r="AM355" s="2">
        <f t="shared" si="105"/>
        <v>-27</v>
      </c>
      <c r="AN355" s="2">
        <f t="shared" si="105"/>
        <v>-41</v>
      </c>
      <c r="AO355" s="2">
        <f t="shared" si="105"/>
        <v>0</v>
      </c>
      <c r="AP355" s="2">
        <f t="shared" si="105"/>
        <v>0</v>
      </c>
      <c r="AQ355" s="2">
        <f t="shared" si="105"/>
        <v>0</v>
      </c>
      <c r="AR355" s="2">
        <f t="shared" si="105"/>
        <v>-7032.04</v>
      </c>
      <c r="AS355" s="2">
        <f t="shared" si="105"/>
        <v>-15764.19</v>
      </c>
      <c r="AT355" s="2">
        <f t="shared" si="105"/>
        <v>0</v>
      </c>
      <c r="AU355" s="2">
        <f t="shared" si="105"/>
        <v>0</v>
      </c>
      <c r="AV355" s="29">
        <f t="shared" si="105"/>
        <v>0</v>
      </c>
      <c r="AW355" s="30">
        <f t="shared" si="105"/>
        <v>-41</v>
      </c>
      <c r="AX355" s="31">
        <f t="shared" si="99"/>
        <v>-15764.19</v>
      </c>
      <c r="AY355" s="38">
        <f t="shared" si="97"/>
        <v>-1</v>
      </c>
      <c r="AZ355" s="38">
        <f t="shared" si="97"/>
        <v>-1</v>
      </c>
      <c r="BA355" s="38" t="str">
        <f t="shared" si="97"/>
        <v/>
      </c>
      <c r="BB355" s="38" t="str">
        <f t="shared" si="97"/>
        <v/>
      </c>
      <c r="BC355" s="38" t="str">
        <f t="shared" si="97"/>
        <v/>
      </c>
      <c r="BD355" s="38">
        <f t="shared" si="97"/>
        <v>-1</v>
      </c>
      <c r="BE355" s="38">
        <f t="shared" si="100"/>
        <v>-1</v>
      </c>
      <c r="BF355" s="38" t="str">
        <f t="shared" si="100"/>
        <v/>
      </c>
      <c r="BG355" s="38" t="str">
        <f t="shared" si="100"/>
        <v/>
      </c>
      <c r="BH355" s="39" t="str">
        <f t="shared" si="100"/>
        <v/>
      </c>
      <c r="BI355" s="76">
        <f t="shared" si="100"/>
        <v>-1</v>
      </c>
      <c r="BJ355" s="40">
        <f t="shared" si="100"/>
        <v>-1</v>
      </c>
      <c r="BK355" s="119" t="str">
        <f t="shared" si="108"/>
        <v/>
      </c>
      <c r="BL355" s="120" t="str">
        <f t="shared" si="108"/>
        <v/>
      </c>
      <c r="BM355" s="120" t="str">
        <f t="shared" si="108"/>
        <v/>
      </c>
      <c r="BN355" s="120" t="str">
        <f t="shared" si="108"/>
        <v/>
      </c>
      <c r="BO355" s="121" t="str">
        <f t="shared" si="108"/>
        <v/>
      </c>
      <c r="BP355" s="119">
        <f t="shared" si="109"/>
        <v>260.44592592592591</v>
      </c>
      <c r="BQ355" s="120">
        <f t="shared" si="109"/>
        <v>384.49243902439025</v>
      </c>
      <c r="BR355" s="120" t="str">
        <f t="shared" si="109"/>
        <v/>
      </c>
      <c r="BS355" s="120" t="str">
        <f t="shared" si="109"/>
        <v/>
      </c>
      <c r="BT355" s="121" t="str">
        <f t="shared" si="109"/>
        <v/>
      </c>
      <c r="BU355" s="119" t="str">
        <f t="shared" si="110"/>
        <v/>
      </c>
      <c r="BV355" s="120" t="str">
        <f t="shared" si="110"/>
        <v/>
      </c>
      <c r="BW355" s="121" t="str">
        <f t="shared" si="110"/>
        <v/>
      </c>
      <c r="BX355" s="120" t="str">
        <f t="shared" si="110"/>
        <v/>
      </c>
      <c r="BY355" s="121" t="str">
        <f t="shared" si="110"/>
        <v/>
      </c>
    </row>
    <row r="356" spans="1:77" ht="13.5" hidden="1" outlineLevel="1" thickBot="1" x14ac:dyDescent="0.25">
      <c r="A356" t="s">
        <v>46</v>
      </c>
      <c r="B356" t="s">
        <v>46</v>
      </c>
      <c r="C356" t="s">
        <v>129</v>
      </c>
      <c r="D356" t="s">
        <v>129</v>
      </c>
      <c r="E356" t="s">
        <v>125</v>
      </c>
      <c r="F356" s="59">
        <f t="shared" si="106"/>
        <v>46361</v>
      </c>
      <c r="G356" s="42" t="s">
        <v>41</v>
      </c>
      <c r="H356" s="43">
        <v>0</v>
      </c>
      <c r="I356" s="44">
        <v>0</v>
      </c>
      <c r="J356" s="44">
        <v>0</v>
      </c>
      <c r="K356" s="44">
        <v>0</v>
      </c>
      <c r="L356" s="44">
        <v>0</v>
      </c>
      <c r="M356" s="44">
        <v>0</v>
      </c>
      <c r="N356" s="44">
        <v>0</v>
      </c>
      <c r="O356" s="44">
        <v>0</v>
      </c>
      <c r="P356" s="44">
        <v>0</v>
      </c>
      <c r="Q356" s="45">
        <v>0</v>
      </c>
      <c r="R356" s="46">
        <f t="shared" si="101"/>
        <v>0</v>
      </c>
      <c r="S356" s="46">
        <f t="shared" si="102"/>
        <v>0</v>
      </c>
      <c r="T356" t="s">
        <v>49</v>
      </c>
      <c r="U356" t="s">
        <v>49</v>
      </c>
      <c r="V356" t="s">
        <v>129</v>
      </c>
      <c r="W356" t="s">
        <v>129</v>
      </c>
      <c r="X356" t="s">
        <v>125</v>
      </c>
      <c r="Y356" s="59">
        <f t="shared" si="107"/>
        <v>45997</v>
      </c>
      <c r="Z356" s="42" t="s">
        <v>41</v>
      </c>
      <c r="AA356" s="43">
        <v>17</v>
      </c>
      <c r="AB356" s="44">
        <v>1</v>
      </c>
      <c r="AC356" s="44">
        <v>0</v>
      </c>
      <c r="AD356" s="44">
        <v>0</v>
      </c>
      <c r="AE356" s="44">
        <v>0</v>
      </c>
      <c r="AF356" s="44">
        <v>4324</v>
      </c>
      <c r="AG356" s="44">
        <v>1348.71</v>
      </c>
      <c r="AH356" s="44">
        <v>0</v>
      </c>
      <c r="AI356" s="44">
        <v>0</v>
      </c>
      <c r="AJ356" s="45">
        <v>0</v>
      </c>
      <c r="AK356" s="46">
        <f t="shared" si="103"/>
        <v>1</v>
      </c>
      <c r="AL356" s="46">
        <f t="shared" si="104"/>
        <v>1348.71</v>
      </c>
      <c r="AM356" s="44">
        <f t="shared" si="105"/>
        <v>-17</v>
      </c>
      <c r="AN356" s="44">
        <f t="shared" si="105"/>
        <v>-1</v>
      </c>
      <c r="AO356" s="44">
        <f t="shared" si="105"/>
        <v>0</v>
      </c>
      <c r="AP356" s="44">
        <f t="shared" si="105"/>
        <v>0</v>
      </c>
      <c r="AQ356" s="44">
        <f t="shared" si="105"/>
        <v>0</v>
      </c>
      <c r="AR356" s="44">
        <f t="shared" si="105"/>
        <v>-4324</v>
      </c>
      <c r="AS356" s="44">
        <f t="shared" si="105"/>
        <v>-1348.71</v>
      </c>
      <c r="AT356" s="44">
        <f t="shared" si="105"/>
        <v>0</v>
      </c>
      <c r="AU356" s="44">
        <f t="shared" si="105"/>
        <v>0</v>
      </c>
      <c r="AV356" s="45">
        <f t="shared" si="105"/>
        <v>0</v>
      </c>
      <c r="AW356" s="46">
        <f t="shared" si="105"/>
        <v>-1</v>
      </c>
      <c r="AX356" s="47">
        <f t="shared" si="99"/>
        <v>-1348.71</v>
      </c>
      <c r="AY356" s="56">
        <f t="shared" si="97"/>
        <v>-1</v>
      </c>
      <c r="AZ356" s="56">
        <f t="shared" si="97"/>
        <v>-1</v>
      </c>
      <c r="BA356" s="56" t="str">
        <f t="shared" si="97"/>
        <v/>
      </c>
      <c r="BB356" s="56" t="str">
        <f t="shared" ref="BB356:BD377" si="111">IFERROR(AP356/AD356,"")</f>
        <v/>
      </c>
      <c r="BC356" s="56" t="str">
        <f t="shared" si="111"/>
        <v/>
      </c>
      <c r="BD356" s="56">
        <f t="shared" si="111"/>
        <v>-1</v>
      </c>
      <c r="BE356" s="56">
        <f t="shared" si="100"/>
        <v>-1</v>
      </c>
      <c r="BF356" s="56" t="str">
        <f t="shared" si="100"/>
        <v/>
      </c>
      <c r="BG356" s="56" t="str">
        <f t="shared" si="100"/>
        <v/>
      </c>
      <c r="BH356" s="57" t="str">
        <f t="shared" si="100"/>
        <v/>
      </c>
      <c r="BI356" s="81">
        <f t="shared" si="100"/>
        <v>-1</v>
      </c>
      <c r="BJ356" s="58">
        <f t="shared" si="100"/>
        <v>-1</v>
      </c>
      <c r="BK356" s="122" t="str">
        <f t="shared" si="108"/>
        <v/>
      </c>
      <c r="BL356" s="123" t="str">
        <f t="shared" si="108"/>
        <v/>
      </c>
      <c r="BM356" s="123" t="str">
        <f t="shared" si="108"/>
        <v/>
      </c>
      <c r="BN356" s="123" t="str">
        <f t="shared" si="108"/>
        <v/>
      </c>
      <c r="BO356" s="124" t="str">
        <f t="shared" si="108"/>
        <v/>
      </c>
      <c r="BP356" s="122">
        <f t="shared" si="109"/>
        <v>254.35294117647058</v>
      </c>
      <c r="BQ356" s="123">
        <f t="shared" si="109"/>
        <v>1348.71</v>
      </c>
      <c r="BR356" s="123" t="str">
        <f t="shared" si="109"/>
        <v/>
      </c>
      <c r="BS356" s="123" t="str">
        <f t="shared" si="109"/>
        <v/>
      </c>
      <c r="BT356" s="124" t="str">
        <f t="shared" si="109"/>
        <v/>
      </c>
      <c r="BU356" s="122" t="str">
        <f t="shared" si="110"/>
        <v/>
      </c>
      <c r="BV356" s="123" t="str">
        <f t="shared" si="110"/>
        <v/>
      </c>
      <c r="BW356" s="124" t="str">
        <f t="shared" si="110"/>
        <v/>
      </c>
      <c r="BX356" s="123" t="str">
        <f t="shared" si="110"/>
        <v/>
      </c>
      <c r="BY356" s="124" t="str">
        <f t="shared" si="110"/>
        <v/>
      </c>
    </row>
    <row r="357" spans="1:77" hidden="1" outlineLevel="1" x14ac:dyDescent="0.2">
      <c r="A357" t="s">
        <v>46</v>
      </c>
      <c r="B357" t="s">
        <v>46</v>
      </c>
      <c r="C357" t="s">
        <v>129</v>
      </c>
      <c r="D357" t="s">
        <v>129</v>
      </c>
      <c r="E357" t="s">
        <v>126</v>
      </c>
      <c r="F357" s="4">
        <f t="shared" si="106"/>
        <v>46362</v>
      </c>
      <c r="G357" t="s">
        <v>35</v>
      </c>
      <c r="H357" s="28">
        <v>0</v>
      </c>
      <c r="I357" s="138">
        <v>0</v>
      </c>
      <c r="J357" s="138">
        <v>0</v>
      </c>
      <c r="K357" s="2">
        <v>0</v>
      </c>
      <c r="L357" s="2">
        <v>0</v>
      </c>
      <c r="M357" s="2">
        <v>0</v>
      </c>
      <c r="N357" s="2">
        <v>0</v>
      </c>
      <c r="O357" s="2">
        <v>0</v>
      </c>
      <c r="P357" s="2">
        <v>0</v>
      </c>
      <c r="Q357" s="29">
        <v>0</v>
      </c>
      <c r="R357" s="30">
        <f t="shared" si="101"/>
        <v>0</v>
      </c>
      <c r="S357" s="30">
        <f t="shared" si="102"/>
        <v>0</v>
      </c>
      <c r="T357" t="s">
        <v>49</v>
      </c>
      <c r="U357" t="s">
        <v>49</v>
      </c>
      <c r="V357" t="s">
        <v>129</v>
      </c>
      <c r="W357" t="s">
        <v>129</v>
      </c>
      <c r="X357" t="s">
        <v>126</v>
      </c>
      <c r="Y357" s="4">
        <f t="shared" si="107"/>
        <v>45998</v>
      </c>
      <c r="Z357" t="s">
        <v>35</v>
      </c>
      <c r="AA357" s="28">
        <v>20</v>
      </c>
      <c r="AB357" s="138">
        <v>24</v>
      </c>
      <c r="AC357" s="138">
        <v>0</v>
      </c>
      <c r="AD357" s="2">
        <v>0</v>
      </c>
      <c r="AE357" s="2">
        <v>0</v>
      </c>
      <c r="AF357" s="2">
        <v>4990.01</v>
      </c>
      <c r="AG357" s="2">
        <v>5398.1900000000005</v>
      </c>
      <c r="AH357" s="2">
        <v>0</v>
      </c>
      <c r="AI357" s="2">
        <v>0</v>
      </c>
      <c r="AJ357" s="29">
        <v>0</v>
      </c>
      <c r="AK357" s="30">
        <f t="shared" si="103"/>
        <v>24</v>
      </c>
      <c r="AL357" s="30">
        <f t="shared" si="104"/>
        <v>5398.1900000000005</v>
      </c>
      <c r="AM357" s="2">
        <f t="shared" si="105"/>
        <v>-20</v>
      </c>
      <c r="AN357" s="2">
        <f t="shared" si="105"/>
        <v>-24</v>
      </c>
      <c r="AO357" s="2">
        <f t="shared" si="105"/>
        <v>0</v>
      </c>
      <c r="AP357" s="2">
        <f t="shared" si="105"/>
        <v>0</v>
      </c>
      <c r="AQ357" s="2">
        <f t="shared" si="105"/>
        <v>0</v>
      </c>
      <c r="AR357" s="2">
        <f t="shared" si="105"/>
        <v>-4990.01</v>
      </c>
      <c r="AS357" s="2">
        <f t="shared" si="105"/>
        <v>-5398.1900000000005</v>
      </c>
      <c r="AT357" s="2">
        <f t="shared" si="105"/>
        <v>0</v>
      </c>
      <c r="AU357" s="2">
        <f t="shared" si="105"/>
        <v>0</v>
      </c>
      <c r="AV357" s="29">
        <f t="shared" si="105"/>
        <v>0</v>
      </c>
      <c r="AW357" s="30">
        <f t="shared" si="105"/>
        <v>-24</v>
      </c>
      <c r="AX357" s="31">
        <f t="shared" si="99"/>
        <v>-5398.1900000000005</v>
      </c>
      <c r="AY357" s="38">
        <f t="shared" ref="AY357:BA377" si="112">IFERROR(AM357/AA357,"")</f>
        <v>-1</v>
      </c>
      <c r="AZ357" s="38">
        <f t="shared" si="112"/>
        <v>-1</v>
      </c>
      <c r="BA357" s="38" t="str">
        <f t="shared" si="112"/>
        <v/>
      </c>
      <c r="BB357" s="38" t="str">
        <f t="shared" si="111"/>
        <v/>
      </c>
      <c r="BC357" s="38" t="str">
        <f t="shared" si="111"/>
        <v/>
      </c>
      <c r="BD357" s="38">
        <f t="shared" si="111"/>
        <v>-1</v>
      </c>
      <c r="BE357" s="38">
        <f t="shared" si="100"/>
        <v>-1</v>
      </c>
      <c r="BF357" s="38" t="str">
        <f t="shared" si="100"/>
        <v/>
      </c>
      <c r="BG357" s="38" t="str">
        <f t="shared" si="100"/>
        <v/>
      </c>
      <c r="BH357" s="39" t="str">
        <f t="shared" si="100"/>
        <v/>
      </c>
      <c r="BI357" s="76">
        <f t="shared" si="100"/>
        <v>-1</v>
      </c>
      <c r="BJ357" s="40">
        <f t="shared" si="100"/>
        <v>-1</v>
      </c>
      <c r="BK357" s="116" t="str">
        <f t="shared" si="108"/>
        <v/>
      </c>
      <c r="BL357" s="117" t="str">
        <f t="shared" si="108"/>
        <v/>
      </c>
      <c r="BM357" s="117" t="str">
        <f t="shared" si="108"/>
        <v/>
      </c>
      <c r="BN357" s="117" t="str">
        <f t="shared" si="108"/>
        <v/>
      </c>
      <c r="BO357" s="118" t="str">
        <f t="shared" si="108"/>
        <v/>
      </c>
      <c r="BP357" s="116">
        <f t="shared" si="109"/>
        <v>249.50050000000002</v>
      </c>
      <c r="BQ357" s="117">
        <f t="shared" si="109"/>
        <v>224.92458333333335</v>
      </c>
      <c r="BR357" s="117" t="str">
        <f t="shared" si="109"/>
        <v/>
      </c>
      <c r="BS357" s="117" t="str">
        <f t="shared" si="109"/>
        <v/>
      </c>
      <c r="BT357" s="118" t="str">
        <f t="shared" si="109"/>
        <v/>
      </c>
      <c r="BU357" s="116" t="str">
        <f t="shared" si="110"/>
        <v/>
      </c>
      <c r="BV357" s="117" t="str">
        <f t="shared" si="110"/>
        <v/>
      </c>
      <c r="BW357" s="118" t="str">
        <f t="shared" si="110"/>
        <v/>
      </c>
      <c r="BX357" s="117" t="str">
        <f t="shared" si="110"/>
        <v/>
      </c>
      <c r="BY357" s="118" t="str">
        <f t="shared" si="110"/>
        <v/>
      </c>
    </row>
    <row r="358" spans="1:77" hidden="1" outlineLevel="1" x14ac:dyDescent="0.2">
      <c r="A358" t="s">
        <v>46</v>
      </c>
      <c r="B358" t="s">
        <v>46</v>
      </c>
      <c r="C358" t="s">
        <v>129</v>
      </c>
      <c r="D358" t="s">
        <v>129</v>
      </c>
      <c r="E358" t="s">
        <v>126</v>
      </c>
      <c r="F358" s="4">
        <f t="shared" si="106"/>
        <v>46363</v>
      </c>
      <c r="G358" t="s">
        <v>36</v>
      </c>
      <c r="H358" s="28">
        <v>0</v>
      </c>
      <c r="I358" s="138">
        <v>0</v>
      </c>
      <c r="J358" s="138">
        <v>0</v>
      </c>
      <c r="K358" s="2">
        <v>0</v>
      </c>
      <c r="L358" s="2">
        <v>0</v>
      </c>
      <c r="M358" s="2">
        <v>0</v>
      </c>
      <c r="N358" s="2">
        <v>0</v>
      </c>
      <c r="O358" s="2">
        <v>0</v>
      </c>
      <c r="P358" s="2">
        <v>0</v>
      </c>
      <c r="Q358" s="29">
        <v>0</v>
      </c>
      <c r="R358" s="30">
        <f t="shared" si="101"/>
        <v>0</v>
      </c>
      <c r="S358" s="30">
        <f t="shared" si="102"/>
        <v>0</v>
      </c>
      <c r="T358" t="s">
        <v>49</v>
      </c>
      <c r="U358" t="s">
        <v>49</v>
      </c>
      <c r="V358" t="s">
        <v>129</v>
      </c>
      <c r="W358" t="s">
        <v>129</v>
      </c>
      <c r="X358" t="s">
        <v>126</v>
      </c>
      <c r="Y358" s="4">
        <f t="shared" si="107"/>
        <v>45999</v>
      </c>
      <c r="Z358" t="s">
        <v>36</v>
      </c>
      <c r="AA358" s="28">
        <v>27</v>
      </c>
      <c r="AB358" s="138">
        <v>22</v>
      </c>
      <c r="AC358" s="138">
        <v>7</v>
      </c>
      <c r="AD358" s="2">
        <v>0</v>
      </c>
      <c r="AE358" s="2">
        <v>0</v>
      </c>
      <c r="AF358" s="2">
        <v>4523.1600000000008</v>
      </c>
      <c r="AG358" s="2">
        <v>6841.5400000000009</v>
      </c>
      <c r="AH358" s="2">
        <v>5794.5499999999993</v>
      </c>
      <c r="AI358" s="2">
        <v>0</v>
      </c>
      <c r="AJ358" s="29">
        <v>0</v>
      </c>
      <c r="AK358" s="30">
        <f t="shared" si="103"/>
        <v>29</v>
      </c>
      <c r="AL358" s="30">
        <f t="shared" si="104"/>
        <v>12636.09</v>
      </c>
      <c r="AM358" s="2">
        <f t="shared" si="105"/>
        <v>-27</v>
      </c>
      <c r="AN358" s="2">
        <f t="shared" si="105"/>
        <v>-22</v>
      </c>
      <c r="AO358" s="2">
        <f t="shared" ref="AO358:AW377" si="113">+J358-AC358</f>
        <v>-7</v>
      </c>
      <c r="AP358" s="2">
        <f t="shared" si="113"/>
        <v>0</v>
      </c>
      <c r="AQ358" s="2">
        <f t="shared" si="113"/>
        <v>0</v>
      </c>
      <c r="AR358" s="2">
        <f t="shared" si="113"/>
        <v>-4523.1600000000008</v>
      </c>
      <c r="AS358" s="2">
        <f t="shared" si="113"/>
        <v>-6841.5400000000009</v>
      </c>
      <c r="AT358" s="2">
        <f t="shared" si="113"/>
        <v>-5794.5499999999993</v>
      </c>
      <c r="AU358" s="2">
        <f t="shared" si="113"/>
        <v>0</v>
      </c>
      <c r="AV358" s="29">
        <f t="shared" si="113"/>
        <v>0</v>
      </c>
      <c r="AW358" s="30">
        <f t="shared" si="113"/>
        <v>-29</v>
      </c>
      <c r="AX358" s="31">
        <f t="shared" si="99"/>
        <v>-12636.09</v>
      </c>
      <c r="AY358" s="38">
        <f t="shared" si="112"/>
        <v>-1</v>
      </c>
      <c r="AZ358" s="38">
        <f t="shared" si="112"/>
        <v>-1</v>
      </c>
      <c r="BA358" s="38">
        <f t="shared" si="112"/>
        <v>-1</v>
      </c>
      <c r="BB358" s="38" t="str">
        <f t="shared" si="111"/>
        <v/>
      </c>
      <c r="BC358" s="38" t="str">
        <f t="shared" si="111"/>
        <v/>
      </c>
      <c r="BD358" s="38">
        <f t="shared" si="111"/>
        <v>-1</v>
      </c>
      <c r="BE358" s="38">
        <f t="shared" si="100"/>
        <v>-1</v>
      </c>
      <c r="BF358" s="38">
        <f t="shared" si="100"/>
        <v>-1</v>
      </c>
      <c r="BG358" s="38" t="str">
        <f t="shared" si="100"/>
        <v/>
      </c>
      <c r="BH358" s="39" t="str">
        <f t="shared" si="100"/>
        <v/>
      </c>
      <c r="BI358" s="76">
        <f t="shared" si="100"/>
        <v>-1</v>
      </c>
      <c r="BJ358" s="40">
        <f t="shared" si="100"/>
        <v>-1</v>
      </c>
      <c r="BK358" s="119" t="str">
        <f t="shared" si="108"/>
        <v/>
      </c>
      <c r="BL358" s="120" t="str">
        <f t="shared" si="108"/>
        <v/>
      </c>
      <c r="BM358" s="120" t="str">
        <f t="shared" si="108"/>
        <v/>
      </c>
      <c r="BN358" s="120" t="str">
        <f t="shared" si="108"/>
        <v/>
      </c>
      <c r="BO358" s="121" t="str">
        <f t="shared" si="108"/>
        <v/>
      </c>
      <c r="BP358" s="119">
        <f t="shared" si="109"/>
        <v>167.52444444444447</v>
      </c>
      <c r="BQ358" s="120">
        <f t="shared" si="109"/>
        <v>310.97909090909093</v>
      </c>
      <c r="BR358" s="120">
        <f t="shared" si="109"/>
        <v>827.79285714285709</v>
      </c>
      <c r="BS358" s="120" t="str">
        <f t="shared" si="109"/>
        <v/>
      </c>
      <c r="BT358" s="121" t="str">
        <f t="shared" si="109"/>
        <v/>
      </c>
      <c r="BU358" s="119" t="str">
        <f t="shared" si="110"/>
        <v/>
      </c>
      <c r="BV358" s="120" t="str">
        <f t="shared" si="110"/>
        <v/>
      </c>
      <c r="BW358" s="121" t="str">
        <f t="shared" si="110"/>
        <v/>
      </c>
      <c r="BX358" s="120" t="str">
        <f t="shared" si="110"/>
        <v/>
      </c>
      <c r="BY358" s="121" t="str">
        <f t="shared" si="110"/>
        <v/>
      </c>
    </row>
    <row r="359" spans="1:77" hidden="1" outlineLevel="1" x14ac:dyDescent="0.2">
      <c r="A359" t="s">
        <v>46</v>
      </c>
      <c r="B359" t="s">
        <v>46</v>
      </c>
      <c r="C359" t="s">
        <v>129</v>
      </c>
      <c r="D359" t="s">
        <v>129</v>
      </c>
      <c r="E359" t="s">
        <v>126</v>
      </c>
      <c r="F359" s="4">
        <f t="shared" si="106"/>
        <v>46364</v>
      </c>
      <c r="G359" t="s">
        <v>37</v>
      </c>
      <c r="H359" s="28">
        <v>0</v>
      </c>
      <c r="I359" s="138">
        <v>0</v>
      </c>
      <c r="J359" s="138">
        <v>0</v>
      </c>
      <c r="K359" s="2">
        <v>0</v>
      </c>
      <c r="L359" s="2">
        <v>0</v>
      </c>
      <c r="M359" s="2">
        <v>0</v>
      </c>
      <c r="N359" s="2">
        <v>0</v>
      </c>
      <c r="O359" s="2">
        <v>0</v>
      </c>
      <c r="P359" s="2">
        <v>0</v>
      </c>
      <c r="Q359" s="29">
        <v>0</v>
      </c>
      <c r="R359" s="30">
        <f t="shared" si="101"/>
        <v>0</v>
      </c>
      <c r="S359" s="30">
        <f t="shared" si="102"/>
        <v>0</v>
      </c>
      <c r="T359" t="s">
        <v>49</v>
      </c>
      <c r="U359" t="s">
        <v>49</v>
      </c>
      <c r="V359" t="s">
        <v>129</v>
      </c>
      <c r="W359" t="s">
        <v>129</v>
      </c>
      <c r="X359" t="s">
        <v>126</v>
      </c>
      <c r="Y359" s="4">
        <f t="shared" si="107"/>
        <v>46000</v>
      </c>
      <c r="Z359" t="s">
        <v>37</v>
      </c>
      <c r="AA359" s="28">
        <v>11</v>
      </c>
      <c r="AB359" s="138">
        <v>27</v>
      </c>
      <c r="AC359" s="138">
        <v>0</v>
      </c>
      <c r="AD359" s="2">
        <v>0</v>
      </c>
      <c r="AE359" s="2">
        <v>0</v>
      </c>
      <c r="AF359" s="2">
        <v>4001.48</v>
      </c>
      <c r="AG359" s="2">
        <v>33055.82</v>
      </c>
      <c r="AH359" s="2">
        <v>0</v>
      </c>
      <c r="AI359" s="2">
        <v>0</v>
      </c>
      <c r="AJ359" s="29">
        <v>0</v>
      </c>
      <c r="AK359" s="30">
        <f t="shared" si="103"/>
        <v>27</v>
      </c>
      <c r="AL359" s="30">
        <f t="shared" si="104"/>
        <v>33055.82</v>
      </c>
      <c r="AM359" s="2">
        <f t="shared" ref="AM359:AN377" si="114">+H359-AA359</f>
        <v>-11</v>
      </c>
      <c r="AN359" s="2">
        <f t="shared" si="114"/>
        <v>-27</v>
      </c>
      <c r="AO359" s="2">
        <f t="shared" si="113"/>
        <v>0</v>
      </c>
      <c r="AP359" s="2">
        <f t="shared" si="113"/>
        <v>0</v>
      </c>
      <c r="AQ359" s="2">
        <f t="shared" si="113"/>
        <v>0</v>
      </c>
      <c r="AR359" s="2">
        <f t="shared" si="113"/>
        <v>-4001.48</v>
      </c>
      <c r="AS359" s="2">
        <f t="shared" si="113"/>
        <v>-33055.82</v>
      </c>
      <c r="AT359" s="2">
        <f t="shared" si="113"/>
        <v>0</v>
      </c>
      <c r="AU359" s="2">
        <f t="shared" si="113"/>
        <v>0</v>
      </c>
      <c r="AV359" s="29">
        <f t="shared" si="113"/>
        <v>0</v>
      </c>
      <c r="AW359" s="30">
        <f t="shared" si="113"/>
        <v>-27</v>
      </c>
      <c r="AX359" s="31">
        <f t="shared" si="99"/>
        <v>-33055.82</v>
      </c>
      <c r="AY359" s="38">
        <f t="shared" si="112"/>
        <v>-1</v>
      </c>
      <c r="AZ359" s="38">
        <f t="shared" si="112"/>
        <v>-1</v>
      </c>
      <c r="BA359" s="38" t="str">
        <f t="shared" si="112"/>
        <v/>
      </c>
      <c r="BB359" s="38" t="str">
        <f t="shared" si="111"/>
        <v/>
      </c>
      <c r="BC359" s="38" t="str">
        <f t="shared" si="111"/>
        <v/>
      </c>
      <c r="BD359" s="38">
        <f t="shared" si="111"/>
        <v>-1</v>
      </c>
      <c r="BE359" s="38">
        <f t="shared" si="100"/>
        <v>-1</v>
      </c>
      <c r="BF359" s="38" t="str">
        <f t="shared" si="100"/>
        <v/>
      </c>
      <c r="BG359" s="38" t="str">
        <f t="shared" si="100"/>
        <v/>
      </c>
      <c r="BH359" s="39" t="str">
        <f t="shared" si="100"/>
        <v/>
      </c>
      <c r="BI359" s="76">
        <f t="shared" si="100"/>
        <v>-1</v>
      </c>
      <c r="BJ359" s="40">
        <f t="shared" si="100"/>
        <v>-1</v>
      </c>
      <c r="BK359" s="119" t="str">
        <f t="shared" si="108"/>
        <v/>
      </c>
      <c r="BL359" s="120" t="str">
        <f t="shared" si="108"/>
        <v/>
      </c>
      <c r="BM359" s="120" t="str">
        <f t="shared" si="108"/>
        <v/>
      </c>
      <c r="BN359" s="120" t="str">
        <f t="shared" si="108"/>
        <v/>
      </c>
      <c r="BO359" s="121" t="str">
        <f t="shared" si="108"/>
        <v/>
      </c>
      <c r="BP359" s="119">
        <f t="shared" si="109"/>
        <v>363.77090909090907</v>
      </c>
      <c r="BQ359" s="120">
        <f t="shared" si="109"/>
        <v>1224.2896296296296</v>
      </c>
      <c r="BR359" s="120" t="str">
        <f t="shared" si="109"/>
        <v/>
      </c>
      <c r="BS359" s="120" t="str">
        <f t="shared" si="109"/>
        <v/>
      </c>
      <c r="BT359" s="121" t="str">
        <f t="shared" si="109"/>
        <v/>
      </c>
      <c r="BU359" s="119" t="str">
        <f t="shared" si="110"/>
        <v/>
      </c>
      <c r="BV359" s="120" t="str">
        <f t="shared" si="110"/>
        <v/>
      </c>
      <c r="BW359" s="121" t="str">
        <f t="shared" si="110"/>
        <v/>
      </c>
      <c r="BX359" s="120" t="str">
        <f t="shared" si="110"/>
        <v/>
      </c>
      <c r="BY359" s="121" t="str">
        <f t="shared" si="110"/>
        <v/>
      </c>
    </row>
    <row r="360" spans="1:77" hidden="1" outlineLevel="1" x14ac:dyDescent="0.2">
      <c r="A360" t="s">
        <v>46</v>
      </c>
      <c r="B360" t="s">
        <v>46</v>
      </c>
      <c r="C360" t="s">
        <v>129</v>
      </c>
      <c r="D360" t="s">
        <v>129</v>
      </c>
      <c r="E360" t="s">
        <v>126</v>
      </c>
      <c r="F360" s="4">
        <f t="shared" si="106"/>
        <v>46365</v>
      </c>
      <c r="G360" t="s">
        <v>38</v>
      </c>
      <c r="H360" s="28">
        <v>0</v>
      </c>
      <c r="I360" s="138">
        <v>0</v>
      </c>
      <c r="J360" s="138">
        <v>0</v>
      </c>
      <c r="K360" s="2">
        <v>0</v>
      </c>
      <c r="L360" s="2">
        <v>0</v>
      </c>
      <c r="M360" s="2">
        <v>0</v>
      </c>
      <c r="N360" s="2">
        <v>0</v>
      </c>
      <c r="O360" s="2">
        <v>0</v>
      </c>
      <c r="P360" s="2">
        <v>0</v>
      </c>
      <c r="Q360" s="29">
        <v>0</v>
      </c>
      <c r="R360" s="30">
        <f t="shared" si="101"/>
        <v>0</v>
      </c>
      <c r="S360" s="30">
        <f t="shared" si="102"/>
        <v>0</v>
      </c>
      <c r="T360" t="s">
        <v>49</v>
      </c>
      <c r="U360" t="s">
        <v>49</v>
      </c>
      <c r="V360" t="s">
        <v>129</v>
      </c>
      <c r="W360" t="s">
        <v>129</v>
      </c>
      <c r="X360" t="s">
        <v>126</v>
      </c>
      <c r="Y360" s="4">
        <f t="shared" si="107"/>
        <v>46001</v>
      </c>
      <c r="Z360" t="s">
        <v>38</v>
      </c>
      <c r="AA360" s="28">
        <v>36</v>
      </c>
      <c r="AB360" s="138">
        <v>20</v>
      </c>
      <c r="AC360" s="138">
        <v>10</v>
      </c>
      <c r="AD360" s="2">
        <v>0</v>
      </c>
      <c r="AE360" s="2">
        <v>0</v>
      </c>
      <c r="AF360" s="2">
        <v>8466.5600000000013</v>
      </c>
      <c r="AG360" s="2">
        <v>10401.529999999999</v>
      </c>
      <c r="AH360" s="2">
        <v>8689.81</v>
      </c>
      <c r="AI360" s="2">
        <v>0</v>
      </c>
      <c r="AJ360" s="29">
        <v>0</v>
      </c>
      <c r="AK360" s="30">
        <f t="shared" si="103"/>
        <v>30</v>
      </c>
      <c r="AL360" s="30">
        <f t="shared" si="104"/>
        <v>19091.339999999997</v>
      </c>
      <c r="AM360" s="2">
        <f t="shared" si="114"/>
        <v>-36</v>
      </c>
      <c r="AN360" s="2">
        <f t="shared" si="114"/>
        <v>-20</v>
      </c>
      <c r="AO360" s="2">
        <f t="shared" si="113"/>
        <v>-10</v>
      </c>
      <c r="AP360" s="2">
        <f t="shared" si="113"/>
        <v>0</v>
      </c>
      <c r="AQ360" s="2">
        <f t="shared" si="113"/>
        <v>0</v>
      </c>
      <c r="AR360" s="2">
        <f t="shared" si="113"/>
        <v>-8466.5600000000013</v>
      </c>
      <c r="AS360" s="2">
        <f t="shared" si="113"/>
        <v>-10401.529999999999</v>
      </c>
      <c r="AT360" s="2">
        <f t="shared" si="113"/>
        <v>-8689.81</v>
      </c>
      <c r="AU360" s="2">
        <f t="shared" si="113"/>
        <v>0</v>
      </c>
      <c r="AV360" s="29">
        <f t="shared" si="113"/>
        <v>0</v>
      </c>
      <c r="AW360" s="30">
        <f t="shared" si="113"/>
        <v>-30</v>
      </c>
      <c r="AX360" s="31">
        <f t="shared" si="99"/>
        <v>-19091.339999999997</v>
      </c>
      <c r="AY360" s="38">
        <f t="shared" si="112"/>
        <v>-1</v>
      </c>
      <c r="AZ360" s="38">
        <f t="shared" si="112"/>
        <v>-1</v>
      </c>
      <c r="BA360" s="38">
        <f t="shared" si="112"/>
        <v>-1</v>
      </c>
      <c r="BB360" s="38" t="str">
        <f t="shared" si="111"/>
        <v/>
      </c>
      <c r="BC360" s="38" t="str">
        <f t="shared" si="111"/>
        <v/>
      </c>
      <c r="BD360" s="38">
        <f t="shared" si="111"/>
        <v>-1</v>
      </c>
      <c r="BE360" s="38">
        <f t="shared" si="100"/>
        <v>-1</v>
      </c>
      <c r="BF360" s="38">
        <f t="shared" si="100"/>
        <v>-1</v>
      </c>
      <c r="BG360" s="38" t="str">
        <f t="shared" si="100"/>
        <v/>
      </c>
      <c r="BH360" s="39" t="str">
        <f t="shared" si="100"/>
        <v/>
      </c>
      <c r="BI360" s="76">
        <f t="shared" si="100"/>
        <v>-1</v>
      </c>
      <c r="BJ360" s="40">
        <f t="shared" si="100"/>
        <v>-1</v>
      </c>
      <c r="BK360" s="119" t="str">
        <f t="shared" si="108"/>
        <v/>
      </c>
      <c r="BL360" s="120" t="str">
        <f t="shared" si="108"/>
        <v/>
      </c>
      <c r="BM360" s="120" t="str">
        <f t="shared" si="108"/>
        <v/>
      </c>
      <c r="BN360" s="120" t="str">
        <f t="shared" si="108"/>
        <v/>
      </c>
      <c r="BO360" s="121" t="str">
        <f t="shared" si="108"/>
        <v/>
      </c>
      <c r="BP360" s="119">
        <f t="shared" si="109"/>
        <v>235.18222222222226</v>
      </c>
      <c r="BQ360" s="120">
        <f t="shared" si="109"/>
        <v>520.0764999999999</v>
      </c>
      <c r="BR360" s="120">
        <f t="shared" si="109"/>
        <v>868.98099999999999</v>
      </c>
      <c r="BS360" s="120" t="str">
        <f t="shared" si="109"/>
        <v/>
      </c>
      <c r="BT360" s="121" t="str">
        <f t="shared" si="109"/>
        <v/>
      </c>
      <c r="BU360" s="119" t="str">
        <f t="shared" si="110"/>
        <v/>
      </c>
      <c r="BV360" s="120" t="str">
        <f t="shared" si="110"/>
        <v/>
      </c>
      <c r="BW360" s="121" t="str">
        <f t="shared" si="110"/>
        <v/>
      </c>
      <c r="BX360" s="120" t="str">
        <f t="shared" si="110"/>
        <v/>
      </c>
      <c r="BY360" s="121" t="str">
        <f t="shared" si="110"/>
        <v/>
      </c>
    </row>
    <row r="361" spans="1:77" hidden="1" outlineLevel="1" x14ac:dyDescent="0.2">
      <c r="A361" t="s">
        <v>46</v>
      </c>
      <c r="B361" t="s">
        <v>46</v>
      </c>
      <c r="C361" t="s">
        <v>129</v>
      </c>
      <c r="D361" t="s">
        <v>129</v>
      </c>
      <c r="E361" t="s">
        <v>126</v>
      </c>
      <c r="F361" s="4">
        <f t="shared" si="106"/>
        <v>46366</v>
      </c>
      <c r="G361" t="s">
        <v>39</v>
      </c>
      <c r="H361" s="28">
        <v>0</v>
      </c>
      <c r="I361" s="138">
        <v>0</v>
      </c>
      <c r="J361" s="138">
        <v>0</v>
      </c>
      <c r="K361" s="2">
        <v>0</v>
      </c>
      <c r="L361" s="2">
        <v>0</v>
      </c>
      <c r="M361" s="2">
        <v>0</v>
      </c>
      <c r="N361" s="2">
        <v>0</v>
      </c>
      <c r="O361" s="2">
        <v>0</v>
      </c>
      <c r="P361" s="2">
        <v>0</v>
      </c>
      <c r="Q361" s="29">
        <v>0</v>
      </c>
      <c r="R361" s="30">
        <f t="shared" si="101"/>
        <v>0</v>
      </c>
      <c r="S361" s="30">
        <f t="shared" si="102"/>
        <v>0</v>
      </c>
      <c r="T361" t="s">
        <v>49</v>
      </c>
      <c r="U361" t="s">
        <v>49</v>
      </c>
      <c r="V361" t="s">
        <v>129</v>
      </c>
      <c r="W361" t="s">
        <v>129</v>
      </c>
      <c r="X361" t="s">
        <v>126</v>
      </c>
      <c r="Y361" s="4">
        <f t="shared" si="107"/>
        <v>46002</v>
      </c>
      <c r="Z361" t="s">
        <v>39</v>
      </c>
      <c r="AA361" s="28">
        <v>25</v>
      </c>
      <c r="AB361" s="138">
        <v>37</v>
      </c>
      <c r="AC361" s="138">
        <v>1</v>
      </c>
      <c r="AD361" s="2">
        <v>0</v>
      </c>
      <c r="AE361" s="2">
        <v>0</v>
      </c>
      <c r="AF361" s="2">
        <v>5896.97</v>
      </c>
      <c r="AG361" s="2">
        <v>17953.89</v>
      </c>
      <c r="AH361" s="2">
        <v>1931.59</v>
      </c>
      <c r="AI361" s="2">
        <v>0</v>
      </c>
      <c r="AJ361" s="29">
        <v>0</v>
      </c>
      <c r="AK361" s="30">
        <f t="shared" si="103"/>
        <v>38</v>
      </c>
      <c r="AL361" s="30">
        <f t="shared" si="104"/>
        <v>19885.48</v>
      </c>
      <c r="AM361" s="2">
        <f t="shared" si="114"/>
        <v>-25</v>
      </c>
      <c r="AN361" s="2">
        <f t="shared" si="114"/>
        <v>-37</v>
      </c>
      <c r="AO361" s="2">
        <f t="shared" si="113"/>
        <v>-1</v>
      </c>
      <c r="AP361" s="2">
        <f t="shared" si="113"/>
        <v>0</v>
      </c>
      <c r="AQ361" s="2">
        <f t="shared" si="113"/>
        <v>0</v>
      </c>
      <c r="AR361" s="2">
        <f t="shared" si="113"/>
        <v>-5896.97</v>
      </c>
      <c r="AS361" s="2">
        <f t="shared" si="113"/>
        <v>-17953.89</v>
      </c>
      <c r="AT361" s="2">
        <f t="shared" si="113"/>
        <v>-1931.59</v>
      </c>
      <c r="AU361" s="2">
        <f t="shared" si="113"/>
        <v>0</v>
      </c>
      <c r="AV361" s="29">
        <f t="shared" si="113"/>
        <v>0</v>
      </c>
      <c r="AW361" s="30">
        <f t="shared" si="113"/>
        <v>-38</v>
      </c>
      <c r="AX361" s="31">
        <f t="shared" si="99"/>
        <v>-19885.48</v>
      </c>
      <c r="AY361" s="38">
        <f t="shared" si="112"/>
        <v>-1</v>
      </c>
      <c r="AZ361" s="38">
        <f t="shared" si="112"/>
        <v>-1</v>
      </c>
      <c r="BA361" s="38">
        <f t="shared" si="112"/>
        <v>-1</v>
      </c>
      <c r="BB361" s="38" t="str">
        <f t="shared" si="111"/>
        <v/>
      </c>
      <c r="BC361" s="38" t="str">
        <f t="shared" si="111"/>
        <v/>
      </c>
      <c r="BD361" s="38">
        <f t="shared" si="111"/>
        <v>-1</v>
      </c>
      <c r="BE361" s="38">
        <f t="shared" si="100"/>
        <v>-1</v>
      </c>
      <c r="BF361" s="38">
        <f t="shared" si="100"/>
        <v>-1</v>
      </c>
      <c r="BG361" s="38" t="str">
        <f t="shared" si="100"/>
        <v/>
      </c>
      <c r="BH361" s="39" t="str">
        <f t="shared" si="100"/>
        <v/>
      </c>
      <c r="BI361" s="76">
        <f t="shared" si="100"/>
        <v>-1</v>
      </c>
      <c r="BJ361" s="40">
        <f t="shared" si="100"/>
        <v>-1</v>
      </c>
      <c r="BK361" s="119" t="str">
        <f t="shared" si="108"/>
        <v/>
      </c>
      <c r="BL361" s="120" t="str">
        <f t="shared" si="108"/>
        <v/>
      </c>
      <c r="BM361" s="120" t="str">
        <f t="shared" si="108"/>
        <v/>
      </c>
      <c r="BN361" s="120" t="str">
        <f t="shared" si="108"/>
        <v/>
      </c>
      <c r="BO361" s="121" t="str">
        <f t="shared" si="108"/>
        <v/>
      </c>
      <c r="BP361" s="119">
        <f t="shared" si="109"/>
        <v>235.87880000000001</v>
      </c>
      <c r="BQ361" s="120">
        <f t="shared" si="109"/>
        <v>485.24027027027023</v>
      </c>
      <c r="BR361" s="120">
        <f t="shared" si="109"/>
        <v>1931.59</v>
      </c>
      <c r="BS361" s="120" t="str">
        <f t="shared" si="109"/>
        <v/>
      </c>
      <c r="BT361" s="121" t="str">
        <f t="shared" si="109"/>
        <v/>
      </c>
      <c r="BU361" s="119" t="str">
        <f t="shared" si="110"/>
        <v/>
      </c>
      <c r="BV361" s="120" t="str">
        <f t="shared" si="110"/>
        <v/>
      </c>
      <c r="BW361" s="121" t="str">
        <f t="shared" si="110"/>
        <v/>
      </c>
      <c r="BX361" s="120" t="str">
        <f t="shared" si="110"/>
        <v/>
      </c>
      <c r="BY361" s="121" t="str">
        <f t="shared" si="110"/>
        <v/>
      </c>
    </row>
    <row r="362" spans="1:77" hidden="1" outlineLevel="1" x14ac:dyDescent="0.2">
      <c r="A362" t="s">
        <v>46</v>
      </c>
      <c r="B362" t="s">
        <v>46</v>
      </c>
      <c r="C362" t="s">
        <v>129</v>
      </c>
      <c r="D362" t="s">
        <v>129</v>
      </c>
      <c r="E362" t="s">
        <v>126</v>
      </c>
      <c r="F362" s="4">
        <f t="shared" si="106"/>
        <v>46367</v>
      </c>
      <c r="G362" t="s">
        <v>40</v>
      </c>
      <c r="H362" s="28">
        <v>0</v>
      </c>
      <c r="I362" s="138">
        <v>0</v>
      </c>
      <c r="J362" s="138">
        <v>0</v>
      </c>
      <c r="K362" s="2">
        <v>0</v>
      </c>
      <c r="L362" s="2">
        <v>0</v>
      </c>
      <c r="M362" s="2">
        <v>0</v>
      </c>
      <c r="N362" s="2">
        <v>0</v>
      </c>
      <c r="O362" s="2">
        <v>0</v>
      </c>
      <c r="P362" s="2">
        <v>0</v>
      </c>
      <c r="Q362" s="29">
        <v>0</v>
      </c>
      <c r="R362" s="30">
        <f t="shared" si="101"/>
        <v>0</v>
      </c>
      <c r="S362" s="30">
        <f t="shared" si="102"/>
        <v>0</v>
      </c>
      <c r="T362" t="s">
        <v>49</v>
      </c>
      <c r="U362" t="s">
        <v>49</v>
      </c>
      <c r="V362" t="s">
        <v>129</v>
      </c>
      <c r="W362" t="s">
        <v>129</v>
      </c>
      <c r="X362" t="s">
        <v>126</v>
      </c>
      <c r="Y362" s="4">
        <f t="shared" si="107"/>
        <v>46003</v>
      </c>
      <c r="Z362" t="s">
        <v>40</v>
      </c>
      <c r="AA362" s="28">
        <v>70</v>
      </c>
      <c r="AB362" s="138">
        <v>30</v>
      </c>
      <c r="AC362" s="138">
        <v>0</v>
      </c>
      <c r="AD362" s="2">
        <v>0</v>
      </c>
      <c r="AE362" s="2">
        <v>0</v>
      </c>
      <c r="AF362" s="2">
        <v>14273.64</v>
      </c>
      <c r="AG362" s="2">
        <v>17800.989999999998</v>
      </c>
      <c r="AH362" s="2">
        <v>0</v>
      </c>
      <c r="AI362" s="2">
        <v>0</v>
      </c>
      <c r="AJ362" s="29">
        <v>0</v>
      </c>
      <c r="AK362" s="30">
        <f t="shared" si="103"/>
        <v>30</v>
      </c>
      <c r="AL362" s="30">
        <f t="shared" si="104"/>
        <v>17800.989999999998</v>
      </c>
      <c r="AM362" s="2">
        <f t="shared" si="114"/>
        <v>-70</v>
      </c>
      <c r="AN362" s="2">
        <f t="shared" si="114"/>
        <v>-30</v>
      </c>
      <c r="AO362" s="2">
        <f t="shared" si="113"/>
        <v>0</v>
      </c>
      <c r="AP362" s="2">
        <f t="shared" si="113"/>
        <v>0</v>
      </c>
      <c r="AQ362" s="2">
        <f t="shared" si="113"/>
        <v>0</v>
      </c>
      <c r="AR362" s="2">
        <f t="shared" si="113"/>
        <v>-14273.64</v>
      </c>
      <c r="AS362" s="2">
        <f t="shared" si="113"/>
        <v>-17800.989999999998</v>
      </c>
      <c r="AT362" s="2">
        <f t="shared" si="113"/>
        <v>0</v>
      </c>
      <c r="AU362" s="2">
        <f t="shared" si="113"/>
        <v>0</v>
      </c>
      <c r="AV362" s="29">
        <f t="shared" si="113"/>
        <v>0</v>
      </c>
      <c r="AW362" s="30">
        <f t="shared" si="113"/>
        <v>-30</v>
      </c>
      <c r="AX362" s="31">
        <f t="shared" si="99"/>
        <v>-17800.989999999998</v>
      </c>
      <c r="AY362" s="38">
        <f t="shared" si="112"/>
        <v>-1</v>
      </c>
      <c r="AZ362" s="38">
        <f t="shared" si="112"/>
        <v>-1</v>
      </c>
      <c r="BA362" s="38" t="str">
        <f t="shared" si="112"/>
        <v/>
      </c>
      <c r="BB362" s="38" t="str">
        <f t="shared" si="111"/>
        <v/>
      </c>
      <c r="BC362" s="38" t="str">
        <f t="shared" si="111"/>
        <v/>
      </c>
      <c r="BD362" s="38">
        <f t="shared" si="111"/>
        <v>-1</v>
      </c>
      <c r="BE362" s="38">
        <f t="shared" si="100"/>
        <v>-1</v>
      </c>
      <c r="BF362" s="38" t="str">
        <f t="shared" si="100"/>
        <v/>
      </c>
      <c r="BG362" s="38" t="str">
        <f t="shared" si="100"/>
        <v/>
      </c>
      <c r="BH362" s="39" t="str">
        <f t="shared" si="100"/>
        <v/>
      </c>
      <c r="BI362" s="76">
        <f t="shared" si="100"/>
        <v>-1</v>
      </c>
      <c r="BJ362" s="40">
        <f t="shared" si="100"/>
        <v>-1</v>
      </c>
      <c r="BK362" s="119" t="str">
        <f t="shared" si="108"/>
        <v/>
      </c>
      <c r="BL362" s="120" t="str">
        <f t="shared" si="108"/>
        <v/>
      </c>
      <c r="BM362" s="120" t="str">
        <f t="shared" si="108"/>
        <v/>
      </c>
      <c r="BN362" s="120" t="str">
        <f t="shared" si="108"/>
        <v/>
      </c>
      <c r="BO362" s="121" t="str">
        <f t="shared" si="108"/>
        <v/>
      </c>
      <c r="BP362" s="119">
        <f t="shared" si="109"/>
        <v>203.90914285714285</v>
      </c>
      <c r="BQ362" s="120">
        <f t="shared" si="109"/>
        <v>593.36633333333327</v>
      </c>
      <c r="BR362" s="120" t="str">
        <f t="shared" si="109"/>
        <v/>
      </c>
      <c r="BS362" s="120" t="str">
        <f t="shared" si="109"/>
        <v/>
      </c>
      <c r="BT362" s="121" t="str">
        <f t="shared" si="109"/>
        <v/>
      </c>
      <c r="BU362" s="119" t="str">
        <f t="shared" si="110"/>
        <v/>
      </c>
      <c r="BV362" s="120" t="str">
        <f t="shared" si="110"/>
        <v/>
      </c>
      <c r="BW362" s="121" t="str">
        <f t="shared" si="110"/>
        <v/>
      </c>
      <c r="BX362" s="120" t="str">
        <f t="shared" si="110"/>
        <v/>
      </c>
      <c r="BY362" s="121" t="str">
        <f t="shared" si="110"/>
        <v/>
      </c>
    </row>
    <row r="363" spans="1:77" ht="13.5" hidden="1" outlineLevel="1" thickBot="1" x14ac:dyDescent="0.25">
      <c r="A363" t="s">
        <v>46</v>
      </c>
      <c r="B363" t="s">
        <v>46</v>
      </c>
      <c r="C363" t="s">
        <v>129</v>
      </c>
      <c r="D363" t="s">
        <v>129</v>
      </c>
      <c r="E363" t="s">
        <v>126</v>
      </c>
      <c r="F363" s="59">
        <f t="shared" si="106"/>
        <v>46368</v>
      </c>
      <c r="G363" s="42" t="s">
        <v>41</v>
      </c>
      <c r="H363" s="43">
        <v>0</v>
      </c>
      <c r="I363" s="44">
        <v>0</v>
      </c>
      <c r="J363" s="44">
        <v>0</v>
      </c>
      <c r="K363" s="44">
        <v>0</v>
      </c>
      <c r="L363" s="44">
        <v>0</v>
      </c>
      <c r="M363" s="44">
        <v>0</v>
      </c>
      <c r="N363" s="44">
        <v>0</v>
      </c>
      <c r="O363" s="44">
        <v>0</v>
      </c>
      <c r="P363" s="44">
        <v>0</v>
      </c>
      <c r="Q363" s="45">
        <v>0</v>
      </c>
      <c r="R363" s="46">
        <f t="shared" si="101"/>
        <v>0</v>
      </c>
      <c r="S363" s="46">
        <f t="shared" si="102"/>
        <v>0</v>
      </c>
      <c r="T363" t="s">
        <v>49</v>
      </c>
      <c r="U363" t="s">
        <v>49</v>
      </c>
      <c r="V363" t="s">
        <v>129</v>
      </c>
      <c r="W363" t="s">
        <v>129</v>
      </c>
      <c r="X363" t="s">
        <v>126</v>
      </c>
      <c r="Y363" s="59">
        <f t="shared" si="107"/>
        <v>46004</v>
      </c>
      <c r="Z363" s="42" t="s">
        <v>41</v>
      </c>
      <c r="AA363" s="43">
        <v>32</v>
      </c>
      <c r="AB363" s="44">
        <v>2</v>
      </c>
      <c r="AC363" s="44">
        <v>0</v>
      </c>
      <c r="AD363" s="44">
        <v>0</v>
      </c>
      <c r="AE363" s="44">
        <v>0</v>
      </c>
      <c r="AF363" s="44">
        <v>8417.1</v>
      </c>
      <c r="AG363" s="44">
        <v>151.23000000000002</v>
      </c>
      <c r="AH363" s="44">
        <v>0</v>
      </c>
      <c r="AI363" s="44">
        <v>0</v>
      </c>
      <c r="AJ363" s="45">
        <v>0</v>
      </c>
      <c r="AK363" s="46">
        <f t="shared" si="103"/>
        <v>2</v>
      </c>
      <c r="AL363" s="46">
        <f t="shared" si="104"/>
        <v>151.23000000000002</v>
      </c>
      <c r="AM363" s="44">
        <f t="shared" si="114"/>
        <v>-32</v>
      </c>
      <c r="AN363" s="44">
        <f t="shared" si="114"/>
        <v>-2</v>
      </c>
      <c r="AO363" s="44">
        <f t="shared" si="113"/>
        <v>0</v>
      </c>
      <c r="AP363" s="44">
        <f t="shared" si="113"/>
        <v>0</v>
      </c>
      <c r="AQ363" s="44">
        <f t="shared" si="113"/>
        <v>0</v>
      </c>
      <c r="AR363" s="44">
        <f t="shared" si="113"/>
        <v>-8417.1</v>
      </c>
      <c r="AS363" s="44">
        <f t="shared" si="113"/>
        <v>-151.23000000000002</v>
      </c>
      <c r="AT363" s="44">
        <f t="shared" si="113"/>
        <v>0</v>
      </c>
      <c r="AU363" s="44">
        <f t="shared" si="113"/>
        <v>0</v>
      </c>
      <c r="AV363" s="45">
        <f t="shared" si="113"/>
        <v>0</v>
      </c>
      <c r="AW363" s="46">
        <f t="shared" si="113"/>
        <v>-2</v>
      </c>
      <c r="AX363" s="47">
        <f t="shared" si="99"/>
        <v>-151.23000000000002</v>
      </c>
      <c r="AY363" s="56">
        <f t="shared" si="112"/>
        <v>-1</v>
      </c>
      <c r="AZ363" s="56">
        <f t="shared" si="112"/>
        <v>-1</v>
      </c>
      <c r="BA363" s="56" t="str">
        <f t="shared" si="112"/>
        <v/>
      </c>
      <c r="BB363" s="56" t="str">
        <f t="shared" si="111"/>
        <v/>
      </c>
      <c r="BC363" s="56" t="str">
        <f t="shared" si="111"/>
        <v/>
      </c>
      <c r="BD363" s="56">
        <f t="shared" si="111"/>
        <v>-1</v>
      </c>
      <c r="BE363" s="56">
        <f t="shared" si="100"/>
        <v>-1</v>
      </c>
      <c r="BF363" s="56" t="str">
        <f t="shared" si="100"/>
        <v/>
      </c>
      <c r="BG363" s="56" t="str">
        <f t="shared" si="100"/>
        <v/>
      </c>
      <c r="BH363" s="57" t="str">
        <f t="shared" si="100"/>
        <v/>
      </c>
      <c r="BI363" s="81">
        <f t="shared" si="100"/>
        <v>-1</v>
      </c>
      <c r="BJ363" s="58">
        <f t="shared" si="100"/>
        <v>-1</v>
      </c>
      <c r="BK363" s="122" t="str">
        <f t="shared" si="108"/>
        <v/>
      </c>
      <c r="BL363" s="123" t="str">
        <f t="shared" si="108"/>
        <v/>
      </c>
      <c r="BM363" s="123" t="str">
        <f t="shared" si="108"/>
        <v/>
      </c>
      <c r="BN363" s="123" t="str">
        <f t="shared" si="108"/>
        <v/>
      </c>
      <c r="BO363" s="124" t="str">
        <f t="shared" si="108"/>
        <v/>
      </c>
      <c r="BP363" s="122">
        <f t="shared" si="109"/>
        <v>263.03437500000001</v>
      </c>
      <c r="BQ363" s="123">
        <f t="shared" si="109"/>
        <v>75.615000000000009</v>
      </c>
      <c r="BR363" s="123" t="str">
        <f t="shared" si="109"/>
        <v/>
      </c>
      <c r="BS363" s="123" t="str">
        <f t="shared" si="109"/>
        <v/>
      </c>
      <c r="BT363" s="124" t="str">
        <f t="shared" si="109"/>
        <v/>
      </c>
      <c r="BU363" s="122" t="str">
        <f t="shared" si="110"/>
        <v/>
      </c>
      <c r="BV363" s="123" t="str">
        <f t="shared" si="110"/>
        <v/>
      </c>
      <c r="BW363" s="124" t="str">
        <f t="shared" si="110"/>
        <v/>
      </c>
      <c r="BX363" s="123" t="str">
        <f t="shared" si="110"/>
        <v/>
      </c>
      <c r="BY363" s="124" t="str">
        <f t="shared" si="110"/>
        <v/>
      </c>
    </row>
    <row r="364" spans="1:77" hidden="1" outlineLevel="1" x14ac:dyDescent="0.2">
      <c r="A364" t="s">
        <v>46</v>
      </c>
      <c r="B364" t="s">
        <v>46</v>
      </c>
      <c r="C364" t="s">
        <v>129</v>
      </c>
      <c r="D364" t="s">
        <v>129</v>
      </c>
      <c r="E364" t="s">
        <v>127</v>
      </c>
      <c r="F364" s="4">
        <f t="shared" si="106"/>
        <v>46369</v>
      </c>
      <c r="G364" t="s">
        <v>35</v>
      </c>
      <c r="H364" s="28">
        <v>0</v>
      </c>
      <c r="I364" s="138">
        <v>0</v>
      </c>
      <c r="J364" s="138">
        <v>0</v>
      </c>
      <c r="K364" s="2">
        <v>0</v>
      </c>
      <c r="L364" s="2">
        <v>0</v>
      </c>
      <c r="M364" s="2">
        <v>0</v>
      </c>
      <c r="N364" s="2">
        <v>0</v>
      </c>
      <c r="O364" s="2">
        <v>0</v>
      </c>
      <c r="P364" s="2">
        <v>0</v>
      </c>
      <c r="Q364" s="29">
        <v>0</v>
      </c>
      <c r="R364" s="30">
        <f t="shared" si="101"/>
        <v>0</v>
      </c>
      <c r="S364" s="30">
        <f t="shared" si="102"/>
        <v>0</v>
      </c>
      <c r="T364" t="s">
        <v>49</v>
      </c>
      <c r="U364" t="s">
        <v>49</v>
      </c>
      <c r="V364" t="s">
        <v>129</v>
      </c>
      <c r="W364" t="s">
        <v>129</v>
      </c>
      <c r="X364" t="s">
        <v>127</v>
      </c>
      <c r="Y364" s="4">
        <f t="shared" si="107"/>
        <v>46005</v>
      </c>
      <c r="Z364" t="s">
        <v>35</v>
      </c>
      <c r="AA364" s="28">
        <v>16</v>
      </c>
      <c r="AB364" s="138">
        <v>19</v>
      </c>
      <c r="AC364" s="138">
        <v>0</v>
      </c>
      <c r="AD364" s="2">
        <v>0</v>
      </c>
      <c r="AE364" s="2">
        <v>0</v>
      </c>
      <c r="AF364" s="2">
        <v>2512.92</v>
      </c>
      <c r="AG364" s="2">
        <v>5826.5700000000006</v>
      </c>
      <c r="AH364" s="2">
        <v>0</v>
      </c>
      <c r="AI364" s="2">
        <v>0</v>
      </c>
      <c r="AJ364" s="29">
        <v>0</v>
      </c>
      <c r="AK364" s="30">
        <f t="shared" si="103"/>
        <v>19</v>
      </c>
      <c r="AL364" s="30">
        <f t="shared" si="104"/>
        <v>5826.5700000000006</v>
      </c>
      <c r="AM364" s="2">
        <f t="shared" si="114"/>
        <v>-16</v>
      </c>
      <c r="AN364" s="2">
        <f t="shared" si="114"/>
        <v>-19</v>
      </c>
      <c r="AO364" s="2">
        <f t="shared" si="113"/>
        <v>0</v>
      </c>
      <c r="AP364" s="2">
        <f t="shared" si="113"/>
        <v>0</v>
      </c>
      <c r="AQ364" s="2">
        <f t="shared" si="113"/>
        <v>0</v>
      </c>
      <c r="AR364" s="2">
        <f t="shared" si="113"/>
        <v>-2512.92</v>
      </c>
      <c r="AS364" s="2">
        <f t="shared" si="113"/>
        <v>-5826.5700000000006</v>
      </c>
      <c r="AT364" s="2">
        <f t="shared" si="113"/>
        <v>0</v>
      </c>
      <c r="AU364" s="2">
        <f t="shared" si="113"/>
        <v>0</v>
      </c>
      <c r="AV364" s="29">
        <f t="shared" si="113"/>
        <v>0</v>
      </c>
      <c r="AW364" s="30">
        <f t="shared" si="113"/>
        <v>-19</v>
      </c>
      <c r="AX364" s="31">
        <f t="shared" si="99"/>
        <v>-5826.5700000000006</v>
      </c>
      <c r="AY364" s="38">
        <f t="shared" si="112"/>
        <v>-1</v>
      </c>
      <c r="AZ364" s="38">
        <f t="shared" si="112"/>
        <v>-1</v>
      </c>
      <c r="BA364" s="38" t="str">
        <f t="shared" si="112"/>
        <v/>
      </c>
      <c r="BB364" s="38" t="str">
        <f t="shared" si="111"/>
        <v/>
      </c>
      <c r="BC364" s="38" t="str">
        <f t="shared" si="111"/>
        <v/>
      </c>
      <c r="BD364" s="38">
        <f t="shared" si="111"/>
        <v>-1</v>
      </c>
      <c r="BE364" s="38">
        <f t="shared" si="100"/>
        <v>-1</v>
      </c>
      <c r="BF364" s="38" t="str">
        <f t="shared" si="100"/>
        <v/>
      </c>
      <c r="BG364" s="38" t="str">
        <f t="shared" si="100"/>
        <v/>
      </c>
      <c r="BH364" s="39" t="str">
        <f t="shared" si="100"/>
        <v/>
      </c>
      <c r="BI364" s="76">
        <f t="shared" si="100"/>
        <v>-1</v>
      </c>
      <c r="BJ364" s="40">
        <f t="shared" si="100"/>
        <v>-1</v>
      </c>
      <c r="BK364" s="116" t="str">
        <f t="shared" si="108"/>
        <v/>
      </c>
      <c r="BL364" s="117" t="str">
        <f t="shared" si="108"/>
        <v/>
      </c>
      <c r="BM364" s="117" t="str">
        <f t="shared" si="108"/>
        <v/>
      </c>
      <c r="BN364" s="117" t="str">
        <f t="shared" si="108"/>
        <v/>
      </c>
      <c r="BO364" s="118" t="str">
        <f t="shared" si="108"/>
        <v/>
      </c>
      <c r="BP364" s="116">
        <f t="shared" si="109"/>
        <v>157.0575</v>
      </c>
      <c r="BQ364" s="117">
        <f t="shared" si="109"/>
        <v>306.66157894736847</v>
      </c>
      <c r="BR364" s="117" t="str">
        <f t="shared" si="109"/>
        <v/>
      </c>
      <c r="BS364" s="117" t="str">
        <f t="shared" si="109"/>
        <v/>
      </c>
      <c r="BT364" s="118" t="str">
        <f t="shared" si="109"/>
        <v/>
      </c>
      <c r="BU364" s="116" t="str">
        <f t="shared" si="110"/>
        <v/>
      </c>
      <c r="BV364" s="117" t="str">
        <f t="shared" si="110"/>
        <v/>
      </c>
      <c r="BW364" s="118" t="str">
        <f t="shared" si="110"/>
        <v/>
      </c>
      <c r="BX364" s="117" t="str">
        <f t="shared" si="110"/>
        <v/>
      </c>
      <c r="BY364" s="118" t="str">
        <f t="shared" si="110"/>
        <v/>
      </c>
    </row>
    <row r="365" spans="1:77" hidden="1" outlineLevel="1" x14ac:dyDescent="0.2">
      <c r="A365" t="s">
        <v>46</v>
      </c>
      <c r="B365" t="s">
        <v>46</v>
      </c>
      <c r="C365" t="s">
        <v>129</v>
      </c>
      <c r="D365" t="s">
        <v>129</v>
      </c>
      <c r="E365" t="s">
        <v>127</v>
      </c>
      <c r="F365" s="4">
        <f t="shared" si="106"/>
        <v>46370</v>
      </c>
      <c r="G365" t="s">
        <v>36</v>
      </c>
      <c r="H365" s="28">
        <v>0</v>
      </c>
      <c r="I365" s="138">
        <v>0</v>
      </c>
      <c r="J365" s="138">
        <v>0</v>
      </c>
      <c r="K365" s="2">
        <v>0</v>
      </c>
      <c r="L365" s="2">
        <v>0</v>
      </c>
      <c r="M365" s="2">
        <v>0</v>
      </c>
      <c r="N365" s="2">
        <v>0</v>
      </c>
      <c r="O365" s="2">
        <v>0</v>
      </c>
      <c r="P365" s="2">
        <v>0</v>
      </c>
      <c r="Q365" s="29">
        <v>0</v>
      </c>
      <c r="R365" s="30">
        <f t="shared" si="101"/>
        <v>0</v>
      </c>
      <c r="S365" s="30">
        <f t="shared" si="102"/>
        <v>0</v>
      </c>
      <c r="T365" t="s">
        <v>49</v>
      </c>
      <c r="U365" t="s">
        <v>49</v>
      </c>
      <c r="V365" t="s">
        <v>129</v>
      </c>
      <c r="W365" t="s">
        <v>129</v>
      </c>
      <c r="X365" t="s">
        <v>127</v>
      </c>
      <c r="Y365" s="4">
        <f t="shared" si="107"/>
        <v>46006</v>
      </c>
      <c r="Z365" t="s">
        <v>36</v>
      </c>
      <c r="AA365" s="28">
        <v>34</v>
      </c>
      <c r="AB365" s="138">
        <v>23</v>
      </c>
      <c r="AC365" s="138">
        <v>8</v>
      </c>
      <c r="AD365" s="2">
        <v>0</v>
      </c>
      <c r="AE365" s="2">
        <v>0</v>
      </c>
      <c r="AF365" s="2">
        <v>5547.46</v>
      </c>
      <c r="AG365" s="2">
        <v>6721.4900000000007</v>
      </c>
      <c r="AH365" s="2">
        <v>4819.96</v>
      </c>
      <c r="AI365" s="2">
        <v>0</v>
      </c>
      <c r="AJ365" s="29">
        <v>0</v>
      </c>
      <c r="AK365" s="30">
        <f t="shared" si="103"/>
        <v>31</v>
      </c>
      <c r="AL365" s="30">
        <f t="shared" si="104"/>
        <v>11541.45</v>
      </c>
      <c r="AM365" s="2">
        <f t="shared" si="114"/>
        <v>-34</v>
      </c>
      <c r="AN365" s="2">
        <f t="shared" si="114"/>
        <v>-23</v>
      </c>
      <c r="AO365" s="2">
        <f t="shared" si="113"/>
        <v>-8</v>
      </c>
      <c r="AP365" s="2">
        <f t="shared" si="113"/>
        <v>0</v>
      </c>
      <c r="AQ365" s="2">
        <f t="shared" si="113"/>
        <v>0</v>
      </c>
      <c r="AR365" s="2">
        <f t="shared" si="113"/>
        <v>-5547.46</v>
      </c>
      <c r="AS365" s="2">
        <f t="shared" si="113"/>
        <v>-6721.4900000000007</v>
      </c>
      <c r="AT365" s="2">
        <f t="shared" si="113"/>
        <v>-4819.96</v>
      </c>
      <c r="AU365" s="2">
        <f t="shared" si="113"/>
        <v>0</v>
      </c>
      <c r="AV365" s="29">
        <f t="shared" si="113"/>
        <v>0</v>
      </c>
      <c r="AW365" s="30">
        <f t="shared" si="113"/>
        <v>-31</v>
      </c>
      <c r="AX365" s="31">
        <f t="shared" si="99"/>
        <v>-11541.45</v>
      </c>
      <c r="AY365" s="38">
        <f t="shared" si="112"/>
        <v>-1</v>
      </c>
      <c r="AZ365" s="38">
        <f t="shared" si="112"/>
        <v>-1</v>
      </c>
      <c r="BA365" s="38">
        <f t="shared" si="112"/>
        <v>-1</v>
      </c>
      <c r="BB365" s="38" t="str">
        <f t="shared" si="111"/>
        <v/>
      </c>
      <c r="BC365" s="38" t="str">
        <f t="shared" si="111"/>
        <v/>
      </c>
      <c r="BD365" s="38">
        <f t="shared" si="111"/>
        <v>-1</v>
      </c>
      <c r="BE365" s="38">
        <f t="shared" si="100"/>
        <v>-1</v>
      </c>
      <c r="BF365" s="38">
        <f t="shared" si="100"/>
        <v>-1</v>
      </c>
      <c r="BG365" s="38" t="str">
        <f t="shared" si="100"/>
        <v/>
      </c>
      <c r="BH365" s="39" t="str">
        <f t="shared" si="100"/>
        <v/>
      </c>
      <c r="BI365" s="76">
        <f t="shared" si="100"/>
        <v>-1</v>
      </c>
      <c r="BJ365" s="40">
        <f t="shared" si="100"/>
        <v>-1</v>
      </c>
      <c r="BK365" s="119" t="str">
        <f t="shared" si="108"/>
        <v/>
      </c>
      <c r="BL365" s="120" t="str">
        <f t="shared" si="108"/>
        <v/>
      </c>
      <c r="BM365" s="120" t="str">
        <f t="shared" si="108"/>
        <v/>
      </c>
      <c r="BN365" s="120" t="str">
        <f t="shared" si="108"/>
        <v/>
      </c>
      <c r="BO365" s="121" t="str">
        <f t="shared" si="108"/>
        <v/>
      </c>
      <c r="BP365" s="119">
        <f t="shared" si="109"/>
        <v>163.16058823529411</v>
      </c>
      <c r="BQ365" s="120">
        <f t="shared" si="109"/>
        <v>292.23869565217393</v>
      </c>
      <c r="BR365" s="120">
        <f t="shared" si="109"/>
        <v>602.495</v>
      </c>
      <c r="BS365" s="120" t="str">
        <f t="shared" si="109"/>
        <v/>
      </c>
      <c r="BT365" s="121" t="str">
        <f t="shared" si="109"/>
        <v/>
      </c>
      <c r="BU365" s="119" t="str">
        <f t="shared" si="110"/>
        <v/>
      </c>
      <c r="BV365" s="120" t="str">
        <f t="shared" si="110"/>
        <v/>
      </c>
      <c r="BW365" s="121" t="str">
        <f t="shared" si="110"/>
        <v/>
      </c>
      <c r="BX365" s="120" t="str">
        <f t="shared" si="110"/>
        <v/>
      </c>
      <c r="BY365" s="121" t="str">
        <f t="shared" si="110"/>
        <v/>
      </c>
    </row>
    <row r="366" spans="1:77" hidden="1" outlineLevel="1" x14ac:dyDescent="0.2">
      <c r="A366" t="s">
        <v>46</v>
      </c>
      <c r="B366" t="s">
        <v>46</v>
      </c>
      <c r="C366" t="s">
        <v>129</v>
      </c>
      <c r="D366" t="s">
        <v>129</v>
      </c>
      <c r="E366" t="s">
        <v>127</v>
      </c>
      <c r="F366" s="4">
        <f t="shared" si="106"/>
        <v>46371</v>
      </c>
      <c r="G366" t="s">
        <v>37</v>
      </c>
      <c r="H366" s="28">
        <v>0</v>
      </c>
      <c r="I366" s="138">
        <v>0</v>
      </c>
      <c r="J366" s="138">
        <v>0</v>
      </c>
      <c r="K366" s="2">
        <v>0</v>
      </c>
      <c r="L366" s="2">
        <v>0</v>
      </c>
      <c r="M366" s="2">
        <v>0</v>
      </c>
      <c r="N366" s="2">
        <v>0</v>
      </c>
      <c r="O366" s="2">
        <v>0</v>
      </c>
      <c r="P366" s="2">
        <v>0</v>
      </c>
      <c r="Q366" s="29">
        <v>0</v>
      </c>
      <c r="R366" s="30">
        <f t="shared" si="101"/>
        <v>0</v>
      </c>
      <c r="S366" s="30">
        <f t="shared" si="102"/>
        <v>0</v>
      </c>
      <c r="T366" t="s">
        <v>49</v>
      </c>
      <c r="U366" t="s">
        <v>49</v>
      </c>
      <c r="V366" t="s">
        <v>129</v>
      </c>
      <c r="W366" t="s">
        <v>129</v>
      </c>
      <c r="X366" t="s">
        <v>127</v>
      </c>
      <c r="Y366" s="4">
        <f t="shared" si="107"/>
        <v>46007</v>
      </c>
      <c r="Z366" t="s">
        <v>37</v>
      </c>
      <c r="AA366" s="28">
        <v>36</v>
      </c>
      <c r="AB366" s="138">
        <v>34</v>
      </c>
      <c r="AC366" s="138">
        <v>0</v>
      </c>
      <c r="AD366" s="2">
        <v>0</v>
      </c>
      <c r="AE366" s="2">
        <v>0</v>
      </c>
      <c r="AF366" s="2">
        <v>8272.880000000001</v>
      </c>
      <c r="AG366" s="2">
        <v>12490.36</v>
      </c>
      <c r="AH366" s="2">
        <v>0</v>
      </c>
      <c r="AI366" s="2">
        <v>0</v>
      </c>
      <c r="AJ366" s="29">
        <v>0</v>
      </c>
      <c r="AK366" s="30">
        <f t="shared" si="103"/>
        <v>34</v>
      </c>
      <c r="AL366" s="30">
        <f t="shared" si="104"/>
        <v>12490.36</v>
      </c>
      <c r="AM366" s="2">
        <f t="shared" si="114"/>
        <v>-36</v>
      </c>
      <c r="AN366" s="2">
        <f t="shared" si="114"/>
        <v>-34</v>
      </c>
      <c r="AO366" s="2">
        <f t="shared" si="113"/>
        <v>0</v>
      </c>
      <c r="AP366" s="2">
        <f t="shared" si="113"/>
        <v>0</v>
      </c>
      <c r="AQ366" s="2">
        <f t="shared" si="113"/>
        <v>0</v>
      </c>
      <c r="AR366" s="2">
        <f t="shared" si="113"/>
        <v>-8272.880000000001</v>
      </c>
      <c r="AS366" s="2">
        <f t="shared" si="113"/>
        <v>-12490.36</v>
      </c>
      <c r="AT366" s="2">
        <f t="shared" si="113"/>
        <v>0</v>
      </c>
      <c r="AU366" s="2">
        <f t="shared" si="113"/>
        <v>0</v>
      </c>
      <c r="AV366" s="29">
        <f t="shared" si="113"/>
        <v>0</v>
      </c>
      <c r="AW366" s="30">
        <f t="shared" si="113"/>
        <v>-34</v>
      </c>
      <c r="AX366" s="31">
        <f t="shared" si="99"/>
        <v>-12490.36</v>
      </c>
      <c r="AY366" s="38">
        <f t="shared" si="112"/>
        <v>-1</v>
      </c>
      <c r="AZ366" s="38">
        <f t="shared" si="112"/>
        <v>-1</v>
      </c>
      <c r="BA366" s="38" t="str">
        <f t="shared" si="112"/>
        <v/>
      </c>
      <c r="BB366" s="38" t="str">
        <f t="shared" si="111"/>
        <v/>
      </c>
      <c r="BC366" s="38" t="str">
        <f t="shared" si="111"/>
        <v/>
      </c>
      <c r="BD366" s="38">
        <f t="shared" si="111"/>
        <v>-1</v>
      </c>
      <c r="BE366" s="38">
        <f t="shared" si="100"/>
        <v>-1</v>
      </c>
      <c r="BF366" s="38" t="str">
        <f t="shared" si="100"/>
        <v/>
      </c>
      <c r="BG366" s="38" t="str">
        <f t="shared" si="100"/>
        <v/>
      </c>
      <c r="BH366" s="39" t="str">
        <f t="shared" si="100"/>
        <v/>
      </c>
      <c r="BI366" s="76">
        <f t="shared" si="100"/>
        <v>-1</v>
      </c>
      <c r="BJ366" s="40">
        <f t="shared" si="100"/>
        <v>-1</v>
      </c>
      <c r="BK366" s="119" t="str">
        <f t="shared" si="108"/>
        <v/>
      </c>
      <c r="BL366" s="120" t="str">
        <f t="shared" si="108"/>
        <v/>
      </c>
      <c r="BM366" s="120" t="str">
        <f t="shared" si="108"/>
        <v/>
      </c>
      <c r="BN366" s="120" t="str">
        <f t="shared" si="108"/>
        <v/>
      </c>
      <c r="BO366" s="121" t="str">
        <f t="shared" si="108"/>
        <v/>
      </c>
      <c r="BP366" s="119">
        <f t="shared" si="109"/>
        <v>229.80222222222224</v>
      </c>
      <c r="BQ366" s="120">
        <f t="shared" si="109"/>
        <v>367.36352941176472</v>
      </c>
      <c r="BR366" s="120" t="str">
        <f t="shared" si="109"/>
        <v/>
      </c>
      <c r="BS366" s="120" t="str">
        <f t="shared" si="109"/>
        <v/>
      </c>
      <c r="BT366" s="121" t="str">
        <f t="shared" si="109"/>
        <v/>
      </c>
      <c r="BU366" s="119" t="str">
        <f t="shared" si="110"/>
        <v/>
      </c>
      <c r="BV366" s="120" t="str">
        <f t="shared" si="110"/>
        <v/>
      </c>
      <c r="BW366" s="121" t="str">
        <f t="shared" si="110"/>
        <v/>
      </c>
      <c r="BX366" s="120" t="str">
        <f t="shared" si="110"/>
        <v/>
      </c>
      <c r="BY366" s="121" t="str">
        <f t="shared" si="110"/>
        <v/>
      </c>
    </row>
    <row r="367" spans="1:77" hidden="1" outlineLevel="1" x14ac:dyDescent="0.2">
      <c r="A367" t="s">
        <v>46</v>
      </c>
      <c r="B367" t="s">
        <v>46</v>
      </c>
      <c r="C367" t="s">
        <v>129</v>
      </c>
      <c r="D367" t="s">
        <v>129</v>
      </c>
      <c r="E367" t="s">
        <v>127</v>
      </c>
      <c r="F367" s="4">
        <f t="shared" si="106"/>
        <v>46372</v>
      </c>
      <c r="G367" t="s">
        <v>38</v>
      </c>
      <c r="H367" s="28">
        <v>0</v>
      </c>
      <c r="I367" s="138">
        <v>0</v>
      </c>
      <c r="J367" s="138">
        <v>0</v>
      </c>
      <c r="K367" s="2">
        <v>0</v>
      </c>
      <c r="L367" s="2">
        <v>0</v>
      </c>
      <c r="M367" s="2">
        <v>0</v>
      </c>
      <c r="N367" s="2">
        <v>0</v>
      </c>
      <c r="O367" s="2">
        <v>0</v>
      </c>
      <c r="P367" s="2">
        <v>0</v>
      </c>
      <c r="Q367" s="29">
        <v>0</v>
      </c>
      <c r="R367" s="30">
        <f t="shared" si="101"/>
        <v>0</v>
      </c>
      <c r="S367" s="30">
        <f t="shared" si="102"/>
        <v>0</v>
      </c>
      <c r="T367" t="s">
        <v>49</v>
      </c>
      <c r="U367" t="s">
        <v>49</v>
      </c>
      <c r="V367" t="s">
        <v>129</v>
      </c>
      <c r="W367" t="s">
        <v>129</v>
      </c>
      <c r="X367" t="s">
        <v>127</v>
      </c>
      <c r="Y367" s="4">
        <f t="shared" si="107"/>
        <v>46008</v>
      </c>
      <c r="Z367" t="s">
        <v>38</v>
      </c>
      <c r="AA367" s="28">
        <v>25</v>
      </c>
      <c r="AB367" s="138">
        <v>25</v>
      </c>
      <c r="AC367" s="138">
        <v>6</v>
      </c>
      <c r="AD367" s="2">
        <v>0</v>
      </c>
      <c r="AE367" s="2">
        <v>0</v>
      </c>
      <c r="AF367" s="2">
        <v>8285.5299999999988</v>
      </c>
      <c r="AG367" s="2">
        <v>6374.1</v>
      </c>
      <c r="AH367" s="2">
        <v>7932.74</v>
      </c>
      <c r="AI367" s="2">
        <v>0</v>
      </c>
      <c r="AJ367" s="29">
        <v>0</v>
      </c>
      <c r="AK367" s="30">
        <f t="shared" si="103"/>
        <v>31</v>
      </c>
      <c r="AL367" s="30">
        <f t="shared" si="104"/>
        <v>14306.84</v>
      </c>
      <c r="AM367" s="2">
        <f t="shared" si="114"/>
        <v>-25</v>
      </c>
      <c r="AN367" s="2">
        <f t="shared" si="114"/>
        <v>-25</v>
      </c>
      <c r="AO367" s="2">
        <f t="shared" si="113"/>
        <v>-6</v>
      </c>
      <c r="AP367" s="2">
        <f t="shared" si="113"/>
        <v>0</v>
      </c>
      <c r="AQ367" s="2">
        <f t="shared" si="113"/>
        <v>0</v>
      </c>
      <c r="AR367" s="2">
        <f t="shared" si="113"/>
        <v>-8285.5299999999988</v>
      </c>
      <c r="AS367" s="2">
        <f t="shared" si="113"/>
        <v>-6374.1</v>
      </c>
      <c r="AT367" s="2">
        <f t="shared" si="113"/>
        <v>-7932.74</v>
      </c>
      <c r="AU367" s="2">
        <f t="shared" si="113"/>
        <v>0</v>
      </c>
      <c r="AV367" s="29">
        <f t="shared" si="113"/>
        <v>0</v>
      </c>
      <c r="AW367" s="30">
        <f t="shared" si="113"/>
        <v>-31</v>
      </c>
      <c r="AX367" s="31">
        <f t="shared" si="99"/>
        <v>-14306.84</v>
      </c>
      <c r="AY367" s="38">
        <f t="shared" si="112"/>
        <v>-1</v>
      </c>
      <c r="AZ367" s="38">
        <f t="shared" si="112"/>
        <v>-1</v>
      </c>
      <c r="BA367" s="38">
        <f t="shared" si="112"/>
        <v>-1</v>
      </c>
      <c r="BB367" s="38" t="str">
        <f t="shared" si="111"/>
        <v/>
      </c>
      <c r="BC367" s="38" t="str">
        <f t="shared" si="111"/>
        <v/>
      </c>
      <c r="BD367" s="38">
        <f t="shared" si="111"/>
        <v>-1</v>
      </c>
      <c r="BE367" s="38">
        <f t="shared" si="100"/>
        <v>-1</v>
      </c>
      <c r="BF367" s="38">
        <f t="shared" si="100"/>
        <v>-1</v>
      </c>
      <c r="BG367" s="38" t="str">
        <f t="shared" si="100"/>
        <v/>
      </c>
      <c r="BH367" s="39" t="str">
        <f t="shared" si="100"/>
        <v/>
      </c>
      <c r="BI367" s="76">
        <f t="shared" si="100"/>
        <v>-1</v>
      </c>
      <c r="BJ367" s="40">
        <f t="shared" si="100"/>
        <v>-1</v>
      </c>
      <c r="BK367" s="119" t="str">
        <f t="shared" si="108"/>
        <v/>
      </c>
      <c r="BL367" s="120" t="str">
        <f t="shared" si="108"/>
        <v/>
      </c>
      <c r="BM367" s="120" t="str">
        <f t="shared" si="108"/>
        <v/>
      </c>
      <c r="BN367" s="120" t="str">
        <f t="shared" si="108"/>
        <v/>
      </c>
      <c r="BO367" s="121" t="str">
        <f t="shared" si="108"/>
        <v/>
      </c>
      <c r="BP367" s="119">
        <f t="shared" si="109"/>
        <v>331.42119999999994</v>
      </c>
      <c r="BQ367" s="120">
        <f t="shared" si="109"/>
        <v>254.96400000000003</v>
      </c>
      <c r="BR367" s="120">
        <f t="shared" si="109"/>
        <v>1322.1233333333332</v>
      </c>
      <c r="BS367" s="120" t="str">
        <f t="shared" si="109"/>
        <v/>
      </c>
      <c r="BT367" s="121" t="str">
        <f t="shared" si="109"/>
        <v/>
      </c>
      <c r="BU367" s="119" t="str">
        <f t="shared" si="110"/>
        <v/>
      </c>
      <c r="BV367" s="120" t="str">
        <f t="shared" si="110"/>
        <v/>
      </c>
      <c r="BW367" s="121" t="str">
        <f t="shared" si="110"/>
        <v/>
      </c>
      <c r="BX367" s="120" t="str">
        <f t="shared" si="110"/>
        <v/>
      </c>
      <c r="BY367" s="121" t="str">
        <f t="shared" si="110"/>
        <v/>
      </c>
    </row>
    <row r="368" spans="1:77" hidden="1" outlineLevel="1" x14ac:dyDescent="0.2">
      <c r="A368" t="s">
        <v>46</v>
      </c>
      <c r="B368" t="s">
        <v>46</v>
      </c>
      <c r="C368" t="s">
        <v>129</v>
      </c>
      <c r="D368" t="s">
        <v>129</v>
      </c>
      <c r="E368" t="s">
        <v>127</v>
      </c>
      <c r="F368" s="4">
        <f t="shared" si="106"/>
        <v>46373</v>
      </c>
      <c r="G368" t="s">
        <v>39</v>
      </c>
      <c r="H368" s="28">
        <v>0</v>
      </c>
      <c r="I368" s="138">
        <v>0</v>
      </c>
      <c r="J368" s="138">
        <v>0</v>
      </c>
      <c r="K368" s="2">
        <v>0</v>
      </c>
      <c r="L368" s="2">
        <v>0</v>
      </c>
      <c r="M368" s="2">
        <v>0</v>
      </c>
      <c r="N368" s="2">
        <v>0</v>
      </c>
      <c r="O368" s="2">
        <v>0</v>
      </c>
      <c r="P368" s="2">
        <v>0</v>
      </c>
      <c r="Q368" s="29">
        <v>0</v>
      </c>
      <c r="R368" s="30">
        <f t="shared" si="101"/>
        <v>0</v>
      </c>
      <c r="S368" s="30">
        <f t="shared" si="102"/>
        <v>0</v>
      </c>
      <c r="T368" t="s">
        <v>49</v>
      </c>
      <c r="U368" t="s">
        <v>49</v>
      </c>
      <c r="V368" t="s">
        <v>129</v>
      </c>
      <c r="W368" t="s">
        <v>129</v>
      </c>
      <c r="X368" t="s">
        <v>127</v>
      </c>
      <c r="Y368" s="4">
        <f t="shared" si="107"/>
        <v>46009</v>
      </c>
      <c r="Z368" t="s">
        <v>39</v>
      </c>
      <c r="AA368" s="28">
        <v>36</v>
      </c>
      <c r="AB368" s="138">
        <v>26</v>
      </c>
      <c r="AC368" s="138">
        <v>0</v>
      </c>
      <c r="AD368" s="2">
        <v>0</v>
      </c>
      <c r="AE368" s="2">
        <v>0</v>
      </c>
      <c r="AF368" s="2">
        <v>13410.699999999999</v>
      </c>
      <c r="AG368" s="2">
        <v>6973.74</v>
      </c>
      <c r="AH368" s="2">
        <v>0</v>
      </c>
      <c r="AI368" s="2">
        <v>0</v>
      </c>
      <c r="AJ368" s="29">
        <v>0</v>
      </c>
      <c r="AK368" s="30">
        <f t="shared" si="103"/>
        <v>26</v>
      </c>
      <c r="AL368" s="30">
        <f t="shared" si="104"/>
        <v>6973.74</v>
      </c>
      <c r="AM368" s="2">
        <f t="shared" si="114"/>
        <v>-36</v>
      </c>
      <c r="AN368" s="2">
        <f t="shared" si="114"/>
        <v>-26</v>
      </c>
      <c r="AO368" s="2">
        <f t="shared" si="113"/>
        <v>0</v>
      </c>
      <c r="AP368" s="2">
        <f t="shared" si="113"/>
        <v>0</v>
      </c>
      <c r="AQ368" s="2">
        <f t="shared" si="113"/>
        <v>0</v>
      </c>
      <c r="AR368" s="2">
        <f t="shared" si="113"/>
        <v>-13410.699999999999</v>
      </c>
      <c r="AS368" s="2">
        <f t="shared" si="113"/>
        <v>-6973.74</v>
      </c>
      <c r="AT368" s="2">
        <f t="shared" si="113"/>
        <v>0</v>
      </c>
      <c r="AU368" s="2">
        <f t="shared" si="113"/>
        <v>0</v>
      </c>
      <c r="AV368" s="29">
        <f t="shared" si="113"/>
        <v>0</v>
      </c>
      <c r="AW368" s="30">
        <f t="shared" si="113"/>
        <v>-26</v>
      </c>
      <c r="AX368" s="31">
        <f t="shared" si="99"/>
        <v>-6973.74</v>
      </c>
      <c r="AY368" s="38">
        <f t="shared" si="112"/>
        <v>-1</v>
      </c>
      <c r="AZ368" s="38">
        <f t="shared" si="112"/>
        <v>-1</v>
      </c>
      <c r="BA368" s="38" t="str">
        <f t="shared" si="112"/>
        <v/>
      </c>
      <c r="BB368" s="38" t="str">
        <f t="shared" si="111"/>
        <v/>
      </c>
      <c r="BC368" s="38" t="str">
        <f t="shared" si="111"/>
        <v/>
      </c>
      <c r="BD368" s="38">
        <f t="shared" si="111"/>
        <v>-1</v>
      </c>
      <c r="BE368" s="38">
        <f t="shared" si="100"/>
        <v>-1</v>
      </c>
      <c r="BF368" s="38" t="str">
        <f t="shared" si="100"/>
        <v/>
      </c>
      <c r="BG368" s="38" t="str">
        <f t="shared" si="100"/>
        <v/>
      </c>
      <c r="BH368" s="39" t="str">
        <f t="shared" si="100"/>
        <v/>
      </c>
      <c r="BI368" s="76">
        <f t="shared" si="100"/>
        <v>-1</v>
      </c>
      <c r="BJ368" s="40">
        <f t="shared" si="100"/>
        <v>-1</v>
      </c>
      <c r="BK368" s="119" t="str">
        <f t="shared" si="108"/>
        <v/>
      </c>
      <c r="BL368" s="120" t="str">
        <f t="shared" si="108"/>
        <v/>
      </c>
      <c r="BM368" s="120" t="str">
        <f t="shared" si="108"/>
        <v/>
      </c>
      <c r="BN368" s="120" t="str">
        <f t="shared" si="108"/>
        <v/>
      </c>
      <c r="BO368" s="121" t="str">
        <f t="shared" si="108"/>
        <v/>
      </c>
      <c r="BP368" s="119">
        <f t="shared" si="109"/>
        <v>372.51944444444439</v>
      </c>
      <c r="BQ368" s="120">
        <f t="shared" si="109"/>
        <v>268.22076923076924</v>
      </c>
      <c r="BR368" s="120" t="str">
        <f t="shared" si="109"/>
        <v/>
      </c>
      <c r="BS368" s="120" t="str">
        <f t="shared" si="109"/>
        <v/>
      </c>
      <c r="BT368" s="121" t="str">
        <f t="shared" si="109"/>
        <v/>
      </c>
      <c r="BU368" s="119" t="str">
        <f t="shared" si="110"/>
        <v/>
      </c>
      <c r="BV368" s="120" t="str">
        <f t="shared" si="110"/>
        <v/>
      </c>
      <c r="BW368" s="121" t="str">
        <f t="shared" si="110"/>
        <v/>
      </c>
      <c r="BX368" s="120" t="str">
        <f t="shared" si="110"/>
        <v/>
      </c>
      <c r="BY368" s="121" t="str">
        <f t="shared" si="110"/>
        <v/>
      </c>
    </row>
    <row r="369" spans="1:77" hidden="1" outlineLevel="1" x14ac:dyDescent="0.2">
      <c r="A369" t="s">
        <v>46</v>
      </c>
      <c r="B369" t="s">
        <v>46</v>
      </c>
      <c r="C369" t="s">
        <v>129</v>
      </c>
      <c r="D369" t="s">
        <v>129</v>
      </c>
      <c r="E369" t="s">
        <v>127</v>
      </c>
      <c r="F369" s="4">
        <f t="shared" si="106"/>
        <v>46374</v>
      </c>
      <c r="G369" t="s">
        <v>40</v>
      </c>
      <c r="H369" s="28">
        <v>0</v>
      </c>
      <c r="I369" s="138">
        <v>0</v>
      </c>
      <c r="J369" s="138">
        <v>0</v>
      </c>
      <c r="K369" s="2">
        <v>0</v>
      </c>
      <c r="L369" s="2">
        <v>0</v>
      </c>
      <c r="M369" s="2">
        <v>0</v>
      </c>
      <c r="N369" s="2">
        <v>0</v>
      </c>
      <c r="O369" s="2">
        <v>0</v>
      </c>
      <c r="P369" s="2">
        <v>0</v>
      </c>
      <c r="Q369" s="29">
        <v>0</v>
      </c>
      <c r="R369" s="30">
        <f t="shared" si="101"/>
        <v>0</v>
      </c>
      <c r="S369" s="30">
        <f t="shared" si="102"/>
        <v>0</v>
      </c>
      <c r="T369" t="s">
        <v>49</v>
      </c>
      <c r="U369" t="s">
        <v>49</v>
      </c>
      <c r="V369" t="s">
        <v>129</v>
      </c>
      <c r="W369" t="s">
        <v>129</v>
      </c>
      <c r="X369" t="s">
        <v>127</v>
      </c>
      <c r="Y369" s="4">
        <f t="shared" si="107"/>
        <v>46010</v>
      </c>
      <c r="Z369" t="s">
        <v>40</v>
      </c>
      <c r="AA369" s="28">
        <v>54</v>
      </c>
      <c r="AB369" s="138">
        <v>44</v>
      </c>
      <c r="AC369" s="138">
        <v>0</v>
      </c>
      <c r="AD369" s="2">
        <v>0</v>
      </c>
      <c r="AE369" s="2">
        <v>0</v>
      </c>
      <c r="AF369" s="2">
        <v>9956.3000000000011</v>
      </c>
      <c r="AG369" s="2">
        <v>13018</v>
      </c>
      <c r="AH369" s="2">
        <v>0</v>
      </c>
      <c r="AI369" s="2">
        <v>0</v>
      </c>
      <c r="AJ369" s="29">
        <v>0</v>
      </c>
      <c r="AK369" s="30">
        <f t="shared" si="103"/>
        <v>44</v>
      </c>
      <c r="AL369" s="30">
        <f t="shared" si="104"/>
        <v>13018</v>
      </c>
      <c r="AM369" s="2">
        <f t="shared" si="114"/>
        <v>-54</v>
      </c>
      <c r="AN369" s="2">
        <f t="shared" si="114"/>
        <v>-44</v>
      </c>
      <c r="AO369" s="2">
        <f t="shared" si="113"/>
        <v>0</v>
      </c>
      <c r="AP369" s="2">
        <f t="shared" si="113"/>
        <v>0</v>
      </c>
      <c r="AQ369" s="2">
        <f t="shared" si="113"/>
        <v>0</v>
      </c>
      <c r="AR369" s="2">
        <f t="shared" si="113"/>
        <v>-9956.3000000000011</v>
      </c>
      <c r="AS369" s="2">
        <f t="shared" si="113"/>
        <v>-13018</v>
      </c>
      <c r="AT369" s="2">
        <f t="shared" si="113"/>
        <v>0</v>
      </c>
      <c r="AU369" s="2">
        <f t="shared" si="113"/>
        <v>0</v>
      </c>
      <c r="AV369" s="29">
        <f t="shared" si="113"/>
        <v>0</v>
      </c>
      <c r="AW369" s="30">
        <f t="shared" si="113"/>
        <v>-44</v>
      </c>
      <c r="AX369" s="31">
        <f t="shared" si="99"/>
        <v>-13018</v>
      </c>
      <c r="AY369" s="38">
        <f t="shared" si="112"/>
        <v>-1</v>
      </c>
      <c r="AZ369" s="38">
        <f t="shared" si="112"/>
        <v>-1</v>
      </c>
      <c r="BA369" s="38" t="str">
        <f t="shared" si="112"/>
        <v/>
      </c>
      <c r="BB369" s="38" t="str">
        <f t="shared" si="111"/>
        <v/>
      </c>
      <c r="BC369" s="38" t="str">
        <f t="shared" si="111"/>
        <v/>
      </c>
      <c r="BD369" s="38">
        <f t="shared" si="111"/>
        <v>-1</v>
      </c>
      <c r="BE369" s="38">
        <f t="shared" si="100"/>
        <v>-1</v>
      </c>
      <c r="BF369" s="38" t="str">
        <f t="shared" si="100"/>
        <v/>
      </c>
      <c r="BG369" s="38" t="str">
        <f t="shared" si="100"/>
        <v/>
      </c>
      <c r="BH369" s="39" t="str">
        <f t="shared" si="100"/>
        <v/>
      </c>
      <c r="BI369" s="76">
        <f t="shared" si="100"/>
        <v>-1</v>
      </c>
      <c r="BJ369" s="40">
        <f t="shared" si="100"/>
        <v>-1</v>
      </c>
      <c r="BK369" s="119" t="str">
        <f t="shared" si="108"/>
        <v/>
      </c>
      <c r="BL369" s="120" t="str">
        <f t="shared" si="108"/>
        <v/>
      </c>
      <c r="BM369" s="120" t="str">
        <f t="shared" si="108"/>
        <v/>
      </c>
      <c r="BN369" s="120" t="str">
        <f t="shared" si="108"/>
        <v/>
      </c>
      <c r="BO369" s="121" t="str">
        <f t="shared" si="108"/>
        <v/>
      </c>
      <c r="BP369" s="119">
        <f t="shared" si="109"/>
        <v>184.37592592592594</v>
      </c>
      <c r="BQ369" s="120">
        <f t="shared" si="109"/>
        <v>295.86363636363637</v>
      </c>
      <c r="BR369" s="120" t="str">
        <f t="shared" si="109"/>
        <v/>
      </c>
      <c r="BS369" s="120" t="str">
        <f t="shared" si="109"/>
        <v/>
      </c>
      <c r="BT369" s="121" t="str">
        <f t="shared" si="109"/>
        <v/>
      </c>
      <c r="BU369" s="119" t="str">
        <f t="shared" si="110"/>
        <v/>
      </c>
      <c r="BV369" s="120" t="str">
        <f t="shared" si="110"/>
        <v/>
      </c>
      <c r="BW369" s="121" t="str">
        <f t="shared" si="110"/>
        <v/>
      </c>
      <c r="BX369" s="120" t="str">
        <f t="shared" si="110"/>
        <v/>
      </c>
      <c r="BY369" s="121" t="str">
        <f t="shared" si="110"/>
        <v/>
      </c>
    </row>
    <row r="370" spans="1:77" ht="13.5" hidden="1" outlineLevel="1" thickBot="1" x14ac:dyDescent="0.25">
      <c r="A370" t="s">
        <v>46</v>
      </c>
      <c r="B370" t="s">
        <v>46</v>
      </c>
      <c r="C370" t="s">
        <v>129</v>
      </c>
      <c r="D370" t="s">
        <v>129</v>
      </c>
      <c r="E370" t="s">
        <v>127</v>
      </c>
      <c r="F370" s="59">
        <f t="shared" si="106"/>
        <v>46375</v>
      </c>
      <c r="G370" s="42" t="s">
        <v>41</v>
      </c>
      <c r="H370" s="43">
        <v>0</v>
      </c>
      <c r="I370" s="44">
        <v>0</v>
      </c>
      <c r="J370" s="44">
        <v>0</v>
      </c>
      <c r="K370" s="44">
        <v>0</v>
      </c>
      <c r="L370" s="44">
        <v>0</v>
      </c>
      <c r="M370" s="44">
        <v>0</v>
      </c>
      <c r="N370" s="44">
        <v>0</v>
      </c>
      <c r="O370" s="44">
        <v>0</v>
      </c>
      <c r="P370" s="44">
        <v>0</v>
      </c>
      <c r="Q370" s="45">
        <v>0</v>
      </c>
      <c r="R370" s="46">
        <f t="shared" si="101"/>
        <v>0</v>
      </c>
      <c r="S370" s="46">
        <f t="shared" si="102"/>
        <v>0</v>
      </c>
      <c r="T370" t="s">
        <v>49</v>
      </c>
      <c r="U370" t="s">
        <v>49</v>
      </c>
      <c r="V370" t="s">
        <v>129</v>
      </c>
      <c r="W370" t="s">
        <v>129</v>
      </c>
      <c r="X370" t="s">
        <v>127</v>
      </c>
      <c r="Y370" s="59">
        <f t="shared" si="107"/>
        <v>46011</v>
      </c>
      <c r="Z370" s="42" t="s">
        <v>41</v>
      </c>
      <c r="AA370" s="43">
        <v>38</v>
      </c>
      <c r="AB370" s="44">
        <v>1</v>
      </c>
      <c r="AC370" s="44">
        <v>7</v>
      </c>
      <c r="AD370" s="44">
        <v>0</v>
      </c>
      <c r="AE370" s="44">
        <v>0</v>
      </c>
      <c r="AF370" s="44">
        <v>6764.16</v>
      </c>
      <c r="AG370" s="44">
        <v>-705.97</v>
      </c>
      <c r="AH370" s="44">
        <v>4287.24</v>
      </c>
      <c r="AI370" s="44">
        <v>0</v>
      </c>
      <c r="AJ370" s="45">
        <v>0</v>
      </c>
      <c r="AK370" s="46">
        <f t="shared" si="103"/>
        <v>8</v>
      </c>
      <c r="AL370" s="46">
        <f t="shared" si="104"/>
        <v>3581.2699999999995</v>
      </c>
      <c r="AM370" s="44">
        <f t="shared" si="114"/>
        <v>-38</v>
      </c>
      <c r="AN370" s="44">
        <f t="shared" si="114"/>
        <v>-1</v>
      </c>
      <c r="AO370" s="44">
        <f t="shared" si="113"/>
        <v>-7</v>
      </c>
      <c r="AP370" s="44">
        <f t="shared" si="113"/>
        <v>0</v>
      </c>
      <c r="AQ370" s="44">
        <f t="shared" si="113"/>
        <v>0</v>
      </c>
      <c r="AR370" s="44">
        <f t="shared" si="113"/>
        <v>-6764.16</v>
      </c>
      <c r="AS370" s="44">
        <f t="shared" si="113"/>
        <v>705.97</v>
      </c>
      <c r="AT370" s="44">
        <f t="shared" si="113"/>
        <v>-4287.24</v>
      </c>
      <c r="AU370" s="44">
        <f t="shared" si="113"/>
        <v>0</v>
      </c>
      <c r="AV370" s="45">
        <f t="shared" si="113"/>
        <v>0</v>
      </c>
      <c r="AW370" s="46">
        <f t="shared" si="113"/>
        <v>-8</v>
      </c>
      <c r="AX370" s="47">
        <f t="shared" si="99"/>
        <v>-3581.2699999999995</v>
      </c>
      <c r="AY370" s="56">
        <f t="shared" si="112"/>
        <v>-1</v>
      </c>
      <c r="AZ370" s="56">
        <f t="shared" si="112"/>
        <v>-1</v>
      </c>
      <c r="BA370" s="56">
        <f t="shared" si="112"/>
        <v>-1</v>
      </c>
      <c r="BB370" s="56" t="str">
        <f t="shared" si="111"/>
        <v/>
      </c>
      <c r="BC370" s="56" t="str">
        <f t="shared" si="111"/>
        <v/>
      </c>
      <c r="BD370" s="56">
        <f t="shared" si="111"/>
        <v>-1</v>
      </c>
      <c r="BE370" s="56">
        <f t="shared" si="100"/>
        <v>-1</v>
      </c>
      <c r="BF370" s="56">
        <f t="shared" si="100"/>
        <v>-1</v>
      </c>
      <c r="BG370" s="56" t="str">
        <f t="shared" si="100"/>
        <v/>
      </c>
      <c r="BH370" s="57" t="str">
        <f t="shared" si="100"/>
        <v/>
      </c>
      <c r="BI370" s="81">
        <f t="shared" si="100"/>
        <v>-1</v>
      </c>
      <c r="BJ370" s="58">
        <f t="shared" si="100"/>
        <v>-1</v>
      </c>
      <c r="BK370" s="122" t="str">
        <f t="shared" si="108"/>
        <v/>
      </c>
      <c r="BL370" s="123" t="str">
        <f t="shared" si="108"/>
        <v/>
      </c>
      <c r="BM370" s="123" t="str">
        <f t="shared" si="108"/>
        <v/>
      </c>
      <c r="BN370" s="123" t="str">
        <f t="shared" si="108"/>
        <v/>
      </c>
      <c r="BO370" s="124" t="str">
        <f t="shared" si="108"/>
        <v/>
      </c>
      <c r="BP370" s="122">
        <f t="shared" si="109"/>
        <v>178.00421052631577</v>
      </c>
      <c r="BQ370" s="123">
        <f t="shared" si="109"/>
        <v>-705.97</v>
      </c>
      <c r="BR370" s="123">
        <f t="shared" si="109"/>
        <v>612.46285714285716</v>
      </c>
      <c r="BS370" s="123" t="str">
        <f t="shared" si="109"/>
        <v/>
      </c>
      <c r="BT370" s="124" t="str">
        <f t="shared" si="109"/>
        <v/>
      </c>
      <c r="BU370" s="122" t="str">
        <f t="shared" si="110"/>
        <v/>
      </c>
      <c r="BV370" s="123" t="str">
        <f t="shared" si="110"/>
        <v/>
      </c>
      <c r="BW370" s="124" t="str">
        <f t="shared" si="110"/>
        <v/>
      </c>
      <c r="BX370" s="123" t="str">
        <f t="shared" si="110"/>
        <v/>
      </c>
      <c r="BY370" s="124" t="str">
        <f t="shared" si="110"/>
        <v/>
      </c>
    </row>
    <row r="371" spans="1:77" hidden="1" outlineLevel="6" x14ac:dyDescent="0.2">
      <c r="A371" t="s">
        <v>46</v>
      </c>
      <c r="B371" t="s">
        <v>46</v>
      </c>
      <c r="C371" t="s">
        <v>129</v>
      </c>
      <c r="D371" t="s">
        <v>129</v>
      </c>
      <c r="E371" t="s">
        <v>128</v>
      </c>
      <c r="F371" s="4">
        <f t="shared" si="106"/>
        <v>46376</v>
      </c>
      <c r="G371" t="s">
        <v>35</v>
      </c>
      <c r="H371" s="28">
        <v>0</v>
      </c>
      <c r="I371" s="138">
        <v>0</v>
      </c>
      <c r="J371" s="138">
        <v>0</v>
      </c>
      <c r="K371" s="2">
        <v>0</v>
      </c>
      <c r="L371" s="2">
        <v>0</v>
      </c>
      <c r="M371" s="2">
        <v>0</v>
      </c>
      <c r="N371" s="2">
        <v>0</v>
      </c>
      <c r="O371" s="2">
        <v>0</v>
      </c>
      <c r="P371" s="2">
        <v>0</v>
      </c>
      <c r="Q371" s="29">
        <v>0</v>
      </c>
      <c r="R371" s="30">
        <f t="shared" si="101"/>
        <v>0</v>
      </c>
      <c r="S371" s="30">
        <f t="shared" si="102"/>
        <v>0</v>
      </c>
      <c r="T371" t="s">
        <v>49</v>
      </c>
      <c r="U371" t="s">
        <v>49</v>
      </c>
      <c r="V371" t="s">
        <v>129</v>
      </c>
      <c r="W371" t="s">
        <v>129</v>
      </c>
      <c r="X371" t="s">
        <v>128</v>
      </c>
      <c r="Y371" s="4">
        <f t="shared" si="107"/>
        <v>46012</v>
      </c>
      <c r="Z371" t="s">
        <v>35</v>
      </c>
      <c r="AA371" s="28">
        <v>25</v>
      </c>
      <c r="AB371" s="138">
        <v>29</v>
      </c>
      <c r="AC371" s="138">
        <v>0</v>
      </c>
      <c r="AD371" s="2">
        <v>0</v>
      </c>
      <c r="AE371" s="2">
        <v>0</v>
      </c>
      <c r="AF371" s="2">
        <v>4333.91</v>
      </c>
      <c r="AG371" s="2">
        <v>9638.2999999999993</v>
      </c>
      <c r="AH371" s="2">
        <v>0</v>
      </c>
      <c r="AI371" s="2">
        <v>0</v>
      </c>
      <c r="AJ371" s="29">
        <v>0</v>
      </c>
      <c r="AK371" s="30">
        <f t="shared" si="103"/>
        <v>29</v>
      </c>
      <c r="AL371" s="30">
        <f t="shared" si="104"/>
        <v>9638.2999999999993</v>
      </c>
      <c r="AM371" s="2">
        <f t="shared" si="114"/>
        <v>-25</v>
      </c>
      <c r="AN371" s="2">
        <f t="shared" si="114"/>
        <v>-29</v>
      </c>
      <c r="AO371" s="2">
        <f t="shared" si="113"/>
        <v>0</v>
      </c>
      <c r="AP371" s="2">
        <f t="shared" si="113"/>
        <v>0</v>
      </c>
      <c r="AQ371" s="2">
        <f t="shared" si="113"/>
        <v>0</v>
      </c>
      <c r="AR371" s="2">
        <f t="shared" si="113"/>
        <v>-4333.91</v>
      </c>
      <c r="AS371" s="2">
        <f t="shared" si="113"/>
        <v>-9638.2999999999993</v>
      </c>
      <c r="AT371" s="2">
        <f t="shared" si="113"/>
        <v>0</v>
      </c>
      <c r="AU371" s="2">
        <f t="shared" si="113"/>
        <v>0</v>
      </c>
      <c r="AV371" s="29">
        <f t="shared" si="113"/>
        <v>0</v>
      </c>
      <c r="AW371" s="30">
        <f t="shared" si="113"/>
        <v>-29</v>
      </c>
      <c r="AX371" s="31">
        <f t="shared" si="99"/>
        <v>-9638.2999999999993</v>
      </c>
      <c r="AY371" s="38">
        <f t="shared" si="112"/>
        <v>-1</v>
      </c>
      <c r="AZ371" s="38">
        <f t="shared" si="112"/>
        <v>-1</v>
      </c>
      <c r="BA371" s="38" t="str">
        <f t="shared" si="112"/>
        <v/>
      </c>
      <c r="BB371" s="38" t="str">
        <f t="shared" si="111"/>
        <v/>
      </c>
      <c r="BC371" s="38" t="str">
        <f t="shared" si="111"/>
        <v/>
      </c>
      <c r="BD371" s="38">
        <f t="shared" si="111"/>
        <v>-1</v>
      </c>
      <c r="BE371" s="38">
        <f t="shared" si="100"/>
        <v>-1</v>
      </c>
      <c r="BF371" s="38" t="str">
        <f t="shared" si="100"/>
        <v/>
      </c>
      <c r="BG371" s="38" t="str">
        <f t="shared" si="100"/>
        <v/>
      </c>
      <c r="BH371" s="39" t="str">
        <f t="shared" si="100"/>
        <v/>
      </c>
      <c r="BI371" s="76">
        <f t="shared" si="100"/>
        <v>-1</v>
      </c>
      <c r="BJ371" s="40">
        <f t="shared" si="100"/>
        <v>-1</v>
      </c>
      <c r="BK371" s="116" t="str">
        <f t="shared" si="108"/>
        <v/>
      </c>
      <c r="BL371" s="117" t="str">
        <f t="shared" si="108"/>
        <v/>
      </c>
      <c r="BM371" s="117" t="str">
        <f t="shared" si="108"/>
        <v/>
      </c>
      <c r="BN371" s="117" t="str">
        <f t="shared" si="108"/>
        <v/>
      </c>
      <c r="BO371" s="118" t="str">
        <f t="shared" si="108"/>
        <v/>
      </c>
      <c r="BP371" s="116">
        <f t="shared" si="109"/>
        <v>173.35640000000001</v>
      </c>
      <c r="BQ371" s="117">
        <f t="shared" si="109"/>
        <v>332.35517241379307</v>
      </c>
      <c r="BR371" s="117" t="str">
        <f t="shared" si="109"/>
        <v/>
      </c>
      <c r="BS371" s="117" t="str">
        <f t="shared" si="109"/>
        <v/>
      </c>
      <c r="BT371" s="118" t="str">
        <f t="shared" si="109"/>
        <v/>
      </c>
      <c r="BU371" s="116" t="str">
        <f t="shared" si="110"/>
        <v/>
      </c>
      <c r="BV371" s="117" t="str">
        <f t="shared" si="110"/>
        <v/>
      </c>
      <c r="BW371" s="118" t="str">
        <f t="shared" si="110"/>
        <v/>
      </c>
      <c r="BX371" s="117" t="str">
        <f t="shared" si="110"/>
        <v/>
      </c>
      <c r="BY371" s="118" t="str">
        <f t="shared" si="110"/>
        <v/>
      </c>
    </row>
    <row r="372" spans="1:77" hidden="1" outlineLevel="6" x14ac:dyDescent="0.2">
      <c r="A372" t="s">
        <v>46</v>
      </c>
      <c r="B372" t="s">
        <v>46</v>
      </c>
      <c r="C372" t="s">
        <v>129</v>
      </c>
      <c r="D372" t="s">
        <v>129</v>
      </c>
      <c r="E372" t="s">
        <v>128</v>
      </c>
      <c r="F372" s="4">
        <f t="shared" si="106"/>
        <v>46377</v>
      </c>
      <c r="G372" t="s">
        <v>36</v>
      </c>
      <c r="H372" s="28">
        <v>0</v>
      </c>
      <c r="I372" s="138">
        <v>0</v>
      </c>
      <c r="J372" s="138">
        <v>0</v>
      </c>
      <c r="K372" s="2">
        <v>0</v>
      </c>
      <c r="L372" s="2">
        <v>0</v>
      </c>
      <c r="M372" s="2">
        <v>0</v>
      </c>
      <c r="N372" s="2">
        <v>0</v>
      </c>
      <c r="O372" s="2">
        <v>0</v>
      </c>
      <c r="P372" s="2">
        <v>0</v>
      </c>
      <c r="Q372" s="29">
        <v>0</v>
      </c>
      <c r="R372" s="30">
        <f t="shared" si="101"/>
        <v>0</v>
      </c>
      <c r="S372" s="30">
        <f t="shared" si="102"/>
        <v>0</v>
      </c>
      <c r="T372" t="s">
        <v>49</v>
      </c>
      <c r="U372" t="s">
        <v>49</v>
      </c>
      <c r="V372" t="s">
        <v>129</v>
      </c>
      <c r="W372" t="s">
        <v>129</v>
      </c>
      <c r="X372" t="s">
        <v>128</v>
      </c>
      <c r="Y372" s="4">
        <f t="shared" si="107"/>
        <v>46013</v>
      </c>
      <c r="Z372" t="s">
        <v>36</v>
      </c>
      <c r="AA372" s="28">
        <v>36</v>
      </c>
      <c r="AB372" s="138">
        <v>51</v>
      </c>
      <c r="AC372" s="138">
        <v>13</v>
      </c>
      <c r="AD372" s="2">
        <v>0</v>
      </c>
      <c r="AE372" s="2">
        <v>0</v>
      </c>
      <c r="AF372" s="2">
        <v>27998.14</v>
      </c>
      <c r="AG372" s="2">
        <v>18483.22</v>
      </c>
      <c r="AH372" s="2">
        <v>8599.25</v>
      </c>
      <c r="AI372" s="2">
        <v>0</v>
      </c>
      <c r="AJ372" s="29">
        <v>0</v>
      </c>
      <c r="AK372" s="30">
        <f t="shared" si="103"/>
        <v>64</v>
      </c>
      <c r="AL372" s="30">
        <f t="shared" si="104"/>
        <v>27082.47</v>
      </c>
      <c r="AM372" s="2">
        <f t="shared" si="114"/>
        <v>-36</v>
      </c>
      <c r="AN372" s="2">
        <f t="shared" si="114"/>
        <v>-51</v>
      </c>
      <c r="AO372" s="2">
        <f t="shared" si="113"/>
        <v>-13</v>
      </c>
      <c r="AP372" s="2">
        <f t="shared" si="113"/>
        <v>0</v>
      </c>
      <c r="AQ372" s="2">
        <f t="shared" si="113"/>
        <v>0</v>
      </c>
      <c r="AR372" s="2">
        <f t="shared" si="113"/>
        <v>-27998.14</v>
      </c>
      <c r="AS372" s="2">
        <f t="shared" si="113"/>
        <v>-18483.22</v>
      </c>
      <c r="AT372" s="2">
        <f t="shared" si="113"/>
        <v>-8599.25</v>
      </c>
      <c r="AU372" s="2">
        <f t="shared" si="113"/>
        <v>0</v>
      </c>
      <c r="AV372" s="29">
        <f t="shared" si="113"/>
        <v>0</v>
      </c>
      <c r="AW372" s="30">
        <f t="shared" si="113"/>
        <v>-64</v>
      </c>
      <c r="AX372" s="31">
        <f t="shared" si="99"/>
        <v>-27082.47</v>
      </c>
      <c r="AY372" s="38">
        <f t="shared" si="112"/>
        <v>-1</v>
      </c>
      <c r="AZ372" s="38">
        <f t="shared" si="112"/>
        <v>-1</v>
      </c>
      <c r="BA372" s="38">
        <f t="shared" si="112"/>
        <v>-1</v>
      </c>
      <c r="BB372" s="38" t="str">
        <f t="shared" si="111"/>
        <v/>
      </c>
      <c r="BC372" s="38" t="str">
        <f t="shared" si="111"/>
        <v/>
      </c>
      <c r="BD372" s="38">
        <f t="shared" si="111"/>
        <v>-1</v>
      </c>
      <c r="BE372" s="38">
        <f t="shared" si="100"/>
        <v>-1</v>
      </c>
      <c r="BF372" s="38">
        <f t="shared" si="100"/>
        <v>-1</v>
      </c>
      <c r="BG372" s="38" t="str">
        <f t="shared" si="100"/>
        <v/>
      </c>
      <c r="BH372" s="39" t="str">
        <f t="shared" si="100"/>
        <v/>
      </c>
      <c r="BI372" s="76">
        <f t="shared" si="100"/>
        <v>-1</v>
      </c>
      <c r="BJ372" s="40">
        <f t="shared" si="100"/>
        <v>-1</v>
      </c>
      <c r="BK372" s="119" t="str">
        <f t="shared" si="108"/>
        <v/>
      </c>
      <c r="BL372" s="120" t="str">
        <f t="shared" si="108"/>
        <v/>
      </c>
      <c r="BM372" s="120" t="str">
        <f t="shared" si="108"/>
        <v/>
      </c>
      <c r="BN372" s="120" t="str">
        <f t="shared" si="108"/>
        <v/>
      </c>
      <c r="BO372" s="121" t="str">
        <f t="shared" si="108"/>
        <v/>
      </c>
      <c r="BP372" s="119">
        <f t="shared" si="109"/>
        <v>777.72611111111109</v>
      </c>
      <c r="BQ372" s="120">
        <f t="shared" si="109"/>
        <v>362.41607843137257</v>
      </c>
      <c r="BR372" s="120">
        <f t="shared" si="109"/>
        <v>661.48076923076928</v>
      </c>
      <c r="BS372" s="120" t="str">
        <f t="shared" si="109"/>
        <v/>
      </c>
      <c r="BT372" s="121" t="str">
        <f t="shared" si="109"/>
        <v/>
      </c>
      <c r="BU372" s="119" t="str">
        <f t="shared" si="110"/>
        <v/>
      </c>
      <c r="BV372" s="120" t="str">
        <f t="shared" si="110"/>
        <v/>
      </c>
      <c r="BW372" s="121" t="str">
        <f t="shared" si="110"/>
        <v/>
      </c>
      <c r="BX372" s="120" t="str">
        <f t="shared" si="110"/>
        <v/>
      </c>
      <c r="BY372" s="121" t="str">
        <f t="shared" si="110"/>
        <v/>
      </c>
    </row>
    <row r="373" spans="1:77" hidden="1" outlineLevel="6" x14ac:dyDescent="0.2">
      <c r="A373" t="s">
        <v>46</v>
      </c>
      <c r="B373" t="s">
        <v>46</v>
      </c>
      <c r="C373" t="s">
        <v>129</v>
      </c>
      <c r="D373" t="s">
        <v>129</v>
      </c>
      <c r="E373" t="s">
        <v>128</v>
      </c>
      <c r="F373" s="4">
        <f t="shared" si="106"/>
        <v>46378</v>
      </c>
      <c r="G373" t="s">
        <v>37</v>
      </c>
      <c r="H373" s="28">
        <v>0</v>
      </c>
      <c r="I373" s="138">
        <v>0</v>
      </c>
      <c r="J373" s="138">
        <v>0</v>
      </c>
      <c r="K373" s="2">
        <v>0</v>
      </c>
      <c r="L373" s="2">
        <v>0</v>
      </c>
      <c r="M373" s="2">
        <v>0</v>
      </c>
      <c r="N373" s="2">
        <v>0</v>
      </c>
      <c r="O373" s="2">
        <v>0</v>
      </c>
      <c r="P373" s="2">
        <v>0</v>
      </c>
      <c r="Q373" s="29">
        <v>0</v>
      </c>
      <c r="R373" s="30">
        <f t="shared" si="101"/>
        <v>0</v>
      </c>
      <c r="S373" s="30">
        <f t="shared" si="102"/>
        <v>0</v>
      </c>
      <c r="T373" t="s">
        <v>49</v>
      </c>
      <c r="U373" t="s">
        <v>49</v>
      </c>
      <c r="V373" t="s">
        <v>129</v>
      </c>
      <c r="W373" t="s">
        <v>129</v>
      </c>
      <c r="X373" t="s">
        <v>128</v>
      </c>
      <c r="Y373" s="4">
        <f t="shared" si="107"/>
        <v>46014</v>
      </c>
      <c r="Z373" t="s">
        <v>37</v>
      </c>
      <c r="AA373" s="28">
        <v>93</v>
      </c>
      <c r="AB373" s="138">
        <v>36</v>
      </c>
      <c r="AC373" s="138">
        <v>0</v>
      </c>
      <c r="AD373" s="2">
        <v>0</v>
      </c>
      <c r="AE373" s="2">
        <v>0</v>
      </c>
      <c r="AF373" s="2">
        <v>17733.43</v>
      </c>
      <c r="AG373" s="2">
        <v>8227.24</v>
      </c>
      <c r="AH373" s="2">
        <v>0</v>
      </c>
      <c r="AI373" s="2">
        <v>0</v>
      </c>
      <c r="AJ373" s="29">
        <v>0</v>
      </c>
      <c r="AK373" s="30">
        <f t="shared" si="103"/>
        <v>36</v>
      </c>
      <c r="AL373" s="30">
        <f t="shared" si="104"/>
        <v>8227.24</v>
      </c>
      <c r="AM373" s="2">
        <f t="shared" si="114"/>
        <v>-93</v>
      </c>
      <c r="AN373" s="2">
        <f t="shared" si="114"/>
        <v>-36</v>
      </c>
      <c r="AO373" s="2">
        <f t="shared" si="113"/>
        <v>0</v>
      </c>
      <c r="AP373" s="2">
        <f t="shared" si="113"/>
        <v>0</v>
      </c>
      <c r="AQ373" s="2">
        <f t="shared" si="113"/>
        <v>0</v>
      </c>
      <c r="AR373" s="2">
        <f t="shared" si="113"/>
        <v>-17733.43</v>
      </c>
      <c r="AS373" s="2">
        <f t="shared" si="113"/>
        <v>-8227.24</v>
      </c>
      <c r="AT373" s="2">
        <f t="shared" si="113"/>
        <v>0</v>
      </c>
      <c r="AU373" s="2">
        <f t="shared" si="113"/>
        <v>0</v>
      </c>
      <c r="AV373" s="29">
        <f t="shared" si="113"/>
        <v>0</v>
      </c>
      <c r="AW373" s="30">
        <f t="shared" si="113"/>
        <v>-36</v>
      </c>
      <c r="AX373" s="31">
        <f t="shared" si="99"/>
        <v>-8227.24</v>
      </c>
      <c r="AY373" s="38">
        <f t="shared" si="112"/>
        <v>-1</v>
      </c>
      <c r="AZ373" s="38">
        <f t="shared" si="112"/>
        <v>-1</v>
      </c>
      <c r="BA373" s="38" t="str">
        <f t="shared" si="112"/>
        <v/>
      </c>
      <c r="BB373" s="38" t="str">
        <f t="shared" si="111"/>
        <v/>
      </c>
      <c r="BC373" s="38" t="str">
        <f t="shared" si="111"/>
        <v/>
      </c>
      <c r="BD373" s="38">
        <f t="shared" si="111"/>
        <v>-1</v>
      </c>
      <c r="BE373" s="38">
        <f t="shared" si="100"/>
        <v>-1</v>
      </c>
      <c r="BF373" s="38" t="str">
        <f t="shared" si="100"/>
        <v/>
      </c>
      <c r="BG373" s="38" t="str">
        <f t="shared" si="100"/>
        <v/>
      </c>
      <c r="BH373" s="39" t="str">
        <f t="shared" si="100"/>
        <v/>
      </c>
      <c r="BI373" s="76">
        <f t="shared" si="100"/>
        <v>-1</v>
      </c>
      <c r="BJ373" s="40">
        <f t="shared" si="100"/>
        <v>-1</v>
      </c>
      <c r="BK373" s="119" t="str">
        <f t="shared" si="108"/>
        <v/>
      </c>
      <c r="BL373" s="120" t="str">
        <f t="shared" si="108"/>
        <v/>
      </c>
      <c r="BM373" s="120" t="str">
        <f t="shared" si="108"/>
        <v/>
      </c>
      <c r="BN373" s="120" t="str">
        <f t="shared" si="108"/>
        <v/>
      </c>
      <c r="BO373" s="121" t="str">
        <f t="shared" si="108"/>
        <v/>
      </c>
      <c r="BP373" s="119">
        <f t="shared" si="109"/>
        <v>190.68204301075269</v>
      </c>
      <c r="BQ373" s="120">
        <f t="shared" si="109"/>
        <v>228.53444444444443</v>
      </c>
      <c r="BR373" s="120" t="str">
        <f t="shared" si="109"/>
        <v/>
      </c>
      <c r="BS373" s="120" t="str">
        <f t="shared" si="109"/>
        <v/>
      </c>
      <c r="BT373" s="121" t="str">
        <f t="shared" si="109"/>
        <v/>
      </c>
      <c r="BU373" s="119" t="str">
        <f t="shared" si="110"/>
        <v/>
      </c>
      <c r="BV373" s="120" t="str">
        <f t="shared" si="110"/>
        <v/>
      </c>
      <c r="BW373" s="121" t="str">
        <f t="shared" si="110"/>
        <v/>
      </c>
      <c r="BX373" s="120" t="str">
        <f t="shared" si="110"/>
        <v/>
      </c>
      <c r="BY373" s="121" t="str">
        <f t="shared" si="110"/>
        <v/>
      </c>
    </row>
    <row r="374" spans="1:77" hidden="1" outlineLevel="6" x14ac:dyDescent="0.2">
      <c r="A374" t="s">
        <v>46</v>
      </c>
      <c r="B374" t="s">
        <v>46</v>
      </c>
      <c r="C374" t="s">
        <v>129</v>
      </c>
      <c r="D374" t="s">
        <v>129</v>
      </c>
      <c r="E374" t="s">
        <v>128</v>
      </c>
      <c r="F374" s="4">
        <f t="shared" si="106"/>
        <v>46379</v>
      </c>
      <c r="G374" t="s">
        <v>38</v>
      </c>
      <c r="H374" s="28">
        <v>0</v>
      </c>
      <c r="I374" s="138">
        <v>0</v>
      </c>
      <c r="J374" s="138">
        <v>0</v>
      </c>
      <c r="K374" s="2">
        <v>0</v>
      </c>
      <c r="L374" s="2">
        <v>0</v>
      </c>
      <c r="M374" s="2">
        <v>0</v>
      </c>
      <c r="N374" s="2">
        <v>0</v>
      </c>
      <c r="O374" s="2">
        <v>0</v>
      </c>
      <c r="P374" s="2">
        <v>0</v>
      </c>
      <c r="Q374" s="29">
        <v>0</v>
      </c>
      <c r="R374" s="30">
        <f t="shared" si="101"/>
        <v>0</v>
      </c>
      <c r="S374" s="30">
        <f t="shared" si="102"/>
        <v>0</v>
      </c>
      <c r="T374" t="s">
        <v>49</v>
      </c>
      <c r="U374" t="s">
        <v>49</v>
      </c>
      <c r="V374" t="s">
        <v>129</v>
      </c>
      <c r="W374" t="s">
        <v>129</v>
      </c>
      <c r="X374" t="s">
        <v>128</v>
      </c>
      <c r="Y374" s="4">
        <f t="shared" si="107"/>
        <v>46015</v>
      </c>
      <c r="Z374" t="s">
        <v>38</v>
      </c>
      <c r="AA374" s="28">
        <v>56</v>
      </c>
      <c r="AB374" s="138">
        <v>15</v>
      </c>
      <c r="AC374" s="138">
        <v>0</v>
      </c>
      <c r="AD374" s="2">
        <v>0</v>
      </c>
      <c r="AE374" s="2">
        <v>0</v>
      </c>
      <c r="AF374" s="2">
        <v>8718.82</v>
      </c>
      <c r="AG374" s="2">
        <v>5403.9</v>
      </c>
      <c r="AH374" s="2">
        <v>0</v>
      </c>
      <c r="AI374" s="2">
        <v>0</v>
      </c>
      <c r="AJ374" s="29">
        <v>0</v>
      </c>
      <c r="AK374" s="30">
        <f t="shared" si="103"/>
        <v>15</v>
      </c>
      <c r="AL374" s="30">
        <f t="shared" si="104"/>
        <v>5403.9</v>
      </c>
      <c r="AM374" s="2">
        <f t="shared" si="114"/>
        <v>-56</v>
      </c>
      <c r="AN374" s="2">
        <f t="shared" si="114"/>
        <v>-15</v>
      </c>
      <c r="AO374" s="2">
        <f t="shared" si="113"/>
        <v>0</v>
      </c>
      <c r="AP374" s="2">
        <f t="shared" si="113"/>
        <v>0</v>
      </c>
      <c r="AQ374" s="2">
        <f t="shared" si="113"/>
        <v>0</v>
      </c>
      <c r="AR374" s="2">
        <f t="shared" si="113"/>
        <v>-8718.82</v>
      </c>
      <c r="AS374" s="2">
        <f t="shared" si="113"/>
        <v>-5403.9</v>
      </c>
      <c r="AT374" s="2">
        <f t="shared" si="113"/>
        <v>0</v>
      </c>
      <c r="AU374" s="2">
        <f t="shared" si="113"/>
        <v>0</v>
      </c>
      <c r="AV374" s="29">
        <f t="shared" si="113"/>
        <v>0</v>
      </c>
      <c r="AW374" s="30">
        <f t="shared" si="113"/>
        <v>-15</v>
      </c>
      <c r="AX374" s="31">
        <f t="shared" si="99"/>
        <v>-5403.9</v>
      </c>
      <c r="AY374" s="38">
        <f t="shared" si="112"/>
        <v>-1</v>
      </c>
      <c r="AZ374" s="38">
        <f t="shared" si="112"/>
        <v>-1</v>
      </c>
      <c r="BA374" s="38" t="str">
        <f t="shared" si="112"/>
        <v/>
      </c>
      <c r="BB374" s="38" t="str">
        <f t="shared" si="111"/>
        <v/>
      </c>
      <c r="BC374" s="38" t="str">
        <f t="shared" si="111"/>
        <v/>
      </c>
      <c r="BD374" s="38">
        <f t="shared" si="111"/>
        <v>-1</v>
      </c>
      <c r="BE374" s="38">
        <f t="shared" si="100"/>
        <v>-1</v>
      </c>
      <c r="BF374" s="38" t="str">
        <f t="shared" si="100"/>
        <v/>
      </c>
      <c r="BG374" s="38" t="str">
        <f t="shared" si="100"/>
        <v/>
      </c>
      <c r="BH374" s="39" t="str">
        <f t="shared" si="100"/>
        <v/>
      </c>
      <c r="BI374" s="76">
        <f t="shared" si="100"/>
        <v>-1</v>
      </c>
      <c r="BJ374" s="40">
        <f t="shared" si="100"/>
        <v>-1</v>
      </c>
      <c r="BK374" s="119" t="str">
        <f t="shared" si="108"/>
        <v/>
      </c>
      <c r="BL374" s="120" t="str">
        <f t="shared" si="108"/>
        <v/>
      </c>
      <c r="BM374" s="120" t="str">
        <f t="shared" si="108"/>
        <v/>
      </c>
      <c r="BN374" s="120" t="str">
        <f t="shared" si="108"/>
        <v/>
      </c>
      <c r="BO374" s="121" t="str">
        <f t="shared" si="108"/>
        <v/>
      </c>
      <c r="BP374" s="119">
        <f t="shared" si="109"/>
        <v>155.69321428571428</v>
      </c>
      <c r="BQ374" s="120">
        <f t="shared" si="109"/>
        <v>360.26</v>
      </c>
      <c r="BR374" s="120" t="str">
        <f t="shared" si="109"/>
        <v/>
      </c>
      <c r="BS374" s="120" t="str">
        <f t="shared" si="109"/>
        <v/>
      </c>
      <c r="BT374" s="121" t="str">
        <f t="shared" si="109"/>
        <v/>
      </c>
      <c r="BU374" s="119" t="str">
        <f t="shared" si="110"/>
        <v/>
      </c>
      <c r="BV374" s="120" t="str">
        <f t="shared" si="110"/>
        <v/>
      </c>
      <c r="BW374" s="121" t="str">
        <f t="shared" si="110"/>
        <v/>
      </c>
      <c r="BX374" s="120" t="str">
        <f t="shared" si="110"/>
        <v/>
      </c>
      <c r="BY374" s="121" t="str">
        <f t="shared" si="110"/>
        <v/>
      </c>
    </row>
    <row r="375" spans="1:77" hidden="1" outlineLevel="6" x14ac:dyDescent="0.2">
      <c r="A375" t="s">
        <v>46</v>
      </c>
      <c r="B375" t="s">
        <v>46</v>
      </c>
      <c r="C375" t="s">
        <v>129</v>
      </c>
      <c r="D375" t="s">
        <v>129</v>
      </c>
      <c r="E375" t="s">
        <v>128</v>
      </c>
      <c r="F375" s="4">
        <f t="shared" si="106"/>
        <v>46380</v>
      </c>
      <c r="G375" t="s">
        <v>39</v>
      </c>
      <c r="H375" s="28">
        <v>0</v>
      </c>
      <c r="I375" s="138">
        <v>0</v>
      </c>
      <c r="J375" s="138">
        <v>0</v>
      </c>
      <c r="K375" s="2">
        <v>0</v>
      </c>
      <c r="L375" s="2">
        <v>0</v>
      </c>
      <c r="M375" s="2">
        <v>0</v>
      </c>
      <c r="N375" s="2">
        <v>0</v>
      </c>
      <c r="O375" s="2">
        <v>0</v>
      </c>
      <c r="P375" s="2">
        <v>0</v>
      </c>
      <c r="Q375" s="29">
        <v>0</v>
      </c>
      <c r="R375" s="30">
        <f t="shared" si="101"/>
        <v>0</v>
      </c>
      <c r="S375" s="30">
        <f t="shared" si="102"/>
        <v>0</v>
      </c>
      <c r="T375" t="s">
        <v>49</v>
      </c>
      <c r="U375" t="s">
        <v>49</v>
      </c>
      <c r="V375" t="s">
        <v>129</v>
      </c>
      <c r="W375" t="s">
        <v>129</v>
      </c>
      <c r="X375" t="s">
        <v>128</v>
      </c>
      <c r="Y375" s="4">
        <f t="shared" si="107"/>
        <v>46016</v>
      </c>
      <c r="Z375" t="s">
        <v>39</v>
      </c>
      <c r="AA375" s="28">
        <v>0</v>
      </c>
      <c r="AB375" s="138">
        <v>0</v>
      </c>
      <c r="AC375" s="138">
        <v>0</v>
      </c>
      <c r="AD375" s="2">
        <v>0</v>
      </c>
      <c r="AE375" s="2">
        <v>0</v>
      </c>
      <c r="AF375" s="2">
        <v>0</v>
      </c>
      <c r="AG375" s="2">
        <v>0</v>
      </c>
      <c r="AH375" s="2">
        <v>0</v>
      </c>
      <c r="AI375" s="2">
        <v>0</v>
      </c>
      <c r="AJ375" s="29">
        <v>0</v>
      </c>
      <c r="AK375" s="30">
        <f t="shared" si="103"/>
        <v>0</v>
      </c>
      <c r="AL375" s="30">
        <f t="shared" si="104"/>
        <v>0</v>
      </c>
      <c r="AM375" s="2">
        <f t="shared" si="114"/>
        <v>0</v>
      </c>
      <c r="AN375" s="2">
        <f t="shared" si="114"/>
        <v>0</v>
      </c>
      <c r="AO375" s="2">
        <f t="shared" si="113"/>
        <v>0</v>
      </c>
      <c r="AP375" s="2">
        <f t="shared" si="113"/>
        <v>0</v>
      </c>
      <c r="AQ375" s="2">
        <f t="shared" si="113"/>
        <v>0</v>
      </c>
      <c r="AR375" s="2">
        <f t="shared" si="113"/>
        <v>0</v>
      </c>
      <c r="AS375" s="2">
        <f t="shared" si="113"/>
        <v>0</v>
      </c>
      <c r="AT375" s="2">
        <f t="shared" si="113"/>
        <v>0</v>
      </c>
      <c r="AU375" s="2">
        <f t="shared" si="113"/>
        <v>0</v>
      </c>
      <c r="AV375" s="29">
        <f t="shared" si="113"/>
        <v>0</v>
      </c>
      <c r="AW375" s="30">
        <f t="shared" si="113"/>
        <v>0</v>
      </c>
      <c r="AX375" s="31">
        <f t="shared" si="99"/>
        <v>0</v>
      </c>
      <c r="AY375" s="38" t="str">
        <f t="shared" si="112"/>
        <v/>
      </c>
      <c r="AZ375" s="38" t="str">
        <f t="shared" si="112"/>
        <v/>
      </c>
      <c r="BA375" s="38" t="str">
        <f t="shared" si="112"/>
        <v/>
      </c>
      <c r="BB375" s="38" t="str">
        <f t="shared" si="111"/>
        <v/>
      </c>
      <c r="BC375" s="38" t="str">
        <f t="shared" si="111"/>
        <v/>
      </c>
      <c r="BD375" s="38" t="str">
        <f t="shared" si="111"/>
        <v/>
      </c>
      <c r="BE375" s="38" t="str">
        <f t="shared" si="100"/>
        <v/>
      </c>
      <c r="BF375" s="38" t="str">
        <f t="shared" si="100"/>
        <v/>
      </c>
      <c r="BG375" s="38" t="str">
        <f t="shared" si="100"/>
        <v/>
      </c>
      <c r="BH375" s="39" t="str">
        <f t="shared" si="100"/>
        <v/>
      </c>
      <c r="BI375" s="76" t="str">
        <f t="shared" si="100"/>
        <v/>
      </c>
      <c r="BJ375" s="40" t="str">
        <f t="shared" si="100"/>
        <v/>
      </c>
      <c r="BK375" s="119" t="str">
        <f t="shared" si="108"/>
        <v/>
      </c>
      <c r="BL375" s="120" t="str">
        <f t="shared" si="108"/>
        <v/>
      </c>
      <c r="BM375" s="120" t="str">
        <f t="shared" si="108"/>
        <v/>
      </c>
      <c r="BN375" s="120" t="str">
        <f t="shared" si="108"/>
        <v/>
      </c>
      <c r="BO375" s="121" t="str">
        <f t="shared" si="108"/>
        <v/>
      </c>
      <c r="BP375" s="119" t="str">
        <f t="shared" si="109"/>
        <v/>
      </c>
      <c r="BQ375" s="120" t="str">
        <f t="shared" si="109"/>
        <v/>
      </c>
      <c r="BR375" s="120" t="str">
        <f t="shared" si="109"/>
        <v/>
      </c>
      <c r="BS375" s="120" t="str">
        <f t="shared" si="109"/>
        <v/>
      </c>
      <c r="BT375" s="121" t="str">
        <f t="shared" si="109"/>
        <v/>
      </c>
      <c r="BU375" s="119" t="str">
        <f t="shared" si="110"/>
        <v/>
      </c>
      <c r="BV375" s="120" t="str">
        <f t="shared" si="110"/>
        <v/>
      </c>
      <c r="BW375" s="121" t="str">
        <f t="shared" si="110"/>
        <v/>
      </c>
      <c r="BX375" s="120" t="str">
        <f t="shared" si="110"/>
        <v/>
      </c>
      <c r="BY375" s="121" t="str">
        <f t="shared" si="110"/>
        <v/>
      </c>
    </row>
    <row r="376" spans="1:77" hidden="1" outlineLevel="6" x14ac:dyDescent="0.2">
      <c r="A376" t="s">
        <v>46</v>
      </c>
      <c r="B376" t="s">
        <v>46</v>
      </c>
      <c r="C376" t="s">
        <v>129</v>
      </c>
      <c r="D376" t="s">
        <v>129</v>
      </c>
      <c r="E376" t="s">
        <v>128</v>
      </c>
      <c r="F376" s="4">
        <f t="shared" si="106"/>
        <v>46381</v>
      </c>
      <c r="G376" t="s">
        <v>40</v>
      </c>
      <c r="H376" s="28">
        <v>0</v>
      </c>
      <c r="I376" s="138">
        <v>0</v>
      </c>
      <c r="J376" s="138">
        <v>0</v>
      </c>
      <c r="K376" s="2">
        <v>0</v>
      </c>
      <c r="L376" s="2">
        <v>0</v>
      </c>
      <c r="M376" s="2">
        <v>0</v>
      </c>
      <c r="N376" s="2">
        <v>0</v>
      </c>
      <c r="O376" s="2">
        <v>0</v>
      </c>
      <c r="P376" s="2">
        <v>0</v>
      </c>
      <c r="Q376" s="29">
        <v>0</v>
      </c>
      <c r="R376" s="30">
        <f t="shared" si="101"/>
        <v>0</v>
      </c>
      <c r="S376" s="30">
        <f t="shared" si="102"/>
        <v>0</v>
      </c>
      <c r="T376" t="s">
        <v>49</v>
      </c>
      <c r="U376" t="s">
        <v>49</v>
      </c>
      <c r="V376" t="s">
        <v>129</v>
      </c>
      <c r="W376" t="s">
        <v>129</v>
      </c>
      <c r="X376" t="s">
        <v>128</v>
      </c>
      <c r="Y376" s="4">
        <f t="shared" si="107"/>
        <v>46017</v>
      </c>
      <c r="Z376" t="s">
        <v>40</v>
      </c>
      <c r="AA376" s="28">
        <v>25</v>
      </c>
      <c r="AB376" s="138">
        <v>9</v>
      </c>
      <c r="AC376" s="138">
        <v>2</v>
      </c>
      <c r="AD376" s="2">
        <v>0</v>
      </c>
      <c r="AE376" s="2">
        <v>0</v>
      </c>
      <c r="AF376" s="2">
        <v>3984.99</v>
      </c>
      <c r="AG376" s="2">
        <v>654.38</v>
      </c>
      <c r="AH376" s="2">
        <v>-215.41</v>
      </c>
      <c r="AI376" s="2">
        <v>0</v>
      </c>
      <c r="AJ376" s="29">
        <v>0</v>
      </c>
      <c r="AK376" s="30">
        <f t="shared" si="103"/>
        <v>11</v>
      </c>
      <c r="AL376" s="30">
        <f t="shared" si="104"/>
        <v>438.97</v>
      </c>
      <c r="AM376" s="2">
        <f t="shared" si="114"/>
        <v>-25</v>
      </c>
      <c r="AN376" s="2">
        <f t="shared" si="114"/>
        <v>-9</v>
      </c>
      <c r="AO376" s="2">
        <f t="shared" si="113"/>
        <v>-2</v>
      </c>
      <c r="AP376" s="2">
        <f t="shared" si="113"/>
        <v>0</v>
      </c>
      <c r="AQ376" s="2">
        <f t="shared" si="113"/>
        <v>0</v>
      </c>
      <c r="AR376" s="2">
        <f t="shared" si="113"/>
        <v>-3984.99</v>
      </c>
      <c r="AS376" s="2">
        <f t="shared" si="113"/>
        <v>-654.38</v>
      </c>
      <c r="AT376" s="2">
        <f t="shared" si="113"/>
        <v>215.41</v>
      </c>
      <c r="AU376" s="2">
        <f t="shared" si="113"/>
        <v>0</v>
      </c>
      <c r="AV376" s="29">
        <f t="shared" si="113"/>
        <v>0</v>
      </c>
      <c r="AW376" s="30">
        <f t="shared" si="113"/>
        <v>-11</v>
      </c>
      <c r="AX376" s="31">
        <f t="shared" si="99"/>
        <v>-438.97</v>
      </c>
      <c r="AY376" s="38">
        <f t="shared" si="112"/>
        <v>-1</v>
      </c>
      <c r="AZ376" s="38">
        <f t="shared" si="112"/>
        <v>-1</v>
      </c>
      <c r="BA376" s="38">
        <f t="shared" si="112"/>
        <v>-1</v>
      </c>
      <c r="BB376" s="38" t="str">
        <f t="shared" si="111"/>
        <v/>
      </c>
      <c r="BC376" s="38" t="str">
        <f t="shared" si="111"/>
        <v/>
      </c>
      <c r="BD376" s="38">
        <f t="shared" si="111"/>
        <v>-1</v>
      </c>
      <c r="BE376" s="38">
        <f t="shared" si="100"/>
        <v>-1</v>
      </c>
      <c r="BF376" s="38">
        <f t="shared" si="100"/>
        <v>-1</v>
      </c>
      <c r="BG376" s="38" t="str">
        <f t="shared" si="100"/>
        <v/>
      </c>
      <c r="BH376" s="39" t="str">
        <f t="shared" si="100"/>
        <v/>
      </c>
      <c r="BI376" s="76">
        <f t="shared" si="100"/>
        <v>-1</v>
      </c>
      <c r="BJ376" s="40">
        <f t="shared" si="100"/>
        <v>-1</v>
      </c>
      <c r="BK376" s="119" t="str">
        <f t="shared" si="108"/>
        <v/>
      </c>
      <c r="BL376" s="120" t="str">
        <f t="shared" si="108"/>
        <v/>
      </c>
      <c r="BM376" s="120" t="str">
        <f t="shared" si="108"/>
        <v/>
      </c>
      <c r="BN376" s="120" t="str">
        <f t="shared" si="108"/>
        <v/>
      </c>
      <c r="BO376" s="121" t="str">
        <f t="shared" si="108"/>
        <v/>
      </c>
      <c r="BP376" s="119">
        <f t="shared" si="109"/>
        <v>159.39959999999999</v>
      </c>
      <c r="BQ376" s="120">
        <f t="shared" si="109"/>
        <v>72.708888888888893</v>
      </c>
      <c r="BR376" s="120">
        <f t="shared" si="109"/>
        <v>-107.705</v>
      </c>
      <c r="BS376" s="120" t="str">
        <f t="shared" si="109"/>
        <v/>
      </c>
      <c r="BT376" s="121" t="str">
        <f t="shared" si="109"/>
        <v/>
      </c>
      <c r="BU376" s="119" t="str">
        <f t="shared" si="110"/>
        <v/>
      </c>
      <c r="BV376" s="120" t="str">
        <f t="shared" si="110"/>
        <v/>
      </c>
      <c r="BW376" s="121" t="str">
        <f t="shared" si="110"/>
        <v/>
      </c>
      <c r="BX376" s="120" t="str">
        <f t="shared" si="110"/>
        <v/>
      </c>
      <c r="BY376" s="121" t="str">
        <f t="shared" si="110"/>
        <v/>
      </c>
    </row>
    <row r="377" spans="1:77" ht="13.5" hidden="1" outlineLevel="6" thickBot="1" x14ac:dyDescent="0.25">
      <c r="A377" t="s">
        <v>46</v>
      </c>
      <c r="B377" t="s">
        <v>46</v>
      </c>
      <c r="C377" t="s">
        <v>129</v>
      </c>
      <c r="D377" t="s">
        <v>129</v>
      </c>
      <c r="E377" t="s">
        <v>128</v>
      </c>
      <c r="F377" s="59">
        <f t="shared" si="106"/>
        <v>46382</v>
      </c>
      <c r="G377" s="42" t="s">
        <v>41</v>
      </c>
      <c r="H377" s="43">
        <v>0</v>
      </c>
      <c r="I377" s="44">
        <v>0</v>
      </c>
      <c r="J377" s="44">
        <v>0</v>
      </c>
      <c r="K377" s="44">
        <v>0</v>
      </c>
      <c r="L377" s="44">
        <v>0</v>
      </c>
      <c r="M377" s="44">
        <v>0</v>
      </c>
      <c r="N377" s="44">
        <v>0</v>
      </c>
      <c r="O377" s="44">
        <v>0</v>
      </c>
      <c r="P377" s="44">
        <v>0</v>
      </c>
      <c r="Q377" s="45">
        <v>0</v>
      </c>
      <c r="R377" s="46">
        <f t="shared" si="101"/>
        <v>0</v>
      </c>
      <c r="S377" s="46">
        <f t="shared" si="102"/>
        <v>0</v>
      </c>
      <c r="T377" t="s">
        <v>49</v>
      </c>
      <c r="U377" t="s">
        <v>49</v>
      </c>
      <c r="V377" t="s">
        <v>129</v>
      </c>
      <c r="W377" t="s">
        <v>129</v>
      </c>
      <c r="X377" t="s">
        <v>128</v>
      </c>
      <c r="Y377" s="59">
        <f t="shared" si="107"/>
        <v>46018</v>
      </c>
      <c r="Z377" s="42" t="s">
        <v>41</v>
      </c>
      <c r="AA377" s="43">
        <v>18</v>
      </c>
      <c r="AB377" s="44">
        <v>1</v>
      </c>
      <c r="AC377" s="44">
        <v>6</v>
      </c>
      <c r="AD377" s="44">
        <v>0</v>
      </c>
      <c r="AE377" s="44">
        <v>0</v>
      </c>
      <c r="AF377" s="44">
        <v>6784.07</v>
      </c>
      <c r="AG377" s="44">
        <v>-75.95</v>
      </c>
      <c r="AH377" s="44">
        <v>2756.35</v>
      </c>
      <c r="AI377" s="44">
        <v>0</v>
      </c>
      <c r="AJ377" s="45">
        <v>0</v>
      </c>
      <c r="AK377" s="46">
        <f t="shared" si="103"/>
        <v>7</v>
      </c>
      <c r="AL377" s="46">
        <f t="shared" si="104"/>
        <v>2680.4</v>
      </c>
      <c r="AM377" s="44">
        <f t="shared" si="114"/>
        <v>-18</v>
      </c>
      <c r="AN377" s="44">
        <f t="shared" si="114"/>
        <v>-1</v>
      </c>
      <c r="AO377" s="44">
        <f t="shared" si="113"/>
        <v>-6</v>
      </c>
      <c r="AP377" s="44">
        <f t="shared" si="113"/>
        <v>0</v>
      </c>
      <c r="AQ377" s="44">
        <f t="shared" si="113"/>
        <v>0</v>
      </c>
      <c r="AR377" s="44">
        <f t="shared" si="113"/>
        <v>-6784.07</v>
      </c>
      <c r="AS377" s="44">
        <f t="shared" si="113"/>
        <v>75.95</v>
      </c>
      <c r="AT377" s="44">
        <f t="shared" si="113"/>
        <v>-2756.35</v>
      </c>
      <c r="AU377" s="44">
        <f t="shared" si="113"/>
        <v>0</v>
      </c>
      <c r="AV377" s="45">
        <f t="shared" si="113"/>
        <v>0</v>
      </c>
      <c r="AW377" s="46">
        <f t="shared" si="113"/>
        <v>-7</v>
      </c>
      <c r="AX377" s="47">
        <f t="shared" si="99"/>
        <v>-2680.4</v>
      </c>
      <c r="AY377" s="56">
        <f t="shared" si="112"/>
        <v>-1</v>
      </c>
      <c r="AZ377" s="56">
        <f t="shared" si="112"/>
        <v>-1</v>
      </c>
      <c r="BA377" s="56">
        <f t="shared" si="112"/>
        <v>-1</v>
      </c>
      <c r="BB377" s="56" t="str">
        <f t="shared" si="111"/>
        <v/>
      </c>
      <c r="BC377" s="56" t="str">
        <f t="shared" si="111"/>
        <v/>
      </c>
      <c r="BD377" s="56">
        <f t="shared" si="111"/>
        <v>-1</v>
      </c>
      <c r="BE377" s="56">
        <f t="shared" si="100"/>
        <v>-1</v>
      </c>
      <c r="BF377" s="56">
        <f t="shared" si="100"/>
        <v>-1</v>
      </c>
      <c r="BG377" s="56" t="str">
        <f t="shared" si="100"/>
        <v/>
      </c>
      <c r="BH377" s="57" t="str">
        <f t="shared" si="100"/>
        <v/>
      </c>
      <c r="BI377" s="81">
        <f t="shared" si="100"/>
        <v>-1</v>
      </c>
      <c r="BJ377" s="58">
        <f t="shared" si="100"/>
        <v>-1</v>
      </c>
      <c r="BK377" s="122" t="str">
        <f t="shared" si="108"/>
        <v/>
      </c>
      <c r="BL377" s="123" t="str">
        <f t="shared" si="108"/>
        <v/>
      </c>
      <c r="BM377" s="123" t="str">
        <f t="shared" si="108"/>
        <v/>
      </c>
      <c r="BN377" s="123" t="str">
        <f t="shared" si="108"/>
        <v/>
      </c>
      <c r="BO377" s="124" t="str">
        <f t="shared" si="108"/>
        <v/>
      </c>
      <c r="BP377" s="122">
        <f t="shared" si="109"/>
        <v>376.89277777777778</v>
      </c>
      <c r="BQ377" s="123">
        <f t="shared" si="109"/>
        <v>-75.95</v>
      </c>
      <c r="BR377" s="123">
        <f t="shared" si="109"/>
        <v>459.39166666666665</v>
      </c>
      <c r="BS377" s="123" t="str">
        <f t="shared" si="109"/>
        <v/>
      </c>
      <c r="BT377" s="124" t="str">
        <f t="shared" si="109"/>
        <v/>
      </c>
      <c r="BU377" s="122" t="str">
        <f t="shared" si="110"/>
        <v/>
      </c>
      <c r="BV377" s="123" t="str">
        <f t="shared" si="110"/>
        <v/>
      </c>
      <c r="BW377" s="124" t="str">
        <f t="shared" si="110"/>
        <v/>
      </c>
      <c r="BX377" s="123" t="str">
        <f t="shared" si="110"/>
        <v/>
      </c>
      <c r="BY377" s="124" t="str">
        <f t="shared" si="110"/>
        <v/>
      </c>
    </row>
    <row r="378" spans="1:77" ht="13.5" collapsed="1" thickBot="1" x14ac:dyDescent="0.25">
      <c r="T378" s="3"/>
      <c r="U378" s="3"/>
      <c r="V378" s="3"/>
      <c r="W378" s="3"/>
      <c r="X378" s="3"/>
    </row>
    <row r="379" spans="1:77" x14ac:dyDescent="0.2">
      <c r="F379" s="62" t="s">
        <v>42</v>
      </c>
      <c r="G379" s="63"/>
      <c r="H379" s="64">
        <f>SUMIF($E$14:$E$377,$F379,$H$14:$H$377)</f>
        <v>142</v>
      </c>
      <c r="I379" s="65">
        <f t="shared" ref="I379:Q382" si="115">SUMIF($E$14:$E$377,$F379,I$14:I$377)</f>
        <v>83</v>
      </c>
      <c r="J379" s="65">
        <f t="shared" si="115"/>
        <v>21</v>
      </c>
      <c r="K379" s="65">
        <f t="shared" si="115"/>
        <v>0</v>
      </c>
      <c r="L379" s="65">
        <f t="shared" si="115"/>
        <v>0</v>
      </c>
      <c r="M379" s="65">
        <f t="shared" si="115"/>
        <v>26598.06</v>
      </c>
      <c r="N379" s="65">
        <f t="shared" si="115"/>
        <v>27193.96</v>
      </c>
      <c r="O379" s="65">
        <f t="shared" si="115"/>
        <v>14440.369999999999</v>
      </c>
      <c r="P379" s="65">
        <f t="shared" si="115"/>
        <v>0</v>
      </c>
      <c r="Q379" s="86">
        <f t="shared" si="115"/>
        <v>0</v>
      </c>
      <c r="R379" s="69">
        <f t="shared" ref="R379:R384" si="116">SUM(I379:L379)</f>
        <v>104</v>
      </c>
      <c r="S379" s="66">
        <f t="shared" ref="S379:S384" si="117">SUM(N379:Q379)</f>
        <v>41634.33</v>
      </c>
      <c r="T379" s="3"/>
      <c r="U379" s="67"/>
      <c r="V379" s="67"/>
      <c r="W379" s="67"/>
      <c r="X379" s="67"/>
      <c r="Y379" s="62" t="s">
        <v>42</v>
      </c>
      <c r="Z379" s="63"/>
      <c r="AA379" s="64">
        <f>SUMIF($H$14:$H$20,"&lt;&gt;0",AA$14:AA$20)</f>
        <v>150</v>
      </c>
      <c r="AB379" s="65">
        <f t="shared" ref="AB379:AJ379" si="118">SUMIF($R$14:$R$20,"&lt;&gt;0",AB$14:AB$20)</f>
        <v>20</v>
      </c>
      <c r="AC379" s="65">
        <f t="shared" si="118"/>
        <v>9</v>
      </c>
      <c r="AD379" s="65">
        <f t="shared" si="118"/>
        <v>0</v>
      </c>
      <c r="AE379" s="65">
        <f t="shared" si="118"/>
        <v>0</v>
      </c>
      <c r="AF379" s="65">
        <f t="shared" si="118"/>
        <v>26376.68</v>
      </c>
      <c r="AG379" s="65">
        <f t="shared" si="118"/>
        <v>7282.92</v>
      </c>
      <c r="AH379" s="65">
        <f t="shared" si="118"/>
        <v>4523.17</v>
      </c>
      <c r="AI379" s="65">
        <f t="shared" si="118"/>
        <v>0</v>
      </c>
      <c r="AJ379" s="86">
        <f t="shared" si="118"/>
        <v>0</v>
      </c>
      <c r="AK379" s="69">
        <f t="shared" ref="AK379:AK384" si="119">SUM(AB379:AE379)</f>
        <v>29</v>
      </c>
      <c r="AL379" s="66">
        <f t="shared" ref="AL379:AL384" si="120">SUM(AG379:AJ379)</f>
        <v>11806.09</v>
      </c>
      <c r="AM379" s="64">
        <f t="shared" ref="AM379:AX384" si="121">+H379-AA379</f>
        <v>-8</v>
      </c>
      <c r="AN379" s="65">
        <f t="shared" si="121"/>
        <v>63</v>
      </c>
      <c r="AO379" s="65">
        <f t="shared" si="121"/>
        <v>12</v>
      </c>
      <c r="AP379" s="65">
        <f t="shared" si="121"/>
        <v>0</v>
      </c>
      <c r="AQ379" s="65">
        <f t="shared" si="121"/>
        <v>0</v>
      </c>
      <c r="AR379" s="65">
        <f t="shared" si="121"/>
        <v>221.38000000000102</v>
      </c>
      <c r="AS379" s="65">
        <f t="shared" si="121"/>
        <v>19911.04</v>
      </c>
      <c r="AT379" s="65">
        <f t="shared" si="121"/>
        <v>9917.1999999999989</v>
      </c>
      <c r="AU379" s="65">
        <f t="shared" si="121"/>
        <v>0</v>
      </c>
      <c r="AV379" s="86">
        <f t="shared" si="121"/>
        <v>0</v>
      </c>
      <c r="AW379" s="69">
        <f t="shared" si="121"/>
        <v>75</v>
      </c>
      <c r="AX379" s="69">
        <f t="shared" si="121"/>
        <v>29828.240000000002</v>
      </c>
      <c r="AY379" s="72">
        <f t="shared" ref="AY379:BA384" si="122">IFERROR(AM379/AA379,"")</f>
        <v>-5.3333333333333337E-2</v>
      </c>
      <c r="AZ379" s="70">
        <f t="shared" si="122"/>
        <v>3.15</v>
      </c>
      <c r="BA379" s="70">
        <f t="shared" si="122"/>
        <v>1.3333333333333333</v>
      </c>
      <c r="BB379" s="70" t="str">
        <f t="shared" ref="BB379:BB384" si="123">IFERROR(AN379/AD379,"")</f>
        <v/>
      </c>
      <c r="BC379" s="70" t="str">
        <f t="shared" ref="BC379:BJ384" si="124">IFERROR(AQ379/AE379,"")</f>
        <v/>
      </c>
      <c r="BD379" s="70">
        <f t="shared" si="124"/>
        <v>8.3930198948465474E-3</v>
      </c>
      <c r="BE379" s="70">
        <f t="shared" si="124"/>
        <v>2.7339363881520051</v>
      </c>
      <c r="BF379" s="70">
        <f t="shared" si="124"/>
        <v>2.1925331128390044</v>
      </c>
      <c r="BG379" s="70" t="str">
        <f t="shared" si="124"/>
        <v/>
      </c>
      <c r="BH379" s="89" t="str">
        <f t="shared" si="124"/>
        <v/>
      </c>
      <c r="BI379" s="71">
        <f t="shared" si="124"/>
        <v>2.5862068965517242</v>
      </c>
      <c r="BJ379" s="140">
        <f t="shared" si="124"/>
        <v>2.5265130115050791</v>
      </c>
      <c r="BK379" s="141">
        <f t="shared" ref="BK379:BO401" si="125">IFERROR(M379/H379,"")</f>
        <v>187.31028169014084</v>
      </c>
      <c r="BL379" s="142">
        <f t="shared" si="125"/>
        <v>327.63807228915664</v>
      </c>
      <c r="BM379" s="142">
        <f t="shared" si="125"/>
        <v>687.63666666666666</v>
      </c>
      <c r="BN379" s="142" t="str">
        <f t="shared" si="125"/>
        <v/>
      </c>
      <c r="BO379" s="143" t="str">
        <f t="shared" si="125"/>
        <v/>
      </c>
      <c r="BP379" s="141">
        <f t="shared" ref="BP379:BT401" si="126">IFERROR(AF379/AA379,"")</f>
        <v>175.84453333333335</v>
      </c>
      <c r="BQ379" s="142">
        <f t="shared" si="126"/>
        <v>364.14600000000002</v>
      </c>
      <c r="BR379" s="142">
        <f t="shared" si="126"/>
        <v>502.57444444444445</v>
      </c>
      <c r="BS379" s="142" t="str">
        <f t="shared" si="126"/>
        <v/>
      </c>
      <c r="BT379" s="143" t="str">
        <f t="shared" si="126"/>
        <v/>
      </c>
      <c r="BU379" s="116">
        <f t="shared" ref="BU379:BY384" si="127">IFERROR(BK379-BP379,"")</f>
        <v>11.465748356807495</v>
      </c>
      <c r="BV379" s="117">
        <f t="shared" si="127"/>
        <v>-36.507927710843376</v>
      </c>
      <c r="BW379" s="118">
        <f t="shared" si="127"/>
        <v>185.0622222222222</v>
      </c>
      <c r="BX379" s="117" t="str">
        <f t="shared" si="127"/>
        <v/>
      </c>
      <c r="BY379" s="118" t="str">
        <f t="shared" si="127"/>
        <v/>
      </c>
    </row>
    <row r="380" spans="1:77" x14ac:dyDescent="0.2">
      <c r="F380" s="73" t="s">
        <v>43</v>
      </c>
      <c r="G380" s="60"/>
      <c r="H380" s="28">
        <f>SUMIF($E$14:$E$377,$F380,H$14:H$377)</f>
        <v>140</v>
      </c>
      <c r="I380" s="138">
        <f t="shared" si="115"/>
        <v>108</v>
      </c>
      <c r="J380" s="138">
        <f t="shared" si="115"/>
        <v>14</v>
      </c>
      <c r="K380" s="2">
        <f t="shared" si="115"/>
        <v>0</v>
      </c>
      <c r="L380" s="2">
        <f t="shared" si="115"/>
        <v>0</v>
      </c>
      <c r="M380" s="2">
        <f t="shared" si="115"/>
        <v>44672.91</v>
      </c>
      <c r="N380" s="2">
        <f t="shared" si="115"/>
        <v>75215.03</v>
      </c>
      <c r="O380" s="2">
        <f t="shared" si="115"/>
        <v>9063.5499999999993</v>
      </c>
      <c r="P380" s="2">
        <f t="shared" si="115"/>
        <v>0</v>
      </c>
      <c r="Q380" s="29">
        <f t="shared" si="115"/>
        <v>0</v>
      </c>
      <c r="R380" s="30">
        <f t="shared" si="116"/>
        <v>122</v>
      </c>
      <c r="S380" s="74">
        <f t="shared" si="117"/>
        <v>84278.58</v>
      </c>
      <c r="T380" s="3"/>
      <c r="Y380" s="73" t="s">
        <v>43</v>
      </c>
      <c r="Z380" s="60"/>
      <c r="AA380" s="28">
        <f>SUMIF($H$21:$H$27,"&lt;&gt;0",AA$21:AA$27)</f>
        <v>219</v>
      </c>
      <c r="AB380" s="138">
        <f t="shared" ref="AB380:AJ380" si="128">SUMIF($R$21:$R$27,"&lt;&gt;0",AB$21:AB$27)</f>
        <v>73</v>
      </c>
      <c r="AC380" s="138">
        <f t="shared" si="128"/>
        <v>17</v>
      </c>
      <c r="AD380" s="2">
        <f t="shared" si="128"/>
        <v>0</v>
      </c>
      <c r="AE380" s="2">
        <f t="shared" si="128"/>
        <v>0</v>
      </c>
      <c r="AF380" s="2">
        <f t="shared" si="128"/>
        <v>44325.549999999996</v>
      </c>
      <c r="AG380" s="2">
        <f t="shared" si="128"/>
        <v>20178.62</v>
      </c>
      <c r="AH380" s="2">
        <f t="shared" si="128"/>
        <v>13368.54</v>
      </c>
      <c r="AI380" s="2">
        <f t="shared" si="128"/>
        <v>0</v>
      </c>
      <c r="AJ380" s="29">
        <f t="shared" si="128"/>
        <v>0</v>
      </c>
      <c r="AK380" s="30">
        <f t="shared" si="119"/>
        <v>90</v>
      </c>
      <c r="AL380" s="74">
        <f t="shared" si="120"/>
        <v>33547.160000000003</v>
      </c>
      <c r="AM380" s="28">
        <f t="shared" si="121"/>
        <v>-79</v>
      </c>
      <c r="AN380" s="2">
        <f t="shared" si="121"/>
        <v>35</v>
      </c>
      <c r="AO380" s="2">
        <f t="shared" si="121"/>
        <v>-3</v>
      </c>
      <c r="AP380" s="2">
        <f t="shared" si="121"/>
        <v>0</v>
      </c>
      <c r="AQ380" s="2">
        <f t="shared" si="121"/>
        <v>0</v>
      </c>
      <c r="AR380" s="2">
        <f t="shared" si="121"/>
        <v>347.36000000000786</v>
      </c>
      <c r="AS380" s="2">
        <f t="shared" si="121"/>
        <v>55036.41</v>
      </c>
      <c r="AT380" s="2">
        <f t="shared" si="121"/>
        <v>-4304.9900000000016</v>
      </c>
      <c r="AU380" s="2">
        <f t="shared" si="121"/>
        <v>0</v>
      </c>
      <c r="AV380" s="29">
        <f t="shared" si="121"/>
        <v>0</v>
      </c>
      <c r="AW380" s="30">
        <f t="shared" si="121"/>
        <v>32</v>
      </c>
      <c r="AX380" s="30">
        <f t="shared" si="121"/>
        <v>50731.42</v>
      </c>
      <c r="AY380" s="77">
        <f t="shared" si="122"/>
        <v>-0.36073059360730592</v>
      </c>
      <c r="AZ380" s="144">
        <f t="shared" si="122"/>
        <v>0.47945205479452052</v>
      </c>
      <c r="BA380" s="144">
        <f t="shared" si="122"/>
        <v>-0.17647058823529413</v>
      </c>
      <c r="BB380" s="38" t="str">
        <f t="shared" si="123"/>
        <v/>
      </c>
      <c r="BC380" s="38" t="str">
        <f t="shared" si="124"/>
        <v/>
      </c>
      <c r="BD380" s="38">
        <f t="shared" si="124"/>
        <v>7.8365637877027567E-3</v>
      </c>
      <c r="BE380" s="38">
        <f t="shared" si="124"/>
        <v>2.7274615409775298</v>
      </c>
      <c r="BF380" s="38">
        <f t="shared" si="124"/>
        <v>-0.32202394577119126</v>
      </c>
      <c r="BG380" s="38" t="str">
        <f t="shared" si="124"/>
        <v/>
      </c>
      <c r="BH380" s="39" t="str">
        <f t="shared" si="124"/>
        <v/>
      </c>
      <c r="BI380" s="76">
        <f t="shared" si="124"/>
        <v>0.35555555555555557</v>
      </c>
      <c r="BJ380" s="145">
        <f t="shared" si="124"/>
        <v>1.5122418708468912</v>
      </c>
      <c r="BK380" s="146">
        <f t="shared" si="125"/>
        <v>319.09221428571431</v>
      </c>
      <c r="BL380" s="96">
        <f t="shared" si="125"/>
        <v>696.4354629629629</v>
      </c>
      <c r="BM380" s="96">
        <f t="shared" si="125"/>
        <v>647.39642857142849</v>
      </c>
      <c r="BN380" s="96" t="str">
        <f t="shared" si="125"/>
        <v/>
      </c>
      <c r="BO380" s="147" t="str">
        <f t="shared" si="125"/>
        <v/>
      </c>
      <c r="BP380" s="146">
        <f t="shared" si="126"/>
        <v>202.3997716894977</v>
      </c>
      <c r="BQ380" s="96">
        <f t="shared" si="126"/>
        <v>276.41945205479453</v>
      </c>
      <c r="BR380" s="96">
        <f t="shared" si="126"/>
        <v>786.38470588235305</v>
      </c>
      <c r="BS380" s="96" t="str">
        <f t="shared" si="126"/>
        <v/>
      </c>
      <c r="BT380" s="147" t="str">
        <f t="shared" si="126"/>
        <v/>
      </c>
      <c r="BU380" s="119">
        <f t="shared" si="127"/>
        <v>116.69244259621661</v>
      </c>
      <c r="BV380" s="120">
        <f t="shared" si="127"/>
        <v>420.01601090816837</v>
      </c>
      <c r="BW380" s="121">
        <f t="shared" si="127"/>
        <v>-138.98827731092456</v>
      </c>
      <c r="BX380" s="120" t="str">
        <f t="shared" si="127"/>
        <v/>
      </c>
      <c r="BY380" s="121" t="str">
        <f t="shared" si="127"/>
        <v/>
      </c>
    </row>
    <row r="381" spans="1:77" x14ac:dyDescent="0.2">
      <c r="F381" s="73" t="s">
        <v>44</v>
      </c>
      <c r="G381" s="60"/>
      <c r="H381" s="28">
        <f>SUMIF($E$14:$E$377,$F381,H$14:H$377)</f>
        <v>222</v>
      </c>
      <c r="I381" s="138">
        <f t="shared" si="115"/>
        <v>122</v>
      </c>
      <c r="J381" s="138">
        <f t="shared" si="115"/>
        <v>9</v>
      </c>
      <c r="K381" s="2">
        <f t="shared" si="115"/>
        <v>0</v>
      </c>
      <c r="L381" s="2">
        <f t="shared" si="115"/>
        <v>0</v>
      </c>
      <c r="M381" s="2">
        <f t="shared" si="115"/>
        <v>63282.14</v>
      </c>
      <c r="N381" s="2">
        <f t="shared" si="115"/>
        <v>46051.119999999995</v>
      </c>
      <c r="O381" s="2">
        <f t="shared" si="115"/>
        <v>7377.88</v>
      </c>
      <c r="P381" s="2">
        <f t="shared" si="115"/>
        <v>0</v>
      </c>
      <c r="Q381" s="29">
        <f t="shared" si="115"/>
        <v>0</v>
      </c>
      <c r="R381" s="30">
        <f t="shared" si="116"/>
        <v>131</v>
      </c>
      <c r="S381" s="74">
        <f t="shared" si="117"/>
        <v>53428.999999999993</v>
      </c>
      <c r="T381" s="3"/>
      <c r="Y381" s="73" t="s">
        <v>44</v>
      </c>
      <c r="Z381" s="60"/>
      <c r="AA381" s="28">
        <f>SUMIF($H$28:$H$34,"&lt;&gt;0",AA$28:AA$34)</f>
        <v>223</v>
      </c>
      <c r="AB381" s="138">
        <f t="shared" ref="AB381:AJ381" si="129">SUMIF($R$28:$R$34,"&lt;&gt;0",AB$28:AB$34)</f>
        <v>87</v>
      </c>
      <c r="AC381" s="138">
        <f t="shared" si="129"/>
        <v>14</v>
      </c>
      <c r="AD381" s="2">
        <f t="shared" si="129"/>
        <v>0</v>
      </c>
      <c r="AE381" s="2">
        <f t="shared" si="129"/>
        <v>0</v>
      </c>
      <c r="AF381" s="2">
        <f t="shared" si="129"/>
        <v>35729.920000000006</v>
      </c>
      <c r="AG381" s="2">
        <f t="shared" si="129"/>
        <v>21906.840000000004</v>
      </c>
      <c r="AH381" s="2">
        <f t="shared" si="129"/>
        <v>8943.09</v>
      </c>
      <c r="AI381" s="2">
        <f t="shared" si="129"/>
        <v>0</v>
      </c>
      <c r="AJ381" s="29">
        <f t="shared" si="129"/>
        <v>0</v>
      </c>
      <c r="AK381" s="30">
        <f t="shared" si="119"/>
        <v>101</v>
      </c>
      <c r="AL381" s="74">
        <f t="shared" si="120"/>
        <v>30849.930000000004</v>
      </c>
      <c r="AM381" s="28">
        <f t="shared" si="121"/>
        <v>-1</v>
      </c>
      <c r="AN381" s="2">
        <f t="shared" si="121"/>
        <v>35</v>
      </c>
      <c r="AO381" s="2">
        <f t="shared" si="121"/>
        <v>-5</v>
      </c>
      <c r="AP381" s="2">
        <f t="shared" si="121"/>
        <v>0</v>
      </c>
      <c r="AQ381" s="2">
        <f t="shared" si="121"/>
        <v>0</v>
      </c>
      <c r="AR381" s="2">
        <f t="shared" si="121"/>
        <v>27552.219999999994</v>
      </c>
      <c r="AS381" s="2">
        <f t="shared" si="121"/>
        <v>24144.279999999992</v>
      </c>
      <c r="AT381" s="2">
        <f t="shared" si="121"/>
        <v>-1565.21</v>
      </c>
      <c r="AU381" s="2">
        <f t="shared" si="121"/>
        <v>0</v>
      </c>
      <c r="AV381" s="29">
        <f t="shared" si="121"/>
        <v>0</v>
      </c>
      <c r="AW381" s="30">
        <f t="shared" si="121"/>
        <v>30</v>
      </c>
      <c r="AX381" s="30">
        <f t="shared" si="121"/>
        <v>22579.069999999989</v>
      </c>
      <c r="AY381" s="77">
        <f t="shared" si="122"/>
        <v>-4.4843049327354259E-3</v>
      </c>
      <c r="AZ381" s="144">
        <f t="shared" si="122"/>
        <v>0.40229885057471265</v>
      </c>
      <c r="BA381" s="144">
        <f t="shared" si="122"/>
        <v>-0.35714285714285715</v>
      </c>
      <c r="BB381" s="38" t="str">
        <f t="shared" si="123"/>
        <v/>
      </c>
      <c r="BC381" s="38" t="str">
        <f t="shared" si="124"/>
        <v/>
      </c>
      <c r="BD381" s="38">
        <f t="shared" si="124"/>
        <v>0.77112459249838761</v>
      </c>
      <c r="BE381" s="38">
        <f t="shared" si="124"/>
        <v>1.1021343105623627</v>
      </c>
      <c r="BF381" s="38">
        <f t="shared" si="124"/>
        <v>-0.17501892522606841</v>
      </c>
      <c r="BG381" s="38" t="str">
        <f t="shared" si="124"/>
        <v/>
      </c>
      <c r="BH381" s="39" t="str">
        <f t="shared" si="124"/>
        <v/>
      </c>
      <c r="BI381" s="76">
        <f t="shared" si="124"/>
        <v>0.29702970297029702</v>
      </c>
      <c r="BJ381" s="145">
        <f t="shared" si="124"/>
        <v>0.73190020204259743</v>
      </c>
      <c r="BK381" s="146">
        <f t="shared" si="125"/>
        <v>285.05468468468467</v>
      </c>
      <c r="BL381" s="96">
        <f t="shared" si="125"/>
        <v>377.46819672131141</v>
      </c>
      <c r="BM381" s="96">
        <f t="shared" si="125"/>
        <v>819.76444444444451</v>
      </c>
      <c r="BN381" s="96" t="str">
        <f t="shared" si="125"/>
        <v/>
      </c>
      <c r="BO381" s="147" t="str">
        <f t="shared" si="125"/>
        <v/>
      </c>
      <c r="BP381" s="146">
        <f t="shared" si="126"/>
        <v>160.22385650224217</v>
      </c>
      <c r="BQ381" s="96">
        <f t="shared" si="126"/>
        <v>251.8027586206897</v>
      </c>
      <c r="BR381" s="96">
        <f t="shared" si="126"/>
        <v>638.79214285714284</v>
      </c>
      <c r="BS381" s="96" t="str">
        <f t="shared" si="126"/>
        <v/>
      </c>
      <c r="BT381" s="147" t="str">
        <f t="shared" si="126"/>
        <v/>
      </c>
      <c r="BU381" s="119">
        <f t="shared" si="127"/>
        <v>124.8308281824425</v>
      </c>
      <c r="BV381" s="120">
        <f t="shared" si="127"/>
        <v>125.66543810062171</v>
      </c>
      <c r="BW381" s="121">
        <f t="shared" si="127"/>
        <v>180.97230158730167</v>
      </c>
      <c r="BX381" s="120" t="str">
        <f t="shared" si="127"/>
        <v/>
      </c>
      <c r="BY381" s="121" t="str">
        <f t="shared" si="127"/>
        <v/>
      </c>
    </row>
    <row r="382" spans="1:77" ht="13.5" thickBot="1" x14ac:dyDescent="0.25">
      <c r="F382" s="78" t="s">
        <v>45</v>
      </c>
      <c r="G382" s="61"/>
      <c r="H382" s="43">
        <f>SUMIF($E$14:$E$377,$F382,H$14:H$377)</f>
        <v>163</v>
      </c>
      <c r="I382" s="44">
        <f t="shared" si="115"/>
        <v>95</v>
      </c>
      <c r="J382" s="44">
        <f t="shared" si="115"/>
        <v>7</v>
      </c>
      <c r="K382" s="44">
        <f t="shared" si="115"/>
        <v>0</v>
      </c>
      <c r="L382" s="44">
        <f t="shared" si="115"/>
        <v>0</v>
      </c>
      <c r="M382" s="44">
        <f t="shared" si="115"/>
        <v>29221.559999999998</v>
      </c>
      <c r="N382" s="44">
        <f t="shared" si="115"/>
        <v>33040.79</v>
      </c>
      <c r="O382" s="44">
        <f t="shared" si="115"/>
        <v>4207.5200000000004</v>
      </c>
      <c r="P382" s="44">
        <f t="shared" si="115"/>
        <v>0</v>
      </c>
      <c r="Q382" s="45">
        <f t="shared" si="115"/>
        <v>0</v>
      </c>
      <c r="R382" s="46">
        <f t="shared" si="116"/>
        <v>102</v>
      </c>
      <c r="S382" s="79">
        <f t="shared" si="117"/>
        <v>37248.31</v>
      </c>
      <c r="T382" s="3"/>
      <c r="U382" s="42"/>
      <c r="V382" s="42"/>
      <c r="W382" s="42"/>
      <c r="X382" s="42"/>
      <c r="Y382" s="78" t="s">
        <v>45</v>
      </c>
      <c r="Z382" s="61"/>
      <c r="AA382" s="43">
        <f>SUMIF($H$35:$H$41,"&lt;&gt;0",AA$35:AA$41)</f>
        <v>139</v>
      </c>
      <c r="AB382" s="44">
        <f t="shared" ref="AB382:AJ382" si="130">SUMIF($R$35:$R$41,"&lt;&gt;0",AB$35:AB$41)</f>
        <v>55</v>
      </c>
      <c r="AC382" s="44">
        <f t="shared" si="130"/>
        <v>11</v>
      </c>
      <c r="AD382" s="44">
        <f t="shared" si="130"/>
        <v>0</v>
      </c>
      <c r="AE382" s="44">
        <f t="shared" si="130"/>
        <v>0</v>
      </c>
      <c r="AF382" s="44">
        <f t="shared" si="130"/>
        <v>25468.370000000003</v>
      </c>
      <c r="AG382" s="44">
        <f t="shared" si="130"/>
        <v>17520.96</v>
      </c>
      <c r="AH382" s="44">
        <f t="shared" si="130"/>
        <v>7018.79</v>
      </c>
      <c r="AI382" s="44">
        <f t="shared" si="130"/>
        <v>0</v>
      </c>
      <c r="AJ382" s="45">
        <f t="shared" si="130"/>
        <v>0</v>
      </c>
      <c r="AK382" s="46">
        <f t="shared" si="119"/>
        <v>66</v>
      </c>
      <c r="AL382" s="79">
        <f t="shared" si="120"/>
        <v>24539.75</v>
      </c>
      <c r="AM382" s="43">
        <f t="shared" si="121"/>
        <v>24</v>
      </c>
      <c r="AN382" s="44">
        <f t="shared" si="121"/>
        <v>40</v>
      </c>
      <c r="AO382" s="44">
        <f t="shared" si="121"/>
        <v>-4</v>
      </c>
      <c r="AP382" s="44">
        <f t="shared" si="121"/>
        <v>0</v>
      </c>
      <c r="AQ382" s="44">
        <f t="shared" si="121"/>
        <v>0</v>
      </c>
      <c r="AR382" s="44">
        <f t="shared" si="121"/>
        <v>3753.1899999999951</v>
      </c>
      <c r="AS382" s="44">
        <f t="shared" si="121"/>
        <v>15519.830000000002</v>
      </c>
      <c r="AT382" s="44">
        <f t="shared" si="121"/>
        <v>-2811.2699999999995</v>
      </c>
      <c r="AU382" s="44">
        <f t="shared" si="121"/>
        <v>0</v>
      </c>
      <c r="AV382" s="45">
        <f t="shared" si="121"/>
        <v>0</v>
      </c>
      <c r="AW382" s="46">
        <f t="shared" si="121"/>
        <v>36</v>
      </c>
      <c r="AX382" s="46">
        <f t="shared" si="121"/>
        <v>12708.559999999998</v>
      </c>
      <c r="AY382" s="82">
        <f t="shared" si="122"/>
        <v>0.17266187050359713</v>
      </c>
      <c r="AZ382" s="56">
        <f t="shared" si="122"/>
        <v>0.72727272727272729</v>
      </c>
      <c r="BA382" s="56">
        <f t="shared" si="122"/>
        <v>-0.36363636363636365</v>
      </c>
      <c r="BB382" s="56" t="str">
        <f t="shared" si="123"/>
        <v/>
      </c>
      <c r="BC382" s="56" t="str">
        <f t="shared" si="124"/>
        <v/>
      </c>
      <c r="BD382" s="56">
        <f t="shared" si="124"/>
        <v>0.14736671408496085</v>
      </c>
      <c r="BE382" s="56">
        <f t="shared" si="124"/>
        <v>0.88578650941500936</v>
      </c>
      <c r="BF382" s="56">
        <f t="shared" si="124"/>
        <v>-0.40053485002400691</v>
      </c>
      <c r="BG382" s="56" t="str">
        <f t="shared" si="124"/>
        <v/>
      </c>
      <c r="BH382" s="57" t="str">
        <f t="shared" si="124"/>
        <v/>
      </c>
      <c r="BI382" s="81">
        <f t="shared" si="124"/>
        <v>0.54545454545454541</v>
      </c>
      <c r="BJ382" s="148">
        <f t="shared" si="124"/>
        <v>0.51787650648437733</v>
      </c>
      <c r="BK382" s="149">
        <f t="shared" si="125"/>
        <v>179.27337423312883</v>
      </c>
      <c r="BL382" s="150">
        <f t="shared" si="125"/>
        <v>347.79778947368425</v>
      </c>
      <c r="BM382" s="150">
        <f t="shared" si="125"/>
        <v>601.07428571428579</v>
      </c>
      <c r="BN382" s="150" t="str">
        <f t="shared" si="125"/>
        <v/>
      </c>
      <c r="BO382" s="151" t="str">
        <f t="shared" si="125"/>
        <v/>
      </c>
      <c r="BP382" s="149">
        <f t="shared" si="126"/>
        <v>183.22568345323742</v>
      </c>
      <c r="BQ382" s="150">
        <f t="shared" si="126"/>
        <v>318.5629090909091</v>
      </c>
      <c r="BR382" s="150">
        <f t="shared" si="126"/>
        <v>638.07181818181823</v>
      </c>
      <c r="BS382" s="150" t="str">
        <f t="shared" si="126"/>
        <v/>
      </c>
      <c r="BT382" s="151" t="str">
        <f t="shared" si="126"/>
        <v/>
      </c>
      <c r="BU382" s="122">
        <f t="shared" si="127"/>
        <v>-3.9523092201085888</v>
      </c>
      <c r="BV382" s="123">
        <f t="shared" si="127"/>
        <v>29.234880382775145</v>
      </c>
      <c r="BW382" s="124">
        <f t="shared" si="127"/>
        <v>-36.997532467532437</v>
      </c>
      <c r="BX382" s="123" t="str">
        <f t="shared" si="127"/>
        <v/>
      </c>
      <c r="BY382" s="124" t="str">
        <f t="shared" si="127"/>
        <v/>
      </c>
    </row>
    <row r="383" spans="1:77" x14ac:dyDescent="0.2">
      <c r="A383" t="s">
        <v>46</v>
      </c>
      <c r="B383" t="s">
        <v>46</v>
      </c>
      <c r="C383" t="s">
        <v>47</v>
      </c>
      <c r="D383" t="s">
        <v>47</v>
      </c>
      <c r="F383" s="83" t="s">
        <v>48</v>
      </c>
      <c r="G383" s="60"/>
      <c r="H383" s="32">
        <f t="shared" ref="H383:Q383" si="131">SUM(H379:H382)</f>
        <v>667</v>
      </c>
      <c r="I383" s="5">
        <f>SUM(I379:I382)</f>
        <v>408</v>
      </c>
      <c r="J383" s="5">
        <f>SUM(J379:J382)</f>
        <v>51</v>
      </c>
      <c r="K383" s="5">
        <f t="shared" si="131"/>
        <v>0</v>
      </c>
      <c r="L383" s="5">
        <f t="shared" si="131"/>
        <v>0</v>
      </c>
      <c r="M383" s="5">
        <f t="shared" si="131"/>
        <v>163774.66999999998</v>
      </c>
      <c r="N383" s="5">
        <f>SUM(N379:N382)</f>
        <v>181500.9</v>
      </c>
      <c r="O383" s="5">
        <f>SUM(O379:O382)</f>
        <v>35089.32</v>
      </c>
      <c r="P383" s="5">
        <f t="shared" si="131"/>
        <v>0</v>
      </c>
      <c r="Q383" s="33">
        <f t="shared" si="131"/>
        <v>0</v>
      </c>
      <c r="R383" s="74">
        <f t="shared" si="116"/>
        <v>459</v>
      </c>
      <c r="S383" s="74">
        <f t="shared" si="117"/>
        <v>216590.22</v>
      </c>
      <c r="T383" s="3" t="s">
        <v>49</v>
      </c>
      <c r="U383" t="s">
        <v>49</v>
      </c>
      <c r="V383" t="s">
        <v>47</v>
      </c>
      <c r="W383" t="s">
        <v>47</v>
      </c>
      <c r="Y383" s="83" t="s">
        <v>48</v>
      </c>
      <c r="Z383" s="60"/>
      <c r="AA383" s="32">
        <f t="shared" ref="AA383:AJ383" si="132">SUM(AA379:AA382)</f>
        <v>731</v>
      </c>
      <c r="AB383" s="5">
        <f>SUM(AB379:AB382)</f>
        <v>235</v>
      </c>
      <c r="AC383" s="5">
        <f>SUM(AC379:AC382)</f>
        <v>51</v>
      </c>
      <c r="AD383" s="5">
        <f t="shared" si="132"/>
        <v>0</v>
      </c>
      <c r="AE383" s="5">
        <f t="shared" si="132"/>
        <v>0</v>
      </c>
      <c r="AF383" s="5">
        <f t="shared" si="132"/>
        <v>131900.51999999999</v>
      </c>
      <c r="AG383" s="5">
        <f>SUM(AG379:AG382)</f>
        <v>66889.34</v>
      </c>
      <c r="AH383" s="5">
        <f>SUM(AH379:AH382)</f>
        <v>33853.589999999997</v>
      </c>
      <c r="AI383" s="5">
        <f t="shared" si="132"/>
        <v>0</v>
      </c>
      <c r="AJ383" s="33">
        <f t="shared" si="132"/>
        <v>0</v>
      </c>
      <c r="AK383" s="74">
        <f t="shared" si="119"/>
        <v>286</v>
      </c>
      <c r="AL383" s="74">
        <f t="shared" si="120"/>
        <v>100742.93</v>
      </c>
      <c r="AM383" s="28">
        <f t="shared" si="121"/>
        <v>-64</v>
      </c>
      <c r="AN383" s="2">
        <f t="shared" si="121"/>
        <v>173</v>
      </c>
      <c r="AO383" s="2">
        <f t="shared" si="121"/>
        <v>0</v>
      </c>
      <c r="AP383" s="2">
        <f t="shared" si="121"/>
        <v>0</v>
      </c>
      <c r="AQ383" s="2">
        <f t="shared" si="121"/>
        <v>0</v>
      </c>
      <c r="AR383" s="2">
        <f t="shared" si="121"/>
        <v>31874.149999999994</v>
      </c>
      <c r="AS383" s="2">
        <f t="shared" si="121"/>
        <v>114611.56</v>
      </c>
      <c r="AT383" s="2">
        <f t="shared" si="121"/>
        <v>1235.7300000000032</v>
      </c>
      <c r="AU383" s="2">
        <f t="shared" si="121"/>
        <v>0</v>
      </c>
      <c r="AV383" s="29">
        <f t="shared" si="121"/>
        <v>0</v>
      </c>
      <c r="AW383" s="30">
        <f t="shared" si="121"/>
        <v>173</v>
      </c>
      <c r="AX383" s="30">
        <f t="shared" si="121"/>
        <v>115847.29000000001</v>
      </c>
      <c r="AY383" s="77">
        <f t="shared" si="122"/>
        <v>-8.7551299589603282E-2</v>
      </c>
      <c r="AZ383" s="144">
        <f t="shared" si="122"/>
        <v>0.7361702127659574</v>
      </c>
      <c r="BA383" s="144">
        <f t="shared" si="122"/>
        <v>0</v>
      </c>
      <c r="BB383" s="38" t="str">
        <f t="shared" si="123"/>
        <v/>
      </c>
      <c r="BC383" s="38" t="str">
        <f t="shared" si="124"/>
        <v/>
      </c>
      <c r="BD383" s="38">
        <f t="shared" si="124"/>
        <v>0.24165295178517868</v>
      </c>
      <c r="BE383" s="38">
        <f t="shared" si="124"/>
        <v>1.7134503046374805</v>
      </c>
      <c r="BF383" s="38">
        <f t="shared" si="124"/>
        <v>3.650218484952418E-2</v>
      </c>
      <c r="BG383" s="38" t="str">
        <f t="shared" si="124"/>
        <v/>
      </c>
      <c r="BH383" s="39" t="str">
        <f t="shared" si="124"/>
        <v/>
      </c>
      <c r="BI383" s="76">
        <f t="shared" si="124"/>
        <v>0.6048951048951049</v>
      </c>
      <c r="BJ383" s="145">
        <f t="shared" si="124"/>
        <v>1.1499297270786151</v>
      </c>
      <c r="BK383" s="146">
        <f t="shared" si="125"/>
        <v>245.53923538230882</v>
      </c>
      <c r="BL383" s="96">
        <f t="shared" si="125"/>
        <v>444.85514705882349</v>
      </c>
      <c r="BM383" s="96">
        <f t="shared" si="125"/>
        <v>688.02588235294115</v>
      </c>
      <c r="BN383" s="96" t="str">
        <f t="shared" si="125"/>
        <v/>
      </c>
      <c r="BO383" s="147" t="str">
        <f t="shared" si="125"/>
        <v/>
      </c>
      <c r="BP383" s="141">
        <f t="shared" si="126"/>
        <v>180.43846785225716</v>
      </c>
      <c r="BQ383" s="142">
        <f t="shared" si="126"/>
        <v>284.63548936170213</v>
      </c>
      <c r="BR383" s="142">
        <f t="shared" si="126"/>
        <v>663.79588235294113</v>
      </c>
      <c r="BS383" s="142" t="str">
        <f t="shared" si="126"/>
        <v/>
      </c>
      <c r="BT383" s="143" t="str">
        <f t="shared" si="126"/>
        <v/>
      </c>
      <c r="BU383" s="119">
        <f t="shared" si="127"/>
        <v>65.100767530051655</v>
      </c>
      <c r="BV383" s="120">
        <f t="shared" si="127"/>
        <v>160.21965769712136</v>
      </c>
      <c r="BW383" s="121">
        <f t="shared" si="127"/>
        <v>24.230000000000018</v>
      </c>
      <c r="BX383" s="120" t="str">
        <f t="shared" si="127"/>
        <v/>
      </c>
      <c r="BY383" s="121" t="str">
        <f t="shared" si="127"/>
        <v/>
      </c>
    </row>
    <row r="384" spans="1:77" ht="13.5" thickBot="1" x14ac:dyDescent="0.25">
      <c r="A384" t="s">
        <v>46</v>
      </c>
      <c r="B384" t="s">
        <v>46</v>
      </c>
      <c r="C384" t="s">
        <v>47</v>
      </c>
      <c r="D384" t="s">
        <v>47</v>
      </c>
      <c r="F384" s="78" t="s">
        <v>50</v>
      </c>
      <c r="G384" s="61"/>
      <c r="H384" s="48">
        <f>SUMIFS(H$7:H$377,$B$7:$B$377,$B384,$D$7:$D$377,$D384)</f>
        <v>706</v>
      </c>
      <c r="I384" s="49">
        <f t="shared" ref="I384:Q384" si="133">SUMIFS(I$7:I$377,$B$7:$B$377,$B384,$D$7:$D$377,$D384)</f>
        <v>458</v>
      </c>
      <c r="J384" s="49">
        <f t="shared" si="133"/>
        <v>44</v>
      </c>
      <c r="K384" s="49">
        <f t="shared" si="133"/>
        <v>0</v>
      </c>
      <c r="L384" s="49">
        <f t="shared" si="133"/>
        <v>0</v>
      </c>
      <c r="M384" s="49">
        <f t="shared" si="133"/>
        <v>171326.82</v>
      </c>
      <c r="N384" s="49">
        <f t="shared" si="133"/>
        <v>197149.69</v>
      </c>
      <c r="O384" s="49">
        <f t="shared" si="133"/>
        <v>28989.260000000002</v>
      </c>
      <c r="P384" s="49">
        <f t="shared" si="133"/>
        <v>0</v>
      </c>
      <c r="Q384" s="50">
        <f t="shared" si="133"/>
        <v>0</v>
      </c>
      <c r="R384" s="79">
        <f t="shared" si="116"/>
        <v>502</v>
      </c>
      <c r="S384" s="79">
        <f t="shared" si="117"/>
        <v>226138.95</v>
      </c>
      <c r="T384" s="3" t="s">
        <v>49</v>
      </c>
      <c r="U384" s="42" t="s">
        <v>49</v>
      </c>
      <c r="V384" s="42" t="s">
        <v>47</v>
      </c>
      <c r="W384" s="42" t="s">
        <v>47</v>
      </c>
      <c r="X384" s="42"/>
      <c r="Y384" s="78" t="s">
        <v>50</v>
      </c>
      <c r="Z384" s="61"/>
      <c r="AA384" s="48">
        <f>SUMIFS(AA$7:AA$377,$H$7:$H$377,"&lt;&gt;0",$U$7:$U$377,$U384,$W$7:$W$377,$W384)</f>
        <v>821</v>
      </c>
      <c r="AB384" s="49">
        <f t="shared" ref="AB384:AJ384" si="134">SUMIFS(AB$7:AB$377,$R$7:$R$377,"&lt;&gt;0",$U$7:$U$377,$U384,$W$7:$W$377,$W384)</f>
        <v>304</v>
      </c>
      <c r="AC384" s="49">
        <f t="shared" si="134"/>
        <v>50</v>
      </c>
      <c r="AD384" s="49">
        <f t="shared" si="134"/>
        <v>0</v>
      </c>
      <c r="AE384" s="49">
        <f t="shared" si="134"/>
        <v>0</v>
      </c>
      <c r="AF384" s="49">
        <f t="shared" si="134"/>
        <v>147753.53000000006</v>
      </c>
      <c r="AG384" s="49">
        <f t="shared" si="134"/>
        <v>90685.739999999991</v>
      </c>
      <c r="AH384" s="49">
        <f t="shared" si="134"/>
        <v>33135.870000000003</v>
      </c>
      <c r="AI384" s="49">
        <f t="shared" si="134"/>
        <v>0</v>
      </c>
      <c r="AJ384" s="50">
        <f t="shared" si="134"/>
        <v>0</v>
      </c>
      <c r="AK384" s="79">
        <f t="shared" si="119"/>
        <v>354</v>
      </c>
      <c r="AL384" s="79">
        <f t="shared" si="120"/>
        <v>123821.60999999999</v>
      </c>
      <c r="AM384" s="43">
        <f t="shared" si="121"/>
        <v>-115</v>
      </c>
      <c r="AN384" s="44">
        <f t="shared" si="121"/>
        <v>154</v>
      </c>
      <c r="AO384" s="44">
        <f t="shared" si="121"/>
        <v>-6</v>
      </c>
      <c r="AP384" s="44">
        <f t="shared" si="121"/>
        <v>0</v>
      </c>
      <c r="AQ384" s="44">
        <f t="shared" si="121"/>
        <v>0</v>
      </c>
      <c r="AR384" s="44">
        <f t="shared" si="121"/>
        <v>23573.28999999995</v>
      </c>
      <c r="AS384" s="44">
        <f t="shared" si="121"/>
        <v>106463.95000000001</v>
      </c>
      <c r="AT384" s="44">
        <f t="shared" si="121"/>
        <v>-4146.6100000000006</v>
      </c>
      <c r="AU384" s="44">
        <f t="shared" si="121"/>
        <v>0</v>
      </c>
      <c r="AV384" s="45">
        <f t="shared" si="121"/>
        <v>0</v>
      </c>
      <c r="AW384" s="46">
        <f t="shared" si="121"/>
        <v>148</v>
      </c>
      <c r="AX384" s="46">
        <f t="shared" si="121"/>
        <v>102317.34000000003</v>
      </c>
      <c r="AY384" s="82">
        <f t="shared" si="122"/>
        <v>-0.14007308160779536</v>
      </c>
      <c r="AZ384" s="56">
        <f t="shared" si="122"/>
        <v>0.50657894736842102</v>
      </c>
      <c r="BA384" s="56">
        <f t="shared" si="122"/>
        <v>-0.12</v>
      </c>
      <c r="BB384" s="56" t="str">
        <f t="shared" si="123"/>
        <v/>
      </c>
      <c r="BC384" s="56" t="str">
        <f t="shared" si="124"/>
        <v/>
      </c>
      <c r="BD384" s="56">
        <f t="shared" si="124"/>
        <v>0.15954468228271732</v>
      </c>
      <c r="BE384" s="56">
        <f t="shared" si="124"/>
        <v>1.1739877736014508</v>
      </c>
      <c r="BF384" s="56">
        <f t="shared" si="124"/>
        <v>-0.12513961456270803</v>
      </c>
      <c r="BG384" s="56" t="str">
        <f t="shared" si="124"/>
        <v/>
      </c>
      <c r="BH384" s="57" t="str">
        <f t="shared" si="124"/>
        <v/>
      </c>
      <c r="BI384" s="81">
        <f t="shared" si="124"/>
        <v>0.41807909604519772</v>
      </c>
      <c r="BJ384" s="148">
        <f t="shared" si="124"/>
        <v>0.82632861905123056</v>
      </c>
      <c r="BK384" s="149">
        <f t="shared" si="125"/>
        <v>242.67254957507083</v>
      </c>
      <c r="BL384" s="150">
        <f t="shared" si="125"/>
        <v>430.45783842794759</v>
      </c>
      <c r="BM384" s="150">
        <f t="shared" si="125"/>
        <v>658.84681818181821</v>
      </c>
      <c r="BN384" s="150" t="str">
        <f t="shared" si="125"/>
        <v/>
      </c>
      <c r="BO384" s="151" t="str">
        <f t="shared" si="125"/>
        <v/>
      </c>
      <c r="BP384" s="149">
        <f t="shared" si="126"/>
        <v>179.96775883069435</v>
      </c>
      <c r="BQ384" s="150">
        <f t="shared" si="126"/>
        <v>298.30835526315786</v>
      </c>
      <c r="BR384" s="150">
        <f t="shared" si="126"/>
        <v>662.7174</v>
      </c>
      <c r="BS384" s="150" t="str">
        <f t="shared" si="126"/>
        <v/>
      </c>
      <c r="BT384" s="151" t="str">
        <f t="shared" si="126"/>
        <v/>
      </c>
      <c r="BU384" s="122">
        <f t="shared" si="127"/>
        <v>62.704790744376481</v>
      </c>
      <c r="BV384" s="123">
        <f t="shared" si="127"/>
        <v>132.14948316478973</v>
      </c>
      <c r="BW384" s="124">
        <f t="shared" si="127"/>
        <v>-3.8705818181817904</v>
      </c>
      <c r="BX384" s="123" t="str">
        <f t="shared" si="127"/>
        <v/>
      </c>
      <c r="BY384" s="124" t="str">
        <f t="shared" si="127"/>
        <v/>
      </c>
    </row>
    <row r="385" spans="1:77" ht="13.5" thickBot="1" x14ac:dyDescent="0.25">
      <c r="R385" s="1"/>
      <c r="T385" s="3"/>
      <c r="AK385" s="1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3"/>
      <c r="AX385" s="3"/>
      <c r="AY385" s="38"/>
      <c r="AZ385" s="38"/>
      <c r="BA385" s="38"/>
      <c r="BB385" s="38"/>
      <c r="BC385" s="38"/>
      <c r="BD385" s="38"/>
      <c r="BE385" s="38"/>
      <c r="BF385" s="38"/>
      <c r="BG385" s="38"/>
      <c r="BH385" s="38"/>
      <c r="BI385" s="85"/>
      <c r="BJ385" s="85"/>
      <c r="BK385" s="96" t="str">
        <f t="shared" si="125"/>
        <v/>
      </c>
      <c r="BL385" s="96" t="str">
        <f t="shared" si="125"/>
        <v/>
      </c>
      <c r="BM385" s="96" t="str">
        <f t="shared" si="125"/>
        <v/>
      </c>
      <c r="BN385" s="96" t="str">
        <f t="shared" si="125"/>
        <v/>
      </c>
      <c r="BO385" s="96" t="str">
        <f t="shared" si="125"/>
        <v/>
      </c>
      <c r="BP385" s="96" t="str">
        <f t="shared" si="126"/>
        <v/>
      </c>
      <c r="BQ385" s="96" t="str">
        <f t="shared" si="126"/>
        <v/>
      </c>
      <c r="BR385" s="96" t="str">
        <f t="shared" si="126"/>
        <v/>
      </c>
      <c r="BS385" s="96" t="str">
        <f t="shared" si="126"/>
        <v/>
      </c>
      <c r="BT385" s="96" t="str">
        <f t="shared" si="126"/>
        <v/>
      </c>
    </row>
    <row r="386" spans="1:77" x14ac:dyDescent="0.2">
      <c r="F386" s="62" t="s">
        <v>51</v>
      </c>
      <c r="G386" s="63"/>
      <c r="H386" s="64">
        <f>SUMIF($E$14:$E$377,$F386,$H$14:$H$377)</f>
        <v>142</v>
      </c>
      <c r="I386" s="65">
        <f t="shared" ref="I386:Q390" si="135">SUMIF($E$14:$E$377,$F386,I$14:I$377)</f>
        <v>112</v>
      </c>
      <c r="J386" s="65">
        <f t="shared" si="135"/>
        <v>7</v>
      </c>
      <c r="K386" s="65">
        <f t="shared" si="135"/>
        <v>0</v>
      </c>
      <c r="L386" s="65">
        <f t="shared" si="135"/>
        <v>0</v>
      </c>
      <c r="M386" s="65">
        <f t="shared" si="135"/>
        <v>26022.77</v>
      </c>
      <c r="N386" s="65">
        <f t="shared" si="135"/>
        <v>36097.79</v>
      </c>
      <c r="O386" s="65">
        <f t="shared" si="135"/>
        <v>4630.46</v>
      </c>
      <c r="P386" s="65">
        <f t="shared" si="135"/>
        <v>0</v>
      </c>
      <c r="Q386" s="86">
        <f t="shared" si="135"/>
        <v>0</v>
      </c>
      <c r="R386" s="69">
        <f t="shared" ref="R386:R392" si="136">SUM(I386:L386)</f>
        <v>119</v>
      </c>
      <c r="S386" s="95">
        <f t="shared" ref="S386:S392" si="137">SUM(N386:Q386)</f>
        <v>40728.25</v>
      </c>
      <c r="T386" s="3"/>
      <c r="U386" s="67"/>
      <c r="V386" s="67"/>
      <c r="W386" s="67"/>
      <c r="X386" s="67"/>
      <c r="Y386" s="62" t="s">
        <v>51</v>
      </c>
      <c r="Z386" s="63"/>
      <c r="AA386" s="65">
        <f>SUMIF($H$42:$H$48,"&lt;&gt;0",AA$42:AA$48)</f>
        <v>175</v>
      </c>
      <c r="AB386" s="65">
        <f t="shared" ref="AB386:AJ386" si="138">SUMIF($R$42:$R$48,"&lt;&gt;0",AB$42:AB$48)</f>
        <v>74</v>
      </c>
      <c r="AC386" s="65">
        <f t="shared" si="138"/>
        <v>6</v>
      </c>
      <c r="AD386" s="65">
        <f t="shared" si="138"/>
        <v>0</v>
      </c>
      <c r="AE386" s="65">
        <f t="shared" si="138"/>
        <v>0</v>
      </c>
      <c r="AF386" s="65">
        <f t="shared" si="138"/>
        <v>27372.37</v>
      </c>
      <c r="AG386" s="65">
        <f t="shared" si="138"/>
        <v>26218.620000000003</v>
      </c>
      <c r="AH386" s="65">
        <f t="shared" si="138"/>
        <v>2964.22</v>
      </c>
      <c r="AI386" s="65">
        <f t="shared" si="138"/>
        <v>0</v>
      </c>
      <c r="AJ386" s="86">
        <f t="shared" si="138"/>
        <v>0</v>
      </c>
      <c r="AK386" s="69">
        <f t="shared" ref="AK386:AK392" si="139">SUM(AB386:AE386)</f>
        <v>80</v>
      </c>
      <c r="AL386" s="95">
        <f t="shared" ref="AL386:AL392" si="140">SUM(AG386:AJ386)</f>
        <v>29182.840000000004</v>
      </c>
      <c r="AM386" s="65">
        <f t="shared" ref="AM386:AX392" si="141">+H386-AA386</f>
        <v>-33</v>
      </c>
      <c r="AN386" s="65">
        <f t="shared" si="141"/>
        <v>38</v>
      </c>
      <c r="AO386" s="65">
        <f t="shared" si="141"/>
        <v>1</v>
      </c>
      <c r="AP386" s="65">
        <f t="shared" si="141"/>
        <v>0</v>
      </c>
      <c r="AQ386" s="65">
        <f t="shared" si="141"/>
        <v>0</v>
      </c>
      <c r="AR386" s="65">
        <f t="shared" si="141"/>
        <v>-1349.5999999999985</v>
      </c>
      <c r="AS386" s="65">
        <f t="shared" si="141"/>
        <v>9879.1699999999983</v>
      </c>
      <c r="AT386" s="65">
        <f t="shared" si="141"/>
        <v>1666.2400000000002</v>
      </c>
      <c r="AU386" s="65">
        <f t="shared" si="141"/>
        <v>0</v>
      </c>
      <c r="AV386" s="86">
        <f t="shared" si="141"/>
        <v>0</v>
      </c>
      <c r="AW386" s="69">
        <f t="shared" si="141"/>
        <v>39</v>
      </c>
      <c r="AX386" s="87">
        <f t="shared" si="141"/>
        <v>11545.409999999996</v>
      </c>
      <c r="AY386" s="70">
        <f t="shared" ref="AY386:BA392" si="142">IFERROR(AM386/AA386,"")</f>
        <v>-0.18857142857142858</v>
      </c>
      <c r="AZ386" s="70">
        <f t="shared" si="142"/>
        <v>0.51351351351351349</v>
      </c>
      <c r="BA386" s="70">
        <f t="shared" si="142"/>
        <v>0.16666666666666666</v>
      </c>
      <c r="BB386" s="70" t="str">
        <f t="shared" ref="BB386:BB392" si="143">IFERROR(AN386/AD386,"")</f>
        <v/>
      </c>
      <c r="BC386" s="70" t="str">
        <f t="shared" ref="BC386:BJ392" si="144">IFERROR(AQ386/AE386,"")</f>
        <v/>
      </c>
      <c r="BD386" s="70">
        <f t="shared" si="144"/>
        <v>-4.9305193521788526E-2</v>
      </c>
      <c r="BE386" s="70">
        <f t="shared" si="144"/>
        <v>0.37679977054475017</v>
      </c>
      <c r="BF386" s="70">
        <f t="shared" si="144"/>
        <v>0.56211752164144368</v>
      </c>
      <c r="BG386" s="70" t="str">
        <f t="shared" si="144"/>
        <v/>
      </c>
      <c r="BH386" s="70" t="str">
        <f t="shared" si="144"/>
        <v/>
      </c>
      <c r="BI386" s="71">
        <f t="shared" si="144"/>
        <v>0.48749999999999999</v>
      </c>
      <c r="BJ386" s="71">
        <f t="shared" si="144"/>
        <v>0.39562324982763825</v>
      </c>
      <c r="BK386" s="141">
        <f t="shared" si="125"/>
        <v>183.25894366197184</v>
      </c>
      <c r="BL386" s="142">
        <f t="shared" si="125"/>
        <v>322.30169642857146</v>
      </c>
      <c r="BM386" s="142">
        <f t="shared" si="125"/>
        <v>661.49428571428575</v>
      </c>
      <c r="BN386" s="142" t="str">
        <f t="shared" si="125"/>
        <v/>
      </c>
      <c r="BO386" s="143" t="str">
        <f t="shared" si="125"/>
        <v/>
      </c>
      <c r="BP386" s="141">
        <f t="shared" si="126"/>
        <v>156.41354285714286</v>
      </c>
      <c r="BQ386" s="142">
        <f t="shared" si="126"/>
        <v>354.30567567567573</v>
      </c>
      <c r="BR386" s="142">
        <f t="shared" si="126"/>
        <v>494.03666666666663</v>
      </c>
      <c r="BS386" s="142" t="str">
        <f t="shared" si="126"/>
        <v/>
      </c>
      <c r="BT386" s="143" t="str">
        <f t="shared" si="126"/>
        <v/>
      </c>
      <c r="BU386" s="141">
        <f t="shared" ref="BU386:BY392" si="145">IFERROR(BK386-BP386,"")</f>
        <v>26.845400804828984</v>
      </c>
      <c r="BV386" s="142">
        <f t="shared" si="145"/>
        <v>-32.003979247104269</v>
      </c>
      <c r="BW386" s="143">
        <f t="shared" si="145"/>
        <v>167.45761904761912</v>
      </c>
      <c r="BX386" s="142" t="str">
        <f t="shared" si="145"/>
        <v/>
      </c>
      <c r="BY386" s="143" t="str">
        <f t="shared" si="145"/>
        <v/>
      </c>
    </row>
    <row r="387" spans="1:77" x14ac:dyDescent="0.2">
      <c r="F387" s="73" t="s">
        <v>52</v>
      </c>
      <c r="G387" s="60"/>
      <c r="H387" s="28">
        <f>SUMIF($E$14:$E$377,$F387,H$14:H$377)</f>
        <v>143</v>
      </c>
      <c r="I387" s="138">
        <f t="shared" si="135"/>
        <v>130</v>
      </c>
      <c r="J387" s="138">
        <f t="shared" si="135"/>
        <v>7</v>
      </c>
      <c r="K387" s="2">
        <f t="shared" si="135"/>
        <v>0</v>
      </c>
      <c r="L387" s="2">
        <f t="shared" si="135"/>
        <v>0</v>
      </c>
      <c r="M387" s="2">
        <f t="shared" si="135"/>
        <v>27348.04</v>
      </c>
      <c r="N387" s="2">
        <f t="shared" si="135"/>
        <v>36235.590000000004</v>
      </c>
      <c r="O387" s="2">
        <f t="shared" si="135"/>
        <v>3476.75</v>
      </c>
      <c r="P387" s="2">
        <f t="shared" si="135"/>
        <v>0</v>
      </c>
      <c r="Q387" s="29">
        <f t="shared" si="135"/>
        <v>0</v>
      </c>
      <c r="R387" s="30">
        <f t="shared" si="136"/>
        <v>137</v>
      </c>
      <c r="S387" s="34">
        <f t="shared" si="137"/>
        <v>39712.340000000004</v>
      </c>
      <c r="T387" s="3"/>
      <c r="Y387" s="73" t="s">
        <v>52</v>
      </c>
      <c r="Z387" s="60"/>
      <c r="AA387" s="2">
        <f>SUMIF($H$49:$H$55,"&lt;&gt;0",AA$49:AA$55)</f>
        <v>210</v>
      </c>
      <c r="AB387" s="2">
        <f t="shared" ref="AB387:AJ387" si="146">SUMIF($R$49:$R$55,"&lt;&gt;0",AB$49:AB$55)</f>
        <v>79</v>
      </c>
      <c r="AC387" s="2">
        <f t="shared" si="146"/>
        <v>10</v>
      </c>
      <c r="AD387" s="2">
        <f t="shared" si="146"/>
        <v>0</v>
      </c>
      <c r="AE387" s="2">
        <f t="shared" si="146"/>
        <v>0</v>
      </c>
      <c r="AF387" s="2">
        <f t="shared" si="146"/>
        <v>31250.71</v>
      </c>
      <c r="AG387" s="2">
        <f t="shared" si="146"/>
        <v>20436.89</v>
      </c>
      <c r="AH387" s="2">
        <f t="shared" si="146"/>
        <v>6768.45</v>
      </c>
      <c r="AI387" s="2">
        <f t="shared" si="146"/>
        <v>0</v>
      </c>
      <c r="AJ387" s="29">
        <f t="shared" si="146"/>
        <v>0</v>
      </c>
      <c r="AK387" s="30">
        <f t="shared" si="139"/>
        <v>89</v>
      </c>
      <c r="AL387" s="34">
        <f t="shared" si="140"/>
        <v>27205.34</v>
      </c>
      <c r="AM387" s="2">
        <f t="shared" si="141"/>
        <v>-67</v>
      </c>
      <c r="AN387" s="2">
        <f t="shared" si="141"/>
        <v>51</v>
      </c>
      <c r="AO387" s="2">
        <f t="shared" si="141"/>
        <v>-3</v>
      </c>
      <c r="AP387" s="2">
        <f t="shared" si="141"/>
        <v>0</v>
      </c>
      <c r="AQ387" s="2">
        <f t="shared" si="141"/>
        <v>0</v>
      </c>
      <c r="AR387" s="2">
        <f t="shared" si="141"/>
        <v>-3902.6699999999983</v>
      </c>
      <c r="AS387" s="2">
        <f t="shared" si="141"/>
        <v>15798.700000000004</v>
      </c>
      <c r="AT387" s="2">
        <f t="shared" si="141"/>
        <v>-3291.7</v>
      </c>
      <c r="AU387" s="2">
        <f t="shared" si="141"/>
        <v>0</v>
      </c>
      <c r="AV387" s="29">
        <f t="shared" si="141"/>
        <v>0</v>
      </c>
      <c r="AW387" s="30">
        <f t="shared" si="141"/>
        <v>48</v>
      </c>
      <c r="AX387" s="31">
        <f t="shared" si="141"/>
        <v>12507.000000000004</v>
      </c>
      <c r="AY387" s="38">
        <f t="shared" si="142"/>
        <v>-0.31904761904761902</v>
      </c>
      <c r="AZ387" s="38">
        <f t="shared" si="142"/>
        <v>0.64556962025316456</v>
      </c>
      <c r="BA387" s="38">
        <f t="shared" si="142"/>
        <v>-0.3</v>
      </c>
      <c r="BB387" s="38" t="str">
        <f t="shared" si="143"/>
        <v/>
      </c>
      <c r="BC387" s="38" t="str">
        <f t="shared" si="144"/>
        <v/>
      </c>
      <c r="BD387" s="38">
        <f t="shared" si="144"/>
        <v>-0.12488260266726735</v>
      </c>
      <c r="BE387" s="38">
        <f t="shared" si="144"/>
        <v>0.77304814969400948</v>
      </c>
      <c r="BF387" s="38">
        <f t="shared" si="144"/>
        <v>-0.48632995737576551</v>
      </c>
      <c r="BG387" s="38" t="str">
        <f t="shared" si="144"/>
        <v/>
      </c>
      <c r="BH387" s="38" t="str">
        <f t="shared" si="144"/>
        <v/>
      </c>
      <c r="BI387" s="76">
        <f t="shared" si="144"/>
        <v>0.5393258426966292</v>
      </c>
      <c r="BJ387" s="76">
        <f t="shared" si="144"/>
        <v>0.4597259214551262</v>
      </c>
      <c r="BK387" s="146">
        <f t="shared" si="125"/>
        <v>191.24503496503496</v>
      </c>
      <c r="BL387" s="96">
        <f t="shared" si="125"/>
        <v>278.73530769230774</v>
      </c>
      <c r="BM387" s="96">
        <f t="shared" si="125"/>
        <v>496.67857142857144</v>
      </c>
      <c r="BN387" s="96" t="str">
        <f t="shared" si="125"/>
        <v/>
      </c>
      <c r="BO387" s="147" t="str">
        <f t="shared" si="125"/>
        <v/>
      </c>
      <c r="BP387" s="146">
        <f t="shared" si="126"/>
        <v>148.81290476190475</v>
      </c>
      <c r="BQ387" s="96">
        <f t="shared" si="126"/>
        <v>258.6948101265823</v>
      </c>
      <c r="BR387" s="96">
        <f t="shared" si="126"/>
        <v>676.84500000000003</v>
      </c>
      <c r="BS387" s="96" t="str">
        <f t="shared" si="126"/>
        <v/>
      </c>
      <c r="BT387" s="147" t="str">
        <f t="shared" si="126"/>
        <v/>
      </c>
      <c r="BU387" s="146">
        <f t="shared" si="145"/>
        <v>42.432130203130214</v>
      </c>
      <c r="BV387" s="96">
        <f t="shared" si="145"/>
        <v>20.040497565725445</v>
      </c>
      <c r="BW387" s="147">
        <f t="shared" si="145"/>
        <v>-180.16642857142858</v>
      </c>
      <c r="BX387" s="96" t="str">
        <f t="shared" si="145"/>
        <v/>
      </c>
      <c r="BY387" s="147" t="str">
        <f t="shared" si="145"/>
        <v/>
      </c>
    </row>
    <row r="388" spans="1:77" x14ac:dyDescent="0.2">
      <c r="F388" s="73" t="s">
        <v>53</v>
      </c>
      <c r="G388" s="60"/>
      <c r="H388" s="28">
        <f>SUMIF($E$14:$E$377,$F388,H$14:H$377)</f>
        <v>127</v>
      </c>
      <c r="I388" s="138">
        <f t="shared" si="135"/>
        <v>87</v>
      </c>
      <c r="J388" s="138">
        <f t="shared" si="135"/>
        <v>14</v>
      </c>
      <c r="K388" s="2">
        <f t="shared" si="135"/>
        <v>0</v>
      </c>
      <c r="L388" s="2">
        <f t="shared" si="135"/>
        <v>0</v>
      </c>
      <c r="M388" s="2">
        <f t="shared" si="135"/>
        <v>23971.86</v>
      </c>
      <c r="N388" s="2">
        <f t="shared" si="135"/>
        <v>27035.61</v>
      </c>
      <c r="O388" s="2">
        <f t="shared" si="135"/>
        <v>13372.29</v>
      </c>
      <c r="P388" s="2">
        <f t="shared" si="135"/>
        <v>0</v>
      </c>
      <c r="Q388" s="29">
        <f t="shared" si="135"/>
        <v>0</v>
      </c>
      <c r="R388" s="30">
        <f t="shared" si="136"/>
        <v>101</v>
      </c>
      <c r="S388" s="34">
        <f t="shared" si="137"/>
        <v>40407.9</v>
      </c>
      <c r="T388" s="3"/>
      <c r="Y388" s="73" t="s">
        <v>53</v>
      </c>
      <c r="Z388" s="60"/>
      <c r="AA388" s="2">
        <f>SUMIF($H$56:$H$62,"&lt;&gt;0",AA$56:AA$62)</f>
        <v>160</v>
      </c>
      <c r="AB388" s="2">
        <f t="shared" ref="AB388:AJ388" si="147">SUMIF($R$56:$R$62,"&lt;&gt;0",AB$56:AB$62)</f>
        <v>76</v>
      </c>
      <c r="AC388" s="2">
        <f t="shared" si="147"/>
        <v>4</v>
      </c>
      <c r="AD388" s="2">
        <f t="shared" si="147"/>
        <v>0</v>
      </c>
      <c r="AE388" s="2">
        <f t="shared" si="147"/>
        <v>0</v>
      </c>
      <c r="AF388" s="2">
        <f t="shared" si="147"/>
        <v>30466.85</v>
      </c>
      <c r="AG388" s="2">
        <f t="shared" si="147"/>
        <v>25608.52</v>
      </c>
      <c r="AH388" s="2">
        <f t="shared" si="147"/>
        <v>2091.04</v>
      </c>
      <c r="AI388" s="2">
        <f t="shared" si="147"/>
        <v>0</v>
      </c>
      <c r="AJ388" s="29">
        <f t="shared" si="147"/>
        <v>0</v>
      </c>
      <c r="AK388" s="30">
        <f t="shared" si="139"/>
        <v>80</v>
      </c>
      <c r="AL388" s="34">
        <f t="shared" si="140"/>
        <v>27699.56</v>
      </c>
      <c r="AM388" s="2">
        <f t="shared" si="141"/>
        <v>-33</v>
      </c>
      <c r="AN388" s="2">
        <f t="shared" si="141"/>
        <v>11</v>
      </c>
      <c r="AO388" s="2">
        <f t="shared" si="141"/>
        <v>10</v>
      </c>
      <c r="AP388" s="2">
        <f t="shared" si="141"/>
        <v>0</v>
      </c>
      <c r="AQ388" s="2">
        <f t="shared" si="141"/>
        <v>0</v>
      </c>
      <c r="AR388" s="2">
        <f t="shared" si="141"/>
        <v>-6494.989999999998</v>
      </c>
      <c r="AS388" s="2">
        <f t="shared" si="141"/>
        <v>1427.0900000000001</v>
      </c>
      <c r="AT388" s="2">
        <f t="shared" si="141"/>
        <v>11281.25</v>
      </c>
      <c r="AU388" s="2">
        <f t="shared" si="141"/>
        <v>0</v>
      </c>
      <c r="AV388" s="29">
        <f t="shared" si="141"/>
        <v>0</v>
      </c>
      <c r="AW388" s="30">
        <f t="shared" si="141"/>
        <v>21</v>
      </c>
      <c r="AX388" s="31">
        <f t="shared" si="141"/>
        <v>12708.34</v>
      </c>
      <c r="AY388" s="38">
        <f t="shared" si="142"/>
        <v>-0.20624999999999999</v>
      </c>
      <c r="AZ388" s="38">
        <f t="shared" si="142"/>
        <v>0.14473684210526316</v>
      </c>
      <c r="BA388" s="38">
        <f t="shared" si="142"/>
        <v>2.5</v>
      </c>
      <c r="BB388" s="38" t="str">
        <f t="shared" si="143"/>
        <v/>
      </c>
      <c r="BC388" s="38" t="str">
        <f t="shared" si="144"/>
        <v/>
      </c>
      <c r="BD388" s="38">
        <f t="shared" si="144"/>
        <v>-0.2131821963872208</v>
      </c>
      <c r="BE388" s="38">
        <f t="shared" si="144"/>
        <v>5.5727156430750394E-2</v>
      </c>
      <c r="BF388" s="38">
        <f t="shared" si="144"/>
        <v>5.3950426581987907</v>
      </c>
      <c r="BG388" s="38" t="str">
        <f t="shared" si="144"/>
        <v/>
      </c>
      <c r="BH388" s="38" t="str">
        <f t="shared" si="144"/>
        <v/>
      </c>
      <c r="BI388" s="76">
        <f t="shared" si="144"/>
        <v>0.26250000000000001</v>
      </c>
      <c r="BJ388" s="76">
        <f t="shared" si="144"/>
        <v>0.45879212521787349</v>
      </c>
      <c r="BK388" s="146">
        <f t="shared" si="125"/>
        <v>188.75480314960632</v>
      </c>
      <c r="BL388" s="96">
        <f t="shared" si="125"/>
        <v>310.75413793103451</v>
      </c>
      <c r="BM388" s="96">
        <f t="shared" si="125"/>
        <v>955.16357142857146</v>
      </c>
      <c r="BN388" s="96" t="str">
        <f t="shared" si="125"/>
        <v/>
      </c>
      <c r="BO388" s="147" t="str">
        <f t="shared" si="125"/>
        <v/>
      </c>
      <c r="BP388" s="146">
        <f t="shared" si="126"/>
        <v>190.4178125</v>
      </c>
      <c r="BQ388" s="96">
        <f t="shared" si="126"/>
        <v>336.95421052631582</v>
      </c>
      <c r="BR388" s="96">
        <f t="shared" si="126"/>
        <v>522.76</v>
      </c>
      <c r="BS388" s="96" t="str">
        <f t="shared" si="126"/>
        <v/>
      </c>
      <c r="BT388" s="147" t="str">
        <f t="shared" si="126"/>
        <v/>
      </c>
      <c r="BU388" s="146">
        <f t="shared" si="145"/>
        <v>-1.6630093503936791</v>
      </c>
      <c r="BV388" s="96">
        <f t="shared" si="145"/>
        <v>-26.200072595281313</v>
      </c>
      <c r="BW388" s="147">
        <f t="shared" si="145"/>
        <v>432.40357142857147</v>
      </c>
      <c r="BX388" s="96" t="str">
        <f t="shared" si="145"/>
        <v/>
      </c>
      <c r="BY388" s="147" t="str">
        <f t="shared" si="145"/>
        <v/>
      </c>
    </row>
    <row r="389" spans="1:77" x14ac:dyDescent="0.2">
      <c r="F389" s="73" t="s">
        <v>54</v>
      </c>
      <c r="G389" s="60"/>
      <c r="H389" s="28">
        <f>SUMIF($E$14:$E$377,$F389,H$14:H$377)</f>
        <v>136</v>
      </c>
      <c r="I389" s="138">
        <f t="shared" si="135"/>
        <v>106</v>
      </c>
      <c r="J389" s="138">
        <f t="shared" si="135"/>
        <v>9</v>
      </c>
      <c r="K389" s="2">
        <f t="shared" si="135"/>
        <v>0</v>
      </c>
      <c r="L389" s="2">
        <f t="shared" si="135"/>
        <v>0</v>
      </c>
      <c r="M389" s="2">
        <f t="shared" si="135"/>
        <v>25353.87</v>
      </c>
      <c r="N389" s="2">
        <f t="shared" si="135"/>
        <v>38899.99</v>
      </c>
      <c r="O389" s="2">
        <f t="shared" si="135"/>
        <v>9104.9499999999989</v>
      </c>
      <c r="P389" s="2">
        <f t="shared" si="135"/>
        <v>0</v>
      </c>
      <c r="Q389" s="29">
        <f t="shared" si="135"/>
        <v>0</v>
      </c>
      <c r="R389" s="30">
        <f t="shared" si="136"/>
        <v>115</v>
      </c>
      <c r="S389" s="34">
        <f t="shared" si="137"/>
        <v>48004.939999999995</v>
      </c>
      <c r="T389" s="3"/>
      <c r="Y389" s="73" t="s">
        <v>54</v>
      </c>
      <c r="Z389" s="60"/>
      <c r="AA389" s="2">
        <f>SUMIF($H$63:$H$69,"&lt;&gt;0",AA$63:AA$69)</f>
        <v>135</v>
      </c>
      <c r="AB389" s="2">
        <f t="shared" ref="AB389:AJ389" si="148">SUMIF($R$63:$R$69,"&lt;&gt;0",AB$63:AB$69)</f>
        <v>61</v>
      </c>
      <c r="AC389" s="2">
        <f t="shared" si="148"/>
        <v>13</v>
      </c>
      <c r="AD389" s="2">
        <f t="shared" si="148"/>
        <v>0</v>
      </c>
      <c r="AE389" s="2">
        <f t="shared" si="148"/>
        <v>0</v>
      </c>
      <c r="AF389" s="2">
        <f t="shared" si="148"/>
        <v>30248.850000000002</v>
      </c>
      <c r="AG389" s="2">
        <f t="shared" si="148"/>
        <v>21544.129999999997</v>
      </c>
      <c r="AH389" s="2">
        <f t="shared" si="148"/>
        <v>9218.2199999999993</v>
      </c>
      <c r="AI389" s="2">
        <f t="shared" si="148"/>
        <v>0</v>
      </c>
      <c r="AJ389" s="29">
        <f t="shared" si="148"/>
        <v>0</v>
      </c>
      <c r="AK389" s="30">
        <f t="shared" si="139"/>
        <v>74</v>
      </c>
      <c r="AL389" s="34">
        <f t="shared" si="140"/>
        <v>30762.35</v>
      </c>
      <c r="AM389" s="2">
        <f t="shared" si="141"/>
        <v>1</v>
      </c>
      <c r="AN389" s="2">
        <f t="shared" si="141"/>
        <v>45</v>
      </c>
      <c r="AO389" s="2">
        <f t="shared" si="141"/>
        <v>-4</v>
      </c>
      <c r="AP389" s="2">
        <f t="shared" si="141"/>
        <v>0</v>
      </c>
      <c r="AQ389" s="2">
        <f t="shared" si="141"/>
        <v>0</v>
      </c>
      <c r="AR389" s="2">
        <f t="shared" si="141"/>
        <v>-4894.9800000000032</v>
      </c>
      <c r="AS389" s="2">
        <f t="shared" si="141"/>
        <v>17355.86</v>
      </c>
      <c r="AT389" s="2">
        <f t="shared" si="141"/>
        <v>-113.27000000000044</v>
      </c>
      <c r="AU389" s="2">
        <f t="shared" si="141"/>
        <v>0</v>
      </c>
      <c r="AV389" s="29">
        <f t="shared" si="141"/>
        <v>0</v>
      </c>
      <c r="AW389" s="30">
        <f t="shared" si="141"/>
        <v>41</v>
      </c>
      <c r="AX389" s="31">
        <f t="shared" si="141"/>
        <v>17242.589999999997</v>
      </c>
      <c r="AY389" s="38">
        <f t="shared" si="142"/>
        <v>7.4074074074074077E-3</v>
      </c>
      <c r="AZ389" s="38">
        <f t="shared" si="142"/>
        <v>0.73770491803278693</v>
      </c>
      <c r="BA389" s="38">
        <f t="shared" si="142"/>
        <v>-0.30769230769230771</v>
      </c>
      <c r="BB389" s="38" t="str">
        <f t="shared" si="143"/>
        <v/>
      </c>
      <c r="BC389" s="38" t="str">
        <f t="shared" si="144"/>
        <v/>
      </c>
      <c r="BD389" s="38">
        <f t="shared" si="144"/>
        <v>-0.16182367263548872</v>
      </c>
      <c r="BE389" s="38">
        <f t="shared" si="144"/>
        <v>0.80559577017034356</v>
      </c>
      <c r="BF389" s="38">
        <f t="shared" si="144"/>
        <v>-1.228762168835203E-2</v>
      </c>
      <c r="BG389" s="38" t="str">
        <f t="shared" si="144"/>
        <v/>
      </c>
      <c r="BH389" s="38" t="str">
        <f t="shared" si="144"/>
        <v/>
      </c>
      <c r="BI389" s="76">
        <f t="shared" si="144"/>
        <v>0.55405405405405406</v>
      </c>
      <c r="BJ389" s="76">
        <f t="shared" si="144"/>
        <v>0.56050951894117318</v>
      </c>
      <c r="BK389" s="146">
        <f t="shared" si="125"/>
        <v>186.42551470588234</v>
      </c>
      <c r="BL389" s="96">
        <f t="shared" si="125"/>
        <v>366.98103773584904</v>
      </c>
      <c r="BM389" s="96">
        <f t="shared" si="125"/>
        <v>1011.661111111111</v>
      </c>
      <c r="BN389" s="96" t="str">
        <f t="shared" si="125"/>
        <v/>
      </c>
      <c r="BO389" s="147" t="str">
        <f t="shared" si="125"/>
        <v/>
      </c>
      <c r="BP389" s="146">
        <f t="shared" si="126"/>
        <v>224.06555555555556</v>
      </c>
      <c r="BQ389" s="96">
        <f t="shared" si="126"/>
        <v>353.18245901639341</v>
      </c>
      <c r="BR389" s="96">
        <f t="shared" si="126"/>
        <v>709.09384615384613</v>
      </c>
      <c r="BS389" s="96" t="str">
        <f t="shared" si="126"/>
        <v/>
      </c>
      <c r="BT389" s="147" t="str">
        <f t="shared" si="126"/>
        <v/>
      </c>
      <c r="BU389" s="146">
        <f t="shared" si="145"/>
        <v>-37.640040849673227</v>
      </c>
      <c r="BV389" s="96">
        <f t="shared" si="145"/>
        <v>13.798578719455634</v>
      </c>
      <c r="BW389" s="147">
        <f t="shared" si="145"/>
        <v>302.56726495726491</v>
      </c>
      <c r="BX389" s="96" t="str">
        <f t="shared" si="145"/>
        <v/>
      </c>
      <c r="BY389" s="147" t="str">
        <f t="shared" si="145"/>
        <v/>
      </c>
    </row>
    <row r="390" spans="1:77" ht="13.5" thickBot="1" x14ac:dyDescent="0.25">
      <c r="F390" s="78" t="s">
        <v>55</v>
      </c>
      <c r="G390" s="61"/>
      <c r="H390" s="43">
        <f>SUMIF($E$14:$E$377,$F390,H$14:H$377)</f>
        <v>138</v>
      </c>
      <c r="I390" s="44">
        <f t="shared" si="135"/>
        <v>102</v>
      </c>
      <c r="J390" s="44">
        <f t="shared" si="135"/>
        <v>13</v>
      </c>
      <c r="K390" s="44">
        <f t="shared" si="135"/>
        <v>0</v>
      </c>
      <c r="L390" s="44">
        <f t="shared" si="135"/>
        <v>0</v>
      </c>
      <c r="M390" s="44">
        <f t="shared" si="135"/>
        <v>26352.93</v>
      </c>
      <c r="N390" s="44">
        <f t="shared" si="135"/>
        <v>38866.420000000006</v>
      </c>
      <c r="O390" s="44">
        <f t="shared" si="135"/>
        <v>8717.1400000000012</v>
      </c>
      <c r="P390" s="44">
        <f t="shared" si="135"/>
        <v>0</v>
      </c>
      <c r="Q390" s="45">
        <f t="shared" si="135"/>
        <v>0</v>
      </c>
      <c r="R390" s="46">
        <f t="shared" si="136"/>
        <v>115</v>
      </c>
      <c r="S390" s="51">
        <f t="shared" si="137"/>
        <v>47583.560000000005</v>
      </c>
      <c r="T390" s="3"/>
      <c r="U390" s="42"/>
      <c r="V390" s="42"/>
      <c r="W390" s="42"/>
      <c r="X390" s="42"/>
      <c r="Y390" s="78" t="s">
        <v>55</v>
      </c>
      <c r="Z390" s="61"/>
      <c r="AA390" s="44">
        <f>SUMIF($H$70:$H$76,"&lt;&gt;0",AA$70:AA$76)</f>
        <v>211</v>
      </c>
      <c r="AB390" s="44">
        <f t="shared" ref="AB390:AJ390" si="149">SUMIF($R$70:$R$76,"&lt;&gt;0",AB$70:AB$76)</f>
        <v>68</v>
      </c>
      <c r="AC390" s="44">
        <f t="shared" si="149"/>
        <v>15</v>
      </c>
      <c r="AD390" s="44">
        <f t="shared" si="149"/>
        <v>0</v>
      </c>
      <c r="AE390" s="44">
        <f t="shared" si="149"/>
        <v>0</v>
      </c>
      <c r="AF390" s="44">
        <f t="shared" si="149"/>
        <v>33610.01</v>
      </c>
      <c r="AG390" s="44">
        <f t="shared" si="149"/>
        <v>18122.450000000004</v>
      </c>
      <c r="AH390" s="44">
        <f t="shared" si="149"/>
        <v>9841.61</v>
      </c>
      <c r="AI390" s="44">
        <f t="shared" si="149"/>
        <v>0</v>
      </c>
      <c r="AJ390" s="45">
        <f t="shared" si="149"/>
        <v>0</v>
      </c>
      <c r="AK390" s="46">
        <f t="shared" si="139"/>
        <v>83</v>
      </c>
      <c r="AL390" s="51">
        <f t="shared" si="140"/>
        <v>27964.060000000005</v>
      </c>
      <c r="AM390" s="44">
        <f t="shared" si="141"/>
        <v>-73</v>
      </c>
      <c r="AN390" s="44">
        <f t="shared" si="141"/>
        <v>34</v>
      </c>
      <c r="AO390" s="44">
        <f t="shared" si="141"/>
        <v>-2</v>
      </c>
      <c r="AP390" s="44">
        <f t="shared" si="141"/>
        <v>0</v>
      </c>
      <c r="AQ390" s="44">
        <f t="shared" si="141"/>
        <v>0</v>
      </c>
      <c r="AR390" s="44">
        <f t="shared" si="141"/>
        <v>-7257.0800000000017</v>
      </c>
      <c r="AS390" s="44">
        <f t="shared" si="141"/>
        <v>20743.97</v>
      </c>
      <c r="AT390" s="44">
        <f t="shared" si="141"/>
        <v>-1124.4699999999993</v>
      </c>
      <c r="AU390" s="44">
        <f t="shared" si="141"/>
        <v>0</v>
      </c>
      <c r="AV390" s="45">
        <f t="shared" si="141"/>
        <v>0</v>
      </c>
      <c r="AW390" s="46">
        <f t="shared" si="141"/>
        <v>32</v>
      </c>
      <c r="AX390" s="47">
        <f t="shared" si="141"/>
        <v>19619.5</v>
      </c>
      <c r="AY390" s="56">
        <f t="shared" si="142"/>
        <v>-0.34597156398104267</v>
      </c>
      <c r="AZ390" s="56">
        <f t="shared" si="142"/>
        <v>0.5</v>
      </c>
      <c r="BA390" s="56">
        <f t="shared" si="142"/>
        <v>-0.13333333333333333</v>
      </c>
      <c r="BB390" s="56" t="str">
        <f t="shared" si="143"/>
        <v/>
      </c>
      <c r="BC390" s="56" t="str">
        <f t="shared" si="144"/>
        <v/>
      </c>
      <c r="BD390" s="56">
        <f t="shared" si="144"/>
        <v>-0.21592019758399361</v>
      </c>
      <c r="BE390" s="56">
        <f t="shared" si="144"/>
        <v>1.1446559378009042</v>
      </c>
      <c r="BF390" s="56">
        <f t="shared" si="144"/>
        <v>-0.11425671206235558</v>
      </c>
      <c r="BG390" s="56" t="str">
        <f t="shared" si="144"/>
        <v/>
      </c>
      <c r="BH390" s="56" t="str">
        <f t="shared" si="144"/>
        <v/>
      </c>
      <c r="BI390" s="81">
        <f t="shared" si="144"/>
        <v>0.38554216867469882</v>
      </c>
      <c r="BJ390" s="81">
        <f t="shared" si="144"/>
        <v>0.70159697840728408</v>
      </c>
      <c r="BK390" s="149">
        <f t="shared" si="125"/>
        <v>190.96326086956523</v>
      </c>
      <c r="BL390" s="150">
        <f t="shared" si="125"/>
        <v>381.04333333333341</v>
      </c>
      <c r="BM390" s="150">
        <f t="shared" si="125"/>
        <v>670.54923076923092</v>
      </c>
      <c r="BN390" s="150" t="str">
        <f t="shared" si="125"/>
        <v/>
      </c>
      <c r="BO390" s="151" t="str">
        <f t="shared" si="125"/>
        <v/>
      </c>
      <c r="BP390" s="149">
        <f t="shared" si="126"/>
        <v>159.28914691943129</v>
      </c>
      <c r="BQ390" s="150">
        <f t="shared" si="126"/>
        <v>266.50661764705887</v>
      </c>
      <c r="BR390" s="150">
        <f t="shared" si="126"/>
        <v>656.10733333333337</v>
      </c>
      <c r="BS390" s="150" t="str">
        <f t="shared" si="126"/>
        <v/>
      </c>
      <c r="BT390" s="151" t="str">
        <f t="shared" si="126"/>
        <v/>
      </c>
      <c r="BU390" s="149">
        <f t="shared" si="145"/>
        <v>31.674113950133943</v>
      </c>
      <c r="BV390" s="150">
        <f t="shared" si="145"/>
        <v>114.53671568627453</v>
      </c>
      <c r="BW390" s="151">
        <f t="shared" si="145"/>
        <v>14.441897435897545</v>
      </c>
      <c r="BX390" s="150" t="str">
        <f t="shared" si="145"/>
        <v/>
      </c>
      <c r="BY390" s="151" t="str">
        <f t="shared" si="145"/>
        <v/>
      </c>
    </row>
    <row r="391" spans="1:77" x14ac:dyDescent="0.2">
      <c r="A391" t="s">
        <v>46</v>
      </c>
      <c r="B391" t="s">
        <v>46</v>
      </c>
      <c r="C391" s="88" t="s">
        <v>56</v>
      </c>
      <c r="D391" t="s">
        <v>56</v>
      </c>
      <c r="F391" s="83" t="s">
        <v>57</v>
      </c>
      <c r="G391" s="60"/>
      <c r="H391" s="32">
        <f t="shared" ref="H391:Q391" si="150">SUM(H386:H390)</f>
        <v>686</v>
      </c>
      <c r="I391" s="5">
        <f>SUM(I386:I390)</f>
        <v>537</v>
      </c>
      <c r="J391" s="5">
        <f>SUM(J386:J390)</f>
        <v>50</v>
      </c>
      <c r="K391" s="5">
        <f t="shared" si="150"/>
        <v>0</v>
      </c>
      <c r="L391" s="5">
        <f t="shared" si="150"/>
        <v>0</v>
      </c>
      <c r="M391" s="5">
        <f t="shared" si="150"/>
        <v>129049.47</v>
      </c>
      <c r="N391" s="5">
        <f>SUM(N386:N390)</f>
        <v>177135.40000000002</v>
      </c>
      <c r="O391" s="5">
        <f>SUM(O386:O390)</f>
        <v>39301.589999999997</v>
      </c>
      <c r="P391" s="5">
        <f t="shared" si="150"/>
        <v>0</v>
      </c>
      <c r="Q391" s="33">
        <f t="shared" si="150"/>
        <v>0</v>
      </c>
      <c r="R391" s="74">
        <f t="shared" si="136"/>
        <v>587</v>
      </c>
      <c r="S391" s="34">
        <f t="shared" si="137"/>
        <v>216436.99000000002</v>
      </c>
      <c r="T391" s="3" t="s">
        <v>49</v>
      </c>
      <c r="U391" t="s">
        <v>49</v>
      </c>
      <c r="V391" t="s">
        <v>56</v>
      </c>
      <c r="W391" t="s">
        <v>56</v>
      </c>
      <c r="Y391" s="83" t="s">
        <v>57</v>
      </c>
      <c r="Z391" s="60"/>
      <c r="AA391" s="5">
        <f t="shared" ref="AA391:AJ391" si="151">SUM(AA386:AA390)</f>
        <v>891</v>
      </c>
      <c r="AB391" s="5">
        <f>SUM(AB386:AB390)</f>
        <v>358</v>
      </c>
      <c r="AC391" s="5">
        <f>SUM(AC386:AC390)</f>
        <v>48</v>
      </c>
      <c r="AD391" s="5">
        <f t="shared" si="151"/>
        <v>0</v>
      </c>
      <c r="AE391" s="5">
        <f t="shared" si="151"/>
        <v>0</v>
      </c>
      <c r="AF391" s="5">
        <f t="shared" si="151"/>
        <v>152948.79</v>
      </c>
      <c r="AG391" s="5">
        <f>SUM(AG386:AG390)</f>
        <v>111930.61000000002</v>
      </c>
      <c r="AH391" s="5">
        <f>SUM(AH386:AH390)</f>
        <v>30883.54</v>
      </c>
      <c r="AI391" s="5">
        <f t="shared" si="151"/>
        <v>0</v>
      </c>
      <c r="AJ391" s="33">
        <f t="shared" si="151"/>
        <v>0</v>
      </c>
      <c r="AK391" s="74">
        <f t="shared" si="139"/>
        <v>406</v>
      </c>
      <c r="AL391" s="34">
        <f t="shared" si="140"/>
        <v>142814.15000000002</v>
      </c>
      <c r="AM391" s="2">
        <f t="shared" si="141"/>
        <v>-205</v>
      </c>
      <c r="AN391" s="2">
        <f t="shared" si="141"/>
        <v>179</v>
      </c>
      <c r="AO391" s="2">
        <f t="shared" si="141"/>
        <v>2</v>
      </c>
      <c r="AP391" s="2">
        <f t="shared" si="141"/>
        <v>0</v>
      </c>
      <c r="AQ391" s="2">
        <f t="shared" si="141"/>
        <v>0</v>
      </c>
      <c r="AR391" s="2">
        <f t="shared" si="141"/>
        <v>-23899.320000000007</v>
      </c>
      <c r="AS391" s="2">
        <f t="shared" si="141"/>
        <v>65204.790000000008</v>
      </c>
      <c r="AT391" s="2">
        <f t="shared" si="141"/>
        <v>8418.0499999999956</v>
      </c>
      <c r="AU391" s="2">
        <f t="shared" si="141"/>
        <v>0</v>
      </c>
      <c r="AV391" s="29">
        <f t="shared" si="141"/>
        <v>0</v>
      </c>
      <c r="AW391" s="30">
        <f t="shared" si="141"/>
        <v>181</v>
      </c>
      <c r="AX391" s="31">
        <f t="shared" si="141"/>
        <v>73622.84</v>
      </c>
      <c r="AY391" s="38">
        <f t="shared" si="142"/>
        <v>-0.23007856341189675</v>
      </c>
      <c r="AZ391" s="38">
        <f t="shared" si="142"/>
        <v>0.5</v>
      </c>
      <c r="BA391" s="38">
        <f t="shared" si="142"/>
        <v>4.1666666666666664E-2</v>
      </c>
      <c r="BB391" s="38" t="str">
        <f t="shared" si="143"/>
        <v/>
      </c>
      <c r="BC391" s="38" t="str">
        <f t="shared" si="144"/>
        <v/>
      </c>
      <c r="BD391" s="38">
        <f t="shared" si="144"/>
        <v>-0.1562570060214272</v>
      </c>
      <c r="BE391" s="38">
        <f t="shared" si="144"/>
        <v>0.58254654379172954</v>
      </c>
      <c r="BF391" s="38">
        <f t="shared" si="144"/>
        <v>0.27257399896514439</v>
      </c>
      <c r="BG391" s="38" t="str">
        <f t="shared" si="144"/>
        <v/>
      </c>
      <c r="BH391" s="38" t="str">
        <f t="shared" si="144"/>
        <v/>
      </c>
      <c r="BI391" s="76">
        <f t="shared" si="144"/>
        <v>0.44581280788177341</v>
      </c>
      <c r="BJ391" s="76">
        <f t="shared" si="144"/>
        <v>0.51551502424654694</v>
      </c>
      <c r="BK391" s="146">
        <f t="shared" si="125"/>
        <v>188.11876093294461</v>
      </c>
      <c r="BL391" s="96">
        <f t="shared" si="125"/>
        <v>329.86108007448792</v>
      </c>
      <c r="BM391" s="96">
        <f t="shared" si="125"/>
        <v>786.03179999999998</v>
      </c>
      <c r="BN391" s="96" t="str">
        <f t="shared" si="125"/>
        <v/>
      </c>
      <c r="BO391" s="147" t="str">
        <f t="shared" si="125"/>
        <v/>
      </c>
      <c r="BP391" s="146">
        <f t="shared" si="126"/>
        <v>171.65969696969697</v>
      </c>
      <c r="BQ391" s="96">
        <f t="shared" si="126"/>
        <v>312.65533519553077</v>
      </c>
      <c r="BR391" s="96">
        <f t="shared" si="126"/>
        <v>643.40708333333339</v>
      </c>
      <c r="BS391" s="96" t="str">
        <f t="shared" si="126"/>
        <v/>
      </c>
      <c r="BT391" s="147" t="str">
        <f t="shared" si="126"/>
        <v/>
      </c>
      <c r="BU391" s="146">
        <f t="shared" si="145"/>
        <v>16.459063963247644</v>
      </c>
      <c r="BV391" s="96">
        <f t="shared" si="145"/>
        <v>17.205744878957148</v>
      </c>
      <c r="BW391" s="147">
        <f t="shared" si="145"/>
        <v>142.62471666666659</v>
      </c>
      <c r="BX391" s="96" t="str">
        <f t="shared" si="145"/>
        <v/>
      </c>
      <c r="BY391" s="147" t="str">
        <f t="shared" si="145"/>
        <v/>
      </c>
    </row>
    <row r="392" spans="1:77" ht="13.5" thickBot="1" x14ac:dyDescent="0.25">
      <c r="A392" t="s">
        <v>46</v>
      </c>
      <c r="B392" t="s">
        <v>46</v>
      </c>
      <c r="C392" s="88" t="s">
        <v>56</v>
      </c>
      <c r="D392" t="s">
        <v>56</v>
      </c>
      <c r="F392" s="78" t="s">
        <v>58</v>
      </c>
      <c r="G392" s="61"/>
      <c r="H392" s="48">
        <f>SUMIFS(H$7:H$377,$B$7:$B$377,$B392,$D$7:$D$377,$D392)</f>
        <v>544</v>
      </c>
      <c r="I392" s="49">
        <f t="shared" ref="I392:Q392" si="152">SUMIFS(I$7:I$377,$B$7:$B$377,$B392,$D$7:$D$377,$D392)</f>
        <v>425</v>
      </c>
      <c r="J392" s="49">
        <f t="shared" si="152"/>
        <v>43</v>
      </c>
      <c r="K392" s="49">
        <f t="shared" si="152"/>
        <v>0</v>
      </c>
      <c r="L392" s="49">
        <f t="shared" si="152"/>
        <v>0</v>
      </c>
      <c r="M392" s="49">
        <f t="shared" si="152"/>
        <v>103026.70000000001</v>
      </c>
      <c r="N392" s="49">
        <f t="shared" si="152"/>
        <v>141037.60999999999</v>
      </c>
      <c r="O392" s="49">
        <f t="shared" si="152"/>
        <v>34671.130000000005</v>
      </c>
      <c r="P392" s="49">
        <f t="shared" si="152"/>
        <v>0</v>
      </c>
      <c r="Q392" s="50">
        <f t="shared" si="152"/>
        <v>0</v>
      </c>
      <c r="R392" s="79">
        <f t="shared" si="136"/>
        <v>468</v>
      </c>
      <c r="S392" s="51">
        <f t="shared" si="137"/>
        <v>175708.74</v>
      </c>
      <c r="T392" s="3" t="s">
        <v>49</v>
      </c>
      <c r="U392" s="42" t="s">
        <v>49</v>
      </c>
      <c r="V392" s="42" t="s">
        <v>56</v>
      </c>
      <c r="W392" s="42" t="s">
        <v>56</v>
      </c>
      <c r="X392" s="42"/>
      <c r="Y392" s="78" t="s">
        <v>58</v>
      </c>
      <c r="Z392" s="61"/>
      <c r="AA392" s="49">
        <f>SUMIFS(AA$14:AA$377,$H$14:$H$377,"&lt;&gt;0",$W$14:$W$377,"02 Feb")</f>
        <v>706</v>
      </c>
      <c r="AB392" s="49">
        <f t="shared" ref="AB392:AJ392" si="153">SUMIFS(AB$14:AB$377,$R$14:$R$377,"&lt;&gt;0",$W$14:$W$377,"02 Feb")</f>
        <v>284</v>
      </c>
      <c r="AC392" s="49">
        <f t="shared" si="153"/>
        <v>42</v>
      </c>
      <c r="AD392" s="49">
        <f t="shared" si="153"/>
        <v>0</v>
      </c>
      <c r="AE392" s="49">
        <f t="shared" si="153"/>
        <v>0</v>
      </c>
      <c r="AF392" s="49">
        <f t="shared" si="153"/>
        <v>121755.50000000001</v>
      </c>
      <c r="AG392" s="49">
        <f t="shared" si="153"/>
        <v>85711.99000000002</v>
      </c>
      <c r="AH392" s="49">
        <f t="shared" si="153"/>
        <v>27919.320000000003</v>
      </c>
      <c r="AI392" s="49">
        <f t="shared" si="153"/>
        <v>0</v>
      </c>
      <c r="AJ392" s="50">
        <f t="shared" si="153"/>
        <v>0</v>
      </c>
      <c r="AK392" s="79">
        <f t="shared" si="139"/>
        <v>326</v>
      </c>
      <c r="AL392" s="51">
        <f t="shared" si="140"/>
        <v>113631.31000000003</v>
      </c>
      <c r="AM392" s="44">
        <f t="shared" si="141"/>
        <v>-162</v>
      </c>
      <c r="AN392" s="44">
        <f t="shared" si="141"/>
        <v>141</v>
      </c>
      <c r="AO392" s="44">
        <f t="shared" si="141"/>
        <v>1</v>
      </c>
      <c r="AP392" s="44">
        <f t="shared" si="141"/>
        <v>0</v>
      </c>
      <c r="AQ392" s="44">
        <f t="shared" si="141"/>
        <v>0</v>
      </c>
      <c r="AR392" s="44">
        <f t="shared" si="141"/>
        <v>-18728.800000000003</v>
      </c>
      <c r="AS392" s="44">
        <f t="shared" si="141"/>
        <v>55325.619999999966</v>
      </c>
      <c r="AT392" s="44">
        <f t="shared" si="141"/>
        <v>6751.8100000000013</v>
      </c>
      <c r="AU392" s="44">
        <f t="shared" si="141"/>
        <v>0</v>
      </c>
      <c r="AV392" s="45">
        <f t="shared" si="141"/>
        <v>0</v>
      </c>
      <c r="AW392" s="46">
        <f t="shared" si="141"/>
        <v>142</v>
      </c>
      <c r="AX392" s="47">
        <f t="shared" si="141"/>
        <v>62077.429999999964</v>
      </c>
      <c r="AY392" s="56">
        <f t="shared" si="142"/>
        <v>-0.22946175637393768</v>
      </c>
      <c r="AZ392" s="56">
        <f t="shared" si="142"/>
        <v>0.49647887323943662</v>
      </c>
      <c r="BA392" s="56">
        <f t="shared" si="142"/>
        <v>2.3809523809523808E-2</v>
      </c>
      <c r="BB392" s="56" t="str">
        <f t="shared" si="143"/>
        <v/>
      </c>
      <c r="BC392" s="56" t="str">
        <f t="shared" si="144"/>
        <v/>
      </c>
      <c r="BD392" s="56">
        <f t="shared" si="144"/>
        <v>-0.15382303058178071</v>
      </c>
      <c r="BE392" s="56">
        <f t="shared" si="144"/>
        <v>0.64548285484912848</v>
      </c>
      <c r="BF392" s="56">
        <f t="shared" si="144"/>
        <v>0.2418328956435902</v>
      </c>
      <c r="BG392" s="56" t="str">
        <f t="shared" si="144"/>
        <v/>
      </c>
      <c r="BH392" s="56" t="str">
        <f t="shared" si="144"/>
        <v/>
      </c>
      <c r="BI392" s="81">
        <f t="shared" si="144"/>
        <v>0.43558282208588955</v>
      </c>
      <c r="BJ392" s="81">
        <f t="shared" si="144"/>
        <v>0.54630567930616969</v>
      </c>
      <c r="BK392" s="149">
        <f t="shared" si="125"/>
        <v>189.38731617647062</v>
      </c>
      <c r="BL392" s="150">
        <f t="shared" si="125"/>
        <v>331.85319999999996</v>
      </c>
      <c r="BM392" s="150">
        <f t="shared" si="125"/>
        <v>806.30534883720941</v>
      </c>
      <c r="BN392" s="150" t="str">
        <f t="shared" si="125"/>
        <v/>
      </c>
      <c r="BO392" s="151" t="str">
        <f t="shared" si="125"/>
        <v/>
      </c>
      <c r="BP392" s="149">
        <f t="shared" si="126"/>
        <v>172.45821529745044</v>
      </c>
      <c r="BQ392" s="150">
        <f t="shared" si="126"/>
        <v>301.80278169014093</v>
      </c>
      <c r="BR392" s="150">
        <f t="shared" si="126"/>
        <v>664.74571428571437</v>
      </c>
      <c r="BS392" s="150" t="str">
        <f t="shared" si="126"/>
        <v/>
      </c>
      <c r="BT392" s="151" t="str">
        <f t="shared" si="126"/>
        <v/>
      </c>
      <c r="BU392" s="149">
        <f t="shared" si="145"/>
        <v>16.929100879020183</v>
      </c>
      <c r="BV392" s="150">
        <f t="shared" si="145"/>
        <v>30.050418309859026</v>
      </c>
      <c r="BW392" s="151">
        <f t="shared" si="145"/>
        <v>141.55963455149504</v>
      </c>
      <c r="BX392" s="150" t="str">
        <f t="shared" si="145"/>
        <v/>
      </c>
      <c r="BY392" s="151" t="str">
        <f t="shared" si="145"/>
        <v/>
      </c>
    </row>
    <row r="393" spans="1:77" ht="13.5" thickBot="1" x14ac:dyDescent="0.25">
      <c r="R393" s="1"/>
      <c r="T393" s="3"/>
      <c r="AK393" s="1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3"/>
      <c r="AX393" s="3"/>
      <c r="AY393" s="38"/>
      <c r="AZ393" s="38"/>
      <c r="BA393" s="38"/>
      <c r="BB393" s="38"/>
      <c r="BC393" s="38"/>
      <c r="BD393" s="38"/>
      <c r="BE393" s="38"/>
      <c r="BF393" s="38"/>
      <c r="BG393" s="38"/>
      <c r="BH393" s="38"/>
      <c r="BI393" s="85"/>
      <c r="BJ393" s="85"/>
      <c r="BK393" s="96" t="str">
        <f t="shared" si="125"/>
        <v/>
      </c>
      <c r="BL393" s="96" t="str">
        <f t="shared" si="125"/>
        <v/>
      </c>
      <c r="BM393" s="96" t="str">
        <f t="shared" si="125"/>
        <v/>
      </c>
      <c r="BN393" s="96" t="str">
        <f t="shared" si="125"/>
        <v/>
      </c>
      <c r="BO393" s="96" t="str">
        <f t="shared" si="125"/>
        <v/>
      </c>
      <c r="BP393" s="96" t="str">
        <f t="shared" si="126"/>
        <v/>
      </c>
      <c r="BQ393" s="96" t="str">
        <f t="shared" si="126"/>
        <v/>
      </c>
      <c r="BR393" s="96" t="str">
        <f t="shared" si="126"/>
        <v/>
      </c>
      <c r="BS393" s="96" t="str">
        <f t="shared" si="126"/>
        <v/>
      </c>
      <c r="BT393" s="96" t="str">
        <f t="shared" si="126"/>
        <v/>
      </c>
    </row>
    <row r="394" spans="1:77" x14ac:dyDescent="0.2">
      <c r="F394" s="62" t="s">
        <v>59</v>
      </c>
      <c r="G394" s="63"/>
      <c r="H394" s="64">
        <f>SUMIF($E$14:$E$377,$F394,$H$14:$H$377)</f>
        <v>125</v>
      </c>
      <c r="I394" s="65">
        <f t="shared" ref="I394:Q397" si="154">SUMIF($E$14:$E$377,$F394,I$14:I$377)</f>
        <v>119</v>
      </c>
      <c r="J394" s="65">
        <f t="shared" si="154"/>
        <v>5</v>
      </c>
      <c r="K394" s="65">
        <f t="shared" si="154"/>
        <v>0</v>
      </c>
      <c r="L394" s="65">
        <f t="shared" si="154"/>
        <v>0</v>
      </c>
      <c r="M394" s="65">
        <f t="shared" si="154"/>
        <v>28300.91</v>
      </c>
      <c r="N394" s="65">
        <f t="shared" si="154"/>
        <v>31659.07</v>
      </c>
      <c r="O394" s="65">
        <f t="shared" si="154"/>
        <v>2802.9700000000003</v>
      </c>
      <c r="P394" s="65">
        <f t="shared" si="154"/>
        <v>0</v>
      </c>
      <c r="Q394" s="86">
        <f t="shared" si="154"/>
        <v>0</v>
      </c>
      <c r="R394" s="69">
        <f t="shared" ref="R394:R399" si="155">SUM(I394:L394)</f>
        <v>124</v>
      </c>
      <c r="S394" s="95">
        <f t="shared" ref="S394:S399" si="156">SUM(N394:Q394)</f>
        <v>34462.04</v>
      </c>
      <c r="T394" s="3"/>
      <c r="U394" s="67"/>
      <c r="V394" s="67"/>
      <c r="W394" s="67"/>
      <c r="X394" s="67"/>
      <c r="Y394" s="62" t="s">
        <v>59</v>
      </c>
      <c r="Z394" s="63"/>
      <c r="AA394" s="65">
        <f>SUMIF($H$77:$H$83,"&lt;&gt;0",AA$77:AA$83)</f>
        <v>212</v>
      </c>
      <c r="AB394" s="65">
        <f t="shared" ref="AB394:AJ394" si="157">SUMIF($R$77:$R$83,"&lt;&gt;0",AB$77:AB$83)</f>
        <v>100</v>
      </c>
      <c r="AC394" s="65">
        <f t="shared" si="157"/>
        <v>18</v>
      </c>
      <c r="AD394" s="65">
        <f t="shared" si="157"/>
        <v>0</v>
      </c>
      <c r="AE394" s="65">
        <f t="shared" si="157"/>
        <v>0</v>
      </c>
      <c r="AF394" s="65">
        <f t="shared" si="157"/>
        <v>28442.100000000002</v>
      </c>
      <c r="AG394" s="65">
        <f t="shared" si="157"/>
        <v>27277.199999999997</v>
      </c>
      <c r="AH394" s="65">
        <f t="shared" si="157"/>
        <v>9800.23</v>
      </c>
      <c r="AI394" s="65">
        <f t="shared" si="157"/>
        <v>0</v>
      </c>
      <c r="AJ394" s="86">
        <f t="shared" si="157"/>
        <v>0</v>
      </c>
      <c r="AK394" s="69">
        <f t="shared" ref="AK394:AK399" si="158">SUM(AB394:AE394)</f>
        <v>118</v>
      </c>
      <c r="AL394" s="95">
        <f t="shared" ref="AL394:AL399" si="159">SUM(AG394:AJ394)</f>
        <v>37077.429999999993</v>
      </c>
      <c r="AM394" s="65">
        <f t="shared" ref="AM394:AX399" si="160">+H394-AA394</f>
        <v>-87</v>
      </c>
      <c r="AN394" s="65">
        <f t="shared" si="160"/>
        <v>19</v>
      </c>
      <c r="AO394" s="65">
        <f t="shared" si="160"/>
        <v>-13</v>
      </c>
      <c r="AP394" s="65">
        <f t="shared" si="160"/>
        <v>0</v>
      </c>
      <c r="AQ394" s="65">
        <f t="shared" si="160"/>
        <v>0</v>
      </c>
      <c r="AR394" s="65">
        <f t="shared" si="160"/>
        <v>-141.19000000000233</v>
      </c>
      <c r="AS394" s="65">
        <f t="shared" si="160"/>
        <v>4381.8700000000026</v>
      </c>
      <c r="AT394" s="65">
        <f t="shared" si="160"/>
        <v>-6997.2599999999993</v>
      </c>
      <c r="AU394" s="65">
        <f t="shared" si="160"/>
        <v>0</v>
      </c>
      <c r="AV394" s="86">
        <f t="shared" si="160"/>
        <v>0</v>
      </c>
      <c r="AW394" s="69">
        <f t="shared" si="160"/>
        <v>6</v>
      </c>
      <c r="AX394" s="87">
        <f t="shared" si="160"/>
        <v>-2615.3899999999921</v>
      </c>
      <c r="AY394" s="70">
        <f t="shared" ref="AY394:BA399" si="161">IFERROR(AM394/AA394,"")</f>
        <v>-0.41037735849056606</v>
      </c>
      <c r="AZ394" s="70">
        <f t="shared" si="161"/>
        <v>0.19</v>
      </c>
      <c r="BA394" s="70">
        <f t="shared" si="161"/>
        <v>-0.72222222222222221</v>
      </c>
      <c r="BB394" s="70" t="str">
        <f t="shared" ref="BB394:BB399" si="162">IFERROR(AN394/AD394,"")</f>
        <v/>
      </c>
      <c r="BC394" s="70" t="str">
        <f t="shared" ref="BC394:BJ399" si="163">IFERROR(AQ394/AE394,"")</f>
        <v/>
      </c>
      <c r="BD394" s="70">
        <f t="shared" si="163"/>
        <v>-4.9641200895855905E-3</v>
      </c>
      <c r="BE394" s="70">
        <f t="shared" si="163"/>
        <v>0.16064222134236664</v>
      </c>
      <c r="BF394" s="70">
        <f t="shared" si="163"/>
        <v>-0.71398936555570636</v>
      </c>
      <c r="BG394" s="70" t="str">
        <f t="shared" si="163"/>
        <v/>
      </c>
      <c r="BH394" s="89" t="str">
        <f t="shared" si="163"/>
        <v/>
      </c>
      <c r="BI394" s="90">
        <f t="shared" si="163"/>
        <v>5.0847457627118647E-2</v>
      </c>
      <c r="BJ394" s="90">
        <f t="shared" si="163"/>
        <v>-7.0538599897565515E-2</v>
      </c>
      <c r="BK394" s="141">
        <f t="shared" si="125"/>
        <v>226.40727999999999</v>
      </c>
      <c r="BL394" s="142">
        <f t="shared" si="125"/>
        <v>266.04260504201682</v>
      </c>
      <c r="BM394" s="142">
        <f t="shared" si="125"/>
        <v>560.59400000000005</v>
      </c>
      <c r="BN394" s="142" t="str">
        <f t="shared" si="125"/>
        <v/>
      </c>
      <c r="BO394" s="143" t="str">
        <f t="shared" si="125"/>
        <v/>
      </c>
      <c r="BP394" s="141">
        <f t="shared" si="126"/>
        <v>134.16084905660378</v>
      </c>
      <c r="BQ394" s="142">
        <f t="shared" si="126"/>
        <v>272.77199999999999</v>
      </c>
      <c r="BR394" s="142">
        <f t="shared" si="126"/>
        <v>544.45722222222219</v>
      </c>
      <c r="BS394" s="142" t="str">
        <f t="shared" si="126"/>
        <v/>
      </c>
      <c r="BT394" s="143" t="str">
        <f t="shared" si="126"/>
        <v/>
      </c>
      <c r="BU394" s="116">
        <f t="shared" ref="BU394:BY399" si="164">IFERROR(BK394-BP394,"")</f>
        <v>92.246430943396206</v>
      </c>
      <c r="BV394" s="117">
        <f t="shared" si="164"/>
        <v>-6.7293949579831747</v>
      </c>
      <c r="BW394" s="118">
        <f t="shared" si="164"/>
        <v>16.136777777777866</v>
      </c>
      <c r="BX394" s="117" t="str">
        <f t="shared" si="164"/>
        <v/>
      </c>
      <c r="BY394" s="118" t="str">
        <f t="shared" si="164"/>
        <v/>
      </c>
    </row>
    <row r="395" spans="1:77" x14ac:dyDescent="0.2">
      <c r="F395" s="73" t="s">
        <v>60</v>
      </c>
      <c r="G395" s="60"/>
      <c r="H395" s="28">
        <f>SUMIF($E$14:$E$377,$F395,H$14:H$377)</f>
        <v>130</v>
      </c>
      <c r="I395" s="138">
        <f t="shared" si="154"/>
        <v>102</v>
      </c>
      <c r="J395" s="138">
        <f t="shared" si="154"/>
        <v>15</v>
      </c>
      <c r="K395" s="2">
        <f t="shared" si="154"/>
        <v>0</v>
      </c>
      <c r="L395" s="2">
        <f t="shared" si="154"/>
        <v>0</v>
      </c>
      <c r="M395" s="2">
        <f t="shared" si="154"/>
        <v>22616.149999999998</v>
      </c>
      <c r="N395" s="2">
        <f t="shared" si="154"/>
        <v>30560.080000000002</v>
      </c>
      <c r="O395" s="2">
        <f t="shared" si="154"/>
        <v>14207.92</v>
      </c>
      <c r="P395" s="2">
        <f t="shared" si="154"/>
        <v>0</v>
      </c>
      <c r="Q395" s="29">
        <f t="shared" si="154"/>
        <v>0</v>
      </c>
      <c r="R395" s="30">
        <f t="shared" si="155"/>
        <v>117</v>
      </c>
      <c r="S395" s="34">
        <f t="shared" si="156"/>
        <v>44768</v>
      </c>
      <c r="T395" s="3"/>
      <c r="Y395" s="73" t="s">
        <v>60</v>
      </c>
      <c r="Z395" s="60"/>
      <c r="AA395" s="2">
        <f>SUMIF($H$84:$H$90,"&lt;&gt;0",AA$84:AA$90)</f>
        <v>215</v>
      </c>
      <c r="AB395" s="2">
        <f t="shared" ref="AB395:AJ395" si="165">SUMIF($R$84:$R$90,"&lt;&gt;0",AB$84:AB$90)</f>
        <v>99</v>
      </c>
      <c r="AC395" s="2">
        <f t="shared" si="165"/>
        <v>8</v>
      </c>
      <c r="AD395" s="2">
        <f t="shared" si="165"/>
        <v>0</v>
      </c>
      <c r="AE395" s="2">
        <f t="shared" si="165"/>
        <v>0</v>
      </c>
      <c r="AF395" s="2">
        <f t="shared" si="165"/>
        <v>47280.95</v>
      </c>
      <c r="AG395" s="2">
        <f t="shared" si="165"/>
        <v>30363.06</v>
      </c>
      <c r="AH395" s="2">
        <f t="shared" si="165"/>
        <v>4486.45</v>
      </c>
      <c r="AI395" s="2">
        <f t="shared" si="165"/>
        <v>0</v>
      </c>
      <c r="AJ395" s="29">
        <f t="shared" si="165"/>
        <v>0</v>
      </c>
      <c r="AK395" s="30">
        <f t="shared" si="158"/>
        <v>107</v>
      </c>
      <c r="AL395" s="34">
        <f t="shared" si="159"/>
        <v>34849.51</v>
      </c>
      <c r="AM395" s="2">
        <f t="shared" si="160"/>
        <v>-85</v>
      </c>
      <c r="AN395" s="2">
        <f t="shared" si="160"/>
        <v>3</v>
      </c>
      <c r="AO395" s="2">
        <f t="shared" si="160"/>
        <v>7</v>
      </c>
      <c r="AP395" s="2">
        <f t="shared" si="160"/>
        <v>0</v>
      </c>
      <c r="AQ395" s="2">
        <f t="shared" si="160"/>
        <v>0</v>
      </c>
      <c r="AR395" s="2">
        <f t="shared" si="160"/>
        <v>-24664.799999999999</v>
      </c>
      <c r="AS395" s="2">
        <f t="shared" si="160"/>
        <v>197.02000000000044</v>
      </c>
      <c r="AT395" s="2">
        <f t="shared" si="160"/>
        <v>9721.4700000000012</v>
      </c>
      <c r="AU395" s="2">
        <f t="shared" si="160"/>
        <v>0</v>
      </c>
      <c r="AV395" s="29">
        <f t="shared" si="160"/>
        <v>0</v>
      </c>
      <c r="AW395" s="30">
        <f t="shared" si="160"/>
        <v>10</v>
      </c>
      <c r="AX395" s="31">
        <f t="shared" si="160"/>
        <v>9918.489999999998</v>
      </c>
      <c r="AY395" s="38">
        <f t="shared" si="161"/>
        <v>-0.39534883720930231</v>
      </c>
      <c r="AZ395" s="38">
        <f t="shared" si="161"/>
        <v>3.0303030303030304E-2</v>
      </c>
      <c r="BA395" s="38">
        <f t="shared" si="161"/>
        <v>0.875</v>
      </c>
      <c r="BB395" s="38" t="str">
        <f t="shared" si="162"/>
        <v/>
      </c>
      <c r="BC395" s="38" t="str">
        <f t="shared" si="163"/>
        <v/>
      </c>
      <c r="BD395" s="38">
        <f t="shared" si="163"/>
        <v>-0.52166464506318089</v>
      </c>
      <c r="BE395" s="38">
        <f t="shared" si="163"/>
        <v>6.4888058054754835E-3</v>
      </c>
      <c r="BF395" s="38">
        <f t="shared" si="163"/>
        <v>2.1668512966822324</v>
      </c>
      <c r="BG395" s="38" t="str">
        <f t="shared" si="163"/>
        <v/>
      </c>
      <c r="BH395" s="39" t="str">
        <f t="shared" si="163"/>
        <v/>
      </c>
      <c r="BI395" s="40">
        <f t="shared" si="163"/>
        <v>9.3457943925233641E-2</v>
      </c>
      <c r="BJ395" s="40">
        <f t="shared" si="163"/>
        <v>0.28460916667120995</v>
      </c>
      <c r="BK395" s="146">
        <f t="shared" si="125"/>
        <v>173.9703846153846</v>
      </c>
      <c r="BL395" s="96">
        <f t="shared" si="125"/>
        <v>299.60862745098041</v>
      </c>
      <c r="BM395" s="96">
        <f t="shared" si="125"/>
        <v>947.19466666666665</v>
      </c>
      <c r="BN395" s="96" t="str">
        <f t="shared" si="125"/>
        <v/>
      </c>
      <c r="BO395" s="147" t="str">
        <f t="shared" si="125"/>
        <v/>
      </c>
      <c r="BP395" s="146">
        <f t="shared" si="126"/>
        <v>219.9113953488372</v>
      </c>
      <c r="BQ395" s="96">
        <f t="shared" si="126"/>
        <v>306.69757575757575</v>
      </c>
      <c r="BR395" s="96">
        <f t="shared" si="126"/>
        <v>560.80624999999998</v>
      </c>
      <c r="BS395" s="96" t="str">
        <f t="shared" si="126"/>
        <v/>
      </c>
      <c r="BT395" s="147" t="str">
        <f t="shared" si="126"/>
        <v/>
      </c>
      <c r="BU395" s="119">
        <f t="shared" si="164"/>
        <v>-45.9410107334526</v>
      </c>
      <c r="BV395" s="120">
        <f t="shared" si="164"/>
        <v>-7.0889483065953414</v>
      </c>
      <c r="BW395" s="121">
        <f t="shared" si="164"/>
        <v>386.38841666666667</v>
      </c>
      <c r="BX395" s="120" t="str">
        <f t="shared" si="164"/>
        <v/>
      </c>
      <c r="BY395" s="121" t="str">
        <f t="shared" si="164"/>
        <v/>
      </c>
    </row>
    <row r="396" spans="1:77" x14ac:dyDescent="0.2">
      <c r="F396" s="73" t="s">
        <v>61</v>
      </c>
      <c r="G396" s="60"/>
      <c r="H396" s="28">
        <f>SUMIF($E$14:$E$377,$F396,H$14:H$377)</f>
        <v>130</v>
      </c>
      <c r="I396" s="138">
        <f t="shared" si="154"/>
        <v>111</v>
      </c>
      <c r="J396" s="138">
        <f t="shared" si="154"/>
        <v>3</v>
      </c>
      <c r="K396" s="2">
        <f t="shared" si="154"/>
        <v>0</v>
      </c>
      <c r="L396" s="2">
        <f t="shared" si="154"/>
        <v>0</v>
      </c>
      <c r="M396" s="2">
        <f t="shared" si="154"/>
        <v>24946.590000000004</v>
      </c>
      <c r="N396" s="2">
        <f t="shared" si="154"/>
        <v>36832.050000000003</v>
      </c>
      <c r="O396" s="2">
        <f t="shared" si="154"/>
        <v>1350.1299999999999</v>
      </c>
      <c r="P396" s="2">
        <f t="shared" si="154"/>
        <v>0</v>
      </c>
      <c r="Q396" s="29">
        <f t="shared" si="154"/>
        <v>0</v>
      </c>
      <c r="R396" s="30">
        <f t="shared" si="155"/>
        <v>114</v>
      </c>
      <c r="S396" s="34">
        <f t="shared" si="156"/>
        <v>38182.18</v>
      </c>
      <c r="T396" s="3"/>
      <c r="Y396" s="73" t="s">
        <v>61</v>
      </c>
      <c r="Z396" s="60"/>
      <c r="AA396" s="2">
        <f>SUMIF($H$91:$H$97,"&lt;&gt;0",AA$91:AA$97)</f>
        <v>135</v>
      </c>
      <c r="AB396" s="2">
        <f t="shared" ref="AB396:AJ396" si="166">SUMIF($R$91:$R$97,"&lt;&gt;0",AB$91:AB$97)</f>
        <v>57</v>
      </c>
      <c r="AC396" s="2">
        <f t="shared" si="166"/>
        <v>15</v>
      </c>
      <c r="AD396" s="2">
        <f t="shared" si="166"/>
        <v>0</v>
      </c>
      <c r="AE396" s="2">
        <f t="shared" si="166"/>
        <v>0</v>
      </c>
      <c r="AF396" s="2">
        <f t="shared" si="166"/>
        <v>27653.270000000004</v>
      </c>
      <c r="AG396" s="2">
        <f t="shared" si="166"/>
        <v>16330.380000000001</v>
      </c>
      <c r="AH396" s="2">
        <f t="shared" si="166"/>
        <v>17578.320000000003</v>
      </c>
      <c r="AI396" s="2">
        <f t="shared" si="166"/>
        <v>0</v>
      </c>
      <c r="AJ396" s="29">
        <f t="shared" si="166"/>
        <v>0</v>
      </c>
      <c r="AK396" s="30">
        <f t="shared" si="158"/>
        <v>72</v>
      </c>
      <c r="AL396" s="34">
        <f t="shared" si="159"/>
        <v>33908.700000000004</v>
      </c>
      <c r="AM396" s="2">
        <f t="shared" si="160"/>
        <v>-5</v>
      </c>
      <c r="AN396" s="2">
        <f t="shared" si="160"/>
        <v>54</v>
      </c>
      <c r="AO396" s="2">
        <f t="shared" si="160"/>
        <v>-12</v>
      </c>
      <c r="AP396" s="2">
        <f t="shared" si="160"/>
        <v>0</v>
      </c>
      <c r="AQ396" s="2">
        <f t="shared" si="160"/>
        <v>0</v>
      </c>
      <c r="AR396" s="2">
        <f t="shared" si="160"/>
        <v>-2706.6800000000003</v>
      </c>
      <c r="AS396" s="2">
        <f t="shared" si="160"/>
        <v>20501.670000000002</v>
      </c>
      <c r="AT396" s="2">
        <f t="shared" si="160"/>
        <v>-16228.190000000004</v>
      </c>
      <c r="AU396" s="2">
        <f t="shared" si="160"/>
        <v>0</v>
      </c>
      <c r="AV396" s="29">
        <f t="shared" si="160"/>
        <v>0</v>
      </c>
      <c r="AW396" s="30">
        <f t="shared" si="160"/>
        <v>42</v>
      </c>
      <c r="AX396" s="31">
        <f t="shared" si="160"/>
        <v>4273.4799999999959</v>
      </c>
      <c r="AY396" s="38">
        <f t="shared" si="161"/>
        <v>-3.7037037037037035E-2</v>
      </c>
      <c r="AZ396" s="38">
        <f t="shared" si="161"/>
        <v>0.94736842105263153</v>
      </c>
      <c r="BA396" s="38">
        <f t="shared" si="161"/>
        <v>-0.8</v>
      </c>
      <c r="BB396" s="38" t="str">
        <f t="shared" si="162"/>
        <v/>
      </c>
      <c r="BC396" s="38" t="str">
        <f t="shared" si="163"/>
        <v/>
      </c>
      <c r="BD396" s="38">
        <f t="shared" si="163"/>
        <v>-9.7879201989493458E-2</v>
      </c>
      <c r="BE396" s="38">
        <f t="shared" si="163"/>
        <v>1.2554312881880274</v>
      </c>
      <c r="BF396" s="38">
        <f t="shared" si="163"/>
        <v>-0.92319345648503393</v>
      </c>
      <c r="BG396" s="38" t="str">
        <f t="shared" si="163"/>
        <v/>
      </c>
      <c r="BH396" s="39" t="str">
        <f t="shared" si="163"/>
        <v/>
      </c>
      <c r="BI396" s="40">
        <f t="shared" si="163"/>
        <v>0.58333333333333337</v>
      </c>
      <c r="BJ396" s="40">
        <f t="shared" si="163"/>
        <v>0.12602901320310114</v>
      </c>
      <c r="BK396" s="146">
        <f t="shared" si="125"/>
        <v>191.89684615384618</v>
      </c>
      <c r="BL396" s="96">
        <f t="shared" si="125"/>
        <v>331.82027027027027</v>
      </c>
      <c r="BM396" s="96">
        <f t="shared" si="125"/>
        <v>450.04333333333329</v>
      </c>
      <c r="BN396" s="96" t="str">
        <f t="shared" si="125"/>
        <v/>
      </c>
      <c r="BO396" s="147" t="str">
        <f t="shared" si="125"/>
        <v/>
      </c>
      <c r="BP396" s="146">
        <f t="shared" si="126"/>
        <v>204.83903703703706</v>
      </c>
      <c r="BQ396" s="96">
        <f t="shared" si="126"/>
        <v>286.49789473684211</v>
      </c>
      <c r="BR396" s="96">
        <f t="shared" si="126"/>
        <v>1171.8880000000001</v>
      </c>
      <c r="BS396" s="96" t="str">
        <f t="shared" si="126"/>
        <v/>
      </c>
      <c r="BT396" s="147" t="str">
        <f t="shared" si="126"/>
        <v/>
      </c>
      <c r="BU396" s="119">
        <f t="shared" si="164"/>
        <v>-12.942190883190875</v>
      </c>
      <c r="BV396" s="120">
        <f t="shared" si="164"/>
        <v>45.322375533428158</v>
      </c>
      <c r="BW396" s="121">
        <f t="shared" si="164"/>
        <v>-721.84466666666685</v>
      </c>
      <c r="BX396" s="120" t="str">
        <f t="shared" si="164"/>
        <v/>
      </c>
      <c r="BY396" s="121" t="str">
        <f t="shared" si="164"/>
        <v/>
      </c>
    </row>
    <row r="397" spans="1:77" ht="13.5" thickBot="1" x14ac:dyDescent="0.25">
      <c r="F397" s="78" t="s">
        <v>62</v>
      </c>
      <c r="G397" s="61"/>
      <c r="H397" s="43">
        <f>SUMIF($E$14:$E$377,$F397,H$14:H$377)</f>
        <v>128</v>
      </c>
      <c r="I397" s="44">
        <f t="shared" si="154"/>
        <v>101</v>
      </c>
      <c r="J397" s="44">
        <f t="shared" si="154"/>
        <v>5</v>
      </c>
      <c r="K397" s="44">
        <f t="shared" si="154"/>
        <v>0</v>
      </c>
      <c r="L397" s="44">
        <f t="shared" si="154"/>
        <v>0</v>
      </c>
      <c r="M397" s="44">
        <f t="shared" si="154"/>
        <v>24725.439999999999</v>
      </c>
      <c r="N397" s="44">
        <f t="shared" si="154"/>
        <v>25818.82</v>
      </c>
      <c r="O397" s="44">
        <f t="shared" si="154"/>
        <v>5212.1100000000006</v>
      </c>
      <c r="P397" s="44">
        <f t="shared" si="154"/>
        <v>0</v>
      </c>
      <c r="Q397" s="45">
        <f t="shared" si="154"/>
        <v>0</v>
      </c>
      <c r="R397" s="46">
        <f t="shared" si="155"/>
        <v>106</v>
      </c>
      <c r="S397" s="51">
        <f t="shared" si="156"/>
        <v>31030.93</v>
      </c>
      <c r="T397" s="3"/>
      <c r="U397" s="42"/>
      <c r="V397" s="42"/>
      <c r="W397" s="42"/>
      <c r="X397" s="42"/>
      <c r="Y397" s="78" t="s">
        <v>62</v>
      </c>
      <c r="Z397" s="61"/>
      <c r="AA397" s="44">
        <f>SUMIF($H$98:$H$104,"&lt;&gt;0",AA$98:AA$104)</f>
        <v>146</v>
      </c>
      <c r="AB397" s="44">
        <f t="shared" ref="AB397:AJ397" si="167">SUMIF($R$98:$R$104,"&lt;&gt;0",AB$98:AB$104)</f>
        <v>49</v>
      </c>
      <c r="AC397" s="44">
        <f t="shared" si="167"/>
        <v>16</v>
      </c>
      <c r="AD397" s="44">
        <f t="shared" si="167"/>
        <v>0</v>
      </c>
      <c r="AE397" s="44">
        <f t="shared" si="167"/>
        <v>0</v>
      </c>
      <c r="AF397" s="44">
        <f t="shared" si="167"/>
        <v>23069.579999999998</v>
      </c>
      <c r="AG397" s="44">
        <f t="shared" si="167"/>
        <v>18960.100000000002</v>
      </c>
      <c r="AH397" s="44">
        <f t="shared" si="167"/>
        <v>14032.920000000002</v>
      </c>
      <c r="AI397" s="44">
        <f t="shared" si="167"/>
        <v>0</v>
      </c>
      <c r="AJ397" s="45">
        <f t="shared" si="167"/>
        <v>0</v>
      </c>
      <c r="AK397" s="46">
        <f t="shared" si="158"/>
        <v>65</v>
      </c>
      <c r="AL397" s="51">
        <f t="shared" si="159"/>
        <v>32993.020000000004</v>
      </c>
      <c r="AM397" s="44">
        <f t="shared" si="160"/>
        <v>-18</v>
      </c>
      <c r="AN397" s="44">
        <f t="shared" si="160"/>
        <v>52</v>
      </c>
      <c r="AO397" s="44">
        <f t="shared" si="160"/>
        <v>-11</v>
      </c>
      <c r="AP397" s="44">
        <f t="shared" si="160"/>
        <v>0</v>
      </c>
      <c r="AQ397" s="44">
        <f t="shared" si="160"/>
        <v>0</v>
      </c>
      <c r="AR397" s="44">
        <f t="shared" si="160"/>
        <v>1655.8600000000006</v>
      </c>
      <c r="AS397" s="44">
        <f t="shared" si="160"/>
        <v>6858.7199999999975</v>
      </c>
      <c r="AT397" s="44">
        <f t="shared" si="160"/>
        <v>-8820.8100000000013</v>
      </c>
      <c r="AU397" s="44">
        <f t="shared" si="160"/>
        <v>0</v>
      </c>
      <c r="AV397" s="45">
        <f t="shared" si="160"/>
        <v>0</v>
      </c>
      <c r="AW397" s="46">
        <f t="shared" si="160"/>
        <v>41</v>
      </c>
      <c r="AX397" s="47">
        <f t="shared" si="160"/>
        <v>-1962.0900000000038</v>
      </c>
      <c r="AY397" s="56">
        <f t="shared" si="161"/>
        <v>-0.12328767123287671</v>
      </c>
      <c r="AZ397" s="56">
        <f t="shared" si="161"/>
        <v>1.0612244897959184</v>
      </c>
      <c r="BA397" s="56">
        <f t="shared" si="161"/>
        <v>-0.6875</v>
      </c>
      <c r="BB397" s="56" t="str">
        <f t="shared" si="162"/>
        <v/>
      </c>
      <c r="BC397" s="56" t="str">
        <f t="shared" si="163"/>
        <v/>
      </c>
      <c r="BD397" s="56">
        <f t="shared" si="163"/>
        <v>7.1776772702407274E-2</v>
      </c>
      <c r="BE397" s="56">
        <f t="shared" si="163"/>
        <v>0.36174492750565646</v>
      </c>
      <c r="BF397" s="56">
        <f t="shared" si="163"/>
        <v>-0.62857979664959251</v>
      </c>
      <c r="BG397" s="56" t="str">
        <f t="shared" si="163"/>
        <v/>
      </c>
      <c r="BH397" s="57" t="str">
        <f t="shared" si="163"/>
        <v/>
      </c>
      <c r="BI397" s="58">
        <f t="shared" si="163"/>
        <v>0.63076923076923075</v>
      </c>
      <c r="BJ397" s="58">
        <f t="shared" si="163"/>
        <v>-5.9469851501923847E-2</v>
      </c>
      <c r="BK397" s="149">
        <f t="shared" si="125"/>
        <v>193.16749999999999</v>
      </c>
      <c r="BL397" s="150">
        <f t="shared" si="125"/>
        <v>255.6318811881188</v>
      </c>
      <c r="BM397" s="150">
        <f t="shared" si="125"/>
        <v>1042.422</v>
      </c>
      <c r="BN397" s="150" t="str">
        <f t="shared" si="125"/>
        <v/>
      </c>
      <c r="BO397" s="151" t="str">
        <f t="shared" si="125"/>
        <v/>
      </c>
      <c r="BP397" s="149">
        <f t="shared" si="126"/>
        <v>158.01082191780822</v>
      </c>
      <c r="BQ397" s="150">
        <f t="shared" si="126"/>
        <v>386.94081632653064</v>
      </c>
      <c r="BR397" s="150">
        <f t="shared" si="126"/>
        <v>877.05750000000012</v>
      </c>
      <c r="BS397" s="150" t="str">
        <f t="shared" si="126"/>
        <v/>
      </c>
      <c r="BT397" s="151" t="str">
        <f t="shared" si="126"/>
        <v/>
      </c>
      <c r="BU397" s="122">
        <f t="shared" si="164"/>
        <v>35.156678082191775</v>
      </c>
      <c r="BV397" s="123">
        <f t="shared" si="164"/>
        <v>-131.30893513841184</v>
      </c>
      <c r="BW397" s="124">
        <f t="shared" si="164"/>
        <v>165.36449999999991</v>
      </c>
      <c r="BX397" s="123" t="str">
        <f t="shared" si="164"/>
        <v/>
      </c>
      <c r="BY397" s="124" t="str">
        <f t="shared" si="164"/>
        <v/>
      </c>
    </row>
    <row r="398" spans="1:77" x14ac:dyDescent="0.2">
      <c r="A398" t="s">
        <v>46</v>
      </c>
      <c r="B398" t="s">
        <v>46</v>
      </c>
      <c r="C398" t="s">
        <v>63</v>
      </c>
      <c r="D398" t="s">
        <v>63</v>
      </c>
      <c r="F398" s="83" t="s">
        <v>64</v>
      </c>
      <c r="G398" s="60"/>
      <c r="H398" s="32">
        <f t="shared" ref="H398:Q398" si="168">SUM(H394:H397)</f>
        <v>513</v>
      </c>
      <c r="I398" s="5">
        <f>SUM(I394:I397)</f>
        <v>433</v>
      </c>
      <c r="J398" s="5">
        <f>SUM(J394:J397)</f>
        <v>28</v>
      </c>
      <c r="K398" s="5">
        <f t="shared" si="168"/>
        <v>0</v>
      </c>
      <c r="L398" s="5">
        <f t="shared" si="168"/>
        <v>0</v>
      </c>
      <c r="M398" s="5">
        <f t="shared" si="168"/>
        <v>100589.09</v>
      </c>
      <c r="N398" s="5">
        <f>SUM(N394:N397)</f>
        <v>124870.02000000002</v>
      </c>
      <c r="O398" s="5">
        <f>SUM(O394:O397)</f>
        <v>23573.13</v>
      </c>
      <c r="P398" s="5">
        <f t="shared" si="168"/>
        <v>0</v>
      </c>
      <c r="Q398" s="33">
        <f t="shared" si="168"/>
        <v>0</v>
      </c>
      <c r="R398" s="74">
        <f t="shared" si="155"/>
        <v>461</v>
      </c>
      <c r="S398" s="34">
        <f t="shared" si="156"/>
        <v>148443.15000000002</v>
      </c>
      <c r="T398" s="3" t="s">
        <v>49</v>
      </c>
      <c r="U398" t="s">
        <v>49</v>
      </c>
      <c r="V398" t="s">
        <v>63</v>
      </c>
      <c r="W398" t="s">
        <v>63</v>
      </c>
      <c r="Y398" s="83" t="s">
        <v>64</v>
      </c>
      <c r="Z398" s="60"/>
      <c r="AA398" s="5">
        <f t="shared" ref="AA398:AJ398" si="169">SUM(AA394:AA397)</f>
        <v>708</v>
      </c>
      <c r="AB398" s="5">
        <f>SUM(AB394:AB397)</f>
        <v>305</v>
      </c>
      <c r="AC398" s="5">
        <f>SUM(AC394:AC397)</f>
        <v>57</v>
      </c>
      <c r="AD398" s="5">
        <f t="shared" si="169"/>
        <v>0</v>
      </c>
      <c r="AE398" s="5">
        <f t="shared" si="169"/>
        <v>0</v>
      </c>
      <c r="AF398" s="5">
        <f t="shared" si="169"/>
        <v>126445.90000000001</v>
      </c>
      <c r="AG398" s="5">
        <f>SUM(AG394:AG397)</f>
        <v>92930.74</v>
      </c>
      <c r="AH398" s="5">
        <f>SUM(AH394:AH397)</f>
        <v>45897.920000000006</v>
      </c>
      <c r="AI398" s="5">
        <f t="shared" si="169"/>
        <v>0</v>
      </c>
      <c r="AJ398" s="33">
        <f t="shared" si="169"/>
        <v>0</v>
      </c>
      <c r="AK398" s="74">
        <f t="shared" si="158"/>
        <v>362</v>
      </c>
      <c r="AL398" s="34">
        <f t="shared" si="159"/>
        <v>138828.66</v>
      </c>
      <c r="AM398" s="2">
        <f t="shared" si="160"/>
        <v>-195</v>
      </c>
      <c r="AN398" s="2">
        <f t="shared" si="160"/>
        <v>128</v>
      </c>
      <c r="AO398" s="2">
        <f t="shared" si="160"/>
        <v>-29</v>
      </c>
      <c r="AP398" s="2">
        <f t="shared" si="160"/>
        <v>0</v>
      </c>
      <c r="AQ398" s="2">
        <f t="shared" si="160"/>
        <v>0</v>
      </c>
      <c r="AR398" s="2">
        <f t="shared" si="160"/>
        <v>-25856.810000000012</v>
      </c>
      <c r="AS398" s="2">
        <f t="shared" si="160"/>
        <v>31939.280000000013</v>
      </c>
      <c r="AT398" s="2">
        <f t="shared" si="160"/>
        <v>-22324.790000000005</v>
      </c>
      <c r="AU398" s="2">
        <f t="shared" si="160"/>
        <v>0</v>
      </c>
      <c r="AV398" s="29">
        <f t="shared" si="160"/>
        <v>0</v>
      </c>
      <c r="AW398" s="74">
        <f t="shared" si="160"/>
        <v>99</v>
      </c>
      <c r="AX398" s="31">
        <f t="shared" si="160"/>
        <v>9614.4900000000198</v>
      </c>
      <c r="AY398" s="38">
        <f t="shared" si="161"/>
        <v>-0.27542372881355931</v>
      </c>
      <c r="AZ398" s="38">
        <f t="shared" si="161"/>
        <v>0.41967213114754098</v>
      </c>
      <c r="BA398" s="38">
        <f t="shared" si="161"/>
        <v>-0.50877192982456143</v>
      </c>
      <c r="BB398" s="38" t="str">
        <f t="shared" si="162"/>
        <v/>
      </c>
      <c r="BC398" s="38" t="str">
        <f t="shared" si="163"/>
        <v/>
      </c>
      <c r="BD398" s="38">
        <f t="shared" si="163"/>
        <v>-0.20448911352602189</v>
      </c>
      <c r="BE398" s="38">
        <f t="shared" si="163"/>
        <v>0.34368907425035045</v>
      </c>
      <c r="BF398" s="38">
        <f t="shared" si="163"/>
        <v>-0.48640090879935305</v>
      </c>
      <c r="BG398" s="38" t="str">
        <f t="shared" si="163"/>
        <v/>
      </c>
      <c r="BH398" s="39" t="str">
        <f t="shared" si="163"/>
        <v/>
      </c>
      <c r="BI398" s="40">
        <f t="shared" si="163"/>
        <v>0.27348066298342544</v>
      </c>
      <c r="BJ398" s="40">
        <f t="shared" si="163"/>
        <v>6.9254360014711802E-2</v>
      </c>
      <c r="BK398" s="146">
        <f t="shared" si="125"/>
        <v>196.08009746588692</v>
      </c>
      <c r="BL398" s="96">
        <f t="shared" si="125"/>
        <v>288.38341801385684</v>
      </c>
      <c r="BM398" s="96">
        <f t="shared" si="125"/>
        <v>841.89750000000004</v>
      </c>
      <c r="BN398" s="96" t="str">
        <f t="shared" si="125"/>
        <v/>
      </c>
      <c r="BO398" s="147" t="str">
        <f t="shared" si="125"/>
        <v/>
      </c>
      <c r="BP398" s="141">
        <f t="shared" si="126"/>
        <v>178.59590395480228</v>
      </c>
      <c r="BQ398" s="142">
        <f t="shared" si="126"/>
        <v>304.69095081967214</v>
      </c>
      <c r="BR398" s="142">
        <f t="shared" si="126"/>
        <v>805.2266666666668</v>
      </c>
      <c r="BS398" s="142" t="str">
        <f t="shared" si="126"/>
        <v/>
      </c>
      <c r="BT398" s="143" t="str">
        <f t="shared" si="126"/>
        <v/>
      </c>
      <c r="BU398" s="119">
        <f t="shared" si="164"/>
        <v>17.484193511084641</v>
      </c>
      <c r="BV398" s="120">
        <f t="shared" si="164"/>
        <v>-16.307532805815299</v>
      </c>
      <c r="BW398" s="121">
        <f t="shared" si="164"/>
        <v>36.670833333333235</v>
      </c>
      <c r="BX398" s="120" t="str">
        <f t="shared" si="164"/>
        <v/>
      </c>
      <c r="BY398" s="121" t="str">
        <f t="shared" si="164"/>
        <v/>
      </c>
    </row>
    <row r="399" spans="1:77" ht="13.5" thickBot="1" x14ac:dyDescent="0.25">
      <c r="A399" t="s">
        <v>46</v>
      </c>
      <c r="B399" t="s">
        <v>46</v>
      </c>
      <c r="C399" t="s">
        <v>63</v>
      </c>
      <c r="D399" t="s">
        <v>63</v>
      </c>
      <c r="F399" s="78" t="s">
        <v>65</v>
      </c>
      <c r="G399" s="61"/>
      <c r="H399" s="48">
        <f>SUMIFS(H$7:H$377,$B$7:$B$377,$B399,$D$7:$D$377,$D399)</f>
        <v>555</v>
      </c>
      <c r="I399" s="49">
        <f t="shared" ref="I399:Q399" si="170">SUMIFS(I$7:I$377,$B$7:$B$377,$B399,$D$7:$D$377,$D399)</f>
        <v>474</v>
      </c>
      <c r="J399" s="49">
        <f t="shared" si="170"/>
        <v>30</v>
      </c>
      <c r="K399" s="49">
        <f t="shared" si="170"/>
        <v>0</v>
      </c>
      <c r="L399" s="49">
        <f t="shared" si="170"/>
        <v>0</v>
      </c>
      <c r="M399" s="49">
        <f t="shared" si="170"/>
        <v>108583.82</v>
      </c>
      <c r="N399" s="49">
        <f t="shared" si="170"/>
        <v>137843.53</v>
      </c>
      <c r="O399" s="49">
        <f t="shared" si="170"/>
        <v>23334.829999999998</v>
      </c>
      <c r="P399" s="49">
        <f t="shared" si="170"/>
        <v>0</v>
      </c>
      <c r="Q399" s="50">
        <f t="shared" si="170"/>
        <v>0</v>
      </c>
      <c r="R399" s="79">
        <f t="shared" si="155"/>
        <v>504</v>
      </c>
      <c r="S399" s="51">
        <f t="shared" si="156"/>
        <v>161178.35999999999</v>
      </c>
      <c r="T399" s="3" t="s">
        <v>49</v>
      </c>
      <c r="U399" s="42" t="s">
        <v>49</v>
      </c>
      <c r="V399" s="42" t="s">
        <v>63</v>
      </c>
      <c r="W399" s="42" t="s">
        <v>63</v>
      </c>
      <c r="X399" s="42"/>
      <c r="Y399" s="78" t="s">
        <v>65</v>
      </c>
      <c r="Z399" s="61"/>
      <c r="AA399" s="49">
        <f>SUMIFS(AA$14:AA$377,$H$14:$H$377,"&lt;&gt;0",$W$14:$W$377,"03 Mar")</f>
        <v>766</v>
      </c>
      <c r="AB399" s="49">
        <f t="shared" ref="AB399:AJ399" si="171">SUMIFS(AB$14:AB$377,$R$14:$R$377,"&lt;&gt;0",$W$14:$W$377,"03 Mar")</f>
        <v>332</v>
      </c>
      <c r="AC399" s="49">
        <f t="shared" si="171"/>
        <v>60</v>
      </c>
      <c r="AD399" s="49">
        <f t="shared" si="171"/>
        <v>0</v>
      </c>
      <c r="AE399" s="49">
        <f t="shared" si="171"/>
        <v>0</v>
      </c>
      <c r="AF399" s="49">
        <f t="shared" si="171"/>
        <v>137288.32000000001</v>
      </c>
      <c r="AG399" s="49">
        <f t="shared" si="171"/>
        <v>103868.45000000001</v>
      </c>
      <c r="AH399" s="49">
        <f t="shared" si="171"/>
        <v>48310.169999999991</v>
      </c>
      <c r="AI399" s="49">
        <f t="shared" si="171"/>
        <v>0</v>
      </c>
      <c r="AJ399" s="50">
        <f t="shared" si="171"/>
        <v>0</v>
      </c>
      <c r="AK399" s="79">
        <f t="shared" si="158"/>
        <v>392</v>
      </c>
      <c r="AL399" s="51">
        <f t="shared" si="159"/>
        <v>152178.62</v>
      </c>
      <c r="AM399" s="44">
        <f t="shared" si="160"/>
        <v>-211</v>
      </c>
      <c r="AN399" s="44">
        <f t="shared" si="160"/>
        <v>142</v>
      </c>
      <c r="AO399" s="44">
        <f t="shared" si="160"/>
        <v>-30</v>
      </c>
      <c r="AP399" s="44">
        <f t="shared" si="160"/>
        <v>0</v>
      </c>
      <c r="AQ399" s="44">
        <f t="shared" si="160"/>
        <v>0</v>
      </c>
      <c r="AR399" s="44">
        <f t="shared" si="160"/>
        <v>-28704.5</v>
      </c>
      <c r="AS399" s="44">
        <f t="shared" si="160"/>
        <v>33975.079999999987</v>
      </c>
      <c r="AT399" s="44">
        <f t="shared" si="160"/>
        <v>-24975.339999999993</v>
      </c>
      <c r="AU399" s="44">
        <f t="shared" si="160"/>
        <v>0</v>
      </c>
      <c r="AV399" s="45">
        <f t="shared" si="160"/>
        <v>0</v>
      </c>
      <c r="AW399" s="79">
        <f t="shared" si="160"/>
        <v>112</v>
      </c>
      <c r="AX399" s="47">
        <f t="shared" si="160"/>
        <v>8999.7399999999907</v>
      </c>
      <c r="AY399" s="56">
        <f t="shared" si="161"/>
        <v>-0.27545691906005221</v>
      </c>
      <c r="AZ399" s="56">
        <f t="shared" si="161"/>
        <v>0.42771084337349397</v>
      </c>
      <c r="BA399" s="56">
        <f t="shared" si="161"/>
        <v>-0.5</v>
      </c>
      <c r="BB399" s="56" t="str">
        <f t="shared" si="162"/>
        <v/>
      </c>
      <c r="BC399" s="56" t="str">
        <f t="shared" si="163"/>
        <v/>
      </c>
      <c r="BD399" s="56">
        <f t="shared" si="163"/>
        <v>-0.20908187965298139</v>
      </c>
      <c r="BE399" s="56">
        <f t="shared" si="163"/>
        <v>0.32709720805499631</v>
      </c>
      <c r="BF399" s="56">
        <f t="shared" si="163"/>
        <v>-0.51697893010933305</v>
      </c>
      <c r="BG399" s="56" t="str">
        <f t="shared" si="163"/>
        <v/>
      </c>
      <c r="BH399" s="57" t="str">
        <f t="shared" si="163"/>
        <v/>
      </c>
      <c r="BI399" s="58">
        <f t="shared" si="163"/>
        <v>0.2857142857142857</v>
      </c>
      <c r="BJ399" s="58">
        <f t="shared" si="163"/>
        <v>5.9139319307797582E-2</v>
      </c>
      <c r="BK399" s="149">
        <f t="shared" si="125"/>
        <v>195.64652252252253</v>
      </c>
      <c r="BL399" s="150">
        <f t="shared" si="125"/>
        <v>290.80913502109706</v>
      </c>
      <c r="BM399" s="150">
        <f t="shared" si="125"/>
        <v>777.82766666666657</v>
      </c>
      <c r="BN399" s="150" t="str">
        <f t="shared" si="125"/>
        <v/>
      </c>
      <c r="BO399" s="151" t="str">
        <f t="shared" si="125"/>
        <v/>
      </c>
      <c r="BP399" s="149">
        <f t="shared" si="126"/>
        <v>179.2275718015666</v>
      </c>
      <c r="BQ399" s="150">
        <f t="shared" si="126"/>
        <v>312.85677710843379</v>
      </c>
      <c r="BR399" s="150">
        <f t="shared" si="126"/>
        <v>805.16949999999986</v>
      </c>
      <c r="BS399" s="150" t="str">
        <f t="shared" si="126"/>
        <v/>
      </c>
      <c r="BT399" s="151" t="str">
        <f t="shared" si="126"/>
        <v/>
      </c>
      <c r="BU399" s="122">
        <f t="shared" si="164"/>
        <v>16.418950720955934</v>
      </c>
      <c r="BV399" s="123">
        <f t="shared" si="164"/>
        <v>-22.047642087336726</v>
      </c>
      <c r="BW399" s="124">
        <f t="shared" si="164"/>
        <v>-27.341833333333284</v>
      </c>
      <c r="BX399" s="123" t="str">
        <f t="shared" si="164"/>
        <v/>
      </c>
      <c r="BY399" s="124" t="str">
        <f t="shared" si="164"/>
        <v/>
      </c>
    </row>
    <row r="400" spans="1:77" ht="13.5" thickBot="1" x14ac:dyDescent="0.25">
      <c r="R400" s="1"/>
      <c r="T400" s="3"/>
      <c r="AK400" s="1"/>
      <c r="AW400" s="1"/>
      <c r="BI400" s="1"/>
      <c r="BK400" s="96" t="str">
        <f t="shared" si="125"/>
        <v/>
      </c>
      <c r="BL400" s="96" t="str">
        <f t="shared" si="125"/>
        <v/>
      </c>
      <c r="BM400" s="96" t="str">
        <f t="shared" si="125"/>
        <v/>
      </c>
      <c r="BN400" s="96" t="str">
        <f t="shared" si="125"/>
        <v/>
      </c>
      <c r="BO400" s="96" t="str">
        <f t="shared" si="125"/>
        <v/>
      </c>
      <c r="BP400" s="96" t="str">
        <f t="shared" si="126"/>
        <v/>
      </c>
      <c r="BQ400" s="96" t="str">
        <f t="shared" si="126"/>
        <v/>
      </c>
      <c r="BR400" s="96" t="str">
        <f t="shared" si="126"/>
        <v/>
      </c>
      <c r="BS400" s="96" t="str">
        <f t="shared" si="126"/>
        <v/>
      </c>
      <c r="BT400" s="96" t="str">
        <f t="shared" si="126"/>
        <v/>
      </c>
    </row>
    <row r="401" spans="1:77" x14ac:dyDescent="0.2">
      <c r="F401" s="62" t="s">
        <v>66</v>
      </c>
      <c r="G401" s="63"/>
      <c r="H401" s="64">
        <f>SUMIF($E$14:$E$377,$F401,$H$14:$H$377)</f>
        <v>126</v>
      </c>
      <c r="I401" s="65">
        <f t="shared" ref="I401:Q404" si="172">SUMIF($E$14:$E$377,$F401,I$14:I$377)</f>
        <v>93</v>
      </c>
      <c r="J401" s="65">
        <f t="shared" si="172"/>
        <v>4</v>
      </c>
      <c r="K401" s="65">
        <f t="shared" si="172"/>
        <v>0</v>
      </c>
      <c r="L401" s="65">
        <f t="shared" si="172"/>
        <v>0</v>
      </c>
      <c r="M401" s="65">
        <f t="shared" si="172"/>
        <v>27022.69</v>
      </c>
      <c r="N401" s="65">
        <f t="shared" si="172"/>
        <v>41704.409999999996</v>
      </c>
      <c r="O401" s="65">
        <f t="shared" si="172"/>
        <v>348.31000000000006</v>
      </c>
      <c r="P401" s="65">
        <f t="shared" si="172"/>
        <v>0</v>
      </c>
      <c r="Q401" s="86">
        <f t="shared" si="172"/>
        <v>0</v>
      </c>
      <c r="R401" s="69">
        <f t="shared" ref="R401:R406" si="173">SUM(I401:L401)</f>
        <v>97</v>
      </c>
      <c r="S401" s="66">
        <f t="shared" ref="S401:S406" si="174">SUM(N401:Q401)</f>
        <v>42052.719999999994</v>
      </c>
      <c r="T401" s="3"/>
      <c r="U401" s="67"/>
      <c r="V401" s="67"/>
      <c r="W401" s="67"/>
      <c r="X401" s="67"/>
      <c r="Y401" s="62" t="s">
        <v>66</v>
      </c>
      <c r="Z401" s="63"/>
      <c r="AA401" s="65">
        <f>SUMIF($H$105:$H$111,"&lt;&gt;0",AA$105:AA$111)</f>
        <v>158</v>
      </c>
      <c r="AB401" s="65">
        <f t="shared" ref="AB401:AJ401" si="175">SUMIF($R$105:$R$111,"&lt;&gt;0",AB$105:AB$111)</f>
        <v>85</v>
      </c>
      <c r="AC401" s="65">
        <f t="shared" si="175"/>
        <v>9</v>
      </c>
      <c r="AD401" s="65">
        <f t="shared" si="175"/>
        <v>0</v>
      </c>
      <c r="AE401" s="65">
        <f t="shared" si="175"/>
        <v>0</v>
      </c>
      <c r="AF401" s="65">
        <f t="shared" si="175"/>
        <v>33403.549999999996</v>
      </c>
      <c r="AG401" s="65">
        <f t="shared" si="175"/>
        <v>30722.78</v>
      </c>
      <c r="AH401" s="65">
        <f t="shared" si="175"/>
        <v>9188.9</v>
      </c>
      <c r="AI401" s="65">
        <f t="shared" si="175"/>
        <v>0</v>
      </c>
      <c r="AJ401" s="86">
        <f t="shared" si="175"/>
        <v>0</v>
      </c>
      <c r="AK401" s="69">
        <f t="shared" ref="AK401:AK406" si="176">SUM(AB401:AE401)</f>
        <v>94</v>
      </c>
      <c r="AL401" s="66">
        <f t="shared" ref="AL401:AL406" si="177">SUM(AG401:AJ401)</f>
        <v>39911.68</v>
      </c>
      <c r="AM401" s="65">
        <f t="shared" ref="AM401:AX406" si="178">+H401-AA401</f>
        <v>-32</v>
      </c>
      <c r="AN401" s="65">
        <f t="shared" si="178"/>
        <v>8</v>
      </c>
      <c r="AO401" s="65">
        <f t="shared" si="178"/>
        <v>-5</v>
      </c>
      <c r="AP401" s="65">
        <f t="shared" si="178"/>
        <v>0</v>
      </c>
      <c r="AQ401" s="65">
        <f t="shared" si="178"/>
        <v>0</v>
      </c>
      <c r="AR401" s="65">
        <f t="shared" si="178"/>
        <v>-6380.8599999999969</v>
      </c>
      <c r="AS401" s="65">
        <f t="shared" si="178"/>
        <v>10981.629999999997</v>
      </c>
      <c r="AT401" s="65">
        <f t="shared" si="178"/>
        <v>-8840.59</v>
      </c>
      <c r="AU401" s="65">
        <f t="shared" si="178"/>
        <v>0</v>
      </c>
      <c r="AV401" s="86">
        <f t="shared" si="178"/>
        <v>0</v>
      </c>
      <c r="AW401" s="69">
        <f t="shared" si="178"/>
        <v>3</v>
      </c>
      <c r="AX401" s="87">
        <f t="shared" si="178"/>
        <v>2141.0399999999936</v>
      </c>
      <c r="AY401" s="70">
        <f t="shared" ref="AY401:BA406" si="179">IFERROR(AM401/AA401,"")</f>
        <v>-0.20253164556962025</v>
      </c>
      <c r="AZ401" s="70">
        <f t="shared" si="179"/>
        <v>9.4117647058823528E-2</v>
      </c>
      <c r="BA401" s="70">
        <f t="shared" si="179"/>
        <v>-0.55555555555555558</v>
      </c>
      <c r="BB401" s="70" t="str">
        <f t="shared" ref="BB401:BB406" si="180">IFERROR(AN401/AD401,"")</f>
        <v/>
      </c>
      <c r="BC401" s="70" t="str">
        <f t="shared" ref="BC401:BJ406" si="181">IFERROR(AQ401/AE401,"")</f>
        <v/>
      </c>
      <c r="BD401" s="70">
        <f t="shared" si="181"/>
        <v>-0.19102340918854427</v>
      </c>
      <c r="BE401" s="70">
        <f t="shared" si="181"/>
        <v>0.35744258820328101</v>
      </c>
      <c r="BF401" s="70">
        <f t="shared" si="181"/>
        <v>-0.96209448356168858</v>
      </c>
      <c r="BG401" s="70" t="str">
        <f t="shared" si="181"/>
        <v/>
      </c>
      <c r="BH401" s="89" t="str">
        <f t="shared" si="181"/>
        <v/>
      </c>
      <c r="BI401" s="90">
        <f t="shared" si="181"/>
        <v>3.1914893617021274E-2</v>
      </c>
      <c r="BJ401" s="90">
        <f t="shared" si="181"/>
        <v>5.3644446938840802E-2</v>
      </c>
      <c r="BK401" s="141">
        <f t="shared" si="125"/>
        <v>214.46579365079364</v>
      </c>
      <c r="BL401" s="142">
        <f t="shared" si="125"/>
        <v>448.4345161290322</v>
      </c>
      <c r="BM401" s="142">
        <f t="shared" si="125"/>
        <v>87.077500000000015</v>
      </c>
      <c r="BN401" s="142" t="str">
        <f t="shared" si="125"/>
        <v/>
      </c>
      <c r="BO401" s="143" t="str">
        <f t="shared" si="125"/>
        <v/>
      </c>
      <c r="BP401" s="141">
        <f t="shared" si="126"/>
        <v>211.41487341772148</v>
      </c>
      <c r="BQ401" s="142">
        <f t="shared" si="126"/>
        <v>361.44447058823528</v>
      </c>
      <c r="BR401" s="142">
        <f t="shared" si="126"/>
        <v>1020.9888888888888</v>
      </c>
      <c r="BS401" s="142" t="str">
        <f t="shared" si="126"/>
        <v/>
      </c>
      <c r="BT401" s="143" t="str">
        <f t="shared" si="126"/>
        <v/>
      </c>
      <c r="BU401" s="116">
        <f t="shared" ref="BU401:BY406" si="182">IFERROR(BK401-BP401,"")</f>
        <v>3.0509202330721621</v>
      </c>
      <c r="BV401" s="117">
        <f t="shared" si="182"/>
        <v>86.990045540796928</v>
      </c>
      <c r="BW401" s="118">
        <f t="shared" si="182"/>
        <v>-933.91138888888884</v>
      </c>
      <c r="BX401" s="117" t="str">
        <f t="shared" si="182"/>
        <v/>
      </c>
      <c r="BY401" s="118" t="str">
        <f t="shared" si="182"/>
        <v/>
      </c>
    </row>
    <row r="402" spans="1:77" x14ac:dyDescent="0.2">
      <c r="F402" s="73" t="s">
        <v>67</v>
      </c>
      <c r="G402" s="60"/>
      <c r="H402" s="28">
        <f>SUMIF($E$14:$E$377,$F402,H$14:H$377)</f>
        <v>122</v>
      </c>
      <c r="I402" s="138">
        <f t="shared" si="172"/>
        <v>115</v>
      </c>
      <c r="J402" s="138">
        <f t="shared" si="172"/>
        <v>8</v>
      </c>
      <c r="K402" s="2">
        <f t="shared" si="172"/>
        <v>0</v>
      </c>
      <c r="L402" s="2">
        <f t="shared" si="172"/>
        <v>0</v>
      </c>
      <c r="M402" s="2">
        <f t="shared" si="172"/>
        <v>22274.19</v>
      </c>
      <c r="N402" s="2">
        <f t="shared" si="172"/>
        <v>34963.130000000005</v>
      </c>
      <c r="O402" s="2">
        <f t="shared" si="172"/>
        <v>5658.5999999999985</v>
      </c>
      <c r="P402" s="2">
        <f t="shared" si="172"/>
        <v>0</v>
      </c>
      <c r="Q402" s="29">
        <f t="shared" si="172"/>
        <v>0</v>
      </c>
      <c r="R402" s="30">
        <f t="shared" si="173"/>
        <v>123</v>
      </c>
      <c r="S402" s="74">
        <f t="shared" si="174"/>
        <v>40621.730000000003</v>
      </c>
      <c r="T402" s="3"/>
      <c r="Y402" s="73" t="s">
        <v>67</v>
      </c>
      <c r="Z402" s="60"/>
      <c r="AA402" s="2">
        <f>SUMIF($H112:$H$118,"&lt;&gt;0",AA112:AA$118)</f>
        <v>150</v>
      </c>
      <c r="AB402" s="2">
        <f t="shared" ref="AB402:AJ402" si="183">SUMIF($R$112:$R$118,"&lt;&gt;0",AB$112:AB$118)</f>
        <v>85</v>
      </c>
      <c r="AC402" s="2">
        <f t="shared" si="183"/>
        <v>13</v>
      </c>
      <c r="AD402" s="2">
        <f t="shared" si="183"/>
        <v>0</v>
      </c>
      <c r="AE402" s="2">
        <f t="shared" si="183"/>
        <v>0</v>
      </c>
      <c r="AF402" s="2">
        <f t="shared" si="183"/>
        <v>28754.820000000003</v>
      </c>
      <c r="AG402" s="2">
        <f t="shared" si="183"/>
        <v>39925.189999999995</v>
      </c>
      <c r="AH402" s="2">
        <f t="shared" si="183"/>
        <v>8110.56</v>
      </c>
      <c r="AI402" s="2">
        <f t="shared" si="183"/>
        <v>0</v>
      </c>
      <c r="AJ402" s="29">
        <f t="shared" si="183"/>
        <v>0</v>
      </c>
      <c r="AK402" s="30">
        <f t="shared" si="176"/>
        <v>98</v>
      </c>
      <c r="AL402" s="74">
        <f t="shared" si="177"/>
        <v>48035.749999999993</v>
      </c>
      <c r="AM402" s="2">
        <f t="shared" si="178"/>
        <v>-28</v>
      </c>
      <c r="AN402" s="2">
        <f t="shared" si="178"/>
        <v>30</v>
      </c>
      <c r="AO402" s="2">
        <f t="shared" si="178"/>
        <v>-5</v>
      </c>
      <c r="AP402" s="2">
        <f t="shared" si="178"/>
        <v>0</v>
      </c>
      <c r="AQ402" s="2">
        <f t="shared" si="178"/>
        <v>0</v>
      </c>
      <c r="AR402" s="2">
        <f t="shared" si="178"/>
        <v>-6480.6300000000047</v>
      </c>
      <c r="AS402" s="2">
        <f t="shared" si="178"/>
        <v>-4962.0599999999904</v>
      </c>
      <c r="AT402" s="2">
        <f t="shared" si="178"/>
        <v>-2451.9600000000019</v>
      </c>
      <c r="AU402" s="2">
        <f t="shared" si="178"/>
        <v>0</v>
      </c>
      <c r="AV402" s="29">
        <f t="shared" si="178"/>
        <v>0</v>
      </c>
      <c r="AW402" s="30">
        <f t="shared" si="178"/>
        <v>25</v>
      </c>
      <c r="AX402" s="31">
        <f t="shared" si="178"/>
        <v>-7414.0199999999895</v>
      </c>
      <c r="AY402" s="38">
        <f t="shared" si="179"/>
        <v>-0.18666666666666668</v>
      </c>
      <c r="AZ402" s="38">
        <f t="shared" si="179"/>
        <v>0.35294117647058826</v>
      </c>
      <c r="BA402" s="38">
        <f t="shared" si="179"/>
        <v>-0.38461538461538464</v>
      </c>
      <c r="BB402" s="38" t="str">
        <f t="shared" si="180"/>
        <v/>
      </c>
      <c r="BC402" s="38" t="str">
        <f t="shared" si="181"/>
        <v/>
      </c>
      <c r="BD402" s="38">
        <f t="shared" si="181"/>
        <v>-0.22537543271006405</v>
      </c>
      <c r="BE402" s="38">
        <f t="shared" si="181"/>
        <v>-0.12428394204260496</v>
      </c>
      <c r="BF402" s="38">
        <f t="shared" si="181"/>
        <v>-0.30231697934544616</v>
      </c>
      <c r="BG402" s="38" t="str">
        <f t="shared" si="181"/>
        <v/>
      </c>
      <c r="BH402" s="39" t="str">
        <f t="shared" si="181"/>
        <v/>
      </c>
      <c r="BI402" s="40">
        <f t="shared" si="181"/>
        <v>0.25510204081632654</v>
      </c>
      <c r="BJ402" s="40">
        <f t="shared" si="181"/>
        <v>-0.15434379602691725</v>
      </c>
      <c r="BK402" s="146">
        <f t="shared" ref="BK402:BO417" si="184">IFERROR(M402/H402,"")</f>
        <v>182.57532786885244</v>
      </c>
      <c r="BL402" s="96">
        <f t="shared" si="184"/>
        <v>304.02721739130436</v>
      </c>
      <c r="BM402" s="96">
        <f t="shared" si="184"/>
        <v>707.32499999999982</v>
      </c>
      <c r="BN402" s="96" t="str">
        <f t="shared" si="184"/>
        <v/>
      </c>
      <c r="BO402" s="147" t="str">
        <f t="shared" si="184"/>
        <v/>
      </c>
      <c r="BP402" s="146">
        <f t="shared" ref="BP402:BT417" si="185">IFERROR(AF402/AA402,"")</f>
        <v>191.69880000000003</v>
      </c>
      <c r="BQ402" s="96">
        <f t="shared" si="185"/>
        <v>469.70811764705877</v>
      </c>
      <c r="BR402" s="96">
        <f t="shared" si="185"/>
        <v>623.88923076923083</v>
      </c>
      <c r="BS402" s="96" t="str">
        <f t="shared" si="185"/>
        <v/>
      </c>
      <c r="BT402" s="147" t="str">
        <f t="shared" si="185"/>
        <v/>
      </c>
      <c r="BU402" s="119">
        <f t="shared" si="182"/>
        <v>-9.1234721311475937</v>
      </c>
      <c r="BV402" s="120">
        <f t="shared" si="182"/>
        <v>-165.68090025575441</v>
      </c>
      <c r="BW402" s="121">
        <f t="shared" si="182"/>
        <v>83.435769230768983</v>
      </c>
      <c r="BX402" s="120" t="str">
        <f t="shared" si="182"/>
        <v/>
      </c>
      <c r="BY402" s="121" t="str">
        <f t="shared" si="182"/>
        <v/>
      </c>
    </row>
    <row r="403" spans="1:77" x14ac:dyDescent="0.2">
      <c r="F403" s="73" t="s">
        <v>68</v>
      </c>
      <c r="G403" s="60"/>
      <c r="H403" s="28">
        <f>SUMIF($E$14:$E$377,$F403,H$14:H$377)</f>
        <v>115</v>
      </c>
      <c r="I403" s="138">
        <f t="shared" si="172"/>
        <v>123</v>
      </c>
      <c r="J403" s="138">
        <f t="shared" si="172"/>
        <v>5</v>
      </c>
      <c r="K403" s="2">
        <f t="shared" si="172"/>
        <v>0</v>
      </c>
      <c r="L403" s="2">
        <f t="shared" si="172"/>
        <v>0</v>
      </c>
      <c r="M403" s="2">
        <f t="shared" si="172"/>
        <v>24750.17</v>
      </c>
      <c r="N403" s="2">
        <f t="shared" si="172"/>
        <v>38287.99</v>
      </c>
      <c r="O403" s="2">
        <f t="shared" si="172"/>
        <v>2123.79</v>
      </c>
      <c r="P403" s="2">
        <f t="shared" si="172"/>
        <v>0</v>
      </c>
      <c r="Q403" s="29">
        <f t="shared" si="172"/>
        <v>0</v>
      </c>
      <c r="R403" s="30">
        <f t="shared" si="173"/>
        <v>128</v>
      </c>
      <c r="S403" s="74">
        <f t="shared" si="174"/>
        <v>40411.78</v>
      </c>
      <c r="T403" s="3"/>
      <c r="Y403" s="73" t="s">
        <v>68</v>
      </c>
      <c r="Z403" s="60"/>
      <c r="AA403" s="2">
        <f>SUMIF($H$119:$H$125,"&lt;&gt;0",AA$119:AA$125)</f>
        <v>142</v>
      </c>
      <c r="AB403" s="2">
        <f t="shared" ref="AB403:AJ403" si="186">SUMIF($R$119:$R$125,"&lt;&gt;0",AB$119:AB$125)</f>
        <v>78</v>
      </c>
      <c r="AC403" s="2">
        <f t="shared" si="186"/>
        <v>10</v>
      </c>
      <c r="AD403" s="2">
        <f t="shared" si="186"/>
        <v>0</v>
      </c>
      <c r="AE403" s="2">
        <f t="shared" si="186"/>
        <v>0</v>
      </c>
      <c r="AF403" s="2">
        <f t="shared" si="186"/>
        <v>26983.65</v>
      </c>
      <c r="AG403" s="2">
        <f t="shared" si="186"/>
        <v>20855.169999999998</v>
      </c>
      <c r="AH403" s="2">
        <f t="shared" si="186"/>
        <v>7082.33</v>
      </c>
      <c r="AI403" s="2">
        <f t="shared" si="186"/>
        <v>0</v>
      </c>
      <c r="AJ403" s="29">
        <f t="shared" si="186"/>
        <v>0</v>
      </c>
      <c r="AK403" s="30">
        <f t="shared" si="176"/>
        <v>88</v>
      </c>
      <c r="AL403" s="74">
        <f t="shared" si="177"/>
        <v>27937.5</v>
      </c>
      <c r="AM403" s="2">
        <f t="shared" si="178"/>
        <v>-27</v>
      </c>
      <c r="AN403" s="2">
        <f t="shared" si="178"/>
        <v>45</v>
      </c>
      <c r="AO403" s="2">
        <f t="shared" si="178"/>
        <v>-5</v>
      </c>
      <c r="AP403" s="2">
        <f t="shared" si="178"/>
        <v>0</v>
      </c>
      <c r="AQ403" s="2">
        <f t="shared" si="178"/>
        <v>0</v>
      </c>
      <c r="AR403" s="2">
        <f t="shared" si="178"/>
        <v>-2233.4800000000032</v>
      </c>
      <c r="AS403" s="2">
        <f t="shared" si="178"/>
        <v>17432.82</v>
      </c>
      <c r="AT403" s="2">
        <f t="shared" si="178"/>
        <v>-4958.54</v>
      </c>
      <c r="AU403" s="2">
        <f t="shared" si="178"/>
        <v>0</v>
      </c>
      <c r="AV403" s="29">
        <f t="shared" si="178"/>
        <v>0</v>
      </c>
      <c r="AW403" s="30">
        <f t="shared" si="178"/>
        <v>40</v>
      </c>
      <c r="AX403" s="31">
        <f t="shared" si="178"/>
        <v>12474.279999999999</v>
      </c>
      <c r="AY403" s="38">
        <f t="shared" si="179"/>
        <v>-0.19014084507042253</v>
      </c>
      <c r="AZ403" s="38">
        <f t="shared" si="179"/>
        <v>0.57692307692307687</v>
      </c>
      <c r="BA403" s="38">
        <f t="shared" si="179"/>
        <v>-0.5</v>
      </c>
      <c r="BB403" s="38" t="str">
        <f t="shared" si="180"/>
        <v/>
      </c>
      <c r="BC403" s="38" t="str">
        <f t="shared" si="181"/>
        <v/>
      </c>
      <c r="BD403" s="38">
        <f t="shared" si="181"/>
        <v>-8.2771604286299413E-2</v>
      </c>
      <c r="BE403" s="38">
        <f t="shared" si="181"/>
        <v>0.83589920389045025</v>
      </c>
      <c r="BF403" s="38">
        <f t="shared" si="181"/>
        <v>-0.70012834759182363</v>
      </c>
      <c r="BG403" s="38" t="str">
        <f t="shared" si="181"/>
        <v/>
      </c>
      <c r="BH403" s="39" t="str">
        <f t="shared" si="181"/>
        <v/>
      </c>
      <c r="BI403" s="40">
        <f t="shared" si="181"/>
        <v>0.45454545454545453</v>
      </c>
      <c r="BJ403" s="40">
        <f t="shared" si="181"/>
        <v>0.44650666666666661</v>
      </c>
      <c r="BK403" s="146">
        <f t="shared" si="184"/>
        <v>215.21886956521737</v>
      </c>
      <c r="BL403" s="96">
        <f t="shared" si="184"/>
        <v>311.28447154471542</v>
      </c>
      <c r="BM403" s="96">
        <f t="shared" si="184"/>
        <v>424.75799999999998</v>
      </c>
      <c r="BN403" s="96" t="str">
        <f t="shared" si="184"/>
        <v/>
      </c>
      <c r="BO403" s="147" t="str">
        <f t="shared" si="184"/>
        <v/>
      </c>
      <c r="BP403" s="146">
        <f t="shared" si="185"/>
        <v>190.02570422535211</v>
      </c>
      <c r="BQ403" s="96">
        <f t="shared" si="185"/>
        <v>267.37397435897435</v>
      </c>
      <c r="BR403" s="96">
        <f t="shared" si="185"/>
        <v>708.23299999999995</v>
      </c>
      <c r="BS403" s="96" t="str">
        <f t="shared" si="185"/>
        <v/>
      </c>
      <c r="BT403" s="147" t="str">
        <f t="shared" si="185"/>
        <v/>
      </c>
      <c r="BU403" s="119">
        <f t="shared" si="182"/>
        <v>25.19316533986526</v>
      </c>
      <c r="BV403" s="120">
        <f t="shared" si="182"/>
        <v>43.910497185741065</v>
      </c>
      <c r="BW403" s="121">
        <f t="shared" si="182"/>
        <v>-283.47499999999997</v>
      </c>
      <c r="BX403" s="120" t="str">
        <f t="shared" si="182"/>
        <v/>
      </c>
      <c r="BY403" s="121" t="str">
        <f t="shared" si="182"/>
        <v/>
      </c>
    </row>
    <row r="404" spans="1:77" ht="13.5" thickBot="1" x14ac:dyDescent="0.25">
      <c r="F404" s="78" t="s">
        <v>69</v>
      </c>
      <c r="G404" s="61"/>
      <c r="H404" s="43">
        <f>SUMIF($E$14:$E$377,$F404,H$14:H$377)</f>
        <v>115</v>
      </c>
      <c r="I404" s="44">
        <f t="shared" si="172"/>
        <v>104</v>
      </c>
      <c r="J404" s="44">
        <f t="shared" si="172"/>
        <v>5</v>
      </c>
      <c r="K404" s="44">
        <f t="shared" si="172"/>
        <v>0</v>
      </c>
      <c r="L404" s="44">
        <f t="shared" si="172"/>
        <v>0</v>
      </c>
      <c r="M404" s="44">
        <f t="shared" si="172"/>
        <v>19281.27</v>
      </c>
      <c r="N404" s="44">
        <f t="shared" si="172"/>
        <v>34206.22</v>
      </c>
      <c r="O404" s="44">
        <f t="shared" si="172"/>
        <v>3031.29</v>
      </c>
      <c r="P404" s="44">
        <f t="shared" si="172"/>
        <v>0</v>
      </c>
      <c r="Q404" s="45">
        <f t="shared" si="172"/>
        <v>0</v>
      </c>
      <c r="R404" s="46">
        <f t="shared" si="173"/>
        <v>109</v>
      </c>
      <c r="S404" s="79">
        <f t="shared" si="174"/>
        <v>37237.51</v>
      </c>
      <c r="T404" s="3"/>
      <c r="U404" s="42"/>
      <c r="V404" s="42"/>
      <c r="W404" s="42"/>
      <c r="X404" s="42"/>
      <c r="Y404" s="78" t="s">
        <v>69</v>
      </c>
      <c r="Z404" s="61"/>
      <c r="AA404" s="44">
        <f>SUMIF($H$126:$H$132,"&lt;&gt;0",AA$126:AA$132)</f>
        <v>169</v>
      </c>
      <c r="AB404" s="44">
        <f t="shared" ref="AB404:AJ404" si="187">SUMIF($R$126:$R$132,"&lt;&gt;0",AB$126:AB$132)</f>
        <v>79</v>
      </c>
      <c r="AC404" s="44">
        <f t="shared" si="187"/>
        <v>5</v>
      </c>
      <c r="AD404" s="44">
        <f t="shared" si="187"/>
        <v>0</v>
      </c>
      <c r="AE404" s="44">
        <f t="shared" si="187"/>
        <v>0</v>
      </c>
      <c r="AF404" s="44">
        <f t="shared" si="187"/>
        <v>31920.980000000003</v>
      </c>
      <c r="AG404" s="44">
        <f t="shared" si="187"/>
        <v>26901.97</v>
      </c>
      <c r="AH404" s="44">
        <f t="shared" si="187"/>
        <v>2710.25</v>
      </c>
      <c r="AI404" s="44">
        <f t="shared" si="187"/>
        <v>0</v>
      </c>
      <c r="AJ404" s="45">
        <f t="shared" si="187"/>
        <v>0</v>
      </c>
      <c r="AK404" s="46">
        <f t="shared" si="176"/>
        <v>84</v>
      </c>
      <c r="AL404" s="79">
        <f t="shared" si="177"/>
        <v>29612.22</v>
      </c>
      <c r="AM404" s="44">
        <f t="shared" si="178"/>
        <v>-54</v>
      </c>
      <c r="AN404" s="44">
        <f t="shared" si="178"/>
        <v>25</v>
      </c>
      <c r="AO404" s="44">
        <f t="shared" si="178"/>
        <v>0</v>
      </c>
      <c r="AP404" s="44">
        <f t="shared" si="178"/>
        <v>0</v>
      </c>
      <c r="AQ404" s="44">
        <f t="shared" si="178"/>
        <v>0</v>
      </c>
      <c r="AR404" s="44">
        <f t="shared" si="178"/>
        <v>-12639.710000000003</v>
      </c>
      <c r="AS404" s="44">
        <f t="shared" si="178"/>
        <v>7304.25</v>
      </c>
      <c r="AT404" s="44">
        <f t="shared" si="178"/>
        <v>321.03999999999996</v>
      </c>
      <c r="AU404" s="44">
        <f t="shared" si="178"/>
        <v>0</v>
      </c>
      <c r="AV404" s="45">
        <f t="shared" si="178"/>
        <v>0</v>
      </c>
      <c r="AW404" s="46">
        <f t="shared" si="178"/>
        <v>25</v>
      </c>
      <c r="AX404" s="47">
        <f t="shared" si="178"/>
        <v>7625.2900000000009</v>
      </c>
      <c r="AY404" s="56">
        <f t="shared" si="179"/>
        <v>-0.31952662721893493</v>
      </c>
      <c r="AZ404" s="56">
        <f t="shared" si="179"/>
        <v>0.31645569620253167</v>
      </c>
      <c r="BA404" s="56">
        <f t="shared" si="179"/>
        <v>0</v>
      </c>
      <c r="BB404" s="56" t="str">
        <f t="shared" si="180"/>
        <v/>
      </c>
      <c r="BC404" s="56" t="str">
        <f t="shared" si="181"/>
        <v/>
      </c>
      <c r="BD404" s="56">
        <f t="shared" si="181"/>
        <v>-0.39596873278953221</v>
      </c>
      <c r="BE404" s="56">
        <f t="shared" si="181"/>
        <v>0.27151357316954855</v>
      </c>
      <c r="BF404" s="56">
        <f t="shared" si="181"/>
        <v>0.11845401715708882</v>
      </c>
      <c r="BG404" s="56" t="str">
        <f t="shared" si="181"/>
        <v/>
      </c>
      <c r="BH404" s="57" t="str">
        <f t="shared" si="181"/>
        <v/>
      </c>
      <c r="BI404" s="58">
        <f t="shared" si="181"/>
        <v>0.29761904761904762</v>
      </c>
      <c r="BJ404" s="58">
        <f t="shared" si="181"/>
        <v>0.2575048409068959</v>
      </c>
      <c r="BK404" s="149">
        <f t="shared" si="184"/>
        <v>167.66321739130436</v>
      </c>
      <c r="BL404" s="150">
        <f t="shared" si="184"/>
        <v>328.90596153846155</v>
      </c>
      <c r="BM404" s="150">
        <f t="shared" si="184"/>
        <v>606.25800000000004</v>
      </c>
      <c r="BN404" s="150" t="str">
        <f t="shared" si="184"/>
        <v/>
      </c>
      <c r="BO404" s="151" t="str">
        <f t="shared" si="184"/>
        <v/>
      </c>
      <c r="BP404" s="149">
        <f t="shared" si="185"/>
        <v>188.88153846153847</v>
      </c>
      <c r="BQ404" s="150">
        <f t="shared" si="185"/>
        <v>340.5312658227848</v>
      </c>
      <c r="BR404" s="150">
        <f t="shared" si="185"/>
        <v>542.04999999999995</v>
      </c>
      <c r="BS404" s="150" t="str">
        <f t="shared" si="185"/>
        <v/>
      </c>
      <c r="BT404" s="151" t="str">
        <f t="shared" si="185"/>
        <v/>
      </c>
      <c r="BU404" s="122">
        <f t="shared" si="182"/>
        <v>-21.218321070234111</v>
      </c>
      <c r="BV404" s="123">
        <f t="shared" si="182"/>
        <v>-11.625304284323249</v>
      </c>
      <c r="BW404" s="124">
        <f t="shared" si="182"/>
        <v>64.208000000000084</v>
      </c>
      <c r="BX404" s="123" t="str">
        <f t="shared" si="182"/>
        <v/>
      </c>
      <c r="BY404" s="124" t="str">
        <f t="shared" si="182"/>
        <v/>
      </c>
    </row>
    <row r="405" spans="1:77" x14ac:dyDescent="0.2">
      <c r="A405" t="s">
        <v>46</v>
      </c>
      <c r="B405" t="s">
        <v>46</v>
      </c>
      <c r="C405" t="s">
        <v>70</v>
      </c>
      <c r="D405" t="s">
        <v>70</v>
      </c>
      <c r="F405" s="83" t="s">
        <v>71</v>
      </c>
      <c r="G405" s="60"/>
      <c r="H405" s="32">
        <f t="shared" ref="H405:Q405" si="188">SUM(H401:H404)</f>
        <v>478</v>
      </c>
      <c r="I405" s="5">
        <f>SUM(I401:I404)</f>
        <v>435</v>
      </c>
      <c r="J405" s="5">
        <f>SUM(J401:J404)</f>
        <v>22</v>
      </c>
      <c r="K405" s="5">
        <f t="shared" si="188"/>
        <v>0</v>
      </c>
      <c r="L405" s="5">
        <f t="shared" si="188"/>
        <v>0</v>
      </c>
      <c r="M405" s="5">
        <f t="shared" si="188"/>
        <v>93328.319999999992</v>
      </c>
      <c r="N405" s="5">
        <f>SUM(N401:N404)</f>
        <v>149161.75</v>
      </c>
      <c r="O405" s="5">
        <f>SUM(O401:O404)</f>
        <v>11161.989999999998</v>
      </c>
      <c r="P405" s="5">
        <f t="shared" si="188"/>
        <v>0</v>
      </c>
      <c r="Q405" s="33">
        <f t="shared" si="188"/>
        <v>0</v>
      </c>
      <c r="R405" s="74">
        <f t="shared" si="173"/>
        <v>457</v>
      </c>
      <c r="S405" s="74">
        <f t="shared" si="174"/>
        <v>160323.74</v>
      </c>
      <c r="T405" s="3" t="s">
        <v>49</v>
      </c>
      <c r="U405" t="s">
        <v>49</v>
      </c>
      <c r="V405" t="s">
        <v>70</v>
      </c>
      <c r="W405" t="s">
        <v>70</v>
      </c>
      <c r="Y405" s="83" t="s">
        <v>71</v>
      </c>
      <c r="Z405" s="60"/>
      <c r="AA405" s="5">
        <f t="shared" ref="AA405:AJ405" si="189">SUM(AA401:AA404)</f>
        <v>619</v>
      </c>
      <c r="AB405" s="5">
        <f>SUM(AB401:AB404)</f>
        <v>327</v>
      </c>
      <c r="AC405" s="5">
        <f>SUM(AC401:AC404)</f>
        <v>37</v>
      </c>
      <c r="AD405" s="5">
        <f t="shared" si="189"/>
        <v>0</v>
      </c>
      <c r="AE405" s="5">
        <f t="shared" si="189"/>
        <v>0</v>
      </c>
      <c r="AF405" s="5">
        <f t="shared" si="189"/>
        <v>121063</v>
      </c>
      <c r="AG405" s="5">
        <f>SUM(AG401:AG404)</f>
        <v>118405.11</v>
      </c>
      <c r="AH405" s="5">
        <f>SUM(AH401:AH404)</f>
        <v>27092.04</v>
      </c>
      <c r="AI405" s="5">
        <f t="shared" si="189"/>
        <v>0</v>
      </c>
      <c r="AJ405" s="33">
        <f t="shared" si="189"/>
        <v>0</v>
      </c>
      <c r="AK405" s="74">
        <f t="shared" si="176"/>
        <v>364</v>
      </c>
      <c r="AL405" s="74">
        <f t="shared" si="177"/>
        <v>145497.15</v>
      </c>
      <c r="AM405" s="2">
        <f t="shared" si="178"/>
        <v>-141</v>
      </c>
      <c r="AN405" s="2">
        <f t="shared" si="178"/>
        <v>108</v>
      </c>
      <c r="AO405" s="2">
        <f t="shared" si="178"/>
        <v>-15</v>
      </c>
      <c r="AP405" s="2">
        <f t="shared" si="178"/>
        <v>0</v>
      </c>
      <c r="AQ405" s="2">
        <f t="shared" si="178"/>
        <v>0</v>
      </c>
      <c r="AR405" s="2">
        <f t="shared" si="178"/>
        <v>-27734.680000000008</v>
      </c>
      <c r="AS405" s="2">
        <f t="shared" si="178"/>
        <v>30756.639999999999</v>
      </c>
      <c r="AT405" s="2">
        <f t="shared" si="178"/>
        <v>-15930.050000000003</v>
      </c>
      <c r="AU405" s="2">
        <f t="shared" si="178"/>
        <v>0</v>
      </c>
      <c r="AV405" s="29">
        <f t="shared" si="178"/>
        <v>0</v>
      </c>
      <c r="AW405" s="74">
        <f t="shared" si="178"/>
        <v>93</v>
      </c>
      <c r="AX405" s="31">
        <f t="shared" si="178"/>
        <v>14826.589999999997</v>
      </c>
      <c r="AY405" s="38">
        <f t="shared" si="179"/>
        <v>-0.22778675282714056</v>
      </c>
      <c r="AZ405" s="38">
        <f t="shared" si="179"/>
        <v>0.33027522935779818</v>
      </c>
      <c r="BA405" s="38">
        <f t="shared" si="179"/>
        <v>-0.40540540540540543</v>
      </c>
      <c r="BB405" s="38" t="str">
        <f t="shared" si="180"/>
        <v/>
      </c>
      <c r="BC405" s="38" t="str">
        <f t="shared" si="181"/>
        <v/>
      </c>
      <c r="BD405" s="38">
        <f t="shared" si="181"/>
        <v>-0.22909295160371052</v>
      </c>
      <c r="BE405" s="38">
        <f t="shared" si="181"/>
        <v>0.2597577080921592</v>
      </c>
      <c r="BF405" s="38">
        <f t="shared" si="181"/>
        <v>-0.58799743393262383</v>
      </c>
      <c r="BG405" s="38" t="str">
        <f t="shared" si="181"/>
        <v/>
      </c>
      <c r="BH405" s="39" t="str">
        <f t="shared" si="181"/>
        <v/>
      </c>
      <c r="BI405" s="40">
        <f t="shared" si="181"/>
        <v>0.25549450549450547</v>
      </c>
      <c r="BJ405" s="40">
        <f t="shared" si="181"/>
        <v>0.10190295823663897</v>
      </c>
      <c r="BK405" s="146">
        <f t="shared" si="184"/>
        <v>195.24753138075312</v>
      </c>
      <c r="BL405" s="96">
        <f t="shared" si="184"/>
        <v>342.90057471264367</v>
      </c>
      <c r="BM405" s="96">
        <f t="shared" si="184"/>
        <v>507.36318181818172</v>
      </c>
      <c r="BN405" s="96" t="str">
        <f t="shared" si="184"/>
        <v/>
      </c>
      <c r="BO405" s="147" t="str">
        <f t="shared" si="184"/>
        <v/>
      </c>
      <c r="BP405" s="141">
        <f t="shared" si="185"/>
        <v>195.578352180937</v>
      </c>
      <c r="BQ405" s="142">
        <f t="shared" si="185"/>
        <v>362.09513761467889</v>
      </c>
      <c r="BR405" s="142">
        <f t="shared" si="185"/>
        <v>732.21729729729736</v>
      </c>
      <c r="BS405" s="142" t="str">
        <f t="shared" si="185"/>
        <v/>
      </c>
      <c r="BT405" s="143" t="str">
        <f t="shared" si="185"/>
        <v/>
      </c>
      <c r="BU405" s="119">
        <f t="shared" si="182"/>
        <v>-0.33082080018388638</v>
      </c>
      <c r="BV405" s="120">
        <f t="shared" si="182"/>
        <v>-19.194562902035216</v>
      </c>
      <c r="BW405" s="121">
        <f t="shared" si="182"/>
        <v>-224.85411547911565</v>
      </c>
      <c r="BX405" s="120" t="str">
        <f t="shared" si="182"/>
        <v/>
      </c>
      <c r="BY405" s="121" t="str">
        <f t="shared" si="182"/>
        <v/>
      </c>
    </row>
    <row r="406" spans="1:77" ht="13.5" thickBot="1" x14ac:dyDescent="0.25">
      <c r="A406" t="s">
        <v>46</v>
      </c>
      <c r="B406" t="s">
        <v>46</v>
      </c>
      <c r="C406" t="s">
        <v>70</v>
      </c>
      <c r="D406" t="s">
        <v>70</v>
      </c>
      <c r="F406" s="78" t="s">
        <v>72</v>
      </c>
      <c r="G406" s="61"/>
      <c r="H406" s="48">
        <f>SUMIFS(H$7:H$377,$B$7:$B$377,$B406,$D$7:$D$377,$D406)</f>
        <v>514</v>
      </c>
      <c r="I406" s="49">
        <f t="shared" ref="I406:Q406" si="190">SUMIFS(I$7:I$377,$B$7:$B$377,$B406,$D$7:$D$377,$D406)</f>
        <v>494</v>
      </c>
      <c r="J406" s="49">
        <f t="shared" si="190"/>
        <v>26</v>
      </c>
      <c r="K406" s="49">
        <f t="shared" si="190"/>
        <v>0</v>
      </c>
      <c r="L406" s="49">
        <f t="shared" si="190"/>
        <v>0</v>
      </c>
      <c r="M406" s="49">
        <f t="shared" si="190"/>
        <v>101463.84000000001</v>
      </c>
      <c r="N406" s="49">
        <f t="shared" si="190"/>
        <v>180446.3</v>
      </c>
      <c r="O406" s="49">
        <f t="shared" si="190"/>
        <v>15935.090000000002</v>
      </c>
      <c r="P406" s="49">
        <f t="shared" si="190"/>
        <v>0</v>
      </c>
      <c r="Q406" s="50">
        <f t="shared" si="190"/>
        <v>0</v>
      </c>
      <c r="R406" s="79">
        <f t="shared" si="173"/>
        <v>520</v>
      </c>
      <c r="S406" s="79">
        <f t="shared" si="174"/>
        <v>196381.38999999998</v>
      </c>
      <c r="T406" s="3" t="s">
        <v>49</v>
      </c>
      <c r="U406" s="42" t="s">
        <v>49</v>
      </c>
      <c r="V406" s="42" t="s">
        <v>70</v>
      </c>
      <c r="W406" s="42" t="s">
        <v>70</v>
      </c>
      <c r="X406" s="42"/>
      <c r="Y406" s="78" t="s">
        <v>72</v>
      </c>
      <c r="Z406" s="61"/>
      <c r="AA406" s="49">
        <f>SUMIFS(AA$14:AA$377,$H$14:$H$377,"&lt;&gt;0",$W$14:$W$377,"04 Apr")</f>
        <v>680</v>
      </c>
      <c r="AB406" s="49">
        <f t="shared" ref="AB406:AJ406" si="191">SUMIFS(AB$14:AB$377,$R$14:$R$377,"&lt;&gt;0",$W$14:$W$377,"04 Apr")</f>
        <v>350</v>
      </c>
      <c r="AC406" s="49">
        <f t="shared" si="191"/>
        <v>41</v>
      </c>
      <c r="AD406" s="49">
        <f t="shared" si="191"/>
        <v>0</v>
      </c>
      <c r="AE406" s="49">
        <f t="shared" si="191"/>
        <v>0</v>
      </c>
      <c r="AF406" s="49">
        <f t="shared" si="191"/>
        <v>130629.24000000002</v>
      </c>
      <c r="AG406" s="49">
        <f t="shared" si="191"/>
        <v>119590.13000000003</v>
      </c>
      <c r="AH406" s="49">
        <f t="shared" si="191"/>
        <v>26532.119999999992</v>
      </c>
      <c r="AI406" s="49">
        <f t="shared" si="191"/>
        <v>0</v>
      </c>
      <c r="AJ406" s="50">
        <f t="shared" si="191"/>
        <v>0</v>
      </c>
      <c r="AK406" s="79">
        <f t="shared" si="176"/>
        <v>391</v>
      </c>
      <c r="AL406" s="79">
        <f t="shared" si="177"/>
        <v>146122.25000000003</v>
      </c>
      <c r="AM406" s="44">
        <f t="shared" si="178"/>
        <v>-166</v>
      </c>
      <c r="AN406" s="44">
        <f t="shared" si="178"/>
        <v>144</v>
      </c>
      <c r="AO406" s="44">
        <f t="shared" si="178"/>
        <v>-15</v>
      </c>
      <c r="AP406" s="44">
        <f t="shared" si="178"/>
        <v>0</v>
      </c>
      <c r="AQ406" s="44">
        <f t="shared" si="178"/>
        <v>0</v>
      </c>
      <c r="AR406" s="44">
        <f t="shared" si="178"/>
        <v>-29165.400000000009</v>
      </c>
      <c r="AS406" s="44">
        <f t="shared" si="178"/>
        <v>60856.169999999955</v>
      </c>
      <c r="AT406" s="44">
        <f t="shared" si="178"/>
        <v>-10597.02999999999</v>
      </c>
      <c r="AU406" s="44">
        <f t="shared" si="178"/>
        <v>0</v>
      </c>
      <c r="AV406" s="45">
        <f t="shared" si="178"/>
        <v>0</v>
      </c>
      <c r="AW406" s="79">
        <f t="shared" si="178"/>
        <v>129</v>
      </c>
      <c r="AX406" s="47">
        <f t="shared" si="178"/>
        <v>50259.139999999956</v>
      </c>
      <c r="AY406" s="56">
        <f t="shared" si="179"/>
        <v>-0.24411764705882352</v>
      </c>
      <c r="AZ406" s="56">
        <f t="shared" si="179"/>
        <v>0.41142857142857142</v>
      </c>
      <c r="BA406" s="56">
        <f t="shared" si="179"/>
        <v>-0.36585365853658536</v>
      </c>
      <c r="BB406" s="56" t="str">
        <f t="shared" si="180"/>
        <v/>
      </c>
      <c r="BC406" s="56" t="str">
        <f t="shared" si="181"/>
        <v/>
      </c>
      <c r="BD406" s="56">
        <f t="shared" si="181"/>
        <v>-0.2232685423263582</v>
      </c>
      <c r="BE406" s="56">
        <f t="shared" si="181"/>
        <v>0.50887284761710638</v>
      </c>
      <c r="BF406" s="56">
        <f t="shared" si="181"/>
        <v>-0.39940381695846366</v>
      </c>
      <c r="BG406" s="56" t="str">
        <f t="shared" si="181"/>
        <v/>
      </c>
      <c r="BH406" s="57" t="str">
        <f t="shared" si="181"/>
        <v/>
      </c>
      <c r="BI406" s="58">
        <f t="shared" si="181"/>
        <v>0.32992327365728902</v>
      </c>
      <c r="BJ406" s="58">
        <f t="shared" si="181"/>
        <v>0.34395268345512026</v>
      </c>
      <c r="BK406" s="149">
        <f t="shared" si="184"/>
        <v>197.40046692607007</v>
      </c>
      <c r="BL406" s="150">
        <f t="shared" si="184"/>
        <v>365.27591093117405</v>
      </c>
      <c r="BM406" s="150">
        <f t="shared" si="184"/>
        <v>612.88807692307705</v>
      </c>
      <c r="BN406" s="150" t="str">
        <f t="shared" si="184"/>
        <v/>
      </c>
      <c r="BO406" s="151" t="str">
        <f t="shared" si="184"/>
        <v/>
      </c>
      <c r="BP406" s="149">
        <f t="shared" si="185"/>
        <v>192.1018235294118</v>
      </c>
      <c r="BQ406" s="150">
        <f t="shared" si="185"/>
        <v>341.68608571428581</v>
      </c>
      <c r="BR406" s="150">
        <f t="shared" si="185"/>
        <v>647.12487804878026</v>
      </c>
      <c r="BS406" s="150" t="str">
        <f t="shared" si="185"/>
        <v/>
      </c>
      <c r="BT406" s="151" t="str">
        <f t="shared" si="185"/>
        <v/>
      </c>
      <c r="BU406" s="122">
        <f t="shared" si="182"/>
        <v>5.2986433966582638</v>
      </c>
      <c r="BV406" s="123">
        <f t="shared" si="182"/>
        <v>23.589825216888244</v>
      </c>
      <c r="BW406" s="124">
        <f t="shared" si="182"/>
        <v>-34.236801125703209</v>
      </c>
      <c r="BX406" s="123" t="str">
        <f t="shared" si="182"/>
        <v/>
      </c>
      <c r="BY406" s="124" t="str">
        <f t="shared" si="182"/>
        <v/>
      </c>
    </row>
    <row r="407" spans="1:77" ht="13.5" thickBot="1" x14ac:dyDescent="0.25">
      <c r="R407" s="1"/>
      <c r="T407" s="3"/>
      <c r="AK407" s="1"/>
      <c r="AW407" s="1"/>
      <c r="BI407" s="1"/>
      <c r="BK407" s="96" t="str">
        <f t="shared" si="184"/>
        <v/>
      </c>
      <c r="BL407" s="96" t="str">
        <f t="shared" si="184"/>
        <v/>
      </c>
      <c r="BM407" s="96" t="str">
        <f t="shared" si="184"/>
        <v/>
      </c>
      <c r="BN407" s="96" t="str">
        <f t="shared" si="184"/>
        <v/>
      </c>
      <c r="BO407" s="96" t="str">
        <f t="shared" si="184"/>
        <v/>
      </c>
      <c r="BP407" s="96" t="str">
        <f t="shared" si="185"/>
        <v/>
      </c>
      <c r="BQ407" s="96" t="str">
        <f t="shared" si="185"/>
        <v/>
      </c>
      <c r="BR407" s="96" t="str">
        <f t="shared" si="185"/>
        <v/>
      </c>
      <c r="BS407" s="96" t="str">
        <f t="shared" si="185"/>
        <v/>
      </c>
      <c r="BT407" s="96" t="str">
        <f t="shared" si="185"/>
        <v/>
      </c>
    </row>
    <row r="408" spans="1:77" x14ac:dyDescent="0.2">
      <c r="F408" s="62" t="s">
        <v>73</v>
      </c>
      <c r="G408" s="63"/>
      <c r="H408" s="64">
        <f>SUMIF($E$14:$E$377,$F408,$H$14:$H$377)</f>
        <v>134</v>
      </c>
      <c r="I408" s="65">
        <f t="shared" ref="I408:Q412" si="192">SUMIF($E$14:$E$377,$F408,I$14:I$377)</f>
        <v>118</v>
      </c>
      <c r="J408" s="65">
        <f t="shared" si="192"/>
        <v>6</v>
      </c>
      <c r="K408" s="65">
        <f t="shared" si="192"/>
        <v>0</v>
      </c>
      <c r="L408" s="65">
        <f t="shared" si="192"/>
        <v>0</v>
      </c>
      <c r="M408" s="65">
        <f t="shared" si="192"/>
        <v>26409.53</v>
      </c>
      <c r="N408" s="65">
        <f t="shared" si="192"/>
        <v>53601.22</v>
      </c>
      <c r="O408" s="65">
        <f t="shared" si="192"/>
        <v>4534.8</v>
      </c>
      <c r="P408" s="65">
        <f t="shared" si="192"/>
        <v>0</v>
      </c>
      <c r="Q408" s="86">
        <f t="shared" si="192"/>
        <v>0</v>
      </c>
      <c r="R408" s="69">
        <f t="shared" ref="R408:R414" si="193">SUM(I408:L408)</f>
        <v>124</v>
      </c>
      <c r="S408" s="95">
        <f t="shared" ref="S408:S414" si="194">SUM(N408:Q408)</f>
        <v>58136.020000000004</v>
      </c>
      <c r="T408" s="3"/>
      <c r="U408" s="67"/>
      <c r="V408" s="67"/>
      <c r="W408" s="67"/>
      <c r="X408" s="67"/>
      <c r="Y408" s="62" t="s">
        <v>73</v>
      </c>
      <c r="Z408" s="63"/>
      <c r="AA408" s="65">
        <f>SUMIF($H$133:$H$139,"&lt;&gt;0",AA$133:AA$139)</f>
        <v>195</v>
      </c>
      <c r="AB408" s="65">
        <f t="shared" ref="AB408:AJ408" si="195">SUMIF($R$133:$R$139,"&lt;&gt;0",AB$133:AB$139)</f>
        <v>100</v>
      </c>
      <c r="AC408" s="65">
        <f t="shared" si="195"/>
        <v>9</v>
      </c>
      <c r="AD408" s="65">
        <f t="shared" si="195"/>
        <v>0</v>
      </c>
      <c r="AE408" s="65">
        <f t="shared" si="195"/>
        <v>0</v>
      </c>
      <c r="AF408" s="65">
        <f t="shared" si="195"/>
        <v>26821.019999999997</v>
      </c>
      <c r="AG408" s="65">
        <f t="shared" si="195"/>
        <v>31954.92</v>
      </c>
      <c r="AH408" s="65">
        <f t="shared" si="195"/>
        <v>4699.2299999999996</v>
      </c>
      <c r="AI408" s="65">
        <f t="shared" si="195"/>
        <v>0</v>
      </c>
      <c r="AJ408" s="86">
        <f t="shared" si="195"/>
        <v>0</v>
      </c>
      <c r="AK408" s="69">
        <f t="shared" ref="AK408:AK414" si="196">SUM(AB408:AE408)</f>
        <v>109</v>
      </c>
      <c r="AL408" s="95">
        <f t="shared" ref="AL408:AL414" si="197">SUM(AG408:AJ408)</f>
        <v>36654.149999999994</v>
      </c>
      <c r="AM408" s="65">
        <f t="shared" ref="AM408:AX414" si="198">+H408-AA408</f>
        <v>-61</v>
      </c>
      <c r="AN408" s="65">
        <f t="shared" si="198"/>
        <v>18</v>
      </c>
      <c r="AO408" s="65">
        <f t="shared" si="198"/>
        <v>-3</v>
      </c>
      <c r="AP408" s="65">
        <f t="shared" si="198"/>
        <v>0</v>
      </c>
      <c r="AQ408" s="65">
        <f t="shared" si="198"/>
        <v>0</v>
      </c>
      <c r="AR408" s="65">
        <f t="shared" si="198"/>
        <v>-411.48999999999796</v>
      </c>
      <c r="AS408" s="65">
        <f t="shared" si="198"/>
        <v>21646.300000000003</v>
      </c>
      <c r="AT408" s="65">
        <f t="shared" si="198"/>
        <v>-164.42999999999938</v>
      </c>
      <c r="AU408" s="65">
        <f t="shared" si="198"/>
        <v>0</v>
      </c>
      <c r="AV408" s="86">
        <f t="shared" si="198"/>
        <v>0</v>
      </c>
      <c r="AW408" s="69">
        <f t="shared" si="198"/>
        <v>15</v>
      </c>
      <c r="AX408" s="87">
        <f t="shared" si="198"/>
        <v>21481.87000000001</v>
      </c>
      <c r="AY408" s="70">
        <f t="shared" ref="AY408:BA414" si="199">IFERROR(AM408/AA408,"")</f>
        <v>-0.31282051282051282</v>
      </c>
      <c r="AZ408" s="70">
        <f t="shared" si="199"/>
        <v>0.18</v>
      </c>
      <c r="BA408" s="70">
        <f t="shared" si="199"/>
        <v>-0.33333333333333331</v>
      </c>
      <c r="BB408" s="70" t="str">
        <f t="shared" ref="BB408:BB414" si="200">IFERROR(AN408/AD408,"")</f>
        <v/>
      </c>
      <c r="BC408" s="70" t="str">
        <f t="shared" ref="BC408:BJ414" si="201">IFERROR(AQ408/AE408,"")</f>
        <v/>
      </c>
      <c r="BD408" s="70">
        <f t="shared" si="201"/>
        <v>-1.5342071256052083E-2</v>
      </c>
      <c r="BE408" s="70">
        <f t="shared" si="201"/>
        <v>0.67740116388962968</v>
      </c>
      <c r="BF408" s="70">
        <f t="shared" si="201"/>
        <v>-3.4990838924674764E-2</v>
      </c>
      <c r="BG408" s="70" t="str">
        <f t="shared" si="201"/>
        <v/>
      </c>
      <c r="BH408" s="89" t="str">
        <f t="shared" si="201"/>
        <v/>
      </c>
      <c r="BI408" s="90">
        <f t="shared" si="201"/>
        <v>0.13761467889908258</v>
      </c>
      <c r="BJ408" s="90">
        <f t="shared" si="201"/>
        <v>0.58606924454666154</v>
      </c>
      <c r="BK408" s="141">
        <f t="shared" si="184"/>
        <v>197.08604477611939</v>
      </c>
      <c r="BL408" s="142">
        <f t="shared" si="184"/>
        <v>454.24762711864406</v>
      </c>
      <c r="BM408" s="142">
        <f t="shared" si="184"/>
        <v>755.80000000000007</v>
      </c>
      <c r="BN408" s="142" t="str">
        <f t="shared" si="184"/>
        <v/>
      </c>
      <c r="BO408" s="143" t="str">
        <f t="shared" si="184"/>
        <v/>
      </c>
      <c r="BP408" s="141">
        <f t="shared" si="185"/>
        <v>137.54369230769228</v>
      </c>
      <c r="BQ408" s="142">
        <f t="shared" si="185"/>
        <v>319.54919999999998</v>
      </c>
      <c r="BR408" s="142">
        <f t="shared" si="185"/>
        <v>522.13666666666666</v>
      </c>
      <c r="BS408" s="142" t="str">
        <f t="shared" si="185"/>
        <v/>
      </c>
      <c r="BT408" s="143" t="str">
        <f t="shared" si="185"/>
        <v/>
      </c>
      <c r="BU408" s="141">
        <f t="shared" ref="BU408:BY414" si="202">IFERROR(BK408-BP408,"")</f>
        <v>59.542352468427111</v>
      </c>
      <c r="BV408" s="142">
        <f t="shared" si="202"/>
        <v>134.69842711864408</v>
      </c>
      <c r="BW408" s="143">
        <f t="shared" si="202"/>
        <v>233.66333333333341</v>
      </c>
      <c r="BX408" s="142" t="str">
        <f t="shared" si="202"/>
        <v/>
      </c>
      <c r="BY408" s="143" t="str">
        <f t="shared" si="202"/>
        <v/>
      </c>
    </row>
    <row r="409" spans="1:77" x14ac:dyDescent="0.2">
      <c r="F409" s="73" t="s">
        <v>74</v>
      </c>
      <c r="G409" s="60"/>
      <c r="H409" s="28">
        <f>SUMIF($E$14:$E$377,$F409,H$14:H$377)</f>
        <v>128</v>
      </c>
      <c r="I409" s="138">
        <f t="shared" si="192"/>
        <v>102</v>
      </c>
      <c r="J409" s="138">
        <f t="shared" si="192"/>
        <v>6</v>
      </c>
      <c r="K409" s="2">
        <f t="shared" si="192"/>
        <v>0</v>
      </c>
      <c r="L409" s="2">
        <f t="shared" si="192"/>
        <v>0</v>
      </c>
      <c r="M409" s="2">
        <f t="shared" si="192"/>
        <v>26625.1</v>
      </c>
      <c r="N409" s="2">
        <f t="shared" si="192"/>
        <v>32526.37</v>
      </c>
      <c r="O409" s="2">
        <f t="shared" si="192"/>
        <v>2257.56</v>
      </c>
      <c r="P409" s="2">
        <f t="shared" si="192"/>
        <v>0</v>
      </c>
      <c r="Q409" s="29">
        <f t="shared" si="192"/>
        <v>0</v>
      </c>
      <c r="R409" s="30">
        <f t="shared" si="193"/>
        <v>108</v>
      </c>
      <c r="S409" s="34">
        <f t="shared" si="194"/>
        <v>34783.93</v>
      </c>
      <c r="T409" s="3"/>
      <c r="Y409" s="73" t="s">
        <v>74</v>
      </c>
      <c r="Z409" s="60"/>
      <c r="AA409" s="2">
        <f>SUMIF($H$140:$H$146,"&lt;&gt;0",AA$140:AA$146)</f>
        <v>165</v>
      </c>
      <c r="AB409" s="2">
        <f t="shared" ref="AB409:AJ409" si="203">SUMIF($R$140:$R$146,"&lt;&gt;0",AB$140:AB$146)</f>
        <v>60</v>
      </c>
      <c r="AC409" s="2">
        <f t="shared" si="203"/>
        <v>9</v>
      </c>
      <c r="AD409" s="2">
        <f t="shared" si="203"/>
        <v>0</v>
      </c>
      <c r="AE409" s="2">
        <f t="shared" si="203"/>
        <v>0</v>
      </c>
      <c r="AF409" s="2">
        <f t="shared" si="203"/>
        <v>24279.190000000002</v>
      </c>
      <c r="AG409" s="2">
        <f t="shared" si="203"/>
        <v>20267.189999999999</v>
      </c>
      <c r="AH409" s="2">
        <f t="shared" si="203"/>
        <v>4341.07</v>
      </c>
      <c r="AI409" s="2">
        <f t="shared" si="203"/>
        <v>0</v>
      </c>
      <c r="AJ409" s="29">
        <f t="shared" si="203"/>
        <v>0</v>
      </c>
      <c r="AK409" s="30">
        <f t="shared" si="196"/>
        <v>69</v>
      </c>
      <c r="AL409" s="34">
        <f t="shared" si="197"/>
        <v>24608.26</v>
      </c>
      <c r="AM409" s="2">
        <f t="shared" si="198"/>
        <v>-37</v>
      </c>
      <c r="AN409" s="2">
        <f t="shared" si="198"/>
        <v>42</v>
      </c>
      <c r="AO409" s="2">
        <f t="shared" si="198"/>
        <v>-3</v>
      </c>
      <c r="AP409" s="2">
        <f t="shared" si="198"/>
        <v>0</v>
      </c>
      <c r="AQ409" s="2">
        <f t="shared" si="198"/>
        <v>0</v>
      </c>
      <c r="AR409" s="2">
        <f t="shared" si="198"/>
        <v>2345.9099999999962</v>
      </c>
      <c r="AS409" s="2">
        <f t="shared" si="198"/>
        <v>12259.18</v>
      </c>
      <c r="AT409" s="2">
        <f t="shared" si="198"/>
        <v>-2083.5099999999998</v>
      </c>
      <c r="AU409" s="2">
        <f t="shared" si="198"/>
        <v>0</v>
      </c>
      <c r="AV409" s="29">
        <f t="shared" si="198"/>
        <v>0</v>
      </c>
      <c r="AW409" s="30">
        <f t="shared" si="198"/>
        <v>39</v>
      </c>
      <c r="AX409" s="31">
        <f t="shared" si="198"/>
        <v>10175.670000000002</v>
      </c>
      <c r="AY409" s="38">
        <f t="shared" si="199"/>
        <v>-0.22424242424242424</v>
      </c>
      <c r="AZ409" s="38">
        <f t="shared" si="199"/>
        <v>0.7</v>
      </c>
      <c r="BA409" s="38">
        <f t="shared" si="199"/>
        <v>-0.33333333333333331</v>
      </c>
      <c r="BB409" s="38" t="str">
        <f t="shared" si="200"/>
        <v/>
      </c>
      <c r="BC409" s="38" t="str">
        <f t="shared" si="201"/>
        <v/>
      </c>
      <c r="BD409" s="38">
        <f t="shared" si="201"/>
        <v>9.6622251401302761E-2</v>
      </c>
      <c r="BE409" s="38">
        <f t="shared" si="201"/>
        <v>0.60487813061406148</v>
      </c>
      <c r="BF409" s="38">
        <f t="shared" si="201"/>
        <v>-0.47995309912072365</v>
      </c>
      <c r="BG409" s="38" t="str">
        <f t="shared" si="201"/>
        <v/>
      </c>
      <c r="BH409" s="39" t="str">
        <f t="shared" si="201"/>
        <v/>
      </c>
      <c r="BI409" s="40">
        <f t="shared" si="201"/>
        <v>0.56521739130434778</v>
      </c>
      <c r="BJ409" s="40">
        <f t="shared" si="201"/>
        <v>0.413506277973331</v>
      </c>
      <c r="BK409" s="146">
        <f t="shared" si="184"/>
        <v>208.00859374999999</v>
      </c>
      <c r="BL409" s="96">
        <f t="shared" si="184"/>
        <v>318.88598039215685</v>
      </c>
      <c r="BM409" s="96">
        <f t="shared" si="184"/>
        <v>376.26</v>
      </c>
      <c r="BN409" s="96" t="str">
        <f t="shared" si="184"/>
        <v/>
      </c>
      <c r="BO409" s="147" t="str">
        <f t="shared" si="184"/>
        <v/>
      </c>
      <c r="BP409" s="146">
        <f t="shared" si="185"/>
        <v>147.14660606060608</v>
      </c>
      <c r="BQ409" s="96">
        <f t="shared" si="185"/>
        <v>337.78649999999999</v>
      </c>
      <c r="BR409" s="96">
        <f t="shared" si="185"/>
        <v>482.3411111111111</v>
      </c>
      <c r="BS409" s="96" t="str">
        <f t="shared" si="185"/>
        <v/>
      </c>
      <c r="BT409" s="147" t="str">
        <f t="shared" si="185"/>
        <v/>
      </c>
      <c r="BU409" s="146">
        <f t="shared" si="202"/>
        <v>60.861987689393914</v>
      </c>
      <c r="BV409" s="96">
        <f t="shared" si="202"/>
        <v>-18.900519607843137</v>
      </c>
      <c r="BW409" s="147">
        <f t="shared" si="202"/>
        <v>-106.08111111111111</v>
      </c>
      <c r="BX409" s="96" t="str">
        <f t="shared" si="202"/>
        <v/>
      </c>
      <c r="BY409" s="147" t="str">
        <f t="shared" si="202"/>
        <v/>
      </c>
    </row>
    <row r="410" spans="1:77" x14ac:dyDescent="0.2">
      <c r="F410" s="73" t="s">
        <v>75</v>
      </c>
      <c r="G410" s="60"/>
      <c r="H410" s="28">
        <f>SUMIF($E$14:$E$377,$F410,H$14:H$377)</f>
        <v>132</v>
      </c>
      <c r="I410" s="138">
        <f t="shared" si="192"/>
        <v>132</v>
      </c>
      <c r="J410" s="138">
        <f t="shared" si="192"/>
        <v>3</v>
      </c>
      <c r="K410" s="2">
        <f t="shared" si="192"/>
        <v>0</v>
      </c>
      <c r="L410" s="2">
        <f t="shared" si="192"/>
        <v>0</v>
      </c>
      <c r="M410" s="2">
        <f t="shared" si="192"/>
        <v>29703.39</v>
      </c>
      <c r="N410" s="2">
        <f t="shared" si="192"/>
        <v>39052.709999999992</v>
      </c>
      <c r="O410" s="2">
        <f t="shared" si="192"/>
        <v>3574.84</v>
      </c>
      <c r="P410" s="2">
        <f t="shared" si="192"/>
        <v>0</v>
      </c>
      <c r="Q410" s="29">
        <f t="shared" si="192"/>
        <v>0</v>
      </c>
      <c r="R410" s="30">
        <f t="shared" si="193"/>
        <v>135</v>
      </c>
      <c r="S410" s="34">
        <f t="shared" si="194"/>
        <v>42627.549999999988</v>
      </c>
      <c r="T410" s="3"/>
      <c r="Y410" s="73" t="s">
        <v>75</v>
      </c>
      <c r="Z410" s="60"/>
      <c r="AA410" s="2">
        <f>SUMIF($H$147:$H$153,"&lt;&gt;0",AA$147:AA$153)</f>
        <v>137</v>
      </c>
      <c r="AB410" s="2">
        <f t="shared" ref="AB410:AJ410" si="204">SUMIF($R$147:$R$153,"&lt;&gt;0",AB$147:AB$153)</f>
        <v>78</v>
      </c>
      <c r="AC410" s="2">
        <f t="shared" si="204"/>
        <v>9</v>
      </c>
      <c r="AD410" s="2">
        <f t="shared" si="204"/>
        <v>0</v>
      </c>
      <c r="AE410" s="2">
        <f t="shared" si="204"/>
        <v>0</v>
      </c>
      <c r="AF410" s="2">
        <f t="shared" si="204"/>
        <v>22055.190000000002</v>
      </c>
      <c r="AG410" s="2">
        <f t="shared" si="204"/>
        <v>27578.82</v>
      </c>
      <c r="AH410" s="2">
        <f t="shared" si="204"/>
        <v>5276.64</v>
      </c>
      <c r="AI410" s="2">
        <f t="shared" si="204"/>
        <v>0</v>
      </c>
      <c r="AJ410" s="29">
        <f t="shared" si="204"/>
        <v>0</v>
      </c>
      <c r="AK410" s="30">
        <f t="shared" si="196"/>
        <v>87</v>
      </c>
      <c r="AL410" s="34">
        <f t="shared" si="197"/>
        <v>32855.46</v>
      </c>
      <c r="AM410" s="2">
        <f t="shared" si="198"/>
        <v>-5</v>
      </c>
      <c r="AN410" s="2">
        <f t="shared" si="198"/>
        <v>54</v>
      </c>
      <c r="AO410" s="2">
        <f t="shared" si="198"/>
        <v>-6</v>
      </c>
      <c r="AP410" s="2">
        <f t="shared" si="198"/>
        <v>0</v>
      </c>
      <c r="AQ410" s="2">
        <f t="shared" si="198"/>
        <v>0</v>
      </c>
      <c r="AR410" s="2">
        <f t="shared" si="198"/>
        <v>7648.1999999999971</v>
      </c>
      <c r="AS410" s="2">
        <f t="shared" si="198"/>
        <v>11473.889999999992</v>
      </c>
      <c r="AT410" s="2">
        <f t="shared" si="198"/>
        <v>-1701.8000000000002</v>
      </c>
      <c r="AU410" s="2">
        <f t="shared" si="198"/>
        <v>0</v>
      </c>
      <c r="AV410" s="29">
        <f t="shared" si="198"/>
        <v>0</v>
      </c>
      <c r="AW410" s="30">
        <f t="shared" si="198"/>
        <v>48</v>
      </c>
      <c r="AX410" s="31">
        <f t="shared" si="198"/>
        <v>9772.0899999999892</v>
      </c>
      <c r="AY410" s="38">
        <f t="shared" si="199"/>
        <v>-3.6496350364963501E-2</v>
      </c>
      <c r="AZ410" s="38">
        <f t="shared" si="199"/>
        <v>0.69230769230769229</v>
      </c>
      <c r="BA410" s="38">
        <f t="shared" si="199"/>
        <v>-0.66666666666666663</v>
      </c>
      <c r="BB410" s="38" t="str">
        <f t="shared" si="200"/>
        <v/>
      </c>
      <c r="BC410" s="38" t="str">
        <f t="shared" si="201"/>
        <v/>
      </c>
      <c r="BD410" s="38">
        <f t="shared" si="201"/>
        <v>0.34677552086379654</v>
      </c>
      <c r="BE410" s="38">
        <f t="shared" si="201"/>
        <v>0.41603991758893211</v>
      </c>
      <c r="BF410" s="38">
        <f t="shared" si="201"/>
        <v>-0.32251584341550688</v>
      </c>
      <c r="BG410" s="38" t="str">
        <f t="shared" si="201"/>
        <v/>
      </c>
      <c r="BH410" s="39" t="str">
        <f t="shared" si="201"/>
        <v/>
      </c>
      <c r="BI410" s="40">
        <f t="shared" si="201"/>
        <v>0.55172413793103448</v>
      </c>
      <c r="BJ410" s="40">
        <f t="shared" si="201"/>
        <v>0.29742666820065794</v>
      </c>
      <c r="BK410" s="146">
        <f t="shared" si="184"/>
        <v>225.02568181818182</v>
      </c>
      <c r="BL410" s="96">
        <f t="shared" si="184"/>
        <v>295.8538636363636</v>
      </c>
      <c r="BM410" s="96">
        <f t="shared" si="184"/>
        <v>1191.6133333333335</v>
      </c>
      <c r="BN410" s="96" t="str">
        <f t="shared" si="184"/>
        <v/>
      </c>
      <c r="BO410" s="147" t="str">
        <f t="shared" si="184"/>
        <v/>
      </c>
      <c r="BP410" s="146">
        <f t="shared" si="185"/>
        <v>160.98678832116789</v>
      </c>
      <c r="BQ410" s="96">
        <f t="shared" si="185"/>
        <v>353.57461538461536</v>
      </c>
      <c r="BR410" s="96">
        <f t="shared" si="185"/>
        <v>586.29333333333341</v>
      </c>
      <c r="BS410" s="96" t="str">
        <f t="shared" si="185"/>
        <v/>
      </c>
      <c r="BT410" s="147" t="str">
        <f t="shared" si="185"/>
        <v/>
      </c>
      <c r="BU410" s="146">
        <f t="shared" si="202"/>
        <v>64.03889349701393</v>
      </c>
      <c r="BV410" s="96">
        <f t="shared" si="202"/>
        <v>-57.720751748251757</v>
      </c>
      <c r="BW410" s="147">
        <f t="shared" si="202"/>
        <v>605.32000000000005</v>
      </c>
      <c r="BX410" s="96" t="str">
        <f t="shared" si="202"/>
        <v/>
      </c>
      <c r="BY410" s="147" t="str">
        <f t="shared" si="202"/>
        <v/>
      </c>
    </row>
    <row r="411" spans="1:77" x14ac:dyDescent="0.2">
      <c r="F411" s="73" t="s">
        <v>76</v>
      </c>
      <c r="G411" s="60"/>
      <c r="H411" s="28">
        <f>SUMIF($E$14:$E$377,$F411,H$14:H$377)</f>
        <v>141</v>
      </c>
      <c r="I411" s="138">
        <f t="shared" si="192"/>
        <v>128</v>
      </c>
      <c r="J411" s="138">
        <f t="shared" si="192"/>
        <v>2</v>
      </c>
      <c r="K411" s="2">
        <f t="shared" si="192"/>
        <v>0</v>
      </c>
      <c r="L411" s="2">
        <f t="shared" si="192"/>
        <v>0</v>
      </c>
      <c r="M411" s="2">
        <f t="shared" si="192"/>
        <v>33908.369999999995</v>
      </c>
      <c r="N411" s="2">
        <f t="shared" si="192"/>
        <v>42092.07</v>
      </c>
      <c r="O411" s="2">
        <f t="shared" si="192"/>
        <v>777.85</v>
      </c>
      <c r="P411" s="2">
        <f t="shared" si="192"/>
        <v>0</v>
      </c>
      <c r="Q411" s="29">
        <f t="shared" si="192"/>
        <v>0</v>
      </c>
      <c r="R411" s="30">
        <f t="shared" si="193"/>
        <v>130</v>
      </c>
      <c r="S411" s="34">
        <f t="shared" si="194"/>
        <v>42869.919999999998</v>
      </c>
      <c r="T411" s="3"/>
      <c r="Y411" s="73" t="s">
        <v>76</v>
      </c>
      <c r="Z411" s="60"/>
      <c r="AA411" s="2">
        <f>SUMIF($H$154:$H$160,"&lt;&gt;0",AA$154:AA$160)</f>
        <v>170</v>
      </c>
      <c r="AB411" s="2">
        <f t="shared" ref="AB411:AJ411" si="205">SUMIF($R$154:$R$160,"&lt;&gt;0",AB$154:AB$160)</f>
        <v>97</v>
      </c>
      <c r="AC411" s="2">
        <f t="shared" si="205"/>
        <v>10</v>
      </c>
      <c r="AD411" s="2">
        <f t="shared" si="205"/>
        <v>0</v>
      </c>
      <c r="AE411" s="2">
        <f t="shared" si="205"/>
        <v>1</v>
      </c>
      <c r="AF411" s="2">
        <f t="shared" si="205"/>
        <v>35576.74</v>
      </c>
      <c r="AG411" s="2">
        <f t="shared" si="205"/>
        <v>28273.679999999997</v>
      </c>
      <c r="AH411" s="2">
        <f t="shared" si="205"/>
        <v>3953.58</v>
      </c>
      <c r="AI411" s="2">
        <f t="shared" si="205"/>
        <v>0</v>
      </c>
      <c r="AJ411" s="29">
        <f t="shared" si="205"/>
        <v>291.83</v>
      </c>
      <c r="AK411" s="30">
        <f t="shared" si="196"/>
        <v>108</v>
      </c>
      <c r="AL411" s="34">
        <f t="shared" si="197"/>
        <v>32519.089999999997</v>
      </c>
      <c r="AM411" s="2">
        <f t="shared" si="198"/>
        <v>-29</v>
      </c>
      <c r="AN411" s="2">
        <f t="shared" si="198"/>
        <v>31</v>
      </c>
      <c r="AO411" s="2">
        <f t="shared" si="198"/>
        <v>-8</v>
      </c>
      <c r="AP411" s="2">
        <f t="shared" si="198"/>
        <v>0</v>
      </c>
      <c r="AQ411" s="2">
        <f t="shared" si="198"/>
        <v>-1</v>
      </c>
      <c r="AR411" s="2">
        <f t="shared" si="198"/>
        <v>-1668.3700000000026</v>
      </c>
      <c r="AS411" s="2">
        <f t="shared" si="198"/>
        <v>13818.390000000003</v>
      </c>
      <c r="AT411" s="2">
        <f t="shared" si="198"/>
        <v>-3175.73</v>
      </c>
      <c r="AU411" s="2">
        <f t="shared" si="198"/>
        <v>0</v>
      </c>
      <c r="AV411" s="29">
        <f t="shared" si="198"/>
        <v>-291.83</v>
      </c>
      <c r="AW411" s="30">
        <f t="shared" si="198"/>
        <v>22</v>
      </c>
      <c r="AX411" s="31">
        <f t="shared" si="198"/>
        <v>10350.830000000002</v>
      </c>
      <c r="AY411" s="38">
        <f t="shared" si="199"/>
        <v>-0.17058823529411765</v>
      </c>
      <c r="AZ411" s="38">
        <f t="shared" si="199"/>
        <v>0.31958762886597936</v>
      </c>
      <c r="BA411" s="38">
        <f t="shared" si="199"/>
        <v>-0.8</v>
      </c>
      <c r="BB411" s="38" t="str">
        <f t="shared" si="200"/>
        <v/>
      </c>
      <c r="BC411" s="38">
        <f t="shared" si="201"/>
        <v>-1</v>
      </c>
      <c r="BD411" s="38">
        <f t="shared" si="201"/>
        <v>-4.6894965643282736E-2</v>
      </c>
      <c r="BE411" s="38">
        <f t="shared" si="201"/>
        <v>0.48873687471881994</v>
      </c>
      <c r="BF411" s="38">
        <f t="shared" si="201"/>
        <v>-0.8032542657540761</v>
      </c>
      <c r="BG411" s="38" t="str">
        <f t="shared" si="201"/>
        <v/>
      </c>
      <c r="BH411" s="39">
        <f t="shared" si="201"/>
        <v>-1</v>
      </c>
      <c r="BI411" s="40">
        <f t="shared" si="201"/>
        <v>0.20370370370370369</v>
      </c>
      <c r="BJ411" s="40">
        <f t="shared" si="201"/>
        <v>0.31830011233401684</v>
      </c>
      <c r="BK411" s="146">
        <f t="shared" si="184"/>
        <v>240.48489361702124</v>
      </c>
      <c r="BL411" s="96">
        <f t="shared" si="184"/>
        <v>328.844296875</v>
      </c>
      <c r="BM411" s="96">
        <f t="shared" si="184"/>
        <v>388.92500000000001</v>
      </c>
      <c r="BN411" s="96" t="str">
        <f t="shared" si="184"/>
        <v/>
      </c>
      <c r="BO411" s="147" t="str">
        <f t="shared" si="184"/>
        <v/>
      </c>
      <c r="BP411" s="146">
        <f t="shared" si="185"/>
        <v>209.27494117647058</v>
      </c>
      <c r="BQ411" s="96">
        <f t="shared" si="185"/>
        <v>291.48123711340202</v>
      </c>
      <c r="BR411" s="96">
        <f t="shared" si="185"/>
        <v>395.358</v>
      </c>
      <c r="BS411" s="96" t="str">
        <f t="shared" si="185"/>
        <v/>
      </c>
      <c r="BT411" s="147">
        <f t="shared" si="185"/>
        <v>291.83</v>
      </c>
      <c r="BU411" s="146">
        <f t="shared" si="202"/>
        <v>31.209952440550666</v>
      </c>
      <c r="BV411" s="96">
        <f t="shared" si="202"/>
        <v>37.363059761597981</v>
      </c>
      <c r="BW411" s="147">
        <f t="shared" si="202"/>
        <v>-6.4329999999999927</v>
      </c>
      <c r="BX411" s="96" t="str">
        <f t="shared" si="202"/>
        <v/>
      </c>
      <c r="BY411" s="147" t="str">
        <f t="shared" si="202"/>
        <v/>
      </c>
    </row>
    <row r="412" spans="1:77" ht="13.5" thickBot="1" x14ac:dyDescent="0.25">
      <c r="F412" s="78" t="s">
        <v>77</v>
      </c>
      <c r="G412" s="61"/>
      <c r="H412" s="43">
        <f>SUMIF($E$14:$E$377,$F412,H$14:H$377)</f>
        <v>128</v>
      </c>
      <c r="I412" s="44">
        <f t="shared" si="192"/>
        <v>106</v>
      </c>
      <c r="J412" s="44">
        <f t="shared" si="192"/>
        <v>5</v>
      </c>
      <c r="K412" s="44">
        <f t="shared" si="192"/>
        <v>0</v>
      </c>
      <c r="L412" s="44">
        <f t="shared" si="192"/>
        <v>0</v>
      </c>
      <c r="M412" s="44">
        <f t="shared" si="192"/>
        <v>26645.760000000002</v>
      </c>
      <c r="N412" s="44">
        <f t="shared" si="192"/>
        <v>36014.620000000003</v>
      </c>
      <c r="O412" s="44">
        <f t="shared" si="192"/>
        <v>3873.6800000000003</v>
      </c>
      <c r="P412" s="44">
        <f t="shared" si="192"/>
        <v>0</v>
      </c>
      <c r="Q412" s="45">
        <f t="shared" si="192"/>
        <v>0</v>
      </c>
      <c r="R412" s="46">
        <f t="shared" si="193"/>
        <v>111</v>
      </c>
      <c r="S412" s="51">
        <f t="shared" si="194"/>
        <v>39888.300000000003</v>
      </c>
      <c r="T412" s="3"/>
      <c r="U412" s="42"/>
      <c r="V412" s="42"/>
      <c r="W412" s="42"/>
      <c r="X412" s="42"/>
      <c r="Y412" s="78" t="s">
        <v>77</v>
      </c>
      <c r="Z412" s="61"/>
      <c r="AA412" s="44">
        <f>SUMIF($H$161:$H$167,"&lt;&gt;0",AA$161:AA$167)</f>
        <v>160</v>
      </c>
      <c r="AB412" s="44">
        <f t="shared" ref="AB412:AJ412" si="206">SUMIF($R$161:$R$167,"&lt;&gt;0",AB$161:AB$167)</f>
        <v>89</v>
      </c>
      <c r="AC412" s="44">
        <f t="shared" si="206"/>
        <v>12</v>
      </c>
      <c r="AD412" s="44">
        <f t="shared" si="206"/>
        <v>0</v>
      </c>
      <c r="AE412" s="44">
        <f t="shared" si="206"/>
        <v>0</v>
      </c>
      <c r="AF412" s="44">
        <f t="shared" si="206"/>
        <v>29653.84</v>
      </c>
      <c r="AG412" s="44">
        <f t="shared" si="206"/>
        <v>31058.65</v>
      </c>
      <c r="AH412" s="44">
        <f t="shared" si="206"/>
        <v>17735.010000000002</v>
      </c>
      <c r="AI412" s="44">
        <f t="shared" si="206"/>
        <v>0</v>
      </c>
      <c r="AJ412" s="45">
        <f t="shared" si="206"/>
        <v>0</v>
      </c>
      <c r="AK412" s="46">
        <f t="shared" si="196"/>
        <v>101</v>
      </c>
      <c r="AL412" s="51">
        <f t="shared" si="197"/>
        <v>48793.66</v>
      </c>
      <c r="AM412" s="44">
        <f t="shared" si="198"/>
        <v>-32</v>
      </c>
      <c r="AN412" s="44">
        <f t="shared" si="198"/>
        <v>17</v>
      </c>
      <c r="AO412" s="44">
        <f t="shared" si="198"/>
        <v>-7</v>
      </c>
      <c r="AP412" s="44">
        <f t="shared" si="198"/>
        <v>0</v>
      </c>
      <c r="AQ412" s="44">
        <f t="shared" si="198"/>
        <v>0</v>
      </c>
      <c r="AR412" s="44">
        <f t="shared" si="198"/>
        <v>-3008.0799999999981</v>
      </c>
      <c r="AS412" s="44">
        <f t="shared" si="198"/>
        <v>4955.9700000000012</v>
      </c>
      <c r="AT412" s="44">
        <f t="shared" si="198"/>
        <v>-13861.330000000002</v>
      </c>
      <c r="AU412" s="44">
        <f t="shared" si="198"/>
        <v>0</v>
      </c>
      <c r="AV412" s="45">
        <f t="shared" si="198"/>
        <v>0</v>
      </c>
      <c r="AW412" s="46">
        <f t="shared" si="198"/>
        <v>10</v>
      </c>
      <c r="AX412" s="47">
        <f t="shared" si="198"/>
        <v>-8905.36</v>
      </c>
      <c r="AY412" s="56">
        <f t="shared" si="199"/>
        <v>-0.2</v>
      </c>
      <c r="AZ412" s="56">
        <f t="shared" si="199"/>
        <v>0.19101123595505617</v>
      </c>
      <c r="BA412" s="56">
        <f t="shared" si="199"/>
        <v>-0.58333333333333337</v>
      </c>
      <c r="BB412" s="56" t="str">
        <f t="shared" si="200"/>
        <v/>
      </c>
      <c r="BC412" s="56" t="str">
        <f t="shared" si="201"/>
        <v/>
      </c>
      <c r="BD412" s="56">
        <f t="shared" si="201"/>
        <v>-0.10143981352836591</v>
      </c>
      <c r="BE412" s="56">
        <f t="shared" si="201"/>
        <v>0.15956810743544877</v>
      </c>
      <c r="BF412" s="56">
        <f t="shared" si="201"/>
        <v>-0.78158004985618845</v>
      </c>
      <c r="BG412" s="56" t="str">
        <f t="shared" si="201"/>
        <v/>
      </c>
      <c r="BH412" s="57" t="str">
        <f t="shared" si="201"/>
        <v/>
      </c>
      <c r="BI412" s="58">
        <f t="shared" si="201"/>
        <v>9.9009900990099015E-2</v>
      </c>
      <c r="BJ412" s="58">
        <f t="shared" si="201"/>
        <v>-0.18251059666358294</v>
      </c>
      <c r="BK412" s="149">
        <f t="shared" si="184"/>
        <v>208.17000000000002</v>
      </c>
      <c r="BL412" s="150">
        <f t="shared" si="184"/>
        <v>339.76056603773588</v>
      </c>
      <c r="BM412" s="150">
        <f t="shared" si="184"/>
        <v>774.7360000000001</v>
      </c>
      <c r="BN412" s="150" t="str">
        <f t="shared" si="184"/>
        <v/>
      </c>
      <c r="BO412" s="151" t="str">
        <f t="shared" si="184"/>
        <v/>
      </c>
      <c r="BP412" s="149">
        <f t="shared" si="185"/>
        <v>185.3365</v>
      </c>
      <c r="BQ412" s="150">
        <f t="shared" si="185"/>
        <v>348.97359550561799</v>
      </c>
      <c r="BR412" s="150">
        <f t="shared" si="185"/>
        <v>1477.9175000000002</v>
      </c>
      <c r="BS412" s="150" t="str">
        <f t="shared" si="185"/>
        <v/>
      </c>
      <c r="BT412" s="151" t="str">
        <f t="shared" si="185"/>
        <v/>
      </c>
      <c r="BU412" s="149">
        <f t="shared" si="202"/>
        <v>22.833500000000015</v>
      </c>
      <c r="BV412" s="150">
        <f t="shared" si="202"/>
        <v>-9.2130294678821087</v>
      </c>
      <c r="BW412" s="151">
        <f t="shared" si="202"/>
        <v>-703.18150000000014</v>
      </c>
      <c r="BX412" s="150" t="str">
        <f t="shared" si="202"/>
        <v/>
      </c>
      <c r="BY412" s="151" t="str">
        <f t="shared" si="202"/>
        <v/>
      </c>
    </row>
    <row r="413" spans="1:77" x14ac:dyDescent="0.2">
      <c r="A413" t="s">
        <v>46</v>
      </c>
      <c r="B413" t="s">
        <v>46</v>
      </c>
      <c r="C413" t="s">
        <v>78</v>
      </c>
      <c r="D413" t="s">
        <v>78</v>
      </c>
      <c r="F413" s="83" t="s">
        <v>79</v>
      </c>
      <c r="G413" s="60"/>
      <c r="H413" s="32">
        <f t="shared" ref="H413:Q413" si="207">SUM(H408:H412)</f>
        <v>663</v>
      </c>
      <c r="I413" s="5">
        <f>SUM(I408:I412)</f>
        <v>586</v>
      </c>
      <c r="J413" s="5">
        <f>SUM(J408:J412)</f>
        <v>22</v>
      </c>
      <c r="K413" s="5">
        <f t="shared" si="207"/>
        <v>0</v>
      </c>
      <c r="L413" s="5">
        <f t="shared" si="207"/>
        <v>0</v>
      </c>
      <c r="M413" s="5">
        <f t="shared" si="207"/>
        <v>143292.15</v>
      </c>
      <c r="N413" s="5">
        <f>SUM(N408:N412)</f>
        <v>203286.99</v>
      </c>
      <c r="O413" s="5">
        <f>SUM(O408:O412)</f>
        <v>15018.730000000001</v>
      </c>
      <c r="P413" s="5">
        <f t="shared" si="207"/>
        <v>0</v>
      </c>
      <c r="Q413" s="33">
        <f t="shared" si="207"/>
        <v>0</v>
      </c>
      <c r="R413" s="74">
        <f t="shared" si="193"/>
        <v>608</v>
      </c>
      <c r="S413" s="34">
        <f t="shared" si="194"/>
        <v>218305.72</v>
      </c>
      <c r="T413" s="3" t="s">
        <v>49</v>
      </c>
      <c r="U413" t="s">
        <v>49</v>
      </c>
      <c r="V413" t="s">
        <v>78</v>
      </c>
      <c r="W413" t="s">
        <v>78</v>
      </c>
      <c r="Y413" s="83" t="s">
        <v>79</v>
      </c>
      <c r="Z413" s="60"/>
      <c r="AA413" s="5">
        <f t="shared" ref="AA413:AJ413" si="208">SUM(AA408:AA412)</f>
        <v>827</v>
      </c>
      <c r="AB413" s="5">
        <f>SUM(AB408:AB412)</f>
        <v>424</v>
      </c>
      <c r="AC413" s="5">
        <f>SUM(AC408:AC412)</f>
        <v>49</v>
      </c>
      <c r="AD413" s="5">
        <f t="shared" si="208"/>
        <v>0</v>
      </c>
      <c r="AE413" s="5">
        <f t="shared" si="208"/>
        <v>1</v>
      </c>
      <c r="AF413" s="5">
        <f t="shared" si="208"/>
        <v>138385.97999999998</v>
      </c>
      <c r="AG413" s="5">
        <f>SUM(AG408:AG412)</f>
        <v>139133.25999999998</v>
      </c>
      <c r="AH413" s="5">
        <f>SUM(AH408:AH412)</f>
        <v>36005.53</v>
      </c>
      <c r="AI413" s="5">
        <f t="shared" si="208"/>
        <v>0</v>
      </c>
      <c r="AJ413" s="33">
        <f t="shared" si="208"/>
        <v>291.83</v>
      </c>
      <c r="AK413" s="74">
        <f t="shared" si="196"/>
        <v>474</v>
      </c>
      <c r="AL413" s="34">
        <f t="shared" si="197"/>
        <v>175430.61999999997</v>
      </c>
      <c r="AM413" s="2">
        <f t="shared" si="198"/>
        <v>-164</v>
      </c>
      <c r="AN413" s="2">
        <f t="shared" si="198"/>
        <v>162</v>
      </c>
      <c r="AO413" s="2">
        <f t="shared" si="198"/>
        <v>-27</v>
      </c>
      <c r="AP413" s="2">
        <f t="shared" si="198"/>
        <v>0</v>
      </c>
      <c r="AQ413" s="2">
        <f t="shared" si="198"/>
        <v>-1</v>
      </c>
      <c r="AR413" s="2">
        <f t="shared" si="198"/>
        <v>4906.1700000000128</v>
      </c>
      <c r="AS413" s="2">
        <f t="shared" si="198"/>
        <v>64153.73000000001</v>
      </c>
      <c r="AT413" s="2">
        <f t="shared" si="198"/>
        <v>-20986.799999999996</v>
      </c>
      <c r="AU413" s="2">
        <f t="shared" si="198"/>
        <v>0</v>
      </c>
      <c r="AV413" s="29">
        <f t="shared" si="198"/>
        <v>-291.83</v>
      </c>
      <c r="AW413" s="30">
        <f t="shared" si="198"/>
        <v>134</v>
      </c>
      <c r="AX413" s="31">
        <f t="shared" si="198"/>
        <v>42875.100000000035</v>
      </c>
      <c r="AY413" s="38">
        <f t="shared" si="199"/>
        <v>-0.19830713422007254</v>
      </c>
      <c r="AZ413" s="38">
        <f t="shared" si="199"/>
        <v>0.38207547169811323</v>
      </c>
      <c r="BA413" s="38">
        <f t="shared" si="199"/>
        <v>-0.55102040816326525</v>
      </c>
      <c r="BB413" s="38" t="str">
        <f t="shared" si="200"/>
        <v/>
      </c>
      <c r="BC413" s="38">
        <f t="shared" si="201"/>
        <v>-1</v>
      </c>
      <c r="BD413" s="38">
        <f t="shared" si="201"/>
        <v>3.5452796591099858E-2</v>
      </c>
      <c r="BE413" s="38">
        <f t="shared" si="201"/>
        <v>0.46109557125305639</v>
      </c>
      <c r="BF413" s="38">
        <f t="shared" si="201"/>
        <v>-0.58287713026304555</v>
      </c>
      <c r="BG413" s="38" t="str">
        <f t="shared" si="201"/>
        <v/>
      </c>
      <c r="BH413" s="39">
        <f t="shared" si="201"/>
        <v>-1</v>
      </c>
      <c r="BI413" s="40">
        <f t="shared" si="201"/>
        <v>0.28270042194092826</v>
      </c>
      <c r="BJ413" s="40">
        <f t="shared" si="201"/>
        <v>0.24439918185320239</v>
      </c>
      <c r="BK413" s="146">
        <f t="shared" si="184"/>
        <v>216.12692307692308</v>
      </c>
      <c r="BL413" s="96">
        <f t="shared" si="184"/>
        <v>346.90612627986349</v>
      </c>
      <c r="BM413" s="96">
        <f t="shared" si="184"/>
        <v>682.66954545454553</v>
      </c>
      <c r="BN413" s="96" t="str">
        <f t="shared" si="184"/>
        <v/>
      </c>
      <c r="BO413" s="147" t="str">
        <f t="shared" si="184"/>
        <v/>
      </c>
      <c r="BP413" s="146">
        <f t="shared" si="185"/>
        <v>167.3349214026602</v>
      </c>
      <c r="BQ413" s="96">
        <f t="shared" si="185"/>
        <v>328.14448113207544</v>
      </c>
      <c r="BR413" s="96">
        <f t="shared" si="185"/>
        <v>734.8067346938775</v>
      </c>
      <c r="BS413" s="96" t="str">
        <f t="shared" si="185"/>
        <v/>
      </c>
      <c r="BT413" s="147">
        <f t="shared" si="185"/>
        <v>291.83</v>
      </c>
      <c r="BU413" s="146">
        <f t="shared" si="202"/>
        <v>48.792001674262877</v>
      </c>
      <c r="BV413" s="96">
        <f t="shared" si="202"/>
        <v>18.761645147788045</v>
      </c>
      <c r="BW413" s="147">
        <f t="shared" si="202"/>
        <v>-52.137189239331974</v>
      </c>
      <c r="BX413" s="96" t="str">
        <f t="shared" si="202"/>
        <v/>
      </c>
      <c r="BY413" s="147" t="str">
        <f t="shared" si="202"/>
        <v/>
      </c>
    </row>
    <row r="414" spans="1:77" ht="13.5" thickBot="1" x14ac:dyDescent="0.25">
      <c r="A414" t="s">
        <v>46</v>
      </c>
      <c r="B414" t="s">
        <v>46</v>
      </c>
      <c r="C414" t="s">
        <v>78</v>
      </c>
      <c r="D414" t="s">
        <v>78</v>
      </c>
      <c r="F414" s="78" t="s">
        <v>80</v>
      </c>
      <c r="G414" s="61"/>
      <c r="H414" s="48">
        <f>SUMIFS(H$7:H$377,$B$7:$B$377,$B414,$D$7:$D$377,$D414)</f>
        <v>592</v>
      </c>
      <c r="I414" s="49">
        <f t="shared" ref="I414:Q414" si="209">SUMIFS(I$7:I$377,$B$7:$B$377,$B414,$D$7:$D$377,$D414)</f>
        <v>502</v>
      </c>
      <c r="J414" s="49">
        <f t="shared" si="209"/>
        <v>18</v>
      </c>
      <c r="K414" s="49">
        <f t="shared" si="209"/>
        <v>0</v>
      </c>
      <c r="L414" s="49">
        <f t="shared" si="209"/>
        <v>0</v>
      </c>
      <c r="M414" s="49">
        <f t="shared" si="209"/>
        <v>129789.24</v>
      </c>
      <c r="N414" s="49">
        <f t="shared" si="209"/>
        <v>162968.69999999995</v>
      </c>
      <c r="O414" s="49">
        <f t="shared" si="209"/>
        <v>11526.03</v>
      </c>
      <c r="P414" s="49">
        <f t="shared" si="209"/>
        <v>0</v>
      </c>
      <c r="Q414" s="50">
        <f t="shared" si="209"/>
        <v>0</v>
      </c>
      <c r="R414" s="79">
        <f t="shared" si="193"/>
        <v>520</v>
      </c>
      <c r="S414" s="51">
        <f t="shared" si="194"/>
        <v>174494.72999999995</v>
      </c>
      <c r="T414" s="3" t="s">
        <v>49</v>
      </c>
      <c r="U414" s="42" t="s">
        <v>49</v>
      </c>
      <c r="V414" s="42" t="s">
        <v>78</v>
      </c>
      <c r="W414" s="42" t="s">
        <v>78</v>
      </c>
      <c r="X414" s="42"/>
      <c r="Y414" s="78" t="s">
        <v>80</v>
      </c>
      <c r="Z414" s="61"/>
      <c r="AA414" s="49">
        <f>SUMIFS(AA$14:AA$377,$H$14:$H$377,"&lt;&gt;0",$W$14:$W$377,"05 May")</f>
        <v>737</v>
      </c>
      <c r="AB414" s="49">
        <f t="shared" ref="AB414:AJ414" si="210">SUMIFS(AB$14:AB$377,$R$14:$R$377,"&lt;&gt;0",$W$14:$W$377,"05 May")</f>
        <v>374</v>
      </c>
      <c r="AC414" s="49">
        <f t="shared" si="210"/>
        <v>42</v>
      </c>
      <c r="AD414" s="49">
        <f t="shared" si="210"/>
        <v>0</v>
      </c>
      <c r="AE414" s="49">
        <f t="shared" si="210"/>
        <v>1</v>
      </c>
      <c r="AF414" s="49">
        <f t="shared" si="210"/>
        <v>121798.23999999998</v>
      </c>
      <c r="AG414" s="49">
        <f t="shared" si="210"/>
        <v>127010.52999999997</v>
      </c>
      <c r="AH414" s="49">
        <f t="shared" si="210"/>
        <v>34153.199999999997</v>
      </c>
      <c r="AI414" s="49">
        <f t="shared" si="210"/>
        <v>0</v>
      </c>
      <c r="AJ414" s="50">
        <f t="shared" si="210"/>
        <v>291.83</v>
      </c>
      <c r="AK414" s="79">
        <f t="shared" si="196"/>
        <v>417</v>
      </c>
      <c r="AL414" s="51">
        <f t="shared" si="197"/>
        <v>161455.55999999997</v>
      </c>
      <c r="AM414" s="44">
        <f t="shared" si="198"/>
        <v>-145</v>
      </c>
      <c r="AN414" s="44">
        <f t="shared" si="198"/>
        <v>128</v>
      </c>
      <c r="AO414" s="44">
        <f t="shared" si="198"/>
        <v>-24</v>
      </c>
      <c r="AP414" s="44">
        <f t="shared" si="198"/>
        <v>0</v>
      </c>
      <c r="AQ414" s="44">
        <f t="shared" si="198"/>
        <v>-1</v>
      </c>
      <c r="AR414" s="44">
        <f t="shared" si="198"/>
        <v>7991.0000000000291</v>
      </c>
      <c r="AS414" s="44">
        <f t="shared" si="198"/>
        <v>35958.169999999984</v>
      </c>
      <c r="AT414" s="44">
        <f t="shared" si="198"/>
        <v>-22627.17</v>
      </c>
      <c r="AU414" s="44">
        <f t="shared" si="198"/>
        <v>0</v>
      </c>
      <c r="AV414" s="45">
        <f t="shared" si="198"/>
        <v>-291.83</v>
      </c>
      <c r="AW414" s="46">
        <f t="shared" si="198"/>
        <v>103</v>
      </c>
      <c r="AX414" s="47">
        <f t="shared" si="198"/>
        <v>13039.169999999984</v>
      </c>
      <c r="AY414" s="56">
        <f t="shared" si="199"/>
        <v>-0.19674355495251017</v>
      </c>
      <c r="AZ414" s="56">
        <f t="shared" si="199"/>
        <v>0.34224598930481281</v>
      </c>
      <c r="BA414" s="56">
        <f t="shared" si="199"/>
        <v>-0.5714285714285714</v>
      </c>
      <c r="BB414" s="56" t="str">
        <f t="shared" si="200"/>
        <v/>
      </c>
      <c r="BC414" s="56">
        <f t="shared" si="201"/>
        <v>-1</v>
      </c>
      <c r="BD414" s="56">
        <f t="shared" si="201"/>
        <v>6.5608501403633016E-2</v>
      </c>
      <c r="BE414" s="56">
        <f t="shared" si="201"/>
        <v>0.28311172309886429</v>
      </c>
      <c r="BF414" s="56">
        <f t="shared" si="201"/>
        <v>-0.66251976388742495</v>
      </c>
      <c r="BG414" s="56" t="str">
        <f t="shared" si="201"/>
        <v/>
      </c>
      <c r="BH414" s="57">
        <f t="shared" si="201"/>
        <v>-1</v>
      </c>
      <c r="BI414" s="58">
        <f t="shared" si="201"/>
        <v>0.24700239808153476</v>
      </c>
      <c r="BJ414" s="58">
        <f t="shared" si="201"/>
        <v>8.0760117520883065E-2</v>
      </c>
      <c r="BK414" s="149">
        <f t="shared" si="184"/>
        <v>219.23858108108109</v>
      </c>
      <c r="BL414" s="150">
        <f t="shared" si="184"/>
        <v>324.63884462151384</v>
      </c>
      <c r="BM414" s="150">
        <f t="shared" si="184"/>
        <v>640.33500000000004</v>
      </c>
      <c r="BN414" s="150" t="str">
        <f t="shared" si="184"/>
        <v/>
      </c>
      <c r="BO414" s="151" t="str">
        <f t="shared" si="184"/>
        <v/>
      </c>
      <c r="BP414" s="149">
        <f t="shared" si="185"/>
        <v>165.26219810040703</v>
      </c>
      <c r="BQ414" s="150">
        <f t="shared" si="185"/>
        <v>339.6003475935828</v>
      </c>
      <c r="BR414" s="150">
        <f t="shared" si="185"/>
        <v>813.17142857142846</v>
      </c>
      <c r="BS414" s="150" t="str">
        <f t="shared" si="185"/>
        <v/>
      </c>
      <c r="BT414" s="151">
        <f t="shared" si="185"/>
        <v>291.83</v>
      </c>
      <c r="BU414" s="149">
        <f t="shared" si="202"/>
        <v>53.97638298067406</v>
      </c>
      <c r="BV414" s="150">
        <f t="shared" si="202"/>
        <v>-14.961502972068956</v>
      </c>
      <c r="BW414" s="151">
        <f t="shared" si="202"/>
        <v>-172.83642857142843</v>
      </c>
      <c r="BX414" s="150" t="str">
        <f t="shared" si="202"/>
        <v/>
      </c>
      <c r="BY414" s="151" t="str">
        <f t="shared" si="202"/>
        <v/>
      </c>
    </row>
    <row r="415" spans="1:77" ht="13.5" thickBot="1" x14ac:dyDescent="0.25">
      <c r="R415" s="1"/>
      <c r="T415" s="3"/>
      <c r="AK415" s="1"/>
      <c r="AW415" s="3"/>
      <c r="BI415" s="1"/>
      <c r="BK415" s="96" t="str">
        <f t="shared" si="184"/>
        <v/>
      </c>
      <c r="BL415" s="96" t="str">
        <f t="shared" si="184"/>
        <v/>
      </c>
      <c r="BM415" s="96" t="str">
        <f t="shared" si="184"/>
        <v/>
      </c>
      <c r="BN415" s="96" t="str">
        <f t="shared" si="184"/>
        <v/>
      </c>
      <c r="BO415" s="96" t="str">
        <f t="shared" si="184"/>
        <v/>
      </c>
      <c r="BP415" s="96" t="str">
        <f t="shared" si="185"/>
        <v/>
      </c>
      <c r="BQ415" s="96" t="str">
        <f t="shared" si="185"/>
        <v/>
      </c>
      <c r="BR415" s="96" t="str">
        <f t="shared" si="185"/>
        <v/>
      </c>
      <c r="BS415" s="96" t="str">
        <f t="shared" si="185"/>
        <v/>
      </c>
      <c r="BT415" s="96" t="str">
        <f t="shared" si="185"/>
        <v/>
      </c>
    </row>
    <row r="416" spans="1:77" x14ac:dyDescent="0.2">
      <c r="F416" s="62" t="s">
        <v>81</v>
      </c>
      <c r="G416" s="63"/>
      <c r="H416" s="64">
        <f>SUMIF($E$14:$E$377,$F416,$H$14:$H$377)</f>
        <v>136</v>
      </c>
      <c r="I416" s="65">
        <f t="shared" ref="I416:Q419" si="211">SUMIF($E$14:$E$377,$F416,I$14:I$377)</f>
        <v>121</v>
      </c>
      <c r="J416" s="65">
        <f t="shared" si="211"/>
        <v>15</v>
      </c>
      <c r="K416" s="65">
        <f t="shared" si="211"/>
        <v>0</v>
      </c>
      <c r="L416" s="65">
        <f t="shared" si="211"/>
        <v>0</v>
      </c>
      <c r="M416" s="65">
        <f t="shared" si="211"/>
        <v>31312.98</v>
      </c>
      <c r="N416" s="65">
        <f t="shared" si="211"/>
        <v>47753.459999999992</v>
      </c>
      <c r="O416" s="65">
        <f t="shared" si="211"/>
        <v>8029.369999999999</v>
      </c>
      <c r="P416" s="65">
        <f t="shared" si="211"/>
        <v>0</v>
      </c>
      <c r="Q416" s="86">
        <f t="shared" si="211"/>
        <v>0</v>
      </c>
      <c r="R416" s="69">
        <f t="shared" ref="R416:R421" si="212">SUM(I416:L416)</f>
        <v>136</v>
      </c>
      <c r="S416" s="95">
        <f t="shared" ref="S416:S421" si="213">SUM(N416:Q416)</f>
        <v>55782.829999999987</v>
      </c>
      <c r="T416" s="3"/>
      <c r="U416" s="67"/>
      <c r="V416" s="67"/>
      <c r="W416" s="67"/>
      <c r="X416" s="67"/>
      <c r="Y416" s="62" t="s">
        <v>81</v>
      </c>
      <c r="Z416" s="63"/>
      <c r="AA416" s="65">
        <f>SUMIF($H$168:$H$174,"&lt;&gt;0",AA$168:AA$174)</f>
        <v>151</v>
      </c>
      <c r="AB416" s="65">
        <f t="shared" ref="AB416:AJ416" si="214">SUMIF($R$168:$R$174,"&lt;&gt;0",AB$168:AB$174)</f>
        <v>91</v>
      </c>
      <c r="AC416" s="65">
        <f t="shared" si="214"/>
        <v>15</v>
      </c>
      <c r="AD416" s="65">
        <f t="shared" si="214"/>
        <v>0</v>
      </c>
      <c r="AE416" s="65">
        <f t="shared" si="214"/>
        <v>0</v>
      </c>
      <c r="AF416" s="65">
        <f t="shared" si="214"/>
        <v>28529.94</v>
      </c>
      <c r="AG416" s="65">
        <f t="shared" si="214"/>
        <v>33417.299999999996</v>
      </c>
      <c r="AH416" s="65">
        <f t="shared" si="214"/>
        <v>7995.9500000000007</v>
      </c>
      <c r="AI416" s="65">
        <f t="shared" si="214"/>
        <v>0</v>
      </c>
      <c r="AJ416" s="86">
        <f t="shared" si="214"/>
        <v>0</v>
      </c>
      <c r="AK416" s="69">
        <f t="shared" ref="AK416:AK421" si="215">SUM(AB416:AE416)</f>
        <v>106</v>
      </c>
      <c r="AL416" s="95">
        <f t="shared" ref="AL416:AL421" si="216">SUM(AG416:AJ416)</f>
        <v>41413.25</v>
      </c>
      <c r="AM416" s="65">
        <f t="shared" ref="AM416:AX428" si="217">+H416-AA416</f>
        <v>-15</v>
      </c>
      <c r="AN416" s="65">
        <f t="shared" si="217"/>
        <v>30</v>
      </c>
      <c r="AO416" s="65">
        <f t="shared" si="217"/>
        <v>0</v>
      </c>
      <c r="AP416" s="65">
        <f t="shared" si="217"/>
        <v>0</v>
      </c>
      <c r="AQ416" s="65">
        <f t="shared" si="217"/>
        <v>0</v>
      </c>
      <c r="AR416" s="65">
        <f t="shared" si="217"/>
        <v>2783.0400000000009</v>
      </c>
      <c r="AS416" s="65">
        <f t="shared" si="217"/>
        <v>14336.159999999996</v>
      </c>
      <c r="AT416" s="65">
        <f t="shared" si="217"/>
        <v>33.419999999998254</v>
      </c>
      <c r="AU416" s="65">
        <f t="shared" si="217"/>
        <v>0</v>
      </c>
      <c r="AV416" s="86">
        <f t="shared" si="217"/>
        <v>0</v>
      </c>
      <c r="AW416" s="69">
        <f t="shared" si="217"/>
        <v>30</v>
      </c>
      <c r="AX416" s="87">
        <f t="shared" si="217"/>
        <v>14369.579999999987</v>
      </c>
      <c r="AY416" s="70">
        <f t="shared" ref="AY416:BA421" si="218">IFERROR(AM416/AA416,"")</f>
        <v>-9.9337748344370855E-2</v>
      </c>
      <c r="AZ416" s="70">
        <f t="shared" si="218"/>
        <v>0.32967032967032966</v>
      </c>
      <c r="BA416" s="70">
        <f t="shared" si="218"/>
        <v>0</v>
      </c>
      <c r="BB416" s="70" t="str">
        <f t="shared" ref="BB416:BB421" si="219">IFERROR(AN416/AD416,"")</f>
        <v/>
      </c>
      <c r="BC416" s="70" t="str">
        <f t="shared" ref="BC416:BJ421" si="220">IFERROR(AQ416/AE416,"")</f>
        <v/>
      </c>
      <c r="BD416" s="70">
        <f t="shared" si="220"/>
        <v>9.7548049522711969E-2</v>
      </c>
      <c r="BE416" s="70">
        <f t="shared" si="220"/>
        <v>0.42900413857492969</v>
      </c>
      <c r="BF416" s="70">
        <f t="shared" si="220"/>
        <v>4.1796159305646299E-3</v>
      </c>
      <c r="BG416" s="70" t="str">
        <f t="shared" si="220"/>
        <v/>
      </c>
      <c r="BH416" s="89" t="str">
        <f t="shared" si="220"/>
        <v/>
      </c>
      <c r="BI416" s="90">
        <f t="shared" si="220"/>
        <v>0.28301886792452829</v>
      </c>
      <c r="BJ416" s="90">
        <f t="shared" si="220"/>
        <v>0.34698025390424531</v>
      </c>
      <c r="BK416" s="141">
        <f t="shared" si="184"/>
        <v>230.24250000000001</v>
      </c>
      <c r="BL416" s="142">
        <f t="shared" si="184"/>
        <v>394.65669421487598</v>
      </c>
      <c r="BM416" s="142">
        <f t="shared" si="184"/>
        <v>535.29133333333323</v>
      </c>
      <c r="BN416" s="142" t="str">
        <f t="shared" si="184"/>
        <v/>
      </c>
      <c r="BO416" s="143" t="str">
        <f t="shared" si="184"/>
        <v/>
      </c>
      <c r="BP416" s="141">
        <f t="shared" si="185"/>
        <v>188.94</v>
      </c>
      <c r="BQ416" s="142">
        <f t="shared" si="185"/>
        <v>367.22307692307686</v>
      </c>
      <c r="BR416" s="142">
        <f t="shared" si="185"/>
        <v>533.06333333333339</v>
      </c>
      <c r="BS416" s="142" t="str">
        <f t="shared" si="185"/>
        <v/>
      </c>
      <c r="BT416" s="143" t="str">
        <f t="shared" si="185"/>
        <v/>
      </c>
      <c r="BU416" s="116">
        <f t="shared" ref="BU416:BY421" si="221">IFERROR(BK416-BP416,"")</f>
        <v>41.302500000000009</v>
      </c>
      <c r="BV416" s="117">
        <f t="shared" si="221"/>
        <v>27.433617291799123</v>
      </c>
      <c r="BW416" s="118">
        <f t="shared" si="221"/>
        <v>2.2279999999998381</v>
      </c>
      <c r="BX416" s="117" t="str">
        <f t="shared" si="221"/>
        <v/>
      </c>
      <c r="BY416" s="118" t="str">
        <f t="shared" si="221"/>
        <v/>
      </c>
    </row>
    <row r="417" spans="1:77" x14ac:dyDescent="0.2">
      <c r="F417" s="73" t="s">
        <v>82</v>
      </c>
      <c r="G417" s="60"/>
      <c r="H417" s="28">
        <f>SUMIF($E$14:$E$377,$F417,H$14:H$377)</f>
        <v>137</v>
      </c>
      <c r="I417" s="138">
        <f t="shared" si="211"/>
        <v>127</v>
      </c>
      <c r="J417" s="138">
        <f t="shared" si="211"/>
        <v>12</v>
      </c>
      <c r="K417" s="2">
        <f t="shared" si="211"/>
        <v>0</v>
      </c>
      <c r="L417" s="2">
        <f t="shared" si="211"/>
        <v>0</v>
      </c>
      <c r="M417" s="2">
        <f t="shared" si="211"/>
        <v>27901.660000000003</v>
      </c>
      <c r="N417" s="2">
        <f t="shared" si="211"/>
        <v>51061.649999999994</v>
      </c>
      <c r="O417" s="2">
        <f t="shared" si="211"/>
        <v>12334.44</v>
      </c>
      <c r="P417" s="2">
        <f t="shared" si="211"/>
        <v>0</v>
      </c>
      <c r="Q417" s="29">
        <f t="shared" si="211"/>
        <v>0</v>
      </c>
      <c r="R417" s="30">
        <f t="shared" si="212"/>
        <v>139</v>
      </c>
      <c r="S417" s="34">
        <f t="shared" si="213"/>
        <v>63396.09</v>
      </c>
      <c r="T417" s="3"/>
      <c r="Y417" s="73" t="s">
        <v>82</v>
      </c>
      <c r="Z417" s="60"/>
      <c r="AA417" s="2">
        <f>SUMIF($H$175:$H$181,"&lt;&gt;0",AA$175:AA$181)</f>
        <v>191</v>
      </c>
      <c r="AB417" s="2">
        <f t="shared" ref="AB417:AJ417" si="222">SUMIF($R$175:$R$181,"&lt;&gt;0",AB$175:AB$181)</f>
        <v>78</v>
      </c>
      <c r="AC417" s="2">
        <f t="shared" si="222"/>
        <v>16</v>
      </c>
      <c r="AD417" s="2">
        <f t="shared" si="222"/>
        <v>0</v>
      </c>
      <c r="AE417" s="2">
        <f t="shared" si="222"/>
        <v>0</v>
      </c>
      <c r="AF417" s="2">
        <f t="shared" si="222"/>
        <v>43166.79</v>
      </c>
      <c r="AG417" s="2">
        <f t="shared" si="222"/>
        <v>30673.780000000002</v>
      </c>
      <c r="AH417" s="2">
        <f t="shared" si="222"/>
        <v>10081.65</v>
      </c>
      <c r="AI417" s="2">
        <f t="shared" si="222"/>
        <v>0</v>
      </c>
      <c r="AJ417" s="29">
        <f t="shared" si="222"/>
        <v>0</v>
      </c>
      <c r="AK417" s="30">
        <f t="shared" si="215"/>
        <v>94</v>
      </c>
      <c r="AL417" s="34">
        <f t="shared" si="216"/>
        <v>40755.43</v>
      </c>
      <c r="AM417" s="2">
        <f t="shared" si="217"/>
        <v>-54</v>
      </c>
      <c r="AN417" s="2">
        <f t="shared" si="217"/>
        <v>49</v>
      </c>
      <c r="AO417" s="2">
        <f t="shared" si="217"/>
        <v>-4</v>
      </c>
      <c r="AP417" s="2">
        <f t="shared" si="217"/>
        <v>0</v>
      </c>
      <c r="AQ417" s="2">
        <f t="shared" si="217"/>
        <v>0</v>
      </c>
      <c r="AR417" s="2">
        <f t="shared" si="217"/>
        <v>-15265.129999999997</v>
      </c>
      <c r="AS417" s="2">
        <f t="shared" si="217"/>
        <v>20387.869999999992</v>
      </c>
      <c r="AT417" s="2">
        <f t="shared" si="217"/>
        <v>2252.7900000000009</v>
      </c>
      <c r="AU417" s="2">
        <f t="shared" si="217"/>
        <v>0</v>
      </c>
      <c r="AV417" s="29">
        <f t="shared" si="217"/>
        <v>0</v>
      </c>
      <c r="AW417" s="30">
        <f t="shared" si="217"/>
        <v>45</v>
      </c>
      <c r="AX417" s="31">
        <f t="shared" si="217"/>
        <v>22640.659999999996</v>
      </c>
      <c r="AY417" s="38">
        <f t="shared" si="218"/>
        <v>-0.28272251308900526</v>
      </c>
      <c r="AZ417" s="38">
        <f t="shared" si="218"/>
        <v>0.62820512820512819</v>
      </c>
      <c r="BA417" s="38">
        <f t="shared" si="218"/>
        <v>-0.25</v>
      </c>
      <c r="BB417" s="38" t="str">
        <f t="shared" si="219"/>
        <v/>
      </c>
      <c r="BC417" s="38" t="str">
        <f t="shared" si="220"/>
        <v/>
      </c>
      <c r="BD417" s="38">
        <f t="shared" si="220"/>
        <v>-0.35363134483708419</v>
      </c>
      <c r="BE417" s="38">
        <f t="shared" si="220"/>
        <v>0.66466767382435388</v>
      </c>
      <c r="BF417" s="38">
        <f t="shared" si="220"/>
        <v>0.2234544940560326</v>
      </c>
      <c r="BG417" s="38" t="str">
        <f t="shared" si="220"/>
        <v/>
      </c>
      <c r="BH417" s="39" t="str">
        <f t="shared" si="220"/>
        <v/>
      </c>
      <c r="BI417" s="40">
        <f t="shared" si="220"/>
        <v>0.47872340425531917</v>
      </c>
      <c r="BJ417" s="40">
        <f t="shared" si="220"/>
        <v>0.55552499384744547</v>
      </c>
      <c r="BK417" s="146">
        <f t="shared" si="184"/>
        <v>203.66175182481754</v>
      </c>
      <c r="BL417" s="96">
        <f t="shared" si="184"/>
        <v>402.0602362204724</v>
      </c>
      <c r="BM417" s="96">
        <f t="shared" si="184"/>
        <v>1027.8700000000001</v>
      </c>
      <c r="BN417" s="96" t="str">
        <f t="shared" si="184"/>
        <v/>
      </c>
      <c r="BO417" s="147" t="str">
        <f t="shared" si="184"/>
        <v/>
      </c>
      <c r="BP417" s="146">
        <f t="shared" si="185"/>
        <v>226.00413612565447</v>
      </c>
      <c r="BQ417" s="96">
        <f t="shared" si="185"/>
        <v>393.25358974358977</v>
      </c>
      <c r="BR417" s="96">
        <f t="shared" si="185"/>
        <v>630.10312499999998</v>
      </c>
      <c r="BS417" s="96" t="str">
        <f t="shared" si="185"/>
        <v/>
      </c>
      <c r="BT417" s="147" t="str">
        <f t="shared" si="185"/>
        <v/>
      </c>
      <c r="BU417" s="119">
        <f t="shared" si="221"/>
        <v>-22.342384300836926</v>
      </c>
      <c r="BV417" s="120">
        <f t="shared" si="221"/>
        <v>8.8066464768826336</v>
      </c>
      <c r="BW417" s="121">
        <f t="shared" si="221"/>
        <v>397.76687500000014</v>
      </c>
      <c r="BX417" s="120" t="str">
        <f t="shared" si="221"/>
        <v/>
      </c>
      <c r="BY417" s="121" t="str">
        <f t="shared" si="221"/>
        <v/>
      </c>
    </row>
    <row r="418" spans="1:77" x14ac:dyDescent="0.2">
      <c r="F418" s="73" t="s">
        <v>83</v>
      </c>
      <c r="G418" s="60"/>
      <c r="H418" s="28">
        <f>SUMIF($E$14:$E$377,$F418,H$14:H$377)</f>
        <v>136</v>
      </c>
      <c r="I418" s="138">
        <f t="shared" si="211"/>
        <v>144</v>
      </c>
      <c r="J418" s="138">
        <f t="shared" si="211"/>
        <v>12</v>
      </c>
      <c r="K418" s="2">
        <f t="shared" si="211"/>
        <v>0</v>
      </c>
      <c r="L418" s="2">
        <f t="shared" si="211"/>
        <v>0</v>
      </c>
      <c r="M418" s="2">
        <f t="shared" si="211"/>
        <v>32553.460000000006</v>
      </c>
      <c r="N418" s="2">
        <f t="shared" si="211"/>
        <v>40174.36</v>
      </c>
      <c r="O418" s="2">
        <f t="shared" si="211"/>
        <v>10307.130000000001</v>
      </c>
      <c r="P418" s="2">
        <f t="shared" si="211"/>
        <v>0</v>
      </c>
      <c r="Q418" s="29">
        <f t="shared" si="211"/>
        <v>0</v>
      </c>
      <c r="R418" s="30">
        <f t="shared" si="212"/>
        <v>156</v>
      </c>
      <c r="S418" s="34">
        <f t="shared" si="213"/>
        <v>50481.490000000005</v>
      </c>
      <c r="T418" s="3"/>
      <c r="Y418" s="73" t="s">
        <v>83</v>
      </c>
      <c r="Z418" s="60"/>
      <c r="AA418" s="2">
        <f>SUMIF($H$182:$H$188,"&lt;&gt;0",AA$182:AA$188)</f>
        <v>174</v>
      </c>
      <c r="AB418" s="2">
        <f t="shared" ref="AB418:AJ418" si="223">SUMIF($R$182:$R$188,"&lt;&gt;0",AB$182:AB$188)</f>
        <v>84</v>
      </c>
      <c r="AC418" s="2">
        <f t="shared" si="223"/>
        <v>11</v>
      </c>
      <c r="AD418" s="2">
        <f t="shared" si="223"/>
        <v>0</v>
      </c>
      <c r="AE418" s="2">
        <f t="shared" si="223"/>
        <v>0</v>
      </c>
      <c r="AF418" s="2">
        <f t="shared" si="223"/>
        <v>32627.829999999998</v>
      </c>
      <c r="AG418" s="2">
        <f t="shared" si="223"/>
        <v>24264.909999999996</v>
      </c>
      <c r="AH418" s="2">
        <f t="shared" si="223"/>
        <v>13376.770000000002</v>
      </c>
      <c r="AI418" s="2">
        <f t="shared" si="223"/>
        <v>0</v>
      </c>
      <c r="AJ418" s="29">
        <f t="shared" si="223"/>
        <v>0</v>
      </c>
      <c r="AK418" s="30">
        <f t="shared" si="215"/>
        <v>95</v>
      </c>
      <c r="AL418" s="34">
        <f t="shared" si="216"/>
        <v>37641.68</v>
      </c>
      <c r="AM418" s="2">
        <f t="shared" si="217"/>
        <v>-38</v>
      </c>
      <c r="AN418" s="2">
        <f t="shared" si="217"/>
        <v>60</v>
      </c>
      <c r="AO418" s="2">
        <f t="shared" si="217"/>
        <v>1</v>
      </c>
      <c r="AP418" s="2">
        <f t="shared" si="217"/>
        <v>0</v>
      </c>
      <c r="AQ418" s="2">
        <f t="shared" si="217"/>
        <v>0</v>
      </c>
      <c r="AR418" s="2">
        <f t="shared" si="217"/>
        <v>-74.369999999991705</v>
      </c>
      <c r="AS418" s="2">
        <f t="shared" si="217"/>
        <v>15909.450000000004</v>
      </c>
      <c r="AT418" s="2">
        <f t="shared" si="217"/>
        <v>-3069.6400000000012</v>
      </c>
      <c r="AU418" s="2">
        <f t="shared" si="217"/>
        <v>0</v>
      </c>
      <c r="AV418" s="29">
        <f t="shared" si="217"/>
        <v>0</v>
      </c>
      <c r="AW418" s="30">
        <f t="shared" si="217"/>
        <v>61</v>
      </c>
      <c r="AX418" s="31">
        <f t="shared" si="217"/>
        <v>12839.810000000005</v>
      </c>
      <c r="AY418" s="38">
        <f t="shared" si="218"/>
        <v>-0.21839080459770116</v>
      </c>
      <c r="AZ418" s="38">
        <f t="shared" si="218"/>
        <v>0.7142857142857143</v>
      </c>
      <c r="BA418" s="38">
        <f t="shared" si="218"/>
        <v>9.0909090909090912E-2</v>
      </c>
      <c r="BB418" s="38" t="str">
        <f t="shared" si="219"/>
        <v/>
      </c>
      <c r="BC418" s="38" t="str">
        <f t="shared" si="220"/>
        <v/>
      </c>
      <c r="BD418" s="38">
        <f t="shared" si="220"/>
        <v>-2.2793425122048174E-3</v>
      </c>
      <c r="BE418" s="38">
        <f t="shared" si="220"/>
        <v>0.65565666635483122</v>
      </c>
      <c r="BF418" s="38">
        <f t="shared" si="220"/>
        <v>-0.22947542642954918</v>
      </c>
      <c r="BG418" s="38" t="str">
        <f t="shared" si="220"/>
        <v/>
      </c>
      <c r="BH418" s="39" t="str">
        <f t="shared" si="220"/>
        <v/>
      </c>
      <c r="BI418" s="40">
        <f t="shared" si="220"/>
        <v>0.64210526315789473</v>
      </c>
      <c r="BJ418" s="40">
        <f t="shared" si="220"/>
        <v>0.34110618867170661</v>
      </c>
      <c r="BK418" s="146">
        <f t="shared" ref="BK418:BO433" si="224">IFERROR(M418/H418,"")</f>
        <v>239.36367647058827</v>
      </c>
      <c r="BL418" s="96">
        <f t="shared" si="224"/>
        <v>278.98861111111114</v>
      </c>
      <c r="BM418" s="96">
        <f t="shared" si="224"/>
        <v>858.92750000000012</v>
      </c>
      <c r="BN418" s="96" t="str">
        <f t="shared" si="224"/>
        <v/>
      </c>
      <c r="BO418" s="147" t="str">
        <f t="shared" si="224"/>
        <v/>
      </c>
      <c r="BP418" s="146">
        <f t="shared" ref="BP418:BT433" si="225">IFERROR(AF418/AA418,"")</f>
        <v>187.51626436781609</v>
      </c>
      <c r="BQ418" s="96">
        <f t="shared" si="225"/>
        <v>288.86797619047616</v>
      </c>
      <c r="BR418" s="96">
        <f t="shared" si="225"/>
        <v>1216.0700000000002</v>
      </c>
      <c r="BS418" s="96" t="str">
        <f t="shared" si="225"/>
        <v/>
      </c>
      <c r="BT418" s="147" t="str">
        <f t="shared" si="225"/>
        <v/>
      </c>
      <c r="BU418" s="119">
        <f t="shared" si="221"/>
        <v>51.847412102772182</v>
      </c>
      <c r="BV418" s="120">
        <f t="shared" si="221"/>
        <v>-9.8793650793650158</v>
      </c>
      <c r="BW418" s="121">
        <f t="shared" si="221"/>
        <v>-357.14250000000004</v>
      </c>
      <c r="BX418" s="120" t="str">
        <f t="shared" si="221"/>
        <v/>
      </c>
      <c r="BY418" s="121" t="str">
        <f t="shared" si="221"/>
        <v/>
      </c>
    </row>
    <row r="419" spans="1:77" ht="13.5" thickBot="1" x14ac:dyDescent="0.25">
      <c r="F419" s="78" t="s">
        <v>84</v>
      </c>
      <c r="G419" s="61"/>
      <c r="H419" s="43">
        <f>SUMIF($E$14:$E$377,$F419,H$14:H$377)</f>
        <v>159</v>
      </c>
      <c r="I419" s="44">
        <f t="shared" si="211"/>
        <v>131</v>
      </c>
      <c r="J419" s="44">
        <f t="shared" si="211"/>
        <v>12</v>
      </c>
      <c r="K419" s="44">
        <f t="shared" si="211"/>
        <v>0</v>
      </c>
      <c r="L419" s="44">
        <f t="shared" si="211"/>
        <v>0</v>
      </c>
      <c r="M419" s="44">
        <f t="shared" si="211"/>
        <v>34655.760000000002</v>
      </c>
      <c r="N419" s="44">
        <f t="shared" si="211"/>
        <v>53800.590000000004</v>
      </c>
      <c r="O419" s="44">
        <f t="shared" si="211"/>
        <v>12375.210000000001</v>
      </c>
      <c r="P419" s="44">
        <f t="shared" si="211"/>
        <v>0</v>
      </c>
      <c r="Q419" s="45">
        <f t="shared" si="211"/>
        <v>0</v>
      </c>
      <c r="R419" s="46">
        <f t="shared" si="212"/>
        <v>143</v>
      </c>
      <c r="S419" s="51">
        <f t="shared" si="213"/>
        <v>66175.8</v>
      </c>
      <c r="T419" s="3"/>
      <c r="U419" s="42"/>
      <c r="V419" s="42"/>
      <c r="W419" s="42"/>
      <c r="X419" s="42"/>
      <c r="Y419" s="78" t="s">
        <v>84</v>
      </c>
      <c r="Z419" s="61"/>
      <c r="AA419" s="44">
        <f>SUMIF($H$189:$H$195,"&lt;&gt;0",AA$189:AA$195)</f>
        <v>221</v>
      </c>
      <c r="AB419" s="44">
        <f t="shared" ref="AB419:AJ419" si="226">SUMIF($R$189:$R$195,"&lt;&gt;0",AB$189:AB$195)</f>
        <v>83</v>
      </c>
      <c r="AC419" s="44">
        <f t="shared" si="226"/>
        <v>19</v>
      </c>
      <c r="AD419" s="44">
        <f t="shared" si="226"/>
        <v>0</v>
      </c>
      <c r="AE419" s="44">
        <f t="shared" si="226"/>
        <v>0</v>
      </c>
      <c r="AF419" s="44">
        <f t="shared" si="226"/>
        <v>40774.79</v>
      </c>
      <c r="AG419" s="44">
        <f t="shared" si="226"/>
        <v>33906.19</v>
      </c>
      <c r="AH419" s="44">
        <f t="shared" si="226"/>
        <v>14051.47</v>
      </c>
      <c r="AI419" s="44">
        <f t="shared" si="226"/>
        <v>0</v>
      </c>
      <c r="AJ419" s="45">
        <f t="shared" si="226"/>
        <v>0</v>
      </c>
      <c r="AK419" s="46">
        <f t="shared" si="215"/>
        <v>102</v>
      </c>
      <c r="AL419" s="51">
        <f t="shared" si="216"/>
        <v>47957.66</v>
      </c>
      <c r="AM419" s="44">
        <f t="shared" si="217"/>
        <v>-62</v>
      </c>
      <c r="AN419" s="44">
        <f t="shared" si="217"/>
        <v>48</v>
      </c>
      <c r="AO419" s="44">
        <f t="shared" si="217"/>
        <v>-7</v>
      </c>
      <c r="AP419" s="44">
        <f t="shared" si="217"/>
        <v>0</v>
      </c>
      <c r="AQ419" s="44">
        <f t="shared" si="217"/>
        <v>0</v>
      </c>
      <c r="AR419" s="44">
        <f t="shared" si="217"/>
        <v>-6119.0299999999988</v>
      </c>
      <c r="AS419" s="44">
        <f t="shared" si="217"/>
        <v>19894.400000000001</v>
      </c>
      <c r="AT419" s="44">
        <f t="shared" si="217"/>
        <v>-1676.2599999999984</v>
      </c>
      <c r="AU419" s="44">
        <f t="shared" si="217"/>
        <v>0</v>
      </c>
      <c r="AV419" s="45">
        <f t="shared" si="217"/>
        <v>0</v>
      </c>
      <c r="AW419" s="46">
        <f t="shared" si="217"/>
        <v>41</v>
      </c>
      <c r="AX419" s="47">
        <f t="shared" si="217"/>
        <v>18218.14</v>
      </c>
      <c r="AY419" s="56">
        <f t="shared" si="218"/>
        <v>-0.28054298642533937</v>
      </c>
      <c r="AZ419" s="56">
        <f t="shared" si="218"/>
        <v>0.57831325301204817</v>
      </c>
      <c r="BA419" s="56">
        <f t="shared" si="218"/>
        <v>-0.36842105263157893</v>
      </c>
      <c r="BB419" s="56" t="str">
        <f t="shared" si="219"/>
        <v/>
      </c>
      <c r="BC419" s="56" t="str">
        <f t="shared" si="220"/>
        <v/>
      </c>
      <c r="BD419" s="56">
        <f t="shared" si="220"/>
        <v>-0.15006895191857514</v>
      </c>
      <c r="BE419" s="56">
        <f t="shared" si="220"/>
        <v>0.58674831940716432</v>
      </c>
      <c r="BF419" s="56">
        <f t="shared" si="220"/>
        <v>-0.11929428024256526</v>
      </c>
      <c r="BG419" s="56" t="str">
        <f t="shared" si="220"/>
        <v/>
      </c>
      <c r="BH419" s="57" t="str">
        <f t="shared" si="220"/>
        <v/>
      </c>
      <c r="BI419" s="58">
        <f t="shared" si="220"/>
        <v>0.40196078431372551</v>
      </c>
      <c r="BJ419" s="58">
        <f t="shared" si="220"/>
        <v>0.37987966885790503</v>
      </c>
      <c r="BK419" s="149">
        <f t="shared" si="224"/>
        <v>217.96075471698114</v>
      </c>
      <c r="BL419" s="150">
        <f t="shared" si="224"/>
        <v>410.69152671755728</v>
      </c>
      <c r="BM419" s="150">
        <f t="shared" si="224"/>
        <v>1031.2675000000002</v>
      </c>
      <c r="BN419" s="150" t="str">
        <f t="shared" si="224"/>
        <v/>
      </c>
      <c r="BO419" s="151" t="str">
        <f t="shared" si="224"/>
        <v/>
      </c>
      <c r="BP419" s="149">
        <f t="shared" si="225"/>
        <v>184.50131221719457</v>
      </c>
      <c r="BQ419" s="150">
        <f t="shared" si="225"/>
        <v>408.50831325301209</v>
      </c>
      <c r="BR419" s="150">
        <f t="shared" si="225"/>
        <v>739.55105263157895</v>
      </c>
      <c r="BS419" s="150" t="str">
        <f t="shared" si="225"/>
        <v/>
      </c>
      <c r="BT419" s="151" t="str">
        <f t="shared" si="225"/>
        <v/>
      </c>
      <c r="BU419" s="122">
        <f t="shared" si="221"/>
        <v>33.459442499786576</v>
      </c>
      <c r="BV419" s="123">
        <f t="shared" si="221"/>
        <v>2.1832134645451902</v>
      </c>
      <c r="BW419" s="124">
        <f t="shared" si="221"/>
        <v>291.7164473684212</v>
      </c>
      <c r="BX419" s="123" t="str">
        <f t="shared" si="221"/>
        <v/>
      </c>
      <c r="BY419" s="124" t="str">
        <f t="shared" si="221"/>
        <v/>
      </c>
    </row>
    <row r="420" spans="1:77" x14ac:dyDescent="0.2">
      <c r="A420" t="s">
        <v>46</v>
      </c>
      <c r="B420" t="s">
        <v>46</v>
      </c>
      <c r="C420" t="s">
        <v>85</v>
      </c>
      <c r="D420" t="s">
        <v>85</v>
      </c>
      <c r="F420" s="83" t="s">
        <v>86</v>
      </c>
      <c r="G420" s="60"/>
      <c r="H420" s="32">
        <f t="shared" ref="H420:Q420" si="227">SUM(H416:H419)</f>
        <v>568</v>
      </c>
      <c r="I420" s="5">
        <f>SUM(I416:I419)</f>
        <v>523</v>
      </c>
      <c r="J420" s="5">
        <f>SUM(J416:J419)</f>
        <v>51</v>
      </c>
      <c r="K420" s="5">
        <f t="shared" si="227"/>
        <v>0</v>
      </c>
      <c r="L420" s="5">
        <f t="shared" si="227"/>
        <v>0</v>
      </c>
      <c r="M420" s="5">
        <f t="shared" si="227"/>
        <v>126423.86000000002</v>
      </c>
      <c r="N420" s="5">
        <f>SUM(N416:N419)</f>
        <v>192790.05999999997</v>
      </c>
      <c r="O420" s="5">
        <f>SUM(O416:O419)</f>
        <v>43046.15</v>
      </c>
      <c r="P420" s="5">
        <f t="shared" si="227"/>
        <v>0</v>
      </c>
      <c r="Q420" s="33">
        <f t="shared" si="227"/>
        <v>0</v>
      </c>
      <c r="R420" s="74">
        <f t="shared" si="212"/>
        <v>574</v>
      </c>
      <c r="S420" s="34">
        <f t="shared" si="213"/>
        <v>235836.20999999996</v>
      </c>
      <c r="T420" s="3" t="s">
        <v>49</v>
      </c>
      <c r="U420" t="s">
        <v>49</v>
      </c>
      <c r="V420" t="s">
        <v>85</v>
      </c>
      <c r="W420" t="s">
        <v>85</v>
      </c>
      <c r="Y420" s="83" t="s">
        <v>86</v>
      </c>
      <c r="Z420" s="60"/>
      <c r="AA420" s="5">
        <f t="shared" ref="AA420:AJ420" si="228">SUM(AA416:AA419)</f>
        <v>737</v>
      </c>
      <c r="AB420" s="5">
        <f>SUM(AB416:AB419)</f>
        <v>336</v>
      </c>
      <c r="AC420" s="5">
        <f>SUM(AC416:AC419)</f>
        <v>61</v>
      </c>
      <c r="AD420" s="5">
        <f t="shared" si="228"/>
        <v>0</v>
      </c>
      <c r="AE420" s="5">
        <f t="shared" si="228"/>
        <v>0</v>
      </c>
      <c r="AF420" s="5">
        <f t="shared" si="228"/>
        <v>145099.35</v>
      </c>
      <c r="AG420" s="5">
        <f>SUM(AG416:AG419)</f>
        <v>122262.18</v>
      </c>
      <c r="AH420" s="5">
        <f>SUM(AH416:AH419)</f>
        <v>45505.840000000004</v>
      </c>
      <c r="AI420" s="5">
        <f t="shared" si="228"/>
        <v>0</v>
      </c>
      <c r="AJ420" s="33">
        <f t="shared" si="228"/>
        <v>0</v>
      </c>
      <c r="AK420" s="74">
        <f t="shared" si="215"/>
        <v>397</v>
      </c>
      <c r="AL420" s="34">
        <f t="shared" si="216"/>
        <v>167768.01999999999</v>
      </c>
      <c r="AM420" s="2">
        <f t="shared" si="217"/>
        <v>-169</v>
      </c>
      <c r="AN420" s="2">
        <f t="shared" si="217"/>
        <v>187</v>
      </c>
      <c r="AO420" s="2">
        <f t="shared" si="217"/>
        <v>-10</v>
      </c>
      <c r="AP420" s="2">
        <f t="shared" si="217"/>
        <v>0</v>
      </c>
      <c r="AQ420" s="2">
        <f t="shared" si="217"/>
        <v>0</v>
      </c>
      <c r="AR420" s="2">
        <f t="shared" si="217"/>
        <v>-18675.489999999991</v>
      </c>
      <c r="AS420" s="2">
        <f t="shared" si="217"/>
        <v>70527.879999999976</v>
      </c>
      <c r="AT420" s="2">
        <f t="shared" si="217"/>
        <v>-2459.6900000000023</v>
      </c>
      <c r="AU420" s="2">
        <f t="shared" si="217"/>
        <v>0</v>
      </c>
      <c r="AV420" s="29">
        <f t="shared" si="217"/>
        <v>0</v>
      </c>
      <c r="AW420" s="74">
        <f t="shared" si="217"/>
        <v>177</v>
      </c>
      <c r="AX420" s="31">
        <f t="shared" si="217"/>
        <v>68068.189999999973</v>
      </c>
      <c r="AY420" s="38">
        <f t="shared" si="218"/>
        <v>-0.22930800542740842</v>
      </c>
      <c r="AZ420" s="38">
        <f t="shared" si="218"/>
        <v>0.55654761904761907</v>
      </c>
      <c r="BA420" s="38">
        <f t="shared" si="218"/>
        <v>-0.16393442622950818</v>
      </c>
      <c r="BB420" s="38" t="str">
        <f t="shared" si="219"/>
        <v/>
      </c>
      <c r="BC420" s="38" t="str">
        <f t="shared" si="220"/>
        <v/>
      </c>
      <c r="BD420" s="38">
        <f t="shared" si="220"/>
        <v>-0.12870829538519635</v>
      </c>
      <c r="BE420" s="38">
        <f t="shared" si="220"/>
        <v>0.57685770039434914</v>
      </c>
      <c r="BF420" s="38">
        <f t="shared" si="220"/>
        <v>-5.4052183192311185E-2</v>
      </c>
      <c r="BG420" s="38" t="str">
        <f t="shared" si="220"/>
        <v/>
      </c>
      <c r="BH420" s="39" t="str">
        <f t="shared" si="220"/>
        <v/>
      </c>
      <c r="BI420" s="40">
        <f t="shared" si="220"/>
        <v>0.44584382871536526</v>
      </c>
      <c r="BJ420" s="40">
        <f t="shared" si="220"/>
        <v>0.40572804042152955</v>
      </c>
      <c r="BK420" s="146">
        <f t="shared" si="224"/>
        <v>222.57721830985918</v>
      </c>
      <c r="BL420" s="96">
        <f t="shared" si="224"/>
        <v>368.62344168260034</v>
      </c>
      <c r="BM420" s="96">
        <f t="shared" si="224"/>
        <v>844.04215686274517</v>
      </c>
      <c r="BN420" s="96" t="str">
        <f t="shared" si="224"/>
        <v/>
      </c>
      <c r="BO420" s="147" t="str">
        <f t="shared" si="224"/>
        <v/>
      </c>
      <c r="BP420" s="141">
        <f t="shared" si="225"/>
        <v>196.87835820895523</v>
      </c>
      <c r="BQ420" s="142">
        <f t="shared" si="225"/>
        <v>363.87553571428572</v>
      </c>
      <c r="BR420" s="142">
        <f t="shared" si="225"/>
        <v>745.99737704918039</v>
      </c>
      <c r="BS420" s="142" t="str">
        <f t="shared" si="225"/>
        <v/>
      </c>
      <c r="BT420" s="143" t="str">
        <f t="shared" si="225"/>
        <v/>
      </c>
      <c r="BU420" s="119">
        <f t="shared" si="221"/>
        <v>25.698860100903943</v>
      </c>
      <c r="BV420" s="120">
        <f t="shared" si="221"/>
        <v>4.7479059683146261</v>
      </c>
      <c r="BW420" s="121">
        <f t="shared" si="221"/>
        <v>98.044779813564787</v>
      </c>
      <c r="BX420" s="120" t="str">
        <f t="shared" si="221"/>
        <v/>
      </c>
      <c r="BY420" s="121" t="str">
        <f t="shared" si="221"/>
        <v/>
      </c>
    </row>
    <row r="421" spans="1:77" ht="13.5" thickBot="1" x14ac:dyDescent="0.25">
      <c r="A421" t="s">
        <v>46</v>
      </c>
      <c r="B421" t="s">
        <v>46</v>
      </c>
      <c r="C421" t="s">
        <v>85</v>
      </c>
      <c r="D421" t="s">
        <v>85</v>
      </c>
      <c r="F421" s="78" t="s">
        <v>87</v>
      </c>
      <c r="G421" s="61"/>
      <c r="H421" s="48">
        <f>SUMIFS(H$7:H$377,$B$7:$B$377,$B421,$D$7:$D$377,$D421)</f>
        <v>610</v>
      </c>
      <c r="I421" s="49">
        <f t="shared" ref="I421:Q421" si="229">SUMIFS(I$7:I$377,$B$7:$B$377,$B421,$D$7:$D$377,$D421)</f>
        <v>573</v>
      </c>
      <c r="J421" s="49">
        <f t="shared" si="229"/>
        <v>56</v>
      </c>
      <c r="K421" s="49">
        <f t="shared" si="229"/>
        <v>0</v>
      </c>
      <c r="L421" s="49">
        <f t="shared" si="229"/>
        <v>0</v>
      </c>
      <c r="M421" s="49">
        <f t="shared" si="229"/>
        <v>134563.36000000002</v>
      </c>
      <c r="N421" s="49">
        <f t="shared" si="229"/>
        <v>202786.4</v>
      </c>
      <c r="O421" s="49">
        <f t="shared" si="229"/>
        <v>46074.66</v>
      </c>
      <c r="P421" s="49">
        <f t="shared" si="229"/>
        <v>0</v>
      </c>
      <c r="Q421" s="50">
        <f t="shared" si="229"/>
        <v>0</v>
      </c>
      <c r="R421" s="79">
        <f t="shared" si="212"/>
        <v>629</v>
      </c>
      <c r="S421" s="51">
        <f t="shared" si="213"/>
        <v>248861.06</v>
      </c>
      <c r="T421" s="3" t="s">
        <v>49</v>
      </c>
      <c r="U421" s="42" t="s">
        <v>49</v>
      </c>
      <c r="V421" s="42" t="s">
        <v>85</v>
      </c>
      <c r="W421" s="42" t="s">
        <v>85</v>
      </c>
      <c r="X421" s="42"/>
      <c r="Y421" s="78" t="s">
        <v>87</v>
      </c>
      <c r="Z421" s="61"/>
      <c r="AA421" s="49">
        <f>SUMIFS(AA$14:AA$377,$H$14:$H$377,"&lt;&gt;0",$W$14:$W$377,"06 Jun")</f>
        <v>770</v>
      </c>
      <c r="AB421" s="49">
        <f t="shared" ref="AB421:AJ421" si="230">SUMIFS(AB$14:AB$377,$R$14:$R$377,"&lt;&gt;0",$W$14:$W$377,"06 Jun")</f>
        <v>390</v>
      </c>
      <c r="AC421" s="49">
        <f t="shared" si="230"/>
        <v>65</v>
      </c>
      <c r="AD421" s="49">
        <f t="shared" si="230"/>
        <v>0</v>
      </c>
      <c r="AE421" s="49">
        <f t="shared" si="230"/>
        <v>0</v>
      </c>
      <c r="AF421" s="49">
        <f t="shared" si="230"/>
        <v>151600.86000000004</v>
      </c>
      <c r="AG421" s="49">
        <f t="shared" si="230"/>
        <v>138039.20000000001</v>
      </c>
      <c r="AH421" s="49">
        <f t="shared" si="230"/>
        <v>47616</v>
      </c>
      <c r="AI421" s="49">
        <f t="shared" si="230"/>
        <v>0</v>
      </c>
      <c r="AJ421" s="50">
        <f t="shared" si="230"/>
        <v>0</v>
      </c>
      <c r="AK421" s="79">
        <f t="shared" si="215"/>
        <v>455</v>
      </c>
      <c r="AL421" s="51">
        <f t="shared" si="216"/>
        <v>185655.2</v>
      </c>
      <c r="AM421" s="44">
        <f t="shared" si="217"/>
        <v>-160</v>
      </c>
      <c r="AN421" s="44">
        <f t="shared" si="217"/>
        <v>183</v>
      </c>
      <c r="AO421" s="44">
        <f t="shared" si="217"/>
        <v>-9</v>
      </c>
      <c r="AP421" s="44">
        <f t="shared" si="217"/>
        <v>0</v>
      </c>
      <c r="AQ421" s="44">
        <f t="shared" si="217"/>
        <v>0</v>
      </c>
      <c r="AR421" s="44">
        <f t="shared" si="217"/>
        <v>-17037.500000000029</v>
      </c>
      <c r="AS421" s="44">
        <f t="shared" si="217"/>
        <v>64747.199999999983</v>
      </c>
      <c r="AT421" s="44">
        <f t="shared" si="217"/>
        <v>-1541.3399999999965</v>
      </c>
      <c r="AU421" s="44">
        <f t="shared" si="217"/>
        <v>0</v>
      </c>
      <c r="AV421" s="45">
        <f t="shared" si="217"/>
        <v>0</v>
      </c>
      <c r="AW421" s="79">
        <f t="shared" si="217"/>
        <v>174</v>
      </c>
      <c r="AX421" s="47">
        <f t="shared" si="217"/>
        <v>63205.859999999986</v>
      </c>
      <c r="AY421" s="56">
        <f t="shared" si="218"/>
        <v>-0.20779220779220781</v>
      </c>
      <c r="AZ421" s="56">
        <f t="shared" si="218"/>
        <v>0.46923076923076923</v>
      </c>
      <c r="BA421" s="56">
        <f t="shared" si="218"/>
        <v>-0.13846153846153847</v>
      </c>
      <c r="BB421" s="56" t="str">
        <f t="shared" si="219"/>
        <v/>
      </c>
      <c r="BC421" s="56" t="str">
        <f t="shared" si="220"/>
        <v/>
      </c>
      <c r="BD421" s="56">
        <f t="shared" si="220"/>
        <v>-0.11238392710964848</v>
      </c>
      <c r="BE421" s="56">
        <f t="shared" si="220"/>
        <v>0.46904937148288295</v>
      </c>
      <c r="BF421" s="56">
        <f t="shared" si="220"/>
        <v>-3.2370211693548312E-2</v>
      </c>
      <c r="BG421" s="56" t="str">
        <f t="shared" si="220"/>
        <v/>
      </c>
      <c r="BH421" s="57" t="str">
        <f t="shared" si="220"/>
        <v/>
      </c>
      <c r="BI421" s="58">
        <f t="shared" si="220"/>
        <v>0.38241758241758239</v>
      </c>
      <c r="BJ421" s="58">
        <f t="shared" si="220"/>
        <v>0.3404475608547457</v>
      </c>
      <c r="BK421" s="149">
        <f t="shared" si="224"/>
        <v>220.59567213114755</v>
      </c>
      <c r="BL421" s="150">
        <f t="shared" si="224"/>
        <v>353.90296684118675</v>
      </c>
      <c r="BM421" s="150">
        <f t="shared" si="224"/>
        <v>822.76178571428579</v>
      </c>
      <c r="BN421" s="150" t="str">
        <f t="shared" si="224"/>
        <v/>
      </c>
      <c r="BO421" s="151" t="str">
        <f t="shared" si="224"/>
        <v/>
      </c>
      <c r="BP421" s="149">
        <f t="shared" si="225"/>
        <v>196.88423376623382</v>
      </c>
      <c r="BQ421" s="150">
        <f t="shared" si="225"/>
        <v>353.94666666666672</v>
      </c>
      <c r="BR421" s="150">
        <f t="shared" si="225"/>
        <v>732.55384615384617</v>
      </c>
      <c r="BS421" s="150" t="str">
        <f t="shared" si="225"/>
        <v/>
      </c>
      <c r="BT421" s="151" t="str">
        <f t="shared" si="225"/>
        <v/>
      </c>
      <c r="BU421" s="122">
        <f t="shared" si="221"/>
        <v>23.711438364913732</v>
      </c>
      <c r="BV421" s="123">
        <f t="shared" si="221"/>
        <v>-4.3699825479961873E-2</v>
      </c>
      <c r="BW421" s="124">
        <f t="shared" si="221"/>
        <v>90.207939560439627</v>
      </c>
      <c r="BX421" s="123" t="str">
        <f t="shared" si="221"/>
        <v/>
      </c>
      <c r="BY421" s="124" t="str">
        <f t="shared" si="221"/>
        <v/>
      </c>
    </row>
    <row r="422" spans="1:77" ht="13.5" thickBot="1" x14ac:dyDescent="0.25">
      <c r="R422" s="1"/>
      <c r="T422" s="3"/>
      <c r="AK422" s="1"/>
      <c r="AW422" s="1"/>
      <c r="BI422" s="1"/>
      <c r="BK422" s="96" t="str">
        <f t="shared" si="224"/>
        <v/>
      </c>
      <c r="BL422" s="96" t="str">
        <f t="shared" si="224"/>
        <v/>
      </c>
      <c r="BM422" s="96" t="str">
        <f t="shared" si="224"/>
        <v/>
      </c>
      <c r="BN422" s="96" t="str">
        <f t="shared" si="224"/>
        <v/>
      </c>
      <c r="BO422" s="96" t="str">
        <f t="shared" si="224"/>
        <v/>
      </c>
      <c r="BP422" s="96" t="str">
        <f t="shared" si="225"/>
        <v/>
      </c>
      <c r="BQ422" s="96" t="str">
        <f t="shared" si="225"/>
        <v/>
      </c>
      <c r="BR422" s="96" t="str">
        <f t="shared" si="225"/>
        <v/>
      </c>
      <c r="BS422" s="96" t="str">
        <f t="shared" si="225"/>
        <v/>
      </c>
      <c r="BT422" s="96" t="str">
        <f t="shared" si="225"/>
        <v/>
      </c>
    </row>
    <row r="423" spans="1:77" x14ac:dyDescent="0.2">
      <c r="F423" s="62" t="s">
        <v>88</v>
      </c>
      <c r="G423" s="63"/>
      <c r="H423" s="64">
        <f>SUMIF($E$14:$E$377,$F423,$H$14:$H$377)</f>
        <v>137</v>
      </c>
      <c r="I423" s="65">
        <f t="shared" ref="I423:Q426" si="231">SUMIF($E$14:$E$377,$F423,I$14:I$377)</f>
        <v>138</v>
      </c>
      <c r="J423" s="65">
        <f t="shared" si="231"/>
        <v>17</v>
      </c>
      <c r="K423" s="65">
        <f t="shared" si="231"/>
        <v>0</v>
      </c>
      <c r="L423" s="65">
        <f t="shared" si="231"/>
        <v>0</v>
      </c>
      <c r="M423" s="65">
        <f t="shared" si="231"/>
        <v>31997.13</v>
      </c>
      <c r="N423" s="65">
        <f t="shared" si="231"/>
        <v>35140.450000000004</v>
      </c>
      <c r="O423" s="65">
        <f t="shared" si="231"/>
        <v>11107.189999999999</v>
      </c>
      <c r="P423" s="65">
        <f t="shared" si="231"/>
        <v>0</v>
      </c>
      <c r="Q423" s="86">
        <f t="shared" si="231"/>
        <v>0</v>
      </c>
      <c r="R423" s="69">
        <f t="shared" ref="R423:R428" si="232">SUM(I423:L423)</f>
        <v>155</v>
      </c>
      <c r="S423" s="66">
        <f t="shared" ref="S423:S428" si="233">SUM(N423:Q423)</f>
        <v>46247.64</v>
      </c>
      <c r="T423" s="3"/>
      <c r="U423" s="67"/>
      <c r="V423" s="67"/>
      <c r="W423" s="67"/>
      <c r="X423" s="67"/>
      <c r="Y423" s="62" t="s">
        <v>88</v>
      </c>
      <c r="Z423" s="63"/>
      <c r="AA423" s="65">
        <f>SUMIF($H$196:$H$202,"&lt;&gt;0",AA$196:AA$202)</f>
        <v>170</v>
      </c>
      <c r="AB423" s="65">
        <f t="shared" ref="AB423:AJ423" si="234">SUMIF($R$196:$R$202,"&lt;&gt;0",AB$196:AB$202)</f>
        <v>123</v>
      </c>
      <c r="AC423" s="65">
        <f t="shared" si="234"/>
        <v>13</v>
      </c>
      <c r="AD423" s="65">
        <f t="shared" si="234"/>
        <v>0</v>
      </c>
      <c r="AE423" s="65">
        <f t="shared" si="234"/>
        <v>0</v>
      </c>
      <c r="AF423" s="65">
        <f t="shared" si="234"/>
        <v>44574.260000000009</v>
      </c>
      <c r="AG423" s="65">
        <f t="shared" si="234"/>
        <v>34948.280000000006</v>
      </c>
      <c r="AH423" s="65">
        <f t="shared" si="234"/>
        <v>7900.57</v>
      </c>
      <c r="AI423" s="65">
        <f t="shared" si="234"/>
        <v>0</v>
      </c>
      <c r="AJ423" s="86">
        <f t="shared" si="234"/>
        <v>0</v>
      </c>
      <c r="AK423" s="69">
        <f t="shared" ref="AK423:AK428" si="235">SUM(AB423:AE423)</f>
        <v>136</v>
      </c>
      <c r="AL423" s="66">
        <f t="shared" ref="AL423:AL428" si="236">SUM(AG423:AJ423)</f>
        <v>42848.850000000006</v>
      </c>
      <c r="AM423" s="65">
        <f t="shared" ref="AM423:AV428" si="237">+H423-AA423</f>
        <v>-33</v>
      </c>
      <c r="AN423" s="65">
        <f t="shared" si="237"/>
        <v>15</v>
      </c>
      <c r="AO423" s="65">
        <f t="shared" si="237"/>
        <v>4</v>
      </c>
      <c r="AP423" s="65">
        <f t="shared" si="237"/>
        <v>0</v>
      </c>
      <c r="AQ423" s="65">
        <f t="shared" si="237"/>
        <v>0</v>
      </c>
      <c r="AR423" s="65">
        <f t="shared" si="237"/>
        <v>-12577.130000000008</v>
      </c>
      <c r="AS423" s="65">
        <f t="shared" si="237"/>
        <v>192.16999999999825</v>
      </c>
      <c r="AT423" s="65">
        <f t="shared" si="237"/>
        <v>3206.619999999999</v>
      </c>
      <c r="AU423" s="65">
        <f t="shared" si="237"/>
        <v>0</v>
      </c>
      <c r="AV423" s="86">
        <f t="shared" si="237"/>
        <v>0</v>
      </c>
      <c r="AW423" s="69">
        <f t="shared" si="217"/>
        <v>19</v>
      </c>
      <c r="AX423" s="87">
        <f t="shared" si="217"/>
        <v>3398.7899999999936</v>
      </c>
      <c r="AY423" s="70">
        <f t="shared" ref="AY423:BA428" si="238">IFERROR(AM423/AA423,"")</f>
        <v>-0.19411764705882353</v>
      </c>
      <c r="AZ423" s="70">
        <f t="shared" si="238"/>
        <v>0.12195121951219512</v>
      </c>
      <c r="BA423" s="70">
        <f t="shared" si="238"/>
        <v>0.30769230769230771</v>
      </c>
      <c r="BB423" s="70" t="str">
        <f t="shared" ref="BB423:BB428" si="239">IFERROR(AN423/AD423,"")</f>
        <v/>
      </c>
      <c r="BC423" s="70" t="str">
        <f t="shared" ref="BC423:BJ428" si="240">IFERROR(AQ423/AE423,"")</f>
        <v/>
      </c>
      <c r="BD423" s="70">
        <f t="shared" si="240"/>
        <v>-0.28216127424213</v>
      </c>
      <c r="BE423" s="70">
        <f t="shared" si="240"/>
        <v>5.4986969315799867E-3</v>
      </c>
      <c r="BF423" s="70">
        <f t="shared" si="240"/>
        <v>0.40587198138868452</v>
      </c>
      <c r="BG423" s="70" t="str">
        <f t="shared" si="240"/>
        <v/>
      </c>
      <c r="BH423" s="89" t="str">
        <f t="shared" si="240"/>
        <v/>
      </c>
      <c r="BI423" s="90">
        <f t="shared" si="240"/>
        <v>0.13970588235294118</v>
      </c>
      <c r="BJ423" s="90">
        <f t="shared" si="240"/>
        <v>7.9320448506785907E-2</v>
      </c>
      <c r="BK423" s="141">
        <f t="shared" si="224"/>
        <v>233.55569343065693</v>
      </c>
      <c r="BL423" s="142">
        <f t="shared" si="224"/>
        <v>254.64094202898553</v>
      </c>
      <c r="BM423" s="142">
        <f t="shared" si="224"/>
        <v>653.36411764705872</v>
      </c>
      <c r="BN423" s="142" t="str">
        <f t="shared" si="224"/>
        <v/>
      </c>
      <c r="BO423" s="143" t="str">
        <f t="shared" si="224"/>
        <v/>
      </c>
      <c r="BP423" s="141">
        <f t="shared" si="225"/>
        <v>262.20152941176474</v>
      </c>
      <c r="BQ423" s="142">
        <f t="shared" si="225"/>
        <v>284.13235772357729</v>
      </c>
      <c r="BR423" s="142">
        <f t="shared" si="225"/>
        <v>607.7361538461538</v>
      </c>
      <c r="BS423" s="142" t="str">
        <f t="shared" si="225"/>
        <v/>
      </c>
      <c r="BT423" s="143" t="str">
        <f t="shared" si="225"/>
        <v/>
      </c>
      <c r="BU423" s="116">
        <f t="shared" ref="BU423:BY428" si="241">IFERROR(BK423-BP423,"")</f>
        <v>-28.645835981107808</v>
      </c>
      <c r="BV423" s="117">
        <f t="shared" si="241"/>
        <v>-29.491415694591751</v>
      </c>
      <c r="BW423" s="118">
        <f t="shared" si="241"/>
        <v>45.627963800904922</v>
      </c>
      <c r="BX423" s="117" t="str">
        <f t="shared" si="241"/>
        <v/>
      </c>
      <c r="BY423" s="118" t="str">
        <f t="shared" si="241"/>
        <v/>
      </c>
    </row>
    <row r="424" spans="1:77" x14ac:dyDescent="0.2">
      <c r="F424" s="73" t="s">
        <v>89</v>
      </c>
      <c r="G424" s="60"/>
      <c r="H424" s="28">
        <f>SUMIF($E$14:$E$377,$F424,H$14:H$377)</f>
        <v>122</v>
      </c>
      <c r="I424" s="138">
        <f t="shared" si="231"/>
        <v>130</v>
      </c>
      <c r="J424" s="138">
        <f t="shared" si="231"/>
        <v>13</v>
      </c>
      <c r="K424" s="2">
        <f t="shared" si="231"/>
        <v>0</v>
      </c>
      <c r="L424" s="2">
        <f t="shared" si="231"/>
        <v>0</v>
      </c>
      <c r="M424" s="2">
        <f t="shared" si="231"/>
        <v>32924.549999999996</v>
      </c>
      <c r="N424" s="2">
        <f t="shared" si="231"/>
        <v>37787.469999999994</v>
      </c>
      <c r="O424" s="2">
        <f t="shared" si="231"/>
        <v>6899.92</v>
      </c>
      <c r="P424" s="2">
        <f t="shared" si="231"/>
        <v>0</v>
      </c>
      <c r="Q424" s="29">
        <f t="shared" si="231"/>
        <v>0</v>
      </c>
      <c r="R424" s="30">
        <f t="shared" si="232"/>
        <v>143</v>
      </c>
      <c r="S424" s="74">
        <f t="shared" si="233"/>
        <v>44687.389999999992</v>
      </c>
      <c r="T424" s="3"/>
      <c r="Y424" s="73" t="s">
        <v>89</v>
      </c>
      <c r="Z424" s="60"/>
      <c r="AA424" s="2">
        <f>SUMIF($H$203:$H$209,"&lt;&gt;0",AA$203:AA$209)</f>
        <v>136</v>
      </c>
      <c r="AB424" s="2">
        <f t="shared" ref="AB424:AJ424" si="242">SUMIF($R$203:$R$209,"&lt;&gt;0",AB$203:AB$209)</f>
        <v>96</v>
      </c>
      <c r="AC424" s="2">
        <f t="shared" si="242"/>
        <v>13</v>
      </c>
      <c r="AD424" s="2">
        <f t="shared" si="242"/>
        <v>0</v>
      </c>
      <c r="AE424" s="2">
        <f t="shared" si="242"/>
        <v>0</v>
      </c>
      <c r="AF424" s="2">
        <f t="shared" si="242"/>
        <v>39858.92</v>
      </c>
      <c r="AG424" s="2">
        <f t="shared" si="242"/>
        <v>37870.47</v>
      </c>
      <c r="AH424" s="2">
        <f t="shared" si="242"/>
        <v>5629.6100000000006</v>
      </c>
      <c r="AI424" s="2">
        <f t="shared" si="242"/>
        <v>0</v>
      </c>
      <c r="AJ424" s="29">
        <f t="shared" si="242"/>
        <v>0</v>
      </c>
      <c r="AK424" s="30">
        <f t="shared" si="235"/>
        <v>109</v>
      </c>
      <c r="AL424" s="74">
        <f t="shared" si="236"/>
        <v>43500.08</v>
      </c>
      <c r="AM424" s="2">
        <f t="shared" si="237"/>
        <v>-14</v>
      </c>
      <c r="AN424" s="2">
        <f t="shared" si="237"/>
        <v>34</v>
      </c>
      <c r="AO424" s="2">
        <f t="shared" si="237"/>
        <v>0</v>
      </c>
      <c r="AP424" s="2">
        <f t="shared" si="237"/>
        <v>0</v>
      </c>
      <c r="AQ424" s="2">
        <f t="shared" si="237"/>
        <v>0</v>
      </c>
      <c r="AR424" s="2">
        <f t="shared" si="237"/>
        <v>-6934.3700000000026</v>
      </c>
      <c r="AS424" s="2">
        <f t="shared" si="237"/>
        <v>-83.000000000007276</v>
      </c>
      <c r="AT424" s="2">
        <f t="shared" si="237"/>
        <v>1270.3099999999995</v>
      </c>
      <c r="AU424" s="2">
        <f t="shared" si="237"/>
        <v>0</v>
      </c>
      <c r="AV424" s="29">
        <f t="shared" si="237"/>
        <v>0</v>
      </c>
      <c r="AW424" s="30">
        <f t="shared" si="217"/>
        <v>34</v>
      </c>
      <c r="AX424" s="31">
        <f t="shared" si="217"/>
        <v>1187.3099999999904</v>
      </c>
      <c r="AY424" s="38">
        <f t="shared" si="238"/>
        <v>-0.10294117647058823</v>
      </c>
      <c r="AZ424" s="38">
        <f t="shared" si="238"/>
        <v>0.35416666666666669</v>
      </c>
      <c r="BA424" s="38">
        <f t="shared" si="238"/>
        <v>0</v>
      </c>
      <c r="BB424" s="38" t="str">
        <f t="shared" si="239"/>
        <v/>
      </c>
      <c r="BC424" s="38" t="str">
        <f t="shared" si="240"/>
        <v/>
      </c>
      <c r="BD424" s="38">
        <f t="shared" si="240"/>
        <v>-0.17397285224988543</v>
      </c>
      <c r="BE424" s="38">
        <f t="shared" si="240"/>
        <v>-2.1916812756748801E-3</v>
      </c>
      <c r="BF424" s="38">
        <f t="shared" si="240"/>
        <v>0.22564795785143188</v>
      </c>
      <c r="BG424" s="38" t="str">
        <f t="shared" si="240"/>
        <v/>
      </c>
      <c r="BH424" s="39" t="str">
        <f t="shared" si="240"/>
        <v/>
      </c>
      <c r="BI424" s="40">
        <f t="shared" si="240"/>
        <v>0.31192660550458717</v>
      </c>
      <c r="BJ424" s="40">
        <f t="shared" si="240"/>
        <v>2.7294432561962883E-2</v>
      </c>
      <c r="BK424" s="146">
        <f t="shared" si="224"/>
        <v>269.87336065573766</v>
      </c>
      <c r="BL424" s="96">
        <f t="shared" si="224"/>
        <v>290.67284615384608</v>
      </c>
      <c r="BM424" s="96">
        <f t="shared" si="224"/>
        <v>530.76307692307694</v>
      </c>
      <c r="BN424" s="96" t="str">
        <f t="shared" si="224"/>
        <v/>
      </c>
      <c r="BO424" s="147" t="str">
        <f t="shared" si="224"/>
        <v/>
      </c>
      <c r="BP424" s="146">
        <f t="shared" si="225"/>
        <v>293.08029411764704</v>
      </c>
      <c r="BQ424" s="96">
        <f t="shared" si="225"/>
        <v>394.48406249999999</v>
      </c>
      <c r="BR424" s="96">
        <f t="shared" si="225"/>
        <v>433.04692307692312</v>
      </c>
      <c r="BS424" s="96" t="str">
        <f t="shared" si="225"/>
        <v/>
      </c>
      <c r="BT424" s="147" t="str">
        <f t="shared" si="225"/>
        <v/>
      </c>
      <c r="BU424" s="119">
        <f t="shared" si="241"/>
        <v>-23.206933461909387</v>
      </c>
      <c r="BV424" s="120">
        <f t="shared" si="241"/>
        <v>-103.81121634615391</v>
      </c>
      <c r="BW424" s="121">
        <f t="shared" si="241"/>
        <v>97.716153846153816</v>
      </c>
      <c r="BX424" s="120" t="str">
        <f t="shared" si="241"/>
        <v/>
      </c>
      <c r="BY424" s="121" t="str">
        <f t="shared" si="241"/>
        <v/>
      </c>
    </row>
    <row r="425" spans="1:77" x14ac:dyDescent="0.2">
      <c r="F425" s="73" t="s">
        <v>90</v>
      </c>
      <c r="G425" s="60"/>
      <c r="H425" s="28">
        <f>SUMIF($E$14:$E$377,$F425,H$14:H$377)</f>
        <v>126</v>
      </c>
      <c r="I425" s="138">
        <f t="shared" si="231"/>
        <v>118</v>
      </c>
      <c r="J425" s="138">
        <f t="shared" si="231"/>
        <v>11</v>
      </c>
      <c r="K425" s="2">
        <f t="shared" si="231"/>
        <v>0</v>
      </c>
      <c r="L425" s="2">
        <f t="shared" si="231"/>
        <v>0</v>
      </c>
      <c r="M425" s="2">
        <f t="shared" si="231"/>
        <v>34285.380000000005</v>
      </c>
      <c r="N425" s="2">
        <f t="shared" si="231"/>
        <v>34057.980000000003</v>
      </c>
      <c r="O425" s="2">
        <f t="shared" si="231"/>
        <v>5170.13</v>
      </c>
      <c r="P425" s="2">
        <f t="shared" si="231"/>
        <v>0</v>
      </c>
      <c r="Q425" s="29">
        <f t="shared" si="231"/>
        <v>0</v>
      </c>
      <c r="R425" s="30">
        <f t="shared" si="232"/>
        <v>129</v>
      </c>
      <c r="S425" s="74">
        <f t="shared" si="233"/>
        <v>39228.11</v>
      </c>
      <c r="T425" s="3"/>
      <c r="Y425" s="73" t="s">
        <v>90</v>
      </c>
      <c r="Z425" s="60"/>
      <c r="AA425" s="2">
        <f>SUMIF($H$210:$H$216,"&lt;&gt;0",AA$210:AA$216)</f>
        <v>168</v>
      </c>
      <c r="AB425" s="2">
        <f t="shared" ref="AB425:AJ425" si="243">SUMIF($R$210:$R$216,"&lt;&gt;0",AB$210:AB$216)</f>
        <v>78</v>
      </c>
      <c r="AC425" s="2">
        <f t="shared" si="243"/>
        <v>15</v>
      </c>
      <c r="AD425" s="2">
        <f t="shared" si="243"/>
        <v>0</v>
      </c>
      <c r="AE425" s="2">
        <f t="shared" si="243"/>
        <v>0</v>
      </c>
      <c r="AF425" s="2">
        <f t="shared" si="243"/>
        <v>23259.190000000002</v>
      </c>
      <c r="AG425" s="2">
        <f t="shared" si="243"/>
        <v>24522.920000000002</v>
      </c>
      <c r="AH425" s="2">
        <f t="shared" si="243"/>
        <v>11121.810000000001</v>
      </c>
      <c r="AI425" s="2">
        <f t="shared" si="243"/>
        <v>0</v>
      </c>
      <c r="AJ425" s="29">
        <f t="shared" si="243"/>
        <v>0</v>
      </c>
      <c r="AK425" s="30">
        <f t="shared" si="235"/>
        <v>93</v>
      </c>
      <c r="AL425" s="74">
        <f t="shared" si="236"/>
        <v>35644.730000000003</v>
      </c>
      <c r="AM425" s="2">
        <f t="shared" si="237"/>
        <v>-42</v>
      </c>
      <c r="AN425" s="2">
        <f t="shared" si="237"/>
        <v>40</v>
      </c>
      <c r="AO425" s="2">
        <f t="shared" si="237"/>
        <v>-4</v>
      </c>
      <c r="AP425" s="2">
        <f t="shared" si="237"/>
        <v>0</v>
      </c>
      <c r="AQ425" s="2">
        <f t="shared" si="237"/>
        <v>0</v>
      </c>
      <c r="AR425" s="2">
        <f t="shared" si="237"/>
        <v>11026.190000000002</v>
      </c>
      <c r="AS425" s="2">
        <f t="shared" si="237"/>
        <v>9535.0600000000013</v>
      </c>
      <c r="AT425" s="2">
        <f t="shared" si="237"/>
        <v>-5951.6800000000012</v>
      </c>
      <c r="AU425" s="2">
        <f t="shared" si="237"/>
        <v>0</v>
      </c>
      <c r="AV425" s="29">
        <f t="shared" si="237"/>
        <v>0</v>
      </c>
      <c r="AW425" s="30">
        <f t="shared" si="217"/>
        <v>36</v>
      </c>
      <c r="AX425" s="31">
        <f t="shared" si="217"/>
        <v>3583.3799999999974</v>
      </c>
      <c r="AY425" s="38">
        <f t="shared" si="238"/>
        <v>-0.25</v>
      </c>
      <c r="AZ425" s="38">
        <f t="shared" si="238"/>
        <v>0.51282051282051277</v>
      </c>
      <c r="BA425" s="38">
        <f t="shared" si="238"/>
        <v>-0.26666666666666666</v>
      </c>
      <c r="BB425" s="38" t="str">
        <f t="shared" si="239"/>
        <v/>
      </c>
      <c r="BC425" s="38" t="str">
        <f t="shared" si="240"/>
        <v/>
      </c>
      <c r="BD425" s="38">
        <f t="shared" si="240"/>
        <v>0.47405735109434166</v>
      </c>
      <c r="BE425" s="38">
        <f t="shared" si="240"/>
        <v>0.38882237514945206</v>
      </c>
      <c r="BF425" s="38">
        <f t="shared" si="240"/>
        <v>-0.53513591762491897</v>
      </c>
      <c r="BG425" s="38" t="str">
        <f t="shared" si="240"/>
        <v/>
      </c>
      <c r="BH425" s="39" t="str">
        <f t="shared" si="240"/>
        <v/>
      </c>
      <c r="BI425" s="40">
        <f t="shared" si="240"/>
        <v>0.38709677419354838</v>
      </c>
      <c r="BJ425" s="40">
        <f t="shared" si="240"/>
        <v>0.10053042904238571</v>
      </c>
      <c r="BK425" s="146">
        <f t="shared" si="224"/>
        <v>272.10619047619053</v>
      </c>
      <c r="BL425" s="96">
        <f t="shared" si="224"/>
        <v>288.62694915254241</v>
      </c>
      <c r="BM425" s="96">
        <f t="shared" si="224"/>
        <v>470.01181818181817</v>
      </c>
      <c r="BN425" s="96" t="str">
        <f t="shared" si="224"/>
        <v/>
      </c>
      <c r="BO425" s="147" t="str">
        <f t="shared" si="224"/>
        <v/>
      </c>
      <c r="BP425" s="146">
        <f t="shared" si="225"/>
        <v>138.44755952380953</v>
      </c>
      <c r="BQ425" s="96">
        <f t="shared" si="225"/>
        <v>314.39641025641026</v>
      </c>
      <c r="BR425" s="96">
        <f t="shared" si="225"/>
        <v>741.45400000000006</v>
      </c>
      <c r="BS425" s="96" t="str">
        <f t="shared" si="225"/>
        <v/>
      </c>
      <c r="BT425" s="147" t="str">
        <f t="shared" si="225"/>
        <v/>
      </c>
      <c r="BU425" s="119">
        <f t="shared" si="241"/>
        <v>133.658630952381</v>
      </c>
      <c r="BV425" s="120">
        <f t="shared" si="241"/>
        <v>-25.769461103867854</v>
      </c>
      <c r="BW425" s="121">
        <f t="shared" si="241"/>
        <v>-271.44218181818189</v>
      </c>
      <c r="BX425" s="120" t="str">
        <f t="shared" si="241"/>
        <v/>
      </c>
      <c r="BY425" s="121" t="str">
        <f t="shared" si="241"/>
        <v/>
      </c>
    </row>
    <row r="426" spans="1:77" ht="13.5" thickBot="1" x14ac:dyDescent="0.25">
      <c r="F426" s="78" t="s">
        <v>91</v>
      </c>
      <c r="G426" s="61"/>
      <c r="H426" s="43">
        <f>SUMIF($E$14:$E$377,$F426,H$14:H$377)</f>
        <v>167</v>
      </c>
      <c r="I426" s="44">
        <f t="shared" si="231"/>
        <v>144</v>
      </c>
      <c r="J426" s="44">
        <f t="shared" si="231"/>
        <v>10</v>
      </c>
      <c r="K426" s="44">
        <f t="shared" si="231"/>
        <v>0</v>
      </c>
      <c r="L426" s="44">
        <f t="shared" si="231"/>
        <v>0</v>
      </c>
      <c r="M426" s="44">
        <f t="shared" si="231"/>
        <v>40109.49</v>
      </c>
      <c r="N426" s="44">
        <f t="shared" si="231"/>
        <v>43981.47</v>
      </c>
      <c r="O426" s="44">
        <f t="shared" si="231"/>
        <v>5468.66</v>
      </c>
      <c r="P426" s="44">
        <f t="shared" si="231"/>
        <v>0</v>
      </c>
      <c r="Q426" s="45">
        <f t="shared" si="231"/>
        <v>0</v>
      </c>
      <c r="R426" s="46">
        <f t="shared" si="232"/>
        <v>154</v>
      </c>
      <c r="S426" s="79">
        <f t="shared" si="233"/>
        <v>49450.130000000005</v>
      </c>
      <c r="T426" s="3"/>
      <c r="U426" s="42"/>
      <c r="V426" s="42"/>
      <c r="W426" s="42"/>
      <c r="X426" s="42"/>
      <c r="Y426" s="78" t="s">
        <v>91</v>
      </c>
      <c r="Z426" s="61"/>
      <c r="AA426" s="44">
        <f>SUMIF($H$217:$H$223,"&lt;&gt;0",AA$217:AA$223)</f>
        <v>171</v>
      </c>
      <c r="AB426" s="44">
        <f t="shared" ref="AB426:AJ426" si="244">SUMIF($R$217:$R$223,"&lt;&gt;0",AB$217:AB$223)</f>
        <v>99</v>
      </c>
      <c r="AC426" s="44">
        <f t="shared" si="244"/>
        <v>14</v>
      </c>
      <c r="AD426" s="44">
        <f t="shared" si="244"/>
        <v>0</v>
      </c>
      <c r="AE426" s="44">
        <f t="shared" si="244"/>
        <v>0</v>
      </c>
      <c r="AF426" s="44">
        <f t="shared" si="244"/>
        <v>44716.560000000005</v>
      </c>
      <c r="AG426" s="44">
        <f t="shared" si="244"/>
        <v>30431.870000000003</v>
      </c>
      <c r="AH426" s="44">
        <f t="shared" si="244"/>
        <v>6497.83</v>
      </c>
      <c r="AI426" s="44">
        <f t="shared" si="244"/>
        <v>0</v>
      </c>
      <c r="AJ426" s="45">
        <f t="shared" si="244"/>
        <v>0</v>
      </c>
      <c r="AK426" s="46">
        <f t="shared" si="235"/>
        <v>113</v>
      </c>
      <c r="AL426" s="79">
        <f t="shared" si="236"/>
        <v>36929.700000000004</v>
      </c>
      <c r="AM426" s="44">
        <f t="shared" si="237"/>
        <v>-4</v>
      </c>
      <c r="AN426" s="44">
        <f t="shared" si="237"/>
        <v>45</v>
      </c>
      <c r="AO426" s="44">
        <f t="shared" si="237"/>
        <v>-4</v>
      </c>
      <c r="AP426" s="44">
        <f t="shared" si="237"/>
        <v>0</v>
      </c>
      <c r="AQ426" s="44">
        <f t="shared" si="237"/>
        <v>0</v>
      </c>
      <c r="AR426" s="44">
        <f t="shared" si="237"/>
        <v>-4607.070000000007</v>
      </c>
      <c r="AS426" s="44">
        <f t="shared" si="237"/>
        <v>13549.599999999999</v>
      </c>
      <c r="AT426" s="44">
        <f t="shared" si="237"/>
        <v>-1029.17</v>
      </c>
      <c r="AU426" s="44">
        <f t="shared" si="237"/>
        <v>0</v>
      </c>
      <c r="AV426" s="45">
        <f t="shared" si="237"/>
        <v>0</v>
      </c>
      <c r="AW426" s="46">
        <f t="shared" si="217"/>
        <v>41</v>
      </c>
      <c r="AX426" s="47">
        <f t="shared" si="217"/>
        <v>12520.43</v>
      </c>
      <c r="AY426" s="56">
        <f t="shared" si="238"/>
        <v>-2.3391812865497075E-2</v>
      </c>
      <c r="AZ426" s="56">
        <f t="shared" si="238"/>
        <v>0.45454545454545453</v>
      </c>
      <c r="BA426" s="56">
        <f t="shared" si="238"/>
        <v>-0.2857142857142857</v>
      </c>
      <c r="BB426" s="56" t="str">
        <f t="shared" si="239"/>
        <v/>
      </c>
      <c r="BC426" s="56" t="str">
        <f t="shared" si="240"/>
        <v/>
      </c>
      <c r="BD426" s="56">
        <f t="shared" si="240"/>
        <v>-0.10302827408906245</v>
      </c>
      <c r="BE426" s="56">
        <f t="shared" si="240"/>
        <v>0.44524375268427463</v>
      </c>
      <c r="BF426" s="56">
        <f t="shared" si="240"/>
        <v>-0.15838672295212403</v>
      </c>
      <c r="BG426" s="56" t="str">
        <f t="shared" si="240"/>
        <v/>
      </c>
      <c r="BH426" s="57" t="str">
        <f t="shared" si="240"/>
        <v/>
      </c>
      <c r="BI426" s="58">
        <f t="shared" si="240"/>
        <v>0.36283185840707965</v>
      </c>
      <c r="BJ426" s="58">
        <f t="shared" si="240"/>
        <v>0.33903416491333532</v>
      </c>
      <c r="BK426" s="149">
        <f t="shared" si="224"/>
        <v>240.17658682634729</v>
      </c>
      <c r="BL426" s="150">
        <f t="shared" si="224"/>
        <v>305.426875</v>
      </c>
      <c r="BM426" s="150">
        <f t="shared" si="224"/>
        <v>546.86599999999999</v>
      </c>
      <c r="BN426" s="150" t="str">
        <f t="shared" si="224"/>
        <v/>
      </c>
      <c r="BO426" s="151" t="str">
        <f t="shared" si="224"/>
        <v/>
      </c>
      <c r="BP426" s="149">
        <f t="shared" si="225"/>
        <v>261.500350877193</v>
      </c>
      <c r="BQ426" s="150">
        <f t="shared" si="225"/>
        <v>307.39262626262627</v>
      </c>
      <c r="BR426" s="150">
        <f t="shared" si="225"/>
        <v>464.1307142857143</v>
      </c>
      <c r="BS426" s="150" t="str">
        <f t="shared" si="225"/>
        <v/>
      </c>
      <c r="BT426" s="151" t="str">
        <f t="shared" si="225"/>
        <v/>
      </c>
      <c r="BU426" s="122">
        <f t="shared" si="241"/>
        <v>-21.32376405084571</v>
      </c>
      <c r="BV426" s="123">
        <f t="shared" si="241"/>
        <v>-1.9657512626262701</v>
      </c>
      <c r="BW426" s="124">
        <f t="shared" si="241"/>
        <v>82.735285714285681</v>
      </c>
      <c r="BX426" s="123" t="str">
        <f t="shared" si="241"/>
        <v/>
      </c>
      <c r="BY426" s="124" t="str">
        <f t="shared" si="241"/>
        <v/>
      </c>
    </row>
    <row r="427" spans="1:77" x14ac:dyDescent="0.2">
      <c r="A427" t="s">
        <v>46</v>
      </c>
      <c r="B427" t="s">
        <v>46</v>
      </c>
      <c r="C427" t="s">
        <v>92</v>
      </c>
      <c r="D427" t="s">
        <v>92</v>
      </c>
      <c r="F427" s="83" t="s">
        <v>93</v>
      </c>
      <c r="G427" s="60"/>
      <c r="H427" s="32">
        <f t="shared" ref="H427:Q427" si="245">SUM(H423:H426)</f>
        <v>552</v>
      </c>
      <c r="I427" s="5">
        <f>SUM(I423:I426)</f>
        <v>530</v>
      </c>
      <c r="J427" s="5">
        <f>SUM(J423:J426)</f>
        <v>51</v>
      </c>
      <c r="K427" s="5">
        <f t="shared" si="245"/>
        <v>0</v>
      </c>
      <c r="L427" s="5">
        <f t="shared" si="245"/>
        <v>0</v>
      </c>
      <c r="M427" s="5">
        <f t="shared" si="245"/>
        <v>139316.54999999999</v>
      </c>
      <c r="N427" s="5">
        <f>SUM(N423:N426)</f>
        <v>150967.37</v>
      </c>
      <c r="O427" s="5">
        <f>SUM(O423:O426)</f>
        <v>28645.9</v>
      </c>
      <c r="P427" s="5">
        <f t="shared" si="245"/>
        <v>0</v>
      </c>
      <c r="Q427" s="33">
        <f t="shared" si="245"/>
        <v>0</v>
      </c>
      <c r="R427" s="74">
        <f t="shared" si="232"/>
        <v>581</v>
      </c>
      <c r="S427" s="74">
        <f t="shared" si="233"/>
        <v>179613.27</v>
      </c>
      <c r="T427" s="3" t="s">
        <v>49</v>
      </c>
      <c r="U427" t="s">
        <v>49</v>
      </c>
      <c r="V427" t="s">
        <v>92</v>
      </c>
      <c r="W427" t="s">
        <v>92</v>
      </c>
      <c r="Y427" s="83" t="s">
        <v>93</v>
      </c>
      <c r="Z427" s="60"/>
      <c r="AA427" s="5">
        <f t="shared" ref="AA427:AJ427" si="246">SUM(AA423:AA426)</f>
        <v>645</v>
      </c>
      <c r="AB427" s="5">
        <f>SUM(AB423:AB426)</f>
        <v>396</v>
      </c>
      <c r="AC427" s="5">
        <f>SUM(AC423:AC426)</f>
        <v>55</v>
      </c>
      <c r="AD427" s="5">
        <f t="shared" si="246"/>
        <v>0</v>
      </c>
      <c r="AE427" s="5">
        <f t="shared" si="246"/>
        <v>0</v>
      </c>
      <c r="AF427" s="5">
        <f t="shared" si="246"/>
        <v>152408.93000000002</v>
      </c>
      <c r="AG427" s="5">
        <f>SUM(AG423:AG426)</f>
        <v>127773.54000000001</v>
      </c>
      <c r="AH427" s="5">
        <f>SUM(AH423:AH426)</f>
        <v>31149.82</v>
      </c>
      <c r="AI427" s="5">
        <f t="shared" si="246"/>
        <v>0</v>
      </c>
      <c r="AJ427" s="33">
        <f t="shared" si="246"/>
        <v>0</v>
      </c>
      <c r="AK427" s="74">
        <f t="shared" si="235"/>
        <v>451</v>
      </c>
      <c r="AL427" s="74">
        <f t="shared" si="236"/>
        <v>158923.36000000002</v>
      </c>
      <c r="AM427" s="2">
        <f t="shared" si="237"/>
        <v>-93</v>
      </c>
      <c r="AN427" s="2">
        <f t="shared" si="237"/>
        <v>134</v>
      </c>
      <c r="AO427" s="2">
        <f t="shared" si="237"/>
        <v>-4</v>
      </c>
      <c r="AP427" s="2">
        <f t="shared" si="237"/>
        <v>0</v>
      </c>
      <c r="AQ427" s="2">
        <f t="shared" si="237"/>
        <v>0</v>
      </c>
      <c r="AR427" s="2">
        <f t="shared" si="237"/>
        <v>-13092.380000000034</v>
      </c>
      <c r="AS427" s="2">
        <f t="shared" si="237"/>
        <v>23193.829999999987</v>
      </c>
      <c r="AT427" s="2">
        <f t="shared" si="237"/>
        <v>-2503.9199999999983</v>
      </c>
      <c r="AU427" s="2">
        <f t="shared" si="237"/>
        <v>0</v>
      </c>
      <c r="AV427" s="29">
        <f t="shared" si="237"/>
        <v>0</v>
      </c>
      <c r="AW427" s="74">
        <f t="shared" si="217"/>
        <v>130</v>
      </c>
      <c r="AX427" s="31">
        <f t="shared" si="217"/>
        <v>20689.909999999974</v>
      </c>
      <c r="AY427" s="38">
        <f t="shared" si="238"/>
        <v>-0.14418604651162792</v>
      </c>
      <c r="AZ427" s="38">
        <f t="shared" si="238"/>
        <v>0.3383838383838384</v>
      </c>
      <c r="BA427" s="38">
        <f t="shared" si="238"/>
        <v>-7.2727272727272724E-2</v>
      </c>
      <c r="BB427" s="38" t="str">
        <f t="shared" si="239"/>
        <v/>
      </c>
      <c r="BC427" s="38" t="str">
        <f t="shared" si="240"/>
        <v/>
      </c>
      <c r="BD427" s="38">
        <f t="shared" si="240"/>
        <v>-8.5902971695950042E-2</v>
      </c>
      <c r="BE427" s="38">
        <f t="shared" si="240"/>
        <v>0.18152295068290342</v>
      </c>
      <c r="BF427" s="38">
        <f t="shared" si="240"/>
        <v>-8.0383129019686098E-2</v>
      </c>
      <c r="BG427" s="38" t="str">
        <f t="shared" si="240"/>
        <v/>
      </c>
      <c r="BH427" s="39" t="str">
        <f t="shared" si="240"/>
        <v/>
      </c>
      <c r="BI427" s="40">
        <f t="shared" si="240"/>
        <v>0.28824833702882485</v>
      </c>
      <c r="BJ427" s="40">
        <f t="shared" si="240"/>
        <v>0.13018797236605098</v>
      </c>
      <c r="BK427" s="146">
        <f t="shared" si="224"/>
        <v>252.38505434782607</v>
      </c>
      <c r="BL427" s="96">
        <f t="shared" si="224"/>
        <v>284.84409433962264</v>
      </c>
      <c r="BM427" s="96">
        <f t="shared" si="224"/>
        <v>561.68431372549026</v>
      </c>
      <c r="BN427" s="96" t="str">
        <f t="shared" si="224"/>
        <v/>
      </c>
      <c r="BO427" s="147" t="str">
        <f t="shared" si="224"/>
        <v/>
      </c>
      <c r="BP427" s="141">
        <f t="shared" si="225"/>
        <v>236.29291472868221</v>
      </c>
      <c r="BQ427" s="142">
        <f t="shared" si="225"/>
        <v>322.66045454545457</v>
      </c>
      <c r="BR427" s="142">
        <f t="shared" si="225"/>
        <v>566.36036363636367</v>
      </c>
      <c r="BS427" s="142" t="str">
        <f t="shared" si="225"/>
        <v/>
      </c>
      <c r="BT427" s="143" t="str">
        <f t="shared" si="225"/>
        <v/>
      </c>
      <c r="BU427" s="119">
        <f t="shared" si="241"/>
        <v>16.092139619143865</v>
      </c>
      <c r="BV427" s="120">
        <f t="shared" si="241"/>
        <v>-37.816360205831927</v>
      </c>
      <c r="BW427" s="121">
        <f t="shared" si="241"/>
        <v>-4.6760499108734166</v>
      </c>
      <c r="BX427" s="120" t="str">
        <f t="shared" si="241"/>
        <v/>
      </c>
      <c r="BY427" s="121" t="str">
        <f t="shared" si="241"/>
        <v/>
      </c>
    </row>
    <row r="428" spans="1:77" ht="13.5" thickBot="1" x14ac:dyDescent="0.25">
      <c r="A428" t="s">
        <v>46</v>
      </c>
      <c r="B428" t="s">
        <v>46</v>
      </c>
      <c r="C428" t="s">
        <v>92</v>
      </c>
      <c r="D428" t="s">
        <v>92</v>
      </c>
      <c r="F428" s="78" t="s">
        <v>94</v>
      </c>
      <c r="G428" s="61"/>
      <c r="H428" s="48">
        <f>SUMIFS(H$7:H$377,$B$7:$B$377,$B428,$D$7:$D$377,$D428)</f>
        <v>606</v>
      </c>
      <c r="I428" s="49">
        <f t="shared" ref="I428:Q428" si="247">SUMIFS(I$7:I$377,$B$7:$B$377,$B428,$D$7:$D$377,$D428)</f>
        <v>572</v>
      </c>
      <c r="J428" s="49">
        <f t="shared" si="247"/>
        <v>53</v>
      </c>
      <c r="K428" s="49">
        <f t="shared" si="247"/>
        <v>0</v>
      </c>
      <c r="L428" s="49">
        <f t="shared" si="247"/>
        <v>0</v>
      </c>
      <c r="M428" s="49">
        <f t="shared" si="247"/>
        <v>157789.61999999997</v>
      </c>
      <c r="N428" s="49">
        <f t="shared" si="247"/>
        <v>170136.96999999991</v>
      </c>
      <c r="O428" s="49">
        <f t="shared" si="247"/>
        <v>33587.550000000003</v>
      </c>
      <c r="P428" s="49">
        <f t="shared" si="247"/>
        <v>0</v>
      </c>
      <c r="Q428" s="50">
        <f t="shared" si="247"/>
        <v>0</v>
      </c>
      <c r="R428" s="79">
        <f t="shared" si="232"/>
        <v>625</v>
      </c>
      <c r="S428" s="79">
        <f t="shared" si="233"/>
        <v>203724.5199999999</v>
      </c>
      <c r="T428" s="3" t="s">
        <v>49</v>
      </c>
      <c r="U428" s="42" t="s">
        <v>49</v>
      </c>
      <c r="V428" s="42" t="s">
        <v>92</v>
      </c>
      <c r="W428" s="42" t="s">
        <v>92</v>
      </c>
      <c r="X428" s="42"/>
      <c r="Y428" s="78" t="s">
        <v>94</v>
      </c>
      <c r="Z428" s="61"/>
      <c r="AA428" s="49">
        <f>SUMIFS(AA$14:AA$377,$H$14:$H$377,"&lt;&gt;0",$W$14:$W$377,"07 Jul")</f>
        <v>736</v>
      </c>
      <c r="AB428" s="49">
        <f t="shared" ref="AB428:AJ428" si="248">SUMIFS(AB$14:AB$377,$R$14:$R$377,"&lt;&gt;0",$W$14:$W$377,"07 Jul")</f>
        <v>410</v>
      </c>
      <c r="AC428" s="49">
        <f t="shared" si="248"/>
        <v>68</v>
      </c>
      <c r="AD428" s="49">
        <f t="shared" si="248"/>
        <v>0</v>
      </c>
      <c r="AE428" s="49">
        <f t="shared" si="248"/>
        <v>0</v>
      </c>
      <c r="AF428" s="49">
        <f t="shared" si="248"/>
        <v>174723.48999999996</v>
      </c>
      <c r="AG428" s="49">
        <f t="shared" si="248"/>
        <v>141218.26000000004</v>
      </c>
      <c r="AH428" s="49">
        <f t="shared" si="248"/>
        <v>41649.469999999994</v>
      </c>
      <c r="AI428" s="49">
        <f t="shared" si="248"/>
        <v>0</v>
      </c>
      <c r="AJ428" s="50">
        <f t="shared" si="248"/>
        <v>0</v>
      </c>
      <c r="AK428" s="79">
        <f t="shared" si="235"/>
        <v>478</v>
      </c>
      <c r="AL428" s="79">
        <f t="shared" si="236"/>
        <v>182867.73000000004</v>
      </c>
      <c r="AM428" s="44">
        <f t="shared" si="237"/>
        <v>-130</v>
      </c>
      <c r="AN428" s="44">
        <f t="shared" si="237"/>
        <v>162</v>
      </c>
      <c r="AO428" s="44">
        <f t="shared" si="237"/>
        <v>-15</v>
      </c>
      <c r="AP428" s="44">
        <f t="shared" si="237"/>
        <v>0</v>
      </c>
      <c r="AQ428" s="44">
        <f t="shared" si="237"/>
        <v>0</v>
      </c>
      <c r="AR428" s="44">
        <f t="shared" si="237"/>
        <v>-16933.869999999995</v>
      </c>
      <c r="AS428" s="44">
        <f t="shared" si="237"/>
        <v>28918.709999999875</v>
      </c>
      <c r="AT428" s="44">
        <f t="shared" si="237"/>
        <v>-8061.919999999991</v>
      </c>
      <c r="AU428" s="44">
        <f t="shared" si="237"/>
        <v>0</v>
      </c>
      <c r="AV428" s="45">
        <f t="shared" si="237"/>
        <v>0</v>
      </c>
      <c r="AW428" s="79">
        <f t="shared" si="217"/>
        <v>147</v>
      </c>
      <c r="AX428" s="47">
        <f t="shared" si="217"/>
        <v>20856.789999999863</v>
      </c>
      <c r="AY428" s="56">
        <f t="shared" si="238"/>
        <v>-0.1766304347826087</v>
      </c>
      <c r="AZ428" s="56">
        <f t="shared" si="238"/>
        <v>0.39512195121951221</v>
      </c>
      <c r="BA428" s="56">
        <f t="shared" si="238"/>
        <v>-0.22058823529411764</v>
      </c>
      <c r="BB428" s="56" t="str">
        <f t="shared" si="239"/>
        <v/>
      </c>
      <c r="BC428" s="56" t="str">
        <f t="shared" si="240"/>
        <v/>
      </c>
      <c r="BD428" s="56">
        <f t="shared" si="240"/>
        <v>-9.6918107576720217E-2</v>
      </c>
      <c r="BE428" s="56">
        <f t="shared" si="240"/>
        <v>0.20478024584072815</v>
      </c>
      <c r="BF428" s="56">
        <f t="shared" si="240"/>
        <v>-0.19356596854653835</v>
      </c>
      <c r="BG428" s="56" t="str">
        <f t="shared" si="240"/>
        <v/>
      </c>
      <c r="BH428" s="57" t="str">
        <f t="shared" si="240"/>
        <v/>
      </c>
      <c r="BI428" s="58">
        <f t="shared" si="240"/>
        <v>0.30753138075313807</v>
      </c>
      <c r="BJ428" s="58">
        <f t="shared" si="240"/>
        <v>0.1140539667660328</v>
      </c>
      <c r="BK428" s="149">
        <f t="shared" si="224"/>
        <v>260.37891089108905</v>
      </c>
      <c r="BL428" s="150">
        <f t="shared" si="224"/>
        <v>297.44225524475507</v>
      </c>
      <c r="BM428" s="150">
        <f t="shared" si="224"/>
        <v>633.72735849056608</v>
      </c>
      <c r="BN428" s="150" t="str">
        <f t="shared" si="224"/>
        <v/>
      </c>
      <c r="BO428" s="151" t="str">
        <f t="shared" si="224"/>
        <v/>
      </c>
      <c r="BP428" s="149">
        <f t="shared" si="225"/>
        <v>237.39604619565213</v>
      </c>
      <c r="BQ428" s="150">
        <f t="shared" si="225"/>
        <v>344.43478048780497</v>
      </c>
      <c r="BR428" s="150">
        <f t="shared" si="225"/>
        <v>612.49220588235289</v>
      </c>
      <c r="BS428" s="150" t="str">
        <f t="shared" si="225"/>
        <v/>
      </c>
      <c r="BT428" s="151" t="str">
        <f t="shared" si="225"/>
        <v/>
      </c>
      <c r="BU428" s="122">
        <f t="shared" si="241"/>
        <v>22.982864695436916</v>
      </c>
      <c r="BV428" s="123">
        <f t="shared" si="241"/>
        <v>-46.992525243049897</v>
      </c>
      <c r="BW428" s="124">
        <f t="shared" si="241"/>
        <v>21.235152608213184</v>
      </c>
      <c r="BX428" s="123" t="str">
        <f t="shared" si="241"/>
        <v/>
      </c>
      <c r="BY428" s="124" t="str">
        <f t="shared" si="241"/>
        <v/>
      </c>
    </row>
    <row r="429" spans="1:77" ht="13.5" thickBot="1" x14ac:dyDescent="0.25">
      <c r="R429" s="1"/>
      <c r="T429" s="3"/>
      <c r="AK429" s="1"/>
      <c r="AW429" s="1"/>
      <c r="BI429" s="1"/>
      <c r="BK429" s="96" t="str">
        <f t="shared" si="224"/>
        <v/>
      </c>
      <c r="BL429" s="96" t="str">
        <f t="shared" si="224"/>
        <v/>
      </c>
      <c r="BM429" s="96" t="str">
        <f t="shared" si="224"/>
        <v/>
      </c>
      <c r="BN429" s="96" t="str">
        <f t="shared" si="224"/>
        <v/>
      </c>
      <c r="BO429" s="96" t="str">
        <f t="shared" si="224"/>
        <v/>
      </c>
      <c r="BP429" s="96" t="str">
        <f t="shared" si="225"/>
        <v/>
      </c>
      <c r="BQ429" s="96" t="str">
        <f t="shared" si="225"/>
        <v/>
      </c>
      <c r="BR429" s="96" t="str">
        <f t="shared" si="225"/>
        <v/>
      </c>
      <c r="BS429" s="96" t="str">
        <f t="shared" si="225"/>
        <v/>
      </c>
      <c r="BT429" s="96" t="str">
        <f t="shared" si="225"/>
        <v/>
      </c>
    </row>
    <row r="430" spans="1:77" x14ac:dyDescent="0.2">
      <c r="F430" s="62" t="s">
        <v>95</v>
      </c>
      <c r="G430" s="63"/>
      <c r="H430" s="64">
        <f>SUMIF($E$14:$E$377,$F430,$H$14:$H$377)</f>
        <v>121</v>
      </c>
      <c r="I430" s="65">
        <f t="shared" ref="I430:Q434" si="249">SUMIF($E$14:$E$377,$F430,I$14:I$377)</f>
        <v>109</v>
      </c>
      <c r="J430" s="65">
        <f t="shared" si="249"/>
        <v>9</v>
      </c>
      <c r="K430" s="65">
        <f t="shared" si="249"/>
        <v>0</v>
      </c>
      <c r="L430" s="65">
        <f t="shared" si="249"/>
        <v>0</v>
      </c>
      <c r="M430" s="65">
        <f t="shared" si="249"/>
        <v>33107.22</v>
      </c>
      <c r="N430" s="65">
        <f t="shared" si="249"/>
        <v>33054.769999999997</v>
      </c>
      <c r="O430" s="65">
        <f t="shared" si="249"/>
        <v>9012.26</v>
      </c>
      <c r="P430" s="65">
        <f t="shared" si="249"/>
        <v>0</v>
      </c>
      <c r="Q430" s="86">
        <f t="shared" si="249"/>
        <v>0</v>
      </c>
      <c r="R430" s="69">
        <f t="shared" ref="R430:R436" si="250">SUM(I430:L430)</f>
        <v>118</v>
      </c>
      <c r="S430" s="95">
        <f t="shared" ref="S430:S436" si="251">SUM(N430:Q430)</f>
        <v>42067.03</v>
      </c>
      <c r="T430" s="3"/>
      <c r="U430" s="67"/>
      <c r="V430" s="67"/>
      <c r="W430" s="67"/>
      <c r="X430" s="67"/>
      <c r="Y430" s="62" t="s">
        <v>95</v>
      </c>
      <c r="Z430" s="63"/>
      <c r="AA430" s="65">
        <f>SUMIF($H$224:$H$230,"&lt;&gt;0",AA$224:AA$230)</f>
        <v>166</v>
      </c>
      <c r="AB430" s="65">
        <f t="shared" ref="AB430:AJ430" si="252">SUMIF($R$224:$R$230,"&lt;&gt;0",AB$224:AB$230)</f>
        <v>89</v>
      </c>
      <c r="AC430" s="65">
        <f t="shared" si="252"/>
        <v>18</v>
      </c>
      <c r="AD430" s="65">
        <f t="shared" si="252"/>
        <v>0</v>
      </c>
      <c r="AE430" s="65">
        <f t="shared" si="252"/>
        <v>0</v>
      </c>
      <c r="AF430" s="65">
        <f t="shared" si="252"/>
        <v>39671.72</v>
      </c>
      <c r="AG430" s="65">
        <f t="shared" si="252"/>
        <v>38939.67</v>
      </c>
      <c r="AH430" s="65">
        <f t="shared" si="252"/>
        <v>13074.5</v>
      </c>
      <c r="AI430" s="65">
        <f t="shared" si="252"/>
        <v>0</v>
      </c>
      <c r="AJ430" s="86">
        <f t="shared" si="252"/>
        <v>0</v>
      </c>
      <c r="AK430" s="69">
        <f t="shared" ref="AK430:AK436" si="253">SUM(AB430:AE430)</f>
        <v>107</v>
      </c>
      <c r="AL430" s="95">
        <f t="shared" ref="AL430:AL436" si="254">SUM(AG430:AJ430)</f>
        <v>52014.17</v>
      </c>
      <c r="AM430" s="65">
        <f t="shared" ref="AM430:AX436" si="255">+H430-AA430</f>
        <v>-45</v>
      </c>
      <c r="AN430" s="65">
        <f t="shared" si="255"/>
        <v>20</v>
      </c>
      <c r="AO430" s="65">
        <f t="shared" si="255"/>
        <v>-9</v>
      </c>
      <c r="AP430" s="65">
        <f t="shared" si="255"/>
        <v>0</v>
      </c>
      <c r="AQ430" s="65">
        <f t="shared" si="255"/>
        <v>0</v>
      </c>
      <c r="AR430" s="65">
        <f t="shared" si="255"/>
        <v>-6564.5</v>
      </c>
      <c r="AS430" s="65">
        <f t="shared" si="255"/>
        <v>-5884.9000000000015</v>
      </c>
      <c r="AT430" s="65">
        <f t="shared" si="255"/>
        <v>-4062.24</v>
      </c>
      <c r="AU430" s="65">
        <f t="shared" si="255"/>
        <v>0</v>
      </c>
      <c r="AV430" s="86">
        <f t="shared" si="255"/>
        <v>0</v>
      </c>
      <c r="AW430" s="69">
        <f t="shared" si="255"/>
        <v>11</v>
      </c>
      <c r="AX430" s="87">
        <f t="shared" si="255"/>
        <v>-9947.14</v>
      </c>
      <c r="AY430" s="70">
        <f t="shared" ref="AY430:BA436" si="256">IFERROR(AM430/AA430,"")</f>
        <v>-0.27108433734939757</v>
      </c>
      <c r="AZ430" s="70">
        <f t="shared" si="256"/>
        <v>0.2247191011235955</v>
      </c>
      <c r="BA430" s="70">
        <f t="shared" si="256"/>
        <v>-0.5</v>
      </c>
      <c r="BB430" s="70" t="str">
        <f t="shared" ref="BB430:BB436" si="257">IFERROR(AN430/AD430,"")</f>
        <v/>
      </c>
      <c r="BC430" s="70" t="str">
        <f t="shared" ref="BC430:BJ436" si="258">IFERROR(AQ430/AE430,"")</f>
        <v/>
      </c>
      <c r="BD430" s="70">
        <f t="shared" si="258"/>
        <v>-0.16547051652915476</v>
      </c>
      <c r="BE430" s="70">
        <f t="shared" si="258"/>
        <v>-0.15112865620073312</v>
      </c>
      <c r="BF430" s="70">
        <f t="shared" si="258"/>
        <v>-0.31069945313396302</v>
      </c>
      <c r="BG430" s="70" t="str">
        <f t="shared" si="258"/>
        <v/>
      </c>
      <c r="BH430" s="89" t="str">
        <f t="shared" si="258"/>
        <v/>
      </c>
      <c r="BI430" s="90">
        <f t="shared" si="258"/>
        <v>0.10280373831775701</v>
      </c>
      <c r="BJ430" s="90">
        <f t="shared" si="258"/>
        <v>-0.19123904120742483</v>
      </c>
      <c r="BK430" s="141">
        <f t="shared" si="224"/>
        <v>273.61338842975209</v>
      </c>
      <c r="BL430" s="142">
        <f t="shared" si="224"/>
        <v>303.25477064220183</v>
      </c>
      <c r="BM430" s="142">
        <f t="shared" si="224"/>
        <v>1001.3622222222223</v>
      </c>
      <c r="BN430" s="142" t="str">
        <f t="shared" si="224"/>
        <v/>
      </c>
      <c r="BO430" s="143" t="str">
        <f t="shared" si="224"/>
        <v/>
      </c>
      <c r="BP430" s="141">
        <f t="shared" si="225"/>
        <v>238.98626506024098</v>
      </c>
      <c r="BQ430" s="142">
        <f t="shared" si="225"/>
        <v>437.52438202247191</v>
      </c>
      <c r="BR430" s="142">
        <f t="shared" si="225"/>
        <v>726.36111111111109</v>
      </c>
      <c r="BS430" s="142" t="str">
        <f t="shared" si="225"/>
        <v/>
      </c>
      <c r="BT430" s="143" t="str">
        <f t="shared" si="225"/>
        <v/>
      </c>
      <c r="BU430" s="141">
        <f t="shared" ref="BU430:BY436" si="259">IFERROR(BK430-BP430,"")</f>
        <v>34.627123369511111</v>
      </c>
      <c r="BV430" s="142">
        <f t="shared" si="259"/>
        <v>-134.26961138027008</v>
      </c>
      <c r="BW430" s="143">
        <f t="shared" si="259"/>
        <v>275.00111111111119</v>
      </c>
      <c r="BX430" s="142" t="str">
        <f t="shared" si="259"/>
        <v/>
      </c>
      <c r="BY430" s="143" t="str">
        <f t="shared" si="259"/>
        <v/>
      </c>
    </row>
    <row r="431" spans="1:77" x14ac:dyDescent="0.2">
      <c r="F431" s="73" t="s">
        <v>96</v>
      </c>
      <c r="G431" s="60"/>
      <c r="H431" s="28">
        <f>SUMIF($E$14:$E$377,$F431,H$14:H$377)</f>
        <v>29</v>
      </c>
      <c r="I431" s="138">
        <f t="shared" si="249"/>
        <v>46</v>
      </c>
      <c r="J431" s="138">
        <f t="shared" si="249"/>
        <v>5</v>
      </c>
      <c r="K431" s="2">
        <f t="shared" si="249"/>
        <v>0</v>
      </c>
      <c r="L431" s="2">
        <f t="shared" si="249"/>
        <v>0</v>
      </c>
      <c r="M431" s="2">
        <f t="shared" si="249"/>
        <v>3876.6699999999996</v>
      </c>
      <c r="N431" s="2">
        <f t="shared" si="249"/>
        <v>9310.66</v>
      </c>
      <c r="O431" s="2">
        <f t="shared" si="249"/>
        <v>2226.7399999999998</v>
      </c>
      <c r="P431" s="2">
        <f t="shared" si="249"/>
        <v>0</v>
      </c>
      <c r="Q431" s="29">
        <f t="shared" si="249"/>
        <v>0</v>
      </c>
      <c r="R431" s="30">
        <f t="shared" si="250"/>
        <v>51</v>
      </c>
      <c r="S431" s="34">
        <f t="shared" si="251"/>
        <v>11537.4</v>
      </c>
      <c r="T431" s="3"/>
      <c r="Y431" s="73" t="s">
        <v>96</v>
      </c>
      <c r="Z431" s="60"/>
      <c r="AA431" s="2">
        <f>SUMIF($H$231:$H$237,"&lt;&gt;0",AA$231:AA$237)</f>
        <v>19</v>
      </c>
      <c r="AB431" s="2">
        <f t="shared" ref="AB431:AJ431" si="260">SUMIF($R$231:$R$237,"&lt;&gt;0",AB$231:AB$237)</f>
        <v>31</v>
      </c>
      <c r="AC431" s="2">
        <f t="shared" si="260"/>
        <v>4</v>
      </c>
      <c r="AD431" s="2">
        <f t="shared" si="260"/>
        <v>0</v>
      </c>
      <c r="AE431" s="2">
        <f t="shared" si="260"/>
        <v>0</v>
      </c>
      <c r="AF431" s="2">
        <f t="shared" si="260"/>
        <v>4113.4799999999996</v>
      </c>
      <c r="AG431" s="2">
        <f t="shared" si="260"/>
        <v>10507.669999999998</v>
      </c>
      <c r="AH431" s="2">
        <f t="shared" si="260"/>
        <v>3459.94</v>
      </c>
      <c r="AI431" s="2">
        <f t="shared" si="260"/>
        <v>0</v>
      </c>
      <c r="AJ431" s="29">
        <f t="shared" si="260"/>
        <v>0</v>
      </c>
      <c r="AK431" s="30">
        <f t="shared" si="253"/>
        <v>35</v>
      </c>
      <c r="AL431" s="34">
        <f t="shared" si="254"/>
        <v>13967.609999999999</v>
      </c>
      <c r="AM431" s="2">
        <f t="shared" si="255"/>
        <v>10</v>
      </c>
      <c r="AN431" s="2">
        <f t="shared" si="255"/>
        <v>15</v>
      </c>
      <c r="AO431" s="2">
        <f t="shared" si="255"/>
        <v>1</v>
      </c>
      <c r="AP431" s="2">
        <f t="shared" si="255"/>
        <v>0</v>
      </c>
      <c r="AQ431" s="2">
        <f t="shared" si="255"/>
        <v>0</v>
      </c>
      <c r="AR431" s="2">
        <f t="shared" si="255"/>
        <v>-236.80999999999995</v>
      </c>
      <c r="AS431" s="2">
        <f t="shared" si="255"/>
        <v>-1197.0099999999984</v>
      </c>
      <c r="AT431" s="2">
        <f t="shared" si="255"/>
        <v>-1233.2000000000003</v>
      </c>
      <c r="AU431" s="2">
        <f t="shared" si="255"/>
        <v>0</v>
      </c>
      <c r="AV431" s="29">
        <f t="shared" si="255"/>
        <v>0</v>
      </c>
      <c r="AW431" s="30">
        <f t="shared" si="255"/>
        <v>16</v>
      </c>
      <c r="AX431" s="31">
        <f t="shared" si="255"/>
        <v>-2430.2099999999991</v>
      </c>
      <c r="AY431" s="38">
        <f t="shared" si="256"/>
        <v>0.52631578947368418</v>
      </c>
      <c r="AZ431" s="38">
        <f t="shared" si="256"/>
        <v>0.4838709677419355</v>
      </c>
      <c r="BA431" s="38">
        <f t="shared" si="256"/>
        <v>0.25</v>
      </c>
      <c r="BB431" s="38" t="str">
        <f t="shared" si="257"/>
        <v/>
      </c>
      <c r="BC431" s="38" t="str">
        <f t="shared" si="258"/>
        <v/>
      </c>
      <c r="BD431" s="38">
        <f t="shared" si="258"/>
        <v>-5.7569260091212299E-2</v>
      </c>
      <c r="BE431" s="38">
        <f t="shared" si="258"/>
        <v>-0.11391773818553481</v>
      </c>
      <c r="BF431" s="38">
        <f t="shared" si="258"/>
        <v>-0.35642236570576374</v>
      </c>
      <c r="BG431" s="38" t="str">
        <f t="shared" si="258"/>
        <v/>
      </c>
      <c r="BH431" s="39" t="str">
        <f t="shared" si="258"/>
        <v/>
      </c>
      <c r="BI431" s="40">
        <f t="shared" si="258"/>
        <v>0.45714285714285713</v>
      </c>
      <c r="BJ431" s="40">
        <f t="shared" si="258"/>
        <v>-0.17398896446850959</v>
      </c>
      <c r="BK431" s="146">
        <f t="shared" si="224"/>
        <v>133.67827586206894</v>
      </c>
      <c r="BL431" s="96">
        <f t="shared" si="224"/>
        <v>202.40565217391304</v>
      </c>
      <c r="BM431" s="96">
        <f t="shared" si="224"/>
        <v>445.34799999999996</v>
      </c>
      <c r="BN431" s="96" t="str">
        <f t="shared" si="224"/>
        <v/>
      </c>
      <c r="BO431" s="147" t="str">
        <f t="shared" si="224"/>
        <v/>
      </c>
      <c r="BP431" s="146">
        <f t="shared" si="225"/>
        <v>216.49894736842103</v>
      </c>
      <c r="BQ431" s="96">
        <f t="shared" si="225"/>
        <v>338.95709677419347</v>
      </c>
      <c r="BR431" s="96">
        <f t="shared" si="225"/>
        <v>864.98500000000001</v>
      </c>
      <c r="BS431" s="96" t="str">
        <f t="shared" si="225"/>
        <v/>
      </c>
      <c r="BT431" s="147" t="str">
        <f t="shared" si="225"/>
        <v/>
      </c>
      <c r="BU431" s="146">
        <f t="shared" si="259"/>
        <v>-82.820671506352085</v>
      </c>
      <c r="BV431" s="96">
        <f t="shared" si="259"/>
        <v>-136.55144460028043</v>
      </c>
      <c r="BW431" s="147">
        <f t="shared" si="259"/>
        <v>-419.63700000000006</v>
      </c>
      <c r="BX431" s="96" t="str">
        <f t="shared" si="259"/>
        <v/>
      </c>
      <c r="BY431" s="147" t="str">
        <f t="shared" si="259"/>
        <v/>
      </c>
    </row>
    <row r="432" spans="1:77" x14ac:dyDescent="0.2">
      <c r="F432" s="73" t="s">
        <v>97</v>
      </c>
      <c r="G432" s="60"/>
      <c r="H432" s="28">
        <f>SUMIF($E$14:$E$377,$F432,H$14:H$377)</f>
        <v>0</v>
      </c>
      <c r="I432" s="138">
        <f t="shared" si="249"/>
        <v>0</v>
      </c>
      <c r="J432" s="138">
        <f t="shared" si="249"/>
        <v>0</v>
      </c>
      <c r="K432" s="2">
        <f t="shared" si="249"/>
        <v>0</v>
      </c>
      <c r="L432" s="2">
        <f t="shared" si="249"/>
        <v>0</v>
      </c>
      <c r="M432" s="2">
        <f t="shared" si="249"/>
        <v>0</v>
      </c>
      <c r="N432" s="2">
        <f t="shared" si="249"/>
        <v>0</v>
      </c>
      <c r="O432" s="2">
        <f t="shared" si="249"/>
        <v>0</v>
      </c>
      <c r="P432" s="2">
        <f t="shared" si="249"/>
        <v>0</v>
      </c>
      <c r="Q432" s="29">
        <f t="shared" si="249"/>
        <v>0</v>
      </c>
      <c r="R432" s="30">
        <f t="shared" si="250"/>
        <v>0</v>
      </c>
      <c r="S432" s="34">
        <f t="shared" si="251"/>
        <v>0</v>
      </c>
      <c r="T432" s="3"/>
      <c r="Y432" s="73" t="s">
        <v>97</v>
      </c>
      <c r="Z432" s="60"/>
      <c r="AA432" s="2">
        <f>SUMIF($H$238:$H$244,"&lt;&gt;0",AA$238:AA$244)</f>
        <v>0</v>
      </c>
      <c r="AB432" s="2">
        <f t="shared" ref="AB432:AJ432" si="261">SUMIF($R$238:$R$244,"&lt;&gt;0",AB$238:AB$244)</f>
        <v>0</v>
      </c>
      <c r="AC432" s="2">
        <f t="shared" si="261"/>
        <v>0</v>
      </c>
      <c r="AD432" s="2">
        <f t="shared" si="261"/>
        <v>0</v>
      </c>
      <c r="AE432" s="2">
        <f t="shared" si="261"/>
        <v>0</v>
      </c>
      <c r="AF432" s="2">
        <f t="shared" si="261"/>
        <v>0</v>
      </c>
      <c r="AG432" s="2">
        <f t="shared" si="261"/>
        <v>0</v>
      </c>
      <c r="AH432" s="2">
        <f t="shared" si="261"/>
        <v>0</v>
      </c>
      <c r="AI432" s="2">
        <f t="shared" si="261"/>
        <v>0</v>
      </c>
      <c r="AJ432" s="29">
        <f t="shared" si="261"/>
        <v>0</v>
      </c>
      <c r="AK432" s="30">
        <f t="shared" si="253"/>
        <v>0</v>
      </c>
      <c r="AL432" s="34">
        <f t="shared" si="254"/>
        <v>0</v>
      </c>
      <c r="AM432" s="2">
        <f t="shared" si="255"/>
        <v>0</v>
      </c>
      <c r="AN432" s="2">
        <f t="shared" si="255"/>
        <v>0</v>
      </c>
      <c r="AO432" s="2">
        <f t="shared" si="255"/>
        <v>0</v>
      </c>
      <c r="AP432" s="2">
        <f t="shared" si="255"/>
        <v>0</v>
      </c>
      <c r="AQ432" s="2">
        <f t="shared" si="255"/>
        <v>0</v>
      </c>
      <c r="AR432" s="2">
        <f t="shared" si="255"/>
        <v>0</v>
      </c>
      <c r="AS432" s="2">
        <f t="shared" si="255"/>
        <v>0</v>
      </c>
      <c r="AT432" s="2">
        <f t="shared" si="255"/>
        <v>0</v>
      </c>
      <c r="AU432" s="2">
        <f t="shared" si="255"/>
        <v>0</v>
      </c>
      <c r="AV432" s="29">
        <f t="shared" si="255"/>
        <v>0</v>
      </c>
      <c r="AW432" s="30">
        <f t="shared" si="255"/>
        <v>0</v>
      </c>
      <c r="AX432" s="31">
        <f t="shared" si="255"/>
        <v>0</v>
      </c>
      <c r="AY432" s="38" t="str">
        <f t="shared" si="256"/>
        <v/>
      </c>
      <c r="AZ432" s="38" t="str">
        <f t="shared" si="256"/>
        <v/>
      </c>
      <c r="BA432" s="38" t="str">
        <f t="shared" si="256"/>
        <v/>
      </c>
      <c r="BB432" s="38" t="str">
        <f t="shared" si="257"/>
        <v/>
      </c>
      <c r="BC432" s="38" t="str">
        <f t="shared" si="258"/>
        <v/>
      </c>
      <c r="BD432" s="38" t="str">
        <f t="shared" si="258"/>
        <v/>
      </c>
      <c r="BE432" s="38" t="str">
        <f t="shared" si="258"/>
        <v/>
      </c>
      <c r="BF432" s="38" t="str">
        <f t="shared" si="258"/>
        <v/>
      </c>
      <c r="BG432" s="38" t="str">
        <f t="shared" si="258"/>
        <v/>
      </c>
      <c r="BH432" s="39" t="str">
        <f t="shared" si="258"/>
        <v/>
      </c>
      <c r="BI432" s="40" t="str">
        <f t="shared" si="258"/>
        <v/>
      </c>
      <c r="BJ432" s="40" t="str">
        <f t="shared" si="258"/>
        <v/>
      </c>
      <c r="BK432" s="146" t="str">
        <f t="shared" si="224"/>
        <v/>
      </c>
      <c r="BL432" s="96" t="str">
        <f t="shared" si="224"/>
        <v/>
      </c>
      <c r="BM432" s="96" t="str">
        <f t="shared" si="224"/>
        <v/>
      </c>
      <c r="BN432" s="96" t="str">
        <f t="shared" si="224"/>
        <v/>
      </c>
      <c r="BO432" s="147" t="str">
        <f t="shared" si="224"/>
        <v/>
      </c>
      <c r="BP432" s="146" t="str">
        <f t="shared" si="225"/>
        <v/>
      </c>
      <c r="BQ432" s="96" t="str">
        <f t="shared" si="225"/>
        <v/>
      </c>
      <c r="BR432" s="96" t="str">
        <f t="shared" si="225"/>
        <v/>
      </c>
      <c r="BS432" s="96" t="str">
        <f t="shared" si="225"/>
        <v/>
      </c>
      <c r="BT432" s="147" t="str">
        <f t="shared" si="225"/>
        <v/>
      </c>
      <c r="BU432" s="146" t="str">
        <f t="shared" si="259"/>
        <v/>
      </c>
      <c r="BV432" s="96" t="str">
        <f t="shared" si="259"/>
        <v/>
      </c>
      <c r="BW432" s="147" t="str">
        <f t="shared" si="259"/>
        <v/>
      </c>
      <c r="BX432" s="96" t="str">
        <f t="shared" si="259"/>
        <v/>
      </c>
      <c r="BY432" s="147" t="str">
        <f t="shared" si="259"/>
        <v/>
      </c>
    </row>
    <row r="433" spans="1:79" x14ac:dyDescent="0.2">
      <c r="F433" s="73" t="s">
        <v>98</v>
      </c>
      <c r="G433" s="60"/>
      <c r="H433" s="28">
        <f>SUMIF($E$14:$E$377,$F433,H$14:H$377)</f>
        <v>0</v>
      </c>
      <c r="I433" s="138">
        <f t="shared" si="249"/>
        <v>0</v>
      </c>
      <c r="J433" s="138">
        <f t="shared" si="249"/>
        <v>0</v>
      </c>
      <c r="K433" s="2">
        <f t="shared" si="249"/>
        <v>0</v>
      </c>
      <c r="L433" s="2">
        <f t="shared" si="249"/>
        <v>0</v>
      </c>
      <c r="M433" s="2">
        <f t="shared" si="249"/>
        <v>0</v>
      </c>
      <c r="N433" s="2">
        <f t="shared" si="249"/>
        <v>0</v>
      </c>
      <c r="O433" s="2">
        <f t="shared" si="249"/>
        <v>0</v>
      </c>
      <c r="P433" s="2">
        <f t="shared" si="249"/>
        <v>0</v>
      </c>
      <c r="Q433" s="29">
        <f t="shared" si="249"/>
        <v>0</v>
      </c>
      <c r="R433" s="30">
        <f t="shared" si="250"/>
        <v>0</v>
      </c>
      <c r="S433" s="34">
        <f t="shared" si="251"/>
        <v>0</v>
      </c>
      <c r="T433" s="3"/>
      <c r="Y433" s="73" t="s">
        <v>98</v>
      </c>
      <c r="Z433" s="60"/>
      <c r="AA433" s="2">
        <f>SUMIF($H$245:$H$251,"&lt;&gt;0",AA$245:AA$251)</f>
        <v>0</v>
      </c>
      <c r="AB433" s="2">
        <f t="shared" ref="AB433:AJ433" si="262">SUMIF($R$245:$R$251,"&lt;&gt;0",AB$245:AB$251)</f>
        <v>0</v>
      </c>
      <c r="AC433" s="2">
        <f t="shared" si="262"/>
        <v>0</v>
      </c>
      <c r="AD433" s="2">
        <f t="shared" si="262"/>
        <v>0</v>
      </c>
      <c r="AE433" s="2">
        <f t="shared" si="262"/>
        <v>0</v>
      </c>
      <c r="AF433" s="2">
        <f t="shared" si="262"/>
        <v>0</v>
      </c>
      <c r="AG433" s="2">
        <f t="shared" si="262"/>
        <v>0</v>
      </c>
      <c r="AH433" s="2">
        <f t="shared" si="262"/>
        <v>0</v>
      </c>
      <c r="AI433" s="2">
        <f t="shared" si="262"/>
        <v>0</v>
      </c>
      <c r="AJ433" s="29">
        <f t="shared" si="262"/>
        <v>0</v>
      </c>
      <c r="AK433" s="30">
        <f t="shared" si="253"/>
        <v>0</v>
      </c>
      <c r="AL433" s="34">
        <f t="shared" si="254"/>
        <v>0</v>
      </c>
      <c r="AM433" s="2">
        <f t="shared" si="255"/>
        <v>0</v>
      </c>
      <c r="AN433" s="2">
        <f t="shared" si="255"/>
        <v>0</v>
      </c>
      <c r="AO433" s="2">
        <f t="shared" si="255"/>
        <v>0</v>
      </c>
      <c r="AP433" s="2">
        <f t="shared" si="255"/>
        <v>0</v>
      </c>
      <c r="AQ433" s="2">
        <f t="shared" si="255"/>
        <v>0</v>
      </c>
      <c r="AR433" s="2">
        <f t="shared" si="255"/>
        <v>0</v>
      </c>
      <c r="AS433" s="2">
        <f t="shared" si="255"/>
        <v>0</v>
      </c>
      <c r="AT433" s="2">
        <f t="shared" si="255"/>
        <v>0</v>
      </c>
      <c r="AU433" s="2">
        <f t="shared" si="255"/>
        <v>0</v>
      </c>
      <c r="AV433" s="29">
        <f t="shared" si="255"/>
        <v>0</v>
      </c>
      <c r="AW433" s="30">
        <f t="shared" si="255"/>
        <v>0</v>
      </c>
      <c r="AX433" s="31">
        <f t="shared" si="255"/>
        <v>0</v>
      </c>
      <c r="AY433" s="38" t="str">
        <f t="shared" si="256"/>
        <v/>
      </c>
      <c r="AZ433" s="38" t="str">
        <f t="shared" si="256"/>
        <v/>
      </c>
      <c r="BA433" s="38" t="str">
        <f t="shared" si="256"/>
        <v/>
      </c>
      <c r="BB433" s="38" t="str">
        <f t="shared" si="257"/>
        <v/>
      </c>
      <c r="BC433" s="38" t="str">
        <f t="shared" si="258"/>
        <v/>
      </c>
      <c r="BD433" s="38" t="str">
        <f t="shared" si="258"/>
        <v/>
      </c>
      <c r="BE433" s="38" t="str">
        <f t="shared" si="258"/>
        <v/>
      </c>
      <c r="BF433" s="38" t="str">
        <f t="shared" si="258"/>
        <v/>
      </c>
      <c r="BG433" s="38" t="str">
        <f t="shared" si="258"/>
        <v/>
      </c>
      <c r="BH433" s="39" t="str">
        <f t="shared" si="258"/>
        <v/>
      </c>
      <c r="BI433" s="40" t="str">
        <f t="shared" si="258"/>
        <v/>
      </c>
      <c r="BJ433" s="40" t="str">
        <f t="shared" si="258"/>
        <v/>
      </c>
      <c r="BK433" s="146" t="str">
        <f t="shared" si="224"/>
        <v/>
      </c>
      <c r="BL433" s="96" t="str">
        <f t="shared" si="224"/>
        <v/>
      </c>
      <c r="BM433" s="96" t="str">
        <f t="shared" si="224"/>
        <v/>
      </c>
      <c r="BN433" s="96" t="str">
        <f t="shared" si="224"/>
        <v/>
      </c>
      <c r="BO433" s="147" t="str">
        <f t="shared" si="224"/>
        <v/>
      </c>
      <c r="BP433" s="146" t="str">
        <f t="shared" si="225"/>
        <v/>
      </c>
      <c r="BQ433" s="96" t="str">
        <f t="shared" si="225"/>
        <v/>
      </c>
      <c r="BR433" s="96" t="str">
        <f t="shared" si="225"/>
        <v/>
      </c>
      <c r="BS433" s="96" t="str">
        <f t="shared" si="225"/>
        <v/>
      </c>
      <c r="BT433" s="147" t="str">
        <f t="shared" si="225"/>
        <v/>
      </c>
      <c r="BU433" s="146" t="str">
        <f t="shared" si="259"/>
        <v/>
      </c>
      <c r="BV433" s="96" t="str">
        <f t="shared" si="259"/>
        <v/>
      </c>
      <c r="BW433" s="147" t="str">
        <f t="shared" si="259"/>
        <v/>
      </c>
      <c r="BX433" s="96" t="str">
        <f t="shared" si="259"/>
        <v/>
      </c>
      <c r="BY433" s="147" t="str">
        <f t="shared" si="259"/>
        <v/>
      </c>
    </row>
    <row r="434" spans="1:79" ht="13.5" thickBot="1" x14ac:dyDescent="0.25">
      <c r="F434" s="78" t="s">
        <v>99</v>
      </c>
      <c r="G434" s="61"/>
      <c r="H434" s="43">
        <f>SUMIF($E$14:$E$377,$F434,H$14:H$377)</f>
        <v>0</v>
      </c>
      <c r="I434" s="44">
        <f t="shared" si="249"/>
        <v>0</v>
      </c>
      <c r="J434" s="44">
        <f t="shared" si="249"/>
        <v>0</v>
      </c>
      <c r="K434" s="44">
        <f t="shared" si="249"/>
        <v>0</v>
      </c>
      <c r="L434" s="44">
        <f t="shared" si="249"/>
        <v>0</v>
      </c>
      <c r="M434" s="44">
        <f t="shared" si="249"/>
        <v>0</v>
      </c>
      <c r="N434" s="44">
        <f t="shared" si="249"/>
        <v>0</v>
      </c>
      <c r="O434" s="44">
        <f t="shared" si="249"/>
        <v>0</v>
      </c>
      <c r="P434" s="44">
        <f t="shared" si="249"/>
        <v>0</v>
      </c>
      <c r="Q434" s="45">
        <f t="shared" si="249"/>
        <v>0</v>
      </c>
      <c r="R434" s="46">
        <f t="shared" si="250"/>
        <v>0</v>
      </c>
      <c r="S434" s="51">
        <f t="shared" si="251"/>
        <v>0</v>
      </c>
      <c r="T434" s="3"/>
      <c r="U434" s="42"/>
      <c r="V434" s="42"/>
      <c r="W434" s="42"/>
      <c r="X434" s="42"/>
      <c r="Y434" s="78" t="s">
        <v>99</v>
      </c>
      <c r="Z434" s="61"/>
      <c r="AA434" s="44">
        <f>SUMIF($H$252:$H$258,"&lt;&gt;0",AA$252:AA$258)</f>
        <v>0</v>
      </c>
      <c r="AB434" s="44">
        <f t="shared" ref="AB434:AJ434" si="263">SUMIF($R$252:$R$258,"&lt;&gt;0",AB$252:AB$258)</f>
        <v>0</v>
      </c>
      <c r="AC434" s="44">
        <f t="shared" si="263"/>
        <v>0</v>
      </c>
      <c r="AD434" s="44">
        <f t="shared" si="263"/>
        <v>0</v>
      </c>
      <c r="AE434" s="44">
        <f t="shared" si="263"/>
        <v>0</v>
      </c>
      <c r="AF434" s="44">
        <f t="shared" si="263"/>
        <v>0</v>
      </c>
      <c r="AG434" s="44">
        <f t="shared" si="263"/>
        <v>0</v>
      </c>
      <c r="AH434" s="44">
        <f t="shared" si="263"/>
        <v>0</v>
      </c>
      <c r="AI434" s="44">
        <f t="shared" si="263"/>
        <v>0</v>
      </c>
      <c r="AJ434" s="45">
        <f t="shared" si="263"/>
        <v>0</v>
      </c>
      <c r="AK434" s="46">
        <f t="shared" si="253"/>
        <v>0</v>
      </c>
      <c r="AL434" s="51">
        <f t="shared" si="254"/>
        <v>0</v>
      </c>
      <c r="AM434" s="44">
        <f t="shared" si="255"/>
        <v>0</v>
      </c>
      <c r="AN434" s="44">
        <f t="shared" si="255"/>
        <v>0</v>
      </c>
      <c r="AO434" s="44">
        <f t="shared" si="255"/>
        <v>0</v>
      </c>
      <c r="AP434" s="44">
        <f t="shared" si="255"/>
        <v>0</v>
      </c>
      <c r="AQ434" s="44">
        <f t="shared" si="255"/>
        <v>0</v>
      </c>
      <c r="AR434" s="44">
        <f t="shared" si="255"/>
        <v>0</v>
      </c>
      <c r="AS434" s="44">
        <f t="shared" si="255"/>
        <v>0</v>
      </c>
      <c r="AT434" s="44">
        <f t="shared" si="255"/>
        <v>0</v>
      </c>
      <c r="AU434" s="44">
        <f t="shared" si="255"/>
        <v>0</v>
      </c>
      <c r="AV434" s="45">
        <f t="shared" si="255"/>
        <v>0</v>
      </c>
      <c r="AW434" s="46">
        <f t="shared" si="255"/>
        <v>0</v>
      </c>
      <c r="AX434" s="47">
        <f t="shared" si="255"/>
        <v>0</v>
      </c>
      <c r="AY434" s="56" t="str">
        <f t="shared" si="256"/>
        <v/>
      </c>
      <c r="AZ434" s="56" t="str">
        <f t="shared" si="256"/>
        <v/>
      </c>
      <c r="BA434" s="56" t="str">
        <f t="shared" si="256"/>
        <v/>
      </c>
      <c r="BB434" s="56" t="str">
        <f t="shared" si="257"/>
        <v/>
      </c>
      <c r="BC434" s="56" t="str">
        <f t="shared" si="258"/>
        <v/>
      </c>
      <c r="BD434" s="56" t="str">
        <f t="shared" si="258"/>
        <v/>
      </c>
      <c r="BE434" s="56" t="str">
        <f t="shared" si="258"/>
        <v/>
      </c>
      <c r="BF434" s="56" t="str">
        <f t="shared" si="258"/>
        <v/>
      </c>
      <c r="BG434" s="56" t="str">
        <f t="shared" si="258"/>
        <v/>
      </c>
      <c r="BH434" s="57" t="str">
        <f t="shared" si="258"/>
        <v/>
      </c>
      <c r="BI434" s="58" t="str">
        <f t="shared" si="258"/>
        <v/>
      </c>
      <c r="BJ434" s="58" t="str">
        <f t="shared" si="258"/>
        <v/>
      </c>
      <c r="BK434" s="149" t="str">
        <f t="shared" ref="BK434:BO449" si="264">IFERROR(M434/H434,"")</f>
        <v/>
      </c>
      <c r="BL434" s="150" t="str">
        <f t="shared" si="264"/>
        <v/>
      </c>
      <c r="BM434" s="150" t="str">
        <f t="shared" si="264"/>
        <v/>
      </c>
      <c r="BN434" s="150" t="str">
        <f t="shared" si="264"/>
        <v/>
      </c>
      <c r="BO434" s="151" t="str">
        <f t="shared" si="264"/>
        <v/>
      </c>
      <c r="BP434" s="149" t="str">
        <f t="shared" ref="BP434:BT449" si="265">IFERROR(AF434/AA434,"")</f>
        <v/>
      </c>
      <c r="BQ434" s="150" t="str">
        <f t="shared" si="265"/>
        <v/>
      </c>
      <c r="BR434" s="150" t="str">
        <f t="shared" si="265"/>
        <v/>
      </c>
      <c r="BS434" s="150" t="str">
        <f t="shared" si="265"/>
        <v/>
      </c>
      <c r="BT434" s="151" t="str">
        <f t="shared" si="265"/>
        <v/>
      </c>
      <c r="BU434" s="149" t="str">
        <f t="shared" si="259"/>
        <v/>
      </c>
      <c r="BV434" s="150" t="str">
        <f t="shared" si="259"/>
        <v/>
      </c>
      <c r="BW434" s="151" t="str">
        <f t="shared" si="259"/>
        <v/>
      </c>
      <c r="BX434" s="150" t="str">
        <f t="shared" si="259"/>
        <v/>
      </c>
      <c r="BY434" s="151" t="str">
        <f t="shared" si="259"/>
        <v/>
      </c>
    </row>
    <row r="435" spans="1:79" x14ac:dyDescent="0.2">
      <c r="A435" t="s">
        <v>46</v>
      </c>
      <c r="B435" t="s">
        <v>46</v>
      </c>
      <c r="C435" t="s">
        <v>100</v>
      </c>
      <c r="D435" t="s">
        <v>100</v>
      </c>
      <c r="F435" s="83" t="s">
        <v>101</v>
      </c>
      <c r="G435" s="60"/>
      <c r="H435" s="32">
        <f t="shared" ref="H435:Q435" si="266">SUM(H430:H434)</f>
        <v>150</v>
      </c>
      <c r="I435" s="5">
        <f>SUM(I430:I434)</f>
        <v>155</v>
      </c>
      <c r="J435" s="5">
        <f>SUM(J430:J434)</f>
        <v>14</v>
      </c>
      <c r="K435" s="5">
        <f t="shared" si="266"/>
        <v>0</v>
      </c>
      <c r="L435" s="5">
        <f t="shared" si="266"/>
        <v>0</v>
      </c>
      <c r="M435" s="5">
        <f t="shared" si="266"/>
        <v>36983.89</v>
      </c>
      <c r="N435" s="5">
        <f>SUM(N430:N434)</f>
        <v>42365.429999999993</v>
      </c>
      <c r="O435" s="5">
        <f>SUM(O430:O434)</f>
        <v>11239</v>
      </c>
      <c r="P435" s="5">
        <f t="shared" si="266"/>
        <v>0</v>
      </c>
      <c r="Q435" s="33">
        <f t="shared" si="266"/>
        <v>0</v>
      </c>
      <c r="R435" s="74">
        <f t="shared" si="250"/>
        <v>169</v>
      </c>
      <c r="S435" s="34">
        <f t="shared" si="251"/>
        <v>53604.429999999993</v>
      </c>
      <c r="T435" s="3" t="s">
        <v>49</v>
      </c>
      <c r="U435" t="s">
        <v>49</v>
      </c>
      <c r="V435" t="s">
        <v>100</v>
      </c>
      <c r="W435" t="s">
        <v>100</v>
      </c>
      <c r="Y435" s="83" t="s">
        <v>101</v>
      </c>
      <c r="Z435" s="60"/>
      <c r="AA435" s="5">
        <f t="shared" ref="AA435:AJ435" si="267">SUM(AA430:AA434)</f>
        <v>185</v>
      </c>
      <c r="AB435" s="5">
        <f>SUM(AB430:AB434)</f>
        <v>120</v>
      </c>
      <c r="AC435" s="5">
        <f>SUM(AC430:AC434)</f>
        <v>22</v>
      </c>
      <c r="AD435" s="5">
        <f t="shared" si="267"/>
        <v>0</v>
      </c>
      <c r="AE435" s="5">
        <f t="shared" si="267"/>
        <v>0</v>
      </c>
      <c r="AF435" s="5">
        <f t="shared" si="267"/>
        <v>43785.2</v>
      </c>
      <c r="AG435" s="5">
        <f>SUM(AG430:AG434)</f>
        <v>49447.34</v>
      </c>
      <c r="AH435" s="5">
        <f>SUM(AH430:AH434)</f>
        <v>16534.439999999999</v>
      </c>
      <c r="AI435" s="5">
        <f t="shared" si="267"/>
        <v>0</v>
      </c>
      <c r="AJ435" s="33">
        <f t="shared" si="267"/>
        <v>0</v>
      </c>
      <c r="AK435" s="74">
        <f t="shared" si="253"/>
        <v>142</v>
      </c>
      <c r="AL435" s="34">
        <f t="shared" si="254"/>
        <v>65981.78</v>
      </c>
      <c r="AM435" s="2">
        <f t="shared" si="255"/>
        <v>-35</v>
      </c>
      <c r="AN435" s="2">
        <f t="shared" si="255"/>
        <v>35</v>
      </c>
      <c r="AO435" s="2">
        <f t="shared" si="255"/>
        <v>-8</v>
      </c>
      <c r="AP435" s="2">
        <f t="shared" si="255"/>
        <v>0</v>
      </c>
      <c r="AQ435" s="2">
        <f t="shared" si="255"/>
        <v>0</v>
      </c>
      <c r="AR435" s="2">
        <f t="shared" si="255"/>
        <v>-6801.3099999999977</v>
      </c>
      <c r="AS435" s="2">
        <f t="shared" si="255"/>
        <v>-7081.9100000000035</v>
      </c>
      <c r="AT435" s="2">
        <f t="shared" si="255"/>
        <v>-5295.4399999999987</v>
      </c>
      <c r="AU435" s="2">
        <f t="shared" si="255"/>
        <v>0</v>
      </c>
      <c r="AV435" s="29">
        <f t="shared" si="255"/>
        <v>0</v>
      </c>
      <c r="AW435" s="30">
        <f t="shared" si="255"/>
        <v>27</v>
      </c>
      <c r="AX435" s="31">
        <f t="shared" si="255"/>
        <v>-12377.350000000006</v>
      </c>
      <c r="AY435" s="38">
        <f t="shared" si="256"/>
        <v>-0.1891891891891892</v>
      </c>
      <c r="AZ435" s="38">
        <f t="shared" si="256"/>
        <v>0.29166666666666669</v>
      </c>
      <c r="BA435" s="38">
        <f t="shared" si="256"/>
        <v>-0.36363636363636365</v>
      </c>
      <c r="BB435" s="38" t="str">
        <f t="shared" si="257"/>
        <v/>
      </c>
      <c r="BC435" s="38" t="str">
        <f t="shared" si="258"/>
        <v/>
      </c>
      <c r="BD435" s="38">
        <f t="shared" si="258"/>
        <v>-0.15533353735965574</v>
      </c>
      <c r="BE435" s="38">
        <f t="shared" si="258"/>
        <v>-0.14322125315537709</v>
      </c>
      <c r="BF435" s="38">
        <f t="shared" si="258"/>
        <v>-0.32026727243257097</v>
      </c>
      <c r="BG435" s="38" t="str">
        <f t="shared" si="258"/>
        <v/>
      </c>
      <c r="BH435" s="39" t="str">
        <f t="shared" si="258"/>
        <v/>
      </c>
      <c r="BI435" s="40">
        <f t="shared" si="258"/>
        <v>0.19014084507042253</v>
      </c>
      <c r="BJ435" s="40">
        <f t="shared" si="258"/>
        <v>-0.18758739154960666</v>
      </c>
      <c r="BK435" s="146">
        <f t="shared" si="264"/>
        <v>246.55926666666667</v>
      </c>
      <c r="BL435" s="96">
        <f t="shared" si="264"/>
        <v>273.32535483870964</v>
      </c>
      <c r="BM435" s="96">
        <f t="shared" si="264"/>
        <v>802.78571428571433</v>
      </c>
      <c r="BN435" s="96" t="str">
        <f t="shared" si="264"/>
        <v/>
      </c>
      <c r="BO435" s="147" t="str">
        <f t="shared" si="264"/>
        <v/>
      </c>
      <c r="BP435" s="146">
        <f t="shared" si="265"/>
        <v>236.67675675675673</v>
      </c>
      <c r="BQ435" s="96">
        <f t="shared" si="265"/>
        <v>412.06116666666662</v>
      </c>
      <c r="BR435" s="96">
        <f t="shared" si="265"/>
        <v>751.56545454545449</v>
      </c>
      <c r="BS435" s="96" t="str">
        <f t="shared" si="265"/>
        <v/>
      </c>
      <c r="BT435" s="147" t="str">
        <f t="shared" si="265"/>
        <v/>
      </c>
      <c r="BU435" s="146">
        <f t="shared" si="259"/>
        <v>9.8825099099099418</v>
      </c>
      <c r="BV435" s="96">
        <f t="shared" si="259"/>
        <v>-138.73581182795698</v>
      </c>
      <c r="BW435" s="147">
        <f t="shared" si="259"/>
        <v>51.220259740259849</v>
      </c>
      <c r="BX435" s="96" t="str">
        <f t="shared" si="259"/>
        <v/>
      </c>
      <c r="BY435" s="147" t="str">
        <f t="shared" si="259"/>
        <v/>
      </c>
    </row>
    <row r="436" spans="1:79" ht="13.5" thickBot="1" x14ac:dyDescent="0.25">
      <c r="A436" t="s">
        <v>46</v>
      </c>
      <c r="B436" t="s">
        <v>46</v>
      </c>
      <c r="C436" t="s">
        <v>100</v>
      </c>
      <c r="D436" t="s">
        <v>100</v>
      </c>
      <c r="F436" s="78" t="s">
        <v>102</v>
      </c>
      <c r="G436" s="61"/>
      <c r="H436" s="48">
        <f>SUMIFS(H$7:H$377,$B$7:$B$377,$B436,$D$7:$D$377,$D436)</f>
        <v>47</v>
      </c>
      <c r="I436" s="49">
        <f t="shared" ref="I436:Q436" si="268">SUMIFS(I$7:I$377,$B$7:$B$377,$B436,$D$7:$D$377,$D436)</f>
        <v>47</v>
      </c>
      <c r="J436" s="49">
        <f t="shared" si="268"/>
        <v>5</v>
      </c>
      <c r="K436" s="49">
        <f t="shared" si="268"/>
        <v>0</v>
      </c>
      <c r="L436" s="49">
        <f t="shared" si="268"/>
        <v>0</v>
      </c>
      <c r="M436" s="49">
        <f t="shared" si="268"/>
        <v>7743.98</v>
      </c>
      <c r="N436" s="49">
        <f t="shared" si="268"/>
        <v>9259.7200000000012</v>
      </c>
      <c r="O436" s="49">
        <f t="shared" si="268"/>
        <v>2226.7399999999998</v>
      </c>
      <c r="P436" s="49">
        <f t="shared" si="268"/>
        <v>0</v>
      </c>
      <c r="Q436" s="50">
        <f t="shared" si="268"/>
        <v>0</v>
      </c>
      <c r="R436" s="79">
        <f t="shared" si="250"/>
        <v>52</v>
      </c>
      <c r="S436" s="51">
        <f t="shared" si="251"/>
        <v>11486.460000000001</v>
      </c>
      <c r="T436" s="3" t="s">
        <v>49</v>
      </c>
      <c r="U436" s="42" t="s">
        <v>49</v>
      </c>
      <c r="V436" s="42" t="s">
        <v>100</v>
      </c>
      <c r="W436" s="42" t="s">
        <v>100</v>
      </c>
      <c r="X436" s="42"/>
      <c r="Y436" s="78" t="s">
        <v>102</v>
      </c>
      <c r="Z436" s="61"/>
      <c r="AA436" s="49">
        <f>SUMIFS(AA$14:AA$377,$H$14:$H$377,"&lt;&gt;0",$W$14:$W$377,"08 Aug")</f>
        <v>61</v>
      </c>
      <c r="AB436" s="49">
        <f t="shared" ref="AB436:AJ436" si="269">SUMIFS(AB$14:AB$377,$R$14:$R$377,"&lt;&gt;0",$W$14:$W$377,"08 Aug")</f>
        <v>52</v>
      </c>
      <c r="AC436" s="49">
        <f t="shared" si="269"/>
        <v>5</v>
      </c>
      <c r="AD436" s="49">
        <f t="shared" si="269"/>
        <v>0</v>
      </c>
      <c r="AE436" s="49">
        <f t="shared" si="269"/>
        <v>0</v>
      </c>
      <c r="AF436" s="49">
        <f t="shared" si="269"/>
        <v>14969.13</v>
      </c>
      <c r="AG436" s="49">
        <f t="shared" si="269"/>
        <v>20225.599999999999</v>
      </c>
      <c r="AH436" s="49">
        <f t="shared" si="269"/>
        <v>3924.63</v>
      </c>
      <c r="AI436" s="49">
        <f t="shared" si="269"/>
        <v>0</v>
      </c>
      <c r="AJ436" s="50">
        <f t="shared" si="269"/>
        <v>0</v>
      </c>
      <c r="AK436" s="79">
        <f t="shared" si="253"/>
        <v>57</v>
      </c>
      <c r="AL436" s="51">
        <f t="shared" si="254"/>
        <v>24150.23</v>
      </c>
      <c r="AM436" s="44">
        <f t="shared" si="255"/>
        <v>-14</v>
      </c>
      <c r="AN436" s="44">
        <f t="shared" si="255"/>
        <v>-5</v>
      </c>
      <c r="AO436" s="44">
        <f t="shared" si="255"/>
        <v>0</v>
      </c>
      <c r="AP436" s="44">
        <f t="shared" si="255"/>
        <v>0</v>
      </c>
      <c r="AQ436" s="44">
        <f t="shared" si="255"/>
        <v>0</v>
      </c>
      <c r="AR436" s="44">
        <f t="shared" si="255"/>
        <v>-7225.15</v>
      </c>
      <c r="AS436" s="44">
        <f t="shared" si="255"/>
        <v>-10965.879999999997</v>
      </c>
      <c r="AT436" s="44">
        <f t="shared" si="255"/>
        <v>-1697.8900000000003</v>
      </c>
      <c r="AU436" s="44">
        <f t="shared" si="255"/>
        <v>0</v>
      </c>
      <c r="AV436" s="45">
        <f t="shared" si="255"/>
        <v>0</v>
      </c>
      <c r="AW436" s="46">
        <f t="shared" si="255"/>
        <v>-5</v>
      </c>
      <c r="AX436" s="47">
        <f t="shared" si="255"/>
        <v>-12663.769999999999</v>
      </c>
      <c r="AY436" s="56">
        <f t="shared" si="256"/>
        <v>-0.22950819672131148</v>
      </c>
      <c r="AZ436" s="56">
        <f t="shared" si="256"/>
        <v>-9.6153846153846159E-2</v>
      </c>
      <c r="BA436" s="56">
        <f t="shared" si="256"/>
        <v>0</v>
      </c>
      <c r="BB436" s="56" t="str">
        <f t="shared" si="257"/>
        <v/>
      </c>
      <c r="BC436" s="56" t="str">
        <f t="shared" si="258"/>
        <v/>
      </c>
      <c r="BD436" s="56">
        <f t="shared" si="258"/>
        <v>-0.48267000152981504</v>
      </c>
      <c r="BE436" s="56">
        <f t="shared" si="258"/>
        <v>-0.54217822957044526</v>
      </c>
      <c r="BF436" s="56">
        <f t="shared" si="258"/>
        <v>-0.43262422190117295</v>
      </c>
      <c r="BG436" s="56" t="str">
        <f t="shared" si="258"/>
        <v/>
      </c>
      <c r="BH436" s="57" t="str">
        <f t="shared" si="258"/>
        <v/>
      </c>
      <c r="BI436" s="58">
        <f t="shared" si="258"/>
        <v>-8.771929824561403E-2</v>
      </c>
      <c r="BJ436" s="58">
        <f t="shared" si="258"/>
        <v>-0.52437471610001229</v>
      </c>
      <c r="BK436" s="149">
        <f t="shared" si="264"/>
        <v>164.76553191489361</v>
      </c>
      <c r="BL436" s="150">
        <f t="shared" si="264"/>
        <v>197.01531914893619</v>
      </c>
      <c r="BM436" s="150">
        <f t="shared" si="264"/>
        <v>445.34799999999996</v>
      </c>
      <c r="BN436" s="150" t="str">
        <f t="shared" si="264"/>
        <v/>
      </c>
      <c r="BO436" s="151" t="str">
        <f t="shared" si="264"/>
        <v/>
      </c>
      <c r="BP436" s="149">
        <f t="shared" si="265"/>
        <v>245.39557377049178</v>
      </c>
      <c r="BQ436" s="150">
        <f t="shared" si="265"/>
        <v>388.95384615384614</v>
      </c>
      <c r="BR436" s="150">
        <f t="shared" si="265"/>
        <v>784.92600000000004</v>
      </c>
      <c r="BS436" s="150" t="str">
        <f t="shared" si="265"/>
        <v/>
      </c>
      <c r="BT436" s="151" t="str">
        <f t="shared" si="265"/>
        <v/>
      </c>
      <c r="BU436" s="149">
        <f t="shared" si="259"/>
        <v>-80.630041855598165</v>
      </c>
      <c r="BV436" s="150">
        <f t="shared" si="259"/>
        <v>-191.93852700490996</v>
      </c>
      <c r="BW436" s="151">
        <f t="shared" si="259"/>
        <v>-339.57800000000009</v>
      </c>
      <c r="BX436" s="150" t="str">
        <f t="shared" si="259"/>
        <v/>
      </c>
      <c r="BY436" s="151" t="str">
        <f t="shared" si="259"/>
        <v/>
      </c>
    </row>
    <row r="437" spans="1:79" hidden="1" outlineLevel="1" x14ac:dyDescent="0.2">
      <c r="R437" s="1"/>
      <c r="T437" s="3"/>
      <c r="AK437" s="1"/>
      <c r="AW437" s="3"/>
      <c r="BI437" s="1"/>
      <c r="BK437" s="96" t="str">
        <f t="shared" si="264"/>
        <v/>
      </c>
      <c r="BL437" s="96" t="str">
        <f t="shared" si="264"/>
        <v/>
      </c>
      <c r="BM437" s="96" t="str">
        <f t="shared" si="264"/>
        <v/>
      </c>
      <c r="BN437" s="96" t="str">
        <f t="shared" si="264"/>
        <v/>
      </c>
      <c r="BO437" s="96" t="str">
        <f t="shared" si="264"/>
        <v/>
      </c>
      <c r="BP437" s="96" t="str">
        <f t="shared" si="265"/>
        <v/>
      </c>
      <c r="BQ437" s="96" t="str">
        <f t="shared" si="265"/>
        <v/>
      </c>
      <c r="BR437" s="96" t="str">
        <f t="shared" si="265"/>
        <v/>
      </c>
      <c r="BS437" s="96" t="str">
        <f t="shared" si="265"/>
        <v/>
      </c>
      <c r="BT437" s="96" t="str">
        <f t="shared" si="265"/>
        <v/>
      </c>
    </row>
    <row r="438" spans="1:79" hidden="1" outlineLevel="1" x14ac:dyDescent="0.2">
      <c r="F438" s="62" t="s">
        <v>103</v>
      </c>
      <c r="G438" s="63"/>
      <c r="H438" s="64">
        <f>SUMIF($E$14:$E$377,$F438,$H$14:$H$377)</f>
        <v>0</v>
      </c>
      <c r="I438" s="65">
        <f t="shared" ref="I438:Q441" si="270">SUMIF($E$14:$E$377,$F438,I$14:I$377)</f>
        <v>0</v>
      </c>
      <c r="J438" s="65">
        <f t="shared" si="270"/>
        <v>0</v>
      </c>
      <c r="K438" s="65">
        <f t="shared" si="270"/>
        <v>0</v>
      </c>
      <c r="L438" s="65">
        <f t="shared" si="270"/>
        <v>0</v>
      </c>
      <c r="M438" s="65">
        <f t="shared" si="270"/>
        <v>0</v>
      </c>
      <c r="N438" s="65">
        <f t="shared" si="270"/>
        <v>0</v>
      </c>
      <c r="O438" s="65">
        <f t="shared" si="270"/>
        <v>0</v>
      </c>
      <c r="P438" s="65">
        <f t="shared" si="270"/>
        <v>0</v>
      </c>
      <c r="Q438" s="86">
        <f t="shared" si="270"/>
        <v>0</v>
      </c>
      <c r="R438" s="69">
        <f t="shared" ref="R438:R443" si="271">SUM(I438:L438)</f>
        <v>0</v>
      </c>
      <c r="S438" s="95">
        <f t="shared" ref="S438:S443" si="272">SUM(N438:Q438)</f>
        <v>0</v>
      </c>
      <c r="T438" s="3"/>
      <c r="U438" s="67"/>
      <c r="V438" s="67"/>
      <c r="W438" s="67"/>
      <c r="X438" s="67"/>
      <c r="Y438" s="62" t="s">
        <v>103</v>
      </c>
      <c r="Z438" s="63"/>
      <c r="AA438" s="65">
        <f>SUMIF($H$259:$H$265,"&lt;&gt;0",AA$259:AA$265)</f>
        <v>0</v>
      </c>
      <c r="AB438" s="65">
        <f t="shared" ref="AB438:AJ438" si="273">SUMIF($R$259:$R$265,"&lt;&gt;0",AB$259:AB$265)</f>
        <v>0</v>
      </c>
      <c r="AC438" s="65">
        <f t="shared" si="273"/>
        <v>0</v>
      </c>
      <c r="AD438" s="65">
        <f t="shared" si="273"/>
        <v>0</v>
      </c>
      <c r="AE438" s="65">
        <f t="shared" si="273"/>
        <v>0</v>
      </c>
      <c r="AF438" s="65">
        <f t="shared" si="273"/>
        <v>0</v>
      </c>
      <c r="AG438" s="65">
        <f t="shared" si="273"/>
        <v>0</v>
      </c>
      <c r="AH438" s="65">
        <f t="shared" si="273"/>
        <v>0</v>
      </c>
      <c r="AI438" s="65">
        <f t="shared" si="273"/>
        <v>0</v>
      </c>
      <c r="AJ438" s="86">
        <f t="shared" si="273"/>
        <v>0</v>
      </c>
      <c r="AK438" s="69">
        <f t="shared" ref="AK438:AK443" si="274">SUM(AB438:AE438)</f>
        <v>0</v>
      </c>
      <c r="AL438" s="95">
        <f t="shared" ref="AL438:AL443" si="275">SUM(AG438:AJ438)</f>
        <v>0</v>
      </c>
      <c r="AM438" s="65">
        <f t="shared" ref="AM438:AX450" si="276">+H438-AA438</f>
        <v>0</v>
      </c>
      <c r="AN438" s="65">
        <f t="shared" si="276"/>
        <v>0</v>
      </c>
      <c r="AO438" s="65">
        <f t="shared" si="276"/>
        <v>0</v>
      </c>
      <c r="AP438" s="65">
        <f t="shared" si="276"/>
        <v>0</v>
      </c>
      <c r="AQ438" s="65">
        <f t="shared" si="276"/>
        <v>0</v>
      </c>
      <c r="AR438" s="65">
        <f t="shared" si="276"/>
        <v>0</v>
      </c>
      <c r="AS438" s="65">
        <f t="shared" si="276"/>
        <v>0</v>
      </c>
      <c r="AT438" s="65">
        <f t="shared" si="276"/>
        <v>0</v>
      </c>
      <c r="AU438" s="65">
        <f t="shared" si="276"/>
        <v>0</v>
      </c>
      <c r="AV438" s="86">
        <f t="shared" si="276"/>
        <v>0</v>
      </c>
      <c r="AW438" s="69">
        <f t="shared" si="276"/>
        <v>0</v>
      </c>
      <c r="AX438" s="87">
        <f t="shared" si="276"/>
        <v>0</v>
      </c>
      <c r="AY438" s="70" t="str">
        <f t="shared" ref="AY438:BA443" si="277">IFERROR(AM438/AA438,"")</f>
        <v/>
      </c>
      <c r="AZ438" s="70" t="str">
        <f t="shared" si="277"/>
        <v/>
      </c>
      <c r="BA438" s="70" t="str">
        <f t="shared" si="277"/>
        <v/>
      </c>
      <c r="BB438" s="70" t="str">
        <f t="shared" ref="BB438:BB443" si="278">IFERROR(AN438/AD438,"")</f>
        <v/>
      </c>
      <c r="BC438" s="70" t="str">
        <f t="shared" ref="BC438:BJ443" si="279">IFERROR(AQ438/AE438,"")</f>
        <v/>
      </c>
      <c r="BD438" s="70" t="str">
        <f t="shared" si="279"/>
        <v/>
      </c>
      <c r="BE438" s="70" t="str">
        <f t="shared" si="279"/>
        <v/>
      </c>
      <c r="BF438" s="70" t="str">
        <f t="shared" si="279"/>
        <v/>
      </c>
      <c r="BG438" s="70" t="str">
        <f t="shared" si="279"/>
        <v/>
      </c>
      <c r="BH438" s="89" t="str">
        <f t="shared" si="279"/>
        <v/>
      </c>
      <c r="BI438" s="90" t="str">
        <f t="shared" si="279"/>
        <v/>
      </c>
      <c r="BJ438" s="90" t="str">
        <f t="shared" si="279"/>
        <v/>
      </c>
      <c r="BK438" s="141" t="str">
        <f t="shared" si="264"/>
        <v/>
      </c>
      <c r="BL438" s="142" t="str">
        <f t="shared" si="264"/>
        <v/>
      </c>
      <c r="BM438" s="142" t="str">
        <f t="shared" si="264"/>
        <v/>
      </c>
      <c r="BN438" s="142" t="str">
        <f t="shared" si="264"/>
        <v/>
      </c>
      <c r="BO438" s="143" t="str">
        <f t="shared" si="264"/>
        <v/>
      </c>
      <c r="BP438" s="141" t="str">
        <f t="shared" si="265"/>
        <v/>
      </c>
      <c r="BQ438" s="142" t="str">
        <f t="shared" si="265"/>
        <v/>
      </c>
      <c r="BR438" s="142" t="str">
        <f t="shared" si="265"/>
        <v/>
      </c>
      <c r="BS438" s="142" t="str">
        <f t="shared" si="265"/>
        <v/>
      </c>
      <c r="BT438" s="143" t="str">
        <f t="shared" si="265"/>
        <v/>
      </c>
      <c r="BU438" s="116" t="str">
        <f t="shared" ref="BU438:BY443" si="280">IFERROR(BK438-BP438,"")</f>
        <v/>
      </c>
      <c r="BV438" s="117" t="str">
        <f t="shared" si="280"/>
        <v/>
      </c>
      <c r="BW438" s="118" t="str">
        <f t="shared" si="280"/>
        <v/>
      </c>
      <c r="BX438" s="117" t="str">
        <f t="shared" si="280"/>
        <v/>
      </c>
      <c r="BY438" s="118" t="str">
        <f t="shared" si="280"/>
        <v/>
      </c>
      <c r="BZ438" s="96" t="e">
        <f>+AM438/AA438</f>
        <v>#DIV/0!</v>
      </c>
      <c r="CA438" s="96" t="e">
        <f>+AR438/AF438</f>
        <v>#DIV/0!</v>
      </c>
    </row>
    <row r="439" spans="1:79" hidden="1" outlineLevel="1" x14ac:dyDescent="0.2">
      <c r="F439" s="73" t="s">
        <v>104</v>
      </c>
      <c r="G439" s="60"/>
      <c r="H439" s="28">
        <f>SUMIF($E$14:$E$377,$F439,H$14:H$377)</f>
        <v>0</v>
      </c>
      <c r="I439" s="138">
        <f t="shared" si="270"/>
        <v>0</v>
      </c>
      <c r="J439" s="138">
        <f t="shared" si="270"/>
        <v>0</v>
      </c>
      <c r="K439" s="2">
        <f t="shared" si="270"/>
        <v>0</v>
      </c>
      <c r="L439" s="2">
        <f t="shared" si="270"/>
        <v>0</v>
      </c>
      <c r="M439" s="2">
        <f t="shared" si="270"/>
        <v>0</v>
      </c>
      <c r="N439" s="2">
        <f t="shared" si="270"/>
        <v>0</v>
      </c>
      <c r="O439" s="2">
        <f t="shared" si="270"/>
        <v>0</v>
      </c>
      <c r="P439" s="2">
        <f t="shared" si="270"/>
        <v>0</v>
      </c>
      <c r="Q439" s="29">
        <f t="shared" si="270"/>
        <v>0</v>
      </c>
      <c r="R439" s="30">
        <f t="shared" si="271"/>
        <v>0</v>
      </c>
      <c r="S439" s="34">
        <f t="shared" si="272"/>
        <v>0</v>
      </c>
      <c r="T439" s="3"/>
      <c r="Y439" s="73" t="s">
        <v>104</v>
      </c>
      <c r="Z439" s="60"/>
      <c r="AA439" s="2">
        <f>SUMIF($H$266:$H$272,"&lt;&gt;0",AA$266:AA$272)</f>
        <v>0</v>
      </c>
      <c r="AB439" s="2">
        <f t="shared" ref="AB439:AJ439" si="281">SUMIF($R$266:$R$272,"&lt;&gt;0",AB$266:AB$272)</f>
        <v>0</v>
      </c>
      <c r="AC439" s="2">
        <f t="shared" si="281"/>
        <v>0</v>
      </c>
      <c r="AD439" s="2">
        <f t="shared" si="281"/>
        <v>0</v>
      </c>
      <c r="AE439" s="2">
        <f t="shared" si="281"/>
        <v>0</v>
      </c>
      <c r="AF439" s="2">
        <f t="shared" si="281"/>
        <v>0</v>
      </c>
      <c r="AG439" s="2">
        <f t="shared" si="281"/>
        <v>0</v>
      </c>
      <c r="AH439" s="2">
        <f t="shared" si="281"/>
        <v>0</v>
      </c>
      <c r="AI439" s="2">
        <f t="shared" si="281"/>
        <v>0</v>
      </c>
      <c r="AJ439" s="29">
        <f t="shared" si="281"/>
        <v>0</v>
      </c>
      <c r="AK439" s="30">
        <f t="shared" si="274"/>
        <v>0</v>
      </c>
      <c r="AL439" s="34">
        <f t="shared" si="275"/>
        <v>0</v>
      </c>
      <c r="AM439" s="2">
        <f t="shared" si="276"/>
        <v>0</v>
      </c>
      <c r="AN439" s="2">
        <f t="shared" si="276"/>
        <v>0</v>
      </c>
      <c r="AO439" s="2">
        <f t="shared" si="276"/>
        <v>0</v>
      </c>
      <c r="AP439" s="2">
        <f t="shared" si="276"/>
        <v>0</v>
      </c>
      <c r="AQ439" s="2">
        <f t="shared" si="276"/>
        <v>0</v>
      </c>
      <c r="AR439" s="2">
        <f t="shared" si="276"/>
        <v>0</v>
      </c>
      <c r="AS439" s="2">
        <f t="shared" si="276"/>
        <v>0</v>
      </c>
      <c r="AT439" s="2">
        <f t="shared" si="276"/>
        <v>0</v>
      </c>
      <c r="AU439" s="2">
        <f t="shared" si="276"/>
        <v>0</v>
      </c>
      <c r="AV439" s="29">
        <f t="shared" si="276"/>
        <v>0</v>
      </c>
      <c r="AW439" s="30">
        <f t="shared" si="276"/>
        <v>0</v>
      </c>
      <c r="AX439" s="31">
        <f t="shared" si="276"/>
        <v>0</v>
      </c>
      <c r="AY439" s="38" t="str">
        <f t="shared" si="277"/>
        <v/>
      </c>
      <c r="AZ439" s="38" t="str">
        <f t="shared" si="277"/>
        <v/>
      </c>
      <c r="BA439" s="38" t="str">
        <f t="shared" si="277"/>
        <v/>
      </c>
      <c r="BB439" s="38" t="str">
        <f t="shared" si="278"/>
        <v/>
      </c>
      <c r="BC439" s="38" t="str">
        <f t="shared" si="279"/>
        <v/>
      </c>
      <c r="BD439" s="38" t="str">
        <f t="shared" si="279"/>
        <v/>
      </c>
      <c r="BE439" s="38" t="str">
        <f t="shared" si="279"/>
        <v/>
      </c>
      <c r="BF439" s="38" t="str">
        <f t="shared" si="279"/>
        <v/>
      </c>
      <c r="BG439" s="38" t="str">
        <f t="shared" si="279"/>
        <v/>
      </c>
      <c r="BH439" s="39" t="str">
        <f t="shared" si="279"/>
        <v/>
      </c>
      <c r="BI439" s="40" t="str">
        <f t="shared" si="279"/>
        <v/>
      </c>
      <c r="BJ439" s="40" t="str">
        <f t="shared" si="279"/>
        <v/>
      </c>
      <c r="BK439" s="146" t="str">
        <f t="shared" si="264"/>
        <v/>
      </c>
      <c r="BL439" s="96" t="str">
        <f t="shared" si="264"/>
        <v/>
      </c>
      <c r="BM439" s="96" t="str">
        <f t="shared" si="264"/>
        <v/>
      </c>
      <c r="BN439" s="96" t="str">
        <f t="shared" si="264"/>
        <v/>
      </c>
      <c r="BO439" s="147" t="str">
        <f t="shared" si="264"/>
        <v/>
      </c>
      <c r="BP439" s="146" t="str">
        <f t="shared" si="265"/>
        <v/>
      </c>
      <c r="BQ439" s="96" t="str">
        <f t="shared" si="265"/>
        <v/>
      </c>
      <c r="BR439" s="96" t="str">
        <f t="shared" si="265"/>
        <v/>
      </c>
      <c r="BS439" s="96" t="str">
        <f t="shared" si="265"/>
        <v/>
      </c>
      <c r="BT439" s="147" t="str">
        <f t="shared" si="265"/>
        <v/>
      </c>
      <c r="BU439" s="119" t="str">
        <f t="shared" si="280"/>
        <v/>
      </c>
      <c r="BV439" s="120" t="str">
        <f t="shared" si="280"/>
        <v/>
      </c>
      <c r="BW439" s="121" t="str">
        <f t="shared" si="280"/>
        <v/>
      </c>
      <c r="BX439" s="120" t="str">
        <f t="shared" si="280"/>
        <v/>
      </c>
      <c r="BY439" s="121" t="str">
        <f t="shared" si="280"/>
        <v/>
      </c>
      <c r="BZ439" s="96" t="e">
        <f t="shared" ref="BZ439:BZ441" si="282">+AM439/AA439</f>
        <v>#DIV/0!</v>
      </c>
      <c r="CA439" s="96" t="e">
        <f t="shared" ref="CA439:CA447" si="283">+AR439/AF439</f>
        <v>#DIV/0!</v>
      </c>
    </row>
    <row r="440" spans="1:79" hidden="1" outlineLevel="1" x14ac:dyDescent="0.2">
      <c r="F440" s="73" t="s">
        <v>105</v>
      </c>
      <c r="G440" s="60"/>
      <c r="H440" s="28">
        <f>SUMIF($E$14:$E$377,$F440,H$14:H$377)</f>
        <v>0</v>
      </c>
      <c r="I440" s="138">
        <f t="shared" si="270"/>
        <v>0</v>
      </c>
      <c r="J440" s="138">
        <f t="shared" si="270"/>
        <v>0</v>
      </c>
      <c r="K440" s="2">
        <f t="shared" si="270"/>
        <v>0</v>
      </c>
      <c r="L440" s="2">
        <f t="shared" si="270"/>
        <v>0</v>
      </c>
      <c r="M440" s="2">
        <f t="shared" si="270"/>
        <v>0</v>
      </c>
      <c r="N440" s="2">
        <f t="shared" si="270"/>
        <v>0</v>
      </c>
      <c r="O440" s="2">
        <f t="shared" si="270"/>
        <v>0</v>
      </c>
      <c r="P440" s="2">
        <f t="shared" si="270"/>
        <v>0</v>
      </c>
      <c r="Q440" s="29">
        <f t="shared" si="270"/>
        <v>0</v>
      </c>
      <c r="R440" s="30">
        <f t="shared" si="271"/>
        <v>0</v>
      </c>
      <c r="S440" s="34">
        <f t="shared" si="272"/>
        <v>0</v>
      </c>
      <c r="T440" s="3"/>
      <c r="Y440" s="73" t="s">
        <v>105</v>
      </c>
      <c r="Z440" s="60"/>
      <c r="AA440" s="2">
        <f>SUMIF($H$273:$H$279,"&lt;&gt;0",AA$273:AA$279)</f>
        <v>0</v>
      </c>
      <c r="AB440" s="2">
        <f t="shared" ref="AB440:AJ440" si="284">SUMIF($R$273:$R$279,"&lt;&gt;0",AB$273:AB$279)</f>
        <v>0</v>
      </c>
      <c r="AC440" s="2">
        <f t="shared" si="284"/>
        <v>0</v>
      </c>
      <c r="AD440" s="2">
        <f t="shared" si="284"/>
        <v>0</v>
      </c>
      <c r="AE440" s="2">
        <f t="shared" si="284"/>
        <v>0</v>
      </c>
      <c r="AF440" s="2">
        <f t="shared" si="284"/>
        <v>0</v>
      </c>
      <c r="AG440" s="2">
        <f t="shared" si="284"/>
        <v>0</v>
      </c>
      <c r="AH440" s="2">
        <f t="shared" si="284"/>
        <v>0</v>
      </c>
      <c r="AI440" s="2">
        <f t="shared" si="284"/>
        <v>0</v>
      </c>
      <c r="AJ440" s="29">
        <f t="shared" si="284"/>
        <v>0</v>
      </c>
      <c r="AK440" s="30">
        <f t="shared" si="274"/>
        <v>0</v>
      </c>
      <c r="AL440" s="34">
        <f t="shared" si="275"/>
        <v>0</v>
      </c>
      <c r="AM440" s="2">
        <f t="shared" si="276"/>
        <v>0</v>
      </c>
      <c r="AN440" s="2">
        <f t="shared" si="276"/>
        <v>0</v>
      </c>
      <c r="AO440" s="2">
        <f t="shared" si="276"/>
        <v>0</v>
      </c>
      <c r="AP440" s="2">
        <f t="shared" si="276"/>
        <v>0</v>
      </c>
      <c r="AQ440" s="2">
        <f t="shared" si="276"/>
        <v>0</v>
      </c>
      <c r="AR440" s="2">
        <f t="shared" si="276"/>
        <v>0</v>
      </c>
      <c r="AS440" s="2">
        <f t="shared" si="276"/>
        <v>0</v>
      </c>
      <c r="AT440" s="2">
        <f t="shared" si="276"/>
        <v>0</v>
      </c>
      <c r="AU440" s="2">
        <f t="shared" si="276"/>
        <v>0</v>
      </c>
      <c r="AV440" s="29">
        <f t="shared" si="276"/>
        <v>0</v>
      </c>
      <c r="AW440" s="30">
        <f t="shared" si="276"/>
        <v>0</v>
      </c>
      <c r="AX440" s="31">
        <f t="shared" si="276"/>
        <v>0</v>
      </c>
      <c r="AY440" s="38" t="str">
        <f t="shared" si="277"/>
        <v/>
      </c>
      <c r="AZ440" s="38" t="str">
        <f t="shared" si="277"/>
        <v/>
      </c>
      <c r="BA440" s="38" t="str">
        <f t="shared" si="277"/>
        <v/>
      </c>
      <c r="BB440" s="38" t="str">
        <f t="shared" si="278"/>
        <v/>
      </c>
      <c r="BC440" s="38" t="str">
        <f t="shared" si="279"/>
        <v/>
      </c>
      <c r="BD440" s="38" t="str">
        <f t="shared" si="279"/>
        <v/>
      </c>
      <c r="BE440" s="38" t="str">
        <f t="shared" si="279"/>
        <v/>
      </c>
      <c r="BF440" s="38" t="str">
        <f t="shared" si="279"/>
        <v/>
      </c>
      <c r="BG440" s="38" t="str">
        <f t="shared" si="279"/>
        <v/>
      </c>
      <c r="BH440" s="39" t="str">
        <f t="shared" si="279"/>
        <v/>
      </c>
      <c r="BI440" s="40" t="str">
        <f t="shared" si="279"/>
        <v/>
      </c>
      <c r="BJ440" s="40" t="str">
        <f t="shared" si="279"/>
        <v/>
      </c>
      <c r="BK440" s="146" t="str">
        <f t="shared" si="264"/>
        <v/>
      </c>
      <c r="BL440" s="96" t="str">
        <f t="shared" si="264"/>
        <v/>
      </c>
      <c r="BM440" s="96" t="str">
        <f t="shared" si="264"/>
        <v/>
      </c>
      <c r="BN440" s="96" t="str">
        <f t="shared" si="264"/>
        <v/>
      </c>
      <c r="BO440" s="147" t="str">
        <f t="shared" si="264"/>
        <v/>
      </c>
      <c r="BP440" s="146" t="str">
        <f t="shared" si="265"/>
        <v/>
      </c>
      <c r="BQ440" s="96" t="str">
        <f t="shared" si="265"/>
        <v/>
      </c>
      <c r="BR440" s="96" t="str">
        <f t="shared" si="265"/>
        <v/>
      </c>
      <c r="BS440" s="96" t="str">
        <f t="shared" si="265"/>
        <v/>
      </c>
      <c r="BT440" s="147" t="str">
        <f t="shared" si="265"/>
        <v/>
      </c>
      <c r="BU440" s="119" t="str">
        <f t="shared" si="280"/>
        <v/>
      </c>
      <c r="BV440" s="120" t="str">
        <f t="shared" si="280"/>
        <v/>
      </c>
      <c r="BW440" s="121" t="str">
        <f t="shared" si="280"/>
        <v/>
      </c>
      <c r="BX440" s="120" t="str">
        <f t="shared" si="280"/>
        <v/>
      </c>
      <c r="BY440" s="121" t="str">
        <f t="shared" si="280"/>
        <v/>
      </c>
      <c r="BZ440" s="96" t="e">
        <f t="shared" si="282"/>
        <v>#DIV/0!</v>
      </c>
      <c r="CA440" s="96" t="e">
        <f t="shared" si="283"/>
        <v>#DIV/0!</v>
      </c>
    </row>
    <row r="441" spans="1:79" ht="13.5" hidden="1" outlineLevel="1" thickBot="1" x14ac:dyDescent="0.25">
      <c r="F441" s="78" t="s">
        <v>106</v>
      </c>
      <c r="G441" s="61"/>
      <c r="H441" s="43">
        <f>SUMIF($E$14:$E$377,$F441,H$14:H$377)</f>
        <v>0</v>
      </c>
      <c r="I441" s="44">
        <f t="shared" si="270"/>
        <v>0</v>
      </c>
      <c r="J441" s="44">
        <f t="shared" si="270"/>
        <v>0</v>
      </c>
      <c r="K441" s="44">
        <f t="shared" si="270"/>
        <v>0</v>
      </c>
      <c r="L441" s="44">
        <f t="shared" si="270"/>
        <v>0</v>
      </c>
      <c r="M441" s="44">
        <f t="shared" si="270"/>
        <v>0</v>
      </c>
      <c r="N441" s="44">
        <f t="shared" si="270"/>
        <v>0</v>
      </c>
      <c r="O441" s="44">
        <f t="shared" si="270"/>
        <v>0</v>
      </c>
      <c r="P441" s="44">
        <f t="shared" si="270"/>
        <v>0</v>
      </c>
      <c r="Q441" s="45">
        <f t="shared" si="270"/>
        <v>0</v>
      </c>
      <c r="R441" s="46">
        <f t="shared" si="271"/>
        <v>0</v>
      </c>
      <c r="S441" s="51">
        <f t="shared" si="272"/>
        <v>0</v>
      </c>
      <c r="T441" s="3"/>
      <c r="U441" s="42"/>
      <c r="V441" s="42"/>
      <c r="W441" s="42"/>
      <c r="X441" s="42"/>
      <c r="Y441" s="78" t="s">
        <v>106</v>
      </c>
      <c r="Z441" s="61"/>
      <c r="AA441" s="44">
        <f>SUMIF($H$280:$H$286,"&lt;&gt;0",AA$280:AA$286)</f>
        <v>0</v>
      </c>
      <c r="AB441" s="44">
        <f t="shared" ref="AB441:AJ441" si="285">SUMIF($R$280:$R$286,"&lt;&gt;0",AB$280:AB$286)</f>
        <v>0</v>
      </c>
      <c r="AC441" s="44">
        <f t="shared" si="285"/>
        <v>0</v>
      </c>
      <c r="AD441" s="44">
        <f t="shared" si="285"/>
        <v>0</v>
      </c>
      <c r="AE441" s="44">
        <f t="shared" si="285"/>
        <v>0</v>
      </c>
      <c r="AF441" s="44">
        <f t="shared" si="285"/>
        <v>0</v>
      </c>
      <c r="AG441" s="44">
        <f t="shared" si="285"/>
        <v>0</v>
      </c>
      <c r="AH441" s="44">
        <f t="shared" si="285"/>
        <v>0</v>
      </c>
      <c r="AI441" s="44">
        <f t="shared" si="285"/>
        <v>0</v>
      </c>
      <c r="AJ441" s="45">
        <f t="shared" si="285"/>
        <v>0</v>
      </c>
      <c r="AK441" s="46">
        <f t="shared" si="274"/>
        <v>0</v>
      </c>
      <c r="AL441" s="51">
        <f t="shared" si="275"/>
        <v>0</v>
      </c>
      <c r="AM441" s="44">
        <f t="shared" si="276"/>
        <v>0</v>
      </c>
      <c r="AN441" s="44">
        <f t="shared" si="276"/>
        <v>0</v>
      </c>
      <c r="AO441" s="44">
        <f t="shared" si="276"/>
        <v>0</v>
      </c>
      <c r="AP441" s="44">
        <f t="shared" si="276"/>
        <v>0</v>
      </c>
      <c r="AQ441" s="44">
        <f t="shared" si="276"/>
        <v>0</v>
      </c>
      <c r="AR441" s="44">
        <f t="shared" si="276"/>
        <v>0</v>
      </c>
      <c r="AS441" s="44">
        <f t="shared" si="276"/>
        <v>0</v>
      </c>
      <c r="AT441" s="44">
        <f t="shared" si="276"/>
        <v>0</v>
      </c>
      <c r="AU441" s="44">
        <f t="shared" si="276"/>
        <v>0</v>
      </c>
      <c r="AV441" s="45">
        <f t="shared" si="276"/>
        <v>0</v>
      </c>
      <c r="AW441" s="46">
        <f t="shared" si="276"/>
        <v>0</v>
      </c>
      <c r="AX441" s="47">
        <f t="shared" si="276"/>
        <v>0</v>
      </c>
      <c r="AY441" s="56" t="str">
        <f t="shared" si="277"/>
        <v/>
      </c>
      <c r="AZ441" s="56" t="str">
        <f t="shared" si="277"/>
        <v/>
      </c>
      <c r="BA441" s="56" t="str">
        <f t="shared" si="277"/>
        <v/>
      </c>
      <c r="BB441" s="56" t="str">
        <f t="shared" si="278"/>
        <v/>
      </c>
      <c r="BC441" s="56" t="str">
        <f t="shared" si="279"/>
        <v/>
      </c>
      <c r="BD441" s="56" t="str">
        <f t="shared" si="279"/>
        <v/>
      </c>
      <c r="BE441" s="56" t="str">
        <f t="shared" si="279"/>
        <v/>
      </c>
      <c r="BF441" s="56" t="str">
        <f t="shared" si="279"/>
        <v/>
      </c>
      <c r="BG441" s="56" t="str">
        <f t="shared" si="279"/>
        <v/>
      </c>
      <c r="BH441" s="57" t="str">
        <f t="shared" si="279"/>
        <v/>
      </c>
      <c r="BI441" s="58" t="str">
        <f t="shared" si="279"/>
        <v/>
      </c>
      <c r="BJ441" s="58" t="str">
        <f t="shared" si="279"/>
        <v/>
      </c>
      <c r="BK441" s="149" t="str">
        <f t="shared" si="264"/>
        <v/>
      </c>
      <c r="BL441" s="150" t="str">
        <f t="shared" si="264"/>
        <v/>
      </c>
      <c r="BM441" s="150" t="str">
        <f t="shared" si="264"/>
        <v/>
      </c>
      <c r="BN441" s="150" t="str">
        <f t="shared" si="264"/>
        <v/>
      </c>
      <c r="BO441" s="151" t="str">
        <f t="shared" si="264"/>
        <v/>
      </c>
      <c r="BP441" s="149" t="str">
        <f t="shared" si="265"/>
        <v/>
      </c>
      <c r="BQ441" s="150" t="str">
        <f t="shared" si="265"/>
        <v/>
      </c>
      <c r="BR441" s="150" t="str">
        <f t="shared" si="265"/>
        <v/>
      </c>
      <c r="BS441" s="150" t="str">
        <f t="shared" si="265"/>
        <v/>
      </c>
      <c r="BT441" s="151" t="str">
        <f t="shared" si="265"/>
        <v/>
      </c>
      <c r="BU441" s="122" t="str">
        <f t="shared" si="280"/>
        <v/>
      </c>
      <c r="BV441" s="123" t="str">
        <f t="shared" si="280"/>
        <v/>
      </c>
      <c r="BW441" s="124" t="str">
        <f t="shared" si="280"/>
        <v/>
      </c>
      <c r="BX441" s="123" t="str">
        <f t="shared" si="280"/>
        <v/>
      </c>
      <c r="BY441" s="124" t="str">
        <f t="shared" si="280"/>
        <v/>
      </c>
      <c r="BZ441" s="96" t="e">
        <f t="shared" si="282"/>
        <v>#DIV/0!</v>
      </c>
      <c r="CA441" s="96" t="e">
        <f t="shared" si="283"/>
        <v>#DIV/0!</v>
      </c>
    </row>
    <row r="442" spans="1:79" hidden="1" outlineLevel="1" x14ac:dyDescent="0.2">
      <c r="A442" t="s">
        <v>46</v>
      </c>
      <c r="B442" t="s">
        <v>46</v>
      </c>
      <c r="C442" t="s">
        <v>107</v>
      </c>
      <c r="D442" t="s">
        <v>107</v>
      </c>
      <c r="F442" s="83" t="s">
        <v>108</v>
      </c>
      <c r="G442" s="60"/>
      <c r="H442" s="32">
        <f t="shared" ref="H442:Q442" si="286">SUM(H438:H441)</f>
        <v>0</v>
      </c>
      <c r="I442" s="5">
        <f>SUM(I438:I441)</f>
        <v>0</v>
      </c>
      <c r="J442" s="5">
        <f>SUM(J438:J441)</f>
        <v>0</v>
      </c>
      <c r="K442" s="5">
        <f t="shared" si="286"/>
        <v>0</v>
      </c>
      <c r="L442" s="5">
        <f t="shared" si="286"/>
        <v>0</v>
      </c>
      <c r="M442" s="5">
        <f t="shared" si="286"/>
        <v>0</v>
      </c>
      <c r="N442" s="5">
        <f>SUM(N438:N441)</f>
        <v>0</v>
      </c>
      <c r="O442" s="5">
        <f>SUM(O438:O441)</f>
        <v>0</v>
      </c>
      <c r="P442" s="5">
        <f t="shared" si="286"/>
        <v>0</v>
      </c>
      <c r="Q442" s="33">
        <f t="shared" si="286"/>
        <v>0</v>
      </c>
      <c r="R442" s="74">
        <f t="shared" si="271"/>
        <v>0</v>
      </c>
      <c r="S442" s="34">
        <f t="shared" si="272"/>
        <v>0</v>
      </c>
      <c r="T442" s="3" t="s">
        <v>49</v>
      </c>
      <c r="U442" t="s">
        <v>49</v>
      </c>
      <c r="V442" t="s">
        <v>107</v>
      </c>
      <c r="W442" t="s">
        <v>107</v>
      </c>
      <c r="Y442" s="83" t="s">
        <v>108</v>
      </c>
      <c r="Z442" s="60"/>
      <c r="AA442" s="5">
        <f t="shared" ref="AA442:AJ442" si="287">SUM(AA438:AA441)</f>
        <v>0</v>
      </c>
      <c r="AB442" s="5">
        <f>SUM(AB438:AB441)</f>
        <v>0</v>
      </c>
      <c r="AC442" s="5">
        <f>SUM(AC438:AC441)</f>
        <v>0</v>
      </c>
      <c r="AD442" s="5">
        <f t="shared" si="287"/>
        <v>0</v>
      </c>
      <c r="AE442" s="5">
        <f t="shared" si="287"/>
        <v>0</v>
      </c>
      <c r="AF442" s="5">
        <f t="shared" si="287"/>
        <v>0</v>
      </c>
      <c r="AG442" s="5">
        <f>SUM(AG438:AG441)</f>
        <v>0</v>
      </c>
      <c r="AH442" s="5">
        <f>SUM(AH438:AH441)</f>
        <v>0</v>
      </c>
      <c r="AI442" s="5">
        <f t="shared" si="287"/>
        <v>0</v>
      </c>
      <c r="AJ442" s="33">
        <f t="shared" si="287"/>
        <v>0</v>
      </c>
      <c r="AK442" s="74">
        <f t="shared" si="274"/>
        <v>0</v>
      </c>
      <c r="AL442" s="34">
        <f t="shared" si="275"/>
        <v>0</v>
      </c>
      <c r="AM442" s="2">
        <f t="shared" si="276"/>
        <v>0</v>
      </c>
      <c r="AN442" s="2">
        <f t="shared" si="276"/>
        <v>0</v>
      </c>
      <c r="AO442" s="2">
        <f t="shared" si="276"/>
        <v>0</v>
      </c>
      <c r="AP442" s="2">
        <f t="shared" si="276"/>
        <v>0</v>
      </c>
      <c r="AQ442" s="2">
        <f t="shared" si="276"/>
        <v>0</v>
      </c>
      <c r="AR442" s="2">
        <f t="shared" si="276"/>
        <v>0</v>
      </c>
      <c r="AS442" s="2">
        <f t="shared" si="276"/>
        <v>0</v>
      </c>
      <c r="AT442" s="2">
        <f t="shared" si="276"/>
        <v>0</v>
      </c>
      <c r="AU442" s="2">
        <f t="shared" si="276"/>
        <v>0</v>
      </c>
      <c r="AV442" s="29">
        <f t="shared" si="276"/>
        <v>0</v>
      </c>
      <c r="AW442" s="74">
        <f t="shared" si="276"/>
        <v>0</v>
      </c>
      <c r="AX442" s="31">
        <f t="shared" si="276"/>
        <v>0</v>
      </c>
      <c r="AY442" s="38" t="str">
        <f t="shared" si="277"/>
        <v/>
      </c>
      <c r="AZ442" s="38" t="str">
        <f t="shared" si="277"/>
        <v/>
      </c>
      <c r="BA442" s="38" t="str">
        <f t="shared" si="277"/>
        <v/>
      </c>
      <c r="BB442" s="38" t="str">
        <f t="shared" si="278"/>
        <v/>
      </c>
      <c r="BC442" s="38" t="str">
        <f t="shared" si="279"/>
        <v/>
      </c>
      <c r="BD442" s="38" t="str">
        <f t="shared" si="279"/>
        <v/>
      </c>
      <c r="BE442" s="38" t="str">
        <f t="shared" si="279"/>
        <v/>
      </c>
      <c r="BF442" s="38" t="str">
        <f t="shared" si="279"/>
        <v/>
      </c>
      <c r="BG442" s="38" t="str">
        <f t="shared" si="279"/>
        <v/>
      </c>
      <c r="BH442" s="39" t="str">
        <f t="shared" si="279"/>
        <v/>
      </c>
      <c r="BI442" s="40" t="str">
        <f t="shared" si="279"/>
        <v/>
      </c>
      <c r="BJ442" s="40" t="str">
        <f t="shared" si="279"/>
        <v/>
      </c>
      <c r="BK442" s="146" t="str">
        <f t="shared" si="264"/>
        <v/>
      </c>
      <c r="BL442" s="96" t="str">
        <f t="shared" si="264"/>
        <v/>
      </c>
      <c r="BM442" s="96" t="str">
        <f t="shared" si="264"/>
        <v/>
      </c>
      <c r="BN442" s="96" t="str">
        <f t="shared" si="264"/>
        <v/>
      </c>
      <c r="BO442" s="147" t="str">
        <f t="shared" si="264"/>
        <v/>
      </c>
      <c r="BP442" s="141" t="str">
        <f t="shared" si="265"/>
        <v/>
      </c>
      <c r="BQ442" s="142" t="str">
        <f t="shared" si="265"/>
        <v/>
      </c>
      <c r="BR442" s="142" t="str">
        <f t="shared" si="265"/>
        <v/>
      </c>
      <c r="BS442" s="142" t="str">
        <f t="shared" si="265"/>
        <v/>
      </c>
      <c r="BT442" s="143" t="str">
        <f t="shared" si="265"/>
        <v/>
      </c>
      <c r="BU442" s="119" t="str">
        <f t="shared" si="280"/>
        <v/>
      </c>
      <c r="BV442" s="120" t="str">
        <f t="shared" si="280"/>
        <v/>
      </c>
      <c r="BW442" s="121" t="str">
        <f t="shared" si="280"/>
        <v/>
      </c>
      <c r="BX442" s="120" t="str">
        <f t="shared" si="280"/>
        <v/>
      </c>
      <c r="BY442" s="121" t="str">
        <f t="shared" si="280"/>
        <v/>
      </c>
      <c r="CA442" s="96"/>
    </row>
    <row r="443" spans="1:79" ht="13.5" hidden="1" outlineLevel="1" thickBot="1" x14ac:dyDescent="0.25">
      <c r="A443" t="s">
        <v>46</v>
      </c>
      <c r="B443" t="s">
        <v>46</v>
      </c>
      <c r="C443" t="s">
        <v>107</v>
      </c>
      <c r="D443" t="s">
        <v>107</v>
      </c>
      <c r="F443" s="78" t="s">
        <v>109</v>
      </c>
      <c r="G443" s="61"/>
      <c r="H443" s="48">
        <f>SUMIFS(H$7:H$377,$B$7:$B$377,$B443,$D$7:$D$377,$D443)</f>
        <v>0</v>
      </c>
      <c r="I443" s="49">
        <f t="shared" ref="I443:Q443" si="288">SUMIFS(I$7:I$377,$B$7:$B$377,$B443,$D$7:$D$377,$D443)</f>
        <v>0</v>
      </c>
      <c r="J443" s="49">
        <f t="shared" si="288"/>
        <v>0</v>
      </c>
      <c r="K443" s="49">
        <f t="shared" si="288"/>
        <v>0</v>
      </c>
      <c r="L443" s="49">
        <f t="shared" si="288"/>
        <v>0</v>
      </c>
      <c r="M443" s="49">
        <f t="shared" si="288"/>
        <v>0</v>
      </c>
      <c r="N443" s="49">
        <f t="shared" si="288"/>
        <v>0</v>
      </c>
      <c r="O443" s="49">
        <f t="shared" si="288"/>
        <v>0</v>
      </c>
      <c r="P443" s="49">
        <f t="shared" si="288"/>
        <v>0</v>
      </c>
      <c r="Q443" s="50">
        <f t="shared" si="288"/>
        <v>0</v>
      </c>
      <c r="R443" s="79">
        <f t="shared" si="271"/>
        <v>0</v>
      </c>
      <c r="S443" s="51">
        <f t="shared" si="272"/>
        <v>0</v>
      </c>
      <c r="T443" s="3" t="s">
        <v>49</v>
      </c>
      <c r="U443" s="42" t="s">
        <v>49</v>
      </c>
      <c r="V443" s="42" t="s">
        <v>107</v>
      </c>
      <c r="W443" s="42" t="s">
        <v>107</v>
      </c>
      <c r="X443" s="42"/>
      <c r="Y443" s="78" t="s">
        <v>109</v>
      </c>
      <c r="Z443" s="61"/>
      <c r="AA443" s="49">
        <f>SUMIFS(AA$14:AA$377,$H$14:$H$377,"&lt;&gt;0",$W$14:$W$377,"09 Sep")</f>
        <v>0</v>
      </c>
      <c r="AB443" s="49">
        <f t="shared" ref="AB443:AJ443" si="289">SUMIFS(AB$14:AB$377,$R$14:$R$377,"&lt;&gt;0",$W$14:$W$377,"09 Sep")</f>
        <v>0</v>
      </c>
      <c r="AC443" s="49">
        <f t="shared" si="289"/>
        <v>0</v>
      </c>
      <c r="AD443" s="49">
        <f t="shared" si="289"/>
        <v>0</v>
      </c>
      <c r="AE443" s="49">
        <f t="shared" si="289"/>
        <v>0</v>
      </c>
      <c r="AF443" s="49">
        <f t="shared" si="289"/>
        <v>0</v>
      </c>
      <c r="AG443" s="49">
        <f t="shared" si="289"/>
        <v>0</v>
      </c>
      <c r="AH443" s="49">
        <f t="shared" si="289"/>
        <v>0</v>
      </c>
      <c r="AI443" s="49">
        <f t="shared" si="289"/>
        <v>0</v>
      </c>
      <c r="AJ443" s="50">
        <f t="shared" si="289"/>
        <v>0</v>
      </c>
      <c r="AK443" s="79">
        <f t="shared" si="274"/>
        <v>0</v>
      </c>
      <c r="AL443" s="51">
        <f t="shared" si="275"/>
        <v>0</v>
      </c>
      <c r="AM443" s="44">
        <f t="shared" si="276"/>
        <v>0</v>
      </c>
      <c r="AN443" s="44">
        <f t="shared" si="276"/>
        <v>0</v>
      </c>
      <c r="AO443" s="44">
        <f t="shared" si="276"/>
        <v>0</v>
      </c>
      <c r="AP443" s="44">
        <f t="shared" si="276"/>
        <v>0</v>
      </c>
      <c r="AQ443" s="44">
        <f t="shared" si="276"/>
        <v>0</v>
      </c>
      <c r="AR443" s="44">
        <f t="shared" si="276"/>
        <v>0</v>
      </c>
      <c r="AS443" s="44">
        <f t="shared" si="276"/>
        <v>0</v>
      </c>
      <c r="AT443" s="44">
        <f t="shared" si="276"/>
        <v>0</v>
      </c>
      <c r="AU443" s="44">
        <f t="shared" si="276"/>
        <v>0</v>
      </c>
      <c r="AV443" s="45">
        <f t="shared" si="276"/>
        <v>0</v>
      </c>
      <c r="AW443" s="79">
        <f t="shared" si="276"/>
        <v>0</v>
      </c>
      <c r="AX443" s="47">
        <f t="shared" si="276"/>
        <v>0</v>
      </c>
      <c r="AY443" s="56" t="str">
        <f t="shared" si="277"/>
        <v/>
      </c>
      <c r="AZ443" s="56" t="str">
        <f t="shared" si="277"/>
        <v/>
      </c>
      <c r="BA443" s="56" t="str">
        <f t="shared" si="277"/>
        <v/>
      </c>
      <c r="BB443" s="56" t="str">
        <f t="shared" si="278"/>
        <v/>
      </c>
      <c r="BC443" s="56" t="str">
        <f t="shared" si="279"/>
        <v/>
      </c>
      <c r="BD443" s="56" t="str">
        <f t="shared" si="279"/>
        <v/>
      </c>
      <c r="BE443" s="56" t="str">
        <f t="shared" si="279"/>
        <v/>
      </c>
      <c r="BF443" s="56" t="str">
        <f t="shared" si="279"/>
        <v/>
      </c>
      <c r="BG443" s="56" t="str">
        <f t="shared" si="279"/>
        <v/>
      </c>
      <c r="BH443" s="57" t="str">
        <f t="shared" si="279"/>
        <v/>
      </c>
      <c r="BI443" s="58" t="str">
        <f t="shared" si="279"/>
        <v/>
      </c>
      <c r="BJ443" s="58" t="str">
        <f t="shared" si="279"/>
        <v/>
      </c>
      <c r="BK443" s="149" t="str">
        <f t="shared" si="264"/>
        <v/>
      </c>
      <c r="BL443" s="150" t="str">
        <f t="shared" si="264"/>
        <v/>
      </c>
      <c r="BM443" s="150" t="str">
        <f t="shared" si="264"/>
        <v/>
      </c>
      <c r="BN443" s="150" t="str">
        <f t="shared" si="264"/>
        <v/>
      </c>
      <c r="BO443" s="151" t="str">
        <f t="shared" si="264"/>
        <v/>
      </c>
      <c r="BP443" s="149" t="str">
        <f t="shared" si="265"/>
        <v/>
      </c>
      <c r="BQ443" s="150" t="str">
        <f t="shared" si="265"/>
        <v/>
      </c>
      <c r="BR443" s="150" t="str">
        <f t="shared" si="265"/>
        <v/>
      </c>
      <c r="BS443" s="150" t="str">
        <f t="shared" si="265"/>
        <v/>
      </c>
      <c r="BT443" s="151" t="str">
        <f t="shared" si="265"/>
        <v/>
      </c>
      <c r="BU443" s="122" t="str">
        <f t="shared" si="280"/>
        <v/>
      </c>
      <c r="BV443" s="123" t="str">
        <f t="shared" si="280"/>
        <v/>
      </c>
      <c r="BW443" s="124" t="str">
        <f t="shared" si="280"/>
        <v/>
      </c>
      <c r="BX443" s="123" t="str">
        <f t="shared" si="280"/>
        <v/>
      </c>
      <c r="BY443" s="124" t="str">
        <f t="shared" si="280"/>
        <v/>
      </c>
      <c r="CA443" s="96"/>
    </row>
    <row r="444" spans="1:79" hidden="1" outlineLevel="1" x14ac:dyDescent="0.2">
      <c r="R444" s="1"/>
      <c r="T444" s="3"/>
      <c r="AK444" s="1"/>
      <c r="AW444" s="1"/>
      <c r="BI444" s="1"/>
      <c r="BK444" s="96" t="str">
        <f t="shared" si="264"/>
        <v/>
      </c>
      <c r="BL444" s="96" t="str">
        <f t="shared" si="264"/>
        <v/>
      </c>
      <c r="BM444" s="96" t="str">
        <f t="shared" si="264"/>
        <v/>
      </c>
      <c r="BN444" s="96" t="str">
        <f t="shared" si="264"/>
        <v/>
      </c>
      <c r="BO444" s="96" t="str">
        <f t="shared" si="264"/>
        <v/>
      </c>
      <c r="BP444" s="96" t="str">
        <f t="shared" si="265"/>
        <v/>
      </c>
      <c r="BQ444" s="96" t="str">
        <f t="shared" si="265"/>
        <v/>
      </c>
      <c r="BR444" s="96" t="str">
        <f t="shared" si="265"/>
        <v/>
      </c>
      <c r="BS444" s="96" t="str">
        <f t="shared" si="265"/>
        <v/>
      </c>
      <c r="BT444" s="96" t="str">
        <f t="shared" si="265"/>
        <v/>
      </c>
      <c r="CA444" s="96"/>
    </row>
    <row r="445" spans="1:79" hidden="1" outlineLevel="1" x14ac:dyDescent="0.2">
      <c r="F445" s="62" t="s">
        <v>110</v>
      </c>
      <c r="G445" s="63"/>
      <c r="H445" s="64">
        <f>SUMIF($E$14:$E$377,$F445,$H$14:$H$377)</f>
        <v>0</v>
      </c>
      <c r="I445" s="65">
        <f t="shared" ref="I445:Q448" si="290">SUMIF($E$14:$E$377,$F445,I$14:I$377)</f>
        <v>0</v>
      </c>
      <c r="J445" s="65">
        <f t="shared" si="290"/>
        <v>0</v>
      </c>
      <c r="K445" s="65">
        <f t="shared" si="290"/>
        <v>0</v>
      </c>
      <c r="L445" s="65">
        <f t="shared" si="290"/>
        <v>0</v>
      </c>
      <c r="M445" s="65">
        <f t="shared" si="290"/>
        <v>0</v>
      </c>
      <c r="N445" s="65">
        <f t="shared" si="290"/>
        <v>0</v>
      </c>
      <c r="O445" s="65">
        <f t="shared" si="290"/>
        <v>0</v>
      </c>
      <c r="P445" s="65">
        <f t="shared" si="290"/>
        <v>0</v>
      </c>
      <c r="Q445" s="86">
        <f t="shared" si="290"/>
        <v>0</v>
      </c>
      <c r="R445" s="69">
        <f t="shared" ref="R445:R450" si="291">SUM(I445:L445)</f>
        <v>0</v>
      </c>
      <c r="S445" s="66">
        <f t="shared" ref="S445:S450" si="292">SUM(N445:Q445)</f>
        <v>0</v>
      </c>
      <c r="T445" s="3"/>
      <c r="U445" s="67"/>
      <c r="V445" s="67"/>
      <c r="W445" s="67"/>
      <c r="X445" s="67"/>
      <c r="Y445" s="62" t="s">
        <v>110</v>
      </c>
      <c r="Z445" s="63"/>
      <c r="AA445" s="65">
        <f>SUMIF($H$287:$H$293,"&lt;&gt;0",AA$287:AA$293)</f>
        <v>0</v>
      </c>
      <c r="AB445" s="65">
        <f t="shared" ref="AB445:AJ445" si="293">SUMIF($R$287:$R$293,"&lt;&gt;0",AB$287:AB$293)</f>
        <v>0</v>
      </c>
      <c r="AC445" s="65">
        <f t="shared" si="293"/>
        <v>0</v>
      </c>
      <c r="AD445" s="65">
        <f t="shared" si="293"/>
        <v>0</v>
      </c>
      <c r="AE445" s="65">
        <f t="shared" si="293"/>
        <v>0</v>
      </c>
      <c r="AF445" s="65">
        <f t="shared" si="293"/>
        <v>0</v>
      </c>
      <c r="AG445" s="65">
        <f t="shared" si="293"/>
        <v>0</v>
      </c>
      <c r="AH445" s="65">
        <f t="shared" si="293"/>
        <v>0</v>
      </c>
      <c r="AI445" s="65">
        <f t="shared" si="293"/>
        <v>0</v>
      </c>
      <c r="AJ445" s="86">
        <f t="shared" si="293"/>
        <v>0</v>
      </c>
      <c r="AK445" s="69">
        <f t="shared" ref="AK445:AK450" si="294">SUM(AB445:AE445)</f>
        <v>0</v>
      </c>
      <c r="AL445" s="66">
        <f t="shared" ref="AL445:AL450" si="295">SUM(AG445:AJ445)</f>
        <v>0</v>
      </c>
      <c r="AM445" s="65">
        <f t="shared" ref="AM445:AV450" si="296">+H445-AA445</f>
        <v>0</v>
      </c>
      <c r="AN445" s="65">
        <f t="shared" si="296"/>
        <v>0</v>
      </c>
      <c r="AO445" s="65">
        <f t="shared" si="296"/>
        <v>0</v>
      </c>
      <c r="AP445" s="65">
        <f t="shared" si="296"/>
        <v>0</v>
      </c>
      <c r="AQ445" s="65">
        <f t="shared" si="296"/>
        <v>0</v>
      </c>
      <c r="AR445" s="65">
        <f t="shared" si="296"/>
        <v>0</v>
      </c>
      <c r="AS445" s="65">
        <f t="shared" si="296"/>
        <v>0</v>
      </c>
      <c r="AT445" s="65">
        <f t="shared" si="296"/>
        <v>0</v>
      </c>
      <c r="AU445" s="65">
        <f t="shared" si="296"/>
        <v>0</v>
      </c>
      <c r="AV445" s="86">
        <f t="shared" si="296"/>
        <v>0</v>
      </c>
      <c r="AW445" s="69">
        <f t="shared" si="276"/>
        <v>0</v>
      </c>
      <c r="AX445" s="87">
        <f t="shared" si="276"/>
        <v>0</v>
      </c>
      <c r="AY445" s="70" t="str">
        <f t="shared" ref="AY445:BA450" si="297">IFERROR(AM445/AA445,"")</f>
        <v/>
      </c>
      <c r="AZ445" s="70" t="str">
        <f t="shared" si="297"/>
        <v/>
      </c>
      <c r="BA445" s="70" t="str">
        <f t="shared" si="297"/>
        <v/>
      </c>
      <c r="BB445" s="70" t="str">
        <f t="shared" ref="BB445:BB450" si="298">IFERROR(AN445/AD445,"")</f>
        <v/>
      </c>
      <c r="BC445" s="70" t="str">
        <f t="shared" ref="BC445:BJ450" si="299">IFERROR(AQ445/AE445,"")</f>
        <v/>
      </c>
      <c r="BD445" s="70" t="str">
        <f t="shared" si="299"/>
        <v/>
      </c>
      <c r="BE445" s="70" t="str">
        <f t="shared" si="299"/>
        <v/>
      </c>
      <c r="BF445" s="70" t="str">
        <f t="shared" si="299"/>
        <v/>
      </c>
      <c r="BG445" s="70" t="str">
        <f t="shared" si="299"/>
        <v/>
      </c>
      <c r="BH445" s="89" t="str">
        <f t="shared" si="299"/>
        <v/>
      </c>
      <c r="BI445" s="90" t="str">
        <f t="shared" si="299"/>
        <v/>
      </c>
      <c r="BJ445" s="90" t="str">
        <f t="shared" si="299"/>
        <v/>
      </c>
      <c r="BK445" s="141" t="str">
        <f t="shared" si="264"/>
        <v/>
      </c>
      <c r="BL445" s="142" t="str">
        <f t="shared" si="264"/>
        <v/>
      </c>
      <c r="BM445" s="142" t="str">
        <f t="shared" si="264"/>
        <v/>
      </c>
      <c r="BN445" s="142" t="str">
        <f t="shared" si="264"/>
        <v/>
      </c>
      <c r="BO445" s="143" t="str">
        <f t="shared" si="264"/>
        <v/>
      </c>
      <c r="BP445" s="141" t="str">
        <f t="shared" si="265"/>
        <v/>
      </c>
      <c r="BQ445" s="142" t="str">
        <f t="shared" si="265"/>
        <v/>
      </c>
      <c r="BR445" s="142" t="str">
        <f t="shared" si="265"/>
        <v/>
      </c>
      <c r="BS445" s="142" t="str">
        <f t="shared" si="265"/>
        <v/>
      </c>
      <c r="BT445" s="143" t="str">
        <f t="shared" si="265"/>
        <v/>
      </c>
      <c r="BU445" s="116" t="str">
        <f t="shared" ref="BU445:BY450" si="300">IFERROR(BK445-BP445,"")</f>
        <v/>
      </c>
      <c r="BV445" s="117" t="str">
        <f t="shared" si="300"/>
        <v/>
      </c>
      <c r="BW445" s="118" t="str">
        <f t="shared" si="300"/>
        <v/>
      </c>
      <c r="BX445" s="117" t="str">
        <f t="shared" si="300"/>
        <v/>
      </c>
      <c r="BY445" s="118" t="str">
        <f t="shared" si="300"/>
        <v/>
      </c>
      <c r="BZ445" s="96" t="e">
        <f t="shared" ref="BZ445:BZ447" si="301">+AM445/AA445</f>
        <v>#DIV/0!</v>
      </c>
      <c r="CA445" s="96" t="e">
        <f t="shared" si="283"/>
        <v>#DIV/0!</v>
      </c>
    </row>
    <row r="446" spans="1:79" hidden="1" outlineLevel="1" x14ac:dyDescent="0.2">
      <c r="F446" s="73" t="s">
        <v>111</v>
      </c>
      <c r="G446" s="60"/>
      <c r="H446" s="28">
        <f>SUMIF($E$14:$E$377,$F446,H$14:H$377)</f>
        <v>0</v>
      </c>
      <c r="I446" s="138">
        <f t="shared" si="290"/>
        <v>0</v>
      </c>
      <c r="J446" s="138">
        <f t="shared" si="290"/>
        <v>0</v>
      </c>
      <c r="K446" s="2">
        <f t="shared" si="290"/>
        <v>0</v>
      </c>
      <c r="L446" s="2">
        <f t="shared" si="290"/>
        <v>0</v>
      </c>
      <c r="M446" s="2">
        <f t="shared" si="290"/>
        <v>0</v>
      </c>
      <c r="N446" s="2">
        <f t="shared" si="290"/>
        <v>0</v>
      </c>
      <c r="O446" s="2">
        <f t="shared" si="290"/>
        <v>0</v>
      </c>
      <c r="P446" s="2">
        <f t="shared" si="290"/>
        <v>0</v>
      </c>
      <c r="Q446" s="29">
        <f t="shared" si="290"/>
        <v>0</v>
      </c>
      <c r="R446" s="30">
        <f t="shared" si="291"/>
        <v>0</v>
      </c>
      <c r="S446" s="74">
        <f t="shared" si="292"/>
        <v>0</v>
      </c>
      <c r="T446" s="3"/>
      <c r="Y446" s="73" t="s">
        <v>111</v>
      </c>
      <c r="Z446" s="60"/>
      <c r="AA446" s="2">
        <f>SUMIF($H$294:$H$300,"&lt;&gt;0",AA$294:AA$300)</f>
        <v>0</v>
      </c>
      <c r="AB446" s="2">
        <f t="shared" ref="AB446:AJ446" si="302">SUMIF($R$294:$R$300,"&lt;&gt;0",AB$294:AB$300)</f>
        <v>0</v>
      </c>
      <c r="AC446" s="2">
        <f t="shared" si="302"/>
        <v>0</v>
      </c>
      <c r="AD446" s="2">
        <f t="shared" si="302"/>
        <v>0</v>
      </c>
      <c r="AE446" s="2">
        <f t="shared" si="302"/>
        <v>0</v>
      </c>
      <c r="AF446" s="2">
        <f t="shared" si="302"/>
        <v>0</v>
      </c>
      <c r="AG446" s="2">
        <f t="shared" si="302"/>
        <v>0</v>
      </c>
      <c r="AH446" s="2">
        <f t="shared" si="302"/>
        <v>0</v>
      </c>
      <c r="AI446" s="2">
        <f t="shared" si="302"/>
        <v>0</v>
      </c>
      <c r="AJ446" s="29">
        <f t="shared" si="302"/>
        <v>0</v>
      </c>
      <c r="AK446" s="30">
        <f t="shared" si="294"/>
        <v>0</v>
      </c>
      <c r="AL446" s="74">
        <f t="shared" si="295"/>
        <v>0</v>
      </c>
      <c r="AM446" s="2">
        <f t="shared" si="296"/>
        <v>0</v>
      </c>
      <c r="AN446" s="2">
        <f t="shared" si="296"/>
        <v>0</v>
      </c>
      <c r="AO446" s="2">
        <f t="shared" si="296"/>
        <v>0</v>
      </c>
      <c r="AP446" s="2">
        <f t="shared" si="296"/>
        <v>0</v>
      </c>
      <c r="AQ446" s="2">
        <f t="shared" si="296"/>
        <v>0</v>
      </c>
      <c r="AR446" s="2">
        <f t="shared" si="296"/>
        <v>0</v>
      </c>
      <c r="AS446" s="2">
        <f t="shared" si="296"/>
        <v>0</v>
      </c>
      <c r="AT446" s="2">
        <f t="shared" si="296"/>
        <v>0</v>
      </c>
      <c r="AU446" s="2">
        <f t="shared" si="296"/>
        <v>0</v>
      </c>
      <c r="AV446" s="29">
        <f t="shared" si="296"/>
        <v>0</v>
      </c>
      <c r="AW446" s="30">
        <f t="shared" si="276"/>
        <v>0</v>
      </c>
      <c r="AX446" s="31">
        <f t="shared" si="276"/>
        <v>0</v>
      </c>
      <c r="AY446" s="38" t="str">
        <f t="shared" si="297"/>
        <v/>
      </c>
      <c r="AZ446" s="38" t="str">
        <f t="shared" si="297"/>
        <v/>
      </c>
      <c r="BA446" s="38" t="str">
        <f t="shared" si="297"/>
        <v/>
      </c>
      <c r="BB446" s="38" t="str">
        <f t="shared" si="298"/>
        <v/>
      </c>
      <c r="BC446" s="38" t="str">
        <f t="shared" si="299"/>
        <v/>
      </c>
      <c r="BD446" s="38" t="str">
        <f t="shared" si="299"/>
        <v/>
      </c>
      <c r="BE446" s="38" t="str">
        <f t="shared" si="299"/>
        <v/>
      </c>
      <c r="BF446" s="38" t="str">
        <f t="shared" si="299"/>
        <v/>
      </c>
      <c r="BG446" s="38" t="str">
        <f t="shared" si="299"/>
        <v/>
      </c>
      <c r="BH446" s="39" t="str">
        <f t="shared" si="299"/>
        <v/>
      </c>
      <c r="BI446" s="40" t="str">
        <f t="shared" si="299"/>
        <v/>
      </c>
      <c r="BJ446" s="40" t="str">
        <f t="shared" si="299"/>
        <v/>
      </c>
      <c r="BK446" s="146" t="str">
        <f t="shared" si="264"/>
        <v/>
      </c>
      <c r="BL446" s="96" t="str">
        <f t="shared" si="264"/>
        <v/>
      </c>
      <c r="BM446" s="96" t="str">
        <f t="shared" si="264"/>
        <v/>
      </c>
      <c r="BN446" s="96" t="str">
        <f t="shared" si="264"/>
        <v/>
      </c>
      <c r="BO446" s="147" t="str">
        <f t="shared" si="264"/>
        <v/>
      </c>
      <c r="BP446" s="146" t="str">
        <f t="shared" si="265"/>
        <v/>
      </c>
      <c r="BQ446" s="96" t="str">
        <f t="shared" si="265"/>
        <v/>
      </c>
      <c r="BR446" s="96" t="str">
        <f t="shared" si="265"/>
        <v/>
      </c>
      <c r="BS446" s="96" t="str">
        <f t="shared" si="265"/>
        <v/>
      </c>
      <c r="BT446" s="147" t="str">
        <f t="shared" si="265"/>
        <v/>
      </c>
      <c r="BU446" s="119" t="str">
        <f t="shared" si="300"/>
        <v/>
      </c>
      <c r="BV446" s="120" t="str">
        <f t="shared" si="300"/>
        <v/>
      </c>
      <c r="BW446" s="121" t="str">
        <f t="shared" si="300"/>
        <v/>
      </c>
      <c r="BX446" s="120" t="str">
        <f t="shared" si="300"/>
        <v/>
      </c>
      <c r="BY446" s="121" t="str">
        <f t="shared" si="300"/>
        <v/>
      </c>
      <c r="BZ446" s="96" t="e">
        <f t="shared" si="301"/>
        <v>#DIV/0!</v>
      </c>
      <c r="CA446" s="96" t="e">
        <f t="shared" si="283"/>
        <v>#DIV/0!</v>
      </c>
    </row>
    <row r="447" spans="1:79" hidden="1" outlineLevel="1" x14ac:dyDescent="0.2">
      <c r="F447" s="73" t="s">
        <v>112</v>
      </c>
      <c r="G447" s="60"/>
      <c r="H447" s="28">
        <f>SUMIF($E$14:$E$377,$F447,H$14:H$377)</f>
        <v>0</v>
      </c>
      <c r="I447" s="138">
        <f t="shared" si="290"/>
        <v>0</v>
      </c>
      <c r="J447" s="138">
        <f t="shared" si="290"/>
        <v>0</v>
      </c>
      <c r="K447" s="2">
        <f t="shared" si="290"/>
        <v>0</v>
      </c>
      <c r="L447" s="2">
        <f t="shared" si="290"/>
        <v>0</v>
      </c>
      <c r="M447" s="2">
        <f t="shared" si="290"/>
        <v>0</v>
      </c>
      <c r="N447" s="2">
        <f t="shared" si="290"/>
        <v>0</v>
      </c>
      <c r="O447" s="2">
        <f t="shared" si="290"/>
        <v>0</v>
      </c>
      <c r="P447" s="2">
        <f t="shared" si="290"/>
        <v>0</v>
      </c>
      <c r="Q447" s="29">
        <f t="shared" si="290"/>
        <v>0</v>
      </c>
      <c r="R447" s="30">
        <f t="shared" si="291"/>
        <v>0</v>
      </c>
      <c r="S447" s="74">
        <f t="shared" si="292"/>
        <v>0</v>
      </c>
      <c r="T447" s="3"/>
      <c r="Y447" s="73" t="s">
        <v>112</v>
      </c>
      <c r="Z447" s="60"/>
      <c r="AA447" s="2">
        <f>SUMIF($H$301:$H$307,"&lt;&gt;0",AA$301:AA$307)</f>
        <v>0</v>
      </c>
      <c r="AB447" s="2">
        <f t="shared" ref="AB447:AJ447" si="303">SUMIF($R$301:$R$307,"&lt;&gt;0",AB$301:AB$307)</f>
        <v>0</v>
      </c>
      <c r="AC447" s="2">
        <f t="shared" si="303"/>
        <v>0</v>
      </c>
      <c r="AD447" s="2">
        <f t="shared" si="303"/>
        <v>0</v>
      </c>
      <c r="AE447" s="2">
        <f t="shared" si="303"/>
        <v>0</v>
      </c>
      <c r="AF447" s="2">
        <f t="shared" si="303"/>
        <v>0</v>
      </c>
      <c r="AG447" s="2">
        <f t="shared" si="303"/>
        <v>0</v>
      </c>
      <c r="AH447" s="2">
        <f t="shared" si="303"/>
        <v>0</v>
      </c>
      <c r="AI447" s="2">
        <f t="shared" si="303"/>
        <v>0</v>
      </c>
      <c r="AJ447" s="29">
        <f t="shared" si="303"/>
        <v>0</v>
      </c>
      <c r="AK447" s="30">
        <f t="shared" si="294"/>
        <v>0</v>
      </c>
      <c r="AL447" s="74">
        <f t="shared" si="295"/>
        <v>0</v>
      </c>
      <c r="AM447" s="2">
        <f t="shared" si="296"/>
        <v>0</v>
      </c>
      <c r="AN447" s="2">
        <f t="shared" si="296"/>
        <v>0</v>
      </c>
      <c r="AO447" s="2">
        <f t="shared" si="296"/>
        <v>0</v>
      </c>
      <c r="AP447" s="2">
        <f t="shared" si="296"/>
        <v>0</v>
      </c>
      <c r="AQ447" s="2">
        <f t="shared" si="296"/>
        <v>0</v>
      </c>
      <c r="AR447" s="2">
        <f t="shared" si="296"/>
        <v>0</v>
      </c>
      <c r="AS447" s="2">
        <f t="shared" si="296"/>
        <v>0</v>
      </c>
      <c r="AT447" s="2">
        <f t="shared" si="296"/>
        <v>0</v>
      </c>
      <c r="AU447" s="2">
        <f t="shared" si="296"/>
        <v>0</v>
      </c>
      <c r="AV447" s="29">
        <f t="shared" si="296"/>
        <v>0</v>
      </c>
      <c r="AW447" s="30">
        <f t="shared" si="276"/>
        <v>0</v>
      </c>
      <c r="AX447" s="31">
        <f t="shared" si="276"/>
        <v>0</v>
      </c>
      <c r="AY447" s="38" t="str">
        <f t="shared" si="297"/>
        <v/>
      </c>
      <c r="AZ447" s="38" t="str">
        <f t="shared" si="297"/>
        <v/>
      </c>
      <c r="BA447" s="38" t="str">
        <f t="shared" si="297"/>
        <v/>
      </c>
      <c r="BB447" s="38" t="str">
        <f t="shared" si="298"/>
        <v/>
      </c>
      <c r="BC447" s="38" t="str">
        <f t="shared" si="299"/>
        <v/>
      </c>
      <c r="BD447" s="38" t="str">
        <f t="shared" si="299"/>
        <v/>
      </c>
      <c r="BE447" s="38" t="str">
        <f t="shared" si="299"/>
        <v/>
      </c>
      <c r="BF447" s="38" t="str">
        <f t="shared" si="299"/>
        <v/>
      </c>
      <c r="BG447" s="38" t="str">
        <f t="shared" si="299"/>
        <v/>
      </c>
      <c r="BH447" s="39" t="str">
        <f t="shared" si="299"/>
        <v/>
      </c>
      <c r="BI447" s="40" t="str">
        <f t="shared" si="299"/>
        <v/>
      </c>
      <c r="BJ447" s="40" t="str">
        <f t="shared" si="299"/>
        <v/>
      </c>
      <c r="BK447" s="146" t="str">
        <f t="shared" si="264"/>
        <v/>
      </c>
      <c r="BL447" s="96" t="str">
        <f t="shared" si="264"/>
        <v/>
      </c>
      <c r="BM447" s="96" t="str">
        <f t="shared" si="264"/>
        <v/>
      </c>
      <c r="BN447" s="96" t="str">
        <f t="shared" si="264"/>
        <v/>
      </c>
      <c r="BO447" s="147" t="str">
        <f t="shared" si="264"/>
        <v/>
      </c>
      <c r="BP447" s="146" t="str">
        <f t="shared" si="265"/>
        <v/>
      </c>
      <c r="BQ447" s="96" t="str">
        <f t="shared" si="265"/>
        <v/>
      </c>
      <c r="BR447" s="96" t="str">
        <f t="shared" si="265"/>
        <v/>
      </c>
      <c r="BS447" s="96" t="str">
        <f t="shared" si="265"/>
        <v/>
      </c>
      <c r="BT447" s="147" t="str">
        <f t="shared" si="265"/>
        <v/>
      </c>
      <c r="BU447" s="119" t="str">
        <f t="shared" si="300"/>
        <v/>
      </c>
      <c r="BV447" s="120" t="str">
        <f t="shared" si="300"/>
        <v/>
      </c>
      <c r="BW447" s="121" t="str">
        <f t="shared" si="300"/>
        <v/>
      </c>
      <c r="BX447" s="120" t="str">
        <f t="shared" si="300"/>
        <v/>
      </c>
      <c r="BY447" s="121" t="str">
        <f t="shared" si="300"/>
        <v/>
      </c>
      <c r="BZ447" s="96" t="e">
        <f t="shared" si="301"/>
        <v>#DIV/0!</v>
      </c>
      <c r="CA447" s="96" t="e">
        <f t="shared" si="283"/>
        <v>#DIV/0!</v>
      </c>
    </row>
    <row r="448" spans="1:79" ht="13.5" hidden="1" outlineLevel="1" thickBot="1" x14ac:dyDescent="0.25">
      <c r="F448" s="78" t="s">
        <v>113</v>
      </c>
      <c r="G448" s="61"/>
      <c r="H448" s="43">
        <f>SUMIF($E$14:$E$377,$F448,H$14:H$377)</f>
        <v>0</v>
      </c>
      <c r="I448" s="44">
        <f t="shared" si="290"/>
        <v>0</v>
      </c>
      <c r="J448" s="44">
        <f t="shared" si="290"/>
        <v>0</v>
      </c>
      <c r="K448" s="44">
        <f t="shared" si="290"/>
        <v>0</v>
      </c>
      <c r="L448" s="44">
        <f t="shared" si="290"/>
        <v>0</v>
      </c>
      <c r="M448" s="44">
        <f t="shared" si="290"/>
        <v>0</v>
      </c>
      <c r="N448" s="44">
        <f t="shared" si="290"/>
        <v>0</v>
      </c>
      <c r="O448" s="44">
        <f t="shared" si="290"/>
        <v>0</v>
      </c>
      <c r="P448" s="44">
        <f t="shared" si="290"/>
        <v>0</v>
      </c>
      <c r="Q448" s="45">
        <f t="shared" si="290"/>
        <v>0</v>
      </c>
      <c r="R448" s="46">
        <f t="shared" si="291"/>
        <v>0</v>
      </c>
      <c r="S448" s="79">
        <f t="shared" si="292"/>
        <v>0</v>
      </c>
      <c r="T448" s="3"/>
      <c r="U448" s="42"/>
      <c r="V448" s="42"/>
      <c r="W448" s="42"/>
      <c r="X448" s="42"/>
      <c r="Y448" s="78" t="s">
        <v>113</v>
      </c>
      <c r="Z448" s="61"/>
      <c r="AA448" s="44">
        <f>SUMIF($H$308:$H$314,"&lt;&gt;0",AA$308:AA$314)</f>
        <v>0</v>
      </c>
      <c r="AB448" s="44">
        <f t="shared" ref="AB448:AJ448" si="304">SUMIF($R$308:$R$314,"&lt;&gt;0",AB$308:AB$314)</f>
        <v>0</v>
      </c>
      <c r="AC448" s="44">
        <f t="shared" si="304"/>
        <v>0</v>
      </c>
      <c r="AD448" s="44">
        <f t="shared" si="304"/>
        <v>0</v>
      </c>
      <c r="AE448" s="44">
        <f t="shared" si="304"/>
        <v>0</v>
      </c>
      <c r="AF448" s="44">
        <f t="shared" si="304"/>
        <v>0</v>
      </c>
      <c r="AG448" s="44">
        <f t="shared" si="304"/>
        <v>0</v>
      </c>
      <c r="AH448" s="44">
        <f t="shared" si="304"/>
        <v>0</v>
      </c>
      <c r="AI448" s="44">
        <f t="shared" si="304"/>
        <v>0</v>
      </c>
      <c r="AJ448" s="45">
        <f t="shared" si="304"/>
        <v>0</v>
      </c>
      <c r="AK448" s="46">
        <f t="shared" si="294"/>
        <v>0</v>
      </c>
      <c r="AL448" s="79">
        <f t="shared" si="295"/>
        <v>0</v>
      </c>
      <c r="AM448" s="44">
        <f t="shared" si="296"/>
        <v>0</v>
      </c>
      <c r="AN448" s="44">
        <f t="shared" si="296"/>
        <v>0</v>
      </c>
      <c r="AO448" s="44">
        <f t="shared" si="296"/>
        <v>0</v>
      </c>
      <c r="AP448" s="44">
        <f t="shared" si="296"/>
        <v>0</v>
      </c>
      <c r="AQ448" s="44">
        <f t="shared" si="296"/>
        <v>0</v>
      </c>
      <c r="AR448" s="44">
        <f t="shared" si="296"/>
        <v>0</v>
      </c>
      <c r="AS448" s="44">
        <f t="shared" si="296"/>
        <v>0</v>
      </c>
      <c r="AT448" s="44">
        <f t="shared" si="296"/>
        <v>0</v>
      </c>
      <c r="AU448" s="44">
        <f t="shared" si="296"/>
        <v>0</v>
      </c>
      <c r="AV448" s="45">
        <f t="shared" si="296"/>
        <v>0</v>
      </c>
      <c r="AW448" s="46">
        <f t="shared" si="276"/>
        <v>0</v>
      </c>
      <c r="AX448" s="47">
        <f t="shared" si="276"/>
        <v>0</v>
      </c>
      <c r="AY448" s="56" t="str">
        <f t="shared" si="297"/>
        <v/>
      </c>
      <c r="AZ448" s="56" t="str">
        <f t="shared" si="297"/>
        <v/>
      </c>
      <c r="BA448" s="56" t="str">
        <f t="shared" si="297"/>
        <v/>
      </c>
      <c r="BB448" s="56" t="str">
        <f t="shared" si="298"/>
        <v/>
      </c>
      <c r="BC448" s="56" t="str">
        <f t="shared" si="299"/>
        <v/>
      </c>
      <c r="BD448" s="56" t="str">
        <f t="shared" si="299"/>
        <v/>
      </c>
      <c r="BE448" s="56" t="str">
        <f t="shared" si="299"/>
        <v/>
      </c>
      <c r="BF448" s="56" t="str">
        <f t="shared" si="299"/>
        <v/>
      </c>
      <c r="BG448" s="56" t="str">
        <f t="shared" si="299"/>
        <v/>
      </c>
      <c r="BH448" s="57" t="str">
        <f t="shared" si="299"/>
        <v/>
      </c>
      <c r="BI448" s="58" t="str">
        <f t="shared" si="299"/>
        <v/>
      </c>
      <c r="BJ448" s="58" t="str">
        <f t="shared" si="299"/>
        <v/>
      </c>
      <c r="BK448" s="149" t="str">
        <f t="shared" si="264"/>
        <v/>
      </c>
      <c r="BL448" s="150" t="str">
        <f t="shared" si="264"/>
        <v/>
      </c>
      <c r="BM448" s="150" t="str">
        <f t="shared" si="264"/>
        <v/>
      </c>
      <c r="BN448" s="150" t="str">
        <f t="shared" si="264"/>
        <v/>
      </c>
      <c r="BO448" s="151" t="str">
        <f t="shared" si="264"/>
        <v/>
      </c>
      <c r="BP448" s="149" t="str">
        <f t="shared" si="265"/>
        <v/>
      </c>
      <c r="BQ448" s="150" t="str">
        <f t="shared" si="265"/>
        <v/>
      </c>
      <c r="BR448" s="150" t="str">
        <f t="shared" si="265"/>
        <v/>
      </c>
      <c r="BS448" s="150" t="str">
        <f t="shared" si="265"/>
        <v/>
      </c>
      <c r="BT448" s="151" t="str">
        <f t="shared" si="265"/>
        <v/>
      </c>
      <c r="BU448" s="122" t="str">
        <f t="shared" si="300"/>
        <v/>
      </c>
      <c r="BV448" s="123" t="str">
        <f t="shared" si="300"/>
        <v/>
      </c>
      <c r="BW448" s="124" t="str">
        <f t="shared" si="300"/>
        <v/>
      </c>
      <c r="BX448" s="123" t="str">
        <f t="shared" si="300"/>
        <v/>
      </c>
      <c r="BY448" s="124" t="str">
        <f t="shared" si="300"/>
        <v/>
      </c>
    </row>
    <row r="449" spans="1:77" hidden="1" outlineLevel="1" x14ac:dyDescent="0.2">
      <c r="A449" t="s">
        <v>46</v>
      </c>
      <c r="B449" t="s">
        <v>46</v>
      </c>
      <c r="C449" t="s">
        <v>114</v>
      </c>
      <c r="D449" t="s">
        <v>114</v>
      </c>
      <c r="F449" s="83" t="s">
        <v>115</v>
      </c>
      <c r="G449" s="60"/>
      <c r="H449" s="32">
        <f t="shared" ref="H449:Q449" si="305">SUM(H445:H448)</f>
        <v>0</v>
      </c>
      <c r="I449" s="5">
        <f>SUM(I445:I448)</f>
        <v>0</v>
      </c>
      <c r="J449" s="5">
        <f>SUM(J445:J448)</f>
        <v>0</v>
      </c>
      <c r="K449" s="5">
        <f t="shared" si="305"/>
        <v>0</v>
      </c>
      <c r="L449" s="5">
        <f t="shared" si="305"/>
        <v>0</v>
      </c>
      <c r="M449" s="5">
        <f t="shared" si="305"/>
        <v>0</v>
      </c>
      <c r="N449" s="5">
        <f>SUM(N445:N448)</f>
        <v>0</v>
      </c>
      <c r="O449" s="5">
        <f>SUM(O445:O448)</f>
        <v>0</v>
      </c>
      <c r="P449" s="5">
        <f t="shared" si="305"/>
        <v>0</v>
      </c>
      <c r="Q449" s="33">
        <f t="shared" si="305"/>
        <v>0</v>
      </c>
      <c r="R449" s="74">
        <f t="shared" si="291"/>
        <v>0</v>
      </c>
      <c r="S449" s="74">
        <f t="shared" si="292"/>
        <v>0</v>
      </c>
      <c r="T449" s="3" t="s">
        <v>49</v>
      </c>
      <c r="U449" t="s">
        <v>49</v>
      </c>
      <c r="V449" t="s">
        <v>114</v>
      </c>
      <c r="W449" t="s">
        <v>114</v>
      </c>
      <c r="Y449" s="83" t="s">
        <v>115</v>
      </c>
      <c r="Z449" s="60"/>
      <c r="AA449" s="5">
        <f t="shared" ref="AA449:AJ449" si="306">SUM(AA445:AA448)</f>
        <v>0</v>
      </c>
      <c r="AB449" s="5">
        <f>SUM(AB445:AB448)</f>
        <v>0</v>
      </c>
      <c r="AC449" s="5">
        <f>SUM(AC445:AC448)</f>
        <v>0</v>
      </c>
      <c r="AD449" s="5">
        <f t="shared" si="306"/>
        <v>0</v>
      </c>
      <c r="AE449" s="5">
        <f t="shared" si="306"/>
        <v>0</v>
      </c>
      <c r="AF449" s="5">
        <f t="shared" si="306"/>
        <v>0</v>
      </c>
      <c r="AG449" s="5">
        <f>SUM(AG445:AG448)</f>
        <v>0</v>
      </c>
      <c r="AH449" s="5">
        <f>SUM(AH445:AH448)</f>
        <v>0</v>
      </c>
      <c r="AI449" s="5">
        <f t="shared" si="306"/>
        <v>0</v>
      </c>
      <c r="AJ449" s="33">
        <f t="shared" si="306"/>
        <v>0</v>
      </c>
      <c r="AK449" s="74">
        <f t="shared" si="294"/>
        <v>0</v>
      </c>
      <c r="AL449" s="74">
        <f t="shared" si="295"/>
        <v>0</v>
      </c>
      <c r="AM449" s="2">
        <f t="shared" si="296"/>
        <v>0</v>
      </c>
      <c r="AN449" s="2">
        <f t="shared" si="296"/>
        <v>0</v>
      </c>
      <c r="AO449" s="2">
        <f t="shared" si="296"/>
        <v>0</v>
      </c>
      <c r="AP449" s="2">
        <f t="shared" si="296"/>
        <v>0</v>
      </c>
      <c r="AQ449" s="2">
        <f t="shared" si="296"/>
        <v>0</v>
      </c>
      <c r="AR449" s="2">
        <f t="shared" si="296"/>
        <v>0</v>
      </c>
      <c r="AS449" s="2">
        <f t="shared" si="296"/>
        <v>0</v>
      </c>
      <c r="AT449" s="2">
        <f t="shared" si="296"/>
        <v>0</v>
      </c>
      <c r="AU449" s="2">
        <f t="shared" si="296"/>
        <v>0</v>
      </c>
      <c r="AV449" s="29">
        <f t="shared" si="296"/>
        <v>0</v>
      </c>
      <c r="AW449" s="74">
        <f t="shared" si="276"/>
        <v>0</v>
      </c>
      <c r="AX449" s="31">
        <f t="shared" si="276"/>
        <v>0</v>
      </c>
      <c r="AY449" s="38" t="str">
        <f t="shared" si="297"/>
        <v/>
      </c>
      <c r="AZ449" s="38" t="str">
        <f t="shared" si="297"/>
        <v/>
      </c>
      <c r="BA449" s="38" t="str">
        <f t="shared" si="297"/>
        <v/>
      </c>
      <c r="BB449" s="38" t="str">
        <f t="shared" si="298"/>
        <v/>
      </c>
      <c r="BC449" s="38" t="str">
        <f t="shared" si="299"/>
        <v/>
      </c>
      <c r="BD449" s="38" t="str">
        <f t="shared" si="299"/>
        <v/>
      </c>
      <c r="BE449" s="38" t="str">
        <f t="shared" si="299"/>
        <v/>
      </c>
      <c r="BF449" s="38" t="str">
        <f t="shared" si="299"/>
        <v/>
      </c>
      <c r="BG449" s="38" t="str">
        <f t="shared" si="299"/>
        <v/>
      </c>
      <c r="BH449" s="39" t="str">
        <f t="shared" si="299"/>
        <v/>
      </c>
      <c r="BI449" s="40" t="str">
        <f t="shared" si="299"/>
        <v/>
      </c>
      <c r="BJ449" s="40" t="str">
        <f t="shared" si="299"/>
        <v/>
      </c>
      <c r="BK449" s="146" t="str">
        <f t="shared" si="264"/>
        <v/>
      </c>
      <c r="BL449" s="96" t="str">
        <f t="shared" si="264"/>
        <v/>
      </c>
      <c r="BM449" s="96" t="str">
        <f t="shared" si="264"/>
        <v/>
      </c>
      <c r="BN449" s="96" t="str">
        <f t="shared" si="264"/>
        <v/>
      </c>
      <c r="BO449" s="147" t="str">
        <f t="shared" si="264"/>
        <v/>
      </c>
      <c r="BP449" s="141" t="str">
        <f t="shared" si="265"/>
        <v/>
      </c>
      <c r="BQ449" s="142" t="str">
        <f t="shared" si="265"/>
        <v/>
      </c>
      <c r="BR449" s="142" t="str">
        <f t="shared" si="265"/>
        <v/>
      </c>
      <c r="BS449" s="142" t="str">
        <f t="shared" si="265"/>
        <v/>
      </c>
      <c r="BT449" s="143" t="str">
        <f t="shared" si="265"/>
        <v/>
      </c>
      <c r="BU449" s="119" t="str">
        <f t="shared" si="300"/>
        <v/>
      </c>
      <c r="BV449" s="120" t="str">
        <f t="shared" si="300"/>
        <v/>
      </c>
      <c r="BW449" s="121" t="str">
        <f t="shared" si="300"/>
        <v/>
      </c>
      <c r="BX449" s="120" t="str">
        <f t="shared" si="300"/>
        <v/>
      </c>
      <c r="BY449" s="121" t="str">
        <f t="shared" si="300"/>
        <v/>
      </c>
    </row>
    <row r="450" spans="1:77" ht="13.5" hidden="1" outlineLevel="1" thickBot="1" x14ac:dyDescent="0.25">
      <c r="A450" t="s">
        <v>46</v>
      </c>
      <c r="B450" t="s">
        <v>46</v>
      </c>
      <c r="C450" t="s">
        <v>114</v>
      </c>
      <c r="D450" t="s">
        <v>114</v>
      </c>
      <c r="F450" s="78" t="s">
        <v>116</v>
      </c>
      <c r="G450" s="61"/>
      <c r="H450" s="48">
        <f>SUMIFS(H$7:H$377,$B$7:$B$377,$B450,$D$7:$D$377,$D450)</f>
        <v>0</v>
      </c>
      <c r="I450" s="49">
        <f t="shared" ref="I450:Q450" si="307">SUMIFS(I$7:I$377,$B$7:$B$377,$B450,$D$7:$D$377,$D450)</f>
        <v>0</v>
      </c>
      <c r="J450" s="49">
        <f t="shared" si="307"/>
        <v>0</v>
      </c>
      <c r="K450" s="49">
        <f t="shared" si="307"/>
        <v>0</v>
      </c>
      <c r="L450" s="49">
        <f t="shared" si="307"/>
        <v>0</v>
      </c>
      <c r="M450" s="49">
        <f t="shared" si="307"/>
        <v>0</v>
      </c>
      <c r="N450" s="49">
        <f t="shared" si="307"/>
        <v>0</v>
      </c>
      <c r="O450" s="49">
        <f t="shared" si="307"/>
        <v>0</v>
      </c>
      <c r="P450" s="49">
        <f t="shared" si="307"/>
        <v>0</v>
      </c>
      <c r="Q450" s="50">
        <f t="shared" si="307"/>
        <v>0</v>
      </c>
      <c r="R450" s="79">
        <f t="shared" si="291"/>
        <v>0</v>
      </c>
      <c r="S450" s="79">
        <f t="shared" si="292"/>
        <v>0</v>
      </c>
      <c r="T450" s="3" t="s">
        <v>49</v>
      </c>
      <c r="U450" s="42" t="s">
        <v>49</v>
      </c>
      <c r="V450" s="42" t="s">
        <v>114</v>
      </c>
      <c r="W450" s="42" t="s">
        <v>114</v>
      </c>
      <c r="X450" s="42"/>
      <c r="Y450" s="78" t="s">
        <v>116</v>
      </c>
      <c r="Z450" s="61"/>
      <c r="AA450" s="49">
        <f>SUMIFS(AA$14:AA$377,$H$14:$H$377,"&lt;&gt;0",$W$14:$W$377,"10 Oct")</f>
        <v>0</v>
      </c>
      <c r="AB450" s="49">
        <f t="shared" ref="AB450:AJ450" si="308">SUMIFS(AB$14:AB$377,$R$14:$R$377,"&lt;&gt;0",$W$14:$W$377,"10 Oct")</f>
        <v>0</v>
      </c>
      <c r="AC450" s="49">
        <f t="shared" si="308"/>
        <v>0</v>
      </c>
      <c r="AD450" s="49">
        <f t="shared" si="308"/>
        <v>0</v>
      </c>
      <c r="AE450" s="49">
        <f t="shared" si="308"/>
        <v>0</v>
      </c>
      <c r="AF450" s="49">
        <f t="shared" si="308"/>
        <v>0</v>
      </c>
      <c r="AG450" s="49">
        <f t="shared" si="308"/>
        <v>0</v>
      </c>
      <c r="AH450" s="49">
        <f t="shared" si="308"/>
        <v>0</v>
      </c>
      <c r="AI450" s="49">
        <f t="shared" si="308"/>
        <v>0</v>
      </c>
      <c r="AJ450" s="50">
        <f t="shared" si="308"/>
        <v>0</v>
      </c>
      <c r="AK450" s="79">
        <f t="shared" si="294"/>
        <v>0</v>
      </c>
      <c r="AL450" s="79">
        <f t="shared" si="295"/>
        <v>0</v>
      </c>
      <c r="AM450" s="44">
        <f t="shared" si="296"/>
        <v>0</v>
      </c>
      <c r="AN450" s="44">
        <f t="shared" si="296"/>
        <v>0</v>
      </c>
      <c r="AO450" s="44">
        <f t="shared" si="296"/>
        <v>0</v>
      </c>
      <c r="AP450" s="44">
        <f t="shared" si="296"/>
        <v>0</v>
      </c>
      <c r="AQ450" s="44">
        <f t="shared" si="296"/>
        <v>0</v>
      </c>
      <c r="AR450" s="44">
        <f t="shared" si="296"/>
        <v>0</v>
      </c>
      <c r="AS450" s="44">
        <f t="shared" si="296"/>
        <v>0</v>
      </c>
      <c r="AT450" s="44">
        <f t="shared" si="296"/>
        <v>0</v>
      </c>
      <c r="AU450" s="44">
        <f t="shared" si="296"/>
        <v>0</v>
      </c>
      <c r="AV450" s="45">
        <f t="shared" si="296"/>
        <v>0</v>
      </c>
      <c r="AW450" s="79">
        <f t="shared" si="276"/>
        <v>0</v>
      </c>
      <c r="AX450" s="47">
        <f t="shared" si="276"/>
        <v>0</v>
      </c>
      <c r="AY450" s="56" t="str">
        <f t="shared" si="297"/>
        <v/>
      </c>
      <c r="AZ450" s="56" t="str">
        <f t="shared" si="297"/>
        <v/>
      </c>
      <c r="BA450" s="56" t="str">
        <f t="shared" si="297"/>
        <v/>
      </c>
      <c r="BB450" s="56" t="str">
        <f t="shared" si="298"/>
        <v/>
      </c>
      <c r="BC450" s="56" t="str">
        <f t="shared" si="299"/>
        <v/>
      </c>
      <c r="BD450" s="56" t="str">
        <f t="shared" si="299"/>
        <v/>
      </c>
      <c r="BE450" s="56" t="str">
        <f t="shared" si="299"/>
        <v/>
      </c>
      <c r="BF450" s="56" t="str">
        <f t="shared" si="299"/>
        <v/>
      </c>
      <c r="BG450" s="56" t="str">
        <f t="shared" si="299"/>
        <v/>
      </c>
      <c r="BH450" s="57" t="str">
        <f t="shared" si="299"/>
        <v/>
      </c>
      <c r="BI450" s="58" t="str">
        <f t="shared" si="299"/>
        <v/>
      </c>
      <c r="BJ450" s="58" t="str">
        <f t="shared" si="299"/>
        <v/>
      </c>
      <c r="BK450" s="149" t="str">
        <f t="shared" ref="BK450:BO465" si="309">IFERROR(M450/H450,"")</f>
        <v/>
      </c>
      <c r="BL450" s="150" t="str">
        <f t="shared" si="309"/>
        <v/>
      </c>
      <c r="BM450" s="150" t="str">
        <f t="shared" si="309"/>
        <v/>
      </c>
      <c r="BN450" s="150" t="str">
        <f t="shared" si="309"/>
        <v/>
      </c>
      <c r="BO450" s="151" t="str">
        <f t="shared" si="309"/>
        <v/>
      </c>
      <c r="BP450" s="149" t="str">
        <f t="shared" ref="BP450:BT465" si="310">IFERROR(AF450/AA450,"")</f>
        <v/>
      </c>
      <c r="BQ450" s="150" t="str">
        <f t="shared" si="310"/>
        <v/>
      </c>
      <c r="BR450" s="150" t="str">
        <f t="shared" si="310"/>
        <v/>
      </c>
      <c r="BS450" s="150" t="str">
        <f t="shared" si="310"/>
        <v/>
      </c>
      <c r="BT450" s="151" t="str">
        <f t="shared" si="310"/>
        <v/>
      </c>
      <c r="BU450" s="122" t="str">
        <f t="shared" si="300"/>
        <v/>
      </c>
      <c r="BV450" s="123" t="str">
        <f t="shared" si="300"/>
        <v/>
      </c>
      <c r="BW450" s="124" t="str">
        <f t="shared" si="300"/>
        <v/>
      </c>
      <c r="BX450" s="123" t="str">
        <f t="shared" si="300"/>
        <v/>
      </c>
      <c r="BY450" s="124" t="str">
        <f t="shared" si="300"/>
        <v/>
      </c>
    </row>
    <row r="451" spans="1:77" hidden="1" outlineLevel="1" x14ac:dyDescent="0.2">
      <c r="R451" s="1"/>
      <c r="T451" s="3"/>
      <c r="AK451" s="1"/>
      <c r="AW451" s="1"/>
      <c r="BI451" s="1"/>
      <c r="BK451" s="96" t="str">
        <f t="shared" si="309"/>
        <v/>
      </c>
      <c r="BL451" s="96" t="str">
        <f t="shared" si="309"/>
        <v/>
      </c>
      <c r="BM451" s="96" t="str">
        <f t="shared" si="309"/>
        <v/>
      </c>
      <c r="BN451" s="96" t="str">
        <f t="shared" si="309"/>
        <v/>
      </c>
      <c r="BO451" s="96" t="str">
        <f t="shared" si="309"/>
        <v/>
      </c>
      <c r="BP451" s="96" t="str">
        <f t="shared" si="310"/>
        <v/>
      </c>
      <c r="BQ451" s="96" t="str">
        <f t="shared" si="310"/>
        <v/>
      </c>
      <c r="BR451" s="96" t="str">
        <f t="shared" si="310"/>
        <v/>
      </c>
      <c r="BS451" s="96" t="str">
        <f t="shared" si="310"/>
        <v/>
      </c>
      <c r="BT451" s="96" t="str">
        <f t="shared" si="310"/>
        <v/>
      </c>
    </row>
    <row r="452" spans="1:77" hidden="1" outlineLevel="1" x14ac:dyDescent="0.2">
      <c r="F452" s="62" t="s">
        <v>117</v>
      </c>
      <c r="G452" s="63"/>
      <c r="H452" s="64">
        <f>SUMIF($E$14:$E$377,$F452,$H$14:$H$377)</f>
        <v>0</v>
      </c>
      <c r="I452" s="65">
        <f t="shared" ref="I452:Q456" si="311">SUMIF($E$14:$E$377,$F452,I$14:I$377)</f>
        <v>0</v>
      </c>
      <c r="J452" s="65">
        <f t="shared" si="311"/>
        <v>0</v>
      </c>
      <c r="K452" s="65">
        <f t="shared" si="311"/>
        <v>0</v>
      </c>
      <c r="L452" s="65">
        <f t="shared" si="311"/>
        <v>0</v>
      </c>
      <c r="M452" s="65">
        <f t="shared" si="311"/>
        <v>0</v>
      </c>
      <c r="N452" s="65">
        <f t="shared" si="311"/>
        <v>0</v>
      </c>
      <c r="O452" s="65">
        <f t="shared" si="311"/>
        <v>0</v>
      </c>
      <c r="P452" s="65">
        <f t="shared" si="311"/>
        <v>0</v>
      </c>
      <c r="Q452" s="86">
        <f t="shared" si="311"/>
        <v>0</v>
      </c>
      <c r="R452" s="69">
        <f t="shared" ref="R452:R458" si="312">SUM(I452:L452)</f>
        <v>0</v>
      </c>
      <c r="S452" s="95">
        <f t="shared" ref="S452:S458" si="313">SUM(N452:Q452)</f>
        <v>0</v>
      </c>
      <c r="T452" s="3"/>
      <c r="U452" s="67"/>
      <c r="V452" s="67"/>
      <c r="W452" s="67"/>
      <c r="X452" s="67"/>
      <c r="Y452" s="62" t="s">
        <v>117</v>
      </c>
      <c r="Z452" s="63"/>
      <c r="AA452" s="65">
        <f>SUMIF($H$315:$H$321,"&lt;&gt;0",AA$315:AA$321)</f>
        <v>0</v>
      </c>
      <c r="AB452" s="65">
        <f t="shared" ref="AB452:AJ452" si="314">SUMIF($R$315:$R$321,"&lt;&gt;0",AB$315:AB$321)</f>
        <v>0</v>
      </c>
      <c r="AC452" s="65">
        <f t="shared" si="314"/>
        <v>0</v>
      </c>
      <c r="AD452" s="65">
        <f t="shared" si="314"/>
        <v>0</v>
      </c>
      <c r="AE452" s="65">
        <f t="shared" si="314"/>
        <v>0</v>
      </c>
      <c r="AF452" s="65">
        <f t="shared" si="314"/>
        <v>0</v>
      </c>
      <c r="AG452" s="65">
        <f t="shared" si="314"/>
        <v>0</v>
      </c>
      <c r="AH452" s="65">
        <f t="shared" si="314"/>
        <v>0</v>
      </c>
      <c r="AI452" s="65">
        <f t="shared" si="314"/>
        <v>0</v>
      </c>
      <c r="AJ452" s="86">
        <f t="shared" si="314"/>
        <v>0</v>
      </c>
      <c r="AK452" s="69">
        <f t="shared" ref="AK452:AK458" si="315">SUM(AB452:AE452)</f>
        <v>0</v>
      </c>
      <c r="AL452" s="95">
        <f t="shared" ref="AL452:AL458" si="316">SUM(AG452:AJ452)</f>
        <v>0</v>
      </c>
      <c r="AM452" s="65">
        <f t="shared" ref="AM452:AX458" si="317">+H452-AA452</f>
        <v>0</v>
      </c>
      <c r="AN452" s="65">
        <f t="shared" si="317"/>
        <v>0</v>
      </c>
      <c r="AO452" s="65">
        <f t="shared" si="317"/>
        <v>0</v>
      </c>
      <c r="AP452" s="65">
        <f t="shared" si="317"/>
        <v>0</v>
      </c>
      <c r="AQ452" s="65">
        <f t="shared" si="317"/>
        <v>0</v>
      </c>
      <c r="AR452" s="65">
        <f t="shared" si="317"/>
        <v>0</v>
      </c>
      <c r="AS452" s="65">
        <f t="shared" si="317"/>
        <v>0</v>
      </c>
      <c r="AT452" s="65">
        <f t="shared" si="317"/>
        <v>0</v>
      </c>
      <c r="AU452" s="65">
        <f t="shared" si="317"/>
        <v>0</v>
      </c>
      <c r="AV452" s="86">
        <f t="shared" si="317"/>
        <v>0</v>
      </c>
      <c r="AW452" s="69">
        <f t="shared" si="317"/>
        <v>0</v>
      </c>
      <c r="AX452" s="87">
        <f t="shared" si="317"/>
        <v>0</v>
      </c>
      <c r="AY452" s="70" t="str">
        <f t="shared" ref="AY452:BA458" si="318">IFERROR(AM452/AA452,"")</f>
        <v/>
      </c>
      <c r="AZ452" s="70" t="str">
        <f t="shared" si="318"/>
        <v/>
      </c>
      <c r="BA452" s="70" t="str">
        <f t="shared" si="318"/>
        <v/>
      </c>
      <c r="BB452" s="70" t="str">
        <f t="shared" ref="BB452:BB458" si="319">IFERROR(AN452/AD452,"")</f>
        <v/>
      </c>
      <c r="BC452" s="70" t="str">
        <f t="shared" ref="BC452:BJ458" si="320">IFERROR(AQ452/AE452,"")</f>
        <v/>
      </c>
      <c r="BD452" s="70" t="str">
        <f t="shared" si="320"/>
        <v/>
      </c>
      <c r="BE452" s="70" t="str">
        <f t="shared" si="320"/>
        <v/>
      </c>
      <c r="BF452" s="70" t="str">
        <f t="shared" si="320"/>
        <v/>
      </c>
      <c r="BG452" s="70" t="str">
        <f t="shared" si="320"/>
        <v/>
      </c>
      <c r="BH452" s="89" t="str">
        <f t="shared" si="320"/>
        <v/>
      </c>
      <c r="BI452" s="90" t="str">
        <f t="shared" si="320"/>
        <v/>
      </c>
      <c r="BJ452" s="90" t="str">
        <f t="shared" si="320"/>
        <v/>
      </c>
      <c r="BK452" s="141" t="str">
        <f t="shared" si="309"/>
        <v/>
      </c>
      <c r="BL452" s="142" t="str">
        <f t="shared" si="309"/>
        <v/>
      </c>
      <c r="BM452" s="142" t="str">
        <f t="shared" si="309"/>
        <v/>
      </c>
      <c r="BN452" s="142" t="str">
        <f t="shared" si="309"/>
        <v/>
      </c>
      <c r="BO452" s="143" t="str">
        <f t="shared" si="309"/>
        <v/>
      </c>
      <c r="BP452" s="141" t="str">
        <f t="shared" si="310"/>
        <v/>
      </c>
      <c r="BQ452" s="142" t="str">
        <f t="shared" si="310"/>
        <v/>
      </c>
      <c r="BR452" s="142" t="str">
        <f t="shared" si="310"/>
        <v/>
      </c>
      <c r="BS452" s="142" t="str">
        <f t="shared" si="310"/>
        <v/>
      </c>
      <c r="BT452" s="143" t="str">
        <f t="shared" si="310"/>
        <v/>
      </c>
      <c r="BU452" s="141" t="str">
        <f t="shared" ref="BU452:BY458" si="321">IFERROR(BK452-BP452,"")</f>
        <v/>
      </c>
      <c r="BV452" s="142" t="str">
        <f t="shared" si="321"/>
        <v/>
      </c>
      <c r="BW452" s="143" t="str">
        <f t="shared" si="321"/>
        <v/>
      </c>
      <c r="BX452" s="142" t="str">
        <f t="shared" si="321"/>
        <v/>
      </c>
      <c r="BY452" s="143" t="str">
        <f t="shared" si="321"/>
        <v/>
      </c>
    </row>
    <row r="453" spans="1:77" hidden="1" outlineLevel="1" x14ac:dyDescent="0.2">
      <c r="F453" s="73" t="s">
        <v>118</v>
      </c>
      <c r="G453" s="60"/>
      <c r="H453" s="28">
        <f>SUMIF($E$14:$E$377,$F453,H$14:H$377)</f>
        <v>0</v>
      </c>
      <c r="I453" s="138">
        <f t="shared" si="311"/>
        <v>0</v>
      </c>
      <c r="J453" s="138">
        <f t="shared" si="311"/>
        <v>0</v>
      </c>
      <c r="K453" s="2">
        <f t="shared" si="311"/>
        <v>0</v>
      </c>
      <c r="L453" s="2">
        <f t="shared" si="311"/>
        <v>0</v>
      </c>
      <c r="M453" s="2">
        <f t="shared" si="311"/>
        <v>0</v>
      </c>
      <c r="N453" s="2">
        <f t="shared" si="311"/>
        <v>0</v>
      </c>
      <c r="O453" s="2">
        <f t="shared" si="311"/>
        <v>0</v>
      </c>
      <c r="P453" s="2">
        <f t="shared" si="311"/>
        <v>0</v>
      </c>
      <c r="Q453" s="29">
        <f t="shared" si="311"/>
        <v>0</v>
      </c>
      <c r="R453" s="30">
        <f t="shared" si="312"/>
        <v>0</v>
      </c>
      <c r="S453" s="34">
        <f t="shared" si="313"/>
        <v>0</v>
      </c>
      <c r="T453" s="3"/>
      <c r="Y453" s="73" t="s">
        <v>118</v>
      </c>
      <c r="Z453" s="60"/>
      <c r="AA453" s="2">
        <f>SUMIF($H$322:$H$328,"&lt;&gt;0",AA$322:AA$328)</f>
        <v>0</v>
      </c>
      <c r="AB453" s="2">
        <f t="shared" ref="AB453:AJ453" si="322">SUMIF($R$322:$R$328,"&lt;&gt;0",AB$322:AB$328)</f>
        <v>0</v>
      </c>
      <c r="AC453" s="2">
        <f t="shared" si="322"/>
        <v>0</v>
      </c>
      <c r="AD453" s="2">
        <f t="shared" si="322"/>
        <v>0</v>
      </c>
      <c r="AE453" s="2">
        <f t="shared" si="322"/>
        <v>0</v>
      </c>
      <c r="AF453" s="2">
        <f t="shared" si="322"/>
        <v>0</v>
      </c>
      <c r="AG453" s="2">
        <f t="shared" si="322"/>
        <v>0</v>
      </c>
      <c r="AH453" s="2">
        <f t="shared" si="322"/>
        <v>0</v>
      </c>
      <c r="AI453" s="2">
        <f t="shared" si="322"/>
        <v>0</v>
      </c>
      <c r="AJ453" s="29">
        <f t="shared" si="322"/>
        <v>0</v>
      </c>
      <c r="AK453" s="30">
        <f t="shared" si="315"/>
        <v>0</v>
      </c>
      <c r="AL453" s="34">
        <f t="shared" si="316"/>
        <v>0</v>
      </c>
      <c r="AM453" s="2">
        <f t="shared" si="317"/>
        <v>0</v>
      </c>
      <c r="AN453" s="2">
        <f t="shared" si="317"/>
        <v>0</v>
      </c>
      <c r="AO453" s="2">
        <f t="shared" si="317"/>
        <v>0</v>
      </c>
      <c r="AP453" s="2">
        <f t="shared" si="317"/>
        <v>0</v>
      </c>
      <c r="AQ453" s="2">
        <f t="shared" si="317"/>
        <v>0</v>
      </c>
      <c r="AR453" s="2">
        <f t="shared" si="317"/>
        <v>0</v>
      </c>
      <c r="AS453" s="2">
        <f t="shared" si="317"/>
        <v>0</v>
      </c>
      <c r="AT453" s="2">
        <f t="shared" si="317"/>
        <v>0</v>
      </c>
      <c r="AU453" s="2">
        <f t="shared" si="317"/>
        <v>0</v>
      </c>
      <c r="AV453" s="29">
        <f t="shared" si="317"/>
        <v>0</v>
      </c>
      <c r="AW453" s="30">
        <f t="shared" si="317"/>
        <v>0</v>
      </c>
      <c r="AX453" s="31">
        <f t="shared" si="317"/>
        <v>0</v>
      </c>
      <c r="AY453" s="38" t="str">
        <f t="shared" si="318"/>
        <v/>
      </c>
      <c r="AZ453" s="38" t="str">
        <f t="shared" si="318"/>
        <v/>
      </c>
      <c r="BA453" s="38" t="str">
        <f t="shared" si="318"/>
        <v/>
      </c>
      <c r="BB453" s="38" t="str">
        <f t="shared" si="319"/>
        <v/>
      </c>
      <c r="BC453" s="38" t="str">
        <f t="shared" si="320"/>
        <v/>
      </c>
      <c r="BD453" s="38" t="str">
        <f t="shared" si="320"/>
        <v/>
      </c>
      <c r="BE453" s="38" t="str">
        <f t="shared" si="320"/>
        <v/>
      </c>
      <c r="BF453" s="38" t="str">
        <f t="shared" si="320"/>
        <v/>
      </c>
      <c r="BG453" s="38" t="str">
        <f t="shared" si="320"/>
        <v/>
      </c>
      <c r="BH453" s="39" t="str">
        <f t="shared" si="320"/>
        <v/>
      </c>
      <c r="BI453" s="40" t="str">
        <f t="shared" si="320"/>
        <v/>
      </c>
      <c r="BJ453" s="40" t="str">
        <f t="shared" si="320"/>
        <v/>
      </c>
      <c r="BK453" s="146" t="str">
        <f t="shared" si="309"/>
        <v/>
      </c>
      <c r="BL453" s="96" t="str">
        <f t="shared" si="309"/>
        <v/>
      </c>
      <c r="BM453" s="96" t="str">
        <f t="shared" si="309"/>
        <v/>
      </c>
      <c r="BN453" s="96" t="str">
        <f t="shared" si="309"/>
        <v/>
      </c>
      <c r="BO453" s="147" t="str">
        <f t="shared" si="309"/>
        <v/>
      </c>
      <c r="BP453" s="146" t="str">
        <f t="shared" si="310"/>
        <v/>
      </c>
      <c r="BQ453" s="96" t="str">
        <f t="shared" si="310"/>
        <v/>
      </c>
      <c r="BR453" s="96" t="str">
        <f t="shared" si="310"/>
        <v/>
      </c>
      <c r="BS453" s="96" t="str">
        <f t="shared" si="310"/>
        <v/>
      </c>
      <c r="BT453" s="147" t="str">
        <f t="shared" si="310"/>
        <v/>
      </c>
      <c r="BU453" s="146" t="str">
        <f t="shared" si="321"/>
        <v/>
      </c>
      <c r="BV453" s="96" t="str">
        <f t="shared" si="321"/>
        <v/>
      </c>
      <c r="BW453" s="147" t="str">
        <f t="shared" si="321"/>
        <v/>
      </c>
      <c r="BX453" s="96" t="str">
        <f t="shared" si="321"/>
        <v/>
      </c>
      <c r="BY453" s="147" t="str">
        <f t="shared" si="321"/>
        <v/>
      </c>
    </row>
    <row r="454" spans="1:77" hidden="1" outlineLevel="1" x14ac:dyDescent="0.2">
      <c r="F454" s="73" t="s">
        <v>119</v>
      </c>
      <c r="G454" s="60"/>
      <c r="H454" s="28">
        <f>SUMIF($E$14:$E$377,$F454,H$14:H$377)</f>
        <v>0</v>
      </c>
      <c r="I454" s="138">
        <f t="shared" si="311"/>
        <v>0</v>
      </c>
      <c r="J454" s="138">
        <f t="shared" si="311"/>
        <v>0</v>
      </c>
      <c r="K454" s="2">
        <f t="shared" si="311"/>
        <v>0</v>
      </c>
      <c r="L454" s="2">
        <f t="shared" si="311"/>
        <v>0</v>
      </c>
      <c r="M454" s="2">
        <f t="shared" si="311"/>
        <v>0</v>
      </c>
      <c r="N454" s="2">
        <f t="shared" si="311"/>
        <v>0</v>
      </c>
      <c r="O454" s="2">
        <f t="shared" si="311"/>
        <v>0</v>
      </c>
      <c r="P454" s="2">
        <f t="shared" si="311"/>
        <v>0</v>
      </c>
      <c r="Q454" s="29">
        <f t="shared" si="311"/>
        <v>0</v>
      </c>
      <c r="R454" s="30">
        <f t="shared" si="312"/>
        <v>0</v>
      </c>
      <c r="S454" s="34">
        <f t="shared" si="313"/>
        <v>0</v>
      </c>
      <c r="T454" s="3"/>
      <c r="Y454" s="73" t="s">
        <v>119</v>
      </c>
      <c r="Z454" s="60"/>
      <c r="AA454" s="2">
        <f>SUMIF($H$329:$H$335,"&lt;&gt;0",AA$329:AA$335)</f>
        <v>0</v>
      </c>
      <c r="AB454" s="2">
        <f t="shared" ref="AB454:AJ454" si="323">SUMIF($R$329:$R$335,"&lt;&gt;0",AB$329:AB$335)</f>
        <v>0</v>
      </c>
      <c r="AC454" s="2">
        <f t="shared" si="323"/>
        <v>0</v>
      </c>
      <c r="AD454" s="2">
        <f t="shared" si="323"/>
        <v>0</v>
      </c>
      <c r="AE454" s="2">
        <f t="shared" si="323"/>
        <v>0</v>
      </c>
      <c r="AF454" s="2">
        <f t="shared" si="323"/>
        <v>0</v>
      </c>
      <c r="AG454" s="2">
        <f t="shared" si="323"/>
        <v>0</v>
      </c>
      <c r="AH454" s="2">
        <f t="shared" si="323"/>
        <v>0</v>
      </c>
      <c r="AI454" s="2">
        <f t="shared" si="323"/>
        <v>0</v>
      </c>
      <c r="AJ454" s="29">
        <f t="shared" si="323"/>
        <v>0</v>
      </c>
      <c r="AK454" s="30">
        <f t="shared" si="315"/>
        <v>0</v>
      </c>
      <c r="AL454" s="34">
        <f t="shared" si="316"/>
        <v>0</v>
      </c>
      <c r="AM454" s="2">
        <f t="shared" si="317"/>
        <v>0</v>
      </c>
      <c r="AN454" s="2">
        <f t="shared" si="317"/>
        <v>0</v>
      </c>
      <c r="AO454" s="2">
        <f t="shared" si="317"/>
        <v>0</v>
      </c>
      <c r="AP454" s="2">
        <f t="shared" si="317"/>
        <v>0</v>
      </c>
      <c r="AQ454" s="2">
        <f t="shared" si="317"/>
        <v>0</v>
      </c>
      <c r="AR454" s="2">
        <f t="shared" si="317"/>
        <v>0</v>
      </c>
      <c r="AS454" s="2">
        <f t="shared" si="317"/>
        <v>0</v>
      </c>
      <c r="AT454" s="2">
        <f t="shared" si="317"/>
        <v>0</v>
      </c>
      <c r="AU454" s="2">
        <f t="shared" si="317"/>
        <v>0</v>
      </c>
      <c r="AV454" s="29">
        <f t="shared" si="317"/>
        <v>0</v>
      </c>
      <c r="AW454" s="30">
        <f t="shared" si="317"/>
        <v>0</v>
      </c>
      <c r="AX454" s="31">
        <f t="shared" si="317"/>
        <v>0</v>
      </c>
      <c r="AY454" s="38" t="str">
        <f t="shared" si="318"/>
        <v/>
      </c>
      <c r="AZ454" s="38" t="str">
        <f t="shared" si="318"/>
        <v/>
      </c>
      <c r="BA454" s="38" t="str">
        <f t="shared" si="318"/>
        <v/>
      </c>
      <c r="BB454" s="38" t="str">
        <f t="shared" si="319"/>
        <v/>
      </c>
      <c r="BC454" s="38" t="str">
        <f t="shared" si="320"/>
        <v/>
      </c>
      <c r="BD454" s="38" t="str">
        <f t="shared" si="320"/>
        <v/>
      </c>
      <c r="BE454" s="38" t="str">
        <f t="shared" si="320"/>
        <v/>
      </c>
      <c r="BF454" s="38" t="str">
        <f t="shared" si="320"/>
        <v/>
      </c>
      <c r="BG454" s="38" t="str">
        <f t="shared" si="320"/>
        <v/>
      </c>
      <c r="BH454" s="39" t="str">
        <f t="shared" si="320"/>
        <v/>
      </c>
      <c r="BI454" s="40" t="str">
        <f t="shared" si="320"/>
        <v/>
      </c>
      <c r="BJ454" s="40" t="str">
        <f t="shared" si="320"/>
        <v/>
      </c>
      <c r="BK454" s="146" t="str">
        <f t="shared" si="309"/>
        <v/>
      </c>
      <c r="BL454" s="96" t="str">
        <f t="shared" si="309"/>
        <v/>
      </c>
      <c r="BM454" s="96" t="str">
        <f t="shared" si="309"/>
        <v/>
      </c>
      <c r="BN454" s="96" t="str">
        <f t="shared" si="309"/>
        <v/>
      </c>
      <c r="BO454" s="147" t="str">
        <f t="shared" si="309"/>
        <v/>
      </c>
      <c r="BP454" s="146" t="str">
        <f t="shared" si="310"/>
        <v/>
      </c>
      <c r="BQ454" s="96" t="str">
        <f t="shared" si="310"/>
        <v/>
      </c>
      <c r="BR454" s="96" t="str">
        <f t="shared" si="310"/>
        <v/>
      </c>
      <c r="BS454" s="96" t="str">
        <f t="shared" si="310"/>
        <v/>
      </c>
      <c r="BT454" s="147" t="str">
        <f t="shared" si="310"/>
        <v/>
      </c>
      <c r="BU454" s="146" t="str">
        <f t="shared" si="321"/>
        <v/>
      </c>
      <c r="BV454" s="96" t="str">
        <f t="shared" si="321"/>
        <v/>
      </c>
      <c r="BW454" s="147" t="str">
        <f t="shared" si="321"/>
        <v/>
      </c>
      <c r="BX454" s="96" t="str">
        <f t="shared" si="321"/>
        <v/>
      </c>
      <c r="BY454" s="147" t="str">
        <f t="shared" si="321"/>
        <v/>
      </c>
    </row>
    <row r="455" spans="1:77" hidden="1" outlineLevel="1" x14ac:dyDescent="0.2">
      <c r="F455" s="73" t="s">
        <v>120</v>
      </c>
      <c r="G455" s="60"/>
      <c r="H455" s="28">
        <f>SUMIF($E$14:$E$377,$F455,H$14:H$377)</f>
        <v>0</v>
      </c>
      <c r="I455" s="138">
        <f t="shared" si="311"/>
        <v>0</v>
      </c>
      <c r="J455" s="138">
        <f t="shared" si="311"/>
        <v>0</v>
      </c>
      <c r="K455" s="2">
        <f t="shared" si="311"/>
        <v>0</v>
      </c>
      <c r="L455" s="2">
        <f t="shared" si="311"/>
        <v>0</v>
      </c>
      <c r="M455" s="2">
        <f t="shared" si="311"/>
        <v>0</v>
      </c>
      <c r="N455" s="2">
        <f t="shared" si="311"/>
        <v>0</v>
      </c>
      <c r="O455" s="2">
        <f t="shared" si="311"/>
        <v>0</v>
      </c>
      <c r="P455" s="2">
        <f t="shared" si="311"/>
        <v>0</v>
      </c>
      <c r="Q455" s="29">
        <f t="shared" si="311"/>
        <v>0</v>
      </c>
      <c r="R455" s="30">
        <f t="shared" si="312"/>
        <v>0</v>
      </c>
      <c r="S455" s="34">
        <f t="shared" si="313"/>
        <v>0</v>
      </c>
      <c r="T455" s="3"/>
      <c r="Y455" s="73" t="s">
        <v>120</v>
      </c>
      <c r="Z455" s="60"/>
      <c r="AA455" s="2">
        <f>SUMIF($H$336:$H$342,"&lt;&gt;0",AA$336:AA$342)</f>
        <v>0</v>
      </c>
      <c r="AB455" s="2">
        <f t="shared" ref="AB455:AJ455" si="324">SUMIF($R$336:$R$342,"&lt;&gt;0",AB$336:AB$342)</f>
        <v>0</v>
      </c>
      <c r="AC455" s="2">
        <f t="shared" si="324"/>
        <v>0</v>
      </c>
      <c r="AD455" s="2">
        <f t="shared" si="324"/>
        <v>0</v>
      </c>
      <c r="AE455" s="2">
        <f t="shared" si="324"/>
        <v>0</v>
      </c>
      <c r="AF455" s="2">
        <f t="shared" si="324"/>
        <v>0</v>
      </c>
      <c r="AG455" s="2">
        <f t="shared" si="324"/>
        <v>0</v>
      </c>
      <c r="AH455" s="2">
        <f t="shared" si="324"/>
        <v>0</v>
      </c>
      <c r="AI455" s="2">
        <f t="shared" si="324"/>
        <v>0</v>
      </c>
      <c r="AJ455" s="29">
        <f t="shared" si="324"/>
        <v>0</v>
      </c>
      <c r="AK455" s="30">
        <f t="shared" si="315"/>
        <v>0</v>
      </c>
      <c r="AL455" s="34">
        <f t="shared" si="316"/>
        <v>0</v>
      </c>
      <c r="AM455" s="2">
        <f t="shared" si="317"/>
        <v>0</v>
      </c>
      <c r="AN455" s="2">
        <f t="shared" si="317"/>
        <v>0</v>
      </c>
      <c r="AO455" s="2">
        <f t="shared" si="317"/>
        <v>0</v>
      </c>
      <c r="AP455" s="2">
        <f t="shared" si="317"/>
        <v>0</v>
      </c>
      <c r="AQ455" s="2">
        <f t="shared" si="317"/>
        <v>0</v>
      </c>
      <c r="AR455" s="2">
        <f t="shared" si="317"/>
        <v>0</v>
      </c>
      <c r="AS455" s="2">
        <f t="shared" si="317"/>
        <v>0</v>
      </c>
      <c r="AT455" s="2">
        <f t="shared" si="317"/>
        <v>0</v>
      </c>
      <c r="AU455" s="2">
        <f t="shared" si="317"/>
        <v>0</v>
      </c>
      <c r="AV455" s="29">
        <f t="shared" si="317"/>
        <v>0</v>
      </c>
      <c r="AW455" s="30">
        <f t="shared" si="317"/>
        <v>0</v>
      </c>
      <c r="AX455" s="31">
        <f t="shared" si="317"/>
        <v>0</v>
      </c>
      <c r="AY455" s="38" t="str">
        <f t="shared" si="318"/>
        <v/>
      </c>
      <c r="AZ455" s="38" t="str">
        <f t="shared" si="318"/>
        <v/>
      </c>
      <c r="BA455" s="38" t="str">
        <f t="shared" si="318"/>
        <v/>
      </c>
      <c r="BB455" s="38" t="str">
        <f t="shared" si="319"/>
        <v/>
      </c>
      <c r="BC455" s="38" t="str">
        <f t="shared" si="320"/>
        <v/>
      </c>
      <c r="BD455" s="38" t="str">
        <f t="shared" si="320"/>
        <v/>
      </c>
      <c r="BE455" s="38" t="str">
        <f t="shared" si="320"/>
        <v/>
      </c>
      <c r="BF455" s="38" t="str">
        <f t="shared" si="320"/>
        <v/>
      </c>
      <c r="BG455" s="38" t="str">
        <f t="shared" si="320"/>
        <v/>
      </c>
      <c r="BH455" s="39" t="str">
        <f t="shared" si="320"/>
        <v/>
      </c>
      <c r="BI455" s="40" t="str">
        <f t="shared" si="320"/>
        <v/>
      </c>
      <c r="BJ455" s="40" t="str">
        <f t="shared" si="320"/>
        <v/>
      </c>
      <c r="BK455" s="146" t="str">
        <f t="shared" si="309"/>
        <v/>
      </c>
      <c r="BL455" s="96" t="str">
        <f t="shared" si="309"/>
        <v/>
      </c>
      <c r="BM455" s="96" t="str">
        <f t="shared" si="309"/>
        <v/>
      </c>
      <c r="BN455" s="96" t="str">
        <f t="shared" si="309"/>
        <v/>
      </c>
      <c r="BO455" s="147" t="str">
        <f t="shared" si="309"/>
        <v/>
      </c>
      <c r="BP455" s="146" t="str">
        <f t="shared" si="310"/>
        <v/>
      </c>
      <c r="BQ455" s="96" t="str">
        <f t="shared" si="310"/>
        <v/>
      </c>
      <c r="BR455" s="96" t="str">
        <f t="shared" si="310"/>
        <v/>
      </c>
      <c r="BS455" s="96" t="str">
        <f t="shared" si="310"/>
        <v/>
      </c>
      <c r="BT455" s="147" t="str">
        <f t="shared" si="310"/>
        <v/>
      </c>
      <c r="BU455" s="146" t="str">
        <f t="shared" si="321"/>
        <v/>
      </c>
      <c r="BV455" s="96" t="str">
        <f t="shared" si="321"/>
        <v/>
      </c>
      <c r="BW455" s="147" t="str">
        <f t="shared" si="321"/>
        <v/>
      </c>
      <c r="BX455" s="96" t="str">
        <f t="shared" si="321"/>
        <v/>
      </c>
      <c r="BY455" s="147" t="str">
        <f t="shared" si="321"/>
        <v/>
      </c>
    </row>
    <row r="456" spans="1:77" ht="13.5" hidden="1" outlineLevel="1" thickBot="1" x14ac:dyDescent="0.25">
      <c r="F456" s="78" t="s">
        <v>121</v>
      </c>
      <c r="G456" s="61"/>
      <c r="H456" s="43">
        <f>SUMIF($E$14:$E$377,$F456,H$14:H$377)</f>
        <v>0</v>
      </c>
      <c r="I456" s="44">
        <f t="shared" si="311"/>
        <v>0</v>
      </c>
      <c r="J456" s="44">
        <f t="shared" si="311"/>
        <v>0</v>
      </c>
      <c r="K456" s="44">
        <f t="shared" si="311"/>
        <v>0</v>
      </c>
      <c r="L456" s="44">
        <f t="shared" si="311"/>
        <v>0</v>
      </c>
      <c r="M456" s="44">
        <f t="shared" si="311"/>
        <v>0</v>
      </c>
      <c r="N456" s="44">
        <f t="shared" si="311"/>
        <v>0</v>
      </c>
      <c r="O456" s="44">
        <f t="shared" si="311"/>
        <v>0</v>
      </c>
      <c r="P456" s="44">
        <f t="shared" si="311"/>
        <v>0</v>
      </c>
      <c r="Q456" s="45">
        <f t="shared" si="311"/>
        <v>0</v>
      </c>
      <c r="R456" s="46">
        <f t="shared" si="312"/>
        <v>0</v>
      </c>
      <c r="S456" s="51">
        <f t="shared" si="313"/>
        <v>0</v>
      </c>
      <c r="T456" s="3"/>
      <c r="U456" s="42"/>
      <c r="V456" s="42"/>
      <c r="W456" s="42"/>
      <c r="X456" s="42"/>
      <c r="Y456" s="78" t="s">
        <v>121</v>
      </c>
      <c r="Z456" s="61"/>
      <c r="AA456" s="44">
        <f>SUMIF($H$343:$H$349,"&lt;&gt;0",AA$343:AA$349)</f>
        <v>0</v>
      </c>
      <c r="AB456" s="44">
        <f t="shared" ref="AB456:AJ456" si="325">SUMIF($R$343:$R$349,"&lt;&gt;0",AB$343:AB$349)</f>
        <v>0</v>
      </c>
      <c r="AC456" s="44">
        <f t="shared" si="325"/>
        <v>0</v>
      </c>
      <c r="AD456" s="44">
        <f t="shared" si="325"/>
        <v>0</v>
      </c>
      <c r="AE456" s="44">
        <f t="shared" si="325"/>
        <v>0</v>
      </c>
      <c r="AF456" s="44">
        <f t="shared" si="325"/>
        <v>0</v>
      </c>
      <c r="AG456" s="44">
        <f t="shared" si="325"/>
        <v>0</v>
      </c>
      <c r="AH456" s="44">
        <f t="shared" si="325"/>
        <v>0</v>
      </c>
      <c r="AI456" s="44">
        <f t="shared" si="325"/>
        <v>0</v>
      </c>
      <c r="AJ456" s="45">
        <f t="shared" si="325"/>
        <v>0</v>
      </c>
      <c r="AK456" s="46">
        <f t="shared" si="315"/>
        <v>0</v>
      </c>
      <c r="AL456" s="51">
        <f t="shared" si="316"/>
        <v>0</v>
      </c>
      <c r="AM456" s="44">
        <f t="shared" si="317"/>
        <v>0</v>
      </c>
      <c r="AN456" s="44">
        <f t="shared" si="317"/>
        <v>0</v>
      </c>
      <c r="AO456" s="44">
        <f t="shared" si="317"/>
        <v>0</v>
      </c>
      <c r="AP456" s="44">
        <f t="shared" si="317"/>
        <v>0</v>
      </c>
      <c r="AQ456" s="44">
        <f t="shared" si="317"/>
        <v>0</v>
      </c>
      <c r="AR456" s="44">
        <f t="shared" si="317"/>
        <v>0</v>
      </c>
      <c r="AS456" s="44">
        <f t="shared" si="317"/>
        <v>0</v>
      </c>
      <c r="AT456" s="44">
        <f t="shared" si="317"/>
        <v>0</v>
      </c>
      <c r="AU456" s="44">
        <f t="shared" si="317"/>
        <v>0</v>
      </c>
      <c r="AV456" s="45">
        <f t="shared" si="317"/>
        <v>0</v>
      </c>
      <c r="AW456" s="46">
        <f t="shared" si="317"/>
        <v>0</v>
      </c>
      <c r="AX456" s="47">
        <f t="shared" si="317"/>
        <v>0</v>
      </c>
      <c r="AY456" s="56" t="str">
        <f t="shared" si="318"/>
        <v/>
      </c>
      <c r="AZ456" s="56" t="str">
        <f t="shared" si="318"/>
        <v/>
      </c>
      <c r="BA456" s="56" t="str">
        <f t="shared" si="318"/>
        <v/>
      </c>
      <c r="BB456" s="56" t="str">
        <f t="shared" si="319"/>
        <v/>
      </c>
      <c r="BC456" s="56" t="str">
        <f t="shared" si="320"/>
        <v/>
      </c>
      <c r="BD456" s="56" t="str">
        <f t="shared" si="320"/>
        <v/>
      </c>
      <c r="BE456" s="56" t="str">
        <f t="shared" si="320"/>
        <v/>
      </c>
      <c r="BF456" s="56" t="str">
        <f t="shared" si="320"/>
        <v/>
      </c>
      <c r="BG456" s="56" t="str">
        <f t="shared" si="320"/>
        <v/>
      </c>
      <c r="BH456" s="57" t="str">
        <f t="shared" si="320"/>
        <v/>
      </c>
      <c r="BI456" s="58" t="str">
        <f t="shared" si="320"/>
        <v/>
      </c>
      <c r="BJ456" s="58" t="str">
        <f t="shared" si="320"/>
        <v/>
      </c>
      <c r="BK456" s="149" t="str">
        <f t="shared" si="309"/>
        <v/>
      </c>
      <c r="BL456" s="150" t="str">
        <f t="shared" si="309"/>
        <v/>
      </c>
      <c r="BM456" s="150" t="str">
        <f t="shared" si="309"/>
        <v/>
      </c>
      <c r="BN456" s="150" t="str">
        <f t="shared" si="309"/>
        <v/>
      </c>
      <c r="BO456" s="151" t="str">
        <f t="shared" si="309"/>
        <v/>
      </c>
      <c r="BP456" s="149" t="str">
        <f t="shared" si="310"/>
        <v/>
      </c>
      <c r="BQ456" s="150" t="str">
        <f t="shared" si="310"/>
        <v/>
      </c>
      <c r="BR456" s="150" t="str">
        <f t="shared" si="310"/>
        <v/>
      </c>
      <c r="BS456" s="150" t="str">
        <f t="shared" si="310"/>
        <v/>
      </c>
      <c r="BT456" s="151" t="str">
        <f t="shared" si="310"/>
        <v/>
      </c>
      <c r="BU456" s="149" t="str">
        <f t="shared" si="321"/>
        <v/>
      </c>
      <c r="BV456" s="150" t="str">
        <f t="shared" si="321"/>
        <v/>
      </c>
      <c r="BW456" s="151" t="str">
        <f t="shared" si="321"/>
        <v/>
      </c>
      <c r="BX456" s="150" t="str">
        <f t="shared" si="321"/>
        <v/>
      </c>
      <c r="BY456" s="151" t="str">
        <f t="shared" si="321"/>
        <v/>
      </c>
    </row>
    <row r="457" spans="1:77" hidden="1" outlineLevel="1" x14ac:dyDescent="0.2">
      <c r="A457" t="s">
        <v>46</v>
      </c>
      <c r="B457" t="s">
        <v>46</v>
      </c>
      <c r="C457" t="s">
        <v>122</v>
      </c>
      <c r="D457" t="s">
        <v>122</v>
      </c>
      <c r="F457" s="83" t="s">
        <v>123</v>
      </c>
      <c r="G457" s="60"/>
      <c r="H457" s="32">
        <f t="shared" ref="H457:Q457" si="326">SUM(H452:H456)</f>
        <v>0</v>
      </c>
      <c r="I457" s="5">
        <f>SUM(I452:I456)</f>
        <v>0</v>
      </c>
      <c r="J457" s="5">
        <f>SUM(J452:J456)</f>
        <v>0</v>
      </c>
      <c r="K457" s="5">
        <f t="shared" si="326"/>
        <v>0</v>
      </c>
      <c r="L457" s="5">
        <f t="shared" si="326"/>
        <v>0</v>
      </c>
      <c r="M457" s="5">
        <f t="shared" si="326"/>
        <v>0</v>
      </c>
      <c r="N457" s="5">
        <f>SUM(N452:N456)</f>
        <v>0</v>
      </c>
      <c r="O457" s="5">
        <f>SUM(O452:O456)</f>
        <v>0</v>
      </c>
      <c r="P457" s="5">
        <f t="shared" si="326"/>
        <v>0</v>
      </c>
      <c r="Q457" s="33">
        <f t="shared" si="326"/>
        <v>0</v>
      </c>
      <c r="R457" s="74">
        <f t="shared" si="312"/>
        <v>0</v>
      </c>
      <c r="S457" s="34">
        <f t="shared" si="313"/>
        <v>0</v>
      </c>
      <c r="T457" s="3" t="s">
        <v>49</v>
      </c>
      <c r="U457" t="s">
        <v>49</v>
      </c>
      <c r="V457" t="s">
        <v>122</v>
      </c>
      <c r="W457" t="s">
        <v>122</v>
      </c>
      <c r="Y457" s="83" t="s">
        <v>123</v>
      </c>
      <c r="Z457" s="60"/>
      <c r="AA457" s="5">
        <f t="shared" ref="AA457:AJ457" si="327">SUM(AA452:AA456)</f>
        <v>0</v>
      </c>
      <c r="AB457" s="5">
        <f>SUM(AB452:AB456)</f>
        <v>0</v>
      </c>
      <c r="AC457" s="5">
        <f>SUM(AC452:AC456)</f>
        <v>0</v>
      </c>
      <c r="AD457" s="5">
        <f t="shared" si="327"/>
        <v>0</v>
      </c>
      <c r="AE457" s="5">
        <f t="shared" si="327"/>
        <v>0</v>
      </c>
      <c r="AF457" s="5">
        <f t="shared" si="327"/>
        <v>0</v>
      </c>
      <c r="AG457" s="5">
        <f>SUM(AG452:AG456)</f>
        <v>0</v>
      </c>
      <c r="AH457" s="5">
        <f>SUM(AH452:AH456)</f>
        <v>0</v>
      </c>
      <c r="AI457" s="5">
        <f t="shared" si="327"/>
        <v>0</v>
      </c>
      <c r="AJ457" s="33">
        <f t="shared" si="327"/>
        <v>0</v>
      </c>
      <c r="AK457" s="74">
        <f t="shared" si="315"/>
        <v>0</v>
      </c>
      <c r="AL457" s="34">
        <f t="shared" si="316"/>
        <v>0</v>
      </c>
      <c r="AM457" s="2">
        <f t="shared" si="317"/>
        <v>0</v>
      </c>
      <c r="AN457" s="2">
        <f t="shared" si="317"/>
        <v>0</v>
      </c>
      <c r="AO457" s="2">
        <f t="shared" si="317"/>
        <v>0</v>
      </c>
      <c r="AP457" s="2">
        <f t="shared" si="317"/>
        <v>0</v>
      </c>
      <c r="AQ457" s="2">
        <f t="shared" si="317"/>
        <v>0</v>
      </c>
      <c r="AR457" s="2">
        <f t="shared" si="317"/>
        <v>0</v>
      </c>
      <c r="AS457" s="2">
        <f t="shared" si="317"/>
        <v>0</v>
      </c>
      <c r="AT457" s="2">
        <f t="shared" si="317"/>
        <v>0</v>
      </c>
      <c r="AU457" s="2">
        <f t="shared" si="317"/>
        <v>0</v>
      </c>
      <c r="AV457" s="29">
        <f t="shared" si="317"/>
        <v>0</v>
      </c>
      <c r="AW457" s="30">
        <f t="shared" si="317"/>
        <v>0</v>
      </c>
      <c r="AX457" s="31">
        <f t="shared" si="317"/>
        <v>0</v>
      </c>
      <c r="AY457" s="38" t="str">
        <f t="shared" si="318"/>
        <v/>
      </c>
      <c r="AZ457" s="38" t="str">
        <f t="shared" si="318"/>
        <v/>
      </c>
      <c r="BA457" s="38" t="str">
        <f t="shared" si="318"/>
        <v/>
      </c>
      <c r="BB457" s="38" t="str">
        <f t="shared" si="319"/>
        <v/>
      </c>
      <c r="BC457" s="38" t="str">
        <f t="shared" si="320"/>
        <v/>
      </c>
      <c r="BD457" s="38" t="str">
        <f t="shared" si="320"/>
        <v/>
      </c>
      <c r="BE457" s="38" t="str">
        <f t="shared" si="320"/>
        <v/>
      </c>
      <c r="BF457" s="38" t="str">
        <f t="shared" si="320"/>
        <v/>
      </c>
      <c r="BG457" s="38" t="str">
        <f t="shared" si="320"/>
        <v/>
      </c>
      <c r="BH457" s="39" t="str">
        <f t="shared" si="320"/>
        <v/>
      </c>
      <c r="BI457" s="40" t="str">
        <f t="shared" si="320"/>
        <v/>
      </c>
      <c r="BJ457" s="40" t="str">
        <f t="shared" si="320"/>
        <v/>
      </c>
      <c r="BK457" s="146" t="str">
        <f t="shared" si="309"/>
        <v/>
      </c>
      <c r="BL457" s="96" t="str">
        <f t="shared" si="309"/>
        <v/>
      </c>
      <c r="BM457" s="96" t="str">
        <f t="shared" si="309"/>
        <v/>
      </c>
      <c r="BN457" s="96" t="str">
        <f t="shared" si="309"/>
        <v/>
      </c>
      <c r="BO457" s="147" t="str">
        <f t="shared" si="309"/>
        <v/>
      </c>
      <c r="BP457" s="146" t="str">
        <f t="shared" si="310"/>
        <v/>
      </c>
      <c r="BQ457" s="96" t="str">
        <f t="shared" si="310"/>
        <v/>
      </c>
      <c r="BR457" s="96" t="str">
        <f t="shared" si="310"/>
        <v/>
      </c>
      <c r="BS457" s="96" t="str">
        <f t="shared" si="310"/>
        <v/>
      </c>
      <c r="BT457" s="147" t="str">
        <f t="shared" si="310"/>
        <v/>
      </c>
      <c r="BU457" s="146" t="str">
        <f t="shared" si="321"/>
        <v/>
      </c>
      <c r="BV457" s="96" t="str">
        <f t="shared" si="321"/>
        <v/>
      </c>
      <c r="BW457" s="147" t="str">
        <f t="shared" si="321"/>
        <v/>
      </c>
      <c r="BX457" s="96" t="str">
        <f t="shared" si="321"/>
        <v/>
      </c>
      <c r="BY457" s="147" t="str">
        <f t="shared" si="321"/>
        <v/>
      </c>
    </row>
    <row r="458" spans="1:77" ht="13.5" hidden="1" outlineLevel="1" thickBot="1" x14ac:dyDescent="0.25">
      <c r="A458" t="s">
        <v>46</v>
      </c>
      <c r="B458" t="s">
        <v>46</v>
      </c>
      <c r="C458" t="s">
        <v>122</v>
      </c>
      <c r="D458" t="s">
        <v>122</v>
      </c>
      <c r="F458" s="78" t="s">
        <v>124</v>
      </c>
      <c r="G458" s="61"/>
      <c r="H458" s="48">
        <f>SUMIFS(H$7:H$377,$B$7:$B$377,$B458,$D$7:$D$377,$D458)</f>
        <v>0</v>
      </c>
      <c r="I458" s="49">
        <f t="shared" ref="I458:Q458" si="328">SUMIFS(I$7:I$377,$B$7:$B$377,$B458,$D$7:$D$377,$D458)</f>
        <v>0</v>
      </c>
      <c r="J458" s="49">
        <f t="shared" si="328"/>
        <v>0</v>
      </c>
      <c r="K458" s="49">
        <f t="shared" si="328"/>
        <v>0</v>
      </c>
      <c r="L458" s="49">
        <f t="shared" si="328"/>
        <v>0</v>
      </c>
      <c r="M458" s="49">
        <f t="shared" si="328"/>
        <v>0</v>
      </c>
      <c r="N458" s="49">
        <f t="shared" si="328"/>
        <v>0</v>
      </c>
      <c r="O458" s="49">
        <f t="shared" si="328"/>
        <v>0</v>
      </c>
      <c r="P458" s="49">
        <f t="shared" si="328"/>
        <v>0</v>
      </c>
      <c r="Q458" s="50">
        <f t="shared" si="328"/>
        <v>0</v>
      </c>
      <c r="R458" s="79">
        <f t="shared" si="312"/>
        <v>0</v>
      </c>
      <c r="S458" s="51">
        <f t="shared" si="313"/>
        <v>0</v>
      </c>
      <c r="T458" s="3" t="s">
        <v>49</v>
      </c>
      <c r="U458" s="42" t="s">
        <v>49</v>
      </c>
      <c r="V458" s="42" t="s">
        <v>122</v>
      </c>
      <c r="W458" s="42" t="s">
        <v>122</v>
      </c>
      <c r="X458" s="42"/>
      <c r="Y458" s="78" t="s">
        <v>124</v>
      </c>
      <c r="Z458" s="61"/>
      <c r="AA458" s="49">
        <f>SUMIFS(AA$14:AA$377,$H$14:$H$377,"&lt;&gt;0",$W$14:$W$377,"11 Nov")</f>
        <v>0</v>
      </c>
      <c r="AB458" s="49">
        <f t="shared" ref="AB458:AJ458" si="329">SUMIFS(AB$14:AB$377,$R$14:$R$377,"&lt;&gt;0",$W$14:$W$377,"11 Nov")</f>
        <v>0</v>
      </c>
      <c r="AC458" s="49">
        <f t="shared" si="329"/>
        <v>0</v>
      </c>
      <c r="AD458" s="49">
        <f t="shared" si="329"/>
        <v>0</v>
      </c>
      <c r="AE458" s="49">
        <f t="shared" si="329"/>
        <v>0</v>
      </c>
      <c r="AF458" s="49">
        <f t="shared" si="329"/>
        <v>0</v>
      </c>
      <c r="AG458" s="49">
        <f t="shared" si="329"/>
        <v>0</v>
      </c>
      <c r="AH458" s="49">
        <f t="shared" si="329"/>
        <v>0</v>
      </c>
      <c r="AI458" s="49">
        <f t="shared" si="329"/>
        <v>0</v>
      </c>
      <c r="AJ458" s="50">
        <f t="shared" si="329"/>
        <v>0</v>
      </c>
      <c r="AK458" s="79">
        <f t="shared" si="315"/>
        <v>0</v>
      </c>
      <c r="AL458" s="51">
        <f t="shared" si="316"/>
        <v>0</v>
      </c>
      <c r="AM458" s="44">
        <f t="shared" si="317"/>
        <v>0</v>
      </c>
      <c r="AN458" s="44">
        <f t="shared" si="317"/>
        <v>0</v>
      </c>
      <c r="AO458" s="44">
        <f t="shared" si="317"/>
        <v>0</v>
      </c>
      <c r="AP458" s="44">
        <f t="shared" si="317"/>
        <v>0</v>
      </c>
      <c r="AQ458" s="44">
        <f t="shared" si="317"/>
        <v>0</v>
      </c>
      <c r="AR458" s="44">
        <f t="shared" si="317"/>
        <v>0</v>
      </c>
      <c r="AS458" s="44">
        <f t="shared" si="317"/>
        <v>0</v>
      </c>
      <c r="AT458" s="44">
        <f t="shared" si="317"/>
        <v>0</v>
      </c>
      <c r="AU458" s="44">
        <f t="shared" si="317"/>
        <v>0</v>
      </c>
      <c r="AV458" s="45">
        <f t="shared" si="317"/>
        <v>0</v>
      </c>
      <c r="AW458" s="46">
        <f t="shared" si="317"/>
        <v>0</v>
      </c>
      <c r="AX458" s="47">
        <f t="shared" si="317"/>
        <v>0</v>
      </c>
      <c r="AY458" s="56" t="str">
        <f t="shared" si="318"/>
        <v/>
      </c>
      <c r="AZ458" s="56" t="str">
        <f t="shared" si="318"/>
        <v/>
      </c>
      <c r="BA458" s="56" t="str">
        <f t="shared" si="318"/>
        <v/>
      </c>
      <c r="BB458" s="56" t="str">
        <f t="shared" si="319"/>
        <v/>
      </c>
      <c r="BC458" s="56" t="str">
        <f t="shared" si="320"/>
        <v/>
      </c>
      <c r="BD458" s="56" t="str">
        <f t="shared" si="320"/>
        <v/>
      </c>
      <c r="BE458" s="56" t="str">
        <f t="shared" si="320"/>
        <v/>
      </c>
      <c r="BF458" s="56" t="str">
        <f t="shared" si="320"/>
        <v/>
      </c>
      <c r="BG458" s="56" t="str">
        <f t="shared" si="320"/>
        <v/>
      </c>
      <c r="BH458" s="57" t="str">
        <f t="shared" si="320"/>
        <v/>
      </c>
      <c r="BI458" s="58" t="str">
        <f t="shared" si="320"/>
        <v/>
      </c>
      <c r="BJ458" s="58" t="str">
        <f t="shared" si="320"/>
        <v/>
      </c>
      <c r="BK458" s="149" t="str">
        <f t="shared" si="309"/>
        <v/>
      </c>
      <c r="BL458" s="150" t="str">
        <f t="shared" si="309"/>
        <v/>
      </c>
      <c r="BM458" s="150" t="str">
        <f t="shared" si="309"/>
        <v/>
      </c>
      <c r="BN458" s="150" t="str">
        <f t="shared" si="309"/>
        <v/>
      </c>
      <c r="BO458" s="151" t="str">
        <f t="shared" si="309"/>
        <v/>
      </c>
      <c r="BP458" s="149" t="str">
        <f t="shared" si="310"/>
        <v/>
      </c>
      <c r="BQ458" s="150" t="str">
        <f t="shared" si="310"/>
        <v/>
      </c>
      <c r="BR458" s="150" t="str">
        <f t="shared" si="310"/>
        <v/>
      </c>
      <c r="BS458" s="150" t="str">
        <f t="shared" si="310"/>
        <v/>
      </c>
      <c r="BT458" s="151" t="str">
        <f t="shared" si="310"/>
        <v/>
      </c>
      <c r="BU458" s="149" t="str">
        <f t="shared" si="321"/>
        <v/>
      </c>
      <c r="BV458" s="150" t="str">
        <f t="shared" si="321"/>
        <v/>
      </c>
      <c r="BW458" s="151" t="str">
        <f t="shared" si="321"/>
        <v/>
      </c>
      <c r="BX458" s="150" t="str">
        <f t="shared" si="321"/>
        <v/>
      </c>
      <c r="BY458" s="151" t="str">
        <f t="shared" si="321"/>
        <v/>
      </c>
    </row>
    <row r="459" spans="1:77" hidden="1" outlineLevel="6" x14ac:dyDescent="0.2">
      <c r="R459" s="1"/>
      <c r="T459" s="3"/>
      <c r="AK459" s="1"/>
      <c r="AW459" s="3"/>
      <c r="BI459" s="1"/>
      <c r="BK459" s="96" t="str">
        <f t="shared" si="309"/>
        <v/>
      </c>
      <c r="BL459" s="96" t="str">
        <f t="shared" si="309"/>
        <v/>
      </c>
      <c r="BM459" s="96" t="str">
        <f t="shared" si="309"/>
        <v/>
      </c>
      <c r="BN459" s="96" t="str">
        <f t="shared" si="309"/>
        <v/>
      </c>
      <c r="BO459" s="96" t="str">
        <f t="shared" si="309"/>
        <v/>
      </c>
      <c r="BP459" s="96" t="str">
        <f t="shared" si="310"/>
        <v/>
      </c>
      <c r="BQ459" s="96" t="str">
        <f t="shared" si="310"/>
        <v/>
      </c>
      <c r="BR459" s="96" t="str">
        <f t="shared" si="310"/>
        <v/>
      </c>
      <c r="BS459" s="96" t="str">
        <f t="shared" si="310"/>
        <v/>
      </c>
      <c r="BT459" s="96" t="str">
        <f t="shared" si="310"/>
        <v/>
      </c>
    </row>
    <row r="460" spans="1:77" hidden="1" outlineLevel="7" x14ac:dyDescent="0.2">
      <c r="F460" s="62" t="s">
        <v>125</v>
      </c>
      <c r="G460" s="63"/>
      <c r="H460" s="64">
        <f>SUMIF($E$14:$E$377,$F460,$H$14:$H$377)</f>
        <v>0</v>
      </c>
      <c r="I460" s="65">
        <f t="shared" ref="I460:Q463" si="330">SUMIF($E$14:$E$377,$F460,I$14:I$377)</f>
        <v>0</v>
      </c>
      <c r="J460" s="65">
        <f t="shared" si="330"/>
        <v>0</v>
      </c>
      <c r="K460" s="65">
        <f t="shared" si="330"/>
        <v>0</v>
      </c>
      <c r="L460" s="65">
        <f t="shared" si="330"/>
        <v>0</v>
      </c>
      <c r="M460" s="65">
        <f t="shared" si="330"/>
        <v>0</v>
      </c>
      <c r="N460" s="65">
        <f t="shared" si="330"/>
        <v>0</v>
      </c>
      <c r="O460" s="65">
        <f t="shared" si="330"/>
        <v>0</v>
      </c>
      <c r="P460" s="65">
        <f t="shared" si="330"/>
        <v>0</v>
      </c>
      <c r="Q460" s="86">
        <f t="shared" si="330"/>
        <v>0</v>
      </c>
      <c r="R460" s="69">
        <f t="shared" ref="R460:R465" si="331">SUM(I460:L460)</f>
        <v>0</v>
      </c>
      <c r="S460" s="95">
        <f t="shared" ref="S460:S465" si="332">SUM(N460:Q460)</f>
        <v>0</v>
      </c>
      <c r="T460" s="3"/>
      <c r="U460" s="67"/>
      <c r="V460" s="67"/>
      <c r="W460" s="67"/>
      <c r="X460" s="67"/>
      <c r="Y460" s="62" t="s">
        <v>125</v>
      </c>
      <c r="Z460" s="63"/>
      <c r="AA460" s="65">
        <f>SUMIF($H$350:$H$356,"&lt;&gt;0",AA$350:AA$356)</f>
        <v>0</v>
      </c>
      <c r="AB460" s="65">
        <f t="shared" ref="AB460:AJ460" si="333">SUMIF($R$350:$R$356,"&lt;&gt;0",AB$350:AB$356)</f>
        <v>0</v>
      </c>
      <c r="AC460" s="65">
        <f t="shared" si="333"/>
        <v>0</v>
      </c>
      <c r="AD460" s="65">
        <f t="shared" si="333"/>
        <v>0</v>
      </c>
      <c r="AE460" s="65">
        <f t="shared" si="333"/>
        <v>0</v>
      </c>
      <c r="AF460" s="65">
        <f t="shared" si="333"/>
        <v>0</v>
      </c>
      <c r="AG460" s="65">
        <f t="shared" si="333"/>
        <v>0</v>
      </c>
      <c r="AH460" s="65">
        <f t="shared" si="333"/>
        <v>0</v>
      </c>
      <c r="AI460" s="65">
        <f t="shared" si="333"/>
        <v>0</v>
      </c>
      <c r="AJ460" s="86">
        <f t="shared" si="333"/>
        <v>0</v>
      </c>
      <c r="AK460" s="69">
        <f t="shared" ref="AK460:AK465" si="334">SUM(AB460:AE460)</f>
        <v>0</v>
      </c>
      <c r="AL460" s="95">
        <f t="shared" ref="AL460:AL465" si="335">SUM(AG460:AJ460)</f>
        <v>0</v>
      </c>
      <c r="AM460" s="65">
        <f t="shared" ref="AM460:AX465" si="336">+H460-AA460</f>
        <v>0</v>
      </c>
      <c r="AN460" s="65">
        <f t="shared" si="336"/>
        <v>0</v>
      </c>
      <c r="AO460" s="65">
        <f t="shared" si="336"/>
        <v>0</v>
      </c>
      <c r="AP460" s="65">
        <f t="shared" si="336"/>
        <v>0</v>
      </c>
      <c r="AQ460" s="65">
        <f t="shared" si="336"/>
        <v>0</v>
      </c>
      <c r="AR460" s="65">
        <f t="shared" si="336"/>
        <v>0</v>
      </c>
      <c r="AS460" s="65">
        <f t="shared" si="336"/>
        <v>0</v>
      </c>
      <c r="AT460" s="65">
        <f t="shared" si="336"/>
        <v>0</v>
      </c>
      <c r="AU460" s="65">
        <f t="shared" si="336"/>
        <v>0</v>
      </c>
      <c r="AV460" s="86">
        <f t="shared" si="336"/>
        <v>0</v>
      </c>
      <c r="AW460" s="69">
        <f t="shared" si="336"/>
        <v>0</v>
      </c>
      <c r="AX460" s="87">
        <f t="shared" si="336"/>
        <v>0</v>
      </c>
      <c r="AY460" s="70" t="str">
        <f t="shared" ref="AY460:BA465" si="337">IFERROR(AM460/AA460,"")</f>
        <v/>
      </c>
      <c r="AZ460" s="70" t="str">
        <f t="shared" si="337"/>
        <v/>
      </c>
      <c r="BA460" s="70" t="str">
        <f t="shared" si="337"/>
        <v/>
      </c>
      <c r="BB460" s="70" t="str">
        <f t="shared" ref="BB460:BB465" si="338">IFERROR(AN460/AD460,"")</f>
        <v/>
      </c>
      <c r="BC460" s="70" t="str">
        <f t="shared" ref="BC460:BJ465" si="339">IFERROR(AQ460/AE460,"")</f>
        <v/>
      </c>
      <c r="BD460" s="70" t="str">
        <f t="shared" si="339"/>
        <v/>
      </c>
      <c r="BE460" s="70" t="str">
        <f t="shared" si="339"/>
        <v/>
      </c>
      <c r="BF460" s="70" t="str">
        <f t="shared" si="339"/>
        <v/>
      </c>
      <c r="BG460" s="70" t="str">
        <f t="shared" si="339"/>
        <v/>
      </c>
      <c r="BH460" s="89" t="str">
        <f t="shared" si="339"/>
        <v/>
      </c>
      <c r="BI460" s="90" t="str">
        <f t="shared" si="339"/>
        <v/>
      </c>
      <c r="BJ460" s="90" t="str">
        <f t="shared" si="339"/>
        <v/>
      </c>
      <c r="BK460" s="141" t="str">
        <f t="shared" si="309"/>
        <v/>
      </c>
      <c r="BL460" s="142" t="str">
        <f t="shared" si="309"/>
        <v/>
      </c>
      <c r="BM460" s="142" t="str">
        <f t="shared" si="309"/>
        <v/>
      </c>
      <c r="BN460" s="142" t="str">
        <f t="shared" si="309"/>
        <v/>
      </c>
      <c r="BO460" s="143" t="str">
        <f t="shared" si="309"/>
        <v/>
      </c>
      <c r="BP460" s="141" t="str">
        <f t="shared" si="310"/>
        <v/>
      </c>
      <c r="BQ460" s="142" t="str">
        <f t="shared" si="310"/>
        <v/>
      </c>
      <c r="BR460" s="142" t="str">
        <f t="shared" si="310"/>
        <v/>
      </c>
      <c r="BS460" s="142" t="str">
        <f t="shared" si="310"/>
        <v/>
      </c>
      <c r="BT460" s="143" t="str">
        <f t="shared" si="310"/>
        <v/>
      </c>
      <c r="BU460" s="116" t="str">
        <f t="shared" ref="BU460:BY465" si="340">IFERROR(BK460-BP460,"")</f>
        <v/>
      </c>
      <c r="BV460" s="117" t="str">
        <f t="shared" si="340"/>
        <v/>
      </c>
      <c r="BW460" s="118" t="str">
        <f t="shared" si="340"/>
        <v/>
      </c>
      <c r="BX460" s="117" t="str">
        <f t="shared" si="340"/>
        <v/>
      </c>
      <c r="BY460" s="118" t="str">
        <f t="shared" si="340"/>
        <v/>
      </c>
    </row>
    <row r="461" spans="1:77" hidden="1" outlineLevel="7" x14ac:dyDescent="0.2">
      <c r="F461" s="73" t="s">
        <v>126</v>
      </c>
      <c r="G461" s="60"/>
      <c r="H461" s="28">
        <f>SUMIF($E$14:$E$377,$F461,H$14:H$377)</f>
        <v>0</v>
      </c>
      <c r="I461" s="138">
        <f t="shared" si="330"/>
        <v>0</v>
      </c>
      <c r="J461" s="138">
        <f t="shared" si="330"/>
        <v>0</v>
      </c>
      <c r="K461" s="2">
        <f t="shared" si="330"/>
        <v>0</v>
      </c>
      <c r="L461" s="2">
        <f t="shared" si="330"/>
        <v>0</v>
      </c>
      <c r="M461" s="2">
        <f t="shared" si="330"/>
        <v>0</v>
      </c>
      <c r="N461" s="2">
        <f t="shared" si="330"/>
        <v>0</v>
      </c>
      <c r="O461" s="2">
        <f t="shared" si="330"/>
        <v>0</v>
      </c>
      <c r="P461" s="2">
        <f t="shared" si="330"/>
        <v>0</v>
      </c>
      <c r="Q461" s="29">
        <f t="shared" si="330"/>
        <v>0</v>
      </c>
      <c r="R461" s="30">
        <f t="shared" si="331"/>
        <v>0</v>
      </c>
      <c r="S461" s="34">
        <f t="shared" si="332"/>
        <v>0</v>
      </c>
      <c r="T461" s="3"/>
      <c r="Y461" s="73" t="s">
        <v>126</v>
      </c>
      <c r="Z461" s="60"/>
      <c r="AA461" s="2">
        <f>SUMIF($H$357:$H$363,"&lt;&gt;0",AA$357:AA$363)</f>
        <v>0</v>
      </c>
      <c r="AB461" s="2">
        <f t="shared" ref="AB461:AJ461" si="341">SUMIF($R$357:$R$363,"&lt;&gt;0",AB$357:AB$363)</f>
        <v>0</v>
      </c>
      <c r="AC461" s="2">
        <f t="shared" si="341"/>
        <v>0</v>
      </c>
      <c r="AD461" s="2">
        <f t="shared" si="341"/>
        <v>0</v>
      </c>
      <c r="AE461" s="2">
        <f t="shared" si="341"/>
        <v>0</v>
      </c>
      <c r="AF461" s="2">
        <f t="shared" si="341"/>
        <v>0</v>
      </c>
      <c r="AG461" s="2">
        <f t="shared" si="341"/>
        <v>0</v>
      </c>
      <c r="AH461" s="2">
        <f t="shared" si="341"/>
        <v>0</v>
      </c>
      <c r="AI461" s="2">
        <f t="shared" si="341"/>
        <v>0</v>
      </c>
      <c r="AJ461" s="29">
        <f t="shared" si="341"/>
        <v>0</v>
      </c>
      <c r="AK461" s="30">
        <f t="shared" si="334"/>
        <v>0</v>
      </c>
      <c r="AL461" s="34">
        <f t="shared" si="335"/>
        <v>0</v>
      </c>
      <c r="AM461" s="2">
        <f t="shared" si="336"/>
        <v>0</v>
      </c>
      <c r="AN461" s="2">
        <f t="shared" si="336"/>
        <v>0</v>
      </c>
      <c r="AO461" s="2">
        <f t="shared" si="336"/>
        <v>0</v>
      </c>
      <c r="AP461" s="2">
        <f t="shared" si="336"/>
        <v>0</v>
      </c>
      <c r="AQ461" s="2">
        <f t="shared" si="336"/>
        <v>0</v>
      </c>
      <c r="AR461" s="2">
        <f t="shared" si="336"/>
        <v>0</v>
      </c>
      <c r="AS461" s="2">
        <f t="shared" si="336"/>
        <v>0</v>
      </c>
      <c r="AT461" s="2">
        <f t="shared" si="336"/>
        <v>0</v>
      </c>
      <c r="AU461" s="2">
        <f t="shared" si="336"/>
        <v>0</v>
      </c>
      <c r="AV461" s="29">
        <f t="shared" si="336"/>
        <v>0</v>
      </c>
      <c r="AW461" s="30">
        <f t="shared" si="336"/>
        <v>0</v>
      </c>
      <c r="AX461" s="31">
        <f t="shared" si="336"/>
        <v>0</v>
      </c>
      <c r="AY461" s="38" t="str">
        <f t="shared" si="337"/>
        <v/>
      </c>
      <c r="AZ461" s="38" t="str">
        <f t="shared" si="337"/>
        <v/>
      </c>
      <c r="BA461" s="38" t="str">
        <f t="shared" si="337"/>
        <v/>
      </c>
      <c r="BB461" s="38" t="str">
        <f t="shared" si="338"/>
        <v/>
      </c>
      <c r="BC461" s="38" t="str">
        <f t="shared" si="339"/>
        <v/>
      </c>
      <c r="BD461" s="38" t="str">
        <f t="shared" si="339"/>
        <v/>
      </c>
      <c r="BE461" s="38" t="str">
        <f t="shared" si="339"/>
        <v/>
      </c>
      <c r="BF461" s="38" t="str">
        <f t="shared" si="339"/>
        <v/>
      </c>
      <c r="BG461" s="38" t="str">
        <f t="shared" si="339"/>
        <v/>
      </c>
      <c r="BH461" s="39" t="str">
        <f t="shared" si="339"/>
        <v/>
      </c>
      <c r="BI461" s="40" t="str">
        <f t="shared" si="339"/>
        <v/>
      </c>
      <c r="BJ461" s="40" t="str">
        <f t="shared" si="339"/>
        <v/>
      </c>
      <c r="BK461" s="146" t="str">
        <f t="shared" si="309"/>
        <v/>
      </c>
      <c r="BL461" s="96" t="str">
        <f t="shared" si="309"/>
        <v/>
      </c>
      <c r="BM461" s="96" t="str">
        <f t="shared" si="309"/>
        <v/>
      </c>
      <c r="BN461" s="96" t="str">
        <f t="shared" si="309"/>
        <v/>
      </c>
      <c r="BO461" s="147" t="str">
        <f t="shared" si="309"/>
        <v/>
      </c>
      <c r="BP461" s="146" t="str">
        <f t="shared" si="310"/>
        <v/>
      </c>
      <c r="BQ461" s="96" t="str">
        <f t="shared" si="310"/>
        <v/>
      </c>
      <c r="BR461" s="96" t="str">
        <f t="shared" si="310"/>
        <v/>
      </c>
      <c r="BS461" s="96" t="str">
        <f t="shared" si="310"/>
        <v/>
      </c>
      <c r="BT461" s="147" t="str">
        <f t="shared" si="310"/>
        <v/>
      </c>
      <c r="BU461" s="119" t="str">
        <f t="shared" si="340"/>
        <v/>
      </c>
      <c r="BV461" s="120" t="str">
        <f t="shared" si="340"/>
        <v/>
      </c>
      <c r="BW461" s="121" t="str">
        <f t="shared" si="340"/>
        <v/>
      </c>
      <c r="BX461" s="120" t="str">
        <f t="shared" si="340"/>
        <v/>
      </c>
      <c r="BY461" s="121" t="str">
        <f t="shared" si="340"/>
        <v/>
      </c>
    </row>
    <row r="462" spans="1:77" hidden="1" outlineLevel="7" x14ac:dyDescent="0.2">
      <c r="F462" s="73" t="s">
        <v>127</v>
      </c>
      <c r="G462" s="60"/>
      <c r="H462" s="28">
        <f>SUMIF($E$14:$E$377,$F462,H$14:H$377)</f>
        <v>0</v>
      </c>
      <c r="I462" s="138">
        <f t="shared" si="330"/>
        <v>0</v>
      </c>
      <c r="J462" s="138">
        <f t="shared" si="330"/>
        <v>0</v>
      </c>
      <c r="K462" s="2">
        <f t="shared" si="330"/>
        <v>0</v>
      </c>
      <c r="L462" s="2">
        <f t="shared" si="330"/>
        <v>0</v>
      </c>
      <c r="M462" s="2">
        <f t="shared" si="330"/>
        <v>0</v>
      </c>
      <c r="N462" s="2">
        <f t="shared" si="330"/>
        <v>0</v>
      </c>
      <c r="O462" s="2">
        <f t="shared" si="330"/>
        <v>0</v>
      </c>
      <c r="P462" s="2">
        <f t="shared" si="330"/>
        <v>0</v>
      </c>
      <c r="Q462" s="29">
        <f t="shared" si="330"/>
        <v>0</v>
      </c>
      <c r="R462" s="30">
        <f t="shared" si="331"/>
        <v>0</v>
      </c>
      <c r="S462" s="34">
        <f t="shared" si="332"/>
        <v>0</v>
      </c>
      <c r="T462" s="3"/>
      <c r="Y462" s="73" t="s">
        <v>127</v>
      </c>
      <c r="Z462" s="60"/>
      <c r="AA462" s="2">
        <f>SUMIF($H$364:$H$370,"&lt;&gt;0",AA$364:AA$370)</f>
        <v>0</v>
      </c>
      <c r="AB462" s="2">
        <f t="shared" ref="AB462:AJ462" si="342">SUMIF($R$364:$R$370,"&lt;&gt;0",AB$364:AB$370)</f>
        <v>0</v>
      </c>
      <c r="AC462" s="2">
        <f t="shared" si="342"/>
        <v>0</v>
      </c>
      <c r="AD462" s="2">
        <f t="shared" si="342"/>
        <v>0</v>
      </c>
      <c r="AE462" s="2">
        <f t="shared" si="342"/>
        <v>0</v>
      </c>
      <c r="AF462" s="2">
        <f t="shared" si="342"/>
        <v>0</v>
      </c>
      <c r="AG462" s="2">
        <f t="shared" si="342"/>
        <v>0</v>
      </c>
      <c r="AH462" s="2">
        <f t="shared" si="342"/>
        <v>0</v>
      </c>
      <c r="AI462" s="2">
        <f t="shared" si="342"/>
        <v>0</v>
      </c>
      <c r="AJ462" s="29">
        <f t="shared" si="342"/>
        <v>0</v>
      </c>
      <c r="AK462" s="30">
        <f t="shared" si="334"/>
        <v>0</v>
      </c>
      <c r="AL462" s="34">
        <f t="shared" si="335"/>
        <v>0</v>
      </c>
      <c r="AM462" s="2">
        <f t="shared" si="336"/>
        <v>0</v>
      </c>
      <c r="AN462" s="2">
        <f t="shared" si="336"/>
        <v>0</v>
      </c>
      <c r="AO462" s="2">
        <f t="shared" si="336"/>
        <v>0</v>
      </c>
      <c r="AP462" s="2">
        <f t="shared" si="336"/>
        <v>0</v>
      </c>
      <c r="AQ462" s="2">
        <f t="shared" si="336"/>
        <v>0</v>
      </c>
      <c r="AR462" s="2">
        <f t="shared" si="336"/>
        <v>0</v>
      </c>
      <c r="AS462" s="2">
        <f t="shared" si="336"/>
        <v>0</v>
      </c>
      <c r="AT462" s="2">
        <f t="shared" si="336"/>
        <v>0</v>
      </c>
      <c r="AU462" s="2">
        <f t="shared" si="336"/>
        <v>0</v>
      </c>
      <c r="AV462" s="29">
        <f t="shared" si="336"/>
        <v>0</v>
      </c>
      <c r="AW462" s="30">
        <f t="shared" si="336"/>
        <v>0</v>
      </c>
      <c r="AX462" s="31">
        <f t="shared" si="336"/>
        <v>0</v>
      </c>
      <c r="AY462" s="38" t="str">
        <f t="shared" si="337"/>
        <v/>
      </c>
      <c r="AZ462" s="38" t="str">
        <f t="shared" si="337"/>
        <v/>
      </c>
      <c r="BA462" s="38" t="str">
        <f t="shared" si="337"/>
        <v/>
      </c>
      <c r="BB462" s="38" t="str">
        <f t="shared" si="338"/>
        <v/>
      </c>
      <c r="BC462" s="38" t="str">
        <f t="shared" si="339"/>
        <v/>
      </c>
      <c r="BD462" s="38" t="str">
        <f t="shared" si="339"/>
        <v/>
      </c>
      <c r="BE462" s="38" t="str">
        <f t="shared" si="339"/>
        <v/>
      </c>
      <c r="BF462" s="38" t="str">
        <f t="shared" si="339"/>
        <v/>
      </c>
      <c r="BG462" s="38" t="str">
        <f t="shared" si="339"/>
        <v/>
      </c>
      <c r="BH462" s="39" t="str">
        <f t="shared" si="339"/>
        <v/>
      </c>
      <c r="BI462" s="40" t="str">
        <f t="shared" si="339"/>
        <v/>
      </c>
      <c r="BJ462" s="40" t="str">
        <f t="shared" si="339"/>
        <v/>
      </c>
      <c r="BK462" s="146" t="str">
        <f t="shared" si="309"/>
        <v/>
      </c>
      <c r="BL462" s="96" t="str">
        <f t="shared" si="309"/>
        <v/>
      </c>
      <c r="BM462" s="96" t="str">
        <f t="shared" si="309"/>
        <v/>
      </c>
      <c r="BN462" s="96" t="str">
        <f t="shared" si="309"/>
        <v/>
      </c>
      <c r="BO462" s="147" t="str">
        <f t="shared" si="309"/>
        <v/>
      </c>
      <c r="BP462" s="146" t="str">
        <f t="shared" si="310"/>
        <v/>
      </c>
      <c r="BQ462" s="96" t="str">
        <f t="shared" si="310"/>
        <v/>
      </c>
      <c r="BR462" s="96" t="str">
        <f t="shared" si="310"/>
        <v/>
      </c>
      <c r="BS462" s="96" t="str">
        <f t="shared" si="310"/>
        <v/>
      </c>
      <c r="BT462" s="147" t="str">
        <f t="shared" si="310"/>
        <v/>
      </c>
      <c r="BU462" s="119" t="str">
        <f t="shared" si="340"/>
        <v/>
      </c>
      <c r="BV462" s="120" t="str">
        <f t="shared" si="340"/>
        <v/>
      </c>
      <c r="BW462" s="121" t="str">
        <f t="shared" si="340"/>
        <v/>
      </c>
      <c r="BX462" s="120" t="str">
        <f t="shared" si="340"/>
        <v/>
      </c>
      <c r="BY462" s="121" t="str">
        <f t="shared" si="340"/>
        <v/>
      </c>
    </row>
    <row r="463" spans="1:77" ht="13.5" hidden="1" outlineLevel="7" thickBot="1" x14ac:dyDescent="0.25">
      <c r="F463" s="78" t="s">
        <v>128</v>
      </c>
      <c r="G463" s="61"/>
      <c r="H463" s="43">
        <f>SUMIF($E$14:$E$377,$F463,H$14:H$377)</f>
        <v>0</v>
      </c>
      <c r="I463" s="44">
        <f t="shared" si="330"/>
        <v>0</v>
      </c>
      <c r="J463" s="44">
        <f t="shared" si="330"/>
        <v>0</v>
      </c>
      <c r="K463" s="44">
        <f t="shared" si="330"/>
        <v>0</v>
      </c>
      <c r="L463" s="44">
        <f t="shared" si="330"/>
        <v>0</v>
      </c>
      <c r="M463" s="44">
        <f t="shared" si="330"/>
        <v>0</v>
      </c>
      <c r="N463" s="44">
        <f t="shared" si="330"/>
        <v>0</v>
      </c>
      <c r="O463" s="44">
        <f t="shared" si="330"/>
        <v>0</v>
      </c>
      <c r="P463" s="44">
        <f t="shared" si="330"/>
        <v>0</v>
      </c>
      <c r="Q463" s="45">
        <f t="shared" si="330"/>
        <v>0</v>
      </c>
      <c r="R463" s="46">
        <f t="shared" si="331"/>
        <v>0</v>
      </c>
      <c r="S463" s="51">
        <f t="shared" si="332"/>
        <v>0</v>
      </c>
      <c r="T463" s="3"/>
      <c r="U463" s="42"/>
      <c r="V463" s="42"/>
      <c r="W463" s="42"/>
      <c r="X463" s="42"/>
      <c r="Y463" s="78" t="s">
        <v>128</v>
      </c>
      <c r="Z463" s="61"/>
      <c r="AA463" s="44">
        <f>SUMIF($H$371:$H$377,"&lt;&gt;0",AA$371:AA$377)</f>
        <v>0</v>
      </c>
      <c r="AB463" s="44">
        <f t="shared" ref="AB463:AJ463" si="343">SUMIF($R$371:$R$377,"&lt;&gt;0",AB$371:AB$377)</f>
        <v>0</v>
      </c>
      <c r="AC463" s="44">
        <f t="shared" si="343"/>
        <v>0</v>
      </c>
      <c r="AD463" s="44">
        <f t="shared" si="343"/>
        <v>0</v>
      </c>
      <c r="AE463" s="44">
        <f t="shared" si="343"/>
        <v>0</v>
      </c>
      <c r="AF463" s="44">
        <f t="shared" si="343"/>
        <v>0</v>
      </c>
      <c r="AG463" s="44">
        <f t="shared" si="343"/>
        <v>0</v>
      </c>
      <c r="AH463" s="44">
        <f t="shared" si="343"/>
        <v>0</v>
      </c>
      <c r="AI463" s="44">
        <f t="shared" si="343"/>
        <v>0</v>
      </c>
      <c r="AJ463" s="45">
        <f t="shared" si="343"/>
        <v>0</v>
      </c>
      <c r="AK463" s="46">
        <f t="shared" si="334"/>
        <v>0</v>
      </c>
      <c r="AL463" s="51">
        <f t="shared" si="335"/>
        <v>0</v>
      </c>
      <c r="AM463" s="44">
        <f t="shared" si="336"/>
        <v>0</v>
      </c>
      <c r="AN463" s="44">
        <f t="shared" si="336"/>
        <v>0</v>
      </c>
      <c r="AO463" s="44">
        <f t="shared" si="336"/>
        <v>0</v>
      </c>
      <c r="AP463" s="44">
        <f t="shared" si="336"/>
        <v>0</v>
      </c>
      <c r="AQ463" s="44">
        <f t="shared" si="336"/>
        <v>0</v>
      </c>
      <c r="AR463" s="44">
        <f t="shared" si="336"/>
        <v>0</v>
      </c>
      <c r="AS463" s="44">
        <f t="shared" si="336"/>
        <v>0</v>
      </c>
      <c r="AT463" s="44">
        <f t="shared" si="336"/>
        <v>0</v>
      </c>
      <c r="AU463" s="44">
        <f t="shared" si="336"/>
        <v>0</v>
      </c>
      <c r="AV463" s="45">
        <f t="shared" si="336"/>
        <v>0</v>
      </c>
      <c r="AW463" s="46">
        <f t="shared" si="336"/>
        <v>0</v>
      </c>
      <c r="AX463" s="47">
        <f t="shared" si="336"/>
        <v>0</v>
      </c>
      <c r="AY463" s="56" t="str">
        <f t="shared" si="337"/>
        <v/>
      </c>
      <c r="AZ463" s="56" t="str">
        <f t="shared" si="337"/>
        <v/>
      </c>
      <c r="BA463" s="56" t="str">
        <f t="shared" si="337"/>
        <v/>
      </c>
      <c r="BB463" s="56" t="str">
        <f t="shared" si="338"/>
        <v/>
      </c>
      <c r="BC463" s="56" t="str">
        <f t="shared" si="339"/>
        <v/>
      </c>
      <c r="BD463" s="56" t="str">
        <f t="shared" si="339"/>
        <v/>
      </c>
      <c r="BE463" s="56" t="str">
        <f t="shared" si="339"/>
        <v/>
      </c>
      <c r="BF463" s="56" t="str">
        <f t="shared" si="339"/>
        <v/>
      </c>
      <c r="BG463" s="56" t="str">
        <f t="shared" si="339"/>
        <v/>
      </c>
      <c r="BH463" s="57" t="str">
        <f t="shared" si="339"/>
        <v/>
      </c>
      <c r="BI463" s="58" t="str">
        <f t="shared" si="339"/>
        <v/>
      </c>
      <c r="BJ463" s="58" t="str">
        <f t="shared" si="339"/>
        <v/>
      </c>
      <c r="BK463" s="149" t="str">
        <f t="shared" si="309"/>
        <v/>
      </c>
      <c r="BL463" s="150" t="str">
        <f t="shared" si="309"/>
        <v/>
      </c>
      <c r="BM463" s="150" t="str">
        <f t="shared" si="309"/>
        <v/>
      </c>
      <c r="BN463" s="150" t="str">
        <f t="shared" si="309"/>
        <v/>
      </c>
      <c r="BO463" s="151" t="str">
        <f t="shared" si="309"/>
        <v/>
      </c>
      <c r="BP463" s="149" t="str">
        <f t="shared" si="310"/>
        <v/>
      </c>
      <c r="BQ463" s="150" t="str">
        <f t="shared" si="310"/>
        <v/>
      </c>
      <c r="BR463" s="150" t="str">
        <f t="shared" si="310"/>
        <v/>
      </c>
      <c r="BS463" s="150" t="str">
        <f t="shared" si="310"/>
        <v/>
      </c>
      <c r="BT463" s="151" t="str">
        <f t="shared" si="310"/>
        <v/>
      </c>
      <c r="BU463" s="122" t="str">
        <f t="shared" si="340"/>
        <v/>
      </c>
      <c r="BV463" s="123" t="str">
        <f t="shared" si="340"/>
        <v/>
      </c>
      <c r="BW463" s="124" t="str">
        <f t="shared" si="340"/>
        <v/>
      </c>
      <c r="BX463" s="123" t="str">
        <f t="shared" si="340"/>
        <v/>
      </c>
      <c r="BY463" s="124" t="str">
        <f t="shared" si="340"/>
        <v/>
      </c>
    </row>
    <row r="464" spans="1:77" hidden="1" outlineLevel="7" x14ac:dyDescent="0.2">
      <c r="A464" t="s">
        <v>46</v>
      </c>
      <c r="B464" t="s">
        <v>46</v>
      </c>
      <c r="C464" t="s">
        <v>129</v>
      </c>
      <c r="D464" t="s">
        <v>129</v>
      </c>
      <c r="F464" s="83" t="s">
        <v>130</v>
      </c>
      <c r="G464" s="60"/>
      <c r="H464" s="32">
        <f t="shared" ref="H464:Q464" si="344">SUM(H460:H463)</f>
        <v>0</v>
      </c>
      <c r="I464" s="5">
        <f>SUM(I460:I463)</f>
        <v>0</v>
      </c>
      <c r="J464" s="5">
        <f>SUM(J460:J463)</f>
        <v>0</v>
      </c>
      <c r="K464" s="5">
        <f t="shared" si="344"/>
        <v>0</v>
      </c>
      <c r="L464" s="5">
        <f t="shared" si="344"/>
        <v>0</v>
      </c>
      <c r="M464" s="5">
        <f t="shared" si="344"/>
        <v>0</v>
      </c>
      <c r="N464" s="5">
        <f>SUM(N460:N463)</f>
        <v>0</v>
      </c>
      <c r="O464" s="5">
        <f>SUM(O460:O463)</f>
        <v>0</v>
      </c>
      <c r="P464" s="5">
        <f t="shared" si="344"/>
        <v>0</v>
      </c>
      <c r="Q464" s="33">
        <f t="shared" si="344"/>
        <v>0</v>
      </c>
      <c r="R464" s="74">
        <f t="shared" si="331"/>
        <v>0</v>
      </c>
      <c r="S464" s="34">
        <f t="shared" si="332"/>
        <v>0</v>
      </c>
      <c r="T464" s="3" t="s">
        <v>49</v>
      </c>
      <c r="U464" t="s">
        <v>49</v>
      </c>
      <c r="V464" t="s">
        <v>129</v>
      </c>
      <c r="W464" t="s">
        <v>129</v>
      </c>
      <c r="Y464" s="83" t="s">
        <v>130</v>
      </c>
      <c r="Z464" s="60"/>
      <c r="AA464" s="5">
        <f t="shared" ref="AA464:AJ464" si="345">SUM(AA460:AA463)</f>
        <v>0</v>
      </c>
      <c r="AB464" s="5">
        <f>SUM(AB460:AB463)</f>
        <v>0</v>
      </c>
      <c r="AC464" s="5">
        <f>SUM(AC460:AC463)</f>
        <v>0</v>
      </c>
      <c r="AD464" s="5">
        <f t="shared" si="345"/>
        <v>0</v>
      </c>
      <c r="AE464" s="5">
        <f t="shared" si="345"/>
        <v>0</v>
      </c>
      <c r="AF464" s="5">
        <f t="shared" si="345"/>
        <v>0</v>
      </c>
      <c r="AG464" s="5">
        <f>SUM(AG460:AG463)</f>
        <v>0</v>
      </c>
      <c r="AH464" s="5">
        <f>SUM(AH460:AH463)</f>
        <v>0</v>
      </c>
      <c r="AI464" s="5">
        <f t="shared" si="345"/>
        <v>0</v>
      </c>
      <c r="AJ464" s="33">
        <f t="shared" si="345"/>
        <v>0</v>
      </c>
      <c r="AK464" s="74">
        <f t="shared" si="334"/>
        <v>0</v>
      </c>
      <c r="AL464" s="34">
        <f t="shared" si="335"/>
        <v>0</v>
      </c>
      <c r="AM464" s="2">
        <f t="shared" si="336"/>
        <v>0</v>
      </c>
      <c r="AN464" s="2">
        <f t="shared" si="336"/>
        <v>0</v>
      </c>
      <c r="AO464" s="2">
        <f t="shared" si="336"/>
        <v>0</v>
      </c>
      <c r="AP464" s="2">
        <f t="shared" si="336"/>
        <v>0</v>
      </c>
      <c r="AQ464" s="2">
        <f t="shared" si="336"/>
        <v>0</v>
      </c>
      <c r="AR464" s="2">
        <f t="shared" si="336"/>
        <v>0</v>
      </c>
      <c r="AS464" s="2">
        <f t="shared" si="336"/>
        <v>0</v>
      </c>
      <c r="AT464" s="2">
        <f t="shared" si="336"/>
        <v>0</v>
      </c>
      <c r="AU464" s="2">
        <f t="shared" si="336"/>
        <v>0</v>
      </c>
      <c r="AV464" s="29">
        <f t="shared" si="336"/>
        <v>0</v>
      </c>
      <c r="AW464" s="74">
        <f t="shared" si="336"/>
        <v>0</v>
      </c>
      <c r="AX464" s="31">
        <f t="shared" si="336"/>
        <v>0</v>
      </c>
      <c r="AY464" s="38" t="str">
        <f t="shared" si="337"/>
        <v/>
      </c>
      <c r="AZ464" s="38" t="str">
        <f t="shared" si="337"/>
        <v/>
      </c>
      <c r="BA464" s="38" t="str">
        <f t="shared" si="337"/>
        <v/>
      </c>
      <c r="BB464" s="38" t="str">
        <f t="shared" si="338"/>
        <v/>
      </c>
      <c r="BC464" s="38" t="str">
        <f t="shared" si="339"/>
        <v/>
      </c>
      <c r="BD464" s="38" t="str">
        <f t="shared" si="339"/>
        <v/>
      </c>
      <c r="BE464" s="38" t="str">
        <f t="shared" si="339"/>
        <v/>
      </c>
      <c r="BF464" s="38" t="str">
        <f t="shared" si="339"/>
        <v/>
      </c>
      <c r="BG464" s="38" t="str">
        <f t="shared" si="339"/>
        <v/>
      </c>
      <c r="BH464" s="39" t="str">
        <f t="shared" si="339"/>
        <v/>
      </c>
      <c r="BI464" s="40" t="str">
        <f t="shared" si="339"/>
        <v/>
      </c>
      <c r="BJ464" s="40" t="str">
        <f t="shared" si="339"/>
        <v/>
      </c>
      <c r="BK464" s="146" t="str">
        <f t="shared" si="309"/>
        <v/>
      </c>
      <c r="BL464" s="96" t="str">
        <f t="shared" si="309"/>
        <v/>
      </c>
      <c r="BM464" s="96" t="str">
        <f t="shared" si="309"/>
        <v/>
      </c>
      <c r="BN464" s="96" t="str">
        <f t="shared" si="309"/>
        <v/>
      </c>
      <c r="BO464" s="147" t="str">
        <f t="shared" si="309"/>
        <v/>
      </c>
      <c r="BP464" s="141" t="str">
        <f t="shared" si="310"/>
        <v/>
      </c>
      <c r="BQ464" s="142" t="str">
        <f t="shared" si="310"/>
        <v/>
      </c>
      <c r="BR464" s="142" t="str">
        <f t="shared" si="310"/>
        <v/>
      </c>
      <c r="BS464" s="142" t="str">
        <f t="shared" si="310"/>
        <v/>
      </c>
      <c r="BT464" s="143" t="str">
        <f t="shared" si="310"/>
        <v/>
      </c>
      <c r="BU464" s="119" t="str">
        <f t="shared" si="340"/>
        <v/>
      </c>
      <c r="BV464" s="120" t="str">
        <f t="shared" si="340"/>
        <v/>
      </c>
      <c r="BW464" s="121" t="str">
        <f t="shared" si="340"/>
        <v/>
      </c>
      <c r="BX464" s="120" t="str">
        <f t="shared" si="340"/>
        <v/>
      </c>
      <c r="BY464" s="121" t="str">
        <f t="shared" si="340"/>
        <v/>
      </c>
    </row>
    <row r="465" spans="1:77" ht="13.5" hidden="1" outlineLevel="7" thickBot="1" x14ac:dyDescent="0.25">
      <c r="A465" t="s">
        <v>46</v>
      </c>
      <c r="B465" t="s">
        <v>46</v>
      </c>
      <c r="C465" t="s">
        <v>129</v>
      </c>
      <c r="D465" t="s">
        <v>129</v>
      </c>
      <c r="F465" s="78" t="s">
        <v>131</v>
      </c>
      <c r="G465" s="61"/>
      <c r="H465" s="48">
        <f>SUMIFS(H$7:H$377,$B$7:$B$377,$B465,$D$7:$D$377,$D465)</f>
        <v>0</v>
      </c>
      <c r="I465" s="49">
        <f t="shared" ref="I465:Q465" si="346">SUMIFS(I$7:I$377,$B$7:$B$377,$B465,$D$7:$D$377,$D465)</f>
        <v>0</v>
      </c>
      <c r="J465" s="49">
        <f t="shared" si="346"/>
        <v>0</v>
      </c>
      <c r="K465" s="49">
        <f t="shared" si="346"/>
        <v>0</v>
      </c>
      <c r="L465" s="49">
        <f t="shared" si="346"/>
        <v>0</v>
      </c>
      <c r="M465" s="49">
        <f t="shared" si="346"/>
        <v>0</v>
      </c>
      <c r="N465" s="49">
        <f t="shared" si="346"/>
        <v>0</v>
      </c>
      <c r="O465" s="49">
        <f t="shared" si="346"/>
        <v>0</v>
      </c>
      <c r="P465" s="49">
        <f t="shared" si="346"/>
        <v>0</v>
      </c>
      <c r="Q465" s="50">
        <f t="shared" si="346"/>
        <v>0</v>
      </c>
      <c r="R465" s="79">
        <f t="shared" si="331"/>
        <v>0</v>
      </c>
      <c r="S465" s="51">
        <f t="shared" si="332"/>
        <v>0</v>
      </c>
      <c r="T465" s="3" t="s">
        <v>49</v>
      </c>
      <c r="U465" s="42" t="s">
        <v>49</v>
      </c>
      <c r="V465" s="42" t="s">
        <v>129</v>
      </c>
      <c r="W465" s="42" t="s">
        <v>129</v>
      </c>
      <c r="X465" s="42"/>
      <c r="Y465" s="78" t="s">
        <v>131</v>
      </c>
      <c r="Z465" s="61"/>
      <c r="AA465" s="49">
        <f>SUMIFS(AA$14:AA$377,$H$14:$H$377,"FY19",$W$14:$W$377,"12 Dec")</f>
        <v>0</v>
      </c>
      <c r="AB465" s="49">
        <f t="shared" ref="AB465:AJ465" si="347">SUMIFS(AB$14:AB$377,$R$14:$R$377,"FY19",$W$14:$W$377,"12 Dec")</f>
        <v>0</v>
      </c>
      <c r="AC465" s="49">
        <f t="shared" si="347"/>
        <v>0</v>
      </c>
      <c r="AD465" s="49">
        <f t="shared" si="347"/>
        <v>0</v>
      </c>
      <c r="AE465" s="49">
        <f t="shared" si="347"/>
        <v>0</v>
      </c>
      <c r="AF465" s="49">
        <f t="shared" si="347"/>
        <v>0</v>
      </c>
      <c r="AG465" s="49">
        <f t="shared" si="347"/>
        <v>0</v>
      </c>
      <c r="AH465" s="49">
        <f t="shared" si="347"/>
        <v>0</v>
      </c>
      <c r="AI465" s="49">
        <f t="shared" si="347"/>
        <v>0</v>
      </c>
      <c r="AJ465" s="50">
        <f t="shared" si="347"/>
        <v>0</v>
      </c>
      <c r="AK465" s="79">
        <f t="shared" si="334"/>
        <v>0</v>
      </c>
      <c r="AL465" s="51">
        <f t="shared" si="335"/>
        <v>0</v>
      </c>
      <c r="AM465" s="44">
        <f t="shared" si="336"/>
        <v>0</v>
      </c>
      <c r="AN465" s="44">
        <f t="shared" si="336"/>
        <v>0</v>
      </c>
      <c r="AO465" s="44">
        <f t="shared" si="336"/>
        <v>0</v>
      </c>
      <c r="AP465" s="44">
        <f t="shared" si="336"/>
        <v>0</v>
      </c>
      <c r="AQ465" s="44">
        <f t="shared" si="336"/>
        <v>0</v>
      </c>
      <c r="AR465" s="44">
        <f t="shared" si="336"/>
        <v>0</v>
      </c>
      <c r="AS465" s="44">
        <f t="shared" si="336"/>
        <v>0</v>
      </c>
      <c r="AT465" s="44">
        <f t="shared" si="336"/>
        <v>0</v>
      </c>
      <c r="AU465" s="44">
        <f t="shared" si="336"/>
        <v>0</v>
      </c>
      <c r="AV465" s="45">
        <f t="shared" si="336"/>
        <v>0</v>
      </c>
      <c r="AW465" s="79">
        <f t="shared" si="336"/>
        <v>0</v>
      </c>
      <c r="AX465" s="47">
        <f t="shared" si="336"/>
        <v>0</v>
      </c>
      <c r="AY465" s="56" t="str">
        <f t="shared" si="337"/>
        <v/>
      </c>
      <c r="AZ465" s="56" t="str">
        <f t="shared" si="337"/>
        <v/>
      </c>
      <c r="BA465" s="56" t="str">
        <f t="shared" si="337"/>
        <v/>
      </c>
      <c r="BB465" s="56" t="str">
        <f t="shared" si="338"/>
        <v/>
      </c>
      <c r="BC465" s="56" t="str">
        <f t="shared" si="339"/>
        <v/>
      </c>
      <c r="BD465" s="56" t="str">
        <f t="shared" si="339"/>
        <v/>
      </c>
      <c r="BE465" s="56" t="str">
        <f t="shared" si="339"/>
        <v/>
      </c>
      <c r="BF465" s="56" t="str">
        <f t="shared" si="339"/>
        <v/>
      </c>
      <c r="BG465" s="56" t="str">
        <f t="shared" si="339"/>
        <v/>
      </c>
      <c r="BH465" s="57" t="str">
        <f t="shared" si="339"/>
        <v/>
      </c>
      <c r="BI465" s="58" t="str">
        <f t="shared" si="339"/>
        <v/>
      </c>
      <c r="BJ465" s="58" t="str">
        <f t="shared" si="339"/>
        <v/>
      </c>
      <c r="BK465" s="149" t="str">
        <f t="shared" si="309"/>
        <v/>
      </c>
      <c r="BL465" s="150" t="str">
        <f t="shared" si="309"/>
        <v/>
      </c>
      <c r="BM465" s="150" t="str">
        <f t="shared" si="309"/>
        <v/>
      </c>
      <c r="BN465" s="150" t="str">
        <f t="shared" si="309"/>
        <v/>
      </c>
      <c r="BO465" s="151" t="str">
        <f t="shared" si="309"/>
        <v/>
      </c>
      <c r="BP465" s="149" t="str">
        <f t="shared" si="310"/>
        <v/>
      </c>
      <c r="BQ465" s="150" t="str">
        <f t="shared" si="310"/>
        <v/>
      </c>
      <c r="BR465" s="150" t="str">
        <f t="shared" si="310"/>
        <v/>
      </c>
      <c r="BS465" s="150" t="str">
        <f t="shared" si="310"/>
        <v/>
      </c>
      <c r="BT465" s="151" t="str">
        <f t="shared" si="310"/>
        <v/>
      </c>
      <c r="BU465" s="122" t="str">
        <f t="shared" si="340"/>
        <v/>
      </c>
      <c r="BV465" s="123" t="str">
        <f t="shared" si="340"/>
        <v/>
      </c>
      <c r="BW465" s="124" t="str">
        <f t="shared" si="340"/>
        <v/>
      </c>
      <c r="BX465" s="123" t="str">
        <f t="shared" si="340"/>
        <v/>
      </c>
      <c r="BY465" s="124" t="str">
        <f t="shared" si="340"/>
        <v/>
      </c>
    </row>
    <row r="466" spans="1:77" ht="13.5" collapsed="1" thickBot="1" x14ac:dyDescent="0.25">
      <c r="R466" s="1"/>
      <c r="T466" s="3"/>
      <c r="AK466" s="1"/>
      <c r="AW466" s="1"/>
      <c r="BI466" s="1"/>
      <c r="BK466" s="96" t="str">
        <f t="shared" ref="BK466:BO468" si="348">IFERROR(M466/H466,"")</f>
        <v/>
      </c>
      <c r="BL466" s="96" t="str">
        <f t="shared" si="348"/>
        <v/>
      </c>
      <c r="BM466" s="96" t="str">
        <f t="shared" si="348"/>
        <v/>
      </c>
      <c r="BN466" s="96" t="str">
        <f t="shared" si="348"/>
        <v/>
      </c>
      <c r="BO466" s="96" t="str">
        <f t="shared" si="348"/>
        <v/>
      </c>
      <c r="BP466" s="96" t="str">
        <f t="shared" ref="BP466:BT468" si="349">IFERROR(AF466/AA466,"")</f>
        <v/>
      </c>
      <c r="BQ466" s="96" t="str">
        <f t="shared" si="349"/>
        <v/>
      </c>
      <c r="BR466" s="96" t="str">
        <f t="shared" si="349"/>
        <v/>
      </c>
      <c r="BS466" s="96" t="str">
        <f t="shared" si="349"/>
        <v/>
      </c>
      <c r="BT466" s="96" t="str">
        <f t="shared" si="349"/>
        <v/>
      </c>
    </row>
    <row r="467" spans="1:77" x14ac:dyDescent="0.2">
      <c r="A467" t="s">
        <v>46</v>
      </c>
      <c r="B467" t="s">
        <v>46</v>
      </c>
      <c r="F467" s="62" t="s">
        <v>132</v>
      </c>
      <c r="G467" s="63"/>
      <c r="H467" s="93">
        <f t="shared" ref="H467:Q468" si="350">+H383+H391+H398+H405+H413+H420+H427+H435+H442+H449+H457+H464</f>
        <v>4277</v>
      </c>
      <c r="I467" s="93">
        <f t="shared" si="350"/>
        <v>3607</v>
      </c>
      <c r="J467" s="93">
        <f t="shared" si="350"/>
        <v>289</v>
      </c>
      <c r="K467" s="93">
        <f t="shared" si="350"/>
        <v>0</v>
      </c>
      <c r="L467" s="93">
        <f t="shared" si="350"/>
        <v>0</v>
      </c>
      <c r="M467" s="130">
        <f t="shared" si="350"/>
        <v>932757.99999999988</v>
      </c>
      <c r="N467" s="130">
        <f>+N383+N391+N398+N405+N413+N420+N427+N435+N442+N449+N457+N464</f>
        <v>1222077.92</v>
      </c>
      <c r="O467" s="130">
        <f>+O383+O391+O398+O405+O413+O420+O427+O435+O442+O449+O457+O464</f>
        <v>207075.81</v>
      </c>
      <c r="P467" s="130">
        <f t="shared" si="350"/>
        <v>0</v>
      </c>
      <c r="Q467" s="131">
        <f t="shared" si="350"/>
        <v>0</v>
      </c>
      <c r="R467" s="66">
        <f>SUM(I467:L467)</f>
        <v>3896</v>
      </c>
      <c r="S467" s="132">
        <f>SUM(N467:Q467)</f>
        <v>1429153.73</v>
      </c>
      <c r="T467" s="3" t="s">
        <v>49</v>
      </c>
      <c r="U467" t="s">
        <v>49</v>
      </c>
      <c r="Y467" s="62" t="s">
        <v>132</v>
      </c>
      <c r="Z467" s="63"/>
      <c r="AA467" s="93">
        <f t="shared" ref="AA467:AJ468" si="351">+AA383+AA391+AA398+AA405+AA413+AA420+AA427+AA435+AA442+AA449+AA457+AA464</f>
        <v>5343</v>
      </c>
      <c r="AB467" s="93">
        <f t="shared" si="351"/>
        <v>2501</v>
      </c>
      <c r="AC467" s="93">
        <f t="shared" si="351"/>
        <v>380</v>
      </c>
      <c r="AD467" s="93">
        <f t="shared" si="351"/>
        <v>0</v>
      </c>
      <c r="AE467" s="93">
        <f t="shared" si="351"/>
        <v>1</v>
      </c>
      <c r="AF467" s="130">
        <f t="shared" si="351"/>
        <v>1012037.6699999999</v>
      </c>
      <c r="AG467" s="130">
        <f>+AG383+AG391+AG398+AG405+AG413+AG420+AG427+AG435+AG442+AG449+AG457+AG464</f>
        <v>828772.12</v>
      </c>
      <c r="AH467" s="130">
        <f>+AH383+AH391+AH398+AH405+AH413+AH420+AH427+AH435+AH442+AH449+AH457+AH464</f>
        <v>266922.71999999997</v>
      </c>
      <c r="AI467" s="130">
        <f t="shared" si="351"/>
        <v>0</v>
      </c>
      <c r="AJ467" s="131">
        <f t="shared" si="351"/>
        <v>291.83</v>
      </c>
      <c r="AK467" s="66">
        <f>SUM(AB467:AE467)</f>
        <v>2882</v>
      </c>
      <c r="AL467" s="132">
        <f>SUM(AG467:AJ467)</f>
        <v>1095986.67</v>
      </c>
      <c r="AM467" s="64">
        <f t="shared" ref="AM467:AX468" si="352">+H467-AA467</f>
        <v>-1066</v>
      </c>
      <c r="AN467" s="65">
        <f t="shared" si="352"/>
        <v>1106</v>
      </c>
      <c r="AO467" s="65">
        <f t="shared" si="352"/>
        <v>-91</v>
      </c>
      <c r="AP467" s="65">
        <f t="shared" si="352"/>
        <v>0</v>
      </c>
      <c r="AQ467" s="65">
        <f t="shared" si="352"/>
        <v>-1</v>
      </c>
      <c r="AR467" s="130">
        <f t="shared" si="352"/>
        <v>-79279.670000000042</v>
      </c>
      <c r="AS467" s="130">
        <f t="shared" si="352"/>
        <v>393305.79999999993</v>
      </c>
      <c r="AT467" s="130">
        <f t="shared" si="352"/>
        <v>-59846.909999999974</v>
      </c>
      <c r="AU467" s="130">
        <f t="shared" si="352"/>
        <v>0</v>
      </c>
      <c r="AV467" s="131">
        <f t="shared" si="352"/>
        <v>-291.83</v>
      </c>
      <c r="AW467" s="69">
        <f t="shared" si="352"/>
        <v>1014</v>
      </c>
      <c r="AX467" s="132">
        <f t="shared" si="352"/>
        <v>333167.06000000006</v>
      </c>
      <c r="AY467" s="70">
        <f>IFERROR(AM467/AA467,"")</f>
        <v>-0.19951338199513383</v>
      </c>
      <c r="AZ467" s="70">
        <f t="shared" ref="AZ467:BA468" si="353">IFERROR(AN467/AB467,"")</f>
        <v>0.4422231107556977</v>
      </c>
      <c r="BA467" s="70">
        <f t="shared" si="353"/>
        <v>-0.23947368421052631</v>
      </c>
      <c r="BB467" s="70" t="str">
        <f t="shared" ref="BB467:BB468" si="354">IFERROR(AN467/AD467,"")</f>
        <v/>
      </c>
      <c r="BC467" s="70">
        <f t="shared" ref="BC467:BJ468" si="355">IFERROR(AQ467/AE467,"")</f>
        <v>-1</v>
      </c>
      <c r="BD467" s="70">
        <f t="shared" si="355"/>
        <v>-7.8336678910380916E-2</v>
      </c>
      <c r="BE467" s="70">
        <f t="shared" si="355"/>
        <v>0.47456446773330158</v>
      </c>
      <c r="BF467" s="70">
        <f t="shared" si="355"/>
        <v>-0.2242106254574357</v>
      </c>
      <c r="BG467" s="70" t="str">
        <f t="shared" si="355"/>
        <v/>
      </c>
      <c r="BH467" s="89">
        <f t="shared" si="355"/>
        <v>-1</v>
      </c>
      <c r="BI467" s="90">
        <f t="shared" si="355"/>
        <v>0.35183900069396251</v>
      </c>
      <c r="BJ467" s="90">
        <f t="shared" si="355"/>
        <v>0.30398824102486582</v>
      </c>
      <c r="BK467" s="141">
        <f t="shared" si="348"/>
        <v>218.08697685293427</v>
      </c>
      <c r="BL467" s="142">
        <f t="shared" si="348"/>
        <v>338.80729692265038</v>
      </c>
      <c r="BM467" s="142">
        <f t="shared" si="348"/>
        <v>716.52529411764704</v>
      </c>
      <c r="BN467" s="142" t="str">
        <f t="shared" si="348"/>
        <v/>
      </c>
      <c r="BO467" s="143" t="str">
        <f t="shared" si="348"/>
        <v/>
      </c>
      <c r="BP467" s="141">
        <f t="shared" si="349"/>
        <v>189.41375070185288</v>
      </c>
      <c r="BQ467" s="142">
        <f t="shared" si="349"/>
        <v>331.37629748100761</v>
      </c>
      <c r="BR467" s="142">
        <f t="shared" si="349"/>
        <v>702.42821052631575</v>
      </c>
      <c r="BS467" s="142" t="str">
        <f t="shared" si="349"/>
        <v/>
      </c>
      <c r="BT467" s="143">
        <f t="shared" si="349"/>
        <v>291.83</v>
      </c>
      <c r="BU467" s="116">
        <f t="shared" ref="BU467:BY468" si="356">IFERROR(BK467-BP467,"")</f>
        <v>28.673226151081394</v>
      </c>
      <c r="BV467" s="117">
        <f t="shared" si="356"/>
        <v>7.4309994416427685</v>
      </c>
      <c r="BW467" s="118">
        <f t="shared" si="356"/>
        <v>14.097083591331284</v>
      </c>
      <c r="BX467" s="117" t="str">
        <f t="shared" si="356"/>
        <v/>
      </c>
      <c r="BY467" s="118" t="str">
        <f t="shared" si="356"/>
        <v/>
      </c>
    </row>
    <row r="468" spans="1:77" ht="13.5" thickBot="1" x14ac:dyDescent="0.25">
      <c r="A468" t="s">
        <v>46</v>
      </c>
      <c r="B468" t="s">
        <v>46</v>
      </c>
      <c r="F468" s="78" t="s">
        <v>133</v>
      </c>
      <c r="G468" s="61"/>
      <c r="H468" s="49">
        <f t="shared" si="350"/>
        <v>4174</v>
      </c>
      <c r="I468" s="49">
        <f t="shared" si="350"/>
        <v>3545</v>
      </c>
      <c r="J468" s="49">
        <f t="shared" si="350"/>
        <v>275</v>
      </c>
      <c r="K468" s="49">
        <f t="shared" si="350"/>
        <v>0</v>
      </c>
      <c r="L468" s="49">
        <f t="shared" si="350"/>
        <v>0</v>
      </c>
      <c r="M468" s="133">
        <f t="shared" si="350"/>
        <v>914287.38</v>
      </c>
      <c r="N468" s="133">
        <f>+N384+N392+N399+N406+N414+N421+N428+N436+N443+N450+N458+N465</f>
        <v>1201628.9199999997</v>
      </c>
      <c r="O468" s="133">
        <f>+O384+O392+O399+O406+O414+O421+O428+O436+O443+O450+O458+O465</f>
        <v>196345.28999999998</v>
      </c>
      <c r="P468" s="133">
        <f t="shared" si="350"/>
        <v>0</v>
      </c>
      <c r="Q468" s="134">
        <f t="shared" si="350"/>
        <v>0</v>
      </c>
      <c r="R468" s="79">
        <f>SUM(I468:L468)</f>
        <v>3820</v>
      </c>
      <c r="S468" s="135">
        <f>SUM(N468:Q468)</f>
        <v>1397974.2099999997</v>
      </c>
      <c r="T468" s="3" t="s">
        <v>49</v>
      </c>
      <c r="U468" t="s">
        <v>49</v>
      </c>
      <c r="Y468" s="78" t="s">
        <v>133</v>
      </c>
      <c r="Z468" s="61"/>
      <c r="AA468" s="49">
        <f t="shared" si="351"/>
        <v>5277</v>
      </c>
      <c r="AB468" s="49">
        <f t="shared" si="351"/>
        <v>2496</v>
      </c>
      <c r="AC468" s="49">
        <f t="shared" si="351"/>
        <v>373</v>
      </c>
      <c r="AD468" s="49">
        <f t="shared" si="351"/>
        <v>0</v>
      </c>
      <c r="AE468" s="49">
        <f t="shared" si="351"/>
        <v>1</v>
      </c>
      <c r="AF468" s="133">
        <f t="shared" si="351"/>
        <v>1000518.3100000002</v>
      </c>
      <c r="AG468" s="133">
        <f>+AG384+AG392+AG399+AG406+AG414+AG421+AG428+AG436+AG443+AG450+AG458+AG465</f>
        <v>826349.9</v>
      </c>
      <c r="AH468" s="133">
        <f>+AH384+AH392+AH399+AH406+AH414+AH421+AH428+AH436+AH443+AH450+AH458+AH465</f>
        <v>263240.77999999997</v>
      </c>
      <c r="AI468" s="133">
        <f t="shared" si="351"/>
        <v>0</v>
      </c>
      <c r="AJ468" s="134">
        <f t="shared" si="351"/>
        <v>291.83</v>
      </c>
      <c r="AK468" s="79">
        <f>SUM(AB468:AE468)</f>
        <v>2870</v>
      </c>
      <c r="AL468" s="135">
        <f>SUM(AG468:AJ468)</f>
        <v>1089882.51</v>
      </c>
      <c r="AM468" s="43">
        <f t="shared" si="352"/>
        <v>-1103</v>
      </c>
      <c r="AN468" s="44">
        <f t="shared" si="352"/>
        <v>1049</v>
      </c>
      <c r="AO468" s="44">
        <f t="shared" si="352"/>
        <v>-98</v>
      </c>
      <c r="AP468" s="44">
        <f t="shared" si="352"/>
        <v>0</v>
      </c>
      <c r="AQ468" s="44">
        <f t="shared" si="352"/>
        <v>-1</v>
      </c>
      <c r="AR468" s="133">
        <f t="shared" si="352"/>
        <v>-86230.930000000168</v>
      </c>
      <c r="AS468" s="133">
        <f t="shared" si="352"/>
        <v>375279.01999999967</v>
      </c>
      <c r="AT468" s="133">
        <f t="shared" si="352"/>
        <v>-66895.489999999991</v>
      </c>
      <c r="AU468" s="133">
        <f t="shared" si="352"/>
        <v>0</v>
      </c>
      <c r="AV468" s="134">
        <f t="shared" si="352"/>
        <v>-291.83</v>
      </c>
      <c r="AW468" s="46">
        <f t="shared" si="352"/>
        <v>950</v>
      </c>
      <c r="AX468" s="135">
        <f t="shared" si="352"/>
        <v>308091.69999999972</v>
      </c>
      <c r="AY468" s="56">
        <f>IFERROR(AM468/AA468,"")</f>
        <v>-0.20902027667235171</v>
      </c>
      <c r="AZ468" s="56">
        <f t="shared" si="353"/>
        <v>0.4202724358974359</v>
      </c>
      <c r="BA468" s="56">
        <f t="shared" si="353"/>
        <v>-0.26273458445040215</v>
      </c>
      <c r="BB468" s="56" t="str">
        <f t="shared" si="354"/>
        <v/>
      </c>
      <c r="BC468" s="56">
        <f t="shared" si="355"/>
        <v>-1</v>
      </c>
      <c r="BD468" s="56">
        <f t="shared" si="355"/>
        <v>-8.6186258800201421E-2</v>
      </c>
      <c r="BE468" s="56">
        <f t="shared" si="355"/>
        <v>0.45414057652817486</v>
      </c>
      <c r="BF468" s="56">
        <f t="shared" si="355"/>
        <v>-0.25412282245934692</v>
      </c>
      <c r="BG468" s="56" t="str">
        <f t="shared" si="355"/>
        <v/>
      </c>
      <c r="BH468" s="57">
        <f t="shared" si="355"/>
        <v>-1</v>
      </c>
      <c r="BI468" s="58">
        <f t="shared" si="355"/>
        <v>0.33101045296167247</v>
      </c>
      <c r="BJ468" s="58">
        <f t="shared" si="355"/>
        <v>0.2826834059388656</v>
      </c>
      <c r="BK468" s="149">
        <f t="shared" si="348"/>
        <v>219.04345471969333</v>
      </c>
      <c r="BL468" s="150">
        <f t="shared" si="348"/>
        <v>338.96443441466846</v>
      </c>
      <c r="BM468" s="150">
        <f t="shared" si="348"/>
        <v>713.98287272727271</v>
      </c>
      <c r="BN468" s="150" t="str">
        <f t="shared" si="348"/>
        <v/>
      </c>
      <c r="BO468" s="151" t="str">
        <f t="shared" si="348"/>
        <v/>
      </c>
      <c r="BP468" s="149">
        <f t="shared" si="349"/>
        <v>189.59983134356645</v>
      </c>
      <c r="BQ468" s="150">
        <f t="shared" si="349"/>
        <v>331.06967147435898</v>
      </c>
      <c r="BR468" s="150">
        <f t="shared" si="349"/>
        <v>705.73935656836454</v>
      </c>
      <c r="BS468" s="150" t="str">
        <f t="shared" si="349"/>
        <v/>
      </c>
      <c r="BT468" s="151">
        <f t="shared" si="349"/>
        <v>291.83</v>
      </c>
      <c r="BU468" s="122">
        <f t="shared" si="356"/>
        <v>29.44362337612688</v>
      </c>
      <c r="BV468" s="123">
        <f t="shared" si="356"/>
        <v>7.8947629403094766</v>
      </c>
      <c r="BW468" s="124">
        <f t="shared" si="356"/>
        <v>8.2435161589081645</v>
      </c>
      <c r="BX468" s="123" t="str">
        <f t="shared" si="356"/>
        <v/>
      </c>
      <c r="BY468" s="124" t="str">
        <f t="shared" si="356"/>
        <v/>
      </c>
    </row>
    <row r="469" spans="1:77" x14ac:dyDescent="0.2">
      <c r="H469" s="7">
        <f>+H467/(R467+H467)</f>
        <v>0.52330845466780862</v>
      </c>
      <c r="I469" s="7">
        <f>+I467/(R467+H467)</f>
        <v>0.4413312125290591</v>
      </c>
      <c r="J469" s="7">
        <f>+J467/(R467+H467)</f>
        <v>3.5360332803132263E-2</v>
      </c>
      <c r="M469" s="7">
        <f>+M468/(M468+S468)</f>
        <v>0.39540828077328399</v>
      </c>
      <c r="N469" s="7">
        <f>+N468/(M468+S468)</f>
        <v>0.51967689347812929</v>
      </c>
      <c r="O469" s="7">
        <f>+O468/(M468+S468)</f>
        <v>8.4914825748586692E-2</v>
      </c>
      <c r="R469" s="1"/>
      <c r="AA469" s="7">
        <f>+AA467/(AK467+AA467)</f>
        <v>0.64960486322188449</v>
      </c>
      <c r="AB469" s="7">
        <f>+AB467/(AK467+AA467)</f>
        <v>0.30407294832826748</v>
      </c>
      <c r="AC469" s="7">
        <f>+AC467/(AK467+AA467)</f>
        <v>4.6200607902735565E-2</v>
      </c>
      <c r="AF469" s="7">
        <f>+AF468/(AF468+AL468)</f>
        <v>0.47862510406018688</v>
      </c>
      <c r="AG469" s="7">
        <f>+AG468/(AF468+AL468)</f>
        <v>0.39530691535032975</v>
      </c>
      <c r="AH469" s="7">
        <f>+AH468/(AF468+AL468)</f>
        <v>0.12592837578393215</v>
      </c>
      <c r="AK469" s="1"/>
      <c r="AN469" s="152"/>
      <c r="AO469" s="152"/>
      <c r="AW469" s="1"/>
      <c r="BI469" s="1"/>
    </row>
    <row r="470" spans="1:77" x14ac:dyDescent="0.2">
      <c r="J470" s="96"/>
      <c r="M470" s="2"/>
      <c r="N470" s="2"/>
      <c r="O470" s="136"/>
      <c r="S470" s="2"/>
      <c r="AA470" s="2"/>
      <c r="AB470" s="2"/>
      <c r="AK470" s="1"/>
      <c r="AW470" s="1"/>
      <c r="BI470" s="1"/>
    </row>
    <row r="471" spans="1:77" x14ac:dyDescent="0.2">
      <c r="H471" s="5"/>
      <c r="I471" s="5"/>
      <c r="J471" s="5"/>
      <c r="K471" s="5"/>
      <c r="L471" s="5"/>
      <c r="M471" s="5"/>
      <c r="N471" s="5"/>
      <c r="O471" s="5"/>
      <c r="R471" s="5"/>
      <c r="S471" s="2"/>
      <c r="AA471" s="2"/>
      <c r="AB471" s="2"/>
      <c r="AK471" s="1"/>
      <c r="AW471" s="1"/>
      <c r="BI471" s="1"/>
    </row>
    <row r="472" spans="1:77" x14ac:dyDescent="0.2">
      <c r="H472" s="7"/>
      <c r="I472" s="7"/>
      <c r="J472" s="7"/>
      <c r="K472" s="7"/>
      <c r="L472" s="7"/>
      <c r="M472" s="7"/>
      <c r="N472" s="7"/>
      <c r="O472" s="7"/>
      <c r="S472" s="2"/>
      <c r="AA472" s="2"/>
      <c r="AB472" s="2"/>
      <c r="AK472" s="1"/>
      <c r="AW472" s="1"/>
      <c r="BI472" s="1"/>
    </row>
    <row r="473" spans="1:77" x14ac:dyDescent="0.2">
      <c r="J473" s="96"/>
      <c r="M473" s="2"/>
      <c r="N473" s="2"/>
      <c r="S473" s="2"/>
      <c r="AA473" s="2"/>
      <c r="AB473" s="2"/>
      <c r="AK473" s="1"/>
      <c r="AW473" s="1"/>
      <c r="BI473" s="1"/>
    </row>
    <row r="474" spans="1:77" x14ac:dyDescent="0.2">
      <c r="J474" s="96"/>
      <c r="M474" s="2"/>
      <c r="N474" s="2"/>
      <c r="S474" s="2"/>
      <c r="AA474" s="2"/>
      <c r="AB474" s="2"/>
      <c r="AK474" s="1"/>
      <c r="AW474" s="1"/>
      <c r="BI474" s="1"/>
    </row>
    <row r="475" spans="1:77" x14ac:dyDescent="0.2">
      <c r="J475" s="96"/>
      <c r="M475" s="2"/>
      <c r="N475" s="2"/>
      <c r="S475" s="2"/>
      <c r="AA475" s="2"/>
      <c r="AB475" s="2"/>
      <c r="AK475" s="1"/>
      <c r="AW475" s="1"/>
      <c r="BI475" s="1"/>
    </row>
    <row r="476" spans="1:77" x14ac:dyDescent="0.2">
      <c r="J476" s="96"/>
      <c r="M476" s="2"/>
      <c r="N476" s="2"/>
      <c r="S476" s="2"/>
      <c r="AA476" s="2"/>
      <c r="AB476" s="2"/>
      <c r="AK476" s="1"/>
      <c r="AW476" s="1"/>
      <c r="BI476" s="1"/>
    </row>
    <row r="477" spans="1:77" x14ac:dyDescent="0.2">
      <c r="R477" s="1"/>
      <c r="AK477" s="1"/>
      <c r="AW477" s="1"/>
      <c r="BI477" s="1"/>
    </row>
    <row r="478" spans="1:77" x14ac:dyDescent="0.2">
      <c r="J478" s="96"/>
      <c r="M478" s="2"/>
      <c r="N478" s="2"/>
      <c r="S478" s="2"/>
      <c r="AW478" s="1"/>
      <c r="BI478" s="1"/>
    </row>
    <row r="479" spans="1:77" x14ac:dyDescent="0.2">
      <c r="J479" s="96"/>
      <c r="M479" s="2"/>
      <c r="N479" s="2"/>
      <c r="S479" s="2"/>
      <c r="AW479" s="1"/>
      <c r="BI479" s="1"/>
    </row>
    <row r="480" spans="1:77" x14ac:dyDescent="0.2">
      <c r="J480" s="96"/>
      <c r="M480" s="2"/>
      <c r="N480" s="2"/>
      <c r="S480" s="2"/>
      <c r="AW480" s="1"/>
      <c r="BI480" s="1"/>
    </row>
    <row r="481" spans="10:61" x14ac:dyDescent="0.2">
      <c r="J481" s="96"/>
      <c r="M481" s="2"/>
      <c r="N481" s="2"/>
      <c r="S481" s="2"/>
      <c r="AW481" s="1"/>
      <c r="BI481" s="1"/>
    </row>
    <row r="482" spans="10:61" x14ac:dyDescent="0.2">
      <c r="J482" s="96"/>
      <c r="M482" s="2"/>
      <c r="N482" s="2"/>
      <c r="S482" s="2"/>
      <c r="AW482" s="1"/>
      <c r="BI482" s="1"/>
    </row>
    <row r="483" spans="10:61" x14ac:dyDescent="0.2">
      <c r="J483" s="96"/>
      <c r="M483" s="2"/>
      <c r="N483" s="2"/>
      <c r="S483" s="2"/>
      <c r="AW483" s="1"/>
      <c r="BI483" s="1"/>
    </row>
    <row r="484" spans="10:61" x14ac:dyDescent="0.2">
      <c r="J484" s="96"/>
      <c r="M484" s="2"/>
      <c r="N484" s="2"/>
      <c r="S484" s="2"/>
    </row>
    <row r="486" spans="10:61" x14ac:dyDescent="0.2">
      <c r="J486" s="96"/>
    </row>
    <row r="487" spans="10:61" x14ac:dyDescent="0.2">
      <c r="J487" s="96"/>
    </row>
    <row r="488" spans="10:61" x14ac:dyDescent="0.2">
      <c r="J488" s="96"/>
    </row>
    <row r="489" spans="10:61" x14ac:dyDescent="0.2">
      <c r="J489" s="96"/>
    </row>
    <row r="490" spans="10:61" x14ac:dyDescent="0.2">
      <c r="J490" s="96"/>
    </row>
    <row r="491" spans="10:61" x14ac:dyDescent="0.2">
      <c r="J491" s="96"/>
    </row>
    <row r="492" spans="10:61" x14ac:dyDescent="0.2">
      <c r="J492" s="96"/>
    </row>
  </sheetData>
  <mergeCells count="7">
    <mergeCell ref="BU5:BY5"/>
    <mergeCell ref="H5:S5"/>
    <mergeCell ref="AA5:AL5"/>
    <mergeCell ref="AM5:AX5"/>
    <mergeCell ref="AY5:BJ5"/>
    <mergeCell ref="BK5:BO5"/>
    <mergeCell ref="BP5:BT5"/>
  </mergeCells>
  <pageMargins left="0.7" right="0.7" top="0.75" bottom="0.75" header="0.3" footer="0.3"/>
  <pageSetup scale="26" fitToHeight="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82542-CF0A-414F-8C86-CB7576C2680A}">
  <sheetPr>
    <tabColor rgb="FF009999"/>
    <pageSetUpPr fitToPage="1"/>
  </sheetPr>
  <dimension ref="A1:CA492"/>
  <sheetViews>
    <sheetView showGridLines="0" zoomScale="80" zoomScaleNormal="80" workbookViewId="0">
      <pane xSplit="7" ySplit="6" topLeftCell="H217" activePane="bottomRight" state="frozen"/>
      <selection activeCell="F377" sqref="F377"/>
      <selection pane="topRight" activeCell="F377" sqref="F377"/>
      <selection pane="bottomLeft" activeCell="F377" sqref="F377"/>
      <selection pane="bottomRight" activeCell="F377" sqref="F377"/>
    </sheetView>
  </sheetViews>
  <sheetFormatPr defaultRowHeight="12.75" outlineLevelRow="7" outlineLevelCol="2" x14ac:dyDescent="0.2"/>
  <cols>
    <col min="1" max="5" width="9.28515625" hidden="1" customWidth="1" outlineLevel="1"/>
    <col min="6" max="6" width="11.28515625" customWidth="1" collapsed="1"/>
    <col min="7" max="7" width="5.5703125" bestFit="1" customWidth="1"/>
    <col min="8" max="8" width="8.5703125" bestFit="1" customWidth="1"/>
    <col min="9" max="9" width="8.85546875" bestFit="1" customWidth="1"/>
    <col min="10" max="10" width="9.28515625" hidden="1" customWidth="1" outlineLevel="1"/>
    <col min="11" max="11" width="8.5703125" hidden="1" customWidth="1" outlineLevel="1"/>
    <col min="12" max="12" width="8.140625" hidden="1" customWidth="1" outlineLevel="1"/>
    <col min="13" max="13" width="13.42578125" bestFit="1" customWidth="1" collapsed="1"/>
    <col min="14" max="14" width="13.42578125" customWidth="1"/>
    <col min="15" max="15" width="10.7109375" hidden="1" customWidth="1" outlineLevel="1"/>
    <col min="16" max="16" width="9.5703125" hidden="1" customWidth="1" outlineLevel="1"/>
    <col min="17" max="17" width="9.28515625" hidden="1" customWidth="1" outlineLevel="1"/>
    <col min="18" max="18" width="9.140625" customWidth="1" collapsed="1"/>
    <col min="19" max="19" width="12.28515625" bestFit="1" customWidth="1"/>
    <col min="20" max="24" width="9.28515625" hidden="1" customWidth="1" outlineLevel="2"/>
    <col min="25" max="25" width="9.28515625" hidden="1" customWidth="1" outlineLevel="1"/>
    <col min="26" max="26" width="5.5703125" hidden="1" customWidth="1" outlineLevel="1"/>
    <col min="27" max="27" width="8.5703125" bestFit="1" customWidth="1" collapsed="1"/>
    <col min="28" max="28" width="8.85546875" bestFit="1" customWidth="1"/>
    <col min="29" max="29" width="8.85546875" hidden="1" customWidth="1" outlineLevel="1"/>
    <col min="30" max="30" width="8.5703125" hidden="1" customWidth="1" outlineLevel="1"/>
    <col min="31" max="31" width="7.28515625" hidden="1" customWidth="1" outlineLevel="1"/>
    <col min="32" max="32" width="13.28515625" bestFit="1" customWidth="1" collapsed="1"/>
    <col min="33" max="33" width="13.28515625" customWidth="1"/>
    <col min="34" max="35" width="10.7109375" customWidth="1" outlineLevel="1"/>
    <col min="36" max="36" width="10.5703125" customWidth="1" outlineLevel="1"/>
    <col min="37" max="37" width="8.28515625" bestFit="1" customWidth="1"/>
    <col min="38" max="38" width="12.28515625" bestFit="1" customWidth="1"/>
    <col min="39" max="39" width="9.28515625" bestFit="1" customWidth="1"/>
    <col min="40" max="40" width="8.28515625" bestFit="1" customWidth="1"/>
    <col min="41" max="41" width="10.28515625" hidden="1" customWidth="1" outlineLevel="1"/>
    <col min="42" max="42" width="6.5703125" hidden="1" customWidth="1" outlineLevel="1"/>
    <col min="43" max="43" width="6.28515625" hidden="1" customWidth="1" outlineLevel="1"/>
    <col min="44" max="44" width="12.7109375" bestFit="1" customWidth="1" collapsed="1"/>
    <col min="45" max="45" width="12.7109375" customWidth="1"/>
    <col min="46" max="46" width="12.7109375" hidden="1" customWidth="1" outlineLevel="1"/>
    <col min="47" max="47" width="10.7109375" hidden="1" customWidth="1" outlineLevel="1"/>
    <col min="48" max="48" width="11.5703125" hidden="1" customWidth="1" outlineLevel="1"/>
    <col min="49" max="49" width="9.140625" collapsed="1"/>
    <col min="50" max="50" width="12.7109375" bestFit="1" customWidth="1"/>
    <col min="51" max="51" width="8.7109375" bestFit="1" customWidth="1"/>
    <col min="52" max="52" width="10.7109375" bestFit="1" customWidth="1"/>
    <col min="53" max="53" width="8.7109375" hidden="1" customWidth="1" outlineLevel="1"/>
    <col min="54" max="55" width="9.28515625" hidden="1" customWidth="1" outlineLevel="1"/>
    <col min="56" max="56" width="8.7109375" bestFit="1" customWidth="1" collapsed="1"/>
    <col min="57" max="57" width="8.7109375" customWidth="1"/>
    <col min="58" max="58" width="8.7109375" hidden="1" customWidth="1" outlineLevel="1"/>
    <col min="59" max="59" width="11.7109375" hidden="1" customWidth="1" outlineLevel="1"/>
    <col min="60" max="60" width="8.7109375" hidden="1" customWidth="1" outlineLevel="1"/>
    <col min="61" max="61" width="8.7109375" customWidth="1" collapsed="1"/>
    <col min="62" max="62" width="9.28515625" bestFit="1" customWidth="1"/>
    <col min="66" max="67" width="0" hidden="1" customWidth="1" outlineLevel="1"/>
    <col min="68" max="68" width="9.140625" collapsed="1"/>
    <col min="71" max="72" width="0" hidden="1" customWidth="1" outlineLevel="1"/>
    <col min="73" max="73" width="9.140625" collapsed="1"/>
    <col min="76" max="77" width="0" hidden="1" customWidth="1" outlineLevel="1"/>
    <col min="78" max="78" width="9.140625" collapsed="1"/>
  </cols>
  <sheetData>
    <row r="1" spans="1:77" x14ac:dyDescent="0.2">
      <c r="F1" s="1" t="s">
        <v>0</v>
      </c>
    </row>
    <row r="2" spans="1:77" x14ac:dyDescent="0.2">
      <c r="F2" t="s">
        <v>161</v>
      </c>
    </row>
    <row r="3" spans="1:77" x14ac:dyDescent="0.2">
      <c r="F3" t="s">
        <v>134</v>
      </c>
    </row>
    <row r="4" spans="1:77" ht="13.5" thickBot="1" x14ac:dyDescent="0.25"/>
    <row r="5" spans="1:77" ht="13.5" thickBot="1" x14ac:dyDescent="0.25">
      <c r="H5" s="99" t="s">
        <v>139</v>
      </c>
      <c r="I5" s="100"/>
      <c r="J5" s="100"/>
      <c r="K5" s="100"/>
      <c r="L5" s="100"/>
      <c r="M5" s="100"/>
      <c r="N5" s="100"/>
      <c r="O5" s="100"/>
      <c r="P5" s="100"/>
      <c r="Q5" s="100"/>
      <c r="R5" s="100"/>
      <c r="S5" s="101"/>
      <c r="T5" s="15"/>
      <c r="U5" s="15"/>
      <c r="V5" s="15"/>
      <c r="W5" s="15"/>
      <c r="X5" s="15"/>
      <c r="Y5" s="15"/>
      <c r="Z5" s="15"/>
      <c r="AA5" s="99" t="s">
        <v>140</v>
      </c>
      <c r="AB5" s="100"/>
      <c r="AC5" s="100"/>
      <c r="AD5" s="100"/>
      <c r="AE5" s="100"/>
      <c r="AF5" s="100"/>
      <c r="AG5" s="100"/>
      <c r="AH5" s="100"/>
      <c r="AI5" s="100"/>
      <c r="AJ5" s="100"/>
      <c r="AK5" s="100"/>
      <c r="AL5" s="101"/>
      <c r="AM5" s="99" t="s">
        <v>141</v>
      </c>
      <c r="AN5" s="100"/>
      <c r="AO5" s="100"/>
      <c r="AP5" s="100"/>
      <c r="AQ5" s="100"/>
      <c r="AR5" s="100"/>
      <c r="AS5" s="100"/>
      <c r="AT5" s="100"/>
      <c r="AU5" s="100"/>
      <c r="AV5" s="100"/>
      <c r="AW5" s="100"/>
      <c r="AX5" s="101"/>
      <c r="AY5" s="99" t="s">
        <v>142</v>
      </c>
      <c r="AZ5" s="100"/>
      <c r="BA5" s="100"/>
      <c r="BB5" s="100"/>
      <c r="BC5" s="100"/>
      <c r="BD5" s="100"/>
      <c r="BE5" s="100"/>
      <c r="BF5" s="100"/>
      <c r="BG5" s="100"/>
      <c r="BH5" s="100"/>
      <c r="BI5" s="100"/>
      <c r="BJ5" s="101"/>
      <c r="BK5" s="99" t="s">
        <v>162</v>
      </c>
      <c r="BL5" s="100"/>
      <c r="BM5" s="100"/>
      <c r="BN5" s="100"/>
      <c r="BO5" s="101"/>
      <c r="BP5" s="99" t="s">
        <v>163</v>
      </c>
      <c r="BQ5" s="100"/>
      <c r="BR5" s="100"/>
      <c r="BS5" s="100"/>
      <c r="BT5" s="101"/>
      <c r="BU5" s="99" t="s">
        <v>164</v>
      </c>
      <c r="BV5" s="100"/>
      <c r="BW5" s="100"/>
      <c r="BX5" s="100"/>
      <c r="BY5" s="101"/>
    </row>
    <row r="6" spans="1:77" ht="64.5" thickBot="1" x14ac:dyDescent="0.25">
      <c r="A6" s="16" t="s">
        <v>17</v>
      </c>
      <c r="B6" s="16" t="s">
        <v>18</v>
      </c>
      <c r="C6" s="16" t="s">
        <v>19</v>
      </c>
      <c r="D6" s="16" t="s">
        <v>20</v>
      </c>
      <c r="E6" s="16" t="s">
        <v>21</v>
      </c>
      <c r="F6" s="17" t="s">
        <v>22</v>
      </c>
      <c r="G6" s="105" t="s">
        <v>23</v>
      </c>
      <c r="H6" s="106" t="s">
        <v>165</v>
      </c>
      <c r="I6" s="107" t="s">
        <v>166</v>
      </c>
      <c r="J6" s="107" t="s">
        <v>167</v>
      </c>
      <c r="K6" s="107" t="s">
        <v>168</v>
      </c>
      <c r="L6" s="107" t="s">
        <v>169</v>
      </c>
      <c r="M6" s="107" t="s">
        <v>170</v>
      </c>
      <c r="N6" s="107" t="s">
        <v>171</v>
      </c>
      <c r="O6" s="107" t="s">
        <v>172</v>
      </c>
      <c r="P6" s="107" t="s">
        <v>173</v>
      </c>
      <c r="Q6" s="108" t="s">
        <v>174</v>
      </c>
      <c r="R6" s="109" t="s">
        <v>175</v>
      </c>
      <c r="S6" s="109" t="s">
        <v>176</v>
      </c>
      <c r="T6" s="23" t="s">
        <v>17</v>
      </c>
      <c r="U6" s="23" t="s">
        <v>18</v>
      </c>
      <c r="V6" s="23" t="s">
        <v>19</v>
      </c>
      <c r="W6" s="23" t="s">
        <v>20</v>
      </c>
      <c r="X6" s="23" t="s">
        <v>21</v>
      </c>
      <c r="Y6" s="110" t="s">
        <v>22</v>
      </c>
      <c r="Z6" s="111" t="s">
        <v>23</v>
      </c>
      <c r="AA6" s="106" t="s">
        <v>165</v>
      </c>
      <c r="AB6" s="107" t="s">
        <v>166</v>
      </c>
      <c r="AC6" s="107" t="s">
        <v>167</v>
      </c>
      <c r="AD6" s="107" t="s">
        <v>168</v>
      </c>
      <c r="AE6" s="107" t="s">
        <v>169</v>
      </c>
      <c r="AF6" s="107" t="s">
        <v>170</v>
      </c>
      <c r="AG6" s="107" t="s">
        <v>171</v>
      </c>
      <c r="AH6" s="107" t="s">
        <v>172</v>
      </c>
      <c r="AI6" s="107" t="s">
        <v>173</v>
      </c>
      <c r="AJ6" s="108" t="s">
        <v>174</v>
      </c>
      <c r="AK6" s="109" t="s">
        <v>175</v>
      </c>
      <c r="AL6" s="109" t="s">
        <v>176</v>
      </c>
      <c r="AM6" s="107" t="s">
        <v>165</v>
      </c>
      <c r="AN6" s="107" t="s">
        <v>166</v>
      </c>
      <c r="AO6" s="107" t="s">
        <v>167</v>
      </c>
      <c r="AP6" s="107" t="s">
        <v>168</v>
      </c>
      <c r="AQ6" s="107" t="s">
        <v>169</v>
      </c>
      <c r="AR6" s="107" t="s">
        <v>170</v>
      </c>
      <c r="AS6" s="107" t="s">
        <v>171</v>
      </c>
      <c r="AT6" s="107" t="s">
        <v>172</v>
      </c>
      <c r="AU6" s="107" t="s">
        <v>173</v>
      </c>
      <c r="AV6" s="108" t="s">
        <v>174</v>
      </c>
      <c r="AW6" s="109" t="s">
        <v>177</v>
      </c>
      <c r="AX6" s="109" t="s">
        <v>178</v>
      </c>
      <c r="AY6" s="107" t="s">
        <v>165</v>
      </c>
      <c r="AZ6" s="107" t="s">
        <v>166</v>
      </c>
      <c r="BA6" s="107" t="s">
        <v>167</v>
      </c>
      <c r="BB6" s="107" t="s">
        <v>168</v>
      </c>
      <c r="BC6" s="107" t="s">
        <v>169</v>
      </c>
      <c r="BD6" s="107" t="s">
        <v>170</v>
      </c>
      <c r="BE6" s="107" t="s">
        <v>171</v>
      </c>
      <c r="BF6" s="107" t="s">
        <v>172</v>
      </c>
      <c r="BG6" s="107" t="s">
        <v>173</v>
      </c>
      <c r="BH6" s="108" t="s">
        <v>174</v>
      </c>
      <c r="BI6" s="109" t="s">
        <v>179</v>
      </c>
      <c r="BJ6" s="137" t="s">
        <v>180</v>
      </c>
      <c r="BK6" s="106" t="s">
        <v>165</v>
      </c>
      <c r="BL6" s="107" t="s">
        <v>166</v>
      </c>
      <c r="BM6" s="108" t="s">
        <v>167</v>
      </c>
      <c r="BN6" s="107" t="s">
        <v>168</v>
      </c>
      <c r="BO6" s="108" t="s">
        <v>169</v>
      </c>
      <c r="BP6" s="107" t="s">
        <v>165</v>
      </c>
      <c r="BQ6" s="107" t="s">
        <v>166</v>
      </c>
      <c r="BR6" s="108" t="s">
        <v>167</v>
      </c>
      <c r="BS6" s="107" t="s">
        <v>168</v>
      </c>
      <c r="BT6" s="108" t="s">
        <v>169</v>
      </c>
      <c r="BU6" s="107" t="s">
        <v>165</v>
      </c>
      <c r="BV6" s="107" t="s">
        <v>166</v>
      </c>
      <c r="BW6" s="108" t="s">
        <v>167</v>
      </c>
      <c r="BX6" s="107" t="s">
        <v>168</v>
      </c>
      <c r="BY6" s="108" t="s">
        <v>169</v>
      </c>
    </row>
    <row r="7" spans="1:77" ht="13.5" hidden="1" outlineLevel="1" thickBot="1" x14ac:dyDescent="0.25">
      <c r="A7">
        <v>0</v>
      </c>
      <c r="B7" t="s">
        <v>46</v>
      </c>
      <c r="C7">
        <v>0</v>
      </c>
      <c r="D7" t="s">
        <v>129</v>
      </c>
      <c r="E7">
        <v>0</v>
      </c>
      <c r="F7" s="27">
        <v>46383</v>
      </c>
      <c r="G7" t="s">
        <v>35</v>
      </c>
      <c r="H7" s="28">
        <v>0</v>
      </c>
      <c r="I7" s="138">
        <v>0</v>
      </c>
      <c r="J7" s="138">
        <v>0</v>
      </c>
      <c r="K7" s="138">
        <v>0</v>
      </c>
      <c r="L7" s="138">
        <v>0</v>
      </c>
      <c r="M7" s="2">
        <v>0</v>
      </c>
      <c r="N7" s="2">
        <v>0</v>
      </c>
      <c r="O7" s="2">
        <v>0</v>
      </c>
      <c r="P7" s="2">
        <v>0</v>
      </c>
      <c r="Q7" s="29">
        <v>0</v>
      </c>
      <c r="R7" s="30">
        <f>SUM(I7:L7)</f>
        <v>0</v>
      </c>
      <c r="S7" s="30">
        <f>SUM(N7:Q7)</f>
        <v>0</v>
      </c>
      <c r="T7">
        <v>0</v>
      </c>
      <c r="U7" t="s">
        <v>49</v>
      </c>
      <c r="V7">
        <v>0</v>
      </c>
      <c r="W7" t="s">
        <v>129</v>
      </c>
      <c r="X7" t="s">
        <v>182</v>
      </c>
      <c r="Y7" s="27">
        <v>46019</v>
      </c>
      <c r="Z7" t="s">
        <v>35</v>
      </c>
      <c r="AA7" s="28">
        <v>4</v>
      </c>
      <c r="AB7" s="138">
        <v>0</v>
      </c>
      <c r="AC7" s="138">
        <v>0</v>
      </c>
      <c r="AD7" s="2">
        <v>0</v>
      </c>
      <c r="AE7" s="2">
        <v>0</v>
      </c>
      <c r="AF7" s="2">
        <v>316.76</v>
      </c>
      <c r="AG7" s="2">
        <v>0</v>
      </c>
      <c r="AH7" s="2">
        <v>0</v>
      </c>
      <c r="AI7" s="2">
        <v>0</v>
      </c>
      <c r="AJ7" s="29">
        <v>0</v>
      </c>
      <c r="AK7" s="30">
        <f>SUM(AB7:AE7)</f>
        <v>0</v>
      </c>
      <c r="AL7" s="30">
        <f>SUM(AG7:AJ7)</f>
        <v>0</v>
      </c>
      <c r="AM7" s="2">
        <f>+H7-AA7</f>
        <v>-4</v>
      </c>
      <c r="AN7" s="2">
        <f t="shared" ref="AN7:AX22" si="0">+I7-AB7</f>
        <v>0</v>
      </c>
      <c r="AO7" s="2">
        <f t="shared" si="0"/>
        <v>0</v>
      </c>
      <c r="AP7" s="2">
        <f t="shared" si="0"/>
        <v>0</v>
      </c>
      <c r="AQ7" s="2">
        <f t="shared" si="0"/>
        <v>0</v>
      </c>
      <c r="AR7" s="2">
        <f t="shared" si="0"/>
        <v>-316.76</v>
      </c>
      <c r="AS7" s="2">
        <f t="shared" si="0"/>
        <v>0</v>
      </c>
      <c r="AT7" s="2">
        <f t="shared" si="0"/>
        <v>0</v>
      </c>
      <c r="AU7" s="2">
        <f t="shared" si="0"/>
        <v>0</v>
      </c>
      <c r="AV7" s="29">
        <f t="shared" si="0"/>
        <v>0</v>
      </c>
      <c r="AW7" s="30">
        <f t="shared" si="0"/>
        <v>0</v>
      </c>
      <c r="AX7" s="31">
        <f t="shared" si="0"/>
        <v>0</v>
      </c>
      <c r="AY7" s="38">
        <f>IFERROR(AM7/AA7,"")</f>
        <v>-1</v>
      </c>
      <c r="AZ7" s="38" t="str">
        <f t="shared" ref="AZ7:BD13" si="1">IFERROR(AN7/AB7,"")</f>
        <v/>
      </c>
      <c r="BA7" s="38" t="str">
        <f t="shared" si="1"/>
        <v/>
      </c>
      <c r="BB7" s="38" t="str">
        <f t="shared" si="1"/>
        <v/>
      </c>
      <c r="BC7" s="38" t="str">
        <f t="shared" si="1"/>
        <v/>
      </c>
      <c r="BD7" s="38">
        <f>IFERROR(AR7/AF7,"")</f>
        <v>-1</v>
      </c>
      <c r="BE7" s="38" t="str">
        <f t="shared" ref="BE7:BJ22" si="2">IFERROR(AS7/AG7,"")</f>
        <v/>
      </c>
      <c r="BF7" s="38" t="str">
        <f t="shared" si="2"/>
        <v/>
      </c>
      <c r="BG7" s="38" t="str">
        <f t="shared" si="2"/>
        <v/>
      </c>
      <c r="BH7" s="39" t="str">
        <f t="shared" si="2"/>
        <v/>
      </c>
      <c r="BI7" s="76" t="str">
        <f t="shared" si="2"/>
        <v/>
      </c>
      <c r="BJ7" s="139" t="str">
        <f t="shared" si="2"/>
        <v/>
      </c>
      <c r="BK7" s="116" t="str">
        <f>IFERROR(M7/H7,"")</f>
        <v/>
      </c>
      <c r="BL7" s="117" t="str">
        <f t="shared" ref="BL7:BO13" si="3">IFERROR(N7/I7,"")</f>
        <v/>
      </c>
      <c r="BM7" s="117" t="str">
        <f t="shared" si="3"/>
        <v/>
      </c>
      <c r="BN7" s="117" t="str">
        <f t="shared" si="3"/>
        <v/>
      </c>
      <c r="BO7" s="118" t="str">
        <f t="shared" si="3"/>
        <v/>
      </c>
      <c r="BP7" s="116">
        <f>IFERROR(AF7/AA7,"")</f>
        <v>79.19</v>
      </c>
      <c r="BQ7" s="117" t="str">
        <f t="shared" ref="BQ7:BT13" si="4">IFERROR(AG7/AB7,"")</f>
        <v/>
      </c>
      <c r="BR7" s="117" t="str">
        <f t="shared" si="4"/>
        <v/>
      </c>
      <c r="BS7" s="117" t="str">
        <f t="shared" si="4"/>
        <v/>
      </c>
      <c r="BT7" s="118" t="str">
        <f t="shared" si="4"/>
        <v/>
      </c>
      <c r="BU7" s="116" t="str">
        <f>IFERROR(BK7-BP7,"")</f>
        <v/>
      </c>
      <c r="BV7" s="117" t="str">
        <f t="shared" ref="BV7:BY13" si="5">IFERROR(BL7-BQ7,"")</f>
        <v/>
      </c>
      <c r="BW7" s="118" t="str">
        <f t="shared" si="5"/>
        <v/>
      </c>
      <c r="BX7" s="117" t="str">
        <f t="shared" si="5"/>
        <v/>
      </c>
      <c r="BY7" s="118" t="str">
        <f t="shared" si="5"/>
        <v/>
      </c>
    </row>
    <row r="8" spans="1:77" ht="13.5" hidden="1" outlineLevel="1" thickBot="1" x14ac:dyDescent="0.25">
      <c r="A8">
        <v>0</v>
      </c>
      <c r="B8" t="s">
        <v>46</v>
      </c>
      <c r="C8">
        <v>0</v>
      </c>
      <c r="D8" t="s">
        <v>129</v>
      </c>
      <c r="E8">
        <v>0</v>
      </c>
      <c r="F8" s="27">
        <f>+F7+1</f>
        <v>46384</v>
      </c>
      <c r="G8" t="s">
        <v>36</v>
      </c>
      <c r="H8" s="28">
        <v>0</v>
      </c>
      <c r="I8" s="138">
        <v>0</v>
      </c>
      <c r="J8" s="138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9">
        <v>0</v>
      </c>
      <c r="R8" s="30">
        <f t="shared" ref="R8:R13" si="6">SUM(I8:L8)</f>
        <v>0</v>
      </c>
      <c r="S8" s="30">
        <f t="shared" ref="S8:S13" si="7">SUM(N8:Q8)</f>
        <v>0</v>
      </c>
      <c r="T8">
        <v>0</v>
      </c>
      <c r="U8" t="s">
        <v>49</v>
      </c>
      <c r="V8">
        <v>0</v>
      </c>
      <c r="W8" t="s">
        <v>129</v>
      </c>
      <c r="X8" t="s">
        <v>182</v>
      </c>
      <c r="Y8" s="27">
        <f>+Y7+1</f>
        <v>46020</v>
      </c>
      <c r="Z8" t="s">
        <v>36</v>
      </c>
      <c r="AA8" s="28">
        <v>3</v>
      </c>
      <c r="AB8" s="138">
        <v>0</v>
      </c>
      <c r="AC8" s="138">
        <v>0</v>
      </c>
      <c r="AD8" s="2">
        <v>0</v>
      </c>
      <c r="AE8" s="2">
        <v>0</v>
      </c>
      <c r="AF8" s="2">
        <v>435.69</v>
      </c>
      <c r="AG8" s="2">
        <v>0</v>
      </c>
      <c r="AH8" s="2">
        <v>0</v>
      </c>
      <c r="AI8" s="2">
        <v>0</v>
      </c>
      <c r="AJ8" s="29">
        <v>0</v>
      </c>
      <c r="AK8" s="30">
        <f t="shared" ref="AK8:AK13" si="8">SUM(AB8:AE8)</f>
        <v>0</v>
      </c>
      <c r="AL8" s="30">
        <f t="shared" ref="AL8:AL13" si="9">SUM(AG8:AJ8)</f>
        <v>0</v>
      </c>
      <c r="AM8" s="2">
        <f t="shared" ref="AM8:AM13" si="10">+H8-AA8</f>
        <v>-3</v>
      </c>
      <c r="AN8" s="2">
        <f t="shared" si="0"/>
        <v>0</v>
      </c>
      <c r="AO8" s="2">
        <f t="shared" si="0"/>
        <v>0</v>
      </c>
      <c r="AP8" s="2">
        <f t="shared" si="0"/>
        <v>0</v>
      </c>
      <c r="AQ8" s="2">
        <f t="shared" si="0"/>
        <v>0</v>
      </c>
      <c r="AR8" s="2">
        <f t="shared" si="0"/>
        <v>-435.69</v>
      </c>
      <c r="AS8" s="2">
        <f t="shared" si="0"/>
        <v>0</v>
      </c>
      <c r="AT8" s="2">
        <f t="shared" si="0"/>
        <v>0</v>
      </c>
      <c r="AU8" s="2">
        <f t="shared" si="0"/>
        <v>0</v>
      </c>
      <c r="AV8" s="29">
        <f t="shared" si="0"/>
        <v>0</v>
      </c>
      <c r="AW8" s="30">
        <f t="shared" si="0"/>
        <v>0</v>
      </c>
      <c r="AX8" s="31">
        <f t="shared" si="0"/>
        <v>0</v>
      </c>
      <c r="AY8" s="38">
        <f t="shared" ref="AY8:BJ23" si="11">IFERROR(AM8/AA8,"")</f>
        <v>-1</v>
      </c>
      <c r="AZ8" s="38" t="str">
        <f t="shared" si="1"/>
        <v/>
      </c>
      <c r="BA8" s="38" t="str">
        <f t="shared" si="1"/>
        <v/>
      </c>
      <c r="BB8" s="38" t="str">
        <f t="shared" si="1"/>
        <v/>
      </c>
      <c r="BC8" s="38" t="str">
        <f t="shared" si="1"/>
        <v/>
      </c>
      <c r="BD8" s="38">
        <f t="shared" si="1"/>
        <v>-1</v>
      </c>
      <c r="BE8" s="38" t="str">
        <f t="shared" si="2"/>
        <v/>
      </c>
      <c r="BF8" s="38" t="str">
        <f t="shared" si="2"/>
        <v/>
      </c>
      <c r="BG8" s="38" t="str">
        <f t="shared" si="2"/>
        <v/>
      </c>
      <c r="BH8" s="39" t="str">
        <f t="shared" si="2"/>
        <v/>
      </c>
      <c r="BI8" s="76" t="str">
        <f t="shared" si="2"/>
        <v/>
      </c>
      <c r="BJ8" s="139" t="str">
        <f t="shared" si="2"/>
        <v/>
      </c>
      <c r="BK8" s="119" t="str">
        <f t="shared" ref="BK8:BK13" si="12">IFERROR(M8/H8,"")</f>
        <v/>
      </c>
      <c r="BL8" s="120" t="str">
        <f t="shared" si="3"/>
        <v/>
      </c>
      <c r="BM8" s="120" t="str">
        <f t="shared" si="3"/>
        <v/>
      </c>
      <c r="BN8" s="120" t="str">
        <f t="shared" si="3"/>
        <v/>
      </c>
      <c r="BO8" s="121" t="str">
        <f t="shared" si="3"/>
        <v/>
      </c>
      <c r="BP8" s="119">
        <f t="shared" ref="BP8:BP13" si="13">IFERROR(AF8/AA8,"")</f>
        <v>145.22999999999999</v>
      </c>
      <c r="BQ8" s="120" t="str">
        <f t="shared" si="4"/>
        <v/>
      </c>
      <c r="BR8" s="120" t="str">
        <f t="shared" si="4"/>
        <v/>
      </c>
      <c r="BS8" s="120" t="str">
        <f t="shared" si="4"/>
        <v/>
      </c>
      <c r="BT8" s="121" t="str">
        <f t="shared" si="4"/>
        <v/>
      </c>
      <c r="BU8" s="119" t="str">
        <f t="shared" ref="BU8:BU13" si="14">IFERROR(BK8-BP8,"")</f>
        <v/>
      </c>
      <c r="BV8" s="120" t="str">
        <f t="shared" si="5"/>
        <v/>
      </c>
      <c r="BW8" s="121" t="str">
        <f t="shared" si="5"/>
        <v/>
      </c>
      <c r="BX8" s="120" t="str">
        <f t="shared" si="5"/>
        <v/>
      </c>
      <c r="BY8" s="121" t="str">
        <f t="shared" si="5"/>
        <v/>
      </c>
    </row>
    <row r="9" spans="1:77" ht="13.5" hidden="1" outlineLevel="1" thickBot="1" x14ac:dyDescent="0.25">
      <c r="A9">
        <v>0</v>
      </c>
      <c r="B9" t="s">
        <v>46</v>
      </c>
      <c r="C9">
        <v>0</v>
      </c>
      <c r="D9" t="s">
        <v>129</v>
      </c>
      <c r="E9">
        <v>0</v>
      </c>
      <c r="F9" s="27">
        <f>+F8+1</f>
        <v>46385</v>
      </c>
      <c r="G9" t="s">
        <v>37</v>
      </c>
      <c r="H9" s="28">
        <v>0</v>
      </c>
      <c r="I9" s="138">
        <v>0</v>
      </c>
      <c r="J9" s="138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9">
        <v>0</v>
      </c>
      <c r="R9" s="30">
        <f t="shared" si="6"/>
        <v>0</v>
      </c>
      <c r="S9" s="30">
        <f t="shared" si="7"/>
        <v>0</v>
      </c>
      <c r="T9">
        <v>0</v>
      </c>
      <c r="U9" t="s">
        <v>49</v>
      </c>
      <c r="V9">
        <v>0</v>
      </c>
      <c r="W9" t="s">
        <v>129</v>
      </c>
      <c r="X9" t="s">
        <v>182</v>
      </c>
      <c r="Y9" s="27">
        <f>+Y8+1</f>
        <v>46021</v>
      </c>
      <c r="Z9" t="s">
        <v>37</v>
      </c>
      <c r="AA9" s="28">
        <v>15</v>
      </c>
      <c r="AB9" s="138">
        <v>0</v>
      </c>
      <c r="AC9" s="138">
        <v>0</v>
      </c>
      <c r="AD9" s="2">
        <v>0</v>
      </c>
      <c r="AE9" s="2">
        <v>0</v>
      </c>
      <c r="AF9" s="2">
        <v>2216.8900000000003</v>
      </c>
      <c r="AG9" s="2">
        <v>0</v>
      </c>
      <c r="AH9" s="2">
        <v>0</v>
      </c>
      <c r="AI9" s="2">
        <v>0</v>
      </c>
      <c r="AJ9" s="29">
        <v>0</v>
      </c>
      <c r="AK9" s="30">
        <f t="shared" si="8"/>
        <v>0</v>
      </c>
      <c r="AL9" s="30">
        <f t="shared" si="9"/>
        <v>0</v>
      </c>
      <c r="AM9" s="2">
        <f t="shared" si="10"/>
        <v>-15</v>
      </c>
      <c r="AN9" s="2">
        <f t="shared" si="0"/>
        <v>0</v>
      </c>
      <c r="AO9" s="2">
        <f t="shared" si="0"/>
        <v>0</v>
      </c>
      <c r="AP9" s="2">
        <f t="shared" si="0"/>
        <v>0</v>
      </c>
      <c r="AQ9" s="2">
        <f t="shared" si="0"/>
        <v>0</v>
      </c>
      <c r="AR9" s="2">
        <f t="shared" si="0"/>
        <v>-2216.8900000000003</v>
      </c>
      <c r="AS9" s="2">
        <f t="shared" si="0"/>
        <v>0</v>
      </c>
      <c r="AT9" s="2">
        <f t="shared" si="0"/>
        <v>0</v>
      </c>
      <c r="AU9" s="2">
        <f t="shared" si="0"/>
        <v>0</v>
      </c>
      <c r="AV9" s="29">
        <f t="shared" si="0"/>
        <v>0</v>
      </c>
      <c r="AW9" s="30">
        <f t="shared" si="0"/>
        <v>0</v>
      </c>
      <c r="AX9" s="31">
        <f t="shared" si="0"/>
        <v>0</v>
      </c>
      <c r="AY9" s="38">
        <f t="shared" si="11"/>
        <v>-1</v>
      </c>
      <c r="AZ9" s="38" t="str">
        <f t="shared" si="1"/>
        <v/>
      </c>
      <c r="BA9" s="38" t="str">
        <f t="shared" si="1"/>
        <v/>
      </c>
      <c r="BB9" s="38" t="str">
        <f t="shared" si="1"/>
        <v/>
      </c>
      <c r="BC9" s="38" t="str">
        <f t="shared" si="1"/>
        <v/>
      </c>
      <c r="BD9" s="38">
        <f t="shared" si="1"/>
        <v>-1</v>
      </c>
      <c r="BE9" s="38" t="str">
        <f t="shared" si="2"/>
        <v/>
      </c>
      <c r="BF9" s="38" t="str">
        <f t="shared" si="2"/>
        <v/>
      </c>
      <c r="BG9" s="38" t="str">
        <f t="shared" si="2"/>
        <v/>
      </c>
      <c r="BH9" s="39" t="str">
        <f t="shared" si="2"/>
        <v/>
      </c>
      <c r="BI9" s="76" t="str">
        <f t="shared" si="2"/>
        <v/>
      </c>
      <c r="BJ9" s="139" t="str">
        <f t="shared" si="2"/>
        <v/>
      </c>
      <c r="BK9" s="119" t="str">
        <f t="shared" si="12"/>
        <v/>
      </c>
      <c r="BL9" s="120" t="str">
        <f t="shared" si="3"/>
        <v/>
      </c>
      <c r="BM9" s="120" t="str">
        <f t="shared" si="3"/>
        <v/>
      </c>
      <c r="BN9" s="120" t="str">
        <f t="shared" si="3"/>
        <v/>
      </c>
      <c r="BO9" s="121" t="str">
        <f t="shared" si="3"/>
        <v/>
      </c>
      <c r="BP9" s="119">
        <f t="shared" si="13"/>
        <v>147.79266666666669</v>
      </c>
      <c r="BQ9" s="120" t="str">
        <f t="shared" si="4"/>
        <v/>
      </c>
      <c r="BR9" s="120" t="str">
        <f t="shared" si="4"/>
        <v/>
      </c>
      <c r="BS9" s="120" t="str">
        <f t="shared" si="4"/>
        <v/>
      </c>
      <c r="BT9" s="121" t="str">
        <f t="shared" si="4"/>
        <v/>
      </c>
      <c r="BU9" s="119" t="str">
        <f t="shared" si="14"/>
        <v/>
      </c>
      <c r="BV9" s="120" t="str">
        <f t="shared" si="5"/>
        <v/>
      </c>
      <c r="BW9" s="121" t="str">
        <f t="shared" si="5"/>
        <v/>
      </c>
      <c r="BX9" s="120" t="str">
        <f t="shared" si="5"/>
        <v/>
      </c>
      <c r="BY9" s="121" t="str">
        <f t="shared" si="5"/>
        <v/>
      </c>
    </row>
    <row r="10" spans="1:77" ht="13.5" hidden="1" outlineLevel="1" thickBot="1" x14ac:dyDescent="0.25">
      <c r="A10">
        <v>0</v>
      </c>
      <c r="B10" t="s">
        <v>46</v>
      </c>
      <c r="C10">
        <v>0</v>
      </c>
      <c r="D10" t="s">
        <v>129</v>
      </c>
      <c r="E10">
        <v>0</v>
      </c>
      <c r="F10" s="27">
        <f>+F9+1</f>
        <v>46386</v>
      </c>
      <c r="G10" t="s">
        <v>38</v>
      </c>
      <c r="H10" s="28">
        <v>0</v>
      </c>
      <c r="I10" s="138">
        <v>0</v>
      </c>
      <c r="J10" s="138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9">
        <v>0</v>
      </c>
      <c r="R10" s="30">
        <f t="shared" si="6"/>
        <v>0</v>
      </c>
      <c r="S10" s="30">
        <f t="shared" si="7"/>
        <v>0</v>
      </c>
      <c r="T10">
        <v>0</v>
      </c>
      <c r="U10" t="s">
        <v>49</v>
      </c>
      <c r="V10">
        <v>0</v>
      </c>
      <c r="W10" t="s">
        <v>129</v>
      </c>
      <c r="X10">
        <v>0</v>
      </c>
      <c r="Y10" s="27">
        <f>+Y9+1</f>
        <v>46022</v>
      </c>
      <c r="Z10" t="s">
        <v>38</v>
      </c>
      <c r="AA10" s="28">
        <v>14</v>
      </c>
      <c r="AB10" s="138">
        <v>0</v>
      </c>
      <c r="AC10" s="138">
        <v>0</v>
      </c>
      <c r="AD10" s="2">
        <v>0</v>
      </c>
      <c r="AE10" s="2">
        <v>0</v>
      </c>
      <c r="AF10" s="2">
        <v>1911.0600000000002</v>
      </c>
      <c r="AG10" s="2">
        <v>0</v>
      </c>
      <c r="AH10" s="2">
        <v>0</v>
      </c>
      <c r="AI10" s="2">
        <v>0</v>
      </c>
      <c r="AJ10" s="29">
        <v>0</v>
      </c>
      <c r="AK10" s="30">
        <f t="shared" si="8"/>
        <v>0</v>
      </c>
      <c r="AL10" s="30">
        <f t="shared" si="9"/>
        <v>0</v>
      </c>
      <c r="AM10" s="2">
        <f t="shared" si="10"/>
        <v>-14</v>
      </c>
      <c r="AN10" s="2">
        <f t="shared" si="0"/>
        <v>0</v>
      </c>
      <c r="AO10" s="2">
        <f t="shared" si="0"/>
        <v>0</v>
      </c>
      <c r="AP10" s="2">
        <f t="shared" si="0"/>
        <v>0</v>
      </c>
      <c r="AQ10" s="2">
        <f t="shared" si="0"/>
        <v>0</v>
      </c>
      <c r="AR10" s="2">
        <f t="shared" si="0"/>
        <v>-1911.0600000000002</v>
      </c>
      <c r="AS10" s="2">
        <f t="shared" si="0"/>
        <v>0</v>
      </c>
      <c r="AT10" s="2">
        <f t="shared" si="0"/>
        <v>0</v>
      </c>
      <c r="AU10" s="2">
        <f t="shared" si="0"/>
        <v>0</v>
      </c>
      <c r="AV10" s="29">
        <f t="shared" si="0"/>
        <v>0</v>
      </c>
      <c r="AW10" s="30">
        <f t="shared" si="0"/>
        <v>0</v>
      </c>
      <c r="AX10" s="31">
        <f t="shared" si="0"/>
        <v>0</v>
      </c>
      <c r="AY10" s="38">
        <f t="shared" si="11"/>
        <v>-1</v>
      </c>
      <c r="AZ10" s="38" t="str">
        <f t="shared" si="1"/>
        <v/>
      </c>
      <c r="BA10" s="38" t="str">
        <f t="shared" si="1"/>
        <v/>
      </c>
      <c r="BB10" s="38" t="str">
        <f t="shared" si="1"/>
        <v/>
      </c>
      <c r="BC10" s="38" t="str">
        <f t="shared" si="1"/>
        <v/>
      </c>
      <c r="BD10" s="38">
        <f t="shared" si="1"/>
        <v>-1</v>
      </c>
      <c r="BE10" s="38" t="str">
        <f t="shared" si="2"/>
        <v/>
      </c>
      <c r="BF10" s="38" t="str">
        <f t="shared" si="2"/>
        <v/>
      </c>
      <c r="BG10" s="38" t="str">
        <f t="shared" si="2"/>
        <v/>
      </c>
      <c r="BH10" s="39" t="str">
        <f t="shared" si="2"/>
        <v/>
      </c>
      <c r="BI10" s="76" t="str">
        <f t="shared" si="2"/>
        <v/>
      </c>
      <c r="BJ10" s="139" t="str">
        <f t="shared" si="2"/>
        <v/>
      </c>
      <c r="BK10" s="119" t="str">
        <f t="shared" si="12"/>
        <v/>
      </c>
      <c r="BL10" s="120" t="str">
        <f t="shared" si="3"/>
        <v/>
      </c>
      <c r="BM10" s="120" t="str">
        <f t="shared" si="3"/>
        <v/>
      </c>
      <c r="BN10" s="120" t="str">
        <f t="shared" si="3"/>
        <v/>
      </c>
      <c r="BO10" s="121" t="str">
        <f t="shared" si="3"/>
        <v/>
      </c>
      <c r="BP10" s="119">
        <f t="shared" si="13"/>
        <v>136.50428571428571</v>
      </c>
      <c r="BQ10" s="120" t="str">
        <f t="shared" si="4"/>
        <v/>
      </c>
      <c r="BR10" s="120" t="str">
        <f t="shared" si="4"/>
        <v/>
      </c>
      <c r="BS10" s="120" t="str">
        <f t="shared" si="4"/>
        <v/>
      </c>
      <c r="BT10" s="121" t="str">
        <f t="shared" si="4"/>
        <v/>
      </c>
      <c r="BU10" s="119" t="str">
        <f t="shared" si="14"/>
        <v/>
      </c>
      <c r="BV10" s="120" t="str">
        <f t="shared" si="5"/>
        <v/>
      </c>
      <c r="BW10" s="121" t="str">
        <f t="shared" si="5"/>
        <v/>
      </c>
      <c r="BX10" s="120" t="str">
        <f t="shared" si="5"/>
        <v/>
      </c>
      <c r="BY10" s="121" t="str">
        <f t="shared" si="5"/>
        <v/>
      </c>
    </row>
    <row r="11" spans="1:77" ht="13.5" hidden="1" outlineLevel="1" thickBot="1" x14ac:dyDescent="0.25">
      <c r="A11">
        <v>0</v>
      </c>
      <c r="B11" t="s">
        <v>46</v>
      </c>
      <c r="C11">
        <v>0</v>
      </c>
      <c r="D11" t="s">
        <v>129</v>
      </c>
      <c r="E11">
        <v>0</v>
      </c>
      <c r="F11" s="27">
        <f>+F10+1</f>
        <v>46387</v>
      </c>
      <c r="G11" t="s">
        <v>39</v>
      </c>
      <c r="H11" s="28">
        <v>0</v>
      </c>
      <c r="I11" s="138">
        <v>0</v>
      </c>
      <c r="J11" s="138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9">
        <v>0</v>
      </c>
      <c r="R11" s="30">
        <f t="shared" si="6"/>
        <v>0</v>
      </c>
      <c r="S11" s="30">
        <f t="shared" si="7"/>
        <v>0</v>
      </c>
      <c r="T11" t="e">
        <v>#N/A</v>
      </c>
      <c r="U11" t="e">
        <v>#N/A</v>
      </c>
      <c r="V11" t="e">
        <v>#N/A</v>
      </c>
      <c r="W11" t="e">
        <v>#N/A</v>
      </c>
      <c r="X11" t="e">
        <v>#N/A</v>
      </c>
      <c r="Y11" s="27">
        <f t="shared" ref="Y11" si="15">+Y12-1</f>
        <v>45652</v>
      </c>
      <c r="Z11" t="s">
        <v>39</v>
      </c>
      <c r="AA11" s="28">
        <v>0</v>
      </c>
      <c r="AB11" s="138">
        <v>0</v>
      </c>
      <c r="AC11" s="138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9">
        <v>0</v>
      </c>
      <c r="AK11" s="30">
        <f t="shared" si="8"/>
        <v>0</v>
      </c>
      <c r="AL11" s="30">
        <f t="shared" si="9"/>
        <v>0</v>
      </c>
      <c r="AM11" s="2">
        <f t="shared" si="10"/>
        <v>0</v>
      </c>
      <c r="AN11" s="2">
        <f t="shared" si="0"/>
        <v>0</v>
      </c>
      <c r="AO11" s="2">
        <f t="shared" si="0"/>
        <v>0</v>
      </c>
      <c r="AP11" s="2">
        <f t="shared" si="0"/>
        <v>0</v>
      </c>
      <c r="AQ11" s="2">
        <f t="shared" si="0"/>
        <v>0</v>
      </c>
      <c r="AR11" s="2">
        <f t="shared" si="0"/>
        <v>0</v>
      </c>
      <c r="AS11" s="2">
        <f t="shared" si="0"/>
        <v>0</v>
      </c>
      <c r="AT11" s="2">
        <f t="shared" si="0"/>
        <v>0</v>
      </c>
      <c r="AU11" s="2">
        <f t="shared" si="0"/>
        <v>0</v>
      </c>
      <c r="AV11" s="29">
        <f t="shared" si="0"/>
        <v>0</v>
      </c>
      <c r="AW11" s="30">
        <f t="shared" si="0"/>
        <v>0</v>
      </c>
      <c r="AX11" s="31">
        <f t="shared" si="0"/>
        <v>0</v>
      </c>
      <c r="AY11" s="38" t="str">
        <f t="shared" si="11"/>
        <v/>
      </c>
      <c r="AZ11" s="38" t="str">
        <f t="shared" si="1"/>
        <v/>
      </c>
      <c r="BA11" s="38" t="str">
        <f t="shared" si="1"/>
        <v/>
      </c>
      <c r="BB11" s="38" t="str">
        <f t="shared" si="1"/>
        <v/>
      </c>
      <c r="BC11" s="38" t="str">
        <f t="shared" si="1"/>
        <v/>
      </c>
      <c r="BD11" s="38" t="str">
        <f t="shared" si="1"/>
        <v/>
      </c>
      <c r="BE11" s="38" t="str">
        <f t="shared" si="2"/>
        <v/>
      </c>
      <c r="BF11" s="38" t="str">
        <f t="shared" si="2"/>
        <v/>
      </c>
      <c r="BG11" s="38" t="str">
        <f t="shared" si="2"/>
        <v/>
      </c>
      <c r="BH11" s="39" t="str">
        <f t="shared" si="2"/>
        <v/>
      </c>
      <c r="BI11" s="76" t="str">
        <f t="shared" si="2"/>
        <v/>
      </c>
      <c r="BJ11" s="139" t="str">
        <f t="shared" si="2"/>
        <v/>
      </c>
      <c r="BK11" s="119" t="str">
        <f t="shared" si="12"/>
        <v/>
      </c>
      <c r="BL11" s="120" t="str">
        <f t="shared" si="3"/>
        <v/>
      </c>
      <c r="BM11" s="120" t="str">
        <f t="shared" si="3"/>
        <v/>
      </c>
      <c r="BN11" s="120" t="str">
        <f t="shared" si="3"/>
        <v/>
      </c>
      <c r="BO11" s="121" t="str">
        <f t="shared" si="3"/>
        <v/>
      </c>
      <c r="BP11" s="119" t="str">
        <f t="shared" si="13"/>
        <v/>
      </c>
      <c r="BQ11" s="120" t="str">
        <f t="shared" si="4"/>
        <v/>
      </c>
      <c r="BR11" s="120" t="str">
        <f t="shared" si="4"/>
        <v/>
      </c>
      <c r="BS11" s="120" t="str">
        <f t="shared" si="4"/>
        <v/>
      </c>
      <c r="BT11" s="121" t="str">
        <f t="shared" si="4"/>
        <v/>
      </c>
      <c r="BU11" s="119" t="str">
        <f t="shared" si="14"/>
        <v/>
      </c>
      <c r="BV11" s="120" t="str">
        <f t="shared" si="5"/>
        <v/>
      </c>
      <c r="BW11" s="121" t="str">
        <f t="shared" si="5"/>
        <v/>
      </c>
      <c r="BX11" s="120" t="str">
        <f t="shared" si="5"/>
        <v/>
      </c>
      <c r="BY11" s="121" t="str">
        <f t="shared" si="5"/>
        <v/>
      </c>
    </row>
    <row r="12" spans="1:77" ht="13.5" hidden="1" outlineLevel="1" thickBot="1" x14ac:dyDescent="0.25">
      <c r="A12" t="e">
        <v>#N/A</v>
      </c>
      <c r="B12" t="e">
        <v>#N/A</v>
      </c>
      <c r="C12" t="e">
        <v>#N/A</v>
      </c>
      <c r="D12" t="e">
        <v>#N/A</v>
      </c>
      <c r="E12" t="e">
        <v>#N/A</v>
      </c>
      <c r="F12" s="27">
        <f>+F13-1</f>
        <v>46017</v>
      </c>
      <c r="G12" t="s">
        <v>40</v>
      </c>
      <c r="H12" s="28">
        <v>4</v>
      </c>
      <c r="I12" s="138">
        <v>0</v>
      </c>
      <c r="J12" s="138">
        <v>0</v>
      </c>
      <c r="K12" s="2">
        <v>0</v>
      </c>
      <c r="L12" s="2">
        <v>0</v>
      </c>
      <c r="M12" s="2">
        <v>378.82</v>
      </c>
      <c r="N12" s="2">
        <v>0</v>
      </c>
      <c r="O12" s="2">
        <v>0</v>
      </c>
      <c r="P12" s="2">
        <v>0</v>
      </c>
      <c r="Q12" s="29">
        <v>0</v>
      </c>
      <c r="R12" s="30">
        <f t="shared" si="6"/>
        <v>0</v>
      </c>
      <c r="S12" s="30">
        <f t="shared" si="7"/>
        <v>0</v>
      </c>
      <c r="T12" t="e">
        <v>#N/A</v>
      </c>
      <c r="U12" t="e">
        <v>#N/A</v>
      </c>
      <c r="V12" t="e">
        <v>#N/A</v>
      </c>
      <c r="W12" t="e">
        <v>#N/A</v>
      </c>
      <c r="X12" t="e">
        <v>#N/A</v>
      </c>
      <c r="Y12" s="27">
        <f>+Y13-1</f>
        <v>45653</v>
      </c>
      <c r="Z12" t="s">
        <v>40</v>
      </c>
      <c r="AA12" s="28">
        <v>0</v>
      </c>
      <c r="AB12" s="138">
        <v>0</v>
      </c>
      <c r="AC12" s="138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9">
        <v>0</v>
      </c>
      <c r="AK12" s="30">
        <f t="shared" si="8"/>
        <v>0</v>
      </c>
      <c r="AL12" s="30">
        <f t="shared" si="9"/>
        <v>0</v>
      </c>
      <c r="AM12" s="2">
        <f t="shared" si="10"/>
        <v>4</v>
      </c>
      <c r="AN12" s="2">
        <f t="shared" si="0"/>
        <v>0</v>
      </c>
      <c r="AO12" s="2">
        <f t="shared" si="0"/>
        <v>0</v>
      </c>
      <c r="AP12" s="2">
        <f t="shared" si="0"/>
        <v>0</v>
      </c>
      <c r="AQ12" s="2">
        <f t="shared" si="0"/>
        <v>0</v>
      </c>
      <c r="AR12" s="2">
        <f t="shared" si="0"/>
        <v>378.82</v>
      </c>
      <c r="AS12" s="2">
        <f t="shared" si="0"/>
        <v>0</v>
      </c>
      <c r="AT12" s="2">
        <f t="shared" si="0"/>
        <v>0</v>
      </c>
      <c r="AU12" s="2">
        <f t="shared" si="0"/>
        <v>0</v>
      </c>
      <c r="AV12" s="29">
        <f t="shared" si="0"/>
        <v>0</v>
      </c>
      <c r="AW12" s="30">
        <f t="shared" si="0"/>
        <v>0</v>
      </c>
      <c r="AX12" s="31">
        <f t="shared" si="0"/>
        <v>0</v>
      </c>
      <c r="AY12" s="38" t="str">
        <f t="shared" si="11"/>
        <v/>
      </c>
      <c r="AZ12" s="38" t="str">
        <f t="shared" si="1"/>
        <v/>
      </c>
      <c r="BA12" s="38" t="str">
        <f t="shared" si="1"/>
        <v/>
      </c>
      <c r="BB12" s="38" t="str">
        <f t="shared" si="1"/>
        <v/>
      </c>
      <c r="BC12" s="38" t="str">
        <f t="shared" si="1"/>
        <v/>
      </c>
      <c r="BD12" s="38" t="str">
        <f t="shared" si="1"/>
        <v/>
      </c>
      <c r="BE12" s="38" t="str">
        <f t="shared" si="2"/>
        <v/>
      </c>
      <c r="BF12" s="38" t="str">
        <f t="shared" si="2"/>
        <v/>
      </c>
      <c r="BG12" s="38" t="str">
        <f t="shared" si="2"/>
        <v/>
      </c>
      <c r="BH12" s="39" t="str">
        <f t="shared" si="2"/>
        <v/>
      </c>
      <c r="BI12" s="76" t="str">
        <f t="shared" si="2"/>
        <v/>
      </c>
      <c r="BJ12" s="139" t="str">
        <f t="shared" si="2"/>
        <v/>
      </c>
      <c r="BK12" s="119">
        <f t="shared" si="12"/>
        <v>94.704999999999998</v>
      </c>
      <c r="BL12" s="120" t="str">
        <f t="shared" si="3"/>
        <v/>
      </c>
      <c r="BM12" s="120" t="str">
        <f t="shared" si="3"/>
        <v/>
      </c>
      <c r="BN12" s="120" t="str">
        <f t="shared" si="3"/>
        <v/>
      </c>
      <c r="BO12" s="121" t="str">
        <f t="shared" si="3"/>
        <v/>
      </c>
      <c r="BP12" s="119" t="str">
        <f t="shared" si="13"/>
        <v/>
      </c>
      <c r="BQ12" s="120" t="str">
        <f t="shared" si="4"/>
        <v/>
      </c>
      <c r="BR12" s="120" t="str">
        <f t="shared" si="4"/>
        <v/>
      </c>
      <c r="BS12" s="120" t="str">
        <f t="shared" si="4"/>
        <v/>
      </c>
      <c r="BT12" s="121" t="str">
        <f t="shared" si="4"/>
        <v/>
      </c>
      <c r="BU12" s="119" t="str">
        <f t="shared" si="14"/>
        <v/>
      </c>
      <c r="BV12" s="120" t="str">
        <f t="shared" si="5"/>
        <v/>
      </c>
      <c r="BW12" s="121" t="str">
        <f t="shared" si="5"/>
        <v/>
      </c>
      <c r="BX12" s="120" t="str">
        <f t="shared" si="5"/>
        <v/>
      </c>
      <c r="BY12" s="121" t="str">
        <f t="shared" si="5"/>
        <v/>
      </c>
    </row>
    <row r="13" spans="1:77" ht="13.5" hidden="1" outlineLevel="1" thickBot="1" x14ac:dyDescent="0.25">
      <c r="A13" t="e">
        <v>#N/A</v>
      </c>
      <c r="B13" t="e">
        <v>#N/A</v>
      </c>
      <c r="C13" t="e">
        <v>#N/A</v>
      </c>
      <c r="D13" t="e">
        <v>#N/A</v>
      </c>
      <c r="E13" t="e">
        <v>#N/A</v>
      </c>
      <c r="F13" s="41">
        <f>+F14-1</f>
        <v>46018</v>
      </c>
      <c r="G13" s="42" t="s">
        <v>41</v>
      </c>
      <c r="H13" s="43">
        <v>4</v>
      </c>
      <c r="I13" s="44">
        <v>0</v>
      </c>
      <c r="J13" s="44">
        <v>0</v>
      </c>
      <c r="K13" s="44">
        <v>0</v>
      </c>
      <c r="L13" s="44">
        <v>0</v>
      </c>
      <c r="M13" s="44">
        <v>417.22</v>
      </c>
      <c r="N13" s="44">
        <v>0</v>
      </c>
      <c r="O13" s="44">
        <v>0</v>
      </c>
      <c r="P13" s="44">
        <v>0</v>
      </c>
      <c r="Q13" s="45">
        <v>0</v>
      </c>
      <c r="R13" s="46">
        <f t="shared" si="6"/>
        <v>0</v>
      </c>
      <c r="S13" s="46">
        <f t="shared" si="7"/>
        <v>0</v>
      </c>
      <c r="T13" t="e">
        <v>#N/A</v>
      </c>
      <c r="U13" t="e">
        <v>#N/A</v>
      </c>
      <c r="V13" t="e">
        <v>#N/A</v>
      </c>
      <c r="W13" t="e">
        <v>#N/A</v>
      </c>
      <c r="X13" t="e">
        <v>#N/A</v>
      </c>
      <c r="Y13" s="41">
        <f>+Y14-1</f>
        <v>45654</v>
      </c>
      <c r="Z13" s="42" t="s">
        <v>41</v>
      </c>
      <c r="AA13" s="43">
        <v>0</v>
      </c>
      <c r="AB13" s="44">
        <v>0</v>
      </c>
      <c r="AC13" s="44">
        <v>0</v>
      </c>
      <c r="AD13" s="44">
        <v>0</v>
      </c>
      <c r="AE13" s="44">
        <v>0</v>
      </c>
      <c r="AF13" s="44">
        <v>0</v>
      </c>
      <c r="AG13" s="44">
        <v>0</v>
      </c>
      <c r="AH13" s="44">
        <v>0</v>
      </c>
      <c r="AI13" s="44">
        <v>0</v>
      </c>
      <c r="AJ13" s="45">
        <v>0</v>
      </c>
      <c r="AK13" s="46">
        <f t="shared" si="8"/>
        <v>0</v>
      </c>
      <c r="AL13" s="46">
        <f t="shared" si="9"/>
        <v>0</v>
      </c>
      <c r="AM13" s="44">
        <f t="shared" si="10"/>
        <v>4</v>
      </c>
      <c r="AN13" s="44">
        <f t="shared" si="0"/>
        <v>0</v>
      </c>
      <c r="AO13" s="44">
        <f t="shared" si="0"/>
        <v>0</v>
      </c>
      <c r="AP13" s="44">
        <f t="shared" si="0"/>
        <v>0</v>
      </c>
      <c r="AQ13" s="44">
        <f t="shared" si="0"/>
        <v>0</v>
      </c>
      <c r="AR13" s="44">
        <f t="shared" si="0"/>
        <v>417.22</v>
      </c>
      <c r="AS13" s="44">
        <f t="shared" si="0"/>
        <v>0</v>
      </c>
      <c r="AT13" s="44">
        <f t="shared" si="0"/>
        <v>0</v>
      </c>
      <c r="AU13" s="44">
        <f t="shared" si="0"/>
        <v>0</v>
      </c>
      <c r="AV13" s="45">
        <f t="shared" si="0"/>
        <v>0</v>
      </c>
      <c r="AW13" s="46">
        <f t="shared" si="0"/>
        <v>0</v>
      </c>
      <c r="AX13" s="47">
        <f t="shared" si="0"/>
        <v>0</v>
      </c>
      <c r="AY13" s="56" t="str">
        <f t="shared" si="11"/>
        <v/>
      </c>
      <c r="AZ13" s="56" t="str">
        <f t="shared" si="1"/>
        <v/>
      </c>
      <c r="BA13" s="56" t="str">
        <f t="shared" si="1"/>
        <v/>
      </c>
      <c r="BB13" s="56" t="str">
        <f t="shared" si="1"/>
        <v/>
      </c>
      <c r="BC13" s="56" t="str">
        <f t="shared" si="1"/>
        <v/>
      </c>
      <c r="BD13" s="56" t="str">
        <f t="shared" si="1"/>
        <v/>
      </c>
      <c r="BE13" s="56" t="str">
        <f t="shared" si="2"/>
        <v/>
      </c>
      <c r="BF13" s="56" t="str">
        <f t="shared" si="2"/>
        <v/>
      </c>
      <c r="BG13" s="56" t="str">
        <f t="shared" si="2"/>
        <v/>
      </c>
      <c r="BH13" s="57" t="str">
        <f t="shared" si="2"/>
        <v/>
      </c>
      <c r="BI13" s="81" t="str">
        <f t="shared" si="2"/>
        <v/>
      </c>
      <c r="BJ13" s="128" t="str">
        <f t="shared" si="2"/>
        <v/>
      </c>
      <c r="BK13" s="122">
        <f t="shared" si="12"/>
        <v>104.30500000000001</v>
      </c>
      <c r="BL13" s="123" t="str">
        <f t="shared" si="3"/>
        <v/>
      </c>
      <c r="BM13" s="123" t="str">
        <f t="shared" si="3"/>
        <v/>
      </c>
      <c r="BN13" s="123" t="str">
        <f t="shared" si="3"/>
        <v/>
      </c>
      <c r="BO13" s="124" t="str">
        <f t="shared" si="3"/>
        <v/>
      </c>
      <c r="BP13" s="122" t="str">
        <f t="shared" si="13"/>
        <v/>
      </c>
      <c r="BQ13" s="123" t="str">
        <f t="shared" si="4"/>
        <v/>
      </c>
      <c r="BR13" s="123" t="str">
        <f t="shared" si="4"/>
        <v/>
      </c>
      <c r="BS13" s="123" t="str">
        <f t="shared" si="4"/>
        <v/>
      </c>
      <c r="BT13" s="124" t="str">
        <f t="shared" si="4"/>
        <v/>
      </c>
      <c r="BU13" s="122" t="str">
        <f t="shared" si="14"/>
        <v/>
      </c>
      <c r="BV13" s="123" t="str">
        <f t="shared" si="5"/>
        <v/>
      </c>
      <c r="BW13" s="124" t="str">
        <f t="shared" si="5"/>
        <v/>
      </c>
      <c r="BX13" s="123" t="str">
        <f t="shared" si="5"/>
        <v/>
      </c>
      <c r="BY13" s="124" t="str">
        <f t="shared" si="5"/>
        <v/>
      </c>
    </row>
    <row r="14" spans="1:77" collapsed="1" x14ac:dyDescent="0.2">
      <c r="A14" t="s">
        <v>46</v>
      </c>
      <c r="B14" t="s">
        <v>49</v>
      </c>
      <c r="C14" t="s">
        <v>47</v>
      </c>
      <c r="D14">
        <v>0</v>
      </c>
      <c r="E14" t="s">
        <v>42</v>
      </c>
      <c r="F14" s="27">
        <v>46019</v>
      </c>
      <c r="G14" t="s">
        <v>35</v>
      </c>
      <c r="H14" s="28">
        <v>4</v>
      </c>
      <c r="I14" s="138">
        <v>0</v>
      </c>
      <c r="J14" s="138">
        <v>0</v>
      </c>
      <c r="K14" s="138">
        <v>0</v>
      </c>
      <c r="L14" s="138">
        <v>0</v>
      </c>
      <c r="M14" s="2">
        <v>316.76</v>
      </c>
      <c r="N14" s="2">
        <v>0</v>
      </c>
      <c r="O14" s="2">
        <v>0</v>
      </c>
      <c r="P14" s="2">
        <v>0</v>
      </c>
      <c r="Q14" s="29">
        <v>0</v>
      </c>
      <c r="R14" s="30">
        <f>SUM(I14:L14)</f>
        <v>0</v>
      </c>
      <c r="S14" s="30">
        <f>SUM(N14:Q14)</f>
        <v>0</v>
      </c>
      <c r="T14" t="s">
        <v>49</v>
      </c>
      <c r="U14" t="s">
        <v>183</v>
      </c>
      <c r="V14" t="s">
        <v>47</v>
      </c>
      <c r="W14">
        <v>0</v>
      </c>
      <c r="X14" t="s">
        <v>42</v>
      </c>
      <c r="Y14" s="27">
        <v>45655</v>
      </c>
      <c r="Z14" t="s">
        <v>35</v>
      </c>
      <c r="AA14" s="28">
        <v>3</v>
      </c>
      <c r="AB14" s="138">
        <v>0</v>
      </c>
      <c r="AC14" s="138">
        <v>0</v>
      </c>
      <c r="AD14" s="2">
        <v>0</v>
      </c>
      <c r="AE14" s="2">
        <v>0</v>
      </c>
      <c r="AF14" s="2">
        <v>175.52</v>
      </c>
      <c r="AG14" s="2">
        <v>0</v>
      </c>
      <c r="AH14" s="2">
        <v>0</v>
      </c>
      <c r="AI14" s="2">
        <v>0</v>
      </c>
      <c r="AJ14" s="29">
        <v>0</v>
      </c>
      <c r="AK14" s="30">
        <f>SUM(AB14:AE14)</f>
        <v>0</v>
      </c>
      <c r="AL14" s="30">
        <f>SUM(AG14:AJ14)</f>
        <v>0</v>
      </c>
      <c r="AM14" s="2">
        <f>+H14-AA14</f>
        <v>1</v>
      </c>
      <c r="AN14" s="2">
        <f t="shared" si="0"/>
        <v>0</v>
      </c>
      <c r="AO14" s="2">
        <f t="shared" si="0"/>
        <v>0</v>
      </c>
      <c r="AP14" s="2">
        <f t="shared" si="0"/>
        <v>0</v>
      </c>
      <c r="AQ14" s="2">
        <f t="shared" si="0"/>
        <v>0</v>
      </c>
      <c r="AR14" s="2">
        <f t="shared" si="0"/>
        <v>141.23999999999998</v>
      </c>
      <c r="AS14" s="2">
        <f t="shared" si="0"/>
        <v>0</v>
      </c>
      <c r="AT14" s="2">
        <f t="shared" si="0"/>
        <v>0</v>
      </c>
      <c r="AU14" s="2">
        <f t="shared" si="0"/>
        <v>0</v>
      </c>
      <c r="AV14" s="29">
        <f t="shared" si="0"/>
        <v>0</v>
      </c>
      <c r="AW14" s="30">
        <f t="shared" si="0"/>
        <v>0</v>
      </c>
      <c r="AX14" s="31">
        <f t="shared" si="0"/>
        <v>0</v>
      </c>
      <c r="AY14" s="38">
        <f t="shared" si="11"/>
        <v>0.33333333333333331</v>
      </c>
      <c r="AZ14" s="38" t="str">
        <f t="shared" si="11"/>
        <v/>
      </c>
      <c r="BA14" s="38" t="str">
        <f t="shared" si="11"/>
        <v/>
      </c>
      <c r="BB14" s="38" t="str">
        <f t="shared" si="11"/>
        <v/>
      </c>
      <c r="BC14" s="38" t="str">
        <f t="shared" si="11"/>
        <v/>
      </c>
      <c r="BD14" s="38">
        <f t="shared" si="11"/>
        <v>0.80469462169553307</v>
      </c>
      <c r="BE14" s="38" t="str">
        <f t="shared" si="11"/>
        <v/>
      </c>
      <c r="BF14" s="38" t="str">
        <f t="shared" si="11"/>
        <v/>
      </c>
      <c r="BG14" s="38" t="str">
        <f t="shared" si="11"/>
        <v/>
      </c>
      <c r="BH14" s="39" t="str">
        <f t="shared" si="11"/>
        <v/>
      </c>
      <c r="BI14" s="76" t="str">
        <f t="shared" si="2"/>
        <v/>
      </c>
      <c r="BJ14" s="139" t="str">
        <f t="shared" si="2"/>
        <v/>
      </c>
      <c r="BK14" s="116">
        <f>IFERROR(M14/H14,"")</f>
        <v>79.19</v>
      </c>
      <c r="BL14" s="117" t="str">
        <f>IFERROR(N14/I14,"")</f>
        <v/>
      </c>
      <c r="BM14" s="117" t="str">
        <f>IFERROR(O14/J14,"")</f>
        <v/>
      </c>
      <c r="BN14" s="117" t="str">
        <f>IFERROR(P14/K14,"")</f>
        <v/>
      </c>
      <c r="BO14" s="118" t="str">
        <f>IFERROR(Q14/L14,"")</f>
        <v/>
      </c>
      <c r="BP14" s="116">
        <f>IFERROR(AF14/AA14,"")</f>
        <v>58.506666666666668</v>
      </c>
      <c r="BQ14" s="117" t="str">
        <f>IFERROR(AG14/AB14,"")</f>
        <v/>
      </c>
      <c r="BR14" s="117" t="str">
        <f>IFERROR(AH14/AC14,"")</f>
        <v/>
      </c>
      <c r="BS14" s="117" t="str">
        <f>IFERROR(AI14/AD14,"")</f>
        <v/>
      </c>
      <c r="BT14" s="118" t="str">
        <f>IFERROR(AJ14/AE14,"")</f>
        <v/>
      </c>
      <c r="BU14" s="116">
        <f>IFERROR(BK14-BP14,"")</f>
        <v>20.68333333333333</v>
      </c>
      <c r="BV14" s="117" t="str">
        <f>IFERROR(BL14-BQ14,"")</f>
        <v/>
      </c>
      <c r="BW14" s="118" t="str">
        <f>IFERROR(BM14-BR14,"")</f>
        <v/>
      </c>
      <c r="BX14" s="117" t="str">
        <f>IFERROR(BN14-BS14,"")</f>
        <v/>
      </c>
      <c r="BY14" s="118" t="str">
        <f>IFERROR(BO14-BT14,"")</f>
        <v/>
      </c>
    </row>
    <row r="15" spans="1:77" x14ac:dyDescent="0.2">
      <c r="A15" t="s">
        <v>46</v>
      </c>
      <c r="B15" t="s">
        <v>49</v>
      </c>
      <c r="C15" t="s">
        <v>47</v>
      </c>
      <c r="D15">
        <v>0</v>
      </c>
      <c r="E15" t="s">
        <v>42</v>
      </c>
      <c r="F15" s="4">
        <f>+F14+1</f>
        <v>46020</v>
      </c>
      <c r="G15" t="s">
        <v>36</v>
      </c>
      <c r="H15" s="28">
        <v>3</v>
      </c>
      <c r="I15" s="138">
        <v>0</v>
      </c>
      <c r="J15" s="138">
        <v>0</v>
      </c>
      <c r="K15" s="2">
        <v>0</v>
      </c>
      <c r="L15" s="2">
        <v>0</v>
      </c>
      <c r="M15" s="2">
        <v>435.69</v>
      </c>
      <c r="N15" s="2">
        <v>0</v>
      </c>
      <c r="O15" s="2">
        <v>0</v>
      </c>
      <c r="P15" s="2">
        <v>0</v>
      </c>
      <c r="Q15" s="29">
        <v>0</v>
      </c>
      <c r="R15" s="30">
        <f t="shared" ref="R15:R78" si="16">SUM(I15:L15)</f>
        <v>0</v>
      </c>
      <c r="S15" s="30">
        <f t="shared" ref="S15:S78" si="17">SUM(N15:Q15)</f>
        <v>0</v>
      </c>
      <c r="T15" t="s">
        <v>49</v>
      </c>
      <c r="U15" t="s">
        <v>183</v>
      </c>
      <c r="V15" t="s">
        <v>47</v>
      </c>
      <c r="W15">
        <v>0</v>
      </c>
      <c r="X15" t="s">
        <v>42</v>
      </c>
      <c r="Y15" s="4">
        <f>+Y14+1</f>
        <v>45656</v>
      </c>
      <c r="Z15" t="s">
        <v>36</v>
      </c>
      <c r="AA15" s="28">
        <v>12</v>
      </c>
      <c r="AB15" s="138">
        <v>0</v>
      </c>
      <c r="AC15" s="138">
        <v>0</v>
      </c>
      <c r="AD15" s="2">
        <v>0</v>
      </c>
      <c r="AE15" s="2">
        <v>0</v>
      </c>
      <c r="AF15" s="2">
        <v>2144.17</v>
      </c>
      <c r="AG15" s="2">
        <v>0</v>
      </c>
      <c r="AH15" s="2">
        <v>0</v>
      </c>
      <c r="AI15" s="2">
        <v>0</v>
      </c>
      <c r="AJ15" s="29">
        <v>0</v>
      </c>
      <c r="AK15" s="30">
        <f t="shared" ref="AK15:AK78" si="18">SUM(AB15:AE15)</f>
        <v>0</v>
      </c>
      <c r="AL15" s="30">
        <f t="shared" ref="AL15:AL78" si="19">SUM(AG15:AJ15)</f>
        <v>0</v>
      </c>
      <c r="AM15" s="2">
        <f t="shared" ref="AM15:AX43" si="20">+H15-AA15</f>
        <v>-9</v>
      </c>
      <c r="AN15" s="2">
        <f t="shared" si="0"/>
        <v>0</v>
      </c>
      <c r="AO15" s="2">
        <f t="shared" si="0"/>
        <v>0</v>
      </c>
      <c r="AP15" s="2">
        <f t="shared" si="0"/>
        <v>0</v>
      </c>
      <c r="AQ15" s="2">
        <f t="shared" si="0"/>
        <v>0</v>
      </c>
      <c r="AR15" s="2">
        <f t="shared" si="0"/>
        <v>-1708.48</v>
      </c>
      <c r="AS15" s="2">
        <f t="shared" si="0"/>
        <v>0</v>
      </c>
      <c r="AT15" s="2">
        <f t="shared" si="0"/>
        <v>0</v>
      </c>
      <c r="AU15" s="2">
        <f t="shared" si="0"/>
        <v>0</v>
      </c>
      <c r="AV15" s="29">
        <f t="shared" si="0"/>
        <v>0</v>
      </c>
      <c r="AW15" s="30">
        <f t="shared" si="0"/>
        <v>0</v>
      </c>
      <c r="AX15" s="31">
        <f t="shared" si="0"/>
        <v>0</v>
      </c>
      <c r="AY15" s="38">
        <f t="shared" si="11"/>
        <v>-0.75</v>
      </c>
      <c r="AZ15" s="38" t="str">
        <f t="shared" si="11"/>
        <v/>
      </c>
      <c r="BA15" s="38" t="str">
        <f t="shared" si="11"/>
        <v/>
      </c>
      <c r="BB15" s="38" t="str">
        <f t="shared" si="11"/>
        <v/>
      </c>
      <c r="BC15" s="38" t="str">
        <f t="shared" si="11"/>
        <v/>
      </c>
      <c r="BD15" s="38">
        <f t="shared" si="11"/>
        <v>-0.79680249233969325</v>
      </c>
      <c r="BE15" s="38" t="str">
        <f t="shared" si="11"/>
        <v/>
      </c>
      <c r="BF15" s="38" t="str">
        <f t="shared" si="11"/>
        <v/>
      </c>
      <c r="BG15" s="38" t="str">
        <f t="shared" si="11"/>
        <v/>
      </c>
      <c r="BH15" s="39" t="str">
        <f t="shared" si="11"/>
        <v/>
      </c>
      <c r="BI15" s="76" t="str">
        <f t="shared" si="2"/>
        <v/>
      </c>
      <c r="BJ15" s="139" t="str">
        <f t="shared" si="2"/>
        <v/>
      </c>
      <c r="BK15" s="119">
        <f t="shared" ref="BK15:BO30" si="21">IFERROR(M15/H15,"")</f>
        <v>145.22999999999999</v>
      </c>
      <c r="BL15" s="120" t="str">
        <f t="shared" si="21"/>
        <v/>
      </c>
      <c r="BM15" s="120" t="str">
        <f t="shared" si="21"/>
        <v/>
      </c>
      <c r="BN15" s="120" t="str">
        <f t="shared" si="21"/>
        <v/>
      </c>
      <c r="BO15" s="121" t="str">
        <f t="shared" si="21"/>
        <v/>
      </c>
      <c r="BP15" s="119">
        <f t="shared" ref="BP15:BT30" si="22">IFERROR(AF15/AA15,"")</f>
        <v>178.68083333333334</v>
      </c>
      <c r="BQ15" s="120" t="str">
        <f t="shared" si="22"/>
        <v/>
      </c>
      <c r="BR15" s="120" t="str">
        <f t="shared" si="22"/>
        <v/>
      </c>
      <c r="BS15" s="120" t="str">
        <f t="shared" si="22"/>
        <v/>
      </c>
      <c r="BT15" s="121" t="str">
        <f t="shared" si="22"/>
        <v/>
      </c>
      <c r="BU15" s="119">
        <f t="shared" ref="BU15:BY30" si="23">IFERROR(BK15-BP15,"")</f>
        <v>-33.45083333333335</v>
      </c>
      <c r="BV15" s="120" t="str">
        <f t="shared" si="23"/>
        <v/>
      </c>
      <c r="BW15" s="121" t="str">
        <f t="shared" si="23"/>
        <v/>
      </c>
      <c r="BX15" s="120" t="str">
        <f t="shared" si="23"/>
        <v/>
      </c>
      <c r="BY15" s="121" t="str">
        <f t="shared" si="23"/>
        <v/>
      </c>
    </row>
    <row r="16" spans="1:77" x14ac:dyDescent="0.2">
      <c r="A16" t="s">
        <v>46</v>
      </c>
      <c r="B16" t="s">
        <v>49</v>
      </c>
      <c r="C16" t="s">
        <v>47</v>
      </c>
      <c r="D16">
        <v>0</v>
      </c>
      <c r="E16" t="s">
        <v>42</v>
      </c>
      <c r="F16" s="4">
        <f t="shared" ref="F16:F79" si="24">+F15+1</f>
        <v>46021</v>
      </c>
      <c r="G16" t="s">
        <v>37</v>
      </c>
      <c r="H16" s="28">
        <v>15</v>
      </c>
      <c r="I16" s="138">
        <v>0</v>
      </c>
      <c r="J16" s="138">
        <v>0</v>
      </c>
      <c r="K16" s="2">
        <v>0</v>
      </c>
      <c r="L16" s="2">
        <v>0</v>
      </c>
      <c r="M16" s="2">
        <v>2216.8900000000003</v>
      </c>
      <c r="N16" s="2">
        <v>0</v>
      </c>
      <c r="O16" s="2">
        <v>0</v>
      </c>
      <c r="P16" s="2">
        <v>0</v>
      </c>
      <c r="Q16" s="29">
        <v>0</v>
      </c>
      <c r="R16" s="30">
        <f t="shared" si="16"/>
        <v>0</v>
      </c>
      <c r="S16" s="30">
        <f t="shared" si="17"/>
        <v>0</v>
      </c>
      <c r="T16" t="s">
        <v>49</v>
      </c>
      <c r="U16" t="s">
        <v>183</v>
      </c>
      <c r="V16" t="s">
        <v>47</v>
      </c>
      <c r="W16">
        <v>0</v>
      </c>
      <c r="X16" t="s">
        <v>42</v>
      </c>
      <c r="Y16" s="4">
        <f t="shared" ref="Y16:Y79" si="25">+Y15+1</f>
        <v>45657</v>
      </c>
      <c r="Z16" t="s">
        <v>37</v>
      </c>
      <c r="AA16" s="28">
        <v>18</v>
      </c>
      <c r="AB16" s="138">
        <v>0</v>
      </c>
      <c r="AC16" s="138">
        <v>0</v>
      </c>
      <c r="AD16" s="2">
        <v>0</v>
      </c>
      <c r="AE16" s="2">
        <v>0</v>
      </c>
      <c r="AF16" s="2">
        <v>2010.27</v>
      </c>
      <c r="AG16" s="2">
        <v>0</v>
      </c>
      <c r="AH16" s="2">
        <v>0</v>
      </c>
      <c r="AI16" s="2">
        <v>0</v>
      </c>
      <c r="AJ16" s="29">
        <v>0</v>
      </c>
      <c r="AK16" s="30">
        <f t="shared" si="18"/>
        <v>0</v>
      </c>
      <c r="AL16" s="30">
        <f t="shared" si="19"/>
        <v>0</v>
      </c>
      <c r="AM16" s="2">
        <f t="shared" si="20"/>
        <v>-3</v>
      </c>
      <c r="AN16" s="2">
        <f t="shared" si="0"/>
        <v>0</v>
      </c>
      <c r="AO16" s="2">
        <f t="shared" si="0"/>
        <v>0</v>
      </c>
      <c r="AP16" s="2">
        <f t="shared" si="0"/>
        <v>0</v>
      </c>
      <c r="AQ16" s="2">
        <f t="shared" si="0"/>
        <v>0</v>
      </c>
      <c r="AR16" s="2">
        <f t="shared" si="0"/>
        <v>206.62000000000035</v>
      </c>
      <c r="AS16" s="2">
        <f t="shared" si="0"/>
        <v>0</v>
      </c>
      <c r="AT16" s="2">
        <f t="shared" si="0"/>
        <v>0</v>
      </c>
      <c r="AU16" s="2">
        <f t="shared" si="0"/>
        <v>0</v>
      </c>
      <c r="AV16" s="29">
        <f t="shared" si="0"/>
        <v>0</v>
      </c>
      <c r="AW16" s="30">
        <f t="shared" si="0"/>
        <v>0</v>
      </c>
      <c r="AX16" s="31">
        <f t="shared" si="0"/>
        <v>0</v>
      </c>
      <c r="AY16" s="38">
        <f t="shared" si="11"/>
        <v>-0.16666666666666666</v>
      </c>
      <c r="AZ16" s="38" t="str">
        <f t="shared" si="11"/>
        <v/>
      </c>
      <c r="BA16" s="38" t="str">
        <f t="shared" si="11"/>
        <v/>
      </c>
      <c r="BB16" s="38" t="str">
        <f t="shared" si="11"/>
        <v/>
      </c>
      <c r="BC16" s="38" t="str">
        <f t="shared" si="11"/>
        <v/>
      </c>
      <c r="BD16" s="38">
        <f t="shared" si="11"/>
        <v>0.10278221333452738</v>
      </c>
      <c r="BE16" s="38" t="str">
        <f t="shared" si="11"/>
        <v/>
      </c>
      <c r="BF16" s="38" t="str">
        <f t="shared" si="11"/>
        <v/>
      </c>
      <c r="BG16" s="38" t="str">
        <f t="shared" si="11"/>
        <v/>
      </c>
      <c r="BH16" s="39" t="str">
        <f t="shared" si="11"/>
        <v/>
      </c>
      <c r="BI16" s="76" t="str">
        <f t="shared" si="2"/>
        <v/>
      </c>
      <c r="BJ16" s="139" t="str">
        <f t="shared" si="2"/>
        <v/>
      </c>
      <c r="BK16" s="119">
        <f t="shared" si="21"/>
        <v>147.79266666666669</v>
      </c>
      <c r="BL16" s="120" t="str">
        <f t="shared" si="21"/>
        <v/>
      </c>
      <c r="BM16" s="120" t="str">
        <f t="shared" si="21"/>
        <v/>
      </c>
      <c r="BN16" s="120" t="str">
        <f t="shared" si="21"/>
        <v/>
      </c>
      <c r="BO16" s="121" t="str">
        <f t="shared" si="21"/>
        <v/>
      </c>
      <c r="BP16" s="119">
        <f t="shared" si="22"/>
        <v>111.68166666666667</v>
      </c>
      <c r="BQ16" s="120" t="str">
        <f t="shared" si="22"/>
        <v/>
      </c>
      <c r="BR16" s="120" t="str">
        <f t="shared" si="22"/>
        <v/>
      </c>
      <c r="BS16" s="120" t="str">
        <f t="shared" si="22"/>
        <v/>
      </c>
      <c r="BT16" s="121" t="str">
        <f t="shared" si="22"/>
        <v/>
      </c>
      <c r="BU16" s="119">
        <f t="shared" si="23"/>
        <v>36.111000000000018</v>
      </c>
      <c r="BV16" s="120" t="str">
        <f t="shared" si="23"/>
        <v/>
      </c>
      <c r="BW16" s="121" t="str">
        <f t="shared" si="23"/>
        <v/>
      </c>
      <c r="BX16" s="120" t="str">
        <f t="shared" si="23"/>
        <v/>
      </c>
      <c r="BY16" s="121" t="str">
        <f t="shared" si="23"/>
        <v/>
      </c>
    </row>
    <row r="17" spans="1:77" x14ac:dyDescent="0.2">
      <c r="A17" t="s">
        <v>46</v>
      </c>
      <c r="B17" t="s">
        <v>49</v>
      </c>
      <c r="C17" t="s">
        <v>47</v>
      </c>
      <c r="D17">
        <v>0</v>
      </c>
      <c r="E17" t="s">
        <v>42</v>
      </c>
      <c r="F17" s="4">
        <f t="shared" si="24"/>
        <v>46022</v>
      </c>
      <c r="G17" t="s">
        <v>38</v>
      </c>
      <c r="H17" s="28">
        <v>14</v>
      </c>
      <c r="I17" s="138">
        <v>0</v>
      </c>
      <c r="J17" s="138">
        <v>0</v>
      </c>
      <c r="K17" s="2">
        <v>0</v>
      </c>
      <c r="L17" s="2">
        <v>0</v>
      </c>
      <c r="M17" s="2">
        <v>1911.0600000000002</v>
      </c>
      <c r="N17" s="2">
        <v>0</v>
      </c>
      <c r="O17" s="2">
        <v>0</v>
      </c>
      <c r="P17" s="2">
        <v>0</v>
      </c>
      <c r="Q17" s="29">
        <v>0</v>
      </c>
      <c r="R17" s="30">
        <f t="shared" si="16"/>
        <v>0</v>
      </c>
      <c r="S17" s="30">
        <f t="shared" si="17"/>
        <v>0</v>
      </c>
      <c r="T17" t="s">
        <v>49</v>
      </c>
      <c r="U17" t="s">
        <v>49</v>
      </c>
      <c r="V17" t="s">
        <v>47</v>
      </c>
      <c r="W17" t="s">
        <v>47</v>
      </c>
      <c r="X17" t="s">
        <v>42</v>
      </c>
      <c r="Y17" s="4">
        <f t="shared" si="25"/>
        <v>45658</v>
      </c>
      <c r="Z17" t="s">
        <v>38</v>
      </c>
      <c r="AA17" s="28">
        <v>3</v>
      </c>
      <c r="AB17" s="138">
        <v>0</v>
      </c>
      <c r="AC17" s="138">
        <v>0</v>
      </c>
      <c r="AD17" s="2">
        <v>0</v>
      </c>
      <c r="AE17" s="2">
        <v>0</v>
      </c>
      <c r="AF17" s="2">
        <v>363.81</v>
      </c>
      <c r="AG17" s="2">
        <v>0</v>
      </c>
      <c r="AH17" s="2">
        <v>0</v>
      </c>
      <c r="AI17" s="2">
        <v>0</v>
      </c>
      <c r="AJ17" s="29">
        <v>0</v>
      </c>
      <c r="AK17" s="30">
        <f t="shared" si="18"/>
        <v>0</v>
      </c>
      <c r="AL17" s="30">
        <f t="shared" si="19"/>
        <v>0</v>
      </c>
      <c r="AM17" s="2">
        <f t="shared" si="20"/>
        <v>11</v>
      </c>
      <c r="AN17" s="2">
        <f t="shared" si="0"/>
        <v>0</v>
      </c>
      <c r="AO17" s="2">
        <f t="shared" si="0"/>
        <v>0</v>
      </c>
      <c r="AP17" s="2">
        <f t="shared" si="0"/>
        <v>0</v>
      </c>
      <c r="AQ17" s="2">
        <f t="shared" si="0"/>
        <v>0</v>
      </c>
      <c r="AR17" s="2">
        <f t="shared" si="0"/>
        <v>1547.2500000000002</v>
      </c>
      <c r="AS17" s="2">
        <f t="shared" si="0"/>
        <v>0</v>
      </c>
      <c r="AT17" s="2">
        <f t="shared" si="0"/>
        <v>0</v>
      </c>
      <c r="AU17" s="2">
        <f t="shared" si="0"/>
        <v>0</v>
      </c>
      <c r="AV17" s="29">
        <f t="shared" si="0"/>
        <v>0</v>
      </c>
      <c r="AW17" s="30">
        <f t="shared" si="0"/>
        <v>0</v>
      </c>
      <c r="AX17" s="31">
        <f t="shared" si="0"/>
        <v>0</v>
      </c>
      <c r="AY17" s="38">
        <f t="shared" si="11"/>
        <v>3.6666666666666665</v>
      </c>
      <c r="AZ17" s="38" t="str">
        <f t="shared" si="11"/>
        <v/>
      </c>
      <c r="BA17" s="38" t="str">
        <f t="shared" si="11"/>
        <v/>
      </c>
      <c r="BB17" s="38" t="str">
        <f t="shared" si="11"/>
        <v/>
      </c>
      <c r="BC17" s="38" t="str">
        <f t="shared" si="11"/>
        <v/>
      </c>
      <c r="BD17" s="38">
        <f t="shared" si="11"/>
        <v>4.2529067370330669</v>
      </c>
      <c r="BE17" s="38" t="str">
        <f t="shared" si="11"/>
        <v/>
      </c>
      <c r="BF17" s="38" t="str">
        <f t="shared" si="11"/>
        <v/>
      </c>
      <c r="BG17" s="38" t="str">
        <f t="shared" si="11"/>
        <v/>
      </c>
      <c r="BH17" s="39" t="str">
        <f t="shared" si="11"/>
        <v/>
      </c>
      <c r="BI17" s="76" t="str">
        <f t="shared" si="2"/>
        <v/>
      </c>
      <c r="BJ17" s="139" t="str">
        <f t="shared" si="2"/>
        <v/>
      </c>
      <c r="BK17" s="119">
        <f t="shared" si="21"/>
        <v>136.50428571428571</v>
      </c>
      <c r="BL17" s="120" t="str">
        <f t="shared" si="21"/>
        <v/>
      </c>
      <c r="BM17" s="120" t="str">
        <f t="shared" si="21"/>
        <v/>
      </c>
      <c r="BN17" s="120" t="str">
        <f t="shared" si="21"/>
        <v/>
      </c>
      <c r="BO17" s="121" t="str">
        <f t="shared" si="21"/>
        <v/>
      </c>
      <c r="BP17" s="119">
        <f t="shared" si="22"/>
        <v>121.27</v>
      </c>
      <c r="BQ17" s="120" t="str">
        <f t="shared" si="22"/>
        <v/>
      </c>
      <c r="BR17" s="120" t="str">
        <f t="shared" si="22"/>
        <v/>
      </c>
      <c r="BS17" s="120" t="str">
        <f t="shared" si="22"/>
        <v/>
      </c>
      <c r="BT17" s="121" t="str">
        <f t="shared" si="22"/>
        <v/>
      </c>
      <c r="BU17" s="119">
        <f t="shared" si="23"/>
        <v>15.234285714285718</v>
      </c>
      <c r="BV17" s="120" t="str">
        <f t="shared" si="23"/>
        <v/>
      </c>
      <c r="BW17" s="121" t="str">
        <f t="shared" si="23"/>
        <v/>
      </c>
      <c r="BX17" s="120" t="str">
        <f t="shared" si="23"/>
        <v/>
      </c>
      <c r="BY17" s="121" t="str">
        <f t="shared" si="23"/>
        <v/>
      </c>
    </row>
    <row r="18" spans="1:77" x14ac:dyDescent="0.2">
      <c r="A18" t="s">
        <v>46</v>
      </c>
      <c r="B18" t="s">
        <v>46</v>
      </c>
      <c r="C18" t="s">
        <v>47</v>
      </c>
      <c r="D18" t="s">
        <v>47</v>
      </c>
      <c r="E18" t="s">
        <v>42</v>
      </c>
      <c r="F18" s="4">
        <f t="shared" si="24"/>
        <v>46023</v>
      </c>
      <c r="G18" t="s">
        <v>39</v>
      </c>
      <c r="H18" s="28">
        <v>2</v>
      </c>
      <c r="I18" s="138">
        <v>1</v>
      </c>
      <c r="J18" s="138">
        <v>0</v>
      </c>
      <c r="K18" s="2">
        <v>0</v>
      </c>
      <c r="L18" s="2">
        <v>0</v>
      </c>
      <c r="M18" s="2">
        <v>400.74</v>
      </c>
      <c r="N18" s="2">
        <v>84.98</v>
      </c>
      <c r="O18" s="2">
        <v>0</v>
      </c>
      <c r="P18" s="2">
        <v>0</v>
      </c>
      <c r="Q18" s="29">
        <v>0</v>
      </c>
      <c r="R18" s="30">
        <f t="shared" si="16"/>
        <v>1</v>
      </c>
      <c r="S18" s="30">
        <f t="shared" si="17"/>
        <v>84.98</v>
      </c>
      <c r="T18" t="s">
        <v>49</v>
      </c>
      <c r="U18" t="s">
        <v>49</v>
      </c>
      <c r="V18" t="s">
        <v>47</v>
      </c>
      <c r="W18" t="s">
        <v>47</v>
      </c>
      <c r="X18" t="s">
        <v>42</v>
      </c>
      <c r="Y18" s="4">
        <f t="shared" si="25"/>
        <v>45659</v>
      </c>
      <c r="Z18" t="s">
        <v>39</v>
      </c>
      <c r="AA18" s="28">
        <v>6</v>
      </c>
      <c r="AB18" s="138">
        <v>0</v>
      </c>
      <c r="AC18" s="138">
        <v>0</v>
      </c>
      <c r="AD18" s="2">
        <v>0</v>
      </c>
      <c r="AE18" s="2">
        <v>0</v>
      </c>
      <c r="AF18" s="2">
        <v>1058.8899999999999</v>
      </c>
      <c r="AG18" s="2">
        <v>0</v>
      </c>
      <c r="AH18" s="2">
        <v>0</v>
      </c>
      <c r="AI18" s="2">
        <v>0</v>
      </c>
      <c r="AJ18" s="29">
        <v>0</v>
      </c>
      <c r="AK18" s="30">
        <f t="shared" si="18"/>
        <v>0</v>
      </c>
      <c r="AL18" s="30">
        <f t="shared" si="19"/>
        <v>0</v>
      </c>
      <c r="AM18" s="2">
        <f t="shared" si="20"/>
        <v>-4</v>
      </c>
      <c r="AN18" s="2">
        <f t="shared" si="0"/>
        <v>1</v>
      </c>
      <c r="AO18" s="2">
        <f t="shared" si="0"/>
        <v>0</v>
      </c>
      <c r="AP18" s="2">
        <f t="shared" si="0"/>
        <v>0</v>
      </c>
      <c r="AQ18" s="2">
        <f t="shared" si="0"/>
        <v>0</v>
      </c>
      <c r="AR18" s="2">
        <f t="shared" si="0"/>
        <v>-658.14999999999986</v>
      </c>
      <c r="AS18" s="2">
        <f t="shared" si="0"/>
        <v>84.98</v>
      </c>
      <c r="AT18" s="2">
        <f t="shared" si="0"/>
        <v>0</v>
      </c>
      <c r="AU18" s="2">
        <f t="shared" si="0"/>
        <v>0</v>
      </c>
      <c r="AV18" s="29">
        <f t="shared" si="0"/>
        <v>0</v>
      </c>
      <c r="AW18" s="30">
        <f t="shared" si="0"/>
        <v>1</v>
      </c>
      <c r="AX18" s="31">
        <f t="shared" si="0"/>
        <v>84.98</v>
      </c>
      <c r="AY18" s="38">
        <f t="shared" si="11"/>
        <v>-0.66666666666666663</v>
      </c>
      <c r="AZ18" s="38" t="str">
        <f t="shared" si="11"/>
        <v/>
      </c>
      <c r="BA18" s="38" t="str">
        <f t="shared" si="11"/>
        <v/>
      </c>
      <c r="BB18" s="38" t="str">
        <f t="shared" si="11"/>
        <v/>
      </c>
      <c r="BC18" s="38" t="str">
        <f t="shared" si="11"/>
        <v/>
      </c>
      <c r="BD18" s="38">
        <f t="shared" si="11"/>
        <v>-0.62154709176590572</v>
      </c>
      <c r="BE18" s="38" t="str">
        <f t="shared" si="11"/>
        <v/>
      </c>
      <c r="BF18" s="38" t="str">
        <f t="shared" si="11"/>
        <v/>
      </c>
      <c r="BG18" s="38" t="str">
        <f t="shared" si="11"/>
        <v/>
      </c>
      <c r="BH18" s="39" t="str">
        <f t="shared" si="11"/>
        <v/>
      </c>
      <c r="BI18" s="76" t="str">
        <f t="shared" si="2"/>
        <v/>
      </c>
      <c r="BJ18" s="139" t="str">
        <f t="shared" si="2"/>
        <v/>
      </c>
      <c r="BK18" s="119">
        <f t="shared" si="21"/>
        <v>200.37</v>
      </c>
      <c r="BL18" s="120">
        <f t="shared" si="21"/>
        <v>84.98</v>
      </c>
      <c r="BM18" s="120" t="str">
        <f t="shared" si="21"/>
        <v/>
      </c>
      <c r="BN18" s="120" t="str">
        <f t="shared" si="21"/>
        <v/>
      </c>
      <c r="BO18" s="121" t="str">
        <f t="shared" si="21"/>
        <v/>
      </c>
      <c r="BP18" s="119">
        <f t="shared" si="22"/>
        <v>176.48166666666665</v>
      </c>
      <c r="BQ18" s="120" t="str">
        <f t="shared" si="22"/>
        <v/>
      </c>
      <c r="BR18" s="120" t="str">
        <f t="shared" si="22"/>
        <v/>
      </c>
      <c r="BS18" s="120" t="str">
        <f t="shared" si="22"/>
        <v/>
      </c>
      <c r="BT18" s="121" t="str">
        <f t="shared" si="22"/>
        <v/>
      </c>
      <c r="BU18" s="119">
        <f t="shared" si="23"/>
        <v>23.88833333333335</v>
      </c>
      <c r="BV18" s="120" t="str">
        <f t="shared" si="23"/>
        <v/>
      </c>
      <c r="BW18" s="121" t="str">
        <f t="shared" si="23"/>
        <v/>
      </c>
      <c r="BX18" s="120" t="str">
        <f t="shared" si="23"/>
        <v/>
      </c>
      <c r="BY18" s="121" t="str">
        <f t="shared" si="23"/>
        <v/>
      </c>
    </row>
    <row r="19" spans="1:77" x14ac:dyDescent="0.2">
      <c r="A19" t="s">
        <v>46</v>
      </c>
      <c r="B19" t="s">
        <v>46</v>
      </c>
      <c r="C19" t="s">
        <v>47</v>
      </c>
      <c r="D19" t="s">
        <v>47</v>
      </c>
      <c r="E19" t="s">
        <v>42</v>
      </c>
      <c r="F19" s="4">
        <f t="shared" si="24"/>
        <v>46024</v>
      </c>
      <c r="G19" t="s">
        <v>40</v>
      </c>
      <c r="H19" s="28">
        <v>4</v>
      </c>
      <c r="I19" s="138">
        <v>0</v>
      </c>
      <c r="J19" s="138">
        <v>0</v>
      </c>
      <c r="K19" s="2">
        <v>0</v>
      </c>
      <c r="L19" s="2">
        <v>0</v>
      </c>
      <c r="M19" s="2">
        <v>812.14</v>
      </c>
      <c r="N19" s="2">
        <v>0</v>
      </c>
      <c r="O19" s="2">
        <v>0</v>
      </c>
      <c r="P19" s="2">
        <v>0</v>
      </c>
      <c r="Q19" s="29">
        <v>0</v>
      </c>
      <c r="R19" s="30">
        <f t="shared" si="16"/>
        <v>0</v>
      </c>
      <c r="S19" s="30">
        <f t="shared" si="17"/>
        <v>0</v>
      </c>
      <c r="T19" t="s">
        <v>49</v>
      </c>
      <c r="U19" t="s">
        <v>49</v>
      </c>
      <c r="V19" t="s">
        <v>47</v>
      </c>
      <c r="W19" t="s">
        <v>47</v>
      </c>
      <c r="X19" t="s">
        <v>42</v>
      </c>
      <c r="Y19" s="4">
        <f t="shared" si="25"/>
        <v>45660</v>
      </c>
      <c r="Z19" t="s">
        <v>40</v>
      </c>
      <c r="AA19" s="28">
        <v>7</v>
      </c>
      <c r="AB19" s="138">
        <v>0</v>
      </c>
      <c r="AC19" s="138">
        <v>0</v>
      </c>
      <c r="AD19" s="2">
        <v>0</v>
      </c>
      <c r="AE19" s="2">
        <v>0</v>
      </c>
      <c r="AF19" s="2">
        <v>701.35</v>
      </c>
      <c r="AG19" s="2">
        <v>0</v>
      </c>
      <c r="AH19" s="2">
        <v>0</v>
      </c>
      <c r="AI19" s="2">
        <v>0</v>
      </c>
      <c r="AJ19" s="29">
        <v>0</v>
      </c>
      <c r="AK19" s="30">
        <f t="shared" si="18"/>
        <v>0</v>
      </c>
      <c r="AL19" s="30">
        <f t="shared" si="19"/>
        <v>0</v>
      </c>
      <c r="AM19" s="2">
        <f t="shared" si="20"/>
        <v>-3</v>
      </c>
      <c r="AN19" s="2">
        <f t="shared" si="0"/>
        <v>0</v>
      </c>
      <c r="AO19" s="2">
        <f t="shared" si="0"/>
        <v>0</v>
      </c>
      <c r="AP19" s="2">
        <f t="shared" si="0"/>
        <v>0</v>
      </c>
      <c r="AQ19" s="2">
        <f t="shared" si="0"/>
        <v>0</v>
      </c>
      <c r="AR19" s="2">
        <f t="shared" si="0"/>
        <v>110.78999999999996</v>
      </c>
      <c r="AS19" s="2">
        <f t="shared" si="0"/>
        <v>0</v>
      </c>
      <c r="AT19" s="2">
        <f t="shared" si="0"/>
        <v>0</v>
      </c>
      <c r="AU19" s="2">
        <f t="shared" si="0"/>
        <v>0</v>
      </c>
      <c r="AV19" s="29">
        <f t="shared" si="0"/>
        <v>0</v>
      </c>
      <c r="AW19" s="30">
        <f t="shared" si="0"/>
        <v>0</v>
      </c>
      <c r="AX19" s="31">
        <f t="shared" si="0"/>
        <v>0</v>
      </c>
      <c r="AY19" s="38">
        <f t="shared" si="11"/>
        <v>-0.42857142857142855</v>
      </c>
      <c r="AZ19" s="38" t="str">
        <f t="shared" si="11"/>
        <v/>
      </c>
      <c r="BA19" s="38" t="str">
        <f t="shared" si="11"/>
        <v/>
      </c>
      <c r="BB19" s="38" t="str">
        <f t="shared" si="11"/>
        <v/>
      </c>
      <c r="BC19" s="38" t="str">
        <f t="shared" si="11"/>
        <v/>
      </c>
      <c r="BD19" s="38">
        <f t="shared" si="11"/>
        <v>0.1579667783560276</v>
      </c>
      <c r="BE19" s="38" t="str">
        <f t="shared" si="11"/>
        <v/>
      </c>
      <c r="BF19" s="38" t="str">
        <f t="shared" si="11"/>
        <v/>
      </c>
      <c r="BG19" s="38" t="str">
        <f t="shared" si="11"/>
        <v/>
      </c>
      <c r="BH19" s="39" t="str">
        <f t="shared" si="11"/>
        <v/>
      </c>
      <c r="BI19" s="76" t="str">
        <f t="shared" si="2"/>
        <v/>
      </c>
      <c r="BJ19" s="139" t="str">
        <f t="shared" si="2"/>
        <v/>
      </c>
      <c r="BK19" s="119">
        <f t="shared" si="21"/>
        <v>203.035</v>
      </c>
      <c r="BL19" s="120" t="str">
        <f t="shared" si="21"/>
        <v/>
      </c>
      <c r="BM19" s="120" t="str">
        <f t="shared" si="21"/>
        <v/>
      </c>
      <c r="BN19" s="120" t="str">
        <f t="shared" si="21"/>
        <v/>
      </c>
      <c r="BO19" s="121" t="str">
        <f t="shared" si="21"/>
        <v/>
      </c>
      <c r="BP19" s="119">
        <f t="shared" si="22"/>
        <v>100.19285714285715</v>
      </c>
      <c r="BQ19" s="120" t="str">
        <f t="shared" si="22"/>
        <v/>
      </c>
      <c r="BR19" s="120" t="str">
        <f t="shared" si="22"/>
        <v/>
      </c>
      <c r="BS19" s="120" t="str">
        <f t="shared" si="22"/>
        <v/>
      </c>
      <c r="BT19" s="121" t="str">
        <f t="shared" si="22"/>
        <v/>
      </c>
      <c r="BU19" s="119">
        <f t="shared" si="23"/>
        <v>102.84214285714285</v>
      </c>
      <c r="BV19" s="120" t="str">
        <f t="shared" si="23"/>
        <v/>
      </c>
      <c r="BW19" s="121" t="str">
        <f t="shared" si="23"/>
        <v/>
      </c>
      <c r="BX19" s="120" t="str">
        <f t="shared" si="23"/>
        <v/>
      </c>
      <c r="BY19" s="121" t="str">
        <f t="shared" si="23"/>
        <v/>
      </c>
    </row>
    <row r="20" spans="1:77" ht="13.5" thickBot="1" x14ac:dyDescent="0.25">
      <c r="A20" t="s">
        <v>46</v>
      </c>
      <c r="B20" t="s">
        <v>46</v>
      </c>
      <c r="C20" t="s">
        <v>47</v>
      </c>
      <c r="D20" t="s">
        <v>47</v>
      </c>
      <c r="E20" t="s">
        <v>42</v>
      </c>
      <c r="F20" s="59">
        <f t="shared" si="24"/>
        <v>46025</v>
      </c>
      <c r="G20" s="42" t="s">
        <v>41</v>
      </c>
      <c r="H20" s="43">
        <v>3</v>
      </c>
      <c r="I20" s="44">
        <v>0</v>
      </c>
      <c r="J20" s="44">
        <v>0</v>
      </c>
      <c r="K20" s="44">
        <v>0</v>
      </c>
      <c r="L20" s="44">
        <v>0</v>
      </c>
      <c r="M20" s="44">
        <v>248.37</v>
      </c>
      <c r="N20" s="44">
        <v>0</v>
      </c>
      <c r="O20" s="44">
        <v>0</v>
      </c>
      <c r="P20" s="44">
        <v>0</v>
      </c>
      <c r="Q20" s="45">
        <v>0</v>
      </c>
      <c r="R20" s="46">
        <f t="shared" si="16"/>
        <v>0</v>
      </c>
      <c r="S20" s="46">
        <f t="shared" si="17"/>
        <v>0</v>
      </c>
      <c r="T20" t="s">
        <v>49</v>
      </c>
      <c r="U20" t="s">
        <v>49</v>
      </c>
      <c r="V20" t="s">
        <v>47</v>
      </c>
      <c r="W20" t="s">
        <v>47</v>
      </c>
      <c r="X20" t="s">
        <v>42</v>
      </c>
      <c r="Y20" s="59">
        <f t="shared" si="25"/>
        <v>45661</v>
      </c>
      <c r="Z20" s="42" t="s">
        <v>41</v>
      </c>
      <c r="AA20" s="43">
        <v>2</v>
      </c>
      <c r="AB20" s="44">
        <v>0</v>
      </c>
      <c r="AC20" s="44">
        <v>0</v>
      </c>
      <c r="AD20" s="44">
        <v>0</v>
      </c>
      <c r="AE20" s="44">
        <v>0</v>
      </c>
      <c r="AF20" s="44">
        <v>264.72000000000003</v>
      </c>
      <c r="AG20" s="44">
        <v>0</v>
      </c>
      <c r="AH20" s="44">
        <v>0</v>
      </c>
      <c r="AI20" s="44">
        <v>0</v>
      </c>
      <c r="AJ20" s="45">
        <v>0</v>
      </c>
      <c r="AK20" s="46">
        <f t="shared" si="18"/>
        <v>0</v>
      </c>
      <c r="AL20" s="46">
        <f t="shared" si="19"/>
        <v>0</v>
      </c>
      <c r="AM20" s="44">
        <f t="shared" si="20"/>
        <v>1</v>
      </c>
      <c r="AN20" s="44">
        <f t="shared" si="0"/>
        <v>0</v>
      </c>
      <c r="AO20" s="44">
        <f t="shared" si="0"/>
        <v>0</v>
      </c>
      <c r="AP20" s="44">
        <f t="shared" si="0"/>
        <v>0</v>
      </c>
      <c r="AQ20" s="44">
        <f t="shared" si="0"/>
        <v>0</v>
      </c>
      <c r="AR20" s="44">
        <f t="shared" si="0"/>
        <v>-16.350000000000023</v>
      </c>
      <c r="AS20" s="44">
        <f t="shared" si="0"/>
        <v>0</v>
      </c>
      <c r="AT20" s="44">
        <f t="shared" si="0"/>
        <v>0</v>
      </c>
      <c r="AU20" s="44">
        <f t="shared" si="0"/>
        <v>0</v>
      </c>
      <c r="AV20" s="45">
        <f t="shared" si="0"/>
        <v>0</v>
      </c>
      <c r="AW20" s="46">
        <f t="shared" si="0"/>
        <v>0</v>
      </c>
      <c r="AX20" s="47">
        <f t="shared" si="0"/>
        <v>0</v>
      </c>
      <c r="AY20" s="56">
        <f t="shared" si="11"/>
        <v>0.5</v>
      </c>
      <c r="AZ20" s="56" t="str">
        <f t="shared" si="11"/>
        <v/>
      </c>
      <c r="BA20" s="56" t="str">
        <f t="shared" si="11"/>
        <v/>
      </c>
      <c r="BB20" s="56" t="str">
        <f t="shared" si="11"/>
        <v/>
      </c>
      <c r="BC20" s="56" t="str">
        <f t="shared" si="11"/>
        <v/>
      </c>
      <c r="BD20" s="56">
        <f t="shared" si="11"/>
        <v>-6.1763372620127009E-2</v>
      </c>
      <c r="BE20" s="56" t="str">
        <f t="shared" si="11"/>
        <v/>
      </c>
      <c r="BF20" s="56" t="str">
        <f t="shared" si="11"/>
        <v/>
      </c>
      <c r="BG20" s="56" t="str">
        <f t="shared" si="11"/>
        <v/>
      </c>
      <c r="BH20" s="57" t="str">
        <f t="shared" si="11"/>
        <v/>
      </c>
      <c r="BI20" s="81" t="str">
        <f t="shared" si="2"/>
        <v/>
      </c>
      <c r="BJ20" s="128" t="str">
        <f t="shared" si="2"/>
        <v/>
      </c>
      <c r="BK20" s="122">
        <f t="shared" si="21"/>
        <v>82.79</v>
      </c>
      <c r="BL20" s="123" t="str">
        <f t="shared" si="21"/>
        <v/>
      </c>
      <c r="BM20" s="123" t="str">
        <f t="shared" si="21"/>
        <v/>
      </c>
      <c r="BN20" s="123" t="str">
        <f t="shared" si="21"/>
        <v/>
      </c>
      <c r="BO20" s="124" t="str">
        <f t="shared" si="21"/>
        <v/>
      </c>
      <c r="BP20" s="122">
        <f t="shared" si="22"/>
        <v>132.36000000000001</v>
      </c>
      <c r="BQ20" s="123" t="str">
        <f t="shared" si="22"/>
        <v/>
      </c>
      <c r="BR20" s="123" t="str">
        <f t="shared" si="22"/>
        <v/>
      </c>
      <c r="BS20" s="123" t="str">
        <f t="shared" si="22"/>
        <v/>
      </c>
      <c r="BT20" s="124" t="str">
        <f t="shared" si="22"/>
        <v/>
      </c>
      <c r="BU20" s="122">
        <f t="shared" si="23"/>
        <v>-49.570000000000007</v>
      </c>
      <c r="BV20" s="123" t="str">
        <f t="shared" si="23"/>
        <v/>
      </c>
      <c r="BW20" s="124" t="str">
        <f t="shared" si="23"/>
        <v/>
      </c>
      <c r="BX20" s="123" t="str">
        <f t="shared" si="23"/>
        <v/>
      </c>
      <c r="BY20" s="124" t="str">
        <f t="shared" si="23"/>
        <v/>
      </c>
    </row>
    <row r="21" spans="1:77" x14ac:dyDescent="0.2">
      <c r="A21" t="s">
        <v>46</v>
      </c>
      <c r="B21" t="s">
        <v>46</v>
      </c>
      <c r="C21" t="s">
        <v>47</v>
      </c>
      <c r="D21" t="s">
        <v>47</v>
      </c>
      <c r="E21" t="s">
        <v>43</v>
      </c>
      <c r="F21" s="4">
        <f t="shared" si="24"/>
        <v>46026</v>
      </c>
      <c r="G21" t="s">
        <v>35</v>
      </c>
      <c r="H21" s="28">
        <v>6</v>
      </c>
      <c r="I21" s="138">
        <v>0</v>
      </c>
      <c r="J21" s="138">
        <v>0</v>
      </c>
      <c r="K21" s="2">
        <v>0</v>
      </c>
      <c r="L21" s="2">
        <v>0</v>
      </c>
      <c r="M21" s="2">
        <v>1368.5700000000002</v>
      </c>
      <c r="N21" s="2">
        <v>0</v>
      </c>
      <c r="O21" s="2">
        <v>0</v>
      </c>
      <c r="P21" s="2">
        <v>0</v>
      </c>
      <c r="Q21" s="29">
        <v>0</v>
      </c>
      <c r="R21" s="30">
        <f t="shared" si="16"/>
        <v>0</v>
      </c>
      <c r="S21" s="30">
        <f t="shared" si="17"/>
        <v>0</v>
      </c>
      <c r="T21" t="s">
        <v>49</v>
      </c>
      <c r="U21" t="s">
        <v>49</v>
      </c>
      <c r="V21" t="s">
        <v>47</v>
      </c>
      <c r="W21" t="s">
        <v>47</v>
      </c>
      <c r="X21" t="s">
        <v>43</v>
      </c>
      <c r="Y21" s="4">
        <f t="shared" si="25"/>
        <v>45662</v>
      </c>
      <c r="Z21" t="s">
        <v>35</v>
      </c>
      <c r="AA21" s="28">
        <v>2</v>
      </c>
      <c r="AB21" s="138">
        <v>0</v>
      </c>
      <c r="AC21" s="138">
        <v>0</v>
      </c>
      <c r="AD21" s="2">
        <v>0</v>
      </c>
      <c r="AE21" s="2">
        <v>0</v>
      </c>
      <c r="AF21" s="2">
        <v>-10.820000000000007</v>
      </c>
      <c r="AG21" s="2">
        <v>0</v>
      </c>
      <c r="AH21" s="2">
        <v>0</v>
      </c>
      <c r="AI21" s="2">
        <v>0</v>
      </c>
      <c r="AJ21" s="29">
        <v>0</v>
      </c>
      <c r="AK21" s="30">
        <f t="shared" si="18"/>
        <v>0</v>
      </c>
      <c r="AL21" s="30">
        <f t="shared" si="19"/>
        <v>0</v>
      </c>
      <c r="AM21" s="2">
        <f t="shared" si="20"/>
        <v>4</v>
      </c>
      <c r="AN21" s="2">
        <f t="shared" si="0"/>
        <v>0</v>
      </c>
      <c r="AO21" s="2">
        <f t="shared" si="0"/>
        <v>0</v>
      </c>
      <c r="AP21" s="2">
        <f t="shared" si="0"/>
        <v>0</v>
      </c>
      <c r="AQ21" s="2">
        <f t="shared" si="0"/>
        <v>0</v>
      </c>
      <c r="AR21" s="2">
        <f t="shared" si="0"/>
        <v>1379.39</v>
      </c>
      <c r="AS21" s="2">
        <f t="shared" si="0"/>
        <v>0</v>
      </c>
      <c r="AT21" s="2">
        <f t="shared" si="0"/>
        <v>0</v>
      </c>
      <c r="AU21" s="2">
        <f t="shared" si="0"/>
        <v>0</v>
      </c>
      <c r="AV21" s="29">
        <f t="shared" si="0"/>
        <v>0</v>
      </c>
      <c r="AW21" s="30">
        <f t="shared" si="0"/>
        <v>0</v>
      </c>
      <c r="AX21" s="31">
        <f t="shared" si="0"/>
        <v>0</v>
      </c>
      <c r="AY21" s="38">
        <f t="shared" si="11"/>
        <v>2</v>
      </c>
      <c r="AZ21" s="38" t="str">
        <f t="shared" si="11"/>
        <v/>
      </c>
      <c r="BA21" s="38" t="str">
        <f t="shared" si="11"/>
        <v/>
      </c>
      <c r="BB21" s="38" t="str">
        <f t="shared" si="11"/>
        <v/>
      </c>
      <c r="BC21" s="38" t="str">
        <f t="shared" si="11"/>
        <v/>
      </c>
      <c r="BD21" s="38">
        <f t="shared" si="11"/>
        <v>-127.485212569316</v>
      </c>
      <c r="BE21" s="38" t="str">
        <f t="shared" si="11"/>
        <v/>
      </c>
      <c r="BF21" s="38" t="str">
        <f t="shared" si="11"/>
        <v/>
      </c>
      <c r="BG21" s="38" t="str">
        <f t="shared" si="11"/>
        <v/>
      </c>
      <c r="BH21" s="39" t="str">
        <f t="shared" si="11"/>
        <v/>
      </c>
      <c r="BI21" s="76" t="str">
        <f t="shared" si="2"/>
        <v/>
      </c>
      <c r="BJ21" s="40" t="str">
        <f t="shared" si="2"/>
        <v/>
      </c>
      <c r="BK21" s="116">
        <f t="shared" si="21"/>
        <v>228.09500000000003</v>
      </c>
      <c r="BL21" s="117" t="str">
        <f t="shared" si="21"/>
        <v/>
      </c>
      <c r="BM21" s="117" t="str">
        <f t="shared" si="21"/>
        <v/>
      </c>
      <c r="BN21" s="117" t="str">
        <f t="shared" si="21"/>
        <v/>
      </c>
      <c r="BO21" s="118" t="str">
        <f t="shared" si="21"/>
        <v/>
      </c>
      <c r="BP21" s="116">
        <f t="shared" si="22"/>
        <v>-5.4100000000000037</v>
      </c>
      <c r="BQ21" s="117" t="str">
        <f t="shared" si="22"/>
        <v/>
      </c>
      <c r="BR21" s="117" t="str">
        <f t="shared" si="22"/>
        <v/>
      </c>
      <c r="BS21" s="117" t="str">
        <f t="shared" si="22"/>
        <v/>
      </c>
      <c r="BT21" s="118" t="str">
        <f t="shared" si="22"/>
        <v/>
      </c>
      <c r="BU21" s="116">
        <f t="shared" si="23"/>
        <v>233.50500000000002</v>
      </c>
      <c r="BV21" s="117" t="str">
        <f t="shared" si="23"/>
        <v/>
      </c>
      <c r="BW21" s="118" t="str">
        <f t="shared" si="23"/>
        <v/>
      </c>
      <c r="BX21" s="117" t="str">
        <f t="shared" si="23"/>
        <v/>
      </c>
      <c r="BY21" s="118" t="str">
        <f t="shared" si="23"/>
        <v/>
      </c>
    </row>
    <row r="22" spans="1:77" x14ac:dyDescent="0.2">
      <c r="A22" t="s">
        <v>46</v>
      </c>
      <c r="B22" t="s">
        <v>46</v>
      </c>
      <c r="C22" t="s">
        <v>47</v>
      </c>
      <c r="D22" t="s">
        <v>47</v>
      </c>
      <c r="E22" t="s">
        <v>43</v>
      </c>
      <c r="F22" s="4">
        <f t="shared" si="24"/>
        <v>46027</v>
      </c>
      <c r="G22" t="s">
        <v>36</v>
      </c>
      <c r="H22" s="28">
        <v>1</v>
      </c>
      <c r="I22" s="138">
        <v>0</v>
      </c>
      <c r="J22" s="138">
        <v>0</v>
      </c>
      <c r="K22" s="2">
        <v>0</v>
      </c>
      <c r="L22" s="2">
        <v>0</v>
      </c>
      <c r="M22" s="2">
        <v>14.99</v>
      </c>
      <c r="N22" s="2">
        <v>0</v>
      </c>
      <c r="O22" s="2">
        <v>0</v>
      </c>
      <c r="P22" s="2">
        <v>0</v>
      </c>
      <c r="Q22" s="29">
        <v>0</v>
      </c>
      <c r="R22" s="30">
        <f t="shared" si="16"/>
        <v>0</v>
      </c>
      <c r="S22" s="30">
        <f t="shared" si="17"/>
        <v>0</v>
      </c>
      <c r="T22" t="s">
        <v>49</v>
      </c>
      <c r="U22" t="s">
        <v>49</v>
      </c>
      <c r="V22" t="s">
        <v>47</v>
      </c>
      <c r="W22" t="s">
        <v>47</v>
      </c>
      <c r="X22" t="s">
        <v>43</v>
      </c>
      <c r="Y22" s="4">
        <f t="shared" si="25"/>
        <v>45663</v>
      </c>
      <c r="Z22" t="s">
        <v>36</v>
      </c>
      <c r="AA22" s="28">
        <v>6</v>
      </c>
      <c r="AB22" s="138">
        <v>0</v>
      </c>
      <c r="AC22" s="138">
        <v>0</v>
      </c>
      <c r="AD22" s="2">
        <v>0</v>
      </c>
      <c r="AE22" s="2">
        <v>0</v>
      </c>
      <c r="AF22" s="2">
        <v>665.06</v>
      </c>
      <c r="AG22" s="2">
        <v>0</v>
      </c>
      <c r="AH22" s="2">
        <v>0</v>
      </c>
      <c r="AI22" s="2">
        <v>0</v>
      </c>
      <c r="AJ22" s="29">
        <v>0</v>
      </c>
      <c r="AK22" s="30">
        <f t="shared" si="18"/>
        <v>0</v>
      </c>
      <c r="AL22" s="30">
        <f t="shared" si="19"/>
        <v>0</v>
      </c>
      <c r="AM22" s="2">
        <f t="shared" si="20"/>
        <v>-5</v>
      </c>
      <c r="AN22" s="2">
        <f t="shared" si="0"/>
        <v>0</v>
      </c>
      <c r="AO22" s="2">
        <f t="shared" si="0"/>
        <v>0</v>
      </c>
      <c r="AP22" s="2">
        <f t="shared" si="0"/>
        <v>0</v>
      </c>
      <c r="AQ22" s="2">
        <f t="shared" si="0"/>
        <v>0</v>
      </c>
      <c r="AR22" s="2">
        <f t="shared" si="0"/>
        <v>-650.06999999999994</v>
      </c>
      <c r="AS22" s="2">
        <f t="shared" si="0"/>
        <v>0</v>
      </c>
      <c r="AT22" s="2">
        <f t="shared" si="0"/>
        <v>0</v>
      </c>
      <c r="AU22" s="2">
        <f t="shared" si="0"/>
        <v>0</v>
      </c>
      <c r="AV22" s="29">
        <f t="shared" si="0"/>
        <v>0</v>
      </c>
      <c r="AW22" s="30">
        <f t="shared" si="0"/>
        <v>0</v>
      </c>
      <c r="AX22" s="31">
        <f t="shared" si="0"/>
        <v>0</v>
      </c>
      <c r="AY22" s="38">
        <f t="shared" si="11"/>
        <v>-0.83333333333333337</v>
      </c>
      <c r="AZ22" s="38" t="str">
        <f t="shared" si="11"/>
        <v/>
      </c>
      <c r="BA22" s="38" t="str">
        <f t="shared" si="11"/>
        <v/>
      </c>
      <c r="BB22" s="38" t="str">
        <f t="shared" si="11"/>
        <v/>
      </c>
      <c r="BC22" s="38" t="str">
        <f t="shared" si="11"/>
        <v/>
      </c>
      <c r="BD22" s="38">
        <f t="shared" si="11"/>
        <v>-0.97746068023937693</v>
      </c>
      <c r="BE22" s="38" t="str">
        <f t="shared" si="11"/>
        <v/>
      </c>
      <c r="BF22" s="38" t="str">
        <f t="shared" si="11"/>
        <v/>
      </c>
      <c r="BG22" s="38" t="str">
        <f t="shared" si="11"/>
        <v/>
      </c>
      <c r="BH22" s="39" t="str">
        <f t="shared" si="11"/>
        <v/>
      </c>
      <c r="BI22" s="76" t="str">
        <f t="shared" si="2"/>
        <v/>
      </c>
      <c r="BJ22" s="40" t="str">
        <f t="shared" si="2"/>
        <v/>
      </c>
      <c r="BK22" s="119">
        <f t="shared" si="21"/>
        <v>14.99</v>
      </c>
      <c r="BL22" s="120" t="str">
        <f t="shared" si="21"/>
        <v/>
      </c>
      <c r="BM22" s="120" t="str">
        <f t="shared" si="21"/>
        <v/>
      </c>
      <c r="BN22" s="120" t="str">
        <f t="shared" si="21"/>
        <v/>
      </c>
      <c r="BO22" s="121" t="str">
        <f t="shared" si="21"/>
        <v/>
      </c>
      <c r="BP22" s="119">
        <f t="shared" si="22"/>
        <v>110.84333333333332</v>
      </c>
      <c r="BQ22" s="120" t="str">
        <f t="shared" si="22"/>
        <v/>
      </c>
      <c r="BR22" s="120" t="str">
        <f t="shared" si="22"/>
        <v/>
      </c>
      <c r="BS22" s="120" t="str">
        <f t="shared" si="22"/>
        <v/>
      </c>
      <c r="BT22" s="121" t="str">
        <f t="shared" si="22"/>
        <v/>
      </c>
      <c r="BU22" s="119">
        <f t="shared" si="23"/>
        <v>-95.853333333333325</v>
      </c>
      <c r="BV22" s="120" t="str">
        <f t="shared" si="23"/>
        <v/>
      </c>
      <c r="BW22" s="121" t="str">
        <f t="shared" si="23"/>
        <v/>
      </c>
      <c r="BX22" s="120" t="str">
        <f t="shared" si="23"/>
        <v/>
      </c>
      <c r="BY22" s="121" t="str">
        <f t="shared" si="23"/>
        <v/>
      </c>
    </row>
    <row r="23" spans="1:77" x14ac:dyDescent="0.2">
      <c r="A23" t="s">
        <v>46</v>
      </c>
      <c r="B23" t="s">
        <v>46</v>
      </c>
      <c r="C23" t="s">
        <v>47</v>
      </c>
      <c r="D23" t="s">
        <v>47</v>
      </c>
      <c r="E23" t="s">
        <v>43</v>
      </c>
      <c r="F23" s="4">
        <f t="shared" si="24"/>
        <v>46028</v>
      </c>
      <c r="G23" t="s">
        <v>37</v>
      </c>
      <c r="H23" s="28">
        <v>5</v>
      </c>
      <c r="I23" s="138">
        <v>0</v>
      </c>
      <c r="J23" s="138">
        <v>0</v>
      </c>
      <c r="K23" s="2">
        <v>0</v>
      </c>
      <c r="L23" s="2">
        <v>0</v>
      </c>
      <c r="M23" s="2">
        <v>472.95</v>
      </c>
      <c r="N23" s="2">
        <v>0</v>
      </c>
      <c r="O23" s="2">
        <v>0</v>
      </c>
      <c r="P23" s="2">
        <v>0</v>
      </c>
      <c r="Q23" s="29">
        <v>0</v>
      </c>
      <c r="R23" s="30">
        <f t="shared" si="16"/>
        <v>0</v>
      </c>
      <c r="S23" s="30">
        <f t="shared" si="17"/>
        <v>0</v>
      </c>
      <c r="T23" t="s">
        <v>49</v>
      </c>
      <c r="U23" t="s">
        <v>49</v>
      </c>
      <c r="V23" t="s">
        <v>47</v>
      </c>
      <c r="W23" t="s">
        <v>47</v>
      </c>
      <c r="X23" t="s">
        <v>43</v>
      </c>
      <c r="Y23" s="4">
        <f t="shared" si="25"/>
        <v>45664</v>
      </c>
      <c r="Z23" t="s">
        <v>37</v>
      </c>
      <c r="AA23" s="28">
        <v>14</v>
      </c>
      <c r="AB23" s="138">
        <v>0</v>
      </c>
      <c r="AC23" s="138">
        <v>0</v>
      </c>
      <c r="AD23" s="2">
        <v>0</v>
      </c>
      <c r="AE23" s="2">
        <v>0</v>
      </c>
      <c r="AF23" s="2">
        <v>2805.96</v>
      </c>
      <c r="AG23" s="2">
        <v>0</v>
      </c>
      <c r="AH23" s="2">
        <v>0</v>
      </c>
      <c r="AI23" s="2">
        <v>0</v>
      </c>
      <c r="AJ23" s="29">
        <v>0</v>
      </c>
      <c r="AK23" s="30">
        <f t="shared" si="18"/>
        <v>0</v>
      </c>
      <c r="AL23" s="30">
        <f t="shared" si="19"/>
        <v>0</v>
      </c>
      <c r="AM23" s="2">
        <f t="shared" si="20"/>
        <v>-9</v>
      </c>
      <c r="AN23" s="2">
        <f t="shared" si="20"/>
        <v>0</v>
      </c>
      <c r="AO23" s="2">
        <f t="shared" si="20"/>
        <v>0</v>
      </c>
      <c r="AP23" s="2">
        <f t="shared" si="20"/>
        <v>0</v>
      </c>
      <c r="AQ23" s="2">
        <f t="shared" si="20"/>
        <v>0</v>
      </c>
      <c r="AR23" s="2">
        <f t="shared" si="20"/>
        <v>-2333.0100000000002</v>
      </c>
      <c r="AS23" s="2">
        <f t="shared" si="20"/>
        <v>0</v>
      </c>
      <c r="AT23" s="2">
        <f t="shared" si="20"/>
        <v>0</v>
      </c>
      <c r="AU23" s="2">
        <f t="shared" si="20"/>
        <v>0</v>
      </c>
      <c r="AV23" s="29">
        <f t="shared" si="20"/>
        <v>0</v>
      </c>
      <c r="AW23" s="30">
        <f t="shared" si="20"/>
        <v>0</v>
      </c>
      <c r="AX23" s="31">
        <f t="shared" si="20"/>
        <v>0</v>
      </c>
      <c r="AY23" s="38">
        <f t="shared" si="11"/>
        <v>-0.6428571428571429</v>
      </c>
      <c r="AZ23" s="38" t="str">
        <f t="shared" si="11"/>
        <v/>
      </c>
      <c r="BA23" s="38" t="str">
        <f t="shared" si="11"/>
        <v/>
      </c>
      <c r="BB23" s="38" t="str">
        <f t="shared" si="11"/>
        <v/>
      </c>
      <c r="BC23" s="38" t="str">
        <f t="shared" si="11"/>
        <v/>
      </c>
      <c r="BD23" s="38">
        <f t="shared" si="11"/>
        <v>-0.83144806055681486</v>
      </c>
      <c r="BE23" s="38" t="str">
        <f t="shared" si="11"/>
        <v/>
      </c>
      <c r="BF23" s="38" t="str">
        <f t="shared" si="11"/>
        <v/>
      </c>
      <c r="BG23" s="38" t="str">
        <f t="shared" si="11"/>
        <v/>
      </c>
      <c r="BH23" s="39" t="str">
        <f t="shared" si="11"/>
        <v/>
      </c>
      <c r="BI23" s="76" t="str">
        <f t="shared" si="11"/>
        <v/>
      </c>
      <c r="BJ23" s="40" t="str">
        <f t="shared" si="11"/>
        <v/>
      </c>
      <c r="BK23" s="119">
        <f t="shared" si="21"/>
        <v>94.59</v>
      </c>
      <c r="BL23" s="120" t="str">
        <f t="shared" si="21"/>
        <v/>
      </c>
      <c r="BM23" s="120" t="str">
        <f t="shared" si="21"/>
        <v/>
      </c>
      <c r="BN23" s="120" t="str">
        <f t="shared" si="21"/>
        <v/>
      </c>
      <c r="BO23" s="121" t="str">
        <f t="shared" si="21"/>
        <v/>
      </c>
      <c r="BP23" s="119">
        <f t="shared" si="22"/>
        <v>200.42571428571429</v>
      </c>
      <c r="BQ23" s="120" t="str">
        <f t="shared" si="22"/>
        <v/>
      </c>
      <c r="BR23" s="120" t="str">
        <f t="shared" si="22"/>
        <v/>
      </c>
      <c r="BS23" s="120" t="str">
        <f t="shared" si="22"/>
        <v/>
      </c>
      <c r="BT23" s="121" t="str">
        <f t="shared" si="22"/>
        <v/>
      </c>
      <c r="BU23" s="119">
        <f t="shared" si="23"/>
        <v>-105.83571428571429</v>
      </c>
      <c r="BV23" s="120" t="str">
        <f t="shared" si="23"/>
        <v/>
      </c>
      <c r="BW23" s="121" t="str">
        <f t="shared" si="23"/>
        <v/>
      </c>
      <c r="BX23" s="120" t="str">
        <f t="shared" si="23"/>
        <v/>
      </c>
      <c r="BY23" s="121" t="str">
        <f t="shared" si="23"/>
        <v/>
      </c>
    </row>
    <row r="24" spans="1:77" x14ac:dyDescent="0.2">
      <c r="A24" t="s">
        <v>46</v>
      </c>
      <c r="B24" t="s">
        <v>46</v>
      </c>
      <c r="C24" t="s">
        <v>47</v>
      </c>
      <c r="D24" t="s">
        <v>47</v>
      </c>
      <c r="E24" t="s">
        <v>43</v>
      </c>
      <c r="F24" s="4">
        <f t="shared" si="24"/>
        <v>46029</v>
      </c>
      <c r="G24" t="s">
        <v>38</v>
      </c>
      <c r="H24" s="28">
        <v>6</v>
      </c>
      <c r="I24" s="138">
        <v>0</v>
      </c>
      <c r="J24" s="138">
        <v>0</v>
      </c>
      <c r="K24" s="2">
        <v>0</v>
      </c>
      <c r="L24" s="2">
        <v>0</v>
      </c>
      <c r="M24" s="2">
        <v>681.49</v>
      </c>
      <c r="N24" s="2">
        <v>0</v>
      </c>
      <c r="O24" s="2">
        <v>0</v>
      </c>
      <c r="P24" s="2">
        <v>0</v>
      </c>
      <c r="Q24" s="29">
        <v>0</v>
      </c>
      <c r="R24" s="30">
        <f t="shared" si="16"/>
        <v>0</v>
      </c>
      <c r="S24" s="30">
        <f t="shared" si="17"/>
        <v>0</v>
      </c>
      <c r="T24" t="s">
        <v>49</v>
      </c>
      <c r="U24" t="s">
        <v>49</v>
      </c>
      <c r="V24" t="s">
        <v>47</v>
      </c>
      <c r="W24" t="s">
        <v>47</v>
      </c>
      <c r="X24" t="s">
        <v>43</v>
      </c>
      <c r="Y24" s="4">
        <f t="shared" si="25"/>
        <v>45665</v>
      </c>
      <c r="Z24" t="s">
        <v>38</v>
      </c>
      <c r="AA24" s="28">
        <v>22</v>
      </c>
      <c r="AB24" s="138">
        <v>0</v>
      </c>
      <c r="AC24" s="138">
        <v>0</v>
      </c>
      <c r="AD24" s="2">
        <v>0</v>
      </c>
      <c r="AE24" s="2">
        <v>0</v>
      </c>
      <c r="AF24" s="2">
        <v>3362.9900000000002</v>
      </c>
      <c r="AG24" s="2">
        <v>0</v>
      </c>
      <c r="AH24" s="2">
        <v>0</v>
      </c>
      <c r="AI24" s="2">
        <v>0</v>
      </c>
      <c r="AJ24" s="29">
        <v>0</v>
      </c>
      <c r="AK24" s="30">
        <f t="shared" si="18"/>
        <v>0</v>
      </c>
      <c r="AL24" s="30">
        <f t="shared" si="19"/>
        <v>0</v>
      </c>
      <c r="AM24" s="2">
        <f t="shared" si="20"/>
        <v>-16</v>
      </c>
      <c r="AN24" s="2">
        <f t="shared" si="20"/>
        <v>0</v>
      </c>
      <c r="AO24" s="2">
        <f t="shared" si="20"/>
        <v>0</v>
      </c>
      <c r="AP24" s="2">
        <f t="shared" si="20"/>
        <v>0</v>
      </c>
      <c r="AQ24" s="2">
        <f t="shared" si="20"/>
        <v>0</v>
      </c>
      <c r="AR24" s="2">
        <f t="shared" si="20"/>
        <v>-2681.5</v>
      </c>
      <c r="AS24" s="2">
        <f t="shared" si="20"/>
        <v>0</v>
      </c>
      <c r="AT24" s="2">
        <f t="shared" si="20"/>
        <v>0</v>
      </c>
      <c r="AU24" s="2">
        <f t="shared" si="20"/>
        <v>0</v>
      </c>
      <c r="AV24" s="29">
        <f t="shared" si="20"/>
        <v>0</v>
      </c>
      <c r="AW24" s="30">
        <f t="shared" si="20"/>
        <v>0</v>
      </c>
      <c r="AX24" s="31">
        <f t="shared" si="20"/>
        <v>0</v>
      </c>
      <c r="AY24" s="38">
        <f t="shared" ref="AY24:BJ45" si="26">IFERROR(AM24/AA24,"")</f>
        <v>-0.72727272727272729</v>
      </c>
      <c r="AZ24" s="38" t="str">
        <f t="shared" si="26"/>
        <v/>
      </c>
      <c r="BA24" s="38" t="str">
        <f t="shared" si="26"/>
        <v/>
      </c>
      <c r="BB24" s="38" t="str">
        <f t="shared" si="26"/>
        <v/>
      </c>
      <c r="BC24" s="38" t="str">
        <f t="shared" si="26"/>
        <v/>
      </c>
      <c r="BD24" s="38">
        <f t="shared" si="26"/>
        <v>-0.79735592434113689</v>
      </c>
      <c r="BE24" s="38" t="str">
        <f t="shared" si="26"/>
        <v/>
      </c>
      <c r="BF24" s="38" t="str">
        <f t="shared" si="26"/>
        <v/>
      </c>
      <c r="BG24" s="38" t="str">
        <f t="shared" si="26"/>
        <v/>
      </c>
      <c r="BH24" s="39" t="str">
        <f t="shared" si="26"/>
        <v/>
      </c>
      <c r="BI24" s="76" t="str">
        <f t="shared" si="26"/>
        <v/>
      </c>
      <c r="BJ24" s="40" t="str">
        <f t="shared" si="26"/>
        <v/>
      </c>
      <c r="BK24" s="119">
        <f t="shared" si="21"/>
        <v>113.58166666666666</v>
      </c>
      <c r="BL24" s="120" t="str">
        <f t="shared" si="21"/>
        <v/>
      </c>
      <c r="BM24" s="120" t="str">
        <f t="shared" si="21"/>
        <v/>
      </c>
      <c r="BN24" s="120" t="str">
        <f t="shared" si="21"/>
        <v/>
      </c>
      <c r="BO24" s="121" t="str">
        <f t="shared" si="21"/>
        <v/>
      </c>
      <c r="BP24" s="119">
        <f t="shared" si="22"/>
        <v>152.86318181818183</v>
      </c>
      <c r="BQ24" s="120" t="str">
        <f t="shared" si="22"/>
        <v/>
      </c>
      <c r="BR24" s="120" t="str">
        <f t="shared" si="22"/>
        <v/>
      </c>
      <c r="BS24" s="120" t="str">
        <f t="shared" si="22"/>
        <v/>
      </c>
      <c r="BT24" s="121" t="str">
        <f t="shared" si="22"/>
        <v/>
      </c>
      <c r="BU24" s="119">
        <f t="shared" si="23"/>
        <v>-39.281515151515165</v>
      </c>
      <c r="BV24" s="120" t="str">
        <f t="shared" si="23"/>
        <v/>
      </c>
      <c r="BW24" s="121" t="str">
        <f t="shared" si="23"/>
        <v/>
      </c>
      <c r="BX24" s="120" t="str">
        <f t="shared" si="23"/>
        <v/>
      </c>
      <c r="BY24" s="121" t="str">
        <f t="shared" si="23"/>
        <v/>
      </c>
    </row>
    <row r="25" spans="1:77" x14ac:dyDescent="0.2">
      <c r="A25" t="s">
        <v>46</v>
      </c>
      <c r="B25" t="s">
        <v>46</v>
      </c>
      <c r="C25" t="s">
        <v>47</v>
      </c>
      <c r="D25" t="s">
        <v>47</v>
      </c>
      <c r="E25" t="s">
        <v>43</v>
      </c>
      <c r="F25" s="4">
        <f t="shared" si="24"/>
        <v>46030</v>
      </c>
      <c r="G25" t="s">
        <v>39</v>
      </c>
      <c r="H25" s="28">
        <v>13</v>
      </c>
      <c r="I25" s="138">
        <v>0</v>
      </c>
      <c r="J25" s="138">
        <v>0</v>
      </c>
      <c r="K25" s="2">
        <v>0</v>
      </c>
      <c r="L25" s="2">
        <v>0</v>
      </c>
      <c r="M25" s="2">
        <v>3149.83</v>
      </c>
      <c r="N25" s="2">
        <v>0</v>
      </c>
      <c r="O25" s="2">
        <v>0</v>
      </c>
      <c r="P25" s="2">
        <v>0</v>
      </c>
      <c r="Q25" s="29">
        <v>0</v>
      </c>
      <c r="R25" s="30">
        <f t="shared" si="16"/>
        <v>0</v>
      </c>
      <c r="S25" s="30">
        <f t="shared" si="17"/>
        <v>0</v>
      </c>
      <c r="T25" t="s">
        <v>49</v>
      </c>
      <c r="U25" t="s">
        <v>49</v>
      </c>
      <c r="V25" t="s">
        <v>47</v>
      </c>
      <c r="W25" t="s">
        <v>47</v>
      </c>
      <c r="X25" t="s">
        <v>43</v>
      </c>
      <c r="Y25" s="4">
        <f t="shared" si="25"/>
        <v>45666</v>
      </c>
      <c r="Z25" t="s">
        <v>39</v>
      </c>
      <c r="AA25" s="28">
        <v>10</v>
      </c>
      <c r="AB25" s="138">
        <v>0</v>
      </c>
      <c r="AC25" s="138">
        <v>0</v>
      </c>
      <c r="AD25" s="2">
        <v>0</v>
      </c>
      <c r="AE25" s="2">
        <v>0</v>
      </c>
      <c r="AF25" s="2">
        <v>1454.29</v>
      </c>
      <c r="AG25" s="2">
        <v>0</v>
      </c>
      <c r="AH25" s="2">
        <v>0</v>
      </c>
      <c r="AI25" s="2">
        <v>0</v>
      </c>
      <c r="AJ25" s="29">
        <v>0</v>
      </c>
      <c r="AK25" s="30">
        <f t="shared" si="18"/>
        <v>0</v>
      </c>
      <c r="AL25" s="30">
        <f t="shared" si="19"/>
        <v>0</v>
      </c>
      <c r="AM25" s="2">
        <f t="shared" si="20"/>
        <v>3</v>
      </c>
      <c r="AN25" s="2">
        <f t="shared" si="20"/>
        <v>0</v>
      </c>
      <c r="AO25" s="2">
        <f t="shared" si="20"/>
        <v>0</v>
      </c>
      <c r="AP25" s="2">
        <f t="shared" si="20"/>
        <v>0</v>
      </c>
      <c r="AQ25" s="2">
        <f t="shared" si="20"/>
        <v>0</v>
      </c>
      <c r="AR25" s="2">
        <f t="shared" si="20"/>
        <v>1695.54</v>
      </c>
      <c r="AS25" s="2">
        <f t="shared" si="20"/>
        <v>0</v>
      </c>
      <c r="AT25" s="2">
        <f t="shared" si="20"/>
        <v>0</v>
      </c>
      <c r="AU25" s="2">
        <f t="shared" si="20"/>
        <v>0</v>
      </c>
      <c r="AV25" s="29">
        <f t="shared" si="20"/>
        <v>0</v>
      </c>
      <c r="AW25" s="30">
        <f t="shared" si="20"/>
        <v>0</v>
      </c>
      <c r="AX25" s="31">
        <f t="shared" si="20"/>
        <v>0</v>
      </c>
      <c r="AY25" s="38">
        <f t="shared" si="26"/>
        <v>0.3</v>
      </c>
      <c r="AZ25" s="38" t="str">
        <f t="shared" si="26"/>
        <v/>
      </c>
      <c r="BA25" s="38" t="str">
        <f t="shared" si="26"/>
        <v/>
      </c>
      <c r="BB25" s="38" t="str">
        <f t="shared" si="26"/>
        <v/>
      </c>
      <c r="BC25" s="38" t="str">
        <f t="shared" si="26"/>
        <v/>
      </c>
      <c r="BD25" s="38">
        <f t="shared" si="26"/>
        <v>1.1658885091694229</v>
      </c>
      <c r="BE25" s="38" t="str">
        <f t="shared" si="26"/>
        <v/>
      </c>
      <c r="BF25" s="38" t="str">
        <f t="shared" si="26"/>
        <v/>
      </c>
      <c r="BG25" s="38" t="str">
        <f t="shared" si="26"/>
        <v/>
      </c>
      <c r="BH25" s="39" t="str">
        <f t="shared" si="26"/>
        <v/>
      </c>
      <c r="BI25" s="76" t="str">
        <f t="shared" si="26"/>
        <v/>
      </c>
      <c r="BJ25" s="40" t="str">
        <f t="shared" si="26"/>
        <v/>
      </c>
      <c r="BK25" s="119">
        <f t="shared" si="21"/>
        <v>242.29461538461538</v>
      </c>
      <c r="BL25" s="120" t="str">
        <f t="shared" si="21"/>
        <v/>
      </c>
      <c r="BM25" s="120" t="str">
        <f t="shared" si="21"/>
        <v/>
      </c>
      <c r="BN25" s="120" t="str">
        <f t="shared" si="21"/>
        <v/>
      </c>
      <c r="BO25" s="121" t="str">
        <f t="shared" si="21"/>
        <v/>
      </c>
      <c r="BP25" s="119">
        <f t="shared" si="22"/>
        <v>145.429</v>
      </c>
      <c r="BQ25" s="120" t="str">
        <f t="shared" si="22"/>
        <v/>
      </c>
      <c r="BR25" s="120" t="str">
        <f t="shared" si="22"/>
        <v/>
      </c>
      <c r="BS25" s="120" t="str">
        <f t="shared" si="22"/>
        <v/>
      </c>
      <c r="BT25" s="121" t="str">
        <f t="shared" si="22"/>
        <v/>
      </c>
      <c r="BU25" s="119">
        <f t="shared" si="23"/>
        <v>96.865615384615381</v>
      </c>
      <c r="BV25" s="120" t="str">
        <f t="shared" si="23"/>
        <v/>
      </c>
      <c r="BW25" s="121" t="str">
        <f t="shared" si="23"/>
        <v/>
      </c>
      <c r="BX25" s="120" t="str">
        <f t="shared" si="23"/>
        <v/>
      </c>
      <c r="BY25" s="121" t="str">
        <f t="shared" si="23"/>
        <v/>
      </c>
    </row>
    <row r="26" spans="1:77" x14ac:dyDescent="0.2">
      <c r="A26" t="s">
        <v>46</v>
      </c>
      <c r="B26" t="s">
        <v>46</v>
      </c>
      <c r="C26" t="s">
        <v>47</v>
      </c>
      <c r="D26" t="s">
        <v>47</v>
      </c>
      <c r="E26" t="s">
        <v>43</v>
      </c>
      <c r="F26" s="4">
        <f t="shared" si="24"/>
        <v>46031</v>
      </c>
      <c r="G26" t="s">
        <v>40</v>
      </c>
      <c r="H26" s="28">
        <v>8</v>
      </c>
      <c r="I26" s="138">
        <v>0</v>
      </c>
      <c r="J26" s="138">
        <v>0</v>
      </c>
      <c r="K26" s="2">
        <v>0</v>
      </c>
      <c r="L26" s="2">
        <v>0</v>
      </c>
      <c r="M26" s="2">
        <v>2141.81</v>
      </c>
      <c r="N26" s="2">
        <v>0</v>
      </c>
      <c r="O26" s="2">
        <v>0</v>
      </c>
      <c r="P26" s="2">
        <v>0</v>
      </c>
      <c r="Q26" s="29">
        <v>0</v>
      </c>
      <c r="R26" s="30">
        <f t="shared" si="16"/>
        <v>0</v>
      </c>
      <c r="S26" s="30">
        <f t="shared" si="17"/>
        <v>0</v>
      </c>
      <c r="T26" t="s">
        <v>49</v>
      </c>
      <c r="U26" t="s">
        <v>49</v>
      </c>
      <c r="V26" t="s">
        <v>47</v>
      </c>
      <c r="W26" t="s">
        <v>47</v>
      </c>
      <c r="X26" t="s">
        <v>43</v>
      </c>
      <c r="Y26" s="4">
        <f t="shared" si="25"/>
        <v>45667</v>
      </c>
      <c r="Z26" t="s">
        <v>40</v>
      </c>
      <c r="AA26" s="28">
        <v>27</v>
      </c>
      <c r="AB26" s="138">
        <v>0</v>
      </c>
      <c r="AC26" s="138">
        <v>0</v>
      </c>
      <c r="AD26" s="2">
        <v>0</v>
      </c>
      <c r="AE26" s="2">
        <v>0</v>
      </c>
      <c r="AF26" s="2">
        <v>3964.99</v>
      </c>
      <c r="AG26" s="2">
        <v>0</v>
      </c>
      <c r="AH26" s="2">
        <v>0</v>
      </c>
      <c r="AI26" s="2">
        <v>0</v>
      </c>
      <c r="AJ26" s="29">
        <v>0</v>
      </c>
      <c r="AK26" s="30">
        <f t="shared" si="18"/>
        <v>0</v>
      </c>
      <c r="AL26" s="30">
        <f t="shared" si="19"/>
        <v>0</v>
      </c>
      <c r="AM26" s="2">
        <f t="shared" si="20"/>
        <v>-19</v>
      </c>
      <c r="AN26" s="2">
        <f t="shared" si="20"/>
        <v>0</v>
      </c>
      <c r="AO26" s="2">
        <f t="shared" si="20"/>
        <v>0</v>
      </c>
      <c r="AP26" s="2">
        <f t="shared" si="20"/>
        <v>0</v>
      </c>
      <c r="AQ26" s="2">
        <f t="shared" si="20"/>
        <v>0</v>
      </c>
      <c r="AR26" s="2">
        <f t="shared" si="20"/>
        <v>-1823.1799999999998</v>
      </c>
      <c r="AS26" s="2">
        <f t="shared" si="20"/>
        <v>0</v>
      </c>
      <c r="AT26" s="2">
        <f t="shared" si="20"/>
        <v>0</v>
      </c>
      <c r="AU26" s="2">
        <f t="shared" si="20"/>
        <v>0</v>
      </c>
      <c r="AV26" s="29">
        <f t="shared" si="20"/>
        <v>0</v>
      </c>
      <c r="AW26" s="30">
        <f t="shared" si="20"/>
        <v>0</v>
      </c>
      <c r="AX26" s="31">
        <f t="shared" si="20"/>
        <v>0</v>
      </c>
      <c r="AY26" s="38">
        <f t="shared" si="26"/>
        <v>-0.70370370370370372</v>
      </c>
      <c r="AZ26" s="38" t="str">
        <f t="shared" si="26"/>
        <v/>
      </c>
      <c r="BA26" s="38" t="str">
        <f t="shared" si="26"/>
        <v/>
      </c>
      <c r="BB26" s="38" t="str">
        <f t="shared" si="26"/>
        <v/>
      </c>
      <c r="BC26" s="38" t="str">
        <f t="shared" si="26"/>
        <v/>
      </c>
      <c r="BD26" s="38">
        <f t="shared" si="26"/>
        <v>-0.45981957079336894</v>
      </c>
      <c r="BE26" s="38" t="str">
        <f t="shared" si="26"/>
        <v/>
      </c>
      <c r="BF26" s="38" t="str">
        <f t="shared" si="26"/>
        <v/>
      </c>
      <c r="BG26" s="38" t="str">
        <f t="shared" si="26"/>
        <v/>
      </c>
      <c r="BH26" s="39" t="str">
        <f t="shared" si="26"/>
        <v/>
      </c>
      <c r="BI26" s="76" t="str">
        <f t="shared" si="26"/>
        <v/>
      </c>
      <c r="BJ26" s="40" t="str">
        <f t="shared" si="26"/>
        <v/>
      </c>
      <c r="BK26" s="119">
        <f t="shared" si="21"/>
        <v>267.72624999999999</v>
      </c>
      <c r="BL26" s="120" t="str">
        <f t="shared" si="21"/>
        <v/>
      </c>
      <c r="BM26" s="120" t="str">
        <f t="shared" si="21"/>
        <v/>
      </c>
      <c r="BN26" s="120" t="str">
        <f t="shared" si="21"/>
        <v/>
      </c>
      <c r="BO26" s="121" t="str">
        <f t="shared" si="21"/>
        <v/>
      </c>
      <c r="BP26" s="119">
        <f t="shared" si="22"/>
        <v>146.85148148148147</v>
      </c>
      <c r="BQ26" s="120" t="str">
        <f t="shared" si="22"/>
        <v/>
      </c>
      <c r="BR26" s="120" t="str">
        <f t="shared" si="22"/>
        <v/>
      </c>
      <c r="BS26" s="120" t="str">
        <f t="shared" si="22"/>
        <v/>
      </c>
      <c r="BT26" s="121" t="str">
        <f t="shared" si="22"/>
        <v/>
      </c>
      <c r="BU26" s="119">
        <f t="shared" si="23"/>
        <v>120.87476851851852</v>
      </c>
      <c r="BV26" s="120" t="str">
        <f t="shared" si="23"/>
        <v/>
      </c>
      <c r="BW26" s="121" t="str">
        <f t="shared" si="23"/>
        <v/>
      </c>
      <c r="BX26" s="120" t="str">
        <f t="shared" si="23"/>
        <v/>
      </c>
      <c r="BY26" s="121" t="str">
        <f t="shared" si="23"/>
        <v/>
      </c>
    </row>
    <row r="27" spans="1:77" ht="13.5" thickBot="1" x14ac:dyDescent="0.25">
      <c r="A27" t="s">
        <v>46</v>
      </c>
      <c r="B27" t="s">
        <v>46</v>
      </c>
      <c r="C27" t="s">
        <v>47</v>
      </c>
      <c r="D27" t="s">
        <v>47</v>
      </c>
      <c r="E27" t="s">
        <v>43</v>
      </c>
      <c r="F27" s="59">
        <f t="shared" si="24"/>
        <v>46032</v>
      </c>
      <c r="G27" s="42" t="s">
        <v>41</v>
      </c>
      <c r="H27" s="43">
        <v>4</v>
      </c>
      <c r="I27" s="44">
        <v>0</v>
      </c>
      <c r="J27" s="44">
        <v>0</v>
      </c>
      <c r="K27" s="44">
        <v>0</v>
      </c>
      <c r="L27" s="44">
        <v>0</v>
      </c>
      <c r="M27" s="44">
        <v>685.06</v>
      </c>
      <c r="N27" s="44">
        <v>0</v>
      </c>
      <c r="O27" s="44">
        <v>0</v>
      </c>
      <c r="P27" s="44">
        <v>0</v>
      </c>
      <c r="Q27" s="45">
        <v>0</v>
      </c>
      <c r="R27" s="46">
        <f t="shared" si="16"/>
        <v>0</v>
      </c>
      <c r="S27" s="46">
        <f t="shared" si="17"/>
        <v>0</v>
      </c>
      <c r="T27" t="s">
        <v>49</v>
      </c>
      <c r="U27" t="s">
        <v>49</v>
      </c>
      <c r="V27" t="s">
        <v>47</v>
      </c>
      <c r="W27" t="s">
        <v>47</v>
      </c>
      <c r="X27" t="s">
        <v>43</v>
      </c>
      <c r="Y27" s="59">
        <f t="shared" si="25"/>
        <v>45668</v>
      </c>
      <c r="Z27" s="42" t="s">
        <v>41</v>
      </c>
      <c r="AA27" s="43">
        <v>7</v>
      </c>
      <c r="AB27" s="44">
        <v>0</v>
      </c>
      <c r="AC27" s="44">
        <v>0</v>
      </c>
      <c r="AD27" s="44">
        <v>0</v>
      </c>
      <c r="AE27" s="44">
        <v>0</v>
      </c>
      <c r="AF27" s="44">
        <v>852.01</v>
      </c>
      <c r="AG27" s="44">
        <v>0</v>
      </c>
      <c r="AH27" s="44">
        <v>0</v>
      </c>
      <c r="AI27" s="44">
        <v>0</v>
      </c>
      <c r="AJ27" s="45">
        <v>0</v>
      </c>
      <c r="AK27" s="46">
        <f t="shared" si="18"/>
        <v>0</v>
      </c>
      <c r="AL27" s="46">
        <f t="shared" si="19"/>
        <v>0</v>
      </c>
      <c r="AM27" s="44">
        <f t="shared" si="20"/>
        <v>-3</v>
      </c>
      <c r="AN27" s="44">
        <f t="shared" si="20"/>
        <v>0</v>
      </c>
      <c r="AO27" s="44">
        <f t="shared" si="20"/>
        <v>0</v>
      </c>
      <c r="AP27" s="44">
        <f t="shared" si="20"/>
        <v>0</v>
      </c>
      <c r="AQ27" s="44">
        <f t="shared" si="20"/>
        <v>0</v>
      </c>
      <c r="AR27" s="44">
        <f t="shared" si="20"/>
        <v>-166.95000000000005</v>
      </c>
      <c r="AS27" s="44">
        <f t="shared" si="20"/>
        <v>0</v>
      </c>
      <c r="AT27" s="44">
        <f t="shared" si="20"/>
        <v>0</v>
      </c>
      <c r="AU27" s="44">
        <f t="shared" si="20"/>
        <v>0</v>
      </c>
      <c r="AV27" s="45">
        <f t="shared" si="20"/>
        <v>0</v>
      </c>
      <c r="AW27" s="46">
        <f t="shared" si="20"/>
        <v>0</v>
      </c>
      <c r="AX27" s="47">
        <f t="shared" si="20"/>
        <v>0</v>
      </c>
      <c r="AY27" s="56">
        <f t="shared" si="26"/>
        <v>-0.42857142857142855</v>
      </c>
      <c r="AZ27" s="56" t="str">
        <f t="shared" si="26"/>
        <v/>
      </c>
      <c r="BA27" s="56" t="str">
        <f t="shared" si="26"/>
        <v/>
      </c>
      <c r="BB27" s="56" t="str">
        <f t="shared" si="26"/>
        <v/>
      </c>
      <c r="BC27" s="56" t="str">
        <f t="shared" si="26"/>
        <v/>
      </c>
      <c r="BD27" s="56">
        <f t="shared" si="26"/>
        <v>-0.19594840436145122</v>
      </c>
      <c r="BE27" s="56" t="str">
        <f t="shared" si="26"/>
        <v/>
      </c>
      <c r="BF27" s="56" t="str">
        <f t="shared" si="26"/>
        <v/>
      </c>
      <c r="BG27" s="56" t="str">
        <f t="shared" si="26"/>
        <v/>
      </c>
      <c r="BH27" s="57" t="str">
        <f t="shared" si="26"/>
        <v/>
      </c>
      <c r="BI27" s="81" t="str">
        <f t="shared" si="26"/>
        <v/>
      </c>
      <c r="BJ27" s="58" t="str">
        <f t="shared" si="26"/>
        <v/>
      </c>
      <c r="BK27" s="122">
        <f t="shared" si="21"/>
        <v>171.26499999999999</v>
      </c>
      <c r="BL27" s="123" t="str">
        <f t="shared" si="21"/>
        <v/>
      </c>
      <c r="BM27" s="123" t="str">
        <f t="shared" si="21"/>
        <v/>
      </c>
      <c r="BN27" s="123" t="str">
        <f t="shared" si="21"/>
        <v/>
      </c>
      <c r="BO27" s="124" t="str">
        <f t="shared" si="21"/>
        <v/>
      </c>
      <c r="BP27" s="122">
        <f t="shared" si="22"/>
        <v>121.71571428571428</v>
      </c>
      <c r="BQ27" s="123" t="str">
        <f t="shared" si="22"/>
        <v/>
      </c>
      <c r="BR27" s="123" t="str">
        <f t="shared" si="22"/>
        <v/>
      </c>
      <c r="BS27" s="123" t="str">
        <f t="shared" si="22"/>
        <v/>
      </c>
      <c r="BT27" s="124" t="str">
        <f t="shared" si="22"/>
        <v/>
      </c>
      <c r="BU27" s="122">
        <f t="shared" si="23"/>
        <v>49.549285714285702</v>
      </c>
      <c r="BV27" s="123" t="str">
        <f t="shared" si="23"/>
        <v/>
      </c>
      <c r="BW27" s="124" t="str">
        <f t="shared" si="23"/>
        <v/>
      </c>
      <c r="BX27" s="123" t="str">
        <f t="shared" si="23"/>
        <v/>
      </c>
      <c r="BY27" s="124" t="str">
        <f t="shared" si="23"/>
        <v/>
      </c>
    </row>
    <row r="28" spans="1:77" x14ac:dyDescent="0.2">
      <c r="A28" t="s">
        <v>46</v>
      </c>
      <c r="B28" t="s">
        <v>46</v>
      </c>
      <c r="C28" t="s">
        <v>47</v>
      </c>
      <c r="D28" t="s">
        <v>47</v>
      </c>
      <c r="E28" t="s">
        <v>44</v>
      </c>
      <c r="F28" s="4">
        <f t="shared" si="24"/>
        <v>46033</v>
      </c>
      <c r="G28" t="s">
        <v>35</v>
      </c>
      <c r="H28" s="28">
        <v>3</v>
      </c>
      <c r="I28" s="138">
        <v>0</v>
      </c>
      <c r="J28" s="138">
        <v>0</v>
      </c>
      <c r="K28" s="2">
        <v>0</v>
      </c>
      <c r="L28" s="2">
        <v>0</v>
      </c>
      <c r="M28" s="2">
        <v>631.42999999999995</v>
      </c>
      <c r="N28" s="2">
        <v>0</v>
      </c>
      <c r="O28" s="2">
        <v>0</v>
      </c>
      <c r="P28" s="2">
        <v>0</v>
      </c>
      <c r="Q28" s="29">
        <v>0</v>
      </c>
      <c r="R28" s="30">
        <f t="shared" si="16"/>
        <v>0</v>
      </c>
      <c r="S28" s="30">
        <f t="shared" si="17"/>
        <v>0</v>
      </c>
      <c r="T28" t="s">
        <v>49</v>
      </c>
      <c r="U28" t="s">
        <v>49</v>
      </c>
      <c r="V28" t="s">
        <v>47</v>
      </c>
      <c r="W28" t="s">
        <v>47</v>
      </c>
      <c r="X28" t="s">
        <v>44</v>
      </c>
      <c r="Y28" s="4">
        <f t="shared" si="25"/>
        <v>45669</v>
      </c>
      <c r="Z28" t="s">
        <v>35</v>
      </c>
      <c r="AA28" s="28">
        <v>4</v>
      </c>
      <c r="AB28" s="138">
        <v>0</v>
      </c>
      <c r="AC28" s="138">
        <v>0</v>
      </c>
      <c r="AD28" s="2">
        <v>0</v>
      </c>
      <c r="AE28" s="2">
        <v>0</v>
      </c>
      <c r="AF28" s="2">
        <v>423.69</v>
      </c>
      <c r="AG28" s="2">
        <v>0</v>
      </c>
      <c r="AH28" s="2">
        <v>0</v>
      </c>
      <c r="AI28" s="2">
        <v>0</v>
      </c>
      <c r="AJ28" s="29">
        <v>0</v>
      </c>
      <c r="AK28" s="30">
        <f t="shared" si="18"/>
        <v>0</v>
      </c>
      <c r="AL28" s="30">
        <f t="shared" si="19"/>
        <v>0</v>
      </c>
      <c r="AM28" s="2">
        <f t="shared" si="20"/>
        <v>-1</v>
      </c>
      <c r="AN28" s="2">
        <f t="shared" si="20"/>
        <v>0</v>
      </c>
      <c r="AO28" s="2">
        <f t="shared" si="20"/>
        <v>0</v>
      </c>
      <c r="AP28" s="2">
        <f t="shared" si="20"/>
        <v>0</v>
      </c>
      <c r="AQ28" s="2">
        <f t="shared" si="20"/>
        <v>0</v>
      </c>
      <c r="AR28" s="2">
        <f t="shared" si="20"/>
        <v>207.73999999999995</v>
      </c>
      <c r="AS28" s="2">
        <f t="shared" si="20"/>
        <v>0</v>
      </c>
      <c r="AT28" s="2">
        <f t="shared" si="20"/>
        <v>0</v>
      </c>
      <c r="AU28" s="2">
        <f t="shared" si="20"/>
        <v>0</v>
      </c>
      <c r="AV28" s="29">
        <f t="shared" si="20"/>
        <v>0</v>
      </c>
      <c r="AW28" s="30">
        <f t="shared" si="20"/>
        <v>0</v>
      </c>
      <c r="AX28" s="31">
        <f t="shared" si="20"/>
        <v>0</v>
      </c>
      <c r="AY28" s="38">
        <f t="shared" si="26"/>
        <v>-0.25</v>
      </c>
      <c r="AZ28" s="38" t="str">
        <f t="shared" si="26"/>
        <v/>
      </c>
      <c r="BA28" s="38" t="str">
        <f t="shared" si="26"/>
        <v/>
      </c>
      <c r="BB28" s="38" t="str">
        <f t="shared" si="26"/>
        <v/>
      </c>
      <c r="BC28" s="38" t="str">
        <f t="shared" si="26"/>
        <v/>
      </c>
      <c r="BD28" s="38">
        <f t="shared" si="26"/>
        <v>0.49031131251622639</v>
      </c>
      <c r="BE28" s="38" t="str">
        <f t="shared" si="26"/>
        <v/>
      </c>
      <c r="BF28" s="38" t="str">
        <f t="shared" si="26"/>
        <v/>
      </c>
      <c r="BG28" s="38" t="str">
        <f t="shared" si="26"/>
        <v/>
      </c>
      <c r="BH28" s="39" t="str">
        <f t="shared" si="26"/>
        <v/>
      </c>
      <c r="BI28" s="76" t="str">
        <f t="shared" si="26"/>
        <v/>
      </c>
      <c r="BJ28" s="40" t="str">
        <f t="shared" si="26"/>
        <v/>
      </c>
      <c r="BK28" s="116">
        <f t="shared" si="21"/>
        <v>210.47666666666666</v>
      </c>
      <c r="BL28" s="117" t="str">
        <f t="shared" si="21"/>
        <v/>
      </c>
      <c r="BM28" s="117" t="str">
        <f t="shared" si="21"/>
        <v/>
      </c>
      <c r="BN28" s="117" t="str">
        <f t="shared" si="21"/>
        <v/>
      </c>
      <c r="BO28" s="118" t="str">
        <f t="shared" si="21"/>
        <v/>
      </c>
      <c r="BP28" s="116">
        <f t="shared" si="22"/>
        <v>105.9225</v>
      </c>
      <c r="BQ28" s="117" t="str">
        <f t="shared" si="22"/>
        <v/>
      </c>
      <c r="BR28" s="117" t="str">
        <f t="shared" si="22"/>
        <v/>
      </c>
      <c r="BS28" s="117" t="str">
        <f t="shared" si="22"/>
        <v/>
      </c>
      <c r="BT28" s="118" t="str">
        <f t="shared" si="22"/>
        <v/>
      </c>
      <c r="BU28" s="116">
        <f t="shared" si="23"/>
        <v>104.55416666666666</v>
      </c>
      <c r="BV28" s="117" t="str">
        <f t="shared" si="23"/>
        <v/>
      </c>
      <c r="BW28" s="118" t="str">
        <f t="shared" si="23"/>
        <v/>
      </c>
      <c r="BX28" s="117" t="str">
        <f t="shared" si="23"/>
        <v/>
      </c>
      <c r="BY28" s="118" t="str">
        <f t="shared" si="23"/>
        <v/>
      </c>
    </row>
    <row r="29" spans="1:77" x14ac:dyDescent="0.2">
      <c r="A29" t="s">
        <v>46</v>
      </c>
      <c r="B29" t="s">
        <v>46</v>
      </c>
      <c r="C29" t="s">
        <v>47</v>
      </c>
      <c r="D29" t="s">
        <v>47</v>
      </c>
      <c r="E29" t="s">
        <v>44</v>
      </c>
      <c r="F29" s="4">
        <f t="shared" si="24"/>
        <v>46034</v>
      </c>
      <c r="G29" t="s">
        <v>36</v>
      </c>
      <c r="H29" s="28">
        <v>10</v>
      </c>
      <c r="I29" s="138">
        <v>0</v>
      </c>
      <c r="J29" s="138">
        <v>0</v>
      </c>
      <c r="K29" s="2">
        <v>0</v>
      </c>
      <c r="L29" s="2">
        <v>0</v>
      </c>
      <c r="M29" s="2">
        <v>1530.88</v>
      </c>
      <c r="N29" s="2">
        <v>0</v>
      </c>
      <c r="O29" s="2">
        <v>0</v>
      </c>
      <c r="P29" s="2">
        <v>0</v>
      </c>
      <c r="Q29" s="29">
        <v>0</v>
      </c>
      <c r="R29" s="30">
        <f t="shared" si="16"/>
        <v>0</v>
      </c>
      <c r="S29" s="30">
        <f t="shared" si="17"/>
        <v>0</v>
      </c>
      <c r="T29" t="s">
        <v>49</v>
      </c>
      <c r="U29" t="s">
        <v>49</v>
      </c>
      <c r="V29" t="s">
        <v>47</v>
      </c>
      <c r="W29" t="s">
        <v>47</v>
      </c>
      <c r="X29" t="s">
        <v>44</v>
      </c>
      <c r="Y29" s="4">
        <f t="shared" si="25"/>
        <v>45670</v>
      </c>
      <c r="Z29" t="s">
        <v>36</v>
      </c>
      <c r="AA29" s="28">
        <v>9</v>
      </c>
      <c r="AB29" s="138">
        <v>0</v>
      </c>
      <c r="AC29" s="138">
        <v>0</v>
      </c>
      <c r="AD29" s="2">
        <v>0</v>
      </c>
      <c r="AE29" s="2">
        <v>0</v>
      </c>
      <c r="AF29" s="2">
        <v>1247.29</v>
      </c>
      <c r="AG29" s="2">
        <v>0</v>
      </c>
      <c r="AH29" s="2">
        <v>0</v>
      </c>
      <c r="AI29" s="2">
        <v>0</v>
      </c>
      <c r="AJ29" s="29">
        <v>0</v>
      </c>
      <c r="AK29" s="30">
        <f t="shared" si="18"/>
        <v>0</v>
      </c>
      <c r="AL29" s="30">
        <f t="shared" si="19"/>
        <v>0</v>
      </c>
      <c r="AM29" s="2">
        <f t="shared" si="20"/>
        <v>1</v>
      </c>
      <c r="AN29" s="2">
        <f t="shared" si="20"/>
        <v>0</v>
      </c>
      <c r="AO29" s="2">
        <f t="shared" si="20"/>
        <v>0</v>
      </c>
      <c r="AP29" s="2">
        <f t="shared" si="20"/>
        <v>0</v>
      </c>
      <c r="AQ29" s="2">
        <f t="shared" si="20"/>
        <v>0</v>
      </c>
      <c r="AR29" s="2">
        <f t="shared" si="20"/>
        <v>283.59000000000015</v>
      </c>
      <c r="AS29" s="2">
        <f t="shared" si="20"/>
        <v>0</v>
      </c>
      <c r="AT29" s="2">
        <f t="shared" si="20"/>
        <v>0</v>
      </c>
      <c r="AU29" s="2">
        <f t="shared" si="20"/>
        <v>0</v>
      </c>
      <c r="AV29" s="29">
        <f t="shared" si="20"/>
        <v>0</v>
      </c>
      <c r="AW29" s="30">
        <f t="shared" si="20"/>
        <v>0</v>
      </c>
      <c r="AX29" s="31">
        <f t="shared" si="20"/>
        <v>0</v>
      </c>
      <c r="AY29" s="38">
        <f t="shared" si="26"/>
        <v>0.1111111111111111</v>
      </c>
      <c r="AZ29" s="38" t="str">
        <f t="shared" si="26"/>
        <v/>
      </c>
      <c r="BA29" s="38" t="str">
        <f t="shared" si="26"/>
        <v/>
      </c>
      <c r="BB29" s="38" t="str">
        <f t="shared" si="26"/>
        <v/>
      </c>
      <c r="BC29" s="38" t="str">
        <f t="shared" si="26"/>
        <v/>
      </c>
      <c r="BD29" s="38">
        <f t="shared" si="26"/>
        <v>0.22736492716208753</v>
      </c>
      <c r="BE29" s="38" t="str">
        <f t="shared" si="26"/>
        <v/>
      </c>
      <c r="BF29" s="38" t="str">
        <f t="shared" si="26"/>
        <v/>
      </c>
      <c r="BG29" s="38" t="str">
        <f t="shared" si="26"/>
        <v/>
      </c>
      <c r="BH29" s="39" t="str">
        <f t="shared" si="26"/>
        <v/>
      </c>
      <c r="BI29" s="76" t="str">
        <f t="shared" si="26"/>
        <v/>
      </c>
      <c r="BJ29" s="40" t="str">
        <f t="shared" si="26"/>
        <v/>
      </c>
      <c r="BK29" s="119">
        <f t="shared" si="21"/>
        <v>153.08800000000002</v>
      </c>
      <c r="BL29" s="120" t="str">
        <f t="shared" si="21"/>
        <v/>
      </c>
      <c r="BM29" s="120" t="str">
        <f t="shared" si="21"/>
        <v/>
      </c>
      <c r="BN29" s="120" t="str">
        <f t="shared" si="21"/>
        <v/>
      </c>
      <c r="BO29" s="121" t="str">
        <f t="shared" si="21"/>
        <v/>
      </c>
      <c r="BP29" s="119">
        <f t="shared" si="22"/>
        <v>138.58777777777777</v>
      </c>
      <c r="BQ29" s="120" t="str">
        <f t="shared" si="22"/>
        <v/>
      </c>
      <c r="BR29" s="120" t="str">
        <f t="shared" si="22"/>
        <v/>
      </c>
      <c r="BS29" s="120" t="str">
        <f t="shared" si="22"/>
        <v/>
      </c>
      <c r="BT29" s="121" t="str">
        <f t="shared" si="22"/>
        <v/>
      </c>
      <c r="BU29" s="119">
        <f t="shared" si="23"/>
        <v>14.500222222222249</v>
      </c>
      <c r="BV29" s="120" t="str">
        <f t="shared" si="23"/>
        <v/>
      </c>
      <c r="BW29" s="121" t="str">
        <f t="shared" si="23"/>
        <v/>
      </c>
      <c r="BX29" s="120" t="str">
        <f t="shared" si="23"/>
        <v/>
      </c>
      <c r="BY29" s="121" t="str">
        <f t="shared" si="23"/>
        <v/>
      </c>
    </row>
    <row r="30" spans="1:77" x14ac:dyDescent="0.2">
      <c r="A30" t="s">
        <v>46</v>
      </c>
      <c r="B30" t="s">
        <v>46</v>
      </c>
      <c r="C30" t="s">
        <v>47</v>
      </c>
      <c r="D30" t="s">
        <v>47</v>
      </c>
      <c r="E30" t="s">
        <v>44</v>
      </c>
      <c r="F30" s="4">
        <f t="shared" si="24"/>
        <v>46035</v>
      </c>
      <c r="G30" t="s">
        <v>37</v>
      </c>
      <c r="H30" s="28">
        <v>9</v>
      </c>
      <c r="I30" s="138">
        <v>0</v>
      </c>
      <c r="J30" s="138">
        <v>0</v>
      </c>
      <c r="K30" s="2">
        <v>0</v>
      </c>
      <c r="L30" s="2">
        <v>0</v>
      </c>
      <c r="M30" s="2">
        <v>1248.7</v>
      </c>
      <c r="N30" s="2">
        <v>0</v>
      </c>
      <c r="O30" s="2">
        <v>0</v>
      </c>
      <c r="P30" s="2">
        <v>0</v>
      </c>
      <c r="Q30" s="29">
        <v>0</v>
      </c>
      <c r="R30" s="30">
        <f t="shared" si="16"/>
        <v>0</v>
      </c>
      <c r="S30" s="30">
        <f t="shared" si="17"/>
        <v>0</v>
      </c>
      <c r="T30" t="s">
        <v>49</v>
      </c>
      <c r="U30" t="s">
        <v>49</v>
      </c>
      <c r="V30" t="s">
        <v>47</v>
      </c>
      <c r="W30" t="s">
        <v>47</v>
      </c>
      <c r="X30" t="s">
        <v>44</v>
      </c>
      <c r="Y30" s="4">
        <f t="shared" si="25"/>
        <v>45671</v>
      </c>
      <c r="Z30" t="s">
        <v>37</v>
      </c>
      <c r="AA30" s="28">
        <v>22</v>
      </c>
      <c r="AB30" s="138">
        <v>0</v>
      </c>
      <c r="AC30" s="138">
        <v>0</v>
      </c>
      <c r="AD30" s="2">
        <v>0</v>
      </c>
      <c r="AE30" s="2">
        <v>0</v>
      </c>
      <c r="AF30" s="2">
        <v>3023.99</v>
      </c>
      <c r="AG30" s="2">
        <v>0</v>
      </c>
      <c r="AH30" s="2">
        <v>0</v>
      </c>
      <c r="AI30" s="2">
        <v>0</v>
      </c>
      <c r="AJ30" s="29">
        <v>0</v>
      </c>
      <c r="AK30" s="30">
        <f t="shared" si="18"/>
        <v>0</v>
      </c>
      <c r="AL30" s="30">
        <f t="shared" si="19"/>
        <v>0</v>
      </c>
      <c r="AM30" s="2">
        <f t="shared" si="20"/>
        <v>-13</v>
      </c>
      <c r="AN30" s="2">
        <f t="shared" si="20"/>
        <v>0</v>
      </c>
      <c r="AO30" s="2">
        <f t="shared" si="20"/>
        <v>0</v>
      </c>
      <c r="AP30" s="2">
        <f t="shared" si="20"/>
        <v>0</v>
      </c>
      <c r="AQ30" s="2">
        <f t="shared" si="20"/>
        <v>0</v>
      </c>
      <c r="AR30" s="2">
        <f t="shared" si="20"/>
        <v>-1775.2899999999997</v>
      </c>
      <c r="AS30" s="2">
        <f t="shared" si="20"/>
        <v>0</v>
      </c>
      <c r="AT30" s="2">
        <f t="shared" si="20"/>
        <v>0</v>
      </c>
      <c r="AU30" s="2">
        <f t="shared" si="20"/>
        <v>0</v>
      </c>
      <c r="AV30" s="29">
        <f t="shared" si="20"/>
        <v>0</v>
      </c>
      <c r="AW30" s="30">
        <f t="shared" si="20"/>
        <v>0</v>
      </c>
      <c r="AX30" s="31">
        <f t="shared" si="20"/>
        <v>0</v>
      </c>
      <c r="AY30" s="38">
        <f t="shared" si="26"/>
        <v>-0.59090909090909094</v>
      </c>
      <c r="AZ30" s="38" t="str">
        <f t="shared" si="26"/>
        <v/>
      </c>
      <c r="BA30" s="38" t="str">
        <f t="shared" si="26"/>
        <v/>
      </c>
      <c r="BB30" s="38" t="str">
        <f t="shared" si="26"/>
        <v/>
      </c>
      <c r="BC30" s="38" t="str">
        <f t="shared" si="26"/>
        <v/>
      </c>
      <c r="BD30" s="38">
        <f t="shared" si="26"/>
        <v>-0.58706874030668088</v>
      </c>
      <c r="BE30" s="38" t="str">
        <f t="shared" si="26"/>
        <v/>
      </c>
      <c r="BF30" s="38" t="str">
        <f t="shared" si="26"/>
        <v/>
      </c>
      <c r="BG30" s="38" t="str">
        <f t="shared" si="26"/>
        <v/>
      </c>
      <c r="BH30" s="39" t="str">
        <f t="shared" si="26"/>
        <v/>
      </c>
      <c r="BI30" s="76" t="str">
        <f t="shared" si="26"/>
        <v/>
      </c>
      <c r="BJ30" s="40" t="str">
        <f t="shared" si="26"/>
        <v/>
      </c>
      <c r="BK30" s="119">
        <f t="shared" si="21"/>
        <v>138.74444444444444</v>
      </c>
      <c r="BL30" s="120" t="str">
        <f t="shared" si="21"/>
        <v/>
      </c>
      <c r="BM30" s="120" t="str">
        <f t="shared" si="21"/>
        <v/>
      </c>
      <c r="BN30" s="120" t="str">
        <f t="shared" si="21"/>
        <v/>
      </c>
      <c r="BO30" s="121" t="str">
        <f t="shared" si="21"/>
        <v/>
      </c>
      <c r="BP30" s="119">
        <f t="shared" si="22"/>
        <v>137.45409090909089</v>
      </c>
      <c r="BQ30" s="120" t="str">
        <f t="shared" si="22"/>
        <v/>
      </c>
      <c r="BR30" s="120" t="str">
        <f t="shared" si="22"/>
        <v/>
      </c>
      <c r="BS30" s="120" t="str">
        <f t="shared" si="22"/>
        <v/>
      </c>
      <c r="BT30" s="121" t="str">
        <f t="shared" si="22"/>
        <v/>
      </c>
      <c r="BU30" s="119">
        <f t="shared" si="23"/>
        <v>1.290353535353546</v>
      </c>
      <c r="BV30" s="120" t="str">
        <f t="shared" si="23"/>
        <v/>
      </c>
      <c r="BW30" s="121" t="str">
        <f t="shared" si="23"/>
        <v/>
      </c>
      <c r="BX30" s="120" t="str">
        <f t="shared" si="23"/>
        <v/>
      </c>
      <c r="BY30" s="121" t="str">
        <f t="shared" si="23"/>
        <v/>
      </c>
    </row>
    <row r="31" spans="1:77" x14ac:dyDescent="0.2">
      <c r="A31" t="s">
        <v>46</v>
      </c>
      <c r="B31" t="s">
        <v>46</v>
      </c>
      <c r="C31" t="s">
        <v>47</v>
      </c>
      <c r="D31" t="s">
        <v>47</v>
      </c>
      <c r="E31" t="s">
        <v>44</v>
      </c>
      <c r="F31" s="4">
        <f t="shared" si="24"/>
        <v>46036</v>
      </c>
      <c r="G31" t="s">
        <v>38</v>
      </c>
      <c r="H31" s="28">
        <v>8</v>
      </c>
      <c r="I31" s="138">
        <v>0</v>
      </c>
      <c r="J31" s="138">
        <v>0</v>
      </c>
      <c r="K31" s="2">
        <v>0</v>
      </c>
      <c r="L31" s="2">
        <v>0</v>
      </c>
      <c r="M31" s="2">
        <v>1341.67</v>
      </c>
      <c r="N31" s="2">
        <v>0</v>
      </c>
      <c r="O31" s="2">
        <v>0</v>
      </c>
      <c r="P31" s="2">
        <v>0</v>
      </c>
      <c r="Q31" s="29">
        <v>0</v>
      </c>
      <c r="R31" s="30">
        <f t="shared" si="16"/>
        <v>0</v>
      </c>
      <c r="S31" s="30">
        <f t="shared" si="17"/>
        <v>0</v>
      </c>
      <c r="T31" t="s">
        <v>49</v>
      </c>
      <c r="U31" t="s">
        <v>49</v>
      </c>
      <c r="V31" t="s">
        <v>47</v>
      </c>
      <c r="W31" t="s">
        <v>47</v>
      </c>
      <c r="X31" t="s">
        <v>44</v>
      </c>
      <c r="Y31" s="4">
        <f t="shared" si="25"/>
        <v>45672</v>
      </c>
      <c r="Z31" t="s">
        <v>38</v>
      </c>
      <c r="AA31" s="28">
        <v>28</v>
      </c>
      <c r="AB31" s="138">
        <v>0</v>
      </c>
      <c r="AC31" s="138">
        <v>0</v>
      </c>
      <c r="AD31" s="2">
        <v>0</v>
      </c>
      <c r="AE31" s="2">
        <v>0</v>
      </c>
      <c r="AF31" s="2">
        <v>2576.0300000000002</v>
      </c>
      <c r="AG31" s="2">
        <v>0</v>
      </c>
      <c r="AH31" s="2">
        <v>0</v>
      </c>
      <c r="AI31" s="2">
        <v>0</v>
      </c>
      <c r="AJ31" s="29">
        <v>0</v>
      </c>
      <c r="AK31" s="30">
        <f t="shared" si="18"/>
        <v>0</v>
      </c>
      <c r="AL31" s="30">
        <f t="shared" si="19"/>
        <v>0</v>
      </c>
      <c r="AM31" s="2">
        <f t="shared" si="20"/>
        <v>-20</v>
      </c>
      <c r="AN31" s="2">
        <f t="shared" si="20"/>
        <v>0</v>
      </c>
      <c r="AO31" s="2">
        <f t="shared" si="20"/>
        <v>0</v>
      </c>
      <c r="AP31" s="2">
        <f t="shared" si="20"/>
        <v>0</v>
      </c>
      <c r="AQ31" s="2">
        <f t="shared" si="20"/>
        <v>0</v>
      </c>
      <c r="AR31" s="2">
        <f t="shared" si="20"/>
        <v>-1234.3600000000001</v>
      </c>
      <c r="AS31" s="2">
        <f t="shared" si="20"/>
        <v>0</v>
      </c>
      <c r="AT31" s="2">
        <f t="shared" si="20"/>
        <v>0</v>
      </c>
      <c r="AU31" s="2">
        <f t="shared" si="20"/>
        <v>0</v>
      </c>
      <c r="AV31" s="29">
        <f t="shared" si="20"/>
        <v>0</v>
      </c>
      <c r="AW31" s="30">
        <f t="shared" si="20"/>
        <v>0</v>
      </c>
      <c r="AX31" s="31">
        <f t="shared" si="20"/>
        <v>0</v>
      </c>
      <c r="AY31" s="38">
        <f t="shared" si="26"/>
        <v>-0.7142857142857143</v>
      </c>
      <c r="AZ31" s="38" t="str">
        <f t="shared" si="26"/>
        <v/>
      </c>
      <c r="BA31" s="38" t="str">
        <f t="shared" si="26"/>
        <v/>
      </c>
      <c r="BB31" s="38" t="str">
        <f t="shared" si="26"/>
        <v/>
      </c>
      <c r="BC31" s="38" t="str">
        <f t="shared" si="26"/>
        <v/>
      </c>
      <c r="BD31" s="38">
        <f t="shared" si="26"/>
        <v>-0.47917143822082819</v>
      </c>
      <c r="BE31" s="38" t="str">
        <f t="shared" si="26"/>
        <v/>
      </c>
      <c r="BF31" s="38" t="str">
        <f t="shared" si="26"/>
        <v/>
      </c>
      <c r="BG31" s="38" t="str">
        <f t="shared" si="26"/>
        <v/>
      </c>
      <c r="BH31" s="39" t="str">
        <f t="shared" si="26"/>
        <v/>
      </c>
      <c r="BI31" s="76" t="str">
        <f t="shared" si="26"/>
        <v/>
      </c>
      <c r="BJ31" s="40" t="str">
        <f t="shared" si="26"/>
        <v/>
      </c>
      <c r="BK31" s="119">
        <f t="shared" ref="BK31:BO81" si="27">IFERROR(M31/H31,"")</f>
        <v>167.70875000000001</v>
      </c>
      <c r="BL31" s="120" t="str">
        <f t="shared" si="27"/>
        <v/>
      </c>
      <c r="BM31" s="120" t="str">
        <f t="shared" si="27"/>
        <v/>
      </c>
      <c r="BN31" s="120" t="str">
        <f t="shared" si="27"/>
        <v/>
      </c>
      <c r="BO31" s="121" t="str">
        <f t="shared" si="27"/>
        <v/>
      </c>
      <c r="BP31" s="119">
        <f t="shared" ref="BP31:BT81" si="28">IFERROR(AF31/AA31,"")</f>
        <v>92.001071428571436</v>
      </c>
      <c r="BQ31" s="120" t="str">
        <f t="shared" si="28"/>
        <v/>
      </c>
      <c r="BR31" s="120" t="str">
        <f t="shared" si="28"/>
        <v/>
      </c>
      <c r="BS31" s="120" t="str">
        <f t="shared" si="28"/>
        <v/>
      </c>
      <c r="BT31" s="121" t="str">
        <f t="shared" si="28"/>
        <v/>
      </c>
      <c r="BU31" s="119">
        <f t="shared" ref="BU31:BY81" si="29">IFERROR(BK31-BP31,"")</f>
        <v>75.707678571428573</v>
      </c>
      <c r="BV31" s="120" t="str">
        <f t="shared" si="29"/>
        <v/>
      </c>
      <c r="BW31" s="121" t="str">
        <f t="shared" si="29"/>
        <v/>
      </c>
      <c r="BX31" s="120" t="str">
        <f t="shared" si="29"/>
        <v/>
      </c>
      <c r="BY31" s="121" t="str">
        <f t="shared" si="29"/>
        <v/>
      </c>
    </row>
    <row r="32" spans="1:77" x14ac:dyDescent="0.2">
      <c r="A32" t="s">
        <v>46</v>
      </c>
      <c r="B32" t="s">
        <v>46</v>
      </c>
      <c r="C32" t="s">
        <v>47</v>
      </c>
      <c r="D32" t="s">
        <v>47</v>
      </c>
      <c r="E32" t="s">
        <v>44</v>
      </c>
      <c r="F32" s="4">
        <f t="shared" si="24"/>
        <v>46037</v>
      </c>
      <c r="G32" t="s">
        <v>39</v>
      </c>
      <c r="H32" s="28">
        <v>21</v>
      </c>
      <c r="I32" s="138">
        <v>0</v>
      </c>
      <c r="J32" s="138">
        <v>0</v>
      </c>
      <c r="K32" s="2">
        <v>0</v>
      </c>
      <c r="L32" s="2">
        <v>0</v>
      </c>
      <c r="M32" s="2">
        <v>5660.79</v>
      </c>
      <c r="N32" s="2">
        <v>0</v>
      </c>
      <c r="O32" s="2">
        <v>0</v>
      </c>
      <c r="P32" s="2">
        <v>0</v>
      </c>
      <c r="Q32" s="29">
        <v>0</v>
      </c>
      <c r="R32" s="30">
        <f t="shared" si="16"/>
        <v>0</v>
      </c>
      <c r="S32" s="30">
        <f t="shared" si="17"/>
        <v>0</v>
      </c>
      <c r="T32" t="s">
        <v>49</v>
      </c>
      <c r="U32" t="s">
        <v>49</v>
      </c>
      <c r="V32" t="s">
        <v>47</v>
      </c>
      <c r="W32" t="s">
        <v>47</v>
      </c>
      <c r="X32" t="s">
        <v>44</v>
      </c>
      <c r="Y32" s="4">
        <f t="shared" si="25"/>
        <v>45673</v>
      </c>
      <c r="Z32" t="s">
        <v>39</v>
      </c>
      <c r="AA32" s="28">
        <v>21</v>
      </c>
      <c r="AB32" s="138">
        <v>0</v>
      </c>
      <c r="AC32" s="138">
        <v>0</v>
      </c>
      <c r="AD32" s="2">
        <v>0</v>
      </c>
      <c r="AE32" s="2">
        <v>0</v>
      </c>
      <c r="AF32" s="2">
        <v>2605.61</v>
      </c>
      <c r="AG32" s="2">
        <v>0</v>
      </c>
      <c r="AH32" s="2">
        <v>0</v>
      </c>
      <c r="AI32" s="2">
        <v>0</v>
      </c>
      <c r="AJ32" s="29">
        <v>0</v>
      </c>
      <c r="AK32" s="30">
        <f t="shared" si="18"/>
        <v>0</v>
      </c>
      <c r="AL32" s="30">
        <f t="shared" si="19"/>
        <v>0</v>
      </c>
      <c r="AM32" s="2">
        <f t="shared" si="20"/>
        <v>0</v>
      </c>
      <c r="AN32" s="2">
        <f t="shared" si="20"/>
        <v>0</v>
      </c>
      <c r="AO32" s="2">
        <f t="shared" si="20"/>
        <v>0</v>
      </c>
      <c r="AP32" s="2">
        <f t="shared" si="20"/>
        <v>0</v>
      </c>
      <c r="AQ32" s="2">
        <f t="shared" si="20"/>
        <v>0</v>
      </c>
      <c r="AR32" s="2">
        <f t="shared" si="20"/>
        <v>3055.18</v>
      </c>
      <c r="AS32" s="2">
        <f t="shared" si="20"/>
        <v>0</v>
      </c>
      <c r="AT32" s="2">
        <f t="shared" si="20"/>
        <v>0</v>
      </c>
      <c r="AU32" s="2">
        <f t="shared" si="20"/>
        <v>0</v>
      </c>
      <c r="AV32" s="29">
        <f t="shared" si="20"/>
        <v>0</v>
      </c>
      <c r="AW32" s="30">
        <f t="shared" si="20"/>
        <v>0</v>
      </c>
      <c r="AX32" s="31">
        <f t="shared" si="20"/>
        <v>0</v>
      </c>
      <c r="AY32" s="38">
        <f t="shared" si="26"/>
        <v>0</v>
      </c>
      <c r="AZ32" s="38" t="str">
        <f t="shared" si="26"/>
        <v/>
      </c>
      <c r="BA32" s="38" t="str">
        <f t="shared" si="26"/>
        <v/>
      </c>
      <c r="BB32" s="38" t="str">
        <f t="shared" si="26"/>
        <v/>
      </c>
      <c r="BC32" s="38" t="str">
        <f t="shared" si="26"/>
        <v/>
      </c>
      <c r="BD32" s="38">
        <f t="shared" si="26"/>
        <v>1.1725392518450573</v>
      </c>
      <c r="BE32" s="38" t="str">
        <f t="shared" si="26"/>
        <v/>
      </c>
      <c r="BF32" s="38" t="str">
        <f t="shared" si="26"/>
        <v/>
      </c>
      <c r="BG32" s="38" t="str">
        <f t="shared" si="26"/>
        <v/>
      </c>
      <c r="BH32" s="39" t="str">
        <f t="shared" si="26"/>
        <v/>
      </c>
      <c r="BI32" s="76" t="str">
        <f t="shared" si="26"/>
        <v/>
      </c>
      <c r="BJ32" s="40" t="str">
        <f t="shared" si="26"/>
        <v/>
      </c>
      <c r="BK32" s="119">
        <f t="shared" si="27"/>
        <v>269.56142857142856</v>
      </c>
      <c r="BL32" s="120" t="str">
        <f t="shared" si="27"/>
        <v/>
      </c>
      <c r="BM32" s="120" t="str">
        <f t="shared" si="27"/>
        <v/>
      </c>
      <c r="BN32" s="120" t="str">
        <f t="shared" si="27"/>
        <v/>
      </c>
      <c r="BO32" s="121" t="str">
        <f t="shared" si="27"/>
        <v/>
      </c>
      <c r="BP32" s="119">
        <f t="shared" si="28"/>
        <v>124.07666666666667</v>
      </c>
      <c r="BQ32" s="120" t="str">
        <f t="shared" si="28"/>
        <v/>
      </c>
      <c r="BR32" s="120" t="str">
        <f t="shared" si="28"/>
        <v/>
      </c>
      <c r="BS32" s="120" t="str">
        <f t="shared" si="28"/>
        <v/>
      </c>
      <c r="BT32" s="121" t="str">
        <f t="shared" si="28"/>
        <v/>
      </c>
      <c r="BU32" s="119">
        <f t="shared" si="29"/>
        <v>145.48476190476191</v>
      </c>
      <c r="BV32" s="120" t="str">
        <f t="shared" si="29"/>
        <v/>
      </c>
      <c r="BW32" s="121" t="str">
        <f t="shared" si="29"/>
        <v/>
      </c>
      <c r="BX32" s="120" t="str">
        <f t="shared" si="29"/>
        <v/>
      </c>
      <c r="BY32" s="121" t="str">
        <f t="shared" si="29"/>
        <v/>
      </c>
    </row>
    <row r="33" spans="1:77" x14ac:dyDescent="0.2">
      <c r="A33" t="s">
        <v>46</v>
      </c>
      <c r="B33" t="s">
        <v>46</v>
      </c>
      <c r="C33" t="s">
        <v>47</v>
      </c>
      <c r="D33" t="s">
        <v>47</v>
      </c>
      <c r="E33" t="s">
        <v>44</v>
      </c>
      <c r="F33" s="4">
        <f t="shared" si="24"/>
        <v>46038</v>
      </c>
      <c r="G33" t="s">
        <v>40</v>
      </c>
      <c r="H33" s="28">
        <v>16</v>
      </c>
      <c r="I33" s="138">
        <v>0</v>
      </c>
      <c r="J33" s="138">
        <v>0</v>
      </c>
      <c r="K33" s="2">
        <v>0</v>
      </c>
      <c r="L33" s="2">
        <v>0</v>
      </c>
      <c r="M33" s="2">
        <v>2917.2400000000002</v>
      </c>
      <c r="N33" s="2">
        <v>0</v>
      </c>
      <c r="O33" s="2">
        <v>0</v>
      </c>
      <c r="P33" s="2">
        <v>0</v>
      </c>
      <c r="Q33" s="29">
        <v>0</v>
      </c>
      <c r="R33" s="30">
        <f t="shared" si="16"/>
        <v>0</v>
      </c>
      <c r="S33" s="30">
        <f t="shared" si="17"/>
        <v>0</v>
      </c>
      <c r="T33" t="s">
        <v>49</v>
      </c>
      <c r="U33" t="s">
        <v>49</v>
      </c>
      <c r="V33" t="s">
        <v>47</v>
      </c>
      <c r="W33" t="s">
        <v>47</v>
      </c>
      <c r="X33" t="s">
        <v>44</v>
      </c>
      <c r="Y33" s="4">
        <f t="shared" si="25"/>
        <v>45674</v>
      </c>
      <c r="Z33" t="s">
        <v>40</v>
      </c>
      <c r="AA33" s="28">
        <v>16</v>
      </c>
      <c r="AB33" s="138">
        <v>0</v>
      </c>
      <c r="AC33" s="138">
        <v>0</v>
      </c>
      <c r="AD33" s="2">
        <v>0</v>
      </c>
      <c r="AE33" s="2">
        <v>0</v>
      </c>
      <c r="AF33" s="2">
        <v>2115.27</v>
      </c>
      <c r="AG33" s="2">
        <v>0</v>
      </c>
      <c r="AH33" s="2">
        <v>0</v>
      </c>
      <c r="AI33" s="2">
        <v>0</v>
      </c>
      <c r="AJ33" s="29">
        <v>0</v>
      </c>
      <c r="AK33" s="30">
        <f t="shared" si="18"/>
        <v>0</v>
      </c>
      <c r="AL33" s="30">
        <f t="shared" si="19"/>
        <v>0</v>
      </c>
      <c r="AM33" s="2">
        <f t="shared" si="20"/>
        <v>0</v>
      </c>
      <c r="AN33" s="2">
        <f t="shared" si="20"/>
        <v>0</v>
      </c>
      <c r="AO33" s="2">
        <f t="shared" si="20"/>
        <v>0</v>
      </c>
      <c r="AP33" s="2">
        <f t="shared" si="20"/>
        <v>0</v>
      </c>
      <c r="AQ33" s="2">
        <f t="shared" si="20"/>
        <v>0</v>
      </c>
      <c r="AR33" s="2">
        <f t="shared" si="20"/>
        <v>801.97000000000025</v>
      </c>
      <c r="AS33" s="2">
        <f t="shared" si="20"/>
        <v>0</v>
      </c>
      <c r="AT33" s="2">
        <f t="shared" si="20"/>
        <v>0</v>
      </c>
      <c r="AU33" s="2">
        <f t="shared" si="20"/>
        <v>0</v>
      </c>
      <c r="AV33" s="29">
        <f t="shared" si="20"/>
        <v>0</v>
      </c>
      <c r="AW33" s="30">
        <f t="shared" si="20"/>
        <v>0</v>
      </c>
      <c r="AX33" s="31">
        <f t="shared" si="20"/>
        <v>0</v>
      </c>
      <c r="AY33" s="38">
        <f t="shared" si="26"/>
        <v>0</v>
      </c>
      <c r="AZ33" s="38" t="str">
        <f t="shared" si="26"/>
        <v/>
      </c>
      <c r="BA33" s="38" t="str">
        <f t="shared" si="26"/>
        <v/>
      </c>
      <c r="BB33" s="38" t="str">
        <f t="shared" si="26"/>
        <v/>
      </c>
      <c r="BC33" s="38" t="str">
        <f t="shared" si="26"/>
        <v/>
      </c>
      <c r="BD33" s="38">
        <f t="shared" si="26"/>
        <v>0.37913363305866404</v>
      </c>
      <c r="BE33" s="38" t="str">
        <f t="shared" si="26"/>
        <v/>
      </c>
      <c r="BF33" s="38" t="str">
        <f t="shared" si="26"/>
        <v/>
      </c>
      <c r="BG33" s="38" t="str">
        <f t="shared" si="26"/>
        <v/>
      </c>
      <c r="BH33" s="39" t="str">
        <f t="shared" si="26"/>
        <v/>
      </c>
      <c r="BI33" s="76" t="str">
        <f t="shared" si="26"/>
        <v/>
      </c>
      <c r="BJ33" s="40" t="str">
        <f t="shared" si="26"/>
        <v/>
      </c>
      <c r="BK33" s="119">
        <f t="shared" si="27"/>
        <v>182.32750000000001</v>
      </c>
      <c r="BL33" s="120" t="str">
        <f t="shared" si="27"/>
        <v/>
      </c>
      <c r="BM33" s="120" t="str">
        <f t="shared" si="27"/>
        <v/>
      </c>
      <c r="BN33" s="120" t="str">
        <f t="shared" si="27"/>
        <v/>
      </c>
      <c r="BO33" s="121" t="str">
        <f t="shared" si="27"/>
        <v/>
      </c>
      <c r="BP33" s="119">
        <f t="shared" si="28"/>
        <v>132.204375</v>
      </c>
      <c r="BQ33" s="120" t="str">
        <f t="shared" si="28"/>
        <v/>
      </c>
      <c r="BR33" s="120" t="str">
        <f t="shared" si="28"/>
        <v/>
      </c>
      <c r="BS33" s="120" t="str">
        <f t="shared" si="28"/>
        <v/>
      </c>
      <c r="BT33" s="121" t="str">
        <f t="shared" si="28"/>
        <v/>
      </c>
      <c r="BU33" s="119">
        <f t="shared" si="29"/>
        <v>50.123125000000016</v>
      </c>
      <c r="BV33" s="120" t="str">
        <f t="shared" si="29"/>
        <v/>
      </c>
      <c r="BW33" s="121" t="str">
        <f t="shared" si="29"/>
        <v/>
      </c>
      <c r="BX33" s="120" t="str">
        <f t="shared" si="29"/>
        <v/>
      </c>
      <c r="BY33" s="121" t="str">
        <f t="shared" si="29"/>
        <v/>
      </c>
    </row>
    <row r="34" spans="1:77" ht="13.5" thickBot="1" x14ac:dyDescent="0.25">
      <c r="A34" t="s">
        <v>46</v>
      </c>
      <c r="B34" t="s">
        <v>46</v>
      </c>
      <c r="C34" t="s">
        <v>47</v>
      </c>
      <c r="D34" t="s">
        <v>47</v>
      </c>
      <c r="E34" t="s">
        <v>44</v>
      </c>
      <c r="F34" s="59">
        <f t="shared" si="24"/>
        <v>46039</v>
      </c>
      <c r="G34" s="42" t="s">
        <v>41</v>
      </c>
      <c r="H34" s="43">
        <v>6</v>
      </c>
      <c r="I34" s="44">
        <v>0</v>
      </c>
      <c r="J34" s="44">
        <v>0</v>
      </c>
      <c r="K34" s="44">
        <v>0</v>
      </c>
      <c r="L34" s="44">
        <v>0</v>
      </c>
      <c r="M34" s="44">
        <v>821.72</v>
      </c>
      <c r="N34" s="44">
        <v>0</v>
      </c>
      <c r="O34" s="44">
        <v>0</v>
      </c>
      <c r="P34" s="44">
        <v>0</v>
      </c>
      <c r="Q34" s="45">
        <v>0</v>
      </c>
      <c r="R34" s="46">
        <f t="shared" si="16"/>
        <v>0</v>
      </c>
      <c r="S34" s="46">
        <f t="shared" si="17"/>
        <v>0</v>
      </c>
      <c r="T34" t="s">
        <v>49</v>
      </c>
      <c r="U34" t="s">
        <v>49</v>
      </c>
      <c r="V34" t="s">
        <v>47</v>
      </c>
      <c r="W34" t="s">
        <v>47</v>
      </c>
      <c r="X34" t="s">
        <v>44</v>
      </c>
      <c r="Y34" s="59">
        <f t="shared" si="25"/>
        <v>45675</v>
      </c>
      <c r="Z34" s="42" t="s">
        <v>41</v>
      </c>
      <c r="AA34" s="43">
        <v>3</v>
      </c>
      <c r="AB34" s="44">
        <v>0</v>
      </c>
      <c r="AC34" s="44">
        <v>0</v>
      </c>
      <c r="AD34" s="44">
        <v>0</v>
      </c>
      <c r="AE34" s="44">
        <v>0</v>
      </c>
      <c r="AF34" s="44">
        <v>560.05999999999995</v>
      </c>
      <c r="AG34" s="44">
        <v>0</v>
      </c>
      <c r="AH34" s="44">
        <v>0</v>
      </c>
      <c r="AI34" s="44">
        <v>0</v>
      </c>
      <c r="AJ34" s="45">
        <v>0</v>
      </c>
      <c r="AK34" s="46">
        <f t="shared" si="18"/>
        <v>0</v>
      </c>
      <c r="AL34" s="46">
        <f t="shared" si="19"/>
        <v>0</v>
      </c>
      <c r="AM34" s="44">
        <f t="shared" si="20"/>
        <v>3</v>
      </c>
      <c r="AN34" s="44">
        <f t="shared" si="20"/>
        <v>0</v>
      </c>
      <c r="AO34" s="44">
        <f t="shared" si="20"/>
        <v>0</v>
      </c>
      <c r="AP34" s="44">
        <f t="shared" si="20"/>
        <v>0</v>
      </c>
      <c r="AQ34" s="44">
        <f t="shared" si="20"/>
        <v>0</v>
      </c>
      <c r="AR34" s="44">
        <f t="shared" si="20"/>
        <v>261.66000000000008</v>
      </c>
      <c r="AS34" s="44">
        <f t="shared" si="20"/>
        <v>0</v>
      </c>
      <c r="AT34" s="44">
        <f t="shared" si="20"/>
        <v>0</v>
      </c>
      <c r="AU34" s="44">
        <f t="shared" si="20"/>
        <v>0</v>
      </c>
      <c r="AV34" s="45">
        <f t="shared" si="20"/>
        <v>0</v>
      </c>
      <c r="AW34" s="46">
        <f t="shared" si="20"/>
        <v>0</v>
      </c>
      <c r="AX34" s="47">
        <f t="shared" si="20"/>
        <v>0</v>
      </c>
      <c r="AY34" s="56">
        <f t="shared" si="26"/>
        <v>1</v>
      </c>
      <c r="AZ34" s="56" t="str">
        <f t="shared" si="26"/>
        <v/>
      </c>
      <c r="BA34" s="56" t="str">
        <f t="shared" si="26"/>
        <v/>
      </c>
      <c r="BB34" s="56" t="str">
        <f t="shared" si="26"/>
        <v/>
      </c>
      <c r="BC34" s="56" t="str">
        <f t="shared" si="26"/>
        <v/>
      </c>
      <c r="BD34" s="56">
        <f t="shared" si="26"/>
        <v>0.46719994286326483</v>
      </c>
      <c r="BE34" s="56" t="str">
        <f t="shared" si="26"/>
        <v/>
      </c>
      <c r="BF34" s="56" t="str">
        <f t="shared" si="26"/>
        <v/>
      </c>
      <c r="BG34" s="56" t="str">
        <f t="shared" si="26"/>
        <v/>
      </c>
      <c r="BH34" s="57" t="str">
        <f t="shared" si="26"/>
        <v/>
      </c>
      <c r="BI34" s="81" t="str">
        <f t="shared" si="26"/>
        <v/>
      </c>
      <c r="BJ34" s="58" t="str">
        <f t="shared" si="26"/>
        <v/>
      </c>
      <c r="BK34" s="122">
        <f t="shared" si="27"/>
        <v>136.95333333333335</v>
      </c>
      <c r="BL34" s="123" t="str">
        <f t="shared" si="27"/>
        <v/>
      </c>
      <c r="BM34" s="123" t="str">
        <f t="shared" si="27"/>
        <v/>
      </c>
      <c r="BN34" s="123" t="str">
        <f t="shared" si="27"/>
        <v/>
      </c>
      <c r="BO34" s="124" t="str">
        <f t="shared" si="27"/>
        <v/>
      </c>
      <c r="BP34" s="122">
        <f t="shared" si="28"/>
        <v>186.68666666666664</v>
      </c>
      <c r="BQ34" s="123" t="str">
        <f t="shared" si="28"/>
        <v/>
      </c>
      <c r="BR34" s="123" t="str">
        <f t="shared" si="28"/>
        <v/>
      </c>
      <c r="BS34" s="123" t="str">
        <f t="shared" si="28"/>
        <v/>
      </c>
      <c r="BT34" s="124" t="str">
        <f t="shared" si="28"/>
        <v/>
      </c>
      <c r="BU34" s="122">
        <f t="shared" si="29"/>
        <v>-49.733333333333292</v>
      </c>
      <c r="BV34" s="123" t="str">
        <f t="shared" si="29"/>
        <v/>
      </c>
      <c r="BW34" s="124" t="str">
        <f t="shared" si="29"/>
        <v/>
      </c>
      <c r="BX34" s="123" t="str">
        <f t="shared" si="29"/>
        <v/>
      </c>
      <c r="BY34" s="124" t="str">
        <f t="shared" si="29"/>
        <v/>
      </c>
    </row>
    <row r="35" spans="1:77" x14ac:dyDescent="0.2">
      <c r="A35" t="s">
        <v>46</v>
      </c>
      <c r="B35" t="s">
        <v>46</v>
      </c>
      <c r="C35" t="s">
        <v>47</v>
      </c>
      <c r="D35" t="s">
        <v>47</v>
      </c>
      <c r="E35" t="s">
        <v>45</v>
      </c>
      <c r="F35" s="4">
        <f t="shared" si="24"/>
        <v>46040</v>
      </c>
      <c r="G35" t="s">
        <v>35</v>
      </c>
      <c r="H35" s="28">
        <v>2</v>
      </c>
      <c r="I35" s="138">
        <v>0</v>
      </c>
      <c r="J35" s="138">
        <v>0</v>
      </c>
      <c r="K35" s="2">
        <v>0</v>
      </c>
      <c r="L35" s="2">
        <v>0</v>
      </c>
      <c r="M35" s="2">
        <v>217.2</v>
      </c>
      <c r="N35" s="2">
        <v>0</v>
      </c>
      <c r="O35" s="2">
        <v>0</v>
      </c>
      <c r="P35" s="2">
        <v>0</v>
      </c>
      <c r="Q35" s="29">
        <v>0</v>
      </c>
      <c r="R35" s="30">
        <f t="shared" si="16"/>
        <v>0</v>
      </c>
      <c r="S35" s="30">
        <f t="shared" si="17"/>
        <v>0</v>
      </c>
      <c r="T35" t="s">
        <v>49</v>
      </c>
      <c r="U35" t="s">
        <v>49</v>
      </c>
      <c r="V35" t="s">
        <v>47</v>
      </c>
      <c r="W35" t="s">
        <v>47</v>
      </c>
      <c r="X35" t="s">
        <v>45</v>
      </c>
      <c r="Y35" s="4">
        <f t="shared" si="25"/>
        <v>45676</v>
      </c>
      <c r="Z35" t="s">
        <v>35</v>
      </c>
      <c r="AA35" s="28">
        <v>4</v>
      </c>
      <c r="AB35" s="138">
        <v>0</v>
      </c>
      <c r="AC35" s="138">
        <v>0</v>
      </c>
      <c r="AD35" s="2">
        <v>0</v>
      </c>
      <c r="AE35" s="2">
        <v>0</v>
      </c>
      <c r="AF35" s="2">
        <v>249.79</v>
      </c>
      <c r="AG35" s="2">
        <v>0</v>
      </c>
      <c r="AH35" s="2">
        <v>0</v>
      </c>
      <c r="AI35" s="2">
        <v>0</v>
      </c>
      <c r="AJ35" s="29">
        <v>0</v>
      </c>
      <c r="AK35" s="30">
        <f t="shared" si="18"/>
        <v>0</v>
      </c>
      <c r="AL35" s="30">
        <f t="shared" si="19"/>
        <v>0</v>
      </c>
      <c r="AM35" s="2">
        <f t="shared" si="20"/>
        <v>-2</v>
      </c>
      <c r="AN35" s="2">
        <f t="shared" si="20"/>
        <v>0</v>
      </c>
      <c r="AO35" s="2">
        <f t="shared" si="20"/>
        <v>0</v>
      </c>
      <c r="AP35" s="2">
        <f t="shared" si="20"/>
        <v>0</v>
      </c>
      <c r="AQ35" s="2">
        <f t="shared" si="20"/>
        <v>0</v>
      </c>
      <c r="AR35" s="2">
        <f t="shared" si="20"/>
        <v>-32.590000000000003</v>
      </c>
      <c r="AS35" s="2">
        <f t="shared" si="20"/>
        <v>0</v>
      </c>
      <c r="AT35" s="2">
        <f t="shared" si="20"/>
        <v>0</v>
      </c>
      <c r="AU35" s="2">
        <f t="shared" si="20"/>
        <v>0</v>
      </c>
      <c r="AV35" s="29">
        <f t="shared" si="20"/>
        <v>0</v>
      </c>
      <c r="AW35" s="30">
        <f t="shared" si="20"/>
        <v>0</v>
      </c>
      <c r="AX35" s="31">
        <f t="shared" si="20"/>
        <v>0</v>
      </c>
      <c r="AY35" s="38">
        <f t="shared" si="26"/>
        <v>-0.5</v>
      </c>
      <c r="AZ35" s="38" t="str">
        <f t="shared" si="26"/>
        <v/>
      </c>
      <c r="BA35" s="38" t="str">
        <f t="shared" si="26"/>
        <v/>
      </c>
      <c r="BB35" s="38" t="str">
        <f t="shared" si="26"/>
        <v/>
      </c>
      <c r="BC35" s="38" t="str">
        <f t="shared" si="26"/>
        <v/>
      </c>
      <c r="BD35" s="38">
        <f t="shared" si="26"/>
        <v>-0.13046959445934586</v>
      </c>
      <c r="BE35" s="38" t="str">
        <f t="shared" si="26"/>
        <v/>
      </c>
      <c r="BF35" s="38" t="str">
        <f t="shared" si="26"/>
        <v/>
      </c>
      <c r="BG35" s="38" t="str">
        <f t="shared" si="26"/>
        <v/>
      </c>
      <c r="BH35" s="39" t="str">
        <f t="shared" si="26"/>
        <v/>
      </c>
      <c r="BI35" s="76" t="str">
        <f t="shared" si="26"/>
        <v/>
      </c>
      <c r="BJ35" s="40" t="str">
        <f t="shared" si="26"/>
        <v/>
      </c>
      <c r="BK35" s="116">
        <f t="shared" si="27"/>
        <v>108.6</v>
      </c>
      <c r="BL35" s="117" t="str">
        <f t="shared" si="27"/>
        <v/>
      </c>
      <c r="BM35" s="117" t="str">
        <f t="shared" si="27"/>
        <v/>
      </c>
      <c r="BN35" s="117" t="str">
        <f t="shared" si="27"/>
        <v/>
      </c>
      <c r="BO35" s="118" t="str">
        <f t="shared" si="27"/>
        <v/>
      </c>
      <c r="BP35" s="116">
        <f t="shared" si="28"/>
        <v>62.447499999999998</v>
      </c>
      <c r="BQ35" s="117" t="str">
        <f t="shared" si="28"/>
        <v/>
      </c>
      <c r="BR35" s="117" t="str">
        <f t="shared" si="28"/>
        <v/>
      </c>
      <c r="BS35" s="117" t="str">
        <f t="shared" si="28"/>
        <v/>
      </c>
      <c r="BT35" s="118" t="str">
        <f t="shared" si="28"/>
        <v/>
      </c>
      <c r="BU35" s="116">
        <f t="shared" si="29"/>
        <v>46.152499999999996</v>
      </c>
      <c r="BV35" s="117" t="str">
        <f t="shared" si="29"/>
        <v/>
      </c>
      <c r="BW35" s="118" t="str">
        <f t="shared" si="29"/>
        <v/>
      </c>
      <c r="BX35" s="117" t="str">
        <f t="shared" si="29"/>
        <v/>
      </c>
      <c r="BY35" s="118" t="str">
        <f t="shared" si="29"/>
        <v/>
      </c>
    </row>
    <row r="36" spans="1:77" x14ac:dyDescent="0.2">
      <c r="A36" t="s">
        <v>46</v>
      </c>
      <c r="B36" t="s">
        <v>46</v>
      </c>
      <c r="C36" t="s">
        <v>47</v>
      </c>
      <c r="D36" t="s">
        <v>47</v>
      </c>
      <c r="E36" t="s">
        <v>45</v>
      </c>
      <c r="F36" s="4">
        <f t="shared" si="24"/>
        <v>46041</v>
      </c>
      <c r="G36" t="s">
        <v>36</v>
      </c>
      <c r="H36" s="28">
        <v>2</v>
      </c>
      <c r="I36" s="138">
        <v>0</v>
      </c>
      <c r="J36" s="138">
        <v>0</v>
      </c>
      <c r="K36" s="2">
        <v>0</v>
      </c>
      <c r="L36" s="2">
        <v>0</v>
      </c>
      <c r="M36" s="2">
        <v>266.70999999999998</v>
      </c>
      <c r="N36" s="2">
        <v>0</v>
      </c>
      <c r="O36" s="2">
        <v>0</v>
      </c>
      <c r="P36" s="2">
        <v>0</v>
      </c>
      <c r="Q36" s="29">
        <v>0</v>
      </c>
      <c r="R36" s="30">
        <f t="shared" si="16"/>
        <v>0</v>
      </c>
      <c r="S36" s="30">
        <f t="shared" si="17"/>
        <v>0</v>
      </c>
      <c r="T36" t="s">
        <v>49</v>
      </c>
      <c r="U36" t="s">
        <v>49</v>
      </c>
      <c r="V36" t="s">
        <v>47</v>
      </c>
      <c r="W36" t="s">
        <v>47</v>
      </c>
      <c r="X36" t="s">
        <v>45</v>
      </c>
      <c r="Y36" s="4">
        <f t="shared" si="25"/>
        <v>45677</v>
      </c>
      <c r="Z36" t="s">
        <v>36</v>
      </c>
      <c r="AA36" s="28">
        <v>2</v>
      </c>
      <c r="AB36" s="138">
        <v>0</v>
      </c>
      <c r="AC36" s="138">
        <v>0</v>
      </c>
      <c r="AD36" s="2">
        <v>0</v>
      </c>
      <c r="AE36" s="2">
        <v>0</v>
      </c>
      <c r="AF36" s="2">
        <v>234.83</v>
      </c>
      <c r="AG36" s="2">
        <v>0</v>
      </c>
      <c r="AH36" s="2">
        <v>0</v>
      </c>
      <c r="AI36" s="2">
        <v>0</v>
      </c>
      <c r="AJ36" s="29">
        <v>0</v>
      </c>
      <c r="AK36" s="30">
        <f t="shared" si="18"/>
        <v>0</v>
      </c>
      <c r="AL36" s="30">
        <f t="shared" si="19"/>
        <v>0</v>
      </c>
      <c r="AM36" s="2">
        <f t="shared" si="20"/>
        <v>0</v>
      </c>
      <c r="AN36" s="2">
        <f t="shared" si="20"/>
        <v>0</v>
      </c>
      <c r="AO36" s="2">
        <f t="shared" si="20"/>
        <v>0</v>
      </c>
      <c r="AP36" s="2">
        <f t="shared" si="20"/>
        <v>0</v>
      </c>
      <c r="AQ36" s="2">
        <f t="shared" si="20"/>
        <v>0</v>
      </c>
      <c r="AR36" s="2">
        <f t="shared" si="20"/>
        <v>31.879999999999967</v>
      </c>
      <c r="AS36" s="2">
        <f t="shared" si="20"/>
        <v>0</v>
      </c>
      <c r="AT36" s="2">
        <f t="shared" si="20"/>
        <v>0</v>
      </c>
      <c r="AU36" s="2">
        <f t="shared" si="20"/>
        <v>0</v>
      </c>
      <c r="AV36" s="29">
        <f t="shared" si="20"/>
        <v>0</v>
      </c>
      <c r="AW36" s="30">
        <f t="shared" si="20"/>
        <v>0</v>
      </c>
      <c r="AX36" s="31">
        <f t="shared" si="20"/>
        <v>0</v>
      </c>
      <c r="AY36" s="38">
        <f t="shared" si="26"/>
        <v>0</v>
      </c>
      <c r="AZ36" s="38" t="str">
        <f t="shared" si="26"/>
        <v/>
      </c>
      <c r="BA36" s="38" t="str">
        <f t="shared" si="26"/>
        <v/>
      </c>
      <c r="BB36" s="38" t="str">
        <f t="shared" si="26"/>
        <v/>
      </c>
      <c r="BC36" s="38" t="str">
        <f t="shared" si="26"/>
        <v/>
      </c>
      <c r="BD36" s="38">
        <f t="shared" si="26"/>
        <v>0.13575778222543952</v>
      </c>
      <c r="BE36" s="38" t="str">
        <f t="shared" si="26"/>
        <v/>
      </c>
      <c r="BF36" s="38" t="str">
        <f t="shared" si="26"/>
        <v/>
      </c>
      <c r="BG36" s="38" t="str">
        <f t="shared" si="26"/>
        <v/>
      </c>
      <c r="BH36" s="39" t="str">
        <f t="shared" si="26"/>
        <v/>
      </c>
      <c r="BI36" s="76" t="str">
        <f t="shared" si="26"/>
        <v/>
      </c>
      <c r="BJ36" s="40" t="str">
        <f t="shared" si="26"/>
        <v/>
      </c>
      <c r="BK36" s="119">
        <f t="shared" si="27"/>
        <v>133.35499999999999</v>
      </c>
      <c r="BL36" s="120" t="str">
        <f t="shared" si="27"/>
        <v/>
      </c>
      <c r="BM36" s="120" t="str">
        <f t="shared" si="27"/>
        <v/>
      </c>
      <c r="BN36" s="120" t="str">
        <f t="shared" si="27"/>
        <v/>
      </c>
      <c r="BO36" s="121" t="str">
        <f t="shared" si="27"/>
        <v/>
      </c>
      <c r="BP36" s="119">
        <f t="shared" si="28"/>
        <v>117.41500000000001</v>
      </c>
      <c r="BQ36" s="120" t="str">
        <f t="shared" si="28"/>
        <v/>
      </c>
      <c r="BR36" s="120" t="str">
        <f t="shared" si="28"/>
        <v/>
      </c>
      <c r="BS36" s="120" t="str">
        <f t="shared" si="28"/>
        <v/>
      </c>
      <c r="BT36" s="121" t="str">
        <f t="shared" si="28"/>
        <v/>
      </c>
      <c r="BU36" s="119">
        <f t="shared" si="29"/>
        <v>15.939999999999984</v>
      </c>
      <c r="BV36" s="120" t="str">
        <f t="shared" si="29"/>
        <v/>
      </c>
      <c r="BW36" s="121" t="str">
        <f t="shared" si="29"/>
        <v/>
      </c>
      <c r="BX36" s="120" t="str">
        <f t="shared" si="29"/>
        <v/>
      </c>
      <c r="BY36" s="121" t="str">
        <f t="shared" si="29"/>
        <v/>
      </c>
    </row>
    <row r="37" spans="1:77" x14ac:dyDescent="0.2">
      <c r="A37" t="s">
        <v>46</v>
      </c>
      <c r="B37" t="s">
        <v>46</v>
      </c>
      <c r="C37" t="s">
        <v>47</v>
      </c>
      <c r="D37" t="s">
        <v>47</v>
      </c>
      <c r="E37" t="s">
        <v>45</v>
      </c>
      <c r="F37" s="4">
        <f t="shared" si="24"/>
        <v>46042</v>
      </c>
      <c r="G37" t="s">
        <v>37</v>
      </c>
      <c r="H37" s="28">
        <v>8</v>
      </c>
      <c r="I37" s="138">
        <v>0</v>
      </c>
      <c r="J37" s="138">
        <v>0</v>
      </c>
      <c r="K37" s="2">
        <v>0</v>
      </c>
      <c r="L37" s="2">
        <v>0</v>
      </c>
      <c r="M37" s="2">
        <v>1049.3699999999999</v>
      </c>
      <c r="N37" s="2">
        <v>0</v>
      </c>
      <c r="O37" s="2">
        <v>0</v>
      </c>
      <c r="P37" s="2">
        <v>0</v>
      </c>
      <c r="Q37" s="29">
        <v>0</v>
      </c>
      <c r="R37" s="30">
        <f t="shared" si="16"/>
        <v>0</v>
      </c>
      <c r="S37" s="30">
        <f t="shared" si="17"/>
        <v>0</v>
      </c>
      <c r="T37" t="s">
        <v>49</v>
      </c>
      <c r="U37" t="s">
        <v>49</v>
      </c>
      <c r="V37" t="s">
        <v>47</v>
      </c>
      <c r="W37" t="s">
        <v>47</v>
      </c>
      <c r="X37" t="s">
        <v>45</v>
      </c>
      <c r="Y37" s="4">
        <f t="shared" si="25"/>
        <v>45678</v>
      </c>
      <c r="Z37" t="s">
        <v>37</v>
      </c>
      <c r="AA37" s="28">
        <v>8</v>
      </c>
      <c r="AB37" s="138">
        <v>0</v>
      </c>
      <c r="AC37" s="138">
        <v>0</v>
      </c>
      <c r="AD37" s="2">
        <v>0</v>
      </c>
      <c r="AE37" s="2">
        <v>0</v>
      </c>
      <c r="AF37" s="2">
        <v>1213.6500000000001</v>
      </c>
      <c r="AG37" s="2">
        <v>0</v>
      </c>
      <c r="AH37" s="2">
        <v>0</v>
      </c>
      <c r="AI37" s="2">
        <v>0</v>
      </c>
      <c r="AJ37" s="29">
        <v>0</v>
      </c>
      <c r="AK37" s="30">
        <f t="shared" si="18"/>
        <v>0</v>
      </c>
      <c r="AL37" s="30">
        <f t="shared" si="19"/>
        <v>0</v>
      </c>
      <c r="AM37" s="2">
        <f t="shared" si="20"/>
        <v>0</v>
      </c>
      <c r="AN37" s="2">
        <f t="shared" si="20"/>
        <v>0</v>
      </c>
      <c r="AO37" s="2">
        <f t="shared" si="20"/>
        <v>0</v>
      </c>
      <c r="AP37" s="2">
        <f t="shared" si="20"/>
        <v>0</v>
      </c>
      <c r="AQ37" s="2">
        <f t="shared" si="20"/>
        <v>0</v>
      </c>
      <c r="AR37" s="2">
        <f t="shared" si="20"/>
        <v>-164.2800000000002</v>
      </c>
      <c r="AS37" s="2">
        <f t="shared" si="20"/>
        <v>0</v>
      </c>
      <c r="AT37" s="2">
        <f t="shared" si="20"/>
        <v>0</v>
      </c>
      <c r="AU37" s="2">
        <f t="shared" si="20"/>
        <v>0</v>
      </c>
      <c r="AV37" s="29">
        <f t="shared" si="20"/>
        <v>0</v>
      </c>
      <c r="AW37" s="30">
        <f t="shared" si="20"/>
        <v>0</v>
      </c>
      <c r="AX37" s="31">
        <f t="shared" si="20"/>
        <v>0</v>
      </c>
      <c r="AY37" s="38">
        <f t="shared" si="26"/>
        <v>0</v>
      </c>
      <c r="AZ37" s="38" t="str">
        <f t="shared" si="26"/>
        <v/>
      </c>
      <c r="BA37" s="38" t="str">
        <f t="shared" si="26"/>
        <v/>
      </c>
      <c r="BB37" s="38" t="str">
        <f t="shared" si="26"/>
        <v/>
      </c>
      <c r="BC37" s="38" t="str">
        <f t="shared" si="26"/>
        <v/>
      </c>
      <c r="BD37" s="38">
        <f t="shared" si="26"/>
        <v>-0.13536027685082205</v>
      </c>
      <c r="BE37" s="38" t="str">
        <f t="shared" si="26"/>
        <v/>
      </c>
      <c r="BF37" s="38" t="str">
        <f t="shared" si="26"/>
        <v/>
      </c>
      <c r="BG37" s="38" t="str">
        <f t="shared" si="26"/>
        <v/>
      </c>
      <c r="BH37" s="39" t="str">
        <f t="shared" si="26"/>
        <v/>
      </c>
      <c r="BI37" s="76" t="str">
        <f t="shared" si="26"/>
        <v/>
      </c>
      <c r="BJ37" s="40" t="str">
        <f t="shared" si="26"/>
        <v/>
      </c>
      <c r="BK37" s="119">
        <f t="shared" si="27"/>
        <v>131.17124999999999</v>
      </c>
      <c r="BL37" s="120" t="str">
        <f t="shared" si="27"/>
        <v/>
      </c>
      <c r="BM37" s="120" t="str">
        <f t="shared" si="27"/>
        <v/>
      </c>
      <c r="BN37" s="120" t="str">
        <f t="shared" si="27"/>
        <v/>
      </c>
      <c r="BO37" s="121" t="str">
        <f t="shared" si="27"/>
        <v/>
      </c>
      <c r="BP37" s="119">
        <f t="shared" si="28"/>
        <v>151.70625000000001</v>
      </c>
      <c r="BQ37" s="120" t="str">
        <f t="shared" si="28"/>
        <v/>
      </c>
      <c r="BR37" s="120" t="str">
        <f t="shared" si="28"/>
        <v/>
      </c>
      <c r="BS37" s="120" t="str">
        <f t="shared" si="28"/>
        <v/>
      </c>
      <c r="BT37" s="121" t="str">
        <f t="shared" si="28"/>
        <v/>
      </c>
      <c r="BU37" s="119">
        <f t="shared" si="29"/>
        <v>-20.535000000000025</v>
      </c>
      <c r="BV37" s="120" t="str">
        <f t="shared" si="29"/>
        <v/>
      </c>
      <c r="BW37" s="121" t="str">
        <f t="shared" si="29"/>
        <v/>
      </c>
      <c r="BX37" s="120" t="str">
        <f t="shared" si="29"/>
        <v/>
      </c>
      <c r="BY37" s="121" t="str">
        <f t="shared" si="29"/>
        <v/>
      </c>
    </row>
    <row r="38" spans="1:77" x14ac:dyDescent="0.2">
      <c r="A38" t="s">
        <v>46</v>
      </c>
      <c r="B38" t="s">
        <v>46</v>
      </c>
      <c r="C38" t="s">
        <v>47</v>
      </c>
      <c r="D38" t="s">
        <v>47</v>
      </c>
      <c r="E38" t="s">
        <v>45</v>
      </c>
      <c r="F38" s="4">
        <f t="shared" si="24"/>
        <v>46043</v>
      </c>
      <c r="G38" t="s">
        <v>38</v>
      </c>
      <c r="H38" s="28">
        <v>7</v>
      </c>
      <c r="I38" s="138">
        <v>0</v>
      </c>
      <c r="J38" s="138">
        <v>0</v>
      </c>
      <c r="K38" s="2">
        <v>0</v>
      </c>
      <c r="L38" s="2">
        <v>0</v>
      </c>
      <c r="M38" s="2">
        <v>1788.65</v>
      </c>
      <c r="N38" s="2">
        <v>0</v>
      </c>
      <c r="O38" s="2">
        <v>0</v>
      </c>
      <c r="P38" s="2">
        <v>0</v>
      </c>
      <c r="Q38" s="29">
        <v>0</v>
      </c>
      <c r="R38" s="30">
        <f t="shared" si="16"/>
        <v>0</v>
      </c>
      <c r="S38" s="30">
        <f t="shared" si="17"/>
        <v>0</v>
      </c>
      <c r="T38" t="s">
        <v>49</v>
      </c>
      <c r="U38" t="s">
        <v>49</v>
      </c>
      <c r="V38" t="s">
        <v>47</v>
      </c>
      <c r="W38" t="s">
        <v>47</v>
      </c>
      <c r="X38" t="s">
        <v>45</v>
      </c>
      <c r="Y38" s="4">
        <f t="shared" si="25"/>
        <v>45679</v>
      </c>
      <c r="Z38" t="s">
        <v>38</v>
      </c>
      <c r="AA38" s="28">
        <v>5</v>
      </c>
      <c r="AB38" s="138">
        <v>0</v>
      </c>
      <c r="AC38" s="138">
        <v>0</v>
      </c>
      <c r="AD38" s="2">
        <v>0</v>
      </c>
      <c r="AE38" s="2">
        <v>0</v>
      </c>
      <c r="AF38" s="2">
        <v>318.02999999999997</v>
      </c>
      <c r="AG38" s="2">
        <v>0</v>
      </c>
      <c r="AH38" s="2">
        <v>0</v>
      </c>
      <c r="AI38" s="2">
        <v>0</v>
      </c>
      <c r="AJ38" s="29">
        <v>0</v>
      </c>
      <c r="AK38" s="30">
        <f t="shared" si="18"/>
        <v>0</v>
      </c>
      <c r="AL38" s="30">
        <f t="shared" si="19"/>
        <v>0</v>
      </c>
      <c r="AM38" s="2">
        <f t="shared" si="20"/>
        <v>2</v>
      </c>
      <c r="AN38" s="2">
        <f t="shared" si="20"/>
        <v>0</v>
      </c>
      <c r="AO38" s="2">
        <f t="shared" si="20"/>
        <v>0</v>
      </c>
      <c r="AP38" s="2">
        <f t="shared" si="20"/>
        <v>0</v>
      </c>
      <c r="AQ38" s="2">
        <f t="shared" si="20"/>
        <v>0</v>
      </c>
      <c r="AR38" s="2">
        <f t="shared" si="20"/>
        <v>1470.6200000000001</v>
      </c>
      <c r="AS38" s="2">
        <f t="shared" si="20"/>
        <v>0</v>
      </c>
      <c r="AT38" s="2">
        <f t="shared" si="20"/>
        <v>0</v>
      </c>
      <c r="AU38" s="2">
        <f t="shared" si="20"/>
        <v>0</v>
      </c>
      <c r="AV38" s="29">
        <f t="shared" si="20"/>
        <v>0</v>
      </c>
      <c r="AW38" s="30">
        <f t="shared" si="20"/>
        <v>0</v>
      </c>
      <c r="AX38" s="31">
        <f t="shared" si="20"/>
        <v>0</v>
      </c>
      <c r="AY38" s="38">
        <f t="shared" si="26"/>
        <v>0.4</v>
      </c>
      <c r="AZ38" s="38" t="str">
        <f t="shared" si="26"/>
        <v/>
      </c>
      <c r="BA38" s="38" t="str">
        <f t="shared" si="26"/>
        <v/>
      </c>
      <c r="BB38" s="38" t="str">
        <f t="shared" si="26"/>
        <v/>
      </c>
      <c r="BC38" s="38" t="str">
        <f t="shared" si="26"/>
        <v/>
      </c>
      <c r="BD38" s="38">
        <f t="shared" si="26"/>
        <v>4.6241549539351645</v>
      </c>
      <c r="BE38" s="38" t="str">
        <f t="shared" si="26"/>
        <v/>
      </c>
      <c r="BF38" s="38" t="str">
        <f t="shared" si="26"/>
        <v/>
      </c>
      <c r="BG38" s="38" t="str">
        <f t="shared" si="26"/>
        <v/>
      </c>
      <c r="BH38" s="39" t="str">
        <f t="shared" si="26"/>
        <v/>
      </c>
      <c r="BI38" s="76" t="str">
        <f t="shared" si="26"/>
        <v/>
      </c>
      <c r="BJ38" s="40" t="str">
        <f t="shared" si="26"/>
        <v/>
      </c>
      <c r="BK38" s="119">
        <f t="shared" si="27"/>
        <v>255.52142857142857</v>
      </c>
      <c r="BL38" s="120" t="str">
        <f t="shared" si="27"/>
        <v/>
      </c>
      <c r="BM38" s="120" t="str">
        <f t="shared" si="27"/>
        <v/>
      </c>
      <c r="BN38" s="120" t="str">
        <f t="shared" si="27"/>
        <v/>
      </c>
      <c r="BO38" s="121" t="str">
        <f t="shared" si="27"/>
        <v/>
      </c>
      <c r="BP38" s="119">
        <f t="shared" si="28"/>
        <v>63.605999999999995</v>
      </c>
      <c r="BQ38" s="120" t="str">
        <f t="shared" si="28"/>
        <v/>
      </c>
      <c r="BR38" s="120" t="str">
        <f t="shared" si="28"/>
        <v/>
      </c>
      <c r="BS38" s="120" t="str">
        <f t="shared" si="28"/>
        <v/>
      </c>
      <c r="BT38" s="121" t="str">
        <f t="shared" si="28"/>
        <v/>
      </c>
      <c r="BU38" s="119">
        <f t="shared" si="29"/>
        <v>191.91542857142858</v>
      </c>
      <c r="BV38" s="120" t="str">
        <f t="shared" si="29"/>
        <v/>
      </c>
      <c r="BW38" s="121" t="str">
        <f t="shared" si="29"/>
        <v/>
      </c>
      <c r="BX38" s="120" t="str">
        <f t="shared" si="29"/>
        <v/>
      </c>
      <c r="BY38" s="121" t="str">
        <f t="shared" si="29"/>
        <v/>
      </c>
    </row>
    <row r="39" spans="1:77" x14ac:dyDescent="0.2">
      <c r="A39" t="s">
        <v>46</v>
      </c>
      <c r="B39" t="s">
        <v>46</v>
      </c>
      <c r="C39" t="s">
        <v>47</v>
      </c>
      <c r="D39" t="s">
        <v>47</v>
      </c>
      <c r="E39" t="s">
        <v>45</v>
      </c>
      <c r="F39" s="4">
        <f t="shared" si="24"/>
        <v>46044</v>
      </c>
      <c r="G39" t="s">
        <v>39</v>
      </c>
      <c r="H39" s="28">
        <v>16</v>
      </c>
      <c r="I39" s="138">
        <v>0</v>
      </c>
      <c r="J39" s="138">
        <v>0</v>
      </c>
      <c r="K39" s="2">
        <v>0</v>
      </c>
      <c r="L39" s="2">
        <v>0</v>
      </c>
      <c r="M39" s="2">
        <v>2312.85</v>
      </c>
      <c r="N39" s="2">
        <v>0</v>
      </c>
      <c r="O39" s="2">
        <v>0</v>
      </c>
      <c r="P39" s="2">
        <v>0</v>
      </c>
      <c r="Q39" s="29">
        <v>0</v>
      </c>
      <c r="R39" s="30">
        <f t="shared" si="16"/>
        <v>0</v>
      </c>
      <c r="S39" s="30">
        <f t="shared" si="17"/>
        <v>0</v>
      </c>
      <c r="T39" t="s">
        <v>49</v>
      </c>
      <c r="U39" t="s">
        <v>49</v>
      </c>
      <c r="V39" t="s">
        <v>47</v>
      </c>
      <c r="W39" t="s">
        <v>47</v>
      </c>
      <c r="X39" t="s">
        <v>45</v>
      </c>
      <c r="Y39" s="4">
        <f t="shared" si="25"/>
        <v>45680</v>
      </c>
      <c r="Z39" t="s">
        <v>39</v>
      </c>
      <c r="AA39" s="28">
        <v>10</v>
      </c>
      <c r="AB39" s="138">
        <v>0</v>
      </c>
      <c r="AC39" s="138">
        <v>0</v>
      </c>
      <c r="AD39" s="2">
        <v>0</v>
      </c>
      <c r="AE39" s="2">
        <v>0</v>
      </c>
      <c r="AF39" s="2">
        <v>1051.28</v>
      </c>
      <c r="AG39" s="2">
        <v>0</v>
      </c>
      <c r="AH39" s="2">
        <v>0</v>
      </c>
      <c r="AI39" s="2">
        <v>0</v>
      </c>
      <c r="AJ39" s="29">
        <v>0</v>
      </c>
      <c r="AK39" s="30">
        <f t="shared" si="18"/>
        <v>0</v>
      </c>
      <c r="AL39" s="30">
        <f t="shared" si="19"/>
        <v>0</v>
      </c>
      <c r="AM39" s="2">
        <f t="shared" si="20"/>
        <v>6</v>
      </c>
      <c r="AN39" s="2">
        <f t="shared" si="20"/>
        <v>0</v>
      </c>
      <c r="AO39" s="2">
        <f t="shared" si="20"/>
        <v>0</v>
      </c>
      <c r="AP39" s="2">
        <f t="shared" si="20"/>
        <v>0</v>
      </c>
      <c r="AQ39" s="2">
        <f t="shared" si="20"/>
        <v>0</v>
      </c>
      <c r="AR39" s="2">
        <f t="shared" si="20"/>
        <v>1261.57</v>
      </c>
      <c r="AS39" s="2">
        <f t="shared" si="20"/>
        <v>0</v>
      </c>
      <c r="AT39" s="2">
        <f t="shared" si="20"/>
        <v>0</v>
      </c>
      <c r="AU39" s="2">
        <f t="shared" si="20"/>
        <v>0</v>
      </c>
      <c r="AV39" s="29">
        <f t="shared" si="20"/>
        <v>0</v>
      </c>
      <c r="AW39" s="30">
        <f t="shared" si="20"/>
        <v>0</v>
      </c>
      <c r="AX39" s="31">
        <f t="shared" si="20"/>
        <v>0</v>
      </c>
      <c r="AY39" s="38">
        <f t="shared" si="26"/>
        <v>0.6</v>
      </c>
      <c r="AZ39" s="38" t="str">
        <f t="shared" si="26"/>
        <v/>
      </c>
      <c r="BA39" s="38" t="str">
        <f t="shared" si="26"/>
        <v/>
      </c>
      <c r="BB39" s="38" t="str">
        <f t="shared" si="26"/>
        <v/>
      </c>
      <c r="BC39" s="38" t="str">
        <f t="shared" si="26"/>
        <v/>
      </c>
      <c r="BD39" s="38">
        <f t="shared" si="26"/>
        <v>1.2000323415265199</v>
      </c>
      <c r="BE39" s="38" t="str">
        <f t="shared" si="26"/>
        <v/>
      </c>
      <c r="BF39" s="38" t="str">
        <f t="shared" si="26"/>
        <v/>
      </c>
      <c r="BG39" s="38" t="str">
        <f t="shared" si="26"/>
        <v/>
      </c>
      <c r="BH39" s="39" t="str">
        <f t="shared" si="26"/>
        <v/>
      </c>
      <c r="BI39" s="76" t="str">
        <f t="shared" si="26"/>
        <v/>
      </c>
      <c r="BJ39" s="40" t="str">
        <f t="shared" si="26"/>
        <v/>
      </c>
      <c r="BK39" s="119">
        <f t="shared" si="27"/>
        <v>144.55312499999999</v>
      </c>
      <c r="BL39" s="120" t="str">
        <f t="shared" si="27"/>
        <v/>
      </c>
      <c r="BM39" s="120" t="str">
        <f t="shared" si="27"/>
        <v/>
      </c>
      <c r="BN39" s="120" t="str">
        <f t="shared" si="27"/>
        <v/>
      </c>
      <c r="BO39" s="121" t="str">
        <f t="shared" si="27"/>
        <v/>
      </c>
      <c r="BP39" s="119">
        <f t="shared" si="28"/>
        <v>105.128</v>
      </c>
      <c r="BQ39" s="120" t="str">
        <f t="shared" si="28"/>
        <v/>
      </c>
      <c r="BR39" s="120" t="str">
        <f t="shared" si="28"/>
        <v/>
      </c>
      <c r="BS39" s="120" t="str">
        <f t="shared" si="28"/>
        <v/>
      </c>
      <c r="BT39" s="121" t="str">
        <f t="shared" si="28"/>
        <v/>
      </c>
      <c r="BU39" s="119">
        <f t="shared" si="29"/>
        <v>39.425124999999994</v>
      </c>
      <c r="BV39" s="120" t="str">
        <f t="shared" si="29"/>
        <v/>
      </c>
      <c r="BW39" s="121" t="str">
        <f t="shared" si="29"/>
        <v/>
      </c>
      <c r="BX39" s="120" t="str">
        <f t="shared" si="29"/>
        <v/>
      </c>
      <c r="BY39" s="121" t="str">
        <f t="shared" si="29"/>
        <v/>
      </c>
    </row>
    <row r="40" spans="1:77" x14ac:dyDescent="0.2">
      <c r="A40" t="s">
        <v>46</v>
      </c>
      <c r="B40" t="s">
        <v>46</v>
      </c>
      <c r="C40" t="s">
        <v>47</v>
      </c>
      <c r="D40" t="s">
        <v>47</v>
      </c>
      <c r="E40" t="s">
        <v>45</v>
      </c>
      <c r="F40" s="4">
        <f t="shared" si="24"/>
        <v>46045</v>
      </c>
      <c r="G40" t="s">
        <v>40</v>
      </c>
      <c r="H40" s="28">
        <v>12</v>
      </c>
      <c r="I40" s="138">
        <v>0</v>
      </c>
      <c r="J40" s="138">
        <v>0</v>
      </c>
      <c r="K40" s="2">
        <v>0</v>
      </c>
      <c r="L40" s="2">
        <v>0</v>
      </c>
      <c r="M40" s="2">
        <v>1358.85</v>
      </c>
      <c r="N40" s="2">
        <v>0</v>
      </c>
      <c r="O40" s="2">
        <v>0</v>
      </c>
      <c r="P40" s="2">
        <v>0</v>
      </c>
      <c r="Q40" s="29">
        <v>0</v>
      </c>
      <c r="R40" s="30">
        <f t="shared" si="16"/>
        <v>0</v>
      </c>
      <c r="S40" s="30">
        <f t="shared" si="17"/>
        <v>0</v>
      </c>
      <c r="T40" t="s">
        <v>49</v>
      </c>
      <c r="U40" t="s">
        <v>49</v>
      </c>
      <c r="V40" t="s">
        <v>47</v>
      </c>
      <c r="W40" t="s">
        <v>47</v>
      </c>
      <c r="X40" t="s">
        <v>45</v>
      </c>
      <c r="Y40" s="4">
        <f t="shared" si="25"/>
        <v>45681</v>
      </c>
      <c r="Z40" t="s">
        <v>40</v>
      </c>
      <c r="AA40" s="28">
        <v>8</v>
      </c>
      <c r="AB40" s="138">
        <v>0</v>
      </c>
      <c r="AC40" s="138">
        <v>0</v>
      </c>
      <c r="AD40" s="2">
        <v>0</v>
      </c>
      <c r="AE40" s="2">
        <v>0</v>
      </c>
      <c r="AF40" s="2">
        <v>828.47</v>
      </c>
      <c r="AG40" s="2">
        <v>0</v>
      </c>
      <c r="AH40" s="2">
        <v>0</v>
      </c>
      <c r="AI40" s="2">
        <v>0</v>
      </c>
      <c r="AJ40" s="29">
        <v>0</v>
      </c>
      <c r="AK40" s="30">
        <f t="shared" si="18"/>
        <v>0</v>
      </c>
      <c r="AL40" s="30">
        <f t="shared" si="19"/>
        <v>0</v>
      </c>
      <c r="AM40" s="2">
        <f t="shared" si="20"/>
        <v>4</v>
      </c>
      <c r="AN40" s="2">
        <f t="shared" si="20"/>
        <v>0</v>
      </c>
      <c r="AO40" s="2">
        <f t="shared" si="20"/>
        <v>0</v>
      </c>
      <c r="AP40" s="2">
        <f t="shared" si="20"/>
        <v>0</v>
      </c>
      <c r="AQ40" s="2">
        <f t="shared" si="20"/>
        <v>0</v>
      </c>
      <c r="AR40" s="2">
        <f t="shared" si="20"/>
        <v>530.37999999999988</v>
      </c>
      <c r="AS40" s="2">
        <f t="shared" si="20"/>
        <v>0</v>
      </c>
      <c r="AT40" s="2">
        <f t="shared" si="20"/>
        <v>0</v>
      </c>
      <c r="AU40" s="2">
        <f t="shared" si="20"/>
        <v>0</v>
      </c>
      <c r="AV40" s="29">
        <f t="shared" si="20"/>
        <v>0</v>
      </c>
      <c r="AW40" s="30">
        <f t="shared" si="20"/>
        <v>0</v>
      </c>
      <c r="AX40" s="31">
        <f t="shared" si="20"/>
        <v>0</v>
      </c>
      <c r="AY40" s="38">
        <f t="shared" si="26"/>
        <v>0.5</v>
      </c>
      <c r="AZ40" s="38" t="str">
        <f t="shared" si="26"/>
        <v/>
      </c>
      <c r="BA40" s="38" t="str">
        <f t="shared" si="26"/>
        <v/>
      </c>
      <c r="BB40" s="38" t="str">
        <f t="shared" si="26"/>
        <v/>
      </c>
      <c r="BC40" s="38" t="str">
        <f t="shared" si="26"/>
        <v/>
      </c>
      <c r="BD40" s="38">
        <f t="shared" si="26"/>
        <v>0.64019216145424684</v>
      </c>
      <c r="BE40" s="38" t="str">
        <f t="shared" si="26"/>
        <v/>
      </c>
      <c r="BF40" s="38" t="str">
        <f t="shared" si="26"/>
        <v/>
      </c>
      <c r="BG40" s="38" t="str">
        <f t="shared" si="26"/>
        <v/>
      </c>
      <c r="BH40" s="39" t="str">
        <f t="shared" si="26"/>
        <v/>
      </c>
      <c r="BI40" s="76" t="str">
        <f t="shared" si="26"/>
        <v/>
      </c>
      <c r="BJ40" s="40" t="str">
        <f t="shared" si="26"/>
        <v/>
      </c>
      <c r="BK40" s="119">
        <f t="shared" si="27"/>
        <v>113.2375</v>
      </c>
      <c r="BL40" s="120" t="str">
        <f t="shared" si="27"/>
        <v/>
      </c>
      <c r="BM40" s="120" t="str">
        <f t="shared" si="27"/>
        <v/>
      </c>
      <c r="BN40" s="120" t="str">
        <f t="shared" si="27"/>
        <v/>
      </c>
      <c r="BO40" s="121" t="str">
        <f t="shared" si="27"/>
        <v/>
      </c>
      <c r="BP40" s="119">
        <f t="shared" si="28"/>
        <v>103.55875</v>
      </c>
      <c r="BQ40" s="120" t="str">
        <f t="shared" si="28"/>
        <v/>
      </c>
      <c r="BR40" s="120" t="str">
        <f t="shared" si="28"/>
        <v/>
      </c>
      <c r="BS40" s="120" t="str">
        <f t="shared" si="28"/>
        <v/>
      </c>
      <c r="BT40" s="121" t="str">
        <f t="shared" si="28"/>
        <v/>
      </c>
      <c r="BU40" s="119">
        <f t="shared" si="29"/>
        <v>9.6787499999999937</v>
      </c>
      <c r="BV40" s="120" t="str">
        <f t="shared" si="29"/>
        <v/>
      </c>
      <c r="BW40" s="121" t="str">
        <f t="shared" si="29"/>
        <v/>
      </c>
      <c r="BX40" s="120" t="str">
        <f t="shared" si="29"/>
        <v/>
      </c>
      <c r="BY40" s="121" t="str">
        <f t="shared" si="29"/>
        <v/>
      </c>
    </row>
    <row r="41" spans="1:77" ht="13.5" thickBot="1" x14ac:dyDescent="0.25">
      <c r="A41" t="s">
        <v>46</v>
      </c>
      <c r="B41" t="s">
        <v>46</v>
      </c>
      <c r="C41" t="s">
        <v>47</v>
      </c>
      <c r="D41" t="s">
        <v>47</v>
      </c>
      <c r="E41" t="s">
        <v>45</v>
      </c>
      <c r="F41" s="59">
        <f t="shared" si="24"/>
        <v>46046</v>
      </c>
      <c r="G41" s="42" t="s">
        <v>41</v>
      </c>
      <c r="H41" s="43">
        <v>5</v>
      </c>
      <c r="I41" s="44">
        <v>0</v>
      </c>
      <c r="J41" s="44">
        <v>0</v>
      </c>
      <c r="K41" s="44">
        <v>0</v>
      </c>
      <c r="L41" s="44">
        <v>0</v>
      </c>
      <c r="M41" s="44">
        <v>821.79</v>
      </c>
      <c r="N41" s="44">
        <v>0</v>
      </c>
      <c r="O41" s="44">
        <v>0</v>
      </c>
      <c r="P41" s="44">
        <v>0</v>
      </c>
      <c r="Q41" s="45">
        <v>0</v>
      </c>
      <c r="R41" s="46">
        <f t="shared" si="16"/>
        <v>0</v>
      </c>
      <c r="S41" s="46">
        <f t="shared" si="17"/>
        <v>0</v>
      </c>
      <c r="T41" t="s">
        <v>49</v>
      </c>
      <c r="U41" t="s">
        <v>49</v>
      </c>
      <c r="V41" t="s">
        <v>47</v>
      </c>
      <c r="W41" t="s">
        <v>47</v>
      </c>
      <c r="X41" t="s">
        <v>45</v>
      </c>
      <c r="Y41" s="59">
        <f t="shared" si="25"/>
        <v>45682</v>
      </c>
      <c r="Z41" s="42" t="s">
        <v>41</v>
      </c>
      <c r="AA41" s="43">
        <v>4</v>
      </c>
      <c r="AB41" s="44">
        <v>0</v>
      </c>
      <c r="AC41" s="44">
        <v>0</v>
      </c>
      <c r="AD41" s="44">
        <v>0</v>
      </c>
      <c r="AE41" s="44">
        <v>0</v>
      </c>
      <c r="AF41" s="44">
        <v>385.52</v>
      </c>
      <c r="AG41" s="44">
        <v>0</v>
      </c>
      <c r="AH41" s="44">
        <v>0</v>
      </c>
      <c r="AI41" s="44">
        <v>0</v>
      </c>
      <c r="AJ41" s="45">
        <v>0</v>
      </c>
      <c r="AK41" s="46">
        <f t="shared" si="18"/>
        <v>0</v>
      </c>
      <c r="AL41" s="46">
        <f t="shared" si="19"/>
        <v>0</v>
      </c>
      <c r="AM41" s="44">
        <f t="shared" si="20"/>
        <v>1</v>
      </c>
      <c r="AN41" s="44">
        <f t="shared" si="20"/>
        <v>0</v>
      </c>
      <c r="AO41" s="44">
        <f t="shared" si="20"/>
        <v>0</v>
      </c>
      <c r="AP41" s="44">
        <f t="shared" si="20"/>
        <v>0</v>
      </c>
      <c r="AQ41" s="44">
        <f t="shared" si="20"/>
        <v>0</v>
      </c>
      <c r="AR41" s="44">
        <f t="shared" si="20"/>
        <v>436.27</v>
      </c>
      <c r="AS41" s="44">
        <f t="shared" si="20"/>
        <v>0</v>
      </c>
      <c r="AT41" s="44">
        <f t="shared" si="20"/>
        <v>0</v>
      </c>
      <c r="AU41" s="44">
        <f t="shared" si="20"/>
        <v>0</v>
      </c>
      <c r="AV41" s="45">
        <f t="shared" si="20"/>
        <v>0</v>
      </c>
      <c r="AW41" s="46">
        <f t="shared" si="20"/>
        <v>0</v>
      </c>
      <c r="AX41" s="47">
        <f t="shared" si="20"/>
        <v>0</v>
      </c>
      <c r="AY41" s="56">
        <f t="shared" si="26"/>
        <v>0.25</v>
      </c>
      <c r="AZ41" s="56" t="str">
        <f t="shared" si="26"/>
        <v/>
      </c>
      <c r="BA41" s="56" t="str">
        <f t="shared" si="26"/>
        <v/>
      </c>
      <c r="BB41" s="56" t="str">
        <f t="shared" si="26"/>
        <v/>
      </c>
      <c r="BC41" s="56" t="str">
        <f t="shared" si="26"/>
        <v/>
      </c>
      <c r="BD41" s="56">
        <f t="shared" si="26"/>
        <v>1.1316403818219547</v>
      </c>
      <c r="BE41" s="56" t="str">
        <f t="shared" si="26"/>
        <v/>
      </c>
      <c r="BF41" s="56" t="str">
        <f t="shared" si="26"/>
        <v/>
      </c>
      <c r="BG41" s="56" t="str">
        <f t="shared" si="26"/>
        <v/>
      </c>
      <c r="BH41" s="57" t="str">
        <f t="shared" si="26"/>
        <v/>
      </c>
      <c r="BI41" s="81" t="str">
        <f t="shared" si="26"/>
        <v/>
      </c>
      <c r="BJ41" s="58" t="str">
        <f t="shared" si="26"/>
        <v/>
      </c>
      <c r="BK41" s="122">
        <f t="shared" si="27"/>
        <v>164.358</v>
      </c>
      <c r="BL41" s="123" t="str">
        <f t="shared" si="27"/>
        <v/>
      </c>
      <c r="BM41" s="123" t="str">
        <f t="shared" si="27"/>
        <v/>
      </c>
      <c r="BN41" s="123" t="str">
        <f t="shared" si="27"/>
        <v/>
      </c>
      <c r="BO41" s="124" t="str">
        <f t="shared" si="27"/>
        <v/>
      </c>
      <c r="BP41" s="122">
        <f t="shared" si="28"/>
        <v>96.38</v>
      </c>
      <c r="BQ41" s="123" t="str">
        <f t="shared" si="28"/>
        <v/>
      </c>
      <c r="BR41" s="123" t="str">
        <f t="shared" si="28"/>
        <v/>
      </c>
      <c r="BS41" s="123" t="str">
        <f t="shared" si="28"/>
        <v/>
      </c>
      <c r="BT41" s="124" t="str">
        <f t="shared" si="28"/>
        <v/>
      </c>
      <c r="BU41" s="122">
        <f t="shared" si="29"/>
        <v>67.978000000000009</v>
      </c>
      <c r="BV41" s="123" t="str">
        <f t="shared" si="29"/>
        <v/>
      </c>
      <c r="BW41" s="124" t="str">
        <f t="shared" si="29"/>
        <v/>
      </c>
      <c r="BX41" s="123" t="str">
        <f t="shared" si="29"/>
        <v/>
      </c>
      <c r="BY41" s="124" t="str">
        <f t="shared" si="29"/>
        <v/>
      </c>
    </row>
    <row r="42" spans="1:77" x14ac:dyDescent="0.2">
      <c r="A42" t="s">
        <v>46</v>
      </c>
      <c r="B42" t="s">
        <v>46</v>
      </c>
      <c r="C42" t="s">
        <v>56</v>
      </c>
      <c r="D42" t="s">
        <v>47</v>
      </c>
      <c r="E42" t="s">
        <v>51</v>
      </c>
      <c r="F42" s="4">
        <f t="shared" si="24"/>
        <v>46047</v>
      </c>
      <c r="G42" t="s">
        <v>35</v>
      </c>
      <c r="H42" s="28">
        <v>7</v>
      </c>
      <c r="I42" s="138">
        <v>0</v>
      </c>
      <c r="J42" s="138">
        <v>0</v>
      </c>
      <c r="K42" s="2">
        <v>0</v>
      </c>
      <c r="L42" s="2">
        <v>0</v>
      </c>
      <c r="M42" s="2">
        <v>1609.26</v>
      </c>
      <c r="N42" s="2">
        <v>0</v>
      </c>
      <c r="O42" s="2">
        <v>0</v>
      </c>
      <c r="P42" s="2">
        <v>0</v>
      </c>
      <c r="Q42" s="29">
        <v>0</v>
      </c>
      <c r="R42" s="30">
        <f t="shared" si="16"/>
        <v>0</v>
      </c>
      <c r="S42" s="30">
        <f t="shared" si="17"/>
        <v>0</v>
      </c>
      <c r="T42" t="s">
        <v>49</v>
      </c>
      <c r="U42" t="s">
        <v>49</v>
      </c>
      <c r="V42" t="s">
        <v>56</v>
      </c>
      <c r="W42" t="s">
        <v>47</v>
      </c>
      <c r="X42" t="s">
        <v>51</v>
      </c>
      <c r="Y42" s="4">
        <f t="shared" si="25"/>
        <v>45683</v>
      </c>
      <c r="Z42" t="s">
        <v>35</v>
      </c>
      <c r="AA42" s="28">
        <v>3</v>
      </c>
      <c r="AB42" s="138">
        <v>0</v>
      </c>
      <c r="AC42" s="138">
        <v>0</v>
      </c>
      <c r="AD42" s="2">
        <v>0</v>
      </c>
      <c r="AE42" s="2">
        <v>0</v>
      </c>
      <c r="AF42" s="2">
        <v>744.58</v>
      </c>
      <c r="AG42" s="2">
        <v>0</v>
      </c>
      <c r="AH42" s="2">
        <v>0</v>
      </c>
      <c r="AI42" s="2">
        <v>0</v>
      </c>
      <c r="AJ42" s="29">
        <v>0</v>
      </c>
      <c r="AK42" s="30">
        <f t="shared" si="18"/>
        <v>0</v>
      </c>
      <c r="AL42" s="30">
        <f t="shared" si="19"/>
        <v>0</v>
      </c>
      <c r="AM42" s="2">
        <f t="shared" si="20"/>
        <v>4</v>
      </c>
      <c r="AN42" s="2">
        <f t="shared" si="20"/>
        <v>0</v>
      </c>
      <c r="AO42" s="2">
        <f t="shared" si="20"/>
        <v>0</v>
      </c>
      <c r="AP42" s="2">
        <f t="shared" si="20"/>
        <v>0</v>
      </c>
      <c r="AQ42" s="2">
        <f t="shared" si="20"/>
        <v>0</v>
      </c>
      <c r="AR42" s="2">
        <f t="shared" si="20"/>
        <v>864.68</v>
      </c>
      <c r="AS42" s="2">
        <f t="shared" si="20"/>
        <v>0</v>
      </c>
      <c r="AT42" s="2">
        <f t="shared" si="20"/>
        <v>0</v>
      </c>
      <c r="AU42" s="2">
        <f t="shared" si="20"/>
        <v>0</v>
      </c>
      <c r="AV42" s="29">
        <f t="shared" si="20"/>
        <v>0</v>
      </c>
      <c r="AW42" s="30">
        <f t="shared" si="20"/>
        <v>0</v>
      </c>
      <c r="AX42" s="31">
        <f t="shared" si="20"/>
        <v>0</v>
      </c>
      <c r="AY42" s="38">
        <f t="shared" si="26"/>
        <v>1.3333333333333333</v>
      </c>
      <c r="AZ42" s="38" t="str">
        <f t="shared" si="26"/>
        <v/>
      </c>
      <c r="BA42" s="38" t="str">
        <f t="shared" si="26"/>
        <v/>
      </c>
      <c r="BB42" s="38" t="str">
        <f t="shared" si="26"/>
        <v/>
      </c>
      <c r="BC42" s="38" t="str">
        <f t="shared" si="26"/>
        <v/>
      </c>
      <c r="BD42" s="38">
        <f t="shared" si="26"/>
        <v>1.1612989873485722</v>
      </c>
      <c r="BE42" s="38" t="str">
        <f t="shared" si="26"/>
        <v/>
      </c>
      <c r="BF42" s="38" t="str">
        <f t="shared" si="26"/>
        <v/>
      </c>
      <c r="BG42" s="38" t="str">
        <f t="shared" si="26"/>
        <v/>
      </c>
      <c r="BH42" s="39" t="str">
        <f t="shared" si="26"/>
        <v/>
      </c>
      <c r="BI42" s="76" t="str">
        <f t="shared" si="26"/>
        <v/>
      </c>
      <c r="BJ42" s="40" t="str">
        <f t="shared" si="26"/>
        <v/>
      </c>
      <c r="BK42" s="116">
        <f t="shared" si="27"/>
        <v>229.8942857142857</v>
      </c>
      <c r="BL42" s="117" t="str">
        <f t="shared" si="27"/>
        <v/>
      </c>
      <c r="BM42" s="117" t="str">
        <f t="shared" si="27"/>
        <v/>
      </c>
      <c r="BN42" s="117" t="str">
        <f t="shared" si="27"/>
        <v/>
      </c>
      <c r="BO42" s="118" t="str">
        <f t="shared" si="27"/>
        <v/>
      </c>
      <c r="BP42" s="116">
        <f t="shared" si="28"/>
        <v>248.19333333333336</v>
      </c>
      <c r="BQ42" s="117" t="str">
        <f t="shared" si="28"/>
        <v/>
      </c>
      <c r="BR42" s="117" t="str">
        <f t="shared" si="28"/>
        <v/>
      </c>
      <c r="BS42" s="117" t="str">
        <f t="shared" si="28"/>
        <v/>
      </c>
      <c r="BT42" s="118" t="str">
        <f t="shared" si="28"/>
        <v/>
      </c>
      <c r="BU42" s="116">
        <f t="shared" si="29"/>
        <v>-18.299047619047656</v>
      </c>
      <c r="BV42" s="117" t="str">
        <f t="shared" si="29"/>
        <v/>
      </c>
      <c r="BW42" s="118" t="str">
        <f t="shared" si="29"/>
        <v/>
      </c>
      <c r="BX42" s="117" t="str">
        <f t="shared" si="29"/>
        <v/>
      </c>
      <c r="BY42" s="118" t="str">
        <f t="shared" si="29"/>
        <v/>
      </c>
    </row>
    <row r="43" spans="1:77" x14ac:dyDescent="0.2">
      <c r="A43" t="s">
        <v>46</v>
      </c>
      <c r="B43" t="s">
        <v>46</v>
      </c>
      <c r="C43" t="s">
        <v>56</v>
      </c>
      <c r="D43" t="s">
        <v>47</v>
      </c>
      <c r="E43" t="s">
        <v>51</v>
      </c>
      <c r="F43" s="4">
        <f t="shared" si="24"/>
        <v>46048</v>
      </c>
      <c r="G43" t="s">
        <v>36</v>
      </c>
      <c r="H43" s="28">
        <v>2</v>
      </c>
      <c r="I43" s="138">
        <v>0</v>
      </c>
      <c r="J43" s="138">
        <v>0</v>
      </c>
      <c r="K43" s="2">
        <v>0</v>
      </c>
      <c r="L43" s="2">
        <v>0</v>
      </c>
      <c r="M43" s="2">
        <v>387.86</v>
      </c>
      <c r="N43" s="2">
        <v>0</v>
      </c>
      <c r="O43" s="2">
        <v>0</v>
      </c>
      <c r="P43" s="2">
        <v>0</v>
      </c>
      <c r="Q43" s="29">
        <v>0</v>
      </c>
      <c r="R43" s="30">
        <f t="shared" si="16"/>
        <v>0</v>
      </c>
      <c r="S43" s="30">
        <f t="shared" si="17"/>
        <v>0</v>
      </c>
      <c r="T43" t="s">
        <v>49</v>
      </c>
      <c r="U43" t="s">
        <v>49</v>
      </c>
      <c r="V43" t="s">
        <v>56</v>
      </c>
      <c r="W43" t="s">
        <v>47</v>
      </c>
      <c r="X43" t="s">
        <v>51</v>
      </c>
      <c r="Y43" s="4">
        <f t="shared" si="25"/>
        <v>45684</v>
      </c>
      <c r="Z43" t="s">
        <v>36</v>
      </c>
      <c r="AA43" s="28">
        <v>5</v>
      </c>
      <c r="AB43" s="138">
        <v>0</v>
      </c>
      <c r="AC43" s="138">
        <v>0</v>
      </c>
      <c r="AD43" s="2">
        <v>0</v>
      </c>
      <c r="AE43" s="2">
        <v>0</v>
      </c>
      <c r="AF43" s="2">
        <v>790.2</v>
      </c>
      <c r="AG43" s="2">
        <v>0</v>
      </c>
      <c r="AH43" s="2">
        <v>0</v>
      </c>
      <c r="AI43" s="2">
        <v>0</v>
      </c>
      <c r="AJ43" s="29">
        <v>0</v>
      </c>
      <c r="AK43" s="30">
        <f t="shared" si="18"/>
        <v>0</v>
      </c>
      <c r="AL43" s="30">
        <f t="shared" si="19"/>
        <v>0</v>
      </c>
      <c r="AM43" s="2">
        <f t="shared" si="20"/>
        <v>-3</v>
      </c>
      <c r="AN43" s="2">
        <f t="shared" si="20"/>
        <v>0</v>
      </c>
      <c r="AO43" s="2">
        <f t="shared" si="20"/>
        <v>0</v>
      </c>
      <c r="AP43" s="2">
        <f t="shared" si="20"/>
        <v>0</v>
      </c>
      <c r="AQ43" s="2">
        <f t="shared" si="20"/>
        <v>0</v>
      </c>
      <c r="AR43" s="2">
        <f t="shared" si="20"/>
        <v>-402.34000000000003</v>
      </c>
      <c r="AS43" s="2">
        <f t="shared" si="20"/>
        <v>0</v>
      </c>
      <c r="AT43" s="2">
        <f t="shared" ref="AT43:AX93" si="30">+O43-AH43</f>
        <v>0</v>
      </c>
      <c r="AU43" s="2">
        <f t="shared" si="30"/>
        <v>0</v>
      </c>
      <c r="AV43" s="29">
        <f t="shared" si="30"/>
        <v>0</v>
      </c>
      <c r="AW43" s="30">
        <f t="shared" si="30"/>
        <v>0</v>
      </c>
      <c r="AX43" s="31">
        <f t="shared" si="30"/>
        <v>0</v>
      </c>
      <c r="AY43" s="38">
        <f t="shared" si="26"/>
        <v>-0.6</v>
      </c>
      <c r="AZ43" s="38" t="str">
        <f t="shared" si="26"/>
        <v/>
      </c>
      <c r="BA43" s="38" t="str">
        <f t="shared" si="26"/>
        <v/>
      </c>
      <c r="BB43" s="38" t="str">
        <f t="shared" si="26"/>
        <v/>
      </c>
      <c r="BC43" s="38" t="str">
        <f t="shared" si="26"/>
        <v/>
      </c>
      <c r="BD43" s="38">
        <f t="shared" si="26"/>
        <v>-0.50916223740825106</v>
      </c>
      <c r="BE43" s="38" t="str">
        <f t="shared" si="26"/>
        <v/>
      </c>
      <c r="BF43" s="38" t="str">
        <f t="shared" si="26"/>
        <v/>
      </c>
      <c r="BG43" s="38" t="str">
        <f t="shared" si="26"/>
        <v/>
      </c>
      <c r="BH43" s="39" t="str">
        <f t="shared" si="26"/>
        <v/>
      </c>
      <c r="BI43" s="76" t="str">
        <f t="shared" si="26"/>
        <v/>
      </c>
      <c r="BJ43" s="40" t="str">
        <f t="shared" si="26"/>
        <v/>
      </c>
      <c r="BK43" s="119">
        <f t="shared" si="27"/>
        <v>193.93</v>
      </c>
      <c r="BL43" s="120" t="str">
        <f t="shared" si="27"/>
        <v/>
      </c>
      <c r="BM43" s="120" t="str">
        <f t="shared" si="27"/>
        <v/>
      </c>
      <c r="BN43" s="120" t="str">
        <f t="shared" si="27"/>
        <v/>
      </c>
      <c r="BO43" s="121" t="str">
        <f t="shared" si="27"/>
        <v/>
      </c>
      <c r="BP43" s="119">
        <f t="shared" si="28"/>
        <v>158.04000000000002</v>
      </c>
      <c r="BQ43" s="120" t="str">
        <f t="shared" si="28"/>
        <v/>
      </c>
      <c r="BR43" s="120" t="str">
        <f t="shared" si="28"/>
        <v/>
      </c>
      <c r="BS43" s="120" t="str">
        <f t="shared" si="28"/>
        <v/>
      </c>
      <c r="BT43" s="121" t="str">
        <f t="shared" si="28"/>
        <v/>
      </c>
      <c r="BU43" s="119">
        <f t="shared" si="29"/>
        <v>35.889999999999986</v>
      </c>
      <c r="BV43" s="120" t="str">
        <f t="shared" si="29"/>
        <v/>
      </c>
      <c r="BW43" s="121" t="str">
        <f t="shared" si="29"/>
        <v/>
      </c>
      <c r="BX43" s="120" t="str">
        <f t="shared" si="29"/>
        <v/>
      </c>
      <c r="BY43" s="121" t="str">
        <f t="shared" si="29"/>
        <v/>
      </c>
    </row>
    <row r="44" spans="1:77" x14ac:dyDescent="0.2">
      <c r="A44" t="s">
        <v>46</v>
      </c>
      <c r="B44" t="s">
        <v>46</v>
      </c>
      <c r="C44" t="s">
        <v>56</v>
      </c>
      <c r="D44" t="s">
        <v>47</v>
      </c>
      <c r="E44" t="s">
        <v>51</v>
      </c>
      <c r="F44" s="4">
        <f t="shared" si="24"/>
        <v>46049</v>
      </c>
      <c r="G44" t="s">
        <v>37</v>
      </c>
      <c r="H44" s="28">
        <v>12</v>
      </c>
      <c r="I44" s="138">
        <v>0</v>
      </c>
      <c r="J44" s="138">
        <v>0</v>
      </c>
      <c r="K44" s="2">
        <v>0</v>
      </c>
      <c r="L44" s="2">
        <v>0</v>
      </c>
      <c r="M44" s="2">
        <v>1774.01</v>
      </c>
      <c r="N44" s="2">
        <v>0</v>
      </c>
      <c r="O44" s="2">
        <v>0</v>
      </c>
      <c r="P44" s="2">
        <v>0</v>
      </c>
      <c r="Q44" s="29">
        <v>0</v>
      </c>
      <c r="R44" s="30">
        <f t="shared" si="16"/>
        <v>0</v>
      </c>
      <c r="S44" s="30">
        <f t="shared" si="17"/>
        <v>0</v>
      </c>
      <c r="T44" t="s">
        <v>49</v>
      </c>
      <c r="U44" t="s">
        <v>49</v>
      </c>
      <c r="V44" t="s">
        <v>56</v>
      </c>
      <c r="W44" t="s">
        <v>47</v>
      </c>
      <c r="X44" t="s">
        <v>51</v>
      </c>
      <c r="Y44" s="4">
        <f t="shared" si="25"/>
        <v>45685</v>
      </c>
      <c r="Z44" t="s">
        <v>37</v>
      </c>
      <c r="AA44" s="28">
        <v>9</v>
      </c>
      <c r="AB44" s="138">
        <v>0</v>
      </c>
      <c r="AC44" s="138">
        <v>0</v>
      </c>
      <c r="AD44" s="2">
        <v>0</v>
      </c>
      <c r="AE44" s="2">
        <v>0</v>
      </c>
      <c r="AF44" s="2">
        <v>1901.28</v>
      </c>
      <c r="AG44" s="2">
        <v>0</v>
      </c>
      <c r="AH44" s="2">
        <v>0</v>
      </c>
      <c r="AI44" s="2">
        <v>0</v>
      </c>
      <c r="AJ44" s="29">
        <v>0</v>
      </c>
      <c r="AK44" s="30">
        <f t="shared" si="18"/>
        <v>0</v>
      </c>
      <c r="AL44" s="30">
        <f t="shared" si="19"/>
        <v>0</v>
      </c>
      <c r="AM44" s="2">
        <f t="shared" ref="AM44:AS80" si="31">+H44-AA44</f>
        <v>3</v>
      </c>
      <c r="AN44" s="2">
        <f t="shared" si="31"/>
        <v>0</v>
      </c>
      <c r="AO44" s="2">
        <f t="shared" si="31"/>
        <v>0</v>
      </c>
      <c r="AP44" s="2">
        <f t="shared" si="31"/>
        <v>0</v>
      </c>
      <c r="AQ44" s="2">
        <f t="shared" si="31"/>
        <v>0</v>
      </c>
      <c r="AR44" s="2">
        <f t="shared" si="31"/>
        <v>-127.26999999999998</v>
      </c>
      <c r="AS44" s="2">
        <f t="shared" si="31"/>
        <v>0</v>
      </c>
      <c r="AT44" s="2">
        <f t="shared" si="30"/>
        <v>0</v>
      </c>
      <c r="AU44" s="2">
        <f t="shared" si="30"/>
        <v>0</v>
      </c>
      <c r="AV44" s="29">
        <f t="shared" si="30"/>
        <v>0</v>
      </c>
      <c r="AW44" s="30">
        <f t="shared" si="30"/>
        <v>0</v>
      </c>
      <c r="AX44" s="31">
        <f t="shared" si="30"/>
        <v>0</v>
      </c>
      <c r="AY44" s="38">
        <f t="shared" si="26"/>
        <v>0.33333333333333331</v>
      </c>
      <c r="AZ44" s="38" t="str">
        <f t="shared" si="26"/>
        <v/>
      </c>
      <c r="BA44" s="38" t="str">
        <f t="shared" si="26"/>
        <v/>
      </c>
      <c r="BB44" s="38" t="str">
        <f t="shared" si="26"/>
        <v/>
      </c>
      <c r="BC44" s="38" t="str">
        <f t="shared" si="26"/>
        <v/>
      </c>
      <c r="BD44" s="38">
        <f t="shared" si="26"/>
        <v>-6.6939114701674657E-2</v>
      </c>
      <c r="BE44" s="38" t="str">
        <f t="shared" si="26"/>
        <v/>
      </c>
      <c r="BF44" s="38" t="str">
        <f t="shared" si="26"/>
        <v/>
      </c>
      <c r="BG44" s="38" t="str">
        <f t="shared" si="26"/>
        <v/>
      </c>
      <c r="BH44" s="39" t="str">
        <f t="shared" si="26"/>
        <v/>
      </c>
      <c r="BI44" s="76" t="str">
        <f t="shared" si="26"/>
        <v/>
      </c>
      <c r="BJ44" s="40" t="str">
        <f t="shared" si="26"/>
        <v/>
      </c>
      <c r="BK44" s="119">
        <f t="shared" si="27"/>
        <v>147.83416666666668</v>
      </c>
      <c r="BL44" s="120" t="str">
        <f t="shared" si="27"/>
        <v/>
      </c>
      <c r="BM44" s="120" t="str">
        <f t="shared" si="27"/>
        <v/>
      </c>
      <c r="BN44" s="120" t="str">
        <f t="shared" si="27"/>
        <v/>
      </c>
      <c r="BO44" s="121" t="str">
        <f t="shared" si="27"/>
        <v/>
      </c>
      <c r="BP44" s="119">
        <f t="shared" si="28"/>
        <v>211.25333333333333</v>
      </c>
      <c r="BQ44" s="120" t="str">
        <f t="shared" si="28"/>
        <v/>
      </c>
      <c r="BR44" s="120" t="str">
        <f t="shared" si="28"/>
        <v/>
      </c>
      <c r="BS44" s="120" t="str">
        <f t="shared" si="28"/>
        <v/>
      </c>
      <c r="BT44" s="121" t="str">
        <f t="shared" si="28"/>
        <v/>
      </c>
      <c r="BU44" s="119">
        <f t="shared" si="29"/>
        <v>-63.419166666666655</v>
      </c>
      <c r="BV44" s="120" t="str">
        <f t="shared" si="29"/>
        <v/>
      </c>
      <c r="BW44" s="121" t="str">
        <f t="shared" si="29"/>
        <v/>
      </c>
      <c r="BX44" s="120" t="str">
        <f t="shared" si="29"/>
        <v/>
      </c>
      <c r="BY44" s="121" t="str">
        <f t="shared" si="29"/>
        <v/>
      </c>
    </row>
    <row r="45" spans="1:77" x14ac:dyDescent="0.2">
      <c r="A45" t="s">
        <v>46</v>
      </c>
      <c r="B45" t="s">
        <v>46</v>
      </c>
      <c r="C45" t="s">
        <v>56</v>
      </c>
      <c r="D45" t="s">
        <v>47</v>
      </c>
      <c r="E45" t="s">
        <v>51</v>
      </c>
      <c r="F45" s="4">
        <f t="shared" si="24"/>
        <v>46050</v>
      </c>
      <c r="G45" t="s">
        <v>38</v>
      </c>
      <c r="H45" s="28">
        <v>5</v>
      </c>
      <c r="I45" s="138">
        <v>1</v>
      </c>
      <c r="J45" s="138">
        <v>0</v>
      </c>
      <c r="K45" s="2">
        <v>0</v>
      </c>
      <c r="L45" s="2">
        <v>0</v>
      </c>
      <c r="M45" s="2">
        <v>676.96</v>
      </c>
      <c r="N45" s="2">
        <v>167.76</v>
      </c>
      <c r="O45" s="2">
        <v>0</v>
      </c>
      <c r="P45" s="2">
        <v>0</v>
      </c>
      <c r="Q45" s="29">
        <v>0</v>
      </c>
      <c r="R45" s="30">
        <f t="shared" si="16"/>
        <v>1</v>
      </c>
      <c r="S45" s="30">
        <f t="shared" si="17"/>
        <v>167.76</v>
      </c>
      <c r="T45" t="s">
        <v>49</v>
      </c>
      <c r="U45" t="s">
        <v>49</v>
      </c>
      <c r="V45" t="s">
        <v>56</v>
      </c>
      <c r="W45" t="s">
        <v>47</v>
      </c>
      <c r="X45" t="s">
        <v>51</v>
      </c>
      <c r="Y45" s="4">
        <f t="shared" si="25"/>
        <v>45686</v>
      </c>
      <c r="Z45" t="s">
        <v>38</v>
      </c>
      <c r="AA45" s="28">
        <v>9</v>
      </c>
      <c r="AB45" s="138">
        <v>0</v>
      </c>
      <c r="AC45" s="138">
        <v>0</v>
      </c>
      <c r="AD45" s="2">
        <v>0</v>
      </c>
      <c r="AE45" s="2">
        <v>0</v>
      </c>
      <c r="AF45" s="2">
        <v>1024.6099999999999</v>
      </c>
      <c r="AG45" s="2">
        <v>0</v>
      </c>
      <c r="AH45" s="2">
        <v>0</v>
      </c>
      <c r="AI45" s="2">
        <v>0</v>
      </c>
      <c r="AJ45" s="29">
        <v>0</v>
      </c>
      <c r="AK45" s="30">
        <f t="shared" si="18"/>
        <v>0</v>
      </c>
      <c r="AL45" s="30">
        <f t="shared" si="19"/>
        <v>0</v>
      </c>
      <c r="AM45" s="2">
        <f t="shared" si="31"/>
        <v>-4</v>
      </c>
      <c r="AN45" s="2">
        <f t="shared" si="31"/>
        <v>1</v>
      </c>
      <c r="AO45" s="2">
        <f t="shared" si="31"/>
        <v>0</v>
      </c>
      <c r="AP45" s="2">
        <f t="shared" si="31"/>
        <v>0</v>
      </c>
      <c r="AQ45" s="2">
        <f t="shared" si="31"/>
        <v>0</v>
      </c>
      <c r="AR45" s="2">
        <f t="shared" si="31"/>
        <v>-347.64999999999986</v>
      </c>
      <c r="AS45" s="2">
        <f t="shared" si="31"/>
        <v>167.76</v>
      </c>
      <c r="AT45" s="2">
        <f t="shared" si="30"/>
        <v>0</v>
      </c>
      <c r="AU45" s="2">
        <f t="shared" si="30"/>
        <v>0</v>
      </c>
      <c r="AV45" s="29">
        <f t="shared" si="30"/>
        <v>0</v>
      </c>
      <c r="AW45" s="30">
        <f t="shared" si="30"/>
        <v>1</v>
      </c>
      <c r="AX45" s="31">
        <f t="shared" si="30"/>
        <v>167.76</v>
      </c>
      <c r="AY45" s="38">
        <f t="shared" si="26"/>
        <v>-0.44444444444444442</v>
      </c>
      <c r="AZ45" s="38" t="str">
        <f t="shared" si="26"/>
        <v/>
      </c>
      <c r="BA45" s="38" t="str">
        <f t="shared" si="26"/>
        <v/>
      </c>
      <c r="BB45" s="38" t="str">
        <f t="shared" ref="BB45:BJ73" si="32">IFERROR(AP45/AD45,"")</f>
        <v/>
      </c>
      <c r="BC45" s="38" t="str">
        <f t="shared" si="32"/>
        <v/>
      </c>
      <c r="BD45" s="38">
        <f t="shared" si="32"/>
        <v>-0.33929983115526874</v>
      </c>
      <c r="BE45" s="38" t="str">
        <f t="shared" si="32"/>
        <v/>
      </c>
      <c r="BF45" s="38" t="str">
        <f t="shared" si="32"/>
        <v/>
      </c>
      <c r="BG45" s="38" t="str">
        <f t="shared" si="32"/>
        <v/>
      </c>
      <c r="BH45" s="39" t="str">
        <f t="shared" si="32"/>
        <v/>
      </c>
      <c r="BI45" s="76" t="str">
        <f t="shared" si="32"/>
        <v/>
      </c>
      <c r="BJ45" s="40" t="str">
        <f t="shared" si="32"/>
        <v/>
      </c>
      <c r="BK45" s="119">
        <f t="shared" si="27"/>
        <v>135.392</v>
      </c>
      <c r="BL45" s="120">
        <f t="shared" si="27"/>
        <v>167.76</v>
      </c>
      <c r="BM45" s="120" t="str">
        <f t="shared" si="27"/>
        <v/>
      </c>
      <c r="BN45" s="120" t="str">
        <f t="shared" si="27"/>
        <v/>
      </c>
      <c r="BO45" s="121" t="str">
        <f t="shared" si="27"/>
        <v/>
      </c>
      <c r="BP45" s="119">
        <f t="shared" si="28"/>
        <v>113.84555555555555</v>
      </c>
      <c r="BQ45" s="120" t="str">
        <f t="shared" si="28"/>
        <v/>
      </c>
      <c r="BR45" s="120" t="str">
        <f t="shared" si="28"/>
        <v/>
      </c>
      <c r="BS45" s="120" t="str">
        <f t="shared" si="28"/>
        <v/>
      </c>
      <c r="BT45" s="121" t="str">
        <f t="shared" si="28"/>
        <v/>
      </c>
      <c r="BU45" s="119">
        <f t="shared" si="29"/>
        <v>21.546444444444447</v>
      </c>
      <c r="BV45" s="120" t="str">
        <f t="shared" si="29"/>
        <v/>
      </c>
      <c r="BW45" s="121" t="str">
        <f t="shared" si="29"/>
        <v/>
      </c>
      <c r="BX45" s="120" t="str">
        <f t="shared" si="29"/>
        <v/>
      </c>
      <c r="BY45" s="121" t="str">
        <f t="shared" si="29"/>
        <v/>
      </c>
    </row>
    <row r="46" spans="1:77" x14ac:dyDescent="0.2">
      <c r="A46" t="s">
        <v>46</v>
      </c>
      <c r="B46" t="s">
        <v>46</v>
      </c>
      <c r="C46" t="s">
        <v>56</v>
      </c>
      <c r="D46" t="s">
        <v>47</v>
      </c>
      <c r="E46" t="s">
        <v>51</v>
      </c>
      <c r="F46" s="4">
        <f t="shared" si="24"/>
        <v>46051</v>
      </c>
      <c r="G46" t="s">
        <v>39</v>
      </c>
      <c r="H46" s="28">
        <v>10</v>
      </c>
      <c r="I46" s="138">
        <v>2</v>
      </c>
      <c r="J46" s="138">
        <v>0</v>
      </c>
      <c r="K46" s="2">
        <v>0</v>
      </c>
      <c r="L46" s="2">
        <v>0</v>
      </c>
      <c r="M46" s="2">
        <v>1827.3400000000001</v>
      </c>
      <c r="N46" s="2">
        <v>467.98</v>
      </c>
      <c r="O46" s="2">
        <v>0</v>
      </c>
      <c r="P46" s="2">
        <v>0</v>
      </c>
      <c r="Q46" s="29">
        <v>0</v>
      </c>
      <c r="R46" s="30">
        <f t="shared" si="16"/>
        <v>2</v>
      </c>
      <c r="S46" s="30">
        <f t="shared" si="17"/>
        <v>467.98</v>
      </c>
      <c r="T46" t="s">
        <v>49</v>
      </c>
      <c r="U46" t="s">
        <v>49</v>
      </c>
      <c r="V46" t="s">
        <v>56</v>
      </c>
      <c r="W46" t="s">
        <v>47</v>
      </c>
      <c r="X46" t="s">
        <v>51</v>
      </c>
      <c r="Y46" s="4">
        <f t="shared" si="25"/>
        <v>45687</v>
      </c>
      <c r="Z46" t="s">
        <v>39</v>
      </c>
      <c r="AA46" s="28">
        <v>8</v>
      </c>
      <c r="AB46" s="138">
        <v>0</v>
      </c>
      <c r="AC46" s="138">
        <v>0</v>
      </c>
      <c r="AD46" s="2">
        <v>0</v>
      </c>
      <c r="AE46" s="2">
        <v>0</v>
      </c>
      <c r="AF46" s="2">
        <v>1208.9500000000003</v>
      </c>
      <c r="AG46" s="2">
        <v>0</v>
      </c>
      <c r="AH46" s="2">
        <v>0</v>
      </c>
      <c r="AI46" s="2">
        <v>0</v>
      </c>
      <c r="AJ46" s="29">
        <v>0</v>
      </c>
      <c r="AK46" s="30">
        <f t="shared" si="18"/>
        <v>0</v>
      </c>
      <c r="AL46" s="30">
        <f t="shared" si="19"/>
        <v>0</v>
      </c>
      <c r="AM46" s="2">
        <f t="shared" si="31"/>
        <v>2</v>
      </c>
      <c r="AN46" s="2">
        <f t="shared" si="31"/>
        <v>2</v>
      </c>
      <c r="AO46" s="2">
        <f t="shared" si="31"/>
        <v>0</v>
      </c>
      <c r="AP46" s="2">
        <f t="shared" si="31"/>
        <v>0</v>
      </c>
      <c r="AQ46" s="2">
        <f t="shared" si="31"/>
        <v>0</v>
      </c>
      <c r="AR46" s="2">
        <f t="shared" si="31"/>
        <v>618.38999999999987</v>
      </c>
      <c r="AS46" s="2">
        <f t="shared" si="31"/>
        <v>467.98</v>
      </c>
      <c r="AT46" s="2">
        <f t="shared" si="30"/>
        <v>0</v>
      </c>
      <c r="AU46" s="2">
        <f t="shared" si="30"/>
        <v>0</v>
      </c>
      <c r="AV46" s="29">
        <f t="shared" si="30"/>
        <v>0</v>
      </c>
      <c r="AW46" s="30">
        <f t="shared" si="30"/>
        <v>2</v>
      </c>
      <c r="AX46" s="31">
        <f t="shared" si="30"/>
        <v>467.98</v>
      </c>
      <c r="AY46" s="38">
        <f t="shared" ref="AY46:BD102" si="33">IFERROR(AM46/AA46,"")</f>
        <v>0.25</v>
      </c>
      <c r="AZ46" s="38" t="str">
        <f t="shared" si="33"/>
        <v/>
      </c>
      <c r="BA46" s="38" t="str">
        <f t="shared" si="33"/>
        <v/>
      </c>
      <c r="BB46" s="38" t="str">
        <f t="shared" si="32"/>
        <v/>
      </c>
      <c r="BC46" s="38" t="str">
        <f t="shared" si="32"/>
        <v/>
      </c>
      <c r="BD46" s="38">
        <f t="shared" si="32"/>
        <v>0.5115099880061208</v>
      </c>
      <c r="BE46" s="38" t="str">
        <f t="shared" si="32"/>
        <v/>
      </c>
      <c r="BF46" s="38" t="str">
        <f t="shared" si="32"/>
        <v/>
      </c>
      <c r="BG46" s="38" t="str">
        <f t="shared" si="32"/>
        <v/>
      </c>
      <c r="BH46" s="39" t="str">
        <f t="shared" si="32"/>
        <v/>
      </c>
      <c r="BI46" s="76" t="str">
        <f t="shared" si="32"/>
        <v/>
      </c>
      <c r="BJ46" s="40" t="str">
        <f t="shared" si="32"/>
        <v/>
      </c>
      <c r="BK46" s="119">
        <f t="shared" si="27"/>
        <v>182.73400000000001</v>
      </c>
      <c r="BL46" s="120">
        <f t="shared" si="27"/>
        <v>233.99</v>
      </c>
      <c r="BM46" s="120" t="str">
        <f t="shared" si="27"/>
        <v/>
      </c>
      <c r="BN46" s="120" t="str">
        <f t="shared" si="27"/>
        <v/>
      </c>
      <c r="BO46" s="121" t="str">
        <f t="shared" si="27"/>
        <v/>
      </c>
      <c r="BP46" s="119">
        <f t="shared" si="28"/>
        <v>151.11875000000003</v>
      </c>
      <c r="BQ46" s="120" t="str">
        <f t="shared" si="28"/>
        <v/>
      </c>
      <c r="BR46" s="120" t="str">
        <f t="shared" si="28"/>
        <v/>
      </c>
      <c r="BS46" s="120" t="str">
        <f t="shared" si="28"/>
        <v/>
      </c>
      <c r="BT46" s="121" t="str">
        <f t="shared" si="28"/>
        <v/>
      </c>
      <c r="BU46" s="119">
        <f t="shared" si="29"/>
        <v>31.615249999999975</v>
      </c>
      <c r="BV46" s="120" t="str">
        <f t="shared" si="29"/>
        <v/>
      </c>
      <c r="BW46" s="121" t="str">
        <f t="shared" si="29"/>
        <v/>
      </c>
      <c r="BX46" s="120" t="str">
        <f t="shared" si="29"/>
        <v/>
      </c>
      <c r="BY46" s="121" t="str">
        <f t="shared" si="29"/>
        <v/>
      </c>
    </row>
    <row r="47" spans="1:77" x14ac:dyDescent="0.2">
      <c r="A47" t="s">
        <v>46</v>
      </c>
      <c r="B47" t="s">
        <v>46</v>
      </c>
      <c r="C47" t="s">
        <v>56</v>
      </c>
      <c r="D47" t="s">
        <v>47</v>
      </c>
      <c r="E47" t="s">
        <v>51</v>
      </c>
      <c r="F47" s="4">
        <f t="shared" si="24"/>
        <v>46052</v>
      </c>
      <c r="G47" t="s">
        <v>40</v>
      </c>
      <c r="H47" s="28">
        <v>12</v>
      </c>
      <c r="I47" s="138">
        <v>0</v>
      </c>
      <c r="J47" s="138">
        <v>0</v>
      </c>
      <c r="K47" s="2">
        <v>0</v>
      </c>
      <c r="L47" s="2">
        <v>0</v>
      </c>
      <c r="M47" s="2">
        <v>2108.4100000000003</v>
      </c>
      <c r="N47" s="2">
        <v>0</v>
      </c>
      <c r="O47" s="2">
        <v>0</v>
      </c>
      <c r="P47" s="2">
        <v>0</v>
      </c>
      <c r="Q47" s="29">
        <v>0</v>
      </c>
      <c r="R47" s="30">
        <f t="shared" si="16"/>
        <v>0</v>
      </c>
      <c r="S47" s="30">
        <f t="shared" si="17"/>
        <v>0</v>
      </c>
      <c r="T47" t="s">
        <v>49</v>
      </c>
      <c r="U47" t="s">
        <v>49</v>
      </c>
      <c r="V47" t="s">
        <v>56</v>
      </c>
      <c r="W47" t="s">
        <v>47</v>
      </c>
      <c r="X47" t="s">
        <v>51</v>
      </c>
      <c r="Y47" s="4">
        <f t="shared" si="25"/>
        <v>45688</v>
      </c>
      <c r="Z47" t="s">
        <v>40</v>
      </c>
      <c r="AA47" s="28">
        <v>14</v>
      </c>
      <c r="AB47" s="138">
        <v>0</v>
      </c>
      <c r="AC47" s="138">
        <v>0</v>
      </c>
      <c r="AD47" s="2">
        <v>0</v>
      </c>
      <c r="AE47" s="2">
        <v>0</v>
      </c>
      <c r="AF47" s="2">
        <v>1841.27</v>
      </c>
      <c r="AG47" s="2">
        <v>0</v>
      </c>
      <c r="AH47" s="2">
        <v>0</v>
      </c>
      <c r="AI47" s="2">
        <v>0</v>
      </c>
      <c r="AJ47" s="29">
        <v>0</v>
      </c>
      <c r="AK47" s="30">
        <f t="shared" si="18"/>
        <v>0</v>
      </c>
      <c r="AL47" s="30">
        <f t="shared" si="19"/>
        <v>0</v>
      </c>
      <c r="AM47" s="2">
        <f t="shared" si="31"/>
        <v>-2</v>
      </c>
      <c r="AN47" s="2">
        <f t="shared" si="31"/>
        <v>0</v>
      </c>
      <c r="AO47" s="2">
        <f t="shared" si="31"/>
        <v>0</v>
      </c>
      <c r="AP47" s="2">
        <f t="shared" si="31"/>
        <v>0</v>
      </c>
      <c r="AQ47" s="2">
        <f t="shared" si="31"/>
        <v>0</v>
      </c>
      <c r="AR47" s="2">
        <f t="shared" si="31"/>
        <v>267.14000000000033</v>
      </c>
      <c r="AS47" s="2">
        <f t="shared" si="31"/>
        <v>0</v>
      </c>
      <c r="AT47" s="2">
        <f t="shared" si="30"/>
        <v>0</v>
      </c>
      <c r="AU47" s="2">
        <f t="shared" si="30"/>
        <v>0</v>
      </c>
      <c r="AV47" s="29">
        <f t="shared" si="30"/>
        <v>0</v>
      </c>
      <c r="AW47" s="30">
        <f t="shared" si="30"/>
        <v>0</v>
      </c>
      <c r="AX47" s="31">
        <f t="shared" si="30"/>
        <v>0</v>
      </c>
      <c r="AY47" s="38">
        <f t="shared" si="33"/>
        <v>-0.14285714285714285</v>
      </c>
      <c r="AZ47" s="38" t="str">
        <f t="shared" si="33"/>
        <v/>
      </c>
      <c r="BA47" s="38" t="str">
        <f t="shared" si="33"/>
        <v/>
      </c>
      <c r="BB47" s="38" t="str">
        <f t="shared" si="32"/>
        <v/>
      </c>
      <c r="BC47" s="38" t="str">
        <f t="shared" si="32"/>
        <v/>
      </c>
      <c r="BD47" s="38">
        <f t="shared" si="32"/>
        <v>0.1450846426651172</v>
      </c>
      <c r="BE47" s="38" t="str">
        <f t="shared" si="32"/>
        <v/>
      </c>
      <c r="BF47" s="38" t="str">
        <f t="shared" si="32"/>
        <v/>
      </c>
      <c r="BG47" s="38" t="str">
        <f t="shared" si="32"/>
        <v/>
      </c>
      <c r="BH47" s="39" t="str">
        <f t="shared" si="32"/>
        <v/>
      </c>
      <c r="BI47" s="76" t="str">
        <f t="shared" si="32"/>
        <v/>
      </c>
      <c r="BJ47" s="40" t="str">
        <f t="shared" si="32"/>
        <v/>
      </c>
      <c r="BK47" s="119">
        <f t="shared" si="27"/>
        <v>175.70083333333335</v>
      </c>
      <c r="BL47" s="120" t="str">
        <f t="shared" si="27"/>
        <v/>
      </c>
      <c r="BM47" s="120" t="str">
        <f t="shared" si="27"/>
        <v/>
      </c>
      <c r="BN47" s="120" t="str">
        <f t="shared" si="27"/>
        <v/>
      </c>
      <c r="BO47" s="121" t="str">
        <f t="shared" si="27"/>
        <v/>
      </c>
      <c r="BP47" s="119">
        <f t="shared" si="28"/>
        <v>131.5192857142857</v>
      </c>
      <c r="BQ47" s="120" t="str">
        <f t="shared" si="28"/>
        <v/>
      </c>
      <c r="BR47" s="120" t="str">
        <f t="shared" si="28"/>
        <v/>
      </c>
      <c r="BS47" s="120" t="str">
        <f t="shared" si="28"/>
        <v/>
      </c>
      <c r="BT47" s="121" t="str">
        <f t="shared" si="28"/>
        <v/>
      </c>
      <c r="BU47" s="119">
        <f t="shared" si="29"/>
        <v>44.181547619047649</v>
      </c>
      <c r="BV47" s="120" t="str">
        <f t="shared" si="29"/>
        <v/>
      </c>
      <c r="BW47" s="121" t="str">
        <f t="shared" si="29"/>
        <v/>
      </c>
      <c r="BX47" s="120" t="str">
        <f t="shared" si="29"/>
        <v/>
      </c>
      <c r="BY47" s="121" t="str">
        <f t="shared" si="29"/>
        <v/>
      </c>
    </row>
    <row r="48" spans="1:77" ht="13.5" thickBot="1" x14ac:dyDescent="0.25">
      <c r="A48" t="s">
        <v>46</v>
      </c>
      <c r="B48" t="s">
        <v>46</v>
      </c>
      <c r="C48" t="s">
        <v>56</v>
      </c>
      <c r="D48" t="s">
        <v>47</v>
      </c>
      <c r="E48" t="s">
        <v>51</v>
      </c>
      <c r="F48" s="59">
        <f t="shared" si="24"/>
        <v>46053</v>
      </c>
      <c r="G48" s="42" t="s">
        <v>41</v>
      </c>
      <c r="H48" s="43">
        <v>8</v>
      </c>
      <c r="I48" s="44">
        <v>0</v>
      </c>
      <c r="J48" s="44">
        <v>0</v>
      </c>
      <c r="K48" s="44">
        <v>0</v>
      </c>
      <c r="L48" s="44">
        <v>0</v>
      </c>
      <c r="M48" s="44">
        <v>1212.27</v>
      </c>
      <c r="N48" s="44">
        <v>0</v>
      </c>
      <c r="O48" s="44">
        <v>0</v>
      </c>
      <c r="P48" s="44">
        <v>0</v>
      </c>
      <c r="Q48" s="45">
        <v>0</v>
      </c>
      <c r="R48" s="46">
        <f t="shared" si="16"/>
        <v>0</v>
      </c>
      <c r="S48" s="46">
        <f t="shared" si="17"/>
        <v>0</v>
      </c>
      <c r="T48" t="s">
        <v>49</v>
      </c>
      <c r="U48" t="s">
        <v>49</v>
      </c>
      <c r="V48" t="s">
        <v>56</v>
      </c>
      <c r="W48" t="s">
        <v>56</v>
      </c>
      <c r="X48" t="s">
        <v>51</v>
      </c>
      <c r="Y48" s="59">
        <f t="shared" si="25"/>
        <v>45689</v>
      </c>
      <c r="Z48" s="42" t="s">
        <v>41</v>
      </c>
      <c r="AA48" s="43">
        <v>2</v>
      </c>
      <c r="AB48" s="44">
        <v>0</v>
      </c>
      <c r="AC48" s="44">
        <v>0</v>
      </c>
      <c r="AD48" s="44">
        <v>0</v>
      </c>
      <c r="AE48" s="44">
        <v>0</v>
      </c>
      <c r="AF48" s="44">
        <v>244.69</v>
      </c>
      <c r="AG48" s="44">
        <v>0</v>
      </c>
      <c r="AH48" s="44">
        <v>0</v>
      </c>
      <c r="AI48" s="44">
        <v>0</v>
      </c>
      <c r="AJ48" s="45">
        <v>0</v>
      </c>
      <c r="AK48" s="46">
        <f t="shared" si="18"/>
        <v>0</v>
      </c>
      <c r="AL48" s="46">
        <f t="shared" si="19"/>
        <v>0</v>
      </c>
      <c r="AM48" s="44">
        <f t="shared" si="31"/>
        <v>6</v>
      </c>
      <c r="AN48" s="44">
        <f t="shared" si="31"/>
        <v>0</v>
      </c>
      <c r="AO48" s="44">
        <f t="shared" si="31"/>
        <v>0</v>
      </c>
      <c r="AP48" s="44">
        <f t="shared" si="31"/>
        <v>0</v>
      </c>
      <c r="AQ48" s="44">
        <f t="shared" si="31"/>
        <v>0</v>
      </c>
      <c r="AR48" s="44">
        <f t="shared" si="31"/>
        <v>967.57999999999993</v>
      </c>
      <c r="AS48" s="44">
        <f t="shared" si="31"/>
        <v>0</v>
      </c>
      <c r="AT48" s="44">
        <f t="shared" si="30"/>
        <v>0</v>
      </c>
      <c r="AU48" s="44">
        <f t="shared" si="30"/>
        <v>0</v>
      </c>
      <c r="AV48" s="45">
        <f t="shared" si="30"/>
        <v>0</v>
      </c>
      <c r="AW48" s="46">
        <f t="shared" si="30"/>
        <v>0</v>
      </c>
      <c r="AX48" s="47">
        <f t="shared" si="30"/>
        <v>0</v>
      </c>
      <c r="AY48" s="56">
        <f t="shared" si="33"/>
        <v>3</v>
      </c>
      <c r="AZ48" s="56" t="str">
        <f t="shared" si="33"/>
        <v/>
      </c>
      <c r="BA48" s="56" t="str">
        <f t="shared" si="33"/>
        <v/>
      </c>
      <c r="BB48" s="56" t="str">
        <f t="shared" si="32"/>
        <v/>
      </c>
      <c r="BC48" s="56" t="str">
        <f t="shared" si="32"/>
        <v/>
      </c>
      <c r="BD48" s="56">
        <f t="shared" si="32"/>
        <v>3.9543095345130572</v>
      </c>
      <c r="BE48" s="56" t="str">
        <f t="shared" si="32"/>
        <v/>
      </c>
      <c r="BF48" s="56" t="str">
        <f t="shared" si="32"/>
        <v/>
      </c>
      <c r="BG48" s="56" t="str">
        <f t="shared" si="32"/>
        <v/>
      </c>
      <c r="BH48" s="57" t="str">
        <f t="shared" si="32"/>
        <v/>
      </c>
      <c r="BI48" s="81" t="str">
        <f t="shared" si="32"/>
        <v/>
      </c>
      <c r="BJ48" s="58" t="str">
        <f t="shared" si="32"/>
        <v/>
      </c>
      <c r="BK48" s="122">
        <f t="shared" si="27"/>
        <v>151.53375</v>
      </c>
      <c r="BL48" s="123" t="str">
        <f t="shared" si="27"/>
        <v/>
      </c>
      <c r="BM48" s="123" t="str">
        <f t="shared" si="27"/>
        <v/>
      </c>
      <c r="BN48" s="123" t="str">
        <f t="shared" si="27"/>
        <v/>
      </c>
      <c r="BO48" s="124" t="str">
        <f t="shared" si="27"/>
        <v/>
      </c>
      <c r="BP48" s="122">
        <f t="shared" si="28"/>
        <v>122.345</v>
      </c>
      <c r="BQ48" s="123" t="str">
        <f t="shared" si="28"/>
        <v/>
      </c>
      <c r="BR48" s="123" t="str">
        <f t="shared" si="28"/>
        <v/>
      </c>
      <c r="BS48" s="123" t="str">
        <f t="shared" si="28"/>
        <v/>
      </c>
      <c r="BT48" s="124" t="str">
        <f t="shared" si="28"/>
        <v/>
      </c>
      <c r="BU48" s="122">
        <f t="shared" si="29"/>
        <v>29.188749999999999</v>
      </c>
      <c r="BV48" s="123" t="str">
        <f t="shared" si="29"/>
        <v/>
      </c>
      <c r="BW48" s="124" t="str">
        <f t="shared" si="29"/>
        <v/>
      </c>
      <c r="BX48" s="123" t="str">
        <f t="shared" si="29"/>
        <v/>
      </c>
      <c r="BY48" s="124" t="str">
        <f t="shared" si="29"/>
        <v/>
      </c>
    </row>
    <row r="49" spans="1:77" x14ac:dyDescent="0.2">
      <c r="A49" t="s">
        <v>46</v>
      </c>
      <c r="B49" t="s">
        <v>46</v>
      </c>
      <c r="C49" t="s">
        <v>56</v>
      </c>
      <c r="D49" t="s">
        <v>56</v>
      </c>
      <c r="E49" t="s">
        <v>52</v>
      </c>
      <c r="F49" s="4">
        <f t="shared" si="24"/>
        <v>46054</v>
      </c>
      <c r="G49" t="s">
        <v>35</v>
      </c>
      <c r="H49" s="28">
        <v>1</v>
      </c>
      <c r="I49" s="138">
        <v>0</v>
      </c>
      <c r="J49" s="138">
        <v>0</v>
      </c>
      <c r="K49" s="2">
        <v>0</v>
      </c>
      <c r="L49" s="2">
        <v>0</v>
      </c>
      <c r="M49" s="2">
        <v>163.54</v>
      </c>
      <c r="N49" s="2">
        <v>0</v>
      </c>
      <c r="O49" s="2">
        <v>0</v>
      </c>
      <c r="P49" s="2">
        <v>0</v>
      </c>
      <c r="Q49" s="29">
        <v>0</v>
      </c>
      <c r="R49" s="30">
        <f t="shared" si="16"/>
        <v>0</v>
      </c>
      <c r="S49" s="30">
        <f t="shared" si="17"/>
        <v>0</v>
      </c>
      <c r="T49" t="s">
        <v>49</v>
      </c>
      <c r="U49" t="s">
        <v>49</v>
      </c>
      <c r="V49" t="s">
        <v>56</v>
      </c>
      <c r="W49" t="s">
        <v>56</v>
      </c>
      <c r="X49" t="s">
        <v>52</v>
      </c>
      <c r="Y49" s="4">
        <f t="shared" si="25"/>
        <v>45690</v>
      </c>
      <c r="Z49" t="s">
        <v>35</v>
      </c>
      <c r="AA49" s="28">
        <v>2</v>
      </c>
      <c r="AB49" s="138">
        <v>0</v>
      </c>
      <c r="AC49" s="138">
        <v>0</v>
      </c>
      <c r="AD49" s="2">
        <v>0</v>
      </c>
      <c r="AE49" s="2">
        <v>0</v>
      </c>
      <c r="AF49" s="2">
        <v>478.54</v>
      </c>
      <c r="AG49" s="2">
        <v>0</v>
      </c>
      <c r="AH49" s="2">
        <v>0</v>
      </c>
      <c r="AI49" s="2">
        <v>0</v>
      </c>
      <c r="AJ49" s="29">
        <v>0</v>
      </c>
      <c r="AK49" s="30">
        <f t="shared" si="18"/>
        <v>0</v>
      </c>
      <c r="AL49" s="30">
        <f t="shared" si="19"/>
        <v>0</v>
      </c>
      <c r="AM49" s="2">
        <f t="shared" si="31"/>
        <v>-1</v>
      </c>
      <c r="AN49" s="2">
        <f t="shared" si="31"/>
        <v>0</v>
      </c>
      <c r="AO49" s="2">
        <f t="shared" si="31"/>
        <v>0</v>
      </c>
      <c r="AP49" s="2">
        <f t="shared" si="31"/>
        <v>0</v>
      </c>
      <c r="AQ49" s="2">
        <f t="shared" si="31"/>
        <v>0</v>
      </c>
      <c r="AR49" s="2">
        <f t="shared" si="31"/>
        <v>-315</v>
      </c>
      <c r="AS49" s="2">
        <f t="shared" si="31"/>
        <v>0</v>
      </c>
      <c r="AT49" s="2">
        <f t="shared" si="30"/>
        <v>0</v>
      </c>
      <c r="AU49" s="2">
        <f t="shared" si="30"/>
        <v>0</v>
      </c>
      <c r="AV49" s="29">
        <f t="shared" si="30"/>
        <v>0</v>
      </c>
      <c r="AW49" s="30">
        <f t="shared" si="30"/>
        <v>0</v>
      </c>
      <c r="AX49" s="31">
        <f t="shared" si="30"/>
        <v>0</v>
      </c>
      <c r="AY49" s="38">
        <f t="shared" si="33"/>
        <v>-0.5</v>
      </c>
      <c r="AZ49" s="38" t="str">
        <f t="shared" si="33"/>
        <v/>
      </c>
      <c r="BA49" s="38" t="str">
        <f t="shared" si="33"/>
        <v/>
      </c>
      <c r="BB49" s="38" t="str">
        <f t="shared" si="32"/>
        <v/>
      </c>
      <c r="BC49" s="38" t="str">
        <f t="shared" si="32"/>
        <v/>
      </c>
      <c r="BD49" s="38">
        <f t="shared" si="32"/>
        <v>-0.65825218372549832</v>
      </c>
      <c r="BE49" s="38" t="str">
        <f t="shared" si="32"/>
        <v/>
      </c>
      <c r="BF49" s="38" t="str">
        <f t="shared" si="32"/>
        <v/>
      </c>
      <c r="BG49" s="38" t="str">
        <f t="shared" si="32"/>
        <v/>
      </c>
      <c r="BH49" s="39" t="str">
        <f t="shared" si="32"/>
        <v/>
      </c>
      <c r="BI49" s="76" t="str">
        <f t="shared" si="32"/>
        <v/>
      </c>
      <c r="BJ49" s="40" t="str">
        <f t="shared" si="32"/>
        <v/>
      </c>
      <c r="BK49" s="116">
        <f t="shared" si="27"/>
        <v>163.54</v>
      </c>
      <c r="BL49" s="117" t="str">
        <f t="shared" si="27"/>
        <v/>
      </c>
      <c r="BM49" s="117" t="str">
        <f t="shared" si="27"/>
        <v/>
      </c>
      <c r="BN49" s="117" t="str">
        <f t="shared" si="27"/>
        <v/>
      </c>
      <c r="BO49" s="118" t="str">
        <f t="shared" si="27"/>
        <v/>
      </c>
      <c r="BP49" s="116">
        <f t="shared" si="28"/>
        <v>239.27</v>
      </c>
      <c r="BQ49" s="117" t="str">
        <f t="shared" si="28"/>
        <v/>
      </c>
      <c r="BR49" s="117" t="str">
        <f t="shared" si="28"/>
        <v/>
      </c>
      <c r="BS49" s="117" t="str">
        <f t="shared" si="28"/>
        <v/>
      </c>
      <c r="BT49" s="118" t="str">
        <f t="shared" si="28"/>
        <v/>
      </c>
      <c r="BU49" s="116">
        <f t="shared" si="29"/>
        <v>-75.730000000000018</v>
      </c>
      <c r="BV49" s="117" t="str">
        <f t="shared" si="29"/>
        <v/>
      </c>
      <c r="BW49" s="118" t="str">
        <f t="shared" si="29"/>
        <v/>
      </c>
      <c r="BX49" s="117" t="str">
        <f t="shared" si="29"/>
        <v/>
      </c>
      <c r="BY49" s="118" t="str">
        <f t="shared" si="29"/>
        <v/>
      </c>
    </row>
    <row r="50" spans="1:77" x14ac:dyDescent="0.2">
      <c r="A50" t="s">
        <v>46</v>
      </c>
      <c r="B50" t="s">
        <v>46</v>
      </c>
      <c r="C50" t="s">
        <v>56</v>
      </c>
      <c r="D50" t="s">
        <v>56</v>
      </c>
      <c r="E50" t="s">
        <v>52</v>
      </c>
      <c r="F50" s="4">
        <f t="shared" si="24"/>
        <v>46055</v>
      </c>
      <c r="G50" t="s">
        <v>36</v>
      </c>
      <c r="H50" s="28">
        <v>7</v>
      </c>
      <c r="I50" s="138">
        <v>0</v>
      </c>
      <c r="J50" s="138">
        <v>0</v>
      </c>
      <c r="K50" s="2">
        <v>0</v>
      </c>
      <c r="L50" s="2">
        <v>0</v>
      </c>
      <c r="M50" s="2">
        <v>1118.8699999999999</v>
      </c>
      <c r="N50" s="2">
        <v>0</v>
      </c>
      <c r="O50" s="2">
        <v>0</v>
      </c>
      <c r="P50" s="2">
        <v>0</v>
      </c>
      <c r="Q50" s="29">
        <v>0</v>
      </c>
      <c r="R50" s="30">
        <f t="shared" si="16"/>
        <v>0</v>
      </c>
      <c r="S50" s="30">
        <f t="shared" si="17"/>
        <v>0</v>
      </c>
      <c r="T50" t="s">
        <v>49</v>
      </c>
      <c r="U50" t="s">
        <v>49</v>
      </c>
      <c r="V50" t="s">
        <v>56</v>
      </c>
      <c r="W50" t="s">
        <v>56</v>
      </c>
      <c r="X50" t="s">
        <v>52</v>
      </c>
      <c r="Y50" s="4">
        <f t="shared" si="25"/>
        <v>45691</v>
      </c>
      <c r="Z50" t="s">
        <v>36</v>
      </c>
      <c r="AA50" s="28">
        <v>6</v>
      </c>
      <c r="AB50" s="138">
        <v>0</v>
      </c>
      <c r="AC50" s="138">
        <v>0</v>
      </c>
      <c r="AD50" s="2">
        <v>0</v>
      </c>
      <c r="AE50" s="2">
        <v>0</v>
      </c>
      <c r="AF50" s="2">
        <v>697.44</v>
      </c>
      <c r="AG50" s="2">
        <v>0</v>
      </c>
      <c r="AH50" s="2">
        <v>0</v>
      </c>
      <c r="AI50" s="2">
        <v>0</v>
      </c>
      <c r="AJ50" s="29">
        <v>0</v>
      </c>
      <c r="AK50" s="30">
        <f t="shared" si="18"/>
        <v>0</v>
      </c>
      <c r="AL50" s="30">
        <f t="shared" si="19"/>
        <v>0</v>
      </c>
      <c r="AM50" s="2">
        <f t="shared" si="31"/>
        <v>1</v>
      </c>
      <c r="AN50" s="2">
        <f t="shared" si="31"/>
        <v>0</v>
      </c>
      <c r="AO50" s="2">
        <f t="shared" si="31"/>
        <v>0</v>
      </c>
      <c r="AP50" s="2">
        <f t="shared" si="31"/>
        <v>0</v>
      </c>
      <c r="AQ50" s="2">
        <f t="shared" si="31"/>
        <v>0</v>
      </c>
      <c r="AR50" s="2">
        <f t="shared" si="31"/>
        <v>421.42999999999984</v>
      </c>
      <c r="AS50" s="2">
        <f t="shared" si="31"/>
        <v>0</v>
      </c>
      <c r="AT50" s="2">
        <f t="shared" si="30"/>
        <v>0</v>
      </c>
      <c r="AU50" s="2">
        <f t="shared" si="30"/>
        <v>0</v>
      </c>
      <c r="AV50" s="29">
        <f t="shared" si="30"/>
        <v>0</v>
      </c>
      <c r="AW50" s="30">
        <f t="shared" si="30"/>
        <v>0</v>
      </c>
      <c r="AX50" s="31">
        <f t="shared" si="30"/>
        <v>0</v>
      </c>
      <c r="AY50" s="38">
        <f t="shared" si="33"/>
        <v>0.16666666666666666</v>
      </c>
      <c r="AZ50" s="38" t="str">
        <f t="shared" si="33"/>
        <v/>
      </c>
      <c r="BA50" s="38" t="str">
        <f t="shared" si="33"/>
        <v/>
      </c>
      <c r="BB50" s="38" t="str">
        <f t="shared" si="32"/>
        <v/>
      </c>
      <c r="BC50" s="38" t="str">
        <f t="shared" si="32"/>
        <v/>
      </c>
      <c r="BD50" s="38">
        <f t="shared" si="32"/>
        <v>0.60425269557237871</v>
      </c>
      <c r="BE50" s="38" t="str">
        <f t="shared" si="32"/>
        <v/>
      </c>
      <c r="BF50" s="38" t="str">
        <f t="shared" si="32"/>
        <v/>
      </c>
      <c r="BG50" s="38" t="str">
        <f t="shared" si="32"/>
        <v/>
      </c>
      <c r="BH50" s="39" t="str">
        <f t="shared" si="32"/>
        <v/>
      </c>
      <c r="BI50" s="76" t="str">
        <f t="shared" si="32"/>
        <v/>
      </c>
      <c r="BJ50" s="40" t="str">
        <f t="shared" si="32"/>
        <v/>
      </c>
      <c r="BK50" s="119">
        <f t="shared" si="27"/>
        <v>159.83857142857141</v>
      </c>
      <c r="BL50" s="120" t="str">
        <f t="shared" si="27"/>
        <v/>
      </c>
      <c r="BM50" s="120" t="str">
        <f t="shared" si="27"/>
        <v/>
      </c>
      <c r="BN50" s="120" t="str">
        <f t="shared" si="27"/>
        <v/>
      </c>
      <c r="BO50" s="121" t="str">
        <f t="shared" si="27"/>
        <v/>
      </c>
      <c r="BP50" s="119">
        <f t="shared" si="28"/>
        <v>116.24000000000001</v>
      </c>
      <c r="BQ50" s="120" t="str">
        <f t="shared" si="28"/>
        <v/>
      </c>
      <c r="BR50" s="120" t="str">
        <f t="shared" si="28"/>
        <v/>
      </c>
      <c r="BS50" s="120" t="str">
        <f t="shared" si="28"/>
        <v/>
      </c>
      <c r="BT50" s="121" t="str">
        <f t="shared" si="28"/>
        <v/>
      </c>
      <c r="BU50" s="119">
        <f t="shared" si="29"/>
        <v>43.598571428571404</v>
      </c>
      <c r="BV50" s="120" t="str">
        <f t="shared" si="29"/>
        <v/>
      </c>
      <c r="BW50" s="121" t="str">
        <f t="shared" si="29"/>
        <v/>
      </c>
      <c r="BX50" s="120" t="str">
        <f t="shared" si="29"/>
        <v/>
      </c>
      <c r="BY50" s="121" t="str">
        <f t="shared" si="29"/>
        <v/>
      </c>
    </row>
    <row r="51" spans="1:77" x14ac:dyDescent="0.2">
      <c r="A51" t="s">
        <v>46</v>
      </c>
      <c r="B51" t="s">
        <v>46</v>
      </c>
      <c r="C51" t="s">
        <v>56</v>
      </c>
      <c r="D51" t="s">
        <v>56</v>
      </c>
      <c r="E51" t="s">
        <v>52</v>
      </c>
      <c r="F51" s="4">
        <f t="shared" si="24"/>
        <v>46056</v>
      </c>
      <c r="G51" t="s">
        <v>37</v>
      </c>
      <c r="H51" s="28">
        <v>3</v>
      </c>
      <c r="I51" s="138">
        <v>0</v>
      </c>
      <c r="J51" s="138">
        <v>0</v>
      </c>
      <c r="K51" s="2">
        <v>0</v>
      </c>
      <c r="L51" s="2">
        <v>0</v>
      </c>
      <c r="M51" s="2">
        <v>435.04</v>
      </c>
      <c r="N51" s="2">
        <v>0</v>
      </c>
      <c r="O51" s="2">
        <v>0</v>
      </c>
      <c r="P51" s="2">
        <v>0</v>
      </c>
      <c r="Q51" s="29">
        <v>0</v>
      </c>
      <c r="R51" s="30">
        <f t="shared" si="16"/>
        <v>0</v>
      </c>
      <c r="S51" s="30">
        <f t="shared" si="17"/>
        <v>0</v>
      </c>
      <c r="T51" t="s">
        <v>49</v>
      </c>
      <c r="U51" t="s">
        <v>49</v>
      </c>
      <c r="V51" t="s">
        <v>56</v>
      </c>
      <c r="W51" t="s">
        <v>56</v>
      </c>
      <c r="X51" t="s">
        <v>52</v>
      </c>
      <c r="Y51" s="4">
        <f t="shared" si="25"/>
        <v>45692</v>
      </c>
      <c r="Z51" t="s">
        <v>37</v>
      </c>
      <c r="AA51" s="28">
        <v>12</v>
      </c>
      <c r="AB51" s="138">
        <v>0</v>
      </c>
      <c r="AC51" s="138">
        <v>0</v>
      </c>
      <c r="AD51" s="2">
        <v>0</v>
      </c>
      <c r="AE51" s="2">
        <v>0</v>
      </c>
      <c r="AF51" s="2">
        <v>1709.67</v>
      </c>
      <c r="AG51" s="2">
        <v>0</v>
      </c>
      <c r="AH51" s="2">
        <v>0</v>
      </c>
      <c r="AI51" s="2">
        <v>0</v>
      </c>
      <c r="AJ51" s="29">
        <v>0</v>
      </c>
      <c r="AK51" s="30">
        <f t="shared" si="18"/>
        <v>0</v>
      </c>
      <c r="AL51" s="30">
        <f t="shared" si="19"/>
        <v>0</v>
      </c>
      <c r="AM51" s="2">
        <f t="shared" si="31"/>
        <v>-9</v>
      </c>
      <c r="AN51" s="2">
        <f t="shared" si="31"/>
        <v>0</v>
      </c>
      <c r="AO51" s="2">
        <f t="shared" si="31"/>
        <v>0</v>
      </c>
      <c r="AP51" s="2">
        <f t="shared" si="31"/>
        <v>0</v>
      </c>
      <c r="AQ51" s="2">
        <f t="shared" si="31"/>
        <v>0</v>
      </c>
      <c r="AR51" s="2">
        <f t="shared" si="31"/>
        <v>-1274.6300000000001</v>
      </c>
      <c r="AS51" s="2">
        <f t="shared" si="31"/>
        <v>0</v>
      </c>
      <c r="AT51" s="2">
        <f t="shared" si="30"/>
        <v>0</v>
      </c>
      <c r="AU51" s="2">
        <f t="shared" si="30"/>
        <v>0</v>
      </c>
      <c r="AV51" s="29">
        <f t="shared" si="30"/>
        <v>0</v>
      </c>
      <c r="AW51" s="30">
        <f t="shared" si="30"/>
        <v>0</v>
      </c>
      <c r="AX51" s="31">
        <f t="shared" si="30"/>
        <v>0</v>
      </c>
      <c r="AY51" s="38">
        <f t="shared" si="33"/>
        <v>-0.75</v>
      </c>
      <c r="AZ51" s="38" t="str">
        <f t="shared" si="33"/>
        <v/>
      </c>
      <c r="BA51" s="38" t="str">
        <f t="shared" si="33"/>
        <v/>
      </c>
      <c r="BB51" s="38" t="str">
        <f t="shared" si="32"/>
        <v/>
      </c>
      <c r="BC51" s="38" t="str">
        <f t="shared" si="32"/>
        <v/>
      </c>
      <c r="BD51" s="38">
        <f t="shared" si="32"/>
        <v>-0.74554153725572769</v>
      </c>
      <c r="BE51" s="38" t="str">
        <f t="shared" si="32"/>
        <v/>
      </c>
      <c r="BF51" s="38" t="str">
        <f t="shared" si="32"/>
        <v/>
      </c>
      <c r="BG51" s="38" t="str">
        <f t="shared" si="32"/>
        <v/>
      </c>
      <c r="BH51" s="39" t="str">
        <f t="shared" si="32"/>
        <v/>
      </c>
      <c r="BI51" s="76" t="str">
        <f t="shared" si="32"/>
        <v/>
      </c>
      <c r="BJ51" s="40" t="str">
        <f t="shared" si="32"/>
        <v/>
      </c>
      <c r="BK51" s="119">
        <f t="shared" si="27"/>
        <v>145.01333333333335</v>
      </c>
      <c r="BL51" s="120" t="str">
        <f t="shared" si="27"/>
        <v/>
      </c>
      <c r="BM51" s="120" t="str">
        <f t="shared" si="27"/>
        <v/>
      </c>
      <c r="BN51" s="120" t="str">
        <f t="shared" si="27"/>
        <v/>
      </c>
      <c r="BO51" s="121" t="str">
        <f t="shared" si="27"/>
        <v/>
      </c>
      <c r="BP51" s="119">
        <f t="shared" si="28"/>
        <v>142.4725</v>
      </c>
      <c r="BQ51" s="120" t="str">
        <f t="shared" si="28"/>
        <v/>
      </c>
      <c r="BR51" s="120" t="str">
        <f t="shared" si="28"/>
        <v/>
      </c>
      <c r="BS51" s="120" t="str">
        <f t="shared" si="28"/>
        <v/>
      </c>
      <c r="BT51" s="121" t="str">
        <f t="shared" si="28"/>
        <v/>
      </c>
      <c r="BU51" s="119">
        <f t="shared" si="29"/>
        <v>2.540833333333353</v>
      </c>
      <c r="BV51" s="120" t="str">
        <f t="shared" si="29"/>
        <v/>
      </c>
      <c r="BW51" s="121" t="str">
        <f t="shared" si="29"/>
        <v/>
      </c>
      <c r="BX51" s="120" t="str">
        <f t="shared" si="29"/>
        <v/>
      </c>
      <c r="BY51" s="121" t="str">
        <f t="shared" si="29"/>
        <v/>
      </c>
    </row>
    <row r="52" spans="1:77" x14ac:dyDescent="0.2">
      <c r="A52" t="s">
        <v>46</v>
      </c>
      <c r="B52" t="s">
        <v>46</v>
      </c>
      <c r="C52" t="s">
        <v>56</v>
      </c>
      <c r="D52" t="s">
        <v>56</v>
      </c>
      <c r="E52" t="s">
        <v>52</v>
      </c>
      <c r="F52" s="4">
        <f t="shared" si="24"/>
        <v>46057</v>
      </c>
      <c r="G52" t="s">
        <v>38</v>
      </c>
      <c r="H52" s="28">
        <v>6</v>
      </c>
      <c r="I52" s="138">
        <v>0</v>
      </c>
      <c r="J52" s="138">
        <v>0</v>
      </c>
      <c r="K52" s="2">
        <v>0</v>
      </c>
      <c r="L52" s="2">
        <v>0</v>
      </c>
      <c r="M52" s="2">
        <v>731.19</v>
      </c>
      <c r="N52" s="2">
        <v>0</v>
      </c>
      <c r="O52" s="2">
        <v>0</v>
      </c>
      <c r="P52" s="2">
        <v>0</v>
      </c>
      <c r="Q52" s="29">
        <v>0</v>
      </c>
      <c r="R52" s="30">
        <f t="shared" si="16"/>
        <v>0</v>
      </c>
      <c r="S52" s="30">
        <f t="shared" si="17"/>
        <v>0</v>
      </c>
      <c r="T52" t="s">
        <v>49</v>
      </c>
      <c r="U52" t="s">
        <v>49</v>
      </c>
      <c r="V52" t="s">
        <v>56</v>
      </c>
      <c r="W52" t="s">
        <v>56</v>
      </c>
      <c r="X52" t="s">
        <v>52</v>
      </c>
      <c r="Y52" s="4">
        <f t="shared" si="25"/>
        <v>45693</v>
      </c>
      <c r="Z52" t="s">
        <v>38</v>
      </c>
      <c r="AA52" s="28">
        <v>9</v>
      </c>
      <c r="AB52" s="138">
        <v>0</v>
      </c>
      <c r="AC52" s="138">
        <v>0</v>
      </c>
      <c r="AD52" s="2">
        <v>0</v>
      </c>
      <c r="AE52" s="2">
        <v>0</v>
      </c>
      <c r="AF52" s="2">
        <v>1245.18</v>
      </c>
      <c r="AG52" s="2">
        <v>0</v>
      </c>
      <c r="AH52" s="2">
        <v>0</v>
      </c>
      <c r="AI52" s="2">
        <v>0</v>
      </c>
      <c r="AJ52" s="29">
        <v>0</v>
      </c>
      <c r="AK52" s="30">
        <f t="shared" si="18"/>
        <v>0</v>
      </c>
      <c r="AL52" s="30">
        <f t="shared" si="19"/>
        <v>0</v>
      </c>
      <c r="AM52" s="2">
        <f t="shared" si="31"/>
        <v>-3</v>
      </c>
      <c r="AN52" s="2">
        <f t="shared" si="31"/>
        <v>0</v>
      </c>
      <c r="AO52" s="2">
        <f t="shared" si="31"/>
        <v>0</v>
      </c>
      <c r="AP52" s="2">
        <f t="shared" si="31"/>
        <v>0</v>
      </c>
      <c r="AQ52" s="2">
        <f t="shared" si="31"/>
        <v>0</v>
      </c>
      <c r="AR52" s="2">
        <f t="shared" si="31"/>
        <v>-513.99</v>
      </c>
      <c r="AS52" s="2">
        <f t="shared" si="31"/>
        <v>0</v>
      </c>
      <c r="AT52" s="2">
        <f t="shared" si="30"/>
        <v>0</v>
      </c>
      <c r="AU52" s="2">
        <f t="shared" si="30"/>
        <v>0</v>
      </c>
      <c r="AV52" s="29">
        <f t="shared" si="30"/>
        <v>0</v>
      </c>
      <c r="AW52" s="30">
        <f t="shared" si="30"/>
        <v>0</v>
      </c>
      <c r="AX52" s="31">
        <f t="shared" si="30"/>
        <v>0</v>
      </c>
      <c r="AY52" s="38">
        <f t="shared" si="33"/>
        <v>-0.33333333333333331</v>
      </c>
      <c r="AZ52" s="38" t="str">
        <f t="shared" si="33"/>
        <v/>
      </c>
      <c r="BA52" s="38" t="str">
        <f t="shared" si="33"/>
        <v/>
      </c>
      <c r="BB52" s="38" t="str">
        <f t="shared" si="32"/>
        <v/>
      </c>
      <c r="BC52" s="38" t="str">
        <f t="shared" si="32"/>
        <v/>
      </c>
      <c r="BD52" s="38">
        <f t="shared" si="32"/>
        <v>-0.41278369392377007</v>
      </c>
      <c r="BE52" s="38" t="str">
        <f t="shared" si="32"/>
        <v/>
      </c>
      <c r="BF52" s="38" t="str">
        <f t="shared" si="32"/>
        <v/>
      </c>
      <c r="BG52" s="38" t="str">
        <f t="shared" si="32"/>
        <v/>
      </c>
      <c r="BH52" s="39" t="str">
        <f t="shared" si="32"/>
        <v/>
      </c>
      <c r="BI52" s="76" t="str">
        <f t="shared" si="32"/>
        <v/>
      </c>
      <c r="BJ52" s="40" t="str">
        <f t="shared" si="32"/>
        <v/>
      </c>
      <c r="BK52" s="119">
        <f t="shared" si="27"/>
        <v>121.86500000000001</v>
      </c>
      <c r="BL52" s="120" t="str">
        <f t="shared" si="27"/>
        <v/>
      </c>
      <c r="BM52" s="120" t="str">
        <f t="shared" si="27"/>
        <v/>
      </c>
      <c r="BN52" s="120" t="str">
        <f t="shared" si="27"/>
        <v/>
      </c>
      <c r="BO52" s="121" t="str">
        <f t="shared" si="27"/>
        <v/>
      </c>
      <c r="BP52" s="119">
        <f t="shared" si="28"/>
        <v>138.35333333333335</v>
      </c>
      <c r="BQ52" s="120" t="str">
        <f t="shared" si="28"/>
        <v/>
      </c>
      <c r="BR52" s="120" t="str">
        <f t="shared" si="28"/>
        <v/>
      </c>
      <c r="BS52" s="120" t="str">
        <f t="shared" si="28"/>
        <v/>
      </c>
      <c r="BT52" s="121" t="str">
        <f t="shared" si="28"/>
        <v/>
      </c>
      <c r="BU52" s="119">
        <f t="shared" si="29"/>
        <v>-16.488333333333344</v>
      </c>
      <c r="BV52" s="120" t="str">
        <f t="shared" si="29"/>
        <v/>
      </c>
      <c r="BW52" s="121" t="str">
        <f t="shared" si="29"/>
        <v/>
      </c>
      <c r="BX52" s="120" t="str">
        <f t="shared" si="29"/>
        <v/>
      </c>
      <c r="BY52" s="121" t="str">
        <f t="shared" si="29"/>
        <v/>
      </c>
    </row>
    <row r="53" spans="1:77" x14ac:dyDescent="0.2">
      <c r="A53" t="s">
        <v>46</v>
      </c>
      <c r="B53" t="s">
        <v>46</v>
      </c>
      <c r="C53" t="s">
        <v>56</v>
      </c>
      <c r="D53" t="s">
        <v>56</v>
      </c>
      <c r="E53" t="s">
        <v>52</v>
      </c>
      <c r="F53" s="4">
        <f t="shared" si="24"/>
        <v>46058</v>
      </c>
      <c r="G53" t="s">
        <v>39</v>
      </c>
      <c r="H53" s="28">
        <v>7</v>
      </c>
      <c r="I53" s="138">
        <v>0</v>
      </c>
      <c r="J53" s="138">
        <v>0</v>
      </c>
      <c r="K53" s="2">
        <v>0</v>
      </c>
      <c r="L53" s="2">
        <v>0</v>
      </c>
      <c r="M53" s="2">
        <v>1152.49</v>
      </c>
      <c r="N53" s="2">
        <v>0</v>
      </c>
      <c r="O53" s="2">
        <v>0</v>
      </c>
      <c r="P53" s="2">
        <v>0</v>
      </c>
      <c r="Q53" s="29">
        <v>0</v>
      </c>
      <c r="R53" s="30">
        <f t="shared" si="16"/>
        <v>0</v>
      </c>
      <c r="S53" s="30">
        <f t="shared" si="17"/>
        <v>0</v>
      </c>
      <c r="T53" t="s">
        <v>49</v>
      </c>
      <c r="U53" t="s">
        <v>49</v>
      </c>
      <c r="V53" t="s">
        <v>56</v>
      </c>
      <c r="W53" t="s">
        <v>56</v>
      </c>
      <c r="X53" t="s">
        <v>52</v>
      </c>
      <c r="Y53" s="4">
        <f t="shared" si="25"/>
        <v>45694</v>
      </c>
      <c r="Z53" t="s">
        <v>39</v>
      </c>
      <c r="AA53" s="28">
        <v>13</v>
      </c>
      <c r="AB53" s="138">
        <v>0</v>
      </c>
      <c r="AC53" s="138">
        <v>0</v>
      </c>
      <c r="AD53" s="2">
        <v>0</v>
      </c>
      <c r="AE53" s="2">
        <v>0</v>
      </c>
      <c r="AF53" s="2">
        <v>1582.6200000000001</v>
      </c>
      <c r="AG53" s="2">
        <v>0</v>
      </c>
      <c r="AH53" s="2">
        <v>0</v>
      </c>
      <c r="AI53" s="2">
        <v>0</v>
      </c>
      <c r="AJ53" s="29">
        <v>0</v>
      </c>
      <c r="AK53" s="30">
        <f t="shared" si="18"/>
        <v>0</v>
      </c>
      <c r="AL53" s="30">
        <f t="shared" si="19"/>
        <v>0</v>
      </c>
      <c r="AM53" s="2">
        <f t="shared" si="31"/>
        <v>-6</v>
      </c>
      <c r="AN53" s="2">
        <f t="shared" si="31"/>
        <v>0</v>
      </c>
      <c r="AO53" s="2">
        <f t="shared" si="31"/>
        <v>0</v>
      </c>
      <c r="AP53" s="2">
        <f t="shared" si="31"/>
        <v>0</v>
      </c>
      <c r="AQ53" s="2">
        <f t="shared" si="31"/>
        <v>0</v>
      </c>
      <c r="AR53" s="2">
        <f t="shared" si="31"/>
        <v>-430.13000000000011</v>
      </c>
      <c r="AS53" s="2">
        <f t="shared" si="31"/>
        <v>0</v>
      </c>
      <c r="AT53" s="2">
        <f t="shared" si="30"/>
        <v>0</v>
      </c>
      <c r="AU53" s="2">
        <f t="shared" si="30"/>
        <v>0</v>
      </c>
      <c r="AV53" s="29">
        <f t="shared" si="30"/>
        <v>0</v>
      </c>
      <c r="AW53" s="30">
        <f t="shared" si="30"/>
        <v>0</v>
      </c>
      <c r="AX53" s="31">
        <f t="shared" si="30"/>
        <v>0</v>
      </c>
      <c r="AY53" s="38">
        <f t="shared" si="33"/>
        <v>-0.46153846153846156</v>
      </c>
      <c r="AZ53" s="38" t="str">
        <f t="shared" si="33"/>
        <v/>
      </c>
      <c r="BA53" s="38" t="str">
        <f t="shared" si="33"/>
        <v/>
      </c>
      <c r="BB53" s="38" t="str">
        <f t="shared" si="32"/>
        <v/>
      </c>
      <c r="BC53" s="38" t="str">
        <f t="shared" si="32"/>
        <v/>
      </c>
      <c r="BD53" s="38">
        <f t="shared" si="32"/>
        <v>-0.2717834982497378</v>
      </c>
      <c r="BE53" s="38" t="str">
        <f t="shared" si="32"/>
        <v/>
      </c>
      <c r="BF53" s="38" t="str">
        <f t="shared" si="32"/>
        <v/>
      </c>
      <c r="BG53" s="38" t="str">
        <f t="shared" si="32"/>
        <v/>
      </c>
      <c r="BH53" s="39" t="str">
        <f t="shared" si="32"/>
        <v/>
      </c>
      <c r="BI53" s="76" t="str">
        <f t="shared" si="32"/>
        <v/>
      </c>
      <c r="BJ53" s="40" t="str">
        <f t="shared" si="32"/>
        <v/>
      </c>
      <c r="BK53" s="119">
        <f t="shared" si="27"/>
        <v>164.64142857142858</v>
      </c>
      <c r="BL53" s="120" t="str">
        <f t="shared" si="27"/>
        <v/>
      </c>
      <c r="BM53" s="120" t="str">
        <f t="shared" si="27"/>
        <v/>
      </c>
      <c r="BN53" s="120" t="str">
        <f t="shared" si="27"/>
        <v/>
      </c>
      <c r="BO53" s="121" t="str">
        <f t="shared" si="27"/>
        <v/>
      </c>
      <c r="BP53" s="119">
        <f t="shared" si="28"/>
        <v>121.74000000000001</v>
      </c>
      <c r="BQ53" s="120" t="str">
        <f t="shared" si="28"/>
        <v/>
      </c>
      <c r="BR53" s="120" t="str">
        <f t="shared" si="28"/>
        <v/>
      </c>
      <c r="BS53" s="120" t="str">
        <f t="shared" si="28"/>
        <v/>
      </c>
      <c r="BT53" s="121" t="str">
        <f t="shared" si="28"/>
        <v/>
      </c>
      <c r="BU53" s="119">
        <f t="shared" si="29"/>
        <v>42.901428571428568</v>
      </c>
      <c r="BV53" s="120" t="str">
        <f t="shared" si="29"/>
        <v/>
      </c>
      <c r="BW53" s="121" t="str">
        <f t="shared" si="29"/>
        <v/>
      </c>
      <c r="BX53" s="120" t="str">
        <f t="shared" si="29"/>
        <v/>
      </c>
      <c r="BY53" s="121" t="str">
        <f t="shared" si="29"/>
        <v/>
      </c>
    </row>
    <row r="54" spans="1:77" x14ac:dyDescent="0.2">
      <c r="A54" t="s">
        <v>46</v>
      </c>
      <c r="B54" t="s">
        <v>46</v>
      </c>
      <c r="C54" t="s">
        <v>56</v>
      </c>
      <c r="D54" t="s">
        <v>56</v>
      </c>
      <c r="E54" t="s">
        <v>52</v>
      </c>
      <c r="F54" s="4">
        <f t="shared" si="24"/>
        <v>46059</v>
      </c>
      <c r="G54" t="s">
        <v>40</v>
      </c>
      <c r="H54" s="28">
        <v>9</v>
      </c>
      <c r="I54" s="138">
        <v>0</v>
      </c>
      <c r="J54" s="138">
        <v>0</v>
      </c>
      <c r="K54" s="2">
        <v>0</v>
      </c>
      <c r="L54" s="2">
        <v>0</v>
      </c>
      <c r="M54" s="2">
        <v>1245.58</v>
      </c>
      <c r="N54" s="2">
        <v>0</v>
      </c>
      <c r="O54" s="2">
        <v>0</v>
      </c>
      <c r="P54" s="2">
        <v>0</v>
      </c>
      <c r="Q54" s="29">
        <v>0</v>
      </c>
      <c r="R54" s="30">
        <f t="shared" si="16"/>
        <v>0</v>
      </c>
      <c r="S54" s="30">
        <f t="shared" si="17"/>
        <v>0</v>
      </c>
      <c r="T54" t="s">
        <v>49</v>
      </c>
      <c r="U54" t="s">
        <v>49</v>
      </c>
      <c r="V54" t="s">
        <v>56</v>
      </c>
      <c r="W54" t="s">
        <v>56</v>
      </c>
      <c r="X54" t="s">
        <v>52</v>
      </c>
      <c r="Y54" s="4">
        <f t="shared" si="25"/>
        <v>45695</v>
      </c>
      <c r="Z54" t="s">
        <v>40</v>
      </c>
      <c r="AA54" s="28">
        <v>16</v>
      </c>
      <c r="AB54" s="138">
        <v>0</v>
      </c>
      <c r="AC54" s="138">
        <v>0</v>
      </c>
      <c r="AD54" s="2">
        <v>0</v>
      </c>
      <c r="AE54" s="2">
        <v>0</v>
      </c>
      <c r="AF54" s="2">
        <v>1792.69</v>
      </c>
      <c r="AG54" s="2">
        <v>0</v>
      </c>
      <c r="AH54" s="2">
        <v>0</v>
      </c>
      <c r="AI54" s="2">
        <v>0</v>
      </c>
      <c r="AJ54" s="29">
        <v>0</v>
      </c>
      <c r="AK54" s="30">
        <f t="shared" si="18"/>
        <v>0</v>
      </c>
      <c r="AL54" s="30">
        <f t="shared" si="19"/>
        <v>0</v>
      </c>
      <c r="AM54" s="2">
        <f t="shared" si="31"/>
        <v>-7</v>
      </c>
      <c r="AN54" s="2">
        <f t="shared" si="31"/>
        <v>0</v>
      </c>
      <c r="AO54" s="2">
        <f t="shared" si="31"/>
        <v>0</v>
      </c>
      <c r="AP54" s="2">
        <f t="shared" si="31"/>
        <v>0</v>
      </c>
      <c r="AQ54" s="2">
        <f t="shared" si="31"/>
        <v>0</v>
      </c>
      <c r="AR54" s="2">
        <f t="shared" si="31"/>
        <v>-547.11000000000013</v>
      </c>
      <c r="AS54" s="2">
        <f t="shared" si="31"/>
        <v>0</v>
      </c>
      <c r="AT54" s="2">
        <f t="shared" si="30"/>
        <v>0</v>
      </c>
      <c r="AU54" s="2">
        <f t="shared" si="30"/>
        <v>0</v>
      </c>
      <c r="AV54" s="29">
        <f t="shared" si="30"/>
        <v>0</v>
      </c>
      <c r="AW54" s="30">
        <f t="shared" si="30"/>
        <v>0</v>
      </c>
      <c r="AX54" s="31">
        <f t="shared" si="30"/>
        <v>0</v>
      </c>
      <c r="AY54" s="38">
        <f t="shared" si="33"/>
        <v>-0.4375</v>
      </c>
      <c r="AZ54" s="38" t="str">
        <f t="shared" si="33"/>
        <v/>
      </c>
      <c r="BA54" s="38" t="str">
        <f t="shared" si="33"/>
        <v/>
      </c>
      <c r="BB54" s="38" t="str">
        <f t="shared" si="32"/>
        <v/>
      </c>
      <c r="BC54" s="38" t="str">
        <f t="shared" si="32"/>
        <v/>
      </c>
      <c r="BD54" s="38">
        <f t="shared" si="32"/>
        <v>-0.30518940809621303</v>
      </c>
      <c r="BE54" s="38" t="str">
        <f t="shared" si="32"/>
        <v/>
      </c>
      <c r="BF54" s="38" t="str">
        <f t="shared" si="32"/>
        <v/>
      </c>
      <c r="BG54" s="38" t="str">
        <f t="shared" si="32"/>
        <v/>
      </c>
      <c r="BH54" s="39" t="str">
        <f t="shared" si="32"/>
        <v/>
      </c>
      <c r="BI54" s="76" t="str">
        <f t="shared" si="32"/>
        <v/>
      </c>
      <c r="BJ54" s="40" t="str">
        <f t="shared" si="32"/>
        <v/>
      </c>
      <c r="BK54" s="119">
        <f t="shared" si="27"/>
        <v>138.39777777777778</v>
      </c>
      <c r="BL54" s="120" t="str">
        <f t="shared" si="27"/>
        <v/>
      </c>
      <c r="BM54" s="120" t="str">
        <f t="shared" si="27"/>
        <v/>
      </c>
      <c r="BN54" s="120" t="str">
        <f t="shared" si="27"/>
        <v/>
      </c>
      <c r="BO54" s="121" t="str">
        <f t="shared" si="27"/>
        <v/>
      </c>
      <c r="BP54" s="119">
        <f t="shared" si="28"/>
        <v>112.043125</v>
      </c>
      <c r="BQ54" s="120" t="str">
        <f t="shared" si="28"/>
        <v/>
      </c>
      <c r="BR54" s="120" t="str">
        <f t="shared" si="28"/>
        <v/>
      </c>
      <c r="BS54" s="120" t="str">
        <f t="shared" si="28"/>
        <v/>
      </c>
      <c r="BT54" s="121" t="str">
        <f t="shared" si="28"/>
        <v/>
      </c>
      <c r="BU54" s="119">
        <f t="shared" si="29"/>
        <v>26.354652777777773</v>
      </c>
      <c r="BV54" s="120" t="str">
        <f t="shared" si="29"/>
        <v/>
      </c>
      <c r="BW54" s="121" t="str">
        <f t="shared" si="29"/>
        <v/>
      </c>
      <c r="BX54" s="120" t="str">
        <f t="shared" si="29"/>
        <v/>
      </c>
      <c r="BY54" s="121" t="str">
        <f t="shared" si="29"/>
        <v/>
      </c>
    </row>
    <row r="55" spans="1:77" ht="13.5" thickBot="1" x14ac:dyDescent="0.25">
      <c r="A55" t="s">
        <v>46</v>
      </c>
      <c r="B55" t="s">
        <v>46</v>
      </c>
      <c r="C55" t="s">
        <v>56</v>
      </c>
      <c r="D55" t="s">
        <v>56</v>
      </c>
      <c r="E55" t="s">
        <v>52</v>
      </c>
      <c r="F55" s="59">
        <f t="shared" si="24"/>
        <v>46060</v>
      </c>
      <c r="G55" s="42" t="s">
        <v>41</v>
      </c>
      <c r="H55" s="43">
        <v>9</v>
      </c>
      <c r="I55" s="44">
        <v>0</v>
      </c>
      <c r="J55" s="44">
        <v>0</v>
      </c>
      <c r="K55" s="44">
        <v>0</v>
      </c>
      <c r="L55" s="44">
        <v>0</v>
      </c>
      <c r="M55" s="44">
        <v>1242.46</v>
      </c>
      <c r="N55" s="44">
        <v>0</v>
      </c>
      <c r="O55" s="44">
        <v>0</v>
      </c>
      <c r="P55" s="44">
        <v>0</v>
      </c>
      <c r="Q55" s="45">
        <v>0</v>
      </c>
      <c r="R55" s="46">
        <f t="shared" si="16"/>
        <v>0</v>
      </c>
      <c r="S55" s="46">
        <f t="shared" si="17"/>
        <v>0</v>
      </c>
      <c r="T55" t="s">
        <v>49</v>
      </c>
      <c r="U55" t="s">
        <v>49</v>
      </c>
      <c r="V55" t="s">
        <v>56</v>
      </c>
      <c r="W55" t="s">
        <v>56</v>
      </c>
      <c r="X55" t="s">
        <v>52</v>
      </c>
      <c r="Y55" s="59">
        <f t="shared" si="25"/>
        <v>45696</v>
      </c>
      <c r="Z55" s="42" t="s">
        <v>41</v>
      </c>
      <c r="AA55" s="43">
        <v>9</v>
      </c>
      <c r="AB55" s="44">
        <v>0</v>
      </c>
      <c r="AC55" s="44">
        <v>0</v>
      </c>
      <c r="AD55" s="44">
        <v>0</v>
      </c>
      <c r="AE55" s="44">
        <v>0</v>
      </c>
      <c r="AF55" s="44">
        <v>1263.5</v>
      </c>
      <c r="AG55" s="44">
        <v>0</v>
      </c>
      <c r="AH55" s="44">
        <v>0</v>
      </c>
      <c r="AI55" s="44">
        <v>0</v>
      </c>
      <c r="AJ55" s="45">
        <v>0</v>
      </c>
      <c r="AK55" s="46">
        <f t="shared" si="18"/>
        <v>0</v>
      </c>
      <c r="AL55" s="46">
        <f t="shared" si="19"/>
        <v>0</v>
      </c>
      <c r="AM55" s="44">
        <f t="shared" si="31"/>
        <v>0</v>
      </c>
      <c r="AN55" s="44">
        <f t="shared" si="31"/>
        <v>0</v>
      </c>
      <c r="AO55" s="44">
        <f t="shared" si="31"/>
        <v>0</v>
      </c>
      <c r="AP55" s="44">
        <f t="shared" si="31"/>
        <v>0</v>
      </c>
      <c r="AQ55" s="44">
        <f t="shared" si="31"/>
        <v>0</v>
      </c>
      <c r="AR55" s="44">
        <f t="shared" si="31"/>
        <v>-21.039999999999964</v>
      </c>
      <c r="AS55" s="44">
        <f t="shared" si="31"/>
        <v>0</v>
      </c>
      <c r="AT55" s="44">
        <f t="shared" si="30"/>
        <v>0</v>
      </c>
      <c r="AU55" s="44">
        <f t="shared" si="30"/>
        <v>0</v>
      </c>
      <c r="AV55" s="45">
        <f t="shared" si="30"/>
        <v>0</v>
      </c>
      <c r="AW55" s="46">
        <f t="shared" si="30"/>
        <v>0</v>
      </c>
      <c r="AX55" s="47">
        <f t="shared" si="30"/>
        <v>0</v>
      </c>
      <c r="AY55" s="56">
        <f t="shared" si="33"/>
        <v>0</v>
      </c>
      <c r="AZ55" s="56" t="str">
        <f t="shared" si="33"/>
        <v/>
      </c>
      <c r="BA55" s="56" t="str">
        <f t="shared" si="33"/>
        <v/>
      </c>
      <c r="BB55" s="56" t="str">
        <f t="shared" si="32"/>
        <v/>
      </c>
      <c r="BC55" s="56" t="str">
        <f t="shared" si="32"/>
        <v/>
      </c>
      <c r="BD55" s="56">
        <f t="shared" si="32"/>
        <v>-1.665215670755834E-2</v>
      </c>
      <c r="BE55" s="56" t="str">
        <f t="shared" si="32"/>
        <v/>
      </c>
      <c r="BF55" s="56" t="str">
        <f t="shared" si="32"/>
        <v/>
      </c>
      <c r="BG55" s="56" t="str">
        <f t="shared" si="32"/>
        <v/>
      </c>
      <c r="BH55" s="57" t="str">
        <f t="shared" si="32"/>
        <v/>
      </c>
      <c r="BI55" s="81" t="str">
        <f t="shared" si="32"/>
        <v/>
      </c>
      <c r="BJ55" s="58" t="str">
        <f t="shared" si="32"/>
        <v/>
      </c>
      <c r="BK55" s="122">
        <f t="shared" si="27"/>
        <v>138.05111111111111</v>
      </c>
      <c r="BL55" s="123" t="str">
        <f t="shared" si="27"/>
        <v/>
      </c>
      <c r="BM55" s="123" t="str">
        <f t="shared" si="27"/>
        <v/>
      </c>
      <c r="BN55" s="123" t="str">
        <f t="shared" si="27"/>
        <v/>
      </c>
      <c r="BO55" s="124" t="str">
        <f t="shared" si="27"/>
        <v/>
      </c>
      <c r="BP55" s="122">
        <f t="shared" si="28"/>
        <v>140.38888888888889</v>
      </c>
      <c r="BQ55" s="123" t="str">
        <f t="shared" si="28"/>
        <v/>
      </c>
      <c r="BR55" s="123" t="str">
        <f t="shared" si="28"/>
        <v/>
      </c>
      <c r="BS55" s="123" t="str">
        <f t="shared" si="28"/>
        <v/>
      </c>
      <c r="BT55" s="124" t="str">
        <f t="shared" si="28"/>
        <v/>
      </c>
      <c r="BU55" s="122">
        <f t="shared" si="29"/>
        <v>-2.3377777777777737</v>
      </c>
      <c r="BV55" s="123" t="str">
        <f t="shared" si="29"/>
        <v/>
      </c>
      <c r="BW55" s="124" t="str">
        <f t="shared" si="29"/>
        <v/>
      </c>
      <c r="BX55" s="123" t="str">
        <f t="shared" si="29"/>
        <v/>
      </c>
      <c r="BY55" s="124" t="str">
        <f t="shared" si="29"/>
        <v/>
      </c>
    </row>
    <row r="56" spans="1:77" x14ac:dyDescent="0.2">
      <c r="A56" t="s">
        <v>46</v>
      </c>
      <c r="B56" t="s">
        <v>46</v>
      </c>
      <c r="C56" t="s">
        <v>56</v>
      </c>
      <c r="D56" t="s">
        <v>56</v>
      </c>
      <c r="E56" t="s">
        <v>53</v>
      </c>
      <c r="F56" s="4">
        <f t="shared" si="24"/>
        <v>46061</v>
      </c>
      <c r="G56" t="s">
        <v>35</v>
      </c>
      <c r="H56" s="28">
        <v>1</v>
      </c>
      <c r="I56" s="138">
        <v>0</v>
      </c>
      <c r="J56" s="138">
        <v>0</v>
      </c>
      <c r="K56" s="2">
        <v>0</v>
      </c>
      <c r="L56" s="2">
        <v>0</v>
      </c>
      <c r="M56" s="2">
        <v>158.86000000000001</v>
      </c>
      <c r="N56" s="2">
        <v>0</v>
      </c>
      <c r="O56" s="2">
        <v>0</v>
      </c>
      <c r="P56" s="2">
        <v>0</v>
      </c>
      <c r="Q56" s="29">
        <v>0</v>
      </c>
      <c r="R56" s="30">
        <f t="shared" si="16"/>
        <v>0</v>
      </c>
      <c r="S56" s="30">
        <f t="shared" si="17"/>
        <v>0</v>
      </c>
      <c r="T56" t="s">
        <v>49</v>
      </c>
      <c r="U56" t="s">
        <v>49</v>
      </c>
      <c r="V56" t="s">
        <v>56</v>
      </c>
      <c r="W56" t="s">
        <v>56</v>
      </c>
      <c r="X56" t="s">
        <v>53</v>
      </c>
      <c r="Y56" s="4">
        <f t="shared" si="25"/>
        <v>45697</v>
      </c>
      <c r="Z56" t="s">
        <v>35</v>
      </c>
      <c r="AA56" s="28">
        <v>5</v>
      </c>
      <c r="AB56" s="138">
        <v>0</v>
      </c>
      <c r="AC56" s="138">
        <v>0</v>
      </c>
      <c r="AD56" s="2">
        <v>0</v>
      </c>
      <c r="AE56" s="2">
        <v>0</v>
      </c>
      <c r="AF56" s="2">
        <v>419.76</v>
      </c>
      <c r="AG56" s="2">
        <v>0</v>
      </c>
      <c r="AH56" s="2">
        <v>0</v>
      </c>
      <c r="AI56" s="2">
        <v>0</v>
      </c>
      <c r="AJ56" s="29">
        <v>0</v>
      </c>
      <c r="AK56" s="30">
        <f t="shared" si="18"/>
        <v>0</v>
      </c>
      <c r="AL56" s="30">
        <f t="shared" si="19"/>
        <v>0</v>
      </c>
      <c r="AM56" s="2">
        <f t="shared" si="31"/>
        <v>-4</v>
      </c>
      <c r="AN56" s="2">
        <f t="shared" si="31"/>
        <v>0</v>
      </c>
      <c r="AO56" s="2">
        <f t="shared" si="31"/>
        <v>0</v>
      </c>
      <c r="AP56" s="2">
        <f t="shared" si="31"/>
        <v>0</v>
      </c>
      <c r="AQ56" s="2">
        <f t="shared" si="31"/>
        <v>0</v>
      </c>
      <c r="AR56" s="2">
        <f t="shared" si="31"/>
        <v>-260.89999999999998</v>
      </c>
      <c r="AS56" s="2">
        <f t="shared" si="31"/>
        <v>0</v>
      </c>
      <c r="AT56" s="2">
        <f t="shared" si="30"/>
        <v>0</v>
      </c>
      <c r="AU56" s="2">
        <f t="shared" si="30"/>
        <v>0</v>
      </c>
      <c r="AV56" s="29">
        <f t="shared" si="30"/>
        <v>0</v>
      </c>
      <c r="AW56" s="30">
        <f t="shared" si="30"/>
        <v>0</v>
      </c>
      <c r="AX56" s="31">
        <f t="shared" si="30"/>
        <v>0</v>
      </c>
      <c r="AY56" s="38">
        <f t="shared" si="33"/>
        <v>-0.8</v>
      </c>
      <c r="AZ56" s="38" t="str">
        <f t="shared" si="33"/>
        <v/>
      </c>
      <c r="BA56" s="38" t="str">
        <f t="shared" si="33"/>
        <v/>
      </c>
      <c r="BB56" s="38" t="str">
        <f t="shared" si="32"/>
        <v/>
      </c>
      <c r="BC56" s="38" t="str">
        <f t="shared" si="32"/>
        <v/>
      </c>
      <c r="BD56" s="38">
        <f t="shared" si="32"/>
        <v>-0.62154564513055077</v>
      </c>
      <c r="BE56" s="38" t="str">
        <f t="shared" si="32"/>
        <v/>
      </c>
      <c r="BF56" s="38" t="str">
        <f t="shared" si="32"/>
        <v/>
      </c>
      <c r="BG56" s="38" t="str">
        <f t="shared" si="32"/>
        <v/>
      </c>
      <c r="BH56" s="39" t="str">
        <f t="shared" si="32"/>
        <v/>
      </c>
      <c r="BI56" s="76" t="str">
        <f t="shared" si="32"/>
        <v/>
      </c>
      <c r="BJ56" s="40" t="str">
        <f t="shared" si="32"/>
        <v/>
      </c>
      <c r="BK56" s="116">
        <f t="shared" si="27"/>
        <v>158.86000000000001</v>
      </c>
      <c r="BL56" s="117" t="str">
        <f t="shared" si="27"/>
        <v/>
      </c>
      <c r="BM56" s="117" t="str">
        <f t="shared" si="27"/>
        <v/>
      </c>
      <c r="BN56" s="117" t="str">
        <f t="shared" si="27"/>
        <v/>
      </c>
      <c r="BO56" s="118" t="str">
        <f t="shared" si="27"/>
        <v/>
      </c>
      <c r="BP56" s="116">
        <f t="shared" si="28"/>
        <v>83.951999999999998</v>
      </c>
      <c r="BQ56" s="117" t="str">
        <f t="shared" si="28"/>
        <v/>
      </c>
      <c r="BR56" s="117" t="str">
        <f t="shared" si="28"/>
        <v/>
      </c>
      <c r="BS56" s="117" t="str">
        <f t="shared" si="28"/>
        <v/>
      </c>
      <c r="BT56" s="118" t="str">
        <f t="shared" si="28"/>
        <v/>
      </c>
      <c r="BU56" s="116">
        <f t="shared" si="29"/>
        <v>74.908000000000015</v>
      </c>
      <c r="BV56" s="117" t="str">
        <f t="shared" si="29"/>
        <v/>
      </c>
      <c r="BW56" s="118" t="str">
        <f t="shared" si="29"/>
        <v/>
      </c>
      <c r="BX56" s="117" t="str">
        <f t="shared" si="29"/>
        <v/>
      </c>
      <c r="BY56" s="118" t="str">
        <f t="shared" si="29"/>
        <v/>
      </c>
    </row>
    <row r="57" spans="1:77" x14ac:dyDescent="0.2">
      <c r="A57" t="s">
        <v>46</v>
      </c>
      <c r="B57" t="s">
        <v>46</v>
      </c>
      <c r="C57" t="s">
        <v>56</v>
      </c>
      <c r="D57" t="s">
        <v>56</v>
      </c>
      <c r="E57" t="s">
        <v>53</v>
      </c>
      <c r="F57" s="4">
        <f t="shared" si="24"/>
        <v>46062</v>
      </c>
      <c r="G57" t="s">
        <v>36</v>
      </c>
      <c r="H57" s="28">
        <v>5</v>
      </c>
      <c r="I57" s="138">
        <v>0</v>
      </c>
      <c r="J57" s="138">
        <v>0</v>
      </c>
      <c r="K57" s="2">
        <v>0</v>
      </c>
      <c r="L57" s="2">
        <v>0</v>
      </c>
      <c r="M57" s="2">
        <v>743.26</v>
      </c>
      <c r="N57" s="2">
        <v>0</v>
      </c>
      <c r="O57" s="2">
        <v>0</v>
      </c>
      <c r="P57" s="2">
        <v>0</v>
      </c>
      <c r="Q57" s="29">
        <v>0</v>
      </c>
      <c r="R57" s="30">
        <f t="shared" si="16"/>
        <v>0</v>
      </c>
      <c r="S57" s="30">
        <f t="shared" si="17"/>
        <v>0</v>
      </c>
      <c r="T57" t="s">
        <v>49</v>
      </c>
      <c r="U57" t="s">
        <v>49</v>
      </c>
      <c r="V57" t="s">
        <v>56</v>
      </c>
      <c r="W57" t="s">
        <v>56</v>
      </c>
      <c r="X57" t="s">
        <v>53</v>
      </c>
      <c r="Y57" s="4">
        <f t="shared" si="25"/>
        <v>45698</v>
      </c>
      <c r="Z57" t="s">
        <v>36</v>
      </c>
      <c r="AA57" s="28">
        <v>6</v>
      </c>
      <c r="AB57" s="138">
        <v>0</v>
      </c>
      <c r="AC57" s="138">
        <v>0</v>
      </c>
      <c r="AD57" s="2">
        <v>0</v>
      </c>
      <c r="AE57" s="2">
        <v>0</v>
      </c>
      <c r="AF57" s="2">
        <v>875.78</v>
      </c>
      <c r="AG57" s="2">
        <v>0</v>
      </c>
      <c r="AH57" s="2">
        <v>0</v>
      </c>
      <c r="AI57" s="2">
        <v>0</v>
      </c>
      <c r="AJ57" s="29">
        <v>0</v>
      </c>
      <c r="AK57" s="30">
        <f t="shared" si="18"/>
        <v>0</v>
      </c>
      <c r="AL57" s="30">
        <f t="shared" si="19"/>
        <v>0</v>
      </c>
      <c r="AM57" s="2">
        <f t="shared" si="31"/>
        <v>-1</v>
      </c>
      <c r="AN57" s="2">
        <f t="shared" si="31"/>
        <v>0</v>
      </c>
      <c r="AO57" s="2">
        <f t="shared" si="31"/>
        <v>0</v>
      </c>
      <c r="AP57" s="2">
        <f t="shared" si="31"/>
        <v>0</v>
      </c>
      <c r="AQ57" s="2">
        <f t="shared" si="31"/>
        <v>0</v>
      </c>
      <c r="AR57" s="2">
        <f t="shared" si="31"/>
        <v>-132.51999999999998</v>
      </c>
      <c r="AS57" s="2">
        <f t="shared" si="31"/>
        <v>0</v>
      </c>
      <c r="AT57" s="2">
        <f t="shared" si="30"/>
        <v>0</v>
      </c>
      <c r="AU57" s="2">
        <f t="shared" si="30"/>
        <v>0</v>
      </c>
      <c r="AV57" s="29">
        <f t="shared" si="30"/>
        <v>0</v>
      </c>
      <c r="AW57" s="30">
        <f t="shared" si="30"/>
        <v>0</v>
      </c>
      <c r="AX57" s="31">
        <f t="shared" si="30"/>
        <v>0</v>
      </c>
      <c r="AY57" s="38">
        <f t="shared" si="33"/>
        <v>-0.16666666666666666</v>
      </c>
      <c r="AZ57" s="38" t="str">
        <f t="shared" si="33"/>
        <v/>
      </c>
      <c r="BA57" s="38" t="str">
        <f t="shared" si="33"/>
        <v/>
      </c>
      <c r="BB57" s="38" t="str">
        <f t="shared" si="32"/>
        <v/>
      </c>
      <c r="BC57" s="38" t="str">
        <f t="shared" si="32"/>
        <v/>
      </c>
      <c r="BD57" s="38">
        <f t="shared" si="32"/>
        <v>-0.15131654068373335</v>
      </c>
      <c r="BE57" s="38" t="str">
        <f t="shared" si="32"/>
        <v/>
      </c>
      <c r="BF57" s="38" t="str">
        <f t="shared" si="32"/>
        <v/>
      </c>
      <c r="BG57" s="38" t="str">
        <f t="shared" si="32"/>
        <v/>
      </c>
      <c r="BH57" s="39" t="str">
        <f t="shared" si="32"/>
        <v/>
      </c>
      <c r="BI57" s="76" t="str">
        <f t="shared" si="32"/>
        <v/>
      </c>
      <c r="BJ57" s="40" t="str">
        <f t="shared" si="32"/>
        <v/>
      </c>
      <c r="BK57" s="119">
        <f t="shared" si="27"/>
        <v>148.65199999999999</v>
      </c>
      <c r="BL57" s="120" t="str">
        <f t="shared" si="27"/>
        <v/>
      </c>
      <c r="BM57" s="120" t="str">
        <f t="shared" si="27"/>
        <v/>
      </c>
      <c r="BN57" s="120" t="str">
        <f t="shared" si="27"/>
        <v/>
      </c>
      <c r="BO57" s="121" t="str">
        <f t="shared" si="27"/>
        <v/>
      </c>
      <c r="BP57" s="119">
        <f t="shared" si="28"/>
        <v>145.96333333333334</v>
      </c>
      <c r="BQ57" s="120" t="str">
        <f t="shared" si="28"/>
        <v/>
      </c>
      <c r="BR57" s="120" t="str">
        <f t="shared" si="28"/>
        <v/>
      </c>
      <c r="BS57" s="120" t="str">
        <f t="shared" si="28"/>
        <v/>
      </c>
      <c r="BT57" s="121" t="str">
        <f t="shared" si="28"/>
        <v/>
      </c>
      <c r="BU57" s="119">
        <f t="shared" si="29"/>
        <v>2.6886666666666486</v>
      </c>
      <c r="BV57" s="120" t="str">
        <f t="shared" si="29"/>
        <v/>
      </c>
      <c r="BW57" s="121" t="str">
        <f t="shared" si="29"/>
        <v/>
      </c>
      <c r="BX57" s="120" t="str">
        <f t="shared" si="29"/>
        <v/>
      </c>
      <c r="BY57" s="121" t="str">
        <f t="shared" si="29"/>
        <v/>
      </c>
    </row>
    <row r="58" spans="1:77" x14ac:dyDescent="0.2">
      <c r="A58" t="s">
        <v>46</v>
      </c>
      <c r="B58" t="s">
        <v>46</v>
      </c>
      <c r="C58" t="s">
        <v>56</v>
      </c>
      <c r="D58" t="s">
        <v>56</v>
      </c>
      <c r="E58" t="s">
        <v>53</v>
      </c>
      <c r="F58" s="4">
        <f t="shared" si="24"/>
        <v>46063</v>
      </c>
      <c r="G58" t="s">
        <v>37</v>
      </c>
      <c r="H58" s="28">
        <v>3</v>
      </c>
      <c r="I58" s="138">
        <v>0</v>
      </c>
      <c r="J58" s="138">
        <v>0</v>
      </c>
      <c r="K58" s="2">
        <v>0</v>
      </c>
      <c r="L58" s="2">
        <v>0</v>
      </c>
      <c r="M58" s="2">
        <v>1123.17</v>
      </c>
      <c r="N58" s="2">
        <v>0</v>
      </c>
      <c r="O58" s="2">
        <v>0</v>
      </c>
      <c r="P58" s="2">
        <v>0</v>
      </c>
      <c r="Q58" s="29">
        <v>0</v>
      </c>
      <c r="R58" s="30">
        <f t="shared" si="16"/>
        <v>0</v>
      </c>
      <c r="S58" s="30">
        <f t="shared" si="17"/>
        <v>0</v>
      </c>
      <c r="T58" t="s">
        <v>49</v>
      </c>
      <c r="U58" t="s">
        <v>49</v>
      </c>
      <c r="V58" t="s">
        <v>56</v>
      </c>
      <c r="W58" t="s">
        <v>56</v>
      </c>
      <c r="X58" t="s">
        <v>53</v>
      </c>
      <c r="Y58" s="4">
        <f t="shared" si="25"/>
        <v>45699</v>
      </c>
      <c r="Z58" t="s">
        <v>37</v>
      </c>
      <c r="AA58" s="28">
        <v>8</v>
      </c>
      <c r="AB58" s="138">
        <v>0</v>
      </c>
      <c r="AC58" s="138">
        <v>0</v>
      </c>
      <c r="AD58" s="2">
        <v>0</v>
      </c>
      <c r="AE58" s="2">
        <v>0</v>
      </c>
      <c r="AF58" s="2">
        <v>772.25</v>
      </c>
      <c r="AG58" s="2">
        <v>0</v>
      </c>
      <c r="AH58" s="2">
        <v>0</v>
      </c>
      <c r="AI58" s="2">
        <v>0</v>
      </c>
      <c r="AJ58" s="29">
        <v>0</v>
      </c>
      <c r="AK58" s="30">
        <f t="shared" si="18"/>
        <v>0</v>
      </c>
      <c r="AL58" s="30">
        <f t="shared" si="19"/>
        <v>0</v>
      </c>
      <c r="AM58" s="2">
        <f t="shared" si="31"/>
        <v>-5</v>
      </c>
      <c r="AN58" s="2">
        <f t="shared" si="31"/>
        <v>0</v>
      </c>
      <c r="AO58" s="2">
        <f t="shared" si="31"/>
        <v>0</v>
      </c>
      <c r="AP58" s="2">
        <f t="shared" si="31"/>
        <v>0</v>
      </c>
      <c r="AQ58" s="2">
        <f t="shared" si="31"/>
        <v>0</v>
      </c>
      <c r="AR58" s="2">
        <f t="shared" si="31"/>
        <v>350.92000000000007</v>
      </c>
      <c r="AS58" s="2">
        <f t="shared" si="31"/>
        <v>0</v>
      </c>
      <c r="AT58" s="2">
        <f t="shared" si="30"/>
        <v>0</v>
      </c>
      <c r="AU58" s="2">
        <f t="shared" si="30"/>
        <v>0</v>
      </c>
      <c r="AV58" s="29">
        <f t="shared" si="30"/>
        <v>0</v>
      </c>
      <c r="AW58" s="30">
        <f t="shared" si="30"/>
        <v>0</v>
      </c>
      <c r="AX58" s="31">
        <f t="shared" si="30"/>
        <v>0</v>
      </c>
      <c r="AY58" s="38">
        <f t="shared" si="33"/>
        <v>-0.625</v>
      </c>
      <c r="AZ58" s="38" t="str">
        <f t="shared" si="33"/>
        <v/>
      </c>
      <c r="BA58" s="38" t="str">
        <f t="shared" si="33"/>
        <v/>
      </c>
      <c r="BB58" s="38" t="str">
        <f t="shared" si="32"/>
        <v/>
      </c>
      <c r="BC58" s="38" t="str">
        <f t="shared" si="32"/>
        <v/>
      </c>
      <c r="BD58" s="38">
        <f t="shared" si="32"/>
        <v>0.45441243120751063</v>
      </c>
      <c r="BE58" s="38" t="str">
        <f t="shared" si="32"/>
        <v/>
      </c>
      <c r="BF58" s="38" t="str">
        <f t="shared" si="32"/>
        <v/>
      </c>
      <c r="BG58" s="38" t="str">
        <f t="shared" si="32"/>
        <v/>
      </c>
      <c r="BH58" s="39" t="str">
        <f t="shared" si="32"/>
        <v/>
      </c>
      <c r="BI58" s="76" t="str">
        <f t="shared" si="32"/>
        <v/>
      </c>
      <c r="BJ58" s="40" t="str">
        <f t="shared" si="32"/>
        <v/>
      </c>
      <c r="BK58" s="119">
        <f t="shared" si="27"/>
        <v>374.39000000000004</v>
      </c>
      <c r="BL58" s="120" t="str">
        <f t="shared" si="27"/>
        <v/>
      </c>
      <c r="BM58" s="120" t="str">
        <f t="shared" si="27"/>
        <v/>
      </c>
      <c r="BN58" s="120" t="str">
        <f t="shared" si="27"/>
        <v/>
      </c>
      <c r="BO58" s="121" t="str">
        <f t="shared" si="27"/>
        <v/>
      </c>
      <c r="BP58" s="119">
        <f t="shared" si="28"/>
        <v>96.53125</v>
      </c>
      <c r="BQ58" s="120" t="str">
        <f t="shared" si="28"/>
        <v/>
      </c>
      <c r="BR58" s="120" t="str">
        <f t="shared" si="28"/>
        <v/>
      </c>
      <c r="BS58" s="120" t="str">
        <f t="shared" si="28"/>
        <v/>
      </c>
      <c r="BT58" s="121" t="str">
        <f t="shared" si="28"/>
        <v/>
      </c>
      <c r="BU58" s="119">
        <f t="shared" si="29"/>
        <v>277.85875000000004</v>
      </c>
      <c r="BV58" s="120" t="str">
        <f t="shared" si="29"/>
        <v/>
      </c>
      <c r="BW58" s="121" t="str">
        <f t="shared" si="29"/>
        <v/>
      </c>
      <c r="BX58" s="120" t="str">
        <f t="shared" si="29"/>
        <v/>
      </c>
      <c r="BY58" s="121" t="str">
        <f t="shared" si="29"/>
        <v/>
      </c>
    </row>
    <row r="59" spans="1:77" x14ac:dyDescent="0.2">
      <c r="A59" t="s">
        <v>46</v>
      </c>
      <c r="B59" t="s">
        <v>46</v>
      </c>
      <c r="C59" t="s">
        <v>56</v>
      </c>
      <c r="D59" t="s">
        <v>56</v>
      </c>
      <c r="E59" t="s">
        <v>53</v>
      </c>
      <c r="F59" s="4">
        <f t="shared" si="24"/>
        <v>46064</v>
      </c>
      <c r="G59" t="s">
        <v>38</v>
      </c>
      <c r="H59" s="28">
        <v>5</v>
      </c>
      <c r="I59" s="138">
        <v>0</v>
      </c>
      <c r="J59" s="138">
        <v>0</v>
      </c>
      <c r="K59" s="2">
        <v>0</v>
      </c>
      <c r="L59" s="2">
        <v>0</v>
      </c>
      <c r="M59" s="2">
        <v>687.66</v>
      </c>
      <c r="N59" s="2">
        <v>0</v>
      </c>
      <c r="O59" s="2">
        <v>0</v>
      </c>
      <c r="P59" s="2">
        <v>0</v>
      </c>
      <c r="Q59" s="29">
        <v>0</v>
      </c>
      <c r="R59" s="30">
        <f t="shared" si="16"/>
        <v>0</v>
      </c>
      <c r="S59" s="30">
        <f t="shared" si="17"/>
        <v>0</v>
      </c>
      <c r="T59" t="s">
        <v>49</v>
      </c>
      <c r="U59" t="s">
        <v>49</v>
      </c>
      <c r="V59" t="s">
        <v>56</v>
      </c>
      <c r="W59" t="s">
        <v>56</v>
      </c>
      <c r="X59" t="s">
        <v>53</v>
      </c>
      <c r="Y59" s="4">
        <f t="shared" si="25"/>
        <v>45700</v>
      </c>
      <c r="Z59" t="s">
        <v>38</v>
      </c>
      <c r="AA59" s="28">
        <v>4</v>
      </c>
      <c r="AB59" s="138">
        <v>0</v>
      </c>
      <c r="AC59" s="138">
        <v>0</v>
      </c>
      <c r="AD59" s="2">
        <v>0</v>
      </c>
      <c r="AE59" s="2">
        <v>0</v>
      </c>
      <c r="AF59" s="2">
        <v>870</v>
      </c>
      <c r="AG59" s="2">
        <v>0</v>
      </c>
      <c r="AH59" s="2">
        <v>0</v>
      </c>
      <c r="AI59" s="2">
        <v>0</v>
      </c>
      <c r="AJ59" s="29">
        <v>0</v>
      </c>
      <c r="AK59" s="30">
        <f t="shared" si="18"/>
        <v>0</v>
      </c>
      <c r="AL59" s="30">
        <f t="shared" si="19"/>
        <v>0</v>
      </c>
      <c r="AM59" s="2">
        <f t="shared" si="31"/>
        <v>1</v>
      </c>
      <c r="AN59" s="2">
        <f t="shared" si="31"/>
        <v>0</v>
      </c>
      <c r="AO59" s="2">
        <f t="shared" si="31"/>
        <v>0</v>
      </c>
      <c r="AP59" s="2">
        <f t="shared" si="31"/>
        <v>0</v>
      </c>
      <c r="AQ59" s="2">
        <f t="shared" si="31"/>
        <v>0</v>
      </c>
      <c r="AR59" s="2">
        <f t="shared" si="31"/>
        <v>-182.34000000000003</v>
      </c>
      <c r="AS59" s="2">
        <f t="shared" si="31"/>
        <v>0</v>
      </c>
      <c r="AT59" s="2">
        <f t="shared" si="30"/>
        <v>0</v>
      </c>
      <c r="AU59" s="2">
        <f t="shared" si="30"/>
        <v>0</v>
      </c>
      <c r="AV59" s="29">
        <f t="shared" si="30"/>
        <v>0</v>
      </c>
      <c r="AW59" s="30">
        <f t="shared" si="30"/>
        <v>0</v>
      </c>
      <c r="AX59" s="31">
        <f t="shared" si="30"/>
        <v>0</v>
      </c>
      <c r="AY59" s="38">
        <f t="shared" si="33"/>
        <v>0.25</v>
      </c>
      <c r="AZ59" s="38" t="str">
        <f t="shared" si="33"/>
        <v/>
      </c>
      <c r="BA59" s="38" t="str">
        <f t="shared" si="33"/>
        <v/>
      </c>
      <c r="BB59" s="38" t="str">
        <f t="shared" si="32"/>
        <v/>
      </c>
      <c r="BC59" s="38" t="str">
        <f t="shared" si="32"/>
        <v/>
      </c>
      <c r="BD59" s="38">
        <f t="shared" si="32"/>
        <v>-0.20958620689655177</v>
      </c>
      <c r="BE59" s="38" t="str">
        <f t="shared" si="32"/>
        <v/>
      </c>
      <c r="BF59" s="38" t="str">
        <f t="shared" si="32"/>
        <v/>
      </c>
      <c r="BG59" s="38" t="str">
        <f t="shared" si="32"/>
        <v/>
      </c>
      <c r="BH59" s="39" t="str">
        <f t="shared" si="32"/>
        <v/>
      </c>
      <c r="BI59" s="76" t="str">
        <f t="shared" si="32"/>
        <v/>
      </c>
      <c r="BJ59" s="40" t="str">
        <f t="shared" si="32"/>
        <v/>
      </c>
      <c r="BK59" s="119">
        <f t="shared" si="27"/>
        <v>137.53199999999998</v>
      </c>
      <c r="BL59" s="120" t="str">
        <f t="shared" si="27"/>
        <v/>
      </c>
      <c r="BM59" s="120" t="str">
        <f t="shared" si="27"/>
        <v/>
      </c>
      <c r="BN59" s="120" t="str">
        <f t="shared" si="27"/>
        <v/>
      </c>
      <c r="BO59" s="121" t="str">
        <f t="shared" si="27"/>
        <v/>
      </c>
      <c r="BP59" s="119">
        <f t="shared" si="28"/>
        <v>217.5</v>
      </c>
      <c r="BQ59" s="120" t="str">
        <f t="shared" si="28"/>
        <v/>
      </c>
      <c r="BR59" s="120" t="str">
        <f t="shared" si="28"/>
        <v/>
      </c>
      <c r="BS59" s="120" t="str">
        <f t="shared" si="28"/>
        <v/>
      </c>
      <c r="BT59" s="121" t="str">
        <f t="shared" si="28"/>
        <v/>
      </c>
      <c r="BU59" s="119">
        <f t="shared" si="29"/>
        <v>-79.968000000000018</v>
      </c>
      <c r="BV59" s="120" t="str">
        <f t="shared" si="29"/>
        <v/>
      </c>
      <c r="BW59" s="121" t="str">
        <f t="shared" si="29"/>
        <v/>
      </c>
      <c r="BX59" s="120" t="str">
        <f t="shared" si="29"/>
        <v/>
      </c>
      <c r="BY59" s="121" t="str">
        <f t="shared" si="29"/>
        <v/>
      </c>
    </row>
    <row r="60" spans="1:77" x14ac:dyDescent="0.2">
      <c r="A60" t="s">
        <v>46</v>
      </c>
      <c r="B60" t="s">
        <v>46</v>
      </c>
      <c r="C60" t="s">
        <v>56</v>
      </c>
      <c r="D60" t="s">
        <v>56</v>
      </c>
      <c r="E60" t="s">
        <v>53</v>
      </c>
      <c r="F60" s="4">
        <f t="shared" si="24"/>
        <v>46065</v>
      </c>
      <c r="G60" t="s">
        <v>39</v>
      </c>
      <c r="H60" s="28">
        <v>6</v>
      </c>
      <c r="I60" s="138">
        <v>0</v>
      </c>
      <c r="J60" s="138">
        <v>0</v>
      </c>
      <c r="K60" s="2">
        <v>0</v>
      </c>
      <c r="L60" s="2">
        <v>0</v>
      </c>
      <c r="M60" s="2">
        <v>913.02</v>
      </c>
      <c r="N60" s="2">
        <v>0</v>
      </c>
      <c r="O60" s="2">
        <v>0</v>
      </c>
      <c r="P60" s="2">
        <v>0</v>
      </c>
      <c r="Q60" s="29">
        <v>0</v>
      </c>
      <c r="R60" s="30">
        <f t="shared" si="16"/>
        <v>0</v>
      </c>
      <c r="S60" s="30">
        <f t="shared" si="17"/>
        <v>0</v>
      </c>
      <c r="T60" t="s">
        <v>49</v>
      </c>
      <c r="U60" t="s">
        <v>49</v>
      </c>
      <c r="V60" t="s">
        <v>56</v>
      </c>
      <c r="W60" t="s">
        <v>56</v>
      </c>
      <c r="X60" t="s">
        <v>53</v>
      </c>
      <c r="Y60" s="4">
        <f t="shared" si="25"/>
        <v>45701</v>
      </c>
      <c r="Z60" t="s">
        <v>39</v>
      </c>
      <c r="AA60" s="28">
        <v>11</v>
      </c>
      <c r="AB60" s="138">
        <v>0</v>
      </c>
      <c r="AC60" s="138">
        <v>0</v>
      </c>
      <c r="AD60" s="2">
        <v>0</v>
      </c>
      <c r="AE60" s="2">
        <v>0</v>
      </c>
      <c r="AF60" s="2">
        <v>1718.37</v>
      </c>
      <c r="AG60" s="2">
        <v>0</v>
      </c>
      <c r="AH60" s="2">
        <v>0</v>
      </c>
      <c r="AI60" s="2">
        <v>0</v>
      </c>
      <c r="AJ60" s="29">
        <v>0</v>
      </c>
      <c r="AK60" s="30">
        <f t="shared" si="18"/>
        <v>0</v>
      </c>
      <c r="AL60" s="30">
        <f t="shared" si="19"/>
        <v>0</v>
      </c>
      <c r="AM60" s="2">
        <f t="shared" si="31"/>
        <v>-5</v>
      </c>
      <c r="AN60" s="2">
        <f t="shared" si="31"/>
        <v>0</v>
      </c>
      <c r="AO60" s="2">
        <f t="shared" si="31"/>
        <v>0</v>
      </c>
      <c r="AP60" s="2">
        <f t="shared" si="31"/>
        <v>0</v>
      </c>
      <c r="AQ60" s="2">
        <f t="shared" si="31"/>
        <v>0</v>
      </c>
      <c r="AR60" s="2">
        <f t="shared" si="31"/>
        <v>-805.34999999999991</v>
      </c>
      <c r="AS60" s="2">
        <f t="shared" si="31"/>
        <v>0</v>
      </c>
      <c r="AT60" s="2">
        <f t="shared" si="30"/>
        <v>0</v>
      </c>
      <c r="AU60" s="2">
        <f t="shared" si="30"/>
        <v>0</v>
      </c>
      <c r="AV60" s="29">
        <f t="shared" si="30"/>
        <v>0</v>
      </c>
      <c r="AW60" s="30">
        <f t="shared" si="30"/>
        <v>0</v>
      </c>
      <c r="AX60" s="31">
        <f t="shared" si="30"/>
        <v>0</v>
      </c>
      <c r="AY60" s="38">
        <f t="shared" si="33"/>
        <v>-0.45454545454545453</v>
      </c>
      <c r="AZ60" s="38" t="str">
        <f t="shared" si="33"/>
        <v/>
      </c>
      <c r="BA60" s="38" t="str">
        <f t="shared" si="33"/>
        <v/>
      </c>
      <c r="BB60" s="38" t="str">
        <f t="shared" si="32"/>
        <v/>
      </c>
      <c r="BC60" s="38" t="str">
        <f t="shared" si="32"/>
        <v/>
      </c>
      <c r="BD60" s="38">
        <f t="shared" si="32"/>
        <v>-0.46867089160076114</v>
      </c>
      <c r="BE60" s="38" t="str">
        <f t="shared" si="32"/>
        <v/>
      </c>
      <c r="BF60" s="38" t="str">
        <f t="shared" si="32"/>
        <v/>
      </c>
      <c r="BG60" s="38" t="str">
        <f t="shared" si="32"/>
        <v/>
      </c>
      <c r="BH60" s="39" t="str">
        <f t="shared" si="32"/>
        <v/>
      </c>
      <c r="BI60" s="76" t="str">
        <f t="shared" si="32"/>
        <v/>
      </c>
      <c r="BJ60" s="40" t="str">
        <f t="shared" si="32"/>
        <v/>
      </c>
      <c r="BK60" s="119">
        <f t="shared" si="27"/>
        <v>152.16999999999999</v>
      </c>
      <c r="BL60" s="120" t="str">
        <f t="shared" si="27"/>
        <v/>
      </c>
      <c r="BM60" s="120" t="str">
        <f t="shared" si="27"/>
        <v/>
      </c>
      <c r="BN60" s="120" t="str">
        <f t="shared" si="27"/>
        <v/>
      </c>
      <c r="BO60" s="121" t="str">
        <f t="shared" si="27"/>
        <v/>
      </c>
      <c r="BP60" s="119">
        <f t="shared" si="28"/>
        <v>156.21545454545455</v>
      </c>
      <c r="BQ60" s="120" t="str">
        <f t="shared" si="28"/>
        <v/>
      </c>
      <c r="BR60" s="120" t="str">
        <f t="shared" si="28"/>
        <v/>
      </c>
      <c r="BS60" s="120" t="str">
        <f t="shared" si="28"/>
        <v/>
      </c>
      <c r="BT60" s="121" t="str">
        <f t="shared" si="28"/>
        <v/>
      </c>
      <c r="BU60" s="119">
        <f t="shared" si="29"/>
        <v>-4.045454545454561</v>
      </c>
      <c r="BV60" s="120" t="str">
        <f t="shared" si="29"/>
        <v/>
      </c>
      <c r="BW60" s="121" t="str">
        <f t="shared" si="29"/>
        <v/>
      </c>
      <c r="BX60" s="120" t="str">
        <f t="shared" si="29"/>
        <v/>
      </c>
      <c r="BY60" s="121" t="str">
        <f t="shared" si="29"/>
        <v/>
      </c>
    </row>
    <row r="61" spans="1:77" x14ac:dyDescent="0.2">
      <c r="A61" t="s">
        <v>46</v>
      </c>
      <c r="B61" t="s">
        <v>46</v>
      </c>
      <c r="C61" t="s">
        <v>56</v>
      </c>
      <c r="D61" t="s">
        <v>56</v>
      </c>
      <c r="E61" t="s">
        <v>53</v>
      </c>
      <c r="F61" s="4">
        <f t="shared" si="24"/>
        <v>46066</v>
      </c>
      <c r="G61" t="s">
        <v>40</v>
      </c>
      <c r="H61" s="28">
        <v>5</v>
      </c>
      <c r="I61" s="138">
        <v>0</v>
      </c>
      <c r="J61" s="138">
        <v>0</v>
      </c>
      <c r="K61" s="2">
        <v>0</v>
      </c>
      <c r="L61" s="2">
        <v>0</v>
      </c>
      <c r="M61" s="2">
        <v>472.39</v>
      </c>
      <c r="N61" s="2">
        <v>0</v>
      </c>
      <c r="O61" s="2">
        <v>0</v>
      </c>
      <c r="P61" s="2">
        <v>0</v>
      </c>
      <c r="Q61" s="29">
        <v>0</v>
      </c>
      <c r="R61" s="30">
        <f t="shared" si="16"/>
        <v>0</v>
      </c>
      <c r="S61" s="30">
        <f t="shared" si="17"/>
        <v>0</v>
      </c>
      <c r="T61" t="s">
        <v>49</v>
      </c>
      <c r="U61" t="s">
        <v>49</v>
      </c>
      <c r="V61" t="s">
        <v>56</v>
      </c>
      <c r="W61" t="s">
        <v>56</v>
      </c>
      <c r="X61" t="s">
        <v>53</v>
      </c>
      <c r="Y61" s="4">
        <f t="shared" si="25"/>
        <v>45702</v>
      </c>
      <c r="Z61" t="s">
        <v>40</v>
      </c>
      <c r="AA61" s="28">
        <v>9</v>
      </c>
      <c r="AB61" s="138">
        <v>0</v>
      </c>
      <c r="AC61" s="138">
        <v>0</v>
      </c>
      <c r="AD61" s="2">
        <v>0</v>
      </c>
      <c r="AE61" s="2">
        <v>0</v>
      </c>
      <c r="AF61" s="2">
        <v>904.54</v>
      </c>
      <c r="AG61" s="2">
        <v>0</v>
      </c>
      <c r="AH61" s="2">
        <v>0</v>
      </c>
      <c r="AI61" s="2">
        <v>0</v>
      </c>
      <c r="AJ61" s="29">
        <v>0</v>
      </c>
      <c r="AK61" s="30">
        <f t="shared" si="18"/>
        <v>0</v>
      </c>
      <c r="AL61" s="30">
        <f t="shared" si="19"/>
        <v>0</v>
      </c>
      <c r="AM61" s="2">
        <f t="shared" si="31"/>
        <v>-4</v>
      </c>
      <c r="AN61" s="2">
        <f t="shared" si="31"/>
        <v>0</v>
      </c>
      <c r="AO61" s="2">
        <f t="shared" si="31"/>
        <v>0</v>
      </c>
      <c r="AP61" s="2">
        <f t="shared" si="31"/>
        <v>0</v>
      </c>
      <c r="AQ61" s="2">
        <f t="shared" si="31"/>
        <v>0</v>
      </c>
      <c r="AR61" s="2">
        <f t="shared" si="31"/>
        <v>-432.15</v>
      </c>
      <c r="AS61" s="2">
        <f t="shared" si="31"/>
        <v>0</v>
      </c>
      <c r="AT61" s="2">
        <f t="shared" si="30"/>
        <v>0</v>
      </c>
      <c r="AU61" s="2">
        <f t="shared" si="30"/>
        <v>0</v>
      </c>
      <c r="AV61" s="29">
        <f t="shared" si="30"/>
        <v>0</v>
      </c>
      <c r="AW61" s="30">
        <f t="shared" si="30"/>
        <v>0</v>
      </c>
      <c r="AX61" s="31">
        <f t="shared" si="30"/>
        <v>0</v>
      </c>
      <c r="AY61" s="38">
        <f t="shared" si="33"/>
        <v>-0.44444444444444442</v>
      </c>
      <c r="AZ61" s="38" t="str">
        <f t="shared" si="33"/>
        <v/>
      </c>
      <c r="BA61" s="38" t="str">
        <f t="shared" si="33"/>
        <v/>
      </c>
      <c r="BB61" s="38" t="str">
        <f t="shared" si="32"/>
        <v/>
      </c>
      <c r="BC61" s="38" t="str">
        <f t="shared" si="32"/>
        <v/>
      </c>
      <c r="BD61" s="38">
        <f t="shared" si="32"/>
        <v>-0.47775664978884297</v>
      </c>
      <c r="BE61" s="38" t="str">
        <f t="shared" si="32"/>
        <v/>
      </c>
      <c r="BF61" s="38" t="str">
        <f t="shared" si="32"/>
        <v/>
      </c>
      <c r="BG61" s="38" t="str">
        <f t="shared" si="32"/>
        <v/>
      </c>
      <c r="BH61" s="39" t="str">
        <f t="shared" si="32"/>
        <v/>
      </c>
      <c r="BI61" s="76" t="str">
        <f t="shared" si="32"/>
        <v/>
      </c>
      <c r="BJ61" s="40" t="str">
        <f t="shared" si="32"/>
        <v/>
      </c>
      <c r="BK61" s="119">
        <f t="shared" si="27"/>
        <v>94.477999999999994</v>
      </c>
      <c r="BL61" s="120" t="str">
        <f t="shared" si="27"/>
        <v/>
      </c>
      <c r="BM61" s="120" t="str">
        <f t="shared" si="27"/>
        <v/>
      </c>
      <c r="BN61" s="120" t="str">
        <f t="shared" si="27"/>
        <v/>
      </c>
      <c r="BO61" s="121" t="str">
        <f t="shared" si="27"/>
        <v/>
      </c>
      <c r="BP61" s="119">
        <f t="shared" si="28"/>
        <v>100.50444444444445</v>
      </c>
      <c r="BQ61" s="120" t="str">
        <f t="shared" si="28"/>
        <v/>
      </c>
      <c r="BR61" s="120" t="str">
        <f t="shared" si="28"/>
        <v/>
      </c>
      <c r="BS61" s="120" t="str">
        <f t="shared" si="28"/>
        <v/>
      </c>
      <c r="BT61" s="121" t="str">
        <f t="shared" si="28"/>
        <v/>
      </c>
      <c r="BU61" s="119">
        <f t="shared" si="29"/>
        <v>-6.0264444444444507</v>
      </c>
      <c r="BV61" s="120" t="str">
        <f t="shared" si="29"/>
        <v/>
      </c>
      <c r="BW61" s="121" t="str">
        <f t="shared" si="29"/>
        <v/>
      </c>
      <c r="BX61" s="120" t="str">
        <f t="shared" si="29"/>
        <v/>
      </c>
      <c r="BY61" s="121" t="str">
        <f t="shared" si="29"/>
        <v/>
      </c>
    </row>
    <row r="62" spans="1:77" ht="13.5" thickBot="1" x14ac:dyDescent="0.25">
      <c r="A62" t="s">
        <v>46</v>
      </c>
      <c r="B62" t="s">
        <v>46</v>
      </c>
      <c r="C62" t="s">
        <v>56</v>
      </c>
      <c r="D62" t="s">
        <v>56</v>
      </c>
      <c r="E62" t="s">
        <v>53</v>
      </c>
      <c r="F62" s="59">
        <f t="shared" si="24"/>
        <v>46067</v>
      </c>
      <c r="G62" s="42" t="s">
        <v>41</v>
      </c>
      <c r="H62" s="43">
        <v>10</v>
      </c>
      <c r="I62" s="44">
        <v>0</v>
      </c>
      <c r="J62" s="44">
        <v>0</v>
      </c>
      <c r="K62" s="44">
        <v>0</v>
      </c>
      <c r="L62" s="44">
        <v>0</v>
      </c>
      <c r="M62" s="44">
        <v>1535.81</v>
      </c>
      <c r="N62" s="44">
        <v>0</v>
      </c>
      <c r="O62" s="44">
        <v>0</v>
      </c>
      <c r="P62" s="44">
        <v>0</v>
      </c>
      <c r="Q62" s="45">
        <v>0</v>
      </c>
      <c r="R62" s="46">
        <f t="shared" si="16"/>
        <v>0</v>
      </c>
      <c r="S62" s="46">
        <f t="shared" si="17"/>
        <v>0</v>
      </c>
      <c r="T62" t="s">
        <v>49</v>
      </c>
      <c r="U62" t="s">
        <v>49</v>
      </c>
      <c r="V62" t="s">
        <v>56</v>
      </c>
      <c r="W62" t="s">
        <v>56</v>
      </c>
      <c r="X62" t="s">
        <v>53</v>
      </c>
      <c r="Y62" s="59">
        <f t="shared" si="25"/>
        <v>45703</v>
      </c>
      <c r="Z62" s="42" t="s">
        <v>41</v>
      </c>
      <c r="AA62" s="43">
        <v>5</v>
      </c>
      <c r="AB62" s="44">
        <v>0</v>
      </c>
      <c r="AC62" s="44">
        <v>0</v>
      </c>
      <c r="AD62" s="44">
        <v>0</v>
      </c>
      <c r="AE62" s="44">
        <v>0</v>
      </c>
      <c r="AF62" s="44">
        <v>515.61</v>
      </c>
      <c r="AG62" s="44">
        <v>0</v>
      </c>
      <c r="AH62" s="44">
        <v>0</v>
      </c>
      <c r="AI62" s="44">
        <v>0</v>
      </c>
      <c r="AJ62" s="45">
        <v>0</v>
      </c>
      <c r="AK62" s="46">
        <f t="shared" si="18"/>
        <v>0</v>
      </c>
      <c r="AL62" s="46">
        <f t="shared" si="19"/>
        <v>0</v>
      </c>
      <c r="AM62" s="44">
        <f t="shared" si="31"/>
        <v>5</v>
      </c>
      <c r="AN62" s="44">
        <f t="shared" si="31"/>
        <v>0</v>
      </c>
      <c r="AO62" s="44">
        <f t="shared" si="31"/>
        <v>0</v>
      </c>
      <c r="AP62" s="44">
        <f t="shared" si="31"/>
        <v>0</v>
      </c>
      <c r="AQ62" s="44">
        <f t="shared" si="31"/>
        <v>0</v>
      </c>
      <c r="AR62" s="44">
        <f t="shared" si="31"/>
        <v>1020.1999999999999</v>
      </c>
      <c r="AS62" s="44">
        <f t="shared" si="31"/>
        <v>0</v>
      </c>
      <c r="AT62" s="44">
        <f t="shared" si="30"/>
        <v>0</v>
      </c>
      <c r="AU62" s="44">
        <f t="shared" si="30"/>
        <v>0</v>
      </c>
      <c r="AV62" s="45">
        <f t="shared" si="30"/>
        <v>0</v>
      </c>
      <c r="AW62" s="46">
        <f t="shared" si="30"/>
        <v>0</v>
      </c>
      <c r="AX62" s="47">
        <f t="shared" si="30"/>
        <v>0</v>
      </c>
      <c r="AY62" s="56">
        <f t="shared" si="33"/>
        <v>1</v>
      </c>
      <c r="AZ62" s="56" t="str">
        <f t="shared" si="33"/>
        <v/>
      </c>
      <c r="BA62" s="56" t="str">
        <f t="shared" si="33"/>
        <v/>
      </c>
      <c r="BB62" s="56" t="str">
        <f t="shared" si="32"/>
        <v/>
      </c>
      <c r="BC62" s="56" t="str">
        <f t="shared" si="32"/>
        <v/>
      </c>
      <c r="BD62" s="56">
        <f t="shared" si="32"/>
        <v>1.978627257035356</v>
      </c>
      <c r="BE62" s="56" t="str">
        <f t="shared" si="32"/>
        <v/>
      </c>
      <c r="BF62" s="56" t="str">
        <f t="shared" si="32"/>
        <v/>
      </c>
      <c r="BG62" s="56" t="str">
        <f t="shared" si="32"/>
        <v/>
      </c>
      <c r="BH62" s="57" t="str">
        <f t="shared" si="32"/>
        <v/>
      </c>
      <c r="BI62" s="81" t="str">
        <f t="shared" si="32"/>
        <v/>
      </c>
      <c r="BJ62" s="58" t="str">
        <f t="shared" si="32"/>
        <v/>
      </c>
      <c r="BK62" s="122">
        <f t="shared" si="27"/>
        <v>153.58099999999999</v>
      </c>
      <c r="BL62" s="123" t="str">
        <f t="shared" si="27"/>
        <v/>
      </c>
      <c r="BM62" s="123" t="str">
        <f t="shared" si="27"/>
        <v/>
      </c>
      <c r="BN62" s="123" t="str">
        <f t="shared" si="27"/>
        <v/>
      </c>
      <c r="BO62" s="124" t="str">
        <f t="shared" si="27"/>
        <v/>
      </c>
      <c r="BP62" s="122">
        <f t="shared" si="28"/>
        <v>103.122</v>
      </c>
      <c r="BQ62" s="123" t="str">
        <f t="shared" si="28"/>
        <v/>
      </c>
      <c r="BR62" s="123" t="str">
        <f t="shared" si="28"/>
        <v/>
      </c>
      <c r="BS62" s="123" t="str">
        <f t="shared" si="28"/>
        <v/>
      </c>
      <c r="BT62" s="124" t="str">
        <f t="shared" si="28"/>
        <v/>
      </c>
      <c r="BU62" s="122">
        <f t="shared" si="29"/>
        <v>50.458999999999989</v>
      </c>
      <c r="BV62" s="123" t="str">
        <f t="shared" si="29"/>
        <v/>
      </c>
      <c r="BW62" s="124" t="str">
        <f t="shared" si="29"/>
        <v/>
      </c>
      <c r="BX62" s="123" t="str">
        <f t="shared" si="29"/>
        <v/>
      </c>
      <c r="BY62" s="124" t="str">
        <f t="shared" si="29"/>
        <v/>
      </c>
    </row>
    <row r="63" spans="1:77" x14ac:dyDescent="0.2">
      <c r="A63" t="s">
        <v>46</v>
      </c>
      <c r="B63" t="s">
        <v>46</v>
      </c>
      <c r="C63" t="s">
        <v>56</v>
      </c>
      <c r="D63" t="s">
        <v>56</v>
      </c>
      <c r="E63" t="s">
        <v>54</v>
      </c>
      <c r="F63" s="4">
        <f t="shared" si="24"/>
        <v>46068</v>
      </c>
      <c r="G63" t="s">
        <v>35</v>
      </c>
      <c r="H63" s="28">
        <v>5</v>
      </c>
      <c r="I63" s="138">
        <v>0</v>
      </c>
      <c r="J63" s="138">
        <v>0</v>
      </c>
      <c r="K63" s="2">
        <v>0</v>
      </c>
      <c r="L63" s="2">
        <v>0</v>
      </c>
      <c r="M63" s="2">
        <v>480.29999999999995</v>
      </c>
      <c r="N63" s="2">
        <v>0</v>
      </c>
      <c r="O63" s="2">
        <v>0</v>
      </c>
      <c r="P63" s="2">
        <v>0</v>
      </c>
      <c r="Q63" s="29">
        <v>0</v>
      </c>
      <c r="R63" s="30">
        <f t="shared" si="16"/>
        <v>0</v>
      </c>
      <c r="S63" s="30">
        <f t="shared" si="17"/>
        <v>0</v>
      </c>
      <c r="T63" t="s">
        <v>49</v>
      </c>
      <c r="U63" t="s">
        <v>49</v>
      </c>
      <c r="V63" t="s">
        <v>56</v>
      </c>
      <c r="W63" t="s">
        <v>56</v>
      </c>
      <c r="X63" t="s">
        <v>54</v>
      </c>
      <c r="Y63" s="4">
        <f t="shared" si="25"/>
        <v>45704</v>
      </c>
      <c r="Z63" t="s">
        <v>35</v>
      </c>
      <c r="AA63" s="28">
        <v>3</v>
      </c>
      <c r="AB63" s="138">
        <v>0</v>
      </c>
      <c r="AC63" s="138">
        <v>0</v>
      </c>
      <c r="AD63" s="2">
        <v>0</v>
      </c>
      <c r="AE63" s="2">
        <v>0</v>
      </c>
      <c r="AF63" s="2">
        <v>138.94</v>
      </c>
      <c r="AG63" s="2">
        <v>0</v>
      </c>
      <c r="AH63" s="2">
        <v>0</v>
      </c>
      <c r="AI63" s="2">
        <v>0</v>
      </c>
      <c r="AJ63" s="29">
        <v>0</v>
      </c>
      <c r="AK63" s="30">
        <f t="shared" si="18"/>
        <v>0</v>
      </c>
      <c r="AL63" s="30">
        <f t="shared" si="19"/>
        <v>0</v>
      </c>
      <c r="AM63" s="2">
        <f t="shared" si="31"/>
        <v>2</v>
      </c>
      <c r="AN63" s="2">
        <f t="shared" si="31"/>
        <v>0</v>
      </c>
      <c r="AO63" s="2">
        <f t="shared" si="31"/>
        <v>0</v>
      </c>
      <c r="AP63" s="2">
        <f t="shared" si="31"/>
        <v>0</v>
      </c>
      <c r="AQ63" s="2">
        <f t="shared" si="31"/>
        <v>0</v>
      </c>
      <c r="AR63" s="2">
        <f t="shared" si="31"/>
        <v>341.35999999999996</v>
      </c>
      <c r="AS63" s="2">
        <f t="shared" si="31"/>
        <v>0</v>
      </c>
      <c r="AT63" s="2">
        <f t="shared" si="30"/>
        <v>0</v>
      </c>
      <c r="AU63" s="2">
        <f t="shared" si="30"/>
        <v>0</v>
      </c>
      <c r="AV63" s="29">
        <f t="shared" si="30"/>
        <v>0</v>
      </c>
      <c r="AW63" s="30">
        <f t="shared" si="30"/>
        <v>0</v>
      </c>
      <c r="AX63" s="31">
        <f t="shared" si="30"/>
        <v>0</v>
      </c>
      <c r="AY63" s="38">
        <f t="shared" si="33"/>
        <v>0.66666666666666663</v>
      </c>
      <c r="AZ63" s="38" t="str">
        <f t="shared" si="33"/>
        <v/>
      </c>
      <c r="BA63" s="38" t="str">
        <f t="shared" si="33"/>
        <v/>
      </c>
      <c r="BB63" s="38" t="str">
        <f t="shared" si="32"/>
        <v/>
      </c>
      <c r="BC63" s="38" t="str">
        <f t="shared" si="32"/>
        <v/>
      </c>
      <c r="BD63" s="38">
        <f t="shared" si="32"/>
        <v>2.4568878652655819</v>
      </c>
      <c r="BE63" s="38" t="str">
        <f t="shared" si="32"/>
        <v/>
      </c>
      <c r="BF63" s="38" t="str">
        <f t="shared" si="32"/>
        <v/>
      </c>
      <c r="BG63" s="38" t="str">
        <f t="shared" si="32"/>
        <v/>
      </c>
      <c r="BH63" s="39" t="str">
        <f t="shared" si="32"/>
        <v/>
      </c>
      <c r="BI63" s="76" t="str">
        <f t="shared" si="32"/>
        <v/>
      </c>
      <c r="BJ63" s="40" t="str">
        <f t="shared" si="32"/>
        <v/>
      </c>
      <c r="BK63" s="116">
        <f t="shared" si="27"/>
        <v>96.059999999999988</v>
      </c>
      <c r="BL63" s="117" t="str">
        <f t="shared" si="27"/>
        <v/>
      </c>
      <c r="BM63" s="117" t="str">
        <f t="shared" si="27"/>
        <v/>
      </c>
      <c r="BN63" s="117" t="str">
        <f t="shared" si="27"/>
        <v/>
      </c>
      <c r="BO63" s="118" t="str">
        <f t="shared" si="27"/>
        <v/>
      </c>
      <c r="BP63" s="116">
        <f t="shared" si="28"/>
        <v>46.313333333333333</v>
      </c>
      <c r="BQ63" s="117" t="str">
        <f t="shared" si="28"/>
        <v/>
      </c>
      <c r="BR63" s="117" t="str">
        <f t="shared" si="28"/>
        <v/>
      </c>
      <c r="BS63" s="117" t="str">
        <f t="shared" si="28"/>
        <v/>
      </c>
      <c r="BT63" s="118" t="str">
        <f t="shared" si="28"/>
        <v/>
      </c>
      <c r="BU63" s="116">
        <f t="shared" si="29"/>
        <v>49.746666666666655</v>
      </c>
      <c r="BV63" s="117" t="str">
        <f t="shared" si="29"/>
        <v/>
      </c>
      <c r="BW63" s="118" t="str">
        <f t="shared" si="29"/>
        <v/>
      </c>
      <c r="BX63" s="117" t="str">
        <f t="shared" si="29"/>
        <v/>
      </c>
      <c r="BY63" s="118" t="str">
        <f t="shared" si="29"/>
        <v/>
      </c>
    </row>
    <row r="64" spans="1:77" x14ac:dyDescent="0.2">
      <c r="A64" t="s">
        <v>46</v>
      </c>
      <c r="B64" t="s">
        <v>46</v>
      </c>
      <c r="C64" t="s">
        <v>56</v>
      </c>
      <c r="D64" t="s">
        <v>56</v>
      </c>
      <c r="E64" t="s">
        <v>54</v>
      </c>
      <c r="F64" s="4">
        <f t="shared" si="24"/>
        <v>46069</v>
      </c>
      <c r="G64" t="s">
        <v>36</v>
      </c>
      <c r="H64" s="28">
        <v>5</v>
      </c>
      <c r="I64" s="138">
        <v>0</v>
      </c>
      <c r="J64" s="138">
        <v>0</v>
      </c>
      <c r="K64" s="2">
        <v>0</v>
      </c>
      <c r="L64" s="2">
        <v>0</v>
      </c>
      <c r="M64" s="2">
        <v>834.32</v>
      </c>
      <c r="N64" s="2">
        <v>0</v>
      </c>
      <c r="O64" s="2">
        <v>0</v>
      </c>
      <c r="P64" s="2">
        <v>0</v>
      </c>
      <c r="Q64" s="29">
        <v>0</v>
      </c>
      <c r="R64" s="30">
        <f t="shared" si="16"/>
        <v>0</v>
      </c>
      <c r="S64" s="30">
        <f t="shared" si="17"/>
        <v>0</v>
      </c>
      <c r="T64" t="s">
        <v>49</v>
      </c>
      <c r="U64" t="s">
        <v>49</v>
      </c>
      <c r="V64" t="s">
        <v>56</v>
      </c>
      <c r="W64" t="s">
        <v>56</v>
      </c>
      <c r="X64" t="s">
        <v>54</v>
      </c>
      <c r="Y64" s="4">
        <f t="shared" si="25"/>
        <v>45705</v>
      </c>
      <c r="Z64" t="s">
        <v>36</v>
      </c>
      <c r="AA64" s="28">
        <v>2</v>
      </c>
      <c r="AB64" s="138">
        <v>0</v>
      </c>
      <c r="AC64" s="138">
        <v>0</v>
      </c>
      <c r="AD64" s="2">
        <v>0</v>
      </c>
      <c r="AE64" s="2">
        <v>0</v>
      </c>
      <c r="AF64" s="2">
        <v>198.69</v>
      </c>
      <c r="AG64" s="2">
        <v>0</v>
      </c>
      <c r="AH64" s="2">
        <v>0</v>
      </c>
      <c r="AI64" s="2">
        <v>0</v>
      </c>
      <c r="AJ64" s="29">
        <v>0</v>
      </c>
      <c r="AK64" s="30">
        <f t="shared" si="18"/>
        <v>0</v>
      </c>
      <c r="AL64" s="30">
        <f t="shared" si="19"/>
        <v>0</v>
      </c>
      <c r="AM64" s="2">
        <f t="shared" si="31"/>
        <v>3</v>
      </c>
      <c r="AN64" s="2">
        <f t="shared" si="31"/>
        <v>0</v>
      </c>
      <c r="AO64" s="2">
        <f t="shared" si="31"/>
        <v>0</v>
      </c>
      <c r="AP64" s="2">
        <f t="shared" si="31"/>
        <v>0</v>
      </c>
      <c r="AQ64" s="2">
        <f t="shared" si="31"/>
        <v>0</v>
      </c>
      <c r="AR64" s="2">
        <f t="shared" si="31"/>
        <v>635.63000000000011</v>
      </c>
      <c r="AS64" s="2">
        <f t="shared" si="31"/>
        <v>0</v>
      </c>
      <c r="AT64" s="2">
        <f t="shared" si="30"/>
        <v>0</v>
      </c>
      <c r="AU64" s="2">
        <f t="shared" si="30"/>
        <v>0</v>
      </c>
      <c r="AV64" s="29">
        <f t="shared" si="30"/>
        <v>0</v>
      </c>
      <c r="AW64" s="30">
        <f t="shared" si="30"/>
        <v>0</v>
      </c>
      <c r="AX64" s="31">
        <f t="shared" si="30"/>
        <v>0</v>
      </c>
      <c r="AY64" s="38">
        <f t="shared" si="33"/>
        <v>1.5</v>
      </c>
      <c r="AZ64" s="38" t="str">
        <f t="shared" si="33"/>
        <v/>
      </c>
      <c r="BA64" s="38" t="str">
        <f t="shared" si="33"/>
        <v/>
      </c>
      <c r="BB64" s="38" t="str">
        <f t="shared" si="32"/>
        <v/>
      </c>
      <c r="BC64" s="38" t="str">
        <f t="shared" si="32"/>
        <v/>
      </c>
      <c r="BD64" s="38">
        <f t="shared" si="32"/>
        <v>3.1991041320650266</v>
      </c>
      <c r="BE64" s="38" t="str">
        <f t="shared" si="32"/>
        <v/>
      </c>
      <c r="BF64" s="38" t="str">
        <f t="shared" si="32"/>
        <v/>
      </c>
      <c r="BG64" s="38" t="str">
        <f t="shared" si="32"/>
        <v/>
      </c>
      <c r="BH64" s="39" t="str">
        <f t="shared" si="32"/>
        <v/>
      </c>
      <c r="BI64" s="76" t="str">
        <f t="shared" si="32"/>
        <v/>
      </c>
      <c r="BJ64" s="40" t="str">
        <f t="shared" si="32"/>
        <v/>
      </c>
      <c r="BK64" s="119">
        <f t="shared" si="27"/>
        <v>166.864</v>
      </c>
      <c r="BL64" s="120" t="str">
        <f t="shared" si="27"/>
        <v/>
      </c>
      <c r="BM64" s="120" t="str">
        <f t="shared" si="27"/>
        <v/>
      </c>
      <c r="BN64" s="120" t="str">
        <f t="shared" si="27"/>
        <v/>
      </c>
      <c r="BO64" s="121" t="str">
        <f t="shared" si="27"/>
        <v/>
      </c>
      <c r="BP64" s="119">
        <f t="shared" si="28"/>
        <v>99.344999999999999</v>
      </c>
      <c r="BQ64" s="120" t="str">
        <f t="shared" si="28"/>
        <v/>
      </c>
      <c r="BR64" s="120" t="str">
        <f t="shared" si="28"/>
        <v/>
      </c>
      <c r="BS64" s="120" t="str">
        <f t="shared" si="28"/>
        <v/>
      </c>
      <c r="BT64" s="121" t="str">
        <f t="shared" si="28"/>
        <v/>
      </c>
      <c r="BU64" s="119">
        <f t="shared" si="29"/>
        <v>67.519000000000005</v>
      </c>
      <c r="BV64" s="120" t="str">
        <f t="shared" si="29"/>
        <v/>
      </c>
      <c r="BW64" s="121" t="str">
        <f t="shared" si="29"/>
        <v/>
      </c>
      <c r="BX64" s="120" t="str">
        <f t="shared" si="29"/>
        <v/>
      </c>
      <c r="BY64" s="121" t="str">
        <f t="shared" si="29"/>
        <v/>
      </c>
    </row>
    <row r="65" spans="1:77" x14ac:dyDescent="0.2">
      <c r="A65" t="s">
        <v>46</v>
      </c>
      <c r="B65" t="s">
        <v>46</v>
      </c>
      <c r="C65" t="s">
        <v>56</v>
      </c>
      <c r="D65" t="s">
        <v>56</v>
      </c>
      <c r="E65" t="s">
        <v>54</v>
      </c>
      <c r="F65" s="4">
        <f t="shared" si="24"/>
        <v>46070</v>
      </c>
      <c r="G65" t="s">
        <v>37</v>
      </c>
      <c r="H65" s="28">
        <v>8</v>
      </c>
      <c r="I65" s="138">
        <v>0</v>
      </c>
      <c r="J65" s="138">
        <v>0</v>
      </c>
      <c r="K65" s="2">
        <v>0</v>
      </c>
      <c r="L65" s="2">
        <v>0</v>
      </c>
      <c r="M65" s="2">
        <v>770.39</v>
      </c>
      <c r="N65" s="2">
        <v>0</v>
      </c>
      <c r="O65" s="2">
        <v>0</v>
      </c>
      <c r="P65" s="2">
        <v>0</v>
      </c>
      <c r="Q65" s="29">
        <v>0</v>
      </c>
      <c r="R65" s="30">
        <f t="shared" si="16"/>
        <v>0</v>
      </c>
      <c r="S65" s="30">
        <f t="shared" si="17"/>
        <v>0</v>
      </c>
      <c r="T65" t="s">
        <v>49</v>
      </c>
      <c r="U65" t="s">
        <v>49</v>
      </c>
      <c r="V65" t="s">
        <v>56</v>
      </c>
      <c r="W65" t="s">
        <v>56</v>
      </c>
      <c r="X65" t="s">
        <v>54</v>
      </c>
      <c r="Y65" s="4">
        <f t="shared" si="25"/>
        <v>45706</v>
      </c>
      <c r="Z65" t="s">
        <v>37</v>
      </c>
      <c r="AA65" s="28">
        <v>4</v>
      </c>
      <c r="AB65" s="138">
        <v>0</v>
      </c>
      <c r="AC65" s="138">
        <v>0</v>
      </c>
      <c r="AD65" s="2">
        <v>0</v>
      </c>
      <c r="AE65" s="2">
        <v>0</v>
      </c>
      <c r="AF65" s="2">
        <v>796.52</v>
      </c>
      <c r="AG65" s="2">
        <v>0</v>
      </c>
      <c r="AH65" s="2">
        <v>0</v>
      </c>
      <c r="AI65" s="2">
        <v>0</v>
      </c>
      <c r="AJ65" s="29">
        <v>0</v>
      </c>
      <c r="AK65" s="30">
        <f t="shared" si="18"/>
        <v>0</v>
      </c>
      <c r="AL65" s="30">
        <f t="shared" si="19"/>
        <v>0</v>
      </c>
      <c r="AM65" s="2">
        <f t="shared" si="31"/>
        <v>4</v>
      </c>
      <c r="AN65" s="2">
        <f t="shared" si="31"/>
        <v>0</v>
      </c>
      <c r="AO65" s="2">
        <f t="shared" si="31"/>
        <v>0</v>
      </c>
      <c r="AP65" s="2">
        <f t="shared" si="31"/>
        <v>0</v>
      </c>
      <c r="AQ65" s="2">
        <f t="shared" si="31"/>
        <v>0</v>
      </c>
      <c r="AR65" s="2">
        <f t="shared" si="31"/>
        <v>-26.129999999999995</v>
      </c>
      <c r="AS65" s="2">
        <f t="shared" si="31"/>
        <v>0</v>
      </c>
      <c r="AT65" s="2">
        <f t="shared" si="30"/>
        <v>0</v>
      </c>
      <c r="AU65" s="2">
        <f t="shared" si="30"/>
        <v>0</v>
      </c>
      <c r="AV65" s="29">
        <f t="shared" si="30"/>
        <v>0</v>
      </c>
      <c r="AW65" s="30">
        <f t="shared" si="30"/>
        <v>0</v>
      </c>
      <c r="AX65" s="31">
        <f t="shared" si="30"/>
        <v>0</v>
      </c>
      <c r="AY65" s="38">
        <f t="shared" si="33"/>
        <v>1</v>
      </c>
      <c r="AZ65" s="38" t="str">
        <f t="shared" si="33"/>
        <v/>
      </c>
      <c r="BA65" s="38" t="str">
        <f t="shared" si="33"/>
        <v/>
      </c>
      <c r="BB65" s="38" t="str">
        <f t="shared" si="32"/>
        <v/>
      </c>
      <c r="BC65" s="38" t="str">
        <f t="shared" si="32"/>
        <v/>
      </c>
      <c r="BD65" s="38">
        <f t="shared" si="32"/>
        <v>-3.2805202631446789E-2</v>
      </c>
      <c r="BE65" s="38" t="str">
        <f t="shared" si="32"/>
        <v/>
      </c>
      <c r="BF65" s="38" t="str">
        <f t="shared" si="32"/>
        <v/>
      </c>
      <c r="BG65" s="38" t="str">
        <f t="shared" si="32"/>
        <v/>
      </c>
      <c r="BH65" s="39" t="str">
        <f t="shared" si="32"/>
        <v/>
      </c>
      <c r="BI65" s="76" t="str">
        <f t="shared" si="32"/>
        <v/>
      </c>
      <c r="BJ65" s="40" t="str">
        <f t="shared" si="32"/>
        <v/>
      </c>
      <c r="BK65" s="119">
        <f t="shared" si="27"/>
        <v>96.298749999999998</v>
      </c>
      <c r="BL65" s="120" t="str">
        <f t="shared" si="27"/>
        <v/>
      </c>
      <c r="BM65" s="120" t="str">
        <f t="shared" si="27"/>
        <v/>
      </c>
      <c r="BN65" s="120" t="str">
        <f t="shared" si="27"/>
        <v/>
      </c>
      <c r="BO65" s="121" t="str">
        <f t="shared" si="27"/>
        <v/>
      </c>
      <c r="BP65" s="119">
        <f t="shared" si="28"/>
        <v>199.13</v>
      </c>
      <c r="BQ65" s="120" t="str">
        <f t="shared" si="28"/>
        <v/>
      </c>
      <c r="BR65" s="120" t="str">
        <f t="shared" si="28"/>
        <v/>
      </c>
      <c r="BS65" s="120" t="str">
        <f t="shared" si="28"/>
        <v/>
      </c>
      <c r="BT65" s="121" t="str">
        <f t="shared" si="28"/>
        <v/>
      </c>
      <c r="BU65" s="119">
        <f t="shared" si="29"/>
        <v>-102.83125</v>
      </c>
      <c r="BV65" s="120" t="str">
        <f t="shared" si="29"/>
        <v/>
      </c>
      <c r="BW65" s="121" t="str">
        <f t="shared" si="29"/>
        <v/>
      </c>
      <c r="BX65" s="120" t="str">
        <f t="shared" si="29"/>
        <v/>
      </c>
      <c r="BY65" s="121" t="str">
        <f t="shared" si="29"/>
        <v/>
      </c>
    </row>
    <row r="66" spans="1:77" x14ac:dyDescent="0.2">
      <c r="A66" t="s">
        <v>46</v>
      </c>
      <c r="B66" t="s">
        <v>46</v>
      </c>
      <c r="C66" t="s">
        <v>56</v>
      </c>
      <c r="D66" t="s">
        <v>56</v>
      </c>
      <c r="E66" t="s">
        <v>54</v>
      </c>
      <c r="F66" s="4">
        <f t="shared" si="24"/>
        <v>46071</v>
      </c>
      <c r="G66" t="s">
        <v>38</v>
      </c>
      <c r="H66" s="28">
        <v>4</v>
      </c>
      <c r="I66" s="138">
        <v>0</v>
      </c>
      <c r="J66" s="138">
        <v>0</v>
      </c>
      <c r="K66" s="2">
        <v>0</v>
      </c>
      <c r="L66" s="2">
        <v>0</v>
      </c>
      <c r="M66" s="2">
        <v>1122.0999999999999</v>
      </c>
      <c r="N66" s="2">
        <v>0</v>
      </c>
      <c r="O66" s="2">
        <v>0</v>
      </c>
      <c r="P66" s="2">
        <v>0</v>
      </c>
      <c r="Q66" s="29">
        <v>0</v>
      </c>
      <c r="R66" s="30">
        <f t="shared" si="16"/>
        <v>0</v>
      </c>
      <c r="S66" s="30">
        <f t="shared" si="17"/>
        <v>0</v>
      </c>
      <c r="T66" t="s">
        <v>49</v>
      </c>
      <c r="U66" t="s">
        <v>49</v>
      </c>
      <c r="V66" t="s">
        <v>56</v>
      </c>
      <c r="W66" t="s">
        <v>56</v>
      </c>
      <c r="X66" t="s">
        <v>54</v>
      </c>
      <c r="Y66" s="4">
        <f t="shared" si="25"/>
        <v>45707</v>
      </c>
      <c r="Z66" t="s">
        <v>38</v>
      </c>
      <c r="AA66" s="28">
        <v>5</v>
      </c>
      <c r="AB66" s="138">
        <v>0</v>
      </c>
      <c r="AC66" s="138">
        <v>0</v>
      </c>
      <c r="AD66" s="2">
        <v>0</v>
      </c>
      <c r="AE66" s="2">
        <v>0</v>
      </c>
      <c r="AF66" s="2">
        <v>949.74</v>
      </c>
      <c r="AG66" s="2">
        <v>0</v>
      </c>
      <c r="AH66" s="2">
        <v>0</v>
      </c>
      <c r="AI66" s="2">
        <v>0</v>
      </c>
      <c r="AJ66" s="29">
        <v>0</v>
      </c>
      <c r="AK66" s="30">
        <f t="shared" si="18"/>
        <v>0</v>
      </c>
      <c r="AL66" s="30">
        <f t="shared" si="19"/>
        <v>0</v>
      </c>
      <c r="AM66" s="2">
        <f t="shared" si="31"/>
        <v>-1</v>
      </c>
      <c r="AN66" s="2">
        <f t="shared" si="31"/>
        <v>0</v>
      </c>
      <c r="AO66" s="2">
        <f t="shared" si="31"/>
        <v>0</v>
      </c>
      <c r="AP66" s="2">
        <f t="shared" si="31"/>
        <v>0</v>
      </c>
      <c r="AQ66" s="2">
        <f t="shared" si="31"/>
        <v>0</v>
      </c>
      <c r="AR66" s="2">
        <f t="shared" si="31"/>
        <v>172.3599999999999</v>
      </c>
      <c r="AS66" s="2">
        <f t="shared" si="31"/>
        <v>0</v>
      </c>
      <c r="AT66" s="2">
        <f t="shared" si="30"/>
        <v>0</v>
      </c>
      <c r="AU66" s="2">
        <f t="shared" si="30"/>
        <v>0</v>
      </c>
      <c r="AV66" s="29">
        <f t="shared" si="30"/>
        <v>0</v>
      </c>
      <c r="AW66" s="30">
        <f t="shared" si="30"/>
        <v>0</v>
      </c>
      <c r="AX66" s="31">
        <f t="shared" si="30"/>
        <v>0</v>
      </c>
      <c r="AY66" s="38">
        <f t="shared" si="33"/>
        <v>-0.2</v>
      </c>
      <c r="AZ66" s="38" t="str">
        <f t="shared" si="33"/>
        <v/>
      </c>
      <c r="BA66" s="38" t="str">
        <f t="shared" si="33"/>
        <v/>
      </c>
      <c r="BB66" s="38" t="str">
        <f t="shared" si="32"/>
        <v/>
      </c>
      <c r="BC66" s="38" t="str">
        <f t="shared" si="32"/>
        <v/>
      </c>
      <c r="BD66" s="38">
        <f t="shared" si="32"/>
        <v>0.18148124749931549</v>
      </c>
      <c r="BE66" s="38" t="str">
        <f t="shared" si="32"/>
        <v/>
      </c>
      <c r="BF66" s="38" t="str">
        <f t="shared" si="32"/>
        <v/>
      </c>
      <c r="BG66" s="38" t="str">
        <f t="shared" si="32"/>
        <v/>
      </c>
      <c r="BH66" s="39" t="str">
        <f t="shared" si="32"/>
        <v/>
      </c>
      <c r="BI66" s="76" t="str">
        <f t="shared" si="32"/>
        <v/>
      </c>
      <c r="BJ66" s="40" t="str">
        <f t="shared" si="32"/>
        <v/>
      </c>
      <c r="BK66" s="119">
        <f t="shared" si="27"/>
        <v>280.52499999999998</v>
      </c>
      <c r="BL66" s="120" t="str">
        <f t="shared" si="27"/>
        <v/>
      </c>
      <c r="BM66" s="120" t="str">
        <f t="shared" si="27"/>
        <v/>
      </c>
      <c r="BN66" s="120" t="str">
        <f t="shared" si="27"/>
        <v/>
      </c>
      <c r="BO66" s="121" t="str">
        <f t="shared" si="27"/>
        <v/>
      </c>
      <c r="BP66" s="119">
        <f t="shared" si="28"/>
        <v>189.94800000000001</v>
      </c>
      <c r="BQ66" s="120" t="str">
        <f t="shared" si="28"/>
        <v/>
      </c>
      <c r="BR66" s="120" t="str">
        <f t="shared" si="28"/>
        <v/>
      </c>
      <c r="BS66" s="120" t="str">
        <f t="shared" si="28"/>
        <v/>
      </c>
      <c r="BT66" s="121" t="str">
        <f t="shared" si="28"/>
        <v/>
      </c>
      <c r="BU66" s="119">
        <f t="shared" si="29"/>
        <v>90.57699999999997</v>
      </c>
      <c r="BV66" s="120" t="str">
        <f t="shared" si="29"/>
        <v/>
      </c>
      <c r="BW66" s="121" t="str">
        <f t="shared" si="29"/>
        <v/>
      </c>
      <c r="BX66" s="120" t="str">
        <f t="shared" si="29"/>
        <v/>
      </c>
      <c r="BY66" s="121" t="str">
        <f t="shared" si="29"/>
        <v/>
      </c>
    </row>
    <row r="67" spans="1:77" x14ac:dyDescent="0.2">
      <c r="A67" t="s">
        <v>46</v>
      </c>
      <c r="B67" t="s">
        <v>46</v>
      </c>
      <c r="C67" t="s">
        <v>56</v>
      </c>
      <c r="D67" t="s">
        <v>56</v>
      </c>
      <c r="E67" t="s">
        <v>54</v>
      </c>
      <c r="F67" s="4">
        <f t="shared" si="24"/>
        <v>46072</v>
      </c>
      <c r="G67" t="s">
        <v>39</v>
      </c>
      <c r="H67" s="28">
        <v>6</v>
      </c>
      <c r="I67" s="138">
        <v>0</v>
      </c>
      <c r="J67" s="138">
        <v>0</v>
      </c>
      <c r="K67" s="2">
        <v>0</v>
      </c>
      <c r="L67" s="2">
        <v>0</v>
      </c>
      <c r="M67" s="2">
        <v>1391.69</v>
      </c>
      <c r="N67" s="2">
        <v>0</v>
      </c>
      <c r="O67" s="2">
        <v>0</v>
      </c>
      <c r="P67" s="2">
        <v>0</v>
      </c>
      <c r="Q67" s="29">
        <v>0</v>
      </c>
      <c r="R67" s="30">
        <f t="shared" si="16"/>
        <v>0</v>
      </c>
      <c r="S67" s="30">
        <f t="shared" si="17"/>
        <v>0</v>
      </c>
      <c r="T67" t="s">
        <v>49</v>
      </c>
      <c r="U67" t="s">
        <v>49</v>
      </c>
      <c r="V67" t="s">
        <v>56</v>
      </c>
      <c r="W67" t="s">
        <v>56</v>
      </c>
      <c r="X67" t="s">
        <v>54</v>
      </c>
      <c r="Y67" s="4">
        <f t="shared" si="25"/>
        <v>45708</v>
      </c>
      <c r="Z67" t="s">
        <v>39</v>
      </c>
      <c r="AA67" s="28">
        <v>11</v>
      </c>
      <c r="AB67" s="138">
        <v>0</v>
      </c>
      <c r="AC67" s="138">
        <v>0</v>
      </c>
      <c r="AD67" s="2">
        <v>0</v>
      </c>
      <c r="AE67" s="2">
        <v>0</v>
      </c>
      <c r="AF67" s="2">
        <v>1724.67</v>
      </c>
      <c r="AG67" s="2">
        <v>0</v>
      </c>
      <c r="AH67" s="2">
        <v>0</v>
      </c>
      <c r="AI67" s="2">
        <v>0</v>
      </c>
      <c r="AJ67" s="29">
        <v>0</v>
      </c>
      <c r="AK67" s="30">
        <f t="shared" si="18"/>
        <v>0</v>
      </c>
      <c r="AL67" s="30">
        <f t="shared" si="19"/>
        <v>0</v>
      </c>
      <c r="AM67" s="2">
        <f t="shared" si="31"/>
        <v>-5</v>
      </c>
      <c r="AN67" s="2">
        <f t="shared" si="31"/>
        <v>0</v>
      </c>
      <c r="AO67" s="2">
        <f t="shared" si="31"/>
        <v>0</v>
      </c>
      <c r="AP67" s="2">
        <f t="shared" si="31"/>
        <v>0</v>
      </c>
      <c r="AQ67" s="2">
        <f t="shared" si="31"/>
        <v>0</v>
      </c>
      <c r="AR67" s="2">
        <f t="shared" si="31"/>
        <v>-332.98</v>
      </c>
      <c r="AS67" s="2">
        <f t="shared" si="31"/>
        <v>0</v>
      </c>
      <c r="AT67" s="2">
        <f t="shared" si="30"/>
        <v>0</v>
      </c>
      <c r="AU67" s="2">
        <f t="shared" si="30"/>
        <v>0</v>
      </c>
      <c r="AV67" s="29">
        <f t="shared" si="30"/>
        <v>0</v>
      </c>
      <c r="AW67" s="30">
        <f t="shared" si="30"/>
        <v>0</v>
      </c>
      <c r="AX67" s="31">
        <f t="shared" si="30"/>
        <v>0</v>
      </c>
      <c r="AY67" s="38">
        <f t="shared" si="33"/>
        <v>-0.45454545454545453</v>
      </c>
      <c r="AZ67" s="38" t="str">
        <f t="shared" si="33"/>
        <v/>
      </c>
      <c r="BA67" s="38" t="str">
        <f t="shared" si="33"/>
        <v/>
      </c>
      <c r="BB67" s="38" t="str">
        <f t="shared" si="32"/>
        <v/>
      </c>
      <c r="BC67" s="38" t="str">
        <f t="shared" si="32"/>
        <v/>
      </c>
      <c r="BD67" s="38">
        <f t="shared" si="32"/>
        <v>-0.19306881896246819</v>
      </c>
      <c r="BE67" s="38" t="str">
        <f t="shared" si="32"/>
        <v/>
      </c>
      <c r="BF67" s="38" t="str">
        <f t="shared" si="32"/>
        <v/>
      </c>
      <c r="BG67" s="38" t="str">
        <f t="shared" si="32"/>
        <v/>
      </c>
      <c r="BH67" s="39" t="str">
        <f t="shared" si="32"/>
        <v/>
      </c>
      <c r="BI67" s="76" t="str">
        <f t="shared" si="32"/>
        <v/>
      </c>
      <c r="BJ67" s="40" t="str">
        <f t="shared" si="32"/>
        <v/>
      </c>
      <c r="BK67" s="119">
        <f t="shared" si="27"/>
        <v>231.94833333333335</v>
      </c>
      <c r="BL67" s="120" t="str">
        <f t="shared" si="27"/>
        <v/>
      </c>
      <c r="BM67" s="120" t="str">
        <f t="shared" si="27"/>
        <v/>
      </c>
      <c r="BN67" s="120" t="str">
        <f t="shared" si="27"/>
        <v/>
      </c>
      <c r="BO67" s="121" t="str">
        <f t="shared" si="27"/>
        <v/>
      </c>
      <c r="BP67" s="119">
        <f t="shared" si="28"/>
        <v>156.78818181818181</v>
      </c>
      <c r="BQ67" s="120" t="str">
        <f t="shared" si="28"/>
        <v/>
      </c>
      <c r="BR67" s="120" t="str">
        <f t="shared" si="28"/>
        <v/>
      </c>
      <c r="BS67" s="120" t="str">
        <f t="shared" si="28"/>
        <v/>
      </c>
      <c r="BT67" s="121" t="str">
        <f t="shared" si="28"/>
        <v/>
      </c>
      <c r="BU67" s="119">
        <f t="shared" si="29"/>
        <v>75.16015151515154</v>
      </c>
      <c r="BV67" s="120" t="str">
        <f t="shared" si="29"/>
        <v/>
      </c>
      <c r="BW67" s="121" t="str">
        <f t="shared" si="29"/>
        <v/>
      </c>
      <c r="BX67" s="120" t="str">
        <f t="shared" si="29"/>
        <v/>
      </c>
      <c r="BY67" s="121" t="str">
        <f t="shared" si="29"/>
        <v/>
      </c>
    </row>
    <row r="68" spans="1:77" x14ac:dyDescent="0.2">
      <c r="A68" t="s">
        <v>46</v>
      </c>
      <c r="B68" t="s">
        <v>46</v>
      </c>
      <c r="C68" t="s">
        <v>56</v>
      </c>
      <c r="D68" t="s">
        <v>56</v>
      </c>
      <c r="E68" t="s">
        <v>54</v>
      </c>
      <c r="F68" s="4">
        <f t="shared" si="24"/>
        <v>46073</v>
      </c>
      <c r="G68" t="s">
        <v>40</v>
      </c>
      <c r="H68" s="28">
        <v>7</v>
      </c>
      <c r="I68" s="138">
        <v>0</v>
      </c>
      <c r="J68" s="138">
        <v>0</v>
      </c>
      <c r="K68" s="2">
        <v>0</v>
      </c>
      <c r="L68" s="2">
        <v>0</v>
      </c>
      <c r="M68" s="2">
        <v>786.92</v>
      </c>
      <c r="N68" s="2">
        <v>0</v>
      </c>
      <c r="O68" s="2">
        <v>0</v>
      </c>
      <c r="P68" s="2">
        <v>0</v>
      </c>
      <c r="Q68" s="29">
        <v>0</v>
      </c>
      <c r="R68" s="30">
        <f t="shared" si="16"/>
        <v>0</v>
      </c>
      <c r="S68" s="30">
        <f t="shared" si="17"/>
        <v>0</v>
      </c>
      <c r="T68" t="s">
        <v>49</v>
      </c>
      <c r="U68" t="s">
        <v>49</v>
      </c>
      <c r="V68" t="s">
        <v>56</v>
      </c>
      <c r="W68" t="s">
        <v>56</v>
      </c>
      <c r="X68" t="s">
        <v>54</v>
      </c>
      <c r="Y68" s="4">
        <f t="shared" si="25"/>
        <v>45709</v>
      </c>
      <c r="Z68" t="s">
        <v>40</v>
      </c>
      <c r="AA68" s="28">
        <v>4</v>
      </c>
      <c r="AB68" s="138">
        <v>0</v>
      </c>
      <c r="AC68" s="138">
        <v>0</v>
      </c>
      <c r="AD68" s="2">
        <v>0</v>
      </c>
      <c r="AE68" s="2">
        <v>0</v>
      </c>
      <c r="AF68" s="2">
        <v>662.64</v>
      </c>
      <c r="AG68" s="2">
        <v>0</v>
      </c>
      <c r="AH68" s="2">
        <v>0</v>
      </c>
      <c r="AI68" s="2">
        <v>0</v>
      </c>
      <c r="AJ68" s="29">
        <v>0</v>
      </c>
      <c r="AK68" s="30">
        <f t="shared" si="18"/>
        <v>0</v>
      </c>
      <c r="AL68" s="30">
        <f t="shared" si="19"/>
        <v>0</v>
      </c>
      <c r="AM68" s="2">
        <f t="shared" si="31"/>
        <v>3</v>
      </c>
      <c r="AN68" s="2">
        <f t="shared" si="31"/>
        <v>0</v>
      </c>
      <c r="AO68" s="2">
        <f t="shared" si="31"/>
        <v>0</v>
      </c>
      <c r="AP68" s="2">
        <f t="shared" si="31"/>
        <v>0</v>
      </c>
      <c r="AQ68" s="2">
        <f t="shared" si="31"/>
        <v>0</v>
      </c>
      <c r="AR68" s="2">
        <f t="shared" si="31"/>
        <v>124.27999999999997</v>
      </c>
      <c r="AS68" s="2">
        <f t="shared" si="31"/>
        <v>0</v>
      </c>
      <c r="AT68" s="2">
        <f t="shared" si="30"/>
        <v>0</v>
      </c>
      <c r="AU68" s="2">
        <f t="shared" si="30"/>
        <v>0</v>
      </c>
      <c r="AV68" s="29">
        <f t="shared" si="30"/>
        <v>0</v>
      </c>
      <c r="AW68" s="30">
        <f t="shared" si="30"/>
        <v>0</v>
      </c>
      <c r="AX68" s="31">
        <f t="shared" si="30"/>
        <v>0</v>
      </c>
      <c r="AY68" s="38">
        <f t="shared" si="33"/>
        <v>0.75</v>
      </c>
      <c r="AZ68" s="38" t="str">
        <f t="shared" si="33"/>
        <v/>
      </c>
      <c r="BA68" s="38" t="str">
        <f t="shared" si="33"/>
        <v/>
      </c>
      <c r="BB68" s="38" t="str">
        <f t="shared" si="32"/>
        <v/>
      </c>
      <c r="BC68" s="38" t="str">
        <f t="shared" si="32"/>
        <v/>
      </c>
      <c r="BD68" s="38">
        <f t="shared" si="32"/>
        <v>0.18755281902692258</v>
      </c>
      <c r="BE68" s="38" t="str">
        <f t="shared" si="32"/>
        <v/>
      </c>
      <c r="BF68" s="38" t="str">
        <f t="shared" si="32"/>
        <v/>
      </c>
      <c r="BG68" s="38" t="str">
        <f t="shared" si="32"/>
        <v/>
      </c>
      <c r="BH68" s="39" t="str">
        <f t="shared" si="32"/>
        <v/>
      </c>
      <c r="BI68" s="76" t="str">
        <f t="shared" si="32"/>
        <v/>
      </c>
      <c r="BJ68" s="40" t="str">
        <f t="shared" si="32"/>
        <v/>
      </c>
      <c r="BK68" s="119">
        <f t="shared" si="27"/>
        <v>112.41714285714285</v>
      </c>
      <c r="BL68" s="120" t="str">
        <f t="shared" si="27"/>
        <v/>
      </c>
      <c r="BM68" s="120" t="str">
        <f t="shared" si="27"/>
        <v/>
      </c>
      <c r="BN68" s="120" t="str">
        <f t="shared" si="27"/>
        <v/>
      </c>
      <c r="BO68" s="121" t="str">
        <f t="shared" si="27"/>
        <v/>
      </c>
      <c r="BP68" s="119">
        <f t="shared" si="28"/>
        <v>165.66</v>
      </c>
      <c r="BQ68" s="120" t="str">
        <f t="shared" si="28"/>
        <v/>
      </c>
      <c r="BR68" s="120" t="str">
        <f t="shared" si="28"/>
        <v/>
      </c>
      <c r="BS68" s="120" t="str">
        <f t="shared" si="28"/>
        <v/>
      </c>
      <c r="BT68" s="121" t="str">
        <f t="shared" si="28"/>
        <v/>
      </c>
      <c r="BU68" s="119">
        <f t="shared" si="29"/>
        <v>-53.242857142857147</v>
      </c>
      <c r="BV68" s="120" t="str">
        <f t="shared" si="29"/>
        <v/>
      </c>
      <c r="BW68" s="121" t="str">
        <f t="shared" si="29"/>
        <v/>
      </c>
      <c r="BX68" s="120" t="str">
        <f t="shared" si="29"/>
        <v/>
      </c>
      <c r="BY68" s="121" t="str">
        <f t="shared" si="29"/>
        <v/>
      </c>
    </row>
    <row r="69" spans="1:77" ht="13.5" thickBot="1" x14ac:dyDescent="0.25">
      <c r="A69" t="s">
        <v>46</v>
      </c>
      <c r="B69" t="s">
        <v>46</v>
      </c>
      <c r="C69" t="s">
        <v>56</v>
      </c>
      <c r="D69" t="s">
        <v>56</v>
      </c>
      <c r="E69" t="s">
        <v>54</v>
      </c>
      <c r="F69" s="59">
        <f t="shared" si="24"/>
        <v>46074</v>
      </c>
      <c r="G69" s="42" t="s">
        <v>41</v>
      </c>
      <c r="H69" s="43">
        <v>5</v>
      </c>
      <c r="I69" s="44">
        <v>0</v>
      </c>
      <c r="J69" s="44">
        <v>0</v>
      </c>
      <c r="K69" s="44">
        <v>0</v>
      </c>
      <c r="L69" s="44">
        <v>0</v>
      </c>
      <c r="M69" s="44">
        <v>454.69</v>
      </c>
      <c r="N69" s="44">
        <v>0</v>
      </c>
      <c r="O69" s="44">
        <v>0</v>
      </c>
      <c r="P69" s="44">
        <v>0</v>
      </c>
      <c r="Q69" s="45">
        <v>0</v>
      </c>
      <c r="R69" s="46">
        <f t="shared" si="16"/>
        <v>0</v>
      </c>
      <c r="S69" s="46">
        <f t="shared" si="17"/>
        <v>0</v>
      </c>
      <c r="T69" t="s">
        <v>49</v>
      </c>
      <c r="U69" t="s">
        <v>49</v>
      </c>
      <c r="V69" t="s">
        <v>56</v>
      </c>
      <c r="W69" t="s">
        <v>56</v>
      </c>
      <c r="X69" t="s">
        <v>54</v>
      </c>
      <c r="Y69" s="59">
        <f t="shared" si="25"/>
        <v>45710</v>
      </c>
      <c r="Z69" s="42" t="s">
        <v>41</v>
      </c>
      <c r="AA69" s="43">
        <v>9</v>
      </c>
      <c r="AB69" s="44">
        <v>0</v>
      </c>
      <c r="AC69" s="44">
        <v>0</v>
      </c>
      <c r="AD69" s="44">
        <v>0</v>
      </c>
      <c r="AE69" s="44">
        <v>0</v>
      </c>
      <c r="AF69" s="44">
        <v>1259.1500000000001</v>
      </c>
      <c r="AG69" s="44">
        <v>0</v>
      </c>
      <c r="AH69" s="44">
        <v>0</v>
      </c>
      <c r="AI69" s="44">
        <v>0</v>
      </c>
      <c r="AJ69" s="45">
        <v>0</v>
      </c>
      <c r="AK69" s="46">
        <f t="shared" si="18"/>
        <v>0</v>
      </c>
      <c r="AL69" s="46">
        <f t="shared" si="19"/>
        <v>0</v>
      </c>
      <c r="AM69" s="44">
        <f t="shared" si="31"/>
        <v>-4</v>
      </c>
      <c r="AN69" s="44">
        <f t="shared" si="31"/>
        <v>0</v>
      </c>
      <c r="AO69" s="44">
        <f t="shared" si="31"/>
        <v>0</v>
      </c>
      <c r="AP69" s="44">
        <f t="shared" si="31"/>
        <v>0</v>
      </c>
      <c r="AQ69" s="44">
        <f t="shared" si="31"/>
        <v>0</v>
      </c>
      <c r="AR69" s="44">
        <f t="shared" si="31"/>
        <v>-804.46</v>
      </c>
      <c r="AS69" s="44">
        <f t="shared" si="31"/>
        <v>0</v>
      </c>
      <c r="AT69" s="44">
        <f t="shared" si="30"/>
        <v>0</v>
      </c>
      <c r="AU69" s="44">
        <f t="shared" si="30"/>
        <v>0</v>
      </c>
      <c r="AV69" s="45">
        <f t="shared" si="30"/>
        <v>0</v>
      </c>
      <c r="AW69" s="46">
        <f t="shared" si="30"/>
        <v>0</v>
      </c>
      <c r="AX69" s="47">
        <f t="shared" si="30"/>
        <v>0</v>
      </c>
      <c r="AY69" s="56">
        <f t="shared" si="33"/>
        <v>-0.44444444444444442</v>
      </c>
      <c r="AZ69" s="56" t="str">
        <f t="shared" si="33"/>
        <v/>
      </c>
      <c r="BA69" s="56" t="str">
        <f t="shared" si="33"/>
        <v/>
      </c>
      <c r="BB69" s="56" t="str">
        <f t="shared" si="32"/>
        <v/>
      </c>
      <c r="BC69" s="56" t="str">
        <f t="shared" si="32"/>
        <v/>
      </c>
      <c r="BD69" s="56">
        <f t="shared" si="32"/>
        <v>-0.63889131557002743</v>
      </c>
      <c r="BE69" s="56" t="str">
        <f t="shared" si="32"/>
        <v/>
      </c>
      <c r="BF69" s="56" t="str">
        <f t="shared" si="32"/>
        <v/>
      </c>
      <c r="BG69" s="56" t="str">
        <f t="shared" si="32"/>
        <v/>
      </c>
      <c r="BH69" s="57" t="str">
        <f t="shared" si="32"/>
        <v/>
      </c>
      <c r="BI69" s="81" t="str">
        <f t="shared" si="32"/>
        <v/>
      </c>
      <c r="BJ69" s="58" t="str">
        <f t="shared" si="32"/>
        <v/>
      </c>
      <c r="BK69" s="122">
        <f t="shared" si="27"/>
        <v>90.938000000000002</v>
      </c>
      <c r="BL69" s="123" t="str">
        <f t="shared" si="27"/>
        <v/>
      </c>
      <c r="BM69" s="123" t="str">
        <f t="shared" si="27"/>
        <v/>
      </c>
      <c r="BN69" s="123" t="str">
        <f t="shared" si="27"/>
        <v/>
      </c>
      <c r="BO69" s="124" t="str">
        <f t="shared" si="27"/>
        <v/>
      </c>
      <c r="BP69" s="122">
        <f t="shared" si="28"/>
        <v>139.90555555555557</v>
      </c>
      <c r="BQ69" s="123" t="str">
        <f t="shared" si="28"/>
        <v/>
      </c>
      <c r="BR69" s="123" t="str">
        <f t="shared" si="28"/>
        <v/>
      </c>
      <c r="BS69" s="123" t="str">
        <f t="shared" si="28"/>
        <v/>
      </c>
      <c r="BT69" s="124" t="str">
        <f t="shared" si="28"/>
        <v/>
      </c>
      <c r="BU69" s="122">
        <f t="shared" si="29"/>
        <v>-48.967555555555563</v>
      </c>
      <c r="BV69" s="123" t="str">
        <f t="shared" si="29"/>
        <v/>
      </c>
      <c r="BW69" s="124" t="str">
        <f t="shared" si="29"/>
        <v/>
      </c>
      <c r="BX69" s="123" t="str">
        <f t="shared" si="29"/>
        <v/>
      </c>
      <c r="BY69" s="124" t="str">
        <f t="shared" si="29"/>
        <v/>
      </c>
    </row>
    <row r="70" spans="1:77" x14ac:dyDescent="0.2">
      <c r="A70" t="s">
        <v>46</v>
      </c>
      <c r="B70" t="s">
        <v>46</v>
      </c>
      <c r="C70" t="s">
        <v>56</v>
      </c>
      <c r="D70" t="s">
        <v>56</v>
      </c>
      <c r="E70" t="s">
        <v>55</v>
      </c>
      <c r="F70" s="4">
        <f t="shared" si="24"/>
        <v>46075</v>
      </c>
      <c r="G70" t="s">
        <v>35</v>
      </c>
      <c r="H70" s="28">
        <v>4</v>
      </c>
      <c r="I70" s="138">
        <v>0</v>
      </c>
      <c r="J70" s="138">
        <v>0</v>
      </c>
      <c r="K70" s="2">
        <v>0</v>
      </c>
      <c r="L70" s="2">
        <v>0</v>
      </c>
      <c r="M70" s="2">
        <v>509.2</v>
      </c>
      <c r="N70" s="2">
        <v>0</v>
      </c>
      <c r="O70" s="2">
        <v>0</v>
      </c>
      <c r="P70" s="2">
        <v>0</v>
      </c>
      <c r="Q70" s="29">
        <v>0</v>
      </c>
      <c r="R70" s="30">
        <f t="shared" si="16"/>
        <v>0</v>
      </c>
      <c r="S70" s="30">
        <f t="shared" si="17"/>
        <v>0</v>
      </c>
      <c r="T70" t="s">
        <v>49</v>
      </c>
      <c r="U70" t="s">
        <v>49</v>
      </c>
      <c r="V70" t="s">
        <v>56</v>
      </c>
      <c r="W70" t="s">
        <v>56</v>
      </c>
      <c r="X70" t="s">
        <v>55</v>
      </c>
      <c r="Y70" s="4">
        <f t="shared" si="25"/>
        <v>45711</v>
      </c>
      <c r="Z70" t="s">
        <v>35</v>
      </c>
      <c r="AA70" s="28">
        <v>3</v>
      </c>
      <c r="AB70" s="138">
        <v>0</v>
      </c>
      <c r="AC70" s="138">
        <v>0</v>
      </c>
      <c r="AD70" s="2">
        <v>0</v>
      </c>
      <c r="AE70" s="2">
        <v>0</v>
      </c>
      <c r="AF70" s="2">
        <v>542.37</v>
      </c>
      <c r="AG70" s="2">
        <v>0</v>
      </c>
      <c r="AH70" s="2">
        <v>0</v>
      </c>
      <c r="AI70" s="2">
        <v>0</v>
      </c>
      <c r="AJ70" s="29">
        <v>0</v>
      </c>
      <c r="AK70" s="30">
        <f t="shared" si="18"/>
        <v>0</v>
      </c>
      <c r="AL70" s="30">
        <f t="shared" si="19"/>
        <v>0</v>
      </c>
      <c r="AM70" s="2">
        <f t="shared" si="31"/>
        <v>1</v>
      </c>
      <c r="AN70" s="2">
        <f t="shared" si="31"/>
        <v>0</v>
      </c>
      <c r="AO70" s="2">
        <f t="shared" si="31"/>
        <v>0</v>
      </c>
      <c r="AP70" s="2">
        <f t="shared" si="31"/>
        <v>0</v>
      </c>
      <c r="AQ70" s="2">
        <f t="shared" si="31"/>
        <v>0</v>
      </c>
      <c r="AR70" s="2">
        <f t="shared" si="31"/>
        <v>-33.170000000000016</v>
      </c>
      <c r="AS70" s="2">
        <f t="shared" si="31"/>
        <v>0</v>
      </c>
      <c r="AT70" s="2">
        <f t="shared" si="30"/>
        <v>0</v>
      </c>
      <c r="AU70" s="2">
        <f t="shared" si="30"/>
        <v>0</v>
      </c>
      <c r="AV70" s="29">
        <f t="shared" si="30"/>
        <v>0</v>
      </c>
      <c r="AW70" s="30">
        <f t="shared" si="30"/>
        <v>0</v>
      </c>
      <c r="AX70" s="31">
        <f t="shared" si="30"/>
        <v>0</v>
      </c>
      <c r="AY70" s="38">
        <f t="shared" si="33"/>
        <v>0.33333333333333331</v>
      </c>
      <c r="AZ70" s="38" t="str">
        <f t="shared" si="33"/>
        <v/>
      </c>
      <c r="BA70" s="38" t="str">
        <f t="shared" si="33"/>
        <v/>
      </c>
      <c r="BB70" s="38" t="str">
        <f t="shared" si="32"/>
        <v/>
      </c>
      <c r="BC70" s="38" t="str">
        <f t="shared" si="32"/>
        <v/>
      </c>
      <c r="BD70" s="38">
        <f t="shared" si="32"/>
        <v>-6.1157512399284651E-2</v>
      </c>
      <c r="BE70" s="38" t="str">
        <f t="shared" si="32"/>
        <v/>
      </c>
      <c r="BF70" s="38" t="str">
        <f t="shared" si="32"/>
        <v/>
      </c>
      <c r="BG70" s="38" t="str">
        <f t="shared" si="32"/>
        <v/>
      </c>
      <c r="BH70" s="39" t="str">
        <f t="shared" si="32"/>
        <v/>
      </c>
      <c r="BI70" s="76" t="str">
        <f t="shared" si="32"/>
        <v/>
      </c>
      <c r="BJ70" s="40" t="str">
        <f t="shared" si="32"/>
        <v/>
      </c>
      <c r="BK70" s="116">
        <f t="shared" si="27"/>
        <v>127.3</v>
      </c>
      <c r="BL70" s="117" t="str">
        <f t="shared" si="27"/>
        <v/>
      </c>
      <c r="BM70" s="117" t="str">
        <f t="shared" si="27"/>
        <v/>
      </c>
      <c r="BN70" s="117" t="str">
        <f t="shared" si="27"/>
        <v/>
      </c>
      <c r="BO70" s="118" t="str">
        <f t="shared" si="27"/>
        <v/>
      </c>
      <c r="BP70" s="116">
        <f t="shared" si="28"/>
        <v>180.79</v>
      </c>
      <c r="BQ70" s="117" t="str">
        <f t="shared" si="28"/>
        <v/>
      </c>
      <c r="BR70" s="117" t="str">
        <f t="shared" si="28"/>
        <v/>
      </c>
      <c r="BS70" s="117" t="str">
        <f t="shared" si="28"/>
        <v/>
      </c>
      <c r="BT70" s="118" t="str">
        <f t="shared" si="28"/>
        <v/>
      </c>
      <c r="BU70" s="116">
        <f t="shared" si="29"/>
        <v>-53.489999999999995</v>
      </c>
      <c r="BV70" s="117" t="str">
        <f t="shared" si="29"/>
        <v/>
      </c>
      <c r="BW70" s="118" t="str">
        <f t="shared" si="29"/>
        <v/>
      </c>
      <c r="BX70" s="117" t="str">
        <f t="shared" si="29"/>
        <v/>
      </c>
      <c r="BY70" s="118" t="str">
        <f t="shared" si="29"/>
        <v/>
      </c>
    </row>
    <row r="71" spans="1:77" x14ac:dyDescent="0.2">
      <c r="A71" t="s">
        <v>46</v>
      </c>
      <c r="B71" t="s">
        <v>46</v>
      </c>
      <c r="C71" t="s">
        <v>56</v>
      </c>
      <c r="D71" t="s">
        <v>56</v>
      </c>
      <c r="E71" t="s">
        <v>55</v>
      </c>
      <c r="F71" s="4">
        <f t="shared" si="24"/>
        <v>46076</v>
      </c>
      <c r="G71" t="s">
        <v>36</v>
      </c>
      <c r="H71" s="28">
        <v>6</v>
      </c>
      <c r="I71" s="138">
        <v>0</v>
      </c>
      <c r="J71" s="138">
        <v>0</v>
      </c>
      <c r="K71" s="2">
        <v>0</v>
      </c>
      <c r="L71" s="2">
        <v>0</v>
      </c>
      <c r="M71" s="2">
        <v>790.2</v>
      </c>
      <c r="N71" s="2">
        <v>0</v>
      </c>
      <c r="O71" s="2">
        <v>0</v>
      </c>
      <c r="P71" s="2">
        <v>0</v>
      </c>
      <c r="Q71" s="29">
        <v>0</v>
      </c>
      <c r="R71" s="30">
        <f t="shared" si="16"/>
        <v>0</v>
      </c>
      <c r="S71" s="30">
        <f t="shared" si="17"/>
        <v>0</v>
      </c>
      <c r="T71" t="s">
        <v>49</v>
      </c>
      <c r="U71" t="s">
        <v>49</v>
      </c>
      <c r="V71" t="s">
        <v>56</v>
      </c>
      <c r="W71" t="s">
        <v>56</v>
      </c>
      <c r="X71" t="s">
        <v>55</v>
      </c>
      <c r="Y71" s="4">
        <f t="shared" si="25"/>
        <v>45712</v>
      </c>
      <c r="Z71" t="s">
        <v>36</v>
      </c>
      <c r="AA71" s="28">
        <v>7</v>
      </c>
      <c r="AB71" s="138">
        <v>0</v>
      </c>
      <c r="AC71" s="138">
        <v>0</v>
      </c>
      <c r="AD71" s="2">
        <v>0</v>
      </c>
      <c r="AE71" s="2">
        <v>0</v>
      </c>
      <c r="AF71" s="2">
        <v>987.41</v>
      </c>
      <c r="AG71" s="2">
        <v>0</v>
      </c>
      <c r="AH71" s="2">
        <v>0</v>
      </c>
      <c r="AI71" s="2">
        <v>0</v>
      </c>
      <c r="AJ71" s="29">
        <v>0</v>
      </c>
      <c r="AK71" s="30">
        <f t="shared" si="18"/>
        <v>0</v>
      </c>
      <c r="AL71" s="30">
        <f t="shared" si="19"/>
        <v>0</v>
      </c>
      <c r="AM71" s="2">
        <f t="shared" si="31"/>
        <v>-1</v>
      </c>
      <c r="AN71" s="2">
        <f t="shared" si="31"/>
        <v>0</v>
      </c>
      <c r="AO71" s="2">
        <f t="shared" si="31"/>
        <v>0</v>
      </c>
      <c r="AP71" s="2">
        <f t="shared" si="31"/>
        <v>0</v>
      </c>
      <c r="AQ71" s="2">
        <f t="shared" si="31"/>
        <v>0</v>
      </c>
      <c r="AR71" s="2">
        <f t="shared" si="31"/>
        <v>-197.20999999999992</v>
      </c>
      <c r="AS71" s="2">
        <f t="shared" si="31"/>
        <v>0</v>
      </c>
      <c r="AT71" s="2">
        <f t="shared" si="30"/>
        <v>0</v>
      </c>
      <c r="AU71" s="2">
        <f t="shared" si="30"/>
        <v>0</v>
      </c>
      <c r="AV71" s="29">
        <f t="shared" si="30"/>
        <v>0</v>
      </c>
      <c r="AW71" s="30">
        <f t="shared" si="30"/>
        <v>0</v>
      </c>
      <c r="AX71" s="31">
        <f t="shared" si="30"/>
        <v>0</v>
      </c>
      <c r="AY71" s="38">
        <f t="shared" si="33"/>
        <v>-0.14285714285714285</v>
      </c>
      <c r="AZ71" s="38" t="str">
        <f t="shared" si="33"/>
        <v/>
      </c>
      <c r="BA71" s="38" t="str">
        <f t="shared" si="33"/>
        <v/>
      </c>
      <c r="BB71" s="38" t="str">
        <f t="shared" si="32"/>
        <v/>
      </c>
      <c r="BC71" s="38" t="str">
        <f t="shared" si="32"/>
        <v/>
      </c>
      <c r="BD71" s="38">
        <f t="shared" si="32"/>
        <v>-0.19972453185606781</v>
      </c>
      <c r="BE71" s="38" t="str">
        <f t="shared" si="32"/>
        <v/>
      </c>
      <c r="BF71" s="38" t="str">
        <f t="shared" si="32"/>
        <v/>
      </c>
      <c r="BG71" s="38" t="str">
        <f t="shared" si="32"/>
        <v/>
      </c>
      <c r="BH71" s="39" t="str">
        <f t="shared" si="32"/>
        <v/>
      </c>
      <c r="BI71" s="76" t="str">
        <f t="shared" si="32"/>
        <v/>
      </c>
      <c r="BJ71" s="40" t="str">
        <f t="shared" si="32"/>
        <v/>
      </c>
      <c r="BK71" s="119">
        <f t="shared" si="27"/>
        <v>131.70000000000002</v>
      </c>
      <c r="BL71" s="120" t="str">
        <f t="shared" si="27"/>
        <v/>
      </c>
      <c r="BM71" s="120" t="str">
        <f t="shared" si="27"/>
        <v/>
      </c>
      <c r="BN71" s="120" t="str">
        <f t="shared" si="27"/>
        <v/>
      </c>
      <c r="BO71" s="121" t="str">
        <f t="shared" si="27"/>
        <v/>
      </c>
      <c r="BP71" s="119">
        <f t="shared" si="28"/>
        <v>141.05857142857141</v>
      </c>
      <c r="BQ71" s="120" t="str">
        <f t="shared" si="28"/>
        <v/>
      </c>
      <c r="BR71" s="120" t="str">
        <f t="shared" si="28"/>
        <v/>
      </c>
      <c r="BS71" s="120" t="str">
        <f t="shared" si="28"/>
        <v/>
      </c>
      <c r="BT71" s="121" t="str">
        <f t="shared" si="28"/>
        <v/>
      </c>
      <c r="BU71" s="119">
        <f t="shared" si="29"/>
        <v>-9.3585714285713948</v>
      </c>
      <c r="BV71" s="120" t="str">
        <f t="shared" si="29"/>
        <v/>
      </c>
      <c r="BW71" s="121" t="str">
        <f t="shared" si="29"/>
        <v/>
      </c>
      <c r="BX71" s="120" t="str">
        <f t="shared" si="29"/>
        <v/>
      </c>
      <c r="BY71" s="121" t="str">
        <f t="shared" si="29"/>
        <v/>
      </c>
    </row>
    <row r="72" spans="1:77" x14ac:dyDescent="0.2">
      <c r="A72" t="s">
        <v>46</v>
      </c>
      <c r="B72" t="s">
        <v>46</v>
      </c>
      <c r="C72" t="s">
        <v>56</v>
      </c>
      <c r="D72" t="s">
        <v>56</v>
      </c>
      <c r="E72" t="s">
        <v>55</v>
      </c>
      <c r="F72" s="4">
        <f t="shared" si="24"/>
        <v>46077</v>
      </c>
      <c r="G72" t="s">
        <v>37</v>
      </c>
      <c r="H72" s="28">
        <v>6</v>
      </c>
      <c r="I72" s="138">
        <v>0</v>
      </c>
      <c r="J72" s="138">
        <v>0</v>
      </c>
      <c r="K72" s="2">
        <v>0</v>
      </c>
      <c r="L72" s="2">
        <v>0</v>
      </c>
      <c r="M72" s="2">
        <v>606.52</v>
      </c>
      <c r="N72" s="2">
        <v>0</v>
      </c>
      <c r="O72" s="2">
        <v>0</v>
      </c>
      <c r="P72" s="2">
        <v>0</v>
      </c>
      <c r="Q72" s="29">
        <v>0</v>
      </c>
      <c r="R72" s="30">
        <f t="shared" si="16"/>
        <v>0</v>
      </c>
      <c r="S72" s="30">
        <f t="shared" si="17"/>
        <v>0</v>
      </c>
      <c r="T72" t="s">
        <v>49</v>
      </c>
      <c r="U72" t="s">
        <v>49</v>
      </c>
      <c r="V72" t="s">
        <v>56</v>
      </c>
      <c r="W72" t="s">
        <v>56</v>
      </c>
      <c r="X72" t="s">
        <v>55</v>
      </c>
      <c r="Y72" s="4">
        <f t="shared" si="25"/>
        <v>45713</v>
      </c>
      <c r="Z72" t="s">
        <v>37</v>
      </c>
      <c r="AA72" s="28">
        <v>7</v>
      </c>
      <c r="AB72" s="138">
        <v>0</v>
      </c>
      <c r="AC72" s="138">
        <v>0</v>
      </c>
      <c r="AD72" s="2">
        <v>0</v>
      </c>
      <c r="AE72" s="2">
        <v>0</v>
      </c>
      <c r="AF72" s="2">
        <v>922.03</v>
      </c>
      <c r="AG72" s="2">
        <v>0</v>
      </c>
      <c r="AH72" s="2">
        <v>0</v>
      </c>
      <c r="AI72" s="2">
        <v>0</v>
      </c>
      <c r="AJ72" s="29">
        <v>0</v>
      </c>
      <c r="AK72" s="30">
        <f t="shared" si="18"/>
        <v>0</v>
      </c>
      <c r="AL72" s="30">
        <f t="shared" si="19"/>
        <v>0</v>
      </c>
      <c r="AM72" s="2">
        <f t="shared" si="31"/>
        <v>-1</v>
      </c>
      <c r="AN72" s="2">
        <f t="shared" si="31"/>
        <v>0</v>
      </c>
      <c r="AO72" s="2">
        <f t="shared" si="31"/>
        <v>0</v>
      </c>
      <c r="AP72" s="2">
        <f t="shared" si="31"/>
        <v>0</v>
      </c>
      <c r="AQ72" s="2">
        <f t="shared" si="31"/>
        <v>0</v>
      </c>
      <c r="AR72" s="2">
        <f t="shared" si="31"/>
        <v>-315.51</v>
      </c>
      <c r="AS72" s="2">
        <f t="shared" si="31"/>
        <v>0</v>
      </c>
      <c r="AT72" s="2">
        <f t="shared" si="30"/>
        <v>0</v>
      </c>
      <c r="AU72" s="2">
        <f t="shared" si="30"/>
        <v>0</v>
      </c>
      <c r="AV72" s="29">
        <f t="shared" si="30"/>
        <v>0</v>
      </c>
      <c r="AW72" s="30">
        <f t="shared" si="30"/>
        <v>0</v>
      </c>
      <c r="AX72" s="31">
        <f t="shared" si="30"/>
        <v>0</v>
      </c>
      <c r="AY72" s="38">
        <f t="shared" si="33"/>
        <v>-0.14285714285714285</v>
      </c>
      <c r="AZ72" s="38" t="str">
        <f t="shared" si="33"/>
        <v/>
      </c>
      <c r="BA72" s="38" t="str">
        <f t="shared" si="33"/>
        <v/>
      </c>
      <c r="BB72" s="38" t="str">
        <f t="shared" si="32"/>
        <v/>
      </c>
      <c r="BC72" s="38" t="str">
        <f t="shared" si="32"/>
        <v/>
      </c>
      <c r="BD72" s="38">
        <f t="shared" si="32"/>
        <v>-0.34219060117349759</v>
      </c>
      <c r="BE72" s="38" t="str">
        <f t="shared" si="32"/>
        <v/>
      </c>
      <c r="BF72" s="38" t="str">
        <f t="shared" si="32"/>
        <v/>
      </c>
      <c r="BG72" s="38" t="str">
        <f t="shared" si="32"/>
        <v/>
      </c>
      <c r="BH72" s="39" t="str">
        <f t="shared" si="32"/>
        <v/>
      </c>
      <c r="BI72" s="76" t="str">
        <f t="shared" si="32"/>
        <v/>
      </c>
      <c r="BJ72" s="40" t="str">
        <f t="shared" si="32"/>
        <v/>
      </c>
      <c r="BK72" s="119">
        <f t="shared" si="27"/>
        <v>101.08666666666666</v>
      </c>
      <c r="BL72" s="120" t="str">
        <f t="shared" si="27"/>
        <v/>
      </c>
      <c r="BM72" s="120" t="str">
        <f t="shared" si="27"/>
        <v/>
      </c>
      <c r="BN72" s="120" t="str">
        <f t="shared" si="27"/>
        <v/>
      </c>
      <c r="BO72" s="121" t="str">
        <f t="shared" si="27"/>
        <v/>
      </c>
      <c r="BP72" s="119">
        <f t="shared" si="28"/>
        <v>131.71857142857144</v>
      </c>
      <c r="BQ72" s="120" t="str">
        <f t="shared" si="28"/>
        <v/>
      </c>
      <c r="BR72" s="120" t="str">
        <f t="shared" si="28"/>
        <v/>
      </c>
      <c r="BS72" s="120" t="str">
        <f t="shared" si="28"/>
        <v/>
      </c>
      <c r="BT72" s="121" t="str">
        <f t="shared" si="28"/>
        <v/>
      </c>
      <c r="BU72" s="119">
        <f t="shared" si="29"/>
        <v>-30.631904761904778</v>
      </c>
      <c r="BV72" s="120" t="str">
        <f t="shared" si="29"/>
        <v/>
      </c>
      <c r="BW72" s="121" t="str">
        <f t="shared" si="29"/>
        <v/>
      </c>
      <c r="BX72" s="120" t="str">
        <f t="shared" si="29"/>
        <v/>
      </c>
      <c r="BY72" s="121" t="str">
        <f t="shared" si="29"/>
        <v/>
      </c>
    </row>
    <row r="73" spans="1:77" x14ac:dyDescent="0.2">
      <c r="A73" t="s">
        <v>46</v>
      </c>
      <c r="B73" t="s">
        <v>46</v>
      </c>
      <c r="C73" t="s">
        <v>56</v>
      </c>
      <c r="D73" t="s">
        <v>56</v>
      </c>
      <c r="E73" t="s">
        <v>55</v>
      </c>
      <c r="F73" s="4">
        <f t="shared" si="24"/>
        <v>46078</v>
      </c>
      <c r="G73" t="s">
        <v>38</v>
      </c>
      <c r="H73" s="28">
        <v>4</v>
      </c>
      <c r="I73" s="138">
        <v>0</v>
      </c>
      <c r="J73" s="138">
        <v>0</v>
      </c>
      <c r="K73" s="2">
        <v>0</v>
      </c>
      <c r="L73" s="2">
        <v>0</v>
      </c>
      <c r="M73" s="2">
        <v>652.78</v>
      </c>
      <c r="N73" s="2">
        <v>0</v>
      </c>
      <c r="O73" s="2">
        <v>0</v>
      </c>
      <c r="P73" s="2">
        <v>0</v>
      </c>
      <c r="Q73" s="29">
        <v>0</v>
      </c>
      <c r="R73" s="30">
        <f t="shared" si="16"/>
        <v>0</v>
      </c>
      <c r="S73" s="30">
        <f t="shared" si="17"/>
        <v>0</v>
      </c>
      <c r="T73" t="s">
        <v>49</v>
      </c>
      <c r="U73" t="s">
        <v>49</v>
      </c>
      <c r="V73" t="s">
        <v>56</v>
      </c>
      <c r="W73" t="s">
        <v>56</v>
      </c>
      <c r="X73" t="s">
        <v>55</v>
      </c>
      <c r="Y73" s="4">
        <f t="shared" si="25"/>
        <v>45714</v>
      </c>
      <c r="Z73" t="s">
        <v>38</v>
      </c>
      <c r="AA73" s="28">
        <v>5</v>
      </c>
      <c r="AB73" s="138">
        <v>0</v>
      </c>
      <c r="AC73" s="138">
        <v>0</v>
      </c>
      <c r="AD73" s="2">
        <v>0</v>
      </c>
      <c r="AE73" s="2">
        <v>0</v>
      </c>
      <c r="AF73" s="2">
        <v>1054.1099999999999</v>
      </c>
      <c r="AG73" s="2">
        <v>0</v>
      </c>
      <c r="AH73" s="2">
        <v>0</v>
      </c>
      <c r="AI73" s="2">
        <v>0</v>
      </c>
      <c r="AJ73" s="29">
        <v>0</v>
      </c>
      <c r="AK73" s="30">
        <f t="shared" si="18"/>
        <v>0</v>
      </c>
      <c r="AL73" s="30">
        <f t="shared" si="19"/>
        <v>0</v>
      </c>
      <c r="AM73" s="2">
        <f t="shared" si="31"/>
        <v>-1</v>
      </c>
      <c r="AN73" s="2">
        <f t="shared" si="31"/>
        <v>0</v>
      </c>
      <c r="AO73" s="2">
        <f t="shared" si="31"/>
        <v>0</v>
      </c>
      <c r="AP73" s="2">
        <f t="shared" si="31"/>
        <v>0</v>
      </c>
      <c r="AQ73" s="2">
        <f t="shared" si="31"/>
        <v>0</v>
      </c>
      <c r="AR73" s="2">
        <f t="shared" si="31"/>
        <v>-401.32999999999993</v>
      </c>
      <c r="AS73" s="2">
        <f t="shared" si="31"/>
        <v>0</v>
      </c>
      <c r="AT73" s="2">
        <f t="shared" si="30"/>
        <v>0</v>
      </c>
      <c r="AU73" s="2">
        <f t="shared" si="30"/>
        <v>0</v>
      </c>
      <c r="AV73" s="29">
        <f t="shared" si="30"/>
        <v>0</v>
      </c>
      <c r="AW73" s="30">
        <f t="shared" si="30"/>
        <v>0</v>
      </c>
      <c r="AX73" s="31">
        <f t="shared" si="30"/>
        <v>0</v>
      </c>
      <c r="AY73" s="38">
        <f t="shared" si="33"/>
        <v>-0.2</v>
      </c>
      <c r="AZ73" s="38" t="str">
        <f t="shared" si="33"/>
        <v/>
      </c>
      <c r="BA73" s="38" t="str">
        <f t="shared" si="33"/>
        <v/>
      </c>
      <c r="BB73" s="38" t="str">
        <f t="shared" si="32"/>
        <v/>
      </c>
      <c r="BC73" s="38" t="str">
        <f t="shared" si="32"/>
        <v/>
      </c>
      <c r="BD73" s="38">
        <f t="shared" si="32"/>
        <v>-0.3807287664475244</v>
      </c>
      <c r="BE73" s="38" t="str">
        <f t="shared" ref="BE73:BJ115" si="34">IFERROR(AS73/AG73,"")</f>
        <v/>
      </c>
      <c r="BF73" s="38" t="str">
        <f t="shared" si="34"/>
        <v/>
      </c>
      <c r="BG73" s="38" t="str">
        <f t="shared" si="34"/>
        <v/>
      </c>
      <c r="BH73" s="39" t="str">
        <f t="shared" si="34"/>
        <v/>
      </c>
      <c r="BI73" s="76" t="str">
        <f t="shared" si="34"/>
        <v/>
      </c>
      <c r="BJ73" s="40" t="str">
        <f t="shared" si="34"/>
        <v/>
      </c>
      <c r="BK73" s="119">
        <f t="shared" si="27"/>
        <v>163.19499999999999</v>
      </c>
      <c r="BL73" s="120" t="str">
        <f t="shared" si="27"/>
        <v/>
      </c>
      <c r="BM73" s="120" t="str">
        <f t="shared" si="27"/>
        <v/>
      </c>
      <c r="BN73" s="120" t="str">
        <f t="shared" si="27"/>
        <v/>
      </c>
      <c r="BO73" s="121" t="str">
        <f t="shared" si="27"/>
        <v/>
      </c>
      <c r="BP73" s="119">
        <f t="shared" si="28"/>
        <v>210.82199999999997</v>
      </c>
      <c r="BQ73" s="120" t="str">
        <f t="shared" si="28"/>
        <v/>
      </c>
      <c r="BR73" s="120" t="str">
        <f t="shared" si="28"/>
        <v/>
      </c>
      <c r="BS73" s="120" t="str">
        <f t="shared" si="28"/>
        <v/>
      </c>
      <c r="BT73" s="121" t="str">
        <f t="shared" si="28"/>
        <v/>
      </c>
      <c r="BU73" s="119">
        <f t="shared" si="29"/>
        <v>-47.626999999999981</v>
      </c>
      <c r="BV73" s="120" t="str">
        <f t="shared" si="29"/>
        <v/>
      </c>
      <c r="BW73" s="121" t="str">
        <f t="shared" si="29"/>
        <v/>
      </c>
      <c r="BX73" s="120" t="str">
        <f t="shared" si="29"/>
        <v/>
      </c>
      <c r="BY73" s="121" t="str">
        <f t="shared" si="29"/>
        <v/>
      </c>
    </row>
    <row r="74" spans="1:77" x14ac:dyDescent="0.2">
      <c r="A74" t="s">
        <v>46</v>
      </c>
      <c r="B74" t="s">
        <v>46</v>
      </c>
      <c r="C74" t="s">
        <v>56</v>
      </c>
      <c r="D74" t="s">
        <v>56</v>
      </c>
      <c r="E74" t="s">
        <v>55</v>
      </c>
      <c r="F74" s="4">
        <f t="shared" si="24"/>
        <v>46079</v>
      </c>
      <c r="G74" t="s">
        <v>39</v>
      </c>
      <c r="H74" s="28">
        <v>7</v>
      </c>
      <c r="I74" s="138">
        <v>1</v>
      </c>
      <c r="J74" s="138">
        <v>0</v>
      </c>
      <c r="K74" s="2">
        <v>0</v>
      </c>
      <c r="L74" s="2">
        <v>0</v>
      </c>
      <c r="M74" s="2">
        <v>623.62</v>
      </c>
      <c r="N74" s="2">
        <v>359.88</v>
      </c>
      <c r="O74" s="2">
        <v>0</v>
      </c>
      <c r="P74" s="2">
        <v>0</v>
      </c>
      <c r="Q74" s="29">
        <v>0</v>
      </c>
      <c r="R74" s="30">
        <f t="shared" si="16"/>
        <v>1</v>
      </c>
      <c r="S74" s="30">
        <f t="shared" si="17"/>
        <v>359.88</v>
      </c>
      <c r="T74" t="s">
        <v>49</v>
      </c>
      <c r="U74" t="s">
        <v>49</v>
      </c>
      <c r="V74" t="s">
        <v>56</v>
      </c>
      <c r="W74" t="s">
        <v>56</v>
      </c>
      <c r="X74" t="s">
        <v>55</v>
      </c>
      <c r="Y74" s="4">
        <f t="shared" si="25"/>
        <v>45715</v>
      </c>
      <c r="Z74" t="s">
        <v>39</v>
      </c>
      <c r="AA74" s="28">
        <v>13</v>
      </c>
      <c r="AB74" s="138">
        <v>0</v>
      </c>
      <c r="AC74" s="138">
        <v>0</v>
      </c>
      <c r="AD74" s="2">
        <v>0</v>
      </c>
      <c r="AE74" s="2">
        <v>0</v>
      </c>
      <c r="AF74" s="2">
        <v>2088.87</v>
      </c>
      <c r="AG74" s="2">
        <v>0</v>
      </c>
      <c r="AH74" s="2">
        <v>0</v>
      </c>
      <c r="AI74" s="2">
        <v>0</v>
      </c>
      <c r="AJ74" s="29">
        <v>0</v>
      </c>
      <c r="AK74" s="30">
        <f t="shared" si="18"/>
        <v>0</v>
      </c>
      <c r="AL74" s="30">
        <f t="shared" si="19"/>
        <v>0</v>
      </c>
      <c r="AM74" s="2">
        <f t="shared" si="31"/>
        <v>-6</v>
      </c>
      <c r="AN74" s="2">
        <f t="shared" si="31"/>
        <v>1</v>
      </c>
      <c r="AO74" s="2">
        <f t="shared" si="31"/>
        <v>0</v>
      </c>
      <c r="AP74" s="2">
        <f t="shared" si="31"/>
        <v>0</v>
      </c>
      <c r="AQ74" s="2">
        <f t="shared" si="31"/>
        <v>0</v>
      </c>
      <c r="AR74" s="2">
        <f t="shared" si="31"/>
        <v>-1465.25</v>
      </c>
      <c r="AS74" s="2">
        <f t="shared" si="31"/>
        <v>359.88</v>
      </c>
      <c r="AT74" s="2">
        <f t="shared" si="30"/>
        <v>0</v>
      </c>
      <c r="AU74" s="2">
        <f t="shared" si="30"/>
        <v>0</v>
      </c>
      <c r="AV74" s="29">
        <f t="shared" si="30"/>
        <v>0</v>
      </c>
      <c r="AW74" s="30">
        <f t="shared" si="30"/>
        <v>1</v>
      </c>
      <c r="AX74" s="31">
        <f t="shared" si="30"/>
        <v>359.88</v>
      </c>
      <c r="AY74" s="38">
        <f t="shared" si="33"/>
        <v>-0.46153846153846156</v>
      </c>
      <c r="AZ74" s="38" t="str">
        <f t="shared" si="33"/>
        <v/>
      </c>
      <c r="BA74" s="38" t="str">
        <f t="shared" si="33"/>
        <v/>
      </c>
      <c r="BB74" s="38" t="str">
        <f t="shared" si="33"/>
        <v/>
      </c>
      <c r="BC74" s="38" t="str">
        <f t="shared" si="33"/>
        <v/>
      </c>
      <c r="BD74" s="38">
        <f t="shared" si="33"/>
        <v>-0.70145581103658916</v>
      </c>
      <c r="BE74" s="38" t="str">
        <f t="shared" si="34"/>
        <v/>
      </c>
      <c r="BF74" s="38" t="str">
        <f t="shared" si="34"/>
        <v/>
      </c>
      <c r="BG74" s="38" t="str">
        <f t="shared" si="34"/>
        <v/>
      </c>
      <c r="BH74" s="39" t="str">
        <f t="shared" si="34"/>
        <v/>
      </c>
      <c r="BI74" s="76" t="str">
        <f t="shared" si="34"/>
        <v/>
      </c>
      <c r="BJ74" s="40" t="str">
        <f t="shared" si="34"/>
        <v/>
      </c>
      <c r="BK74" s="119">
        <f t="shared" si="27"/>
        <v>89.088571428571427</v>
      </c>
      <c r="BL74" s="120">
        <f t="shared" si="27"/>
        <v>359.88</v>
      </c>
      <c r="BM74" s="120" t="str">
        <f t="shared" si="27"/>
        <v/>
      </c>
      <c r="BN74" s="120" t="str">
        <f t="shared" si="27"/>
        <v/>
      </c>
      <c r="BO74" s="121" t="str">
        <f t="shared" si="27"/>
        <v/>
      </c>
      <c r="BP74" s="119">
        <f t="shared" si="28"/>
        <v>160.68230769230769</v>
      </c>
      <c r="BQ74" s="120" t="str">
        <f t="shared" si="28"/>
        <v/>
      </c>
      <c r="BR74" s="120" t="str">
        <f t="shared" si="28"/>
        <v/>
      </c>
      <c r="BS74" s="120" t="str">
        <f t="shared" si="28"/>
        <v/>
      </c>
      <c r="BT74" s="121" t="str">
        <f t="shared" si="28"/>
        <v/>
      </c>
      <c r="BU74" s="119">
        <f t="shared" si="29"/>
        <v>-71.593736263736261</v>
      </c>
      <c r="BV74" s="120" t="str">
        <f t="shared" si="29"/>
        <v/>
      </c>
      <c r="BW74" s="121" t="str">
        <f t="shared" si="29"/>
        <v/>
      </c>
      <c r="BX74" s="120" t="str">
        <f t="shared" si="29"/>
        <v/>
      </c>
      <c r="BY74" s="121" t="str">
        <f t="shared" si="29"/>
        <v/>
      </c>
    </row>
    <row r="75" spans="1:77" x14ac:dyDescent="0.2">
      <c r="A75" t="s">
        <v>46</v>
      </c>
      <c r="B75" t="s">
        <v>46</v>
      </c>
      <c r="C75" t="s">
        <v>56</v>
      </c>
      <c r="D75" t="s">
        <v>56</v>
      </c>
      <c r="E75" t="s">
        <v>55</v>
      </c>
      <c r="F75" s="4">
        <f t="shared" si="24"/>
        <v>46080</v>
      </c>
      <c r="G75" t="s">
        <v>40</v>
      </c>
      <c r="H75" s="28">
        <v>3</v>
      </c>
      <c r="I75" s="138">
        <v>0</v>
      </c>
      <c r="J75" s="138">
        <v>0</v>
      </c>
      <c r="K75" s="2">
        <v>0</v>
      </c>
      <c r="L75" s="2">
        <v>0</v>
      </c>
      <c r="M75" s="2">
        <v>384.16</v>
      </c>
      <c r="N75" s="2">
        <v>0</v>
      </c>
      <c r="O75" s="2">
        <v>0</v>
      </c>
      <c r="P75" s="2">
        <v>0</v>
      </c>
      <c r="Q75" s="29">
        <v>0</v>
      </c>
      <c r="R75" s="30">
        <f t="shared" si="16"/>
        <v>0</v>
      </c>
      <c r="S75" s="30">
        <f t="shared" si="17"/>
        <v>0</v>
      </c>
      <c r="T75" t="s">
        <v>49</v>
      </c>
      <c r="U75" t="s">
        <v>49</v>
      </c>
      <c r="V75" t="s">
        <v>56</v>
      </c>
      <c r="W75" t="s">
        <v>56</v>
      </c>
      <c r="X75" t="s">
        <v>55</v>
      </c>
      <c r="Y75" s="4">
        <f t="shared" si="25"/>
        <v>45716</v>
      </c>
      <c r="Z75" t="s">
        <v>40</v>
      </c>
      <c r="AA75" s="28">
        <v>20</v>
      </c>
      <c r="AB75" s="138">
        <v>0</v>
      </c>
      <c r="AC75" s="138">
        <v>0</v>
      </c>
      <c r="AD75" s="2">
        <v>0</v>
      </c>
      <c r="AE75" s="2">
        <v>0</v>
      </c>
      <c r="AF75" s="2">
        <v>2842.2799999999997</v>
      </c>
      <c r="AG75" s="2">
        <v>0</v>
      </c>
      <c r="AH75" s="2">
        <v>0</v>
      </c>
      <c r="AI75" s="2">
        <v>0</v>
      </c>
      <c r="AJ75" s="29">
        <v>0</v>
      </c>
      <c r="AK75" s="30">
        <f t="shared" si="18"/>
        <v>0</v>
      </c>
      <c r="AL75" s="30">
        <f t="shared" si="19"/>
        <v>0</v>
      </c>
      <c r="AM75" s="2">
        <f t="shared" si="31"/>
        <v>-17</v>
      </c>
      <c r="AN75" s="2">
        <f t="shared" si="31"/>
        <v>0</v>
      </c>
      <c r="AO75" s="2">
        <f t="shared" si="31"/>
        <v>0</v>
      </c>
      <c r="AP75" s="2">
        <f t="shared" si="31"/>
        <v>0</v>
      </c>
      <c r="AQ75" s="2">
        <f t="shared" si="31"/>
        <v>0</v>
      </c>
      <c r="AR75" s="2">
        <f t="shared" si="31"/>
        <v>-2458.12</v>
      </c>
      <c r="AS75" s="2">
        <f t="shared" si="31"/>
        <v>0</v>
      </c>
      <c r="AT75" s="2">
        <f t="shared" si="30"/>
        <v>0</v>
      </c>
      <c r="AU75" s="2">
        <f t="shared" si="30"/>
        <v>0</v>
      </c>
      <c r="AV75" s="29">
        <f t="shared" si="30"/>
        <v>0</v>
      </c>
      <c r="AW75" s="30">
        <f t="shared" si="30"/>
        <v>0</v>
      </c>
      <c r="AX75" s="31">
        <f t="shared" si="30"/>
        <v>0</v>
      </c>
      <c r="AY75" s="38">
        <f t="shared" si="33"/>
        <v>-0.85</v>
      </c>
      <c r="AZ75" s="38" t="str">
        <f t="shared" si="33"/>
        <v/>
      </c>
      <c r="BA75" s="38" t="str">
        <f t="shared" si="33"/>
        <v/>
      </c>
      <c r="BB75" s="38" t="str">
        <f t="shared" si="33"/>
        <v/>
      </c>
      <c r="BC75" s="38" t="str">
        <f t="shared" si="33"/>
        <v/>
      </c>
      <c r="BD75" s="38">
        <f t="shared" si="33"/>
        <v>-0.86484090237415034</v>
      </c>
      <c r="BE75" s="38" t="str">
        <f t="shared" si="34"/>
        <v/>
      </c>
      <c r="BF75" s="38" t="str">
        <f t="shared" si="34"/>
        <v/>
      </c>
      <c r="BG75" s="38" t="str">
        <f t="shared" si="34"/>
        <v/>
      </c>
      <c r="BH75" s="39" t="str">
        <f t="shared" si="34"/>
        <v/>
      </c>
      <c r="BI75" s="76" t="str">
        <f t="shared" si="34"/>
        <v/>
      </c>
      <c r="BJ75" s="40" t="str">
        <f t="shared" si="34"/>
        <v/>
      </c>
      <c r="BK75" s="119">
        <f t="shared" si="27"/>
        <v>128.05333333333334</v>
      </c>
      <c r="BL75" s="120" t="str">
        <f t="shared" si="27"/>
        <v/>
      </c>
      <c r="BM75" s="120" t="str">
        <f t="shared" si="27"/>
        <v/>
      </c>
      <c r="BN75" s="120" t="str">
        <f t="shared" si="27"/>
        <v/>
      </c>
      <c r="BO75" s="121" t="str">
        <f t="shared" si="27"/>
        <v/>
      </c>
      <c r="BP75" s="119">
        <f t="shared" si="28"/>
        <v>142.11399999999998</v>
      </c>
      <c r="BQ75" s="120" t="str">
        <f t="shared" si="28"/>
        <v/>
      </c>
      <c r="BR75" s="120" t="str">
        <f t="shared" si="28"/>
        <v/>
      </c>
      <c r="BS75" s="120" t="str">
        <f t="shared" si="28"/>
        <v/>
      </c>
      <c r="BT75" s="121" t="str">
        <f t="shared" si="28"/>
        <v/>
      </c>
      <c r="BU75" s="119">
        <f t="shared" si="29"/>
        <v>-14.060666666666634</v>
      </c>
      <c r="BV75" s="120" t="str">
        <f t="shared" si="29"/>
        <v/>
      </c>
      <c r="BW75" s="121" t="str">
        <f t="shared" si="29"/>
        <v/>
      </c>
      <c r="BX75" s="120" t="str">
        <f t="shared" si="29"/>
        <v/>
      </c>
      <c r="BY75" s="121" t="str">
        <f t="shared" si="29"/>
        <v/>
      </c>
    </row>
    <row r="76" spans="1:77" ht="13.5" thickBot="1" x14ac:dyDescent="0.25">
      <c r="A76" t="s">
        <v>46</v>
      </c>
      <c r="B76" t="s">
        <v>46</v>
      </c>
      <c r="C76" t="s">
        <v>56</v>
      </c>
      <c r="D76" t="s">
        <v>56</v>
      </c>
      <c r="E76" t="s">
        <v>55</v>
      </c>
      <c r="F76" s="59">
        <f t="shared" si="24"/>
        <v>46081</v>
      </c>
      <c r="G76" s="42" t="s">
        <v>41</v>
      </c>
      <c r="H76" s="43">
        <v>5</v>
      </c>
      <c r="I76" s="44">
        <v>1</v>
      </c>
      <c r="J76" s="44">
        <v>0</v>
      </c>
      <c r="K76" s="44">
        <v>0</v>
      </c>
      <c r="L76" s="44">
        <v>0</v>
      </c>
      <c r="M76" s="44">
        <v>297.73</v>
      </c>
      <c r="N76" s="44">
        <v>267.62</v>
      </c>
      <c r="O76" s="44">
        <v>0</v>
      </c>
      <c r="P76" s="44">
        <v>0</v>
      </c>
      <c r="Q76" s="45">
        <v>0</v>
      </c>
      <c r="R76" s="46">
        <f t="shared" si="16"/>
        <v>1</v>
      </c>
      <c r="S76" s="46">
        <f t="shared" si="17"/>
        <v>267.62</v>
      </c>
      <c r="T76" t="s">
        <v>49</v>
      </c>
      <c r="U76" t="s">
        <v>49</v>
      </c>
      <c r="V76" t="s">
        <v>56</v>
      </c>
      <c r="W76" t="s">
        <v>63</v>
      </c>
      <c r="X76" t="s">
        <v>55</v>
      </c>
      <c r="Y76" s="59">
        <f t="shared" si="25"/>
        <v>45717</v>
      </c>
      <c r="Z76" s="42" t="s">
        <v>41</v>
      </c>
      <c r="AA76" s="43">
        <v>10</v>
      </c>
      <c r="AB76" s="44">
        <v>0</v>
      </c>
      <c r="AC76" s="44">
        <v>0</v>
      </c>
      <c r="AD76" s="44">
        <v>0</v>
      </c>
      <c r="AE76" s="44">
        <v>0</v>
      </c>
      <c r="AF76" s="44">
        <v>1198.98</v>
      </c>
      <c r="AG76" s="44">
        <v>0</v>
      </c>
      <c r="AH76" s="44">
        <v>0</v>
      </c>
      <c r="AI76" s="44">
        <v>0</v>
      </c>
      <c r="AJ76" s="45">
        <v>0</v>
      </c>
      <c r="AK76" s="46">
        <f t="shared" si="18"/>
        <v>0</v>
      </c>
      <c r="AL76" s="46">
        <f t="shared" si="19"/>
        <v>0</v>
      </c>
      <c r="AM76" s="44">
        <f t="shared" si="31"/>
        <v>-5</v>
      </c>
      <c r="AN76" s="44">
        <f t="shared" si="31"/>
        <v>1</v>
      </c>
      <c r="AO76" s="44">
        <f t="shared" si="31"/>
        <v>0</v>
      </c>
      <c r="AP76" s="44">
        <f t="shared" si="31"/>
        <v>0</v>
      </c>
      <c r="AQ76" s="44">
        <f t="shared" si="31"/>
        <v>0</v>
      </c>
      <c r="AR76" s="44">
        <f t="shared" si="31"/>
        <v>-901.25</v>
      </c>
      <c r="AS76" s="44">
        <f t="shared" si="31"/>
        <v>267.62</v>
      </c>
      <c r="AT76" s="44">
        <f t="shared" si="30"/>
        <v>0</v>
      </c>
      <c r="AU76" s="44">
        <f t="shared" si="30"/>
        <v>0</v>
      </c>
      <c r="AV76" s="45">
        <f t="shared" si="30"/>
        <v>0</v>
      </c>
      <c r="AW76" s="46">
        <f t="shared" si="30"/>
        <v>1</v>
      </c>
      <c r="AX76" s="47">
        <f t="shared" si="30"/>
        <v>267.62</v>
      </c>
      <c r="AY76" s="56">
        <f t="shared" si="33"/>
        <v>-0.5</v>
      </c>
      <c r="AZ76" s="56" t="str">
        <f t="shared" si="33"/>
        <v/>
      </c>
      <c r="BA76" s="56" t="str">
        <f t="shared" si="33"/>
        <v/>
      </c>
      <c r="BB76" s="56" t="str">
        <f t="shared" si="33"/>
        <v/>
      </c>
      <c r="BC76" s="56" t="str">
        <f t="shared" si="33"/>
        <v/>
      </c>
      <c r="BD76" s="56">
        <f t="shared" si="33"/>
        <v>-0.75168059517256336</v>
      </c>
      <c r="BE76" s="56" t="str">
        <f t="shared" si="34"/>
        <v/>
      </c>
      <c r="BF76" s="56" t="str">
        <f t="shared" si="34"/>
        <v/>
      </c>
      <c r="BG76" s="56" t="str">
        <f t="shared" si="34"/>
        <v/>
      </c>
      <c r="BH76" s="57" t="str">
        <f t="shared" si="34"/>
        <v/>
      </c>
      <c r="BI76" s="81" t="str">
        <f t="shared" si="34"/>
        <v/>
      </c>
      <c r="BJ76" s="58" t="str">
        <f t="shared" si="34"/>
        <v/>
      </c>
      <c r="BK76" s="122">
        <f t="shared" si="27"/>
        <v>59.546000000000006</v>
      </c>
      <c r="BL76" s="123">
        <f t="shared" si="27"/>
        <v>267.62</v>
      </c>
      <c r="BM76" s="123" t="str">
        <f t="shared" si="27"/>
        <v/>
      </c>
      <c r="BN76" s="123" t="str">
        <f t="shared" si="27"/>
        <v/>
      </c>
      <c r="BO76" s="124" t="str">
        <f t="shared" si="27"/>
        <v/>
      </c>
      <c r="BP76" s="122">
        <f t="shared" si="28"/>
        <v>119.898</v>
      </c>
      <c r="BQ76" s="123" t="str">
        <f t="shared" si="28"/>
        <v/>
      </c>
      <c r="BR76" s="123" t="str">
        <f t="shared" si="28"/>
        <v/>
      </c>
      <c r="BS76" s="123" t="str">
        <f t="shared" si="28"/>
        <v/>
      </c>
      <c r="BT76" s="124" t="str">
        <f t="shared" si="28"/>
        <v/>
      </c>
      <c r="BU76" s="122">
        <f t="shared" si="29"/>
        <v>-60.35199999999999</v>
      </c>
      <c r="BV76" s="123" t="str">
        <f t="shared" si="29"/>
        <v/>
      </c>
      <c r="BW76" s="124" t="str">
        <f t="shared" si="29"/>
        <v/>
      </c>
      <c r="BX76" s="123" t="str">
        <f t="shared" si="29"/>
        <v/>
      </c>
      <c r="BY76" s="124" t="str">
        <f t="shared" si="29"/>
        <v/>
      </c>
    </row>
    <row r="77" spans="1:77" x14ac:dyDescent="0.2">
      <c r="A77" t="s">
        <v>46</v>
      </c>
      <c r="B77" t="s">
        <v>46</v>
      </c>
      <c r="C77" t="s">
        <v>63</v>
      </c>
      <c r="D77" t="s">
        <v>63</v>
      </c>
      <c r="E77" t="s">
        <v>59</v>
      </c>
      <c r="F77" s="4">
        <f t="shared" si="24"/>
        <v>46082</v>
      </c>
      <c r="G77" t="s">
        <v>35</v>
      </c>
      <c r="H77" s="28">
        <v>4</v>
      </c>
      <c r="I77" s="138">
        <v>0</v>
      </c>
      <c r="J77" s="138">
        <v>0</v>
      </c>
      <c r="K77" s="2">
        <v>0</v>
      </c>
      <c r="L77" s="2">
        <v>0</v>
      </c>
      <c r="M77" s="2">
        <v>772.84</v>
      </c>
      <c r="N77" s="2">
        <v>0</v>
      </c>
      <c r="O77" s="2">
        <v>0</v>
      </c>
      <c r="P77" s="2">
        <v>0</v>
      </c>
      <c r="Q77" s="29">
        <v>0</v>
      </c>
      <c r="R77" s="30">
        <f t="shared" si="16"/>
        <v>0</v>
      </c>
      <c r="S77" s="30">
        <f t="shared" si="17"/>
        <v>0</v>
      </c>
      <c r="T77" t="s">
        <v>49</v>
      </c>
      <c r="U77" t="s">
        <v>49</v>
      </c>
      <c r="V77" t="s">
        <v>63</v>
      </c>
      <c r="W77" t="s">
        <v>63</v>
      </c>
      <c r="X77" t="s">
        <v>59</v>
      </c>
      <c r="Y77" s="4">
        <f t="shared" si="25"/>
        <v>45718</v>
      </c>
      <c r="Z77" t="s">
        <v>35</v>
      </c>
      <c r="AA77" s="28">
        <v>4</v>
      </c>
      <c r="AB77" s="138">
        <v>0</v>
      </c>
      <c r="AC77" s="138">
        <v>0</v>
      </c>
      <c r="AD77" s="2">
        <v>0</v>
      </c>
      <c r="AE77" s="2">
        <v>0</v>
      </c>
      <c r="AF77" s="2">
        <v>685.51</v>
      </c>
      <c r="AG77" s="2">
        <v>0</v>
      </c>
      <c r="AH77" s="2">
        <v>0</v>
      </c>
      <c r="AI77" s="2">
        <v>0</v>
      </c>
      <c r="AJ77" s="29">
        <v>0</v>
      </c>
      <c r="AK77" s="30">
        <f t="shared" si="18"/>
        <v>0</v>
      </c>
      <c r="AL77" s="30">
        <f t="shared" si="19"/>
        <v>0</v>
      </c>
      <c r="AM77" s="2">
        <f t="shared" si="31"/>
        <v>0</v>
      </c>
      <c r="AN77" s="2">
        <f t="shared" si="31"/>
        <v>0</v>
      </c>
      <c r="AO77" s="2">
        <f t="shared" si="31"/>
        <v>0</v>
      </c>
      <c r="AP77" s="2">
        <f t="shared" si="31"/>
        <v>0</v>
      </c>
      <c r="AQ77" s="2">
        <f t="shared" si="31"/>
        <v>0</v>
      </c>
      <c r="AR77" s="2">
        <f t="shared" si="31"/>
        <v>87.330000000000041</v>
      </c>
      <c r="AS77" s="2">
        <f t="shared" si="31"/>
        <v>0</v>
      </c>
      <c r="AT77" s="2">
        <f t="shared" si="30"/>
        <v>0</v>
      </c>
      <c r="AU77" s="2">
        <f t="shared" si="30"/>
        <v>0</v>
      </c>
      <c r="AV77" s="29">
        <f t="shared" si="30"/>
        <v>0</v>
      </c>
      <c r="AW77" s="30">
        <f t="shared" si="30"/>
        <v>0</v>
      </c>
      <c r="AX77" s="31">
        <f t="shared" si="30"/>
        <v>0</v>
      </c>
      <c r="AY77" s="38">
        <f t="shared" si="33"/>
        <v>0</v>
      </c>
      <c r="AZ77" s="38" t="str">
        <f t="shared" si="33"/>
        <v/>
      </c>
      <c r="BA77" s="38" t="str">
        <f t="shared" si="33"/>
        <v/>
      </c>
      <c r="BB77" s="38" t="str">
        <f t="shared" si="33"/>
        <v/>
      </c>
      <c r="BC77" s="38" t="str">
        <f t="shared" si="33"/>
        <v/>
      </c>
      <c r="BD77" s="38">
        <f t="shared" si="33"/>
        <v>0.12739420285626765</v>
      </c>
      <c r="BE77" s="38" t="str">
        <f t="shared" si="34"/>
        <v/>
      </c>
      <c r="BF77" s="38" t="str">
        <f t="shared" si="34"/>
        <v/>
      </c>
      <c r="BG77" s="38" t="str">
        <f t="shared" si="34"/>
        <v/>
      </c>
      <c r="BH77" s="39" t="str">
        <f t="shared" si="34"/>
        <v/>
      </c>
      <c r="BI77" s="76" t="str">
        <f t="shared" si="34"/>
        <v/>
      </c>
      <c r="BJ77" s="40" t="str">
        <f t="shared" si="34"/>
        <v/>
      </c>
      <c r="BK77" s="116">
        <f t="shared" si="27"/>
        <v>193.21</v>
      </c>
      <c r="BL77" s="117" t="str">
        <f t="shared" si="27"/>
        <v/>
      </c>
      <c r="BM77" s="117" t="str">
        <f t="shared" si="27"/>
        <v/>
      </c>
      <c r="BN77" s="117" t="str">
        <f t="shared" si="27"/>
        <v/>
      </c>
      <c r="BO77" s="118" t="str">
        <f t="shared" si="27"/>
        <v/>
      </c>
      <c r="BP77" s="116">
        <f t="shared" si="28"/>
        <v>171.3775</v>
      </c>
      <c r="BQ77" s="117" t="str">
        <f t="shared" si="28"/>
        <v/>
      </c>
      <c r="BR77" s="117" t="str">
        <f t="shared" si="28"/>
        <v/>
      </c>
      <c r="BS77" s="117" t="str">
        <f t="shared" si="28"/>
        <v/>
      </c>
      <c r="BT77" s="118" t="str">
        <f t="shared" si="28"/>
        <v/>
      </c>
      <c r="BU77" s="116">
        <f t="shared" si="29"/>
        <v>21.83250000000001</v>
      </c>
      <c r="BV77" s="117" t="str">
        <f t="shared" si="29"/>
        <v/>
      </c>
      <c r="BW77" s="118" t="str">
        <f t="shared" si="29"/>
        <v/>
      </c>
      <c r="BX77" s="117" t="str">
        <f t="shared" si="29"/>
        <v/>
      </c>
      <c r="BY77" s="118" t="str">
        <f t="shared" si="29"/>
        <v/>
      </c>
    </row>
    <row r="78" spans="1:77" x14ac:dyDescent="0.2">
      <c r="A78" t="s">
        <v>46</v>
      </c>
      <c r="B78" t="s">
        <v>46</v>
      </c>
      <c r="C78" t="s">
        <v>63</v>
      </c>
      <c r="D78" t="s">
        <v>63</v>
      </c>
      <c r="E78" t="s">
        <v>59</v>
      </c>
      <c r="F78" s="4">
        <f t="shared" si="24"/>
        <v>46083</v>
      </c>
      <c r="G78" t="s">
        <v>36</v>
      </c>
      <c r="H78" s="28">
        <v>4</v>
      </c>
      <c r="I78" s="138">
        <v>0</v>
      </c>
      <c r="J78" s="138">
        <v>0</v>
      </c>
      <c r="K78" s="2">
        <v>0</v>
      </c>
      <c r="L78" s="2">
        <v>0</v>
      </c>
      <c r="M78" s="2">
        <v>524.72</v>
      </c>
      <c r="N78" s="2">
        <v>0</v>
      </c>
      <c r="O78" s="2">
        <v>0</v>
      </c>
      <c r="P78" s="2">
        <v>0</v>
      </c>
      <c r="Q78" s="29">
        <v>0</v>
      </c>
      <c r="R78" s="30">
        <f t="shared" si="16"/>
        <v>0</v>
      </c>
      <c r="S78" s="30">
        <f t="shared" si="17"/>
        <v>0</v>
      </c>
      <c r="T78" t="s">
        <v>49</v>
      </c>
      <c r="U78" t="s">
        <v>49</v>
      </c>
      <c r="V78" t="s">
        <v>63</v>
      </c>
      <c r="W78" t="s">
        <v>63</v>
      </c>
      <c r="X78" t="s">
        <v>59</v>
      </c>
      <c r="Y78" s="4">
        <f t="shared" si="25"/>
        <v>45719</v>
      </c>
      <c r="Z78" t="s">
        <v>36</v>
      </c>
      <c r="AA78" s="28">
        <v>9</v>
      </c>
      <c r="AB78" s="138">
        <v>0</v>
      </c>
      <c r="AC78" s="138">
        <v>0</v>
      </c>
      <c r="AD78" s="2">
        <v>0</v>
      </c>
      <c r="AE78" s="2">
        <v>0</v>
      </c>
      <c r="AF78" s="2">
        <v>833.14</v>
      </c>
      <c r="AG78" s="2">
        <v>0</v>
      </c>
      <c r="AH78" s="2">
        <v>0</v>
      </c>
      <c r="AI78" s="2">
        <v>0</v>
      </c>
      <c r="AJ78" s="29">
        <v>0</v>
      </c>
      <c r="AK78" s="30">
        <f t="shared" si="18"/>
        <v>0</v>
      </c>
      <c r="AL78" s="30">
        <f t="shared" si="19"/>
        <v>0</v>
      </c>
      <c r="AM78" s="2">
        <f t="shared" si="31"/>
        <v>-5</v>
      </c>
      <c r="AN78" s="2">
        <f t="shared" si="31"/>
        <v>0</v>
      </c>
      <c r="AO78" s="2">
        <f t="shared" si="31"/>
        <v>0</v>
      </c>
      <c r="AP78" s="2">
        <f t="shared" si="31"/>
        <v>0</v>
      </c>
      <c r="AQ78" s="2">
        <f t="shared" si="31"/>
        <v>0</v>
      </c>
      <c r="AR78" s="2">
        <f t="shared" si="31"/>
        <v>-308.41999999999996</v>
      </c>
      <c r="AS78" s="2">
        <f t="shared" si="31"/>
        <v>0</v>
      </c>
      <c r="AT78" s="2">
        <f t="shared" si="30"/>
        <v>0</v>
      </c>
      <c r="AU78" s="2">
        <f t="shared" si="30"/>
        <v>0</v>
      </c>
      <c r="AV78" s="29">
        <f t="shared" si="30"/>
        <v>0</v>
      </c>
      <c r="AW78" s="30">
        <f t="shared" si="30"/>
        <v>0</v>
      </c>
      <c r="AX78" s="31">
        <f t="shared" si="30"/>
        <v>0</v>
      </c>
      <c r="AY78" s="38">
        <f t="shared" si="33"/>
        <v>-0.55555555555555558</v>
      </c>
      <c r="AZ78" s="38" t="str">
        <f t="shared" si="33"/>
        <v/>
      </c>
      <c r="BA78" s="38" t="str">
        <f t="shared" si="33"/>
        <v/>
      </c>
      <c r="BB78" s="38" t="str">
        <f t="shared" si="33"/>
        <v/>
      </c>
      <c r="BC78" s="38" t="str">
        <f t="shared" si="33"/>
        <v/>
      </c>
      <c r="BD78" s="38">
        <f t="shared" si="33"/>
        <v>-0.37018988405310027</v>
      </c>
      <c r="BE78" s="38" t="str">
        <f t="shared" si="34"/>
        <v/>
      </c>
      <c r="BF78" s="38" t="str">
        <f t="shared" si="34"/>
        <v/>
      </c>
      <c r="BG78" s="38" t="str">
        <f t="shared" si="34"/>
        <v/>
      </c>
      <c r="BH78" s="39" t="str">
        <f t="shared" si="34"/>
        <v/>
      </c>
      <c r="BI78" s="76" t="str">
        <f t="shared" si="34"/>
        <v/>
      </c>
      <c r="BJ78" s="40" t="str">
        <f t="shared" si="34"/>
        <v/>
      </c>
      <c r="BK78" s="119">
        <f t="shared" si="27"/>
        <v>131.18</v>
      </c>
      <c r="BL78" s="120" t="str">
        <f t="shared" si="27"/>
        <v/>
      </c>
      <c r="BM78" s="120" t="str">
        <f t="shared" si="27"/>
        <v/>
      </c>
      <c r="BN78" s="120" t="str">
        <f t="shared" si="27"/>
        <v/>
      </c>
      <c r="BO78" s="121" t="str">
        <f t="shared" si="27"/>
        <v/>
      </c>
      <c r="BP78" s="119">
        <f t="shared" si="28"/>
        <v>92.571111111111108</v>
      </c>
      <c r="BQ78" s="120" t="str">
        <f t="shared" si="28"/>
        <v/>
      </c>
      <c r="BR78" s="120" t="str">
        <f t="shared" si="28"/>
        <v/>
      </c>
      <c r="BS78" s="120" t="str">
        <f t="shared" si="28"/>
        <v/>
      </c>
      <c r="BT78" s="121" t="str">
        <f t="shared" si="28"/>
        <v/>
      </c>
      <c r="BU78" s="119">
        <f t="shared" si="29"/>
        <v>38.608888888888899</v>
      </c>
      <c r="BV78" s="120" t="str">
        <f t="shared" si="29"/>
        <v/>
      </c>
      <c r="BW78" s="121" t="str">
        <f t="shared" si="29"/>
        <v/>
      </c>
      <c r="BX78" s="120" t="str">
        <f t="shared" si="29"/>
        <v/>
      </c>
      <c r="BY78" s="121" t="str">
        <f t="shared" si="29"/>
        <v/>
      </c>
    </row>
    <row r="79" spans="1:77" x14ac:dyDescent="0.2">
      <c r="A79" t="s">
        <v>46</v>
      </c>
      <c r="B79" t="s">
        <v>46</v>
      </c>
      <c r="C79" t="s">
        <v>63</v>
      </c>
      <c r="D79" t="s">
        <v>63</v>
      </c>
      <c r="E79" t="s">
        <v>59</v>
      </c>
      <c r="F79" s="4">
        <f t="shared" si="24"/>
        <v>46084</v>
      </c>
      <c r="G79" t="s">
        <v>37</v>
      </c>
      <c r="H79" s="28">
        <v>2</v>
      </c>
      <c r="I79" s="138">
        <v>0</v>
      </c>
      <c r="J79" s="138">
        <v>0</v>
      </c>
      <c r="K79" s="2">
        <v>0</v>
      </c>
      <c r="L79" s="2">
        <v>0</v>
      </c>
      <c r="M79" s="2">
        <v>180.55</v>
      </c>
      <c r="N79" s="2">
        <v>0</v>
      </c>
      <c r="O79" s="2">
        <v>0</v>
      </c>
      <c r="P79" s="2">
        <v>0</v>
      </c>
      <c r="Q79" s="29">
        <v>0</v>
      </c>
      <c r="R79" s="30">
        <f t="shared" ref="R79:R142" si="35">SUM(I79:L79)</f>
        <v>0</v>
      </c>
      <c r="S79" s="30">
        <f t="shared" ref="S79:S142" si="36">SUM(N79:Q79)</f>
        <v>0</v>
      </c>
      <c r="T79" t="s">
        <v>49</v>
      </c>
      <c r="U79" t="s">
        <v>49</v>
      </c>
      <c r="V79" t="s">
        <v>63</v>
      </c>
      <c r="W79" t="s">
        <v>63</v>
      </c>
      <c r="X79" t="s">
        <v>59</v>
      </c>
      <c r="Y79" s="4">
        <f t="shared" si="25"/>
        <v>45720</v>
      </c>
      <c r="Z79" t="s">
        <v>37</v>
      </c>
      <c r="AA79" s="28">
        <v>12</v>
      </c>
      <c r="AB79" s="138">
        <v>0</v>
      </c>
      <c r="AC79" s="138">
        <v>0</v>
      </c>
      <c r="AD79" s="2">
        <v>0</v>
      </c>
      <c r="AE79" s="2">
        <v>0</v>
      </c>
      <c r="AF79" s="2">
        <v>1648.13</v>
      </c>
      <c r="AG79" s="2">
        <v>0</v>
      </c>
      <c r="AH79" s="2">
        <v>0</v>
      </c>
      <c r="AI79" s="2">
        <v>0</v>
      </c>
      <c r="AJ79" s="29">
        <v>0</v>
      </c>
      <c r="AK79" s="30">
        <f t="shared" ref="AK79:AK142" si="37">SUM(AB79:AE79)</f>
        <v>0</v>
      </c>
      <c r="AL79" s="30">
        <f t="shared" ref="AL79:AL142" si="38">SUM(AG79:AJ79)</f>
        <v>0</v>
      </c>
      <c r="AM79" s="2">
        <f t="shared" si="31"/>
        <v>-10</v>
      </c>
      <c r="AN79" s="2">
        <f t="shared" si="31"/>
        <v>0</v>
      </c>
      <c r="AO79" s="2">
        <f t="shared" si="31"/>
        <v>0</v>
      </c>
      <c r="AP79" s="2">
        <f t="shared" si="31"/>
        <v>0</v>
      </c>
      <c r="AQ79" s="2">
        <f t="shared" si="31"/>
        <v>0</v>
      </c>
      <c r="AR79" s="2">
        <f t="shared" si="31"/>
        <v>-1467.5800000000002</v>
      </c>
      <c r="AS79" s="2">
        <f t="shared" si="31"/>
        <v>0</v>
      </c>
      <c r="AT79" s="2">
        <f t="shared" si="30"/>
        <v>0</v>
      </c>
      <c r="AU79" s="2">
        <f t="shared" si="30"/>
        <v>0</v>
      </c>
      <c r="AV79" s="29">
        <f t="shared" si="30"/>
        <v>0</v>
      </c>
      <c r="AW79" s="30">
        <f t="shared" si="30"/>
        <v>0</v>
      </c>
      <c r="AX79" s="31">
        <f t="shared" si="30"/>
        <v>0</v>
      </c>
      <c r="AY79" s="38">
        <f t="shared" si="33"/>
        <v>-0.83333333333333337</v>
      </c>
      <c r="AZ79" s="38" t="str">
        <f t="shared" si="33"/>
        <v/>
      </c>
      <c r="BA79" s="38" t="str">
        <f t="shared" si="33"/>
        <v/>
      </c>
      <c r="BB79" s="38" t="str">
        <f t="shared" si="33"/>
        <v/>
      </c>
      <c r="BC79" s="38" t="str">
        <f t="shared" si="33"/>
        <v/>
      </c>
      <c r="BD79" s="38">
        <f t="shared" si="33"/>
        <v>-0.89045160272551316</v>
      </c>
      <c r="BE79" s="38" t="str">
        <f t="shared" si="34"/>
        <v/>
      </c>
      <c r="BF79" s="38" t="str">
        <f t="shared" si="34"/>
        <v/>
      </c>
      <c r="BG79" s="38" t="str">
        <f t="shared" si="34"/>
        <v/>
      </c>
      <c r="BH79" s="39" t="str">
        <f t="shared" si="34"/>
        <v/>
      </c>
      <c r="BI79" s="76" t="str">
        <f t="shared" si="34"/>
        <v/>
      </c>
      <c r="BJ79" s="40" t="str">
        <f t="shared" si="34"/>
        <v/>
      </c>
      <c r="BK79" s="119">
        <f t="shared" si="27"/>
        <v>90.275000000000006</v>
      </c>
      <c r="BL79" s="120" t="str">
        <f t="shared" si="27"/>
        <v/>
      </c>
      <c r="BM79" s="120" t="str">
        <f t="shared" si="27"/>
        <v/>
      </c>
      <c r="BN79" s="120" t="str">
        <f t="shared" si="27"/>
        <v/>
      </c>
      <c r="BO79" s="121" t="str">
        <f t="shared" si="27"/>
        <v/>
      </c>
      <c r="BP79" s="119">
        <f t="shared" si="28"/>
        <v>137.34416666666667</v>
      </c>
      <c r="BQ79" s="120" t="str">
        <f t="shared" si="28"/>
        <v/>
      </c>
      <c r="BR79" s="120" t="str">
        <f t="shared" si="28"/>
        <v/>
      </c>
      <c r="BS79" s="120" t="str">
        <f t="shared" si="28"/>
        <v/>
      </c>
      <c r="BT79" s="121" t="str">
        <f t="shared" si="28"/>
        <v/>
      </c>
      <c r="BU79" s="119">
        <f t="shared" si="29"/>
        <v>-47.069166666666661</v>
      </c>
      <c r="BV79" s="120" t="str">
        <f t="shared" si="29"/>
        <v/>
      </c>
      <c r="BW79" s="121" t="str">
        <f t="shared" si="29"/>
        <v/>
      </c>
      <c r="BX79" s="120" t="str">
        <f t="shared" si="29"/>
        <v/>
      </c>
      <c r="BY79" s="121" t="str">
        <f t="shared" si="29"/>
        <v/>
      </c>
    </row>
    <row r="80" spans="1:77" x14ac:dyDescent="0.2">
      <c r="A80" t="s">
        <v>46</v>
      </c>
      <c r="B80" t="s">
        <v>46</v>
      </c>
      <c r="C80" t="s">
        <v>63</v>
      </c>
      <c r="D80" t="s">
        <v>63</v>
      </c>
      <c r="E80" t="s">
        <v>59</v>
      </c>
      <c r="F80" s="4">
        <f t="shared" ref="F80:F143" si="39">+F79+1</f>
        <v>46085</v>
      </c>
      <c r="G80" t="s">
        <v>38</v>
      </c>
      <c r="H80" s="28">
        <v>7</v>
      </c>
      <c r="I80" s="138">
        <v>0</v>
      </c>
      <c r="J80" s="138">
        <v>0</v>
      </c>
      <c r="K80" s="2">
        <v>0</v>
      </c>
      <c r="L80" s="2">
        <v>0</v>
      </c>
      <c r="M80" s="2">
        <v>961.23</v>
      </c>
      <c r="N80" s="2">
        <v>0</v>
      </c>
      <c r="O80" s="2">
        <v>0</v>
      </c>
      <c r="P80" s="2">
        <v>0</v>
      </c>
      <c r="Q80" s="29">
        <v>0</v>
      </c>
      <c r="R80" s="30">
        <f t="shared" si="35"/>
        <v>0</v>
      </c>
      <c r="S80" s="30">
        <f t="shared" si="36"/>
        <v>0</v>
      </c>
      <c r="T80" t="s">
        <v>49</v>
      </c>
      <c r="U80" t="s">
        <v>49</v>
      </c>
      <c r="V80" t="s">
        <v>63</v>
      </c>
      <c r="W80" t="s">
        <v>63</v>
      </c>
      <c r="X80" t="s">
        <v>59</v>
      </c>
      <c r="Y80" s="4">
        <f t="shared" ref="Y80:Y143" si="40">+Y79+1</f>
        <v>45721</v>
      </c>
      <c r="Z80" t="s">
        <v>38</v>
      </c>
      <c r="AA80" s="28">
        <v>13</v>
      </c>
      <c r="AB80" s="138">
        <v>0</v>
      </c>
      <c r="AC80" s="138">
        <v>0</v>
      </c>
      <c r="AD80" s="2">
        <v>0</v>
      </c>
      <c r="AE80" s="2">
        <v>0</v>
      </c>
      <c r="AF80" s="2">
        <v>1506.94</v>
      </c>
      <c r="AG80" s="2">
        <v>0</v>
      </c>
      <c r="AH80" s="2">
        <v>0</v>
      </c>
      <c r="AI80" s="2">
        <v>0</v>
      </c>
      <c r="AJ80" s="29">
        <v>0</v>
      </c>
      <c r="AK80" s="30">
        <f t="shared" si="37"/>
        <v>0</v>
      </c>
      <c r="AL80" s="30">
        <f t="shared" si="38"/>
        <v>0</v>
      </c>
      <c r="AM80" s="2">
        <f t="shared" si="31"/>
        <v>-6</v>
      </c>
      <c r="AN80" s="2">
        <f t="shared" si="31"/>
        <v>0</v>
      </c>
      <c r="AO80" s="2">
        <f t="shared" si="31"/>
        <v>0</v>
      </c>
      <c r="AP80" s="2">
        <f t="shared" ref="AP80:AX116" si="41">+K80-AD80</f>
        <v>0</v>
      </c>
      <c r="AQ80" s="2">
        <f t="shared" si="41"/>
        <v>0</v>
      </c>
      <c r="AR80" s="2">
        <f t="shared" si="41"/>
        <v>-545.71</v>
      </c>
      <c r="AS80" s="2">
        <f t="shared" si="41"/>
        <v>0</v>
      </c>
      <c r="AT80" s="2">
        <f t="shared" si="30"/>
        <v>0</v>
      </c>
      <c r="AU80" s="2">
        <f t="shared" si="30"/>
        <v>0</v>
      </c>
      <c r="AV80" s="29">
        <f t="shared" si="30"/>
        <v>0</v>
      </c>
      <c r="AW80" s="30">
        <f t="shared" si="30"/>
        <v>0</v>
      </c>
      <c r="AX80" s="31">
        <f t="shared" si="30"/>
        <v>0</v>
      </c>
      <c r="AY80" s="38">
        <f t="shared" si="33"/>
        <v>-0.46153846153846156</v>
      </c>
      <c r="AZ80" s="38" t="str">
        <f t="shared" si="33"/>
        <v/>
      </c>
      <c r="BA80" s="38" t="str">
        <f t="shared" si="33"/>
        <v/>
      </c>
      <c r="BB80" s="38" t="str">
        <f t="shared" si="33"/>
        <v/>
      </c>
      <c r="BC80" s="38" t="str">
        <f t="shared" si="33"/>
        <v/>
      </c>
      <c r="BD80" s="38">
        <f t="shared" si="33"/>
        <v>-0.36213120628558537</v>
      </c>
      <c r="BE80" s="38" t="str">
        <f t="shared" si="34"/>
        <v/>
      </c>
      <c r="BF80" s="38" t="str">
        <f t="shared" si="34"/>
        <v/>
      </c>
      <c r="BG80" s="38" t="str">
        <f t="shared" si="34"/>
        <v/>
      </c>
      <c r="BH80" s="39" t="str">
        <f t="shared" si="34"/>
        <v/>
      </c>
      <c r="BI80" s="76" t="str">
        <f t="shared" si="34"/>
        <v/>
      </c>
      <c r="BJ80" s="40" t="str">
        <f t="shared" si="34"/>
        <v/>
      </c>
      <c r="BK80" s="119">
        <f t="shared" si="27"/>
        <v>137.31857142857143</v>
      </c>
      <c r="BL80" s="120" t="str">
        <f t="shared" si="27"/>
        <v/>
      </c>
      <c r="BM80" s="120" t="str">
        <f t="shared" si="27"/>
        <v/>
      </c>
      <c r="BN80" s="120" t="str">
        <f t="shared" si="27"/>
        <v/>
      </c>
      <c r="BO80" s="121" t="str">
        <f t="shared" si="27"/>
        <v/>
      </c>
      <c r="BP80" s="119">
        <f t="shared" si="28"/>
        <v>115.91846153846154</v>
      </c>
      <c r="BQ80" s="120" t="str">
        <f t="shared" si="28"/>
        <v/>
      </c>
      <c r="BR80" s="120" t="str">
        <f t="shared" si="28"/>
        <v/>
      </c>
      <c r="BS80" s="120" t="str">
        <f t="shared" si="28"/>
        <v/>
      </c>
      <c r="BT80" s="121" t="str">
        <f t="shared" si="28"/>
        <v/>
      </c>
      <c r="BU80" s="119">
        <f t="shared" si="29"/>
        <v>21.400109890109889</v>
      </c>
      <c r="BV80" s="120" t="str">
        <f t="shared" si="29"/>
        <v/>
      </c>
      <c r="BW80" s="121" t="str">
        <f t="shared" si="29"/>
        <v/>
      </c>
      <c r="BX80" s="120" t="str">
        <f t="shared" si="29"/>
        <v/>
      </c>
      <c r="BY80" s="121" t="str">
        <f t="shared" si="29"/>
        <v/>
      </c>
    </row>
    <row r="81" spans="1:77" x14ac:dyDescent="0.2">
      <c r="A81" t="s">
        <v>46</v>
      </c>
      <c r="B81" t="s">
        <v>46</v>
      </c>
      <c r="C81" t="s">
        <v>63</v>
      </c>
      <c r="D81" t="s">
        <v>63</v>
      </c>
      <c r="E81" t="s">
        <v>59</v>
      </c>
      <c r="F81" s="4">
        <f t="shared" si="39"/>
        <v>46086</v>
      </c>
      <c r="G81" t="s">
        <v>39</v>
      </c>
      <c r="H81" s="28">
        <v>6</v>
      </c>
      <c r="I81" s="138">
        <v>0</v>
      </c>
      <c r="J81" s="138">
        <v>0</v>
      </c>
      <c r="K81" s="2">
        <v>0</v>
      </c>
      <c r="L81" s="2">
        <v>0</v>
      </c>
      <c r="M81" s="2">
        <v>610.83000000000004</v>
      </c>
      <c r="N81" s="2">
        <v>0</v>
      </c>
      <c r="O81" s="2">
        <v>0</v>
      </c>
      <c r="P81" s="2">
        <v>0</v>
      </c>
      <c r="Q81" s="29">
        <v>0</v>
      </c>
      <c r="R81" s="30">
        <f t="shared" si="35"/>
        <v>0</v>
      </c>
      <c r="S81" s="30">
        <f t="shared" si="36"/>
        <v>0</v>
      </c>
      <c r="T81" t="s">
        <v>49</v>
      </c>
      <c r="U81" t="s">
        <v>49</v>
      </c>
      <c r="V81" t="s">
        <v>63</v>
      </c>
      <c r="W81" t="s">
        <v>63</v>
      </c>
      <c r="X81" t="s">
        <v>59</v>
      </c>
      <c r="Y81" s="4">
        <f t="shared" si="40"/>
        <v>45722</v>
      </c>
      <c r="Z81" t="s">
        <v>39</v>
      </c>
      <c r="AA81" s="28">
        <v>9</v>
      </c>
      <c r="AB81" s="138">
        <v>0</v>
      </c>
      <c r="AC81" s="138">
        <v>0</v>
      </c>
      <c r="AD81" s="2">
        <v>0</v>
      </c>
      <c r="AE81" s="2">
        <v>0</v>
      </c>
      <c r="AF81" s="2">
        <v>919.94</v>
      </c>
      <c r="AG81" s="2">
        <v>0</v>
      </c>
      <c r="AH81" s="2">
        <v>0</v>
      </c>
      <c r="AI81" s="2">
        <v>0</v>
      </c>
      <c r="AJ81" s="29">
        <v>0</v>
      </c>
      <c r="AK81" s="30">
        <f t="shared" si="37"/>
        <v>0</v>
      </c>
      <c r="AL81" s="30">
        <f t="shared" si="38"/>
        <v>0</v>
      </c>
      <c r="AM81" s="2">
        <f t="shared" ref="AM81:AP144" si="42">+H81-AA81</f>
        <v>-3</v>
      </c>
      <c r="AN81" s="2">
        <f t="shared" si="42"/>
        <v>0</v>
      </c>
      <c r="AO81" s="2">
        <f t="shared" si="42"/>
        <v>0</v>
      </c>
      <c r="AP81" s="2">
        <f t="shared" si="41"/>
        <v>0</v>
      </c>
      <c r="AQ81" s="2">
        <f t="shared" si="41"/>
        <v>0</v>
      </c>
      <c r="AR81" s="2">
        <f t="shared" si="41"/>
        <v>-309.11</v>
      </c>
      <c r="AS81" s="2">
        <f t="shared" si="41"/>
        <v>0</v>
      </c>
      <c r="AT81" s="2">
        <f t="shared" si="30"/>
        <v>0</v>
      </c>
      <c r="AU81" s="2">
        <f t="shared" si="30"/>
        <v>0</v>
      </c>
      <c r="AV81" s="29">
        <f t="shared" si="30"/>
        <v>0</v>
      </c>
      <c r="AW81" s="30">
        <f t="shared" si="30"/>
        <v>0</v>
      </c>
      <c r="AX81" s="31">
        <f t="shared" si="30"/>
        <v>0</v>
      </c>
      <c r="AY81" s="38">
        <f t="shared" si="33"/>
        <v>-0.33333333333333331</v>
      </c>
      <c r="AZ81" s="38" t="str">
        <f t="shared" si="33"/>
        <v/>
      </c>
      <c r="BA81" s="38" t="str">
        <f t="shared" si="33"/>
        <v/>
      </c>
      <c r="BB81" s="38" t="str">
        <f t="shared" si="33"/>
        <v/>
      </c>
      <c r="BC81" s="38" t="str">
        <f t="shared" si="33"/>
        <v/>
      </c>
      <c r="BD81" s="38">
        <f t="shared" si="33"/>
        <v>-0.33601104419853467</v>
      </c>
      <c r="BE81" s="38" t="str">
        <f t="shared" si="34"/>
        <v/>
      </c>
      <c r="BF81" s="38" t="str">
        <f t="shared" si="34"/>
        <v/>
      </c>
      <c r="BG81" s="38" t="str">
        <f t="shared" si="34"/>
        <v/>
      </c>
      <c r="BH81" s="39" t="str">
        <f t="shared" si="34"/>
        <v/>
      </c>
      <c r="BI81" s="76" t="str">
        <f t="shared" si="34"/>
        <v/>
      </c>
      <c r="BJ81" s="40" t="str">
        <f t="shared" si="34"/>
        <v/>
      </c>
      <c r="BK81" s="119">
        <f t="shared" si="27"/>
        <v>101.80500000000001</v>
      </c>
      <c r="BL81" s="120" t="str">
        <f t="shared" si="27"/>
        <v/>
      </c>
      <c r="BM81" s="120" t="str">
        <f t="shared" si="27"/>
        <v/>
      </c>
      <c r="BN81" s="120" t="str">
        <f t="shared" si="27"/>
        <v/>
      </c>
      <c r="BO81" s="121" t="str">
        <f t="shared" si="27"/>
        <v/>
      </c>
      <c r="BP81" s="119">
        <f t="shared" si="28"/>
        <v>102.21555555555557</v>
      </c>
      <c r="BQ81" s="120" t="str">
        <f t="shared" si="28"/>
        <v/>
      </c>
      <c r="BR81" s="120" t="str">
        <f t="shared" si="28"/>
        <v/>
      </c>
      <c r="BS81" s="120" t="str">
        <f t="shared" si="28"/>
        <v/>
      </c>
      <c r="BT81" s="121" t="str">
        <f t="shared" si="28"/>
        <v/>
      </c>
      <c r="BU81" s="119">
        <f t="shared" si="29"/>
        <v>-0.41055555555556111</v>
      </c>
      <c r="BV81" s="120" t="str">
        <f t="shared" si="29"/>
        <v/>
      </c>
      <c r="BW81" s="121" t="str">
        <f t="shared" si="29"/>
        <v/>
      </c>
      <c r="BX81" s="120" t="str">
        <f t="shared" si="29"/>
        <v/>
      </c>
      <c r="BY81" s="121" t="str">
        <f t="shared" si="29"/>
        <v/>
      </c>
    </row>
    <row r="82" spans="1:77" x14ac:dyDescent="0.2">
      <c r="A82" t="s">
        <v>46</v>
      </c>
      <c r="B82" t="s">
        <v>46</v>
      </c>
      <c r="C82" t="s">
        <v>63</v>
      </c>
      <c r="D82" t="s">
        <v>63</v>
      </c>
      <c r="E82" t="s">
        <v>59</v>
      </c>
      <c r="F82" s="4">
        <f t="shared" si="39"/>
        <v>46087</v>
      </c>
      <c r="G82" t="s">
        <v>40</v>
      </c>
      <c r="H82" s="28">
        <v>9</v>
      </c>
      <c r="I82" s="138">
        <v>0</v>
      </c>
      <c r="J82" s="138">
        <v>0</v>
      </c>
      <c r="K82" s="2">
        <v>0</v>
      </c>
      <c r="L82" s="2">
        <v>0</v>
      </c>
      <c r="M82" s="2">
        <v>1795.74</v>
      </c>
      <c r="N82" s="2">
        <v>0</v>
      </c>
      <c r="O82" s="2">
        <v>0</v>
      </c>
      <c r="P82" s="2">
        <v>0</v>
      </c>
      <c r="Q82" s="29">
        <v>0</v>
      </c>
      <c r="R82" s="30">
        <f t="shared" si="35"/>
        <v>0</v>
      </c>
      <c r="S82" s="30">
        <f t="shared" si="36"/>
        <v>0</v>
      </c>
      <c r="T82" t="s">
        <v>49</v>
      </c>
      <c r="U82" t="s">
        <v>49</v>
      </c>
      <c r="V82" t="s">
        <v>63</v>
      </c>
      <c r="W82" t="s">
        <v>63</v>
      </c>
      <c r="X82" t="s">
        <v>59</v>
      </c>
      <c r="Y82" s="4">
        <f t="shared" si="40"/>
        <v>45723</v>
      </c>
      <c r="Z82" t="s">
        <v>40</v>
      </c>
      <c r="AA82" s="28">
        <v>8</v>
      </c>
      <c r="AB82" s="138">
        <v>0</v>
      </c>
      <c r="AC82" s="138">
        <v>0</v>
      </c>
      <c r="AD82" s="2">
        <v>0</v>
      </c>
      <c r="AE82" s="2">
        <v>0</v>
      </c>
      <c r="AF82" s="2">
        <v>887.37</v>
      </c>
      <c r="AG82" s="2">
        <v>0</v>
      </c>
      <c r="AH82" s="2">
        <v>0</v>
      </c>
      <c r="AI82" s="2">
        <v>0</v>
      </c>
      <c r="AJ82" s="29">
        <v>0</v>
      </c>
      <c r="AK82" s="30">
        <f t="shared" si="37"/>
        <v>0</v>
      </c>
      <c r="AL82" s="30">
        <f t="shared" si="38"/>
        <v>0</v>
      </c>
      <c r="AM82" s="2">
        <f t="shared" si="42"/>
        <v>1</v>
      </c>
      <c r="AN82" s="2">
        <f t="shared" si="42"/>
        <v>0</v>
      </c>
      <c r="AO82" s="2">
        <f t="shared" si="42"/>
        <v>0</v>
      </c>
      <c r="AP82" s="2">
        <f t="shared" si="41"/>
        <v>0</v>
      </c>
      <c r="AQ82" s="2">
        <f t="shared" si="41"/>
        <v>0</v>
      </c>
      <c r="AR82" s="2">
        <f t="shared" si="41"/>
        <v>908.37</v>
      </c>
      <c r="AS82" s="2">
        <f t="shared" si="41"/>
        <v>0</v>
      </c>
      <c r="AT82" s="2">
        <f t="shared" si="30"/>
        <v>0</v>
      </c>
      <c r="AU82" s="2">
        <f t="shared" si="30"/>
        <v>0</v>
      </c>
      <c r="AV82" s="29">
        <f t="shared" si="30"/>
        <v>0</v>
      </c>
      <c r="AW82" s="30">
        <f t="shared" si="30"/>
        <v>0</v>
      </c>
      <c r="AX82" s="31">
        <f t="shared" si="30"/>
        <v>0</v>
      </c>
      <c r="AY82" s="38">
        <f t="shared" si="33"/>
        <v>0.125</v>
      </c>
      <c r="AZ82" s="38" t="str">
        <f t="shared" si="33"/>
        <v/>
      </c>
      <c r="BA82" s="38" t="str">
        <f t="shared" si="33"/>
        <v/>
      </c>
      <c r="BB82" s="38" t="str">
        <f t="shared" si="33"/>
        <v/>
      </c>
      <c r="BC82" s="38" t="str">
        <f t="shared" si="33"/>
        <v/>
      </c>
      <c r="BD82" s="38">
        <f t="shared" si="33"/>
        <v>1.0236654383177255</v>
      </c>
      <c r="BE82" s="38" t="str">
        <f t="shared" si="34"/>
        <v/>
      </c>
      <c r="BF82" s="38" t="str">
        <f t="shared" si="34"/>
        <v/>
      </c>
      <c r="BG82" s="38" t="str">
        <f t="shared" si="34"/>
        <v/>
      </c>
      <c r="BH82" s="39" t="str">
        <f t="shared" si="34"/>
        <v/>
      </c>
      <c r="BI82" s="76" t="str">
        <f t="shared" si="34"/>
        <v/>
      </c>
      <c r="BJ82" s="40" t="str">
        <f t="shared" si="34"/>
        <v/>
      </c>
      <c r="BK82" s="119">
        <f t="shared" ref="BK82:BO132" si="43">IFERROR(M82/H82,"")</f>
        <v>199.52666666666667</v>
      </c>
      <c r="BL82" s="120" t="str">
        <f t="shared" si="43"/>
        <v/>
      </c>
      <c r="BM82" s="120" t="str">
        <f t="shared" si="43"/>
        <v/>
      </c>
      <c r="BN82" s="120" t="str">
        <f t="shared" si="43"/>
        <v/>
      </c>
      <c r="BO82" s="121" t="str">
        <f t="shared" si="43"/>
        <v/>
      </c>
      <c r="BP82" s="119">
        <f t="shared" ref="BP82:BT132" si="44">IFERROR(AF82/AA82,"")</f>
        <v>110.92125</v>
      </c>
      <c r="BQ82" s="120" t="str">
        <f t="shared" si="44"/>
        <v/>
      </c>
      <c r="BR82" s="120" t="str">
        <f t="shared" si="44"/>
        <v/>
      </c>
      <c r="BS82" s="120" t="str">
        <f t="shared" si="44"/>
        <v/>
      </c>
      <c r="BT82" s="121" t="str">
        <f t="shared" si="44"/>
        <v/>
      </c>
      <c r="BU82" s="119">
        <f t="shared" ref="BU82:BY132" si="45">IFERROR(BK82-BP82,"")</f>
        <v>88.60541666666667</v>
      </c>
      <c r="BV82" s="120" t="str">
        <f t="shared" si="45"/>
        <v/>
      </c>
      <c r="BW82" s="121" t="str">
        <f t="shared" si="45"/>
        <v/>
      </c>
      <c r="BX82" s="120" t="str">
        <f t="shared" si="45"/>
        <v/>
      </c>
      <c r="BY82" s="121" t="str">
        <f t="shared" si="45"/>
        <v/>
      </c>
    </row>
    <row r="83" spans="1:77" ht="13.5" thickBot="1" x14ac:dyDescent="0.25">
      <c r="A83" t="s">
        <v>46</v>
      </c>
      <c r="B83" t="s">
        <v>46</v>
      </c>
      <c r="C83" t="s">
        <v>63</v>
      </c>
      <c r="D83" t="s">
        <v>63</v>
      </c>
      <c r="E83" t="s">
        <v>59</v>
      </c>
      <c r="F83" s="59">
        <f t="shared" si="39"/>
        <v>46088</v>
      </c>
      <c r="G83" s="42" t="s">
        <v>41</v>
      </c>
      <c r="H83" s="43">
        <v>2</v>
      </c>
      <c r="I83" s="44">
        <v>0</v>
      </c>
      <c r="J83" s="44">
        <v>0</v>
      </c>
      <c r="K83" s="44">
        <v>0</v>
      </c>
      <c r="L83" s="44">
        <v>0</v>
      </c>
      <c r="M83" s="44">
        <v>1163.5</v>
      </c>
      <c r="N83" s="44">
        <v>0</v>
      </c>
      <c r="O83" s="44">
        <v>0</v>
      </c>
      <c r="P83" s="44">
        <v>0</v>
      </c>
      <c r="Q83" s="45">
        <v>0</v>
      </c>
      <c r="R83" s="46">
        <f t="shared" si="35"/>
        <v>0</v>
      </c>
      <c r="S83" s="46">
        <f t="shared" si="36"/>
        <v>0</v>
      </c>
      <c r="T83" t="s">
        <v>49</v>
      </c>
      <c r="U83" t="s">
        <v>49</v>
      </c>
      <c r="V83" t="s">
        <v>63</v>
      </c>
      <c r="W83" t="s">
        <v>63</v>
      </c>
      <c r="X83" t="s">
        <v>59</v>
      </c>
      <c r="Y83" s="59">
        <f t="shared" si="40"/>
        <v>45724</v>
      </c>
      <c r="Z83" s="42" t="s">
        <v>41</v>
      </c>
      <c r="AA83" s="43">
        <v>9</v>
      </c>
      <c r="AB83" s="44">
        <v>0</v>
      </c>
      <c r="AC83" s="44">
        <v>0</v>
      </c>
      <c r="AD83" s="44">
        <v>0</v>
      </c>
      <c r="AE83" s="44">
        <v>0</v>
      </c>
      <c r="AF83" s="44">
        <v>989.71</v>
      </c>
      <c r="AG83" s="44">
        <v>0</v>
      </c>
      <c r="AH83" s="44">
        <v>0</v>
      </c>
      <c r="AI83" s="44">
        <v>0</v>
      </c>
      <c r="AJ83" s="45">
        <v>0</v>
      </c>
      <c r="AK83" s="46">
        <f t="shared" si="37"/>
        <v>0</v>
      </c>
      <c r="AL83" s="46">
        <f t="shared" si="38"/>
        <v>0</v>
      </c>
      <c r="AM83" s="44">
        <f t="shared" si="42"/>
        <v>-7</v>
      </c>
      <c r="AN83" s="44">
        <f t="shared" si="42"/>
        <v>0</v>
      </c>
      <c r="AO83" s="44">
        <f t="shared" si="42"/>
        <v>0</v>
      </c>
      <c r="AP83" s="44">
        <f t="shared" si="41"/>
        <v>0</v>
      </c>
      <c r="AQ83" s="44">
        <f t="shared" si="41"/>
        <v>0</v>
      </c>
      <c r="AR83" s="44">
        <f t="shared" si="41"/>
        <v>173.78999999999996</v>
      </c>
      <c r="AS83" s="44">
        <f t="shared" si="41"/>
        <v>0</v>
      </c>
      <c r="AT83" s="44">
        <f t="shared" si="30"/>
        <v>0</v>
      </c>
      <c r="AU83" s="44">
        <f t="shared" si="30"/>
        <v>0</v>
      </c>
      <c r="AV83" s="45">
        <f t="shared" si="30"/>
        <v>0</v>
      </c>
      <c r="AW83" s="46">
        <f t="shared" si="30"/>
        <v>0</v>
      </c>
      <c r="AX83" s="47">
        <f t="shared" si="30"/>
        <v>0</v>
      </c>
      <c r="AY83" s="56">
        <f t="shared" si="33"/>
        <v>-0.77777777777777779</v>
      </c>
      <c r="AZ83" s="56" t="str">
        <f t="shared" si="33"/>
        <v/>
      </c>
      <c r="BA83" s="56" t="str">
        <f t="shared" si="33"/>
        <v/>
      </c>
      <c r="BB83" s="56" t="str">
        <f t="shared" si="33"/>
        <v/>
      </c>
      <c r="BC83" s="56" t="str">
        <f t="shared" si="33"/>
        <v/>
      </c>
      <c r="BD83" s="56">
        <f t="shared" si="33"/>
        <v>0.17559689201887418</v>
      </c>
      <c r="BE83" s="56" t="str">
        <f t="shared" si="34"/>
        <v/>
      </c>
      <c r="BF83" s="56" t="str">
        <f t="shared" si="34"/>
        <v/>
      </c>
      <c r="BG83" s="56" t="str">
        <f t="shared" si="34"/>
        <v/>
      </c>
      <c r="BH83" s="57" t="str">
        <f t="shared" si="34"/>
        <v/>
      </c>
      <c r="BI83" s="81" t="str">
        <f t="shared" si="34"/>
        <v/>
      </c>
      <c r="BJ83" s="58" t="str">
        <f t="shared" si="34"/>
        <v/>
      </c>
      <c r="BK83" s="122">
        <f t="shared" si="43"/>
        <v>581.75</v>
      </c>
      <c r="BL83" s="123" t="str">
        <f t="shared" si="43"/>
        <v/>
      </c>
      <c r="BM83" s="123" t="str">
        <f t="shared" si="43"/>
        <v/>
      </c>
      <c r="BN83" s="123" t="str">
        <f t="shared" si="43"/>
        <v/>
      </c>
      <c r="BO83" s="124" t="str">
        <f t="shared" si="43"/>
        <v/>
      </c>
      <c r="BP83" s="122">
        <f t="shared" si="44"/>
        <v>109.96777777777778</v>
      </c>
      <c r="BQ83" s="123" t="str">
        <f t="shared" si="44"/>
        <v/>
      </c>
      <c r="BR83" s="123" t="str">
        <f t="shared" si="44"/>
        <v/>
      </c>
      <c r="BS83" s="123" t="str">
        <f t="shared" si="44"/>
        <v/>
      </c>
      <c r="BT83" s="124" t="str">
        <f t="shared" si="44"/>
        <v/>
      </c>
      <c r="BU83" s="122">
        <f t="shared" si="45"/>
        <v>471.78222222222223</v>
      </c>
      <c r="BV83" s="123" t="str">
        <f t="shared" si="45"/>
        <v/>
      </c>
      <c r="BW83" s="124" t="str">
        <f t="shared" si="45"/>
        <v/>
      </c>
      <c r="BX83" s="123" t="str">
        <f t="shared" si="45"/>
        <v/>
      </c>
      <c r="BY83" s="124" t="str">
        <f t="shared" si="45"/>
        <v/>
      </c>
    </row>
    <row r="84" spans="1:77" x14ac:dyDescent="0.2">
      <c r="A84" t="s">
        <v>46</v>
      </c>
      <c r="B84" t="s">
        <v>46</v>
      </c>
      <c r="C84" t="s">
        <v>63</v>
      </c>
      <c r="D84" t="s">
        <v>63</v>
      </c>
      <c r="E84" t="s">
        <v>60</v>
      </c>
      <c r="F84" s="4">
        <f t="shared" si="39"/>
        <v>46089</v>
      </c>
      <c r="G84" t="s">
        <v>35</v>
      </c>
      <c r="H84" s="28">
        <v>3</v>
      </c>
      <c r="I84" s="138">
        <v>0</v>
      </c>
      <c r="J84" s="138">
        <v>0</v>
      </c>
      <c r="K84" s="2">
        <v>0</v>
      </c>
      <c r="L84" s="2">
        <v>0</v>
      </c>
      <c r="M84" s="2">
        <v>575.65</v>
      </c>
      <c r="N84" s="2">
        <v>0</v>
      </c>
      <c r="O84" s="2">
        <v>0</v>
      </c>
      <c r="P84" s="2">
        <v>0</v>
      </c>
      <c r="Q84" s="29">
        <v>0</v>
      </c>
      <c r="R84" s="30">
        <f t="shared" si="35"/>
        <v>0</v>
      </c>
      <c r="S84" s="30">
        <f t="shared" si="36"/>
        <v>0</v>
      </c>
      <c r="T84" t="s">
        <v>49</v>
      </c>
      <c r="U84" t="s">
        <v>49</v>
      </c>
      <c r="V84" t="s">
        <v>63</v>
      </c>
      <c r="W84" t="s">
        <v>63</v>
      </c>
      <c r="X84" t="s">
        <v>60</v>
      </c>
      <c r="Y84" s="4">
        <f t="shared" si="40"/>
        <v>45725</v>
      </c>
      <c r="Z84" t="s">
        <v>35</v>
      </c>
      <c r="AA84" s="28">
        <v>5</v>
      </c>
      <c r="AB84" s="138">
        <v>0</v>
      </c>
      <c r="AC84" s="138">
        <v>0</v>
      </c>
      <c r="AD84" s="2">
        <v>0</v>
      </c>
      <c r="AE84" s="2">
        <v>0</v>
      </c>
      <c r="AF84" s="2">
        <v>630.57000000000005</v>
      </c>
      <c r="AG84" s="2">
        <v>0</v>
      </c>
      <c r="AH84" s="2">
        <v>0</v>
      </c>
      <c r="AI84" s="2">
        <v>0</v>
      </c>
      <c r="AJ84" s="29">
        <v>0</v>
      </c>
      <c r="AK84" s="30">
        <f t="shared" si="37"/>
        <v>0</v>
      </c>
      <c r="AL84" s="30">
        <f t="shared" si="38"/>
        <v>0</v>
      </c>
      <c r="AM84" s="2">
        <f t="shared" si="42"/>
        <v>-2</v>
      </c>
      <c r="AN84" s="2">
        <f t="shared" si="42"/>
        <v>0</v>
      </c>
      <c r="AO84" s="2">
        <f t="shared" si="42"/>
        <v>0</v>
      </c>
      <c r="AP84" s="2">
        <f t="shared" si="41"/>
        <v>0</v>
      </c>
      <c r="AQ84" s="2">
        <f t="shared" si="41"/>
        <v>0</v>
      </c>
      <c r="AR84" s="2">
        <f t="shared" si="41"/>
        <v>-54.920000000000073</v>
      </c>
      <c r="AS84" s="2">
        <f t="shared" si="41"/>
        <v>0</v>
      </c>
      <c r="AT84" s="2">
        <f t="shared" si="30"/>
        <v>0</v>
      </c>
      <c r="AU84" s="2">
        <f t="shared" si="30"/>
        <v>0</v>
      </c>
      <c r="AV84" s="29">
        <f t="shared" si="30"/>
        <v>0</v>
      </c>
      <c r="AW84" s="30">
        <f t="shared" si="30"/>
        <v>0</v>
      </c>
      <c r="AX84" s="31">
        <f t="shared" si="30"/>
        <v>0</v>
      </c>
      <c r="AY84" s="38">
        <f t="shared" si="33"/>
        <v>-0.4</v>
      </c>
      <c r="AZ84" s="38" t="str">
        <f t="shared" si="33"/>
        <v/>
      </c>
      <c r="BA84" s="38" t="str">
        <f t="shared" si="33"/>
        <v/>
      </c>
      <c r="BB84" s="38" t="str">
        <f t="shared" si="33"/>
        <v/>
      </c>
      <c r="BC84" s="38" t="str">
        <f t="shared" si="33"/>
        <v/>
      </c>
      <c r="BD84" s="38">
        <f t="shared" si="33"/>
        <v>-8.7095802210698361E-2</v>
      </c>
      <c r="BE84" s="38" t="str">
        <f t="shared" si="34"/>
        <v/>
      </c>
      <c r="BF84" s="38" t="str">
        <f t="shared" si="34"/>
        <v/>
      </c>
      <c r="BG84" s="38" t="str">
        <f t="shared" si="34"/>
        <v/>
      </c>
      <c r="BH84" s="39" t="str">
        <f t="shared" si="34"/>
        <v/>
      </c>
      <c r="BI84" s="76" t="str">
        <f t="shared" si="34"/>
        <v/>
      </c>
      <c r="BJ84" s="40" t="str">
        <f t="shared" si="34"/>
        <v/>
      </c>
      <c r="BK84" s="116">
        <f t="shared" si="43"/>
        <v>191.88333333333333</v>
      </c>
      <c r="BL84" s="117" t="str">
        <f t="shared" si="43"/>
        <v/>
      </c>
      <c r="BM84" s="117" t="str">
        <f t="shared" si="43"/>
        <v/>
      </c>
      <c r="BN84" s="117" t="str">
        <f t="shared" si="43"/>
        <v/>
      </c>
      <c r="BO84" s="118" t="str">
        <f t="shared" si="43"/>
        <v/>
      </c>
      <c r="BP84" s="116">
        <f t="shared" si="44"/>
        <v>126.114</v>
      </c>
      <c r="BQ84" s="117" t="str">
        <f t="shared" si="44"/>
        <v/>
      </c>
      <c r="BR84" s="117" t="str">
        <f t="shared" si="44"/>
        <v/>
      </c>
      <c r="BS84" s="117" t="str">
        <f t="shared" si="44"/>
        <v/>
      </c>
      <c r="BT84" s="118" t="str">
        <f t="shared" si="44"/>
        <v/>
      </c>
      <c r="BU84" s="116">
        <f t="shared" si="45"/>
        <v>65.769333333333321</v>
      </c>
      <c r="BV84" s="117" t="str">
        <f t="shared" si="45"/>
        <v/>
      </c>
      <c r="BW84" s="118" t="str">
        <f t="shared" si="45"/>
        <v/>
      </c>
      <c r="BX84" s="117" t="str">
        <f t="shared" si="45"/>
        <v/>
      </c>
      <c r="BY84" s="118" t="str">
        <f t="shared" si="45"/>
        <v/>
      </c>
    </row>
    <row r="85" spans="1:77" x14ac:dyDescent="0.2">
      <c r="A85" t="s">
        <v>46</v>
      </c>
      <c r="B85" t="s">
        <v>46</v>
      </c>
      <c r="C85" t="s">
        <v>63</v>
      </c>
      <c r="D85" t="s">
        <v>63</v>
      </c>
      <c r="E85" t="s">
        <v>60</v>
      </c>
      <c r="F85" s="4">
        <f t="shared" si="39"/>
        <v>46090</v>
      </c>
      <c r="G85" t="s">
        <v>36</v>
      </c>
      <c r="H85" s="28">
        <v>3</v>
      </c>
      <c r="I85" s="138">
        <v>0</v>
      </c>
      <c r="J85" s="138">
        <v>0</v>
      </c>
      <c r="K85" s="2">
        <v>0</v>
      </c>
      <c r="L85" s="2">
        <v>0</v>
      </c>
      <c r="M85" s="2">
        <v>524.36</v>
      </c>
      <c r="N85" s="2">
        <v>0</v>
      </c>
      <c r="O85" s="2">
        <v>0</v>
      </c>
      <c r="P85" s="2">
        <v>0</v>
      </c>
      <c r="Q85" s="29">
        <v>0</v>
      </c>
      <c r="R85" s="30">
        <f t="shared" si="35"/>
        <v>0</v>
      </c>
      <c r="S85" s="30">
        <f t="shared" si="36"/>
        <v>0</v>
      </c>
      <c r="T85" t="s">
        <v>49</v>
      </c>
      <c r="U85" t="s">
        <v>49</v>
      </c>
      <c r="V85" t="s">
        <v>63</v>
      </c>
      <c r="W85" t="s">
        <v>63</v>
      </c>
      <c r="X85" t="s">
        <v>60</v>
      </c>
      <c r="Y85" s="4">
        <f t="shared" si="40"/>
        <v>45726</v>
      </c>
      <c r="Z85" t="s">
        <v>36</v>
      </c>
      <c r="AA85" s="28">
        <v>2</v>
      </c>
      <c r="AB85" s="138">
        <v>0</v>
      </c>
      <c r="AC85" s="138">
        <v>0</v>
      </c>
      <c r="AD85" s="2">
        <v>0</v>
      </c>
      <c r="AE85" s="2">
        <v>0</v>
      </c>
      <c r="AF85" s="2">
        <v>389.72</v>
      </c>
      <c r="AG85" s="2">
        <v>0</v>
      </c>
      <c r="AH85" s="2">
        <v>0</v>
      </c>
      <c r="AI85" s="2">
        <v>0</v>
      </c>
      <c r="AJ85" s="29">
        <v>0</v>
      </c>
      <c r="AK85" s="30">
        <f t="shared" si="37"/>
        <v>0</v>
      </c>
      <c r="AL85" s="30">
        <f t="shared" si="38"/>
        <v>0</v>
      </c>
      <c r="AM85" s="2">
        <f t="shared" si="42"/>
        <v>1</v>
      </c>
      <c r="AN85" s="2">
        <f t="shared" si="42"/>
        <v>0</v>
      </c>
      <c r="AO85" s="2">
        <f t="shared" si="42"/>
        <v>0</v>
      </c>
      <c r="AP85" s="2">
        <f t="shared" si="41"/>
        <v>0</v>
      </c>
      <c r="AQ85" s="2">
        <f t="shared" si="41"/>
        <v>0</v>
      </c>
      <c r="AR85" s="2">
        <f t="shared" si="41"/>
        <v>134.63999999999999</v>
      </c>
      <c r="AS85" s="2">
        <f t="shared" si="41"/>
        <v>0</v>
      </c>
      <c r="AT85" s="2">
        <f t="shared" si="30"/>
        <v>0</v>
      </c>
      <c r="AU85" s="2">
        <f t="shared" si="30"/>
        <v>0</v>
      </c>
      <c r="AV85" s="29">
        <f t="shared" si="30"/>
        <v>0</v>
      </c>
      <c r="AW85" s="30">
        <f t="shared" si="30"/>
        <v>0</v>
      </c>
      <c r="AX85" s="31">
        <f t="shared" si="30"/>
        <v>0</v>
      </c>
      <c r="AY85" s="38">
        <f t="shared" si="33"/>
        <v>0.5</v>
      </c>
      <c r="AZ85" s="38" t="str">
        <f t="shared" si="33"/>
        <v/>
      </c>
      <c r="BA85" s="38" t="str">
        <f t="shared" si="33"/>
        <v/>
      </c>
      <c r="BB85" s="38" t="str">
        <f t="shared" si="33"/>
        <v/>
      </c>
      <c r="BC85" s="38" t="str">
        <f t="shared" si="33"/>
        <v/>
      </c>
      <c r="BD85" s="38">
        <f t="shared" si="33"/>
        <v>0.34547880529610997</v>
      </c>
      <c r="BE85" s="38" t="str">
        <f t="shared" si="34"/>
        <v/>
      </c>
      <c r="BF85" s="38" t="str">
        <f t="shared" si="34"/>
        <v/>
      </c>
      <c r="BG85" s="38" t="str">
        <f t="shared" si="34"/>
        <v/>
      </c>
      <c r="BH85" s="39" t="str">
        <f t="shared" si="34"/>
        <v/>
      </c>
      <c r="BI85" s="76" t="str">
        <f t="shared" si="34"/>
        <v/>
      </c>
      <c r="BJ85" s="40" t="str">
        <f t="shared" si="34"/>
        <v/>
      </c>
      <c r="BK85" s="119">
        <f t="shared" si="43"/>
        <v>174.78666666666666</v>
      </c>
      <c r="BL85" s="120" t="str">
        <f t="shared" si="43"/>
        <v/>
      </c>
      <c r="BM85" s="120" t="str">
        <f t="shared" si="43"/>
        <v/>
      </c>
      <c r="BN85" s="120" t="str">
        <f t="shared" si="43"/>
        <v/>
      </c>
      <c r="BO85" s="121" t="str">
        <f t="shared" si="43"/>
        <v/>
      </c>
      <c r="BP85" s="119">
        <f t="shared" si="44"/>
        <v>194.86</v>
      </c>
      <c r="BQ85" s="120" t="str">
        <f t="shared" si="44"/>
        <v/>
      </c>
      <c r="BR85" s="120" t="str">
        <f t="shared" si="44"/>
        <v/>
      </c>
      <c r="BS85" s="120" t="str">
        <f t="shared" si="44"/>
        <v/>
      </c>
      <c r="BT85" s="121" t="str">
        <f t="shared" si="44"/>
        <v/>
      </c>
      <c r="BU85" s="119">
        <f t="shared" si="45"/>
        <v>-20.073333333333352</v>
      </c>
      <c r="BV85" s="120" t="str">
        <f t="shared" si="45"/>
        <v/>
      </c>
      <c r="BW85" s="121" t="str">
        <f t="shared" si="45"/>
        <v/>
      </c>
      <c r="BX85" s="120" t="str">
        <f t="shared" si="45"/>
        <v/>
      </c>
      <c r="BY85" s="121" t="str">
        <f t="shared" si="45"/>
        <v/>
      </c>
    </row>
    <row r="86" spans="1:77" x14ac:dyDescent="0.2">
      <c r="A86" t="s">
        <v>46</v>
      </c>
      <c r="B86" t="s">
        <v>46</v>
      </c>
      <c r="C86" t="s">
        <v>63</v>
      </c>
      <c r="D86" t="s">
        <v>63</v>
      </c>
      <c r="E86" t="s">
        <v>60</v>
      </c>
      <c r="F86" s="4">
        <f t="shared" si="39"/>
        <v>46091</v>
      </c>
      <c r="G86" t="s">
        <v>37</v>
      </c>
      <c r="H86" s="28">
        <v>8</v>
      </c>
      <c r="I86" s="138">
        <v>0</v>
      </c>
      <c r="J86" s="138">
        <v>0</v>
      </c>
      <c r="K86" s="2">
        <v>0</v>
      </c>
      <c r="L86" s="2">
        <v>0</v>
      </c>
      <c r="M86" s="2">
        <v>968.66000000000008</v>
      </c>
      <c r="N86" s="2">
        <v>0</v>
      </c>
      <c r="O86" s="2">
        <v>0</v>
      </c>
      <c r="P86" s="2">
        <v>0</v>
      </c>
      <c r="Q86" s="29">
        <v>0</v>
      </c>
      <c r="R86" s="30">
        <f t="shared" si="35"/>
        <v>0</v>
      </c>
      <c r="S86" s="30">
        <f t="shared" si="36"/>
        <v>0</v>
      </c>
      <c r="T86" t="s">
        <v>49</v>
      </c>
      <c r="U86" t="s">
        <v>49</v>
      </c>
      <c r="V86" t="s">
        <v>63</v>
      </c>
      <c r="W86" t="s">
        <v>63</v>
      </c>
      <c r="X86" t="s">
        <v>60</v>
      </c>
      <c r="Y86" s="4">
        <f t="shared" si="40"/>
        <v>45727</v>
      </c>
      <c r="Z86" t="s">
        <v>37</v>
      </c>
      <c r="AA86" s="28">
        <v>8</v>
      </c>
      <c r="AB86" s="138">
        <v>1</v>
      </c>
      <c r="AC86" s="138">
        <v>0</v>
      </c>
      <c r="AD86" s="2">
        <v>0</v>
      </c>
      <c r="AE86" s="2">
        <v>0</v>
      </c>
      <c r="AF86" s="2">
        <v>769.22</v>
      </c>
      <c r="AG86" s="2">
        <v>80.95</v>
      </c>
      <c r="AH86" s="2">
        <v>0</v>
      </c>
      <c r="AI86" s="2">
        <v>0</v>
      </c>
      <c r="AJ86" s="29">
        <v>0</v>
      </c>
      <c r="AK86" s="30">
        <f t="shared" si="37"/>
        <v>1</v>
      </c>
      <c r="AL86" s="30">
        <f t="shared" si="38"/>
        <v>80.95</v>
      </c>
      <c r="AM86" s="2">
        <f t="shared" si="42"/>
        <v>0</v>
      </c>
      <c r="AN86" s="2">
        <f t="shared" si="42"/>
        <v>-1</v>
      </c>
      <c r="AO86" s="2">
        <f t="shared" si="42"/>
        <v>0</v>
      </c>
      <c r="AP86" s="2">
        <f t="shared" si="41"/>
        <v>0</v>
      </c>
      <c r="AQ86" s="2">
        <f t="shared" si="41"/>
        <v>0</v>
      </c>
      <c r="AR86" s="2">
        <f t="shared" si="41"/>
        <v>199.44000000000005</v>
      </c>
      <c r="AS86" s="2">
        <f t="shared" si="41"/>
        <v>-80.95</v>
      </c>
      <c r="AT86" s="2">
        <f t="shared" si="30"/>
        <v>0</v>
      </c>
      <c r="AU86" s="2">
        <f t="shared" si="30"/>
        <v>0</v>
      </c>
      <c r="AV86" s="29">
        <f t="shared" si="30"/>
        <v>0</v>
      </c>
      <c r="AW86" s="30">
        <f t="shared" si="30"/>
        <v>-1</v>
      </c>
      <c r="AX86" s="31">
        <f t="shared" si="30"/>
        <v>-80.95</v>
      </c>
      <c r="AY86" s="38">
        <f t="shared" si="33"/>
        <v>0</v>
      </c>
      <c r="AZ86" s="38">
        <f t="shared" si="33"/>
        <v>-1</v>
      </c>
      <c r="BA86" s="38" t="str">
        <f t="shared" si="33"/>
        <v/>
      </c>
      <c r="BB86" s="38" t="str">
        <f t="shared" si="33"/>
        <v/>
      </c>
      <c r="BC86" s="38" t="str">
        <f t="shared" si="33"/>
        <v/>
      </c>
      <c r="BD86" s="38">
        <f t="shared" si="33"/>
        <v>0.25927562985881808</v>
      </c>
      <c r="BE86" s="38">
        <f t="shared" si="34"/>
        <v>-1</v>
      </c>
      <c r="BF86" s="38" t="str">
        <f t="shared" si="34"/>
        <v/>
      </c>
      <c r="BG86" s="38" t="str">
        <f t="shared" si="34"/>
        <v/>
      </c>
      <c r="BH86" s="39" t="str">
        <f t="shared" si="34"/>
        <v/>
      </c>
      <c r="BI86" s="76">
        <f t="shared" si="34"/>
        <v>-1</v>
      </c>
      <c r="BJ86" s="40">
        <f t="shared" si="34"/>
        <v>-1</v>
      </c>
      <c r="BK86" s="119">
        <f t="shared" si="43"/>
        <v>121.08250000000001</v>
      </c>
      <c r="BL86" s="120" t="str">
        <f t="shared" si="43"/>
        <v/>
      </c>
      <c r="BM86" s="120" t="str">
        <f t="shared" si="43"/>
        <v/>
      </c>
      <c r="BN86" s="120" t="str">
        <f t="shared" si="43"/>
        <v/>
      </c>
      <c r="BO86" s="121" t="str">
        <f t="shared" si="43"/>
        <v/>
      </c>
      <c r="BP86" s="119">
        <f t="shared" si="44"/>
        <v>96.152500000000003</v>
      </c>
      <c r="BQ86" s="120">
        <f t="shared" si="44"/>
        <v>80.95</v>
      </c>
      <c r="BR86" s="120" t="str">
        <f t="shared" si="44"/>
        <v/>
      </c>
      <c r="BS86" s="120" t="str">
        <f t="shared" si="44"/>
        <v/>
      </c>
      <c r="BT86" s="121" t="str">
        <f t="shared" si="44"/>
        <v/>
      </c>
      <c r="BU86" s="119">
        <f t="shared" si="45"/>
        <v>24.930000000000007</v>
      </c>
      <c r="BV86" s="120" t="str">
        <f t="shared" si="45"/>
        <v/>
      </c>
      <c r="BW86" s="121" t="str">
        <f t="shared" si="45"/>
        <v/>
      </c>
      <c r="BX86" s="120" t="str">
        <f t="shared" si="45"/>
        <v/>
      </c>
      <c r="BY86" s="121" t="str">
        <f t="shared" si="45"/>
        <v/>
      </c>
    </row>
    <row r="87" spans="1:77" x14ac:dyDescent="0.2">
      <c r="A87" t="s">
        <v>46</v>
      </c>
      <c r="B87" t="s">
        <v>46</v>
      </c>
      <c r="C87" t="s">
        <v>63</v>
      </c>
      <c r="D87" t="s">
        <v>63</v>
      </c>
      <c r="E87" t="s">
        <v>60</v>
      </c>
      <c r="F87" s="4">
        <f t="shared" si="39"/>
        <v>46092</v>
      </c>
      <c r="G87" t="s">
        <v>38</v>
      </c>
      <c r="H87" s="28">
        <v>6</v>
      </c>
      <c r="I87" s="138">
        <v>1</v>
      </c>
      <c r="J87" s="138">
        <v>0</v>
      </c>
      <c r="K87" s="2">
        <v>0</v>
      </c>
      <c r="L87" s="2">
        <v>0</v>
      </c>
      <c r="M87" s="2">
        <v>855.46</v>
      </c>
      <c r="N87" s="2">
        <v>172.38</v>
      </c>
      <c r="O87" s="2">
        <v>0</v>
      </c>
      <c r="P87" s="2">
        <v>0</v>
      </c>
      <c r="Q87" s="29">
        <v>0</v>
      </c>
      <c r="R87" s="30">
        <f t="shared" si="35"/>
        <v>1</v>
      </c>
      <c r="S87" s="30">
        <f t="shared" si="36"/>
        <v>172.38</v>
      </c>
      <c r="T87" t="s">
        <v>49</v>
      </c>
      <c r="U87" t="s">
        <v>49</v>
      </c>
      <c r="V87" t="s">
        <v>63</v>
      </c>
      <c r="W87" t="s">
        <v>63</v>
      </c>
      <c r="X87" t="s">
        <v>60</v>
      </c>
      <c r="Y87" s="4">
        <f t="shared" si="40"/>
        <v>45728</v>
      </c>
      <c r="Z87" t="s">
        <v>38</v>
      </c>
      <c r="AA87" s="28">
        <v>7</v>
      </c>
      <c r="AB87" s="138">
        <v>0</v>
      </c>
      <c r="AC87" s="138">
        <v>0</v>
      </c>
      <c r="AD87" s="2">
        <v>0</v>
      </c>
      <c r="AE87" s="2">
        <v>0</v>
      </c>
      <c r="AF87" s="2">
        <v>780.97</v>
      </c>
      <c r="AG87" s="2">
        <v>0</v>
      </c>
      <c r="AH87" s="2">
        <v>0</v>
      </c>
      <c r="AI87" s="2">
        <v>0</v>
      </c>
      <c r="AJ87" s="29">
        <v>0</v>
      </c>
      <c r="AK87" s="30">
        <f t="shared" si="37"/>
        <v>0</v>
      </c>
      <c r="AL87" s="30">
        <f t="shared" si="38"/>
        <v>0</v>
      </c>
      <c r="AM87" s="2">
        <f t="shared" si="42"/>
        <v>-1</v>
      </c>
      <c r="AN87" s="2">
        <f t="shared" si="42"/>
        <v>1</v>
      </c>
      <c r="AO87" s="2">
        <f t="shared" si="42"/>
        <v>0</v>
      </c>
      <c r="AP87" s="2">
        <f t="shared" si="41"/>
        <v>0</v>
      </c>
      <c r="AQ87" s="2">
        <f t="shared" si="41"/>
        <v>0</v>
      </c>
      <c r="AR87" s="2">
        <f t="shared" si="41"/>
        <v>74.490000000000009</v>
      </c>
      <c r="AS87" s="2">
        <f t="shared" si="41"/>
        <v>172.38</v>
      </c>
      <c r="AT87" s="2">
        <f t="shared" si="30"/>
        <v>0</v>
      </c>
      <c r="AU87" s="2">
        <f t="shared" si="30"/>
        <v>0</v>
      </c>
      <c r="AV87" s="29">
        <f t="shared" si="30"/>
        <v>0</v>
      </c>
      <c r="AW87" s="30">
        <f t="shared" si="30"/>
        <v>1</v>
      </c>
      <c r="AX87" s="31">
        <f t="shared" si="30"/>
        <v>172.38</v>
      </c>
      <c r="AY87" s="38">
        <f t="shared" si="33"/>
        <v>-0.14285714285714285</v>
      </c>
      <c r="AZ87" s="38" t="str">
        <f t="shared" si="33"/>
        <v/>
      </c>
      <c r="BA87" s="38" t="str">
        <f t="shared" si="33"/>
        <v/>
      </c>
      <c r="BB87" s="38" t="str">
        <f t="shared" si="33"/>
        <v/>
      </c>
      <c r="BC87" s="38" t="str">
        <f t="shared" si="33"/>
        <v/>
      </c>
      <c r="BD87" s="38">
        <f t="shared" si="33"/>
        <v>9.5381384688272286E-2</v>
      </c>
      <c r="BE87" s="38" t="str">
        <f t="shared" si="34"/>
        <v/>
      </c>
      <c r="BF87" s="38" t="str">
        <f t="shared" si="34"/>
        <v/>
      </c>
      <c r="BG87" s="38" t="str">
        <f t="shared" si="34"/>
        <v/>
      </c>
      <c r="BH87" s="39" t="str">
        <f t="shared" si="34"/>
        <v/>
      </c>
      <c r="BI87" s="76" t="str">
        <f t="shared" si="34"/>
        <v/>
      </c>
      <c r="BJ87" s="40" t="str">
        <f t="shared" si="34"/>
        <v/>
      </c>
      <c r="BK87" s="119">
        <f t="shared" si="43"/>
        <v>142.57666666666668</v>
      </c>
      <c r="BL87" s="120">
        <f t="shared" si="43"/>
        <v>172.38</v>
      </c>
      <c r="BM87" s="120" t="str">
        <f t="shared" si="43"/>
        <v/>
      </c>
      <c r="BN87" s="120" t="str">
        <f t="shared" si="43"/>
        <v/>
      </c>
      <c r="BO87" s="121" t="str">
        <f t="shared" si="43"/>
        <v/>
      </c>
      <c r="BP87" s="119">
        <f t="shared" si="44"/>
        <v>111.56714285714285</v>
      </c>
      <c r="BQ87" s="120" t="str">
        <f t="shared" si="44"/>
        <v/>
      </c>
      <c r="BR87" s="120" t="str">
        <f t="shared" si="44"/>
        <v/>
      </c>
      <c r="BS87" s="120" t="str">
        <f t="shared" si="44"/>
        <v/>
      </c>
      <c r="BT87" s="121" t="str">
        <f t="shared" si="44"/>
        <v/>
      </c>
      <c r="BU87" s="119">
        <f t="shared" si="45"/>
        <v>31.009523809523827</v>
      </c>
      <c r="BV87" s="120" t="str">
        <f t="shared" si="45"/>
        <v/>
      </c>
      <c r="BW87" s="121" t="str">
        <f t="shared" si="45"/>
        <v/>
      </c>
      <c r="BX87" s="120" t="str">
        <f t="shared" si="45"/>
        <v/>
      </c>
      <c r="BY87" s="121" t="str">
        <f t="shared" si="45"/>
        <v/>
      </c>
    </row>
    <row r="88" spans="1:77" x14ac:dyDescent="0.2">
      <c r="A88" t="s">
        <v>46</v>
      </c>
      <c r="B88" t="s">
        <v>46</v>
      </c>
      <c r="C88" t="s">
        <v>63</v>
      </c>
      <c r="D88" t="s">
        <v>63</v>
      </c>
      <c r="E88" t="s">
        <v>60</v>
      </c>
      <c r="F88" s="4">
        <f t="shared" si="39"/>
        <v>46093</v>
      </c>
      <c r="G88" t="s">
        <v>39</v>
      </c>
      <c r="H88" s="28">
        <v>4</v>
      </c>
      <c r="I88" s="138">
        <v>0</v>
      </c>
      <c r="J88" s="138">
        <v>0</v>
      </c>
      <c r="K88" s="2">
        <v>0</v>
      </c>
      <c r="L88" s="2">
        <v>0</v>
      </c>
      <c r="M88" s="2">
        <v>6089.52</v>
      </c>
      <c r="N88" s="2">
        <v>0</v>
      </c>
      <c r="O88" s="2">
        <v>0</v>
      </c>
      <c r="P88" s="2">
        <v>0</v>
      </c>
      <c r="Q88" s="29">
        <v>0</v>
      </c>
      <c r="R88" s="30">
        <f t="shared" si="35"/>
        <v>0</v>
      </c>
      <c r="S88" s="30">
        <f t="shared" si="36"/>
        <v>0</v>
      </c>
      <c r="T88" t="s">
        <v>49</v>
      </c>
      <c r="U88" t="s">
        <v>49</v>
      </c>
      <c r="V88" t="s">
        <v>63</v>
      </c>
      <c r="W88" t="s">
        <v>63</v>
      </c>
      <c r="X88" t="s">
        <v>60</v>
      </c>
      <c r="Y88" s="4">
        <f t="shared" si="40"/>
        <v>45729</v>
      </c>
      <c r="Z88" t="s">
        <v>39</v>
      </c>
      <c r="AA88" s="28">
        <v>9</v>
      </c>
      <c r="AB88" s="138">
        <v>0</v>
      </c>
      <c r="AC88" s="138">
        <v>0</v>
      </c>
      <c r="AD88" s="2">
        <v>0</v>
      </c>
      <c r="AE88" s="2">
        <v>0</v>
      </c>
      <c r="AF88" s="2">
        <v>1590.33</v>
      </c>
      <c r="AG88" s="2">
        <v>0</v>
      </c>
      <c r="AH88" s="2">
        <v>0</v>
      </c>
      <c r="AI88" s="2">
        <v>0</v>
      </c>
      <c r="AJ88" s="29">
        <v>0</v>
      </c>
      <c r="AK88" s="30">
        <f t="shared" si="37"/>
        <v>0</v>
      </c>
      <c r="AL88" s="30">
        <f t="shared" si="38"/>
        <v>0</v>
      </c>
      <c r="AM88" s="2">
        <f t="shared" si="42"/>
        <v>-5</v>
      </c>
      <c r="AN88" s="2">
        <f t="shared" si="42"/>
        <v>0</v>
      </c>
      <c r="AO88" s="2">
        <f t="shared" si="42"/>
        <v>0</v>
      </c>
      <c r="AP88" s="2">
        <f t="shared" si="41"/>
        <v>0</v>
      </c>
      <c r="AQ88" s="2">
        <f t="shared" si="41"/>
        <v>0</v>
      </c>
      <c r="AR88" s="2">
        <f t="shared" si="41"/>
        <v>4499.1900000000005</v>
      </c>
      <c r="AS88" s="2">
        <f t="shared" si="41"/>
        <v>0</v>
      </c>
      <c r="AT88" s="2">
        <f t="shared" si="30"/>
        <v>0</v>
      </c>
      <c r="AU88" s="2">
        <f t="shared" si="30"/>
        <v>0</v>
      </c>
      <c r="AV88" s="29">
        <f t="shared" si="30"/>
        <v>0</v>
      </c>
      <c r="AW88" s="30">
        <f t="shared" si="30"/>
        <v>0</v>
      </c>
      <c r="AX88" s="31">
        <f t="shared" si="30"/>
        <v>0</v>
      </c>
      <c r="AY88" s="38">
        <f t="shared" si="33"/>
        <v>-0.55555555555555558</v>
      </c>
      <c r="AZ88" s="38" t="str">
        <f t="shared" si="33"/>
        <v/>
      </c>
      <c r="BA88" s="38" t="str">
        <f t="shared" si="33"/>
        <v/>
      </c>
      <c r="BB88" s="38" t="str">
        <f t="shared" si="33"/>
        <v/>
      </c>
      <c r="BC88" s="38" t="str">
        <f t="shared" si="33"/>
        <v/>
      </c>
      <c r="BD88" s="38">
        <f t="shared" si="33"/>
        <v>2.8290920752296698</v>
      </c>
      <c r="BE88" s="38" t="str">
        <f t="shared" si="34"/>
        <v/>
      </c>
      <c r="BF88" s="38" t="str">
        <f t="shared" si="34"/>
        <v/>
      </c>
      <c r="BG88" s="38" t="str">
        <f t="shared" si="34"/>
        <v/>
      </c>
      <c r="BH88" s="39" t="str">
        <f t="shared" si="34"/>
        <v/>
      </c>
      <c r="BI88" s="76" t="str">
        <f t="shared" si="34"/>
        <v/>
      </c>
      <c r="BJ88" s="40" t="str">
        <f t="shared" si="34"/>
        <v/>
      </c>
      <c r="BK88" s="119">
        <f t="shared" si="43"/>
        <v>1522.38</v>
      </c>
      <c r="BL88" s="120" t="str">
        <f t="shared" si="43"/>
        <v/>
      </c>
      <c r="BM88" s="120" t="str">
        <f t="shared" si="43"/>
        <v/>
      </c>
      <c r="BN88" s="120" t="str">
        <f t="shared" si="43"/>
        <v/>
      </c>
      <c r="BO88" s="121" t="str">
        <f t="shared" si="43"/>
        <v/>
      </c>
      <c r="BP88" s="119">
        <f t="shared" si="44"/>
        <v>176.70333333333332</v>
      </c>
      <c r="BQ88" s="120" t="str">
        <f t="shared" si="44"/>
        <v/>
      </c>
      <c r="BR88" s="120" t="str">
        <f t="shared" si="44"/>
        <v/>
      </c>
      <c r="BS88" s="120" t="str">
        <f t="shared" si="44"/>
        <v/>
      </c>
      <c r="BT88" s="121" t="str">
        <f t="shared" si="44"/>
        <v/>
      </c>
      <c r="BU88" s="119">
        <f t="shared" si="45"/>
        <v>1345.6766666666667</v>
      </c>
      <c r="BV88" s="120" t="str">
        <f t="shared" si="45"/>
        <v/>
      </c>
      <c r="BW88" s="121" t="str">
        <f t="shared" si="45"/>
        <v/>
      </c>
      <c r="BX88" s="120" t="str">
        <f t="shared" si="45"/>
        <v/>
      </c>
      <c r="BY88" s="121" t="str">
        <f t="shared" si="45"/>
        <v/>
      </c>
    </row>
    <row r="89" spans="1:77" x14ac:dyDescent="0.2">
      <c r="A89" t="s">
        <v>46</v>
      </c>
      <c r="B89" t="s">
        <v>46</v>
      </c>
      <c r="C89" t="s">
        <v>63</v>
      </c>
      <c r="D89" t="s">
        <v>63</v>
      </c>
      <c r="E89" t="s">
        <v>60</v>
      </c>
      <c r="F89" s="4">
        <f t="shared" si="39"/>
        <v>46094</v>
      </c>
      <c r="G89" t="s">
        <v>40</v>
      </c>
      <c r="H89" s="28">
        <v>2</v>
      </c>
      <c r="I89" s="138">
        <v>0</v>
      </c>
      <c r="J89" s="138">
        <v>0</v>
      </c>
      <c r="K89" s="2">
        <v>0</v>
      </c>
      <c r="L89" s="2">
        <v>0</v>
      </c>
      <c r="M89" s="2">
        <v>323.70999999999998</v>
      </c>
      <c r="N89" s="2">
        <v>0</v>
      </c>
      <c r="O89" s="2">
        <v>0</v>
      </c>
      <c r="P89" s="2">
        <v>0</v>
      </c>
      <c r="Q89" s="29">
        <v>0</v>
      </c>
      <c r="R89" s="30">
        <f t="shared" si="35"/>
        <v>0</v>
      </c>
      <c r="S89" s="30">
        <f t="shared" si="36"/>
        <v>0</v>
      </c>
      <c r="T89" t="s">
        <v>49</v>
      </c>
      <c r="U89" t="s">
        <v>49</v>
      </c>
      <c r="V89" t="s">
        <v>63</v>
      </c>
      <c r="W89" t="s">
        <v>63</v>
      </c>
      <c r="X89" t="s">
        <v>60</v>
      </c>
      <c r="Y89" s="4">
        <f t="shared" si="40"/>
        <v>45730</v>
      </c>
      <c r="Z89" t="s">
        <v>40</v>
      </c>
      <c r="AA89" s="28">
        <v>15</v>
      </c>
      <c r="AB89" s="138">
        <v>0</v>
      </c>
      <c r="AC89" s="138">
        <v>0</v>
      </c>
      <c r="AD89" s="2">
        <v>0</v>
      </c>
      <c r="AE89" s="2">
        <v>0</v>
      </c>
      <c r="AF89" s="2">
        <v>2262.56</v>
      </c>
      <c r="AG89" s="2">
        <v>0</v>
      </c>
      <c r="AH89" s="2">
        <v>0</v>
      </c>
      <c r="AI89" s="2">
        <v>0</v>
      </c>
      <c r="AJ89" s="29">
        <v>0</v>
      </c>
      <c r="AK89" s="30">
        <f t="shared" si="37"/>
        <v>0</v>
      </c>
      <c r="AL89" s="30">
        <f t="shared" si="38"/>
        <v>0</v>
      </c>
      <c r="AM89" s="2">
        <f t="shared" si="42"/>
        <v>-13</v>
      </c>
      <c r="AN89" s="2">
        <f t="shared" si="42"/>
        <v>0</v>
      </c>
      <c r="AO89" s="2">
        <f t="shared" si="42"/>
        <v>0</v>
      </c>
      <c r="AP89" s="2">
        <f t="shared" si="41"/>
        <v>0</v>
      </c>
      <c r="AQ89" s="2">
        <f t="shared" si="41"/>
        <v>0</v>
      </c>
      <c r="AR89" s="2">
        <f t="shared" si="41"/>
        <v>-1938.85</v>
      </c>
      <c r="AS89" s="2">
        <f t="shared" si="41"/>
        <v>0</v>
      </c>
      <c r="AT89" s="2">
        <f t="shared" si="30"/>
        <v>0</v>
      </c>
      <c r="AU89" s="2">
        <f t="shared" si="30"/>
        <v>0</v>
      </c>
      <c r="AV89" s="29">
        <f t="shared" si="30"/>
        <v>0</v>
      </c>
      <c r="AW89" s="30">
        <f t="shared" si="30"/>
        <v>0</v>
      </c>
      <c r="AX89" s="31">
        <f t="shared" si="30"/>
        <v>0</v>
      </c>
      <c r="AY89" s="38">
        <f t="shared" si="33"/>
        <v>-0.8666666666666667</v>
      </c>
      <c r="AZ89" s="38" t="str">
        <f t="shared" si="33"/>
        <v/>
      </c>
      <c r="BA89" s="38" t="str">
        <f t="shared" si="33"/>
        <v/>
      </c>
      <c r="BB89" s="38" t="str">
        <f t="shared" si="33"/>
        <v/>
      </c>
      <c r="BC89" s="38" t="str">
        <f t="shared" si="33"/>
        <v/>
      </c>
      <c r="BD89" s="38">
        <f t="shared" si="33"/>
        <v>-0.85692755109256769</v>
      </c>
      <c r="BE89" s="38" t="str">
        <f t="shared" si="34"/>
        <v/>
      </c>
      <c r="BF89" s="38" t="str">
        <f t="shared" si="34"/>
        <v/>
      </c>
      <c r="BG89" s="38" t="str">
        <f t="shared" si="34"/>
        <v/>
      </c>
      <c r="BH89" s="39" t="str">
        <f t="shared" si="34"/>
        <v/>
      </c>
      <c r="BI89" s="76" t="str">
        <f t="shared" si="34"/>
        <v/>
      </c>
      <c r="BJ89" s="40" t="str">
        <f t="shared" si="34"/>
        <v/>
      </c>
      <c r="BK89" s="119">
        <f t="shared" si="43"/>
        <v>161.85499999999999</v>
      </c>
      <c r="BL89" s="120" t="str">
        <f t="shared" si="43"/>
        <v/>
      </c>
      <c r="BM89" s="120" t="str">
        <f t="shared" si="43"/>
        <v/>
      </c>
      <c r="BN89" s="120" t="str">
        <f t="shared" si="43"/>
        <v/>
      </c>
      <c r="BO89" s="121" t="str">
        <f t="shared" si="43"/>
        <v/>
      </c>
      <c r="BP89" s="119">
        <f t="shared" si="44"/>
        <v>150.83733333333333</v>
      </c>
      <c r="BQ89" s="120" t="str">
        <f t="shared" si="44"/>
        <v/>
      </c>
      <c r="BR89" s="120" t="str">
        <f t="shared" si="44"/>
        <v/>
      </c>
      <c r="BS89" s="120" t="str">
        <f t="shared" si="44"/>
        <v/>
      </c>
      <c r="BT89" s="121" t="str">
        <f t="shared" si="44"/>
        <v/>
      </c>
      <c r="BU89" s="119">
        <f t="shared" si="45"/>
        <v>11.017666666666656</v>
      </c>
      <c r="BV89" s="120" t="str">
        <f t="shared" si="45"/>
        <v/>
      </c>
      <c r="BW89" s="121" t="str">
        <f t="shared" si="45"/>
        <v/>
      </c>
      <c r="BX89" s="120" t="str">
        <f t="shared" si="45"/>
        <v/>
      </c>
      <c r="BY89" s="121" t="str">
        <f t="shared" si="45"/>
        <v/>
      </c>
    </row>
    <row r="90" spans="1:77" ht="13.5" thickBot="1" x14ac:dyDescent="0.25">
      <c r="A90" t="s">
        <v>46</v>
      </c>
      <c r="B90" t="s">
        <v>46</v>
      </c>
      <c r="C90" t="s">
        <v>63</v>
      </c>
      <c r="D90" t="s">
        <v>63</v>
      </c>
      <c r="E90" t="s">
        <v>60</v>
      </c>
      <c r="F90" s="59">
        <f t="shared" si="39"/>
        <v>46095</v>
      </c>
      <c r="G90" s="42" t="s">
        <v>41</v>
      </c>
      <c r="H90" s="43">
        <v>11</v>
      </c>
      <c r="I90" s="44">
        <v>0</v>
      </c>
      <c r="J90" s="44">
        <v>0</v>
      </c>
      <c r="K90" s="44">
        <v>0</v>
      </c>
      <c r="L90" s="44">
        <v>0</v>
      </c>
      <c r="M90" s="44">
        <v>1554.36</v>
      </c>
      <c r="N90" s="44">
        <v>0</v>
      </c>
      <c r="O90" s="44">
        <v>0</v>
      </c>
      <c r="P90" s="44">
        <v>0</v>
      </c>
      <c r="Q90" s="45">
        <v>0</v>
      </c>
      <c r="R90" s="46">
        <f t="shared" si="35"/>
        <v>0</v>
      </c>
      <c r="S90" s="46">
        <f t="shared" si="36"/>
        <v>0</v>
      </c>
      <c r="T90" t="s">
        <v>49</v>
      </c>
      <c r="U90" t="s">
        <v>49</v>
      </c>
      <c r="V90" t="s">
        <v>63</v>
      </c>
      <c r="W90" t="s">
        <v>63</v>
      </c>
      <c r="X90" t="s">
        <v>60</v>
      </c>
      <c r="Y90" s="59">
        <f t="shared" si="40"/>
        <v>45731</v>
      </c>
      <c r="Z90" s="42" t="s">
        <v>41</v>
      </c>
      <c r="AA90" s="43">
        <v>13</v>
      </c>
      <c r="AB90" s="44">
        <v>0</v>
      </c>
      <c r="AC90" s="44">
        <v>0</v>
      </c>
      <c r="AD90" s="44">
        <v>0</v>
      </c>
      <c r="AE90" s="44">
        <v>0</v>
      </c>
      <c r="AF90" s="44">
        <v>1145.6400000000001</v>
      </c>
      <c r="AG90" s="44">
        <v>0</v>
      </c>
      <c r="AH90" s="44">
        <v>0</v>
      </c>
      <c r="AI90" s="44">
        <v>0</v>
      </c>
      <c r="AJ90" s="45">
        <v>0</v>
      </c>
      <c r="AK90" s="46">
        <f t="shared" si="37"/>
        <v>0</v>
      </c>
      <c r="AL90" s="46">
        <f t="shared" si="38"/>
        <v>0</v>
      </c>
      <c r="AM90" s="44">
        <f t="shared" si="42"/>
        <v>-2</v>
      </c>
      <c r="AN90" s="44">
        <f t="shared" si="42"/>
        <v>0</v>
      </c>
      <c r="AO90" s="44">
        <f t="shared" si="42"/>
        <v>0</v>
      </c>
      <c r="AP90" s="44">
        <f t="shared" si="41"/>
        <v>0</v>
      </c>
      <c r="AQ90" s="44">
        <f t="shared" si="41"/>
        <v>0</v>
      </c>
      <c r="AR90" s="44">
        <f t="shared" si="41"/>
        <v>408.7199999999998</v>
      </c>
      <c r="AS90" s="44">
        <f t="shared" si="41"/>
        <v>0</v>
      </c>
      <c r="AT90" s="44">
        <f t="shared" si="30"/>
        <v>0</v>
      </c>
      <c r="AU90" s="44">
        <f t="shared" si="30"/>
        <v>0</v>
      </c>
      <c r="AV90" s="45">
        <f t="shared" si="30"/>
        <v>0</v>
      </c>
      <c r="AW90" s="46">
        <f t="shared" si="30"/>
        <v>0</v>
      </c>
      <c r="AX90" s="47">
        <f t="shared" si="30"/>
        <v>0</v>
      </c>
      <c r="AY90" s="56">
        <f t="shared" si="33"/>
        <v>-0.15384615384615385</v>
      </c>
      <c r="AZ90" s="56" t="str">
        <f t="shared" si="33"/>
        <v/>
      </c>
      <c r="BA90" s="56" t="str">
        <f t="shared" si="33"/>
        <v/>
      </c>
      <c r="BB90" s="56" t="str">
        <f t="shared" si="33"/>
        <v/>
      </c>
      <c r="BC90" s="56" t="str">
        <f t="shared" si="33"/>
        <v/>
      </c>
      <c r="BD90" s="56">
        <f t="shared" si="33"/>
        <v>0.35676128626793735</v>
      </c>
      <c r="BE90" s="56" t="str">
        <f t="shared" si="34"/>
        <v/>
      </c>
      <c r="BF90" s="56" t="str">
        <f t="shared" si="34"/>
        <v/>
      </c>
      <c r="BG90" s="56" t="str">
        <f t="shared" si="34"/>
        <v/>
      </c>
      <c r="BH90" s="57" t="str">
        <f t="shared" si="34"/>
        <v/>
      </c>
      <c r="BI90" s="81" t="str">
        <f t="shared" si="34"/>
        <v/>
      </c>
      <c r="BJ90" s="58" t="str">
        <f t="shared" si="34"/>
        <v/>
      </c>
      <c r="BK90" s="122">
        <f t="shared" si="43"/>
        <v>141.30545454545452</v>
      </c>
      <c r="BL90" s="123" t="str">
        <f t="shared" si="43"/>
        <v/>
      </c>
      <c r="BM90" s="123" t="str">
        <f t="shared" si="43"/>
        <v/>
      </c>
      <c r="BN90" s="123" t="str">
        <f t="shared" si="43"/>
        <v/>
      </c>
      <c r="BO90" s="124" t="str">
        <f t="shared" si="43"/>
        <v/>
      </c>
      <c r="BP90" s="122">
        <f t="shared" si="44"/>
        <v>88.126153846153855</v>
      </c>
      <c r="BQ90" s="123" t="str">
        <f t="shared" si="44"/>
        <v/>
      </c>
      <c r="BR90" s="123" t="str">
        <f t="shared" si="44"/>
        <v/>
      </c>
      <c r="BS90" s="123" t="str">
        <f t="shared" si="44"/>
        <v/>
      </c>
      <c r="BT90" s="124" t="str">
        <f t="shared" si="44"/>
        <v/>
      </c>
      <c r="BU90" s="122">
        <f t="shared" si="45"/>
        <v>53.179300699300668</v>
      </c>
      <c r="BV90" s="123" t="str">
        <f t="shared" si="45"/>
        <v/>
      </c>
      <c r="BW90" s="124" t="str">
        <f t="shared" si="45"/>
        <v/>
      </c>
      <c r="BX90" s="123" t="str">
        <f t="shared" si="45"/>
        <v/>
      </c>
      <c r="BY90" s="124" t="str">
        <f t="shared" si="45"/>
        <v/>
      </c>
    </row>
    <row r="91" spans="1:77" x14ac:dyDescent="0.2">
      <c r="A91" t="s">
        <v>46</v>
      </c>
      <c r="B91" t="s">
        <v>46</v>
      </c>
      <c r="C91" t="s">
        <v>63</v>
      </c>
      <c r="D91" t="s">
        <v>63</v>
      </c>
      <c r="E91" t="s">
        <v>61</v>
      </c>
      <c r="F91" s="4">
        <f t="shared" si="39"/>
        <v>46096</v>
      </c>
      <c r="G91" t="s">
        <v>35</v>
      </c>
      <c r="H91" s="28">
        <v>2</v>
      </c>
      <c r="I91" s="138">
        <v>0</v>
      </c>
      <c r="J91" s="138">
        <v>0</v>
      </c>
      <c r="K91" s="2">
        <v>0</v>
      </c>
      <c r="L91" s="2">
        <v>0</v>
      </c>
      <c r="M91" s="2">
        <v>83.96</v>
      </c>
      <c r="N91" s="2">
        <v>0</v>
      </c>
      <c r="O91" s="2">
        <v>0</v>
      </c>
      <c r="P91" s="2">
        <v>0</v>
      </c>
      <c r="Q91" s="29">
        <v>0</v>
      </c>
      <c r="R91" s="30">
        <f t="shared" si="35"/>
        <v>0</v>
      </c>
      <c r="S91" s="30">
        <f t="shared" si="36"/>
        <v>0</v>
      </c>
      <c r="T91" t="s">
        <v>49</v>
      </c>
      <c r="U91" t="s">
        <v>49</v>
      </c>
      <c r="V91" t="s">
        <v>63</v>
      </c>
      <c r="W91" t="s">
        <v>63</v>
      </c>
      <c r="X91" t="s">
        <v>61</v>
      </c>
      <c r="Y91" s="4">
        <f t="shared" si="40"/>
        <v>45732</v>
      </c>
      <c r="Z91" t="s">
        <v>35</v>
      </c>
      <c r="AA91" s="28">
        <v>4</v>
      </c>
      <c r="AB91" s="138">
        <v>0</v>
      </c>
      <c r="AC91" s="138">
        <v>0</v>
      </c>
      <c r="AD91" s="2">
        <v>0</v>
      </c>
      <c r="AE91" s="2">
        <v>0</v>
      </c>
      <c r="AF91" s="2">
        <v>362.2</v>
      </c>
      <c r="AG91" s="2">
        <v>0</v>
      </c>
      <c r="AH91" s="2">
        <v>0</v>
      </c>
      <c r="AI91" s="2">
        <v>0</v>
      </c>
      <c r="AJ91" s="29">
        <v>0</v>
      </c>
      <c r="AK91" s="30">
        <f t="shared" si="37"/>
        <v>0</v>
      </c>
      <c r="AL91" s="30">
        <f t="shared" si="38"/>
        <v>0</v>
      </c>
      <c r="AM91" s="2">
        <f t="shared" si="42"/>
        <v>-2</v>
      </c>
      <c r="AN91" s="2">
        <f t="shared" si="42"/>
        <v>0</v>
      </c>
      <c r="AO91" s="2">
        <f t="shared" si="42"/>
        <v>0</v>
      </c>
      <c r="AP91" s="2">
        <f t="shared" si="41"/>
        <v>0</v>
      </c>
      <c r="AQ91" s="2">
        <f t="shared" si="41"/>
        <v>0</v>
      </c>
      <c r="AR91" s="2">
        <f t="shared" si="41"/>
        <v>-278.24</v>
      </c>
      <c r="AS91" s="2">
        <f t="shared" si="41"/>
        <v>0</v>
      </c>
      <c r="AT91" s="2">
        <f t="shared" si="30"/>
        <v>0</v>
      </c>
      <c r="AU91" s="2">
        <f t="shared" si="30"/>
        <v>0</v>
      </c>
      <c r="AV91" s="29">
        <f t="shared" si="30"/>
        <v>0</v>
      </c>
      <c r="AW91" s="30">
        <f t="shared" si="30"/>
        <v>0</v>
      </c>
      <c r="AX91" s="31">
        <f t="shared" si="30"/>
        <v>0</v>
      </c>
      <c r="AY91" s="38">
        <f t="shared" si="33"/>
        <v>-0.5</v>
      </c>
      <c r="AZ91" s="38" t="str">
        <f t="shared" si="33"/>
        <v/>
      </c>
      <c r="BA91" s="38" t="str">
        <f t="shared" si="33"/>
        <v/>
      </c>
      <c r="BB91" s="38" t="str">
        <f t="shared" si="33"/>
        <v/>
      </c>
      <c r="BC91" s="38" t="str">
        <f t="shared" si="33"/>
        <v/>
      </c>
      <c r="BD91" s="38">
        <f t="shared" si="33"/>
        <v>-0.76819436775262295</v>
      </c>
      <c r="BE91" s="38" t="str">
        <f t="shared" si="34"/>
        <v/>
      </c>
      <c r="BF91" s="38" t="str">
        <f t="shared" si="34"/>
        <v/>
      </c>
      <c r="BG91" s="38" t="str">
        <f t="shared" si="34"/>
        <v/>
      </c>
      <c r="BH91" s="39" t="str">
        <f t="shared" si="34"/>
        <v/>
      </c>
      <c r="BI91" s="76" t="str">
        <f t="shared" si="34"/>
        <v/>
      </c>
      <c r="BJ91" s="40" t="str">
        <f t="shared" si="34"/>
        <v/>
      </c>
      <c r="BK91" s="116">
        <f t="shared" si="43"/>
        <v>41.98</v>
      </c>
      <c r="BL91" s="117" t="str">
        <f t="shared" si="43"/>
        <v/>
      </c>
      <c r="BM91" s="117" t="str">
        <f t="shared" si="43"/>
        <v/>
      </c>
      <c r="BN91" s="117" t="str">
        <f t="shared" si="43"/>
        <v/>
      </c>
      <c r="BO91" s="118" t="str">
        <f t="shared" si="43"/>
        <v/>
      </c>
      <c r="BP91" s="116">
        <f t="shared" si="44"/>
        <v>90.55</v>
      </c>
      <c r="BQ91" s="117" t="str">
        <f t="shared" si="44"/>
        <v/>
      </c>
      <c r="BR91" s="117" t="str">
        <f t="shared" si="44"/>
        <v/>
      </c>
      <c r="BS91" s="117" t="str">
        <f t="shared" si="44"/>
        <v/>
      </c>
      <c r="BT91" s="118" t="str">
        <f t="shared" si="44"/>
        <v/>
      </c>
      <c r="BU91" s="116">
        <f t="shared" si="45"/>
        <v>-48.57</v>
      </c>
      <c r="BV91" s="117" t="str">
        <f t="shared" si="45"/>
        <v/>
      </c>
      <c r="BW91" s="118" t="str">
        <f t="shared" si="45"/>
        <v/>
      </c>
      <c r="BX91" s="117" t="str">
        <f t="shared" si="45"/>
        <v/>
      </c>
      <c r="BY91" s="118" t="str">
        <f t="shared" si="45"/>
        <v/>
      </c>
    </row>
    <row r="92" spans="1:77" x14ac:dyDescent="0.2">
      <c r="A92" t="s">
        <v>46</v>
      </c>
      <c r="B92" t="s">
        <v>46</v>
      </c>
      <c r="C92" t="s">
        <v>63</v>
      </c>
      <c r="D92" t="s">
        <v>63</v>
      </c>
      <c r="E92" t="s">
        <v>61</v>
      </c>
      <c r="F92" s="4">
        <f t="shared" si="39"/>
        <v>46097</v>
      </c>
      <c r="G92" t="s">
        <v>36</v>
      </c>
      <c r="H92" s="28">
        <v>6</v>
      </c>
      <c r="I92" s="138">
        <v>0</v>
      </c>
      <c r="J92" s="138">
        <v>0</v>
      </c>
      <c r="K92" s="2">
        <v>0</v>
      </c>
      <c r="L92" s="2">
        <v>0</v>
      </c>
      <c r="M92" s="2">
        <v>1265.3400000000001</v>
      </c>
      <c r="N92" s="2">
        <v>0</v>
      </c>
      <c r="O92" s="2">
        <v>0</v>
      </c>
      <c r="P92" s="2">
        <v>0</v>
      </c>
      <c r="Q92" s="29">
        <v>0</v>
      </c>
      <c r="R92" s="30">
        <f t="shared" si="35"/>
        <v>0</v>
      </c>
      <c r="S92" s="30">
        <f t="shared" si="36"/>
        <v>0</v>
      </c>
      <c r="T92" t="s">
        <v>49</v>
      </c>
      <c r="U92" t="s">
        <v>49</v>
      </c>
      <c r="V92" t="s">
        <v>63</v>
      </c>
      <c r="W92" t="s">
        <v>63</v>
      </c>
      <c r="X92" t="s">
        <v>61</v>
      </c>
      <c r="Y92" s="4">
        <f t="shared" si="40"/>
        <v>45733</v>
      </c>
      <c r="Z92" t="s">
        <v>36</v>
      </c>
      <c r="AA92" s="28">
        <v>3</v>
      </c>
      <c r="AB92" s="138">
        <v>1</v>
      </c>
      <c r="AC92" s="138">
        <v>0</v>
      </c>
      <c r="AD92" s="2">
        <v>0</v>
      </c>
      <c r="AE92" s="2">
        <v>0</v>
      </c>
      <c r="AF92" s="2">
        <v>242.81</v>
      </c>
      <c r="AG92" s="2">
        <v>621.58000000000004</v>
      </c>
      <c r="AH92" s="2">
        <v>0</v>
      </c>
      <c r="AI92" s="2">
        <v>0</v>
      </c>
      <c r="AJ92" s="29">
        <v>0</v>
      </c>
      <c r="AK92" s="30">
        <f t="shared" si="37"/>
        <v>1</v>
      </c>
      <c r="AL92" s="30">
        <f t="shared" si="38"/>
        <v>621.58000000000004</v>
      </c>
      <c r="AM92" s="2">
        <f t="shared" si="42"/>
        <v>3</v>
      </c>
      <c r="AN92" s="2">
        <f t="shared" si="42"/>
        <v>-1</v>
      </c>
      <c r="AO92" s="2">
        <f t="shared" si="42"/>
        <v>0</v>
      </c>
      <c r="AP92" s="2">
        <f t="shared" si="41"/>
        <v>0</v>
      </c>
      <c r="AQ92" s="2">
        <f t="shared" si="41"/>
        <v>0</v>
      </c>
      <c r="AR92" s="2">
        <f t="shared" si="41"/>
        <v>1022.5300000000002</v>
      </c>
      <c r="AS92" s="2">
        <f t="shared" si="41"/>
        <v>-621.58000000000004</v>
      </c>
      <c r="AT92" s="2">
        <f t="shared" si="30"/>
        <v>0</v>
      </c>
      <c r="AU92" s="2">
        <f t="shared" si="30"/>
        <v>0</v>
      </c>
      <c r="AV92" s="29">
        <f t="shared" si="30"/>
        <v>0</v>
      </c>
      <c r="AW92" s="30">
        <f t="shared" si="30"/>
        <v>-1</v>
      </c>
      <c r="AX92" s="31">
        <f t="shared" si="30"/>
        <v>-621.58000000000004</v>
      </c>
      <c r="AY92" s="38">
        <f t="shared" si="33"/>
        <v>1</v>
      </c>
      <c r="AZ92" s="38">
        <f t="shared" si="33"/>
        <v>-1</v>
      </c>
      <c r="BA92" s="38" t="str">
        <f t="shared" si="33"/>
        <v/>
      </c>
      <c r="BB92" s="38" t="str">
        <f t="shared" si="33"/>
        <v/>
      </c>
      <c r="BC92" s="38" t="str">
        <f t="shared" si="33"/>
        <v/>
      </c>
      <c r="BD92" s="38">
        <f t="shared" si="33"/>
        <v>4.2112351221119404</v>
      </c>
      <c r="BE92" s="38">
        <f t="shared" si="34"/>
        <v>-1</v>
      </c>
      <c r="BF92" s="38" t="str">
        <f t="shared" si="34"/>
        <v/>
      </c>
      <c r="BG92" s="38" t="str">
        <f t="shared" si="34"/>
        <v/>
      </c>
      <c r="BH92" s="39" t="str">
        <f t="shared" si="34"/>
        <v/>
      </c>
      <c r="BI92" s="76">
        <f t="shared" si="34"/>
        <v>-1</v>
      </c>
      <c r="BJ92" s="40">
        <f t="shared" si="34"/>
        <v>-1</v>
      </c>
      <c r="BK92" s="119">
        <f t="shared" si="43"/>
        <v>210.89000000000001</v>
      </c>
      <c r="BL92" s="120" t="str">
        <f t="shared" si="43"/>
        <v/>
      </c>
      <c r="BM92" s="120" t="str">
        <f t="shared" si="43"/>
        <v/>
      </c>
      <c r="BN92" s="120" t="str">
        <f t="shared" si="43"/>
        <v/>
      </c>
      <c r="BO92" s="121" t="str">
        <f t="shared" si="43"/>
        <v/>
      </c>
      <c r="BP92" s="119">
        <f t="shared" si="44"/>
        <v>80.936666666666667</v>
      </c>
      <c r="BQ92" s="120">
        <f t="shared" si="44"/>
        <v>621.58000000000004</v>
      </c>
      <c r="BR92" s="120" t="str">
        <f t="shared" si="44"/>
        <v/>
      </c>
      <c r="BS92" s="120" t="str">
        <f t="shared" si="44"/>
        <v/>
      </c>
      <c r="BT92" s="121" t="str">
        <f t="shared" si="44"/>
        <v/>
      </c>
      <c r="BU92" s="119">
        <f t="shared" si="45"/>
        <v>129.95333333333335</v>
      </c>
      <c r="BV92" s="120" t="str">
        <f t="shared" si="45"/>
        <v/>
      </c>
      <c r="BW92" s="121" t="str">
        <f t="shared" si="45"/>
        <v/>
      </c>
      <c r="BX92" s="120" t="str">
        <f t="shared" si="45"/>
        <v/>
      </c>
      <c r="BY92" s="121" t="str">
        <f t="shared" si="45"/>
        <v/>
      </c>
    </row>
    <row r="93" spans="1:77" x14ac:dyDescent="0.2">
      <c r="A93" t="s">
        <v>46</v>
      </c>
      <c r="B93" t="s">
        <v>46</v>
      </c>
      <c r="C93" t="s">
        <v>63</v>
      </c>
      <c r="D93" t="s">
        <v>63</v>
      </c>
      <c r="E93" t="s">
        <v>61</v>
      </c>
      <c r="F93" s="4">
        <f t="shared" si="39"/>
        <v>46098</v>
      </c>
      <c r="G93" t="s">
        <v>37</v>
      </c>
      <c r="H93" s="28">
        <v>8</v>
      </c>
      <c r="I93" s="138">
        <v>0</v>
      </c>
      <c r="J93" s="138">
        <v>0</v>
      </c>
      <c r="K93" s="2">
        <v>0</v>
      </c>
      <c r="L93" s="2">
        <v>0</v>
      </c>
      <c r="M93" s="2">
        <v>1359.82</v>
      </c>
      <c r="N93" s="2">
        <v>0</v>
      </c>
      <c r="O93" s="2">
        <v>0</v>
      </c>
      <c r="P93" s="2">
        <v>0</v>
      </c>
      <c r="Q93" s="29">
        <v>0</v>
      </c>
      <c r="R93" s="30">
        <f t="shared" si="35"/>
        <v>0</v>
      </c>
      <c r="S93" s="30">
        <f t="shared" si="36"/>
        <v>0</v>
      </c>
      <c r="T93" t="s">
        <v>49</v>
      </c>
      <c r="U93" t="s">
        <v>49</v>
      </c>
      <c r="V93" t="s">
        <v>63</v>
      </c>
      <c r="W93" t="s">
        <v>63</v>
      </c>
      <c r="X93" t="s">
        <v>61</v>
      </c>
      <c r="Y93" s="4">
        <f t="shared" si="40"/>
        <v>45734</v>
      </c>
      <c r="Z93" t="s">
        <v>37</v>
      </c>
      <c r="AA93" s="28">
        <v>6</v>
      </c>
      <c r="AB93" s="138">
        <v>0</v>
      </c>
      <c r="AC93" s="138">
        <v>0</v>
      </c>
      <c r="AD93" s="2">
        <v>0</v>
      </c>
      <c r="AE93" s="2">
        <v>0</v>
      </c>
      <c r="AF93" s="2">
        <v>1291.9100000000001</v>
      </c>
      <c r="AG93" s="2">
        <v>0</v>
      </c>
      <c r="AH93" s="2">
        <v>0</v>
      </c>
      <c r="AI93" s="2">
        <v>0</v>
      </c>
      <c r="AJ93" s="29">
        <v>0</v>
      </c>
      <c r="AK93" s="30">
        <f t="shared" si="37"/>
        <v>0</v>
      </c>
      <c r="AL93" s="30">
        <f t="shared" si="38"/>
        <v>0</v>
      </c>
      <c r="AM93" s="2">
        <f t="shared" si="42"/>
        <v>2</v>
      </c>
      <c r="AN93" s="2">
        <f t="shared" si="42"/>
        <v>0</v>
      </c>
      <c r="AO93" s="2">
        <f t="shared" si="42"/>
        <v>0</v>
      </c>
      <c r="AP93" s="2">
        <f t="shared" si="41"/>
        <v>0</v>
      </c>
      <c r="AQ93" s="2">
        <f t="shared" si="41"/>
        <v>0</v>
      </c>
      <c r="AR93" s="2">
        <f t="shared" si="41"/>
        <v>67.909999999999854</v>
      </c>
      <c r="AS93" s="2">
        <f t="shared" si="41"/>
        <v>0</v>
      </c>
      <c r="AT93" s="2">
        <f t="shared" si="30"/>
        <v>0</v>
      </c>
      <c r="AU93" s="2">
        <f t="shared" si="30"/>
        <v>0</v>
      </c>
      <c r="AV93" s="29">
        <f t="shared" si="30"/>
        <v>0</v>
      </c>
      <c r="AW93" s="30">
        <f t="shared" si="30"/>
        <v>0</v>
      </c>
      <c r="AX93" s="31">
        <f t="shared" si="30"/>
        <v>0</v>
      </c>
      <c r="AY93" s="38">
        <f t="shared" si="33"/>
        <v>0.33333333333333331</v>
      </c>
      <c r="AZ93" s="38" t="str">
        <f t="shared" si="33"/>
        <v/>
      </c>
      <c r="BA93" s="38" t="str">
        <f t="shared" si="33"/>
        <v/>
      </c>
      <c r="BB93" s="38" t="str">
        <f t="shared" si="33"/>
        <v/>
      </c>
      <c r="BC93" s="38" t="str">
        <f t="shared" si="33"/>
        <v/>
      </c>
      <c r="BD93" s="38">
        <f t="shared" si="33"/>
        <v>5.2565581193736291E-2</v>
      </c>
      <c r="BE93" s="38" t="str">
        <f t="shared" si="34"/>
        <v/>
      </c>
      <c r="BF93" s="38" t="str">
        <f t="shared" si="34"/>
        <v/>
      </c>
      <c r="BG93" s="38" t="str">
        <f t="shared" si="34"/>
        <v/>
      </c>
      <c r="BH93" s="39" t="str">
        <f t="shared" si="34"/>
        <v/>
      </c>
      <c r="BI93" s="76" t="str">
        <f t="shared" si="34"/>
        <v/>
      </c>
      <c r="BJ93" s="40" t="str">
        <f t="shared" si="34"/>
        <v/>
      </c>
      <c r="BK93" s="119">
        <f t="shared" si="43"/>
        <v>169.97749999999999</v>
      </c>
      <c r="BL93" s="120" t="str">
        <f t="shared" si="43"/>
        <v/>
      </c>
      <c r="BM93" s="120" t="str">
        <f t="shared" si="43"/>
        <v/>
      </c>
      <c r="BN93" s="120" t="str">
        <f t="shared" si="43"/>
        <v/>
      </c>
      <c r="BO93" s="121" t="str">
        <f t="shared" si="43"/>
        <v/>
      </c>
      <c r="BP93" s="119">
        <f t="shared" si="44"/>
        <v>215.31833333333336</v>
      </c>
      <c r="BQ93" s="120" t="str">
        <f t="shared" si="44"/>
        <v/>
      </c>
      <c r="BR93" s="120" t="str">
        <f t="shared" si="44"/>
        <v/>
      </c>
      <c r="BS93" s="120" t="str">
        <f t="shared" si="44"/>
        <v/>
      </c>
      <c r="BT93" s="121" t="str">
        <f t="shared" si="44"/>
        <v/>
      </c>
      <c r="BU93" s="119">
        <f t="shared" si="45"/>
        <v>-45.340833333333364</v>
      </c>
      <c r="BV93" s="120" t="str">
        <f t="shared" si="45"/>
        <v/>
      </c>
      <c r="BW93" s="121" t="str">
        <f t="shared" si="45"/>
        <v/>
      </c>
      <c r="BX93" s="120" t="str">
        <f t="shared" si="45"/>
        <v/>
      </c>
      <c r="BY93" s="121" t="str">
        <f t="shared" si="45"/>
        <v/>
      </c>
    </row>
    <row r="94" spans="1:77" x14ac:dyDescent="0.2">
      <c r="A94" t="s">
        <v>46</v>
      </c>
      <c r="B94" t="s">
        <v>46</v>
      </c>
      <c r="C94" t="s">
        <v>63</v>
      </c>
      <c r="D94" t="s">
        <v>63</v>
      </c>
      <c r="E94" t="s">
        <v>61</v>
      </c>
      <c r="F94" s="4">
        <f t="shared" si="39"/>
        <v>46099</v>
      </c>
      <c r="G94" t="s">
        <v>38</v>
      </c>
      <c r="H94" s="28">
        <v>8</v>
      </c>
      <c r="I94" s="138">
        <v>0</v>
      </c>
      <c r="J94" s="138">
        <v>0</v>
      </c>
      <c r="K94" s="2">
        <v>0</v>
      </c>
      <c r="L94" s="2">
        <v>0</v>
      </c>
      <c r="M94" s="2">
        <v>1051.73</v>
      </c>
      <c r="N94" s="2">
        <v>0</v>
      </c>
      <c r="O94" s="2">
        <v>0</v>
      </c>
      <c r="P94" s="2">
        <v>0</v>
      </c>
      <c r="Q94" s="29">
        <v>0</v>
      </c>
      <c r="R94" s="30">
        <f t="shared" si="35"/>
        <v>0</v>
      </c>
      <c r="S94" s="30">
        <f t="shared" si="36"/>
        <v>0</v>
      </c>
      <c r="T94" t="s">
        <v>49</v>
      </c>
      <c r="U94" t="s">
        <v>49</v>
      </c>
      <c r="V94" t="s">
        <v>63</v>
      </c>
      <c r="W94" t="s">
        <v>63</v>
      </c>
      <c r="X94" t="s">
        <v>61</v>
      </c>
      <c r="Y94" s="4">
        <f t="shared" si="40"/>
        <v>45735</v>
      </c>
      <c r="Z94" t="s">
        <v>38</v>
      </c>
      <c r="AA94" s="28">
        <v>6</v>
      </c>
      <c r="AB94" s="138">
        <v>0</v>
      </c>
      <c r="AC94" s="138">
        <v>0</v>
      </c>
      <c r="AD94" s="2">
        <v>0</v>
      </c>
      <c r="AE94" s="2">
        <v>0</v>
      </c>
      <c r="AF94" s="2">
        <v>1338.73</v>
      </c>
      <c r="AG94" s="2">
        <v>0</v>
      </c>
      <c r="AH94" s="2">
        <v>0</v>
      </c>
      <c r="AI94" s="2">
        <v>0</v>
      </c>
      <c r="AJ94" s="29">
        <v>0</v>
      </c>
      <c r="AK94" s="30">
        <f t="shared" si="37"/>
        <v>0</v>
      </c>
      <c r="AL94" s="30">
        <f t="shared" si="38"/>
        <v>0</v>
      </c>
      <c r="AM94" s="2">
        <f t="shared" si="42"/>
        <v>2</v>
      </c>
      <c r="AN94" s="2">
        <f t="shared" si="42"/>
        <v>0</v>
      </c>
      <c r="AO94" s="2">
        <f t="shared" si="42"/>
        <v>0</v>
      </c>
      <c r="AP94" s="2">
        <f t="shared" si="41"/>
        <v>0</v>
      </c>
      <c r="AQ94" s="2">
        <f t="shared" si="41"/>
        <v>0</v>
      </c>
      <c r="AR94" s="2">
        <f t="shared" si="41"/>
        <v>-287</v>
      </c>
      <c r="AS94" s="2">
        <f t="shared" si="41"/>
        <v>0</v>
      </c>
      <c r="AT94" s="2">
        <f t="shared" si="41"/>
        <v>0</v>
      </c>
      <c r="AU94" s="2">
        <f t="shared" si="41"/>
        <v>0</v>
      </c>
      <c r="AV94" s="29">
        <f t="shared" si="41"/>
        <v>0</v>
      </c>
      <c r="AW94" s="30">
        <f t="shared" si="41"/>
        <v>0</v>
      </c>
      <c r="AX94" s="31">
        <f t="shared" si="41"/>
        <v>0</v>
      </c>
      <c r="AY94" s="38">
        <f t="shared" si="33"/>
        <v>0.33333333333333331</v>
      </c>
      <c r="AZ94" s="38" t="str">
        <f t="shared" si="33"/>
        <v/>
      </c>
      <c r="BA94" s="38" t="str">
        <f t="shared" si="33"/>
        <v/>
      </c>
      <c r="BB94" s="38" t="str">
        <f t="shared" si="33"/>
        <v/>
      </c>
      <c r="BC94" s="38" t="str">
        <f t="shared" si="33"/>
        <v/>
      </c>
      <c r="BD94" s="38">
        <f t="shared" si="33"/>
        <v>-0.21438228769057241</v>
      </c>
      <c r="BE94" s="38" t="str">
        <f t="shared" si="34"/>
        <v/>
      </c>
      <c r="BF94" s="38" t="str">
        <f t="shared" si="34"/>
        <v/>
      </c>
      <c r="BG94" s="38" t="str">
        <f t="shared" si="34"/>
        <v/>
      </c>
      <c r="BH94" s="39" t="str">
        <f t="shared" si="34"/>
        <v/>
      </c>
      <c r="BI94" s="76" t="str">
        <f t="shared" si="34"/>
        <v/>
      </c>
      <c r="BJ94" s="40" t="str">
        <f t="shared" si="34"/>
        <v/>
      </c>
      <c r="BK94" s="119">
        <f t="shared" si="43"/>
        <v>131.46625</v>
      </c>
      <c r="BL94" s="120" t="str">
        <f t="shared" si="43"/>
        <v/>
      </c>
      <c r="BM94" s="120" t="str">
        <f t="shared" si="43"/>
        <v/>
      </c>
      <c r="BN94" s="120" t="str">
        <f t="shared" si="43"/>
        <v/>
      </c>
      <c r="BO94" s="121" t="str">
        <f t="shared" si="43"/>
        <v/>
      </c>
      <c r="BP94" s="119">
        <f t="shared" si="44"/>
        <v>223.12166666666667</v>
      </c>
      <c r="BQ94" s="120" t="str">
        <f t="shared" si="44"/>
        <v/>
      </c>
      <c r="BR94" s="120" t="str">
        <f t="shared" si="44"/>
        <v/>
      </c>
      <c r="BS94" s="120" t="str">
        <f t="shared" si="44"/>
        <v/>
      </c>
      <c r="BT94" s="121" t="str">
        <f t="shared" si="44"/>
        <v/>
      </c>
      <c r="BU94" s="119">
        <f t="shared" si="45"/>
        <v>-91.655416666666667</v>
      </c>
      <c r="BV94" s="120" t="str">
        <f t="shared" si="45"/>
        <v/>
      </c>
      <c r="BW94" s="121" t="str">
        <f t="shared" si="45"/>
        <v/>
      </c>
      <c r="BX94" s="120" t="str">
        <f t="shared" si="45"/>
        <v/>
      </c>
      <c r="BY94" s="121" t="str">
        <f t="shared" si="45"/>
        <v/>
      </c>
    </row>
    <row r="95" spans="1:77" x14ac:dyDescent="0.2">
      <c r="A95" t="s">
        <v>46</v>
      </c>
      <c r="B95" t="s">
        <v>46</v>
      </c>
      <c r="C95" t="s">
        <v>63</v>
      </c>
      <c r="D95" t="s">
        <v>63</v>
      </c>
      <c r="E95" t="s">
        <v>61</v>
      </c>
      <c r="F95" s="4">
        <f t="shared" si="39"/>
        <v>46100</v>
      </c>
      <c r="G95" t="s">
        <v>39</v>
      </c>
      <c r="H95" s="28">
        <v>6</v>
      </c>
      <c r="I95" s="138">
        <v>0</v>
      </c>
      <c r="J95" s="138">
        <v>0</v>
      </c>
      <c r="K95" s="2">
        <v>0</v>
      </c>
      <c r="L95" s="2">
        <v>0</v>
      </c>
      <c r="M95" s="2">
        <v>782.31</v>
      </c>
      <c r="N95" s="2">
        <v>0</v>
      </c>
      <c r="O95" s="2">
        <v>0</v>
      </c>
      <c r="P95" s="2">
        <v>0</v>
      </c>
      <c r="Q95" s="29">
        <v>0</v>
      </c>
      <c r="R95" s="30">
        <f t="shared" si="35"/>
        <v>0</v>
      </c>
      <c r="S95" s="30">
        <f t="shared" si="36"/>
        <v>0</v>
      </c>
      <c r="T95" t="s">
        <v>49</v>
      </c>
      <c r="U95" t="s">
        <v>49</v>
      </c>
      <c r="V95" t="s">
        <v>63</v>
      </c>
      <c r="W95" t="s">
        <v>63</v>
      </c>
      <c r="X95" t="s">
        <v>61</v>
      </c>
      <c r="Y95" s="4">
        <f t="shared" si="40"/>
        <v>45736</v>
      </c>
      <c r="Z95" t="s">
        <v>39</v>
      </c>
      <c r="AA95" s="28">
        <v>4</v>
      </c>
      <c r="AB95" s="138">
        <v>0</v>
      </c>
      <c r="AC95" s="138">
        <v>0</v>
      </c>
      <c r="AD95" s="2">
        <v>0</v>
      </c>
      <c r="AE95" s="2">
        <v>0</v>
      </c>
      <c r="AF95" s="2">
        <v>1935.41</v>
      </c>
      <c r="AG95" s="2">
        <v>0</v>
      </c>
      <c r="AH95" s="2">
        <v>0</v>
      </c>
      <c r="AI95" s="2">
        <v>0</v>
      </c>
      <c r="AJ95" s="29">
        <v>0</v>
      </c>
      <c r="AK95" s="30">
        <f t="shared" si="37"/>
        <v>0</v>
      </c>
      <c r="AL95" s="30">
        <f t="shared" si="38"/>
        <v>0</v>
      </c>
      <c r="AM95" s="2">
        <f t="shared" si="42"/>
        <v>2</v>
      </c>
      <c r="AN95" s="2">
        <f t="shared" si="42"/>
        <v>0</v>
      </c>
      <c r="AO95" s="2">
        <f t="shared" si="42"/>
        <v>0</v>
      </c>
      <c r="AP95" s="2">
        <f t="shared" si="41"/>
        <v>0</v>
      </c>
      <c r="AQ95" s="2">
        <f t="shared" si="41"/>
        <v>0</v>
      </c>
      <c r="AR95" s="2">
        <f t="shared" si="41"/>
        <v>-1153.1000000000001</v>
      </c>
      <c r="AS95" s="2">
        <f t="shared" si="41"/>
        <v>0</v>
      </c>
      <c r="AT95" s="2">
        <f t="shared" si="41"/>
        <v>0</v>
      </c>
      <c r="AU95" s="2">
        <f t="shared" si="41"/>
        <v>0</v>
      </c>
      <c r="AV95" s="29">
        <f t="shared" si="41"/>
        <v>0</v>
      </c>
      <c r="AW95" s="30">
        <f t="shared" si="41"/>
        <v>0</v>
      </c>
      <c r="AX95" s="31">
        <f t="shared" si="41"/>
        <v>0</v>
      </c>
      <c r="AY95" s="38">
        <f t="shared" si="33"/>
        <v>0.5</v>
      </c>
      <c r="AZ95" s="38" t="str">
        <f t="shared" si="33"/>
        <v/>
      </c>
      <c r="BA95" s="38" t="str">
        <f t="shared" si="33"/>
        <v/>
      </c>
      <c r="BB95" s="38" t="str">
        <f t="shared" si="33"/>
        <v/>
      </c>
      <c r="BC95" s="38" t="str">
        <f t="shared" si="33"/>
        <v/>
      </c>
      <c r="BD95" s="38">
        <f t="shared" si="33"/>
        <v>-0.59579107269260778</v>
      </c>
      <c r="BE95" s="38" t="str">
        <f t="shared" si="34"/>
        <v/>
      </c>
      <c r="BF95" s="38" t="str">
        <f t="shared" si="34"/>
        <v/>
      </c>
      <c r="BG95" s="38" t="str">
        <f t="shared" si="34"/>
        <v/>
      </c>
      <c r="BH95" s="39" t="str">
        <f t="shared" si="34"/>
        <v/>
      </c>
      <c r="BI95" s="76" t="str">
        <f t="shared" si="34"/>
        <v/>
      </c>
      <c r="BJ95" s="40" t="str">
        <f t="shared" si="34"/>
        <v/>
      </c>
      <c r="BK95" s="119">
        <f t="shared" si="43"/>
        <v>130.38499999999999</v>
      </c>
      <c r="BL95" s="120" t="str">
        <f t="shared" si="43"/>
        <v/>
      </c>
      <c r="BM95" s="120" t="str">
        <f t="shared" si="43"/>
        <v/>
      </c>
      <c r="BN95" s="120" t="str">
        <f t="shared" si="43"/>
        <v/>
      </c>
      <c r="BO95" s="121" t="str">
        <f t="shared" si="43"/>
        <v/>
      </c>
      <c r="BP95" s="119">
        <f t="shared" si="44"/>
        <v>483.85250000000002</v>
      </c>
      <c r="BQ95" s="120" t="str">
        <f t="shared" si="44"/>
        <v/>
      </c>
      <c r="BR95" s="120" t="str">
        <f t="shared" si="44"/>
        <v/>
      </c>
      <c r="BS95" s="120" t="str">
        <f t="shared" si="44"/>
        <v/>
      </c>
      <c r="BT95" s="121" t="str">
        <f t="shared" si="44"/>
        <v/>
      </c>
      <c r="BU95" s="119">
        <f t="shared" si="45"/>
        <v>-353.46750000000003</v>
      </c>
      <c r="BV95" s="120" t="str">
        <f t="shared" si="45"/>
        <v/>
      </c>
      <c r="BW95" s="121" t="str">
        <f t="shared" si="45"/>
        <v/>
      </c>
      <c r="BX95" s="120" t="str">
        <f t="shared" si="45"/>
        <v/>
      </c>
      <c r="BY95" s="121" t="str">
        <f t="shared" si="45"/>
        <v/>
      </c>
    </row>
    <row r="96" spans="1:77" x14ac:dyDescent="0.2">
      <c r="A96" t="s">
        <v>46</v>
      </c>
      <c r="B96" t="s">
        <v>46</v>
      </c>
      <c r="C96" t="s">
        <v>63</v>
      </c>
      <c r="D96" t="s">
        <v>63</v>
      </c>
      <c r="E96" t="s">
        <v>61</v>
      </c>
      <c r="F96" s="4">
        <f t="shared" si="39"/>
        <v>46101</v>
      </c>
      <c r="G96" t="s">
        <v>40</v>
      </c>
      <c r="H96" s="28">
        <v>7</v>
      </c>
      <c r="I96" s="138">
        <v>0</v>
      </c>
      <c r="J96" s="138">
        <v>0</v>
      </c>
      <c r="K96" s="2">
        <v>0</v>
      </c>
      <c r="L96" s="2">
        <v>0</v>
      </c>
      <c r="M96" s="2">
        <v>1419.51</v>
      </c>
      <c r="N96" s="2">
        <v>0</v>
      </c>
      <c r="O96" s="2">
        <v>0</v>
      </c>
      <c r="P96" s="2">
        <v>0</v>
      </c>
      <c r="Q96" s="29">
        <v>0</v>
      </c>
      <c r="R96" s="30">
        <f t="shared" si="35"/>
        <v>0</v>
      </c>
      <c r="S96" s="30">
        <f t="shared" si="36"/>
        <v>0</v>
      </c>
      <c r="T96" t="s">
        <v>49</v>
      </c>
      <c r="U96" t="s">
        <v>49</v>
      </c>
      <c r="V96" t="s">
        <v>63</v>
      </c>
      <c r="W96" t="s">
        <v>63</v>
      </c>
      <c r="X96" t="s">
        <v>61</v>
      </c>
      <c r="Y96" s="4">
        <f t="shared" si="40"/>
        <v>45737</v>
      </c>
      <c r="Z96" t="s">
        <v>40</v>
      </c>
      <c r="AA96" s="28">
        <v>13</v>
      </c>
      <c r="AB96" s="138">
        <v>0</v>
      </c>
      <c r="AC96" s="138">
        <v>0</v>
      </c>
      <c r="AD96" s="2">
        <v>0</v>
      </c>
      <c r="AE96" s="2">
        <v>0</v>
      </c>
      <c r="AF96" s="2">
        <v>2979.02</v>
      </c>
      <c r="AG96" s="2">
        <v>0</v>
      </c>
      <c r="AH96" s="2">
        <v>0</v>
      </c>
      <c r="AI96" s="2">
        <v>0</v>
      </c>
      <c r="AJ96" s="29">
        <v>0</v>
      </c>
      <c r="AK96" s="30">
        <f t="shared" si="37"/>
        <v>0</v>
      </c>
      <c r="AL96" s="30">
        <f t="shared" si="38"/>
        <v>0</v>
      </c>
      <c r="AM96" s="2">
        <f t="shared" si="42"/>
        <v>-6</v>
      </c>
      <c r="AN96" s="2">
        <f t="shared" si="42"/>
        <v>0</v>
      </c>
      <c r="AO96" s="2">
        <f t="shared" si="42"/>
        <v>0</v>
      </c>
      <c r="AP96" s="2">
        <f t="shared" si="41"/>
        <v>0</v>
      </c>
      <c r="AQ96" s="2">
        <f t="shared" si="41"/>
        <v>0</v>
      </c>
      <c r="AR96" s="2">
        <f t="shared" si="41"/>
        <v>-1559.51</v>
      </c>
      <c r="AS96" s="2">
        <f t="shared" si="41"/>
        <v>0</v>
      </c>
      <c r="AT96" s="2">
        <f t="shared" si="41"/>
        <v>0</v>
      </c>
      <c r="AU96" s="2">
        <f t="shared" si="41"/>
        <v>0</v>
      </c>
      <c r="AV96" s="29">
        <f t="shared" si="41"/>
        <v>0</v>
      </c>
      <c r="AW96" s="30">
        <f t="shared" si="41"/>
        <v>0</v>
      </c>
      <c r="AX96" s="31">
        <f t="shared" si="41"/>
        <v>0</v>
      </c>
      <c r="AY96" s="38">
        <f t="shared" si="33"/>
        <v>-0.46153846153846156</v>
      </c>
      <c r="AZ96" s="38" t="str">
        <f t="shared" si="33"/>
        <v/>
      </c>
      <c r="BA96" s="38" t="str">
        <f t="shared" si="33"/>
        <v/>
      </c>
      <c r="BB96" s="38" t="str">
        <f t="shared" si="33"/>
        <v/>
      </c>
      <c r="BC96" s="38" t="str">
        <f t="shared" si="33"/>
        <v/>
      </c>
      <c r="BD96" s="38">
        <f t="shared" si="33"/>
        <v>-0.52349766030439537</v>
      </c>
      <c r="BE96" s="38" t="str">
        <f t="shared" si="34"/>
        <v/>
      </c>
      <c r="BF96" s="38" t="str">
        <f t="shared" si="34"/>
        <v/>
      </c>
      <c r="BG96" s="38" t="str">
        <f t="shared" si="34"/>
        <v/>
      </c>
      <c r="BH96" s="39" t="str">
        <f t="shared" si="34"/>
        <v/>
      </c>
      <c r="BI96" s="76" t="str">
        <f t="shared" si="34"/>
        <v/>
      </c>
      <c r="BJ96" s="40" t="str">
        <f t="shared" si="34"/>
        <v/>
      </c>
      <c r="BK96" s="119">
        <f t="shared" si="43"/>
        <v>202.78714285714287</v>
      </c>
      <c r="BL96" s="120" t="str">
        <f t="shared" si="43"/>
        <v/>
      </c>
      <c r="BM96" s="120" t="str">
        <f t="shared" si="43"/>
        <v/>
      </c>
      <c r="BN96" s="120" t="str">
        <f t="shared" si="43"/>
        <v/>
      </c>
      <c r="BO96" s="121" t="str">
        <f t="shared" si="43"/>
        <v/>
      </c>
      <c r="BP96" s="119">
        <f t="shared" si="44"/>
        <v>229.15538461538461</v>
      </c>
      <c r="BQ96" s="120" t="str">
        <f t="shared" si="44"/>
        <v/>
      </c>
      <c r="BR96" s="120" t="str">
        <f t="shared" si="44"/>
        <v/>
      </c>
      <c r="BS96" s="120" t="str">
        <f t="shared" si="44"/>
        <v/>
      </c>
      <c r="BT96" s="121" t="str">
        <f t="shared" si="44"/>
        <v/>
      </c>
      <c r="BU96" s="119">
        <f t="shared" si="45"/>
        <v>-26.368241758241737</v>
      </c>
      <c r="BV96" s="120" t="str">
        <f t="shared" si="45"/>
        <v/>
      </c>
      <c r="BW96" s="121" t="str">
        <f t="shared" si="45"/>
        <v/>
      </c>
      <c r="BX96" s="120" t="str">
        <f t="shared" si="45"/>
        <v/>
      </c>
      <c r="BY96" s="121" t="str">
        <f t="shared" si="45"/>
        <v/>
      </c>
    </row>
    <row r="97" spans="1:77" ht="13.5" thickBot="1" x14ac:dyDescent="0.25">
      <c r="A97" t="s">
        <v>46</v>
      </c>
      <c r="B97" t="s">
        <v>46</v>
      </c>
      <c r="C97" t="s">
        <v>63</v>
      </c>
      <c r="D97" t="s">
        <v>63</v>
      </c>
      <c r="E97" t="s">
        <v>61</v>
      </c>
      <c r="F97" s="59">
        <f t="shared" si="39"/>
        <v>46102</v>
      </c>
      <c r="G97" s="42" t="s">
        <v>41</v>
      </c>
      <c r="H97" s="43">
        <v>6</v>
      </c>
      <c r="I97" s="44">
        <v>0</v>
      </c>
      <c r="J97" s="44">
        <v>0</v>
      </c>
      <c r="K97" s="44">
        <v>0</v>
      </c>
      <c r="L97" s="44">
        <v>0</v>
      </c>
      <c r="M97" s="44">
        <v>974.91</v>
      </c>
      <c r="N97" s="44">
        <v>0</v>
      </c>
      <c r="O97" s="44">
        <v>0</v>
      </c>
      <c r="P97" s="44">
        <v>0</v>
      </c>
      <c r="Q97" s="45">
        <v>0</v>
      </c>
      <c r="R97" s="46">
        <f t="shared" si="35"/>
        <v>0</v>
      </c>
      <c r="S97" s="46">
        <f t="shared" si="36"/>
        <v>0</v>
      </c>
      <c r="T97" t="s">
        <v>49</v>
      </c>
      <c r="U97" t="s">
        <v>49</v>
      </c>
      <c r="V97" t="s">
        <v>63</v>
      </c>
      <c r="W97" t="s">
        <v>63</v>
      </c>
      <c r="X97" t="s">
        <v>61</v>
      </c>
      <c r="Y97" s="59">
        <f t="shared" si="40"/>
        <v>45738</v>
      </c>
      <c r="Z97" s="42" t="s">
        <v>41</v>
      </c>
      <c r="AA97" s="43">
        <v>5</v>
      </c>
      <c r="AB97" s="44">
        <v>0</v>
      </c>
      <c r="AC97" s="44">
        <v>0</v>
      </c>
      <c r="AD97" s="44">
        <v>0</v>
      </c>
      <c r="AE97" s="44">
        <v>0</v>
      </c>
      <c r="AF97" s="44">
        <v>656.42</v>
      </c>
      <c r="AG97" s="44">
        <v>0</v>
      </c>
      <c r="AH97" s="44">
        <v>0</v>
      </c>
      <c r="AI97" s="44">
        <v>0</v>
      </c>
      <c r="AJ97" s="45">
        <v>0</v>
      </c>
      <c r="AK97" s="46">
        <f t="shared" si="37"/>
        <v>0</v>
      </c>
      <c r="AL97" s="46">
        <f t="shared" si="38"/>
        <v>0</v>
      </c>
      <c r="AM97" s="44">
        <f t="shared" si="42"/>
        <v>1</v>
      </c>
      <c r="AN97" s="44">
        <f t="shared" si="42"/>
        <v>0</v>
      </c>
      <c r="AO97" s="44">
        <f t="shared" si="42"/>
        <v>0</v>
      </c>
      <c r="AP97" s="44">
        <f t="shared" si="41"/>
        <v>0</v>
      </c>
      <c r="AQ97" s="44">
        <f t="shared" si="41"/>
        <v>0</v>
      </c>
      <c r="AR97" s="44">
        <f t="shared" si="41"/>
        <v>318.49</v>
      </c>
      <c r="AS97" s="44">
        <f t="shared" si="41"/>
        <v>0</v>
      </c>
      <c r="AT97" s="44">
        <f t="shared" si="41"/>
        <v>0</v>
      </c>
      <c r="AU97" s="44">
        <f t="shared" si="41"/>
        <v>0</v>
      </c>
      <c r="AV97" s="45">
        <f t="shared" si="41"/>
        <v>0</v>
      </c>
      <c r="AW97" s="46">
        <f t="shared" si="41"/>
        <v>0</v>
      </c>
      <c r="AX97" s="47">
        <f t="shared" si="41"/>
        <v>0</v>
      </c>
      <c r="AY97" s="56">
        <f t="shared" si="33"/>
        <v>0.2</v>
      </c>
      <c r="AZ97" s="56" t="str">
        <f t="shared" si="33"/>
        <v/>
      </c>
      <c r="BA97" s="56" t="str">
        <f t="shared" si="33"/>
        <v/>
      </c>
      <c r="BB97" s="56" t="str">
        <f t="shared" si="33"/>
        <v/>
      </c>
      <c r="BC97" s="56" t="str">
        <f t="shared" si="33"/>
        <v/>
      </c>
      <c r="BD97" s="56">
        <f t="shared" si="33"/>
        <v>0.48519240730020419</v>
      </c>
      <c r="BE97" s="56" t="str">
        <f t="shared" si="34"/>
        <v/>
      </c>
      <c r="BF97" s="56" t="str">
        <f t="shared" si="34"/>
        <v/>
      </c>
      <c r="BG97" s="56" t="str">
        <f t="shared" si="34"/>
        <v/>
      </c>
      <c r="BH97" s="57" t="str">
        <f t="shared" si="34"/>
        <v/>
      </c>
      <c r="BI97" s="81" t="str">
        <f t="shared" si="34"/>
        <v/>
      </c>
      <c r="BJ97" s="58" t="str">
        <f t="shared" si="34"/>
        <v/>
      </c>
      <c r="BK97" s="122">
        <f t="shared" si="43"/>
        <v>162.48499999999999</v>
      </c>
      <c r="BL97" s="123" t="str">
        <f t="shared" si="43"/>
        <v/>
      </c>
      <c r="BM97" s="123" t="str">
        <f t="shared" si="43"/>
        <v/>
      </c>
      <c r="BN97" s="123" t="str">
        <f t="shared" si="43"/>
        <v/>
      </c>
      <c r="BO97" s="124" t="str">
        <f t="shared" si="43"/>
        <v/>
      </c>
      <c r="BP97" s="122">
        <f t="shared" si="44"/>
        <v>131.28399999999999</v>
      </c>
      <c r="BQ97" s="123" t="str">
        <f t="shared" si="44"/>
        <v/>
      </c>
      <c r="BR97" s="123" t="str">
        <f t="shared" si="44"/>
        <v/>
      </c>
      <c r="BS97" s="123" t="str">
        <f t="shared" si="44"/>
        <v/>
      </c>
      <c r="BT97" s="124" t="str">
        <f t="shared" si="44"/>
        <v/>
      </c>
      <c r="BU97" s="122">
        <f t="shared" si="45"/>
        <v>31.200999999999993</v>
      </c>
      <c r="BV97" s="123" t="str">
        <f t="shared" si="45"/>
        <v/>
      </c>
      <c r="BW97" s="124" t="str">
        <f t="shared" si="45"/>
        <v/>
      </c>
      <c r="BX97" s="123" t="str">
        <f t="shared" si="45"/>
        <v/>
      </c>
      <c r="BY97" s="124" t="str">
        <f t="shared" si="45"/>
        <v/>
      </c>
    </row>
    <row r="98" spans="1:77" x14ac:dyDescent="0.2">
      <c r="A98" t="s">
        <v>46</v>
      </c>
      <c r="B98" t="s">
        <v>46</v>
      </c>
      <c r="C98" t="s">
        <v>63</v>
      </c>
      <c r="D98" t="s">
        <v>63</v>
      </c>
      <c r="E98" t="s">
        <v>62</v>
      </c>
      <c r="F98" s="4">
        <f t="shared" si="39"/>
        <v>46103</v>
      </c>
      <c r="G98" t="s">
        <v>35</v>
      </c>
      <c r="H98" s="28">
        <v>4</v>
      </c>
      <c r="I98" s="138">
        <v>0</v>
      </c>
      <c r="J98" s="138">
        <v>0</v>
      </c>
      <c r="K98" s="2">
        <v>0</v>
      </c>
      <c r="L98" s="2">
        <v>0</v>
      </c>
      <c r="M98" s="2">
        <v>386.76</v>
      </c>
      <c r="N98" s="2">
        <v>0</v>
      </c>
      <c r="O98" s="2">
        <v>0</v>
      </c>
      <c r="P98" s="2">
        <v>0</v>
      </c>
      <c r="Q98" s="29">
        <v>0</v>
      </c>
      <c r="R98" s="30">
        <f t="shared" si="35"/>
        <v>0</v>
      </c>
      <c r="S98" s="30">
        <f t="shared" si="36"/>
        <v>0</v>
      </c>
      <c r="T98" t="s">
        <v>49</v>
      </c>
      <c r="U98" t="s">
        <v>49</v>
      </c>
      <c r="V98" t="s">
        <v>63</v>
      </c>
      <c r="W98" t="s">
        <v>63</v>
      </c>
      <c r="X98" t="s">
        <v>62</v>
      </c>
      <c r="Y98" s="4">
        <f t="shared" si="40"/>
        <v>45739</v>
      </c>
      <c r="Z98" t="s">
        <v>35</v>
      </c>
      <c r="AA98" s="28">
        <v>3</v>
      </c>
      <c r="AB98" s="138">
        <v>0</v>
      </c>
      <c r="AC98" s="138">
        <v>0</v>
      </c>
      <c r="AD98" s="2">
        <v>0</v>
      </c>
      <c r="AE98" s="2">
        <v>0</v>
      </c>
      <c r="AF98" s="2">
        <v>988.75</v>
      </c>
      <c r="AG98" s="2">
        <v>0</v>
      </c>
      <c r="AH98" s="2">
        <v>0</v>
      </c>
      <c r="AI98" s="2">
        <v>0</v>
      </c>
      <c r="AJ98" s="29">
        <v>0</v>
      </c>
      <c r="AK98" s="30">
        <f t="shared" si="37"/>
        <v>0</v>
      </c>
      <c r="AL98" s="30">
        <f t="shared" si="38"/>
        <v>0</v>
      </c>
      <c r="AM98" s="2">
        <f t="shared" si="42"/>
        <v>1</v>
      </c>
      <c r="AN98" s="2">
        <f t="shared" si="42"/>
        <v>0</v>
      </c>
      <c r="AO98" s="2">
        <f t="shared" si="42"/>
        <v>0</v>
      </c>
      <c r="AP98" s="2">
        <f t="shared" si="41"/>
        <v>0</v>
      </c>
      <c r="AQ98" s="2">
        <f t="shared" si="41"/>
        <v>0</v>
      </c>
      <c r="AR98" s="2">
        <f t="shared" si="41"/>
        <v>-601.99</v>
      </c>
      <c r="AS98" s="2">
        <f t="shared" si="41"/>
        <v>0</v>
      </c>
      <c r="AT98" s="2">
        <f t="shared" si="41"/>
        <v>0</v>
      </c>
      <c r="AU98" s="2">
        <f t="shared" si="41"/>
        <v>0</v>
      </c>
      <c r="AV98" s="29">
        <f t="shared" si="41"/>
        <v>0</v>
      </c>
      <c r="AW98" s="30">
        <f t="shared" si="41"/>
        <v>0</v>
      </c>
      <c r="AX98" s="31">
        <f t="shared" si="41"/>
        <v>0</v>
      </c>
      <c r="AY98" s="38">
        <f t="shared" si="33"/>
        <v>0.33333333333333331</v>
      </c>
      <c r="AZ98" s="38" t="str">
        <f t="shared" si="33"/>
        <v/>
      </c>
      <c r="BA98" s="38" t="str">
        <f t="shared" si="33"/>
        <v/>
      </c>
      <c r="BB98" s="38" t="str">
        <f t="shared" si="33"/>
        <v/>
      </c>
      <c r="BC98" s="38" t="str">
        <f t="shared" si="33"/>
        <v/>
      </c>
      <c r="BD98" s="38">
        <f t="shared" si="33"/>
        <v>-0.60883944374209864</v>
      </c>
      <c r="BE98" s="38" t="str">
        <f t="shared" si="34"/>
        <v/>
      </c>
      <c r="BF98" s="38" t="str">
        <f t="shared" si="34"/>
        <v/>
      </c>
      <c r="BG98" s="38" t="str">
        <f t="shared" si="34"/>
        <v/>
      </c>
      <c r="BH98" s="39" t="str">
        <f t="shared" si="34"/>
        <v/>
      </c>
      <c r="BI98" s="76" t="str">
        <f t="shared" si="34"/>
        <v/>
      </c>
      <c r="BJ98" s="40" t="str">
        <f t="shared" si="34"/>
        <v/>
      </c>
      <c r="BK98" s="116">
        <f t="shared" si="43"/>
        <v>96.69</v>
      </c>
      <c r="BL98" s="117" t="str">
        <f t="shared" si="43"/>
        <v/>
      </c>
      <c r="BM98" s="117" t="str">
        <f t="shared" si="43"/>
        <v/>
      </c>
      <c r="BN98" s="117" t="str">
        <f t="shared" si="43"/>
        <v/>
      </c>
      <c r="BO98" s="118" t="str">
        <f t="shared" si="43"/>
        <v/>
      </c>
      <c r="BP98" s="116">
        <f t="shared" si="44"/>
        <v>329.58333333333331</v>
      </c>
      <c r="BQ98" s="117" t="str">
        <f t="shared" si="44"/>
        <v/>
      </c>
      <c r="BR98" s="117" t="str">
        <f t="shared" si="44"/>
        <v/>
      </c>
      <c r="BS98" s="117" t="str">
        <f t="shared" si="44"/>
        <v/>
      </c>
      <c r="BT98" s="118" t="str">
        <f t="shared" si="44"/>
        <v/>
      </c>
      <c r="BU98" s="116">
        <f t="shared" si="45"/>
        <v>-232.89333333333332</v>
      </c>
      <c r="BV98" s="117" t="str">
        <f t="shared" si="45"/>
        <v/>
      </c>
      <c r="BW98" s="118" t="str">
        <f t="shared" si="45"/>
        <v/>
      </c>
      <c r="BX98" s="117" t="str">
        <f t="shared" si="45"/>
        <v/>
      </c>
      <c r="BY98" s="118" t="str">
        <f t="shared" si="45"/>
        <v/>
      </c>
    </row>
    <row r="99" spans="1:77" x14ac:dyDescent="0.2">
      <c r="A99" t="s">
        <v>46</v>
      </c>
      <c r="B99" t="s">
        <v>46</v>
      </c>
      <c r="C99" t="s">
        <v>63</v>
      </c>
      <c r="D99" t="s">
        <v>63</v>
      </c>
      <c r="E99" t="s">
        <v>62</v>
      </c>
      <c r="F99" s="4">
        <f t="shared" si="39"/>
        <v>46104</v>
      </c>
      <c r="G99" t="s">
        <v>36</v>
      </c>
      <c r="H99" s="28">
        <v>4</v>
      </c>
      <c r="I99" s="138">
        <v>0</v>
      </c>
      <c r="J99" s="138">
        <v>0</v>
      </c>
      <c r="K99" s="2">
        <v>0</v>
      </c>
      <c r="L99" s="2">
        <v>0</v>
      </c>
      <c r="M99" s="2">
        <v>391.20000000000005</v>
      </c>
      <c r="N99" s="2">
        <v>0</v>
      </c>
      <c r="O99" s="2">
        <v>0</v>
      </c>
      <c r="P99" s="2">
        <v>0</v>
      </c>
      <c r="Q99" s="29">
        <v>0</v>
      </c>
      <c r="R99" s="30">
        <f t="shared" si="35"/>
        <v>0</v>
      </c>
      <c r="S99" s="30">
        <f t="shared" si="36"/>
        <v>0</v>
      </c>
      <c r="T99" t="s">
        <v>49</v>
      </c>
      <c r="U99" t="s">
        <v>49</v>
      </c>
      <c r="V99" t="s">
        <v>63</v>
      </c>
      <c r="W99" t="s">
        <v>63</v>
      </c>
      <c r="X99" t="s">
        <v>62</v>
      </c>
      <c r="Y99" s="4">
        <f t="shared" si="40"/>
        <v>45740</v>
      </c>
      <c r="Z99" t="s">
        <v>36</v>
      </c>
      <c r="AA99" s="28">
        <v>7</v>
      </c>
      <c r="AB99" s="138">
        <v>0</v>
      </c>
      <c r="AC99" s="138">
        <v>0</v>
      </c>
      <c r="AD99" s="2">
        <v>0</v>
      </c>
      <c r="AE99" s="2">
        <v>0</v>
      </c>
      <c r="AF99" s="2">
        <v>865.39</v>
      </c>
      <c r="AG99" s="2">
        <v>0</v>
      </c>
      <c r="AH99" s="2">
        <v>0</v>
      </c>
      <c r="AI99" s="2">
        <v>0</v>
      </c>
      <c r="AJ99" s="29">
        <v>0</v>
      </c>
      <c r="AK99" s="30">
        <f t="shared" si="37"/>
        <v>0</v>
      </c>
      <c r="AL99" s="30">
        <f t="shared" si="38"/>
        <v>0</v>
      </c>
      <c r="AM99" s="2">
        <f t="shared" si="42"/>
        <v>-3</v>
      </c>
      <c r="AN99" s="2">
        <f t="shared" si="42"/>
        <v>0</v>
      </c>
      <c r="AO99" s="2">
        <f t="shared" si="42"/>
        <v>0</v>
      </c>
      <c r="AP99" s="2">
        <f t="shared" si="41"/>
        <v>0</v>
      </c>
      <c r="AQ99" s="2">
        <f t="shared" si="41"/>
        <v>0</v>
      </c>
      <c r="AR99" s="2">
        <f t="shared" si="41"/>
        <v>-474.18999999999994</v>
      </c>
      <c r="AS99" s="2">
        <f t="shared" si="41"/>
        <v>0</v>
      </c>
      <c r="AT99" s="2">
        <f t="shared" si="41"/>
        <v>0</v>
      </c>
      <c r="AU99" s="2">
        <f t="shared" si="41"/>
        <v>0</v>
      </c>
      <c r="AV99" s="29">
        <f t="shared" si="41"/>
        <v>0</v>
      </c>
      <c r="AW99" s="30">
        <f t="shared" si="41"/>
        <v>0</v>
      </c>
      <c r="AX99" s="31">
        <f t="shared" si="41"/>
        <v>0</v>
      </c>
      <c r="AY99" s="38">
        <f t="shared" si="33"/>
        <v>-0.42857142857142855</v>
      </c>
      <c r="AZ99" s="38" t="str">
        <f t="shared" si="33"/>
        <v/>
      </c>
      <c r="BA99" s="38" t="str">
        <f t="shared" si="33"/>
        <v/>
      </c>
      <c r="BB99" s="38" t="str">
        <f t="shared" si="33"/>
        <v/>
      </c>
      <c r="BC99" s="38" t="str">
        <f t="shared" si="33"/>
        <v/>
      </c>
      <c r="BD99" s="38">
        <f t="shared" si="33"/>
        <v>-0.54794947942546124</v>
      </c>
      <c r="BE99" s="38" t="str">
        <f t="shared" si="34"/>
        <v/>
      </c>
      <c r="BF99" s="38" t="str">
        <f t="shared" si="34"/>
        <v/>
      </c>
      <c r="BG99" s="38" t="str">
        <f t="shared" si="34"/>
        <v/>
      </c>
      <c r="BH99" s="39" t="str">
        <f t="shared" si="34"/>
        <v/>
      </c>
      <c r="BI99" s="76" t="str">
        <f t="shared" si="34"/>
        <v/>
      </c>
      <c r="BJ99" s="40" t="str">
        <f t="shared" si="34"/>
        <v/>
      </c>
      <c r="BK99" s="119">
        <f t="shared" si="43"/>
        <v>97.800000000000011</v>
      </c>
      <c r="BL99" s="120" t="str">
        <f t="shared" si="43"/>
        <v/>
      </c>
      <c r="BM99" s="120" t="str">
        <f t="shared" si="43"/>
        <v/>
      </c>
      <c r="BN99" s="120" t="str">
        <f t="shared" si="43"/>
        <v/>
      </c>
      <c r="BO99" s="121" t="str">
        <f t="shared" si="43"/>
        <v/>
      </c>
      <c r="BP99" s="119">
        <f t="shared" si="44"/>
        <v>123.62714285714286</v>
      </c>
      <c r="BQ99" s="120" t="str">
        <f t="shared" si="44"/>
        <v/>
      </c>
      <c r="BR99" s="120" t="str">
        <f t="shared" si="44"/>
        <v/>
      </c>
      <c r="BS99" s="120" t="str">
        <f t="shared" si="44"/>
        <v/>
      </c>
      <c r="BT99" s="121" t="str">
        <f t="shared" si="44"/>
        <v/>
      </c>
      <c r="BU99" s="119">
        <f t="shared" si="45"/>
        <v>-25.827142857142846</v>
      </c>
      <c r="BV99" s="120" t="str">
        <f t="shared" si="45"/>
        <v/>
      </c>
      <c r="BW99" s="121" t="str">
        <f t="shared" si="45"/>
        <v/>
      </c>
      <c r="BX99" s="120" t="str">
        <f t="shared" si="45"/>
        <v/>
      </c>
      <c r="BY99" s="121" t="str">
        <f t="shared" si="45"/>
        <v/>
      </c>
    </row>
    <row r="100" spans="1:77" x14ac:dyDescent="0.2">
      <c r="A100" t="s">
        <v>46</v>
      </c>
      <c r="B100" t="s">
        <v>46</v>
      </c>
      <c r="C100" t="s">
        <v>63</v>
      </c>
      <c r="D100" t="s">
        <v>63</v>
      </c>
      <c r="E100" t="s">
        <v>62</v>
      </c>
      <c r="F100" s="4">
        <f t="shared" si="39"/>
        <v>46105</v>
      </c>
      <c r="G100" t="s">
        <v>37</v>
      </c>
      <c r="H100" s="28">
        <v>10</v>
      </c>
      <c r="I100" s="138">
        <v>1</v>
      </c>
      <c r="J100" s="138">
        <v>0</v>
      </c>
      <c r="K100" s="2">
        <v>0</v>
      </c>
      <c r="L100" s="2">
        <v>0</v>
      </c>
      <c r="M100" s="2">
        <v>1905.3400000000001</v>
      </c>
      <c r="N100" s="2">
        <v>55.05</v>
      </c>
      <c r="O100" s="2">
        <v>0</v>
      </c>
      <c r="P100" s="2">
        <v>0</v>
      </c>
      <c r="Q100" s="29">
        <v>0</v>
      </c>
      <c r="R100" s="30">
        <f t="shared" si="35"/>
        <v>1</v>
      </c>
      <c r="S100" s="30">
        <f t="shared" si="36"/>
        <v>55.05</v>
      </c>
      <c r="T100" t="s">
        <v>49</v>
      </c>
      <c r="U100" t="s">
        <v>49</v>
      </c>
      <c r="V100" t="s">
        <v>63</v>
      </c>
      <c r="W100" t="s">
        <v>63</v>
      </c>
      <c r="X100" t="s">
        <v>62</v>
      </c>
      <c r="Y100" s="4">
        <f t="shared" si="40"/>
        <v>45741</v>
      </c>
      <c r="Z100" t="s">
        <v>37</v>
      </c>
      <c r="AA100" s="28">
        <v>10</v>
      </c>
      <c r="AB100" s="138">
        <v>0</v>
      </c>
      <c r="AC100" s="138">
        <v>0</v>
      </c>
      <c r="AD100" s="2">
        <v>0</v>
      </c>
      <c r="AE100" s="2">
        <v>0</v>
      </c>
      <c r="AF100" s="2">
        <v>1537.66</v>
      </c>
      <c r="AG100" s="2">
        <v>0</v>
      </c>
      <c r="AH100" s="2">
        <v>0</v>
      </c>
      <c r="AI100" s="2">
        <v>0</v>
      </c>
      <c r="AJ100" s="29">
        <v>0</v>
      </c>
      <c r="AK100" s="30">
        <f t="shared" si="37"/>
        <v>0</v>
      </c>
      <c r="AL100" s="30">
        <f t="shared" si="38"/>
        <v>0</v>
      </c>
      <c r="AM100" s="2">
        <f t="shared" si="42"/>
        <v>0</v>
      </c>
      <c r="AN100" s="2">
        <f t="shared" si="42"/>
        <v>1</v>
      </c>
      <c r="AO100" s="2">
        <f t="shared" si="42"/>
        <v>0</v>
      </c>
      <c r="AP100" s="2">
        <f t="shared" si="41"/>
        <v>0</v>
      </c>
      <c r="AQ100" s="2">
        <f t="shared" si="41"/>
        <v>0</v>
      </c>
      <c r="AR100" s="2">
        <f t="shared" si="41"/>
        <v>367.68000000000006</v>
      </c>
      <c r="AS100" s="2">
        <f t="shared" si="41"/>
        <v>55.05</v>
      </c>
      <c r="AT100" s="2">
        <f t="shared" si="41"/>
        <v>0</v>
      </c>
      <c r="AU100" s="2">
        <f t="shared" si="41"/>
        <v>0</v>
      </c>
      <c r="AV100" s="29">
        <f t="shared" si="41"/>
        <v>0</v>
      </c>
      <c r="AW100" s="30">
        <f t="shared" si="41"/>
        <v>1</v>
      </c>
      <c r="AX100" s="31">
        <f t="shared" si="41"/>
        <v>55.05</v>
      </c>
      <c r="AY100" s="38">
        <f t="shared" si="33"/>
        <v>0</v>
      </c>
      <c r="AZ100" s="38" t="str">
        <f t="shared" si="33"/>
        <v/>
      </c>
      <c r="BA100" s="38" t="str">
        <f t="shared" si="33"/>
        <v/>
      </c>
      <c r="BB100" s="38" t="str">
        <f t="shared" si="33"/>
        <v/>
      </c>
      <c r="BC100" s="38" t="str">
        <f t="shared" si="33"/>
        <v/>
      </c>
      <c r="BD100" s="38">
        <f t="shared" si="33"/>
        <v>0.23911657973804354</v>
      </c>
      <c r="BE100" s="38" t="str">
        <f t="shared" si="34"/>
        <v/>
      </c>
      <c r="BF100" s="38" t="str">
        <f t="shared" si="34"/>
        <v/>
      </c>
      <c r="BG100" s="38" t="str">
        <f t="shared" si="34"/>
        <v/>
      </c>
      <c r="BH100" s="39" t="str">
        <f t="shared" si="34"/>
        <v/>
      </c>
      <c r="BI100" s="76" t="str">
        <f t="shared" si="34"/>
        <v/>
      </c>
      <c r="BJ100" s="40" t="str">
        <f t="shared" si="34"/>
        <v/>
      </c>
      <c r="BK100" s="119">
        <f t="shared" si="43"/>
        <v>190.53400000000002</v>
      </c>
      <c r="BL100" s="120">
        <f t="shared" si="43"/>
        <v>55.05</v>
      </c>
      <c r="BM100" s="120" t="str">
        <f t="shared" si="43"/>
        <v/>
      </c>
      <c r="BN100" s="120" t="str">
        <f t="shared" si="43"/>
        <v/>
      </c>
      <c r="BO100" s="121" t="str">
        <f t="shared" si="43"/>
        <v/>
      </c>
      <c r="BP100" s="119">
        <f t="shared" si="44"/>
        <v>153.76600000000002</v>
      </c>
      <c r="BQ100" s="120" t="str">
        <f t="shared" si="44"/>
        <v/>
      </c>
      <c r="BR100" s="120" t="str">
        <f t="shared" si="44"/>
        <v/>
      </c>
      <c r="BS100" s="120" t="str">
        <f t="shared" si="44"/>
        <v/>
      </c>
      <c r="BT100" s="121" t="str">
        <f t="shared" si="44"/>
        <v/>
      </c>
      <c r="BU100" s="119">
        <f t="shared" si="45"/>
        <v>36.768000000000001</v>
      </c>
      <c r="BV100" s="120" t="str">
        <f t="shared" si="45"/>
        <v/>
      </c>
      <c r="BW100" s="121" t="str">
        <f t="shared" si="45"/>
        <v/>
      </c>
      <c r="BX100" s="120" t="str">
        <f t="shared" si="45"/>
        <v/>
      </c>
      <c r="BY100" s="121" t="str">
        <f t="shared" si="45"/>
        <v/>
      </c>
    </row>
    <row r="101" spans="1:77" x14ac:dyDescent="0.2">
      <c r="A101" t="s">
        <v>46</v>
      </c>
      <c r="B101" t="s">
        <v>46</v>
      </c>
      <c r="C101" t="s">
        <v>63</v>
      </c>
      <c r="D101" t="s">
        <v>63</v>
      </c>
      <c r="E101" t="s">
        <v>62</v>
      </c>
      <c r="F101" s="4">
        <f t="shared" si="39"/>
        <v>46106</v>
      </c>
      <c r="G101" t="s">
        <v>38</v>
      </c>
      <c r="H101" s="28">
        <v>4</v>
      </c>
      <c r="I101" s="138">
        <v>0</v>
      </c>
      <c r="J101" s="138">
        <v>0</v>
      </c>
      <c r="K101" s="2">
        <v>0</v>
      </c>
      <c r="L101" s="2">
        <v>0</v>
      </c>
      <c r="M101" s="2">
        <v>521.07000000000005</v>
      </c>
      <c r="N101" s="2">
        <v>0</v>
      </c>
      <c r="O101" s="2">
        <v>0</v>
      </c>
      <c r="P101" s="2">
        <v>0</v>
      </c>
      <c r="Q101" s="29">
        <v>0</v>
      </c>
      <c r="R101" s="30">
        <f t="shared" si="35"/>
        <v>0</v>
      </c>
      <c r="S101" s="30">
        <f t="shared" si="36"/>
        <v>0</v>
      </c>
      <c r="T101" t="s">
        <v>49</v>
      </c>
      <c r="U101" t="s">
        <v>49</v>
      </c>
      <c r="V101" t="s">
        <v>63</v>
      </c>
      <c r="W101" t="s">
        <v>63</v>
      </c>
      <c r="X101" t="s">
        <v>62</v>
      </c>
      <c r="Y101" s="4">
        <f t="shared" si="40"/>
        <v>45742</v>
      </c>
      <c r="Z101" t="s">
        <v>38</v>
      </c>
      <c r="AA101" s="28">
        <v>6</v>
      </c>
      <c r="AB101" s="138">
        <v>1</v>
      </c>
      <c r="AC101" s="138">
        <v>0</v>
      </c>
      <c r="AD101" s="2">
        <v>0</v>
      </c>
      <c r="AE101" s="2">
        <v>0</v>
      </c>
      <c r="AF101" s="2">
        <v>628.37</v>
      </c>
      <c r="AG101" s="2">
        <v>275.63</v>
      </c>
      <c r="AH101" s="2">
        <v>0</v>
      </c>
      <c r="AI101" s="2">
        <v>0</v>
      </c>
      <c r="AJ101" s="29">
        <v>0</v>
      </c>
      <c r="AK101" s="30">
        <f t="shared" si="37"/>
        <v>1</v>
      </c>
      <c r="AL101" s="30">
        <f t="shared" si="38"/>
        <v>275.63</v>
      </c>
      <c r="AM101" s="2">
        <f t="shared" si="42"/>
        <v>-2</v>
      </c>
      <c r="AN101" s="2">
        <f t="shared" si="42"/>
        <v>-1</v>
      </c>
      <c r="AO101" s="2">
        <f t="shared" si="42"/>
        <v>0</v>
      </c>
      <c r="AP101" s="2">
        <f t="shared" si="41"/>
        <v>0</v>
      </c>
      <c r="AQ101" s="2">
        <f t="shared" si="41"/>
        <v>0</v>
      </c>
      <c r="AR101" s="2">
        <f t="shared" si="41"/>
        <v>-107.29999999999995</v>
      </c>
      <c r="AS101" s="2">
        <f t="shared" si="41"/>
        <v>-275.63</v>
      </c>
      <c r="AT101" s="2">
        <f t="shared" si="41"/>
        <v>0</v>
      </c>
      <c r="AU101" s="2">
        <f t="shared" si="41"/>
        <v>0</v>
      </c>
      <c r="AV101" s="29">
        <f t="shared" si="41"/>
        <v>0</v>
      </c>
      <c r="AW101" s="30">
        <f t="shared" si="41"/>
        <v>-1</v>
      </c>
      <c r="AX101" s="31">
        <f t="shared" si="41"/>
        <v>-275.63</v>
      </c>
      <c r="AY101" s="38">
        <f t="shared" si="33"/>
        <v>-0.33333333333333331</v>
      </c>
      <c r="AZ101" s="38">
        <f t="shared" si="33"/>
        <v>-1</v>
      </c>
      <c r="BA101" s="38" t="str">
        <f t="shared" si="33"/>
        <v/>
      </c>
      <c r="BB101" s="38" t="str">
        <f t="shared" si="33"/>
        <v/>
      </c>
      <c r="BC101" s="38" t="str">
        <f t="shared" si="33"/>
        <v/>
      </c>
      <c r="BD101" s="38">
        <f t="shared" si="33"/>
        <v>-0.17075926603752559</v>
      </c>
      <c r="BE101" s="38">
        <f t="shared" si="34"/>
        <v>-1</v>
      </c>
      <c r="BF101" s="38" t="str">
        <f t="shared" si="34"/>
        <v/>
      </c>
      <c r="BG101" s="38" t="str">
        <f t="shared" si="34"/>
        <v/>
      </c>
      <c r="BH101" s="39" t="str">
        <f t="shared" si="34"/>
        <v/>
      </c>
      <c r="BI101" s="76">
        <f t="shared" si="34"/>
        <v>-1</v>
      </c>
      <c r="BJ101" s="40">
        <f t="shared" si="34"/>
        <v>-1</v>
      </c>
      <c r="BK101" s="119">
        <f t="shared" si="43"/>
        <v>130.26750000000001</v>
      </c>
      <c r="BL101" s="120" t="str">
        <f t="shared" si="43"/>
        <v/>
      </c>
      <c r="BM101" s="120" t="str">
        <f t="shared" si="43"/>
        <v/>
      </c>
      <c r="BN101" s="120" t="str">
        <f t="shared" si="43"/>
        <v/>
      </c>
      <c r="BO101" s="121" t="str">
        <f t="shared" si="43"/>
        <v/>
      </c>
      <c r="BP101" s="119">
        <f t="shared" si="44"/>
        <v>104.72833333333334</v>
      </c>
      <c r="BQ101" s="120">
        <f t="shared" si="44"/>
        <v>275.63</v>
      </c>
      <c r="BR101" s="120" t="str">
        <f t="shared" si="44"/>
        <v/>
      </c>
      <c r="BS101" s="120" t="str">
        <f t="shared" si="44"/>
        <v/>
      </c>
      <c r="BT101" s="121" t="str">
        <f t="shared" si="44"/>
        <v/>
      </c>
      <c r="BU101" s="119">
        <f t="shared" si="45"/>
        <v>25.539166666666674</v>
      </c>
      <c r="BV101" s="120" t="str">
        <f t="shared" si="45"/>
        <v/>
      </c>
      <c r="BW101" s="121" t="str">
        <f t="shared" si="45"/>
        <v/>
      </c>
      <c r="BX101" s="120" t="str">
        <f t="shared" si="45"/>
        <v/>
      </c>
      <c r="BY101" s="121" t="str">
        <f t="shared" si="45"/>
        <v/>
      </c>
    </row>
    <row r="102" spans="1:77" x14ac:dyDescent="0.2">
      <c r="A102" t="s">
        <v>46</v>
      </c>
      <c r="B102" t="s">
        <v>46</v>
      </c>
      <c r="C102" t="s">
        <v>63</v>
      </c>
      <c r="D102" t="s">
        <v>63</v>
      </c>
      <c r="E102" t="s">
        <v>62</v>
      </c>
      <c r="F102" s="4">
        <f t="shared" si="39"/>
        <v>46107</v>
      </c>
      <c r="G102" t="s">
        <v>39</v>
      </c>
      <c r="H102" s="28">
        <v>4</v>
      </c>
      <c r="I102" s="138">
        <v>1</v>
      </c>
      <c r="J102" s="138">
        <v>0</v>
      </c>
      <c r="K102" s="2">
        <v>0</v>
      </c>
      <c r="L102" s="2">
        <v>0</v>
      </c>
      <c r="M102" s="2">
        <v>1243.55</v>
      </c>
      <c r="N102" s="2">
        <v>116.9</v>
      </c>
      <c r="O102" s="2">
        <v>0</v>
      </c>
      <c r="P102" s="2">
        <v>0</v>
      </c>
      <c r="Q102" s="29">
        <v>0</v>
      </c>
      <c r="R102" s="30">
        <f t="shared" si="35"/>
        <v>1</v>
      </c>
      <c r="S102" s="30">
        <f t="shared" si="36"/>
        <v>116.9</v>
      </c>
      <c r="T102" t="s">
        <v>49</v>
      </c>
      <c r="U102" t="s">
        <v>49</v>
      </c>
      <c r="V102" t="s">
        <v>63</v>
      </c>
      <c r="W102" t="s">
        <v>63</v>
      </c>
      <c r="X102" t="s">
        <v>62</v>
      </c>
      <c r="Y102" s="4">
        <f t="shared" si="40"/>
        <v>45743</v>
      </c>
      <c r="Z102" t="s">
        <v>39</v>
      </c>
      <c r="AA102" s="28">
        <v>3</v>
      </c>
      <c r="AB102" s="138">
        <v>0</v>
      </c>
      <c r="AC102" s="138">
        <v>0</v>
      </c>
      <c r="AD102" s="2">
        <v>0</v>
      </c>
      <c r="AE102" s="2">
        <v>0</v>
      </c>
      <c r="AF102" s="2">
        <v>816.66</v>
      </c>
      <c r="AG102" s="2">
        <v>0</v>
      </c>
      <c r="AH102" s="2">
        <v>0</v>
      </c>
      <c r="AI102" s="2">
        <v>0</v>
      </c>
      <c r="AJ102" s="29">
        <v>0</v>
      </c>
      <c r="AK102" s="30">
        <f t="shared" si="37"/>
        <v>0</v>
      </c>
      <c r="AL102" s="30">
        <f t="shared" si="38"/>
        <v>0</v>
      </c>
      <c r="AM102" s="2">
        <f t="shared" si="42"/>
        <v>1</v>
      </c>
      <c r="AN102" s="2">
        <f t="shared" si="42"/>
        <v>1</v>
      </c>
      <c r="AO102" s="2">
        <f t="shared" si="42"/>
        <v>0</v>
      </c>
      <c r="AP102" s="2">
        <f t="shared" si="41"/>
        <v>0</v>
      </c>
      <c r="AQ102" s="2">
        <f t="shared" si="41"/>
        <v>0</v>
      </c>
      <c r="AR102" s="2">
        <f t="shared" si="41"/>
        <v>426.89</v>
      </c>
      <c r="AS102" s="2">
        <f t="shared" si="41"/>
        <v>116.9</v>
      </c>
      <c r="AT102" s="2">
        <f t="shared" si="41"/>
        <v>0</v>
      </c>
      <c r="AU102" s="2">
        <f t="shared" si="41"/>
        <v>0</v>
      </c>
      <c r="AV102" s="29">
        <f t="shared" si="41"/>
        <v>0</v>
      </c>
      <c r="AW102" s="30">
        <f t="shared" si="41"/>
        <v>1</v>
      </c>
      <c r="AX102" s="31">
        <f t="shared" si="41"/>
        <v>116.9</v>
      </c>
      <c r="AY102" s="38">
        <f t="shared" si="33"/>
        <v>0.33333333333333331</v>
      </c>
      <c r="AZ102" s="38" t="str">
        <f t="shared" si="33"/>
        <v/>
      </c>
      <c r="BA102" s="38" t="str">
        <f t="shared" si="33"/>
        <v/>
      </c>
      <c r="BB102" s="38" t="str">
        <f t="shared" ref="BB102:BG151" si="46">IFERROR(AP102/AD102,"")</f>
        <v/>
      </c>
      <c r="BC102" s="38" t="str">
        <f t="shared" si="46"/>
        <v/>
      </c>
      <c r="BD102" s="38">
        <f t="shared" si="46"/>
        <v>0.52272671613645827</v>
      </c>
      <c r="BE102" s="38" t="str">
        <f t="shared" si="34"/>
        <v/>
      </c>
      <c r="BF102" s="38" t="str">
        <f t="shared" si="34"/>
        <v/>
      </c>
      <c r="BG102" s="38" t="str">
        <f t="shared" si="34"/>
        <v/>
      </c>
      <c r="BH102" s="39" t="str">
        <f t="shared" si="34"/>
        <v/>
      </c>
      <c r="BI102" s="76" t="str">
        <f t="shared" si="34"/>
        <v/>
      </c>
      <c r="BJ102" s="40" t="str">
        <f t="shared" si="34"/>
        <v/>
      </c>
      <c r="BK102" s="119">
        <f t="shared" si="43"/>
        <v>310.88749999999999</v>
      </c>
      <c r="BL102" s="120">
        <f t="shared" si="43"/>
        <v>116.9</v>
      </c>
      <c r="BM102" s="120" t="str">
        <f t="shared" si="43"/>
        <v/>
      </c>
      <c r="BN102" s="120" t="str">
        <f t="shared" si="43"/>
        <v/>
      </c>
      <c r="BO102" s="121" t="str">
        <f t="shared" si="43"/>
        <v/>
      </c>
      <c r="BP102" s="119">
        <f t="shared" si="44"/>
        <v>272.21999999999997</v>
      </c>
      <c r="BQ102" s="120" t="str">
        <f t="shared" si="44"/>
        <v/>
      </c>
      <c r="BR102" s="120" t="str">
        <f t="shared" si="44"/>
        <v/>
      </c>
      <c r="BS102" s="120" t="str">
        <f t="shared" si="44"/>
        <v/>
      </c>
      <c r="BT102" s="121" t="str">
        <f t="shared" si="44"/>
        <v/>
      </c>
      <c r="BU102" s="119">
        <f t="shared" si="45"/>
        <v>38.667500000000018</v>
      </c>
      <c r="BV102" s="120" t="str">
        <f t="shared" si="45"/>
        <v/>
      </c>
      <c r="BW102" s="121" t="str">
        <f t="shared" si="45"/>
        <v/>
      </c>
      <c r="BX102" s="120" t="str">
        <f t="shared" si="45"/>
        <v/>
      </c>
      <c r="BY102" s="121" t="str">
        <f t="shared" si="45"/>
        <v/>
      </c>
    </row>
    <row r="103" spans="1:77" x14ac:dyDescent="0.2">
      <c r="A103" t="s">
        <v>46</v>
      </c>
      <c r="B103" t="s">
        <v>46</v>
      </c>
      <c r="C103" t="s">
        <v>63</v>
      </c>
      <c r="D103" t="s">
        <v>63</v>
      </c>
      <c r="E103" t="s">
        <v>62</v>
      </c>
      <c r="F103" s="4">
        <f t="shared" si="39"/>
        <v>46108</v>
      </c>
      <c r="G103" t="s">
        <v>40</v>
      </c>
      <c r="H103" s="28">
        <v>6</v>
      </c>
      <c r="I103" s="138">
        <v>0</v>
      </c>
      <c r="J103" s="138">
        <v>0</v>
      </c>
      <c r="K103" s="2">
        <v>0</v>
      </c>
      <c r="L103" s="2">
        <v>0</v>
      </c>
      <c r="M103" s="2">
        <v>793.46</v>
      </c>
      <c r="N103" s="2">
        <v>0</v>
      </c>
      <c r="O103" s="2">
        <v>0</v>
      </c>
      <c r="P103" s="2">
        <v>0</v>
      </c>
      <c r="Q103" s="29">
        <v>0</v>
      </c>
      <c r="R103" s="30">
        <f t="shared" si="35"/>
        <v>0</v>
      </c>
      <c r="S103" s="30">
        <f t="shared" si="36"/>
        <v>0</v>
      </c>
      <c r="T103" t="s">
        <v>49</v>
      </c>
      <c r="U103" t="s">
        <v>49</v>
      </c>
      <c r="V103" t="s">
        <v>63</v>
      </c>
      <c r="W103" t="s">
        <v>63</v>
      </c>
      <c r="X103" t="s">
        <v>62</v>
      </c>
      <c r="Y103" s="4">
        <f t="shared" si="40"/>
        <v>45744</v>
      </c>
      <c r="Z103" t="s">
        <v>40</v>
      </c>
      <c r="AA103" s="28">
        <v>9</v>
      </c>
      <c r="AB103" s="138">
        <v>0</v>
      </c>
      <c r="AC103" s="138">
        <v>0</v>
      </c>
      <c r="AD103" s="2">
        <v>0</v>
      </c>
      <c r="AE103" s="2">
        <v>0</v>
      </c>
      <c r="AF103" s="2">
        <v>1390.98</v>
      </c>
      <c r="AG103" s="2">
        <v>0</v>
      </c>
      <c r="AH103" s="2">
        <v>0</v>
      </c>
      <c r="AI103" s="2">
        <v>0</v>
      </c>
      <c r="AJ103" s="29">
        <v>0</v>
      </c>
      <c r="AK103" s="30">
        <f t="shared" si="37"/>
        <v>0</v>
      </c>
      <c r="AL103" s="30">
        <f t="shared" si="38"/>
        <v>0</v>
      </c>
      <c r="AM103" s="2">
        <f t="shared" si="42"/>
        <v>-3</v>
      </c>
      <c r="AN103" s="2">
        <f t="shared" si="42"/>
        <v>0</v>
      </c>
      <c r="AO103" s="2">
        <f t="shared" si="42"/>
        <v>0</v>
      </c>
      <c r="AP103" s="2">
        <f t="shared" si="41"/>
        <v>0</v>
      </c>
      <c r="AQ103" s="2">
        <f t="shared" si="41"/>
        <v>0</v>
      </c>
      <c r="AR103" s="2">
        <f t="shared" si="41"/>
        <v>-597.52</v>
      </c>
      <c r="AS103" s="2">
        <f t="shared" si="41"/>
        <v>0</v>
      </c>
      <c r="AT103" s="2">
        <f t="shared" si="41"/>
        <v>0</v>
      </c>
      <c r="AU103" s="2">
        <f t="shared" si="41"/>
        <v>0</v>
      </c>
      <c r="AV103" s="29">
        <f t="shared" si="41"/>
        <v>0</v>
      </c>
      <c r="AW103" s="30">
        <f t="shared" si="41"/>
        <v>0</v>
      </c>
      <c r="AX103" s="31">
        <f t="shared" si="41"/>
        <v>0</v>
      </c>
      <c r="AY103" s="38">
        <f t="shared" ref="AY103:BD166" si="47">IFERROR(AM103/AA103,"")</f>
        <v>-0.33333333333333331</v>
      </c>
      <c r="AZ103" s="38" t="str">
        <f t="shared" si="47"/>
        <v/>
      </c>
      <c r="BA103" s="38" t="str">
        <f t="shared" si="47"/>
        <v/>
      </c>
      <c r="BB103" s="38" t="str">
        <f t="shared" si="46"/>
        <v/>
      </c>
      <c r="BC103" s="38" t="str">
        <f t="shared" si="46"/>
        <v/>
      </c>
      <c r="BD103" s="38">
        <f t="shared" si="46"/>
        <v>-0.42956764295676425</v>
      </c>
      <c r="BE103" s="38" t="str">
        <f t="shared" si="34"/>
        <v/>
      </c>
      <c r="BF103" s="38" t="str">
        <f t="shared" si="34"/>
        <v/>
      </c>
      <c r="BG103" s="38" t="str">
        <f t="shared" si="34"/>
        <v/>
      </c>
      <c r="BH103" s="39" t="str">
        <f t="shared" si="34"/>
        <v/>
      </c>
      <c r="BI103" s="76" t="str">
        <f t="shared" si="34"/>
        <v/>
      </c>
      <c r="BJ103" s="40" t="str">
        <f t="shared" si="34"/>
        <v/>
      </c>
      <c r="BK103" s="119">
        <f t="shared" si="43"/>
        <v>132.24333333333334</v>
      </c>
      <c r="BL103" s="120" t="str">
        <f t="shared" si="43"/>
        <v/>
      </c>
      <c r="BM103" s="120" t="str">
        <f t="shared" si="43"/>
        <v/>
      </c>
      <c r="BN103" s="120" t="str">
        <f t="shared" si="43"/>
        <v/>
      </c>
      <c r="BO103" s="121" t="str">
        <f t="shared" si="43"/>
        <v/>
      </c>
      <c r="BP103" s="119">
        <f t="shared" si="44"/>
        <v>154.55333333333334</v>
      </c>
      <c r="BQ103" s="120" t="str">
        <f t="shared" si="44"/>
        <v/>
      </c>
      <c r="BR103" s="120" t="str">
        <f t="shared" si="44"/>
        <v/>
      </c>
      <c r="BS103" s="120" t="str">
        <f t="shared" si="44"/>
        <v/>
      </c>
      <c r="BT103" s="121" t="str">
        <f t="shared" si="44"/>
        <v/>
      </c>
      <c r="BU103" s="119">
        <f t="shared" si="45"/>
        <v>-22.310000000000002</v>
      </c>
      <c r="BV103" s="120" t="str">
        <f t="shared" si="45"/>
        <v/>
      </c>
      <c r="BW103" s="121" t="str">
        <f t="shared" si="45"/>
        <v/>
      </c>
      <c r="BX103" s="120" t="str">
        <f t="shared" si="45"/>
        <v/>
      </c>
      <c r="BY103" s="121" t="str">
        <f t="shared" si="45"/>
        <v/>
      </c>
    </row>
    <row r="104" spans="1:77" ht="13.5" thickBot="1" x14ac:dyDescent="0.25">
      <c r="A104" t="s">
        <v>46</v>
      </c>
      <c r="B104" t="s">
        <v>46</v>
      </c>
      <c r="C104" t="s">
        <v>63</v>
      </c>
      <c r="D104" t="s">
        <v>63</v>
      </c>
      <c r="E104" t="s">
        <v>62</v>
      </c>
      <c r="F104" s="59">
        <f t="shared" si="39"/>
        <v>46109</v>
      </c>
      <c r="G104" s="42" t="s">
        <v>41</v>
      </c>
      <c r="H104" s="43">
        <v>9</v>
      </c>
      <c r="I104" s="44">
        <v>0</v>
      </c>
      <c r="J104" s="44">
        <v>0</v>
      </c>
      <c r="K104" s="44">
        <v>0</v>
      </c>
      <c r="L104" s="44">
        <v>0</v>
      </c>
      <c r="M104" s="44">
        <v>1044.07</v>
      </c>
      <c r="N104" s="44">
        <v>0</v>
      </c>
      <c r="O104" s="44">
        <v>0</v>
      </c>
      <c r="P104" s="44">
        <v>0</v>
      </c>
      <c r="Q104" s="45">
        <v>0</v>
      </c>
      <c r="R104" s="46">
        <f t="shared" si="35"/>
        <v>0</v>
      </c>
      <c r="S104" s="46">
        <f t="shared" si="36"/>
        <v>0</v>
      </c>
      <c r="T104" t="s">
        <v>49</v>
      </c>
      <c r="U104" t="s">
        <v>49</v>
      </c>
      <c r="V104" t="s">
        <v>63</v>
      </c>
      <c r="W104" t="s">
        <v>63</v>
      </c>
      <c r="X104" t="s">
        <v>62</v>
      </c>
      <c r="Y104" s="59">
        <f t="shared" si="40"/>
        <v>45745</v>
      </c>
      <c r="Z104" s="42" t="s">
        <v>41</v>
      </c>
      <c r="AA104" s="43">
        <v>7</v>
      </c>
      <c r="AB104" s="44">
        <v>0</v>
      </c>
      <c r="AC104" s="44">
        <v>0</v>
      </c>
      <c r="AD104" s="44">
        <v>0</v>
      </c>
      <c r="AE104" s="44">
        <v>0</v>
      </c>
      <c r="AF104" s="44">
        <v>795.67</v>
      </c>
      <c r="AG104" s="44">
        <v>0</v>
      </c>
      <c r="AH104" s="44">
        <v>0</v>
      </c>
      <c r="AI104" s="44">
        <v>0</v>
      </c>
      <c r="AJ104" s="45">
        <v>0</v>
      </c>
      <c r="AK104" s="46">
        <f t="shared" si="37"/>
        <v>0</v>
      </c>
      <c r="AL104" s="46">
        <f t="shared" si="38"/>
        <v>0</v>
      </c>
      <c r="AM104" s="44">
        <f t="shared" si="42"/>
        <v>2</v>
      </c>
      <c r="AN104" s="44">
        <f t="shared" si="42"/>
        <v>0</v>
      </c>
      <c r="AO104" s="44">
        <f t="shared" si="42"/>
        <v>0</v>
      </c>
      <c r="AP104" s="44">
        <f t="shared" si="41"/>
        <v>0</v>
      </c>
      <c r="AQ104" s="44">
        <f t="shared" si="41"/>
        <v>0</v>
      </c>
      <c r="AR104" s="44">
        <f t="shared" si="41"/>
        <v>248.39999999999998</v>
      </c>
      <c r="AS104" s="44">
        <f t="shared" si="41"/>
        <v>0</v>
      </c>
      <c r="AT104" s="44">
        <f t="shared" si="41"/>
        <v>0</v>
      </c>
      <c r="AU104" s="44">
        <f t="shared" si="41"/>
        <v>0</v>
      </c>
      <c r="AV104" s="45">
        <f t="shared" si="41"/>
        <v>0</v>
      </c>
      <c r="AW104" s="46">
        <f t="shared" si="41"/>
        <v>0</v>
      </c>
      <c r="AX104" s="47">
        <f t="shared" si="41"/>
        <v>0</v>
      </c>
      <c r="AY104" s="56">
        <f t="shared" si="47"/>
        <v>0.2857142857142857</v>
      </c>
      <c r="AZ104" s="56" t="str">
        <f t="shared" si="47"/>
        <v/>
      </c>
      <c r="BA104" s="56" t="str">
        <f t="shared" si="47"/>
        <v/>
      </c>
      <c r="BB104" s="56" t="str">
        <f t="shared" si="46"/>
        <v/>
      </c>
      <c r="BC104" s="56" t="str">
        <f t="shared" si="46"/>
        <v/>
      </c>
      <c r="BD104" s="56">
        <f t="shared" si="46"/>
        <v>0.31218972689682906</v>
      </c>
      <c r="BE104" s="56" t="str">
        <f t="shared" si="34"/>
        <v/>
      </c>
      <c r="BF104" s="56" t="str">
        <f t="shared" si="34"/>
        <v/>
      </c>
      <c r="BG104" s="56" t="str">
        <f t="shared" si="34"/>
        <v/>
      </c>
      <c r="BH104" s="57" t="str">
        <f t="shared" si="34"/>
        <v/>
      </c>
      <c r="BI104" s="81" t="str">
        <f t="shared" si="34"/>
        <v/>
      </c>
      <c r="BJ104" s="58" t="str">
        <f t="shared" si="34"/>
        <v/>
      </c>
      <c r="BK104" s="122">
        <f t="shared" si="43"/>
        <v>116.00777777777778</v>
      </c>
      <c r="BL104" s="123" t="str">
        <f t="shared" si="43"/>
        <v/>
      </c>
      <c r="BM104" s="123" t="str">
        <f t="shared" si="43"/>
        <v/>
      </c>
      <c r="BN104" s="123" t="str">
        <f t="shared" si="43"/>
        <v/>
      </c>
      <c r="BO104" s="124" t="str">
        <f t="shared" si="43"/>
        <v/>
      </c>
      <c r="BP104" s="122">
        <f t="shared" si="44"/>
        <v>113.66714285714285</v>
      </c>
      <c r="BQ104" s="123" t="str">
        <f t="shared" si="44"/>
        <v/>
      </c>
      <c r="BR104" s="123" t="str">
        <f t="shared" si="44"/>
        <v/>
      </c>
      <c r="BS104" s="123" t="str">
        <f t="shared" si="44"/>
        <v/>
      </c>
      <c r="BT104" s="124" t="str">
        <f t="shared" si="44"/>
        <v/>
      </c>
      <c r="BU104" s="122">
        <f t="shared" si="45"/>
        <v>2.3406349206349262</v>
      </c>
      <c r="BV104" s="123" t="str">
        <f t="shared" si="45"/>
        <v/>
      </c>
      <c r="BW104" s="124" t="str">
        <f t="shared" si="45"/>
        <v/>
      </c>
      <c r="BX104" s="123" t="str">
        <f t="shared" si="45"/>
        <v/>
      </c>
      <c r="BY104" s="124" t="str">
        <f t="shared" si="45"/>
        <v/>
      </c>
    </row>
    <row r="105" spans="1:77" x14ac:dyDescent="0.2">
      <c r="A105" t="s">
        <v>46</v>
      </c>
      <c r="B105" t="s">
        <v>46</v>
      </c>
      <c r="C105" t="s">
        <v>70</v>
      </c>
      <c r="D105" t="s">
        <v>63</v>
      </c>
      <c r="E105" t="s">
        <v>66</v>
      </c>
      <c r="F105" s="4">
        <f t="shared" si="39"/>
        <v>46110</v>
      </c>
      <c r="G105" t="s">
        <v>35</v>
      </c>
      <c r="H105" s="28">
        <v>2</v>
      </c>
      <c r="I105" s="138">
        <v>0</v>
      </c>
      <c r="J105" s="138">
        <v>0</v>
      </c>
      <c r="K105" s="2">
        <v>0</v>
      </c>
      <c r="L105" s="2">
        <v>0</v>
      </c>
      <c r="M105" s="2">
        <v>49.07</v>
      </c>
      <c r="N105" s="2">
        <v>0</v>
      </c>
      <c r="O105" s="2">
        <v>0</v>
      </c>
      <c r="P105" s="2">
        <v>0</v>
      </c>
      <c r="Q105" s="29">
        <v>0</v>
      </c>
      <c r="R105" s="30">
        <f t="shared" si="35"/>
        <v>0</v>
      </c>
      <c r="S105" s="30">
        <f t="shared" si="36"/>
        <v>0</v>
      </c>
      <c r="T105" t="s">
        <v>49</v>
      </c>
      <c r="U105" t="s">
        <v>49</v>
      </c>
      <c r="V105" t="s">
        <v>70</v>
      </c>
      <c r="W105" t="s">
        <v>63</v>
      </c>
      <c r="X105" t="s">
        <v>66</v>
      </c>
      <c r="Y105" s="4">
        <f t="shared" si="40"/>
        <v>45746</v>
      </c>
      <c r="Z105" t="s">
        <v>35</v>
      </c>
      <c r="AA105" s="28">
        <v>6</v>
      </c>
      <c r="AB105" s="138">
        <v>0</v>
      </c>
      <c r="AC105" s="138">
        <v>0</v>
      </c>
      <c r="AD105" s="2">
        <v>0</v>
      </c>
      <c r="AE105" s="2">
        <v>0</v>
      </c>
      <c r="AF105" s="2">
        <v>641.57000000000005</v>
      </c>
      <c r="AG105" s="2">
        <v>0</v>
      </c>
      <c r="AH105" s="2">
        <v>0</v>
      </c>
      <c r="AI105" s="2">
        <v>0</v>
      </c>
      <c r="AJ105" s="29">
        <v>0</v>
      </c>
      <c r="AK105" s="30">
        <f t="shared" si="37"/>
        <v>0</v>
      </c>
      <c r="AL105" s="30">
        <f t="shared" si="38"/>
        <v>0</v>
      </c>
      <c r="AM105" s="2">
        <f t="shared" si="42"/>
        <v>-4</v>
      </c>
      <c r="AN105" s="2">
        <f t="shared" si="42"/>
        <v>0</v>
      </c>
      <c r="AO105" s="2">
        <f t="shared" si="42"/>
        <v>0</v>
      </c>
      <c r="AP105" s="2">
        <f t="shared" si="41"/>
        <v>0</v>
      </c>
      <c r="AQ105" s="2">
        <f t="shared" si="41"/>
        <v>0</v>
      </c>
      <c r="AR105" s="2">
        <f t="shared" si="41"/>
        <v>-592.5</v>
      </c>
      <c r="AS105" s="2">
        <f t="shared" si="41"/>
        <v>0</v>
      </c>
      <c r="AT105" s="2">
        <f t="shared" si="41"/>
        <v>0</v>
      </c>
      <c r="AU105" s="2">
        <f t="shared" si="41"/>
        <v>0</v>
      </c>
      <c r="AV105" s="29">
        <f t="shared" si="41"/>
        <v>0</v>
      </c>
      <c r="AW105" s="30">
        <f t="shared" si="41"/>
        <v>0</v>
      </c>
      <c r="AX105" s="31">
        <f t="shared" si="41"/>
        <v>0</v>
      </c>
      <c r="AY105" s="38">
        <f t="shared" si="47"/>
        <v>-0.66666666666666663</v>
      </c>
      <c r="AZ105" s="38" t="str">
        <f t="shared" si="47"/>
        <v/>
      </c>
      <c r="BA105" s="38" t="str">
        <f t="shared" si="47"/>
        <v/>
      </c>
      <c r="BB105" s="38" t="str">
        <f t="shared" si="46"/>
        <v/>
      </c>
      <c r="BC105" s="38" t="str">
        <f t="shared" si="46"/>
        <v/>
      </c>
      <c r="BD105" s="38">
        <f t="shared" si="46"/>
        <v>-0.92351575042473921</v>
      </c>
      <c r="BE105" s="38" t="str">
        <f t="shared" si="34"/>
        <v/>
      </c>
      <c r="BF105" s="38" t="str">
        <f t="shared" si="34"/>
        <v/>
      </c>
      <c r="BG105" s="38" t="str">
        <f t="shared" si="34"/>
        <v/>
      </c>
      <c r="BH105" s="39" t="str">
        <f t="shared" si="34"/>
        <v/>
      </c>
      <c r="BI105" s="76" t="str">
        <f t="shared" si="34"/>
        <v/>
      </c>
      <c r="BJ105" s="40" t="str">
        <f t="shared" si="34"/>
        <v/>
      </c>
      <c r="BK105" s="116">
        <f t="shared" si="43"/>
        <v>24.535</v>
      </c>
      <c r="BL105" s="117" t="str">
        <f t="shared" si="43"/>
        <v/>
      </c>
      <c r="BM105" s="117" t="str">
        <f t="shared" si="43"/>
        <v/>
      </c>
      <c r="BN105" s="117" t="str">
        <f t="shared" si="43"/>
        <v/>
      </c>
      <c r="BO105" s="118" t="str">
        <f t="shared" si="43"/>
        <v/>
      </c>
      <c r="BP105" s="116">
        <f t="shared" si="44"/>
        <v>106.92833333333334</v>
      </c>
      <c r="BQ105" s="117" t="str">
        <f t="shared" si="44"/>
        <v/>
      </c>
      <c r="BR105" s="117" t="str">
        <f t="shared" si="44"/>
        <v/>
      </c>
      <c r="BS105" s="117" t="str">
        <f t="shared" si="44"/>
        <v/>
      </c>
      <c r="BT105" s="118" t="str">
        <f t="shared" si="44"/>
        <v/>
      </c>
      <c r="BU105" s="116">
        <f t="shared" si="45"/>
        <v>-82.393333333333345</v>
      </c>
      <c r="BV105" s="117" t="str">
        <f t="shared" si="45"/>
        <v/>
      </c>
      <c r="BW105" s="118" t="str">
        <f t="shared" si="45"/>
        <v/>
      </c>
      <c r="BX105" s="117" t="str">
        <f t="shared" si="45"/>
        <v/>
      </c>
      <c r="BY105" s="118" t="str">
        <f t="shared" si="45"/>
        <v/>
      </c>
    </row>
    <row r="106" spans="1:77" x14ac:dyDescent="0.2">
      <c r="A106" t="s">
        <v>46</v>
      </c>
      <c r="B106" t="s">
        <v>46</v>
      </c>
      <c r="C106" t="s">
        <v>70</v>
      </c>
      <c r="D106" t="s">
        <v>63</v>
      </c>
      <c r="E106" t="s">
        <v>66</v>
      </c>
      <c r="F106" s="4">
        <f t="shared" si="39"/>
        <v>46111</v>
      </c>
      <c r="G106" t="s">
        <v>36</v>
      </c>
      <c r="H106" s="28">
        <v>5</v>
      </c>
      <c r="I106" s="138">
        <v>0</v>
      </c>
      <c r="J106" s="138">
        <v>0</v>
      </c>
      <c r="K106" s="2">
        <v>0</v>
      </c>
      <c r="L106" s="2">
        <v>0</v>
      </c>
      <c r="M106" s="2">
        <v>680.65</v>
      </c>
      <c r="N106" s="2">
        <v>0</v>
      </c>
      <c r="O106" s="2">
        <v>0</v>
      </c>
      <c r="P106" s="2">
        <v>0</v>
      </c>
      <c r="Q106" s="29">
        <v>0</v>
      </c>
      <c r="R106" s="30">
        <f t="shared" si="35"/>
        <v>0</v>
      </c>
      <c r="S106" s="30">
        <f t="shared" si="36"/>
        <v>0</v>
      </c>
      <c r="T106" t="s">
        <v>49</v>
      </c>
      <c r="U106" t="s">
        <v>49</v>
      </c>
      <c r="V106" t="s">
        <v>70</v>
      </c>
      <c r="W106" t="s">
        <v>63</v>
      </c>
      <c r="X106" t="s">
        <v>66</v>
      </c>
      <c r="Y106" s="4">
        <f t="shared" si="40"/>
        <v>45747</v>
      </c>
      <c r="Z106" t="s">
        <v>36</v>
      </c>
      <c r="AA106" s="28">
        <v>7</v>
      </c>
      <c r="AB106" s="138">
        <v>0</v>
      </c>
      <c r="AC106" s="138">
        <v>0</v>
      </c>
      <c r="AD106" s="2">
        <v>0</v>
      </c>
      <c r="AE106" s="2">
        <v>0</v>
      </c>
      <c r="AF106" s="2">
        <v>1363.94</v>
      </c>
      <c r="AG106" s="2">
        <v>0</v>
      </c>
      <c r="AH106" s="2">
        <v>0</v>
      </c>
      <c r="AI106" s="2">
        <v>0</v>
      </c>
      <c r="AJ106" s="29">
        <v>0</v>
      </c>
      <c r="AK106" s="30">
        <f t="shared" si="37"/>
        <v>0</v>
      </c>
      <c r="AL106" s="30">
        <f t="shared" si="38"/>
        <v>0</v>
      </c>
      <c r="AM106" s="2">
        <f t="shared" si="42"/>
        <v>-2</v>
      </c>
      <c r="AN106" s="2">
        <f t="shared" si="42"/>
        <v>0</v>
      </c>
      <c r="AO106" s="2">
        <f t="shared" si="42"/>
        <v>0</v>
      </c>
      <c r="AP106" s="2">
        <f t="shared" si="41"/>
        <v>0</v>
      </c>
      <c r="AQ106" s="2">
        <f t="shared" si="41"/>
        <v>0</v>
      </c>
      <c r="AR106" s="2">
        <f t="shared" si="41"/>
        <v>-683.29000000000008</v>
      </c>
      <c r="AS106" s="2">
        <f t="shared" si="41"/>
        <v>0</v>
      </c>
      <c r="AT106" s="2">
        <f t="shared" si="41"/>
        <v>0</v>
      </c>
      <c r="AU106" s="2">
        <f t="shared" si="41"/>
        <v>0</v>
      </c>
      <c r="AV106" s="29">
        <f t="shared" si="41"/>
        <v>0</v>
      </c>
      <c r="AW106" s="30">
        <f t="shared" si="41"/>
        <v>0</v>
      </c>
      <c r="AX106" s="31">
        <f t="shared" si="41"/>
        <v>0</v>
      </c>
      <c r="AY106" s="38">
        <f t="shared" si="47"/>
        <v>-0.2857142857142857</v>
      </c>
      <c r="AZ106" s="38" t="str">
        <f t="shared" si="47"/>
        <v/>
      </c>
      <c r="BA106" s="38" t="str">
        <f t="shared" si="47"/>
        <v/>
      </c>
      <c r="BB106" s="38" t="str">
        <f t="shared" si="46"/>
        <v/>
      </c>
      <c r="BC106" s="38" t="str">
        <f t="shared" si="46"/>
        <v/>
      </c>
      <c r="BD106" s="38">
        <f t="shared" si="46"/>
        <v>-0.50096778450664992</v>
      </c>
      <c r="BE106" s="38" t="str">
        <f t="shared" si="34"/>
        <v/>
      </c>
      <c r="BF106" s="38" t="str">
        <f t="shared" si="34"/>
        <v/>
      </c>
      <c r="BG106" s="38" t="str">
        <f t="shared" si="34"/>
        <v/>
      </c>
      <c r="BH106" s="39" t="str">
        <f t="shared" si="34"/>
        <v/>
      </c>
      <c r="BI106" s="76" t="str">
        <f t="shared" si="34"/>
        <v/>
      </c>
      <c r="BJ106" s="40" t="str">
        <f t="shared" si="34"/>
        <v/>
      </c>
      <c r="BK106" s="119">
        <f t="shared" si="43"/>
        <v>136.13</v>
      </c>
      <c r="BL106" s="120" t="str">
        <f t="shared" si="43"/>
        <v/>
      </c>
      <c r="BM106" s="120" t="str">
        <f t="shared" si="43"/>
        <v/>
      </c>
      <c r="BN106" s="120" t="str">
        <f t="shared" si="43"/>
        <v/>
      </c>
      <c r="BO106" s="121" t="str">
        <f t="shared" si="43"/>
        <v/>
      </c>
      <c r="BP106" s="119">
        <f t="shared" si="44"/>
        <v>194.84857142857143</v>
      </c>
      <c r="BQ106" s="120" t="str">
        <f t="shared" si="44"/>
        <v/>
      </c>
      <c r="BR106" s="120" t="str">
        <f t="shared" si="44"/>
        <v/>
      </c>
      <c r="BS106" s="120" t="str">
        <f t="shared" si="44"/>
        <v/>
      </c>
      <c r="BT106" s="121" t="str">
        <f t="shared" si="44"/>
        <v/>
      </c>
      <c r="BU106" s="119">
        <f t="shared" si="45"/>
        <v>-58.718571428571437</v>
      </c>
      <c r="BV106" s="120" t="str">
        <f t="shared" si="45"/>
        <v/>
      </c>
      <c r="BW106" s="121" t="str">
        <f t="shared" si="45"/>
        <v/>
      </c>
      <c r="BX106" s="120" t="str">
        <f t="shared" si="45"/>
        <v/>
      </c>
      <c r="BY106" s="121" t="str">
        <f t="shared" si="45"/>
        <v/>
      </c>
    </row>
    <row r="107" spans="1:77" x14ac:dyDescent="0.2">
      <c r="A107" t="s">
        <v>46</v>
      </c>
      <c r="B107" t="s">
        <v>46</v>
      </c>
      <c r="C107" t="s">
        <v>70</v>
      </c>
      <c r="D107" t="s">
        <v>63</v>
      </c>
      <c r="E107" t="s">
        <v>66</v>
      </c>
      <c r="F107" s="4">
        <f t="shared" si="39"/>
        <v>46112</v>
      </c>
      <c r="G107" t="s">
        <v>37</v>
      </c>
      <c r="H107" s="28">
        <v>5</v>
      </c>
      <c r="I107" s="138">
        <v>1</v>
      </c>
      <c r="J107" s="138">
        <v>0</v>
      </c>
      <c r="K107" s="2">
        <v>0</v>
      </c>
      <c r="L107" s="2">
        <v>0</v>
      </c>
      <c r="M107" s="2">
        <v>541.67000000000007</v>
      </c>
      <c r="N107" s="2">
        <v>-211.76</v>
      </c>
      <c r="O107" s="2">
        <v>0</v>
      </c>
      <c r="P107" s="2">
        <v>0</v>
      </c>
      <c r="Q107" s="29">
        <v>0</v>
      </c>
      <c r="R107" s="30">
        <f t="shared" si="35"/>
        <v>1</v>
      </c>
      <c r="S107" s="30">
        <f t="shared" si="36"/>
        <v>-211.76</v>
      </c>
      <c r="T107" t="s">
        <v>49</v>
      </c>
      <c r="U107" t="s">
        <v>49</v>
      </c>
      <c r="V107" t="s">
        <v>70</v>
      </c>
      <c r="W107" t="s">
        <v>70</v>
      </c>
      <c r="X107" t="s">
        <v>66</v>
      </c>
      <c r="Y107" s="4">
        <f t="shared" si="40"/>
        <v>45748</v>
      </c>
      <c r="Z107" t="s">
        <v>37</v>
      </c>
      <c r="AA107" s="28">
        <v>7</v>
      </c>
      <c r="AB107" s="138">
        <v>0</v>
      </c>
      <c r="AC107" s="138">
        <v>0</v>
      </c>
      <c r="AD107" s="2">
        <v>0</v>
      </c>
      <c r="AE107" s="2">
        <v>0</v>
      </c>
      <c r="AF107" s="2">
        <v>721.57</v>
      </c>
      <c r="AG107" s="2">
        <v>0</v>
      </c>
      <c r="AH107" s="2">
        <v>0</v>
      </c>
      <c r="AI107" s="2">
        <v>0</v>
      </c>
      <c r="AJ107" s="29">
        <v>0</v>
      </c>
      <c r="AK107" s="30">
        <f t="shared" si="37"/>
        <v>0</v>
      </c>
      <c r="AL107" s="30">
        <f t="shared" si="38"/>
        <v>0</v>
      </c>
      <c r="AM107" s="2">
        <f t="shared" si="42"/>
        <v>-2</v>
      </c>
      <c r="AN107" s="2">
        <f t="shared" si="42"/>
        <v>1</v>
      </c>
      <c r="AO107" s="2">
        <f t="shared" si="42"/>
        <v>0</v>
      </c>
      <c r="AP107" s="2">
        <f t="shared" si="41"/>
        <v>0</v>
      </c>
      <c r="AQ107" s="2">
        <f t="shared" si="41"/>
        <v>0</v>
      </c>
      <c r="AR107" s="2">
        <f t="shared" si="41"/>
        <v>-179.89999999999998</v>
      </c>
      <c r="AS107" s="2">
        <f t="shared" si="41"/>
        <v>-211.76</v>
      </c>
      <c r="AT107" s="2">
        <f t="shared" si="41"/>
        <v>0</v>
      </c>
      <c r="AU107" s="2">
        <f t="shared" si="41"/>
        <v>0</v>
      </c>
      <c r="AV107" s="29">
        <f t="shared" si="41"/>
        <v>0</v>
      </c>
      <c r="AW107" s="30">
        <f t="shared" si="41"/>
        <v>1</v>
      </c>
      <c r="AX107" s="31">
        <f t="shared" si="41"/>
        <v>-211.76</v>
      </c>
      <c r="AY107" s="38">
        <f t="shared" si="47"/>
        <v>-0.2857142857142857</v>
      </c>
      <c r="AZ107" s="38" t="str">
        <f t="shared" si="47"/>
        <v/>
      </c>
      <c r="BA107" s="38" t="str">
        <f t="shared" si="47"/>
        <v/>
      </c>
      <c r="BB107" s="38" t="str">
        <f t="shared" si="46"/>
        <v/>
      </c>
      <c r="BC107" s="38" t="str">
        <f t="shared" si="46"/>
        <v/>
      </c>
      <c r="BD107" s="38">
        <f t="shared" si="46"/>
        <v>-0.24931746053743914</v>
      </c>
      <c r="BE107" s="38" t="str">
        <f t="shared" si="34"/>
        <v/>
      </c>
      <c r="BF107" s="38" t="str">
        <f t="shared" si="34"/>
        <v/>
      </c>
      <c r="BG107" s="38" t="str">
        <f t="shared" si="34"/>
        <v/>
      </c>
      <c r="BH107" s="39" t="str">
        <f t="shared" si="34"/>
        <v/>
      </c>
      <c r="BI107" s="76" t="str">
        <f t="shared" si="34"/>
        <v/>
      </c>
      <c r="BJ107" s="40" t="str">
        <f t="shared" si="34"/>
        <v/>
      </c>
      <c r="BK107" s="119">
        <f t="shared" si="43"/>
        <v>108.33400000000002</v>
      </c>
      <c r="BL107" s="120">
        <f t="shared" si="43"/>
        <v>-211.76</v>
      </c>
      <c r="BM107" s="120" t="str">
        <f t="shared" si="43"/>
        <v/>
      </c>
      <c r="BN107" s="120" t="str">
        <f t="shared" si="43"/>
        <v/>
      </c>
      <c r="BO107" s="121" t="str">
        <f t="shared" si="43"/>
        <v/>
      </c>
      <c r="BP107" s="119">
        <f t="shared" si="44"/>
        <v>103.08142857142857</v>
      </c>
      <c r="BQ107" s="120" t="str">
        <f t="shared" si="44"/>
        <v/>
      </c>
      <c r="BR107" s="120" t="str">
        <f t="shared" si="44"/>
        <v/>
      </c>
      <c r="BS107" s="120" t="str">
        <f t="shared" si="44"/>
        <v/>
      </c>
      <c r="BT107" s="121" t="str">
        <f t="shared" si="44"/>
        <v/>
      </c>
      <c r="BU107" s="119">
        <f t="shared" si="45"/>
        <v>5.2525714285714429</v>
      </c>
      <c r="BV107" s="120" t="str">
        <f t="shared" si="45"/>
        <v/>
      </c>
      <c r="BW107" s="121" t="str">
        <f t="shared" si="45"/>
        <v/>
      </c>
      <c r="BX107" s="120" t="str">
        <f t="shared" si="45"/>
        <v/>
      </c>
      <c r="BY107" s="121" t="str">
        <f t="shared" si="45"/>
        <v/>
      </c>
    </row>
    <row r="108" spans="1:77" x14ac:dyDescent="0.2">
      <c r="A108" t="s">
        <v>46</v>
      </c>
      <c r="B108" t="s">
        <v>46</v>
      </c>
      <c r="C108" t="s">
        <v>70</v>
      </c>
      <c r="D108" t="s">
        <v>70</v>
      </c>
      <c r="E108" t="s">
        <v>66</v>
      </c>
      <c r="F108" s="4">
        <f t="shared" si="39"/>
        <v>46113</v>
      </c>
      <c r="G108" t="s">
        <v>38</v>
      </c>
      <c r="H108" s="28">
        <v>8</v>
      </c>
      <c r="I108" s="138">
        <v>1</v>
      </c>
      <c r="J108" s="138">
        <v>0</v>
      </c>
      <c r="K108" s="2">
        <v>0</v>
      </c>
      <c r="L108" s="2">
        <v>0</v>
      </c>
      <c r="M108" s="2">
        <v>567.93000000000006</v>
      </c>
      <c r="N108" s="2">
        <v>64.930000000000007</v>
      </c>
      <c r="O108" s="2">
        <v>0</v>
      </c>
      <c r="P108" s="2">
        <v>0</v>
      </c>
      <c r="Q108" s="29">
        <v>0</v>
      </c>
      <c r="R108" s="30">
        <f t="shared" si="35"/>
        <v>1</v>
      </c>
      <c r="S108" s="30">
        <f t="shared" si="36"/>
        <v>64.930000000000007</v>
      </c>
      <c r="T108" t="s">
        <v>49</v>
      </c>
      <c r="U108" t="s">
        <v>49</v>
      </c>
      <c r="V108" t="s">
        <v>70</v>
      </c>
      <c r="W108" t="s">
        <v>70</v>
      </c>
      <c r="X108" t="s">
        <v>66</v>
      </c>
      <c r="Y108" s="4">
        <f t="shared" si="40"/>
        <v>45749</v>
      </c>
      <c r="Z108" t="s">
        <v>38</v>
      </c>
      <c r="AA108" s="28">
        <v>9</v>
      </c>
      <c r="AB108" s="138">
        <v>0</v>
      </c>
      <c r="AC108" s="138">
        <v>0</v>
      </c>
      <c r="AD108" s="2">
        <v>0</v>
      </c>
      <c r="AE108" s="2">
        <v>0</v>
      </c>
      <c r="AF108" s="2">
        <v>818.59</v>
      </c>
      <c r="AG108" s="2">
        <v>0</v>
      </c>
      <c r="AH108" s="2">
        <v>0</v>
      </c>
      <c r="AI108" s="2">
        <v>0</v>
      </c>
      <c r="AJ108" s="29">
        <v>0</v>
      </c>
      <c r="AK108" s="30">
        <f t="shared" si="37"/>
        <v>0</v>
      </c>
      <c r="AL108" s="30">
        <f t="shared" si="38"/>
        <v>0</v>
      </c>
      <c r="AM108" s="2">
        <f t="shared" si="42"/>
        <v>-1</v>
      </c>
      <c r="AN108" s="2">
        <f t="shared" si="42"/>
        <v>1</v>
      </c>
      <c r="AO108" s="2">
        <f t="shared" si="42"/>
        <v>0</v>
      </c>
      <c r="AP108" s="2">
        <f t="shared" si="41"/>
        <v>0</v>
      </c>
      <c r="AQ108" s="2">
        <f t="shared" si="41"/>
        <v>0</v>
      </c>
      <c r="AR108" s="2">
        <f t="shared" si="41"/>
        <v>-250.65999999999997</v>
      </c>
      <c r="AS108" s="2">
        <f t="shared" si="41"/>
        <v>64.930000000000007</v>
      </c>
      <c r="AT108" s="2">
        <f t="shared" si="41"/>
        <v>0</v>
      </c>
      <c r="AU108" s="2">
        <f t="shared" si="41"/>
        <v>0</v>
      </c>
      <c r="AV108" s="29">
        <f t="shared" si="41"/>
        <v>0</v>
      </c>
      <c r="AW108" s="30">
        <f t="shared" si="41"/>
        <v>1</v>
      </c>
      <c r="AX108" s="31">
        <f t="shared" si="41"/>
        <v>64.930000000000007</v>
      </c>
      <c r="AY108" s="38">
        <f t="shared" si="47"/>
        <v>-0.1111111111111111</v>
      </c>
      <c r="AZ108" s="38" t="str">
        <f t="shared" si="47"/>
        <v/>
      </c>
      <c r="BA108" s="38" t="str">
        <f t="shared" si="47"/>
        <v/>
      </c>
      <c r="BB108" s="38" t="str">
        <f t="shared" si="46"/>
        <v/>
      </c>
      <c r="BC108" s="38" t="str">
        <f t="shared" si="46"/>
        <v/>
      </c>
      <c r="BD108" s="38">
        <f t="shared" si="46"/>
        <v>-0.30620945772608993</v>
      </c>
      <c r="BE108" s="38" t="str">
        <f t="shared" si="34"/>
        <v/>
      </c>
      <c r="BF108" s="38" t="str">
        <f t="shared" si="34"/>
        <v/>
      </c>
      <c r="BG108" s="38" t="str">
        <f t="shared" si="34"/>
        <v/>
      </c>
      <c r="BH108" s="39" t="str">
        <f t="shared" si="34"/>
        <v/>
      </c>
      <c r="BI108" s="76" t="str">
        <f t="shared" si="34"/>
        <v/>
      </c>
      <c r="BJ108" s="40" t="str">
        <f t="shared" si="34"/>
        <v/>
      </c>
      <c r="BK108" s="119">
        <f t="shared" si="43"/>
        <v>70.991250000000008</v>
      </c>
      <c r="BL108" s="120">
        <f t="shared" si="43"/>
        <v>64.930000000000007</v>
      </c>
      <c r="BM108" s="120" t="str">
        <f t="shared" si="43"/>
        <v/>
      </c>
      <c r="BN108" s="120" t="str">
        <f t="shared" si="43"/>
        <v/>
      </c>
      <c r="BO108" s="121" t="str">
        <f t="shared" si="43"/>
        <v/>
      </c>
      <c r="BP108" s="119">
        <f t="shared" si="44"/>
        <v>90.954444444444448</v>
      </c>
      <c r="BQ108" s="120" t="str">
        <f t="shared" si="44"/>
        <v/>
      </c>
      <c r="BR108" s="120" t="str">
        <f t="shared" si="44"/>
        <v/>
      </c>
      <c r="BS108" s="120" t="str">
        <f t="shared" si="44"/>
        <v/>
      </c>
      <c r="BT108" s="121" t="str">
        <f t="shared" si="44"/>
        <v/>
      </c>
      <c r="BU108" s="119">
        <f t="shared" si="45"/>
        <v>-19.96319444444444</v>
      </c>
      <c r="BV108" s="120" t="str">
        <f t="shared" si="45"/>
        <v/>
      </c>
      <c r="BW108" s="121" t="str">
        <f t="shared" si="45"/>
        <v/>
      </c>
      <c r="BX108" s="120" t="str">
        <f t="shared" si="45"/>
        <v/>
      </c>
      <c r="BY108" s="121" t="str">
        <f t="shared" si="45"/>
        <v/>
      </c>
    </row>
    <row r="109" spans="1:77" x14ac:dyDescent="0.2">
      <c r="A109" t="s">
        <v>46</v>
      </c>
      <c r="B109" t="s">
        <v>46</v>
      </c>
      <c r="C109" t="s">
        <v>70</v>
      </c>
      <c r="D109" t="s">
        <v>70</v>
      </c>
      <c r="E109" t="s">
        <v>66</v>
      </c>
      <c r="F109" s="4">
        <f t="shared" si="39"/>
        <v>46114</v>
      </c>
      <c r="G109" t="s">
        <v>39</v>
      </c>
      <c r="H109" s="28">
        <v>12</v>
      </c>
      <c r="I109" s="138">
        <v>0</v>
      </c>
      <c r="J109" s="138">
        <v>0</v>
      </c>
      <c r="K109" s="2">
        <v>0</v>
      </c>
      <c r="L109" s="2">
        <v>0</v>
      </c>
      <c r="M109" s="2">
        <v>1021.34</v>
      </c>
      <c r="N109" s="2">
        <v>0</v>
      </c>
      <c r="O109" s="2">
        <v>0</v>
      </c>
      <c r="P109" s="2">
        <v>0</v>
      </c>
      <c r="Q109" s="29">
        <v>0</v>
      </c>
      <c r="R109" s="30">
        <f t="shared" si="35"/>
        <v>0</v>
      </c>
      <c r="S109" s="30">
        <f t="shared" si="36"/>
        <v>0</v>
      </c>
      <c r="T109" t="s">
        <v>49</v>
      </c>
      <c r="U109" t="s">
        <v>49</v>
      </c>
      <c r="V109" t="s">
        <v>70</v>
      </c>
      <c r="W109" t="s">
        <v>70</v>
      </c>
      <c r="X109" t="s">
        <v>66</v>
      </c>
      <c r="Y109" s="4">
        <f t="shared" si="40"/>
        <v>45750</v>
      </c>
      <c r="Z109" t="s">
        <v>39</v>
      </c>
      <c r="AA109" s="28">
        <v>12</v>
      </c>
      <c r="AB109" s="138">
        <v>0</v>
      </c>
      <c r="AC109" s="138">
        <v>0</v>
      </c>
      <c r="AD109" s="2">
        <v>0</v>
      </c>
      <c r="AE109" s="2">
        <v>0</v>
      </c>
      <c r="AF109" s="2">
        <v>1758.92</v>
      </c>
      <c r="AG109" s="2">
        <v>0</v>
      </c>
      <c r="AH109" s="2">
        <v>0</v>
      </c>
      <c r="AI109" s="2">
        <v>0</v>
      </c>
      <c r="AJ109" s="29">
        <v>0</v>
      </c>
      <c r="AK109" s="30">
        <f t="shared" si="37"/>
        <v>0</v>
      </c>
      <c r="AL109" s="30">
        <f t="shared" si="38"/>
        <v>0</v>
      </c>
      <c r="AM109" s="2">
        <f t="shared" si="42"/>
        <v>0</v>
      </c>
      <c r="AN109" s="2">
        <f t="shared" si="42"/>
        <v>0</v>
      </c>
      <c r="AO109" s="2">
        <f t="shared" si="42"/>
        <v>0</v>
      </c>
      <c r="AP109" s="2">
        <f t="shared" si="41"/>
        <v>0</v>
      </c>
      <c r="AQ109" s="2">
        <f t="shared" si="41"/>
        <v>0</v>
      </c>
      <c r="AR109" s="2">
        <f t="shared" si="41"/>
        <v>-737.58</v>
      </c>
      <c r="AS109" s="2">
        <f t="shared" si="41"/>
        <v>0</v>
      </c>
      <c r="AT109" s="2">
        <f t="shared" si="41"/>
        <v>0</v>
      </c>
      <c r="AU109" s="2">
        <f t="shared" si="41"/>
        <v>0</v>
      </c>
      <c r="AV109" s="29">
        <f t="shared" si="41"/>
        <v>0</v>
      </c>
      <c r="AW109" s="30">
        <f t="shared" si="41"/>
        <v>0</v>
      </c>
      <c r="AX109" s="31">
        <f t="shared" si="41"/>
        <v>0</v>
      </c>
      <c r="AY109" s="38">
        <f t="shared" si="47"/>
        <v>0</v>
      </c>
      <c r="AZ109" s="38" t="str">
        <f t="shared" si="47"/>
        <v/>
      </c>
      <c r="BA109" s="38" t="str">
        <f t="shared" si="47"/>
        <v/>
      </c>
      <c r="BB109" s="38" t="str">
        <f t="shared" si="46"/>
        <v/>
      </c>
      <c r="BC109" s="38" t="str">
        <f t="shared" si="46"/>
        <v/>
      </c>
      <c r="BD109" s="38">
        <f t="shared" si="46"/>
        <v>-0.41933686580401608</v>
      </c>
      <c r="BE109" s="38" t="str">
        <f t="shared" si="34"/>
        <v/>
      </c>
      <c r="BF109" s="38" t="str">
        <f t="shared" si="34"/>
        <v/>
      </c>
      <c r="BG109" s="38" t="str">
        <f t="shared" si="34"/>
        <v/>
      </c>
      <c r="BH109" s="39" t="str">
        <f t="shared" si="34"/>
        <v/>
      </c>
      <c r="BI109" s="76" t="str">
        <f t="shared" si="34"/>
        <v/>
      </c>
      <c r="BJ109" s="40" t="str">
        <f t="shared" si="34"/>
        <v/>
      </c>
      <c r="BK109" s="119">
        <f t="shared" si="43"/>
        <v>85.111666666666665</v>
      </c>
      <c r="BL109" s="120" t="str">
        <f t="shared" si="43"/>
        <v/>
      </c>
      <c r="BM109" s="120" t="str">
        <f t="shared" si="43"/>
        <v/>
      </c>
      <c r="BN109" s="120" t="str">
        <f t="shared" si="43"/>
        <v/>
      </c>
      <c r="BO109" s="121" t="str">
        <f t="shared" si="43"/>
        <v/>
      </c>
      <c r="BP109" s="119">
        <f t="shared" si="44"/>
        <v>146.57666666666668</v>
      </c>
      <c r="BQ109" s="120" t="str">
        <f t="shared" si="44"/>
        <v/>
      </c>
      <c r="BR109" s="120" t="str">
        <f t="shared" si="44"/>
        <v/>
      </c>
      <c r="BS109" s="120" t="str">
        <f t="shared" si="44"/>
        <v/>
      </c>
      <c r="BT109" s="121" t="str">
        <f t="shared" si="44"/>
        <v/>
      </c>
      <c r="BU109" s="119">
        <f t="shared" si="45"/>
        <v>-61.465000000000018</v>
      </c>
      <c r="BV109" s="120" t="str">
        <f t="shared" si="45"/>
        <v/>
      </c>
      <c r="BW109" s="121" t="str">
        <f t="shared" si="45"/>
        <v/>
      </c>
      <c r="BX109" s="120" t="str">
        <f t="shared" si="45"/>
        <v/>
      </c>
      <c r="BY109" s="121" t="str">
        <f t="shared" si="45"/>
        <v/>
      </c>
    </row>
    <row r="110" spans="1:77" x14ac:dyDescent="0.2">
      <c r="A110" t="s">
        <v>46</v>
      </c>
      <c r="B110" t="s">
        <v>46</v>
      </c>
      <c r="C110" t="s">
        <v>70</v>
      </c>
      <c r="D110" t="s">
        <v>70</v>
      </c>
      <c r="E110" t="s">
        <v>66</v>
      </c>
      <c r="F110" s="4">
        <f t="shared" si="39"/>
        <v>46115</v>
      </c>
      <c r="G110" t="s">
        <v>40</v>
      </c>
      <c r="H110" s="28">
        <v>7</v>
      </c>
      <c r="I110" s="138">
        <v>0</v>
      </c>
      <c r="J110" s="138">
        <v>0</v>
      </c>
      <c r="K110" s="2">
        <v>0</v>
      </c>
      <c r="L110" s="2">
        <v>0</v>
      </c>
      <c r="M110" s="2">
        <v>939.88</v>
      </c>
      <c r="N110" s="2">
        <v>0</v>
      </c>
      <c r="O110" s="2">
        <v>0</v>
      </c>
      <c r="P110" s="2">
        <v>0</v>
      </c>
      <c r="Q110" s="29">
        <v>0</v>
      </c>
      <c r="R110" s="30">
        <f t="shared" si="35"/>
        <v>0</v>
      </c>
      <c r="S110" s="30">
        <f t="shared" si="36"/>
        <v>0</v>
      </c>
      <c r="T110" t="s">
        <v>49</v>
      </c>
      <c r="U110" t="s">
        <v>49</v>
      </c>
      <c r="V110" t="s">
        <v>70</v>
      </c>
      <c r="W110" t="s">
        <v>70</v>
      </c>
      <c r="X110" t="s">
        <v>66</v>
      </c>
      <c r="Y110" s="4">
        <f t="shared" si="40"/>
        <v>45751</v>
      </c>
      <c r="Z110" t="s">
        <v>40</v>
      </c>
      <c r="AA110" s="28">
        <v>13</v>
      </c>
      <c r="AB110" s="138">
        <v>0</v>
      </c>
      <c r="AC110" s="138">
        <v>0</v>
      </c>
      <c r="AD110" s="2">
        <v>0</v>
      </c>
      <c r="AE110" s="2">
        <v>0</v>
      </c>
      <c r="AF110" s="2">
        <v>2208.46</v>
      </c>
      <c r="AG110" s="2">
        <v>0</v>
      </c>
      <c r="AH110" s="2">
        <v>0</v>
      </c>
      <c r="AI110" s="2">
        <v>0</v>
      </c>
      <c r="AJ110" s="29">
        <v>0</v>
      </c>
      <c r="AK110" s="30">
        <f t="shared" si="37"/>
        <v>0</v>
      </c>
      <c r="AL110" s="30">
        <f t="shared" si="38"/>
        <v>0</v>
      </c>
      <c r="AM110" s="2">
        <f t="shared" si="42"/>
        <v>-6</v>
      </c>
      <c r="AN110" s="2">
        <f t="shared" si="42"/>
        <v>0</v>
      </c>
      <c r="AO110" s="2">
        <f t="shared" si="42"/>
        <v>0</v>
      </c>
      <c r="AP110" s="2">
        <f t="shared" si="41"/>
        <v>0</v>
      </c>
      <c r="AQ110" s="2">
        <f t="shared" si="41"/>
        <v>0</v>
      </c>
      <c r="AR110" s="2">
        <f t="shared" si="41"/>
        <v>-1268.58</v>
      </c>
      <c r="AS110" s="2">
        <f t="shared" si="41"/>
        <v>0</v>
      </c>
      <c r="AT110" s="2">
        <f t="shared" si="41"/>
        <v>0</v>
      </c>
      <c r="AU110" s="2">
        <f t="shared" si="41"/>
        <v>0</v>
      </c>
      <c r="AV110" s="29">
        <f t="shared" si="41"/>
        <v>0</v>
      </c>
      <c r="AW110" s="30">
        <f t="shared" si="41"/>
        <v>0</v>
      </c>
      <c r="AX110" s="31">
        <f t="shared" si="41"/>
        <v>0</v>
      </c>
      <c r="AY110" s="38">
        <f t="shared" si="47"/>
        <v>-0.46153846153846156</v>
      </c>
      <c r="AZ110" s="38" t="str">
        <f t="shared" si="47"/>
        <v/>
      </c>
      <c r="BA110" s="38" t="str">
        <f t="shared" si="47"/>
        <v/>
      </c>
      <c r="BB110" s="38" t="str">
        <f t="shared" si="46"/>
        <v/>
      </c>
      <c r="BC110" s="38" t="str">
        <f t="shared" si="46"/>
        <v/>
      </c>
      <c r="BD110" s="38">
        <f t="shared" si="46"/>
        <v>-0.5744183729838892</v>
      </c>
      <c r="BE110" s="38" t="str">
        <f t="shared" si="34"/>
        <v/>
      </c>
      <c r="BF110" s="38" t="str">
        <f t="shared" si="34"/>
        <v/>
      </c>
      <c r="BG110" s="38" t="str">
        <f t="shared" si="34"/>
        <v/>
      </c>
      <c r="BH110" s="39" t="str">
        <f t="shared" si="34"/>
        <v/>
      </c>
      <c r="BI110" s="76" t="str">
        <f t="shared" si="34"/>
        <v/>
      </c>
      <c r="BJ110" s="40" t="str">
        <f t="shared" si="34"/>
        <v/>
      </c>
      <c r="BK110" s="119">
        <f t="shared" si="43"/>
        <v>134.26857142857142</v>
      </c>
      <c r="BL110" s="120" t="str">
        <f t="shared" si="43"/>
        <v/>
      </c>
      <c r="BM110" s="120" t="str">
        <f t="shared" si="43"/>
        <v/>
      </c>
      <c r="BN110" s="120" t="str">
        <f t="shared" si="43"/>
        <v/>
      </c>
      <c r="BO110" s="121" t="str">
        <f t="shared" si="43"/>
        <v/>
      </c>
      <c r="BP110" s="119">
        <f t="shared" si="44"/>
        <v>169.88153846153847</v>
      </c>
      <c r="BQ110" s="120" t="str">
        <f t="shared" si="44"/>
        <v/>
      </c>
      <c r="BR110" s="120" t="str">
        <f t="shared" si="44"/>
        <v/>
      </c>
      <c r="BS110" s="120" t="str">
        <f t="shared" si="44"/>
        <v/>
      </c>
      <c r="BT110" s="121" t="str">
        <f t="shared" si="44"/>
        <v/>
      </c>
      <c r="BU110" s="119">
        <f t="shared" si="45"/>
        <v>-35.612967032967049</v>
      </c>
      <c r="BV110" s="120" t="str">
        <f t="shared" si="45"/>
        <v/>
      </c>
      <c r="BW110" s="121" t="str">
        <f t="shared" si="45"/>
        <v/>
      </c>
      <c r="BX110" s="120" t="str">
        <f t="shared" si="45"/>
        <v/>
      </c>
      <c r="BY110" s="121" t="str">
        <f t="shared" si="45"/>
        <v/>
      </c>
    </row>
    <row r="111" spans="1:77" ht="13.5" thickBot="1" x14ac:dyDescent="0.25">
      <c r="A111" t="s">
        <v>46</v>
      </c>
      <c r="B111" t="s">
        <v>46</v>
      </c>
      <c r="C111" t="s">
        <v>70</v>
      </c>
      <c r="D111" t="s">
        <v>70</v>
      </c>
      <c r="E111" t="s">
        <v>66</v>
      </c>
      <c r="F111" s="59">
        <f t="shared" si="39"/>
        <v>46116</v>
      </c>
      <c r="G111" s="42" t="s">
        <v>41</v>
      </c>
      <c r="H111" s="43">
        <v>6</v>
      </c>
      <c r="I111" s="44">
        <v>0</v>
      </c>
      <c r="J111" s="44">
        <v>0</v>
      </c>
      <c r="K111" s="44">
        <v>0</v>
      </c>
      <c r="L111" s="44">
        <v>0</v>
      </c>
      <c r="M111" s="44">
        <v>835.02</v>
      </c>
      <c r="N111" s="44">
        <v>0</v>
      </c>
      <c r="O111" s="44">
        <v>0</v>
      </c>
      <c r="P111" s="44">
        <v>0</v>
      </c>
      <c r="Q111" s="45">
        <v>0</v>
      </c>
      <c r="R111" s="46">
        <f t="shared" si="35"/>
        <v>0</v>
      </c>
      <c r="S111" s="46">
        <f t="shared" si="36"/>
        <v>0</v>
      </c>
      <c r="T111" t="s">
        <v>49</v>
      </c>
      <c r="U111" t="s">
        <v>49</v>
      </c>
      <c r="V111" t="s">
        <v>70</v>
      </c>
      <c r="W111" t="s">
        <v>70</v>
      </c>
      <c r="X111" t="s">
        <v>66</v>
      </c>
      <c r="Y111" s="59">
        <f t="shared" si="40"/>
        <v>45752</v>
      </c>
      <c r="Z111" s="42" t="s">
        <v>41</v>
      </c>
      <c r="AA111" s="43">
        <v>10</v>
      </c>
      <c r="AB111" s="44">
        <v>0</v>
      </c>
      <c r="AC111" s="44">
        <v>0</v>
      </c>
      <c r="AD111" s="44">
        <v>0</v>
      </c>
      <c r="AE111" s="44">
        <v>0</v>
      </c>
      <c r="AF111" s="44">
        <v>1035.6500000000001</v>
      </c>
      <c r="AG111" s="44">
        <v>0</v>
      </c>
      <c r="AH111" s="44">
        <v>0</v>
      </c>
      <c r="AI111" s="44">
        <v>0</v>
      </c>
      <c r="AJ111" s="45">
        <v>0</v>
      </c>
      <c r="AK111" s="46">
        <f t="shared" si="37"/>
        <v>0</v>
      </c>
      <c r="AL111" s="46">
        <f t="shared" si="38"/>
        <v>0</v>
      </c>
      <c r="AM111" s="44">
        <f t="shared" si="42"/>
        <v>-4</v>
      </c>
      <c r="AN111" s="44">
        <f t="shared" si="42"/>
        <v>0</v>
      </c>
      <c r="AO111" s="44">
        <f t="shared" si="42"/>
        <v>0</v>
      </c>
      <c r="AP111" s="44">
        <f t="shared" si="41"/>
        <v>0</v>
      </c>
      <c r="AQ111" s="44">
        <f t="shared" si="41"/>
        <v>0</v>
      </c>
      <c r="AR111" s="44">
        <f t="shared" si="41"/>
        <v>-200.63000000000011</v>
      </c>
      <c r="AS111" s="44">
        <f t="shared" si="41"/>
        <v>0</v>
      </c>
      <c r="AT111" s="44">
        <f t="shared" si="41"/>
        <v>0</v>
      </c>
      <c r="AU111" s="44">
        <f t="shared" si="41"/>
        <v>0</v>
      </c>
      <c r="AV111" s="45">
        <f t="shared" si="41"/>
        <v>0</v>
      </c>
      <c r="AW111" s="46">
        <f t="shared" si="41"/>
        <v>0</v>
      </c>
      <c r="AX111" s="47">
        <f t="shared" si="41"/>
        <v>0</v>
      </c>
      <c r="AY111" s="56">
        <f t="shared" si="47"/>
        <v>-0.4</v>
      </c>
      <c r="AZ111" s="56" t="str">
        <f t="shared" si="47"/>
        <v/>
      </c>
      <c r="BA111" s="56" t="str">
        <f t="shared" si="47"/>
        <v/>
      </c>
      <c r="BB111" s="56" t="str">
        <f t="shared" si="46"/>
        <v/>
      </c>
      <c r="BC111" s="56" t="str">
        <f t="shared" si="46"/>
        <v/>
      </c>
      <c r="BD111" s="56">
        <f t="shared" si="46"/>
        <v>-0.19372374837058862</v>
      </c>
      <c r="BE111" s="56" t="str">
        <f t="shared" si="34"/>
        <v/>
      </c>
      <c r="BF111" s="56" t="str">
        <f t="shared" si="34"/>
        <v/>
      </c>
      <c r="BG111" s="56" t="str">
        <f t="shared" si="34"/>
        <v/>
      </c>
      <c r="BH111" s="57" t="str">
        <f t="shared" si="34"/>
        <v/>
      </c>
      <c r="BI111" s="81" t="str">
        <f t="shared" si="34"/>
        <v/>
      </c>
      <c r="BJ111" s="58" t="str">
        <f t="shared" si="34"/>
        <v/>
      </c>
      <c r="BK111" s="122">
        <f t="shared" si="43"/>
        <v>139.16999999999999</v>
      </c>
      <c r="BL111" s="123" t="str">
        <f t="shared" si="43"/>
        <v/>
      </c>
      <c r="BM111" s="123" t="str">
        <f t="shared" si="43"/>
        <v/>
      </c>
      <c r="BN111" s="123" t="str">
        <f t="shared" si="43"/>
        <v/>
      </c>
      <c r="BO111" s="124" t="str">
        <f t="shared" si="43"/>
        <v/>
      </c>
      <c r="BP111" s="122">
        <f t="shared" si="44"/>
        <v>103.56500000000001</v>
      </c>
      <c r="BQ111" s="123" t="str">
        <f t="shared" si="44"/>
        <v/>
      </c>
      <c r="BR111" s="123" t="str">
        <f t="shared" si="44"/>
        <v/>
      </c>
      <c r="BS111" s="123" t="str">
        <f t="shared" si="44"/>
        <v/>
      </c>
      <c r="BT111" s="124" t="str">
        <f t="shared" si="44"/>
        <v/>
      </c>
      <c r="BU111" s="122">
        <f t="shared" si="45"/>
        <v>35.604999999999976</v>
      </c>
      <c r="BV111" s="123" t="str">
        <f t="shared" si="45"/>
        <v/>
      </c>
      <c r="BW111" s="124" t="str">
        <f t="shared" si="45"/>
        <v/>
      </c>
      <c r="BX111" s="123" t="str">
        <f t="shared" si="45"/>
        <v/>
      </c>
      <c r="BY111" s="124" t="str">
        <f t="shared" si="45"/>
        <v/>
      </c>
    </row>
    <row r="112" spans="1:77" x14ac:dyDescent="0.2">
      <c r="A112" t="s">
        <v>46</v>
      </c>
      <c r="B112" t="s">
        <v>46</v>
      </c>
      <c r="C112" t="s">
        <v>70</v>
      </c>
      <c r="D112" t="s">
        <v>70</v>
      </c>
      <c r="E112" t="s">
        <v>67</v>
      </c>
      <c r="F112" s="4">
        <f t="shared" si="39"/>
        <v>46117</v>
      </c>
      <c r="G112" t="s">
        <v>35</v>
      </c>
      <c r="H112" s="28">
        <v>3</v>
      </c>
      <c r="I112" s="138">
        <v>0</v>
      </c>
      <c r="J112" s="138">
        <v>0</v>
      </c>
      <c r="K112" s="2">
        <v>0</v>
      </c>
      <c r="L112" s="2">
        <v>0</v>
      </c>
      <c r="M112" s="2">
        <v>318.93</v>
      </c>
      <c r="N112" s="2">
        <v>0</v>
      </c>
      <c r="O112" s="2">
        <v>0</v>
      </c>
      <c r="P112" s="2">
        <v>0</v>
      </c>
      <c r="Q112" s="29">
        <v>0</v>
      </c>
      <c r="R112" s="30">
        <f t="shared" si="35"/>
        <v>0</v>
      </c>
      <c r="S112" s="30">
        <f t="shared" si="36"/>
        <v>0</v>
      </c>
      <c r="T112" t="s">
        <v>49</v>
      </c>
      <c r="U112" t="s">
        <v>49</v>
      </c>
      <c r="V112" t="s">
        <v>70</v>
      </c>
      <c r="W112" t="s">
        <v>70</v>
      </c>
      <c r="X112" t="s">
        <v>67</v>
      </c>
      <c r="Y112" s="4">
        <f t="shared" si="40"/>
        <v>45753</v>
      </c>
      <c r="Z112" t="s">
        <v>35</v>
      </c>
      <c r="AA112" s="28">
        <v>4</v>
      </c>
      <c r="AB112" s="138">
        <v>0</v>
      </c>
      <c r="AC112" s="138">
        <v>0</v>
      </c>
      <c r="AD112" s="2">
        <v>0</v>
      </c>
      <c r="AE112" s="2">
        <v>0</v>
      </c>
      <c r="AF112" s="2">
        <v>658.04</v>
      </c>
      <c r="AG112" s="2">
        <v>0</v>
      </c>
      <c r="AH112" s="2">
        <v>0</v>
      </c>
      <c r="AI112" s="2">
        <v>0</v>
      </c>
      <c r="AJ112" s="29">
        <v>0</v>
      </c>
      <c r="AK112" s="30">
        <f t="shared" si="37"/>
        <v>0</v>
      </c>
      <c r="AL112" s="30">
        <f t="shared" si="38"/>
        <v>0</v>
      </c>
      <c r="AM112" s="2">
        <f t="shared" si="42"/>
        <v>-1</v>
      </c>
      <c r="AN112" s="2">
        <f t="shared" si="42"/>
        <v>0</v>
      </c>
      <c r="AO112" s="2">
        <f t="shared" si="42"/>
        <v>0</v>
      </c>
      <c r="AP112" s="2">
        <f t="shared" si="41"/>
        <v>0</v>
      </c>
      <c r="AQ112" s="2">
        <f t="shared" si="41"/>
        <v>0</v>
      </c>
      <c r="AR112" s="2">
        <f t="shared" si="41"/>
        <v>-339.10999999999996</v>
      </c>
      <c r="AS112" s="2">
        <f t="shared" si="41"/>
        <v>0</v>
      </c>
      <c r="AT112" s="2">
        <f t="shared" si="41"/>
        <v>0</v>
      </c>
      <c r="AU112" s="2">
        <f t="shared" si="41"/>
        <v>0</v>
      </c>
      <c r="AV112" s="29">
        <f t="shared" si="41"/>
        <v>0</v>
      </c>
      <c r="AW112" s="30">
        <f t="shared" si="41"/>
        <v>0</v>
      </c>
      <c r="AX112" s="31">
        <f t="shared" si="41"/>
        <v>0</v>
      </c>
      <c r="AY112" s="38">
        <f t="shared" si="47"/>
        <v>-0.25</v>
      </c>
      <c r="AZ112" s="38" t="str">
        <f t="shared" si="47"/>
        <v/>
      </c>
      <c r="BA112" s="38" t="str">
        <f t="shared" si="47"/>
        <v/>
      </c>
      <c r="BB112" s="38" t="str">
        <f t="shared" si="46"/>
        <v/>
      </c>
      <c r="BC112" s="38" t="str">
        <f t="shared" si="46"/>
        <v/>
      </c>
      <c r="BD112" s="38">
        <f t="shared" si="46"/>
        <v>-0.51533341438210445</v>
      </c>
      <c r="BE112" s="38" t="str">
        <f t="shared" si="34"/>
        <v/>
      </c>
      <c r="BF112" s="38" t="str">
        <f t="shared" si="34"/>
        <v/>
      </c>
      <c r="BG112" s="38" t="str">
        <f t="shared" si="34"/>
        <v/>
      </c>
      <c r="BH112" s="39" t="str">
        <f t="shared" si="34"/>
        <v/>
      </c>
      <c r="BI112" s="76" t="str">
        <f t="shared" si="34"/>
        <v/>
      </c>
      <c r="BJ112" s="40" t="str">
        <f t="shared" si="34"/>
        <v/>
      </c>
      <c r="BK112" s="116">
        <f t="shared" si="43"/>
        <v>106.31</v>
      </c>
      <c r="BL112" s="117" t="str">
        <f t="shared" si="43"/>
        <v/>
      </c>
      <c r="BM112" s="117" t="str">
        <f t="shared" si="43"/>
        <v/>
      </c>
      <c r="BN112" s="117" t="str">
        <f t="shared" si="43"/>
        <v/>
      </c>
      <c r="BO112" s="118" t="str">
        <f t="shared" si="43"/>
        <v/>
      </c>
      <c r="BP112" s="116">
        <f t="shared" si="44"/>
        <v>164.51</v>
      </c>
      <c r="BQ112" s="117" t="str">
        <f t="shared" si="44"/>
        <v/>
      </c>
      <c r="BR112" s="117" t="str">
        <f t="shared" si="44"/>
        <v/>
      </c>
      <c r="BS112" s="117" t="str">
        <f t="shared" si="44"/>
        <v/>
      </c>
      <c r="BT112" s="118" t="str">
        <f t="shared" si="44"/>
        <v/>
      </c>
      <c r="BU112" s="116">
        <f t="shared" si="45"/>
        <v>-58.199999999999989</v>
      </c>
      <c r="BV112" s="117" t="str">
        <f t="shared" si="45"/>
        <v/>
      </c>
      <c r="BW112" s="118" t="str">
        <f t="shared" si="45"/>
        <v/>
      </c>
      <c r="BX112" s="117" t="str">
        <f t="shared" si="45"/>
        <v/>
      </c>
      <c r="BY112" s="118" t="str">
        <f t="shared" si="45"/>
        <v/>
      </c>
    </row>
    <row r="113" spans="1:77" x14ac:dyDescent="0.2">
      <c r="A113" t="s">
        <v>46</v>
      </c>
      <c r="B113" t="s">
        <v>46</v>
      </c>
      <c r="C113" t="s">
        <v>70</v>
      </c>
      <c r="D113" t="s">
        <v>70</v>
      </c>
      <c r="E113" t="s">
        <v>67</v>
      </c>
      <c r="F113" s="4">
        <f t="shared" si="39"/>
        <v>46118</v>
      </c>
      <c r="G113" t="s">
        <v>36</v>
      </c>
      <c r="H113" s="28">
        <v>3</v>
      </c>
      <c r="I113" s="138">
        <v>0</v>
      </c>
      <c r="J113" s="138">
        <v>0</v>
      </c>
      <c r="K113" s="2">
        <v>0</v>
      </c>
      <c r="L113" s="2">
        <v>0</v>
      </c>
      <c r="M113" s="2">
        <v>320.18</v>
      </c>
      <c r="N113" s="2">
        <v>0</v>
      </c>
      <c r="O113" s="2">
        <v>0</v>
      </c>
      <c r="P113" s="2">
        <v>0</v>
      </c>
      <c r="Q113" s="29">
        <v>0</v>
      </c>
      <c r="R113" s="30">
        <f t="shared" si="35"/>
        <v>0</v>
      </c>
      <c r="S113" s="30">
        <f t="shared" si="36"/>
        <v>0</v>
      </c>
      <c r="T113" t="s">
        <v>49</v>
      </c>
      <c r="U113" t="s">
        <v>49</v>
      </c>
      <c r="V113" t="s">
        <v>70</v>
      </c>
      <c r="W113" t="s">
        <v>70</v>
      </c>
      <c r="X113" t="s">
        <v>67</v>
      </c>
      <c r="Y113" s="4">
        <f t="shared" si="40"/>
        <v>45754</v>
      </c>
      <c r="Z113" t="s">
        <v>36</v>
      </c>
      <c r="AA113" s="28">
        <v>6</v>
      </c>
      <c r="AB113" s="138">
        <v>0</v>
      </c>
      <c r="AC113" s="138">
        <v>0</v>
      </c>
      <c r="AD113" s="2">
        <v>0</v>
      </c>
      <c r="AE113" s="2">
        <v>0</v>
      </c>
      <c r="AF113" s="2">
        <v>1055.23</v>
      </c>
      <c r="AG113" s="2">
        <v>0</v>
      </c>
      <c r="AH113" s="2">
        <v>0</v>
      </c>
      <c r="AI113" s="2">
        <v>0</v>
      </c>
      <c r="AJ113" s="29">
        <v>0</v>
      </c>
      <c r="AK113" s="30">
        <f t="shared" si="37"/>
        <v>0</v>
      </c>
      <c r="AL113" s="30">
        <f t="shared" si="38"/>
        <v>0</v>
      </c>
      <c r="AM113" s="2">
        <f t="shared" si="42"/>
        <v>-3</v>
      </c>
      <c r="AN113" s="2">
        <f t="shared" si="42"/>
        <v>0</v>
      </c>
      <c r="AO113" s="2">
        <f t="shared" si="42"/>
        <v>0</v>
      </c>
      <c r="AP113" s="2">
        <f t="shared" si="41"/>
        <v>0</v>
      </c>
      <c r="AQ113" s="2">
        <f t="shared" si="41"/>
        <v>0</v>
      </c>
      <c r="AR113" s="2">
        <f t="shared" si="41"/>
        <v>-735.05</v>
      </c>
      <c r="AS113" s="2">
        <f t="shared" si="41"/>
        <v>0</v>
      </c>
      <c r="AT113" s="2">
        <f t="shared" si="41"/>
        <v>0</v>
      </c>
      <c r="AU113" s="2">
        <f t="shared" si="41"/>
        <v>0</v>
      </c>
      <c r="AV113" s="29">
        <f t="shared" si="41"/>
        <v>0</v>
      </c>
      <c r="AW113" s="30">
        <f t="shared" si="41"/>
        <v>0</v>
      </c>
      <c r="AX113" s="31">
        <f t="shared" si="41"/>
        <v>0</v>
      </c>
      <c r="AY113" s="38">
        <f t="shared" si="47"/>
        <v>-0.5</v>
      </c>
      <c r="AZ113" s="38" t="str">
        <f t="shared" si="47"/>
        <v/>
      </c>
      <c r="BA113" s="38" t="str">
        <f t="shared" si="47"/>
        <v/>
      </c>
      <c r="BB113" s="38" t="str">
        <f t="shared" si="46"/>
        <v/>
      </c>
      <c r="BC113" s="38" t="str">
        <f t="shared" si="46"/>
        <v/>
      </c>
      <c r="BD113" s="38">
        <f t="shared" si="46"/>
        <v>-0.69657799721387748</v>
      </c>
      <c r="BE113" s="38" t="str">
        <f t="shared" si="34"/>
        <v/>
      </c>
      <c r="BF113" s="38" t="str">
        <f t="shared" si="34"/>
        <v/>
      </c>
      <c r="BG113" s="38" t="str">
        <f t="shared" si="34"/>
        <v/>
      </c>
      <c r="BH113" s="39" t="str">
        <f t="shared" si="34"/>
        <v/>
      </c>
      <c r="BI113" s="76" t="str">
        <f t="shared" si="34"/>
        <v/>
      </c>
      <c r="BJ113" s="40" t="str">
        <f t="shared" si="34"/>
        <v/>
      </c>
      <c r="BK113" s="119">
        <f t="shared" si="43"/>
        <v>106.72666666666667</v>
      </c>
      <c r="BL113" s="120" t="str">
        <f t="shared" si="43"/>
        <v/>
      </c>
      <c r="BM113" s="120" t="str">
        <f t="shared" si="43"/>
        <v/>
      </c>
      <c r="BN113" s="120" t="str">
        <f t="shared" si="43"/>
        <v/>
      </c>
      <c r="BO113" s="121" t="str">
        <f t="shared" si="43"/>
        <v/>
      </c>
      <c r="BP113" s="119">
        <f t="shared" si="44"/>
        <v>175.87166666666667</v>
      </c>
      <c r="BQ113" s="120" t="str">
        <f t="shared" si="44"/>
        <v/>
      </c>
      <c r="BR113" s="120" t="str">
        <f t="shared" si="44"/>
        <v/>
      </c>
      <c r="BS113" s="120" t="str">
        <f t="shared" si="44"/>
        <v/>
      </c>
      <c r="BT113" s="121" t="str">
        <f t="shared" si="44"/>
        <v/>
      </c>
      <c r="BU113" s="119">
        <f t="shared" si="45"/>
        <v>-69.144999999999996</v>
      </c>
      <c r="BV113" s="120" t="str">
        <f t="shared" si="45"/>
        <v/>
      </c>
      <c r="BW113" s="121" t="str">
        <f t="shared" si="45"/>
        <v/>
      </c>
      <c r="BX113" s="120" t="str">
        <f t="shared" si="45"/>
        <v/>
      </c>
      <c r="BY113" s="121" t="str">
        <f t="shared" si="45"/>
        <v/>
      </c>
    </row>
    <row r="114" spans="1:77" x14ac:dyDescent="0.2">
      <c r="A114" t="s">
        <v>46</v>
      </c>
      <c r="B114" t="s">
        <v>46</v>
      </c>
      <c r="C114" t="s">
        <v>70</v>
      </c>
      <c r="D114" t="s">
        <v>70</v>
      </c>
      <c r="E114" t="s">
        <v>67</v>
      </c>
      <c r="F114" s="4">
        <f t="shared" si="39"/>
        <v>46119</v>
      </c>
      <c r="G114" t="s">
        <v>37</v>
      </c>
      <c r="H114" s="28">
        <v>7</v>
      </c>
      <c r="I114" s="138">
        <v>0</v>
      </c>
      <c r="J114" s="138">
        <v>0</v>
      </c>
      <c r="K114" s="2">
        <v>0</v>
      </c>
      <c r="L114" s="2">
        <v>0</v>
      </c>
      <c r="M114" s="2">
        <v>1035.47</v>
      </c>
      <c r="N114" s="2">
        <v>0</v>
      </c>
      <c r="O114" s="2">
        <v>0</v>
      </c>
      <c r="P114" s="2">
        <v>0</v>
      </c>
      <c r="Q114" s="29">
        <v>0</v>
      </c>
      <c r="R114" s="30">
        <f t="shared" si="35"/>
        <v>0</v>
      </c>
      <c r="S114" s="30">
        <f t="shared" si="36"/>
        <v>0</v>
      </c>
      <c r="T114" t="s">
        <v>49</v>
      </c>
      <c r="U114" t="s">
        <v>49</v>
      </c>
      <c r="V114" t="s">
        <v>70</v>
      </c>
      <c r="W114" t="s">
        <v>70</v>
      </c>
      <c r="X114" t="s">
        <v>67</v>
      </c>
      <c r="Y114" s="4">
        <f t="shared" si="40"/>
        <v>45755</v>
      </c>
      <c r="Z114" t="s">
        <v>37</v>
      </c>
      <c r="AA114" s="28">
        <v>9</v>
      </c>
      <c r="AB114" s="138">
        <v>0</v>
      </c>
      <c r="AC114" s="138">
        <v>0</v>
      </c>
      <c r="AD114" s="2">
        <v>0</v>
      </c>
      <c r="AE114" s="2">
        <v>0</v>
      </c>
      <c r="AF114" s="2">
        <v>1170.0100000000002</v>
      </c>
      <c r="AG114" s="2">
        <v>0</v>
      </c>
      <c r="AH114" s="2">
        <v>0</v>
      </c>
      <c r="AI114" s="2">
        <v>0</v>
      </c>
      <c r="AJ114" s="29">
        <v>0</v>
      </c>
      <c r="AK114" s="30">
        <f t="shared" si="37"/>
        <v>0</v>
      </c>
      <c r="AL114" s="30">
        <f t="shared" si="38"/>
        <v>0</v>
      </c>
      <c r="AM114" s="2">
        <f t="shared" si="42"/>
        <v>-2</v>
      </c>
      <c r="AN114" s="2">
        <f t="shared" si="42"/>
        <v>0</v>
      </c>
      <c r="AO114" s="2">
        <f t="shared" si="42"/>
        <v>0</v>
      </c>
      <c r="AP114" s="2">
        <f t="shared" si="41"/>
        <v>0</v>
      </c>
      <c r="AQ114" s="2">
        <f t="shared" si="41"/>
        <v>0</v>
      </c>
      <c r="AR114" s="2">
        <f t="shared" si="41"/>
        <v>-134.54000000000019</v>
      </c>
      <c r="AS114" s="2">
        <f t="shared" si="41"/>
        <v>0</v>
      </c>
      <c r="AT114" s="2">
        <f t="shared" si="41"/>
        <v>0</v>
      </c>
      <c r="AU114" s="2">
        <f t="shared" si="41"/>
        <v>0</v>
      </c>
      <c r="AV114" s="29">
        <f t="shared" si="41"/>
        <v>0</v>
      </c>
      <c r="AW114" s="30">
        <f t="shared" si="41"/>
        <v>0</v>
      </c>
      <c r="AX114" s="31">
        <f t="shared" si="41"/>
        <v>0</v>
      </c>
      <c r="AY114" s="38">
        <f t="shared" si="47"/>
        <v>-0.22222222222222221</v>
      </c>
      <c r="AZ114" s="38" t="str">
        <f t="shared" si="47"/>
        <v/>
      </c>
      <c r="BA114" s="38" t="str">
        <f t="shared" si="47"/>
        <v/>
      </c>
      <c r="BB114" s="38" t="str">
        <f t="shared" si="46"/>
        <v/>
      </c>
      <c r="BC114" s="38" t="str">
        <f t="shared" si="46"/>
        <v/>
      </c>
      <c r="BD114" s="38">
        <f t="shared" si="46"/>
        <v>-0.11499047016692179</v>
      </c>
      <c r="BE114" s="38" t="str">
        <f t="shared" si="34"/>
        <v/>
      </c>
      <c r="BF114" s="38" t="str">
        <f t="shared" si="34"/>
        <v/>
      </c>
      <c r="BG114" s="38" t="str">
        <f t="shared" si="34"/>
        <v/>
      </c>
      <c r="BH114" s="39" t="str">
        <f t="shared" si="34"/>
        <v/>
      </c>
      <c r="BI114" s="76" t="str">
        <f t="shared" si="34"/>
        <v/>
      </c>
      <c r="BJ114" s="40" t="str">
        <f t="shared" si="34"/>
        <v/>
      </c>
      <c r="BK114" s="119">
        <f t="shared" si="43"/>
        <v>147.92428571428573</v>
      </c>
      <c r="BL114" s="120" t="str">
        <f t="shared" si="43"/>
        <v/>
      </c>
      <c r="BM114" s="120" t="str">
        <f t="shared" si="43"/>
        <v/>
      </c>
      <c r="BN114" s="120" t="str">
        <f t="shared" si="43"/>
        <v/>
      </c>
      <c r="BO114" s="121" t="str">
        <f t="shared" si="43"/>
        <v/>
      </c>
      <c r="BP114" s="119">
        <f t="shared" si="44"/>
        <v>130.00111111111113</v>
      </c>
      <c r="BQ114" s="120" t="str">
        <f t="shared" si="44"/>
        <v/>
      </c>
      <c r="BR114" s="120" t="str">
        <f t="shared" si="44"/>
        <v/>
      </c>
      <c r="BS114" s="120" t="str">
        <f t="shared" si="44"/>
        <v/>
      </c>
      <c r="BT114" s="121" t="str">
        <f t="shared" si="44"/>
        <v/>
      </c>
      <c r="BU114" s="119">
        <f t="shared" si="45"/>
        <v>17.923174603174601</v>
      </c>
      <c r="BV114" s="120" t="str">
        <f t="shared" si="45"/>
        <v/>
      </c>
      <c r="BW114" s="121" t="str">
        <f t="shared" si="45"/>
        <v/>
      </c>
      <c r="BX114" s="120" t="str">
        <f t="shared" si="45"/>
        <v/>
      </c>
      <c r="BY114" s="121" t="str">
        <f t="shared" si="45"/>
        <v/>
      </c>
    </row>
    <row r="115" spans="1:77" x14ac:dyDescent="0.2">
      <c r="A115" t="s">
        <v>46</v>
      </c>
      <c r="B115" t="s">
        <v>46</v>
      </c>
      <c r="C115" t="s">
        <v>70</v>
      </c>
      <c r="D115" t="s">
        <v>70</v>
      </c>
      <c r="E115" t="s">
        <v>67</v>
      </c>
      <c r="F115" s="4">
        <f t="shared" si="39"/>
        <v>46120</v>
      </c>
      <c r="G115" t="s">
        <v>38</v>
      </c>
      <c r="H115" s="28">
        <v>8</v>
      </c>
      <c r="I115" s="138">
        <v>0</v>
      </c>
      <c r="J115" s="138">
        <v>0</v>
      </c>
      <c r="K115" s="2">
        <v>0</v>
      </c>
      <c r="L115" s="2">
        <v>0</v>
      </c>
      <c r="M115" s="2">
        <v>755.4</v>
      </c>
      <c r="N115" s="2">
        <v>0</v>
      </c>
      <c r="O115" s="2">
        <v>0</v>
      </c>
      <c r="P115" s="2">
        <v>0</v>
      </c>
      <c r="Q115" s="29">
        <v>0</v>
      </c>
      <c r="R115" s="30">
        <f t="shared" si="35"/>
        <v>0</v>
      </c>
      <c r="S115" s="30">
        <f t="shared" si="36"/>
        <v>0</v>
      </c>
      <c r="T115" t="s">
        <v>49</v>
      </c>
      <c r="U115" t="s">
        <v>49</v>
      </c>
      <c r="V115" t="s">
        <v>70</v>
      </c>
      <c r="W115" t="s">
        <v>70</v>
      </c>
      <c r="X115" t="s">
        <v>67</v>
      </c>
      <c r="Y115" s="4">
        <f t="shared" si="40"/>
        <v>45756</v>
      </c>
      <c r="Z115" t="s">
        <v>38</v>
      </c>
      <c r="AA115" s="28">
        <v>5</v>
      </c>
      <c r="AB115" s="138">
        <v>0</v>
      </c>
      <c r="AC115" s="138">
        <v>0</v>
      </c>
      <c r="AD115" s="2">
        <v>0</v>
      </c>
      <c r="AE115" s="2">
        <v>0</v>
      </c>
      <c r="AF115" s="2">
        <v>605.45000000000005</v>
      </c>
      <c r="AG115" s="2">
        <v>0</v>
      </c>
      <c r="AH115" s="2">
        <v>0</v>
      </c>
      <c r="AI115" s="2">
        <v>0</v>
      </c>
      <c r="AJ115" s="29">
        <v>0</v>
      </c>
      <c r="AK115" s="30">
        <f t="shared" si="37"/>
        <v>0</v>
      </c>
      <c r="AL115" s="30">
        <f t="shared" si="38"/>
        <v>0</v>
      </c>
      <c r="AM115" s="2">
        <f t="shared" si="42"/>
        <v>3</v>
      </c>
      <c r="AN115" s="2">
        <f t="shared" si="42"/>
        <v>0</v>
      </c>
      <c r="AO115" s="2">
        <f t="shared" si="42"/>
        <v>0</v>
      </c>
      <c r="AP115" s="2">
        <f t="shared" si="41"/>
        <v>0</v>
      </c>
      <c r="AQ115" s="2">
        <f t="shared" si="41"/>
        <v>0</v>
      </c>
      <c r="AR115" s="2">
        <f t="shared" si="41"/>
        <v>149.94999999999993</v>
      </c>
      <c r="AS115" s="2">
        <f t="shared" si="41"/>
        <v>0</v>
      </c>
      <c r="AT115" s="2">
        <f t="shared" si="41"/>
        <v>0</v>
      </c>
      <c r="AU115" s="2">
        <f t="shared" si="41"/>
        <v>0</v>
      </c>
      <c r="AV115" s="29">
        <f t="shared" si="41"/>
        <v>0</v>
      </c>
      <c r="AW115" s="30">
        <f t="shared" si="41"/>
        <v>0</v>
      </c>
      <c r="AX115" s="31">
        <f t="shared" si="41"/>
        <v>0</v>
      </c>
      <c r="AY115" s="38">
        <f t="shared" si="47"/>
        <v>0.6</v>
      </c>
      <c r="AZ115" s="38" t="str">
        <f t="shared" si="47"/>
        <v/>
      </c>
      <c r="BA115" s="38" t="str">
        <f t="shared" si="47"/>
        <v/>
      </c>
      <c r="BB115" s="38" t="str">
        <f t="shared" si="46"/>
        <v/>
      </c>
      <c r="BC115" s="38" t="str">
        <f t="shared" si="46"/>
        <v/>
      </c>
      <c r="BD115" s="38">
        <f t="shared" si="46"/>
        <v>0.24766702452721104</v>
      </c>
      <c r="BE115" s="38" t="str">
        <f t="shared" si="34"/>
        <v/>
      </c>
      <c r="BF115" s="38" t="str">
        <f t="shared" si="34"/>
        <v/>
      </c>
      <c r="BG115" s="38" t="str">
        <f t="shared" si="34"/>
        <v/>
      </c>
      <c r="BH115" s="39" t="str">
        <f t="shared" ref="BH115:BJ178" si="48">IFERROR(AV115/AJ115,"")</f>
        <v/>
      </c>
      <c r="BI115" s="76" t="str">
        <f t="shared" si="48"/>
        <v/>
      </c>
      <c r="BJ115" s="40" t="str">
        <f t="shared" si="48"/>
        <v/>
      </c>
      <c r="BK115" s="119">
        <f t="shared" si="43"/>
        <v>94.424999999999997</v>
      </c>
      <c r="BL115" s="120" t="str">
        <f t="shared" si="43"/>
        <v/>
      </c>
      <c r="BM115" s="120" t="str">
        <f t="shared" si="43"/>
        <v/>
      </c>
      <c r="BN115" s="120" t="str">
        <f t="shared" si="43"/>
        <v/>
      </c>
      <c r="BO115" s="121" t="str">
        <f t="shared" si="43"/>
        <v/>
      </c>
      <c r="BP115" s="119">
        <f t="shared" si="44"/>
        <v>121.09</v>
      </c>
      <c r="BQ115" s="120" t="str">
        <f t="shared" si="44"/>
        <v/>
      </c>
      <c r="BR115" s="120" t="str">
        <f t="shared" si="44"/>
        <v/>
      </c>
      <c r="BS115" s="120" t="str">
        <f t="shared" si="44"/>
        <v/>
      </c>
      <c r="BT115" s="121" t="str">
        <f t="shared" si="44"/>
        <v/>
      </c>
      <c r="BU115" s="119">
        <f t="shared" si="45"/>
        <v>-26.665000000000006</v>
      </c>
      <c r="BV115" s="120" t="str">
        <f t="shared" si="45"/>
        <v/>
      </c>
      <c r="BW115" s="121" t="str">
        <f t="shared" si="45"/>
        <v/>
      </c>
      <c r="BX115" s="120" t="str">
        <f t="shared" si="45"/>
        <v/>
      </c>
      <c r="BY115" s="121" t="str">
        <f t="shared" si="45"/>
        <v/>
      </c>
    </row>
    <row r="116" spans="1:77" x14ac:dyDescent="0.2">
      <c r="A116" t="s">
        <v>46</v>
      </c>
      <c r="B116" t="s">
        <v>46</v>
      </c>
      <c r="C116" t="s">
        <v>70</v>
      </c>
      <c r="D116" t="s">
        <v>70</v>
      </c>
      <c r="E116" t="s">
        <v>67</v>
      </c>
      <c r="F116" s="4">
        <f t="shared" si="39"/>
        <v>46121</v>
      </c>
      <c r="G116" t="s">
        <v>39</v>
      </c>
      <c r="H116" s="28">
        <v>8</v>
      </c>
      <c r="I116" s="138">
        <v>0</v>
      </c>
      <c r="J116" s="138">
        <v>0</v>
      </c>
      <c r="K116" s="2">
        <v>0</v>
      </c>
      <c r="L116" s="2">
        <v>0</v>
      </c>
      <c r="M116" s="2">
        <v>1649.08</v>
      </c>
      <c r="N116" s="2">
        <v>0</v>
      </c>
      <c r="O116" s="2">
        <v>0</v>
      </c>
      <c r="P116" s="2">
        <v>0</v>
      </c>
      <c r="Q116" s="29">
        <v>0</v>
      </c>
      <c r="R116" s="30">
        <f t="shared" si="35"/>
        <v>0</v>
      </c>
      <c r="S116" s="30">
        <f t="shared" si="36"/>
        <v>0</v>
      </c>
      <c r="T116" t="s">
        <v>49</v>
      </c>
      <c r="U116" t="s">
        <v>49</v>
      </c>
      <c r="V116" t="s">
        <v>70</v>
      </c>
      <c r="W116" t="s">
        <v>70</v>
      </c>
      <c r="X116" t="s">
        <v>67</v>
      </c>
      <c r="Y116" s="4">
        <f t="shared" si="40"/>
        <v>45757</v>
      </c>
      <c r="Z116" t="s">
        <v>39</v>
      </c>
      <c r="AA116" s="28">
        <v>8</v>
      </c>
      <c r="AB116" s="138">
        <v>0</v>
      </c>
      <c r="AC116" s="138">
        <v>0</v>
      </c>
      <c r="AD116" s="2">
        <v>0</v>
      </c>
      <c r="AE116" s="2">
        <v>0</v>
      </c>
      <c r="AF116" s="2">
        <v>1787.5900000000001</v>
      </c>
      <c r="AG116" s="2">
        <v>0</v>
      </c>
      <c r="AH116" s="2">
        <v>0</v>
      </c>
      <c r="AI116" s="2">
        <v>0</v>
      </c>
      <c r="AJ116" s="29">
        <v>0</v>
      </c>
      <c r="AK116" s="30">
        <f t="shared" si="37"/>
        <v>0</v>
      </c>
      <c r="AL116" s="30">
        <f t="shared" si="38"/>
        <v>0</v>
      </c>
      <c r="AM116" s="2">
        <f t="shared" si="42"/>
        <v>0</v>
      </c>
      <c r="AN116" s="2">
        <f t="shared" si="42"/>
        <v>0</v>
      </c>
      <c r="AO116" s="2">
        <f t="shared" si="42"/>
        <v>0</v>
      </c>
      <c r="AP116" s="2">
        <f t="shared" si="41"/>
        <v>0</v>
      </c>
      <c r="AQ116" s="2">
        <f t="shared" ref="AQ116:AX147" si="49">+L116-AE116</f>
        <v>0</v>
      </c>
      <c r="AR116" s="2">
        <f t="shared" si="49"/>
        <v>-138.51000000000022</v>
      </c>
      <c r="AS116" s="2">
        <f t="shared" si="49"/>
        <v>0</v>
      </c>
      <c r="AT116" s="2">
        <f t="shared" si="49"/>
        <v>0</v>
      </c>
      <c r="AU116" s="2">
        <f t="shared" si="49"/>
        <v>0</v>
      </c>
      <c r="AV116" s="29">
        <f t="shared" si="49"/>
        <v>0</v>
      </c>
      <c r="AW116" s="30">
        <f t="shared" si="49"/>
        <v>0</v>
      </c>
      <c r="AX116" s="31">
        <f t="shared" si="49"/>
        <v>0</v>
      </c>
      <c r="AY116" s="38">
        <f t="shared" si="47"/>
        <v>0</v>
      </c>
      <c r="AZ116" s="38" t="str">
        <f t="shared" si="47"/>
        <v/>
      </c>
      <c r="BA116" s="38" t="str">
        <f t="shared" si="47"/>
        <v/>
      </c>
      <c r="BB116" s="38" t="str">
        <f t="shared" si="46"/>
        <v/>
      </c>
      <c r="BC116" s="38" t="str">
        <f t="shared" si="46"/>
        <v/>
      </c>
      <c r="BD116" s="38">
        <f t="shared" si="46"/>
        <v>-7.7484210585201427E-2</v>
      </c>
      <c r="BE116" s="38" t="str">
        <f t="shared" si="46"/>
        <v/>
      </c>
      <c r="BF116" s="38" t="str">
        <f t="shared" si="46"/>
        <v/>
      </c>
      <c r="BG116" s="38" t="str">
        <f t="shared" si="46"/>
        <v/>
      </c>
      <c r="BH116" s="39" t="str">
        <f t="shared" si="48"/>
        <v/>
      </c>
      <c r="BI116" s="76" t="str">
        <f t="shared" si="48"/>
        <v/>
      </c>
      <c r="BJ116" s="40" t="str">
        <f t="shared" si="48"/>
        <v/>
      </c>
      <c r="BK116" s="119">
        <f t="shared" si="43"/>
        <v>206.13499999999999</v>
      </c>
      <c r="BL116" s="120" t="str">
        <f t="shared" si="43"/>
        <v/>
      </c>
      <c r="BM116" s="120" t="str">
        <f t="shared" si="43"/>
        <v/>
      </c>
      <c r="BN116" s="120" t="str">
        <f t="shared" si="43"/>
        <v/>
      </c>
      <c r="BO116" s="121" t="str">
        <f t="shared" si="43"/>
        <v/>
      </c>
      <c r="BP116" s="119">
        <f t="shared" si="44"/>
        <v>223.44875000000002</v>
      </c>
      <c r="BQ116" s="120" t="str">
        <f t="shared" si="44"/>
        <v/>
      </c>
      <c r="BR116" s="120" t="str">
        <f t="shared" si="44"/>
        <v/>
      </c>
      <c r="BS116" s="120" t="str">
        <f t="shared" si="44"/>
        <v/>
      </c>
      <c r="BT116" s="121" t="str">
        <f t="shared" si="44"/>
        <v/>
      </c>
      <c r="BU116" s="119">
        <f t="shared" si="45"/>
        <v>-17.313750000000027</v>
      </c>
      <c r="BV116" s="120" t="str">
        <f t="shared" si="45"/>
        <v/>
      </c>
      <c r="BW116" s="121" t="str">
        <f t="shared" si="45"/>
        <v/>
      </c>
      <c r="BX116" s="120" t="str">
        <f t="shared" si="45"/>
        <v/>
      </c>
      <c r="BY116" s="121" t="str">
        <f t="shared" si="45"/>
        <v/>
      </c>
    </row>
    <row r="117" spans="1:77" x14ac:dyDescent="0.2">
      <c r="A117" t="s">
        <v>46</v>
      </c>
      <c r="B117" t="s">
        <v>46</v>
      </c>
      <c r="C117" t="s">
        <v>70</v>
      </c>
      <c r="D117" t="s">
        <v>70</v>
      </c>
      <c r="E117" t="s">
        <v>67</v>
      </c>
      <c r="F117" s="4">
        <f t="shared" si="39"/>
        <v>46122</v>
      </c>
      <c r="G117" t="s">
        <v>40</v>
      </c>
      <c r="H117" s="28">
        <v>9</v>
      </c>
      <c r="I117" s="138">
        <v>0</v>
      </c>
      <c r="J117" s="138">
        <v>0</v>
      </c>
      <c r="K117" s="2">
        <v>0</v>
      </c>
      <c r="L117" s="2">
        <v>0</v>
      </c>
      <c r="M117" s="2">
        <v>1160.82</v>
      </c>
      <c r="N117" s="2">
        <v>0</v>
      </c>
      <c r="O117" s="2">
        <v>0</v>
      </c>
      <c r="P117" s="2">
        <v>0</v>
      </c>
      <c r="Q117" s="29">
        <v>0</v>
      </c>
      <c r="R117" s="30">
        <f t="shared" si="35"/>
        <v>0</v>
      </c>
      <c r="S117" s="30">
        <f t="shared" si="36"/>
        <v>0</v>
      </c>
      <c r="T117" t="s">
        <v>49</v>
      </c>
      <c r="U117" t="s">
        <v>49</v>
      </c>
      <c r="V117" t="s">
        <v>70</v>
      </c>
      <c r="W117" t="s">
        <v>70</v>
      </c>
      <c r="X117" t="s">
        <v>67</v>
      </c>
      <c r="Y117" s="4">
        <f t="shared" si="40"/>
        <v>45758</v>
      </c>
      <c r="Z117" t="s">
        <v>40</v>
      </c>
      <c r="AA117" s="28">
        <v>10</v>
      </c>
      <c r="AB117" s="138">
        <v>0</v>
      </c>
      <c r="AC117" s="138">
        <v>0</v>
      </c>
      <c r="AD117" s="2">
        <v>0</v>
      </c>
      <c r="AE117" s="2">
        <v>0</v>
      </c>
      <c r="AF117" s="2">
        <v>1622.78</v>
      </c>
      <c r="AG117" s="2">
        <v>0</v>
      </c>
      <c r="AH117" s="2">
        <v>0</v>
      </c>
      <c r="AI117" s="2">
        <v>0</v>
      </c>
      <c r="AJ117" s="29">
        <v>0</v>
      </c>
      <c r="AK117" s="30">
        <f t="shared" si="37"/>
        <v>0</v>
      </c>
      <c r="AL117" s="30">
        <f t="shared" si="38"/>
        <v>0</v>
      </c>
      <c r="AM117" s="2">
        <f t="shared" si="42"/>
        <v>-1</v>
      </c>
      <c r="AN117" s="2">
        <f t="shared" si="42"/>
        <v>0</v>
      </c>
      <c r="AO117" s="2">
        <f t="shared" si="42"/>
        <v>0</v>
      </c>
      <c r="AP117" s="2">
        <f t="shared" si="42"/>
        <v>0</v>
      </c>
      <c r="AQ117" s="2">
        <f t="shared" si="49"/>
        <v>0</v>
      </c>
      <c r="AR117" s="2">
        <f t="shared" si="49"/>
        <v>-461.96000000000004</v>
      </c>
      <c r="AS117" s="2">
        <f t="shared" si="49"/>
        <v>0</v>
      </c>
      <c r="AT117" s="2">
        <f t="shared" si="49"/>
        <v>0</v>
      </c>
      <c r="AU117" s="2">
        <f t="shared" si="49"/>
        <v>0</v>
      </c>
      <c r="AV117" s="29">
        <f t="shared" si="49"/>
        <v>0</v>
      </c>
      <c r="AW117" s="30">
        <f t="shared" si="49"/>
        <v>0</v>
      </c>
      <c r="AX117" s="31">
        <f t="shared" si="49"/>
        <v>0</v>
      </c>
      <c r="AY117" s="38">
        <f t="shared" si="47"/>
        <v>-0.1</v>
      </c>
      <c r="AZ117" s="38" t="str">
        <f t="shared" si="47"/>
        <v/>
      </c>
      <c r="BA117" s="38" t="str">
        <f t="shared" si="47"/>
        <v/>
      </c>
      <c r="BB117" s="38" t="str">
        <f t="shared" si="46"/>
        <v/>
      </c>
      <c r="BC117" s="38" t="str">
        <f t="shared" si="46"/>
        <v/>
      </c>
      <c r="BD117" s="38">
        <f t="shared" si="46"/>
        <v>-0.28467198264706245</v>
      </c>
      <c r="BE117" s="38" t="str">
        <f t="shared" si="46"/>
        <v/>
      </c>
      <c r="BF117" s="38" t="str">
        <f t="shared" si="46"/>
        <v/>
      </c>
      <c r="BG117" s="38" t="str">
        <f t="shared" si="46"/>
        <v/>
      </c>
      <c r="BH117" s="39" t="str">
        <f t="shared" si="48"/>
        <v/>
      </c>
      <c r="BI117" s="76" t="str">
        <f t="shared" si="48"/>
        <v/>
      </c>
      <c r="BJ117" s="40" t="str">
        <f t="shared" si="48"/>
        <v/>
      </c>
      <c r="BK117" s="119">
        <f t="shared" si="43"/>
        <v>128.97999999999999</v>
      </c>
      <c r="BL117" s="120" t="str">
        <f t="shared" si="43"/>
        <v/>
      </c>
      <c r="BM117" s="120" t="str">
        <f t="shared" si="43"/>
        <v/>
      </c>
      <c r="BN117" s="120" t="str">
        <f t="shared" si="43"/>
        <v/>
      </c>
      <c r="BO117" s="121" t="str">
        <f t="shared" si="43"/>
        <v/>
      </c>
      <c r="BP117" s="119">
        <f t="shared" si="44"/>
        <v>162.27799999999999</v>
      </c>
      <c r="BQ117" s="120" t="str">
        <f t="shared" si="44"/>
        <v/>
      </c>
      <c r="BR117" s="120" t="str">
        <f t="shared" si="44"/>
        <v/>
      </c>
      <c r="BS117" s="120" t="str">
        <f t="shared" si="44"/>
        <v/>
      </c>
      <c r="BT117" s="121" t="str">
        <f t="shared" si="44"/>
        <v/>
      </c>
      <c r="BU117" s="119">
        <f t="shared" si="45"/>
        <v>-33.298000000000002</v>
      </c>
      <c r="BV117" s="120" t="str">
        <f t="shared" si="45"/>
        <v/>
      </c>
      <c r="BW117" s="121" t="str">
        <f t="shared" si="45"/>
        <v/>
      </c>
      <c r="BX117" s="120" t="str">
        <f t="shared" si="45"/>
        <v/>
      </c>
      <c r="BY117" s="121" t="str">
        <f t="shared" si="45"/>
        <v/>
      </c>
    </row>
    <row r="118" spans="1:77" ht="13.5" thickBot="1" x14ac:dyDescent="0.25">
      <c r="A118" t="s">
        <v>46</v>
      </c>
      <c r="B118" t="s">
        <v>46</v>
      </c>
      <c r="C118" t="s">
        <v>70</v>
      </c>
      <c r="D118" t="s">
        <v>70</v>
      </c>
      <c r="E118" t="s">
        <v>67</v>
      </c>
      <c r="F118" s="59">
        <f t="shared" si="39"/>
        <v>46123</v>
      </c>
      <c r="G118" s="42" t="s">
        <v>41</v>
      </c>
      <c r="H118" s="43">
        <v>3</v>
      </c>
      <c r="I118" s="44">
        <v>1</v>
      </c>
      <c r="J118" s="44">
        <v>0</v>
      </c>
      <c r="K118" s="44">
        <v>0</v>
      </c>
      <c r="L118" s="44">
        <v>0</v>
      </c>
      <c r="M118" s="44">
        <v>652.54999999999995</v>
      </c>
      <c r="N118" s="44">
        <v>1683.81</v>
      </c>
      <c r="O118" s="44">
        <v>0</v>
      </c>
      <c r="P118" s="44">
        <v>0</v>
      </c>
      <c r="Q118" s="45">
        <v>0</v>
      </c>
      <c r="R118" s="46">
        <f t="shared" si="35"/>
        <v>1</v>
      </c>
      <c r="S118" s="46">
        <f t="shared" si="36"/>
        <v>1683.81</v>
      </c>
      <c r="T118" t="s">
        <v>49</v>
      </c>
      <c r="U118" t="s">
        <v>49</v>
      </c>
      <c r="V118" t="s">
        <v>70</v>
      </c>
      <c r="W118" t="s">
        <v>70</v>
      </c>
      <c r="X118" t="s">
        <v>67</v>
      </c>
      <c r="Y118" s="59">
        <f t="shared" si="40"/>
        <v>45759</v>
      </c>
      <c r="Z118" s="42" t="s">
        <v>41</v>
      </c>
      <c r="AA118" s="43">
        <v>6</v>
      </c>
      <c r="AB118" s="44">
        <v>0</v>
      </c>
      <c r="AC118" s="44">
        <v>0</v>
      </c>
      <c r="AD118" s="44">
        <v>0</v>
      </c>
      <c r="AE118" s="44">
        <v>0</v>
      </c>
      <c r="AF118" s="44">
        <v>917.66</v>
      </c>
      <c r="AG118" s="44">
        <v>0</v>
      </c>
      <c r="AH118" s="44">
        <v>0</v>
      </c>
      <c r="AI118" s="44">
        <v>0</v>
      </c>
      <c r="AJ118" s="45">
        <v>0</v>
      </c>
      <c r="AK118" s="46">
        <f t="shared" si="37"/>
        <v>0</v>
      </c>
      <c r="AL118" s="46">
        <f t="shared" si="38"/>
        <v>0</v>
      </c>
      <c r="AM118" s="44">
        <f t="shared" si="42"/>
        <v>-3</v>
      </c>
      <c r="AN118" s="44">
        <f t="shared" si="42"/>
        <v>1</v>
      </c>
      <c r="AO118" s="44">
        <f t="shared" si="42"/>
        <v>0</v>
      </c>
      <c r="AP118" s="44">
        <f t="shared" si="42"/>
        <v>0</v>
      </c>
      <c r="AQ118" s="44">
        <f t="shared" si="49"/>
        <v>0</v>
      </c>
      <c r="AR118" s="44">
        <f t="shared" si="49"/>
        <v>-265.11</v>
      </c>
      <c r="AS118" s="44">
        <f t="shared" si="49"/>
        <v>1683.81</v>
      </c>
      <c r="AT118" s="44">
        <f t="shared" si="49"/>
        <v>0</v>
      </c>
      <c r="AU118" s="44">
        <f t="shared" si="49"/>
        <v>0</v>
      </c>
      <c r="AV118" s="45">
        <f t="shared" si="49"/>
        <v>0</v>
      </c>
      <c r="AW118" s="46">
        <f t="shared" si="49"/>
        <v>1</v>
      </c>
      <c r="AX118" s="47">
        <f t="shared" si="49"/>
        <v>1683.81</v>
      </c>
      <c r="AY118" s="56">
        <f t="shared" si="47"/>
        <v>-0.5</v>
      </c>
      <c r="AZ118" s="56" t="str">
        <f t="shared" si="47"/>
        <v/>
      </c>
      <c r="BA118" s="56" t="str">
        <f t="shared" si="47"/>
        <v/>
      </c>
      <c r="BB118" s="56" t="str">
        <f t="shared" si="46"/>
        <v/>
      </c>
      <c r="BC118" s="56" t="str">
        <f t="shared" si="46"/>
        <v/>
      </c>
      <c r="BD118" s="56">
        <f t="shared" si="46"/>
        <v>-0.28889784887649023</v>
      </c>
      <c r="BE118" s="56" t="str">
        <f t="shared" si="46"/>
        <v/>
      </c>
      <c r="BF118" s="56" t="str">
        <f t="shared" si="46"/>
        <v/>
      </c>
      <c r="BG118" s="56" t="str">
        <f t="shared" si="46"/>
        <v/>
      </c>
      <c r="BH118" s="57" t="str">
        <f t="shared" si="48"/>
        <v/>
      </c>
      <c r="BI118" s="81" t="str">
        <f t="shared" si="48"/>
        <v/>
      </c>
      <c r="BJ118" s="58" t="str">
        <f t="shared" si="48"/>
        <v/>
      </c>
      <c r="BK118" s="122">
        <f t="shared" si="43"/>
        <v>217.51666666666665</v>
      </c>
      <c r="BL118" s="123">
        <f t="shared" si="43"/>
        <v>1683.81</v>
      </c>
      <c r="BM118" s="123" t="str">
        <f t="shared" si="43"/>
        <v/>
      </c>
      <c r="BN118" s="123" t="str">
        <f t="shared" si="43"/>
        <v/>
      </c>
      <c r="BO118" s="124" t="str">
        <f t="shared" si="43"/>
        <v/>
      </c>
      <c r="BP118" s="122">
        <f t="shared" si="44"/>
        <v>152.94333333333333</v>
      </c>
      <c r="BQ118" s="123" t="str">
        <f t="shared" si="44"/>
        <v/>
      </c>
      <c r="BR118" s="123" t="str">
        <f t="shared" si="44"/>
        <v/>
      </c>
      <c r="BS118" s="123" t="str">
        <f t="shared" si="44"/>
        <v/>
      </c>
      <c r="BT118" s="124" t="str">
        <f t="shared" si="44"/>
        <v/>
      </c>
      <c r="BU118" s="122">
        <f t="shared" si="45"/>
        <v>64.573333333333323</v>
      </c>
      <c r="BV118" s="123" t="str">
        <f t="shared" si="45"/>
        <v/>
      </c>
      <c r="BW118" s="124" t="str">
        <f t="shared" si="45"/>
        <v/>
      </c>
      <c r="BX118" s="123" t="str">
        <f t="shared" si="45"/>
        <v/>
      </c>
      <c r="BY118" s="124" t="str">
        <f t="shared" si="45"/>
        <v/>
      </c>
    </row>
    <row r="119" spans="1:77" x14ac:dyDescent="0.2">
      <c r="A119" t="s">
        <v>46</v>
      </c>
      <c r="B119" t="s">
        <v>46</v>
      </c>
      <c r="C119" t="s">
        <v>70</v>
      </c>
      <c r="D119" t="s">
        <v>70</v>
      </c>
      <c r="E119" t="s">
        <v>68</v>
      </c>
      <c r="F119" s="4">
        <f t="shared" si="39"/>
        <v>46124</v>
      </c>
      <c r="G119" t="s">
        <v>35</v>
      </c>
      <c r="H119" s="28">
        <v>6</v>
      </c>
      <c r="I119" s="138">
        <v>0</v>
      </c>
      <c r="J119" s="138">
        <v>0</v>
      </c>
      <c r="K119" s="2">
        <v>0</v>
      </c>
      <c r="L119" s="2">
        <v>0</v>
      </c>
      <c r="M119" s="2">
        <v>469.62</v>
      </c>
      <c r="N119" s="2">
        <v>0</v>
      </c>
      <c r="O119" s="2">
        <v>0</v>
      </c>
      <c r="P119" s="2">
        <v>0</v>
      </c>
      <c r="Q119" s="29">
        <v>0</v>
      </c>
      <c r="R119" s="30">
        <f t="shared" si="35"/>
        <v>0</v>
      </c>
      <c r="S119" s="30">
        <f t="shared" si="36"/>
        <v>0</v>
      </c>
      <c r="T119" t="s">
        <v>49</v>
      </c>
      <c r="U119" t="s">
        <v>49</v>
      </c>
      <c r="V119" t="s">
        <v>70</v>
      </c>
      <c r="W119" t="s">
        <v>70</v>
      </c>
      <c r="X119" t="s">
        <v>68</v>
      </c>
      <c r="Y119" s="4">
        <f t="shared" si="40"/>
        <v>45760</v>
      </c>
      <c r="Z119" t="s">
        <v>35</v>
      </c>
      <c r="AA119" s="28">
        <v>3</v>
      </c>
      <c r="AB119" s="138">
        <v>0</v>
      </c>
      <c r="AC119" s="138">
        <v>0</v>
      </c>
      <c r="AD119" s="2">
        <v>0</v>
      </c>
      <c r="AE119" s="2">
        <v>0</v>
      </c>
      <c r="AF119" s="2">
        <v>737.16</v>
      </c>
      <c r="AG119" s="2">
        <v>0</v>
      </c>
      <c r="AH119" s="2">
        <v>0</v>
      </c>
      <c r="AI119" s="2">
        <v>0</v>
      </c>
      <c r="AJ119" s="29">
        <v>0</v>
      </c>
      <c r="AK119" s="30">
        <f t="shared" si="37"/>
        <v>0</v>
      </c>
      <c r="AL119" s="30">
        <f t="shared" si="38"/>
        <v>0</v>
      </c>
      <c r="AM119" s="2">
        <f t="shared" si="42"/>
        <v>3</v>
      </c>
      <c r="AN119" s="2">
        <f t="shared" si="42"/>
        <v>0</v>
      </c>
      <c r="AO119" s="2">
        <f t="shared" si="42"/>
        <v>0</v>
      </c>
      <c r="AP119" s="2">
        <f t="shared" si="42"/>
        <v>0</v>
      </c>
      <c r="AQ119" s="2">
        <f t="shared" si="49"/>
        <v>0</v>
      </c>
      <c r="AR119" s="2">
        <f t="shared" si="49"/>
        <v>-267.53999999999996</v>
      </c>
      <c r="AS119" s="2">
        <f t="shared" si="49"/>
        <v>0</v>
      </c>
      <c r="AT119" s="2">
        <f t="shared" si="49"/>
        <v>0</v>
      </c>
      <c r="AU119" s="2">
        <f t="shared" si="49"/>
        <v>0</v>
      </c>
      <c r="AV119" s="29">
        <f t="shared" si="49"/>
        <v>0</v>
      </c>
      <c r="AW119" s="30">
        <f t="shared" si="49"/>
        <v>0</v>
      </c>
      <c r="AX119" s="31">
        <f t="shared" si="49"/>
        <v>0</v>
      </c>
      <c r="AY119" s="38">
        <f t="shared" si="47"/>
        <v>1</v>
      </c>
      <c r="AZ119" s="38" t="str">
        <f t="shared" si="47"/>
        <v/>
      </c>
      <c r="BA119" s="38" t="str">
        <f t="shared" si="47"/>
        <v/>
      </c>
      <c r="BB119" s="38" t="str">
        <f t="shared" si="46"/>
        <v/>
      </c>
      <c r="BC119" s="38" t="str">
        <f t="shared" si="46"/>
        <v/>
      </c>
      <c r="BD119" s="38">
        <f t="shared" si="46"/>
        <v>-0.36293342015301966</v>
      </c>
      <c r="BE119" s="38" t="str">
        <f t="shared" si="46"/>
        <v/>
      </c>
      <c r="BF119" s="38" t="str">
        <f t="shared" si="46"/>
        <v/>
      </c>
      <c r="BG119" s="38" t="str">
        <f t="shared" si="46"/>
        <v/>
      </c>
      <c r="BH119" s="39" t="str">
        <f t="shared" si="48"/>
        <v/>
      </c>
      <c r="BI119" s="76" t="str">
        <f t="shared" si="48"/>
        <v/>
      </c>
      <c r="BJ119" s="40" t="str">
        <f t="shared" si="48"/>
        <v/>
      </c>
      <c r="BK119" s="116">
        <f t="shared" si="43"/>
        <v>78.27</v>
      </c>
      <c r="BL119" s="117" t="str">
        <f t="shared" si="43"/>
        <v/>
      </c>
      <c r="BM119" s="117" t="str">
        <f t="shared" si="43"/>
        <v/>
      </c>
      <c r="BN119" s="117" t="str">
        <f t="shared" si="43"/>
        <v/>
      </c>
      <c r="BO119" s="118" t="str">
        <f t="shared" si="43"/>
        <v/>
      </c>
      <c r="BP119" s="116">
        <f t="shared" si="44"/>
        <v>245.72</v>
      </c>
      <c r="BQ119" s="117" t="str">
        <f t="shared" si="44"/>
        <v/>
      </c>
      <c r="BR119" s="117" t="str">
        <f t="shared" si="44"/>
        <v/>
      </c>
      <c r="BS119" s="117" t="str">
        <f t="shared" si="44"/>
        <v/>
      </c>
      <c r="BT119" s="118" t="str">
        <f t="shared" si="44"/>
        <v/>
      </c>
      <c r="BU119" s="116">
        <f t="shared" si="45"/>
        <v>-167.45</v>
      </c>
      <c r="BV119" s="117" t="str">
        <f t="shared" si="45"/>
        <v/>
      </c>
      <c r="BW119" s="118" t="str">
        <f t="shared" si="45"/>
        <v/>
      </c>
      <c r="BX119" s="117" t="str">
        <f t="shared" si="45"/>
        <v/>
      </c>
      <c r="BY119" s="118" t="str">
        <f t="shared" si="45"/>
        <v/>
      </c>
    </row>
    <row r="120" spans="1:77" x14ac:dyDescent="0.2">
      <c r="A120" t="s">
        <v>46</v>
      </c>
      <c r="B120" t="s">
        <v>46</v>
      </c>
      <c r="C120" t="s">
        <v>70</v>
      </c>
      <c r="D120" t="s">
        <v>70</v>
      </c>
      <c r="E120" t="s">
        <v>68</v>
      </c>
      <c r="F120" s="4">
        <f t="shared" si="39"/>
        <v>46125</v>
      </c>
      <c r="G120" t="s">
        <v>36</v>
      </c>
      <c r="H120" s="28">
        <v>6</v>
      </c>
      <c r="I120" s="138">
        <v>1</v>
      </c>
      <c r="J120" s="138">
        <v>0</v>
      </c>
      <c r="K120" s="2">
        <v>0</v>
      </c>
      <c r="L120" s="2">
        <v>0</v>
      </c>
      <c r="M120" s="2">
        <v>775.96</v>
      </c>
      <c r="N120" s="2">
        <v>325.64</v>
      </c>
      <c r="O120" s="2">
        <v>0</v>
      </c>
      <c r="P120" s="2">
        <v>0</v>
      </c>
      <c r="Q120" s="29">
        <v>0</v>
      </c>
      <c r="R120" s="30">
        <f t="shared" si="35"/>
        <v>1</v>
      </c>
      <c r="S120" s="30">
        <f t="shared" si="36"/>
        <v>325.64</v>
      </c>
      <c r="T120" t="s">
        <v>49</v>
      </c>
      <c r="U120" t="s">
        <v>49</v>
      </c>
      <c r="V120" t="s">
        <v>70</v>
      </c>
      <c r="W120" t="s">
        <v>70</v>
      </c>
      <c r="X120" t="s">
        <v>68</v>
      </c>
      <c r="Y120" s="4">
        <f t="shared" si="40"/>
        <v>45761</v>
      </c>
      <c r="Z120" t="s">
        <v>36</v>
      </c>
      <c r="AA120" s="28">
        <v>5</v>
      </c>
      <c r="AB120" s="138">
        <v>0</v>
      </c>
      <c r="AC120" s="138">
        <v>0</v>
      </c>
      <c r="AD120" s="2">
        <v>0</v>
      </c>
      <c r="AE120" s="2">
        <v>0</v>
      </c>
      <c r="AF120" s="2">
        <v>620.29</v>
      </c>
      <c r="AG120" s="2">
        <v>0</v>
      </c>
      <c r="AH120" s="2">
        <v>0</v>
      </c>
      <c r="AI120" s="2">
        <v>0</v>
      </c>
      <c r="AJ120" s="29">
        <v>0</v>
      </c>
      <c r="AK120" s="30">
        <f t="shared" si="37"/>
        <v>0</v>
      </c>
      <c r="AL120" s="30">
        <f t="shared" si="38"/>
        <v>0</v>
      </c>
      <c r="AM120" s="2">
        <f t="shared" si="42"/>
        <v>1</v>
      </c>
      <c r="AN120" s="2">
        <f t="shared" si="42"/>
        <v>1</v>
      </c>
      <c r="AO120" s="2">
        <f t="shared" si="42"/>
        <v>0</v>
      </c>
      <c r="AP120" s="2">
        <f t="shared" si="42"/>
        <v>0</v>
      </c>
      <c r="AQ120" s="2">
        <f t="shared" si="49"/>
        <v>0</v>
      </c>
      <c r="AR120" s="2">
        <f t="shared" si="49"/>
        <v>155.67000000000007</v>
      </c>
      <c r="AS120" s="2">
        <f t="shared" si="49"/>
        <v>325.64</v>
      </c>
      <c r="AT120" s="2">
        <f t="shared" si="49"/>
        <v>0</v>
      </c>
      <c r="AU120" s="2">
        <f t="shared" si="49"/>
        <v>0</v>
      </c>
      <c r="AV120" s="29">
        <f t="shared" si="49"/>
        <v>0</v>
      </c>
      <c r="AW120" s="30">
        <f t="shared" si="49"/>
        <v>1</v>
      </c>
      <c r="AX120" s="31">
        <f t="shared" si="49"/>
        <v>325.64</v>
      </c>
      <c r="AY120" s="38">
        <f t="shared" si="47"/>
        <v>0.2</v>
      </c>
      <c r="AZ120" s="38" t="str">
        <f t="shared" si="47"/>
        <v/>
      </c>
      <c r="BA120" s="38" t="str">
        <f t="shared" si="47"/>
        <v/>
      </c>
      <c r="BB120" s="38" t="str">
        <f t="shared" si="46"/>
        <v/>
      </c>
      <c r="BC120" s="38" t="str">
        <f t="shared" si="46"/>
        <v/>
      </c>
      <c r="BD120" s="38">
        <f t="shared" si="46"/>
        <v>0.25096325912073397</v>
      </c>
      <c r="BE120" s="38" t="str">
        <f t="shared" si="46"/>
        <v/>
      </c>
      <c r="BF120" s="38" t="str">
        <f t="shared" si="46"/>
        <v/>
      </c>
      <c r="BG120" s="38" t="str">
        <f t="shared" si="46"/>
        <v/>
      </c>
      <c r="BH120" s="39" t="str">
        <f t="shared" si="48"/>
        <v/>
      </c>
      <c r="BI120" s="76" t="str">
        <f t="shared" si="48"/>
        <v/>
      </c>
      <c r="BJ120" s="40" t="str">
        <f t="shared" si="48"/>
        <v/>
      </c>
      <c r="BK120" s="119">
        <f t="shared" si="43"/>
        <v>129.32666666666668</v>
      </c>
      <c r="BL120" s="120">
        <f t="shared" si="43"/>
        <v>325.64</v>
      </c>
      <c r="BM120" s="120" t="str">
        <f t="shared" si="43"/>
        <v/>
      </c>
      <c r="BN120" s="120" t="str">
        <f t="shared" si="43"/>
        <v/>
      </c>
      <c r="BO120" s="121" t="str">
        <f t="shared" si="43"/>
        <v/>
      </c>
      <c r="BP120" s="119">
        <f t="shared" si="44"/>
        <v>124.05799999999999</v>
      </c>
      <c r="BQ120" s="120" t="str">
        <f t="shared" si="44"/>
        <v/>
      </c>
      <c r="BR120" s="120" t="str">
        <f t="shared" si="44"/>
        <v/>
      </c>
      <c r="BS120" s="120" t="str">
        <f t="shared" si="44"/>
        <v/>
      </c>
      <c r="BT120" s="121" t="str">
        <f t="shared" si="44"/>
        <v/>
      </c>
      <c r="BU120" s="119">
        <f t="shared" si="45"/>
        <v>5.2686666666666895</v>
      </c>
      <c r="BV120" s="120" t="str">
        <f t="shared" si="45"/>
        <v/>
      </c>
      <c r="BW120" s="121" t="str">
        <f t="shared" si="45"/>
        <v/>
      </c>
      <c r="BX120" s="120" t="str">
        <f t="shared" si="45"/>
        <v/>
      </c>
      <c r="BY120" s="121" t="str">
        <f t="shared" si="45"/>
        <v/>
      </c>
    </row>
    <row r="121" spans="1:77" x14ac:dyDescent="0.2">
      <c r="A121" t="s">
        <v>46</v>
      </c>
      <c r="B121" t="s">
        <v>46</v>
      </c>
      <c r="C121" t="s">
        <v>70</v>
      </c>
      <c r="D121" t="s">
        <v>70</v>
      </c>
      <c r="E121" t="s">
        <v>68</v>
      </c>
      <c r="F121" s="4">
        <f t="shared" si="39"/>
        <v>46126</v>
      </c>
      <c r="G121" t="s">
        <v>37</v>
      </c>
      <c r="H121" s="28">
        <v>6</v>
      </c>
      <c r="I121" s="138">
        <v>0</v>
      </c>
      <c r="J121" s="138">
        <v>0</v>
      </c>
      <c r="K121" s="2">
        <v>0</v>
      </c>
      <c r="L121" s="2">
        <v>0</v>
      </c>
      <c r="M121" s="2">
        <v>2137.3200000000002</v>
      </c>
      <c r="N121" s="2">
        <v>0</v>
      </c>
      <c r="O121" s="2">
        <v>0</v>
      </c>
      <c r="P121" s="2">
        <v>0</v>
      </c>
      <c r="Q121" s="29">
        <v>0</v>
      </c>
      <c r="R121" s="30">
        <f t="shared" si="35"/>
        <v>0</v>
      </c>
      <c r="S121" s="30">
        <f t="shared" si="36"/>
        <v>0</v>
      </c>
      <c r="T121" t="s">
        <v>49</v>
      </c>
      <c r="U121" t="s">
        <v>49</v>
      </c>
      <c r="V121" t="s">
        <v>70</v>
      </c>
      <c r="W121" t="s">
        <v>70</v>
      </c>
      <c r="X121" t="s">
        <v>68</v>
      </c>
      <c r="Y121" s="4">
        <f t="shared" si="40"/>
        <v>45762</v>
      </c>
      <c r="Z121" t="s">
        <v>37</v>
      </c>
      <c r="AA121" s="28">
        <v>4</v>
      </c>
      <c r="AB121" s="138">
        <v>0</v>
      </c>
      <c r="AC121" s="138">
        <v>0</v>
      </c>
      <c r="AD121" s="2">
        <v>0</v>
      </c>
      <c r="AE121" s="2">
        <v>0</v>
      </c>
      <c r="AF121" s="2">
        <v>549.61</v>
      </c>
      <c r="AG121" s="2">
        <v>0</v>
      </c>
      <c r="AH121" s="2">
        <v>0</v>
      </c>
      <c r="AI121" s="2">
        <v>0</v>
      </c>
      <c r="AJ121" s="29">
        <v>0</v>
      </c>
      <c r="AK121" s="30">
        <f t="shared" si="37"/>
        <v>0</v>
      </c>
      <c r="AL121" s="30">
        <f t="shared" si="38"/>
        <v>0</v>
      </c>
      <c r="AM121" s="2">
        <f t="shared" si="42"/>
        <v>2</v>
      </c>
      <c r="AN121" s="2">
        <f t="shared" si="42"/>
        <v>0</v>
      </c>
      <c r="AO121" s="2">
        <f t="shared" si="42"/>
        <v>0</v>
      </c>
      <c r="AP121" s="2">
        <f t="shared" si="42"/>
        <v>0</v>
      </c>
      <c r="AQ121" s="2">
        <f t="shared" si="49"/>
        <v>0</v>
      </c>
      <c r="AR121" s="2">
        <f t="shared" si="49"/>
        <v>1587.71</v>
      </c>
      <c r="AS121" s="2">
        <f t="shared" si="49"/>
        <v>0</v>
      </c>
      <c r="AT121" s="2">
        <f t="shared" si="49"/>
        <v>0</v>
      </c>
      <c r="AU121" s="2">
        <f t="shared" si="49"/>
        <v>0</v>
      </c>
      <c r="AV121" s="29">
        <f t="shared" si="49"/>
        <v>0</v>
      </c>
      <c r="AW121" s="30">
        <f t="shared" si="49"/>
        <v>0</v>
      </c>
      <c r="AX121" s="31">
        <f t="shared" si="49"/>
        <v>0</v>
      </c>
      <c r="AY121" s="38">
        <f t="shared" si="47"/>
        <v>0.5</v>
      </c>
      <c r="AZ121" s="38" t="str">
        <f t="shared" si="47"/>
        <v/>
      </c>
      <c r="BA121" s="38" t="str">
        <f t="shared" si="47"/>
        <v/>
      </c>
      <c r="BB121" s="38" t="str">
        <f t="shared" si="46"/>
        <v/>
      </c>
      <c r="BC121" s="38" t="str">
        <f t="shared" si="46"/>
        <v/>
      </c>
      <c r="BD121" s="38">
        <f t="shared" si="46"/>
        <v>2.8887938720183404</v>
      </c>
      <c r="BE121" s="38" t="str">
        <f t="shared" si="46"/>
        <v/>
      </c>
      <c r="BF121" s="38" t="str">
        <f t="shared" si="46"/>
        <v/>
      </c>
      <c r="BG121" s="38" t="str">
        <f t="shared" si="46"/>
        <v/>
      </c>
      <c r="BH121" s="39" t="str">
        <f t="shared" si="48"/>
        <v/>
      </c>
      <c r="BI121" s="76" t="str">
        <f t="shared" si="48"/>
        <v/>
      </c>
      <c r="BJ121" s="40" t="str">
        <f t="shared" si="48"/>
        <v/>
      </c>
      <c r="BK121" s="119">
        <f t="shared" si="43"/>
        <v>356.22</v>
      </c>
      <c r="BL121" s="120" t="str">
        <f t="shared" si="43"/>
        <v/>
      </c>
      <c r="BM121" s="120" t="str">
        <f t="shared" si="43"/>
        <v/>
      </c>
      <c r="BN121" s="120" t="str">
        <f t="shared" si="43"/>
        <v/>
      </c>
      <c r="BO121" s="121" t="str">
        <f t="shared" si="43"/>
        <v/>
      </c>
      <c r="BP121" s="119">
        <f t="shared" si="44"/>
        <v>137.4025</v>
      </c>
      <c r="BQ121" s="120" t="str">
        <f t="shared" si="44"/>
        <v/>
      </c>
      <c r="BR121" s="120" t="str">
        <f t="shared" si="44"/>
        <v/>
      </c>
      <c r="BS121" s="120" t="str">
        <f t="shared" si="44"/>
        <v/>
      </c>
      <c r="BT121" s="121" t="str">
        <f t="shared" si="44"/>
        <v/>
      </c>
      <c r="BU121" s="119">
        <f t="shared" si="45"/>
        <v>218.81750000000002</v>
      </c>
      <c r="BV121" s="120" t="str">
        <f t="shared" si="45"/>
        <v/>
      </c>
      <c r="BW121" s="121" t="str">
        <f t="shared" si="45"/>
        <v/>
      </c>
      <c r="BX121" s="120" t="str">
        <f t="shared" si="45"/>
        <v/>
      </c>
      <c r="BY121" s="121" t="str">
        <f t="shared" si="45"/>
        <v/>
      </c>
    </row>
    <row r="122" spans="1:77" x14ac:dyDescent="0.2">
      <c r="A122" t="s">
        <v>46</v>
      </c>
      <c r="B122" t="s">
        <v>46</v>
      </c>
      <c r="C122" t="s">
        <v>70</v>
      </c>
      <c r="D122" t="s">
        <v>70</v>
      </c>
      <c r="E122" t="s">
        <v>68</v>
      </c>
      <c r="F122" s="4">
        <f t="shared" si="39"/>
        <v>46127</v>
      </c>
      <c r="G122" t="s">
        <v>38</v>
      </c>
      <c r="H122" s="28">
        <v>6</v>
      </c>
      <c r="I122" s="138">
        <v>1</v>
      </c>
      <c r="J122" s="138">
        <v>0</v>
      </c>
      <c r="K122" s="2">
        <v>0</v>
      </c>
      <c r="L122" s="2">
        <v>0</v>
      </c>
      <c r="M122" s="2">
        <v>1139.08</v>
      </c>
      <c r="N122" s="2">
        <v>-744.17</v>
      </c>
      <c r="O122" s="2">
        <v>0</v>
      </c>
      <c r="P122" s="2">
        <v>0</v>
      </c>
      <c r="Q122" s="29">
        <v>0</v>
      </c>
      <c r="R122" s="30">
        <f t="shared" si="35"/>
        <v>1</v>
      </c>
      <c r="S122" s="30">
        <f t="shared" si="36"/>
        <v>-744.17</v>
      </c>
      <c r="T122" t="s">
        <v>49</v>
      </c>
      <c r="U122" t="s">
        <v>49</v>
      </c>
      <c r="V122" t="s">
        <v>70</v>
      </c>
      <c r="W122" t="s">
        <v>70</v>
      </c>
      <c r="X122" t="s">
        <v>68</v>
      </c>
      <c r="Y122" s="4">
        <f t="shared" si="40"/>
        <v>45763</v>
      </c>
      <c r="Z122" t="s">
        <v>38</v>
      </c>
      <c r="AA122" s="28">
        <v>9</v>
      </c>
      <c r="AB122" s="138">
        <v>0</v>
      </c>
      <c r="AC122" s="138">
        <v>0</v>
      </c>
      <c r="AD122" s="2">
        <v>0</v>
      </c>
      <c r="AE122" s="2">
        <v>0</v>
      </c>
      <c r="AF122" s="2">
        <v>2275.25</v>
      </c>
      <c r="AG122" s="2">
        <v>0</v>
      </c>
      <c r="AH122" s="2">
        <v>0</v>
      </c>
      <c r="AI122" s="2">
        <v>0</v>
      </c>
      <c r="AJ122" s="29">
        <v>0</v>
      </c>
      <c r="AK122" s="30">
        <f t="shared" si="37"/>
        <v>0</v>
      </c>
      <c r="AL122" s="30">
        <f t="shared" si="38"/>
        <v>0</v>
      </c>
      <c r="AM122" s="2">
        <f t="shared" si="42"/>
        <v>-3</v>
      </c>
      <c r="AN122" s="2">
        <f t="shared" si="42"/>
        <v>1</v>
      </c>
      <c r="AO122" s="2">
        <f t="shared" si="42"/>
        <v>0</v>
      </c>
      <c r="AP122" s="2">
        <f t="shared" si="42"/>
        <v>0</v>
      </c>
      <c r="AQ122" s="2">
        <f t="shared" si="49"/>
        <v>0</v>
      </c>
      <c r="AR122" s="2">
        <f t="shared" si="49"/>
        <v>-1136.17</v>
      </c>
      <c r="AS122" s="2">
        <f t="shared" si="49"/>
        <v>-744.17</v>
      </c>
      <c r="AT122" s="2">
        <f t="shared" si="49"/>
        <v>0</v>
      </c>
      <c r="AU122" s="2">
        <f t="shared" si="49"/>
        <v>0</v>
      </c>
      <c r="AV122" s="29">
        <f t="shared" si="49"/>
        <v>0</v>
      </c>
      <c r="AW122" s="30">
        <f t="shared" si="49"/>
        <v>1</v>
      </c>
      <c r="AX122" s="31">
        <f t="shared" si="49"/>
        <v>-744.17</v>
      </c>
      <c r="AY122" s="38">
        <f t="shared" si="47"/>
        <v>-0.33333333333333331</v>
      </c>
      <c r="AZ122" s="38" t="str">
        <f t="shared" si="47"/>
        <v/>
      </c>
      <c r="BA122" s="38" t="str">
        <f t="shared" si="47"/>
        <v/>
      </c>
      <c r="BB122" s="38" t="str">
        <f t="shared" si="46"/>
        <v/>
      </c>
      <c r="BC122" s="38" t="str">
        <f t="shared" si="46"/>
        <v/>
      </c>
      <c r="BD122" s="38">
        <f t="shared" si="46"/>
        <v>-0.4993605098340842</v>
      </c>
      <c r="BE122" s="38" t="str">
        <f t="shared" si="46"/>
        <v/>
      </c>
      <c r="BF122" s="38" t="str">
        <f t="shared" si="46"/>
        <v/>
      </c>
      <c r="BG122" s="38" t="str">
        <f t="shared" si="46"/>
        <v/>
      </c>
      <c r="BH122" s="39" t="str">
        <f t="shared" si="48"/>
        <v/>
      </c>
      <c r="BI122" s="76" t="str">
        <f t="shared" si="48"/>
        <v/>
      </c>
      <c r="BJ122" s="40" t="str">
        <f t="shared" si="48"/>
        <v/>
      </c>
      <c r="BK122" s="119">
        <f t="shared" si="43"/>
        <v>189.84666666666666</v>
      </c>
      <c r="BL122" s="120">
        <f t="shared" si="43"/>
        <v>-744.17</v>
      </c>
      <c r="BM122" s="120" t="str">
        <f t="shared" si="43"/>
        <v/>
      </c>
      <c r="BN122" s="120" t="str">
        <f t="shared" si="43"/>
        <v/>
      </c>
      <c r="BO122" s="121" t="str">
        <f t="shared" si="43"/>
        <v/>
      </c>
      <c r="BP122" s="119">
        <f t="shared" si="44"/>
        <v>252.80555555555554</v>
      </c>
      <c r="BQ122" s="120" t="str">
        <f t="shared" si="44"/>
        <v/>
      </c>
      <c r="BR122" s="120" t="str">
        <f t="shared" si="44"/>
        <v/>
      </c>
      <c r="BS122" s="120" t="str">
        <f t="shared" si="44"/>
        <v/>
      </c>
      <c r="BT122" s="121" t="str">
        <f t="shared" si="44"/>
        <v/>
      </c>
      <c r="BU122" s="119">
        <f t="shared" si="45"/>
        <v>-62.958888888888879</v>
      </c>
      <c r="BV122" s="120" t="str">
        <f t="shared" si="45"/>
        <v/>
      </c>
      <c r="BW122" s="121" t="str">
        <f t="shared" si="45"/>
        <v/>
      </c>
      <c r="BX122" s="120" t="str">
        <f t="shared" si="45"/>
        <v/>
      </c>
      <c r="BY122" s="121" t="str">
        <f t="shared" si="45"/>
        <v/>
      </c>
    </row>
    <row r="123" spans="1:77" x14ac:dyDescent="0.2">
      <c r="A123" t="s">
        <v>46</v>
      </c>
      <c r="B123" t="s">
        <v>46</v>
      </c>
      <c r="C123" t="s">
        <v>70</v>
      </c>
      <c r="D123" t="s">
        <v>70</v>
      </c>
      <c r="E123" t="s">
        <v>68</v>
      </c>
      <c r="F123" s="4">
        <f t="shared" si="39"/>
        <v>46128</v>
      </c>
      <c r="G123" t="s">
        <v>39</v>
      </c>
      <c r="H123" s="28">
        <v>5</v>
      </c>
      <c r="I123" s="138">
        <v>0</v>
      </c>
      <c r="J123" s="138">
        <v>0</v>
      </c>
      <c r="K123" s="2">
        <v>0</v>
      </c>
      <c r="L123" s="2">
        <v>0</v>
      </c>
      <c r="M123" s="2">
        <v>668.15</v>
      </c>
      <c r="N123" s="2">
        <v>0</v>
      </c>
      <c r="O123" s="2">
        <v>0</v>
      </c>
      <c r="P123" s="2">
        <v>0</v>
      </c>
      <c r="Q123" s="29">
        <v>0</v>
      </c>
      <c r="R123" s="30">
        <f t="shared" si="35"/>
        <v>0</v>
      </c>
      <c r="S123" s="30">
        <f t="shared" si="36"/>
        <v>0</v>
      </c>
      <c r="T123" t="s">
        <v>49</v>
      </c>
      <c r="U123" t="s">
        <v>49</v>
      </c>
      <c r="V123" t="s">
        <v>70</v>
      </c>
      <c r="W123" t="s">
        <v>70</v>
      </c>
      <c r="X123" t="s">
        <v>68</v>
      </c>
      <c r="Y123" s="4">
        <f t="shared" si="40"/>
        <v>45764</v>
      </c>
      <c r="Z123" t="s">
        <v>39</v>
      </c>
      <c r="AA123" s="28">
        <v>10</v>
      </c>
      <c r="AB123" s="138">
        <v>0</v>
      </c>
      <c r="AC123" s="138">
        <v>0</v>
      </c>
      <c r="AD123" s="2">
        <v>0</v>
      </c>
      <c r="AE123" s="2">
        <v>0</v>
      </c>
      <c r="AF123" s="2">
        <v>1233.05</v>
      </c>
      <c r="AG123" s="2">
        <v>0</v>
      </c>
      <c r="AH123" s="2">
        <v>0</v>
      </c>
      <c r="AI123" s="2">
        <v>0</v>
      </c>
      <c r="AJ123" s="29">
        <v>0</v>
      </c>
      <c r="AK123" s="30">
        <f t="shared" si="37"/>
        <v>0</v>
      </c>
      <c r="AL123" s="30">
        <f t="shared" si="38"/>
        <v>0</v>
      </c>
      <c r="AM123" s="2">
        <f t="shared" si="42"/>
        <v>-5</v>
      </c>
      <c r="AN123" s="2">
        <f t="shared" si="42"/>
        <v>0</v>
      </c>
      <c r="AO123" s="2">
        <f t="shared" si="42"/>
        <v>0</v>
      </c>
      <c r="AP123" s="2">
        <f t="shared" si="42"/>
        <v>0</v>
      </c>
      <c r="AQ123" s="2">
        <f t="shared" si="49"/>
        <v>0</v>
      </c>
      <c r="AR123" s="2">
        <f t="shared" si="49"/>
        <v>-564.9</v>
      </c>
      <c r="AS123" s="2">
        <f t="shared" si="49"/>
        <v>0</v>
      </c>
      <c r="AT123" s="2">
        <f t="shared" si="49"/>
        <v>0</v>
      </c>
      <c r="AU123" s="2">
        <f t="shared" si="49"/>
        <v>0</v>
      </c>
      <c r="AV123" s="29">
        <f t="shared" si="49"/>
        <v>0</v>
      </c>
      <c r="AW123" s="30">
        <f t="shared" si="49"/>
        <v>0</v>
      </c>
      <c r="AX123" s="31">
        <f t="shared" si="49"/>
        <v>0</v>
      </c>
      <c r="AY123" s="38">
        <f t="shared" si="47"/>
        <v>-0.5</v>
      </c>
      <c r="AZ123" s="38" t="str">
        <f t="shared" si="47"/>
        <v/>
      </c>
      <c r="BA123" s="38" t="str">
        <f t="shared" si="47"/>
        <v/>
      </c>
      <c r="BB123" s="38" t="str">
        <f t="shared" si="46"/>
        <v/>
      </c>
      <c r="BC123" s="38" t="str">
        <f t="shared" si="46"/>
        <v/>
      </c>
      <c r="BD123" s="38">
        <f t="shared" si="46"/>
        <v>-0.45813227363042863</v>
      </c>
      <c r="BE123" s="38" t="str">
        <f t="shared" si="46"/>
        <v/>
      </c>
      <c r="BF123" s="38" t="str">
        <f t="shared" si="46"/>
        <v/>
      </c>
      <c r="BG123" s="38" t="str">
        <f t="shared" si="46"/>
        <v/>
      </c>
      <c r="BH123" s="39" t="str">
        <f t="shared" si="48"/>
        <v/>
      </c>
      <c r="BI123" s="76" t="str">
        <f t="shared" si="48"/>
        <v/>
      </c>
      <c r="BJ123" s="40" t="str">
        <f t="shared" si="48"/>
        <v/>
      </c>
      <c r="BK123" s="119">
        <f t="shared" si="43"/>
        <v>133.63</v>
      </c>
      <c r="BL123" s="120" t="str">
        <f t="shared" si="43"/>
        <v/>
      </c>
      <c r="BM123" s="120" t="str">
        <f t="shared" si="43"/>
        <v/>
      </c>
      <c r="BN123" s="120" t="str">
        <f t="shared" si="43"/>
        <v/>
      </c>
      <c r="BO123" s="121" t="str">
        <f t="shared" si="43"/>
        <v/>
      </c>
      <c r="BP123" s="119">
        <f t="shared" si="44"/>
        <v>123.30499999999999</v>
      </c>
      <c r="BQ123" s="120" t="str">
        <f t="shared" si="44"/>
        <v/>
      </c>
      <c r="BR123" s="120" t="str">
        <f t="shared" si="44"/>
        <v/>
      </c>
      <c r="BS123" s="120" t="str">
        <f t="shared" si="44"/>
        <v/>
      </c>
      <c r="BT123" s="121" t="str">
        <f t="shared" si="44"/>
        <v/>
      </c>
      <c r="BU123" s="119">
        <f t="shared" si="45"/>
        <v>10.325000000000003</v>
      </c>
      <c r="BV123" s="120" t="str">
        <f t="shared" si="45"/>
        <v/>
      </c>
      <c r="BW123" s="121" t="str">
        <f t="shared" si="45"/>
        <v/>
      </c>
      <c r="BX123" s="120" t="str">
        <f t="shared" si="45"/>
        <v/>
      </c>
      <c r="BY123" s="121" t="str">
        <f t="shared" si="45"/>
        <v/>
      </c>
    </row>
    <row r="124" spans="1:77" x14ac:dyDescent="0.2">
      <c r="A124" t="s">
        <v>46</v>
      </c>
      <c r="B124" t="s">
        <v>46</v>
      </c>
      <c r="C124" t="s">
        <v>70</v>
      </c>
      <c r="D124" t="s">
        <v>70</v>
      </c>
      <c r="E124" t="s">
        <v>68</v>
      </c>
      <c r="F124" s="4">
        <f t="shared" si="39"/>
        <v>46129</v>
      </c>
      <c r="G124" t="s">
        <v>40</v>
      </c>
      <c r="H124" s="28">
        <v>9</v>
      </c>
      <c r="I124" s="138">
        <v>0</v>
      </c>
      <c r="J124" s="138">
        <v>0</v>
      </c>
      <c r="K124" s="2">
        <v>0</v>
      </c>
      <c r="L124" s="2">
        <v>0</v>
      </c>
      <c r="M124" s="2">
        <v>917.98</v>
      </c>
      <c r="N124" s="2">
        <v>0</v>
      </c>
      <c r="O124" s="2">
        <v>0</v>
      </c>
      <c r="P124" s="2">
        <v>0</v>
      </c>
      <c r="Q124" s="29">
        <v>0</v>
      </c>
      <c r="R124" s="30">
        <f t="shared" si="35"/>
        <v>0</v>
      </c>
      <c r="S124" s="30">
        <f t="shared" si="36"/>
        <v>0</v>
      </c>
      <c r="T124" t="s">
        <v>49</v>
      </c>
      <c r="U124" t="s">
        <v>49</v>
      </c>
      <c r="V124" t="s">
        <v>70</v>
      </c>
      <c r="W124" t="s">
        <v>70</v>
      </c>
      <c r="X124" t="s">
        <v>68</v>
      </c>
      <c r="Y124" s="4">
        <f t="shared" si="40"/>
        <v>45765</v>
      </c>
      <c r="Z124" t="s">
        <v>40</v>
      </c>
      <c r="AA124" s="28">
        <v>11</v>
      </c>
      <c r="AB124" s="138">
        <v>0</v>
      </c>
      <c r="AC124" s="138">
        <v>0</v>
      </c>
      <c r="AD124" s="2">
        <v>0</v>
      </c>
      <c r="AE124" s="2">
        <v>0</v>
      </c>
      <c r="AF124" s="2">
        <v>1312.56</v>
      </c>
      <c r="AG124" s="2">
        <v>0</v>
      </c>
      <c r="AH124" s="2">
        <v>0</v>
      </c>
      <c r="AI124" s="2">
        <v>0</v>
      </c>
      <c r="AJ124" s="29">
        <v>0</v>
      </c>
      <c r="AK124" s="30">
        <f t="shared" si="37"/>
        <v>0</v>
      </c>
      <c r="AL124" s="30">
        <f t="shared" si="38"/>
        <v>0</v>
      </c>
      <c r="AM124" s="2">
        <f t="shared" si="42"/>
        <v>-2</v>
      </c>
      <c r="AN124" s="2">
        <f t="shared" si="42"/>
        <v>0</v>
      </c>
      <c r="AO124" s="2">
        <f t="shared" si="42"/>
        <v>0</v>
      </c>
      <c r="AP124" s="2">
        <f t="shared" si="42"/>
        <v>0</v>
      </c>
      <c r="AQ124" s="2">
        <f t="shared" si="49"/>
        <v>0</v>
      </c>
      <c r="AR124" s="2">
        <f t="shared" si="49"/>
        <v>-394.57999999999993</v>
      </c>
      <c r="AS124" s="2">
        <f t="shared" si="49"/>
        <v>0</v>
      </c>
      <c r="AT124" s="2">
        <f t="shared" si="49"/>
        <v>0</v>
      </c>
      <c r="AU124" s="2">
        <f t="shared" si="49"/>
        <v>0</v>
      </c>
      <c r="AV124" s="29">
        <f t="shared" si="49"/>
        <v>0</v>
      </c>
      <c r="AW124" s="30">
        <f t="shared" si="49"/>
        <v>0</v>
      </c>
      <c r="AX124" s="31">
        <f t="shared" si="49"/>
        <v>0</v>
      </c>
      <c r="AY124" s="38">
        <f t="shared" si="47"/>
        <v>-0.18181818181818182</v>
      </c>
      <c r="AZ124" s="38" t="str">
        <f t="shared" si="47"/>
        <v/>
      </c>
      <c r="BA124" s="38" t="str">
        <f t="shared" si="47"/>
        <v/>
      </c>
      <c r="BB124" s="38" t="str">
        <f t="shared" si="46"/>
        <v/>
      </c>
      <c r="BC124" s="38" t="str">
        <f t="shared" si="46"/>
        <v/>
      </c>
      <c r="BD124" s="38">
        <f t="shared" si="46"/>
        <v>-0.30061863838605468</v>
      </c>
      <c r="BE124" s="38" t="str">
        <f t="shared" si="46"/>
        <v/>
      </c>
      <c r="BF124" s="38" t="str">
        <f t="shared" si="46"/>
        <v/>
      </c>
      <c r="BG124" s="38" t="str">
        <f t="shared" si="46"/>
        <v/>
      </c>
      <c r="BH124" s="39" t="str">
        <f t="shared" si="48"/>
        <v/>
      </c>
      <c r="BI124" s="76" t="str">
        <f t="shared" si="48"/>
        <v/>
      </c>
      <c r="BJ124" s="40" t="str">
        <f t="shared" si="48"/>
        <v/>
      </c>
      <c r="BK124" s="119">
        <f t="shared" si="43"/>
        <v>101.99777777777778</v>
      </c>
      <c r="BL124" s="120" t="str">
        <f t="shared" si="43"/>
        <v/>
      </c>
      <c r="BM124" s="120" t="str">
        <f t="shared" si="43"/>
        <v/>
      </c>
      <c r="BN124" s="120" t="str">
        <f t="shared" si="43"/>
        <v/>
      </c>
      <c r="BO124" s="121" t="str">
        <f t="shared" si="43"/>
        <v/>
      </c>
      <c r="BP124" s="119">
        <f t="shared" si="44"/>
        <v>119.32363636363635</v>
      </c>
      <c r="BQ124" s="120" t="str">
        <f t="shared" si="44"/>
        <v/>
      </c>
      <c r="BR124" s="120" t="str">
        <f t="shared" si="44"/>
        <v/>
      </c>
      <c r="BS124" s="120" t="str">
        <f t="shared" si="44"/>
        <v/>
      </c>
      <c r="BT124" s="121" t="str">
        <f t="shared" si="44"/>
        <v/>
      </c>
      <c r="BU124" s="119">
        <f t="shared" si="45"/>
        <v>-17.325858585858569</v>
      </c>
      <c r="BV124" s="120" t="str">
        <f t="shared" si="45"/>
        <v/>
      </c>
      <c r="BW124" s="121" t="str">
        <f t="shared" si="45"/>
        <v/>
      </c>
      <c r="BX124" s="120" t="str">
        <f t="shared" si="45"/>
        <v/>
      </c>
      <c r="BY124" s="121" t="str">
        <f t="shared" si="45"/>
        <v/>
      </c>
    </row>
    <row r="125" spans="1:77" ht="13.5" thickBot="1" x14ac:dyDescent="0.25">
      <c r="A125" t="s">
        <v>46</v>
      </c>
      <c r="B125" t="s">
        <v>46</v>
      </c>
      <c r="C125" t="s">
        <v>70</v>
      </c>
      <c r="D125" t="s">
        <v>70</v>
      </c>
      <c r="E125" t="s">
        <v>68</v>
      </c>
      <c r="F125" s="59">
        <f t="shared" si="39"/>
        <v>46130</v>
      </c>
      <c r="G125" s="42" t="s">
        <v>41</v>
      </c>
      <c r="H125" s="43">
        <v>4</v>
      </c>
      <c r="I125" s="44">
        <v>0</v>
      </c>
      <c r="J125" s="44">
        <v>0</v>
      </c>
      <c r="K125" s="44">
        <v>0</v>
      </c>
      <c r="L125" s="44">
        <v>0</v>
      </c>
      <c r="M125" s="44">
        <v>535.85</v>
      </c>
      <c r="N125" s="44">
        <v>0</v>
      </c>
      <c r="O125" s="44">
        <v>0</v>
      </c>
      <c r="P125" s="44">
        <v>0</v>
      </c>
      <c r="Q125" s="45">
        <v>0</v>
      </c>
      <c r="R125" s="46">
        <f t="shared" si="35"/>
        <v>0</v>
      </c>
      <c r="S125" s="46">
        <f t="shared" si="36"/>
        <v>0</v>
      </c>
      <c r="T125" t="s">
        <v>49</v>
      </c>
      <c r="U125" t="s">
        <v>49</v>
      </c>
      <c r="V125" t="s">
        <v>70</v>
      </c>
      <c r="W125" t="s">
        <v>70</v>
      </c>
      <c r="X125" t="s">
        <v>68</v>
      </c>
      <c r="Y125" s="59">
        <f t="shared" si="40"/>
        <v>45766</v>
      </c>
      <c r="Z125" s="42" t="s">
        <v>41</v>
      </c>
      <c r="AA125" s="43">
        <v>11</v>
      </c>
      <c r="AB125" s="44">
        <v>0</v>
      </c>
      <c r="AC125" s="44">
        <v>0</v>
      </c>
      <c r="AD125" s="44">
        <v>0</v>
      </c>
      <c r="AE125" s="44">
        <v>0</v>
      </c>
      <c r="AF125" s="44">
        <v>1107.55</v>
      </c>
      <c r="AG125" s="44">
        <v>0</v>
      </c>
      <c r="AH125" s="44">
        <v>0</v>
      </c>
      <c r="AI125" s="44">
        <v>0</v>
      </c>
      <c r="AJ125" s="45">
        <v>0</v>
      </c>
      <c r="AK125" s="46">
        <f t="shared" si="37"/>
        <v>0</v>
      </c>
      <c r="AL125" s="46">
        <f t="shared" si="38"/>
        <v>0</v>
      </c>
      <c r="AM125" s="44">
        <f t="shared" si="42"/>
        <v>-7</v>
      </c>
      <c r="AN125" s="44">
        <f t="shared" si="42"/>
        <v>0</v>
      </c>
      <c r="AO125" s="44">
        <f t="shared" si="42"/>
        <v>0</v>
      </c>
      <c r="AP125" s="44">
        <f t="shared" si="42"/>
        <v>0</v>
      </c>
      <c r="AQ125" s="44">
        <f t="shared" si="49"/>
        <v>0</v>
      </c>
      <c r="AR125" s="44">
        <f t="shared" si="49"/>
        <v>-571.69999999999993</v>
      </c>
      <c r="AS125" s="44">
        <f t="shared" si="49"/>
        <v>0</v>
      </c>
      <c r="AT125" s="44">
        <f t="shared" si="49"/>
        <v>0</v>
      </c>
      <c r="AU125" s="44">
        <f t="shared" si="49"/>
        <v>0</v>
      </c>
      <c r="AV125" s="45">
        <f t="shared" si="49"/>
        <v>0</v>
      </c>
      <c r="AW125" s="46">
        <f t="shared" si="49"/>
        <v>0</v>
      </c>
      <c r="AX125" s="47">
        <f t="shared" si="49"/>
        <v>0</v>
      </c>
      <c r="AY125" s="56">
        <f t="shared" si="47"/>
        <v>-0.63636363636363635</v>
      </c>
      <c r="AZ125" s="56" t="str">
        <f t="shared" si="47"/>
        <v/>
      </c>
      <c r="BA125" s="56" t="str">
        <f t="shared" si="47"/>
        <v/>
      </c>
      <c r="BB125" s="56" t="str">
        <f t="shared" si="46"/>
        <v/>
      </c>
      <c r="BC125" s="56" t="str">
        <f t="shared" si="46"/>
        <v/>
      </c>
      <c r="BD125" s="56">
        <f t="shared" si="46"/>
        <v>-0.51618437090876257</v>
      </c>
      <c r="BE125" s="56" t="str">
        <f t="shared" si="46"/>
        <v/>
      </c>
      <c r="BF125" s="56" t="str">
        <f t="shared" si="46"/>
        <v/>
      </c>
      <c r="BG125" s="56" t="str">
        <f t="shared" si="46"/>
        <v/>
      </c>
      <c r="BH125" s="57" t="str">
        <f t="shared" si="48"/>
        <v/>
      </c>
      <c r="BI125" s="81" t="str">
        <f t="shared" si="48"/>
        <v/>
      </c>
      <c r="BJ125" s="58" t="str">
        <f t="shared" si="48"/>
        <v/>
      </c>
      <c r="BK125" s="122">
        <f t="shared" si="43"/>
        <v>133.96250000000001</v>
      </c>
      <c r="BL125" s="123" t="str">
        <f t="shared" si="43"/>
        <v/>
      </c>
      <c r="BM125" s="123" t="str">
        <f t="shared" si="43"/>
        <v/>
      </c>
      <c r="BN125" s="123" t="str">
        <f t="shared" si="43"/>
        <v/>
      </c>
      <c r="BO125" s="124" t="str">
        <f t="shared" si="43"/>
        <v/>
      </c>
      <c r="BP125" s="122">
        <f t="shared" si="44"/>
        <v>100.68636363636364</v>
      </c>
      <c r="BQ125" s="123" t="str">
        <f t="shared" si="44"/>
        <v/>
      </c>
      <c r="BR125" s="123" t="str">
        <f t="shared" si="44"/>
        <v/>
      </c>
      <c r="BS125" s="123" t="str">
        <f t="shared" si="44"/>
        <v/>
      </c>
      <c r="BT125" s="124" t="str">
        <f t="shared" si="44"/>
        <v/>
      </c>
      <c r="BU125" s="122">
        <f t="shared" si="45"/>
        <v>33.276136363636368</v>
      </c>
      <c r="BV125" s="123" t="str">
        <f t="shared" si="45"/>
        <v/>
      </c>
      <c r="BW125" s="124" t="str">
        <f t="shared" si="45"/>
        <v/>
      </c>
      <c r="BX125" s="123" t="str">
        <f t="shared" si="45"/>
        <v/>
      </c>
      <c r="BY125" s="124" t="str">
        <f t="shared" si="45"/>
        <v/>
      </c>
    </row>
    <row r="126" spans="1:77" x14ac:dyDescent="0.2">
      <c r="A126" t="s">
        <v>46</v>
      </c>
      <c r="B126" t="s">
        <v>46</v>
      </c>
      <c r="C126" t="s">
        <v>70</v>
      </c>
      <c r="D126" t="s">
        <v>70</v>
      </c>
      <c r="E126" t="s">
        <v>69</v>
      </c>
      <c r="F126" s="4">
        <f t="shared" si="39"/>
        <v>46131</v>
      </c>
      <c r="G126" t="s">
        <v>35</v>
      </c>
      <c r="H126" s="28">
        <v>3</v>
      </c>
      <c r="I126" s="138">
        <v>2</v>
      </c>
      <c r="J126" s="138">
        <v>0</v>
      </c>
      <c r="K126" s="2">
        <v>0</v>
      </c>
      <c r="L126" s="2">
        <v>0</v>
      </c>
      <c r="M126" s="2">
        <v>392.81</v>
      </c>
      <c r="N126" s="2">
        <v>-371.18</v>
      </c>
      <c r="O126" s="2">
        <v>0</v>
      </c>
      <c r="P126" s="2">
        <v>0</v>
      </c>
      <c r="Q126" s="29">
        <v>0</v>
      </c>
      <c r="R126" s="30">
        <f t="shared" si="35"/>
        <v>2</v>
      </c>
      <c r="S126" s="30">
        <f t="shared" si="36"/>
        <v>-371.18</v>
      </c>
      <c r="T126" t="s">
        <v>49</v>
      </c>
      <c r="U126" t="s">
        <v>49</v>
      </c>
      <c r="V126" t="s">
        <v>70</v>
      </c>
      <c r="W126" t="s">
        <v>70</v>
      </c>
      <c r="X126" t="s">
        <v>69</v>
      </c>
      <c r="Y126" s="4">
        <f t="shared" si="40"/>
        <v>45767</v>
      </c>
      <c r="Z126" t="s">
        <v>35</v>
      </c>
      <c r="AA126" s="28">
        <v>5</v>
      </c>
      <c r="AB126" s="138">
        <v>0</v>
      </c>
      <c r="AC126" s="138">
        <v>0</v>
      </c>
      <c r="AD126" s="2">
        <v>0</v>
      </c>
      <c r="AE126" s="2">
        <v>0</v>
      </c>
      <c r="AF126" s="2">
        <v>492.54000000000008</v>
      </c>
      <c r="AG126" s="2">
        <v>0</v>
      </c>
      <c r="AH126" s="2">
        <v>0</v>
      </c>
      <c r="AI126" s="2">
        <v>0</v>
      </c>
      <c r="AJ126" s="29">
        <v>0</v>
      </c>
      <c r="AK126" s="30">
        <f t="shared" si="37"/>
        <v>0</v>
      </c>
      <c r="AL126" s="30">
        <f t="shared" si="38"/>
        <v>0</v>
      </c>
      <c r="AM126" s="2">
        <f t="shared" si="42"/>
        <v>-2</v>
      </c>
      <c r="AN126" s="2">
        <f t="shared" si="42"/>
        <v>2</v>
      </c>
      <c r="AO126" s="2">
        <f t="shared" si="42"/>
        <v>0</v>
      </c>
      <c r="AP126" s="2">
        <f t="shared" si="42"/>
        <v>0</v>
      </c>
      <c r="AQ126" s="2">
        <f t="shared" si="49"/>
        <v>0</v>
      </c>
      <c r="AR126" s="2">
        <f t="shared" si="49"/>
        <v>-99.730000000000075</v>
      </c>
      <c r="AS126" s="2">
        <f t="shared" si="49"/>
        <v>-371.18</v>
      </c>
      <c r="AT126" s="2">
        <f t="shared" si="49"/>
        <v>0</v>
      </c>
      <c r="AU126" s="2">
        <f t="shared" si="49"/>
        <v>0</v>
      </c>
      <c r="AV126" s="29">
        <f t="shared" si="49"/>
        <v>0</v>
      </c>
      <c r="AW126" s="30">
        <f t="shared" si="49"/>
        <v>2</v>
      </c>
      <c r="AX126" s="31">
        <f t="shared" si="49"/>
        <v>-371.18</v>
      </c>
      <c r="AY126" s="38">
        <f t="shared" si="47"/>
        <v>-0.4</v>
      </c>
      <c r="AZ126" s="38" t="str">
        <f t="shared" si="47"/>
        <v/>
      </c>
      <c r="BA126" s="38" t="str">
        <f t="shared" si="47"/>
        <v/>
      </c>
      <c r="BB126" s="38" t="str">
        <f t="shared" si="46"/>
        <v/>
      </c>
      <c r="BC126" s="38" t="str">
        <f t="shared" si="46"/>
        <v/>
      </c>
      <c r="BD126" s="38">
        <f t="shared" si="46"/>
        <v>-0.20248101677021169</v>
      </c>
      <c r="BE126" s="38" t="str">
        <f t="shared" si="46"/>
        <v/>
      </c>
      <c r="BF126" s="38" t="str">
        <f t="shared" si="46"/>
        <v/>
      </c>
      <c r="BG126" s="38" t="str">
        <f t="shared" si="46"/>
        <v/>
      </c>
      <c r="BH126" s="39" t="str">
        <f t="shared" si="48"/>
        <v/>
      </c>
      <c r="BI126" s="76" t="str">
        <f t="shared" si="48"/>
        <v/>
      </c>
      <c r="BJ126" s="40" t="str">
        <f t="shared" si="48"/>
        <v/>
      </c>
      <c r="BK126" s="116">
        <f t="shared" si="43"/>
        <v>130.93666666666667</v>
      </c>
      <c r="BL126" s="117">
        <f t="shared" si="43"/>
        <v>-185.59</v>
      </c>
      <c r="BM126" s="117" t="str">
        <f t="shared" si="43"/>
        <v/>
      </c>
      <c r="BN126" s="117" t="str">
        <f t="shared" si="43"/>
        <v/>
      </c>
      <c r="BO126" s="118" t="str">
        <f t="shared" si="43"/>
        <v/>
      </c>
      <c r="BP126" s="116">
        <f t="shared" si="44"/>
        <v>98.50800000000001</v>
      </c>
      <c r="BQ126" s="117" t="str">
        <f t="shared" si="44"/>
        <v/>
      </c>
      <c r="BR126" s="117" t="str">
        <f t="shared" si="44"/>
        <v/>
      </c>
      <c r="BS126" s="117" t="str">
        <f t="shared" si="44"/>
        <v/>
      </c>
      <c r="BT126" s="118" t="str">
        <f t="shared" si="44"/>
        <v/>
      </c>
      <c r="BU126" s="116">
        <f t="shared" si="45"/>
        <v>32.428666666666658</v>
      </c>
      <c r="BV126" s="117" t="str">
        <f t="shared" si="45"/>
        <v/>
      </c>
      <c r="BW126" s="118" t="str">
        <f t="shared" si="45"/>
        <v/>
      </c>
      <c r="BX126" s="117" t="str">
        <f t="shared" si="45"/>
        <v/>
      </c>
      <c r="BY126" s="118" t="str">
        <f t="shared" si="45"/>
        <v/>
      </c>
    </row>
    <row r="127" spans="1:77" x14ac:dyDescent="0.2">
      <c r="A127" t="s">
        <v>46</v>
      </c>
      <c r="B127" t="s">
        <v>46</v>
      </c>
      <c r="C127" t="s">
        <v>70</v>
      </c>
      <c r="D127" t="s">
        <v>70</v>
      </c>
      <c r="E127" t="s">
        <v>69</v>
      </c>
      <c r="F127" s="4">
        <f t="shared" si="39"/>
        <v>46132</v>
      </c>
      <c r="G127" t="s">
        <v>36</v>
      </c>
      <c r="H127" s="28">
        <v>3</v>
      </c>
      <c r="I127" s="138">
        <v>0</v>
      </c>
      <c r="J127" s="138">
        <v>0</v>
      </c>
      <c r="K127" s="2">
        <v>0</v>
      </c>
      <c r="L127" s="2">
        <v>0</v>
      </c>
      <c r="M127" s="2">
        <v>209.85000000000002</v>
      </c>
      <c r="N127" s="2">
        <v>0</v>
      </c>
      <c r="O127" s="2">
        <v>0</v>
      </c>
      <c r="P127" s="2">
        <v>0</v>
      </c>
      <c r="Q127" s="29">
        <v>0</v>
      </c>
      <c r="R127" s="30">
        <f t="shared" si="35"/>
        <v>0</v>
      </c>
      <c r="S127" s="30">
        <f t="shared" si="36"/>
        <v>0</v>
      </c>
      <c r="T127" t="s">
        <v>49</v>
      </c>
      <c r="U127" t="s">
        <v>49</v>
      </c>
      <c r="V127" t="s">
        <v>70</v>
      </c>
      <c r="W127" t="s">
        <v>70</v>
      </c>
      <c r="X127" t="s">
        <v>69</v>
      </c>
      <c r="Y127" s="4">
        <f t="shared" si="40"/>
        <v>45768</v>
      </c>
      <c r="Z127" t="s">
        <v>36</v>
      </c>
      <c r="AA127" s="28">
        <v>2</v>
      </c>
      <c r="AB127" s="138">
        <v>0</v>
      </c>
      <c r="AC127" s="138">
        <v>0</v>
      </c>
      <c r="AD127" s="2">
        <v>0</v>
      </c>
      <c r="AE127" s="2">
        <v>0</v>
      </c>
      <c r="AF127" s="2">
        <v>408.14</v>
      </c>
      <c r="AG127" s="2">
        <v>0</v>
      </c>
      <c r="AH127" s="2">
        <v>0</v>
      </c>
      <c r="AI127" s="2">
        <v>0</v>
      </c>
      <c r="AJ127" s="29">
        <v>0</v>
      </c>
      <c r="AK127" s="30">
        <f t="shared" si="37"/>
        <v>0</v>
      </c>
      <c r="AL127" s="30">
        <f t="shared" si="38"/>
        <v>0</v>
      </c>
      <c r="AM127" s="2">
        <f t="shared" si="42"/>
        <v>1</v>
      </c>
      <c r="AN127" s="2">
        <f t="shared" si="42"/>
        <v>0</v>
      </c>
      <c r="AO127" s="2">
        <f t="shared" si="42"/>
        <v>0</v>
      </c>
      <c r="AP127" s="2">
        <f t="shared" si="42"/>
        <v>0</v>
      </c>
      <c r="AQ127" s="2">
        <f t="shared" si="49"/>
        <v>0</v>
      </c>
      <c r="AR127" s="2">
        <f t="shared" si="49"/>
        <v>-198.28999999999996</v>
      </c>
      <c r="AS127" s="2">
        <f t="shared" si="49"/>
        <v>0</v>
      </c>
      <c r="AT127" s="2">
        <f t="shared" si="49"/>
        <v>0</v>
      </c>
      <c r="AU127" s="2">
        <f t="shared" si="49"/>
        <v>0</v>
      </c>
      <c r="AV127" s="29">
        <f t="shared" si="49"/>
        <v>0</v>
      </c>
      <c r="AW127" s="30">
        <f t="shared" si="49"/>
        <v>0</v>
      </c>
      <c r="AX127" s="31">
        <f t="shared" si="49"/>
        <v>0</v>
      </c>
      <c r="AY127" s="38">
        <f t="shared" si="47"/>
        <v>0.5</v>
      </c>
      <c r="AZ127" s="38" t="str">
        <f t="shared" si="47"/>
        <v/>
      </c>
      <c r="BA127" s="38" t="str">
        <f t="shared" si="47"/>
        <v/>
      </c>
      <c r="BB127" s="38" t="str">
        <f t="shared" si="46"/>
        <v/>
      </c>
      <c r="BC127" s="38" t="str">
        <f t="shared" si="46"/>
        <v/>
      </c>
      <c r="BD127" s="38">
        <f t="shared" si="46"/>
        <v>-0.4858381927769882</v>
      </c>
      <c r="BE127" s="38" t="str">
        <f t="shared" si="46"/>
        <v/>
      </c>
      <c r="BF127" s="38" t="str">
        <f t="shared" si="46"/>
        <v/>
      </c>
      <c r="BG127" s="38" t="str">
        <f t="shared" si="46"/>
        <v/>
      </c>
      <c r="BH127" s="39" t="str">
        <f t="shared" si="48"/>
        <v/>
      </c>
      <c r="BI127" s="76" t="str">
        <f t="shared" si="48"/>
        <v/>
      </c>
      <c r="BJ127" s="40" t="str">
        <f t="shared" si="48"/>
        <v/>
      </c>
      <c r="BK127" s="119">
        <f t="shared" si="43"/>
        <v>69.95</v>
      </c>
      <c r="BL127" s="120" t="str">
        <f t="shared" si="43"/>
        <v/>
      </c>
      <c r="BM127" s="120" t="str">
        <f t="shared" si="43"/>
        <v/>
      </c>
      <c r="BN127" s="120" t="str">
        <f t="shared" si="43"/>
        <v/>
      </c>
      <c r="BO127" s="121" t="str">
        <f t="shared" si="43"/>
        <v/>
      </c>
      <c r="BP127" s="119">
        <f t="shared" si="44"/>
        <v>204.07</v>
      </c>
      <c r="BQ127" s="120" t="str">
        <f t="shared" si="44"/>
        <v/>
      </c>
      <c r="BR127" s="120" t="str">
        <f t="shared" si="44"/>
        <v/>
      </c>
      <c r="BS127" s="120" t="str">
        <f t="shared" si="44"/>
        <v/>
      </c>
      <c r="BT127" s="121" t="str">
        <f t="shared" si="44"/>
        <v/>
      </c>
      <c r="BU127" s="119">
        <f t="shared" si="45"/>
        <v>-134.12</v>
      </c>
      <c r="BV127" s="120" t="str">
        <f t="shared" si="45"/>
        <v/>
      </c>
      <c r="BW127" s="121" t="str">
        <f t="shared" si="45"/>
        <v/>
      </c>
      <c r="BX127" s="120" t="str">
        <f t="shared" si="45"/>
        <v/>
      </c>
      <c r="BY127" s="121" t="str">
        <f t="shared" si="45"/>
        <v/>
      </c>
    </row>
    <row r="128" spans="1:77" x14ac:dyDescent="0.2">
      <c r="A128" t="s">
        <v>46</v>
      </c>
      <c r="B128" t="s">
        <v>46</v>
      </c>
      <c r="C128" t="s">
        <v>70</v>
      </c>
      <c r="D128" t="s">
        <v>70</v>
      </c>
      <c r="E128" t="s">
        <v>69</v>
      </c>
      <c r="F128" s="4">
        <f t="shared" si="39"/>
        <v>46133</v>
      </c>
      <c r="G128" t="s">
        <v>37</v>
      </c>
      <c r="H128" s="28">
        <v>3</v>
      </c>
      <c r="I128" s="138">
        <v>0</v>
      </c>
      <c r="J128" s="138">
        <v>0</v>
      </c>
      <c r="K128" s="2">
        <v>0</v>
      </c>
      <c r="L128" s="2">
        <v>0</v>
      </c>
      <c r="M128" s="2">
        <v>415.63</v>
      </c>
      <c r="N128" s="2">
        <v>0</v>
      </c>
      <c r="O128" s="2">
        <v>0</v>
      </c>
      <c r="P128" s="2">
        <v>0</v>
      </c>
      <c r="Q128" s="29">
        <v>0</v>
      </c>
      <c r="R128" s="30">
        <f t="shared" si="35"/>
        <v>0</v>
      </c>
      <c r="S128" s="30">
        <f t="shared" si="36"/>
        <v>0</v>
      </c>
      <c r="T128" t="s">
        <v>49</v>
      </c>
      <c r="U128" t="s">
        <v>49</v>
      </c>
      <c r="V128" t="s">
        <v>70</v>
      </c>
      <c r="W128" t="s">
        <v>70</v>
      </c>
      <c r="X128" t="s">
        <v>69</v>
      </c>
      <c r="Y128" s="4">
        <f t="shared" si="40"/>
        <v>45769</v>
      </c>
      <c r="Z128" t="s">
        <v>37</v>
      </c>
      <c r="AA128" s="28">
        <v>9</v>
      </c>
      <c r="AB128" s="138">
        <v>0</v>
      </c>
      <c r="AC128" s="138">
        <v>0</v>
      </c>
      <c r="AD128" s="2">
        <v>0</v>
      </c>
      <c r="AE128" s="2">
        <v>0</v>
      </c>
      <c r="AF128" s="2">
        <v>1333.73</v>
      </c>
      <c r="AG128" s="2">
        <v>0</v>
      </c>
      <c r="AH128" s="2">
        <v>0</v>
      </c>
      <c r="AI128" s="2">
        <v>0</v>
      </c>
      <c r="AJ128" s="29">
        <v>0</v>
      </c>
      <c r="AK128" s="30">
        <f t="shared" si="37"/>
        <v>0</v>
      </c>
      <c r="AL128" s="30">
        <f t="shared" si="38"/>
        <v>0</v>
      </c>
      <c r="AM128" s="2">
        <f t="shared" si="42"/>
        <v>-6</v>
      </c>
      <c r="AN128" s="2">
        <f t="shared" si="42"/>
        <v>0</v>
      </c>
      <c r="AO128" s="2">
        <f t="shared" si="42"/>
        <v>0</v>
      </c>
      <c r="AP128" s="2">
        <f t="shared" si="42"/>
        <v>0</v>
      </c>
      <c r="AQ128" s="2">
        <f t="shared" si="49"/>
        <v>0</v>
      </c>
      <c r="AR128" s="2">
        <f t="shared" si="49"/>
        <v>-918.1</v>
      </c>
      <c r="AS128" s="2">
        <f t="shared" si="49"/>
        <v>0</v>
      </c>
      <c r="AT128" s="2">
        <f t="shared" si="49"/>
        <v>0</v>
      </c>
      <c r="AU128" s="2">
        <f t="shared" si="49"/>
        <v>0</v>
      </c>
      <c r="AV128" s="29">
        <f t="shared" si="49"/>
        <v>0</v>
      </c>
      <c r="AW128" s="30">
        <f t="shared" si="49"/>
        <v>0</v>
      </c>
      <c r="AX128" s="31">
        <f t="shared" si="49"/>
        <v>0</v>
      </c>
      <c r="AY128" s="38">
        <f t="shared" si="47"/>
        <v>-0.66666666666666663</v>
      </c>
      <c r="AZ128" s="38" t="str">
        <f t="shared" si="47"/>
        <v/>
      </c>
      <c r="BA128" s="38" t="str">
        <f t="shared" si="47"/>
        <v/>
      </c>
      <c r="BB128" s="38" t="str">
        <f t="shared" si="46"/>
        <v/>
      </c>
      <c r="BC128" s="38" t="str">
        <f t="shared" si="46"/>
        <v/>
      </c>
      <c r="BD128" s="38">
        <f t="shared" si="46"/>
        <v>-0.68837020986256592</v>
      </c>
      <c r="BE128" s="38" t="str">
        <f t="shared" si="46"/>
        <v/>
      </c>
      <c r="BF128" s="38" t="str">
        <f t="shared" si="46"/>
        <v/>
      </c>
      <c r="BG128" s="38" t="str">
        <f t="shared" si="46"/>
        <v/>
      </c>
      <c r="BH128" s="39" t="str">
        <f t="shared" si="48"/>
        <v/>
      </c>
      <c r="BI128" s="76" t="str">
        <f t="shared" si="48"/>
        <v/>
      </c>
      <c r="BJ128" s="40" t="str">
        <f t="shared" si="48"/>
        <v/>
      </c>
      <c r="BK128" s="119">
        <f t="shared" si="43"/>
        <v>138.54333333333332</v>
      </c>
      <c r="BL128" s="120" t="str">
        <f t="shared" si="43"/>
        <v/>
      </c>
      <c r="BM128" s="120" t="str">
        <f t="shared" si="43"/>
        <v/>
      </c>
      <c r="BN128" s="120" t="str">
        <f t="shared" si="43"/>
        <v/>
      </c>
      <c r="BO128" s="121" t="str">
        <f t="shared" si="43"/>
        <v/>
      </c>
      <c r="BP128" s="119">
        <f t="shared" si="44"/>
        <v>148.19222222222223</v>
      </c>
      <c r="BQ128" s="120" t="str">
        <f t="shared" si="44"/>
        <v/>
      </c>
      <c r="BR128" s="120" t="str">
        <f t="shared" si="44"/>
        <v/>
      </c>
      <c r="BS128" s="120" t="str">
        <f t="shared" si="44"/>
        <v/>
      </c>
      <c r="BT128" s="121" t="str">
        <f t="shared" si="44"/>
        <v/>
      </c>
      <c r="BU128" s="119">
        <f t="shared" si="45"/>
        <v>-9.6488888888889051</v>
      </c>
      <c r="BV128" s="120" t="str">
        <f t="shared" si="45"/>
        <v/>
      </c>
      <c r="BW128" s="121" t="str">
        <f t="shared" si="45"/>
        <v/>
      </c>
      <c r="BX128" s="120" t="str">
        <f t="shared" si="45"/>
        <v/>
      </c>
      <c r="BY128" s="121" t="str">
        <f t="shared" si="45"/>
        <v/>
      </c>
    </row>
    <row r="129" spans="1:77" x14ac:dyDescent="0.2">
      <c r="A129" t="s">
        <v>46</v>
      </c>
      <c r="B129" t="s">
        <v>46</v>
      </c>
      <c r="C129" t="s">
        <v>70</v>
      </c>
      <c r="D129" t="s">
        <v>70</v>
      </c>
      <c r="E129" t="s">
        <v>69</v>
      </c>
      <c r="F129" s="4">
        <f t="shared" si="39"/>
        <v>46134</v>
      </c>
      <c r="G129" t="s">
        <v>38</v>
      </c>
      <c r="H129" s="28">
        <v>2</v>
      </c>
      <c r="I129" s="138">
        <v>0</v>
      </c>
      <c r="J129" s="138">
        <v>0</v>
      </c>
      <c r="K129" s="2">
        <v>0</v>
      </c>
      <c r="L129" s="2">
        <v>0</v>
      </c>
      <c r="M129" s="2">
        <v>494.01</v>
      </c>
      <c r="N129" s="2">
        <v>0</v>
      </c>
      <c r="O129" s="2">
        <v>0</v>
      </c>
      <c r="P129" s="2">
        <v>0</v>
      </c>
      <c r="Q129" s="29">
        <v>0</v>
      </c>
      <c r="R129" s="30">
        <f t="shared" si="35"/>
        <v>0</v>
      </c>
      <c r="S129" s="30">
        <f t="shared" si="36"/>
        <v>0</v>
      </c>
      <c r="T129" t="s">
        <v>49</v>
      </c>
      <c r="U129" t="s">
        <v>49</v>
      </c>
      <c r="V129" t="s">
        <v>70</v>
      </c>
      <c r="W129" t="s">
        <v>70</v>
      </c>
      <c r="X129" t="s">
        <v>69</v>
      </c>
      <c r="Y129" s="4">
        <f t="shared" si="40"/>
        <v>45770</v>
      </c>
      <c r="Z129" t="s">
        <v>38</v>
      </c>
      <c r="AA129" s="28">
        <v>8</v>
      </c>
      <c r="AB129" s="138">
        <v>0</v>
      </c>
      <c r="AC129" s="138">
        <v>0</v>
      </c>
      <c r="AD129" s="2">
        <v>0</v>
      </c>
      <c r="AE129" s="2">
        <v>0</v>
      </c>
      <c r="AF129" s="2">
        <v>989.63</v>
      </c>
      <c r="AG129" s="2">
        <v>0</v>
      </c>
      <c r="AH129" s="2">
        <v>0</v>
      </c>
      <c r="AI129" s="2">
        <v>0</v>
      </c>
      <c r="AJ129" s="29">
        <v>0</v>
      </c>
      <c r="AK129" s="30">
        <f t="shared" si="37"/>
        <v>0</v>
      </c>
      <c r="AL129" s="30">
        <f t="shared" si="38"/>
        <v>0</v>
      </c>
      <c r="AM129" s="2">
        <f t="shared" si="42"/>
        <v>-6</v>
      </c>
      <c r="AN129" s="2">
        <f t="shared" si="42"/>
        <v>0</v>
      </c>
      <c r="AO129" s="2">
        <f t="shared" si="42"/>
        <v>0</v>
      </c>
      <c r="AP129" s="2">
        <f t="shared" si="42"/>
        <v>0</v>
      </c>
      <c r="AQ129" s="2">
        <f t="shared" si="49"/>
        <v>0</v>
      </c>
      <c r="AR129" s="2">
        <f t="shared" si="49"/>
        <v>-495.62</v>
      </c>
      <c r="AS129" s="2">
        <f t="shared" si="49"/>
        <v>0</v>
      </c>
      <c r="AT129" s="2">
        <f t="shared" si="49"/>
        <v>0</v>
      </c>
      <c r="AU129" s="2">
        <f t="shared" si="49"/>
        <v>0</v>
      </c>
      <c r="AV129" s="29">
        <f t="shared" si="49"/>
        <v>0</v>
      </c>
      <c r="AW129" s="30">
        <f t="shared" si="49"/>
        <v>0</v>
      </c>
      <c r="AX129" s="31">
        <f t="shared" si="49"/>
        <v>0</v>
      </c>
      <c r="AY129" s="38">
        <f t="shared" si="47"/>
        <v>-0.75</v>
      </c>
      <c r="AZ129" s="38" t="str">
        <f t="shared" si="47"/>
        <v/>
      </c>
      <c r="BA129" s="38" t="str">
        <f t="shared" si="47"/>
        <v/>
      </c>
      <c r="BB129" s="38" t="str">
        <f t="shared" si="46"/>
        <v/>
      </c>
      <c r="BC129" s="38" t="str">
        <f t="shared" si="46"/>
        <v/>
      </c>
      <c r="BD129" s="38">
        <f t="shared" si="46"/>
        <v>-0.50081343532431311</v>
      </c>
      <c r="BE129" s="38" t="str">
        <f t="shared" si="46"/>
        <v/>
      </c>
      <c r="BF129" s="38" t="str">
        <f t="shared" si="46"/>
        <v/>
      </c>
      <c r="BG129" s="38" t="str">
        <f t="shared" si="46"/>
        <v/>
      </c>
      <c r="BH129" s="39" t="str">
        <f t="shared" si="48"/>
        <v/>
      </c>
      <c r="BI129" s="76" t="str">
        <f t="shared" si="48"/>
        <v/>
      </c>
      <c r="BJ129" s="40" t="str">
        <f t="shared" si="48"/>
        <v/>
      </c>
      <c r="BK129" s="119">
        <f t="shared" si="43"/>
        <v>247.005</v>
      </c>
      <c r="BL129" s="120" t="str">
        <f t="shared" si="43"/>
        <v/>
      </c>
      <c r="BM129" s="120" t="str">
        <f t="shared" si="43"/>
        <v/>
      </c>
      <c r="BN129" s="120" t="str">
        <f t="shared" si="43"/>
        <v/>
      </c>
      <c r="BO129" s="121" t="str">
        <f t="shared" si="43"/>
        <v/>
      </c>
      <c r="BP129" s="119">
        <f t="shared" si="44"/>
        <v>123.70375</v>
      </c>
      <c r="BQ129" s="120" t="str">
        <f t="shared" si="44"/>
        <v/>
      </c>
      <c r="BR129" s="120" t="str">
        <f t="shared" si="44"/>
        <v/>
      </c>
      <c r="BS129" s="120" t="str">
        <f t="shared" si="44"/>
        <v/>
      </c>
      <c r="BT129" s="121" t="str">
        <f t="shared" si="44"/>
        <v/>
      </c>
      <c r="BU129" s="119">
        <f t="shared" si="45"/>
        <v>123.30125</v>
      </c>
      <c r="BV129" s="120" t="str">
        <f t="shared" si="45"/>
        <v/>
      </c>
      <c r="BW129" s="121" t="str">
        <f t="shared" si="45"/>
        <v/>
      </c>
      <c r="BX129" s="120" t="str">
        <f t="shared" si="45"/>
        <v/>
      </c>
      <c r="BY129" s="121" t="str">
        <f t="shared" si="45"/>
        <v/>
      </c>
    </row>
    <row r="130" spans="1:77" x14ac:dyDescent="0.2">
      <c r="A130" t="s">
        <v>46</v>
      </c>
      <c r="B130" t="s">
        <v>46</v>
      </c>
      <c r="C130" t="s">
        <v>70</v>
      </c>
      <c r="D130" t="s">
        <v>70</v>
      </c>
      <c r="E130" t="s">
        <v>69</v>
      </c>
      <c r="F130" s="4">
        <f t="shared" si="39"/>
        <v>46135</v>
      </c>
      <c r="G130" t="s">
        <v>39</v>
      </c>
      <c r="H130" s="28">
        <v>10</v>
      </c>
      <c r="I130" s="138">
        <v>2</v>
      </c>
      <c r="J130" s="138">
        <v>0</v>
      </c>
      <c r="K130" s="2">
        <v>0</v>
      </c>
      <c r="L130" s="2">
        <v>0</v>
      </c>
      <c r="M130" s="2">
        <v>1580.17</v>
      </c>
      <c r="N130" s="2">
        <v>477.55</v>
      </c>
      <c r="O130" s="2">
        <v>0</v>
      </c>
      <c r="P130" s="2">
        <v>0</v>
      </c>
      <c r="Q130" s="29">
        <v>0</v>
      </c>
      <c r="R130" s="30">
        <f t="shared" si="35"/>
        <v>2</v>
      </c>
      <c r="S130" s="30">
        <f t="shared" si="36"/>
        <v>477.55</v>
      </c>
      <c r="T130" t="s">
        <v>49</v>
      </c>
      <c r="U130" t="s">
        <v>49</v>
      </c>
      <c r="V130" t="s">
        <v>70</v>
      </c>
      <c r="W130" t="s">
        <v>70</v>
      </c>
      <c r="X130" t="s">
        <v>69</v>
      </c>
      <c r="Y130" s="4">
        <f t="shared" si="40"/>
        <v>45771</v>
      </c>
      <c r="Z130" t="s">
        <v>39</v>
      </c>
      <c r="AA130" s="28">
        <v>19</v>
      </c>
      <c r="AB130" s="138">
        <v>0</v>
      </c>
      <c r="AC130" s="138">
        <v>0</v>
      </c>
      <c r="AD130" s="2">
        <v>0</v>
      </c>
      <c r="AE130" s="2">
        <v>0</v>
      </c>
      <c r="AF130" s="2">
        <v>2825.28</v>
      </c>
      <c r="AG130" s="2">
        <v>0</v>
      </c>
      <c r="AH130" s="2">
        <v>0</v>
      </c>
      <c r="AI130" s="2">
        <v>0</v>
      </c>
      <c r="AJ130" s="29">
        <v>0</v>
      </c>
      <c r="AK130" s="30">
        <f t="shared" si="37"/>
        <v>0</v>
      </c>
      <c r="AL130" s="30">
        <f t="shared" si="38"/>
        <v>0</v>
      </c>
      <c r="AM130" s="2">
        <f t="shared" si="42"/>
        <v>-9</v>
      </c>
      <c r="AN130" s="2">
        <f t="shared" si="42"/>
        <v>2</v>
      </c>
      <c r="AO130" s="2">
        <f t="shared" si="42"/>
        <v>0</v>
      </c>
      <c r="AP130" s="2">
        <f t="shared" si="42"/>
        <v>0</v>
      </c>
      <c r="AQ130" s="2">
        <f t="shared" si="49"/>
        <v>0</v>
      </c>
      <c r="AR130" s="2">
        <f t="shared" si="49"/>
        <v>-1245.1100000000001</v>
      </c>
      <c r="AS130" s="2">
        <f t="shared" si="49"/>
        <v>477.55</v>
      </c>
      <c r="AT130" s="2">
        <f t="shared" si="49"/>
        <v>0</v>
      </c>
      <c r="AU130" s="2">
        <f t="shared" si="49"/>
        <v>0</v>
      </c>
      <c r="AV130" s="29">
        <f t="shared" si="49"/>
        <v>0</v>
      </c>
      <c r="AW130" s="30">
        <f t="shared" si="49"/>
        <v>2</v>
      </c>
      <c r="AX130" s="31">
        <f t="shared" si="49"/>
        <v>477.55</v>
      </c>
      <c r="AY130" s="38">
        <f t="shared" si="47"/>
        <v>-0.47368421052631576</v>
      </c>
      <c r="AZ130" s="38" t="str">
        <f t="shared" si="47"/>
        <v/>
      </c>
      <c r="BA130" s="38" t="str">
        <f t="shared" si="47"/>
        <v/>
      </c>
      <c r="BB130" s="38" t="str">
        <f t="shared" si="46"/>
        <v/>
      </c>
      <c r="BC130" s="38" t="str">
        <f t="shared" si="46"/>
        <v/>
      </c>
      <c r="BD130" s="38">
        <f t="shared" si="46"/>
        <v>-0.44070322233548537</v>
      </c>
      <c r="BE130" s="38" t="str">
        <f t="shared" si="46"/>
        <v/>
      </c>
      <c r="BF130" s="38" t="str">
        <f t="shared" si="46"/>
        <v/>
      </c>
      <c r="BG130" s="38" t="str">
        <f t="shared" si="46"/>
        <v/>
      </c>
      <c r="BH130" s="39" t="str">
        <f t="shared" si="48"/>
        <v/>
      </c>
      <c r="BI130" s="76" t="str">
        <f t="shared" si="48"/>
        <v/>
      </c>
      <c r="BJ130" s="40" t="str">
        <f t="shared" si="48"/>
        <v/>
      </c>
      <c r="BK130" s="119">
        <f t="shared" si="43"/>
        <v>158.017</v>
      </c>
      <c r="BL130" s="120">
        <f t="shared" si="43"/>
        <v>238.77500000000001</v>
      </c>
      <c r="BM130" s="120" t="str">
        <f t="shared" si="43"/>
        <v/>
      </c>
      <c r="BN130" s="120" t="str">
        <f t="shared" si="43"/>
        <v/>
      </c>
      <c r="BO130" s="121" t="str">
        <f t="shared" si="43"/>
        <v/>
      </c>
      <c r="BP130" s="119">
        <f t="shared" si="44"/>
        <v>148.69894736842107</v>
      </c>
      <c r="BQ130" s="120" t="str">
        <f t="shared" si="44"/>
        <v/>
      </c>
      <c r="BR130" s="120" t="str">
        <f t="shared" si="44"/>
        <v/>
      </c>
      <c r="BS130" s="120" t="str">
        <f t="shared" si="44"/>
        <v/>
      </c>
      <c r="BT130" s="121" t="str">
        <f t="shared" si="44"/>
        <v/>
      </c>
      <c r="BU130" s="119">
        <f t="shared" si="45"/>
        <v>9.3180526315789223</v>
      </c>
      <c r="BV130" s="120" t="str">
        <f t="shared" si="45"/>
        <v/>
      </c>
      <c r="BW130" s="121" t="str">
        <f t="shared" si="45"/>
        <v/>
      </c>
      <c r="BX130" s="120" t="str">
        <f t="shared" si="45"/>
        <v/>
      </c>
      <c r="BY130" s="121" t="str">
        <f t="shared" si="45"/>
        <v/>
      </c>
    </row>
    <row r="131" spans="1:77" x14ac:dyDescent="0.2">
      <c r="A131" t="s">
        <v>46</v>
      </c>
      <c r="B131" t="s">
        <v>46</v>
      </c>
      <c r="C131" t="s">
        <v>70</v>
      </c>
      <c r="D131" t="s">
        <v>70</v>
      </c>
      <c r="E131" t="s">
        <v>69</v>
      </c>
      <c r="F131" s="4">
        <f t="shared" si="39"/>
        <v>46136</v>
      </c>
      <c r="G131" t="s">
        <v>40</v>
      </c>
      <c r="H131" s="28">
        <v>11</v>
      </c>
      <c r="I131" s="138">
        <v>1</v>
      </c>
      <c r="J131" s="138">
        <v>0</v>
      </c>
      <c r="K131" s="2">
        <v>0</v>
      </c>
      <c r="L131" s="2">
        <v>0</v>
      </c>
      <c r="M131" s="2">
        <v>1763.78</v>
      </c>
      <c r="N131" s="2">
        <v>0</v>
      </c>
      <c r="O131" s="2">
        <v>0</v>
      </c>
      <c r="P131" s="2">
        <v>0</v>
      </c>
      <c r="Q131" s="29">
        <v>0</v>
      </c>
      <c r="R131" s="30">
        <f t="shared" si="35"/>
        <v>1</v>
      </c>
      <c r="S131" s="30">
        <f t="shared" si="36"/>
        <v>0</v>
      </c>
      <c r="T131" t="s">
        <v>49</v>
      </c>
      <c r="U131" t="s">
        <v>49</v>
      </c>
      <c r="V131" t="s">
        <v>70</v>
      </c>
      <c r="W131" t="s">
        <v>70</v>
      </c>
      <c r="X131" t="s">
        <v>69</v>
      </c>
      <c r="Y131" s="4">
        <f t="shared" si="40"/>
        <v>45772</v>
      </c>
      <c r="Z131" t="s">
        <v>40</v>
      </c>
      <c r="AA131" s="28">
        <v>11</v>
      </c>
      <c r="AB131" s="138">
        <v>0</v>
      </c>
      <c r="AC131" s="138">
        <v>0</v>
      </c>
      <c r="AD131" s="2">
        <v>0</v>
      </c>
      <c r="AE131" s="2">
        <v>0</v>
      </c>
      <c r="AF131" s="2">
        <v>1301.6199999999999</v>
      </c>
      <c r="AG131" s="2">
        <v>0</v>
      </c>
      <c r="AH131" s="2">
        <v>0</v>
      </c>
      <c r="AI131" s="2">
        <v>0</v>
      </c>
      <c r="AJ131" s="29">
        <v>0</v>
      </c>
      <c r="AK131" s="30">
        <f t="shared" si="37"/>
        <v>0</v>
      </c>
      <c r="AL131" s="30">
        <f t="shared" si="38"/>
        <v>0</v>
      </c>
      <c r="AM131" s="2">
        <f t="shared" si="42"/>
        <v>0</v>
      </c>
      <c r="AN131" s="2">
        <f t="shared" si="42"/>
        <v>1</v>
      </c>
      <c r="AO131" s="2">
        <f t="shared" si="42"/>
        <v>0</v>
      </c>
      <c r="AP131" s="2">
        <f t="shared" si="42"/>
        <v>0</v>
      </c>
      <c r="AQ131" s="2">
        <f t="shared" si="49"/>
        <v>0</v>
      </c>
      <c r="AR131" s="2">
        <f t="shared" si="49"/>
        <v>462.16000000000008</v>
      </c>
      <c r="AS131" s="2">
        <f t="shared" si="49"/>
        <v>0</v>
      </c>
      <c r="AT131" s="2">
        <f t="shared" si="49"/>
        <v>0</v>
      </c>
      <c r="AU131" s="2">
        <f t="shared" si="49"/>
        <v>0</v>
      </c>
      <c r="AV131" s="29">
        <f t="shared" si="49"/>
        <v>0</v>
      </c>
      <c r="AW131" s="30">
        <f t="shared" si="49"/>
        <v>1</v>
      </c>
      <c r="AX131" s="31">
        <f t="shared" si="49"/>
        <v>0</v>
      </c>
      <c r="AY131" s="38">
        <f t="shared" si="47"/>
        <v>0</v>
      </c>
      <c r="AZ131" s="38" t="str">
        <f t="shared" si="47"/>
        <v/>
      </c>
      <c r="BA131" s="38" t="str">
        <f t="shared" si="47"/>
        <v/>
      </c>
      <c r="BB131" s="38" t="str">
        <f t="shared" si="46"/>
        <v/>
      </c>
      <c r="BC131" s="38" t="str">
        <f t="shared" si="46"/>
        <v/>
      </c>
      <c r="BD131" s="38">
        <f t="shared" si="46"/>
        <v>0.35506522641016591</v>
      </c>
      <c r="BE131" s="38" t="str">
        <f t="shared" si="46"/>
        <v/>
      </c>
      <c r="BF131" s="38" t="str">
        <f t="shared" si="46"/>
        <v/>
      </c>
      <c r="BG131" s="38" t="str">
        <f t="shared" si="46"/>
        <v/>
      </c>
      <c r="BH131" s="39" t="str">
        <f t="shared" si="48"/>
        <v/>
      </c>
      <c r="BI131" s="76" t="str">
        <f t="shared" si="48"/>
        <v/>
      </c>
      <c r="BJ131" s="40" t="str">
        <f t="shared" si="48"/>
        <v/>
      </c>
      <c r="BK131" s="119">
        <f t="shared" si="43"/>
        <v>160.34363636363636</v>
      </c>
      <c r="BL131" s="120">
        <f t="shared" si="43"/>
        <v>0</v>
      </c>
      <c r="BM131" s="120" t="str">
        <f t="shared" si="43"/>
        <v/>
      </c>
      <c r="BN131" s="120" t="str">
        <f t="shared" si="43"/>
        <v/>
      </c>
      <c r="BO131" s="121" t="str">
        <f t="shared" si="43"/>
        <v/>
      </c>
      <c r="BP131" s="119">
        <f t="shared" si="44"/>
        <v>118.32909090909089</v>
      </c>
      <c r="BQ131" s="120" t="str">
        <f t="shared" si="44"/>
        <v/>
      </c>
      <c r="BR131" s="120" t="str">
        <f t="shared" si="44"/>
        <v/>
      </c>
      <c r="BS131" s="120" t="str">
        <f t="shared" si="44"/>
        <v/>
      </c>
      <c r="BT131" s="121" t="str">
        <f t="shared" si="44"/>
        <v/>
      </c>
      <c r="BU131" s="119">
        <f t="shared" si="45"/>
        <v>42.01454545454547</v>
      </c>
      <c r="BV131" s="120" t="str">
        <f t="shared" si="45"/>
        <v/>
      </c>
      <c r="BW131" s="121" t="str">
        <f t="shared" si="45"/>
        <v/>
      </c>
      <c r="BX131" s="120" t="str">
        <f t="shared" si="45"/>
        <v/>
      </c>
      <c r="BY131" s="121" t="str">
        <f t="shared" si="45"/>
        <v/>
      </c>
    </row>
    <row r="132" spans="1:77" ht="13.5" thickBot="1" x14ac:dyDescent="0.25">
      <c r="A132" t="s">
        <v>46</v>
      </c>
      <c r="B132" t="s">
        <v>46</v>
      </c>
      <c r="C132" t="s">
        <v>70</v>
      </c>
      <c r="D132" t="s">
        <v>70</v>
      </c>
      <c r="E132" t="s">
        <v>69</v>
      </c>
      <c r="F132" s="59">
        <f t="shared" si="39"/>
        <v>46137</v>
      </c>
      <c r="G132" s="42" t="s">
        <v>41</v>
      </c>
      <c r="H132" s="43">
        <v>4</v>
      </c>
      <c r="I132" s="44">
        <v>0</v>
      </c>
      <c r="J132" s="44">
        <v>0</v>
      </c>
      <c r="K132" s="44">
        <v>0</v>
      </c>
      <c r="L132" s="44">
        <v>0</v>
      </c>
      <c r="M132" s="44">
        <v>433.09</v>
      </c>
      <c r="N132" s="44">
        <v>0</v>
      </c>
      <c r="O132" s="44">
        <v>0</v>
      </c>
      <c r="P132" s="44">
        <v>0</v>
      </c>
      <c r="Q132" s="45">
        <v>0</v>
      </c>
      <c r="R132" s="46">
        <f t="shared" si="35"/>
        <v>0</v>
      </c>
      <c r="S132" s="46">
        <f t="shared" si="36"/>
        <v>0</v>
      </c>
      <c r="T132" t="s">
        <v>49</v>
      </c>
      <c r="U132" t="s">
        <v>49</v>
      </c>
      <c r="V132" t="s">
        <v>70</v>
      </c>
      <c r="W132" t="s">
        <v>70</v>
      </c>
      <c r="X132" t="s">
        <v>69</v>
      </c>
      <c r="Y132" s="59">
        <f t="shared" si="40"/>
        <v>45773</v>
      </c>
      <c r="Z132" s="42" t="s">
        <v>41</v>
      </c>
      <c r="AA132" s="43">
        <v>9</v>
      </c>
      <c r="AB132" s="44">
        <v>0</v>
      </c>
      <c r="AC132" s="44">
        <v>0</v>
      </c>
      <c r="AD132" s="44">
        <v>0</v>
      </c>
      <c r="AE132" s="44">
        <v>0</v>
      </c>
      <c r="AF132" s="44">
        <v>1199.96</v>
      </c>
      <c r="AG132" s="44">
        <v>0</v>
      </c>
      <c r="AH132" s="44">
        <v>0</v>
      </c>
      <c r="AI132" s="44">
        <v>0</v>
      </c>
      <c r="AJ132" s="45">
        <v>0</v>
      </c>
      <c r="AK132" s="46">
        <f t="shared" si="37"/>
        <v>0</v>
      </c>
      <c r="AL132" s="46">
        <f t="shared" si="38"/>
        <v>0</v>
      </c>
      <c r="AM132" s="44">
        <f t="shared" si="42"/>
        <v>-5</v>
      </c>
      <c r="AN132" s="44">
        <f t="shared" si="42"/>
        <v>0</v>
      </c>
      <c r="AO132" s="44">
        <f t="shared" si="42"/>
        <v>0</v>
      </c>
      <c r="AP132" s="44">
        <f t="shared" si="42"/>
        <v>0</v>
      </c>
      <c r="AQ132" s="44">
        <f t="shared" si="49"/>
        <v>0</v>
      </c>
      <c r="AR132" s="44">
        <f t="shared" si="49"/>
        <v>-766.87000000000012</v>
      </c>
      <c r="AS132" s="44">
        <f t="shared" si="49"/>
        <v>0</v>
      </c>
      <c r="AT132" s="44">
        <f t="shared" si="49"/>
        <v>0</v>
      </c>
      <c r="AU132" s="44">
        <f t="shared" si="49"/>
        <v>0</v>
      </c>
      <c r="AV132" s="45">
        <f t="shared" si="49"/>
        <v>0</v>
      </c>
      <c r="AW132" s="46">
        <f t="shared" si="49"/>
        <v>0</v>
      </c>
      <c r="AX132" s="47">
        <f t="shared" si="49"/>
        <v>0</v>
      </c>
      <c r="AY132" s="56">
        <f t="shared" si="47"/>
        <v>-0.55555555555555558</v>
      </c>
      <c r="AZ132" s="56" t="str">
        <f t="shared" si="47"/>
        <v/>
      </c>
      <c r="BA132" s="56" t="str">
        <f t="shared" si="47"/>
        <v/>
      </c>
      <c r="BB132" s="56" t="str">
        <f t="shared" si="46"/>
        <v/>
      </c>
      <c r="BC132" s="56" t="str">
        <f t="shared" si="46"/>
        <v/>
      </c>
      <c r="BD132" s="56">
        <f t="shared" si="46"/>
        <v>-0.63907963598786632</v>
      </c>
      <c r="BE132" s="56" t="str">
        <f t="shared" si="46"/>
        <v/>
      </c>
      <c r="BF132" s="56" t="str">
        <f t="shared" si="46"/>
        <v/>
      </c>
      <c r="BG132" s="56" t="str">
        <f t="shared" si="46"/>
        <v/>
      </c>
      <c r="BH132" s="57" t="str">
        <f t="shared" si="48"/>
        <v/>
      </c>
      <c r="BI132" s="81" t="str">
        <f t="shared" si="48"/>
        <v/>
      </c>
      <c r="BJ132" s="58" t="str">
        <f t="shared" si="48"/>
        <v/>
      </c>
      <c r="BK132" s="122">
        <f t="shared" si="43"/>
        <v>108.27249999999999</v>
      </c>
      <c r="BL132" s="123" t="str">
        <f t="shared" si="43"/>
        <v/>
      </c>
      <c r="BM132" s="123" t="str">
        <f t="shared" si="43"/>
        <v/>
      </c>
      <c r="BN132" s="123" t="str">
        <f t="shared" si="43"/>
        <v/>
      </c>
      <c r="BO132" s="124" t="str">
        <f t="shared" si="43"/>
        <v/>
      </c>
      <c r="BP132" s="122">
        <f t="shared" si="44"/>
        <v>133.32888888888888</v>
      </c>
      <c r="BQ132" s="123" t="str">
        <f t="shared" si="44"/>
        <v/>
      </c>
      <c r="BR132" s="123" t="str">
        <f t="shared" si="44"/>
        <v/>
      </c>
      <c r="BS132" s="123" t="str">
        <f t="shared" si="44"/>
        <v/>
      </c>
      <c r="BT132" s="124" t="str">
        <f t="shared" si="44"/>
        <v/>
      </c>
      <c r="BU132" s="122">
        <f t="shared" si="45"/>
        <v>-25.05638888888889</v>
      </c>
      <c r="BV132" s="123" t="str">
        <f t="shared" si="45"/>
        <v/>
      </c>
      <c r="BW132" s="124" t="str">
        <f t="shared" si="45"/>
        <v/>
      </c>
      <c r="BX132" s="123" t="str">
        <f t="shared" si="45"/>
        <v/>
      </c>
      <c r="BY132" s="124" t="str">
        <f t="shared" si="45"/>
        <v/>
      </c>
    </row>
    <row r="133" spans="1:77" x14ac:dyDescent="0.2">
      <c r="A133" t="s">
        <v>46</v>
      </c>
      <c r="B133" t="s">
        <v>46</v>
      </c>
      <c r="C133" t="s">
        <v>78</v>
      </c>
      <c r="D133" t="s">
        <v>70</v>
      </c>
      <c r="E133" t="s">
        <v>73</v>
      </c>
      <c r="F133" s="4">
        <f t="shared" si="39"/>
        <v>46138</v>
      </c>
      <c r="G133" t="s">
        <v>35</v>
      </c>
      <c r="H133" s="28">
        <v>3</v>
      </c>
      <c r="I133" s="138">
        <v>0</v>
      </c>
      <c r="J133" s="138">
        <v>0</v>
      </c>
      <c r="K133" s="2">
        <v>0</v>
      </c>
      <c r="L133" s="2">
        <v>0</v>
      </c>
      <c r="M133" s="2">
        <v>-40.06</v>
      </c>
      <c r="N133" s="2">
        <v>0</v>
      </c>
      <c r="O133" s="2">
        <v>0</v>
      </c>
      <c r="P133" s="2">
        <v>0</v>
      </c>
      <c r="Q133" s="29">
        <v>0</v>
      </c>
      <c r="R133" s="30">
        <f t="shared" si="35"/>
        <v>0</v>
      </c>
      <c r="S133" s="30">
        <f t="shared" si="36"/>
        <v>0</v>
      </c>
      <c r="T133" t="s">
        <v>49</v>
      </c>
      <c r="U133" t="s">
        <v>49</v>
      </c>
      <c r="V133" t="s">
        <v>78</v>
      </c>
      <c r="W133" t="s">
        <v>70</v>
      </c>
      <c r="X133" t="s">
        <v>73</v>
      </c>
      <c r="Y133" s="4">
        <f t="shared" si="40"/>
        <v>45774</v>
      </c>
      <c r="Z133" t="s">
        <v>35</v>
      </c>
      <c r="AA133" s="28">
        <v>3</v>
      </c>
      <c r="AB133" s="138">
        <v>0</v>
      </c>
      <c r="AC133" s="138">
        <v>0</v>
      </c>
      <c r="AD133" s="2">
        <v>0</v>
      </c>
      <c r="AE133" s="2">
        <v>0</v>
      </c>
      <c r="AF133" s="2">
        <v>286.87</v>
      </c>
      <c r="AG133" s="2">
        <v>0</v>
      </c>
      <c r="AH133" s="2">
        <v>0</v>
      </c>
      <c r="AI133" s="2">
        <v>0</v>
      </c>
      <c r="AJ133" s="29">
        <v>0</v>
      </c>
      <c r="AK133" s="30">
        <f t="shared" si="37"/>
        <v>0</v>
      </c>
      <c r="AL133" s="30">
        <f t="shared" si="38"/>
        <v>0</v>
      </c>
      <c r="AM133" s="2">
        <f t="shared" si="42"/>
        <v>0</v>
      </c>
      <c r="AN133" s="2">
        <f t="shared" si="42"/>
        <v>0</v>
      </c>
      <c r="AO133" s="2">
        <f t="shared" si="42"/>
        <v>0</v>
      </c>
      <c r="AP133" s="2">
        <f t="shared" si="42"/>
        <v>0</v>
      </c>
      <c r="AQ133" s="2">
        <f t="shared" si="49"/>
        <v>0</v>
      </c>
      <c r="AR133" s="2">
        <f t="shared" si="49"/>
        <v>-326.93</v>
      </c>
      <c r="AS133" s="2">
        <f t="shared" si="49"/>
        <v>0</v>
      </c>
      <c r="AT133" s="2">
        <f t="shared" si="49"/>
        <v>0</v>
      </c>
      <c r="AU133" s="2">
        <f t="shared" si="49"/>
        <v>0</v>
      </c>
      <c r="AV133" s="29">
        <f t="shared" si="49"/>
        <v>0</v>
      </c>
      <c r="AW133" s="30">
        <f t="shared" si="49"/>
        <v>0</v>
      </c>
      <c r="AX133" s="31">
        <f t="shared" si="49"/>
        <v>0</v>
      </c>
      <c r="AY133" s="38">
        <f t="shared" si="47"/>
        <v>0</v>
      </c>
      <c r="AZ133" s="38" t="str">
        <f t="shared" si="47"/>
        <v/>
      </c>
      <c r="BA133" s="38" t="str">
        <f t="shared" si="47"/>
        <v/>
      </c>
      <c r="BB133" s="38" t="str">
        <f t="shared" si="46"/>
        <v/>
      </c>
      <c r="BC133" s="38" t="str">
        <f t="shared" si="46"/>
        <v/>
      </c>
      <c r="BD133" s="38">
        <f t="shared" si="46"/>
        <v>-1.139645135427197</v>
      </c>
      <c r="BE133" s="38" t="str">
        <f t="shared" si="46"/>
        <v/>
      </c>
      <c r="BF133" s="38" t="str">
        <f t="shared" si="46"/>
        <v/>
      </c>
      <c r="BG133" s="38" t="str">
        <f t="shared" si="46"/>
        <v/>
      </c>
      <c r="BH133" s="39" t="str">
        <f t="shared" si="48"/>
        <v/>
      </c>
      <c r="BI133" s="76" t="str">
        <f t="shared" si="48"/>
        <v/>
      </c>
      <c r="BJ133" s="40" t="str">
        <f t="shared" si="48"/>
        <v/>
      </c>
      <c r="BK133" s="116">
        <f t="shared" ref="BK133:BO183" si="50">IFERROR(M133/H133,"")</f>
        <v>-13.353333333333333</v>
      </c>
      <c r="BL133" s="117" t="str">
        <f t="shared" si="50"/>
        <v/>
      </c>
      <c r="BM133" s="117" t="str">
        <f t="shared" si="50"/>
        <v/>
      </c>
      <c r="BN133" s="117" t="str">
        <f t="shared" si="50"/>
        <v/>
      </c>
      <c r="BO133" s="118" t="str">
        <f t="shared" si="50"/>
        <v/>
      </c>
      <c r="BP133" s="116">
        <f t="shared" ref="BP133:BT183" si="51">IFERROR(AF133/AA133,"")</f>
        <v>95.623333333333335</v>
      </c>
      <c r="BQ133" s="117" t="str">
        <f t="shared" si="51"/>
        <v/>
      </c>
      <c r="BR133" s="117" t="str">
        <f t="shared" si="51"/>
        <v/>
      </c>
      <c r="BS133" s="117" t="str">
        <f t="shared" si="51"/>
        <v/>
      </c>
      <c r="BT133" s="118" t="str">
        <f t="shared" si="51"/>
        <v/>
      </c>
      <c r="BU133" s="116">
        <f t="shared" ref="BU133:BY183" si="52">IFERROR(BK133-BP133,"")</f>
        <v>-108.97666666666667</v>
      </c>
      <c r="BV133" s="117" t="str">
        <f t="shared" si="52"/>
        <v/>
      </c>
      <c r="BW133" s="118" t="str">
        <f t="shared" si="52"/>
        <v/>
      </c>
      <c r="BX133" s="117" t="str">
        <f t="shared" si="52"/>
        <v/>
      </c>
      <c r="BY133" s="118" t="str">
        <f t="shared" si="52"/>
        <v/>
      </c>
    </row>
    <row r="134" spans="1:77" x14ac:dyDescent="0.2">
      <c r="A134" t="s">
        <v>46</v>
      </c>
      <c r="B134" t="s">
        <v>46</v>
      </c>
      <c r="C134" t="s">
        <v>78</v>
      </c>
      <c r="D134" t="s">
        <v>70</v>
      </c>
      <c r="E134" t="s">
        <v>73</v>
      </c>
      <c r="F134" s="4">
        <f t="shared" si="39"/>
        <v>46139</v>
      </c>
      <c r="G134" t="s">
        <v>36</v>
      </c>
      <c r="H134" s="28">
        <v>5</v>
      </c>
      <c r="I134" s="138">
        <v>0</v>
      </c>
      <c r="J134" s="138">
        <v>0</v>
      </c>
      <c r="K134" s="2">
        <v>0</v>
      </c>
      <c r="L134" s="2">
        <v>0</v>
      </c>
      <c r="M134" s="2">
        <v>816.24</v>
      </c>
      <c r="N134" s="2">
        <v>0</v>
      </c>
      <c r="O134" s="2">
        <v>0</v>
      </c>
      <c r="P134" s="2">
        <v>0</v>
      </c>
      <c r="Q134" s="29">
        <v>0</v>
      </c>
      <c r="R134" s="30">
        <f t="shared" si="35"/>
        <v>0</v>
      </c>
      <c r="S134" s="30">
        <f t="shared" si="36"/>
        <v>0</v>
      </c>
      <c r="T134" t="s">
        <v>49</v>
      </c>
      <c r="U134" t="s">
        <v>49</v>
      </c>
      <c r="V134" t="s">
        <v>78</v>
      </c>
      <c r="W134" t="s">
        <v>70</v>
      </c>
      <c r="X134" t="s">
        <v>73</v>
      </c>
      <c r="Y134" s="4">
        <f t="shared" si="40"/>
        <v>45775</v>
      </c>
      <c r="Z134" t="s">
        <v>36</v>
      </c>
      <c r="AA134" s="28">
        <v>3</v>
      </c>
      <c r="AB134" s="138">
        <v>0</v>
      </c>
      <c r="AC134" s="138">
        <v>0</v>
      </c>
      <c r="AD134" s="2">
        <v>0</v>
      </c>
      <c r="AE134" s="2">
        <v>0</v>
      </c>
      <c r="AF134" s="2">
        <v>245.91</v>
      </c>
      <c r="AG134" s="2">
        <v>0</v>
      </c>
      <c r="AH134" s="2">
        <v>0</v>
      </c>
      <c r="AI134" s="2">
        <v>0</v>
      </c>
      <c r="AJ134" s="29">
        <v>0</v>
      </c>
      <c r="AK134" s="30">
        <f t="shared" si="37"/>
        <v>0</v>
      </c>
      <c r="AL134" s="30">
        <f t="shared" si="38"/>
        <v>0</v>
      </c>
      <c r="AM134" s="2">
        <f t="shared" si="42"/>
        <v>2</v>
      </c>
      <c r="AN134" s="2">
        <f t="shared" si="42"/>
        <v>0</v>
      </c>
      <c r="AO134" s="2">
        <f t="shared" si="42"/>
        <v>0</v>
      </c>
      <c r="AP134" s="2">
        <f t="shared" si="42"/>
        <v>0</v>
      </c>
      <c r="AQ134" s="2">
        <f t="shared" si="49"/>
        <v>0</v>
      </c>
      <c r="AR134" s="2">
        <f t="shared" si="49"/>
        <v>570.33000000000004</v>
      </c>
      <c r="AS134" s="2">
        <f t="shared" si="49"/>
        <v>0</v>
      </c>
      <c r="AT134" s="2">
        <f t="shared" si="49"/>
        <v>0</v>
      </c>
      <c r="AU134" s="2">
        <f t="shared" si="49"/>
        <v>0</v>
      </c>
      <c r="AV134" s="29">
        <f t="shared" si="49"/>
        <v>0</v>
      </c>
      <c r="AW134" s="30">
        <f t="shared" si="49"/>
        <v>0</v>
      </c>
      <c r="AX134" s="31">
        <f t="shared" si="49"/>
        <v>0</v>
      </c>
      <c r="AY134" s="38">
        <f t="shared" si="47"/>
        <v>0.66666666666666663</v>
      </c>
      <c r="AZ134" s="38" t="str">
        <f t="shared" si="47"/>
        <v/>
      </c>
      <c r="BA134" s="38" t="str">
        <f t="shared" si="47"/>
        <v/>
      </c>
      <c r="BB134" s="38" t="str">
        <f t="shared" si="46"/>
        <v/>
      </c>
      <c r="BC134" s="38" t="str">
        <f t="shared" si="46"/>
        <v/>
      </c>
      <c r="BD134" s="38">
        <f t="shared" si="46"/>
        <v>2.3192631450530685</v>
      </c>
      <c r="BE134" s="38" t="str">
        <f t="shared" si="46"/>
        <v/>
      </c>
      <c r="BF134" s="38" t="str">
        <f t="shared" si="46"/>
        <v/>
      </c>
      <c r="BG134" s="38" t="str">
        <f t="shared" si="46"/>
        <v/>
      </c>
      <c r="BH134" s="39" t="str">
        <f t="shared" si="48"/>
        <v/>
      </c>
      <c r="BI134" s="76" t="str">
        <f t="shared" si="48"/>
        <v/>
      </c>
      <c r="BJ134" s="40" t="str">
        <f t="shared" si="48"/>
        <v/>
      </c>
      <c r="BK134" s="119">
        <f t="shared" si="50"/>
        <v>163.24799999999999</v>
      </c>
      <c r="BL134" s="120" t="str">
        <f t="shared" si="50"/>
        <v/>
      </c>
      <c r="BM134" s="120" t="str">
        <f t="shared" si="50"/>
        <v/>
      </c>
      <c r="BN134" s="120" t="str">
        <f t="shared" si="50"/>
        <v/>
      </c>
      <c r="BO134" s="121" t="str">
        <f t="shared" si="50"/>
        <v/>
      </c>
      <c r="BP134" s="119">
        <f t="shared" si="51"/>
        <v>81.97</v>
      </c>
      <c r="BQ134" s="120" t="str">
        <f t="shared" si="51"/>
        <v/>
      </c>
      <c r="BR134" s="120" t="str">
        <f t="shared" si="51"/>
        <v/>
      </c>
      <c r="BS134" s="120" t="str">
        <f t="shared" si="51"/>
        <v/>
      </c>
      <c r="BT134" s="121" t="str">
        <f t="shared" si="51"/>
        <v/>
      </c>
      <c r="BU134" s="119">
        <f t="shared" si="52"/>
        <v>81.277999999999992</v>
      </c>
      <c r="BV134" s="120" t="str">
        <f t="shared" si="52"/>
        <v/>
      </c>
      <c r="BW134" s="121" t="str">
        <f t="shared" si="52"/>
        <v/>
      </c>
      <c r="BX134" s="120" t="str">
        <f t="shared" si="52"/>
        <v/>
      </c>
      <c r="BY134" s="121" t="str">
        <f t="shared" si="52"/>
        <v/>
      </c>
    </row>
    <row r="135" spans="1:77" x14ac:dyDescent="0.2">
      <c r="A135" t="s">
        <v>46</v>
      </c>
      <c r="B135" t="s">
        <v>46</v>
      </c>
      <c r="C135" t="s">
        <v>78</v>
      </c>
      <c r="D135" t="s">
        <v>70</v>
      </c>
      <c r="E135" t="s">
        <v>73</v>
      </c>
      <c r="F135" s="4">
        <f t="shared" si="39"/>
        <v>46140</v>
      </c>
      <c r="G135" t="s">
        <v>37</v>
      </c>
      <c r="H135" s="28">
        <v>8</v>
      </c>
      <c r="I135" s="138">
        <v>2</v>
      </c>
      <c r="J135" s="138">
        <v>0</v>
      </c>
      <c r="K135" s="2">
        <v>0</v>
      </c>
      <c r="L135" s="2">
        <v>0</v>
      </c>
      <c r="M135" s="2">
        <v>2249.38</v>
      </c>
      <c r="N135" s="2">
        <v>280.77</v>
      </c>
      <c r="O135" s="2">
        <v>0</v>
      </c>
      <c r="P135" s="2">
        <v>0</v>
      </c>
      <c r="Q135" s="29">
        <v>0</v>
      </c>
      <c r="R135" s="30">
        <f t="shared" si="35"/>
        <v>2</v>
      </c>
      <c r="S135" s="30">
        <f t="shared" si="36"/>
        <v>280.77</v>
      </c>
      <c r="T135" t="s">
        <v>49</v>
      </c>
      <c r="U135" t="s">
        <v>49</v>
      </c>
      <c r="V135" t="s">
        <v>78</v>
      </c>
      <c r="W135" t="s">
        <v>70</v>
      </c>
      <c r="X135" t="s">
        <v>73</v>
      </c>
      <c r="Y135" s="4">
        <f t="shared" si="40"/>
        <v>45776</v>
      </c>
      <c r="Z135" t="s">
        <v>37</v>
      </c>
      <c r="AA135" s="28">
        <v>14</v>
      </c>
      <c r="AB135" s="138">
        <v>0</v>
      </c>
      <c r="AC135" s="138">
        <v>0</v>
      </c>
      <c r="AD135" s="2">
        <v>0</v>
      </c>
      <c r="AE135" s="2">
        <v>0</v>
      </c>
      <c r="AF135" s="2">
        <v>1640.81</v>
      </c>
      <c r="AG135" s="2">
        <v>0</v>
      </c>
      <c r="AH135" s="2">
        <v>0</v>
      </c>
      <c r="AI135" s="2">
        <v>0</v>
      </c>
      <c r="AJ135" s="29">
        <v>0</v>
      </c>
      <c r="AK135" s="30">
        <f t="shared" si="37"/>
        <v>0</v>
      </c>
      <c r="AL135" s="30">
        <f t="shared" si="38"/>
        <v>0</v>
      </c>
      <c r="AM135" s="2">
        <f t="shared" si="42"/>
        <v>-6</v>
      </c>
      <c r="AN135" s="2">
        <f t="shared" si="42"/>
        <v>2</v>
      </c>
      <c r="AO135" s="2">
        <f t="shared" si="42"/>
        <v>0</v>
      </c>
      <c r="AP135" s="2">
        <f t="shared" si="42"/>
        <v>0</v>
      </c>
      <c r="AQ135" s="2">
        <f t="shared" si="49"/>
        <v>0</v>
      </c>
      <c r="AR135" s="2">
        <f t="shared" si="49"/>
        <v>608.57000000000016</v>
      </c>
      <c r="AS135" s="2">
        <f t="shared" si="49"/>
        <v>280.77</v>
      </c>
      <c r="AT135" s="2">
        <f t="shared" si="49"/>
        <v>0</v>
      </c>
      <c r="AU135" s="2">
        <f t="shared" si="49"/>
        <v>0</v>
      </c>
      <c r="AV135" s="29">
        <f t="shared" si="49"/>
        <v>0</v>
      </c>
      <c r="AW135" s="30">
        <f t="shared" si="49"/>
        <v>2</v>
      </c>
      <c r="AX135" s="31">
        <f t="shared" si="49"/>
        <v>280.77</v>
      </c>
      <c r="AY135" s="38">
        <f t="shared" si="47"/>
        <v>-0.42857142857142855</v>
      </c>
      <c r="AZ135" s="38" t="str">
        <f t="shared" si="47"/>
        <v/>
      </c>
      <c r="BA135" s="38" t="str">
        <f t="shared" si="47"/>
        <v/>
      </c>
      <c r="BB135" s="38" t="str">
        <f t="shared" si="46"/>
        <v/>
      </c>
      <c r="BC135" s="38" t="str">
        <f t="shared" si="46"/>
        <v/>
      </c>
      <c r="BD135" s="38">
        <f t="shared" si="46"/>
        <v>0.3708960818132509</v>
      </c>
      <c r="BE135" s="38" t="str">
        <f t="shared" si="46"/>
        <v/>
      </c>
      <c r="BF135" s="38" t="str">
        <f t="shared" si="46"/>
        <v/>
      </c>
      <c r="BG135" s="38" t="str">
        <f t="shared" si="46"/>
        <v/>
      </c>
      <c r="BH135" s="39" t="str">
        <f t="shared" si="48"/>
        <v/>
      </c>
      <c r="BI135" s="76" t="str">
        <f t="shared" si="48"/>
        <v/>
      </c>
      <c r="BJ135" s="40" t="str">
        <f t="shared" si="48"/>
        <v/>
      </c>
      <c r="BK135" s="119">
        <f t="shared" si="50"/>
        <v>281.17250000000001</v>
      </c>
      <c r="BL135" s="120">
        <f t="shared" si="50"/>
        <v>140.38499999999999</v>
      </c>
      <c r="BM135" s="120" t="str">
        <f t="shared" si="50"/>
        <v/>
      </c>
      <c r="BN135" s="120" t="str">
        <f t="shared" si="50"/>
        <v/>
      </c>
      <c r="BO135" s="121" t="str">
        <f t="shared" si="50"/>
        <v/>
      </c>
      <c r="BP135" s="119">
        <f t="shared" si="51"/>
        <v>117.20071428571428</v>
      </c>
      <c r="BQ135" s="120" t="str">
        <f t="shared" si="51"/>
        <v/>
      </c>
      <c r="BR135" s="120" t="str">
        <f t="shared" si="51"/>
        <v/>
      </c>
      <c r="BS135" s="120" t="str">
        <f t="shared" si="51"/>
        <v/>
      </c>
      <c r="BT135" s="121" t="str">
        <f t="shared" si="51"/>
        <v/>
      </c>
      <c r="BU135" s="119">
        <f t="shared" si="52"/>
        <v>163.97178571428572</v>
      </c>
      <c r="BV135" s="120" t="str">
        <f t="shared" si="52"/>
        <v/>
      </c>
      <c r="BW135" s="121" t="str">
        <f t="shared" si="52"/>
        <v/>
      </c>
      <c r="BX135" s="120" t="str">
        <f t="shared" si="52"/>
        <v/>
      </c>
      <c r="BY135" s="121" t="str">
        <f t="shared" si="52"/>
        <v/>
      </c>
    </row>
    <row r="136" spans="1:77" x14ac:dyDescent="0.2">
      <c r="A136" t="s">
        <v>46</v>
      </c>
      <c r="B136" t="s">
        <v>46</v>
      </c>
      <c r="C136" t="s">
        <v>78</v>
      </c>
      <c r="D136" t="s">
        <v>70</v>
      </c>
      <c r="E136" t="s">
        <v>73</v>
      </c>
      <c r="F136" s="4">
        <f t="shared" si="39"/>
        <v>46141</v>
      </c>
      <c r="G136" t="s">
        <v>38</v>
      </c>
      <c r="H136" s="28">
        <v>6</v>
      </c>
      <c r="I136" s="138">
        <v>1</v>
      </c>
      <c r="J136" s="138">
        <v>0</v>
      </c>
      <c r="K136" s="2">
        <v>0</v>
      </c>
      <c r="L136" s="2">
        <v>0</v>
      </c>
      <c r="M136" s="2">
        <v>1281.51</v>
      </c>
      <c r="N136" s="2">
        <v>294.85000000000002</v>
      </c>
      <c r="O136" s="2">
        <v>0</v>
      </c>
      <c r="P136" s="2">
        <v>0</v>
      </c>
      <c r="Q136" s="29">
        <v>0</v>
      </c>
      <c r="R136" s="30">
        <f t="shared" si="35"/>
        <v>1</v>
      </c>
      <c r="S136" s="30">
        <f t="shared" si="36"/>
        <v>294.85000000000002</v>
      </c>
      <c r="T136" t="s">
        <v>49</v>
      </c>
      <c r="U136" t="s">
        <v>49</v>
      </c>
      <c r="V136" t="s">
        <v>78</v>
      </c>
      <c r="W136" t="s">
        <v>70</v>
      </c>
      <c r="X136" t="s">
        <v>73</v>
      </c>
      <c r="Y136" s="4">
        <f t="shared" si="40"/>
        <v>45777</v>
      </c>
      <c r="Z136" t="s">
        <v>38</v>
      </c>
      <c r="AA136" s="28">
        <v>6</v>
      </c>
      <c r="AB136" s="138">
        <v>0</v>
      </c>
      <c r="AC136" s="138">
        <v>0</v>
      </c>
      <c r="AD136" s="2">
        <v>0</v>
      </c>
      <c r="AE136" s="2">
        <v>0</v>
      </c>
      <c r="AF136" s="2">
        <v>548.71</v>
      </c>
      <c r="AG136" s="2">
        <v>0</v>
      </c>
      <c r="AH136" s="2">
        <v>0</v>
      </c>
      <c r="AI136" s="2">
        <v>0</v>
      </c>
      <c r="AJ136" s="29">
        <v>0</v>
      </c>
      <c r="AK136" s="30">
        <f t="shared" si="37"/>
        <v>0</v>
      </c>
      <c r="AL136" s="30">
        <f t="shared" si="38"/>
        <v>0</v>
      </c>
      <c r="AM136" s="2">
        <f t="shared" si="42"/>
        <v>0</v>
      </c>
      <c r="AN136" s="2">
        <f t="shared" si="42"/>
        <v>1</v>
      </c>
      <c r="AO136" s="2">
        <f t="shared" si="42"/>
        <v>0</v>
      </c>
      <c r="AP136" s="2">
        <f t="shared" si="42"/>
        <v>0</v>
      </c>
      <c r="AQ136" s="2">
        <f t="shared" si="49"/>
        <v>0</v>
      </c>
      <c r="AR136" s="2">
        <f t="shared" si="49"/>
        <v>732.8</v>
      </c>
      <c r="AS136" s="2">
        <f t="shared" si="49"/>
        <v>294.85000000000002</v>
      </c>
      <c r="AT136" s="2">
        <f t="shared" si="49"/>
        <v>0</v>
      </c>
      <c r="AU136" s="2">
        <f t="shared" si="49"/>
        <v>0</v>
      </c>
      <c r="AV136" s="29">
        <f t="shared" si="49"/>
        <v>0</v>
      </c>
      <c r="AW136" s="30">
        <f t="shared" si="49"/>
        <v>1</v>
      </c>
      <c r="AX136" s="31">
        <f t="shared" si="49"/>
        <v>294.85000000000002</v>
      </c>
      <c r="AY136" s="38">
        <f t="shared" si="47"/>
        <v>0</v>
      </c>
      <c r="AZ136" s="38" t="str">
        <f t="shared" si="47"/>
        <v/>
      </c>
      <c r="BA136" s="38" t="str">
        <f t="shared" si="47"/>
        <v/>
      </c>
      <c r="BB136" s="38" t="str">
        <f t="shared" si="46"/>
        <v/>
      </c>
      <c r="BC136" s="38" t="str">
        <f t="shared" si="46"/>
        <v/>
      </c>
      <c r="BD136" s="38">
        <f t="shared" si="46"/>
        <v>1.3354959814838439</v>
      </c>
      <c r="BE136" s="38" t="str">
        <f t="shared" si="46"/>
        <v/>
      </c>
      <c r="BF136" s="38" t="str">
        <f t="shared" si="46"/>
        <v/>
      </c>
      <c r="BG136" s="38" t="str">
        <f t="shared" si="46"/>
        <v/>
      </c>
      <c r="BH136" s="39" t="str">
        <f t="shared" si="48"/>
        <v/>
      </c>
      <c r="BI136" s="76" t="str">
        <f t="shared" si="48"/>
        <v/>
      </c>
      <c r="BJ136" s="40" t="str">
        <f t="shared" si="48"/>
        <v/>
      </c>
      <c r="BK136" s="119">
        <f t="shared" si="50"/>
        <v>213.58500000000001</v>
      </c>
      <c r="BL136" s="120">
        <f t="shared" si="50"/>
        <v>294.85000000000002</v>
      </c>
      <c r="BM136" s="120" t="str">
        <f t="shared" si="50"/>
        <v/>
      </c>
      <c r="BN136" s="120" t="str">
        <f t="shared" si="50"/>
        <v/>
      </c>
      <c r="BO136" s="121" t="str">
        <f t="shared" si="50"/>
        <v/>
      </c>
      <c r="BP136" s="119">
        <f t="shared" si="51"/>
        <v>91.451666666666668</v>
      </c>
      <c r="BQ136" s="120" t="str">
        <f t="shared" si="51"/>
        <v/>
      </c>
      <c r="BR136" s="120" t="str">
        <f t="shared" si="51"/>
        <v/>
      </c>
      <c r="BS136" s="120" t="str">
        <f t="shared" si="51"/>
        <v/>
      </c>
      <c r="BT136" s="121" t="str">
        <f t="shared" si="51"/>
        <v/>
      </c>
      <c r="BU136" s="119">
        <f t="shared" si="52"/>
        <v>122.13333333333334</v>
      </c>
      <c r="BV136" s="120" t="str">
        <f t="shared" si="52"/>
        <v/>
      </c>
      <c r="BW136" s="121" t="str">
        <f t="shared" si="52"/>
        <v/>
      </c>
      <c r="BX136" s="120" t="str">
        <f t="shared" si="52"/>
        <v/>
      </c>
      <c r="BY136" s="121" t="str">
        <f t="shared" si="52"/>
        <v/>
      </c>
    </row>
    <row r="137" spans="1:77" x14ac:dyDescent="0.2">
      <c r="A137" t="s">
        <v>46</v>
      </c>
      <c r="B137" t="s">
        <v>46</v>
      </c>
      <c r="C137" t="s">
        <v>78</v>
      </c>
      <c r="D137" t="s">
        <v>70</v>
      </c>
      <c r="E137" t="s">
        <v>73</v>
      </c>
      <c r="F137" s="4">
        <f t="shared" si="39"/>
        <v>46142</v>
      </c>
      <c r="G137" t="s">
        <v>39</v>
      </c>
      <c r="H137" s="28">
        <v>7</v>
      </c>
      <c r="I137" s="138">
        <v>1</v>
      </c>
      <c r="J137" s="138">
        <v>0</v>
      </c>
      <c r="K137" s="2">
        <v>0</v>
      </c>
      <c r="L137" s="2">
        <v>0</v>
      </c>
      <c r="M137" s="2">
        <v>738.65</v>
      </c>
      <c r="N137" s="2">
        <v>208.82</v>
      </c>
      <c r="O137" s="2">
        <v>0</v>
      </c>
      <c r="P137" s="2">
        <v>0</v>
      </c>
      <c r="Q137" s="29">
        <v>0</v>
      </c>
      <c r="R137" s="30">
        <f t="shared" si="35"/>
        <v>1</v>
      </c>
      <c r="S137" s="30">
        <f t="shared" si="36"/>
        <v>208.82</v>
      </c>
      <c r="T137" t="s">
        <v>49</v>
      </c>
      <c r="U137" t="s">
        <v>49</v>
      </c>
      <c r="V137" t="s">
        <v>78</v>
      </c>
      <c r="W137" t="s">
        <v>78</v>
      </c>
      <c r="X137" t="s">
        <v>73</v>
      </c>
      <c r="Y137" s="4">
        <f t="shared" si="40"/>
        <v>45778</v>
      </c>
      <c r="Z137" t="s">
        <v>39</v>
      </c>
      <c r="AA137" s="28">
        <v>10</v>
      </c>
      <c r="AB137" s="138">
        <v>0</v>
      </c>
      <c r="AC137" s="138">
        <v>0</v>
      </c>
      <c r="AD137" s="2">
        <v>0</v>
      </c>
      <c r="AE137" s="2">
        <v>0</v>
      </c>
      <c r="AF137" s="2">
        <v>1144.5</v>
      </c>
      <c r="AG137" s="2">
        <v>0</v>
      </c>
      <c r="AH137" s="2">
        <v>0</v>
      </c>
      <c r="AI137" s="2">
        <v>0</v>
      </c>
      <c r="AJ137" s="29">
        <v>0</v>
      </c>
      <c r="AK137" s="30">
        <f t="shared" si="37"/>
        <v>0</v>
      </c>
      <c r="AL137" s="30">
        <f t="shared" si="38"/>
        <v>0</v>
      </c>
      <c r="AM137" s="2">
        <f t="shared" si="42"/>
        <v>-3</v>
      </c>
      <c r="AN137" s="2">
        <f t="shared" si="42"/>
        <v>1</v>
      </c>
      <c r="AO137" s="2">
        <f t="shared" si="42"/>
        <v>0</v>
      </c>
      <c r="AP137" s="2">
        <f t="shared" si="42"/>
        <v>0</v>
      </c>
      <c r="AQ137" s="2">
        <f t="shared" si="49"/>
        <v>0</v>
      </c>
      <c r="AR137" s="2">
        <f t="shared" si="49"/>
        <v>-405.85</v>
      </c>
      <c r="AS137" s="2">
        <f t="shared" si="49"/>
        <v>208.82</v>
      </c>
      <c r="AT137" s="2">
        <f t="shared" si="49"/>
        <v>0</v>
      </c>
      <c r="AU137" s="2">
        <f t="shared" si="49"/>
        <v>0</v>
      </c>
      <c r="AV137" s="29">
        <f t="shared" si="49"/>
        <v>0</v>
      </c>
      <c r="AW137" s="30">
        <f t="shared" si="49"/>
        <v>1</v>
      </c>
      <c r="AX137" s="31">
        <f t="shared" si="49"/>
        <v>208.82</v>
      </c>
      <c r="AY137" s="38">
        <f t="shared" si="47"/>
        <v>-0.3</v>
      </c>
      <c r="AZ137" s="38" t="str">
        <f t="shared" si="47"/>
        <v/>
      </c>
      <c r="BA137" s="38" t="str">
        <f t="shared" si="47"/>
        <v/>
      </c>
      <c r="BB137" s="38" t="str">
        <f t="shared" si="46"/>
        <v/>
      </c>
      <c r="BC137" s="38" t="str">
        <f t="shared" si="46"/>
        <v/>
      </c>
      <c r="BD137" s="38">
        <f t="shared" si="46"/>
        <v>-0.35460899956312802</v>
      </c>
      <c r="BE137" s="38" t="str">
        <f t="shared" si="46"/>
        <v/>
      </c>
      <c r="BF137" s="38" t="str">
        <f t="shared" si="46"/>
        <v/>
      </c>
      <c r="BG137" s="38" t="str">
        <f t="shared" si="46"/>
        <v/>
      </c>
      <c r="BH137" s="39" t="str">
        <f t="shared" si="48"/>
        <v/>
      </c>
      <c r="BI137" s="76" t="str">
        <f t="shared" si="48"/>
        <v/>
      </c>
      <c r="BJ137" s="40" t="str">
        <f t="shared" si="48"/>
        <v/>
      </c>
      <c r="BK137" s="119">
        <f t="shared" si="50"/>
        <v>105.52142857142857</v>
      </c>
      <c r="BL137" s="120">
        <f t="shared" si="50"/>
        <v>208.82</v>
      </c>
      <c r="BM137" s="120" t="str">
        <f t="shared" si="50"/>
        <v/>
      </c>
      <c r="BN137" s="120" t="str">
        <f t="shared" si="50"/>
        <v/>
      </c>
      <c r="BO137" s="121" t="str">
        <f t="shared" si="50"/>
        <v/>
      </c>
      <c r="BP137" s="119">
        <f t="shared" si="51"/>
        <v>114.45</v>
      </c>
      <c r="BQ137" s="120" t="str">
        <f t="shared" si="51"/>
        <v/>
      </c>
      <c r="BR137" s="120" t="str">
        <f t="shared" si="51"/>
        <v/>
      </c>
      <c r="BS137" s="120" t="str">
        <f t="shared" si="51"/>
        <v/>
      </c>
      <c r="BT137" s="121" t="str">
        <f t="shared" si="51"/>
        <v/>
      </c>
      <c r="BU137" s="119">
        <f t="shared" si="52"/>
        <v>-8.9285714285714306</v>
      </c>
      <c r="BV137" s="120" t="str">
        <f t="shared" si="52"/>
        <v/>
      </c>
      <c r="BW137" s="121" t="str">
        <f t="shared" si="52"/>
        <v/>
      </c>
      <c r="BX137" s="120" t="str">
        <f t="shared" si="52"/>
        <v/>
      </c>
      <c r="BY137" s="121" t="str">
        <f t="shared" si="52"/>
        <v/>
      </c>
    </row>
    <row r="138" spans="1:77" x14ac:dyDescent="0.2">
      <c r="A138" t="s">
        <v>46</v>
      </c>
      <c r="B138" t="s">
        <v>46</v>
      </c>
      <c r="C138" t="s">
        <v>78</v>
      </c>
      <c r="D138" t="s">
        <v>78</v>
      </c>
      <c r="E138" t="s">
        <v>73</v>
      </c>
      <c r="F138" s="4">
        <f t="shared" si="39"/>
        <v>46143</v>
      </c>
      <c r="G138" t="s">
        <v>40</v>
      </c>
      <c r="H138" s="28">
        <v>12</v>
      </c>
      <c r="I138" s="138">
        <v>0</v>
      </c>
      <c r="J138" s="138">
        <v>0</v>
      </c>
      <c r="K138" s="2">
        <v>0</v>
      </c>
      <c r="L138" s="2">
        <v>0</v>
      </c>
      <c r="M138" s="2">
        <v>1751.21</v>
      </c>
      <c r="N138" s="2">
        <v>0</v>
      </c>
      <c r="O138" s="2">
        <v>0</v>
      </c>
      <c r="P138" s="2">
        <v>0</v>
      </c>
      <c r="Q138" s="29">
        <v>0</v>
      </c>
      <c r="R138" s="30">
        <f t="shared" si="35"/>
        <v>0</v>
      </c>
      <c r="S138" s="30">
        <f t="shared" si="36"/>
        <v>0</v>
      </c>
      <c r="T138" t="s">
        <v>49</v>
      </c>
      <c r="U138" t="s">
        <v>49</v>
      </c>
      <c r="V138" t="s">
        <v>78</v>
      </c>
      <c r="W138" t="s">
        <v>78</v>
      </c>
      <c r="X138" t="s">
        <v>73</v>
      </c>
      <c r="Y138" s="4">
        <f t="shared" si="40"/>
        <v>45779</v>
      </c>
      <c r="Z138" t="s">
        <v>40</v>
      </c>
      <c r="AA138" s="28">
        <v>16</v>
      </c>
      <c r="AB138" s="138">
        <v>4</v>
      </c>
      <c r="AC138" s="138">
        <v>0</v>
      </c>
      <c r="AD138" s="2">
        <v>0</v>
      </c>
      <c r="AE138" s="2">
        <v>0</v>
      </c>
      <c r="AF138" s="2">
        <v>2030.2</v>
      </c>
      <c r="AG138" s="2">
        <v>749.82</v>
      </c>
      <c r="AH138" s="2">
        <v>0</v>
      </c>
      <c r="AI138" s="2">
        <v>0</v>
      </c>
      <c r="AJ138" s="29">
        <v>0</v>
      </c>
      <c r="AK138" s="30">
        <f t="shared" si="37"/>
        <v>4</v>
      </c>
      <c r="AL138" s="30">
        <f t="shared" si="38"/>
        <v>749.82</v>
      </c>
      <c r="AM138" s="2">
        <f t="shared" si="42"/>
        <v>-4</v>
      </c>
      <c r="AN138" s="2">
        <f t="shared" si="42"/>
        <v>-4</v>
      </c>
      <c r="AO138" s="2">
        <f t="shared" si="42"/>
        <v>0</v>
      </c>
      <c r="AP138" s="2">
        <f t="shared" si="42"/>
        <v>0</v>
      </c>
      <c r="AQ138" s="2">
        <f t="shared" si="49"/>
        <v>0</v>
      </c>
      <c r="AR138" s="2">
        <f t="shared" si="49"/>
        <v>-278.99</v>
      </c>
      <c r="AS138" s="2">
        <f t="shared" si="49"/>
        <v>-749.82</v>
      </c>
      <c r="AT138" s="2">
        <f t="shared" si="49"/>
        <v>0</v>
      </c>
      <c r="AU138" s="2">
        <f t="shared" si="49"/>
        <v>0</v>
      </c>
      <c r="AV138" s="29">
        <f t="shared" si="49"/>
        <v>0</v>
      </c>
      <c r="AW138" s="30">
        <f t="shared" si="49"/>
        <v>-4</v>
      </c>
      <c r="AX138" s="31">
        <f t="shared" si="49"/>
        <v>-749.82</v>
      </c>
      <c r="AY138" s="38">
        <f t="shared" si="47"/>
        <v>-0.25</v>
      </c>
      <c r="AZ138" s="38">
        <f t="shared" si="47"/>
        <v>-1</v>
      </c>
      <c r="BA138" s="38" t="str">
        <f t="shared" si="47"/>
        <v/>
      </c>
      <c r="BB138" s="38" t="str">
        <f t="shared" si="46"/>
        <v/>
      </c>
      <c r="BC138" s="38" t="str">
        <f t="shared" si="46"/>
        <v/>
      </c>
      <c r="BD138" s="38">
        <f t="shared" si="46"/>
        <v>-0.13741995862476603</v>
      </c>
      <c r="BE138" s="38">
        <f t="shared" si="46"/>
        <v>-1</v>
      </c>
      <c r="BF138" s="38" t="str">
        <f t="shared" si="46"/>
        <v/>
      </c>
      <c r="BG138" s="38" t="str">
        <f t="shared" si="46"/>
        <v/>
      </c>
      <c r="BH138" s="39" t="str">
        <f t="shared" si="48"/>
        <v/>
      </c>
      <c r="BI138" s="76">
        <f t="shared" si="48"/>
        <v>-1</v>
      </c>
      <c r="BJ138" s="40">
        <f t="shared" si="48"/>
        <v>-1</v>
      </c>
      <c r="BK138" s="119">
        <f t="shared" si="50"/>
        <v>145.93416666666667</v>
      </c>
      <c r="BL138" s="120" t="str">
        <f t="shared" si="50"/>
        <v/>
      </c>
      <c r="BM138" s="120" t="str">
        <f t="shared" si="50"/>
        <v/>
      </c>
      <c r="BN138" s="120" t="str">
        <f t="shared" si="50"/>
        <v/>
      </c>
      <c r="BO138" s="121" t="str">
        <f t="shared" si="50"/>
        <v/>
      </c>
      <c r="BP138" s="119">
        <f t="shared" si="51"/>
        <v>126.8875</v>
      </c>
      <c r="BQ138" s="120">
        <f t="shared" si="51"/>
        <v>187.45500000000001</v>
      </c>
      <c r="BR138" s="120" t="str">
        <f t="shared" si="51"/>
        <v/>
      </c>
      <c r="BS138" s="120" t="str">
        <f t="shared" si="51"/>
        <v/>
      </c>
      <c r="BT138" s="121" t="str">
        <f t="shared" si="51"/>
        <v/>
      </c>
      <c r="BU138" s="119">
        <f t="shared" si="52"/>
        <v>19.046666666666667</v>
      </c>
      <c r="BV138" s="120" t="str">
        <f t="shared" si="52"/>
        <v/>
      </c>
      <c r="BW138" s="121" t="str">
        <f t="shared" si="52"/>
        <v/>
      </c>
      <c r="BX138" s="120" t="str">
        <f t="shared" si="52"/>
        <v/>
      </c>
      <c r="BY138" s="121" t="str">
        <f t="shared" si="52"/>
        <v/>
      </c>
    </row>
    <row r="139" spans="1:77" ht="13.5" thickBot="1" x14ac:dyDescent="0.25">
      <c r="A139" t="s">
        <v>46</v>
      </c>
      <c r="B139" t="s">
        <v>46</v>
      </c>
      <c r="C139" t="s">
        <v>78</v>
      </c>
      <c r="D139" t="s">
        <v>78</v>
      </c>
      <c r="E139" t="s">
        <v>73</v>
      </c>
      <c r="F139" s="59">
        <f t="shared" si="39"/>
        <v>46144</v>
      </c>
      <c r="G139" s="42" t="s">
        <v>41</v>
      </c>
      <c r="H139" s="43">
        <v>6</v>
      </c>
      <c r="I139" s="44">
        <v>0</v>
      </c>
      <c r="J139" s="44">
        <v>0</v>
      </c>
      <c r="K139" s="44">
        <v>0</v>
      </c>
      <c r="L139" s="44">
        <v>0</v>
      </c>
      <c r="M139" s="44">
        <v>1040.43</v>
      </c>
      <c r="N139" s="44">
        <v>0</v>
      </c>
      <c r="O139" s="44">
        <v>0</v>
      </c>
      <c r="P139" s="44">
        <v>0</v>
      </c>
      <c r="Q139" s="45">
        <v>0</v>
      </c>
      <c r="R139" s="46">
        <f t="shared" si="35"/>
        <v>0</v>
      </c>
      <c r="S139" s="46">
        <f t="shared" si="36"/>
        <v>0</v>
      </c>
      <c r="T139" t="s">
        <v>49</v>
      </c>
      <c r="U139" t="s">
        <v>49</v>
      </c>
      <c r="V139" t="s">
        <v>78</v>
      </c>
      <c r="W139" t="s">
        <v>78</v>
      </c>
      <c r="X139" t="s">
        <v>73</v>
      </c>
      <c r="Y139" s="59">
        <f t="shared" si="40"/>
        <v>45780</v>
      </c>
      <c r="Z139" s="42" t="s">
        <v>41</v>
      </c>
      <c r="AA139" s="43">
        <v>17</v>
      </c>
      <c r="AB139" s="44">
        <v>1</v>
      </c>
      <c r="AC139" s="44">
        <v>0</v>
      </c>
      <c r="AD139" s="44">
        <v>0</v>
      </c>
      <c r="AE139" s="44">
        <v>0</v>
      </c>
      <c r="AF139" s="44">
        <v>2078.0099999999998</v>
      </c>
      <c r="AG139" s="44">
        <v>653.22</v>
      </c>
      <c r="AH139" s="44">
        <v>0</v>
      </c>
      <c r="AI139" s="44">
        <v>0</v>
      </c>
      <c r="AJ139" s="45">
        <v>0</v>
      </c>
      <c r="AK139" s="46">
        <f t="shared" si="37"/>
        <v>1</v>
      </c>
      <c r="AL139" s="46">
        <f t="shared" si="38"/>
        <v>653.22</v>
      </c>
      <c r="AM139" s="44">
        <f t="shared" si="42"/>
        <v>-11</v>
      </c>
      <c r="AN139" s="44">
        <f t="shared" si="42"/>
        <v>-1</v>
      </c>
      <c r="AO139" s="44">
        <f t="shared" si="42"/>
        <v>0</v>
      </c>
      <c r="AP139" s="44">
        <f t="shared" si="42"/>
        <v>0</v>
      </c>
      <c r="AQ139" s="44">
        <f t="shared" si="49"/>
        <v>0</v>
      </c>
      <c r="AR139" s="44">
        <f t="shared" si="49"/>
        <v>-1037.5799999999997</v>
      </c>
      <c r="AS139" s="44">
        <f t="shared" si="49"/>
        <v>-653.22</v>
      </c>
      <c r="AT139" s="44">
        <f t="shared" si="49"/>
        <v>0</v>
      </c>
      <c r="AU139" s="44">
        <f t="shared" si="49"/>
        <v>0</v>
      </c>
      <c r="AV139" s="45">
        <f t="shared" si="49"/>
        <v>0</v>
      </c>
      <c r="AW139" s="46">
        <f t="shared" si="49"/>
        <v>-1</v>
      </c>
      <c r="AX139" s="47">
        <f t="shared" si="49"/>
        <v>-653.22</v>
      </c>
      <c r="AY139" s="56">
        <f t="shared" si="47"/>
        <v>-0.6470588235294118</v>
      </c>
      <c r="AZ139" s="56">
        <f t="shared" si="47"/>
        <v>-1</v>
      </c>
      <c r="BA139" s="56" t="str">
        <f t="shared" si="47"/>
        <v/>
      </c>
      <c r="BB139" s="56" t="str">
        <f t="shared" si="46"/>
        <v/>
      </c>
      <c r="BC139" s="56" t="str">
        <f t="shared" si="46"/>
        <v/>
      </c>
      <c r="BD139" s="56">
        <f t="shared" si="46"/>
        <v>-0.49931424776589134</v>
      </c>
      <c r="BE139" s="56">
        <f t="shared" si="46"/>
        <v>-1</v>
      </c>
      <c r="BF139" s="56" t="str">
        <f t="shared" si="46"/>
        <v/>
      </c>
      <c r="BG139" s="56" t="str">
        <f t="shared" si="46"/>
        <v/>
      </c>
      <c r="BH139" s="57" t="str">
        <f t="shared" si="48"/>
        <v/>
      </c>
      <c r="BI139" s="81">
        <f t="shared" si="48"/>
        <v>-1</v>
      </c>
      <c r="BJ139" s="58">
        <f t="shared" si="48"/>
        <v>-1</v>
      </c>
      <c r="BK139" s="122">
        <f t="shared" si="50"/>
        <v>173.405</v>
      </c>
      <c r="BL139" s="123" t="str">
        <f t="shared" si="50"/>
        <v/>
      </c>
      <c r="BM139" s="123" t="str">
        <f t="shared" si="50"/>
        <v/>
      </c>
      <c r="BN139" s="123" t="str">
        <f t="shared" si="50"/>
        <v/>
      </c>
      <c r="BO139" s="124" t="str">
        <f t="shared" si="50"/>
        <v/>
      </c>
      <c r="BP139" s="122">
        <f t="shared" si="51"/>
        <v>122.23588235294116</v>
      </c>
      <c r="BQ139" s="123">
        <f t="shared" si="51"/>
        <v>653.22</v>
      </c>
      <c r="BR139" s="123" t="str">
        <f t="shared" si="51"/>
        <v/>
      </c>
      <c r="BS139" s="123" t="str">
        <f t="shared" si="51"/>
        <v/>
      </c>
      <c r="BT139" s="124" t="str">
        <f t="shared" si="51"/>
        <v/>
      </c>
      <c r="BU139" s="122">
        <f t="shared" si="52"/>
        <v>51.16911764705884</v>
      </c>
      <c r="BV139" s="123" t="str">
        <f t="shared" si="52"/>
        <v/>
      </c>
      <c r="BW139" s="124" t="str">
        <f t="shared" si="52"/>
        <v/>
      </c>
      <c r="BX139" s="123" t="str">
        <f t="shared" si="52"/>
        <v/>
      </c>
      <c r="BY139" s="124" t="str">
        <f t="shared" si="52"/>
        <v/>
      </c>
    </row>
    <row r="140" spans="1:77" x14ac:dyDescent="0.2">
      <c r="A140" t="s">
        <v>46</v>
      </c>
      <c r="B140" t="s">
        <v>46</v>
      </c>
      <c r="C140" t="s">
        <v>78</v>
      </c>
      <c r="D140" t="s">
        <v>78</v>
      </c>
      <c r="E140" t="s">
        <v>74</v>
      </c>
      <c r="F140" s="4">
        <f t="shared" si="39"/>
        <v>46145</v>
      </c>
      <c r="G140" t="s">
        <v>35</v>
      </c>
      <c r="H140" s="28">
        <v>3</v>
      </c>
      <c r="I140" s="138">
        <v>2</v>
      </c>
      <c r="J140" s="138">
        <v>0</v>
      </c>
      <c r="K140" s="2">
        <v>0</v>
      </c>
      <c r="L140" s="2">
        <v>0</v>
      </c>
      <c r="M140" s="2">
        <v>134.88999999999999</v>
      </c>
      <c r="N140" s="2">
        <v>-226.02</v>
      </c>
      <c r="O140" s="2">
        <v>0</v>
      </c>
      <c r="P140" s="2">
        <v>0</v>
      </c>
      <c r="Q140" s="29">
        <v>0</v>
      </c>
      <c r="R140" s="30">
        <f t="shared" si="35"/>
        <v>2</v>
      </c>
      <c r="S140" s="30">
        <f t="shared" si="36"/>
        <v>-226.02</v>
      </c>
      <c r="T140" t="s">
        <v>49</v>
      </c>
      <c r="U140" t="s">
        <v>49</v>
      </c>
      <c r="V140" t="s">
        <v>78</v>
      </c>
      <c r="W140" t="s">
        <v>78</v>
      </c>
      <c r="X140" t="s">
        <v>74</v>
      </c>
      <c r="Y140" s="4">
        <f t="shared" si="40"/>
        <v>45781</v>
      </c>
      <c r="Z140" t="s">
        <v>35</v>
      </c>
      <c r="AA140" s="28">
        <v>2</v>
      </c>
      <c r="AB140" s="138">
        <v>0</v>
      </c>
      <c r="AC140" s="138">
        <v>0</v>
      </c>
      <c r="AD140" s="2">
        <v>0</v>
      </c>
      <c r="AE140" s="2">
        <v>0</v>
      </c>
      <c r="AF140" s="2">
        <v>149.22</v>
      </c>
      <c r="AG140" s="2">
        <v>0</v>
      </c>
      <c r="AH140" s="2">
        <v>0</v>
      </c>
      <c r="AI140" s="2">
        <v>0</v>
      </c>
      <c r="AJ140" s="29">
        <v>0</v>
      </c>
      <c r="AK140" s="30">
        <f t="shared" si="37"/>
        <v>0</v>
      </c>
      <c r="AL140" s="30">
        <f t="shared" si="38"/>
        <v>0</v>
      </c>
      <c r="AM140" s="2">
        <f t="shared" si="42"/>
        <v>1</v>
      </c>
      <c r="AN140" s="2">
        <f t="shared" si="42"/>
        <v>2</v>
      </c>
      <c r="AO140" s="2">
        <f t="shared" si="42"/>
        <v>0</v>
      </c>
      <c r="AP140" s="2">
        <f t="shared" si="42"/>
        <v>0</v>
      </c>
      <c r="AQ140" s="2">
        <f t="shared" si="49"/>
        <v>0</v>
      </c>
      <c r="AR140" s="2">
        <f t="shared" si="49"/>
        <v>-14.330000000000013</v>
      </c>
      <c r="AS140" s="2">
        <f t="shared" si="49"/>
        <v>-226.02</v>
      </c>
      <c r="AT140" s="2">
        <f t="shared" si="49"/>
        <v>0</v>
      </c>
      <c r="AU140" s="2">
        <f t="shared" si="49"/>
        <v>0</v>
      </c>
      <c r="AV140" s="29">
        <f t="shared" si="49"/>
        <v>0</v>
      </c>
      <c r="AW140" s="30">
        <f t="shared" si="49"/>
        <v>2</v>
      </c>
      <c r="AX140" s="31">
        <f t="shared" si="49"/>
        <v>-226.02</v>
      </c>
      <c r="AY140" s="38">
        <f t="shared" si="47"/>
        <v>0.5</v>
      </c>
      <c r="AZ140" s="38" t="str">
        <f t="shared" si="47"/>
        <v/>
      </c>
      <c r="BA140" s="38" t="str">
        <f t="shared" si="47"/>
        <v/>
      </c>
      <c r="BB140" s="38" t="str">
        <f t="shared" si="46"/>
        <v/>
      </c>
      <c r="BC140" s="38" t="str">
        <f t="shared" si="46"/>
        <v/>
      </c>
      <c r="BD140" s="38">
        <f t="shared" si="46"/>
        <v>-9.6032703390966437E-2</v>
      </c>
      <c r="BE140" s="38" t="str">
        <f t="shared" si="46"/>
        <v/>
      </c>
      <c r="BF140" s="38" t="str">
        <f t="shared" si="46"/>
        <v/>
      </c>
      <c r="BG140" s="38" t="str">
        <f t="shared" si="46"/>
        <v/>
      </c>
      <c r="BH140" s="39" t="str">
        <f t="shared" si="48"/>
        <v/>
      </c>
      <c r="BI140" s="76" t="str">
        <f t="shared" si="48"/>
        <v/>
      </c>
      <c r="BJ140" s="40" t="str">
        <f t="shared" si="48"/>
        <v/>
      </c>
      <c r="BK140" s="116">
        <f t="shared" si="50"/>
        <v>44.963333333333331</v>
      </c>
      <c r="BL140" s="117">
        <f t="shared" si="50"/>
        <v>-113.01</v>
      </c>
      <c r="BM140" s="117" t="str">
        <f t="shared" si="50"/>
        <v/>
      </c>
      <c r="BN140" s="117" t="str">
        <f t="shared" si="50"/>
        <v/>
      </c>
      <c r="BO140" s="118" t="str">
        <f t="shared" si="50"/>
        <v/>
      </c>
      <c r="BP140" s="116">
        <f t="shared" si="51"/>
        <v>74.61</v>
      </c>
      <c r="BQ140" s="117" t="str">
        <f t="shared" si="51"/>
        <v/>
      </c>
      <c r="BR140" s="117" t="str">
        <f t="shared" si="51"/>
        <v/>
      </c>
      <c r="BS140" s="117" t="str">
        <f t="shared" si="51"/>
        <v/>
      </c>
      <c r="BT140" s="118" t="str">
        <f t="shared" si="51"/>
        <v/>
      </c>
      <c r="BU140" s="116">
        <f t="shared" si="52"/>
        <v>-29.646666666666668</v>
      </c>
      <c r="BV140" s="117" t="str">
        <f t="shared" si="52"/>
        <v/>
      </c>
      <c r="BW140" s="118" t="str">
        <f t="shared" si="52"/>
        <v/>
      </c>
      <c r="BX140" s="117" t="str">
        <f t="shared" si="52"/>
        <v/>
      </c>
      <c r="BY140" s="118" t="str">
        <f t="shared" si="52"/>
        <v/>
      </c>
    </row>
    <row r="141" spans="1:77" x14ac:dyDescent="0.2">
      <c r="A141" t="s">
        <v>46</v>
      </c>
      <c r="B141" t="s">
        <v>46</v>
      </c>
      <c r="C141" t="s">
        <v>78</v>
      </c>
      <c r="D141" t="s">
        <v>78</v>
      </c>
      <c r="E141" t="s">
        <v>74</v>
      </c>
      <c r="F141" s="4">
        <f t="shared" si="39"/>
        <v>46146</v>
      </c>
      <c r="G141" t="s">
        <v>36</v>
      </c>
      <c r="H141" s="28">
        <v>4</v>
      </c>
      <c r="I141" s="138">
        <v>1</v>
      </c>
      <c r="J141" s="138">
        <v>0</v>
      </c>
      <c r="K141" s="2">
        <v>0</v>
      </c>
      <c r="L141" s="2">
        <v>0</v>
      </c>
      <c r="M141" s="2">
        <v>215.32999999999998</v>
      </c>
      <c r="N141" s="2">
        <v>99.92</v>
      </c>
      <c r="O141" s="2">
        <v>0</v>
      </c>
      <c r="P141" s="2">
        <v>0</v>
      </c>
      <c r="Q141" s="29">
        <v>0</v>
      </c>
      <c r="R141" s="30">
        <f t="shared" si="35"/>
        <v>1</v>
      </c>
      <c r="S141" s="30">
        <f t="shared" si="36"/>
        <v>99.92</v>
      </c>
      <c r="T141" t="s">
        <v>49</v>
      </c>
      <c r="U141" t="s">
        <v>49</v>
      </c>
      <c r="V141" t="s">
        <v>78</v>
      </c>
      <c r="W141" t="s">
        <v>78</v>
      </c>
      <c r="X141" t="s">
        <v>74</v>
      </c>
      <c r="Y141" s="4">
        <f t="shared" si="40"/>
        <v>45782</v>
      </c>
      <c r="Z141" t="s">
        <v>36</v>
      </c>
      <c r="AA141" s="28">
        <v>8</v>
      </c>
      <c r="AB141" s="138">
        <v>0</v>
      </c>
      <c r="AC141" s="138">
        <v>0</v>
      </c>
      <c r="AD141" s="2">
        <v>0</v>
      </c>
      <c r="AE141" s="2">
        <v>0</v>
      </c>
      <c r="AF141" s="2">
        <v>921.2</v>
      </c>
      <c r="AG141" s="2">
        <v>0</v>
      </c>
      <c r="AH141" s="2">
        <v>0</v>
      </c>
      <c r="AI141" s="2">
        <v>0</v>
      </c>
      <c r="AJ141" s="29">
        <v>0</v>
      </c>
      <c r="AK141" s="30">
        <f t="shared" si="37"/>
        <v>0</v>
      </c>
      <c r="AL141" s="30">
        <f t="shared" si="38"/>
        <v>0</v>
      </c>
      <c r="AM141" s="2">
        <f t="shared" si="42"/>
        <v>-4</v>
      </c>
      <c r="AN141" s="2">
        <f t="shared" si="42"/>
        <v>1</v>
      </c>
      <c r="AO141" s="2">
        <f t="shared" si="42"/>
        <v>0</v>
      </c>
      <c r="AP141" s="2">
        <f t="shared" si="42"/>
        <v>0</v>
      </c>
      <c r="AQ141" s="2">
        <f t="shared" si="49"/>
        <v>0</v>
      </c>
      <c r="AR141" s="2">
        <f t="shared" si="49"/>
        <v>-705.87000000000012</v>
      </c>
      <c r="AS141" s="2">
        <f t="shared" si="49"/>
        <v>99.92</v>
      </c>
      <c r="AT141" s="2">
        <f t="shared" si="49"/>
        <v>0</v>
      </c>
      <c r="AU141" s="2">
        <f t="shared" si="49"/>
        <v>0</v>
      </c>
      <c r="AV141" s="29">
        <f t="shared" si="49"/>
        <v>0</v>
      </c>
      <c r="AW141" s="30">
        <f t="shared" si="49"/>
        <v>1</v>
      </c>
      <c r="AX141" s="31">
        <f t="shared" si="49"/>
        <v>99.92</v>
      </c>
      <c r="AY141" s="38">
        <f t="shared" si="47"/>
        <v>-0.5</v>
      </c>
      <c r="AZ141" s="38" t="str">
        <f t="shared" si="47"/>
        <v/>
      </c>
      <c r="BA141" s="38" t="str">
        <f t="shared" si="47"/>
        <v/>
      </c>
      <c r="BB141" s="38" t="str">
        <f t="shared" si="46"/>
        <v/>
      </c>
      <c r="BC141" s="38" t="str">
        <f t="shared" si="46"/>
        <v/>
      </c>
      <c r="BD141" s="38">
        <f t="shared" si="46"/>
        <v>-0.76625054277029969</v>
      </c>
      <c r="BE141" s="38" t="str">
        <f t="shared" si="46"/>
        <v/>
      </c>
      <c r="BF141" s="38" t="str">
        <f t="shared" si="46"/>
        <v/>
      </c>
      <c r="BG141" s="38" t="str">
        <f t="shared" si="46"/>
        <v/>
      </c>
      <c r="BH141" s="39" t="str">
        <f t="shared" si="48"/>
        <v/>
      </c>
      <c r="BI141" s="76" t="str">
        <f t="shared" si="48"/>
        <v/>
      </c>
      <c r="BJ141" s="40" t="str">
        <f t="shared" si="48"/>
        <v/>
      </c>
      <c r="BK141" s="119">
        <f t="shared" si="50"/>
        <v>53.832499999999996</v>
      </c>
      <c r="BL141" s="120">
        <f t="shared" si="50"/>
        <v>99.92</v>
      </c>
      <c r="BM141" s="120" t="str">
        <f t="shared" si="50"/>
        <v/>
      </c>
      <c r="BN141" s="120" t="str">
        <f t="shared" si="50"/>
        <v/>
      </c>
      <c r="BO141" s="121" t="str">
        <f t="shared" si="50"/>
        <v/>
      </c>
      <c r="BP141" s="119">
        <f t="shared" si="51"/>
        <v>115.15</v>
      </c>
      <c r="BQ141" s="120" t="str">
        <f t="shared" si="51"/>
        <v/>
      </c>
      <c r="BR141" s="120" t="str">
        <f t="shared" si="51"/>
        <v/>
      </c>
      <c r="BS141" s="120" t="str">
        <f t="shared" si="51"/>
        <v/>
      </c>
      <c r="BT141" s="121" t="str">
        <f t="shared" si="51"/>
        <v/>
      </c>
      <c r="BU141" s="119">
        <f t="shared" si="52"/>
        <v>-61.31750000000001</v>
      </c>
      <c r="BV141" s="120" t="str">
        <f t="shared" si="52"/>
        <v/>
      </c>
      <c r="BW141" s="121" t="str">
        <f t="shared" si="52"/>
        <v/>
      </c>
      <c r="BX141" s="120" t="str">
        <f t="shared" si="52"/>
        <v/>
      </c>
      <c r="BY141" s="121" t="str">
        <f t="shared" si="52"/>
        <v/>
      </c>
    </row>
    <row r="142" spans="1:77" x14ac:dyDescent="0.2">
      <c r="A142" t="s">
        <v>46</v>
      </c>
      <c r="B142" t="s">
        <v>46</v>
      </c>
      <c r="C142" t="s">
        <v>78</v>
      </c>
      <c r="D142" t="s">
        <v>78</v>
      </c>
      <c r="E142" t="s">
        <v>74</v>
      </c>
      <c r="F142" s="4">
        <f t="shared" si="39"/>
        <v>46147</v>
      </c>
      <c r="G142" t="s">
        <v>37</v>
      </c>
      <c r="H142" s="28">
        <v>6</v>
      </c>
      <c r="I142" s="138">
        <v>0</v>
      </c>
      <c r="J142" s="138">
        <v>0</v>
      </c>
      <c r="K142" s="2">
        <v>0</v>
      </c>
      <c r="L142" s="2">
        <v>0</v>
      </c>
      <c r="M142" s="2">
        <v>968.68000000000006</v>
      </c>
      <c r="N142" s="2">
        <v>0</v>
      </c>
      <c r="O142" s="2">
        <v>0</v>
      </c>
      <c r="P142" s="2">
        <v>0</v>
      </c>
      <c r="Q142" s="29">
        <v>0</v>
      </c>
      <c r="R142" s="30">
        <f t="shared" si="35"/>
        <v>0</v>
      </c>
      <c r="S142" s="30">
        <f t="shared" si="36"/>
        <v>0</v>
      </c>
      <c r="T142" t="s">
        <v>49</v>
      </c>
      <c r="U142" t="s">
        <v>49</v>
      </c>
      <c r="V142" t="s">
        <v>78</v>
      </c>
      <c r="W142" t="s">
        <v>78</v>
      </c>
      <c r="X142" t="s">
        <v>74</v>
      </c>
      <c r="Y142" s="4">
        <f t="shared" si="40"/>
        <v>45783</v>
      </c>
      <c r="Z142" t="s">
        <v>37</v>
      </c>
      <c r="AA142" s="28">
        <v>4</v>
      </c>
      <c r="AB142" s="138">
        <v>0</v>
      </c>
      <c r="AC142" s="138">
        <v>0</v>
      </c>
      <c r="AD142" s="2">
        <v>0</v>
      </c>
      <c r="AE142" s="2">
        <v>0</v>
      </c>
      <c r="AF142" s="2">
        <v>747.09999999999991</v>
      </c>
      <c r="AG142" s="2">
        <v>0</v>
      </c>
      <c r="AH142" s="2">
        <v>0</v>
      </c>
      <c r="AI142" s="2">
        <v>0</v>
      </c>
      <c r="AJ142" s="29">
        <v>0</v>
      </c>
      <c r="AK142" s="30">
        <f t="shared" si="37"/>
        <v>0</v>
      </c>
      <c r="AL142" s="30">
        <f t="shared" si="38"/>
        <v>0</v>
      </c>
      <c r="AM142" s="2">
        <f t="shared" si="42"/>
        <v>2</v>
      </c>
      <c r="AN142" s="2">
        <f t="shared" si="42"/>
        <v>0</v>
      </c>
      <c r="AO142" s="2">
        <f t="shared" si="42"/>
        <v>0</v>
      </c>
      <c r="AP142" s="2">
        <f t="shared" si="42"/>
        <v>0</v>
      </c>
      <c r="AQ142" s="2">
        <f t="shared" si="49"/>
        <v>0</v>
      </c>
      <c r="AR142" s="2">
        <f t="shared" si="49"/>
        <v>221.58000000000015</v>
      </c>
      <c r="AS142" s="2">
        <f t="shared" si="49"/>
        <v>0</v>
      </c>
      <c r="AT142" s="2">
        <f t="shared" si="49"/>
        <v>0</v>
      </c>
      <c r="AU142" s="2">
        <f t="shared" si="49"/>
        <v>0</v>
      </c>
      <c r="AV142" s="29">
        <f t="shared" si="49"/>
        <v>0</v>
      </c>
      <c r="AW142" s="30">
        <f t="shared" si="49"/>
        <v>0</v>
      </c>
      <c r="AX142" s="31">
        <f t="shared" si="49"/>
        <v>0</v>
      </c>
      <c r="AY142" s="38">
        <f t="shared" si="47"/>
        <v>0.5</v>
      </c>
      <c r="AZ142" s="38" t="str">
        <f t="shared" si="47"/>
        <v/>
      </c>
      <c r="BA142" s="38" t="str">
        <f t="shared" si="47"/>
        <v/>
      </c>
      <c r="BB142" s="38" t="str">
        <f t="shared" si="46"/>
        <v/>
      </c>
      <c r="BC142" s="38" t="str">
        <f t="shared" si="46"/>
        <v/>
      </c>
      <c r="BD142" s="38">
        <f t="shared" si="46"/>
        <v>0.29658680230223555</v>
      </c>
      <c r="BE142" s="38" t="str">
        <f t="shared" si="46"/>
        <v/>
      </c>
      <c r="BF142" s="38" t="str">
        <f t="shared" si="46"/>
        <v/>
      </c>
      <c r="BG142" s="38" t="str">
        <f t="shared" si="46"/>
        <v/>
      </c>
      <c r="BH142" s="39" t="str">
        <f t="shared" si="48"/>
        <v/>
      </c>
      <c r="BI142" s="76" t="str">
        <f t="shared" si="48"/>
        <v/>
      </c>
      <c r="BJ142" s="40" t="str">
        <f t="shared" si="48"/>
        <v/>
      </c>
      <c r="BK142" s="119">
        <f t="shared" si="50"/>
        <v>161.44666666666669</v>
      </c>
      <c r="BL142" s="120" t="str">
        <f t="shared" si="50"/>
        <v/>
      </c>
      <c r="BM142" s="120" t="str">
        <f t="shared" si="50"/>
        <v/>
      </c>
      <c r="BN142" s="120" t="str">
        <f t="shared" si="50"/>
        <v/>
      </c>
      <c r="BO142" s="121" t="str">
        <f t="shared" si="50"/>
        <v/>
      </c>
      <c r="BP142" s="119">
        <f t="shared" si="51"/>
        <v>186.77499999999998</v>
      </c>
      <c r="BQ142" s="120" t="str">
        <f t="shared" si="51"/>
        <v/>
      </c>
      <c r="BR142" s="120" t="str">
        <f t="shared" si="51"/>
        <v/>
      </c>
      <c r="BS142" s="120" t="str">
        <f t="shared" si="51"/>
        <v/>
      </c>
      <c r="BT142" s="121" t="str">
        <f t="shared" si="51"/>
        <v/>
      </c>
      <c r="BU142" s="119">
        <f t="shared" si="52"/>
        <v>-25.328333333333291</v>
      </c>
      <c r="BV142" s="120" t="str">
        <f t="shared" si="52"/>
        <v/>
      </c>
      <c r="BW142" s="121" t="str">
        <f t="shared" si="52"/>
        <v/>
      </c>
      <c r="BX142" s="120" t="str">
        <f t="shared" si="52"/>
        <v/>
      </c>
      <c r="BY142" s="121" t="str">
        <f t="shared" si="52"/>
        <v/>
      </c>
    </row>
    <row r="143" spans="1:77" x14ac:dyDescent="0.2">
      <c r="A143" t="s">
        <v>46</v>
      </c>
      <c r="B143" t="s">
        <v>46</v>
      </c>
      <c r="C143" t="s">
        <v>78</v>
      </c>
      <c r="D143" t="s">
        <v>78</v>
      </c>
      <c r="E143" t="s">
        <v>74</v>
      </c>
      <c r="F143" s="4">
        <f t="shared" si="39"/>
        <v>46148</v>
      </c>
      <c r="G143" t="s">
        <v>38</v>
      </c>
      <c r="H143" s="28">
        <v>1</v>
      </c>
      <c r="I143" s="138">
        <v>0</v>
      </c>
      <c r="J143" s="138">
        <v>0</v>
      </c>
      <c r="K143" s="2">
        <v>0</v>
      </c>
      <c r="L143" s="2">
        <v>0</v>
      </c>
      <c r="M143" s="2">
        <v>293.52</v>
      </c>
      <c r="N143" s="2">
        <v>0</v>
      </c>
      <c r="O143" s="2">
        <v>0</v>
      </c>
      <c r="P143" s="2">
        <v>0</v>
      </c>
      <c r="Q143" s="29">
        <v>0</v>
      </c>
      <c r="R143" s="30">
        <f t="shared" ref="R143:R206" si="53">SUM(I143:L143)</f>
        <v>0</v>
      </c>
      <c r="S143" s="30">
        <f t="shared" ref="S143:S206" si="54">SUM(N143:Q143)</f>
        <v>0</v>
      </c>
      <c r="T143" t="s">
        <v>49</v>
      </c>
      <c r="U143" t="s">
        <v>49</v>
      </c>
      <c r="V143" t="s">
        <v>78</v>
      </c>
      <c r="W143" t="s">
        <v>78</v>
      </c>
      <c r="X143" t="s">
        <v>74</v>
      </c>
      <c r="Y143" s="4">
        <f t="shared" si="40"/>
        <v>45784</v>
      </c>
      <c r="Z143" t="s">
        <v>38</v>
      </c>
      <c r="AA143" s="28">
        <v>7</v>
      </c>
      <c r="AB143" s="138">
        <v>0</v>
      </c>
      <c r="AC143" s="138">
        <v>0</v>
      </c>
      <c r="AD143" s="2">
        <v>0</v>
      </c>
      <c r="AE143" s="2">
        <v>0</v>
      </c>
      <c r="AF143" s="2">
        <v>465.07</v>
      </c>
      <c r="AG143" s="2">
        <v>0</v>
      </c>
      <c r="AH143" s="2">
        <v>0</v>
      </c>
      <c r="AI143" s="2">
        <v>0</v>
      </c>
      <c r="AJ143" s="29">
        <v>0</v>
      </c>
      <c r="AK143" s="30">
        <f t="shared" ref="AK143:AK206" si="55">SUM(AB143:AE143)</f>
        <v>0</v>
      </c>
      <c r="AL143" s="30">
        <f t="shared" ref="AL143:AL206" si="56">SUM(AG143:AJ143)</f>
        <v>0</v>
      </c>
      <c r="AM143" s="2">
        <f t="shared" si="42"/>
        <v>-6</v>
      </c>
      <c r="AN143" s="2">
        <f t="shared" si="42"/>
        <v>0</v>
      </c>
      <c r="AO143" s="2">
        <f t="shared" si="42"/>
        <v>0</v>
      </c>
      <c r="AP143" s="2">
        <f t="shared" si="42"/>
        <v>0</v>
      </c>
      <c r="AQ143" s="2">
        <f t="shared" si="49"/>
        <v>0</v>
      </c>
      <c r="AR143" s="2">
        <f t="shared" si="49"/>
        <v>-171.55</v>
      </c>
      <c r="AS143" s="2">
        <f t="shared" si="49"/>
        <v>0</v>
      </c>
      <c r="AT143" s="2">
        <f t="shared" si="49"/>
        <v>0</v>
      </c>
      <c r="AU143" s="2">
        <f t="shared" si="49"/>
        <v>0</v>
      </c>
      <c r="AV143" s="29">
        <f t="shared" si="49"/>
        <v>0</v>
      </c>
      <c r="AW143" s="30">
        <f t="shared" si="49"/>
        <v>0</v>
      </c>
      <c r="AX143" s="31">
        <f t="shared" si="49"/>
        <v>0</v>
      </c>
      <c r="AY143" s="38">
        <f t="shared" si="47"/>
        <v>-0.8571428571428571</v>
      </c>
      <c r="AZ143" s="38" t="str">
        <f t="shared" si="47"/>
        <v/>
      </c>
      <c r="BA143" s="38" t="str">
        <f t="shared" si="47"/>
        <v/>
      </c>
      <c r="BB143" s="38" t="str">
        <f t="shared" si="46"/>
        <v/>
      </c>
      <c r="BC143" s="38" t="str">
        <f t="shared" si="46"/>
        <v/>
      </c>
      <c r="BD143" s="38">
        <f t="shared" si="46"/>
        <v>-0.36886920248564736</v>
      </c>
      <c r="BE143" s="38" t="str">
        <f t="shared" si="46"/>
        <v/>
      </c>
      <c r="BF143" s="38" t="str">
        <f t="shared" si="46"/>
        <v/>
      </c>
      <c r="BG143" s="38" t="str">
        <f t="shared" si="46"/>
        <v/>
      </c>
      <c r="BH143" s="39" t="str">
        <f t="shared" si="48"/>
        <v/>
      </c>
      <c r="BI143" s="76" t="str">
        <f t="shared" si="48"/>
        <v/>
      </c>
      <c r="BJ143" s="40" t="str">
        <f t="shared" si="48"/>
        <v/>
      </c>
      <c r="BK143" s="119">
        <f t="shared" si="50"/>
        <v>293.52</v>
      </c>
      <c r="BL143" s="120" t="str">
        <f t="shared" si="50"/>
        <v/>
      </c>
      <c r="BM143" s="120" t="str">
        <f t="shared" si="50"/>
        <v/>
      </c>
      <c r="BN143" s="120" t="str">
        <f t="shared" si="50"/>
        <v/>
      </c>
      <c r="BO143" s="121" t="str">
        <f t="shared" si="50"/>
        <v/>
      </c>
      <c r="BP143" s="119">
        <f t="shared" si="51"/>
        <v>66.438571428571422</v>
      </c>
      <c r="BQ143" s="120" t="str">
        <f t="shared" si="51"/>
        <v/>
      </c>
      <c r="BR143" s="120" t="str">
        <f t="shared" si="51"/>
        <v/>
      </c>
      <c r="BS143" s="120" t="str">
        <f t="shared" si="51"/>
        <v/>
      </c>
      <c r="BT143" s="121" t="str">
        <f t="shared" si="51"/>
        <v/>
      </c>
      <c r="BU143" s="119">
        <f t="shared" si="52"/>
        <v>227.08142857142855</v>
      </c>
      <c r="BV143" s="120" t="str">
        <f t="shared" si="52"/>
        <v/>
      </c>
      <c r="BW143" s="121" t="str">
        <f t="shared" si="52"/>
        <v/>
      </c>
      <c r="BX143" s="120" t="str">
        <f t="shared" si="52"/>
        <v/>
      </c>
      <c r="BY143" s="121" t="str">
        <f t="shared" si="52"/>
        <v/>
      </c>
    </row>
    <row r="144" spans="1:77" x14ac:dyDescent="0.2">
      <c r="A144" t="s">
        <v>46</v>
      </c>
      <c r="B144" t="s">
        <v>46</v>
      </c>
      <c r="C144" t="s">
        <v>78</v>
      </c>
      <c r="D144" t="s">
        <v>78</v>
      </c>
      <c r="E144" t="s">
        <v>74</v>
      </c>
      <c r="F144" s="4">
        <f t="shared" ref="F144:F207" si="57">+F143+1</f>
        <v>46149</v>
      </c>
      <c r="G144" t="s">
        <v>39</v>
      </c>
      <c r="H144" s="28">
        <v>11</v>
      </c>
      <c r="I144" s="138">
        <v>1</v>
      </c>
      <c r="J144" s="138">
        <v>0</v>
      </c>
      <c r="K144" s="2">
        <v>0</v>
      </c>
      <c r="L144" s="2">
        <v>0</v>
      </c>
      <c r="M144" s="2">
        <v>2889.08</v>
      </c>
      <c r="N144" s="2">
        <v>366.67</v>
      </c>
      <c r="O144" s="2">
        <v>0</v>
      </c>
      <c r="P144" s="2">
        <v>0</v>
      </c>
      <c r="Q144" s="29">
        <v>0</v>
      </c>
      <c r="R144" s="30">
        <f t="shared" si="53"/>
        <v>1</v>
      </c>
      <c r="S144" s="30">
        <f t="shared" si="54"/>
        <v>366.67</v>
      </c>
      <c r="T144" t="s">
        <v>49</v>
      </c>
      <c r="U144" t="s">
        <v>49</v>
      </c>
      <c r="V144" t="s">
        <v>78</v>
      </c>
      <c r="W144" t="s">
        <v>78</v>
      </c>
      <c r="X144" t="s">
        <v>74</v>
      </c>
      <c r="Y144" s="4">
        <f t="shared" ref="Y144:Y207" si="58">+Y143+1</f>
        <v>45785</v>
      </c>
      <c r="Z144" t="s">
        <v>39</v>
      </c>
      <c r="AA144" s="28">
        <v>9</v>
      </c>
      <c r="AB144" s="138">
        <v>1</v>
      </c>
      <c r="AC144" s="138">
        <v>0</v>
      </c>
      <c r="AD144" s="2">
        <v>0</v>
      </c>
      <c r="AE144" s="2">
        <v>0</v>
      </c>
      <c r="AF144" s="2">
        <v>1066.26</v>
      </c>
      <c r="AG144" s="2">
        <v>548.73</v>
      </c>
      <c r="AH144" s="2">
        <v>0</v>
      </c>
      <c r="AI144" s="2">
        <v>0</v>
      </c>
      <c r="AJ144" s="29">
        <v>0</v>
      </c>
      <c r="AK144" s="30">
        <f t="shared" si="55"/>
        <v>1</v>
      </c>
      <c r="AL144" s="30">
        <f t="shared" si="56"/>
        <v>548.73</v>
      </c>
      <c r="AM144" s="2">
        <f t="shared" si="42"/>
        <v>2</v>
      </c>
      <c r="AN144" s="2">
        <f t="shared" si="42"/>
        <v>0</v>
      </c>
      <c r="AO144" s="2">
        <f t="shared" si="42"/>
        <v>0</v>
      </c>
      <c r="AP144" s="2">
        <f t="shared" si="42"/>
        <v>0</v>
      </c>
      <c r="AQ144" s="2">
        <f t="shared" si="49"/>
        <v>0</v>
      </c>
      <c r="AR144" s="2">
        <f t="shared" si="49"/>
        <v>1822.82</v>
      </c>
      <c r="AS144" s="2">
        <f t="shared" si="49"/>
        <v>-182.06</v>
      </c>
      <c r="AT144" s="2">
        <f t="shared" si="49"/>
        <v>0</v>
      </c>
      <c r="AU144" s="2">
        <f t="shared" si="49"/>
        <v>0</v>
      </c>
      <c r="AV144" s="29">
        <f t="shared" si="49"/>
        <v>0</v>
      </c>
      <c r="AW144" s="30">
        <f t="shared" si="49"/>
        <v>0</v>
      </c>
      <c r="AX144" s="31">
        <f t="shared" si="49"/>
        <v>-182.06</v>
      </c>
      <c r="AY144" s="38">
        <f t="shared" si="47"/>
        <v>0.22222222222222221</v>
      </c>
      <c r="AZ144" s="38">
        <f t="shared" si="47"/>
        <v>0</v>
      </c>
      <c r="BA144" s="38" t="str">
        <f t="shared" si="47"/>
        <v/>
      </c>
      <c r="BB144" s="38" t="str">
        <f t="shared" si="46"/>
        <v/>
      </c>
      <c r="BC144" s="38" t="str">
        <f t="shared" si="46"/>
        <v/>
      </c>
      <c r="BD144" s="38">
        <f t="shared" si="46"/>
        <v>1.7095455142272991</v>
      </c>
      <c r="BE144" s="38">
        <f t="shared" si="46"/>
        <v>-0.33178430193355568</v>
      </c>
      <c r="BF144" s="38" t="str">
        <f t="shared" si="46"/>
        <v/>
      </c>
      <c r="BG144" s="38" t="str">
        <f t="shared" si="46"/>
        <v/>
      </c>
      <c r="BH144" s="39" t="str">
        <f t="shared" si="48"/>
        <v/>
      </c>
      <c r="BI144" s="76">
        <f t="shared" si="48"/>
        <v>0</v>
      </c>
      <c r="BJ144" s="40">
        <f t="shared" si="48"/>
        <v>-0.33178430193355568</v>
      </c>
      <c r="BK144" s="119">
        <f t="shared" si="50"/>
        <v>262.64363636363635</v>
      </c>
      <c r="BL144" s="120">
        <f t="shared" si="50"/>
        <v>366.67</v>
      </c>
      <c r="BM144" s="120" t="str">
        <f t="shared" si="50"/>
        <v/>
      </c>
      <c r="BN144" s="120" t="str">
        <f t="shared" si="50"/>
        <v/>
      </c>
      <c r="BO144" s="121" t="str">
        <f t="shared" si="50"/>
        <v/>
      </c>
      <c r="BP144" s="119">
        <f t="shared" si="51"/>
        <v>118.47333333333333</v>
      </c>
      <c r="BQ144" s="120">
        <f t="shared" si="51"/>
        <v>548.73</v>
      </c>
      <c r="BR144" s="120" t="str">
        <f t="shared" si="51"/>
        <v/>
      </c>
      <c r="BS144" s="120" t="str">
        <f t="shared" si="51"/>
        <v/>
      </c>
      <c r="BT144" s="121" t="str">
        <f t="shared" si="51"/>
        <v/>
      </c>
      <c r="BU144" s="119">
        <f t="shared" si="52"/>
        <v>144.17030303030302</v>
      </c>
      <c r="BV144" s="120">
        <f t="shared" si="52"/>
        <v>-182.06</v>
      </c>
      <c r="BW144" s="121" t="str">
        <f t="shared" si="52"/>
        <v/>
      </c>
      <c r="BX144" s="120" t="str">
        <f t="shared" si="52"/>
        <v/>
      </c>
      <c r="BY144" s="121" t="str">
        <f t="shared" si="52"/>
        <v/>
      </c>
    </row>
    <row r="145" spans="1:77" x14ac:dyDescent="0.2">
      <c r="A145" t="s">
        <v>46</v>
      </c>
      <c r="B145" t="s">
        <v>46</v>
      </c>
      <c r="C145" t="s">
        <v>78</v>
      </c>
      <c r="D145" t="s">
        <v>78</v>
      </c>
      <c r="E145" t="s">
        <v>74</v>
      </c>
      <c r="F145" s="4">
        <f t="shared" si="57"/>
        <v>46150</v>
      </c>
      <c r="G145" t="s">
        <v>40</v>
      </c>
      <c r="H145" s="28">
        <v>10</v>
      </c>
      <c r="I145" s="138">
        <v>0</v>
      </c>
      <c r="J145" s="138">
        <v>0</v>
      </c>
      <c r="K145" s="2">
        <v>0</v>
      </c>
      <c r="L145" s="2">
        <v>0</v>
      </c>
      <c r="M145" s="2">
        <v>1382.44</v>
      </c>
      <c r="N145" s="2">
        <v>0</v>
      </c>
      <c r="O145" s="2">
        <v>0</v>
      </c>
      <c r="P145" s="2">
        <v>0</v>
      </c>
      <c r="Q145" s="29">
        <v>0</v>
      </c>
      <c r="R145" s="30">
        <f t="shared" si="53"/>
        <v>0</v>
      </c>
      <c r="S145" s="30">
        <f t="shared" si="54"/>
        <v>0</v>
      </c>
      <c r="T145" t="s">
        <v>49</v>
      </c>
      <c r="U145" t="s">
        <v>49</v>
      </c>
      <c r="V145" t="s">
        <v>78</v>
      </c>
      <c r="W145" t="s">
        <v>78</v>
      </c>
      <c r="X145" t="s">
        <v>74</v>
      </c>
      <c r="Y145" s="4">
        <f t="shared" si="58"/>
        <v>45786</v>
      </c>
      <c r="Z145" t="s">
        <v>40</v>
      </c>
      <c r="AA145" s="28">
        <v>14</v>
      </c>
      <c r="AB145" s="138">
        <v>0</v>
      </c>
      <c r="AC145" s="138">
        <v>0</v>
      </c>
      <c r="AD145" s="2">
        <v>0</v>
      </c>
      <c r="AE145" s="2">
        <v>0</v>
      </c>
      <c r="AF145" s="2">
        <v>2218.12</v>
      </c>
      <c r="AG145" s="2">
        <v>0</v>
      </c>
      <c r="AH145" s="2">
        <v>0</v>
      </c>
      <c r="AI145" s="2">
        <v>0</v>
      </c>
      <c r="AJ145" s="29">
        <v>0</v>
      </c>
      <c r="AK145" s="30">
        <f t="shared" si="55"/>
        <v>0</v>
      </c>
      <c r="AL145" s="30">
        <f t="shared" si="56"/>
        <v>0</v>
      </c>
      <c r="AM145" s="2">
        <f t="shared" ref="AM145:AW170" si="59">+H145-AA145</f>
        <v>-4</v>
      </c>
      <c r="AN145" s="2">
        <f t="shared" si="59"/>
        <v>0</v>
      </c>
      <c r="AO145" s="2">
        <f t="shared" si="59"/>
        <v>0</v>
      </c>
      <c r="AP145" s="2">
        <f t="shared" si="59"/>
        <v>0</v>
      </c>
      <c r="AQ145" s="2">
        <f t="shared" si="49"/>
        <v>0</v>
      </c>
      <c r="AR145" s="2">
        <f t="shared" si="49"/>
        <v>-835.67999999999984</v>
      </c>
      <c r="AS145" s="2">
        <f t="shared" si="49"/>
        <v>0</v>
      </c>
      <c r="AT145" s="2">
        <f t="shared" si="49"/>
        <v>0</v>
      </c>
      <c r="AU145" s="2">
        <f t="shared" si="49"/>
        <v>0</v>
      </c>
      <c r="AV145" s="29">
        <f t="shared" si="49"/>
        <v>0</v>
      </c>
      <c r="AW145" s="30">
        <f t="shared" si="49"/>
        <v>0</v>
      </c>
      <c r="AX145" s="31">
        <f t="shared" si="49"/>
        <v>0</v>
      </c>
      <c r="AY145" s="38">
        <f t="shared" si="47"/>
        <v>-0.2857142857142857</v>
      </c>
      <c r="AZ145" s="38" t="str">
        <f t="shared" si="47"/>
        <v/>
      </c>
      <c r="BA145" s="38" t="str">
        <f t="shared" si="47"/>
        <v/>
      </c>
      <c r="BB145" s="38" t="str">
        <f t="shared" si="46"/>
        <v/>
      </c>
      <c r="BC145" s="38" t="str">
        <f t="shared" si="46"/>
        <v/>
      </c>
      <c r="BD145" s="38">
        <f t="shared" si="46"/>
        <v>-0.37675148323805741</v>
      </c>
      <c r="BE145" s="38" t="str">
        <f t="shared" si="46"/>
        <v/>
      </c>
      <c r="BF145" s="38" t="str">
        <f t="shared" si="46"/>
        <v/>
      </c>
      <c r="BG145" s="38" t="str">
        <f t="shared" si="46"/>
        <v/>
      </c>
      <c r="BH145" s="39" t="str">
        <f t="shared" si="48"/>
        <v/>
      </c>
      <c r="BI145" s="76" t="str">
        <f t="shared" si="48"/>
        <v/>
      </c>
      <c r="BJ145" s="40" t="str">
        <f t="shared" si="48"/>
        <v/>
      </c>
      <c r="BK145" s="119">
        <f t="shared" si="50"/>
        <v>138.244</v>
      </c>
      <c r="BL145" s="120" t="str">
        <f t="shared" si="50"/>
        <v/>
      </c>
      <c r="BM145" s="120" t="str">
        <f t="shared" si="50"/>
        <v/>
      </c>
      <c r="BN145" s="120" t="str">
        <f t="shared" si="50"/>
        <v/>
      </c>
      <c r="BO145" s="121" t="str">
        <f t="shared" si="50"/>
        <v/>
      </c>
      <c r="BP145" s="119">
        <f t="shared" si="51"/>
        <v>158.43714285714285</v>
      </c>
      <c r="BQ145" s="120" t="str">
        <f t="shared" si="51"/>
        <v/>
      </c>
      <c r="BR145" s="120" t="str">
        <f t="shared" si="51"/>
        <v/>
      </c>
      <c r="BS145" s="120" t="str">
        <f t="shared" si="51"/>
        <v/>
      </c>
      <c r="BT145" s="121" t="str">
        <f t="shared" si="51"/>
        <v/>
      </c>
      <c r="BU145" s="119">
        <f t="shared" si="52"/>
        <v>-20.193142857142846</v>
      </c>
      <c r="BV145" s="120" t="str">
        <f t="shared" si="52"/>
        <v/>
      </c>
      <c r="BW145" s="121" t="str">
        <f t="shared" si="52"/>
        <v/>
      </c>
      <c r="BX145" s="120" t="str">
        <f t="shared" si="52"/>
        <v/>
      </c>
      <c r="BY145" s="121" t="str">
        <f t="shared" si="52"/>
        <v/>
      </c>
    </row>
    <row r="146" spans="1:77" ht="13.5" thickBot="1" x14ac:dyDescent="0.25">
      <c r="A146" t="s">
        <v>46</v>
      </c>
      <c r="B146" t="s">
        <v>46</v>
      </c>
      <c r="C146" t="s">
        <v>78</v>
      </c>
      <c r="D146" t="s">
        <v>78</v>
      </c>
      <c r="E146" t="s">
        <v>74</v>
      </c>
      <c r="F146" s="59">
        <f t="shared" si="57"/>
        <v>46151</v>
      </c>
      <c r="G146" s="42" t="s">
        <v>41</v>
      </c>
      <c r="H146" s="43">
        <v>7</v>
      </c>
      <c r="I146" s="44">
        <v>0</v>
      </c>
      <c r="J146" s="44">
        <v>0</v>
      </c>
      <c r="K146" s="44">
        <v>0</v>
      </c>
      <c r="L146" s="44">
        <v>0</v>
      </c>
      <c r="M146" s="44">
        <v>705.58999999999992</v>
      </c>
      <c r="N146" s="44">
        <v>0</v>
      </c>
      <c r="O146" s="44">
        <v>0</v>
      </c>
      <c r="P146" s="44">
        <v>0</v>
      </c>
      <c r="Q146" s="45">
        <v>0</v>
      </c>
      <c r="R146" s="46">
        <f t="shared" si="53"/>
        <v>0</v>
      </c>
      <c r="S146" s="46">
        <f t="shared" si="54"/>
        <v>0</v>
      </c>
      <c r="T146" t="s">
        <v>49</v>
      </c>
      <c r="U146" t="s">
        <v>49</v>
      </c>
      <c r="V146" t="s">
        <v>78</v>
      </c>
      <c r="W146" t="s">
        <v>78</v>
      </c>
      <c r="X146" t="s">
        <v>74</v>
      </c>
      <c r="Y146" s="59">
        <f t="shared" si="58"/>
        <v>45787</v>
      </c>
      <c r="Z146" s="42" t="s">
        <v>41</v>
      </c>
      <c r="AA146" s="43">
        <v>9</v>
      </c>
      <c r="AB146" s="44">
        <v>0</v>
      </c>
      <c r="AC146" s="44">
        <v>0</v>
      </c>
      <c r="AD146" s="44">
        <v>0</v>
      </c>
      <c r="AE146" s="44">
        <v>0</v>
      </c>
      <c r="AF146" s="44">
        <v>977.6</v>
      </c>
      <c r="AG146" s="44">
        <v>0</v>
      </c>
      <c r="AH146" s="44">
        <v>0</v>
      </c>
      <c r="AI146" s="44">
        <v>0</v>
      </c>
      <c r="AJ146" s="45">
        <v>0</v>
      </c>
      <c r="AK146" s="46">
        <f t="shared" si="55"/>
        <v>0</v>
      </c>
      <c r="AL146" s="46">
        <f t="shared" si="56"/>
        <v>0</v>
      </c>
      <c r="AM146" s="44">
        <f t="shared" si="59"/>
        <v>-2</v>
      </c>
      <c r="AN146" s="44">
        <f t="shared" si="59"/>
        <v>0</v>
      </c>
      <c r="AO146" s="44">
        <f t="shared" si="59"/>
        <v>0</v>
      </c>
      <c r="AP146" s="44">
        <f t="shared" si="59"/>
        <v>0</v>
      </c>
      <c r="AQ146" s="44">
        <f t="shared" si="49"/>
        <v>0</v>
      </c>
      <c r="AR146" s="44">
        <f t="shared" si="49"/>
        <v>-272.0100000000001</v>
      </c>
      <c r="AS146" s="44">
        <f t="shared" si="49"/>
        <v>0</v>
      </c>
      <c r="AT146" s="44">
        <f t="shared" si="49"/>
        <v>0</v>
      </c>
      <c r="AU146" s="44">
        <f t="shared" si="49"/>
        <v>0</v>
      </c>
      <c r="AV146" s="45">
        <f t="shared" si="49"/>
        <v>0</v>
      </c>
      <c r="AW146" s="46">
        <f t="shared" si="49"/>
        <v>0</v>
      </c>
      <c r="AX146" s="47">
        <f t="shared" si="49"/>
        <v>0</v>
      </c>
      <c r="AY146" s="56">
        <f t="shared" si="47"/>
        <v>-0.22222222222222221</v>
      </c>
      <c r="AZ146" s="56" t="str">
        <f t="shared" si="47"/>
        <v/>
      </c>
      <c r="BA146" s="56" t="str">
        <f t="shared" si="47"/>
        <v/>
      </c>
      <c r="BB146" s="56" t="str">
        <f t="shared" si="46"/>
        <v/>
      </c>
      <c r="BC146" s="56" t="str">
        <f t="shared" si="46"/>
        <v/>
      </c>
      <c r="BD146" s="56">
        <f t="shared" si="46"/>
        <v>-0.27824263502455004</v>
      </c>
      <c r="BE146" s="56" t="str">
        <f t="shared" si="46"/>
        <v/>
      </c>
      <c r="BF146" s="56" t="str">
        <f t="shared" si="46"/>
        <v/>
      </c>
      <c r="BG146" s="56" t="str">
        <f t="shared" si="46"/>
        <v/>
      </c>
      <c r="BH146" s="57" t="str">
        <f t="shared" si="48"/>
        <v/>
      </c>
      <c r="BI146" s="81" t="str">
        <f t="shared" si="48"/>
        <v/>
      </c>
      <c r="BJ146" s="58" t="str">
        <f t="shared" si="48"/>
        <v/>
      </c>
      <c r="BK146" s="122">
        <f t="shared" si="50"/>
        <v>100.79857142857142</v>
      </c>
      <c r="BL146" s="123" t="str">
        <f t="shared" si="50"/>
        <v/>
      </c>
      <c r="BM146" s="123" t="str">
        <f t="shared" si="50"/>
        <v/>
      </c>
      <c r="BN146" s="123" t="str">
        <f t="shared" si="50"/>
        <v/>
      </c>
      <c r="BO146" s="124" t="str">
        <f t="shared" si="50"/>
        <v/>
      </c>
      <c r="BP146" s="122">
        <f t="shared" si="51"/>
        <v>108.62222222222222</v>
      </c>
      <c r="BQ146" s="123" t="str">
        <f t="shared" si="51"/>
        <v/>
      </c>
      <c r="BR146" s="123" t="str">
        <f t="shared" si="51"/>
        <v/>
      </c>
      <c r="BS146" s="123" t="str">
        <f t="shared" si="51"/>
        <v/>
      </c>
      <c r="BT146" s="124" t="str">
        <f t="shared" si="51"/>
        <v/>
      </c>
      <c r="BU146" s="122">
        <f t="shared" si="52"/>
        <v>-7.8236507936507991</v>
      </c>
      <c r="BV146" s="123" t="str">
        <f t="shared" si="52"/>
        <v/>
      </c>
      <c r="BW146" s="124" t="str">
        <f t="shared" si="52"/>
        <v/>
      </c>
      <c r="BX146" s="123" t="str">
        <f t="shared" si="52"/>
        <v/>
      </c>
      <c r="BY146" s="124" t="str">
        <f t="shared" si="52"/>
        <v/>
      </c>
    </row>
    <row r="147" spans="1:77" x14ac:dyDescent="0.2">
      <c r="A147" t="s">
        <v>46</v>
      </c>
      <c r="B147" t="s">
        <v>46</v>
      </c>
      <c r="C147" t="s">
        <v>78</v>
      </c>
      <c r="D147" t="s">
        <v>78</v>
      </c>
      <c r="E147" t="s">
        <v>75</v>
      </c>
      <c r="F147" s="4">
        <f t="shared" si="57"/>
        <v>46152</v>
      </c>
      <c r="G147" t="s">
        <v>35</v>
      </c>
      <c r="H147" s="28">
        <v>4</v>
      </c>
      <c r="I147" s="138">
        <v>1</v>
      </c>
      <c r="J147" s="138">
        <v>0</v>
      </c>
      <c r="K147" s="2">
        <v>0</v>
      </c>
      <c r="L147" s="2">
        <v>0</v>
      </c>
      <c r="M147" s="2">
        <v>564.74</v>
      </c>
      <c r="N147" s="2">
        <v>-304.82</v>
      </c>
      <c r="O147" s="2">
        <v>0</v>
      </c>
      <c r="P147" s="2">
        <v>0</v>
      </c>
      <c r="Q147" s="29">
        <v>0</v>
      </c>
      <c r="R147" s="30">
        <f t="shared" si="53"/>
        <v>1</v>
      </c>
      <c r="S147" s="30">
        <f t="shared" si="54"/>
        <v>-304.82</v>
      </c>
      <c r="T147" t="s">
        <v>49</v>
      </c>
      <c r="U147" t="s">
        <v>49</v>
      </c>
      <c r="V147" t="s">
        <v>78</v>
      </c>
      <c r="W147" t="s">
        <v>78</v>
      </c>
      <c r="X147" t="s">
        <v>75</v>
      </c>
      <c r="Y147" s="4">
        <f t="shared" si="58"/>
        <v>45788</v>
      </c>
      <c r="Z147" t="s">
        <v>35</v>
      </c>
      <c r="AA147" s="28">
        <v>4</v>
      </c>
      <c r="AB147" s="138">
        <v>0</v>
      </c>
      <c r="AC147" s="138">
        <v>0</v>
      </c>
      <c r="AD147" s="2">
        <v>0</v>
      </c>
      <c r="AE147" s="2">
        <v>0</v>
      </c>
      <c r="AF147" s="2">
        <v>422.12</v>
      </c>
      <c r="AG147" s="2">
        <v>0</v>
      </c>
      <c r="AH147" s="2">
        <v>0</v>
      </c>
      <c r="AI147" s="2">
        <v>0</v>
      </c>
      <c r="AJ147" s="29">
        <v>0</v>
      </c>
      <c r="AK147" s="30">
        <f t="shared" si="55"/>
        <v>0</v>
      </c>
      <c r="AL147" s="30">
        <f t="shared" si="56"/>
        <v>0</v>
      </c>
      <c r="AM147" s="2">
        <f t="shared" si="59"/>
        <v>0</v>
      </c>
      <c r="AN147" s="2">
        <f t="shared" si="59"/>
        <v>1</v>
      </c>
      <c r="AO147" s="2">
        <f t="shared" si="59"/>
        <v>0</v>
      </c>
      <c r="AP147" s="2">
        <f t="shared" si="59"/>
        <v>0</v>
      </c>
      <c r="AQ147" s="2">
        <f t="shared" si="49"/>
        <v>0</v>
      </c>
      <c r="AR147" s="2">
        <f t="shared" si="49"/>
        <v>142.62</v>
      </c>
      <c r="AS147" s="2">
        <f t="shared" si="49"/>
        <v>-304.82</v>
      </c>
      <c r="AT147" s="2">
        <f t="shared" si="49"/>
        <v>0</v>
      </c>
      <c r="AU147" s="2">
        <f t="shared" si="49"/>
        <v>0</v>
      </c>
      <c r="AV147" s="29">
        <f t="shared" si="49"/>
        <v>0</v>
      </c>
      <c r="AW147" s="30">
        <f t="shared" si="49"/>
        <v>1</v>
      </c>
      <c r="AX147" s="31">
        <f t="shared" ref="AX147:AX210" si="60">+S147-AL147</f>
        <v>-304.82</v>
      </c>
      <c r="AY147" s="38">
        <f t="shared" si="47"/>
        <v>0</v>
      </c>
      <c r="AZ147" s="38" t="str">
        <f t="shared" si="47"/>
        <v/>
      </c>
      <c r="BA147" s="38" t="str">
        <f t="shared" si="47"/>
        <v/>
      </c>
      <c r="BB147" s="38" t="str">
        <f t="shared" si="46"/>
        <v/>
      </c>
      <c r="BC147" s="38" t="str">
        <f t="shared" si="46"/>
        <v/>
      </c>
      <c r="BD147" s="38">
        <f t="shared" si="46"/>
        <v>0.33786600966549796</v>
      </c>
      <c r="BE147" s="38" t="str">
        <f t="shared" si="46"/>
        <v/>
      </c>
      <c r="BF147" s="38" t="str">
        <f t="shared" si="46"/>
        <v/>
      </c>
      <c r="BG147" s="38" t="str">
        <f t="shared" si="46"/>
        <v/>
      </c>
      <c r="BH147" s="39" t="str">
        <f t="shared" si="48"/>
        <v/>
      </c>
      <c r="BI147" s="76" t="str">
        <f t="shared" si="48"/>
        <v/>
      </c>
      <c r="BJ147" s="40" t="str">
        <f t="shared" si="48"/>
        <v/>
      </c>
      <c r="BK147" s="116">
        <f t="shared" si="50"/>
        <v>141.185</v>
      </c>
      <c r="BL147" s="117">
        <f t="shared" si="50"/>
        <v>-304.82</v>
      </c>
      <c r="BM147" s="117" t="str">
        <f t="shared" si="50"/>
        <v/>
      </c>
      <c r="BN147" s="117" t="str">
        <f t="shared" si="50"/>
        <v/>
      </c>
      <c r="BO147" s="118" t="str">
        <f t="shared" si="50"/>
        <v/>
      </c>
      <c r="BP147" s="116">
        <f t="shared" si="51"/>
        <v>105.53</v>
      </c>
      <c r="BQ147" s="117" t="str">
        <f t="shared" si="51"/>
        <v/>
      </c>
      <c r="BR147" s="117" t="str">
        <f t="shared" si="51"/>
        <v/>
      </c>
      <c r="BS147" s="117" t="str">
        <f t="shared" si="51"/>
        <v/>
      </c>
      <c r="BT147" s="118" t="str">
        <f t="shared" si="51"/>
        <v/>
      </c>
      <c r="BU147" s="116">
        <f t="shared" si="52"/>
        <v>35.655000000000001</v>
      </c>
      <c r="BV147" s="117" t="str">
        <f t="shared" si="52"/>
        <v/>
      </c>
      <c r="BW147" s="118" t="str">
        <f t="shared" si="52"/>
        <v/>
      </c>
      <c r="BX147" s="117" t="str">
        <f t="shared" si="52"/>
        <v/>
      </c>
      <c r="BY147" s="118" t="str">
        <f t="shared" si="52"/>
        <v/>
      </c>
    </row>
    <row r="148" spans="1:77" x14ac:dyDescent="0.2">
      <c r="A148" t="s">
        <v>46</v>
      </c>
      <c r="B148" t="s">
        <v>46</v>
      </c>
      <c r="C148" t="s">
        <v>78</v>
      </c>
      <c r="D148" t="s">
        <v>78</v>
      </c>
      <c r="E148" t="s">
        <v>75</v>
      </c>
      <c r="F148" s="4">
        <f t="shared" si="57"/>
        <v>46153</v>
      </c>
      <c r="G148" t="s">
        <v>36</v>
      </c>
      <c r="H148" s="28">
        <v>4</v>
      </c>
      <c r="I148" s="138">
        <v>0</v>
      </c>
      <c r="J148" s="138">
        <v>0</v>
      </c>
      <c r="K148" s="2">
        <v>0</v>
      </c>
      <c r="L148" s="2">
        <v>0</v>
      </c>
      <c r="M148" s="2">
        <v>609.97</v>
      </c>
      <c r="N148" s="2">
        <v>0</v>
      </c>
      <c r="O148" s="2">
        <v>0</v>
      </c>
      <c r="P148" s="2">
        <v>0</v>
      </c>
      <c r="Q148" s="29">
        <v>0</v>
      </c>
      <c r="R148" s="30">
        <f t="shared" si="53"/>
        <v>0</v>
      </c>
      <c r="S148" s="30">
        <f t="shared" si="54"/>
        <v>0</v>
      </c>
      <c r="T148" t="s">
        <v>49</v>
      </c>
      <c r="U148" t="s">
        <v>49</v>
      </c>
      <c r="V148" t="s">
        <v>78</v>
      </c>
      <c r="W148" t="s">
        <v>78</v>
      </c>
      <c r="X148" t="s">
        <v>75</v>
      </c>
      <c r="Y148" s="4">
        <f t="shared" si="58"/>
        <v>45789</v>
      </c>
      <c r="Z148" t="s">
        <v>36</v>
      </c>
      <c r="AA148" s="28">
        <v>2</v>
      </c>
      <c r="AB148" s="138">
        <v>0</v>
      </c>
      <c r="AC148" s="138">
        <v>0</v>
      </c>
      <c r="AD148" s="2">
        <v>0</v>
      </c>
      <c r="AE148" s="2">
        <v>0</v>
      </c>
      <c r="AF148" s="2">
        <v>214.02</v>
      </c>
      <c r="AG148" s="2">
        <v>0</v>
      </c>
      <c r="AH148" s="2">
        <v>0</v>
      </c>
      <c r="AI148" s="2">
        <v>0</v>
      </c>
      <c r="AJ148" s="29">
        <v>0</v>
      </c>
      <c r="AK148" s="30">
        <f t="shared" si="55"/>
        <v>0</v>
      </c>
      <c r="AL148" s="30">
        <f t="shared" si="56"/>
        <v>0</v>
      </c>
      <c r="AM148" s="2">
        <f t="shared" si="59"/>
        <v>2</v>
      </c>
      <c r="AN148" s="2">
        <f t="shared" si="59"/>
        <v>0</v>
      </c>
      <c r="AO148" s="2">
        <f t="shared" si="59"/>
        <v>0</v>
      </c>
      <c r="AP148" s="2">
        <f t="shared" si="59"/>
        <v>0</v>
      </c>
      <c r="AQ148" s="2">
        <f t="shared" si="59"/>
        <v>0</v>
      </c>
      <c r="AR148" s="2">
        <f t="shared" si="59"/>
        <v>395.95000000000005</v>
      </c>
      <c r="AS148" s="2">
        <f t="shared" si="59"/>
        <v>0</v>
      </c>
      <c r="AT148" s="2">
        <f t="shared" si="59"/>
        <v>0</v>
      </c>
      <c r="AU148" s="2">
        <f t="shared" si="59"/>
        <v>0</v>
      </c>
      <c r="AV148" s="29">
        <f t="shared" si="59"/>
        <v>0</v>
      </c>
      <c r="AW148" s="30">
        <f t="shared" si="59"/>
        <v>0</v>
      </c>
      <c r="AX148" s="31">
        <f t="shared" si="60"/>
        <v>0</v>
      </c>
      <c r="AY148" s="38">
        <f t="shared" si="47"/>
        <v>1</v>
      </c>
      <c r="AZ148" s="38" t="str">
        <f t="shared" si="47"/>
        <v/>
      </c>
      <c r="BA148" s="38" t="str">
        <f t="shared" si="47"/>
        <v/>
      </c>
      <c r="BB148" s="38" t="str">
        <f t="shared" si="46"/>
        <v/>
      </c>
      <c r="BC148" s="38" t="str">
        <f t="shared" si="46"/>
        <v/>
      </c>
      <c r="BD148" s="38">
        <f t="shared" si="46"/>
        <v>1.8500607419867303</v>
      </c>
      <c r="BE148" s="38" t="str">
        <f t="shared" si="46"/>
        <v/>
      </c>
      <c r="BF148" s="38" t="str">
        <f t="shared" si="46"/>
        <v/>
      </c>
      <c r="BG148" s="38" t="str">
        <f t="shared" si="46"/>
        <v/>
      </c>
      <c r="BH148" s="39" t="str">
        <f t="shared" si="48"/>
        <v/>
      </c>
      <c r="BI148" s="76" t="str">
        <f t="shared" si="48"/>
        <v/>
      </c>
      <c r="BJ148" s="40" t="str">
        <f t="shared" si="48"/>
        <v/>
      </c>
      <c r="BK148" s="119">
        <f t="shared" si="50"/>
        <v>152.49250000000001</v>
      </c>
      <c r="BL148" s="120" t="str">
        <f t="shared" si="50"/>
        <v/>
      </c>
      <c r="BM148" s="120" t="str">
        <f t="shared" si="50"/>
        <v/>
      </c>
      <c r="BN148" s="120" t="str">
        <f t="shared" si="50"/>
        <v/>
      </c>
      <c r="BO148" s="121" t="str">
        <f t="shared" si="50"/>
        <v/>
      </c>
      <c r="BP148" s="119">
        <f t="shared" si="51"/>
        <v>107.01</v>
      </c>
      <c r="BQ148" s="120" t="str">
        <f t="shared" si="51"/>
        <v/>
      </c>
      <c r="BR148" s="120" t="str">
        <f t="shared" si="51"/>
        <v/>
      </c>
      <c r="BS148" s="120" t="str">
        <f t="shared" si="51"/>
        <v/>
      </c>
      <c r="BT148" s="121" t="str">
        <f t="shared" si="51"/>
        <v/>
      </c>
      <c r="BU148" s="119">
        <f t="shared" si="52"/>
        <v>45.482500000000002</v>
      </c>
      <c r="BV148" s="120" t="str">
        <f t="shared" si="52"/>
        <v/>
      </c>
      <c r="BW148" s="121" t="str">
        <f t="shared" si="52"/>
        <v/>
      </c>
      <c r="BX148" s="120" t="str">
        <f t="shared" si="52"/>
        <v/>
      </c>
      <c r="BY148" s="121" t="str">
        <f t="shared" si="52"/>
        <v/>
      </c>
    </row>
    <row r="149" spans="1:77" x14ac:dyDescent="0.2">
      <c r="A149" t="s">
        <v>46</v>
      </c>
      <c r="B149" t="s">
        <v>46</v>
      </c>
      <c r="C149" t="s">
        <v>78</v>
      </c>
      <c r="D149" t="s">
        <v>78</v>
      </c>
      <c r="E149" t="s">
        <v>75</v>
      </c>
      <c r="F149" s="4">
        <f t="shared" si="57"/>
        <v>46154</v>
      </c>
      <c r="G149" t="s">
        <v>37</v>
      </c>
      <c r="H149" s="28">
        <v>3</v>
      </c>
      <c r="I149" s="138">
        <v>1</v>
      </c>
      <c r="J149" s="138">
        <v>0</v>
      </c>
      <c r="K149" s="2">
        <v>0</v>
      </c>
      <c r="L149" s="2">
        <v>0</v>
      </c>
      <c r="M149" s="2">
        <v>591.81999999999994</v>
      </c>
      <c r="N149" s="2">
        <v>298.41000000000003</v>
      </c>
      <c r="O149" s="2">
        <v>0</v>
      </c>
      <c r="P149" s="2">
        <v>0</v>
      </c>
      <c r="Q149" s="29">
        <v>0</v>
      </c>
      <c r="R149" s="30">
        <f t="shared" si="53"/>
        <v>1</v>
      </c>
      <c r="S149" s="30">
        <f t="shared" si="54"/>
        <v>298.41000000000003</v>
      </c>
      <c r="T149" t="s">
        <v>49</v>
      </c>
      <c r="U149" t="s">
        <v>49</v>
      </c>
      <c r="V149" t="s">
        <v>78</v>
      </c>
      <c r="W149" t="s">
        <v>78</v>
      </c>
      <c r="X149" t="s">
        <v>75</v>
      </c>
      <c r="Y149" s="4">
        <f t="shared" si="58"/>
        <v>45790</v>
      </c>
      <c r="Z149" t="s">
        <v>37</v>
      </c>
      <c r="AA149" s="28">
        <v>5</v>
      </c>
      <c r="AB149" s="138">
        <v>0</v>
      </c>
      <c r="AC149" s="138">
        <v>0</v>
      </c>
      <c r="AD149" s="2">
        <v>0</v>
      </c>
      <c r="AE149" s="2">
        <v>0</v>
      </c>
      <c r="AF149" s="2">
        <v>1920.63</v>
      </c>
      <c r="AG149" s="2">
        <v>0</v>
      </c>
      <c r="AH149" s="2">
        <v>0</v>
      </c>
      <c r="AI149" s="2">
        <v>0</v>
      </c>
      <c r="AJ149" s="29">
        <v>0</v>
      </c>
      <c r="AK149" s="30">
        <f t="shared" si="55"/>
        <v>0</v>
      </c>
      <c r="AL149" s="30">
        <f t="shared" si="56"/>
        <v>0</v>
      </c>
      <c r="AM149" s="2">
        <f t="shared" si="59"/>
        <v>-2</v>
      </c>
      <c r="AN149" s="2">
        <f t="shared" si="59"/>
        <v>1</v>
      </c>
      <c r="AO149" s="2">
        <f t="shared" si="59"/>
        <v>0</v>
      </c>
      <c r="AP149" s="2">
        <f t="shared" si="59"/>
        <v>0</v>
      </c>
      <c r="AQ149" s="2">
        <f t="shared" si="59"/>
        <v>0</v>
      </c>
      <c r="AR149" s="2">
        <f t="shared" si="59"/>
        <v>-1328.8100000000002</v>
      </c>
      <c r="AS149" s="2">
        <f t="shared" si="59"/>
        <v>298.41000000000003</v>
      </c>
      <c r="AT149" s="2">
        <f t="shared" si="59"/>
        <v>0</v>
      </c>
      <c r="AU149" s="2">
        <f t="shared" si="59"/>
        <v>0</v>
      </c>
      <c r="AV149" s="29">
        <f t="shared" si="59"/>
        <v>0</v>
      </c>
      <c r="AW149" s="30">
        <f t="shared" si="59"/>
        <v>1</v>
      </c>
      <c r="AX149" s="31">
        <f t="shared" si="60"/>
        <v>298.41000000000003</v>
      </c>
      <c r="AY149" s="38">
        <f t="shared" si="47"/>
        <v>-0.4</v>
      </c>
      <c r="AZ149" s="38" t="str">
        <f t="shared" si="47"/>
        <v/>
      </c>
      <c r="BA149" s="38" t="str">
        <f t="shared" si="47"/>
        <v/>
      </c>
      <c r="BB149" s="38" t="str">
        <f t="shared" si="46"/>
        <v/>
      </c>
      <c r="BC149" s="38" t="str">
        <f t="shared" si="46"/>
        <v/>
      </c>
      <c r="BD149" s="38">
        <f t="shared" si="46"/>
        <v>-0.69186152460390604</v>
      </c>
      <c r="BE149" s="38" t="str">
        <f t="shared" si="46"/>
        <v/>
      </c>
      <c r="BF149" s="38" t="str">
        <f t="shared" si="46"/>
        <v/>
      </c>
      <c r="BG149" s="38" t="str">
        <f t="shared" si="46"/>
        <v/>
      </c>
      <c r="BH149" s="39" t="str">
        <f t="shared" si="48"/>
        <v/>
      </c>
      <c r="BI149" s="76" t="str">
        <f t="shared" si="48"/>
        <v/>
      </c>
      <c r="BJ149" s="40" t="str">
        <f t="shared" si="48"/>
        <v/>
      </c>
      <c r="BK149" s="119">
        <f t="shared" si="50"/>
        <v>197.27333333333331</v>
      </c>
      <c r="BL149" s="120">
        <f t="shared" si="50"/>
        <v>298.41000000000003</v>
      </c>
      <c r="BM149" s="120" t="str">
        <f t="shared" si="50"/>
        <v/>
      </c>
      <c r="BN149" s="120" t="str">
        <f t="shared" si="50"/>
        <v/>
      </c>
      <c r="BO149" s="121" t="str">
        <f t="shared" si="50"/>
        <v/>
      </c>
      <c r="BP149" s="119">
        <f t="shared" si="51"/>
        <v>384.12600000000003</v>
      </c>
      <c r="BQ149" s="120" t="str">
        <f t="shared" si="51"/>
        <v/>
      </c>
      <c r="BR149" s="120" t="str">
        <f t="shared" si="51"/>
        <v/>
      </c>
      <c r="BS149" s="120" t="str">
        <f t="shared" si="51"/>
        <v/>
      </c>
      <c r="BT149" s="121" t="str">
        <f t="shared" si="51"/>
        <v/>
      </c>
      <c r="BU149" s="119">
        <f t="shared" si="52"/>
        <v>-186.85266666666672</v>
      </c>
      <c r="BV149" s="120" t="str">
        <f t="shared" si="52"/>
        <v/>
      </c>
      <c r="BW149" s="121" t="str">
        <f t="shared" si="52"/>
        <v/>
      </c>
      <c r="BX149" s="120" t="str">
        <f t="shared" si="52"/>
        <v/>
      </c>
      <c r="BY149" s="121" t="str">
        <f t="shared" si="52"/>
        <v/>
      </c>
    </row>
    <row r="150" spans="1:77" x14ac:dyDescent="0.2">
      <c r="A150" t="s">
        <v>46</v>
      </c>
      <c r="B150" t="s">
        <v>46</v>
      </c>
      <c r="C150" t="s">
        <v>78</v>
      </c>
      <c r="D150" t="s">
        <v>78</v>
      </c>
      <c r="E150" t="s">
        <v>75</v>
      </c>
      <c r="F150" s="4">
        <f t="shared" si="57"/>
        <v>46155</v>
      </c>
      <c r="G150" t="s">
        <v>38</v>
      </c>
      <c r="H150" s="28">
        <v>13</v>
      </c>
      <c r="I150" s="138">
        <v>2</v>
      </c>
      <c r="J150" s="138">
        <v>0</v>
      </c>
      <c r="K150" s="2">
        <v>0</v>
      </c>
      <c r="L150" s="2">
        <v>0</v>
      </c>
      <c r="M150" s="2">
        <v>1777.52</v>
      </c>
      <c r="N150" s="2">
        <v>192.26</v>
      </c>
      <c r="O150" s="2">
        <v>0</v>
      </c>
      <c r="P150" s="2">
        <v>0</v>
      </c>
      <c r="Q150" s="29">
        <v>0</v>
      </c>
      <c r="R150" s="30">
        <f t="shared" si="53"/>
        <v>2</v>
      </c>
      <c r="S150" s="30">
        <f t="shared" si="54"/>
        <v>192.26</v>
      </c>
      <c r="T150" t="s">
        <v>49</v>
      </c>
      <c r="U150" t="s">
        <v>49</v>
      </c>
      <c r="V150" t="s">
        <v>78</v>
      </c>
      <c r="W150" t="s">
        <v>78</v>
      </c>
      <c r="X150" t="s">
        <v>75</v>
      </c>
      <c r="Y150" s="4">
        <f t="shared" si="58"/>
        <v>45791</v>
      </c>
      <c r="Z150" t="s">
        <v>38</v>
      </c>
      <c r="AA150" s="28">
        <v>11</v>
      </c>
      <c r="AB150" s="138">
        <v>1</v>
      </c>
      <c r="AC150" s="138">
        <v>0</v>
      </c>
      <c r="AD150" s="2">
        <v>0</v>
      </c>
      <c r="AE150" s="2">
        <v>0</v>
      </c>
      <c r="AF150" s="2">
        <v>2278.8200000000002</v>
      </c>
      <c r="AG150" s="2">
        <v>-193.17</v>
      </c>
      <c r="AH150" s="2">
        <v>0</v>
      </c>
      <c r="AI150" s="2">
        <v>0</v>
      </c>
      <c r="AJ150" s="29">
        <v>0</v>
      </c>
      <c r="AK150" s="30">
        <f t="shared" si="55"/>
        <v>1</v>
      </c>
      <c r="AL150" s="30">
        <f t="shared" si="56"/>
        <v>-193.17</v>
      </c>
      <c r="AM150" s="2">
        <f t="shared" si="59"/>
        <v>2</v>
      </c>
      <c r="AN150" s="2">
        <f t="shared" si="59"/>
        <v>1</v>
      </c>
      <c r="AO150" s="2">
        <f t="shared" si="59"/>
        <v>0</v>
      </c>
      <c r="AP150" s="2">
        <f t="shared" si="59"/>
        <v>0</v>
      </c>
      <c r="AQ150" s="2">
        <f t="shared" si="59"/>
        <v>0</v>
      </c>
      <c r="AR150" s="2">
        <f t="shared" si="59"/>
        <v>-501.30000000000018</v>
      </c>
      <c r="AS150" s="2">
        <f t="shared" si="59"/>
        <v>385.42999999999995</v>
      </c>
      <c r="AT150" s="2">
        <f t="shared" si="59"/>
        <v>0</v>
      </c>
      <c r="AU150" s="2">
        <f t="shared" si="59"/>
        <v>0</v>
      </c>
      <c r="AV150" s="29">
        <f t="shared" si="59"/>
        <v>0</v>
      </c>
      <c r="AW150" s="30">
        <f t="shared" si="59"/>
        <v>1</v>
      </c>
      <c r="AX150" s="31">
        <f t="shared" si="60"/>
        <v>385.42999999999995</v>
      </c>
      <c r="AY150" s="38">
        <f t="shared" si="47"/>
        <v>0.18181818181818182</v>
      </c>
      <c r="AZ150" s="38">
        <f t="shared" si="47"/>
        <v>1</v>
      </c>
      <c r="BA150" s="38" t="str">
        <f t="shared" si="47"/>
        <v/>
      </c>
      <c r="BB150" s="38" t="str">
        <f t="shared" si="46"/>
        <v/>
      </c>
      <c r="BC150" s="38" t="str">
        <f t="shared" si="46"/>
        <v/>
      </c>
      <c r="BD150" s="38">
        <f t="shared" si="46"/>
        <v>-0.21998227152649186</v>
      </c>
      <c r="BE150" s="38">
        <f t="shared" si="46"/>
        <v>-1.9952891235699124</v>
      </c>
      <c r="BF150" s="38" t="str">
        <f t="shared" si="46"/>
        <v/>
      </c>
      <c r="BG150" s="38" t="str">
        <f t="shared" si="46"/>
        <v/>
      </c>
      <c r="BH150" s="39" t="str">
        <f t="shared" si="48"/>
        <v/>
      </c>
      <c r="BI150" s="76">
        <f t="shared" si="48"/>
        <v>1</v>
      </c>
      <c r="BJ150" s="40">
        <f t="shared" si="48"/>
        <v>-1.9952891235699124</v>
      </c>
      <c r="BK150" s="119">
        <f t="shared" si="50"/>
        <v>136.7323076923077</v>
      </c>
      <c r="BL150" s="120">
        <f t="shared" si="50"/>
        <v>96.13</v>
      </c>
      <c r="BM150" s="120" t="str">
        <f t="shared" si="50"/>
        <v/>
      </c>
      <c r="BN150" s="120" t="str">
        <f t="shared" si="50"/>
        <v/>
      </c>
      <c r="BO150" s="121" t="str">
        <f t="shared" si="50"/>
        <v/>
      </c>
      <c r="BP150" s="119">
        <f t="shared" si="51"/>
        <v>207.16545454545457</v>
      </c>
      <c r="BQ150" s="120">
        <f t="shared" si="51"/>
        <v>-193.17</v>
      </c>
      <c r="BR150" s="120" t="str">
        <f t="shared" si="51"/>
        <v/>
      </c>
      <c r="BS150" s="120" t="str">
        <f t="shared" si="51"/>
        <v/>
      </c>
      <c r="BT150" s="121" t="str">
        <f t="shared" si="51"/>
        <v/>
      </c>
      <c r="BU150" s="119">
        <f t="shared" si="52"/>
        <v>-70.433146853146866</v>
      </c>
      <c r="BV150" s="120">
        <f t="shared" si="52"/>
        <v>289.29999999999995</v>
      </c>
      <c r="BW150" s="121" t="str">
        <f t="shared" si="52"/>
        <v/>
      </c>
      <c r="BX150" s="120" t="str">
        <f t="shared" si="52"/>
        <v/>
      </c>
      <c r="BY150" s="121" t="str">
        <f t="shared" si="52"/>
        <v/>
      </c>
    </row>
    <row r="151" spans="1:77" x14ac:dyDescent="0.2">
      <c r="A151" t="s">
        <v>46</v>
      </c>
      <c r="B151" t="s">
        <v>46</v>
      </c>
      <c r="C151" t="s">
        <v>78</v>
      </c>
      <c r="D151" t="s">
        <v>78</v>
      </c>
      <c r="E151" t="s">
        <v>75</v>
      </c>
      <c r="F151" s="4">
        <f t="shared" si="57"/>
        <v>46156</v>
      </c>
      <c r="G151" t="s">
        <v>39</v>
      </c>
      <c r="H151" s="28">
        <v>7</v>
      </c>
      <c r="I151" s="138">
        <v>1</v>
      </c>
      <c r="J151" s="138">
        <v>0</v>
      </c>
      <c r="K151" s="2">
        <v>0</v>
      </c>
      <c r="L151" s="2">
        <v>0</v>
      </c>
      <c r="M151" s="2">
        <v>920.42</v>
      </c>
      <c r="N151" s="2">
        <v>758.09</v>
      </c>
      <c r="O151" s="2">
        <v>0</v>
      </c>
      <c r="P151" s="2">
        <v>0</v>
      </c>
      <c r="Q151" s="29">
        <v>0</v>
      </c>
      <c r="R151" s="30">
        <f t="shared" si="53"/>
        <v>1</v>
      </c>
      <c r="S151" s="30">
        <f t="shared" si="54"/>
        <v>758.09</v>
      </c>
      <c r="T151" t="s">
        <v>49</v>
      </c>
      <c r="U151" t="s">
        <v>49</v>
      </c>
      <c r="V151" t="s">
        <v>78</v>
      </c>
      <c r="W151" t="s">
        <v>78</v>
      </c>
      <c r="X151" t="s">
        <v>75</v>
      </c>
      <c r="Y151" s="4">
        <f t="shared" si="58"/>
        <v>45792</v>
      </c>
      <c r="Z151" t="s">
        <v>39</v>
      </c>
      <c r="AA151" s="28">
        <v>8</v>
      </c>
      <c r="AB151" s="138">
        <v>0</v>
      </c>
      <c r="AC151" s="138">
        <v>0</v>
      </c>
      <c r="AD151" s="2">
        <v>0</v>
      </c>
      <c r="AE151" s="2">
        <v>0</v>
      </c>
      <c r="AF151" s="2">
        <v>707.52</v>
      </c>
      <c r="AG151" s="2">
        <v>0</v>
      </c>
      <c r="AH151" s="2">
        <v>0</v>
      </c>
      <c r="AI151" s="2">
        <v>0</v>
      </c>
      <c r="AJ151" s="29">
        <v>0</v>
      </c>
      <c r="AK151" s="30">
        <f t="shared" si="55"/>
        <v>0</v>
      </c>
      <c r="AL151" s="30">
        <f t="shared" si="56"/>
        <v>0</v>
      </c>
      <c r="AM151" s="2">
        <f t="shared" si="59"/>
        <v>-1</v>
      </c>
      <c r="AN151" s="2">
        <f t="shared" si="59"/>
        <v>1</v>
      </c>
      <c r="AO151" s="2">
        <f t="shared" si="59"/>
        <v>0</v>
      </c>
      <c r="AP151" s="2">
        <f t="shared" si="59"/>
        <v>0</v>
      </c>
      <c r="AQ151" s="2">
        <f t="shared" si="59"/>
        <v>0</v>
      </c>
      <c r="AR151" s="2">
        <f t="shared" si="59"/>
        <v>212.89999999999998</v>
      </c>
      <c r="AS151" s="2">
        <f t="shared" si="59"/>
        <v>758.09</v>
      </c>
      <c r="AT151" s="2">
        <f t="shared" si="59"/>
        <v>0</v>
      </c>
      <c r="AU151" s="2">
        <f t="shared" si="59"/>
        <v>0</v>
      </c>
      <c r="AV151" s="29">
        <f t="shared" si="59"/>
        <v>0</v>
      </c>
      <c r="AW151" s="30">
        <f t="shared" si="59"/>
        <v>1</v>
      </c>
      <c r="AX151" s="31">
        <f t="shared" si="60"/>
        <v>758.09</v>
      </c>
      <c r="AY151" s="38">
        <f t="shared" si="47"/>
        <v>-0.125</v>
      </c>
      <c r="AZ151" s="38" t="str">
        <f t="shared" si="47"/>
        <v/>
      </c>
      <c r="BA151" s="38" t="str">
        <f t="shared" si="47"/>
        <v/>
      </c>
      <c r="BB151" s="38" t="str">
        <f t="shared" si="46"/>
        <v/>
      </c>
      <c r="BC151" s="38" t="str">
        <f t="shared" si="46"/>
        <v/>
      </c>
      <c r="BD151" s="38">
        <f t="shared" si="46"/>
        <v>0.3009102216191768</v>
      </c>
      <c r="BE151" s="38" t="str">
        <f t="shared" ref="BE151:BJ207" si="61">IFERROR(AS151/AG151,"")</f>
        <v/>
      </c>
      <c r="BF151" s="38" t="str">
        <f t="shared" si="61"/>
        <v/>
      </c>
      <c r="BG151" s="38" t="str">
        <f t="shared" si="61"/>
        <v/>
      </c>
      <c r="BH151" s="39" t="str">
        <f t="shared" si="48"/>
        <v/>
      </c>
      <c r="BI151" s="76" t="str">
        <f t="shared" si="48"/>
        <v/>
      </c>
      <c r="BJ151" s="40" t="str">
        <f t="shared" si="48"/>
        <v/>
      </c>
      <c r="BK151" s="119">
        <f t="shared" si="50"/>
        <v>131.48857142857142</v>
      </c>
      <c r="BL151" s="120">
        <f t="shared" si="50"/>
        <v>758.09</v>
      </c>
      <c r="BM151" s="120" t="str">
        <f t="shared" si="50"/>
        <v/>
      </c>
      <c r="BN151" s="120" t="str">
        <f t="shared" si="50"/>
        <v/>
      </c>
      <c r="BO151" s="121" t="str">
        <f t="shared" si="50"/>
        <v/>
      </c>
      <c r="BP151" s="119">
        <f t="shared" si="51"/>
        <v>88.44</v>
      </c>
      <c r="BQ151" s="120" t="str">
        <f t="shared" si="51"/>
        <v/>
      </c>
      <c r="BR151" s="120" t="str">
        <f t="shared" si="51"/>
        <v/>
      </c>
      <c r="BS151" s="120" t="str">
        <f t="shared" si="51"/>
        <v/>
      </c>
      <c r="BT151" s="121" t="str">
        <f t="shared" si="51"/>
        <v/>
      </c>
      <c r="BU151" s="119">
        <f t="shared" si="52"/>
        <v>43.048571428571421</v>
      </c>
      <c r="BV151" s="120" t="str">
        <f t="shared" si="52"/>
        <v/>
      </c>
      <c r="BW151" s="121" t="str">
        <f t="shared" si="52"/>
        <v/>
      </c>
      <c r="BX151" s="120" t="str">
        <f t="shared" si="52"/>
        <v/>
      </c>
      <c r="BY151" s="121" t="str">
        <f t="shared" si="52"/>
        <v/>
      </c>
    </row>
    <row r="152" spans="1:77" x14ac:dyDescent="0.2">
      <c r="A152" t="s">
        <v>46</v>
      </c>
      <c r="B152" t="s">
        <v>46</v>
      </c>
      <c r="C152" t="s">
        <v>78</v>
      </c>
      <c r="D152" t="s">
        <v>78</v>
      </c>
      <c r="E152" t="s">
        <v>75</v>
      </c>
      <c r="F152" s="4">
        <f t="shared" si="57"/>
        <v>46157</v>
      </c>
      <c r="G152" t="s">
        <v>40</v>
      </c>
      <c r="H152" s="28">
        <v>14</v>
      </c>
      <c r="I152" s="138">
        <v>0</v>
      </c>
      <c r="J152" s="138">
        <v>0</v>
      </c>
      <c r="K152" s="2">
        <v>0</v>
      </c>
      <c r="L152" s="2">
        <v>0</v>
      </c>
      <c r="M152" s="2">
        <v>1605.25</v>
      </c>
      <c r="N152" s="2">
        <v>0</v>
      </c>
      <c r="O152" s="2">
        <v>0</v>
      </c>
      <c r="P152" s="2">
        <v>0</v>
      </c>
      <c r="Q152" s="29">
        <v>0</v>
      </c>
      <c r="R152" s="30">
        <f t="shared" si="53"/>
        <v>0</v>
      </c>
      <c r="S152" s="30">
        <f t="shared" si="54"/>
        <v>0</v>
      </c>
      <c r="T152" t="s">
        <v>49</v>
      </c>
      <c r="U152" t="s">
        <v>49</v>
      </c>
      <c r="V152" t="s">
        <v>78</v>
      </c>
      <c r="W152" t="s">
        <v>78</v>
      </c>
      <c r="X152" t="s">
        <v>75</v>
      </c>
      <c r="Y152" s="4">
        <f t="shared" si="58"/>
        <v>45793</v>
      </c>
      <c r="Z152" t="s">
        <v>40</v>
      </c>
      <c r="AA152" s="28">
        <v>2</v>
      </c>
      <c r="AB152" s="138">
        <v>5</v>
      </c>
      <c r="AC152" s="138">
        <v>0</v>
      </c>
      <c r="AD152" s="2">
        <v>0</v>
      </c>
      <c r="AE152" s="2">
        <v>0</v>
      </c>
      <c r="AF152" s="2">
        <v>206.82999999999998</v>
      </c>
      <c r="AG152" s="2">
        <v>2011.75</v>
      </c>
      <c r="AH152" s="2">
        <v>0</v>
      </c>
      <c r="AI152" s="2">
        <v>0</v>
      </c>
      <c r="AJ152" s="29">
        <v>0</v>
      </c>
      <c r="AK152" s="30">
        <f t="shared" si="55"/>
        <v>5</v>
      </c>
      <c r="AL152" s="30">
        <f t="shared" si="56"/>
        <v>2011.75</v>
      </c>
      <c r="AM152" s="2">
        <f t="shared" si="59"/>
        <v>12</v>
      </c>
      <c r="AN152" s="2">
        <f t="shared" si="59"/>
        <v>-5</v>
      </c>
      <c r="AO152" s="2">
        <f t="shared" si="59"/>
        <v>0</v>
      </c>
      <c r="AP152" s="2">
        <f t="shared" si="59"/>
        <v>0</v>
      </c>
      <c r="AQ152" s="2">
        <f t="shared" si="59"/>
        <v>0</v>
      </c>
      <c r="AR152" s="2">
        <f t="shared" si="59"/>
        <v>1398.42</v>
      </c>
      <c r="AS152" s="2">
        <f t="shared" si="59"/>
        <v>-2011.75</v>
      </c>
      <c r="AT152" s="2">
        <f t="shared" si="59"/>
        <v>0</v>
      </c>
      <c r="AU152" s="2">
        <f t="shared" si="59"/>
        <v>0</v>
      </c>
      <c r="AV152" s="29">
        <f t="shared" si="59"/>
        <v>0</v>
      </c>
      <c r="AW152" s="30">
        <f t="shared" si="59"/>
        <v>-5</v>
      </c>
      <c r="AX152" s="31">
        <f t="shared" si="60"/>
        <v>-2011.75</v>
      </c>
      <c r="AY152" s="38">
        <f t="shared" si="47"/>
        <v>6</v>
      </c>
      <c r="AZ152" s="38">
        <f t="shared" si="47"/>
        <v>-1</v>
      </c>
      <c r="BA152" s="38" t="str">
        <f t="shared" si="47"/>
        <v/>
      </c>
      <c r="BB152" s="38" t="str">
        <f t="shared" si="47"/>
        <v/>
      </c>
      <c r="BC152" s="38" t="str">
        <f t="shared" si="47"/>
        <v/>
      </c>
      <c r="BD152" s="38">
        <f t="shared" si="47"/>
        <v>6.7612048542281107</v>
      </c>
      <c r="BE152" s="38">
        <f t="shared" si="61"/>
        <v>-1</v>
      </c>
      <c r="BF152" s="38" t="str">
        <f t="shared" si="61"/>
        <v/>
      </c>
      <c r="BG152" s="38" t="str">
        <f t="shared" si="61"/>
        <v/>
      </c>
      <c r="BH152" s="39" t="str">
        <f t="shared" si="48"/>
        <v/>
      </c>
      <c r="BI152" s="76">
        <f t="shared" si="48"/>
        <v>-1</v>
      </c>
      <c r="BJ152" s="40">
        <f t="shared" si="48"/>
        <v>-1</v>
      </c>
      <c r="BK152" s="119">
        <f t="shared" si="50"/>
        <v>114.66071428571429</v>
      </c>
      <c r="BL152" s="120" t="str">
        <f t="shared" si="50"/>
        <v/>
      </c>
      <c r="BM152" s="120" t="str">
        <f t="shared" si="50"/>
        <v/>
      </c>
      <c r="BN152" s="120" t="str">
        <f t="shared" si="50"/>
        <v/>
      </c>
      <c r="BO152" s="121" t="str">
        <f t="shared" si="50"/>
        <v/>
      </c>
      <c r="BP152" s="119">
        <f t="shared" si="51"/>
        <v>103.41499999999999</v>
      </c>
      <c r="BQ152" s="120">
        <f t="shared" si="51"/>
        <v>402.35</v>
      </c>
      <c r="BR152" s="120" t="str">
        <f t="shared" si="51"/>
        <v/>
      </c>
      <c r="BS152" s="120" t="str">
        <f t="shared" si="51"/>
        <v/>
      </c>
      <c r="BT152" s="121" t="str">
        <f t="shared" si="51"/>
        <v/>
      </c>
      <c r="BU152" s="119">
        <f t="shared" si="52"/>
        <v>11.2457142857143</v>
      </c>
      <c r="BV152" s="120" t="str">
        <f t="shared" si="52"/>
        <v/>
      </c>
      <c r="BW152" s="121" t="str">
        <f t="shared" si="52"/>
        <v/>
      </c>
      <c r="BX152" s="120" t="str">
        <f t="shared" si="52"/>
        <v/>
      </c>
      <c r="BY152" s="121" t="str">
        <f t="shared" si="52"/>
        <v/>
      </c>
    </row>
    <row r="153" spans="1:77" ht="13.5" thickBot="1" x14ac:dyDescent="0.25">
      <c r="A153" t="s">
        <v>46</v>
      </c>
      <c r="B153" t="s">
        <v>46</v>
      </c>
      <c r="C153" t="s">
        <v>78</v>
      </c>
      <c r="D153" t="s">
        <v>78</v>
      </c>
      <c r="E153" t="s">
        <v>75</v>
      </c>
      <c r="F153" s="59">
        <f t="shared" si="57"/>
        <v>46158</v>
      </c>
      <c r="G153" s="42" t="s">
        <v>41</v>
      </c>
      <c r="H153" s="43">
        <v>5</v>
      </c>
      <c r="I153" s="44">
        <v>0</v>
      </c>
      <c r="J153" s="44">
        <v>0</v>
      </c>
      <c r="K153" s="44">
        <v>0</v>
      </c>
      <c r="L153" s="44">
        <v>0</v>
      </c>
      <c r="M153" s="44">
        <v>483.55</v>
      </c>
      <c r="N153" s="44">
        <v>0</v>
      </c>
      <c r="O153" s="44">
        <v>0</v>
      </c>
      <c r="P153" s="44">
        <v>0</v>
      </c>
      <c r="Q153" s="45">
        <v>0</v>
      </c>
      <c r="R153" s="46">
        <f t="shared" si="53"/>
        <v>0</v>
      </c>
      <c r="S153" s="46">
        <f t="shared" si="54"/>
        <v>0</v>
      </c>
      <c r="T153" t="s">
        <v>49</v>
      </c>
      <c r="U153" t="s">
        <v>49</v>
      </c>
      <c r="V153" t="s">
        <v>78</v>
      </c>
      <c r="W153" t="s">
        <v>78</v>
      </c>
      <c r="X153" t="s">
        <v>75</v>
      </c>
      <c r="Y153" s="59">
        <f t="shared" si="58"/>
        <v>45794</v>
      </c>
      <c r="Z153" s="42" t="s">
        <v>41</v>
      </c>
      <c r="AA153" s="43">
        <v>10</v>
      </c>
      <c r="AB153" s="44">
        <v>0</v>
      </c>
      <c r="AC153" s="44">
        <v>0</v>
      </c>
      <c r="AD153" s="44">
        <v>0</v>
      </c>
      <c r="AE153" s="44">
        <v>0</v>
      </c>
      <c r="AF153" s="44">
        <v>1116.8899999999999</v>
      </c>
      <c r="AG153" s="44">
        <v>0</v>
      </c>
      <c r="AH153" s="44">
        <v>0</v>
      </c>
      <c r="AI153" s="44">
        <v>0</v>
      </c>
      <c r="AJ153" s="45">
        <v>0</v>
      </c>
      <c r="AK153" s="46">
        <f t="shared" si="55"/>
        <v>0</v>
      </c>
      <c r="AL153" s="46">
        <f t="shared" si="56"/>
        <v>0</v>
      </c>
      <c r="AM153" s="44">
        <f t="shared" si="59"/>
        <v>-5</v>
      </c>
      <c r="AN153" s="44">
        <f t="shared" si="59"/>
        <v>0</v>
      </c>
      <c r="AO153" s="44">
        <f t="shared" si="59"/>
        <v>0</v>
      </c>
      <c r="AP153" s="44">
        <f t="shared" si="59"/>
        <v>0</v>
      </c>
      <c r="AQ153" s="44">
        <f t="shared" si="59"/>
        <v>0</v>
      </c>
      <c r="AR153" s="44">
        <f t="shared" si="59"/>
        <v>-633.33999999999992</v>
      </c>
      <c r="AS153" s="44">
        <f t="shared" si="59"/>
        <v>0</v>
      </c>
      <c r="AT153" s="44">
        <f t="shared" si="59"/>
        <v>0</v>
      </c>
      <c r="AU153" s="44">
        <f t="shared" si="59"/>
        <v>0</v>
      </c>
      <c r="AV153" s="45">
        <f t="shared" si="59"/>
        <v>0</v>
      </c>
      <c r="AW153" s="46">
        <f t="shared" si="59"/>
        <v>0</v>
      </c>
      <c r="AX153" s="47">
        <f t="shared" si="60"/>
        <v>0</v>
      </c>
      <c r="AY153" s="56">
        <f t="shared" si="47"/>
        <v>-0.5</v>
      </c>
      <c r="AZ153" s="56" t="str">
        <f t="shared" si="47"/>
        <v/>
      </c>
      <c r="BA153" s="56" t="str">
        <f t="shared" si="47"/>
        <v/>
      </c>
      <c r="BB153" s="56" t="str">
        <f t="shared" si="47"/>
        <v/>
      </c>
      <c r="BC153" s="56" t="str">
        <f t="shared" si="47"/>
        <v/>
      </c>
      <c r="BD153" s="56">
        <f t="shared" si="47"/>
        <v>-0.56705673790615008</v>
      </c>
      <c r="BE153" s="56" t="str">
        <f t="shared" si="61"/>
        <v/>
      </c>
      <c r="BF153" s="56" t="str">
        <f t="shared" si="61"/>
        <v/>
      </c>
      <c r="BG153" s="56" t="str">
        <f t="shared" si="61"/>
        <v/>
      </c>
      <c r="BH153" s="57" t="str">
        <f t="shared" si="48"/>
        <v/>
      </c>
      <c r="BI153" s="81" t="str">
        <f t="shared" si="48"/>
        <v/>
      </c>
      <c r="BJ153" s="58" t="str">
        <f t="shared" si="48"/>
        <v/>
      </c>
      <c r="BK153" s="122">
        <f t="shared" si="50"/>
        <v>96.710000000000008</v>
      </c>
      <c r="BL153" s="123" t="str">
        <f t="shared" si="50"/>
        <v/>
      </c>
      <c r="BM153" s="123" t="str">
        <f t="shared" si="50"/>
        <v/>
      </c>
      <c r="BN153" s="123" t="str">
        <f t="shared" si="50"/>
        <v/>
      </c>
      <c r="BO153" s="124" t="str">
        <f t="shared" si="50"/>
        <v/>
      </c>
      <c r="BP153" s="122">
        <f t="shared" si="51"/>
        <v>111.68899999999999</v>
      </c>
      <c r="BQ153" s="123" t="str">
        <f t="shared" si="51"/>
        <v/>
      </c>
      <c r="BR153" s="123" t="str">
        <f t="shared" si="51"/>
        <v/>
      </c>
      <c r="BS153" s="123" t="str">
        <f t="shared" si="51"/>
        <v/>
      </c>
      <c r="BT153" s="124" t="str">
        <f t="shared" si="51"/>
        <v/>
      </c>
      <c r="BU153" s="122">
        <f t="shared" si="52"/>
        <v>-14.978999999999985</v>
      </c>
      <c r="BV153" s="123" t="str">
        <f t="shared" si="52"/>
        <v/>
      </c>
      <c r="BW153" s="124" t="str">
        <f t="shared" si="52"/>
        <v/>
      </c>
      <c r="BX153" s="123" t="str">
        <f t="shared" si="52"/>
        <v/>
      </c>
      <c r="BY153" s="124" t="str">
        <f t="shared" si="52"/>
        <v/>
      </c>
    </row>
    <row r="154" spans="1:77" x14ac:dyDescent="0.2">
      <c r="A154" t="s">
        <v>46</v>
      </c>
      <c r="B154" t="s">
        <v>46</v>
      </c>
      <c r="C154" t="s">
        <v>78</v>
      </c>
      <c r="D154" t="s">
        <v>78</v>
      </c>
      <c r="E154" t="s">
        <v>76</v>
      </c>
      <c r="F154" s="4">
        <f t="shared" si="57"/>
        <v>46159</v>
      </c>
      <c r="G154" t="s">
        <v>35</v>
      </c>
      <c r="H154" s="28">
        <v>4</v>
      </c>
      <c r="I154" s="138">
        <v>0</v>
      </c>
      <c r="J154" s="138">
        <v>0</v>
      </c>
      <c r="K154" s="2">
        <v>0</v>
      </c>
      <c r="L154" s="2">
        <v>0</v>
      </c>
      <c r="M154" s="2">
        <v>584.91999999999996</v>
      </c>
      <c r="N154" s="2">
        <v>0</v>
      </c>
      <c r="O154" s="2">
        <v>0</v>
      </c>
      <c r="P154" s="2">
        <v>0</v>
      </c>
      <c r="Q154" s="29">
        <v>0</v>
      </c>
      <c r="R154" s="30">
        <f t="shared" si="53"/>
        <v>0</v>
      </c>
      <c r="S154" s="30">
        <f t="shared" si="54"/>
        <v>0</v>
      </c>
      <c r="T154" t="s">
        <v>49</v>
      </c>
      <c r="U154" t="s">
        <v>49</v>
      </c>
      <c r="V154" t="s">
        <v>78</v>
      </c>
      <c r="W154" t="s">
        <v>78</v>
      </c>
      <c r="X154" t="s">
        <v>76</v>
      </c>
      <c r="Y154" s="4">
        <f t="shared" si="58"/>
        <v>45795</v>
      </c>
      <c r="Z154" t="s">
        <v>35</v>
      </c>
      <c r="AA154" s="28">
        <v>4</v>
      </c>
      <c r="AB154" s="138">
        <v>0</v>
      </c>
      <c r="AC154" s="138">
        <v>0</v>
      </c>
      <c r="AD154" s="2">
        <v>0</v>
      </c>
      <c r="AE154" s="2">
        <v>0</v>
      </c>
      <c r="AF154" s="2">
        <v>871.17</v>
      </c>
      <c r="AG154" s="2">
        <v>0</v>
      </c>
      <c r="AH154" s="2">
        <v>0</v>
      </c>
      <c r="AI154" s="2">
        <v>0</v>
      </c>
      <c r="AJ154" s="29">
        <v>0</v>
      </c>
      <c r="AK154" s="30">
        <f t="shared" si="55"/>
        <v>0</v>
      </c>
      <c r="AL154" s="30">
        <f t="shared" si="56"/>
        <v>0</v>
      </c>
      <c r="AM154" s="2">
        <f t="shared" si="59"/>
        <v>0</v>
      </c>
      <c r="AN154" s="2">
        <f t="shared" si="59"/>
        <v>0</v>
      </c>
      <c r="AO154" s="2">
        <f t="shared" si="59"/>
        <v>0</v>
      </c>
      <c r="AP154" s="2">
        <f t="shared" si="59"/>
        <v>0</v>
      </c>
      <c r="AQ154" s="2">
        <f t="shared" si="59"/>
        <v>0</v>
      </c>
      <c r="AR154" s="2">
        <f t="shared" si="59"/>
        <v>-286.25</v>
      </c>
      <c r="AS154" s="2">
        <f t="shared" si="59"/>
        <v>0</v>
      </c>
      <c r="AT154" s="2">
        <f t="shared" si="59"/>
        <v>0</v>
      </c>
      <c r="AU154" s="2">
        <f t="shared" si="59"/>
        <v>0</v>
      </c>
      <c r="AV154" s="29">
        <f t="shared" si="59"/>
        <v>0</v>
      </c>
      <c r="AW154" s="30">
        <f t="shared" si="59"/>
        <v>0</v>
      </c>
      <c r="AX154" s="31">
        <f t="shared" si="60"/>
        <v>0</v>
      </c>
      <c r="AY154" s="38">
        <f t="shared" si="47"/>
        <v>0</v>
      </c>
      <c r="AZ154" s="38" t="str">
        <f t="shared" si="47"/>
        <v/>
      </c>
      <c r="BA154" s="38" t="str">
        <f t="shared" si="47"/>
        <v/>
      </c>
      <c r="BB154" s="38" t="str">
        <f t="shared" si="47"/>
        <v/>
      </c>
      <c r="BC154" s="38" t="str">
        <f t="shared" si="47"/>
        <v/>
      </c>
      <c r="BD154" s="38">
        <f t="shared" si="47"/>
        <v>-0.3285811035733554</v>
      </c>
      <c r="BE154" s="38" t="str">
        <f t="shared" si="61"/>
        <v/>
      </c>
      <c r="BF154" s="38" t="str">
        <f t="shared" si="61"/>
        <v/>
      </c>
      <c r="BG154" s="38" t="str">
        <f t="shared" si="61"/>
        <v/>
      </c>
      <c r="BH154" s="39" t="str">
        <f t="shared" si="48"/>
        <v/>
      </c>
      <c r="BI154" s="76" t="str">
        <f t="shared" si="48"/>
        <v/>
      </c>
      <c r="BJ154" s="40" t="str">
        <f t="shared" si="48"/>
        <v/>
      </c>
      <c r="BK154" s="116">
        <f t="shared" si="50"/>
        <v>146.22999999999999</v>
      </c>
      <c r="BL154" s="117" t="str">
        <f t="shared" si="50"/>
        <v/>
      </c>
      <c r="BM154" s="117" t="str">
        <f t="shared" si="50"/>
        <v/>
      </c>
      <c r="BN154" s="117" t="str">
        <f t="shared" si="50"/>
        <v/>
      </c>
      <c r="BO154" s="118" t="str">
        <f t="shared" si="50"/>
        <v/>
      </c>
      <c r="BP154" s="116">
        <f t="shared" si="51"/>
        <v>217.79249999999999</v>
      </c>
      <c r="BQ154" s="117" t="str">
        <f t="shared" si="51"/>
        <v/>
      </c>
      <c r="BR154" s="117" t="str">
        <f t="shared" si="51"/>
        <v/>
      </c>
      <c r="BS154" s="117" t="str">
        <f t="shared" si="51"/>
        <v/>
      </c>
      <c r="BT154" s="118" t="str">
        <f t="shared" si="51"/>
        <v/>
      </c>
      <c r="BU154" s="116">
        <f t="shared" si="52"/>
        <v>-71.5625</v>
      </c>
      <c r="BV154" s="117" t="str">
        <f t="shared" si="52"/>
        <v/>
      </c>
      <c r="BW154" s="118" t="str">
        <f t="shared" si="52"/>
        <v/>
      </c>
      <c r="BX154" s="117" t="str">
        <f t="shared" si="52"/>
        <v/>
      </c>
      <c r="BY154" s="118" t="str">
        <f t="shared" si="52"/>
        <v/>
      </c>
    </row>
    <row r="155" spans="1:77" x14ac:dyDescent="0.2">
      <c r="A155" t="s">
        <v>46</v>
      </c>
      <c r="B155" t="s">
        <v>46</v>
      </c>
      <c r="C155" t="s">
        <v>78</v>
      </c>
      <c r="D155" t="s">
        <v>78</v>
      </c>
      <c r="E155" t="s">
        <v>76</v>
      </c>
      <c r="F155" s="4">
        <f t="shared" si="57"/>
        <v>46160</v>
      </c>
      <c r="G155" t="s">
        <v>36</v>
      </c>
      <c r="H155" s="28">
        <v>3</v>
      </c>
      <c r="I155" s="138">
        <v>0</v>
      </c>
      <c r="J155" s="138">
        <v>0</v>
      </c>
      <c r="K155" s="2">
        <v>0</v>
      </c>
      <c r="L155" s="2">
        <v>0</v>
      </c>
      <c r="M155" s="2">
        <v>2518.75</v>
      </c>
      <c r="N155" s="2">
        <v>0</v>
      </c>
      <c r="O155" s="2">
        <v>0</v>
      </c>
      <c r="P155" s="2">
        <v>0</v>
      </c>
      <c r="Q155" s="29">
        <v>0</v>
      </c>
      <c r="R155" s="30">
        <f t="shared" si="53"/>
        <v>0</v>
      </c>
      <c r="S155" s="30">
        <f t="shared" si="54"/>
        <v>0</v>
      </c>
      <c r="T155" t="s">
        <v>49</v>
      </c>
      <c r="U155" t="s">
        <v>49</v>
      </c>
      <c r="V155" t="s">
        <v>78</v>
      </c>
      <c r="W155" t="s">
        <v>78</v>
      </c>
      <c r="X155" t="s">
        <v>76</v>
      </c>
      <c r="Y155" s="4">
        <f t="shared" si="58"/>
        <v>45796</v>
      </c>
      <c r="Z155" t="s">
        <v>36</v>
      </c>
      <c r="AA155" s="28">
        <v>6</v>
      </c>
      <c r="AB155" s="138">
        <v>0</v>
      </c>
      <c r="AC155" s="138">
        <v>0</v>
      </c>
      <c r="AD155" s="2">
        <v>0</v>
      </c>
      <c r="AE155" s="2">
        <v>0</v>
      </c>
      <c r="AF155" s="2">
        <v>877.80000000000007</v>
      </c>
      <c r="AG155" s="2">
        <v>0</v>
      </c>
      <c r="AH155" s="2">
        <v>0</v>
      </c>
      <c r="AI155" s="2">
        <v>0</v>
      </c>
      <c r="AJ155" s="29">
        <v>0</v>
      </c>
      <c r="AK155" s="30">
        <f t="shared" si="55"/>
        <v>0</v>
      </c>
      <c r="AL155" s="30">
        <f t="shared" si="56"/>
        <v>0</v>
      </c>
      <c r="AM155" s="2">
        <f t="shared" si="59"/>
        <v>-3</v>
      </c>
      <c r="AN155" s="2">
        <f t="shared" si="59"/>
        <v>0</v>
      </c>
      <c r="AO155" s="2">
        <f t="shared" si="59"/>
        <v>0</v>
      </c>
      <c r="AP155" s="2">
        <f t="shared" si="59"/>
        <v>0</v>
      </c>
      <c r="AQ155" s="2">
        <f t="shared" si="59"/>
        <v>0</v>
      </c>
      <c r="AR155" s="2">
        <f t="shared" si="59"/>
        <v>1640.9499999999998</v>
      </c>
      <c r="AS155" s="2">
        <f t="shared" si="59"/>
        <v>0</v>
      </c>
      <c r="AT155" s="2">
        <f t="shared" si="59"/>
        <v>0</v>
      </c>
      <c r="AU155" s="2">
        <f t="shared" si="59"/>
        <v>0</v>
      </c>
      <c r="AV155" s="29">
        <f t="shared" si="59"/>
        <v>0</v>
      </c>
      <c r="AW155" s="30">
        <f t="shared" si="59"/>
        <v>0</v>
      </c>
      <c r="AX155" s="31">
        <f t="shared" si="60"/>
        <v>0</v>
      </c>
      <c r="AY155" s="38">
        <f t="shared" si="47"/>
        <v>-0.5</v>
      </c>
      <c r="AZ155" s="38" t="str">
        <f t="shared" si="47"/>
        <v/>
      </c>
      <c r="BA155" s="38" t="str">
        <f t="shared" si="47"/>
        <v/>
      </c>
      <c r="BB155" s="38" t="str">
        <f t="shared" si="47"/>
        <v/>
      </c>
      <c r="BC155" s="38" t="str">
        <f t="shared" si="47"/>
        <v/>
      </c>
      <c r="BD155" s="38">
        <f t="shared" si="47"/>
        <v>1.8693893825472769</v>
      </c>
      <c r="BE155" s="38" t="str">
        <f t="shared" si="61"/>
        <v/>
      </c>
      <c r="BF155" s="38" t="str">
        <f t="shared" si="61"/>
        <v/>
      </c>
      <c r="BG155" s="38" t="str">
        <f t="shared" si="61"/>
        <v/>
      </c>
      <c r="BH155" s="39" t="str">
        <f t="shared" si="48"/>
        <v/>
      </c>
      <c r="BI155" s="76" t="str">
        <f t="shared" si="48"/>
        <v/>
      </c>
      <c r="BJ155" s="40" t="str">
        <f t="shared" si="48"/>
        <v/>
      </c>
      <c r="BK155" s="119">
        <f t="shared" si="50"/>
        <v>839.58333333333337</v>
      </c>
      <c r="BL155" s="120" t="str">
        <f t="shared" si="50"/>
        <v/>
      </c>
      <c r="BM155" s="120" t="str">
        <f t="shared" si="50"/>
        <v/>
      </c>
      <c r="BN155" s="120" t="str">
        <f t="shared" si="50"/>
        <v/>
      </c>
      <c r="BO155" s="121" t="str">
        <f t="shared" si="50"/>
        <v/>
      </c>
      <c r="BP155" s="119">
        <f t="shared" si="51"/>
        <v>146.30000000000001</v>
      </c>
      <c r="BQ155" s="120" t="str">
        <f t="shared" si="51"/>
        <v/>
      </c>
      <c r="BR155" s="120" t="str">
        <f t="shared" si="51"/>
        <v/>
      </c>
      <c r="BS155" s="120" t="str">
        <f t="shared" si="51"/>
        <v/>
      </c>
      <c r="BT155" s="121" t="str">
        <f t="shared" si="51"/>
        <v/>
      </c>
      <c r="BU155" s="119">
        <f t="shared" si="52"/>
        <v>693.2833333333333</v>
      </c>
      <c r="BV155" s="120" t="str">
        <f t="shared" si="52"/>
        <v/>
      </c>
      <c r="BW155" s="121" t="str">
        <f t="shared" si="52"/>
        <v/>
      </c>
      <c r="BX155" s="120" t="str">
        <f t="shared" si="52"/>
        <v/>
      </c>
      <c r="BY155" s="121" t="str">
        <f t="shared" si="52"/>
        <v/>
      </c>
    </row>
    <row r="156" spans="1:77" x14ac:dyDescent="0.2">
      <c r="A156" t="s">
        <v>46</v>
      </c>
      <c r="B156" t="s">
        <v>46</v>
      </c>
      <c r="C156" t="s">
        <v>78</v>
      </c>
      <c r="D156" t="s">
        <v>78</v>
      </c>
      <c r="E156" t="s">
        <v>76</v>
      </c>
      <c r="F156" s="4">
        <f t="shared" si="57"/>
        <v>46161</v>
      </c>
      <c r="G156" t="s">
        <v>37</v>
      </c>
      <c r="H156" s="28">
        <v>7</v>
      </c>
      <c r="I156" s="138">
        <v>0</v>
      </c>
      <c r="J156" s="138">
        <v>0</v>
      </c>
      <c r="K156" s="2">
        <v>0</v>
      </c>
      <c r="L156" s="2">
        <v>0</v>
      </c>
      <c r="M156" s="2">
        <v>1411.09</v>
      </c>
      <c r="N156" s="2">
        <v>0</v>
      </c>
      <c r="O156" s="2">
        <v>0</v>
      </c>
      <c r="P156" s="2">
        <v>0</v>
      </c>
      <c r="Q156" s="29">
        <v>0</v>
      </c>
      <c r="R156" s="30">
        <f t="shared" si="53"/>
        <v>0</v>
      </c>
      <c r="S156" s="30">
        <f t="shared" si="54"/>
        <v>0</v>
      </c>
      <c r="T156" t="s">
        <v>49</v>
      </c>
      <c r="U156" t="s">
        <v>49</v>
      </c>
      <c r="V156" t="s">
        <v>78</v>
      </c>
      <c r="W156" t="s">
        <v>78</v>
      </c>
      <c r="X156" t="s">
        <v>76</v>
      </c>
      <c r="Y156" s="4">
        <f t="shared" si="58"/>
        <v>45797</v>
      </c>
      <c r="Z156" t="s">
        <v>37</v>
      </c>
      <c r="AA156" s="28">
        <v>5</v>
      </c>
      <c r="AB156" s="138">
        <v>0</v>
      </c>
      <c r="AC156" s="138">
        <v>0</v>
      </c>
      <c r="AD156" s="2">
        <v>0</v>
      </c>
      <c r="AE156" s="2">
        <v>0</v>
      </c>
      <c r="AF156" s="2">
        <v>474.12</v>
      </c>
      <c r="AG156" s="2">
        <v>0</v>
      </c>
      <c r="AH156" s="2">
        <v>0</v>
      </c>
      <c r="AI156" s="2">
        <v>0</v>
      </c>
      <c r="AJ156" s="29">
        <v>0</v>
      </c>
      <c r="AK156" s="30">
        <f t="shared" si="55"/>
        <v>0</v>
      </c>
      <c r="AL156" s="30">
        <f t="shared" si="56"/>
        <v>0</v>
      </c>
      <c r="AM156" s="2">
        <f t="shared" si="59"/>
        <v>2</v>
      </c>
      <c r="AN156" s="2">
        <f t="shared" si="59"/>
        <v>0</v>
      </c>
      <c r="AO156" s="2">
        <f t="shared" si="59"/>
        <v>0</v>
      </c>
      <c r="AP156" s="2">
        <f t="shared" si="59"/>
        <v>0</v>
      </c>
      <c r="AQ156" s="2">
        <f t="shared" si="59"/>
        <v>0</v>
      </c>
      <c r="AR156" s="2">
        <f t="shared" si="59"/>
        <v>936.96999999999991</v>
      </c>
      <c r="AS156" s="2">
        <f t="shared" si="59"/>
        <v>0</v>
      </c>
      <c r="AT156" s="2">
        <f t="shared" si="59"/>
        <v>0</v>
      </c>
      <c r="AU156" s="2">
        <f t="shared" si="59"/>
        <v>0</v>
      </c>
      <c r="AV156" s="29">
        <f t="shared" si="59"/>
        <v>0</v>
      </c>
      <c r="AW156" s="30">
        <f t="shared" si="59"/>
        <v>0</v>
      </c>
      <c r="AX156" s="31">
        <f t="shared" si="60"/>
        <v>0</v>
      </c>
      <c r="AY156" s="38">
        <f t="shared" si="47"/>
        <v>0.4</v>
      </c>
      <c r="AZ156" s="38" t="str">
        <f t="shared" si="47"/>
        <v/>
      </c>
      <c r="BA156" s="38" t="str">
        <f t="shared" si="47"/>
        <v/>
      </c>
      <c r="BB156" s="38" t="str">
        <f t="shared" si="47"/>
        <v/>
      </c>
      <c r="BC156" s="38" t="str">
        <f t="shared" si="47"/>
        <v/>
      </c>
      <c r="BD156" s="38">
        <f t="shared" si="47"/>
        <v>1.9762296465029949</v>
      </c>
      <c r="BE156" s="38" t="str">
        <f t="shared" si="61"/>
        <v/>
      </c>
      <c r="BF156" s="38" t="str">
        <f t="shared" si="61"/>
        <v/>
      </c>
      <c r="BG156" s="38" t="str">
        <f t="shared" si="61"/>
        <v/>
      </c>
      <c r="BH156" s="39" t="str">
        <f t="shared" si="48"/>
        <v/>
      </c>
      <c r="BI156" s="76" t="str">
        <f t="shared" si="48"/>
        <v/>
      </c>
      <c r="BJ156" s="40" t="str">
        <f t="shared" si="48"/>
        <v/>
      </c>
      <c r="BK156" s="119">
        <f t="shared" si="50"/>
        <v>201.5842857142857</v>
      </c>
      <c r="BL156" s="120" t="str">
        <f t="shared" si="50"/>
        <v/>
      </c>
      <c r="BM156" s="120" t="str">
        <f t="shared" si="50"/>
        <v/>
      </c>
      <c r="BN156" s="120" t="str">
        <f t="shared" si="50"/>
        <v/>
      </c>
      <c r="BO156" s="121" t="str">
        <f t="shared" si="50"/>
        <v/>
      </c>
      <c r="BP156" s="119">
        <f t="shared" si="51"/>
        <v>94.823999999999998</v>
      </c>
      <c r="BQ156" s="120" t="str">
        <f t="shared" si="51"/>
        <v/>
      </c>
      <c r="BR156" s="120" t="str">
        <f t="shared" si="51"/>
        <v/>
      </c>
      <c r="BS156" s="120" t="str">
        <f t="shared" si="51"/>
        <v/>
      </c>
      <c r="BT156" s="121" t="str">
        <f t="shared" si="51"/>
        <v/>
      </c>
      <c r="BU156" s="119">
        <f t="shared" si="52"/>
        <v>106.7602857142857</v>
      </c>
      <c r="BV156" s="120" t="str">
        <f t="shared" si="52"/>
        <v/>
      </c>
      <c r="BW156" s="121" t="str">
        <f t="shared" si="52"/>
        <v/>
      </c>
      <c r="BX156" s="120" t="str">
        <f t="shared" si="52"/>
        <v/>
      </c>
      <c r="BY156" s="121" t="str">
        <f t="shared" si="52"/>
        <v/>
      </c>
    </row>
    <row r="157" spans="1:77" x14ac:dyDescent="0.2">
      <c r="A157" t="s">
        <v>46</v>
      </c>
      <c r="B157" t="s">
        <v>46</v>
      </c>
      <c r="C157" t="s">
        <v>78</v>
      </c>
      <c r="D157" t="s">
        <v>78</v>
      </c>
      <c r="E157" t="s">
        <v>76</v>
      </c>
      <c r="F157" s="4">
        <f t="shared" si="57"/>
        <v>46162</v>
      </c>
      <c r="G157" t="s">
        <v>38</v>
      </c>
      <c r="H157" s="28">
        <v>5</v>
      </c>
      <c r="I157" s="138">
        <v>0</v>
      </c>
      <c r="J157" s="138">
        <v>0</v>
      </c>
      <c r="K157" s="2">
        <v>0</v>
      </c>
      <c r="L157" s="2">
        <v>0</v>
      </c>
      <c r="M157" s="2">
        <v>467.67000000000007</v>
      </c>
      <c r="N157" s="2">
        <v>0</v>
      </c>
      <c r="O157" s="2">
        <v>0</v>
      </c>
      <c r="P157" s="2">
        <v>0</v>
      </c>
      <c r="Q157" s="29">
        <v>0</v>
      </c>
      <c r="R157" s="30">
        <f t="shared" si="53"/>
        <v>0</v>
      </c>
      <c r="S157" s="30">
        <f t="shared" si="54"/>
        <v>0</v>
      </c>
      <c r="T157" t="s">
        <v>49</v>
      </c>
      <c r="U157" t="s">
        <v>49</v>
      </c>
      <c r="V157" t="s">
        <v>78</v>
      </c>
      <c r="W157" t="s">
        <v>78</v>
      </c>
      <c r="X157" t="s">
        <v>76</v>
      </c>
      <c r="Y157" s="4">
        <f t="shared" si="58"/>
        <v>45798</v>
      </c>
      <c r="Z157" t="s">
        <v>38</v>
      </c>
      <c r="AA157" s="28">
        <v>7</v>
      </c>
      <c r="AB157" s="138">
        <v>0</v>
      </c>
      <c r="AC157" s="138">
        <v>0</v>
      </c>
      <c r="AD157" s="2">
        <v>0</v>
      </c>
      <c r="AE157" s="2">
        <v>0</v>
      </c>
      <c r="AF157" s="2">
        <v>1236.92</v>
      </c>
      <c r="AG157" s="2">
        <v>0</v>
      </c>
      <c r="AH157" s="2">
        <v>0</v>
      </c>
      <c r="AI157" s="2">
        <v>0</v>
      </c>
      <c r="AJ157" s="29">
        <v>0</v>
      </c>
      <c r="AK157" s="30">
        <f t="shared" si="55"/>
        <v>0</v>
      </c>
      <c r="AL157" s="30">
        <f t="shared" si="56"/>
        <v>0</v>
      </c>
      <c r="AM157" s="2">
        <f t="shared" si="59"/>
        <v>-2</v>
      </c>
      <c r="AN157" s="2">
        <f t="shared" si="59"/>
        <v>0</v>
      </c>
      <c r="AO157" s="2">
        <f t="shared" si="59"/>
        <v>0</v>
      </c>
      <c r="AP157" s="2">
        <f t="shared" si="59"/>
        <v>0</v>
      </c>
      <c r="AQ157" s="2">
        <f t="shared" si="59"/>
        <v>0</v>
      </c>
      <c r="AR157" s="2">
        <f t="shared" si="59"/>
        <v>-769.25</v>
      </c>
      <c r="AS157" s="2">
        <f t="shared" si="59"/>
        <v>0</v>
      </c>
      <c r="AT157" s="2">
        <f t="shared" si="59"/>
        <v>0</v>
      </c>
      <c r="AU157" s="2">
        <f t="shared" si="59"/>
        <v>0</v>
      </c>
      <c r="AV157" s="29">
        <f t="shared" si="59"/>
        <v>0</v>
      </c>
      <c r="AW157" s="30">
        <f t="shared" si="59"/>
        <v>0</v>
      </c>
      <c r="AX157" s="31">
        <f t="shared" si="60"/>
        <v>0</v>
      </c>
      <c r="AY157" s="38">
        <f t="shared" si="47"/>
        <v>-0.2857142857142857</v>
      </c>
      <c r="AZ157" s="38" t="str">
        <f t="shared" si="47"/>
        <v/>
      </c>
      <c r="BA157" s="38" t="str">
        <f t="shared" si="47"/>
        <v/>
      </c>
      <c r="BB157" s="38" t="str">
        <f t="shared" si="47"/>
        <v/>
      </c>
      <c r="BC157" s="38" t="str">
        <f t="shared" si="47"/>
        <v/>
      </c>
      <c r="BD157" s="38">
        <f t="shared" si="47"/>
        <v>-0.62190764156129741</v>
      </c>
      <c r="BE157" s="38" t="str">
        <f t="shared" si="61"/>
        <v/>
      </c>
      <c r="BF157" s="38" t="str">
        <f t="shared" si="61"/>
        <v/>
      </c>
      <c r="BG157" s="38" t="str">
        <f t="shared" si="61"/>
        <v/>
      </c>
      <c r="BH157" s="39" t="str">
        <f t="shared" si="48"/>
        <v/>
      </c>
      <c r="BI157" s="76" t="str">
        <f t="shared" si="48"/>
        <v/>
      </c>
      <c r="BJ157" s="40" t="str">
        <f t="shared" si="48"/>
        <v/>
      </c>
      <c r="BK157" s="119">
        <f t="shared" si="50"/>
        <v>93.53400000000002</v>
      </c>
      <c r="BL157" s="120" t="str">
        <f t="shared" si="50"/>
        <v/>
      </c>
      <c r="BM157" s="120" t="str">
        <f t="shared" si="50"/>
        <v/>
      </c>
      <c r="BN157" s="120" t="str">
        <f t="shared" si="50"/>
        <v/>
      </c>
      <c r="BO157" s="121" t="str">
        <f t="shared" si="50"/>
        <v/>
      </c>
      <c r="BP157" s="119">
        <f t="shared" si="51"/>
        <v>176.70285714285714</v>
      </c>
      <c r="BQ157" s="120" t="str">
        <f t="shared" si="51"/>
        <v/>
      </c>
      <c r="BR157" s="120" t="str">
        <f t="shared" si="51"/>
        <v/>
      </c>
      <c r="BS157" s="120" t="str">
        <f t="shared" si="51"/>
        <v/>
      </c>
      <c r="BT157" s="121" t="str">
        <f t="shared" si="51"/>
        <v/>
      </c>
      <c r="BU157" s="119">
        <f t="shared" si="52"/>
        <v>-83.168857142857121</v>
      </c>
      <c r="BV157" s="120" t="str">
        <f t="shared" si="52"/>
        <v/>
      </c>
      <c r="BW157" s="121" t="str">
        <f t="shared" si="52"/>
        <v/>
      </c>
      <c r="BX157" s="120" t="str">
        <f t="shared" si="52"/>
        <v/>
      </c>
      <c r="BY157" s="121" t="str">
        <f t="shared" si="52"/>
        <v/>
      </c>
    </row>
    <row r="158" spans="1:77" x14ac:dyDescent="0.2">
      <c r="A158" t="s">
        <v>46</v>
      </c>
      <c r="B158" t="s">
        <v>46</v>
      </c>
      <c r="C158" t="s">
        <v>78</v>
      </c>
      <c r="D158" t="s">
        <v>78</v>
      </c>
      <c r="E158" t="s">
        <v>76</v>
      </c>
      <c r="F158" s="4">
        <f t="shared" si="57"/>
        <v>46163</v>
      </c>
      <c r="G158" t="s">
        <v>39</v>
      </c>
      <c r="H158" s="28">
        <v>11</v>
      </c>
      <c r="I158" s="138">
        <v>0</v>
      </c>
      <c r="J158" s="138">
        <v>0</v>
      </c>
      <c r="K158" s="2">
        <v>0</v>
      </c>
      <c r="L158" s="2">
        <v>0</v>
      </c>
      <c r="M158" s="2">
        <v>1776.53</v>
      </c>
      <c r="N158" s="2">
        <v>0</v>
      </c>
      <c r="O158" s="2">
        <v>0</v>
      </c>
      <c r="P158" s="2">
        <v>0</v>
      </c>
      <c r="Q158" s="29">
        <v>0</v>
      </c>
      <c r="R158" s="30">
        <f t="shared" si="53"/>
        <v>0</v>
      </c>
      <c r="S158" s="30">
        <f t="shared" si="54"/>
        <v>0</v>
      </c>
      <c r="T158" t="s">
        <v>49</v>
      </c>
      <c r="U158" t="s">
        <v>49</v>
      </c>
      <c r="V158" t="s">
        <v>78</v>
      </c>
      <c r="W158" t="s">
        <v>78</v>
      </c>
      <c r="X158" t="s">
        <v>76</v>
      </c>
      <c r="Y158" s="4">
        <f t="shared" si="58"/>
        <v>45799</v>
      </c>
      <c r="Z158" t="s">
        <v>39</v>
      </c>
      <c r="AA158" s="28">
        <v>12</v>
      </c>
      <c r="AB158" s="138">
        <v>0</v>
      </c>
      <c r="AC158" s="138">
        <v>0</v>
      </c>
      <c r="AD158" s="2">
        <v>0</v>
      </c>
      <c r="AE158" s="2">
        <v>0</v>
      </c>
      <c r="AF158" s="2">
        <v>1502.7800000000002</v>
      </c>
      <c r="AG158" s="2">
        <v>0</v>
      </c>
      <c r="AH158" s="2">
        <v>0</v>
      </c>
      <c r="AI158" s="2">
        <v>0</v>
      </c>
      <c r="AJ158" s="29">
        <v>0</v>
      </c>
      <c r="AK158" s="30">
        <f t="shared" si="55"/>
        <v>0</v>
      </c>
      <c r="AL158" s="30">
        <f t="shared" si="56"/>
        <v>0</v>
      </c>
      <c r="AM158" s="2">
        <f t="shared" si="59"/>
        <v>-1</v>
      </c>
      <c r="AN158" s="2">
        <f t="shared" si="59"/>
        <v>0</v>
      </c>
      <c r="AO158" s="2">
        <f t="shared" si="59"/>
        <v>0</v>
      </c>
      <c r="AP158" s="2">
        <f t="shared" si="59"/>
        <v>0</v>
      </c>
      <c r="AQ158" s="2">
        <f t="shared" si="59"/>
        <v>0</v>
      </c>
      <c r="AR158" s="2">
        <f t="shared" si="59"/>
        <v>273.74999999999977</v>
      </c>
      <c r="AS158" s="2">
        <f t="shared" si="59"/>
        <v>0</v>
      </c>
      <c r="AT158" s="2">
        <f t="shared" si="59"/>
        <v>0</v>
      </c>
      <c r="AU158" s="2">
        <f t="shared" si="59"/>
        <v>0</v>
      </c>
      <c r="AV158" s="29">
        <f t="shared" si="59"/>
        <v>0</v>
      </c>
      <c r="AW158" s="30">
        <f t="shared" si="59"/>
        <v>0</v>
      </c>
      <c r="AX158" s="31">
        <f t="shared" si="60"/>
        <v>0</v>
      </c>
      <c r="AY158" s="38">
        <f t="shared" si="47"/>
        <v>-8.3333333333333329E-2</v>
      </c>
      <c r="AZ158" s="38" t="str">
        <f t="shared" si="47"/>
        <v/>
      </c>
      <c r="BA158" s="38" t="str">
        <f t="shared" si="47"/>
        <v/>
      </c>
      <c r="BB158" s="38" t="str">
        <f t="shared" si="47"/>
        <v/>
      </c>
      <c r="BC158" s="38" t="str">
        <f t="shared" si="47"/>
        <v/>
      </c>
      <c r="BD158" s="38">
        <f t="shared" si="47"/>
        <v>0.1821623923661479</v>
      </c>
      <c r="BE158" s="38" t="str">
        <f t="shared" si="61"/>
        <v/>
      </c>
      <c r="BF158" s="38" t="str">
        <f t="shared" si="61"/>
        <v/>
      </c>
      <c r="BG158" s="38" t="str">
        <f t="shared" si="61"/>
        <v/>
      </c>
      <c r="BH158" s="39" t="str">
        <f t="shared" si="48"/>
        <v/>
      </c>
      <c r="BI158" s="76" t="str">
        <f t="shared" si="48"/>
        <v/>
      </c>
      <c r="BJ158" s="40" t="str">
        <f t="shared" si="48"/>
        <v/>
      </c>
      <c r="BK158" s="119">
        <f t="shared" si="50"/>
        <v>161.50272727272727</v>
      </c>
      <c r="BL158" s="120" t="str">
        <f t="shared" si="50"/>
        <v/>
      </c>
      <c r="BM158" s="120" t="str">
        <f t="shared" si="50"/>
        <v/>
      </c>
      <c r="BN158" s="120" t="str">
        <f t="shared" si="50"/>
        <v/>
      </c>
      <c r="BO158" s="121" t="str">
        <f t="shared" si="50"/>
        <v/>
      </c>
      <c r="BP158" s="119">
        <f t="shared" si="51"/>
        <v>125.23166666666668</v>
      </c>
      <c r="BQ158" s="120" t="str">
        <f t="shared" si="51"/>
        <v/>
      </c>
      <c r="BR158" s="120" t="str">
        <f t="shared" si="51"/>
        <v/>
      </c>
      <c r="BS158" s="120" t="str">
        <f t="shared" si="51"/>
        <v/>
      </c>
      <c r="BT158" s="121" t="str">
        <f t="shared" si="51"/>
        <v/>
      </c>
      <c r="BU158" s="119">
        <f t="shared" si="52"/>
        <v>36.271060606060587</v>
      </c>
      <c r="BV158" s="120" t="str">
        <f t="shared" si="52"/>
        <v/>
      </c>
      <c r="BW158" s="121" t="str">
        <f t="shared" si="52"/>
        <v/>
      </c>
      <c r="BX158" s="120" t="str">
        <f t="shared" si="52"/>
        <v/>
      </c>
      <c r="BY158" s="121" t="str">
        <f t="shared" si="52"/>
        <v/>
      </c>
    </row>
    <row r="159" spans="1:77" x14ac:dyDescent="0.2">
      <c r="A159" t="s">
        <v>46</v>
      </c>
      <c r="B159" t="s">
        <v>46</v>
      </c>
      <c r="C159" t="s">
        <v>78</v>
      </c>
      <c r="D159" t="s">
        <v>78</v>
      </c>
      <c r="E159" t="s">
        <v>76</v>
      </c>
      <c r="F159" s="4">
        <f t="shared" si="57"/>
        <v>46164</v>
      </c>
      <c r="G159" t="s">
        <v>40</v>
      </c>
      <c r="H159" s="28">
        <v>8</v>
      </c>
      <c r="I159" s="138">
        <v>0</v>
      </c>
      <c r="J159" s="138">
        <v>0</v>
      </c>
      <c r="K159" s="2">
        <v>0</v>
      </c>
      <c r="L159" s="2">
        <v>0</v>
      </c>
      <c r="M159" s="2">
        <v>1279.97</v>
      </c>
      <c r="N159" s="2">
        <v>0</v>
      </c>
      <c r="O159" s="2">
        <v>0</v>
      </c>
      <c r="P159" s="2">
        <v>0</v>
      </c>
      <c r="Q159" s="29">
        <v>0</v>
      </c>
      <c r="R159" s="30">
        <f t="shared" si="53"/>
        <v>0</v>
      </c>
      <c r="S159" s="30">
        <f t="shared" si="54"/>
        <v>0</v>
      </c>
      <c r="T159" t="s">
        <v>49</v>
      </c>
      <c r="U159" t="s">
        <v>49</v>
      </c>
      <c r="V159" t="s">
        <v>78</v>
      </c>
      <c r="W159" t="s">
        <v>78</v>
      </c>
      <c r="X159" t="s">
        <v>76</v>
      </c>
      <c r="Y159" s="4">
        <f t="shared" si="58"/>
        <v>45800</v>
      </c>
      <c r="Z159" t="s">
        <v>40</v>
      </c>
      <c r="AA159" s="28">
        <v>13</v>
      </c>
      <c r="AB159" s="138">
        <v>0</v>
      </c>
      <c r="AC159" s="138">
        <v>0</v>
      </c>
      <c r="AD159" s="2">
        <v>0</v>
      </c>
      <c r="AE159" s="2">
        <v>0</v>
      </c>
      <c r="AF159" s="2">
        <v>4064.93</v>
      </c>
      <c r="AG159" s="2">
        <v>0</v>
      </c>
      <c r="AH159" s="2">
        <v>0</v>
      </c>
      <c r="AI159" s="2">
        <v>0</v>
      </c>
      <c r="AJ159" s="29">
        <v>0</v>
      </c>
      <c r="AK159" s="30">
        <f t="shared" si="55"/>
        <v>0</v>
      </c>
      <c r="AL159" s="30">
        <f t="shared" si="56"/>
        <v>0</v>
      </c>
      <c r="AM159" s="2">
        <f t="shared" si="59"/>
        <v>-5</v>
      </c>
      <c r="AN159" s="2">
        <f t="shared" si="59"/>
        <v>0</v>
      </c>
      <c r="AO159" s="2">
        <f t="shared" si="59"/>
        <v>0</v>
      </c>
      <c r="AP159" s="2">
        <f t="shared" si="59"/>
        <v>0</v>
      </c>
      <c r="AQ159" s="2">
        <f t="shared" si="59"/>
        <v>0</v>
      </c>
      <c r="AR159" s="2">
        <f t="shared" si="59"/>
        <v>-2784.96</v>
      </c>
      <c r="AS159" s="2">
        <f t="shared" si="59"/>
        <v>0</v>
      </c>
      <c r="AT159" s="2">
        <f t="shared" si="59"/>
        <v>0</v>
      </c>
      <c r="AU159" s="2">
        <f t="shared" si="59"/>
        <v>0</v>
      </c>
      <c r="AV159" s="29">
        <f t="shared" si="59"/>
        <v>0</v>
      </c>
      <c r="AW159" s="30">
        <f t="shared" si="59"/>
        <v>0</v>
      </c>
      <c r="AX159" s="31">
        <f t="shared" si="60"/>
        <v>0</v>
      </c>
      <c r="AY159" s="38">
        <f t="shared" si="47"/>
        <v>-0.38461538461538464</v>
      </c>
      <c r="AZ159" s="38" t="str">
        <f t="shared" si="47"/>
        <v/>
      </c>
      <c r="BA159" s="38" t="str">
        <f t="shared" si="47"/>
        <v/>
      </c>
      <c r="BB159" s="38" t="str">
        <f t="shared" si="47"/>
        <v/>
      </c>
      <c r="BC159" s="38" t="str">
        <f t="shared" si="47"/>
        <v/>
      </c>
      <c r="BD159" s="38">
        <f t="shared" si="47"/>
        <v>-0.68511880893397925</v>
      </c>
      <c r="BE159" s="38" t="str">
        <f t="shared" si="61"/>
        <v/>
      </c>
      <c r="BF159" s="38" t="str">
        <f t="shared" si="61"/>
        <v/>
      </c>
      <c r="BG159" s="38" t="str">
        <f t="shared" si="61"/>
        <v/>
      </c>
      <c r="BH159" s="39" t="str">
        <f t="shared" si="48"/>
        <v/>
      </c>
      <c r="BI159" s="76" t="str">
        <f t="shared" si="48"/>
        <v/>
      </c>
      <c r="BJ159" s="40" t="str">
        <f t="shared" si="48"/>
        <v/>
      </c>
      <c r="BK159" s="119">
        <f t="shared" si="50"/>
        <v>159.99625</v>
      </c>
      <c r="BL159" s="120" t="str">
        <f t="shared" si="50"/>
        <v/>
      </c>
      <c r="BM159" s="120" t="str">
        <f t="shared" si="50"/>
        <v/>
      </c>
      <c r="BN159" s="120" t="str">
        <f t="shared" si="50"/>
        <v/>
      </c>
      <c r="BO159" s="121" t="str">
        <f t="shared" si="50"/>
        <v/>
      </c>
      <c r="BP159" s="119">
        <f t="shared" si="51"/>
        <v>312.68692307692305</v>
      </c>
      <c r="BQ159" s="120" t="str">
        <f t="shared" si="51"/>
        <v/>
      </c>
      <c r="BR159" s="120" t="str">
        <f t="shared" si="51"/>
        <v/>
      </c>
      <c r="BS159" s="120" t="str">
        <f t="shared" si="51"/>
        <v/>
      </c>
      <c r="BT159" s="121" t="str">
        <f t="shared" si="51"/>
        <v/>
      </c>
      <c r="BU159" s="119">
        <f t="shared" si="52"/>
        <v>-152.69067307692305</v>
      </c>
      <c r="BV159" s="120" t="str">
        <f t="shared" si="52"/>
        <v/>
      </c>
      <c r="BW159" s="121" t="str">
        <f t="shared" si="52"/>
        <v/>
      </c>
      <c r="BX159" s="120" t="str">
        <f t="shared" si="52"/>
        <v/>
      </c>
      <c r="BY159" s="121" t="str">
        <f t="shared" si="52"/>
        <v/>
      </c>
    </row>
    <row r="160" spans="1:77" ht="13.5" thickBot="1" x14ac:dyDescent="0.25">
      <c r="A160" t="s">
        <v>46</v>
      </c>
      <c r="B160" t="s">
        <v>46</v>
      </c>
      <c r="C160" t="s">
        <v>78</v>
      </c>
      <c r="D160" t="s">
        <v>78</v>
      </c>
      <c r="E160" t="s">
        <v>76</v>
      </c>
      <c r="F160" s="59">
        <f t="shared" si="57"/>
        <v>46165</v>
      </c>
      <c r="G160" s="42" t="s">
        <v>41</v>
      </c>
      <c r="H160" s="43">
        <v>3</v>
      </c>
      <c r="I160" s="44">
        <v>1</v>
      </c>
      <c r="J160" s="44">
        <v>0</v>
      </c>
      <c r="K160" s="44">
        <v>0</v>
      </c>
      <c r="L160" s="44">
        <v>0</v>
      </c>
      <c r="M160" s="44">
        <v>1228.96</v>
      </c>
      <c r="N160" s="44">
        <v>235.17</v>
      </c>
      <c r="O160" s="44">
        <v>0</v>
      </c>
      <c r="P160" s="44">
        <v>0</v>
      </c>
      <c r="Q160" s="45">
        <v>0</v>
      </c>
      <c r="R160" s="46">
        <f t="shared" si="53"/>
        <v>1</v>
      </c>
      <c r="S160" s="46">
        <f t="shared" si="54"/>
        <v>235.17</v>
      </c>
      <c r="T160" t="s">
        <v>49</v>
      </c>
      <c r="U160" t="s">
        <v>49</v>
      </c>
      <c r="V160" t="s">
        <v>78</v>
      </c>
      <c r="W160" t="s">
        <v>78</v>
      </c>
      <c r="X160" t="s">
        <v>76</v>
      </c>
      <c r="Y160" s="59">
        <f t="shared" si="58"/>
        <v>45801</v>
      </c>
      <c r="Z160" s="42" t="s">
        <v>41</v>
      </c>
      <c r="AA160" s="43">
        <v>6</v>
      </c>
      <c r="AB160" s="44">
        <v>0</v>
      </c>
      <c r="AC160" s="44">
        <v>0</v>
      </c>
      <c r="AD160" s="44">
        <v>0</v>
      </c>
      <c r="AE160" s="44">
        <v>0</v>
      </c>
      <c r="AF160" s="44">
        <v>604.59</v>
      </c>
      <c r="AG160" s="44">
        <v>0</v>
      </c>
      <c r="AH160" s="44">
        <v>0</v>
      </c>
      <c r="AI160" s="44">
        <v>0</v>
      </c>
      <c r="AJ160" s="45">
        <v>0</v>
      </c>
      <c r="AK160" s="46">
        <f t="shared" si="55"/>
        <v>0</v>
      </c>
      <c r="AL160" s="46">
        <f t="shared" si="56"/>
        <v>0</v>
      </c>
      <c r="AM160" s="44">
        <f t="shared" si="59"/>
        <v>-3</v>
      </c>
      <c r="AN160" s="44">
        <f t="shared" si="59"/>
        <v>1</v>
      </c>
      <c r="AO160" s="44">
        <f t="shared" si="59"/>
        <v>0</v>
      </c>
      <c r="AP160" s="44">
        <f t="shared" si="59"/>
        <v>0</v>
      </c>
      <c r="AQ160" s="44">
        <f t="shared" si="59"/>
        <v>0</v>
      </c>
      <c r="AR160" s="44">
        <f t="shared" si="59"/>
        <v>624.37</v>
      </c>
      <c r="AS160" s="44">
        <f t="shared" si="59"/>
        <v>235.17</v>
      </c>
      <c r="AT160" s="44">
        <f t="shared" si="59"/>
        <v>0</v>
      </c>
      <c r="AU160" s="44">
        <f t="shared" si="59"/>
        <v>0</v>
      </c>
      <c r="AV160" s="45">
        <f t="shared" si="59"/>
        <v>0</v>
      </c>
      <c r="AW160" s="46">
        <f t="shared" si="59"/>
        <v>1</v>
      </c>
      <c r="AX160" s="47">
        <f t="shared" si="60"/>
        <v>235.17</v>
      </c>
      <c r="AY160" s="56">
        <f t="shared" si="47"/>
        <v>-0.5</v>
      </c>
      <c r="AZ160" s="56" t="str">
        <f t="shared" si="47"/>
        <v/>
      </c>
      <c r="BA160" s="56" t="str">
        <f t="shared" si="47"/>
        <v/>
      </c>
      <c r="BB160" s="56" t="str">
        <f t="shared" si="47"/>
        <v/>
      </c>
      <c r="BC160" s="56" t="str">
        <f t="shared" si="47"/>
        <v/>
      </c>
      <c r="BD160" s="56">
        <f t="shared" si="47"/>
        <v>1.0327163863113846</v>
      </c>
      <c r="BE160" s="56" t="str">
        <f t="shared" si="61"/>
        <v/>
      </c>
      <c r="BF160" s="56" t="str">
        <f t="shared" si="61"/>
        <v/>
      </c>
      <c r="BG160" s="56" t="str">
        <f t="shared" si="61"/>
        <v/>
      </c>
      <c r="BH160" s="57" t="str">
        <f t="shared" si="48"/>
        <v/>
      </c>
      <c r="BI160" s="81" t="str">
        <f t="shared" si="48"/>
        <v/>
      </c>
      <c r="BJ160" s="58" t="str">
        <f t="shared" si="48"/>
        <v/>
      </c>
      <c r="BK160" s="122">
        <f t="shared" si="50"/>
        <v>409.65333333333336</v>
      </c>
      <c r="BL160" s="123">
        <f t="shared" si="50"/>
        <v>235.17</v>
      </c>
      <c r="BM160" s="123" t="str">
        <f t="shared" si="50"/>
        <v/>
      </c>
      <c r="BN160" s="123" t="str">
        <f t="shared" si="50"/>
        <v/>
      </c>
      <c r="BO160" s="124" t="str">
        <f t="shared" si="50"/>
        <v/>
      </c>
      <c r="BP160" s="122">
        <f t="shared" si="51"/>
        <v>100.765</v>
      </c>
      <c r="BQ160" s="123" t="str">
        <f t="shared" si="51"/>
        <v/>
      </c>
      <c r="BR160" s="123" t="str">
        <f t="shared" si="51"/>
        <v/>
      </c>
      <c r="BS160" s="123" t="str">
        <f t="shared" si="51"/>
        <v/>
      </c>
      <c r="BT160" s="124" t="str">
        <f t="shared" si="51"/>
        <v/>
      </c>
      <c r="BU160" s="122">
        <f t="shared" si="52"/>
        <v>308.88833333333338</v>
      </c>
      <c r="BV160" s="123" t="str">
        <f t="shared" si="52"/>
        <v/>
      </c>
      <c r="BW160" s="124" t="str">
        <f t="shared" si="52"/>
        <v/>
      </c>
      <c r="BX160" s="123" t="str">
        <f t="shared" si="52"/>
        <v/>
      </c>
      <c r="BY160" s="124" t="str">
        <f t="shared" si="52"/>
        <v/>
      </c>
    </row>
    <row r="161" spans="1:77" x14ac:dyDescent="0.2">
      <c r="A161" t="s">
        <v>46</v>
      </c>
      <c r="B161" t="s">
        <v>46</v>
      </c>
      <c r="C161" t="s">
        <v>78</v>
      </c>
      <c r="D161" t="s">
        <v>78</v>
      </c>
      <c r="E161" t="s">
        <v>77</v>
      </c>
      <c r="F161" s="4">
        <f t="shared" si="57"/>
        <v>46166</v>
      </c>
      <c r="G161" t="s">
        <v>35</v>
      </c>
      <c r="H161" s="28">
        <v>6</v>
      </c>
      <c r="I161" s="138">
        <v>0</v>
      </c>
      <c r="J161" s="138">
        <v>0</v>
      </c>
      <c r="K161" s="2">
        <v>0</v>
      </c>
      <c r="L161" s="2">
        <v>0</v>
      </c>
      <c r="M161" s="2">
        <v>1301.25</v>
      </c>
      <c r="N161" s="2">
        <v>0</v>
      </c>
      <c r="O161" s="2">
        <v>0</v>
      </c>
      <c r="P161" s="2">
        <v>0</v>
      </c>
      <c r="Q161" s="29">
        <v>0</v>
      </c>
      <c r="R161" s="30">
        <f t="shared" si="53"/>
        <v>0</v>
      </c>
      <c r="S161" s="30">
        <f t="shared" si="54"/>
        <v>0</v>
      </c>
      <c r="T161" t="s">
        <v>49</v>
      </c>
      <c r="U161" t="s">
        <v>49</v>
      </c>
      <c r="V161" t="s">
        <v>78</v>
      </c>
      <c r="W161" t="s">
        <v>78</v>
      </c>
      <c r="X161" t="s">
        <v>77</v>
      </c>
      <c r="Y161" s="4">
        <f t="shared" si="58"/>
        <v>45802</v>
      </c>
      <c r="Z161" t="s">
        <v>35</v>
      </c>
      <c r="AA161" s="28">
        <v>3</v>
      </c>
      <c r="AB161" s="138">
        <v>0</v>
      </c>
      <c r="AC161" s="138">
        <v>0</v>
      </c>
      <c r="AD161" s="2">
        <v>0</v>
      </c>
      <c r="AE161" s="2">
        <v>0</v>
      </c>
      <c r="AF161" s="2">
        <v>757.64</v>
      </c>
      <c r="AG161" s="2">
        <v>0</v>
      </c>
      <c r="AH161" s="2">
        <v>0</v>
      </c>
      <c r="AI161" s="2">
        <v>0</v>
      </c>
      <c r="AJ161" s="29">
        <v>0</v>
      </c>
      <c r="AK161" s="30">
        <f t="shared" si="55"/>
        <v>0</v>
      </c>
      <c r="AL161" s="30">
        <f t="shared" si="56"/>
        <v>0</v>
      </c>
      <c r="AM161" s="2">
        <f t="shared" si="59"/>
        <v>3</v>
      </c>
      <c r="AN161" s="2">
        <f t="shared" si="59"/>
        <v>0</v>
      </c>
      <c r="AO161" s="2">
        <f t="shared" si="59"/>
        <v>0</v>
      </c>
      <c r="AP161" s="2">
        <f t="shared" si="59"/>
        <v>0</v>
      </c>
      <c r="AQ161" s="2">
        <f t="shared" si="59"/>
        <v>0</v>
      </c>
      <c r="AR161" s="2">
        <f t="shared" si="59"/>
        <v>543.61</v>
      </c>
      <c r="AS161" s="2">
        <f t="shared" si="59"/>
        <v>0</v>
      </c>
      <c r="AT161" s="2">
        <f t="shared" si="59"/>
        <v>0</v>
      </c>
      <c r="AU161" s="2">
        <f t="shared" si="59"/>
        <v>0</v>
      </c>
      <c r="AV161" s="29">
        <f t="shared" si="59"/>
        <v>0</v>
      </c>
      <c r="AW161" s="30">
        <f t="shared" si="59"/>
        <v>0</v>
      </c>
      <c r="AX161" s="31">
        <f t="shared" si="60"/>
        <v>0</v>
      </c>
      <c r="AY161" s="38">
        <f t="shared" si="47"/>
        <v>1</v>
      </c>
      <c r="AZ161" s="38" t="str">
        <f t="shared" si="47"/>
        <v/>
      </c>
      <c r="BA161" s="38" t="str">
        <f t="shared" si="47"/>
        <v/>
      </c>
      <c r="BB161" s="38" t="str">
        <f t="shared" si="47"/>
        <v/>
      </c>
      <c r="BC161" s="38" t="str">
        <f t="shared" si="47"/>
        <v/>
      </c>
      <c r="BD161" s="38">
        <f t="shared" si="47"/>
        <v>0.71750435563064252</v>
      </c>
      <c r="BE161" s="38" t="str">
        <f t="shared" si="61"/>
        <v/>
      </c>
      <c r="BF161" s="38" t="str">
        <f t="shared" si="61"/>
        <v/>
      </c>
      <c r="BG161" s="38" t="str">
        <f t="shared" si="61"/>
        <v/>
      </c>
      <c r="BH161" s="39" t="str">
        <f t="shared" si="48"/>
        <v/>
      </c>
      <c r="BI161" s="76" t="str">
        <f t="shared" si="48"/>
        <v/>
      </c>
      <c r="BJ161" s="40" t="str">
        <f t="shared" si="48"/>
        <v/>
      </c>
      <c r="BK161" s="116">
        <f t="shared" si="50"/>
        <v>216.875</v>
      </c>
      <c r="BL161" s="117" t="str">
        <f t="shared" si="50"/>
        <v/>
      </c>
      <c r="BM161" s="117" t="str">
        <f t="shared" si="50"/>
        <v/>
      </c>
      <c r="BN161" s="117" t="str">
        <f t="shared" si="50"/>
        <v/>
      </c>
      <c r="BO161" s="118" t="str">
        <f t="shared" si="50"/>
        <v/>
      </c>
      <c r="BP161" s="116">
        <f t="shared" si="51"/>
        <v>252.54666666666665</v>
      </c>
      <c r="BQ161" s="117" t="str">
        <f t="shared" si="51"/>
        <v/>
      </c>
      <c r="BR161" s="117" t="str">
        <f t="shared" si="51"/>
        <v/>
      </c>
      <c r="BS161" s="117" t="str">
        <f t="shared" si="51"/>
        <v/>
      </c>
      <c r="BT161" s="118" t="str">
        <f t="shared" si="51"/>
        <v/>
      </c>
      <c r="BU161" s="116">
        <f t="shared" si="52"/>
        <v>-35.671666666666653</v>
      </c>
      <c r="BV161" s="117" t="str">
        <f t="shared" si="52"/>
        <v/>
      </c>
      <c r="BW161" s="118" t="str">
        <f t="shared" si="52"/>
        <v/>
      </c>
      <c r="BX161" s="117" t="str">
        <f t="shared" si="52"/>
        <v/>
      </c>
      <c r="BY161" s="118" t="str">
        <f t="shared" si="52"/>
        <v/>
      </c>
    </row>
    <row r="162" spans="1:77" x14ac:dyDescent="0.2">
      <c r="A162" t="s">
        <v>46</v>
      </c>
      <c r="B162" t="s">
        <v>46</v>
      </c>
      <c r="C162" t="s">
        <v>78</v>
      </c>
      <c r="D162" t="s">
        <v>78</v>
      </c>
      <c r="E162" t="s">
        <v>77</v>
      </c>
      <c r="F162" s="4">
        <f t="shared" si="57"/>
        <v>46167</v>
      </c>
      <c r="G162" t="s">
        <v>36</v>
      </c>
      <c r="H162" s="28">
        <v>2</v>
      </c>
      <c r="I162" s="138">
        <v>0</v>
      </c>
      <c r="J162" s="138">
        <v>0</v>
      </c>
      <c r="K162" s="2">
        <v>0</v>
      </c>
      <c r="L162" s="2">
        <v>0</v>
      </c>
      <c r="M162" s="2">
        <v>232.07</v>
      </c>
      <c r="N162" s="2">
        <v>0</v>
      </c>
      <c r="O162" s="2">
        <v>0</v>
      </c>
      <c r="P162" s="2">
        <v>0</v>
      </c>
      <c r="Q162" s="29">
        <v>0</v>
      </c>
      <c r="R162" s="30">
        <f t="shared" si="53"/>
        <v>0</v>
      </c>
      <c r="S162" s="30">
        <f t="shared" si="54"/>
        <v>0</v>
      </c>
      <c r="T162" t="s">
        <v>49</v>
      </c>
      <c r="U162" t="s">
        <v>49</v>
      </c>
      <c r="V162" t="s">
        <v>78</v>
      </c>
      <c r="W162" t="s">
        <v>78</v>
      </c>
      <c r="X162" t="s">
        <v>77</v>
      </c>
      <c r="Y162" s="4">
        <f t="shared" si="58"/>
        <v>45803</v>
      </c>
      <c r="Z162" t="s">
        <v>36</v>
      </c>
      <c r="AA162" s="28">
        <v>4</v>
      </c>
      <c r="AB162" s="138">
        <v>0</v>
      </c>
      <c r="AC162" s="138">
        <v>0</v>
      </c>
      <c r="AD162" s="2">
        <v>0</v>
      </c>
      <c r="AE162" s="2">
        <v>0</v>
      </c>
      <c r="AF162" s="2">
        <v>571.57000000000005</v>
      </c>
      <c r="AG162" s="2">
        <v>0</v>
      </c>
      <c r="AH162" s="2">
        <v>0</v>
      </c>
      <c r="AI162" s="2">
        <v>0</v>
      </c>
      <c r="AJ162" s="29">
        <v>0</v>
      </c>
      <c r="AK162" s="30">
        <f t="shared" si="55"/>
        <v>0</v>
      </c>
      <c r="AL162" s="30">
        <f t="shared" si="56"/>
        <v>0</v>
      </c>
      <c r="AM162" s="2">
        <f t="shared" si="59"/>
        <v>-2</v>
      </c>
      <c r="AN162" s="2">
        <f t="shared" si="59"/>
        <v>0</v>
      </c>
      <c r="AO162" s="2">
        <f t="shared" si="59"/>
        <v>0</v>
      </c>
      <c r="AP162" s="2">
        <f t="shared" si="59"/>
        <v>0</v>
      </c>
      <c r="AQ162" s="2">
        <f t="shared" si="59"/>
        <v>0</v>
      </c>
      <c r="AR162" s="2">
        <f t="shared" si="59"/>
        <v>-339.50000000000006</v>
      </c>
      <c r="AS162" s="2">
        <f t="shared" si="59"/>
        <v>0</v>
      </c>
      <c r="AT162" s="2">
        <f t="shared" si="59"/>
        <v>0</v>
      </c>
      <c r="AU162" s="2">
        <f t="shared" si="59"/>
        <v>0</v>
      </c>
      <c r="AV162" s="29">
        <f t="shared" si="59"/>
        <v>0</v>
      </c>
      <c r="AW162" s="30">
        <f t="shared" si="59"/>
        <v>0</v>
      </c>
      <c r="AX162" s="31">
        <f t="shared" si="60"/>
        <v>0</v>
      </c>
      <c r="AY162" s="38">
        <f t="shared" si="47"/>
        <v>-0.5</v>
      </c>
      <c r="AZ162" s="38" t="str">
        <f t="shared" si="47"/>
        <v/>
      </c>
      <c r="BA162" s="38" t="str">
        <f t="shared" si="47"/>
        <v/>
      </c>
      <c r="BB162" s="38" t="str">
        <f t="shared" si="47"/>
        <v/>
      </c>
      <c r="BC162" s="38" t="str">
        <f t="shared" si="47"/>
        <v/>
      </c>
      <c r="BD162" s="38">
        <f t="shared" si="47"/>
        <v>-0.59397799044736432</v>
      </c>
      <c r="BE162" s="38" t="str">
        <f t="shared" si="61"/>
        <v/>
      </c>
      <c r="BF162" s="38" t="str">
        <f t="shared" si="61"/>
        <v/>
      </c>
      <c r="BG162" s="38" t="str">
        <f t="shared" si="61"/>
        <v/>
      </c>
      <c r="BH162" s="39" t="str">
        <f t="shared" si="48"/>
        <v/>
      </c>
      <c r="BI162" s="76" t="str">
        <f t="shared" si="48"/>
        <v/>
      </c>
      <c r="BJ162" s="40" t="str">
        <f t="shared" si="48"/>
        <v/>
      </c>
      <c r="BK162" s="119">
        <f t="shared" si="50"/>
        <v>116.035</v>
      </c>
      <c r="BL162" s="120" t="str">
        <f t="shared" si="50"/>
        <v/>
      </c>
      <c r="BM162" s="120" t="str">
        <f t="shared" si="50"/>
        <v/>
      </c>
      <c r="BN162" s="120" t="str">
        <f t="shared" si="50"/>
        <v/>
      </c>
      <c r="BO162" s="121" t="str">
        <f t="shared" si="50"/>
        <v/>
      </c>
      <c r="BP162" s="119">
        <f t="shared" si="51"/>
        <v>142.89250000000001</v>
      </c>
      <c r="BQ162" s="120" t="str">
        <f t="shared" si="51"/>
        <v/>
      </c>
      <c r="BR162" s="120" t="str">
        <f t="shared" si="51"/>
        <v/>
      </c>
      <c r="BS162" s="120" t="str">
        <f t="shared" si="51"/>
        <v/>
      </c>
      <c r="BT162" s="121" t="str">
        <f t="shared" si="51"/>
        <v/>
      </c>
      <c r="BU162" s="119">
        <f t="shared" si="52"/>
        <v>-26.857500000000016</v>
      </c>
      <c r="BV162" s="120" t="str">
        <f t="shared" si="52"/>
        <v/>
      </c>
      <c r="BW162" s="121" t="str">
        <f t="shared" si="52"/>
        <v/>
      </c>
      <c r="BX162" s="120" t="str">
        <f t="shared" si="52"/>
        <v/>
      </c>
      <c r="BY162" s="121" t="str">
        <f t="shared" si="52"/>
        <v/>
      </c>
    </row>
    <row r="163" spans="1:77" x14ac:dyDescent="0.2">
      <c r="A163" t="s">
        <v>46</v>
      </c>
      <c r="B163" t="s">
        <v>46</v>
      </c>
      <c r="C163" t="s">
        <v>78</v>
      </c>
      <c r="D163" t="s">
        <v>78</v>
      </c>
      <c r="E163" t="s">
        <v>77</v>
      </c>
      <c r="F163" s="4">
        <f t="shared" si="57"/>
        <v>46168</v>
      </c>
      <c r="G163" t="s">
        <v>37</v>
      </c>
      <c r="H163" s="28">
        <v>5</v>
      </c>
      <c r="I163" s="138">
        <v>0</v>
      </c>
      <c r="J163" s="138">
        <v>0</v>
      </c>
      <c r="K163" s="2">
        <v>0</v>
      </c>
      <c r="L163" s="2">
        <v>0</v>
      </c>
      <c r="M163" s="2">
        <v>509.53999999999996</v>
      </c>
      <c r="N163" s="2">
        <v>0</v>
      </c>
      <c r="O163" s="2">
        <v>0</v>
      </c>
      <c r="P163" s="2">
        <v>0</v>
      </c>
      <c r="Q163" s="29">
        <v>0</v>
      </c>
      <c r="R163" s="30">
        <f t="shared" si="53"/>
        <v>0</v>
      </c>
      <c r="S163" s="30">
        <f t="shared" si="54"/>
        <v>0</v>
      </c>
      <c r="T163" t="s">
        <v>49</v>
      </c>
      <c r="U163" t="s">
        <v>49</v>
      </c>
      <c r="V163" t="s">
        <v>78</v>
      </c>
      <c r="W163" t="s">
        <v>78</v>
      </c>
      <c r="X163" t="s">
        <v>77</v>
      </c>
      <c r="Y163" s="4">
        <f t="shared" si="58"/>
        <v>45804</v>
      </c>
      <c r="Z163" t="s">
        <v>37</v>
      </c>
      <c r="AA163" s="28">
        <v>5</v>
      </c>
      <c r="AB163" s="138">
        <v>0</v>
      </c>
      <c r="AC163" s="138">
        <v>0</v>
      </c>
      <c r="AD163" s="2">
        <v>0</v>
      </c>
      <c r="AE163" s="2">
        <v>0</v>
      </c>
      <c r="AF163" s="2">
        <v>918.75</v>
      </c>
      <c r="AG163" s="2">
        <v>0</v>
      </c>
      <c r="AH163" s="2">
        <v>0</v>
      </c>
      <c r="AI163" s="2">
        <v>0</v>
      </c>
      <c r="AJ163" s="29">
        <v>0</v>
      </c>
      <c r="AK163" s="30">
        <f t="shared" si="55"/>
        <v>0</v>
      </c>
      <c r="AL163" s="30">
        <f t="shared" si="56"/>
        <v>0</v>
      </c>
      <c r="AM163" s="2">
        <f t="shared" si="59"/>
        <v>0</v>
      </c>
      <c r="AN163" s="2">
        <f t="shared" si="59"/>
        <v>0</v>
      </c>
      <c r="AO163" s="2">
        <f t="shared" si="59"/>
        <v>0</v>
      </c>
      <c r="AP163" s="2">
        <f t="shared" si="59"/>
        <v>0</v>
      </c>
      <c r="AQ163" s="2">
        <f t="shared" si="59"/>
        <v>0</v>
      </c>
      <c r="AR163" s="2">
        <f t="shared" si="59"/>
        <v>-409.21000000000004</v>
      </c>
      <c r="AS163" s="2">
        <f t="shared" si="59"/>
        <v>0</v>
      </c>
      <c r="AT163" s="2">
        <f t="shared" si="59"/>
        <v>0</v>
      </c>
      <c r="AU163" s="2">
        <f t="shared" si="59"/>
        <v>0</v>
      </c>
      <c r="AV163" s="29">
        <f t="shared" si="59"/>
        <v>0</v>
      </c>
      <c r="AW163" s="30">
        <f t="shared" si="59"/>
        <v>0</v>
      </c>
      <c r="AX163" s="31">
        <f t="shared" si="60"/>
        <v>0</v>
      </c>
      <c r="AY163" s="38">
        <f t="shared" si="47"/>
        <v>0</v>
      </c>
      <c r="AZ163" s="38" t="str">
        <f t="shared" si="47"/>
        <v/>
      </c>
      <c r="BA163" s="38" t="str">
        <f t="shared" si="47"/>
        <v/>
      </c>
      <c r="BB163" s="38" t="str">
        <f t="shared" si="47"/>
        <v/>
      </c>
      <c r="BC163" s="38" t="str">
        <f t="shared" si="47"/>
        <v/>
      </c>
      <c r="BD163" s="38">
        <f t="shared" si="47"/>
        <v>-0.44539863945578234</v>
      </c>
      <c r="BE163" s="38" t="str">
        <f t="shared" si="61"/>
        <v/>
      </c>
      <c r="BF163" s="38" t="str">
        <f t="shared" si="61"/>
        <v/>
      </c>
      <c r="BG163" s="38" t="str">
        <f t="shared" si="61"/>
        <v/>
      </c>
      <c r="BH163" s="39" t="str">
        <f t="shared" si="48"/>
        <v/>
      </c>
      <c r="BI163" s="76" t="str">
        <f t="shared" si="48"/>
        <v/>
      </c>
      <c r="BJ163" s="40" t="str">
        <f t="shared" si="48"/>
        <v/>
      </c>
      <c r="BK163" s="119">
        <f t="shared" si="50"/>
        <v>101.90799999999999</v>
      </c>
      <c r="BL163" s="120" t="str">
        <f t="shared" si="50"/>
        <v/>
      </c>
      <c r="BM163" s="120" t="str">
        <f t="shared" si="50"/>
        <v/>
      </c>
      <c r="BN163" s="120" t="str">
        <f t="shared" si="50"/>
        <v/>
      </c>
      <c r="BO163" s="121" t="str">
        <f t="shared" si="50"/>
        <v/>
      </c>
      <c r="BP163" s="119">
        <f t="shared" si="51"/>
        <v>183.75</v>
      </c>
      <c r="BQ163" s="120" t="str">
        <f t="shared" si="51"/>
        <v/>
      </c>
      <c r="BR163" s="120" t="str">
        <f t="shared" si="51"/>
        <v/>
      </c>
      <c r="BS163" s="120" t="str">
        <f t="shared" si="51"/>
        <v/>
      </c>
      <c r="BT163" s="121" t="str">
        <f t="shared" si="51"/>
        <v/>
      </c>
      <c r="BU163" s="119">
        <f t="shared" si="52"/>
        <v>-81.842000000000013</v>
      </c>
      <c r="BV163" s="120" t="str">
        <f t="shared" si="52"/>
        <v/>
      </c>
      <c r="BW163" s="121" t="str">
        <f t="shared" si="52"/>
        <v/>
      </c>
      <c r="BX163" s="120" t="str">
        <f t="shared" si="52"/>
        <v/>
      </c>
      <c r="BY163" s="121" t="str">
        <f t="shared" si="52"/>
        <v/>
      </c>
    </row>
    <row r="164" spans="1:77" x14ac:dyDescent="0.2">
      <c r="A164" t="s">
        <v>46</v>
      </c>
      <c r="B164" t="s">
        <v>46</v>
      </c>
      <c r="C164" t="s">
        <v>78</v>
      </c>
      <c r="D164" t="s">
        <v>78</v>
      </c>
      <c r="E164" t="s">
        <v>77</v>
      </c>
      <c r="F164" s="4">
        <f t="shared" si="57"/>
        <v>46169</v>
      </c>
      <c r="G164" t="s">
        <v>38</v>
      </c>
      <c r="H164" s="28">
        <v>6</v>
      </c>
      <c r="I164" s="138">
        <v>2</v>
      </c>
      <c r="J164" s="138">
        <v>0</v>
      </c>
      <c r="K164" s="2">
        <v>0</v>
      </c>
      <c r="L164" s="2">
        <v>0</v>
      </c>
      <c r="M164" s="2">
        <v>529.38</v>
      </c>
      <c r="N164" s="2">
        <v>588.77</v>
      </c>
      <c r="O164" s="2">
        <v>0</v>
      </c>
      <c r="P164" s="2">
        <v>0</v>
      </c>
      <c r="Q164" s="29">
        <v>0</v>
      </c>
      <c r="R164" s="30">
        <f t="shared" si="53"/>
        <v>2</v>
      </c>
      <c r="S164" s="30">
        <f t="shared" si="54"/>
        <v>588.77</v>
      </c>
      <c r="T164" t="s">
        <v>49</v>
      </c>
      <c r="U164" t="s">
        <v>49</v>
      </c>
      <c r="V164" t="s">
        <v>78</v>
      </c>
      <c r="W164" t="s">
        <v>78</v>
      </c>
      <c r="X164" t="s">
        <v>77</v>
      </c>
      <c r="Y164" s="4">
        <f t="shared" si="58"/>
        <v>45805</v>
      </c>
      <c r="Z164" t="s">
        <v>38</v>
      </c>
      <c r="AA164" s="28">
        <v>7</v>
      </c>
      <c r="AB164" s="138">
        <v>0</v>
      </c>
      <c r="AC164" s="138">
        <v>0</v>
      </c>
      <c r="AD164" s="2">
        <v>0</v>
      </c>
      <c r="AE164" s="2">
        <v>0</v>
      </c>
      <c r="AF164" s="2">
        <v>856.12</v>
      </c>
      <c r="AG164" s="2">
        <v>0</v>
      </c>
      <c r="AH164" s="2">
        <v>0</v>
      </c>
      <c r="AI164" s="2">
        <v>0</v>
      </c>
      <c r="AJ164" s="29">
        <v>0</v>
      </c>
      <c r="AK164" s="30">
        <f t="shared" si="55"/>
        <v>0</v>
      </c>
      <c r="AL164" s="30">
        <f t="shared" si="56"/>
        <v>0</v>
      </c>
      <c r="AM164" s="2">
        <f t="shared" si="59"/>
        <v>-1</v>
      </c>
      <c r="AN164" s="2">
        <f t="shared" si="59"/>
        <v>2</v>
      </c>
      <c r="AO164" s="2">
        <f t="shared" si="59"/>
        <v>0</v>
      </c>
      <c r="AP164" s="2">
        <f t="shared" si="59"/>
        <v>0</v>
      </c>
      <c r="AQ164" s="2">
        <f t="shared" si="59"/>
        <v>0</v>
      </c>
      <c r="AR164" s="2">
        <f t="shared" si="59"/>
        <v>-326.74</v>
      </c>
      <c r="AS164" s="2">
        <f t="shared" si="59"/>
        <v>588.77</v>
      </c>
      <c r="AT164" s="2">
        <f t="shared" si="59"/>
        <v>0</v>
      </c>
      <c r="AU164" s="2">
        <f t="shared" si="59"/>
        <v>0</v>
      </c>
      <c r="AV164" s="29">
        <f t="shared" si="59"/>
        <v>0</v>
      </c>
      <c r="AW164" s="30">
        <f t="shared" si="59"/>
        <v>2</v>
      </c>
      <c r="AX164" s="31">
        <f t="shared" si="60"/>
        <v>588.77</v>
      </c>
      <c r="AY164" s="38">
        <f t="shared" si="47"/>
        <v>-0.14285714285714285</v>
      </c>
      <c r="AZ164" s="38" t="str">
        <f t="shared" si="47"/>
        <v/>
      </c>
      <c r="BA164" s="38" t="str">
        <f t="shared" si="47"/>
        <v/>
      </c>
      <c r="BB164" s="38" t="str">
        <f t="shared" si="47"/>
        <v/>
      </c>
      <c r="BC164" s="38" t="str">
        <f t="shared" si="47"/>
        <v/>
      </c>
      <c r="BD164" s="38">
        <f t="shared" si="47"/>
        <v>-0.38165210484511519</v>
      </c>
      <c r="BE164" s="38" t="str">
        <f t="shared" si="61"/>
        <v/>
      </c>
      <c r="BF164" s="38" t="str">
        <f t="shared" si="61"/>
        <v/>
      </c>
      <c r="BG164" s="38" t="str">
        <f t="shared" si="61"/>
        <v/>
      </c>
      <c r="BH164" s="39" t="str">
        <f t="shared" si="48"/>
        <v/>
      </c>
      <c r="BI164" s="76" t="str">
        <f t="shared" si="48"/>
        <v/>
      </c>
      <c r="BJ164" s="40" t="str">
        <f t="shared" si="48"/>
        <v/>
      </c>
      <c r="BK164" s="119">
        <f t="shared" si="50"/>
        <v>88.23</v>
      </c>
      <c r="BL164" s="120">
        <f t="shared" si="50"/>
        <v>294.38499999999999</v>
      </c>
      <c r="BM164" s="120" t="str">
        <f t="shared" si="50"/>
        <v/>
      </c>
      <c r="BN164" s="120" t="str">
        <f t="shared" si="50"/>
        <v/>
      </c>
      <c r="BO164" s="121" t="str">
        <f t="shared" si="50"/>
        <v/>
      </c>
      <c r="BP164" s="119">
        <f t="shared" si="51"/>
        <v>122.30285714285715</v>
      </c>
      <c r="BQ164" s="120" t="str">
        <f t="shared" si="51"/>
        <v/>
      </c>
      <c r="BR164" s="120" t="str">
        <f t="shared" si="51"/>
        <v/>
      </c>
      <c r="BS164" s="120" t="str">
        <f t="shared" si="51"/>
        <v/>
      </c>
      <c r="BT164" s="121" t="str">
        <f t="shared" si="51"/>
        <v/>
      </c>
      <c r="BU164" s="119">
        <f t="shared" si="52"/>
        <v>-34.072857142857146</v>
      </c>
      <c r="BV164" s="120" t="str">
        <f t="shared" si="52"/>
        <v/>
      </c>
      <c r="BW164" s="121" t="str">
        <f t="shared" si="52"/>
        <v/>
      </c>
      <c r="BX164" s="120" t="str">
        <f t="shared" si="52"/>
        <v/>
      </c>
      <c r="BY164" s="121" t="str">
        <f t="shared" si="52"/>
        <v/>
      </c>
    </row>
    <row r="165" spans="1:77" x14ac:dyDescent="0.2">
      <c r="A165" t="s">
        <v>46</v>
      </c>
      <c r="B165" t="s">
        <v>46</v>
      </c>
      <c r="C165" t="s">
        <v>78</v>
      </c>
      <c r="D165" t="s">
        <v>78</v>
      </c>
      <c r="E165" t="s">
        <v>77</v>
      </c>
      <c r="F165" s="4">
        <f t="shared" si="57"/>
        <v>46170</v>
      </c>
      <c r="G165" t="s">
        <v>39</v>
      </c>
      <c r="H165" s="28">
        <v>5</v>
      </c>
      <c r="I165" s="138">
        <v>1</v>
      </c>
      <c r="J165" s="138">
        <v>0</v>
      </c>
      <c r="K165" s="2">
        <v>0</v>
      </c>
      <c r="L165" s="2">
        <v>0</v>
      </c>
      <c r="M165" s="2">
        <v>556.84</v>
      </c>
      <c r="N165" s="2">
        <v>224.27</v>
      </c>
      <c r="O165" s="2">
        <v>0</v>
      </c>
      <c r="P165" s="2">
        <v>0</v>
      </c>
      <c r="Q165" s="29">
        <v>0</v>
      </c>
      <c r="R165" s="30">
        <f t="shared" si="53"/>
        <v>1</v>
      </c>
      <c r="S165" s="30">
        <f t="shared" si="54"/>
        <v>224.27</v>
      </c>
      <c r="T165" t="s">
        <v>49</v>
      </c>
      <c r="U165" t="s">
        <v>49</v>
      </c>
      <c r="V165" t="s">
        <v>78</v>
      </c>
      <c r="W165" t="s">
        <v>78</v>
      </c>
      <c r="X165" t="s">
        <v>77</v>
      </c>
      <c r="Y165" s="4">
        <f t="shared" si="58"/>
        <v>45806</v>
      </c>
      <c r="Z165" t="s">
        <v>39</v>
      </c>
      <c r="AA165" s="28">
        <v>4</v>
      </c>
      <c r="AB165" s="138">
        <v>0</v>
      </c>
      <c r="AC165" s="138">
        <v>0</v>
      </c>
      <c r="AD165" s="2">
        <v>0</v>
      </c>
      <c r="AE165" s="2">
        <v>0</v>
      </c>
      <c r="AF165" s="2">
        <v>572.53</v>
      </c>
      <c r="AG165" s="2">
        <v>0</v>
      </c>
      <c r="AH165" s="2">
        <v>0</v>
      </c>
      <c r="AI165" s="2">
        <v>0</v>
      </c>
      <c r="AJ165" s="29">
        <v>0</v>
      </c>
      <c r="AK165" s="30">
        <f t="shared" si="55"/>
        <v>0</v>
      </c>
      <c r="AL165" s="30">
        <f t="shared" si="56"/>
        <v>0</v>
      </c>
      <c r="AM165" s="2">
        <f t="shared" si="59"/>
        <v>1</v>
      </c>
      <c r="AN165" s="2">
        <f t="shared" si="59"/>
        <v>1</v>
      </c>
      <c r="AO165" s="2">
        <f t="shared" si="59"/>
        <v>0</v>
      </c>
      <c r="AP165" s="2">
        <f t="shared" si="59"/>
        <v>0</v>
      </c>
      <c r="AQ165" s="2">
        <f t="shared" si="59"/>
        <v>0</v>
      </c>
      <c r="AR165" s="2">
        <f t="shared" si="59"/>
        <v>-15.689999999999941</v>
      </c>
      <c r="AS165" s="2">
        <f t="shared" si="59"/>
        <v>224.27</v>
      </c>
      <c r="AT165" s="2">
        <f t="shared" si="59"/>
        <v>0</v>
      </c>
      <c r="AU165" s="2">
        <f t="shared" si="59"/>
        <v>0</v>
      </c>
      <c r="AV165" s="29">
        <f t="shared" si="59"/>
        <v>0</v>
      </c>
      <c r="AW165" s="30">
        <f t="shared" si="59"/>
        <v>1</v>
      </c>
      <c r="AX165" s="31">
        <f t="shared" si="60"/>
        <v>224.27</v>
      </c>
      <c r="AY165" s="38">
        <f t="shared" si="47"/>
        <v>0.25</v>
      </c>
      <c r="AZ165" s="38" t="str">
        <f t="shared" si="47"/>
        <v/>
      </c>
      <c r="BA165" s="38" t="str">
        <f t="shared" si="47"/>
        <v/>
      </c>
      <c r="BB165" s="38" t="str">
        <f t="shared" si="47"/>
        <v/>
      </c>
      <c r="BC165" s="38" t="str">
        <f t="shared" si="47"/>
        <v/>
      </c>
      <c r="BD165" s="38">
        <f t="shared" si="47"/>
        <v>-2.7404677484149199E-2</v>
      </c>
      <c r="BE165" s="38" t="str">
        <f t="shared" si="61"/>
        <v/>
      </c>
      <c r="BF165" s="38" t="str">
        <f t="shared" si="61"/>
        <v/>
      </c>
      <c r="BG165" s="38" t="str">
        <f t="shared" si="61"/>
        <v/>
      </c>
      <c r="BH165" s="39" t="str">
        <f t="shared" si="48"/>
        <v/>
      </c>
      <c r="BI165" s="76" t="str">
        <f t="shared" si="48"/>
        <v/>
      </c>
      <c r="BJ165" s="40" t="str">
        <f t="shared" si="48"/>
        <v/>
      </c>
      <c r="BK165" s="119">
        <f t="shared" si="50"/>
        <v>111.36800000000001</v>
      </c>
      <c r="BL165" s="120">
        <f t="shared" si="50"/>
        <v>224.27</v>
      </c>
      <c r="BM165" s="120" t="str">
        <f t="shared" si="50"/>
        <v/>
      </c>
      <c r="BN165" s="120" t="str">
        <f t="shared" si="50"/>
        <v/>
      </c>
      <c r="BO165" s="121" t="str">
        <f t="shared" si="50"/>
        <v/>
      </c>
      <c r="BP165" s="119">
        <f t="shared" si="51"/>
        <v>143.13249999999999</v>
      </c>
      <c r="BQ165" s="120" t="str">
        <f t="shared" si="51"/>
        <v/>
      </c>
      <c r="BR165" s="120" t="str">
        <f t="shared" si="51"/>
        <v/>
      </c>
      <c r="BS165" s="120" t="str">
        <f t="shared" si="51"/>
        <v/>
      </c>
      <c r="BT165" s="121" t="str">
        <f t="shared" si="51"/>
        <v/>
      </c>
      <c r="BU165" s="119">
        <f t="shared" si="52"/>
        <v>-31.764499999999984</v>
      </c>
      <c r="BV165" s="120" t="str">
        <f t="shared" si="52"/>
        <v/>
      </c>
      <c r="BW165" s="121" t="str">
        <f t="shared" si="52"/>
        <v/>
      </c>
      <c r="BX165" s="120" t="str">
        <f t="shared" si="52"/>
        <v/>
      </c>
      <c r="BY165" s="121" t="str">
        <f t="shared" si="52"/>
        <v/>
      </c>
    </row>
    <row r="166" spans="1:77" x14ac:dyDescent="0.2">
      <c r="A166" t="s">
        <v>46</v>
      </c>
      <c r="B166" t="s">
        <v>46</v>
      </c>
      <c r="C166" t="s">
        <v>78</v>
      </c>
      <c r="D166" t="s">
        <v>78</v>
      </c>
      <c r="E166" t="s">
        <v>77</v>
      </c>
      <c r="F166" s="4">
        <f t="shared" si="57"/>
        <v>46171</v>
      </c>
      <c r="G166" t="s">
        <v>40</v>
      </c>
      <c r="H166" s="28">
        <v>12</v>
      </c>
      <c r="I166" s="138">
        <v>1</v>
      </c>
      <c r="J166" s="138">
        <v>0</v>
      </c>
      <c r="K166" s="2">
        <v>0</v>
      </c>
      <c r="L166" s="2">
        <v>0</v>
      </c>
      <c r="M166" s="2">
        <v>1533.58</v>
      </c>
      <c r="N166" s="2">
        <v>120.89</v>
      </c>
      <c r="O166" s="2">
        <v>0</v>
      </c>
      <c r="P166" s="2">
        <v>0</v>
      </c>
      <c r="Q166" s="29">
        <v>0</v>
      </c>
      <c r="R166" s="30">
        <f t="shared" si="53"/>
        <v>1</v>
      </c>
      <c r="S166" s="30">
        <f t="shared" si="54"/>
        <v>120.89</v>
      </c>
      <c r="T166" t="s">
        <v>49</v>
      </c>
      <c r="U166" t="s">
        <v>49</v>
      </c>
      <c r="V166" t="s">
        <v>78</v>
      </c>
      <c r="W166" t="s">
        <v>78</v>
      </c>
      <c r="X166" t="s">
        <v>77</v>
      </c>
      <c r="Y166" s="4">
        <f t="shared" si="58"/>
        <v>45807</v>
      </c>
      <c r="Z166" t="s">
        <v>40</v>
      </c>
      <c r="AA166" s="28">
        <v>13</v>
      </c>
      <c r="AB166" s="138">
        <v>2</v>
      </c>
      <c r="AC166" s="138">
        <v>0</v>
      </c>
      <c r="AD166" s="2">
        <v>0</v>
      </c>
      <c r="AE166" s="2">
        <v>0</v>
      </c>
      <c r="AF166" s="2">
        <v>1891.5100000000002</v>
      </c>
      <c r="AG166" s="2">
        <v>783.15</v>
      </c>
      <c r="AH166" s="2">
        <v>0</v>
      </c>
      <c r="AI166" s="2">
        <v>0</v>
      </c>
      <c r="AJ166" s="29">
        <v>0</v>
      </c>
      <c r="AK166" s="30">
        <f t="shared" si="55"/>
        <v>2</v>
      </c>
      <c r="AL166" s="30">
        <f t="shared" si="56"/>
        <v>783.15</v>
      </c>
      <c r="AM166" s="2">
        <f t="shared" si="59"/>
        <v>-1</v>
      </c>
      <c r="AN166" s="2">
        <f t="shared" si="59"/>
        <v>-1</v>
      </c>
      <c r="AO166" s="2">
        <f t="shared" si="59"/>
        <v>0</v>
      </c>
      <c r="AP166" s="2">
        <f t="shared" si="59"/>
        <v>0</v>
      </c>
      <c r="AQ166" s="2">
        <f t="shared" si="59"/>
        <v>0</v>
      </c>
      <c r="AR166" s="2">
        <f t="shared" si="59"/>
        <v>-357.93000000000029</v>
      </c>
      <c r="AS166" s="2">
        <f t="shared" si="59"/>
        <v>-662.26</v>
      </c>
      <c r="AT166" s="2">
        <f t="shared" si="59"/>
        <v>0</v>
      </c>
      <c r="AU166" s="2">
        <f t="shared" si="59"/>
        <v>0</v>
      </c>
      <c r="AV166" s="29">
        <f t="shared" si="59"/>
        <v>0</v>
      </c>
      <c r="AW166" s="30">
        <f t="shared" si="59"/>
        <v>-1</v>
      </c>
      <c r="AX166" s="31">
        <f t="shared" si="60"/>
        <v>-662.26</v>
      </c>
      <c r="AY166" s="38">
        <f t="shared" si="47"/>
        <v>-7.6923076923076927E-2</v>
      </c>
      <c r="AZ166" s="38">
        <f t="shared" si="47"/>
        <v>-0.5</v>
      </c>
      <c r="BA166" s="38" t="str">
        <f t="shared" si="47"/>
        <v/>
      </c>
      <c r="BB166" s="38" t="str">
        <f t="shared" si="47"/>
        <v/>
      </c>
      <c r="BC166" s="38" t="str">
        <f t="shared" si="47"/>
        <v/>
      </c>
      <c r="BD166" s="38">
        <f t="shared" si="47"/>
        <v>-0.18922976880904688</v>
      </c>
      <c r="BE166" s="38">
        <f t="shared" si="61"/>
        <v>-0.84563621273063905</v>
      </c>
      <c r="BF166" s="38" t="str">
        <f t="shared" si="61"/>
        <v/>
      </c>
      <c r="BG166" s="38" t="str">
        <f t="shared" si="61"/>
        <v/>
      </c>
      <c r="BH166" s="39" t="str">
        <f t="shared" si="48"/>
        <v/>
      </c>
      <c r="BI166" s="76">
        <f t="shared" si="48"/>
        <v>-0.5</v>
      </c>
      <c r="BJ166" s="40">
        <f t="shared" si="48"/>
        <v>-0.84563621273063905</v>
      </c>
      <c r="BK166" s="119">
        <f t="shared" si="50"/>
        <v>127.79833333333333</v>
      </c>
      <c r="BL166" s="120">
        <f t="shared" si="50"/>
        <v>120.89</v>
      </c>
      <c r="BM166" s="120" t="str">
        <f t="shared" si="50"/>
        <v/>
      </c>
      <c r="BN166" s="120" t="str">
        <f t="shared" si="50"/>
        <v/>
      </c>
      <c r="BO166" s="121" t="str">
        <f t="shared" si="50"/>
        <v/>
      </c>
      <c r="BP166" s="119">
        <f t="shared" si="51"/>
        <v>145.50076923076924</v>
      </c>
      <c r="BQ166" s="120">
        <f t="shared" si="51"/>
        <v>391.57499999999999</v>
      </c>
      <c r="BR166" s="120" t="str">
        <f t="shared" si="51"/>
        <v/>
      </c>
      <c r="BS166" s="120" t="str">
        <f t="shared" si="51"/>
        <v/>
      </c>
      <c r="BT166" s="121" t="str">
        <f t="shared" si="51"/>
        <v/>
      </c>
      <c r="BU166" s="119">
        <f t="shared" si="52"/>
        <v>-17.702435897435905</v>
      </c>
      <c r="BV166" s="120">
        <f t="shared" si="52"/>
        <v>-270.685</v>
      </c>
      <c r="BW166" s="121" t="str">
        <f t="shared" si="52"/>
        <v/>
      </c>
      <c r="BX166" s="120" t="str">
        <f t="shared" si="52"/>
        <v/>
      </c>
      <c r="BY166" s="121" t="str">
        <f t="shared" si="52"/>
        <v/>
      </c>
    </row>
    <row r="167" spans="1:77" ht="13.5" thickBot="1" x14ac:dyDescent="0.25">
      <c r="A167" t="s">
        <v>46</v>
      </c>
      <c r="B167" t="s">
        <v>46</v>
      </c>
      <c r="C167" t="s">
        <v>78</v>
      </c>
      <c r="D167" t="s">
        <v>78</v>
      </c>
      <c r="E167" t="s">
        <v>77</v>
      </c>
      <c r="F167" s="59">
        <f t="shared" si="57"/>
        <v>46172</v>
      </c>
      <c r="G167" s="42" t="s">
        <v>41</v>
      </c>
      <c r="H167" s="43">
        <v>5</v>
      </c>
      <c r="I167" s="44">
        <v>0</v>
      </c>
      <c r="J167" s="44">
        <v>0</v>
      </c>
      <c r="K167" s="44">
        <v>0</v>
      </c>
      <c r="L167" s="44">
        <v>0</v>
      </c>
      <c r="M167" s="44">
        <v>681.31</v>
      </c>
      <c r="N167" s="44">
        <v>0</v>
      </c>
      <c r="O167" s="44">
        <v>0</v>
      </c>
      <c r="P167" s="44">
        <v>0</v>
      </c>
      <c r="Q167" s="45">
        <v>0</v>
      </c>
      <c r="R167" s="46">
        <f t="shared" si="53"/>
        <v>0</v>
      </c>
      <c r="S167" s="46">
        <f t="shared" si="54"/>
        <v>0</v>
      </c>
      <c r="T167" t="s">
        <v>49</v>
      </c>
      <c r="U167" t="s">
        <v>49</v>
      </c>
      <c r="V167" t="s">
        <v>78</v>
      </c>
      <c r="W167" t="s">
        <v>78</v>
      </c>
      <c r="X167" t="s">
        <v>77</v>
      </c>
      <c r="Y167" s="59">
        <f t="shared" si="58"/>
        <v>45808</v>
      </c>
      <c r="Z167" s="42" t="s">
        <v>41</v>
      </c>
      <c r="AA167" s="43">
        <v>15</v>
      </c>
      <c r="AB167" s="44">
        <v>0</v>
      </c>
      <c r="AC167" s="44">
        <v>0</v>
      </c>
      <c r="AD167" s="44">
        <v>0</v>
      </c>
      <c r="AE167" s="44">
        <v>0</v>
      </c>
      <c r="AF167" s="44">
        <v>1853.18</v>
      </c>
      <c r="AG167" s="44">
        <v>0</v>
      </c>
      <c r="AH167" s="44">
        <v>0</v>
      </c>
      <c r="AI167" s="44">
        <v>0</v>
      </c>
      <c r="AJ167" s="45">
        <v>0</v>
      </c>
      <c r="AK167" s="46">
        <f t="shared" si="55"/>
        <v>0</v>
      </c>
      <c r="AL167" s="46">
        <f t="shared" si="56"/>
        <v>0</v>
      </c>
      <c r="AM167" s="44">
        <f t="shared" si="59"/>
        <v>-10</v>
      </c>
      <c r="AN167" s="44">
        <f t="shared" si="59"/>
        <v>0</v>
      </c>
      <c r="AO167" s="44">
        <f t="shared" si="59"/>
        <v>0</v>
      </c>
      <c r="AP167" s="44">
        <f t="shared" si="59"/>
        <v>0</v>
      </c>
      <c r="AQ167" s="44">
        <f t="shared" si="59"/>
        <v>0</v>
      </c>
      <c r="AR167" s="44">
        <f t="shared" si="59"/>
        <v>-1171.8700000000001</v>
      </c>
      <c r="AS167" s="44">
        <f t="shared" si="59"/>
        <v>0</v>
      </c>
      <c r="AT167" s="44">
        <f t="shared" si="59"/>
        <v>0</v>
      </c>
      <c r="AU167" s="44">
        <f t="shared" si="59"/>
        <v>0</v>
      </c>
      <c r="AV167" s="45">
        <f t="shared" si="59"/>
        <v>0</v>
      </c>
      <c r="AW167" s="46">
        <f t="shared" si="59"/>
        <v>0</v>
      </c>
      <c r="AX167" s="47">
        <f t="shared" si="60"/>
        <v>0</v>
      </c>
      <c r="AY167" s="56">
        <f t="shared" ref="AY167:BG208" si="62">IFERROR(AM167/AA167,"")</f>
        <v>-0.66666666666666663</v>
      </c>
      <c r="AZ167" s="56" t="str">
        <f t="shared" si="62"/>
        <v/>
      </c>
      <c r="BA167" s="56" t="str">
        <f t="shared" si="62"/>
        <v/>
      </c>
      <c r="BB167" s="56" t="str">
        <f t="shared" si="62"/>
        <v/>
      </c>
      <c r="BC167" s="56" t="str">
        <f t="shared" si="62"/>
        <v/>
      </c>
      <c r="BD167" s="56">
        <f t="shared" si="62"/>
        <v>-0.63235627408022965</v>
      </c>
      <c r="BE167" s="56" t="str">
        <f t="shared" si="61"/>
        <v/>
      </c>
      <c r="BF167" s="56" t="str">
        <f t="shared" si="61"/>
        <v/>
      </c>
      <c r="BG167" s="56" t="str">
        <f t="shared" si="61"/>
        <v/>
      </c>
      <c r="BH167" s="57" t="str">
        <f t="shared" si="48"/>
        <v/>
      </c>
      <c r="BI167" s="81" t="str">
        <f t="shared" si="48"/>
        <v/>
      </c>
      <c r="BJ167" s="58" t="str">
        <f t="shared" si="48"/>
        <v/>
      </c>
      <c r="BK167" s="122">
        <f t="shared" si="50"/>
        <v>136.262</v>
      </c>
      <c r="BL167" s="123" t="str">
        <f t="shared" si="50"/>
        <v/>
      </c>
      <c r="BM167" s="123" t="str">
        <f t="shared" si="50"/>
        <v/>
      </c>
      <c r="BN167" s="123" t="str">
        <f t="shared" si="50"/>
        <v/>
      </c>
      <c r="BO167" s="124" t="str">
        <f t="shared" si="50"/>
        <v/>
      </c>
      <c r="BP167" s="122">
        <f t="shared" si="51"/>
        <v>123.54533333333333</v>
      </c>
      <c r="BQ167" s="123" t="str">
        <f t="shared" si="51"/>
        <v/>
      </c>
      <c r="BR167" s="123" t="str">
        <f t="shared" si="51"/>
        <v/>
      </c>
      <c r="BS167" s="123" t="str">
        <f t="shared" si="51"/>
        <v/>
      </c>
      <c r="BT167" s="124" t="str">
        <f t="shared" si="51"/>
        <v/>
      </c>
      <c r="BU167" s="122">
        <f t="shared" si="52"/>
        <v>12.716666666666669</v>
      </c>
      <c r="BV167" s="123" t="str">
        <f t="shared" si="52"/>
        <v/>
      </c>
      <c r="BW167" s="124" t="str">
        <f t="shared" si="52"/>
        <v/>
      </c>
      <c r="BX167" s="123" t="str">
        <f t="shared" si="52"/>
        <v/>
      </c>
      <c r="BY167" s="124" t="str">
        <f t="shared" si="52"/>
        <v/>
      </c>
    </row>
    <row r="168" spans="1:77" x14ac:dyDescent="0.2">
      <c r="A168" t="s">
        <v>46</v>
      </c>
      <c r="B168" t="s">
        <v>46</v>
      </c>
      <c r="C168" t="s">
        <v>85</v>
      </c>
      <c r="D168" t="s">
        <v>78</v>
      </c>
      <c r="E168" t="s">
        <v>81</v>
      </c>
      <c r="F168" s="4">
        <f t="shared" si="57"/>
        <v>46173</v>
      </c>
      <c r="G168" t="s">
        <v>35</v>
      </c>
      <c r="H168" s="28">
        <v>3</v>
      </c>
      <c r="I168" s="138">
        <v>0</v>
      </c>
      <c r="J168" s="138">
        <v>0</v>
      </c>
      <c r="K168" s="2">
        <v>0</v>
      </c>
      <c r="L168" s="2">
        <v>0</v>
      </c>
      <c r="M168" s="2">
        <v>266.08000000000004</v>
      </c>
      <c r="N168" s="2">
        <v>0</v>
      </c>
      <c r="O168" s="2">
        <v>0</v>
      </c>
      <c r="P168" s="2">
        <v>0</v>
      </c>
      <c r="Q168" s="29">
        <v>0</v>
      </c>
      <c r="R168" s="30">
        <f t="shared" si="53"/>
        <v>0</v>
      </c>
      <c r="S168" s="30">
        <f t="shared" si="54"/>
        <v>0</v>
      </c>
      <c r="T168" t="s">
        <v>49</v>
      </c>
      <c r="U168" t="s">
        <v>49</v>
      </c>
      <c r="V168" t="s">
        <v>85</v>
      </c>
      <c r="W168" t="s">
        <v>85</v>
      </c>
      <c r="X168" t="s">
        <v>81</v>
      </c>
      <c r="Y168" s="4">
        <f t="shared" si="58"/>
        <v>45809</v>
      </c>
      <c r="Z168" t="s">
        <v>35</v>
      </c>
      <c r="AA168" s="28">
        <v>7</v>
      </c>
      <c r="AB168" s="138">
        <v>0</v>
      </c>
      <c r="AC168" s="138">
        <v>0</v>
      </c>
      <c r="AD168" s="2">
        <v>0</v>
      </c>
      <c r="AE168" s="2">
        <v>0</v>
      </c>
      <c r="AF168" s="2">
        <v>579.63</v>
      </c>
      <c r="AG168" s="2">
        <v>0</v>
      </c>
      <c r="AH168" s="2">
        <v>0</v>
      </c>
      <c r="AI168" s="2">
        <v>0</v>
      </c>
      <c r="AJ168" s="29">
        <v>0</v>
      </c>
      <c r="AK168" s="30">
        <f t="shared" si="55"/>
        <v>0</v>
      </c>
      <c r="AL168" s="30">
        <f t="shared" si="56"/>
        <v>0</v>
      </c>
      <c r="AM168" s="2">
        <f t="shared" si="59"/>
        <v>-4</v>
      </c>
      <c r="AN168" s="2">
        <f t="shared" si="59"/>
        <v>0</v>
      </c>
      <c r="AO168" s="2">
        <f t="shared" si="59"/>
        <v>0</v>
      </c>
      <c r="AP168" s="2">
        <f t="shared" si="59"/>
        <v>0</v>
      </c>
      <c r="AQ168" s="2">
        <f t="shared" si="59"/>
        <v>0</v>
      </c>
      <c r="AR168" s="2">
        <f t="shared" si="59"/>
        <v>-313.54999999999995</v>
      </c>
      <c r="AS168" s="2">
        <f t="shared" si="59"/>
        <v>0</v>
      </c>
      <c r="AT168" s="2">
        <f t="shared" si="59"/>
        <v>0</v>
      </c>
      <c r="AU168" s="2">
        <f t="shared" si="59"/>
        <v>0</v>
      </c>
      <c r="AV168" s="29">
        <f t="shared" si="59"/>
        <v>0</v>
      </c>
      <c r="AW168" s="30">
        <f t="shared" si="59"/>
        <v>0</v>
      </c>
      <c r="AX168" s="31">
        <f t="shared" si="60"/>
        <v>0</v>
      </c>
      <c r="AY168" s="38">
        <f t="shared" si="62"/>
        <v>-0.5714285714285714</v>
      </c>
      <c r="AZ168" s="38" t="str">
        <f t="shared" si="62"/>
        <v/>
      </c>
      <c r="BA168" s="38" t="str">
        <f t="shared" si="62"/>
        <v/>
      </c>
      <c r="BB168" s="38" t="str">
        <f t="shared" si="62"/>
        <v/>
      </c>
      <c r="BC168" s="38" t="str">
        <f t="shared" si="62"/>
        <v/>
      </c>
      <c r="BD168" s="38">
        <f t="shared" si="62"/>
        <v>-0.54094853613512062</v>
      </c>
      <c r="BE168" s="38" t="str">
        <f t="shared" si="61"/>
        <v/>
      </c>
      <c r="BF168" s="38" t="str">
        <f t="shared" si="61"/>
        <v/>
      </c>
      <c r="BG168" s="38" t="str">
        <f t="shared" si="61"/>
        <v/>
      </c>
      <c r="BH168" s="39" t="str">
        <f t="shared" si="48"/>
        <v/>
      </c>
      <c r="BI168" s="76" t="str">
        <f t="shared" si="48"/>
        <v/>
      </c>
      <c r="BJ168" s="40" t="str">
        <f t="shared" si="48"/>
        <v/>
      </c>
      <c r="BK168" s="116">
        <f t="shared" si="50"/>
        <v>88.693333333333342</v>
      </c>
      <c r="BL168" s="117" t="str">
        <f t="shared" si="50"/>
        <v/>
      </c>
      <c r="BM168" s="117" t="str">
        <f t="shared" si="50"/>
        <v/>
      </c>
      <c r="BN168" s="117" t="str">
        <f t="shared" si="50"/>
        <v/>
      </c>
      <c r="BO168" s="118" t="str">
        <f t="shared" si="50"/>
        <v/>
      </c>
      <c r="BP168" s="116">
        <f t="shared" si="51"/>
        <v>82.804285714285712</v>
      </c>
      <c r="BQ168" s="117" t="str">
        <f t="shared" si="51"/>
        <v/>
      </c>
      <c r="BR168" s="117" t="str">
        <f t="shared" si="51"/>
        <v/>
      </c>
      <c r="BS168" s="117" t="str">
        <f t="shared" si="51"/>
        <v/>
      </c>
      <c r="BT168" s="118" t="str">
        <f t="shared" si="51"/>
        <v/>
      </c>
      <c r="BU168" s="116">
        <f t="shared" si="52"/>
        <v>5.8890476190476306</v>
      </c>
      <c r="BV168" s="117" t="str">
        <f t="shared" si="52"/>
        <v/>
      </c>
      <c r="BW168" s="118" t="str">
        <f t="shared" si="52"/>
        <v/>
      </c>
      <c r="BX168" s="117" t="str">
        <f t="shared" si="52"/>
        <v/>
      </c>
      <c r="BY168" s="118" t="str">
        <f t="shared" si="52"/>
        <v/>
      </c>
    </row>
    <row r="169" spans="1:77" x14ac:dyDescent="0.2">
      <c r="A169" t="s">
        <v>46</v>
      </c>
      <c r="B169" t="s">
        <v>46</v>
      </c>
      <c r="C169" t="s">
        <v>85</v>
      </c>
      <c r="D169" t="s">
        <v>85</v>
      </c>
      <c r="E169" t="s">
        <v>81</v>
      </c>
      <c r="F169" s="4">
        <f t="shared" si="57"/>
        <v>46174</v>
      </c>
      <c r="G169" t="s">
        <v>36</v>
      </c>
      <c r="H169" s="28">
        <v>2</v>
      </c>
      <c r="I169" s="138">
        <v>0</v>
      </c>
      <c r="J169" s="138">
        <v>0</v>
      </c>
      <c r="K169" s="2">
        <v>0</v>
      </c>
      <c r="L169" s="2">
        <v>0</v>
      </c>
      <c r="M169" s="2">
        <v>119.87</v>
      </c>
      <c r="N169" s="2">
        <v>0</v>
      </c>
      <c r="O169" s="2">
        <v>0</v>
      </c>
      <c r="P169" s="2">
        <v>0</v>
      </c>
      <c r="Q169" s="29">
        <v>0</v>
      </c>
      <c r="R169" s="30">
        <f t="shared" si="53"/>
        <v>0</v>
      </c>
      <c r="S169" s="30">
        <f t="shared" si="54"/>
        <v>0</v>
      </c>
      <c r="T169" t="s">
        <v>49</v>
      </c>
      <c r="U169" t="s">
        <v>49</v>
      </c>
      <c r="V169" t="s">
        <v>85</v>
      </c>
      <c r="W169" t="s">
        <v>85</v>
      </c>
      <c r="X169" t="s">
        <v>81</v>
      </c>
      <c r="Y169" s="4">
        <f t="shared" si="58"/>
        <v>45810</v>
      </c>
      <c r="Z169" t="s">
        <v>36</v>
      </c>
      <c r="AA169" s="28">
        <v>3</v>
      </c>
      <c r="AB169" s="138">
        <v>0</v>
      </c>
      <c r="AC169" s="138">
        <v>0</v>
      </c>
      <c r="AD169" s="2">
        <v>0</v>
      </c>
      <c r="AE169" s="2">
        <v>0</v>
      </c>
      <c r="AF169" s="2">
        <v>645.53</v>
      </c>
      <c r="AG169" s="2">
        <v>0</v>
      </c>
      <c r="AH169" s="2">
        <v>0</v>
      </c>
      <c r="AI169" s="2">
        <v>0</v>
      </c>
      <c r="AJ169" s="29">
        <v>0</v>
      </c>
      <c r="AK169" s="30">
        <f t="shared" si="55"/>
        <v>0</v>
      </c>
      <c r="AL169" s="30">
        <f t="shared" si="56"/>
        <v>0</v>
      </c>
      <c r="AM169" s="2">
        <f t="shared" si="59"/>
        <v>-1</v>
      </c>
      <c r="AN169" s="2">
        <f t="shared" si="59"/>
        <v>0</v>
      </c>
      <c r="AO169" s="2">
        <f t="shared" si="59"/>
        <v>0</v>
      </c>
      <c r="AP169" s="2">
        <f t="shared" si="59"/>
        <v>0</v>
      </c>
      <c r="AQ169" s="2">
        <f t="shared" si="59"/>
        <v>0</v>
      </c>
      <c r="AR169" s="2">
        <f t="shared" si="59"/>
        <v>-525.66</v>
      </c>
      <c r="AS169" s="2">
        <f t="shared" si="59"/>
        <v>0</v>
      </c>
      <c r="AT169" s="2">
        <f t="shared" si="59"/>
        <v>0</v>
      </c>
      <c r="AU169" s="2">
        <f t="shared" si="59"/>
        <v>0</v>
      </c>
      <c r="AV169" s="29">
        <f t="shared" si="59"/>
        <v>0</v>
      </c>
      <c r="AW169" s="30">
        <f t="shared" si="59"/>
        <v>0</v>
      </c>
      <c r="AX169" s="31">
        <f t="shared" si="60"/>
        <v>0</v>
      </c>
      <c r="AY169" s="38">
        <f t="shared" si="62"/>
        <v>-0.33333333333333331</v>
      </c>
      <c r="AZ169" s="38" t="str">
        <f t="shared" si="62"/>
        <v/>
      </c>
      <c r="BA169" s="38" t="str">
        <f t="shared" si="62"/>
        <v/>
      </c>
      <c r="BB169" s="38" t="str">
        <f t="shared" si="62"/>
        <v/>
      </c>
      <c r="BC169" s="38" t="str">
        <f t="shared" si="62"/>
        <v/>
      </c>
      <c r="BD169" s="38">
        <f t="shared" si="62"/>
        <v>-0.81430762319334504</v>
      </c>
      <c r="BE169" s="38" t="str">
        <f t="shared" si="61"/>
        <v/>
      </c>
      <c r="BF169" s="38" t="str">
        <f t="shared" si="61"/>
        <v/>
      </c>
      <c r="BG169" s="38" t="str">
        <f t="shared" si="61"/>
        <v/>
      </c>
      <c r="BH169" s="39" t="str">
        <f t="shared" si="48"/>
        <v/>
      </c>
      <c r="BI169" s="76" t="str">
        <f t="shared" si="48"/>
        <v/>
      </c>
      <c r="BJ169" s="40" t="str">
        <f t="shared" si="48"/>
        <v/>
      </c>
      <c r="BK169" s="119">
        <f t="shared" si="50"/>
        <v>59.935000000000002</v>
      </c>
      <c r="BL169" s="120" t="str">
        <f t="shared" si="50"/>
        <v/>
      </c>
      <c r="BM169" s="120" t="str">
        <f t="shared" si="50"/>
        <v/>
      </c>
      <c r="BN169" s="120" t="str">
        <f t="shared" si="50"/>
        <v/>
      </c>
      <c r="BO169" s="121" t="str">
        <f t="shared" si="50"/>
        <v/>
      </c>
      <c r="BP169" s="119">
        <f t="shared" si="51"/>
        <v>215.17666666666665</v>
      </c>
      <c r="BQ169" s="120" t="str">
        <f t="shared" si="51"/>
        <v/>
      </c>
      <c r="BR169" s="120" t="str">
        <f t="shared" si="51"/>
        <v/>
      </c>
      <c r="BS169" s="120" t="str">
        <f t="shared" si="51"/>
        <v/>
      </c>
      <c r="BT169" s="121" t="str">
        <f t="shared" si="51"/>
        <v/>
      </c>
      <c r="BU169" s="119">
        <f t="shared" si="52"/>
        <v>-155.24166666666665</v>
      </c>
      <c r="BV169" s="120" t="str">
        <f t="shared" si="52"/>
        <v/>
      </c>
      <c r="BW169" s="121" t="str">
        <f t="shared" si="52"/>
        <v/>
      </c>
      <c r="BX169" s="120" t="str">
        <f t="shared" si="52"/>
        <v/>
      </c>
      <c r="BY169" s="121" t="str">
        <f t="shared" si="52"/>
        <v/>
      </c>
    </row>
    <row r="170" spans="1:77" x14ac:dyDescent="0.2">
      <c r="A170" t="s">
        <v>46</v>
      </c>
      <c r="B170" t="s">
        <v>46</v>
      </c>
      <c r="C170" t="s">
        <v>85</v>
      </c>
      <c r="D170" t="s">
        <v>85</v>
      </c>
      <c r="E170" t="s">
        <v>81</v>
      </c>
      <c r="F170" s="4">
        <f t="shared" si="57"/>
        <v>46175</v>
      </c>
      <c r="G170" t="s">
        <v>37</v>
      </c>
      <c r="H170" s="28">
        <v>11</v>
      </c>
      <c r="I170" s="138">
        <v>1</v>
      </c>
      <c r="J170" s="138">
        <v>0</v>
      </c>
      <c r="K170" s="2">
        <v>0</v>
      </c>
      <c r="L170" s="2">
        <v>0</v>
      </c>
      <c r="M170" s="2">
        <v>1290.78</v>
      </c>
      <c r="N170" s="2">
        <v>330.58</v>
      </c>
      <c r="O170" s="2">
        <v>0</v>
      </c>
      <c r="P170" s="2">
        <v>0</v>
      </c>
      <c r="Q170" s="29">
        <v>0</v>
      </c>
      <c r="R170" s="30">
        <f t="shared" si="53"/>
        <v>1</v>
      </c>
      <c r="S170" s="30">
        <f t="shared" si="54"/>
        <v>330.58</v>
      </c>
      <c r="T170" t="s">
        <v>49</v>
      </c>
      <c r="U170" t="s">
        <v>49</v>
      </c>
      <c r="V170" t="s">
        <v>85</v>
      </c>
      <c r="W170" t="s">
        <v>85</v>
      </c>
      <c r="X170" t="s">
        <v>81</v>
      </c>
      <c r="Y170" s="4">
        <f t="shared" si="58"/>
        <v>45811</v>
      </c>
      <c r="Z170" t="s">
        <v>37</v>
      </c>
      <c r="AA170" s="28">
        <v>12</v>
      </c>
      <c r="AB170" s="138">
        <v>0</v>
      </c>
      <c r="AC170" s="138">
        <v>0</v>
      </c>
      <c r="AD170" s="2">
        <v>0</v>
      </c>
      <c r="AE170" s="2">
        <v>0</v>
      </c>
      <c r="AF170" s="2">
        <v>1856.54</v>
      </c>
      <c r="AG170" s="2">
        <v>0</v>
      </c>
      <c r="AH170" s="2">
        <v>0</v>
      </c>
      <c r="AI170" s="2">
        <v>0</v>
      </c>
      <c r="AJ170" s="29">
        <v>0</v>
      </c>
      <c r="AK170" s="30">
        <f t="shared" si="55"/>
        <v>0</v>
      </c>
      <c r="AL170" s="30">
        <f t="shared" si="56"/>
        <v>0</v>
      </c>
      <c r="AM170" s="2">
        <f t="shared" si="59"/>
        <v>-1</v>
      </c>
      <c r="AN170" s="2">
        <f t="shared" ref="AN170:AW195" si="63">+I170-AB170</f>
        <v>1</v>
      </c>
      <c r="AO170" s="2">
        <f t="shared" si="63"/>
        <v>0</v>
      </c>
      <c r="AP170" s="2">
        <f t="shared" si="63"/>
        <v>0</v>
      </c>
      <c r="AQ170" s="2">
        <f t="shared" si="63"/>
        <v>0</v>
      </c>
      <c r="AR170" s="2">
        <f t="shared" si="63"/>
        <v>-565.76</v>
      </c>
      <c r="AS170" s="2">
        <f t="shared" si="63"/>
        <v>330.58</v>
      </c>
      <c r="AT170" s="2">
        <f t="shared" si="63"/>
        <v>0</v>
      </c>
      <c r="AU170" s="2">
        <f t="shared" si="63"/>
        <v>0</v>
      </c>
      <c r="AV170" s="29">
        <f t="shared" si="63"/>
        <v>0</v>
      </c>
      <c r="AW170" s="30">
        <f t="shared" si="63"/>
        <v>1</v>
      </c>
      <c r="AX170" s="31">
        <f t="shared" si="60"/>
        <v>330.58</v>
      </c>
      <c r="AY170" s="38">
        <f t="shared" si="62"/>
        <v>-8.3333333333333329E-2</v>
      </c>
      <c r="AZ170" s="38" t="str">
        <f t="shared" si="62"/>
        <v/>
      </c>
      <c r="BA170" s="38" t="str">
        <f t="shared" si="62"/>
        <v/>
      </c>
      <c r="BB170" s="38" t="str">
        <f t="shared" si="62"/>
        <v/>
      </c>
      <c r="BC170" s="38" t="str">
        <f t="shared" si="62"/>
        <v/>
      </c>
      <c r="BD170" s="38">
        <f t="shared" si="62"/>
        <v>-0.30473892294267829</v>
      </c>
      <c r="BE170" s="38" t="str">
        <f t="shared" si="61"/>
        <v/>
      </c>
      <c r="BF170" s="38" t="str">
        <f t="shared" si="61"/>
        <v/>
      </c>
      <c r="BG170" s="38" t="str">
        <f t="shared" si="61"/>
        <v/>
      </c>
      <c r="BH170" s="39" t="str">
        <f t="shared" si="48"/>
        <v/>
      </c>
      <c r="BI170" s="76" t="str">
        <f t="shared" si="48"/>
        <v/>
      </c>
      <c r="BJ170" s="40" t="str">
        <f t="shared" si="48"/>
        <v/>
      </c>
      <c r="BK170" s="119">
        <f t="shared" si="50"/>
        <v>117.34363636363636</v>
      </c>
      <c r="BL170" s="120">
        <f t="shared" si="50"/>
        <v>330.58</v>
      </c>
      <c r="BM170" s="120" t="str">
        <f t="shared" si="50"/>
        <v/>
      </c>
      <c r="BN170" s="120" t="str">
        <f t="shared" si="50"/>
        <v/>
      </c>
      <c r="BO170" s="121" t="str">
        <f t="shared" si="50"/>
        <v/>
      </c>
      <c r="BP170" s="119">
        <f t="shared" si="51"/>
        <v>154.71166666666667</v>
      </c>
      <c r="BQ170" s="120" t="str">
        <f t="shared" si="51"/>
        <v/>
      </c>
      <c r="BR170" s="120" t="str">
        <f t="shared" si="51"/>
        <v/>
      </c>
      <c r="BS170" s="120" t="str">
        <f t="shared" si="51"/>
        <v/>
      </c>
      <c r="BT170" s="121" t="str">
        <f t="shared" si="51"/>
        <v/>
      </c>
      <c r="BU170" s="119">
        <f t="shared" si="52"/>
        <v>-37.368030303030309</v>
      </c>
      <c r="BV170" s="120" t="str">
        <f t="shared" si="52"/>
        <v/>
      </c>
      <c r="BW170" s="121" t="str">
        <f t="shared" si="52"/>
        <v/>
      </c>
      <c r="BX170" s="120" t="str">
        <f t="shared" si="52"/>
        <v/>
      </c>
      <c r="BY170" s="121" t="str">
        <f t="shared" si="52"/>
        <v/>
      </c>
    </row>
    <row r="171" spans="1:77" x14ac:dyDescent="0.2">
      <c r="A171" t="s">
        <v>46</v>
      </c>
      <c r="B171" t="s">
        <v>46</v>
      </c>
      <c r="C171" t="s">
        <v>85</v>
      </c>
      <c r="D171" t="s">
        <v>85</v>
      </c>
      <c r="E171" t="s">
        <v>81</v>
      </c>
      <c r="F171" s="4">
        <f t="shared" si="57"/>
        <v>46176</v>
      </c>
      <c r="G171" t="s">
        <v>38</v>
      </c>
      <c r="H171" s="28">
        <v>4</v>
      </c>
      <c r="I171" s="138">
        <v>0</v>
      </c>
      <c r="J171" s="138">
        <v>0</v>
      </c>
      <c r="K171" s="2">
        <v>0</v>
      </c>
      <c r="L171" s="2">
        <v>0</v>
      </c>
      <c r="M171" s="2">
        <v>773.23</v>
      </c>
      <c r="N171" s="2">
        <v>0</v>
      </c>
      <c r="O171" s="2">
        <v>0</v>
      </c>
      <c r="P171" s="2">
        <v>0</v>
      </c>
      <c r="Q171" s="29">
        <v>0</v>
      </c>
      <c r="R171" s="30">
        <f t="shared" si="53"/>
        <v>0</v>
      </c>
      <c r="S171" s="30">
        <f t="shared" si="54"/>
        <v>0</v>
      </c>
      <c r="T171" t="s">
        <v>49</v>
      </c>
      <c r="U171" t="s">
        <v>49</v>
      </c>
      <c r="V171" t="s">
        <v>85</v>
      </c>
      <c r="W171" t="s">
        <v>85</v>
      </c>
      <c r="X171" t="s">
        <v>81</v>
      </c>
      <c r="Y171" s="4">
        <f t="shared" si="58"/>
        <v>45812</v>
      </c>
      <c r="Z171" t="s">
        <v>38</v>
      </c>
      <c r="AA171" s="28">
        <v>10</v>
      </c>
      <c r="AB171" s="138">
        <v>0</v>
      </c>
      <c r="AC171" s="138">
        <v>0</v>
      </c>
      <c r="AD171" s="2">
        <v>0</v>
      </c>
      <c r="AE171" s="2">
        <v>0</v>
      </c>
      <c r="AF171" s="2">
        <v>1548.6499999999999</v>
      </c>
      <c r="AG171" s="2">
        <v>0</v>
      </c>
      <c r="AH171" s="2">
        <v>0</v>
      </c>
      <c r="AI171" s="2">
        <v>0</v>
      </c>
      <c r="AJ171" s="29">
        <v>0</v>
      </c>
      <c r="AK171" s="30">
        <f t="shared" si="55"/>
        <v>0</v>
      </c>
      <c r="AL171" s="30">
        <f t="shared" si="56"/>
        <v>0</v>
      </c>
      <c r="AM171" s="2">
        <f t="shared" ref="AM171:AR234" si="64">+H171-AA171</f>
        <v>-6</v>
      </c>
      <c r="AN171" s="2">
        <f t="shared" si="63"/>
        <v>0</v>
      </c>
      <c r="AO171" s="2">
        <f t="shared" si="63"/>
        <v>0</v>
      </c>
      <c r="AP171" s="2">
        <f t="shared" si="63"/>
        <v>0</v>
      </c>
      <c r="AQ171" s="2">
        <f t="shared" si="63"/>
        <v>0</v>
      </c>
      <c r="AR171" s="2">
        <f t="shared" si="63"/>
        <v>-775.41999999999985</v>
      </c>
      <c r="AS171" s="2">
        <f t="shared" si="63"/>
        <v>0</v>
      </c>
      <c r="AT171" s="2">
        <f t="shared" si="63"/>
        <v>0</v>
      </c>
      <c r="AU171" s="2">
        <f t="shared" si="63"/>
        <v>0</v>
      </c>
      <c r="AV171" s="29">
        <f t="shared" si="63"/>
        <v>0</v>
      </c>
      <c r="AW171" s="30">
        <f t="shared" si="63"/>
        <v>0</v>
      </c>
      <c r="AX171" s="31">
        <f t="shared" si="60"/>
        <v>0</v>
      </c>
      <c r="AY171" s="38">
        <f t="shared" si="62"/>
        <v>-0.6</v>
      </c>
      <c r="AZ171" s="38" t="str">
        <f t="shared" si="62"/>
        <v/>
      </c>
      <c r="BA171" s="38" t="str">
        <f t="shared" si="62"/>
        <v/>
      </c>
      <c r="BB171" s="38" t="str">
        <f t="shared" si="62"/>
        <v/>
      </c>
      <c r="BC171" s="38" t="str">
        <f t="shared" si="62"/>
        <v/>
      </c>
      <c r="BD171" s="38">
        <f t="shared" si="62"/>
        <v>-0.50070706744583982</v>
      </c>
      <c r="BE171" s="38" t="str">
        <f t="shared" si="61"/>
        <v/>
      </c>
      <c r="BF171" s="38" t="str">
        <f t="shared" si="61"/>
        <v/>
      </c>
      <c r="BG171" s="38" t="str">
        <f t="shared" si="61"/>
        <v/>
      </c>
      <c r="BH171" s="39" t="str">
        <f t="shared" si="48"/>
        <v/>
      </c>
      <c r="BI171" s="76" t="str">
        <f t="shared" si="48"/>
        <v/>
      </c>
      <c r="BJ171" s="40" t="str">
        <f t="shared" si="48"/>
        <v/>
      </c>
      <c r="BK171" s="119">
        <f t="shared" si="50"/>
        <v>193.3075</v>
      </c>
      <c r="BL171" s="120" t="str">
        <f t="shared" si="50"/>
        <v/>
      </c>
      <c r="BM171" s="120" t="str">
        <f t="shared" si="50"/>
        <v/>
      </c>
      <c r="BN171" s="120" t="str">
        <f t="shared" si="50"/>
        <v/>
      </c>
      <c r="BO171" s="121" t="str">
        <f t="shared" si="50"/>
        <v/>
      </c>
      <c r="BP171" s="119">
        <f t="shared" si="51"/>
        <v>154.86499999999998</v>
      </c>
      <c r="BQ171" s="120" t="str">
        <f t="shared" si="51"/>
        <v/>
      </c>
      <c r="BR171" s="120" t="str">
        <f t="shared" si="51"/>
        <v/>
      </c>
      <c r="BS171" s="120" t="str">
        <f t="shared" si="51"/>
        <v/>
      </c>
      <c r="BT171" s="121" t="str">
        <f t="shared" si="51"/>
        <v/>
      </c>
      <c r="BU171" s="119">
        <f t="shared" si="52"/>
        <v>38.442500000000024</v>
      </c>
      <c r="BV171" s="120" t="str">
        <f t="shared" si="52"/>
        <v/>
      </c>
      <c r="BW171" s="121" t="str">
        <f t="shared" si="52"/>
        <v/>
      </c>
      <c r="BX171" s="120" t="str">
        <f t="shared" si="52"/>
        <v/>
      </c>
      <c r="BY171" s="121" t="str">
        <f t="shared" si="52"/>
        <v/>
      </c>
    </row>
    <row r="172" spans="1:77" x14ac:dyDescent="0.2">
      <c r="A172" t="s">
        <v>46</v>
      </c>
      <c r="B172" t="s">
        <v>46</v>
      </c>
      <c r="C172" t="s">
        <v>85</v>
      </c>
      <c r="D172" t="s">
        <v>85</v>
      </c>
      <c r="E172" t="s">
        <v>81</v>
      </c>
      <c r="F172" s="4">
        <f t="shared" si="57"/>
        <v>46177</v>
      </c>
      <c r="G172" t="s">
        <v>39</v>
      </c>
      <c r="H172" s="28">
        <v>11</v>
      </c>
      <c r="I172" s="138">
        <v>1</v>
      </c>
      <c r="J172" s="138">
        <v>0</v>
      </c>
      <c r="K172" s="2">
        <v>0</v>
      </c>
      <c r="L172" s="2">
        <v>0</v>
      </c>
      <c r="M172" s="2">
        <v>1189.22</v>
      </c>
      <c r="N172" s="2">
        <v>152.63999999999999</v>
      </c>
      <c r="O172" s="2">
        <v>0</v>
      </c>
      <c r="P172" s="2">
        <v>0</v>
      </c>
      <c r="Q172" s="29">
        <v>0</v>
      </c>
      <c r="R172" s="30">
        <f t="shared" si="53"/>
        <v>1</v>
      </c>
      <c r="S172" s="30">
        <f t="shared" si="54"/>
        <v>152.63999999999999</v>
      </c>
      <c r="T172" t="s">
        <v>49</v>
      </c>
      <c r="U172" t="s">
        <v>49</v>
      </c>
      <c r="V172" t="s">
        <v>85</v>
      </c>
      <c r="W172" t="s">
        <v>85</v>
      </c>
      <c r="X172" t="s">
        <v>81</v>
      </c>
      <c r="Y172" s="4">
        <f t="shared" si="58"/>
        <v>45813</v>
      </c>
      <c r="Z172" t="s">
        <v>39</v>
      </c>
      <c r="AA172" s="28">
        <v>9</v>
      </c>
      <c r="AB172" s="138">
        <v>0</v>
      </c>
      <c r="AC172" s="138">
        <v>0</v>
      </c>
      <c r="AD172" s="2">
        <v>0</v>
      </c>
      <c r="AE172" s="2">
        <v>0</v>
      </c>
      <c r="AF172" s="2">
        <v>1194.07</v>
      </c>
      <c r="AG172" s="2">
        <v>0</v>
      </c>
      <c r="AH172" s="2">
        <v>0</v>
      </c>
      <c r="AI172" s="2">
        <v>0</v>
      </c>
      <c r="AJ172" s="29">
        <v>0</v>
      </c>
      <c r="AK172" s="30">
        <f t="shared" si="55"/>
        <v>0</v>
      </c>
      <c r="AL172" s="30">
        <f t="shared" si="56"/>
        <v>0</v>
      </c>
      <c r="AM172" s="2">
        <f t="shared" si="64"/>
        <v>2</v>
      </c>
      <c r="AN172" s="2">
        <f t="shared" si="63"/>
        <v>1</v>
      </c>
      <c r="AO172" s="2">
        <f t="shared" si="63"/>
        <v>0</v>
      </c>
      <c r="AP172" s="2">
        <f t="shared" si="63"/>
        <v>0</v>
      </c>
      <c r="AQ172" s="2">
        <f t="shared" si="63"/>
        <v>0</v>
      </c>
      <c r="AR172" s="2">
        <f t="shared" si="63"/>
        <v>-4.8499999999999091</v>
      </c>
      <c r="AS172" s="2">
        <f t="shared" si="63"/>
        <v>152.63999999999999</v>
      </c>
      <c r="AT172" s="2">
        <f t="shared" si="63"/>
        <v>0</v>
      </c>
      <c r="AU172" s="2">
        <f t="shared" si="63"/>
        <v>0</v>
      </c>
      <c r="AV172" s="29">
        <f t="shared" si="63"/>
        <v>0</v>
      </c>
      <c r="AW172" s="30">
        <f t="shared" si="63"/>
        <v>1</v>
      </c>
      <c r="AX172" s="31">
        <f t="shared" si="60"/>
        <v>152.63999999999999</v>
      </c>
      <c r="AY172" s="38">
        <f t="shared" si="62"/>
        <v>0.22222222222222221</v>
      </c>
      <c r="AZ172" s="38" t="str">
        <f t="shared" si="62"/>
        <v/>
      </c>
      <c r="BA172" s="38" t="str">
        <f t="shared" si="62"/>
        <v/>
      </c>
      <c r="BB172" s="38" t="str">
        <f t="shared" si="62"/>
        <v/>
      </c>
      <c r="BC172" s="38" t="str">
        <f t="shared" si="62"/>
        <v/>
      </c>
      <c r="BD172" s="38">
        <f t="shared" si="62"/>
        <v>-4.0617384240454156E-3</v>
      </c>
      <c r="BE172" s="38" t="str">
        <f t="shared" si="61"/>
        <v/>
      </c>
      <c r="BF172" s="38" t="str">
        <f t="shared" si="61"/>
        <v/>
      </c>
      <c r="BG172" s="38" t="str">
        <f t="shared" si="61"/>
        <v/>
      </c>
      <c r="BH172" s="39" t="str">
        <f t="shared" si="48"/>
        <v/>
      </c>
      <c r="BI172" s="76" t="str">
        <f t="shared" si="48"/>
        <v/>
      </c>
      <c r="BJ172" s="40" t="str">
        <f t="shared" si="48"/>
        <v/>
      </c>
      <c r="BK172" s="119">
        <f t="shared" si="50"/>
        <v>108.11090909090909</v>
      </c>
      <c r="BL172" s="120">
        <f t="shared" si="50"/>
        <v>152.63999999999999</v>
      </c>
      <c r="BM172" s="120" t="str">
        <f t="shared" si="50"/>
        <v/>
      </c>
      <c r="BN172" s="120" t="str">
        <f t="shared" si="50"/>
        <v/>
      </c>
      <c r="BO172" s="121" t="str">
        <f t="shared" si="50"/>
        <v/>
      </c>
      <c r="BP172" s="119">
        <f t="shared" si="51"/>
        <v>132.67444444444445</v>
      </c>
      <c r="BQ172" s="120" t="str">
        <f t="shared" si="51"/>
        <v/>
      </c>
      <c r="BR172" s="120" t="str">
        <f t="shared" si="51"/>
        <v/>
      </c>
      <c r="BS172" s="120" t="str">
        <f t="shared" si="51"/>
        <v/>
      </c>
      <c r="BT172" s="121" t="str">
        <f t="shared" si="51"/>
        <v/>
      </c>
      <c r="BU172" s="119">
        <f t="shared" si="52"/>
        <v>-24.563535353535357</v>
      </c>
      <c r="BV172" s="120" t="str">
        <f t="shared" si="52"/>
        <v/>
      </c>
      <c r="BW172" s="121" t="str">
        <f t="shared" si="52"/>
        <v/>
      </c>
      <c r="BX172" s="120" t="str">
        <f t="shared" si="52"/>
        <v/>
      </c>
      <c r="BY172" s="121" t="str">
        <f t="shared" si="52"/>
        <v/>
      </c>
    </row>
    <row r="173" spans="1:77" x14ac:dyDescent="0.2">
      <c r="A173" t="s">
        <v>46</v>
      </c>
      <c r="B173" t="s">
        <v>46</v>
      </c>
      <c r="C173" t="s">
        <v>85</v>
      </c>
      <c r="D173" t="s">
        <v>85</v>
      </c>
      <c r="E173" t="s">
        <v>81</v>
      </c>
      <c r="F173" s="4">
        <f t="shared" si="57"/>
        <v>46178</v>
      </c>
      <c r="G173" t="s">
        <v>40</v>
      </c>
      <c r="H173" s="28">
        <v>7</v>
      </c>
      <c r="I173" s="138">
        <v>2</v>
      </c>
      <c r="J173" s="138">
        <v>0</v>
      </c>
      <c r="K173" s="2">
        <v>0</v>
      </c>
      <c r="L173" s="2">
        <v>0</v>
      </c>
      <c r="M173" s="2">
        <v>1212.29</v>
      </c>
      <c r="N173" s="2">
        <v>696.14</v>
      </c>
      <c r="O173" s="2">
        <v>0</v>
      </c>
      <c r="P173" s="2">
        <v>0</v>
      </c>
      <c r="Q173" s="29">
        <v>0</v>
      </c>
      <c r="R173" s="30">
        <f t="shared" si="53"/>
        <v>2</v>
      </c>
      <c r="S173" s="30">
        <f t="shared" si="54"/>
        <v>696.14</v>
      </c>
      <c r="T173" t="s">
        <v>49</v>
      </c>
      <c r="U173" t="s">
        <v>49</v>
      </c>
      <c r="V173" t="s">
        <v>85</v>
      </c>
      <c r="W173" t="s">
        <v>85</v>
      </c>
      <c r="X173" t="s">
        <v>81</v>
      </c>
      <c r="Y173" s="4">
        <f t="shared" si="58"/>
        <v>45814</v>
      </c>
      <c r="Z173" t="s">
        <v>40</v>
      </c>
      <c r="AA173" s="28">
        <v>6</v>
      </c>
      <c r="AB173" s="138">
        <v>0</v>
      </c>
      <c r="AC173" s="138">
        <v>0</v>
      </c>
      <c r="AD173" s="2">
        <v>0</v>
      </c>
      <c r="AE173" s="2">
        <v>0</v>
      </c>
      <c r="AF173" s="2">
        <v>1077.29</v>
      </c>
      <c r="AG173" s="2">
        <v>0</v>
      </c>
      <c r="AH173" s="2">
        <v>0</v>
      </c>
      <c r="AI173" s="2">
        <v>0</v>
      </c>
      <c r="AJ173" s="29">
        <v>0</v>
      </c>
      <c r="AK173" s="30">
        <f t="shared" si="55"/>
        <v>0</v>
      </c>
      <c r="AL173" s="30">
        <f t="shared" si="56"/>
        <v>0</v>
      </c>
      <c r="AM173" s="2">
        <f t="shared" si="64"/>
        <v>1</v>
      </c>
      <c r="AN173" s="2">
        <f t="shared" si="63"/>
        <v>2</v>
      </c>
      <c r="AO173" s="2">
        <f t="shared" si="63"/>
        <v>0</v>
      </c>
      <c r="AP173" s="2">
        <f t="shared" si="63"/>
        <v>0</v>
      </c>
      <c r="AQ173" s="2">
        <f t="shared" si="63"/>
        <v>0</v>
      </c>
      <c r="AR173" s="2">
        <f t="shared" si="63"/>
        <v>135</v>
      </c>
      <c r="AS173" s="2">
        <f t="shared" si="63"/>
        <v>696.14</v>
      </c>
      <c r="AT173" s="2">
        <f t="shared" si="63"/>
        <v>0</v>
      </c>
      <c r="AU173" s="2">
        <f t="shared" si="63"/>
        <v>0</v>
      </c>
      <c r="AV173" s="29">
        <f t="shared" si="63"/>
        <v>0</v>
      </c>
      <c r="AW173" s="30">
        <f t="shared" si="63"/>
        <v>2</v>
      </c>
      <c r="AX173" s="31">
        <f t="shared" si="60"/>
        <v>696.14</v>
      </c>
      <c r="AY173" s="38">
        <f t="shared" si="62"/>
        <v>0.16666666666666666</v>
      </c>
      <c r="AZ173" s="38" t="str">
        <f t="shared" si="62"/>
        <v/>
      </c>
      <c r="BA173" s="38" t="str">
        <f t="shared" si="62"/>
        <v/>
      </c>
      <c r="BB173" s="38" t="str">
        <f t="shared" si="62"/>
        <v/>
      </c>
      <c r="BC173" s="38" t="str">
        <f t="shared" si="62"/>
        <v/>
      </c>
      <c r="BD173" s="38">
        <f t="shared" si="62"/>
        <v>0.12531444643503606</v>
      </c>
      <c r="BE173" s="38" t="str">
        <f t="shared" si="61"/>
        <v/>
      </c>
      <c r="BF173" s="38" t="str">
        <f t="shared" si="61"/>
        <v/>
      </c>
      <c r="BG173" s="38" t="str">
        <f t="shared" si="61"/>
        <v/>
      </c>
      <c r="BH173" s="39" t="str">
        <f t="shared" si="48"/>
        <v/>
      </c>
      <c r="BI173" s="76" t="str">
        <f t="shared" si="48"/>
        <v/>
      </c>
      <c r="BJ173" s="40" t="str">
        <f t="shared" si="48"/>
        <v/>
      </c>
      <c r="BK173" s="119">
        <f t="shared" si="50"/>
        <v>173.18428571428572</v>
      </c>
      <c r="BL173" s="120">
        <f t="shared" si="50"/>
        <v>348.07</v>
      </c>
      <c r="BM173" s="120" t="str">
        <f t="shared" si="50"/>
        <v/>
      </c>
      <c r="BN173" s="120" t="str">
        <f t="shared" si="50"/>
        <v/>
      </c>
      <c r="BO173" s="121" t="str">
        <f t="shared" si="50"/>
        <v/>
      </c>
      <c r="BP173" s="119">
        <f t="shared" si="51"/>
        <v>179.54833333333332</v>
      </c>
      <c r="BQ173" s="120" t="str">
        <f t="shared" si="51"/>
        <v/>
      </c>
      <c r="BR173" s="120" t="str">
        <f t="shared" si="51"/>
        <v/>
      </c>
      <c r="BS173" s="120" t="str">
        <f t="shared" si="51"/>
        <v/>
      </c>
      <c r="BT173" s="121" t="str">
        <f t="shared" si="51"/>
        <v/>
      </c>
      <c r="BU173" s="119">
        <f t="shared" si="52"/>
        <v>-6.3640476190475965</v>
      </c>
      <c r="BV173" s="120" t="str">
        <f t="shared" si="52"/>
        <v/>
      </c>
      <c r="BW173" s="121" t="str">
        <f t="shared" si="52"/>
        <v/>
      </c>
      <c r="BX173" s="120" t="str">
        <f t="shared" si="52"/>
        <v/>
      </c>
      <c r="BY173" s="121" t="str">
        <f t="shared" si="52"/>
        <v/>
      </c>
    </row>
    <row r="174" spans="1:77" ht="13.5" thickBot="1" x14ac:dyDescent="0.25">
      <c r="A174" t="s">
        <v>46</v>
      </c>
      <c r="B174" t="s">
        <v>46</v>
      </c>
      <c r="C174" t="s">
        <v>85</v>
      </c>
      <c r="D174" t="s">
        <v>85</v>
      </c>
      <c r="E174" t="s">
        <v>81</v>
      </c>
      <c r="F174" s="59">
        <f t="shared" si="57"/>
        <v>46179</v>
      </c>
      <c r="G174" s="42" t="s">
        <v>41</v>
      </c>
      <c r="H174" s="43">
        <v>4</v>
      </c>
      <c r="I174" s="44">
        <v>0</v>
      </c>
      <c r="J174" s="44">
        <v>0</v>
      </c>
      <c r="K174" s="44">
        <v>0</v>
      </c>
      <c r="L174" s="44">
        <v>0</v>
      </c>
      <c r="M174" s="44">
        <v>509.44</v>
      </c>
      <c r="N174" s="44">
        <v>0</v>
      </c>
      <c r="O174" s="44">
        <v>0</v>
      </c>
      <c r="P174" s="44">
        <v>0</v>
      </c>
      <c r="Q174" s="45">
        <v>0</v>
      </c>
      <c r="R174" s="46">
        <f t="shared" si="53"/>
        <v>0</v>
      </c>
      <c r="S174" s="46">
        <f t="shared" si="54"/>
        <v>0</v>
      </c>
      <c r="T174" t="s">
        <v>49</v>
      </c>
      <c r="U174" t="s">
        <v>49</v>
      </c>
      <c r="V174" t="s">
        <v>85</v>
      </c>
      <c r="W174" t="s">
        <v>85</v>
      </c>
      <c r="X174" t="s">
        <v>81</v>
      </c>
      <c r="Y174" s="59">
        <f t="shared" si="58"/>
        <v>45815</v>
      </c>
      <c r="Z174" s="42" t="s">
        <v>41</v>
      </c>
      <c r="AA174" s="43">
        <v>6</v>
      </c>
      <c r="AB174" s="44">
        <v>0</v>
      </c>
      <c r="AC174" s="44">
        <v>0</v>
      </c>
      <c r="AD174" s="44">
        <v>0</v>
      </c>
      <c r="AE174" s="44">
        <v>0</v>
      </c>
      <c r="AF174" s="44">
        <v>861.41000000000008</v>
      </c>
      <c r="AG174" s="44">
        <v>0</v>
      </c>
      <c r="AH174" s="44">
        <v>0</v>
      </c>
      <c r="AI174" s="44">
        <v>0</v>
      </c>
      <c r="AJ174" s="45">
        <v>0</v>
      </c>
      <c r="AK174" s="46">
        <f t="shared" si="55"/>
        <v>0</v>
      </c>
      <c r="AL174" s="46">
        <f t="shared" si="56"/>
        <v>0</v>
      </c>
      <c r="AM174" s="44">
        <f t="shared" si="64"/>
        <v>-2</v>
      </c>
      <c r="AN174" s="44">
        <f t="shared" si="63"/>
        <v>0</v>
      </c>
      <c r="AO174" s="44">
        <f t="shared" si="63"/>
        <v>0</v>
      </c>
      <c r="AP174" s="44">
        <f t="shared" si="63"/>
        <v>0</v>
      </c>
      <c r="AQ174" s="44">
        <f t="shared" si="63"/>
        <v>0</v>
      </c>
      <c r="AR174" s="44">
        <f t="shared" si="63"/>
        <v>-351.97000000000008</v>
      </c>
      <c r="AS174" s="44">
        <f t="shared" si="63"/>
        <v>0</v>
      </c>
      <c r="AT174" s="44">
        <f t="shared" si="63"/>
        <v>0</v>
      </c>
      <c r="AU174" s="44">
        <f t="shared" si="63"/>
        <v>0</v>
      </c>
      <c r="AV174" s="45">
        <f t="shared" si="63"/>
        <v>0</v>
      </c>
      <c r="AW174" s="46">
        <f t="shared" si="63"/>
        <v>0</v>
      </c>
      <c r="AX174" s="47">
        <f t="shared" si="60"/>
        <v>0</v>
      </c>
      <c r="AY174" s="56">
        <f t="shared" si="62"/>
        <v>-0.33333333333333331</v>
      </c>
      <c r="AZ174" s="56" t="str">
        <f t="shared" si="62"/>
        <v/>
      </c>
      <c r="BA174" s="56" t="str">
        <f t="shared" si="62"/>
        <v/>
      </c>
      <c r="BB174" s="56" t="str">
        <f t="shared" si="62"/>
        <v/>
      </c>
      <c r="BC174" s="56" t="str">
        <f t="shared" si="62"/>
        <v/>
      </c>
      <c r="BD174" s="56">
        <f t="shared" si="62"/>
        <v>-0.40859753195342524</v>
      </c>
      <c r="BE174" s="56" t="str">
        <f t="shared" si="61"/>
        <v/>
      </c>
      <c r="BF174" s="56" t="str">
        <f t="shared" si="61"/>
        <v/>
      </c>
      <c r="BG174" s="56" t="str">
        <f t="shared" si="61"/>
        <v/>
      </c>
      <c r="BH174" s="57" t="str">
        <f t="shared" si="48"/>
        <v/>
      </c>
      <c r="BI174" s="81" t="str">
        <f t="shared" si="48"/>
        <v/>
      </c>
      <c r="BJ174" s="58" t="str">
        <f t="shared" si="48"/>
        <v/>
      </c>
      <c r="BK174" s="122">
        <f t="shared" si="50"/>
        <v>127.36</v>
      </c>
      <c r="BL174" s="123" t="str">
        <f t="shared" si="50"/>
        <v/>
      </c>
      <c r="BM174" s="123" t="str">
        <f t="shared" si="50"/>
        <v/>
      </c>
      <c r="BN174" s="123" t="str">
        <f t="shared" si="50"/>
        <v/>
      </c>
      <c r="BO174" s="124" t="str">
        <f t="shared" si="50"/>
        <v/>
      </c>
      <c r="BP174" s="122">
        <f t="shared" si="51"/>
        <v>143.56833333333336</v>
      </c>
      <c r="BQ174" s="123" t="str">
        <f t="shared" si="51"/>
        <v/>
      </c>
      <c r="BR174" s="123" t="str">
        <f t="shared" si="51"/>
        <v/>
      </c>
      <c r="BS174" s="123" t="str">
        <f t="shared" si="51"/>
        <v/>
      </c>
      <c r="BT174" s="124" t="str">
        <f t="shared" si="51"/>
        <v/>
      </c>
      <c r="BU174" s="122">
        <f t="shared" si="52"/>
        <v>-16.208333333333357</v>
      </c>
      <c r="BV174" s="123" t="str">
        <f t="shared" si="52"/>
        <v/>
      </c>
      <c r="BW174" s="124" t="str">
        <f t="shared" si="52"/>
        <v/>
      </c>
      <c r="BX174" s="123" t="str">
        <f t="shared" si="52"/>
        <v/>
      </c>
      <c r="BY174" s="124" t="str">
        <f t="shared" si="52"/>
        <v/>
      </c>
    </row>
    <row r="175" spans="1:77" x14ac:dyDescent="0.2">
      <c r="A175" t="s">
        <v>46</v>
      </c>
      <c r="B175" t="s">
        <v>46</v>
      </c>
      <c r="C175" t="s">
        <v>85</v>
      </c>
      <c r="D175" t="s">
        <v>85</v>
      </c>
      <c r="E175" t="s">
        <v>82</v>
      </c>
      <c r="F175" s="4">
        <f t="shared" si="57"/>
        <v>46180</v>
      </c>
      <c r="G175" t="s">
        <v>35</v>
      </c>
      <c r="H175" s="28">
        <v>3</v>
      </c>
      <c r="I175" s="138">
        <v>0</v>
      </c>
      <c r="J175" s="138">
        <v>0</v>
      </c>
      <c r="K175" s="2">
        <v>0</v>
      </c>
      <c r="L175" s="2">
        <v>0</v>
      </c>
      <c r="M175" s="2">
        <v>547.34</v>
      </c>
      <c r="N175" s="2">
        <v>0</v>
      </c>
      <c r="O175" s="2">
        <v>0</v>
      </c>
      <c r="P175" s="2">
        <v>0</v>
      </c>
      <c r="Q175" s="29">
        <v>0</v>
      </c>
      <c r="R175" s="30">
        <f t="shared" si="53"/>
        <v>0</v>
      </c>
      <c r="S175" s="30">
        <f t="shared" si="54"/>
        <v>0</v>
      </c>
      <c r="T175" t="s">
        <v>49</v>
      </c>
      <c r="U175" t="s">
        <v>49</v>
      </c>
      <c r="V175" t="s">
        <v>85</v>
      </c>
      <c r="W175" t="s">
        <v>85</v>
      </c>
      <c r="X175" t="s">
        <v>82</v>
      </c>
      <c r="Y175" s="4">
        <f t="shared" si="58"/>
        <v>45816</v>
      </c>
      <c r="Z175" t="s">
        <v>35</v>
      </c>
      <c r="AA175" s="28">
        <v>6</v>
      </c>
      <c r="AB175" s="138">
        <v>0</v>
      </c>
      <c r="AC175" s="138">
        <v>0</v>
      </c>
      <c r="AD175" s="2">
        <v>0</v>
      </c>
      <c r="AE175" s="2">
        <v>0</v>
      </c>
      <c r="AF175" s="2">
        <v>863.17</v>
      </c>
      <c r="AG175" s="2">
        <v>0</v>
      </c>
      <c r="AH175" s="2">
        <v>0</v>
      </c>
      <c r="AI175" s="2">
        <v>0</v>
      </c>
      <c r="AJ175" s="29">
        <v>0</v>
      </c>
      <c r="AK175" s="30">
        <f t="shared" si="55"/>
        <v>0</v>
      </c>
      <c r="AL175" s="30">
        <f t="shared" si="56"/>
        <v>0</v>
      </c>
      <c r="AM175" s="2">
        <f t="shared" si="64"/>
        <v>-3</v>
      </c>
      <c r="AN175" s="2">
        <f t="shared" si="63"/>
        <v>0</v>
      </c>
      <c r="AO175" s="2">
        <f t="shared" si="63"/>
        <v>0</v>
      </c>
      <c r="AP175" s="2">
        <f t="shared" si="63"/>
        <v>0</v>
      </c>
      <c r="AQ175" s="2">
        <f t="shared" si="63"/>
        <v>0</v>
      </c>
      <c r="AR175" s="2">
        <f t="shared" si="63"/>
        <v>-315.82999999999993</v>
      </c>
      <c r="AS175" s="2">
        <f t="shared" si="63"/>
        <v>0</v>
      </c>
      <c r="AT175" s="2">
        <f t="shared" si="63"/>
        <v>0</v>
      </c>
      <c r="AU175" s="2">
        <f t="shared" si="63"/>
        <v>0</v>
      </c>
      <c r="AV175" s="29">
        <f t="shared" si="63"/>
        <v>0</v>
      </c>
      <c r="AW175" s="30">
        <f t="shared" si="63"/>
        <v>0</v>
      </c>
      <c r="AX175" s="31">
        <f t="shared" si="60"/>
        <v>0</v>
      </c>
      <c r="AY175" s="38">
        <f t="shared" si="62"/>
        <v>-0.5</v>
      </c>
      <c r="AZ175" s="38" t="str">
        <f t="shared" si="62"/>
        <v/>
      </c>
      <c r="BA175" s="38" t="str">
        <f t="shared" si="62"/>
        <v/>
      </c>
      <c r="BB175" s="38" t="str">
        <f t="shared" si="62"/>
        <v/>
      </c>
      <c r="BC175" s="38" t="str">
        <f t="shared" si="62"/>
        <v/>
      </c>
      <c r="BD175" s="38">
        <f t="shared" si="62"/>
        <v>-0.36589547829512142</v>
      </c>
      <c r="BE175" s="38" t="str">
        <f t="shared" si="61"/>
        <v/>
      </c>
      <c r="BF175" s="38" t="str">
        <f t="shared" si="61"/>
        <v/>
      </c>
      <c r="BG175" s="38" t="str">
        <f t="shared" si="61"/>
        <v/>
      </c>
      <c r="BH175" s="39" t="str">
        <f t="shared" si="48"/>
        <v/>
      </c>
      <c r="BI175" s="76" t="str">
        <f t="shared" si="48"/>
        <v/>
      </c>
      <c r="BJ175" s="40" t="str">
        <f t="shared" si="48"/>
        <v/>
      </c>
      <c r="BK175" s="116">
        <f t="shared" si="50"/>
        <v>182.44666666666669</v>
      </c>
      <c r="BL175" s="117" t="str">
        <f t="shared" si="50"/>
        <v/>
      </c>
      <c r="BM175" s="117" t="str">
        <f t="shared" si="50"/>
        <v/>
      </c>
      <c r="BN175" s="117" t="str">
        <f t="shared" si="50"/>
        <v/>
      </c>
      <c r="BO175" s="118" t="str">
        <f t="shared" si="50"/>
        <v/>
      </c>
      <c r="BP175" s="116">
        <f t="shared" si="51"/>
        <v>143.86166666666665</v>
      </c>
      <c r="BQ175" s="117" t="str">
        <f t="shared" si="51"/>
        <v/>
      </c>
      <c r="BR175" s="117" t="str">
        <f t="shared" si="51"/>
        <v/>
      </c>
      <c r="BS175" s="117" t="str">
        <f t="shared" si="51"/>
        <v/>
      </c>
      <c r="BT175" s="118" t="str">
        <f t="shared" si="51"/>
        <v/>
      </c>
      <c r="BU175" s="116">
        <f t="shared" si="52"/>
        <v>38.585000000000036</v>
      </c>
      <c r="BV175" s="117" t="str">
        <f t="shared" si="52"/>
        <v/>
      </c>
      <c r="BW175" s="118" t="str">
        <f t="shared" si="52"/>
        <v/>
      </c>
      <c r="BX175" s="117" t="str">
        <f t="shared" si="52"/>
        <v/>
      </c>
      <c r="BY175" s="118" t="str">
        <f t="shared" si="52"/>
        <v/>
      </c>
    </row>
    <row r="176" spans="1:77" x14ac:dyDescent="0.2">
      <c r="A176" t="s">
        <v>46</v>
      </c>
      <c r="B176" t="s">
        <v>46</v>
      </c>
      <c r="C176" t="s">
        <v>85</v>
      </c>
      <c r="D176" t="s">
        <v>85</v>
      </c>
      <c r="E176" t="s">
        <v>82</v>
      </c>
      <c r="F176" s="4">
        <f t="shared" si="57"/>
        <v>46181</v>
      </c>
      <c r="G176" t="s">
        <v>36</v>
      </c>
      <c r="H176" s="28">
        <v>6</v>
      </c>
      <c r="I176" s="138">
        <v>1</v>
      </c>
      <c r="J176" s="138">
        <v>0</v>
      </c>
      <c r="K176" s="2">
        <v>0</v>
      </c>
      <c r="L176" s="2">
        <v>0</v>
      </c>
      <c r="M176" s="2">
        <v>773.15</v>
      </c>
      <c r="N176" s="2">
        <v>203.94</v>
      </c>
      <c r="O176" s="2">
        <v>0</v>
      </c>
      <c r="P176" s="2">
        <v>0</v>
      </c>
      <c r="Q176" s="29">
        <v>0</v>
      </c>
      <c r="R176" s="30">
        <f t="shared" si="53"/>
        <v>1</v>
      </c>
      <c r="S176" s="30">
        <f t="shared" si="54"/>
        <v>203.94</v>
      </c>
      <c r="T176" t="s">
        <v>49</v>
      </c>
      <c r="U176" t="s">
        <v>49</v>
      </c>
      <c r="V176" t="s">
        <v>85</v>
      </c>
      <c r="W176" t="s">
        <v>85</v>
      </c>
      <c r="X176" t="s">
        <v>82</v>
      </c>
      <c r="Y176" s="4">
        <f t="shared" si="58"/>
        <v>45817</v>
      </c>
      <c r="Z176" t="s">
        <v>36</v>
      </c>
      <c r="AA176" s="28">
        <v>8</v>
      </c>
      <c r="AB176" s="138">
        <v>1</v>
      </c>
      <c r="AC176" s="138">
        <v>0</v>
      </c>
      <c r="AD176" s="2">
        <v>0</v>
      </c>
      <c r="AE176" s="2">
        <v>0</v>
      </c>
      <c r="AF176" s="2">
        <v>1521.5</v>
      </c>
      <c r="AG176" s="2">
        <v>98.93</v>
      </c>
      <c r="AH176" s="2">
        <v>0</v>
      </c>
      <c r="AI176" s="2">
        <v>0</v>
      </c>
      <c r="AJ176" s="29">
        <v>0</v>
      </c>
      <c r="AK176" s="30">
        <f t="shared" si="55"/>
        <v>1</v>
      </c>
      <c r="AL176" s="30">
        <f t="shared" si="56"/>
        <v>98.93</v>
      </c>
      <c r="AM176" s="2">
        <f t="shared" si="64"/>
        <v>-2</v>
      </c>
      <c r="AN176" s="2">
        <f t="shared" si="63"/>
        <v>0</v>
      </c>
      <c r="AO176" s="2">
        <f t="shared" si="63"/>
        <v>0</v>
      </c>
      <c r="AP176" s="2">
        <f t="shared" si="63"/>
        <v>0</v>
      </c>
      <c r="AQ176" s="2">
        <f t="shared" si="63"/>
        <v>0</v>
      </c>
      <c r="AR176" s="2">
        <f t="shared" si="63"/>
        <v>-748.35</v>
      </c>
      <c r="AS176" s="2">
        <f t="shared" si="63"/>
        <v>105.00999999999999</v>
      </c>
      <c r="AT176" s="2">
        <f t="shared" si="63"/>
        <v>0</v>
      </c>
      <c r="AU176" s="2">
        <f t="shared" si="63"/>
        <v>0</v>
      </c>
      <c r="AV176" s="29">
        <f t="shared" si="63"/>
        <v>0</v>
      </c>
      <c r="AW176" s="30">
        <f t="shared" si="63"/>
        <v>0</v>
      </c>
      <c r="AX176" s="31">
        <f t="shared" si="60"/>
        <v>105.00999999999999</v>
      </c>
      <c r="AY176" s="38">
        <f t="shared" si="62"/>
        <v>-0.25</v>
      </c>
      <c r="AZ176" s="38">
        <f t="shared" si="62"/>
        <v>0</v>
      </c>
      <c r="BA176" s="38" t="str">
        <f t="shared" si="62"/>
        <v/>
      </c>
      <c r="BB176" s="38" t="str">
        <f t="shared" si="62"/>
        <v/>
      </c>
      <c r="BC176" s="38" t="str">
        <f t="shared" si="62"/>
        <v/>
      </c>
      <c r="BD176" s="38">
        <f t="shared" si="62"/>
        <v>-0.49185014788038123</v>
      </c>
      <c r="BE176" s="38">
        <f t="shared" si="61"/>
        <v>1.061457596280198</v>
      </c>
      <c r="BF176" s="38" t="str">
        <f t="shared" si="61"/>
        <v/>
      </c>
      <c r="BG176" s="38" t="str">
        <f t="shared" si="61"/>
        <v/>
      </c>
      <c r="BH176" s="39" t="str">
        <f t="shared" si="48"/>
        <v/>
      </c>
      <c r="BI176" s="76">
        <f t="shared" si="48"/>
        <v>0</v>
      </c>
      <c r="BJ176" s="40">
        <f t="shared" si="48"/>
        <v>1.061457596280198</v>
      </c>
      <c r="BK176" s="119">
        <f t="shared" si="50"/>
        <v>128.85833333333332</v>
      </c>
      <c r="BL176" s="120">
        <f t="shared" si="50"/>
        <v>203.94</v>
      </c>
      <c r="BM176" s="120" t="str">
        <f t="shared" si="50"/>
        <v/>
      </c>
      <c r="BN176" s="120" t="str">
        <f t="shared" si="50"/>
        <v/>
      </c>
      <c r="BO176" s="121" t="str">
        <f t="shared" si="50"/>
        <v/>
      </c>
      <c r="BP176" s="119">
        <f t="shared" si="51"/>
        <v>190.1875</v>
      </c>
      <c r="BQ176" s="120">
        <f t="shared" si="51"/>
        <v>98.93</v>
      </c>
      <c r="BR176" s="120" t="str">
        <f t="shared" si="51"/>
        <v/>
      </c>
      <c r="BS176" s="120" t="str">
        <f t="shared" si="51"/>
        <v/>
      </c>
      <c r="BT176" s="121" t="str">
        <f t="shared" si="51"/>
        <v/>
      </c>
      <c r="BU176" s="119">
        <f t="shared" si="52"/>
        <v>-61.32916666666668</v>
      </c>
      <c r="BV176" s="120">
        <f t="shared" si="52"/>
        <v>105.00999999999999</v>
      </c>
      <c r="BW176" s="121" t="str">
        <f t="shared" si="52"/>
        <v/>
      </c>
      <c r="BX176" s="120" t="str">
        <f t="shared" si="52"/>
        <v/>
      </c>
      <c r="BY176" s="121" t="str">
        <f t="shared" si="52"/>
        <v/>
      </c>
    </row>
    <row r="177" spans="1:77" x14ac:dyDescent="0.2">
      <c r="A177" t="s">
        <v>46</v>
      </c>
      <c r="B177" t="s">
        <v>46</v>
      </c>
      <c r="C177" t="s">
        <v>85</v>
      </c>
      <c r="D177" t="s">
        <v>85</v>
      </c>
      <c r="E177" t="s">
        <v>82</v>
      </c>
      <c r="F177" s="4">
        <f t="shared" si="57"/>
        <v>46182</v>
      </c>
      <c r="G177" t="s">
        <v>37</v>
      </c>
      <c r="H177" s="28">
        <v>7</v>
      </c>
      <c r="I177" s="138">
        <v>0</v>
      </c>
      <c r="J177" s="138">
        <v>0</v>
      </c>
      <c r="K177" s="2">
        <v>0</v>
      </c>
      <c r="L177" s="2">
        <v>0</v>
      </c>
      <c r="M177" s="2">
        <v>3991.8900000000003</v>
      </c>
      <c r="N177" s="2">
        <v>0</v>
      </c>
      <c r="O177" s="2">
        <v>0</v>
      </c>
      <c r="P177" s="2">
        <v>0</v>
      </c>
      <c r="Q177" s="29">
        <v>0</v>
      </c>
      <c r="R177" s="30">
        <f t="shared" si="53"/>
        <v>0</v>
      </c>
      <c r="S177" s="30">
        <f t="shared" si="54"/>
        <v>0</v>
      </c>
      <c r="T177" t="s">
        <v>49</v>
      </c>
      <c r="U177" t="s">
        <v>49</v>
      </c>
      <c r="V177" t="s">
        <v>85</v>
      </c>
      <c r="W177" t="s">
        <v>85</v>
      </c>
      <c r="X177" t="s">
        <v>82</v>
      </c>
      <c r="Y177" s="4">
        <f t="shared" si="58"/>
        <v>45818</v>
      </c>
      <c r="Z177" t="s">
        <v>37</v>
      </c>
      <c r="AA177" s="28">
        <v>8</v>
      </c>
      <c r="AB177" s="138">
        <v>1</v>
      </c>
      <c r="AC177" s="138">
        <v>0</v>
      </c>
      <c r="AD177" s="2">
        <v>0</v>
      </c>
      <c r="AE177" s="2">
        <v>0</v>
      </c>
      <c r="AF177" s="2">
        <v>1101.98</v>
      </c>
      <c r="AG177" s="2">
        <v>798</v>
      </c>
      <c r="AH177" s="2">
        <v>0</v>
      </c>
      <c r="AI177" s="2">
        <v>0</v>
      </c>
      <c r="AJ177" s="29">
        <v>0</v>
      </c>
      <c r="AK177" s="30">
        <f t="shared" si="55"/>
        <v>1</v>
      </c>
      <c r="AL177" s="30">
        <f t="shared" si="56"/>
        <v>798</v>
      </c>
      <c r="AM177" s="2">
        <f t="shared" si="64"/>
        <v>-1</v>
      </c>
      <c r="AN177" s="2">
        <f t="shared" si="63"/>
        <v>-1</v>
      </c>
      <c r="AO177" s="2">
        <f t="shared" si="63"/>
        <v>0</v>
      </c>
      <c r="AP177" s="2">
        <f t="shared" si="63"/>
        <v>0</v>
      </c>
      <c r="AQ177" s="2">
        <f t="shared" si="63"/>
        <v>0</v>
      </c>
      <c r="AR177" s="2">
        <f t="shared" si="63"/>
        <v>2889.9100000000003</v>
      </c>
      <c r="AS177" s="2">
        <f t="shared" si="63"/>
        <v>-798</v>
      </c>
      <c r="AT177" s="2">
        <f t="shared" si="63"/>
        <v>0</v>
      </c>
      <c r="AU177" s="2">
        <f t="shared" si="63"/>
        <v>0</v>
      </c>
      <c r="AV177" s="29">
        <f t="shared" si="63"/>
        <v>0</v>
      </c>
      <c r="AW177" s="30">
        <f t="shared" si="63"/>
        <v>-1</v>
      </c>
      <c r="AX177" s="31">
        <f t="shared" si="60"/>
        <v>-798</v>
      </c>
      <c r="AY177" s="38">
        <f t="shared" si="62"/>
        <v>-0.125</v>
      </c>
      <c r="AZ177" s="38">
        <f t="shared" si="62"/>
        <v>-1</v>
      </c>
      <c r="BA177" s="38" t="str">
        <f t="shared" si="62"/>
        <v/>
      </c>
      <c r="BB177" s="38" t="str">
        <f t="shared" si="62"/>
        <v/>
      </c>
      <c r="BC177" s="38" t="str">
        <f t="shared" si="62"/>
        <v/>
      </c>
      <c r="BD177" s="38">
        <f t="shared" si="62"/>
        <v>2.6224704622588435</v>
      </c>
      <c r="BE177" s="38">
        <f t="shared" si="61"/>
        <v>-1</v>
      </c>
      <c r="BF177" s="38" t="str">
        <f t="shared" si="61"/>
        <v/>
      </c>
      <c r="BG177" s="38" t="str">
        <f t="shared" si="61"/>
        <v/>
      </c>
      <c r="BH177" s="39" t="str">
        <f t="shared" si="48"/>
        <v/>
      </c>
      <c r="BI177" s="76">
        <f t="shared" si="48"/>
        <v>-1</v>
      </c>
      <c r="BJ177" s="40">
        <f t="shared" si="48"/>
        <v>-1</v>
      </c>
      <c r="BK177" s="119">
        <f t="shared" si="50"/>
        <v>570.2700000000001</v>
      </c>
      <c r="BL177" s="120" t="str">
        <f t="shared" si="50"/>
        <v/>
      </c>
      <c r="BM177" s="120" t="str">
        <f t="shared" si="50"/>
        <v/>
      </c>
      <c r="BN177" s="120" t="str">
        <f t="shared" si="50"/>
        <v/>
      </c>
      <c r="BO177" s="121" t="str">
        <f t="shared" si="50"/>
        <v/>
      </c>
      <c r="BP177" s="119">
        <f t="shared" si="51"/>
        <v>137.7475</v>
      </c>
      <c r="BQ177" s="120">
        <f t="shared" si="51"/>
        <v>798</v>
      </c>
      <c r="BR177" s="120" t="str">
        <f t="shared" si="51"/>
        <v/>
      </c>
      <c r="BS177" s="120" t="str">
        <f t="shared" si="51"/>
        <v/>
      </c>
      <c r="BT177" s="121" t="str">
        <f t="shared" si="51"/>
        <v/>
      </c>
      <c r="BU177" s="119">
        <f t="shared" si="52"/>
        <v>432.52250000000009</v>
      </c>
      <c r="BV177" s="120" t="str">
        <f t="shared" si="52"/>
        <v/>
      </c>
      <c r="BW177" s="121" t="str">
        <f t="shared" si="52"/>
        <v/>
      </c>
      <c r="BX177" s="120" t="str">
        <f t="shared" si="52"/>
        <v/>
      </c>
      <c r="BY177" s="121" t="str">
        <f t="shared" si="52"/>
        <v/>
      </c>
    </row>
    <row r="178" spans="1:77" x14ac:dyDescent="0.2">
      <c r="A178" t="s">
        <v>46</v>
      </c>
      <c r="B178" t="s">
        <v>46</v>
      </c>
      <c r="C178" t="s">
        <v>85</v>
      </c>
      <c r="D178" t="s">
        <v>85</v>
      </c>
      <c r="E178" t="s">
        <v>82</v>
      </c>
      <c r="F178" s="4">
        <f t="shared" si="57"/>
        <v>46183</v>
      </c>
      <c r="G178" t="s">
        <v>38</v>
      </c>
      <c r="H178" s="28">
        <v>4</v>
      </c>
      <c r="I178" s="138">
        <v>0</v>
      </c>
      <c r="J178" s="138">
        <v>0</v>
      </c>
      <c r="K178" s="2">
        <v>0</v>
      </c>
      <c r="L178" s="2">
        <v>0</v>
      </c>
      <c r="M178" s="2">
        <v>493.97</v>
      </c>
      <c r="N178" s="2">
        <v>0</v>
      </c>
      <c r="O178" s="2">
        <v>0</v>
      </c>
      <c r="P178" s="2">
        <v>0</v>
      </c>
      <c r="Q178" s="29">
        <v>0</v>
      </c>
      <c r="R178" s="30">
        <f t="shared" si="53"/>
        <v>0</v>
      </c>
      <c r="S178" s="30">
        <f t="shared" si="54"/>
        <v>0</v>
      </c>
      <c r="T178" t="s">
        <v>49</v>
      </c>
      <c r="U178" t="s">
        <v>49</v>
      </c>
      <c r="V178" t="s">
        <v>85</v>
      </c>
      <c r="W178" t="s">
        <v>85</v>
      </c>
      <c r="X178" t="s">
        <v>82</v>
      </c>
      <c r="Y178" s="4">
        <f t="shared" si="58"/>
        <v>45819</v>
      </c>
      <c r="Z178" t="s">
        <v>38</v>
      </c>
      <c r="AA178" s="28">
        <v>8</v>
      </c>
      <c r="AB178" s="138">
        <v>0</v>
      </c>
      <c r="AC178" s="138">
        <v>0</v>
      </c>
      <c r="AD178" s="2">
        <v>0</v>
      </c>
      <c r="AE178" s="2">
        <v>0</v>
      </c>
      <c r="AF178" s="2">
        <v>816.39</v>
      </c>
      <c r="AG178" s="2">
        <v>0</v>
      </c>
      <c r="AH178" s="2">
        <v>0</v>
      </c>
      <c r="AI178" s="2">
        <v>0</v>
      </c>
      <c r="AJ178" s="29">
        <v>0</v>
      </c>
      <c r="AK178" s="30">
        <f t="shared" si="55"/>
        <v>0</v>
      </c>
      <c r="AL178" s="30">
        <f t="shared" si="56"/>
        <v>0</v>
      </c>
      <c r="AM178" s="2">
        <f t="shared" si="64"/>
        <v>-4</v>
      </c>
      <c r="AN178" s="2">
        <f t="shared" si="63"/>
        <v>0</v>
      </c>
      <c r="AO178" s="2">
        <f t="shared" si="63"/>
        <v>0</v>
      </c>
      <c r="AP178" s="2">
        <f t="shared" si="63"/>
        <v>0</v>
      </c>
      <c r="AQ178" s="2">
        <f t="shared" si="63"/>
        <v>0</v>
      </c>
      <c r="AR178" s="2">
        <f t="shared" si="63"/>
        <v>-322.41999999999996</v>
      </c>
      <c r="AS178" s="2">
        <f t="shared" si="63"/>
        <v>0</v>
      </c>
      <c r="AT178" s="2">
        <f t="shared" si="63"/>
        <v>0</v>
      </c>
      <c r="AU178" s="2">
        <f t="shared" si="63"/>
        <v>0</v>
      </c>
      <c r="AV178" s="29">
        <f t="shared" si="63"/>
        <v>0</v>
      </c>
      <c r="AW178" s="30">
        <f t="shared" si="63"/>
        <v>0</v>
      </c>
      <c r="AX178" s="31">
        <f t="shared" si="60"/>
        <v>0</v>
      </c>
      <c r="AY178" s="38">
        <f t="shared" si="62"/>
        <v>-0.5</v>
      </c>
      <c r="AZ178" s="38" t="str">
        <f t="shared" si="62"/>
        <v/>
      </c>
      <c r="BA178" s="38" t="str">
        <f t="shared" si="62"/>
        <v/>
      </c>
      <c r="BB178" s="38" t="str">
        <f t="shared" si="62"/>
        <v/>
      </c>
      <c r="BC178" s="38" t="str">
        <f t="shared" si="62"/>
        <v/>
      </c>
      <c r="BD178" s="38">
        <f t="shared" si="62"/>
        <v>-0.39493379389752442</v>
      </c>
      <c r="BE178" s="38" t="str">
        <f t="shared" si="61"/>
        <v/>
      </c>
      <c r="BF178" s="38" t="str">
        <f t="shared" si="61"/>
        <v/>
      </c>
      <c r="BG178" s="38" t="str">
        <f t="shared" si="61"/>
        <v/>
      </c>
      <c r="BH178" s="39" t="str">
        <f t="shared" si="48"/>
        <v/>
      </c>
      <c r="BI178" s="76" t="str">
        <f t="shared" si="48"/>
        <v/>
      </c>
      <c r="BJ178" s="40" t="str">
        <f t="shared" si="48"/>
        <v/>
      </c>
      <c r="BK178" s="119">
        <f t="shared" si="50"/>
        <v>123.49250000000001</v>
      </c>
      <c r="BL178" s="120" t="str">
        <f t="shared" si="50"/>
        <v/>
      </c>
      <c r="BM178" s="120" t="str">
        <f t="shared" si="50"/>
        <v/>
      </c>
      <c r="BN178" s="120" t="str">
        <f t="shared" si="50"/>
        <v/>
      </c>
      <c r="BO178" s="121" t="str">
        <f t="shared" si="50"/>
        <v/>
      </c>
      <c r="BP178" s="119">
        <f t="shared" si="51"/>
        <v>102.04875</v>
      </c>
      <c r="BQ178" s="120" t="str">
        <f t="shared" si="51"/>
        <v/>
      </c>
      <c r="BR178" s="120" t="str">
        <f t="shared" si="51"/>
        <v/>
      </c>
      <c r="BS178" s="120" t="str">
        <f t="shared" si="51"/>
        <v/>
      </c>
      <c r="BT178" s="121" t="str">
        <f t="shared" si="51"/>
        <v/>
      </c>
      <c r="BU178" s="119">
        <f t="shared" si="52"/>
        <v>21.443750000000009</v>
      </c>
      <c r="BV178" s="120" t="str">
        <f t="shared" si="52"/>
        <v/>
      </c>
      <c r="BW178" s="121" t="str">
        <f t="shared" si="52"/>
        <v/>
      </c>
      <c r="BX178" s="120" t="str">
        <f t="shared" si="52"/>
        <v/>
      </c>
      <c r="BY178" s="121" t="str">
        <f t="shared" si="52"/>
        <v/>
      </c>
    </row>
    <row r="179" spans="1:77" x14ac:dyDescent="0.2">
      <c r="A179" t="s">
        <v>46</v>
      </c>
      <c r="B179" t="s">
        <v>46</v>
      </c>
      <c r="C179" t="s">
        <v>85</v>
      </c>
      <c r="D179" t="s">
        <v>85</v>
      </c>
      <c r="E179" t="s">
        <v>82</v>
      </c>
      <c r="F179" s="4">
        <f t="shared" si="57"/>
        <v>46184</v>
      </c>
      <c r="G179" t="s">
        <v>39</v>
      </c>
      <c r="H179" s="28">
        <v>12</v>
      </c>
      <c r="I179" s="138">
        <v>2</v>
      </c>
      <c r="J179" s="138">
        <v>0</v>
      </c>
      <c r="K179" s="2">
        <v>0</v>
      </c>
      <c r="L179" s="2">
        <v>0</v>
      </c>
      <c r="M179" s="2">
        <v>1459.27</v>
      </c>
      <c r="N179" s="2">
        <v>661.4</v>
      </c>
      <c r="O179" s="2">
        <v>0</v>
      </c>
      <c r="P179" s="2">
        <v>0</v>
      </c>
      <c r="Q179" s="29">
        <v>0</v>
      </c>
      <c r="R179" s="30">
        <f t="shared" si="53"/>
        <v>2</v>
      </c>
      <c r="S179" s="30">
        <f t="shared" si="54"/>
        <v>661.4</v>
      </c>
      <c r="T179" t="s">
        <v>49</v>
      </c>
      <c r="U179" t="s">
        <v>49</v>
      </c>
      <c r="V179" t="s">
        <v>85</v>
      </c>
      <c r="W179" t="s">
        <v>85</v>
      </c>
      <c r="X179" t="s">
        <v>82</v>
      </c>
      <c r="Y179" s="4">
        <f t="shared" si="58"/>
        <v>45820</v>
      </c>
      <c r="Z179" t="s">
        <v>39</v>
      </c>
      <c r="AA179" s="28">
        <v>9</v>
      </c>
      <c r="AB179" s="138">
        <v>0</v>
      </c>
      <c r="AC179" s="138">
        <v>0</v>
      </c>
      <c r="AD179" s="2">
        <v>0</v>
      </c>
      <c r="AE179" s="2">
        <v>0</v>
      </c>
      <c r="AF179" s="2">
        <v>1408.41</v>
      </c>
      <c r="AG179" s="2">
        <v>0</v>
      </c>
      <c r="AH179" s="2">
        <v>0</v>
      </c>
      <c r="AI179" s="2">
        <v>0</v>
      </c>
      <c r="AJ179" s="29">
        <v>0</v>
      </c>
      <c r="AK179" s="30">
        <f t="shared" si="55"/>
        <v>0</v>
      </c>
      <c r="AL179" s="30">
        <f t="shared" si="56"/>
        <v>0</v>
      </c>
      <c r="AM179" s="2">
        <f t="shared" si="64"/>
        <v>3</v>
      </c>
      <c r="AN179" s="2">
        <f t="shared" si="63"/>
        <v>2</v>
      </c>
      <c r="AO179" s="2">
        <f t="shared" si="63"/>
        <v>0</v>
      </c>
      <c r="AP179" s="2">
        <f t="shared" si="63"/>
        <v>0</v>
      </c>
      <c r="AQ179" s="2">
        <f t="shared" si="63"/>
        <v>0</v>
      </c>
      <c r="AR179" s="2">
        <f t="shared" si="63"/>
        <v>50.8599999999999</v>
      </c>
      <c r="AS179" s="2">
        <f t="shared" si="63"/>
        <v>661.4</v>
      </c>
      <c r="AT179" s="2">
        <f t="shared" si="63"/>
        <v>0</v>
      </c>
      <c r="AU179" s="2">
        <f t="shared" si="63"/>
        <v>0</v>
      </c>
      <c r="AV179" s="29">
        <f t="shared" si="63"/>
        <v>0</v>
      </c>
      <c r="AW179" s="30">
        <f t="shared" si="63"/>
        <v>2</v>
      </c>
      <c r="AX179" s="31">
        <f t="shared" si="60"/>
        <v>661.4</v>
      </c>
      <c r="AY179" s="38">
        <f t="shared" si="62"/>
        <v>0.33333333333333331</v>
      </c>
      <c r="AZ179" s="38" t="str">
        <f t="shared" si="62"/>
        <v/>
      </c>
      <c r="BA179" s="38" t="str">
        <f t="shared" si="62"/>
        <v/>
      </c>
      <c r="BB179" s="38" t="str">
        <f t="shared" si="62"/>
        <v/>
      </c>
      <c r="BC179" s="38" t="str">
        <f t="shared" si="62"/>
        <v/>
      </c>
      <c r="BD179" s="38">
        <f t="shared" si="62"/>
        <v>3.6111643626500732E-2</v>
      </c>
      <c r="BE179" s="38" t="str">
        <f t="shared" si="61"/>
        <v/>
      </c>
      <c r="BF179" s="38" t="str">
        <f t="shared" si="61"/>
        <v/>
      </c>
      <c r="BG179" s="38" t="str">
        <f t="shared" si="61"/>
        <v/>
      </c>
      <c r="BH179" s="39" t="str">
        <f t="shared" si="61"/>
        <v/>
      </c>
      <c r="BI179" s="76" t="str">
        <f t="shared" si="61"/>
        <v/>
      </c>
      <c r="BJ179" s="40" t="str">
        <f t="shared" si="61"/>
        <v/>
      </c>
      <c r="BK179" s="119">
        <f t="shared" si="50"/>
        <v>121.60583333333334</v>
      </c>
      <c r="BL179" s="120">
        <f t="shared" si="50"/>
        <v>330.7</v>
      </c>
      <c r="BM179" s="120" t="str">
        <f t="shared" si="50"/>
        <v/>
      </c>
      <c r="BN179" s="120" t="str">
        <f t="shared" si="50"/>
        <v/>
      </c>
      <c r="BO179" s="121" t="str">
        <f t="shared" si="50"/>
        <v/>
      </c>
      <c r="BP179" s="119">
        <f t="shared" si="51"/>
        <v>156.49</v>
      </c>
      <c r="BQ179" s="120" t="str">
        <f t="shared" si="51"/>
        <v/>
      </c>
      <c r="BR179" s="120" t="str">
        <f t="shared" si="51"/>
        <v/>
      </c>
      <c r="BS179" s="120" t="str">
        <f t="shared" si="51"/>
        <v/>
      </c>
      <c r="BT179" s="121" t="str">
        <f t="shared" si="51"/>
        <v/>
      </c>
      <c r="BU179" s="119">
        <f t="shared" si="52"/>
        <v>-34.884166666666673</v>
      </c>
      <c r="BV179" s="120" t="str">
        <f t="shared" si="52"/>
        <v/>
      </c>
      <c r="BW179" s="121" t="str">
        <f t="shared" si="52"/>
        <v/>
      </c>
      <c r="BX179" s="120" t="str">
        <f t="shared" si="52"/>
        <v/>
      </c>
      <c r="BY179" s="121" t="str">
        <f t="shared" si="52"/>
        <v/>
      </c>
    </row>
    <row r="180" spans="1:77" x14ac:dyDescent="0.2">
      <c r="A180" t="s">
        <v>46</v>
      </c>
      <c r="B180" t="s">
        <v>46</v>
      </c>
      <c r="C180" t="s">
        <v>85</v>
      </c>
      <c r="D180" t="s">
        <v>85</v>
      </c>
      <c r="E180" t="s">
        <v>82</v>
      </c>
      <c r="F180" s="4">
        <f t="shared" si="57"/>
        <v>46185</v>
      </c>
      <c r="G180" t="s">
        <v>40</v>
      </c>
      <c r="H180" s="28">
        <v>7</v>
      </c>
      <c r="I180" s="138">
        <v>1</v>
      </c>
      <c r="J180" s="138">
        <v>0</v>
      </c>
      <c r="K180" s="2">
        <v>0</v>
      </c>
      <c r="L180" s="2">
        <v>0</v>
      </c>
      <c r="M180" s="2">
        <v>576.20000000000005</v>
      </c>
      <c r="N180" s="2">
        <v>103.93</v>
      </c>
      <c r="O180" s="2">
        <v>0</v>
      </c>
      <c r="P180" s="2">
        <v>0</v>
      </c>
      <c r="Q180" s="29">
        <v>0</v>
      </c>
      <c r="R180" s="30">
        <f t="shared" si="53"/>
        <v>1</v>
      </c>
      <c r="S180" s="30">
        <f t="shared" si="54"/>
        <v>103.93</v>
      </c>
      <c r="T180" t="s">
        <v>49</v>
      </c>
      <c r="U180" t="s">
        <v>49</v>
      </c>
      <c r="V180" t="s">
        <v>85</v>
      </c>
      <c r="W180" t="s">
        <v>85</v>
      </c>
      <c r="X180" t="s">
        <v>82</v>
      </c>
      <c r="Y180" s="4">
        <f t="shared" si="58"/>
        <v>45821</v>
      </c>
      <c r="Z180" t="s">
        <v>40</v>
      </c>
      <c r="AA180" s="28">
        <v>14</v>
      </c>
      <c r="AB180" s="138">
        <v>0</v>
      </c>
      <c r="AC180" s="138">
        <v>0</v>
      </c>
      <c r="AD180" s="2">
        <v>0</v>
      </c>
      <c r="AE180" s="2">
        <v>0</v>
      </c>
      <c r="AF180" s="2">
        <v>1495</v>
      </c>
      <c r="AG180" s="2">
        <v>0</v>
      </c>
      <c r="AH180" s="2">
        <v>0</v>
      </c>
      <c r="AI180" s="2">
        <v>0</v>
      </c>
      <c r="AJ180" s="29">
        <v>0</v>
      </c>
      <c r="AK180" s="30">
        <f t="shared" si="55"/>
        <v>0</v>
      </c>
      <c r="AL180" s="30">
        <f t="shared" si="56"/>
        <v>0</v>
      </c>
      <c r="AM180" s="2">
        <f t="shared" si="64"/>
        <v>-7</v>
      </c>
      <c r="AN180" s="2">
        <f t="shared" si="63"/>
        <v>1</v>
      </c>
      <c r="AO180" s="2">
        <f t="shared" si="63"/>
        <v>0</v>
      </c>
      <c r="AP180" s="2">
        <f t="shared" si="63"/>
        <v>0</v>
      </c>
      <c r="AQ180" s="2">
        <f t="shared" si="63"/>
        <v>0</v>
      </c>
      <c r="AR180" s="2">
        <f t="shared" si="63"/>
        <v>-918.8</v>
      </c>
      <c r="AS180" s="2">
        <f t="shared" si="63"/>
        <v>103.93</v>
      </c>
      <c r="AT180" s="2">
        <f t="shared" si="63"/>
        <v>0</v>
      </c>
      <c r="AU180" s="2">
        <f t="shared" si="63"/>
        <v>0</v>
      </c>
      <c r="AV180" s="29">
        <f t="shared" si="63"/>
        <v>0</v>
      </c>
      <c r="AW180" s="30">
        <f t="shared" si="63"/>
        <v>1</v>
      </c>
      <c r="AX180" s="31">
        <f t="shared" si="60"/>
        <v>103.93</v>
      </c>
      <c r="AY180" s="38">
        <f t="shared" si="62"/>
        <v>-0.5</v>
      </c>
      <c r="AZ180" s="38" t="str">
        <f t="shared" si="62"/>
        <v/>
      </c>
      <c r="BA180" s="38" t="str">
        <f t="shared" si="62"/>
        <v/>
      </c>
      <c r="BB180" s="38" t="str">
        <f t="shared" si="62"/>
        <v/>
      </c>
      <c r="BC180" s="38" t="str">
        <f t="shared" si="62"/>
        <v/>
      </c>
      <c r="BD180" s="38">
        <f t="shared" si="62"/>
        <v>-0.61458193979933107</v>
      </c>
      <c r="BE180" s="38" t="str">
        <f t="shared" si="61"/>
        <v/>
      </c>
      <c r="BF180" s="38" t="str">
        <f t="shared" si="61"/>
        <v/>
      </c>
      <c r="BG180" s="38" t="str">
        <f t="shared" si="61"/>
        <v/>
      </c>
      <c r="BH180" s="39" t="str">
        <f t="shared" si="61"/>
        <v/>
      </c>
      <c r="BI180" s="76" t="str">
        <f t="shared" si="61"/>
        <v/>
      </c>
      <c r="BJ180" s="40" t="str">
        <f t="shared" si="61"/>
        <v/>
      </c>
      <c r="BK180" s="119">
        <f t="shared" si="50"/>
        <v>82.314285714285717</v>
      </c>
      <c r="BL180" s="120">
        <f t="shared" si="50"/>
        <v>103.93</v>
      </c>
      <c r="BM180" s="120" t="str">
        <f t="shared" si="50"/>
        <v/>
      </c>
      <c r="BN180" s="120" t="str">
        <f t="shared" si="50"/>
        <v/>
      </c>
      <c r="BO180" s="121" t="str">
        <f t="shared" si="50"/>
        <v/>
      </c>
      <c r="BP180" s="119">
        <f t="shared" si="51"/>
        <v>106.78571428571429</v>
      </c>
      <c r="BQ180" s="120" t="str">
        <f t="shared" si="51"/>
        <v/>
      </c>
      <c r="BR180" s="120" t="str">
        <f t="shared" si="51"/>
        <v/>
      </c>
      <c r="BS180" s="120" t="str">
        <f t="shared" si="51"/>
        <v/>
      </c>
      <c r="BT180" s="121" t="str">
        <f t="shared" si="51"/>
        <v/>
      </c>
      <c r="BU180" s="119">
        <f t="shared" si="52"/>
        <v>-24.471428571428575</v>
      </c>
      <c r="BV180" s="120" t="str">
        <f t="shared" si="52"/>
        <v/>
      </c>
      <c r="BW180" s="121" t="str">
        <f t="shared" si="52"/>
        <v/>
      </c>
      <c r="BX180" s="120" t="str">
        <f t="shared" si="52"/>
        <v/>
      </c>
      <c r="BY180" s="121" t="str">
        <f t="shared" si="52"/>
        <v/>
      </c>
    </row>
    <row r="181" spans="1:77" ht="13.5" thickBot="1" x14ac:dyDescent="0.25">
      <c r="A181" t="s">
        <v>46</v>
      </c>
      <c r="B181" t="s">
        <v>46</v>
      </c>
      <c r="C181" t="s">
        <v>85</v>
      </c>
      <c r="D181" t="s">
        <v>85</v>
      </c>
      <c r="E181" t="s">
        <v>82</v>
      </c>
      <c r="F181" s="59">
        <f t="shared" si="57"/>
        <v>46186</v>
      </c>
      <c r="G181" s="42" t="s">
        <v>41</v>
      </c>
      <c r="H181" s="43">
        <v>3</v>
      </c>
      <c r="I181" s="44">
        <v>0</v>
      </c>
      <c r="J181" s="44">
        <v>0</v>
      </c>
      <c r="K181" s="44">
        <v>0</v>
      </c>
      <c r="L181" s="44">
        <v>0</v>
      </c>
      <c r="M181" s="44">
        <v>543.72</v>
      </c>
      <c r="N181" s="44">
        <v>0</v>
      </c>
      <c r="O181" s="44">
        <v>0</v>
      </c>
      <c r="P181" s="44">
        <v>0</v>
      </c>
      <c r="Q181" s="45">
        <v>0</v>
      </c>
      <c r="R181" s="46">
        <f t="shared" si="53"/>
        <v>0</v>
      </c>
      <c r="S181" s="46">
        <f t="shared" si="54"/>
        <v>0</v>
      </c>
      <c r="T181" t="s">
        <v>49</v>
      </c>
      <c r="U181" t="s">
        <v>49</v>
      </c>
      <c r="V181" t="s">
        <v>85</v>
      </c>
      <c r="W181" t="s">
        <v>85</v>
      </c>
      <c r="X181" t="s">
        <v>82</v>
      </c>
      <c r="Y181" s="59">
        <f t="shared" si="58"/>
        <v>45822</v>
      </c>
      <c r="Z181" s="42" t="s">
        <v>41</v>
      </c>
      <c r="AA181" s="43">
        <v>9</v>
      </c>
      <c r="AB181" s="44">
        <v>0</v>
      </c>
      <c r="AC181" s="44">
        <v>0</v>
      </c>
      <c r="AD181" s="44">
        <v>0</v>
      </c>
      <c r="AE181" s="44">
        <v>0</v>
      </c>
      <c r="AF181" s="44">
        <v>1379.28</v>
      </c>
      <c r="AG181" s="44">
        <v>0</v>
      </c>
      <c r="AH181" s="44">
        <v>0</v>
      </c>
      <c r="AI181" s="44">
        <v>0</v>
      </c>
      <c r="AJ181" s="45">
        <v>0</v>
      </c>
      <c r="AK181" s="46">
        <f t="shared" si="55"/>
        <v>0</v>
      </c>
      <c r="AL181" s="46">
        <f t="shared" si="56"/>
        <v>0</v>
      </c>
      <c r="AM181" s="44">
        <f t="shared" si="64"/>
        <v>-6</v>
      </c>
      <c r="AN181" s="44">
        <f t="shared" si="63"/>
        <v>0</v>
      </c>
      <c r="AO181" s="44">
        <f t="shared" si="63"/>
        <v>0</v>
      </c>
      <c r="AP181" s="44">
        <f t="shared" si="63"/>
        <v>0</v>
      </c>
      <c r="AQ181" s="44">
        <f t="shared" si="63"/>
        <v>0</v>
      </c>
      <c r="AR181" s="44">
        <f t="shared" si="63"/>
        <v>-835.56</v>
      </c>
      <c r="AS181" s="44">
        <f t="shared" si="63"/>
        <v>0</v>
      </c>
      <c r="AT181" s="44">
        <f t="shared" si="63"/>
        <v>0</v>
      </c>
      <c r="AU181" s="44">
        <f t="shared" si="63"/>
        <v>0</v>
      </c>
      <c r="AV181" s="45">
        <f t="shared" si="63"/>
        <v>0</v>
      </c>
      <c r="AW181" s="46">
        <f t="shared" si="63"/>
        <v>0</v>
      </c>
      <c r="AX181" s="47">
        <f t="shared" si="60"/>
        <v>0</v>
      </c>
      <c r="AY181" s="56">
        <f t="shared" si="62"/>
        <v>-0.66666666666666663</v>
      </c>
      <c r="AZ181" s="56" t="str">
        <f t="shared" si="62"/>
        <v/>
      </c>
      <c r="BA181" s="56" t="str">
        <f t="shared" si="62"/>
        <v/>
      </c>
      <c r="BB181" s="56" t="str">
        <f t="shared" si="62"/>
        <v/>
      </c>
      <c r="BC181" s="56" t="str">
        <f t="shared" si="62"/>
        <v/>
      </c>
      <c r="BD181" s="56">
        <f t="shared" si="62"/>
        <v>-0.60579432747520445</v>
      </c>
      <c r="BE181" s="56" t="str">
        <f t="shared" si="61"/>
        <v/>
      </c>
      <c r="BF181" s="56" t="str">
        <f t="shared" si="61"/>
        <v/>
      </c>
      <c r="BG181" s="56" t="str">
        <f t="shared" si="61"/>
        <v/>
      </c>
      <c r="BH181" s="57" t="str">
        <f t="shared" si="61"/>
        <v/>
      </c>
      <c r="BI181" s="81" t="str">
        <f t="shared" si="61"/>
        <v/>
      </c>
      <c r="BJ181" s="58" t="str">
        <f t="shared" si="61"/>
        <v/>
      </c>
      <c r="BK181" s="122">
        <f t="shared" si="50"/>
        <v>181.24</v>
      </c>
      <c r="BL181" s="123" t="str">
        <f t="shared" si="50"/>
        <v/>
      </c>
      <c r="BM181" s="123" t="str">
        <f t="shared" si="50"/>
        <v/>
      </c>
      <c r="BN181" s="123" t="str">
        <f t="shared" si="50"/>
        <v/>
      </c>
      <c r="BO181" s="124" t="str">
        <f t="shared" si="50"/>
        <v/>
      </c>
      <c r="BP181" s="122">
        <f t="shared" si="51"/>
        <v>153.25333333333333</v>
      </c>
      <c r="BQ181" s="123" t="str">
        <f t="shared" si="51"/>
        <v/>
      </c>
      <c r="BR181" s="123" t="str">
        <f t="shared" si="51"/>
        <v/>
      </c>
      <c r="BS181" s="123" t="str">
        <f t="shared" si="51"/>
        <v/>
      </c>
      <c r="BT181" s="124" t="str">
        <f t="shared" si="51"/>
        <v/>
      </c>
      <c r="BU181" s="122">
        <f t="shared" si="52"/>
        <v>27.986666666666679</v>
      </c>
      <c r="BV181" s="123" t="str">
        <f t="shared" si="52"/>
        <v/>
      </c>
      <c r="BW181" s="124" t="str">
        <f t="shared" si="52"/>
        <v/>
      </c>
      <c r="BX181" s="123" t="str">
        <f t="shared" si="52"/>
        <v/>
      </c>
      <c r="BY181" s="124" t="str">
        <f t="shared" si="52"/>
        <v/>
      </c>
    </row>
    <row r="182" spans="1:77" x14ac:dyDescent="0.2">
      <c r="A182" t="s">
        <v>46</v>
      </c>
      <c r="B182" t="s">
        <v>46</v>
      </c>
      <c r="C182" t="s">
        <v>85</v>
      </c>
      <c r="D182" t="s">
        <v>85</v>
      </c>
      <c r="E182" t="s">
        <v>83</v>
      </c>
      <c r="F182" s="4">
        <f t="shared" si="57"/>
        <v>46187</v>
      </c>
      <c r="G182" t="s">
        <v>35</v>
      </c>
      <c r="H182" s="28">
        <v>4</v>
      </c>
      <c r="I182" s="138">
        <v>0</v>
      </c>
      <c r="J182" s="138">
        <v>0</v>
      </c>
      <c r="K182" s="2">
        <v>0</v>
      </c>
      <c r="L182" s="2">
        <v>0</v>
      </c>
      <c r="M182" s="2">
        <v>421.19</v>
      </c>
      <c r="N182" s="2">
        <v>0</v>
      </c>
      <c r="O182" s="2">
        <v>0</v>
      </c>
      <c r="P182" s="2">
        <v>0</v>
      </c>
      <c r="Q182" s="29">
        <v>0</v>
      </c>
      <c r="R182" s="30">
        <f t="shared" si="53"/>
        <v>0</v>
      </c>
      <c r="S182" s="30">
        <f t="shared" si="54"/>
        <v>0</v>
      </c>
      <c r="T182" t="s">
        <v>49</v>
      </c>
      <c r="U182" t="s">
        <v>49</v>
      </c>
      <c r="V182" t="s">
        <v>85</v>
      </c>
      <c r="W182" t="s">
        <v>85</v>
      </c>
      <c r="X182" t="s">
        <v>83</v>
      </c>
      <c r="Y182" s="4">
        <f t="shared" si="58"/>
        <v>45823</v>
      </c>
      <c r="Z182" t="s">
        <v>35</v>
      </c>
      <c r="AA182" s="28">
        <v>2</v>
      </c>
      <c r="AB182" s="138">
        <v>0</v>
      </c>
      <c r="AC182" s="138">
        <v>0</v>
      </c>
      <c r="AD182" s="2">
        <v>0</v>
      </c>
      <c r="AE182" s="2">
        <v>0</v>
      </c>
      <c r="AF182" s="2">
        <v>253.87</v>
      </c>
      <c r="AG182" s="2">
        <v>0</v>
      </c>
      <c r="AH182" s="2">
        <v>0</v>
      </c>
      <c r="AI182" s="2">
        <v>0</v>
      </c>
      <c r="AJ182" s="29">
        <v>0</v>
      </c>
      <c r="AK182" s="30">
        <f t="shared" si="55"/>
        <v>0</v>
      </c>
      <c r="AL182" s="30">
        <f t="shared" si="56"/>
        <v>0</v>
      </c>
      <c r="AM182" s="2">
        <f t="shared" si="64"/>
        <v>2</v>
      </c>
      <c r="AN182" s="2">
        <f t="shared" si="63"/>
        <v>0</v>
      </c>
      <c r="AO182" s="2">
        <f t="shared" si="63"/>
        <v>0</v>
      </c>
      <c r="AP182" s="2">
        <f t="shared" si="63"/>
        <v>0</v>
      </c>
      <c r="AQ182" s="2">
        <f t="shared" si="63"/>
        <v>0</v>
      </c>
      <c r="AR182" s="2">
        <f t="shared" si="63"/>
        <v>167.32</v>
      </c>
      <c r="AS182" s="2">
        <f t="shared" si="63"/>
        <v>0</v>
      </c>
      <c r="AT182" s="2">
        <f t="shared" si="63"/>
        <v>0</v>
      </c>
      <c r="AU182" s="2">
        <f t="shared" si="63"/>
        <v>0</v>
      </c>
      <c r="AV182" s="29">
        <f t="shared" si="63"/>
        <v>0</v>
      </c>
      <c r="AW182" s="30">
        <f t="shared" si="63"/>
        <v>0</v>
      </c>
      <c r="AX182" s="31">
        <f t="shared" si="60"/>
        <v>0</v>
      </c>
      <c r="AY182" s="38">
        <f t="shared" si="62"/>
        <v>1</v>
      </c>
      <c r="AZ182" s="38" t="str">
        <f t="shared" si="62"/>
        <v/>
      </c>
      <c r="BA182" s="38" t="str">
        <f t="shared" si="62"/>
        <v/>
      </c>
      <c r="BB182" s="38" t="str">
        <f t="shared" si="62"/>
        <v/>
      </c>
      <c r="BC182" s="38" t="str">
        <f t="shared" si="62"/>
        <v/>
      </c>
      <c r="BD182" s="38">
        <f t="shared" si="62"/>
        <v>0.65907748060030724</v>
      </c>
      <c r="BE182" s="38" t="str">
        <f t="shared" si="61"/>
        <v/>
      </c>
      <c r="BF182" s="38" t="str">
        <f t="shared" si="61"/>
        <v/>
      </c>
      <c r="BG182" s="38" t="str">
        <f t="shared" si="61"/>
        <v/>
      </c>
      <c r="BH182" s="39" t="str">
        <f t="shared" si="61"/>
        <v/>
      </c>
      <c r="BI182" s="76" t="str">
        <f t="shared" si="61"/>
        <v/>
      </c>
      <c r="BJ182" s="40" t="str">
        <f t="shared" si="61"/>
        <v/>
      </c>
      <c r="BK182" s="116">
        <f t="shared" si="50"/>
        <v>105.2975</v>
      </c>
      <c r="BL182" s="117" t="str">
        <f t="shared" si="50"/>
        <v/>
      </c>
      <c r="BM182" s="117" t="str">
        <f t="shared" si="50"/>
        <v/>
      </c>
      <c r="BN182" s="117" t="str">
        <f t="shared" si="50"/>
        <v/>
      </c>
      <c r="BO182" s="118" t="str">
        <f t="shared" si="50"/>
        <v/>
      </c>
      <c r="BP182" s="116">
        <f t="shared" si="51"/>
        <v>126.935</v>
      </c>
      <c r="BQ182" s="117" t="str">
        <f t="shared" si="51"/>
        <v/>
      </c>
      <c r="BR182" s="117" t="str">
        <f t="shared" si="51"/>
        <v/>
      </c>
      <c r="BS182" s="117" t="str">
        <f t="shared" si="51"/>
        <v/>
      </c>
      <c r="BT182" s="118" t="str">
        <f t="shared" si="51"/>
        <v/>
      </c>
      <c r="BU182" s="116">
        <f t="shared" si="52"/>
        <v>-21.637500000000003</v>
      </c>
      <c r="BV182" s="117" t="str">
        <f t="shared" si="52"/>
        <v/>
      </c>
      <c r="BW182" s="118" t="str">
        <f t="shared" si="52"/>
        <v/>
      </c>
      <c r="BX182" s="117" t="str">
        <f t="shared" si="52"/>
        <v/>
      </c>
      <c r="BY182" s="118" t="str">
        <f t="shared" si="52"/>
        <v/>
      </c>
    </row>
    <row r="183" spans="1:77" x14ac:dyDescent="0.2">
      <c r="A183" t="s">
        <v>46</v>
      </c>
      <c r="B183" t="s">
        <v>46</v>
      </c>
      <c r="C183" t="s">
        <v>85</v>
      </c>
      <c r="D183" t="s">
        <v>85</v>
      </c>
      <c r="E183" t="s">
        <v>83</v>
      </c>
      <c r="F183" s="4">
        <f t="shared" si="57"/>
        <v>46188</v>
      </c>
      <c r="G183" t="s">
        <v>36</v>
      </c>
      <c r="H183" s="28">
        <v>8</v>
      </c>
      <c r="I183" s="138">
        <v>0</v>
      </c>
      <c r="J183" s="138">
        <v>0</v>
      </c>
      <c r="K183" s="2">
        <v>0</v>
      </c>
      <c r="L183" s="2">
        <v>0</v>
      </c>
      <c r="M183" s="2">
        <v>-28.399999999999977</v>
      </c>
      <c r="N183" s="2">
        <v>0</v>
      </c>
      <c r="O183" s="2">
        <v>0</v>
      </c>
      <c r="P183" s="2">
        <v>0</v>
      </c>
      <c r="Q183" s="29">
        <v>0</v>
      </c>
      <c r="R183" s="30">
        <f t="shared" si="53"/>
        <v>0</v>
      </c>
      <c r="S183" s="30">
        <f t="shared" si="54"/>
        <v>0</v>
      </c>
      <c r="T183" t="s">
        <v>49</v>
      </c>
      <c r="U183" t="s">
        <v>49</v>
      </c>
      <c r="V183" t="s">
        <v>85</v>
      </c>
      <c r="W183" t="s">
        <v>85</v>
      </c>
      <c r="X183" t="s">
        <v>83</v>
      </c>
      <c r="Y183" s="4">
        <f t="shared" si="58"/>
        <v>45824</v>
      </c>
      <c r="Z183" t="s">
        <v>36</v>
      </c>
      <c r="AA183" s="28">
        <v>5</v>
      </c>
      <c r="AB183" s="138">
        <v>2</v>
      </c>
      <c r="AC183" s="138">
        <v>0</v>
      </c>
      <c r="AD183" s="2">
        <v>0</v>
      </c>
      <c r="AE183" s="2">
        <v>0</v>
      </c>
      <c r="AF183" s="2">
        <v>356.21</v>
      </c>
      <c r="AG183" s="2">
        <v>-1814.92</v>
      </c>
      <c r="AH183" s="2">
        <v>0</v>
      </c>
      <c r="AI183" s="2">
        <v>0</v>
      </c>
      <c r="AJ183" s="29">
        <v>0</v>
      </c>
      <c r="AK183" s="30">
        <f t="shared" si="55"/>
        <v>2</v>
      </c>
      <c r="AL183" s="30">
        <f t="shared" si="56"/>
        <v>-1814.92</v>
      </c>
      <c r="AM183" s="2">
        <f t="shared" si="64"/>
        <v>3</v>
      </c>
      <c r="AN183" s="2">
        <f t="shared" si="63"/>
        <v>-2</v>
      </c>
      <c r="AO183" s="2">
        <f t="shared" si="63"/>
        <v>0</v>
      </c>
      <c r="AP183" s="2">
        <f t="shared" si="63"/>
        <v>0</v>
      </c>
      <c r="AQ183" s="2">
        <f t="shared" si="63"/>
        <v>0</v>
      </c>
      <c r="AR183" s="2">
        <f t="shared" si="63"/>
        <v>-384.60999999999996</v>
      </c>
      <c r="AS183" s="2">
        <f t="shared" si="63"/>
        <v>1814.92</v>
      </c>
      <c r="AT183" s="2">
        <f t="shared" si="63"/>
        <v>0</v>
      </c>
      <c r="AU183" s="2">
        <f t="shared" si="63"/>
        <v>0</v>
      </c>
      <c r="AV183" s="29">
        <f t="shared" si="63"/>
        <v>0</v>
      </c>
      <c r="AW183" s="30">
        <f t="shared" si="63"/>
        <v>-2</v>
      </c>
      <c r="AX183" s="31">
        <f t="shared" si="60"/>
        <v>1814.92</v>
      </c>
      <c r="AY183" s="38">
        <f t="shared" si="62"/>
        <v>0.6</v>
      </c>
      <c r="AZ183" s="38">
        <f t="shared" si="62"/>
        <v>-1</v>
      </c>
      <c r="BA183" s="38" t="str">
        <f t="shared" si="62"/>
        <v/>
      </c>
      <c r="BB183" s="38" t="str">
        <f t="shared" si="62"/>
        <v/>
      </c>
      <c r="BC183" s="38" t="str">
        <f t="shared" si="62"/>
        <v/>
      </c>
      <c r="BD183" s="38">
        <f t="shared" si="62"/>
        <v>-1.0797282501894949</v>
      </c>
      <c r="BE183" s="38">
        <f t="shared" si="61"/>
        <v>-1</v>
      </c>
      <c r="BF183" s="38" t="str">
        <f t="shared" si="61"/>
        <v/>
      </c>
      <c r="BG183" s="38" t="str">
        <f t="shared" si="61"/>
        <v/>
      </c>
      <c r="BH183" s="39" t="str">
        <f t="shared" si="61"/>
        <v/>
      </c>
      <c r="BI183" s="76">
        <f t="shared" si="61"/>
        <v>-1</v>
      </c>
      <c r="BJ183" s="40">
        <f t="shared" si="61"/>
        <v>-1</v>
      </c>
      <c r="BK183" s="119">
        <f t="shared" si="50"/>
        <v>-3.5499999999999972</v>
      </c>
      <c r="BL183" s="120" t="str">
        <f t="shared" si="50"/>
        <v/>
      </c>
      <c r="BM183" s="120" t="str">
        <f t="shared" si="50"/>
        <v/>
      </c>
      <c r="BN183" s="120" t="str">
        <f t="shared" si="50"/>
        <v/>
      </c>
      <c r="BO183" s="121" t="str">
        <f t="shared" si="50"/>
        <v/>
      </c>
      <c r="BP183" s="119">
        <f t="shared" si="51"/>
        <v>71.24199999999999</v>
      </c>
      <c r="BQ183" s="120">
        <f t="shared" si="51"/>
        <v>-907.46</v>
      </c>
      <c r="BR183" s="120" t="str">
        <f t="shared" si="51"/>
        <v/>
      </c>
      <c r="BS183" s="120" t="str">
        <f t="shared" si="51"/>
        <v/>
      </c>
      <c r="BT183" s="121" t="str">
        <f t="shared" si="51"/>
        <v/>
      </c>
      <c r="BU183" s="119">
        <f t="shared" si="52"/>
        <v>-74.791999999999987</v>
      </c>
      <c r="BV183" s="120" t="str">
        <f t="shared" si="52"/>
        <v/>
      </c>
      <c r="BW183" s="121" t="str">
        <f t="shared" si="52"/>
        <v/>
      </c>
      <c r="BX183" s="120" t="str">
        <f t="shared" si="52"/>
        <v/>
      </c>
      <c r="BY183" s="121" t="str">
        <f t="shared" si="52"/>
        <v/>
      </c>
    </row>
    <row r="184" spans="1:77" x14ac:dyDescent="0.2">
      <c r="A184" t="s">
        <v>46</v>
      </c>
      <c r="B184" t="s">
        <v>46</v>
      </c>
      <c r="C184" t="s">
        <v>85</v>
      </c>
      <c r="D184" t="s">
        <v>85</v>
      </c>
      <c r="E184" t="s">
        <v>83</v>
      </c>
      <c r="F184" s="4">
        <f t="shared" si="57"/>
        <v>46189</v>
      </c>
      <c r="G184" t="s">
        <v>37</v>
      </c>
      <c r="H184" s="28">
        <v>11</v>
      </c>
      <c r="I184" s="138">
        <v>1</v>
      </c>
      <c r="J184" s="138">
        <v>0</v>
      </c>
      <c r="K184" s="2">
        <v>0</v>
      </c>
      <c r="L184" s="2">
        <v>0</v>
      </c>
      <c r="M184" s="2">
        <v>2698.32</v>
      </c>
      <c r="N184" s="2">
        <v>171.91</v>
      </c>
      <c r="O184" s="2">
        <v>0</v>
      </c>
      <c r="P184" s="2">
        <v>0</v>
      </c>
      <c r="Q184" s="29">
        <v>0</v>
      </c>
      <c r="R184" s="30">
        <f t="shared" si="53"/>
        <v>1</v>
      </c>
      <c r="S184" s="30">
        <f t="shared" si="54"/>
        <v>171.91</v>
      </c>
      <c r="T184" t="s">
        <v>49</v>
      </c>
      <c r="U184" t="s">
        <v>49</v>
      </c>
      <c r="V184" t="s">
        <v>85</v>
      </c>
      <c r="W184" t="s">
        <v>85</v>
      </c>
      <c r="X184" t="s">
        <v>83</v>
      </c>
      <c r="Y184" s="4">
        <f t="shared" si="58"/>
        <v>45825</v>
      </c>
      <c r="Z184" t="s">
        <v>37</v>
      </c>
      <c r="AA184" s="28">
        <v>7</v>
      </c>
      <c r="AB184" s="138">
        <v>1</v>
      </c>
      <c r="AC184" s="138">
        <v>0</v>
      </c>
      <c r="AD184" s="2">
        <v>0</v>
      </c>
      <c r="AE184" s="2">
        <v>0</v>
      </c>
      <c r="AF184" s="2">
        <v>812.09</v>
      </c>
      <c r="AG184" s="2">
        <v>-230.79</v>
      </c>
      <c r="AH184" s="2">
        <v>0</v>
      </c>
      <c r="AI184" s="2">
        <v>0</v>
      </c>
      <c r="AJ184" s="29">
        <v>0</v>
      </c>
      <c r="AK184" s="30">
        <f t="shared" si="55"/>
        <v>1</v>
      </c>
      <c r="AL184" s="30">
        <f t="shared" si="56"/>
        <v>-230.79</v>
      </c>
      <c r="AM184" s="2">
        <f t="shared" si="64"/>
        <v>4</v>
      </c>
      <c r="AN184" s="2">
        <f t="shared" si="63"/>
        <v>0</v>
      </c>
      <c r="AO184" s="2">
        <f t="shared" si="63"/>
        <v>0</v>
      </c>
      <c r="AP184" s="2">
        <f t="shared" si="63"/>
        <v>0</v>
      </c>
      <c r="AQ184" s="2">
        <f t="shared" si="63"/>
        <v>0</v>
      </c>
      <c r="AR184" s="2">
        <f t="shared" si="63"/>
        <v>1886.23</v>
      </c>
      <c r="AS184" s="2">
        <f t="shared" si="63"/>
        <v>402.7</v>
      </c>
      <c r="AT184" s="2">
        <f t="shared" si="63"/>
        <v>0</v>
      </c>
      <c r="AU184" s="2">
        <f t="shared" si="63"/>
        <v>0</v>
      </c>
      <c r="AV184" s="29">
        <f t="shared" si="63"/>
        <v>0</v>
      </c>
      <c r="AW184" s="30">
        <f t="shared" si="63"/>
        <v>0</v>
      </c>
      <c r="AX184" s="31">
        <f t="shared" si="60"/>
        <v>402.7</v>
      </c>
      <c r="AY184" s="38">
        <f t="shared" si="62"/>
        <v>0.5714285714285714</v>
      </c>
      <c r="AZ184" s="38">
        <f t="shared" si="62"/>
        <v>0</v>
      </c>
      <c r="BA184" s="38" t="str">
        <f t="shared" si="62"/>
        <v/>
      </c>
      <c r="BB184" s="38" t="str">
        <f t="shared" si="62"/>
        <v/>
      </c>
      <c r="BC184" s="38" t="str">
        <f t="shared" si="62"/>
        <v/>
      </c>
      <c r="BD184" s="38">
        <f t="shared" si="62"/>
        <v>2.3226859091972565</v>
      </c>
      <c r="BE184" s="38">
        <f t="shared" si="61"/>
        <v>-1.7448762944668312</v>
      </c>
      <c r="BF184" s="38" t="str">
        <f t="shared" si="61"/>
        <v/>
      </c>
      <c r="BG184" s="38" t="str">
        <f t="shared" si="61"/>
        <v/>
      </c>
      <c r="BH184" s="39" t="str">
        <f t="shared" si="61"/>
        <v/>
      </c>
      <c r="BI184" s="76">
        <f t="shared" si="61"/>
        <v>0</v>
      </c>
      <c r="BJ184" s="40">
        <f t="shared" si="61"/>
        <v>-1.7448762944668312</v>
      </c>
      <c r="BK184" s="119">
        <f t="shared" ref="BK184:BO234" si="65">IFERROR(M184/H184,"")</f>
        <v>245.30181818181819</v>
      </c>
      <c r="BL184" s="120">
        <f t="shared" si="65"/>
        <v>171.91</v>
      </c>
      <c r="BM184" s="120" t="str">
        <f t="shared" si="65"/>
        <v/>
      </c>
      <c r="BN184" s="120" t="str">
        <f t="shared" si="65"/>
        <v/>
      </c>
      <c r="BO184" s="121" t="str">
        <f t="shared" si="65"/>
        <v/>
      </c>
      <c r="BP184" s="119">
        <f t="shared" ref="BP184:BT234" si="66">IFERROR(AF184/AA184,"")</f>
        <v>116.01285714285714</v>
      </c>
      <c r="BQ184" s="120">
        <f t="shared" si="66"/>
        <v>-230.79</v>
      </c>
      <c r="BR184" s="120" t="str">
        <f t="shared" si="66"/>
        <v/>
      </c>
      <c r="BS184" s="120" t="str">
        <f t="shared" si="66"/>
        <v/>
      </c>
      <c r="BT184" s="121" t="str">
        <f t="shared" si="66"/>
        <v/>
      </c>
      <c r="BU184" s="119">
        <f t="shared" ref="BU184:BY234" si="67">IFERROR(BK184-BP184,"")</f>
        <v>129.28896103896105</v>
      </c>
      <c r="BV184" s="120">
        <f t="shared" si="67"/>
        <v>402.7</v>
      </c>
      <c r="BW184" s="121" t="str">
        <f t="shared" si="67"/>
        <v/>
      </c>
      <c r="BX184" s="120" t="str">
        <f t="shared" si="67"/>
        <v/>
      </c>
      <c r="BY184" s="121" t="str">
        <f t="shared" si="67"/>
        <v/>
      </c>
    </row>
    <row r="185" spans="1:77" x14ac:dyDescent="0.2">
      <c r="A185" t="s">
        <v>46</v>
      </c>
      <c r="B185" t="s">
        <v>46</v>
      </c>
      <c r="C185" t="s">
        <v>85</v>
      </c>
      <c r="D185" t="s">
        <v>85</v>
      </c>
      <c r="E185" t="s">
        <v>83</v>
      </c>
      <c r="F185" s="4">
        <f t="shared" si="57"/>
        <v>46190</v>
      </c>
      <c r="G185" t="s">
        <v>38</v>
      </c>
      <c r="H185" s="28">
        <v>6</v>
      </c>
      <c r="I185" s="138">
        <v>0</v>
      </c>
      <c r="J185" s="138">
        <v>0</v>
      </c>
      <c r="K185" s="2">
        <v>0</v>
      </c>
      <c r="L185" s="2">
        <v>0</v>
      </c>
      <c r="M185" s="2">
        <v>1471.21</v>
      </c>
      <c r="N185" s="2">
        <v>0</v>
      </c>
      <c r="O185" s="2">
        <v>0</v>
      </c>
      <c r="P185" s="2">
        <v>0</v>
      </c>
      <c r="Q185" s="29">
        <v>0</v>
      </c>
      <c r="R185" s="30">
        <f t="shared" si="53"/>
        <v>0</v>
      </c>
      <c r="S185" s="30">
        <f t="shared" si="54"/>
        <v>0</v>
      </c>
      <c r="T185" t="s">
        <v>49</v>
      </c>
      <c r="U185" t="s">
        <v>49</v>
      </c>
      <c r="V185" t="s">
        <v>85</v>
      </c>
      <c r="W185" t="s">
        <v>85</v>
      </c>
      <c r="X185" t="s">
        <v>83</v>
      </c>
      <c r="Y185" s="4">
        <f t="shared" si="58"/>
        <v>45826</v>
      </c>
      <c r="Z185" t="s">
        <v>38</v>
      </c>
      <c r="AA185" s="28">
        <v>8</v>
      </c>
      <c r="AB185" s="138">
        <v>0</v>
      </c>
      <c r="AC185" s="138">
        <v>0</v>
      </c>
      <c r="AD185" s="2">
        <v>0</v>
      </c>
      <c r="AE185" s="2">
        <v>0</v>
      </c>
      <c r="AF185" s="2">
        <v>987.86999999999989</v>
      </c>
      <c r="AG185" s="2">
        <v>0</v>
      </c>
      <c r="AH185" s="2">
        <v>0</v>
      </c>
      <c r="AI185" s="2">
        <v>0</v>
      </c>
      <c r="AJ185" s="29">
        <v>0</v>
      </c>
      <c r="AK185" s="30">
        <f t="shared" si="55"/>
        <v>0</v>
      </c>
      <c r="AL185" s="30">
        <f t="shared" si="56"/>
        <v>0</v>
      </c>
      <c r="AM185" s="2">
        <f t="shared" si="64"/>
        <v>-2</v>
      </c>
      <c r="AN185" s="2">
        <f t="shared" si="63"/>
        <v>0</v>
      </c>
      <c r="AO185" s="2">
        <f t="shared" si="63"/>
        <v>0</v>
      </c>
      <c r="AP185" s="2">
        <f t="shared" si="63"/>
        <v>0</v>
      </c>
      <c r="AQ185" s="2">
        <f t="shared" si="63"/>
        <v>0</v>
      </c>
      <c r="AR185" s="2">
        <f t="shared" si="63"/>
        <v>483.34000000000015</v>
      </c>
      <c r="AS185" s="2">
        <f t="shared" si="63"/>
        <v>0</v>
      </c>
      <c r="AT185" s="2">
        <f t="shared" si="63"/>
        <v>0</v>
      </c>
      <c r="AU185" s="2">
        <f t="shared" si="63"/>
        <v>0</v>
      </c>
      <c r="AV185" s="29">
        <f t="shared" si="63"/>
        <v>0</v>
      </c>
      <c r="AW185" s="30">
        <f t="shared" si="63"/>
        <v>0</v>
      </c>
      <c r="AX185" s="31">
        <f t="shared" si="60"/>
        <v>0</v>
      </c>
      <c r="AY185" s="38">
        <f t="shared" si="62"/>
        <v>-0.25</v>
      </c>
      <c r="AZ185" s="38" t="str">
        <f t="shared" si="62"/>
        <v/>
      </c>
      <c r="BA185" s="38" t="str">
        <f t="shared" si="62"/>
        <v/>
      </c>
      <c r="BB185" s="38" t="str">
        <f t="shared" si="62"/>
        <v/>
      </c>
      <c r="BC185" s="38" t="str">
        <f t="shared" si="62"/>
        <v/>
      </c>
      <c r="BD185" s="38">
        <f t="shared" si="62"/>
        <v>0.48927490459270978</v>
      </c>
      <c r="BE185" s="38" t="str">
        <f t="shared" si="61"/>
        <v/>
      </c>
      <c r="BF185" s="38" t="str">
        <f t="shared" si="61"/>
        <v/>
      </c>
      <c r="BG185" s="38" t="str">
        <f t="shared" si="61"/>
        <v/>
      </c>
      <c r="BH185" s="39" t="str">
        <f t="shared" si="61"/>
        <v/>
      </c>
      <c r="BI185" s="76" t="str">
        <f t="shared" si="61"/>
        <v/>
      </c>
      <c r="BJ185" s="40" t="str">
        <f t="shared" si="61"/>
        <v/>
      </c>
      <c r="BK185" s="119">
        <f t="shared" si="65"/>
        <v>245.20166666666668</v>
      </c>
      <c r="BL185" s="120" t="str">
        <f t="shared" si="65"/>
        <v/>
      </c>
      <c r="BM185" s="120" t="str">
        <f t="shared" si="65"/>
        <v/>
      </c>
      <c r="BN185" s="120" t="str">
        <f t="shared" si="65"/>
        <v/>
      </c>
      <c r="BO185" s="121" t="str">
        <f t="shared" si="65"/>
        <v/>
      </c>
      <c r="BP185" s="119">
        <f t="shared" si="66"/>
        <v>123.48374999999999</v>
      </c>
      <c r="BQ185" s="120" t="str">
        <f t="shared" si="66"/>
        <v/>
      </c>
      <c r="BR185" s="120" t="str">
        <f t="shared" si="66"/>
        <v/>
      </c>
      <c r="BS185" s="120" t="str">
        <f t="shared" si="66"/>
        <v/>
      </c>
      <c r="BT185" s="121" t="str">
        <f t="shared" si="66"/>
        <v/>
      </c>
      <c r="BU185" s="119">
        <f t="shared" si="67"/>
        <v>121.7179166666667</v>
      </c>
      <c r="BV185" s="120" t="str">
        <f t="shared" si="67"/>
        <v/>
      </c>
      <c r="BW185" s="121" t="str">
        <f t="shared" si="67"/>
        <v/>
      </c>
      <c r="BX185" s="120" t="str">
        <f t="shared" si="67"/>
        <v/>
      </c>
      <c r="BY185" s="121" t="str">
        <f t="shared" si="67"/>
        <v/>
      </c>
    </row>
    <row r="186" spans="1:77" x14ac:dyDescent="0.2">
      <c r="A186" t="s">
        <v>46</v>
      </c>
      <c r="B186" t="s">
        <v>46</v>
      </c>
      <c r="C186" t="s">
        <v>85</v>
      </c>
      <c r="D186" t="s">
        <v>85</v>
      </c>
      <c r="E186" t="s">
        <v>83</v>
      </c>
      <c r="F186" s="4">
        <f t="shared" si="57"/>
        <v>46191</v>
      </c>
      <c r="G186" t="s">
        <v>39</v>
      </c>
      <c r="H186" s="28">
        <v>11</v>
      </c>
      <c r="I186" s="138">
        <v>0</v>
      </c>
      <c r="J186" s="138">
        <v>0</v>
      </c>
      <c r="K186" s="2">
        <v>0</v>
      </c>
      <c r="L186" s="2">
        <v>0</v>
      </c>
      <c r="M186" s="2">
        <v>3383.7</v>
      </c>
      <c r="N186" s="2">
        <v>0</v>
      </c>
      <c r="O186" s="2">
        <v>0</v>
      </c>
      <c r="P186" s="2">
        <v>0</v>
      </c>
      <c r="Q186" s="29">
        <v>0</v>
      </c>
      <c r="R186" s="30">
        <f t="shared" si="53"/>
        <v>0</v>
      </c>
      <c r="S186" s="30">
        <f t="shared" si="54"/>
        <v>0</v>
      </c>
      <c r="T186" t="s">
        <v>49</v>
      </c>
      <c r="U186" t="s">
        <v>49</v>
      </c>
      <c r="V186" t="s">
        <v>85</v>
      </c>
      <c r="W186" t="s">
        <v>85</v>
      </c>
      <c r="X186" t="s">
        <v>83</v>
      </c>
      <c r="Y186" s="4">
        <f t="shared" si="58"/>
        <v>45827</v>
      </c>
      <c r="Z186" t="s">
        <v>39</v>
      </c>
      <c r="AA186" s="28">
        <v>11</v>
      </c>
      <c r="AB186" s="138">
        <v>0</v>
      </c>
      <c r="AC186" s="138">
        <v>0</v>
      </c>
      <c r="AD186" s="2">
        <v>0</v>
      </c>
      <c r="AE186" s="2">
        <v>0</v>
      </c>
      <c r="AF186" s="2">
        <v>1754.75</v>
      </c>
      <c r="AG186" s="2">
        <v>0</v>
      </c>
      <c r="AH186" s="2">
        <v>0</v>
      </c>
      <c r="AI186" s="2">
        <v>0</v>
      </c>
      <c r="AJ186" s="29">
        <v>0</v>
      </c>
      <c r="AK186" s="30">
        <f t="shared" si="55"/>
        <v>0</v>
      </c>
      <c r="AL186" s="30">
        <f t="shared" si="56"/>
        <v>0</v>
      </c>
      <c r="AM186" s="2">
        <f t="shared" si="64"/>
        <v>0</v>
      </c>
      <c r="AN186" s="2">
        <f t="shared" si="63"/>
        <v>0</v>
      </c>
      <c r="AO186" s="2">
        <f t="shared" si="63"/>
        <v>0</v>
      </c>
      <c r="AP186" s="2">
        <f t="shared" si="63"/>
        <v>0</v>
      </c>
      <c r="AQ186" s="2">
        <f t="shared" si="63"/>
        <v>0</v>
      </c>
      <c r="AR186" s="2">
        <f t="shared" si="63"/>
        <v>1628.9499999999998</v>
      </c>
      <c r="AS186" s="2">
        <f t="shared" si="63"/>
        <v>0</v>
      </c>
      <c r="AT186" s="2">
        <f t="shared" si="63"/>
        <v>0</v>
      </c>
      <c r="AU186" s="2">
        <f t="shared" si="63"/>
        <v>0</v>
      </c>
      <c r="AV186" s="29">
        <f t="shared" si="63"/>
        <v>0</v>
      </c>
      <c r="AW186" s="30">
        <f t="shared" si="63"/>
        <v>0</v>
      </c>
      <c r="AX186" s="31">
        <f t="shared" si="60"/>
        <v>0</v>
      </c>
      <c r="AY186" s="38">
        <f t="shared" si="62"/>
        <v>0</v>
      </c>
      <c r="AZ186" s="38" t="str">
        <f t="shared" si="62"/>
        <v/>
      </c>
      <c r="BA186" s="38" t="str">
        <f t="shared" si="62"/>
        <v/>
      </c>
      <c r="BB186" s="38" t="str">
        <f t="shared" si="62"/>
        <v/>
      </c>
      <c r="BC186" s="38" t="str">
        <f t="shared" si="62"/>
        <v/>
      </c>
      <c r="BD186" s="38">
        <f t="shared" si="62"/>
        <v>0.92830887590824895</v>
      </c>
      <c r="BE186" s="38" t="str">
        <f t="shared" si="61"/>
        <v/>
      </c>
      <c r="BF186" s="38" t="str">
        <f t="shared" si="61"/>
        <v/>
      </c>
      <c r="BG186" s="38" t="str">
        <f t="shared" si="61"/>
        <v/>
      </c>
      <c r="BH186" s="39" t="str">
        <f t="shared" si="61"/>
        <v/>
      </c>
      <c r="BI186" s="76" t="str">
        <f t="shared" si="61"/>
        <v/>
      </c>
      <c r="BJ186" s="40" t="str">
        <f t="shared" si="61"/>
        <v/>
      </c>
      <c r="BK186" s="119">
        <f t="shared" si="65"/>
        <v>307.60909090909087</v>
      </c>
      <c r="BL186" s="120" t="str">
        <f t="shared" si="65"/>
        <v/>
      </c>
      <c r="BM186" s="120" t="str">
        <f t="shared" si="65"/>
        <v/>
      </c>
      <c r="BN186" s="120" t="str">
        <f t="shared" si="65"/>
        <v/>
      </c>
      <c r="BO186" s="121" t="str">
        <f t="shared" si="65"/>
        <v/>
      </c>
      <c r="BP186" s="119">
        <f t="shared" si="66"/>
        <v>159.52272727272728</v>
      </c>
      <c r="BQ186" s="120" t="str">
        <f t="shared" si="66"/>
        <v/>
      </c>
      <c r="BR186" s="120" t="str">
        <f t="shared" si="66"/>
        <v/>
      </c>
      <c r="BS186" s="120" t="str">
        <f t="shared" si="66"/>
        <v/>
      </c>
      <c r="BT186" s="121" t="str">
        <f t="shared" si="66"/>
        <v/>
      </c>
      <c r="BU186" s="119">
        <f t="shared" si="67"/>
        <v>148.08636363636359</v>
      </c>
      <c r="BV186" s="120" t="str">
        <f t="shared" si="67"/>
        <v/>
      </c>
      <c r="BW186" s="121" t="str">
        <f t="shared" si="67"/>
        <v/>
      </c>
      <c r="BX186" s="120" t="str">
        <f t="shared" si="67"/>
        <v/>
      </c>
      <c r="BY186" s="121" t="str">
        <f t="shared" si="67"/>
        <v/>
      </c>
    </row>
    <row r="187" spans="1:77" x14ac:dyDescent="0.2">
      <c r="A187" t="s">
        <v>46</v>
      </c>
      <c r="B187" t="s">
        <v>46</v>
      </c>
      <c r="C187" t="s">
        <v>85</v>
      </c>
      <c r="D187" t="s">
        <v>85</v>
      </c>
      <c r="E187" t="s">
        <v>83</v>
      </c>
      <c r="F187" s="4">
        <f t="shared" si="57"/>
        <v>46192</v>
      </c>
      <c r="G187" t="s">
        <v>40</v>
      </c>
      <c r="H187" s="28">
        <v>10</v>
      </c>
      <c r="I187" s="138">
        <v>3</v>
      </c>
      <c r="J187" s="138">
        <v>0</v>
      </c>
      <c r="K187" s="2">
        <v>0</v>
      </c>
      <c r="L187" s="2">
        <v>0</v>
      </c>
      <c r="M187" s="2">
        <v>1844.89</v>
      </c>
      <c r="N187" s="2">
        <v>463.18</v>
      </c>
      <c r="O187" s="2">
        <v>0</v>
      </c>
      <c r="P187" s="2">
        <v>0</v>
      </c>
      <c r="Q187" s="29">
        <v>0</v>
      </c>
      <c r="R187" s="30">
        <f t="shared" si="53"/>
        <v>3</v>
      </c>
      <c r="S187" s="30">
        <f t="shared" si="54"/>
        <v>463.18</v>
      </c>
      <c r="T187" t="s">
        <v>49</v>
      </c>
      <c r="U187" t="s">
        <v>49</v>
      </c>
      <c r="V187" t="s">
        <v>85</v>
      </c>
      <c r="W187" t="s">
        <v>85</v>
      </c>
      <c r="X187" t="s">
        <v>83</v>
      </c>
      <c r="Y187" s="4">
        <f t="shared" si="58"/>
        <v>45828</v>
      </c>
      <c r="Z187" t="s">
        <v>40</v>
      </c>
      <c r="AA187" s="28">
        <v>12</v>
      </c>
      <c r="AB187" s="138">
        <v>1</v>
      </c>
      <c r="AC187" s="138">
        <v>0</v>
      </c>
      <c r="AD187" s="2">
        <v>0</v>
      </c>
      <c r="AE187" s="2">
        <v>0</v>
      </c>
      <c r="AF187" s="2">
        <v>1438.84</v>
      </c>
      <c r="AG187" s="2">
        <v>2482.08</v>
      </c>
      <c r="AH187" s="2">
        <v>0</v>
      </c>
      <c r="AI187" s="2">
        <v>0</v>
      </c>
      <c r="AJ187" s="29">
        <v>0</v>
      </c>
      <c r="AK187" s="30">
        <f t="shared" si="55"/>
        <v>1</v>
      </c>
      <c r="AL187" s="30">
        <f t="shared" si="56"/>
        <v>2482.08</v>
      </c>
      <c r="AM187" s="2">
        <f t="shared" si="64"/>
        <v>-2</v>
      </c>
      <c r="AN187" s="2">
        <f t="shared" si="63"/>
        <v>2</v>
      </c>
      <c r="AO187" s="2">
        <f t="shared" si="63"/>
        <v>0</v>
      </c>
      <c r="AP187" s="2">
        <f t="shared" si="63"/>
        <v>0</v>
      </c>
      <c r="AQ187" s="2">
        <f t="shared" si="63"/>
        <v>0</v>
      </c>
      <c r="AR187" s="2">
        <f t="shared" si="63"/>
        <v>406.05000000000018</v>
      </c>
      <c r="AS187" s="2">
        <f t="shared" si="63"/>
        <v>-2018.8999999999999</v>
      </c>
      <c r="AT187" s="2">
        <f t="shared" si="63"/>
        <v>0</v>
      </c>
      <c r="AU187" s="2">
        <f t="shared" si="63"/>
        <v>0</v>
      </c>
      <c r="AV187" s="29">
        <f t="shared" si="63"/>
        <v>0</v>
      </c>
      <c r="AW187" s="30">
        <f t="shared" si="63"/>
        <v>2</v>
      </c>
      <c r="AX187" s="31">
        <f t="shared" si="60"/>
        <v>-2018.8999999999999</v>
      </c>
      <c r="AY187" s="38">
        <f t="shared" si="62"/>
        <v>-0.16666666666666666</v>
      </c>
      <c r="AZ187" s="38">
        <f t="shared" si="62"/>
        <v>2</v>
      </c>
      <c r="BA187" s="38" t="str">
        <f t="shared" si="62"/>
        <v/>
      </c>
      <c r="BB187" s="38" t="str">
        <f t="shared" si="62"/>
        <v/>
      </c>
      <c r="BC187" s="38" t="str">
        <f t="shared" si="62"/>
        <v/>
      </c>
      <c r="BD187" s="38">
        <f t="shared" si="62"/>
        <v>0.28220649968029815</v>
      </c>
      <c r="BE187" s="38">
        <f t="shared" si="61"/>
        <v>-0.8133903822600399</v>
      </c>
      <c r="BF187" s="38" t="str">
        <f t="shared" si="61"/>
        <v/>
      </c>
      <c r="BG187" s="38" t="str">
        <f t="shared" si="61"/>
        <v/>
      </c>
      <c r="BH187" s="39" t="str">
        <f t="shared" si="61"/>
        <v/>
      </c>
      <c r="BI187" s="76">
        <f t="shared" si="61"/>
        <v>2</v>
      </c>
      <c r="BJ187" s="40">
        <f t="shared" si="61"/>
        <v>-0.8133903822600399</v>
      </c>
      <c r="BK187" s="119">
        <f t="shared" si="65"/>
        <v>184.489</v>
      </c>
      <c r="BL187" s="120">
        <f t="shared" si="65"/>
        <v>154.39333333333335</v>
      </c>
      <c r="BM187" s="120" t="str">
        <f t="shared" si="65"/>
        <v/>
      </c>
      <c r="BN187" s="120" t="str">
        <f t="shared" si="65"/>
        <v/>
      </c>
      <c r="BO187" s="121" t="str">
        <f t="shared" si="65"/>
        <v/>
      </c>
      <c r="BP187" s="119">
        <f t="shared" si="66"/>
        <v>119.90333333333332</v>
      </c>
      <c r="BQ187" s="120">
        <f t="shared" si="66"/>
        <v>2482.08</v>
      </c>
      <c r="BR187" s="120" t="str">
        <f t="shared" si="66"/>
        <v/>
      </c>
      <c r="BS187" s="120" t="str">
        <f t="shared" si="66"/>
        <v/>
      </c>
      <c r="BT187" s="121" t="str">
        <f t="shared" si="66"/>
        <v/>
      </c>
      <c r="BU187" s="119">
        <f t="shared" si="67"/>
        <v>64.585666666666683</v>
      </c>
      <c r="BV187" s="120">
        <f t="shared" si="67"/>
        <v>-2327.6866666666665</v>
      </c>
      <c r="BW187" s="121" t="str">
        <f t="shared" si="67"/>
        <v/>
      </c>
      <c r="BX187" s="120" t="str">
        <f t="shared" si="67"/>
        <v/>
      </c>
      <c r="BY187" s="121" t="str">
        <f t="shared" si="67"/>
        <v/>
      </c>
    </row>
    <row r="188" spans="1:77" ht="13.5" thickBot="1" x14ac:dyDescent="0.25">
      <c r="A188" t="s">
        <v>46</v>
      </c>
      <c r="B188" t="s">
        <v>46</v>
      </c>
      <c r="C188" t="s">
        <v>85</v>
      </c>
      <c r="D188" t="s">
        <v>85</v>
      </c>
      <c r="E188" t="s">
        <v>83</v>
      </c>
      <c r="F188" s="59">
        <f t="shared" si="57"/>
        <v>46193</v>
      </c>
      <c r="G188" s="42" t="s">
        <v>41</v>
      </c>
      <c r="H188" s="43">
        <v>9</v>
      </c>
      <c r="I188" s="44">
        <v>0</v>
      </c>
      <c r="J188" s="44">
        <v>0</v>
      </c>
      <c r="K188" s="44">
        <v>0</v>
      </c>
      <c r="L188" s="44">
        <v>0</v>
      </c>
      <c r="M188" s="44">
        <v>1563.89</v>
      </c>
      <c r="N188" s="44">
        <v>0</v>
      </c>
      <c r="O188" s="44">
        <v>0</v>
      </c>
      <c r="P188" s="44">
        <v>0</v>
      </c>
      <c r="Q188" s="45">
        <v>0</v>
      </c>
      <c r="R188" s="46">
        <f t="shared" si="53"/>
        <v>0</v>
      </c>
      <c r="S188" s="46">
        <f t="shared" si="54"/>
        <v>0</v>
      </c>
      <c r="T188" t="s">
        <v>49</v>
      </c>
      <c r="U188" t="s">
        <v>49</v>
      </c>
      <c r="V188" t="s">
        <v>85</v>
      </c>
      <c r="W188" t="s">
        <v>85</v>
      </c>
      <c r="X188" t="s">
        <v>83</v>
      </c>
      <c r="Y188" s="59">
        <f t="shared" si="58"/>
        <v>45829</v>
      </c>
      <c r="Z188" s="42" t="s">
        <v>41</v>
      </c>
      <c r="AA188" s="43">
        <v>8</v>
      </c>
      <c r="AB188" s="44">
        <v>0</v>
      </c>
      <c r="AC188" s="44">
        <v>0</v>
      </c>
      <c r="AD188" s="44">
        <v>0</v>
      </c>
      <c r="AE188" s="44">
        <v>0</v>
      </c>
      <c r="AF188" s="44">
        <v>946.85</v>
      </c>
      <c r="AG188" s="44">
        <v>0</v>
      </c>
      <c r="AH188" s="44">
        <v>0</v>
      </c>
      <c r="AI188" s="44">
        <v>0</v>
      </c>
      <c r="AJ188" s="45">
        <v>0</v>
      </c>
      <c r="AK188" s="46">
        <f t="shared" si="55"/>
        <v>0</v>
      </c>
      <c r="AL188" s="46">
        <f t="shared" si="56"/>
        <v>0</v>
      </c>
      <c r="AM188" s="44">
        <f t="shared" si="64"/>
        <v>1</v>
      </c>
      <c r="AN188" s="44">
        <f t="shared" si="63"/>
        <v>0</v>
      </c>
      <c r="AO188" s="44">
        <f t="shared" si="63"/>
        <v>0</v>
      </c>
      <c r="AP188" s="44">
        <f t="shared" si="63"/>
        <v>0</v>
      </c>
      <c r="AQ188" s="44">
        <f t="shared" si="63"/>
        <v>0</v>
      </c>
      <c r="AR188" s="44">
        <f t="shared" si="63"/>
        <v>617.04000000000008</v>
      </c>
      <c r="AS188" s="44">
        <f t="shared" si="63"/>
        <v>0</v>
      </c>
      <c r="AT188" s="44">
        <f t="shared" si="63"/>
        <v>0</v>
      </c>
      <c r="AU188" s="44">
        <f t="shared" si="63"/>
        <v>0</v>
      </c>
      <c r="AV188" s="45">
        <f t="shared" si="63"/>
        <v>0</v>
      </c>
      <c r="AW188" s="46">
        <f t="shared" si="63"/>
        <v>0</v>
      </c>
      <c r="AX188" s="47">
        <f t="shared" si="60"/>
        <v>0</v>
      </c>
      <c r="AY188" s="56">
        <f t="shared" si="62"/>
        <v>0.125</v>
      </c>
      <c r="AZ188" s="56" t="str">
        <f t="shared" si="62"/>
        <v/>
      </c>
      <c r="BA188" s="56" t="str">
        <f t="shared" si="62"/>
        <v/>
      </c>
      <c r="BB188" s="56" t="str">
        <f t="shared" si="62"/>
        <v/>
      </c>
      <c r="BC188" s="56" t="str">
        <f t="shared" si="62"/>
        <v/>
      </c>
      <c r="BD188" s="56">
        <f t="shared" si="62"/>
        <v>0.65167661192374726</v>
      </c>
      <c r="BE188" s="56" t="str">
        <f t="shared" si="61"/>
        <v/>
      </c>
      <c r="BF188" s="56" t="str">
        <f t="shared" si="61"/>
        <v/>
      </c>
      <c r="BG188" s="56" t="str">
        <f t="shared" si="61"/>
        <v/>
      </c>
      <c r="BH188" s="57" t="str">
        <f t="shared" si="61"/>
        <v/>
      </c>
      <c r="BI188" s="81" t="str">
        <f t="shared" si="61"/>
        <v/>
      </c>
      <c r="BJ188" s="58" t="str">
        <f t="shared" si="61"/>
        <v/>
      </c>
      <c r="BK188" s="122">
        <f t="shared" si="65"/>
        <v>173.76555555555558</v>
      </c>
      <c r="BL188" s="123" t="str">
        <f t="shared" si="65"/>
        <v/>
      </c>
      <c r="BM188" s="123" t="str">
        <f t="shared" si="65"/>
        <v/>
      </c>
      <c r="BN188" s="123" t="str">
        <f t="shared" si="65"/>
        <v/>
      </c>
      <c r="BO188" s="124" t="str">
        <f t="shared" si="65"/>
        <v/>
      </c>
      <c r="BP188" s="122">
        <f t="shared" si="66"/>
        <v>118.35625</v>
      </c>
      <c r="BQ188" s="123" t="str">
        <f t="shared" si="66"/>
        <v/>
      </c>
      <c r="BR188" s="123" t="str">
        <f t="shared" si="66"/>
        <v/>
      </c>
      <c r="BS188" s="123" t="str">
        <f t="shared" si="66"/>
        <v/>
      </c>
      <c r="BT188" s="124" t="str">
        <f t="shared" si="66"/>
        <v/>
      </c>
      <c r="BU188" s="122">
        <f t="shared" si="67"/>
        <v>55.409305555555576</v>
      </c>
      <c r="BV188" s="123" t="str">
        <f t="shared" si="67"/>
        <v/>
      </c>
      <c r="BW188" s="124" t="str">
        <f t="shared" si="67"/>
        <v/>
      </c>
      <c r="BX188" s="123" t="str">
        <f t="shared" si="67"/>
        <v/>
      </c>
      <c r="BY188" s="124" t="str">
        <f t="shared" si="67"/>
        <v/>
      </c>
    </row>
    <row r="189" spans="1:77" x14ac:dyDescent="0.2">
      <c r="A189" t="s">
        <v>46</v>
      </c>
      <c r="B189" t="s">
        <v>46</v>
      </c>
      <c r="C189" t="s">
        <v>85</v>
      </c>
      <c r="D189" t="s">
        <v>85</v>
      </c>
      <c r="E189" t="s">
        <v>84</v>
      </c>
      <c r="F189" s="4">
        <f t="shared" si="57"/>
        <v>46194</v>
      </c>
      <c r="G189" t="s">
        <v>35</v>
      </c>
      <c r="H189" s="28">
        <v>3</v>
      </c>
      <c r="I189" s="138">
        <v>0</v>
      </c>
      <c r="J189" s="138">
        <v>0</v>
      </c>
      <c r="K189" s="2">
        <v>0</v>
      </c>
      <c r="L189" s="2">
        <v>0</v>
      </c>
      <c r="M189" s="2">
        <v>306.77</v>
      </c>
      <c r="N189" s="2">
        <v>0</v>
      </c>
      <c r="O189" s="2">
        <v>0</v>
      </c>
      <c r="P189" s="2">
        <v>0</v>
      </c>
      <c r="Q189" s="29">
        <v>0</v>
      </c>
      <c r="R189" s="30">
        <f t="shared" si="53"/>
        <v>0</v>
      </c>
      <c r="S189" s="30">
        <f t="shared" si="54"/>
        <v>0</v>
      </c>
      <c r="T189" t="s">
        <v>49</v>
      </c>
      <c r="U189" t="s">
        <v>49</v>
      </c>
      <c r="V189" t="s">
        <v>85</v>
      </c>
      <c r="W189" t="s">
        <v>85</v>
      </c>
      <c r="X189" t="s">
        <v>84</v>
      </c>
      <c r="Y189" s="4">
        <f t="shared" si="58"/>
        <v>45830</v>
      </c>
      <c r="Z189" t="s">
        <v>35</v>
      </c>
      <c r="AA189" s="28">
        <v>6</v>
      </c>
      <c r="AB189" s="138">
        <v>0</v>
      </c>
      <c r="AC189" s="138">
        <v>0</v>
      </c>
      <c r="AD189" s="2">
        <v>0</v>
      </c>
      <c r="AE189" s="2">
        <v>0</v>
      </c>
      <c r="AF189" s="2">
        <v>435.78</v>
      </c>
      <c r="AG189" s="2">
        <v>0</v>
      </c>
      <c r="AH189" s="2">
        <v>0</v>
      </c>
      <c r="AI189" s="2">
        <v>0</v>
      </c>
      <c r="AJ189" s="29">
        <v>0</v>
      </c>
      <c r="AK189" s="30">
        <f t="shared" si="55"/>
        <v>0</v>
      </c>
      <c r="AL189" s="30">
        <f t="shared" si="56"/>
        <v>0</v>
      </c>
      <c r="AM189" s="2">
        <f t="shared" si="64"/>
        <v>-3</v>
      </c>
      <c r="AN189" s="2">
        <f t="shared" si="63"/>
        <v>0</v>
      </c>
      <c r="AO189" s="2">
        <f t="shared" si="63"/>
        <v>0</v>
      </c>
      <c r="AP189" s="2">
        <f t="shared" si="63"/>
        <v>0</v>
      </c>
      <c r="AQ189" s="2">
        <f t="shared" si="63"/>
        <v>0</v>
      </c>
      <c r="AR189" s="2">
        <f t="shared" si="63"/>
        <v>-129.01</v>
      </c>
      <c r="AS189" s="2">
        <f t="shared" si="63"/>
        <v>0</v>
      </c>
      <c r="AT189" s="2">
        <f t="shared" si="63"/>
        <v>0</v>
      </c>
      <c r="AU189" s="2">
        <f t="shared" si="63"/>
        <v>0</v>
      </c>
      <c r="AV189" s="29">
        <f t="shared" si="63"/>
        <v>0</v>
      </c>
      <c r="AW189" s="30">
        <f t="shared" si="63"/>
        <v>0</v>
      </c>
      <c r="AX189" s="31">
        <f t="shared" si="60"/>
        <v>0</v>
      </c>
      <c r="AY189" s="38">
        <f t="shared" si="62"/>
        <v>-0.5</v>
      </c>
      <c r="AZ189" s="38" t="str">
        <f t="shared" si="62"/>
        <v/>
      </c>
      <c r="BA189" s="38" t="str">
        <f t="shared" si="62"/>
        <v/>
      </c>
      <c r="BB189" s="38" t="str">
        <f t="shared" si="62"/>
        <v/>
      </c>
      <c r="BC189" s="38" t="str">
        <f t="shared" si="62"/>
        <v/>
      </c>
      <c r="BD189" s="38">
        <f t="shared" si="62"/>
        <v>-0.29604387534994719</v>
      </c>
      <c r="BE189" s="38" t="str">
        <f t="shared" si="61"/>
        <v/>
      </c>
      <c r="BF189" s="38" t="str">
        <f t="shared" si="61"/>
        <v/>
      </c>
      <c r="BG189" s="38" t="str">
        <f t="shared" si="61"/>
        <v/>
      </c>
      <c r="BH189" s="39" t="str">
        <f t="shared" si="61"/>
        <v/>
      </c>
      <c r="BI189" s="76" t="str">
        <f t="shared" si="61"/>
        <v/>
      </c>
      <c r="BJ189" s="40" t="str">
        <f t="shared" si="61"/>
        <v/>
      </c>
      <c r="BK189" s="116">
        <f t="shared" si="65"/>
        <v>102.25666666666666</v>
      </c>
      <c r="BL189" s="117" t="str">
        <f t="shared" si="65"/>
        <v/>
      </c>
      <c r="BM189" s="117" t="str">
        <f t="shared" si="65"/>
        <v/>
      </c>
      <c r="BN189" s="117" t="str">
        <f t="shared" si="65"/>
        <v/>
      </c>
      <c r="BO189" s="118" t="str">
        <f t="shared" si="65"/>
        <v/>
      </c>
      <c r="BP189" s="116">
        <f t="shared" si="66"/>
        <v>72.63</v>
      </c>
      <c r="BQ189" s="117" t="str">
        <f t="shared" si="66"/>
        <v/>
      </c>
      <c r="BR189" s="117" t="str">
        <f t="shared" si="66"/>
        <v/>
      </c>
      <c r="BS189" s="117" t="str">
        <f t="shared" si="66"/>
        <v/>
      </c>
      <c r="BT189" s="118" t="str">
        <f t="shared" si="66"/>
        <v/>
      </c>
      <c r="BU189" s="116">
        <f t="shared" si="67"/>
        <v>29.626666666666665</v>
      </c>
      <c r="BV189" s="117" t="str">
        <f t="shared" si="67"/>
        <v/>
      </c>
      <c r="BW189" s="118" t="str">
        <f t="shared" si="67"/>
        <v/>
      </c>
      <c r="BX189" s="117" t="str">
        <f t="shared" si="67"/>
        <v/>
      </c>
      <c r="BY189" s="118" t="str">
        <f t="shared" si="67"/>
        <v/>
      </c>
    </row>
    <row r="190" spans="1:77" x14ac:dyDescent="0.2">
      <c r="A190" t="s">
        <v>46</v>
      </c>
      <c r="B190" t="s">
        <v>46</v>
      </c>
      <c r="C190" t="s">
        <v>85</v>
      </c>
      <c r="D190" t="s">
        <v>85</v>
      </c>
      <c r="E190" t="s">
        <v>84</v>
      </c>
      <c r="F190" s="4">
        <f t="shared" si="57"/>
        <v>46195</v>
      </c>
      <c r="G190" t="s">
        <v>36</v>
      </c>
      <c r="H190" s="28">
        <v>1</v>
      </c>
      <c r="I190" s="138">
        <v>0</v>
      </c>
      <c r="J190" s="138">
        <v>0</v>
      </c>
      <c r="K190" s="2">
        <v>0</v>
      </c>
      <c r="L190" s="2">
        <v>0</v>
      </c>
      <c r="M190" s="2">
        <v>56.97</v>
      </c>
      <c r="N190" s="2">
        <v>0</v>
      </c>
      <c r="O190" s="2">
        <v>0</v>
      </c>
      <c r="P190" s="2">
        <v>0</v>
      </c>
      <c r="Q190" s="29">
        <v>0</v>
      </c>
      <c r="R190" s="30">
        <f t="shared" si="53"/>
        <v>0</v>
      </c>
      <c r="S190" s="30">
        <f t="shared" si="54"/>
        <v>0</v>
      </c>
      <c r="T190" t="s">
        <v>49</v>
      </c>
      <c r="U190" t="s">
        <v>49</v>
      </c>
      <c r="V190" t="s">
        <v>85</v>
      </c>
      <c r="W190" t="s">
        <v>85</v>
      </c>
      <c r="X190" t="s">
        <v>84</v>
      </c>
      <c r="Y190" s="4">
        <f t="shared" si="58"/>
        <v>45831</v>
      </c>
      <c r="Z190" t="s">
        <v>36</v>
      </c>
      <c r="AA190" s="28">
        <v>9</v>
      </c>
      <c r="AB190" s="138">
        <v>1</v>
      </c>
      <c r="AC190" s="138">
        <v>0</v>
      </c>
      <c r="AD190" s="2">
        <v>0</v>
      </c>
      <c r="AE190" s="2">
        <v>0</v>
      </c>
      <c r="AF190" s="2">
        <v>1336.32</v>
      </c>
      <c r="AG190" s="2">
        <v>-427.22</v>
      </c>
      <c r="AH190" s="2">
        <v>0</v>
      </c>
      <c r="AI190" s="2">
        <v>0</v>
      </c>
      <c r="AJ190" s="29">
        <v>0</v>
      </c>
      <c r="AK190" s="30">
        <f t="shared" si="55"/>
        <v>1</v>
      </c>
      <c r="AL190" s="30">
        <f t="shared" si="56"/>
        <v>-427.22</v>
      </c>
      <c r="AM190" s="2">
        <f t="shared" si="64"/>
        <v>-8</v>
      </c>
      <c r="AN190" s="2">
        <f t="shared" si="63"/>
        <v>-1</v>
      </c>
      <c r="AO190" s="2">
        <f t="shared" si="63"/>
        <v>0</v>
      </c>
      <c r="AP190" s="2">
        <f t="shared" si="63"/>
        <v>0</v>
      </c>
      <c r="AQ190" s="2">
        <f t="shared" si="63"/>
        <v>0</v>
      </c>
      <c r="AR190" s="2">
        <f t="shared" si="63"/>
        <v>-1279.3499999999999</v>
      </c>
      <c r="AS190" s="2">
        <f t="shared" si="63"/>
        <v>427.22</v>
      </c>
      <c r="AT190" s="2">
        <f t="shared" si="63"/>
        <v>0</v>
      </c>
      <c r="AU190" s="2">
        <f t="shared" si="63"/>
        <v>0</v>
      </c>
      <c r="AV190" s="29">
        <f t="shared" si="63"/>
        <v>0</v>
      </c>
      <c r="AW190" s="30">
        <f t="shared" si="63"/>
        <v>-1</v>
      </c>
      <c r="AX190" s="31">
        <f t="shared" si="60"/>
        <v>427.22</v>
      </c>
      <c r="AY190" s="38">
        <f t="shared" si="62"/>
        <v>-0.88888888888888884</v>
      </c>
      <c r="AZ190" s="38">
        <f t="shared" si="62"/>
        <v>-1</v>
      </c>
      <c r="BA190" s="38" t="str">
        <f t="shared" si="62"/>
        <v/>
      </c>
      <c r="BB190" s="38" t="str">
        <f t="shared" si="62"/>
        <v/>
      </c>
      <c r="BC190" s="38" t="str">
        <f t="shared" si="62"/>
        <v/>
      </c>
      <c r="BD190" s="38">
        <f t="shared" si="62"/>
        <v>-0.95736799568965514</v>
      </c>
      <c r="BE190" s="38">
        <f t="shared" si="61"/>
        <v>-1</v>
      </c>
      <c r="BF190" s="38" t="str">
        <f t="shared" si="61"/>
        <v/>
      </c>
      <c r="BG190" s="38" t="str">
        <f t="shared" si="61"/>
        <v/>
      </c>
      <c r="BH190" s="39" t="str">
        <f t="shared" si="61"/>
        <v/>
      </c>
      <c r="BI190" s="76">
        <f t="shared" si="61"/>
        <v>-1</v>
      </c>
      <c r="BJ190" s="40">
        <f t="shared" si="61"/>
        <v>-1</v>
      </c>
      <c r="BK190" s="119">
        <f t="shared" si="65"/>
        <v>56.97</v>
      </c>
      <c r="BL190" s="120" t="str">
        <f t="shared" si="65"/>
        <v/>
      </c>
      <c r="BM190" s="120" t="str">
        <f t="shared" si="65"/>
        <v/>
      </c>
      <c r="BN190" s="120" t="str">
        <f t="shared" si="65"/>
        <v/>
      </c>
      <c r="BO190" s="121" t="str">
        <f t="shared" si="65"/>
        <v/>
      </c>
      <c r="BP190" s="119">
        <f t="shared" si="66"/>
        <v>148.47999999999999</v>
      </c>
      <c r="BQ190" s="120">
        <f t="shared" si="66"/>
        <v>-427.22</v>
      </c>
      <c r="BR190" s="120" t="str">
        <f t="shared" si="66"/>
        <v/>
      </c>
      <c r="BS190" s="120" t="str">
        <f t="shared" si="66"/>
        <v/>
      </c>
      <c r="BT190" s="121" t="str">
        <f t="shared" si="66"/>
        <v/>
      </c>
      <c r="BU190" s="119">
        <f t="shared" si="67"/>
        <v>-91.509999999999991</v>
      </c>
      <c r="BV190" s="120" t="str">
        <f t="shared" si="67"/>
        <v/>
      </c>
      <c r="BW190" s="121" t="str">
        <f t="shared" si="67"/>
        <v/>
      </c>
      <c r="BX190" s="120" t="str">
        <f t="shared" si="67"/>
        <v/>
      </c>
      <c r="BY190" s="121" t="str">
        <f t="shared" si="67"/>
        <v/>
      </c>
    </row>
    <row r="191" spans="1:77" x14ac:dyDescent="0.2">
      <c r="A191" t="s">
        <v>46</v>
      </c>
      <c r="B191" t="s">
        <v>46</v>
      </c>
      <c r="C191" t="s">
        <v>85</v>
      </c>
      <c r="D191" t="s">
        <v>85</v>
      </c>
      <c r="E191" t="s">
        <v>84</v>
      </c>
      <c r="F191" s="4">
        <f t="shared" si="57"/>
        <v>46196</v>
      </c>
      <c r="G191" t="s">
        <v>37</v>
      </c>
      <c r="H191" s="28">
        <v>11</v>
      </c>
      <c r="I191" s="138">
        <v>0</v>
      </c>
      <c r="J191" s="138">
        <v>0</v>
      </c>
      <c r="K191" s="2">
        <v>0</v>
      </c>
      <c r="L191" s="2">
        <v>0</v>
      </c>
      <c r="M191" s="2">
        <v>7480.9000000000005</v>
      </c>
      <c r="N191" s="2">
        <v>0</v>
      </c>
      <c r="O191" s="2">
        <v>0</v>
      </c>
      <c r="P191" s="2">
        <v>0</v>
      </c>
      <c r="Q191" s="29">
        <v>0</v>
      </c>
      <c r="R191" s="30">
        <f t="shared" si="53"/>
        <v>0</v>
      </c>
      <c r="S191" s="30">
        <f t="shared" si="54"/>
        <v>0</v>
      </c>
      <c r="T191" t="s">
        <v>49</v>
      </c>
      <c r="U191" t="s">
        <v>49</v>
      </c>
      <c r="V191" t="s">
        <v>85</v>
      </c>
      <c r="W191" t="s">
        <v>85</v>
      </c>
      <c r="X191" t="s">
        <v>84</v>
      </c>
      <c r="Y191" s="4">
        <f t="shared" si="58"/>
        <v>45832</v>
      </c>
      <c r="Z191" t="s">
        <v>37</v>
      </c>
      <c r="AA191" s="28">
        <v>10</v>
      </c>
      <c r="AB191" s="138">
        <v>0</v>
      </c>
      <c r="AC191" s="138">
        <v>0</v>
      </c>
      <c r="AD191" s="2">
        <v>0</v>
      </c>
      <c r="AE191" s="2">
        <v>0</v>
      </c>
      <c r="AF191" s="2">
        <v>1085.27</v>
      </c>
      <c r="AG191" s="2">
        <v>0</v>
      </c>
      <c r="AH191" s="2">
        <v>0</v>
      </c>
      <c r="AI191" s="2">
        <v>0</v>
      </c>
      <c r="AJ191" s="29">
        <v>0</v>
      </c>
      <c r="AK191" s="30">
        <f t="shared" si="55"/>
        <v>0</v>
      </c>
      <c r="AL191" s="30">
        <f t="shared" si="56"/>
        <v>0</v>
      </c>
      <c r="AM191" s="2">
        <f t="shared" si="64"/>
        <v>1</v>
      </c>
      <c r="AN191" s="2">
        <f t="shared" si="63"/>
        <v>0</v>
      </c>
      <c r="AO191" s="2">
        <f t="shared" si="63"/>
        <v>0</v>
      </c>
      <c r="AP191" s="2">
        <f t="shared" si="63"/>
        <v>0</v>
      </c>
      <c r="AQ191" s="2">
        <f t="shared" si="63"/>
        <v>0</v>
      </c>
      <c r="AR191" s="2">
        <f t="shared" si="63"/>
        <v>6395.630000000001</v>
      </c>
      <c r="AS191" s="2">
        <f t="shared" si="63"/>
        <v>0</v>
      </c>
      <c r="AT191" s="2">
        <f t="shared" si="63"/>
        <v>0</v>
      </c>
      <c r="AU191" s="2">
        <f t="shared" si="63"/>
        <v>0</v>
      </c>
      <c r="AV191" s="29">
        <f t="shared" si="63"/>
        <v>0</v>
      </c>
      <c r="AW191" s="30">
        <f t="shared" si="63"/>
        <v>0</v>
      </c>
      <c r="AX191" s="31">
        <f t="shared" si="60"/>
        <v>0</v>
      </c>
      <c r="AY191" s="38">
        <f t="shared" si="62"/>
        <v>0.1</v>
      </c>
      <c r="AZ191" s="38" t="str">
        <f t="shared" si="62"/>
        <v/>
      </c>
      <c r="BA191" s="38" t="str">
        <f t="shared" si="62"/>
        <v/>
      </c>
      <c r="BB191" s="38" t="str">
        <f t="shared" si="62"/>
        <v/>
      </c>
      <c r="BC191" s="38" t="str">
        <f t="shared" si="62"/>
        <v/>
      </c>
      <c r="BD191" s="38">
        <f t="shared" si="62"/>
        <v>5.893123370221236</v>
      </c>
      <c r="BE191" s="38" t="str">
        <f t="shared" si="61"/>
        <v/>
      </c>
      <c r="BF191" s="38" t="str">
        <f t="shared" si="61"/>
        <v/>
      </c>
      <c r="BG191" s="38" t="str">
        <f t="shared" si="61"/>
        <v/>
      </c>
      <c r="BH191" s="39" t="str">
        <f t="shared" si="61"/>
        <v/>
      </c>
      <c r="BI191" s="76" t="str">
        <f t="shared" si="61"/>
        <v/>
      </c>
      <c r="BJ191" s="40" t="str">
        <f t="shared" si="61"/>
        <v/>
      </c>
      <c r="BK191" s="119">
        <f t="shared" si="65"/>
        <v>680.08181818181822</v>
      </c>
      <c r="BL191" s="120" t="str">
        <f t="shared" si="65"/>
        <v/>
      </c>
      <c r="BM191" s="120" t="str">
        <f t="shared" si="65"/>
        <v/>
      </c>
      <c r="BN191" s="120" t="str">
        <f t="shared" si="65"/>
        <v/>
      </c>
      <c r="BO191" s="121" t="str">
        <f t="shared" si="65"/>
        <v/>
      </c>
      <c r="BP191" s="119">
        <f t="shared" si="66"/>
        <v>108.527</v>
      </c>
      <c r="BQ191" s="120" t="str">
        <f t="shared" si="66"/>
        <v/>
      </c>
      <c r="BR191" s="120" t="str">
        <f t="shared" si="66"/>
        <v/>
      </c>
      <c r="BS191" s="120" t="str">
        <f t="shared" si="66"/>
        <v/>
      </c>
      <c r="BT191" s="121" t="str">
        <f t="shared" si="66"/>
        <v/>
      </c>
      <c r="BU191" s="119">
        <f t="shared" si="67"/>
        <v>571.55481818181818</v>
      </c>
      <c r="BV191" s="120" t="str">
        <f t="shared" si="67"/>
        <v/>
      </c>
      <c r="BW191" s="121" t="str">
        <f t="shared" si="67"/>
        <v/>
      </c>
      <c r="BX191" s="120" t="str">
        <f t="shared" si="67"/>
        <v/>
      </c>
      <c r="BY191" s="121" t="str">
        <f t="shared" si="67"/>
        <v/>
      </c>
    </row>
    <row r="192" spans="1:77" x14ac:dyDescent="0.2">
      <c r="A192" t="s">
        <v>46</v>
      </c>
      <c r="B192" t="s">
        <v>46</v>
      </c>
      <c r="C192" t="s">
        <v>85</v>
      </c>
      <c r="D192" t="s">
        <v>85</v>
      </c>
      <c r="E192" t="s">
        <v>84</v>
      </c>
      <c r="F192" s="4">
        <f t="shared" si="57"/>
        <v>46197</v>
      </c>
      <c r="G192" t="s">
        <v>38</v>
      </c>
      <c r="H192" s="28">
        <v>8</v>
      </c>
      <c r="I192" s="138">
        <v>1</v>
      </c>
      <c r="J192" s="138">
        <v>0</v>
      </c>
      <c r="K192" s="2">
        <v>0</v>
      </c>
      <c r="L192" s="2">
        <v>0</v>
      </c>
      <c r="M192" s="2">
        <v>1272.49</v>
      </c>
      <c r="N192" s="2">
        <v>-428.66</v>
      </c>
      <c r="O192" s="2">
        <v>0</v>
      </c>
      <c r="P192" s="2">
        <v>0</v>
      </c>
      <c r="Q192" s="29">
        <v>0</v>
      </c>
      <c r="R192" s="30">
        <f t="shared" si="53"/>
        <v>1</v>
      </c>
      <c r="S192" s="30">
        <f t="shared" si="54"/>
        <v>-428.66</v>
      </c>
      <c r="T192" t="s">
        <v>49</v>
      </c>
      <c r="U192" t="s">
        <v>49</v>
      </c>
      <c r="V192" t="s">
        <v>85</v>
      </c>
      <c r="W192" t="s">
        <v>85</v>
      </c>
      <c r="X192" t="s">
        <v>84</v>
      </c>
      <c r="Y192" s="4">
        <f t="shared" si="58"/>
        <v>45833</v>
      </c>
      <c r="Z192" t="s">
        <v>38</v>
      </c>
      <c r="AA192" s="28">
        <v>12</v>
      </c>
      <c r="AB192" s="138">
        <v>0</v>
      </c>
      <c r="AC192" s="138">
        <v>0</v>
      </c>
      <c r="AD192" s="2">
        <v>0</v>
      </c>
      <c r="AE192" s="2">
        <v>0</v>
      </c>
      <c r="AF192" s="2">
        <v>943.27</v>
      </c>
      <c r="AG192" s="2">
        <v>0</v>
      </c>
      <c r="AH192" s="2">
        <v>0</v>
      </c>
      <c r="AI192" s="2">
        <v>0</v>
      </c>
      <c r="AJ192" s="29">
        <v>0</v>
      </c>
      <c r="AK192" s="30">
        <f t="shared" si="55"/>
        <v>0</v>
      </c>
      <c r="AL192" s="30">
        <f t="shared" si="56"/>
        <v>0</v>
      </c>
      <c r="AM192" s="2">
        <f t="shared" si="64"/>
        <v>-4</v>
      </c>
      <c r="AN192" s="2">
        <f t="shared" si="63"/>
        <v>1</v>
      </c>
      <c r="AO192" s="2">
        <f t="shared" si="63"/>
        <v>0</v>
      </c>
      <c r="AP192" s="2">
        <f t="shared" si="63"/>
        <v>0</v>
      </c>
      <c r="AQ192" s="2">
        <f t="shared" si="63"/>
        <v>0</v>
      </c>
      <c r="AR192" s="2">
        <f t="shared" si="63"/>
        <v>329.22</v>
      </c>
      <c r="AS192" s="2">
        <f t="shared" si="63"/>
        <v>-428.66</v>
      </c>
      <c r="AT192" s="2">
        <f t="shared" si="63"/>
        <v>0</v>
      </c>
      <c r="AU192" s="2">
        <f t="shared" si="63"/>
        <v>0</v>
      </c>
      <c r="AV192" s="29">
        <f t="shared" si="63"/>
        <v>0</v>
      </c>
      <c r="AW192" s="30">
        <f t="shared" si="63"/>
        <v>1</v>
      </c>
      <c r="AX192" s="31">
        <f t="shared" si="60"/>
        <v>-428.66</v>
      </c>
      <c r="AY192" s="38">
        <f t="shared" si="62"/>
        <v>-0.33333333333333331</v>
      </c>
      <c r="AZ192" s="38" t="str">
        <f t="shared" si="62"/>
        <v/>
      </c>
      <c r="BA192" s="38" t="str">
        <f t="shared" si="62"/>
        <v/>
      </c>
      <c r="BB192" s="38" t="str">
        <f t="shared" si="62"/>
        <v/>
      </c>
      <c r="BC192" s="38" t="str">
        <f t="shared" si="62"/>
        <v/>
      </c>
      <c r="BD192" s="38">
        <f t="shared" si="62"/>
        <v>0.34901989886246781</v>
      </c>
      <c r="BE192" s="38" t="str">
        <f t="shared" si="61"/>
        <v/>
      </c>
      <c r="BF192" s="38" t="str">
        <f t="shared" si="61"/>
        <v/>
      </c>
      <c r="BG192" s="38" t="str">
        <f t="shared" si="61"/>
        <v/>
      </c>
      <c r="BH192" s="39" t="str">
        <f t="shared" si="61"/>
        <v/>
      </c>
      <c r="BI192" s="76" t="str">
        <f t="shared" si="61"/>
        <v/>
      </c>
      <c r="BJ192" s="40" t="str">
        <f t="shared" si="61"/>
        <v/>
      </c>
      <c r="BK192" s="119">
        <f t="shared" si="65"/>
        <v>159.06125</v>
      </c>
      <c r="BL192" s="120">
        <f t="shared" si="65"/>
        <v>-428.66</v>
      </c>
      <c r="BM192" s="120" t="str">
        <f t="shared" si="65"/>
        <v/>
      </c>
      <c r="BN192" s="120" t="str">
        <f t="shared" si="65"/>
        <v/>
      </c>
      <c r="BO192" s="121" t="str">
        <f t="shared" si="65"/>
        <v/>
      </c>
      <c r="BP192" s="119">
        <f t="shared" si="66"/>
        <v>78.605833333333337</v>
      </c>
      <c r="BQ192" s="120" t="str">
        <f t="shared" si="66"/>
        <v/>
      </c>
      <c r="BR192" s="120" t="str">
        <f t="shared" si="66"/>
        <v/>
      </c>
      <c r="BS192" s="120" t="str">
        <f t="shared" si="66"/>
        <v/>
      </c>
      <c r="BT192" s="121" t="str">
        <f t="shared" si="66"/>
        <v/>
      </c>
      <c r="BU192" s="119">
        <f t="shared" si="67"/>
        <v>80.455416666666665</v>
      </c>
      <c r="BV192" s="120" t="str">
        <f t="shared" si="67"/>
        <v/>
      </c>
      <c r="BW192" s="121" t="str">
        <f t="shared" si="67"/>
        <v/>
      </c>
      <c r="BX192" s="120" t="str">
        <f t="shared" si="67"/>
        <v/>
      </c>
      <c r="BY192" s="121" t="str">
        <f t="shared" si="67"/>
        <v/>
      </c>
    </row>
    <row r="193" spans="1:77" x14ac:dyDescent="0.2">
      <c r="A193" t="s">
        <v>46</v>
      </c>
      <c r="B193" t="s">
        <v>46</v>
      </c>
      <c r="C193" t="s">
        <v>85</v>
      </c>
      <c r="D193" t="s">
        <v>85</v>
      </c>
      <c r="E193" t="s">
        <v>84</v>
      </c>
      <c r="F193" s="4">
        <f t="shared" si="57"/>
        <v>46198</v>
      </c>
      <c r="G193" t="s">
        <v>39</v>
      </c>
      <c r="H193" s="28">
        <v>4</v>
      </c>
      <c r="I193" s="138">
        <v>1</v>
      </c>
      <c r="J193" s="138">
        <v>0</v>
      </c>
      <c r="K193" s="2">
        <v>0</v>
      </c>
      <c r="L193" s="2">
        <v>0</v>
      </c>
      <c r="M193" s="2">
        <v>897.35</v>
      </c>
      <c r="N193" s="2">
        <v>91.94</v>
      </c>
      <c r="O193" s="2">
        <v>0</v>
      </c>
      <c r="P193" s="2">
        <v>0</v>
      </c>
      <c r="Q193" s="29">
        <v>0</v>
      </c>
      <c r="R193" s="30">
        <f t="shared" si="53"/>
        <v>1</v>
      </c>
      <c r="S193" s="30">
        <f t="shared" si="54"/>
        <v>91.94</v>
      </c>
      <c r="T193" t="s">
        <v>49</v>
      </c>
      <c r="U193" t="s">
        <v>49</v>
      </c>
      <c r="V193" t="s">
        <v>85</v>
      </c>
      <c r="W193" t="s">
        <v>85</v>
      </c>
      <c r="X193" t="s">
        <v>84</v>
      </c>
      <c r="Y193" s="4">
        <f t="shared" si="58"/>
        <v>45834</v>
      </c>
      <c r="Z193" t="s">
        <v>39</v>
      </c>
      <c r="AA193" s="28">
        <v>16</v>
      </c>
      <c r="AB193" s="138">
        <v>0</v>
      </c>
      <c r="AC193" s="138">
        <v>0</v>
      </c>
      <c r="AD193" s="2">
        <v>0</v>
      </c>
      <c r="AE193" s="2">
        <v>0</v>
      </c>
      <c r="AF193" s="2">
        <v>1647.6699999999998</v>
      </c>
      <c r="AG193" s="2">
        <v>0</v>
      </c>
      <c r="AH193" s="2">
        <v>0</v>
      </c>
      <c r="AI193" s="2">
        <v>0</v>
      </c>
      <c r="AJ193" s="29">
        <v>0</v>
      </c>
      <c r="AK193" s="30">
        <f t="shared" si="55"/>
        <v>0</v>
      </c>
      <c r="AL193" s="30">
        <f t="shared" si="56"/>
        <v>0</v>
      </c>
      <c r="AM193" s="2">
        <f t="shared" si="64"/>
        <v>-12</v>
      </c>
      <c r="AN193" s="2">
        <f t="shared" si="63"/>
        <v>1</v>
      </c>
      <c r="AO193" s="2">
        <f t="shared" si="63"/>
        <v>0</v>
      </c>
      <c r="AP193" s="2">
        <f t="shared" si="63"/>
        <v>0</v>
      </c>
      <c r="AQ193" s="2">
        <f t="shared" si="63"/>
        <v>0</v>
      </c>
      <c r="AR193" s="2">
        <f t="shared" si="63"/>
        <v>-750.31999999999982</v>
      </c>
      <c r="AS193" s="2">
        <f t="shared" si="63"/>
        <v>91.94</v>
      </c>
      <c r="AT193" s="2">
        <f t="shared" si="63"/>
        <v>0</v>
      </c>
      <c r="AU193" s="2">
        <f t="shared" si="63"/>
        <v>0</v>
      </c>
      <c r="AV193" s="29">
        <f t="shared" si="63"/>
        <v>0</v>
      </c>
      <c r="AW193" s="30">
        <f t="shared" si="63"/>
        <v>1</v>
      </c>
      <c r="AX193" s="31">
        <f t="shared" si="60"/>
        <v>91.94</v>
      </c>
      <c r="AY193" s="38">
        <f t="shared" si="62"/>
        <v>-0.75</v>
      </c>
      <c r="AZ193" s="38" t="str">
        <f t="shared" si="62"/>
        <v/>
      </c>
      <c r="BA193" s="38" t="str">
        <f t="shared" si="62"/>
        <v/>
      </c>
      <c r="BB193" s="38" t="str">
        <f t="shared" si="62"/>
        <v/>
      </c>
      <c r="BC193" s="38" t="str">
        <f t="shared" si="62"/>
        <v/>
      </c>
      <c r="BD193" s="38">
        <f t="shared" si="62"/>
        <v>-0.45538244915547405</v>
      </c>
      <c r="BE193" s="38" t="str">
        <f t="shared" si="61"/>
        <v/>
      </c>
      <c r="BF193" s="38" t="str">
        <f t="shared" si="61"/>
        <v/>
      </c>
      <c r="BG193" s="38" t="str">
        <f t="shared" si="61"/>
        <v/>
      </c>
      <c r="BH193" s="39" t="str">
        <f t="shared" si="61"/>
        <v/>
      </c>
      <c r="BI193" s="76" t="str">
        <f t="shared" si="61"/>
        <v/>
      </c>
      <c r="BJ193" s="40" t="str">
        <f t="shared" si="61"/>
        <v/>
      </c>
      <c r="BK193" s="119">
        <f t="shared" si="65"/>
        <v>224.33750000000001</v>
      </c>
      <c r="BL193" s="120">
        <f t="shared" si="65"/>
        <v>91.94</v>
      </c>
      <c r="BM193" s="120" t="str">
        <f t="shared" si="65"/>
        <v/>
      </c>
      <c r="BN193" s="120" t="str">
        <f t="shared" si="65"/>
        <v/>
      </c>
      <c r="BO193" s="121" t="str">
        <f t="shared" si="65"/>
        <v/>
      </c>
      <c r="BP193" s="119">
        <f t="shared" si="66"/>
        <v>102.97937499999999</v>
      </c>
      <c r="BQ193" s="120" t="str">
        <f t="shared" si="66"/>
        <v/>
      </c>
      <c r="BR193" s="120" t="str">
        <f t="shared" si="66"/>
        <v/>
      </c>
      <c r="BS193" s="120" t="str">
        <f t="shared" si="66"/>
        <v/>
      </c>
      <c r="BT193" s="121" t="str">
        <f t="shared" si="66"/>
        <v/>
      </c>
      <c r="BU193" s="119">
        <f t="shared" si="67"/>
        <v>121.35812500000002</v>
      </c>
      <c r="BV193" s="120" t="str">
        <f t="shared" si="67"/>
        <v/>
      </c>
      <c r="BW193" s="121" t="str">
        <f t="shared" si="67"/>
        <v/>
      </c>
      <c r="BX193" s="120" t="str">
        <f t="shared" si="67"/>
        <v/>
      </c>
      <c r="BY193" s="121" t="str">
        <f t="shared" si="67"/>
        <v/>
      </c>
    </row>
    <row r="194" spans="1:77" x14ac:dyDescent="0.2">
      <c r="A194" t="s">
        <v>46</v>
      </c>
      <c r="B194" t="s">
        <v>46</v>
      </c>
      <c r="C194" t="s">
        <v>85</v>
      </c>
      <c r="D194" t="s">
        <v>85</v>
      </c>
      <c r="E194" t="s">
        <v>84</v>
      </c>
      <c r="F194" s="4">
        <f t="shared" si="57"/>
        <v>46199</v>
      </c>
      <c r="G194" t="s">
        <v>40</v>
      </c>
      <c r="H194" s="28">
        <v>14</v>
      </c>
      <c r="I194" s="138">
        <v>0</v>
      </c>
      <c r="J194" s="138">
        <v>0</v>
      </c>
      <c r="K194" s="2">
        <v>0</v>
      </c>
      <c r="L194" s="2">
        <v>0</v>
      </c>
      <c r="M194" s="2">
        <v>2247.04</v>
      </c>
      <c r="N194" s="2">
        <v>0</v>
      </c>
      <c r="O194" s="2">
        <v>0</v>
      </c>
      <c r="P194" s="2">
        <v>0</v>
      </c>
      <c r="Q194" s="29">
        <v>0</v>
      </c>
      <c r="R194" s="30">
        <f t="shared" si="53"/>
        <v>0</v>
      </c>
      <c r="S194" s="30">
        <f t="shared" si="54"/>
        <v>0</v>
      </c>
      <c r="T194" t="s">
        <v>49</v>
      </c>
      <c r="U194" t="s">
        <v>49</v>
      </c>
      <c r="V194" t="s">
        <v>85</v>
      </c>
      <c r="W194" t="s">
        <v>85</v>
      </c>
      <c r="X194" t="s">
        <v>84</v>
      </c>
      <c r="Y194" s="4">
        <f t="shared" si="58"/>
        <v>45835</v>
      </c>
      <c r="Z194" t="s">
        <v>40</v>
      </c>
      <c r="AA194" s="28">
        <v>14</v>
      </c>
      <c r="AB194" s="138">
        <v>1</v>
      </c>
      <c r="AC194" s="138">
        <v>0</v>
      </c>
      <c r="AD194" s="2">
        <v>0</v>
      </c>
      <c r="AE194" s="2">
        <v>0</v>
      </c>
      <c r="AF194" s="2">
        <v>2746.5</v>
      </c>
      <c r="AG194" s="2">
        <v>1080.27</v>
      </c>
      <c r="AH194" s="2">
        <v>0</v>
      </c>
      <c r="AI194" s="2">
        <v>0</v>
      </c>
      <c r="AJ194" s="29">
        <v>0</v>
      </c>
      <c r="AK194" s="30">
        <f t="shared" si="55"/>
        <v>1</v>
      </c>
      <c r="AL194" s="30">
        <f t="shared" si="56"/>
        <v>1080.27</v>
      </c>
      <c r="AM194" s="2">
        <f t="shared" si="64"/>
        <v>0</v>
      </c>
      <c r="AN194" s="2">
        <f t="shared" si="63"/>
        <v>-1</v>
      </c>
      <c r="AO194" s="2">
        <f t="shared" si="63"/>
        <v>0</v>
      </c>
      <c r="AP194" s="2">
        <f t="shared" si="63"/>
        <v>0</v>
      </c>
      <c r="AQ194" s="2">
        <f t="shared" si="63"/>
        <v>0</v>
      </c>
      <c r="AR194" s="2">
        <f t="shared" si="63"/>
        <v>-499.46000000000004</v>
      </c>
      <c r="AS194" s="2">
        <f t="shared" si="63"/>
        <v>-1080.27</v>
      </c>
      <c r="AT194" s="2">
        <f t="shared" si="63"/>
        <v>0</v>
      </c>
      <c r="AU194" s="2">
        <f t="shared" si="63"/>
        <v>0</v>
      </c>
      <c r="AV194" s="29">
        <f t="shared" si="63"/>
        <v>0</v>
      </c>
      <c r="AW194" s="30">
        <f t="shared" si="63"/>
        <v>-1</v>
      </c>
      <c r="AX194" s="31">
        <f t="shared" si="60"/>
        <v>-1080.27</v>
      </c>
      <c r="AY194" s="38">
        <f t="shared" si="62"/>
        <v>0</v>
      </c>
      <c r="AZ194" s="38">
        <f t="shared" si="62"/>
        <v>-1</v>
      </c>
      <c r="BA194" s="38" t="str">
        <f t="shared" si="62"/>
        <v/>
      </c>
      <c r="BB194" s="38" t="str">
        <f t="shared" si="62"/>
        <v/>
      </c>
      <c r="BC194" s="38" t="str">
        <f t="shared" si="62"/>
        <v/>
      </c>
      <c r="BD194" s="38">
        <f t="shared" si="62"/>
        <v>-0.18185326779537594</v>
      </c>
      <c r="BE194" s="38">
        <f t="shared" si="61"/>
        <v>-1</v>
      </c>
      <c r="BF194" s="38" t="str">
        <f t="shared" si="61"/>
        <v/>
      </c>
      <c r="BG194" s="38" t="str">
        <f t="shared" si="61"/>
        <v/>
      </c>
      <c r="BH194" s="39" t="str">
        <f t="shared" si="61"/>
        <v/>
      </c>
      <c r="BI194" s="76">
        <f t="shared" si="61"/>
        <v>-1</v>
      </c>
      <c r="BJ194" s="40">
        <f t="shared" si="61"/>
        <v>-1</v>
      </c>
      <c r="BK194" s="119">
        <f t="shared" si="65"/>
        <v>160.50285714285715</v>
      </c>
      <c r="BL194" s="120" t="str">
        <f t="shared" si="65"/>
        <v/>
      </c>
      <c r="BM194" s="120" t="str">
        <f t="shared" si="65"/>
        <v/>
      </c>
      <c r="BN194" s="120" t="str">
        <f t="shared" si="65"/>
        <v/>
      </c>
      <c r="BO194" s="121" t="str">
        <f t="shared" si="65"/>
        <v/>
      </c>
      <c r="BP194" s="119">
        <f t="shared" si="66"/>
        <v>196.17857142857142</v>
      </c>
      <c r="BQ194" s="120">
        <f t="shared" si="66"/>
        <v>1080.27</v>
      </c>
      <c r="BR194" s="120" t="str">
        <f t="shared" si="66"/>
        <v/>
      </c>
      <c r="BS194" s="120" t="str">
        <f t="shared" si="66"/>
        <v/>
      </c>
      <c r="BT194" s="121" t="str">
        <f t="shared" si="66"/>
        <v/>
      </c>
      <c r="BU194" s="119">
        <f t="shared" si="67"/>
        <v>-35.675714285714264</v>
      </c>
      <c r="BV194" s="120" t="str">
        <f t="shared" si="67"/>
        <v/>
      </c>
      <c r="BW194" s="121" t="str">
        <f t="shared" si="67"/>
        <v/>
      </c>
      <c r="BX194" s="120" t="str">
        <f t="shared" si="67"/>
        <v/>
      </c>
      <c r="BY194" s="121" t="str">
        <f t="shared" si="67"/>
        <v/>
      </c>
    </row>
    <row r="195" spans="1:77" ht="13.5" thickBot="1" x14ac:dyDescent="0.25">
      <c r="A195" t="s">
        <v>46</v>
      </c>
      <c r="B195" t="s">
        <v>46</v>
      </c>
      <c r="C195" t="s">
        <v>85</v>
      </c>
      <c r="D195" t="s">
        <v>85</v>
      </c>
      <c r="E195" t="s">
        <v>84</v>
      </c>
      <c r="F195" s="59">
        <f t="shared" si="57"/>
        <v>46200</v>
      </c>
      <c r="G195" s="42" t="s">
        <v>41</v>
      </c>
      <c r="H195" s="43">
        <v>9</v>
      </c>
      <c r="I195" s="44">
        <v>0</v>
      </c>
      <c r="J195" s="44">
        <v>0</v>
      </c>
      <c r="K195" s="44">
        <v>0</v>
      </c>
      <c r="L195" s="44">
        <v>0</v>
      </c>
      <c r="M195" s="44">
        <v>662.78</v>
      </c>
      <c r="N195" s="44">
        <v>0</v>
      </c>
      <c r="O195" s="44">
        <v>0</v>
      </c>
      <c r="P195" s="44">
        <v>0</v>
      </c>
      <c r="Q195" s="45">
        <v>0</v>
      </c>
      <c r="R195" s="46">
        <f t="shared" si="53"/>
        <v>0</v>
      </c>
      <c r="S195" s="46">
        <f t="shared" si="54"/>
        <v>0</v>
      </c>
      <c r="T195" t="s">
        <v>49</v>
      </c>
      <c r="U195" t="s">
        <v>49</v>
      </c>
      <c r="V195" t="s">
        <v>85</v>
      </c>
      <c r="W195" t="s">
        <v>85</v>
      </c>
      <c r="X195" t="s">
        <v>84</v>
      </c>
      <c r="Y195" s="59">
        <f t="shared" si="58"/>
        <v>45836</v>
      </c>
      <c r="Z195" s="42" t="s">
        <v>41</v>
      </c>
      <c r="AA195" s="43">
        <v>4</v>
      </c>
      <c r="AB195" s="44">
        <v>0</v>
      </c>
      <c r="AC195" s="44">
        <v>0</v>
      </c>
      <c r="AD195" s="44">
        <v>0</v>
      </c>
      <c r="AE195" s="44">
        <v>0</v>
      </c>
      <c r="AF195" s="44">
        <v>318.70999999999998</v>
      </c>
      <c r="AG195" s="44">
        <v>0</v>
      </c>
      <c r="AH195" s="44">
        <v>0</v>
      </c>
      <c r="AI195" s="44">
        <v>0</v>
      </c>
      <c r="AJ195" s="45">
        <v>0</v>
      </c>
      <c r="AK195" s="46">
        <f t="shared" si="55"/>
        <v>0</v>
      </c>
      <c r="AL195" s="46">
        <f t="shared" si="56"/>
        <v>0</v>
      </c>
      <c r="AM195" s="44">
        <f t="shared" si="64"/>
        <v>5</v>
      </c>
      <c r="AN195" s="44">
        <f t="shared" si="63"/>
        <v>0</v>
      </c>
      <c r="AO195" s="44">
        <f t="shared" si="63"/>
        <v>0</v>
      </c>
      <c r="AP195" s="44">
        <f t="shared" si="63"/>
        <v>0</v>
      </c>
      <c r="AQ195" s="44">
        <f t="shared" si="63"/>
        <v>0</v>
      </c>
      <c r="AR195" s="44">
        <f t="shared" si="63"/>
        <v>344.07</v>
      </c>
      <c r="AS195" s="44">
        <f t="shared" ref="AS195:AX240" si="68">+N195-AG195</f>
        <v>0</v>
      </c>
      <c r="AT195" s="44">
        <f t="shared" si="68"/>
        <v>0</v>
      </c>
      <c r="AU195" s="44">
        <f t="shared" si="68"/>
        <v>0</v>
      </c>
      <c r="AV195" s="45">
        <f t="shared" si="68"/>
        <v>0</v>
      </c>
      <c r="AW195" s="46">
        <f t="shared" si="68"/>
        <v>0</v>
      </c>
      <c r="AX195" s="47">
        <f t="shared" si="60"/>
        <v>0</v>
      </c>
      <c r="AY195" s="56">
        <f t="shared" si="62"/>
        <v>1.25</v>
      </c>
      <c r="AZ195" s="56" t="str">
        <f t="shared" si="62"/>
        <v/>
      </c>
      <c r="BA195" s="56" t="str">
        <f t="shared" si="62"/>
        <v/>
      </c>
      <c r="BB195" s="56" t="str">
        <f t="shared" si="62"/>
        <v/>
      </c>
      <c r="BC195" s="56" t="str">
        <f t="shared" si="62"/>
        <v/>
      </c>
      <c r="BD195" s="56">
        <f t="shared" si="62"/>
        <v>1.079570769665213</v>
      </c>
      <c r="BE195" s="56" t="str">
        <f t="shared" si="61"/>
        <v/>
      </c>
      <c r="BF195" s="56" t="str">
        <f t="shared" si="61"/>
        <v/>
      </c>
      <c r="BG195" s="56" t="str">
        <f t="shared" si="61"/>
        <v/>
      </c>
      <c r="BH195" s="57" t="str">
        <f t="shared" si="61"/>
        <v/>
      </c>
      <c r="BI195" s="81" t="str">
        <f t="shared" si="61"/>
        <v/>
      </c>
      <c r="BJ195" s="58" t="str">
        <f t="shared" si="61"/>
        <v/>
      </c>
      <c r="BK195" s="122">
        <f t="shared" si="65"/>
        <v>73.642222222222216</v>
      </c>
      <c r="BL195" s="123" t="str">
        <f t="shared" si="65"/>
        <v/>
      </c>
      <c r="BM195" s="123" t="str">
        <f t="shared" si="65"/>
        <v/>
      </c>
      <c r="BN195" s="123" t="str">
        <f t="shared" si="65"/>
        <v/>
      </c>
      <c r="BO195" s="124" t="str">
        <f t="shared" si="65"/>
        <v/>
      </c>
      <c r="BP195" s="122">
        <f t="shared" si="66"/>
        <v>79.677499999999995</v>
      </c>
      <c r="BQ195" s="123" t="str">
        <f t="shared" si="66"/>
        <v/>
      </c>
      <c r="BR195" s="123" t="str">
        <f t="shared" si="66"/>
        <v/>
      </c>
      <c r="BS195" s="123" t="str">
        <f t="shared" si="66"/>
        <v/>
      </c>
      <c r="BT195" s="124" t="str">
        <f t="shared" si="66"/>
        <v/>
      </c>
      <c r="BU195" s="122">
        <f t="shared" si="67"/>
        <v>-6.0352777777777789</v>
      </c>
      <c r="BV195" s="123" t="str">
        <f t="shared" si="67"/>
        <v/>
      </c>
      <c r="BW195" s="124" t="str">
        <f t="shared" si="67"/>
        <v/>
      </c>
      <c r="BX195" s="123" t="str">
        <f t="shared" si="67"/>
        <v/>
      </c>
      <c r="BY195" s="124" t="str">
        <f t="shared" si="67"/>
        <v/>
      </c>
    </row>
    <row r="196" spans="1:77" x14ac:dyDescent="0.2">
      <c r="A196" t="s">
        <v>46</v>
      </c>
      <c r="B196" t="s">
        <v>46</v>
      </c>
      <c r="C196" t="s">
        <v>92</v>
      </c>
      <c r="D196" t="s">
        <v>85</v>
      </c>
      <c r="E196" t="s">
        <v>88</v>
      </c>
      <c r="F196" s="4">
        <f t="shared" si="57"/>
        <v>46201</v>
      </c>
      <c r="G196" t="s">
        <v>35</v>
      </c>
      <c r="H196" s="28">
        <v>8</v>
      </c>
      <c r="I196" s="138">
        <v>0</v>
      </c>
      <c r="J196" s="138">
        <v>0</v>
      </c>
      <c r="K196" s="2">
        <v>0</v>
      </c>
      <c r="L196" s="2">
        <v>0</v>
      </c>
      <c r="M196" s="2">
        <v>841.74</v>
      </c>
      <c r="N196" s="2">
        <v>0</v>
      </c>
      <c r="O196" s="2">
        <v>0</v>
      </c>
      <c r="P196" s="2">
        <v>0</v>
      </c>
      <c r="Q196" s="29">
        <v>0</v>
      </c>
      <c r="R196" s="30">
        <f t="shared" si="53"/>
        <v>0</v>
      </c>
      <c r="S196" s="30">
        <f t="shared" si="54"/>
        <v>0</v>
      </c>
      <c r="T196" t="s">
        <v>49</v>
      </c>
      <c r="U196" t="s">
        <v>49</v>
      </c>
      <c r="V196" t="s">
        <v>92</v>
      </c>
      <c r="W196" t="s">
        <v>85</v>
      </c>
      <c r="X196" t="s">
        <v>88</v>
      </c>
      <c r="Y196" s="4">
        <f t="shared" si="58"/>
        <v>45837</v>
      </c>
      <c r="Z196" t="s">
        <v>35</v>
      </c>
      <c r="AA196" s="28">
        <v>6</v>
      </c>
      <c r="AB196" s="138">
        <v>1</v>
      </c>
      <c r="AC196" s="138">
        <v>0</v>
      </c>
      <c r="AD196" s="2">
        <v>0</v>
      </c>
      <c r="AE196" s="2">
        <v>0</v>
      </c>
      <c r="AF196" s="2">
        <v>289.12</v>
      </c>
      <c r="AG196" s="2">
        <v>-222.88</v>
      </c>
      <c r="AH196" s="2">
        <v>0</v>
      </c>
      <c r="AI196" s="2">
        <v>0</v>
      </c>
      <c r="AJ196" s="29">
        <v>0</v>
      </c>
      <c r="AK196" s="30">
        <f t="shared" si="55"/>
        <v>1</v>
      </c>
      <c r="AL196" s="30">
        <f t="shared" si="56"/>
        <v>-222.88</v>
      </c>
      <c r="AM196" s="2">
        <f t="shared" si="64"/>
        <v>2</v>
      </c>
      <c r="AN196" s="2">
        <f t="shared" si="64"/>
        <v>-1</v>
      </c>
      <c r="AO196" s="2">
        <f t="shared" si="64"/>
        <v>0</v>
      </c>
      <c r="AP196" s="2">
        <f t="shared" si="64"/>
        <v>0</v>
      </c>
      <c r="AQ196" s="2">
        <f t="shared" si="64"/>
        <v>0</v>
      </c>
      <c r="AR196" s="2">
        <f t="shared" si="64"/>
        <v>552.62</v>
      </c>
      <c r="AS196" s="2">
        <f t="shared" si="68"/>
        <v>222.88</v>
      </c>
      <c r="AT196" s="2">
        <f t="shared" si="68"/>
        <v>0</v>
      </c>
      <c r="AU196" s="2">
        <f t="shared" si="68"/>
        <v>0</v>
      </c>
      <c r="AV196" s="29">
        <f t="shared" si="68"/>
        <v>0</v>
      </c>
      <c r="AW196" s="30">
        <f t="shared" si="68"/>
        <v>-1</v>
      </c>
      <c r="AX196" s="31">
        <f t="shared" si="60"/>
        <v>222.88</v>
      </c>
      <c r="AY196" s="38">
        <f t="shared" si="62"/>
        <v>0.33333333333333331</v>
      </c>
      <c r="AZ196" s="38">
        <f t="shared" si="62"/>
        <v>-1</v>
      </c>
      <c r="BA196" s="38" t="str">
        <f t="shared" si="62"/>
        <v/>
      </c>
      <c r="BB196" s="38" t="str">
        <f t="shared" si="62"/>
        <v/>
      </c>
      <c r="BC196" s="38" t="str">
        <f t="shared" si="62"/>
        <v/>
      </c>
      <c r="BD196" s="38">
        <f t="shared" si="62"/>
        <v>1.9113862755949087</v>
      </c>
      <c r="BE196" s="38">
        <f t="shared" si="61"/>
        <v>-1</v>
      </c>
      <c r="BF196" s="38" t="str">
        <f t="shared" si="61"/>
        <v/>
      </c>
      <c r="BG196" s="38" t="str">
        <f t="shared" si="61"/>
        <v/>
      </c>
      <c r="BH196" s="39" t="str">
        <f t="shared" si="61"/>
        <v/>
      </c>
      <c r="BI196" s="76">
        <f t="shared" si="61"/>
        <v>-1</v>
      </c>
      <c r="BJ196" s="40">
        <f t="shared" si="61"/>
        <v>-1</v>
      </c>
      <c r="BK196" s="116">
        <f t="shared" si="65"/>
        <v>105.2175</v>
      </c>
      <c r="BL196" s="117" t="str">
        <f t="shared" si="65"/>
        <v/>
      </c>
      <c r="BM196" s="117" t="str">
        <f t="shared" si="65"/>
        <v/>
      </c>
      <c r="BN196" s="117" t="str">
        <f t="shared" si="65"/>
        <v/>
      </c>
      <c r="BO196" s="118" t="str">
        <f t="shared" si="65"/>
        <v/>
      </c>
      <c r="BP196" s="116">
        <f t="shared" si="66"/>
        <v>48.186666666666667</v>
      </c>
      <c r="BQ196" s="117">
        <f t="shared" si="66"/>
        <v>-222.88</v>
      </c>
      <c r="BR196" s="117" t="str">
        <f t="shared" si="66"/>
        <v/>
      </c>
      <c r="BS196" s="117" t="str">
        <f t="shared" si="66"/>
        <v/>
      </c>
      <c r="BT196" s="118" t="str">
        <f t="shared" si="66"/>
        <v/>
      </c>
      <c r="BU196" s="116">
        <f t="shared" si="67"/>
        <v>57.030833333333334</v>
      </c>
      <c r="BV196" s="117" t="str">
        <f t="shared" si="67"/>
        <v/>
      </c>
      <c r="BW196" s="118" t="str">
        <f t="shared" si="67"/>
        <v/>
      </c>
      <c r="BX196" s="117" t="str">
        <f t="shared" si="67"/>
        <v/>
      </c>
      <c r="BY196" s="118" t="str">
        <f t="shared" si="67"/>
        <v/>
      </c>
    </row>
    <row r="197" spans="1:77" x14ac:dyDescent="0.2">
      <c r="A197" t="s">
        <v>46</v>
      </c>
      <c r="B197" t="s">
        <v>46</v>
      </c>
      <c r="C197" t="s">
        <v>92</v>
      </c>
      <c r="D197" t="s">
        <v>85</v>
      </c>
      <c r="E197" t="s">
        <v>88</v>
      </c>
      <c r="F197" s="4">
        <f t="shared" si="57"/>
        <v>46202</v>
      </c>
      <c r="G197" t="s">
        <v>36</v>
      </c>
      <c r="H197" s="28">
        <v>6</v>
      </c>
      <c r="I197" s="138">
        <v>1</v>
      </c>
      <c r="J197" s="138">
        <v>0</v>
      </c>
      <c r="K197" s="2">
        <v>0</v>
      </c>
      <c r="L197" s="2">
        <v>0</v>
      </c>
      <c r="M197" s="2">
        <v>566.46</v>
      </c>
      <c r="N197" s="2">
        <v>-154.86000000000001</v>
      </c>
      <c r="O197" s="2">
        <v>0</v>
      </c>
      <c r="P197" s="2">
        <v>0</v>
      </c>
      <c r="Q197" s="29">
        <v>0</v>
      </c>
      <c r="R197" s="30">
        <f t="shared" si="53"/>
        <v>1</v>
      </c>
      <c r="S197" s="30">
        <f t="shared" si="54"/>
        <v>-154.86000000000001</v>
      </c>
      <c r="T197" t="s">
        <v>49</v>
      </c>
      <c r="U197" t="s">
        <v>49</v>
      </c>
      <c r="V197" t="s">
        <v>92</v>
      </c>
      <c r="W197" t="s">
        <v>85</v>
      </c>
      <c r="X197" t="s">
        <v>88</v>
      </c>
      <c r="Y197" s="4">
        <f t="shared" si="58"/>
        <v>45838</v>
      </c>
      <c r="Z197" t="s">
        <v>36</v>
      </c>
      <c r="AA197" s="28">
        <v>8</v>
      </c>
      <c r="AB197" s="138">
        <v>0</v>
      </c>
      <c r="AC197" s="138">
        <v>0</v>
      </c>
      <c r="AD197" s="2">
        <v>0</v>
      </c>
      <c r="AE197" s="2">
        <v>0</v>
      </c>
      <c r="AF197" s="2">
        <v>1329.23</v>
      </c>
      <c r="AG197" s="2">
        <v>0</v>
      </c>
      <c r="AH197" s="2">
        <v>0</v>
      </c>
      <c r="AI197" s="2">
        <v>0</v>
      </c>
      <c r="AJ197" s="29">
        <v>0</v>
      </c>
      <c r="AK197" s="30">
        <f t="shared" si="55"/>
        <v>0</v>
      </c>
      <c r="AL197" s="30">
        <f t="shared" si="56"/>
        <v>0</v>
      </c>
      <c r="AM197" s="2">
        <f t="shared" si="64"/>
        <v>-2</v>
      </c>
      <c r="AN197" s="2">
        <f t="shared" si="64"/>
        <v>1</v>
      </c>
      <c r="AO197" s="2">
        <f t="shared" si="64"/>
        <v>0</v>
      </c>
      <c r="AP197" s="2">
        <f t="shared" si="64"/>
        <v>0</v>
      </c>
      <c r="AQ197" s="2">
        <f t="shared" si="64"/>
        <v>0</v>
      </c>
      <c r="AR197" s="2">
        <f t="shared" si="64"/>
        <v>-762.77</v>
      </c>
      <c r="AS197" s="2">
        <f t="shared" si="68"/>
        <v>-154.86000000000001</v>
      </c>
      <c r="AT197" s="2">
        <f t="shared" si="68"/>
        <v>0</v>
      </c>
      <c r="AU197" s="2">
        <f t="shared" si="68"/>
        <v>0</v>
      </c>
      <c r="AV197" s="29">
        <f t="shared" si="68"/>
        <v>0</v>
      </c>
      <c r="AW197" s="30">
        <f t="shared" si="68"/>
        <v>1</v>
      </c>
      <c r="AX197" s="31">
        <f t="shared" si="60"/>
        <v>-154.86000000000001</v>
      </c>
      <c r="AY197" s="38">
        <f t="shared" si="62"/>
        <v>-0.25</v>
      </c>
      <c r="AZ197" s="38" t="str">
        <f t="shared" si="62"/>
        <v/>
      </c>
      <c r="BA197" s="38" t="str">
        <f t="shared" si="62"/>
        <v/>
      </c>
      <c r="BB197" s="38" t="str">
        <f t="shared" si="62"/>
        <v/>
      </c>
      <c r="BC197" s="38" t="str">
        <f t="shared" si="62"/>
        <v/>
      </c>
      <c r="BD197" s="38">
        <f t="shared" si="62"/>
        <v>-0.57384350338165702</v>
      </c>
      <c r="BE197" s="38" t="str">
        <f t="shared" si="61"/>
        <v/>
      </c>
      <c r="BF197" s="38" t="str">
        <f t="shared" si="61"/>
        <v/>
      </c>
      <c r="BG197" s="38" t="str">
        <f t="shared" si="61"/>
        <v/>
      </c>
      <c r="BH197" s="39" t="str">
        <f t="shared" si="61"/>
        <v/>
      </c>
      <c r="BI197" s="76" t="str">
        <f t="shared" si="61"/>
        <v/>
      </c>
      <c r="BJ197" s="40" t="str">
        <f t="shared" si="61"/>
        <v/>
      </c>
      <c r="BK197" s="119">
        <f t="shared" si="65"/>
        <v>94.410000000000011</v>
      </c>
      <c r="BL197" s="120">
        <f t="shared" si="65"/>
        <v>-154.86000000000001</v>
      </c>
      <c r="BM197" s="120" t="str">
        <f t="shared" si="65"/>
        <v/>
      </c>
      <c r="BN197" s="120" t="str">
        <f t="shared" si="65"/>
        <v/>
      </c>
      <c r="BO197" s="121" t="str">
        <f t="shared" si="65"/>
        <v/>
      </c>
      <c r="BP197" s="119">
        <f t="shared" si="66"/>
        <v>166.15375</v>
      </c>
      <c r="BQ197" s="120" t="str">
        <f t="shared" si="66"/>
        <v/>
      </c>
      <c r="BR197" s="120" t="str">
        <f t="shared" si="66"/>
        <v/>
      </c>
      <c r="BS197" s="120" t="str">
        <f t="shared" si="66"/>
        <v/>
      </c>
      <c r="BT197" s="121" t="str">
        <f t="shared" si="66"/>
        <v/>
      </c>
      <c r="BU197" s="119">
        <f t="shared" si="67"/>
        <v>-71.743749999999991</v>
      </c>
      <c r="BV197" s="120" t="str">
        <f t="shared" si="67"/>
        <v/>
      </c>
      <c r="BW197" s="121" t="str">
        <f t="shared" si="67"/>
        <v/>
      </c>
      <c r="BX197" s="120" t="str">
        <f t="shared" si="67"/>
        <v/>
      </c>
      <c r="BY197" s="121" t="str">
        <f t="shared" si="67"/>
        <v/>
      </c>
    </row>
    <row r="198" spans="1:77" x14ac:dyDescent="0.2">
      <c r="A198" t="s">
        <v>46</v>
      </c>
      <c r="B198" t="s">
        <v>46</v>
      </c>
      <c r="C198" t="s">
        <v>92</v>
      </c>
      <c r="D198" t="s">
        <v>85</v>
      </c>
      <c r="E198" t="s">
        <v>88</v>
      </c>
      <c r="F198" s="4">
        <f t="shared" si="57"/>
        <v>46203</v>
      </c>
      <c r="G198" t="s">
        <v>37</v>
      </c>
      <c r="H198" s="28">
        <v>5</v>
      </c>
      <c r="I198" s="138">
        <v>1</v>
      </c>
      <c r="J198" s="138">
        <v>0</v>
      </c>
      <c r="K198" s="2">
        <v>0</v>
      </c>
      <c r="L198" s="2">
        <v>0</v>
      </c>
      <c r="M198" s="2">
        <v>685.53</v>
      </c>
      <c r="N198" s="2">
        <v>1285.7</v>
      </c>
      <c r="O198" s="2">
        <v>0</v>
      </c>
      <c r="P198" s="2">
        <v>0</v>
      </c>
      <c r="Q198" s="29">
        <v>0</v>
      </c>
      <c r="R198" s="30">
        <f t="shared" si="53"/>
        <v>1</v>
      </c>
      <c r="S198" s="30">
        <f t="shared" si="54"/>
        <v>1285.7</v>
      </c>
      <c r="T198" t="s">
        <v>49</v>
      </c>
      <c r="U198" t="s">
        <v>49</v>
      </c>
      <c r="V198" t="s">
        <v>92</v>
      </c>
      <c r="W198" t="s">
        <v>92</v>
      </c>
      <c r="X198" t="s">
        <v>88</v>
      </c>
      <c r="Y198" s="4">
        <f t="shared" si="58"/>
        <v>45839</v>
      </c>
      <c r="Z198" t="s">
        <v>37</v>
      </c>
      <c r="AA198" s="28">
        <v>11</v>
      </c>
      <c r="AB198" s="138">
        <v>0</v>
      </c>
      <c r="AC198" s="138">
        <v>0</v>
      </c>
      <c r="AD198" s="2">
        <v>0</v>
      </c>
      <c r="AE198" s="2">
        <v>0</v>
      </c>
      <c r="AF198" s="2">
        <v>1717.94</v>
      </c>
      <c r="AG198" s="2">
        <v>0</v>
      </c>
      <c r="AH198" s="2">
        <v>0</v>
      </c>
      <c r="AI198" s="2">
        <v>0</v>
      </c>
      <c r="AJ198" s="29">
        <v>0</v>
      </c>
      <c r="AK198" s="30">
        <f t="shared" si="55"/>
        <v>0</v>
      </c>
      <c r="AL198" s="30">
        <f t="shared" si="56"/>
        <v>0</v>
      </c>
      <c r="AM198" s="2">
        <f t="shared" si="64"/>
        <v>-6</v>
      </c>
      <c r="AN198" s="2">
        <f t="shared" si="64"/>
        <v>1</v>
      </c>
      <c r="AO198" s="2">
        <f t="shared" si="64"/>
        <v>0</v>
      </c>
      <c r="AP198" s="2">
        <f t="shared" si="64"/>
        <v>0</v>
      </c>
      <c r="AQ198" s="2">
        <f t="shared" si="64"/>
        <v>0</v>
      </c>
      <c r="AR198" s="2">
        <f t="shared" si="64"/>
        <v>-1032.4100000000001</v>
      </c>
      <c r="AS198" s="2">
        <f t="shared" si="68"/>
        <v>1285.7</v>
      </c>
      <c r="AT198" s="2">
        <f t="shared" si="68"/>
        <v>0</v>
      </c>
      <c r="AU198" s="2">
        <f t="shared" si="68"/>
        <v>0</v>
      </c>
      <c r="AV198" s="29">
        <f t="shared" si="68"/>
        <v>0</v>
      </c>
      <c r="AW198" s="30">
        <f t="shared" si="68"/>
        <v>1</v>
      </c>
      <c r="AX198" s="31">
        <f t="shared" si="60"/>
        <v>1285.7</v>
      </c>
      <c r="AY198" s="38">
        <f t="shared" si="62"/>
        <v>-0.54545454545454541</v>
      </c>
      <c r="AZ198" s="38" t="str">
        <f t="shared" si="62"/>
        <v/>
      </c>
      <c r="BA198" s="38" t="str">
        <f t="shared" si="62"/>
        <v/>
      </c>
      <c r="BB198" s="38" t="str">
        <f t="shared" si="62"/>
        <v/>
      </c>
      <c r="BC198" s="38" t="str">
        <f t="shared" si="62"/>
        <v/>
      </c>
      <c r="BD198" s="38">
        <f t="shared" si="62"/>
        <v>-0.6009581242651082</v>
      </c>
      <c r="BE198" s="38" t="str">
        <f t="shared" si="61"/>
        <v/>
      </c>
      <c r="BF198" s="38" t="str">
        <f t="shared" si="61"/>
        <v/>
      </c>
      <c r="BG198" s="38" t="str">
        <f t="shared" si="61"/>
        <v/>
      </c>
      <c r="BH198" s="39" t="str">
        <f t="shared" si="61"/>
        <v/>
      </c>
      <c r="BI198" s="76" t="str">
        <f t="shared" si="61"/>
        <v/>
      </c>
      <c r="BJ198" s="40" t="str">
        <f t="shared" si="61"/>
        <v/>
      </c>
      <c r="BK198" s="119">
        <f t="shared" si="65"/>
        <v>137.10599999999999</v>
      </c>
      <c r="BL198" s="120">
        <f t="shared" si="65"/>
        <v>1285.7</v>
      </c>
      <c r="BM198" s="120" t="str">
        <f t="shared" si="65"/>
        <v/>
      </c>
      <c r="BN198" s="120" t="str">
        <f t="shared" si="65"/>
        <v/>
      </c>
      <c r="BO198" s="121" t="str">
        <f t="shared" si="65"/>
        <v/>
      </c>
      <c r="BP198" s="119">
        <f t="shared" si="66"/>
        <v>156.17636363636365</v>
      </c>
      <c r="BQ198" s="120" t="str">
        <f t="shared" si="66"/>
        <v/>
      </c>
      <c r="BR198" s="120" t="str">
        <f t="shared" si="66"/>
        <v/>
      </c>
      <c r="BS198" s="120" t="str">
        <f t="shared" si="66"/>
        <v/>
      </c>
      <c r="BT198" s="121" t="str">
        <f t="shared" si="66"/>
        <v/>
      </c>
      <c r="BU198" s="119">
        <f t="shared" si="67"/>
        <v>-19.070363636363652</v>
      </c>
      <c r="BV198" s="120" t="str">
        <f t="shared" si="67"/>
        <v/>
      </c>
      <c r="BW198" s="121" t="str">
        <f t="shared" si="67"/>
        <v/>
      </c>
      <c r="BX198" s="120" t="str">
        <f t="shared" si="67"/>
        <v/>
      </c>
      <c r="BY198" s="121" t="str">
        <f t="shared" si="67"/>
        <v/>
      </c>
    </row>
    <row r="199" spans="1:77" x14ac:dyDescent="0.2">
      <c r="A199" t="s">
        <v>46</v>
      </c>
      <c r="B199" t="s">
        <v>46</v>
      </c>
      <c r="C199" t="s">
        <v>92</v>
      </c>
      <c r="D199" t="s">
        <v>92</v>
      </c>
      <c r="E199" t="s">
        <v>88</v>
      </c>
      <c r="F199" s="4">
        <f t="shared" si="57"/>
        <v>46204</v>
      </c>
      <c r="G199" t="s">
        <v>38</v>
      </c>
      <c r="H199" s="28">
        <v>12</v>
      </c>
      <c r="I199" s="138">
        <v>1</v>
      </c>
      <c r="J199" s="138">
        <v>0</v>
      </c>
      <c r="K199" s="2">
        <v>0</v>
      </c>
      <c r="L199" s="2">
        <v>0</v>
      </c>
      <c r="M199" s="2">
        <v>1948.13</v>
      </c>
      <c r="N199" s="2">
        <v>62.97</v>
      </c>
      <c r="O199" s="2">
        <v>0</v>
      </c>
      <c r="P199" s="2">
        <v>0</v>
      </c>
      <c r="Q199" s="29">
        <v>0</v>
      </c>
      <c r="R199" s="30">
        <f t="shared" si="53"/>
        <v>1</v>
      </c>
      <c r="S199" s="30">
        <f t="shared" si="54"/>
        <v>62.97</v>
      </c>
      <c r="T199" t="s">
        <v>49</v>
      </c>
      <c r="U199" t="s">
        <v>49</v>
      </c>
      <c r="V199" t="s">
        <v>92</v>
      </c>
      <c r="W199" t="s">
        <v>92</v>
      </c>
      <c r="X199" t="s">
        <v>88</v>
      </c>
      <c r="Y199" s="4">
        <f t="shared" si="58"/>
        <v>45840</v>
      </c>
      <c r="Z199" t="s">
        <v>38</v>
      </c>
      <c r="AA199" s="28">
        <v>15</v>
      </c>
      <c r="AB199" s="138">
        <v>0</v>
      </c>
      <c r="AC199" s="138">
        <v>0</v>
      </c>
      <c r="AD199" s="2">
        <v>0</v>
      </c>
      <c r="AE199" s="2">
        <v>0</v>
      </c>
      <c r="AF199" s="2">
        <v>2946.9799999999996</v>
      </c>
      <c r="AG199" s="2">
        <v>0</v>
      </c>
      <c r="AH199" s="2">
        <v>0</v>
      </c>
      <c r="AI199" s="2">
        <v>0</v>
      </c>
      <c r="AJ199" s="29">
        <v>0</v>
      </c>
      <c r="AK199" s="30">
        <f t="shared" si="55"/>
        <v>0</v>
      </c>
      <c r="AL199" s="30">
        <f t="shared" si="56"/>
        <v>0</v>
      </c>
      <c r="AM199" s="2">
        <f t="shared" si="64"/>
        <v>-3</v>
      </c>
      <c r="AN199" s="2">
        <f t="shared" si="64"/>
        <v>1</v>
      </c>
      <c r="AO199" s="2">
        <f t="shared" si="64"/>
        <v>0</v>
      </c>
      <c r="AP199" s="2">
        <f t="shared" si="64"/>
        <v>0</v>
      </c>
      <c r="AQ199" s="2">
        <f t="shared" si="64"/>
        <v>0</v>
      </c>
      <c r="AR199" s="2">
        <f t="shared" si="64"/>
        <v>-998.84999999999945</v>
      </c>
      <c r="AS199" s="2">
        <f t="shared" si="68"/>
        <v>62.97</v>
      </c>
      <c r="AT199" s="2">
        <f t="shared" si="68"/>
        <v>0</v>
      </c>
      <c r="AU199" s="2">
        <f t="shared" si="68"/>
        <v>0</v>
      </c>
      <c r="AV199" s="29">
        <f t="shared" si="68"/>
        <v>0</v>
      </c>
      <c r="AW199" s="30">
        <f t="shared" si="68"/>
        <v>1</v>
      </c>
      <c r="AX199" s="31">
        <f t="shared" si="60"/>
        <v>62.97</v>
      </c>
      <c r="AY199" s="38">
        <f t="shared" si="62"/>
        <v>-0.2</v>
      </c>
      <c r="AZ199" s="38" t="str">
        <f t="shared" si="62"/>
        <v/>
      </c>
      <c r="BA199" s="38" t="str">
        <f t="shared" si="62"/>
        <v/>
      </c>
      <c r="BB199" s="38" t="str">
        <f t="shared" si="62"/>
        <v/>
      </c>
      <c r="BC199" s="38" t="str">
        <f t="shared" si="62"/>
        <v/>
      </c>
      <c r="BD199" s="38">
        <f t="shared" si="62"/>
        <v>-0.33894020319106327</v>
      </c>
      <c r="BE199" s="38" t="str">
        <f t="shared" si="61"/>
        <v/>
      </c>
      <c r="BF199" s="38" t="str">
        <f t="shared" si="61"/>
        <v/>
      </c>
      <c r="BG199" s="38" t="str">
        <f t="shared" si="61"/>
        <v/>
      </c>
      <c r="BH199" s="39" t="str">
        <f t="shared" si="61"/>
        <v/>
      </c>
      <c r="BI199" s="76" t="str">
        <f t="shared" si="61"/>
        <v/>
      </c>
      <c r="BJ199" s="40" t="str">
        <f t="shared" si="61"/>
        <v/>
      </c>
      <c r="BK199" s="119">
        <f t="shared" si="65"/>
        <v>162.34416666666667</v>
      </c>
      <c r="BL199" s="120">
        <f t="shared" si="65"/>
        <v>62.97</v>
      </c>
      <c r="BM199" s="120" t="str">
        <f t="shared" si="65"/>
        <v/>
      </c>
      <c r="BN199" s="120" t="str">
        <f t="shared" si="65"/>
        <v/>
      </c>
      <c r="BO199" s="121" t="str">
        <f t="shared" si="65"/>
        <v/>
      </c>
      <c r="BP199" s="119">
        <f t="shared" si="66"/>
        <v>196.46533333333329</v>
      </c>
      <c r="BQ199" s="120" t="str">
        <f t="shared" si="66"/>
        <v/>
      </c>
      <c r="BR199" s="120" t="str">
        <f t="shared" si="66"/>
        <v/>
      </c>
      <c r="BS199" s="120" t="str">
        <f t="shared" si="66"/>
        <v/>
      </c>
      <c r="BT199" s="121" t="str">
        <f t="shared" si="66"/>
        <v/>
      </c>
      <c r="BU199" s="119">
        <f t="shared" si="67"/>
        <v>-34.121166666666625</v>
      </c>
      <c r="BV199" s="120" t="str">
        <f t="shared" si="67"/>
        <v/>
      </c>
      <c r="BW199" s="121" t="str">
        <f t="shared" si="67"/>
        <v/>
      </c>
      <c r="BX199" s="120" t="str">
        <f t="shared" si="67"/>
        <v/>
      </c>
      <c r="BY199" s="121" t="str">
        <f t="shared" si="67"/>
        <v/>
      </c>
    </row>
    <row r="200" spans="1:77" x14ac:dyDescent="0.2">
      <c r="A200" t="s">
        <v>46</v>
      </c>
      <c r="B200" t="s">
        <v>46</v>
      </c>
      <c r="C200" t="s">
        <v>92</v>
      </c>
      <c r="D200" t="s">
        <v>92</v>
      </c>
      <c r="E200" t="s">
        <v>88</v>
      </c>
      <c r="F200" s="4">
        <f t="shared" si="57"/>
        <v>46205</v>
      </c>
      <c r="G200" t="s">
        <v>39</v>
      </c>
      <c r="H200" s="28">
        <v>13</v>
      </c>
      <c r="I200" s="138">
        <v>0</v>
      </c>
      <c r="J200" s="138">
        <v>0</v>
      </c>
      <c r="K200" s="2">
        <v>0</v>
      </c>
      <c r="L200" s="2">
        <v>0</v>
      </c>
      <c r="M200" s="2">
        <v>1881.83</v>
      </c>
      <c r="N200" s="2">
        <v>0</v>
      </c>
      <c r="O200" s="2">
        <v>0</v>
      </c>
      <c r="P200" s="2">
        <v>0</v>
      </c>
      <c r="Q200" s="29">
        <v>0</v>
      </c>
      <c r="R200" s="30">
        <f t="shared" si="53"/>
        <v>0</v>
      </c>
      <c r="S200" s="30">
        <f t="shared" si="54"/>
        <v>0</v>
      </c>
      <c r="T200" t="s">
        <v>49</v>
      </c>
      <c r="U200" t="s">
        <v>49</v>
      </c>
      <c r="V200" t="s">
        <v>92</v>
      </c>
      <c r="W200" t="s">
        <v>92</v>
      </c>
      <c r="X200" t="s">
        <v>88</v>
      </c>
      <c r="Y200" s="4">
        <f t="shared" si="58"/>
        <v>45841</v>
      </c>
      <c r="Z200" t="s">
        <v>39</v>
      </c>
      <c r="AA200" s="28">
        <v>20</v>
      </c>
      <c r="AB200" s="138">
        <v>0</v>
      </c>
      <c r="AC200" s="138">
        <v>0</v>
      </c>
      <c r="AD200" s="2">
        <v>0</v>
      </c>
      <c r="AE200" s="2">
        <v>0</v>
      </c>
      <c r="AF200" s="2">
        <v>2400.3000000000002</v>
      </c>
      <c r="AG200" s="2">
        <v>0</v>
      </c>
      <c r="AH200" s="2">
        <v>0</v>
      </c>
      <c r="AI200" s="2">
        <v>0</v>
      </c>
      <c r="AJ200" s="29">
        <v>0</v>
      </c>
      <c r="AK200" s="30">
        <f t="shared" si="55"/>
        <v>0</v>
      </c>
      <c r="AL200" s="30">
        <f t="shared" si="56"/>
        <v>0</v>
      </c>
      <c r="AM200" s="2">
        <f t="shared" si="64"/>
        <v>-7</v>
      </c>
      <c r="AN200" s="2">
        <f t="shared" si="64"/>
        <v>0</v>
      </c>
      <c r="AO200" s="2">
        <f t="shared" si="64"/>
        <v>0</v>
      </c>
      <c r="AP200" s="2">
        <f t="shared" si="64"/>
        <v>0</v>
      </c>
      <c r="AQ200" s="2">
        <f t="shared" si="64"/>
        <v>0</v>
      </c>
      <c r="AR200" s="2">
        <f t="shared" si="64"/>
        <v>-518.47000000000025</v>
      </c>
      <c r="AS200" s="2">
        <f t="shared" si="68"/>
        <v>0</v>
      </c>
      <c r="AT200" s="2">
        <f t="shared" si="68"/>
        <v>0</v>
      </c>
      <c r="AU200" s="2">
        <f t="shared" si="68"/>
        <v>0</v>
      </c>
      <c r="AV200" s="29">
        <f t="shared" si="68"/>
        <v>0</v>
      </c>
      <c r="AW200" s="30">
        <f t="shared" si="68"/>
        <v>0</v>
      </c>
      <c r="AX200" s="31">
        <f t="shared" si="60"/>
        <v>0</v>
      </c>
      <c r="AY200" s="38">
        <f t="shared" si="62"/>
        <v>-0.35</v>
      </c>
      <c r="AZ200" s="38" t="str">
        <f t="shared" si="62"/>
        <v/>
      </c>
      <c r="BA200" s="38" t="str">
        <f t="shared" si="62"/>
        <v/>
      </c>
      <c r="BB200" s="38" t="str">
        <f t="shared" si="62"/>
        <v/>
      </c>
      <c r="BC200" s="38" t="str">
        <f t="shared" si="62"/>
        <v/>
      </c>
      <c r="BD200" s="38">
        <f t="shared" si="62"/>
        <v>-0.21600216639586728</v>
      </c>
      <c r="BE200" s="38" t="str">
        <f t="shared" si="61"/>
        <v/>
      </c>
      <c r="BF200" s="38" t="str">
        <f t="shared" si="61"/>
        <v/>
      </c>
      <c r="BG200" s="38" t="str">
        <f t="shared" si="61"/>
        <v/>
      </c>
      <c r="BH200" s="39" t="str">
        <f t="shared" si="61"/>
        <v/>
      </c>
      <c r="BI200" s="76" t="str">
        <f t="shared" si="61"/>
        <v/>
      </c>
      <c r="BJ200" s="40" t="str">
        <f t="shared" si="61"/>
        <v/>
      </c>
      <c r="BK200" s="119">
        <f t="shared" si="65"/>
        <v>144.75615384615384</v>
      </c>
      <c r="BL200" s="120" t="str">
        <f t="shared" si="65"/>
        <v/>
      </c>
      <c r="BM200" s="120" t="str">
        <f t="shared" si="65"/>
        <v/>
      </c>
      <c r="BN200" s="120" t="str">
        <f t="shared" si="65"/>
        <v/>
      </c>
      <c r="BO200" s="121" t="str">
        <f t="shared" si="65"/>
        <v/>
      </c>
      <c r="BP200" s="119">
        <f t="shared" si="66"/>
        <v>120.01500000000001</v>
      </c>
      <c r="BQ200" s="120" t="str">
        <f t="shared" si="66"/>
        <v/>
      </c>
      <c r="BR200" s="120" t="str">
        <f t="shared" si="66"/>
        <v/>
      </c>
      <c r="BS200" s="120" t="str">
        <f t="shared" si="66"/>
        <v/>
      </c>
      <c r="BT200" s="121" t="str">
        <f t="shared" si="66"/>
        <v/>
      </c>
      <c r="BU200" s="119">
        <f t="shared" si="67"/>
        <v>24.741153846153821</v>
      </c>
      <c r="BV200" s="120" t="str">
        <f t="shared" si="67"/>
        <v/>
      </c>
      <c r="BW200" s="121" t="str">
        <f t="shared" si="67"/>
        <v/>
      </c>
      <c r="BX200" s="120" t="str">
        <f t="shared" si="67"/>
        <v/>
      </c>
      <c r="BY200" s="121" t="str">
        <f t="shared" si="67"/>
        <v/>
      </c>
    </row>
    <row r="201" spans="1:77" x14ac:dyDescent="0.2">
      <c r="A201" t="s">
        <v>46</v>
      </c>
      <c r="B201" t="s">
        <v>46</v>
      </c>
      <c r="C201" t="s">
        <v>92</v>
      </c>
      <c r="D201" t="s">
        <v>92</v>
      </c>
      <c r="E201" t="s">
        <v>88</v>
      </c>
      <c r="F201" s="4">
        <f t="shared" si="57"/>
        <v>46206</v>
      </c>
      <c r="G201" t="s">
        <v>40</v>
      </c>
      <c r="H201" s="28">
        <v>15</v>
      </c>
      <c r="I201" s="138">
        <v>0</v>
      </c>
      <c r="J201" s="138">
        <v>0</v>
      </c>
      <c r="K201" s="2">
        <v>0</v>
      </c>
      <c r="L201" s="2">
        <v>0</v>
      </c>
      <c r="M201" s="2">
        <v>1706.65</v>
      </c>
      <c r="N201" s="2">
        <v>0</v>
      </c>
      <c r="O201" s="2">
        <v>0</v>
      </c>
      <c r="P201" s="2">
        <v>0</v>
      </c>
      <c r="Q201" s="29">
        <v>0</v>
      </c>
      <c r="R201" s="30">
        <f t="shared" si="53"/>
        <v>0</v>
      </c>
      <c r="S201" s="30">
        <f t="shared" si="54"/>
        <v>0</v>
      </c>
      <c r="T201" t="s">
        <v>49</v>
      </c>
      <c r="U201" t="s">
        <v>49</v>
      </c>
      <c r="V201" t="s">
        <v>92</v>
      </c>
      <c r="W201" t="s">
        <v>92</v>
      </c>
      <c r="X201" t="s">
        <v>88</v>
      </c>
      <c r="Y201" s="4">
        <f t="shared" si="58"/>
        <v>45842</v>
      </c>
      <c r="Z201" t="s">
        <v>40</v>
      </c>
      <c r="AA201" s="28">
        <v>2</v>
      </c>
      <c r="AB201" s="138">
        <v>0</v>
      </c>
      <c r="AC201" s="138">
        <v>0</v>
      </c>
      <c r="AD201" s="2">
        <v>0</v>
      </c>
      <c r="AE201" s="2">
        <v>0</v>
      </c>
      <c r="AF201" s="2">
        <v>69.959999999999994</v>
      </c>
      <c r="AG201" s="2">
        <v>0</v>
      </c>
      <c r="AH201" s="2">
        <v>0</v>
      </c>
      <c r="AI201" s="2">
        <v>0</v>
      </c>
      <c r="AJ201" s="29">
        <v>0</v>
      </c>
      <c r="AK201" s="30">
        <f t="shared" si="55"/>
        <v>0</v>
      </c>
      <c r="AL201" s="30">
        <f t="shared" si="56"/>
        <v>0</v>
      </c>
      <c r="AM201" s="2">
        <f t="shared" si="64"/>
        <v>13</v>
      </c>
      <c r="AN201" s="2">
        <f t="shared" si="64"/>
        <v>0</v>
      </c>
      <c r="AO201" s="2">
        <f t="shared" si="64"/>
        <v>0</v>
      </c>
      <c r="AP201" s="2">
        <f t="shared" si="64"/>
        <v>0</v>
      </c>
      <c r="AQ201" s="2">
        <f t="shared" si="64"/>
        <v>0</v>
      </c>
      <c r="AR201" s="2">
        <f t="shared" si="64"/>
        <v>1636.69</v>
      </c>
      <c r="AS201" s="2">
        <f t="shared" si="68"/>
        <v>0</v>
      </c>
      <c r="AT201" s="2">
        <f t="shared" si="68"/>
        <v>0</v>
      </c>
      <c r="AU201" s="2">
        <f t="shared" si="68"/>
        <v>0</v>
      </c>
      <c r="AV201" s="29">
        <f t="shared" si="68"/>
        <v>0</v>
      </c>
      <c r="AW201" s="30">
        <f t="shared" si="68"/>
        <v>0</v>
      </c>
      <c r="AX201" s="31">
        <f t="shared" si="60"/>
        <v>0</v>
      </c>
      <c r="AY201" s="38">
        <f t="shared" si="62"/>
        <v>6.5</v>
      </c>
      <c r="AZ201" s="38" t="str">
        <f t="shared" si="62"/>
        <v/>
      </c>
      <c r="BA201" s="38" t="str">
        <f t="shared" si="62"/>
        <v/>
      </c>
      <c r="BB201" s="38" t="str">
        <f t="shared" si="62"/>
        <v/>
      </c>
      <c r="BC201" s="38" t="str">
        <f t="shared" si="62"/>
        <v/>
      </c>
      <c r="BD201" s="38">
        <f t="shared" si="62"/>
        <v>23.394654088050316</v>
      </c>
      <c r="BE201" s="38" t="str">
        <f t="shared" si="61"/>
        <v/>
      </c>
      <c r="BF201" s="38" t="str">
        <f t="shared" si="61"/>
        <v/>
      </c>
      <c r="BG201" s="38" t="str">
        <f t="shared" si="61"/>
        <v/>
      </c>
      <c r="BH201" s="39" t="str">
        <f t="shared" si="61"/>
        <v/>
      </c>
      <c r="BI201" s="76" t="str">
        <f t="shared" si="61"/>
        <v/>
      </c>
      <c r="BJ201" s="40" t="str">
        <f t="shared" si="61"/>
        <v/>
      </c>
      <c r="BK201" s="119">
        <f t="shared" si="65"/>
        <v>113.77666666666667</v>
      </c>
      <c r="BL201" s="120" t="str">
        <f t="shared" si="65"/>
        <v/>
      </c>
      <c r="BM201" s="120" t="str">
        <f t="shared" si="65"/>
        <v/>
      </c>
      <c r="BN201" s="120" t="str">
        <f t="shared" si="65"/>
        <v/>
      </c>
      <c r="BO201" s="121" t="str">
        <f t="shared" si="65"/>
        <v/>
      </c>
      <c r="BP201" s="119">
        <f t="shared" si="66"/>
        <v>34.979999999999997</v>
      </c>
      <c r="BQ201" s="120" t="str">
        <f t="shared" si="66"/>
        <v/>
      </c>
      <c r="BR201" s="120" t="str">
        <f t="shared" si="66"/>
        <v/>
      </c>
      <c r="BS201" s="120" t="str">
        <f t="shared" si="66"/>
        <v/>
      </c>
      <c r="BT201" s="121" t="str">
        <f t="shared" si="66"/>
        <v/>
      </c>
      <c r="BU201" s="119">
        <f t="shared" si="67"/>
        <v>78.796666666666681</v>
      </c>
      <c r="BV201" s="120" t="str">
        <f t="shared" si="67"/>
        <v/>
      </c>
      <c r="BW201" s="121" t="str">
        <f t="shared" si="67"/>
        <v/>
      </c>
      <c r="BX201" s="120" t="str">
        <f t="shared" si="67"/>
        <v/>
      </c>
      <c r="BY201" s="121" t="str">
        <f t="shared" si="67"/>
        <v/>
      </c>
    </row>
    <row r="202" spans="1:77" ht="13.5" thickBot="1" x14ac:dyDescent="0.25">
      <c r="A202" t="s">
        <v>46</v>
      </c>
      <c r="B202" t="s">
        <v>46</v>
      </c>
      <c r="C202" t="s">
        <v>92</v>
      </c>
      <c r="D202" t="s">
        <v>92</v>
      </c>
      <c r="E202" t="s">
        <v>88</v>
      </c>
      <c r="F202" s="59">
        <f t="shared" si="57"/>
        <v>46207</v>
      </c>
      <c r="G202" s="42" t="s">
        <v>41</v>
      </c>
      <c r="H202" s="43">
        <v>8</v>
      </c>
      <c r="I202" s="44">
        <v>0</v>
      </c>
      <c r="J202" s="44">
        <v>0</v>
      </c>
      <c r="K202" s="44">
        <v>0</v>
      </c>
      <c r="L202" s="44">
        <v>0</v>
      </c>
      <c r="M202" s="44">
        <v>1270.1400000000001</v>
      </c>
      <c r="N202" s="44">
        <v>0</v>
      </c>
      <c r="O202" s="44">
        <v>0</v>
      </c>
      <c r="P202" s="44">
        <v>0</v>
      </c>
      <c r="Q202" s="45">
        <v>0</v>
      </c>
      <c r="R202" s="46">
        <f t="shared" si="53"/>
        <v>0</v>
      </c>
      <c r="S202" s="46">
        <f t="shared" si="54"/>
        <v>0</v>
      </c>
      <c r="T202" t="s">
        <v>49</v>
      </c>
      <c r="U202" t="s">
        <v>49</v>
      </c>
      <c r="V202" t="s">
        <v>92</v>
      </c>
      <c r="W202" t="s">
        <v>92</v>
      </c>
      <c r="X202" t="s">
        <v>88</v>
      </c>
      <c r="Y202" s="59">
        <f t="shared" si="58"/>
        <v>45843</v>
      </c>
      <c r="Z202" s="42" t="s">
        <v>41</v>
      </c>
      <c r="AA202" s="43">
        <v>4</v>
      </c>
      <c r="AB202" s="44">
        <v>0</v>
      </c>
      <c r="AC202" s="44">
        <v>0</v>
      </c>
      <c r="AD202" s="44">
        <v>0</v>
      </c>
      <c r="AE202" s="44">
        <v>0</v>
      </c>
      <c r="AF202" s="44">
        <v>384.76</v>
      </c>
      <c r="AG202" s="44">
        <v>0</v>
      </c>
      <c r="AH202" s="44">
        <v>0</v>
      </c>
      <c r="AI202" s="44">
        <v>0</v>
      </c>
      <c r="AJ202" s="45">
        <v>0</v>
      </c>
      <c r="AK202" s="46">
        <f t="shared" si="55"/>
        <v>0</v>
      </c>
      <c r="AL202" s="46">
        <f t="shared" si="56"/>
        <v>0</v>
      </c>
      <c r="AM202" s="44">
        <f t="shared" si="64"/>
        <v>4</v>
      </c>
      <c r="AN202" s="44">
        <f t="shared" si="64"/>
        <v>0</v>
      </c>
      <c r="AO202" s="44">
        <f t="shared" si="64"/>
        <v>0</v>
      </c>
      <c r="AP202" s="44">
        <f t="shared" si="64"/>
        <v>0</v>
      </c>
      <c r="AQ202" s="44">
        <f t="shared" si="64"/>
        <v>0</v>
      </c>
      <c r="AR202" s="44">
        <f t="shared" si="64"/>
        <v>885.38000000000011</v>
      </c>
      <c r="AS202" s="44">
        <f t="shared" si="68"/>
        <v>0</v>
      </c>
      <c r="AT202" s="44">
        <f t="shared" si="68"/>
        <v>0</v>
      </c>
      <c r="AU202" s="44">
        <f t="shared" si="68"/>
        <v>0</v>
      </c>
      <c r="AV202" s="45">
        <f t="shared" si="68"/>
        <v>0</v>
      </c>
      <c r="AW202" s="46">
        <f t="shared" si="68"/>
        <v>0</v>
      </c>
      <c r="AX202" s="47">
        <f t="shared" si="60"/>
        <v>0</v>
      </c>
      <c r="AY202" s="56">
        <f t="shared" si="62"/>
        <v>1</v>
      </c>
      <c r="AZ202" s="56" t="str">
        <f t="shared" si="62"/>
        <v/>
      </c>
      <c r="BA202" s="56" t="str">
        <f t="shared" si="62"/>
        <v/>
      </c>
      <c r="BB202" s="56" t="str">
        <f t="shared" si="62"/>
        <v/>
      </c>
      <c r="BC202" s="56" t="str">
        <f t="shared" si="62"/>
        <v/>
      </c>
      <c r="BD202" s="56">
        <f t="shared" si="62"/>
        <v>2.3011227778355341</v>
      </c>
      <c r="BE202" s="56" t="str">
        <f t="shared" si="61"/>
        <v/>
      </c>
      <c r="BF202" s="56" t="str">
        <f t="shared" si="61"/>
        <v/>
      </c>
      <c r="BG202" s="56" t="str">
        <f t="shared" si="61"/>
        <v/>
      </c>
      <c r="BH202" s="57" t="str">
        <f t="shared" si="61"/>
        <v/>
      </c>
      <c r="BI202" s="81" t="str">
        <f t="shared" si="61"/>
        <v/>
      </c>
      <c r="BJ202" s="58" t="str">
        <f t="shared" si="61"/>
        <v/>
      </c>
      <c r="BK202" s="122">
        <f t="shared" si="65"/>
        <v>158.76750000000001</v>
      </c>
      <c r="BL202" s="123" t="str">
        <f t="shared" si="65"/>
        <v/>
      </c>
      <c r="BM202" s="123" t="str">
        <f t="shared" si="65"/>
        <v/>
      </c>
      <c r="BN202" s="123" t="str">
        <f t="shared" si="65"/>
        <v/>
      </c>
      <c r="BO202" s="124" t="str">
        <f t="shared" si="65"/>
        <v/>
      </c>
      <c r="BP202" s="122">
        <f t="shared" si="66"/>
        <v>96.19</v>
      </c>
      <c r="BQ202" s="123" t="str">
        <f t="shared" si="66"/>
        <v/>
      </c>
      <c r="BR202" s="123" t="str">
        <f t="shared" si="66"/>
        <v/>
      </c>
      <c r="BS202" s="123" t="str">
        <f t="shared" si="66"/>
        <v/>
      </c>
      <c r="BT202" s="124" t="str">
        <f t="shared" si="66"/>
        <v/>
      </c>
      <c r="BU202" s="122">
        <f t="shared" si="67"/>
        <v>62.577500000000015</v>
      </c>
      <c r="BV202" s="123" t="str">
        <f t="shared" si="67"/>
        <v/>
      </c>
      <c r="BW202" s="124" t="str">
        <f t="shared" si="67"/>
        <v/>
      </c>
      <c r="BX202" s="123" t="str">
        <f t="shared" si="67"/>
        <v/>
      </c>
      <c r="BY202" s="124" t="str">
        <f t="shared" si="67"/>
        <v/>
      </c>
    </row>
    <row r="203" spans="1:77" x14ac:dyDescent="0.2">
      <c r="A203" t="s">
        <v>46</v>
      </c>
      <c r="B203" t="s">
        <v>46</v>
      </c>
      <c r="C203" t="s">
        <v>92</v>
      </c>
      <c r="D203" t="s">
        <v>92</v>
      </c>
      <c r="E203" t="s">
        <v>89</v>
      </c>
      <c r="F203" s="4">
        <f t="shared" si="57"/>
        <v>46208</v>
      </c>
      <c r="G203" t="s">
        <v>35</v>
      </c>
      <c r="H203" s="28">
        <v>2</v>
      </c>
      <c r="I203" s="138">
        <v>0</v>
      </c>
      <c r="J203" s="138">
        <v>0</v>
      </c>
      <c r="K203" s="2">
        <v>0</v>
      </c>
      <c r="L203" s="2">
        <v>0</v>
      </c>
      <c r="M203" s="2">
        <v>304.72000000000003</v>
      </c>
      <c r="N203" s="2">
        <v>0</v>
      </c>
      <c r="O203" s="2">
        <v>0</v>
      </c>
      <c r="P203" s="2">
        <v>0</v>
      </c>
      <c r="Q203" s="29">
        <v>0</v>
      </c>
      <c r="R203" s="30">
        <f t="shared" si="53"/>
        <v>0</v>
      </c>
      <c r="S203" s="30">
        <f t="shared" si="54"/>
        <v>0</v>
      </c>
      <c r="T203" t="s">
        <v>49</v>
      </c>
      <c r="U203" t="s">
        <v>49</v>
      </c>
      <c r="V203" t="s">
        <v>92</v>
      </c>
      <c r="W203" t="s">
        <v>92</v>
      </c>
      <c r="X203" t="s">
        <v>89</v>
      </c>
      <c r="Y203" s="4">
        <f t="shared" si="58"/>
        <v>45844</v>
      </c>
      <c r="Z203" t="s">
        <v>35</v>
      </c>
      <c r="AA203" s="28">
        <v>4</v>
      </c>
      <c r="AB203" s="138">
        <v>0</v>
      </c>
      <c r="AC203" s="138">
        <v>0</v>
      </c>
      <c r="AD203" s="2">
        <v>0</v>
      </c>
      <c r="AE203" s="2">
        <v>0</v>
      </c>
      <c r="AF203" s="2">
        <v>584.64</v>
      </c>
      <c r="AG203" s="2">
        <v>0</v>
      </c>
      <c r="AH203" s="2">
        <v>0</v>
      </c>
      <c r="AI203" s="2">
        <v>0</v>
      </c>
      <c r="AJ203" s="29">
        <v>0</v>
      </c>
      <c r="AK203" s="30">
        <f t="shared" si="55"/>
        <v>0</v>
      </c>
      <c r="AL203" s="30">
        <f t="shared" si="56"/>
        <v>0</v>
      </c>
      <c r="AM203" s="2">
        <f t="shared" si="64"/>
        <v>-2</v>
      </c>
      <c r="AN203" s="2">
        <f t="shared" si="64"/>
        <v>0</v>
      </c>
      <c r="AO203" s="2">
        <f t="shared" si="64"/>
        <v>0</v>
      </c>
      <c r="AP203" s="2">
        <f t="shared" si="64"/>
        <v>0</v>
      </c>
      <c r="AQ203" s="2">
        <f t="shared" si="64"/>
        <v>0</v>
      </c>
      <c r="AR203" s="2">
        <f t="shared" si="64"/>
        <v>-279.91999999999996</v>
      </c>
      <c r="AS203" s="2">
        <f t="shared" si="68"/>
        <v>0</v>
      </c>
      <c r="AT203" s="2">
        <f t="shared" si="68"/>
        <v>0</v>
      </c>
      <c r="AU203" s="2">
        <f t="shared" si="68"/>
        <v>0</v>
      </c>
      <c r="AV203" s="29">
        <f t="shared" si="68"/>
        <v>0</v>
      </c>
      <c r="AW203" s="30">
        <f t="shared" si="68"/>
        <v>0</v>
      </c>
      <c r="AX203" s="31">
        <f t="shared" si="60"/>
        <v>0</v>
      </c>
      <c r="AY203" s="38">
        <f t="shared" si="62"/>
        <v>-0.5</v>
      </c>
      <c r="AZ203" s="38" t="str">
        <f t="shared" si="62"/>
        <v/>
      </c>
      <c r="BA203" s="38" t="str">
        <f t="shared" si="62"/>
        <v/>
      </c>
      <c r="BB203" s="38" t="str">
        <f t="shared" si="62"/>
        <v/>
      </c>
      <c r="BC203" s="38" t="str">
        <f t="shared" si="62"/>
        <v/>
      </c>
      <c r="BD203" s="38">
        <f t="shared" si="62"/>
        <v>-0.47879036672140113</v>
      </c>
      <c r="BE203" s="38" t="str">
        <f t="shared" si="61"/>
        <v/>
      </c>
      <c r="BF203" s="38" t="str">
        <f t="shared" si="61"/>
        <v/>
      </c>
      <c r="BG203" s="38" t="str">
        <f t="shared" si="61"/>
        <v/>
      </c>
      <c r="BH203" s="39" t="str">
        <f t="shared" si="61"/>
        <v/>
      </c>
      <c r="BI203" s="76" t="str">
        <f t="shared" si="61"/>
        <v/>
      </c>
      <c r="BJ203" s="40" t="str">
        <f t="shared" si="61"/>
        <v/>
      </c>
      <c r="BK203" s="116">
        <f t="shared" si="65"/>
        <v>152.36000000000001</v>
      </c>
      <c r="BL203" s="117" t="str">
        <f t="shared" si="65"/>
        <v/>
      </c>
      <c r="BM203" s="117" t="str">
        <f t="shared" si="65"/>
        <v/>
      </c>
      <c r="BN203" s="117" t="str">
        <f t="shared" si="65"/>
        <v/>
      </c>
      <c r="BO203" s="118" t="str">
        <f t="shared" si="65"/>
        <v/>
      </c>
      <c r="BP203" s="116">
        <f t="shared" si="66"/>
        <v>146.16</v>
      </c>
      <c r="BQ203" s="117" t="str">
        <f t="shared" si="66"/>
        <v/>
      </c>
      <c r="BR203" s="117" t="str">
        <f t="shared" si="66"/>
        <v/>
      </c>
      <c r="BS203" s="117" t="str">
        <f t="shared" si="66"/>
        <v/>
      </c>
      <c r="BT203" s="118" t="str">
        <f t="shared" si="66"/>
        <v/>
      </c>
      <c r="BU203" s="116">
        <f t="shared" si="67"/>
        <v>6.2000000000000171</v>
      </c>
      <c r="BV203" s="117" t="str">
        <f t="shared" si="67"/>
        <v/>
      </c>
      <c r="BW203" s="118" t="str">
        <f t="shared" si="67"/>
        <v/>
      </c>
      <c r="BX203" s="117" t="str">
        <f t="shared" si="67"/>
        <v/>
      </c>
      <c r="BY203" s="118" t="str">
        <f t="shared" si="67"/>
        <v/>
      </c>
    </row>
    <row r="204" spans="1:77" x14ac:dyDescent="0.2">
      <c r="A204" t="s">
        <v>46</v>
      </c>
      <c r="B204" t="s">
        <v>46</v>
      </c>
      <c r="C204" t="s">
        <v>92</v>
      </c>
      <c r="D204" t="s">
        <v>92</v>
      </c>
      <c r="E204" t="s">
        <v>89</v>
      </c>
      <c r="F204" s="4">
        <f t="shared" si="57"/>
        <v>46209</v>
      </c>
      <c r="G204" t="s">
        <v>36</v>
      </c>
      <c r="H204" s="28">
        <v>3</v>
      </c>
      <c r="I204" s="138">
        <v>0</v>
      </c>
      <c r="J204" s="138">
        <v>0</v>
      </c>
      <c r="K204" s="2">
        <v>0</v>
      </c>
      <c r="L204" s="2">
        <v>0</v>
      </c>
      <c r="M204" s="2">
        <v>348.2</v>
      </c>
      <c r="N204" s="2">
        <v>0</v>
      </c>
      <c r="O204" s="2">
        <v>0</v>
      </c>
      <c r="P204" s="2">
        <v>0</v>
      </c>
      <c r="Q204" s="29">
        <v>0</v>
      </c>
      <c r="R204" s="30">
        <f t="shared" si="53"/>
        <v>0</v>
      </c>
      <c r="S204" s="30">
        <f t="shared" si="54"/>
        <v>0</v>
      </c>
      <c r="T204" t="s">
        <v>49</v>
      </c>
      <c r="U204" t="s">
        <v>49</v>
      </c>
      <c r="V204" t="s">
        <v>92</v>
      </c>
      <c r="W204" t="s">
        <v>92</v>
      </c>
      <c r="X204" t="s">
        <v>89</v>
      </c>
      <c r="Y204" s="4">
        <f t="shared" si="58"/>
        <v>45845</v>
      </c>
      <c r="Z204" t="s">
        <v>36</v>
      </c>
      <c r="AA204" s="28">
        <v>5</v>
      </c>
      <c r="AB204" s="138">
        <v>0</v>
      </c>
      <c r="AC204" s="138">
        <v>0</v>
      </c>
      <c r="AD204" s="2">
        <v>0</v>
      </c>
      <c r="AE204" s="2">
        <v>0</v>
      </c>
      <c r="AF204" s="2">
        <v>439.78</v>
      </c>
      <c r="AG204" s="2">
        <v>0</v>
      </c>
      <c r="AH204" s="2">
        <v>0</v>
      </c>
      <c r="AI204" s="2">
        <v>0</v>
      </c>
      <c r="AJ204" s="29">
        <v>0</v>
      </c>
      <c r="AK204" s="30">
        <f t="shared" si="55"/>
        <v>0</v>
      </c>
      <c r="AL204" s="30">
        <f t="shared" si="56"/>
        <v>0</v>
      </c>
      <c r="AM204" s="2">
        <f t="shared" si="64"/>
        <v>-2</v>
      </c>
      <c r="AN204" s="2">
        <f t="shared" si="64"/>
        <v>0</v>
      </c>
      <c r="AO204" s="2">
        <f t="shared" si="64"/>
        <v>0</v>
      </c>
      <c r="AP204" s="2">
        <f t="shared" si="64"/>
        <v>0</v>
      </c>
      <c r="AQ204" s="2">
        <f t="shared" si="64"/>
        <v>0</v>
      </c>
      <c r="AR204" s="2">
        <f t="shared" si="64"/>
        <v>-91.579999999999984</v>
      </c>
      <c r="AS204" s="2">
        <f t="shared" si="68"/>
        <v>0</v>
      </c>
      <c r="AT204" s="2">
        <f t="shared" si="68"/>
        <v>0</v>
      </c>
      <c r="AU204" s="2">
        <f t="shared" si="68"/>
        <v>0</v>
      </c>
      <c r="AV204" s="29">
        <f t="shared" si="68"/>
        <v>0</v>
      </c>
      <c r="AW204" s="30">
        <f t="shared" si="68"/>
        <v>0</v>
      </c>
      <c r="AX204" s="31">
        <f t="shared" si="60"/>
        <v>0</v>
      </c>
      <c r="AY204" s="38">
        <f t="shared" si="62"/>
        <v>-0.4</v>
      </c>
      <c r="AZ204" s="38" t="str">
        <f t="shared" si="62"/>
        <v/>
      </c>
      <c r="BA204" s="38" t="str">
        <f t="shared" si="62"/>
        <v/>
      </c>
      <c r="BB204" s="38" t="str">
        <f t="shared" si="62"/>
        <v/>
      </c>
      <c r="BC204" s="38" t="str">
        <f t="shared" si="62"/>
        <v/>
      </c>
      <c r="BD204" s="38">
        <f t="shared" si="62"/>
        <v>-0.20824048387830277</v>
      </c>
      <c r="BE204" s="38" t="str">
        <f t="shared" si="61"/>
        <v/>
      </c>
      <c r="BF204" s="38" t="str">
        <f t="shared" si="61"/>
        <v/>
      </c>
      <c r="BG204" s="38" t="str">
        <f t="shared" si="61"/>
        <v/>
      </c>
      <c r="BH204" s="39" t="str">
        <f t="shared" si="61"/>
        <v/>
      </c>
      <c r="BI204" s="76" t="str">
        <f t="shared" si="61"/>
        <v/>
      </c>
      <c r="BJ204" s="40" t="str">
        <f t="shared" si="61"/>
        <v/>
      </c>
      <c r="BK204" s="119">
        <f t="shared" si="65"/>
        <v>116.06666666666666</v>
      </c>
      <c r="BL204" s="120" t="str">
        <f t="shared" si="65"/>
        <v/>
      </c>
      <c r="BM204" s="120" t="str">
        <f t="shared" si="65"/>
        <v/>
      </c>
      <c r="BN204" s="120" t="str">
        <f t="shared" si="65"/>
        <v/>
      </c>
      <c r="BO204" s="121" t="str">
        <f t="shared" si="65"/>
        <v/>
      </c>
      <c r="BP204" s="119">
        <f t="shared" si="66"/>
        <v>87.955999999999989</v>
      </c>
      <c r="BQ204" s="120" t="str">
        <f t="shared" si="66"/>
        <v/>
      </c>
      <c r="BR204" s="120" t="str">
        <f t="shared" si="66"/>
        <v/>
      </c>
      <c r="BS204" s="120" t="str">
        <f t="shared" si="66"/>
        <v/>
      </c>
      <c r="BT204" s="121" t="str">
        <f t="shared" si="66"/>
        <v/>
      </c>
      <c r="BU204" s="119">
        <f t="shared" si="67"/>
        <v>28.110666666666674</v>
      </c>
      <c r="BV204" s="120" t="str">
        <f t="shared" si="67"/>
        <v/>
      </c>
      <c r="BW204" s="121" t="str">
        <f t="shared" si="67"/>
        <v/>
      </c>
      <c r="BX204" s="120" t="str">
        <f t="shared" si="67"/>
        <v/>
      </c>
      <c r="BY204" s="121" t="str">
        <f t="shared" si="67"/>
        <v/>
      </c>
    </row>
    <row r="205" spans="1:77" x14ac:dyDescent="0.2">
      <c r="A205" t="s">
        <v>46</v>
      </c>
      <c r="B205" t="s">
        <v>46</v>
      </c>
      <c r="C205" t="s">
        <v>92</v>
      </c>
      <c r="D205" t="s">
        <v>92</v>
      </c>
      <c r="E205" t="s">
        <v>89</v>
      </c>
      <c r="F205" s="4">
        <f t="shared" si="57"/>
        <v>46210</v>
      </c>
      <c r="G205" t="s">
        <v>37</v>
      </c>
      <c r="H205" s="28">
        <v>4</v>
      </c>
      <c r="I205" s="138">
        <v>0</v>
      </c>
      <c r="J205" s="138">
        <v>0</v>
      </c>
      <c r="K205" s="2">
        <v>0</v>
      </c>
      <c r="L205" s="2">
        <v>0</v>
      </c>
      <c r="M205" s="2">
        <v>712.1</v>
      </c>
      <c r="N205" s="2">
        <v>0</v>
      </c>
      <c r="O205" s="2">
        <v>0</v>
      </c>
      <c r="P205" s="2">
        <v>0</v>
      </c>
      <c r="Q205" s="29">
        <v>0</v>
      </c>
      <c r="R205" s="30">
        <f t="shared" si="53"/>
        <v>0</v>
      </c>
      <c r="S205" s="30">
        <f t="shared" si="54"/>
        <v>0</v>
      </c>
      <c r="T205" t="s">
        <v>49</v>
      </c>
      <c r="U205" t="s">
        <v>49</v>
      </c>
      <c r="V205" t="s">
        <v>92</v>
      </c>
      <c r="W205" t="s">
        <v>92</v>
      </c>
      <c r="X205" t="s">
        <v>89</v>
      </c>
      <c r="Y205" s="4">
        <f t="shared" si="58"/>
        <v>45846</v>
      </c>
      <c r="Z205" t="s">
        <v>37</v>
      </c>
      <c r="AA205" s="28">
        <v>7</v>
      </c>
      <c r="AB205" s="138">
        <v>0</v>
      </c>
      <c r="AC205" s="138">
        <v>0</v>
      </c>
      <c r="AD205" s="2">
        <v>0</v>
      </c>
      <c r="AE205" s="2">
        <v>0</v>
      </c>
      <c r="AF205" s="2">
        <v>1940.32</v>
      </c>
      <c r="AG205" s="2">
        <v>0</v>
      </c>
      <c r="AH205" s="2">
        <v>0</v>
      </c>
      <c r="AI205" s="2">
        <v>0</v>
      </c>
      <c r="AJ205" s="29">
        <v>0</v>
      </c>
      <c r="AK205" s="30">
        <f t="shared" si="55"/>
        <v>0</v>
      </c>
      <c r="AL205" s="30">
        <f t="shared" si="56"/>
        <v>0</v>
      </c>
      <c r="AM205" s="2">
        <f t="shared" si="64"/>
        <v>-3</v>
      </c>
      <c r="AN205" s="2">
        <f t="shared" si="64"/>
        <v>0</v>
      </c>
      <c r="AO205" s="2">
        <f t="shared" si="64"/>
        <v>0</v>
      </c>
      <c r="AP205" s="2">
        <f t="shared" si="64"/>
        <v>0</v>
      </c>
      <c r="AQ205" s="2">
        <f t="shared" si="64"/>
        <v>0</v>
      </c>
      <c r="AR205" s="2">
        <f t="shared" si="64"/>
        <v>-1228.2199999999998</v>
      </c>
      <c r="AS205" s="2">
        <f t="shared" si="68"/>
        <v>0</v>
      </c>
      <c r="AT205" s="2">
        <f t="shared" si="68"/>
        <v>0</v>
      </c>
      <c r="AU205" s="2">
        <f t="shared" si="68"/>
        <v>0</v>
      </c>
      <c r="AV205" s="29">
        <f t="shared" si="68"/>
        <v>0</v>
      </c>
      <c r="AW205" s="30">
        <f t="shared" si="68"/>
        <v>0</v>
      </c>
      <c r="AX205" s="31">
        <f t="shared" si="60"/>
        <v>0</v>
      </c>
      <c r="AY205" s="38">
        <f t="shared" si="62"/>
        <v>-0.42857142857142855</v>
      </c>
      <c r="AZ205" s="38" t="str">
        <f t="shared" si="62"/>
        <v/>
      </c>
      <c r="BA205" s="38" t="str">
        <f t="shared" si="62"/>
        <v/>
      </c>
      <c r="BB205" s="38" t="str">
        <f t="shared" si="62"/>
        <v/>
      </c>
      <c r="BC205" s="38" t="str">
        <f t="shared" si="62"/>
        <v/>
      </c>
      <c r="BD205" s="38">
        <f t="shared" si="62"/>
        <v>-0.63299868062999909</v>
      </c>
      <c r="BE205" s="38" t="str">
        <f t="shared" si="61"/>
        <v/>
      </c>
      <c r="BF205" s="38" t="str">
        <f t="shared" si="61"/>
        <v/>
      </c>
      <c r="BG205" s="38" t="str">
        <f t="shared" si="61"/>
        <v/>
      </c>
      <c r="BH205" s="39" t="str">
        <f t="shared" si="61"/>
        <v/>
      </c>
      <c r="BI205" s="76" t="str">
        <f t="shared" si="61"/>
        <v/>
      </c>
      <c r="BJ205" s="40" t="str">
        <f t="shared" si="61"/>
        <v/>
      </c>
      <c r="BK205" s="119">
        <f t="shared" si="65"/>
        <v>178.02500000000001</v>
      </c>
      <c r="BL205" s="120" t="str">
        <f t="shared" si="65"/>
        <v/>
      </c>
      <c r="BM205" s="120" t="str">
        <f t="shared" si="65"/>
        <v/>
      </c>
      <c r="BN205" s="120" t="str">
        <f t="shared" si="65"/>
        <v/>
      </c>
      <c r="BO205" s="121" t="str">
        <f t="shared" si="65"/>
        <v/>
      </c>
      <c r="BP205" s="119">
        <f t="shared" si="66"/>
        <v>277.18857142857144</v>
      </c>
      <c r="BQ205" s="120" t="str">
        <f t="shared" si="66"/>
        <v/>
      </c>
      <c r="BR205" s="120" t="str">
        <f t="shared" si="66"/>
        <v/>
      </c>
      <c r="BS205" s="120" t="str">
        <f t="shared" si="66"/>
        <v/>
      </c>
      <c r="BT205" s="121" t="str">
        <f t="shared" si="66"/>
        <v/>
      </c>
      <c r="BU205" s="119">
        <f t="shared" si="67"/>
        <v>-99.16357142857143</v>
      </c>
      <c r="BV205" s="120" t="str">
        <f t="shared" si="67"/>
        <v/>
      </c>
      <c r="BW205" s="121" t="str">
        <f t="shared" si="67"/>
        <v/>
      </c>
      <c r="BX205" s="120" t="str">
        <f t="shared" si="67"/>
        <v/>
      </c>
      <c r="BY205" s="121" t="str">
        <f t="shared" si="67"/>
        <v/>
      </c>
    </row>
    <row r="206" spans="1:77" x14ac:dyDescent="0.2">
      <c r="A206" t="s">
        <v>46</v>
      </c>
      <c r="B206" t="s">
        <v>46</v>
      </c>
      <c r="C206" t="s">
        <v>92</v>
      </c>
      <c r="D206" t="s">
        <v>92</v>
      </c>
      <c r="E206" t="s">
        <v>89</v>
      </c>
      <c r="F206" s="4">
        <f t="shared" si="57"/>
        <v>46211</v>
      </c>
      <c r="G206" t="s">
        <v>38</v>
      </c>
      <c r="H206" s="28">
        <v>7</v>
      </c>
      <c r="I206" s="138">
        <v>0</v>
      </c>
      <c r="J206" s="138">
        <v>0</v>
      </c>
      <c r="K206" s="2">
        <v>0</v>
      </c>
      <c r="L206" s="2">
        <v>0</v>
      </c>
      <c r="M206" s="2">
        <v>1040.54</v>
      </c>
      <c r="N206" s="2">
        <v>0</v>
      </c>
      <c r="O206" s="2">
        <v>0</v>
      </c>
      <c r="P206" s="2">
        <v>0</v>
      </c>
      <c r="Q206" s="29">
        <v>0</v>
      </c>
      <c r="R206" s="30">
        <f t="shared" si="53"/>
        <v>0</v>
      </c>
      <c r="S206" s="30">
        <f t="shared" si="54"/>
        <v>0</v>
      </c>
      <c r="T206" t="s">
        <v>49</v>
      </c>
      <c r="U206" t="s">
        <v>49</v>
      </c>
      <c r="V206" t="s">
        <v>92</v>
      </c>
      <c r="W206" t="s">
        <v>92</v>
      </c>
      <c r="X206" t="s">
        <v>89</v>
      </c>
      <c r="Y206" s="4">
        <f t="shared" si="58"/>
        <v>45847</v>
      </c>
      <c r="Z206" t="s">
        <v>38</v>
      </c>
      <c r="AA206" s="28">
        <v>5</v>
      </c>
      <c r="AB206" s="138">
        <v>0</v>
      </c>
      <c r="AC206" s="138">
        <v>0</v>
      </c>
      <c r="AD206" s="2">
        <v>0</v>
      </c>
      <c r="AE206" s="2">
        <v>0</v>
      </c>
      <c r="AF206" s="2">
        <v>1234.44</v>
      </c>
      <c r="AG206" s="2">
        <v>0</v>
      </c>
      <c r="AH206" s="2">
        <v>0</v>
      </c>
      <c r="AI206" s="2">
        <v>0</v>
      </c>
      <c r="AJ206" s="29">
        <v>0</v>
      </c>
      <c r="AK206" s="30">
        <f t="shared" si="55"/>
        <v>0</v>
      </c>
      <c r="AL206" s="30">
        <f t="shared" si="56"/>
        <v>0</v>
      </c>
      <c r="AM206" s="2">
        <f t="shared" si="64"/>
        <v>2</v>
      </c>
      <c r="AN206" s="2">
        <f t="shared" si="64"/>
        <v>0</v>
      </c>
      <c r="AO206" s="2">
        <f t="shared" si="64"/>
        <v>0</v>
      </c>
      <c r="AP206" s="2">
        <f t="shared" si="64"/>
        <v>0</v>
      </c>
      <c r="AQ206" s="2">
        <f t="shared" si="64"/>
        <v>0</v>
      </c>
      <c r="AR206" s="2">
        <f t="shared" si="64"/>
        <v>-193.90000000000009</v>
      </c>
      <c r="AS206" s="2">
        <f t="shared" si="68"/>
        <v>0</v>
      </c>
      <c r="AT206" s="2">
        <f t="shared" si="68"/>
        <v>0</v>
      </c>
      <c r="AU206" s="2">
        <f t="shared" si="68"/>
        <v>0</v>
      </c>
      <c r="AV206" s="29">
        <f t="shared" si="68"/>
        <v>0</v>
      </c>
      <c r="AW206" s="30">
        <f t="shared" si="68"/>
        <v>0</v>
      </c>
      <c r="AX206" s="31">
        <f t="shared" si="60"/>
        <v>0</v>
      </c>
      <c r="AY206" s="38">
        <f t="shared" si="62"/>
        <v>0.4</v>
      </c>
      <c r="AZ206" s="38" t="str">
        <f t="shared" si="62"/>
        <v/>
      </c>
      <c r="BA206" s="38" t="str">
        <f t="shared" si="62"/>
        <v/>
      </c>
      <c r="BB206" s="38" t="str">
        <f t="shared" si="62"/>
        <v/>
      </c>
      <c r="BC206" s="38" t="str">
        <f t="shared" si="62"/>
        <v/>
      </c>
      <c r="BD206" s="38">
        <f t="shared" si="62"/>
        <v>-0.15707527299828269</v>
      </c>
      <c r="BE206" s="38" t="str">
        <f t="shared" si="61"/>
        <v/>
      </c>
      <c r="BF206" s="38" t="str">
        <f t="shared" si="61"/>
        <v/>
      </c>
      <c r="BG206" s="38" t="str">
        <f t="shared" si="61"/>
        <v/>
      </c>
      <c r="BH206" s="39" t="str">
        <f t="shared" si="61"/>
        <v/>
      </c>
      <c r="BI206" s="76" t="str">
        <f t="shared" si="61"/>
        <v/>
      </c>
      <c r="BJ206" s="40" t="str">
        <f t="shared" si="61"/>
        <v/>
      </c>
      <c r="BK206" s="119">
        <f t="shared" si="65"/>
        <v>148.64857142857142</v>
      </c>
      <c r="BL206" s="120" t="str">
        <f t="shared" si="65"/>
        <v/>
      </c>
      <c r="BM206" s="120" t="str">
        <f t="shared" si="65"/>
        <v/>
      </c>
      <c r="BN206" s="120" t="str">
        <f t="shared" si="65"/>
        <v/>
      </c>
      <c r="BO206" s="121" t="str">
        <f t="shared" si="65"/>
        <v/>
      </c>
      <c r="BP206" s="119">
        <f t="shared" si="66"/>
        <v>246.88800000000001</v>
      </c>
      <c r="BQ206" s="120" t="str">
        <f t="shared" si="66"/>
        <v/>
      </c>
      <c r="BR206" s="120" t="str">
        <f t="shared" si="66"/>
        <v/>
      </c>
      <c r="BS206" s="120" t="str">
        <f t="shared" si="66"/>
        <v/>
      </c>
      <c r="BT206" s="121" t="str">
        <f t="shared" si="66"/>
        <v/>
      </c>
      <c r="BU206" s="119">
        <f t="shared" si="67"/>
        <v>-98.23942857142859</v>
      </c>
      <c r="BV206" s="120" t="str">
        <f t="shared" si="67"/>
        <v/>
      </c>
      <c r="BW206" s="121" t="str">
        <f t="shared" si="67"/>
        <v/>
      </c>
      <c r="BX206" s="120" t="str">
        <f t="shared" si="67"/>
        <v/>
      </c>
      <c r="BY206" s="121" t="str">
        <f t="shared" si="67"/>
        <v/>
      </c>
    </row>
    <row r="207" spans="1:77" x14ac:dyDescent="0.2">
      <c r="A207" t="s">
        <v>46</v>
      </c>
      <c r="B207" t="s">
        <v>46</v>
      </c>
      <c r="C207" t="s">
        <v>92</v>
      </c>
      <c r="D207" t="s">
        <v>92</v>
      </c>
      <c r="E207" t="s">
        <v>89</v>
      </c>
      <c r="F207" s="4">
        <f t="shared" si="57"/>
        <v>46212</v>
      </c>
      <c r="G207" t="s">
        <v>39</v>
      </c>
      <c r="H207" s="28">
        <v>14</v>
      </c>
      <c r="I207" s="138">
        <v>0</v>
      </c>
      <c r="J207" s="138">
        <v>0</v>
      </c>
      <c r="K207" s="2">
        <v>0</v>
      </c>
      <c r="L207" s="2">
        <v>0</v>
      </c>
      <c r="M207" s="2">
        <v>2782.19</v>
      </c>
      <c r="N207" s="2">
        <v>0</v>
      </c>
      <c r="O207" s="2">
        <v>0</v>
      </c>
      <c r="P207" s="2">
        <v>0</v>
      </c>
      <c r="Q207" s="29">
        <v>0</v>
      </c>
      <c r="R207" s="30">
        <f t="shared" ref="R207:R270" si="69">SUM(I207:L207)</f>
        <v>0</v>
      </c>
      <c r="S207" s="30">
        <f t="shared" ref="S207:S270" si="70">SUM(N207:Q207)</f>
        <v>0</v>
      </c>
      <c r="T207" t="s">
        <v>49</v>
      </c>
      <c r="U207" t="s">
        <v>49</v>
      </c>
      <c r="V207" t="s">
        <v>92</v>
      </c>
      <c r="W207" t="s">
        <v>92</v>
      </c>
      <c r="X207" t="s">
        <v>89</v>
      </c>
      <c r="Y207" s="4">
        <f t="shared" si="58"/>
        <v>45848</v>
      </c>
      <c r="Z207" t="s">
        <v>39</v>
      </c>
      <c r="AA207" s="28">
        <v>7</v>
      </c>
      <c r="AB207" s="138">
        <v>0</v>
      </c>
      <c r="AC207" s="138">
        <v>0</v>
      </c>
      <c r="AD207" s="2">
        <v>0</v>
      </c>
      <c r="AE207" s="2">
        <v>0</v>
      </c>
      <c r="AF207" s="2">
        <v>976.84</v>
      </c>
      <c r="AG207" s="2">
        <v>0</v>
      </c>
      <c r="AH207" s="2">
        <v>0</v>
      </c>
      <c r="AI207" s="2">
        <v>0</v>
      </c>
      <c r="AJ207" s="29">
        <v>0</v>
      </c>
      <c r="AK207" s="30">
        <f t="shared" ref="AK207:AK270" si="71">SUM(AB207:AE207)</f>
        <v>0</v>
      </c>
      <c r="AL207" s="30">
        <f t="shared" ref="AL207:AL270" si="72">SUM(AG207:AJ207)</f>
        <v>0</v>
      </c>
      <c r="AM207" s="2">
        <f t="shared" si="64"/>
        <v>7</v>
      </c>
      <c r="AN207" s="2">
        <f t="shared" si="64"/>
        <v>0</v>
      </c>
      <c r="AO207" s="2">
        <f t="shared" si="64"/>
        <v>0</v>
      </c>
      <c r="AP207" s="2">
        <f t="shared" si="64"/>
        <v>0</v>
      </c>
      <c r="AQ207" s="2">
        <f t="shared" si="64"/>
        <v>0</v>
      </c>
      <c r="AR207" s="2">
        <f t="shared" si="64"/>
        <v>1805.35</v>
      </c>
      <c r="AS207" s="2">
        <f t="shared" si="68"/>
        <v>0</v>
      </c>
      <c r="AT207" s="2">
        <f t="shared" si="68"/>
        <v>0</v>
      </c>
      <c r="AU207" s="2">
        <f t="shared" si="68"/>
        <v>0</v>
      </c>
      <c r="AV207" s="29">
        <f t="shared" si="68"/>
        <v>0</v>
      </c>
      <c r="AW207" s="30">
        <f t="shared" si="68"/>
        <v>0</v>
      </c>
      <c r="AX207" s="31">
        <f t="shared" si="60"/>
        <v>0</v>
      </c>
      <c r="AY207" s="38">
        <f t="shared" si="62"/>
        <v>1</v>
      </c>
      <c r="AZ207" s="38" t="str">
        <f t="shared" si="62"/>
        <v/>
      </c>
      <c r="BA207" s="38" t="str">
        <f t="shared" si="62"/>
        <v/>
      </c>
      <c r="BB207" s="38" t="str">
        <f t="shared" si="62"/>
        <v/>
      </c>
      <c r="BC207" s="38" t="str">
        <f t="shared" si="62"/>
        <v/>
      </c>
      <c r="BD207" s="38">
        <f t="shared" si="62"/>
        <v>1.8481532287785101</v>
      </c>
      <c r="BE207" s="38" t="str">
        <f t="shared" si="61"/>
        <v/>
      </c>
      <c r="BF207" s="38" t="str">
        <f t="shared" si="61"/>
        <v/>
      </c>
      <c r="BG207" s="38" t="str">
        <f t="shared" si="61"/>
        <v/>
      </c>
      <c r="BH207" s="39" t="str">
        <f t="shared" ref="BH207:BJ270" si="73">IFERROR(AV207/AJ207,"")</f>
        <v/>
      </c>
      <c r="BI207" s="76" t="str">
        <f t="shared" si="73"/>
        <v/>
      </c>
      <c r="BJ207" s="40" t="str">
        <f t="shared" si="73"/>
        <v/>
      </c>
      <c r="BK207" s="119">
        <f t="shared" si="65"/>
        <v>198.72785714285715</v>
      </c>
      <c r="BL207" s="120" t="str">
        <f t="shared" si="65"/>
        <v/>
      </c>
      <c r="BM207" s="120" t="str">
        <f t="shared" si="65"/>
        <v/>
      </c>
      <c r="BN207" s="120" t="str">
        <f t="shared" si="65"/>
        <v/>
      </c>
      <c r="BO207" s="121" t="str">
        <f t="shared" si="65"/>
        <v/>
      </c>
      <c r="BP207" s="119">
        <f t="shared" si="66"/>
        <v>139.54857142857142</v>
      </c>
      <c r="BQ207" s="120" t="str">
        <f t="shared" si="66"/>
        <v/>
      </c>
      <c r="BR207" s="120" t="str">
        <f t="shared" si="66"/>
        <v/>
      </c>
      <c r="BS207" s="120" t="str">
        <f t="shared" si="66"/>
        <v/>
      </c>
      <c r="BT207" s="121" t="str">
        <f t="shared" si="66"/>
        <v/>
      </c>
      <c r="BU207" s="119">
        <f t="shared" si="67"/>
        <v>59.179285714285726</v>
      </c>
      <c r="BV207" s="120" t="str">
        <f t="shared" si="67"/>
        <v/>
      </c>
      <c r="BW207" s="121" t="str">
        <f t="shared" si="67"/>
        <v/>
      </c>
      <c r="BX207" s="120" t="str">
        <f t="shared" si="67"/>
        <v/>
      </c>
      <c r="BY207" s="121" t="str">
        <f t="shared" si="67"/>
        <v/>
      </c>
    </row>
    <row r="208" spans="1:77" x14ac:dyDescent="0.2">
      <c r="A208" t="s">
        <v>46</v>
      </c>
      <c r="B208" t="s">
        <v>46</v>
      </c>
      <c r="C208" t="s">
        <v>92</v>
      </c>
      <c r="D208" t="s">
        <v>92</v>
      </c>
      <c r="E208" t="s">
        <v>89</v>
      </c>
      <c r="F208" s="4">
        <f t="shared" ref="F208:F271" si="74">+F207+1</f>
        <v>46213</v>
      </c>
      <c r="G208" t="s">
        <v>40</v>
      </c>
      <c r="H208" s="28">
        <v>6</v>
      </c>
      <c r="I208" s="138">
        <v>0</v>
      </c>
      <c r="J208" s="138">
        <v>0</v>
      </c>
      <c r="K208" s="2">
        <v>0</v>
      </c>
      <c r="L208" s="2">
        <v>0</v>
      </c>
      <c r="M208" s="2">
        <v>531.49</v>
      </c>
      <c r="N208" s="2">
        <v>0</v>
      </c>
      <c r="O208" s="2">
        <v>0</v>
      </c>
      <c r="P208" s="2">
        <v>0</v>
      </c>
      <c r="Q208" s="29">
        <v>0</v>
      </c>
      <c r="R208" s="30">
        <f t="shared" si="69"/>
        <v>0</v>
      </c>
      <c r="S208" s="30">
        <f t="shared" si="70"/>
        <v>0</v>
      </c>
      <c r="T208" t="s">
        <v>49</v>
      </c>
      <c r="U208" t="s">
        <v>49</v>
      </c>
      <c r="V208" t="s">
        <v>92</v>
      </c>
      <c r="W208" t="s">
        <v>92</v>
      </c>
      <c r="X208" t="s">
        <v>89</v>
      </c>
      <c r="Y208" s="4">
        <f t="shared" ref="Y208:Y271" si="75">+Y207+1</f>
        <v>45849</v>
      </c>
      <c r="Z208" t="s">
        <v>40</v>
      </c>
      <c r="AA208" s="28">
        <v>11</v>
      </c>
      <c r="AB208" s="138">
        <v>1</v>
      </c>
      <c r="AC208" s="138">
        <v>0</v>
      </c>
      <c r="AD208" s="2">
        <v>0</v>
      </c>
      <c r="AE208" s="2">
        <v>0</v>
      </c>
      <c r="AF208" s="2">
        <v>1482.84</v>
      </c>
      <c r="AG208" s="2">
        <v>448.65</v>
      </c>
      <c r="AH208" s="2">
        <v>0</v>
      </c>
      <c r="AI208" s="2">
        <v>0</v>
      </c>
      <c r="AJ208" s="29">
        <v>0</v>
      </c>
      <c r="AK208" s="30">
        <f t="shared" si="71"/>
        <v>1</v>
      </c>
      <c r="AL208" s="30">
        <f t="shared" si="72"/>
        <v>448.65</v>
      </c>
      <c r="AM208" s="2">
        <f t="shared" si="64"/>
        <v>-5</v>
      </c>
      <c r="AN208" s="2">
        <f t="shared" si="64"/>
        <v>-1</v>
      </c>
      <c r="AO208" s="2">
        <f t="shared" si="64"/>
        <v>0</v>
      </c>
      <c r="AP208" s="2">
        <f t="shared" si="64"/>
        <v>0</v>
      </c>
      <c r="AQ208" s="2">
        <f t="shared" si="64"/>
        <v>0</v>
      </c>
      <c r="AR208" s="2">
        <f t="shared" si="64"/>
        <v>-951.34999999999991</v>
      </c>
      <c r="AS208" s="2">
        <f t="shared" si="68"/>
        <v>-448.65</v>
      </c>
      <c r="AT208" s="2">
        <f t="shared" si="68"/>
        <v>0</v>
      </c>
      <c r="AU208" s="2">
        <f t="shared" si="68"/>
        <v>0</v>
      </c>
      <c r="AV208" s="29">
        <f t="shared" si="68"/>
        <v>0</v>
      </c>
      <c r="AW208" s="30">
        <f t="shared" si="68"/>
        <v>-1</v>
      </c>
      <c r="AX208" s="31">
        <f t="shared" si="60"/>
        <v>-448.65</v>
      </c>
      <c r="AY208" s="38">
        <f t="shared" si="62"/>
        <v>-0.45454545454545453</v>
      </c>
      <c r="AZ208" s="38">
        <f t="shared" si="62"/>
        <v>-1</v>
      </c>
      <c r="BA208" s="38" t="str">
        <f t="shared" si="62"/>
        <v/>
      </c>
      <c r="BB208" s="38" t="str">
        <f t="shared" si="62"/>
        <v/>
      </c>
      <c r="BC208" s="38" t="str">
        <f t="shared" si="62"/>
        <v/>
      </c>
      <c r="BD208" s="38">
        <f t="shared" si="62"/>
        <v>-0.64157292762536755</v>
      </c>
      <c r="BE208" s="38">
        <f t="shared" si="62"/>
        <v>-1</v>
      </c>
      <c r="BF208" s="38" t="str">
        <f t="shared" si="62"/>
        <v/>
      </c>
      <c r="BG208" s="38" t="str">
        <f t="shared" si="62"/>
        <v/>
      </c>
      <c r="BH208" s="39" t="str">
        <f t="shared" si="73"/>
        <v/>
      </c>
      <c r="BI208" s="76">
        <f t="shared" si="73"/>
        <v>-1</v>
      </c>
      <c r="BJ208" s="40">
        <f t="shared" si="73"/>
        <v>-1</v>
      </c>
      <c r="BK208" s="119">
        <f t="shared" si="65"/>
        <v>88.581666666666663</v>
      </c>
      <c r="BL208" s="120" t="str">
        <f t="shared" si="65"/>
        <v/>
      </c>
      <c r="BM208" s="120" t="str">
        <f t="shared" si="65"/>
        <v/>
      </c>
      <c r="BN208" s="120" t="str">
        <f t="shared" si="65"/>
        <v/>
      </c>
      <c r="BO208" s="121" t="str">
        <f t="shared" si="65"/>
        <v/>
      </c>
      <c r="BP208" s="119">
        <f t="shared" si="66"/>
        <v>134.80363636363634</v>
      </c>
      <c r="BQ208" s="120">
        <f t="shared" si="66"/>
        <v>448.65</v>
      </c>
      <c r="BR208" s="120" t="str">
        <f t="shared" si="66"/>
        <v/>
      </c>
      <c r="BS208" s="120" t="str">
        <f t="shared" si="66"/>
        <v/>
      </c>
      <c r="BT208" s="121" t="str">
        <f t="shared" si="66"/>
        <v/>
      </c>
      <c r="BU208" s="119">
        <f t="shared" si="67"/>
        <v>-46.22196969696968</v>
      </c>
      <c r="BV208" s="120" t="str">
        <f t="shared" si="67"/>
        <v/>
      </c>
      <c r="BW208" s="121" t="str">
        <f t="shared" si="67"/>
        <v/>
      </c>
      <c r="BX208" s="120" t="str">
        <f t="shared" si="67"/>
        <v/>
      </c>
      <c r="BY208" s="121" t="str">
        <f t="shared" si="67"/>
        <v/>
      </c>
    </row>
    <row r="209" spans="1:77" ht="13.5" thickBot="1" x14ac:dyDescent="0.25">
      <c r="A209" t="s">
        <v>46</v>
      </c>
      <c r="B209" t="s">
        <v>46</v>
      </c>
      <c r="C209" t="s">
        <v>92</v>
      </c>
      <c r="D209" t="s">
        <v>92</v>
      </c>
      <c r="E209" t="s">
        <v>89</v>
      </c>
      <c r="F209" s="59">
        <f t="shared" si="74"/>
        <v>46214</v>
      </c>
      <c r="G209" s="42" t="s">
        <v>41</v>
      </c>
      <c r="H209" s="43">
        <v>8</v>
      </c>
      <c r="I209" s="44">
        <v>0</v>
      </c>
      <c r="J209" s="44">
        <v>0</v>
      </c>
      <c r="K209" s="44">
        <v>0</v>
      </c>
      <c r="L209" s="44">
        <v>0</v>
      </c>
      <c r="M209" s="44">
        <v>1225.75</v>
      </c>
      <c r="N209" s="44">
        <v>0</v>
      </c>
      <c r="O209" s="44">
        <v>0</v>
      </c>
      <c r="P209" s="44">
        <v>0</v>
      </c>
      <c r="Q209" s="45">
        <v>0</v>
      </c>
      <c r="R209" s="46">
        <f t="shared" si="69"/>
        <v>0</v>
      </c>
      <c r="S209" s="46">
        <f t="shared" si="70"/>
        <v>0</v>
      </c>
      <c r="T209" t="s">
        <v>49</v>
      </c>
      <c r="U209" t="s">
        <v>49</v>
      </c>
      <c r="V209" t="s">
        <v>92</v>
      </c>
      <c r="W209" t="s">
        <v>92</v>
      </c>
      <c r="X209" t="s">
        <v>89</v>
      </c>
      <c r="Y209" s="59">
        <f t="shared" si="75"/>
        <v>45850</v>
      </c>
      <c r="Z209" s="42" t="s">
        <v>41</v>
      </c>
      <c r="AA209" s="43">
        <v>2</v>
      </c>
      <c r="AB209" s="44">
        <v>0</v>
      </c>
      <c r="AC209" s="44">
        <v>0</v>
      </c>
      <c r="AD209" s="44">
        <v>0</v>
      </c>
      <c r="AE209" s="44">
        <v>0</v>
      </c>
      <c r="AF209" s="44">
        <v>405.54</v>
      </c>
      <c r="AG209" s="44">
        <v>0</v>
      </c>
      <c r="AH209" s="44">
        <v>0</v>
      </c>
      <c r="AI209" s="44">
        <v>0</v>
      </c>
      <c r="AJ209" s="45">
        <v>0</v>
      </c>
      <c r="AK209" s="46">
        <f t="shared" si="71"/>
        <v>0</v>
      </c>
      <c r="AL209" s="46">
        <f t="shared" si="72"/>
        <v>0</v>
      </c>
      <c r="AM209" s="44">
        <f t="shared" si="64"/>
        <v>6</v>
      </c>
      <c r="AN209" s="44">
        <f t="shared" si="64"/>
        <v>0</v>
      </c>
      <c r="AO209" s="44">
        <f t="shared" si="64"/>
        <v>0</v>
      </c>
      <c r="AP209" s="44">
        <f t="shared" si="64"/>
        <v>0</v>
      </c>
      <c r="AQ209" s="44">
        <f t="shared" si="64"/>
        <v>0</v>
      </c>
      <c r="AR209" s="44">
        <f t="shared" si="64"/>
        <v>820.21</v>
      </c>
      <c r="AS209" s="44">
        <f t="shared" si="68"/>
        <v>0</v>
      </c>
      <c r="AT209" s="44">
        <f t="shared" si="68"/>
        <v>0</v>
      </c>
      <c r="AU209" s="44">
        <f t="shared" si="68"/>
        <v>0</v>
      </c>
      <c r="AV209" s="45">
        <f t="shared" si="68"/>
        <v>0</v>
      </c>
      <c r="AW209" s="46">
        <f t="shared" si="68"/>
        <v>0</v>
      </c>
      <c r="AX209" s="47">
        <f t="shared" si="60"/>
        <v>0</v>
      </c>
      <c r="AY209" s="56">
        <f t="shared" ref="AY209:BG237" si="76">IFERROR(AM209/AA209,"")</f>
        <v>3</v>
      </c>
      <c r="AZ209" s="56" t="str">
        <f t="shared" si="76"/>
        <v/>
      </c>
      <c r="BA209" s="56" t="str">
        <f t="shared" si="76"/>
        <v/>
      </c>
      <c r="BB209" s="56" t="str">
        <f t="shared" si="76"/>
        <v/>
      </c>
      <c r="BC209" s="56" t="str">
        <f t="shared" si="76"/>
        <v/>
      </c>
      <c r="BD209" s="56">
        <f t="shared" si="76"/>
        <v>2.0225131922868274</v>
      </c>
      <c r="BE209" s="56" t="str">
        <f t="shared" si="76"/>
        <v/>
      </c>
      <c r="BF209" s="56" t="str">
        <f t="shared" si="76"/>
        <v/>
      </c>
      <c r="BG209" s="56" t="str">
        <f t="shared" si="76"/>
        <v/>
      </c>
      <c r="BH209" s="57" t="str">
        <f t="shared" si="73"/>
        <v/>
      </c>
      <c r="BI209" s="81" t="str">
        <f t="shared" si="73"/>
        <v/>
      </c>
      <c r="BJ209" s="58" t="str">
        <f t="shared" si="73"/>
        <v/>
      </c>
      <c r="BK209" s="122">
        <f t="shared" si="65"/>
        <v>153.21875</v>
      </c>
      <c r="BL209" s="123" t="str">
        <f t="shared" si="65"/>
        <v/>
      </c>
      <c r="BM209" s="123" t="str">
        <f t="shared" si="65"/>
        <v/>
      </c>
      <c r="BN209" s="123" t="str">
        <f t="shared" si="65"/>
        <v/>
      </c>
      <c r="BO209" s="124" t="str">
        <f t="shared" si="65"/>
        <v/>
      </c>
      <c r="BP209" s="122">
        <f t="shared" si="66"/>
        <v>202.77</v>
      </c>
      <c r="BQ209" s="123" t="str">
        <f t="shared" si="66"/>
        <v/>
      </c>
      <c r="BR209" s="123" t="str">
        <f t="shared" si="66"/>
        <v/>
      </c>
      <c r="BS209" s="123" t="str">
        <f t="shared" si="66"/>
        <v/>
      </c>
      <c r="BT209" s="124" t="str">
        <f t="shared" si="66"/>
        <v/>
      </c>
      <c r="BU209" s="122">
        <f t="shared" si="67"/>
        <v>-49.55125000000001</v>
      </c>
      <c r="BV209" s="123" t="str">
        <f t="shared" si="67"/>
        <v/>
      </c>
      <c r="BW209" s="124" t="str">
        <f t="shared" si="67"/>
        <v/>
      </c>
      <c r="BX209" s="123" t="str">
        <f t="shared" si="67"/>
        <v/>
      </c>
      <c r="BY209" s="124" t="str">
        <f t="shared" si="67"/>
        <v/>
      </c>
    </row>
    <row r="210" spans="1:77" x14ac:dyDescent="0.2">
      <c r="A210" t="s">
        <v>46</v>
      </c>
      <c r="B210" t="s">
        <v>46</v>
      </c>
      <c r="C210" t="s">
        <v>92</v>
      </c>
      <c r="D210" t="s">
        <v>92</v>
      </c>
      <c r="E210" t="s">
        <v>90</v>
      </c>
      <c r="F210" s="4">
        <f t="shared" si="74"/>
        <v>46215</v>
      </c>
      <c r="G210" t="s">
        <v>35</v>
      </c>
      <c r="H210" s="28">
        <v>2</v>
      </c>
      <c r="I210" s="138">
        <v>0</v>
      </c>
      <c r="J210" s="138">
        <v>0</v>
      </c>
      <c r="K210" s="2">
        <v>0</v>
      </c>
      <c r="L210" s="2">
        <v>0</v>
      </c>
      <c r="M210" s="2">
        <v>237.78</v>
      </c>
      <c r="N210" s="2">
        <v>0</v>
      </c>
      <c r="O210" s="2">
        <v>0</v>
      </c>
      <c r="P210" s="2">
        <v>0</v>
      </c>
      <c r="Q210" s="29">
        <v>0</v>
      </c>
      <c r="R210" s="30">
        <f t="shared" si="69"/>
        <v>0</v>
      </c>
      <c r="S210" s="30">
        <f t="shared" si="70"/>
        <v>0</v>
      </c>
      <c r="T210" t="s">
        <v>49</v>
      </c>
      <c r="U210" t="s">
        <v>49</v>
      </c>
      <c r="V210" t="s">
        <v>92</v>
      </c>
      <c r="W210" t="s">
        <v>92</v>
      </c>
      <c r="X210" t="s">
        <v>90</v>
      </c>
      <c r="Y210" s="4">
        <f t="shared" si="75"/>
        <v>45851</v>
      </c>
      <c r="Z210" t="s">
        <v>35</v>
      </c>
      <c r="AA210" s="28">
        <v>8</v>
      </c>
      <c r="AB210" s="138">
        <v>0</v>
      </c>
      <c r="AC210" s="138">
        <v>0</v>
      </c>
      <c r="AD210" s="2">
        <v>0</v>
      </c>
      <c r="AE210" s="2">
        <v>0</v>
      </c>
      <c r="AF210" s="2">
        <v>879.72</v>
      </c>
      <c r="AG210" s="2">
        <v>0</v>
      </c>
      <c r="AH210" s="2">
        <v>0</v>
      </c>
      <c r="AI210" s="2">
        <v>0</v>
      </c>
      <c r="AJ210" s="29">
        <v>0</v>
      </c>
      <c r="AK210" s="30">
        <f t="shared" si="71"/>
        <v>0</v>
      </c>
      <c r="AL210" s="30">
        <f t="shared" si="72"/>
        <v>0</v>
      </c>
      <c r="AM210" s="2">
        <f t="shared" si="64"/>
        <v>-6</v>
      </c>
      <c r="AN210" s="2">
        <f t="shared" si="64"/>
        <v>0</v>
      </c>
      <c r="AO210" s="2">
        <f t="shared" si="64"/>
        <v>0</v>
      </c>
      <c r="AP210" s="2">
        <f t="shared" si="64"/>
        <v>0</v>
      </c>
      <c r="AQ210" s="2">
        <f t="shared" si="64"/>
        <v>0</v>
      </c>
      <c r="AR210" s="2">
        <f t="shared" si="64"/>
        <v>-641.94000000000005</v>
      </c>
      <c r="AS210" s="2">
        <f t="shared" si="68"/>
        <v>0</v>
      </c>
      <c r="AT210" s="2">
        <f t="shared" si="68"/>
        <v>0</v>
      </c>
      <c r="AU210" s="2">
        <f t="shared" si="68"/>
        <v>0</v>
      </c>
      <c r="AV210" s="29">
        <f t="shared" si="68"/>
        <v>0</v>
      </c>
      <c r="AW210" s="30">
        <f t="shared" si="68"/>
        <v>0</v>
      </c>
      <c r="AX210" s="31">
        <f t="shared" si="60"/>
        <v>0</v>
      </c>
      <c r="AY210" s="38">
        <f t="shared" si="76"/>
        <v>-0.75</v>
      </c>
      <c r="AZ210" s="38" t="str">
        <f t="shared" si="76"/>
        <v/>
      </c>
      <c r="BA210" s="38" t="str">
        <f t="shared" si="76"/>
        <v/>
      </c>
      <c r="BB210" s="38" t="str">
        <f t="shared" si="76"/>
        <v/>
      </c>
      <c r="BC210" s="38" t="str">
        <f t="shared" si="76"/>
        <v/>
      </c>
      <c r="BD210" s="38">
        <f t="shared" si="76"/>
        <v>-0.72970945300777523</v>
      </c>
      <c r="BE210" s="38" t="str">
        <f t="shared" si="76"/>
        <v/>
      </c>
      <c r="BF210" s="38" t="str">
        <f t="shared" si="76"/>
        <v/>
      </c>
      <c r="BG210" s="38" t="str">
        <f t="shared" si="76"/>
        <v/>
      </c>
      <c r="BH210" s="39" t="str">
        <f t="shared" si="73"/>
        <v/>
      </c>
      <c r="BI210" s="76" t="str">
        <f t="shared" si="73"/>
        <v/>
      </c>
      <c r="BJ210" s="40" t="str">
        <f t="shared" si="73"/>
        <v/>
      </c>
      <c r="BK210" s="116">
        <f t="shared" si="65"/>
        <v>118.89</v>
      </c>
      <c r="BL210" s="117" t="str">
        <f t="shared" si="65"/>
        <v/>
      </c>
      <c r="BM210" s="117" t="str">
        <f t="shared" si="65"/>
        <v/>
      </c>
      <c r="BN210" s="117" t="str">
        <f t="shared" si="65"/>
        <v/>
      </c>
      <c r="BO210" s="118" t="str">
        <f t="shared" si="65"/>
        <v/>
      </c>
      <c r="BP210" s="116">
        <f t="shared" si="66"/>
        <v>109.965</v>
      </c>
      <c r="BQ210" s="117" t="str">
        <f t="shared" si="66"/>
        <v/>
      </c>
      <c r="BR210" s="117" t="str">
        <f t="shared" si="66"/>
        <v/>
      </c>
      <c r="BS210" s="117" t="str">
        <f t="shared" si="66"/>
        <v/>
      </c>
      <c r="BT210" s="118" t="str">
        <f t="shared" si="66"/>
        <v/>
      </c>
      <c r="BU210" s="116">
        <f t="shared" si="67"/>
        <v>8.9249999999999972</v>
      </c>
      <c r="BV210" s="117" t="str">
        <f t="shared" si="67"/>
        <v/>
      </c>
      <c r="BW210" s="118" t="str">
        <f t="shared" si="67"/>
        <v/>
      </c>
      <c r="BX210" s="117" t="str">
        <f t="shared" si="67"/>
        <v/>
      </c>
      <c r="BY210" s="118" t="str">
        <f t="shared" si="67"/>
        <v/>
      </c>
    </row>
    <row r="211" spans="1:77" x14ac:dyDescent="0.2">
      <c r="A211" t="s">
        <v>46</v>
      </c>
      <c r="B211" t="s">
        <v>46</v>
      </c>
      <c r="C211" t="s">
        <v>92</v>
      </c>
      <c r="D211" t="s">
        <v>92</v>
      </c>
      <c r="E211" t="s">
        <v>90</v>
      </c>
      <c r="F211" s="4">
        <f t="shared" si="74"/>
        <v>46216</v>
      </c>
      <c r="G211" t="s">
        <v>36</v>
      </c>
      <c r="H211" s="28">
        <v>2</v>
      </c>
      <c r="I211" s="138">
        <v>2</v>
      </c>
      <c r="J211" s="138">
        <v>0</v>
      </c>
      <c r="K211" s="2">
        <v>0</v>
      </c>
      <c r="L211" s="2">
        <v>0</v>
      </c>
      <c r="M211" s="2">
        <v>192.85</v>
      </c>
      <c r="N211" s="2">
        <v>-700.9899999999999</v>
      </c>
      <c r="O211" s="2">
        <v>0</v>
      </c>
      <c r="P211" s="2">
        <v>0</v>
      </c>
      <c r="Q211" s="29">
        <v>0</v>
      </c>
      <c r="R211" s="30">
        <f t="shared" si="69"/>
        <v>2</v>
      </c>
      <c r="S211" s="30">
        <f t="shared" si="70"/>
        <v>-700.9899999999999</v>
      </c>
      <c r="T211" t="s">
        <v>49</v>
      </c>
      <c r="U211" t="s">
        <v>49</v>
      </c>
      <c r="V211" t="s">
        <v>92</v>
      </c>
      <c r="W211" t="s">
        <v>92</v>
      </c>
      <c r="X211" t="s">
        <v>90</v>
      </c>
      <c r="Y211" s="4">
        <f t="shared" si="75"/>
        <v>45852</v>
      </c>
      <c r="Z211" t="s">
        <v>36</v>
      </c>
      <c r="AA211" s="28">
        <v>8</v>
      </c>
      <c r="AB211" s="138">
        <v>0</v>
      </c>
      <c r="AC211" s="138">
        <v>0</v>
      </c>
      <c r="AD211" s="2">
        <v>0</v>
      </c>
      <c r="AE211" s="2">
        <v>0</v>
      </c>
      <c r="AF211" s="2">
        <v>1047.3699999999999</v>
      </c>
      <c r="AG211" s="2">
        <v>0</v>
      </c>
      <c r="AH211" s="2">
        <v>0</v>
      </c>
      <c r="AI211" s="2">
        <v>0</v>
      </c>
      <c r="AJ211" s="29">
        <v>0</v>
      </c>
      <c r="AK211" s="30">
        <f t="shared" si="71"/>
        <v>0</v>
      </c>
      <c r="AL211" s="30">
        <f t="shared" si="72"/>
        <v>0</v>
      </c>
      <c r="AM211" s="2">
        <f t="shared" si="64"/>
        <v>-6</v>
      </c>
      <c r="AN211" s="2">
        <f t="shared" si="64"/>
        <v>2</v>
      </c>
      <c r="AO211" s="2">
        <f t="shared" si="64"/>
        <v>0</v>
      </c>
      <c r="AP211" s="2">
        <f t="shared" si="64"/>
        <v>0</v>
      </c>
      <c r="AQ211" s="2">
        <f t="shared" si="64"/>
        <v>0</v>
      </c>
      <c r="AR211" s="2">
        <f t="shared" si="64"/>
        <v>-854.51999999999987</v>
      </c>
      <c r="AS211" s="2">
        <f t="shared" si="68"/>
        <v>-700.9899999999999</v>
      </c>
      <c r="AT211" s="2">
        <f t="shared" si="68"/>
        <v>0</v>
      </c>
      <c r="AU211" s="2">
        <f t="shared" si="68"/>
        <v>0</v>
      </c>
      <c r="AV211" s="29">
        <f t="shared" si="68"/>
        <v>0</v>
      </c>
      <c r="AW211" s="30">
        <f t="shared" si="68"/>
        <v>2</v>
      </c>
      <c r="AX211" s="31">
        <f t="shared" si="68"/>
        <v>-700.9899999999999</v>
      </c>
      <c r="AY211" s="38">
        <f t="shared" si="76"/>
        <v>-0.75</v>
      </c>
      <c r="AZ211" s="38" t="str">
        <f t="shared" si="76"/>
        <v/>
      </c>
      <c r="BA211" s="38" t="str">
        <f t="shared" si="76"/>
        <v/>
      </c>
      <c r="BB211" s="38" t="str">
        <f t="shared" si="76"/>
        <v/>
      </c>
      <c r="BC211" s="38" t="str">
        <f t="shared" si="76"/>
        <v/>
      </c>
      <c r="BD211" s="38">
        <f t="shared" si="76"/>
        <v>-0.81587213687617555</v>
      </c>
      <c r="BE211" s="38" t="str">
        <f t="shared" si="76"/>
        <v/>
      </c>
      <c r="BF211" s="38" t="str">
        <f t="shared" si="76"/>
        <v/>
      </c>
      <c r="BG211" s="38" t="str">
        <f t="shared" si="76"/>
        <v/>
      </c>
      <c r="BH211" s="39" t="str">
        <f t="shared" si="73"/>
        <v/>
      </c>
      <c r="BI211" s="76" t="str">
        <f t="shared" si="73"/>
        <v/>
      </c>
      <c r="BJ211" s="40" t="str">
        <f t="shared" si="73"/>
        <v/>
      </c>
      <c r="BK211" s="119">
        <f t="shared" si="65"/>
        <v>96.424999999999997</v>
      </c>
      <c r="BL211" s="120">
        <f t="shared" si="65"/>
        <v>-350.49499999999995</v>
      </c>
      <c r="BM211" s="120" t="str">
        <f t="shared" si="65"/>
        <v/>
      </c>
      <c r="BN211" s="120" t="str">
        <f t="shared" si="65"/>
        <v/>
      </c>
      <c r="BO211" s="121" t="str">
        <f t="shared" si="65"/>
        <v/>
      </c>
      <c r="BP211" s="119">
        <f t="shared" si="66"/>
        <v>130.92124999999999</v>
      </c>
      <c r="BQ211" s="120" t="str">
        <f t="shared" si="66"/>
        <v/>
      </c>
      <c r="BR211" s="120" t="str">
        <f t="shared" si="66"/>
        <v/>
      </c>
      <c r="BS211" s="120" t="str">
        <f t="shared" si="66"/>
        <v/>
      </c>
      <c r="BT211" s="121" t="str">
        <f t="shared" si="66"/>
        <v/>
      </c>
      <c r="BU211" s="119">
        <f t="shared" si="67"/>
        <v>-34.496249999999989</v>
      </c>
      <c r="BV211" s="120" t="str">
        <f t="shared" si="67"/>
        <v/>
      </c>
      <c r="BW211" s="121" t="str">
        <f t="shared" si="67"/>
        <v/>
      </c>
      <c r="BX211" s="120" t="str">
        <f t="shared" si="67"/>
        <v/>
      </c>
      <c r="BY211" s="121" t="str">
        <f t="shared" si="67"/>
        <v/>
      </c>
    </row>
    <row r="212" spans="1:77" x14ac:dyDescent="0.2">
      <c r="A212" t="s">
        <v>46</v>
      </c>
      <c r="B212" t="s">
        <v>46</v>
      </c>
      <c r="C212" t="s">
        <v>92</v>
      </c>
      <c r="D212" t="s">
        <v>92</v>
      </c>
      <c r="E212" t="s">
        <v>90</v>
      </c>
      <c r="F212" s="4">
        <f t="shared" si="74"/>
        <v>46217</v>
      </c>
      <c r="G212" t="s">
        <v>37</v>
      </c>
      <c r="H212" s="28">
        <v>6</v>
      </c>
      <c r="I212" s="138">
        <v>2</v>
      </c>
      <c r="J212" s="138">
        <v>0</v>
      </c>
      <c r="K212" s="2">
        <v>0</v>
      </c>
      <c r="L212" s="2">
        <v>0</v>
      </c>
      <c r="M212" s="2">
        <v>2063.2600000000002</v>
      </c>
      <c r="N212" s="2">
        <v>343.16</v>
      </c>
      <c r="O212" s="2">
        <v>0</v>
      </c>
      <c r="P212" s="2">
        <v>0</v>
      </c>
      <c r="Q212" s="29">
        <v>0</v>
      </c>
      <c r="R212" s="30">
        <f t="shared" si="69"/>
        <v>2</v>
      </c>
      <c r="S212" s="30">
        <f t="shared" si="70"/>
        <v>343.16</v>
      </c>
      <c r="T212" t="s">
        <v>49</v>
      </c>
      <c r="U212" t="s">
        <v>49</v>
      </c>
      <c r="V212" t="s">
        <v>92</v>
      </c>
      <c r="W212" t="s">
        <v>92</v>
      </c>
      <c r="X212" t="s">
        <v>90</v>
      </c>
      <c r="Y212" s="4">
        <f t="shared" si="75"/>
        <v>45853</v>
      </c>
      <c r="Z212" t="s">
        <v>37</v>
      </c>
      <c r="AA212" s="28">
        <v>11</v>
      </c>
      <c r="AB212" s="138">
        <v>0</v>
      </c>
      <c r="AC212" s="138">
        <v>0</v>
      </c>
      <c r="AD212" s="2">
        <v>0</v>
      </c>
      <c r="AE212" s="2">
        <v>0</v>
      </c>
      <c r="AF212" s="2">
        <v>1985.44</v>
      </c>
      <c r="AG212" s="2">
        <v>0</v>
      </c>
      <c r="AH212" s="2">
        <v>0</v>
      </c>
      <c r="AI212" s="2">
        <v>0</v>
      </c>
      <c r="AJ212" s="29">
        <v>0</v>
      </c>
      <c r="AK212" s="30">
        <f t="shared" si="71"/>
        <v>0</v>
      </c>
      <c r="AL212" s="30">
        <f t="shared" si="72"/>
        <v>0</v>
      </c>
      <c r="AM212" s="2">
        <f t="shared" si="64"/>
        <v>-5</v>
      </c>
      <c r="AN212" s="2">
        <f t="shared" si="64"/>
        <v>2</v>
      </c>
      <c r="AO212" s="2">
        <f t="shared" si="64"/>
        <v>0</v>
      </c>
      <c r="AP212" s="2">
        <f t="shared" si="64"/>
        <v>0</v>
      </c>
      <c r="AQ212" s="2">
        <f t="shared" si="64"/>
        <v>0</v>
      </c>
      <c r="AR212" s="2">
        <f t="shared" si="64"/>
        <v>77.820000000000164</v>
      </c>
      <c r="AS212" s="2">
        <f t="shared" si="68"/>
        <v>343.16</v>
      </c>
      <c r="AT212" s="2">
        <f t="shared" si="68"/>
        <v>0</v>
      </c>
      <c r="AU212" s="2">
        <f t="shared" si="68"/>
        <v>0</v>
      </c>
      <c r="AV212" s="29">
        <f t="shared" si="68"/>
        <v>0</v>
      </c>
      <c r="AW212" s="30">
        <f t="shared" si="68"/>
        <v>2</v>
      </c>
      <c r="AX212" s="31">
        <f t="shared" si="68"/>
        <v>343.16</v>
      </c>
      <c r="AY212" s="38">
        <f t="shared" si="76"/>
        <v>-0.45454545454545453</v>
      </c>
      <c r="AZ212" s="38" t="str">
        <f t="shared" si="76"/>
        <v/>
      </c>
      <c r="BA212" s="38" t="str">
        <f t="shared" si="76"/>
        <v/>
      </c>
      <c r="BB212" s="38" t="str">
        <f t="shared" si="76"/>
        <v/>
      </c>
      <c r="BC212" s="38" t="str">
        <f t="shared" si="76"/>
        <v/>
      </c>
      <c r="BD212" s="38">
        <f t="shared" si="76"/>
        <v>3.9195342090418327E-2</v>
      </c>
      <c r="BE212" s="38" t="str">
        <f t="shared" si="76"/>
        <v/>
      </c>
      <c r="BF212" s="38" t="str">
        <f t="shared" si="76"/>
        <v/>
      </c>
      <c r="BG212" s="38" t="str">
        <f t="shared" si="76"/>
        <v/>
      </c>
      <c r="BH212" s="39" t="str">
        <f t="shared" si="73"/>
        <v/>
      </c>
      <c r="BI212" s="76" t="str">
        <f t="shared" si="73"/>
        <v/>
      </c>
      <c r="BJ212" s="40" t="str">
        <f t="shared" si="73"/>
        <v/>
      </c>
      <c r="BK212" s="119">
        <f t="shared" si="65"/>
        <v>343.87666666666672</v>
      </c>
      <c r="BL212" s="120">
        <f t="shared" si="65"/>
        <v>171.58</v>
      </c>
      <c r="BM212" s="120" t="str">
        <f t="shared" si="65"/>
        <v/>
      </c>
      <c r="BN212" s="120" t="str">
        <f t="shared" si="65"/>
        <v/>
      </c>
      <c r="BO212" s="121" t="str">
        <f t="shared" si="65"/>
        <v/>
      </c>
      <c r="BP212" s="119">
        <f t="shared" si="66"/>
        <v>180.49454545454546</v>
      </c>
      <c r="BQ212" s="120" t="str">
        <f t="shared" si="66"/>
        <v/>
      </c>
      <c r="BR212" s="120" t="str">
        <f t="shared" si="66"/>
        <v/>
      </c>
      <c r="BS212" s="120" t="str">
        <f t="shared" si="66"/>
        <v/>
      </c>
      <c r="BT212" s="121" t="str">
        <f t="shared" si="66"/>
        <v/>
      </c>
      <c r="BU212" s="119">
        <f t="shared" si="67"/>
        <v>163.38212121212126</v>
      </c>
      <c r="BV212" s="120" t="str">
        <f t="shared" si="67"/>
        <v/>
      </c>
      <c r="BW212" s="121" t="str">
        <f t="shared" si="67"/>
        <v/>
      </c>
      <c r="BX212" s="120" t="str">
        <f t="shared" si="67"/>
        <v/>
      </c>
      <c r="BY212" s="121" t="str">
        <f t="shared" si="67"/>
        <v/>
      </c>
    </row>
    <row r="213" spans="1:77" x14ac:dyDescent="0.2">
      <c r="A213" t="s">
        <v>46</v>
      </c>
      <c r="B213" t="s">
        <v>46</v>
      </c>
      <c r="C213" t="s">
        <v>92</v>
      </c>
      <c r="D213" t="s">
        <v>92</v>
      </c>
      <c r="E213" t="s">
        <v>90</v>
      </c>
      <c r="F213" s="4">
        <f t="shared" si="74"/>
        <v>46218</v>
      </c>
      <c r="G213" t="s">
        <v>38</v>
      </c>
      <c r="H213" s="28">
        <v>11</v>
      </c>
      <c r="I213" s="138">
        <v>0</v>
      </c>
      <c r="J213" s="138">
        <v>0</v>
      </c>
      <c r="K213" s="2">
        <v>0</v>
      </c>
      <c r="L213" s="2">
        <v>0</v>
      </c>
      <c r="M213" s="2">
        <v>1821.67</v>
      </c>
      <c r="N213" s="2">
        <v>0</v>
      </c>
      <c r="O213" s="2">
        <v>0</v>
      </c>
      <c r="P213" s="2">
        <v>0</v>
      </c>
      <c r="Q213" s="29">
        <v>0</v>
      </c>
      <c r="R213" s="30">
        <f t="shared" si="69"/>
        <v>0</v>
      </c>
      <c r="S213" s="30">
        <f t="shared" si="70"/>
        <v>0</v>
      </c>
      <c r="T213" t="s">
        <v>49</v>
      </c>
      <c r="U213" t="s">
        <v>49</v>
      </c>
      <c r="V213" t="s">
        <v>92</v>
      </c>
      <c r="W213" t="s">
        <v>92</v>
      </c>
      <c r="X213" t="s">
        <v>90</v>
      </c>
      <c r="Y213" s="4">
        <f t="shared" si="75"/>
        <v>45854</v>
      </c>
      <c r="Z213" t="s">
        <v>38</v>
      </c>
      <c r="AA213" s="28">
        <v>6</v>
      </c>
      <c r="AB213" s="138">
        <v>0</v>
      </c>
      <c r="AC213" s="138">
        <v>0</v>
      </c>
      <c r="AD213" s="2">
        <v>0</v>
      </c>
      <c r="AE213" s="2">
        <v>0</v>
      </c>
      <c r="AF213" s="2">
        <v>316.32</v>
      </c>
      <c r="AG213" s="2">
        <v>0</v>
      </c>
      <c r="AH213" s="2">
        <v>0</v>
      </c>
      <c r="AI213" s="2">
        <v>0</v>
      </c>
      <c r="AJ213" s="29">
        <v>0</v>
      </c>
      <c r="AK213" s="30">
        <f t="shared" si="71"/>
        <v>0</v>
      </c>
      <c r="AL213" s="30">
        <f t="shared" si="72"/>
        <v>0</v>
      </c>
      <c r="AM213" s="2">
        <f t="shared" si="64"/>
        <v>5</v>
      </c>
      <c r="AN213" s="2">
        <f t="shared" si="64"/>
        <v>0</v>
      </c>
      <c r="AO213" s="2">
        <f t="shared" si="64"/>
        <v>0</v>
      </c>
      <c r="AP213" s="2">
        <f t="shared" si="64"/>
        <v>0</v>
      </c>
      <c r="AQ213" s="2">
        <f t="shared" si="64"/>
        <v>0</v>
      </c>
      <c r="AR213" s="2">
        <f t="shared" si="64"/>
        <v>1505.3500000000001</v>
      </c>
      <c r="AS213" s="2">
        <f t="shared" si="68"/>
        <v>0</v>
      </c>
      <c r="AT213" s="2">
        <f t="shared" si="68"/>
        <v>0</v>
      </c>
      <c r="AU213" s="2">
        <f t="shared" si="68"/>
        <v>0</v>
      </c>
      <c r="AV213" s="29">
        <f t="shared" si="68"/>
        <v>0</v>
      </c>
      <c r="AW213" s="30">
        <f t="shared" si="68"/>
        <v>0</v>
      </c>
      <c r="AX213" s="31">
        <f t="shared" si="68"/>
        <v>0</v>
      </c>
      <c r="AY213" s="38">
        <f t="shared" si="76"/>
        <v>0.83333333333333337</v>
      </c>
      <c r="AZ213" s="38" t="str">
        <f t="shared" si="76"/>
        <v/>
      </c>
      <c r="BA213" s="38" t="str">
        <f t="shared" si="76"/>
        <v/>
      </c>
      <c r="BB213" s="38" t="str">
        <f t="shared" si="76"/>
        <v/>
      </c>
      <c r="BC213" s="38" t="str">
        <f t="shared" si="76"/>
        <v/>
      </c>
      <c r="BD213" s="38">
        <f t="shared" si="76"/>
        <v>4.7589466363176536</v>
      </c>
      <c r="BE213" s="38" t="str">
        <f t="shared" si="76"/>
        <v/>
      </c>
      <c r="BF213" s="38" t="str">
        <f t="shared" si="76"/>
        <v/>
      </c>
      <c r="BG213" s="38" t="str">
        <f t="shared" si="76"/>
        <v/>
      </c>
      <c r="BH213" s="39" t="str">
        <f t="shared" si="73"/>
        <v/>
      </c>
      <c r="BI213" s="76" t="str">
        <f t="shared" si="73"/>
        <v/>
      </c>
      <c r="BJ213" s="40" t="str">
        <f t="shared" si="73"/>
        <v/>
      </c>
      <c r="BK213" s="119">
        <f t="shared" si="65"/>
        <v>165.60636363636365</v>
      </c>
      <c r="BL213" s="120" t="str">
        <f t="shared" si="65"/>
        <v/>
      </c>
      <c r="BM213" s="120" t="str">
        <f t="shared" si="65"/>
        <v/>
      </c>
      <c r="BN213" s="120" t="str">
        <f t="shared" si="65"/>
        <v/>
      </c>
      <c r="BO213" s="121" t="str">
        <f t="shared" si="65"/>
        <v/>
      </c>
      <c r="BP213" s="119">
        <f t="shared" si="66"/>
        <v>52.72</v>
      </c>
      <c r="BQ213" s="120" t="str">
        <f t="shared" si="66"/>
        <v/>
      </c>
      <c r="BR213" s="120" t="str">
        <f t="shared" si="66"/>
        <v/>
      </c>
      <c r="BS213" s="120" t="str">
        <f t="shared" si="66"/>
        <v/>
      </c>
      <c r="BT213" s="121" t="str">
        <f t="shared" si="66"/>
        <v/>
      </c>
      <c r="BU213" s="119">
        <f t="shared" si="67"/>
        <v>112.88636363636365</v>
      </c>
      <c r="BV213" s="120" t="str">
        <f t="shared" si="67"/>
        <v/>
      </c>
      <c r="BW213" s="121" t="str">
        <f t="shared" si="67"/>
        <v/>
      </c>
      <c r="BX213" s="120" t="str">
        <f t="shared" si="67"/>
        <v/>
      </c>
      <c r="BY213" s="121" t="str">
        <f t="shared" si="67"/>
        <v/>
      </c>
    </row>
    <row r="214" spans="1:77" x14ac:dyDescent="0.2">
      <c r="A214" t="s">
        <v>46</v>
      </c>
      <c r="B214" t="s">
        <v>46</v>
      </c>
      <c r="C214" t="s">
        <v>92</v>
      </c>
      <c r="D214" t="s">
        <v>92</v>
      </c>
      <c r="E214" t="s">
        <v>90</v>
      </c>
      <c r="F214" s="4">
        <f t="shared" si="74"/>
        <v>46219</v>
      </c>
      <c r="G214" t="s">
        <v>39</v>
      </c>
      <c r="H214" s="28">
        <v>11</v>
      </c>
      <c r="I214" s="138">
        <v>0</v>
      </c>
      <c r="J214" s="138">
        <v>0</v>
      </c>
      <c r="K214" s="2">
        <v>0</v>
      </c>
      <c r="L214" s="2">
        <v>0</v>
      </c>
      <c r="M214" s="2">
        <v>548.80999999999995</v>
      </c>
      <c r="N214" s="2">
        <v>0</v>
      </c>
      <c r="O214" s="2">
        <v>0</v>
      </c>
      <c r="P214" s="2">
        <v>0</v>
      </c>
      <c r="Q214" s="29">
        <v>0</v>
      </c>
      <c r="R214" s="30">
        <f t="shared" si="69"/>
        <v>0</v>
      </c>
      <c r="S214" s="30">
        <f t="shared" si="70"/>
        <v>0</v>
      </c>
      <c r="T214" t="s">
        <v>49</v>
      </c>
      <c r="U214" t="s">
        <v>49</v>
      </c>
      <c r="V214" t="s">
        <v>92</v>
      </c>
      <c r="W214" t="s">
        <v>92</v>
      </c>
      <c r="X214" t="s">
        <v>90</v>
      </c>
      <c r="Y214" s="4">
        <f t="shared" si="75"/>
        <v>45855</v>
      </c>
      <c r="Z214" t="s">
        <v>39</v>
      </c>
      <c r="AA214" s="28">
        <v>9</v>
      </c>
      <c r="AB214" s="138">
        <v>0</v>
      </c>
      <c r="AC214" s="138">
        <v>0</v>
      </c>
      <c r="AD214" s="2">
        <v>0</v>
      </c>
      <c r="AE214" s="2">
        <v>0</v>
      </c>
      <c r="AF214" s="2">
        <v>4923.04</v>
      </c>
      <c r="AG214" s="2">
        <v>0</v>
      </c>
      <c r="AH214" s="2">
        <v>0</v>
      </c>
      <c r="AI214" s="2">
        <v>0</v>
      </c>
      <c r="AJ214" s="29">
        <v>0</v>
      </c>
      <c r="AK214" s="30">
        <f t="shared" si="71"/>
        <v>0</v>
      </c>
      <c r="AL214" s="30">
        <f t="shared" si="72"/>
        <v>0</v>
      </c>
      <c r="AM214" s="2">
        <f t="shared" si="64"/>
        <v>2</v>
      </c>
      <c r="AN214" s="2">
        <f t="shared" si="64"/>
        <v>0</v>
      </c>
      <c r="AO214" s="2">
        <f t="shared" si="64"/>
        <v>0</v>
      </c>
      <c r="AP214" s="2">
        <f t="shared" si="64"/>
        <v>0</v>
      </c>
      <c r="AQ214" s="2">
        <f t="shared" si="64"/>
        <v>0</v>
      </c>
      <c r="AR214" s="2">
        <f t="shared" si="64"/>
        <v>-4374.2299999999996</v>
      </c>
      <c r="AS214" s="2">
        <f t="shared" si="68"/>
        <v>0</v>
      </c>
      <c r="AT214" s="2">
        <f t="shared" si="68"/>
        <v>0</v>
      </c>
      <c r="AU214" s="2">
        <f t="shared" si="68"/>
        <v>0</v>
      </c>
      <c r="AV214" s="29">
        <f t="shared" si="68"/>
        <v>0</v>
      </c>
      <c r="AW214" s="30">
        <f t="shared" si="68"/>
        <v>0</v>
      </c>
      <c r="AX214" s="31">
        <f t="shared" si="68"/>
        <v>0</v>
      </c>
      <c r="AY214" s="38">
        <f t="shared" si="76"/>
        <v>0.22222222222222221</v>
      </c>
      <c r="AZ214" s="38" t="str">
        <f t="shared" si="76"/>
        <v/>
      </c>
      <c r="BA214" s="38" t="str">
        <f t="shared" si="76"/>
        <v/>
      </c>
      <c r="BB214" s="38" t="str">
        <f t="shared" si="76"/>
        <v/>
      </c>
      <c r="BC214" s="38" t="str">
        <f t="shared" si="76"/>
        <v/>
      </c>
      <c r="BD214" s="38">
        <f t="shared" si="76"/>
        <v>-0.88852213266599489</v>
      </c>
      <c r="BE214" s="38" t="str">
        <f t="shared" si="76"/>
        <v/>
      </c>
      <c r="BF214" s="38" t="str">
        <f t="shared" si="76"/>
        <v/>
      </c>
      <c r="BG214" s="38" t="str">
        <f t="shared" si="76"/>
        <v/>
      </c>
      <c r="BH214" s="39" t="str">
        <f t="shared" si="73"/>
        <v/>
      </c>
      <c r="BI214" s="76" t="str">
        <f t="shared" si="73"/>
        <v/>
      </c>
      <c r="BJ214" s="40" t="str">
        <f t="shared" si="73"/>
        <v/>
      </c>
      <c r="BK214" s="119">
        <f t="shared" si="65"/>
        <v>49.891818181818174</v>
      </c>
      <c r="BL214" s="120" t="str">
        <f t="shared" si="65"/>
        <v/>
      </c>
      <c r="BM214" s="120" t="str">
        <f t="shared" si="65"/>
        <v/>
      </c>
      <c r="BN214" s="120" t="str">
        <f t="shared" si="65"/>
        <v/>
      </c>
      <c r="BO214" s="121" t="str">
        <f t="shared" si="65"/>
        <v/>
      </c>
      <c r="BP214" s="119">
        <f t="shared" si="66"/>
        <v>547.0044444444444</v>
      </c>
      <c r="BQ214" s="120" t="str">
        <f t="shared" si="66"/>
        <v/>
      </c>
      <c r="BR214" s="120" t="str">
        <f t="shared" si="66"/>
        <v/>
      </c>
      <c r="BS214" s="120" t="str">
        <f t="shared" si="66"/>
        <v/>
      </c>
      <c r="BT214" s="121" t="str">
        <f t="shared" si="66"/>
        <v/>
      </c>
      <c r="BU214" s="119">
        <f t="shared" si="67"/>
        <v>-497.11262626262624</v>
      </c>
      <c r="BV214" s="120" t="str">
        <f t="shared" si="67"/>
        <v/>
      </c>
      <c r="BW214" s="121" t="str">
        <f t="shared" si="67"/>
        <v/>
      </c>
      <c r="BX214" s="120" t="str">
        <f t="shared" si="67"/>
        <v/>
      </c>
      <c r="BY214" s="121" t="str">
        <f t="shared" si="67"/>
        <v/>
      </c>
    </row>
    <row r="215" spans="1:77" x14ac:dyDescent="0.2">
      <c r="A215" t="s">
        <v>46</v>
      </c>
      <c r="B215" t="s">
        <v>46</v>
      </c>
      <c r="C215" t="s">
        <v>92</v>
      </c>
      <c r="D215" t="s">
        <v>92</v>
      </c>
      <c r="E215" t="s">
        <v>90</v>
      </c>
      <c r="F215" s="4">
        <f t="shared" si="74"/>
        <v>46220</v>
      </c>
      <c r="G215" t="s">
        <v>40</v>
      </c>
      <c r="H215" s="28">
        <v>5</v>
      </c>
      <c r="I215" s="138">
        <v>0</v>
      </c>
      <c r="J215" s="138">
        <v>0</v>
      </c>
      <c r="K215" s="2">
        <v>0</v>
      </c>
      <c r="L215" s="2">
        <v>0</v>
      </c>
      <c r="M215" s="2">
        <v>761.7</v>
      </c>
      <c r="N215" s="2">
        <v>0</v>
      </c>
      <c r="O215" s="2">
        <v>0</v>
      </c>
      <c r="P215" s="2">
        <v>0</v>
      </c>
      <c r="Q215" s="29">
        <v>0</v>
      </c>
      <c r="R215" s="30">
        <f t="shared" si="69"/>
        <v>0</v>
      </c>
      <c r="S215" s="30">
        <f t="shared" si="70"/>
        <v>0</v>
      </c>
      <c r="T215" t="s">
        <v>49</v>
      </c>
      <c r="U215" t="s">
        <v>49</v>
      </c>
      <c r="V215" t="s">
        <v>92</v>
      </c>
      <c r="W215" t="s">
        <v>92</v>
      </c>
      <c r="X215" t="s">
        <v>90</v>
      </c>
      <c r="Y215" s="4">
        <f t="shared" si="75"/>
        <v>45856</v>
      </c>
      <c r="Z215" t="s">
        <v>40</v>
      </c>
      <c r="AA215" s="28">
        <v>5</v>
      </c>
      <c r="AB215" s="138">
        <v>0</v>
      </c>
      <c r="AC215" s="138">
        <v>0</v>
      </c>
      <c r="AD215" s="2">
        <v>0</v>
      </c>
      <c r="AE215" s="2">
        <v>0</v>
      </c>
      <c r="AF215" s="2">
        <v>637.23</v>
      </c>
      <c r="AG215" s="2">
        <v>0</v>
      </c>
      <c r="AH215" s="2">
        <v>0</v>
      </c>
      <c r="AI215" s="2">
        <v>0</v>
      </c>
      <c r="AJ215" s="29">
        <v>0</v>
      </c>
      <c r="AK215" s="30">
        <f t="shared" si="71"/>
        <v>0</v>
      </c>
      <c r="AL215" s="30">
        <f t="shared" si="72"/>
        <v>0</v>
      </c>
      <c r="AM215" s="2">
        <f t="shared" si="64"/>
        <v>0</v>
      </c>
      <c r="AN215" s="2">
        <f t="shared" si="64"/>
        <v>0</v>
      </c>
      <c r="AO215" s="2">
        <f t="shared" si="64"/>
        <v>0</v>
      </c>
      <c r="AP215" s="2">
        <f t="shared" si="64"/>
        <v>0</v>
      </c>
      <c r="AQ215" s="2">
        <f t="shared" si="64"/>
        <v>0</v>
      </c>
      <c r="AR215" s="2">
        <f t="shared" si="64"/>
        <v>124.47000000000003</v>
      </c>
      <c r="AS215" s="2">
        <f t="shared" si="68"/>
        <v>0</v>
      </c>
      <c r="AT215" s="2">
        <f t="shared" si="68"/>
        <v>0</v>
      </c>
      <c r="AU215" s="2">
        <f t="shared" si="68"/>
        <v>0</v>
      </c>
      <c r="AV215" s="29">
        <f t="shared" si="68"/>
        <v>0</v>
      </c>
      <c r="AW215" s="30">
        <f t="shared" si="68"/>
        <v>0</v>
      </c>
      <c r="AX215" s="31">
        <f t="shared" si="68"/>
        <v>0</v>
      </c>
      <c r="AY215" s="38">
        <f t="shared" si="76"/>
        <v>0</v>
      </c>
      <c r="AZ215" s="38" t="str">
        <f t="shared" si="76"/>
        <v/>
      </c>
      <c r="BA215" s="38" t="str">
        <f t="shared" si="76"/>
        <v/>
      </c>
      <c r="BB215" s="38" t="str">
        <f t="shared" si="76"/>
        <v/>
      </c>
      <c r="BC215" s="38" t="str">
        <f t="shared" si="76"/>
        <v/>
      </c>
      <c r="BD215" s="38">
        <f t="shared" si="76"/>
        <v>0.1953297867332047</v>
      </c>
      <c r="BE215" s="38" t="str">
        <f t="shared" si="76"/>
        <v/>
      </c>
      <c r="BF215" s="38" t="str">
        <f t="shared" si="76"/>
        <v/>
      </c>
      <c r="BG215" s="38" t="str">
        <f t="shared" si="76"/>
        <v/>
      </c>
      <c r="BH215" s="39" t="str">
        <f t="shared" si="73"/>
        <v/>
      </c>
      <c r="BI215" s="76" t="str">
        <f t="shared" si="73"/>
        <v/>
      </c>
      <c r="BJ215" s="40" t="str">
        <f t="shared" si="73"/>
        <v/>
      </c>
      <c r="BK215" s="119">
        <f t="shared" si="65"/>
        <v>152.34</v>
      </c>
      <c r="BL215" s="120" t="str">
        <f t="shared" si="65"/>
        <v/>
      </c>
      <c r="BM215" s="120" t="str">
        <f t="shared" si="65"/>
        <v/>
      </c>
      <c r="BN215" s="120" t="str">
        <f t="shared" si="65"/>
        <v/>
      </c>
      <c r="BO215" s="121" t="str">
        <f t="shared" si="65"/>
        <v/>
      </c>
      <c r="BP215" s="119">
        <f t="shared" si="66"/>
        <v>127.446</v>
      </c>
      <c r="BQ215" s="120" t="str">
        <f t="shared" si="66"/>
        <v/>
      </c>
      <c r="BR215" s="120" t="str">
        <f t="shared" si="66"/>
        <v/>
      </c>
      <c r="BS215" s="120" t="str">
        <f t="shared" si="66"/>
        <v/>
      </c>
      <c r="BT215" s="121" t="str">
        <f t="shared" si="66"/>
        <v/>
      </c>
      <c r="BU215" s="119">
        <f t="shared" si="67"/>
        <v>24.894000000000005</v>
      </c>
      <c r="BV215" s="120" t="str">
        <f t="shared" si="67"/>
        <v/>
      </c>
      <c r="BW215" s="121" t="str">
        <f t="shared" si="67"/>
        <v/>
      </c>
      <c r="BX215" s="120" t="str">
        <f t="shared" si="67"/>
        <v/>
      </c>
      <c r="BY215" s="121" t="str">
        <f t="shared" si="67"/>
        <v/>
      </c>
    </row>
    <row r="216" spans="1:77" ht="13.5" thickBot="1" x14ac:dyDescent="0.25">
      <c r="A216" t="s">
        <v>46</v>
      </c>
      <c r="B216" t="s">
        <v>46</v>
      </c>
      <c r="C216" t="s">
        <v>92</v>
      </c>
      <c r="D216" t="s">
        <v>92</v>
      </c>
      <c r="E216" t="s">
        <v>90</v>
      </c>
      <c r="F216" s="59">
        <f t="shared" si="74"/>
        <v>46221</v>
      </c>
      <c r="G216" s="42" t="s">
        <v>41</v>
      </c>
      <c r="H216" s="43">
        <v>6</v>
      </c>
      <c r="I216" s="44">
        <v>0</v>
      </c>
      <c r="J216" s="44">
        <v>0</v>
      </c>
      <c r="K216" s="44">
        <v>0</v>
      </c>
      <c r="L216" s="44">
        <v>0</v>
      </c>
      <c r="M216" s="44">
        <v>1062.0999999999999</v>
      </c>
      <c r="N216" s="44">
        <v>0</v>
      </c>
      <c r="O216" s="44">
        <v>0</v>
      </c>
      <c r="P216" s="44">
        <v>0</v>
      </c>
      <c r="Q216" s="45">
        <v>0</v>
      </c>
      <c r="R216" s="46">
        <f t="shared" si="69"/>
        <v>0</v>
      </c>
      <c r="S216" s="46">
        <f t="shared" si="70"/>
        <v>0</v>
      </c>
      <c r="T216" t="s">
        <v>49</v>
      </c>
      <c r="U216" t="s">
        <v>49</v>
      </c>
      <c r="V216" t="s">
        <v>92</v>
      </c>
      <c r="W216" t="s">
        <v>92</v>
      </c>
      <c r="X216" t="s">
        <v>90</v>
      </c>
      <c r="Y216" s="59">
        <f t="shared" si="75"/>
        <v>45857</v>
      </c>
      <c r="Z216" s="42" t="s">
        <v>41</v>
      </c>
      <c r="AA216" s="43">
        <v>4</v>
      </c>
      <c r="AB216" s="44">
        <v>1</v>
      </c>
      <c r="AC216" s="44">
        <v>0</v>
      </c>
      <c r="AD216" s="44">
        <v>0</v>
      </c>
      <c r="AE216" s="44">
        <v>0</v>
      </c>
      <c r="AF216" s="44">
        <v>1107.0899999999999</v>
      </c>
      <c r="AG216" s="44">
        <v>-290.48</v>
      </c>
      <c r="AH216" s="44">
        <v>0</v>
      </c>
      <c r="AI216" s="44">
        <v>0</v>
      </c>
      <c r="AJ216" s="45">
        <v>0</v>
      </c>
      <c r="AK216" s="46">
        <f t="shared" si="71"/>
        <v>1</v>
      </c>
      <c r="AL216" s="46">
        <f t="shared" si="72"/>
        <v>-290.48</v>
      </c>
      <c r="AM216" s="44">
        <f t="shared" si="64"/>
        <v>2</v>
      </c>
      <c r="AN216" s="44">
        <f t="shared" si="64"/>
        <v>-1</v>
      </c>
      <c r="AO216" s="44">
        <f t="shared" si="64"/>
        <v>0</v>
      </c>
      <c r="AP216" s="44">
        <f t="shared" si="64"/>
        <v>0</v>
      </c>
      <c r="AQ216" s="44">
        <f t="shared" si="64"/>
        <v>0</v>
      </c>
      <c r="AR216" s="44">
        <f t="shared" si="64"/>
        <v>-44.990000000000009</v>
      </c>
      <c r="AS216" s="44">
        <f t="shared" si="68"/>
        <v>290.48</v>
      </c>
      <c r="AT216" s="44">
        <f t="shared" si="68"/>
        <v>0</v>
      </c>
      <c r="AU216" s="44">
        <f t="shared" si="68"/>
        <v>0</v>
      </c>
      <c r="AV216" s="45">
        <f t="shared" si="68"/>
        <v>0</v>
      </c>
      <c r="AW216" s="46">
        <f t="shared" si="68"/>
        <v>-1</v>
      </c>
      <c r="AX216" s="47">
        <f t="shared" si="68"/>
        <v>290.48</v>
      </c>
      <c r="AY216" s="56">
        <f t="shared" si="76"/>
        <v>0.5</v>
      </c>
      <c r="AZ216" s="56">
        <f t="shared" si="76"/>
        <v>-1</v>
      </c>
      <c r="BA216" s="56" t="str">
        <f t="shared" si="76"/>
        <v/>
      </c>
      <c r="BB216" s="56" t="str">
        <f t="shared" si="76"/>
        <v/>
      </c>
      <c r="BC216" s="56" t="str">
        <f t="shared" si="76"/>
        <v/>
      </c>
      <c r="BD216" s="56">
        <f t="shared" si="76"/>
        <v>-4.0638069172334687E-2</v>
      </c>
      <c r="BE216" s="56">
        <f t="shared" si="76"/>
        <v>-1</v>
      </c>
      <c r="BF216" s="56" t="str">
        <f t="shared" si="76"/>
        <v/>
      </c>
      <c r="BG216" s="56" t="str">
        <f t="shared" si="76"/>
        <v/>
      </c>
      <c r="BH216" s="57" t="str">
        <f t="shared" si="73"/>
        <v/>
      </c>
      <c r="BI216" s="81">
        <f t="shared" si="73"/>
        <v>-1</v>
      </c>
      <c r="BJ216" s="58">
        <f t="shared" si="73"/>
        <v>-1</v>
      </c>
      <c r="BK216" s="122">
        <f t="shared" si="65"/>
        <v>177.01666666666665</v>
      </c>
      <c r="BL216" s="123" t="str">
        <f t="shared" si="65"/>
        <v/>
      </c>
      <c r="BM216" s="123" t="str">
        <f t="shared" si="65"/>
        <v/>
      </c>
      <c r="BN216" s="123" t="str">
        <f t="shared" si="65"/>
        <v/>
      </c>
      <c r="BO216" s="124" t="str">
        <f t="shared" si="65"/>
        <v/>
      </c>
      <c r="BP216" s="122">
        <f t="shared" si="66"/>
        <v>276.77249999999998</v>
      </c>
      <c r="BQ216" s="123">
        <f t="shared" si="66"/>
        <v>-290.48</v>
      </c>
      <c r="BR216" s="123" t="str">
        <f t="shared" si="66"/>
        <v/>
      </c>
      <c r="BS216" s="123" t="str">
        <f t="shared" si="66"/>
        <v/>
      </c>
      <c r="BT216" s="124" t="str">
        <f t="shared" si="66"/>
        <v/>
      </c>
      <c r="BU216" s="122">
        <f t="shared" si="67"/>
        <v>-99.755833333333328</v>
      </c>
      <c r="BV216" s="123" t="str">
        <f t="shared" si="67"/>
        <v/>
      </c>
      <c r="BW216" s="124" t="str">
        <f t="shared" si="67"/>
        <v/>
      </c>
      <c r="BX216" s="123" t="str">
        <f t="shared" si="67"/>
        <v/>
      </c>
      <c r="BY216" s="124" t="str">
        <f t="shared" si="67"/>
        <v/>
      </c>
    </row>
    <row r="217" spans="1:77" x14ac:dyDescent="0.2">
      <c r="A217" t="s">
        <v>46</v>
      </c>
      <c r="B217" t="s">
        <v>46</v>
      </c>
      <c r="C217" t="s">
        <v>92</v>
      </c>
      <c r="D217" t="s">
        <v>92</v>
      </c>
      <c r="E217" t="s">
        <v>91</v>
      </c>
      <c r="F217" s="4">
        <f t="shared" si="74"/>
        <v>46222</v>
      </c>
      <c r="G217" t="s">
        <v>35</v>
      </c>
      <c r="H217" s="28">
        <v>6</v>
      </c>
      <c r="I217" s="138">
        <v>1</v>
      </c>
      <c r="J217" s="138">
        <v>0</v>
      </c>
      <c r="K217" s="2">
        <v>0</v>
      </c>
      <c r="L217" s="2">
        <v>0</v>
      </c>
      <c r="M217" s="2">
        <v>423.48</v>
      </c>
      <c r="N217" s="2">
        <v>-210.08</v>
      </c>
      <c r="O217" s="2">
        <v>0</v>
      </c>
      <c r="P217" s="2">
        <v>0</v>
      </c>
      <c r="Q217" s="29">
        <v>0</v>
      </c>
      <c r="R217" s="30">
        <f t="shared" si="69"/>
        <v>1</v>
      </c>
      <c r="S217" s="30">
        <f t="shared" si="70"/>
        <v>-210.08</v>
      </c>
      <c r="T217" t="s">
        <v>49</v>
      </c>
      <c r="U217" t="s">
        <v>49</v>
      </c>
      <c r="V217" t="s">
        <v>92</v>
      </c>
      <c r="W217" t="s">
        <v>92</v>
      </c>
      <c r="X217" t="s">
        <v>91</v>
      </c>
      <c r="Y217" s="4">
        <f t="shared" si="75"/>
        <v>45858</v>
      </c>
      <c r="Z217" t="s">
        <v>35</v>
      </c>
      <c r="AA217" s="28">
        <v>6</v>
      </c>
      <c r="AB217" s="138">
        <v>0</v>
      </c>
      <c r="AC217" s="138">
        <v>0</v>
      </c>
      <c r="AD217" s="2">
        <v>0</v>
      </c>
      <c r="AE217" s="2">
        <v>0</v>
      </c>
      <c r="AF217" s="2">
        <v>1196.8699999999999</v>
      </c>
      <c r="AG217" s="2">
        <v>0</v>
      </c>
      <c r="AH217" s="2">
        <v>0</v>
      </c>
      <c r="AI217" s="2">
        <v>0</v>
      </c>
      <c r="AJ217" s="29">
        <v>0</v>
      </c>
      <c r="AK217" s="30">
        <f t="shared" si="71"/>
        <v>0</v>
      </c>
      <c r="AL217" s="30">
        <f t="shared" si="72"/>
        <v>0</v>
      </c>
      <c r="AM217" s="2">
        <f t="shared" si="64"/>
        <v>0</v>
      </c>
      <c r="AN217" s="2">
        <f t="shared" si="64"/>
        <v>1</v>
      </c>
      <c r="AO217" s="2">
        <f t="shared" si="64"/>
        <v>0</v>
      </c>
      <c r="AP217" s="2">
        <f t="shared" si="64"/>
        <v>0</v>
      </c>
      <c r="AQ217" s="2">
        <f t="shared" si="64"/>
        <v>0</v>
      </c>
      <c r="AR217" s="2">
        <f t="shared" si="64"/>
        <v>-773.38999999999987</v>
      </c>
      <c r="AS217" s="2">
        <f t="shared" si="68"/>
        <v>-210.08</v>
      </c>
      <c r="AT217" s="2">
        <f t="shared" si="68"/>
        <v>0</v>
      </c>
      <c r="AU217" s="2">
        <f t="shared" si="68"/>
        <v>0</v>
      </c>
      <c r="AV217" s="29">
        <f t="shared" si="68"/>
        <v>0</v>
      </c>
      <c r="AW217" s="30">
        <f t="shared" si="68"/>
        <v>1</v>
      </c>
      <c r="AX217" s="31">
        <f t="shared" si="68"/>
        <v>-210.08</v>
      </c>
      <c r="AY217" s="38">
        <f t="shared" si="76"/>
        <v>0</v>
      </c>
      <c r="AZ217" s="38" t="str">
        <f t="shared" si="76"/>
        <v/>
      </c>
      <c r="BA217" s="38" t="str">
        <f t="shared" si="76"/>
        <v/>
      </c>
      <c r="BB217" s="38" t="str">
        <f t="shared" si="76"/>
        <v/>
      </c>
      <c r="BC217" s="38" t="str">
        <f t="shared" si="76"/>
        <v/>
      </c>
      <c r="BD217" s="38">
        <f t="shared" si="76"/>
        <v>-0.6461771119670473</v>
      </c>
      <c r="BE217" s="38" t="str">
        <f t="shared" si="76"/>
        <v/>
      </c>
      <c r="BF217" s="38" t="str">
        <f t="shared" si="76"/>
        <v/>
      </c>
      <c r="BG217" s="38" t="str">
        <f t="shared" si="76"/>
        <v/>
      </c>
      <c r="BH217" s="39" t="str">
        <f t="shared" si="73"/>
        <v/>
      </c>
      <c r="BI217" s="76" t="str">
        <f t="shared" si="73"/>
        <v/>
      </c>
      <c r="BJ217" s="40" t="str">
        <f t="shared" si="73"/>
        <v/>
      </c>
      <c r="BK217" s="116">
        <f t="shared" si="65"/>
        <v>70.58</v>
      </c>
      <c r="BL217" s="117">
        <f t="shared" si="65"/>
        <v>-210.08</v>
      </c>
      <c r="BM217" s="117" t="str">
        <f t="shared" si="65"/>
        <v/>
      </c>
      <c r="BN217" s="117" t="str">
        <f t="shared" si="65"/>
        <v/>
      </c>
      <c r="BO217" s="118" t="str">
        <f t="shared" si="65"/>
        <v/>
      </c>
      <c r="BP217" s="116">
        <f t="shared" si="66"/>
        <v>199.47833333333332</v>
      </c>
      <c r="BQ217" s="117" t="str">
        <f t="shared" si="66"/>
        <v/>
      </c>
      <c r="BR217" s="117" t="str">
        <f t="shared" si="66"/>
        <v/>
      </c>
      <c r="BS217" s="117" t="str">
        <f t="shared" si="66"/>
        <v/>
      </c>
      <c r="BT217" s="118" t="str">
        <f t="shared" si="66"/>
        <v/>
      </c>
      <c r="BU217" s="116">
        <f t="shared" si="67"/>
        <v>-128.89833333333331</v>
      </c>
      <c r="BV217" s="117" t="str">
        <f t="shared" si="67"/>
        <v/>
      </c>
      <c r="BW217" s="118" t="str">
        <f t="shared" si="67"/>
        <v/>
      </c>
      <c r="BX217" s="117" t="str">
        <f t="shared" si="67"/>
        <v/>
      </c>
      <c r="BY217" s="118" t="str">
        <f t="shared" si="67"/>
        <v/>
      </c>
    </row>
    <row r="218" spans="1:77" x14ac:dyDescent="0.2">
      <c r="A218" t="s">
        <v>46</v>
      </c>
      <c r="B218" t="s">
        <v>46</v>
      </c>
      <c r="C218" t="s">
        <v>92</v>
      </c>
      <c r="D218" t="s">
        <v>92</v>
      </c>
      <c r="E218" t="s">
        <v>91</v>
      </c>
      <c r="F218" s="4">
        <f t="shared" si="74"/>
        <v>46223</v>
      </c>
      <c r="G218" t="s">
        <v>36</v>
      </c>
      <c r="H218" s="28">
        <v>7</v>
      </c>
      <c r="I218" s="138">
        <v>0</v>
      </c>
      <c r="J218" s="138">
        <v>0</v>
      </c>
      <c r="K218" s="2">
        <v>0</v>
      </c>
      <c r="L218" s="2">
        <v>0</v>
      </c>
      <c r="M218" s="2">
        <v>447.06</v>
      </c>
      <c r="N218" s="2">
        <v>0</v>
      </c>
      <c r="O218" s="2">
        <v>0</v>
      </c>
      <c r="P218" s="2">
        <v>0</v>
      </c>
      <c r="Q218" s="29">
        <v>0</v>
      </c>
      <c r="R218" s="30">
        <f t="shared" si="69"/>
        <v>0</v>
      </c>
      <c r="S218" s="30">
        <f t="shared" si="70"/>
        <v>0</v>
      </c>
      <c r="T218" t="s">
        <v>49</v>
      </c>
      <c r="U218" t="s">
        <v>49</v>
      </c>
      <c r="V218" t="s">
        <v>92</v>
      </c>
      <c r="W218" t="s">
        <v>92</v>
      </c>
      <c r="X218" t="s">
        <v>91</v>
      </c>
      <c r="Y218" s="4">
        <f t="shared" si="75"/>
        <v>45859</v>
      </c>
      <c r="Z218" t="s">
        <v>36</v>
      </c>
      <c r="AA218" s="28">
        <v>7</v>
      </c>
      <c r="AB218" s="138">
        <v>0</v>
      </c>
      <c r="AC218" s="138">
        <v>0</v>
      </c>
      <c r="AD218" s="2">
        <v>0</v>
      </c>
      <c r="AE218" s="2">
        <v>0</v>
      </c>
      <c r="AF218" s="2">
        <v>641.34</v>
      </c>
      <c r="AG218" s="2">
        <v>0</v>
      </c>
      <c r="AH218" s="2">
        <v>0</v>
      </c>
      <c r="AI218" s="2">
        <v>0</v>
      </c>
      <c r="AJ218" s="29">
        <v>0</v>
      </c>
      <c r="AK218" s="30">
        <f t="shared" si="71"/>
        <v>0</v>
      </c>
      <c r="AL218" s="30">
        <f t="shared" si="72"/>
        <v>0</v>
      </c>
      <c r="AM218" s="2">
        <f t="shared" si="64"/>
        <v>0</v>
      </c>
      <c r="AN218" s="2">
        <f t="shared" si="64"/>
        <v>0</v>
      </c>
      <c r="AO218" s="2">
        <f t="shared" si="64"/>
        <v>0</v>
      </c>
      <c r="AP218" s="2">
        <f t="shared" si="64"/>
        <v>0</v>
      </c>
      <c r="AQ218" s="2">
        <f t="shared" si="64"/>
        <v>0</v>
      </c>
      <c r="AR218" s="2">
        <f t="shared" si="64"/>
        <v>-194.28000000000003</v>
      </c>
      <c r="AS218" s="2">
        <f t="shared" si="68"/>
        <v>0</v>
      </c>
      <c r="AT218" s="2">
        <f t="shared" si="68"/>
        <v>0</v>
      </c>
      <c r="AU218" s="2">
        <f t="shared" si="68"/>
        <v>0</v>
      </c>
      <c r="AV218" s="29">
        <f t="shared" si="68"/>
        <v>0</v>
      </c>
      <c r="AW218" s="30">
        <f t="shared" si="68"/>
        <v>0</v>
      </c>
      <c r="AX218" s="31">
        <f t="shared" si="68"/>
        <v>0</v>
      </c>
      <c r="AY218" s="38">
        <f t="shared" si="76"/>
        <v>0</v>
      </c>
      <c r="AZ218" s="38" t="str">
        <f t="shared" si="76"/>
        <v/>
      </c>
      <c r="BA218" s="38" t="str">
        <f t="shared" si="76"/>
        <v/>
      </c>
      <c r="BB218" s="38" t="str">
        <f t="shared" si="76"/>
        <v/>
      </c>
      <c r="BC218" s="38" t="str">
        <f t="shared" si="76"/>
        <v/>
      </c>
      <c r="BD218" s="38">
        <f t="shared" si="76"/>
        <v>-0.30292824398914775</v>
      </c>
      <c r="BE218" s="38" t="str">
        <f t="shared" si="76"/>
        <v/>
      </c>
      <c r="BF218" s="38" t="str">
        <f t="shared" si="76"/>
        <v/>
      </c>
      <c r="BG218" s="38" t="str">
        <f t="shared" si="76"/>
        <v/>
      </c>
      <c r="BH218" s="39" t="str">
        <f t="shared" si="73"/>
        <v/>
      </c>
      <c r="BI218" s="76" t="str">
        <f t="shared" si="73"/>
        <v/>
      </c>
      <c r="BJ218" s="40" t="str">
        <f t="shared" si="73"/>
        <v/>
      </c>
      <c r="BK218" s="119">
        <f t="shared" si="65"/>
        <v>63.865714285714283</v>
      </c>
      <c r="BL218" s="120" t="str">
        <f t="shared" si="65"/>
        <v/>
      </c>
      <c r="BM218" s="120" t="str">
        <f t="shared" si="65"/>
        <v/>
      </c>
      <c r="BN218" s="120" t="str">
        <f t="shared" si="65"/>
        <v/>
      </c>
      <c r="BO218" s="121" t="str">
        <f t="shared" si="65"/>
        <v/>
      </c>
      <c r="BP218" s="119">
        <f t="shared" si="66"/>
        <v>91.62</v>
      </c>
      <c r="BQ218" s="120" t="str">
        <f t="shared" si="66"/>
        <v/>
      </c>
      <c r="BR218" s="120" t="str">
        <f t="shared" si="66"/>
        <v/>
      </c>
      <c r="BS218" s="120" t="str">
        <f t="shared" si="66"/>
        <v/>
      </c>
      <c r="BT218" s="121" t="str">
        <f t="shared" si="66"/>
        <v/>
      </c>
      <c r="BU218" s="119">
        <f t="shared" si="67"/>
        <v>-27.754285714285722</v>
      </c>
      <c r="BV218" s="120" t="str">
        <f t="shared" si="67"/>
        <v/>
      </c>
      <c r="BW218" s="121" t="str">
        <f t="shared" si="67"/>
        <v/>
      </c>
      <c r="BX218" s="120" t="str">
        <f t="shared" si="67"/>
        <v/>
      </c>
      <c r="BY218" s="121" t="str">
        <f t="shared" si="67"/>
        <v/>
      </c>
    </row>
    <row r="219" spans="1:77" x14ac:dyDescent="0.2">
      <c r="A219" t="s">
        <v>46</v>
      </c>
      <c r="B219" t="s">
        <v>46</v>
      </c>
      <c r="C219" t="s">
        <v>92</v>
      </c>
      <c r="D219" t="s">
        <v>92</v>
      </c>
      <c r="E219" t="s">
        <v>91</v>
      </c>
      <c r="F219" s="4">
        <f t="shared" si="74"/>
        <v>46224</v>
      </c>
      <c r="G219" t="s">
        <v>37</v>
      </c>
      <c r="H219" s="28">
        <v>3</v>
      </c>
      <c r="I219" s="138">
        <v>0</v>
      </c>
      <c r="J219" s="138">
        <v>0</v>
      </c>
      <c r="K219" s="2">
        <v>0</v>
      </c>
      <c r="L219" s="2">
        <v>0</v>
      </c>
      <c r="M219" s="2">
        <v>324.63</v>
      </c>
      <c r="N219" s="2">
        <v>0</v>
      </c>
      <c r="O219" s="2">
        <v>0</v>
      </c>
      <c r="P219" s="2">
        <v>0</v>
      </c>
      <c r="Q219" s="29">
        <v>0</v>
      </c>
      <c r="R219" s="30">
        <f t="shared" si="69"/>
        <v>0</v>
      </c>
      <c r="S219" s="30">
        <f t="shared" si="70"/>
        <v>0</v>
      </c>
      <c r="T219" t="s">
        <v>49</v>
      </c>
      <c r="U219" t="s">
        <v>49</v>
      </c>
      <c r="V219" t="s">
        <v>92</v>
      </c>
      <c r="W219" t="s">
        <v>92</v>
      </c>
      <c r="X219" t="s">
        <v>91</v>
      </c>
      <c r="Y219" s="4">
        <f t="shared" si="75"/>
        <v>45860</v>
      </c>
      <c r="Z219" t="s">
        <v>37</v>
      </c>
      <c r="AA219" s="28">
        <v>7</v>
      </c>
      <c r="AB219" s="138">
        <v>0</v>
      </c>
      <c r="AC219" s="138">
        <v>0</v>
      </c>
      <c r="AD219" s="2">
        <v>0</v>
      </c>
      <c r="AE219" s="2">
        <v>0</v>
      </c>
      <c r="AF219" s="2">
        <v>1352.81</v>
      </c>
      <c r="AG219" s="2">
        <v>0</v>
      </c>
      <c r="AH219" s="2">
        <v>0</v>
      </c>
      <c r="AI219" s="2">
        <v>0</v>
      </c>
      <c r="AJ219" s="29">
        <v>0</v>
      </c>
      <c r="AK219" s="30">
        <f t="shared" si="71"/>
        <v>0</v>
      </c>
      <c r="AL219" s="30">
        <f t="shared" si="72"/>
        <v>0</v>
      </c>
      <c r="AM219" s="2">
        <f t="shared" si="64"/>
        <v>-4</v>
      </c>
      <c r="AN219" s="2">
        <f t="shared" si="64"/>
        <v>0</v>
      </c>
      <c r="AO219" s="2">
        <f t="shared" si="64"/>
        <v>0</v>
      </c>
      <c r="AP219" s="2">
        <f t="shared" si="64"/>
        <v>0</v>
      </c>
      <c r="AQ219" s="2">
        <f t="shared" si="64"/>
        <v>0</v>
      </c>
      <c r="AR219" s="2">
        <f t="shared" si="64"/>
        <v>-1028.1799999999998</v>
      </c>
      <c r="AS219" s="2">
        <f t="shared" si="68"/>
        <v>0</v>
      </c>
      <c r="AT219" s="2">
        <f t="shared" si="68"/>
        <v>0</v>
      </c>
      <c r="AU219" s="2">
        <f t="shared" si="68"/>
        <v>0</v>
      </c>
      <c r="AV219" s="29">
        <f t="shared" si="68"/>
        <v>0</v>
      </c>
      <c r="AW219" s="30">
        <f t="shared" si="68"/>
        <v>0</v>
      </c>
      <c r="AX219" s="31">
        <f t="shared" si="68"/>
        <v>0</v>
      </c>
      <c r="AY219" s="38">
        <f t="shared" si="76"/>
        <v>-0.5714285714285714</v>
      </c>
      <c r="AZ219" s="38" t="str">
        <f t="shared" si="76"/>
        <v/>
      </c>
      <c r="BA219" s="38" t="str">
        <f t="shared" si="76"/>
        <v/>
      </c>
      <c r="BB219" s="38" t="str">
        <f t="shared" si="76"/>
        <v/>
      </c>
      <c r="BC219" s="38" t="str">
        <f t="shared" si="76"/>
        <v/>
      </c>
      <c r="BD219" s="38">
        <f t="shared" si="76"/>
        <v>-0.76003282057347288</v>
      </c>
      <c r="BE219" s="38" t="str">
        <f t="shared" si="76"/>
        <v/>
      </c>
      <c r="BF219" s="38" t="str">
        <f t="shared" si="76"/>
        <v/>
      </c>
      <c r="BG219" s="38" t="str">
        <f t="shared" si="76"/>
        <v/>
      </c>
      <c r="BH219" s="39" t="str">
        <f t="shared" si="73"/>
        <v/>
      </c>
      <c r="BI219" s="76" t="str">
        <f t="shared" si="73"/>
        <v/>
      </c>
      <c r="BJ219" s="40" t="str">
        <f t="shared" si="73"/>
        <v/>
      </c>
      <c r="BK219" s="119">
        <f t="shared" si="65"/>
        <v>108.21</v>
      </c>
      <c r="BL219" s="120" t="str">
        <f t="shared" si="65"/>
        <v/>
      </c>
      <c r="BM219" s="120" t="str">
        <f t="shared" si="65"/>
        <v/>
      </c>
      <c r="BN219" s="120" t="str">
        <f t="shared" si="65"/>
        <v/>
      </c>
      <c r="BO219" s="121" t="str">
        <f t="shared" si="65"/>
        <v/>
      </c>
      <c r="BP219" s="119">
        <f t="shared" si="66"/>
        <v>193.25857142857143</v>
      </c>
      <c r="BQ219" s="120" t="str">
        <f t="shared" si="66"/>
        <v/>
      </c>
      <c r="BR219" s="120" t="str">
        <f t="shared" si="66"/>
        <v/>
      </c>
      <c r="BS219" s="120" t="str">
        <f t="shared" si="66"/>
        <v/>
      </c>
      <c r="BT219" s="121" t="str">
        <f t="shared" si="66"/>
        <v/>
      </c>
      <c r="BU219" s="119">
        <f t="shared" si="67"/>
        <v>-85.048571428571435</v>
      </c>
      <c r="BV219" s="120" t="str">
        <f t="shared" si="67"/>
        <v/>
      </c>
      <c r="BW219" s="121" t="str">
        <f t="shared" si="67"/>
        <v/>
      </c>
      <c r="BX219" s="120" t="str">
        <f t="shared" si="67"/>
        <v/>
      </c>
      <c r="BY219" s="121" t="str">
        <f t="shared" si="67"/>
        <v/>
      </c>
    </row>
    <row r="220" spans="1:77" x14ac:dyDescent="0.2">
      <c r="A220" t="s">
        <v>46</v>
      </c>
      <c r="B220" t="s">
        <v>46</v>
      </c>
      <c r="C220" t="s">
        <v>92</v>
      </c>
      <c r="D220" t="s">
        <v>92</v>
      </c>
      <c r="E220" t="s">
        <v>91</v>
      </c>
      <c r="F220" s="4">
        <f t="shared" si="74"/>
        <v>46225</v>
      </c>
      <c r="G220" t="s">
        <v>38</v>
      </c>
      <c r="H220" s="28">
        <v>3</v>
      </c>
      <c r="I220" s="138">
        <v>1</v>
      </c>
      <c r="J220" s="138">
        <v>0</v>
      </c>
      <c r="K220" s="2">
        <v>0</v>
      </c>
      <c r="L220" s="2">
        <v>0</v>
      </c>
      <c r="M220" s="2">
        <v>893.89</v>
      </c>
      <c r="N220" s="2">
        <v>958.95</v>
      </c>
      <c r="O220" s="2">
        <v>0</v>
      </c>
      <c r="P220" s="2">
        <v>0</v>
      </c>
      <c r="Q220" s="29">
        <v>0</v>
      </c>
      <c r="R220" s="30">
        <f t="shared" si="69"/>
        <v>1</v>
      </c>
      <c r="S220" s="30">
        <f t="shared" si="70"/>
        <v>958.95</v>
      </c>
      <c r="T220" t="s">
        <v>49</v>
      </c>
      <c r="U220" t="s">
        <v>49</v>
      </c>
      <c r="V220" t="s">
        <v>92</v>
      </c>
      <c r="W220" t="s">
        <v>92</v>
      </c>
      <c r="X220" t="s">
        <v>91</v>
      </c>
      <c r="Y220" s="4">
        <f t="shared" si="75"/>
        <v>45861</v>
      </c>
      <c r="Z220" t="s">
        <v>38</v>
      </c>
      <c r="AA220" s="28">
        <v>9</v>
      </c>
      <c r="AB220" s="138">
        <v>0</v>
      </c>
      <c r="AC220" s="138">
        <v>0</v>
      </c>
      <c r="AD220" s="2">
        <v>0</v>
      </c>
      <c r="AE220" s="2">
        <v>0</v>
      </c>
      <c r="AF220" s="2">
        <v>1041.1399999999999</v>
      </c>
      <c r="AG220" s="2">
        <v>0</v>
      </c>
      <c r="AH220" s="2">
        <v>0</v>
      </c>
      <c r="AI220" s="2">
        <v>0</v>
      </c>
      <c r="AJ220" s="29">
        <v>0</v>
      </c>
      <c r="AK220" s="30">
        <f t="shared" si="71"/>
        <v>0</v>
      </c>
      <c r="AL220" s="30">
        <f t="shared" si="72"/>
        <v>0</v>
      </c>
      <c r="AM220" s="2">
        <f t="shared" si="64"/>
        <v>-6</v>
      </c>
      <c r="AN220" s="2">
        <f t="shared" si="64"/>
        <v>1</v>
      </c>
      <c r="AO220" s="2">
        <f t="shared" si="64"/>
        <v>0</v>
      </c>
      <c r="AP220" s="2">
        <f t="shared" si="64"/>
        <v>0</v>
      </c>
      <c r="AQ220" s="2">
        <f t="shared" si="64"/>
        <v>0</v>
      </c>
      <c r="AR220" s="2">
        <f t="shared" si="64"/>
        <v>-147.24999999999989</v>
      </c>
      <c r="AS220" s="2">
        <f t="shared" si="68"/>
        <v>958.95</v>
      </c>
      <c r="AT220" s="2">
        <f t="shared" si="68"/>
        <v>0</v>
      </c>
      <c r="AU220" s="2">
        <f t="shared" si="68"/>
        <v>0</v>
      </c>
      <c r="AV220" s="29">
        <f t="shared" si="68"/>
        <v>0</v>
      </c>
      <c r="AW220" s="30">
        <f t="shared" si="68"/>
        <v>1</v>
      </c>
      <c r="AX220" s="31">
        <f t="shared" si="68"/>
        <v>958.95</v>
      </c>
      <c r="AY220" s="38">
        <f t="shared" si="76"/>
        <v>-0.66666666666666663</v>
      </c>
      <c r="AZ220" s="38" t="str">
        <f t="shared" si="76"/>
        <v/>
      </c>
      <c r="BA220" s="38" t="str">
        <f t="shared" si="76"/>
        <v/>
      </c>
      <c r="BB220" s="38" t="str">
        <f t="shared" si="76"/>
        <v/>
      </c>
      <c r="BC220" s="38" t="str">
        <f t="shared" si="76"/>
        <v/>
      </c>
      <c r="BD220" s="38">
        <f t="shared" si="76"/>
        <v>-0.14143150777032859</v>
      </c>
      <c r="BE220" s="38" t="str">
        <f t="shared" si="76"/>
        <v/>
      </c>
      <c r="BF220" s="38" t="str">
        <f t="shared" si="76"/>
        <v/>
      </c>
      <c r="BG220" s="38" t="str">
        <f t="shared" si="76"/>
        <v/>
      </c>
      <c r="BH220" s="39" t="str">
        <f t="shared" si="73"/>
        <v/>
      </c>
      <c r="BI220" s="76" t="str">
        <f t="shared" si="73"/>
        <v/>
      </c>
      <c r="BJ220" s="40" t="str">
        <f t="shared" si="73"/>
        <v/>
      </c>
      <c r="BK220" s="119">
        <f t="shared" si="65"/>
        <v>297.96333333333331</v>
      </c>
      <c r="BL220" s="120">
        <f t="shared" si="65"/>
        <v>958.95</v>
      </c>
      <c r="BM220" s="120" t="str">
        <f t="shared" si="65"/>
        <v/>
      </c>
      <c r="BN220" s="120" t="str">
        <f t="shared" si="65"/>
        <v/>
      </c>
      <c r="BO220" s="121" t="str">
        <f t="shared" si="65"/>
        <v/>
      </c>
      <c r="BP220" s="119">
        <f t="shared" si="66"/>
        <v>115.68222222222221</v>
      </c>
      <c r="BQ220" s="120" t="str">
        <f t="shared" si="66"/>
        <v/>
      </c>
      <c r="BR220" s="120" t="str">
        <f t="shared" si="66"/>
        <v/>
      </c>
      <c r="BS220" s="120" t="str">
        <f t="shared" si="66"/>
        <v/>
      </c>
      <c r="BT220" s="121" t="str">
        <f t="shared" si="66"/>
        <v/>
      </c>
      <c r="BU220" s="119">
        <f t="shared" si="67"/>
        <v>182.2811111111111</v>
      </c>
      <c r="BV220" s="120" t="str">
        <f t="shared" si="67"/>
        <v/>
      </c>
      <c r="BW220" s="121" t="str">
        <f t="shared" si="67"/>
        <v/>
      </c>
      <c r="BX220" s="120" t="str">
        <f t="shared" si="67"/>
        <v/>
      </c>
      <c r="BY220" s="121" t="str">
        <f t="shared" si="67"/>
        <v/>
      </c>
    </row>
    <row r="221" spans="1:77" x14ac:dyDescent="0.2">
      <c r="A221" t="s">
        <v>46</v>
      </c>
      <c r="B221" t="s">
        <v>46</v>
      </c>
      <c r="C221" t="s">
        <v>92</v>
      </c>
      <c r="D221" t="s">
        <v>92</v>
      </c>
      <c r="E221" t="s">
        <v>91</v>
      </c>
      <c r="F221" s="4">
        <f t="shared" si="74"/>
        <v>46226</v>
      </c>
      <c r="G221" t="s">
        <v>39</v>
      </c>
      <c r="H221" s="28">
        <v>6</v>
      </c>
      <c r="I221" s="138">
        <v>0</v>
      </c>
      <c r="J221" s="138">
        <v>0</v>
      </c>
      <c r="K221" s="2">
        <v>0</v>
      </c>
      <c r="L221" s="2">
        <v>0</v>
      </c>
      <c r="M221" s="2">
        <v>1176.5</v>
      </c>
      <c r="N221" s="2">
        <v>0</v>
      </c>
      <c r="O221" s="2">
        <v>0</v>
      </c>
      <c r="P221" s="2">
        <v>0</v>
      </c>
      <c r="Q221" s="29">
        <v>0</v>
      </c>
      <c r="R221" s="30">
        <f t="shared" si="69"/>
        <v>0</v>
      </c>
      <c r="S221" s="30">
        <f t="shared" si="70"/>
        <v>0</v>
      </c>
      <c r="T221" t="s">
        <v>49</v>
      </c>
      <c r="U221" t="s">
        <v>49</v>
      </c>
      <c r="V221" t="s">
        <v>92</v>
      </c>
      <c r="W221" t="s">
        <v>92</v>
      </c>
      <c r="X221" t="s">
        <v>91</v>
      </c>
      <c r="Y221" s="4">
        <f t="shared" si="75"/>
        <v>45862</v>
      </c>
      <c r="Z221" t="s">
        <v>39</v>
      </c>
      <c r="AA221" s="28">
        <v>2</v>
      </c>
      <c r="AB221" s="138">
        <v>3</v>
      </c>
      <c r="AC221" s="138">
        <v>0</v>
      </c>
      <c r="AD221" s="2">
        <v>0</v>
      </c>
      <c r="AE221" s="2">
        <v>0</v>
      </c>
      <c r="AF221" s="2">
        <v>793.03</v>
      </c>
      <c r="AG221" s="2">
        <v>829.39</v>
      </c>
      <c r="AH221" s="2">
        <v>0</v>
      </c>
      <c r="AI221" s="2">
        <v>0</v>
      </c>
      <c r="AJ221" s="29">
        <v>0</v>
      </c>
      <c r="AK221" s="30">
        <f t="shared" si="71"/>
        <v>3</v>
      </c>
      <c r="AL221" s="30">
        <f t="shared" si="72"/>
        <v>829.39</v>
      </c>
      <c r="AM221" s="2">
        <f t="shared" si="64"/>
        <v>4</v>
      </c>
      <c r="AN221" s="2">
        <f t="shared" si="64"/>
        <v>-3</v>
      </c>
      <c r="AO221" s="2">
        <f t="shared" si="64"/>
        <v>0</v>
      </c>
      <c r="AP221" s="2">
        <f t="shared" si="64"/>
        <v>0</v>
      </c>
      <c r="AQ221" s="2">
        <f t="shared" si="64"/>
        <v>0</v>
      </c>
      <c r="AR221" s="2">
        <f t="shared" si="64"/>
        <v>383.47</v>
      </c>
      <c r="AS221" s="2">
        <f t="shared" si="68"/>
        <v>-829.39</v>
      </c>
      <c r="AT221" s="2">
        <f t="shared" si="68"/>
        <v>0</v>
      </c>
      <c r="AU221" s="2">
        <f t="shared" si="68"/>
        <v>0</v>
      </c>
      <c r="AV221" s="29">
        <f t="shared" si="68"/>
        <v>0</v>
      </c>
      <c r="AW221" s="30">
        <f t="shared" si="68"/>
        <v>-3</v>
      </c>
      <c r="AX221" s="31">
        <f t="shared" si="68"/>
        <v>-829.39</v>
      </c>
      <c r="AY221" s="38">
        <f t="shared" si="76"/>
        <v>2</v>
      </c>
      <c r="AZ221" s="38">
        <f t="shared" si="76"/>
        <v>-1</v>
      </c>
      <c r="BA221" s="38" t="str">
        <f t="shared" si="76"/>
        <v/>
      </c>
      <c r="BB221" s="38" t="str">
        <f t="shared" si="76"/>
        <v/>
      </c>
      <c r="BC221" s="38" t="str">
        <f t="shared" si="76"/>
        <v/>
      </c>
      <c r="BD221" s="38">
        <f t="shared" si="76"/>
        <v>0.48355043314880902</v>
      </c>
      <c r="BE221" s="38">
        <f t="shared" si="76"/>
        <v>-1</v>
      </c>
      <c r="BF221" s="38" t="str">
        <f t="shared" si="76"/>
        <v/>
      </c>
      <c r="BG221" s="38" t="str">
        <f t="shared" si="76"/>
        <v/>
      </c>
      <c r="BH221" s="39" t="str">
        <f t="shared" si="73"/>
        <v/>
      </c>
      <c r="BI221" s="76">
        <f t="shared" si="73"/>
        <v>-1</v>
      </c>
      <c r="BJ221" s="40">
        <f t="shared" si="73"/>
        <v>-1</v>
      </c>
      <c r="BK221" s="119">
        <f t="shared" si="65"/>
        <v>196.08333333333334</v>
      </c>
      <c r="BL221" s="120" t="str">
        <f t="shared" si="65"/>
        <v/>
      </c>
      <c r="BM221" s="120" t="str">
        <f t="shared" si="65"/>
        <v/>
      </c>
      <c r="BN221" s="120" t="str">
        <f t="shared" si="65"/>
        <v/>
      </c>
      <c r="BO221" s="121" t="str">
        <f t="shared" si="65"/>
        <v/>
      </c>
      <c r="BP221" s="119">
        <f t="shared" si="66"/>
        <v>396.51499999999999</v>
      </c>
      <c r="BQ221" s="120">
        <f t="shared" si="66"/>
        <v>276.46333333333331</v>
      </c>
      <c r="BR221" s="120" t="str">
        <f t="shared" si="66"/>
        <v/>
      </c>
      <c r="BS221" s="120" t="str">
        <f t="shared" si="66"/>
        <v/>
      </c>
      <c r="BT221" s="121" t="str">
        <f t="shared" si="66"/>
        <v/>
      </c>
      <c r="BU221" s="119">
        <f t="shared" si="67"/>
        <v>-200.43166666666664</v>
      </c>
      <c r="BV221" s="120" t="str">
        <f t="shared" si="67"/>
        <v/>
      </c>
      <c r="BW221" s="121" t="str">
        <f t="shared" si="67"/>
        <v/>
      </c>
      <c r="BX221" s="120" t="str">
        <f t="shared" si="67"/>
        <v/>
      </c>
      <c r="BY221" s="121" t="str">
        <f t="shared" si="67"/>
        <v/>
      </c>
    </row>
    <row r="222" spans="1:77" x14ac:dyDescent="0.2">
      <c r="A222" t="s">
        <v>46</v>
      </c>
      <c r="B222" t="s">
        <v>46</v>
      </c>
      <c r="C222" t="s">
        <v>92</v>
      </c>
      <c r="D222" t="s">
        <v>92</v>
      </c>
      <c r="E222" t="s">
        <v>91</v>
      </c>
      <c r="F222" s="4">
        <f t="shared" si="74"/>
        <v>46227</v>
      </c>
      <c r="G222" t="s">
        <v>40</v>
      </c>
      <c r="H222" s="28">
        <v>7</v>
      </c>
      <c r="I222" s="138">
        <v>0</v>
      </c>
      <c r="J222" s="138">
        <v>0</v>
      </c>
      <c r="K222" s="2">
        <v>0</v>
      </c>
      <c r="L222" s="2">
        <v>0</v>
      </c>
      <c r="M222" s="2">
        <v>1306.6600000000001</v>
      </c>
      <c r="N222" s="2">
        <v>0</v>
      </c>
      <c r="O222" s="2">
        <v>0</v>
      </c>
      <c r="P222" s="2">
        <v>0</v>
      </c>
      <c r="Q222" s="29">
        <v>0</v>
      </c>
      <c r="R222" s="30">
        <f t="shared" si="69"/>
        <v>0</v>
      </c>
      <c r="S222" s="30">
        <f t="shared" si="70"/>
        <v>0</v>
      </c>
      <c r="T222" t="s">
        <v>49</v>
      </c>
      <c r="U222" t="s">
        <v>49</v>
      </c>
      <c r="V222" t="s">
        <v>92</v>
      </c>
      <c r="W222" t="s">
        <v>92</v>
      </c>
      <c r="X222" t="s">
        <v>91</v>
      </c>
      <c r="Y222" s="4">
        <f t="shared" si="75"/>
        <v>45863</v>
      </c>
      <c r="Z222" t="s">
        <v>40</v>
      </c>
      <c r="AA222" s="28">
        <v>12</v>
      </c>
      <c r="AB222" s="138">
        <v>0</v>
      </c>
      <c r="AC222" s="138">
        <v>0</v>
      </c>
      <c r="AD222" s="2">
        <v>0</v>
      </c>
      <c r="AE222" s="2">
        <v>0</v>
      </c>
      <c r="AF222" s="2">
        <v>1994.84</v>
      </c>
      <c r="AG222" s="2">
        <v>0</v>
      </c>
      <c r="AH222" s="2">
        <v>0</v>
      </c>
      <c r="AI222" s="2">
        <v>0</v>
      </c>
      <c r="AJ222" s="29">
        <v>0</v>
      </c>
      <c r="AK222" s="30">
        <f t="shared" si="71"/>
        <v>0</v>
      </c>
      <c r="AL222" s="30">
        <f t="shared" si="72"/>
        <v>0</v>
      </c>
      <c r="AM222" s="2">
        <f t="shared" si="64"/>
        <v>-5</v>
      </c>
      <c r="AN222" s="2">
        <f t="shared" si="64"/>
        <v>0</v>
      </c>
      <c r="AO222" s="2">
        <f t="shared" si="64"/>
        <v>0</v>
      </c>
      <c r="AP222" s="2">
        <f t="shared" si="64"/>
        <v>0</v>
      </c>
      <c r="AQ222" s="2">
        <f t="shared" si="64"/>
        <v>0</v>
      </c>
      <c r="AR222" s="2">
        <f t="shared" si="64"/>
        <v>-688.17999999999984</v>
      </c>
      <c r="AS222" s="2">
        <f t="shared" si="68"/>
        <v>0</v>
      </c>
      <c r="AT222" s="2">
        <f t="shared" si="68"/>
        <v>0</v>
      </c>
      <c r="AU222" s="2">
        <f t="shared" si="68"/>
        <v>0</v>
      </c>
      <c r="AV222" s="29">
        <f t="shared" si="68"/>
        <v>0</v>
      </c>
      <c r="AW222" s="30">
        <f t="shared" si="68"/>
        <v>0</v>
      </c>
      <c r="AX222" s="31">
        <f t="shared" si="68"/>
        <v>0</v>
      </c>
      <c r="AY222" s="38">
        <f t="shared" si="76"/>
        <v>-0.41666666666666669</v>
      </c>
      <c r="AZ222" s="38" t="str">
        <f t="shared" si="76"/>
        <v/>
      </c>
      <c r="BA222" s="38" t="str">
        <f t="shared" si="76"/>
        <v/>
      </c>
      <c r="BB222" s="38" t="str">
        <f t="shared" si="76"/>
        <v/>
      </c>
      <c r="BC222" s="38" t="str">
        <f t="shared" si="76"/>
        <v/>
      </c>
      <c r="BD222" s="38">
        <f t="shared" si="76"/>
        <v>-0.34498004852519493</v>
      </c>
      <c r="BE222" s="38" t="str">
        <f t="shared" si="76"/>
        <v/>
      </c>
      <c r="BF222" s="38" t="str">
        <f t="shared" si="76"/>
        <v/>
      </c>
      <c r="BG222" s="38" t="str">
        <f t="shared" si="76"/>
        <v/>
      </c>
      <c r="BH222" s="39" t="str">
        <f t="shared" si="73"/>
        <v/>
      </c>
      <c r="BI222" s="76" t="str">
        <f t="shared" si="73"/>
        <v/>
      </c>
      <c r="BJ222" s="40" t="str">
        <f t="shared" si="73"/>
        <v/>
      </c>
      <c r="BK222" s="119">
        <f t="shared" si="65"/>
        <v>186.6657142857143</v>
      </c>
      <c r="BL222" s="120" t="str">
        <f t="shared" si="65"/>
        <v/>
      </c>
      <c r="BM222" s="120" t="str">
        <f t="shared" si="65"/>
        <v/>
      </c>
      <c r="BN222" s="120" t="str">
        <f t="shared" si="65"/>
        <v/>
      </c>
      <c r="BO222" s="121" t="str">
        <f t="shared" si="65"/>
        <v/>
      </c>
      <c r="BP222" s="119">
        <f t="shared" si="66"/>
        <v>166.23666666666665</v>
      </c>
      <c r="BQ222" s="120" t="str">
        <f t="shared" si="66"/>
        <v/>
      </c>
      <c r="BR222" s="120" t="str">
        <f t="shared" si="66"/>
        <v/>
      </c>
      <c r="BS222" s="120" t="str">
        <f t="shared" si="66"/>
        <v/>
      </c>
      <c r="BT222" s="121" t="str">
        <f t="shared" si="66"/>
        <v/>
      </c>
      <c r="BU222" s="119">
        <f t="shared" si="67"/>
        <v>20.429047619047651</v>
      </c>
      <c r="BV222" s="120" t="str">
        <f t="shared" si="67"/>
        <v/>
      </c>
      <c r="BW222" s="121" t="str">
        <f t="shared" si="67"/>
        <v/>
      </c>
      <c r="BX222" s="120" t="str">
        <f t="shared" si="67"/>
        <v/>
      </c>
      <c r="BY222" s="121" t="str">
        <f t="shared" si="67"/>
        <v/>
      </c>
    </row>
    <row r="223" spans="1:77" ht="13.5" thickBot="1" x14ac:dyDescent="0.25">
      <c r="A223" t="s">
        <v>46</v>
      </c>
      <c r="B223" t="s">
        <v>46</v>
      </c>
      <c r="C223" t="s">
        <v>92</v>
      </c>
      <c r="D223" t="s">
        <v>92</v>
      </c>
      <c r="E223" t="s">
        <v>91</v>
      </c>
      <c r="F223" s="59">
        <f t="shared" si="74"/>
        <v>46228</v>
      </c>
      <c r="G223" s="42" t="s">
        <v>41</v>
      </c>
      <c r="H223" s="43">
        <v>8</v>
      </c>
      <c r="I223" s="44">
        <v>1</v>
      </c>
      <c r="J223" s="44">
        <v>0</v>
      </c>
      <c r="K223" s="44">
        <v>0</v>
      </c>
      <c r="L223" s="44">
        <v>0</v>
      </c>
      <c r="M223" s="44">
        <v>1102.3599999999999</v>
      </c>
      <c r="N223" s="44">
        <v>1010.11</v>
      </c>
      <c r="O223" s="44">
        <v>0</v>
      </c>
      <c r="P223" s="44">
        <v>0</v>
      </c>
      <c r="Q223" s="45">
        <v>0</v>
      </c>
      <c r="R223" s="46">
        <f t="shared" si="69"/>
        <v>1</v>
      </c>
      <c r="S223" s="46">
        <f t="shared" si="70"/>
        <v>1010.11</v>
      </c>
      <c r="T223" t="s">
        <v>49</v>
      </c>
      <c r="U223" t="s">
        <v>49</v>
      </c>
      <c r="V223" t="s">
        <v>92</v>
      </c>
      <c r="W223" t="s">
        <v>92</v>
      </c>
      <c r="X223" t="s">
        <v>91</v>
      </c>
      <c r="Y223" s="59">
        <f t="shared" si="75"/>
        <v>45864</v>
      </c>
      <c r="Z223" s="42" t="s">
        <v>41</v>
      </c>
      <c r="AA223" s="43">
        <v>10</v>
      </c>
      <c r="AB223" s="44">
        <v>0</v>
      </c>
      <c r="AC223" s="44">
        <v>0</v>
      </c>
      <c r="AD223" s="44">
        <v>0</v>
      </c>
      <c r="AE223" s="44">
        <v>0</v>
      </c>
      <c r="AF223" s="44">
        <v>942.39</v>
      </c>
      <c r="AG223" s="44">
        <v>0</v>
      </c>
      <c r="AH223" s="44">
        <v>0</v>
      </c>
      <c r="AI223" s="44">
        <v>0</v>
      </c>
      <c r="AJ223" s="45">
        <v>0</v>
      </c>
      <c r="AK223" s="46">
        <f t="shared" si="71"/>
        <v>0</v>
      </c>
      <c r="AL223" s="46">
        <f t="shared" si="72"/>
        <v>0</v>
      </c>
      <c r="AM223" s="44">
        <f t="shared" si="64"/>
        <v>-2</v>
      </c>
      <c r="AN223" s="44">
        <f t="shared" si="64"/>
        <v>1</v>
      </c>
      <c r="AO223" s="44">
        <f t="shared" si="64"/>
        <v>0</v>
      </c>
      <c r="AP223" s="44">
        <f t="shared" si="64"/>
        <v>0</v>
      </c>
      <c r="AQ223" s="44">
        <f t="shared" si="64"/>
        <v>0</v>
      </c>
      <c r="AR223" s="44">
        <f t="shared" si="64"/>
        <v>159.96999999999991</v>
      </c>
      <c r="AS223" s="44">
        <f t="shared" si="68"/>
        <v>1010.11</v>
      </c>
      <c r="AT223" s="44">
        <f t="shared" si="68"/>
        <v>0</v>
      </c>
      <c r="AU223" s="44">
        <f t="shared" si="68"/>
        <v>0</v>
      </c>
      <c r="AV223" s="45">
        <f t="shared" si="68"/>
        <v>0</v>
      </c>
      <c r="AW223" s="46">
        <f t="shared" si="68"/>
        <v>1</v>
      </c>
      <c r="AX223" s="47">
        <f t="shared" si="68"/>
        <v>1010.11</v>
      </c>
      <c r="AY223" s="56">
        <f t="shared" si="76"/>
        <v>-0.2</v>
      </c>
      <c r="AZ223" s="56" t="str">
        <f t="shared" si="76"/>
        <v/>
      </c>
      <c r="BA223" s="56" t="str">
        <f t="shared" si="76"/>
        <v/>
      </c>
      <c r="BB223" s="56" t="str">
        <f t="shared" si="76"/>
        <v/>
      </c>
      <c r="BC223" s="56" t="str">
        <f t="shared" si="76"/>
        <v/>
      </c>
      <c r="BD223" s="56">
        <f t="shared" si="76"/>
        <v>0.16974925455490816</v>
      </c>
      <c r="BE223" s="56" t="str">
        <f t="shared" si="76"/>
        <v/>
      </c>
      <c r="BF223" s="56" t="str">
        <f t="shared" si="76"/>
        <v/>
      </c>
      <c r="BG223" s="56" t="str">
        <f t="shared" si="76"/>
        <v/>
      </c>
      <c r="BH223" s="57" t="str">
        <f t="shared" si="73"/>
        <v/>
      </c>
      <c r="BI223" s="81" t="str">
        <f t="shared" si="73"/>
        <v/>
      </c>
      <c r="BJ223" s="58" t="str">
        <f t="shared" si="73"/>
        <v/>
      </c>
      <c r="BK223" s="122">
        <f t="shared" si="65"/>
        <v>137.79499999999999</v>
      </c>
      <c r="BL223" s="123">
        <f t="shared" si="65"/>
        <v>1010.11</v>
      </c>
      <c r="BM223" s="123" t="str">
        <f t="shared" si="65"/>
        <v/>
      </c>
      <c r="BN223" s="123" t="str">
        <f t="shared" si="65"/>
        <v/>
      </c>
      <c r="BO223" s="124" t="str">
        <f t="shared" si="65"/>
        <v/>
      </c>
      <c r="BP223" s="122">
        <f t="shared" si="66"/>
        <v>94.239000000000004</v>
      </c>
      <c r="BQ223" s="123" t="str">
        <f t="shared" si="66"/>
        <v/>
      </c>
      <c r="BR223" s="123" t="str">
        <f t="shared" si="66"/>
        <v/>
      </c>
      <c r="BS223" s="123" t="str">
        <f t="shared" si="66"/>
        <v/>
      </c>
      <c r="BT223" s="124" t="str">
        <f t="shared" si="66"/>
        <v/>
      </c>
      <c r="BU223" s="122">
        <f t="shared" si="67"/>
        <v>43.555999999999983</v>
      </c>
      <c r="BV223" s="123" t="str">
        <f t="shared" si="67"/>
        <v/>
      </c>
      <c r="BW223" s="124" t="str">
        <f t="shared" si="67"/>
        <v/>
      </c>
      <c r="BX223" s="123" t="str">
        <f t="shared" si="67"/>
        <v/>
      </c>
      <c r="BY223" s="124" t="str">
        <f t="shared" si="67"/>
        <v/>
      </c>
    </row>
    <row r="224" spans="1:77" x14ac:dyDescent="0.2">
      <c r="A224" t="s">
        <v>46</v>
      </c>
      <c r="B224" t="s">
        <v>46</v>
      </c>
      <c r="C224" t="s">
        <v>100</v>
      </c>
      <c r="D224" t="s">
        <v>92</v>
      </c>
      <c r="E224" t="s">
        <v>95</v>
      </c>
      <c r="F224" s="4">
        <f t="shared" si="74"/>
        <v>46229</v>
      </c>
      <c r="G224" t="s">
        <v>35</v>
      </c>
      <c r="H224" s="28">
        <v>3</v>
      </c>
      <c r="I224" s="138">
        <v>0</v>
      </c>
      <c r="J224" s="138">
        <v>0</v>
      </c>
      <c r="K224" s="2">
        <v>0</v>
      </c>
      <c r="L224" s="2">
        <v>0</v>
      </c>
      <c r="M224" s="2">
        <v>458.52</v>
      </c>
      <c r="N224" s="2">
        <v>0</v>
      </c>
      <c r="O224" s="2">
        <v>0</v>
      </c>
      <c r="P224" s="2">
        <v>0</v>
      </c>
      <c r="Q224" s="29">
        <v>0</v>
      </c>
      <c r="R224" s="30">
        <f t="shared" si="69"/>
        <v>0</v>
      </c>
      <c r="S224" s="30">
        <f t="shared" si="70"/>
        <v>0</v>
      </c>
      <c r="T224" t="s">
        <v>49</v>
      </c>
      <c r="U224" t="s">
        <v>49</v>
      </c>
      <c r="V224" t="s">
        <v>100</v>
      </c>
      <c r="W224" t="s">
        <v>92</v>
      </c>
      <c r="X224" t="s">
        <v>95</v>
      </c>
      <c r="Y224" s="4">
        <f t="shared" si="75"/>
        <v>45865</v>
      </c>
      <c r="Z224" t="s">
        <v>35</v>
      </c>
      <c r="AA224" s="28">
        <v>3</v>
      </c>
      <c r="AB224" s="138">
        <v>1</v>
      </c>
      <c r="AC224" s="138">
        <v>0</v>
      </c>
      <c r="AD224" s="2">
        <v>0</v>
      </c>
      <c r="AE224" s="2">
        <v>0</v>
      </c>
      <c r="AF224" s="2">
        <v>197.87</v>
      </c>
      <c r="AG224" s="2">
        <v>-21.99</v>
      </c>
      <c r="AH224" s="2">
        <v>0</v>
      </c>
      <c r="AI224" s="2">
        <v>0</v>
      </c>
      <c r="AJ224" s="29">
        <v>0</v>
      </c>
      <c r="AK224" s="30">
        <f t="shared" si="71"/>
        <v>1</v>
      </c>
      <c r="AL224" s="30">
        <f t="shared" si="72"/>
        <v>-21.99</v>
      </c>
      <c r="AM224" s="2">
        <f t="shared" si="64"/>
        <v>0</v>
      </c>
      <c r="AN224" s="2">
        <f t="shared" si="64"/>
        <v>-1</v>
      </c>
      <c r="AO224" s="2">
        <f t="shared" si="64"/>
        <v>0</v>
      </c>
      <c r="AP224" s="2">
        <f t="shared" si="64"/>
        <v>0</v>
      </c>
      <c r="AQ224" s="2">
        <f t="shared" si="64"/>
        <v>0</v>
      </c>
      <c r="AR224" s="2">
        <f t="shared" si="64"/>
        <v>260.64999999999998</v>
      </c>
      <c r="AS224" s="2">
        <f t="shared" si="68"/>
        <v>21.99</v>
      </c>
      <c r="AT224" s="2">
        <f t="shared" si="68"/>
        <v>0</v>
      </c>
      <c r="AU224" s="2">
        <f t="shared" si="68"/>
        <v>0</v>
      </c>
      <c r="AV224" s="29">
        <f t="shared" si="68"/>
        <v>0</v>
      </c>
      <c r="AW224" s="30">
        <f t="shared" si="68"/>
        <v>-1</v>
      </c>
      <c r="AX224" s="31">
        <f t="shared" si="68"/>
        <v>21.99</v>
      </c>
      <c r="AY224" s="38">
        <f t="shared" si="76"/>
        <v>0</v>
      </c>
      <c r="AZ224" s="38">
        <f t="shared" si="76"/>
        <v>-1</v>
      </c>
      <c r="BA224" s="38" t="str">
        <f t="shared" si="76"/>
        <v/>
      </c>
      <c r="BB224" s="38" t="str">
        <f t="shared" si="76"/>
        <v/>
      </c>
      <c r="BC224" s="38" t="str">
        <f t="shared" si="76"/>
        <v/>
      </c>
      <c r="BD224" s="38">
        <f t="shared" si="76"/>
        <v>1.3172790215798249</v>
      </c>
      <c r="BE224" s="38">
        <f t="shared" si="76"/>
        <v>-1</v>
      </c>
      <c r="BF224" s="38" t="str">
        <f t="shared" si="76"/>
        <v/>
      </c>
      <c r="BG224" s="38" t="str">
        <f t="shared" si="76"/>
        <v/>
      </c>
      <c r="BH224" s="39" t="str">
        <f t="shared" si="73"/>
        <v/>
      </c>
      <c r="BI224" s="76">
        <f t="shared" si="73"/>
        <v>-1</v>
      </c>
      <c r="BJ224" s="40">
        <f t="shared" si="73"/>
        <v>-1</v>
      </c>
      <c r="BK224" s="116">
        <f t="shared" si="65"/>
        <v>152.84</v>
      </c>
      <c r="BL224" s="117" t="str">
        <f t="shared" si="65"/>
        <v/>
      </c>
      <c r="BM224" s="117" t="str">
        <f t="shared" si="65"/>
        <v/>
      </c>
      <c r="BN224" s="117" t="str">
        <f t="shared" si="65"/>
        <v/>
      </c>
      <c r="BO224" s="118" t="str">
        <f t="shared" si="65"/>
        <v/>
      </c>
      <c r="BP224" s="116">
        <f t="shared" si="66"/>
        <v>65.956666666666663</v>
      </c>
      <c r="BQ224" s="117">
        <f t="shared" si="66"/>
        <v>-21.99</v>
      </c>
      <c r="BR224" s="117" t="str">
        <f t="shared" si="66"/>
        <v/>
      </c>
      <c r="BS224" s="117" t="str">
        <f t="shared" si="66"/>
        <v/>
      </c>
      <c r="BT224" s="118" t="str">
        <f t="shared" si="66"/>
        <v/>
      </c>
      <c r="BU224" s="116">
        <f t="shared" si="67"/>
        <v>86.88333333333334</v>
      </c>
      <c r="BV224" s="117" t="str">
        <f t="shared" si="67"/>
        <v/>
      </c>
      <c r="BW224" s="118" t="str">
        <f t="shared" si="67"/>
        <v/>
      </c>
      <c r="BX224" s="117" t="str">
        <f t="shared" si="67"/>
        <v/>
      </c>
      <c r="BY224" s="118" t="str">
        <f t="shared" si="67"/>
        <v/>
      </c>
    </row>
    <row r="225" spans="1:77" x14ac:dyDescent="0.2">
      <c r="A225" t="s">
        <v>46</v>
      </c>
      <c r="B225" t="s">
        <v>46</v>
      </c>
      <c r="C225" t="s">
        <v>100</v>
      </c>
      <c r="D225" t="s">
        <v>92</v>
      </c>
      <c r="E225" t="s">
        <v>95</v>
      </c>
      <c r="F225" s="4">
        <f t="shared" si="74"/>
        <v>46230</v>
      </c>
      <c r="G225" t="s">
        <v>36</v>
      </c>
      <c r="H225" s="28">
        <v>4</v>
      </c>
      <c r="I225" s="138">
        <v>1</v>
      </c>
      <c r="J225" s="138">
        <v>0</v>
      </c>
      <c r="K225" s="2">
        <v>0</v>
      </c>
      <c r="L225" s="2">
        <v>0</v>
      </c>
      <c r="M225" s="2">
        <v>780.36</v>
      </c>
      <c r="N225" s="2">
        <v>203.85</v>
      </c>
      <c r="O225" s="2">
        <v>0</v>
      </c>
      <c r="P225" s="2">
        <v>0</v>
      </c>
      <c r="Q225" s="29">
        <v>0</v>
      </c>
      <c r="R225" s="30">
        <f t="shared" si="69"/>
        <v>1</v>
      </c>
      <c r="S225" s="30">
        <f t="shared" si="70"/>
        <v>203.85</v>
      </c>
      <c r="T225" t="s">
        <v>49</v>
      </c>
      <c r="U225" t="s">
        <v>49</v>
      </c>
      <c r="V225" t="s">
        <v>100</v>
      </c>
      <c r="W225" t="s">
        <v>92</v>
      </c>
      <c r="X225" t="s">
        <v>95</v>
      </c>
      <c r="Y225" s="4">
        <f t="shared" si="75"/>
        <v>45866</v>
      </c>
      <c r="Z225" t="s">
        <v>36</v>
      </c>
      <c r="AA225" s="28">
        <v>5</v>
      </c>
      <c r="AB225" s="138">
        <v>0</v>
      </c>
      <c r="AC225" s="138">
        <v>0</v>
      </c>
      <c r="AD225" s="2">
        <v>0</v>
      </c>
      <c r="AE225" s="2">
        <v>0</v>
      </c>
      <c r="AF225" s="2">
        <v>974.15</v>
      </c>
      <c r="AG225" s="2">
        <v>0</v>
      </c>
      <c r="AH225" s="2">
        <v>0</v>
      </c>
      <c r="AI225" s="2">
        <v>0</v>
      </c>
      <c r="AJ225" s="29">
        <v>0</v>
      </c>
      <c r="AK225" s="30">
        <f t="shared" si="71"/>
        <v>0</v>
      </c>
      <c r="AL225" s="30">
        <f t="shared" si="72"/>
        <v>0</v>
      </c>
      <c r="AM225" s="2">
        <f t="shared" si="64"/>
        <v>-1</v>
      </c>
      <c r="AN225" s="2">
        <f t="shared" si="64"/>
        <v>1</v>
      </c>
      <c r="AO225" s="2">
        <f t="shared" si="64"/>
        <v>0</v>
      </c>
      <c r="AP225" s="2">
        <f t="shared" si="64"/>
        <v>0</v>
      </c>
      <c r="AQ225" s="2">
        <f t="shared" si="64"/>
        <v>0</v>
      </c>
      <c r="AR225" s="2">
        <f t="shared" si="64"/>
        <v>-193.78999999999996</v>
      </c>
      <c r="AS225" s="2">
        <f t="shared" si="68"/>
        <v>203.85</v>
      </c>
      <c r="AT225" s="2">
        <f t="shared" si="68"/>
        <v>0</v>
      </c>
      <c r="AU225" s="2">
        <f t="shared" si="68"/>
        <v>0</v>
      </c>
      <c r="AV225" s="29">
        <f t="shared" si="68"/>
        <v>0</v>
      </c>
      <c r="AW225" s="30">
        <f t="shared" si="68"/>
        <v>1</v>
      </c>
      <c r="AX225" s="31">
        <f t="shared" si="68"/>
        <v>203.85</v>
      </c>
      <c r="AY225" s="38">
        <f t="shared" si="76"/>
        <v>-0.2</v>
      </c>
      <c r="AZ225" s="38" t="str">
        <f t="shared" si="76"/>
        <v/>
      </c>
      <c r="BA225" s="38" t="str">
        <f t="shared" si="76"/>
        <v/>
      </c>
      <c r="BB225" s="38" t="str">
        <f t="shared" si="76"/>
        <v/>
      </c>
      <c r="BC225" s="38" t="str">
        <f t="shared" si="76"/>
        <v/>
      </c>
      <c r="BD225" s="38">
        <f t="shared" si="76"/>
        <v>-0.1989324026074013</v>
      </c>
      <c r="BE225" s="38" t="str">
        <f t="shared" si="76"/>
        <v/>
      </c>
      <c r="BF225" s="38" t="str">
        <f t="shared" si="76"/>
        <v/>
      </c>
      <c r="BG225" s="38" t="str">
        <f t="shared" si="76"/>
        <v/>
      </c>
      <c r="BH225" s="39" t="str">
        <f t="shared" si="73"/>
        <v/>
      </c>
      <c r="BI225" s="76" t="str">
        <f t="shared" si="73"/>
        <v/>
      </c>
      <c r="BJ225" s="40" t="str">
        <f t="shared" si="73"/>
        <v/>
      </c>
      <c r="BK225" s="119">
        <f t="shared" si="65"/>
        <v>195.09</v>
      </c>
      <c r="BL225" s="120">
        <f t="shared" si="65"/>
        <v>203.85</v>
      </c>
      <c r="BM225" s="120" t="str">
        <f t="shared" si="65"/>
        <v/>
      </c>
      <c r="BN225" s="120" t="str">
        <f t="shared" si="65"/>
        <v/>
      </c>
      <c r="BO225" s="121" t="str">
        <f t="shared" si="65"/>
        <v/>
      </c>
      <c r="BP225" s="119">
        <f t="shared" si="66"/>
        <v>194.82999999999998</v>
      </c>
      <c r="BQ225" s="120" t="str">
        <f t="shared" si="66"/>
        <v/>
      </c>
      <c r="BR225" s="120" t="str">
        <f t="shared" si="66"/>
        <v/>
      </c>
      <c r="BS225" s="120" t="str">
        <f t="shared" si="66"/>
        <v/>
      </c>
      <c r="BT225" s="121" t="str">
        <f t="shared" si="66"/>
        <v/>
      </c>
      <c r="BU225" s="119">
        <f t="shared" si="67"/>
        <v>0.26000000000001933</v>
      </c>
      <c r="BV225" s="120" t="str">
        <f t="shared" si="67"/>
        <v/>
      </c>
      <c r="BW225" s="121" t="str">
        <f t="shared" si="67"/>
        <v/>
      </c>
      <c r="BX225" s="120" t="str">
        <f t="shared" si="67"/>
        <v/>
      </c>
      <c r="BY225" s="121" t="str">
        <f t="shared" si="67"/>
        <v/>
      </c>
    </row>
    <row r="226" spans="1:77" x14ac:dyDescent="0.2">
      <c r="A226" t="s">
        <v>46</v>
      </c>
      <c r="B226" t="s">
        <v>46</v>
      </c>
      <c r="C226" t="s">
        <v>100</v>
      </c>
      <c r="D226" t="s">
        <v>92</v>
      </c>
      <c r="E226" t="s">
        <v>95</v>
      </c>
      <c r="F226" s="4">
        <f t="shared" si="74"/>
        <v>46231</v>
      </c>
      <c r="G226" t="s">
        <v>37</v>
      </c>
      <c r="H226" s="28">
        <v>3</v>
      </c>
      <c r="I226" s="138">
        <v>0</v>
      </c>
      <c r="J226" s="138">
        <v>0</v>
      </c>
      <c r="K226" s="2">
        <v>0</v>
      </c>
      <c r="L226" s="2">
        <v>0</v>
      </c>
      <c r="M226" s="2">
        <v>176.44</v>
      </c>
      <c r="N226" s="2">
        <v>0</v>
      </c>
      <c r="O226" s="2">
        <v>0</v>
      </c>
      <c r="P226" s="2">
        <v>0</v>
      </c>
      <c r="Q226" s="29">
        <v>0</v>
      </c>
      <c r="R226" s="30">
        <f t="shared" si="69"/>
        <v>0</v>
      </c>
      <c r="S226" s="30">
        <f t="shared" si="70"/>
        <v>0</v>
      </c>
      <c r="T226" t="s">
        <v>49</v>
      </c>
      <c r="U226" t="s">
        <v>49</v>
      </c>
      <c r="V226" t="s">
        <v>100</v>
      </c>
      <c r="W226" t="s">
        <v>92</v>
      </c>
      <c r="X226" t="s">
        <v>95</v>
      </c>
      <c r="Y226" s="4">
        <f t="shared" si="75"/>
        <v>45867</v>
      </c>
      <c r="Z226" t="s">
        <v>37</v>
      </c>
      <c r="AA226" s="28">
        <v>7</v>
      </c>
      <c r="AB226" s="138">
        <v>0</v>
      </c>
      <c r="AC226" s="138">
        <v>0</v>
      </c>
      <c r="AD226" s="2">
        <v>0</v>
      </c>
      <c r="AE226" s="2">
        <v>0</v>
      </c>
      <c r="AF226" s="2">
        <v>667.65</v>
      </c>
      <c r="AG226" s="2">
        <v>0</v>
      </c>
      <c r="AH226" s="2">
        <v>0</v>
      </c>
      <c r="AI226" s="2">
        <v>0</v>
      </c>
      <c r="AJ226" s="29">
        <v>0</v>
      </c>
      <c r="AK226" s="30">
        <f t="shared" si="71"/>
        <v>0</v>
      </c>
      <c r="AL226" s="30">
        <f t="shared" si="72"/>
        <v>0</v>
      </c>
      <c r="AM226" s="2">
        <f t="shared" si="64"/>
        <v>-4</v>
      </c>
      <c r="AN226" s="2">
        <f t="shared" si="64"/>
        <v>0</v>
      </c>
      <c r="AO226" s="2">
        <f t="shared" si="64"/>
        <v>0</v>
      </c>
      <c r="AP226" s="2">
        <f t="shared" si="64"/>
        <v>0</v>
      </c>
      <c r="AQ226" s="2">
        <f t="shared" si="64"/>
        <v>0</v>
      </c>
      <c r="AR226" s="2">
        <f t="shared" si="64"/>
        <v>-491.21</v>
      </c>
      <c r="AS226" s="2">
        <f t="shared" si="68"/>
        <v>0</v>
      </c>
      <c r="AT226" s="2">
        <f t="shared" si="68"/>
        <v>0</v>
      </c>
      <c r="AU226" s="2">
        <f t="shared" si="68"/>
        <v>0</v>
      </c>
      <c r="AV226" s="29">
        <f t="shared" si="68"/>
        <v>0</v>
      </c>
      <c r="AW226" s="30">
        <f t="shared" si="68"/>
        <v>0</v>
      </c>
      <c r="AX226" s="31">
        <f t="shared" si="68"/>
        <v>0</v>
      </c>
      <c r="AY226" s="38">
        <f t="shared" si="76"/>
        <v>-0.5714285714285714</v>
      </c>
      <c r="AZ226" s="38" t="str">
        <f t="shared" si="76"/>
        <v/>
      </c>
      <c r="BA226" s="38" t="str">
        <f t="shared" si="76"/>
        <v/>
      </c>
      <c r="BB226" s="38" t="str">
        <f t="shared" si="76"/>
        <v/>
      </c>
      <c r="BC226" s="38" t="str">
        <f t="shared" si="76"/>
        <v/>
      </c>
      <c r="BD226" s="38">
        <f t="shared" si="76"/>
        <v>-0.73572979854714293</v>
      </c>
      <c r="BE226" s="38" t="str">
        <f t="shared" si="76"/>
        <v/>
      </c>
      <c r="BF226" s="38" t="str">
        <f t="shared" si="76"/>
        <v/>
      </c>
      <c r="BG226" s="38" t="str">
        <f t="shared" si="76"/>
        <v/>
      </c>
      <c r="BH226" s="39" t="str">
        <f t="shared" si="73"/>
        <v/>
      </c>
      <c r="BI226" s="76" t="str">
        <f t="shared" si="73"/>
        <v/>
      </c>
      <c r="BJ226" s="40" t="str">
        <f t="shared" si="73"/>
        <v/>
      </c>
      <c r="BK226" s="119">
        <f t="shared" si="65"/>
        <v>58.813333333333333</v>
      </c>
      <c r="BL226" s="120" t="str">
        <f t="shared" si="65"/>
        <v/>
      </c>
      <c r="BM226" s="120" t="str">
        <f t="shared" si="65"/>
        <v/>
      </c>
      <c r="BN226" s="120" t="str">
        <f t="shared" si="65"/>
        <v/>
      </c>
      <c r="BO226" s="121" t="str">
        <f t="shared" si="65"/>
        <v/>
      </c>
      <c r="BP226" s="119">
        <f t="shared" si="66"/>
        <v>95.378571428571419</v>
      </c>
      <c r="BQ226" s="120" t="str">
        <f t="shared" si="66"/>
        <v/>
      </c>
      <c r="BR226" s="120" t="str">
        <f t="shared" si="66"/>
        <v/>
      </c>
      <c r="BS226" s="120" t="str">
        <f t="shared" si="66"/>
        <v/>
      </c>
      <c r="BT226" s="121" t="str">
        <f t="shared" si="66"/>
        <v/>
      </c>
      <c r="BU226" s="119">
        <f t="shared" si="67"/>
        <v>-36.565238095238087</v>
      </c>
      <c r="BV226" s="120" t="str">
        <f t="shared" si="67"/>
        <v/>
      </c>
      <c r="BW226" s="121" t="str">
        <f t="shared" si="67"/>
        <v/>
      </c>
      <c r="BX226" s="120" t="str">
        <f t="shared" si="67"/>
        <v/>
      </c>
      <c r="BY226" s="121" t="str">
        <f t="shared" si="67"/>
        <v/>
      </c>
    </row>
    <row r="227" spans="1:77" x14ac:dyDescent="0.2">
      <c r="A227" t="s">
        <v>46</v>
      </c>
      <c r="B227" t="s">
        <v>46</v>
      </c>
      <c r="C227" t="s">
        <v>100</v>
      </c>
      <c r="D227" t="s">
        <v>92</v>
      </c>
      <c r="E227" t="s">
        <v>95</v>
      </c>
      <c r="F227" s="4">
        <f t="shared" si="74"/>
        <v>46232</v>
      </c>
      <c r="G227" t="s">
        <v>38</v>
      </c>
      <c r="H227" s="28">
        <v>1</v>
      </c>
      <c r="I227" s="138">
        <v>1</v>
      </c>
      <c r="J227" s="138">
        <v>0</v>
      </c>
      <c r="K227" s="2">
        <v>0</v>
      </c>
      <c r="L227" s="2">
        <v>0</v>
      </c>
      <c r="M227" s="2">
        <v>75.42</v>
      </c>
      <c r="N227" s="2">
        <v>297.38</v>
      </c>
      <c r="O227" s="2">
        <v>0</v>
      </c>
      <c r="P227" s="2">
        <v>0</v>
      </c>
      <c r="Q227" s="29">
        <v>0</v>
      </c>
      <c r="R227" s="30">
        <f t="shared" si="69"/>
        <v>1</v>
      </c>
      <c r="S227" s="30">
        <f t="shared" si="70"/>
        <v>297.38</v>
      </c>
      <c r="T227" t="s">
        <v>49</v>
      </c>
      <c r="U227" t="s">
        <v>49</v>
      </c>
      <c r="V227" t="s">
        <v>100</v>
      </c>
      <c r="W227" t="s">
        <v>92</v>
      </c>
      <c r="X227" t="s">
        <v>95</v>
      </c>
      <c r="Y227" s="4">
        <f t="shared" si="75"/>
        <v>45868</v>
      </c>
      <c r="Z227" t="s">
        <v>38</v>
      </c>
      <c r="AA227" s="28">
        <v>9</v>
      </c>
      <c r="AB227" s="138">
        <v>0</v>
      </c>
      <c r="AC227" s="138">
        <v>0</v>
      </c>
      <c r="AD227" s="2">
        <v>0</v>
      </c>
      <c r="AE227" s="2">
        <v>0</v>
      </c>
      <c r="AF227" s="2">
        <v>1243.29</v>
      </c>
      <c r="AG227" s="2">
        <v>0</v>
      </c>
      <c r="AH227" s="2">
        <v>0</v>
      </c>
      <c r="AI227" s="2">
        <v>0</v>
      </c>
      <c r="AJ227" s="29">
        <v>0</v>
      </c>
      <c r="AK227" s="30">
        <f t="shared" si="71"/>
        <v>0</v>
      </c>
      <c r="AL227" s="30">
        <f t="shared" si="72"/>
        <v>0</v>
      </c>
      <c r="AM227" s="2">
        <f t="shared" si="64"/>
        <v>-8</v>
      </c>
      <c r="AN227" s="2">
        <f t="shared" si="64"/>
        <v>1</v>
      </c>
      <c r="AO227" s="2">
        <f t="shared" si="64"/>
        <v>0</v>
      </c>
      <c r="AP227" s="2">
        <f t="shared" si="64"/>
        <v>0</v>
      </c>
      <c r="AQ227" s="2">
        <f t="shared" si="64"/>
        <v>0</v>
      </c>
      <c r="AR227" s="2">
        <f t="shared" si="64"/>
        <v>-1167.8699999999999</v>
      </c>
      <c r="AS227" s="2">
        <f t="shared" si="68"/>
        <v>297.38</v>
      </c>
      <c r="AT227" s="2">
        <f t="shared" si="68"/>
        <v>0</v>
      </c>
      <c r="AU227" s="2">
        <f t="shared" si="68"/>
        <v>0</v>
      </c>
      <c r="AV227" s="29">
        <f t="shared" si="68"/>
        <v>0</v>
      </c>
      <c r="AW227" s="30">
        <f t="shared" si="68"/>
        <v>1</v>
      </c>
      <c r="AX227" s="31">
        <f t="shared" si="68"/>
        <v>297.38</v>
      </c>
      <c r="AY227" s="38">
        <f t="shared" si="76"/>
        <v>-0.88888888888888884</v>
      </c>
      <c r="AZ227" s="38" t="str">
        <f t="shared" si="76"/>
        <v/>
      </c>
      <c r="BA227" s="38" t="str">
        <f t="shared" si="76"/>
        <v/>
      </c>
      <c r="BB227" s="38" t="str">
        <f t="shared" si="76"/>
        <v/>
      </c>
      <c r="BC227" s="38" t="str">
        <f t="shared" si="76"/>
        <v/>
      </c>
      <c r="BD227" s="38">
        <f t="shared" si="76"/>
        <v>-0.93933836836136375</v>
      </c>
      <c r="BE227" s="38" t="str">
        <f t="shared" si="76"/>
        <v/>
      </c>
      <c r="BF227" s="38" t="str">
        <f t="shared" si="76"/>
        <v/>
      </c>
      <c r="BG227" s="38" t="str">
        <f t="shared" si="76"/>
        <v/>
      </c>
      <c r="BH227" s="39" t="str">
        <f t="shared" si="73"/>
        <v/>
      </c>
      <c r="BI227" s="76" t="str">
        <f t="shared" si="73"/>
        <v/>
      </c>
      <c r="BJ227" s="40" t="str">
        <f t="shared" si="73"/>
        <v/>
      </c>
      <c r="BK227" s="119">
        <f t="shared" si="65"/>
        <v>75.42</v>
      </c>
      <c r="BL227" s="120">
        <f t="shared" si="65"/>
        <v>297.38</v>
      </c>
      <c r="BM227" s="120" t="str">
        <f t="shared" si="65"/>
        <v/>
      </c>
      <c r="BN227" s="120" t="str">
        <f t="shared" si="65"/>
        <v/>
      </c>
      <c r="BO227" s="121" t="str">
        <f t="shared" si="65"/>
        <v/>
      </c>
      <c r="BP227" s="119">
        <f t="shared" si="66"/>
        <v>138.14333333333332</v>
      </c>
      <c r="BQ227" s="120" t="str">
        <f t="shared" si="66"/>
        <v/>
      </c>
      <c r="BR227" s="120" t="str">
        <f t="shared" si="66"/>
        <v/>
      </c>
      <c r="BS227" s="120" t="str">
        <f t="shared" si="66"/>
        <v/>
      </c>
      <c r="BT227" s="121" t="str">
        <f t="shared" si="66"/>
        <v/>
      </c>
      <c r="BU227" s="119">
        <f t="shared" si="67"/>
        <v>-62.723333333333315</v>
      </c>
      <c r="BV227" s="120" t="str">
        <f t="shared" si="67"/>
        <v/>
      </c>
      <c r="BW227" s="121" t="str">
        <f t="shared" si="67"/>
        <v/>
      </c>
      <c r="BX227" s="120" t="str">
        <f t="shared" si="67"/>
        <v/>
      </c>
      <c r="BY227" s="121" t="str">
        <f t="shared" si="67"/>
        <v/>
      </c>
    </row>
    <row r="228" spans="1:77" x14ac:dyDescent="0.2">
      <c r="A228" t="s">
        <v>46</v>
      </c>
      <c r="B228" t="s">
        <v>46</v>
      </c>
      <c r="C228" t="s">
        <v>100</v>
      </c>
      <c r="D228" t="s">
        <v>92</v>
      </c>
      <c r="E228" t="s">
        <v>95</v>
      </c>
      <c r="F228" s="4">
        <f t="shared" si="74"/>
        <v>46233</v>
      </c>
      <c r="G228" t="s">
        <v>39</v>
      </c>
      <c r="H228" s="28">
        <v>9</v>
      </c>
      <c r="I228" s="138">
        <v>2</v>
      </c>
      <c r="J228" s="138">
        <v>0</v>
      </c>
      <c r="K228" s="2">
        <v>0</v>
      </c>
      <c r="L228" s="2">
        <v>0</v>
      </c>
      <c r="M228" s="2">
        <v>792.37</v>
      </c>
      <c r="N228" s="2">
        <v>399.05</v>
      </c>
      <c r="O228" s="2">
        <v>0</v>
      </c>
      <c r="P228" s="2">
        <v>0</v>
      </c>
      <c r="Q228" s="29">
        <v>0</v>
      </c>
      <c r="R228" s="30">
        <f t="shared" si="69"/>
        <v>2</v>
      </c>
      <c r="S228" s="30">
        <f t="shared" si="70"/>
        <v>399.05</v>
      </c>
      <c r="T228" t="s">
        <v>49</v>
      </c>
      <c r="U228" t="s">
        <v>49</v>
      </c>
      <c r="V228" t="s">
        <v>100</v>
      </c>
      <c r="W228" t="s">
        <v>92</v>
      </c>
      <c r="X228" t="s">
        <v>95</v>
      </c>
      <c r="Y228" s="4">
        <f t="shared" si="75"/>
        <v>45869</v>
      </c>
      <c r="Z228" t="s">
        <v>39</v>
      </c>
      <c r="AA228" s="28">
        <v>16</v>
      </c>
      <c r="AB228" s="138">
        <v>0</v>
      </c>
      <c r="AC228" s="138">
        <v>0</v>
      </c>
      <c r="AD228" s="2">
        <v>0</v>
      </c>
      <c r="AE228" s="2">
        <v>0</v>
      </c>
      <c r="AF228" s="2">
        <v>2364.02</v>
      </c>
      <c r="AG228" s="2">
        <v>0</v>
      </c>
      <c r="AH228" s="2">
        <v>0</v>
      </c>
      <c r="AI228" s="2">
        <v>0</v>
      </c>
      <c r="AJ228" s="29">
        <v>0</v>
      </c>
      <c r="AK228" s="30">
        <f t="shared" si="71"/>
        <v>0</v>
      </c>
      <c r="AL228" s="30">
        <f t="shared" si="72"/>
        <v>0</v>
      </c>
      <c r="AM228" s="2">
        <f t="shared" si="64"/>
        <v>-7</v>
      </c>
      <c r="AN228" s="2">
        <f t="shared" si="64"/>
        <v>2</v>
      </c>
      <c r="AO228" s="2">
        <f t="shared" si="64"/>
        <v>0</v>
      </c>
      <c r="AP228" s="2">
        <f t="shared" si="64"/>
        <v>0</v>
      </c>
      <c r="AQ228" s="2">
        <f t="shared" si="64"/>
        <v>0</v>
      </c>
      <c r="AR228" s="2">
        <f t="shared" si="64"/>
        <v>-1571.65</v>
      </c>
      <c r="AS228" s="2">
        <f t="shared" si="68"/>
        <v>399.05</v>
      </c>
      <c r="AT228" s="2">
        <f t="shared" si="68"/>
        <v>0</v>
      </c>
      <c r="AU228" s="2">
        <f t="shared" si="68"/>
        <v>0</v>
      </c>
      <c r="AV228" s="29">
        <f t="shared" si="68"/>
        <v>0</v>
      </c>
      <c r="AW228" s="30">
        <f t="shared" si="68"/>
        <v>2</v>
      </c>
      <c r="AX228" s="31">
        <f t="shared" si="68"/>
        <v>399.05</v>
      </c>
      <c r="AY228" s="38">
        <f t="shared" si="76"/>
        <v>-0.4375</v>
      </c>
      <c r="AZ228" s="38" t="str">
        <f t="shared" si="76"/>
        <v/>
      </c>
      <c r="BA228" s="38" t="str">
        <f t="shared" si="76"/>
        <v/>
      </c>
      <c r="BB228" s="38" t="str">
        <f t="shared" si="76"/>
        <v/>
      </c>
      <c r="BC228" s="38" t="str">
        <f t="shared" si="76"/>
        <v/>
      </c>
      <c r="BD228" s="38">
        <f t="shared" si="76"/>
        <v>-0.66482094060117936</v>
      </c>
      <c r="BE228" s="38" t="str">
        <f t="shared" si="76"/>
        <v/>
      </c>
      <c r="BF228" s="38" t="str">
        <f t="shared" si="76"/>
        <v/>
      </c>
      <c r="BG228" s="38" t="str">
        <f t="shared" si="76"/>
        <v/>
      </c>
      <c r="BH228" s="39" t="str">
        <f t="shared" si="73"/>
        <v/>
      </c>
      <c r="BI228" s="76" t="str">
        <f t="shared" si="73"/>
        <v/>
      </c>
      <c r="BJ228" s="40" t="str">
        <f t="shared" si="73"/>
        <v/>
      </c>
      <c r="BK228" s="119">
        <f t="shared" si="65"/>
        <v>88.041111111111107</v>
      </c>
      <c r="BL228" s="120">
        <f t="shared" si="65"/>
        <v>199.52500000000001</v>
      </c>
      <c r="BM228" s="120" t="str">
        <f t="shared" si="65"/>
        <v/>
      </c>
      <c r="BN228" s="120" t="str">
        <f t="shared" si="65"/>
        <v/>
      </c>
      <c r="BO228" s="121" t="str">
        <f t="shared" si="65"/>
        <v/>
      </c>
      <c r="BP228" s="119">
        <f t="shared" si="66"/>
        <v>147.75125</v>
      </c>
      <c r="BQ228" s="120" t="str">
        <f t="shared" si="66"/>
        <v/>
      </c>
      <c r="BR228" s="120" t="str">
        <f t="shared" si="66"/>
        <v/>
      </c>
      <c r="BS228" s="120" t="str">
        <f t="shared" si="66"/>
        <v/>
      </c>
      <c r="BT228" s="121" t="str">
        <f t="shared" si="66"/>
        <v/>
      </c>
      <c r="BU228" s="119">
        <f t="shared" si="67"/>
        <v>-59.710138888888892</v>
      </c>
      <c r="BV228" s="120" t="str">
        <f t="shared" si="67"/>
        <v/>
      </c>
      <c r="BW228" s="121" t="str">
        <f t="shared" si="67"/>
        <v/>
      </c>
      <c r="BX228" s="120" t="str">
        <f t="shared" si="67"/>
        <v/>
      </c>
      <c r="BY228" s="121" t="str">
        <f t="shared" si="67"/>
        <v/>
      </c>
    </row>
    <row r="229" spans="1:77" x14ac:dyDescent="0.2">
      <c r="A229" t="s">
        <v>46</v>
      </c>
      <c r="B229" t="s">
        <v>46</v>
      </c>
      <c r="C229" t="s">
        <v>100</v>
      </c>
      <c r="D229" t="s">
        <v>92</v>
      </c>
      <c r="E229" t="s">
        <v>95</v>
      </c>
      <c r="F229" s="4">
        <f t="shared" si="74"/>
        <v>46234</v>
      </c>
      <c r="G229" t="s">
        <v>40</v>
      </c>
      <c r="H229" s="28">
        <v>7</v>
      </c>
      <c r="I229" s="138">
        <v>1</v>
      </c>
      <c r="J229" s="138">
        <v>0</v>
      </c>
      <c r="K229" s="2">
        <v>0</v>
      </c>
      <c r="L229" s="2">
        <v>0</v>
      </c>
      <c r="M229" s="2">
        <v>1111.6600000000001</v>
      </c>
      <c r="N229" s="2">
        <v>153.80000000000001</v>
      </c>
      <c r="O229" s="2">
        <v>0</v>
      </c>
      <c r="P229" s="2">
        <v>0</v>
      </c>
      <c r="Q229" s="29">
        <v>0</v>
      </c>
      <c r="R229" s="30">
        <f t="shared" si="69"/>
        <v>1</v>
      </c>
      <c r="S229" s="30">
        <f t="shared" si="70"/>
        <v>153.80000000000001</v>
      </c>
      <c r="T229" t="s">
        <v>49</v>
      </c>
      <c r="U229" t="s">
        <v>49</v>
      </c>
      <c r="V229" t="s">
        <v>100</v>
      </c>
      <c r="W229" t="s">
        <v>100</v>
      </c>
      <c r="X229" t="s">
        <v>95</v>
      </c>
      <c r="Y229" s="4">
        <f t="shared" si="75"/>
        <v>45870</v>
      </c>
      <c r="Z229" t="s">
        <v>40</v>
      </c>
      <c r="AA229" s="28">
        <v>8</v>
      </c>
      <c r="AB229" s="138">
        <v>2</v>
      </c>
      <c r="AC229" s="138">
        <v>0</v>
      </c>
      <c r="AD229" s="2">
        <v>0</v>
      </c>
      <c r="AE229" s="2">
        <v>0</v>
      </c>
      <c r="AF229" s="2">
        <v>1381.96</v>
      </c>
      <c r="AG229" s="2">
        <v>1355.77</v>
      </c>
      <c r="AH229" s="2">
        <v>0</v>
      </c>
      <c r="AI229" s="2">
        <v>0</v>
      </c>
      <c r="AJ229" s="29">
        <v>0</v>
      </c>
      <c r="AK229" s="30">
        <f t="shared" si="71"/>
        <v>2</v>
      </c>
      <c r="AL229" s="30">
        <f t="shared" si="72"/>
        <v>1355.77</v>
      </c>
      <c r="AM229" s="2">
        <f t="shared" si="64"/>
        <v>-1</v>
      </c>
      <c r="AN229" s="2">
        <f t="shared" si="64"/>
        <v>-1</v>
      </c>
      <c r="AO229" s="2">
        <f t="shared" si="64"/>
        <v>0</v>
      </c>
      <c r="AP229" s="2">
        <f t="shared" si="64"/>
        <v>0</v>
      </c>
      <c r="AQ229" s="2">
        <f t="shared" si="64"/>
        <v>0</v>
      </c>
      <c r="AR229" s="2">
        <f t="shared" si="64"/>
        <v>-270.29999999999995</v>
      </c>
      <c r="AS229" s="2">
        <f t="shared" si="68"/>
        <v>-1201.97</v>
      </c>
      <c r="AT229" s="2">
        <f t="shared" si="68"/>
        <v>0</v>
      </c>
      <c r="AU229" s="2">
        <f t="shared" si="68"/>
        <v>0</v>
      </c>
      <c r="AV229" s="29">
        <f t="shared" si="68"/>
        <v>0</v>
      </c>
      <c r="AW229" s="30">
        <f t="shared" si="68"/>
        <v>-1</v>
      </c>
      <c r="AX229" s="31">
        <f t="shared" si="68"/>
        <v>-1201.97</v>
      </c>
      <c r="AY229" s="38">
        <f t="shared" si="76"/>
        <v>-0.125</v>
      </c>
      <c r="AZ229" s="38">
        <f t="shared" si="76"/>
        <v>-0.5</v>
      </c>
      <c r="BA229" s="38" t="str">
        <f t="shared" si="76"/>
        <v/>
      </c>
      <c r="BB229" s="38" t="str">
        <f t="shared" si="76"/>
        <v/>
      </c>
      <c r="BC229" s="38" t="str">
        <f t="shared" si="76"/>
        <v/>
      </c>
      <c r="BD229" s="38">
        <f t="shared" si="76"/>
        <v>-0.1955917682132623</v>
      </c>
      <c r="BE229" s="38">
        <f t="shared" si="76"/>
        <v>-0.88655892961195482</v>
      </c>
      <c r="BF229" s="38" t="str">
        <f t="shared" si="76"/>
        <v/>
      </c>
      <c r="BG229" s="38" t="str">
        <f t="shared" si="76"/>
        <v/>
      </c>
      <c r="BH229" s="39" t="str">
        <f t="shared" si="73"/>
        <v/>
      </c>
      <c r="BI229" s="76">
        <f t="shared" si="73"/>
        <v>-0.5</v>
      </c>
      <c r="BJ229" s="40">
        <f t="shared" si="73"/>
        <v>-0.88655892961195482</v>
      </c>
      <c r="BK229" s="119">
        <f t="shared" si="65"/>
        <v>158.80857142857144</v>
      </c>
      <c r="BL229" s="120">
        <f t="shared" si="65"/>
        <v>153.80000000000001</v>
      </c>
      <c r="BM229" s="120" t="str">
        <f t="shared" si="65"/>
        <v/>
      </c>
      <c r="BN229" s="120" t="str">
        <f t="shared" si="65"/>
        <v/>
      </c>
      <c r="BO229" s="121" t="str">
        <f t="shared" si="65"/>
        <v/>
      </c>
      <c r="BP229" s="119">
        <f t="shared" si="66"/>
        <v>172.745</v>
      </c>
      <c r="BQ229" s="120">
        <f t="shared" si="66"/>
        <v>677.88499999999999</v>
      </c>
      <c r="BR229" s="120" t="str">
        <f t="shared" si="66"/>
        <v/>
      </c>
      <c r="BS229" s="120" t="str">
        <f t="shared" si="66"/>
        <v/>
      </c>
      <c r="BT229" s="121" t="str">
        <f t="shared" si="66"/>
        <v/>
      </c>
      <c r="BU229" s="119">
        <f t="shared" si="67"/>
        <v>-13.936428571428564</v>
      </c>
      <c r="BV229" s="120">
        <f t="shared" si="67"/>
        <v>-524.08500000000004</v>
      </c>
      <c r="BW229" s="121" t="str">
        <f t="shared" si="67"/>
        <v/>
      </c>
      <c r="BX229" s="120" t="str">
        <f t="shared" si="67"/>
        <v/>
      </c>
      <c r="BY229" s="121" t="str">
        <f t="shared" si="67"/>
        <v/>
      </c>
    </row>
    <row r="230" spans="1:77" ht="13.5" thickBot="1" x14ac:dyDescent="0.25">
      <c r="A230" t="s">
        <v>46</v>
      </c>
      <c r="B230" t="s">
        <v>46</v>
      </c>
      <c r="C230" t="s">
        <v>100</v>
      </c>
      <c r="D230" t="s">
        <v>100</v>
      </c>
      <c r="E230" t="s">
        <v>95</v>
      </c>
      <c r="F230" s="59">
        <f t="shared" si="74"/>
        <v>46235</v>
      </c>
      <c r="G230" s="42" t="s">
        <v>41</v>
      </c>
      <c r="H230" s="43">
        <v>7</v>
      </c>
      <c r="I230" s="44">
        <v>0</v>
      </c>
      <c r="J230" s="44">
        <v>0</v>
      </c>
      <c r="K230" s="44">
        <v>0</v>
      </c>
      <c r="L230" s="44">
        <v>0</v>
      </c>
      <c r="M230" s="44">
        <v>910.4</v>
      </c>
      <c r="N230" s="44">
        <v>0</v>
      </c>
      <c r="O230" s="44">
        <v>0</v>
      </c>
      <c r="P230" s="44">
        <v>0</v>
      </c>
      <c r="Q230" s="45">
        <v>0</v>
      </c>
      <c r="R230" s="46">
        <f t="shared" si="69"/>
        <v>0</v>
      </c>
      <c r="S230" s="46">
        <f t="shared" si="70"/>
        <v>0</v>
      </c>
      <c r="T230" t="s">
        <v>49</v>
      </c>
      <c r="U230" t="s">
        <v>49</v>
      </c>
      <c r="V230" t="s">
        <v>100</v>
      </c>
      <c r="W230" t="s">
        <v>100</v>
      </c>
      <c r="X230" t="s">
        <v>95</v>
      </c>
      <c r="Y230" s="59">
        <f t="shared" si="75"/>
        <v>45871</v>
      </c>
      <c r="Z230" s="42" t="s">
        <v>41</v>
      </c>
      <c r="AA230" s="43">
        <v>11</v>
      </c>
      <c r="AB230" s="44">
        <v>1</v>
      </c>
      <c r="AC230" s="44">
        <v>0</v>
      </c>
      <c r="AD230" s="44">
        <v>0</v>
      </c>
      <c r="AE230" s="44">
        <v>0</v>
      </c>
      <c r="AF230" s="44">
        <v>1590.84</v>
      </c>
      <c r="AG230" s="44">
        <v>-89.99</v>
      </c>
      <c r="AH230" s="44">
        <v>0</v>
      </c>
      <c r="AI230" s="44">
        <v>0</v>
      </c>
      <c r="AJ230" s="45">
        <v>0</v>
      </c>
      <c r="AK230" s="46">
        <f t="shared" si="71"/>
        <v>1</v>
      </c>
      <c r="AL230" s="46">
        <f t="shared" si="72"/>
        <v>-89.99</v>
      </c>
      <c r="AM230" s="44">
        <f t="shared" si="64"/>
        <v>-4</v>
      </c>
      <c r="AN230" s="44">
        <f t="shared" si="64"/>
        <v>-1</v>
      </c>
      <c r="AO230" s="44">
        <f t="shared" si="64"/>
        <v>0</v>
      </c>
      <c r="AP230" s="44">
        <f t="shared" si="64"/>
        <v>0</v>
      </c>
      <c r="AQ230" s="44">
        <f t="shared" si="64"/>
        <v>0</v>
      </c>
      <c r="AR230" s="44">
        <f t="shared" si="64"/>
        <v>-680.43999999999994</v>
      </c>
      <c r="AS230" s="44">
        <f t="shared" si="68"/>
        <v>89.99</v>
      </c>
      <c r="AT230" s="44">
        <f t="shared" si="68"/>
        <v>0</v>
      </c>
      <c r="AU230" s="44">
        <f t="shared" si="68"/>
        <v>0</v>
      </c>
      <c r="AV230" s="45">
        <f t="shared" si="68"/>
        <v>0</v>
      </c>
      <c r="AW230" s="46">
        <f t="shared" si="68"/>
        <v>-1</v>
      </c>
      <c r="AX230" s="47">
        <f t="shared" si="68"/>
        <v>89.99</v>
      </c>
      <c r="AY230" s="56">
        <f t="shared" si="76"/>
        <v>-0.36363636363636365</v>
      </c>
      <c r="AZ230" s="56">
        <f t="shared" si="76"/>
        <v>-1</v>
      </c>
      <c r="BA230" s="56" t="str">
        <f t="shared" si="76"/>
        <v/>
      </c>
      <c r="BB230" s="56" t="str">
        <f t="shared" si="76"/>
        <v/>
      </c>
      <c r="BC230" s="56" t="str">
        <f t="shared" si="76"/>
        <v/>
      </c>
      <c r="BD230" s="56">
        <f t="shared" si="76"/>
        <v>-0.42772371828719419</v>
      </c>
      <c r="BE230" s="56">
        <f t="shared" si="76"/>
        <v>-1</v>
      </c>
      <c r="BF230" s="56" t="str">
        <f t="shared" si="76"/>
        <v/>
      </c>
      <c r="BG230" s="56" t="str">
        <f t="shared" si="76"/>
        <v/>
      </c>
      <c r="BH230" s="57" t="str">
        <f t="shared" si="73"/>
        <v/>
      </c>
      <c r="BI230" s="81">
        <f t="shared" si="73"/>
        <v>-1</v>
      </c>
      <c r="BJ230" s="58">
        <f t="shared" si="73"/>
        <v>-1</v>
      </c>
      <c r="BK230" s="122">
        <f t="shared" si="65"/>
        <v>130.05714285714285</v>
      </c>
      <c r="BL230" s="123" t="str">
        <f t="shared" si="65"/>
        <v/>
      </c>
      <c r="BM230" s="123" t="str">
        <f t="shared" si="65"/>
        <v/>
      </c>
      <c r="BN230" s="123" t="str">
        <f t="shared" si="65"/>
        <v/>
      </c>
      <c r="BO230" s="124" t="str">
        <f t="shared" si="65"/>
        <v/>
      </c>
      <c r="BP230" s="122">
        <f t="shared" si="66"/>
        <v>144.62181818181818</v>
      </c>
      <c r="BQ230" s="123">
        <f t="shared" si="66"/>
        <v>-89.99</v>
      </c>
      <c r="BR230" s="123" t="str">
        <f t="shared" si="66"/>
        <v/>
      </c>
      <c r="BS230" s="123" t="str">
        <f t="shared" si="66"/>
        <v/>
      </c>
      <c r="BT230" s="124" t="str">
        <f t="shared" si="66"/>
        <v/>
      </c>
      <c r="BU230" s="122">
        <f t="shared" si="67"/>
        <v>-14.564675324675335</v>
      </c>
      <c r="BV230" s="123" t="str">
        <f t="shared" si="67"/>
        <v/>
      </c>
      <c r="BW230" s="124" t="str">
        <f t="shared" si="67"/>
        <v/>
      </c>
      <c r="BX230" s="123" t="str">
        <f t="shared" si="67"/>
        <v/>
      </c>
      <c r="BY230" s="124" t="str">
        <f t="shared" si="67"/>
        <v/>
      </c>
    </row>
    <row r="231" spans="1:77" x14ac:dyDescent="0.2">
      <c r="A231" t="s">
        <v>46</v>
      </c>
      <c r="B231" t="s">
        <v>46</v>
      </c>
      <c r="C231" t="s">
        <v>100</v>
      </c>
      <c r="D231" t="s">
        <v>100</v>
      </c>
      <c r="E231" t="s">
        <v>96</v>
      </c>
      <c r="F231" s="4">
        <f t="shared" si="74"/>
        <v>46236</v>
      </c>
      <c r="G231" t="s">
        <v>35</v>
      </c>
      <c r="H231" s="28">
        <v>0</v>
      </c>
      <c r="I231" s="138">
        <v>0</v>
      </c>
      <c r="J231" s="138">
        <v>0</v>
      </c>
      <c r="K231" s="2">
        <v>0</v>
      </c>
      <c r="L231" s="2">
        <v>0</v>
      </c>
      <c r="M231" s="2">
        <v>0</v>
      </c>
      <c r="N231" s="2">
        <v>0</v>
      </c>
      <c r="O231" s="2">
        <v>0</v>
      </c>
      <c r="P231" s="2">
        <v>0</v>
      </c>
      <c r="Q231" s="29">
        <v>0</v>
      </c>
      <c r="R231" s="30">
        <f t="shared" si="69"/>
        <v>0</v>
      </c>
      <c r="S231" s="30">
        <f t="shared" si="70"/>
        <v>0</v>
      </c>
      <c r="T231" t="s">
        <v>49</v>
      </c>
      <c r="U231" t="s">
        <v>49</v>
      </c>
      <c r="V231" t="s">
        <v>100</v>
      </c>
      <c r="W231" t="s">
        <v>100</v>
      </c>
      <c r="X231" t="s">
        <v>96</v>
      </c>
      <c r="Y231" s="4">
        <f t="shared" si="75"/>
        <v>45872</v>
      </c>
      <c r="Z231" t="s">
        <v>35</v>
      </c>
      <c r="AA231" s="28">
        <v>5</v>
      </c>
      <c r="AB231" s="138">
        <v>0</v>
      </c>
      <c r="AC231" s="138">
        <v>0</v>
      </c>
      <c r="AD231" s="2">
        <v>0</v>
      </c>
      <c r="AE231" s="2">
        <v>0</v>
      </c>
      <c r="AF231" s="2">
        <v>1247.2</v>
      </c>
      <c r="AG231" s="2">
        <v>0</v>
      </c>
      <c r="AH231" s="2">
        <v>0</v>
      </c>
      <c r="AI231" s="2">
        <v>0</v>
      </c>
      <c r="AJ231" s="29">
        <v>0</v>
      </c>
      <c r="AK231" s="30">
        <f t="shared" si="71"/>
        <v>0</v>
      </c>
      <c r="AL231" s="30">
        <f t="shared" si="72"/>
        <v>0</v>
      </c>
      <c r="AM231" s="2">
        <f t="shared" si="64"/>
        <v>-5</v>
      </c>
      <c r="AN231" s="2">
        <f t="shared" si="64"/>
        <v>0</v>
      </c>
      <c r="AO231" s="2">
        <f t="shared" si="64"/>
        <v>0</v>
      </c>
      <c r="AP231" s="2">
        <f t="shared" si="64"/>
        <v>0</v>
      </c>
      <c r="AQ231" s="2">
        <f t="shared" si="64"/>
        <v>0</v>
      </c>
      <c r="AR231" s="2">
        <f t="shared" si="64"/>
        <v>-1247.2</v>
      </c>
      <c r="AS231" s="2">
        <f t="shared" si="68"/>
        <v>0</v>
      </c>
      <c r="AT231" s="2">
        <f t="shared" si="68"/>
        <v>0</v>
      </c>
      <c r="AU231" s="2">
        <f t="shared" si="68"/>
        <v>0</v>
      </c>
      <c r="AV231" s="29">
        <f t="shared" si="68"/>
        <v>0</v>
      </c>
      <c r="AW231" s="30">
        <f t="shared" si="68"/>
        <v>0</v>
      </c>
      <c r="AX231" s="31">
        <f t="shared" si="68"/>
        <v>0</v>
      </c>
      <c r="AY231" s="38">
        <f t="shared" si="76"/>
        <v>-1</v>
      </c>
      <c r="AZ231" s="38" t="str">
        <f t="shared" si="76"/>
        <v/>
      </c>
      <c r="BA231" s="38" t="str">
        <f t="shared" si="76"/>
        <v/>
      </c>
      <c r="BB231" s="38" t="str">
        <f t="shared" si="76"/>
        <v/>
      </c>
      <c r="BC231" s="38" t="str">
        <f t="shared" si="76"/>
        <v/>
      </c>
      <c r="BD231" s="38">
        <f t="shared" si="76"/>
        <v>-1</v>
      </c>
      <c r="BE231" s="38" t="str">
        <f t="shared" si="76"/>
        <v/>
      </c>
      <c r="BF231" s="38" t="str">
        <f t="shared" si="76"/>
        <v/>
      </c>
      <c r="BG231" s="38" t="str">
        <f t="shared" si="76"/>
        <v/>
      </c>
      <c r="BH231" s="39" t="str">
        <f t="shared" si="73"/>
        <v/>
      </c>
      <c r="BI231" s="76" t="str">
        <f t="shared" si="73"/>
        <v/>
      </c>
      <c r="BJ231" s="40" t="str">
        <f t="shared" si="73"/>
        <v/>
      </c>
      <c r="BK231" s="116" t="str">
        <f t="shared" si="65"/>
        <v/>
      </c>
      <c r="BL231" s="117" t="str">
        <f t="shared" si="65"/>
        <v/>
      </c>
      <c r="BM231" s="117" t="str">
        <f t="shared" si="65"/>
        <v/>
      </c>
      <c r="BN231" s="117" t="str">
        <f t="shared" si="65"/>
        <v/>
      </c>
      <c r="BO231" s="118" t="str">
        <f t="shared" si="65"/>
        <v/>
      </c>
      <c r="BP231" s="116">
        <f t="shared" si="66"/>
        <v>249.44</v>
      </c>
      <c r="BQ231" s="117" t="str">
        <f t="shared" si="66"/>
        <v/>
      </c>
      <c r="BR231" s="117" t="str">
        <f t="shared" si="66"/>
        <v/>
      </c>
      <c r="BS231" s="117" t="str">
        <f t="shared" si="66"/>
        <v/>
      </c>
      <c r="BT231" s="118" t="str">
        <f t="shared" si="66"/>
        <v/>
      </c>
      <c r="BU231" s="116" t="str">
        <f t="shared" si="67"/>
        <v/>
      </c>
      <c r="BV231" s="117" t="str">
        <f t="shared" si="67"/>
        <v/>
      </c>
      <c r="BW231" s="118" t="str">
        <f t="shared" si="67"/>
        <v/>
      </c>
      <c r="BX231" s="117" t="str">
        <f t="shared" si="67"/>
        <v/>
      </c>
      <c r="BY231" s="118" t="str">
        <f t="shared" si="67"/>
        <v/>
      </c>
    </row>
    <row r="232" spans="1:77" x14ac:dyDescent="0.2">
      <c r="A232" t="s">
        <v>46</v>
      </c>
      <c r="B232" t="s">
        <v>46</v>
      </c>
      <c r="C232" t="s">
        <v>100</v>
      </c>
      <c r="D232" t="s">
        <v>100</v>
      </c>
      <c r="E232" t="s">
        <v>96</v>
      </c>
      <c r="F232" s="4">
        <f t="shared" si="74"/>
        <v>46237</v>
      </c>
      <c r="G232" t="s">
        <v>36</v>
      </c>
      <c r="H232" s="28">
        <v>6</v>
      </c>
      <c r="I232" s="138">
        <v>1</v>
      </c>
      <c r="J232" s="138">
        <v>0</v>
      </c>
      <c r="K232" s="2">
        <v>0</v>
      </c>
      <c r="L232" s="2">
        <v>0</v>
      </c>
      <c r="M232" s="2">
        <v>1372.65</v>
      </c>
      <c r="N232" s="2">
        <v>160.88</v>
      </c>
      <c r="O232" s="2">
        <v>0</v>
      </c>
      <c r="P232" s="2">
        <v>0</v>
      </c>
      <c r="Q232" s="29">
        <v>0</v>
      </c>
      <c r="R232" s="30">
        <f t="shared" si="69"/>
        <v>1</v>
      </c>
      <c r="S232" s="30">
        <f t="shared" si="70"/>
        <v>160.88</v>
      </c>
      <c r="T232" t="s">
        <v>49</v>
      </c>
      <c r="U232" t="s">
        <v>49</v>
      </c>
      <c r="V232" t="s">
        <v>100</v>
      </c>
      <c r="W232" t="s">
        <v>100</v>
      </c>
      <c r="X232" t="s">
        <v>96</v>
      </c>
      <c r="Y232" s="4">
        <f t="shared" si="75"/>
        <v>45873</v>
      </c>
      <c r="Z232" t="s">
        <v>36</v>
      </c>
      <c r="AA232" s="28">
        <v>2</v>
      </c>
      <c r="AB232" s="138">
        <v>1</v>
      </c>
      <c r="AC232" s="138">
        <v>0</v>
      </c>
      <c r="AD232" s="2">
        <v>0</v>
      </c>
      <c r="AE232" s="2">
        <v>0</v>
      </c>
      <c r="AF232" s="2">
        <v>-72.009999999999991</v>
      </c>
      <c r="AG232" s="2">
        <v>162.27000000000001</v>
      </c>
      <c r="AH232" s="2">
        <v>0</v>
      </c>
      <c r="AI232" s="2">
        <v>0</v>
      </c>
      <c r="AJ232" s="29">
        <v>0</v>
      </c>
      <c r="AK232" s="30">
        <f t="shared" si="71"/>
        <v>1</v>
      </c>
      <c r="AL232" s="30">
        <f t="shared" si="72"/>
        <v>162.27000000000001</v>
      </c>
      <c r="AM232" s="2">
        <f t="shared" si="64"/>
        <v>4</v>
      </c>
      <c r="AN232" s="2">
        <f t="shared" si="64"/>
        <v>0</v>
      </c>
      <c r="AO232" s="2">
        <f t="shared" si="64"/>
        <v>0</v>
      </c>
      <c r="AP232" s="2">
        <f t="shared" si="64"/>
        <v>0</v>
      </c>
      <c r="AQ232" s="2">
        <f t="shared" si="64"/>
        <v>0</v>
      </c>
      <c r="AR232" s="2">
        <f t="shared" si="64"/>
        <v>1444.66</v>
      </c>
      <c r="AS232" s="2">
        <f t="shared" si="68"/>
        <v>-1.3900000000000148</v>
      </c>
      <c r="AT232" s="2">
        <f t="shared" si="68"/>
        <v>0</v>
      </c>
      <c r="AU232" s="2">
        <f t="shared" si="68"/>
        <v>0</v>
      </c>
      <c r="AV232" s="29">
        <f t="shared" si="68"/>
        <v>0</v>
      </c>
      <c r="AW232" s="30">
        <f t="shared" si="68"/>
        <v>0</v>
      </c>
      <c r="AX232" s="31">
        <f t="shared" si="68"/>
        <v>-1.3900000000000148</v>
      </c>
      <c r="AY232" s="38">
        <f t="shared" si="76"/>
        <v>2</v>
      </c>
      <c r="AZ232" s="38">
        <f t="shared" si="76"/>
        <v>0</v>
      </c>
      <c r="BA232" s="38" t="str">
        <f t="shared" si="76"/>
        <v/>
      </c>
      <c r="BB232" s="38" t="str">
        <f t="shared" si="76"/>
        <v/>
      </c>
      <c r="BC232" s="38" t="str">
        <f t="shared" si="76"/>
        <v/>
      </c>
      <c r="BD232" s="38">
        <f t="shared" si="76"/>
        <v>-20.061935842244136</v>
      </c>
      <c r="BE232" s="38">
        <f t="shared" si="76"/>
        <v>-8.565970296419638E-3</v>
      </c>
      <c r="BF232" s="38" t="str">
        <f t="shared" si="76"/>
        <v/>
      </c>
      <c r="BG232" s="38" t="str">
        <f t="shared" si="76"/>
        <v/>
      </c>
      <c r="BH232" s="39" t="str">
        <f t="shared" si="73"/>
        <v/>
      </c>
      <c r="BI232" s="76">
        <f t="shared" si="73"/>
        <v>0</v>
      </c>
      <c r="BJ232" s="40">
        <f t="shared" si="73"/>
        <v>-8.565970296419638E-3</v>
      </c>
      <c r="BK232" s="119">
        <f t="shared" si="65"/>
        <v>228.77500000000001</v>
      </c>
      <c r="BL232" s="120">
        <f t="shared" si="65"/>
        <v>160.88</v>
      </c>
      <c r="BM232" s="120" t="str">
        <f t="shared" si="65"/>
        <v/>
      </c>
      <c r="BN232" s="120" t="str">
        <f t="shared" si="65"/>
        <v/>
      </c>
      <c r="BO232" s="121" t="str">
        <f t="shared" si="65"/>
        <v/>
      </c>
      <c r="BP232" s="119">
        <f t="shared" si="66"/>
        <v>-36.004999999999995</v>
      </c>
      <c r="BQ232" s="120">
        <f t="shared" si="66"/>
        <v>162.27000000000001</v>
      </c>
      <c r="BR232" s="120" t="str">
        <f t="shared" si="66"/>
        <v/>
      </c>
      <c r="BS232" s="120" t="str">
        <f t="shared" si="66"/>
        <v/>
      </c>
      <c r="BT232" s="121" t="str">
        <f t="shared" si="66"/>
        <v/>
      </c>
      <c r="BU232" s="119">
        <f t="shared" si="67"/>
        <v>264.77999999999997</v>
      </c>
      <c r="BV232" s="120">
        <f t="shared" si="67"/>
        <v>-1.3900000000000148</v>
      </c>
      <c r="BW232" s="121" t="str">
        <f t="shared" si="67"/>
        <v/>
      </c>
      <c r="BX232" s="120" t="str">
        <f t="shared" si="67"/>
        <v/>
      </c>
      <c r="BY232" s="121" t="str">
        <f t="shared" si="67"/>
        <v/>
      </c>
    </row>
    <row r="233" spans="1:77" x14ac:dyDescent="0.2">
      <c r="A233" t="s">
        <v>46</v>
      </c>
      <c r="B233" t="s">
        <v>46</v>
      </c>
      <c r="C233" t="s">
        <v>100</v>
      </c>
      <c r="D233" t="s">
        <v>100</v>
      </c>
      <c r="E233" t="s">
        <v>96</v>
      </c>
      <c r="F233" s="4">
        <f t="shared" si="74"/>
        <v>46238</v>
      </c>
      <c r="G233" t="s">
        <v>37</v>
      </c>
      <c r="H233" s="28">
        <v>0</v>
      </c>
      <c r="I233" s="138">
        <v>0</v>
      </c>
      <c r="J233" s="138">
        <v>0</v>
      </c>
      <c r="K233" s="2">
        <v>0</v>
      </c>
      <c r="L233" s="2">
        <v>0</v>
      </c>
      <c r="M233" s="2">
        <v>0</v>
      </c>
      <c r="N233" s="2">
        <v>0</v>
      </c>
      <c r="O233" s="2">
        <v>0</v>
      </c>
      <c r="P233" s="2">
        <v>0</v>
      </c>
      <c r="Q233" s="29">
        <v>0</v>
      </c>
      <c r="R233" s="30">
        <f t="shared" si="69"/>
        <v>0</v>
      </c>
      <c r="S233" s="30">
        <f t="shared" si="70"/>
        <v>0</v>
      </c>
      <c r="T233" t="s">
        <v>49</v>
      </c>
      <c r="U233" t="s">
        <v>49</v>
      </c>
      <c r="V233" t="s">
        <v>100</v>
      </c>
      <c r="W233" t="s">
        <v>100</v>
      </c>
      <c r="X233" t="s">
        <v>96</v>
      </c>
      <c r="Y233" s="4">
        <f t="shared" si="75"/>
        <v>45874</v>
      </c>
      <c r="Z233" t="s">
        <v>37</v>
      </c>
      <c r="AA233" s="28">
        <v>8</v>
      </c>
      <c r="AB233" s="138">
        <v>0</v>
      </c>
      <c r="AC233" s="138">
        <v>0</v>
      </c>
      <c r="AD233" s="2">
        <v>0</v>
      </c>
      <c r="AE233" s="2">
        <v>0</v>
      </c>
      <c r="AF233" s="2">
        <v>907.72</v>
      </c>
      <c r="AG233" s="2">
        <v>0</v>
      </c>
      <c r="AH233" s="2">
        <v>0</v>
      </c>
      <c r="AI233" s="2">
        <v>0</v>
      </c>
      <c r="AJ233" s="29">
        <v>0</v>
      </c>
      <c r="AK233" s="30">
        <f t="shared" si="71"/>
        <v>0</v>
      </c>
      <c r="AL233" s="30">
        <f t="shared" si="72"/>
        <v>0</v>
      </c>
      <c r="AM233" s="2">
        <f t="shared" si="64"/>
        <v>-8</v>
      </c>
      <c r="AN233" s="2">
        <f t="shared" si="64"/>
        <v>0</v>
      </c>
      <c r="AO233" s="2">
        <f t="shared" si="64"/>
        <v>0</v>
      </c>
      <c r="AP233" s="2">
        <f t="shared" si="64"/>
        <v>0</v>
      </c>
      <c r="AQ233" s="2">
        <f t="shared" si="64"/>
        <v>0</v>
      </c>
      <c r="AR233" s="2">
        <f t="shared" si="64"/>
        <v>-907.72</v>
      </c>
      <c r="AS233" s="2">
        <f t="shared" si="68"/>
        <v>0</v>
      </c>
      <c r="AT233" s="2">
        <f t="shared" si="68"/>
        <v>0</v>
      </c>
      <c r="AU233" s="2">
        <f t="shared" si="68"/>
        <v>0</v>
      </c>
      <c r="AV233" s="29">
        <f t="shared" si="68"/>
        <v>0</v>
      </c>
      <c r="AW233" s="30">
        <f t="shared" si="68"/>
        <v>0</v>
      </c>
      <c r="AX233" s="31">
        <f t="shared" si="68"/>
        <v>0</v>
      </c>
      <c r="AY233" s="38">
        <f t="shared" si="76"/>
        <v>-1</v>
      </c>
      <c r="AZ233" s="38" t="str">
        <f t="shared" si="76"/>
        <v/>
      </c>
      <c r="BA233" s="38" t="str">
        <f t="shared" si="76"/>
        <v/>
      </c>
      <c r="BB233" s="38" t="str">
        <f t="shared" si="76"/>
        <v/>
      </c>
      <c r="BC233" s="38" t="str">
        <f t="shared" si="76"/>
        <v/>
      </c>
      <c r="BD233" s="38">
        <f t="shared" si="76"/>
        <v>-1</v>
      </c>
      <c r="BE233" s="38" t="str">
        <f t="shared" si="76"/>
        <v/>
      </c>
      <c r="BF233" s="38" t="str">
        <f t="shared" si="76"/>
        <v/>
      </c>
      <c r="BG233" s="38" t="str">
        <f t="shared" si="76"/>
        <v/>
      </c>
      <c r="BH233" s="39" t="str">
        <f t="shared" si="73"/>
        <v/>
      </c>
      <c r="BI233" s="76" t="str">
        <f t="shared" si="73"/>
        <v/>
      </c>
      <c r="BJ233" s="40" t="str">
        <f t="shared" si="73"/>
        <v/>
      </c>
      <c r="BK233" s="119" t="str">
        <f t="shared" si="65"/>
        <v/>
      </c>
      <c r="BL233" s="120" t="str">
        <f t="shared" si="65"/>
        <v/>
      </c>
      <c r="BM233" s="120" t="str">
        <f t="shared" si="65"/>
        <v/>
      </c>
      <c r="BN233" s="120" t="str">
        <f t="shared" si="65"/>
        <v/>
      </c>
      <c r="BO233" s="121" t="str">
        <f t="shared" si="65"/>
        <v/>
      </c>
      <c r="BP233" s="119">
        <f t="shared" si="66"/>
        <v>113.465</v>
      </c>
      <c r="BQ233" s="120" t="str">
        <f t="shared" si="66"/>
        <v/>
      </c>
      <c r="BR233" s="120" t="str">
        <f t="shared" si="66"/>
        <v/>
      </c>
      <c r="BS233" s="120" t="str">
        <f t="shared" si="66"/>
        <v/>
      </c>
      <c r="BT233" s="121" t="str">
        <f t="shared" si="66"/>
        <v/>
      </c>
      <c r="BU233" s="119" t="str">
        <f t="shared" si="67"/>
        <v/>
      </c>
      <c r="BV233" s="120" t="str">
        <f t="shared" si="67"/>
        <v/>
      </c>
      <c r="BW233" s="121" t="str">
        <f t="shared" si="67"/>
        <v/>
      </c>
      <c r="BX233" s="120" t="str">
        <f t="shared" si="67"/>
        <v/>
      </c>
      <c r="BY233" s="121" t="str">
        <f t="shared" si="67"/>
        <v/>
      </c>
    </row>
    <row r="234" spans="1:77" x14ac:dyDescent="0.2">
      <c r="A234" t="s">
        <v>46</v>
      </c>
      <c r="B234" t="s">
        <v>46</v>
      </c>
      <c r="C234" t="s">
        <v>100</v>
      </c>
      <c r="D234" t="s">
        <v>100</v>
      </c>
      <c r="E234" t="s">
        <v>96</v>
      </c>
      <c r="F234" s="4">
        <f t="shared" si="74"/>
        <v>46239</v>
      </c>
      <c r="G234" t="s">
        <v>38</v>
      </c>
      <c r="H234" s="28">
        <v>0</v>
      </c>
      <c r="I234" s="138">
        <v>0</v>
      </c>
      <c r="J234" s="138">
        <v>0</v>
      </c>
      <c r="K234" s="2">
        <v>0</v>
      </c>
      <c r="L234" s="2">
        <v>0</v>
      </c>
      <c r="M234" s="2">
        <v>0</v>
      </c>
      <c r="N234" s="2">
        <v>0</v>
      </c>
      <c r="O234" s="2">
        <v>0</v>
      </c>
      <c r="P234" s="2">
        <v>0</v>
      </c>
      <c r="Q234" s="29">
        <v>0</v>
      </c>
      <c r="R234" s="30">
        <f t="shared" si="69"/>
        <v>0</v>
      </c>
      <c r="S234" s="30">
        <f t="shared" si="70"/>
        <v>0</v>
      </c>
      <c r="T234" t="s">
        <v>49</v>
      </c>
      <c r="U234" t="s">
        <v>49</v>
      </c>
      <c r="V234" t="s">
        <v>100</v>
      </c>
      <c r="W234" t="s">
        <v>100</v>
      </c>
      <c r="X234" t="s">
        <v>96</v>
      </c>
      <c r="Y234" s="4">
        <f t="shared" si="75"/>
        <v>45875</v>
      </c>
      <c r="Z234" t="s">
        <v>38</v>
      </c>
      <c r="AA234" s="28">
        <v>10</v>
      </c>
      <c r="AB234" s="138">
        <v>0</v>
      </c>
      <c r="AC234" s="138">
        <v>0</v>
      </c>
      <c r="AD234" s="2">
        <v>0</v>
      </c>
      <c r="AE234" s="2">
        <v>0</v>
      </c>
      <c r="AF234" s="2">
        <v>1564.52</v>
      </c>
      <c r="AG234" s="2">
        <v>0</v>
      </c>
      <c r="AH234" s="2">
        <v>0</v>
      </c>
      <c r="AI234" s="2">
        <v>0</v>
      </c>
      <c r="AJ234" s="29">
        <v>0</v>
      </c>
      <c r="AK234" s="30">
        <f t="shared" si="71"/>
        <v>0</v>
      </c>
      <c r="AL234" s="30">
        <f t="shared" si="72"/>
        <v>0</v>
      </c>
      <c r="AM234" s="2">
        <f t="shared" si="64"/>
        <v>-10</v>
      </c>
      <c r="AN234" s="2">
        <f t="shared" si="64"/>
        <v>0</v>
      </c>
      <c r="AO234" s="2">
        <f t="shared" ref="AO234:AS286" si="77">+J234-AC234</f>
        <v>0</v>
      </c>
      <c r="AP234" s="2">
        <f t="shared" si="77"/>
        <v>0</v>
      </c>
      <c r="AQ234" s="2">
        <f t="shared" si="77"/>
        <v>0</v>
      </c>
      <c r="AR234" s="2">
        <f t="shared" si="77"/>
        <v>-1564.52</v>
      </c>
      <c r="AS234" s="2">
        <f t="shared" si="68"/>
        <v>0</v>
      </c>
      <c r="AT234" s="2">
        <f t="shared" si="68"/>
        <v>0</v>
      </c>
      <c r="AU234" s="2">
        <f t="shared" si="68"/>
        <v>0</v>
      </c>
      <c r="AV234" s="29">
        <f t="shared" si="68"/>
        <v>0</v>
      </c>
      <c r="AW234" s="30">
        <f t="shared" si="68"/>
        <v>0</v>
      </c>
      <c r="AX234" s="31">
        <f t="shared" si="68"/>
        <v>0</v>
      </c>
      <c r="AY234" s="38">
        <f t="shared" si="76"/>
        <v>-1</v>
      </c>
      <c r="AZ234" s="38" t="str">
        <f t="shared" si="76"/>
        <v/>
      </c>
      <c r="BA234" s="38" t="str">
        <f t="shared" si="76"/>
        <v/>
      </c>
      <c r="BB234" s="38" t="str">
        <f t="shared" si="76"/>
        <v/>
      </c>
      <c r="BC234" s="38" t="str">
        <f t="shared" si="76"/>
        <v/>
      </c>
      <c r="BD234" s="38">
        <f t="shared" si="76"/>
        <v>-1</v>
      </c>
      <c r="BE234" s="38" t="str">
        <f t="shared" si="76"/>
        <v/>
      </c>
      <c r="BF234" s="38" t="str">
        <f t="shared" si="76"/>
        <v/>
      </c>
      <c r="BG234" s="38" t="str">
        <f t="shared" si="76"/>
        <v/>
      </c>
      <c r="BH234" s="39" t="str">
        <f t="shared" si="73"/>
        <v/>
      </c>
      <c r="BI234" s="76" t="str">
        <f t="shared" si="73"/>
        <v/>
      </c>
      <c r="BJ234" s="40" t="str">
        <f t="shared" si="73"/>
        <v/>
      </c>
      <c r="BK234" s="119" t="str">
        <f t="shared" si="65"/>
        <v/>
      </c>
      <c r="BL234" s="120" t="str">
        <f t="shared" si="65"/>
        <v/>
      </c>
      <c r="BM234" s="120" t="str">
        <f t="shared" si="65"/>
        <v/>
      </c>
      <c r="BN234" s="120" t="str">
        <f t="shared" si="65"/>
        <v/>
      </c>
      <c r="BO234" s="121" t="str">
        <f t="shared" si="65"/>
        <v/>
      </c>
      <c r="BP234" s="119">
        <f t="shared" si="66"/>
        <v>156.452</v>
      </c>
      <c r="BQ234" s="120" t="str">
        <f t="shared" si="66"/>
        <v/>
      </c>
      <c r="BR234" s="120" t="str">
        <f t="shared" si="66"/>
        <v/>
      </c>
      <c r="BS234" s="120" t="str">
        <f t="shared" si="66"/>
        <v/>
      </c>
      <c r="BT234" s="121" t="str">
        <f t="shared" si="66"/>
        <v/>
      </c>
      <c r="BU234" s="119" t="str">
        <f t="shared" si="67"/>
        <v/>
      </c>
      <c r="BV234" s="120" t="str">
        <f t="shared" si="67"/>
        <v/>
      </c>
      <c r="BW234" s="121" t="str">
        <f t="shared" si="67"/>
        <v/>
      </c>
      <c r="BX234" s="120" t="str">
        <f t="shared" si="67"/>
        <v/>
      </c>
      <c r="BY234" s="121" t="str">
        <f t="shared" si="67"/>
        <v/>
      </c>
    </row>
    <row r="235" spans="1:77" x14ac:dyDescent="0.2">
      <c r="A235" t="s">
        <v>46</v>
      </c>
      <c r="B235" t="s">
        <v>46</v>
      </c>
      <c r="C235" t="s">
        <v>100</v>
      </c>
      <c r="D235" t="s">
        <v>100</v>
      </c>
      <c r="E235" t="s">
        <v>96</v>
      </c>
      <c r="F235" s="4">
        <f t="shared" si="74"/>
        <v>46240</v>
      </c>
      <c r="G235" t="s">
        <v>39</v>
      </c>
      <c r="H235" s="28">
        <v>0</v>
      </c>
      <c r="I235" s="138">
        <v>0</v>
      </c>
      <c r="J235" s="138">
        <v>0</v>
      </c>
      <c r="K235" s="2">
        <v>0</v>
      </c>
      <c r="L235" s="2">
        <v>0</v>
      </c>
      <c r="M235" s="2">
        <v>0</v>
      </c>
      <c r="N235" s="2">
        <v>0</v>
      </c>
      <c r="O235" s="2">
        <v>0</v>
      </c>
      <c r="P235" s="2">
        <v>0</v>
      </c>
      <c r="Q235" s="29">
        <v>0</v>
      </c>
      <c r="R235" s="30">
        <f t="shared" si="69"/>
        <v>0</v>
      </c>
      <c r="S235" s="30">
        <f t="shared" si="70"/>
        <v>0</v>
      </c>
      <c r="T235" t="s">
        <v>49</v>
      </c>
      <c r="U235" t="s">
        <v>49</v>
      </c>
      <c r="V235" t="s">
        <v>100</v>
      </c>
      <c r="W235" t="s">
        <v>100</v>
      </c>
      <c r="X235" t="s">
        <v>96</v>
      </c>
      <c r="Y235" s="4">
        <f t="shared" si="75"/>
        <v>45876</v>
      </c>
      <c r="Z235" t="s">
        <v>39</v>
      </c>
      <c r="AA235" s="28">
        <v>11</v>
      </c>
      <c r="AB235" s="138">
        <v>0</v>
      </c>
      <c r="AC235" s="138">
        <v>0</v>
      </c>
      <c r="AD235" s="2">
        <v>0</v>
      </c>
      <c r="AE235" s="2">
        <v>0</v>
      </c>
      <c r="AF235" s="2">
        <v>2162.17</v>
      </c>
      <c r="AG235" s="2">
        <v>0</v>
      </c>
      <c r="AH235" s="2">
        <v>0</v>
      </c>
      <c r="AI235" s="2">
        <v>0</v>
      </c>
      <c r="AJ235" s="29">
        <v>0</v>
      </c>
      <c r="AK235" s="30">
        <f t="shared" si="71"/>
        <v>0</v>
      </c>
      <c r="AL235" s="30">
        <f t="shared" si="72"/>
        <v>0</v>
      </c>
      <c r="AM235" s="2">
        <f t="shared" ref="AM235:AP298" si="78">+H235-AA235</f>
        <v>-11</v>
      </c>
      <c r="AN235" s="2">
        <f t="shared" si="78"/>
        <v>0</v>
      </c>
      <c r="AO235" s="2">
        <f t="shared" si="77"/>
        <v>0</v>
      </c>
      <c r="AP235" s="2">
        <f t="shared" si="77"/>
        <v>0</v>
      </c>
      <c r="AQ235" s="2">
        <f t="shared" si="77"/>
        <v>0</v>
      </c>
      <c r="AR235" s="2">
        <f t="shared" si="77"/>
        <v>-2162.17</v>
      </c>
      <c r="AS235" s="2">
        <f t="shared" si="68"/>
        <v>0</v>
      </c>
      <c r="AT235" s="2">
        <f t="shared" si="68"/>
        <v>0</v>
      </c>
      <c r="AU235" s="2">
        <f t="shared" si="68"/>
        <v>0</v>
      </c>
      <c r="AV235" s="29">
        <f t="shared" si="68"/>
        <v>0</v>
      </c>
      <c r="AW235" s="30">
        <f t="shared" si="68"/>
        <v>0</v>
      </c>
      <c r="AX235" s="31">
        <f t="shared" si="68"/>
        <v>0</v>
      </c>
      <c r="AY235" s="38">
        <f t="shared" si="76"/>
        <v>-1</v>
      </c>
      <c r="AZ235" s="38" t="str">
        <f t="shared" si="76"/>
        <v/>
      </c>
      <c r="BA235" s="38" t="str">
        <f t="shared" si="76"/>
        <v/>
      </c>
      <c r="BB235" s="38" t="str">
        <f t="shared" si="76"/>
        <v/>
      </c>
      <c r="BC235" s="38" t="str">
        <f t="shared" si="76"/>
        <v/>
      </c>
      <c r="BD235" s="38">
        <f t="shared" si="76"/>
        <v>-1</v>
      </c>
      <c r="BE235" s="38" t="str">
        <f t="shared" si="76"/>
        <v/>
      </c>
      <c r="BF235" s="38" t="str">
        <f t="shared" si="76"/>
        <v/>
      </c>
      <c r="BG235" s="38" t="str">
        <f t="shared" si="76"/>
        <v/>
      </c>
      <c r="BH235" s="39" t="str">
        <f t="shared" si="73"/>
        <v/>
      </c>
      <c r="BI235" s="76" t="str">
        <f t="shared" si="73"/>
        <v/>
      </c>
      <c r="BJ235" s="40" t="str">
        <f t="shared" si="73"/>
        <v/>
      </c>
      <c r="BK235" s="119" t="str">
        <f t="shared" ref="BK235:BO285" si="79">IFERROR(M235/H235,"")</f>
        <v/>
      </c>
      <c r="BL235" s="120" t="str">
        <f t="shared" si="79"/>
        <v/>
      </c>
      <c r="BM235" s="120" t="str">
        <f t="shared" si="79"/>
        <v/>
      </c>
      <c r="BN235" s="120" t="str">
        <f t="shared" si="79"/>
        <v/>
      </c>
      <c r="BO235" s="121" t="str">
        <f t="shared" si="79"/>
        <v/>
      </c>
      <c r="BP235" s="119">
        <f t="shared" ref="BP235:BT285" si="80">IFERROR(AF235/AA235,"")</f>
        <v>196.56090909090909</v>
      </c>
      <c r="BQ235" s="120" t="str">
        <f t="shared" si="80"/>
        <v/>
      </c>
      <c r="BR235" s="120" t="str">
        <f t="shared" si="80"/>
        <v/>
      </c>
      <c r="BS235" s="120" t="str">
        <f t="shared" si="80"/>
        <v/>
      </c>
      <c r="BT235" s="121" t="str">
        <f t="shared" si="80"/>
        <v/>
      </c>
      <c r="BU235" s="119" t="str">
        <f t="shared" ref="BU235:BY285" si="81">IFERROR(BK235-BP235,"")</f>
        <v/>
      </c>
      <c r="BV235" s="120" t="str">
        <f t="shared" si="81"/>
        <v/>
      </c>
      <c r="BW235" s="121" t="str">
        <f t="shared" si="81"/>
        <v/>
      </c>
      <c r="BX235" s="120" t="str">
        <f t="shared" si="81"/>
        <v/>
      </c>
      <c r="BY235" s="121" t="str">
        <f t="shared" si="81"/>
        <v/>
      </c>
    </row>
    <row r="236" spans="1:77" x14ac:dyDescent="0.2">
      <c r="A236" t="s">
        <v>46</v>
      </c>
      <c r="B236" t="s">
        <v>46</v>
      </c>
      <c r="C236" t="s">
        <v>100</v>
      </c>
      <c r="D236" t="s">
        <v>100</v>
      </c>
      <c r="E236" t="s">
        <v>96</v>
      </c>
      <c r="F236" s="4">
        <f t="shared" si="74"/>
        <v>46241</v>
      </c>
      <c r="G236" t="s">
        <v>40</v>
      </c>
      <c r="H236" s="28">
        <v>0</v>
      </c>
      <c r="I236" s="138">
        <v>0</v>
      </c>
      <c r="J236" s="138">
        <v>0</v>
      </c>
      <c r="K236" s="2">
        <v>0</v>
      </c>
      <c r="L236" s="2">
        <v>0</v>
      </c>
      <c r="M236" s="2">
        <v>0</v>
      </c>
      <c r="N236" s="2">
        <v>0</v>
      </c>
      <c r="O236" s="2">
        <v>0</v>
      </c>
      <c r="P236" s="2">
        <v>0</v>
      </c>
      <c r="Q236" s="29">
        <v>0</v>
      </c>
      <c r="R236" s="30">
        <f t="shared" si="69"/>
        <v>0</v>
      </c>
      <c r="S236" s="30">
        <f t="shared" si="70"/>
        <v>0</v>
      </c>
      <c r="T236" t="s">
        <v>49</v>
      </c>
      <c r="U236" t="s">
        <v>49</v>
      </c>
      <c r="V236" t="s">
        <v>100</v>
      </c>
      <c r="W236" t="s">
        <v>100</v>
      </c>
      <c r="X236" t="s">
        <v>96</v>
      </c>
      <c r="Y236" s="4">
        <f t="shared" si="75"/>
        <v>45877</v>
      </c>
      <c r="Z236" t="s">
        <v>40</v>
      </c>
      <c r="AA236" s="28">
        <v>6</v>
      </c>
      <c r="AB236" s="138">
        <v>1</v>
      </c>
      <c r="AC236" s="138">
        <v>0</v>
      </c>
      <c r="AD236" s="2">
        <v>0</v>
      </c>
      <c r="AE236" s="2">
        <v>0</v>
      </c>
      <c r="AF236" s="2">
        <v>595.99</v>
      </c>
      <c r="AG236" s="2">
        <v>1106.99</v>
      </c>
      <c r="AH236" s="2">
        <v>0</v>
      </c>
      <c r="AI236" s="2">
        <v>0</v>
      </c>
      <c r="AJ236" s="29">
        <v>0</v>
      </c>
      <c r="AK236" s="30">
        <f t="shared" si="71"/>
        <v>1</v>
      </c>
      <c r="AL236" s="30">
        <f t="shared" si="72"/>
        <v>1106.99</v>
      </c>
      <c r="AM236" s="2">
        <f t="shared" si="78"/>
        <v>-6</v>
      </c>
      <c r="AN236" s="2">
        <f t="shared" si="78"/>
        <v>-1</v>
      </c>
      <c r="AO236" s="2">
        <f t="shared" si="77"/>
        <v>0</v>
      </c>
      <c r="AP236" s="2">
        <f t="shared" si="77"/>
        <v>0</v>
      </c>
      <c r="AQ236" s="2">
        <f t="shared" si="77"/>
        <v>0</v>
      </c>
      <c r="AR236" s="2">
        <f t="shared" si="77"/>
        <v>-595.99</v>
      </c>
      <c r="AS236" s="2">
        <f t="shared" si="68"/>
        <v>-1106.99</v>
      </c>
      <c r="AT236" s="2">
        <f t="shared" si="68"/>
        <v>0</v>
      </c>
      <c r="AU236" s="2">
        <f t="shared" si="68"/>
        <v>0</v>
      </c>
      <c r="AV236" s="29">
        <f t="shared" si="68"/>
        <v>0</v>
      </c>
      <c r="AW236" s="30">
        <f t="shared" si="68"/>
        <v>-1</v>
      </c>
      <c r="AX236" s="31">
        <f t="shared" si="68"/>
        <v>-1106.99</v>
      </c>
      <c r="AY236" s="38">
        <f t="shared" si="76"/>
        <v>-1</v>
      </c>
      <c r="AZ236" s="38">
        <f t="shared" si="76"/>
        <v>-1</v>
      </c>
      <c r="BA236" s="38" t="str">
        <f t="shared" si="76"/>
        <v/>
      </c>
      <c r="BB236" s="38" t="str">
        <f t="shared" si="76"/>
        <v/>
      </c>
      <c r="BC236" s="38" t="str">
        <f t="shared" si="76"/>
        <v/>
      </c>
      <c r="BD236" s="38">
        <f t="shared" si="76"/>
        <v>-1</v>
      </c>
      <c r="BE236" s="38">
        <f t="shared" si="76"/>
        <v>-1</v>
      </c>
      <c r="BF236" s="38" t="str">
        <f t="shared" si="76"/>
        <v/>
      </c>
      <c r="BG236" s="38" t="str">
        <f t="shared" si="76"/>
        <v/>
      </c>
      <c r="BH236" s="39" t="str">
        <f t="shared" si="73"/>
        <v/>
      </c>
      <c r="BI236" s="76">
        <f t="shared" si="73"/>
        <v>-1</v>
      </c>
      <c r="BJ236" s="40">
        <f t="shared" si="73"/>
        <v>-1</v>
      </c>
      <c r="BK236" s="119" t="str">
        <f t="shared" si="79"/>
        <v/>
      </c>
      <c r="BL236" s="120" t="str">
        <f t="shared" si="79"/>
        <v/>
      </c>
      <c r="BM236" s="120" t="str">
        <f t="shared" si="79"/>
        <v/>
      </c>
      <c r="BN236" s="120" t="str">
        <f t="shared" si="79"/>
        <v/>
      </c>
      <c r="BO236" s="121" t="str">
        <f t="shared" si="79"/>
        <v/>
      </c>
      <c r="BP236" s="119">
        <f t="shared" si="80"/>
        <v>99.331666666666663</v>
      </c>
      <c r="BQ236" s="120">
        <f t="shared" si="80"/>
        <v>1106.99</v>
      </c>
      <c r="BR236" s="120" t="str">
        <f t="shared" si="80"/>
        <v/>
      </c>
      <c r="BS236" s="120" t="str">
        <f t="shared" si="80"/>
        <v/>
      </c>
      <c r="BT236" s="121" t="str">
        <f t="shared" si="80"/>
        <v/>
      </c>
      <c r="BU236" s="119" t="str">
        <f t="shared" si="81"/>
        <v/>
      </c>
      <c r="BV236" s="120" t="str">
        <f t="shared" si="81"/>
        <v/>
      </c>
      <c r="BW236" s="121" t="str">
        <f t="shared" si="81"/>
        <v/>
      </c>
      <c r="BX236" s="120" t="str">
        <f t="shared" si="81"/>
        <v/>
      </c>
      <c r="BY236" s="121" t="str">
        <f t="shared" si="81"/>
        <v/>
      </c>
    </row>
    <row r="237" spans="1:77" ht="13.5" thickBot="1" x14ac:dyDescent="0.25">
      <c r="A237" t="s">
        <v>46</v>
      </c>
      <c r="B237" t="s">
        <v>46</v>
      </c>
      <c r="C237" t="s">
        <v>100</v>
      </c>
      <c r="D237" t="s">
        <v>100</v>
      </c>
      <c r="E237" t="s">
        <v>96</v>
      </c>
      <c r="F237" s="59">
        <f t="shared" si="74"/>
        <v>46242</v>
      </c>
      <c r="G237" s="42" t="s">
        <v>41</v>
      </c>
      <c r="H237" s="43">
        <v>0</v>
      </c>
      <c r="I237" s="44">
        <v>0</v>
      </c>
      <c r="J237" s="44">
        <v>0</v>
      </c>
      <c r="K237" s="44">
        <v>0</v>
      </c>
      <c r="L237" s="44">
        <v>0</v>
      </c>
      <c r="M237" s="44">
        <v>0</v>
      </c>
      <c r="N237" s="44">
        <v>0</v>
      </c>
      <c r="O237" s="44">
        <v>0</v>
      </c>
      <c r="P237" s="44">
        <v>0</v>
      </c>
      <c r="Q237" s="45">
        <v>0</v>
      </c>
      <c r="R237" s="46">
        <f t="shared" si="69"/>
        <v>0</v>
      </c>
      <c r="S237" s="46">
        <f t="shared" si="70"/>
        <v>0</v>
      </c>
      <c r="T237" t="s">
        <v>49</v>
      </c>
      <c r="U237" t="s">
        <v>49</v>
      </c>
      <c r="V237" t="s">
        <v>100</v>
      </c>
      <c r="W237" t="s">
        <v>100</v>
      </c>
      <c r="X237" t="s">
        <v>96</v>
      </c>
      <c r="Y237" s="59">
        <f t="shared" si="75"/>
        <v>45878</v>
      </c>
      <c r="Z237" s="42" t="s">
        <v>41</v>
      </c>
      <c r="AA237" s="43">
        <v>2</v>
      </c>
      <c r="AB237" s="44">
        <v>0</v>
      </c>
      <c r="AC237" s="44">
        <v>0</v>
      </c>
      <c r="AD237" s="44">
        <v>0</v>
      </c>
      <c r="AE237" s="44">
        <v>0</v>
      </c>
      <c r="AF237" s="44">
        <v>121.91</v>
      </c>
      <c r="AG237" s="44">
        <v>0</v>
      </c>
      <c r="AH237" s="44">
        <v>0</v>
      </c>
      <c r="AI237" s="44">
        <v>0</v>
      </c>
      <c r="AJ237" s="45">
        <v>0</v>
      </c>
      <c r="AK237" s="46">
        <f t="shared" si="71"/>
        <v>0</v>
      </c>
      <c r="AL237" s="46">
        <f t="shared" si="72"/>
        <v>0</v>
      </c>
      <c r="AM237" s="44">
        <f t="shared" si="78"/>
        <v>-2</v>
      </c>
      <c r="AN237" s="44">
        <f t="shared" si="78"/>
        <v>0</v>
      </c>
      <c r="AO237" s="44">
        <f t="shared" si="77"/>
        <v>0</v>
      </c>
      <c r="AP237" s="44">
        <f t="shared" si="77"/>
        <v>0</v>
      </c>
      <c r="AQ237" s="44">
        <f t="shared" si="77"/>
        <v>0</v>
      </c>
      <c r="AR237" s="44">
        <f t="shared" si="77"/>
        <v>-121.91</v>
      </c>
      <c r="AS237" s="44">
        <f t="shared" si="68"/>
        <v>0</v>
      </c>
      <c r="AT237" s="44">
        <f t="shared" si="68"/>
        <v>0</v>
      </c>
      <c r="AU237" s="44">
        <f t="shared" si="68"/>
        <v>0</v>
      </c>
      <c r="AV237" s="45">
        <f t="shared" si="68"/>
        <v>0</v>
      </c>
      <c r="AW237" s="46">
        <f t="shared" si="68"/>
        <v>0</v>
      </c>
      <c r="AX237" s="47">
        <f t="shared" si="68"/>
        <v>0</v>
      </c>
      <c r="AY237" s="56">
        <f t="shared" si="76"/>
        <v>-1</v>
      </c>
      <c r="AZ237" s="56" t="str">
        <f t="shared" si="76"/>
        <v/>
      </c>
      <c r="BA237" s="56" t="str">
        <f t="shared" si="76"/>
        <v/>
      </c>
      <c r="BB237" s="56" t="str">
        <f t="shared" ref="BB237:BJ276" si="82">IFERROR(AP237/AD237,"")</f>
        <v/>
      </c>
      <c r="BC237" s="56" t="str">
        <f t="shared" si="82"/>
        <v/>
      </c>
      <c r="BD237" s="56">
        <f t="shared" si="82"/>
        <v>-1</v>
      </c>
      <c r="BE237" s="56" t="str">
        <f t="shared" si="82"/>
        <v/>
      </c>
      <c r="BF237" s="56" t="str">
        <f t="shared" si="82"/>
        <v/>
      </c>
      <c r="BG237" s="56" t="str">
        <f t="shared" si="82"/>
        <v/>
      </c>
      <c r="BH237" s="57" t="str">
        <f t="shared" si="73"/>
        <v/>
      </c>
      <c r="BI237" s="81" t="str">
        <f t="shared" si="73"/>
        <v/>
      </c>
      <c r="BJ237" s="58" t="str">
        <f t="shared" si="73"/>
        <v/>
      </c>
      <c r="BK237" s="122" t="str">
        <f t="shared" si="79"/>
        <v/>
      </c>
      <c r="BL237" s="123" t="str">
        <f t="shared" si="79"/>
        <v/>
      </c>
      <c r="BM237" s="123" t="str">
        <f t="shared" si="79"/>
        <v/>
      </c>
      <c r="BN237" s="123" t="str">
        <f t="shared" si="79"/>
        <v/>
      </c>
      <c r="BO237" s="124" t="str">
        <f t="shared" si="79"/>
        <v/>
      </c>
      <c r="BP237" s="122">
        <f t="shared" si="80"/>
        <v>60.954999999999998</v>
      </c>
      <c r="BQ237" s="123" t="str">
        <f t="shared" si="80"/>
        <v/>
      </c>
      <c r="BR237" s="123" t="str">
        <f t="shared" si="80"/>
        <v/>
      </c>
      <c r="BS237" s="123" t="str">
        <f t="shared" si="80"/>
        <v/>
      </c>
      <c r="BT237" s="124" t="str">
        <f t="shared" si="80"/>
        <v/>
      </c>
      <c r="BU237" s="122" t="str">
        <f t="shared" si="81"/>
        <v/>
      </c>
      <c r="BV237" s="123" t="str">
        <f t="shared" si="81"/>
        <v/>
      </c>
      <c r="BW237" s="124" t="str">
        <f t="shared" si="81"/>
        <v/>
      </c>
      <c r="BX237" s="123" t="str">
        <f t="shared" si="81"/>
        <v/>
      </c>
      <c r="BY237" s="124" t="str">
        <f t="shared" si="81"/>
        <v/>
      </c>
    </row>
    <row r="238" spans="1:77" hidden="1" outlineLevel="1" x14ac:dyDescent="0.2">
      <c r="A238" t="s">
        <v>46</v>
      </c>
      <c r="B238" t="s">
        <v>46</v>
      </c>
      <c r="C238" t="s">
        <v>100</v>
      </c>
      <c r="D238" t="s">
        <v>100</v>
      </c>
      <c r="E238" t="s">
        <v>97</v>
      </c>
      <c r="F238" s="4">
        <f t="shared" si="74"/>
        <v>46243</v>
      </c>
      <c r="G238" t="s">
        <v>35</v>
      </c>
      <c r="H238" s="28">
        <v>0</v>
      </c>
      <c r="I238" s="138">
        <v>0</v>
      </c>
      <c r="J238" s="138">
        <v>0</v>
      </c>
      <c r="K238" s="2">
        <v>0</v>
      </c>
      <c r="L238" s="2">
        <v>0</v>
      </c>
      <c r="M238" s="2">
        <v>0</v>
      </c>
      <c r="N238" s="2">
        <v>0</v>
      </c>
      <c r="O238" s="2">
        <v>0</v>
      </c>
      <c r="P238" s="2">
        <v>0</v>
      </c>
      <c r="Q238" s="29">
        <v>0</v>
      </c>
      <c r="R238" s="30">
        <f t="shared" si="69"/>
        <v>0</v>
      </c>
      <c r="S238" s="30">
        <f t="shared" si="70"/>
        <v>0</v>
      </c>
      <c r="T238" t="s">
        <v>49</v>
      </c>
      <c r="U238" t="s">
        <v>49</v>
      </c>
      <c r="V238" t="s">
        <v>100</v>
      </c>
      <c r="W238" t="s">
        <v>100</v>
      </c>
      <c r="X238" t="s">
        <v>97</v>
      </c>
      <c r="Y238" s="4">
        <f t="shared" si="75"/>
        <v>45879</v>
      </c>
      <c r="Z238" t="s">
        <v>35</v>
      </c>
      <c r="AA238" s="28">
        <v>4</v>
      </c>
      <c r="AB238" s="138">
        <v>1</v>
      </c>
      <c r="AC238" s="138">
        <v>0</v>
      </c>
      <c r="AD238" s="2">
        <v>0</v>
      </c>
      <c r="AE238" s="2">
        <v>0</v>
      </c>
      <c r="AF238" s="2">
        <v>677.96</v>
      </c>
      <c r="AG238" s="2">
        <v>-341.93</v>
      </c>
      <c r="AH238" s="2">
        <v>0</v>
      </c>
      <c r="AI238" s="2">
        <v>0</v>
      </c>
      <c r="AJ238" s="29">
        <v>0</v>
      </c>
      <c r="AK238" s="30">
        <f t="shared" si="71"/>
        <v>1</v>
      </c>
      <c r="AL238" s="30">
        <f t="shared" si="72"/>
        <v>-341.93</v>
      </c>
      <c r="AM238" s="2">
        <f t="shared" si="78"/>
        <v>-4</v>
      </c>
      <c r="AN238" s="2">
        <f t="shared" si="78"/>
        <v>-1</v>
      </c>
      <c r="AO238" s="2">
        <f t="shared" si="77"/>
        <v>0</v>
      </c>
      <c r="AP238" s="2">
        <f t="shared" si="77"/>
        <v>0</v>
      </c>
      <c r="AQ238" s="2">
        <f t="shared" si="77"/>
        <v>0</v>
      </c>
      <c r="AR238" s="2">
        <f t="shared" si="77"/>
        <v>-677.96</v>
      </c>
      <c r="AS238" s="2">
        <f t="shared" si="68"/>
        <v>341.93</v>
      </c>
      <c r="AT238" s="2">
        <f t="shared" si="68"/>
        <v>0</v>
      </c>
      <c r="AU238" s="2">
        <f t="shared" si="68"/>
        <v>0</v>
      </c>
      <c r="AV238" s="29">
        <f t="shared" si="68"/>
        <v>0</v>
      </c>
      <c r="AW238" s="30">
        <f t="shared" si="68"/>
        <v>-1</v>
      </c>
      <c r="AX238" s="31">
        <f t="shared" si="68"/>
        <v>341.93</v>
      </c>
      <c r="AY238" s="38">
        <f t="shared" ref="AY238:BG292" si="83">IFERROR(AM238/AA238,"")</f>
        <v>-1</v>
      </c>
      <c r="AZ238" s="38">
        <f t="shared" si="83"/>
        <v>-1</v>
      </c>
      <c r="BA238" s="38" t="str">
        <f t="shared" si="83"/>
        <v/>
      </c>
      <c r="BB238" s="38" t="str">
        <f t="shared" si="82"/>
        <v/>
      </c>
      <c r="BC238" s="38" t="str">
        <f t="shared" si="82"/>
        <v/>
      </c>
      <c r="BD238" s="38">
        <f t="shared" si="82"/>
        <v>-1</v>
      </c>
      <c r="BE238" s="38">
        <f t="shared" si="82"/>
        <v>-1</v>
      </c>
      <c r="BF238" s="38" t="str">
        <f t="shared" si="82"/>
        <v/>
      </c>
      <c r="BG238" s="38" t="str">
        <f t="shared" si="82"/>
        <v/>
      </c>
      <c r="BH238" s="39" t="str">
        <f t="shared" si="73"/>
        <v/>
      </c>
      <c r="BI238" s="76">
        <f t="shared" si="73"/>
        <v>-1</v>
      </c>
      <c r="BJ238" s="40">
        <f t="shared" si="73"/>
        <v>-1</v>
      </c>
      <c r="BK238" s="116" t="str">
        <f t="shared" si="79"/>
        <v/>
      </c>
      <c r="BL238" s="117" t="str">
        <f t="shared" si="79"/>
        <v/>
      </c>
      <c r="BM238" s="117" t="str">
        <f t="shared" si="79"/>
        <v/>
      </c>
      <c r="BN238" s="117" t="str">
        <f t="shared" si="79"/>
        <v/>
      </c>
      <c r="BO238" s="118" t="str">
        <f t="shared" si="79"/>
        <v/>
      </c>
      <c r="BP238" s="116">
        <f t="shared" si="80"/>
        <v>169.49</v>
      </c>
      <c r="BQ238" s="117">
        <f t="shared" si="80"/>
        <v>-341.93</v>
      </c>
      <c r="BR238" s="117" t="str">
        <f t="shared" si="80"/>
        <v/>
      </c>
      <c r="BS238" s="117" t="str">
        <f t="shared" si="80"/>
        <v/>
      </c>
      <c r="BT238" s="118" t="str">
        <f t="shared" si="80"/>
        <v/>
      </c>
      <c r="BU238" s="116" t="str">
        <f t="shared" si="81"/>
        <v/>
      </c>
      <c r="BV238" s="117" t="str">
        <f t="shared" si="81"/>
        <v/>
      </c>
      <c r="BW238" s="118" t="str">
        <f t="shared" si="81"/>
        <v/>
      </c>
      <c r="BX238" s="117" t="str">
        <f t="shared" si="81"/>
        <v/>
      </c>
      <c r="BY238" s="118" t="str">
        <f t="shared" si="81"/>
        <v/>
      </c>
    </row>
    <row r="239" spans="1:77" hidden="1" outlineLevel="1" x14ac:dyDescent="0.2">
      <c r="A239" t="s">
        <v>46</v>
      </c>
      <c r="B239" t="s">
        <v>46</v>
      </c>
      <c r="C239" t="s">
        <v>100</v>
      </c>
      <c r="D239" t="s">
        <v>100</v>
      </c>
      <c r="E239" t="s">
        <v>97</v>
      </c>
      <c r="F239" s="4">
        <f t="shared" si="74"/>
        <v>46244</v>
      </c>
      <c r="G239" t="s">
        <v>36</v>
      </c>
      <c r="H239" s="28">
        <v>0</v>
      </c>
      <c r="I239" s="138">
        <v>0</v>
      </c>
      <c r="J239" s="138">
        <v>0</v>
      </c>
      <c r="K239" s="2">
        <v>0</v>
      </c>
      <c r="L239" s="2">
        <v>0</v>
      </c>
      <c r="M239" s="2">
        <v>0</v>
      </c>
      <c r="N239" s="2">
        <v>0</v>
      </c>
      <c r="O239" s="2">
        <v>0</v>
      </c>
      <c r="P239" s="2">
        <v>0</v>
      </c>
      <c r="Q239" s="29">
        <v>0</v>
      </c>
      <c r="R239" s="30">
        <f t="shared" si="69"/>
        <v>0</v>
      </c>
      <c r="S239" s="30">
        <f t="shared" si="70"/>
        <v>0</v>
      </c>
      <c r="T239" t="s">
        <v>49</v>
      </c>
      <c r="U239" t="s">
        <v>49</v>
      </c>
      <c r="V239" t="s">
        <v>100</v>
      </c>
      <c r="W239" t="s">
        <v>100</v>
      </c>
      <c r="X239" t="s">
        <v>97</v>
      </c>
      <c r="Y239" s="4">
        <f t="shared" si="75"/>
        <v>45880</v>
      </c>
      <c r="Z239" t="s">
        <v>36</v>
      </c>
      <c r="AA239" s="28">
        <v>6</v>
      </c>
      <c r="AB239" s="138">
        <v>0</v>
      </c>
      <c r="AC239" s="138">
        <v>0</v>
      </c>
      <c r="AD239" s="2">
        <v>0</v>
      </c>
      <c r="AE239" s="2">
        <v>0</v>
      </c>
      <c r="AF239" s="2">
        <v>538.57000000000005</v>
      </c>
      <c r="AG239" s="2">
        <v>0</v>
      </c>
      <c r="AH239" s="2">
        <v>0</v>
      </c>
      <c r="AI239" s="2">
        <v>0</v>
      </c>
      <c r="AJ239" s="29">
        <v>0</v>
      </c>
      <c r="AK239" s="30">
        <f t="shared" si="71"/>
        <v>0</v>
      </c>
      <c r="AL239" s="30">
        <f t="shared" si="72"/>
        <v>0</v>
      </c>
      <c r="AM239" s="2">
        <f t="shared" si="78"/>
        <v>-6</v>
      </c>
      <c r="AN239" s="2">
        <f t="shared" si="78"/>
        <v>0</v>
      </c>
      <c r="AO239" s="2">
        <f t="shared" si="77"/>
        <v>0</v>
      </c>
      <c r="AP239" s="2">
        <f t="shared" si="77"/>
        <v>0</v>
      </c>
      <c r="AQ239" s="2">
        <f t="shared" si="77"/>
        <v>0</v>
      </c>
      <c r="AR239" s="2">
        <f t="shared" si="77"/>
        <v>-538.57000000000005</v>
      </c>
      <c r="AS239" s="2">
        <f t="shared" si="68"/>
        <v>0</v>
      </c>
      <c r="AT239" s="2">
        <f t="shared" si="68"/>
        <v>0</v>
      </c>
      <c r="AU239" s="2">
        <f t="shared" si="68"/>
        <v>0</v>
      </c>
      <c r="AV239" s="29">
        <f t="shared" si="68"/>
        <v>0</v>
      </c>
      <c r="AW239" s="30">
        <f t="shared" si="68"/>
        <v>0</v>
      </c>
      <c r="AX239" s="31">
        <f t="shared" si="68"/>
        <v>0</v>
      </c>
      <c r="AY239" s="38">
        <f t="shared" si="83"/>
        <v>-1</v>
      </c>
      <c r="AZ239" s="38" t="str">
        <f t="shared" si="83"/>
        <v/>
      </c>
      <c r="BA239" s="38" t="str">
        <f t="shared" si="83"/>
        <v/>
      </c>
      <c r="BB239" s="38" t="str">
        <f t="shared" si="82"/>
        <v/>
      </c>
      <c r="BC239" s="38" t="str">
        <f t="shared" si="82"/>
        <v/>
      </c>
      <c r="BD239" s="38">
        <f t="shared" si="82"/>
        <v>-1</v>
      </c>
      <c r="BE239" s="38" t="str">
        <f t="shared" si="82"/>
        <v/>
      </c>
      <c r="BF239" s="38" t="str">
        <f t="shared" si="82"/>
        <v/>
      </c>
      <c r="BG239" s="38" t="str">
        <f t="shared" si="82"/>
        <v/>
      </c>
      <c r="BH239" s="39" t="str">
        <f t="shared" si="73"/>
        <v/>
      </c>
      <c r="BI239" s="76" t="str">
        <f t="shared" si="73"/>
        <v/>
      </c>
      <c r="BJ239" s="40" t="str">
        <f t="shared" si="73"/>
        <v/>
      </c>
      <c r="BK239" s="119" t="str">
        <f t="shared" si="79"/>
        <v/>
      </c>
      <c r="BL239" s="120" t="str">
        <f t="shared" si="79"/>
        <v/>
      </c>
      <c r="BM239" s="120" t="str">
        <f t="shared" si="79"/>
        <v/>
      </c>
      <c r="BN239" s="120" t="str">
        <f t="shared" si="79"/>
        <v/>
      </c>
      <c r="BO239" s="121" t="str">
        <f t="shared" si="79"/>
        <v/>
      </c>
      <c r="BP239" s="119">
        <f t="shared" si="80"/>
        <v>89.76166666666667</v>
      </c>
      <c r="BQ239" s="120" t="str">
        <f t="shared" si="80"/>
        <v/>
      </c>
      <c r="BR239" s="120" t="str">
        <f t="shared" si="80"/>
        <v/>
      </c>
      <c r="BS239" s="120" t="str">
        <f t="shared" si="80"/>
        <v/>
      </c>
      <c r="BT239" s="121" t="str">
        <f t="shared" si="80"/>
        <v/>
      </c>
      <c r="BU239" s="119" t="str">
        <f t="shared" si="81"/>
        <v/>
      </c>
      <c r="BV239" s="120" t="str">
        <f t="shared" si="81"/>
        <v/>
      </c>
      <c r="BW239" s="121" t="str">
        <f t="shared" si="81"/>
        <v/>
      </c>
      <c r="BX239" s="120" t="str">
        <f t="shared" si="81"/>
        <v/>
      </c>
      <c r="BY239" s="121" t="str">
        <f t="shared" si="81"/>
        <v/>
      </c>
    </row>
    <row r="240" spans="1:77" hidden="1" outlineLevel="1" x14ac:dyDescent="0.2">
      <c r="A240" t="s">
        <v>46</v>
      </c>
      <c r="B240" t="s">
        <v>46</v>
      </c>
      <c r="C240" t="s">
        <v>100</v>
      </c>
      <c r="D240" t="s">
        <v>100</v>
      </c>
      <c r="E240" t="s">
        <v>97</v>
      </c>
      <c r="F240" s="4">
        <f t="shared" si="74"/>
        <v>46245</v>
      </c>
      <c r="G240" t="s">
        <v>37</v>
      </c>
      <c r="H240" s="28">
        <v>0</v>
      </c>
      <c r="I240" s="138">
        <v>0</v>
      </c>
      <c r="J240" s="138">
        <v>0</v>
      </c>
      <c r="K240" s="2">
        <v>0</v>
      </c>
      <c r="L240" s="2">
        <v>0</v>
      </c>
      <c r="M240" s="2">
        <v>0</v>
      </c>
      <c r="N240" s="2">
        <v>0</v>
      </c>
      <c r="O240" s="2">
        <v>0</v>
      </c>
      <c r="P240" s="2">
        <v>0</v>
      </c>
      <c r="Q240" s="29">
        <v>0</v>
      </c>
      <c r="R240" s="30">
        <f t="shared" si="69"/>
        <v>0</v>
      </c>
      <c r="S240" s="30">
        <f t="shared" si="70"/>
        <v>0</v>
      </c>
      <c r="T240" t="s">
        <v>49</v>
      </c>
      <c r="U240" t="s">
        <v>49</v>
      </c>
      <c r="V240" t="s">
        <v>100</v>
      </c>
      <c r="W240" t="s">
        <v>100</v>
      </c>
      <c r="X240" t="s">
        <v>97</v>
      </c>
      <c r="Y240" s="4">
        <f t="shared" si="75"/>
        <v>45881</v>
      </c>
      <c r="Z240" t="s">
        <v>37</v>
      </c>
      <c r="AA240" s="28">
        <v>7</v>
      </c>
      <c r="AB240" s="138">
        <v>1</v>
      </c>
      <c r="AC240" s="138">
        <v>0</v>
      </c>
      <c r="AD240" s="2">
        <v>0</v>
      </c>
      <c r="AE240" s="2">
        <v>0</v>
      </c>
      <c r="AF240" s="2">
        <v>747.44999999999993</v>
      </c>
      <c r="AG240" s="2">
        <v>-185.84</v>
      </c>
      <c r="AH240" s="2">
        <v>0</v>
      </c>
      <c r="AI240" s="2">
        <v>0</v>
      </c>
      <c r="AJ240" s="29">
        <v>0</v>
      </c>
      <c r="AK240" s="30">
        <f t="shared" si="71"/>
        <v>1</v>
      </c>
      <c r="AL240" s="30">
        <f t="shared" si="72"/>
        <v>-185.84</v>
      </c>
      <c r="AM240" s="2">
        <f t="shared" si="78"/>
        <v>-7</v>
      </c>
      <c r="AN240" s="2">
        <f t="shared" si="78"/>
        <v>-1</v>
      </c>
      <c r="AO240" s="2">
        <f t="shared" si="77"/>
        <v>0</v>
      </c>
      <c r="AP240" s="2">
        <f t="shared" si="77"/>
        <v>0</v>
      </c>
      <c r="AQ240" s="2">
        <f t="shared" si="77"/>
        <v>0</v>
      </c>
      <c r="AR240" s="2">
        <f t="shared" si="77"/>
        <v>-747.44999999999993</v>
      </c>
      <c r="AS240" s="2">
        <f t="shared" si="68"/>
        <v>185.84</v>
      </c>
      <c r="AT240" s="2">
        <f t="shared" ref="AT240:AX290" si="84">+O240-AH240</f>
        <v>0</v>
      </c>
      <c r="AU240" s="2">
        <f t="shared" si="84"/>
        <v>0</v>
      </c>
      <c r="AV240" s="29">
        <f t="shared" si="84"/>
        <v>0</v>
      </c>
      <c r="AW240" s="30">
        <f t="shared" si="84"/>
        <v>-1</v>
      </c>
      <c r="AX240" s="31">
        <f t="shared" si="84"/>
        <v>185.84</v>
      </c>
      <c r="AY240" s="38">
        <f t="shared" si="83"/>
        <v>-1</v>
      </c>
      <c r="AZ240" s="38">
        <f t="shared" si="83"/>
        <v>-1</v>
      </c>
      <c r="BA240" s="38" t="str">
        <f t="shared" si="83"/>
        <v/>
      </c>
      <c r="BB240" s="38" t="str">
        <f t="shared" si="82"/>
        <v/>
      </c>
      <c r="BC240" s="38" t="str">
        <f t="shared" si="82"/>
        <v/>
      </c>
      <c r="BD240" s="38">
        <f t="shared" si="82"/>
        <v>-1</v>
      </c>
      <c r="BE240" s="38">
        <f t="shared" si="82"/>
        <v>-1</v>
      </c>
      <c r="BF240" s="38" t="str">
        <f t="shared" si="82"/>
        <v/>
      </c>
      <c r="BG240" s="38" t="str">
        <f t="shared" si="82"/>
        <v/>
      </c>
      <c r="BH240" s="39" t="str">
        <f t="shared" si="73"/>
        <v/>
      </c>
      <c r="BI240" s="76">
        <f t="shared" si="73"/>
        <v>-1</v>
      </c>
      <c r="BJ240" s="40">
        <f t="shared" si="73"/>
        <v>-1</v>
      </c>
      <c r="BK240" s="119" t="str">
        <f t="shared" si="79"/>
        <v/>
      </c>
      <c r="BL240" s="120" t="str">
        <f t="shared" si="79"/>
        <v/>
      </c>
      <c r="BM240" s="120" t="str">
        <f t="shared" si="79"/>
        <v/>
      </c>
      <c r="BN240" s="120" t="str">
        <f t="shared" si="79"/>
        <v/>
      </c>
      <c r="BO240" s="121" t="str">
        <f t="shared" si="79"/>
        <v/>
      </c>
      <c r="BP240" s="119">
        <f t="shared" si="80"/>
        <v>106.77857142857142</v>
      </c>
      <c r="BQ240" s="120">
        <f t="shared" si="80"/>
        <v>-185.84</v>
      </c>
      <c r="BR240" s="120" t="str">
        <f t="shared" si="80"/>
        <v/>
      </c>
      <c r="BS240" s="120" t="str">
        <f t="shared" si="80"/>
        <v/>
      </c>
      <c r="BT240" s="121" t="str">
        <f t="shared" si="80"/>
        <v/>
      </c>
      <c r="BU240" s="119" t="str">
        <f t="shared" si="81"/>
        <v/>
      </c>
      <c r="BV240" s="120" t="str">
        <f t="shared" si="81"/>
        <v/>
      </c>
      <c r="BW240" s="121" t="str">
        <f t="shared" si="81"/>
        <v/>
      </c>
      <c r="BX240" s="120" t="str">
        <f t="shared" si="81"/>
        <v/>
      </c>
      <c r="BY240" s="121" t="str">
        <f t="shared" si="81"/>
        <v/>
      </c>
    </row>
    <row r="241" spans="1:77" hidden="1" outlineLevel="1" x14ac:dyDescent="0.2">
      <c r="A241" t="s">
        <v>46</v>
      </c>
      <c r="B241" t="s">
        <v>46</v>
      </c>
      <c r="C241" t="s">
        <v>100</v>
      </c>
      <c r="D241" t="s">
        <v>100</v>
      </c>
      <c r="E241" t="s">
        <v>97</v>
      </c>
      <c r="F241" s="4">
        <f t="shared" si="74"/>
        <v>46246</v>
      </c>
      <c r="G241" t="s">
        <v>38</v>
      </c>
      <c r="H241" s="28">
        <v>0</v>
      </c>
      <c r="I241" s="138">
        <v>0</v>
      </c>
      <c r="J241" s="138">
        <v>0</v>
      </c>
      <c r="K241" s="2">
        <v>0</v>
      </c>
      <c r="L241" s="2">
        <v>0</v>
      </c>
      <c r="M241" s="2">
        <v>0</v>
      </c>
      <c r="N241" s="2">
        <v>0</v>
      </c>
      <c r="O241" s="2">
        <v>0</v>
      </c>
      <c r="P241" s="2">
        <v>0</v>
      </c>
      <c r="Q241" s="29">
        <v>0</v>
      </c>
      <c r="R241" s="30">
        <f t="shared" si="69"/>
        <v>0</v>
      </c>
      <c r="S241" s="30">
        <f t="shared" si="70"/>
        <v>0</v>
      </c>
      <c r="T241" t="s">
        <v>49</v>
      </c>
      <c r="U241" t="s">
        <v>49</v>
      </c>
      <c r="V241" t="s">
        <v>100</v>
      </c>
      <c r="W241" t="s">
        <v>100</v>
      </c>
      <c r="X241" t="s">
        <v>97</v>
      </c>
      <c r="Y241" s="4">
        <f t="shared" si="75"/>
        <v>45882</v>
      </c>
      <c r="Z241" t="s">
        <v>38</v>
      </c>
      <c r="AA241" s="28">
        <v>4</v>
      </c>
      <c r="AB241" s="138">
        <v>1</v>
      </c>
      <c r="AC241" s="138">
        <v>0</v>
      </c>
      <c r="AD241" s="2">
        <v>0</v>
      </c>
      <c r="AE241" s="2">
        <v>0</v>
      </c>
      <c r="AF241" s="2">
        <v>472.86</v>
      </c>
      <c r="AG241" s="2">
        <v>161.57</v>
      </c>
      <c r="AH241" s="2">
        <v>0</v>
      </c>
      <c r="AI241" s="2">
        <v>0</v>
      </c>
      <c r="AJ241" s="29">
        <v>0</v>
      </c>
      <c r="AK241" s="30">
        <f t="shared" si="71"/>
        <v>1</v>
      </c>
      <c r="AL241" s="30">
        <f t="shared" si="72"/>
        <v>161.57</v>
      </c>
      <c r="AM241" s="2">
        <f t="shared" si="78"/>
        <v>-4</v>
      </c>
      <c r="AN241" s="2">
        <f t="shared" si="78"/>
        <v>-1</v>
      </c>
      <c r="AO241" s="2">
        <f t="shared" si="77"/>
        <v>0</v>
      </c>
      <c r="AP241" s="2">
        <f t="shared" si="77"/>
        <v>0</v>
      </c>
      <c r="AQ241" s="2">
        <f t="shared" si="77"/>
        <v>0</v>
      </c>
      <c r="AR241" s="2">
        <f t="shared" si="77"/>
        <v>-472.86</v>
      </c>
      <c r="AS241" s="2">
        <f t="shared" si="77"/>
        <v>-161.57</v>
      </c>
      <c r="AT241" s="2">
        <f t="shared" si="84"/>
        <v>0</v>
      </c>
      <c r="AU241" s="2">
        <f t="shared" si="84"/>
        <v>0</v>
      </c>
      <c r="AV241" s="29">
        <f t="shared" si="84"/>
        <v>0</v>
      </c>
      <c r="AW241" s="30">
        <f t="shared" si="84"/>
        <v>-1</v>
      </c>
      <c r="AX241" s="31">
        <f t="shared" si="84"/>
        <v>-161.57</v>
      </c>
      <c r="AY241" s="38">
        <f t="shared" si="83"/>
        <v>-1</v>
      </c>
      <c r="AZ241" s="38">
        <f t="shared" si="83"/>
        <v>-1</v>
      </c>
      <c r="BA241" s="38" t="str">
        <f t="shared" si="83"/>
        <v/>
      </c>
      <c r="BB241" s="38" t="str">
        <f t="shared" si="82"/>
        <v/>
      </c>
      <c r="BC241" s="38" t="str">
        <f t="shared" si="82"/>
        <v/>
      </c>
      <c r="BD241" s="38">
        <f t="shared" si="82"/>
        <v>-1</v>
      </c>
      <c r="BE241" s="38">
        <f t="shared" si="82"/>
        <v>-1</v>
      </c>
      <c r="BF241" s="38" t="str">
        <f t="shared" si="82"/>
        <v/>
      </c>
      <c r="BG241" s="38" t="str">
        <f t="shared" si="82"/>
        <v/>
      </c>
      <c r="BH241" s="39" t="str">
        <f t="shared" si="73"/>
        <v/>
      </c>
      <c r="BI241" s="76">
        <f t="shared" si="73"/>
        <v>-1</v>
      </c>
      <c r="BJ241" s="40">
        <f t="shared" si="73"/>
        <v>-1</v>
      </c>
      <c r="BK241" s="119" t="str">
        <f t="shared" si="79"/>
        <v/>
      </c>
      <c r="BL241" s="120" t="str">
        <f t="shared" si="79"/>
        <v/>
      </c>
      <c r="BM241" s="120" t="str">
        <f t="shared" si="79"/>
        <v/>
      </c>
      <c r="BN241" s="120" t="str">
        <f t="shared" si="79"/>
        <v/>
      </c>
      <c r="BO241" s="121" t="str">
        <f t="shared" si="79"/>
        <v/>
      </c>
      <c r="BP241" s="119">
        <f t="shared" si="80"/>
        <v>118.215</v>
      </c>
      <c r="BQ241" s="120">
        <f t="shared" si="80"/>
        <v>161.57</v>
      </c>
      <c r="BR241" s="120" t="str">
        <f t="shared" si="80"/>
        <v/>
      </c>
      <c r="BS241" s="120" t="str">
        <f t="shared" si="80"/>
        <v/>
      </c>
      <c r="BT241" s="121" t="str">
        <f t="shared" si="80"/>
        <v/>
      </c>
      <c r="BU241" s="119" t="str">
        <f t="shared" si="81"/>
        <v/>
      </c>
      <c r="BV241" s="120" t="str">
        <f t="shared" si="81"/>
        <v/>
      </c>
      <c r="BW241" s="121" t="str">
        <f t="shared" si="81"/>
        <v/>
      </c>
      <c r="BX241" s="120" t="str">
        <f t="shared" si="81"/>
        <v/>
      </c>
      <c r="BY241" s="121" t="str">
        <f t="shared" si="81"/>
        <v/>
      </c>
    </row>
    <row r="242" spans="1:77" hidden="1" outlineLevel="1" x14ac:dyDescent="0.2">
      <c r="A242" t="s">
        <v>46</v>
      </c>
      <c r="B242" t="s">
        <v>46</v>
      </c>
      <c r="C242" t="s">
        <v>100</v>
      </c>
      <c r="D242" t="s">
        <v>100</v>
      </c>
      <c r="E242" t="s">
        <v>97</v>
      </c>
      <c r="F242" s="4">
        <f t="shared" si="74"/>
        <v>46247</v>
      </c>
      <c r="G242" t="s">
        <v>39</v>
      </c>
      <c r="H242" s="28">
        <v>0</v>
      </c>
      <c r="I242" s="138">
        <v>0</v>
      </c>
      <c r="J242" s="138">
        <v>0</v>
      </c>
      <c r="K242" s="2">
        <v>0</v>
      </c>
      <c r="L242" s="2">
        <v>0</v>
      </c>
      <c r="M242" s="2">
        <v>0</v>
      </c>
      <c r="N242" s="2">
        <v>0</v>
      </c>
      <c r="O242" s="2">
        <v>0</v>
      </c>
      <c r="P242" s="2">
        <v>0</v>
      </c>
      <c r="Q242" s="29">
        <v>0</v>
      </c>
      <c r="R242" s="30">
        <f t="shared" si="69"/>
        <v>0</v>
      </c>
      <c r="S242" s="30">
        <f t="shared" si="70"/>
        <v>0</v>
      </c>
      <c r="T242" t="s">
        <v>49</v>
      </c>
      <c r="U242" t="s">
        <v>49</v>
      </c>
      <c r="V242" t="s">
        <v>100</v>
      </c>
      <c r="W242" t="s">
        <v>100</v>
      </c>
      <c r="X242" t="s">
        <v>97</v>
      </c>
      <c r="Y242" s="4">
        <f t="shared" si="75"/>
        <v>45883</v>
      </c>
      <c r="Z242" t="s">
        <v>39</v>
      </c>
      <c r="AA242" s="28">
        <v>8</v>
      </c>
      <c r="AB242" s="138">
        <v>0</v>
      </c>
      <c r="AC242" s="138">
        <v>0</v>
      </c>
      <c r="AD242" s="2">
        <v>0</v>
      </c>
      <c r="AE242" s="2">
        <v>0</v>
      </c>
      <c r="AF242" s="2">
        <v>3009.94</v>
      </c>
      <c r="AG242" s="2">
        <v>0</v>
      </c>
      <c r="AH242" s="2">
        <v>0</v>
      </c>
      <c r="AI242" s="2">
        <v>0</v>
      </c>
      <c r="AJ242" s="29">
        <v>0</v>
      </c>
      <c r="AK242" s="30">
        <f t="shared" si="71"/>
        <v>0</v>
      </c>
      <c r="AL242" s="30">
        <f t="shared" si="72"/>
        <v>0</v>
      </c>
      <c r="AM242" s="2">
        <f t="shared" si="78"/>
        <v>-8</v>
      </c>
      <c r="AN242" s="2">
        <f t="shared" si="78"/>
        <v>0</v>
      </c>
      <c r="AO242" s="2">
        <f t="shared" si="77"/>
        <v>0</v>
      </c>
      <c r="AP242" s="2">
        <f t="shared" si="77"/>
        <v>0</v>
      </c>
      <c r="AQ242" s="2">
        <f t="shared" si="77"/>
        <v>0</v>
      </c>
      <c r="AR242" s="2">
        <f t="shared" si="77"/>
        <v>-3009.94</v>
      </c>
      <c r="AS242" s="2">
        <f t="shared" si="77"/>
        <v>0</v>
      </c>
      <c r="AT242" s="2">
        <f t="shared" si="84"/>
        <v>0</v>
      </c>
      <c r="AU242" s="2">
        <f t="shared" si="84"/>
        <v>0</v>
      </c>
      <c r="AV242" s="29">
        <f t="shared" si="84"/>
        <v>0</v>
      </c>
      <c r="AW242" s="30">
        <f t="shared" si="84"/>
        <v>0</v>
      </c>
      <c r="AX242" s="31">
        <f t="shared" si="84"/>
        <v>0</v>
      </c>
      <c r="AY242" s="38">
        <f t="shared" si="83"/>
        <v>-1</v>
      </c>
      <c r="AZ242" s="38" t="str">
        <f t="shared" si="83"/>
        <v/>
      </c>
      <c r="BA242" s="38" t="str">
        <f t="shared" si="83"/>
        <v/>
      </c>
      <c r="BB242" s="38" t="str">
        <f t="shared" si="82"/>
        <v/>
      </c>
      <c r="BC242" s="38" t="str">
        <f t="shared" si="82"/>
        <v/>
      </c>
      <c r="BD242" s="38">
        <f t="shared" si="82"/>
        <v>-1</v>
      </c>
      <c r="BE242" s="38" t="str">
        <f t="shared" si="82"/>
        <v/>
      </c>
      <c r="BF242" s="38" t="str">
        <f t="shared" si="82"/>
        <v/>
      </c>
      <c r="BG242" s="38" t="str">
        <f t="shared" si="82"/>
        <v/>
      </c>
      <c r="BH242" s="39" t="str">
        <f t="shared" si="73"/>
        <v/>
      </c>
      <c r="BI242" s="76" t="str">
        <f t="shared" si="73"/>
        <v/>
      </c>
      <c r="BJ242" s="40" t="str">
        <f t="shared" si="73"/>
        <v/>
      </c>
      <c r="BK242" s="119" t="str">
        <f t="shared" si="79"/>
        <v/>
      </c>
      <c r="BL242" s="120" t="str">
        <f t="shared" si="79"/>
        <v/>
      </c>
      <c r="BM242" s="120" t="str">
        <f t="shared" si="79"/>
        <v/>
      </c>
      <c r="BN242" s="120" t="str">
        <f t="shared" si="79"/>
        <v/>
      </c>
      <c r="BO242" s="121" t="str">
        <f t="shared" si="79"/>
        <v/>
      </c>
      <c r="BP242" s="119">
        <f t="shared" si="80"/>
        <v>376.24250000000001</v>
      </c>
      <c r="BQ242" s="120" t="str">
        <f t="shared" si="80"/>
        <v/>
      </c>
      <c r="BR242" s="120" t="str">
        <f t="shared" si="80"/>
        <v/>
      </c>
      <c r="BS242" s="120" t="str">
        <f t="shared" si="80"/>
        <v/>
      </c>
      <c r="BT242" s="121" t="str">
        <f t="shared" si="80"/>
        <v/>
      </c>
      <c r="BU242" s="119" t="str">
        <f t="shared" si="81"/>
        <v/>
      </c>
      <c r="BV242" s="120" t="str">
        <f t="shared" si="81"/>
        <v/>
      </c>
      <c r="BW242" s="121" t="str">
        <f t="shared" si="81"/>
        <v/>
      </c>
      <c r="BX242" s="120" t="str">
        <f t="shared" si="81"/>
        <v/>
      </c>
      <c r="BY242" s="121" t="str">
        <f t="shared" si="81"/>
        <v/>
      </c>
    </row>
    <row r="243" spans="1:77" hidden="1" outlineLevel="1" x14ac:dyDescent="0.2">
      <c r="A243" t="s">
        <v>46</v>
      </c>
      <c r="B243" t="s">
        <v>46</v>
      </c>
      <c r="C243" t="s">
        <v>100</v>
      </c>
      <c r="D243" t="s">
        <v>100</v>
      </c>
      <c r="E243" t="s">
        <v>97</v>
      </c>
      <c r="F243" s="4">
        <f t="shared" si="74"/>
        <v>46248</v>
      </c>
      <c r="G243" t="s">
        <v>40</v>
      </c>
      <c r="H243" s="28">
        <v>0</v>
      </c>
      <c r="I243" s="138">
        <v>0</v>
      </c>
      <c r="J243" s="138">
        <v>0</v>
      </c>
      <c r="K243" s="2">
        <v>0</v>
      </c>
      <c r="L243" s="2">
        <v>0</v>
      </c>
      <c r="M243" s="2">
        <v>0</v>
      </c>
      <c r="N243" s="2">
        <v>0</v>
      </c>
      <c r="O243" s="2">
        <v>0</v>
      </c>
      <c r="P243" s="2">
        <v>0</v>
      </c>
      <c r="Q243" s="29">
        <v>0</v>
      </c>
      <c r="R243" s="30">
        <f t="shared" si="69"/>
        <v>0</v>
      </c>
      <c r="S243" s="30">
        <f t="shared" si="70"/>
        <v>0</v>
      </c>
      <c r="T243" t="s">
        <v>49</v>
      </c>
      <c r="U243" t="s">
        <v>49</v>
      </c>
      <c r="V243" t="s">
        <v>100</v>
      </c>
      <c r="W243" t="s">
        <v>100</v>
      </c>
      <c r="X243" t="s">
        <v>97</v>
      </c>
      <c r="Y243" s="4">
        <f t="shared" si="75"/>
        <v>45884</v>
      </c>
      <c r="Z243" t="s">
        <v>40</v>
      </c>
      <c r="AA243" s="28">
        <v>10</v>
      </c>
      <c r="AB243" s="138">
        <v>0</v>
      </c>
      <c r="AC243" s="138">
        <v>0</v>
      </c>
      <c r="AD243" s="2">
        <v>0</v>
      </c>
      <c r="AE243" s="2">
        <v>0</v>
      </c>
      <c r="AF243" s="2">
        <v>1611.82</v>
      </c>
      <c r="AG243" s="2">
        <v>0</v>
      </c>
      <c r="AH243" s="2">
        <v>0</v>
      </c>
      <c r="AI243" s="2">
        <v>0</v>
      </c>
      <c r="AJ243" s="29">
        <v>0</v>
      </c>
      <c r="AK243" s="30">
        <f t="shared" si="71"/>
        <v>0</v>
      </c>
      <c r="AL243" s="30">
        <f t="shared" si="72"/>
        <v>0</v>
      </c>
      <c r="AM243" s="2">
        <f t="shared" si="78"/>
        <v>-10</v>
      </c>
      <c r="AN243" s="2">
        <f t="shared" si="78"/>
        <v>0</v>
      </c>
      <c r="AO243" s="2">
        <f t="shared" si="77"/>
        <v>0</v>
      </c>
      <c r="AP243" s="2">
        <f t="shared" si="77"/>
        <v>0</v>
      </c>
      <c r="AQ243" s="2">
        <f t="shared" si="77"/>
        <v>0</v>
      </c>
      <c r="AR243" s="2">
        <f t="shared" si="77"/>
        <v>-1611.82</v>
      </c>
      <c r="AS243" s="2">
        <f t="shared" si="77"/>
        <v>0</v>
      </c>
      <c r="AT243" s="2">
        <f t="shared" si="84"/>
        <v>0</v>
      </c>
      <c r="AU243" s="2">
        <f t="shared" si="84"/>
        <v>0</v>
      </c>
      <c r="AV243" s="29">
        <f t="shared" si="84"/>
        <v>0</v>
      </c>
      <c r="AW243" s="30">
        <f t="shared" si="84"/>
        <v>0</v>
      </c>
      <c r="AX243" s="31">
        <f t="shared" si="84"/>
        <v>0</v>
      </c>
      <c r="AY243" s="38">
        <f t="shared" si="83"/>
        <v>-1</v>
      </c>
      <c r="AZ243" s="38" t="str">
        <f t="shared" si="83"/>
        <v/>
      </c>
      <c r="BA243" s="38" t="str">
        <f t="shared" si="83"/>
        <v/>
      </c>
      <c r="BB243" s="38" t="str">
        <f t="shared" si="82"/>
        <v/>
      </c>
      <c r="BC243" s="38" t="str">
        <f t="shared" si="82"/>
        <v/>
      </c>
      <c r="BD243" s="38">
        <f t="shared" si="82"/>
        <v>-1</v>
      </c>
      <c r="BE243" s="38" t="str">
        <f t="shared" si="82"/>
        <v/>
      </c>
      <c r="BF243" s="38" t="str">
        <f t="shared" si="82"/>
        <v/>
      </c>
      <c r="BG243" s="38" t="str">
        <f t="shared" si="82"/>
        <v/>
      </c>
      <c r="BH243" s="39" t="str">
        <f t="shared" si="73"/>
        <v/>
      </c>
      <c r="BI243" s="76" t="str">
        <f t="shared" si="73"/>
        <v/>
      </c>
      <c r="BJ243" s="40" t="str">
        <f t="shared" si="73"/>
        <v/>
      </c>
      <c r="BK243" s="119" t="str">
        <f t="shared" si="79"/>
        <v/>
      </c>
      <c r="BL243" s="120" t="str">
        <f t="shared" si="79"/>
        <v/>
      </c>
      <c r="BM243" s="120" t="str">
        <f t="shared" si="79"/>
        <v/>
      </c>
      <c r="BN243" s="120" t="str">
        <f t="shared" si="79"/>
        <v/>
      </c>
      <c r="BO243" s="121" t="str">
        <f t="shared" si="79"/>
        <v/>
      </c>
      <c r="BP243" s="119">
        <f t="shared" si="80"/>
        <v>161.18199999999999</v>
      </c>
      <c r="BQ243" s="120" t="str">
        <f t="shared" si="80"/>
        <v/>
      </c>
      <c r="BR243" s="120" t="str">
        <f t="shared" si="80"/>
        <v/>
      </c>
      <c r="BS243" s="120" t="str">
        <f t="shared" si="80"/>
        <v/>
      </c>
      <c r="BT243" s="121" t="str">
        <f t="shared" si="80"/>
        <v/>
      </c>
      <c r="BU243" s="119" t="str">
        <f t="shared" si="81"/>
        <v/>
      </c>
      <c r="BV243" s="120" t="str">
        <f t="shared" si="81"/>
        <v/>
      </c>
      <c r="BW243" s="121" t="str">
        <f t="shared" si="81"/>
        <v/>
      </c>
      <c r="BX243" s="120" t="str">
        <f t="shared" si="81"/>
        <v/>
      </c>
      <c r="BY243" s="121" t="str">
        <f t="shared" si="81"/>
        <v/>
      </c>
    </row>
    <row r="244" spans="1:77" ht="13.5" hidden="1" outlineLevel="1" thickBot="1" x14ac:dyDescent="0.25">
      <c r="A244" t="s">
        <v>46</v>
      </c>
      <c r="B244" t="s">
        <v>46</v>
      </c>
      <c r="C244" t="s">
        <v>100</v>
      </c>
      <c r="D244" t="s">
        <v>100</v>
      </c>
      <c r="E244" t="s">
        <v>97</v>
      </c>
      <c r="F244" s="59">
        <f t="shared" si="74"/>
        <v>46249</v>
      </c>
      <c r="G244" s="42" t="s">
        <v>41</v>
      </c>
      <c r="H244" s="43">
        <v>0</v>
      </c>
      <c r="I244" s="44">
        <v>0</v>
      </c>
      <c r="J244" s="44">
        <v>0</v>
      </c>
      <c r="K244" s="44">
        <v>0</v>
      </c>
      <c r="L244" s="44">
        <v>0</v>
      </c>
      <c r="M244" s="44">
        <v>0</v>
      </c>
      <c r="N244" s="44">
        <v>0</v>
      </c>
      <c r="O244" s="44">
        <v>0</v>
      </c>
      <c r="P244" s="44">
        <v>0</v>
      </c>
      <c r="Q244" s="45">
        <v>0</v>
      </c>
      <c r="R244" s="46">
        <f t="shared" si="69"/>
        <v>0</v>
      </c>
      <c r="S244" s="46">
        <f t="shared" si="70"/>
        <v>0</v>
      </c>
      <c r="T244" t="s">
        <v>49</v>
      </c>
      <c r="U244" t="s">
        <v>49</v>
      </c>
      <c r="V244" t="s">
        <v>100</v>
      </c>
      <c r="W244" t="s">
        <v>100</v>
      </c>
      <c r="X244" t="s">
        <v>97</v>
      </c>
      <c r="Y244" s="59">
        <f t="shared" si="75"/>
        <v>45885</v>
      </c>
      <c r="Z244" s="42" t="s">
        <v>41</v>
      </c>
      <c r="AA244" s="43">
        <v>5</v>
      </c>
      <c r="AB244" s="44">
        <v>0</v>
      </c>
      <c r="AC244" s="44">
        <v>0</v>
      </c>
      <c r="AD244" s="44">
        <v>0</v>
      </c>
      <c r="AE244" s="44">
        <v>0</v>
      </c>
      <c r="AF244" s="44">
        <v>606.30999999999995</v>
      </c>
      <c r="AG244" s="44">
        <v>0</v>
      </c>
      <c r="AH244" s="44">
        <v>0</v>
      </c>
      <c r="AI244" s="44">
        <v>0</v>
      </c>
      <c r="AJ244" s="45">
        <v>0</v>
      </c>
      <c r="AK244" s="46">
        <f t="shared" si="71"/>
        <v>0</v>
      </c>
      <c r="AL244" s="46">
        <f t="shared" si="72"/>
        <v>0</v>
      </c>
      <c r="AM244" s="44">
        <f t="shared" si="78"/>
        <v>-5</v>
      </c>
      <c r="AN244" s="44">
        <f t="shared" si="78"/>
        <v>0</v>
      </c>
      <c r="AO244" s="44">
        <f t="shared" si="77"/>
        <v>0</v>
      </c>
      <c r="AP244" s="44">
        <f t="shared" si="77"/>
        <v>0</v>
      </c>
      <c r="AQ244" s="44">
        <f t="shared" si="77"/>
        <v>0</v>
      </c>
      <c r="AR244" s="44">
        <f t="shared" si="77"/>
        <v>-606.30999999999995</v>
      </c>
      <c r="AS244" s="44">
        <f t="shared" si="77"/>
        <v>0</v>
      </c>
      <c r="AT244" s="44">
        <f t="shared" si="84"/>
        <v>0</v>
      </c>
      <c r="AU244" s="44">
        <f t="shared" si="84"/>
        <v>0</v>
      </c>
      <c r="AV244" s="45">
        <f t="shared" si="84"/>
        <v>0</v>
      </c>
      <c r="AW244" s="46">
        <f t="shared" si="84"/>
        <v>0</v>
      </c>
      <c r="AX244" s="47">
        <f t="shared" si="84"/>
        <v>0</v>
      </c>
      <c r="AY244" s="56">
        <f t="shared" si="83"/>
        <v>-1</v>
      </c>
      <c r="AZ244" s="56" t="str">
        <f t="shared" si="83"/>
        <v/>
      </c>
      <c r="BA244" s="56" t="str">
        <f t="shared" si="83"/>
        <v/>
      </c>
      <c r="BB244" s="56" t="str">
        <f t="shared" si="82"/>
        <v/>
      </c>
      <c r="BC244" s="56" t="str">
        <f t="shared" si="82"/>
        <v/>
      </c>
      <c r="BD244" s="56">
        <f t="shared" si="82"/>
        <v>-1</v>
      </c>
      <c r="BE244" s="56" t="str">
        <f t="shared" si="82"/>
        <v/>
      </c>
      <c r="BF244" s="56" t="str">
        <f t="shared" si="82"/>
        <v/>
      </c>
      <c r="BG244" s="56" t="str">
        <f t="shared" si="82"/>
        <v/>
      </c>
      <c r="BH244" s="57" t="str">
        <f t="shared" si="73"/>
        <v/>
      </c>
      <c r="BI244" s="81" t="str">
        <f t="shared" si="73"/>
        <v/>
      </c>
      <c r="BJ244" s="58" t="str">
        <f t="shared" si="73"/>
        <v/>
      </c>
      <c r="BK244" s="122" t="str">
        <f t="shared" si="79"/>
        <v/>
      </c>
      <c r="BL244" s="123" t="str">
        <f t="shared" si="79"/>
        <v/>
      </c>
      <c r="BM244" s="123" t="str">
        <f t="shared" si="79"/>
        <v/>
      </c>
      <c r="BN244" s="123" t="str">
        <f t="shared" si="79"/>
        <v/>
      </c>
      <c r="BO244" s="124" t="str">
        <f t="shared" si="79"/>
        <v/>
      </c>
      <c r="BP244" s="122">
        <f t="shared" si="80"/>
        <v>121.26199999999999</v>
      </c>
      <c r="BQ244" s="123" t="str">
        <f t="shared" si="80"/>
        <v/>
      </c>
      <c r="BR244" s="123" t="str">
        <f t="shared" si="80"/>
        <v/>
      </c>
      <c r="BS244" s="123" t="str">
        <f t="shared" si="80"/>
        <v/>
      </c>
      <c r="BT244" s="124" t="str">
        <f t="shared" si="80"/>
        <v/>
      </c>
      <c r="BU244" s="122" t="str">
        <f t="shared" si="81"/>
        <v/>
      </c>
      <c r="BV244" s="123" t="str">
        <f t="shared" si="81"/>
        <v/>
      </c>
      <c r="BW244" s="124" t="str">
        <f t="shared" si="81"/>
        <v/>
      </c>
      <c r="BX244" s="123" t="str">
        <f t="shared" si="81"/>
        <v/>
      </c>
      <c r="BY244" s="124" t="str">
        <f t="shared" si="81"/>
        <v/>
      </c>
    </row>
    <row r="245" spans="1:77" hidden="1" outlineLevel="1" x14ac:dyDescent="0.2">
      <c r="A245" t="s">
        <v>46</v>
      </c>
      <c r="B245" t="s">
        <v>46</v>
      </c>
      <c r="C245" t="s">
        <v>100</v>
      </c>
      <c r="D245" t="s">
        <v>100</v>
      </c>
      <c r="E245" t="s">
        <v>98</v>
      </c>
      <c r="F245" s="4">
        <f t="shared" si="74"/>
        <v>46250</v>
      </c>
      <c r="G245" t="s">
        <v>35</v>
      </c>
      <c r="H245" s="28">
        <v>0</v>
      </c>
      <c r="I245" s="138">
        <v>0</v>
      </c>
      <c r="J245" s="138">
        <v>0</v>
      </c>
      <c r="K245" s="2">
        <v>0</v>
      </c>
      <c r="L245" s="2">
        <v>0</v>
      </c>
      <c r="M245" s="2">
        <v>0</v>
      </c>
      <c r="N245" s="2">
        <v>0</v>
      </c>
      <c r="O245" s="2">
        <v>0</v>
      </c>
      <c r="P245" s="2">
        <v>0</v>
      </c>
      <c r="Q245" s="29">
        <v>0</v>
      </c>
      <c r="R245" s="30">
        <f t="shared" si="69"/>
        <v>0</v>
      </c>
      <c r="S245" s="30">
        <f t="shared" si="70"/>
        <v>0</v>
      </c>
      <c r="T245" t="s">
        <v>49</v>
      </c>
      <c r="U245" t="s">
        <v>49</v>
      </c>
      <c r="V245" t="s">
        <v>100</v>
      </c>
      <c r="W245" t="s">
        <v>100</v>
      </c>
      <c r="X245" t="s">
        <v>98</v>
      </c>
      <c r="Y245" s="4">
        <f t="shared" si="75"/>
        <v>45886</v>
      </c>
      <c r="Z245" t="s">
        <v>35</v>
      </c>
      <c r="AA245" s="28">
        <v>8</v>
      </c>
      <c r="AB245" s="138">
        <v>0</v>
      </c>
      <c r="AC245" s="138">
        <v>0</v>
      </c>
      <c r="AD245" s="2">
        <v>0</v>
      </c>
      <c r="AE245" s="2">
        <v>0</v>
      </c>
      <c r="AF245" s="2">
        <v>1025.54</v>
      </c>
      <c r="AG245" s="2">
        <v>0</v>
      </c>
      <c r="AH245" s="2">
        <v>0</v>
      </c>
      <c r="AI245" s="2">
        <v>0</v>
      </c>
      <c r="AJ245" s="29">
        <v>0</v>
      </c>
      <c r="AK245" s="30">
        <f t="shared" si="71"/>
        <v>0</v>
      </c>
      <c r="AL245" s="30">
        <f t="shared" si="72"/>
        <v>0</v>
      </c>
      <c r="AM245" s="2">
        <f t="shared" si="78"/>
        <v>-8</v>
      </c>
      <c r="AN245" s="2">
        <f t="shared" si="78"/>
        <v>0</v>
      </c>
      <c r="AO245" s="2">
        <f t="shared" si="77"/>
        <v>0</v>
      </c>
      <c r="AP245" s="2">
        <f t="shared" si="77"/>
        <v>0</v>
      </c>
      <c r="AQ245" s="2">
        <f t="shared" si="77"/>
        <v>0</v>
      </c>
      <c r="AR245" s="2">
        <f t="shared" si="77"/>
        <v>-1025.54</v>
      </c>
      <c r="AS245" s="2">
        <f t="shared" si="77"/>
        <v>0</v>
      </c>
      <c r="AT245" s="2">
        <f t="shared" si="84"/>
        <v>0</v>
      </c>
      <c r="AU245" s="2">
        <f t="shared" si="84"/>
        <v>0</v>
      </c>
      <c r="AV245" s="29">
        <f t="shared" si="84"/>
        <v>0</v>
      </c>
      <c r="AW245" s="30">
        <f t="shared" si="84"/>
        <v>0</v>
      </c>
      <c r="AX245" s="31">
        <f t="shared" si="84"/>
        <v>0</v>
      </c>
      <c r="AY245" s="38">
        <f t="shared" si="83"/>
        <v>-1</v>
      </c>
      <c r="AZ245" s="38" t="str">
        <f t="shared" si="83"/>
        <v/>
      </c>
      <c r="BA245" s="38" t="str">
        <f t="shared" si="83"/>
        <v/>
      </c>
      <c r="BB245" s="38" t="str">
        <f t="shared" si="82"/>
        <v/>
      </c>
      <c r="BC245" s="38" t="str">
        <f t="shared" si="82"/>
        <v/>
      </c>
      <c r="BD245" s="38">
        <f t="shared" si="82"/>
        <v>-1</v>
      </c>
      <c r="BE245" s="38" t="str">
        <f t="shared" si="82"/>
        <v/>
      </c>
      <c r="BF245" s="38" t="str">
        <f t="shared" si="82"/>
        <v/>
      </c>
      <c r="BG245" s="38" t="str">
        <f t="shared" si="82"/>
        <v/>
      </c>
      <c r="BH245" s="39" t="str">
        <f t="shared" si="73"/>
        <v/>
      </c>
      <c r="BI245" s="76" t="str">
        <f t="shared" si="73"/>
        <v/>
      </c>
      <c r="BJ245" s="40" t="str">
        <f t="shared" si="73"/>
        <v/>
      </c>
      <c r="BK245" s="116" t="str">
        <f t="shared" si="79"/>
        <v/>
      </c>
      <c r="BL245" s="117" t="str">
        <f t="shared" si="79"/>
        <v/>
      </c>
      <c r="BM245" s="117" t="str">
        <f t="shared" si="79"/>
        <v/>
      </c>
      <c r="BN245" s="117" t="str">
        <f t="shared" si="79"/>
        <v/>
      </c>
      <c r="BO245" s="118" t="str">
        <f t="shared" si="79"/>
        <v/>
      </c>
      <c r="BP245" s="116">
        <f t="shared" si="80"/>
        <v>128.1925</v>
      </c>
      <c r="BQ245" s="117" t="str">
        <f t="shared" si="80"/>
        <v/>
      </c>
      <c r="BR245" s="117" t="str">
        <f t="shared" si="80"/>
        <v/>
      </c>
      <c r="BS245" s="117" t="str">
        <f t="shared" si="80"/>
        <v/>
      </c>
      <c r="BT245" s="118" t="str">
        <f t="shared" si="80"/>
        <v/>
      </c>
      <c r="BU245" s="116" t="str">
        <f t="shared" si="81"/>
        <v/>
      </c>
      <c r="BV245" s="117" t="str">
        <f t="shared" si="81"/>
        <v/>
      </c>
      <c r="BW245" s="118" t="str">
        <f t="shared" si="81"/>
        <v/>
      </c>
      <c r="BX245" s="117" t="str">
        <f t="shared" si="81"/>
        <v/>
      </c>
      <c r="BY245" s="118" t="str">
        <f t="shared" si="81"/>
        <v/>
      </c>
    </row>
    <row r="246" spans="1:77" hidden="1" outlineLevel="1" x14ac:dyDescent="0.2">
      <c r="A246" t="s">
        <v>46</v>
      </c>
      <c r="B246" t="s">
        <v>46</v>
      </c>
      <c r="C246" t="s">
        <v>100</v>
      </c>
      <c r="D246" t="s">
        <v>100</v>
      </c>
      <c r="E246" t="s">
        <v>98</v>
      </c>
      <c r="F246" s="4">
        <f t="shared" si="74"/>
        <v>46251</v>
      </c>
      <c r="G246" t="s">
        <v>36</v>
      </c>
      <c r="H246" s="28">
        <v>0</v>
      </c>
      <c r="I246" s="138">
        <v>0</v>
      </c>
      <c r="J246" s="138">
        <v>0</v>
      </c>
      <c r="K246" s="2">
        <v>0</v>
      </c>
      <c r="L246" s="2">
        <v>0</v>
      </c>
      <c r="M246" s="2">
        <v>0</v>
      </c>
      <c r="N246" s="2">
        <v>0</v>
      </c>
      <c r="O246" s="2">
        <v>0</v>
      </c>
      <c r="P246" s="2">
        <v>0</v>
      </c>
      <c r="Q246" s="29">
        <v>0</v>
      </c>
      <c r="R246" s="30">
        <f t="shared" si="69"/>
        <v>0</v>
      </c>
      <c r="S246" s="30">
        <f t="shared" si="70"/>
        <v>0</v>
      </c>
      <c r="T246" t="s">
        <v>49</v>
      </c>
      <c r="U246" t="s">
        <v>49</v>
      </c>
      <c r="V246" t="s">
        <v>100</v>
      </c>
      <c r="W246" t="s">
        <v>100</v>
      </c>
      <c r="X246" t="s">
        <v>98</v>
      </c>
      <c r="Y246" s="4">
        <f t="shared" si="75"/>
        <v>45887</v>
      </c>
      <c r="Z246" t="s">
        <v>36</v>
      </c>
      <c r="AA246" s="28">
        <v>3</v>
      </c>
      <c r="AB246" s="138">
        <v>0</v>
      </c>
      <c r="AC246" s="138">
        <v>0</v>
      </c>
      <c r="AD246" s="2">
        <v>0</v>
      </c>
      <c r="AE246" s="2">
        <v>0</v>
      </c>
      <c r="AF246" s="2">
        <v>706.21</v>
      </c>
      <c r="AG246" s="2">
        <v>0</v>
      </c>
      <c r="AH246" s="2">
        <v>0</v>
      </c>
      <c r="AI246" s="2">
        <v>0</v>
      </c>
      <c r="AJ246" s="29">
        <v>0</v>
      </c>
      <c r="AK246" s="30">
        <f t="shared" si="71"/>
        <v>0</v>
      </c>
      <c r="AL246" s="30">
        <f t="shared" si="72"/>
        <v>0</v>
      </c>
      <c r="AM246" s="2">
        <f t="shared" si="78"/>
        <v>-3</v>
      </c>
      <c r="AN246" s="2">
        <f t="shared" si="78"/>
        <v>0</v>
      </c>
      <c r="AO246" s="2">
        <f t="shared" si="77"/>
        <v>0</v>
      </c>
      <c r="AP246" s="2">
        <f t="shared" si="77"/>
        <v>0</v>
      </c>
      <c r="AQ246" s="2">
        <f t="shared" si="77"/>
        <v>0</v>
      </c>
      <c r="AR246" s="2">
        <f t="shared" si="77"/>
        <v>-706.21</v>
      </c>
      <c r="AS246" s="2">
        <f t="shared" si="77"/>
        <v>0</v>
      </c>
      <c r="AT246" s="2">
        <f t="shared" si="84"/>
        <v>0</v>
      </c>
      <c r="AU246" s="2">
        <f t="shared" si="84"/>
        <v>0</v>
      </c>
      <c r="AV246" s="29">
        <f t="shared" si="84"/>
        <v>0</v>
      </c>
      <c r="AW246" s="30">
        <f t="shared" si="84"/>
        <v>0</v>
      </c>
      <c r="AX246" s="31">
        <f t="shared" si="84"/>
        <v>0</v>
      </c>
      <c r="AY246" s="38">
        <f t="shared" si="83"/>
        <v>-1</v>
      </c>
      <c r="AZ246" s="38" t="str">
        <f t="shared" si="83"/>
        <v/>
      </c>
      <c r="BA246" s="38" t="str">
        <f t="shared" si="83"/>
        <v/>
      </c>
      <c r="BB246" s="38" t="str">
        <f t="shared" si="82"/>
        <v/>
      </c>
      <c r="BC246" s="38" t="str">
        <f t="shared" si="82"/>
        <v/>
      </c>
      <c r="BD246" s="38">
        <f t="shared" si="82"/>
        <v>-1</v>
      </c>
      <c r="BE246" s="38" t="str">
        <f t="shared" si="82"/>
        <v/>
      </c>
      <c r="BF246" s="38" t="str">
        <f t="shared" si="82"/>
        <v/>
      </c>
      <c r="BG246" s="38" t="str">
        <f t="shared" si="82"/>
        <v/>
      </c>
      <c r="BH246" s="39" t="str">
        <f t="shared" si="73"/>
        <v/>
      </c>
      <c r="BI246" s="76" t="str">
        <f t="shared" si="73"/>
        <v/>
      </c>
      <c r="BJ246" s="40" t="str">
        <f t="shared" si="73"/>
        <v/>
      </c>
      <c r="BK246" s="119" t="str">
        <f t="shared" si="79"/>
        <v/>
      </c>
      <c r="BL246" s="120" t="str">
        <f t="shared" si="79"/>
        <v/>
      </c>
      <c r="BM246" s="120" t="str">
        <f t="shared" si="79"/>
        <v/>
      </c>
      <c r="BN246" s="120" t="str">
        <f t="shared" si="79"/>
        <v/>
      </c>
      <c r="BO246" s="121" t="str">
        <f t="shared" si="79"/>
        <v/>
      </c>
      <c r="BP246" s="119">
        <f t="shared" si="80"/>
        <v>235.40333333333334</v>
      </c>
      <c r="BQ246" s="120" t="str">
        <f t="shared" si="80"/>
        <v/>
      </c>
      <c r="BR246" s="120" t="str">
        <f t="shared" si="80"/>
        <v/>
      </c>
      <c r="BS246" s="120" t="str">
        <f t="shared" si="80"/>
        <v/>
      </c>
      <c r="BT246" s="121" t="str">
        <f t="shared" si="80"/>
        <v/>
      </c>
      <c r="BU246" s="119" t="str">
        <f t="shared" si="81"/>
        <v/>
      </c>
      <c r="BV246" s="120" t="str">
        <f t="shared" si="81"/>
        <v/>
      </c>
      <c r="BW246" s="121" t="str">
        <f t="shared" si="81"/>
        <v/>
      </c>
      <c r="BX246" s="120" t="str">
        <f t="shared" si="81"/>
        <v/>
      </c>
      <c r="BY246" s="121" t="str">
        <f t="shared" si="81"/>
        <v/>
      </c>
    </row>
    <row r="247" spans="1:77" hidden="1" outlineLevel="1" x14ac:dyDescent="0.2">
      <c r="A247" t="s">
        <v>46</v>
      </c>
      <c r="B247" t="s">
        <v>46</v>
      </c>
      <c r="C247" t="s">
        <v>100</v>
      </c>
      <c r="D247" t="s">
        <v>100</v>
      </c>
      <c r="E247" t="s">
        <v>98</v>
      </c>
      <c r="F247" s="4">
        <f t="shared" si="74"/>
        <v>46252</v>
      </c>
      <c r="G247" t="s">
        <v>37</v>
      </c>
      <c r="H247" s="28">
        <v>0</v>
      </c>
      <c r="I247" s="138">
        <v>0</v>
      </c>
      <c r="J247" s="138">
        <v>0</v>
      </c>
      <c r="K247" s="2">
        <v>0</v>
      </c>
      <c r="L247" s="2">
        <v>0</v>
      </c>
      <c r="M247" s="2">
        <v>0</v>
      </c>
      <c r="N247" s="2">
        <v>0</v>
      </c>
      <c r="O247" s="2">
        <v>0</v>
      </c>
      <c r="P247" s="2">
        <v>0</v>
      </c>
      <c r="Q247" s="29">
        <v>0</v>
      </c>
      <c r="R247" s="30">
        <f t="shared" si="69"/>
        <v>0</v>
      </c>
      <c r="S247" s="30">
        <f t="shared" si="70"/>
        <v>0</v>
      </c>
      <c r="T247" t="s">
        <v>49</v>
      </c>
      <c r="U247" t="s">
        <v>49</v>
      </c>
      <c r="V247" t="s">
        <v>100</v>
      </c>
      <c r="W247" t="s">
        <v>100</v>
      </c>
      <c r="X247" t="s">
        <v>98</v>
      </c>
      <c r="Y247" s="4">
        <f t="shared" si="75"/>
        <v>45888</v>
      </c>
      <c r="Z247" t="s">
        <v>37</v>
      </c>
      <c r="AA247" s="28">
        <v>7</v>
      </c>
      <c r="AB247" s="138">
        <v>0</v>
      </c>
      <c r="AC247" s="138">
        <v>0</v>
      </c>
      <c r="AD247" s="2">
        <v>0</v>
      </c>
      <c r="AE247" s="2">
        <v>0</v>
      </c>
      <c r="AF247" s="2">
        <v>604.91</v>
      </c>
      <c r="AG247" s="2">
        <v>0</v>
      </c>
      <c r="AH247" s="2">
        <v>0</v>
      </c>
      <c r="AI247" s="2">
        <v>0</v>
      </c>
      <c r="AJ247" s="29">
        <v>0</v>
      </c>
      <c r="AK247" s="30">
        <f t="shared" si="71"/>
        <v>0</v>
      </c>
      <c r="AL247" s="30">
        <f t="shared" si="72"/>
        <v>0</v>
      </c>
      <c r="AM247" s="2">
        <f t="shared" si="78"/>
        <v>-7</v>
      </c>
      <c r="AN247" s="2">
        <f t="shared" si="78"/>
        <v>0</v>
      </c>
      <c r="AO247" s="2">
        <f t="shared" si="77"/>
        <v>0</v>
      </c>
      <c r="AP247" s="2">
        <f t="shared" si="77"/>
        <v>0</v>
      </c>
      <c r="AQ247" s="2">
        <f t="shared" si="77"/>
        <v>0</v>
      </c>
      <c r="AR247" s="2">
        <f t="shared" si="77"/>
        <v>-604.91</v>
      </c>
      <c r="AS247" s="2">
        <f t="shared" si="77"/>
        <v>0</v>
      </c>
      <c r="AT247" s="2">
        <f t="shared" si="84"/>
        <v>0</v>
      </c>
      <c r="AU247" s="2">
        <f t="shared" si="84"/>
        <v>0</v>
      </c>
      <c r="AV247" s="29">
        <f t="shared" si="84"/>
        <v>0</v>
      </c>
      <c r="AW247" s="30">
        <f t="shared" si="84"/>
        <v>0</v>
      </c>
      <c r="AX247" s="31">
        <f t="shared" si="84"/>
        <v>0</v>
      </c>
      <c r="AY247" s="38">
        <f t="shared" si="83"/>
        <v>-1</v>
      </c>
      <c r="AZ247" s="38" t="str">
        <f t="shared" si="83"/>
        <v/>
      </c>
      <c r="BA247" s="38" t="str">
        <f t="shared" si="83"/>
        <v/>
      </c>
      <c r="BB247" s="38" t="str">
        <f t="shared" si="82"/>
        <v/>
      </c>
      <c r="BC247" s="38" t="str">
        <f t="shared" si="82"/>
        <v/>
      </c>
      <c r="BD247" s="38">
        <f t="shared" si="82"/>
        <v>-1</v>
      </c>
      <c r="BE247" s="38" t="str">
        <f t="shared" si="82"/>
        <v/>
      </c>
      <c r="BF247" s="38" t="str">
        <f t="shared" si="82"/>
        <v/>
      </c>
      <c r="BG247" s="38" t="str">
        <f t="shared" si="82"/>
        <v/>
      </c>
      <c r="BH247" s="39" t="str">
        <f t="shared" si="73"/>
        <v/>
      </c>
      <c r="BI247" s="76" t="str">
        <f t="shared" si="73"/>
        <v/>
      </c>
      <c r="BJ247" s="40" t="str">
        <f t="shared" si="73"/>
        <v/>
      </c>
      <c r="BK247" s="119" t="str">
        <f t="shared" si="79"/>
        <v/>
      </c>
      <c r="BL247" s="120" t="str">
        <f t="shared" si="79"/>
        <v/>
      </c>
      <c r="BM247" s="120" t="str">
        <f t="shared" si="79"/>
        <v/>
      </c>
      <c r="BN247" s="120" t="str">
        <f t="shared" si="79"/>
        <v/>
      </c>
      <c r="BO247" s="121" t="str">
        <f t="shared" si="79"/>
        <v/>
      </c>
      <c r="BP247" s="119">
        <f t="shared" si="80"/>
        <v>86.415714285714287</v>
      </c>
      <c r="BQ247" s="120" t="str">
        <f t="shared" si="80"/>
        <v/>
      </c>
      <c r="BR247" s="120" t="str">
        <f t="shared" si="80"/>
        <v/>
      </c>
      <c r="BS247" s="120" t="str">
        <f t="shared" si="80"/>
        <v/>
      </c>
      <c r="BT247" s="121" t="str">
        <f t="shared" si="80"/>
        <v/>
      </c>
      <c r="BU247" s="119" t="str">
        <f t="shared" si="81"/>
        <v/>
      </c>
      <c r="BV247" s="120" t="str">
        <f t="shared" si="81"/>
        <v/>
      </c>
      <c r="BW247" s="121" t="str">
        <f t="shared" si="81"/>
        <v/>
      </c>
      <c r="BX247" s="120" t="str">
        <f t="shared" si="81"/>
        <v/>
      </c>
      <c r="BY247" s="121" t="str">
        <f t="shared" si="81"/>
        <v/>
      </c>
    </row>
    <row r="248" spans="1:77" hidden="1" outlineLevel="1" x14ac:dyDescent="0.2">
      <c r="A248" t="s">
        <v>46</v>
      </c>
      <c r="B248" t="s">
        <v>46</v>
      </c>
      <c r="C248" t="s">
        <v>100</v>
      </c>
      <c r="D248" t="s">
        <v>100</v>
      </c>
      <c r="E248" t="s">
        <v>98</v>
      </c>
      <c r="F248" s="4">
        <f t="shared" si="74"/>
        <v>46253</v>
      </c>
      <c r="G248" t="s">
        <v>38</v>
      </c>
      <c r="H248" s="28">
        <v>0</v>
      </c>
      <c r="I248" s="138">
        <v>0</v>
      </c>
      <c r="J248" s="138">
        <v>0</v>
      </c>
      <c r="K248" s="2">
        <v>0</v>
      </c>
      <c r="L248" s="2">
        <v>0</v>
      </c>
      <c r="M248" s="2">
        <v>0</v>
      </c>
      <c r="N248" s="2">
        <v>0</v>
      </c>
      <c r="O248" s="2">
        <v>0</v>
      </c>
      <c r="P248" s="2">
        <v>0</v>
      </c>
      <c r="Q248" s="29">
        <v>0</v>
      </c>
      <c r="R248" s="30">
        <f t="shared" si="69"/>
        <v>0</v>
      </c>
      <c r="S248" s="30">
        <f t="shared" si="70"/>
        <v>0</v>
      </c>
      <c r="T248" t="s">
        <v>49</v>
      </c>
      <c r="U248" t="s">
        <v>49</v>
      </c>
      <c r="V248" t="s">
        <v>100</v>
      </c>
      <c r="W248" t="s">
        <v>100</v>
      </c>
      <c r="X248" t="s">
        <v>98</v>
      </c>
      <c r="Y248" s="4">
        <f t="shared" si="75"/>
        <v>45889</v>
      </c>
      <c r="Z248" t="s">
        <v>38</v>
      </c>
      <c r="AA248" s="28">
        <v>4</v>
      </c>
      <c r="AB248" s="138">
        <v>0</v>
      </c>
      <c r="AC248" s="138">
        <v>0</v>
      </c>
      <c r="AD248" s="2">
        <v>0</v>
      </c>
      <c r="AE248" s="2">
        <v>0</v>
      </c>
      <c r="AF248" s="2">
        <v>464.32</v>
      </c>
      <c r="AG248" s="2">
        <v>0</v>
      </c>
      <c r="AH248" s="2">
        <v>0</v>
      </c>
      <c r="AI248" s="2">
        <v>0</v>
      </c>
      <c r="AJ248" s="29">
        <v>0</v>
      </c>
      <c r="AK248" s="30">
        <f t="shared" si="71"/>
        <v>0</v>
      </c>
      <c r="AL248" s="30">
        <f t="shared" si="72"/>
        <v>0</v>
      </c>
      <c r="AM248" s="2">
        <f t="shared" si="78"/>
        <v>-4</v>
      </c>
      <c r="AN248" s="2">
        <f t="shared" si="78"/>
        <v>0</v>
      </c>
      <c r="AO248" s="2">
        <f t="shared" si="77"/>
        <v>0</v>
      </c>
      <c r="AP248" s="2">
        <f t="shared" si="77"/>
        <v>0</v>
      </c>
      <c r="AQ248" s="2">
        <f t="shared" si="77"/>
        <v>0</v>
      </c>
      <c r="AR248" s="2">
        <f t="shared" si="77"/>
        <v>-464.32</v>
      </c>
      <c r="AS248" s="2">
        <f t="shared" si="77"/>
        <v>0</v>
      </c>
      <c r="AT248" s="2">
        <f t="shared" si="84"/>
        <v>0</v>
      </c>
      <c r="AU248" s="2">
        <f t="shared" si="84"/>
        <v>0</v>
      </c>
      <c r="AV248" s="29">
        <f t="shared" si="84"/>
        <v>0</v>
      </c>
      <c r="AW248" s="30">
        <f t="shared" si="84"/>
        <v>0</v>
      </c>
      <c r="AX248" s="31">
        <f t="shared" si="84"/>
        <v>0</v>
      </c>
      <c r="AY248" s="38">
        <f t="shared" si="83"/>
        <v>-1</v>
      </c>
      <c r="AZ248" s="38" t="str">
        <f t="shared" si="83"/>
        <v/>
      </c>
      <c r="BA248" s="38" t="str">
        <f t="shared" si="83"/>
        <v/>
      </c>
      <c r="BB248" s="38" t="str">
        <f t="shared" si="82"/>
        <v/>
      </c>
      <c r="BC248" s="38" t="str">
        <f t="shared" si="82"/>
        <v/>
      </c>
      <c r="BD248" s="38">
        <f t="shared" si="82"/>
        <v>-1</v>
      </c>
      <c r="BE248" s="38" t="str">
        <f t="shared" si="82"/>
        <v/>
      </c>
      <c r="BF248" s="38" t="str">
        <f t="shared" si="82"/>
        <v/>
      </c>
      <c r="BG248" s="38" t="str">
        <f t="shared" si="82"/>
        <v/>
      </c>
      <c r="BH248" s="39" t="str">
        <f t="shared" si="73"/>
        <v/>
      </c>
      <c r="BI248" s="76" t="str">
        <f t="shared" si="73"/>
        <v/>
      </c>
      <c r="BJ248" s="40" t="str">
        <f t="shared" si="73"/>
        <v/>
      </c>
      <c r="BK248" s="119" t="str">
        <f t="shared" si="79"/>
        <v/>
      </c>
      <c r="BL248" s="120" t="str">
        <f t="shared" si="79"/>
        <v/>
      </c>
      <c r="BM248" s="120" t="str">
        <f t="shared" si="79"/>
        <v/>
      </c>
      <c r="BN248" s="120" t="str">
        <f t="shared" si="79"/>
        <v/>
      </c>
      <c r="BO248" s="121" t="str">
        <f t="shared" si="79"/>
        <v/>
      </c>
      <c r="BP248" s="119">
        <f t="shared" si="80"/>
        <v>116.08</v>
      </c>
      <c r="BQ248" s="120" t="str">
        <f t="shared" si="80"/>
        <v/>
      </c>
      <c r="BR248" s="120" t="str">
        <f t="shared" si="80"/>
        <v/>
      </c>
      <c r="BS248" s="120" t="str">
        <f t="shared" si="80"/>
        <v/>
      </c>
      <c r="BT248" s="121" t="str">
        <f t="shared" si="80"/>
        <v/>
      </c>
      <c r="BU248" s="119" t="str">
        <f t="shared" si="81"/>
        <v/>
      </c>
      <c r="BV248" s="120" t="str">
        <f t="shared" si="81"/>
        <v/>
      </c>
      <c r="BW248" s="121" t="str">
        <f t="shared" si="81"/>
        <v/>
      </c>
      <c r="BX248" s="120" t="str">
        <f t="shared" si="81"/>
        <v/>
      </c>
      <c r="BY248" s="121" t="str">
        <f t="shared" si="81"/>
        <v/>
      </c>
    </row>
    <row r="249" spans="1:77" hidden="1" outlineLevel="1" x14ac:dyDescent="0.2">
      <c r="A249" t="s">
        <v>46</v>
      </c>
      <c r="B249" t="s">
        <v>46</v>
      </c>
      <c r="C249" t="s">
        <v>100</v>
      </c>
      <c r="D249" t="s">
        <v>100</v>
      </c>
      <c r="E249" t="s">
        <v>98</v>
      </c>
      <c r="F249" s="4">
        <f t="shared" si="74"/>
        <v>46254</v>
      </c>
      <c r="G249" t="s">
        <v>39</v>
      </c>
      <c r="H249" s="28">
        <v>0</v>
      </c>
      <c r="I249" s="138">
        <v>0</v>
      </c>
      <c r="J249" s="138">
        <v>0</v>
      </c>
      <c r="K249" s="2">
        <v>0</v>
      </c>
      <c r="L249" s="2">
        <v>0</v>
      </c>
      <c r="M249" s="2">
        <v>0</v>
      </c>
      <c r="N249" s="2">
        <v>0</v>
      </c>
      <c r="O249" s="2">
        <v>0</v>
      </c>
      <c r="P249" s="2">
        <v>0</v>
      </c>
      <c r="Q249" s="29">
        <v>0</v>
      </c>
      <c r="R249" s="30">
        <f t="shared" si="69"/>
        <v>0</v>
      </c>
      <c r="S249" s="30">
        <f t="shared" si="70"/>
        <v>0</v>
      </c>
      <c r="T249" t="s">
        <v>49</v>
      </c>
      <c r="U249" t="s">
        <v>49</v>
      </c>
      <c r="V249" t="s">
        <v>100</v>
      </c>
      <c r="W249" t="s">
        <v>100</v>
      </c>
      <c r="X249" t="s">
        <v>98</v>
      </c>
      <c r="Y249" s="4">
        <f t="shared" si="75"/>
        <v>45890</v>
      </c>
      <c r="Z249" t="s">
        <v>39</v>
      </c>
      <c r="AA249" s="28">
        <v>10</v>
      </c>
      <c r="AB249" s="138">
        <v>1</v>
      </c>
      <c r="AC249" s="138">
        <v>0</v>
      </c>
      <c r="AD249" s="2">
        <v>0</v>
      </c>
      <c r="AE249" s="2">
        <v>0</v>
      </c>
      <c r="AF249" s="2">
        <v>5967.93</v>
      </c>
      <c r="AG249" s="2">
        <v>2354.3000000000002</v>
      </c>
      <c r="AH249" s="2">
        <v>0</v>
      </c>
      <c r="AI249" s="2">
        <v>0</v>
      </c>
      <c r="AJ249" s="29">
        <v>0</v>
      </c>
      <c r="AK249" s="30">
        <f t="shared" si="71"/>
        <v>1</v>
      </c>
      <c r="AL249" s="30">
        <f t="shared" si="72"/>
        <v>2354.3000000000002</v>
      </c>
      <c r="AM249" s="2">
        <f t="shared" si="78"/>
        <v>-10</v>
      </c>
      <c r="AN249" s="2">
        <f t="shared" si="78"/>
        <v>-1</v>
      </c>
      <c r="AO249" s="2">
        <f t="shared" si="77"/>
        <v>0</v>
      </c>
      <c r="AP249" s="2">
        <f t="shared" si="77"/>
        <v>0</v>
      </c>
      <c r="AQ249" s="2">
        <f t="shared" si="77"/>
        <v>0</v>
      </c>
      <c r="AR249" s="2">
        <f t="shared" si="77"/>
        <v>-5967.93</v>
      </c>
      <c r="AS249" s="2">
        <f t="shared" si="77"/>
        <v>-2354.3000000000002</v>
      </c>
      <c r="AT249" s="2">
        <f t="shared" si="84"/>
        <v>0</v>
      </c>
      <c r="AU249" s="2">
        <f t="shared" si="84"/>
        <v>0</v>
      </c>
      <c r="AV249" s="29">
        <f t="shared" si="84"/>
        <v>0</v>
      </c>
      <c r="AW249" s="30">
        <f t="shared" si="84"/>
        <v>-1</v>
      </c>
      <c r="AX249" s="31">
        <f t="shared" si="84"/>
        <v>-2354.3000000000002</v>
      </c>
      <c r="AY249" s="38">
        <f t="shared" si="83"/>
        <v>-1</v>
      </c>
      <c r="AZ249" s="38">
        <f t="shared" si="83"/>
        <v>-1</v>
      </c>
      <c r="BA249" s="38" t="str">
        <f t="shared" si="83"/>
        <v/>
      </c>
      <c r="BB249" s="38" t="str">
        <f t="shared" si="82"/>
        <v/>
      </c>
      <c r="BC249" s="38" t="str">
        <f t="shared" si="82"/>
        <v/>
      </c>
      <c r="BD249" s="38">
        <f t="shared" si="82"/>
        <v>-1</v>
      </c>
      <c r="BE249" s="38">
        <f t="shared" si="82"/>
        <v>-1</v>
      </c>
      <c r="BF249" s="38" t="str">
        <f t="shared" si="82"/>
        <v/>
      </c>
      <c r="BG249" s="38" t="str">
        <f t="shared" si="82"/>
        <v/>
      </c>
      <c r="BH249" s="39" t="str">
        <f t="shared" si="73"/>
        <v/>
      </c>
      <c r="BI249" s="76">
        <f t="shared" si="73"/>
        <v>-1</v>
      </c>
      <c r="BJ249" s="40">
        <f t="shared" si="73"/>
        <v>-1</v>
      </c>
      <c r="BK249" s="119" t="str">
        <f t="shared" si="79"/>
        <v/>
      </c>
      <c r="BL249" s="120" t="str">
        <f t="shared" si="79"/>
        <v/>
      </c>
      <c r="BM249" s="120" t="str">
        <f t="shared" si="79"/>
        <v/>
      </c>
      <c r="BN249" s="120" t="str">
        <f t="shared" si="79"/>
        <v/>
      </c>
      <c r="BO249" s="121" t="str">
        <f t="shared" si="79"/>
        <v/>
      </c>
      <c r="BP249" s="119">
        <f t="shared" si="80"/>
        <v>596.79300000000001</v>
      </c>
      <c r="BQ249" s="120">
        <f t="shared" si="80"/>
        <v>2354.3000000000002</v>
      </c>
      <c r="BR249" s="120" t="str">
        <f t="shared" si="80"/>
        <v/>
      </c>
      <c r="BS249" s="120" t="str">
        <f t="shared" si="80"/>
        <v/>
      </c>
      <c r="BT249" s="121" t="str">
        <f t="shared" si="80"/>
        <v/>
      </c>
      <c r="BU249" s="119" t="str">
        <f t="shared" si="81"/>
        <v/>
      </c>
      <c r="BV249" s="120" t="str">
        <f t="shared" si="81"/>
        <v/>
      </c>
      <c r="BW249" s="121" t="str">
        <f t="shared" si="81"/>
        <v/>
      </c>
      <c r="BX249" s="120" t="str">
        <f t="shared" si="81"/>
        <v/>
      </c>
      <c r="BY249" s="121" t="str">
        <f t="shared" si="81"/>
        <v/>
      </c>
    </row>
    <row r="250" spans="1:77" hidden="1" outlineLevel="1" x14ac:dyDescent="0.2">
      <c r="A250" t="s">
        <v>46</v>
      </c>
      <c r="B250" t="s">
        <v>46</v>
      </c>
      <c r="C250" t="s">
        <v>100</v>
      </c>
      <c r="D250" t="s">
        <v>100</v>
      </c>
      <c r="E250" t="s">
        <v>98</v>
      </c>
      <c r="F250" s="4">
        <f t="shared" si="74"/>
        <v>46255</v>
      </c>
      <c r="G250" t="s">
        <v>40</v>
      </c>
      <c r="H250" s="28">
        <v>0</v>
      </c>
      <c r="I250" s="138">
        <v>0</v>
      </c>
      <c r="J250" s="138">
        <v>0</v>
      </c>
      <c r="K250" s="2">
        <v>0</v>
      </c>
      <c r="L250" s="2">
        <v>0</v>
      </c>
      <c r="M250" s="2">
        <v>0</v>
      </c>
      <c r="N250" s="2">
        <v>0</v>
      </c>
      <c r="O250" s="2">
        <v>0</v>
      </c>
      <c r="P250" s="2">
        <v>0</v>
      </c>
      <c r="Q250" s="29">
        <v>0</v>
      </c>
      <c r="R250" s="30">
        <f t="shared" si="69"/>
        <v>0</v>
      </c>
      <c r="S250" s="30">
        <f t="shared" si="70"/>
        <v>0</v>
      </c>
      <c r="T250" t="s">
        <v>49</v>
      </c>
      <c r="U250" t="s">
        <v>49</v>
      </c>
      <c r="V250" t="s">
        <v>100</v>
      </c>
      <c r="W250" t="s">
        <v>100</v>
      </c>
      <c r="X250" t="s">
        <v>98</v>
      </c>
      <c r="Y250" s="4">
        <f t="shared" si="75"/>
        <v>45891</v>
      </c>
      <c r="Z250" t="s">
        <v>40</v>
      </c>
      <c r="AA250" s="28">
        <v>5</v>
      </c>
      <c r="AB250" s="138">
        <v>0</v>
      </c>
      <c r="AC250" s="138">
        <v>0</v>
      </c>
      <c r="AD250" s="2">
        <v>0</v>
      </c>
      <c r="AE250" s="2">
        <v>0</v>
      </c>
      <c r="AF250" s="2">
        <v>1407.16</v>
      </c>
      <c r="AG250" s="2">
        <v>0</v>
      </c>
      <c r="AH250" s="2">
        <v>0</v>
      </c>
      <c r="AI250" s="2">
        <v>0</v>
      </c>
      <c r="AJ250" s="29">
        <v>0</v>
      </c>
      <c r="AK250" s="30">
        <f t="shared" si="71"/>
        <v>0</v>
      </c>
      <c r="AL250" s="30">
        <f t="shared" si="72"/>
        <v>0</v>
      </c>
      <c r="AM250" s="2">
        <f t="shared" si="78"/>
        <v>-5</v>
      </c>
      <c r="AN250" s="2">
        <f t="shared" si="78"/>
        <v>0</v>
      </c>
      <c r="AO250" s="2">
        <f t="shared" si="77"/>
        <v>0</v>
      </c>
      <c r="AP250" s="2">
        <f t="shared" si="77"/>
        <v>0</v>
      </c>
      <c r="AQ250" s="2">
        <f t="shared" si="77"/>
        <v>0</v>
      </c>
      <c r="AR250" s="2">
        <f t="shared" si="77"/>
        <v>-1407.16</v>
      </c>
      <c r="AS250" s="2">
        <f t="shared" si="77"/>
        <v>0</v>
      </c>
      <c r="AT250" s="2">
        <f t="shared" si="84"/>
        <v>0</v>
      </c>
      <c r="AU250" s="2">
        <f t="shared" si="84"/>
        <v>0</v>
      </c>
      <c r="AV250" s="29">
        <f t="shared" si="84"/>
        <v>0</v>
      </c>
      <c r="AW250" s="30">
        <f t="shared" si="84"/>
        <v>0</v>
      </c>
      <c r="AX250" s="31">
        <f t="shared" si="84"/>
        <v>0</v>
      </c>
      <c r="AY250" s="38">
        <f t="shared" si="83"/>
        <v>-1</v>
      </c>
      <c r="AZ250" s="38" t="str">
        <f t="shared" si="83"/>
        <v/>
      </c>
      <c r="BA250" s="38" t="str">
        <f t="shared" si="83"/>
        <v/>
      </c>
      <c r="BB250" s="38" t="str">
        <f t="shared" si="82"/>
        <v/>
      </c>
      <c r="BC250" s="38" t="str">
        <f t="shared" si="82"/>
        <v/>
      </c>
      <c r="BD250" s="38">
        <f t="shared" si="82"/>
        <v>-1</v>
      </c>
      <c r="BE250" s="38" t="str">
        <f t="shared" si="82"/>
        <v/>
      </c>
      <c r="BF250" s="38" t="str">
        <f t="shared" si="82"/>
        <v/>
      </c>
      <c r="BG250" s="38" t="str">
        <f t="shared" si="82"/>
        <v/>
      </c>
      <c r="BH250" s="39" t="str">
        <f t="shared" si="73"/>
        <v/>
      </c>
      <c r="BI250" s="76" t="str">
        <f t="shared" si="73"/>
        <v/>
      </c>
      <c r="BJ250" s="40" t="str">
        <f t="shared" si="73"/>
        <v/>
      </c>
      <c r="BK250" s="119" t="str">
        <f t="shared" si="79"/>
        <v/>
      </c>
      <c r="BL250" s="120" t="str">
        <f t="shared" si="79"/>
        <v/>
      </c>
      <c r="BM250" s="120" t="str">
        <f t="shared" si="79"/>
        <v/>
      </c>
      <c r="BN250" s="120" t="str">
        <f t="shared" si="79"/>
        <v/>
      </c>
      <c r="BO250" s="121" t="str">
        <f t="shared" si="79"/>
        <v/>
      </c>
      <c r="BP250" s="119">
        <f t="shared" si="80"/>
        <v>281.43200000000002</v>
      </c>
      <c r="BQ250" s="120" t="str">
        <f t="shared" si="80"/>
        <v/>
      </c>
      <c r="BR250" s="120" t="str">
        <f t="shared" si="80"/>
        <v/>
      </c>
      <c r="BS250" s="120" t="str">
        <f t="shared" si="80"/>
        <v/>
      </c>
      <c r="BT250" s="121" t="str">
        <f t="shared" si="80"/>
        <v/>
      </c>
      <c r="BU250" s="119" t="str">
        <f t="shared" si="81"/>
        <v/>
      </c>
      <c r="BV250" s="120" t="str">
        <f t="shared" si="81"/>
        <v/>
      </c>
      <c r="BW250" s="121" t="str">
        <f t="shared" si="81"/>
        <v/>
      </c>
      <c r="BX250" s="120" t="str">
        <f t="shared" si="81"/>
        <v/>
      </c>
      <c r="BY250" s="121" t="str">
        <f t="shared" si="81"/>
        <v/>
      </c>
    </row>
    <row r="251" spans="1:77" ht="13.5" hidden="1" outlineLevel="1" thickBot="1" x14ac:dyDescent="0.25">
      <c r="A251" t="s">
        <v>46</v>
      </c>
      <c r="B251" t="s">
        <v>46</v>
      </c>
      <c r="C251" t="s">
        <v>100</v>
      </c>
      <c r="D251" t="s">
        <v>100</v>
      </c>
      <c r="E251" t="s">
        <v>98</v>
      </c>
      <c r="F251" s="59">
        <f t="shared" si="74"/>
        <v>46256</v>
      </c>
      <c r="G251" s="42" t="s">
        <v>41</v>
      </c>
      <c r="H251" s="43">
        <v>0</v>
      </c>
      <c r="I251" s="44">
        <v>0</v>
      </c>
      <c r="J251" s="44">
        <v>0</v>
      </c>
      <c r="K251" s="44">
        <v>0</v>
      </c>
      <c r="L251" s="44">
        <v>0</v>
      </c>
      <c r="M251" s="44">
        <v>0</v>
      </c>
      <c r="N251" s="44">
        <v>0</v>
      </c>
      <c r="O251" s="44">
        <v>0</v>
      </c>
      <c r="P251" s="44">
        <v>0</v>
      </c>
      <c r="Q251" s="45">
        <v>0</v>
      </c>
      <c r="R251" s="46">
        <f t="shared" si="69"/>
        <v>0</v>
      </c>
      <c r="S251" s="46">
        <f t="shared" si="70"/>
        <v>0</v>
      </c>
      <c r="T251" t="s">
        <v>49</v>
      </c>
      <c r="U251" t="s">
        <v>49</v>
      </c>
      <c r="V251" t="s">
        <v>100</v>
      </c>
      <c r="W251" t="s">
        <v>100</v>
      </c>
      <c r="X251" t="s">
        <v>98</v>
      </c>
      <c r="Y251" s="59">
        <f t="shared" si="75"/>
        <v>45892</v>
      </c>
      <c r="Z251" s="42" t="s">
        <v>41</v>
      </c>
      <c r="AA251" s="43">
        <v>7</v>
      </c>
      <c r="AB251" s="44">
        <v>0</v>
      </c>
      <c r="AC251" s="44">
        <v>0</v>
      </c>
      <c r="AD251" s="44">
        <v>0</v>
      </c>
      <c r="AE251" s="44">
        <v>0</v>
      </c>
      <c r="AF251" s="44">
        <v>977.43</v>
      </c>
      <c r="AG251" s="44">
        <v>0</v>
      </c>
      <c r="AH251" s="44">
        <v>0</v>
      </c>
      <c r="AI251" s="44">
        <v>0</v>
      </c>
      <c r="AJ251" s="45">
        <v>0</v>
      </c>
      <c r="AK251" s="46">
        <f t="shared" si="71"/>
        <v>0</v>
      </c>
      <c r="AL251" s="46">
        <f t="shared" si="72"/>
        <v>0</v>
      </c>
      <c r="AM251" s="44">
        <f t="shared" si="78"/>
        <v>-7</v>
      </c>
      <c r="AN251" s="44">
        <f t="shared" si="78"/>
        <v>0</v>
      </c>
      <c r="AO251" s="44">
        <f t="shared" si="77"/>
        <v>0</v>
      </c>
      <c r="AP251" s="44">
        <f t="shared" si="77"/>
        <v>0</v>
      </c>
      <c r="AQ251" s="44">
        <f t="shared" si="77"/>
        <v>0</v>
      </c>
      <c r="AR251" s="44">
        <f t="shared" si="77"/>
        <v>-977.43</v>
      </c>
      <c r="AS251" s="44">
        <f t="shared" si="77"/>
        <v>0</v>
      </c>
      <c r="AT251" s="44">
        <f t="shared" si="84"/>
        <v>0</v>
      </c>
      <c r="AU251" s="44">
        <f t="shared" si="84"/>
        <v>0</v>
      </c>
      <c r="AV251" s="45">
        <f t="shared" si="84"/>
        <v>0</v>
      </c>
      <c r="AW251" s="46">
        <f t="shared" si="84"/>
        <v>0</v>
      </c>
      <c r="AX251" s="47">
        <f t="shared" si="84"/>
        <v>0</v>
      </c>
      <c r="AY251" s="56">
        <f t="shared" si="83"/>
        <v>-1</v>
      </c>
      <c r="AZ251" s="56" t="str">
        <f t="shared" si="83"/>
        <v/>
      </c>
      <c r="BA251" s="56" t="str">
        <f t="shared" si="83"/>
        <v/>
      </c>
      <c r="BB251" s="56" t="str">
        <f t="shared" si="82"/>
        <v/>
      </c>
      <c r="BC251" s="56" t="str">
        <f t="shared" si="82"/>
        <v/>
      </c>
      <c r="BD251" s="56">
        <f t="shared" si="82"/>
        <v>-1</v>
      </c>
      <c r="BE251" s="56" t="str">
        <f t="shared" si="82"/>
        <v/>
      </c>
      <c r="BF251" s="56" t="str">
        <f t="shared" si="82"/>
        <v/>
      </c>
      <c r="BG251" s="56" t="str">
        <f t="shared" si="82"/>
        <v/>
      </c>
      <c r="BH251" s="57" t="str">
        <f t="shared" si="73"/>
        <v/>
      </c>
      <c r="BI251" s="81" t="str">
        <f t="shared" si="73"/>
        <v/>
      </c>
      <c r="BJ251" s="58" t="str">
        <f t="shared" si="73"/>
        <v/>
      </c>
      <c r="BK251" s="122" t="str">
        <f t="shared" si="79"/>
        <v/>
      </c>
      <c r="BL251" s="123" t="str">
        <f t="shared" si="79"/>
        <v/>
      </c>
      <c r="BM251" s="123" t="str">
        <f t="shared" si="79"/>
        <v/>
      </c>
      <c r="BN251" s="123" t="str">
        <f t="shared" si="79"/>
        <v/>
      </c>
      <c r="BO251" s="124" t="str">
        <f t="shared" si="79"/>
        <v/>
      </c>
      <c r="BP251" s="122">
        <f t="shared" si="80"/>
        <v>139.63285714285715</v>
      </c>
      <c r="BQ251" s="123" t="str">
        <f t="shared" si="80"/>
        <v/>
      </c>
      <c r="BR251" s="123" t="str">
        <f t="shared" si="80"/>
        <v/>
      </c>
      <c r="BS251" s="123" t="str">
        <f t="shared" si="80"/>
        <v/>
      </c>
      <c r="BT251" s="124" t="str">
        <f t="shared" si="80"/>
        <v/>
      </c>
      <c r="BU251" s="122" t="str">
        <f t="shared" si="81"/>
        <v/>
      </c>
      <c r="BV251" s="123" t="str">
        <f t="shared" si="81"/>
        <v/>
      </c>
      <c r="BW251" s="124" t="str">
        <f t="shared" si="81"/>
        <v/>
      </c>
      <c r="BX251" s="123" t="str">
        <f t="shared" si="81"/>
        <v/>
      </c>
      <c r="BY251" s="124" t="str">
        <f t="shared" si="81"/>
        <v/>
      </c>
    </row>
    <row r="252" spans="1:77" hidden="1" outlineLevel="1" x14ac:dyDescent="0.2">
      <c r="A252" t="s">
        <v>46</v>
      </c>
      <c r="B252" t="s">
        <v>46</v>
      </c>
      <c r="C252" t="s">
        <v>100</v>
      </c>
      <c r="D252" t="s">
        <v>100</v>
      </c>
      <c r="E252" t="s">
        <v>99</v>
      </c>
      <c r="F252" s="4">
        <f t="shared" si="74"/>
        <v>46257</v>
      </c>
      <c r="G252" t="s">
        <v>35</v>
      </c>
      <c r="H252" s="28">
        <v>0</v>
      </c>
      <c r="I252" s="138">
        <v>0</v>
      </c>
      <c r="J252" s="138">
        <v>0</v>
      </c>
      <c r="K252" s="2">
        <v>0</v>
      </c>
      <c r="L252" s="2">
        <v>0</v>
      </c>
      <c r="M252" s="2">
        <v>0</v>
      </c>
      <c r="N252" s="2">
        <v>0</v>
      </c>
      <c r="O252" s="2">
        <v>0</v>
      </c>
      <c r="P252" s="2">
        <v>0</v>
      </c>
      <c r="Q252" s="29">
        <v>0</v>
      </c>
      <c r="R252" s="30">
        <f t="shared" si="69"/>
        <v>0</v>
      </c>
      <c r="S252" s="30">
        <f t="shared" si="70"/>
        <v>0</v>
      </c>
      <c r="T252" t="s">
        <v>49</v>
      </c>
      <c r="U252" t="s">
        <v>49</v>
      </c>
      <c r="V252" t="s">
        <v>100</v>
      </c>
      <c r="W252" t="s">
        <v>100</v>
      </c>
      <c r="X252" t="s">
        <v>99</v>
      </c>
      <c r="Y252" s="4">
        <f t="shared" si="75"/>
        <v>45893</v>
      </c>
      <c r="Z252" t="s">
        <v>35</v>
      </c>
      <c r="AA252" s="28">
        <v>2</v>
      </c>
      <c r="AB252" s="138">
        <v>0</v>
      </c>
      <c r="AC252" s="138">
        <v>0</v>
      </c>
      <c r="AD252" s="2">
        <v>0</v>
      </c>
      <c r="AE252" s="2">
        <v>0</v>
      </c>
      <c r="AF252" s="2">
        <v>270.60000000000002</v>
      </c>
      <c r="AG252" s="2">
        <v>0</v>
      </c>
      <c r="AH252" s="2">
        <v>0</v>
      </c>
      <c r="AI252" s="2">
        <v>0</v>
      </c>
      <c r="AJ252" s="29">
        <v>0</v>
      </c>
      <c r="AK252" s="30">
        <f t="shared" si="71"/>
        <v>0</v>
      </c>
      <c r="AL252" s="30">
        <f t="shared" si="72"/>
        <v>0</v>
      </c>
      <c r="AM252" s="2">
        <f t="shared" si="78"/>
        <v>-2</v>
      </c>
      <c r="AN252" s="2">
        <f t="shared" si="78"/>
        <v>0</v>
      </c>
      <c r="AO252" s="2">
        <f t="shared" si="77"/>
        <v>0</v>
      </c>
      <c r="AP252" s="2">
        <f t="shared" si="77"/>
        <v>0</v>
      </c>
      <c r="AQ252" s="2">
        <f t="shared" si="77"/>
        <v>0</v>
      </c>
      <c r="AR252" s="2">
        <f t="shared" si="77"/>
        <v>-270.60000000000002</v>
      </c>
      <c r="AS252" s="2">
        <f t="shared" si="77"/>
        <v>0</v>
      </c>
      <c r="AT252" s="2">
        <f t="shared" si="84"/>
        <v>0</v>
      </c>
      <c r="AU252" s="2">
        <f t="shared" si="84"/>
        <v>0</v>
      </c>
      <c r="AV252" s="29">
        <f t="shared" si="84"/>
        <v>0</v>
      </c>
      <c r="AW252" s="30">
        <f t="shared" si="84"/>
        <v>0</v>
      </c>
      <c r="AX252" s="31">
        <f t="shared" si="84"/>
        <v>0</v>
      </c>
      <c r="AY252" s="38">
        <f t="shared" si="83"/>
        <v>-1</v>
      </c>
      <c r="AZ252" s="38" t="str">
        <f t="shared" si="83"/>
        <v/>
      </c>
      <c r="BA252" s="38" t="str">
        <f t="shared" si="83"/>
        <v/>
      </c>
      <c r="BB252" s="38" t="str">
        <f t="shared" si="82"/>
        <v/>
      </c>
      <c r="BC252" s="38" t="str">
        <f t="shared" si="82"/>
        <v/>
      </c>
      <c r="BD252" s="38">
        <f t="shared" si="82"/>
        <v>-1</v>
      </c>
      <c r="BE252" s="38" t="str">
        <f t="shared" si="82"/>
        <v/>
      </c>
      <c r="BF252" s="38" t="str">
        <f t="shared" si="82"/>
        <v/>
      </c>
      <c r="BG252" s="38" t="str">
        <f t="shared" si="82"/>
        <v/>
      </c>
      <c r="BH252" s="39" t="str">
        <f t="shared" si="73"/>
        <v/>
      </c>
      <c r="BI252" s="76" t="str">
        <f t="shared" si="73"/>
        <v/>
      </c>
      <c r="BJ252" s="40" t="str">
        <f t="shared" si="73"/>
        <v/>
      </c>
      <c r="BK252" s="116" t="str">
        <f t="shared" si="79"/>
        <v/>
      </c>
      <c r="BL252" s="117" t="str">
        <f t="shared" si="79"/>
        <v/>
      </c>
      <c r="BM252" s="117" t="str">
        <f t="shared" si="79"/>
        <v/>
      </c>
      <c r="BN252" s="117" t="str">
        <f t="shared" si="79"/>
        <v/>
      </c>
      <c r="BO252" s="118" t="str">
        <f t="shared" si="79"/>
        <v/>
      </c>
      <c r="BP252" s="116">
        <f t="shared" si="80"/>
        <v>135.30000000000001</v>
      </c>
      <c r="BQ252" s="117" t="str">
        <f t="shared" si="80"/>
        <v/>
      </c>
      <c r="BR252" s="117" t="str">
        <f t="shared" si="80"/>
        <v/>
      </c>
      <c r="BS252" s="117" t="str">
        <f t="shared" si="80"/>
        <v/>
      </c>
      <c r="BT252" s="118" t="str">
        <f t="shared" si="80"/>
        <v/>
      </c>
      <c r="BU252" s="116" t="str">
        <f t="shared" si="81"/>
        <v/>
      </c>
      <c r="BV252" s="117" t="str">
        <f t="shared" si="81"/>
        <v/>
      </c>
      <c r="BW252" s="118" t="str">
        <f t="shared" si="81"/>
        <v/>
      </c>
      <c r="BX252" s="117" t="str">
        <f t="shared" si="81"/>
        <v/>
      </c>
      <c r="BY252" s="118" t="str">
        <f t="shared" si="81"/>
        <v/>
      </c>
    </row>
    <row r="253" spans="1:77" hidden="1" outlineLevel="1" x14ac:dyDescent="0.2">
      <c r="A253" t="s">
        <v>46</v>
      </c>
      <c r="B253" t="s">
        <v>46</v>
      </c>
      <c r="C253" t="s">
        <v>100</v>
      </c>
      <c r="D253" t="s">
        <v>100</v>
      </c>
      <c r="E253" t="s">
        <v>99</v>
      </c>
      <c r="F253" s="4">
        <f t="shared" si="74"/>
        <v>46258</v>
      </c>
      <c r="G253" t="s">
        <v>36</v>
      </c>
      <c r="H253" s="28">
        <v>0</v>
      </c>
      <c r="I253" s="138">
        <v>0</v>
      </c>
      <c r="J253" s="138">
        <v>0</v>
      </c>
      <c r="K253" s="2">
        <v>0</v>
      </c>
      <c r="L253" s="2">
        <v>0</v>
      </c>
      <c r="M253" s="2">
        <v>0</v>
      </c>
      <c r="N253" s="2">
        <v>0</v>
      </c>
      <c r="O253" s="2">
        <v>0</v>
      </c>
      <c r="P253" s="2">
        <v>0</v>
      </c>
      <c r="Q253" s="29">
        <v>0</v>
      </c>
      <c r="R253" s="30">
        <f t="shared" si="69"/>
        <v>0</v>
      </c>
      <c r="S253" s="30">
        <f t="shared" si="70"/>
        <v>0</v>
      </c>
      <c r="T253" t="s">
        <v>49</v>
      </c>
      <c r="U253" t="s">
        <v>49</v>
      </c>
      <c r="V253" t="s">
        <v>100</v>
      </c>
      <c r="W253" t="s">
        <v>100</v>
      </c>
      <c r="X253" t="s">
        <v>99</v>
      </c>
      <c r="Y253" s="4">
        <f t="shared" si="75"/>
        <v>45894</v>
      </c>
      <c r="Z253" t="s">
        <v>36</v>
      </c>
      <c r="AA253" s="28">
        <v>3</v>
      </c>
      <c r="AB253" s="138">
        <v>0</v>
      </c>
      <c r="AC253" s="138">
        <v>0</v>
      </c>
      <c r="AD253" s="2">
        <v>0</v>
      </c>
      <c r="AE253" s="2">
        <v>0</v>
      </c>
      <c r="AF253" s="2">
        <v>257.37</v>
      </c>
      <c r="AG253" s="2">
        <v>0</v>
      </c>
      <c r="AH253" s="2">
        <v>0</v>
      </c>
      <c r="AI253" s="2">
        <v>0</v>
      </c>
      <c r="AJ253" s="29">
        <v>0</v>
      </c>
      <c r="AK253" s="30">
        <f t="shared" si="71"/>
        <v>0</v>
      </c>
      <c r="AL253" s="30">
        <f t="shared" si="72"/>
        <v>0</v>
      </c>
      <c r="AM253" s="2">
        <f t="shared" si="78"/>
        <v>-3</v>
      </c>
      <c r="AN253" s="2">
        <f t="shared" si="78"/>
        <v>0</v>
      </c>
      <c r="AO253" s="2">
        <f t="shared" si="77"/>
        <v>0</v>
      </c>
      <c r="AP253" s="2">
        <f t="shared" si="77"/>
        <v>0</v>
      </c>
      <c r="AQ253" s="2">
        <f t="shared" si="77"/>
        <v>0</v>
      </c>
      <c r="AR253" s="2">
        <f t="shared" si="77"/>
        <v>-257.37</v>
      </c>
      <c r="AS253" s="2">
        <f t="shared" si="77"/>
        <v>0</v>
      </c>
      <c r="AT253" s="2">
        <f t="shared" si="84"/>
        <v>0</v>
      </c>
      <c r="AU253" s="2">
        <f t="shared" si="84"/>
        <v>0</v>
      </c>
      <c r="AV253" s="29">
        <f t="shared" si="84"/>
        <v>0</v>
      </c>
      <c r="AW253" s="30">
        <f t="shared" si="84"/>
        <v>0</v>
      </c>
      <c r="AX253" s="31">
        <f t="shared" si="84"/>
        <v>0</v>
      </c>
      <c r="AY253" s="38">
        <f t="shared" si="83"/>
        <v>-1</v>
      </c>
      <c r="AZ253" s="38" t="str">
        <f t="shared" si="83"/>
        <v/>
      </c>
      <c r="BA253" s="38" t="str">
        <f t="shared" si="83"/>
        <v/>
      </c>
      <c r="BB253" s="38" t="str">
        <f t="shared" si="82"/>
        <v/>
      </c>
      <c r="BC253" s="38" t="str">
        <f t="shared" si="82"/>
        <v/>
      </c>
      <c r="BD253" s="38">
        <f t="shared" si="82"/>
        <v>-1</v>
      </c>
      <c r="BE253" s="38" t="str">
        <f t="shared" si="82"/>
        <v/>
      </c>
      <c r="BF253" s="38" t="str">
        <f t="shared" si="82"/>
        <v/>
      </c>
      <c r="BG253" s="38" t="str">
        <f t="shared" si="82"/>
        <v/>
      </c>
      <c r="BH253" s="39" t="str">
        <f t="shared" si="73"/>
        <v/>
      </c>
      <c r="BI253" s="76" t="str">
        <f t="shared" si="73"/>
        <v/>
      </c>
      <c r="BJ253" s="40" t="str">
        <f t="shared" si="73"/>
        <v/>
      </c>
      <c r="BK253" s="119" t="str">
        <f t="shared" si="79"/>
        <v/>
      </c>
      <c r="BL253" s="120" t="str">
        <f t="shared" si="79"/>
        <v/>
      </c>
      <c r="BM253" s="120" t="str">
        <f t="shared" si="79"/>
        <v/>
      </c>
      <c r="BN253" s="120" t="str">
        <f t="shared" si="79"/>
        <v/>
      </c>
      <c r="BO253" s="121" t="str">
        <f t="shared" si="79"/>
        <v/>
      </c>
      <c r="BP253" s="119">
        <f t="shared" si="80"/>
        <v>85.79</v>
      </c>
      <c r="BQ253" s="120" t="str">
        <f t="shared" si="80"/>
        <v/>
      </c>
      <c r="BR253" s="120" t="str">
        <f t="shared" si="80"/>
        <v/>
      </c>
      <c r="BS253" s="120" t="str">
        <f t="shared" si="80"/>
        <v/>
      </c>
      <c r="BT253" s="121" t="str">
        <f t="shared" si="80"/>
        <v/>
      </c>
      <c r="BU253" s="119" t="str">
        <f t="shared" si="81"/>
        <v/>
      </c>
      <c r="BV253" s="120" t="str">
        <f t="shared" si="81"/>
        <v/>
      </c>
      <c r="BW253" s="121" t="str">
        <f t="shared" si="81"/>
        <v/>
      </c>
      <c r="BX253" s="120" t="str">
        <f t="shared" si="81"/>
        <v/>
      </c>
      <c r="BY253" s="121" t="str">
        <f t="shared" si="81"/>
        <v/>
      </c>
    </row>
    <row r="254" spans="1:77" hidden="1" outlineLevel="1" x14ac:dyDescent="0.2">
      <c r="A254" t="s">
        <v>46</v>
      </c>
      <c r="B254" t="s">
        <v>46</v>
      </c>
      <c r="C254" t="s">
        <v>100</v>
      </c>
      <c r="D254" t="s">
        <v>100</v>
      </c>
      <c r="E254" t="s">
        <v>99</v>
      </c>
      <c r="F254" s="4">
        <f t="shared" si="74"/>
        <v>46259</v>
      </c>
      <c r="G254" t="s">
        <v>37</v>
      </c>
      <c r="H254" s="28">
        <v>0</v>
      </c>
      <c r="I254" s="138">
        <v>0</v>
      </c>
      <c r="J254" s="138">
        <v>0</v>
      </c>
      <c r="K254" s="2">
        <v>0</v>
      </c>
      <c r="L254" s="2">
        <v>0</v>
      </c>
      <c r="M254" s="2">
        <v>0</v>
      </c>
      <c r="N254" s="2">
        <v>0</v>
      </c>
      <c r="O254" s="2">
        <v>0</v>
      </c>
      <c r="P254" s="2">
        <v>0</v>
      </c>
      <c r="Q254" s="29">
        <v>0</v>
      </c>
      <c r="R254" s="30">
        <f t="shared" si="69"/>
        <v>0</v>
      </c>
      <c r="S254" s="30">
        <f t="shared" si="70"/>
        <v>0</v>
      </c>
      <c r="T254" t="s">
        <v>49</v>
      </c>
      <c r="U254" t="s">
        <v>49</v>
      </c>
      <c r="V254" t="s">
        <v>100</v>
      </c>
      <c r="W254" t="s">
        <v>100</v>
      </c>
      <c r="X254" t="s">
        <v>99</v>
      </c>
      <c r="Y254" s="4">
        <f t="shared" si="75"/>
        <v>45895</v>
      </c>
      <c r="Z254" t="s">
        <v>37</v>
      </c>
      <c r="AA254" s="28">
        <v>4</v>
      </c>
      <c r="AB254" s="138">
        <v>2</v>
      </c>
      <c r="AC254" s="138">
        <v>0</v>
      </c>
      <c r="AD254" s="2">
        <v>0</v>
      </c>
      <c r="AE254" s="2">
        <v>0</v>
      </c>
      <c r="AF254" s="2">
        <v>3788.43</v>
      </c>
      <c r="AG254" s="2">
        <v>-220.32</v>
      </c>
      <c r="AH254" s="2">
        <v>0</v>
      </c>
      <c r="AI254" s="2">
        <v>0</v>
      </c>
      <c r="AJ254" s="29">
        <v>0</v>
      </c>
      <c r="AK254" s="30">
        <f t="shared" si="71"/>
        <v>2</v>
      </c>
      <c r="AL254" s="30">
        <f t="shared" si="72"/>
        <v>-220.32</v>
      </c>
      <c r="AM254" s="2">
        <f t="shared" si="78"/>
        <v>-4</v>
      </c>
      <c r="AN254" s="2">
        <f t="shared" si="78"/>
        <v>-2</v>
      </c>
      <c r="AO254" s="2">
        <f t="shared" si="77"/>
        <v>0</v>
      </c>
      <c r="AP254" s="2">
        <f t="shared" si="77"/>
        <v>0</v>
      </c>
      <c r="AQ254" s="2">
        <f t="shared" si="77"/>
        <v>0</v>
      </c>
      <c r="AR254" s="2">
        <f t="shared" si="77"/>
        <v>-3788.43</v>
      </c>
      <c r="AS254" s="2">
        <f t="shared" si="77"/>
        <v>220.32</v>
      </c>
      <c r="AT254" s="2">
        <f t="shared" si="84"/>
        <v>0</v>
      </c>
      <c r="AU254" s="2">
        <f t="shared" si="84"/>
        <v>0</v>
      </c>
      <c r="AV254" s="29">
        <f t="shared" si="84"/>
        <v>0</v>
      </c>
      <c r="AW254" s="30">
        <f t="shared" si="84"/>
        <v>-2</v>
      </c>
      <c r="AX254" s="31">
        <f t="shared" si="84"/>
        <v>220.32</v>
      </c>
      <c r="AY254" s="38">
        <f t="shared" si="83"/>
        <v>-1</v>
      </c>
      <c r="AZ254" s="38">
        <f t="shared" si="83"/>
        <v>-1</v>
      </c>
      <c r="BA254" s="38" t="str">
        <f t="shared" si="83"/>
        <v/>
      </c>
      <c r="BB254" s="38" t="str">
        <f t="shared" si="82"/>
        <v/>
      </c>
      <c r="BC254" s="38" t="str">
        <f t="shared" si="82"/>
        <v/>
      </c>
      <c r="BD254" s="38">
        <f t="shared" si="82"/>
        <v>-1</v>
      </c>
      <c r="BE254" s="38">
        <f t="shared" si="82"/>
        <v>-1</v>
      </c>
      <c r="BF254" s="38" t="str">
        <f t="shared" si="82"/>
        <v/>
      </c>
      <c r="BG254" s="38" t="str">
        <f t="shared" si="82"/>
        <v/>
      </c>
      <c r="BH254" s="39" t="str">
        <f t="shared" si="73"/>
        <v/>
      </c>
      <c r="BI254" s="76">
        <f t="shared" si="73"/>
        <v>-1</v>
      </c>
      <c r="BJ254" s="40">
        <f t="shared" si="73"/>
        <v>-1</v>
      </c>
      <c r="BK254" s="119" t="str">
        <f t="shared" si="79"/>
        <v/>
      </c>
      <c r="BL254" s="120" t="str">
        <f t="shared" si="79"/>
        <v/>
      </c>
      <c r="BM254" s="120" t="str">
        <f t="shared" si="79"/>
        <v/>
      </c>
      <c r="BN254" s="120" t="str">
        <f t="shared" si="79"/>
        <v/>
      </c>
      <c r="BO254" s="121" t="str">
        <f t="shared" si="79"/>
        <v/>
      </c>
      <c r="BP254" s="119">
        <f t="shared" si="80"/>
        <v>947.10749999999996</v>
      </c>
      <c r="BQ254" s="120">
        <f t="shared" si="80"/>
        <v>-110.16</v>
      </c>
      <c r="BR254" s="120" t="str">
        <f t="shared" si="80"/>
        <v/>
      </c>
      <c r="BS254" s="120" t="str">
        <f t="shared" si="80"/>
        <v/>
      </c>
      <c r="BT254" s="121" t="str">
        <f t="shared" si="80"/>
        <v/>
      </c>
      <c r="BU254" s="119" t="str">
        <f t="shared" si="81"/>
        <v/>
      </c>
      <c r="BV254" s="120" t="str">
        <f t="shared" si="81"/>
        <v/>
      </c>
      <c r="BW254" s="121" t="str">
        <f t="shared" si="81"/>
        <v/>
      </c>
      <c r="BX254" s="120" t="str">
        <f t="shared" si="81"/>
        <v/>
      </c>
      <c r="BY254" s="121" t="str">
        <f t="shared" si="81"/>
        <v/>
      </c>
    </row>
    <row r="255" spans="1:77" hidden="1" outlineLevel="1" x14ac:dyDescent="0.2">
      <c r="A255" t="s">
        <v>46</v>
      </c>
      <c r="B255" t="s">
        <v>46</v>
      </c>
      <c r="C255" t="s">
        <v>100</v>
      </c>
      <c r="D255" t="s">
        <v>100</v>
      </c>
      <c r="E255" t="s">
        <v>99</v>
      </c>
      <c r="F255" s="4">
        <f t="shared" si="74"/>
        <v>46260</v>
      </c>
      <c r="G255" t="s">
        <v>38</v>
      </c>
      <c r="H255" s="28">
        <v>0</v>
      </c>
      <c r="I255" s="138">
        <v>0</v>
      </c>
      <c r="J255" s="138">
        <v>0</v>
      </c>
      <c r="K255" s="2">
        <v>0</v>
      </c>
      <c r="L255" s="2">
        <v>0</v>
      </c>
      <c r="M255" s="2">
        <v>0</v>
      </c>
      <c r="N255" s="2">
        <v>0</v>
      </c>
      <c r="O255" s="2">
        <v>0</v>
      </c>
      <c r="P255" s="2">
        <v>0</v>
      </c>
      <c r="Q255" s="29">
        <v>0</v>
      </c>
      <c r="R255" s="30">
        <f t="shared" si="69"/>
        <v>0</v>
      </c>
      <c r="S255" s="30">
        <f t="shared" si="70"/>
        <v>0</v>
      </c>
      <c r="T255" t="s">
        <v>49</v>
      </c>
      <c r="U255" t="s">
        <v>49</v>
      </c>
      <c r="V255" t="s">
        <v>100</v>
      </c>
      <c r="W255" t="s">
        <v>100</v>
      </c>
      <c r="X255" t="s">
        <v>99</v>
      </c>
      <c r="Y255" s="4">
        <f t="shared" si="75"/>
        <v>45896</v>
      </c>
      <c r="Z255" t="s">
        <v>38</v>
      </c>
      <c r="AA255" s="28">
        <v>9</v>
      </c>
      <c r="AB255" s="138">
        <v>0</v>
      </c>
      <c r="AC255" s="138">
        <v>0</v>
      </c>
      <c r="AD255" s="2">
        <v>0</v>
      </c>
      <c r="AE255" s="2">
        <v>0</v>
      </c>
      <c r="AF255" s="2">
        <v>965.43</v>
      </c>
      <c r="AG255" s="2">
        <v>0</v>
      </c>
      <c r="AH255" s="2">
        <v>0</v>
      </c>
      <c r="AI255" s="2">
        <v>0</v>
      </c>
      <c r="AJ255" s="29">
        <v>0</v>
      </c>
      <c r="AK255" s="30">
        <f t="shared" si="71"/>
        <v>0</v>
      </c>
      <c r="AL255" s="30">
        <f t="shared" si="72"/>
        <v>0</v>
      </c>
      <c r="AM255" s="2">
        <f t="shared" si="78"/>
        <v>-9</v>
      </c>
      <c r="AN255" s="2">
        <f t="shared" si="78"/>
        <v>0</v>
      </c>
      <c r="AO255" s="2">
        <f t="shared" si="77"/>
        <v>0</v>
      </c>
      <c r="AP255" s="2">
        <f t="shared" si="77"/>
        <v>0</v>
      </c>
      <c r="AQ255" s="2">
        <f t="shared" si="77"/>
        <v>0</v>
      </c>
      <c r="AR255" s="2">
        <f t="shared" si="77"/>
        <v>-965.43</v>
      </c>
      <c r="AS255" s="2">
        <f t="shared" si="77"/>
        <v>0</v>
      </c>
      <c r="AT255" s="2">
        <f t="shared" si="84"/>
        <v>0</v>
      </c>
      <c r="AU255" s="2">
        <f t="shared" si="84"/>
        <v>0</v>
      </c>
      <c r="AV255" s="29">
        <f t="shared" si="84"/>
        <v>0</v>
      </c>
      <c r="AW255" s="30">
        <f t="shared" si="84"/>
        <v>0</v>
      </c>
      <c r="AX255" s="31">
        <f t="shared" si="84"/>
        <v>0</v>
      </c>
      <c r="AY255" s="38">
        <f t="shared" si="83"/>
        <v>-1</v>
      </c>
      <c r="AZ255" s="38" t="str">
        <f t="shared" si="83"/>
        <v/>
      </c>
      <c r="BA255" s="38" t="str">
        <f t="shared" si="83"/>
        <v/>
      </c>
      <c r="BB255" s="38" t="str">
        <f t="shared" si="82"/>
        <v/>
      </c>
      <c r="BC255" s="38" t="str">
        <f t="shared" si="82"/>
        <v/>
      </c>
      <c r="BD255" s="38">
        <f t="shared" si="82"/>
        <v>-1</v>
      </c>
      <c r="BE255" s="38" t="str">
        <f t="shared" si="82"/>
        <v/>
      </c>
      <c r="BF255" s="38" t="str">
        <f t="shared" si="82"/>
        <v/>
      </c>
      <c r="BG255" s="38" t="str">
        <f t="shared" si="82"/>
        <v/>
      </c>
      <c r="BH255" s="39" t="str">
        <f t="shared" si="73"/>
        <v/>
      </c>
      <c r="BI255" s="76" t="str">
        <f t="shared" si="73"/>
        <v/>
      </c>
      <c r="BJ255" s="40" t="str">
        <f t="shared" si="73"/>
        <v/>
      </c>
      <c r="BK255" s="119" t="str">
        <f t="shared" si="79"/>
        <v/>
      </c>
      <c r="BL255" s="120" t="str">
        <f t="shared" si="79"/>
        <v/>
      </c>
      <c r="BM255" s="120" t="str">
        <f t="shared" si="79"/>
        <v/>
      </c>
      <c r="BN255" s="120" t="str">
        <f t="shared" si="79"/>
        <v/>
      </c>
      <c r="BO255" s="121" t="str">
        <f t="shared" si="79"/>
        <v/>
      </c>
      <c r="BP255" s="119">
        <f t="shared" si="80"/>
        <v>107.27</v>
      </c>
      <c r="BQ255" s="120" t="str">
        <f t="shared" si="80"/>
        <v/>
      </c>
      <c r="BR255" s="120" t="str">
        <f t="shared" si="80"/>
        <v/>
      </c>
      <c r="BS255" s="120" t="str">
        <f t="shared" si="80"/>
        <v/>
      </c>
      <c r="BT255" s="121" t="str">
        <f t="shared" si="80"/>
        <v/>
      </c>
      <c r="BU255" s="119" t="str">
        <f t="shared" si="81"/>
        <v/>
      </c>
      <c r="BV255" s="120" t="str">
        <f t="shared" si="81"/>
        <v/>
      </c>
      <c r="BW255" s="121" t="str">
        <f t="shared" si="81"/>
        <v/>
      </c>
      <c r="BX255" s="120" t="str">
        <f t="shared" si="81"/>
        <v/>
      </c>
      <c r="BY255" s="121" t="str">
        <f t="shared" si="81"/>
        <v/>
      </c>
    </row>
    <row r="256" spans="1:77" hidden="1" outlineLevel="1" x14ac:dyDescent="0.2">
      <c r="A256" t="s">
        <v>46</v>
      </c>
      <c r="B256" t="s">
        <v>46</v>
      </c>
      <c r="C256" t="s">
        <v>100</v>
      </c>
      <c r="D256" t="s">
        <v>100</v>
      </c>
      <c r="E256" t="s">
        <v>99</v>
      </c>
      <c r="F256" s="4">
        <f t="shared" si="74"/>
        <v>46261</v>
      </c>
      <c r="G256" t="s">
        <v>39</v>
      </c>
      <c r="H256" s="28">
        <v>0</v>
      </c>
      <c r="I256" s="138">
        <v>0</v>
      </c>
      <c r="J256" s="138">
        <v>0</v>
      </c>
      <c r="K256" s="2">
        <v>0</v>
      </c>
      <c r="L256" s="2">
        <v>0</v>
      </c>
      <c r="M256" s="2">
        <v>0</v>
      </c>
      <c r="N256" s="2">
        <v>0</v>
      </c>
      <c r="O256" s="2">
        <v>0</v>
      </c>
      <c r="P256" s="2">
        <v>0</v>
      </c>
      <c r="Q256" s="29">
        <v>0</v>
      </c>
      <c r="R256" s="30">
        <f t="shared" si="69"/>
        <v>0</v>
      </c>
      <c r="S256" s="30">
        <f t="shared" si="70"/>
        <v>0</v>
      </c>
      <c r="T256" t="s">
        <v>49</v>
      </c>
      <c r="U256" t="s">
        <v>49</v>
      </c>
      <c r="V256" t="s">
        <v>100</v>
      </c>
      <c r="W256" t="s">
        <v>100</v>
      </c>
      <c r="X256" t="s">
        <v>99</v>
      </c>
      <c r="Y256" s="4">
        <f t="shared" si="75"/>
        <v>45897</v>
      </c>
      <c r="Z256" t="s">
        <v>39</v>
      </c>
      <c r="AA256" s="28">
        <v>15</v>
      </c>
      <c r="AB256" s="138">
        <v>0</v>
      </c>
      <c r="AC256" s="138">
        <v>0</v>
      </c>
      <c r="AD256" s="2">
        <v>0</v>
      </c>
      <c r="AE256" s="2">
        <v>0</v>
      </c>
      <c r="AF256" s="2">
        <v>1959.42</v>
      </c>
      <c r="AG256" s="2">
        <v>0</v>
      </c>
      <c r="AH256" s="2">
        <v>0</v>
      </c>
      <c r="AI256" s="2">
        <v>0</v>
      </c>
      <c r="AJ256" s="29">
        <v>0</v>
      </c>
      <c r="AK256" s="30">
        <f t="shared" si="71"/>
        <v>0</v>
      </c>
      <c r="AL256" s="30">
        <f t="shared" si="72"/>
        <v>0</v>
      </c>
      <c r="AM256" s="2">
        <f t="shared" si="78"/>
        <v>-15</v>
      </c>
      <c r="AN256" s="2">
        <f t="shared" si="78"/>
        <v>0</v>
      </c>
      <c r="AO256" s="2">
        <f t="shared" si="77"/>
        <v>0</v>
      </c>
      <c r="AP256" s="2">
        <f t="shared" si="77"/>
        <v>0</v>
      </c>
      <c r="AQ256" s="2">
        <f t="shared" si="77"/>
        <v>0</v>
      </c>
      <c r="AR256" s="2">
        <f t="shared" si="77"/>
        <v>-1959.42</v>
      </c>
      <c r="AS256" s="2">
        <f t="shared" si="77"/>
        <v>0</v>
      </c>
      <c r="AT256" s="2">
        <f t="shared" si="84"/>
        <v>0</v>
      </c>
      <c r="AU256" s="2">
        <f t="shared" si="84"/>
        <v>0</v>
      </c>
      <c r="AV256" s="29">
        <f t="shared" si="84"/>
        <v>0</v>
      </c>
      <c r="AW256" s="30">
        <f t="shared" si="84"/>
        <v>0</v>
      </c>
      <c r="AX256" s="31">
        <f t="shared" si="84"/>
        <v>0</v>
      </c>
      <c r="AY256" s="38">
        <f t="shared" si="83"/>
        <v>-1</v>
      </c>
      <c r="AZ256" s="38" t="str">
        <f t="shared" si="83"/>
        <v/>
      </c>
      <c r="BA256" s="38" t="str">
        <f t="shared" si="83"/>
        <v/>
      </c>
      <c r="BB256" s="38" t="str">
        <f t="shared" si="82"/>
        <v/>
      </c>
      <c r="BC256" s="38" t="str">
        <f t="shared" si="82"/>
        <v/>
      </c>
      <c r="BD256" s="38">
        <f t="shared" si="82"/>
        <v>-1</v>
      </c>
      <c r="BE256" s="38" t="str">
        <f t="shared" si="82"/>
        <v/>
      </c>
      <c r="BF256" s="38" t="str">
        <f t="shared" si="82"/>
        <v/>
      </c>
      <c r="BG256" s="38" t="str">
        <f t="shared" si="82"/>
        <v/>
      </c>
      <c r="BH256" s="39" t="str">
        <f t="shared" si="73"/>
        <v/>
      </c>
      <c r="BI256" s="76" t="str">
        <f t="shared" si="73"/>
        <v/>
      </c>
      <c r="BJ256" s="40" t="str">
        <f t="shared" si="73"/>
        <v/>
      </c>
      <c r="BK256" s="119" t="str">
        <f t="shared" si="79"/>
        <v/>
      </c>
      <c r="BL256" s="120" t="str">
        <f t="shared" si="79"/>
        <v/>
      </c>
      <c r="BM256" s="120" t="str">
        <f t="shared" si="79"/>
        <v/>
      </c>
      <c r="BN256" s="120" t="str">
        <f t="shared" si="79"/>
        <v/>
      </c>
      <c r="BO256" s="121" t="str">
        <f t="shared" si="79"/>
        <v/>
      </c>
      <c r="BP256" s="119">
        <f t="shared" si="80"/>
        <v>130.62800000000001</v>
      </c>
      <c r="BQ256" s="120" t="str">
        <f t="shared" si="80"/>
        <v/>
      </c>
      <c r="BR256" s="120" t="str">
        <f t="shared" si="80"/>
        <v/>
      </c>
      <c r="BS256" s="120" t="str">
        <f t="shared" si="80"/>
        <v/>
      </c>
      <c r="BT256" s="121" t="str">
        <f t="shared" si="80"/>
        <v/>
      </c>
      <c r="BU256" s="119" t="str">
        <f t="shared" si="81"/>
        <v/>
      </c>
      <c r="BV256" s="120" t="str">
        <f t="shared" si="81"/>
        <v/>
      </c>
      <c r="BW256" s="121" t="str">
        <f t="shared" si="81"/>
        <v/>
      </c>
      <c r="BX256" s="120" t="str">
        <f t="shared" si="81"/>
        <v/>
      </c>
      <c r="BY256" s="121" t="str">
        <f t="shared" si="81"/>
        <v/>
      </c>
    </row>
    <row r="257" spans="1:77" hidden="1" outlineLevel="1" x14ac:dyDescent="0.2">
      <c r="A257" t="s">
        <v>46</v>
      </c>
      <c r="B257" t="s">
        <v>46</v>
      </c>
      <c r="C257" t="s">
        <v>100</v>
      </c>
      <c r="D257" t="s">
        <v>100</v>
      </c>
      <c r="E257" t="s">
        <v>99</v>
      </c>
      <c r="F257" s="4">
        <f t="shared" si="74"/>
        <v>46262</v>
      </c>
      <c r="G257" t="s">
        <v>40</v>
      </c>
      <c r="H257" s="28">
        <v>0</v>
      </c>
      <c r="I257" s="138">
        <v>0</v>
      </c>
      <c r="J257" s="138">
        <v>0</v>
      </c>
      <c r="K257" s="2">
        <v>0</v>
      </c>
      <c r="L257" s="2">
        <v>0</v>
      </c>
      <c r="M257" s="2">
        <v>0</v>
      </c>
      <c r="N257" s="2">
        <v>0</v>
      </c>
      <c r="O257" s="2">
        <v>0</v>
      </c>
      <c r="P257" s="2">
        <v>0</v>
      </c>
      <c r="Q257" s="29">
        <v>0</v>
      </c>
      <c r="R257" s="30">
        <f t="shared" si="69"/>
        <v>0</v>
      </c>
      <c r="S257" s="30">
        <f t="shared" si="70"/>
        <v>0</v>
      </c>
      <c r="T257" t="s">
        <v>49</v>
      </c>
      <c r="U257" t="s">
        <v>49</v>
      </c>
      <c r="V257" t="s">
        <v>100</v>
      </c>
      <c r="W257" t="s">
        <v>100</v>
      </c>
      <c r="X257" t="s">
        <v>99</v>
      </c>
      <c r="Y257" s="4">
        <f t="shared" si="75"/>
        <v>45898</v>
      </c>
      <c r="Z257" t="s">
        <v>40</v>
      </c>
      <c r="AA257" s="28">
        <v>16</v>
      </c>
      <c r="AB257" s="138">
        <v>0</v>
      </c>
      <c r="AC257" s="138">
        <v>0</v>
      </c>
      <c r="AD257" s="2">
        <v>0</v>
      </c>
      <c r="AE257" s="2">
        <v>0</v>
      </c>
      <c r="AF257" s="2">
        <v>4975.2</v>
      </c>
      <c r="AG257" s="2">
        <v>0</v>
      </c>
      <c r="AH257" s="2">
        <v>0</v>
      </c>
      <c r="AI257" s="2">
        <v>0</v>
      </c>
      <c r="AJ257" s="29">
        <v>0</v>
      </c>
      <c r="AK257" s="30">
        <f t="shared" si="71"/>
        <v>0</v>
      </c>
      <c r="AL257" s="30">
        <f t="shared" si="72"/>
        <v>0</v>
      </c>
      <c r="AM257" s="2">
        <f t="shared" si="78"/>
        <v>-16</v>
      </c>
      <c r="AN257" s="2">
        <f t="shared" si="78"/>
        <v>0</v>
      </c>
      <c r="AO257" s="2">
        <f t="shared" si="77"/>
        <v>0</v>
      </c>
      <c r="AP257" s="2">
        <f t="shared" si="77"/>
        <v>0</v>
      </c>
      <c r="AQ257" s="2">
        <f t="shared" si="77"/>
        <v>0</v>
      </c>
      <c r="AR257" s="2">
        <f t="shared" si="77"/>
        <v>-4975.2</v>
      </c>
      <c r="AS257" s="2">
        <f t="shared" si="77"/>
        <v>0</v>
      </c>
      <c r="AT257" s="2">
        <f t="shared" si="84"/>
        <v>0</v>
      </c>
      <c r="AU257" s="2">
        <f t="shared" si="84"/>
        <v>0</v>
      </c>
      <c r="AV257" s="29">
        <f t="shared" si="84"/>
        <v>0</v>
      </c>
      <c r="AW257" s="30">
        <f t="shared" si="84"/>
        <v>0</v>
      </c>
      <c r="AX257" s="31">
        <f t="shared" si="84"/>
        <v>0</v>
      </c>
      <c r="AY257" s="38">
        <f t="shared" si="83"/>
        <v>-1</v>
      </c>
      <c r="AZ257" s="38" t="str">
        <f t="shared" si="83"/>
        <v/>
      </c>
      <c r="BA257" s="38" t="str">
        <f t="shared" si="83"/>
        <v/>
      </c>
      <c r="BB257" s="38" t="str">
        <f t="shared" si="82"/>
        <v/>
      </c>
      <c r="BC257" s="38" t="str">
        <f t="shared" si="82"/>
        <v/>
      </c>
      <c r="BD257" s="38">
        <f t="shared" si="82"/>
        <v>-1</v>
      </c>
      <c r="BE257" s="38" t="str">
        <f t="shared" si="82"/>
        <v/>
      </c>
      <c r="BF257" s="38" t="str">
        <f t="shared" si="82"/>
        <v/>
      </c>
      <c r="BG257" s="38" t="str">
        <f t="shared" si="82"/>
        <v/>
      </c>
      <c r="BH257" s="39" t="str">
        <f t="shared" si="73"/>
        <v/>
      </c>
      <c r="BI257" s="76" t="str">
        <f t="shared" si="73"/>
        <v/>
      </c>
      <c r="BJ257" s="40" t="str">
        <f t="shared" si="73"/>
        <v/>
      </c>
      <c r="BK257" s="119" t="str">
        <f t="shared" si="79"/>
        <v/>
      </c>
      <c r="BL257" s="120" t="str">
        <f t="shared" si="79"/>
        <v/>
      </c>
      <c r="BM257" s="120" t="str">
        <f t="shared" si="79"/>
        <v/>
      </c>
      <c r="BN257" s="120" t="str">
        <f t="shared" si="79"/>
        <v/>
      </c>
      <c r="BO257" s="121" t="str">
        <f t="shared" si="79"/>
        <v/>
      </c>
      <c r="BP257" s="119">
        <f t="shared" si="80"/>
        <v>310.95</v>
      </c>
      <c r="BQ257" s="120" t="str">
        <f t="shared" si="80"/>
        <v/>
      </c>
      <c r="BR257" s="120" t="str">
        <f t="shared" si="80"/>
        <v/>
      </c>
      <c r="BS257" s="120" t="str">
        <f t="shared" si="80"/>
        <v/>
      </c>
      <c r="BT257" s="121" t="str">
        <f t="shared" si="80"/>
        <v/>
      </c>
      <c r="BU257" s="119" t="str">
        <f t="shared" si="81"/>
        <v/>
      </c>
      <c r="BV257" s="120" t="str">
        <f t="shared" si="81"/>
        <v/>
      </c>
      <c r="BW257" s="121" t="str">
        <f t="shared" si="81"/>
        <v/>
      </c>
      <c r="BX257" s="120" t="str">
        <f t="shared" si="81"/>
        <v/>
      </c>
      <c r="BY257" s="121" t="str">
        <f t="shared" si="81"/>
        <v/>
      </c>
    </row>
    <row r="258" spans="1:77" ht="13.5" hidden="1" outlineLevel="1" thickBot="1" x14ac:dyDescent="0.25">
      <c r="A258" t="s">
        <v>46</v>
      </c>
      <c r="B258" t="s">
        <v>46</v>
      </c>
      <c r="C258" t="s">
        <v>100</v>
      </c>
      <c r="D258" t="s">
        <v>100</v>
      </c>
      <c r="E258" t="s">
        <v>99</v>
      </c>
      <c r="F258" s="59">
        <f t="shared" si="74"/>
        <v>46263</v>
      </c>
      <c r="G258" s="42" t="s">
        <v>41</v>
      </c>
      <c r="H258" s="43">
        <v>0</v>
      </c>
      <c r="I258" s="44">
        <v>0</v>
      </c>
      <c r="J258" s="44">
        <v>0</v>
      </c>
      <c r="K258" s="44">
        <v>0</v>
      </c>
      <c r="L258" s="44">
        <v>0</v>
      </c>
      <c r="M258" s="44">
        <v>0</v>
      </c>
      <c r="N258" s="44">
        <v>0</v>
      </c>
      <c r="O258" s="44">
        <v>0</v>
      </c>
      <c r="P258" s="44">
        <v>0</v>
      </c>
      <c r="Q258" s="45">
        <v>0</v>
      </c>
      <c r="R258" s="46">
        <f t="shared" si="69"/>
        <v>0</v>
      </c>
      <c r="S258" s="46">
        <f t="shared" si="70"/>
        <v>0</v>
      </c>
      <c r="T258" t="s">
        <v>49</v>
      </c>
      <c r="U258" t="s">
        <v>49</v>
      </c>
      <c r="V258" t="s">
        <v>100</v>
      </c>
      <c r="W258" t="s">
        <v>100</v>
      </c>
      <c r="X258" t="s">
        <v>99</v>
      </c>
      <c r="Y258" s="59">
        <f t="shared" si="75"/>
        <v>45899</v>
      </c>
      <c r="Z258" s="42" t="s">
        <v>41</v>
      </c>
      <c r="AA258" s="43">
        <v>14</v>
      </c>
      <c r="AB258" s="44">
        <v>0</v>
      </c>
      <c r="AC258" s="44">
        <v>0</v>
      </c>
      <c r="AD258" s="44">
        <v>0</v>
      </c>
      <c r="AE258" s="44">
        <v>0</v>
      </c>
      <c r="AF258" s="44">
        <v>2586.75</v>
      </c>
      <c r="AG258" s="44">
        <v>0</v>
      </c>
      <c r="AH258" s="44">
        <v>0</v>
      </c>
      <c r="AI258" s="44">
        <v>0</v>
      </c>
      <c r="AJ258" s="45">
        <v>0</v>
      </c>
      <c r="AK258" s="46">
        <f t="shared" si="71"/>
        <v>0</v>
      </c>
      <c r="AL258" s="46">
        <f t="shared" si="72"/>
        <v>0</v>
      </c>
      <c r="AM258" s="44">
        <f t="shared" si="78"/>
        <v>-14</v>
      </c>
      <c r="AN258" s="44">
        <f t="shared" si="78"/>
        <v>0</v>
      </c>
      <c r="AO258" s="44">
        <f t="shared" si="77"/>
        <v>0</v>
      </c>
      <c r="AP258" s="44">
        <f t="shared" si="77"/>
        <v>0</v>
      </c>
      <c r="AQ258" s="44">
        <f t="shared" si="77"/>
        <v>0</v>
      </c>
      <c r="AR258" s="44">
        <f t="shared" si="77"/>
        <v>-2586.75</v>
      </c>
      <c r="AS258" s="44">
        <f t="shared" si="77"/>
        <v>0</v>
      </c>
      <c r="AT258" s="44">
        <f t="shared" si="84"/>
        <v>0</v>
      </c>
      <c r="AU258" s="44">
        <f t="shared" si="84"/>
        <v>0</v>
      </c>
      <c r="AV258" s="45">
        <f t="shared" si="84"/>
        <v>0</v>
      </c>
      <c r="AW258" s="46">
        <f t="shared" si="84"/>
        <v>0</v>
      </c>
      <c r="AX258" s="47">
        <f t="shared" si="84"/>
        <v>0</v>
      </c>
      <c r="AY258" s="56">
        <f t="shared" si="83"/>
        <v>-1</v>
      </c>
      <c r="AZ258" s="56" t="str">
        <f t="shared" si="83"/>
        <v/>
      </c>
      <c r="BA258" s="56" t="str">
        <f t="shared" si="83"/>
        <v/>
      </c>
      <c r="BB258" s="56" t="str">
        <f t="shared" si="82"/>
        <v/>
      </c>
      <c r="BC258" s="56" t="str">
        <f t="shared" si="82"/>
        <v/>
      </c>
      <c r="BD258" s="56">
        <f t="shared" si="82"/>
        <v>-1</v>
      </c>
      <c r="BE258" s="56" t="str">
        <f t="shared" si="82"/>
        <v/>
      </c>
      <c r="BF258" s="56" t="str">
        <f t="shared" si="82"/>
        <v/>
      </c>
      <c r="BG258" s="56" t="str">
        <f t="shared" si="82"/>
        <v/>
      </c>
      <c r="BH258" s="57" t="str">
        <f t="shared" si="73"/>
        <v/>
      </c>
      <c r="BI258" s="81" t="str">
        <f t="shared" si="73"/>
        <v/>
      </c>
      <c r="BJ258" s="58" t="str">
        <f t="shared" si="73"/>
        <v/>
      </c>
      <c r="BK258" s="122" t="str">
        <f t="shared" si="79"/>
        <v/>
      </c>
      <c r="BL258" s="123" t="str">
        <f t="shared" si="79"/>
        <v/>
      </c>
      <c r="BM258" s="123" t="str">
        <f t="shared" si="79"/>
        <v/>
      </c>
      <c r="BN258" s="123" t="str">
        <f t="shared" si="79"/>
        <v/>
      </c>
      <c r="BO258" s="124" t="str">
        <f t="shared" si="79"/>
        <v/>
      </c>
      <c r="BP258" s="122">
        <f t="shared" si="80"/>
        <v>184.76785714285714</v>
      </c>
      <c r="BQ258" s="123" t="str">
        <f t="shared" si="80"/>
        <v/>
      </c>
      <c r="BR258" s="123" t="str">
        <f t="shared" si="80"/>
        <v/>
      </c>
      <c r="BS258" s="123" t="str">
        <f t="shared" si="80"/>
        <v/>
      </c>
      <c r="BT258" s="124" t="str">
        <f t="shared" si="80"/>
        <v/>
      </c>
      <c r="BU258" s="122" t="str">
        <f t="shared" si="81"/>
        <v/>
      </c>
      <c r="BV258" s="123" t="str">
        <f t="shared" si="81"/>
        <v/>
      </c>
      <c r="BW258" s="124" t="str">
        <f t="shared" si="81"/>
        <v/>
      </c>
      <c r="BX258" s="123" t="str">
        <f t="shared" si="81"/>
        <v/>
      </c>
      <c r="BY258" s="124" t="str">
        <f t="shared" si="81"/>
        <v/>
      </c>
    </row>
    <row r="259" spans="1:77" hidden="1" outlineLevel="1" x14ac:dyDescent="0.2">
      <c r="A259" t="s">
        <v>46</v>
      </c>
      <c r="B259" t="s">
        <v>46</v>
      </c>
      <c r="C259" t="s">
        <v>107</v>
      </c>
      <c r="D259" t="s">
        <v>100</v>
      </c>
      <c r="E259" t="s">
        <v>103</v>
      </c>
      <c r="F259" s="4">
        <f t="shared" si="74"/>
        <v>46264</v>
      </c>
      <c r="G259" t="s">
        <v>35</v>
      </c>
      <c r="H259" s="28">
        <v>0</v>
      </c>
      <c r="I259" s="138">
        <v>0</v>
      </c>
      <c r="J259" s="138">
        <v>0</v>
      </c>
      <c r="K259" s="2">
        <v>0</v>
      </c>
      <c r="L259" s="2">
        <v>0</v>
      </c>
      <c r="M259" s="2">
        <v>0</v>
      </c>
      <c r="N259" s="2">
        <v>0</v>
      </c>
      <c r="O259" s="2">
        <v>0</v>
      </c>
      <c r="P259" s="2">
        <v>0</v>
      </c>
      <c r="Q259" s="29">
        <v>0</v>
      </c>
      <c r="R259" s="30">
        <f t="shared" si="69"/>
        <v>0</v>
      </c>
      <c r="S259" s="30">
        <f t="shared" si="70"/>
        <v>0</v>
      </c>
      <c r="T259" t="s">
        <v>49</v>
      </c>
      <c r="U259" t="s">
        <v>49</v>
      </c>
      <c r="V259" t="s">
        <v>107</v>
      </c>
      <c r="W259" t="s">
        <v>100</v>
      </c>
      <c r="X259" t="s">
        <v>103</v>
      </c>
      <c r="Y259" s="4">
        <f t="shared" si="75"/>
        <v>45900</v>
      </c>
      <c r="Z259" t="s">
        <v>35</v>
      </c>
      <c r="AA259" s="28">
        <v>3</v>
      </c>
      <c r="AB259" s="138">
        <v>0</v>
      </c>
      <c r="AC259" s="138">
        <v>0</v>
      </c>
      <c r="AD259" s="2">
        <v>0</v>
      </c>
      <c r="AE259" s="2">
        <v>0</v>
      </c>
      <c r="AF259" s="2">
        <v>-462.24</v>
      </c>
      <c r="AG259" s="2">
        <v>0</v>
      </c>
      <c r="AH259" s="2">
        <v>0</v>
      </c>
      <c r="AI259" s="2">
        <v>0</v>
      </c>
      <c r="AJ259" s="29">
        <v>0</v>
      </c>
      <c r="AK259" s="30">
        <f t="shared" si="71"/>
        <v>0</v>
      </c>
      <c r="AL259" s="30">
        <f t="shared" si="72"/>
        <v>0</v>
      </c>
      <c r="AM259" s="2">
        <f t="shared" si="78"/>
        <v>-3</v>
      </c>
      <c r="AN259" s="2">
        <f t="shared" si="78"/>
        <v>0</v>
      </c>
      <c r="AO259" s="2">
        <f t="shared" si="77"/>
        <v>0</v>
      </c>
      <c r="AP259" s="2">
        <f t="shared" si="77"/>
        <v>0</v>
      </c>
      <c r="AQ259" s="2">
        <f t="shared" si="77"/>
        <v>0</v>
      </c>
      <c r="AR259" s="2">
        <f t="shared" si="77"/>
        <v>462.24</v>
      </c>
      <c r="AS259" s="2">
        <f t="shared" si="77"/>
        <v>0</v>
      </c>
      <c r="AT259" s="2">
        <f t="shared" si="84"/>
        <v>0</v>
      </c>
      <c r="AU259" s="2">
        <f t="shared" si="84"/>
        <v>0</v>
      </c>
      <c r="AV259" s="29">
        <f t="shared" si="84"/>
        <v>0</v>
      </c>
      <c r="AW259" s="30">
        <f t="shared" si="84"/>
        <v>0</v>
      </c>
      <c r="AX259" s="31">
        <f t="shared" si="84"/>
        <v>0</v>
      </c>
      <c r="AY259" s="38">
        <f t="shared" si="83"/>
        <v>-1</v>
      </c>
      <c r="AZ259" s="38" t="str">
        <f t="shared" si="83"/>
        <v/>
      </c>
      <c r="BA259" s="38" t="str">
        <f t="shared" si="83"/>
        <v/>
      </c>
      <c r="BB259" s="38" t="str">
        <f t="shared" si="82"/>
        <v/>
      </c>
      <c r="BC259" s="38" t="str">
        <f t="shared" si="82"/>
        <v/>
      </c>
      <c r="BD259" s="38">
        <f t="shared" si="82"/>
        <v>-1</v>
      </c>
      <c r="BE259" s="38" t="str">
        <f t="shared" si="82"/>
        <v/>
      </c>
      <c r="BF259" s="38" t="str">
        <f t="shared" si="82"/>
        <v/>
      </c>
      <c r="BG259" s="38" t="str">
        <f t="shared" si="82"/>
        <v/>
      </c>
      <c r="BH259" s="39" t="str">
        <f t="shared" si="73"/>
        <v/>
      </c>
      <c r="BI259" s="76" t="str">
        <f t="shared" si="73"/>
        <v/>
      </c>
      <c r="BJ259" s="40" t="str">
        <f t="shared" si="73"/>
        <v/>
      </c>
      <c r="BK259" s="116" t="str">
        <f t="shared" si="79"/>
        <v/>
      </c>
      <c r="BL259" s="117" t="str">
        <f t="shared" si="79"/>
        <v/>
      </c>
      <c r="BM259" s="117" t="str">
        <f t="shared" si="79"/>
        <v/>
      </c>
      <c r="BN259" s="117" t="str">
        <f t="shared" si="79"/>
        <v/>
      </c>
      <c r="BO259" s="118" t="str">
        <f t="shared" si="79"/>
        <v/>
      </c>
      <c r="BP259" s="116">
        <f t="shared" si="80"/>
        <v>-154.08000000000001</v>
      </c>
      <c r="BQ259" s="117" t="str">
        <f t="shared" si="80"/>
        <v/>
      </c>
      <c r="BR259" s="117" t="str">
        <f t="shared" si="80"/>
        <v/>
      </c>
      <c r="BS259" s="117" t="str">
        <f t="shared" si="80"/>
        <v/>
      </c>
      <c r="BT259" s="118" t="str">
        <f t="shared" si="80"/>
        <v/>
      </c>
      <c r="BU259" s="116" t="str">
        <f t="shared" si="81"/>
        <v/>
      </c>
      <c r="BV259" s="117" t="str">
        <f t="shared" si="81"/>
        <v/>
      </c>
      <c r="BW259" s="118" t="str">
        <f t="shared" si="81"/>
        <v/>
      </c>
      <c r="BX259" s="117" t="str">
        <f t="shared" si="81"/>
        <v/>
      </c>
      <c r="BY259" s="118" t="str">
        <f t="shared" si="81"/>
        <v/>
      </c>
    </row>
    <row r="260" spans="1:77" hidden="1" outlineLevel="1" x14ac:dyDescent="0.2">
      <c r="A260" t="s">
        <v>46</v>
      </c>
      <c r="B260" t="s">
        <v>46</v>
      </c>
      <c r="C260" t="s">
        <v>107</v>
      </c>
      <c r="D260" t="s">
        <v>100</v>
      </c>
      <c r="E260" t="s">
        <v>103</v>
      </c>
      <c r="F260" s="4">
        <f t="shared" si="74"/>
        <v>46265</v>
      </c>
      <c r="G260" t="s">
        <v>36</v>
      </c>
      <c r="H260" s="28">
        <v>0</v>
      </c>
      <c r="I260" s="138">
        <v>0</v>
      </c>
      <c r="J260" s="138">
        <v>0</v>
      </c>
      <c r="K260" s="2">
        <v>0</v>
      </c>
      <c r="L260" s="2">
        <v>0</v>
      </c>
      <c r="M260" s="2">
        <v>0</v>
      </c>
      <c r="N260" s="2">
        <v>0</v>
      </c>
      <c r="O260" s="2">
        <v>0</v>
      </c>
      <c r="P260" s="2">
        <v>0</v>
      </c>
      <c r="Q260" s="29">
        <v>0</v>
      </c>
      <c r="R260" s="30">
        <f t="shared" si="69"/>
        <v>0</v>
      </c>
      <c r="S260" s="30">
        <f t="shared" si="70"/>
        <v>0</v>
      </c>
      <c r="T260" t="s">
        <v>49</v>
      </c>
      <c r="U260" t="s">
        <v>49</v>
      </c>
      <c r="V260" t="s">
        <v>107</v>
      </c>
      <c r="W260" t="s">
        <v>107</v>
      </c>
      <c r="X260" t="s">
        <v>103</v>
      </c>
      <c r="Y260" s="4">
        <f t="shared" si="75"/>
        <v>45901</v>
      </c>
      <c r="Z260" t="s">
        <v>36</v>
      </c>
      <c r="AA260" s="28">
        <v>2</v>
      </c>
      <c r="AB260" s="138">
        <v>0</v>
      </c>
      <c r="AC260" s="138">
        <v>0</v>
      </c>
      <c r="AD260" s="2">
        <v>0</v>
      </c>
      <c r="AE260" s="2">
        <v>0</v>
      </c>
      <c r="AF260" s="2">
        <v>178.9</v>
      </c>
      <c r="AG260" s="2">
        <v>0</v>
      </c>
      <c r="AH260" s="2">
        <v>0</v>
      </c>
      <c r="AI260" s="2">
        <v>0</v>
      </c>
      <c r="AJ260" s="29">
        <v>0</v>
      </c>
      <c r="AK260" s="30">
        <f t="shared" si="71"/>
        <v>0</v>
      </c>
      <c r="AL260" s="30">
        <f t="shared" si="72"/>
        <v>0</v>
      </c>
      <c r="AM260" s="2">
        <f t="shared" si="78"/>
        <v>-2</v>
      </c>
      <c r="AN260" s="2">
        <f t="shared" si="78"/>
        <v>0</v>
      </c>
      <c r="AO260" s="2">
        <f t="shared" si="77"/>
        <v>0</v>
      </c>
      <c r="AP260" s="2">
        <f t="shared" si="77"/>
        <v>0</v>
      </c>
      <c r="AQ260" s="2">
        <f t="shared" si="77"/>
        <v>0</v>
      </c>
      <c r="AR260" s="2">
        <f t="shared" si="77"/>
        <v>-178.9</v>
      </c>
      <c r="AS260" s="2">
        <f t="shared" si="77"/>
        <v>0</v>
      </c>
      <c r="AT260" s="2">
        <f t="shared" si="84"/>
        <v>0</v>
      </c>
      <c r="AU260" s="2">
        <f t="shared" si="84"/>
        <v>0</v>
      </c>
      <c r="AV260" s="29">
        <f t="shared" si="84"/>
        <v>0</v>
      </c>
      <c r="AW260" s="30">
        <f t="shared" si="84"/>
        <v>0</v>
      </c>
      <c r="AX260" s="31">
        <f t="shared" si="84"/>
        <v>0</v>
      </c>
      <c r="AY260" s="38">
        <f t="shared" si="83"/>
        <v>-1</v>
      </c>
      <c r="AZ260" s="38" t="str">
        <f t="shared" si="83"/>
        <v/>
      </c>
      <c r="BA260" s="38" t="str">
        <f t="shared" si="83"/>
        <v/>
      </c>
      <c r="BB260" s="38" t="str">
        <f t="shared" si="82"/>
        <v/>
      </c>
      <c r="BC260" s="38" t="str">
        <f t="shared" si="82"/>
        <v/>
      </c>
      <c r="BD260" s="38">
        <f t="shared" si="82"/>
        <v>-1</v>
      </c>
      <c r="BE260" s="38" t="str">
        <f t="shared" si="82"/>
        <v/>
      </c>
      <c r="BF260" s="38" t="str">
        <f t="shared" si="82"/>
        <v/>
      </c>
      <c r="BG260" s="38" t="str">
        <f t="shared" si="82"/>
        <v/>
      </c>
      <c r="BH260" s="39" t="str">
        <f t="shared" si="73"/>
        <v/>
      </c>
      <c r="BI260" s="76" t="str">
        <f t="shared" si="73"/>
        <v/>
      </c>
      <c r="BJ260" s="40" t="str">
        <f t="shared" si="73"/>
        <v/>
      </c>
      <c r="BK260" s="119" t="str">
        <f t="shared" si="79"/>
        <v/>
      </c>
      <c r="BL260" s="120" t="str">
        <f t="shared" si="79"/>
        <v/>
      </c>
      <c r="BM260" s="120" t="str">
        <f t="shared" si="79"/>
        <v/>
      </c>
      <c r="BN260" s="120" t="str">
        <f t="shared" si="79"/>
        <v/>
      </c>
      <c r="BO260" s="121" t="str">
        <f t="shared" si="79"/>
        <v/>
      </c>
      <c r="BP260" s="119">
        <f t="shared" si="80"/>
        <v>89.45</v>
      </c>
      <c r="BQ260" s="120" t="str">
        <f t="shared" si="80"/>
        <v/>
      </c>
      <c r="BR260" s="120" t="str">
        <f t="shared" si="80"/>
        <v/>
      </c>
      <c r="BS260" s="120" t="str">
        <f t="shared" si="80"/>
        <v/>
      </c>
      <c r="BT260" s="121" t="str">
        <f t="shared" si="80"/>
        <v/>
      </c>
      <c r="BU260" s="119" t="str">
        <f t="shared" si="81"/>
        <v/>
      </c>
      <c r="BV260" s="120" t="str">
        <f t="shared" si="81"/>
        <v/>
      </c>
      <c r="BW260" s="121" t="str">
        <f t="shared" si="81"/>
        <v/>
      </c>
      <c r="BX260" s="120" t="str">
        <f t="shared" si="81"/>
        <v/>
      </c>
      <c r="BY260" s="121" t="str">
        <f t="shared" si="81"/>
        <v/>
      </c>
    </row>
    <row r="261" spans="1:77" hidden="1" outlineLevel="1" x14ac:dyDescent="0.2">
      <c r="A261" t="s">
        <v>46</v>
      </c>
      <c r="B261" t="s">
        <v>46</v>
      </c>
      <c r="C261" t="s">
        <v>107</v>
      </c>
      <c r="D261" t="s">
        <v>107</v>
      </c>
      <c r="E261" t="s">
        <v>103</v>
      </c>
      <c r="F261" s="4">
        <f t="shared" si="74"/>
        <v>46266</v>
      </c>
      <c r="G261" t="s">
        <v>37</v>
      </c>
      <c r="H261" s="28">
        <v>0</v>
      </c>
      <c r="I261" s="138">
        <v>0</v>
      </c>
      <c r="J261" s="138">
        <v>0</v>
      </c>
      <c r="K261" s="2">
        <v>0</v>
      </c>
      <c r="L261" s="2">
        <v>0</v>
      </c>
      <c r="M261" s="2">
        <v>0</v>
      </c>
      <c r="N261" s="2">
        <v>0</v>
      </c>
      <c r="O261" s="2">
        <v>0</v>
      </c>
      <c r="P261" s="2">
        <v>0</v>
      </c>
      <c r="Q261" s="29">
        <v>0</v>
      </c>
      <c r="R261" s="30">
        <f t="shared" si="69"/>
        <v>0</v>
      </c>
      <c r="S261" s="30">
        <f t="shared" si="70"/>
        <v>0</v>
      </c>
      <c r="T261" t="s">
        <v>49</v>
      </c>
      <c r="U261" t="s">
        <v>49</v>
      </c>
      <c r="V261" t="s">
        <v>107</v>
      </c>
      <c r="W261" t="s">
        <v>107</v>
      </c>
      <c r="X261" t="s">
        <v>103</v>
      </c>
      <c r="Y261" s="4">
        <f t="shared" si="75"/>
        <v>45902</v>
      </c>
      <c r="Z261" t="s">
        <v>37</v>
      </c>
      <c r="AA261" s="28">
        <v>17</v>
      </c>
      <c r="AB261" s="138">
        <v>0</v>
      </c>
      <c r="AC261" s="138">
        <v>0</v>
      </c>
      <c r="AD261" s="2">
        <v>0</v>
      </c>
      <c r="AE261" s="2">
        <v>0</v>
      </c>
      <c r="AF261" s="2">
        <v>2227.46</v>
      </c>
      <c r="AG261" s="2">
        <v>0</v>
      </c>
      <c r="AH261" s="2">
        <v>0</v>
      </c>
      <c r="AI261" s="2">
        <v>0</v>
      </c>
      <c r="AJ261" s="29">
        <v>0</v>
      </c>
      <c r="AK261" s="30">
        <f t="shared" si="71"/>
        <v>0</v>
      </c>
      <c r="AL261" s="30">
        <f t="shared" si="72"/>
        <v>0</v>
      </c>
      <c r="AM261" s="2">
        <f t="shared" si="78"/>
        <v>-17</v>
      </c>
      <c r="AN261" s="2">
        <f t="shared" si="78"/>
        <v>0</v>
      </c>
      <c r="AO261" s="2">
        <f t="shared" si="77"/>
        <v>0</v>
      </c>
      <c r="AP261" s="2">
        <f t="shared" si="77"/>
        <v>0</v>
      </c>
      <c r="AQ261" s="2">
        <f t="shared" si="77"/>
        <v>0</v>
      </c>
      <c r="AR261" s="2">
        <f t="shared" si="77"/>
        <v>-2227.46</v>
      </c>
      <c r="AS261" s="2">
        <f t="shared" si="77"/>
        <v>0</v>
      </c>
      <c r="AT261" s="2">
        <f t="shared" si="84"/>
        <v>0</v>
      </c>
      <c r="AU261" s="2">
        <f t="shared" si="84"/>
        <v>0</v>
      </c>
      <c r="AV261" s="29">
        <f t="shared" si="84"/>
        <v>0</v>
      </c>
      <c r="AW261" s="30">
        <f t="shared" si="84"/>
        <v>0</v>
      </c>
      <c r="AX261" s="31">
        <f t="shared" si="84"/>
        <v>0</v>
      </c>
      <c r="AY261" s="38">
        <f t="shared" si="83"/>
        <v>-1</v>
      </c>
      <c r="AZ261" s="38" t="str">
        <f t="shared" si="83"/>
        <v/>
      </c>
      <c r="BA261" s="38" t="str">
        <f t="shared" si="83"/>
        <v/>
      </c>
      <c r="BB261" s="38" t="str">
        <f t="shared" si="82"/>
        <v/>
      </c>
      <c r="BC261" s="38" t="str">
        <f t="shared" si="82"/>
        <v/>
      </c>
      <c r="BD261" s="38">
        <f t="shared" si="82"/>
        <v>-1</v>
      </c>
      <c r="BE261" s="38" t="str">
        <f t="shared" si="82"/>
        <v/>
      </c>
      <c r="BF261" s="38" t="str">
        <f t="shared" si="82"/>
        <v/>
      </c>
      <c r="BG261" s="38" t="str">
        <f t="shared" si="82"/>
        <v/>
      </c>
      <c r="BH261" s="39" t="str">
        <f t="shared" si="73"/>
        <v/>
      </c>
      <c r="BI261" s="76" t="str">
        <f t="shared" si="73"/>
        <v/>
      </c>
      <c r="BJ261" s="40" t="str">
        <f t="shared" si="73"/>
        <v/>
      </c>
      <c r="BK261" s="119" t="str">
        <f t="shared" si="79"/>
        <v/>
      </c>
      <c r="BL261" s="120" t="str">
        <f t="shared" si="79"/>
        <v/>
      </c>
      <c r="BM261" s="120" t="str">
        <f t="shared" si="79"/>
        <v/>
      </c>
      <c r="BN261" s="120" t="str">
        <f t="shared" si="79"/>
        <v/>
      </c>
      <c r="BO261" s="121" t="str">
        <f t="shared" si="79"/>
        <v/>
      </c>
      <c r="BP261" s="119">
        <f t="shared" si="80"/>
        <v>131.02705882352942</v>
      </c>
      <c r="BQ261" s="120" t="str">
        <f t="shared" si="80"/>
        <v/>
      </c>
      <c r="BR261" s="120" t="str">
        <f t="shared" si="80"/>
        <v/>
      </c>
      <c r="BS261" s="120" t="str">
        <f t="shared" si="80"/>
        <v/>
      </c>
      <c r="BT261" s="121" t="str">
        <f t="shared" si="80"/>
        <v/>
      </c>
      <c r="BU261" s="119" t="str">
        <f t="shared" si="81"/>
        <v/>
      </c>
      <c r="BV261" s="120" t="str">
        <f t="shared" si="81"/>
        <v/>
      </c>
      <c r="BW261" s="121" t="str">
        <f t="shared" si="81"/>
        <v/>
      </c>
      <c r="BX261" s="120" t="str">
        <f t="shared" si="81"/>
        <v/>
      </c>
      <c r="BY261" s="121" t="str">
        <f t="shared" si="81"/>
        <v/>
      </c>
    </row>
    <row r="262" spans="1:77" hidden="1" outlineLevel="1" x14ac:dyDescent="0.2">
      <c r="A262" t="s">
        <v>46</v>
      </c>
      <c r="B262" t="s">
        <v>46</v>
      </c>
      <c r="C262" t="s">
        <v>107</v>
      </c>
      <c r="D262" t="s">
        <v>107</v>
      </c>
      <c r="E262" t="s">
        <v>103</v>
      </c>
      <c r="F262" s="4">
        <f t="shared" si="74"/>
        <v>46267</v>
      </c>
      <c r="G262" t="s">
        <v>38</v>
      </c>
      <c r="H262" s="28">
        <v>0</v>
      </c>
      <c r="I262" s="138">
        <v>0</v>
      </c>
      <c r="J262" s="138">
        <v>0</v>
      </c>
      <c r="K262" s="2">
        <v>0</v>
      </c>
      <c r="L262" s="2">
        <v>0</v>
      </c>
      <c r="M262" s="2">
        <v>0</v>
      </c>
      <c r="N262" s="2">
        <v>0</v>
      </c>
      <c r="O262" s="2">
        <v>0</v>
      </c>
      <c r="P262" s="2">
        <v>0</v>
      </c>
      <c r="Q262" s="29">
        <v>0</v>
      </c>
      <c r="R262" s="30">
        <f t="shared" si="69"/>
        <v>0</v>
      </c>
      <c r="S262" s="30">
        <f t="shared" si="70"/>
        <v>0</v>
      </c>
      <c r="T262" t="s">
        <v>49</v>
      </c>
      <c r="U262" t="s">
        <v>49</v>
      </c>
      <c r="V262" t="s">
        <v>107</v>
      </c>
      <c r="W262" t="s">
        <v>107</v>
      </c>
      <c r="X262" t="s">
        <v>103</v>
      </c>
      <c r="Y262" s="4">
        <f t="shared" si="75"/>
        <v>45903</v>
      </c>
      <c r="Z262" t="s">
        <v>38</v>
      </c>
      <c r="AA262" s="28">
        <v>9</v>
      </c>
      <c r="AB262" s="138">
        <v>0</v>
      </c>
      <c r="AC262" s="138">
        <v>0</v>
      </c>
      <c r="AD262" s="2">
        <v>0</v>
      </c>
      <c r="AE262" s="2">
        <v>0</v>
      </c>
      <c r="AF262" s="2">
        <v>959.36</v>
      </c>
      <c r="AG262" s="2">
        <v>0</v>
      </c>
      <c r="AH262" s="2">
        <v>0</v>
      </c>
      <c r="AI262" s="2">
        <v>0</v>
      </c>
      <c r="AJ262" s="29">
        <v>0</v>
      </c>
      <c r="AK262" s="30">
        <f t="shared" si="71"/>
        <v>0</v>
      </c>
      <c r="AL262" s="30">
        <f t="shared" si="72"/>
        <v>0</v>
      </c>
      <c r="AM262" s="2">
        <f t="shared" si="78"/>
        <v>-9</v>
      </c>
      <c r="AN262" s="2">
        <f t="shared" si="78"/>
        <v>0</v>
      </c>
      <c r="AO262" s="2">
        <f t="shared" si="77"/>
        <v>0</v>
      </c>
      <c r="AP262" s="2">
        <f t="shared" si="77"/>
        <v>0</v>
      </c>
      <c r="AQ262" s="2">
        <f t="shared" si="77"/>
        <v>0</v>
      </c>
      <c r="AR262" s="2">
        <f t="shared" si="77"/>
        <v>-959.36</v>
      </c>
      <c r="AS262" s="2">
        <f t="shared" si="77"/>
        <v>0</v>
      </c>
      <c r="AT262" s="2">
        <f t="shared" si="84"/>
        <v>0</v>
      </c>
      <c r="AU262" s="2">
        <f t="shared" si="84"/>
        <v>0</v>
      </c>
      <c r="AV262" s="29">
        <f t="shared" si="84"/>
        <v>0</v>
      </c>
      <c r="AW262" s="30">
        <f t="shared" si="84"/>
        <v>0</v>
      </c>
      <c r="AX262" s="31">
        <f t="shared" si="84"/>
        <v>0</v>
      </c>
      <c r="AY262" s="38">
        <f t="shared" si="83"/>
        <v>-1</v>
      </c>
      <c r="AZ262" s="38" t="str">
        <f t="shared" si="83"/>
        <v/>
      </c>
      <c r="BA262" s="38" t="str">
        <f t="shared" si="83"/>
        <v/>
      </c>
      <c r="BB262" s="38" t="str">
        <f t="shared" si="82"/>
        <v/>
      </c>
      <c r="BC262" s="38" t="str">
        <f t="shared" si="82"/>
        <v/>
      </c>
      <c r="BD262" s="38">
        <f t="shared" si="82"/>
        <v>-1</v>
      </c>
      <c r="BE262" s="38" t="str">
        <f t="shared" si="82"/>
        <v/>
      </c>
      <c r="BF262" s="38" t="str">
        <f t="shared" si="82"/>
        <v/>
      </c>
      <c r="BG262" s="38" t="str">
        <f t="shared" si="82"/>
        <v/>
      </c>
      <c r="BH262" s="39" t="str">
        <f t="shared" si="73"/>
        <v/>
      </c>
      <c r="BI262" s="76" t="str">
        <f t="shared" si="73"/>
        <v/>
      </c>
      <c r="BJ262" s="40" t="str">
        <f t="shared" si="73"/>
        <v/>
      </c>
      <c r="BK262" s="119" t="str">
        <f t="shared" si="79"/>
        <v/>
      </c>
      <c r="BL262" s="120" t="str">
        <f t="shared" si="79"/>
        <v/>
      </c>
      <c r="BM262" s="120" t="str">
        <f t="shared" si="79"/>
        <v/>
      </c>
      <c r="BN262" s="120" t="str">
        <f t="shared" si="79"/>
        <v/>
      </c>
      <c r="BO262" s="121" t="str">
        <f t="shared" si="79"/>
        <v/>
      </c>
      <c r="BP262" s="119">
        <f t="shared" si="80"/>
        <v>106.59555555555556</v>
      </c>
      <c r="BQ262" s="120" t="str">
        <f t="shared" si="80"/>
        <v/>
      </c>
      <c r="BR262" s="120" t="str">
        <f t="shared" si="80"/>
        <v/>
      </c>
      <c r="BS262" s="120" t="str">
        <f t="shared" si="80"/>
        <v/>
      </c>
      <c r="BT262" s="121" t="str">
        <f t="shared" si="80"/>
        <v/>
      </c>
      <c r="BU262" s="119" t="str">
        <f t="shared" si="81"/>
        <v/>
      </c>
      <c r="BV262" s="120" t="str">
        <f t="shared" si="81"/>
        <v/>
      </c>
      <c r="BW262" s="121" t="str">
        <f t="shared" si="81"/>
        <v/>
      </c>
      <c r="BX262" s="120" t="str">
        <f t="shared" si="81"/>
        <v/>
      </c>
      <c r="BY262" s="121" t="str">
        <f t="shared" si="81"/>
        <v/>
      </c>
    </row>
    <row r="263" spans="1:77" hidden="1" outlineLevel="1" x14ac:dyDescent="0.2">
      <c r="A263" t="s">
        <v>46</v>
      </c>
      <c r="B263" t="s">
        <v>46</v>
      </c>
      <c r="C263" t="s">
        <v>107</v>
      </c>
      <c r="D263" t="s">
        <v>107</v>
      </c>
      <c r="E263" t="s">
        <v>103</v>
      </c>
      <c r="F263" s="4">
        <f t="shared" si="74"/>
        <v>46268</v>
      </c>
      <c r="G263" t="s">
        <v>39</v>
      </c>
      <c r="H263" s="28">
        <v>0</v>
      </c>
      <c r="I263" s="138">
        <v>0</v>
      </c>
      <c r="J263" s="138">
        <v>0</v>
      </c>
      <c r="K263" s="2">
        <v>0</v>
      </c>
      <c r="L263" s="2">
        <v>0</v>
      </c>
      <c r="M263" s="2">
        <v>0</v>
      </c>
      <c r="N263" s="2">
        <v>0</v>
      </c>
      <c r="O263" s="2">
        <v>0</v>
      </c>
      <c r="P263" s="2">
        <v>0</v>
      </c>
      <c r="Q263" s="29">
        <v>0</v>
      </c>
      <c r="R263" s="30">
        <f t="shared" si="69"/>
        <v>0</v>
      </c>
      <c r="S263" s="30">
        <f t="shared" si="70"/>
        <v>0</v>
      </c>
      <c r="T263" t="s">
        <v>49</v>
      </c>
      <c r="U263" t="s">
        <v>49</v>
      </c>
      <c r="V263" t="s">
        <v>107</v>
      </c>
      <c r="W263" t="s">
        <v>107</v>
      </c>
      <c r="X263" t="s">
        <v>103</v>
      </c>
      <c r="Y263" s="4">
        <f t="shared" si="75"/>
        <v>45904</v>
      </c>
      <c r="Z263" t="s">
        <v>39</v>
      </c>
      <c r="AA263" s="28">
        <v>7</v>
      </c>
      <c r="AB263" s="138">
        <v>0</v>
      </c>
      <c r="AC263" s="138">
        <v>0</v>
      </c>
      <c r="AD263" s="2">
        <v>0</v>
      </c>
      <c r="AE263" s="2">
        <v>0</v>
      </c>
      <c r="AF263" s="2">
        <v>1048.6500000000001</v>
      </c>
      <c r="AG263" s="2">
        <v>0</v>
      </c>
      <c r="AH263" s="2">
        <v>0</v>
      </c>
      <c r="AI263" s="2">
        <v>0</v>
      </c>
      <c r="AJ263" s="29">
        <v>0</v>
      </c>
      <c r="AK263" s="30">
        <f t="shared" si="71"/>
        <v>0</v>
      </c>
      <c r="AL263" s="30">
        <f t="shared" si="72"/>
        <v>0</v>
      </c>
      <c r="AM263" s="2">
        <f t="shared" si="78"/>
        <v>-7</v>
      </c>
      <c r="AN263" s="2">
        <f t="shared" si="78"/>
        <v>0</v>
      </c>
      <c r="AO263" s="2">
        <f t="shared" si="77"/>
        <v>0</v>
      </c>
      <c r="AP263" s="2">
        <f t="shared" si="77"/>
        <v>0</v>
      </c>
      <c r="AQ263" s="2">
        <f t="shared" si="77"/>
        <v>0</v>
      </c>
      <c r="AR263" s="2">
        <f t="shared" si="77"/>
        <v>-1048.6500000000001</v>
      </c>
      <c r="AS263" s="2">
        <f t="shared" si="77"/>
        <v>0</v>
      </c>
      <c r="AT263" s="2">
        <f t="shared" si="84"/>
        <v>0</v>
      </c>
      <c r="AU263" s="2">
        <f t="shared" si="84"/>
        <v>0</v>
      </c>
      <c r="AV263" s="29">
        <f t="shared" si="84"/>
        <v>0</v>
      </c>
      <c r="AW263" s="30">
        <f t="shared" si="84"/>
        <v>0</v>
      </c>
      <c r="AX263" s="31">
        <f t="shared" si="84"/>
        <v>0</v>
      </c>
      <c r="AY263" s="38">
        <f t="shared" si="83"/>
        <v>-1</v>
      </c>
      <c r="AZ263" s="38" t="str">
        <f t="shared" si="83"/>
        <v/>
      </c>
      <c r="BA263" s="38" t="str">
        <f t="shared" si="83"/>
        <v/>
      </c>
      <c r="BB263" s="38" t="str">
        <f t="shared" si="82"/>
        <v/>
      </c>
      <c r="BC263" s="38" t="str">
        <f t="shared" si="82"/>
        <v/>
      </c>
      <c r="BD263" s="38">
        <f t="shared" si="82"/>
        <v>-1</v>
      </c>
      <c r="BE263" s="38" t="str">
        <f t="shared" si="82"/>
        <v/>
      </c>
      <c r="BF263" s="38" t="str">
        <f t="shared" si="82"/>
        <v/>
      </c>
      <c r="BG263" s="38" t="str">
        <f t="shared" si="82"/>
        <v/>
      </c>
      <c r="BH263" s="39" t="str">
        <f t="shared" si="73"/>
        <v/>
      </c>
      <c r="BI263" s="76" t="str">
        <f t="shared" si="73"/>
        <v/>
      </c>
      <c r="BJ263" s="40" t="str">
        <f t="shared" si="73"/>
        <v/>
      </c>
      <c r="BK263" s="119" t="str">
        <f t="shared" si="79"/>
        <v/>
      </c>
      <c r="BL263" s="120" t="str">
        <f t="shared" si="79"/>
        <v/>
      </c>
      <c r="BM263" s="120" t="str">
        <f t="shared" si="79"/>
        <v/>
      </c>
      <c r="BN263" s="120" t="str">
        <f t="shared" si="79"/>
        <v/>
      </c>
      <c r="BO263" s="121" t="str">
        <f t="shared" si="79"/>
        <v/>
      </c>
      <c r="BP263" s="119">
        <f t="shared" si="80"/>
        <v>149.80714285714288</v>
      </c>
      <c r="BQ263" s="120" t="str">
        <f t="shared" si="80"/>
        <v/>
      </c>
      <c r="BR263" s="120" t="str">
        <f t="shared" si="80"/>
        <v/>
      </c>
      <c r="BS263" s="120" t="str">
        <f t="shared" si="80"/>
        <v/>
      </c>
      <c r="BT263" s="121" t="str">
        <f t="shared" si="80"/>
        <v/>
      </c>
      <c r="BU263" s="119" t="str">
        <f t="shared" si="81"/>
        <v/>
      </c>
      <c r="BV263" s="120" t="str">
        <f t="shared" si="81"/>
        <v/>
      </c>
      <c r="BW263" s="121" t="str">
        <f t="shared" si="81"/>
        <v/>
      </c>
      <c r="BX263" s="120" t="str">
        <f t="shared" si="81"/>
        <v/>
      </c>
      <c r="BY263" s="121" t="str">
        <f t="shared" si="81"/>
        <v/>
      </c>
    </row>
    <row r="264" spans="1:77" hidden="1" outlineLevel="1" x14ac:dyDescent="0.2">
      <c r="A264" t="s">
        <v>46</v>
      </c>
      <c r="B264" t="s">
        <v>46</v>
      </c>
      <c r="C264" t="s">
        <v>107</v>
      </c>
      <c r="D264" t="s">
        <v>107</v>
      </c>
      <c r="E264" t="s">
        <v>103</v>
      </c>
      <c r="F264" s="4">
        <f t="shared" si="74"/>
        <v>46269</v>
      </c>
      <c r="G264" t="s">
        <v>40</v>
      </c>
      <c r="H264" s="28">
        <v>0</v>
      </c>
      <c r="I264" s="138">
        <v>0</v>
      </c>
      <c r="J264" s="138">
        <v>0</v>
      </c>
      <c r="K264" s="2">
        <v>0</v>
      </c>
      <c r="L264" s="2">
        <v>0</v>
      </c>
      <c r="M264" s="2">
        <v>0</v>
      </c>
      <c r="N264" s="2">
        <v>0</v>
      </c>
      <c r="O264" s="2">
        <v>0</v>
      </c>
      <c r="P264" s="2">
        <v>0</v>
      </c>
      <c r="Q264" s="29">
        <v>0</v>
      </c>
      <c r="R264" s="30">
        <f t="shared" si="69"/>
        <v>0</v>
      </c>
      <c r="S264" s="30">
        <f t="shared" si="70"/>
        <v>0</v>
      </c>
      <c r="T264" t="s">
        <v>49</v>
      </c>
      <c r="U264" t="s">
        <v>49</v>
      </c>
      <c r="V264" t="s">
        <v>107</v>
      </c>
      <c r="W264" t="s">
        <v>107</v>
      </c>
      <c r="X264" t="s">
        <v>103</v>
      </c>
      <c r="Y264" s="4">
        <f t="shared" si="75"/>
        <v>45905</v>
      </c>
      <c r="Z264" t="s">
        <v>40</v>
      </c>
      <c r="AA264" s="28">
        <v>8</v>
      </c>
      <c r="AB264" s="138">
        <v>0</v>
      </c>
      <c r="AC264" s="138">
        <v>0</v>
      </c>
      <c r="AD264" s="2">
        <v>0</v>
      </c>
      <c r="AE264" s="2">
        <v>0</v>
      </c>
      <c r="AF264" s="2">
        <v>1434.8</v>
      </c>
      <c r="AG264" s="2">
        <v>0</v>
      </c>
      <c r="AH264" s="2">
        <v>0</v>
      </c>
      <c r="AI264" s="2">
        <v>0</v>
      </c>
      <c r="AJ264" s="29">
        <v>0</v>
      </c>
      <c r="AK264" s="30">
        <f t="shared" si="71"/>
        <v>0</v>
      </c>
      <c r="AL264" s="30">
        <f t="shared" si="72"/>
        <v>0</v>
      </c>
      <c r="AM264" s="2">
        <f t="shared" si="78"/>
        <v>-8</v>
      </c>
      <c r="AN264" s="2">
        <f t="shared" si="78"/>
        <v>0</v>
      </c>
      <c r="AO264" s="2">
        <f t="shared" si="77"/>
        <v>0</v>
      </c>
      <c r="AP264" s="2">
        <f t="shared" si="77"/>
        <v>0</v>
      </c>
      <c r="AQ264" s="2">
        <f t="shared" si="77"/>
        <v>0</v>
      </c>
      <c r="AR264" s="2">
        <f t="shared" si="77"/>
        <v>-1434.8</v>
      </c>
      <c r="AS264" s="2">
        <f t="shared" si="77"/>
        <v>0</v>
      </c>
      <c r="AT264" s="2">
        <f t="shared" si="84"/>
        <v>0</v>
      </c>
      <c r="AU264" s="2">
        <f t="shared" si="84"/>
        <v>0</v>
      </c>
      <c r="AV264" s="29">
        <f t="shared" si="84"/>
        <v>0</v>
      </c>
      <c r="AW264" s="30">
        <f t="shared" si="84"/>
        <v>0</v>
      </c>
      <c r="AX264" s="31">
        <f t="shared" si="84"/>
        <v>0</v>
      </c>
      <c r="AY264" s="38">
        <f t="shared" si="83"/>
        <v>-1</v>
      </c>
      <c r="AZ264" s="38" t="str">
        <f t="shared" si="83"/>
        <v/>
      </c>
      <c r="BA264" s="38" t="str">
        <f t="shared" si="83"/>
        <v/>
      </c>
      <c r="BB264" s="38" t="str">
        <f t="shared" si="82"/>
        <v/>
      </c>
      <c r="BC264" s="38" t="str">
        <f t="shared" si="82"/>
        <v/>
      </c>
      <c r="BD264" s="38">
        <f t="shared" si="82"/>
        <v>-1</v>
      </c>
      <c r="BE264" s="38" t="str">
        <f t="shared" si="82"/>
        <v/>
      </c>
      <c r="BF264" s="38" t="str">
        <f t="shared" si="82"/>
        <v/>
      </c>
      <c r="BG264" s="38" t="str">
        <f t="shared" si="82"/>
        <v/>
      </c>
      <c r="BH264" s="39" t="str">
        <f t="shared" si="73"/>
        <v/>
      </c>
      <c r="BI264" s="76" t="str">
        <f t="shared" si="73"/>
        <v/>
      </c>
      <c r="BJ264" s="40" t="str">
        <f t="shared" si="73"/>
        <v/>
      </c>
      <c r="BK264" s="119" t="str">
        <f t="shared" si="79"/>
        <v/>
      </c>
      <c r="BL264" s="120" t="str">
        <f t="shared" si="79"/>
        <v/>
      </c>
      <c r="BM264" s="120" t="str">
        <f t="shared" si="79"/>
        <v/>
      </c>
      <c r="BN264" s="120" t="str">
        <f t="shared" si="79"/>
        <v/>
      </c>
      <c r="BO264" s="121" t="str">
        <f t="shared" si="79"/>
        <v/>
      </c>
      <c r="BP264" s="119">
        <f t="shared" si="80"/>
        <v>179.35</v>
      </c>
      <c r="BQ264" s="120" t="str">
        <f t="shared" si="80"/>
        <v/>
      </c>
      <c r="BR264" s="120" t="str">
        <f t="shared" si="80"/>
        <v/>
      </c>
      <c r="BS264" s="120" t="str">
        <f t="shared" si="80"/>
        <v/>
      </c>
      <c r="BT264" s="121" t="str">
        <f t="shared" si="80"/>
        <v/>
      </c>
      <c r="BU264" s="119" t="str">
        <f t="shared" si="81"/>
        <v/>
      </c>
      <c r="BV264" s="120" t="str">
        <f t="shared" si="81"/>
        <v/>
      </c>
      <c r="BW264" s="121" t="str">
        <f t="shared" si="81"/>
        <v/>
      </c>
      <c r="BX264" s="120" t="str">
        <f t="shared" si="81"/>
        <v/>
      </c>
      <c r="BY264" s="121" t="str">
        <f t="shared" si="81"/>
        <v/>
      </c>
    </row>
    <row r="265" spans="1:77" ht="13.5" hidden="1" outlineLevel="1" thickBot="1" x14ac:dyDescent="0.25">
      <c r="A265" t="s">
        <v>46</v>
      </c>
      <c r="B265" t="s">
        <v>46</v>
      </c>
      <c r="C265" t="s">
        <v>107</v>
      </c>
      <c r="D265" t="s">
        <v>107</v>
      </c>
      <c r="E265" t="s">
        <v>103</v>
      </c>
      <c r="F265" s="59">
        <f t="shared" si="74"/>
        <v>46270</v>
      </c>
      <c r="G265" s="42" t="s">
        <v>41</v>
      </c>
      <c r="H265" s="43">
        <v>0</v>
      </c>
      <c r="I265" s="44">
        <v>0</v>
      </c>
      <c r="J265" s="44">
        <v>0</v>
      </c>
      <c r="K265" s="44">
        <v>0</v>
      </c>
      <c r="L265" s="44">
        <v>0</v>
      </c>
      <c r="M265" s="44">
        <v>0</v>
      </c>
      <c r="N265" s="44">
        <v>0</v>
      </c>
      <c r="O265" s="44">
        <v>0</v>
      </c>
      <c r="P265" s="44">
        <v>0</v>
      </c>
      <c r="Q265" s="45">
        <v>0</v>
      </c>
      <c r="R265" s="46">
        <f t="shared" si="69"/>
        <v>0</v>
      </c>
      <c r="S265" s="46">
        <f t="shared" si="70"/>
        <v>0</v>
      </c>
      <c r="T265" t="s">
        <v>49</v>
      </c>
      <c r="U265" t="s">
        <v>49</v>
      </c>
      <c r="V265" t="s">
        <v>107</v>
      </c>
      <c r="W265" t="s">
        <v>107</v>
      </c>
      <c r="X265" t="s">
        <v>103</v>
      </c>
      <c r="Y265" s="59">
        <f t="shared" si="75"/>
        <v>45906</v>
      </c>
      <c r="Z265" s="42" t="s">
        <v>41</v>
      </c>
      <c r="AA265" s="43">
        <v>4</v>
      </c>
      <c r="AB265" s="44">
        <v>0</v>
      </c>
      <c r="AC265" s="44">
        <v>0</v>
      </c>
      <c r="AD265" s="44">
        <v>0</v>
      </c>
      <c r="AE265" s="44">
        <v>0</v>
      </c>
      <c r="AF265" s="44">
        <v>789.4</v>
      </c>
      <c r="AG265" s="44">
        <v>0</v>
      </c>
      <c r="AH265" s="44">
        <v>0</v>
      </c>
      <c r="AI265" s="44">
        <v>0</v>
      </c>
      <c r="AJ265" s="45">
        <v>0</v>
      </c>
      <c r="AK265" s="46">
        <f t="shared" si="71"/>
        <v>0</v>
      </c>
      <c r="AL265" s="46">
        <f t="shared" si="72"/>
        <v>0</v>
      </c>
      <c r="AM265" s="44">
        <f t="shared" si="78"/>
        <v>-4</v>
      </c>
      <c r="AN265" s="44">
        <f t="shared" si="78"/>
        <v>0</v>
      </c>
      <c r="AO265" s="44">
        <f t="shared" si="77"/>
        <v>0</v>
      </c>
      <c r="AP265" s="44">
        <f t="shared" si="77"/>
        <v>0</v>
      </c>
      <c r="AQ265" s="44">
        <f t="shared" si="77"/>
        <v>0</v>
      </c>
      <c r="AR265" s="44">
        <f t="shared" si="77"/>
        <v>-789.4</v>
      </c>
      <c r="AS265" s="44">
        <f t="shared" si="77"/>
        <v>0</v>
      </c>
      <c r="AT265" s="44">
        <f t="shared" si="84"/>
        <v>0</v>
      </c>
      <c r="AU265" s="44">
        <f t="shared" si="84"/>
        <v>0</v>
      </c>
      <c r="AV265" s="45">
        <f t="shared" si="84"/>
        <v>0</v>
      </c>
      <c r="AW265" s="46">
        <f t="shared" si="84"/>
        <v>0</v>
      </c>
      <c r="AX265" s="47">
        <f t="shared" si="84"/>
        <v>0</v>
      </c>
      <c r="AY265" s="56">
        <f t="shared" si="83"/>
        <v>-1</v>
      </c>
      <c r="AZ265" s="56" t="str">
        <f t="shared" si="83"/>
        <v/>
      </c>
      <c r="BA265" s="56" t="str">
        <f t="shared" si="83"/>
        <v/>
      </c>
      <c r="BB265" s="56" t="str">
        <f t="shared" si="82"/>
        <v/>
      </c>
      <c r="BC265" s="56" t="str">
        <f t="shared" si="82"/>
        <v/>
      </c>
      <c r="BD265" s="56">
        <f t="shared" si="82"/>
        <v>-1</v>
      </c>
      <c r="BE265" s="56" t="str">
        <f t="shared" si="82"/>
        <v/>
      </c>
      <c r="BF265" s="56" t="str">
        <f t="shared" si="82"/>
        <v/>
      </c>
      <c r="BG265" s="56" t="str">
        <f t="shared" si="82"/>
        <v/>
      </c>
      <c r="BH265" s="57" t="str">
        <f t="shared" si="73"/>
        <v/>
      </c>
      <c r="BI265" s="81" t="str">
        <f t="shared" si="73"/>
        <v/>
      </c>
      <c r="BJ265" s="58" t="str">
        <f t="shared" si="73"/>
        <v/>
      </c>
      <c r="BK265" s="122" t="str">
        <f t="shared" si="79"/>
        <v/>
      </c>
      <c r="BL265" s="123" t="str">
        <f t="shared" si="79"/>
        <v/>
      </c>
      <c r="BM265" s="123" t="str">
        <f t="shared" si="79"/>
        <v/>
      </c>
      <c r="BN265" s="123" t="str">
        <f t="shared" si="79"/>
        <v/>
      </c>
      <c r="BO265" s="124" t="str">
        <f t="shared" si="79"/>
        <v/>
      </c>
      <c r="BP265" s="122">
        <f t="shared" si="80"/>
        <v>197.35</v>
      </c>
      <c r="BQ265" s="123" t="str">
        <f t="shared" si="80"/>
        <v/>
      </c>
      <c r="BR265" s="123" t="str">
        <f t="shared" si="80"/>
        <v/>
      </c>
      <c r="BS265" s="123" t="str">
        <f t="shared" si="80"/>
        <v/>
      </c>
      <c r="BT265" s="124" t="str">
        <f t="shared" si="80"/>
        <v/>
      </c>
      <c r="BU265" s="122" t="str">
        <f t="shared" si="81"/>
        <v/>
      </c>
      <c r="BV265" s="123" t="str">
        <f t="shared" si="81"/>
        <v/>
      </c>
      <c r="BW265" s="124" t="str">
        <f t="shared" si="81"/>
        <v/>
      </c>
      <c r="BX265" s="123" t="str">
        <f t="shared" si="81"/>
        <v/>
      </c>
      <c r="BY265" s="124" t="str">
        <f t="shared" si="81"/>
        <v/>
      </c>
    </row>
    <row r="266" spans="1:77" hidden="1" outlineLevel="1" x14ac:dyDescent="0.2">
      <c r="A266" t="s">
        <v>46</v>
      </c>
      <c r="B266" t="s">
        <v>46</v>
      </c>
      <c r="C266" t="s">
        <v>107</v>
      </c>
      <c r="D266" t="s">
        <v>107</v>
      </c>
      <c r="E266" t="s">
        <v>104</v>
      </c>
      <c r="F266" s="4">
        <f t="shared" si="74"/>
        <v>46271</v>
      </c>
      <c r="G266" t="s">
        <v>35</v>
      </c>
      <c r="H266" s="28">
        <v>0</v>
      </c>
      <c r="I266" s="138">
        <v>0</v>
      </c>
      <c r="J266" s="138">
        <v>0</v>
      </c>
      <c r="K266" s="2">
        <v>0</v>
      </c>
      <c r="L266" s="2">
        <v>0</v>
      </c>
      <c r="M266" s="2">
        <v>0</v>
      </c>
      <c r="N266" s="2">
        <v>0</v>
      </c>
      <c r="O266" s="2">
        <v>0</v>
      </c>
      <c r="P266" s="2">
        <v>0</v>
      </c>
      <c r="Q266" s="29">
        <v>0</v>
      </c>
      <c r="R266" s="30">
        <f t="shared" si="69"/>
        <v>0</v>
      </c>
      <c r="S266" s="30">
        <f t="shared" si="70"/>
        <v>0</v>
      </c>
      <c r="T266" t="s">
        <v>49</v>
      </c>
      <c r="U266" t="s">
        <v>49</v>
      </c>
      <c r="V266" t="s">
        <v>107</v>
      </c>
      <c r="W266" t="s">
        <v>107</v>
      </c>
      <c r="X266" t="s">
        <v>104</v>
      </c>
      <c r="Y266" s="4">
        <f t="shared" si="75"/>
        <v>45907</v>
      </c>
      <c r="Z266" t="s">
        <v>35</v>
      </c>
      <c r="AA266" s="28">
        <v>7</v>
      </c>
      <c r="AB266" s="138">
        <v>0</v>
      </c>
      <c r="AC266" s="138">
        <v>0</v>
      </c>
      <c r="AD266" s="2">
        <v>0</v>
      </c>
      <c r="AE266" s="2">
        <v>0</v>
      </c>
      <c r="AF266" s="2">
        <v>971.78</v>
      </c>
      <c r="AG266" s="2">
        <v>0</v>
      </c>
      <c r="AH266" s="2">
        <v>0</v>
      </c>
      <c r="AI266" s="2">
        <v>0</v>
      </c>
      <c r="AJ266" s="29">
        <v>0</v>
      </c>
      <c r="AK266" s="30">
        <f t="shared" si="71"/>
        <v>0</v>
      </c>
      <c r="AL266" s="30">
        <f t="shared" si="72"/>
        <v>0</v>
      </c>
      <c r="AM266" s="2">
        <f t="shared" si="78"/>
        <v>-7</v>
      </c>
      <c r="AN266" s="2">
        <f t="shared" si="78"/>
        <v>0</v>
      </c>
      <c r="AO266" s="2">
        <f t="shared" si="77"/>
        <v>0</v>
      </c>
      <c r="AP266" s="2">
        <f t="shared" si="77"/>
        <v>0</v>
      </c>
      <c r="AQ266" s="2">
        <f t="shared" si="77"/>
        <v>0</v>
      </c>
      <c r="AR266" s="2">
        <f t="shared" si="77"/>
        <v>-971.78</v>
      </c>
      <c r="AS266" s="2">
        <f t="shared" si="77"/>
        <v>0</v>
      </c>
      <c r="AT266" s="2">
        <f t="shared" si="84"/>
        <v>0</v>
      </c>
      <c r="AU266" s="2">
        <f t="shared" si="84"/>
        <v>0</v>
      </c>
      <c r="AV266" s="29">
        <f t="shared" si="84"/>
        <v>0</v>
      </c>
      <c r="AW266" s="30">
        <f t="shared" si="84"/>
        <v>0</v>
      </c>
      <c r="AX266" s="31">
        <f t="shared" si="84"/>
        <v>0</v>
      </c>
      <c r="AY266" s="38">
        <f t="shared" si="83"/>
        <v>-1</v>
      </c>
      <c r="AZ266" s="38" t="str">
        <f t="shared" si="83"/>
        <v/>
      </c>
      <c r="BA266" s="38" t="str">
        <f t="shared" si="83"/>
        <v/>
      </c>
      <c r="BB266" s="38" t="str">
        <f t="shared" si="82"/>
        <v/>
      </c>
      <c r="BC266" s="38" t="str">
        <f t="shared" si="82"/>
        <v/>
      </c>
      <c r="BD266" s="38">
        <f t="shared" si="82"/>
        <v>-1</v>
      </c>
      <c r="BE266" s="38" t="str">
        <f t="shared" si="82"/>
        <v/>
      </c>
      <c r="BF266" s="38" t="str">
        <f t="shared" si="82"/>
        <v/>
      </c>
      <c r="BG266" s="38" t="str">
        <f t="shared" si="82"/>
        <v/>
      </c>
      <c r="BH266" s="39" t="str">
        <f t="shared" si="73"/>
        <v/>
      </c>
      <c r="BI266" s="76" t="str">
        <f t="shared" si="73"/>
        <v/>
      </c>
      <c r="BJ266" s="40" t="str">
        <f t="shared" si="73"/>
        <v/>
      </c>
      <c r="BK266" s="116" t="str">
        <f t="shared" si="79"/>
        <v/>
      </c>
      <c r="BL266" s="117" t="str">
        <f t="shared" si="79"/>
        <v/>
      </c>
      <c r="BM266" s="117" t="str">
        <f t="shared" si="79"/>
        <v/>
      </c>
      <c r="BN266" s="117" t="str">
        <f t="shared" si="79"/>
        <v/>
      </c>
      <c r="BO266" s="118" t="str">
        <f t="shared" si="79"/>
        <v/>
      </c>
      <c r="BP266" s="116">
        <f t="shared" si="80"/>
        <v>138.82571428571427</v>
      </c>
      <c r="BQ266" s="117" t="str">
        <f t="shared" si="80"/>
        <v/>
      </c>
      <c r="BR266" s="117" t="str">
        <f t="shared" si="80"/>
        <v/>
      </c>
      <c r="BS266" s="117" t="str">
        <f t="shared" si="80"/>
        <v/>
      </c>
      <c r="BT266" s="118" t="str">
        <f t="shared" si="80"/>
        <v/>
      </c>
      <c r="BU266" s="116" t="str">
        <f t="shared" si="81"/>
        <v/>
      </c>
      <c r="BV266" s="117" t="str">
        <f t="shared" si="81"/>
        <v/>
      </c>
      <c r="BW266" s="118" t="str">
        <f t="shared" si="81"/>
        <v/>
      </c>
      <c r="BX266" s="117" t="str">
        <f t="shared" si="81"/>
        <v/>
      </c>
      <c r="BY266" s="118" t="str">
        <f t="shared" si="81"/>
        <v/>
      </c>
    </row>
    <row r="267" spans="1:77" hidden="1" outlineLevel="1" x14ac:dyDescent="0.2">
      <c r="A267" t="s">
        <v>46</v>
      </c>
      <c r="B267" t="s">
        <v>46</v>
      </c>
      <c r="C267" t="s">
        <v>107</v>
      </c>
      <c r="D267" t="s">
        <v>107</v>
      </c>
      <c r="E267" t="s">
        <v>104</v>
      </c>
      <c r="F267" s="4">
        <f t="shared" si="74"/>
        <v>46272</v>
      </c>
      <c r="G267" t="s">
        <v>36</v>
      </c>
      <c r="H267" s="28">
        <v>0</v>
      </c>
      <c r="I267" s="138">
        <v>0</v>
      </c>
      <c r="J267" s="138">
        <v>0</v>
      </c>
      <c r="K267" s="2">
        <v>0</v>
      </c>
      <c r="L267" s="2">
        <v>0</v>
      </c>
      <c r="M267" s="2">
        <v>0</v>
      </c>
      <c r="N267" s="2">
        <v>0</v>
      </c>
      <c r="O267" s="2">
        <v>0</v>
      </c>
      <c r="P267" s="2">
        <v>0</v>
      </c>
      <c r="Q267" s="29">
        <v>0</v>
      </c>
      <c r="R267" s="30">
        <f t="shared" si="69"/>
        <v>0</v>
      </c>
      <c r="S267" s="30">
        <f t="shared" si="70"/>
        <v>0</v>
      </c>
      <c r="T267" t="s">
        <v>49</v>
      </c>
      <c r="U267" t="s">
        <v>49</v>
      </c>
      <c r="V267" t="s">
        <v>107</v>
      </c>
      <c r="W267" t="s">
        <v>107</v>
      </c>
      <c r="X267" t="s">
        <v>104</v>
      </c>
      <c r="Y267" s="4">
        <f t="shared" si="75"/>
        <v>45908</v>
      </c>
      <c r="Z267" t="s">
        <v>36</v>
      </c>
      <c r="AA267" s="28">
        <v>4</v>
      </c>
      <c r="AB267" s="138">
        <v>1</v>
      </c>
      <c r="AC267" s="138">
        <v>0</v>
      </c>
      <c r="AD267" s="2">
        <v>0</v>
      </c>
      <c r="AE267" s="2">
        <v>0</v>
      </c>
      <c r="AF267" s="2">
        <v>570.67999999999995</v>
      </c>
      <c r="AG267" s="2">
        <v>-421.73</v>
      </c>
      <c r="AH267" s="2">
        <v>0</v>
      </c>
      <c r="AI267" s="2">
        <v>0</v>
      </c>
      <c r="AJ267" s="29">
        <v>0</v>
      </c>
      <c r="AK267" s="30">
        <f t="shared" si="71"/>
        <v>1</v>
      </c>
      <c r="AL267" s="30">
        <f t="shared" si="72"/>
        <v>-421.73</v>
      </c>
      <c r="AM267" s="2">
        <f t="shared" si="78"/>
        <v>-4</v>
      </c>
      <c r="AN267" s="2">
        <f t="shared" si="78"/>
        <v>-1</v>
      </c>
      <c r="AO267" s="2">
        <f t="shared" si="77"/>
        <v>0</v>
      </c>
      <c r="AP267" s="2">
        <f t="shared" si="77"/>
        <v>0</v>
      </c>
      <c r="AQ267" s="2">
        <f t="shared" si="77"/>
        <v>0</v>
      </c>
      <c r="AR267" s="2">
        <f t="shared" si="77"/>
        <v>-570.67999999999995</v>
      </c>
      <c r="AS267" s="2">
        <f t="shared" si="77"/>
        <v>421.73</v>
      </c>
      <c r="AT267" s="2">
        <f t="shared" si="84"/>
        <v>0</v>
      </c>
      <c r="AU267" s="2">
        <f t="shared" si="84"/>
        <v>0</v>
      </c>
      <c r="AV267" s="29">
        <f t="shared" si="84"/>
        <v>0</v>
      </c>
      <c r="AW267" s="30">
        <f t="shared" si="84"/>
        <v>-1</v>
      </c>
      <c r="AX267" s="31">
        <f t="shared" si="84"/>
        <v>421.73</v>
      </c>
      <c r="AY267" s="38">
        <f t="shared" si="83"/>
        <v>-1</v>
      </c>
      <c r="AZ267" s="38">
        <f t="shared" si="83"/>
        <v>-1</v>
      </c>
      <c r="BA267" s="38" t="str">
        <f t="shared" si="83"/>
        <v/>
      </c>
      <c r="BB267" s="38" t="str">
        <f t="shared" si="82"/>
        <v/>
      </c>
      <c r="BC267" s="38" t="str">
        <f t="shared" si="82"/>
        <v/>
      </c>
      <c r="BD267" s="38">
        <f t="shared" si="82"/>
        <v>-1</v>
      </c>
      <c r="BE267" s="38">
        <f t="shared" si="82"/>
        <v>-1</v>
      </c>
      <c r="BF267" s="38" t="str">
        <f t="shared" si="82"/>
        <v/>
      </c>
      <c r="BG267" s="38" t="str">
        <f t="shared" si="82"/>
        <v/>
      </c>
      <c r="BH267" s="39" t="str">
        <f t="shared" si="73"/>
        <v/>
      </c>
      <c r="BI267" s="76">
        <f t="shared" si="73"/>
        <v>-1</v>
      </c>
      <c r="BJ267" s="40">
        <f t="shared" si="73"/>
        <v>-1</v>
      </c>
      <c r="BK267" s="119" t="str">
        <f t="shared" si="79"/>
        <v/>
      </c>
      <c r="BL267" s="120" t="str">
        <f t="shared" si="79"/>
        <v/>
      </c>
      <c r="BM267" s="120" t="str">
        <f t="shared" si="79"/>
        <v/>
      </c>
      <c r="BN267" s="120" t="str">
        <f t="shared" si="79"/>
        <v/>
      </c>
      <c r="BO267" s="121" t="str">
        <f t="shared" si="79"/>
        <v/>
      </c>
      <c r="BP267" s="119">
        <f t="shared" si="80"/>
        <v>142.66999999999999</v>
      </c>
      <c r="BQ267" s="120">
        <f t="shared" si="80"/>
        <v>-421.73</v>
      </c>
      <c r="BR267" s="120" t="str">
        <f t="shared" si="80"/>
        <v/>
      </c>
      <c r="BS267" s="120" t="str">
        <f t="shared" si="80"/>
        <v/>
      </c>
      <c r="BT267" s="121" t="str">
        <f t="shared" si="80"/>
        <v/>
      </c>
      <c r="BU267" s="119" t="str">
        <f t="shared" si="81"/>
        <v/>
      </c>
      <c r="BV267" s="120" t="str">
        <f t="shared" si="81"/>
        <v/>
      </c>
      <c r="BW267" s="121" t="str">
        <f t="shared" si="81"/>
        <v/>
      </c>
      <c r="BX267" s="120" t="str">
        <f t="shared" si="81"/>
        <v/>
      </c>
      <c r="BY267" s="121" t="str">
        <f t="shared" si="81"/>
        <v/>
      </c>
    </row>
    <row r="268" spans="1:77" hidden="1" outlineLevel="1" x14ac:dyDescent="0.2">
      <c r="A268" t="s">
        <v>46</v>
      </c>
      <c r="B268" t="s">
        <v>46</v>
      </c>
      <c r="C268" t="s">
        <v>107</v>
      </c>
      <c r="D268" t="s">
        <v>107</v>
      </c>
      <c r="E268" t="s">
        <v>104</v>
      </c>
      <c r="F268" s="4">
        <f t="shared" si="74"/>
        <v>46273</v>
      </c>
      <c r="G268" t="s">
        <v>37</v>
      </c>
      <c r="H268" s="28">
        <v>0</v>
      </c>
      <c r="I268" s="138">
        <v>0</v>
      </c>
      <c r="J268" s="138">
        <v>0</v>
      </c>
      <c r="K268" s="2">
        <v>0</v>
      </c>
      <c r="L268" s="2">
        <v>0</v>
      </c>
      <c r="M268" s="2">
        <v>0</v>
      </c>
      <c r="N268" s="2">
        <v>0</v>
      </c>
      <c r="O268" s="2">
        <v>0</v>
      </c>
      <c r="P268" s="2">
        <v>0</v>
      </c>
      <c r="Q268" s="29">
        <v>0</v>
      </c>
      <c r="R268" s="30">
        <f t="shared" si="69"/>
        <v>0</v>
      </c>
      <c r="S268" s="30">
        <f t="shared" si="70"/>
        <v>0</v>
      </c>
      <c r="T268" t="s">
        <v>49</v>
      </c>
      <c r="U268" t="s">
        <v>49</v>
      </c>
      <c r="V268" t="s">
        <v>107</v>
      </c>
      <c r="W268" t="s">
        <v>107</v>
      </c>
      <c r="X268" t="s">
        <v>104</v>
      </c>
      <c r="Y268" s="4">
        <f t="shared" si="75"/>
        <v>45909</v>
      </c>
      <c r="Z268" t="s">
        <v>37</v>
      </c>
      <c r="AA268" s="28">
        <v>9</v>
      </c>
      <c r="AB268" s="138">
        <v>0</v>
      </c>
      <c r="AC268" s="138">
        <v>0</v>
      </c>
      <c r="AD268" s="2">
        <v>0</v>
      </c>
      <c r="AE268" s="2">
        <v>0</v>
      </c>
      <c r="AF268" s="2">
        <v>1192.9100000000001</v>
      </c>
      <c r="AG268" s="2">
        <v>0</v>
      </c>
      <c r="AH268" s="2">
        <v>0</v>
      </c>
      <c r="AI268" s="2">
        <v>0</v>
      </c>
      <c r="AJ268" s="29">
        <v>0</v>
      </c>
      <c r="AK268" s="30">
        <f t="shared" si="71"/>
        <v>0</v>
      </c>
      <c r="AL268" s="30">
        <f t="shared" si="72"/>
        <v>0</v>
      </c>
      <c r="AM268" s="2">
        <f t="shared" si="78"/>
        <v>-9</v>
      </c>
      <c r="AN268" s="2">
        <f t="shared" si="78"/>
        <v>0</v>
      </c>
      <c r="AO268" s="2">
        <f t="shared" si="77"/>
        <v>0</v>
      </c>
      <c r="AP268" s="2">
        <f t="shared" si="77"/>
        <v>0</v>
      </c>
      <c r="AQ268" s="2">
        <f t="shared" si="77"/>
        <v>0</v>
      </c>
      <c r="AR268" s="2">
        <f t="shared" si="77"/>
        <v>-1192.9100000000001</v>
      </c>
      <c r="AS268" s="2">
        <f t="shared" si="77"/>
        <v>0</v>
      </c>
      <c r="AT268" s="2">
        <f t="shared" si="84"/>
        <v>0</v>
      </c>
      <c r="AU268" s="2">
        <f t="shared" si="84"/>
        <v>0</v>
      </c>
      <c r="AV268" s="29">
        <f t="shared" si="84"/>
        <v>0</v>
      </c>
      <c r="AW268" s="30">
        <f t="shared" si="84"/>
        <v>0</v>
      </c>
      <c r="AX268" s="31">
        <f t="shared" si="84"/>
        <v>0</v>
      </c>
      <c r="AY268" s="38">
        <f t="shared" si="83"/>
        <v>-1</v>
      </c>
      <c r="AZ268" s="38" t="str">
        <f t="shared" si="83"/>
        <v/>
      </c>
      <c r="BA268" s="38" t="str">
        <f t="shared" si="83"/>
        <v/>
      </c>
      <c r="BB268" s="38" t="str">
        <f t="shared" si="82"/>
        <v/>
      </c>
      <c r="BC268" s="38" t="str">
        <f t="shared" si="82"/>
        <v/>
      </c>
      <c r="BD268" s="38">
        <f t="shared" si="82"/>
        <v>-1</v>
      </c>
      <c r="BE268" s="38" t="str">
        <f t="shared" si="82"/>
        <v/>
      </c>
      <c r="BF268" s="38" t="str">
        <f t="shared" si="82"/>
        <v/>
      </c>
      <c r="BG268" s="38" t="str">
        <f t="shared" si="82"/>
        <v/>
      </c>
      <c r="BH268" s="39" t="str">
        <f t="shared" si="73"/>
        <v/>
      </c>
      <c r="BI268" s="76" t="str">
        <f t="shared" si="73"/>
        <v/>
      </c>
      <c r="BJ268" s="40" t="str">
        <f t="shared" si="73"/>
        <v/>
      </c>
      <c r="BK268" s="119" t="str">
        <f t="shared" si="79"/>
        <v/>
      </c>
      <c r="BL268" s="120" t="str">
        <f t="shared" si="79"/>
        <v/>
      </c>
      <c r="BM268" s="120" t="str">
        <f t="shared" si="79"/>
        <v/>
      </c>
      <c r="BN268" s="120" t="str">
        <f t="shared" si="79"/>
        <v/>
      </c>
      <c r="BO268" s="121" t="str">
        <f t="shared" si="79"/>
        <v/>
      </c>
      <c r="BP268" s="119">
        <f t="shared" si="80"/>
        <v>132.54555555555555</v>
      </c>
      <c r="BQ268" s="120" t="str">
        <f t="shared" si="80"/>
        <v/>
      </c>
      <c r="BR268" s="120" t="str">
        <f t="shared" si="80"/>
        <v/>
      </c>
      <c r="BS268" s="120" t="str">
        <f t="shared" si="80"/>
        <v/>
      </c>
      <c r="BT268" s="121" t="str">
        <f t="shared" si="80"/>
        <v/>
      </c>
      <c r="BU268" s="119" t="str">
        <f t="shared" si="81"/>
        <v/>
      </c>
      <c r="BV268" s="120" t="str">
        <f t="shared" si="81"/>
        <v/>
      </c>
      <c r="BW268" s="121" t="str">
        <f t="shared" si="81"/>
        <v/>
      </c>
      <c r="BX268" s="120" t="str">
        <f t="shared" si="81"/>
        <v/>
      </c>
      <c r="BY268" s="121" t="str">
        <f t="shared" si="81"/>
        <v/>
      </c>
    </row>
    <row r="269" spans="1:77" hidden="1" outlineLevel="1" x14ac:dyDescent="0.2">
      <c r="A269" t="s">
        <v>46</v>
      </c>
      <c r="B269" t="s">
        <v>46</v>
      </c>
      <c r="C269" t="s">
        <v>107</v>
      </c>
      <c r="D269" t="s">
        <v>107</v>
      </c>
      <c r="E269" t="s">
        <v>104</v>
      </c>
      <c r="F269" s="4">
        <f t="shared" si="74"/>
        <v>46274</v>
      </c>
      <c r="G269" t="s">
        <v>38</v>
      </c>
      <c r="H269" s="28">
        <v>0</v>
      </c>
      <c r="I269" s="138">
        <v>0</v>
      </c>
      <c r="J269" s="138">
        <v>0</v>
      </c>
      <c r="K269" s="2">
        <v>0</v>
      </c>
      <c r="L269" s="2">
        <v>0</v>
      </c>
      <c r="M269" s="2">
        <v>0</v>
      </c>
      <c r="N269" s="2">
        <v>0</v>
      </c>
      <c r="O269" s="2">
        <v>0</v>
      </c>
      <c r="P269" s="2">
        <v>0</v>
      </c>
      <c r="Q269" s="29">
        <v>0</v>
      </c>
      <c r="R269" s="30">
        <f t="shared" si="69"/>
        <v>0</v>
      </c>
      <c r="S269" s="30">
        <f t="shared" si="70"/>
        <v>0</v>
      </c>
      <c r="T269" t="s">
        <v>49</v>
      </c>
      <c r="U269" t="s">
        <v>49</v>
      </c>
      <c r="V269" t="s">
        <v>107</v>
      </c>
      <c r="W269" t="s">
        <v>107</v>
      </c>
      <c r="X269" t="s">
        <v>104</v>
      </c>
      <c r="Y269" s="4">
        <f t="shared" si="75"/>
        <v>45910</v>
      </c>
      <c r="Z269" t="s">
        <v>38</v>
      </c>
      <c r="AA269" s="28">
        <v>6</v>
      </c>
      <c r="AB269" s="138">
        <v>0</v>
      </c>
      <c r="AC269" s="138">
        <v>0</v>
      </c>
      <c r="AD269" s="2">
        <v>0</v>
      </c>
      <c r="AE269" s="2">
        <v>0</v>
      </c>
      <c r="AF269" s="2">
        <v>1076.3</v>
      </c>
      <c r="AG269" s="2">
        <v>0</v>
      </c>
      <c r="AH269" s="2">
        <v>0</v>
      </c>
      <c r="AI269" s="2">
        <v>0</v>
      </c>
      <c r="AJ269" s="29">
        <v>0</v>
      </c>
      <c r="AK269" s="30">
        <f t="shared" si="71"/>
        <v>0</v>
      </c>
      <c r="AL269" s="30">
        <f t="shared" si="72"/>
        <v>0</v>
      </c>
      <c r="AM269" s="2">
        <f t="shared" si="78"/>
        <v>-6</v>
      </c>
      <c r="AN269" s="2">
        <f t="shared" si="78"/>
        <v>0</v>
      </c>
      <c r="AO269" s="2">
        <f t="shared" si="77"/>
        <v>0</v>
      </c>
      <c r="AP269" s="2">
        <f t="shared" si="77"/>
        <v>0</v>
      </c>
      <c r="AQ269" s="2">
        <f t="shared" si="77"/>
        <v>0</v>
      </c>
      <c r="AR269" s="2">
        <f t="shared" si="77"/>
        <v>-1076.3</v>
      </c>
      <c r="AS269" s="2">
        <f t="shared" si="77"/>
        <v>0</v>
      </c>
      <c r="AT269" s="2">
        <f t="shared" si="84"/>
        <v>0</v>
      </c>
      <c r="AU269" s="2">
        <f t="shared" si="84"/>
        <v>0</v>
      </c>
      <c r="AV269" s="29">
        <f t="shared" si="84"/>
        <v>0</v>
      </c>
      <c r="AW269" s="30">
        <f t="shared" si="84"/>
        <v>0</v>
      </c>
      <c r="AX269" s="31">
        <f t="shared" si="84"/>
        <v>0</v>
      </c>
      <c r="AY269" s="38">
        <f t="shared" si="83"/>
        <v>-1</v>
      </c>
      <c r="AZ269" s="38" t="str">
        <f t="shared" si="83"/>
        <v/>
      </c>
      <c r="BA269" s="38" t="str">
        <f t="shared" si="83"/>
        <v/>
      </c>
      <c r="BB269" s="38" t="str">
        <f t="shared" si="82"/>
        <v/>
      </c>
      <c r="BC269" s="38" t="str">
        <f t="shared" si="82"/>
        <v/>
      </c>
      <c r="BD269" s="38">
        <f t="shared" si="82"/>
        <v>-1</v>
      </c>
      <c r="BE269" s="38" t="str">
        <f t="shared" si="82"/>
        <v/>
      </c>
      <c r="BF269" s="38" t="str">
        <f t="shared" si="82"/>
        <v/>
      </c>
      <c r="BG269" s="38" t="str">
        <f t="shared" si="82"/>
        <v/>
      </c>
      <c r="BH269" s="39" t="str">
        <f t="shared" si="73"/>
        <v/>
      </c>
      <c r="BI269" s="76" t="str">
        <f t="shared" si="73"/>
        <v/>
      </c>
      <c r="BJ269" s="40" t="str">
        <f t="shared" si="73"/>
        <v/>
      </c>
      <c r="BK269" s="119" t="str">
        <f t="shared" si="79"/>
        <v/>
      </c>
      <c r="BL269" s="120" t="str">
        <f t="shared" si="79"/>
        <v/>
      </c>
      <c r="BM269" s="120" t="str">
        <f t="shared" si="79"/>
        <v/>
      </c>
      <c r="BN269" s="120" t="str">
        <f t="shared" si="79"/>
        <v/>
      </c>
      <c r="BO269" s="121" t="str">
        <f t="shared" si="79"/>
        <v/>
      </c>
      <c r="BP269" s="119">
        <f t="shared" si="80"/>
        <v>179.38333333333333</v>
      </c>
      <c r="BQ269" s="120" t="str">
        <f t="shared" si="80"/>
        <v/>
      </c>
      <c r="BR269" s="120" t="str">
        <f t="shared" si="80"/>
        <v/>
      </c>
      <c r="BS269" s="120" t="str">
        <f t="shared" si="80"/>
        <v/>
      </c>
      <c r="BT269" s="121" t="str">
        <f t="shared" si="80"/>
        <v/>
      </c>
      <c r="BU269" s="119" t="str">
        <f t="shared" si="81"/>
        <v/>
      </c>
      <c r="BV269" s="120" t="str">
        <f t="shared" si="81"/>
        <v/>
      </c>
      <c r="BW269" s="121" t="str">
        <f t="shared" si="81"/>
        <v/>
      </c>
      <c r="BX269" s="120" t="str">
        <f t="shared" si="81"/>
        <v/>
      </c>
      <c r="BY269" s="121" t="str">
        <f t="shared" si="81"/>
        <v/>
      </c>
    </row>
    <row r="270" spans="1:77" hidden="1" outlineLevel="1" x14ac:dyDescent="0.2">
      <c r="A270" t="s">
        <v>46</v>
      </c>
      <c r="B270" t="s">
        <v>46</v>
      </c>
      <c r="C270" t="s">
        <v>107</v>
      </c>
      <c r="D270" t="s">
        <v>107</v>
      </c>
      <c r="E270" t="s">
        <v>104</v>
      </c>
      <c r="F270" s="4">
        <f t="shared" si="74"/>
        <v>46275</v>
      </c>
      <c r="G270" t="s">
        <v>39</v>
      </c>
      <c r="H270" s="28">
        <v>0</v>
      </c>
      <c r="I270" s="138">
        <v>0</v>
      </c>
      <c r="J270" s="138">
        <v>0</v>
      </c>
      <c r="K270" s="2">
        <v>0</v>
      </c>
      <c r="L270" s="2">
        <v>0</v>
      </c>
      <c r="M270" s="2">
        <v>0</v>
      </c>
      <c r="N270" s="2">
        <v>0</v>
      </c>
      <c r="O270" s="2">
        <v>0</v>
      </c>
      <c r="P270" s="2">
        <v>0</v>
      </c>
      <c r="Q270" s="29">
        <v>0</v>
      </c>
      <c r="R270" s="30">
        <f t="shared" si="69"/>
        <v>0</v>
      </c>
      <c r="S270" s="30">
        <f t="shared" si="70"/>
        <v>0</v>
      </c>
      <c r="T270" t="s">
        <v>49</v>
      </c>
      <c r="U270" t="s">
        <v>49</v>
      </c>
      <c r="V270" t="s">
        <v>107</v>
      </c>
      <c r="W270" t="s">
        <v>107</v>
      </c>
      <c r="X270" t="s">
        <v>104</v>
      </c>
      <c r="Y270" s="4">
        <f t="shared" si="75"/>
        <v>45911</v>
      </c>
      <c r="Z270" t="s">
        <v>39</v>
      </c>
      <c r="AA270" s="28">
        <v>9</v>
      </c>
      <c r="AB270" s="138">
        <v>3</v>
      </c>
      <c r="AC270" s="138">
        <v>0</v>
      </c>
      <c r="AD270" s="2">
        <v>0</v>
      </c>
      <c r="AE270" s="2">
        <v>0</v>
      </c>
      <c r="AF270" s="2">
        <v>1008.65</v>
      </c>
      <c r="AG270" s="2">
        <v>443.22</v>
      </c>
      <c r="AH270" s="2">
        <v>0</v>
      </c>
      <c r="AI270" s="2">
        <v>0</v>
      </c>
      <c r="AJ270" s="29">
        <v>0</v>
      </c>
      <c r="AK270" s="30">
        <f t="shared" si="71"/>
        <v>3</v>
      </c>
      <c r="AL270" s="30">
        <f t="shared" si="72"/>
        <v>443.22</v>
      </c>
      <c r="AM270" s="2">
        <f t="shared" si="78"/>
        <v>-9</v>
      </c>
      <c r="AN270" s="2">
        <f t="shared" si="78"/>
        <v>-3</v>
      </c>
      <c r="AO270" s="2">
        <f t="shared" si="77"/>
        <v>0</v>
      </c>
      <c r="AP270" s="2">
        <f t="shared" si="77"/>
        <v>0</v>
      </c>
      <c r="AQ270" s="2">
        <f t="shared" si="77"/>
        <v>0</v>
      </c>
      <c r="AR270" s="2">
        <f t="shared" si="77"/>
        <v>-1008.65</v>
      </c>
      <c r="AS270" s="2">
        <f t="shared" si="77"/>
        <v>-443.22</v>
      </c>
      <c r="AT270" s="2">
        <f t="shared" si="84"/>
        <v>0</v>
      </c>
      <c r="AU270" s="2">
        <f t="shared" si="84"/>
        <v>0</v>
      </c>
      <c r="AV270" s="29">
        <f t="shared" si="84"/>
        <v>0</v>
      </c>
      <c r="AW270" s="30">
        <f t="shared" si="84"/>
        <v>-3</v>
      </c>
      <c r="AX270" s="31">
        <f t="shared" si="84"/>
        <v>-443.22</v>
      </c>
      <c r="AY270" s="38">
        <f t="shared" si="83"/>
        <v>-1</v>
      </c>
      <c r="AZ270" s="38">
        <f t="shared" si="83"/>
        <v>-1</v>
      </c>
      <c r="BA270" s="38" t="str">
        <f t="shared" si="83"/>
        <v/>
      </c>
      <c r="BB270" s="38" t="str">
        <f t="shared" si="82"/>
        <v/>
      </c>
      <c r="BC270" s="38" t="str">
        <f t="shared" si="82"/>
        <v/>
      </c>
      <c r="BD270" s="38">
        <f t="shared" si="82"/>
        <v>-1</v>
      </c>
      <c r="BE270" s="38">
        <f t="shared" si="82"/>
        <v>-1</v>
      </c>
      <c r="BF270" s="38" t="str">
        <f t="shared" si="82"/>
        <v/>
      </c>
      <c r="BG270" s="38" t="str">
        <f t="shared" si="82"/>
        <v/>
      </c>
      <c r="BH270" s="39" t="str">
        <f t="shared" si="73"/>
        <v/>
      </c>
      <c r="BI270" s="76">
        <f t="shared" si="73"/>
        <v>-1</v>
      </c>
      <c r="BJ270" s="40">
        <f t="shared" si="73"/>
        <v>-1</v>
      </c>
      <c r="BK270" s="119" t="str">
        <f t="shared" si="79"/>
        <v/>
      </c>
      <c r="BL270" s="120" t="str">
        <f t="shared" si="79"/>
        <v/>
      </c>
      <c r="BM270" s="120" t="str">
        <f t="shared" si="79"/>
        <v/>
      </c>
      <c r="BN270" s="120" t="str">
        <f t="shared" si="79"/>
        <v/>
      </c>
      <c r="BO270" s="121" t="str">
        <f t="shared" si="79"/>
        <v/>
      </c>
      <c r="BP270" s="119">
        <f t="shared" si="80"/>
        <v>112.07222222222222</v>
      </c>
      <c r="BQ270" s="120">
        <f t="shared" si="80"/>
        <v>147.74</v>
      </c>
      <c r="BR270" s="120" t="str">
        <f t="shared" si="80"/>
        <v/>
      </c>
      <c r="BS270" s="120" t="str">
        <f t="shared" si="80"/>
        <v/>
      </c>
      <c r="BT270" s="121" t="str">
        <f t="shared" si="80"/>
        <v/>
      </c>
      <c r="BU270" s="119" t="str">
        <f t="shared" si="81"/>
        <v/>
      </c>
      <c r="BV270" s="120" t="str">
        <f t="shared" si="81"/>
        <v/>
      </c>
      <c r="BW270" s="121" t="str">
        <f t="shared" si="81"/>
        <v/>
      </c>
      <c r="BX270" s="120" t="str">
        <f t="shared" si="81"/>
        <v/>
      </c>
      <c r="BY270" s="121" t="str">
        <f t="shared" si="81"/>
        <v/>
      </c>
    </row>
    <row r="271" spans="1:77" hidden="1" outlineLevel="1" x14ac:dyDescent="0.2">
      <c r="A271" t="s">
        <v>46</v>
      </c>
      <c r="B271" t="s">
        <v>46</v>
      </c>
      <c r="C271" t="s">
        <v>107</v>
      </c>
      <c r="D271" t="s">
        <v>107</v>
      </c>
      <c r="E271" t="s">
        <v>104</v>
      </c>
      <c r="F271" s="4">
        <f t="shared" si="74"/>
        <v>46276</v>
      </c>
      <c r="G271" t="s">
        <v>40</v>
      </c>
      <c r="H271" s="28">
        <v>0</v>
      </c>
      <c r="I271" s="138">
        <v>0</v>
      </c>
      <c r="J271" s="138">
        <v>0</v>
      </c>
      <c r="K271" s="2">
        <v>0</v>
      </c>
      <c r="L271" s="2">
        <v>0</v>
      </c>
      <c r="M271" s="2">
        <v>0</v>
      </c>
      <c r="N271" s="2">
        <v>0</v>
      </c>
      <c r="O271" s="2">
        <v>0</v>
      </c>
      <c r="P271" s="2">
        <v>0</v>
      </c>
      <c r="Q271" s="29">
        <v>0</v>
      </c>
      <c r="R271" s="30">
        <f t="shared" ref="R271:R334" si="85">SUM(I271:L271)</f>
        <v>0</v>
      </c>
      <c r="S271" s="30">
        <f t="shared" ref="S271:S334" si="86">SUM(N271:Q271)</f>
        <v>0</v>
      </c>
      <c r="T271" t="s">
        <v>49</v>
      </c>
      <c r="U271" t="s">
        <v>49</v>
      </c>
      <c r="V271" t="s">
        <v>107</v>
      </c>
      <c r="W271" t="s">
        <v>107</v>
      </c>
      <c r="X271" t="s">
        <v>104</v>
      </c>
      <c r="Y271" s="4">
        <f t="shared" si="75"/>
        <v>45912</v>
      </c>
      <c r="Z271" t="s">
        <v>40</v>
      </c>
      <c r="AA271" s="28">
        <v>6</v>
      </c>
      <c r="AB271" s="138">
        <v>1</v>
      </c>
      <c r="AC271" s="138">
        <v>0</v>
      </c>
      <c r="AD271" s="2">
        <v>0</v>
      </c>
      <c r="AE271" s="2">
        <v>0</v>
      </c>
      <c r="AF271" s="2">
        <v>994.5</v>
      </c>
      <c r="AG271" s="2">
        <v>167.76</v>
      </c>
      <c r="AH271" s="2">
        <v>0</v>
      </c>
      <c r="AI271" s="2">
        <v>0</v>
      </c>
      <c r="AJ271" s="29">
        <v>0</v>
      </c>
      <c r="AK271" s="30">
        <f t="shared" ref="AK271:AK334" si="87">SUM(AB271:AE271)</f>
        <v>1</v>
      </c>
      <c r="AL271" s="30">
        <f t="shared" ref="AL271:AL334" si="88">SUM(AG271:AJ271)</f>
        <v>167.76</v>
      </c>
      <c r="AM271" s="2">
        <f t="shared" si="78"/>
        <v>-6</v>
      </c>
      <c r="AN271" s="2">
        <f t="shared" si="78"/>
        <v>-1</v>
      </c>
      <c r="AO271" s="2">
        <f t="shared" si="77"/>
        <v>0</v>
      </c>
      <c r="AP271" s="2">
        <f t="shared" si="77"/>
        <v>0</v>
      </c>
      <c r="AQ271" s="2">
        <f t="shared" si="77"/>
        <v>0</v>
      </c>
      <c r="AR271" s="2">
        <f t="shared" si="77"/>
        <v>-994.5</v>
      </c>
      <c r="AS271" s="2">
        <f t="shared" si="77"/>
        <v>-167.76</v>
      </c>
      <c r="AT271" s="2">
        <f t="shared" si="84"/>
        <v>0</v>
      </c>
      <c r="AU271" s="2">
        <f t="shared" si="84"/>
        <v>0</v>
      </c>
      <c r="AV271" s="29">
        <f t="shared" si="84"/>
        <v>0</v>
      </c>
      <c r="AW271" s="30">
        <f t="shared" si="84"/>
        <v>-1</v>
      </c>
      <c r="AX271" s="31">
        <f t="shared" si="84"/>
        <v>-167.76</v>
      </c>
      <c r="AY271" s="38">
        <f t="shared" si="83"/>
        <v>-1</v>
      </c>
      <c r="AZ271" s="38">
        <f t="shared" si="83"/>
        <v>-1</v>
      </c>
      <c r="BA271" s="38" t="str">
        <f t="shared" si="83"/>
        <v/>
      </c>
      <c r="BB271" s="38" t="str">
        <f t="shared" si="82"/>
        <v/>
      </c>
      <c r="BC271" s="38" t="str">
        <f t="shared" si="82"/>
        <v/>
      </c>
      <c r="BD271" s="38">
        <f t="shared" si="82"/>
        <v>-1</v>
      </c>
      <c r="BE271" s="38">
        <f t="shared" si="82"/>
        <v>-1</v>
      </c>
      <c r="BF271" s="38" t="str">
        <f t="shared" si="82"/>
        <v/>
      </c>
      <c r="BG271" s="38" t="str">
        <f t="shared" si="82"/>
        <v/>
      </c>
      <c r="BH271" s="39" t="str">
        <f t="shared" si="82"/>
        <v/>
      </c>
      <c r="BI271" s="76">
        <f t="shared" si="82"/>
        <v>-1</v>
      </c>
      <c r="BJ271" s="40">
        <f t="shared" si="82"/>
        <v>-1</v>
      </c>
      <c r="BK271" s="119" t="str">
        <f t="shared" si="79"/>
        <v/>
      </c>
      <c r="BL271" s="120" t="str">
        <f t="shared" si="79"/>
        <v/>
      </c>
      <c r="BM271" s="120" t="str">
        <f t="shared" si="79"/>
        <v/>
      </c>
      <c r="BN271" s="120" t="str">
        <f t="shared" si="79"/>
        <v/>
      </c>
      <c r="BO271" s="121" t="str">
        <f t="shared" si="79"/>
        <v/>
      </c>
      <c r="BP271" s="119">
        <f t="shared" si="80"/>
        <v>165.75</v>
      </c>
      <c r="BQ271" s="120">
        <f t="shared" si="80"/>
        <v>167.76</v>
      </c>
      <c r="BR271" s="120" t="str">
        <f t="shared" si="80"/>
        <v/>
      </c>
      <c r="BS271" s="120" t="str">
        <f t="shared" si="80"/>
        <v/>
      </c>
      <c r="BT271" s="121" t="str">
        <f t="shared" si="80"/>
        <v/>
      </c>
      <c r="BU271" s="119" t="str">
        <f t="shared" si="81"/>
        <v/>
      </c>
      <c r="BV271" s="120" t="str">
        <f t="shared" si="81"/>
        <v/>
      </c>
      <c r="BW271" s="121" t="str">
        <f t="shared" si="81"/>
        <v/>
      </c>
      <c r="BX271" s="120" t="str">
        <f t="shared" si="81"/>
        <v/>
      </c>
      <c r="BY271" s="121" t="str">
        <f t="shared" si="81"/>
        <v/>
      </c>
    </row>
    <row r="272" spans="1:77" ht="13.5" hidden="1" outlineLevel="1" thickBot="1" x14ac:dyDescent="0.25">
      <c r="A272" t="s">
        <v>46</v>
      </c>
      <c r="B272" t="s">
        <v>46</v>
      </c>
      <c r="C272" t="s">
        <v>107</v>
      </c>
      <c r="D272" t="s">
        <v>107</v>
      </c>
      <c r="E272" t="s">
        <v>104</v>
      </c>
      <c r="F272" s="59">
        <f t="shared" ref="F272:F335" si="89">+F271+1</f>
        <v>46277</v>
      </c>
      <c r="G272" s="42" t="s">
        <v>41</v>
      </c>
      <c r="H272" s="43">
        <v>0</v>
      </c>
      <c r="I272" s="44">
        <v>0</v>
      </c>
      <c r="J272" s="44">
        <v>0</v>
      </c>
      <c r="K272" s="44">
        <v>0</v>
      </c>
      <c r="L272" s="44">
        <v>0</v>
      </c>
      <c r="M272" s="44">
        <v>0</v>
      </c>
      <c r="N272" s="44">
        <v>0</v>
      </c>
      <c r="O272" s="44">
        <v>0</v>
      </c>
      <c r="P272" s="44">
        <v>0</v>
      </c>
      <c r="Q272" s="45">
        <v>0</v>
      </c>
      <c r="R272" s="46">
        <f t="shared" si="85"/>
        <v>0</v>
      </c>
      <c r="S272" s="46">
        <f t="shared" si="86"/>
        <v>0</v>
      </c>
      <c r="T272" t="s">
        <v>49</v>
      </c>
      <c r="U272" t="s">
        <v>49</v>
      </c>
      <c r="V272" t="s">
        <v>107</v>
      </c>
      <c r="W272" t="s">
        <v>107</v>
      </c>
      <c r="X272" t="s">
        <v>104</v>
      </c>
      <c r="Y272" s="59">
        <f t="shared" ref="Y272:Y335" si="90">+Y271+1</f>
        <v>45913</v>
      </c>
      <c r="Z272" s="42" t="s">
        <v>41</v>
      </c>
      <c r="AA272" s="43">
        <v>7</v>
      </c>
      <c r="AB272" s="44">
        <v>0</v>
      </c>
      <c r="AC272" s="44">
        <v>0</v>
      </c>
      <c r="AD272" s="44">
        <v>0</v>
      </c>
      <c r="AE272" s="44">
        <v>0</v>
      </c>
      <c r="AF272" s="44">
        <v>1139.8900000000001</v>
      </c>
      <c r="AG272" s="44">
        <v>0</v>
      </c>
      <c r="AH272" s="44">
        <v>0</v>
      </c>
      <c r="AI272" s="44">
        <v>0</v>
      </c>
      <c r="AJ272" s="45">
        <v>0</v>
      </c>
      <c r="AK272" s="46">
        <f t="shared" si="87"/>
        <v>0</v>
      </c>
      <c r="AL272" s="46">
        <f t="shared" si="88"/>
        <v>0</v>
      </c>
      <c r="AM272" s="44">
        <f t="shared" si="78"/>
        <v>-7</v>
      </c>
      <c r="AN272" s="44">
        <f t="shared" si="78"/>
        <v>0</v>
      </c>
      <c r="AO272" s="44">
        <f t="shared" si="77"/>
        <v>0</v>
      </c>
      <c r="AP272" s="44">
        <f t="shared" si="77"/>
        <v>0</v>
      </c>
      <c r="AQ272" s="44">
        <f t="shared" si="77"/>
        <v>0</v>
      </c>
      <c r="AR272" s="44">
        <f t="shared" si="77"/>
        <v>-1139.8900000000001</v>
      </c>
      <c r="AS272" s="44">
        <f t="shared" si="77"/>
        <v>0</v>
      </c>
      <c r="AT272" s="44">
        <f t="shared" si="84"/>
        <v>0</v>
      </c>
      <c r="AU272" s="44">
        <f t="shared" si="84"/>
        <v>0</v>
      </c>
      <c r="AV272" s="45">
        <f t="shared" si="84"/>
        <v>0</v>
      </c>
      <c r="AW272" s="46">
        <f t="shared" si="84"/>
        <v>0</v>
      </c>
      <c r="AX272" s="47">
        <f t="shared" si="84"/>
        <v>0</v>
      </c>
      <c r="AY272" s="56">
        <f t="shared" si="83"/>
        <v>-1</v>
      </c>
      <c r="AZ272" s="56" t="str">
        <f t="shared" si="83"/>
        <v/>
      </c>
      <c r="BA272" s="56" t="str">
        <f t="shared" si="83"/>
        <v/>
      </c>
      <c r="BB272" s="56" t="str">
        <f t="shared" si="82"/>
        <v/>
      </c>
      <c r="BC272" s="56" t="str">
        <f t="shared" si="82"/>
        <v/>
      </c>
      <c r="BD272" s="56">
        <f t="shared" si="82"/>
        <v>-1</v>
      </c>
      <c r="BE272" s="56" t="str">
        <f t="shared" si="82"/>
        <v/>
      </c>
      <c r="BF272" s="56" t="str">
        <f t="shared" si="82"/>
        <v/>
      </c>
      <c r="BG272" s="56" t="str">
        <f t="shared" si="82"/>
        <v/>
      </c>
      <c r="BH272" s="57" t="str">
        <f t="shared" si="82"/>
        <v/>
      </c>
      <c r="BI272" s="81" t="str">
        <f t="shared" si="82"/>
        <v/>
      </c>
      <c r="BJ272" s="58" t="str">
        <f t="shared" si="82"/>
        <v/>
      </c>
      <c r="BK272" s="122" t="str">
        <f t="shared" si="79"/>
        <v/>
      </c>
      <c r="BL272" s="123" t="str">
        <f t="shared" si="79"/>
        <v/>
      </c>
      <c r="BM272" s="123" t="str">
        <f t="shared" si="79"/>
        <v/>
      </c>
      <c r="BN272" s="123" t="str">
        <f t="shared" si="79"/>
        <v/>
      </c>
      <c r="BO272" s="124" t="str">
        <f t="shared" si="79"/>
        <v/>
      </c>
      <c r="BP272" s="122">
        <f t="shared" si="80"/>
        <v>162.84142857142859</v>
      </c>
      <c r="BQ272" s="123" t="str">
        <f t="shared" si="80"/>
        <v/>
      </c>
      <c r="BR272" s="123" t="str">
        <f t="shared" si="80"/>
        <v/>
      </c>
      <c r="BS272" s="123" t="str">
        <f t="shared" si="80"/>
        <v/>
      </c>
      <c r="BT272" s="124" t="str">
        <f t="shared" si="80"/>
        <v/>
      </c>
      <c r="BU272" s="122" t="str">
        <f t="shared" si="81"/>
        <v/>
      </c>
      <c r="BV272" s="123" t="str">
        <f t="shared" si="81"/>
        <v/>
      </c>
      <c r="BW272" s="124" t="str">
        <f t="shared" si="81"/>
        <v/>
      </c>
      <c r="BX272" s="123" t="str">
        <f t="shared" si="81"/>
        <v/>
      </c>
      <c r="BY272" s="124" t="str">
        <f t="shared" si="81"/>
        <v/>
      </c>
    </row>
    <row r="273" spans="1:77" hidden="1" outlineLevel="1" x14ac:dyDescent="0.2">
      <c r="A273" t="s">
        <v>46</v>
      </c>
      <c r="B273" t="s">
        <v>46</v>
      </c>
      <c r="C273" t="s">
        <v>107</v>
      </c>
      <c r="D273" t="s">
        <v>107</v>
      </c>
      <c r="E273" t="s">
        <v>105</v>
      </c>
      <c r="F273" s="4">
        <f t="shared" si="89"/>
        <v>46278</v>
      </c>
      <c r="G273" t="s">
        <v>35</v>
      </c>
      <c r="H273" s="28">
        <v>0</v>
      </c>
      <c r="I273" s="138">
        <v>0</v>
      </c>
      <c r="J273" s="138">
        <v>0</v>
      </c>
      <c r="K273" s="2">
        <v>0</v>
      </c>
      <c r="L273" s="2">
        <v>0</v>
      </c>
      <c r="M273" s="2">
        <v>0</v>
      </c>
      <c r="N273" s="2">
        <v>0</v>
      </c>
      <c r="O273" s="2">
        <v>0</v>
      </c>
      <c r="P273" s="2">
        <v>0</v>
      </c>
      <c r="Q273" s="29">
        <v>0</v>
      </c>
      <c r="R273" s="30">
        <f t="shared" si="85"/>
        <v>0</v>
      </c>
      <c r="S273" s="30">
        <f t="shared" si="86"/>
        <v>0</v>
      </c>
      <c r="T273" t="s">
        <v>49</v>
      </c>
      <c r="U273" t="s">
        <v>49</v>
      </c>
      <c r="V273" t="s">
        <v>107</v>
      </c>
      <c r="W273" t="s">
        <v>107</v>
      </c>
      <c r="X273" t="s">
        <v>105</v>
      </c>
      <c r="Y273" s="4">
        <f t="shared" si="90"/>
        <v>45914</v>
      </c>
      <c r="Z273" t="s">
        <v>35</v>
      </c>
      <c r="AA273" s="28">
        <v>5</v>
      </c>
      <c r="AB273" s="138">
        <v>0</v>
      </c>
      <c r="AC273" s="138">
        <v>0</v>
      </c>
      <c r="AD273" s="2">
        <v>0</v>
      </c>
      <c r="AE273" s="2">
        <v>0</v>
      </c>
      <c r="AF273" s="2">
        <v>717.66</v>
      </c>
      <c r="AG273" s="2">
        <v>0</v>
      </c>
      <c r="AH273" s="2">
        <v>0</v>
      </c>
      <c r="AI273" s="2">
        <v>0</v>
      </c>
      <c r="AJ273" s="29">
        <v>0</v>
      </c>
      <c r="AK273" s="30">
        <f t="shared" si="87"/>
        <v>0</v>
      </c>
      <c r="AL273" s="30">
        <f t="shared" si="88"/>
        <v>0</v>
      </c>
      <c r="AM273" s="2">
        <f t="shared" si="78"/>
        <v>-5</v>
      </c>
      <c r="AN273" s="2">
        <f t="shared" si="78"/>
        <v>0</v>
      </c>
      <c r="AO273" s="2">
        <f t="shared" si="77"/>
        <v>0</v>
      </c>
      <c r="AP273" s="2">
        <f t="shared" si="77"/>
        <v>0</v>
      </c>
      <c r="AQ273" s="2">
        <f t="shared" si="77"/>
        <v>0</v>
      </c>
      <c r="AR273" s="2">
        <f t="shared" si="77"/>
        <v>-717.66</v>
      </c>
      <c r="AS273" s="2">
        <f t="shared" si="77"/>
        <v>0</v>
      </c>
      <c r="AT273" s="2">
        <f t="shared" si="84"/>
        <v>0</v>
      </c>
      <c r="AU273" s="2">
        <f t="shared" si="84"/>
        <v>0</v>
      </c>
      <c r="AV273" s="29">
        <f t="shared" si="84"/>
        <v>0</v>
      </c>
      <c r="AW273" s="30">
        <f t="shared" si="84"/>
        <v>0</v>
      </c>
      <c r="AX273" s="31">
        <f t="shared" si="84"/>
        <v>0</v>
      </c>
      <c r="AY273" s="38">
        <f t="shared" si="83"/>
        <v>-1</v>
      </c>
      <c r="AZ273" s="38" t="str">
        <f t="shared" si="83"/>
        <v/>
      </c>
      <c r="BA273" s="38" t="str">
        <f t="shared" si="83"/>
        <v/>
      </c>
      <c r="BB273" s="38" t="str">
        <f t="shared" si="82"/>
        <v/>
      </c>
      <c r="BC273" s="38" t="str">
        <f t="shared" si="82"/>
        <v/>
      </c>
      <c r="BD273" s="38">
        <f t="shared" si="82"/>
        <v>-1</v>
      </c>
      <c r="BE273" s="38" t="str">
        <f t="shared" si="82"/>
        <v/>
      </c>
      <c r="BF273" s="38" t="str">
        <f t="shared" si="82"/>
        <v/>
      </c>
      <c r="BG273" s="38" t="str">
        <f t="shared" si="82"/>
        <v/>
      </c>
      <c r="BH273" s="39" t="str">
        <f t="shared" si="82"/>
        <v/>
      </c>
      <c r="BI273" s="76" t="str">
        <f t="shared" si="82"/>
        <v/>
      </c>
      <c r="BJ273" s="40" t="str">
        <f t="shared" si="82"/>
        <v/>
      </c>
      <c r="BK273" s="116" t="str">
        <f t="shared" si="79"/>
        <v/>
      </c>
      <c r="BL273" s="117" t="str">
        <f t="shared" si="79"/>
        <v/>
      </c>
      <c r="BM273" s="117" t="str">
        <f t="shared" si="79"/>
        <v/>
      </c>
      <c r="BN273" s="117" t="str">
        <f t="shared" si="79"/>
        <v/>
      </c>
      <c r="BO273" s="118" t="str">
        <f t="shared" si="79"/>
        <v/>
      </c>
      <c r="BP273" s="116">
        <f t="shared" si="80"/>
        <v>143.53199999999998</v>
      </c>
      <c r="BQ273" s="117" t="str">
        <f t="shared" si="80"/>
        <v/>
      </c>
      <c r="BR273" s="117" t="str">
        <f t="shared" si="80"/>
        <v/>
      </c>
      <c r="BS273" s="117" t="str">
        <f t="shared" si="80"/>
        <v/>
      </c>
      <c r="BT273" s="118" t="str">
        <f t="shared" si="80"/>
        <v/>
      </c>
      <c r="BU273" s="116" t="str">
        <f t="shared" si="81"/>
        <v/>
      </c>
      <c r="BV273" s="117" t="str">
        <f t="shared" si="81"/>
        <v/>
      </c>
      <c r="BW273" s="118" t="str">
        <f t="shared" si="81"/>
        <v/>
      </c>
      <c r="BX273" s="117" t="str">
        <f t="shared" si="81"/>
        <v/>
      </c>
      <c r="BY273" s="118" t="str">
        <f t="shared" si="81"/>
        <v/>
      </c>
    </row>
    <row r="274" spans="1:77" hidden="1" outlineLevel="1" x14ac:dyDescent="0.2">
      <c r="A274" t="s">
        <v>46</v>
      </c>
      <c r="B274" t="s">
        <v>46</v>
      </c>
      <c r="C274" t="s">
        <v>107</v>
      </c>
      <c r="D274" t="s">
        <v>107</v>
      </c>
      <c r="E274" t="s">
        <v>105</v>
      </c>
      <c r="F274" s="4">
        <f t="shared" si="89"/>
        <v>46279</v>
      </c>
      <c r="G274" t="s">
        <v>36</v>
      </c>
      <c r="H274" s="28">
        <v>0</v>
      </c>
      <c r="I274" s="138">
        <v>0</v>
      </c>
      <c r="J274" s="138">
        <v>0</v>
      </c>
      <c r="K274" s="2">
        <v>0</v>
      </c>
      <c r="L274" s="2">
        <v>0</v>
      </c>
      <c r="M274" s="2">
        <v>0</v>
      </c>
      <c r="N274" s="2">
        <v>0</v>
      </c>
      <c r="O274" s="2">
        <v>0</v>
      </c>
      <c r="P274" s="2">
        <v>0</v>
      </c>
      <c r="Q274" s="29">
        <v>0</v>
      </c>
      <c r="R274" s="30">
        <f t="shared" si="85"/>
        <v>0</v>
      </c>
      <c r="S274" s="30">
        <f t="shared" si="86"/>
        <v>0</v>
      </c>
      <c r="T274" t="s">
        <v>49</v>
      </c>
      <c r="U274" t="s">
        <v>49</v>
      </c>
      <c r="V274" t="s">
        <v>107</v>
      </c>
      <c r="W274" t="s">
        <v>107</v>
      </c>
      <c r="X274" t="s">
        <v>105</v>
      </c>
      <c r="Y274" s="4">
        <f t="shared" si="90"/>
        <v>45915</v>
      </c>
      <c r="Z274" t="s">
        <v>36</v>
      </c>
      <c r="AA274" s="28">
        <v>0</v>
      </c>
      <c r="AB274" s="138">
        <v>0</v>
      </c>
      <c r="AC274" s="138">
        <v>0</v>
      </c>
      <c r="AD274" s="2">
        <v>0</v>
      </c>
      <c r="AE274" s="2">
        <v>0</v>
      </c>
      <c r="AF274" s="2">
        <v>0</v>
      </c>
      <c r="AG274" s="2">
        <v>0</v>
      </c>
      <c r="AH274" s="2">
        <v>0</v>
      </c>
      <c r="AI274" s="2">
        <v>0</v>
      </c>
      <c r="AJ274" s="29">
        <v>0</v>
      </c>
      <c r="AK274" s="30">
        <f t="shared" si="87"/>
        <v>0</v>
      </c>
      <c r="AL274" s="30">
        <f t="shared" si="88"/>
        <v>0</v>
      </c>
      <c r="AM274" s="2">
        <f t="shared" si="78"/>
        <v>0</v>
      </c>
      <c r="AN274" s="2">
        <f t="shared" si="78"/>
        <v>0</v>
      </c>
      <c r="AO274" s="2">
        <f t="shared" si="77"/>
        <v>0</v>
      </c>
      <c r="AP274" s="2">
        <f t="shared" si="77"/>
        <v>0</v>
      </c>
      <c r="AQ274" s="2">
        <f t="shared" si="77"/>
        <v>0</v>
      </c>
      <c r="AR274" s="2">
        <f t="shared" si="77"/>
        <v>0</v>
      </c>
      <c r="AS274" s="2">
        <f t="shared" si="77"/>
        <v>0</v>
      </c>
      <c r="AT274" s="2">
        <f t="shared" si="84"/>
        <v>0</v>
      </c>
      <c r="AU274" s="2">
        <f t="shared" si="84"/>
        <v>0</v>
      </c>
      <c r="AV274" s="29">
        <f t="shared" si="84"/>
        <v>0</v>
      </c>
      <c r="AW274" s="30">
        <f t="shared" si="84"/>
        <v>0</v>
      </c>
      <c r="AX274" s="31">
        <f t="shared" si="84"/>
        <v>0</v>
      </c>
      <c r="AY274" s="38" t="str">
        <f t="shared" si="83"/>
        <v/>
      </c>
      <c r="AZ274" s="38" t="str">
        <f t="shared" si="83"/>
        <v/>
      </c>
      <c r="BA274" s="38" t="str">
        <f t="shared" si="83"/>
        <v/>
      </c>
      <c r="BB274" s="38" t="str">
        <f t="shared" si="82"/>
        <v/>
      </c>
      <c r="BC274" s="38" t="str">
        <f t="shared" si="82"/>
        <v/>
      </c>
      <c r="BD274" s="38" t="str">
        <f t="shared" si="82"/>
        <v/>
      </c>
      <c r="BE274" s="38" t="str">
        <f t="shared" si="82"/>
        <v/>
      </c>
      <c r="BF274" s="38" t="str">
        <f t="shared" si="82"/>
        <v/>
      </c>
      <c r="BG274" s="38" t="str">
        <f t="shared" si="82"/>
        <v/>
      </c>
      <c r="BH274" s="39" t="str">
        <f t="shared" si="82"/>
        <v/>
      </c>
      <c r="BI274" s="76" t="str">
        <f t="shared" si="82"/>
        <v/>
      </c>
      <c r="BJ274" s="40" t="str">
        <f t="shared" si="82"/>
        <v/>
      </c>
      <c r="BK274" s="119" t="str">
        <f t="shared" si="79"/>
        <v/>
      </c>
      <c r="BL274" s="120" t="str">
        <f t="shared" si="79"/>
        <v/>
      </c>
      <c r="BM274" s="120" t="str">
        <f t="shared" si="79"/>
        <v/>
      </c>
      <c r="BN274" s="120" t="str">
        <f t="shared" si="79"/>
        <v/>
      </c>
      <c r="BO274" s="121" t="str">
        <f t="shared" si="79"/>
        <v/>
      </c>
      <c r="BP274" s="119" t="str">
        <f t="shared" si="80"/>
        <v/>
      </c>
      <c r="BQ274" s="120" t="str">
        <f t="shared" si="80"/>
        <v/>
      </c>
      <c r="BR274" s="120" t="str">
        <f t="shared" si="80"/>
        <v/>
      </c>
      <c r="BS274" s="120" t="str">
        <f t="shared" si="80"/>
        <v/>
      </c>
      <c r="BT274" s="121" t="str">
        <f t="shared" si="80"/>
        <v/>
      </c>
      <c r="BU274" s="119" t="str">
        <f t="shared" si="81"/>
        <v/>
      </c>
      <c r="BV274" s="120" t="str">
        <f t="shared" si="81"/>
        <v/>
      </c>
      <c r="BW274" s="121" t="str">
        <f t="shared" si="81"/>
        <v/>
      </c>
      <c r="BX274" s="120" t="str">
        <f t="shared" si="81"/>
        <v/>
      </c>
      <c r="BY274" s="121" t="str">
        <f t="shared" si="81"/>
        <v/>
      </c>
    </row>
    <row r="275" spans="1:77" hidden="1" outlineLevel="1" x14ac:dyDescent="0.2">
      <c r="A275" t="s">
        <v>46</v>
      </c>
      <c r="B275" t="s">
        <v>46</v>
      </c>
      <c r="C275" t="s">
        <v>107</v>
      </c>
      <c r="D275" t="s">
        <v>107</v>
      </c>
      <c r="E275" t="s">
        <v>105</v>
      </c>
      <c r="F275" s="4">
        <f t="shared" si="89"/>
        <v>46280</v>
      </c>
      <c r="G275" t="s">
        <v>37</v>
      </c>
      <c r="H275" s="28">
        <v>0</v>
      </c>
      <c r="I275" s="138">
        <v>0</v>
      </c>
      <c r="J275" s="138">
        <v>0</v>
      </c>
      <c r="K275" s="2">
        <v>0</v>
      </c>
      <c r="L275" s="2">
        <v>0</v>
      </c>
      <c r="M275" s="2">
        <v>0</v>
      </c>
      <c r="N275" s="2">
        <v>0</v>
      </c>
      <c r="O275" s="2">
        <v>0</v>
      </c>
      <c r="P275" s="2">
        <v>0</v>
      </c>
      <c r="Q275" s="29">
        <v>0</v>
      </c>
      <c r="R275" s="30">
        <f t="shared" si="85"/>
        <v>0</v>
      </c>
      <c r="S275" s="30">
        <f t="shared" si="86"/>
        <v>0</v>
      </c>
      <c r="T275" t="s">
        <v>49</v>
      </c>
      <c r="U275" t="s">
        <v>49</v>
      </c>
      <c r="V275" t="s">
        <v>107</v>
      </c>
      <c r="W275" t="s">
        <v>107</v>
      </c>
      <c r="X275" t="s">
        <v>105</v>
      </c>
      <c r="Y275" s="4">
        <f t="shared" si="90"/>
        <v>45916</v>
      </c>
      <c r="Z275" t="s">
        <v>37</v>
      </c>
      <c r="AA275" s="28">
        <v>9</v>
      </c>
      <c r="AB275" s="138">
        <v>0</v>
      </c>
      <c r="AC275" s="138">
        <v>0</v>
      </c>
      <c r="AD275" s="2">
        <v>0</v>
      </c>
      <c r="AE275" s="2">
        <v>0</v>
      </c>
      <c r="AF275" s="2">
        <v>2243.0700000000002</v>
      </c>
      <c r="AG275" s="2">
        <v>0</v>
      </c>
      <c r="AH275" s="2">
        <v>0</v>
      </c>
      <c r="AI275" s="2">
        <v>0</v>
      </c>
      <c r="AJ275" s="29">
        <v>0</v>
      </c>
      <c r="AK275" s="30">
        <f t="shared" si="87"/>
        <v>0</v>
      </c>
      <c r="AL275" s="30">
        <f t="shared" si="88"/>
        <v>0</v>
      </c>
      <c r="AM275" s="2">
        <f t="shared" si="78"/>
        <v>-9</v>
      </c>
      <c r="AN275" s="2">
        <f t="shared" si="78"/>
        <v>0</v>
      </c>
      <c r="AO275" s="2">
        <f t="shared" si="77"/>
        <v>0</v>
      </c>
      <c r="AP275" s="2">
        <f t="shared" si="77"/>
        <v>0</v>
      </c>
      <c r="AQ275" s="2">
        <f t="shared" si="77"/>
        <v>0</v>
      </c>
      <c r="AR275" s="2">
        <f t="shared" si="77"/>
        <v>-2243.0700000000002</v>
      </c>
      <c r="AS275" s="2">
        <f t="shared" si="77"/>
        <v>0</v>
      </c>
      <c r="AT275" s="2">
        <f t="shared" si="84"/>
        <v>0</v>
      </c>
      <c r="AU275" s="2">
        <f t="shared" si="84"/>
        <v>0</v>
      </c>
      <c r="AV275" s="29">
        <f t="shared" si="84"/>
        <v>0</v>
      </c>
      <c r="AW275" s="30">
        <f t="shared" si="84"/>
        <v>0</v>
      </c>
      <c r="AX275" s="31">
        <f t="shared" si="84"/>
        <v>0</v>
      </c>
      <c r="AY275" s="38">
        <f t="shared" si="83"/>
        <v>-1</v>
      </c>
      <c r="AZ275" s="38" t="str">
        <f t="shared" si="83"/>
        <v/>
      </c>
      <c r="BA275" s="38" t="str">
        <f t="shared" si="83"/>
        <v/>
      </c>
      <c r="BB275" s="38" t="str">
        <f t="shared" si="82"/>
        <v/>
      </c>
      <c r="BC275" s="38" t="str">
        <f t="shared" si="82"/>
        <v/>
      </c>
      <c r="BD275" s="38">
        <f t="shared" si="82"/>
        <v>-1</v>
      </c>
      <c r="BE275" s="38" t="str">
        <f t="shared" si="82"/>
        <v/>
      </c>
      <c r="BF275" s="38" t="str">
        <f t="shared" si="82"/>
        <v/>
      </c>
      <c r="BG275" s="38" t="str">
        <f t="shared" si="82"/>
        <v/>
      </c>
      <c r="BH275" s="39" t="str">
        <f t="shared" si="82"/>
        <v/>
      </c>
      <c r="BI275" s="76" t="str">
        <f t="shared" si="82"/>
        <v/>
      </c>
      <c r="BJ275" s="40" t="str">
        <f t="shared" si="82"/>
        <v/>
      </c>
      <c r="BK275" s="119" t="str">
        <f t="shared" si="79"/>
        <v/>
      </c>
      <c r="BL275" s="120" t="str">
        <f t="shared" si="79"/>
        <v/>
      </c>
      <c r="BM275" s="120" t="str">
        <f t="shared" si="79"/>
        <v/>
      </c>
      <c r="BN275" s="120" t="str">
        <f t="shared" si="79"/>
        <v/>
      </c>
      <c r="BO275" s="121" t="str">
        <f t="shared" si="79"/>
        <v/>
      </c>
      <c r="BP275" s="119">
        <f t="shared" si="80"/>
        <v>249.23000000000002</v>
      </c>
      <c r="BQ275" s="120" t="str">
        <f t="shared" si="80"/>
        <v/>
      </c>
      <c r="BR275" s="120" t="str">
        <f t="shared" si="80"/>
        <v/>
      </c>
      <c r="BS275" s="120" t="str">
        <f t="shared" si="80"/>
        <v/>
      </c>
      <c r="BT275" s="121" t="str">
        <f t="shared" si="80"/>
        <v/>
      </c>
      <c r="BU275" s="119" t="str">
        <f t="shared" si="81"/>
        <v/>
      </c>
      <c r="BV275" s="120" t="str">
        <f t="shared" si="81"/>
        <v/>
      </c>
      <c r="BW275" s="121" t="str">
        <f t="shared" si="81"/>
        <v/>
      </c>
      <c r="BX275" s="120" t="str">
        <f t="shared" si="81"/>
        <v/>
      </c>
      <c r="BY275" s="121" t="str">
        <f t="shared" si="81"/>
        <v/>
      </c>
    </row>
    <row r="276" spans="1:77" hidden="1" outlineLevel="1" x14ac:dyDescent="0.2">
      <c r="A276" t="s">
        <v>46</v>
      </c>
      <c r="B276" t="s">
        <v>46</v>
      </c>
      <c r="C276" t="s">
        <v>107</v>
      </c>
      <c r="D276" t="s">
        <v>107</v>
      </c>
      <c r="E276" t="s">
        <v>105</v>
      </c>
      <c r="F276" s="4">
        <f t="shared" si="89"/>
        <v>46281</v>
      </c>
      <c r="G276" t="s">
        <v>38</v>
      </c>
      <c r="H276" s="28">
        <v>0</v>
      </c>
      <c r="I276" s="138">
        <v>0</v>
      </c>
      <c r="J276" s="138">
        <v>0</v>
      </c>
      <c r="K276" s="2">
        <v>0</v>
      </c>
      <c r="L276" s="2">
        <v>0</v>
      </c>
      <c r="M276" s="2">
        <v>0</v>
      </c>
      <c r="N276" s="2">
        <v>0</v>
      </c>
      <c r="O276" s="2">
        <v>0</v>
      </c>
      <c r="P276" s="2">
        <v>0</v>
      </c>
      <c r="Q276" s="29">
        <v>0</v>
      </c>
      <c r="R276" s="30">
        <f t="shared" si="85"/>
        <v>0</v>
      </c>
      <c r="S276" s="30">
        <f t="shared" si="86"/>
        <v>0</v>
      </c>
      <c r="T276" t="s">
        <v>49</v>
      </c>
      <c r="U276" t="s">
        <v>49</v>
      </c>
      <c r="V276" t="s">
        <v>107</v>
      </c>
      <c r="W276" t="s">
        <v>107</v>
      </c>
      <c r="X276" t="s">
        <v>105</v>
      </c>
      <c r="Y276" s="4">
        <f t="shared" si="90"/>
        <v>45917</v>
      </c>
      <c r="Z276" t="s">
        <v>38</v>
      </c>
      <c r="AA276" s="28">
        <v>9</v>
      </c>
      <c r="AB276" s="138">
        <v>0</v>
      </c>
      <c r="AC276" s="138">
        <v>0</v>
      </c>
      <c r="AD276" s="2">
        <v>0</v>
      </c>
      <c r="AE276" s="2">
        <v>0</v>
      </c>
      <c r="AF276" s="2">
        <v>1225.1499999999999</v>
      </c>
      <c r="AG276" s="2">
        <v>0</v>
      </c>
      <c r="AH276" s="2">
        <v>0</v>
      </c>
      <c r="AI276" s="2">
        <v>0</v>
      </c>
      <c r="AJ276" s="29">
        <v>0</v>
      </c>
      <c r="AK276" s="30">
        <f t="shared" si="87"/>
        <v>0</v>
      </c>
      <c r="AL276" s="30">
        <f t="shared" si="88"/>
        <v>0</v>
      </c>
      <c r="AM276" s="2">
        <f t="shared" si="78"/>
        <v>-9</v>
      </c>
      <c r="AN276" s="2">
        <f t="shared" si="78"/>
        <v>0</v>
      </c>
      <c r="AO276" s="2">
        <f t="shared" si="77"/>
        <v>0</v>
      </c>
      <c r="AP276" s="2">
        <f t="shared" si="77"/>
        <v>0</v>
      </c>
      <c r="AQ276" s="2">
        <f t="shared" si="77"/>
        <v>0</v>
      </c>
      <c r="AR276" s="2">
        <f t="shared" si="77"/>
        <v>-1225.1499999999999</v>
      </c>
      <c r="AS276" s="2">
        <f t="shared" si="77"/>
        <v>0</v>
      </c>
      <c r="AT276" s="2">
        <f t="shared" si="84"/>
        <v>0</v>
      </c>
      <c r="AU276" s="2">
        <f t="shared" si="84"/>
        <v>0</v>
      </c>
      <c r="AV276" s="29">
        <f t="shared" si="84"/>
        <v>0</v>
      </c>
      <c r="AW276" s="30">
        <f t="shared" si="84"/>
        <v>0</v>
      </c>
      <c r="AX276" s="31">
        <f t="shared" si="84"/>
        <v>0</v>
      </c>
      <c r="AY276" s="38">
        <f t="shared" si="83"/>
        <v>-1</v>
      </c>
      <c r="AZ276" s="38" t="str">
        <f t="shared" si="83"/>
        <v/>
      </c>
      <c r="BA276" s="38" t="str">
        <f t="shared" si="83"/>
        <v/>
      </c>
      <c r="BB276" s="38" t="str">
        <f t="shared" si="82"/>
        <v/>
      </c>
      <c r="BC276" s="38" t="str">
        <f t="shared" si="82"/>
        <v/>
      </c>
      <c r="BD276" s="38">
        <f t="shared" si="82"/>
        <v>-1</v>
      </c>
      <c r="BE276" s="38" t="str">
        <f t="shared" si="82"/>
        <v/>
      </c>
      <c r="BF276" s="38" t="str">
        <f t="shared" si="82"/>
        <v/>
      </c>
      <c r="BG276" s="38" t="str">
        <f t="shared" si="82"/>
        <v/>
      </c>
      <c r="BH276" s="39" t="str">
        <f t="shared" ref="BH276:BJ339" si="91">IFERROR(AV276/AJ276,"")</f>
        <v/>
      </c>
      <c r="BI276" s="76" t="str">
        <f t="shared" si="91"/>
        <v/>
      </c>
      <c r="BJ276" s="40" t="str">
        <f t="shared" si="91"/>
        <v/>
      </c>
      <c r="BK276" s="119" t="str">
        <f t="shared" si="79"/>
        <v/>
      </c>
      <c r="BL276" s="120" t="str">
        <f t="shared" si="79"/>
        <v/>
      </c>
      <c r="BM276" s="120" t="str">
        <f t="shared" si="79"/>
        <v/>
      </c>
      <c r="BN276" s="120" t="str">
        <f t="shared" si="79"/>
        <v/>
      </c>
      <c r="BO276" s="121" t="str">
        <f t="shared" si="79"/>
        <v/>
      </c>
      <c r="BP276" s="119">
        <f t="shared" si="80"/>
        <v>136.12777777777777</v>
      </c>
      <c r="BQ276" s="120" t="str">
        <f t="shared" si="80"/>
        <v/>
      </c>
      <c r="BR276" s="120" t="str">
        <f t="shared" si="80"/>
        <v/>
      </c>
      <c r="BS276" s="120" t="str">
        <f t="shared" si="80"/>
        <v/>
      </c>
      <c r="BT276" s="121" t="str">
        <f t="shared" si="80"/>
        <v/>
      </c>
      <c r="BU276" s="119" t="str">
        <f t="shared" si="81"/>
        <v/>
      </c>
      <c r="BV276" s="120" t="str">
        <f t="shared" si="81"/>
        <v/>
      </c>
      <c r="BW276" s="121" t="str">
        <f t="shared" si="81"/>
        <v/>
      </c>
      <c r="BX276" s="120" t="str">
        <f t="shared" si="81"/>
        <v/>
      </c>
      <c r="BY276" s="121" t="str">
        <f t="shared" si="81"/>
        <v/>
      </c>
    </row>
    <row r="277" spans="1:77" hidden="1" outlineLevel="1" x14ac:dyDescent="0.2">
      <c r="A277" t="s">
        <v>46</v>
      </c>
      <c r="B277" t="s">
        <v>46</v>
      </c>
      <c r="C277" t="s">
        <v>107</v>
      </c>
      <c r="D277" t="s">
        <v>107</v>
      </c>
      <c r="E277" t="s">
        <v>105</v>
      </c>
      <c r="F277" s="4">
        <f t="shared" si="89"/>
        <v>46282</v>
      </c>
      <c r="G277" t="s">
        <v>39</v>
      </c>
      <c r="H277" s="28">
        <v>0</v>
      </c>
      <c r="I277" s="138">
        <v>0</v>
      </c>
      <c r="J277" s="138">
        <v>0</v>
      </c>
      <c r="K277" s="2">
        <v>0</v>
      </c>
      <c r="L277" s="2">
        <v>0</v>
      </c>
      <c r="M277" s="2">
        <v>0</v>
      </c>
      <c r="N277" s="2">
        <v>0</v>
      </c>
      <c r="O277" s="2">
        <v>0</v>
      </c>
      <c r="P277" s="2">
        <v>0</v>
      </c>
      <c r="Q277" s="29">
        <v>0</v>
      </c>
      <c r="R277" s="30">
        <f t="shared" si="85"/>
        <v>0</v>
      </c>
      <c r="S277" s="30">
        <f t="shared" si="86"/>
        <v>0</v>
      </c>
      <c r="T277" t="s">
        <v>49</v>
      </c>
      <c r="U277" t="s">
        <v>49</v>
      </c>
      <c r="V277" t="s">
        <v>107</v>
      </c>
      <c r="W277" t="s">
        <v>107</v>
      </c>
      <c r="X277" t="s">
        <v>105</v>
      </c>
      <c r="Y277" s="4">
        <f t="shared" si="90"/>
        <v>45918</v>
      </c>
      <c r="Z277" t="s">
        <v>39</v>
      </c>
      <c r="AA277" s="28">
        <v>11</v>
      </c>
      <c r="AB277" s="138">
        <v>1</v>
      </c>
      <c r="AC277" s="138">
        <v>0</v>
      </c>
      <c r="AD277" s="2">
        <v>0</v>
      </c>
      <c r="AE277" s="2">
        <v>0</v>
      </c>
      <c r="AF277" s="2">
        <v>1968.0800000000002</v>
      </c>
      <c r="AG277" s="2">
        <v>84.14</v>
      </c>
      <c r="AH277" s="2">
        <v>0</v>
      </c>
      <c r="AI277" s="2">
        <v>0</v>
      </c>
      <c r="AJ277" s="29">
        <v>0</v>
      </c>
      <c r="AK277" s="30">
        <f t="shared" si="87"/>
        <v>1</v>
      </c>
      <c r="AL277" s="30">
        <f t="shared" si="88"/>
        <v>84.14</v>
      </c>
      <c r="AM277" s="2">
        <f t="shared" si="78"/>
        <v>-11</v>
      </c>
      <c r="AN277" s="2">
        <f t="shared" si="78"/>
        <v>-1</v>
      </c>
      <c r="AO277" s="2">
        <f t="shared" si="77"/>
        <v>0</v>
      </c>
      <c r="AP277" s="2">
        <f t="shared" si="77"/>
        <v>0</v>
      </c>
      <c r="AQ277" s="2">
        <f t="shared" si="77"/>
        <v>0</v>
      </c>
      <c r="AR277" s="2">
        <f t="shared" si="77"/>
        <v>-1968.0800000000002</v>
      </c>
      <c r="AS277" s="2">
        <f t="shared" si="77"/>
        <v>-84.14</v>
      </c>
      <c r="AT277" s="2">
        <f t="shared" si="84"/>
        <v>0</v>
      </c>
      <c r="AU277" s="2">
        <f t="shared" si="84"/>
        <v>0</v>
      </c>
      <c r="AV277" s="29">
        <f t="shared" si="84"/>
        <v>0</v>
      </c>
      <c r="AW277" s="30">
        <f t="shared" si="84"/>
        <v>-1</v>
      </c>
      <c r="AX277" s="31">
        <f t="shared" si="84"/>
        <v>-84.14</v>
      </c>
      <c r="AY277" s="38">
        <f t="shared" si="83"/>
        <v>-1</v>
      </c>
      <c r="AZ277" s="38">
        <f t="shared" si="83"/>
        <v>-1</v>
      </c>
      <c r="BA277" s="38" t="str">
        <f t="shared" si="83"/>
        <v/>
      </c>
      <c r="BB277" s="38" t="str">
        <f t="shared" si="83"/>
        <v/>
      </c>
      <c r="BC277" s="38" t="str">
        <f t="shared" si="83"/>
        <v/>
      </c>
      <c r="BD277" s="38">
        <f t="shared" si="83"/>
        <v>-1</v>
      </c>
      <c r="BE277" s="38">
        <f t="shared" si="83"/>
        <v>-1</v>
      </c>
      <c r="BF277" s="38" t="str">
        <f t="shared" si="83"/>
        <v/>
      </c>
      <c r="BG277" s="38" t="str">
        <f t="shared" si="83"/>
        <v/>
      </c>
      <c r="BH277" s="39" t="str">
        <f t="shared" si="91"/>
        <v/>
      </c>
      <c r="BI277" s="76">
        <f t="shared" si="91"/>
        <v>-1</v>
      </c>
      <c r="BJ277" s="40">
        <f t="shared" si="91"/>
        <v>-1</v>
      </c>
      <c r="BK277" s="119" t="str">
        <f t="shared" si="79"/>
        <v/>
      </c>
      <c r="BL277" s="120" t="str">
        <f t="shared" si="79"/>
        <v/>
      </c>
      <c r="BM277" s="120" t="str">
        <f t="shared" si="79"/>
        <v/>
      </c>
      <c r="BN277" s="120" t="str">
        <f t="shared" si="79"/>
        <v/>
      </c>
      <c r="BO277" s="121" t="str">
        <f t="shared" si="79"/>
        <v/>
      </c>
      <c r="BP277" s="119">
        <f t="shared" si="80"/>
        <v>178.91636363636366</v>
      </c>
      <c r="BQ277" s="120">
        <f t="shared" si="80"/>
        <v>84.14</v>
      </c>
      <c r="BR277" s="120" t="str">
        <f t="shared" si="80"/>
        <v/>
      </c>
      <c r="BS277" s="120" t="str">
        <f t="shared" si="80"/>
        <v/>
      </c>
      <c r="BT277" s="121" t="str">
        <f t="shared" si="80"/>
        <v/>
      </c>
      <c r="BU277" s="119" t="str">
        <f t="shared" si="81"/>
        <v/>
      </c>
      <c r="BV277" s="120" t="str">
        <f t="shared" si="81"/>
        <v/>
      </c>
      <c r="BW277" s="121" t="str">
        <f t="shared" si="81"/>
        <v/>
      </c>
      <c r="BX277" s="120" t="str">
        <f t="shared" si="81"/>
        <v/>
      </c>
      <c r="BY277" s="121" t="str">
        <f t="shared" si="81"/>
        <v/>
      </c>
    </row>
    <row r="278" spans="1:77" hidden="1" outlineLevel="1" x14ac:dyDescent="0.2">
      <c r="A278" t="s">
        <v>46</v>
      </c>
      <c r="B278" t="s">
        <v>46</v>
      </c>
      <c r="C278" t="s">
        <v>107</v>
      </c>
      <c r="D278" t="s">
        <v>107</v>
      </c>
      <c r="E278" t="s">
        <v>105</v>
      </c>
      <c r="F278" s="4">
        <f t="shared" si="89"/>
        <v>46283</v>
      </c>
      <c r="G278" t="s">
        <v>40</v>
      </c>
      <c r="H278" s="28">
        <v>0</v>
      </c>
      <c r="I278" s="138">
        <v>0</v>
      </c>
      <c r="J278" s="138">
        <v>0</v>
      </c>
      <c r="K278" s="2">
        <v>0</v>
      </c>
      <c r="L278" s="2">
        <v>0</v>
      </c>
      <c r="M278" s="2">
        <v>0</v>
      </c>
      <c r="N278" s="2">
        <v>0</v>
      </c>
      <c r="O278" s="2">
        <v>0</v>
      </c>
      <c r="P278" s="2">
        <v>0</v>
      </c>
      <c r="Q278" s="29">
        <v>0</v>
      </c>
      <c r="R278" s="30">
        <f t="shared" si="85"/>
        <v>0</v>
      </c>
      <c r="S278" s="30">
        <f t="shared" si="86"/>
        <v>0</v>
      </c>
      <c r="T278" t="s">
        <v>49</v>
      </c>
      <c r="U278" t="s">
        <v>49</v>
      </c>
      <c r="V278" t="s">
        <v>107</v>
      </c>
      <c r="W278" t="s">
        <v>107</v>
      </c>
      <c r="X278" t="s">
        <v>105</v>
      </c>
      <c r="Y278" s="4">
        <f t="shared" si="90"/>
        <v>45919</v>
      </c>
      <c r="Z278" t="s">
        <v>40</v>
      </c>
      <c r="AA278" s="28">
        <v>11</v>
      </c>
      <c r="AB278" s="138">
        <v>0</v>
      </c>
      <c r="AC278" s="138">
        <v>0</v>
      </c>
      <c r="AD278" s="2">
        <v>0</v>
      </c>
      <c r="AE278" s="2">
        <v>0</v>
      </c>
      <c r="AF278" s="2">
        <v>1173.0899999999999</v>
      </c>
      <c r="AG278" s="2">
        <v>0</v>
      </c>
      <c r="AH278" s="2">
        <v>0</v>
      </c>
      <c r="AI278" s="2">
        <v>0</v>
      </c>
      <c r="AJ278" s="29">
        <v>0</v>
      </c>
      <c r="AK278" s="30">
        <f t="shared" si="87"/>
        <v>0</v>
      </c>
      <c r="AL278" s="30">
        <f t="shared" si="88"/>
        <v>0</v>
      </c>
      <c r="AM278" s="2">
        <f t="shared" si="78"/>
        <v>-11</v>
      </c>
      <c r="AN278" s="2">
        <f t="shared" si="78"/>
        <v>0</v>
      </c>
      <c r="AO278" s="2">
        <f t="shared" si="77"/>
        <v>0</v>
      </c>
      <c r="AP278" s="2">
        <f t="shared" si="77"/>
        <v>0</v>
      </c>
      <c r="AQ278" s="2">
        <f t="shared" si="77"/>
        <v>0</v>
      </c>
      <c r="AR278" s="2">
        <f t="shared" si="77"/>
        <v>-1173.0899999999999</v>
      </c>
      <c r="AS278" s="2">
        <f t="shared" si="77"/>
        <v>0</v>
      </c>
      <c r="AT278" s="2">
        <f t="shared" si="84"/>
        <v>0</v>
      </c>
      <c r="AU278" s="2">
        <f t="shared" si="84"/>
        <v>0</v>
      </c>
      <c r="AV278" s="29">
        <f t="shared" si="84"/>
        <v>0</v>
      </c>
      <c r="AW278" s="30">
        <f t="shared" si="84"/>
        <v>0</v>
      </c>
      <c r="AX278" s="31">
        <f t="shared" si="84"/>
        <v>0</v>
      </c>
      <c r="AY278" s="38">
        <f t="shared" si="83"/>
        <v>-1</v>
      </c>
      <c r="AZ278" s="38" t="str">
        <f t="shared" si="83"/>
        <v/>
      </c>
      <c r="BA278" s="38" t="str">
        <f t="shared" si="83"/>
        <v/>
      </c>
      <c r="BB278" s="38" t="str">
        <f t="shared" si="83"/>
        <v/>
      </c>
      <c r="BC278" s="38" t="str">
        <f t="shared" si="83"/>
        <v/>
      </c>
      <c r="BD278" s="38">
        <f t="shared" si="83"/>
        <v>-1</v>
      </c>
      <c r="BE278" s="38" t="str">
        <f t="shared" si="83"/>
        <v/>
      </c>
      <c r="BF278" s="38" t="str">
        <f t="shared" si="83"/>
        <v/>
      </c>
      <c r="BG278" s="38" t="str">
        <f t="shared" si="83"/>
        <v/>
      </c>
      <c r="BH278" s="39" t="str">
        <f t="shared" si="91"/>
        <v/>
      </c>
      <c r="BI278" s="76" t="str">
        <f t="shared" si="91"/>
        <v/>
      </c>
      <c r="BJ278" s="40" t="str">
        <f t="shared" si="91"/>
        <v/>
      </c>
      <c r="BK278" s="119" t="str">
        <f t="shared" si="79"/>
        <v/>
      </c>
      <c r="BL278" s="120" t="str">
        <f t="shared" si="79"/>
        <v/>
      </c>
      <c r="BM278" s="120" t="str">
        <f t="shared" si="79"/>
        <v/>
      </c>
      <c r="BN278" s="120" t="str">
        <f t="shared" si="79"/>
        <v/>
      </c>
      <c r="BO278" s="121" t="str">
        <f t="shared" si="79"/>
        <v/>
      </c>
      <c r="BP278" s="119">
        <f t="shared" si="80"/>
        <v>106.64454545454545</v>
      </c>
      <c r="BQ278" s="120" t="str">
        <f t="shared" si="80"/>
        <v/>
      </c>
      <c r="BR278" s="120" t="str">
        <f t="shared" si="80"/>
        <v/>
      </c>
      <c r="BS278" s="120" t="str">
        <f t="shared" si="80"/>
        <v/>
      </c>
      <c r="BT278" s="121" t="str">
        <f t="shared" si="80"/>
        <v/>
      </c>
      <c r="BU278" s="119" t="str">
        <f t="shared" si="81"/>
        <v/>
      </c>
      <c r="BV278" s="120" t="str">
        <f t="shared" si="81"/>
        <v/>
      </c>
      <c r="BW278" s="121" t="str">
        <f t="shared" si="81"/>
        <v/>
      </c>
      <c r="BX278" s="120" t="str">
        <f t="shared" si="81"/>
        <v/>
      </c>
      <c r="BY278" s="121" t="str">
        <f t="shared" si="81"/>
        <v/>
      </c>
    </row>
    <row r="279" spans="1:77" ht="13.5" hidden="1" outlineLevel="1" thickBot="1" x14ac:dyDescent="0.25">
      <c r="A279" t="s">
        <v>46</v>
      </c>
      <c r="B279" t="s">
        <v>46</v>
      </c>
      <c r="C279" t="s">
        <v>107</v>
      </c>
      <c r="D279" t="s">
        <v>107</v>
      </c>
      <c r="E279" t="s">
        <v>105</v>
      </c>
      <c r="F279" s="59">
        <f t="shared" si="89"/>
        <v>46284</v>
      </c>
      <c r="G279" s="42" t="s">
        <v>41</v>
      </c>
      <c r="H279" s="43">
        <v>0</v>
      </c>
      <c r="I279" s="44">
        <v>0</v>
      </c>
      <c r="J279" s="44">
        <v>0</v>
      </c>
      <c r="K279" s="44">
        <v>0</v>
      </c>
      <c r="L279" s="44">
        <v>0</v>
      </c>
      <c r="M279" s="44">
        <v>0</v>
      </c>
      <c r="N279" s="44">
        <v>0</v>
      </c>
      <c r="O279" s="44">
        <v>0</v>
      </c>
      <c r="P279" s="44">
        <v>0</v>
      </c>
      <c r="Q279" s="45">
        <v>0</v>
      </c>
      <c r="R279" s="46">
        <f t="shared" si="85"/>
        <v>0</v>
      </c>
      <c r="S279" s="46">
        <f t="shared" si="86"/>
        <v>0</v>
      </c>
      <c r="T279" t="s">
        <v>49</v>
      </c>
      <c r="U279" t="s">
        <v>49</v>
      </c>
      <c r="V279" t="s">
        <v>107</v>
      </c>
      <c r="W279" t="s">
        <v>107</v>
      </c>
      <c r="X279" t="s">
        <v>105</v>
      </c>
      <c r="Y279" s="59">
        <f t="shared" si="90"/>
        <v>45920</v>
      </c>
      <c r="Z279" s="42" t="s">
        <v>41</v>
      </c>
      <c r="AA279" s="43">
        <v>5</v>
      </c>
      <c r="AB279" s="44">
        <v>2</v>
      </c>
      <c r="AC279" s="44">
        <v>0</v>
      </c>
      <c r="AD279" s="44">
        <v>0</v>
      </c>
      <c r="AE279" s="44">
        <v>0</v>
      </c>
      <c r="AF279" s="44">
        <v>437.75</v>
      </c>
      <c r="AG279" s="44">
        <v>1186.79</v>
      </c>
      <c r="AH279" s="44">
        <v>0</v>
      </c>
      <c r="AI279" s="44">
        <v>0</v>
      </c>
      <c r="AJ279" s="45">
        <v>0</v>
      </c>
      <c r="AK279" s="46">
        <f t="shared" si="87"/>
        <v>2</v>
      </c>
      <c r="AL279" s="46">
        <f t="shared" si="88"/>
        <v>1186.79</v>
      </c>
      <c r="AM279" s="44">
        <f t="shared" si="78"/>
        <v>-5</v>
      </c>
      <c r="AN279" s="44">
        <f t="shared" si="78"/>
        <v>-2</v>
      </c>
      <c r="AO279" s="44">
        <f t="shared" si="77"/>
        <v>0</v>
      </c>
      <c r="AP279" s="44">
        <f t="shared" si="77"/>
        <v>0</v>
      </c>
      <c r="AQ279" s="44">
        <f t="shared" si="77"/>
        <v>0</v>
      </c>
      <c r="AR279" s="44">
        <f t="shared" si="77"/>
        <v>-437.75</v>
      </c>
      <c r="AS279" s="44">
        <f t="shared" si="77"/>
        <v>-1186.79</v>
      </c>
      <c r="AT279" s="44">
        <f t="shared" si="84"/>
        <v>0</v>
      </c>
      <c r="AU279" s="44">
        <f t="shared" si="84"/>
        <v>0</v>
      </c>
      <c r="AV279" s="45">
        <f t="shared" si="84"/>
        <v>0</v>
      </c>
      <c r="AW279" s="46">
        <f t="shared" si="84"/>
        <v>-2</v>
      </c>
      <c r="AX279" s="47">
        <f t="shared" si="84"/>
        <v>-1186.79</v>
      </c>
      <c r="AY279" s="56">
        <f t="shared" si="83"/>
        <v>-1</v>
      </c>
      <c r="AZ279" s="56">
        <f t="shared" si="83"/>
        <v>-1</v>
      </c>
      <c r="BA279" s="56" t="str">
        <f t="shared" si="83"/>
        <v/>
      </c>
      <c r="BB279" s="56" t="str">
        <f t="shared" si="83"/>
        <v/>
      </c>
      <c r="BC279" s="56" t="str">
        <f t="shared" si="83"/>
        <v/>
      </c>
      <c r="BD279" s="56">
        <f t="shared" si="83"/>
        <v>-1</v>
      </c>
      <c r="BE279" s="56">
        <f t="shared" si="83"/>
        <v>-1</v>
      </c>
      <c r="BF279" s="56" t="str">
        <f t="shared" si="83"/>
        <v/>
      </c>
      <c r="BG279" s="56" t="str">
        <f t="shared" si="83"/>
        <v/>
      </c>
      <c r="BH279" s="57" t="str">
        <f t="shared" si="91"/>
        <v/>
      </c>
      <c r="BI279" s="81">
        <f t="shared" si="91"/>
        <v>-1</v>
      </c>
      <c r="BJ279" s="58">
        <f t="shared" si="91"/>
        <v>-1</v>
      </c>
      <c r="BK279" s="122" t="str">
        <f t="shared" si="79"/>
        <v/>
      </c>
      <c r="BL279" s="123" t="str">
        <f t="shared" si="79"/>
        <v/>
      </c>
      <c r="BM279" s="123" t="str">
        <f t="shared" si="79"/>
        <v/>
      </c>
      <c r="BN279" s="123" t="str">
        <f t="shared" si="79"/>
        <v/>
      </c>
      <c r="BO279" s="124" t="str">
        <f t="shared" si="79"/>
        <v/>
      </c>
      <c r="BP279" s="122">
        <f t="shared" si="80"/>
        <v>87.55</v>
      </c>
      <c r="BQ279" s="123">
        <f t="shared" si="80"/>
        <v>593.39499999999998</v>
      </c>
      <c r="BR279" s="123" t="str">
        <f t="shared" si="80"/>
        <v/>
      </c>
      <c r="BS279" s="123" t="str">
        <f t="shared" si="80"/>
        <v/>
      </c>
      <c r="BT279" s="124" t="str">
        <f t="shared" si="80"/>
        <v/>
      </c>
      <c r="BU279" s="122" t="str">
        <f t="shared" si="81"/>
        <v/>
      </c>
      <c r="BV279" s="123" t="str">
        <f t="shared" si="81"/>
        <v/>
      </c>
      <c r="BW279" s="124" t="str">
        <f t="shared" si="81"/>
        <v/>
      </c>
      <c r="BX279" s="123" t="str">
        <f t="shared" si="81"/>
        <v/>
      </c>
      <c r="BY279" s="124" t="str">
        <f t="shared" si="81"/>
        <v/>
      </c>
    </row>
    <row r="280" spans="1:77" hidden="1" outlineLevel="1" x14ac:dyDescent="0.2">
      <c r="A280" t="s">
        <v>46</v>
      </c>
      <c r="B280" t="s">
        <v>46</v>
      </c>
      <c r="C280" t="s">
        <v>107</v>
      </c>
      <c r="D280" t="s">
        <v>107</v>
      </c>
      <c r="E280" t="s">
        <v>106</v>
      </c>
      <c r="F280" s="4">
        <f t="shared" si="89"/>
        <v>46285</v>
      </c>
      <c r="G280" t="s">
        <v>35</v>
      </c>
      <c r="H280" s="28">
        <v>0</v>
      </c>
      <c r="I280" s="138">
        <v>0</v>
      </c>
      <c r="J280" s="138">
        <v>0</v>
      </c>
      <c r="K280" s="2">
        <v>0</v>
      </c>
      <c r="L280" s="2">
        <v>0</v>
      </c>
      <c r="M280" s="2">
        <v>0</v>
      </c>
      <c r="N280" s="2">
        <v>0</v>
      </c>
      <c r="O280" s="2">
        <v>0</v>
      </c>
      <c r="P280" s="2">
        <v>0</v>
      </c>
      <c r="Q280" s="29">
        <v>0</v>
      </c>
      <c r="R280" s="30">
        <f t="shared" si="85"/>
        <v>0</v>
      </c>
      <c r="S280" s="30">
        <f t="shared" si="86"/>
        <v>0</v>
      </c>
      <c r="T280" t="s">
        <v>49</v>
      </c>
      <c r="U280" t="s">
        <v>49</v>
      </c>
      <c r="V280" t="s">
        <v>107</v>
      </c>
      <c r="W280" t="s">
        <v>107</v>
      </c>
      <c r="X280" t="s">
        <v>106</v>
      </c>
      <c r="Y280" s="4">
        <f t="shared" si="90"/>
        <v>45921</v>
      </c>
      <c r="Z280" t="s">
        <v>35</v>
      </c>
      <c r="AA280" s="28">
        <v>4</v>
      </c>
      <c r="AB280" s="138">
        <v>1</v>
      </c>
      <c r="AC280" s="138">
        <v>0</v>
      </c>
      <c r="AD280" s="2">
        <v>0</v>
      </c>
      <c r="AE280" s="2">
        <v>0</v>
      </c>
      <c r="AF280" s="2">
        <v>564.6</v>
      </c>
      <c r="AG280" s="2">
        <v>-116.12</v>
      </c>
      <c r="AH280" s="2">
        <v>0</v>
      </c>
      <c r="AI280" s="2">
        <v>0</v>
      </c>
      <c r="AJ280" s="29">
        <v>0</v>
      </c>
      <c r="AK280" s="30">
        <f t="shared" si="87"/>
        <v>1</v>
      </c>
      <c r="AL280" s="30">
        <f t="shared" si="88"/>
        <v>-116.12</v>
      </c>
      <c r="AM280" s="2">
        <f t="shared" si="78"/>
        <v>-4</v>
      </c>
      <c r="AN280" s="2">
        <f t="shared" si="78"/>
        <v>-1</v>
      </c>
      <c r="AO280" s="2">
        <f t="shared" si="77"/>
        <v>0</v>
      </c>
      <c r="AP280" s="2">
        <f t="shared" si="77"/>
        <v>0</v>
      </c>
      <c r="AQ280" s="2">
        <f t="shared" si="77"/>
        <v>0</v>
      </c>
      <c r="AR280" s="2">
        <f t="shared" si="77"/>
        <v>-564.6</v>
      </c>
      <c r="AS280" s="2">
        <f t="shared" si="77"/>
        <v>116.12</v>
      </c>
      <c r="AT280" s="2">
        <f t="shared" si="84"/>
        <v>0</v>
      </c>
      <c r="AU280" s="2">
        <f t="shared" si="84"/>
        <v>0</v>
      </c>
      <c r="AV280" s="29">
        <f t="shared" si="84"/>
        <v>0</v>
      </c>
      <c r="AW280" s="30">
        <f t="shared" si="84"/>
        <v>-1</v>
      </c>
      <c r="AX280" s="31">
        <f t="shared" si="84"/>
        <v>116.12</v>
      </c>
      <c r="AY280" s="38">
        <f t="shared" si="83"/>
        <v>-1</v>
      </c>
      <c r="AZ280" s="38">
        <f t="shared" si="83"/>
        <v>-1</v>
      </c>
      <c r="BA280" s="38" t="str">
        <f t="shared" si="83"/>
        <v/>
      </c>
      <c r="BB280" s="38" t="str">
        <f t="shared" si="83"/>
        <v/>
      </c>
      <c r="BC280" s="38" t="str">
        <f t="shared" si="83"/>
        <v/>
      </c>
      <c r="BD280" s="38">
        <f t="shared" si="83"/>
        <v>-1</v>
      </c>
      <c r="BE280" s="38">
        <f t="shared" si="83"/>
        <v>-1</v>
      </c>
      <c r="BF280" s="38" t="str">
        <f t="shared" si="83"/>
        <v/>
      </c>
      <c r="BG280" s="38" t="str">
        <f t="shared" si="83"/>
        <v/>
      </c>
      <c r="BH280" s="39" t="str">
        <f t="shared" si="91"/>
        <v/>
      </c>
      <c r="BI280" s="76">
        <f t="shared" si="91"/>
        <v>-1</v>
      </c>
      <c r="BJ280" s="40">
        <f t="shared" si="91"/>
        <v>-1</v>
      </c>
      <c r="BK280" s="116" t="str">
        <f t="shared" si="79"/>
        <v/>
      </c>
      <c r="BL280" s="117" t="str">
        <f t="shared" si="79"/>
        <v/>
      </c>
      <c r="BM280" s="117" t="str">
        <f t="shared" si="79"/>
        <v/>
      </c>
      <c r="BN280" s="117" t="str">
        <f t="shared" si="79"/>
        <v/>
      </c>
      <c r="BO280" s="118" t="str">
        <f t="shared" si="79"/>
        <v/>
      </c>
      <c r="BP280" s="116">
        <f t="shared" si="80"/>
        <v>141.15</v>
      </c>
      <c r="BQ280" s="117">
        <f t="shared" si="80"/>
        <v>-116.12</v>
      </c>
      <c r="BR280" s="117" t="str">
        <f t="shared" si="80"/>
        <v/>
      </c>
      <c r="BS280" s="117" t="str">
        <f t="shared" si="80"/>
        <v/>
      </c>
      <c r="BT280" s="118" t="str">
        <f t="shared" si="80"/>
        <v/>
      </c>
      <c r="BU280" s="116" t="str">
        <f t="shared" si="81"/>
        <v/>
      </c>
      <c r="BV280" s="117" t="str">
        <f t="shared" si="81"/>
        <v/>
      </c>
      <c r="BW280" s="118" t="str">
        <f t="shared" si="81"/>
        <v/>
      </c>
      <c r="BX280" s="117" t="str">
        <f t="shared" si="81"/>
        <v/>
      </c>
      <c r="BY280" s="118" t="str">
        <f t="shared" si="81"/>
        <v/>
      </c>
    </row>
    <row r="281" spans="1:77" hidden="1" outlineLevel="1" x14ac:dyDescent="0.2">
      <c r="A281" t="s">
        <v>46</v>
      </c>
      <c r="B281" t="s">
        <v>46</v>
      </c>
      <c r="C281" t="s">
        <v>107</v>
      </c>
      <c r="D281" t="s">
        <v>107</v>
      </c>
      <c r="E281" t="s">
        <v>106</v>
      </c>
      <c r="F281" s="4">
        <f t="shared" si="89"/>
        <v>46286</v>
      </c>
      <c r="G281" t="s">
        <v>36</v>
      </c>
      <c r="H281" s="28">
        <v>0</v>
      </c>
      <c r="I281" s="138">
        <v>0</v>
      </c>
      <c r="J281" s="138">
        <v>0</v>
      </c>
      <c r="K281" s="2">
        <v>0</v>
      </c>
      <c r="L281" s="2">
        <v>0</v>
      </c>
      <c r="M281" s="2">
        <v>0</v>
      </c>
      <c r="N281" s="2">
        <v>0</v>
      </c>
      <c r="O281" s="2">
        <v>0</v>
      </c>
      <c r="P281" s="2">
        <v>0</v>
      </c>
      <c r="Q281" s="29">
        <v>0</v>
      </c>
      <c r="R281" s="30">
        <f t="shared" si="85"/>
        <v>0</v>
      </c>
      <c r="S281" s="30">
        <f t="shared" si="86"/>
        <v>0</v>
      </c>
      <c r="T281" t="s">
        <v>49</v>
      </c>
      <c r="U281" t="s">
        <v>49</v>
      </c>
      <c r="V281" t="s">
        <v>107</v>
      </c>
      <c r="W281" t="s">
        <v>107</v>
      </c>
      <c r="X281" t="s">
        <v>106</v>
      </c>
      <c r="Y281" s="4">
        <f t="shared" si="90"/>
        <v>45922</v>
      </c>
      <c r="Z281" t="s">
        <v>36</v>
      </c>
      <c r="AA281" s="28">
        <v>3</v>
      </c>
      <c r="AB281" s="138">
        <v>1</v>
      </c>
      <c r="AC281" s="138">
        <v>0</v>
      </c>
      <c r="AD281" s="2">
        <v>0</v>
      </c>
      <c r="AE281" s="2">
        <v>0</v>
      </c>
      <c r="AF281" s="2">
        <v>794.6</v>
      </c>
      <c r="AG281" s="2">
        <v>-747.56</v>
      </c>
      <c r="AH281" s="2">
        <v>0</v>
      </c>
      <c r="AI281" s="2">
        <v>0</v>
      </c>
      <c r="AJ281" s="29">
        <v>0</v>
      </c>
      <c r="AK281" s="30">
        <f t="shared" si="87"/>
        <v>1</v>
      </c>
      <c r="AL281" s="30">
        <f t="shared" si="88"/>
        <v>-747.56</v>
      </c>
      <c r="AM281" s="2">
        <f t="shared" si="78"/>
        <v>-3</v>
      </c>
      <c r="AN281" s="2">
        <f t="shared" si="78"/>
        <v>-1</v>
      </c>
      <c r="AO281" s="2">
        <f t="shared" si="77"/>
        <v>0</v>
      </c>
      <c r="AP281" s="2">
        <f t="shared" si="77"/>
        <v>0</v>
      </c>
      <c r="AQ281" s="2">
        <f t="shared" si="77"/>
        <v>0</v>
      </c>
      <c r="AR281" s="2">
        <f t="shared" si="77"/>
        <v>-794.6</v>
      </c>
      <c r="AS281" s="2">
        <f t="shared" si="77"/>
        <v>747.56</v>
      </c>
      <c r="AT281" s="2">
        <f t="shared" si="84"/>
        <v>0</v>
      </c>
      <c r="AU281" s="2">
        <f t="shared" si="84"/>
        <v>0</v>
      </c>
      <c r="AV281" s="29">
        <f t="shared" si="84"/>
        <v>0</v>
      </c>
      <c r="AW281" s="30">
        <f t="shared" si="84"/>
        <v>-1</v>
      </c>
      <c r="AX281" s="31">
        <f t="shared" si="84"/>
        <v>747.56</v>
      </c>
      <c r="AY281" s="38">
        <f t="shared" si="83"/>
        <v>-1</v>
      </c>
      <c r="AZ281" s="38">
        <f t="shared" si="83"/>
        <v>-1</v>
      </c>
      <c r="BA281" s="38" t="str">
        <f t="shared" si="83"/>
        <v/>
      </c>
      <c r="BB281" s="38" t="str">
        <f t="shared" si="83"/>
        <v/>
      </c>
      <c r="BC281" s="38" t="str">
        <f t="shared" si="83"/>
        <v/>
      </c>
      <c r="BD281" s="38">
        <f t="shared" si="83"/>
        <v>-1</v>
      </c>
      <c r="BE281" s="38">
        <f t="shared" si="83"/>
        <v>-1</v>
      </c>
      <c r="BF281" s="38" t="str">
        <f t="shared" si="83"/>
        <v/>
      </c>
      <c r="BG281" s="38" t="str">
        <f t="shared" si="83"/>
        <v/>
      </c>
      <c r="BH281" s="39" t="str">
        <f t="shared" si="91"/>
        <v/>
      </c>
      <c r="BI281" s="76">
        <f t="shared" si="91"/>
        <v>-1</v>
      </c>
      <c r="BJ281" s="40">
        <f t="shared" si="91"/>
        <v>-1</v>
      </c>
      <c r="BK281" s="119" t="str">
        <f t="shared" si="79"/>
        <v/>
      </c>
      <c r="BL281" s="120" t="str">
        <f t="shared" si="79"/>
        <v/>
      </c>
      <c r="BM281" s="120" t="str">
        <f t="shared" si="79"/>
        <v/>
      </c>
      <c r="BN281" s="120" t="str">
        <f t="shared" si="79"/>
        <v/>
      </c>
      <c r="BO281" s="121" t="str">
        <f t="shared" si="79"/>
        <v/>
      </c>
      <c r="BP281" s="119">
        <f t="shared" si="80"/>
        <v>264.86666666666667</v>
      </c>
      <c r="BQ281" s="120">
        <f t="shared" si="80"/>
        <v>-747.56</v>
      </c>
      <c r="BR281" s="120" t="str">
        <f t="shared" si="80"/>
        <v/>
      </c>
      <c r="BS281" s="120" t="str">
        <f t="shared" si="80"/>
        <v/>
      </c>
      <c r="BT281" s="121" t="str">
        <f t="shared" si="80"/>
        <v/>
      </c>
      <c r="BU281" s="119" t="str">
        <f t="shared" si="81"/>
        <v/>
      </c>
      <c r="BV281" s="120" t="str">
        <f t="shared" si="81"/>
        <v/>
      </c>
      <c r="BW281" s="121" t="str">
        <f t="shared" si="81"/>
        <v/>
      </c>
      <c r="BX281" s="120" t="str">
        <f t="shared" si="81"/>
        <v/>
      </c>
      <c r="BY281" s="121" t="str">
        <f t="shared" si="81"/>
        <v/>
      </c>
    </row>
    <row r="282" spans="1:77" hidden="1" outlineLevel="1" x14ac:dyDescent="0.2">
      <c r="A282" t="s">
        <v>46</v>
      </c>
      <c r="B282" t="s">
        <v>46</v>
      </c>
      <c r="C282" t="s">
        <v>107</v>
      </c>
      <c r="D282" t="s">
        <v>107</v>
      </c>
      <c r="E282" t="s">
        <v>106</v>
      </c>
      <c r="F282" s="4">
        <f t="shared" si="89"/>
        <v>46287</v>
      </c>
      <c r="G282" t="s">
        <v>37</v>
      </c>
      <c r="H282" s="28">
        <v>0</v>
      </c>
      <c r="I282" s="138">
        <v>0</v>
      </c>
      <c r="J282" s="138">
        <v>0</v>
      </c>
      <c r="K282" s="2">
        <v>0</v>
      </c>
      <c r="L282" s="2">
        <v>0</v>
      </c>
      <c r="M282" s="2">
        <v>0</v>
      </c>
      <c r="N282" s="2">
        <v>0</v>
      </c>
      <c r="O282" s="2">
        <v>0</v>
      </c>
      <c r="P282" s="2">
        <v>0</v>
      </c>
      <c r="Q282" s="29">
        <v>0</v>
      </c>
      <c r="R282" s="30">
        <f t="shared" si="85"/>
        <v>0</v>
      </c>
      <c r="S282" s="30">
        <f t="shared" si="86"/>
        <v>0</v>
      </c>
      <c r="T282" t="s">
        <v>49</v>
      </c>
      <c r="U282" t="s">
        <v>49</v>
      </c>
      <c r="V282" t="s">
        <v>107</v>
      </c>
      <c r="W282" t="s">
        <v>107</v>
      </c>
      <c r="X282" t="s">
        <v>106</v>
      </c>
      <c r="Y282" s="4">
        <f t="shared" si="90"/>
        <v>45923</v>
      </c>
      <c r="Z282" t="s">
        <v>37</v>
      </c>
      <c r="AA282" s="28">
        <v>5</v>
      </c>
      <c r="AB282" s="138">
        <v>1</v>
      </c>
      <c r="AC282" s="138">
        <v>0</v>
      </c>
      <c r="AD282" s="2">
        <v>0</v>
      </c>
      <c r="AE282" s="2">
        <v>0</v>
      </c>
      <c r="AF282" s="2">
        <v>469.67</v>
      </c>
      <c r="AG282" s="2">
        <v>181.86</v>
      </c>
      <c r="AH282" s="2">
        <v>0</v>
      </c>
      <c r="AI282" s="2">
        <v>0</v>
      </c>
      <c r="AJ282" s="29">
        <v>0</v>
      </c>
      <c r="AK282" s="30">
        <f t="shared" si="87"/>
        <v>1</v>
      </c>
      <c r="AL282" s="30">
        <f t="shared" si="88"/>
        <v>181.86</v>
      </c>
      <c r="AM282" s="2">
        <f t="shared" si="78"/>
        <v>-5</v>
      </c>
      <c r="AN282" s="2">
        <f t="shared" si="78"/>
        <v>-1</v>
      </c>
      <c r="AO282" s="2">
        <f t="shared" si="77"/>
        <v>0</v>
      </c>
      <c r="AP282" s="2">
        <f t="shared" si="77"/>
        <v>0</v>
      </c>
      <c r="AQ282" s="2">
        <f t="shared" si="77"/>
        <v>0</v>
      </c>
      <c r="AR282" s="2">
        <f t="shared" si="77"/>
        <v>-469.67</v>
      </c>
      <c r="AS282" s="2">
        <f t="shared" si="77"/>
        <v>-181.86</v>
      </c>
      <c r="AT282" s="2">
        <f t="shared" si="84"/>
        <v>0</v>
      </c>
      <c r="AU282" s="2">
        <f t="shared" si="84"/>
        <v>0</v>
      </c>
      <c r="AV282" s="29">
        <f t="shared" si="84"/>
        <v>0</v>
      </c>
      <c r="AW282" s="30">
        <f t="shared" si="84"/>
        <v>-1</v>
      </c>
      <c r="AX282" s="31">
        <f t="shared" si="84"/>
        <v>-181.86</v>
      </c>
      <c r="AY282" s="38">
        <f t="shared" si="83"/>
        <v>-1</v>
      </c>
      <c r="AZ282" s="38">
        <f t="shared" si="83"/>
        <v>-1</v>
      </c>
      <c r="BA282" s="38" t="str">
        <f t="shared" si="83"/>
        <v/>
      </c>
      <c r="BB282" s="38" t="str">
        <f t="shared" si="83"/>
        <v/>
      </c>
      <c r="BC282" s="38" t="str">
        <f t="shared" si="83"/>
        <v/>
      </c>
      <c r="BD282" s="38">
        <f t="shared" si="83"/>
        <v>-1</v>
      </c>
      <c r="BE282" s="38">
        <f t="shared" si="83"/>
        <v>-1</v>
      </c>
      <c r="BF282" s="38" t="str">
        <f t="shared" si="83"/>
        <v/>
      </c>
      <c r="BG282" s="38" t="str">
        <f t="shared" si="83"/>
        <v/>
      </c>
      <c r="BH282" s="39" t="str">
        <f t="shared" si="91"/>
        <v/>
      </c>
      <c r="BI282" s="76">
        <f t="shared" si="91"/>
        <v>-1</v>
      </c>
      <c r="BJ282" s="40">
        <f t="shared" si="91"/>
        <v>-1</v>
      </c>
      <c r="BK282" s="119" t="str">
        <f t="shared" si="79"/>
        <v/>
      </c>
      <c r="BL282" s="120" t="str">
        <f t="shared" si="79"/>
        <v/>
      </c>
      <c r="BM282" s="120" t="str">
        <f t="shared" si="79"/>
        <v/>
      </c>
      <c r="BN282" s="120" t="str">
        <f t="shared" si="79"/>
        <v/>
      </c>
      <c r="BO282" s="121" t="str">
        <f t="shared" si="79"/>
        <v/>
      </c>
      <c r="BP282" s="119">
        <f t="shared" si="80"/>
        <v>93.933999999999997</v>
      </c>
      <c r="BQ282" s="120">
        <f t="shared" si="80"/>
        <v>181.86</v>
      </c>
      <c r="BR282" s="120" t="str">
        <f t="shared" si="80"/>
        <v/>
      </c>
      <c r="BS282" s="120" t="str">
        <f t="shared" si="80"/>
        <v/>
      </c>
      <c r="BT282" s="121" t="str">
        <f t="shared" si="80"/>
        <v/>
      </c>
      <c r="BU282" s="119" t="str">
        <f t="shared" si="81"/>
        <v/>
      </c>
      <c r="BV282" s="120" t="str">
        <f t="shared" si="81"/>
        <v/>
      </c>
      <c r="BW282" s="121" t="str">
        <f t="shared" si="81"/>
        <v/>
      </c>
      <c r="BX282" s="120" t="str">
        <f t="shared" si="81"/>
        <v/>
      </c>
      <c r="BY282" s="121" t="str">
        <f t="shared" si="81"/>
        <v/>
      </c>
    </row>
    <row r="283" spans="1:77" hidden="1" outlineLevel="1" x14ac:dyDescent="0.2">
      <c r="A283" t="s">
        <v>46</v>
      </c>
      <c r="B283" t="s">
        <v>46</v>
      </c>
      <c r="C283" t="s">
        <v>107</v>
      </c>
      <c r="D283" t="s">
        <v>107</v>
      </c>
      <c r="E283" t="s">
        <v>106</v>
      </c>
      <c r="F283" s="4">
        <f t="shared" si="89"/>
        <v>46288</v>
      </c>
      <c r="G283" t="s">
        <v>38</v>
      </c>
      <c r="H283" s="28">
        <v>0</v>
      </c>
      <c r="I283" s="138">
        <v>0</v>
      </c>
      <c r="J283" s="138">
        <v>0</v>
      </c>
      <c r="K283" s="2">
        <v>0</v>
      </c>
      <c r="L283" s="2">
        <v>0</v>
      </c>
      <c r="M283" s="2">
        <v>0</v>
      </c>
      <c r="N283" s="2">
        <v>0</v>
      </c>
      <c r="O283" s="2">
        <v>0</v>
      </c>
      <c r="P283" s="2">
        <v>0</v>
      </c>
      <c r="Q283" s="29">
        <v>0</v>
      </c>
      <c r="R283" s="30">
        <f t="shared" si="85"/>
        <v>0</v>
      </c>
      <c r="S283" s="30">
        <f t="shared" si="86"/>
        <v>0</v>
      </c>
      <c r="T283" t="s">
        <v>49</v>
      </c>
      <c r="U283" t="s">
        <v>49</v>
      </c>
      <c r="V283" t="s">
        <v>107</v>
      </c>
      <c r="W283" t="s">
        <v>107</v>
      </c>
      <c r="X283" t="s">
        <v>106</v>
      </c>
      <c r="Y283" s="4">
        <f t="shared" si="90"/>
        <v>45924</v>
      </c>
      <c r="Z283" t="s">
        <v>38</v>
      </c>
      <c r="AA283" s="28">
        <v>7</v>
      </c>
      <c r="AB283" s="138">
        <v>0</v>
      </c>
      <c r="AC283" s="138">
        <v>0</v>
      </c>
      <c r="AD283" s="2">
        <v>0</v>
      </c>
      <c r="AE283" s="2">
        <v>0</v>
      </c>
      <c r="AF283" s="2">
        <v>1450.84</v>
      </c>
      <c r="AG283" s="2">
        <v>0</v>
      </c>
      <c r="AH283" s="2">
        <v>0</v>
      </c>
      <c r="AI283" s="2">
        <v>0</v>
      </c>
      <c r="AJ283" s="29">
        <v>0</v>
      </c>
      <c r="AK283" s="30">
        <f t="shared" si="87"/>
        <v>0</v>
      </c>
      <c r="AL283" s="30">
        <f t="shared" si="88"/>
        <v>0</v>
      </c>
      <c r="AM283" s="2">
        <f t="shared" si="78"/>
        <v>-7</v>
      </c>
      <c r="AN283" s="2">
        <f t="shared" si="78"/>
        <v>0</v>
      </c>
      <c r="AO283" s="2">
        <f t="shared" si="77"/>
        <v>0</v>
      </c>
      <c r="AP283" s="2">
        <f t="shared" si="77"/>
        <v>0</v>
      </c>
      <c r="AQ283" s="2">
        <f t="shared" si="77"/>
        <v>0</v>
      </c>
      <c r="AR283" s="2">
        <f t="shared" si="77"/>
        <v>-1450.84</v>
      </c>
      <c r="AS283" s="2">
        <f t="shared" si="77"/>
        <v>0</v>
      </c>
      <c r="AT283" s="2">
        <f t="shared" si="84"/>
        <v>0</v>
      </c>
      <c r="AU283" s="2">
        <f t="shared" si="84"/>
        <v>0</v>
      </c>
      <c r="AV283" s="29">
        <f t="shared" si="84"/>
        <v>0</v>
      </c>
      <c r="AW283" s="30">
        <f t="shared" si="84"/>
        <v>0</v>
      </c>
      <c r="AX283" s="31">
        <f t="shared" si="84"/>
        <v>0</v>
      </c>
      <c r="AY283" s="38">
        <f t="shared" si="83"/>
        <v>-1</v>
      </c>
      <c r="AZ283" s="38" t="str">
        <f t="shared" si="83"/>
        <v/>
      </c>
      <c r="BA283" s="38" t="str">
        <f t="shared" si="83"/>
        <v/>
      </c>
      <c r="BB283" s="38" t="str">
        <f t="shared" si="83"/>
        <v/>
      </c>
      <c r="BC283" s="38" t="str">
        <f t="shared" si="83"/>
        <v/>
      </c>
      <c r="BD283" s="38">
        <f t="shared" si="83"/>
        <v>-1</v>
      </c>
      <c r="BE283" s="38" t="str">
        <f t="shared" si="83"/>
        <v/>
      </c>
      <c r="BF283" s="38" t="str">
        <f t="shared" si="83"/>
        <v/>
      </c>
      <c r="BG283" s="38" t="str">
        <f t="shared" si="83"/>
        <v/>
      </c>
      <c r="BH283" s="39" t="str">
        <f t="shared" si="91"/>
        <v/>
      </c>
      <c r="BI283" s="76" t="str">
        <f t="shared" si="91"/>
        <v/>
      </c>
      <c r="BJ283" s="40" t="str">
        <f t="shared" si="91"/>
        <v/>
      </c>
      <c r="BK283" s="119" t="str">
        <f t="shared" si="79"/>
        <v/>
      </c>
      <c r="BL283" s="120" t="str">
        <f t="shared" si="79"/>
        <v/>
      </c>
      <c r="BM283" s="120" t="str">
        <f t="shared" si="79"/>
        <v/>
      </c>
      <c r="BN283" s="120" t="str">
        <f t="shared" si="79"/>
        <v/>
      </c>
      <c r="BO283" s="121" t="str">
        <f t="shared" si="79"/>
        <v/>
      </c>
      <c r="BP283" s="119">
        <f t="shared" si="80"/>
        <v>207.26285714285714</v>
      </c>
      <c r="BQ283" s="120" t="str">
        <f t="shared" si="80"/>
        <v/>
      </c>
      <c r="BR283" s="120" t="str">
        <f t="shared" si="80"/>
        <v/>
      </c>
      <c r="BS283" s="120" t="str">
        <f t="shared" si="80"/>
        <v/>
      </c>
      <c r="BT283" s="121" t="str">
        <f t="shared" si="80"/>
        <v/>
      </c>
      <c r="BU283" s="119" t="str">
        <f t="shared" si="81"/>
        <v/>
      </c>
      <c r="BV283" s="120" t="str">
        <f t="shared" si="81"/>
        <v/>
      </c>
      <c r="BW283" s="121" t="str">
        <f t="shared" si="81"/>
        <v/>
      </c>
      <c r="BX283" s="120" t="str">
        <f t="shared" si="81"/>
        <v/>
      </c>
      <c r="BY283" s="121" t="str">
        <f t="shared" si="81"/>
        <v/>
      </c>
    </row>
    <row r="284" spans="1:77" hidden="1" outlineLevel="1" x14ac:dyDescent="0.2">
      <c r="A284" t="s">
        <v>46</v>
      </c>
      <c r="B284" t="s">
        <v>46</v>
      </c>
      <c r="C284" t="s">
        <v>107</v>
      </c>
      <c r="D284" t="s">
        <v>107</v>
      </c>
      <c r="E284" t="s">
        <v>106</v>
      </c>
      <c r="F284" s="4">
        <f t="shared" si="89"/>
        <v>46289</v>
      </c>
      <c r="G284" t="s">
        <v>39</v>
      </c>
      <c r="H284" s="28">
        <v>0</v>
      </c>
      <c r="I284" s="138">
        <v>0</v>
      </c>
      <c r="J284" s="138">
        <v>0</v>
      </c>
      <c r="K284" s="2">
        <v>0</v>
      </c>
      <c r="L284" s="2">
        <v>0</v>
      </c>
      <c r="M284" s="2">
        <v>0</v>
      </c>
      <c r="N284" s="2">
        <v>0</v>
      </c>
      <c r="O284" s="2">
        <v>0</v>
      </c>
      <c r="P284" s="2">
        <v>0</v>
      </c>
      <c r="Q284" s="29">
        <v>0</v>
      </c>
      <c r="R284" s="30">
        <f t="shared" si="85"/>
        <v>0</v>
      </c>
      <c r="S284" s="30">
        <f t="shared" si="86"/>
        <v>0</v>
      </c>
      <c r="T284" t="s">
        <v>49</v>
      </c>
      <c r="U284" t="s">
        <v>49</v>
      </c>
      <c r="V284" t="s">
        <v>107</v>
      </c>
      <c r="W284" t="s">
        <v>107</v>
      </c>
      <c r="X284" t="s">
        <v>106</v>
      </c>
      <c r="Y284" s="4">
        <f t="shared" si="90"/>
        <v>45925</v>
      </c>
      <c r="Z284" t="s">
        <v>39</v>
      </c>
      <c r="AA284" s="28">
        <v>8</v>
      </c>
      <c r="AB284" s="138">
        <v>0</v>
      </c>
      <c r="AC284" s="138">
        <v>0</v>
      </c>
      <c r="AD284" s="2">
        <v>0</v>
      </c>
      <c r="AE284" s="2">
        <v>0</v>
      </c>
      <c r="AF284" s="2">
        <v>1425.6</v>
      </c>
      <c r="AG284" s="2">
        <v>0</v>
      </c>
      <c r="AH284" s="2">
        <v>0</v>
      </c>
      <c r="AI284" s="2">
        <v>0</v>
      </c>
      <c r="AJ284" s="29">
        <v>0</v>
      </c>
      <c r="AK284" s="30">
        <f t="shared" si="87"/>
        <v>0</v>
      </c>
      <c r="AL284" s="30">
        <f t="shared" si="88"/>
        <v>0</v>
      </c>
      <c r="AM284" s="2">
        <f t="shared" si="78"/>
        <v>-8</v>
      </c>
      <c r="AN284" s="2">
        <f t="shared" si="78"/>
        <v>0</v>
      </c>
      <c r="AO284" s="2">
        <f t="shared" si="77"/>
        <v>0</v>
      </c>
      <c r="AP284" s="2">
        <f t="shared" si="77"/>
        <v>0</v>
      </c>
      <c r="AQ284" s="2">
        <f t="shared" si="77"/>
        <v>0</v>
      </c>
      <c r="AR284" s="2">
        <f t="shared" si="77"/>
        <v>-1425.6</v>
      </c>
      <c r="AS284" s="2">
        <f t="shared" si="77"/>
        <v>0</v>
      </c>
      <c r="AT284" s="2">
        <f t="shared" si="84"/>
        <v>0</v>
      </c>
      <c r="AU284" s="2">
        <f t="shared" si="84"/>
        <v>0</v>
      </c>
      <c r="AV284" s="29">
        <f t="shared" si="84"/>
        <v>0</v>
      </c>
      <c r="AW284" s="30">
        <f t="shared" si="84"/>
        <v>0</v>
      </c>
      <c r="AX284" s="31">
        <f t="shared" si="84"/>
        <v>0</v>
      </c>
      <c r="AY284" s="38">
        <f t="shared" si="83"/>
        <v>-1</v>
      </c>
      <c r="AZ284" s="38" t="str">
        <f t="shared" si="83"/>
        <v/>
      </c>
      <c r="BA284" s="38" t="str">
        <f t="shared" si="83"/>
        <v/>
      </c>
      <c r="BB284" s="38" t="str">
        <f t="shared" si="83"/>
        <v/>
      </c>
      <c r="BC284" s="38" t="str">
        <f t="shared" si="83"/>
        <v/>
      </c>
      <c r="BD284" s="38">
        <f t="shared" si="83"/>
        <v>-1</v>
      </c>
      <c r="BE284" s="38" t="str">
        <f t="shared" si="83"/>
        <v/>
      </c>
      <c r="BF284" s="38" t="str">
        <f t="shared" si="83"/>
        <v/>
      </c>
      <c r="BG284" s="38" t="str">
        <f t="shared" si="83"/>
        <v/>
      </c>
      <c r="BH284" s="39" t="str">
        <f t="shared" si="91"/>
        <v/>
      </c>
      <c r="BI284" s="76" t="str">
        <f t="shared" si="91"/>
        <v/>
      </c>
      <c r="BJ284" s="40" t="str">
        <f t="shared" si="91"/>
        <v/>
      </c>
      <c r="BK284" s="119" t="str">
        <f t="shared" si="79"/>
        <v/>
      </c>
      <c r="BL284" s="120" t="str">
        <f t="shared" si="79"/>
        <v/>
      </c>
      <c r="BM284" s="120" t="str">
        <f t="shared" si="79"/>
        <v/>
      </c>
      <c r="BN284" s="120" t="str">
        <f t="shared" si="79"/>
        <v/>
      </c>
      <c r="BO284" s="121" t="str">
        <f t="shared" si="79"/>
        <v/>
      </c>
      <c r="BP284" s="119">
        <f t="shared" si="80"/>
        <v>178.2</v>
      </c>
      <c r="BQ284" s="120" t="str">
        <f t="shared" si="80"/>
        <v/>
      </c>
      <c r="BR284" s="120" t="str">
        <f t="shared" si="80"/>
        <v/>
      </c>
      <c r="BS284" s="120" t="str">
        <f t="shared" si="80"/>
        <v/>
      </c>
      <c r="BT284" s="121" t="str">
        <f t="shared" si="80"/>
        <v/>
      </c>
      <c r="BU284" s="119" t="str">
        <f t="shared" si="81"/>
        <v/>
      </c>
      <c r="BV284" s="120" t="str">
        <f t="shared" si="81"/>
        <v/>
      </c>
      <c r="BW284" s="121" t="str">
        <f t="shared" si="81"/>
        <v/>
      </c>
      <c r="BX284" s="120" t="str">
        <f t="shared" si="81"/>
        <v/>
      </c>
      <c r="BY284" s="121" t="str">
        <f t="shared" si="81"/>
        <v/>
      </c>
    </row>
    <row r="285" spans="1:77" hidden="1" outlineLevel="1" x14ac:dyDescent="0.2">
      <c r="A285" t="s">
        <v>46</v>
      </c>
      <c r="B285" t="s">
        <v>46</v>
      </c>
      <c r="C285" t="s">
        <v>107</v>
      </c>
      <c r="D285" t="s">
        <v>107</v>
      </c>
      <c r="E285" t="s">
        <v>106</v>
      </c>
      <c r="F285" s="4">
        <f t="shared" si="89"/>
        <v>46290</v>
      </c>
      <c r="G285" t="s">
        <v>40</v>
      </c>
      <c r="H285" s="28">
        <v>0</v>
      </c>
      <c r="I285" s="138">
        <v>0</v>
      </c>
      <c r="J285" s="138">
        <v>0</v>
      </c>
      <c r="K285" s="2">
        <v>0</v>
      </c>
      <c r="L285" s="2">
        <v>0</v>
      </c>
      <c r="M285" s="2">
        <v>0</v>
      </c>
      <c r="N285" s="2">
        <v>0</v>
      </c>
      <c r="O285" s="2">
        <v>0</v>
      </c>
      <c r="P285" s="2">
        <v>0</v>
      </c>
      <c r="Q285" s="29">
        <v>0</v>
      </c>
      <c r="R285" s="30">
        <f t="shared" si="85"/>
        <v>0</v>
      </c>
      <c r="S285" s="30">
        <f t="shared" si="86"/>
        <v>0</v>
      </c>
      <c r="T285" t="s">
        <v>49</v>
      </c>
      <c r="U285" t="s">
        <v>49</v>
      </c>
      <c r="V285" t="s">
        <v>107</v>
      </c>
      <c r="W285" t="s">
        <v>107</v>
      </c>
      <c r="X285" t="s">
        <v>106</v>
      </c>
      <c r="Y285" s="4">
        <f t="shared" si="90"/>
        <v>45926</v>
      </c>
      <c r="Z285" t="s">
        <v>40</v>
      </c>
      <c r="AA285" s="28">
        <v>11</v>
      </c>
      <c r="AB285" s="138">
        <v>0</v>
      </c>
      <c r="AC285" s="138">
        <v>0</v>
      </c>
      <c r="AD285" s="2">
        <v>0</v>
      </c>
      <c r="AE285" s="2">
        <v>0</v>
      </c>
      <c r="AF285" s="2">
        <v>1477.76</v>
      </c>
      <c r="AG285" s="2">
        <v>0</v>
      </c>
      <c r="AH285" s="2">
        <v>0</v>
      </c>
      <c r="AI285" s="2">
        <v>0</v>
      </c>
      <c r="AJ285" s="29">
        <v>0</v>
      </c>
      <c r="AK285" s="30">
        <f t="shared" si="87"/>
        <v>0</v>
      </c>
      <c r="AL285" s="30">
        <f t="shared" si="88"/>
        <v>0</v>
      </c>
      <c r="AM285" s="2">
        <f t="shared" si="78"/>
        <v>-11</v>
      </c>
      <c r="AN285" s="2">
        <f t="shared" si="78"/>
        <v>0</v>
      </c>
      <c r="AO285" s="2">
        <f t="shared" si="77"/>
        <v>0</v>
      </c>
      <c r="AP285" s="2">
        <f t="shared" si="77"/>
        <v>0</v>
      </c>
      <c r="AQ285" s="2">
        <f t="shared" si="77"/>
        <v>0</v>
      </c>
      <c r="AR285" s="2">
        <f t="shared" si="77"/>
        <v>-1477.76</v>
      </c>
      <c r="AS285" s="2">
        <f t="shared" si="77"/>
        <v>0</v>
      </c>
      <c r="AT285" s="2">
        <f t="shared" si="84"/>
        <v>0</v>
      </c>
      <c r="AU285" s="2">
        <f t="shared" si="84"/>
        <v>0</v>
      </c>
      <c r="AV285" s="29">
        <f t="shared" si="84"/>
        <v>0</v>
      </c>
      <c r="AW285" s="30">
        <f t="shared" si="84"/>
        <v>0</v>
      </c>
      <c r="AX285" s="31">
        <f t="shared" si="84"/>
        <v>0</v>
      </c>
      <c r="AY285" s="38">
        <f t="shared" si="83"/>
        <v>-1</v>
      </c>
      <c r="AZ285" s="38" t="str">
        <f t="shared" si="83"/>
        <v/>
      </c>
      <c r="BA285" s="38" t="str">
        <f t="shared" si="83"/>
        <v/>
      </c>
      <c r="BB285" s="38" t="str">
        <f t="shared" si="83"/>
        <v/>
      </c>
      <c r="BC285" s="38" t="str">
        <f t="shared" si="83"/>
        <v/>
      </c>
      <c r="BD285" s="38">
        <f t="shared" si="83"/>
        <v>-1</v>
      </c>
      <c r="BE285" s="38" t="str">
        <f t="shared" si="83"/>
        <v/>
      </c>
      <c r="BF285" s="38" t="str">
        <f t="shared" si="83"/>
        <v/>
      </c>
      <c r="BG285" s="38" t="str">
        <f t="shared" si="83"/>
        <v/>
      </c>
      <c r="BH285" s="39" t="str">
        <f t="shared" si="91"/>
        <v/>
      </c>
      <c r="BI285" s="76" t="str">
        <f t="shared" si="91"/>
        <v/>
      </c>
      <c r="BJ285" s="40" t="str">
        <f t="shared" si="91"/>
        <v/>
      </c>
      <c r="BK285" s="119" t="str">
        <f t="shared" si="79"/>
        <v/>
      </c>
      <c r="BL285" s="120" t="str">
        <f t="shared" si="79"/>
        <v/>
      </c>
      <c r="BM285" s="120" t="str">
        <f t="shared" si="79"/>
        <v/>
      </c>
      <c r="BN285" s="120" t="str">
        <f t="shared" si="79"/>
        <v/>
      </c>
      <c r="BO285" s="121" t="str">
        <f t="shared" si="79"/>
        <v/>
      </c>
      <c r="BP285" s="119">
        <f t="shared" si="80"/>
        <v>134.34181818181818</v>
      </c>
      <c r="BQ285" s="120" t="str">
        <f t="shared" si="80"/>
        <v/>
      </c>
      <c r="BR285" s="120" t="str">
        <f t="shared" si="80"/>
        <v/>
      </c>
      <c r="BS285" s="120" t="str">
        <f t="shared" si="80"/>
        <v/>
      </c>
      <c r="BT285" s="121" t="str">
        <f t="shared" si="80"/>
        <v/>
      </c>
      <c r="BU285" s="119" t="str">
        <f t="shared" si="81"/>
        <v/>
      </c>
      <c r="BV285" s="120" t="str">
        <f t="shared" si="81"/>
        <v/>
      </c>
      <c r="BW285" s="121" t="str">
        <f t="shared" si="81"/>
        <v/>
      </c>
      <c r="BX285" s="120" t="str">
        <f t="shared" si="81"/>
        <v/>
      </c>
      <c r="BY285" s="121" t="str">
        <f t="shared" si="81"/>
        <v/>
      </c>
    </row>
    <row r="286" spans="1:77" ht="13.5" hidden="1" outlineLevel="1" thickBot="1" x14ac:dyDescent="0.25">
      <c r="A286" t="s">
        <v>46</v>
      </c>
      <c r="B286" t="s">
        <v>46</v>
      </c>
      <c r="C286" t="s">
        <v>107</v>
      </c>
      <c r="D286" t="s">
        <v>107</v>
      </c>
      <c r="E286" t="s">
        <v>106</v>
      </c>
      <c r="F286" s="59">
        <f t="shared" si="89"/>
        <v>46291</v>
      </c>
      <c r="G286" s="42" t="s">
        <v>41</v>
      </c>
      <c r="H286" s="43">
        <v>0</v>
      </c>
      <c r="I286" s="44">
        <v>0</v>
      </c>
      <c r="J286" s="44">
        <v>0</v>
      </c>
      <c r="K286" s="44">
        <v>0</v>
      </c>
      <c r="L286" s="44">
        <v>0</v>
      </c>
      <c r="M286" s="44">
        <v>0</v>
      </c>
      <c r="N286" s="44">
        <v>0</v>
      </c>
      <c r="O286" s="44">
        <v>0</v>
      </c>
      <c r="P286" s="44">
        <v>0</v>
      </c>
      <c r="Q286" s="45">
        <v>0</v>
      </c>
      <c r="R286" s="46">
        <f t="shared" si="85"/>
        <v>0</v>
      </c>
      <c r="S286" s="46">
        <f t="shared" si="86"/>
        <v>0</v>
      </c>
      <c r="T286" t="s">
        <v>49</v>
      </c>
      <c r="U286" t="s">
        <v>49</v>
      </c>
      <c r="V286" t="s">
        <v>107</v>
      </c>
      <c r="W286" t="s">
        <v>107</v>
      </c>
      <c r="X286" t="s">
        <v>106</v>
      </c>
      <c r="Y286" s="59">
        <f t="shared" si="90"/>
        <v>45927</v>
      </c>
      <c r="Z286" s="42" t="s">
        <v>41</v>
      </c>
      <c r="AA286" s="43">
        <v>3</v>
      </c>
      <c r="AB286" s="44">
        <v>1</v>
      </c>
      <c r="AC286" s="44">
        <v>0</v>
      </c>
      <c r="AD286" s="44">
        <v>0</v>
      </c>
      <c r="AE286" s="44">
        <v>0</v>
      </c>
      <c r="AF286" s="44">
        <v>347.23</v>
      </c>
      <c r="AG286" s="44">
        <v>-585.03</v>
      </c>
      <c r="AH286" s="44">
        <v>0</v>
      </c>
      <c r="AI286" s="44">
        <v>0</v>
      </c>
      <c r="AJ286" s="45">
        <v>0</v>
      </c>
      <c r="AK286" s="46">
        <f t="shared" si="87"/>
        <v>1</v>
      </c>
      <c r="AL286" s="46">
        <f t="shared" si="88"/>
        <v>-585.03</v>
      </c>
      <c r="AM286" s="44">
        <f t="shared" si="78"/>
        <v>-3</v>
      </c>
      <c r="AN286" s="44">
        <f t="shared" si="78"/>
        <v>-1</v>
      </c>
      <c r="AO286" s="44">
        <f t="shared" si="77"/>
        <v>0</v>
      </c>
      <c r="AP286" s="44">
        <f t="shared" si="77"/>
        <v>0</v>
      </c>
      <c r="AQ286" s="44">
        <f t="shared" ref="AQ286:AX320" si="92">+L286-AE286</f>
        <v>0</v>
      </c>
      <c r="AR286" s="44">
        <f t="shared" si="92"/>
        <v>-347.23</v>
      </c>
      <c r="AS286" s="44">
        <f t="shared" si="92"/>
        <v>585.03</v>
      </c>
      <c r="AT286" s="44">
        <f t="shared" si="84"/>
        <v>0</v>
      </c>
      <c r="AU286" s="44">
        <f t="shared" si="84"/>
        <v>0</v>
      </c>
      <c r="AV286" s="45">
        <f t="shared" si="84"/>
        <v>0</v>
      </c>
      <c r="AW286" s="46">
        <f t="shared" si="84"/>
        <v>-1</v>
      </c>
      <c r="AX286" s="47">
        <f t="shared" si="84"/>
        <v>585.03</v>
      </c>
      <c r="AY286" s="56">
        <f t="shared" si="83"/>
        <v>-1</v>
      </c>
      <c r="AZ286" s="56">
        <f t="shared" si="83"/>
        <v>-1</v>
      </c>
      <c r="BA286" s="56" t="str">
        <f t="shared" si="83"/>
        <v/>
      </c>
      <c r="BB286" s="56" t="str">
        <f t="shared" si="83"/>
        <v/>
      </c>
      <c r="BC286" s="56" t="str">
        <f t="shared" si="83"/>
        <v/>
      </c>
      <c r="BD286" s="56">
        <f t="shared" si="83"/>
        <v>-1</v>
      </c>
      <c r="BE286" s="56">
        <f t="shared" si="83"/>
        <v>-1</v>
      </c>
      <c r="BF286" s="56" t="str">
        <f t="shared" si="83"/>
        <v/>
      </c>
      <c r="BG286" s="56" t="str">
        <f t="shared" si="83"/>
        <v/>
      </c>
      <c r="BH286" s="57" t="str">
        <f t="shared" si="91"/>
        <v/>
      </c>
      <c r="BI286" s="81">
        <f t="shared" si="91"/>
        <v>-1</v>
      </c>
      <c r="BJ286" s="58">
        <f t="shared" si="91"/>
        <v>-1</v>
      </c>
      <c r="BK286" s="122" t="str">
        <f t="shared" ref="BK286:BO336" si="93">IFERROR(M286/H286,"")</f>
        <v/>
      </c>
      <c r="BL286" s="123" t="str">
        <f t="shared" si="93"/>
        <v/>
      </c>
      <c r="BM286" s="123" t="str">
        <f t="shared" si="93"/>
        <v/>
      </c>
      <c r="BN286" s="123" t="str">
        <f t="shared" si="93"/>
        <v/>
      </c>
      <c r="BO286" s="124" t="str">
        <f t="shared" si="93"/>
        <v/>
      </c>
      <c r="BP286" s="122">
        <f t="shared" ref="BP286:BT336" si="94">IFERROR(AF286/AA286,"")</f>
        <v>115.74333333333334</v>
      </c>
      <c r="BQ286" s="123">
        <f t="shared" si="94"/>
        <v>-585.03</v>
      </c>
      <c r="BR286" s="123" t="str">
        <f t="shared" si="94"/>
        <v/>
      </c>
      <c r="BS286" s="123" t="str">
        <f t="shared" si="94"/>
        <v/>
      </c>
      <c r="BT286" s="124" t="str">
        <f t="shared" si="94"/>
        <v/>
      </c>
      <c r="BU286" s="122" t="str">
        <f t="shared" ref="BU286:BY336" si="95">IFERROR(BK286-BP286,"")</f>
        <v/>
      </c>
      <c r="BV286" s="123" t="str">
        <f t="shared" si="95"/>
        <v/>
      </c>
      <c r="BW286" s="124" t="str">
        <f t="shared" si="95"/>
        <v/>
      </c>
      <c r="BX286" s="123" t="str">
        <f t="shared" si="95"/>
        <v/>
      </c>
      <c r="BY286" s="124" t="str">
        <f t="shared" si="95"/>
        <v/>
      </c>
    </row>
    <row r="287" spans="1:77" hidden="1" outlineLevel="1" x14ac:dyDescent="0.2">
      <c r="A287" t="s">
        <v>46</v>
      </c>
      <c r="B287" t="s">
        <v>46</v>
      </c>
      <c r="C287" t="s">
        <v>114</v>
      </c>
      <c r="D287" t="s">
        <v>107</v>
      </c>
      <c r="E287" t="s">
        <v>110</v>
      </c>
      <c r="F287" s="4">
        <f t="shared" si="89"/>
        <v>46292</v>
      </c>
      <c r="G287" t="s">
        <v>35</v>
      </c>
      <c r="H287" s="28">
        <v>0</v>
      </c>
      <c r="I287" s="138">
        <v>0</v>
      </c>
      <c r="J287" s="138">
        <v>0</v>
      </c>
      <c r="K287" s="2">
        <v>0</v>
      </c>
      <c r="L287" s="2">
        <v>0</v>
      </c>
      <c r="M287" s="2">
        <v>0</v>
      </c>
      <c r="N287" s="2">
        <v>0</v>
      </c>
      <c r="O287" s="2">
        <v>0</v>
      </c>
      <c r="P287" s="2">
        <v>0</v>
      </c>
      <c r="Q287" s="29">
        <v>0</v>
      </c>
      <c r="R287" s="30">
        <f t="shared" si="85"/>
        <v>0</v>
      </c>
      <c r="S287" s="30">
        <f t="shared" si="86"/>
        <v>0</v>
      </c>
      <c r="T287" t="s">
        <v>49</v>
      </c>
      <c r="U287" t="s">
        <v>49</v>
      </c>
      <c r="V287" t="s">
        <v>114</v>
      </c>
      <c r="W287" t="s">
        <v>107</v>
      </c>
      <c r="X287" t="s">
        <v>110</v>
      </c>
      <c r="Y287" s="4">
        <f t="shared" si="90"/>
        <v>45928</v>
      </c>
      <c r="Z287" t="s">
        <v>35</v>
      </c>
      <c r="AA287" s="28">
        <v>3</v>
      </c>
      <c r="AB287" s="138">
        <v>0</v>
      </c>
      <c r="AC287" s="138">
        <v>0</v>
      </c>
      <c r="AD287" s="2">
        <v>0</v>
      </c>
      <c r="AE287" s="2">
        <v>0</v>
      </c>
      <c r="AF287" s="2">
        <v>229.83999999999997</v>
      </c>
      <c r="AG287" s="2">
        <v>0</v>
      </c>
      <c r="AH287" s="2">
        <v>0</v>
      </c>
      <c r="AI287" s="2">
        <v>0</v>
      </c>
      <c r="AJ287" s="29">
        <v>0</v>
      </c>
      <c r="AK287" s="30">
        <f t="shared" si="87"/>
        <v>0</v>
      </c>
      <c r="AL287" s="30">
        <f t="shared" si="88"/>
        <v>0</v>
      </c>
      <c r="AM287" s="2">
        <f t="shared" si="78"/>
        <v>-3</v>
      </c>
      <c r="AN287" s="2">
        <f t="shared" si="78"/>
        <v>0</v>
      </c>
      <c r="AO287" s="2">
        <f t="shared" si="78"/>
        <v>0</v>
      </c>
      <c r="AP287" s="2">
        <f t="shared" si="78"/>
        <v>0</v>
      </c>
      <c r="AQ287" s="2">
        <f t="shared" si="92"/>
        <v>0</v>
      </c>
      <c r="AR287" s="2">
        <f t="shared" si="92"/>
        <v>-229.83999999999997</v>
      </c>
      <c r="AS287" s="2">
        <f t="shared" si="92"/>
        <v>0</v>
      </c>
      <c r="AT287" s="2">
        <f t="shared" si="84"/>
        <v>0</v>
      </c>
      <c r="AU287" s="2">
        <f t="shared" si="84"/>
        <v>0</v>
      </c>
      <c r="AV287" s="29">
        <f t="shared" si="84"/>
        <v>0</v>
      </c>
      <c r="AW287" s="30">
        <f t="shared" si="84"/>
        <v>0</v>
      </c>
      <c r="AX287" s="31">
        <f t="shared" si="84"/>
        <v>0</v>
      </c>
      <c r="AY287" s="38">
        <f t="shared" si="83"/>
        <v>-1</v>
      </c>
      <c r="AZ287" s="38" t="str">
        <f t="shared" si="83"/>
        <v/>
      </c>
      <c r="BA287" s="38" t="str">
        <f t="shared" si="83"/>
        <v/>
      </c>
      <c r="BB287" s="38" t="str">
        <f t="shared" si="83"/>
        <v/>
      </c>
      <c r="BC287" s="38" t="str">
        <f t="shared" si="83"/>
        <v/>
      </c>
      <c r="BD287" s="38">
        <f t="shared" si="83"/>
        <v>-1</v>
      </c>
      <c r="BE287" s="38" t="str">
        <f t="shared" si="83"/>
        <v/>
      </c>
      <c r="BF287" s="38" t="str">
        <f t="shared" si="83"/>
        <v/>
      </c>
      <c r="BG287" s="38" t="str">
        <f t="shared" si="83"/>
        <v/>
      </c>
      <c r="BH287" s="39" t="str">
        <f t="shared" si="91"/>
        <v/>
      </c>
      <c r="BI287" s="76" t="str">
        <f t="shared" si="91"/>
        <v/>
      </c>
      <c r="BJ287" s="40" t="str">
        <f t="shared" si="91"/>
        <v/>
      </c>
      <c r="BK287" s="116" t="str">
        <f t="shared" si="93"/>
        <v/>
      </c>
      <c r="BL287" s="117" t="str">
        <f t="shared" si="93"/>
        <v/>
      </c>
      <c r="BM287" s="117" t="str">
        <f t="shared" si="93"/>
        <v/>
      </c>
      <c r="BN287" s="117" t="str">
        <f t="shared" si="93"/>
        <v/>
      </c>
      <c r="BO287" s="118" t="str">
        <f t="shared" si="93"/>
        <v/>
      </c>
      <c r="BP287" s="116">
        <f t="shared" si="94"/>
        <v>76.61333333333333</v>
      </c>
      <c r="BQ287" s="117" t="str">
        <f t="shared" si="94"/>
        <v/>
      </c>
      <c r="BR287" s="117" t="str">
        <f t="shared" si="94"/>
        <v/>
      </c>
      <c r="BS287" s="117" t="str">
        <f t="shared" si="94"/>
        <v/>
      </c>
      <c r="BT287" s="118" t="str">
        <f t="shared" si="94"/>
        <v/>
      </c>
      <c r="BU287" s="116" t="str">
        <f t="shared" si="95"/>
        <v/>
      </c>
      <c r="BV287" s="117" t="str">
        <f t="shared" si="95"/>
        <v/>
      </c>
      <c r="BW287" s="118" t="str">
        <f t="shared" si="95"/>
        <v/>
      </c>
      <c r="BX287" s="117" t="str">
        <f t="shared" si="95"/>
        <v/>
      </c>
      <c r="BY287" s="118" t="str">
        <f t="shared" si="95"/>
        <v/>
      </c>
    </row>
    <row r="288" spans="1:77" hidden="1" outlineLevel="1" x14ac:dyDescent="0.2">
      <c r="A288" t="s">
        <v>46</v>
      </c>
      <c r="B288" t="s">
        <v>46</v>
      </c>
      <c r="C288" t="s">
        <v>114</v>
      </c>
      <c r="D288" t="s">
        <v>107</v>
      </c>
      <c r="E288" t="s">
        <v>110</v>
      </c>
      <c r="F288" s="4">
        <f t="shared" si="89"/>
        <v>46293</v>
      </c>
      <c r="G288" t="s">
        <v>36</v>
      </c>
      <c r="H288" s="28">
        <v>0</v>
      </c>
      <c r="I288" s="138">
        <v>0</v>
      </c>
      <c r="J288" s="138">
        <v>0</v>
      </c>
      <c r="K288" s="2">
        <v>0</v>
      </c>
      <c r="L288" s="2">
        <v>0</v>
      </c>
      <c r="M288" s="2">
        <v>0</v>
      </c>
      <c r="N288" s="2">
        <v>0</v>
      </c>
      <c r="O288" s="2">
        <v>0</v>
      </c>
      <c r="P288" s="2">
        <v>0</v>
      </c>
      <c r="Q288" s="29">
        <v>0</v>
      </c>
      <c r="R288" s="30">
        <f t="shared" si="85"/>
        <v>0</v>
      </c>
      <c r="S288" s="30">
        <f t="shared" si="86"/>
        <v>0</v>
      </c>
      <c r="T288" t="s">
        <v>49</v>
      </c>
      <c r="U288" t="s">
        <v>49</v>
      </c>
      <c r="V288" t="s">
        <v>114</v>
      </c>
      <c r="W288" t="s">
        <v>107</v>
      </c>
      <c r="X288" t="s">
        <v>110</v>
      </c>
      <c r="Y288" s="4">
        <f t="shared" si="90"/>
        <v>45929</v>
      </c>
      <c r="Z288" t="s">
        <v>36</v>
      </c>
      <c r="AA288" s="28">
        <v>5</v>
      </c>
      <c r="AB288" s="138">
        <v>0</v>
      </c>
      <c r="AC288" s="138">
        <v>0</v>
      </c>
      <c r="AD288" s="2">
        <v>0</v>
      </c>
      <c r="AE288" s="2">
        <v>0</v>
      </c>
      <c r="AF288" s="2">
        <v>1334.05</v>
      </c>
      <c r="AG288" s="2">
        <v>0</v>
      </c>
      <c r="AH288" s="2">
        <v>0</v>
      </c>
      <c r="AI288" s="2">
        <v>0</v>
      </c>
      <c r="AJ288" s="29">
        <v>0</v>
      </c>
      <c r="AK288" s="30">
        <f t="shared" si="87"/>
        <v>0</v>
      </c>
      <c r="AL288" s="30">
        <f t="shared" si="88"/>
        <v>0</v>
      </c>
      <c r="AM288" s="2">
        <f t="shared" si="78"/>
        <v>-5</v>
      </c>
      <c r="AN288" s="2">
        <f t="shared" si="78"/>
        <v>0</v>
      </c>
      <c r="AO288" s="2">
        <f t="shared" si="78"/>
        <v>0</v>
      </c>
      <c r="AP288" s="2">
        <f t="shared" si="78"/>
        <v>0</v>
      </c>
      <c r="AQ288" s="2">
        <f t="shared" si="92"/>
        <v>0</v>
      </c>
      <c r="AR288" s="2">
        <f t="shared" si="92"/>
        <v>-1334.05</v>
      </c>
      <c r="AS288" s="2">
        <f t="shared" si="92"/>
        <v>0</v>
      </c>
      <c r="AT288" s="2">
        <f t="shared" si="84"/>
        <v>0</v>
      </c>
      <c r="AU288" s="2">
        <f t="shared" si="84"/>
        <v>0</v>
      </c>
      <c r="AV288" s="29">
        <f t="shared" si="84"/>
        <v>0</v>
      </c>
      <c r="AW288" s="30">
        <f t="shared" si="84"/>
        <v>0</v>
      </c>
      <c r="AX288" s="31">
        <f t="shared" si="84"/>
        <v>0</v>
      </c>
      <c r="AY288" s="38">
        <f t="shared" si="83"/>
        <v>-1</v>
      </c>
      <c r="AZ288" s="38" t="str">
        <f t="shared" si="83"/>
        <v/>
      </c>
      <c r="BA288" s="38" t="str">
        <f t="shared" si="83"/>
        <v/>
      </c>
      <c r="BB288" s="38" t="str">
        <f t="shared" si="83"/>
        <v/>
      </c>
      <c r="BC288" s="38" t="str">
        <f t="shared" si="83"/>
        <v/>
      </c>
      <c r="BD288" s="38">
        <f t="shared" si="83"/>
        <v>-1</v>
      </c>
      <c r="BE288" s="38" t="str">
        <f t="shared" si="83"/>
        <v/>
      </c>
      <c r="BF288" s="38" t="str">
        <f t="shared" si="83"/>
        <v/>
      </c>
      <c r="BG288" s="38" t="str">
        <f t="shared" si="83"/>
        <v/>
      </c>
      <c r="BH288" s="39" t="str">
        <f t="shared" si="91"/>
        <v/>
      </c>
      <c r="BI288" s="76" t="str">
        <f t="shared" si="91"/>
        <v/>
      </c>
      <c r="BJ288" s="40" t="str">
        <f t="shared" si="91"/>
        <v/>
      </c>
      <c r="BK288" s="119" t="str">
        <f t="shared" si="93"/>
        <v/>
      </c>
      <c r="BL288" s="120" t="str">
        <f t="shared" si="93"/>
        <v/>
      </c>
      <c r="BM288" s="120" t="str">
        <f t="shared" si="93"/>
        <v/>
      </c>
      <c r="BN288" s="120" t="str">
        <f t="shared" si="93"/>
        <v/>
      </c>
      <c r="BO288" s="121" t="str">
        <f t="shared" si="93"/>
        <v/>
      </c>
      <c r="BP288" s="119">
        <f t="shared" si="94"/>
        <v>266.81</v>
      </c>
      <c r="BQ288" s="120" t="str">
        <f t="shared" si="94"/>
        <v/>
      </c>
      <c r="BR288" s="120" t="str">
        <f t="shared" si="94"/>
        <v/>
      </c>
      <c r="BS288" s="120" t="str">
        <f t="shared" si="94"/>
        <v/>
      </c>
      <c r="BT288" s="121" t="str">
        <f t="shared" si="94"/>
        <v/>
      </c>
      <c r="BU288" s="119" t="str">
        <f t="shared" si="95"/>
        <v/>
      </c>
      <c r="BV288" s="120" t="str">
        <f t="shared" si="95"/>
        <v/>
      </c>
      <c r="BW288" s="121" t="str">
        <f t="shared" si="95"/>
        <v/>
      </c>
      <c r="BX288" s="120" t="str">
        <f t="shared" si="95"/>
        <v/>
      </c>
      <c r="BY288" s="121" t="str">
        <f t="shared" si="95"/>
        <v/>
      </c>
    </row>
    <row r="289" spans="1:77" hidden="1" outlineLevel="1" x14ac:dyDescent="0.2">
      <c r="A289" t="s">
        <v>46</v>
      </c>
      <c r="B289" t="s">
        <v>46</v>
      </c>
      <c r="C289" t="s">
        <v>114</v>
      </c>
      <c r="D289" t="s">
        <v>107</v>
      </c>
      <c r="E289" t="s">
        <v>110</v>
      </c>
      <c r="F289" s="4">
        <f t="shared" si="89"/>
        <v>46294</v>
      </c>
      <c r="G289" t="s">
        <v>37</v>
      </c>
      <c r="H289" s="28">
        <v>0</v>
      </c>
      <c r="I289" s="138">
        <v>0</v>
      </c>
      <c r="J289" s="138">
        <v>0</v>
      </c>
      <c r="K289" s="2">
        <v>0</v>
      </c>
      <c r="L289" s="2">
        <v>0</v>
      </c>
      <c r="M289" s="2">
        <v>0</v>
      </c>
      <c r="N289" s="2">
        <v>0</v>
      </c>
      <c r="O289" s="2">
        <v>0</v>
      </c>
      <c r="P289" s="2">
        <v>0</v>
      </c>
      <c r="Q289" s="29">
        <v>0</v>
      </c>
      <c r="R289" s="30">
        <f t="shared" si="85"/>
        <v>0</v>
      </c>
      <c r="S289" s="30">
        <f t="shared" si="86"/>
        <v>0</v>
      </c>
      <c r="T289" t="s">
        <v>49</v>
      </c>
      <c r="U289" t="s">
        <v>49</v>
      </c>
      <c r="V289" t="s">
        <v>114</v>
      </c>
      <c r="W289" t="s">
        <v>107</v>
      </c>
      <c r="X289" t="s">
        <v>110</v>
      </c>
      <c r="Y289" s="4">
        <f t="shared" si="90"/>
        <v>45930</v>
      </c>
      <c r="Z289" t="s">
        <v>37</v>
      </c>
      <c r="AA289" s="28">
        <v>10</v>
      </c>
      <c r="AB289" s="138">
        <v>0</v>
      </c>
      <c r="AC289" s="138">
        <v>0</v>
      </c>
      <c r="AD289" s="2">
        <v>0</v>
      </c>
      <c r="AE289" s="2">
        <v>0</v>
      </c>
      <c r="AF289" s="2">
        <v>1543.1899999999998</v>
      </c>
      <c r="AG289" s="2">
        <v>0</v>
      </c>
      <c r="AH289" s="2">
        <v>0</v>
      </c>
      <c r="AI289" s="2">
        <v>0</v>
      </c>
      <c r="AJ289" s="29">
        <v>0</v>
      </c>
      <c r="AK289" s="30">
        <f t="shared" si="87"/>
        <v>0</v>
      </c>
      <c r="AL289" s="30">
        <f t="shared" si="88"/>
        <v>0</v>
      </c>
      <c r="AM289" s="2">
        <f t="shared" si="78"/>
        <v>-10</v>
      </c>
      <c r="AN289" s="2">
        <f t="shared" si="78"/>
        <v>0</v>
      </c>
      <c r="AO289" s="2">
        <f t="shared" si="78"/>
        <v>0</v>
      </c>
      <c r="AP289" s="2">
        <f t="shared" si="78"/>
        <v>0</v>
      </c>
      <c r="AQ289" s="2">
        <f t="shared" si="92"/>
        <v>0</v>
      </c>
      <c r="AR289" s="2">
        <f t="shared" si="92"/>
        <v>-1543.1899999999998</v>
      </c>
      <c r="AS289" s="2">
        <f t="shared" si="92"/>
        <v>0</v>
      </c>
      <c r="AT289" s="2">
        <f t="shared" si="84"/>
        <v>0</v>
      </c>
      <c r="AU289" s="2">
        <f t="shared" si="84"/>
        <v>0</v>
      </c>
      <c r="AV289" s="29">
        <f t="shared" si="84"/>
        <v>0</v>
      </c>
      <c r="AW289" s="30">
        <f t="shared" si="84"/>
        <v>0</v>
      </c>
      <c r="AX289" s="31">
        <f t="shared" si="84"/>
        <v>0</v>
      </c>
      <c r="AY289" s="38">
        <f t="shared" si="83"/>
        <v>-1</v>
      </c>
      <c r="AZ289" s="38" t="str">
        <f t="shared" si="83"/>
        <v/>
      </c>
      <c r="BA289" s="38" t="str">
        <f t="shared" si="83"/>
        <v/>
      </c>
      <c r="BB289" s="38" t="str">
        <f t="shared" si="83"/>
        <v/>
      </c>
      <c r="BC289" s="38" t="str">
        <f t="shared" si="83"/>
        <v/>
      </c>
      <c r="BD289" s="38">
        <f t="shared" si="83"/>
        <v>-1</v>
      </c>
      <c r="BE289" s="38" t="str">
        <f t="shared" si="83"/>
        <v/>
      </c>
      <c r="BF289" s="38" t="str">
        <f t="shared" si="83"/>
        <v/>
      </c>
      <c r="BG289" s="38" t="str">
        <f t="shared" si="83"/>
        <v/>
      </c>
      <c r="BH289" s="39" t="str">
        <f t="shared" si="91"/>
        <v/>
      </c>
      <c r="BI289" s="76" t="str">
        <f t="shared" si="91"/>
        <v/>
      </c>
      <c r="BJ289" s="40" t="str">
        <f t="shared" si="91"/>
        <v/>
      </c>
      <c r="BK289" s="119" t="str">
        <f t="shared" si="93"/>
        <v/>
      </c>
      <c r="BL289" s="120" t="str">
        <f t="shared" si="93"/>
        <v/>
      </c>
      <c r="BM289" s="120" t="str">
        <f t="shared" si="93"/>
        <v/>
      </c>
      <c r="BN289" s="120" t="str">
        <f t="shared" si="93"/>
        <v/>
      </c>
      <c r="BO289" s="121" t="str">
        <f t="shared" si="93"/>
        <v/>
      </c>
      <c r="BP289" s="119">
        <f t="shared" si="94"/>
        <v>154.31899999999999</v>
      </c>
      <c r="BQ289" s="120" t="str">
        <f t="shared" si="94"/>
        <v/>
      </c>
      <c r="BR289" s="120" t="str">
        <f t="shared" si="94"/>
        <v/>
      </c>
      <c r="BS289" s="120" t="str">
        <f t="shared" si="94"/>
        <v/>
      </c>
      <c r="BT289" s="121" t="str">
        <f t="shared" si="94"/>
        <v/>
      </c>
      <c r="BU289" s="119" t="str">
        <f t="shared" si="95"/>
        <v/>
      </c>
      <c r="BV289" s="120" t="str">
        <f t="shared" si="95"/>
        <v/>
      </c>
      <c r="BW289" s="121" t="str">
        <f t="shared" si="95"/>
        <v/>
      </c>
      <c r="BX289" s="120" t="str">
        <f t="shared" si="95"/>
        <v/>
      </c>
      <c r="BY289" s="121" t="str">
        <f t="shared" si="95"/>
        <v/>
      </c>
    </row>
    <row r="290" spans="1:77" hidden="1" outlineLevel="1" x14ac:dyDescent="0.2">
      <c r="A290" t="s">
        <v>46</v>
      </c>
      <c r="B290" t="s">
        <v>46</v>
      </c>
      <c r="C290" t="s">
        <v>114</v>
      </c>
      <c r="D290" t="s">
        <v>107</v>
      </c>
      <c r="E290" t="s">
        <v>110</v>
      </c>
      <c r="F290" s="4">
        <f t="shared" si="89"/>
        <v>46295</v>
      </c>
      <c r="G290" t="s">
        <v>38</v>
      </c>
      <c r="H290" s="28">
        <v>0</v>
      </c>
      <c r="I290" s="138">
        <v>0</v>
      </c>
      <c r="J290" s="138">
        <v>0</v>
      </c>
      <c r="K290" s="2">
        <v>0</v>
      </c>
      <c r="L290" s="2">
        <v>0</v>
      </c>
      <c r="M290" s="2">
        <v>0</v>
      </c>
      <c r="N290" s="2">
        <v>0</v>
      </c>
      <c r="O290" s="2">
        <v>0</v>
      </c>
      <c r="P290" s="2">
        <v>0</v>
      </c>
      <c r="Q290" s="29">
        <v>0</v>
      </c>
      <c r="R290" s="30">
        <f t="shared" si="85"/>
        <v>0</v>
      </c>
      <c r="S290" s="30">
        <f t="shared" si="86"/>
        <v>0</v>
      </c>
      <c r="T290" t="s">
        <v>49</v>
      </c>
      <c r="U290" t="s">
        <v>49</v>
      </c>
      <c r="V290" t="s">
        <v>114</v>
      </c>
      <c r="W290" t="s">
        <v>114</v>
      </c>
      <c r="X290" t="s">
        <v>110</v>
      </c>
      <c r="Y290" s="4">
        <f t="shared" si="90"/>
        <v>45931</v>
      </c>
      <c r="Z290" t="s">
        <v>38</v>
      </c>
      <c r="AA290" s="28">
        <v>6</v>
      </c>
      <c r="AB290" s="138">
        <v>0</v>
      </c>
      <c r="AC290" s="138">
        <v>0</v>
      </c>
      <c r="AD290" s="2">
        <v>0</v>
      </c>
      <c r="AE290" s="2">
        <v>0</v>
      </c>
      <c r="AF290" s="2">
        <v>1217.81</v>
      </c>
      <c r="AG290" s="2">
        <v>0</v>
      </c>
      <c r="AH290" s="2">
        <v>0</v>
      </c>
      <c r="AI290" s="2">
        <v>0</v>
      </c>
      <c r="AJ290" s="29">
        <v>0</v>
      </c>
      <c r="AK290" s="30">
        <f t="shared" si="87"/>
        <v>0</v>
      </c>
      <c r="AL290" s="30">
        <f t="shared" si="88"/>
        <v>0</v>
      </c>
      <c r="AM290" s="2">
        <f t="shared" si="78"/>
        <v>-6</v>
      </c>
      <c r="AN290" s="2">
        <f t="shared" si="78"/>
        <v>0</v>
      </c>
      <c r="AO290" s="2">
        <f t="shared" si="78"/>
        <v>0</v>
      </c>
      <c r="AP290" s="2">
        <f t="shared" si="78"/>
        <v>0</v>
      </c>
      <c r="AQ290" s="2">
        <f t="shared" si="92"/>
        <v>0</v>
      </c>
      <c r="AR290" s="2">
        <f t="shared" si="92"/>
        <v>-1217.81</v>
      </c>
      <c r="AS290" s="2">
        <f t="shared" si="92"/>
        <v>0</v>
      </c>
      <c r="AT290" s="2">
        <f t="shared" si="84"/>
        <v>0</v>
      </c>
      <c r="AU290" s="2">
        <f t="shared" si="84"/>
        <v>0</v>
      </c>
      <c r="AV290" s="29">
        <f t="shared" si="84"/>
        <v>0</v>
      </c>
      <c r="AW290" s="30">
        <f t="shared" si="84"/>
        <v>0</v>
      </c>
      <c r="AX290" s="31">
        <f t="shared" si="84"/>
        <v>0</v>
      </c>
      <c r="AY290" s="38">
        <f t="shared" si="83"/>
        <v>-1</v>
      </c>
      <c r="AZ290" s="38" t="str">
        <f t="shared" si="83"/>
        <v/>
      </c>
      <c r="BA290" s="38" t="str">
        <f t="shared" si="83"/>
        <v/>
      </c>
      <c r="BB290" s="38" t="str">
        <f t="shared" si="83"/>
        <v/>
      </c>
      <c r="BC290" s="38" t="str">
        <f t="shared" si="83"/>
        <v/>
      </c>
      <c r="BD290" s="38">
        <f t="shared" si="83"/>
        <v>-1</v>
      </c>
      <c r="BE290" s="38" t="str">
        <f t="shared" si="83"/>
        <v/>
      </c>
      <c r="BF290" s="38" t="str">
        <f t="shared" si="83"/>
        <v/>
      </c>
      <c r="BG290" s="38" t="str">
        <f t="shared" si="83"/>
        <v/>
      </c>
      <c r="BH290" s="39" t="str">
        <f t="shared" si="91"/>
        <v/>
      </c>
      <c r="BI290" s="76" t="str">
        <f t="shared" si="91"/>
        <v/>
      </c>
      <c r="BJ290" s="40" t="str">
        <f t="shared" si="91"/>
        <v/>
      </c>
      <c r="BK290" s="119" t="str">
        <f t="shared" si="93"/>
        <v/>
      </c>
      <c r="BL290" s="120" t="str">
        <f t="shared" si="93"/>
        <v/>
      </c>
      <c r="BM290" s="120" t="str">
        <f t="shared" si="93"/>
        <v/>
      </c>
      <c r="BN290" s="120" t="str">
        <f t="shared" si="93"/>
        <v/>
      </c>
      <c r="BO290" s="121" t="str">
        <f t="shared" si="93"/>
        <v/>
      </c>
      <c r="BP290" s="119">
        <f t="shared" si="94"/>
        <v>202.96833333333333</v>
      </c>
      <c r="BQ290" s="120" t="str">
        <f t="shared" si="94"/>
        <v/>
      </c>
      <c r="BR290" s="120" t="str">
        <f t="shared" si="94"/>
        <v/>
      </c>
      <c r="BS290" s="120" t="str">
        <f t="shared" si="94"/>
        <v/>
      </c>
      <c r="BT290" s="121" t="str">
        <f t="shared" si="94"/>
        <v/>
      </c>
      <c r="BU290" s="119" t="str">
        <f t="shared" si="95"/>
        <v/>
      </c>
      <c r="BV290" s="120" t="str">
        <f t="shared" si="95"/>
        <v/>
      </c>
      <c r="BW290" s="121" t="str">
        <f t="shared" si="95"/>
        <v/>
      </c>
      <c r="BX290" s="120" t="str">
        <f t="shared" si="95"/>
        <v/>
      </c>
      <c r="BY290" s="121" t="str">
        <f t="shared" si="95"/>
        <v/>
      </c>
    </row>
    <row r="291" spans="1:77" hidden="1" outlineLevel="1" x14ac:dyDescent="0.2">
      <c r="A291" t="s">
        <v>46</v>
      </c>
      <c r="B291" t="s">
        <v>46</v>
      </c>
      <c r="C291" t="s">
        <v>114</v>
      </c>
      <c r="D291" t="s">
        <v>114</v>
      </c>
      <c r="E291" t="s">
        <v>110</v>
      </c>
      <c r="F291" s="4">
        <f t="shared" si="89"/>
        <v>46296</v>
      </c>
      <c r="G291" t="s">
        <v>39</v>
      </c>
      <c r="H291" s="28">
        <v>0</v>
      </c>
      <c r="I291" s="138">
        <v>0</v>
      </c>
      <c r="J291" s="138">
        <v>0</v>
      </c>
      <c r="K291" s="2">
        <v>0</v>
      </c>
      <c r="L291" s="2">
        <v>0</v>
      </c>
      <c r="M291" s="2">
        <v>0</v>
      </c>
      <c r="N291" s="2">
        <v>0</v>
      </c>
      <c r="O291" s="2">
        <v>0</v>
      </c>
      <c r="P291" s="2">
        <v>0</v>
      </c>
      <c r="Q291" s="29">
        <v>0</v>
      </c>
      <c r="R291" s="30">
        <f t="shared" si="85"/>
        <v>0</v>
      </c>
      <c r="S291" s="30">
        <f t="shared" si="86"/>
        <v>0</v>
      </c>
      <c r="T291" t="s">
        <v>49</v>
      </c>
      <c r="U291" t="s">
        <v>49</v>
      </c>
      <c r="V291" t="s">
        <v>114</v>
      </c>
      <c r="W291" t="s">
        <v>114</v>
      </c>
      <c r="X291" t="s">
        <v>110</v>
      </c>
      <c r="Y291" s="4">
        <f t="shared" si="90"/>
        <v>45932</v>
      </c>
      <c r="Z291" t="s">
        <v>39</v>
      </c>
      <c r="AA291" s="28">
        <v>7</v>
      </c>
      <c r="AB291" s="138">
        <v>1</v>
      </c>
      <c r="AC291" s="138">
        <v>0</v>
      </c>
      <c r="AD291" s="2">
        <v>0</v>
      </c>
      <c r="AE291" s="2">
        <v>0</v>
      </c>
      <c r="AF291" s="2">
        <v>2532.27</v>
      </c>
      <c r="AG291" s="2">
        <v>146.58000000000001</v>
      </c>
      <c r="AH291" s="2">
        <v>0</v>
      </c>
      <c r="AI291" s="2">
        <v>0</v>
      </c>
      <c r="AJ291" s="29">
        <v>0</v>
      </c>
      <c r="AK291" s="30">
        <f t="shared" si="87"/>
        <v>1</v>
      </c>
      <c r="AL291" s="30">
        <f t="shared" si="88"/>
        <v>146.58000000000001</v>
      </c>
      <c r="AM291" s="2">
        <f t="shared" si="78"/>
        <v>-7</v>
      </c>
      <c r="AN291" s="2">
        <f t="shared" si="78"/>
        <v>-1</v>
      </c>
      <c r="AO291" s="2">
        <f t="shared" si="78"/>
        <v>0</v>
      </c>
      <c r="AP291" s="2">
        <f t="shared" si="78"/>
        <v>0</v>
      </c>
      <c r="AQ291" s="2">
        <f t="shared" si="92"/>
        <v>0</v>
      </c>
      <c r="AR291" s="2">
        <f t="shared" si="92"/>
        <v>-2532.27</v>
      </c>
      <c r="AS291" s="2">
        <f t="shared" si="92"/>
        <v>-146.58000000000001</v>
      </c>
      <c r="AT291" s="2">
        <f t="shared" si="92"/>
        <v>0</v>
      </c>
      <c r="AU291" s="2">
        <f t="shared" si="92"/>
        <v>0</v>
      </c>
      <c r="AV291" s="29">
        <f t="shared" si="92"/>
        <v>0</v>
      </c>
      <c r="AW291" s="30">
        <f t="shared" si="92"/>
        <v>-1</v>
      </c>
      <c r="AX291" s="31">
        <f t="shared" si="92"/>
        <v>-146.58000000000001</v>
      </c>
      <c r="AY291" s="38">
        <f t="shared" si="83"/>
        <v>-1</v>
      </c>
      <c r="AZ291" s="38">
        <f t="shared" si="83"/>
        <v>-1</v>
      </c>
      <c r="BA291" s="38" t="str">
        <f t="shared" si="83"/>
        <v/>
      </c>
      <c r="BB291" s="38" t="str">
        <f t="shared" si="83"/>
        <v/>
      </c>
      <c r="BC291" s="38" t="str">
        <f t="shared" si="83"/>
        <v/>
      </c>
      <c r="BD291" s="38">
        <f t="shared" si="83"/>
        <v>-1</v>
      </c>
      <c r="BE291" s="38">
        <f t="shared" si="83"/>
        <v>-1</v>
      </c>
      <c r="BF291" s="38" t="str">
        <f t="shared" si="83"/>
        <v/>
      </c>
      <c r="BG291" s="38" t="str">
        <f t="shared" si="83"/>
        <v/>
      </c>
      <c r="BH291" s="39" t="str">
        <f t="shared" si="91"/>
        <v/>
      </c>
      <c r="BI291" s="76">
        <f t="shared" si="91"/>
        <v>-1</v>
      </c>
      <c r="BJ291" s="40">
        <f t="shared" si="91"/>
        <v>-1</v>
      </c>
      <c r="BK291" s="119" t="str">
        <f t="shared" si="93"/>
        <v/>
      </c>
      <c r="BL291" s="120" t="str">
        <f t="shared" si="93"/>
        <v/>
      </c>
      <c r="BM291" s="120" t="str">
        <f t="shared" si="93"/>
        <v/>
      </c>
      <c r="BN291" s="120" t="str">
        <f t="shared" si="93"/>
        <v/>
      </c>
      <c r="BO291" s="121" t="str">
        <f t="shared" si="93"/>
        <v/>
      </c>
      <c r="BP291" s="119">
        <f t="shared" si="94"/>
        <v>361.75285714285712</v>
      </c>
      <c r="BQ291" s="120">
        <f t="shared" si="94"/>
        <v>146.58000000000001</v>
      </c>
      <c r="BR291" s="120" t="str">
        <f t="shared" si="94"/>
        <v/>
      </c>
      <c r="BS291" s="120" t="str">
        <f t="shared" si="94"/>
        <v/>
      </c>
      <c r="BT291" s="121" t="str">
        <f t="shared" si="94"/>
        <v/>
      </c>
      <c r="BU291" s="119" t="str">
        <f t="shared" si="95"/>
        <v/>
      </c>
      <c r="BV291" s="120" t="str">
        <f t="shared" si="95"/>
        <v/>
      </c>
      <c r="BW291" s="121" t="str">
        <f t="shared" si="95"/>
        <v/>
      </c>
      <c r="BX291" s="120" t="str">
        <f t="shared" si="95"/>
        <v/>
      </c>
      <c r="BY291" s="121" t="str">
        <f t="shared" si="95"/>
        <v/>
      </c>
    </row>
    <row r="292" spans="1:77" hidden="1" outlineLevel="1" x14ac:dyDescent="0.2">
      <c r="A292" t="s">
        <v>46</v>
      </c>
      <c r="B292" t="s">
        <v>46</v>
      </c>
      <c r="C292" t="s">
        <v>114</v>
      </c>
      <c r="D292" t="s">
        <v>114</v>
      </c>
      <c r="E292" t="s">
        <v>110</v>
      </c>
      <c r="F292" s="4">
        <f t="shared" si="89"/>
        <v>46297</v>
      </c>
      <c r="G292" t="s">
        <v>40</v>
      </c>
      <c r="H292" s="28">
        <v>0</v>
      </c>
      <c r="I292" s="138">
        <v>0</v>
      </c>
      <c r="J292" s="138">
        <v>0</v>
      </c>
      <c r="K292" s="2">
        <v>0</v>
      </c>
      <c r="L292" s="2">
        <v>0</v>
      </c>
      <c r="M292" s="2">
        <v>0</v>
      </c>
      <c r="N292" s="2">
        <v>0</v>
      </c>
      <c r="O292" s="2">
        <v>0</v>
      </c>
      <c r="P292" s="2">
        <v>0</v>
      </c>
      <c r="Q292" s="29">
        <v>0</v>
      </c>
      <c r="R292" s="30">
        <f t="shared" si="85"/>
        <v>0</v>
      </c>
      <c r="S292" s="30">
        <f t="shared" si="86"/>
        <v>0</v>
      </c>
      <c r="T292" t="s">
        <v>49</v>
      </c>
      <c r="U292" t="s">
        <v>49</v>
      </c>
      <c r="V292" t="s">
        <v>114</v>
      </c>
      <c r="W292" t="s">
        <v>114</v>
      </c>
      <c r="X292" t="s">
        <v>110</v>
      </c>
      <c r="Y292" s="4">
        <f t="shared" si="90"/>
        <v>45933</v>
      </c>
      <c r="Z292" t="s">
        <v>40</v>
      </c>
      <c r="AA292" s="28">
        <v>11</v>
      </c>
      <c r="AB292" s="138">
        <v>2</v>
      </c>
      <c r="AC292" s="138">
        <v>0</v>
      </c>
      <c r="AD292" s="2">
        <v>0</v>
      </c>
      <c r="AE292" s="2">
        <v>0</v>
      </c>
      <c r="AF292" s="2">
        <v>467.72</v>
      </c>
      <c r="AG292" s="2">
        <v>2221.36</v>
      </c>
      <c r="AH292" s="2">
        <v>0</v>
      </c>
      <c r="AI292" s="2">
        <v>0</v>
      </c>
      <c r="AJ292" s="29">
        <v>0</v>
      </c>
      <c r="AK292" s="30">
        <f t="shared" si="87"/>
        <v>2</v>
      </c>
      <c r="AL292" s="30">
        <f t="shared" si="88"/>
        <v>2221.36</v>
      </c>
      <c r="AM292" s="2">
        <f t="shared" si="78"/>
        <v>-11</v>
      </c>
      <c r="AN292" s="2">
        <f t="shared" si="78"/>
        <v>-2</v>
      </c>
      <c r="AO292" s="2">
        <f t="shared" si="78"/>
        <v>0</v>
      </c>
      <c r="AP292" s="2">
        <f t="shared" si="78"/>
        <v>0</v>
      </c>
      <c r="AQ292" s="2">
        <f t="shared" si="92"/>
        <v>0</v>
      </c>
      <c r="AR292" s="2">
        <f t="shared" si="92"/>
        <v>-467.72</v>
      </c>
      <c r="AS292" s="2">
        <f t="shared" si="92"/>
        <v>-2221.36</v>
      </c>
      <c r="AT292" s="2">
        <f t="shared" si="92"/>
        <v>0</v>
      </c>
      <c r="AU292" s="2">
        <f t="shared" si="92"/>
        <v>0</v>
      </c>
      <c r="AV292" s="29">
        <f t="shared" si="92"/>
        <v>0</v>
      </c>
      <c r="AW292" s="30">
        <f t="shared" si="92"/>
        <v>-2</v>
      </c>
      <c r="AX292" s="31">
        <f t="shared" si="92"/>
        <v>-2221.36</v>
      </c>
      <c r="AY292" s="38">
        <f t="shared" si="83"/>
        <v>-1</v>
      </c>
      <c r="AZ292" s="38">
        <f t="shared" si="83"/>
        <v>-1</v>
      </c>
      <c r="BA292" s="38" t="str">
        <f t="shared" si="83"/>
        <v/>
      </c>
      <c r="BB292" s="38" t="str">
        <f t="shared" ref="BB292:BG334" si="96">IFERROR(AP292/AD292,"")</f>
        <v/>
      </c>
      <c r="BC292" s="38" t="str">
        <f t="shared" si="96"/>
        <v/>
      </c>
      <c r="BD292" s="38">
        <f t="shared" si="96"/>
        <v>-1</v>
      </c>
      <c r="BE292" s="38">
        <f t="shared" si="96"/>
        <v>-1</v>
      </c>
      <c r="BF292" s="38" t="str">
        <f t="shared" si="96"/>
        <v/>
      </c>
      <c r="BG292" s="38" t="str">
        <f t="shared" si="96"/>
        <v/>
      </c>
      <c r="BH292" s="39" t="str">
        <f t="shared" si="91"/>
        <v/>
      </c>
      <c r="BI292" s="76">
        <f t="shared" si="91"/>
        <v>-1</v>
      </c>
      <c r="BJ292" s="40">
        <f t="shared" si="91"/>
        <v>-1</v>
      </c>
      <c r="BK292" s="119" t="str">
        <f t="shared" si="93"/>
        <v/>
      </c>
      <c r="BL292" s="120" t="str">
        <f t="shared" si="93"/>
        <v/>
      </c>
      <c r="BM292" s="120" t="str">
        <f t="shared" si="93"/>
        <v/>
      </c>
      <c r="BN292" s="120" t="str">
        <f t="shared" si="93"/>
        <v/>
      </c>
      <c r="BO292" s="121" t="str">
        <f t="shared" si="93"/>
        <v/>
      </c>
      <c r="BP292" s="119">
        <f t="shared" si="94"/>
        <v>42.52</v>
      </c>
      <c r="BQ292" s="120">
        <f t="shared" si="94"/>
        <v>1110.68</v>
      </c>
      <c r="BR292" s="120" t="str">
        <f t="shared" si="94"/>
        <v/>
      </c>
      <c r="BS292" s="120" t="str">
        <f t="shared" si="94"/>
        <v/>
      </c>
      <c r="BT292" s="121" t="str">
        <f t="shared" si="94"/>
        <v/>
      </c>
      <c r="BU292" s="119" t="str">
        <f t="shared" si="95"/>
        <v/>
      </c>
      <c r="BV292" s="120" t="str">
        <f t="shared" si="95"/>
        <v/>
      </c>
      <c r="BW292" s="121" t="str">
        <f t="shared" si="95"/>
        <v/>
      </c>
      <c r="BX292" s="120" t="str">
        <f t="shared" si="95"/>
        <v/>
      </c>
      <c r="BY292" s="121" t="str">
        <f t="shared" si="95"/>
        <v/>
      </c>
    </row>
    <row r="293" spans="1:77" ht="13.5" hidden="1" outlineLevel="1" thickBot="1" x14ac:dyDescent="0.25">
      <c r="A293" t="s">
        <v>46</v>
      </c>
      <c r="B293" t="s">
        <v>46</v>
      </c>
      <c r="C293" t="s">
        <v>114</v>
      </c>
      <c r="D293" t="s">
        <v>114</v>
      </c>
      <c r="E293" t="s">
        <v>110</v>
      </c>
      <c r="F293" s="59">
        <f t="shared" si="89"/>
        <v>46298</v>
      </c>
      <c r="G293" s="42" t="s">
        <v>41</v>
      </c>
      <c r="H293" s="43">
        <v>0</v>
      </c>
      <c r="I293" s="44">
        <v>0</v>
      </c>
      <c r="J293" s="44">
        <v>0</v>
      </c>
      <c r="K293" s="44">
        <v>0</v>
      </c>
      <c r="L293" s="44">
        <v>0</v>
      </c>
      <c r="M293" s="44">
        <v>0</v>
      </c>
      <c r="N293" s="44">
        <v>0</v>
      </c>
      <c r="O293" s="44">
        <v>0</v>
      </c>
      <c r="P293" s="44">
        <v>0</v>
      </c>
      <c r="Q293" s="45">
        <v>0</v>
      </c>
      <c r="R293" s="46">
        <f t="shared" si="85"/>
        <v>0</v>
      </c>
      <c r="S293" s="46">
        <f t="shared" si="86"/>
        <v>0</v>
      </c>
      <c r="T293" t="s">
        <v>49</v>
      </c>
      <c r="U293" t="s">
        <v>49</v>
      </c>
      <c r="V293" t="s">
        <v>114</v>
      </c>
      <c r="W293" t="s">
        <v>114</v>
      </c>
      <c r="X293" t="s">
        <v>110</v>
      </c>
      <c r="Y293" s="59">
        <f t="shared" si="90"/>
        <v>45934</v>
      </c>
      <c r="Z293" s="42" t="s">
        <v>41</v>
      </c>
      <c r="AA293" s="43">
        <v>6</v>
      </c>
      <c r="AB293" s="44">
        <v>1</v>
      </c>
      <c r="AC293" s="44">
        <v>0</v>
      </c>
      <c r="AD293" s="44">
        <v>0</v>
      </c>
      <c r="AE293" s="44">
        <v>0</v>
      </c>
      <c r="AF293" s="44">
        <v>434.68</v>
      </c>
      <c r="AG293" s="44">
        <v>-493.7</v>
      </c>
      <c r="AH293" s="44">
        <v>0</v>
      </c>
      <c r="AI293" s="44">
        <v>0</v>
      </c>
      <c r="AJ293" s="45">
        <v>0</v>
      </c>
      <c r="AK293" s="46">
        <f t="shared" si="87"/>
        <v>1</v>
      </c>
      <c r="AL293" s="46">
        <f t="shared" si="88"/>
        <v>-493.7</v>
      </c>
      <c r="AM293" s="44">
        <f t="shared" si="78"/>
        <v>-6</v>
      </c>
      <c r="AN293" s="44">
        <f t="shared" si="78"/>
        <v>-1</v>
      </c>
      <c r="AO293" s="44">
        <f t="shared" si="78"/>
        <v>0</v>
      </c>
      <c r="AP293" s="44">
        <f t="shared" si="78"/>
        <v>0</v>
      </c>
      <c r="AQ293" s="44">
        <f t="shared" si="92"/>
        <v>0</v>
      </c>
      <c r="AR293" s="44">
        <f t="shared" si="92"/>
        <v>-434.68</v>
      </c>
      <c r="AS293" s="44">
        <f t="shared" si="92"/>
        <v>493.7</v>
      </c>
      <c r="AT293" s="44">
        <f t="shared" si="92"/>
        <v>0</v>
      </c>
      <c r="AU293" s="44">
        <f t="shared" si="92"/>
        <v>0</v>
      </c>
      <c r="AV293" s="45">
        <f t="shared" si="92"/>
        <v>0</v>
      </c>
      <c r="AW293" s="46">
        <f t="shared" si="92"/>
        <v>-1</v>
      </c>
      <c r="AX293" s="47">
        <f t="shared" si="92"/>
        <v>493.7</v>
      </c>
      <c r="AY293" s="56">
        <f t="shared" ref="AY293:BD356" si="97">IFERROR(AM293/AA293,"")</f>
        <v>-1</v>
      </c>
      <c r="AZ293" s="56">
        <f t="shared" si="97"/>
        <v>-1</v>
      </c>
      <c r="BA293" s="56" t="str">
        <f t="shared" si="97"/>
        <v/>
      </c>
      <c r="BB293" s="56" t="str">
        <f t="shared" si="96"/>
        <v/>
      </c>
      <c r="BC293" s="56" t="str">
        <f t="shared" si="96"/>
        <v/>
      </c>
      <c r="BD293" s="56">
        <f t="shared" si="96"/>
        <v>-1</v>
      </c>
      <c r="BE293" s="56">
        <f t="shared" si="96"/>
        <v>-1</v>
      </c>
      <c r="BF293" s="56" t="str">
        <f t="shared" si="96"/>
        <v/>
      </c>
      <c r="BG293" s="56" t="str">
        <f t="shared" si="96"/>
        <v/>
      </c>
      <c r="BH293" s="57" t="str">
        <f t="shared" si="91"/>
        <v/>
      </c>
      <c r="BI293" s="81">
        <f t="shared" si="91"/>
        <v>-1</v>
      </c>
      <c r="BJ293" s="58">
        <f t="shared" si="91"/>
        <v>-1</v>
      </c>
      <c r="BK293" s="122" t="str">
        <f t="shared" si="93"/>
        <v/>
      </c>
      <c r="BL293" s="123" t="str">
        <f t="shared" si="93"/>
        <v/>
      </c>
      <c r="BM293" s="123" t="str">
        <f t="shared" si="93"/>
        <v/>
      </c>
      <c r="BN293" s="123" t="str">
        <f t="shared" si="93"/>
        <v/>
      </c>
      <c r="BO293" s="124" t="str">
        <f t="shared" si="93"/>
        <v/>
      </c>
      <c r="BP293" s="122">
        <f t="shared" si="94"/>
        <v>72.446666666666673</v>
      </c>
      <c r="BQ293" s="123">
        <f t="shared" si="94"/>
        <v>-493.7</v>
      </c>
      <c r="BR293" s="123" t="str">
        <f t="shared" si="94"/>
        <v/>
      </c>
      <c r="BS293" s="123" t="str">
        <f t="shared" si="94"/>
        <v/>
      </c>
      <c r="BT293" s="124" t="str">
        <f t="shared" si="94"/>
        <v/>
      </c>
      <c r="BU293" s="122" t="str">
        <f t="shared" si="95"/>
        <v/>
      </c>
      <c r="BV293" s="123" t="str">
        <f t="shared" si="95"/>
        <v/>
      </c>
      <c r="BW293" s="124" t="str">
        <f t="shared" si="95"/>
        <v/>
      </c>
      <c r="BX293" s="123" t="str">
        <f t="shared" si="95"/>
        <v/>
      </c>
      <c r="BY293" s="124" t="str">
        <f t="shared" si="95"/>
        <v/>
      </c>
    </row>
    <row r="294" spans="1:77" hidden="1" outlineLevel="1" x14ac:dyDescent="0.2">
      <c r="A294" t="s">
        <v>46</v>
      </c>
      <c r="B294" t="s">
        <v>46</v>
      </c>
      <c r="C294" t="s">
        <v>114</v>
      </c>
      <c r="D294" t="s">
        <v>114</v>
      </c>
      <c r="E294" t="s">
        <v>111</v>
      </c>
      <c r="F294" s="4">
        <f t="shared" si="89"/>
        <v>46299</v>
      </c>
      <c r="G294" t="s">
        <v>35</v>
      </c>
      <c r="H294" s="28">
        <v>0</v>
      </c>
      <c r="I294" s="138">
        <v>0</v>
      </c>
      <c r="J294" s="138">
        <v>0</v>
      </c>
      <c r="K294" s="2">
        <v>0</v>
      </c>
      <c r="L294" s="2">
        <v>0</v>
      </c>
      <c r="M294" s="2">
        <v>0</v>
      </c>
      <c r="N294" s="2">
        <v>0</v>
      </c>
      <c r="O294" s="2">
        <v>0</v>
      </c>
      <c r="P294" s="2">
        <v>0</v>
      </c>
      <c r="Q294" s="29">
        <v>0</v>
      </c>
      <c r="R294" s="30">
        <f t="shared" si="85"/>
        <v>0</v>
      </c>
      <c r="S294" s="30">
        <f t="shared" si="86"/>
        <v>0</v>
      </c>
      <c r="T294" t="s">
        <v>49</v>
      </c>
      <c r="U294" t="s">
        <v>49</v>
      </c>
      <c r="V294" t="s">
        <v>114</v>
      </c>
      <c r="W294" t="s">
        <v>114</v>
      </c>
      <c r="X294" t="s">
        <v>111</v>
      </c>
      <c r="Y294" s="4">
        <f t="shared" si="90"/>
        <v>45935</v>
      </c>
      <c r="Z294" t="s">
        <v>35</v>
      </c>
      <c r="AA294" s="28">
        <v>6</v>
      </c>
      <c r="AB294" s="138">
        <v>0</v>
      </c>
      <c r="AC294" s="138">
        <v>0</v>
      </c>
      <c r="AD294" s="2">
        <v>0</v>
      </c>
      <c r="AE294" s="2">
        <v>0</v>
      </c>
      <c r="AF294" s="2">
        <v>675.26</v>
      </c>
      <c r="AG294" s="2">
        <v>0</v>
      </c>
      <c r="AH294" s="2">
        <v>0</v>
      </c>
      <c r="AI294" s="2">
        <v>0</v>
      </c>
      <c r="AJ294" s="29">
        <v>0</v>
      </c>
      <c r="AK294" s="30">
        <f t="shared" si="87"/>
        <v>0</v>
      </c>
      <c r="AL294" s="30">
        <f t="shared" si="88"/>
        <v>0</v>
      </c>
      <c r="AM294" s="2">
        <f t="shared" si="78"/>
        <v>-6</v>
      </c>
      <c r="AN294" s="2">
        <f t="shared" si="78"/>
        <v>0</v>
      </c>
      <c r="AO294" s="2">
        <f t="shared" si="78"/>
        <v>0</v>
      </c>
      <c r="AP294" s="2">
        <f t="shared" si="78"/>
        <v>0</v>
      </c>
      <c r="AQ294" s="2">
        <f t="shared" si="92"/>
        <v>0</v>
      </c>
      <c r="AR294" s="2">
        <f t="shared" si="92"/>
        <v>-675.26</v>
      </c>
      <c r="AS294" s="2">
        <f t="shared" si="92"/>
        <v>0</v>
      </c>
      <c r="AT294" s="2">
        <f t="shared" si="92"/>
        <v>0</v>
      </c>
      <c r="AU294" s="2">
        <f t="shared" si="92"/>
        <v>0</v>
      </c>
      <c r="AV294" s="29">
        <f t="shared" si="92"/>
        <v>0</v>
      </c>
      <c r="AW294" s="30">
        <f t="shared" si="92"/>
        <v>0</v>
      </c>
      <c r="AX294" s="31">
        <f t="shared" si="92"/>
        <v>0</v>
      </c>
      <c r="AY294" s="38">
        <f t="shared" si="97"/>
        <v>-1</v>
      </c>
      <c r="AZ294" s="38" t="str">
        <f t="shared" si="97"/>
        <v/>
      </c>
      <c r="BA294" s="38" t="str">
        <f t="shared" si="97"/>
        <v/>
      </c>
      <c r="BB294" s="38" t="str">
        <f t="shared" si="96"/>
        <v/>
      </c>
      <c r="BC294" s="38" t="str">
        <f t="shared" si="96"/>
        <v/>
      </c>
      <c r="BD294" s="38">
        <f t="shared" si="96"/>
        <v>-1</v>
      </c>
      <c r="BE294" s="38" t="str">
        <f t="shared" si="96"/>
        <v/>
      </c>
      <c r="BF294" s="38" t="str">
        <f t="shared" si="96"/>
        <v/>
      </c>
      <c r="BG294" s="38" t="str">
        <f t="shared" si="96"/>
        <v/>
      </c>
      <c r="BH294" s="39" t="str">
        <f t="shared" si="91"/>
        <v/>
      </c>
      <c r="BI294" s="76" t="str">
        <f t="shared" si="91"/>
        <v/>
      </c>
      <c r="BJ294" s="40" t="str">
        <f t="shared" si="91"/>
        <v/>
      </c>
      <c r="BK294" s="116" t="str">
        <f t="shared" si="93"/>
        <v/>
      </c>
      <c r="BL294" s="117" t="str">
        <f t="shared" si="93"/>
        <v/>
      </c>
      <c r="BM294" s="117" t="str">
        <f t="shared" si="93"/>
        <v/>
      </c>
      <c r="BN294" s="117" t="str">
        <f t="shared" si="93"/>
        <v/>
      </c>
      <c r="BO294" s="118" t="str">
        <f t="shared" si="93"/>
        <v/>
      </c>
      <c r="BP294" s="116">
        <f t="shared" si="94"/>
        <v>112.54333333333334</v>
      </c>
      <c r="BQ294" s="117" t="str">
        <f t="shared" si="94"/>
        <v/>
      </c>
      <c r="BR294" s="117" t="str">
        <f t="shared" si="94"/>
        <v/>
      </c>
      <c r="BS294" s="117" t="str">
        <f t="shared" si="94"/>
        <v/>
      </c>
      <c r="BT294" s="118" t="str">
        <f t="shared" si="94"/>
        <v/>
      </c>
      <c r="BU294" s="116" t="str">
        <f t="shared" si="95"/>
        <v/>
      </c>
      <c r="BV294" s="117" t="str">
        <f t="shared" si="95"/>
        <v/>
      </c>
      <c r="BW294" s="118" t="str">
        <f t="shared" si="95"/>
        <v/>
      </c>
      <c r="BX294" s="117" t="str">
        <f t="shared" si="95"/>
        <v/>
      </c>
      <c r="BY294" s="118" t="str">
        <f t="shared" si="95"/>
        <v/>
      </c>
    </row>
    <row r="295" spans="1:77" hidden="1" outlineLevel="1" x14ac:dyDescent="0.2">
      <c r="A295" t="s">
        <v>46</v>
      </c>
      <c r="B295" t="s">
        <v>46</v>
      </c>
      <c r="C295" t="s">
        <v>114</v>
      </c>
      <c r="D295" t="s">
        <v>114</v>
      </c>
      <c r="E295" t="s">
        <v>111</v>
      </c>
      <c r="F295" s="4">
        <f t="shared" si="89"/>
        <v>46300</v>
      </c>
      <c r="G295" t="s">
        <v>36</v>
      </c>
      <c r="H295" s="28">
        <v>0</v>
      </c>
      <c r="I295" s="138">
        <v>0</v>
      </c>
      <c r="J295" s="138">
        <v>0</v>
      </c>
      <c r="K295" s="2">
        <v>0</v>
      </c>
      <c r="L295" s="2">
        <v>0</v>
      </c>
      <c r="M295" s="2">
        <v>0</v>
      </c>
      <c r="N295" s="2">
        <v>0</v>
      </c>
      <c r="O295" s="2">
        <v>0</v>
      </c>
      <c r="P295" s="2">
        <v>0</v>
      </c>
      <c r="Q295" s="29">
        <v>0</v>
      </c>
      <c r="R295" s="30">
        <f t="shared" si="85"/>
        <v>0</v>
      </c>
      <c r="S295" s="30">
        <f t="shared" si="86"/>
        <v>0</v>
      </c>
      <c r="T295" t="s">
        <v>49</v>
      </c>
      <c r="U295" t="s">
        <v>49</v>
      </c>
      <c r="V295" t="s">
        <v>114</v>
      </c>
      <c r="W295" t="s">
        <v>114</v>
      </c>
      <c r="X295" t="s">
        <v>111</v>
      </c>
      <c r="Y295" s="4">
        <f t="shared" si="90"/>
        <v>45936</v>
      </c>
      <c r="Z295" t="s">
        <v>36</v>
      </c>
      <c r="AA295" s="28">
        <v>6</v>
      </c>
      <c r="AB295" s="138">
        <v>0</v>
      </c>
      <c r="AC295" s="138">
        <v>0</v>
      </c>
      <c r="AD295" s="2">
        <v>0</v>
      </c>
      <c r="AE295" s="2">
        <v>0</v>
      </c>
      <c r="AF295" s="2">
        <v>1575.74</v>
      </c>
      <c r="AG295" s="2">
        <v>0</v>
      </c>
      <c r="AH295" s="2">
        <v>0</v>
      </c>
      <c r="AI295" s="2">
        <v>0</v>
      </c>
      <c r="AJ295" s="29">
        <v>0</v>
      </c>
      <c r="AK295" s="30">
        <f t="shared" si="87"/>
        <v>0</v>
      </c>
      <c r="AL295" s="30">
        <f t="shared" si="88"/>
        <v>0</v>
      </c>
      <c r="AM295" s="2">
        <f t="shared" si="78"/>
        <v>-6</v>
      </c>
      <c r="AN295" s="2">
        <f t="shared" si="78"/>
        <v>0</v>
      </c>
      <c r="AO295" s="2">
        <f t="shared" si="78"/>
        <v>0</v>
      </c>
      <c r="AP295" s="2">
        <f t="shared" si="78"/>
        <v>0</v>
      </c>
      <c r="AQ295" s="2">
        <f t="shared" si="92"/>
        <v>0</v>
      </c>
      <c r="AR295" s="2">
        <f t="shared" si="92"/>
        <v>-1575.74</v>
      </c>
      <c r="AS295" s="2">
        <f t="shared" si="92"/>
        <v>0</v>
      </c>
      <c r="AT295" s="2">
        <f t="shared" si="92"/>
        <v>0</v>
      </c>
      <c r="AU295" s="2">
        <f t="shared" si="92"/>
        <v>0</v>
      </c>
      <c r="AV295" s="29">
        <f t="shared" si="92"/>
        <v>0</v>
      </c>
      <c r="AW295" s="30">
        <f t="shared" si="92"/>
        <v>0</v>
      </c>
      <c r="AX295" s="31">
        <f t="shared" si="92"/>
        <v>0</v>
      </c>
      <c r="AY295" s="38">
        <f t="shared" si="97"/>
        <v>-1</v>
      </c>
      <c r="AZ295" s="38" t="str">
        <f t="shared" si="97"/>
        <v/>
      </c>
      <c r="BA295" s="38" t="str">
        <f t="shared" si="97"/>
        <v/>
      </c>
      <c r="BB295" s="38" t="str">
        <f t="shared" si="96"/>
        <v/>
      </c>
      <c r="BC295" s="38" t="str">
        <f t="shared" si="96"/>
        <v/>
      </c>
      <c r="BD295" s="38">
        <f t="shared" si="96"/>
        <v>-1</v>
      </c>
      <c r="BE295" s="38" t="str">
        <f t="shared" si="96"/>
        <v/>
      </c>
      <c r="BF295" s="38" t="str">
        <f t="shared" si="96"/>
        <v/>
      </c>
      <c r="BG295" s="38" t="str">
        <f t="shared" si="96"/>
        <v/>
      </c>
      <c r="BH295" s="39" t="str">
        <f t="shared" si="91"/>
        <v/>
      </c>
      <c r="BI295" s="76" t="str">
        <f t="shared" si="91"/>
        <v/>
      </c>
      <c r="BJ295" s="40" t="str">
        <f t="shared" si="91"/>
        <v/>
      </c>
      <c r="BK295" s="119" t="str">
        <f t="shared" si="93"/>
        <v/>
      </c>
      <c r="BL295" s="120" t="str">
        <f t="shared" si="93"/>
        <v/>
      </c>
      <c r="BM295" s="120" t="str">
        <f t="shared" si="93"/>
        <v/>
      </c>
      <c r="BN295" s="120" t="str">
        <f t="shared" si="93"/>
        <v/>
      </c>
      <c r="BO295" s="121" t="str">
        <f t="shared" si="93"/>
        <v/>
      </c>
      <c r="BP295" s="119">
        <f t="shared" si="94"/>
        <v>262.62333333333333</v>
      </c>
      <c r="BQ295" s="120" t="str">
        <f t="shared" si="94"/>
        <v/>
      </c>
      <c r="BR295" s="120" t="str">
        <f t="shared" si="94"/>
        <v/>
      </c>
      <c r="BS295" s="120" t="str">
        <f t="shared" si="94"/>
        <v/>
      </c>
      <c r="BT295" s="121" t="str">
        <f t="shared" si="94"/>
        <v/>
      </c>
      <c r="BU295" s="119" t="str">
        <f t="shared" si="95"/>
        <v/>
      </c>
      <c r="BV295" s="120" t="str">
        <f t="shared" si="95"/>
        <v/>
      </c>
      <c r="BW295" s="121" t="str">
        <f t="shared" si="95"/>
        <v/>
      </c>
      <c r="BX295" s="120" t="str">
        <f t="shared" si="95"/>
        <v/>
      </c>
      <c r="BY295" s="121" t="str">
        <f t="shared" si="95"/>
        <v/>
      </c>
    </row>
    <row r="296" spans="1:77" hidden="1" outlineLevel="1" x14ac:dyDescent="0.2">
      <c r="A296" t="s">
        <v>46</v>
      </c>
      <c r="B296" t="s">
        <v>46</v>
      </c>
      <c r="C296" t="s">
        <v>114</v>
      </c>
      <c r="D296" t="s">
        <v>114</v>
      </c>
      <c r="E296" t="s">
        <v>111</v>
      </c>
      <c r="F296" s="4">
        <f t="shared" si="89"/>
        <v>46301</v>
      </c>
      <c r="G296" t="s">
        <v>37</v>
      </c>
      <c r="H296" s="28">
        <v>0</v>
      </c>
      <c r="I296" s="138">
        <v>0</v>
      </c>
      <c r="J296" s="138">
        <v>0</v>
      </c>
      <c r="K296" s="2">
        <v>0</v>
      </c>
      <c r="L296" s="2">
        <v>0</v>
      </c>
      <c r="M296" s="2">
        <v>0</v>
      </c>
      <c r="N296" s="2">
        <v>0</v>
      </c>
      <c r="O296" s="2">
        <v>0</v>
      </c>
      <c r="P296" s="2">
        <v>0</v>
      </c>
      <c r="Q296" s="29">
        <v>0</v>
      </c>
      <c r="R296" s="30">
        <f t="shared" si="85"/>
        <v>0</v>
      </c>
      <c r="S296" s="30">
        <f t="shared" si="86"/>
        <v>0</v>
      </c>
      <c r="T296" t="s">
        <v>49</v>
      </c>
      <c r="U296" t="s">
        <v>49</v>
      </c>
      <c r="V296" t="s">
        <v>114</v>
      </c>
      <c r="W296" t="s">
        <v>114</v>
      </c>
      <c r="X296" t="s">
        <v>111</v>
      </c>
      <c r="Y296" s="4">
        <f t="shared" si="90"/>
        <v>45937</v>
      </c>
      <c r="Z296" t="s">
        <v>37</v>
      </c>
      <c r="AA296" s="28">
        <v>10</v>
      </c>
      <c r="AB296" s="138">
        <v>1</v>
      </c>
      <c r="AC296" s="138">
        <v>0</v>
      </c>
      <c r="AD296" s="2">
        <v>0</v>
      </c>
      <c r="AE296" s="2">
        <v>0</v>
      </c>
      <c r="AF296" s="2">
        <v>1740.97</v>
      </c>
      <c r="AG296" s="2">
        <v>301.70999999999998</v>
      </c>
      <c r="AH296" s="2">
        <v>0</v>
      </c>
      <c r="AI296" s="2">
        <v>0</v>
      </c>
      <c r="AJ296" s="29">
        <v>0</v>
      </c>
      <c r="AK296" s="30">
        <f t="shared" si="87"/>
        <v>1</v>
      </c>
      <c r="AL296" s="30">
        <f t="shared" si="88"/>
        <v>301.70999999999998</v>
      </c>
      <c r="AM296" s="2">
        <f t="shared" si="78"/>
        <v>-10</v>
      </c>
      <c r="AN296" s="2">
        <f t="shared" si="78"/>
        <v>-1</v>
      </c>
      <c r="AO296" s="2">
        <f t="shared" si="78"/>
        <v>0</v>
      </c>
      <c r="AP296" s="2">
        <f t="shared" si="78"/>
        <v>0</v>
      </c>
      <c r="AQ296" s="2">
        <f t="shared" si="92"/>
        <v>0</v>
      </c>
      <c r="AR296" s="2">
        <f t="shared" si="92"/>
        <v>-1740.97</v>
      </c>
      <c r="AS296" s="2">
        <f t="shared" si="92"/>
        <v>-301.70999999999998</v>
      </c>
      <c r="AT296" s="2">
        <f t="shared" si="92"/>
        <v>0</v>
      </c>
      <c r="AU296" s="2">
        <f t="shared" si="92"/>
        <v>0</v>
      </c>
      <c r="AV296" s="29">
        <f t="shared" si="92"/>
        <v>0</v>
      </c>
      <c r="AW296" s="30">
        <f t="shared" si="92"/>
        <v>-1</v>
      </c>
      <c r="AX296" s="31">
        <f t="shared" si="92"/>
        <v>-301.70999999999998</v>
      </c>
      <c r="AY296" s="38">
        <f t="shared" si="97"/>
        <v>-1</v>
      </c>
      <c r="AZ296" s="38">
        <f t="shared" si="97"/>
        <v>-1</v>
      </c>
      <c r="BA296" s="38" t="str">
        <f t="shared" si="97"/>
        <v/>
      </c>
      <c r="BB296" s="38" t="str">
        <f t="shared" si="96"/>
        <v/>
      </c>
      <c r="BC296" s="38" t="str">
        <f t="shared" si="96"/>
        <v/>
      </c>
      <c r="BD296" s="38">
        <f t="shared" si="96"/>
        <v>-1</v>
      </c>
      <c r="BE296" s="38">
        <f t="shared" si="96"/>
        <v>-1</v>
      </c>
      <c r="BF296" s="38" t="str">
        <f t="shared" si="96"/>
        <v/>
      </c>
      <c r="BG296" s="38" t="str">
        <f t="shared" si="96"/>
        <v/>
      </c>
      <c r="BH296" s="39" t="str">
        <f t="shared" si="91"/>
        <v/>
      </c>
      <c r="BI296" s="76">
        <f t="shared" si="91"/>
        <v>-1</v>
      </c>
      <c r="BJ296" s="40">
        <f t="shared" si="91"/>
        <v>-1</v>
      </c>
      <c r="BK296" s="119" t="str">
        <f t="shared" si="93"/>
        <v/>
      </c>
      <c r="BL296" s="120" t="str">
        <f t="shared" si="93"/>
        <v/>
      </c>
      <c r="BM296" s="120" t="str">
        <f t="shared" si="93"/>
        <v/>
      </c>
      <c r="BN296" s="120" t="str">
        <f t="shared" si="93"/>
        <v/>
      </c>
      <c r="BO296" s="121" t="str">
        <f t="shared" si="93"/>
        <v/>
      </c>
      <c r="BP296" s="119">
        <f t="shared" si="94"/>
        <v>174.09700000000001</v>
      </c>
      <c r="BQ296" s="120">
        <f t="shared" si="94"/>
        <v>301.70999999999998</v>
      </c>
      <c r="BR296" s="120" t="str">
        <f t="shared" si="94"/>
        <v/>
      </c>
      <c r="BS296" s="120" t="str">
        <f t="shared" si="94"/>
        <v/>
      </c>
      <c r="BT296" s="121" t="str">
        <f t="shared" si="94"/>
        <v/>
      </c>
      <c r="BU296" s="119" t="str">
        <f t="shared" si="95"/>
        <v/>
      </c>
      <c r="BV296" s="120" t="str">
        <f t="shared" si="95"/>
        <v/>
      </c>
      <c r="BW296" s="121" t="str">
        <f t="shared" si="95"/>
        <v/>
      </c>
      <c r="BX296" s="120" t="str">
        <f t="shared" si="95"/>
        <v/>
      </c>
      <c r="BY296" s="121" t="str">
        <f t="shared" si="95"/>
        <v/>
      </c>
    </row>
    <row r="297" spans="1:77" hidden="1" outlineLevel="1" x14ac:dyDescent="0.2">
      <c r="A297" t="s">
        <v>46</v>
      </c>
      <c r="B297" t="s">
        <v>46</v>
      </c>
      <c r="C297" t="s">
        <v>114</v>
      </c>
      <c r="D297" t="s">
        <v>114</v>
      </c>
      <c r="E297" t="s">
        <v>111</v>
      </c>
      <c r="F297" s="4">
        <f t="shared" si="89"/>
        <v>46302</v>
      </c>
      <c r="G297" t="s">
        <v>38</v>
      </c>
      <c r="H297" s="28">
        <v>0</v>
      </c>
      <c r="I297" s="138">
        <v>0</v>
      </c>
      <c r="J297" s="138">
        <v>0</v>
      </c>
      <c r="K297" s="2">
        <v>0</v>
      </c>
      <c r="L297" s="2">
        <v>0</v>
      </c>
      <c r="M297" s="2">
        <v>0</v>
      </c>
      <c r="N297" s="2">
        <v>0</v>
      </c>
      <c r="O297" s="2">
        <v>0</v>
      </c>
      <c r="P297" s="2">
        <v>0</v>
      </c>
      <c r="Q297" s="29">
        <v>0</v>
      </c>
      <c r="R297" s="30">
        <f t="shared" si="85"/>
        <v>0</v>
      </c>
      <c r="S297" s="30">
        <f t="shared" si="86"/>
        <v>0</v>
      </c>
      <c r="T297" t="s">
        <v>49</v>
      </c>
      <c r="U297" t="s">
        <v>49</v>
      </c>
      <c r="V297" t="s">
        <v>114</v>
      </c>
      <c r="W297" t="s">
        <v>114</v>
      </c>
      <c r="X297" t="s">
        <v>111</v>
      </c>
      <c r="Y297" s="4">
        <f t="shared" si="90"/>
        <v>45938</v>
      </c>
      <c r="Z297" t="s">
        <v>38</v>
      </c>
      <c r="AA297" s="28">
        <v>13</v>
      </c>
      <c r="AB297" s="138">
        <v>0</v>
      </c>
      <c r="AC297" s="138">
        <v>0</v>
      </c>
      <c r="AD297" s="2">
        <v>0</v>
      </c>
      <c r="AE297" s="2">
        <v>0</v>
      </c>
      <c r="AF297" s="2">
        <v>1535.3</v>
      </c>
      <c r="AG297" s="2">
        <v>0</v>
      </c>
      <c r="AH297" s="2">
        <v>0</v>
      </c>
      <c r="AI297" s="2">
        <v>0</v>
      </c>
      <c r="AJ297" s="29">
        <v>0</v>
      </c>
      <c r="AK297" s="30">
        <f t="shared" si="87"/>
        <v>0</v>
      </c>
      <c r="AL297" s="30">
        <f t="shared" si="88"/>
        <v>0</v>
      </c>
      <c r="AM297" s="2">
        <f t="shared" si="78"/>
        <v>-13</v>
      </c>
      <c r="AN297" s="2">
        <f t="shared" si="78"/>
        <v>0</v>
      </c>
      <c r="AO297" s="2">
        <f t="shared" si="78"/>
        <v>0</v>
      </c>
      <c r="AP297" s="2">
        <f t="shared" si="78"/>
        <v>0</v>
      </c>
      <c r="AQ297" s="2">
        <f t="shared" si="92"/>
        <v>0</v>
      </c>
      <c r="AR297" s="2">
        <f t="shared" si="92"/>
        <v>-1535.3</v>
      </c>
      <c r="AS297" s="2">
        <f t="shared" si="92"/>
        <v>0</v>
      </c>
      <c r="AT297" s="2">
        <f t="shared" si="92"/>
        <v>0</v>
      </c>
      <c r="AU297" s="2">
        <f t="shared" si="92"/>
        <v>0</v>
      </c>
      <c r="AV297" s="29">
        <f t="shared" si="92"/>
        <v>0</v>
      </c>
      <c r="AW297" s="30">
        <f t="shared" si="92"/>
        <v>0</v>
      </c>
      <c r="AX297" s="31">
        <f t="shared" si="92"/>
        <v>0</v>
      </c>
      <c r="AY297" s="38">
        <f t="shared" si="97"/>
        <v>-1</v>
      </c>
      <c r="AZ297" s="38" t="str">
        <f t="shared" si="97"/>
        <v/>
      </c>
      <c r="BA297" s="38" t="str">
        <f t="shared" si="97"/>
        <v/>
      </c>
      <c r="BB297" s="38" t="str">
        <f t="shared" si="96"/>
        <v/>
      </c>
      <c r="BC297" s="38" t="str">
        <f t="shared" si="96"/>
        <v/>
      </c>
      <c r="BD297" s="38">
        <f t="shared" si="96"/>
        <v>-1</v>
      </c>
      <c r="BE297" s="38" t="str">
        <f t="shared" si="96"/>
        <v/>
      </c>
      <c r="BF297" s="38" t="str">
        <f t="shared" si="96"/>
        <v/>
      </c>
      <c r="BG297" s="38" t="str">
        <f t="shared" si="96"/>
        <v/>
      </c>
      <c r="BH297" s="39" t="str">
        <f t="shared" si="91"/>
        <v/>
      </c>
      <c r="BI297" s="76" t="str">
        <f t="shared" si="91"/>
        <v/>
      </c>
      <c r="BJ297" s="40" t="str">
        <f t="shared" si="91"/>
        <v/>
      </c>
      <c r="BK297" s="119" t="str">
        <f t="shared" si="93"/>
        <v/>
      </c>
      <c r="BL297" s="120" t="str">
        <f t="shared" si="93"/>
        <v/>
      </c>
      <c r="BM297" s="120" t="str">
        <f t="shared" si="93"/>
        <v/>
      </c>
      <c r="BN297" s="120" t="str">
        <f t="shared" si="93"/>
        <v/>
      </c>
      <c r="BO297" s="121" t="str">
        <f t="shared" si="93"/>
        <v/>
      </c>
      <c r="BP297" s="119">
        <f t="shared" si="94"/>
        <v>118.1</v>
      </c>
      <c r="BQ297" s="120" t="str">
        <f t="shared" si="94"/>
        <v/>
      </c>
      <c r="BR297" s="120" t="str">
        <f t="shared" si="94"/>
        <v/>
      </c>
      <c r="BS297" s="120" t="str">
        <f t="shared" si="94"/>
        <v/>
      </c>
      <c r="BT297" s="121" t="str">
        <f t="shared" si="94"/>
        <v/>
      </c>
      <c r="BU297" s="119" t="str">
        <f t="shared" si="95"/>
        <v/>
      </c>
      <c r="BV297" s="120" t="str">
        <f t="shared" si="95"/>
        <v/>
      </c>
      <c r="BW297" s="121" t="str">
        <f t="shared" si="95"/>
        <v/>
      </c>
      <c r="BX297" s="120" t="str">
        <f t="shared" si="95"/>
        <v/>
      </c>
      <c r="BY297" s="121" t="str">
        <f t="shared" si="95"/>
        <v/>
      </c>
    </row>
    <row r="298" spans="1:77" hidden="1" outlineLevel="1" x14ac:dyDescent="0.2">
      <c r="A298" t="s">
        <v>46</v>
      </c>
      <c r="B298" t="s">
        <v>46</v>
      </c>
      <c r="C298" t="s">
        <v>114</v>
      </c>
      <c r="D298" t="s">
        <v>114</v>
      </c>
      <c r="E298" t="s">
        <v>111</v>
      </c>
      <c r="F298" s="4">
        <f t="shared" si="89"/>
        <v>46303</v>
      </c>
      <c r="G298" t="s">
        <v>39</v>
      </c>
      <c r="H298" s="28">
        <v>0</v>
      </c>
      <c r="I298" s="138">
        <v>0</v>
      </c>
      <c r="J298" s="138">
        <v>0</v>
      </c>
      <c r="K298" s="2">
        <v>0</v>
      </c>
      <c r="L298" s="2">
        <v>0</v>
      </c>
      <c r="M298" s="2">
        <v>0</v>
      </c>
      <c r="N298" s="2">
        <v>0</v>
      </c>
      <c r="O298" s="2">
        <v>0</v>
      </c>
      <c r="P298" s="2">
        <v>0</v>
      </c>
      <c r="Q298" s="29">
        <v>0</v>
      </c>
      <c r="R298" s="30">
        <f t="shared" si="85"/>
        <v>0</v>
      </c>
      <c r="S298" s="30">
        <f t="shared" si="86"/>
        <v>0</v>
      </c>
      <c r="T298" t="s">
        <v>49</v>
      </c>
      <c r="U298" t="s">
        <v>49</v>
      </c>
      <c r="V298" t="s">
        <v>114</v>
      </c>
      <c r="W298" t="s">
        <v>114</v>
      </c>
      <c r="X298" t="s">
        <v>111</v>
      </c>
      <c r="Y298" s="4">
        <f t="shared" si="90"/>
        <v>45939</v>
      </c>
      <c r="Z298" t="s">
        <v>39</v>
      </c>
      <c r="AA298" s="28">
        <v>10</v>
      </c>
      <c r="AB298" s="138">
        <v>0</v>
      </c>
      <c r="AC298" s="138">
        <v>0</v>
      </c>
      <c r="AD298" s="2">
        <v>0</v>
      </c>
      <c r="AE298" s="2">
        <v>0</v>
      </c>
      <c r="AF298" s="2">
        <v>2061.79</v>
      </c>
      <c r="AG298" s="2">
        <v>0</v>
      </c>
      <c r="AH298" s="2">
        <v>0</v>
      </c>
      <c r="AI298" s="2">
        <v>0</v>
      </c>
      <c r="AJ298" s="29">
        <v>0</v>
      </c>
      <c r="AK298" s="30">
        <f t="shared" si="87"/>
        <v>0</v>
      </c>
      <c r="AL298" s="30">
        <f t="shared" si="88"/>
        <v>0</v>
      </c>
      <c r="AM298" s="2">
        <f t="shared" si="78"/>
        <v>-10</v>
      </c>
      <c r="AN298" s="2">
        <f t="shared" si="78"/>
        <v>0</v>
      </c>
      <c r="AO298" s="2">
        <f t="shared" si="78"/>
        <v>0</v>
      </c>
      <c r="AP298" s="2">
        <f t="shared" si="78"/>
        <v>0</v>
      </c>
      <c r="AQ298" s="2">
        <f t="shared" si="92"/>
        <v>0</v>
      </c>
      <c r="AR298" s="2">
        <f t="shared" si="92"/>
        <v>-2061.79</v>
      </c>
      <c r="AS298" s="2">
        <f t="shared" si="92"/>
        <v>0</v>
      </c>
      <c r="AT298" s="2">
        <f t="shared" si="92"/>
        <v>0</v>
      </c>
      <c r="AU298" s="2">
        <f t="shared" si="92"/>
        <v>0</v>
      </c>
      <c r="AV298" s="29">
        <f t="shared" si="92"/>
        <v>0</v>
      </c>
      <c r="AW298" s="30">
        <f t="shared" si="92"/>
        <v>0</v>
      </c>
      <c r="AX298" s="31">
        <f t="shared" si="92"/>
        <v>0</v>
      </c>
      <c r="AY298" s="38">
        <f t="shared" si="97"/>
        <v>-1</v>
      </c>
      <c r="AZ298" s="38" t="str">
        <f t="shared" si="97"/>
        <v/>
      </c>
      <c r="BA298" s="38" t="str">
        <f t="shared" si="97"/>
        <v/>
      </c>
      <c r="BB298" s="38" t="str">
        <f t="shared" si="96"/>
        <v/>
      </c>
      <c r="BC298" s="38" t="str">
        <f t="shared" si="96"/>
        <v/>
      </c>
      <c r="BD298" s="38">
        <f t="shared" si="96"/>
        <v>-1</v>
      </c>
      <c r="BE298" s="38" t="str">
        <f t="shared" si="96"/>
        <v/>
      </c>
      <c r="BF298" s="38" t="str">
        <f t="shared" si="96"/>
        <v/>
      </c>
      <c r="BG298" s="38" t="str">
        <f t="shared" si="96"/>
        <v/>
      </c>
      <c r="BH298" s="39" t="str">
        <f t="shared" si="91"/>
        <v/>
      </c>
      <c r="BI298" s="76" t="str">
        <f t="shared" si="91"/>
        <v/>
      </c>
      <c r="BJ298" s="40" t="str">
        <f t="shared" si="91"/>
        <v/>
      </c>
      <c r="BK298" s="119" t="str">
        <f t="shared" si="93"/>
        <v/>
      </c>
      <c r="BL298" s="120" t="str">
        <f t="shared" si="93"/>
        <v/>
      </c>
      <c r="BM298" s="120" t="str">
        <f t="shared" si="93"/>
        <v/>
      </c>
      <c r="BN298" s="120" t="str">
        <f t="shared" si="93"/>
        <v/>
      </c>
      <c r="BO298" s="121" t="str">
        <f t="shared" si="93"/>
        <v/>
      </c>
      <c r="BP298" s="119">
        <f t="shared" si="94"/>
        <v>206.179</v>
      </c>
      <c r="BQ298" s="120" t="str">
        <f t="shared" si="94"/>
        <v/>
      </c>
      <c r="BR298" s="120" t="str">
        <f t="shared" si="94"/>
        <v/>
      </c>
      <c r="BS298" s="120" t="str">
        <f t="shared" si="94"/>
        <v/>
      </c>
      <c r="BT298" s="121" t="str">
        <f t="shared" si="94"/>
        <v/>
      </c>
      <c r="BU298" s="119" t="str">
        <f t="shared" si="95"/>
        <v/>
      </c>
      <c r="BV298" s="120" t="str">
        <f t="shared" si="95"/>
        <v/>
      </c>
      <c r="BW298" s="121" t="str">
        <f t="shared" si="95"/>
        <v/>
      </c>
      <c r="BX298" s="120" t="str">
        <f t="shared" si="95"/>
        <v/>
      </c>
      <c r="BY298" s="121" t="str">
        <f t="shared" si="95"/>
        <v/>
      </c>
    </row>
    <row r="299" spans="1:77" hidden="1" outlineLevel="1" x14ac:dyDescent="0.2">
      <c r="A299" t="s">
        <v>46</v>
      </c>
      <c r="B299" t="s">
        <v>46</v>
      </c>
      <c r="C299" t="s">
        <v>114</v>
      </c>
      <c r="D299" t="s">
        <v>114</v>
      </c>
      <c r="E299" t="s">
        <v>111</v>
      </c>
      <c r="F299" s="4">
        <f t="shared" si="89"/>
        <v>46304</v>
      </c>
      <c r="G299" t="s">
        <v>40</v>
      </c>
      <c r="H299" s="28">
        <v>0</v>
      </c>
      <c r="I299" s="138">
        <v>0</v>
      </c>
      <c r="J299" s="138">
        <v>0</v>
      </c>
      <c r="K299" s="2">
        <v>0</v>
      </c>
      <c r="L299" s="2">
        <v>0</v>
      </c>
      <c r="M299" s="2">
        <v>0</v>
      </c>
      <c r="N299" s="2">
        <v>0</v>
      </c>
      <c r="O299" s="2">
        <v>0</v>
      </c>
      <c r="P299" s="2">
        <v>0</v>
      </c>
      <c r="Q299" s="29">
        <v>0</v>
      </c>
      <c r="R299" s="30">
        <f t="shared" si="85"/>
        <v>0</v>
      </c>
      <c r="S299" s="30">
        <f t="shared" si="86"/>
        <v>0</v>
      </c>
      <c r="T299" t="s">
        <v>49</v>
      </c>
      <c r="U299" t="s">
        <v>49</v>
      </c>
      <c r="V299" t="s">
        <v>114</v>
      </c>
      <c r="W299" t="s">
        <v>114</v>
      </c>
      <c r="X299" t="s">
        <v>111</v>
      </c>
      <c r="Y299" s="4">
        <f t="shared" si="90"/>
        <v>45940</v>
      </c>
      <c r="Z299" t="s">
        <v>40</v>
      </c>
      <c r="AA299" s="28">
        <v>11</v>
      </c>
      <c r="AB299" s="138">
        <v>1</v>
      </c>
      <c r="AC299" s="138">
        <v>0</v>
      </c>
      <c r="AD299" s="2">
        <v>0</v>
      </c>
      <c r="AE299" s="2">
        <v>0</v>
      </c>
      <c r="AF299" s="2">
        <v>1721.54</v>
      </c>
      <c r="AG299" s="2">
        <v>1498.98</v>
      </c>
      <c r="AH299" s="2">
        <v>0</v>
      </c>
      <c r="AI299" s="2">
        <v>0</v>
      </c>
      <c r="AJ299" s="29">
        <v>0</v>
      </c>
      <c r="AK299" s="30">
        <f t="shared" si="87"/>
        <v>1</v>
      </c>
      <c r="AL299" s="30">
        <f t="shared" si="88"/>
        <v>1498.98</v>
      </c>
      <c r="AM299" s="2">
        <f t="shared" ref="AM299:AX334" si="98">+H299-AA299</f>
        <v>-11</v>
      </c>
      <c r="AN299" s="2">
        <f t="shared" si="98"/>
        <v>-1</v>
      </c>
      <c r="AO299" s="2">
        <f t="shared" si="98"/>
        <v>0</v>
      </c>
      <c r="AP299" s="2">
        <f t="shared" si="98"/>
        <v>0</v>
      </c>
      <c r="AQ299" s="2">
        <f t="shared" si="92"/>
        <v>0</v>
      </c>
      <c r="AR299" s="2">
        <f t="shared" si="92"/>
        <v>-1721.54</v>
      </c>
      <c r="AS299" s="2">
        <f t="shared" si="92"/>
        <v>-1498.98</v>
      </c>
      <c r="AT299" s="2">
        <f t="shared" si="92"/>
        <v>0</v>
      </c>
      <c r="AU299" s="2">
        <f t="shared" si="92"/>
        <v>0</v>
      </c>
      <c r="AV299" s="29">
        <f t="shared" si="92"/>
        <v>0</v>
      </c>
      <c r="AW299" s="30">
        <f t="shared" si="92"/>
        <v>-1</v>
      </c>
      <c r="AX299" s="31">
        <f t="shared" si="92"/>
        <v>-1498.98</v>
      </c>
      <c r="AY299" s="38">
        <f t="shared" si="97"/>
        <v>-1</v>
      </c>
      <c r="AZ299" s="38">
        <f t="shared" si="97"/>
        <v>-1</v>
      </c>
      <c r="BA299" s="38" t="str">
        <f t="shared" si="97"/>
        <v/>
      </c>
      <c r="BB299" s="38" t="str">
        <f t="shared" si="96"/>
        <v/>
      </c>
      <c r="BC299" s="38" t="str">
        <f t="shared" si="96"/>
        <v/>
      </c>
      <c r="BD299" s="38">
        <f t="shared" si="96"/>
        <v>-1</v>
      </c>
      <c r="BE299" s="38">
        <f t="shared" si="96"/>
        <v>-1</v>
      </c>
      <c r="BF299" s="38" t="str">
        <f t="shared" si="96"/>
        <v/>
      </c>
      <c r="BG299" s="38" t="str">
        <f t="shared" si="96"/>
        <v/>
      </c>
      <c r="BH299" s="39" t="str">
        <f t="shared" si="91"/>
        <v/>
      </c>
      <c r="BI299" s="76">
        <f t="shared" si="91"/>
        <v>-1</v>
      </c>
      <c r="BJ299" s="40">
        <f t="shared" si="91"/>
        <v>-1</v>
      </c>
      <c r="BK299" s="119" t="str">
        <f t="shared" si="93"/>
        <v/>
      </c>
      <c r="BL299" s="120" t="str">
        <f t="shared" si="93"/>
        <v/>
      </c>
      <c r="BM299" s="120" t="str">
        <f t="shared" si="93"/>
        <v/>
      </c>
      <c r="BN299" s="120" t="str">
        <f t="shared" si="93"/>
        <v/>
      </c>
      <c r="BO299" s="121" t="str">
        <f t="shared" si="93"/>
        <v/>
      </c>
      <c r="BP299" s="119">
        <f t="shared" si="94"/>
        <v>156.50363636363636</v>
      </c>
      <c r="BQ299" s="120">
        <f t="shared" si="94"/>
        <v>1498.98</v>
      </c>
      <c r="BR299" s="120" t="str">
        <f t="shared" si="94"/>
        <v/>
      </c>
      <c r="BS299" s="120" t="str">
        <f t="shared" si="94"/>
        <v/>
      </c>
      <c r="BT299" s="121" t="str">
        <f t="shared" si="94"/>
        <v/>
      </c>
      <c r="BU299" s="119" t="str">
        <f t="shared" si="95"/>
        <v/>
      </c>
      <c r="BV299" s="120" t="str">
        <f t="shared" si="95"/>
        <v/>
      </c>
      <c r="BW299" s="121" t="str">
        <f t="shared" si="95"/>
        <v/>
      </c>
      <c r="BX299" s="120" t="str">
        <f t="shared" si="95"/>
        <v/>
      </c>
      <c r="BY299" s="121" t="str">
        <f t="shared" si="95"/>
        <v/>
      </c>
    </row>
    <row r="300" spans="1:77" ht="13.5" hidden="1" outlineLevel="1" thickBot="1" x14ac:dyDescent="0.25">
      <c r="A300" t="s">
        <v>46</v>
      </c>
      <c r="B300" t="s">
        <v>46</v>
      </c>
      <c r="C300" t="s">
        <v>114</v>
      </c>
      <c r="D300" t="s">
        <v>114</v>
      </c>
      <c r="E300" t="s">
        <v>111</v>
      </c>
      <c r="F300" s="59">
        <f t="shared" si="89"/>
        <v>46305</v>
      </c>
      <c r="G300" s="42" t="s">
        <v>41</v>
      </c>
      <c r="H300" s="43">
        <v>0</v>
      </c>
      <c r="I300" s="44">
        <v>0</v>
      </c>
      <c r="J300" s="44">
        <v>0</v>
      </c>
      <c r="K300" s="44">
        <v>0</v>
      </c>
      <c r="L300" s="44">
        <v>0</v>
      </c>
      <c r="M300" s="44">
        <v>0</v>
      </c>
      <c r="N300" s="44">
        <v>0</v>
      </c>
      <c r="O300" s="44">
        <v>0</v>
      </c>
      <c r="P300" s="44">
        <v>0</v>
      </c>
      <c r="Q300" s="45">
        <v>0</v>
      </c>
      <c r="R300" s="46">
        <f t="shared" si="85"/>
        <v>0</v>
      </c>
      <c r="S300" s="46">
        <f t="shared" si="86"/>
        <v>0</v>
      </c>
      <c r="T300" t="s">
        <v>49</v>
      </c>
      <c r="U300" t="s">
        <v>49</v>
      </c>
      <c r="V300" t="s">
        <v>114</v>
      </c>
      <c r="W300" t="s">
        <v>114</v>
      </c>
      <c r="X300" t="s">
        <v>111</v>
      </c>
      <c r="Y300" s="59">
        <f t="shared" si="90"/>
        <v>45941</v>
      </c>
      <c r="Z300" s="42" t="s">
        <v>41</v>
      </c>
      <c r="AA300" s="43">
        <v>8</v>
      </c>
      <c r="AB300" s="44">
        <v>1</v>
      </c>
      <c r="AC300" s="44">
        <v>0</v>
      </c>
      <c r="AD300" s="44">
        <v>0</v>
      </c>
      <c r="AE300" s="44">
        <v>0</v>
      </c>
      <c r="AF300" s="44">
        <v>950.15</v>
      </c>
      <c r="AG300" s="44">
        <v>-471.12</v>
      </c>
      <c r="AH300" s="44">
        <v>0</v>
      </c>
      <c r="AI300" s="44">
        <v>0</v>
      </c>
      <c r="AJ300" s="45">
        <v>0</v>
      </c>
      <c r="AK300" s="46">
        <f t="shared" si="87"/>
        <v>1</v>
      </c>
      <c r="AL300" s="46">
        <f t="shared" si="88"/>
        <v>-471.12</v>
      </c>
      <c r="AM300" s="44">
        <f t="shared" si="98"/>
        <v>-8</v>
      </c>
      <c r="AN300" s="44">
        <f t="shared" si="98"/>
        <v>-1</v>
      </c>
      <c r="AO300" s="44">
        <f t="shared" si="98"/>
        <v>0</v>
      </c>
      <c r="AP300" s="44">
        <f t="shared" si="98"/>
        <v>0</v>
      </c>
      <c r="AQ300" s="44">
        <f t="shared" si="92"/>
        <v>0</v>
      </c>
      <c r="AR300" s="44">
        <f t="shared" si="92"/>
        <v>-950.15</v>
      </c>
      <c r="AS300" s="44">
        <f t="shared" si="92"/>
        <v>471.12</v>
      </c>
      <c r="AT300" s="44">
        <f t="shared" si="92"/>
        <v>0</v>
      </c>
      <c r="AU300" s="44">
        <f t="shared" si="92"/>
        <v>0</v>
      </c>
      <c r="AV300" s="45">
        <f t="shared" si="92"/>
        <v>0</v>
      </c>
      <c r="AW300" s="46">
        <f t="shared" si="92"/>
        <v>-1</v>
      </c>
      <c r="AX300" s="47">
        <f t="shared" si="92"/>
        <v>471.12</v>
      </c>
      <c r="AY300" s="56">
        <f t="shared" si="97"/>
        <v>-1</v>
      </c>
      <c r="AZ300" s="56">
        <f t="shared" si="97"/>
        <v>-1</v>
      </c>
      <c r="BA300" s="56" t="str">
        <f t="shared" si="97"/>
        <v/>
      </c>
      <c r="BB300" s="56" t="str">
        <f t="shared" si="96"/>
        <v/>
      </c>
      <c r="BC300" s="56" t="str">
        <f t="shared" si="96"/>
        <v/>
      </c>
      <c r="BD300" s="56">
        <f t="shared" si="96"/>
        <v>-1</v>
      </c>
      <c r="BE300" s="56">
        <f t="shared" si="96"/>
        <v>-1</v>
      </c>
      <c r="BF300" s="56" t="str">
        <f t="shared" si="96"/>
        <v/>
      </c>
      <c r="BG300" s="56" t="str">
        <f t="shared" si="96"/>
        <v/>
      </c>
      <c r="BH300" s="57" t="str">
        <f t="shared" si="91"/>
        <v/>
      </c>
      <c r="BI300" s="81">
        <f t="shared" si="91"/>
        <v>-1</v>
      </c>
      <c r="BJ300" s="58">
        <f t="shared" si="91"/>
        <v>-1</v>
      </c>
      <c r="BK300" s="122" t="str">
        <f t="shared" si="93"/>
        <v/>
      </c>
      <c r="BL300" s="123" t="str">
        <f t="shared" si="93"/>
        <v/>
      </c>
      <c r="BM300" s="123" t="str">
        <f t="shared" si="93"/>
        <v/>
      </c>
      <c r="BN300" s="123" t="str">
        <f t="shared" si="93"/>
        <v/>
      </c>
      <c r="BO300" s="124" t="str">
        <f t="shared" si="93"/>
        <v/>
      </c>
      <c r="BP300" s="122">
        <f t="shared" si="94"/>
        <v>118.76875</v>
      </c>
      <c r="BQ300" s="123">
        <f t="shared" si="94"/>
        <v>-471.12</v>
      </c>
      <c r="BR300" s="123" t="str">
        <f t="shared" si="94"/>
        <v/>
      </c>
      <c r="BS300" s="123" t="str">
        <f t="shared" si="94"/>
        <v/>
      </c>
      <c r="BT300" s="124" t="str">
        <f t="shared" si="94"/>
        <v/>
      </c>
      <c r="BU300" s="122" t="str">
        <f t="shared" si="95"/>
        <v/>
      </c>
      <c r="BV300" s="123" t="str">
        <f t="shared" si="95"/>
        <v/>
      </c>
      <c r="BW300" s="124" t="str">
        <f t="shared" si="95"/>
        <v/>
      </c>
      <c r="BX300" s="123" t="str">
        <f t="shared" si="95"/>
        <v/>
      </c>
      <c r="BY300" s="124" t="str">
        <f t="shared" si="95"/>
        <v/>
      </c>
    </row>
    <row r="301" spans="1:77" hidden="1" outlineLevel="1" x14ac:dyDescent="0.2">
      <c r="A301" t="s">
        <v>46</v>
      </c>
      <c r="B301" t="s">
        <v>46</v>
      </c>
      <c r="C301" t="s">
        <v>114</v>
      </c>
      <c r="D301" t="s">
        <v>114</v>
      </c>
      <c r="E301" t="s">
        <v>112</v>
      </c>
      <c r="F301" s="4">
        <f t="shared" si="89"/>
        <v>46306</v>
      </c>
      <c r="G301" t="s">
        <v>35</v>
      </c>
      <c r="H301" s="28">
        <v>0</v>
      </c>
      <c r="I301" s="138">
        <v>0</v>
      </c>
      <c r="J301" s="138">
        <v>0</v>
      </c>
      <c r="K301" s="2">
        <v>0</v>
      </c>
      <c r="L301" s="2">
        <v>0</v>
      </c>
      <c r="M301" s="2">
        <v>0</v>
      </c>
      <c r="N301" s="2">
        <v>0</v>
      </c>
      <c r="O301" s="2">
        <v>0</v>
      </c>
      <c r="P301" s="2">
        <v>0</v>
      </c>
      <c r="Q301" s="29">
        <v>0</v>
      </c>
      <c r="R301" s="30">
        <f t="shared" si="85"/>
        <v>0</v>
      </c>
      <c r="S301" s="30">
        <f t="shared" si="86"/>
        <v>0</v>
      </c>
      <c r="T301" t="s">
        <v>49</v>
      </c>
      <c r="U301" t="s">
        <v>49</v>
      </c>
      <c r="V301" t="s">
        <v>114</v>
      </c>
      <c r="W301" t="s">
        <v>114</v>
      </c>
      <c r="X301" t="s">
        <v>112</v>
      </c>
      <c r="Y301" s="4">
        <f t="shared" si="90"/>
        <v>45942</v>
      </c>
      <c r="Z301" t="s">
        <v>35</v>
      </c>
      <c r="AA301" s="28">
        <v>7</v>
      </c>
      <c r="AB301" s="138">
        <v>0</v>
      </c>
      <c r="AC301" s="138">
        <v>0</v>
      </c>
      <c r="AD301" s="2">
        <v>0</v>
      </c>
      <c r="AE301" s="2">
        <v>0</v>
      </c>
      <c r="AF301" s="2">
        <v>1211.25</v>
      </c>
      <c r="AG301" s="2">
        <v>0</v>
      </c>
      <c r="AH301" s="2">
        <v>0</v>
      </c>
      <c r="AI301" s="2">
        <v>0</v>
      </c>
      <c r="AJ301" s="29">
        <v>0</v>
      </c>
      <c r="AK301" s="30">
        <f t="shared" si="87"/>
        <v>0</v>
      </c>
      <c r="AL301" s="30">
        <f t="shared" si="88"/>
        <v>0</v>
      </c>
      <c r="AM301" s="2">
        <f t="shared" si="98"/>
        <v>-7</v>
      </c>
      <c r="AN301" s="2">
        <f t="shared" si="98"/>
        <v>0</v>
      </c>
      <c r="AO301" s="2">
        <f t="shared" si="98"/>
        <v>0</v>
      </c>
      <c r="AP301" s="2">
        <f t="shared" si="98"/>
        <v>0</v>
      </c>
      <c r="AQ301" s="2">
        <f t="shared" si="92"/>
        <v>0</v>
      </c>
      <c r="AR301" s="2">
        <f t="shared" si="92"/>
        <v>-1211.25</v>
      </c>
      <c r="AS301" s="2">
        <f t="shared" si="92"/>
        <v>0</v>
      </c>
      <c r="AT301" s="2">
        <f t="shared" si="92"/>
        <v>0</v>
      </c>
      <c r="AU301" s="2">
        <f t="shared" si="92"/>
        <v>0</v>
      </c>
      <c r="AV301" s="29">
        <f t="shared" si="92"/>
        <v>0</v>
      </c>
      <c r="AW301" s="30">
        <f t="shared" si="92"/>
        <v>0</v>
      </c>
      <c r="AX301" s="31">
        <f t="shared" si="92"/>
        <v>0</v>
      </c>
      <c r="AY301" s="38">
        <f t="shared" si="97"/>
        <v>-1</v>
      </c>
      <c r="AZ301" s="38" t="str">
        <f t="shared" si="97"/>
        <v/>
      </c>
      <c r="BA301" s="38" t="str">
        <f t="shared" si="97"/>
        <v/>
      </c>
      <c r="BB301" s="38" t="str">
        <f t="shared" si="96"/>
        <v/>
      </c>
      <c r="BC301" s="38" t="str">
        <f t="shared" si="96"/>
        <v/>
      </c>
      <c r="BD301" s="38">
        <f t="shared" si="96"/>
        <v>-1</v>
      </c>
      <c r="BE301" s="38" t="str">
        <f t="shared" si="96"/>
        <v/>
      </c>
      <c r="BF301" s="38" t="str">
        <f t="shared" si="96"/>
        <v/>
      </c>
      <c r="BG301" s="38" t="str">
        <f t="shared" si="96"/>
        <v/>
      </c>
      <c r="BH301" s="39" t="str">
        <f t="shared" si="91"/>
        <v/>
      </c>
      <c r="BI301" s="76" t="str">
        <f t="shared" si="91"/>
        <v/>
      </c>
      <c r="BJ301" s="40" t="str">
        <f t="shared" si="91"/>
        <v/>
      </c>
      <c r="BK301" s="116" t="str">
        <f t="shared" si="93"/>
        <v/>
      </c>
      <c r="BL301" s="117" t="str">
        <f t="shared" si="93"/>
        <v/>
      </c>
      <c r="BM301" s="117" t="str">
        <f t="shared" si="93"/>
        <v/>
      </c>
      <c r="BN301" s="117" t="str">
        <f t="shared" si="93"/>
        <v/>
      </c>
      <c r="BO301" s="118" t="str">
        <f t="shared" si="93"/>
        <v/>
      </c>
      <c r="BP301" s="116">
        <f t="shared" si="94"/>
        <v>173.03571428571428</v>
      </c>
      <c r="BQ301" s="117" t="str">
        <f t="shared" si="94"/>
        <v/>
      </c>
      <c r="BR301" s="117" t="str">
        <f t="shared" si="94"/>
        <v/>
      </c>
      <c r="BS301" s="117" t="str">
        <f t="shared" si="94"/>
        <v/>
      </c>
      <c r="BT301" s="118" t="str">
        <f t="shared" si="94"/>
        <v/>
      </c>
      <c r="BU301" s="116" t="str">
        <f t="shared" si="95"/>
        <v/>
      </c>
      <c r="BV301" s="117" t="str">
        <f t="shared" si="95"/>
        <v/>
      </c>
      <c r="BW301" s="118" t="str">
        <f t="shared" si="95"/>
        <v/>
      </c>
      <c r="BX301" s="117" t="str">
        <f t="shared" si="95"/>
        <v/>
      </c>
      <c r="BY301" s="118" t="str">
        <f t="shared" si="95"/>
        <v/>
      </c>
    </row>
    <row r="302" spans="1:77" hidden="1" outlineLevel="1" x14ac:dyDescent="0.2">
      <c r="A302" t="s">
        <v>46</v>
      </c>
      <c r="B302" t="s">
        <v>46</v>
      </c>
      <c r="C302" t="s">
        <v>114</v>
      </c>
      <c r="D302" t="s">
        <v>114</v>
      </c>
      <c r="E302" t="s">
        <v>112</v>
      </c>
      <c r="F302" s="4">
        <f t="shared" si="89"/>
        <v>46307</v>
      </c>
      <c r="G302" t="s">
        <v>36</v>
      </c>
      <c r="H302" s="28">
        <v>0</v>
      </c>
      <c r="I302" s="138">
        <v>0</v>
      </c>
      <c r="J302" s="138">
        <v>0</v>
      </c>
      <c r="K302" s="2">
        <v>0</v>
      </c>
      <c r="L302" s="2">
        <v>0</v>
      </c>
      <c r="M302" s="2">
        <v>0</v>
      </c>
      <c r="N302" s="2">
        <v>0</v>
      </c>
      <c r="O302" s="2">
        <v>0</v>
      </c>
      <c r="P302" s="2">
        <v>0</v>
      </c>
      <c r="Q302" s="29">
        <v>0</v>
      </c>
      <c r="R302" s="30">
        <f t="shared" si="85"/>
        <v>0</v>
      </c>
      <c r="S302" s="30">
        <f t="shared" si="86"/>
        <v>0</v>
      </c>
      <c r="T302" t="s">
        <v>49</v>
      </c>
      <c r="U302" t="s">
        <v>49</v>
      </c>
      <c r="V302" t="s">
        <v>114</v>
      </c>
      <c r="W302" t="s">
        <v>114</v>
      </c>
      <c r="X302" t="s">
        <v>112</v>
      </c>
      <c r="Y302" s="4">
        <f t="shared" si="90"/>
        <v>45943</v>
      </c>
      <c r="Z302" t="s">
        <v>36</v>
      </c>
      <c r="AA302" s="28">
        <v>2</v>
      </c>
      <c r="AB302" s="138">
        <v>2</v>
      </c>
      <c r="AC302" s="138">
        <v>0</v>
      </c>
      <c r="AD302" s="2">
        <v>0</v>
      </c>
      <c r="AE302" s="2">
        <v>0</v>
      </c>
      <c r="AF302" s="2">
        <v>261.3</v>
      </c>
      <c r="AG302" s="2">
        <v>-1009.47</v>
      </c>
      <c r="AH302" s="2">
        <v>0</v>
      </c>
      <c r="AI302" s="2">
        <v>0</v>
      </c>
      <c r="AJ302" s="29">
        <v>0</v>
      </c>
      <c r="AK302" s="30">
        <f t="shared" si="87"/>
        <v>2</v>
      </c>
      <c r="AL302" s="30">
        <f t="shared" si="88"/>
        <v>-1009.47</v>
      </c>
      <c r="AM302" s="2">
        <f t="shared" si="98"/>
        <v>-2</v>
      </c>
      <c r="AN302" s="2">
        <f t="shared" si="98"/>
        <v>-2</v>
      </c>
      <c r="AO302" s="2">
        <f t="shared" si="98"/>
        <v>0</v>
      </c>
      <c r="AP302" s="2">
        <f t="shared" si="98"/>
        <v>0</v>
      </c>
      <c r="AQ302" s="2">
        <f t="shared" si="92"/>
        <v>0</v>
      </c>
      <c r="AR302" s="2">
        <f t="shared" si="92"/>
        <v>-261.3</v>
      </c>
      <c r="AS302" s="2">
        <f t="shared" si="92"/>
        <v>1009.47</v>
      </c>
      <c r="AT302" s="2">
        <f t="shared" si="92"/>
        <v>0</v>
      </c>
      <c r="AU302" s="2">
        <f t="shared" si="92"/>
        <v>0</v>
      </c>
      <c r="AV302" s="29">
        <f t="shared" si="92"/>
        <v>0</v>
      </c>
      <c r="AW302" s="30">
        <f t="shared" si="92"/>
        <v>-2</v>
      </c>
      <c r="AX302" s="31">
        <f t="shared" si="92"/>
        <v>1009.47</v>
      </c>
      <c r="AY302" s="38">
        <f t="shared" si="97"/>
        <v>-1</v>
      </c>
      <c r="AZ302" s="38">
        <f t="shared" si="97"/>
        <v>-1</v>
      </c>
      <c r="BA302" s="38" t="str">
        <f t="shared" si="97"/>
        <v/>
      </c>
      <c r="BB302" s="38" t="str">
        <f t="shared" si="96"/>
        <v/>
      </c>
      <c r="BC302" s="38" t="str">
        <f t="shared" si="96"/>
        <v/>
      </c>
      <c r="BD302" s="38">
        <f t="shared" si="96"/>
        <v>-1</v>
      </c>
      <c r="BE302" s="38">
        <f t="shared" si="96"/>
        <v>-1</v>
      </c>
      <c r="BF302" s="38" t="str">
        <f t="shared" si="96"/>
        <v/>
      </c>
      <c r="BG302" s="38" t="str">
        <f t="shared" si="96"/>
        <v/>
      </c>
      <c r="BH302" s="39" t="str">
        <f t="shared" si="91"/>
        <v/>
      </c>
      <c r="BI302" s="76">
        <f t="shared" si="91"/>
        <v>-1</v>
      </c>
      <c r="BJ302" s="40">
        <f t="shared" si="91"/>
        <v>-1</v>
      </c>
      <c r="BK302" s="119" t="str">
        <f t="shared" si="93"/>
        <v/>
      </c>
      <c r="BL302" s="120" t="str">
        <f t="shared" si="93"/>
        <v/>
      </c>
      <c r="BM302" s="120" t="str">
        <f t="shared" si="93"/>
        <v/>
      </c>
      <c r="BN302" s="120" t="str">
        <f t="shared" si="93"/>
        <v/>
      </c>
      <c r="BO302" s="121" t="str">
        <f t="shared" si="93"/>
        <v/>
      </c>
      <c r="BP302" s="119">
        <f t="shared" si="94"/>
        <v>130.65</v>
      </c>
      <c r="BQ302" s="120">
        <f t="shared" si="94"/>
        <v>-504.73500000000001</v>
      </c>
      <c r="BR302" s="120" t="str">
        <f t="shared" si="94"/>
        <v/>
      </c>
      <c r="BS302" s="120" t="str">
        <f t="shared" si="94"/>
        <v/>
      </c>
      <c r="BT302" s="121" t="str">
        <f t="shared" si="94"/>
        <v/>
      </c>
      <c r="BU302" s="119" t="str">
        <f t="shared" si="95"/>
        <v/>
      </c>
      <c r="BV302" s="120" t="str">
        <f t="shared" si="95"/>
        <v/>
      </c>
      <c r="BW302" s="121" t="str">
        <f t="shared" si="95"/>
        <v/>
      </c>
      <c r="BX302" s="120" t="str">
        <f t="shared" si="95"/>
        <v/>
      </c>
      <c r="BY302" s="121" t="str">
        <f t="shared" si="95"/>
        <v/>
      </c>
    </row>
    <row r="303" spans="1:77" hidden="1" outlineLevel="1" x14ac:dyDescent="0.2">
      <c r="A303" t="s">
        <v>46</v>
      </c>
      <c r="B303" t="s">
        <v>46</v>
      </c>
      <c r="C303" t="s">
        <v>114</v>
      </c>
      <c r="D303" t="s">
        <v>114</v>
      </c>
      <c r="E303" t="s">
        <v>112</v>
      </c>
      <c r="F303" s="4">
        <f t="shared" si="89"/>
        <v>46308</v>
      </c>
      <c r="G303" t="s">
        <v>37</v>
      </c>
      <c r="H303" s="28">
        <v>0</v>
      </c>
      <c r="I303" s="138">
        <v>0</v>
      </c>
      <c r="J303" s="138">
        <v>0</v>
      </c>
      <c r="K303" s="2">
        <v>0</v>
      </c>
      <c r="L303" s="2">
        <v>0</v>
      </c>
      <c r="M303" s="2">
        <v>0</v>
      </c>
      <c r="N303" s="2">
        <v>0</v>
      </c>
      <c r="O303" s="2">
        <v>0</v>
      </c>
      <c r="P303" s="2">
        <v>0</v>
      </c>
      <c r="Q303" s="29">
        <v>0</v>
      </c>
      <c r="R303" s="30">
        <f t="shared" si="85"/>
        <v>0</v>
      </c>
      <c r="S303" s="30">
        <f t="shared" si="86"/>
        <v>0</v>
      </c>
      <c r="T303" t="s">
        <v>49</v>
      </c>
      <c r="U303" t="s">
        <v>49</v>
      </c>
      <c r="V303" t="s">
        <v>114</v>
      </c>
      <c r="W303" t="s">
        <v>114</v>
      </c>
      <c r="X303" t="s">
        <v>112</v>
      </c>
      <c r="Y303" s="4">
        <f t="shared" si="90"/>
        <v>45944</v>
      </c>
      <c r="Z303" t="s">
        <v>37</v>
      </c>
      <c r="AA303" s="28">
        <v>5</v>
      </c>
      <c r="AB303" s="138">
        <v>0</v>
      </c>
      <c r="AC303" s="138">
        <v>0</v>
      </c>
      <c r="AD303" s="2">
        <v>0</v>
      </c>
      <c r="AE303" s="2">
        <v>0</v>
      </c>
      <c r="AF303" s="2">
        <v>586.58000000000004</v>
      </c>
      <c r="AG303" s="2">
        <v>0</v>
      </c>
      <c r="AH303" s="2">
        <v>0</v>
      </c>
      <c r="AI303" s="2">
        <v>0</v>
      </c>
      <c r="AJ303" s="29">
        <v>0</v>
      </c>
      <c r="AK303" s="30">
        <f t="shared" si="87"/>
        <v>0</v>
      </c>
      <c r="AL303" s="30">
        <f t="shared" si="88"/>
        <v>0</v>
      </c>
      <c r="AM303" s="2">
        <f t="shared" si="98"/>
        <v>-5</v>
      </c>
      <c r="AN303" s="2">
        <f t="shared" si="98"/>
        <v>0</v>
      </c>
      <c r="AO303" s="2">
        <f t="shared" si="98"/>
        <v>0</v>
      </c>
      <c r="AP303" s="2">
        <f t="shared" si="98"/>
        <v>0</v>
      </c>
      <c r="AQ303" s="2">
        <f t="shared" si="92"/>
        <v>0</v>
      </c>
      <c r="AR303" s="2">
        <f t="shared" si="92"/>
        <v>-586.58000000000004</v>
      </c>
      <c r="AS303" s="2">
        <f t="shared" si="92"/>
        <v>0</v>
      </c>
      <c r="AT303" s="2">
        <f t="shared" si="92"/>
        <v>0</v>
      </c>
      <c r="AU303" s="2">
        <f t="shared" si="92"/>
        <v>0</v>
      </c>
      <c r="AV303" s="29">
        <f t="shared" si="92"/>
        <v>0</v>
      </c>
      <c r="AW303" s="30">
        <f t="shared" si="92"/>
        <v>0</v>
      </c>
      <c r="AX303" s="31">
        <f t="shared" si="92"/>
        <v>0</v>
      </c>
      <c r="AY303" s="38">
        <f t="shared" si="97"/>
        <v>-1</v>
      </c>
      <c r="AZ303" s="38" t="str">
        <f t="shared" si="97"/>
        <v/>
      </c>
      <c r="BA303" s="38" t="str">
        <f t="shared" si="97"/>
        <v/>
      </c>
      <c r="BB303" s="38" t="str">
        <f t="shared" si="96"/>
        <v/>
      </c>
      <c r="BC303" s="38" t="str">
        <f t="shared" si="96"/>
        <v/>
      </c>
      <c r="BD303" s="38">
        <f t="shared" si="96"/>
        <v>-1</v>
      </c>
      <c r="BE303" s="38" t="str">
        <f t="shared" si="96"/>
        <v/>
      </c>
      <c r="BF303" s="38" t="str">
        <f t="shared" si="96"/>
        <v/>
      </c>
      <c r="BG303" s="38" t="str">
        <f t="shared" si="96"/>
        <v/>
      </c>
      <c r="BH303" s="39" t="str">
        <f t="shared" si="91"/>
        <v/>
      </c>
      <c r="BI303" s="76" t="str">
        <f t="shared" si="91"/>
        <v/>
      </c>
      <c r="BJ303" s="40" t="str">
        <f t="shared" si="91"/>
        <v/>
      </c>
      <c r="BK303" s="119" t="str">
        <f t="shared" si="93"/>
        <v/>
      </c>
      <c r="BL303" s="120" t="str">
        <f t="shared" si="93"/>
        <v/>
      </c>
      <c r="BM303" s="120" t="str">
        <f t="shared" si="93"/>
        <v/>
      </c>
      <c r="BN303" s="120" t="str">
        <f t="shared" si="93"/>
        <v/>
      </c>
      <c r="BO303" s="121" t="str">
        <f t="shared" si="93"/>
        <v/>
      </c>
      <c r="BP303" s="119">
        <f t="shared" si="94"/>
        <v>117.316</v>
      </c>
      <c r="BQ303" s="120" t="str">
        <f t="shared" si="94"/>
        <v/>
      </c>
      <c r="BR303" s="120" t="str">
        <f t="shared" si="94"/>
        <v/>
      </c>
      <c r="BS303" s="120" t="str">
        <f t="shared" si="94"/>
        <v/>
      </c>
      <c r="BT303" s="121" t="str">
        <f t="shared" si="94"/>
        <v/>
      </c>
      <c r="BU303" s="119" t="str">
        <f t="shared" si="95"/>
        <v/>
      </c>
      <c r="BV303" s="120" t="str">
        <f t="shared" si="95"/>
        <v/>
      </c>
      <c r="BW303" s="121" t="str">
        <f t="shared" si="95"/>
        <v/>
      </c>
      <c r="BX303" s="120" t="str">
        <f t="shared" si="95"/>
        <v/>
      </c>
      <c r="BY303" s="121" t="str">
        <f t="shared" si="95"/>
        <v/>
      </c>
    </row>
    <row r="304" spans="1:77" hidden="1" outlineLevel="1" x14ac:dyDescent="0.2">
      <c r="A304" t="s">
        <v>46</v>
      </c>
      <c r="B304" t="s">
        <v>46</v>
      </c>
      <c r="C304" t="s">
        <v>114</v>
      </c>
      <c r="D304" t="s">
        <v>114</v>
      </c>
      <c r="E304" t="s">
        <v>112</v>
      </c>
      <c r="F304" s="4">
        <f t="shared" si="89"/>
        <v>46309</v>
      </c>
      <c r="G304" t="s">
        <v>38</v>
      </c>
      <c r="H304" s="28">
        <v>0</v>
      </c>
      <c r="I304" s="138">
        <v>0</v>
      </c>
      <c r="J304" s="138">
        <v>0</v>
      </c>
      <c r="K304" s="2">
        <v>0</v>
      </c>
      <c r="L304" s="2">
        <v>0</v>
      </c>
      <c r="M304" s="2">
        <v>0</v>
      </c>
      <c r="N304" s="2">
        <v>0</v>
      </c>
      <c r="O304" s="2">
        <v>0</v>
      </c>
      <c r="P304" s="2">
        <v>0</v>
      </c>
      <c r="Q304" s="29">
        <v>0</v>
      </c>
      <c r="R304" s="30">
        <f t="shared" si="85"/>
        <v>0</v>
      </c>
      <c r="S304" s="30">
        <f t="shared" si="86"/>
        <v>0</v>
      </c>
      <c r="T304" t="s">
        <v>49</v>
      </c>
      <c r="U304" t="s">
        <v>49</v>
      </c>
      <c r="V304" t="s">
        <v>114</v>
      </c>
      <c r="W304" t="s">
        <v>114</v>
      </c>
      <c r="X304" t="s">
        <v>112</v>
      </c>
      <c r="Y304" s="4">
        <f t="shared" si="90"/>
        <v>45945</v>
      </c>
      <c r="Z304" t="s">
        <v>38</v>
      </c>
      <c r="AA304" s="28">
        <v>7</v>
      </c>
      <c r="AB304" s="138">
        <v>0</v>
      </c>
      <c r="AC304" s="138">
        <v>0</v>
      </c>
      <c r="AD304" s="2">
        <v>0</v>
      </c>
      <c r="AE304" s="2">
        <v>0</v>
      </c>
      <c r="AF304" s="2">
        <v>909.43</v>
      </c>
      <c r="AG304" s="2">
        <v>0</v>
      </c>
      <c r="AH304" s="2">
        <v>0</v>
      </c>
      <c r="AI304" s="2">
        <v>0</v>
      </c>
      <c r="AJ304" s="29">
        <v>0</v>
      </c>
      <c r="AK304" s="30">
        <f t="shared" si="87"/>
        <v>0</v>
      </c>
      <c r="AL304" s="30">
        <f t="shared" si="88"/>
        <v>0</v>
      </c>
      <c r="AM304" s="2">
        <f t="shared" si="98"/>
        <v>-7</v>
      </c>
      <c r="AN304" s="2">
        <f t="shared" si="98"/>
        <v>0</v>
      </c>
      <c r="AO304" s="2">
        <f t="shared" si="98"/>
        <v>0</v>
      </c>
      <c r="AP304" s="2">
        <f t="shared" si="98"/>
        <v>0</v>
      </c>
      <c r="AQ304" s="2">
        <f t="shared" si="92"/>
        <v>0</v>
      </c>
      <c r="AR304" s="2">
        <f t="shared" si="92"/>
        <v>-909.43</v>
      </c>
      <c r="AS304" s="2">
        <f t="shared" si="92"/>
        <v>0</v>
      </c>
      <c r="AT304" s="2">
        <f t="shared" si="92"/>
        <v>0</v>
      </c>
      <c r="AU304" s="2">
        <f t="shared" si="92"/>
        <v>0</v>
      </c>
      <c r="AV304" s="29">
        <f t="shared" si="92"/>
        <v>0</v>
      </c>
      <c r="AW304" s="30">
        <f t="shared" si="92"/>
        <v>0</v>
      </c>
      <c r="AX304" s="31">
        <f t="shared" si="92"/>
        <v>0</v>
      </c>
      <c r="AY304" s="38">
        <f t="shared" si="97"/>
        <v>-1</v>
      </c>
      <c r="AZ304" s="38" t="str">
        <f t="shared" si="97"/>
        <v/>
      </c>
      <c r="BA304" s="38" t="str">
        <f t="shared" si="97"/>
        <v/>
      </c>
      <c r="BB304" s="38" t="str">
        <f t="shared" si="96"/>
        <v/>
      </c>
      <c r="BC304" s="38" t="str">
        <f t="shared" si="96"/>
        <v/>
      </c>
      <c r="BD304" s="38">
        <f t="shared" si="96"/>
        <v>-1</v>
      </c>
      <c r="BE304" s="38" t="str">
        <f t="shared" si="96"/>
        <v/>
      </c>
      <c r="BF304" s="38" t="str">
        <f t="shared" si="96"/>
        <v/>
      </c>
      <c r="BG304" s="38" t="str">
        <f t="shared" si="96"/>
        <v/>
      </c>
      <c r="BH304" s="39" t="str">
        <f t="shared" si="91"/>
        <v/>
      </c>
      <c r="BI304" s="76" t="str">
        <f t="shared" si="91"/>
        <v/>
      </c>
      <c r="BJ304" s="40" t="str">
        <f t="shared" si="91"/>
        <v/>
      </c>
      <c r="BK304" s="119" t="str">
        <f t="shared" si="93"/>
        <v/>
      </c>
      <c r="BL304" s="120" t="str">
        <f t="shared" si="93"/>
        <v/>
      </c>
      <c r="BM304" s="120" t="str">
        <f t="shared" si="93"/>
        <v/>
      </c>
      <c r="BN304" s="120" t="str">
        <f t="shared" si="93"/>
        <v/>
      </c>
      <c r="BO304" s="121" t="str">
        <f t="shared" si="93"/>
        <v/>
      </c>
      <c r="BP304" s="119">
        <f t="shared" si="94"/>
        <v>129.91857142857143</v>
      </c>
      <c r="BQ304" s="120" t="str">
        <f t="shared" si="94"/>
        <v/>
      </c>
      <c r="BR304" s="120" t="str">
        <f t="shared" si="94"/>
        <v/>
      </c>
      <c r="BS304" s="120" t="str">
        <f t="shared" si="94"/>
        <v/>
      </c>
      <c r="BT304" s="121" t="str">
        <f t="shared" si="94"/>
        <v/>
      </c>
      <c r="BU304" s="119" t="str">
        <f t="shared" si="95"/>
        <v/>
      </c>
      <c r="BV304" s="120" t="str">
        <f t="shared" si="95"/>
        <v/>
      </c>
      <c r="BW304" s="121" t="str">
        <f t="shared" si="95"/>
        <v/>
      </c>
      <c r="BX304" s="120" t="str">
        <f t="shared" si="95"/>
        <v/>
      </c>
      <c r="BY304" s="121" t="str">
        <f t="shared" si="95"/>
        <v/>
      </c>
    </row>
    <row r="305" spans="1:77" hidden="1" outlineLevel="1" x14ac:dyDescent="0.2">
      <c r="A305" t="s">
        <v>46</v>
      </c>
      <c r="B305" t="s">
        <v>46</v>
      </c>
      <c r="C305" t="s">
        <v>114</v>
      </c>
      <c r="D305" t="s">
        <v>114</v>
      </c>
      <c r="E305" t="s">
        <v>112</v>
      </c>
      <c r="F305" s="4">
        <f t="shared" si="89"/>
        <v>46310</v>
      </c>
      <c r="G305" t="s">
        <v>39</v>
      </c>
      <c r="H305" s="28">
        <v>0</v>
      </c>
      <c r="I305" s="138">
        <v>0</v>
      </c>
      <c r="J305" s="138">
        <v>0</v>
      </c>
      <c r="K305" s="2">
        <v>0</v>
      </c>
      <c r="L305" s="2">
        <v>0</v>
      </c>
      <c r="M305" s="2">
        <v>0</v>
      </c>
      <c r="N305" s="2">
        <v>0</v>
      </c>
      <c r="O305" s="2">
        <v>0</v>
      </c>
      <c r="P305" s="2">
        <v>0</v>
      </c>
      <c r="Q305" s="29">
        <v>0</v>
      </c>
      <c r="R305" s="30">
        <f t="shared" si="85"/>
        <v>0</v>
      </c>
      <c r="S305" s="30">
        <f t="shared" si="86"/>
        <v>0</v>
      </c>
      <c r="T305" t="s">
        <v>49</v>
      </c>
      <c r="U305" t="s">
        <v>49</v>
      </c>
      <c r="V305" t="s">
        <v>114</v>
      </c>
      <c r="W305" t="s">
        <v>114</v>
      </c>
      <c r="X305" t="s">
        <v>112</v>
      </c>
      <c r="Y305" s="4">
        <f t="shared" si="90"/>
        <v>45946</v>
      </c>
      <c r="Z305" t="s">
        <v>39</v>
      </c>
      <c r="AA305" s="28">
        <v>10</v>
      </c>
      <c r="AB305" s="138">
        <v>0</v>
      </c>
      <c r="AC305" s="138">
        <v>0</v>
      </c>
      <c r="AD305" s="2">
        <v>0</v>
      </c>
      <c r="AE305" s="2">
        <v>0</v>
      </c>
      <c r="AF305" s="2">
        <v>1783.23</v>
      </c>
      <c r="AG305" s="2">
        <v>0</v>
      </c>
      <c r="AH305" s="2">
        <v>0</v>
      </c>
      <c r="AI305" s="2">
        <v>0</v>
      </c>
      <c r="AJ305" s="29">
        <v>0</v>
      </c>
      <c r="AK305" s="30">
        <f t="shared" si="87"/>
        <v>0</v>
      </c>
      <c r="AL305" s="30">
        <f t="shared" si="88"/>
        <v>0</v>
      </c>
      <c r="AM305" s="2">
        <f t="shared" si="98"/>
        <v>-10</v>
      </c>
      <c r="AN305" s="2">
        <f t="shared" si="98"/>
        <v>0</v>
      </c>
      <c r="AO305" s="2">
        <f t="shared" si="98"/>
        <v>0</v>
      </c>
      <c r="AP305" s="2">
        <f t="shared" si="98"/>
        <v>0</v>
      </c>
      <c r="AQ305" s="2">
        <f t="shared" si="92"/>
        <v>0</v>
      </c>
      <c r="AR305" s="2">
        <f t="shared" si="92"/>
        <v>-1783.23</v>
      </c>
      <c r="AS305" s="2">
        <f t="shared" si="92"/>
        <v>0</v>
      </c>
      <c r="AT305" s="2">
        <f t="shared" si="92"/>
        <v>0</v>
      </c>
      <c r="AU305" s="2">
        <f t="shared" si="92"/>
        <v>0</v>
      </c>
      <c r="AV305" s="29">
        <f t="shared" si="92"/>
        <v>0</v>
      </c>
      <c r="AW305" s="30">
        <f t="shared" si="92"/>
        <v>0</v>
      </c>
      <c r="AX305" s="31">
        <f t="shared" si="92"/>
        <v>0</v>
      </c>
      <c r="AY305" s="38">
        <f t="shared" si="97"/>
        <v>-1</v>
      </c>
      <c r="AZ305" s="38" t="str">
        <f t="shared" si="97"/>
        <v/>
      </c>
      <c r="BA305" s="38" t="str">
        <f t="shared" si="97"/>
        <v/>
      </c>
      <c r="BB305" s="38" t="str">
        <f t="shared" si="96"/>
        <v/>
      </c>
      <c r="BC305" s="38" t="str">
        <f t="shared" si="96"/>
        <v/>
      </c>
      <c r="BD305" s="38">
        <f t="shared" si="96"/>
        <v>-1</v>
      </c>
      <c r="BE305" s="38" t="str">
        <f t="shared" si="96"/>
        <v/>
      </c>
      <c r="BF305" s="38" t="str">
        <f t="shared" si="96"/>
        <v/>
      </c>
      <c r="BG305" s="38" t="str">
        <f t="shared" si="96"/>
        <v/>
      </c>
      <c r="BH305" s="39" t="str">
        <f t="shared" si="91"/>
        <v/>
      </c>
      <c r="BI305" s="76" t="str">
        <f t="shared" si="91"/>
        <v/>
      </c>
      <c r="BJ305" s="40" t="str">
        <f t="shared" si="91"/>
        <v/>
      </c>
      <c r="BK305" s="119" t="str">
        <f t="shared" si="93"/>
        <v/>
      </c>
      <c r="BL305" s="120" t="str">
        <f t="shared" si="93"/>
        <v/>
      </c>
      <c r="BM305" s="120" t="str">
        <f t="shared" si="93"/>
        <v/>
      </c>
      <c r="BN305" s="120" t="str">
        <f t="shared" si="93"/>
        <v/>
      </c>
      <c r="BO305" s="121" t="str">
        <f t="shared" si="93"/>
        <v/>
      </c>
      <c r="BP305" s="119">
        <f t="shared" si="94"/>
        <v>178.32300000000001</v>
      </c>
      <c r="BQ305" s="120" t="str">
        <f t="shared" si="94"/>
        <v/>
      </c>
      <c r="BR305" s="120" t="str">
        <f t="shared" si="94"/>
        <v/>
      </c>
      <c r="BS305" s="120" t="str">
        <f t="shared" si="94"/>
        <v/>
      </c>
      <c r="BT305" s="121" t="str">
        <f t="shared" si="94"/>
        <v/>
      </c>
      <c r="BU305" s="119" t="str">
        <f t="shared" si="95"/>
        <v/>
      </c>
      <c r="BV305" s="120" t="str">
        <f t="shared" si="95"/>
        <v/>
      </c>
      <c r="BW305" s="121" t="str">
        <f t="shared" si="95"/>
        <v/>
      </c>
      <c r="BX305" s="120" t="str">
        <f t="shared" si="95"/>
        <v/>
      </c>
      <c r="BY305" s="121" t="str">
        <f t="shared" si="95"/>
        <v/>
      </c>
    </row>
    <row r="306" spans="1:77" hidden="1" outlineLevel="1" x14ac:dyDescent="0.2">
      <c r="A306" t="s">
        <v>46</v>
      </c>
      <c r="B306" t="s">
        <v>46</v>
      </c>
      <c r="C306" t="s">
        <v>114</v>
      </c>
      <c r="D306" t="s">
        <v>114</v>
      </c>
      <c r="E306" t="s">
        <v>112</v>
      </c>
      <c r="F306" s="4">
        <f t="shared" si="89"/>
        <v>46311</v>
      </c>
      <c r="G306" t="s">
        <v>40</v>
      </c>
      <c r="H306" s="28">
        <v>0</v>
      </c>
      <c r="I306" s="138">
        <v>0</v>
      </c>
      <c r="J306" s="138">
        <v>0</v>
      </c>
      <c r="K306" s="2">
        <v>0</v>
      </c>
      <c r="L306" s="2">
        <v>0</v>
      </c>
      <c r="M306" s="2">
        <v>0</v>
      </c>
      <c r="N306" s="2">
        <v>0</v>
      </c>
      <c r="O306" s="2">
        <v>0</v>
      </c>
      <c r="P306" s="2">
        <v>0</v>
      </c>
      <c r="Q306" s="29">
        <v>0</v>
      </c>
      <c r="R306" s="30">
        <f t="shared" si="85"/>
        <v>0</v>
      </c>
      <c r="S306" s="30">
        <f t="shared" si="86"/>
        <v>0</v>
      </c>
      <c r="T306" t="s">
        <v>49</v>
      </c>
      <c r="U306" t="s">
        <v>49</v>
      </c>
      <c r="V306" t="s">
        <v>114</v>
      </c>
      <c r="W306" t="s">
        <v>114</v>
      </c>
      <c r="X306" t="s">
        <v>112</v>
      </c>
      <c r="Y306" s="4">
        <f t="shared" si="90"/>
        <v>45947</v>
      </c>
      <c r="Z306" t="s">
        <v>40</v>
      </c>
      <c r="AA306" s="28">
        <v>6</v>
      </c>
      <c r="AB306" s="138">
        <v>0</v>
      </c>
      <c r="AC306" s="138">
        <v>0</v>
      </c>
      <c r="AD306" s="2">
        <v>0</v>
      </c>
      <c r="AE306" s="2">
        <v>0</v>
      </c>
      <c r="AF306" s="2">
        <v>771.47</v>
      </c>
      <c r="AG306" s="2">
        <v>0</v>
      </c>
      <c r="AH306" s="2">
        <v>0</v>
      </c>
      <c r="AI306" s="2">
        <v>0</v>
      </c>
      <c r="AJ306" s="29">
        <v>0</v>
      </c>
      <c r="AK306" s="30">
        <f t="shared" si="87"/>
        <v>0</v>
      </c>
      <c r="AL306" s="30">
        <f t="shared" si="88"/>
        <v>0</v>
      </c>
      <c r="AM306" s="2">
        <f t="shared" si="98"/>
        <v>-6</v>
      </c>
      <c r="AN306" s="2">
        <f t="shared" si="98"/>
        <v>0</v>
      </c>
      <c r="AO306" s="2">
        <f t="shared" si="98"/>
        <v>0</v>
      </c>
      <c r="AP306" s="2">
        <f t="shared" si="98"/>
        <v>0</v>
      </c>
      <c r="AQ306" s="2">
        <f t="shared" si="92"/>
        <v>0</v>
      </c>
      <c r="AR306" s="2">
        <f t="shared" si="92"/>
        <v>-771.47</v>
      </c>
      <c r="AS306" s="2">
        <f t="shared" si="92"/>
        <v>0</v>
      </c>
      <c r="AT306" s="2">
        <f t="shared" si="92"/>
        <v>0</v>
      </c>
      <c r="AU306" s="2">
        <f t="shared" si="92"/>
        <v>0</v>
      </c>
      <c r="AV306" s="29">
        <f t="shared" si="92"/>
        <v>0</v>
      </c>
      <c r="AW306" s="30">
        <f t="shared" si="92"/>
        <v>0</v>
      </c>
      <c r="AX306" s="31">
        <f t="shared" si="92"/>
        <v>0</v>
      </c>
      <c r="AY306" s="38">
        <f t="shared" si="97"/>
        <v>-1</v>
      </c>
      <c r="AZ306" s="38" t="str">
        <f t="shared" si="97"/>
        <v/>
      </c>
      <c r="BA306" s="38" t="str">
        <f t="shared" si="97"/>
        <v/>
      </c>
      <c r="BB306" s="38" t="str">
        <f t="shared" si="96"/>
        <v/>
      </c>
      <c r="BC306" s="38" t="str">
        <f t="shared" si="96"/>
        <v/>
      </c>
      <c r="BD306" s="38">
        <f t="shared" si="96"/>
        <v>-1</v>
      </c>
      <c r="BE306" s="38" t="str">
        <f t="shared" si="96"/>
        <v/>
      </c>
      <c r="BF306" s="38" t="str">
        <f t="shared" si="96"/>
        <v/>
      </c>
      <c r="BG306" s="38" t="str">
        <f t="shared" si="96"/>
        <v/>
      </c>
      <c r="BH306" s="39" t="str">
        <f t="shared" si="91"/>
        <v/>
      </c>
      <c r="BI306" s="76" t="str">
        <f t="shared" si="91"/>
        <v/>
      </c>
      <c r="BJ306" s="40" t="str">
        <f t="shared" si="91"/>
        <v/>
      </c>
      <c r="BK306" s="119" t="str">
        <f t="shared" si="93"/>
        <v/>
      </c>
      <c r="BL306" s="120" t="str">
        <f t="shared" si="93"/>
        <v/>
      </c>
      <c r="BM306" s="120" t="str">
        <f t="shared" si="93"/>
        <v/>
      </c>
      <c r="BN306" s="120" t="str">
        <f t="shared" si="93"/>
        <v/>
      </c>
      <c r="BO306" s="121" t="str">
        <f t="shared" si="93"/>
        <v/>
      </c>
      <c r="BP306" s="119">
        <f t="shared" si="94"/>
        <v>128.57833333333335</v>
      </c>
      <c r="BQ306" s="120" t="str">
        <f t="shared" si="94"/>
        <v/>
      </c>
      <c r="BR306" s="120" t="str">
        <f t="shared" si="94"/>
        <v/>
      </c>
      <c r="BS306" s="120" t="str">
        <f t="shared" si="94"/>
        <v/>
      </c>
      <c r="BT306" s="121" t="str">
        <f t="shared" si="94"/>
        <v/>
      </c>
      <c r="BU306" s="119" t="str">
        <f t="shared" si="95"/>
        <v/>
      </c>
      <c r="BV306" s="120" t="str">
        <f t="shared" si="95"/>
        <v/>
      </c>
      <c r="BW306" s="121" t="str">
        <f t="shared" si="95"/>
        <v/>
      </c>
      <c r="BX306" s="120" t="str">
        <f t="shared" si="95"/>
        <v/>
      </c>
      <c r="BY306" s="121" t="str">
        <f t="shared" si="95"/>
        <v/>
      </c>
    </row>
    <row r="307" spans="1:77" ht="13.5" hidden="1" outlineLevel="1" thickBot="1" x14ac:dyDescent="0.25">
      <c r="A307" t="s">
        <v>46</v>
      </c>
      <c r="B307" t="s">
        <v>46</v>
      </c>
      <c r="C307" t="s">
        <v>114</v>
      </c>
      <c r="D307" t="s">
        <v>114</v>
      </c>
      <c r="E307" t="s">
        <v>112</v>
      </c>
      <c r="F307" s="59">
        <f t="shared" si="89"/>
        <v>46312</v>
      </c>
      <c r="G307" s="42" t="s">
        <v>41</v>
      </c>
      <c r="H307" s="43">
        <v>0</v>
      </c>
      <c r="I307" s="44">
        <v>0</v>
      </c>
      <c r="J307" s="44">
        <v>0</v>
      </c>
      <c r="K307" s="44">
        <v>0</v>
      </c>
      <c r="L307" s="44">
        <v>0</v>
      </c>
      <c r="M307" s="44">
        <v>0</v>
      </c>
      <c r="N307" s="44">
        <v>0</v>
      </c>
      <c r="O307" s="44">
        <v>0</v>
      </c>
      <c r="P307" s="44">
        <v>0</v>
      </c>
      <c r="Q307" s="45">
        <v>0</v>
      </c>
      <c r="R307" s="46">
        <f t="shared" si="85"/>
        <v>0</v>
      </c>
      <c r="S307" s="46">
        <f t="shared" si="86"/>
        <v>0</v>
      </c>
      <c r="T307" t="s">
        <v>49</v>
      </c>
      <c r="U307" t="s">
        <v>49</v>
      </c>
      <c r="V307" t="s">
        <v>114</v>
      </c>
      <c r="W307" t="s">
        <v>114</v>
      </c>
      <c r="X307" t="s">
        <v>112</v>
      </c>
      <c r="Y307" s="59">
        <f t="shared" si="90"/>
        <v>45948</v>
      </c>
      <c r="Z307" s="42" t="s">
        <v>41</v>
      </c>
      <c r="AA307" s="43">
        <v>11</v>
      </c>
      <c r="AB307" s="44">
        <v>1</v>
      </c>
      <c r="AC307" s="44">
        <v>0</v>
      </c>
      <c r="AD307" s="44">
        <v>0</v>
      </c>
      <c r="AE307" s="44">
        <v>0</v>
      </c>
      <c r="AF307" s="44">
        <v>1254.6399999999999</v>
      </c>
      <c r="AG307" s="44">
        <v>515.62</v>
      </c>
      <c r="AH307" s="44">
        <v>0</v>
      </c>
      <c r="AI307" s="44">
        <v>0</v>
      </c>
      <c r="AJ307" s="45">
        <v>0</v>
      </c>
      <c r="AK307" s="46">
        <f t="shared" si="87"/>
        <v>1</v>
      </c>
      <c r="AL307" s="46">
        <f t="shared" si="88"/>
        <v>515.62</v>
      </c>
      <c r="AM307" s="44">
        <f t="shared" si="98"/>
        <v>-11</v>
      </c>
      <c r="AN307" s="44">
        <f t="shared" si="98"/>
        <v>-1</v>
      </c>
      <c r="AO307" s="44">
        <f t="shared" si="98"/>
        <v>0</v>
      </c>
      <c r="AP307" s="44">
        <f t="shared" si="98"/>
        <v>0</v>
      </c>
      <c r="AQ307" s="44">
        <f t="shared" si="92"/>
        <v>0</v>
      </c>
      <c r="AR307" s="44">
        <f t="shared" si="92"/>
        <v>-1254.6399999999999</v>
      </c>
      <c r="AS307" s="44">
        <f t="shared" si="92"/>
        <v>-515.62</v>
      </c>
      <c r="AT307" s="44">
        <f t="shared" si="92"/>
        <v>0</v>
      </c>
      <c r="AU307" s="44">
        <f t="shared" si="92"/>
        <v>0</v>
      </c>
      <c r="AV307" s="45">
        <f t="shared" si="92"/>
        <v>0</v>
      </c>
      <c r="AW307" s="46">
        <f t="shared" si="92"/>
        <v>-1</v>
      </c>
      <c r="AX307" s="47">
        <f t="shared" si="92"/>
        <v>-515.62</v>
      </c>
      <c r="AY307" s="56">
        <f t="shared" si="97"/>
        <v>-1</v>
      </c>
      <c r="AZ307" s="56">
        <f t="shared" si="97"/>
        <v>-1</v>
      </c>
      <c r="BA307" s="56" t="str">
        <f t="shared" si="97"/>
        <v/>
      </c>
      <c r="BB307" s="56" t="str">
        <f t="shared" si="96"/>
        <v/>
      </c>
      <c r="BC307" s="56" t="str">
        <f t="shared" si="96"/>
        <v/>
      </c>
      <c r="BD307" s="56">
        <f t="shared" si="96"/>
        <v>-1</v>
      </c>
      <c r="BE307" s="56">
        <f t="shared" si="96"/>
        <v>-1</v>
      </c>
      <c r="BF307" s="56" t="str">
        <f t="shared" si="96"/>
        <v/>
      </c>
      <c r="BG307" s="56" t="str">
        <f t="shared" si="96"/>
        <v/>
      </c>
      <c r="BH307" s="57" t="str">
        <f t="shared" si="91"/>
        <v/>
      </c>
      <c r="BI307" s="81">
        <f t="shared" si="91"/>
        <v>-1</v>
      </c>
      <c r="BJ307" s="58">
        <f t="shared" si="91"/>
        <v>-1</v>
      </c>
      <c r="BK307" s="122" t="str">
        <f t="shared" si="93"/>
        <v/>
      </c>
      <c r="BL307" s="123" t="str">
        <f t="shared" si="93"/>
        <v/>
      </c>
      <c r="BM307" s="123" t="str">
        <f t="shared" si="93"/>
        <v/>
      </c>
      <c r="BN307" s="123" t="str">
        <f t="shared" si="93"/>
        <v/>
      </c>
      <c r="BO307" s="124" t="str">
        <f t="shared" si="93"/>
        <v/>
      </c>
      <c r="BP307" s="122">
        <f t="shared" si="94"/>
        <v>114.05818181818181</v>
      </c>
      <c r="BQ307" s="123">
        <f t="shared" si="94"/>
        <v>515.62</v>
      </c>
      <c r="BR307" s="123" t="str">
        <f t="shared" si="94"/>
        <v/>
      </c>
      <c r="BS307" s="123" t="str">
        <f t="shared" si="94"/>
        <v/>
      </c>
      <c r="BT307" s="124" t="str">
        <f t="shared" si="94"/>
        <v/>
      </c>
      <c r="BU307" s="122" t="str">
        <f t="shared" si="95"/>
        <v/>
      </c>
      <c r="BV307" s="123" t="str">
        <f t="shared" si="95"/>
        <v/>
      </c>
      <c r="BW307" s="124" t="str">
        <f t="shared" si="95"/>
        <v/>
      </c>
      <c r="BX307" s="123" t="str">
        <f t="shared" si="95"/>
        <v/>
      </c>
      <c r="BY307" s="124" t="str">
        <f t="shared" si="95"/>
        <v/>
      </c>
    </row>
    <row r="308" spans="1:77" hidden="1" outlineLevel="1" x14ac:dyDescent="0.2">
      <c r="A308" t="s">
        <v>46</v>
      </c>
      <c r="B308" t="s">
        <v>46</v>
      </c>
      <c r="C308" t="s">
        <v>114</v>
      </c>
      <c r="D308" t="s">
        <v>114</v>
      </c>
      <c r="E308" t="s">
        <v>113</v>
      </c>
      <c r="F308" s="4">
        <f t="shared" si="89"/>
        <v>46313</v>
      </c>
      <c r="G308" t="s">
        <v>35</v>
      </c>
      <c r="H308" s="28">
        <v>0</v>
      </c>
      <c r="I308" s="138">
        <v>0</v>
      </c>
      <c r="J308" s="138">
        <v>0</v>
      </c>
      <c r="K308" s="2">
        <v>0</v>
      </c>
      <c r="L308" s="2">
        <v>0</v>
      </c>
      <c r="M308" s="2">
        <v>0</v>
      </c>
      <c r="N308" s="2">
        <v>0</v>
      </c>
      <c r="O308" s="2">
        <v>0</v>
      </c>
      <c r="P308" s="2">
        <v>0</v>
      </c>
      <c r="Q308" s="29">
        <v>0</v>
      </c>
      <c r="R308" s="30">
        <f t="shared" si="85"/>
        <v>0</v>
      </c>
      <c r="S308" s="30">
        <f t="shared" si="86"/>
        <v>0</v>
      </c>
      <c r="T308" t="s">
        <v>49</v>
      </c>
      <c r="U308" t="s">
        <v>49</v>
      </c>
      <c r="V308" t="s">
        <v>114</v>
      </c>
      <c r="W308" t="s">
        <v>114</v>
      </c>
      <c r="X308" t="s">
        <v>113</v>
      </c>
      <c r="Y308" s="4">
        <f t="shared" si="90"/>
        <v>45949</v>
      </c>
      <c r="Z308" t="s">
        <v>35</v>
      </c>
      <c r="AA308" s="28">
        <v>4</v>
      </c>
      <c r="AB308" s="138">
        <v>0</v>
      </c>
      <c r="AC308" s="138">
        <v>0</v>
      </c>
      <c r="AD308" s="2">
        <v>0</v>
      </c>
      <c r="AE308" s="2">
        <v>0</v>
      </c>
      <c r="AF308" s="2">
        <v>614.04999999999995</v>
      </c>
      <c r="AG308" s="2">
        <v>0</v>
      </c>
      <c r="AH308" s="2">
        <v>0</v>
      </c>
      <c r="AI308" s="2">
        <v>0</v>
      </c>
      <c r="AJ308" s="29">
        <v>0</v>
      </c>
      <c r="AK308" s="30">
        <f t="shared" si="87"/>
        <v>0</v>
      </c>
      <c r="AL308" s="30">
        <f t="shared" si="88"/>
        <v>0</v>
      </c>
      <c r="AM308" s="2">
        <f t="shared" si="98"/>
        <v>-4</v>
      </c>
      <c r="AN308" s="2">
        <f t="shared" si="98"/>
        <v>0</v>
      </c>
      <c r="AO308" s="2">
        <f t="shared" si="98"/>
        <v>0</v>
      </c>
      <c r="AP308" s="2">
        <f t="shared" si="98"/>
        <v>0</v>
      </c>
      <c r="AQ308" s="2">
        <f t="shared" si="92"/>
        <v>0</v>
      </c>
      <c r="AR308" s="2">
        <f t="shared" si="92"/>
        <v>-614.04999999999995</v>
      </c>
      <c r="AS308" s="2">
        <f t="shared" si="92"/>
        <v>0</v>
      </c>
      <c r="AT308" s="2">
        <f t="shared" si="92"/>
        <v>0</v>
      </c>
      <c r="AU308" s="2">
        <f t="shared" si="92"/>
        <v>0</v>
      </c>
      <c r="AV308" s="29">
        <f t="shared" si="92"/>
        <v>0</v>
      </c>
      <c r="AW308" s="30">
        <f t="shared" si="92"/>
        <v>0</v>
      </c>
      <c r="AX308" s="31">
        <f t="shared" si="92"/>
        <v>0</v>
      </c>
      <c r="AY308" s="38">
        <f t="shared" si="97"/>
        <v>-1</v>
      </c>
      <c r="AZ308" s="38" t="str">
        <f t="shared" si="97"/>
        <v/>
      </c>
      <c r="BA308" s="38" t="str">
        <f t="shared" si="97"/>
        <v/>
      </c>
      <c r="BB308" s="38" t="str">
        <f t="shared" si="96"/>
        <v/>
      </c>
      <c r="BC308" s="38" t="str">
        <f t="shared" si="96"/>
        <v/>
      </c>
      <c r="BD308" s="38">
        <f t="shared" si="96"/>
        <v>-1</v>
      </c>
      <c r="BE308" s="38" t="str">
        <f t="shared" si="96"/>
        <v/>
      </c>
      <c r="BF308" s="38" t="str">
        <f t="shared" si="96"/>
        <v/>
      </c>
      <c r="BG308" s="38" t="str">
        <f t="shared" si="96"/>
        <v/>
      </c>
      <c r="BH308" s="39" t="str">
        <f t="shared" si="91"/>
        <v/>
      </c>
      <c r="BI308" s="76" t="str">
        <f t="shared" si="91"/>
        <v/>
      </c>
      <c r="BJ308" s="40" t="str">
        <f t="shared" si="91"/>
        <v/>
      </c>
      <c r="BK308" s="116" t="str">
        <f t="shared" si="93"/>
        <v/>
      </c>
      <c r="BL308" s="117" t="str">
        <f t="shared" si="93"/>
        <v/>
      </c>
      <c r="BM308" s="117" t="str">
        <f t="shared" si="93"/>
        <v/>
      </c>
      <c r="BN308" s="117" t="str">
        <f t="shared" si="93"/>
        <v/>
      </c>
      <c r="BO308" s="118" t="str">
        <f t="shared" si="93"/>
        <v/>
      </c>
      <c r="BP308" s="116">
        <f t="shared" si="94"/>
        <v>153.51249999999999</v>
      </c>
      <c r="BQ308" s="117" t="str">
        <f t="shared" si="94"/>
        <v/>
      </c>
      <c r="BR308" s="117" t="str">
        <f t="shared" si="94"/>
        <v/>
      </c>
      <c r="BS308" s="117" t="str">
        <f t="shared" si="94"/>
        <v/>
      </c>
      <c r="BT308" s="118" t="str">
        <f t="shared" si="94"/>
        <v/>
      </c>
      <c r="BU308" s="116" t="str">
        <f t="shared" si="95"/>
        <v/>
      </c>
      <c r="BV308" s="117" t="str">
        <f t="shared" si="95"/>
        <v/>
      </c>
      <c r="BW308" s="118" t="str">
        <f t="shared" si="95"/>
        <v/>
      </c>
      <c r="BX308" s="117" t="str">
        <f t="shared" si="95"/>
        <v/>
      </c>
      <c r="BY308" s="118" t="str">
        <f t="shared" si="95"/>
        <v/>
      </c>
    </row>
    <row r="309" spans="1:77" hidden="1" outlineLevel="1" x14ac:dyDescent="0.2">
      <c r="A309" t="s">
        <v>46</v>
      </c>
      <c r="B309" t="s">
        <v>46</v>
      </c>
      <c r="C309" t="s">
        <v>114</v>
      </c>
      <c r="D309" t="s">
        <v>114</v>
      </c>
      <c r="E309" t="s">
        <v>113</v>
      </c>
      <c r="F309" s="4">
        <f t="shared" si="89"/>
        <v>46314</v>
      </c>
      <c r="G309" t="s">
        <v>36</v>
      </c>
      <c r="H309" s="28">
        <v>0</v>
      </c>
      <c r="I309" s="138">
        <v>0</v>
      </c>
      <c r="J309" s="138">
        <v>0</v>
      </c>
      <c r="K309" s="2">
        <v>0</v>
      </c>
      <c r="L309" s="2">
        <v>0</v>
      </c>
      <c r="M309" s="2">
        <v>0</v>
      </c>
      <c r="N309" s="2">
        <v>0</v>
      </c>
      <c r="O309" s="2">
        <v>0</v>
      </c>
      <c r="P309" s="2">
        <v>0</v>
      </c>
      <c r="Q309" s="29">
        <v>0</v>
      </c>
      <c r="R309" s="30">
        <f t="shared" si="85"/>
        <v>0</v>
      </c>
      <c r="S309" s="30">
        <f t="shared" si="86"/>
        <v>0</v>
      </c>
      <c r="T309" t="s">
        <v>49</v>
      </c>
      <c r="U309" t="s">
        <v>49</v>
      </c>
      <c r="V309" t="s">
        <v>114</v>
      </c>
      <c r="W309" t="s">
        <v>114</v>
      </c>
      <c r="X309" t="s">
        <v>113</v>
      </c>
      <c r="Y309" s="4">
        <f t="shared" si="90"/>
        <v>45950</v>
      </c>
      <c r="Z309" t="s">
        <v>36</v>
      </c>
      <c r="AA309" s="28">
        <v>5</v>
      </c>
      <c r="AB309" s="138">
        <v>0</v>
      </c>
      <c r="AC309" s="138">
        <v>0</v>
      </c>
      <c r="AD309" s="2">
        <v>0</v>
      </c>
      <c r="AE309" s="2">
        <v>0</v>
      </c>
      <c r="AF309" s="2">
        <v>329.78999999999996</v>
      </c>
      <c r="AG309" s="2">
        <v>0</v>
      </c>
      <c r="AH309" s="2">
        <v>0</v>
      </c>
      <c r="AI309" s="2">
        <v>0</v>
      </c>
      <c r="AJ309" s="29">
        <v>0</v>
      </c>
      <c r="AK309" s="30">
        <f t="shared" si="87"/>
        <v>0</v>
      </c>
      <c r="AL309" s="30">
        <f t="shared" si="88"/>
        <v>0</v>
      </c>
      <c r="AM309" s="2">
        <f t="shared" si="98"/>
        <v>-5</v>
      </c>
      <c r="AN309" s="2">
        <f t="shared" si="98"/>
        <v>0</v>
      </c>
      <c r="AO309" s="2">
        <f t="shared" si="98"/>
        <v>0</v>
      </c>
      <c r="AP309" s="2">
        <f t="shared" si="98"/>
        <v>0</v>
      </c>
      <c r="AQ309" s="2">
        <f t="shared" si="92"/>
        <v>0</v>
      </c>
      <c r="AR309" s="2">
        <f t="shared" si="92"/>
        <v>-329.78999999999996</v>
      </c>
      <c r="AS309" s="2">
        <f t="shared" si="92"/>
        <v>0</v>
      </c>
      <c r="AT309" s="2">
        <f t="shared" si="92"/>
        <v>0</v>
      </c>
      <c r="AU309" s="2">
        <f t="shared" si="92"/>
        <v>0</v>
      </c>
      <c r="AV309" s="29">
        <f t="shared" si="92"/>
        <v>0</v>
      </c>
      <c r="AW309" s="30">
        <f t="shared" si="92"/>
        <v>0</v>
      </c>
      <c r="AX309" s="31">
        <f t="shared" si="92"/>
        <v>0</v>
      </c>
      <c r="AY309" s="38">
        <f t="shared" si="97"/>
        <v>-1</v>
      </c>
      <c r="AZ309" s="38" t="str">
        <f t="shared" si="97"/>
        <v/>
      </c>
      <c r="BA309" s="38" t="str">
        <f t="shared" si="97"/>
        <v/>
      </c>
      <c r="BB309" s="38" t="str">
        <f t="shared" si="96"/>
        <v/>
      </c>
      <c r="BC309" s="38" t="str">
        <f t="shared" si="96"/>
        <v/>
      </c>
      <c r="BD309" s="38">
        <f t="shared" si="96"/>
        <v>-1</v>
      </c>
      <c r="BE309" s="38" t="str">
        <f t="shared" si="96"/>
        <v/>
      </c>
      <c r="BF309" s="38" t="str">
        <f t="shared" si="96"/>
        <v/>
      </c>
      <c r="BG309" s="38" t="str">
        <f t="shared" si="96"/>
        <v/>
      </c>
      <c r="BH309" s="39" t="str">
        <f t="shared" si="91"/>
        <v/>
      </c>
      <c r="BI309" s="76" t="str">
        <f t="shared" si="91"/>
        <v/>
      </c>
      <c r="BJ309" s="40" t="str">
        <f t="shared" si="91"/>
        <v/>
      </c>
      <c r="BK309" s="119" t="str">
        <f t="shared" si="93"/>
        <v/>
      </c>
      <c r="BL309" s="120" t="str">
        <f t="shared" si="93"/>
        <v/>
      </c>
      <c r="BM309" s="120" t="str">
        <f t="shared" si="93"/>
        <v/>
      </c>
      <c r="BN309" s="120" t="str">
        <f t="shared" si="93"/>
        <v/>
      </c>
      <c r="BO309" s="121" t="str">
        <f t="shared" si="93"/>
        <v/>
      </c>
      <c r="BP309" s="119">
        <f t="shared" si="94"/>
        <v>65.957999999999998</v>
      </c>
      <c r="BQ309" s="120" t="str">
        <f t="shared" si="94"/>
        <v/>
      </c>
      <c r="BR309" s="120" t="str">
        <f t="shared" si="94"/>
        <v/>
      </c>
      <c r="BS309" s="120" t="str">
        <f t="shared" si="94"/>
        <v/>
      </c>
      <c r="BT309" s="121" t="str">
        <f t="shared" si="94"/>
        <v/>
      </c>
      <c r="BU309" s="119" t="str">
        <f t="shared" si="95"/>
        <v/>
      </c>
      <c r="BV309" s="120" t="str">
        <f t="shared" si="95"/>
        <v/>
      </c>
      <c r="BW309" s="121" t="str">
        <f t="shared" si="95"/>
        <v/>
      </c>
      <c r="BX309" s="120" t="str">
        <f t="shared" si="95"/>
        <v/>
      </c>
      <c r="BY309" s="121" t="str">
        <f t="shared" si="95"/>
        <v/>
      </c>
    </row>
    <row r="310" spans="1:77" hidden="1" outlineLevel="1" x14ac:dyDescent="0.2">
      <c r="A310" t="s">
        <v>46</v>
      </c>
      <c r="B310" t="s">
        <v>46</v>
      </c>
      <c r="C310" t="s">
        <v>114</v>
      </c>
      <c r="D310" t="s">
        <v>114</v>
      </c>
      <c r="E310" t="s">
        <v>113</v>
      </c>
      <c r="F310" s="4">
        <f t="shared" si="89"/>
        <v>46315</v>
      </c>
      <c r="G310" t="s">
        <v>37</v>
      </c>
      <c r="H310" s="28">
        <v>0</v>
      </c>
      <c r="I310" s="138">
        <v>0</v>
      </c>
      <c r="J310" s="138">
        <v>0</v>
      </c>
      <c r="K310" s="2">
        <v>0</v>
      </c>
      <c r="L310" s="2">
        <v>0</v>
      </c>
      <c r="M310" s="2">
        <v>0</v>
      </c>
      <c r="N310" s="2">
        <v>0</v>
      </c>
      <c r="O310" s="2">
        <v>0</v>
      </c>
      <c r="P310" s="2">
        <v>0</v>
      </c>
      <c r="Q310" s="29">
        <v>0</v>
      </c>
      <c r="R310" s="30">
        <f t="shared" si="85"/>
        <v>0</v>
      </c>
      <c r="S310" s="30">
        <f t="shared" si="86"/>
        <v>0</v>
      </c>
      <c r="T310" t="s">
        <v>49</v>
      </c>
      <c r="U310" t="s">
        <v>49</v>
      </c>
      <c r="V310" t="s">
        <v>114</v>
      </c>
      <c r="W310" t="s">
        <v>114</v>
      </c>
      <c r="X310" t="s">
        <v>113</v>
      </c>
      <c r="Y310" s="4">
        <f t="shared" si="90"/>
        <v>45951</v>
      </c>
      <c r="Z310" t="s">
        <v>37</v>
      </c>
      <c r="AA310" s="28">
        <v>5</v>
      </c>
      <c r="AB310" s="138">
        <v>1</v>
      </c>
      <c r="AC310" s="138">
        <v>0</v>
      </c>
      <c r="AD310" s="2">
        <v>0</v>
      </c>
      <c r="AE310" s="2">
        <v>0</v>
      </c>
      <c r="AF310" s="2">
        <v>533.6</v>
      </c>
      <c r="AG310" s="2">
        <v>-239.94</v>
      </c>
      <c r="AH310" s="2">
        <v>0</v>
      </c>
      <c r="AI310" s="2">
        <v>0</v>
      </c>
      <c r="AJ310" s="29">
        <v>0</v>
      </c>
      <c r="AK310" s="30">
        <f t="shared" si="87"/>
        <v>1</v>
      </c>
      <c r="AL310" s="30">
        <f t="shared" si="88"/>
        <v>-239.94</v>
      </c>
      <c r="AM310" s="2">
        <f t="shared" si="98"/>
        <v>-5</v>
      </c>
      <c r="AN310" s="2">
        <f t="shared" si="98"/>
        <v>-1</v>
      </c>
      <c r="AO310" s="2">
        <f t="shared" si="98"/>
        <v>0</v>
      </c>
      <c r="AP310" s="2">
        <f t="shared" si="98"/>
        <v>0</v>
      </c>
      <c r="AQ310" s="2">
        <f t="shared" si="92"/>
        <v>0</v>
      </c>
      <c r="AR310" s="2">
        <f t="shared" si="92"/>
        <v>-533.6</v>
      </c>
      <c r="AS310" s="2">
        <f t="shared" si="92"/>
        <v>239.94</v>
      </c>
      <c r="AT310" s="2">
        <f t="shared" si="92"/>
        <v>0</v>
      </c>
      <c r="AU310" s="2">
        <f t="shared" si="92"/>
        <v>0</v>
      </c>
      <c r="AV310" s="29">
        <f t="shared" si="92"/>
        <v>0</v>
      </c>
      <c r="AW310" s="30">
        <f t="shared" si="92"/>
        <v>-1</v>
      </c>
      <c r="AX310" s="31">
        <f t="shared" si="92"/>
        <v>239.94</v>
      </c>
      <c r="AY310" s="38">
        <f t="shared" si="97"/>
        <v>-1</v>
      </c>
      <c r="AZ310" s="38">
        <f t="shared" si="97"/>
        <v>-1</v>
      </c>
      <c r="BA310" s="38" t="str">
        <f t="shared" si="97"/>
        <v/>
      </c>
      <c r="BB310" s="38" t="str">
        <f t="shared" si="96"/>
        <v/>
      </c>
      <c r="BC310" s="38" t="str">
        <f t="shared" si="96"/>
        <v/>
      </c>
      <c r="BD310" s="38">
        <f t="shared" si="96"/>
        <v>-1</v>
      </c>
      <c r="BE310" s="38">
        <f t="shared" si="96"/>
        <v>-1</v>
      </c>
      <c r="BF310" s="38" t="str">
        <f t="shared" si="96"/>
        <v/>
      </c>
      <c r="BG310" s="38" t="str">
        <f t="shared" si="96"/>
        <v/>
      </c>
      <c r="BH310" s="39" t="str">
        <f t="shared" si="91"/>
        <v/>
      </c>
      <c r="BI310" s="76">
        <f t="shared" si="91"/>
        <v>-1</v>
      </c>
      <c r="BJ310" s="40">
        <f t="shared" si="91"/>
        <v>-1</v>
      </c>
      <c r="BK310" s="119" t="str">
        <f t="shared" si="93"/>
        <v/>
      </c>
      <c r="BL310" s="120" t="str">
        <f t="shared" si="93"/>
        <v/>
      </c>
      <c r="BM310" s="120" t="str">
        <f t="shared" si="93"/>
        <v/>
      </c>
      <c r="BN310" s="120" t="str">
        <f t="shared" si="93"/>
        <v/>
      </c>
      <c r="BO310" s="121" t="str">
        <f t="shared" si="93"/>
        <v/>
      </c>
      <c r="BP310" s="119">
        <f t="shared" si="94"/>
        <v>106.72</v>
      </c>
      <c r="BQ310" s="120">
        <f t="shared" si="94"/>
        <v>-239.94</v>
      </c>
      <c r="BR310" s="120" t="str">
        <f t="shared" si="94"/>
        <v/>
      </c>
      <c r="BS310" s="120" t="str">
        <f t="shared" si="94"/>
        <v/>
      </c>
      <c r="BT310" s="121" t="str">
        <f t="shared" si="94"/>
        <v/>
      </c>
      <c r="BU310" s="119" t="str">
        <f t="shared" si="95"/>
        <v/>
      </c>
      <c r="BV310" s="120" t="str">
        <f t="shared" si="95"/>
        <v/>
      </c>
      <c r="BW310" s="121" t="str">
        <f t="shared" si="95"/>
        <v/>
      </c>
      <c r="BX310" s="120" t="str">
        <f t="shared" si="95"/>
        <v/>
      </c>
      <c r="BY310" s="121" t="str">
        <f t="shared" si="95"/>
        <v/>
      </c>
    </row>
    <row r="311" spans="1:77" hidden="1" outlineLevel="1" x14ac:dyDescent="0.2">
      <c r="A311" t="s">
        <v>46</v>
      </c>
      <c r="B311" t="s">
        <v>46</v>
      </c>
      <c r="C311" t="s">
        <v>114</v>
      </c>
      <c r="D311" t="s">
        <v>114</v>
      </c>
      <c r="E311" t="s">
        <v>113</v>
      </c>
      <c r="F311" s="4">
        <f t="shared" si="89"/>
        <v>46316</v>
      </c>
      <c r="G311" t="s">
        <v>38</v>
      </c>
      <c r="H311" s="28">
        <v>0</v>
      </c>
      <c r="I311" s="138">
        <v>0</v>
      </c>
      <c r="J311" s="138">
        <v>0</v>
      </c>
      <c r="K311" s="2">
        <v>0</v>
      </c>
      <c r="L311" s="2">
        <v>0</v>
      </c>
      <c r="M311" s="2">
        <v>0</v>
      </c>
      <c r="N311" s="2">
        <v>0</v>
      </c>
      <c r="O311" s="2">
        <v>0</v>
      </c>
      <c r="P311" s="2">
        <v>0</v>
      </c>
      <c r="Q311" s="29">
        <v>0</v>
      </c>
      <c r="R311" s="30">
        <f t="shared" si="85"/>
        <v>0</v>
      </c>
      <c r="S311" s="30">
        <f t="shared" si="86"/>
        <v>0</v>
      </c>
      <c r="T311" t="s">
        <v>49</v>
      </c>
      <c r="U311" t="s">
        <v>49</v>
      </c>
      <c r="V311" t="s">
        <v>114</v>
      </c>
      <c r="W311" t="s">
        <v>114</v>
      </c>
      <c r="X311" t="s">
        <v>113</v>
      </c>
      <c r="Y311" s="4">
        <f t="shared" si="90"/>
        <v>45952</v>
      </c>
      <c r="Z311" t="s">
        <v>38</v>
      </c>
      <c r="AA311" s="28">
        <v>4</v>
      </c>
      <c r="AB311" s="138">
        <v>1</v>
      </c>
      <c r="AC311" s="138">
        <v>0</v>
      </c>
      <c r="AD311" s="2">
        <v>0</v>
      </c>
      <c r="AE311" s="2">
        <v>0</v>
      </c>
      <c r="AF311" s="2">
        <v>893.75</v>
      </c>
      <c r="AG311" s="2">
        <v>54.14</v>
      </c>
      <c r="AH311" s="2">
        <v>0</v>
      </c>
      <c r="AI311" s="2">
        <v>0</v>
      </c>
      <c r="AJ311" s="29">
        <v>0</v>
      </c>
      <c r="AK311" s="30">
        <f t="shared" si="87"/>
        <v>1</v>
      </c>
      <c r="AL311" s="30">
        <f t="shared" si="88"/>
        <v>54.14</v>
      </c>
      <c r="AM311" s="2">
        <f t="shared" si="98"/>
        <v>-4</v>
      </c>
      <c r="AN311" s="2">
        <f t="shared" si="98"/>
        <v>-1</v>
      </c>
      <c r="AO311" s="2">
        <f t="shared" si="98"/>
        <v>0</v>
      </c>
      <c r="AP311" s="2">
        <f t="shared" si="98"/>
        <v>0</v>
      </c>
      <c r="AQ311" s="2">
        <f t="shared" si="92"/>
        <v>0</v>
      </c>
      <c r="AR311" s="2">
        <f t="shared" si="92"/>
        <v>-893.75</v>
      </c>
      <c r="AS311" s="2">
        <f t="shared" si="92"/>
        <v>-54.14</v>
      </c>
      <c r="AT311" s="2">
        <f t="shared" si="92"/>
        <v>0</v>
      </c>
      <c r="AU311" s="2">
        <f t="shared" si="92"/>
        <v>0</v>
      </c>
      <c r="AV311" s="29">
        <f t="shared" si="92"/>
        <v>0</v>
      </c>
      <c r="AW311" s="30">
        <f t="shared" si="92"/>
        <v>-1</v>
      </c>
      <c r="AX311" s="31">
        <f t="shared" si="92"/>
        <v>-54.14</v>
      </c>
      <c r="AY311" s="38">
        <f t="shared" si="97"/>
        <v>-1</v>
      </c>
      <c r="AZ311" s="38">
        <f t="shared" si="97"/>
        <v>-1</v>
      </c>
      <c r="BA311" s="38" t="str">
        <f t="shared" si="97"/>
        <v/>
      </c>
      <c r="BB311" s="38" t="str">
        <f t="shared" si="96"/>
        <v/>
      </c>
      <c r="BC311" s="38" t="str">
        <f t="shared" si="96"/>
        <v/>
      </c>
      <c r="BD311" s="38">
        <f t="shared" si="96"/>
        <v>-1</v>
      </c>
      <c r="BE311" s="38">
        <f t="shared" si="96"/>
        <v>-1</v>
      </c>
      <c r="BF311" s="38" t="str">
        <f t="shared" si="96"/>
        <v/>
      </c>
      <c r="BG311" s="38" t="str">
        <f t="shared" si="96"/>
        <v/>
      </c>
      <c r="BH311" s="39" t="str">
        <f t="shared" si="91"/>
        <v/>
      </c>
      <c r="BI311" s="76">
        <f t="shared" si="91"/>
        <v>-1</v>
      </c>
      <c r="BJ311" s="40">
        <f t="shared" si="91"/>
        <v>-1</v>
      </c>
      <c r="BK311" s="119" t="str">
        <f t="shared" si="93"/>
        <v/>
      </c>
      <c r="BL311" s="120" t="str">
        <f t="shared" si="93"/>
        <v/>
      </c>
      <c r="BM311" s="120" t="str">
        <f t="shared" si="93"/>
        <v/>
      </c>
      <c r="BN311" s="120" t="str">
        <f t="shared" si="93"/>
        <v/>
      </c>
      <c r="BO311" s="121" t="str">
        <f t="shared" si="93"/>
        <v/>
      </c>
      <c r="BP311" s="119">
        <f t="shared" si="94"/>
        <v>223.4375</v>
      </c>
      <c r="BQ311" s="120">
        <f t="shared" si="94"/>
        <v>54.14</v>
      </c>
      <c r="BR311" s="120" t="str">
        <f t="shared" si="94"/>
        <v/>
      </c>
      <c r="BS311" s="120" t="str">
        <f t="shared" si="94"/>
        <v/>
      </c>
      <c r="BT311" s="121" t="str">
        <f t="shared" si="94"/>
        <v/>
      </c>
      <c r="BU311" s="119" t="str">
        <f t="shared" si="95"/>
        <v/>
      </c>
      <c r="BV311" s="120" t="str">
        <f t="shared" si="95"/>
        <v/>
      </c>
      <c r="BW311" s="121" t="str">
        <f t="shared" si="95"/>
        <v/>
      </c>
      <c r="BX311" s="120" t="str">
        <f t="shared" si="95"/>
        <v/>
      </c>
      <c r="BY311" s="121" t="str">
        <f t="shared" si="95"/>
        <v/>
      </c>
    </row>
    <row r="312" spans="1:77" hidden="1" outlineLevel="1" x14ac:dyDescent="0.2">
      <c r="A312" t="s">
        <v>46</v>
      </c>
      <c r="B312" t="s">
        <v>46</v>
      </c>
      <c r="C312" t="s">
        <v>114</v>
      </c>
      <c r="D312" t="s">
        <v>114</v>
      </c>
      <c r="E312" t="s">
        <v>113</v>
      </c>
      <c r="F312" s="4">
        <f t="shared" si="89"/>
        <v>46317</v>
      </c>
      <c r="G312" t="s">
        <v>39</v>
      </c>
      <c r="H312" s="28">
        <v>0</v>
      </c>
      <c r="I312" s="138">
        <v>0</v>
      </c>
      <c r="J312" s="138">
        <v>0</v>
      </c>
      <c r="K312" s="2">
        <v>0</v>
      </c>
      <c r="L312" s="2">
        <v>0</v>
      </c>
      <c r="M312" s="2">
        <v>0</v>
      </c>
      <c r="N312" s="2">
        <v>0</v>
      </c>
      <c r="O312" s="2">
        <v>0</v>
      </c>
      <c r="P312" s="2">
        <v>0</v>
      </c>
      <c r="Q312" s="29">
        <v>0</v>
      </c>
      <c r="R312" s="30">
        <f t="shared" si="85"/>
        <v>0</v>
      </c>
      <c r="S312" s="30">
        <f t="shared" si="86"/>
        <v>0</v>
      </c>
      <c r="T312" t="s">
        <v>49</v>
      </c>
      <c r="U312" t="s">
        <v>49</v>
      </c>
      <c r="V312" t="s">
        <v>114</v>
      </c>
      <c r="W312" t="s">
        <v>114</v>
      </c>
      <c r="X312" t="s">
        <v>113</v>
      </c>
      <c r="Y312" s="4">
        <f t="shared" si="90"/>
        <v>45953</v>
      </c>
      <c r="Z312" t="s">
        <v>39</v>
      </c>
      <c r="AA312" s="28">
        <v>9</v>
      </c>
      <c r="AB312" s="138">
        <v>0</v>
      </c>
      <c r="AC312" s="138">
        <v>0</v>
      </c>
      <c r="AD312" s="2">
        <v>0</v>
      </c>
      <c r="AE312" s="2">
        <v>0</v>
      </c>
      <c r="AF312" s="2">
        <v>1494.53</v>
      </c>
      <c r="AG312" s="2">
        <v>0</v>
      </c>
      <c r="AH312" s="2">
        <v>0</v>
      </c>
      <c r="AI312" s="2">
        <v>0</v>
      </c>
      <c r="AJ312" s="29">
        <v>0</v>
      </c>
      <c r="AK312" s="30">
        <f t="shared" si="87"/>
        <v>0</v>
      </c>
      <c r="AL312" s="30">
        <f t="shared" si="88"/>
        <v>0</v>
      </c>
      <c r="AM312" s="2">
        <f t="shared" si="98"/>
        <v>-9</v>
      </c>
      <c r="AN312" s="2">
        <f t="shared" si="98"/>
        <v>0</v>
      </c>
      <c r="AO312" s="2">
        <f t="shared" si="98"/>
        <v>0</v>
      </c>
      <c r="AP312" s="2">
        <f t="shared" si="98"/>
        <v>0</v>
      </c>
      <c r="AQ312" s="2">
        <f t="shared" si="92"/>
        <v>0</v>
      </c>
      <c r="AR312" s="2">
        <f t="shared" si="92"/>
        <v>-1494.53</v>
      </c>
      <c r="AS312" s="2">
        <f t="shared" si="92"/>
        <v>0</v>
      </c>
      <c r="AT312" s="2">
        <f t="shared" si="92"/>
        <v>0</v>
      </c>
      <c r="AU312" s="2">
        <f t="shared" si="92"/>
        <v>0</v>
      </c>
      <c r="AV312" s="29">
        <f t="shared" si="92"/>
        <v>0</v>
      </c>
      <c r="AW312" s="30">
        <f t="shared" si="92"/>
        <v>0</v>
      </c>
      <c r="AX312" s="31">
        <f t="shared" si="92"/>
        <v>0</v>
      </c>
      <c r="AY312" s="38">
        <f t="shared" si="97"/>
        <v>-1</v>
      </c>
      <c r="AZ312" s="38" t="str">
        <f t="shared" si="97"/>
        <v/>
      </c>
      <c r="BA312" s="38" t="str">
        <f t="shared" si="97"/>
        <v/>
      </c>
      <c r="BB312" s="38" t="str">
        <f t="shared" si="96"/>
        <v/>
      </c>
      <c r="BC312" s="38" t="str">
        <f t="shared" si="96"/>
        <v/>
      </c>
      <c r="BD312" s="38">
        <f t="shared" si="96"/>
        <v>-1</v>
      </c>
      <c r="BE312" s="38" t="str">
        <f t="shared" si="96"/>
        <v/>
      </c>
      <c r="BF312" s="38" t="str">
        <f t="shared" si="96"/>
        <v/>
      </c>
      <c r="BG312" s="38" t="str">
        <f t="shared" si="96"/>
        <v/>
      </c>
      <c r="BH312" s="39" t="str">
        <f t="shared" si="91"/>
        <v/>
      </c>
      <c r="BI312" s="76" t="str">
        <f t="shared" si="91"/>
        <v/>
      </c>
      <c r="BJ312" s="40" t="str">
        <f t="shared" si="91"/>
        <v/>
      </c>
      <c r="BK312" s="119" t="str">
        <f t="shared" si="93"/>
        <v/>
      </c>
      <c r="BL312" s="120" t="str">
        <f t="shared" si="93"/>
        <v/>
      </c>
      <c r="BM312" s="120" t="str">
        <f t="shared" si="93"/>
        <v/>
      </c>
      <c r="BN312" s="120" t="str">
        <f t="shared" si="93"/>
        <v/>
      </c>
      <c r="BO312" s="121" t="str">
        <f t="shared" si="93"/>
        <v/>
      </c>
      <c r="BP312" s="119">
        <f t="shared" si="94"/>
        <v>166.05888888888887</v>
      </c>
      <c r="BQ312" s="120" t="str">
        <f t="shared" si="94"/>
        <v/>
      </c>
      <c r="BR312" s="120" t="str">
        <f t="shared" si="94"/>
        <v/>
      </c>
      <c r="BS312" s="120" t="str">
        <f t="shared" si="94"/>
        <v/>
      </c>
      <c r="BT312" s="121" t="str">
        <f t="shared" si="94"/>
        <v/>
      </c>
      <c r="BU312" s="119" t="str">
        <f t="shared" si="95"/>
        <v/>
      </c>
      <c r="BV312" s="120" t="str">
        <f t="shared" si="95"/>
        <v/>
      </c>
      <c r="BW312" s="121" t="str">
        <f t="shared" si="95"/>
        <v/>
      </c>
      <c r="BX312" s="120" t="str">
        <f t="shared" si="95"/>
        <v/>
      </c>
      <c r="BY312" s="121" t="str">
        <f t="shared" si="95"/>
        <v/>
      </c>
    </row>
    <row r="313" spans="1:77" hidden="1" outlineLevel="1" x14ac:dyDescent="0.2">
      <c r="A313" t="s">
        <v>46</v>
      </c>
      <c r="B313" t="s">
        <v>46</v>
      </c>
      <c r="C313" t="s">
        <v>114</v>
      </c>
      <c r="D313" t="s">
        <v>114</v>
      </c>
      <c r="E313" t="s">
        <v>113</v>
      </c>
      <c r="F313" s="4">
        <f t="shared" si="89"/>
        <v>46318</v>
      </c>
      <c r="G313" t="s">
        <v>40</v>
      </c>
      <c r="H313" s="28">
        <v>0</v>
      </c>
      <c r="I313" s="138">
        <v>0</v>
      </c>
      <c r="J313" s="138">
        <v>0</v>
      </c>
      <c r="K313" s="2">
        <v>0</v>
      </c>
      <c r="L313" s="2">
        <v>0</v>
      </c>
      <c r="M313" s="2">
        <v>0</v>
      </c>
      <c r="N313" s="2">
        <v>0</v>
      </c>
      <c r="O313" s="2">
        <v>0</v>
      </c>
      <c r="P313" s="2">
        <v>0</v>
      </c>
      <c r="Q313" s="29">
        <v>0</v>
      </c>
      <c r="R313" s="30">
        <f t="shared" si="85"/>
        <v>0</v>
      </c>
      <c r="S313" s="30">
        <f t="shared" si="86"/>
        <v>0</v>
      </c>
      <c r="T313" t="s">
        <v>49</v>
      </c>
      <c r="U313" t="s">
        <v>49</v>
      </c>
      <c r="V313" t="s">
        <v>114</v>
      </c>
      <c r="W313" t="s">
        <v>114</v>
      </c>
      <c r="X313" t="s">
        <v>113</v>
      </c>
      <c r="Y313" s="4">
        <f t="shared" si="90"/>
        <v>45954</v>
      </c>
      <c r="Z313" t="s">
        <v>40</v>
      </c>
      <c r="AA313" s="28">
        <v>6</v>
      </c>
      <c r="AB313" s="138">
        <v>0</v>
      </c>
      <c r="AC313" s="138">
        <v>0</v>
      </c>
      <c r="AD313" s="2">
        <v>0</v>
      </c>
      <c r="AE313" s="2">
        <v>0</v>
      </c>
      <c r="AF313" s="2">
        <v>899.12</v>
      </c>
      <c r="AG313" s="2">
        <v>0</v>
      </c>
      <c r="AH313" s="2">
        <v>0</v>
      </c>
      <c r="AI313" s="2">
        <v>0</v>
      </c>
      <c r="AJ313" s="29">
        <v>0</v>
      </c>
      <c r="AK313" s="30">
        <f t="shared" si="87"/>
        <v>0</v>
      </c>
      <c r="AL313" s="30">
        <f t="shared" si="88"/>
        <v>0</v>
      </c>
      <c r="AM313" s="2">
        <f t="shared" si="98"/>
        <v>-6</v>
      </c>
      <c r="AN313" s="2">
        <f t="shared" si="98"/>
        <v>0</v>
      </c>
      <c r="AO313" s="2">
        <f t="shared" si="98"/>
        <v>0</v>
      </c>
      <c r="AP313" s="2">
        <f t="shared" si="98"/>
        <v>0</v>
      </c>
      <c r="AQ313" s="2">
        <f t="shared" si="92"/>
        <v>0</v>
      </c>
      <c r="AR313" s="2">
        <f t="shared" si="92"/>
        <v>-899.12</v>
      </c>
      <c r="AS313" s="2">
        <f t="shared" si="92"/>
        <v>0</v>
      </c>
      <c r="AT313" s="2">
        <f t="shared" si="92"/>
        <v>0</v>
      </c>
      <c r="AU313" s="2">
        <f t="shared" si="92"/>
        <v>0</v>
      </c>
      <c r="AV313" s="29">
        <f t="shared" si="92"/>
        <v>0</v>
      </c>
      <c r="AW313" s="30">
        <f t="shared" si="92"/>
        <v>0</v>
      </c>
      <c r="AX313" s="31">
        <f t="shared" si="92"/>
        <v>0</v>
      </c>
      <c r="AY313" s="38">
        <f t="shared" si="97"/>
        <v>-1</v>
      </c>
      <c r="AZ313" s="38" t="str">
        <f t="shared" si="97"/>
        <v/>
      </c>
      <c r="BA313" s="38" t="str">
        <f t="shared" si="97"/>
        <v/>
      </c>
      <c r="BB313" s="38" t="str">
        <f t="shared" si="96"/>
        <v/>
      </c>
      <c r="BC313" s="38" t="str">
        <f t="shared" si="96"/>
        <v/>
      </c>
      <c r="BD313" s="38">
        <f t="shared" si="96"/>
        <v>-1</v>
      </c>
      <c r="BE313" s="38" t="str">
        <f t="shared" si="96"/>
        <v/>
      </c>
      <c r="BF313" s="38" t="str">
        <f t="shared" si="96"/>
        <v/>
      </c>
      <c r="BG313" s="38" t="str">
        <f t="shared" si="96"/>
        <v/>
      </c>
      <c r="BH313" s="39" t="str">
        <f t="shared" si="91"/>
        <v/>
      </c>
      <c r="BI313" s="76" t="str">
        <f t="shared" si="91"/>
        <v/>
      </c>
      <c r="BJ313" s="40" t="str">
        <f t="shared" si="91"/>
        <v/>
      </c>
      <c r="BK313" s="119" t="str">
        <f t="shared" si="93"/>
        <v/>
      </c>
      <c r="BL313" s="120" t="str">
        <f t="shared" si="93"/>
        <v/>
      </c>
      <c r="BM313" s="120" t="str">
        <f t="shared" si="93"/>
        <v/>
      </c>
      <c r="BN313" s="120" t="str">
        <f t="shared" si="93"/>
        <v/>
      </c>
      <c r="BO313" s="121" t="str">
        <f t="shared" si="93"/>
        <v/>
      </c>
      <c r="BP313" s="119">
        <f t="shared" si="94"/>
        <v>149.85333333333332</v>
      </c>
      <c r="BQ313" s="120" t="str">
        <f t="shared" si="94"/>
        <v/>
      </c>
      <c r="BR313" s="120" t="str">
        <f t="shared" si="94"/>
        <v/>
      </c>
      <c r="BS313" s="120" t="str">
        <f t="shared" si="94"/>
        <v/>
      </c>
      <c r="BT313" s="121" t="str">
        <f t="shared" si="94"/>
        <v/>
      </c>
      <c r="BU313" s="119" t="str">
        <f t="shared" si="95"/>
        <v/>
      </c>
      <c r="BV313" s="120" t="str">
        <f t="shared" si="95"/>
        <v/>
      </c>
      <c r="BW313" s="121" t="str">
        <f t="shared" si="95"/>
        <v/>
      </c>
      <c r="BX313" s="120" t="str">
        <f t="shared" si="95"/>
        <v/>
      </c>
      <c r="BY313" s="121" t="str">
        <f t="shared" si="95"/>
        <v/>
      </c>
    </row>
    <row r="314" spans="1:77" ht="13.5" hidden="1" outlineLevel="1" thickBot="1" x14ac:dyDescent="0.25">
      <c r="A314" t="s">
        <v>46</v>
      </c>
      <c r="B314" t="s">
        <v>46</v>
      </c>
      <c r="C314" t="s">
        <v>114</v>
      </c>
      <c r="D314" t="s">
        <v>114</v>
      </c>
      <c r="E314" t="s">
        <v>113</v>
      </c>
      <c r="F314" s="59">
        <f t="shared" si="89"/>
        <v>46319</v>
      </c>
      <c r="G314" s="42" t="s">
        <v>41</v>
      </c>
      <c r="H314" s="43">
        <v>0</v>
      </c>
      <c r="I314" s="44">
        <v>0</v>
      </c>
      <c r="J314" s="44">
        <v>0</v>
      </c>
      <c r="K314" s="44">
        <v>0</v>
      </c>
      <c r="L314" s="44">
        <v>0</v>
      </c>
      <c r="M314" s="44">
        <v>0</v>
      </c>
      <c r="N314" s="44">
        <v>0</v>
      </c>
      <c r="O314" s="44">
        <v>0</v>
      </c>
      <c r="P314" s="44">
        <v>0</v>
      </c>
      <c r="Q314" s="45">
        <v>0</v>
      </c>
      <c r="R314" s="46">
        <f t="shared" si="85"/>
        <v>0</v>
      </c>
      <c r="S314" s="46">
        <f t="shared" si="86"/>
        <v>0</v>
      </c>
      <c r="T314" t="s">
        <v>49</v>
      </c>
      <c r="U314" t="s">
        <v>49</v>
      </c>
      <c r="V314" t="s">
        <v>114</v>
      </c>
      <c r="W314" t="s">
        <v>114</v>
      </c>
      <c r="X314" t="s">
        <v>113</v>
      </c>
      <c r="Y314" s="59">
        <f t="shared" si="90"/>
        <v>45955</v>
      </c>
      <c r="Z314" s="42" t="s">
        <v>41</v>
      </c>
      <c r="AA314" s="43">
        <v>7</v>
      </c>
      <c r="AB314" s="44">
        <v>0</v>
      </c>
      <c r="AC314" s="44">
        <v>0</v>
      </c>
      <c r="AD314" s="44">
        <v>0</v>
      </c>
      <c r="AE314" s="44">
        <v>0</v>
      </c>
      <c r="AF314" s="44">
        <v>922.30000000000007</v>
      </c>
      <c r="AG314" s="44">
        <v>0</v>
      </c>
      <c r="AH314" s="44">
        <v>0</v>
      </c>
      <c r="AI314" s="44">
        <v>0</v>
      </c>
      <c r="AJ314" s="45">
        <v>0</v>
      </c>
      <c r="AK314" s="46">
        <f t="shared" si="87"/>
        <v>0</v>
      </c>
      <c r="AL314" s="46">
        <f t="shared" si="88"/>
        <v>0</v>
      </c>
      <c r="AM314" s="44">
        <f t="shared" si="98"/>
        <v>-7</v>
      </c>
      <c r="AN314" s="44">
        <f t="shared" si="98"/>
        <v>0</v>
      </c>
      <c r="AO314" s="44">
        <f t="shared" si="98"/>
        <v>0</v>
      </c>
      <c r="AP314" s="44">
        <f t="shared" si="98"/>
        <v>0</v>
      </c>
      <c r="AQ314" s="44">
        <f t="shared" si="92"/>
        <v>0</v>
      </c>
      <c r="AR314" s="44">
        <f t="shared" si="92"/>
        <v>-922.30000000000007</v>
      </c>
      <c r="AS314" s="44">
        <f t="shared" si="92"/>
        <v>0</v>
      </c>
      <c r="AT314" s="44">
        <f t="shared" si="92"/>
        <v>0</v>
      </c>
      <c r="AU314" s="44">
        <f t="shared" si="92"/>
        <v>0</v>
      </c>
      <c r="AV314" s="45">
        <f t="shared" si="92"/>
        <v>0</v>
      </c>
      <c r="AW314" s="46">
        <f t="shared" si="92"/>
        <v>0</v>
      </c>
      <c r="AX314" s="47">
        <f t="shared" si="92"/>
        <v>0</v>
      </c>
      <c r="AY314" s="56">
        <f t="shared" si="97"/>
        <v>-1</v>
      </c>
      <c r="AZ314" s="56" t="str">
        <f t="shared" si="97"/>
        <v/>
      </c>
      <c r="BA314" s="56" t="str">
        <f t="shared" si="97"/>
        <v/>
      </c>
      <c r="BB314" s="56" t="str">
        <f t="shared" si="96"/>
        <v/>
      </c>
      <c r="BC314" s="56" t="str">
        <f t="shared" si="96"/>
        <v/>
      </c>
      <c r="BD314" s="56">
        <f t="shared" si="96"/>
        <v>-1</v>
      </c>
      <c r="BE314" s="56" t="str">
        <f t="shared" si="96"/>
        <v/>
      </c>
      <c r="BF314" s="56" t="str">
        <f t="shared" si="96"/>
        <v/>
      </c>
      <c r="BG314" s="56" t="str">
        <f t="shared" si="96"/>
        <v/>
      </c>
      <c r="BH314" s="57" t="str">
        <f t="shared" si="91"/>
        <v/>
      </c>
      <c r="BI314" s="81" t="str">
        <f t="shared" si="91"/>
        <v/>
      </c>
      <c r="BJ314" s="58" t="str">
        <f t="shared" si="91"/>
        <v/>
      </c>
      <c r="BK314" s="122" t="str">
        <f t="shared" si="93"/>
        <v/>
      </c>
      <c r="BL314" s="123" t="str">
        <f t="shared" si="93"/>
        <v/>
      </c>
      <c r="BM314" s="123" t="str">
        <f t="shared" si="93"/>
        <v/>
      </c>
      <c r="BN314" s="123" t="str">
        <f t="shared" si="93"/>
        <v/>
      </c>
      <c r="BO314" s="124" t="str">
        <f t="shared" si="93"/>
        <v/>
      </c>
      <c r="BP314" s="122">
        <f t="shared" si="94"/>
        <v>131.75714285714287</v>
      </c>
      <c r="BQ314" s="123" t="str">
        <f t="shared" si="94"/>
        <v/>
      </c>
      <c r="BR314" s="123" t="str">
        <f t="shared" si="94"/>
        <v/>
      </c>
      <c r="BS314" s="123" t="str">
        <f t="shared" si="94"/>
        <v/>
      </c>
      <c r="BT314" s="124" t="str">
        <f t="shared" si="94"/>
        <v/>
      </c>
      <c r="BU314" s="122" t="str">
        <f t="shared" si="95"/>
        <v/>
      </c>
      <c r="BV314" s="123" t="str">
        <f t="shared" si="95"/>
        <v/>
      </c>
      <c r="BW314" s="124" t="str">
        <f t="shared" si="95"/>
        <v/>
      </c>
      <c r="BX314" s="123" t="str">
        <f t="shared" si="95"/>
        <v/>
      </c>
      <c r="BY314" s="124" t="str">
        <f t="shared" si="95"/>
        <v/>
      </c>
    </row>
    <row r="315" spans="1:77" hidden="1" outlineLevel="1" x14ac:dyDescent="0.2">
      <c r="A315" t="s">
        <v>46</v>
      </c>
      <c r="B315" t="s">
        <v>46</v>
      </c>
      <c r="C315" t="s">
        <v>122</v>
      </c>
      <c r="D315" t="s">
        <v>114</v>
      </c>
      <c r="E315" t="s">
        <v>117</v>
      </c>
      <c r="F315" s="4">
        <f t="shared" si="89"/>
        <v>46320</v>
      </c>
      <c r="G315" t="s">
        <v>35</v>
      </c>
      <c r="H315" s="28">
        <v>0</v>
      </c>
      <c r="I315" s="138">
        <v>0</v>
      </c>
      <c r="J315" s="138">
        <v>0</v>
      </c>
      <c r="K315" s="2">
        <v>0</v>
      </c>
      <c r="L315" s="2">
        <v>0</v>
      </c>
      <c r="M315" s="2">
        <v>0</v>
      </c>
      <c r="N315" s="2">
        <v>0</v>
      </c>
      <c r="O315" s="2">
        <v>0</v>
      </c>
      <c r="P315" s="2">
        <v>0</v>
      </c>
      <c r="Q315" s="29">
        <v>0</v>
      </c>
      <c r="R315" s="30">
        <f t="shared" si="85"/>
        <v>0</v>
      </c>
      <c r="S315" s="30">
        <f t="shared" si="86"/>
        <v>0</v>
      </c>
      <c r="T315" t="s">
        <v>49</v>
      </c>
      <c r="U315" t="s">
        <v>49</v>
      </c>
      <c r="V315" t="s">
        <v>122</v>
      </c>
      <c r="W315" t="s">
        <v>114</v>
      </c>
      <c r="X315" t="s">
        <v>117</v>
      </c>
      <c r="Y315" s="4">
        <f t="shared" si="90"/>
        <v>45956</v>
      </c>
      <c r="Z315" t="s">
        <v>35</v>
      </c>
      <c r="AA315" s="28">
        <v>4</v>
      </c>
      <c r="AB315" s="138">
        <v>0</v>
      </c>
      <c r="AC315" s="138">
        <v>0</v>
      </c>
      <c r="AD315" s="2">
        <v>0</v>
      </c>
      <c r="AE315" s="2">
        <v>0</v>
      </c>
      <c r="AF315" s="2">
        <v>736.39</v>
      </c>
      <c r="AG315" s="2">
        <v>0</v>
      </c>
      <c r="AH315" s="2">
        <v>0</v>
      </c>
      <c r="AI315" s="2">
        <v>0</v>
      </c>
      <c r="AJ315" s="29">
        <v>0</v>
      </c>
      <c r="AK315" s="30">
        <f t="shared" si="87"/>
        <v>0</v>
      </c>
      <c r="AL315" s="30">
        <f t="shared" si="88"/>
        <v>0</v>
      </c>
      <c r="AM315" s="2">
        <f t="shared" si="98"/>
        <v>-4</v>
      </c>
      <c r="AN315" s="2">
        <f t="shared" si="98"/>
        <v>0</v>
      </c>
      <c r="AO315" s="2">
        <f t="shared" si="98"/>
        <v>0</v>
      </c>
      <c r="AP315" s="2">
        <f t="shared" si="98"/>
        <v>0</v>
      </c>
      <c r="AQ315" s="2">
        <f t="shared" si="92"/>
        <v>0</v>
      </c>
      <c r="AR315" s="2">
        <f t="shared" si="92"/>
        <v>-736.39</v>
      </c>
      <c r="AS315" s="2">
        <f t="shared" si="92"/>
        <v>0</v>
      </c>
      <c r="AT315" s="2">
        <f t="shared" si="92"/>
        <v>0</v>
      </c>
      <c r="AU315" s="2">
        <f t="shared" si="92"/>
        <v>0</v>
      </c>
      <c r="AV315" s="29">
        <f t="shared" si="92"/>
        <v>0</v>
      </c>
      <c r="AW315" s="30">
        <f t="shared" si="92"/>
        <v>0</v>
      </c>
      <c r="AX315" s="31">
        <f t="shared" si="92"/>
        <v>0</v>
      </c>
      <c r="AY315" s="38">
        <f t="shared" si="97"/>
        <v>-1</v>
      </c>
      <c r="AZ315" s="38" t="str">
        <f t="shared" si="97"/>
        <v/>
      </c>
      <c r="BA315" s="38" t="str">
        <f t="shared" si="97"/>
        <v/>
      </c>
      <c r="BB315" s="38" t="str">
        <f t="shared" si="96"/>
        <v/>
      </c>
      <c r="BC315" s="38" t="str">
        <f t="shared" si="96"/>
        <v/>
      </c>
      <c r="BD315" s="38">
        <f t="shared" si="96"/>
        <v>-1</v>
      </c>
      <c r="BE315" s="38" t="str">
        <f t="shared" si="96"/>
        <v/>
      </c>
      <c r="BF315" s="38" t="str">
        <f t="shared" si="96"/>
        <v/>
      </c>
      <c r="BG315" s="38" t="str">
        <f t="shared" si="96"/>
        <v/>
      </c>
      <c r="BH315" s="39" t="str">
        <f t="shared" si="91"/>
        <v/>
      </c>
      <c r="BI315" s="76" t="str">
        <f t="shared" si="91"/>
        <v/>
      </c>
      <c r="BJ315" s="40" t="str">
        <f t="shared" si="91"/>
        <v/>
      </c>
      <c r="BK315" s="116" t="str">
        <f t="shared" si="93"/>
        <v/>
      </c>
      <c r="BL315" s="117" t="str">
        <f t="shared" si="93"/>
        <v/>
      </c>
      <c r="BM315" s="117" t="str">
        <f t="shared" si="93"/>
        <v/>
      </c>
      <c r="BN315" s="117" t="str">
        <f t="shared" si="93"/>
        <v/>
      </c>
      <c r="BO315" s="118" t="str">
        <f t="shared" si="93"/>
        <v/>
      </c>
      <c r="BP315" s="116">
        <f t="shared" si="94"/>
        <v>184.0975</v>
      </c>
      <c r="BQ315" s="117" t="str">
        <f t="shared" si="94"/>
        <v/>
      </c>
      <c r="BR315" s="117" t="str">
        <f t="shared" si="94"/>
        <v/>
      </c>
      <c r="BS315" s="117" t="str">
        <f t="shared" si="94"/>
        <v/>
      </c>
      <c r="BT315" s="118" t="str">
        <f t="shared" si="94"/>
        <v/>
      </c>
      <c r="BU315" s="116" t="str">
        <f t="shared" si="95"/>
        <v/>
      </c>
      <c r="BV315" s="117" t="str">
        <f t="shared" si="95"/>
        <v/>
      </c>
      <c r="BW315" s="118" t="str">
        <f t="shared" si="95"/>
        <v/>
      </c>
      <c r="BX315" s="117" t="str">
        <f t="shared" si="95"/>
        <v/>
      </c>
      <c r="BY315" s="118" t="str">
        <f t="shared" si="95"/>
        <v/>
      </c>
    </row>
    <row r="316" spans="1:77" hidden="1" outlineLevel="1" x14ac:dyDescent="0.2">
      <c r="A316" t="s">
        <v>46</v>
      </c>
      <c r="B316" t="s">
        <v>46</v>
      </c>
      <c r="C316" t="s">
        <v>122</v>
      </c>
      <c r="D316" t="s">
        <v>114</v>
      </c>
      <c r="E316" t="s">
        <v>117</v>
      </c>
      <c r="F316" s="4">
        <f t="shared" si="89"/>
        <v>46321</v>
      </c>
      <c r="G316" t="s">
        <v>36</v>
      </c>
      <c r="H316" s="28">
        <v>0</v>
      </c>
      <c r="I316" s="138">
        <v>0</v>
      </c>
      <c r="J316" s="138">
        <v>0</v>
      </c>
      <c r="K316" s="2">
        <v>0</v>
      </c>
      <c r="L316" s="2">
        <v>0</v>
      </c>
      <c r="M316" s="2">
        <v>0</v>
      </c>
      <c r="N316" s="2">
        <v>0</v>
      </c>
      <c r="O316" s="2">
        <v>0</v>
      </c>
      <c r="P316" s="2">
        <v>0</v>
      </c>
      <c r="Q316" s="29">
        <v>0</v>
      </c>
      <c r="R316" s="30">
        <f t="shared" si="85"/>
        <v>0</v>
      </c>
      <c r="S316" s="30">
        <f t="shared" si="86"/>
        <v>0</v>
      </c>
      <c r="T316" t="s">
        <v>49</v>
      </c>
      <c r="U316" t="s">
        <v>49</v>
      </c>
      <c r="V316" t="s">
        <v>122</v>
      </c>
      <c r="W316" t="s">
        <v>114</v>
      </c>
      <c r="X316" t="s">
        <v>117</v>
      </c>
      <c r="Y316" s="4">
        <f t="shared" si="90"/>
        <v>45957</v>
      </c>
      <c r="Z316" t="s">
        <v>36</v>
      </c>
      <c r="AA316" s="28">
        <v>4</v>
      </c>
      <c r="AB316" s="138">
        <v>0</v>
      </c>
      <c r="AC316" s="138">
        <v>0</v>
      </c>
      <c r="AD316" s="2">
        <v>0</v>
      </c>
      <c r="AE316" s="2">
        <v>0</v>
      </c>
      <c r="AF316" s="2">
        <v>681.8</v>
      </c>
      <c r="AG316" s="2">
        <v>0</v>
      </c>
      <c r="AH316" s="2">
        <v>0</v>
      </c>
      <c r="AI316" s="2">
        <v>0</v>
      </c>
      <c r="AJ316" s="29">
        <v>0</v>
      </c>
      <c r="AK316" s="30">
        <f t="shared" si="87"/>
        <v>0</v>
      </c>
      <c r="AL316" s="30">
        <f t="shared" si="88"/>
        <v>0</v>
      </c>
      <c r="AM316" s="2">
        <f t="shared" si="98"/>
        <v>-4</v>
      </c>
      <c r="AN316" s="2">
        <f t="shared" si="98"/>
        <v>0</v>
      </c>
      <c r="AO316" s="2">
        <f t="shared" si="98"/>
        <v>0</v>
      </c>
      <c r="AP316" s="2">
        <f t="shared" si="98"/>
        <v>0</v>
      </c>
      <c r="AQ316" s="2">
        <f t="shared" si="92"/>
        <v>0</v>
      </c>
      <c r="AR316" s="2">
        <f t="shared" si="92"/>
        <v>-681.8</v>
      </c>
      <c r="AS316" s="2">
        <f t="shared" si="92"/>
        <v>0</v>
      </c>
      <c r="AT316" s="2">
        <f t="shared" si="92"/>
        <v>0</v>
      </c>
      <c r="AU316" s="2">
        <f t="shared" si="92"/>
        <v>0</v>
      </c>
      <c r="AV316" s="29">
        <f t="shared" si="92"/>
        <v>0</v>
      </c>
      <c r="AW316" s="30">
        <f t="shared" si="92"/>
        <v>0</v>
      </c>
      <c r="AX316" s="31">
        <f t="shared" si="92"/>
        <v>0</v>
      </c>
      <c r="AY316" s="38">
        <f t="shared" si="97"/>
        <v>-1</v>
      </c>
      <c r="AZ316" s="38" t="str">
        <f t="shared" si="97"/>
        <v/>
      </c>
      <c r="BA316" s="38" t="str">
        <f t="shared" si="97"/>
        <v/>
      </c>
      <c r="BB316" s="38" t="str">
        <f t="shared" si="96"/>
        <v/>
      </c>
      <c r="BC316" s="38" t="str">
        <f t="shared" si="96"/>
        <v/>
      </c>
      <c r="BD316" s="38">
        <f t="shared" si="96"/>
        <v>-1</v>
      </c>
      <c r="BE316" s="38" t="str">
        <f t="shared" si="96"/>
        <v/>
      </c>
      <c r="BF316" s="38" t="str">
        <f t="shared" si="96"/>
        <v/>
      </c>
      <c r="BG316" s="38" t="str">
        <f t="shared" si="96"/>
        <v/>
      </c>
      <c r="BH316" s="39" t="str">
        <f t="shared" si="91"/>
        <v/>
      </c>
      <c r="BI316" s="76" t="str">
        <f t="shared" si="91"/>
        <v/>
      </c>
      <c r="BJ316" s="40" t="str">
        <f t="shared" si="91"/>
        <v/>
      </c>
      <c r="BK316" s="119" t="str">
        <f t="shared" si="93"/>
        <v/>
      </c>
      <c r="BL316" s="120" t="str">
        <f t="shared" si="93"/>
        <v/>
      </c>
      <c r="BM316" s="120" t="str">
        <f t="shared" si="93"/>
        <v/>
      </c>
      <c r="BN316" s="120" t="str">
        <f t="shared" si="93"/>
        <v/>
      </c>
      <c r="BO316" s="121" t="str">
        <f t="shared" si="93"/>
        <v/>
      </c>
      <c r="BP316" s="119">
        <f t="shared" si="94"/>
        <v>170.45</v>
      </c>
      <c r="BQ316" s="120" t="str">
        <f t="shared" si="94"/>
        <v/>
      </c>
      <c r="BR316" s="120" t="str">
        <f t="shared" si="94"/>
        <v/>
      </c>
      <c r="BS316" s="120" t="str">
        <f t="shared" si="94"/>
        <v/>
      </c>
      <c r="BT316" s="121" t="str">
        <f t="shared" si="94"/>
        <v/>
      </c>
      <c r="BU316" s="119" t="str">
        <f t="shared" si="95"/>
        <v/>
      </c>
      <c r="BV316" s="120" t="str">
        <f t="shared" si="95"/>
        <v/>
      </c>
      <c r="BW316" s="121" t="str">
        <f t="shared" si="95"/>
        <v/>
      </c>
      <c r="BX316" s="120" t="str">
        <f t="shared" si="95"/>
        <v/>
      </c>
      <c r="BY316" s="121" t="str">
        <f t="shared" si="95"/>
        <v/>
      </c>
    </row>
    <row r="317" spans="1:77" hidden="1" outlineLevel="1" x14ac:dyDescent="0.2">
      <c r="A317" t="s">
        <v>46</v>
      </c>
      <c r="B317" t="s">
        <v>46</v>
      </c>
      <c r="C317" t="s">
        <v>122</v>
      </c>
      <c r="D317" t="s">
        <v>114</v>
      </c>
      <c r="E317" t="s">
        <v>117</v>
      </c>
      <c r="F317" s="4">
        <f t="shared" si="89"/>
        <v>46322</v>
      </c>
      <c r="G317" t="s">
        <v>37</v>
      </c>
      <c r="H317" s="28">
        <v>0</v>
      </c>
      <c r="I317" s="138">
        <v>0</v>
      </c>
      <c r="J317" s="138">
        <v>0</v>
      </c>
      <c r="K317" s="2">
        <v>0</v>
      </c>
      <c r="L317" s="2">
        <v>0</v>
      </c>
      <c r="M317" s="2">
        <v>0</v>
      </c>
      <c r="N317" s="2">
        <v>0</v>
      </c>
      <c r="O317" s="2">
        <v>0</v>
      </c>
      <c r="P317" s="2">
        <v>0</v>
      </c>
      <c r="Q317" s="29">
        <v>0</v>
      </c>
      <c r="R317" s="30">
        <f t="shared" si="85"/>
        <v>0</v>
      </c>
      <c r="S317" s="30">
        <f t="shared" si="86"/>
        <v>0</v>
      </c>
      <c r="T317" t="s">
        <v>49</v>
      </c>
      <c r="U317" t="s">
        <v>49</v>
      </c>
      <c r="V317" t="s">
        <v>122</v>
      </c>
      <c r="W317" t="s">
        <v>114</v>
      </c>
      <c r="X317" t="s">
        <v>117</v>
      </c>
      <c r="Y317" s="4">
        <f t="shared" si="90"/>
        <v>45958</v>
      </c>
      <c r="Z317" t="s">
        <v>37</v>
      </c>
      <c r="AA317" s="28">
        <v>9</v>
      </c>
      <c r="AB317" s="138">
        <v>0</v>
      </c>
      <c r="AC317" s="138">
        <v>0</v>
      </c>
      <c r="AD317" s="2">
        <v>0</v>
      </c>
      <c r="AE317" s="2">
        <v>0</v>
      </c>
      <c r="AF317" s="2">
        <v>1412.51</v>
      </c>
      <c r="AG317" s="2">
        <v>0</v>
      </c>
      <c r="AH317" s="2">
        <v>0</v>
      </c>
      <c r="AI317" s="2">
        <v>0</v>
      </c>
      <c r="AJ317" s="29">
        <v>0</v>
      </c>
      <c r="AK317" s="30">
        <f t="shared" si="87"/>
        <v>0</v>
      </c>
      <c r="AL317" s="30">
        <f t="shared" si="88"/>
        <v>0</v>
      </c>
      <c r="AM317" s="2">
        <f t="shared" si="98"/>
        <v>-9</v>
      </c>
      <c r="AN317" s="2">
        <f t="shared" si="98"/>
        <v>0</v>
      </c>
      <c r="AO317" s="2">
        <f t="shared" si="98"/>
        <v>0</v>
      </c>
      <c r="AP317" s="2">
        <f t="shared" si="98"/>
        <v>0</v>
      </c>
      <c r="AQ317" s="2">
        <f t="shared" si="92"/>
        <v>0</v>
      </c>
      <c r="AR317" s="2">
        <f t="shared" si="92"/>
        <v>-1412.51</v>
      </c>
      <c r="AS317" s="2">
        <f t="shared" si="92"/>
        <v>0</v>
      </c>
      <c r="AT317" s="2">
        <f t="shared" si="92"/>
        <v>0</v>
      </c>
      <c r="AU317" s="2">
        <f t="shared" si="92"/>
        <v>0</v>
      </c>
      <c r="AV317" s="29">
        <f t="shared" si="92"/>
        <v>0</v>
      </c>
      <c r="AW317" s="30">
        <f t="shared" si="92"/>
        <v>0</v>
      </c>
      <c r="AX317" s="31">
        <f t="shared" si="92"/>
        <v>0</v>
      </c>
      <c r="AY317" s="38">
        <f t="shared" si="97"/>
        <v>-1</v>
      </c>
      <c r="AZ317" s="38" t="str">
        <f t="shared" si="97"/>
        <v/>
      </c>
      <c r="BA317" s="38" t="str">
        <f t="shared" si="97"/>
        <v/>
      </c>
      <c r="BB317" s="38" t="str">
        <f t="shared" si="96"/>
        <v/>
      </c>
      <c r="BC317" s="38" t="str">
        <f t="shared" si="96"/>
        <v/>
      </c>
      <c r="BD317" s="38">
        <f t="shared" si="96"/>
        <v>-1</v>
      </c>
      <c r="BE317" s="38" t="str">
        <f t="shared" si="96"/>
        <v/>
      </c>
      <c r="BF317" s="38" t="str">
        <f t="shared" si="96"/>
        <v/>
      </c>
      <c r="BG317" s="38" t="str">
        <f t="shared" si="96"/>
        <v/>
      </c>
      <c r="BH317" s="39" t="str">
        <f t="shared" si="91"/>
        <v/>
      </c>
      <c r="BI317" s="76" t="str">
        <f t="shared" si="91"/>
        <v/>
      </c>
      <c r="BJ317" s="40" t="str">
        <f t="shared" si="91"/>
        <v/>
      </c>
      <c r="BK317" s="119" t="str">
        <f t="shared" si="93"/>
        <v/>
      </c>
      <c r="BL317" s="120" t="str">
        <f t="shared" si="93"/>
        <v/>
      </c>
      <c r="BM317" s="120" t="str">
        <f t="shared" si="93"/>
        <v/>
      </c>
      <c r="BN317" s="120" t="str">
        <f t="shared" si="93"/>
        <v/>
      </c>
      <c r="BO317" s="121" t="str">
        <f t="shared" si="93"/>
        <v/>
      </c>
      <c r="BP317" s="119">
        <f t="shared" si="94"/>
        <v>156.94555555555556</v>
      </c>
      <c r="BQ317" s="120" t="str">
        <f t="shared" si="94"/>
        <v/>
      </c>
      <c r="BR317" s="120" t="str">
        <f t="shared" si="94"/>
        <v/>
      </c>
      <c r="BS317" s="120" t="str">
        <f t="shared" si="94"/>
        <v/>
      </c>
      <c r="BT317" s="121" t="str">
        <f t="shared" si="94"/>
        <v/>
      </c>
      <c r="BU317" s="119" t="str">
        <f t="shared" si="95"/>
        <v/>
      </c>
      <c r="BV317" s="120" t="str">
        <f t="shared" si="95"/>
        <v/>
      </c>
      <c r="BW317" s="121" t="str">
        <f t="shared" si="95"/>
        <v/>
      </c>
      <c r="BX317" s="120" t="str">
        <f t="shared" si="95"/>
        <v/>
      </c>
      <c r="BY317" s="121" t="str">
        <f t="shared" si="95"/>
        <v/>
      </c>
    </row>
    <row r="318" spans="1:77" hidden="1" outlineLevel="1" x14ac:dyDescent="0.2">
      <c r="A318" t="s">
        <v>46</v>
      </c>
      <c r="B318" t="s">
        <v>46</v>
      </c>
      <c r="C318" t="s">
        <v>122</v>
      </c>
      <c r="D318" t="s">
        <v>114</v>
      </c>
      <c r="E318" t="s">
        <v>117</v>
      </c>
      <c r="F318" s="4">
        <f t="shared" si="89"/>
        <v>46323</v>
      </c>
      <c r="G318" t="s">
        <v>38</v>
      </c>
      <c r="H318" s="28">
        <v>0</v>
      </c>
      <c r="I318" s="138">
        <v>0</v>
      </c>
      <c r="J318" s="138">
        <v>0</v>
      </c>
      <c r="K318" s="2">
        <v>0</v>
      </c>
      <c r="L318" s="2">
        <v>0</v>
      </c>
      <c r="M318" s="2">
        <v>0</v>
      </c>
      <c r="N318" s="2">
        <v>0</v>
      </c>
      <c r="O318" s="2">
        <v>0</v>
      </c>
      <c r="P318" s="2">
        <v>0</v>
      </c>
      <c r="Q318" s="29">
        <v>0</v>
      </c>
      <c r="R318" s="30">
        <f t="shared" si="85"/>
        <v>0</v>
      </c>
      <c r="S318" s="30">
        <f t="shared" si="86"/>
        <v>0</v>
      </c>
      <c r="T318" t="s">
        <v>49</v>
      </c>
      <c r="U318" t="s">
        <v>49</v>
      </c>
      <c r="V318" t="s">
        <v>122</v>
      </c>
      <c r="W318" t="s">
        <v>114</v>
      </c>
      <c r="X318" t="s">
        <v>117</v>
      </c>
      <c r="Y318" s="4">
        <f t="shared" si="90"/>
        <v>45959</v>
      </c>
      <c r="Z318" t="s">
        <v>38</v>
      </c>
      <c r="AA318" s="28">
        <v>3</v>
      </c>
      <c r="AB318" s="138">
        <v>0</v>
      </c>
      <c r="AC318" s="138">
        <v>0</v>
      </c>
      <c r="AD318" s="2">
        <v>0</v>
      </c>
      <c r="AE318" s="2">
        <v>0</v>
      </c>
      <c r="AF318" s="2">
        <v>656.24</v>
      </c>
      <c r="AG318" s="2">
        <v>0</v>
      </c>
      <c r="AH318" s="2">
        <v>0</v>
      </c>
      <c r="AI318" s="2">
        <v>0</v>
      </c>
      <c r="AJ318" s="29">
        <v>0</v>
      </c>
      <c r="AK318" s="30">
        <f t="shared" si="87"/>
        <v>0</v>
      </c>
      <c r="AL318" s="30">
        <f t="shared" si="88"/>
        <v>0</v>
      </c>
      <c r="AM318" s="2">
        <f t="shared" si="98"/>
        <v>-3</v>
      </c>
      <c r="AN318" s="2">
        <f t="shared" si="98"/>
        <v>0</v>
      </c>
      <c r="AO318" s="2">
        <f t="shared" si="98"/>
        <v>0</v>
      </c>
      <c r="AP318" s="2">
        <f t="shared" si="98"/>
        <v>0</v>
      </c>
      <c r="AQ318" s="2">
        <f t="shared" si="92"/>
        <v>0</v>
      </c>
      <c r="AR318" s="2">
        <f t="shared" si="92"/>
        <v>-656.24</v>
      </c>
      <c r="AS318" s="2">
        <f t="shared" si="92"/>
        <v>0</v>
      </c>
      <c r="AT318" s="2">
        <f t="shared" si="92"/>
        <v>0</v>
      </c>
      <c r="AU318" s="2">
        <f t="shared" si="92"/>
        <v>0</v>
      </c>
      <c r="AV318" s="29">
        <f t="shared" si="92"/>
        <v>0</v>
      </c>
      <c r="AW318" s="30">
        <f t="shared" si="92"/>
        <v>0</v>
      </c>
      <c r="AX318" s="31">
        <f t="shared" si="92"/>
        <v>0</v>
      </c>
      <c r="AY318" s="38">
        <f t="shared" si="97"/>
        <v>-1</v>
      </c>
      <c r="AZ318" s="38" t="str">
        <f t="shared" si="97"/>
        <v/>
      </c>
      <c r="BA318" s="38" t="str">
        <f t="shared" si="97"/>
        <v/>
      </c>
      <c r="BB318" s="38" t="str">
        <f t="shared" si="96"/>
        <v/>
      </c>
      <c r="BC318" s="38" t="str">
        <f t="shared" si="96"/>
        <v/>
      </c>
      <c r="BD318" s="38">
        <f t="shared" si="96"/>
        <v>-1</v>
      </c>
      <c r="BE318" s="38" t="str">
        <f t="shared" si="96"/>
        <v/>
      </c>
      <c r="BF318" s="38" t="str">
        <f t="shared" si="96"/>
        <v/>
      </c>
      <c r="BG318" s="38" t="str">
        <f t="shared" si="96"/>
        <v/>
      </c>
      <c r="BH318" s="39" t="str">
        <f t="shared" si="91"/>
        <v/>
      </c>
      <c r="BI318" s="76" t="str">
        <f t="shared" si="91"/>
        <v/>
      </c>
      <c r="BJ318" s="40" t="str">
        <f t="shared" si="91"/>
        <v/>
      </c>
      <c r="BK318" s="119" t="str">
        <f t="shared" si="93"/>
        <v/>
      </c>
      <c r="BL318" s="120" t="str">
        <f t="shared" si="93"/>
        <v/>
      </c>
      <c r="BM318" s="120" t="str">
        <f t="shared" si="93"/>
        <v/>
      </c>
      <c r="BN318" s="120" t="str">
        <f t="shared" si="93"/>
        <v/>
      </c>
      <c r="BO318" s="121" t="str">
        <f t="shared" si="93"/>
        <v/>
      </c>
      <c r="BP318" s="119">
        <f t="shared" si="94"/>
        <v>218.74666666666667</v>
      </c>
      <c r="BQ318" s="120" t="str">
        <f t="shared" si="94"/>
        <v/>
      </c>
      <c r="BR318" s="120" t="str">
        <f t="shared" si="94"/>
        <v/>
      </c>
      <c r="BS318" s="120" t="str">
        <f t="shared" si="94"/>
        <v/>
      </c>
      <c r="BT318" s="121" t="str">
        <f t="shared" si="94"/>
        <v/>
      </c>
      <c r="BU318" s="119" t="str">
        <f t="shared" si="95"/>
        <v/>
      </c>
      <c r="BV318" s="120" t="str">
        <f t="shared" si="95"/>
        <v/>
      </c>
      <c r="BW318" s="121" t="str">
        <f t="shared" si="95"/>
        <v/>
      </c>
      <c r="BX318" s="120" t="str">
        <f t="shared" si="95"/>
        <v/>
      </c>
      <c r="BY318" s="121" t="str">
        <f t="shared" si="95"/>
        <v/>
      </c>
    </row>
    <row r="319" spans="1:77" hidden="1" outlineLevel="1" x14ac:dyDescent="0.2">
      <c r="A319" t="s">
        <v>46</v>
      </c>
      <c r="B319" t="s">
        <v>46</v>
      </c>
      <c r="C319" t="s">
        <v>122</v>
      </c>
      <c r="D319" t="s">
        <v>114</v>
      </c>
      <c r="E319" t="s">
        <v>117</v>
      </c>
      <c r="F319" s="4">
        <f t="shared" si="89"/>
        <v>46324</v>
      </c>
      <c r="G319" t="s">
        <v>39</v>
      </c>
      <c r="H319" s="28">
        <v>0</v>
      </c>
      <c r="I319" s="138">
        <v>0</v>
      </c>
      <c r="J319" s="138">
        <v>0</v>
      </c>
      <c r="K319" s="2">
        <v>0</v>
      </c>
      <c r="L319" s="2">
        <v>0</v>
      </c>
      <c r="M319" s="2">
        <v>0</v>
      </c>
      <c r="N319" s="2">
        <v>0</v>
      </c>
      <c r="O319" s="2">
        <v>0</v>
      </c>
      <c r="P319" s="2">
        <v>0</v>
      </c>
      <c r="Q319" s="29">
        <v>0</v>
      </c>
      <c r="R319" s="30">
        <f t="shared" si="85"/>
        <v>0</v>
      </c>
      <c r="S319" s="30">
        <f t="shared" si="86"/>
        <v>0</v>
      </c>
      <c r="T319" t="s">
        <v>49</v>
      </c>
      <c r="U319" t="s">
        <v>49</v>
      </c>
      <c r="V319" t="s">
        <v>122</v>
      </c>
      <c r="W319" t="s">
        <v>114</v>
      </c>
      <c r="X319" t="s">
        <v>117</v>
      </c>
      <c r="Y319" s="4">
        <f t="shared" si="90"/>
        <v>45960</v>
      </c>
      <c r="Z319" t="s">
        <v>39</v>
      </c>
      <c r="AA319" s="28">
        <v>11</v>
      </c>
      <c r="AB319" s="138">
        <v>0</v>
      </c>
      <c r="AC319" s="138">
        <v>0</v>
      </c>
      <c r="AD319" s="2">
        <v>0</v>
      </c>
      <c r="AE319" s="2">
        <v>0</v>
      </c>
      <c r="AF319" s="2">
        <v>1768.62</v>
      </c>
      <c r="AG319" s="2">
        <v>0</v>
      </c>
      <c r="AH319" s="2">
        <v>0</v>
      </c>
      <c r="AI319" s="2">
        <v>0</v>
      </c>
      <c r="AJ319" s="29">
        <v>0</v>
      </c>
      <c r="AK319" s="30">
        <f t="shared" si="87"/>
        <v>0</v>
      </c>
      <c r="AL319" s="30">
        <f t="shared" si="88"/>
        <v>0</v>
      </c>
      <c r="AM319" s="2">
        <f t="shared" si="98"/>
        <v>-11</v>
      </c>
      <c r="AN319" s="2">
        <f t="shared" si="98"/>
        <v>0</v>
      </c>
      <c r="AO319" s="2">
        <f t="shared" si="98"/>
        <v>0</v>
      </c>
      <c r="AP319" s="2">
        <f t="shared" si="98"/>
        <v>0</v>
      </c>
      <c r="AQ319" s="2">
        <f t="shared" si="92"/>
        <v>0</v>
      </c>
      <c r="AR319" s="2">
        <f t="shared" si="92"/>
        <v>-1768.62</v>
      </c>
      <c r="AS319" s="2">
        <f t="shared" si="92"/>
        <v>0</v>
      </c>
      <c r="AT319" s="2">
        <f t="shared" si="92"/>
        <v>0</v>
      </c>
      <c r="AU319" s="2">
        <f t="shared" si="92"/>
        <v>0</v>
      </c>
      <c r="AV319" s="29">
        <f t="shared" si="92"/>
        <v>0</v>
      </c>
      <c r="AW319" s="30">
        <f t="shared" si="92"/>
        <v>0</v>
      </c>
      <c r="AX319" s="31">
        <f t="shared" si="92"/>
        <v>0</v>
      </c>
      <c r="AY319" s="38">
        <f t="shared" si="97"/>
        <v>-1</v>
      </c>
      <c r="AZ319" s="38" t="str">
        <f t="shared" si="97"/>
        <v/>
      </c>
      <c r="BA319" s="38" t="str">
        <f t="shared" si="97"/>
        <v/>
      </c>
      <c r="BB319" s="38" t="str">
        <f t="shared" si="96"/>
        <v/>
      </c>
      <c r="BC319" s="38" t="str">
        <f t="shared" si="96"/>
        <v/>
      </c>
      <c r="BD319" s="38">
        <f t="shared" si="96"/>
        <v>-1</v>
      </c>
      <c r="BE319" s="38" t="str">
        <f t="shared" si="96"/>
        <v/>
      </c>
      <c r="BF319" s="38" t="str">
        <f t="shared" si="96"/>
        <v/>
      </c>
      <c r="BG319" s="38" t="str">
        <f t="shared" si="96"/>
        <v/>
      </c>
      <c r="BH319" s="39" t="str">
        <f t="shared" si="91"/>
        <v/>
      </c>
      <c r="BI319" s="76" t="str">
        <f t="shared" si="91"/>
        <v/>
      </c>
      <c r="BJ319" s="40" t="str">
        <f t="shared" si="91"/>
        <v/>
      </c>
      <c r="BK319" s="119" t="str">
        <f t="shared" si="93"/>
        <v/>
      </c>
      <c r="BL319" s="120" t="str">
        <f t="shared" si="93"/>
        <v/>
      </c>
      <c r="BM319" s="120" t="str">
        <f t="shared" si="93"/>
        <v/>
      </c>
      <c r="BN319" s="120" t="str">
        <f t="shared" si="93"/>
        <v/>
      </c>
      <c r="BO319" s="121" t="str">
        <f t="shared" si="93"/>
        <v/>
      </c>
      <c r="BP319" s="119">
        <f t="shared" si="94"/>
        <v>160.78363636363636</v>
      </c>
      <c r="BQ319" s="120" t="str">
        <f t="shared" si="94"/>
        <v/>
      </c>
      <c r="BR319" s="120" t="str">
        <f t="shared" si="94"/>
        <v/>
      </c>
      <c r="BS319" s="120" t="str">
        <f t="shared" si="94"/>
        <v/>
      </c>
      <c r="BT319" s="121" t="str">
        <f t="shared" si="94"/>
        <v/>
      </c>
      <c r="BU319" s="119" t="str">
        <f t="shared" si="95"/>
        <v/>
      </c>
      <c r="BV319" s="120" t="str">
        <f t="shared" si="95"/>
        <v/>
      </c>
      <c r="BW319" s="121" t="str">
        <f t="shared" si="95"/>
        <v/>
      </c>
      <c r="BX319" s="120" t="str">
        <f t="shared" si="95"/>
        <v/>
      </c>
      <c r="BY319" s="121" t="str">
        <f t="shared" si="95"/>
        <v/>
      </c>
    </row>
    <row r="320" spans="1:77" hidden="1" outlineLevel="1" x14ac:dyDescent="0.2">
      <c r="A320" t="s">
        <v>46</v>
      </c>
      <c r="B320" t="s">
        <v>46</v>
      </c>
      <c r="C320" t="s">
        <v>122</v>
      </c>
      <c r="D320" t="s">
        <v>114</v>
      </c>
      <c r="E320" t="s">
        <v>117</v>
      </c>
      <c r="F320" s="4">
        <f t="shared" si="89"/>
        <v>46325</v>
      </c>
      <c r="G320" t="s">
        <v>40</v>
      </c>
      <c r="H320" s="28">
        <v>0</v>
      </c>
      <c r="I320" s="138">
        <v>0</v>
      </c>
      <c r="J320" s="138">
        <v>0</v>
      </c>
      <c r="K320" s="2">
        <v>0</v>
      </c>
      <c r="L320" s="2">
        <v>0</v>
      </c>
      <c r="M320" s="2">
        <v>0</v>
      </c>
      <c r="N320" s="2">
        <v>0</v>
      </c>
      <c r="O320" s="2">
        <v>0</v>
      </c>
      <c r="P320" s="2">
        <v>0</v>
      </c>
      <c r="Q320" s="29">
        <v>0</v>
      </c>
      <c r="R320" s="30">
        <f t="shared" si="85"/>
        <v>0</v>
      </c>
      <c r="S320" s="30">
        <f t="shared" si="86"/>
        <v>0</v>
      </c>
      <c r="T320" t="s">
        <v>49</v>
      </c>
      <c r="U320" t="s">
        <v>49</v>
      </c>
      <c r="V320" t="s">
        <v>122</v>
      </c>
      <c r="W320" t="s">
        <v>114</v>
      </c>
      <c r="X320" t="s">
        <v>117</v>
      </c>
      <c r="Y320" s="4">
        <f t="shared" si="90"/>
        <v>45961</v>
      </c>
      <c r="Z320" t="s">
        <v>40</v>
      </c>
      <c r="AA320" s="28">
        <v>9</v>
      </c>
      <c r="AB320" s="138">
        <v>0</v>
      </c>
      <c r="AC320" s="138">
        <v>0</v>
      </c>
      <c r="AD320" s="2">
        <v>0</v>
      </c>
      <c r="AE320" s="2">
        <v>0</v>
      </c>
      <c r="AF320" s="2">
        <v>1751.3</v>
      </c>
      <c r="AG320" s="2">
        <v>0</v>
      </c>
      <c r="AH320" s="2">
        <v>0</v>
      </c>
      <c r="AI320" s="2">
        <v>0</v>
      </c>
      <c r="AJ320" s="29">
        <v>0</v>
      </c>
      <c r="AK320" s="30">
        <f t="shared" si="87"/>
        <v>0</v>
      </c>
      <c r="AL320" s="30">
        <f t="shared" si="88"/>
        <v>0</v>
      </c>
      <c r="AM320" s="2">
        <f t="shared" si="98"/>
        <v>-9</v>
      </c>
      <c r="AN320" s="2">
        <f t="shared" si="98"/>
        <v>0</v>
      </c>
      <c r="AO320" s="2">
        <f t="shared" si="98"/>
        <v>0</v>
      </c>
      <c r="AP320" s="2">
        <f t="shared" si="98"/>
        <v>0</v>
      </c>
      <c r="AQ320" s="2">
        <f t="shared" si="92"/>
        <v>0</v>
      </c>
      <c r="AR320" s="2">
        <f t="shared" si="92"/>
        <v>-1751.3</v>
      </c>
      <c r="AS320" s="2">
        <f t="shared" si="92"/>
        <v>0</v>
      </c>
      <c r="AT320" s="2">
        <f t="shared" si="92"/>
        <v>0</v>
      </c>
      <c r="AU320" s="2">
        <f t="shared" si="92"/>
        <v>0</v>
      </c>
      <c r="AV320" s="29">
        <f t="shared" si="92"/>
        <v>0</v>
      </c>
      <c r="AW320" s="30">
        <f t="shared" si="92"/>
        <v>0</v>
      </c>
      <c r="AX320" s="31">
        <f t="shared" si="92"/>
        <v>0</v>
      </c>
      <c r="AY320" s="38">
        <f t="shared" si="97"/>
        <v>-1</v>
      </c>
      <c r="AZ320" s="38" t="str">
        <f t="shared" si="97"/>
        <v/>
      </c>
      <c r="BA320" s="38" t="str">
        <f t="shared" si="97"/>
        <v/>
      </c>
      <c r="BB320" s="38" t="str">
        <f t="shared" si="96"/>
        <v/>
      </c>
      <c r="BC320" s="38" t="str">
        <f t="shared" si="96"/>
        <v/>
      </c>
      <c r="BD320" s="38">
        <f t="shared" si="96"/>
        <v>-1</v>
      </c>
      <c r="BE320" s="38" t="str">
        <f t="shared" si="96"/>
        <v/>
      </c>
      <c r="BF320" s="38" t="str">
        <f t="shared" si="96"/>
        <v/>
      </c>
      <c r="BG320" s="38" t="str">
        <f t="shared" si="96"/>
        <v/>
      </c>
      <c r="BH320" s="39" t="str">
        <f t="shared" si="91"/>
        <v/>
      </c>
      <c r="BI320" s="76" t="str">
        <f t="shared" si="91"/>
        <v/>
      </c>
      <c r="BJ320" s="40" t="str">
        <f t="shared" si="91"/>
        <v/>
      </c>
      <c r="BK320" s="119" t="str">
        <f t="shared" si="93"/>
        <v/>
      </c>
      <c r="BL320" s="120" t="str">
        <f t="shared" si="93"/>
        <v/>
      </c>
      <c r="BM320" s="120" t="str">
        <f t="shared" si="93"/>
        <v/>
      </c>
      <c r="BN320" s="120" t="str">
        <f t="shared" si="93"/>
        <v/>
      </c>
      <c r="BO320" s="121" t="str">
        <f t="shared" si="93"/>
        <v/>
      </c>
      <c r="BP320" s="119">
        <f t="shared" si="94"/>
        <v>194.58888888888887</v>
      </c>
      <c r="BQ320" s="120" t="str">
        <f t="shared" si="94"/>
        <v/>
      </c>
      <c r="BR320" s="120" t="str">
        <f t="shared" si="94"/>
        <v/>
      </c>
      <c r="BS320" s="120" t="str">
        <f t="shared" si="94"/>
        <v/>
      </c>
      <c r="BT320" s="121" t="str">
        <f t="shared" si="94"/>
        <v/>
      </c>
      <c r="BU320" s="119" t="str">
        <f t="shared" si="95"/>
        <v/>
      </c>
      <c r="BV320" s="120" t="str">
        <f t="shared" si="95"/>
        <v/>
      </c>
      <c r="BW320" s="121" t="str">
        <f t="shared" si="95"/>
        <v/>
      </c>
      <c r="BX320" s="120" t="str">
        <f t="shared" si="95"/>
        <v/>
      </c>
      <c r="BY320" s="121" t="str">
        <f t="shared" si="95"/>
        <v/>
      </c>
    </row>
    <row r="321" spans="1:77" ht="13.5" hidden="1" outlineLevel="1" thickBot="1" x14ac:dyDescent="0.25">
      <c r="A321" t="s">
        <v>46</v>
      </c>
      <c r="B321" t="s">
        <v>46</v>
      </c>
      <c r="C321" t="s">
        <v>122</v>
      </c>
      <c r="D321" t="s">
        <v>114</v>
      </c>
      <c r="E321" t="s">
        <v>117</v>
      </c>
      <c r="F321" s="59">
        <f t="shared" si="89"/>
        <v>46326</v>
      </c>
      <c r="G321" s="42" t="s">
        <v>41</v>
      </c>
      <c r="H321" s="43">
        <v>0</v>
      </c>
      <c r="I321" s="44">
        <v>0</v>
      </c>
      <c r="J321" s="44">
        <v>0</v>
      </c>
      <c r="K321" s="44">
        <v>0</v>
      </c>
      <c r="L321" s="44">
        <v>0</v>
      </c>
      <c r="M321" s="44">
        <v>0</v>
      </c>
      <c r="N321" s="44">
        <v>0</v>
      </c>
      <c r="O321" s="44">
        <v>0</v>
      </c>
      <c r="P321" s="44">
        <v>0</v>
      </c>
      <c r="Q321" s="45">
        <v>0</v>
      </c>
      <c r="R321" s="46">
        <f t="shared" si="85"/>
        <v>0</v>
      </c>
      <c r="S321" s="46">
        <f t="shared" si="86"/>
        <v>0</v>
      </c>
      <c r="T321" t="s">
        <v>49</v>
      </c>
      <c r="U321" t="s">
        <v>49</v>
      </c>
      <c r="V321" t="s">
        <v>122</v>
      </c>
      <c r="W321" t="s">
        <v>122</v>
      </c>
      <c r="X321" t="s">
        <v>117</v>
      </c>
      <c r="Y321" s="59">
        <f t="shared" si="90"/>
        <v>45962</v>
      </c>
      <c r="Z321" s="42" t="s">
        <v>41</v>
      </c>
      <c r="AA321" s="43">
        <v>4</v>
      </c>
      <c r="AB321" s="44">
        <v>0</v>
      </c>
      <c r="AC321" s="44">
        <v>0</v>
      </c>
      <c r="AD321" s="44">
        <v>0</v>
      </c>
      <c r="AE321" s="44">
        <v>0</v>
      </c>
      <c r="AF321" s="44">
        <v>720.18999999999994</v>
      </c>
      <c r="AG321" s="44">
        <v>0</v>
      </c>
      <c r="AH321" s="44">
        <v>0</v>
      </c>
      <c r="AI321" s="44">
        <v>0</v>
      </c>
      <c r="AJ321" s="45">
        <v>0</v>
      </c>
      <c r="AK321" s="46">
        <f t="shared" si="87"/>
        <v>0</v>
      </c>
      <c r="AL321" s="46">
        <f t="shared" si="88"/>
        <v>0</v>
      </c>
      <c r="AM321" s="44">
        <f t="shared" si="98"/>
        <v>-4</v>
      </c>
      <c r="AN321" s="44">
        <f t="shared" si="98"/>
        <v>0</v>
      </c>
      <c r="AO321" s="44">
        <f t="shared" si="98"/>
        <v>0</v>
      </c>
      <c r="AP321" s="44">
        <f t="shared" si="98"/>
        <v>0</v>
      </c>
      <c r="AQ321" s="44">
        <f t="shared" si="98"/>
        <v>0</v>
      </c>
      <c r="AR321" s="44">
        <f t="shared" si="98"/>
        <v>-720.18999999999994</v>
      </c>
      <c r="AS321" s="44">
        <f t="shared" si="98"/>
        <v>0</v>
      </c>
      <c r="AT321" s="44">
        <f t="shared" si="98"/>
        <v>0</v>
      </c>
      <c r="AU321" s="44">
        <f t="shared" si="98"/>
        <v>0</v>
      </c>
      <c r="AV321" s="45">
        <f t="shared" si="98"/>
        <v>0</v>
      </c>
      <c r="AW321" s="46">
        <f t="shared" si="98"/>
        <v>0</v>
      </c>
      <c r="AX321" s="47">
        <f t="shared" si="98"/>
        <v>0</v>
      </c>
      <c r="AY321" s="56">
        <f t="shared" si="97"/>
        <v>-1</v>
      </c>
      <c r="AZ321" s="56" t="str">
        <f t="shared" si="97"/>
        <v/>
      </c>
      <c r="BA321" s="56" t="str">
        <f t="shared" si="97"/>
        <v/>
      </c>
      <c r="BB321" s="56" t="str">
        <f t="shared" si="96"/>
        <v/>
      </c>
      <c r="BC321" s="56" t="str">
        <f t="shared" si="96"/>
        <v/>
      </c>
      <c r="BD321" s="56">
        <f t="shared" si="96"/>
        <v>-1</v>
      </c>
      <c r="BE321" s="56" t="str">
        <f t="shared" si="96"/>
        <v/>
      </c>
      <c r="BF321" s="56" t="str">
        <f t="shared" si="96"/>
        <v/>
      </c>
      <c r="BG321" s="56" t="str">
        <f t="shared" si="96"/>
        <v/>
      </c>
      <c r="BH321" s="57" t="str">
        <f t="shared" si="91"/>
        <v/>
      </c>
      <c r="BI321" s="81" t="str">
        <f t="shared" si="91"/>
        <v/>
      </c>
      <c r="BJ321" s="58" t="str">
        <f t="shared" si="91"/>
        <v/>
      </c>
      <c r="BK321" s="122" t="str">
        <f t="shared" si="93"/>
        <v/>
      </c>
      <c r="BL321" s="123" t="str">
        <f t="shared" si="93"/>
        <v/>
      </c>
      <c r="BM321" s="123" t="str">
        <f t="shared" si="93"/>
        <v/>
      </c>
      <c r="BN321" s="123" t="str">
        <f t="shared" si="93"/>
        <v/>
      </c>
      <c r="BO321" s="124" t="str">
        <f t="shared" si="93"/>
        <v/>
      </c>
      <c r="BP321" s="122">
        <f t="shared" si="94"/>
        <v>180.04749999999999</v>
      </c>
      <c r="BQ321" s="123" t="str">
        <f t="shared" si="94"/>
        <v/>
      </c>
      <c r="BR321" s="123" t="str">
        <f t="shared" si="94"/>
        <v/>
      </c>
      <c r="BS321" s="123" t="str">
        <f t="shared" si="94"/>
        <v/>
      </c>
      <c r="BT321" s="124" t="str">
        <f t="shared" si="94"/>
        <v/>
      </c>
      <c r="BU321" s="122" t="str">
        <f t="shared" si="95"/>
        <v/>
      </c>
      <c r="BV321" s="123" t="str">
        <f t="shared" si="95"/>
        <v/>
      </c>
      <c r="BW321" s="124" t="str">
        <f t="shared" si="95"/>
        <v/>
      </c>
      <c r="BX321" s="123" t="str">
        <f t="shared" si="95"/>
        <v/>
      </c>
      <c r="BY321" s="124" t="str">
        <f t="shared" si="95"/>
        <v/>
      </c>
    </row>
    <row r="322" spans="1:77" hidden="1" outlineLevel="1" x14ac:dyDescent="0.2">
      <c r="A322" t="s">
        <v>46</v>
      </c>
      <c r="B322" t="s">
        <v>46</v>
      </c>
      <c r="C322" t="s">
        <v>122</v>
      </c>
      <c r="D322" t="s">
        <v>122</v>
      </c>
      <c r="E322" t="s">
        <v>118</v>
      </c>
      <c r="F322" s="4">
        <f t="shared" si="89"/>
        <v>46327</v>
      </c>
      <c r="G322" t="s">
        <v>35</v>
      </c>
      <c r="H322" s="28">
        <v>0</v>
      </c>
      <c r="I322" s="138">
        <v>0</v>
      </c>
      <c r="J322" s="138">
        <v>0</v>
      </c>
      <c r="K322" s="2">
        <v>0</v>
      </c>
      <c r="L322" s="2">
        <v>0</v>
      </c>
      <c r="M322" s="2">
        <v>0</v>
      </c>
      <c r="N322" s="2">
        <v>0</v>
      </c>
      <c r="O322" s="2">
        <v>0</v>
      </c>
      <c r="P322" s="2">
        <v>0</v>
      </c>
      <c r="Q322" s="29">
        <v>0</v>
      </c>
      <c r="R322" s="30">
        <f t="shared" si="85"/>
        <v>0</v>
      </c>
      <c r="S322" s="30">
        <f t="shared" si="86"/>
        <v>0</v>
      </c>
      <c r="T322" t="s">
        <v>49</v>
      </c>
      <c r="U322" t="s">
        <v>49</v>
      </c>
      <c r="V322" t="s">
        <v>122</v>
      </c>
      <c r="W322" t="s">
        <v>122</v>
      </c>
      <c r="X322" t="s">
        <v>118</v>
      </c>
      <c r="Y322" s="4">
        <f t="shared" si="90"/>
        <v>45963</v>
      </c>
      <c r="Z322" t="s">
        <v>35</v>
      </c>
      <c r="AA322" s="28">
        <v>3</v>
      </c>
      <c r="AB322" s="138">
        <v>0</v>
      </c>
      <c r="AC322" s="138">
        <v>0</v>
      </c>
      <c r="AD322" s="2">
        <v>0</v>
      </c>
      <c r="AE322" s="2">
        <v>0</v>
      </c>
      <c r="AF322" s="2">
        <v>364.77</v>
      </c>
      <c r="AG322" s="2">
        <v>0</v>
      </c>
      <c r="AH322" s="2">
        <v>0</v>
      </c>
      <c r="AI322" s="2">
        <v>0</v>
      </c>
      <c r="AJ322" s="29">
        <v>0</v>
      </c>
      <c r="AK322" s="30">
        <f t="shared" si="87"/>
        <v>0</v>
      </c>
      <c r="AL322" s="30">
        <f t="shared" si="88"/>
        <v>0</v>
      </c>
      <c r="AM322" s="2">
        <f t="shared" si="98"/>
        <v>-3</v>
      </c>
      <c r="AN322" s="2">
        <f t="shared" si="98"/>
        <v>0</v>
      </c>
      <c r="AO322" s="2">
        <f t="shared" si="98"/>
        <v>0</v>
      </c>
      <c r="AP322" s="2">
        <f t="shared" si="98"/>
        <v>0</v>
      </c>
      <c r="AQ322" s="2">
        <f t="shared" si="98"/>
        <v>0</v>
      </c>
      <c r="AR322" s="2">
        <f t="shared" si="98"/>
        <v>-364.77</v>
      </c>
      <c r="AS322" s="2">
        <f t="shared" si="98"/>
        <v>0</v>
      </c>
      <c r="AT322" s="2">
        <f t="shared" si="98"/>
        <v>0</v>
      </c>
      <c r="AU322" s="2">
        <f t="shared" si="98"/>
        <v>0</v>
      </c>
      <c r="AV322" s="29">
        <f t="shared" si="98"/>
        <v>0</v>
      </c>
      <c r="AW322" s="30">
        <f t="shared" si="98"/>
        <v>0</v>
      </c>
      <c r="AX322" s="31">
        <f t="shared" si="98"/>
        <v>0</v>
      </c>
      <c r="AY322" s="38">
        <f t="shared" si="97"/>
        <v>-1</v>
      </c>
      <c r="AZ322" s="38" t="str">
        <f t="shared" si="97"/>
        <v/>
      </c>
      <c r="BA322" s="38" t="str">
        <f t="shared" si="97"/>
        <v/>
      </c>
      <c r="BB322" s="38" t="str">
        <f t="shared" si="96"/>
        <v/>
      </c>
      <c r="BC322" s="38" t="str">
        <f t="shared" si="96"/>
        <v/>
      </c>
      <c r="BD322" s="38">
        <f t="shared" si="96"/>
        <v>-1</v>
      </c>
      <c r="BE322" s="38" t="str">
        <f t="shared" si="96"/>
        <v/>
      </c>
      <c r="BF322" s="38" t="str">
        <f t="shared" si="96"/>
        <v/>
      </c>
      <c r="BG322" s="38" t="str">
        <f t="shared" si="96"/>
        <v/>
      </c>
      <c r="BH322" s="39" t="str">
        <f t="shared" si="91"/>
        <v/>
      </c>
      <c r="BI322" s="76" t="str">
        <f t="shared" si="91"/>
        <v/>
      </c>
      <c r="BJ322" s="40" t="str">
        <f t="shared" si="91"/>
        <v/>
      </c>
      <c r="BK322" s="116" t="str">
        <f t="shared" si="93"/>
        <v/>
      </c>
      <c r="BL322" s="117" t="str">
        <f t="shared" si="93"/>
        <v/>
      </c>
      <c r="BM322" s="117" t="str">
        <f t="shared" si="93"/>
        <v/>
      </c>
      <c r="BN322" s="117" t="str">
        <f t="shared" si="93"/>
        <v/>
      </c>
      <c r="BO322" s="118" t="str">
        <f t="shared" si="93"/>
        <v/>
      </c>
      <c r="BP322" s="116">
        <f t="shared" si="94"/>
        <v>121.58999999999999</v>
      </c>
      <c r="BQ322" s="117" t="str">
        <f t="shared" si="94"/>
        <v/>
      </c>
      <c r="BR322" s="117" t="str">
        <f t="shared" si="94"/>
        <v/>
      </c>
      <c r="BS322" s="117" t="str">
        <f t="shared" si="94"/>
        <v/>
      </c>
      <c r="BT322" s="118" t="str">
        <f t="shared" si="94"/>
        <v/>
      </c>
      <c r="BU322" s="116" t="str">
        <f t="shared" si="95"/>
        <v/>
      </c>
      <c r="BV322" s="117" t="str">
        <f t="shared" si="95"/>
        <v/>
      </c>
      <c r="BW322" s="118" t="str">
        <f t="shared" si="95"/>
        <v/>
      </c>
      <c r="BX322" s="117" t="str">
        <f t="shared" si="95"/>
        <v/>
      </c>
      <c r="BY322" s="118" t="str">
        <f t="shared" si="95"/>
        <v/>
      </c>
    </row>
    <row r="323" spans="1:77" hidden="1" outlineLevel="1" x14ac:dyDescent="0.2">
      <c r="A323" t="s">
        <v>46</v>
      </c>
      <c r="B323" t="s">
        <v>46</v>
      </c>
      <c r="C323" t="s">
        <v>122</v>
      </c>
      <c r="D323" t="s">
        <v>122</v>
      </c>
      <c r="E323" t="s">
        <v>118</v>
      </c>
      <c r="F323" s="4">
        <f t="shared" si="89"/>
        <v>46328</v>
      </c>
      <c r="G323" t="s">
        <v>36</v>
      </c>
      <c r="H323" s="28">
        <v>0</v>
      </c>
      <c r="I323" s="138">
        <v>0</v>
      </c>
      <c r="J323" s="138">
        <v>0</v>
      </c>
      <c r="K323" s="2">
        <v>0</v>
      </c>
      <c r="L323" s="2">
        <v>0</v>
      </c>
      <c r="M323" s="2">
        <v>0</v>
      </c>
      <c r="N323" s="2">
        <v>0</v>
      </c>
      <c r="O323" s="2">
        <v>0</v>
      </c>
      <c r="P323" s="2">
        <v>0</v>
      </c>
      <c r="Q323" s="29">
        <v>0</v>
      </c>
      <c r="R323" s="30">
        <f t="shared" si="85"/>
        <v>0</v>
      </c>
      <c r="S323" s="30">
        <f t="shared" si="86"/>
        <v>0</v>
      </c>
      <c r="T323" t="s">
        <v>49</v>
      </c>
      <c r="U323" t="s">
        <v>49</v>
      </c>
      <c r="V323" t="s">
        <v>122</v>
      </c>
      <c r="W323" t="s">
        <v>122</v>
      </c>
      <c r="X323" t="s">
        <v>118</v>
      </c>
      <c r="Y323" s="4">
        <f t="shared" si="90"/>
        <v>45964</v>
      </c>
      <c r="Z323" t="s">
        <v>36</v>
      </c>
      <c r="AA323" s="28">
        <v>3</v>
      </c>
      <c r="AB323" s="138">
        <v>0</v>
      </c>
      <c r="AC323" s="138">
        <v>0</v>
      </c>
      <c r="AD323" s="2">
        <v>0</v>
      </c>
      <c r="AE323" s="2">
        <v>0</v>
      </c>
      <c r="AF323" s="2">
        <v>317.76</v>
      </c>
      <c r="AG323" s="2">
        <v>0</v>
      </c>
      <c r="AH323" s="2">
        <v>0</v>
      </c>
      <c r="AI323" s="2">
        <v>0</v>
      </c>
      <c r="AJ323" s="29">
        <v>0</v>
      </c>
      <c r="AK323" s="30">
        <f t="shared" si="87"/>
        <v>0</v>
      </c>
      <c r="AL323" s="30">
        <f t="shared" si="88"/>
        <v>0</v>
      </c>
      <c r="AM323" s="2">
        <f t="shared" si="98"/>
        <v>-3</v>
      </c>
      <c r="AN323" s="2">
        <f t="shared" si="98"/>
        <v>0</v>
      </c>
      <c r="AO323" s="2">
        <f t="shared" si="98"/>
        <v>0</v>
      </c>
      <c r="AP323" s="2">
        <f t="shared" si="98"/>
        <v>0</v>
      </c>
      <c r="AQ323" s="2">
        <f t="shared" si="98"/>
        <v>0</v>
      </c>
      <c r="AR323" s="2">
        <f t="shared" si="98"/>
        <v>-317.76</v>
      </c>
      <c r="AS323" s="2">
        <f t="shared" si="98"/>
        <v>0</v>
      </c>
      <c r="AT323" s="2">
        <f t="shared" si="98"/>
        <v>0</v>
      </c>
      <c r="AU323" s="2">
        <f t="shared" si="98"/>
        <v>0</v>
      </c>
      <c r="AV323" s="29">
        <f t="shared" si="98"/>
        <v>0</v>
      </c>
      <c r="AW323" s="30">
        <f t="shared" si="98"/>
        <v>0</v>
      </c>
      <c r="AX323" s="31">
        <f t="shared" si="98"/>
        <v>0</v>
      </c>
      <c r="AY323" s="38">
        <f t="shared" si="97"/>
        <v>-1</v>
      </c>
      <c r="AZ323" s="38" t="str">
        <f t="shared" si="97"/>
        <v/>
      </c>
      <c r="BA323" s="38" t="str">
        <f t="shared" si="97"/>
        <v/>
      </c>
      <c r="BB323" s="38" t="str">
        <f t="shared" si="96"/>
        <v/>
      </c>
      <c r="BC323" s="38" t="str">
        <f t="shared" si="96"/>
        <v/>
      </c>
      <c r="BD323" s="38">
        <f t="shared" si="96"/>
        <v>-1</v>
      </c>
      <c r="BE323" s="38" t="str">
        <f t="shared" si="96"/>
        <v/>
      </c>
      <c r="BF323" s="38" t="str">
        <f t="shared" si="96"/>
        <v/>
      </c>
      <c r="BG323" s="38" t="str">
        <f t="shared" si="96"/>
        <v/>
      </c>
      <c r="BH323" s="39" t="str">
        <f t="shared" si="91"/>
        <v/>
      </c>
      <c r="BI323" s="76" t="str">
        <f t="shared" si="91"/>
        <v/>
      </c>
      <c r="BJ323" s="40" t="str">
        <f t="shared" si="91"/>
        <v/>
      </c>
      <c r="BK323" s="119" t="str">
        <f t="shared" si="93"/>
        <v/>
      </c>
      <c r="BL323" s="120" t="str">
        <f t="shared" si="93"/>
        <v/>
      </c>
      <c r="BM323" s="120" t="str">
        <f t="shared" si="93"/>
        <v/>
      </c>
      <c r="BN323" s="120" t="str">
        <f t="shared" si="93"/>
        <v/>
      </c>
      <c r="BO323" s="121" t="str">
        <f t="shared" si="93"/>
        <v/>
      </c>
      <c r="BP323" s="119">
        <f t="shared" si="94"/>
        <v>105.92</v>
      </c>
      <c r="BQ323" s="120" t="str">
        <f t="shared" si="94"/>
        <v/>
      </c>
      <c r="BR323" s="120" t="str">
        <f t="shared" si="94"/>
        <v/>
      </c>
      <c r="BS323" s="120" t="str">
        <f t="shared" si="94"/>
        <v/>
      </c>
      <c r="BT323" s="121" t="str">
        <f t="shared" si="94"/>
        <v/>
      </c>
      <c r="BU323" s="119" t="str">
        <f t="shared" si="95"/>
        <v/>
      </c>
      <c r="BV323" s="120" t="str">
        <f t="shared" si="95"/>
        <v/>
      </c>
      <c r="BW323" s="121" t="str">
        <f t="shared" si="95"/>
        <v/>
      </c>
      <c r="BX323" s="120" t="str">
        <f t="shared" si="95"/>
        <v/>
      </c>
      <c r="BY323" s="121" t="str">
        <f t="shared" si="95"/>
        <v/>
      </c>
    </row>
    <row r="324" spans="1:77" hidden="1" outlineLevel="1" x14ac:dyDescent="0.2">
      <c r="A324" t="s">
        <v>46</v>
      </c>
      <c r="B324" t="s">
        <v>46</v>
      </c>
      <c r="C324" t="s">
        <v>122</v>
      </c>
      <c r="D324" t="s">
        <v>122</v>
      </c>
      <c r="E324" t="s">
        <v>118</v>
      </c>
      <c r="F324" s="4">
        <f t="shared" si="89"/>
        <v>46329</v>
      </c>
      <c r="G324" t="s">
        <v>37</v>
      </c>
      <c r="H324" s="28">
        <v>0</v>
      </c>
      <c r="I324" s="138">
        <v>0</v>
      </c>
      <c r="J324" s="138">
        <v>0</v>
      </c>
      <c r="K324" s="2">
        <v>0</v>
      </c>
      <c r="L324" s="2">
        <v>0</v>
      </c>
      <c r="M324" s="2">
        <v>0</v>
      </c>
      <c r="N324" s="2">
        <v>0</v>
      </c>
      <c r="O324" s="2">
        <v>0</v>
      </c>
      <c r="P324" s="2">
        <v>0</v>
      </c>
      <c r="Q324" s="29">
        <v>0</v>
      </c>
      <c r="R324" s="30">
        <f t="shared" si="85"/>
        <v>0</v>
      </c>
      <c r="S324" s="30">
        <f t="shared" si="86"/>
        <v>0</v>
      </c>
      <c r="T324" t="s">
        <v>49</v>
      </c>
      <c r="U324" t="s">
        <v>49</v>
      </c>
      <c r="V324" t="s">
        <v>122</v>
      </c>
      <c r="W324" t="s">
        <v>122</v>
      </c>
      <c r="X324" t="s">
        <v>118</v>
      </c>
      <c r="Y324" s="4">
        <f t="shared" si="90"/>
        <v>45965</v>
      </c>
      <c r="Z324" t="s">
        <v>37</v>
      </c>
      <c r="AA324" s="28">
        <v>10</v>
      </c>
      <c r="AB324" s="138">
        <v>0</v>
      </c>
      <c r="AC324" s="138">
        <v>0</v>
      </c>
      <c r="AD324" s="2">
        <v>0</v>
      </c>
      <c r="AE324" s="2">
        <v>0</v>
      </c>
      <c r="AF324" s="2">
        <v>1725.24</v>
      </c>
      <c r="AG324" s="2">
        <v>0</v>
      </c>
      <c r="AH324" s="2">
        <v>0</v>
      </c>
      <c r="AI324" s="2">
        <v>0</v>
      </c>
      <c r="AJ324" s="29">
        <v>0</v>
      </c>
      <c r="AK324" s="30">
        <f t="shared" si="87"/>
        <v>0</v>
      </c>
      <c r="AL324" s="30">
        <f t="shared" si="88"/>
        <v>0</v>
      </c>
      <c r="AM324" s="2">
        <f t="shared" si="98"/>
        <v>-10</v>
      </c>
      <c r="AN324" s="2">
        <f t="shared" si="98"/>
        <v>0</v>
      </c>
      <c r="AO324" s="2">
        <f t="shared" si="98"/>
        <v>0</v>
      </c>
      <c r="AP324" s="2">
        <f t="shared" si="98"/>
        <v>0</v>
      </c>
      <c r="AQ324" s="2">
        <f t="shared" si="98"/>
        <v>0</v>
      </c>
      <c r="AR324" s="2">
        <f t="shared" si="98"/>
        <v>-1725.24</v>
      </c>
      <c r="AS324" s="2">
        <f t="shared" si="98"/>
        <v>0</v>
      </c>
      <c r="AT324" s="2">
        <f t="shared" si="98"/>
        <v>0</v>
      </c>
      <c r="AU324" s="2">
        <f t="shared" si="98"/>
        <v>0</v>
      </c>
      <c r="AV324" s="29">
        <f t="shared" si="98"/>
        <v>0</v>
      </c>
      <c r="AW324" s="30">
        <f t="shared" si="98"/>
        <v>0</v>
      </c>
      <c r="AX324" s="31">
        <f t="shared" si="98"/>
        <v>0</v>
      </c>
      <c r="AY324" s="38">
        <f t="shared" si="97"/>
        <v>-1</v>
      </c>
      <c r="AZ324" s="38" t="str">
        <f t="shared" si="97"/>
        <v/>
      </c>
      <c r="BA324" s="38" t="str">
        <f t="shared" si="97"/>
        <v/>
      </c>
      <c r="BB324" s="38" t="str">
        <f t="shared" si="96"/>
        <v/>
      </c>
      <c r="BC324" s="38" t="str">
        <f t="shared" si="96"/>
        <v/>
      </c>
      <c r="BD324" s="38">
        <f t="shared" si="96"/>
        <v>-1</v>
      </c>
      <c r="BE324" s="38" t="str">
        <f t="shared" si="96"/>
        <v/>
      </c>
      <c r="BF324" s="38" t="str">
        <f t="shared" si="96"/>
        <v/>
      </c>
      <c r="BG324" s="38" t="str">
        <f t="shared" si="96"/>
        <v/>
      </c>
      <c r="BH324" s="39" t="str">
        <f t="shared" si="91"/>
        <v/>
      </c>
      <c r="BI324" s="76" t="str">
        <f t="shared" si="91"/>
        <v/>
      </c>
      <c r="BJ324" s="40" t="str">
        <f t="shared" si="91"/>
        <v/>
      </c>
      <c r="BK324" s="119" t="str">
        <f t="shared" si="93"/>
        <v/>
      </c>
      <c r="BL324" s="120" t="str">
        <f t="shared" si="93"/>
        <v/>
      </c>
      <c r="BM324" s="120" t="str">
        <f t="shared" si="93"/>
        <v/>
      </c>
      <c r="BN324" s="120" t="str">
        <f t="shared" si="93"/>
        <v/>
      </c>
      <c r="BO324" s="121" t="str">
        <f t="shared" si="93"/>
        <v/>
      </c>
      <c r="BP324" s="119">
        <f t="shared" si="94"/>
        <v>172.524</v>
      </c>
      <c r="BQ324" s="120" t="str">
        <f t="shared" si="94"/>
        <v/>
      </c>
      <c r="BR324" s="120" t="str">
        <f t="shared" si="94"/>
        <v/>
      </c>
      <c r="BS324" s="120" t="str">
        <f t="shared" si="94"/>
        <v/>
      </c>
      <c r="BT324" s="121" t="str">
        <f t="shared" si="94"/>
        <v/>
      </c>
      <c r="BU324" s="119" t="str">
        <f t="shared" si="95"/>
        <v/>
      </c>
      <c r="BV324" s="120" t="str">
        <f t="shared" si="95"/>
        <v/>
      </c>
      <c r="BW324" s="121" t="str">
        <f t="shared" si="95"/>
        <v/>
      </c>
      <c r="BX324" s="120" t="str">
        <f t="shared" si="95"/>
        <v/>
      </c>
      <c r="BY324" s="121" t="str">
        <f t="shared" si="95"/>
        <v/>
      </c>
    </row>
    <row r="325" spans="1:77" hidden="1" outlineLevel="1" x14ac:dyDescent="0.2">
      <c r="A325" t="s">
        <v>46</v>
      </c>
      <c r="B325" t="s">
        <v>46</v>
      </c>
      <c r="C325" t="s">
        <v>122</v>
      </c>
      <c r="D325" t="s">
        <v>122</v>
      </c>
      <c r="E325" t="s">
        <v>118</v>
      </c>
      <c r="F325" s="4">
        <f t="shared" si="89"/>
        <v>46330</v>
      </c>
      <c r="G325" t="s">
        <v>38</v>
      </c>
      <c r="H325" s="28">
        <v>0</v>
      </c>
      <c r="I325" s="138">
        <v>0</v>
      </c>
      <c r="J325" s="138">
        <v>0</v>
      </c>
      <c r="K325" s="2">
        <v>0</v>
      </c>
      <c r="L325" s="2">
        <v>0</v>
      </c>
      <c r="M325" s="2">
        <v>0</v>
      </c>
      <c r="N325" s="2">
        <v>0</v>
      </c>
      <c r="O325" s="2">
        <v>0</v>
      </c>
      <c r="P325" s="2">
        <v>0</v>
      </c>
      <c r="Q325" s="29">
        <v>0</v>
      </c>
      <c r="R325" s="30">
        <f t="shared" si="85"/>
        <v>0</v>
      </c>
      <c r="S325" s="30">
        <f t="shared" si="86"/>
        <v>0</v>
      </c>
      <c r="T325" t="s">
        <v>49</v>
      </c>
      <c r="U325" t="s">
        <v>49</v>
      </c>
      <c r="V325" t="s">
        <v>122</v>
      </c>
      <c r="W325" t="s">
        <v>122</v>
      </c>
      <c r="X325" t="s">
        <v>118</v>
      </c>
      <c r="Y325" s="4">
        <f t="shared" si="90"/>
        <v>45966</v>
      </c>
      <c r="Z325" t="s">
        <v>38</v>
      </c>
      <c r="AA325" s="28">
        <v>13</v>
      </c>
      <c r="AB325" s="138">
        <v>1</v>
      </c>
      <c r="AC325" s="138">
        <v>0</v>
      </c>
      <c r="AD325" s="2">
        <v>0</v>
      </c>
      <c r="AE325" s="2">
        <v>0</v>
      </c>
      <c r="AF325" s="2">
        <v>1712.76</v>
      </c>
      <c r="AG325" s="2">
        <v>63.98</v>
      </c>
      <c r="AH325" s="2">
        <v>0</v>
      </c>
      <c r="AI325" s="2">
        <v>0</v>
      </c>
      <c r="AJ325" s="29">
        <v>0</v>
      </c>
      <c r="AK325" s="30">
        <f t="shared" si="87"/>
        <v>1</v>
      </c>
      <c r="AL325" s="30">
        <f t="shared" si="88"/>
        <v>63.98</v>
      </c>
      <c r="AM325" s="2">
        <f t="shared" si="98"/>
        <v>-13</v>
      </c>
      <c r="AN325" s="2">
        <f t="shared" si="98"/>
        <v>-1</v>
      </c>
      <c r="AO325" s="2">
        <f t="shared" si="98"/>
        <v>0</v>
      </c>
      <c r="AP325" s="2">
        <f t="shared" si="98"/>
        <v>0</v>
      </c>
      <c r="AQ325" s="2">
        <f t="shared" si="98"/>
        <v>0</v>
      </c>
      <c r="AR325" s="2">
        <f t="shared" si="98"/>
        <v>-1712.76</v>
      </c>
      <c r="AS325" s="2">
        <f t="shared" si="98"/>
        <v>-63.98</v>
      </c>
      <c r="AT325" s="2">
        <f t="shared" si="98"/>
        <v>0</v>
      </c>
      <c r="AU325" s="2">
        <f t="shared" si="98"/>
        <v>0</v>
      </c>
      <c r="AV325" s="29">
        <f t="shared" si="98"/>
        <v>0</v>
      </c>
      <c r="AW325" s="30">
        <f t="shared" si="98"/>
        <v>-1</v>
      </c>
      <c r="AX325" s="31">
        <f t="shared" si="98"/>
        <v>-63.98</v>
      </c>
      <c r="AY325" s="38">
        <f t="shared" si="97"/>
        <v>-1</v>
      </c>
      <c r="AZ325" s="38">
        <f t="shared" si="97"/>
        <v>-1</v>
      </c>
      <c r="BA325" s="38" t="str">
        <f t="shared" si="97"/>
        <v/>
      </c>
      <c r="BB325" s="38" t="str">
        <f t="shared" si="96"/>
        <v/>
      </c>
      <c r="BC325" s="38" t="str">
        <f t="shared" si="96"/>
        <v/>
      </c>
      <c r="BD325" s="38">
        <f t="shared" si="96"/>
        <v>-1</v>
      </c>
      <c r="BE325" s="38">
        <f t="shared" si="96"/>
        <v>-1</v>
      </c>
      <c r="BF325" s="38" t="str">
        <f t="shared" si="96"/>
        <v/>
      </c>
      <c r="BG325" s="38" t="str">
        <f t="shared" si="96"/>
        <v/>
      </c>
      <c r="BH325" s="39" t="str">
        <f t="shared" si="91"/>
        <v/>
      </c>
      <c r="BI325" s="76">
        <f t="shared" si="91"/>
        <v>-1</v>
      </c>
      <c r="BJ325" s="40">
        <f t="shared" si="91"/>
        <v>-1</v>
      </c>
      <c r="BK325" s="119" t="str">
        <f t="shared" si="93"/>
        <v/>
      </c>
      <c r="BL325" s="120" t="str">
        <f t="shared" si="93"/>
        <v/>
      </c>
      <c r="BM325" s="120" t="str">
        <f t="shared" si="93"/>
        <v/>
      </c>
      <c r="BN325" s="120" t="str">
        <f t="shared" si="93"/>
        <v/>
      </c>
      <c r="BO325" s="121" t="str">
        <f t="shared" si="93"/>
        <v/>
      </c>
      <c r="BP325" s="119">
        <f t="shared" si="94"/>
        <v>131.75076923076924</v>
      </c>
      <c r="BQ325" s="120">
        <f t="shared" si="94"/>
        <v>63.98</v>
      </c>
      <c r="BR325" s="120" t="str">
        <f t="shared" si="94"/>
        <v/>
      </c>
      <c r="BS325" s="120" t="str">
        <f t="shared" si="94"/>
        <v/>
      </c>
      <c r="BT325" s="121" t="str">
        <f t="shared" si="94"/>
        <v/>
      </c>
      <c r="BU325" s="119" t="str">
        <f t="shared" si="95"/>
        <v/>
      </c>
      <c r="BV325" s="120" t="str">
        <f t="shared" si="95"/>
        <v/>
      </c>
      <c r="BW325" s="121" t="str">
        <f t="shared" si="95"/>
        <v/>
      </c>
      <c r="BX325" s="120" t="str">
        <f t="shared" si="95"/>
        <v/>
      </c>
      <c r="BY325" s="121" t="str">
        <f t="shared" si="95"/>
        <v/>
      </c>
    </row>
    <row r="326" spans="1:77" hidden="1" outlineLevel="1" x14ac:dyDescent="0.2">
      <c r="A326" t="s">
        <v>46</v>
      </c>
      <c r="B326" t="s">
        <v>46</v>
      </c>
      <c r="C326" t="s">
        <v>122</v>
      </c>
      <c r="D326" t="s">
        <v>122</v>
      </c>
      <c r="E326" t="s">
        <v>118</v>
      </c>
      <c r="F326" s="4">
        <f t="shared" si="89"/>
        <v>46331</v>
      </c>
      <c r="G326" t="s">
        <v>39</v>
      </c>
      <c r="H326" s="28">
        <v>0</v>
      </c>
      <c r="I326" s="138">
        <v>0</v>
      </c>
      <c r="J326" s="138">
        <v>0</v>
      </c>
      <c r="K326" s="2">
        <v>0</v>
      </c>
      <c r="L326" s="2">
        <v>0</v>
      </c>
      <c r="M326" s="2">
        <v>0</v>
      </c>
      <c r="N326" s="2">
        <v>0</v>
      </c>
      <c r="O326" s="2">
        <v>0</v>
      </c>
      <c r="P326" s="2">
        <v>0</v>
      </c>
      <c r="Q326" s="29">
        <v>0</v>
      </c>
      <c r="R326" s="30">
        <f t="shared" si="85"/>
        <v>0</v>
      </c>
      <c r="S326" s="30">
        <f t="shared" si="86"/>
        <v>0</v>
      </c>
      <c r="T326" t="s">
        <v>49</v>
      </c>
      <c r="U326" t="s">
        <v>49</v>
      </c>
      <c r="V326" t="s">
        <v>122</v>
      </c>
      <c r="W326" t="s">
        <v>122</v>
      </c>
      <c r="X326" t="s">
        <v>118</v>
      </c>
      <c r="Y326" s="4">
        <f t="shared" si="90"/>
        <v>45967</v>
      </c>
      <c r="Z326" t="s">
        <v>39</v>
      </c>
      <c r="AA326" s="28">
        <v>9</v>
      </c>
      <c r="AB326" s="138">
        <v>0</v>
      </c>
      <c r="AC326" s="138">
        <v>0</v>
      </c>
      <c r="AD326" s="2">
        <v>0</v>
      </c>
      <c r="AE326" s="2">
        <v>0</v>
      </c>
      <c r="AF326" s="2">
        <v>1757.8400000000001</v>
      </c>
      <c r="AG326" s="2">
        <v>0</v>
      </c>
      <c r="AH326" s="2">
        <v>0</v>
      </c>
      <c r="AI326" s="2">
        <v>0</v>
      </c>
      <c r="AJ326" s="29">
        <v>0</v>
      </c>
      <c r="AK326" s="30">
        <f t="shared" si="87"/>
        <v>0</v>
      </c>
      <c r="AL326" s="30">
        <f t="shared" si="88"/>
        <v>0</v>
      </c>
      <c r="AM326" s="2">
        <f t="shared" si="98"/>
        <v>-9</v>
      </c>
      <c r="AN326" s="2">
        <f t="shared" si="98"/>
        <v>0</v>
      </c>
      <c r="AO326" s="2">
        <f t="shared" si="98"/>
        <v>0</v>
      </c>
      <c r="AP326" s="2">
        <f t="shared" si="98"/>
        <v>0</v>
      </c>
      <c r="AQ326" s="2">
        <f t="shared" si="98"/>
        <v>0</v>
      </c>
      <c r="AR326" s="2">
        <f t="shared" si="98"/>
        <v>-1757.8400000000001</v>
      </c>
      <c r="AS326" s="2">
        <f t="shared" si="98"/>
        <v>0</v>
      </c>
      <c r="AT326" s="2">
        <f t="shared" si="98"/>
        <v>0</v>
      </c>
      <c r="AU326" s="2">
        <f t="shared" si="98"/>
        <v>0</v>
      </c>
      <c r="AV326" s="29">
        <f t="shared" si="98"/>
        <v>0</v>
      </c>
      <c r="AW326" s="30">
        <f t="shared" si="98"/>
        <v>0</v>
      </c>
      <c r="AX326" s="31">
        <f t="shared" si="98"/>
        <v>0</v>
      </c>
      <c r="AY326" s="38">
        <f t="shared" si="97"/>
        <v>-1</v>
      </c>
      <c r="AZ326" s="38" t="str">
        <f t="shared" si="97"/>
        <v/>
      </c>
      <c r="BA326" s="38" t="str">
        <f t="shared" si="97"/>
        <v/>
      </c>
      <c r="BB326" s="38" t="str">
        <f t="shared" si="96"/>
        <v/>
      </c>
      <c r="BC326" s="38" t="str">
        <f t="shared" si="96"/>
        <v/>
      </c>
      <c r="BD326" s="38">
        <f t="shared" si="96"/>
        <v>-1</v>
      </c>
      <c r="BE326" s="38" t="str">
        <f t="shared" si="96"/>
        <v/>
      </c>
      <c r="BF326" s="38" t="str">
        <f t="shared" si="96"/>
        <v/>
      </c>
      <c r="BG326" s="38" t="str">
        <f t="shared" si="96"/>
        <v/>
      </c>
      <c r="BH326" s="39" t="str">
        <f t="shared" si="91"/>
        <v/>
      </c>
      <c r="BI326" s="76" t="str">
        <f t="shared" si="91"/>
        <v/>
      </c>
      <c r="BJ326" s="40" t="str">
        <f t="shared" si="91"/>
        <v/>
      </c>
      <c r="BK326" s="119" t="str">
        <f t="shared" si="93"/>
        <v/>
      </c>
      <c r="BL326" s="120" t="str">
        <f t="shared" si="93"/>
        <v/>
      </c>
      <c r="BM326" s="120" t="str">
        <f t="shared" si="93"/>
        <v/>
      </c>
      <c r="BN326" s="120" t="str">
        <f t="shared" si="93"/>
        <v/>
      </c>
      <c r="BO326" s="121" t="str">
        <f t="shared" si="93"/>
        <v/>
      </c>
      <c r="BP326" s="119">
        <f t="shared" si="94"/>
        <v>195.31555555555556</v>
      </c>
      <c r="BQ326" s="120" t="str">
        <f t="shared" si="94"/>
        <v/>
      </c>
      <c r="BR326" s="120" t="str">
        <f t="shared" si="94"/>
        <v/>
      </c>
      <c r="BS326" s="120" t="str">
        <f t="shared" si="94"/>
        <v/>
      </c>
      <c r="BT326" s="121" t="str">
        <f t="shared" si="94"/>
        <v/>
      </c>
      <c r="BU326" s="119" t="str">
        <f t="shared" si="95"/>
        <v/>
      </c>
      <c r="BV326" s="120" t="str">
        <f t="shared" si="95"/>
        <v/>
      </c>
      <c r="BW326" s="121" t="str">
        <f t="shared" si="95"/>
        <v/>
      </c>
      <c r="BX326" s="120" t="str">
        <f t="shared" si="95"/>
        <v/>
      </c>
      <c r="BY326" s="121" t="str">
        <f t="shared" si="95"/>
        <v/>
      </c>
    </row>
    <row r="327" spans="1:77" hidden="1" outlineLevel="1" x14ac:dyDescent="0.2">
      <c r="A327" t="s">
        <v>46</v>
      </c>
      <c r="B327" t="s">
        <v>46</v>
      </c>
      <c r="C327" t="s">
        <v>122</v>
      </c>
      <c r="D327" t="s">
        <v>122</v>
      </c>
      <c r="E327" t="s">
        <v>118</v>
      </c>
      <c r="F327" s="4">
        <f t="shared" si="89"/>
        <v>46332</v>
      </c>
      <c r="G327" t="s">
        <v>40</v>
      </c>
      <c r="H327" s="28">
        <v>0</v>
      </c>
      <c r="I327" s="138">
        <v>0</v>
      </c>
      <c r="J327" s="138">
        <v>0</v>
      </c>
      <c r="K327" s="2">
        <v>0</v>
      </c>
      <c r="L327" s="2">
        <v>0</v>
      </c>
      <c r="M327" s="2">
        <v>0</v>
      </c>
      <c r="N327" s="2">
        <v>0</v>
      </c>
      <c r="O327" s="2">
        <v>0</v>
      </c>
      <c r="P327" s="2">
        <v>0</v>
      </c>
      <c r="Q327" s="29">
        <v>0</v>
      </c>
      <c r="R327" s="30">
        <f t="shared" si="85"/>
        <v>0</v>
      </c>
      <c r="S327" s="30">
        <f t="shared" si="86"/>
        <v>0</v>
      </c>
      <c r="T327" t="s">
        <v>49</v>
      </c>
      <c r="U327" t="s">
        <v>49</v>
      </c>
      <c r="V327" t="s">
        <v>122</v>
      </c>
      <c r="W327" t="s">
        <v>122</v>
      </c>
      <c r="X327" t="s">
        <v>118</v>
      </c>
      <c r="Y327" s="4">
        <f t="shared" si="90"/>
        <v>45968</v>
      </c>
      <c r="Z327" t="s">
        <v>40</v>
      </c>
      <c r="AA327" s="28">
        <v>6</v>
      </c>
      <c r="AB327" s="138">
        <v>0</v>
      </c>
      <c r="AC327" s="138">
        <v>0</v>
      </c>
      <c r="AD327" s="2">
        <v>0</v>
      </c>
      <c r="AE327" s="2">
        <v>0</v>
      </c>
      <c r="AF327" s="2">
        <v>470.72</v>
      </c>
      <c r="AG327" s="2">
        <v>0</v>
      </c>
      <c r="AH327" s="2">
        <v>0</v>
      </c>
      <c r="AI327" s="2">
        <v>0</v>
      </c>
      <c r="AJ327" s="29">
        <v>0</v>
      </c>
      <c r="AK327" s="30">
        <f t="shared" si="87"/>
        <v>0</v>
      </c>
      <c r="AL327" s="30">
        <f t="shared" si="88"/>
        <v>0</v>
      </c>
      <c r="AM327" s="2">
        <f t="shared" si="98"/>
        <v>-6</v>
      </c>
      <c r="AN327" s="2">
        <f t="shared" si="98"/>
        <v>0</v>
      </c>
      <c r="AO327" s="2">
        <f t="shared" si="98"/>
        <v>0</v>
      </c>
      <c r="AP327" s="2">
        <f t="shared" si="98"/>
        <v>0</v>
      </c>
      <c r="AQ327" s="2">
        <f t="shared" si="98"/>
        <v>0</v>
      </c>
      <c r="AR327" s="2">
        <f t="shared" si="98"/>
        <v>-470.72</v>
      </c>
      <c r="AS327" s="2">
        <f t="shared" si="98"/>
        <v>0</v>
      </c>
      <c r="AT327" s="2">
        <f t="shared" si="98"/>
        <v>0</v>
      </c>
      <c r="AU327" s="2">
        <f t="shared" si="98"/>
        <v>0</v>
      </c>
      <c r="AV327" s="29">
        <f t="shared" si="98"/>
        <v>0</v>
      </c>
      <c r="AW327" s="30">
        <f t="shared" si="98"/>
        <v>0</v>
      </c>
      <c r="AX327" s="31">
        <f t="shared" si="98"/>
        <v>0</v>
      </c>
      <c r="AY327" s="38">
        <f t="shared" si="97"/>
        <v>-1</v>
      </c>
      <c r="AZ327" s="38" t="str">
        <f t="shared" si="97"/>
        <v/>
      </c>
      <c r="BA327" s="38" t="str">
        <f t="shared" si="97"/>
        <v/>
      </c>
      <c r="BB327" s="38" t="str">
        <f t="shared" si="96"/>
        <v/>
      </c>
      <c r="BC327" s="38" t="str">
        <f t="shared" si="96"/>
        <v/>
      </c>
      <c r="BD327" s="38">
        <f t="shared" si="96"/>
        <v>-1</v>
      </c>
      <c r="BE327" s="38" t="str">
        <f t="shared" si="96"/>
        <v/>
      </c>
      <c r="BF327" s="38" t="str">
        <f t="shared" si="96"/>
        <v/>
      </c>
      <c r="BG327" s="38" t="str">
        <f t="shared" si="96"/>
        <v/>
      </c>
      <c r="BH327" s="39" t="str">
        <f t="shared" si="91"/>
        <v/>
      </c>
      <c r="BI327" s="76" t="str">
        <f t="shared" si="91"/>
        <v/>
      </c>
      <c r="BJ327" s="40" t="str">
        <f t="shared" si="91"/>
        <v/>
      </c>
      <c r="BK327" s="119" t="str">
        <f t="shared" si="93"/>
        <v/>
      </c>
      <c r="BL327" s="120" t="str">
        <f t="shared" si="93"/>
        <v/>
      </c>
      <c r="BM327" s="120" t="str">
        <f t="shared" si="93"/>
        <v/>
      </c>
      <c r="BN327" s="120" t="str">
        <f t="shared" si="93"/>
        <v/>
      </c>
      <c r="BO327" s="121" t="str">
        <f t="shared" si="93"/>
        <v/>
      </c>
      <c r="BP327" s="119">
        <f t="shared" si="94"/>
        <v>78.453333333333333</v>
      </c>
      <c r="BQ327" s="120" t="str">
        <f t="shared" si="94"/>
        <v/>
      </c>
      <c r="BR327" s="120" t="str">
        <f t="shared" si="94"/>
        <v/>
      </c>
      <c r="BS327" s="120" t="str">
        <f t="shared" si="94"/>
        <v/>
      </c>
      <c r="BT327" s="121" t="str">
        <f t="shared" si="94"/>
        <v/>
      </c>
      <c r="BU327" s="119" t="str">
        <f t="shared" si="95"/>
        <v/>
      </c>
      <c r="BV327" s="120" t="str">
        <f t="shared" si="95"/>
        <v/>
      </c>
      <c r="BW327" s="121" t="str">
        <f t="shared" si="95"/>
        <v/>
      </c>
      <c r="BX327" s="120" t="str">
        <f t="shared" si="95"/>
        <v/>
      </c>
      <c r="BY327" s="121" t="str">
        <f t="shared" si="95"/>
        <v/>
      </c>
    </row>
    <row r="328" spans="1:77" ht="13.5" hidden="1" outlineLevel="1" thickBot="1" x14ac:dyDescent="0.25">
      <c r="A328" t="s">
        <v>46</v>
      </c>
      <c r="B328" t="s">
        <v>46</v>
      </c>
      <c r="C328" t="s">
        <v>122</v>
      </c>
      <c r="D328" t="s">
        <v>122</v>
      </c>
      <c r="E328" t="s">
        <v>118</v>
      </c>
      <c r="F328" s="59">
        <f t="shared" si="89"/>
        <v>46333</v>
      </c>
      <c r="G328" s="42" t="s">
        <v>41</v>
      </c>
      <c r="H328" s="43">
        <v>0</v>
      </c>
      <c r="I328" s="44">
        <v>0</v>
      </c>
      <c r="J328" s="44">
        <v>0</v>
      </c>
      <c r="K328" s="44">
        <v>0</v>
      </c>
      <c r="L328" s="44">
        <v>0</v>
      </c>
      <c r="M328" s="44">
        <v>0</v>
      </c>
      <c r="N328" s="44">
        <v>0</v>
      </c>
      <c r="O328" s="44">
        <v>0</v>
      </c>
      <c r="P328" s="44">
        <v>0</v>
      </c>
      <c r="Q328" s="45">
        <v>0</v>
      </c>
      <c r="R328" s="46">
        <f t="shared" si="85"/>
        <v>0</v>
      </c>
      <c r="S328" s="46">
        <f t="shared" si="86"/>
        <v>0</v>
      </c>
      <c r="T328" t="s">
        <v>49</v>
      </c>
      <c r="U328" t="s">
        <v>49</v>
      </c>
      <c r="V328" t="s">
        <v>122</v>
      </c>
      <c r="W328" t="s">
        <v>122</v>
      </c>
      <c r="X328" t="s">
        <v>118</v>
      </c>
      <c r="Y328" s="59">
        <f t="shared" si="90"/>
        <v>45969</v>
      </c>
      <c r="Z328" s="42" t="s">
        <v>41</v>
      </c>
      <c r="AA328" s="43">
        <v>8</v>
      </c>
      <c r="AB328" s="44">
        <v>0</v>
      </c>
      <c r="AC328" s="44">
        <v>0</v>
      </c>
      <c r="AD328" s="44">
        <v>0</v>
      </c>
      <c r="AE328" s="44">
        <v>0</v>
      </c>
      <c r="AF328" s="44">
        <v>1490.04</v>
      </c>
      <c r="AG328" s="44">
        <v>0</v>
      </c>
      <c r="AH328" s="44">
        <v>0</v>
      </c>
      <c r="AI328" s="44">
        <v>0</v>
      </c>
      <c r="AJ328" s="45">
        <v>0</v>
      </c>
      <c r="AK328" s="46">
        <f t="shared" si="87"/>
        <v>0</v>
      </c>
      <c r="AL328" s="46">
        <f t="shared" si="88"/>
        <v>0</v>
      </c>
      <c r="AM328" s="44">
        <f t="shared" si="98"/>
        <v>-8</v>
      </c>
      <c r="AN328" s="44">
        <f t="shared" si="98"/>
        <v>0</v>
      </c>
      <c r="AO328" s="44">
        <f t="shared" si="98"/>
        <v>0</v>
      </c>
      <c r="AP328" s="44">
        <f t="shared" si="98"/>
        <v>0</v>
      </c>
      <c r="AQ328" s="44">
        <f t="shared" si="98"/>
        <v>0</v>
      </c>
      <c r="AR328" s="44">
        <f t="shared" si="98"/>
        <v>-1490.04</v>
      </c>
      <c r="AS328" s="44">
        <f t="shared" si="98"/>
        <v>0</v>
      </c>
      <c r="AT328" s="44">
        <f t="shared" si="98"/>
        <v>0</v>
      </c>
      <c r="AU328" s="44">
        <f t="shared" si="98"/>
        <v>0</v>
      </c>
      <c r="AV328" s="45">
        <f t="shared" si="98"/>
        <v>0</v>
      </c>
      <c r="AW328" s="46">
        <f t="shared" si="98"/>
        <v>0</v>
      </c>
      <c r="AX328" s="47">
        <f t="shared" si="98"/>
        <v>0</v>
      </c>
      <c r="AY328" s="56">
        <f t="shared" si="97"/>
        <v>-1</v>
      </c>
      <c r="AZ328" s="56" t="str">
        <f t="shared" si="97"/>
        <v/>
      </c>
      <c r="BA328" s="56" t="str">
        <f t="shared" si="97"/>
        <v/>
      </c>
      <c r="BB328" s="56" t="str">
        <f t="shared" si="96"/>
        <v/>
      </c>
      <c r="BC328" s="56" t="str">
        <f t="shared" si="96"/>
        <v/>
      </c>
      <c r="BD328" s="56">
        <f t="shared" si="96"/>
        <v>-1</v>
      </c>
      <c r="BE328" s="56" t="str">
        <f t="shared" si="96"/>
        <v/>
      </c>
      <c r="BF328" s="56" t="str">
        <f t="shared" si="96"/>
        <v/>
      </c>
      <c r="BG328" s="56" t="str">
        <f t="shared" si="96"/>
        <v/>
      </c>
      <c r="BH328" s="57" t="str">
        <f t="shared" si="91"/>
        <v/>
      </c>
      <c r="BI328" s="81" t="str">
        <f t="shared" si="91"/>
        <v/>
      </c>
      <c r="BJ328" s="58" t="str">
        <f t="shared" si="91"/>
        <v/>
      </c>
      <c r="BK328" s="122" t="str">
        <f t="shared" si="93"/>
        <v/>
      </c>
      <c r="BL328" s="123" t="str">
        <f t="shared" si="93"/>
        <v/>
      </c>
      <c r="BM328" s="123" t="str">
        <f t="shared" si="93"/>
        <v/>
      </c>
      <c r="BN328" s="123" t="str">
        <f t="shared" si="93"/>
        <v/>
      </c>
      <c r="BO328" s="124" t="str">
        <f t="shared" si="93"/>
        <v/>
      </c>
      <c r="BP328" s="122">
        <f t="shared" si="94"/>
        <v>186.255</v>
      </c>
      <c r="BQ328" s="123" t="str">
        <f t="shared" si="94"/>
        <v/>
      </c>
      <c r="BR328" s="123" t="str">
        <f t="shared" si="94"/>
        <v/>
      </c>
      <c r="BS328" s="123" t="str">
        <f t="shared" si="94"/>
        <v/>
      </c>
      <c r="BT328" s="124" t="str">
        <f t="shared" si="94"/>
        <v/>
      </c>
      <c r="BU328" s="122" t="str">
        <f t="shared" si="95"/>
        <v/>
      </c>
      <c r="BV328" s="123" t="str">
        <f t="shared" si="95"/>
        <v/>
      </c>
      <c r="BW328" s="124" t="str">
        <f t="shared" si="95"/>
        <v/>
      </c>
      <c r="BX328" s="123" t="str">
        <f t="shared" si="95"/>
        <v/>
      </c>
      <c r="BY328" s="124" t="str">
        <f t="shared" si="95"/>
        <v/>
      </c>
    </row>
    <row r="329" spans="1:77" hidden="1" outlineLevel="1" x14ac:dyDescent="0.2">
      <c r="A329" t="s">
        <v>46</v>
      </c>
      <c r="B329" t="s">
        <v>46</v>
      </c>
      <c r="C329" t="s">
        <v>122</v>
      </c>
      <c r="D329" t="s">
        <v>122</v>
      </c>
      <c r="E329" t="s">
        <v>119</v>
      </c>
      <c r="F329" s="4">
        <f t="shared" si="89"/>
        <v>46334</v>
      </c>
      <c r="G329" t="s">
        <v>35</v>
      </c>
      <c r="H329" s="28">
        <v>0</v>
      </c>
      <c r="I329" s="138">
        <v>0</v>
      </c>
      <c r="J329" s="138">
        <v>0</v>
      </c>
      <c r="K329" s="2">
        <v>0</v>
      </c>
      <c r="L329" s="2">
        <v>0</v>
      </c>
      <c r="M329" s="2">
        <v>0</v>
      </c>
      <c r="N329" s="2">
        <v>0</v>
      </c>
      <c r="O329" s="2">
        <v>0</v>
      </c>
      <c r="P329" s="2">
        <v>0</v>
      </c>
      <c r="Q329" s="29">
        <v>0</v>
      </c>
      <c r="R329" s="30">
        <f t="shared" si="85"/>
        <v>0</v>
      </c>
      <c r="S329" s="30">
        <f t="shared" si="86"/>
        <v>0</v>
      </c>
      <c r="T329" t="s">
        <v>49</v>
      </c>
      <c r="U329" t="s">
        <v>49</v>
      </c>
      <c r="V329" t="s">
        <v>122</v>
      </c>
      <c r="W329" t="s">
        <v>122</v>
      </c>
      <c r="X329" t="s">
        <v>119</v>
      </c>
      <c r="Y329" s="4">
        <f t="shared" si="90"/>
        <v>45970</v>
      </c>
      <c r="Z329" t="s">
        <v>35</v>
      </c>
      <c r="AA329" s="28">
        <v>1</v>
      </c>
      <c r="AB329" s="138">
        <v>0</v>
      </c>
      <c r="AC329" s="138">
        <v>0</v>
      </c>
      <c r="AD329" s="2">
        <v>0</v>
      </c>
      <c r="AE329" s="2">
        <v>0</v>
      </c>
      <c r="AF329" s="2">
        <v>156.22</v>
      </c>
      <c r="AG329" s="2">
        <v>0</v>
      </c>
      <c r="AH329" s="2">
        <v>0</v>
      </c>
      <c r="AI329" s="2">
        <v>0</v>
      </c>
      <c r="AJ329" s="29">
        <v>0</v>
      </c>
      <c r="AK329" s="30">
        <f t="shared" si="87"/>
        <v>0</v>
      </c>
      <c r="AL329" s="30">
        <f t="shared" si="88"/>
        <v>0</v>
      </c>
      <c r="AM329" s="2">
        <f t="shared" si="98"/>
        <v>-1</v>
      </c>
      <c r="AN329" s="2">
        <f t="shared" si="98"/>
        <v>0</v>
      </c>
      <c r="AO329" s="2">
        <f t="shared" si="98"/>
        <v>0</v>
      </c>
      <c r="AP329" s="2">
        <f t="shared" si="98"/>
        <v>0</v>
      </c>
      <c r="AQ329" s="2">
        <f t="shared" si="98"/>
        <v>0</v>
      </c>
      <c r="AR329" s="2">
        <f t="shared" si="98"/>
        <v>-156.22</v>
      </c>
      <c r="AS329" s="2">
        <f t="shared" si="98"/>
        <v>0</v>
      </c>
      <c r="AT329" s="2">
        <f t="shared" si="98"/>
        <v>0</v>
      </c>
      <c r="AU329" s="2">
        <f t="shared" si="98"/>
        <v>0</v>
      </c>
      <c r="AV329" s="29">
        <f t="shared" si="98"/>
        <v>0</v>
      </c>
      <c r="AW329" s="30">
        <f t="shared" si="98"/>
        <v>0</v>
      </c>
      <c r="AX329" s="31">
        <f t="shared" si="98"/>
        <v>0</v>
      </c>
      <c r="AY329" s="38">
        <f t="shared" si="97"/>
        <v>-1</v>
      </c>
      <c r="AZ329" s="38" t="str">
        <f t="shared" si="97"/>
        <v/>
      </c>
      <c r="BA329" s="38" t="str">
        <f t="shared" si="97"/>
        <v/>
      </c>
      <c r="BB329" s="38" t="str">
        <f t="shared" si="96"/>
        <v/>
      </c>
      <c r="BC329" s="38" t="str">
        <f t="shared" si="96"/>
        <v/>
      </c>
      <c r="BD329" s="38">
        <f t="shared" si="96"/>
        <v>-1</v>
      </c>
      <c r="BE329" s="38" t="str">
        <f t="shared" si="96"/>
        <v/>
      </c>
      <c r="BF329" s="38" t="str">
        <f t="shared" si="96"/>
        <v/>
      </c>
      <c r="BG329" s="38" t="str">
        <f t="shared" si="96"/>
        <v/>
      </c>
      <c r="BH329" s="39" t="str">
        <f t="shared" si="91"/>
        <v/>
      </c>
      <c r="BI329" s="76" t="str">
        <f t="shared" si="91"/>
        <v/>
      </c>
      <c r="BJ329" s="40" t="str">
        <f t="shared" si="91"/>
        <v/>
      </c>
      <c r="BK329" s="116" t="str">
        <f t="shared" si="93"/>
        <v/>
      </c>
      <c r="BL329" s="117" t="str">
        <f t="shared" si="93"/>
        <v/>
      </c>
      <c r="BM329" s="117" t="str">
        <f t="shared" si="93"/>
        <v/>
      </c>
      <c r="BN329" s="117" t="str">
        <f t="shared" si="93"/>
        <v/>
      </c>
      <c r="BO329" s="118" t="str">
        <f t="shared" si="93"/>
        <v/>
      </c>
      <c r="BP329" s="116">
        <f t="shared" si="94"/>
        <v>156.22</v>
      </c>
      <c r="BQ329" s="117" t="str">
        <f t="shared" si="94"/>
        <v/>
      </c>
      <c r="BR329" s="117" t="str">
        <f t="shared" si="94"/>
        <v/>
      </c>
      <c r="BS329" s="117" t="str">
        <f t="shared" si="94"/>
        <v/>
      </c>
      <c r="BT329" s="118" t="str">
        <f t="shared" si="94"/>
        <v/>
      </c>
      <c r="BU329" s="116" t="str">
        <f t="shared" si="95"/>
        <v/>
      </c>
      <c r="BV329" s="117" t="str">
        <f t="shared" si="95"/>
        <v/>
      </c>
      <c r="BW329" s="118" t="str">
        <f t="shared" si="95"/>
        <v/>
      </c>
      <c r="BX329" s="117" t="str">
        <f t="shared" si="95"/>
        <v/>
      </c>
      <c r="BY329" s="118" t="str">
        <f t="shared" si="95"/>
        <v/>
      </c>
    </row>
    <row r="330" spans="1:77" hidden="1" outlineLevel="1" x14ac:dyDescent="0.2">
      <c r="A330" t="s">
        <v>46</v>
      </c>
      <c r="B330" t="s">
        <v>46</v>
      </c>
      <c r="C330" t="s">
        <v>122</v>
      </c>
      <c r="D330" t="s">
        <v>122</v>
      </c>
      <c r="E330" t="s">
        <v>119</v>
      </c>
      <c r="F330" s="4">
        <f t="shared" si="89"/>
        <v>46335</v>
      </c>
      <c r="G330" t="s">
        <v>36</v>
      </c>
      <c r="H330" s="28">
        <v>0</v>
      </c>
      <c r="I330" s="138">
        <v>0</v>
      </c>
      <c r="J330" s="138">
        <v>0</v>
      </c>
      <c r="K330" s="2">
        <v>0</v>
      </c>
      <c r="L330" s="2">
        <v>0</v>
      </c>
      <c r="M330" s="2">
        <v>0</v>
      </c>
      <c r="N330" s="2">
        <v>0</v>
      </c>
      <c r="O330" s="2">
        <v>0</v>
      </c>
      <c r="P330" s="2">
        <v>0</v>
      </c>
      <c r="Q330" s="29">
        <v>0</v>
      </c>
      <c r="R330" s="30">
        <f t="shared" si="85"/>
        <v>0</v>
      </c>
      <c r="S330" s="30">
        <f t="shared" si="86"/>
        <v>0</v>
      </c>
      <c r="T330" t="s">
        <v>49</v>
      </c>
      <c r="U330" t="s">
        <v>49</v>
      </c>
      <c r="V330" t="s">
        <v>122</v>
      </c>
      <c r="W330" t="s">
        <v>122</v>
      </c>
      <c r="X330" t="s">
        <v>119</v>
      </c>
      <c r="Y330" s="4">
        <f t="shared" si="90"/>
        <v>45971</v>
      </c>
      <c r="Z330" t="s">
        <v>36</v>
      </c>
      <c r="AA330" s="28">
        <v>9</v>
      </c>
      <c r="AB330" s="138">
        <v>0</v>
      </c>
      <c r="AC330" s="138">
        <v>0</v>
      </c>
      <c r="AD330" s="2">
        <v>0</v>
      </c>
      <c r="AE330" s="2">
        <v>0</v>
      </c>
      <c r="AF330" s="2">
        <v>1349.37</v>
      </c>
      <c r="AG330" s="2">
        <v>0</v>
      </c>
      <c r="AH330" s="2">
        <v>0</v>
      </c>
      <c r="AI330" s="2">
        <v>0</v>
      </c>
      <c r="AJ330" s="29">
        <v>0</v>
      </c>
      <c r="AK330" s="30">
        <f t="shared" si="87"/>
        <v>0</v>
      </c>
      <c r="AL330" s="30">
        <f t="shared" si="88"/>
        <v>0</v>
      </c>
      <c r="AM330" s="2">
        <f t="shared" si="98"/>
        <v>-9</v>
      </c>
      <c r="AN330" s="2">
        <f t="shared" si="98"/>
        <v>0</v>
      </c>
      <c r="AO330" s="2">
        <f t="shared" si="98"/>
        <v>0</v>
      </c>
      <c r="AP330" s="2">
        <f t="shared" si="98"/>
        <v>0</v>
      </c>
      <c r="AQ330" s="2">
        <f t="shared" si="98"/>
        <v>0</v>
      </c>
      <c r="AR330" s="2">
        <f t="shared" si="98"/>
        <v>-1349.37</v>
      </c>
      <c r="AS330" s="2">
        <f t="shared" si="98"/>
        <v>0</v>
      </c>
      <c r="AT330" s="2">
        <f t="shared" si="98"/>
        <v>0</v>
      </c>
      <c r="AU330" s="2">
        <f t="shared" si="98"/>
        <v>0</v>
      </c>
      <c r="AV330" s="29">
        <f t="shared" si="98"/>
        <v>0</v>
      </c>
      <c r="AW330" s="30">
        <f t="shared" si="98"/>
        <v>0</v>
      </c>
      <c r="AX330" s="31">
        <f t="shared" si="98"/>
        <v>0</v>
      </c>
      <c r="AY330" s="38">
        <f t="shared" si="97"/>
        <v>-1</v>
      </c>
      <c r="AZ330" s="38" t="str">
        <f t="shared" si="97"/>
        <v/>
      </c>
      <c r="BA330" s="38" t="str">
        <f t="shared" si="97"/>
        <v/>
      </c>
      <c r="BB330" s="38" t="str">
        <f t="shared" si="96"/>
        <v/>
      </c>
      <c r="BC330" s="38" t="str">
        <f t="shared" si="96"/>
        <v/>
      </c>
      <c r="BD330" s="38">
        <f t="shared" si="96"/>
        <v>-1</v>
      </c>
      <c r="BE330" s="38" t="str">
        <f t="shared" si="96"/>
        <v/>
      </c>
      <c r="BF330" s="38" t="str">
        <f t="shared" si="96"/>
        <v/>
      </c>
      <c r="BG330" s="38" t="str">
        <f t="shared" si="96"/>
        <v/>
      </c>
      <c r="BH330" s="39" t="str">
        <f t="shared" si="91"/>
        <v/>
      </c>
      <c r="BI330" s="76" t="str">
        <f t="shared" si="91"/>
        <v/>
      </c>
      <c r="BJ330" s="40" t="str">
        <f t="shared" si="91"/>
        <v/>
      </c>
      <c r="BK330" s="119" t="str">
        <f t="shared" si="93"/>
        <v/>
      </c>
      <c r="BL330" s="120" t="str">
        <f t="shared" si="93"/>
        <v/>
      </c>
      <c r="BM330" s="120" t="str">
        <f t="shared" si="93"/>
        <v/>
      </c>
      <c r="BN330" s="120" t="str">
        <f t="shared" si="93"/>
        <v/>
      </c>
      <c r="BO330" s="121" t="str">
        <f t="shared" si="93"/>
        <v/>
      </c>
      <c r="BP330" s="119">
        <f t="shared" si="94"/>
        <v>149.92999999999998</v>
      </c>
      <c r="BQ330" s="120" t="str">
        <f t="shared" si="94"/>
        <v/>
      </c>
      <c r="BR330" s="120" t="str">
        <f t="shared" si="94"/>
        <v/>
      </c>
      <c r="BS330" s="120" t="str">
        <f t="shared" si="94"/>
        <v/>
      </c>
      <c r="BT330" s="121" t="str">
        <f t="shared" si="94"/>
        <v/>
      </c>
      <c r="BU330" s="119" t="str">
        <f t="shared" si="95"/>
        <v/>
      </c>
      <c r="BV330" s="120" t="str">
        <f t="shared" si="95"/>
        <v/>
      </c>
      <c r="BW330" s="121" t="str">
        <f t="shared" si="95"/>
        <v/>
      </c>
      <c r="BX330" s="120" t="str">
        <f t="shared" si="95"/>
        <v/>
      </c>
      <c r="BY330" s="121" t="str">
        <f t="shared" si="95"/>
        <v/>
      </c>
    </row>
    <row r="331" spans="1:77" hidden="1" outlineLevel="1" x14ac:dyDescent="0.2">
      <c r="A331" t="s">
        <v>46</v>
      </c>
      <c r="B331" t="s">
        <v>46</v>
      </c>
      <c r="C331" t="s">
        <v>122</v>
      </c>
      <c r="D331" t="s">
        <v>122</v>
      </c>
      <c r="E331" t="s">
        <v>119</v>
      </c>
      <c r="F331" s="4">
        <f t="shared" si="89"/>
        <v>46336</v>
      </c>
      <c r="G331" t="s">
        <v>37</v>
      </c>
      <c r="H331" s="28">
        <v>0</v>
      </c>
      <c r="I331" s="138">
        <v>0</v>
      </c>
      <c r="J331" s="138">
        <v>0</v>
      </c>
      <c r="K331" s="2">
        <v>0</v>
      </c>
      <c r="L331" s="2">
        <v>0</v>
      </c>
      <c r="M331" s="2">
        <v>0</v>
      </c>
      <c r="N331" s="2">
        <v>0</v>
      </c>
      <c r="O331" s="2">
        <v>0</v>
      </c>
      <c r="P331" s="2">
        <v>0</v>
      </c>
      <c r="Q331" s="29">
        <v>0</v>
      </c>
      <c r="R331" s="30">
        <f t="shared" si="85"/>
        <v>0</v>
      </c>
      <c r="S331" s="30">
        <f t="shared" si="86"/>
        <v>0</v>
      </c>
      <c r="T331" t="s">
        <v>49</v>
      </c>
      <c r="U331" t="s">
        <v>49</v>
      </c>
      <c r="V331" t="s">
        <v>122</v>
      </c>
      <c r="W331" t="s">
        <v>122</v>
      </c>
      <c r="X331" t="s">
        <v>119</v>
      </c>
      <c r="Y331" s="4">
        <f t="shared" si="90"/>
        <v>45972</v>
      </c>
      <c r="Z331" t="s">
        <v>37</v>
      </c>
      <c r="AA331" s="28">
        <v>7</v>
      </c>
      <c r="AB331" s="138">
        <v>0</v>
      </c>
      <c r="AC331" s="138">
        <v>0</v>
      </c>
      <c r="AD331" s="2">
        <v>0</v>
      </c>
      <c r="AE331" s="2">
        <v>0</v>
      </c>
      <c r="AF331" s="2">
        <v>859.5</v>
      </c>
      <c r="AG331" s="2">
        <v>0</v>
      </c>
      <c r="AH331" s="2">
        <v>0</v>
      </c>
      <c r="AI331" s="2">
        <v>0</v>
      </c>
      <c r="AJ331" s="29">
        <v>0</v>
      </c>
      <c r="AK331" s="30">
        <f t="shared" si="87"/>
        <v>0</v>
      </c>
      <c r="AL331" s="30">
        <f t="shared" si="88"/>
        <v>0</v>
      </c>
      <c r="AM331" s="2">
        <f t="shared" si="98"/>
        <v>-7</v>
      </c>
      <c r="AN331" s="2">
        <f t="shared" si="98"/>
        <v>0</v>
      </c>
      <c r="AO331" s="2">
        <f t="shared" si="98"/>
        <v>0</v>
      </c>
      <c r="AP331" s="2">
        <f t="shared" si="98"/>
        <v>0</v>
      </c>
      <c r="AQ331" s="2">
        <f t="shared" si="98"/>
        <v>0</v>
      </c>
      <c r="AR331" s="2">
        <f t="shared" si="98"/>
        <v>-859.5</v>
      </c>
      <c r="AS331" s="2">
        <f t="shared" si="98"/>
        <v>0</v>
      </c>
      <c r="AT331" s="2">
        <f t="shared" si="98"/>
        <v>0</v>
      </c>
      <c r="AU331" s="2">
        <f t="shared" si="98"/>
        <v>0</v>
      </c>
      <c r="AV331" s="29">
        <f t="shared" si="98"/>
        <v>0</v>
      </c>
      <c r="AW331" s="30">
        <f t="shared" si="98"/>
        <v>0</v>
      </c>
      <c r="AX331" s="31">
        <f t="shared" si="98"/>
        <v>0</v>
      </c>
      <c r="AY331" s="38">
        <f t="shared" si="97"/>
        <v>-1</v>
      </c>
      <c r="AZ331" s="38" t="str">
        <f t="shared" si="97"/>
        <v/>
      </c>
      <c r="BA331" s="38" t="str">
        <f t="shared" si="97"/>
        <v/>
      </c>
      <c r="BB331" s="38" t="str">
        <f t="shared" si="96"/>
        <v/>
      </c>
      <c r="BC331" s="38" t="str">
        <f t="shared" si="96"/>
        <v/>
      </c>
      <c r="BD331" s="38">
        <f t="shared" si="96"/>
        <v>-1</v>
      </c>
      <c r="BE331" s="38" t="str">
        <f t="shared" si="96"/>
        <v/>
      </c>
      <c r="BF331" s="38" t="str">
        <f t="shared" si="96"/>
        <v/>
      </c>
      <c r="BG331" s="38" t="str">
        <f t="shared" si="96"/>
        <v/>
      </c>
      <c r="BH331" s="39" t="str">
        <f t="shared" si="91"/>
        <v/>
      </c>
      <c r="BI331" s="76" t="str">
        <f t="shared" si="91"/>
        <v/>
      </c>
      <c r="BJ331" s="40" t="str">
        <f t="shared" si="91"/>
        <v/>
      </c>
      <c r="BK331" s="119" t="str">
        <f t="shared" si="93"/>
        <v/>
      </c>
      <c r="BL331" s="120" t="str">
        <f t="shared" si="93"/>
        <v/>
      </c>
      <c r="BM331" s="120" t="str">
        <f t="shared" si="93"/>
        <v/>
      </c>
      <c r="BN331" s="120" t="str">
        <f t="shared" si="93"/>
        <v/>
      </c>
      <c r="BO331" s="121" t="str">
        <f t="shared" si="93"/>
        <v/>
      </c>
      <c r="BP331" s="119">
        <f t="shared" si="94"/>
        <v>122.78571428571429</v>
      </c>
      <c r="BQ331" s="120" t="str">
        <f t="shared" si="94"/>
        <v/>
      </c>
      <c r="BR331" s="120" t="str">
        <f t="shared" si="94"/>
        <v/>
      </c>
      <c r="BS331" s="120" t="str">
        <f t="shared" si="94"/>
        <v/>
      </c>
      <c r="BT331" s="121" t="str">
        <f t="shared" si="94"/>
        <v/>
      </c>
      <c r="BU331" s="119" t="str">
        <f t="shared" si="95"/>
        <v/>
      </c>
      <c r="BV331" s="120" t="str">
        <f t="shared" si="95"/>
        <v/>
      </c>
      <c r="BW331" s="121" t="str">
        <f t="shared" si="95"/>
        <v/>
      </c>
      <c r="BX331" s="120" t="str">
        <f t="shared" si="95"/>
        <v/>
      </c>
      <c r="BY331" s="121" t="str">
        <f t="shared" si="95"/>
        <v/>
      </c>
    </row>
    <row r="332" spans="1:77" hidden="1" outlineLevel="1" x14ac:dyDescent="0.2">
      <c r="A332" t="s">
        <v>46</v>
      </c>
      <c r="B332" t="s">
        <v>46</v>
      </c>
      <c r="C332" t="s">
        <v>122</v>
      </c>
      <c r="D332" t="s">
        <v>122</v>
      </c>
      <c r="E332" t="s">
        <v>119</v>
      </c>
      <c r="F332" s="4">
        <f t="shared" si="89"/>
        <v>46337</v>
      </c>
      <c r="G332" t="s">
        <v>38</v>
      </c>
      <c r="H332" s="28">
        <v>0</v>
      </c>
      <c r="I332" s="138">
        <v>0</v>
      </c>
      <c r="J332" s="138">
        <v>0</v>
      </c>
      <c r="K332" s="2">
        <v>0</v>
      </c>
      <c r="L332" s="2">
        <v>0</v>
      </c>
      <c r="M332" s="2">
        <v>0</v>
      </c>
      <c r="N332" s="2">
        <v>0</v>
      </c>
      <c r="O332" s="2">
        <v>0</v>
      </c>
      <c r="P332" s="2">
        <v>0</v>
      </c>
      <c r="Q332" s="29">
        <v>0</v>
      </c>
      <c r="R332" s="30">
        <f t="shared" si="85"/>
        <v>0</v>
      </c>
      <c r="S332" s="30">
        <f t="shared" si="86"/>
        <v>0</v>
      </c>
      <c r="T332" t="s">
        <v>49</v>
      </c>
      <c r="U332" t="s">
        <v>49</v>
      </c>
      <c r="V332" t="s">
        <v>122</v>
      </c>
      <c r="W332" t="s">
        <v>122</v>
      </c>
      <c r="X332" t="s">
        <v>119</v>
      </c>
      <c r="Y332" s="4">
        <f t="shared" si="90"/>
        <v>45973</v>
      </c>
      <c r="Z332" t="s">
        <v>38</v>
      </c>
      <c r="AA332" s="28">
        <v>8</v>
      </c>
      <c r="AB332" s="138">
        <v>0</v>
      </c>
      <c r="AC332" s="138">
        <v>0</v>
      </c>
      <c r="AD332" s="2">
        <v>0</v>
      </c>
      <c r="AE332" s="2">
        <v>0</v>
      </c>
      <c r="AF332" s="2">
        <v>894.78</v>
      </c>
      <c r="AG332" s="2">
        <v>0</v>
      </c>
      <c r="AH332" s="2">
        <v>0</v>
      </c>
      <c r="AI332" s="2">
        <v>0</v>
      </c>
      <c r="AJ332" s="29">
        <v>0</v>
      </c>
      <c r="AK332" s="30">
        <f t="shared" si="87"/>
        <v>0</v>
      </c>
      <c r="AL332" s="30">
        <f t="shared" si="88"/>
        <v>0</v>
      </c>
      <c r="AM332" s="2">
        <f t="shared" si="98"/>
        <v>-8</v>
      </c>
      <c r="AN332" s="2">
        <f t="shared" si="98"/>
        <v>0</v>
      </c>
      <c r="AO332" s="2">
        <f t="shared" si="98"/>
        <v>0</v>
      </c>
      <c r="AP332" s="2">
        <f t="shared" si="98"/>
        <v>0</v>
      </c>
      <c r="AQ332" s="2">
        <f t="shared" si="98"/>
        <v>0</v>
      </c>
      <c r="AR332" s="2">
        <f t="shared" si="98"/>
        <v>-894.78</v>
      </c>
      <c r="AS332" s="2">
        <f t="shared" si="98"/>
        <v>0</v>
      </c>
      <c r="AT332" s="2">
        <f t="shared" si="98"/>
        <v>0</v>
      </c>
      <c r="AU332" s="2">
        <f t="shared" si="98"/>
        <v>0</v>
      </c>
      <c r="AV332" s="29">
        <f t="shared" si="98"/>
        <v>0</v>
      </c>
      <c r="AW332" s="30">
        <f t="shared" si="98"/>
        <v>0</v>
      </c>
      <c r="AX332" s="31">
        <f t="shared" si="98"/>
        <v>0</v>
      </c>
      <c r="AY332" s="38">
        <f t="shared" si="97"/>
        <v>-1</v>
      </c>
      <c r="AZ332" s="38" t="str">
        <f t="shared" si="97"/>
        <v/>
      </c>
      <c r="BA332" s="38" t="str">
        <f t="shared" si="97"/>
        <v/>
      </c>
      <c r="BB332" s="38" t="str">
        <f t="shared" si="96"/>
        <v/>
      </c>
      <c r="BC332" s="38" t="str">
        <f t="shared" si="96"/>
        <v/>
      </c>
      <c r="BD332" s="38">
        <f t="shared" si="96"/>
        <v>-1</v>
      </c>
      <c r="BE332" s="38" t="str">
        <f t="shared" si="96"/>
        <v/>
      </c>
      <c r="BF332" s="38" t="str">
        <f t="shared" si="96"/>
        <v/>
      </c>
      <c r="BG332" s="38" t="str">
        <f t="shared" si="96"/>
        <v/>
      </c>
      <c r="BH332" s="39" t="str">
        <f t="shared" si="91"/>
        <v/>
      </c>
      <c r="BI332" s="76" t="str">
        <f t="shared" si="91"/>
        <v/>
      </c>
      <c r="BJ332" s="40" t="str">
        <f t="shared" si="91"/>
        <v/>
      </c>
      <c r="BK332" s="119" t="str">
        <f t="shared" si="93"/>
        <v/>
      </c>
      <c r="BL332" s="120" t="str">
        <f t="shared" si="93"/>
        <v/>
      </c>
      <c r="BM332" s="120" t="str">
        <f t="shared" si="93"/>
        <v/>
      </c>
      <c r="BN332" s="120" t="str">
        <f t="shared" si="93"/>
        <v/>
      </c>
      <c r="BO332" s="121" t="str">
        <f t="shared" si="93"/>
        <v/>
      </c>
      <c r="BP332" s="119">
        <f t="shared" si="94"/>
        <v>111.8475</v>
      </c>
      <c r="BQ332" s="120" t="str">
        <f t="shared" si="94"/>
        <v/>
      </c>
      <c r="BR332" s="120" t="str">
        <f t="shared" si="94"/>
        <v/>
      </c>
      <c r="BS332" s="120" t="str">
        <f t="shared" si="94"/>
        <v/>
      </c>
      <c r="BT332" s="121" t="str">
        <f t="shared" si="94"/>
        <v/>
      </c>
      <c r="BU332" s="119" t="str">
        <f t="shared" si="95"/>
        <v/>
      </c>
      <c r="BV332" s="120" t="str">
        <f t="shared" si="95"/>
        <v/>
      </c>
      <c r="BW332" s="121" t="str">
        <f t="shared" si="95"/>
        <v/>
      </c>
      <c r="BX332" s="120" t="str">
        <f t="shared" si="95"/>
        <v/>
      </c>
      <c r="BY332" s="121" t="str">
        <f t="shared" si="95"/>
        <v/>
      </c>
    </row>
    <row r="333" spans="1:77" hidden="1" outlineLevel="1" x14ac:dyDescent="0.2">
      <c r="A333" t="s">
        <v>46</v>
      </c>
      <c r="B333" t="s">
        <v>46</v>
      </c>
      <c r="C333" t="s">
        <v>122</v>
      </c>
      <c r="D333" t="s">
        <v>122</v>
      </c>
      <c r="E333" t="s">
        <v>119</v>
      </c>
      <c r="F333" s="4">
        <f t="shared" si="89"/>
        <v>46338</v>
      </c>
      <c r="G333" t="s">
        <v>39</v>
      </c>
      <c r="H333" s="28">
        <v>0</v>
      </c>
      <c r="I333" s="138">
        <v>0</v>
      </c>
      <c r="J333" s="138">
        <v>0</v>
      </c>
      <c r="K333" s="2">
        <v>0</v>
      </c>
      <c r="L333" s="2">
        <v>0</v>
      </c>
      <c r="M333" s="2">
        <v>0</v>
      </c>
      <c r="N333" s="2">
        <v>0</v>
      </c>
      <c r="O333" s="2">
        <v>0</v>
      </c>
      <c r="P333" s="2">
        <v>0</v>
      </c>
      <c r="Q333" s="29">
        <v>0</v>
      </c>
      <c r="R333" s="30">
        <f t="shared" si="85"/>
        <v>0</v>
      </c>
      <c r="S333" s="30">
        <f t="shared" si="86"/>
        <v>0</v>
      </c>
      <c r="T333" t="s">
        <v>49</v>
      </c>
      <c r="U333" t="s">
        <v>49</v>
      </c>
      <c r="V333" t="s">
        <v>122</v>
      </c>
      <c r="W333" t="s">
        <v>122</v>
      </c>
      <c r="X333" t="s">
        <v>119</v>
      </c>
      <c r="Y333" s="4">
        <f t="shared" si="90"/>
        <v>45974</v>
      </c>
      <c r="Z333" t="s">
        <v>39</v>
      </c>
      <c r="AA333" s="28">
        <v>3</v>
      </c>
      <c r="AB333" s="138">
        <v>0</v>
      </c>
      <c r="AC333" s="138">
        <v>0</v>
      </c>
      <c r="AD333" s="2">
        <v>0</v>
      </c>
      <c r="AE333" s="2">
        <v>0</v>
      </c>
      <c r="AF333" s="2">
        <v>1491.62</v>
      </c>
      <c r="AG333" s="2">
        <v>0</v>
      </c>
      <c r="AH333" s="2">
        <v>0</v>
      </c>
      <c r="AI333" s="2">
        <v>0</v>
      </c>
      <c r="AJ333" s="29">
        <v>0</v>
      </c>
      <c r="AK333" s="30">
        <f t="shared" si="87"/>
        <v>0</v>
      </c>
      <c r="AL333" s="30">
        <f t="shared" si="88"/>
        <v>0</v>
      </c>
      <c r="AM333" s="2">
        <f t="shared" si="98"/>
        <v>-3</v>
      </c>
      <c r="AN333" s="2">
        <f t="shared" si="98"/>
        <v>0</v>
      </c>
      <c r="AO333" s="2">
        <f t="shared" si="98"/>
        <v>0</v>
      </c>
      <c r="AP333" s="2">
        <f t="shared" si="98"/>
        <v>0</v>
      </c>
      <c r="AQ333" s="2">
        <f t="shared" si="98"/>
        <v>0</v>
      </c>
      <c r="AR333" s="2">
        <f t="shared" si="98"/>
        <v>-1491.62</v>
      </c>
      <c r="AS333" s="2">
        <f t="shared" si="98"/>
        <v>0</v>
      </c>
      <c r="AT333" s="2">
        <f t="shared" si="98"/>
        <v>0</v>
      </c>
      <c r="AU333" s="2">
        <f t="shared" si="98"/>
        <v>0</v>
      </c>
      <c r="AV333" s="29">
        <f t="shared" si="98"/>
        <v>0</v>
      </c>
      <c r="AW333" s="30">
        <f t="shared" si="98"/>
        <v>0</v>
      </c>
      <c r="AX333" s="31">
        <f t="shared" si="98"/>
        <v>0</v>
      </c>
      <c r="AY333" s="38">
        <f t="shared" si="97"/>
        <v>-1</v>
      </c>
      <c r="AZ333" s="38" t="str">
        <f t="shared" si="97"/>
        <v/>
      </c>
      <c r="BA333" s="38" t="str">
        <f t="shared" si="97"/>
        <v/>
      </c>
      <c r="BB333" s="38" t="str">
        <f t="shared" si="96"/>
        <v/>
      </c>
      <c r="BC333" s="38" t="str">
        <f t="shared" si="96"/>
        <v/>
      </c>
      <c r="BD333" s="38">
        <f t="shared" si="96"/>
        <v>-1</v>
      </c>
      <c r="BE333" s="38" t="str">
        <f t="shared" si="96"/>
        <v/>
      </c>
      <c r="BF333" s="38" t="str">
        <f t="shared" si="96"/>
        <v/>
      </c>
      <c r="BG333" s="38" t="str">
        <f t="shared" si="96"/>
        <v/>
      </c>
      <c r="BH333" s="39" t="str">
        <f t="shared" si="91"/>
        <v/>
      </c>
      <c r="BI333" s="76" t="str">
        <f t="shared" si="91"/>
        <v/>
      </c>
      <c r="BJ333" s="40" t="str">
        <f t="shared" si="91"/>
        <v/>
      </c>
      <c r="BK333" s="119" t="str">
        <f t="shared" si="93"/>
        <v/>
      </c>
      <c r="BL333" s="120" t="str">
        <f t="shared" si="93"/>
        <v/>
      </c>
      <c r="BM333" s="120" t="str">
        <f t="shared" si="93"/>
        <v/>
      </c>
      <c r="BN333" s="120" t="str">
        <f t="shared" si="93"/>
        <v/>
      </c>
      <c r="BO333" s="121" t="str">
        <f t="shared" si="93"/>
        <v/>
      </c>
      <c r="BP333" s="119">
        <f t="shared" si="94"/>
        <v>497.20666666666665</v>
      </c>
      <c r="BQ333" s="120" t="str">
        <f t="shared" si="94"/>
        <v/>
      </c>
      <c r="BR333" s="120" t="str">
        <f t="shared" si="94"/>
        <v/>
      </c>
      <c r="BS333" s="120" t="str">
        <f t="shared" si="94"/>
        <v/>
      </c>
      <c r="BT333" s="121" t="str">
        <f t="shared" si="94"/>
        <v/>
      </c>
      <c r="BU333" s="119" t="str">
        <f t="shared" si="95"/>
        <v/>
      </c>
      <c r="BV333" s="120" t="str">
        <f t="shared" si="95"/>
        <v/>
      </c>
      <c r="BW333" s="121" t="str">
        <f t="shared" si="95"/>
        <v/>
      </c>
      <c r="BX333" s="120" t="str">
        <f t="shared" si="95"/>
        <v/>
      </c>
      <c r="BY333" s="121" t="str">
        <f t="shared" si="95"/>
        <v/>
      </c>
    </row>
    <row r="334" spans="1:77" hidden="1" outlineLevel="1" x14ac:dyDescent="0.2">
      <c r="A334" t="s">
        <v>46</v>
      </c>
      <c r="B334" t="s">
        <v>46</v>
      </c>
      <c r="C334" t="s">
        <v>122</v>
      </c>
      <c r="D334" t="s">
        <v>122</v>
      </c>
      <c r="E334" t="s">
        <v>119</v>
      </c>
      <c r="F334" s="4">
        <f t="shared" si="89"/>
        <v>46339</v>
      </c>
      <c r="G334" t="s">
        <v>40</v>
      </c>
      <c r="H334" s="28">
        <v>0</v>
      </c>
      <c r="I334" s="138">
        <v>0</v>
      </c>
      <c r="J334" s="138">
        <v>0</v>
      </c>
      <c r="K334" s="2">
        <v>0</v>
      </c>
      <c r="L334" s="2">
        <v>0</v>
      </c>
      <c r="M334" s="2">
        <v>0</v>
      </c>
      <c r="N334" s="2">
        <v>0</v>
      </c>
      <c r="O334" s="2">
        <v>0</v>
      </c>
      <c r="P334" s="2">
        <v>0</v>
      </c>
      <c r="Q334" s="29">
        <v>0</v>
      </c>
      <c r="R334" s="30">
        <f t="shared" si="85"/>
        <v>0</v>
      </c>
      <c r="S334" s="30">
        <f t="shared" si="86"/>
        <v>0</v>
      </c>
      <c r="T334" t="s">
        <v>49</v>
      </c>
      <c r="U334" t="s">
        <v>49</v>
      </c>
      <c r="V334" t="s">
        <v>122</v>
      </c>
      <c r="W334" t="s">
        <v>122</v>
      </c>
      <c r="X334" t="s">
        <v>119</v>
      </c>
      <c r="Y334" s="4">
        <f t="shared" si="90"/>
        <v>45975</v>
      </c>
      <c r="Z334" t="s">
        <v>40</v>
      </c>
      <c r="AA334" s="28">
        <v>8</v>
      </c>
      <c r="AB334" s="138">
        <v>0</v>
      </c>
      <c r="AC334" s="138">
        <v>0</v>
      </c>
      <c r="AD334" s="2">
        <v>0</v>
      </c>
      <c r="AE334" s="2">
        <v>0</v>
      </c>
      <c r="AF334" s="2">
        <v>1245.74</v>
      </c>
      <c r="AG334" s="2">
        <v>0</v>
      </c>
      <c r="AH334" s="2">
        <v>0</v>
      </c>
      <c r="AI334" s="2">
        <v>0</v>
      </c>
      <c r="AJ334" s="29">
        <v>0</v>
      </c>
      <c r="AK334" s="30">
        <f t="shared" si="87"/>
        <v>0</v>
      </c>
      <c r="AL334" s="30">
        <f t="shared" si="88"/>
        <v>0</v>
      </c>
      <c r="AM334" s="2">
        <f t="shared" si="98"/>
        <v>-8</v>
      </c>
      <c r="AN334" s="2">
        <f t="shared" si="98"/>
        <v>0</v>
      </c>
      <c r="AO334" s="2">
        <f t="shared" si="98"/>
        <v>0</v>
      </c>
      <c r="AP334" s="2">
        <f t="shared" si="98"/>
        <v>0</v>
      </c>
      <c r="AQ334" s="2">
        <f t="shared" si="98"/>
        <v>0</v>
      </c>
      <c r="AR334" s="2">
        <f t="shared" si="98"/>
        <v>-1245.74</v>
      </c>
      <c r="AS334" s="2">
        <f t="shared" si="98"/>
        <v>0</v>
      </c>
      <c r="AT334" s="2">
        <f t="shared" si="98"/>
        <v>0</v>
      </c>
      <c r="AU334" s="2">
        <f t="shared" si="98"/>
        <v>0</v>
      </c>
      <c r="AV334" s="29">
        <f t="shared" si="98"/>
        <v>0</v>
      </c>
      <c r="AW334" s="30">
        <f t="shared" si="98"/>
        <v>0</v>
      </c>
      <c r="AX334" s="31">
        <f t="shared" ref="AX334:AX377" si="99">+S334-AL334</f>
        <v>0</v>
      </c>
      <c r="AY334" s="38">
        <f t="shared" si="97"/>
        <v>-1</v>
      </c>
      <c r="AZ334" s="38" t="str">
        <f t="shared" si="97"/>
        <v/>
      </c>
      <c r="BA334" s="38" t="str">
        <f t="shared" si="97"/>
        <v/>
      </c>
      <c r="BB334" s="38" t="str">
        <f t="shared" si="96"/>
        <v/>
      </c>
      <c r="BC334" s="38" t="str">
        <f t="shared" si="96"/>
        <v/>
      </c>
      <c r="BD334" s="38">
        <f t="shared" si="96"/>
        <v>-1</v>
      </c>
      <c r="BE334" s="38" t="str">
        <f t="shared" ref="BE334:BJ377" si="100">IFERROR(AS334/AG334,"")</f>
        <v/>
      </c>
      <c r="BF334" s="38" t="str">
        <f t="shared" si="100"/>
        <v/>
      </c>
      <c r="BG334" s="38" t="str">
        <f t="shared" si="100"/>
        <v/>
      </c>
      <c r="BH334" s="39" t="str">
        <f t="shared" si="91"/>
        <v/>
      </c>
      <c r="BI334" s="76" t="str">
        <f t="shared" si="91"/>
        <v/>
      </c>
      <c r="BJ334" s="40" t="str">
        <f t="shared" si="91"/>
        <v/>
      </c>
      <c r="BK334" s="119" t="str">
        <f t="shared" si="93"/>
        <v/>
      </c>
      <c r="BL334" s="120" t="str">
        <f t="shared" si="93"/>
        <v/>
      </c>
      <c r="BM334" s="120" t="str">
        <f t="shared" si="93"/>
        <v/>
      </c>
      <c r="BN334" s="120" t="str">
        <f t="shared" si="93"/>
        <v/>
      </c>
      <c r="BO334" s="121" t="str">
        <f t="shared" si="93"/>
        <v/>
      </c>
      <c r="BP334" s="119">
        <f t="shared" si="94"/>
        <v>155.7175</v>
      </c>
      <c r="BQ334" s="120" t="str">
        <f t="shared" si="94"/>
        <v/>
      </c>
      <c r="BR334" s="120" t="str">
        <f t="shared" si="94"/>
        <v/>
      </c>
      <c r="BS334" s="120" t="str">
        <f t="shared" si="94"/>
        <v/>
      </c>
      <c r="BT334" s="121" t="str">
        <f t="shared" si="94"/>
        <v/>
      </c>
      <c r="BU334" s="119" t="str">
        <f t="shared" si="95"/>
        <v/>
      </c>
      <c r="BV334" s="120" t="str">
        <f t="shared" si="95"/>
        <v/>
      </c>
      <c r="BW334" s="121" t="str">
        <f t="shared" si="95"/>
        <v/>
      </c>
      <c r="BX334" s="120" t="str">
        <f t="shared" si="95"/>
        <v/>
      </c>
      <c r="BY334" s="121" t="str">
        <f t="shared" si="95"/>
        <v/>
      </c>
    </row>
    <row r="335" spans="1:77" ht="13.5" hidden="1" outlineLevel="1" thickBot="1" x14ac:dyDescent="0.25">
      <c r="A335" t="s">
        <v>46</v>
      </c>
      <c r="B335" t="s">
        <v>46</v>
      </c>
      <c r="C335" t="s">
        <v>122</v>
      </c>
      <c r="D335" t="s">
        <v>122</v>
      </c>
      <c r="E335" t="s">
        <v>119</v>
      </c>
      <c r="F335" s="59">
        <f t="shared" si="89"/>
        <v>46340</v>
      </c>
      <c r="G335" s="42" t="s">
        <v>41</v>
      </c>
      <c r="H335" s="43">
        <v>0</v>
      </c>
      <c r="I335" s="44">
        <v>0</v>
      </c>
      <c r="J335" s="44">
        <v>0</v>
      </c>
      <c r="K335" s="44">
        <v>0</v>
      </c>
      <c r="L335" s="44">
        <v>0</v>
      </c>
      <c r="M335" s="44">
        <v>0</v>
      </c>
      <c r="N335" s="44">
        <v>0</v>
      </c>
      <c r="O335" s="44">
        <v>0</v>
      </c>
      <c r="P335" s="44">
        <v>0</v>
      </c>
      <c r="Q335" s="45">
        <v>0</v>
      </c>
      <c r="R335" s="46">
        <f t="shared" ref="R335:R377" si="101">SUM(I335:L335)</f>
        <v>0</v>
      </c>
      <c r="S335" s="46">
        <f t="shared" ref="S335:S377" si="102">SUM(N335:Q335)</f>
        <v>0</v>
      </c>
      <c r="T335" t="s">
        <v>49</v>
      </c>
      <c r="U335" t="s">
        <v>49</v>
      </c>
      <c r="V335" t="s">
        <v>122</v>
      </c>
      <c r="W335" t="s">
        <v>122</v>
      </c>
      <c r="X335" t="s">
        <v>119</v>
      </c>
      <c r="Y335" s="59">
        <f t="shared" si="90"/>
        <v>45976</v>
      </c>
      <c r="Z335" s="42" t="s">
        <v>41</v>
      </c>
      <c r="AA335" s="43">
        <v>7</v>
      </c>
      <c r="AB335" s="44">
        <v>0</v>
      </c>
      <c r="AC335" s="44">
        <v>0</v>
      </c>
      <c r="AD335" s="44">
        <v>0</v>
      </c>
      <c r="AE335" s="44">
        <v>0</v>
      </c>
      <c r="AF335" s="44">
        <v>1039.4000000000001</v>
      </c>
      <c r="AG335" s="44">
        <v>0</v>
      </c>
      <c r="AH335" s="44">
        <v>0</v>
      </c>
      <c r="AI335" s="44">
        <v>0</v>
      </c>
      <c r="AJ335" s="45">
        <v>0</v>
      </c>
      <c r="AK335" s="46">
        <f t="shared" ref="AK335:AK377" si="103">SUM(AB335:AE335)</f>
        <v>0</v>
      </c>
      <c r="AL335" s="46">
        <f t="shared" ref="AL335:AL377" si="104">SUM(AG335:AJ335)</f>
        <v>0</v>
      </c>
      <c r="AM335" s="44">
        <f t="shared" ref="AM335:AW358" si="105">+H335-AA335</f>
        <v>-7</v>
      </c>
      <c r="AN335" s="44">
        <f t="shared" si="105"/>
        <v>0</v>
      </c>
      <c r="AO335" s="44">
        <f t="shared" si="105"/>
        <v>0</v>
      </c>
      <c r="AP335" s="44">
        <f t="shared" si="105"/>
        <v>0</v>
      </c>
      <c r="AQ335" s="44">
        <f t="shared" si="105"/>
        <v>0</v>
      </c>
      <c r="AR335" s="44">
        <f t="shared" si="105"/>
        <v>-1039.4000000000001</v>
      </c>
      <c r="AS335" s="44">
        <f t="shared" si="105"/>
        <v>0</v>
      </c>
      <c r="AT335" s="44">
        <f t="shared" si="105"/>
        <v>0</v>
      </c>
      <c r="AU335" s="44">
        <f t="shared" si="105"/>
        <v>0</v>
      </c>
      <c r="AV335" s="45">
        <f t="shared" si="105"/>
        <v>0</v>
      </c>
      <c r="AW335" s="46">
        <f t="shared" si="105"/>
        <v>0</v>
      </c>
      <c r="AX335" s="47">
        <f t="shared" si="99"/>
        <v>0</v>
      </c>
      <c r="AY335" s="56">
        <f t="shared" si="97"/>
        <v>-1</v>
      </c>
      <c r="AZ335" s="56" t="str">
        <f t="shared" si="97"/>
        <v/>
      </c>
      <c r="BA335" s="56" t="str">
        <f t="shared" si="97"/>
        <v/>
      </c>
      <c r="BB335" s="56" t="str">
        <f t="shared" si="97"/>
        <v/>
      </c>
      <c r="BC335" s="56" t="str">
        <f t="shared" si="97"/>
        <v/>
      </c>
      <c r="BD335" s="56">
        <f t="shared" si="97"/>
        <v>-1</v>
      </c>
      <c r="BE335" s="56" t="str">
        <f t="shared" si="100"/>
        <v/>
      </c>
      <c r="BF335" s="56" t="str">
        <f t="shared" si="100"/>
        <v/>
      </c>
      <c r="BG335" s="56" t="str">
        <f t="shared" si="100"/>
        <v/>
      </c>
      <c r="BH335" s="57" t="str">
        <f t="shared" si="91"/>
        <v/>
      </c>
      <c r="BI335" s="81" t="str">
        <f t="shared" si="91"/>
        <v/>
      </c>
      <c r="BJ335" s="58" t="str">
        <f t="shared" si="91"/>
        <v/>
      </c>
      <c r="BK335" s="122" t="str">
        <f t="shared" si="93"/>
        <v/>
      </c>
      <c r="BL335" s="123" t="str">
        <f t="shared" si="93"/>
        <v/>
      </c>
      <c r="BM335" s="123" t="str">
        <f t="shared" si="93"/>
        <v/>
      </c>
      <c r="BN335" s="123" t="str">
        <f t="shared" si="93"/>
        <v/>
      </c>
      <c r="BO335" s="124" t="str">
        <f t="shared" si="93"/>
        <v/>
      </c>
      <c r="BP335" s="122">
        <f t="shared" si="94"/>
        <v>148.48571428571429</v>
      </c>
      <c r="BQ335" s="123" t="str">
        <f t="shared" si="94"/>
        <v/>
      </c>
      <c r="BR335" s="123" t="str">
        <f t="shared" si="94"/>
        <v/>
      </c>
      <c r="BS335" s="123" t="str">
        <f t="shared" si="94"/>
        <v/>
      </c>
      <c r="BT335" s="124" t="str">
        <f t="shared" si="94"/>
        <v/>
      </c>
      <c r="BU335" s="122" t="str">
        <f t="shared" si="95"/>
        <v/>
      </c>
      <c r="BV335" s="123" t="str">
        <f t="shared" si="95"/>
        <v/>
      </c>
      <c r="BW335" s="124" t="str">
        <f t="shared" si="95"/>
        <v/>
      </c>
      <c r="BX335" s="123" t="str">
        <f t="shared" si="95"/>
        <v/>
      </c>
      <c r="BY335" s="124" t="str">
        <f t="shared" si="95"/>
        <v/>
      </c>
    </row>
    <row r="336" spans="1:77" hidden="1" outlineLevel="1" x14ac:dyDescent="0.2">
      <c r="A336" t="s">
        <v>46</v>
      </c>
      <c r="B336" t="s">
        <v>46</v>
      </c>
      <c r="C336" t="s">
        <v>122</v>
      </c>
      <c r="D336" t="s">
        <v>122</v>
      </c>
      <c r="E336" t="s">
        <v>120</v>
      </c>
      <c r="F336" s="4">
        <f t="shared" ref="F336:F377" si="106">+F335+1</f>
        <v>46341</v>
      </c>
      <c r="G336" t="s">
        <v>35</v>
      </c>
      <c r="H336" s="28">
        <v>0</v>
      </c>
      <c r="I336" s="138">
        <v>0</v>
      </c>
      <c r="J336" s="138">
        <v>0</v>
      </c>
      <c r="K336" s="2">
        <v>0</v>
      </c>
      <c r="L336" s="2">
        <v>0</v>
      </c>
      <c r="M336" s="2">
        <v>0</v>
      </c>
      <c r="N336" s="2">
        <v>0</v>
      </c>
      <c r="O336" s="2">
        <v>0</v>
      </c>
      <c r="P336" s="2">
        <v>0</v>
      </c>
      <c r="Q336" s="29">
        <v>0</v>
      </c>
      <c r="R336" s="30">
        <f t="shared" si="101"/>
        <v>0</v>
      </c>
      <c r="S336" s="30">
        <f t="shared" si="102"/>
        <v>0</v>
      </c>
      <c r="T336" t="s">
        <v>49</v>
      </c>
      <c r="U336" t="s">
        <v>49</v>
      </c>
      <c r="V336" t="s">
        <v>122</v>
      </c>
      <c r="W336" t="s">
        <v>122</v>
      </c>
      <c r="X336" t="s">
        <v>120</v>
      </c>
      <c r="Y336" s="4">
        <f t="shared" ref="Y336:Y377" si="107">+Y335+1</f>
        <v>45977</v>
      </c>
      <c r="Z336" t="s">
        <v>35</v>
      </c>
      <c r="AA336" s="28">
        <v>4</v>
      </c>
      <c r="AB336" s="138">
        <v>0</v>
      </c>
      <c r="AC336" s="138">
        <v>0</v>
      </c>
      <c r="AD336" s="2">
        <v>0</v>
      </c>
      <c r="AE336" s="2">
        <v>0</v>
      </c>
      <c r="AF336" s="2">
        <v>902.61</v>
      </c>
      <c r="AG336" s="2">
        <v>0</v>
      </c>
      <c r="AH336" s="2">
        <v>0</v>
      </c>
      <c r="AI336" s="2">
        <v>0</v>
      </c>
      <c r="AJ336" s="29">
        <v>0</v>
      </c>
      <c r="AK336" s="30">
        <f t="shared" si="103"/>
        <v>0</v>
      </c>
      <c r="AL336" s="30">
        <f t="shared" si="104"/>
        <v>0</v>
      </c>
      <c r="AM336" s="2">
        <f t="shared" si="105"/>
        <v>-4</v>
      </c>
      <c r="AN336" s="2">
        <f t="shared" si="105"/>
        <v>0</v>
      </c>
      <c r="AO336" s="2">
        <f t="shared" si="105"/>
        <v>0</v>
      </c>
      <c r="AP336" s="2">
        <f t="shared" si="105"/>
        <v>0</v>
      </c>
      <c r="AQ336" s="2">
        <f t="shared" si="105"/>
        <v>0</v>
      </c>
      <c r="AR336" s="2">
        <f t="shared" si="105"/>
        <v>-902.61</v>
      </c>
      <c r="AS336" s="2">
        <f t="shared" si="105"/>
        <v>0</v>
      </c>
      <c r="AT336" s="2">
        <f t="shared" si="105"/>
        <v>0</v>
      </c>
      <c r="AU336" s="2">
        <f t="shared" si="105"/>
        <v>0</v>
      </c>
      <c r="AV336" s="29">
        <f t="shared" si="105"/>
        <v>0</v>
      </c>
      <c r="AW336" s="30">
        <f t="shared" si="105"/>
        <v>0</v>
      </c>
      <c r="AX336" s="31">
        <f t="shared" si="99"/>
        <v>0</v>
      </c>
      <c r="AY336" s="38">
        <f t="shared" si="97"/>
        <v>-1</v>
      </c>
      <c r="AZ336" s="38" t="str">
        <f t="shared" si="97"/>
        <v/>
      </c>
      <c r="BA336" s="38" t="str">
        <f t="shared" si="97"/>
        <v/>
      </c>
      <c r="BB336" s="38" t="str">
        <f t="shared" si="97"/>
        <v/>
      </c>
      <c r="BC336" s="38" t="str">
        <f t="shared" si="97"/>
        <v/>
      </c>
      <c r="BD336" s="38">
        <f t="shared" si="97"/>
        <v>-1</v>
      </c>
      <c r="BE336" s="38" t="str">
        <f t="shared" si="100"/>
        <v/>
      </c>
      <c r="BF336" s="38" t="str">
        <f t="shared" si="100"/>
        <v/>
      </c>
      <c r="BG336" s="38" t="str">
        <f t="shared" si="100"/>
        <v/>
      </c>
      <c r="BH336" s="39" t="str">
        <f t="shared" si="91"/>
        <v/>
      </c>
      <c r="BI336" s="76" t="str">
        <f t="shared" si="91"/>
        <v/>
      </c>
      <c r="BJ336" s="40" t="str">
        <f t="shared" si="91"/>
        <v/>
      </c>
      <c r="BK336" s="116" t="str">
        <f t="shared" si="93"/>
        <v/>
      </c>
      <c r="BL336" s="117" t="str">
        <f t="shared" si="93"/>
        <v/>
      </c>
      <c r="BM336" s="117" t="str">
        <f t="shared" si="93"/>
        <v/>
      </c>
      <c r="BN336" s="117" t="str">
        <f t="shared" si="93"/>
        <v/>
      </c>
      <c r="BO336" s="118" t="str">
        <f t="shared" si="93"/>
        <v/>
      </c>
      <c r="BP336" s="116">
        <f t="shared" si="94"/>
        <v>225.6525</v>
      </c>
      <c r="BQ336" s="117" t="str">
        <f t="shared" si="94"/>
        <v/>
      </c>
      <c r="BR336" s="117" t="str">
        <f t="shared" si="94"/>
        <v/>
      </c>
      <c r="BS336" s="117" t="str">
        <f t="shared" si="94"/>
        <v/>
      </c>
      <c r="BT336" s="118" t="str">
        <f t="shared" si="94"/>
        <v/>
      </c>
      <c r="BU336" s="116" t="str">
        <f t="shared" si="95"/>
        <v/>
      </c>
      <c r="BV336" s="117" t="str">
        <f t="shared" si="95"/>
        <v/>
      </c>
      <c r="BW336" s="118" t="str">
        <f t="shared" si="95"/>
        <v/>
      </c>
      <c r="BX336" s="117" t="str">
        <f t="shared" si="95"/>
        <v/>
      </c>
      <c r="BY336" s="118" t="str">
        <f t="shared" si="95"/>
        <v/>
      </c>
    </row>
    <row r="337" spans="1:77" hidden="1" outlineLevel="1" x14ac:dyDescent="0.2">
      <c r="A337" t="s">
        <v>46</v>
      </c>
      <c r="B337" t="s">
        <v>46</v>
      </c>
      <c r="C337" t="s">
        <v>122</v>
      </c>
      <c r="D337" t="s">
        <v>122</v>
      </c>
      <c r="E337" t="s">
        <v>120</v>
      </c>
      <c r="F337" s="4">
        <f t="shared" si="106"/>
        <v>46342</v>
      </c>
      <c r="G337" t="s">
        <v>36</v>
      </c>
      <c r="H337" s="28">
        <v>0</v>
      </c>
      <c r="I337" s="138">
        <v>0</v>
      </c>
      <c r="J337" s="138">
        <v>0</v>
      </c>
      <c r="K337" s="2">
        <v>0</v>
      </c>
      <c r="L337" s="2">
        <v>0</v>
      </c>
      <c r="M337" s="2">
        <v>0</v>
      </c>
      <c r="N337" s="2">
        <v>0</v>
      </c>
      <c r="O337" s="2">
        <v>0</v>
      </c>
      <c r="P337" s="2">
        <v>0</v>
      </c>
      <c r="Q337" s="29">
        <v>0</v>
      </c>
      <c r="R337" s="30">
        <f t="shared" si="101"/>
        <v>0</v>
      </c>
      <c r="S337" s="30">
        <f t="shared" si="102"/>
        <v>0</v>
      </c>
      <c r="T337" t="s">
        <v>49</v>
      </c>
      <c r="U337" t="s">
        <v>49</v>
      </c>
      <c r="V337" t="s">
        <v>122</v>
      </c>
      <c r="W337" t="s">
        <v>122</v>
      </c>
      <c r="X337" t="s">
        <v>120</v>
      </c>
      <c r="Y337" s="4">
        <f t="shared" si="107"/>
        <v>45978</v>
      </c>
      <c r="Z337" t="s">
        <v>36</v>
      </c>
      <c r="AA337" s="28">
        <v>0</v>
      </c>
      <c r="AB337" s="138">
        <v>0</v>
      </c>
      <c r="AC337" s="138">
        <v>0</v>
      </c>
      <c r="AD337" s="2">
        <v>0</v>
      </c>
      <c r="AE337" s="2">
        <v>0</v>
      </c>
      <c r="AF337" s="2">
        <v>0</v>
      </c>
      <c r="AG337" s="2">
        <v>0</v>
      </c>
      <c r="AH337" s="2">
        <v>0</v>
      </c>
      <c r="AI337" s="2">
        <v>0</v>
      </c>
      <c r="AJ337" s="29">
        <v>0</v>
      </c>
      <c r="AK337" s="30">
        <f t="shared" si="103"/>
        <v>0</v>
      </c>
      <c r="AL337" s="30">
        <f t="shared" si="104"/>
        <v>0</v>
      </c>
      <c r="AM337" s="2">
        <f t="shared" si="105"/>
        <v>0</v>
      </c>
      <c r="AN337" s="2">
        <f t="shared" si="105"/>
        <v>0</v>
      </c>
      <c r="AO337" s="2">
        <f t="shared" si="105"/>
        <v>0</v>
      </c>
      <c r="AP337" s="2">
        <f t="shared" si="105"/>
        <v>0</v>
      </c>
      <c r="AQ337" s="2">
        <f t="shared" si="105"/>
        <v>0</v>
      </c>
      <c r="AR337" s="2">
        <f t="shared" si="105"/>
        <v>0</v>
      </c>
      <c r="AS337" s="2">
        <f t="shared" si="105"/>
        <v>0</v>
      </c>
      <c r="AT337" s="2">
        <f t="shared" si="105"/>
        <v>0</v>
      </c>
      <c r="AU337" s="2">
        <f t="shared" si="105"/>
        <v>0</v>
      </c>
      <c r="AV337" s="29">
        <f t="shared" si="105"/>
        <v>0</v>
      </c>
      <c r="AW337" s="30">
        <f t="shared" si="105"/>
        <v>0</v>
      </c>
      <c r="AX337" s="31">
        <f t="shared" si="99"/>
        <v>0</v>
      </c>
      <c r="AY337" s="38" t="str">
        <f t="shared" si="97"/>
        <v/>
      </c>
      <c r="AZ337" s="38" t="str">
        <f t="shared" si="97"/>
        <v/>
      </c>
      <c r="BA337" s="38" t="str">
        <f t="shared" si="97"/>
        <v/>
      </c>
      <c r="BB337" s="38" t="str">
        <f t="shared" si="97"/>
        <v/>
      </c>
      <c r="BC337" s="38" t="str">
        <f t="shared" si="97"/>
        <v/>
      </c>
      <c r="BD337" s="38" t="str">
        <f t="shared" si="97"/>
        <v/>
      </c>
      <c r="BE337" s="38" t="str">
        <f t="shared" si="100"/>
        <v/>
      </c>
      <c r="BF337" s="38" t="str">
        <f t="shared" si="100"/>
        <v/>
      </c>
      <c r="BG337" s="38" t="str">
        <f t="shared" si="100"/>
        <v/>
      </c>
      <c r="BH337" s="39" t="str">
        <f t="shared" si="91"/>
        <v/>
      </c>
      <c r="BI337" s="76" t="str">
        <f t="shared" si="91"/>
        <v/>
      </c>
      <c r="BJ337" s="40" t="str">
        <f t="shared" si="91"/>
        <v/>
      </c>
      <c r="BK337" s="119" t="str">
        <f t="shared" ref="BK337:BO377" si="108">IFERROR(M337/H337,"")</f>
        <v/>
      </c>
      <c r="BL337" s="120" t="str">
        <f t="shared" si="108"/>
        <v/>
      </c>
      <c r="BM337" s="120" t="str">
        <f t="shared" si="108"/>
        <v/>
      </c>
      <c r="BN337" s="120" t="str">
        <f t="shared" si="108"/>
        <v/>
      </c>
      <c r="BO337" s="121" t="str">
        <f t="shared" si="108"/>
        <v/>
      </c>
      <c r="BP337" s="119" t="str">
        <f t="shared" ref="BP337:BT377" si="109">IFERROR(AF337/AA337,"")</f>
        <v/>
      </c>
      <c r="BQ337" s="120" t="str">
        <f t="shared" si="109"/>
        <v/>
      </c>
      <c r="BR337" s="120" t="str">
        <f t="shared" si="109"/>
        <v/>
      </c>
      <c r="BS337" s="120" t="str">
        <f t="shared" si="109"/>
        <v/>
      </c>
      <c r="BT337" s="121" t="str">
        <f t="shared" si="109"/>
        <v/>
      </c>
      <c r="BU337" s="119" t="str">
        <f t="shared" ref="BU337:BY377" si="110">IFERROR(BK337-BP337,"")</f>
        <v/>
      </c>
      <c r="BV337" s="120" t="str">
        <f t="shared" si="110"/>
        <v/>
      </c>
      <c r="BW337" s="121" t="str">
        <f t="shared" si="110"/>
        <v/>
      </c>
      <c r="BX337" s="120" t="str">
        <f t="shared" si="110"/>
        <v/>
      </c>
      <c r="BY337" s="121" t="str">
        <f t="shared" si="110"/>
        <v/>
      </c>
    </row>
    <row r="338" spans="1:77" hidden="1" outlineLevel="1" x14ac:dyDescent="0.2">
      <c r="A338" t="s">
        <v>46</v>
      </c>
      <c r="B338" t="s">
        <v>46</v>
      </c>
      <c r="C338" t="s">
        <v>122</v>
      </c>
      <c r="D338" t="s">
        <v>122</v>
      </c>
      <c r="E338" t="s">
        <v>120</v>
      </c>
      <c r="F338" s="4">
        <f t="shared" si="106"/>
        <v>46343</v>
      </c>
      <c r="G338" t="s">
        <v>37</v>
      </c>
      <c r="H338" s="28">
        <v>0</v>
      </c>
      <c r="I338" s="138">
        <v>0</v>
      </c>
      <c r="J338" s="138">
        <v>0</v>
      </c>
      <c r="K338" s="2">
        <v>0</v>
      </c>
      <c r="L338" s="2">
        <v>0</v>
      </c>
      <c r="M338" s="2">
        <v>0</v>
      </c>
      <c r="N338" s="2">
        <v>0</v>
      </c>
      <c r="O338" s="2">
        <v>0</v>
      </c>
      <c r="P338" s="2">
        <v>0</v>
      </c>
      <c r="Q338" s="29">
        <v>0</v>
      </c>
      <c r="R338" s="30">
        <f t="shared" si="101"/>
        <v>0</v>
      </c>
      <c r="S338" s="30">
        <f t="shared" si="102"/>
        <v>0</v>
      </c>
      <c r="T338" t="s">
        <v>49</v>
      </c>
      <c r="U338" t="s">
        <v>49</v>
      </c>
      <c r="V338" t="s">
        <v>122</v>
      </c>
      <c r="W338" t="s">
        <v>122</v>
      </c>
      <c r="X338" t="s">
        <v>120</v>
      </c>
      <c r="Y338" s="4">
        <f t="shared" si="107"/>
        <v>45979</v>
      </c>
      <c r="Z338" t="s">
        <v>37</v>
      </c>
      <c r="AA338" s="28">
        <v>13</v>
      </c>
      <c r="AB338" s="138">
        <v>1</v>
      </c>
      <c r="AC338" s="138">
        <v>0</v>
      </c>
      <c r="AD338" s="2">
        <v>0</v>
      </c>
      <c r="AE338" s="2">
        <v>0</v>
      </c>
      <c r="AF338" s="2">
        <v>2037.21</v>
      </c>
      <c r="AG338" s="2">
        <v>335.88</v>
      </c>
      <c r="AH338" s="2">
        <v>0</v>
      </c>
      <c r="AI338" s="2">
        <v>0</v>
      </c>
      <c r="AJ338" s="29">
        <v>0</v>
      </c>
      <c r="AK338" s="30">
        <f t="shared" si="103"/>
        <v>1</v>
      </c>
      <c r="AL338" s="30">
        <f t="shared" si="104"/>
        <v>335.88</v>
      </c>
      <c r="AM338" s="2">
        <f t="shared" si="105"/>
        <v>-13</v>
      </c>
      <c r="AN338" s="2">
        <f t="shared" si="105"/>
        <v>-1</v>
      </c>
      <c r="AO338" s="2">
        <f t="shared" si="105"/>
        <v>0</v>
      </c>
      <c r="AP338" s="2">
        <f t="shared" si="105"/>
        <v>0</v>
      </c>
      <c r="AQ338" s="2">
        <f t="shared" si="105"/>
        <v>0</v>
      </c>
      <c r="AR338" s="2">
        <f t="shared" si="105"/>
        <v>-2037.21</v>
      </c>
      <c r="AS338" s="2">
        <f t="shared" si="105"/>
        <v>-335.88</v>
      </c>
      <c r="AT338" s="2">
        <f t="shared" si="105"/>
        <v>0</v>
      </c>
      <c r="AU338" s="2">
        <f t="shared" si="105"/>
        <v>0</v>
      </c>
      <c r="AV338" s="29">
        <f t="shared" si="105"/>
        <v>0</v>
      </c>
      <c r="AW338" s="30">
        <f t="shared" si="105"/>
        <v>-1</v>
      </c>
      <c r="AX338" s="31">
        <f t="shared" si="99"/>
        <v>-335.88</v>
      </c>
      <c r="AY338" s="38">
        <f t="shared" si="97"/>
        <v>-1</v>
      </c>
      <c r="AZ338" s="38">
        <f t="shared" si="97"/>
        <v>-1</v>
      </c>
      <c r="BA338" s="38" t="str">
        <f t="shared" si="97"/>
        <v/>
      </c>
      <c r="BB338" s="38" t="str">
        <f t="shared" si="97"/>
        <v/>
      </c>
      <c r="BC338" s="38" t="str">
        <f t="shared" si="97"/>
        <v/>
      </c>
      <c r="BD338" s="38">
        <f t="shared" si="97"/>
        <v>-1</v>
      </c>
      <c r="BE338" s="38">
        <f t="shared" si="100"/>
        <v>-1</v>
      </c>
      <c r="BF338" s="38" t="str">
        <f t="shared" si="100"/>
        <v/>
      </c>
      <c r="BG338" s="38" t="str">
        <f t="shared" si="100"/>
        <v/>
      </c>
      <c r="BH338" s="39" t="str">
        <f t="shared" si="91"/>
        <v/>
      </c>
      <c r="BI338" s="76">
        <f t="shared" si="91"/>
        <v>-1</v>
      </c>
      <c r="BJ338" s="40">
        <f t="shared" si="91"/>
        <v>-1</v>
      </c>
      <c r="BK338" s="119" t="str">
        <f t="shared" si="108"/>
        <v/>
      </c>
      <c r="BL338" s="120" t="str">
        <f t="shared" si="108"/>
        <v/>
      </c>
      <c r="BM338" s="120" t="str">
        <f t="shared" si="108"/>
        <v/>
      </c>
      <c r="BN338" s="120" t="str">
        <f t="shared" si="108"/>
        <v/>
      </c>
      <c r="BO338" s="121" t="str">
        <f t="shared" si="108"/>
        <v/>
      </c>
      <c r="BP338" s="119">
        <f t="shared" si="109"/>
        <v>156.70846153846153</v>
      </c>
      <c r="BQ338" s="120">
        <f t="shared" si="109"/>
        <v>335.88</v>
      </c>
      <c r="BR338" s="120" t="str">
        <f t="shared" si="109"/>
        <v/>
      </c>
      <c r="BS338" s="120" t="str">
        <f t="shared" si="109"/>
        <v/>
      </c>
      <c r="BT338" s="121" t="str">
        <f t="shared" si="109"/>
        <v/>
      </c>
      <c r="BU338" s="119" t="str">
        <f t="shared" si="110"/>
        <v/>
      </c>
      <c r="BV338" s="120" t="str">
        <f t="shared" si="110"/>
        <v/>
      </c>
      <c r="BW338" s="121" t="str">
        <f t="shared" si="110"/>
        <v/>
      </c>
      <c r="BX338" s="120" t="str">
        <f t="shared" si="110"/>
        <v/>
      </c>
      <c r="BY338" s="121" t="str">
        <f t="shared" si="110"/>
        <v/>
      </c>
    </row>
    <row r="339" spans="1:77" hidden="1" outlineLevel="1" x14ac:dyDescent="0.2">
      <c r="A339" t="s">
        <v>46</v>
      </c>
      <c r="B339" t="s">
        <v>46</v>
      </c>
      <c r="C339" t="s">
        <v>122</v>
      </c>
      <c r="D339" t="s">
        <v>122</v>
      </c>
      <c r="E339" t="s">
        <v>120</v>
      </c>
      <c r="F339" s="4">
        <f t="shared" si="106"/>
        <v>46344</v>
      </c>
      <c r="G339" t="s">
        <v>38</v>
      </c>
      <c r="H339" s="28">
        <v>0</v>
      </c>
      <c r="I339" s="138">
        <v>0</v>
      </c>
      <c r="J339" s="138">
        <v>0</v>
      </c>
      <c r="K339" s="2">
        <v>0</v>
      </c>
      <c r="L339" s="2">
        <v>0</v>
      </c>
      <c r="M339" s="2">
        <v>0</v>
      </c>
      <c r="N339" s="2">
        <v>0</v>
      </c>
      <c r="O339" s="2">
        <v>0</v>
      </c>
      <c r="P339" s="2">
        <v>0</v>
      </c>
      <c r="Q339" s="29">
        <v>0</v>
      </c>
      <c r="R339" s="30">
        <f t="shared" si="101"/>
        <v>0</v>
      </c>
      <c r="S339" s="30">
        <f t="shared" si="102"/>
        <v>0</v>
      </c>
      <c r="T339" t="s">
        <v>49</v>
      </c>
      <c r="U339" t="s">
        <v>49</v>
      </c>
      <c r="V339" t="s">
        <v>122</v>
      </c>
      <c r="W339" t="s">
        <v>122</v>
      </c>
      <c r="X339" t="s">
        <v>120</v>
      </c>
      <c r="Y339" s="4">
        <f t="shared" si="107"/>
        <v>45980</v>
      </c>
      <c r="Z339" t="s">
        <v>38</v>
      </c>
      <c r="AA339" s="28">
        <v>22</v>
      </c>
      <c r="AB339" s="138">
        <v>0</v>
      </c>
      <c r="AC339" s="138">
        <v>0</v>
      </c>
      <c r="AD339" s="2">
        <v>0</v>
      </c>
      <c r="AE339" s="2">
        <v>0</v>
      </c>
      <c r="AF339" s="2">
        <v>5661.76</v>
      </c>
      <c r="AG339" s="2">
        <v>0</v>
      </c>
      <c r="AH339" s="2">
        <v>0</v>
      </c>
      <c r="AI339" s="2">
        <v>0</v>
      </c>
      <c r="AJ339" s="29">
        <v>0</v>
      </c>
      <c r="AK339" s="30">
        <f t="shared" si="103"/>
        <v>0</v>
      </c>
      <c r="AL339" s="30">
        <f t="shared" si="104"/>
        <v>0</v>
      </c>
      <c r="AM339" s="2">
        <f t="shared" si="105"/>
        <v>-22</v>
      </c>
      <c r="AN339" s="2">
        <f t="shared" si="105"/>
        <v>0</v>
      </c>
      <c r="AO339" s="2">
        <f t="shared" si="105"/>
        <v>0</v>
      </c>
      <c r="AP339" s="2">
        <f t="shared" si="105"/>
        <v>0</v>
      </c>
      <c r="AQ339" s="2">
        <f t="shared" si="105"/>
        <v>0</v>
      </c>
      <c r="AR339" s="2">
        <f t="shared" si="105"/>
        <v>-5661.76</v>
      </c>
      <c r="AS339" s="2">
        <f t="shared" si="105"/>
        <v>0</v>
      </c>
      <c r="AT339" s="2">
        <f t="shared" si="105"/>
        <v>0</v>
      </c>
      <c r="AU339" s="2">
        <f t="shared" si="105"/>
        <v>0</v>
      </c>
      <c r="AV339" s="29">
        <f t="shared" si="105"/>
        <v>0</v>
      </c>
      <c r="AW339" s="30">
        <f t="shared" si="105"/>
        <v>0</v>
      </c>
      <c r="AX339" s="31">
        <f t="shared" si="99"/>
        <v>0</v>
      </c>
      <c r="AY339" s="38">
        <f t="shared" si="97"/>
        <v>-1</v>
      </c>
      <c r="AZ339" s="38" t="str">
        <f t="shared" si="97"/>
        <v/>
      </c>
      <c r="BA339" s="38" t="str">
        <f t="shared" si="97"/>
        <v/>
      </c>
      <c r="BB339" s="38" t="str">
        <f t="shared" si="97"/>
        <v/>
      </c>
      <c r="BC339" s="38" t="str">
        <f t="shared" si="97"/>
        <v/>
      </c>
      <c r="BD339" s="38">
        <f t="shared" si="97"/>
        <v>-1</v>
      </c>
      <c r="BE339" s="38" t="str">
        <f t="shared" si="100"/>
        <v/>
      </c>
      <c r="BF339" s="38" t="str">
        <f t="shared" si="100"/>
        <v/>
      </c>
      <c r="BG339" s="38" t="str">
        <f t="shared" si="100"/>
        <v/>
      </c>
      <c r="BH339" s="39" t="str">
        <f t="shared" si="91"/>
        <v/>
      </c>
      <c r="BI339" s="76" t="str">
        <f t="shared" si="91"/>
        <v/>
      </c>
      <c r="BJ339" s="40" t="str">
        <f t="shared" si="91"/>
        <v/>
      </c>
      <c r="BK339" s="119" t="str">
        <f t="shared" si="108"/>
        <v/>
      </c>
      <c r="BL339" s="120" t="str">
        <f t="shared" si="108"/>
        <v/>
      </c>
      <c r="BM339" s="120" t="str">
        <f t="shared" si="108"/>
        <v/>
      </c>
      <c r="BN339" s="120" t="str">
        <f t="shared" si="108"/>
        <v/>
      </c>
      <c r="BO339" s="121" t="str">
        <f t="shared" si="108"/>
        <v/>
      </c>
      <c r="BP339" s="119">
        <f t="shared" si="109"/>
        <v>257.35272727272729</v>
      </c>
      <c r="BQ339" s="120" t="str">
        <f t="shared" si="109"/>
        <v/>
      </c>
      <c r="BR339" s="120" t="str">
        <f t="shared" si="109"/>
        <v/>
      </c>
      <c r="BS339" s="120" t="str">
        <f t="shared" si="109"/>
        <v/>
      </c>
      <c r="BT339" s="121" t="str">
        <f t="shared" si="109"/>
        <v/>
      </c>
      <c r="BU339" s="119" t="str">
        <f t="shared" si="110"/>
        <v/>
      </c>
      <c r="BV339" s="120" t="str">
        <f t="shared" si="110"/>
        <v/>
      </c>
      <c r="BW339" s="121" t="str">
        <f t="shared" si="110"/>
        <v/>
      </c>
      <c r="BX339" s="120" t="str">
        <f t="shared" si="110"/>
        <v/>
      </c>
      <c r="BY339" s="121" t="str">
        <f t="shared" si="110"/>
        <v/>
      </c>
    </row>
    <row r="340" spans="1:77" hidden="1" outlineLevel="1" x14ac:dyDescent="0.2">
      <c r="A340" t="s">
        <v>46</v>
      </c>
      <c r="B340" t="s">
        <v>46</v>
      </c>
      <c r="C340" t="s">
        <v>122</v>
      </c>
      <c r="D340" t="s">
        <v>122</v>
      </c>
      <c r="E340" t="s">
        <v>120</v>
      </c>
      <c r="F340" s="4">
        <f t="shared" si="106"/>
        <v>46345</v>
      </c>
      <c r="G340" t="s">
        <v>39</v>
      </c>
      <c r="H340" s="28">
        <v>0</v>
      </c>
      <c r="I340" s="138">
        <v>0</v>
      </c>
      <c r="J340" s="138">
        <v>0</v>
      </c>
      <c r="K340" s="2">
        <v>0</v>
      </c>
      <c r="L340" s="2">
        <v>0</v>
      </c>
      <c r="M340" s="2">
        <v>0</v>
      </c>
      <c r="N340" s="2">
        <v>0</v>
      </c>
      <c r="O340" s="2">
        <v>0</v>
      </c>
      <c r="P340" s="2">
        <v>0</v>
      </c>
      <c r="Q340" s="29">
        <v>0</v>
      </c>
      <c r="R340" s="30">
        <f t="shared" si="101"/>
        <v>0</v>
      </c>
      <c r="S340" s="30">
        <f t="shared" si="102"/>
        <v>0</v>
      </c>
      <c r="T340" t="s">
        <v>49</v>
      </c>
      <c r="U340" t="s">
        <v>49</v>
      </c>
      <c r="V340" t="s">
        <v>122</v>
      </c>
      <c r="W340" t="s">
        <v>122</v>
      </c>
      <c r="X340" t="s">
        <v>120</v>
      </c>
      <c r="Y340" s="4">
        <f t="shared" si="107"/>
        <v>45981</v>
      </c>
      <c r="Z340" t="s">
        <v>39</v>
      </c>
      <c r="AA340" s="28">
        <v>16</v>
      </c>
      <c r="AB340" s="138">
        <v>0</v>
      </c>
      <c r="AC340" s="138">
        <v>0</v>
      </c>
      <c r="AD340" s="2">
        <v>0</v>
      </c>
      <c r="AE340" s="2">
        <v>0</v>
      </c>
      <c r="AF340" s="2">
        <v>3283.85</v>
      </c>
      <c r="AG340" s="2">
        <v>0</v>
      </c>
      <c r="AH340" s="2">
        <v>0</v>
      </c>
      <c r="AI340" s="2">
        <v>0</v>
      </c>
      <c r="AJ340" s="29">
        <v>0</v>
      </c>
      <c r="AK340" s="30">
        <f t="shared" si="103"/>
        <v>0</v>
      </c>
      <c r="AL340" s="30">
        <f t="shared" si="104"/>
        <v>0</v>
      </c>
      <c r="AM340" s="2">
        <f t="shared" si="105"/>
        <v>-16</v>
      </c>
      <c r="AN340" s="2">
        <f t="shared" si="105"/>
        <v>0</v>
      </c>
      <c r="AO340" s="2">
        <f t="shared" si="105"/>
        <v>0</v>
      </c>
      <c r="AP340" s="2">
        <f t="shared" si="105"/>
        <v>0</v>
      </c>
      <c r="AQ340" s="2">
        <f t="shared" si="105"/>
        <v>0</v>
      </c>
      <c r="AR340" s="2">
        <f t="shared" si="105"/>
        <v>-3283.85</v>
      </c>
      <c r="AS340" s="2">
        <f t="shared" si="105"/>
        <v>0</v>
      </c>
      <c r="AT340" s="2">
        <f t="shared" si="105"/>
        <v>0</v>
      </c>
      <c r="AU340" s="2">
        <f t="shared" si="105"/>
        <v>0</v>
      </c>
      <c r="AV340" s="29">
        <f t="shared" si="105"/>
        <v>0</v>
      </c>
      <c r="AW340" s="30">
        <f t="shared" si="105"/>
        <v>0</v>
      </c>
      <c r="AX340" s="31">
        <f t="shared" si="99"/>
        <v>0</v>
      </c>
      <c r="AY340" s="38">
        <f t="shared" si="97"/>
        <v>-1</v>
      </c>
      <c r="AZ340" s="38" t="str">
        <f t="shared" si="97"/>
        <v/>
      </c>
      <c r="BA340" s="38" t="str">
        <f t="shared" si="97"/>
        <v/>
      </c>
      <c r="BB340" s="38" t="str">
        <f t="shared" si="97"/>
        <v/>
      </c>
      <c r="BC340" s="38" t="str">
        <f t="shared" si="97"/>
        <v/>
      </c>
      <c r="BD340" s="38">
        <f t="shared" si="97"/>
        <v>-1</v>
      </c>
      <c r="BE340" s="38" t="str">
        <f t="shared" si="100"/>
        <v/>
      </c>
      <c r="BF340" s="38" t="str">
        <f t="shared" si="100"/>
        <v/>
      </c>
      <c r="BG340" s="38" t="str">
        <f t="shared" si="100"/>
        <v/>
      </c>
      <c r="BH340" s="39" t="str">
        <f t="shared" si="100"/>
        <v/>
      </c>
      <c r="BI340" s="76" t="str">
        <f t="shared" si="100"/>
        <v/>
      </c>
      <c r="BJ340" s="40" t="str">
        <f t="shared" si="100"/>
        <v/>
      </c>
      <c r="BK340" s="119" t="str">
        <f t="shared" si="108"/>
        <v/>
      </c>
      <c r="BL340" s="120" t="str">
        <f t="shared" si="108"/>
        <v/>
      </c>
      <c r="BM340" s="120" t="str">
        <f t="shared" si="108"/>
        <v/>
      </c>
      <c r="BN340" s="120" t="str">
        <f t="shared" si="108"/>
        <v/>
      </c>
      <c r="BO340" s="121" t="str">
        <f t="shared" si="108"/>
        <v/>
      </c>
      <c r="BP340" s="119">
        <f t="shared" si="109"/>
        <v>205.24062499999999</v>
      </c>
      <c r="BQ340" s="120" t="str">
        <f t="shared" si="109"/>
        <v/>
      </c>
      <c r="BR340" s="120" t="str">
        <f t="shared" si="109"/>
        <v/>
      </c>
      <c r="BS340" s="120" t="str">
        <f t="shared" si="109"/>
        <v/>
      </c>
      <c r="BT340" s="121" t="str">
        <f t="shared" si="109"/>
        <v/>
      </c>
      <c r="BU340" s="119" t="str">
        <f t="shared" si="110"/>
        <v/>
      </c>
      <c r="BV340" s="120" t="str">
        <f t="shared" si="110"/>
        <v/>
      </c>
      <c r="BW340" s="121" t="str">
        <f t="shared" si="110"/>
        <v/>
      </c>
      <c r="BX340" s="120" t="str">
        <f t="shared" si="110"/>
        <v/>
      </c>
      <c r="BY340" s="121" t="str">
        <f t="shared" si="110"/>
        <v/>
      </c>
    </row>
    <row r="341" spans="1:77" hidden="1" outlineLevel="1" x14ac:dyDescent="0.2">
      <c r="A341" t="s">
        <v>46</v>
      </c>
      <c r="B341" t="s">
        <v>46</v>
      </c>
      <c r="C341" t="s">
        <v>122</v>
      </c>
      <c r="D341" t="s">
        <v>122</v>
      </c>
      <c r="E341" t="s">
        <v>120</v>
      </c>
      <c r="F341" s="4">
        <f t="shared" si="106"/>
        <v>46346</v>
      </c>
      <c r="G341" t="s">
        <v>40</v>
      </c>
      <c r="H341" s="28">
        <v>0</v>
      </c>
      <c r="I341" s="138">
        <v>0</v>
      </c>
      <c r="J341" s="138">
        <v>0</v>
      </c>
      <c r="K341" s="2">
        <v>0</v>
      </c>
      <c r="L341" s="2">
        <v>0</v>
      </c>
      <c r="M341" s="2">
        <v>0</v>
      </c>
      <c r="N341" s="2">
        <v>0</v>
      </c>
      <c r="O341" s="2">
        <v>0</v>
      </c>
      <c r="P341" s="2">
        <v>0</v>
      </c>
      <c r="Q341" s="29">
        <v>0</v>
      </c>
      <c r="R341" s="30">
        <f t="shared" si="101"/>
        <v>0</v>
      </c>
      <c r="S341" s="30">
        <f t="shared" si="102"/>
        <v>0</v>
      </c>
      <c r="T341" t="s">
        <v>49</v>
      </c>
      <c r="U341" t="s">
        <v>49</v>
      </c>
      <c r="V341" t="s">
        <v>122</v>
      </c>
      <c r="W341" t="s">
        <v>122</v>
      </c>
      <c r="X341" t="s">
        <v>120</v>
      </c>
      <c r="Y341" s="4">
        <f t="shared" si="107"/>
        <v>45982</v>
      </c>
      <c r="Z341" t="s">
        <v>40</v>
      </c>
      <c r="AA341" s="28">
        <v>9</v>
      </c>
      <c r="AB341" s="138">
        <v>0</v>
      </c>
      <c r="AC341" s="138">
        <v>0</v>
      </c>
      <c r="AD341" s="2">
        <v>0</v>
      </c>
      <c r="AE341" s="2">
        <v>0</v>
      </c>
      <c r="AF341" s="2">
        <v>1461.33</v>
      </c>
      <c r="AG341" s="2">
        <v>0</v>
      </c>
      <c r="AH341" s="2">
        <v>0</v>
      </c>
      <c r="AI341" s="2">
        <v>0</v>
      </c>
      <c r="AJ341" s="29">
        <v>0</v>
      </c>
      <c r="AK341" s="30">
        <f t="shared" si="103"/>
        <v>0</v>
      </c>
      <c r="AL341" s="30">
        <f t="shared" si="104"/>
        <v>0</v>
      </c>
      <c r="AM341" s="2">
        <f t="shared" si="105"/>
        <v>-9</v>
      </c>
      <c r="AN341" s="2">
        <f t="shared" si="105"/>
        <v>0</v>
      </c>
      <c r="AO341" s="2">
        <f t="shared" si="105"/>
        <v>0</v>
      </c>
      <c r="AP341" s="2">
        <f t="shared" si="105"/>
        <v>0</v>
      </c>
      <c r="AQ341" s="2">
        <f t="shared" si="105"/>
        <v>0</v>
      </c>
      <c r="AR341" s="2">
        <f t="shared" si="105"/>
        <v>-1461.33</v>
      </c>
      <c r="AS341" s="2">
        <f t="shared" si="105"/>
        <v>0</v>
      </c>
      <c r="AT341" s="2">
        <f t="shared" si="105"/>
        <v>0</v>
      </c>
      <c r="AU341" s="2">
        <f t="shared" si="105"/>
        <v>0</v>
      </c>
      <c r="AV341" s="29">
        <f t="shared" si="105"/>
        <v>0</v>
      </c>
      <c r="AW341" s="30">
        <f t="shared" si="105"/>
        <v>0</v>
      </c>
      <c r="AX341" s="31">
        <f t="shared" si="99"/>
        <v>0</v>
      </c>
      <c r="AY341" s="38">
        <f t="shared" si="97"/>
        <v>-1</v>
      </c>
      <c r="AZ341" s="38" t="str">
        <f t="shared" si="97"/>
        <v/>
      </c>
      <c r="BA341" s="38" t="str">
        <f t="shared" si="97"/>
        <v/>
      </c>
      <c r="BB341" s="38" t="str">
        <f t="shared" si="97"/>
        <v/>
      </c>
      <c r="BC341" s="38" t="str">
        <f t="shared" si="97"/>
        <v/>
      </c>
      <c r="BD341" s="38">
        <f t="shared" si="97"/>
        <v>-1</v>
      </c>
      <c r="BE341" s="38" t="str">
        <f t="shared" si="100"/>
        <v/>
      </c>
      <c r="BF341" s="38" t="str">
        <f t="shared" si="100"/>
        <v/>
      </c>
      <c r="BG341" s="38" t="str">
        <f t="shared" si="100"/>
        <v/>
      </c>
      <c r="BH341" s="39" t="str">
        <f t="shared" si="100"/>
        <v/>
      </c>
      <c r="BI341" s="76" t="str">
        <f t="shared" si="100"/>
        <v/>
      </c>
      <c r="BJ341" s="40" t="str">
        <f t="shared" si="100"/>
        <v/>
      </c>
      <c r="BK341" s="119" t="str">
        <f t="shared" si="108"/>
        <v/>
      </c>
      <c r="BL341" s="120" t="str">
        <f t="shared" si="108"/>
        <v/>
      </c>
      <c r="BM341" s="120" t="str">
        <f t="shared" si="108"/>
        <v/>
      </c>
      <c r="BN341" s="120" t="str">
        <f t="shared" si="108"/>
        <v/>
      </c>
      <c r="BO341" s="121" t="str">
        <f t="shared" si="108"/>
        <v/>
      </c>
      <c r="BP341" s="119">
        <f t="shared" si="109"/>
        <v>162.37</v>
      </c>
      <c r="BQ341" s="120" t="str">
        <f t="shared" si="109"/>
        <v/>
      </c>
      <c r="BR341" s="120" t="str">
        <f t="shared" si="109"/>
        <v/>
      </c>
      <c r="BS341" s="120" t="str">
        <f t="shared" si="109"/>
        <v/>
      </c>
      <c r="BT341" s="121" t="str">
        <f t="shared" si="109"/>
        <v/>
      </c>
      <c r="BU341" s="119" t="str">
        <f t="shared" si="110"/>
        <v/>
      </c>
      <c r="BV341" s="120" t="str">
        <f t="shared" si="110"/>
        <v/>
      </c>
      <c r="BW341" s="121" t="str">
        <f t="shared" si="110"/>
        <v/>
      </c>
      <c r="BX341" s="120" t="str">
        <f t="shared" si="110"/>
        <v/>
      </c>
      <c r="BY341" s="121" t="str">
        <f t="shared" si="110"/>
        <v/>
      </c>
    </row>
    <row r="342" spans="1:77" ht="13.5" hidden="1" outlineLevel="1" thickBot="1" x14ac:dyDescent="0.25">
      <c r="A342" t="s">
        <v>46</v>
      </c>
      <c r="B342" t="s">
        <v>46</v>
      </c>
      <c r="C342" t="s">
        <v>122</v>
      </c>
      <c r="D342" t="s">
        <v>122</v>
      </c>
      <c r="E342" t="s">
        <v>120</v>
      </c>
      <c r="F342" s="59">
        <f t="shared" si="106"/>
        <v>46347</v>
      </c>
      <c r="G342" s="42" t="s">
        <v>41</v>
      </c>
      <c r="H342" s="43">
        <v>0</v>
      </c>
      <c r="I342" s="44">
        <v>0</v>
      </c>
      <c r="J342" s="44">
        <v>0</v>
      </c>
      <c r="K342" s="44">
        <v>0</v>
      </c>
      <c r="L342" s="44">
        <v>0</v>
      </c>
      <c r="M342" s="44">
        <v>0</v>
      </c>
      <c r="N342" s="44">
        <v>0</v>
      </c>
      <c r="O342" s="44">
        <v>0</v>
      </c>
      <c r="P342" s="44">
        <v>0</v>
      </c>
      <c r="Q342" s="45">
        <v>0</v>
      </c>
      <c r="R342" s="46">
        <f t="shared" si="101"/>
        <v>0</v>
      </c>
      <c r="S342" s="46">
        <f t="shared" si="102"/>
        <v>0</v>
      </c>
      <c r="T342" t="s">
        <v>49</v>
      </c>
      <c r="U342" t="s">
        <v>49</v>
      </c>
      <c r="V342" t="s">
        <v>122</v>
      </c>
      <c r="W342" t="s">
        <v>122</v>
      </c>
      <c r="X342" t="s">
        <v>120</v>
      </c>
      <c r="Y342" s="59">
        <f t="shared" si="107"/>
        <v>45983</v>
      </c>
      <c r="Z342" s="42" t="s">
        <v>41</v>
      </c>
      <c r="AA342" s="43">
        <v>18</v>
      </c>
      <c r="AB342" s="44">
        <v>0</v>
      </c>
      <c r="AC342" s="44">
        <v>0</v>
      </c>
      <c r="AD342" s="44">
        <v>0</v>
      </c>
      <c r="AE342" s="44">
        <v>0</v>
      </c>
      <c r="AF342" s="44">
        <v>3985</v>
      </c>
      <c r="AG342" s="44">
        <v>0</v>
      </c>
      <c r="AH342" s="44">
        <v>0</v>
      </c>
      <c r="AI342" s="44">
        <v>0</v>
      </c>
      <c r="AJ342" s="45">
        <v>0</v>
      </c>
      <c r="AK342" s="46">
        <f t="shared" si="103"/>
        <v>0</v>
      </c>
      <c r="AL342" s="46">
        <f t="shared" si="104"/>
        <v>0</v>
      </c>
      <c r="AM342" s="44">
        <f t="shared" si="105"/>
        <v>-18</v>
      </c>
      <c r="AN342" s="44">
        <f t="shared" si="105"/>
        <v>0</v>
      </c>
      <c r="AO342" s="44">
        <f t="shared" si="105"/>
        <v>0</v>
      </c>
      <c r="AP342" s="44">
        <f t="shared" si="105"/>
        <v>0</v>
      </c>
      <c r="AQ342" s="44">
        <f t="shared" si="105"/>
        <v>0</v>
      </c>
      <c r="AR342" s="44">
        <f t="shared" si="105"/>
        <v>-3985</v>
      </c>
      <c r="AS342" s="44">
        <f t="shared" si="105"/>
        <v>0</v>
      </c>
      <c r="AT342" s="44">
        <f t="shared" si="105"/>
        <v>0</v>
      </c>
      <c r="AU342" s="44">
        <f t="shared" si="105"/>
        <v>0</v>
      </c>
      <c r="AV342" s="45">
        <f t="shared" si="105"/>
        <v>0</v>
      </c>
      <c r="AW342" s="46">
        <f t="shared" si="105"/>
        <v>0</v>
      </c>
      <c r="AX342" s="47">
        <f t="shared" si="99"/>
        <v>0</v>
      </c>
      <c r="AY342" s="56">
        <f t="shared" si="97"/>
        <v>-1</v>
      </c>
      <c r="AZ342" s="56" t="str">
        <f t="shared" si="97"/>
        <v/>
      </c>
      <c r="BA342" s="56" t="str">
        <f t="shared" si="97"/>
        <v/>
      </c>
      <c r="BB342" s="56" t="str">
        <f t="shared" si="97"/>
        <v/>
      </c>
      <c r="BC342" s="56" t="str">
        <f t="shared" si="97"/>
        <v/>
      </c>
      <c r="BD342" s="56">
        <f t="shared" si="97"/>
        <v>-1</v>
      </c>
      <c r="BE342" s="56" t="str">
        <f t="shared" si="100"/>
        <v/>
      </c>
      <c r="BF342" s="56" t="str">
        <f t="shared" si="100"/>
        <v/>
      </c>
      <c r="BG342" s="56" t="str">
        <f t="shared" si="100"/>
        <v/>
      </c>
      <c r="BH342" s="57" t="str">
        <f t="shared" si="100"/>
        <v/>
      </c>
      <c r="BI342" s="81" t="str">
        <f t="shared" si="100"/>
        <v/>
      </c>
      <c r="BJ342" s="58" t="str">
        <f t="shared" si="100"/>
        <v/>
      </c>
      <c r="BK342" s="122" t="str">
        <f t="shared" si="108"/>
        <v/>
      </c>
      <c r="BL342" s="123" t="str">
        <f t="shared" si="108"/>
        <v/>
      </c>
      <c r="BM342" s="123" t="str">
        <f t="shared" si="108"/>
        <v/>
      </c>
      <c r="BN342" s="123" t="str">
        <f t="shared" si="108"/>
        <v/>
      </c>
      <c r="BO342" s="124" t="str">
        <f t="shared" si="108"/>
        <v/>
      </c>
      <c r="BP342" s="122">
        <f t="shared" si="109"/>
        <v>221.38888888888889</v>
      </c>
      <c r="BQ342" s="123" t="str">
        <f t="shared" si="109"/>
        <v/>
      </c>
      <c r="BR342" s="123" t="str">
        <f t="shared" si="109"/>
        <v/>
      </c>
      <c r="BS342" s="123" t="str">
        <f t="shared" si="109"/>
        <v/>
      </c>
      <c r="BT342" s="124" t="str">
        <f t="shared" si="109"/>
        <v/>
      </c>
      <c r="BU342" s="122" t="str">
        <f t="shared" si="110"/>
        <v/>
      </c>
      <c r="BV342" s="123" t="str">
        <f t="shared" si="110"/>
        <v/>
      </c>
      <c r="BW342" s="124" t="str">
        <f t="shared" si="110"/>
        <v/>
      </c>
      <c r="BX342" s="123" t="str">
        <f t="shared" si="110"/>
        <v/>
      </c>
      <c r="BY342" s="124" t="str">
        <f t="shared" si="110"/>
        <v/>
      </c>
    </row>
    <row r="343" spans="1:77" hidden="1" outlineLevel="1" x14ac:dyDescent="0.2">
      <c r="A343" t="s">
        <v>46</v>
      </c>
      <c r="B343" t="s">
        <v>46</v>
      </c>
      <c r="C343" t="s">
        <v>122</v>
      </c>
      <c r="D343" t="s">
        <v>122</v>
      </c>
      <c r="E343" t="s">
        <v>121</v>
      </c>
      <c r="F343" s="4">
        <f t="shared" si="106"/>
        <v>46348</v>
      </c>
      <c r="G343" t="s">
        <v>35</v>
      </c>
      <c r="H343" s="28">
        <v>0</v>
      </c>
      <c r="I343" s="138">
        <v>0</v>
      </c>
      <c r="J343" s="138">
        <v>0</v>
      </c>
      <c r="K343" s="2">
        <v>0</v>
      </c>
      <c r="L343" s="2">
        <v>0</v>
      </c>
      <c r="M343" s="2">
        <v>0</v>
      </c>
      <c r="N343" s="2">
        <v>0</v>
      </c>
      <c r="O343" s="2">
        <v>0</v>
      </c>
      <c r="P343" s="2">
        <v>0</v>
      </c>
      <c r="Q343" s="29">
        <v>0</v>
      </c>
      <c r="R343" s="30">
        <f t="shared" si="101"/>
        <v>0</v>
      </c>
      <c r="S343" s="30">
        <f t="shared" si="102"/>
        <v>0</v>
      </c>
      <c r="T343" t="s">
        <v>49</v>
      </c>
      <c r="U343" t="s">
        <v>49</v>
      </c>
      <c r="V343" t="s">
        <v>122</v>
      </c>
      <c r="W343" t="s">
        <v>122</v>
      </c>
      <c r="X343" t="s">
        <v>121</v>
      </c>
      <c r="Y343" s="4">
        <f t="shared" si="107"/>
        <v>45984</v>
      </c>
      <c r="Z343" t="s">
        <v>35</v>
      </c>
      <c r="AA343" s="28">
        <v>6</v>
      </c>
      <c r="AB343" s="138">
        <v>0</v>
      </c>
      <c r="AC343" s="138">
        <v>0</v>
      </c>
      <c r="AD343" s="2">
        <v>0</v>
      </c>
      <c r="AE343" s="2">
        <v>0</v>
      </c>
      <c r="AF343" s="2">
        <v>967.9</v>
      </c>
      <c r="AG343" s="2">
        <v>0</v>
      </c>
      <c r="AH343" s="2">
        <v>0</v>
      </c>
      <c r="AI343" s="2">
        <v>0</v>
      </c>
      <c r="AJ343" s="29">
        <v>0</v>
      </c>
      <c r="AK343" s="30">
        <f t="shared" si="103"/>
        <v>0</v>
      </c>
      <c r="AL343" s="30">
        <f t="shared" si="104"/>
        <v>0</v>
      </c>
      <c r="AM343" s="2">
        <f t="shared" si="105"/>
        <v>-6</v>
      </c>
      <c r="AN343" s="2">
        <f t="shared" si="105"/>
        <v>0</v>
      </c>
      <c r="AO343" s="2">
        <f t="shared" si="105"/>
        <v>0</v>
      </c>
      <c r="AP343" s="2">
        <f t="shared" si="105"/>
        <v>0</v>
      </c>
      <c r="AQ343" s="2">
        <f t="shared" si="105"/>
        <v>0</v>
      </c>
      <c r="AR343" s="2">
        <f t="shared" si="105"/>
        <v>-967.9</v>
      </c>
      <c r="AS343" s="2">
        <f t="shared" si="105"/>
        <v>0</v>
      </c>
      <c r="AT343" s="2">
        <f t="shared" si="105"/>
        <v>0</v>
      </c>
      <c r="AU343" s="2">
        <f t="shared" si="105"/>
        <v>0</v>
      </c>
      <c r="AV343" s="29">
        <f t="shared" si="105"/>
        <v>0</v>
      </c>
      <c r="AW343" s="30">
        <f t="shared" si="105"/>
        <v>0</v>
      </c>
      <c r="AX343" s="31">
        <f t="shared" si="99"/>
        <v>0</v>
      </c>
      <c r="AY343" s="38">
        <f t="shared" si="97"/>
        <v>-1</v>
      </c>
      <c r="AZ343" s="38" t="str">
        <f t="shared" si="97"/>
        <v/>
      </c>
      <c r="BA343" s="38" t="str">
        <f t="shared" si="97"/>
        <v/>
      </c>
      <c r="BB343" s="38" t="str">
        <f t="shared" si="97"/>
        <v/>
      </c>
      <c r="BC343" s="38" t="str">
        <f t="shared" si="97"/>
        <v/>
      </c>
      <c r="BD343" s="38">
        <f t="shared" si="97"/>
        <v>-1</v>
      </c>
      <c r="BE343" s="38" t="str">
        <f t="shared" si="100"/>
        <v/>
      </c>
      <c r="BF343" s="38" t="str">
        <f t="shared" si="100"/>
        <v/>
      </c>
      <c r="BG343" s="38" t="str">
        <f t="shared" si="100"/>
        <v/>
      </c>
      <c r="BH343" s="39" t="str">
        <f t="shared" si="100"/>
        <v/>
      </c>
      <c r="BI343" s="76" t="str">
        <f t="shared" si="100"/>
        <v/>
      </c>
      <c r="BJ343" s="40" t="str">
        <f t="shared" si="100"/>
        <v/>
      </c>
      <c r="BK343" s="116" t="str">
        <f t="shared" si="108"/>
        <v/>
      </c>
      <c r="BL343" s="117" t="str">
        <f t="shared" si="108"/>
        <v/>
      </c>
      <c r="BM343" s="117" t="str">
        <f t="shared" si="108"/>
        <v/>
      </c>
      <c r="BN343" s="117" t="str">
        <f t="shared" si="108"/>
        <v/>
      </c>
      <c r="BO343" s="118" t="str">
        <f t="shared" si="108"/>
        <v/>
      </c>
      <c r="BP343" s="116">
        <f t="shared" si="109"/>
        <v>161.31666666666666</v>
      </c>
      <c r="BQ343" s="117" t="str">
        <f t="shared" si="109"/>
        <v/>
      </c>
      <c r="BR343" s="117" t="str">
        <f t="shared" si="109"/>
        <v/>
      </c>
      <c r="BS343" s="117" t="str">
        <f t="shared" si="109"/>
        <v/>
      </c>
      <c r="BT343" s="118" t="str">
        <f t="shared" si="109"/>
        <v/>
      </c>
      <c r="BU343" s="116" t="str">
        <f t="shared" si="110"/>
        <v/>
      </c>
      <c r="BV343" s="117" t="str">
        <f t="shared" si="110"/>
        <v/>
      </c>
      <c r="BW343" s="118" t="str">
        <f t="shared" si="110"/>
        <v/>
      </c>
      <c r="BX343" s="117" t="str">
        <f t="shared" si="110"/>
        <v/>
      </c>
      <c r="BY343" s="118" t="str">
        <f t="shared" si="110"/>
        <v/>
      </c>
    </row>
    <row r="344" spans="1:77" hidden="1" outlineLevel="1" x14ac:dyDescent="0.2">
      <c r="A344" t="s">
        <v>46</v>
      </c>
      <c r="B344" t="s">
        <v>46</v>
      </c>
      <c r="C344" t="s">
        <v>122</v>
      </c>
      <c r="D344" t="s">
        <v>122</v>
      </c>
      <c r="E344" t="s">
        <v>121</v>
      </c>
      <c r="F344" s="4">
        <f t="shared" si="106"/>
        <v>46349</v>
      </c>
      <c r="G344" t="s">
        <v>36</v>
      </c>
      <c r="H344" s="28">
        <v>0</v>
      </c>
      <c r="I344" s="138">
        <v>0</v>
      </c>
      <c r="J344" s="138">
        <v>0</v>
      </c>
      <c r="K344" s="2">
        <v>0</v>
      </c>
      <c r="L344" s="2">
        <v>0</v>
      </c>
      <c r="M344" s="2">
        <v>0</v>
      </c>
      <c r="N344" s="2">
        <v>0</v>
      </c>
      <c r="O344" s="2">
        <v>0</v>
      </c>
      <c r="P344" s="2">
        <v>0</v>
      </c>
      <c r="Q344" s="29">
        <v>0</v>
      </c>
      <c r="R344" s="30">
        <f t="shared" si="101"/>
        <v>0</v>
      </c>
      <c r="S344" s="30">
        <f t="shared" si="102"/>
        <v>0</v>
      </c>
      <c r="T344" t="s">
        <v>49</v>
      </c>
      <c r="U344" t="s">
        <v>49</v>
      </c>
      <c r="V344" t="s">
        <v>122</v>
      </c>
      <c r="W344" t="s">
        <v>122</v>
      </c>
      <c r="X344" t="s">
        <v>121</v>
      </c>
      <c r="Y344" s="4">
        <f t="shared" si="107"/>
        <v>45985</v>
      </c>
      <c r="Z344" t="s">
        <v>36</v>
      </c>
      <c r="AA344" s="28">
        <v>10</v>
      </c>
      <c r="AB344" s="138">
        <v>0</v>
      </c>
      <c r="AC344" s="138">
        <v>0</v>
      </c>
      <c r="AD344" s="2">
        <v>0</v>
      </c>
      <c r="AE344" s="2">
        <v>0</v>
      </c>
      <c r="AF344" s="2">
        <v>1509.26</v>
      </c>
      <c r="AG344" s="2">
        <v>0</v>
      </c>
      <c r="AH344" s="2">
        <v>0</v>
      </c>
      <c r="AI344" s="2">
        <v>0</v>
      </c>
      <c r="AJ344" s="29">
        <v>0</v>
      </c>
      <c r="AK344" s="30">
        <f t="shared" si="103"/>
        <v>0</v>
      </c>
      <c r="AL344" s="30">
        <f t="shared" si="104"/>
        <v>0</v>
      </c>
      <c r="AM344" s="2">
        <f t="shared" si="105"/>
        <v>-10</v>
      </c>
      <c r="AN344" s="2">
        <f t="shared" si="105"/>
        <v>0</v>
      </c>
      <c r="AO344" s="2">
        <f t="shared" si="105"/>
        <v>0</v>
      </c>
      <c r="AP344" s="2">
        <f t="shared" si="105"/>
        <v>0</v>
      </c>
      <c r="AQ344" s="2">
        <f t="shared" si="105"/>
        <v>0</v>
      </c>
      <c r="AR344" s="2">
        <f t="shared" si="105"/>
        <v>-1509.26</v>
      </c>
      <c r="AS344" s="2">
        <f t="shared" si="105"/>
        <v>0</v>
      </c>
      <c r="AT344" s="2">
        <f t="shared" si="105"/>
        <v>0</v>
      </c>
      <c r="AU344" s="2">
        <f t="shared" si="105"/>
        <v>0</v>
      </c>
      <c r="AV344" s="29">
        <f t="shared" si="105"/>
        <v>0</v>
      </c>
      <c r="AW344" s="30">
        <f t="shared" si="105"/>
        <v>0</v>
      </c>
      <c r="AX344" s="31">
        <f t="shared" si="99"/>
        <v>0</v>
      </c>
      <c r="AY344" s="38">
        <f t="shared" si="97"/>
        <v>-1</v>
      </c>
      <c r="AZ344" s="38" t="str">
        <f t="shared" si="97"/>
        <v/>
      </c>
      <c r="BA344" s="38" t="str">
        <f t="shared" si="97"/>
        <v/>
      </c>
      <c r="BB344" s="38" t="str">
        <f t="shared" si="97"/>
        <v/>
      </c>
      <c r="BC344" s="38" t="str">
        <f t="shared" si="97"/>
        <v/>
      </c>
      <c r="BD344" s="38">
        <f t="shared" si="97"/>
        <v>-1</v>
      </c>
      <c r="BE344" s="38" t="str">
        <f t="shared" si="100"/>
        <v/>
      </c>
      <c r="BF344" s="38" t="str">
        <f t="shared" si="100"/>
        <v/>
      </c>
      <c r="BG344" s="38" t="str">
        <f t="shared" si="100"/>
        <v/>
      </c>
      <c r="BH344" s="39" t="str">
        <f t="shared" si="100"/>
        <v/>
      </c>
      <c r="BI344" s="76" t="str">
        <f t="shared" si="100"/>
        <v/>
      </c>
      <c r="BJ344" s="40" t="str">
        <f t="shared" si="100"/>
        <v/>
      </c>
      <c r="BK344" s="119" t="str">
        <f t="shared" si="108"/>
        <v/>
      </c>
      <c r="BL344" s="120" t="str">
        <f t="shared" si="108"/>
        <v/>
      </c>
      <c r="BM344" s="120" t="str">
        <f t="shared" si="108"/>
        <v/>
      </c>
      <c r="BN344" s="120" t="str">
        <f t="shared" si="108"/>
        <v/>
      </c>
      <c r="BO344" s="121" t="str">
        <f t="shared" si="108"/>
        <v/>
      </c>
      <c r="BP344" s="119">
        <f t="shared" si="109"/>
        <v>150.92599999999999</v>
      </c>
      <c r="BQ344" s="120" t="str">
        <f t="shared" si="109"/>
        <v/>
      </c>
      <c r="BR344" s="120" t="str">
        <f t="shared" si="109"/>
        <v/>
      </c>
      <c r="BS344" s="120" t="str">
        <f t="shared" si="109"/>
        <v/>
      </c>
      <c r="BT344" s="121" t="str">
        <f t="shared" si="109"/>
        <v/>
      </c>
      <c r="BU344" s="119" t="str">
        <f t="shared" si="110"/>
        <v/>
      </c>
      <c r="BV344" s="120" t="str">
        <f t="shared" si="110"/>
        <v/>
      </c>
      <c r="BW344" s="121" t="str">
        <f t="shared" si="110"/>
        <v/>
      </c>
      <c r="BX344" s="120" t="str">
        <f t="shared" si="110"/>
        <v/>
      </c>
      <c r="BY344" s="121" t="str">
        <f t="shared" si="110"/>
        <v/>
      </c>
    </row>
    <row r="345" spans="1:77" hidden="1" outlineLevel="1" x14ac:dyDescent="0.2">
      <c r="A345" t="s">
        <v>46</v>
      </c>
      <c r="B345" t="s">
        <v>46</v>
      </c>
      <c r="C345" t="s">
        <v>122</v>
      </c>
      <c r="D345" t="s">
        <v>122</v>
      </c>
      <c r="E345" t="s">
        <v>121</v>
      </c>
      <c r="F345" s="4">
        <f t="shared" si="106"/>
        <v>46350</v>
      </c>
      <c r="G345" t="s">
        <v>37</v>
      </c>
      <c r="H345" s="28">
        <v>0</v>
      </c>
      <c r="I345" s="138">
        <v>0</v>
      </c>
      <c r="J345" s="138">
        <v>0</v>
      </c>
      <c r="K345" s="2">
        <v>0</v>
      </c>
      <c r="L345" s="2">
        <v>0</v>
      </c>
      <c r="M345" s="2">
        <v>0</v>
      </c>
      <c r="N345" s="2">
        <v>0</v>
      </c>
      <c r="O345" s="2">
        <v>0</v>
      </c>
      <c r="P345" s="2">
        <v>0</v>
      </c>
      <c r="Q345" s="29">
        <v>0</v>
      </c>
      <c r="R345" s="30">
        <f t="shared" si="101"/>
        <v>0</v>
      </c>
      <c r="S345" s="30">
        <f t="shared" si="102"/>
        <v>0</v>
      </c>
      <c r="T345" t="s">
        <v>49</v>
      </c>
      <c r="U345" t="s">
        <v>49</v>
      </c>
      <c r="V345" t="s">
        <v>122</v>
      </c>
      <c r="W345" t="s">
        <v>122</v>
      </c>
      <c r="X345" t="s">
        <v>121</v>
      </c>
      <c r="Y345" s="4">
        <f t="shared" si="107"/>
        <v>45986</v>
      </c>
      <c r="Z345" t="s">
        <v>37</v>
      </c>
      <c r="AA345" s="28">
        <v>20</v>
      </c>
      <c r="AB345" s="138">
        <v>0</v>
      </c>
      <c r="AC345" s="138">
        <v>0</v>
      </c>
      <c r="AD345" s="2">
        <v>0</v>
      </c>
      <c r="AE345" s="2">
        <v>0</v>
      </c>
      <c r="AF345" s="2">
        <v>3401.68</v>
      </c>
      <c r="AG345" s="2">
        <v>0</v>
      </c>
      <c r="AH345" s="2">
        <v>0</v>
      </c>
      <c r="AI345" s="2">
        <v>0</v>
      </c>
      <c r="AJ345" s="29">
        <v>0</v>
      </c>
      <c r="AK345" s="30">
        <f t="shared" si="103"/>
        <v>0</v>
      </c>
      <c r="AL345" s="30">
        <f t="shared" si="104"/>
        <v>0</v>
      </c>
      <c r="AM345" s="2">
        <f t="shared" si="105"/>
        <v>-20</v>
      </c>
      <c r="AN345" s="2">
        <f t="shared" si="105"/>
        <v>0</v>
      </c>
      <c r="AO345" s="2">
        <f t="shared" si="105"/>
        <v>0</v>
      </c>
      <c r="AP345" s="2">
        <f t="shared" si="105"/>
        <v>0</v>
      </c>
      <c r="AQ345" s="2">
        <f t="shared" si="105"/>
        <v>0</v>
      </c>
      <c r="AR345" s="2">
        <f t="shared" si="105"/>
        <v>-3401.68</v>
      </c>
      <c r="AS345" s="2">
        <f t="shared" si="105"/>
        <v>0</v>
      </c>
      <c r="AT345" s="2">
        <f t="shared" si="105"/>
        <v>0</v>
      </c>
      <c r="AU345" s="2">
        <f t="shared" si="105"/>
        <v>0</v>
      </c>
      <c r="AV345" s="29">
        <f t="shared" si="105"/>
        <v>0</v>
      </c>
      <c r="AW345" s="30">
        <f t="shared" si="105"/>
        <v>0</v>
      </c>
      <c r="AX345" s="31">
        <f t="shared" si="99"/>
        <v>0</v>
      </c>
      <c r="AY345" s="38">
        <f t="shared" si="97"/>
        <v>-1</v>
      </c>
      <c r="AZ345" s="38" t="str">
        <f t="shared" si="97"/>
        <v/>
      </c>
      <c r="BA345" s="38" t="str">
        <f t="shared" si="97"/>
        <v/>
      </c>
      <c r="BB345" s="38" t="str">
        <f t="shared" si="97"/>
        <v/>
      </c>
      <c r="BC345" s="38" t="str">
        <f t="shared" si="97"/>
        <v/>
      </c>
      <c r="BD345" s="38">
        <f t="shared" si="97"/>
        <v>-1</v>
      </c>
      <c r="BE345" s="38" t="str">
        <f t="shared" si="100"/>
        <v/>
      </c>
      <c r="BF345" s="38" t="str">
        <f t="shared" si="100"/>
        <v/>
      </c>
      <c r="BG345" s="38" t="str">
        <f t="shared" si="100"/>
        <v/>
      </c>
      <c r="BH345" s="39" t="str">
        <f t="shared" si="100"/>
        <v/>
      </c>
      <c r="BI345" s="76" t="str">
        <f t="shared" si="100"/>
        <v/>
      </c>
      <c r="BJ345" s="40" t="str">
        <f t="shared" si="100"/>
        <v/>
      </c>
      <c r="BK345" s="119" t="str">
        <f t="shared" si="108"/>
        <v/>
      </c>
      <c r="BL345" s="120" t="str">
        <f t="shared" si="108"/>
        <v/>
      </c>
      <c r="BM345" s="120" t="str">
        <f t="shared" si="108"/>
        <v/>
      </c>
      <c r="BN345" s="120" t="str">
        <f t="shared" si="108"/>
        <v/>
      </c>
      <c r="BO345" s="121" t="str">
        <f t="shared" si="108"/>
        <v/>
      </c>
      <c r="BP345" s="119">
        <f t="shared" si="109"/>
        <v>170.084</v>
      </c>
      <c r="BQ345" s="120" t="str">
        <f t="shared" si="109"/>
        <v/>
      </c>
      <c r="BR345" s="120" t="str">
        <f t="shared" si="109"/>
        <v/>
      </c>
      <c r="BS345" s="120" t="str">
        <f t="shared" si="109"/>
        <v/>
      </c>
      <c r="BT345" s="121" t="str">
        <f t="shared" si="109"/>
        <v/>
      </c>
      <c r="BU345" s="119" t="str">
        <f t="shared" si="110"/>
        <v/>
      </c>
      <c r="BV345" s="120" t="str">
        <f t="shared" si="110"/>
        <v/>
      </c>
      <c r="BW345" s="121" t="str">
        <f t="shared" si="110"/>
        <v/>
      </c>
      <c r="BX345" s="120" t="str">
        <f t="shared" si="110"/>
        <v/>
      </c>
      <c r="BY345" s="121" t="str">
        <f t="shared" si="110"/>
        <v/>
      </c>
    </row>
    <row r="346" spans="1:77" hidden="1" outlineLevel="1" x14ac:dyDescent="0.2">
      <c r="A346" t="s">
        <v>46</v>
      </c>
      <c r="B346" t="s">
        <v>46</v>
      </c>
      <c r="C346" t="s">
        <v>122</v>
      </c>
      <c r="D346" t="s">
        <v>122</v>
      </c>
      <c r="E346" t="s">
        <v>121</v>
      </c>
      <c r="F346" s="4">
        <f t="shared" si="106"/>
        <v>46351</v>
      </c>
      <c r="G346" t="s">
        <v>38</v>
      </c>
      <c r="H346" s="28">
        <v>0</v>
      </c>
      <c r="I346" s="138">
        <v>0</v>
      </c>
      <c r="J346" s="138">
        <v>0</v>
      </c>
      <c r="K346" s="2">
        <v>0</v>
      </c>
      <c r="L346" s="2">
        <v>0</v>
      </c>
      <c r="M346" s="2">
        <v>0</v>
      </c>
      <c r="N346" s="2">
        <v>0</v>
      </c>
      <c r="O346" s="2">
        <v>0</v>
      </c>
      <c r="P346" s="2">
        <v>0</v>
      </c>
      <c r="Q346" s="29">
        <v>0</v>
      </c>
      <c r="R346" s="30">
        <f t="shared" si="101"/>
        <v>0</v>
      </c>
      <c r="S346" s="30">
        <f t="shared" si="102"/>
        <v>0</v>
      </c>
      <c r="T346" t="s">
        <v>49</v>
      </c>
      <c r="U346" t="s">
        <v>49</v>
      </c>
      <c r="V346" t="s">
        <v>122</v>
      </c>
      <c r="W346" t="s">
        <v>122</v>
      </c>
      <c r="X346" t="s">
        <v>121</v>
      </c>
      <c r="Y346" s="4">
        <f t="shared" si="107"/>
        <v>45987</v>
      </c>
      <c r="Z346" t="s">
        <v>38</v>
      </c>
      <c r="AA346" s="28">
        <v>18</v>
      </c>
      <c r="AB346" s="138">
        <v>0</v>
      </c>
      <c r="AC346" s="138">
        <v>0</v>
      </c>
      <c r="AD346" s="2">
        <v>0</v>
      </c>
      <c r="AE346" s="2">
        <v>0</v>
      </c>
      <c r="AF346" s="2">
        <v>1875.47</v>
      </c>
      <c r="AG346" s="2">
        <v>0</v>
      </c>
      <c r="AH346" s="2">
        <v>0</v>
      </c>
      <c r="AI346" s="2">
        <v>0</v>
      </c>
      <c r="AJ346" s="29">
        <v>0</v>
      </c>
      <c r="AK346" s="30">
        <f t="shared" si="103"/>
        <v>0</v>
      </c>
      <c r="AL346" s="30">
        <f t="shared" si="104"/>
        <v>0</v>
      </c>
      <c r="AM346" s="2">
        <f t="shared" si="105"/>
        <v>-18</v>
      </c>
      <c r="AN346" s="2">
        <f t="shared" si="105"/>
        <v>0</v>
      </c>
      <c r="AO346" s="2">
        <f t="shared" si="105"/>
        <v>0</v>
      </c>
      <c r="AP346" s="2">
        <f t="shared" si="105"/>
        <v>0</v>
      </c>
      <c r="AQ346" s="2">
        <f t="shared" si="105"/>
        <v>0</v>
      </c>
      <c r="AR346" s="2">
        <f t="shared" si="105"/>
        <v>-1875.47</v>
      </c>
      <c r="AS346" s="2">
        <f t="shared" si="105"/>
        <v>0</v>
      </c>
      <c r="AT346" s="2">
        <f t="shared" si="105"/>
        <v>0</v>
      </c>
      <c r="AU346" s="2">
        <f t="shared" si="105"/>
        <v>0</v>
      </c>
      <c r="AV346" s="29">
        <f t="shared" si="105"/>
        <v>0</v>
      </c>
      <c r="AW346" s="30">
        <f t="shared" si="105"/>
        <v>0</v>
      </c>
      <c r="AX346" s="31">
        <f t="shared" si="99"/>
        <v>0</v>
      </c>
      <c r="AY346" s="38">
        <f t="shared" si="97"/>
        <v>-1</v>
      </c>
      <c r="AZ346" s="38" t="str">
        <f t="shared" si="97"/>
        <v/>
      </c>
      <c r="BA346" s="38" t="str">
        <f t="shared" si="97"/>
        <v/>
      </c>
      <c r="BB346" s="38" t="str">
        <f t="shared" si="97"/>
        <v/>
      </c>
      <c r="BC346" s="38" t="str">
        <f t="shared" si="97"/>
        <v/>
      </c>
      <c r="BD346" s="38">
        <f t="shared" si="97"/>
        <v>-1</v>
      </c>
      <c r="BE346" s="38" t="str">
        <f t="shared" si="100"/>
        <v/>
      </c>
      <c r="BF346" s="38" t="str">
        <f t="shared" si="100"/>
        <v/>
      </c>
      <c r="BG346" s="38" t="str">
        <f t="shared" si="100"/>
        <v/>
      </c>
      <c r="BH346" s="39" t="str">
        <f t="shared" si="100"/>
        <v/>
      </c>
      <c r="BI346" s="76" t="str">
        <f t="shared" si="100"/>
        <v/>
      </c>
      <c r="BJ346" s="40" t="str">
        <f t="shared" si="100"/>
        <v/>
      </c>
      <c r="BK346" s="119" t="str">
        <f t="shared" si="108"/>
        <v/>
      </c>
      <c r="BL346" s="120" t="str">
        <f t="shared" si="108"/>
        <v/>
      </c>
      <c r="BM346" s="120" t="str">
        <f t="shared" si="108"/>
        <v/>
      </c>
      <c r="BN346" s="120" t="str">
        <f t="shared" si="108"/>
        <v/>
      </c>
      <c r="BO346" s="121" t="str">
        <f t="shared" si="108"/>
        <v/>
      </c>
      <c r="BP346" s="119">
        <f t="shared" si="109"/>
        <v>104.19277777777778</v>
      </c>
      <c r="BQ346" s="120" t="str">
        <f t="shared" si="109"/>
        <v/>
      </c>
      <c r="BR346" s="120" t="str">
        <f t="shared" si="109"/>
        <v/>
      </c>
      <c r="BS346" s="120" t="str">
        <f t="shared" si="109"/>
        <v/>
      </c>
      <c r="BT346" s="121" t="str">
        <f t="shared" si="109"/>
        <v/>
      </c>
      <c r="BU346" s="119" t="str">
        <f t="shared" si="110"/>
        <v/>
      </c>
      <c r="BV346" s="120" t="str">
        <f t="shared" si="110"/>
        <v/>
      </c>
      <c r="BW346" s="121" t="str">
        <f t="shared" si="110"/>
        <v/>
      </c>
      <c r="BX346" s="120" t="str">
        <f t="shared" si="110"/>
        <v/>
      </c>
      <c r="BY346" s="121" t="str">
        <f t="shared" si="110"/>
        <v/>
      </c>
    </row>
    <row r="347" spans="1:77" hidden="1" outlineLevel="1" x14ac:dyDescent="0.2">
      <c r="A347" t="s">
        <v>46</v>
      </c>
      <c r="B347" t="s">
        <v>46</v>
      </c>
      <c r="C347" t="s">
        <v>122</v>
      </c>
      <c r="D347" t="s">
        <v>122</v>
      </c>
      <c r="E347" t="s">
        <v>121</v>
      </c>
      <c r="F347" s="4">
        <f t="shared" si="106"/>
        <v>46352</v>
      </c>
      <c r="G347" t="s">
        <v>39</v>
      </c>
      <c r="H347" s="28">
        <v>0</v>
      </c>
      <c r="I347" s="138">
        <v>0</v>
      </c>
      <c r="J347" s="138">
        <v>0</v>
      </c>
      <c r="K347" s="2">
        <v>0</v>
      </c>
      <c r="L347" s="2">
        <v>0</v>
      </c>
      <c r="M347" s="2">
        <v>0</v>
      </c>
      <c r="N347" s="2">
        <v>0</v>
      </c>
      <c r="O347" s="2">
        <v>0</v>
      </c>
      <c r="P347" s="2">
        <v>0</v>
      </c>
      <c r="Q347" s="29">
        <v>0</v>
      </c>
      <c r="R347" s="30">
        <f t="shared" si="101"/>
        <v>0</v>
      </c>
      <c r="S347" s="30">
        <f t="shared" si="102"/>
        <v>0</v>
      </c>
      <c r="T347" t="s">
        <v>49</v>
      </c>
      <c r="U347" t="s">
        <v>49</v>
      </c>
      <c r="V347" t="s">
        <v>122</v>
      </c>
      <c r="W347" t="s">
        <v>122</v>
      </c>
      <c r="X347" t="s">
        <v>121</v>
      </c>
      <c r="Y347" s="4">
        <f t="shared" si="107"/>
        <v>45988</v>
      </c>
      <c r="Z347" t="s">
        <v>39</v>
      </c>
      <c r="AA347" s="28">
        <v>4</v>
      </c>
      <c r="AB347" s="138">
        <v>0</v>
      </c>
      <c r="AC347" s="138">
        <v>0</v>
      </c>
      <c r="AD347" s="2">
        <v>0</v>
      </c>
      <c r="AE347" s="2">
        <v>0</v>
      </c>
      <c r="AF347" s="2">
        <v>143.91</v>
      </c>
      <c r="AG347" s="2">
        <v>0</v>
      </c>
      <c r="AH347" s="2">
        <v>0</v>
      </c>
      <c r="AI347" s="2">
        <v>0</v>
      </c>
      <c r="AJ347" s="29">
        <v>0</v>
      </c>
      <c r="AK347" s="30">
        <f t="shared" si="103"/>
        <v>0</v>
      </c>
      <c r="AL347" s="30">
        <f t="shared" si="104"/>
        <v>0</v>
      </c>
      <c r="AM347" s="2">
        <f t="shared" si="105"/>
        <v>-4</v>
      </c>
      <c r="AN347" s="2">
        <f t="shared" si="105"/>
        <v>0</v>
      </c>
      <c r="AO347" s="2">
        <f t="shared" si="105"/>
        <v>0</v>
      </c>
      <c r="AP347" s="2">
        <f t="shared" si="105"/>
        <v>0</v>
      </c>
      <c r="AQ347" s="2">
        <f t="shared" si="105"/>
        <v>0</v>
      </c>
      <c r="AR347" s="2">
        <f t="shared" si="105"/>
        <v>-143.91</v>
      </c>
      <c r="AS347" s="2">
        <f t="shared" si="105"/>
        <v>0</v>
      </c>
      <c r="AT347" s="2">
        <f t="shared" si="105"/>
        <v>0</v>
      </c>
      <c r="AU347" s="2">
        <f t="shared" si="105"/>
        <v>0</v>
      </c>
      <c r="AV347" s="29">
        <f t="shared" si="105"/>
        <v>0</v>
      </c>
      <c r="AW347" s="30">
        <f t="shared" si="105"/>
        <v>0</v>
      </c>
      <c r="AX347" s="31">
        <f t="shared" si="99"/>
        <v>0</v>
      </c>
      <c r="AY347" s="38">
        <f t="shared" si="97"/>
        <v>-1</v>
      </c>
      <c r="AZ347" s="38" t="str">
        <f t="shared" si="97"/>
        <v/>
      </c>
      <c r="BA347" s="38" t="str">
        <f t="shared" si="97"/>
        <v/>
      </c>
      <c r="BB347" s="38" t="str">
        <f t="shared" si="97"/>
        <v/>
      </c>
      <c r="BC347" s="38" t="str">
        <f t="shared" si="97"/>
        <v/>
      </c>
      <c r="BD347" s="38">
        <f t="shared" si="97"/>
        <v>-1</v>
      </c>
      <c r="BE347" s="38" t="str">
        <f t="shared" si="100"/>
        <v/>
      </c>
      <c r="BF347" s="38" t="str">
        <f t="shared" si="100"/>
        <v/>
      </c>
      <c r="BG347" s="38" t="str">
        <f t="shared" si="100"/>
        <v/>
      </c>
      <c r="BH347" s="39" t="str">
        <f t="shared" si="100"/>
        <v/>
      </c>
      <c r="BI347" s="76" t="str">
        <f t="shared" si="100"/>
        <v/>
      </c>
      <c r="BJ347" s="40" t="str">
        <f t="shared" si="100"/>
        <v/>
      </c>
      <c r="BK347" s="119" t="str">
        <f t="shared" si="108"/>
        <v/>
      </c>
      <c r="BL347" s="120" t="str">
        <f t="shared" si="108"/>
        <v/>
      </c>
      <c r="BM347" s="120" t="str">
        <f t="shared" si="108"/>
        <v/>
      </c>
      <c r="BN347" s="120" t="str">
        <f t="shared" si="108"/>
        <v/>
      </c>
      <c r="BO347" s="121" t="str">
        <f t="shared" si="108"/>
        <v/>
      </c>
      <c r="BP347" s="119">
        <f t="shared" si="109"/>
        <v>35.977499999999999</v>
      </c>
      <c r="BQ347" s="120" t="str">
        <f t="shared" si="109"/>
        <v/>
      </c>
      <c r="BR347" s="120" t="str">
        <f t="shared" si="109"/>
        <v/>
      </c>
      <c r="BS347" s="120" t="str">
        <f t="shared" si="109"/>
        <v/>
      </c>
      <c r="BT347" s="121" t="str">
        <f t="shared" si="109"/>
        <v/>
      </c>
      <c r="BU347" s="119" t="str">
        <f t="shared" si="110"/>
        <v/>
      </c>
      <c r="BV347" s="120" t="str">
        <f t="shared" si="110"/>
        <v/>
      </c>
      <c r="BW347" s="121" t="str">
        <f t="shared" si="110"/>
        <v/>
      </c>
      <c r="BX347" s="120" t="str">
        <f t="shared" si="110"/>
        <v/>
      </c>
      <c r="BY347" s="121" t="str">
        <f t="shared" si="110"/>
        <v/>
      </c>
    </row>
    <row r="348" spans="1:77" hidden="1" outlineLevel="1" x14ac:dyDescent="0.2">
      <c r="A348" t="s">
        <v>46</v>
      </c>
      <c r="B348" t="s">
        <v>46</v>
      </c>
      <c r="C348" t="s">
        <v>122</v>
      </c>
      <c r="D348" t="s">
        <v>122</v>
      </c>
      <c r="E348" t="s">
        <v>121</v>
      </c>
      <c r="F348" s="4">
        <f t="shared" si="106"/>
        <v>46353</v>
      </c>
      <c r="G348" t="s">
        <v>40</v>
      </c>
      <c r="H348" s="28">
        <v>0</v>
      </c>
      <c r="I348" s="138">
        <v>0</v>
      </c>
      <c r="J348" s="138">
        <v>0</v>
      </c>
      <c r="K348" s="2">
        <v>0</v>
      </c>
      <c r="L348" s="2">
        <v>0</v>
      </c>
      <c r="M348" s="2">
        <v>0</v>
      </c>
      <c r="N348" s="2">
        <v>0</v>
      </c>
      <c r="O348" s="2">
        <v>0</v>
      </c>
      <c r="P348" s="2">
        <v>0</v>
      </c>
      <c r="Q348" s="29">
        <v>0</v>
      </c>
      <c r="R348" s="30">
        <f t="shared" si="101"/>
        <v>0</v>
      </c>
      <c r="S348" s="30">
        <f t="shared" si="102"/>
        <v>0</v>
      </c>
      <c r="T348" t="s">
        <v>49</v>
      </c>
      <c r="U348" t="s">
        <v>49</v>
      </c>
      <c r="V348" t="s">
        <v>122</v>
      </c>
      <c r="W348" t="s">
        <v>122</v>
      </c>
      <c r="X348" t="s">
        <v>121</v>
      </c>
      <c r="Y348" s="4">
        <f t="shared" si="107"/>
        <v>45989</v>
      </c>
      <c r="Z348" t="s">
        <v>40</v>
      </c>
      <c r="AA348" s="28">
        <v>3</v>
      </c>
      <c r="AB348" s="138">
        <v>0</v>
      </c>
      <c r="AC348" s="138">
        <v>0</v>
      </c>
      <c r="AD348" s="2">
        <v>0</v>
      </c>
      <c r="AE348" s="2">
        <v>0</v>
      </c>
      <c r="AF348" s="2">
        <v>206.77</v>
      </c>
      <c r="AG348" s="2">
        <v>0</v>
      </c>
      <c r="AH348" s="2">
        <v>0</v>
      </c>
      <c r="AI348" s="2">
        <v>0</v>
      </c>
      <c r="AJ348" s="29">
        <v>0</v>
      </c>
      <c r="AK348" s="30">
        <f t="shared" si="103"/>
        <v>0</v>
      </c>
      <c r="AL348" s="30">
        <f t="shared" si="104"/>
        <v>0</v>
      </c>
      <c r="AM348" s="2">
        <f t="shared" si="105"/>
        <v>-3</v>
      </c>
      <c r="AN348" s="2">
        <f t="shared" si="105"/>
        <v>0</v>
      </c>
      <c r="AO348" s="2">
        <f t="shared" si="105"/>
        <v>0</v>
      </c>
      <c r="AP348" s="2">
        <f t="shared" si="105"/>
        <v>0</v>
      </c>
      <c r="AQ348" s="2">
        <f t="shared" si="105"/>
        <v>0</v>
      </c>
      <c r="AR348" s="2">
        <f t="shared" si="105"/>
        <v>-206.77</v>
      </c>
      <c r="AS348" s="2">
        <f t="shared" si="105"/>
        <v>0</v>
      </c>
      <c r="AT348" s="2">
        <f t="shared" si="105"/>
        <v>0</v>
      </c>
      <c r="AU348" s="2">
        <f t="shared" si="105"/>
        <v>0</v>
      </c>
      <c r="AV348" s="29">
        <f t="shared" si="105"/>
        <v>0</v>
      </c>
      <c r="AW348" s="30">
        <f t="shared" si="105"/>
        <v>0</v>
      </c>
      <c r="AX348" s="31">
        <f t="shared" si="99"/>
        <v>0</v>
      </c>
      <c r="AY348" s="38">
        <f t="shared" si="97"/>
        <v>-1</v>
      </c>
      <c r="AZ348" s="38" t="str">
        <f t="shared" si="97"/>
        <v/>
      </c>
      <c r="BA348" s="38" t="str">
        <f t="shared" si="97"/>
        <v/>
      </c>
      <c r="BB348" s="38" t="str">
        <f t="shared" si="97"/>
        <v/>
      </c>
      <c r="BC348" s="38" t="str">
        <f t="shared" si="97"/>
        <v/>
      </c>
      <c r="BD348" s="38">
        <f t="shared" si="97"/>
        <v>-1</v>
      </c>
      <c r="BE348" s="38" t="str">
        <f t="shared" si="100"/>
        <v/>
      </c>
      <c r="BF348" s="38" t="str">
        <f t="shared" si="100"/>
        <v/>
      </c>
      <c r="BG348" s="38" t="str">
        <f t="shared" si="100"/>
        <v/>
      </c>
      <c r="BH348" s="39" t="str">
        <f t="shared" si="100"/>
        <v/>
      </c>
      <c r="BI348" s="76" t="str">
        <f t="shared" si="100"/>
        <v/>
      </c>
      <c r="BJ348" s="40" t="str">
        <f t="shared" si="100"/>
        <v/>
      </c>
      <c r="BK348" s="119" t="str">
        <f t="shared" si="108"/>
        <v/>
      </c>
      <c r="BL348" s="120" t="str">
        <f t="shared" si="108"/>
        <v/>
      </c>
      <c r="BM348" s="120" t="str">
        <f t="shared" si="108"/>
        <v/>
      </c>
      <c r="BN348" s="120" t="str">
        <f t="shared" si="108"/>
        <v/>
      </c>
      <c r="BO348" s="121" t="str">
        <f t="shared" si="108"/>
        <v/>
      </c>
      <c r="BP348" s="119">
        <f t="shared" si="109"/>
        <v>68.923333333333332</v>
      </c>
      <c r="BQ348" s="120" t="str">
        <f t="shared" si="109"/>
        <v/>
      </c>
      <c r="BR348" s="120" t="str">
        <f t="shared" si="109"/>
        <v/>
      </c>
      <c r="BS348" s="120" t="str">
        <f t="shared" si="109"/>
        <v/>
      </c>
      <c r="BT348" s="121" t="str">
        <f t="shared" si="109"/>
        <v/>
      </c>
      <c r="BU348" s="119" t="str">
        <f t="shared" si="110"/>
        <v/>
      </c>
      <c r="BV348" s="120" t="str">
        <f t="shared" si="110"/>
        <v/>
      </c>
      <c r="BW348" s="121" t="str">
        <f t="shared" si="110"/>
        <v/>
      </c>
      <c r="BX348" s="120" t="str">
        <f t="shared" si="110"/>
        <v/>
      </c>
      <c r="BY348" s="121" t="str">
        <f t="shared" si="110"/>
        <v/>
      </c>
    </row>
    <row r="349" spans="1:77" ht="13.5" hidden="1" outlineLevel="1" thickBot="1" x14ac:dyDescent="0.25">
      <c r="A349" t="s">
        <v>46</v>
      </c>
      <c r="B349" t="s">
        <v>46</v>
      </c>
      <c r="C349" t="s">
        <v>122</v>
      </c>
      <c r="D349" t="s">
        <v>122</v>
      </c>
      <c r="E349" t="s">
        <v>121</v>
      </c>
      <c r="F349" s="59">
        <f t="shared" si="106"/>
        <v>46354</v>
      </c>
      <c r="G349" s="42" t="s">
        <v>41</v>
      </c>
      <c r="H349" s="43">
        <v>0</v>
      </c>
      <c r="I349" s="44">
        <v>0</v>
      </c>
      <c r="J349" s="44">
        <v>0</v>
      </c>
      <c r="K349" s="44">
        <v>0</v>
      </c>
      <c r="L349" s="44">
        <v>0</v>
      </c>
      <c r="M349" s="44">
        <v>0</v>
      </c>
      <c r="N349" s="44">
        <v>0</v>
      </c>
      <c r="O349" s="44">
        <v>0</v>
      </c>
      <c r="P349" s="44">
        <v>0</v>
      </c>
      <c r="Q349" s="45">
        <v>0</v>
      </c>
      <c r="R349" s="46">
        <f t="shared" si="101"/>
        <v>0</v>
      </c>
      <c r="S349" s="46">
        <f t="shared" si="102"/>
        <v>0</v>
      </c>
      <c r="T349" t="s">
        <v>49</v>
      </c>
      <c r="U349" t="s">
        <v>49</v>
      </c>
      <c r="V349" t="s">
        <v>122</v>
      </c>
      <c r="W349" t="s">
        <v>122</v>
      </c>
      <c r="X349" t="s">
        <v>121</v>
      </c>
      <c r="Y349" s="59">
        <f t="shared" si="107"/>
        <v>45990</v>
      </c>
      <c r="Z349" s="42" t="s">
        <v>41</v>
      </c>
      <c r="AA349" s="43">
        <v>6</v>
      </c>
      <c r="AB349" s="44">
        <v>0</v>
      </c>
      <c r="AC349" s="44">
        <v>0</v>
      </c>
      <c r="AD349" s="44">
        <v>0</v>
      </c>
      <c r="AE349" s="44">
        <v>0</v>
      </c>
      <c r="AF349" s="44">
        <v>659.09</v>
      </c>
      <c r="AG349" s="44">
        <v>0</v>
      </c>
      <c r="AH349" s="44">
        <v>0</v>
      </c>
      <c r="AI349" s="44">
        <v>0</v>
      </c>
      <c r="AJ349" s="45">
        <v>0</v>
      </c>
      <c r="AK349" s="46">
        <f t="shared" si="103"/>
        <v>0</v>
      </c>
      <c r="AL349" s="46">
        <f t="shared" si="104"/>
        <v>0</v>
      </c>
      <c r="AM349" s="44">
        <f t="shared" si="105"/>
        <v>-6</v>
      </c>
      <c r="AN349" s="44">
        <f t="shared" si="105"/>
        <v>0</v>
      </c>
      <c r="AO349" s="44">
        <f t="shared" si="105"/>
        <v>0</v>
      </c>
      <c r="AP349" s="44">
        <f t="shared" si="105"/>
        <v>0</v>
      </c>
      <c r="AQ349" s="44">
        <f t="shared" si="105"/>
        <v>0</v>
      </c>
      <c r="AR349" s="44">
        <f t="shared" si="105"/>
        <v>-659.09</v>
      </c>
      <c r="AS349" s="44">
        <f t="shared" si="105"/>
        <v>0</v>
      </c>
      <c r="AT349" s="44">
        <f t="shared" si="105"/>
        <v>0</v>
      </c>
      <c r="AU349" s="44">
        <f t="shared" si="105"/>
        <v>0</v>
      </c>
      <c r="AV349" s="45">
        <f t="shared" si="105"/>
        <v>0</v>
      </c>
      <c r="AW349" s="46">
        <f t="shared" si="105"/>
        <v>0</v>
      </c>
      <c r="AX349" s="47">
        <f t="shared" si="99"/>
        <v>0</v>
      </c>
      <c r="AY349" s="56">
        <f t="shared" si="97"/>
        <v>-1</v>
      </c>
      <c r="AZ349" s="56" t="str">
        <f t="shared" si="97"/>
        <v/>
      </c>
      <c r="BA349" s="56" t="str">
        <f t="shared" si="97"/>
        <v/>
      </c>
      <c r="BB349" s="56" t="str">
        <f t="shared" si="97"/>
        <v/>
      </c>
      <c r="BC349" s="56" t="str">
        <f t="shared" si="97"/>
        <v/>
      </c>
      <c r="BD349" s="56">
        <f t="shared" si="97"/>
        <v>-1</v>
      </c>
      <c r="BE349" s="56" t="str">
        <f t="shared" si="100"/>
        <v/>
      </c>
      <c r="BF349" s="56" t="str">
        <f t="shared" si="100"/>
        <v/>
      </c>
      <c r="BG349" s="56" t="str">
        <f t="shared" si="100"/>
        <v/>
      </c>
      <c r="BH349" s="57" t="str">
        <f t="shared" si="100"/>
        <v/>
      </c>
      <c r="BI349" s="81" t="str">
        <f t="shared" si="100"/>
        <v/>
      </c>
      <c r="BJ349" s="58" t="str">
        <f t="shared" si="100"/>
        <v/>
      </c>
      <c r="BK349" s="122" t="str">
        <f t="shared" si="108"/>
        <v/>
      </c>
      <c r="BL349" s="123" t="str">
        <f t="shared" si="108"/>
        <v/>
      </c>
      <c r="BM349" s="123" t="str">
        <f t="shared" si="108"/>
        <v/>
      </c>
      <c r="BN349" s="123" t="str">
        <f t="shared" si="108"/>
        <v/>
      </c>
      <c r="BO349" s="124" t="str">
        <f t="shared" si="108"/>
        <v/>
      </c>
      <c r="BP349" s="122">
        <f t="shared" si="109"/>
        <v>109.84833333333334</v>
      </c>
      <c r="BQ349" s="123" t="str">
        <f t="shared" si="109"/>
        <v/>
      </c>
      <c r="BR349" s="123" t="str">
        <f t="shared" si="109"/>
        <v/>
      </c>
      <c r="BS349" s="123" t="str">
        <f t="shared" si="109"/>
        <v/>
      </c>
      <c r="BT349" s="124" t="str">
        <f t="shared" si="109"/>
        <v/>
      </c>
      <c r="BU349" s="122" t="str">
        <f t="shared" si="110"/>
        <v/>
      </c>
      <c r="BV349" s="123" t="str">
        <f t="shared" si="110"/>
        <v/>
      </c>
      <c r="BW349" s="124" t="str">
        <f t="shared" si="110"/>
        <v/>
      </c>
      <c r="BX349" s="123" t="str">
        <f t="shared" si="110"/>
        <v/>
      </c>
      <c r="BY349" s="124" t="str">
        <f t="shared" si="110"/>
        <v/>
      </c>
    </row>
    <row r="350" spans="1:77" hidden="1" outlineLevel="1" x14ac:dyDescent="0.2">
      <c r="A350" t="s">
        <v>46</v>
      </c>
      <c r="B350" t="s">
        <v>46</v>
      </c>
      <c r="C350" t="s">
        <v>129</v>
      </c>
      <c r="D350" t="s">
        <v>122</v>
      </c>
      <c r="E350" t="s">
        <v>125</v>
      </c>
      <c r="F350" s="4">
        <f t="shared" si="106"/>
        <v>46355</v>
      </c>
      <c r="G350" t="s">
        <v>35</v>
      </c>
      <c r="H350" s="28">
        <v>0</v>
      </c>
      <c r="I350" s="138">
        <v>0</v>
      </c>
      <c r="J350" s="138">
        <v>0</v>
      </c>
      <c r="K350" s="2">
        <v>0</v>
      </c>
      <c r="L350" s="2">
        <v>0</v>
      </c>
      <c r="M350" s="2">
        <v>0</v>
      </c>
      <c r="N350" s="2">
        <v>0</v>
      </c>
      <c r="O350" s="2">
        <v>0</v>
      </c>
      <c r="P350" s="2">
        <v>0</v>
      </c>
      <c r="Q350" s="29">
        <v>0</v>
      </c>
      <c r="R350" s="30">
        <f t="shared" si="101"/>
        <v>0</v>
      </c>
      <c r="S350" s="30">
        <f t="shared" si="102"/>
        <v>0</v>
      </c>
      <c r="T350" t="s">
        <v>49</v>
      </c>
      <c r="U350" t="s">
        <v>49</v>
      </c>
      <c r="V350" t="s">
        <v>129</v>
      </c>
      <c r="W350" t="s">
        <v>122</v>
      </c>
      <c r="X350" t="s">
        <v>125</v>
      </c>
      <c r="Y350" s="4">
        <f t="shared" si="107"/>
        <v>45991</v>
      </c>
      <c r="Z350" t="s">
        <v>35</v>
      </c>
      <c r="AA350" s="28">
        <v>4</v>
      </c>
      <c r="AB350" s="138">
        <v>0</v>
      </c>
      <c r="AC350" s="138">
        <v>0</v>
      </c>
      <c r="AD350" s="2">
        <v>0</v>
      </c>
      <c r="AE350" s="2">
        <v>0</v>
      </c>
      <c r="AF350" s="2">
        <v>441.53</v>
      </c>
      <c r="AG350" s="2">
        <v>0</v>
      </c>
      <c r="AH350" s="2">
        <v>0</v>
      </c>
      <c r="AI350" s="2">
        <v>0</v>
      </c>
      <c r="AJ350" s="29">
        <v>0</v>
      </c>
      <c r="AK350" s="30">
        <f t="shared" si="103"/>
        <v>0</v>
      </c>
      <c r="AL350" s="30">
        <f t="shared" si="104"/>
        <v>0</v>
      </c>
      <c r="AM350" s="2">
        <f t="shared" si="105"/>
        <v>-4</v>
      </c>
      <c r="AN350" s="2">
        <f t="shared" si="105"/>
        <v>0</v>
      </c>
      <c r="AO350" s="2">
        <f t="shared" si="105"/>
        <v>0</v>
      </c>
      <c r="AP350" s="2">
        <f t="shared" si="105"/>
        <v>0</v>
      </c>
      <c r="AQ350" s="2">
        <f t="shared" si="105"/>
        <v>0</v>
      </c>
      <c r="AR350" s="2">
        <f t="shared" si="105"/>
        <v>-441.53</v>
      </c>
      <c r="AS350" s="2">
        <f t="shared" si="105"/>
        <v>0</v>
      </c>
      <c r="AT350" s="2">
        <f t="shared" si="105"/>
        <v>0</v>
      </c>
      <c r="AU350" s="2">
        <f t="shared" si="105"/>
        <v>0</v>
      </c>
      <c r="AV350" s="29">
        <f t="shared" si="105"/>
        <v>0</v>
      </c>
      <c r="AW350" s="30">
        <f t="shared" si="105"/>
        <v>0</v>
      </c>
      <c r="AX350" s="31">
        <f t="shared" si="99"/>
        <v>0</v>
      </c>
      <c r="AY350" s="38">
        <f t="shared" si="97"/>
        <v>-1</v>
      </c>
      <c r="AZ350" s="38" t="str">
        <f t="shared" si="97"/>
        <v/>
      </c>
      <c r="BA350" s="38" t="str">
        <f t="shared" si="97"/>
        <v/>
      </c>
      <c r="BB350" s="38" t="str">
        <f t="shared" si="97"/>
        <v/>
      </c>
      <c r="BC350" s="38" t="str">
        <f t="shared" si="97"/>
        <v/>
      </c>
      <c r="BD350" s="38">
        <f t="shared" si="97"/>
        <v>-1</v>
      </c>
      <c r="BE350" s="38" t="str">
        <f t="shared" si="100"/>
        <v/>
      </c>
      <c r="BF350" s="38" t="str">
        <f t="shared" si="100"/>
        <v/>
      </c>
      <c r="BG350" s="38" t="str">
        <f t="shared" si="100"/>
        <v/>
      </c>
      <c r="BH350" s="39" t="str">
        <f t="shared" si="100"/>
        <v/>
      </c>
      <c r="BI350" s="76" t="str">
        <f t="shared" si="100"/>
        <v/>
      </c>
      <c r="BJ350" s="40" t="str">
        <f t="shared" si="100"/>
        <v/>
      </c>
      <c r="BK350" s="116" t="str">
        <f t="shared" si="108"/>
        <v/>
      </c>
      <c r="BL350" s="117" t="str">
        <f t="shared" si="108"/>
        <v/>
      </c>
      <c r="BM350" s="117" t="str">
        <f t="shared" si="108"/>
        <v/>
      </c>
      <c r="BN350" s="117" t="str">
        <f t="shared" si="108"/>
        <v/>
      </c>
      <c r="BO350" s="118" t="str">
        <f t="shared" si="108"/>
        <v/>
      </c>
      <c r="BP350" s="116">
        <f t="shared" si="109"/>
        <v>110.38249999999999</v>
      </c>
      <c r="BQ350" s="117" t="str">
        <f t="shared" si="109"/>
        <v/>
      </c>
      <c r="BR350" s="117" t="str">
        <f t="shared" si="109"/>
        <v/>
      </c>
      <c r="BS350" s="117" t="str">
        <f t="shared" si="109"/>
        <v/>
      </c>
      <c r="BT350" s="118" t="str">
        <f t="shared" si="109"/>
        <v/>
      </c>
      <c r="BU350" s="116" t="str">
        <f t="shared" si="110"/>
        <v/>
      </c>
      <c r="BV350" s="117" t="str">
        <f t="shared" si="110"/>
        <v/>
      </c>
      <c r="BW350" s="118" t="str">
        <f t="shared" si="110"/>
        <v/>
      </c>
      <c r="BX350" s="117" t="str">
        <f t="shared" si="110"/>
        <v/>
      </c>
      <c r="BY350" s="118" t="str">
        <f t="shared" si="110"/>
        <v/>
      </c>
    </row>
    <row r="351" spans="1:77" hidden="1" outlineLevel="1" x14ac:dyDescent="0.2">
      <c r="A351" t="s">
        <v>46</v>
      </c>
      <c r="B351" t="s">
        <v>46</v>
      </c>
      <c r="C351" t="s">
        <v>129</v>
      </c>
      <c r="D351" t="s">
        <v>122</v>
      </c>
      <c r="E351" t="s">
        <v>125</v>
      </c>
      <c r="F351" s="4">
        <f t="shared" si="106"/>
        <v>46356</v>
      </c>
      <c r="G351" t="s">
        <v>36</v>
      </c>
      <c r="H351" s="28">
        <v>0</v>
      </c>
      <c r="I351" s="138">
        <v>0</v>
      </c>
      <c r="J351" s="138">
        <v>0</v>
      </c>
      <c r="K351" s="2">
        <v>0</v>
      </c>
      <c r="L351" s="2">
        <v>0</v>
      </c>
      <c r="M351" s="2">
        <v>0</v>
      </c>
      <c r="N351" s="2">
        <v>0</v>
      </c>
      <c r="O351" s="2">
        <v>0</v>
      </c>
      <c r="P351" s="2">
        <v>0</v>
      </c>
      <c r="Q351" s="29">
        <v>0</v>
      </c>
      <c r="R351" s="30">
        <f t="shared" si="101"/>
        <v>0</v>
      </c>
      <c r="S351" s="30">
        <f t="shared" si="102"/>
        <v>0</v>
      </c>
      <c r="T351" t="s">
        <v>49</v>
      </c>
      <c r="U351" t="s">
        <v>49</v>
      </c>
      <c r="V351" t="s">
        <v>129</v>
      </c>
      <c r="W351" t="s">
        <v>129</v>
      </c>
      <c r="X351" t="s">
        <v>125</v>
      </c>
      <c r="Y351" s="4">
        <f t="shared" si="107"/>
        <v>45992</v>
      </c>
      <c r="Z351" t="s">
        <v>36</v>
      </c>
      <c r="AA351" s="28">
        <v>1</v>
      </c>
      <c r="AB351" s="138">
        <v>0</v>
      </c>
      <c r="AC351" s="138">
        <v>0</v>
      </c>
      <c r="AD351" s="2">
        <v>0</v>
      </c>
      <c r="AE351" s="2">
        <v>0</v>
      </c>
      <c r="AF351" s="2">
        <v>317.62</v>
      </c>
      <c r="AG351" s="2">
        <v>0</v>
      </c>
      <c r="AH351" s="2">
        <v>0</v>
      </c>
      <c r="AI351" s="2">
        <v>0</v>
      </c>
      <c r="AJ351" s="29">
        <v>0</v>
      </c>
      <c r="AK351" s="30">
        <f t="shared" si="103"/>
        <v>0</v>
      </c>
      <c r="AL351" s="30">
        <f t="shared" si="104"/>
        <v>0</v>
      </c>
      <c r="AM351" s="2">
        <f t="shared" si="105"/>
        <v>-1</v>
      </c>
      <c r="AN351" s="2">
        <f t="shared" si="105"/>
        <v>0</v>
      </c>
      <c r="AO351" s="2">
        <f t="shared" si="105"/>
        <v>0</v>
      </c>
      <c r="AP351" s="2">
        <f t="shared" si="105"/>
        <v>0</v>
      </c>
      <c r="AQ351" s="2">
        <f t="shared" si="105"/>
        <v>0</v>
      </c>
      <c r="AR351" s="2">
        <f t="shared" si="105"/>
        <v>-317.62</v>
      </c>
      <c r="AS351" s="2">
        <f t="shared" si="105"/>
        <v>0</v>
      </c>
      <c r="AT351" s="2">
        <f t="shared" si="105"/>
        <v>0</v>
      </c>
      <c r="AU351" s="2">
        <f t="shared" si="105"/>
        <v>0</v>
      </c>
      <c r="AV351" s="29">
        <f t="shared" si="105"/>
        <v>0</v>
      </c>
      <c r="AW351" s="30">
        <f t="shared" si="105"/>
        <v>0</v>
      </c>
      <c r="AX351" s="31">
        <f t="shared" si="99"/>
        <v>0</v>
      </c>
      <c r="AY351" s="38">
        <f t="shared" si="97"/>
        <v>-1</v>
      </c>
      <c r="AZ351" s="38" t="str">
        <f t="shared" si="97"/>
        <v/>
      </c>
      <c r="BA351" s="38" t="str">
        <f t="shared" si="97"/>
        <v/>
      </c>
      <c r="BB351" s="38" t="str">
        <f t="shared" si="97"/>
        <v/>
      </c>
      <c r="BC351" s="38" t="str">
        <f t="shared" si="97"/>
        <v/>
      </c>
      <c r="BD351" s="38">
        <f t="shared" si="97"/>
        <v>-1</v>
      </c>
      <c r="BE351" s="38" t="str">
        <f t="shared" si="100"/>
        <v/>
      </c>
      <c r="BF351" s="38" t="str">
        <f t="shared" si="100"/>
        <v/>
      </c>
      <c r="BG351" s="38" t="str">
        <f t="shared" si="100"/>
        <v/>
      </c>
      <c r="BH351" s="39" t="str">
        <f t="shared" si="100"/>
        <v/>
      </c>
      <c r="BI351" s="76" t="str">
        <f t="shared" si="100"/>
        <v/>
      </c>
      <c r="BJ351" s="40" t="str">
        <f t="shared" si="100"/>
        <v/>
      </c>
      <c r="BK351" s="119" t="str">
        <f t="shared" si="108"/>
        <v/>
      </c>
      <c r="BL351" s="120" t="str">
        <f t="shared" si="108"/>
        <v/>
      </c>
      <c r="BM351" s="120" t="str">
        <f t="shared" si="108"/>
        <v/>
      </c>
      <c r="BN351" s="120" t="str">
        <f t="shared" si="108"/>
        <v/>
      </c>
      <c r="BO351" s="121" t="str">
        <f t="shared" si="108"/>
        <v/>
      </c>
      <c r="BP351" s="119">
        <f t="shared" si="109"/>
        <v>317.62</v>
      </c>
      <c r="BQ351" s="120" t="str">
        <f t="shared" si="109"/>
        <v/>
      </c>
      <c r="BR351" s="120" t="str">
        <f t="shared" si="109"/>
        <v/>
      </c>
      <c r="BS351" s="120" t="str">
        <f t="shared" si="109"/>
        <v/>
      </c>
      <c r="BT351" s="121" t="str">
        <f t="shared" si="109"/>
        <v/>
      </c>
      <c r="BU351" s="119" t="str">
        <f t="shared" si="110"/>
        <v/>
      </c>
      <c r="BV351" s="120" t="str">
        <f t="shared" si="110"/>
        <v/>
      </c>
      <c r="BW351" s="121" t="str">
        <f t="shared" si="110"/>
        <v/>
      </c>
      <c r="BX351" s="120" t="str">
        <f t="shared" si="110"/>
        <v/>
      </c>
      <c r="BY351" s="121" t="str">
        <f t="shared" si="110"/>
        <v/>
      </c>
    </row>
    <row r="352" spans="1:77" hidden="1" outlineLevel="1" x14ac:dyDescent="0.2">
      <c r="A352" t="s">
        <v>46</v>
      </c>
      <c r="B352" t="s">
        <v>46</v>
      </c>
      <c r="C352" t="s">
        <v>129</v>
      </c>
      <c r="D352" t="s">
        <v>129</v>
      </c>
      <c r="E352" t="s">
        <v>125</v>
      </c>
      <c r="F352" s="4">
        <f t="shared" si="106"/>
        <v>46357</v>
      </c>
      <c r="G352" t="s">
        <v>37</v>
      </c>
      <c r="H352" s="28">
        <v>0</v>
      </c>
      <c r="I352" s="138">
        <v>0</v>
      </c>
      <c r="J352" s="138">
        <v>0</v>
      </c>
      <c r="K352" s="2">
        <v>0</v>
      </c>
      <c r="L352" s="2">
        <v>0</v>
      </c>
      <c r="M352" s="2">
        <v>0</v>
      </c>
      <c r="N352" s="2">
        <v>0</v>
      </c>
      <c r="O352" s="2">
        <v>0</v>
      </c>
      <c r="P352" s="2">
        <v>0</v>
      </c>
      <c r="Q352" s="29">
        <v>0</v>
      </c>
      <c r="R352" s="30">
        <f t="shared" si="101"/>
        <v>0</v>
      </c>
      <c r="S352" s="30">
        <f t="shared" si="102"/>
        <v>0</v>
      </c>
      <c r="T352" t="s">
        <v>49</v>
      </c>
      <c r="U352" t="s">
        <v>49</v>
      </c>
      <c r="V352" t="s">
        <v>129</v>
      </c>
      <c r="W352" t="s">
        <v>129</v>
      </c>
      <c r="X352" t="s">
        <v>125</v>
      </c>
      <c r="Y352" s="4">
        <f t="shared" si="107"/>
        <v>45993</v>
      </c>
      <c r="Z352" t="s">
        <v>37</v>
      </c>
      <c r="AA352" s="28">
        <v>11</v>
      </c>
      <c r="AB352" s="138">
        <v>0</v>
      </c>
      <c r="AC352" s="138">
        <v>0</v>
      </c>
      <c r="AD352" s="2">
        <v>0</v>
      </c>
      <c r="AE352" s="2">
        <v>0</v>
      </c>
      <c r="AF352" s="2">
        <v>1671.55</v>
      </c>
      <c r="AG352" s="2">
        <v>0</v>
      </c>
      <c r="AH352" s="2">
        <v>0</v>
      </c>
      <c r="AI352" s="2">
        <v>0</v>
      </c>
      <c r="AJ352" s="29">
        <v>0</v>
      </c>
      <c r="AK352" s="30">
        <f t="shared" si="103"/>
        <v>0</v>
      </c>
      <c r="AL352" s="30">
        <f t="shared" si="104"/>
        <v>0</v>
      </c>
      <c r="AM352" s="2">
        <f t="shared" si="105"/>
        <v>-11</v>
      </c>
      <c r="AN352" s="2">
        <f t="shared" si="105"/>
        <v>0</v>
      </c>
      <c r="AO352" s="2">
        <f t="shared" si="105"/>
        <v>0</v>
      </c>
      <c r="AP352" s="2">
        <f t="shared" si="105"/>
        <v>0</v>
      </c>
      <c r="AQ352" s="2">
        <f t="shared" si="105"/>
        <v>0</v>
      </c>
      <c r="AR352" s="2">
        <f t="shared" si="105"/>
        <v>-1671.55</v>
      </c>
      <c r="AS352" s="2">
        <f t="shared" si="105"/>
        <v>0</v>
      </c>
      <c r="AT352" s="2">
        <f t="shared" si="105"/>
        <v>0</v>
      </c>
      <c r="AU352" s="2">
        <f t="shared" si="105"/>
        <v>0</v>
      </c>
      <c r="AV352" s="29">
        <f t="shared" si="105"/>
        <v>0</v>
      </c>
      <c r="AW352" s="30">
        <f t="shared" si="105"/>
        <v>0</v>
      </c>
      <c r="AX352" s="31">
        <f t="shared" si="99"/>
        <v>0</v>
      </c>
      <c r="AY352" s="38">
        <f t="shared" si="97"/>
        <v>-1</v>
      </c>
      <c r="AZ352" s="38" t="str">
        <f t="shared" si="97"/>
        <v/>
      </c>
      <c r="BA352" s="38" t="str">
        <f t="shared" si="97"/>
        <v/>
      </c>
      <c r="BB352" s="38" t="str">
        <f t="shared" si="97"/>
        <v/>
      </c>
      <c r="BC352" s="38" t="str">
        <f t="shared" si="97"/>
        <v/>
      </c>
      <c r="BD352" s="38">
        <f t="shared" si="97"/>
        <v>-1</v>
      </c>
      <c r="BE352" s="38" t="str">
        <f t="shared" si="100"/>
        <v/>
      </c>
      <c r="BF352" s="38" t="str">
        <f t="shared" si="100"/>
        <v/>
      </c>
      <c r="BG352" s="38" t="str">
        <f t="shared" si="100"/>
        <v/>
      </c>
      <c r="BH352" s="39" t="str">
        <f t="shared" si="100"/>
        <v/>
      </c>
      <c r="BI352" s="76" t="str">
        <f t="shared" si="100"/>
        <v/>
      </c>
      <c r="BJ352" s="40" t="str">
        <f t="shared" si="100"/>
        <v/>
      </c>
      <c r="BK352" s="119" t="str">
        <f t="shared" si="108"/>
        <v/>
      </c>
      <c r="BL352" s="120" t="str">
        <f t="shared" si="108"/>
        <v/>
      </c>
      <c r="BM352" s="120" t="str">
        <f t="shared" si="108"/>
        <v/>
      </c>
      <c r="BN352" s="120" t="str">
        <f t="shared" si="108"/>
        <v/>
      </c>
      <c r="BO352" s="121" t="str">
        <f t="shared" si="108"/>
        <v/>
      </c>
      <c r="BP352" s="119">
        <f t="shared" si="109"/>
        <v>151.95909090909092</v>
      </c>
      <c r="BQ352" s="120" t="str">
        <f t="shared" si="109"/>
        <v/>
      </c>
      <c r="BR352" s="120" t="str">
        <f t="shared" si="109"/>
        <v/>
      </c>
      <c r="BS352" s="120" t="str">
        <f t="shared" si="109"/>
        <v/>
      </c>
      <c r="BT352" s="121" t="str">
        <f t="shared" si="109"/>
        <v/>
      </c>
      <c r="BU352" s="119" t="str">
        <f t="shared" si="110"/>
        <v/>
      </c>
      <c r="BV352" s="120" t="str">
        <f t="shared" si="110"/>
        <v/>
      </c>
      <c r="BW352" s="121" t="str">
        <f t="shared" si="110"/>
        <v/>
      </c>
      <c r="BX352" s="120" t="str">
        <f t="shared" si="110"/>
        <v/>
      </c>
      <c r="BY352" s="121" t="str">
        <f t="shared" si="110"/>
        <v/>
      </c>
    </row>
    <row r="353" spans="1:77" hidden="1" outlineLevel="1" x14ac:dyDescent="0.2">
      <c r="A353" t="s">
        <v>46</v>
      </c>
      <c r="B353" t="s">
        <v>46</v>
      </c>
      <c r="C353" t="s">
        <v>129</v>
      </c>
      <c r="D353" t="s">
        <v>129</v>
      </c>
      <c r="E353" t="s">
        <v>125</v>
      </c>
      <c r="F353" s="4">
        <f t="shared" si="106"/>
        <v>46358</v>
      </c>
      <c r="G353" t="s">
        <v>38</v>
      </c>
      <c r="H353" s="28">
        <v>0</v>
      </c>
      <c r="I353" s="138">
        <v>0</v>
      </c>
      <c r="J353" s="138">
        <v>0</v>
      </c>
      <c r="K353" s="2">
        <v>0</v>
      </c>
      <c r="L353" s="2">
        <v>0</v>
      </c>
      <c r="M353" s="2">
        <v>0</v>
      </c>
      <c r="N353" s="2">
        <v>0</v>
      </c>
      <c r="O353" s="2">
        <v>0</v>
      </c>
      <c r="P353" s="2">
        <v>0</v>
      </c>
      <c r="Q353" s="29">
        <v>0</v>
      </c>
      <c r="R353" s="30">
        <f t="shared" si="101"/>
        <v>0</v>
      </c>
      <c r="S353" s="30">
        <f t="shared" si="102"/>
        <v>0</v>
      </c>
      <c r="T353" t="s">
        <v>49</v>
      </c>
      <c r="U353" t="s">
        <v>49</v>
      </c>
      <c r="V353" t="s">
        <v>129</v>
      </c>
      <c r="W353" t="s">
        <v>129</v>
      </c>
      <c r="X353" t="s">
        <v>125</v>
      </c>
      <c r="Y353" s="4">
        <f t="shared" si="107"/>
        <v>45994</v>
      </c>
      <c r="Z353" t="s">
        <v>38</v>
      </c>
      <c r="AA353" s="28">
        <v>4</v>
      </c>
      <c r="AB353" s="138">
        <v>0</v>
      </c>
      <c r="AC353" s="138">
        <v>0</v>
      </c>
      <c r="AD353" s="2">
        <v>0</v>
      </c>
      <c r="AE353" s="2">
        <v>0</v>
      </c>
      <c r="AF353" s="2">
        <v>569.56999999999994</v>
      </c>
      <c r="AG353" s="2">
        <v>0</v>
      </c>
      <c r="AH353" s="2">
        <v>0</v>
      </c>
      <c r="AI353" s="2">
        <v>0</v>
      </c>
      <c r="AJ353" s="29">
        <v>0</v>
      </c>
      <c r="AK353" s="30">
        <f t="shared" si="103"/>
        <v>0</v>
      </c>
      <c r="AL353" s="30">
        <f t="shared" si="104"/>
        <v>0</v>
      </c>
      <c r="AM353" s="2">
        <f t="shared" si="105"/>
        <v>-4</v>
      </c>
      <c r="AN353" s="2">
        <f t="shared" si="105"/>
        <v>0</v>
      </c>
      <c r="AO353" s="2">
        <f t="shared" si="105"/>
        <v>0</v>
      </c>
      <c r="AP353" s="2">
        <f t="shared" si="105"/>
        <v>0</v>
      </c>
      <c r="AQ353" s="2">
        <f t="shared" si="105"/>
        <v>0</v>
      </c>
      <c r="AR353" s="2">
        <f t="shared" si="105"/>
        <v>-569.56999999999994</v>
      </c>
      <c r="AS353" s="2">
        <f t="shared" si="105"/>
        <v>0</v>
      </c>
      <c r="AT353" s="2">
        <f t="shared" si="105"/>
        <v>0</v>
      </c>
      <c r="AU353" s="2">
        <f t="shared" si="105"/>
        <v>0</v>
      </c>
      <c r="AV353" s="29">
        <f t="shared" si="105"/>
        <v>0</v>
      </c>
      <c r="AW353" s="30">
        <f t="shared" si="105"/>
        <v>0</v>
      </c>
      <c r="AX353" s="31">
        <f t="shared" si="99"/>
        <v>0</v>
      </c>
      <c r="AY353" s="38">
        <f t="shared" si="97"/>
        <v>-1</v>
      </c>
      <c r="AZ353" s="38" t="str">
        <f t="shared" si="97"/>
        <v/>
      </c>
      <c r="BA353" s="38" t="str">
        <f t="shared" si="97"/>
        <v/>
      </c>
      <c r="BB353" s="38" t="str">
        <f t="shared" si="97"/>
        <v/>
      </c>
      <c r="BC353" s="38" t="str">
        <f t="shared" si="97"/>
        <v/>
      </c>
      <c r="BD353" s="38">
        <f t="shared" si="97"/>
        <v>-1</v>
      </c>
      <c r="BE353" s="38" t="str">
        <f t="shared" si="100"/>
        <v/>
      </c>
      <c r="BF353" s="38" t="str">
        <f t="shared" si="100"/>
        <v/>
      </c>
      <c r="BG353" s="38" t="str">
        <f t="shared" si="100"/>
        <v/>
      </c>
      <c r="BH353" s="39" t="str">
        <f t="shared" si="100"/>
        <v/>
      </c>
      <c r="BI353" s="76" t="str">
        <f t="shared" si="100"/>
        <v/>
      </c>
      <c r="BJ353" s="40" t="str">
        <f t="shared" si="100"/>
        <v/>
      </c>
      <c r="BK353" s="119" t="str">
        <f t="shared" si="108"/>
        <v/>
      </c>
      <c r="BL353" s="120" t="str">
        <f t="shared" si="108"/>
        <v/>
      </c>
      <c r="BM353" s="120" t="str">
        <f t="shared" si="108"/>
        <v/>
      </c>
      <c r="BN353" s="120" t="str">
        <f t="shared" si="108"/>
        <v/>
      </c>
      <c r="BO353" s="121" t="str">
        <f t="shared" si="108"/>
        <v/>
      </c>
      <c r="BP353" s="119">
        <f t="shared" si="109"/>
        <v>142.39249999999998</v>
      </c>
      <c r="BQ353" s="120" t="str">
        <f t="shared" si="109"/>
        <v/>
      </c>
      <c r="BR353" s="120" t="str">
        <f t="shared" si="109"/>
        <v/>
      </c>
      <c r="BS353" s="120" t="str">
        <f t="shared" si="109"/>
        <v/>
      </c>
      <c r="BT353" s="121" t="str">
        <f t="shared" si="109"/>
        <v/>
      </c>
      <c r="BU353" s="119" t="str">
        <f t="shared" si="110"/>
        <v/>
      </c>
      <c r="BV353" s="120" t="str">
        <f t="shared" si="110"/>
        <v/>
      </c>
      <c r="BW353" s="121" t="str">
        <f t="shared" si="110"/>
        <v/>
      </c>
      <c r="BX353" s="120" t="str">
        <f t="shared" si="110"/>
        <v/>
      </c>
      <c r="BY353" s="121" t="str">
        <f t="shared" si="110"/>
        <v/>
      </c>
    </row>
    <row r="354" spans="1:77" hidden="1" outlineLevel="1" x14ac:dyDescent="0.2">
      <c r="A354" t="s">
        <v>46</v>
      </c>
      <c r="B354" t="s">
        <v>46</v>
      </c>
      <c r="C354" t="s">
        <v>129</v>
      </c>
      <c r="D354" t="s">
        <v>129</v>
      </c>
      <c r="E354" t="s">
        <v>125</v>
      </c>
      <c r="F354" s="4">
        <f t="shared" si="106"/>
        <v>46359</v>
      </c>
      <c r="G354" t="s">
        <v>39</v>
      </c>
      <c r="H354" s="28">
        <v>0</v>
      </c>
      <c r="I354" s="138">
        <v>0</v>
      </c>
      <c r="J354" s="138">
        <v>0</v>
      </c>
      <c r="K354" s="2">
        <v>0</v>
      </c>
      <c r="L354" s="2">
        <v>0</v>
      </c>
      <c r="M354" s="2">
        <v>0</v>
      </c>
      <c r="N354" s="2">
        <v>0</v>
      </c>
      <c r="O354" s="2">
        <v>0</v>
      </c>
      <c r="P354" s="2">
        <v>0</v>
      </c>
      <c r="Q354" s="29">
        <v>0</v>
      </c>
      <c r="R354" s="30">
        <f t="shared" si="101"/>
        <v>0</v>
      </c>
      <c r="S354" s="30">
        <f t="shared" si="102"/>
        <v>0</v>
      </c>
      <c r="T354" t="s">
        <v>49</v>
      </c>
      <c r="U354" t="s">
        <v>49</v>
      </c>
      <c r="V354" t="s">
        <v>129</v>
      </c>
      <c r="W354" t="s">
        <v>129</v>
      </c>
      <c r="X354" t="s">
        <v>125</v>
      </c>
      <c r="Y354" s="4">
        <f t="shared" si="107"/>
        <v>45995</v>
      </c>
      <c r="Z354" t="s">
        <v>39</v>
      </c>
      <c r="AA354" s="28">
        <v>12</v>
      </c>
      <c r="AB354" s="138">
        <v>0</v>
      </c>
      <c r="AC354" s="138">
        <v>0</v>
      </c>
      <c r="AD354" s="2">
        <v>0</v>
      </c>
      <c r="AE354" s="2">
        <v>0</v>
      </c>
      <c r="AF354" s="2">
        <v>1941.5700000000002</v>
      </c>
      <c r="AG354" s="2">
        <v>0</v>
      </c>
      <c r="AH354" s="2">
        <v>0</v>
      </c>
      <c r="AI354" s="2">
        <v>0</v>
      </c>
      <c r="AJ354" s="29">
        <v>0</v>
      </c>
      <c r="AK354" s="30">
        <f t="shared" si="103"/>
        <v>0</v>
      </c>
      <c r="AL354" s="30">
        <f t="shared" si="104"/>
        <v>0</v>
      </c>
      <c r="AM354" s="2">
        <f t="shared" si="105"/>
        <v>-12</v>
      </c>
      <c r="AN354" s="2">
        <f t="shared" si="105"/>
        <v>0</v>
      </c>
      <c r="AO354" s="2">
        <f t="shared" si="105"/>
        <v>0</v>
      </c>
      <c r="AP354" s="2">
        <f t="shared" si="105"/>
        <v>0</v>
      </c>
      <c r="AQ354" s="2">
        <f t="shared" si="105"/>
        <v>0</v>
      </c>
      <c r="AR354" s="2">
        <f t="shared" si="105"/>
        <v>-1941.5700000000002</v>
      </c>
      <c r="AS354" s="2">
        <f t="shared" si="105"/>
        <v>0</v>
      </c>
      <c r="AT354" s="2">
        <f t="shared" si="105"/>
        <v>0</v>
      </c>
      <c r="AU354" s="2">
        <f t="shared" si="105"/>
        <v>0</v>
      </c>
      <c r="AV354" s="29">
        <f t="shared" si="105"/>
        <v>0</v>
      </c>
      <c r="AW354" s="30">
        <f t="shared" si="105"/>
        <v>0</v>
      </c>
      <c r="AX354" s="31">
        <f t="shared" si="99"/>
        <v>0</v>
      </c>
      <c r="AY354" s="38">
        <f t="shared" si="97"/>
        <v>-1</v>
      </c>
      <c r="AZ354" s="38" t="str">
        <f t="shared" si="97"/>
        <v/>
      </c>
      <c r="BA354" s="38" t="str">
        <f t="shared" si="97"/>
        <v/>
      </c>
      <c r="BB354" s="38" t="str">
        <f t="shared" si="97"/>
        <v/>
      </c>
      <c r="BC354" s="38" t="str">
        <f t="shared" si="97"/>
        <v/>
      </c>
      <c r="BD354" s="38">
        <f t="shared" si="97"/>
        <v>-1</v>
      </c>
      <c r="BE354" s="38" t="str">
        <f t="shared" si="100"/>
        <v/>
      </c>
      <c r="BF354" s="38" t="str">
        <f t="shared" si="100"/>
        <v/>
      </c>
      <c r="BG354" s="38" t="str">
        <f t="shared" si="100"/>
        <v/>
      </c>
      <c r="BH354" s="39" t="str">
        <f t="shared" si="100"/>
        <v/>
      </c>
      <c r="BI354" s="76" t="str">
        <f t="shared" si="100"/>
        <v/>
      </c>
      <c r="BJ354" s="40" t="str">
        <f t="shared" si="100"/>
        <v/>
      </c>
      <c r="BK354" s="119" t="str">
        <f t="shared" si="108"/>
        <v/>
      </c>
      <c r="BL354" s="120" t="str">
        <f t="shared" si="108"/>
        <v/>
      </c>
      <c r="BM354" s="120" t="str">
        <f t="shared" si="108"/>
        <v/>
      </c>
      <c r="BN354" s="120" t="str">
        <f t="shared" si="108"/>
        <v/>
      </c>
      <c r="BO354" s="121" t="str">
        <f t="shared" si="108"/>
        <v/>
      </c>
      <c r="BP354" s="119">
        <f t="shared" si="109"/>
        <v>161.79750000000001</v>
      </c>
      <c r="BQ354" s="120" t="str">
        <f t="shared" si="109"/>
        <v/>
      </c>
      <c r="BR354" s="120" t="str">
        <f t="shared" si="109"/>
        <v/>
      </c>
      <c r="BS354" s="120" t="str">
        <f t="shared" si="109"/>
        <v/>
      </c>
      <c r="BT354" s="121" t="str">
        <f t="shared" si="109"/>
        <v/>
      </c>
      <c r="BU354" s="119" t="str">
        <f t="shared" si="110"/>
        <v/>
      </c>
      <c r="BV354" s="120" t="str">
        <f t="shared" si="110"/>
        <v/>
      </c>
      <c r="BW354" s="121" t="str">
        <f t="shared" si="110"/>
        <v/>
      </c>
      <c r="BX354" s="120" t="str">
        <f t="shared" si="110"/>
        <v/>
      </c>
      <c r="BY354" s="121" t="str">
        <f t="shared" si="110"/>
        <v/>
      </c>
    </row>
    <row r="355" spans="1:77" hidden="1" outlineLevel="1" x14ac:dyDescent="0.2">
      <c r="A355" t="s">
        <v>46</v>
      </c>
      <c r="B355" t="s">
        <v>46</v>
      </c>
      <c r="C355" t="s">
        <v>129</v>
      </c>
      <c r="D355" t="s">
        <v>129</v>
      </c>
      <c r="E355" t="s">
        <v>125</v>
      </c>
      <c r="F355" s="4">
        <f t="shared" si="106"/>
        <v>46360</v>
      </c>
      <c r="G355" t="s">
        <v>40</v>
      </c>
      <c r="H355" s="28">
        <v>0</v>
      </c>
      <c r="I355" s="138">
        <v>0</v>
      </c>
      <c r="J355" s="138">
        <v>0</v>
      </c>
      <c r="K355" s="2">
        <v>0</v>
      </c>
      <c r="L355" s="2">
        <v>0</v>
      </c>
      <c r="M355" s="2">
        <v>0</v>
      </c>
      <c r="N355" s="2">
        <v>0</v>
      </c>
      <c r="O355" s="2">
        <v>0</v>
      </c>
      <c r="P355" s="2">
        <v>0</v>
      </c>
      <c r="Q355" s="29">
        <v>0</v>
      </c>
      <c r="R355" s="30">
        <f t="shared" si="101"/>
        <v>0</v>
      </c>
      <c r="S355" s="30">
        <f t="shared" si="102"/>
        <v>0</v>
      </c>
      <c r="T355" t="s">
        <v>49</v>
      </c>
      <c r="U355" t="s">
        <v>49</v>
      </c>
      <c r="V355" t="s">
        <v>129</v>
      </c>
      <c r="W355" t="s">
        <v>129</v>
      </c>
      <c r="X355" t="s">
        <v>125</v>
      </c>
      <c r="Y355" s="4">
        <f t="shared" si="107"/>
        <v>45996</v>
      </c>
      <c r="Z355" t="s">
        <v>40</v>
      </c>
      <c r="AA355" s="28">
        <v>14</v>
      </c>
      <c r="AB355" s="138">
        <v>1</v>
      </c>
      <c r="AC355" s="138">
        <v>0</v>
      </c>
      <c r="AD355" s="2">
        <v>0</v>
      </c>
      <c r="AE355" s="2">
        <v>0</v>
      </c>
      <c r="AF355" s="2">
        <v>2859.22</v>
      </c>
      <c r="AG355" s="2">
        <v>4368.1400000000003</v>
      </c>
      <c r="AH355" s="2">
        <v>0</v>
      </c>
      <c r="AI355" s="2">
        <v>0</v>
      </c>
      <c r="AJ355" s="29">
        <v>0</v>
      </c>
      <c r="AK355" s="30">
        <f t="shared" si="103"/>
        <v>1</v>
      </c>
      <c r="AL355" s="30">
        <f t="shared" si="104"/>
        <v>4368.1400000000003</v>
      </c>
      <c r="AM355" s="2">
        <f t="shared" si="105"/>
        <v>-14</v>
      </c>
      <c r="AN355" s="2">
        <f t="shared" si="105"/>
        <v>-1</v>
      </c>
      <c r="AO355" s="2">
        <f t="shared" si="105"/>
        <v>0</v>
      </c>
      <c r="AP355" s="2">
        <f t="shared" si="105"/>
        <v>0</v>
      </c>
      <c r="AQ355" s="2">
        <f t="shared" si="105"/>
        <v>0</v>
      </c>
      <c r="AR355" s="2">
        <f t="shared" si="105"/>
        <v>-2859.22</v>
      </c>
      <c r="AS355" s="2">
        <f t="shared" si="105"/>
        <v>-4368.1400000000003</v>
      </c>
      <c r="AT355" s="2">
        <f t="shared" si="105"/>
        <v>0</v>
      </c>
      <c r="AU355" s="2">
        <f t="shared" si="105"/>
        <v>0</v>
      </c>
      <c r="AV355" s="29">
        <f t="shared" si="105"/>
        <v>0</v>
      </c>
      <c r="AW355" s="30">
        <f t="shared" si="105"/>
        <v>-1</v>
      </c>
      <c r="AX355" s="31">
        <f t="shared" si="99"/>
        <v>-4368.1400000000003</v>
      </c>
      <c r="AY355" s="38">
        <f t="shared" si="97"/>
        <v>-1</v>
      </c>
      <c r="AZ355" s="38">
        <f t="shared" si="97"/>
        <v>-1</v>
      </c>
      <c r="BA355" s="38" t="str">
        <f t="shared" si="97"/>
        <v/>
      </c>
      <c r="BB355" s="38" t="str">
        <f t="shared" si="97"/>
        <v/>
      </c>
      <c r="BC355" s="38" t="str">
        <f t="shared" si="97"/>
        <v/>
      </c>
      <c r="BD355" s="38">
        <f t="shared" si="97"/>
        <v>-1</v>
      </c>
      <c r="BE355" s="38">
        <f t="shared" si="100"/>
        <v>-1</v>
      </c>
      <c r="BF355" s="38" t="str">
        <f t="shared" si="100"/>
        <v/>
      </c>
      <c r="BG355" s="38" t="str">
        <f t="shared" si="100"/>
        <v/>
      </c>
      <c r="BH355" s="39" t="str">
        <f t="shared" si="100"/>
        <v/>
      </c>
      <c r="BI355" s="76">
        <f t="shared" si="100"/>
        <v>-1</v>
      </c>
      <c r="BJ355" s="40">
        <f t="shared" si="100"/>
        <v>-1</v>
      </c>
      <c r="BK355" s="119" t="str">
        <f t="shared" si="108"/>
        <v/>
      </c>
      <c r="BL355" s="120" t="str">
        <f t="shared" si="108"/>
        <v/>
      </c>
      <c r="BM355" s="120" t="str">
        <f t="shared" si="108"/>
        <v/>
      </c>
      <c r="BN355" s="120" t="str">
        <f t="shared" si="108"/>
        <v/>
      </c>
      <c r="BO355" s="121" t="str">
        <f t="shared" si="108"/>
        <v/>
      </c>
      <c r="BP355" s="119">
        <f t="shared" si="109"/>
        <v>204.23</v>
      </c>
      <c r="BQ355" s="120">
        <f t="shared" si="109"/>
        <v>4368.1400000000003</v>
      </c>
      <c r="BR355" s="120" t="str">
        <f t="shared" si="109"/>
        <v/>
      </c>
      <c r="BS355" s="120" t="str">
        <f t="shared" si="109"/>
        <v/>
      </c>
      <c r="BT355" s="121" t="str">
        <f t="shared" si="109"/>
        <v/>
      </c>
      <c r="BU355" s="119" t="str">
        <f t="shared" si="110"/>
        <v/>
      </c>
      <c r="BV355" s="120" t="str">
        <f t="shared" si="110"/>
        <v/>
      </c>
      <c r="BW355" s="121" t="str">
        <f t="shared" si="110"/>
        <v/>
      </c>
      <c r="BX355" s="120" t="str">
        <f t="shared" si="110"/>
        <v/>
      </c>
      <c r="BY355" s="121" t="str">
        <f t="shared" si="110"/>
        <v/>
      </c>
    </row>
    <row r="356" spans="1:77" ht="13.5" hidden="1" outlineLevel="1" thickBot="1" x14ac:dyDescent="0.25">
      <c r="A356" t="s">
        <v>46</v>
      </c>
      <c r="B356" t="s">
        <v>46</v>
      </c>
      <c r="C356" t="s">
        <v>129</v>
      </c>
      <c r="D356" t="s">
        <v>129</v>
      </c>
      <c r="E356" t="s">
        <v>125</v>
      </c>
      <c r="F356" s="59">
        <f t="shared" si="106"/>
        <v>46361</v>
      </c>
      <c r="G356" s="42" t="s">
        <v>41</v>
      </c>
      <c r="H356" s="43">
        <v>0</v>
      </c>
      <c r="I356" s="44">
        <v>0</v>
      </c>
      <c r="J356" s="44">
        <v>0</v>
      </c>
      <c r="K356" s="44">
        <v>0</v>
      </c>
      <c r="L356" s="44">
        <v>0</v>
      </c>
      <c r="M356" s="44">
        <v>0</v>
      </c>
      <c r="N356" s="44">
        <v>0</v>
      </c>
      <c r="O356" s="44">
        <v>0</v>
      </c>
      <c r="P356" s="44">
        <v>0</v>
      </c>
      <c r="Q356" s="45">
        <v>0</v>
      </c>
      <c r="R356" s="46">
        <f t="shared" si="101"/>
        <v>0</v>
      </c>
      <c r="S356" s="46">
        <f t="shared" si="102"/>
        <v>0</v>
      </c>
      <c r="T356" t="s">
        <v>49</v>
      </c>
      <c r="U356" t="s">
        <v>49</v>
      </c>
      <c r="V356" t="s">
        <v>129</v>
      </c>
      <c r="W356" t="s">
        <v>129</v>
      </c>
      <c r="X356" t="s">
        <v>125</v>
      </c>
      <c r="Y356" s="59">
        <f t="shared" si="107"/>
        <v>45997</v>
      </c>
      <c r="Z356" s="42" t="s">
        <v>41</v>
      </c>
      <c r="AA356" s="43">
        <v>4</v>
      </c>
      <c r="AB356" s="44">
        <v>0</v>
      </c>
      <c r="AC356" s="44">
        <v>0</v>
      </c>
      <c r="AD356" s="44">
        <v>0</v>
      </c>
      <c r="AE356" s="44">
        <v>0</v>
      </c>
      <c r="AF356" s="44">
        <v>448.76</v>
      </c>
      <c r="AG356" s="44">
        <v>0</v>
      </c>
      <c r="AH356" s="44">
        <v>0</v>
      </c>
      <c r="AI356" s="44">
        <v>0</v>
      </c>
      <c r="AJ356" s="45">
        <v>0</v>
      </c>
      <c r="AK356" s="46">
        <f t="shared" si="103"/>
        <v>0</v>
      </c>
      <c r="AL356" s="46">
        <f t="shared" si="104"/>
        <v>0</v>
      </c>
      <c r="AM356" s="44">
        <f t="shared" si="105"/>
        <v>-4</v>
      </c>
      <c r="AN356" s="44">
        <f t="shared" si="105"/>
        <v>0</v>
      </c>
      <c r="AO356" s="44">
        <f t="shared" si="105"/>
        <v>0</v>
      </c>
      <c r="AP356" s="44">
        <f t="shared" si="105"/>
        <v>0</v>
      </c>
      <c r="AQ356" s="44">
        <f t="shared" si="105"/>
        <v>0</v>
      </c>
      <c r="AR356" s="44">
        <f t="shared" si="105"/>
        <v>-448.76</v>
      </c>
      <c r="AS356" s="44">
        <f t="shared" si="105"/>
        <v>0</v>
      </c>
      <c r="AT356" s="44">
        <f t="shared" si="105"/>
        <v>0</v>
      </c>
      <c r="AU356" s="44">
        <f t="shared" si="105"/>
        <v>0</v>
      </c>
      <c r="AV356" s="45">
        <f t="shared" si="105"/>
        <v>0</v>
      </c>
      <c r="AW356" s="46">
        <f t="shared" si="105"/>
        <v>0</v>
      </c>
      <c r="AX356" s="47">
        <f t="shared" si="99"/>
        <v>0</v>
      </c>
      <c r="AY356" s="56">
        <f t="shared" si="97"/>
        <v>-1</v>
      </c>
      <c r="AZ356" s="56" t="str">
        <f t="shared" si="97"/>
        <v/>
      </c>
      <c r="BA356" s="56" t="str">
        <f t="shared" si="97"/>
        <v/>
      </c>
      <c r="BB356" s="56" t="str">
        <f t="shared" ref="BB356:BD377" si="111">IFERROR(AP356/AD356,"")</f>
        <v/>
      </c>
      <c r="BC356" s="56" t="str">
        <f t="shared" si="111"/>
        <v/>
      </c>
      <c r="BD356" s="56">
        <f t="shared" si="111"/>
        <v>-1</v>
      </c>
      <c r="BE356" s="56" t="str">
        <f t="shared" si="100"/>
        <v/>
      </c>
      <c r="BF356" s="56" t="str">
        <f t="shared" si="100"/>
        <v/>
      </c>
      <c r="BG356" s="56" t="str">
        <f t="shared" si="100"/>
        <v/>
      </c>
      <c r="BH356" s="57" t="str">
        <f t="shared" si="100"/>
        <v/>
      </c>
      <c r="BI356" s="81" t="str">
        <f t="shared" si="100"/>
        <v/>
      </c>
      <c r="BJ356" s="58" t="str">
        <f t="shared" si="100"/>
        <v/>
      </c>
      <c r="BK356" s="122" t="str">
        <f t="shared" si="108"/>
        <v/>
      </c>
      <c r="BL356" s="123" t="str">
        <f t="shared" si="108"/>
        <v/>
      </c>
      <c r="BM356" s="123" t="str">
        <f t="shared" si="108"/>
        <v/>
      </c>
      <c r="BN356" s="123" t="str">
        <f t="shared" si="108"/>
        <v/>
      </c>
      <c r="BO356" s="124" t="str">
        <f t="shared" si="108"/>
        <v/>
      </c>
      <c r="BP356" s="122">
        <f t="shared" si="109"/>
        <v>112.19</v>
      </c>
      <c r="BQ356" s="123" t="str">
        <f t="shared" si="109"/>
        <v/>
      </c>
      <c r="BR356" s="123" t="str">
        <f t="shared" si="109"/>
        <v/>
      </c>
      <c r="BS356" s="123" t="str">
        <f t="shared" si="109"/>
        <v/>
      </c>
      <c r="BT356" s="124" t="str">
        <f t="shared" si="109"/>
        <v/>
      </c>
      <c r="BU356" s="122" t="str">
        <f t="shared" si="110"/>
        <v/>
      </c>
      <c r="BV356" s="123" t="str">
        <f t="shared" si="110"/>
        <v/>
      </c>
      <c r="BW356" s="124" t="str">
        <f t="shared" si="110"/>
        <v/>
      </c>
      <c r="BX356" s="123" t="str">
        <f t="shared" si="110"/>
        <v/>
      </c>
      <c r="BY356" s="124" t="str">
        <f t="shared" si="110"/>
        <v/>
      </c>
    </row>
    <row r="357" spans="1:77" hidden="1" outlineLevel="1" x14ac:dyDescent="0.2">
      <c r="A357" t="s">
        <v>46</v>
      </c>
      <c r="B357" t="s">
        <v>46</v>
      </c>
      <c r="C357" t="s">
        <v>129</v>
      </c>
      <c r="D357" t="s">
        <v>129</v>
      </c>
      <c r="E357" t="s">
        <v>126</v>
      </c>
      <c r="F357" s="4">
        <f t="shared" si="106"/>
        <v>46362</v>
      </c>
      <c r="G357" t="s">
        <v>35</v>
      </c>
      <c r="H357" s="28">
        <v>0</v>
      </c>
      <c r="I357" s="138">
        <v>0</v>
      </c>
      <c r="J357" s="138">
        <v>0</v>
      </c>
      <c r="K357" s="2">
        <v>0</v>
      </c>
      <c r="L357" s="2">
        <v>0</v>
      </c>
      <c r="M357" s="2">
        <v>0</v>
      </c>
      <c r="N357" s="2">
        <v>0</v>
      </c>
      <c r="O357" s="2">
        <v>0</v>
      </c>
      <c r="P357" s="2">
        <v>0</v>
      </c>
      <c r="Q357" s="29">
        <v>0</v>
      </c>
      <c r="R357" s="30">
        <f t="shared" si="101"/>
        <v>0</v>
      </c>
      <c r="S357" s="30">
        <f t="shared" si="102"/>
        <v>0</v>
      </c>
      <c r="T357" t="s">
        <v>49</v>
      </c>
      <c r="U357" t="s">
        <v>49</v>
      </c>
      <c r="V357" t="s">
        <v>129</v>
      </c>
      <c r="W357" t="s">
        <v>129</v>
      </c>
      <c r="X357" t="s">
        <v>126</v>
      </c>
      <c r="Y357" s="4">
        <f t="shared" si="107"/>
        <v>45998</v>
      </c>
      <c r="Z357" t="s">
        <v>35</v>
      </c>
      <c r="AA357" s="28">
        <v>4</v>
      </c>
      <c r="AB357" s="138">
        <v>0</v>
      </c>
      <c r="AC357" s="138">
        <v>0</v>
      </c>
      <c r="AD357" s="2">
        <v>0</v>
      </c>
      <c r="AE357" s="2">
        <v>0</v>
      </c>
      <c r="AF357" s="2">
        <v>701.71</v>
      </c>
      <c r="AG357" s="2">
        <v>0</v>
      </c>
      <c r="AH357" s="2">
        <v>0</v>
      </c>
      <c r="AI357" s="2">
        <v>0</v>
      </c>
      <c r="AJ357" s="29">
        <v>0</v>
      </c>
      <c r="AK357" s="30">
        <f t="shared" si="103"/>
        <v>0</v>
      </c>
      <c r="AL357" s="30">
        <f t="shared" si="104"/>
        <v>0</v>
      </c>
      <c r="AM357" s="2">
        <f t="shared" si="105"/>
        <v>-4</v>
      </c>
      <c r="AN357" s="2">
        <f t="shared" si="105"/>
        <v>0</v>
      </c>
      <c r="AO357" s="2">
        <f t="shared" si="105"/>
        <v>0</v>
      </c>
      <c r="AP357" s="2">
        <f t="shared" si="105"/>
        <v>0</v>
      </c>
      <c r="AQ357" s="2">
        <f t="shared" si="105"/>
        <v>0</v>
      </c>
      <c r="AR357" s="2">
        <f t="shared" si="105"/>
        <v>-701.71</v>
      </c>
      <c r="AS357" s="2">
        <f t="shared" si="105"/>
        <v>0</v>
      </c>
      <c r="AT357" s="2">
        <f t="shared" si="105"/>
        <v>0</v>
      </c>
      <c r="AU357" s="2">
        <f t="shared" si="105"/>
        <v>0</v>
      </c>
      <c r="AV357" s="29">
        <f t="shared" si="105"/>
        <v>0</v>
      </c>
      <c r="AW357" s="30">
        <f t="shared" si="105"/>
        <v>0</v>
      </c>
      <c r="AX357" s="31">
        <f t="shared" si="99"/>
        <v>0</v>
      </c>
      <c r="AY357" s="38">
        <f t="shared" ref="AY357:BA377" si="112">IFERROR(AM357/AA357,"")</f>
        <v>-1</v>
      </c>
      <c r="AZ357" s="38" t="str">
        <f t="shared" si="112"/>
        <v/>
      </c>
      <c r="BA357" s="38" t="str">
        <f t="shared" si="112"/>
        <v/>
      </c>
      <c r="BB357" s="38" t="str">
        <f t="shared" si="111"/>
        <v/>
      </c>
      <c r="BC357" s="38" t="str">
        <f t="shared" si="111"/>
        <v/>
      </c>
      <c r="BD357" s="38">
        <f t="shared" si="111"/>
        <v>-1</v>
      </c>
      <c r="BE357" s="38" t="str">
        <f t="shared" si="100"/>
        <v/>
      </c>
      <c r="BF357" s="38" t="str">
        <f t="shared" si="100"/>
        <v/>
      </c>
      <c r="BG357" s="38" t="str">
        <f t="shared" si="100"/>
        <v/>
      </c>
      <c r="BH357" s="39" t="str">
        <f t="shared" si="100"/>
        <v/>
      </c>
      <c r="BI357" s="76" t="str">
        <f t="shared" si="100"/>
        <v/>
      </c>
      <c r="BJ357" s="40" t="str">
        <f t="shared" si="100"/>
        <v/>
      </c>
      <c r="BK357" s="116" t="str">
        <f t="shared" si="108"/>
        <v/>
      </c>
      <c r="BL357" s="117" t="str">
        <f t="shared" si="108"/>
        <v/>
      </c>
      <c r="BM357" s="117" t="str">
        <f t="shared" si="108"/>
        <v/>
      </c>
      <c r="BN357" s="117" t="str">
        <f t="shared" si="108"/>
        <v/>
      </c>
      <c r="BO357" s="118" t="str">
        <f t="shared" si="108"/>
        <v/>
      </c>
      <c r="BP357" s="116">
        <f t="shared" si="109"/>
        <v>175.42750000000001</v>
      </c>
      <c r="BQ357" s="117" t="str">
        <f t="shared" si="109"/>
        <v/>
      </c>
      <c r="BR357" s="117" t="str">
        <f t="shared" si="109"/>
        <v/>
      </c>
      <c r="BS357" s="117" t="str">
        <f t="shared" si="109"/>
        <v/>
      </c>
      <c r="BT357" s="118" t="str">
        <f t="shared" si="109"/>
        <v/>
      </c>
      <c r="BU357" s="116" t="str">
        <f t="shared" si="110"/>
        <v/>
      </c>
      <c r="BV357" s="117" t="str">
        <f t="shared" si="110"/>
        <v/>
      </c>
      <c r="BW357" s="118" t="str">
        <f t="shared" si="110"/>
        <v/>
      </c>
      <c r="BX357" s="117" t="str">
        <f t="shared" si="110"/>
        <v/>
      </c>
      <c r="BY357" s="118" t="str">
        <f t="shared" si="110"/>
        <v/>
      </c>
    </row>
    <row r="358" spans="1:77" hidden="1" outlineLevel="1" x14ac:dyDescent="0.2">
      <c r="A358" t="s">
        <v>46</v>
      </c>
      <c r="B358" t="s">
        <v>46</v>
      </c>
      <c r="C358" t="s">
        <v>129</v>
      </c>
      <c r="D358" t="s">
        <v>129</v>
      </c>
      <c r="E358" t="s">
        <v>126</v>
      </c>
      <c r="F358" s="4">
        <f t="shared" si="106"/>
        <v>46363</v>
      </c>
      <c r="G358" t="s">
        <v>36</v>
      </c>
      <c r="H358" s="28">
        <v>0</v>
      </c>
      <c r="I358" s="138">
        <v>0</v>
      </c>
      <c r="J358" s="138">
        <v>0</v>
      </c>
      <c r="K358" s="2">
        <v>0</v>
      </c>
      <c r="L358" s="2">
        <v>0</v>
      </c>
      <c r="M358" s="2">
        <v>0</v>
      </c>
      <c r="N358" s="2">
        <v>0</v>
      </c>
      <c r="O358" s="2">
        <v>0</v>
      </c>
      <c r="P358" s="2">
        <v>0</v>
      </c>
      <c r="Q358" s="29">
        <v>0</v>
      </c>
      <c r="R358" s="30">
        <f t="shared" si="101"/>
        <v>0</v>
      </c>
      <c r="S358" s="30">
        <f t="shared" si="102"/>
        <v>0</v>
      </c>
      <c r="T358" t="s">
        <v>49</v>
      </c>
      <c r="U358" t="s">
        <v>49</v>
      </c>
      <c r="V358" t="s">
        <v>129</v>
      </c>
      <c r="W358" t="s">
        <v>129</v>
      </c>
      <c r="X358" t="s">
        <v>126</v>
      </c>
      <c r="Y358" s="4">
        <f t="shared" si="107"/>
        <v>45999</v>
      </c>
      <c r="Z358" t="s">
        <v>36</v>
      </c>
      <c r="AA358" s="28">
        <v>1</v>
      </c>
      <c r="AB358" s="138">
        <v>1</v>
      </c>
      <c r="AC358" s="138">
        <v>0</v>
      </c>
      <c r="AD358" s="2">
        <v>0</v>
      </c>
      <c r="AE358" s="2">
        <v>0</v>
      </c>
      <c r="AF358" s="2">
        <v>77.45</v>
      </c>
      <c r="AG358" s="2">
        <v>167.76</v>
      </c>
      <c r="AH358" s="2">
        <v>0</v>
      </c>
      <c r="AI358" s="2">
        <v>0</v>
      </c>
      <c r="AJ358" s="29">
        <v>0</v>
      </c>
      <c r="AK358" s="30">
        <f t="shared" si="103"/>
        <v>1</v>
      </c>
      <c r="AL358" s="30">
        <f t="shared" si="104"/>
        <v>167.76</v>
      </c>
      <c r="AM358" s="2">
        <f t="shared" si="105"/>
        <v>-1</v>
      </c>
      <c r="AN358" s="2">
        <f t="shared" si="105"/>
        <v>-1</v>
      </c>
      <c r="AO358" s="2">
        <f t="shared" ref="AO358:AW377" si="113">+J358-AC358</f>
        <v>0</v>
      </c>
      <c r="AP358" s="2">
        <f t="shared" si="113"/>
        <v>0</v>
      </c>
      <c r="AQ358" s="2">
        <f t="shared" si="113"/>
        <v>0</v>
      </c>
      <c r="AR358" s="2">
        <f t="shared" si="113"/>
        <v>-77.45</v>
      </c>
      <c r="AS358" s="2">
        <f t="shared" si="113"/>
        <v>-167.76</v>
      </c>
      <c r="AT358" s="2">
        <f t="shared" si="113"/>
        <v>0</v>
      </c>
      <c r="AU358" s="2">
        <f t="shared" si="113"/>
        <v>0</v>
      </c>
      <c r="AV358" s="29">
        <f t="shared" si="113"/>
        <v>0</v>
      </c>
      <c r="AW358" s="30">
        <f t="shared" si="113"/>
        <v>-1</v>
      </c>
      <c r="AX358" s="31">
        <f t="shared" si="99"/>
        <v>-167.76</v>
      </c>
      <c r="AY358" s="38">
        <f t="shared" si="112"/>
        <v>-1</v>
      </c>
      <c r="AZ358" s="38">
        <f t="shared" si="112"/>
        <v>-1</v>
      </c>
      <c r="BA358" s="38" t="str">
        <f t="shared" si="112"/>
        <v/>
      </c>
      <c r="BB358" s="38" t="str">
        <f t="shared" si="111"/>
        <v/>
      </c>
      <c r="BC358" s="38" t="str">
        <f t="shared" si="111"/>
        <v/>
      </c>
      <c r="BD358" s="38">
        <f t="shared" si="111"/>
        <v>-1</v>
      </c>
      <c r="BE358" s="38">
        <f t="shared" si="100"/>
        <v>-1</v>
      </c>
      <c r="BF358" s="38" t="str">
        <f t="shared" si="100"/>
        <v/>
      </c>
      <c r="BG358" s="38" t="str">
        <f t="shared" si="100"/>
        <v/>
      </c>
      <c r="BH358" s="39" t="str">
        <f t="shared" si="100"/>
        <v/>
      </c>
      <c r="BI358" s="76">
        <f t="shared" si="100"/>
        <v>-1</v>
      </c>
      <c r="BJ358" s="40">
        <f t="shared" si="100"/>
        <v>-1</v>
      </c>
      <c r="BK358" s="119" t="str">
        <f t="shared" si="108"/>
        <v/>
      </c>
      <c r="BL358" s="120" t="str">
        <f t="shared" si="108"/>
        <v/>
      </c>
      <c r="BM358" s="120" t="str">
        <f t="shared" si="108"/>
        <v/>
      </c>
      <c r="BN358" s="120" t="str">
        <f t="shared" si="108"/>
        <v/>
      </c>
      <c r="BO358" s="121" t="str">
        <f t="shared" si="108"/>
        <v/>
      </c>
      <c r="BP358" s="119">
        <f t="shared" si="109"/>
        <v>77.45</v>
      </c>
      <c r="BQ358" s="120">
        <f t="shared" si="109"/>
        <v>167.76</v>
      </c>
      <c r="BR358" s="120" t="str">
        <f t="shared" si="109"/>
        <v/>
      </c>
      <c r="BS358" s="120" t="str">
        <f t="shared" si="109"/>
        <v/>
      </c>
      <c r="BT358" s="121" t="str">
        <f t="shared" si="109"/>
        <v/>
      </c>
      <c r="BU358" s="119" t="str">
        <f t="shared" si="110"/>
        <v/>
      </c>
      <c r="BV358" s="120" t="str">
        <f t="shared" si="110"/>
        <v/>
      </c>
      <c r="BW358" s="121" t="str">
        <f t="shared" si="110"/>
        <v/>
      </c>
      <c r="BX358" s="120" t="str">
        <f t="shared" si="110"/>
        <v/>
      </c>
      <c r="BY358" s="121" t="str">
        <f t="shared" si="110"/>
        <v/>
      </c>
    </row>
    <row r="359" spans="1:77" hidden="1" outlineLevel="1" x14ac:dyDescent="0.2">
      <c r="A359" t="s">
        <v>46</v>
      </c>
      <c r="B359" t="s">
        <v>46</v>
      </c>
      <c r="C359" t="s">
        <v>129</v>
      </c>
      <c r="D359" t="s">
        <v>129</v>
      </c>
      <c r="E359" t="s">
        <v>126</v>
      </c>
      <c r="F359" s="4">
        <f t="shared" si="106"/>
        <v>46364</v>
      </c>
      <c r="G359" t="s">
        <v>37</v>
      </c>
      <c r="H359" s="28">
        <v>0</v>
      </c>
      <c r="I359" s="138">
        <v>0</v>
      </c>
      <c r="J359" s="138">
        <v>0</v>
      </c>
      <c r="K359" s="2">
        <v>0</v>
      </c>
      <c r="L359" s="2">
        <v>0</v>
      </c>
      <c r="M359" s="2">
        <v>0</v>
      </c>
      <c r="N359" s="2">
        <v>0</v>
      </c>
      <c r="O359" s="2">
        <v>0</v>
      </c>
      <c r="P359" s="2">
        <v>0</v>
      </c>
      <c r="Q359" s="29">
        <v>0</v>
      </c>
      <c r="R359" s="30">
        <f t="shared" si="101"/>
        <v>0</v>
      </c>
      <c r="S359" s="30">
        <f t="shared" si="102"/>
        <v>0</v>
      </c>
      <c r="T359" t="s">
        <v>49</v>
      </c>
      <c r="U359" t="s">
        <v>49</v>
      </c>
      <c r="V359" t="s">
        <v>129</v>
      </c>
      <c r="W359" t="s">
        <v>129</v>
      </c>
      <c r="X359" t="s">
        <v>126</v>
      </c>
      <c r="Y359" s="4">
        <f t="shared" si="107"/>
        <v>46000</v>
      </c>
      <c r="Z359" t="s">
        <v>37</v>
      </c>
      <c r="AA359" s="28">
        <v>15</v>
      </c>
      <c r="AB359" s="138">
        <v>0</v>
      </c>
      <c r="AC359" s="138">
        <v>0</v>
      </c>
      <c r="AD359" s="2">
        <v>0</v>
      </c>
      <c r="AE359" s="2">
        <v>0</v>
      </c>
      <c r="AF359" s="2">
        <v>1786.3500000000001</v>
      </c>
      <c r="AG359" s="2">
        <v>0</v>
      </c>
      <c r="AH359" s="2">
        <v>0</v>
      </c>
      <c r="AI359" s="2">
        <v>0</v>
      </c>
      <c r="AJ359" s="29">
        <v>0</v>
      </c>
      <c r="AK359" s="30">
        <f t="shared" si="103"/>
        <v>0</v>
      </c>
      <c r="AL359" s="30">
        <f t="shared" si="104"/>
        <v>0</v>
      </c>
      <c r="AM359" s="2">
        <f t="shared" ref="AM359:AN377" si="114">+H359-AA359</f>
        <v>-15</v>
      </c>
      <c r="AN359" s="2">
        <f t="shared" si="114"/>
        <v>0</v>
      </c>
      <c r="AO359" s="2">
        <f t="shared" si="113"/>
        <v>0</v>
      </c>
      <c r="AP359" s="2">
        <f t="shared" si="113"/>
        <v>0</v>
      </c>
      <c r="AQ359" s="2">
        <f t="shared" si="113"/>
        <v>0</v>
      </c>
      <c r="AR359" s="2">
        <f t="shared" si="113"/>
        <v>-1786.3500000000001</v>
      </c>
      <c r="AS359" s="2">
        <f t="shared" si="113"/>
        <v>0</v>
      </c>
      <c r="AT359" s="2">
        <f t="shared" si="113"/>
        <v>0</v>
      </c>
      <c r="AU359" s="2">
        <f t="shared" si="113"/>
        <v>0</v>
      </c>
      <c r="AV359" s="29">
        <f t="shared" si="113"/>
        <v>0</v>
      </c>
      <c r="AW359" s="30">
        <f t="shared" si="113"/>
        <v>0</v>
      </c>
      <c r="AX359" s="31">
        <f t="shared" si="99"/>
        <v>0</v>
      </c>
      <c r="AY359" s="38">
        <f t="shared" si="112"/>
        <v>-1</v>
      </c>
      <c r="AZ359" s="38" t="str">
        <f t="shared" si="112"/>
        <v/>
      </c>
      <c r="BA359" s="38" t="str">
        <f t="shared" si="112"/>
        <v/>
      </c>
      <c r="BB359" s="38" t="str">
        <f t="shared" si="111"/>
        <v/>
      </c>
      <c r="BC359" s="38" t="str">
        <f t="shared" si="111"/>
        <v/>
      </c>
      <c r="BD359" s="38">
        <f t="shared" si="111"/>
        <v>-1</v>
      </c>
      <c r="BE359" s="38" t="str">
        <f t="shared" si="100"/>
        <v/>
      </c>
      <c r="BF359" s="38" t="str">
        <f t="shared" si="100"/>
        <v/>
      </c>
      <c r="BG359" s="38" t="str">
        <f t="shared" si="100"/>
        <v/>
      </c>
      <c r="BH359" s="39" t="str">
        <f t="shared" si="100"/>
        <v/>
      </c>
      <c r="BI359" s="76" t="str">
        <f t="shared" si="100"/>
        <v/>
      </c>
      <c r="BJ359" s="40" t="str">
        <f t="shared" si="100"/>
        <v/>
      </c>
      <c r="BK359" s="119" t="str">
        <f t="shared" si="108"/>
        <v/>
      </c>
      <c r="BL359" s="120" t="str">
        <f t="shared" si="108"/>
        <v/>
      </c>
      <c r="BM359" s="120" t="str">
        <f t="shared" si="108"/>
        <v/>
      </c>
      <c r="BN359" s="120" t="str">
        <f t="shared" si="108"/>
        <v/>
      </c>
      <c r="BO359" s="121" t="str">
        <f t="shared" si="108"/>
        <v/>
      </c>
      <c r="BP359" s="119">
        <f t="shared" si="109"/>
        <v>119.09</v>
      </c>
      <c r="BQ359" s="120" t="str">
        <f t="shared" si="109"/>
        <v/>
      </c>
      <c r="BR359" s="120" t="str">
        <f t="shared" si="109"/>
        <v/>
      </c>
      <c r="BS359" s="120" t="str">
        <f t="shared" si="109"/>
        <v/>
      </c>
      <c r="BT359" s="121" t="str">
        <f t="shared" si="109"/>
        <v/>
      </c>
      <c r="BU359" s="119" t="str">
        <f t="shared" si="110"/>
        <v/>
      </c>
      <c r="BV359" s="120" t="str">
        <f t="shared" si="110"/>
        <v/>
      </c>
      <c r="BW359" s="121" t="str">
        <f t="shared" si="110"/>
        <v/>
      </c>
      <c r="BX359" s="120" t="str">
        <f t="shared" si="110"/>
        <v/>
      </c>
      <c r="BY359" s="121" t="str">
        <f t="shared" si="110"/>
        <v/>
      </c>
    </row>
    <row r="360" spans="1:77" hidden="1" outlineLevel="1" x14ac:dyDescent="0.2">
      <c r="A360" t="s">
        <v>46</v>
      </c>
      <c r="B360" t="s">
        <v>46</v>
      </c>
      <c r="C360" t="s">
        <v>129</v>
      </c>
      <c r="D360" t="s">
        <v>129</v>
      </c>
      <c r="E360" t="s">
        <v>126</v>
      </c>
      <c r="F360" s="4">
        <f t="shared" si="106"/>
        <v>46365</v>
      </c>
      <c r="G360" t="s">
        <v>38</v>
      </c>
      <c r="H360" s="28">
        <v>0</v>
      </c>
      <c r="I360" s="138">
        <v>0</v>
      </c>
      <c r="J360" s="138">
        <v>0</v>
      </c>
      <c r="K360" s="2">
        <v>0</v>
      </c>
      <c r="L360" s="2">
        <v>0</v>
      </c>
      <c r="M360" s="2">
        <v>0</v>
      </c>
      <c r="N360" s="2">
        <v>0</v>
      </c>
      <c r="O360" s="2">
        <v>0</v>
      </c>
      <c r="P360" s="2">
        <v>0</v>
      </c>
      <c r="Q360" s="29">
        <v>0</v>
      </c>
      <c r="R360" s="30">
        <f t="shared" si="101"/>
        <v>0</v>
      </c>
      <c r="S360" s="30">
        <f t="shared" si="102"/>
        <v>0</v>
      </c>
      <c r="T360" t="s">
        <v>49</v>
      </c>
      <c r="U360" t="s">
        <v>49</v>
      </c>
      <c r="V360" t="s">
        <v>129</v>
      </c>
      <c r="W360" t="s">
        <v>129</v>
      </c>
      <c r="X360" t="s">
        <v>126</v>
      </c>
      <c r="Y360" s="4">
        <f t="shared" si="107"/>
        <v>46001</v>
      </c>
      <c r="Z360" t="s">
        <v>38</v>
      </c>
      <c r="AA360" s="28">
        <v>4</v>
      </c>
      <c r="AB360" s="138">
        <v>0</v>
      </c>
      <c r="AC360" s="138">
        <v>0</v>
      </c>
      <c r="AD360" s="2">
        <v>0</v>
      </c>
      <c r="AE360" s="2">
        <v>0</v>
      </c>
      <c r="AF360" s="2">
        <v>385.7</v>
      </c>
      <c r="AG360" s="2">
        <v>0</v>
      </c>
      <c r="AH360" s="2">
        <v>0</v>
      </c>
      <c r="AI360" s="2">
        <v>0</v>
      </c>
      <c r="AJ360" s="29">
        <v>0</v>
      </c>
      <c r="AK360" s="30">
        <f t="shared" si="103"/>
        <v>0</v>
      </c>
      <c r="AL360" s="30">
        <f t="shared" si="104"/>
        <v>0</v>
      </c>
      <c r="AM360" s="2">
        <f t="shared" si="114"/>
        <v>-4</v>
      </c>
      <c r="AN360" s="2">
        <f t="shared" si="114"/>
        <v>0</v>
      </c>
      <c r="AO360" s="2">
        <f t="shared" si="113"/>
        <v>0</v>
      </c>
      <c r="AP360" s="2">
        <f t="shared" si="113"/>
        <v>0</v>
      </c>
      <c r="AQ360" s="2">
        <f t="shared" si="113"/>
        <v>0</v>
      </c>
      <c r="AR360" s="2">
        <f t="shared" si="113"/>
        <v>-385.7</v>
      </c>
      <c r="AS360" s="2">
        <f t="shared" si="113"/>
        <v>0</v>
      </c>
      <c r="AT360" s="2">
        <f t="shared" si="113"/>
        <v>0</v>
      </c>
      <c r="AU360" s="2">
        <f t="shared" si="113"/>
        <v>0</v>
      </c>
      <c r="AV360" s="29">
        <f t="shared" si="113"/>
        <v>0</v>
      </c>
      <c r="AW360" s="30">
        <f t="shared" si="113"/>
        <v>0</v>
      </c>
      <c r="AX360" s="31">
        <f t="shared" si="99"/>
        <v>0</v>
      </c>
      <c r="AY360" s="38">
        <f t="shared" si="112"/>
        <v>-1</v>
      </c>
      <c r="AZ360" s="38" t="str">
        <f t="shared" si="112"/>
        <v/>
      </c>
      <c r="BA360" s="38" t="str">
        <f t="shared" si="112"/>
        <v/>
      </c>
      <c r="BB360" s="38" t="str">
        <f t="shared" si="111"/>
        <v/>
      </c>
      <c r="BC360" s="38" t="str">
        <f t="shared" si="111"/>
        <v/>
      </c>
      <c r="BD360" s="38">
        <f t="shared" si="111"/>
        <v>-1</v>
      </c>
      <c r="BE360" s="38" t="str">
        <f t="shared" si="100"/>
        <v/>
      </c>
      <c r="BF360" s="38" t="str">
        <f t="shared" si="100"/>
        <v/>
      </c>
      <c r="BG360" s="38" t="str">
        <f t="shared" si="100"/>
        <v/>
      </c>
      <c r="BH360" s="39" t="str">
        <f t="shared" si="100"/>
        <v/>
      </c>
      <c r="BI360" s="76" t="str">
        <f t="shared" si="100"/>
        <v/>
      </c>
      <c r="BJ360" s="40" t="str">
        <f t="shared" si="100"/>
        <v/>
      </c>
      <c r="BK360" s="119" t="str">
        <f t="shared" si="108"/>
        <v/>
      </c>
      <c r="BL360" s="120" t="str">
        <f t="shared" si="108"/>
        <v/>
      </c>
      <c r="BM360" s="120" t="str">
        <f t="shared" si="108"/>
        <v/>
      </c>
      <c r="BN360" s="120" t="str">
        <f t="shared" si="108"/>
        <v/>
      </c>
      <c r="BO360" s="121" t="str">
        <f t="shared" si="108"/>
        <v/>
      </c>
      <c r="BP360" s="119">
        <f t="shared" si="109"/>
        <v>96.424999999999997</v>
      </c>
      <c r="BQ360" s="120" t="str">
        <f t="shared" si="109"/>
        <v/>
      </c>
      <c r="BR360" s="120" t="str">
        <f t="shared" si="109"/>
        <v/>
      </c>
      <c r="BS360" s="120" t="str">
        <f t="shared" si="109"/>
        <v/>
      </c>
      <c r="BT360" s="121" t="str">
        <f t="shared" si="109"/>
        <v/>
      </c>
      <c r="BU360" s="119" t="str">
        <f t="shared" si="110"/>
        <v/>
      </c>
      <c r="BV360" s="120" t="str">
        <f t="shared" si="110"/>
        <v/>
      </c>
      <c r="BW360" s="121" t="str">
        <f t="shared" si="110"/>
        <v/>
      </c>
      <c r="BX360" s="120" t="str">
        <f t="shared" si="110"/>
        <v/>
      </c>
      <c r="BY360" s="121" t="str">
        <f t="shared" si="110"/>
        <v/>
      </c>
    </row>
    <row r="361" spans="1:77" hidden="1" outlineLevel="1" x14ac:dyDescent="0.2">
      <c r="A361" t="s">
        <v>46</v>
      </c>
      <c r="B361" t="s">
        <v>46</v>
      </c>
      <c r="C361" t="s">
        <v>129</v>
      </c>
      <c r="D361" t="s">
        <v>129</v>
      </c>
      <c r="E361" t="s">
        <v>126</v>
      </c>
      <c r="F361" s="4">
        <f t="shared" si="106"/>
        <v>46366</v>
      </c>
      <c r="G361" t="s">
        <v>39</v>
      </c>
      <c r="H361" s="28">
        <v>0</v>
      </c>
      <c r="I361" s="138">
        <v>0</v>
      </c>
      <c r="J361" s="138">
        <v>0</v>
      </c>
      <c r="K361" s="2">
        <v>0</v>
      </c>
      <c r="L361" s="2">
        <v>0</v>
      </c>
      <c r="M361" s="2">
        <v>0</v>
      </c>
      <c r="N361" s="2">
        <v>0</v>
      </c>
      <c r="O361" s="2">
        <v>0</v>
      </c>
      <c r="P361" s="2">
        <v>0</v>
      </c>
      <c r="Q361" s="29">
        <v>0</v>
      </c>
      <c r="R361" s="30">
        <f t="shared" si="101"/>
        <v>0</v>
      </c>
      <c r="S361" s="30">
        <f t="shared" si="102"/>
        <v>0</v>
      </c>
      <c r="T361" t="s">
        <v>49</v>
      </c>
      <c r="U361" t="s">
        <v>49</v>
      </c>
      <c r="V361" t="s">
        <v>129</v>
      </c>
      <c r="W361" t="s">
        <v>129</v>
      </c>
      <c r="X361" t="s">
        <v>126</v>
      </c>
      <c r="Y361" s="4">
        <f t="shared" si="107"/>
        <v>46002</v>
      </c>
      <c r="Z361" t="s">
        <v>39</v>
      </c>
      <c r="AA361" s="28">
        <v>17</v>
      </c>
      <c r="AB361" s="138">
        <v>0</v>
      </c>
      <c r="AC361" s="138">
        <v>0</v>
      </c>
      <c r="AD361" s="2">
        <v>0</v>
      </c>
      <c r="AE361" s="2">
        <v>0</v>
      </c>
      <c r="AF361" s="2">
        <v>2758.3500000000004</v>
      </c>
      <c r="AG361" s="2">
        <v>0</v>
      </c>
      <c r="AH361" s="2">
        <v>0</v>
      </c>
      <c r="AI361" s="2">
        <v>0</v>
      </c>
      <c r="AJ361" s="29">
        <v>0</v>
      </c>
      <c r="AK361" s="30">
        <f t="shared" si="103"/>
        <v>0</v>
      </c>
      <c r="AL361" s="30">
        <f t="shared" si="104"/>
        <v>0</v>
      </c>
      <c r="AM361" s="2">
        <f t="shared" si="114"/>
        <v>-17</v>
      </c>
      <c r="AN361" s="2">
        <f t="shared" si="114"/>
        <v>0</v>
      </c>
      <c r="AO361" s="2">
        <f t="shared" si="113"/>
        <v>0</v>
      </c>
      <c r="AP361" s="2">
        <f t="shared" si="113"/>
        <v>0</v>
      </c>
      <c r="AQ361" s="2">
        <f t="shared" si="113"/>
        <v>0</v>
      </c>
      <c r="AR361" s="2">
        <f t="shared" si="113"/>
        <v>-2758.3500000000004</v>
      </c>
      <c r="AS361" s="2">
        <f t="shared" si="113"/>
        <v>0</v>
      </c>
      <c r="AT361" s="2">
        <f t="shared" si="113"/>
        <v>0</v>
      </c>
      <c r="AU361" s="2">
        <f t="shared" si="113"/>
        <v>0</v>
      </c>
      <c r="AV361" s="29">
        <f t="shared" si="113"/>
        <v>0</v>
      </c>
      <c r="AW361" s="30">
        <f t="shared" si="113"/>
        <v>0</v>
      </c>
      <c r="AX361" s="31">
        <f t="shared" si="99"/>
        <v>0</v>
      </c>
      <c r="AY361" s="38">
        <f t="shared" si="112"/>
        <v>-1</v>
      </c>
      <c r="AZ361" s="38" t="str">
        <f t="shared" si="112"/>
        <v/>
      </c>
      <c r="BA361" s="38" t="str">
        <f t="shared" si="112"/>
        <v/>
      </c>
      <c r="BB361" s="38" t="str">
        <f t="shared" si="111"/>
        <v/>
      </c>
      <c r="BC361" s="38" t="str">
        <f t="shared" si="111"/>
        <v/>
      </c>
      <c r="BD361" s="38">
        <f t="shared" si="111"/>
        <v>-1</v>
      </c>
      <c r="BE361" s="38" t="str">
        <f t="shared" si="100"/>
        <v/>
      </c>
      <c r="BF361" s="38" t="str">
        <f t="shared" si="100"/>
        <v/>
      </c>
      <c r="BG361" s="38" t="str">
        <f t="shared" si="100"/>
        <v/>
      </c>
      <c r="BH361" s="39" t="str">
        <f t="shared" si="100"/>
        <v/>
      </c>
      <c r="BI361" s="76" t="str">
        <f t="shared" si="100"/>
        <v/>
      </c>
      <c r="BJ361" s="40" t="str">
        <f t="shared" si="100"/>
        <v/>
      </c>
      <c r="BK361" s="119" t="str">
        <f t="shared" si="108"/>
        <v/>
      </c>
      <c r="BL361" s="120" t="str">
        <f t="shared" si="108"/>
        <v/>
      </c>
      <c r="BM361" s="120" t="str">
        <f t="shared" si="108"/>
        <v/>
      </c>
      <c r="BN361" s="120" t="str">
        <f t="shared" si="108"/>
        <v/>
      </c>
      <c r="BO361" s="121" t="str">
        <f t="shared" si="108"/>
        <v/>
      </c>
      <c r="BP361" s="119">
        <f t="shared" si="109"/>
        <v>162.2558823529412</v>
      </c>
      <c r="BQ361" s="120" t="str">
        <f t="shared" si="109"/>
        <v/>
      </c>
      <c r="BR361" s="120" t="str">
        <f t="shared" si="109"/>
        <v/>
      </c>
      <c r="BS361" s="120" t="str">
        <f t="shared" si="109"/>
        <v/>
      </c>
      <c r="BT361" s="121" t="str">
        <f t="shared" si="109"/>
        <v/>
      </c>
      <c r="BU361" s="119" t="str">
        <f t="shared" si="110"/>
        <v/>
      </c>
      <c r="BV361" s="120" t="str">
        <f t="shared" si="110"/>
        <v/>
      </c>
      <c r="BW361" s="121" t="str">
        <f t="shared" si="110"/>
        <v/>
      </c>
      <c r="BX361" s="120" t="str">
        <f t="shared" si="110"/>
        <v/>
      </c>
      <c r="BY361" s="121" t="str">
        <f t="shared" si="110"/>
        <v/>
      </c>
    </row>
    <row r="362" spans="1:77" hidden="1" outlineLevel="1" x14ac:dyDescent="0.2">
      <c r="A362" t="s">
        <v>46</v>
      </c>
      <c r="B362" t="s">
        <v>46</v>
      </c>
      <c r="C362" t="s">
        <v>129</v>
      </c>
      <c r="D362" t="s">
        <v>129</v>
      </c>
      <c r="E362" t="s">
        <v>126</v>
      </c>
      <c r="F362" s="4">
        <f t="shared" si="106"/>
        <v>46367</v>
      </c>
      <c r="G362" t="s">
        <v>40</v>
      </c>
      <c r="H362" s="28">
        <v>0</v>
      </c>
      <c r="I362" s="138">
        <v>0</v>
      </c>
      <c r="J362" s="138">
        <v>0</v>
      </c>
      <c r="K362" s="2">
        <v>0</v>
      </c>
      <c r="L362" s="2">
        <v>0</v>
      </c>
      <c r="M362" s="2">
        <v>0</v>
      </c>
      <c r="N362" s="2">
        <v>0</v>
      </c>
      <c r="O362" s="2">
        <v>0</v>
      </c>
      <c r="P362" s="2">
        <v>0</v>
      </c>
      <c r="Q362" s="29">
        <v>0</v>
      </c>
      <c r="R362" s="30">
        <f t="shared" si="101"/>
        <v>0</v>
      </c>
      <c r="S362" s="30">
        <f t="shared" si="102"/>
        <v>0</v>
      </c>
      <c r="T362" t="s">
        <v>49</v>
      </c>
      <c r="U362" t="s">
        <v>49</v>
      </c>
      <c r="V362" t="s">
        <v>129</v>
      </c>
      <c r="W362" t="s">
        <v>129</v>
      </c>
      <c r="X362" t="s">
        <v>126</v>
      </c>
      <c r="Y362" s="4">
        <f t="shared" si="107"/>
        <v>46003</v>
      </c>
      <c r="Z362" t="s">
        <v>40</v>
      </c>
      <c r="AA362" s="28">
        <v>18</v>
      </c>
      <c r="AB362" s="138">
        <v>0</v>
      </c>
      <c r="AC362" s="138">
        <v>0</v>
      </c>
      <c r="AD362" s="2">
        <v>0</v>
      </c>
      <c r="AE362" s="2">
        <v>0</v>
      </c>
      <c r="AF362" s="2">
        <v>3132.43</v>
      </c>
      <c r="AG362" s="2">
        <v>0</v>
      </c>
      <c r="AH362" s="2">
        <v>0</v>
      </c>
      <c r="AI362" s="2">
        <v>0</v>
      </c>
      <c r="AJ362" s="29">
        <v>0</v>
      </c>
      <c r="AK362" s="30">
        <f t="shared" si="103"/>
        <v>0</v>
      </c>
      <c r="AL362" s="30">
        <f t="shared" si="104"/>
        <v>0</v>
      </c>
      <c r="AM362" s="2">
        <f t="shared" si="114"/>
        <v>-18</v>
      </c>
      <c r="AN362" s="2">
        <f t="shared" si="114"/>
        <v>0</v>
      </c>
      <c r="AO362" s="2">
        <f t="shared" si="113"/>
        <v>0</v>
      </c>
      <c r="AP362" s="2">
        <f t="shared" si="113"/>
        <v>0</v>
      </c>
      <c r="AQ362" s="2">
        <f t="shared" si="113"/>
        <v>0</v>
      </c>
      <c r="AR362" s="2">
        <f t="shared" si="113"/>
        <v>-3132.43</v>
      </c>
      <c r="AS362" s="2">
        <f t="shared" si="113"/>
        <v>0</v>
      </c>
      <c r="AT362" s="2">
        <f t="shared" si="113"/>
        <v>0</v>
      </c>
      <c r="AU362" s="2">
        <f t="shared" si="113"/>
        <v>0</v>
      </c>
      <c r="AV362" s="29">
        <f t="shared" si="113"/>
        <v>0</v>
      </c>
      <c r="AW362" s="30">
        <f t="shared" si="113"/>
        <v>0</v>
      </c>
      <c r="AX362" s="31">
        <f t="shared" si="99"/>
        <v>0</v>
      </c>
      <c r="AY362" s="38">
        <f t="shared" si="112"/>
        <v>-1</v>
      </c>
      <c r="AZ362" s="38" t="str">
        <f t="shared" si="112"/>
        <v/>
      </c>
      <c r="BA362" s="38" t="str">
        <f t="shared" si="112"/>
        <v/>
      </c>
      <c r="BB362" s="38" t="str">
        <f t="shared" si="111"/>
        <v/>
      </c>
      <c r="BC362" s="38" t="str">
        <f t="shared" si="111"/>
        <v/>
      </c>
      <c r="BD362" s="38">
        <f t="shared" si="111"/>
        <v>-1</v>
      </c>
      <c r="BE362" s="38" t="str">
        <f t="shared" si="100"/>
        <v/>
      </c>
      <c r="BF362" s="38" t="str">
        <f t="shared" si="100"/>
        <v/>
      </c>
      <c r="BG362" s="38" t="str">
        <f t="shared" si="100"/>
        <v/>
      </c>
      <c r="BH362" s="39" t="str">
        <f t="shared" si="100"/>
        <v/>
      </c>
      <c r="BI362" s="76" t="str">
        <f t="shared" si="100"/>
        <v/>
      </c>
      <c r="BJ362" s="40" t="str">
        <f t="shared" si="100"/>
        <v/>
      </c>
      <c r="BK362" s="119" t="str">
        <f t="shared" si="108"/>
        <v/>
      </c>
      <c r="BL362" s="120" t="str">
        <f t="shared" si="108"/>
        <v/>
      </c>
      <c r="BM362" s="120" t="str">
        <f t="shared" si="108"/>
        <v/>
      </c>
      <c r="BN362" s="120" t="str">
        <f t="shared" si="108"/>
        <v/>
      </c>
      <c r="BO362" s="121" t="str">
        <f t="shared" si="108"/>
        <v/>
      </c>
      <c r="BP362" s="119">
        <f t="shared" si="109"/>
        <v>174.02388888888888</v>
      </c>
      <c r="BQ362" s="120" t="str">
        <f t="shared" si="109"/>
        <v/>
      </c>
      <c r="BR362" s="120" t="str">
        <f t="shared" si="109"/>
        <v/>
      </c>
      <c r="BS362" s="120" t="str">
        <f t="shared" si="109"/>
        <v/>
      </c>
      <c r="BT362" s="121" t="str">
        <f t="shared" si="109"/>
        <v/>
      </c>
      <c r="BU362" s="119" t="str">
        <f t="shared" si="110"/>
        <v/>
      </c>
      <c r="BV362" s="120" t="str">
        <f t="shared" si="110"/>
        <v/>
      </c>
      <c r="BW362" s="121" t="str">
        <f t="shared" si="110"/>
        <v/>
      </c>
      <c r="BX362" s="120" t="str">
        <f t="shared" si="110"/>
        <v/>
      </c>
      <c r="BY362" s="121" t="str">
        <f t="shared" si="110"/>
        <v/>
      </c>
    </row>
    <row r="363" spans="1:77" ht="13.5" hidden="1" outlineLevel="1" thickBot="1" x14ac:dyDescent="0.25">
      <c r="A363" t="s">
        <v>46</v>
      </c>
      <c r="B363" t="s">
        <v>46</v>
      </c>
      <c r="C363" t="s">
        <v>129</v>
      </c>
      <c r="D363" t="s">
        <v>129</v>
      </c>
      <c r="E363" t="s">
        <v>126</v>
      </c>
      <c r="F363" s="59">
        <f t="shared" si="106"/>
        <v>46368</v>
      </c>
      <c r="G363" s="42" t="s">
        <v>41</v>
      </c>
      <c r="H363" s="43">
        <v>0</v>
      </c>
      <c r="I363" s="44">
        <v>0</v>
      </c>
      <c r="J363" s="44">
        <v>0</v>
      </c>
      <c r="K363" s="44">
        <v>0</v>
      </c>
      <c r="L363" s="44">
        <v>0</v>
      </c>
      <c r="M363" s="44">
        <v>0</v>
      </c>
      <c r="N363" s="44">
        <v>0</v>
      </c>
      <c r="O363" s="44">
        <v>0</v>
      </c>
      <c r="P363" s="44">
        <v>0</v>
      </c>
      <c r="Q363" s="45">
        <v>0</v>
      </c>
      <c r="R363" s="46">
        <f t="shared" si="101"/>
        <v>0</v>
      </c>
      <c r="S363" s="46">
        <f t="shared" si="102"/>
        <v>0</v>
      </c>
      <c r="T363" t="s">
        <v>49</v>
      </c>
      <c r="U363" t="s">
        <v>49</v>
      </c>
      <c r="V363" t="s">
        <v>129</v>
      </c>
      <c r="W363" t="s">
        <v>129</v>
      </c>
      <c r="X363" t="s">
        <v>126</v>
      </c>
      <c r="Y363" s="59">
        <f t="shared" si="107"/>
        <v>46004</v>
      </c>
      <c r="Z363" s="42" t="s">
        <v>41</v>
      </c>
      <c r="AA363" s="43">
        <v>12</v>
      </c>
      <c r="AB363" s="44">
        <v>0</v>
      </c>
      <c r="AC363" s="44">
        <v>0</v>
      </c>
      <c r="AD363" s="44">
        <v>0</v>
      </c>
      <c r="AE363" s="44">
        <v>0</v>
      </c>
      <c r="AF363" s="44">
        <v>2221.1699999999996</v>
      </c>
      <c r="AG363" s="44">
        <v>0</v>
      </c>
      <c r="AH363" s="44">
        <v>0</v>
      </c>
      <c r="AI363" s="44">
        <v>0</v>
      </c>
      <c r="AJ363" s="45">
        <v>0</v>
      </c>
      <c r="AK363" s="46">
        <f t="shared" si="103"/>
        <v>0</v>
      </c>
      <c r="AL363" s="46">
        <f t="shared" si="104"/>
        <v>0</v>
      </c>
      <c r="AM363" s="44">
        <f t="shared" si="114"/>
        <v>-12</v>
      </c>
      <c r="AN363" s="44">
        <f t="shared" si="114"/>
        <v>0</v>
      </c>
      <c r="AO363" s="44">
        <f t="shared" si="113"/>
        <v>0</v>
      </c>
      <c r="AP363" s="44">
        <f t="shared" si="113"/>
        <v>0</v>
      </c>
      <c r="AQ363" s="44">
        <f t="shared" si="113"/>
        <v>0</v>
      </c>
      <c r="AR363" s="44">
        <f t="shared" si="113"/>
        <v>-2221.1699999999996</v>
      </c>
      <c r="AS363" s="44">
        <f t="shared" si="113"/>
        <v>0</v>
      </c>
      <c r="AT363" s="44">
        <f t="shared" si="113"/>
        <v>0</v>
      </c>
      <c r="AU363" s="44">
        <f t="shared" si="113"/>
        <v>0</v>
      </c>
      <c r="AV363" s="45">
        <f t="shared" si="113"/>
        <v>0</v>
      </c>
      <c r="AW363" s="46">
        <f t="shared" si="113"/>
        <v>0</v>
      </c>
      <c r="AX363" s="47">
        <f t="shared" si="99"/>
        <v>0</v>
      </c>
      <c r="AY363" s="56">
        <f t="shared" si="112"/>
        <v>-1</v>
      </c>
      <c r="AZ363" s="56" t="str">
        <f t="shared" si="112"/>
        <v/>
      </c>
      <c r="BA363" s="56" t="str">
        <f t="shared" si="112"/>
        <v/>
      </c>
      <c r="BB363" s="56" t="str">
        <f t="shared" si="111"/>
        <v/>
      </c>
      <c r="BC363" s="56" t="str">
        <f t="shared" si="111"/>
        <v/>
      </c>
      <c r="BD363" s="56">
        <f t="shared" si="111"/>
        <v>-1</v>
      </c>
      <c r="BE363" s="56" t="str">
        <f t="shared" si="100"/>
        <v/>
      </c>
      <c r="BF363" s="56" t="str">
        <f t="shared" si="100"/>
        <v/>
      </c>
      <c r="BG363" s="56" t="str">
        <f t="shared" si="100"/>
        <v/>
      </c>
      <c r="BH363" s="57" t="str">
        <f t="shared" si="100"/>
        <v/>
      </c>
      <c r="BI363" s="81" t="str">
        <f t="shared" si="100"/>
        <v/>
      </c>
      <c r="BJ363" s="58" t="str">
        <f t="shared" si="100"/>
        <v/>
      </c>
      <c r="BK363" s="122" t="str">
        <f t="shared" si="108"/>
        <v/>
      </c>
      <c r="BL363" s="123" t="str">
        <f t="shared" si="108"/>
        <v/>
      </c>
      <c r="BM363" s="123" t="str">
        <f t="shared" si="108"/>
        <v/>
      </c>
      <c r="BN363" s="123" t="str">
        <f t="shared" si="108"/>
        <v/>
      </c>
      <c r="BO363" s="124" t="str">
        <f t="shared" si="108"/>
        <v/>
      </c>
      <c r="BP363" s="122">
        <f t="shared" si="109"/>
        <v>185.09749999999997</v>
      </c>
      <c r="BQ363" s="123" t="str">
        <f t="shared" si="109"/>
        <v/>
      </c>
      <c r="BR363" s="123" t="str">
        <f t="shared" si="109"/>
        <v/>
      </c>
      <c r="BS363" s="123" t="str">
        <f t="shared" si="109"/>
        <v/>
      </c>
      <c r="BT363" s="124" t="str">
        <f t="shared" si="109"/>
        <v/>
      </c>
      <c r="BU363" s="122" t="str">
        <f t="shared" si="110"/>
        <v/>
      </c>
      <c r="BV363" s="123" t="str">
        <f t="shared" si="110"/>
        <v/>
      </c>
      <c r="BW363" s="124" t="str">
        <f t="shared" si="110"/>
        <v/>
      </c>
      <c r="BX363" s="123" t="str">
        <f t="shared" si="110"/>
        <v/>
      </c>
      <c r="BY363" s="124" t="str">
        <f t="shared" si="110"/>
        <v/>
      </c>
    </row>
    <row r="364" spans="1:77" hidden="1" outlineLevel="1" x14ac:dyDescent="0.2">
      <c r="A364" t="s">
        <v>46</v>
      </c>
      <c r="B364" t="s">
        <v>46</v>
      </c>
      <c r="C364" t="s">
        <v>129</v>
      </c>
      <c r="D364" t="s">
        <v>129</v>
      </c>
      <c r="E364" t="s">
        <v>127</v>
      </c>
      <c r="F364" s="4">
        <f t="shared" si="106"/>
        <v>46369</v>
      </c>
      <c r="G364" t="s">
        <v>35</v>
      </c>
      <c r="H364" s="28">
        <v>0</v>
      </c>
      <c r="I364" s="138">
        <v>0</v>
      </c>
      <c r="J364" s="138">
        <v>0</v>
      </c>
      <c r="K364" s="2">
        <v>0</v>
      </c>
      <c r="L364" s="2">
        <v>0</v>
      </c>
      <c r="M364" s="2">
        <v>0</v>
      </c>
      <c r="N364" s="2">
        <v>0</v>
      </c>
      <c r="O364" s="2">
        <v>0</v>
      </c>
      <c r="P364" s="2">
        <v>0</v>
      </c>
      <c r="Q364" s="29">
        <v>0</v>
      </c>
      <c r="R364" s="30">
        <f t="shared" si="101"/>
        <v>0</v>
      </c>
      <c r="S364" s="30">
        <f t="shared" si="102"/>
        <v>0</v>
      </c>
      <c r="T364" t="s">
        <v>49</v>
      </c>
      <c r="U364" t="s">
        <v>49</v>
      </c>
      <c r="V364" t="s">
        <v>129</v>
      </c>
      <c r="W364" t="s">
        <v>129</v>
      </c>
      <c r="X364" t="s">
        <v>127</v>
      </c>
      <c r="Y364" s="4">
        <f t="shared" si="107"/>
        <v>46005</v>
      </c>
      <c r="Z364" t="s">
        <v>35</v>
      </c>
      <c r="AA364" s="28">
        <v>10</v>
      </c>
      <c r="AB364" s="138">
        <v>0</v>
      </c>
      <c r="AC364" s="138">
        <v>0</v>
      </c>
      <c r="AD364" s="2">
        <v>0</v>
      </c>
      <c r="AE364" s="2">
        <v>0</v>
      </c>
      <c r="AF364" s="2">
        <v>1767.96</v>
      </c>
      <c r="AG364" s="2">
        <v>0</v>
      </c>
      <c r="AH364" s="2">
        <v>0</v>
      </c>
      <c r="AI364" s="2">
        <v>0</v>
      </c>
      <c r="AJ364" s="29">
        <v>0</v>
      </c>
      <c r="AK364" s="30">
        <f t="shared" si="103"/>
        <v>0</v>
      </c>
      <c r="AL364" s="30">
        <f t="shared" si="104"/>
        <v>0</v>
      </c>
      <c r="AM364" s="2">
        <f t="shared" si="114"/>
        <v>-10</v>
      </c>
      <c r="AN364" s="2">
        <f t="shared" si="114"/>
        <v>0</v>
      </c>
      <c r="AO364" s="2">
        <f t="shared" si="113"/>
        <v>0</v>
      </c>
      <c r="AP364" s="2">
        <f t="shared" si="113"/>
        <v>0</v>
      </c>
      <c r="AQ364" s="2">
        <f t="shared" si="113"/>
        <v>0</v>
      </c>
      <c r="AR364" s="2">
        <f t="shared" si="113"/>
        <v>-1767.96</v>
      </c>
      <c r="AS364" s="2">
        <f t="shared" si="113"/>
        <v>0</v>
      </c>
      <c r="AT364" s="2">
        <f t="shared" si="113"/>
        <v>0</v>
      </c>
      <c r="AU364" s="2">
        <f t="shared" si="113"/>
        <v>0</v>
      </c>
      <c r="AV364" s="29">
        <f t="shared" si="113"/>
        <v>0</v>
      </c>
      <c r="AW364" s="30">
        <f t="shared" si="113"/>
        <v>0</v>
      </c>
      <c r="AX364" s="31">
        <f t="shared" si="99"/>
        <v>0</v>
      </c>
      <c r="AY364" s="38">
        <f t="shared" si="112"/>
        <v>-1</v>
      </c>
      <c r="AZ364" s="38" t="str">
        <f t="shared" si="112"/>
        <v/>
      </c>
      <c r="BA364" s="38" t="str">
        <f t="shared" si="112"/>
        <v/>
      </c>
      <c r="BB364" s="38" t="str">
        <f t="shared" si="111"/>
        <v/>
      </c>
      <c r="BC364" s="38" t="str">
        <f t="shared" si="111"/>
        <v/>
      </c>
      <c r="BD364" s="38">
        <f t="shared" si="111"/>
        <v>-1</v>
      </c>
      <c r="BE364" s="38" t="str">
        <f t="shared" si="100"/>
        <v/>
      </c>
      <c r="BF364" s="38" t="str">
        <f t="shared" si="100"/>
        <v/>
      </c>
      <c r="BG364" s="38" t="str">
        <f t="shared" si="100"/>
        <v/>
      </c>
      <c r="BH364" s="39" t="str">
        <f t="shared" si="100"/>
        <v/>
      </c>
      <c r="BI364" s="76" t="str">
        <f t="shared" si="100"/>
        <v/>
      </c>
      <c r="BJ364" s="40" t="str">
        <f t="shared" si="100"/>
        <v/>
      </c>
      <c r="BK364" s="116" t="str">
        <f t="shared" si="108"/>
        <v/>
      </c>
      <c r="BL364" s="117" t="str">
        <f t="shared" si="108"/>
        <v/>
      </c>
      <c r="BM364" s="117" t="str">
        <f t="shared" si="108"/>
        <v/>
      </c>
      <c r="BN364" s="117" t="str">
        <f t="shared" si="108"/>
        <v/>
      </c>
      <c r="BO364" s="118" t="str">
        <f t="shared" si="108"/>
        <v/>
      </c>
      <c r="BP364" s="116">
        <f t="shared" si="109"/>
        <v>176.79599999999999</v>
      </c>
      <c r="BQ364" s="117" t="str">
        <f t="shared" si="109"/>
        <v/>
      </c>
      <c r="BR364" s="117" t="str">
        <f t="shared" si="109"/>
        <v/>
      </c>
      <c r="BS364" s="117" t="str">
        <f t="shared" si="109"/>
        <v/>
      </c>
      <c r="BT364" s="118" t="str">
        <f t="shared" si="109"/>
        <v/>
      </c>
      <c r="BU364" s="116" t="str">
        <f t="shared" si="110"/>
        <v/>
      </c>
      <c r="BV364" s="117" t="str">
        <f t="shared" si="110"/>
        <v/>
      </c>
      <c r="BW364" s="118" t="str">
        <f t="shared" si="110"/>
        <v/>
      </c>
      <c r="BX364" s="117" t="str">
        <f t="shared" si="110"/>
        <v/>
      </c>
      <c r="BY364" s="118" t="str">
        <f t="shared" si="110"/>
        <v/>
      </c>
    </row>
    <row r="365" spans="1:77" hidden="1" outlineLevel="1" x14ac:dyDescent="0.2">
      <c r="A365" t="s">
        <v>46</v>
      </c>
      <c r="B365" t="s">
        <v>46</v>
      </c>
      <c r="C365" t="s">
        <v>129</v>
      </c>
      <c r="D365" t="s">
        <v>129</v>
      </c>
      <c r="E365" t="s">
        <v>127</v>
      </c>
      <c r="F365" s="4">
        <f t="shared" si="106"/>
        <v>46370</v>
      </c>
      <c r="G365" t="s">
        <v>36</v>
      </c>
      <c r="H365" s="28">
        <v>0</v>
      </c>
      <c r="I365" s="138">
        <v>0</v>
      </c>
      <c r="J365" s="138">
        <v>0</v>
      </c>
      <c r="K365" s="2">
        <v>0</v>
      </c>
      <c r="L365" s="2">
        <v>0</v>
      </c>
      <c r="M365" s="2">
        <v>0</v>
      </c>
      <c r="N365" s="2">
        <v>0</v>
      </c>
      <c r="O365" s="2">
        <v>0</v>
      </c>
      <c r="P365" s="2">
        <v>0</v>
      </c>
      <c r="Q365" s="29">
        <v>0</v>
      </c>
      <c r="R365" s="30">
        <f t="shared" si="101"/>
        <v>0</v>
      </c>
      <c r="S365" s="30">
        <f t="shared" si="102"/>
        <v>0</v>
      </c>
      <c r="T365" t="s">
        <v>49</v>
      </c>
      <c r="U365" t="s">
        <v>49</v>
      </c>
      <c r="V365" t="s">
        <v>129</v>
      </c>
      <c r="W365" t="s">
        <v>129</v>
      </c>
      <c r="X365" t="s">
        <v>127</v>
      </c>
      <c r="Y365" s="4">
        <f t="shared" si="107"/>
        <v>46006</v>
      </c>
      <c r="Z365" t="s">
        <v>36</v>
      </c>
      <c r="AA365" s="28">
        <v>2</v>
      </c>
      <c r="AB365" s="138">
        <v>0</v>
      </c>
      <c r="AC365" s="138">
        <v>0</v>
      </c>
      <c r="AD365" s="2">
        <v>0</v>
      </c>
      <c r="AE365" s="2">
        <v>0</v>
      </c>
      <c r="AF365" s="2">
        <v>429.94</v>
      </c>
      <c r="AG365" s="2">
        <v>0</v>
      </c>
      <c r="AH365" s="2">
        <v>0</v>
      </c>
      <c r="AI365" s="2">
        <v>0</v>
      </c>
      <c r="AJ365" s="29">
        <v>0</v>
      </c>
      <c r="AK365" s="30">
        <f t="shared" si="103"/>
        <v>0</v>
      </c>
      <c r="AL365" s="30">
        <f t="shared" si="104"/>
        <v>0</v>
      </c>
      <c r="AM365" s="2">
        <f t="shared" si="114"/>
        <v>-2</v>
      </c>
      <c r="AN365" s="2">
        <f t="shared" si="114"/>
        <v>0</v>
      </c>
      <c r="AO365" s="2">
        <f t="shared" si="113"/>
        <v>0</v>
      </c>
      <c r="AP365" s="2">
        <f t="shared" si="113"/>
        <v>0</v>
      </c>
      <c r="AQ365" s="2">
        <f t="shared" si="113"/>
        <v>0</v>
      </c>
      <c r="AR365" s="2">
        <f t="shared" si="113"/>
        <v>-429.94</v>
      </c>
      <c r="AS365" s="2">
        <f t="shared" si="113"/>
        <v>0</v>
      </c>
      <c r="AT365" s="2">
        <f t="shared" si="113"/>
        <v>0</v>
      </c>
      <c r="AU365" s="2">
        <f t="shared" si="113"/>
        <v>0</v>
      </c>
      <c r="AV365" s="29">
        <f t="shared" si="113"/>
        <v>0</v>
      </c>
      <c r="AW365" s="30">
        <f t="shared" si="113"/>
        <v>0</v>
      </c>
      <c r="AX365" s="31">
        <f t="shared" si="99"/>
        <v>0</v>
      </c>
      <c r="AY365" s="38">
        <f t="shared" si="112"/>
        <v>-1</v>
      </c>
      <c r="AZ365" s="38" t="str">
        <f t="shared" si="112"/>
        <v/>
      </c>
      <c r="BA365" s="38" t="str">
        <f t="shared" si="112"/>
        <v/>
      </c>
      <c r="BB365" s="38" t="str">
        <f t="shared" si="111"/>
        <v/>
      </c>
      <c r="BC365" s="38" t="str">
        <f t="shared" si="111"/>
        <v/>
      </c>
      <c r="BD365" s="38">
        <f t="shared" si="111"/>
        <v>-1</v>
      </c>
      <c r="BE365" s="38" t="str">
        <f t="shared" si="100"/>
        <v/>
      </c>
      <c r="BF365" s="38" t="str">
        <f t="shared" si="100"/>
        <v/>
      </c>
      <c r="BG365" s="38" t="str">
        <f t="shared" si="100"/>
        <v/>
      </c>
      <c r="BH365" s="39" t="str">
        <f t="shared" si="100"/>
        <v/>
      </c>
      <c r="BI365" s="76" t="str">
        <f t="shared" si="100"/>
        <v/>
      </c>
      <c r="BJ365" s="40" t="str">
        <f t="shared" si="100"/>
        <v/>
      </c>
      <c r="BK365" s="119" t="str">
        <f t="shared" si="108"/>
        <v/>
      </c>
      <c r="BL365" s="120" t="str">
        <f t="shared" si="108"/>
        <v/>
      </c>
      <c r="BM365" s="120" t="str">
        <f t="shared" si="108"/>
        <v/>
      </c>
      <c r="BN365" s="120" t="str">
        <f t="shared" si="108"/>
        <v/>
      </c>
      <c r="BO365" s="121" t="str">
        <f t="shared" si="108"/>
        <v/>
      </c>
      <c r="BP365" s="119">
        <f t="shared" si="109"/>
        <v>214.97</v>
      </c>
      <c r="BQ365" s="120" t="str">
        <f t="shared" si="109"/>
        <v/>
      </c>
      <c r="BR365" s="120" t="str">
        <f t="shared" si="109"/>
        <v/>
      </c>
      <c r="BS365" s="120" t="str">
        <f t="shared" si="109"/>
        <v/>
      </c>
      <c r="BT365" s="121" t="str">
        <f t="shared" si="109"/>
        <v/>
      </c>
      <c r="BU365" s="119" t="str">
        <f t="shared" si="110"/>
        <v/>
      </c>
      <c r="BV365" s="120" t="str">
        <f t="shared" si="110"/>
        <v/>
      </c>
      <c r="BW365" s="121" t="str">
        <f t="shared" si="110"/>
        <v/>
      </c>
      <c r="BX365" s="120" t="str">
        <f t="shared" si="110"/>
        <v/>
      </c>
      <c r="BY365" s="121" t="str">
        <f t="shared" si="110"/>
        <v/>
      </c>
    </row>
    <row r="366" spans="1:77" hidden="1" outlineLevel="1" x14ac:dyDescent="0.2">
      <c r="A366" t="s">
        <v>46</v>
      </c>
      <c r="B366" t="s">
        <v>46</v>
      </c>
      <c r="C366" t="s">
        <v>129</v>
      </c>
      <c r="D366" t="s">
        <v>129</v>
      </c>
      <c r="E366" t="s">
        <v>127</v>
      </c>
      <c r="F366" s="4">
        <f t="shared" si="106"/>
        <v>46371</v>
      </c>
      <c r="G366" t="s">
        <v>37</v>
      </c>
      <c r="H366" s="28">
        <v>0</v>
      </c>
      <c r="I366" s="138">
        <v>0</v>
      </c>
      <c r="J366" s="138">
        <v>0</v>
      </c>
      <c r="K366" s="2">
        <v>0</v>
      </c>
      <c r="L366" s="2">
        <v>0</v>
      </c>
      <c r="M366" s="2">
        <v>0</v>
      </c>
      <c r="N366" s="2">
        <v>0</v>
      </c>
      <c r="O366" s="2">
        <v>0</v>
      </c>
      <c r="P366" s="2">
        <v>0</v>
      </c>
      <c r="Q366" s="29">
        <v>0</v>
      </c>
      <c r="R366" s="30">
        <f t="shared" si="101"/>
        <v>0</v>
      </c>
      <c r="S366" s="30">
        <f t="shared" si="102"/>
        <v>0</v>
      </c>
      <c r="T366" t="s">
        <v>49</v>
      </c>
      <c r="U366" t="s">
        <v>49</v>
      </c>
      <c r="V366" t="s">
        <v>129</v>
      </c>
      <c r="W366" t="s">
        <v>129</v>
      </c>
      <c r="X366" t="s">
        <v>127</v>
      </c>
      <c r="Y366" s="4">
        <f t="shared" si="107"/>
        <v>46007</v>
      </c>
      <c r="Z366" t="s">
        <v>37</v>
      </c>
      <c r="AA366" s="28">
        <v>28</v>
      </c>
      <c r="AB366" s="138">
        <v>0</v>
      </c>
      <c r="AC366" s="138">
        <v>0</v>
      </c>
      <c r="AD366" s="2">
        <v>0</v>
      </c>
      <c r="AE366" s="2">
        <v>0</v>
      </c>
      <c r="AF366" s="2">
        <v>4098.1000000000004</v>
      </c>
      <c r="AG366" s="2">
        <v>0</v>
      </c>
      <c r="AH366" s="2">
        <v>0</v>
      </c>
      <c r="AI366" s="2">
        <v>0</v>
      </c>
      <c r="AJ366" s="29">
        <v>0</v>
      </c>
      <c r="AK366" s="30">
        <f t="shared" si="103"/>
        <v>0</v>
      </c>
      <c r="AL366" s="30">
        <f t="shared" si="104"/>
        <v>0</v>
      </c>
      <c r="AM366" s="2">
        <f t="shared" si="114"/>
        <v>-28</v>
      </c>
      <c r="AN366" s="2">
        <f t="shared" si="114"/>
        <v>0</v>
      </c>
      <c r="AO366" s="2">
        <f t="shared" si="113"/>
        <v>0</v>
      </c>
      <c r="AP366" s="2">
        <f t="shared" si="113"/>
        <v>0</v>
      </c>
      <c r="AQ366" s="2">
        <f t="shared" si="113"/>
        <v>0</v>
      </c>
      <c r="AR366" s="2">
        <f t="shared" si="113"/>
        <v>-4098.1000000000004</v>
      </c>
      <c r="AS366" s="2">
        <f t="shared" si="113"/>
        <v>0</v>
      </c>
      <c r="AT366" s="2">
        <f t="shared" si="113"/>
        <v>0</v>
      </c>
      <c r="AU366" s="2">
        <f t="shared" si="113"/>
        <v>0</v>
      </c>
      <c r="AV366" s="29">
        <f t="shared" si="113"/>
        <v>0</v>
      </c>
      <c r="AW366" s="30">
        <f t="shared" si="113"/>
        <v>0</v>
      </c>
      <c r="AX366" s="31">
        <f t="shared" si="99"/>
        <v>0</v>
      </c>
      <c r="AY366" s="38">
        <f t="shared" si="112"/>
        <v>-1</v>
      </c>
      <c r="AZ366" s="38" t="str">
        <f t="shared" si="112"/>
        <v/>
      </c>
      <c r="BA366" s="38" t="str">
        <f t="shared" si="112"/>
        <v/>
      </c>
      <c r="BB366" s="38" t="str">
        <f t="shared" si="111"/>
        <v/>
      </c>
      <c r="BC366" s="38" t="str">
        <f t="shared" si="111"/>
        <v/>
      </c>
      <c r="BD366" s="38">
        <f t="shared" si="111"/>
        <v>-1</v>
      </c>
      <c r="BE366" s="38" t="str">
        <f t="shared" si="100"/>
        <v/>
      </c>
      <c r="BF366" s="38" t="str">
        <f t="shared" si="100"/>
        <v/>
      </c>
      <c r="BG366" s="38" t="str">
        <f t="shared" si="100"/>
        <v/>
      </c>
      <c r="BH366" s="39" t="str">
        <f t="shared" si="100"/>
        <v/>
      </c>
      <c r="BI366" s="76" t="str">
        <f t="shared" si="100"/>
        <v/>
      </c>
      <c r="BJ366" s="40" t="str">
        <f t="shared" si="100"/>
        <v/>
      </c>
      <c r="BK366" s="119" t="str">
        <f t="shared" si="108"/>
        <v/>
      </c>
      <c r="BL366" s="120" t="str">
        <f t="shared" si="108"/>
        <v/>
      </c>
      <c r="BM366" s="120" t="str">
        <f t="shared" si="108"/>
        <v/>
      </c>
      <c r="BN366" s="120" t="str">
        <f t="shared" si="108"/>
        <v/>
      </c>
      <c r="BO366" s="121" t="str">
        <f t="shared" si="108"/>
        <v/>
      </c>
      <c r="BP366" s="119">
        <f t="shared" si="109"/>
        <v>146.36071428571429</v>
      </c>
      <c r="BQ366" s="120" t="str">
        <f t="shared" si="109"/>
        <v/>
      </c>
      <c r="BR366" s="120" t="str">
        <f t="shared" si="109"/>
        <v/>
      </c>
      <c r="BS366" s="120" t="str">
        <f t="shared" si="109"/>
        <v/>
      </c>
      <c r="BT366" s="121" t="str">
        <f t="shared" si="109"/>
        <v/>
      </c>
      <c r="BU366" s="119" t="str">
        <f t="shared" si="110"/>
        <v/>
      </c>
      <c r="BV366" s="120" t="str">
        <f t="shared" si="110"/>
        <v/>
      </c>
      <c r="BW366" s="121" t="str">
        <f t="shared" si="110"/>
        <v/>
      </c>
      <c r="BX366" s="120" t="str">
        <f t="shared" si="110"/>
        <v/>
      </c>
      <c r="BY366" s="121" t="str">
        <f t="shared" si="110"/>
        <v/>
      </c>
    </row>
    <row r="367" spans="1:77" hidden="1" outlineLevel="1" x14ac:dyDescent="0.2">
      <c r="A367" t="s">
        <v>46</v>
      </c>
      <c r="B367" t="s">
        <v>46</v>
      </c>
      <c r="C367" t="s">
        <v>129</v>
      </c>
      <c r="D367" t="s">
        <v>129</v>
      </c>
      <c r="E367" t="s">
        <v>127</v>
      </c>
      <c r="F367" s="4">
        <f t="shared" si="106"/>
        <v>46372</v>
      </c>
      <c r="G367" t="s">
        <v>38</v>
      </c>
      <c r="H367" s="28">
        <v>0</v>
      </c>
      <c r="I367" s="138">
        <v>0</v>
      </c>
      <c r="J367" s="138">
        <v>0</v>
      </c>
      <c r="K367" s="2">
        <v>0</v>
      </c>
      <c r="L367" s="2">
        <v>0</v>
      </c>
      <c r="M367" s="2">
        <v>0</v>
      </c>
      <c r="N367" s="2">
        <v>0</v>
      </c>
      <c r="O367" s="2">
        <v>0</v>
      </c>
      <c r="P367" s="2">
        <v>0</v>
      </c>
      <c r="Q367" s="29">
        <v>0</v>
      </c>
      <c r="R367" s="30">
        <f t="shared" si="101"/>
        <v>0</v>
      </c>
      <c r="S367" s="30">
        <f t="shared" si="102"/>
        <v>0</v>
      </c>
      <c r="T367" t="s">
        <v>49</v>
      </c>
      <c r="U367" t="s">
        <v>49</v>
      </c>
      <c r="V367" t="s">
        <v>129</v>
      </c>
      <c r="W367" t="s">
        <v>129</v>
      </c>
      <c r="X367" t="s">
        <v>127</v>
      </c>
      <c r="Y367" s="4">
        <f t="shared" si="107"/>
        <v>46008</v>
      </c>
      <c r="Z367" t="s">
        <v>38</v>
      </c>
      <c r="AA367" s="28">
        <v>9</v>
      </c>
      <c r="AB367" s="138">
        <v>1</v>
      </c>
      <c r="AC367" s="138">
        <v>0</v>
      </c>
      <c r="AD367" s="2">
        <v>0</v>
      </c>
      <c r="AE367" s="2">
        <v>0</v>
      </c>
      <c r="AF367" s="2">
        <v>1072.08</v>
      </c>
      <c r="AG367" s="2">
        <v>179.88</v>
      </c>
      <c r="AH367" s="2">
        <v>0</v>
      </c>
      <c r="AI367" s="2">
        <v>0</v>
      </c>
      <c r="AJ367" s="29">
        <v>0</v>
      </c>
      <c r="AK367" s="30">
        <f t="shared" si="103"/>
        <v>1</v>
      </c>
      <c r="AL367" s="30">
        <f t="shared" si="104"/>
        <v>179.88</v>
      </c>
      <c r="AM367" s="2">
        <f t="shared" si="114"/>
        <v>-9</v>
      </c>
      <c r="AN367" s="2">
        <f t="shared" si="114"/>
        <v>-1</v>
      </c>
      <c r="AO367" s="2">
        <f t="shared" si="113"/>
        <v>0</v>
      </c>
      <c r="AP367" s="2">
        <f t="shared" si="113"/>
        <v>0</v>
      </c>
      <c r="AQ367" s="2">
        <f t="shared" si="113"/>
        <v>0</v>
      </c>
      <c r="AR367" s="2">
        <f t="shared" si="113"/>
        <v>-1072.08</v>
      </c>
      <c r="AS367" s="2">
        <f t="shared" si="113"/>
        <v>-179.88</v>
      </c>
      <c r="AT367" s="2">
        <f t="shared" si="113"/>
        <v>0</v>
      </c>
      <c r="AU367" s="2">
        <f t="shared" si="113"/>
        <v>0</v>
      </c>
      <c r="AV367" s="29">
        <f t="shared" si="113"/>
        <v>0</v>
      </c>
      <c r="AW367" s="30">
        <f t="shared" si="113"/>
        <v>-1</v>
      </c>
      <c r="AX367" s="31">
        <f t="shared" si="99"/>
        <v>-179.88</v>
      </c>
      <c r="AY367" s="38">
        <f t="shared" si="112"/>
        <v>-1</v>
      </c>
      <c r="AZ367" s="38">
        <f t="shared" si="112"/>
        <v>-1</v>
      </c>
      <c r="BA367" s="38" t="str">
        <f t="shared" si="112"/>
        <v/>
      </c>
      <c r="BB367" s="38" t="str">
        <f t="shared" si="111"/>
        <v/>
      </c>
      <c r="BC367" s="38" t="str">
        <f t="shared" si="111"/>
        <v/>
      </c>
      <c r="BD367" s="38">
        <f t="shared" si="111"/>
        <v>-1</v>
      </c>
      <c r="BE367" s="38">
        <f t="shared" si="100"/>
        <v>-1</v>
      </c>
      <c r="BF367" s="38" t="str">
        <f t="shared" si="100"/>
        <v/>
      </c>
      <c r="BG367" s="38" t="str">
        <f t="shared" si="100"/>
        <v/>
      </c>
      <c r="BH367" s="39" t="str">
        <f t="shared" si="100"/>
        <v/>
      </c>
      <c r="BI367" s="76">
        <f t="shared" si="100"/>
        <v>-1</v>
      </c>
      <c r="BJ367" s="40">
        <f t="shared" si="100"/>
        <v>-1</v>
      </c>
      <c r="BK367" s="119" t="str">
        <f t="shared" si="108"/>
        <v/>
      </c>
      <c r="BL367" s="120" t="str">
        <f t="shared" si="108"/>
        <v/>
      </c>
      <c r="BM367" s="120" t="str">
        <f t="shared" si="108"/>
        <v/>
      </c>
      <c r="BN367" s="120" t="str">
        <f t="shared" si="108"/>
        <v/>
      </c>
      <c r="BO367" s="121" t="str">
        <f t="shared" si="108"/>
        <v/>
      </c>
      <c r="BP367" s="119">
        <f t="shared" si="109"/>
        <v>119.11999999999999</v>
      </c>
      <c r="BQ367" s="120">
        <f t="shared" si="109"/>
        <v>179.88</v>
      </c>
      <c r="BR367" s="120" t="str">
        <f t="shared" si="109"/>
        <v/>
      </c>
      <c r="BS367" s="120" t="str">
        <f t="shared" si="109"/>
        <v/>
      </c>
      <c r="BT367" s="121" t="str">
        <f t="shared" si="109"/>
        <v/>
      </c>
      <c r="BU367" s="119" t="str">
        <f t="shared" si="110"/>
        <v/>
      </c>
      <c r="BV367" s="120" t="str">
        <f t="shared" si="110"/>
        <v/>
      </c>
      <c r="BW367" s="121" t="str">
        <f t="shared" si="110"/>
        <v/>
      </c>
      <c r="BX367" s="120" t="str">
        <f t="shared" si="110"/>
        <v/>
      </c>
      <c r="BY367" s="121" t="str">
        <f t="shared" si="110"/>
        <v/>
      </c>
    </row>
    <row r="368" spans="1:77" hidden="1" outlineLevel="1" x14ac:dyDescent="0.2">
      <c r="A368" t="s">
        <v>46</v>
      </c>
      <c r="B368" t="s">
        <v>46</v>
      </c>
      <c r="C368" t="s">
        <v>129</v>
      </c>
      <c r="D368" t="s">
        <v>129</v>
      </c>
      <c r="E368" t="s">
        <v>127</v>
      </c>
      <c r="F368" s="4">
        <f t="shared" si="106"/>
        <v>46373</v>
      </c>
      <c r="G368" t="s">
        <v>39</v>
      </c>
      <c r="H368" s="28">
        <v>0</v>
      </c>
      <c r="I368" s="138">
        <v>0</v>
      </c>
      <c r="J368" s="138">
        <v>0</v>
      </c>
      <c r="K368" s="2">
        <v>0</v>
      </c>
      <c r="L368" s="2">
        <v>0</v>
      </c>
      <c r="M368" s="2">
        <v>0</v>
      </c>
      <c r="N368" s="2">
        <v>0</v>
      </c>
      <c r="O368" s="2">
        <v>0</v>
      </c>
      <c r="P368" s="2">
        <v>0</v>
      </c>
      <c r="Q368" s="29">
        <v>0</v>
      </c>
      <c r="R368" s="30">
        <f t="shared" si="101"/>
        <v>0</v>
      </c>
      <c r="S368" s="30">
        <f t="shared" si="102"/>
        <v>0</v>
      </c>
      <c r="T368" t="s">
        <v>49</v>
      </c>
      <c r="U368" t="s">
        <v>49</v>
      </c>
      <c r="V368" t="s">
        <v>129</v>
      </c>
      <c r="W368" t="s">
        <v>129</v>
      </c>
      <c r="X368" t="s">
        <v>127</v>
      </c>
      <c r="Y368" s="4">
        <f t="shared" si="107"/>
        <v>46009</v>
      </c>
      <c r="Z368" t="s">
        <v>39</v>
      </c>
      <c r="AA368" s="28">
        <v>12</v>
      </c>
      <c r="AB368" s="138">
        <v>2</v>
      </c>
      <c r="AC368" s="138">
        <v>0</v>
      </c>
      <c r="AD368" s="2">
        <v>0</v>
      </c>
      <c r="AE368" s="2">
        <v>0</v>
      </c>
      <c r="AF368" s="2">
        <v>1643.3</v>
      </c>
      <c r="AG368" s="2">
        <v>645.75</v>
      </c>
      <c r="AH368" s="2">
        <v>0</v>
      </c>
      <c r="AI368" s="2">
        <v>0</v>
      </c>
      <c r="AJ368" s="29">
        <v>0</v>
      </c>
      <c r="AK368" s="30">
        <f t="shared" si="103"/>
        <v>2</v>
      </c>
      <c r="AL368" s="30">
        <f t="shared" si="104"/>
        <v>645.75</v>
      </c>
      <c r="AM368" s="2">
        <f t="shared" si="114"/>
        <v>-12</v>
      </c>
      <c r="AN368" s="2">
        <f t="shared" si="114"/>
        <v>-2</v>
      </c>
      <c r="AO368" s="2">
        <f t="shared" si="113"/>
        <v>0</v>
      </c>
      <c r="AP368" s="2">
        <f t="shared" si="113"/>
        <v>0</v>
      </c>
      <c r="AQ368" s="2">
        <f t="shared" si="113"/>
        <v>0</v>
      </c>
      <c r="AR368" s="2">
        <f t="shared" si="113"/>
        <v>-1643.3</v>
      </c>
      <c r="AS368" s="2">
        <f t="shared" si="113"/>
        <v>-645.75</v>
      </c>
      <c r="AT368" s="2">
        <f t="shared" si="113"/>
        <v>0</v>
      </c>
      <c r="AU368" s="2">
        <f t="shared" si="113"/>
        <v>0</v>
      </c>
      <c r="AV368" s="29">
        <f t="shared" si="113"/>
        <v>0</v>
      </c>
      <c r="AW368" s="30">
        <f t="shared" si="113"/>
        <v>-2</v>
      </c>
      <c r="AX368" s="31">
        <f t="shared" si="99"/>
        <v>-645.75</v>
      </c>
      <c r="AY368" s="38">
        <f t="shared" si="112"/>
        <v>-1</v>
      </c>
      <c r="AZ368" s="38">
        <f t="shared" si="112"/>
        <v>-1</v>
      </c>
      <c r="BA368" s="38" t="str">
        <f t="shared" si="112"/>
        <v/>
      </c>
      <c r="BB368" s="38" t="str">
        <f t="shared" si="111"/>
        <v/>
      </c>
      <c r="BC368" s="38" t="str">
        <f t="shared" si="111"/>
        <v/>
      </c>
      <c r="BD368" s="38">
        <f t="shared" si="111"/>
        <v>-1</v>
      </c>
      <c r="BE368" s="38">
        <f t="shared" si="100"/>
        <v>-1</v>
      </c>
      <c r="BF368" s="38" t="str">
        <f t="shared" si="100"/>
        <v/>
      </c>
      <c r="BG368" s="38" t="str">
        <f t="shared" si="100"/>
        <v/>
      </c>
      <c r="BH368" s="39" t="str">
        <f t="shared" si="100"/>
        <v/>
      </c>
      <c r="BI368" s="76">
        <f t="shared" si="100"/>
        <v>-1</v>
      </c>
      <c r="BJ368" s="40">
        <f t="shared" si="100"/>
        <v>-1</v>
      </c>
      <c r="BK368" s="119" t="str">
        <f t="shared" si="108"/>
        <v/>
      </c>
      <c r="BL368" s="120" t="str">
        <f t="shared" si="108"/>
        <v/>
      </c>
      <c r="BM368" s="120" t="str">
        <f t="shared" si="108"/>
        <v/>
      </c>
      <c r="BN368" s="120" t="str">
        <f t="shared" si="108"/>
        <v/>
      </c>
      <c r="BO368" s="121" t="str">
        <f t="shared" si="108"/>
        <v/>
      </c>
      <c r="BP368" s="119">
        <f t="shared" si="109"/>
        <v>136.94166666666666</v>
      </c>
      <c r="BQ368" s="120">
        <f t="shared" si="109"/>
        <v>322.875</v>
      </c>
      <c r="BR368" s="120" t="str">
        <f t="shared" si="109"/>
        <v/>
      </c>
      <c r="BS368" s="120" t="str">
        <f t="shared" si="109"/>
        <v/>
      </c>
      <c r="BT368" s="121" t="str">
        <f t="shared" si="109"/>
        <v/>
      </c>
      <c r="BU368" s="119" t="str">
        <f t="shared" si="110"/>
        <v/>
      </c>
      <c r="BV368" s="120" t="str">
        <f t="shared" si="110"/>
        <v/>
      </c>
      <c r="BW368" s="121" t="str">
        <f t="shared" si="110"/>
        <v/>
      </c>
      <c r="BX368" s="120" t="str">
        <f t="shared" si="110"/>
        <v/>
      </c>
      <c r="BY368" s="121" t="str">
        <f t="shared" si="110"/>
        <v/>
      </c>
    </row>
    <row r="369" spans="1:77" hidden="1" outlineLevel="1" x14ac:dyDescent="0.2">
      <c r="A369" t="s">
        <v>46</v>
      </c>
      <c r="B369" t="s">
        <v>46</v>
      </c>
      <c r="C369" t="s">
        <v>129</v>
      </c>
      <c r="D369" t="s">
        <v>129</v>
      </c>
      <c r="E369" t="s">
        <v>127</v>
      </c>
      <c r="F369" s="4">
        <f t="shared" si="106"/>
        <v>46374</v>
      </c>
      <c r="G369" t="s">
        <v>40</v>
      </c>
      <c r="H369" s="28">
        <v>0</v>
      </c>
      <c r="I369" s="138">
        <v>0</v>
      </c>
      <c r="J369" s="138">
        <v>0</v>
      </c>
      <c r="K369" s="2">
        <v>0</v>
      </c>
      <c r="L369" s="2">
        <v>0</v>
      </c>
      <c r="M369" s="2">
        <v>0</v>
      </c>
      <c r="N369" s="2">
        <v>0</v>
      </c>
      <c r="O369" s="2">
        <v>0</v>
      </c>
      <c r="P369" s="2">
        <v>0</v>
      </c>
      <c r="Q369" s="29">
        <v>0</v>
      </c>
      <c r="R369" s="30">
        <f t="shared" si="101"/>
        <v>0</v>
      </c>
      <c r="S369" s="30">
        <f t="shared" si="102"/>
        <v>0</v>
      </c>
      <c r="T369" t="s">
        <v>49</v>
      </c>
      <c r="U369" t="s">
        <v>49</v>
      </c>
      <c r="V369" t="s">
        <v>129</v>
      </c>
      <c r="W369" t="s">
        <v>129</v>
      </c>
      <c r="X369" t="s">
        <v>127</v>
      </c>
      <c r="Y369" s="4">
        <f t="shared" si="107"/>
        <v>46010</v>
      </c>
      <c r="Z369" t="s">
        <v>40</v>
      </c>
      <c r="AA369" s="28">
        <v>15</v>
      </c>
      <c r="AB369" s="138">
        <v>0</v>
      </c>
      <c r="AC369" s="138">
        <v>0</v>
      </c>
      <c r="AD369" s="2">
        <v>0</v>
      </c>
      <c r="AE369" s="2">
        <v>0</v>
      </c>
      <c r="AF369" s="2">
        <v>1779.22</v>
      </c>
      <c r="AG369" s="2">
        <v>0</v>
      </c>
      <c r="AH369" s="2">
        <v>0</v>
      </c>
      <c r="AI369" s="2">
        <v>0</v>
      </c>
      <c r="AJ369" s="29">
        <v>0</v>
      </c>
      <c r="AK369" s="30">
        <f t="shared" si="103"/>
        <v>0</v>
      </c>
      <c r="AL369" s="30">
        <f t="shared" si="104"/>
        <v>0</v>
      </c>
      <c r="AM369" s="2">
        <f t="shared" si="114"/>
        <v>-15</v>
      </c>
      <c r="AN369" s="2">
        <f t="shared" si="114"/>
        <v>0</v>
      </c>
      <c r="AO369" s="2">
        <f t="shared" si="113"/>
        <v>0</v>
      </c>
      <c r="AP369" s="2">
        <f t="shared" si="113"/>
        <v>0</v>
      </c>
      <c r="AQ369" s="2">
        <f t="shared" si="113"/>
        <v>0</v>
      </c>
      <c r="AR369" s="2">
        <f t="shared" si="113"/>
        <v>-1779.22</v>
      </c>
      <c r="AS369" s="2">
        <f t="shared" si="113"/>
        <v>0</v>
      </c>
      <c r="AT369" s="2">
        <f t="shared" si="113"/>
        <v>0</v>
      </c>
      <c r="AU369" s="2">
        <f t="shared" si="113"/>
        <v>0</v>
      </c>
      <c r="AV369" s="29">
        <f t="shared" si="113"/>
        <v>0</v>
      </c>
      <c r="AW369" s="30">
        <f t="shared" si="113"/>
        <v>0</v>
      </c>
      <c r="AX369" s="31">
        <f t="shared" si="99"/>
        <v>0</v>
      </c>
      <c r="AY369" s="38">
        <f t="shared" si="112"/>
        <v>-1</v>
      </c>
      <c r="AZ369" s="38" t="str">
        <f t="shared" si="112"/>
        <v/>
      </c>
      <c r="BA369" s="38" t="str">
        <f t="shared" si="112"/>
        <v/>
      </c>
      <c r="BB369" s="38" t="str">
        <f t="shared" si="111"/>
        <v/>
      </c>
      <c r="BC369" s="38" t="str">
        <f t="shared" si="111"/>
        <v/>
      </c>
      <c r="BD369" s="38">
        <f t="shared" si="111"/>
        <v>-1</v>
      </c>
      <c r="BE369" s="38" t="str">
        <f t="shared" si="100"/>
        <v/>
      </c>
      <c r="BF369" s="38" t="str">
        <f t="shared" si="100"/>
        <v/>
      </c>
      <c r="BG369" s="38" t="str">
        <f t="shared" si="100"/>
        <v/>
      </c>
      <c r="BH369" s="39" t="str">
        <f t="shared" si="100"/>
        <v/>
      </c>
      <c r="BI369" s="76" t="str">
        <f t="shared" si="100"/>
        <v/>
      </c>
      <c r="BJ369" s="40" t="str">
        <f t="shared" si="100"/>
        <v/>
      </c>
      <c r="BK369" s="119" t="str">
        <f t="shared" si="108"/>
        <v/>
      </c>
      <c r="BL369" s="120" t="str">
        <f t="shared" si="108"/>
        <v/>
      </c>
      <c r="BM369" s="120" t="str">
        <f t="shared" si="108"/>
        <v/>
      </c>
      <c r="BN369" s="120" t="str">
        <f t="shared" si="108"/>
        <v/>
      </c>
      <c r="BO369" s="121" t="str">
        <f t="shared" si="108"/>
        <v/>
      </c>
      <c r="BP369" s="119">
        <f t="shared" si="109"/>
        <v>118.61466666666666</v>
      </c>
      <c r="BQ369" s="120" t="str">
        <f t="shared" si="109"/>
        <v/>
      </c>
      <c r="BR369" s="120" t="str">
        <f t="shared" si="109"/>
        <v/>
      </c>
      <c r="BS369" s="120" t="str">
        <f t="shared" si="109"/>
        <v/>
      </c>
      <c r="BT369" s="121" t="str">
        <f t="shared" si="109"/>
        <v/>
      </c>
      <c r="BU369" s="119" t="str">
        <f t="shared" si="110"/>
        <v/>
      </c>
      <c r="BV369" s="120" t="str">
        <f t="shared" si="110"/>
        <v/>
      </c>
      <c r="BW369" s="121" t="str">
        <f t="shared" si="110"/>
        <v/>
      </c>
      <c r="BX369" s="120" t="str">
        <f t="shared" si="110"/>
        <v/>
      </c>
      <c r="BY369" s="121" t="str">
        <f t="shared" si="110"/>
        <v/>
      </c>
    </row>
    <row r="370" spans="1:77" ht="13.5" hidden="1" outlineLevel="1" thickBot="1" x14ac:dyDescent="0.25">
      <c r="A370" t="s">
        <v>46</v>
      </c>
      <c r="B370" t="s">
        <v>46</v>
      </c>
      <c r="C370" t="s">
        <v>129</v>
      </c>
      <c r="D370" t="s">
        <v>129</v>
      </c>
      <c r="E370" t="s">
        <v>127</v>
      </c>
      <c r="F370" s="59">
        <f t="shared" si="106"/>
        <v>46375</v>
      </c>
      <c r="G370" s="42" t="s">
        <v>41</v>
      </c>
      <c r="H370" s="43">
        <v>0</v>
      </c>
      <c r="I370" s="44">
        <v>0</v>
      </c>
      <c r="J370" s="44">
        <v>0</v>
      </c>
      <c r="K370" s="44">
        <v>0</v>
      </c>
      <c r="L370" s="44">
        <v>0</v>
      </c>
      <c r="M370" s="44">
        <v>0</v>
      </c>
      <c r="N370" s="44">
        <v>0</v>
      </c>
      <c r="O370" s="44">
        <v>0</v>
      </c>
      <c r="P370" s="44">
        <v>0</v>
      </c>
      <c r="Q370" s="45">
        <v>0</v>
      </c>
      <c r="R370" s="46">
        <f t="shared" si="101"/>
        <v>0</v>
      </c>
      <c r="S370" s="46">
        <f t="shared" si="102"/>
        <v>0</v>
      </c>
      <c r="T370" t="s">
        <v>49</v>
      </c>
      <c r="U370" t="s">
        <v>49</v>
      </c>
      <c r="V370" t="s">
        <v>129</v>
      </c>
      <c r="W370" t="s">
        <v>129</v>
      </c>
      <c r="X370" t="s">
        <v>127</v>
      </c>
      <c r="Y370" s="59">
        <f t="shared" si="107"/>
        <v>46011</v>
      </c>
      <c r="Z370" s="42" t="s">
        <v>41</v>
      </c>
      <c r="AA370" s="43">
        <v>14</v>
      </c>
      <c r="AB370" s="44">
        <v>0</v>
      </c>
      <c r="AC370" s="44">
        <v>0</v>
      </c>
      <c r="AD370" s="44">
        <v>0</v>
      </c>
      <c r="AE370" s="44">
        <v>0</v>
      </c>
      <c r="AF370" s="44">
        <v>1288.8700000000001</v>
      </c>
      <c r="AG370" s="44">
        <v>0</v>
      </c>
      <c r="AH370" s="44">
        <v>0</v>
      </c>
      <c r="AI370" s="44">
        <v>0</v>
      </c>
      <c r="AJ370" s="45">
        <v>0</v>
      </c>
      <c r="AK370" s="46">
        <f t="shared" si="103"/>
        <v>0</v>
      </c>
      <c r="AL370" s="46">
        <f t="shared" si="104"/>
        <v>0</v>
      </c>
      <c r="AM370" s="44">
        <f t="shared" si="114"/>
        <v>-14</v>
      </c>
      <c r="AN370" s="44">
        <f t="shared" si="114"/>
        <v>0</v>
      </c>
      <c r="AO370" s="44">
        <f t="shared" si="113"/>
        <v>0</v>
      </c>
      <c r="AP370" s="44">
        <f t="shared" si="113"/>
        <v>0</v>
      </c>
      <c r="AQ370" s="44">
        <f t="shared" si="113"/>
        <v>0</v>
      </c>
      <c r="AR370" s="44">
        <f t="shared" si="113"/>
        <v>-1288.8700000000001</v>
      </c>
      <c r="AS370" s="44">
        <f t="shared" si="113"/>
        <v>0</v>
      </c>
      <c r="AT370" s="44">
        <f t="shared" si="113"/>
        <v>0</v>
      </c>
      <c r="AU370" s="44">
        <f t="shared" si="113"/>
        <v>0</v>
      </c>
      <c r="AV370" s="45">
        <f t="shared" si="113"/>
        <v>0</v>
      </c>
      <c r="AW370" s="46">
        <f t="shared" si="113"/>
        <v>0</v>
      </c>
      <c r="AX370" s="47">
        <f t="shared" si="99"/>
        <v>0</v>
      </c>
      <c r="AY370" s="56">
        <f t="shared" si="112"/>
        <v>-1</v>
      </c>
      <c r="AZ370" s="56" t="str">
        <f t="shared" si="112"/>
        <v/>
      </c>
      <c r="BA370" s="56" t="str">
        <f t="shared" si="112"/>
        <v/>
      </c>
      <c r="BB370" s="56" t="str">
        <f t="shared" si="111"/>
        <v/>
      </c>
      <c r="BC370" s="56" t="str">
        <f t="shared" si="111"/>
        <v/>
      </c>
      <c r="BD370" s="56">
        <f t="shared" si="111"/>
        <v>-1</v>
      </c>
      <c r="BE370" s="56" t="str">
        <f t="shared" si="100"/>
        <v/>
      </c>
      <c r="BF370" s="56" t="str">
        <f t="shared" si="100"/>
        <v/>
      </c>
      <c r="BG370" s="56" t="str">
        <f t="shared" si="100"/>
        <v/>
      </c>
      <c r="BH370" s="57" t="str">
        <f t="shared" si="100"/>
        <v/>
      </c>
      <c r="BI370" s="81" t="str">
        <f t="shared" si="100"/>
        <v/>
      </c>
      <c r="BJ370" s="58" t="str">
        <f t="shared" si="100"/>
        <v/>
      </c>
      <c r="BK370" s="122" t="str">
        <f t="shared" si="108"/>
        <v/>
      </c>
      <c r="BL370" s="123" t="str">
        <f t="shared" si="108"/>
        <v/>
      </c>
      <c r="BM370" s="123" t="str">
        <f t="shared" si="108"/>
        <v/>
      </c>
      <c r="BN370" s="123" t="str">
        <f t="shared" si="108"/>
        <v/>
      </c>
      <c r="BO370" s="124" t="str">
        <f t="shared" si="108"/>
        <v/>
      </c>
      <c r="BP370" s="122">
        <f t="shared" si="109"/>
        <v>92.062142857142859</v>
      </c>
      <c r="BQ370" s="123" t="str">
        <f t="shared" si="109"/>
        <v/>
      </c>
      <c r="BR370" s="123" t="str">
        <f t="shared" si="109"/>
        <v/>
      </c>
      <c r="BS370" s="123" t="str">
        <f t="shared" si="109"/>
        <v/>
      </c>
      <c r="BT370" s="124" t="str">
        <f t="shared" si="109"/>
        <v/>
      </c>
      <c r="BU370" s="122" t="str">
        <f t="shared" si="110"/>
        <v/>
      </c>
      <c r="BV370" s="123" t="str">
        <f t="shared" si="110"/>
        <v/>
      </c>
      <c r="BW370" s="124" t="str">
        <f t="shared" si="110"/>
        <v/>
      </c>
      <c r="BX370" s="123" t="str">
        <f t="shared" si="110"/>
        <v/>
      </c>
      <c r="BY370" s="124" t="str">
        <f t="shared" si="110"/>
        <v/>
      </c>
    </row>
    <row r="371" spans="1:77" hidden="1" outlineLevel="7" x14ac:dyDescent="0.2">
      <c r="A371" t="s">
        <v>46</v>
      </c>
      <c r="B371" t="s">
        <v>46</v>
      </c>
      <c r="C371" t="s">
        <v>129</v>
      </c>
      <c r="D371" t="s">
        <v>129</v>
      </c>
      <c r="E371" t="s">
        <v>128</v>
      </c>
      <c r="F371" s="4">
        <f t="shared" si="106"/>
        <v>46376</v>
      </c>
      <c r="G371" t="s">
        <v>35</v>
      </c>
      <c r="H371" s="28">
        <v>0</v>
      </c>
      <c r="I371" s="138">
        <v>0</v>
      </c>
      <c r="J371" s="138">
        <v>0</v>
      </c>
      <c r="K371" s="2">
        <v>0</v>
      </c>
      <c r="L371" s="2">
        <v>0</v>
      </c>
      <c r="M371" s="2">
        <v>0</v>
      </c>
      <c r="N371" s="2">
        <v>0</v>
      </c>
      <c r="O371" s="2">
        <v>0</v>
      </c>
      <c r="P371" s="2">
        <v>0</v>
      </c>
      <c r="Q371" s="29">
        <v>0</v>
      </c>
      <c r="R371" s="30">
        <f t="shared" si="101"/>
        <v>0</v>
      </c>
      <c r="S371" s="30">
        <f t="shared" si="102"/>
        <v>0</v>
      </c>
      <c r="T371" t="s">
        <v>49</v>
      </c>
      <c r="U371" t="s">
        <v>49</v>
      </c>
      <c r="V371" t="s">
        <v>129</v>
      </c>
      <c r="W371" t="s">
        <v>129</v>
      </c>
      <c r="X371" t="s">
        <v>128</v>
      </c>
      <c r="Y371" s="4">
        <f t="shared" si="107"/>
        <v>46012</v>
      </c>
      <c r="Z371" t="s">
        <v>35</v>
      </c>
      <c r="AA371" s="28">
        <v>13</v>
      </c>
      <c r="AB371" s="138">
        <v>0</v>
      </c>
      <c r="AC371" s="138">
        <v>0</v>
      </c>
      <c r="AD371" s="2">
        <v>0</v>
      </c>
      <c r="AE371" s="2">
        <v>0</v>
      </c>
      <c r="AF371" s="2">
        <v>1585.91</v>
      </c>
      <c r="AG371" s="2">
        <v>0</v>
      </c>
      <c r="AH371" s="2">
        <v>0</v>
      </c>
      <c r="AI371" s="2">
        <v>0</v>
      </c>
      <c r="AJ371" s="29">
        <v>0</v>
      </c>
      <c r="AK371" s="30">
        <f t="shared" si="103"/>
        <v>0</v>
      </c>
      <c r="AL371" s="30">
        <f t="shared" si="104"/>
        <v>0</v>
      </c>
      <c r="AM371" s="2">
        <f t="shared" si="114"/>
        <v>-13</v>
      </c>
      <c r="AN371" s="2">
        <f t="shared" si="114"/>
        <v>0</v>
      </c>
      <c r="AO371" s="2">
        <f t="shared" si="113"/>
        <v>0</v>
      </c>
      <c r="AP371" s="2">
        <f t="shared" si="113"/>
        <v>0</v>
      </c>
      <c r="AQ371" s="2">
        <f t="shared" si="113"/>
        <v>0</v>
      </c>
      <c r="AR371" s="2">
        <f t="shared" si="113"/>
        <v>-1585.91</v>
      </c>
      <c r="AS371" s="2">
        <f t="shared" si="113"/>
        <v>0</v>
      </c>
      <c r="AT371" s="2">
        <f t="shared" si="113"/>
        <v>0</v>
      </c>
      <c r="AU371" s="2">
        <f t="shared" si="113"/>
        <v>0</v>
      </c>
      <c r="AV371" s="29">
        <f t="shared" si="113"/>
        <v>0</v>
      </c>
      <c r="AW371" s="30">
        <f t="shared" si="113"/>
        <v>0</v>
      </c>
      <c r="AX371" s="31">
        <f t="shared" si="99"/>
        <v>0</v>
      </c>
      <c r="AY371" s="38">
        <f t="shared" si="112"/>
        <v>-1</v>
      </c>
      <c r="AZ371" s="38" t="str">
        <f t="shared" si="112"/>
        <v/>
      </c>
      <c r="BA371" s="38" t="str">
        <f t="shared" si="112"/>
        <v/>
      </c>
      <c r="BB371" s="38" t="str">
        <f t="shared" si="111"/>
        <v/>
      </c>
      <c r="BC371" s="38" t="str">
        <f t="shared" si="111"/>
        <v/>
      </c>
      <c r="BD371" s="38">
        <f t="shared" si="111"/>
        <v>-1</v>
      </c>
      <c r="BE371" s="38" t="str">
        <f t="shared" si="100"/>
        <v/>
      </c>
      <c r="BF371" s="38" t="str">
        <f t="shared" si="100"/>
        <v/>
      </c>
      <c r="BG371" s="38" t="str">
        <f t="shared" si="100"/>
        <v/>
      </c>
      <c r="BH371" s="39" t="str">
        <f t="shared" si="100"/>
        <v/>
      </c>
      <c r="BI371" s="76" t="str">
        <f t="shared" si="100"/>
        <v/>
      </c>
      <c r="BJ371" s="40" t="str">
        <f t="shared" si="100"/>
        <v/>
      </c>
      <c r="BK371" s="116" t="str">
        <f t="shared" si="108"/>
        <v/>
      </c>
      <c r="BL371" s="117" t="str">
        <f t="shared" si="108"/>
        <v/>
      </c>
      <c r="BM371" s="117" t="str">
        <f t="shared" si="108"/>
        <v/>
      </c>
      <c r="BN371" s="117" t="str">
        <f t="shared" si="108"/>
        <v/>
      </c>
      <c r="BO371" s="118" t="str">
        <f t="shared" si="108"/>
        <v/>
      </c>
      <c r="BP371" s="116">
        <f t="shared" si="109"/>
        <v>121.99307692307693</v>
      </c>
      <c r="BQ371" s="117" t="str">
        <f t="shared" si="109"/>
        <v/>
      </c>
      <c r="BR371" s="117" t="str">
        <f t="shared" si="109"/>
        <v/>
      </c>
      <c r="BS371" s="117" t="str">
        <f t="shared" si="109"/>
        <v/>
      </c>
      <c r="BT371" s="118" t="str">
        <f t="shared" si="109"/>
        <v/>
      </c>
      <c r="BU371" s="116" t="str">
        <f t="shared" si="110"/>
        <v/>
      </c>
      <c r="BV371" s="117" t="str">
        <f t="shared" si="110"/>
        <v/>
      </c>
      <c r="BW371" s="118" t="str">
        <f t="shared" si="110"/>
        <v/>
      </c>
      <c r="BX371" s="117" t="str">
        <f t="shared" si="110"/>
        <v/>
      </c>
      <c r="BY371" s="118" t="str">
        <f t="shared" si="110"/>
        <v/>
      </c>
    </row>
    <row r="372" spans="1:77" hidden="1" outlineLevel="7" x14ac:dyDescent="0.2">
      <c r="A372" t="s">
        <v>46</v>
      </c>
      <c r="B372" t="s">
        <v>46</v>
      </c>
      <c r="C372" t="s">
        <v>129</v>
      </c>
      <c r="D372" t="s">
        <v>129</v>
      </c>
      <c r="E372" t="s">
        <v>128</v>
      </c>
      <c r="F372" s="4">
        <f t="shared" si="106"/>
        <v>46377</v>
      </c>
      <c r="G372" t="s">
        <v>36</v>
      </c>
      <c r="H372" s="28">
        <v>0</v>
      </c>
      <c r="I372" s="138">
        <v>0</v>
      </c>
      <c r="J372" s="138">
        <v>0</v>
      </c>
      <c r="K372" s="2">
        <v>0</v>
      </c>
      <c r="L372" s="2">
        <v>0</v>
      </c>
      <c r="M372" s="2">
        <v>0</v>
      </c>
      <c r="N372" s="2">
        <v>0</v>
      </c>
      <c r="O372" s="2">
        <v>0</v>
      </c>
      <c r="P372" s="2">
        <v>0</v>
      </c>
      <c r="Q372" s="29">
        <v>0</v>
      </c>
      <c r="R372" s="30">
        <f t="shared" si="101"/>
        <v>0</v>
      </c>
      <c r="S372" s="30">
        <f t="shared" si="102"/>
        <v>0</v>
      </c>
      <c r="T372" t="s">
        <v>49</v>
      </c>
      <c r="U372" t="s">
        <v>49</v>
      </c>
      <c r="V372" t="s">
        <v>129</v>
      </c>
      <c r="W372" t="s">
        <v>129</v>
      </c>
      <c r="X372" t="s">
        <v>128</v>
      </c>
      <c r="Y372" s="4">
        <f t="shared" si="107"/>
        <v>46013</v>
      </c>
      <c r="Z372" t="s">
        <v>36</v>
      </c>
      <c r="AA372" s="28">
        <v>9</v>
      </c>
      <c r="AB372" s="138">
        <v>1</v>
      </c>
      <c r="AC372" s="138">
        <v>0</v>
      </c>
      <c r="AD372" s="2">
        <v>0</v>
      </c>
      <c r="AE372" s="2">
        <v>0</v>
      </c>
      <c r="AF372" s="2">
        <v>2044.96</v>
      </c>
      <c r="AG372" s="2">
        <v>176.91</v>
      </c>
      <c r="AH372" s="2">
        <v>0</v>
      </c>
      <c r="AI372" s="2">
        <v>0</v>
      </c>
      <c r="AJ372" s="29">
        <v>0</v>
      </c>
      <c r="AK372" s="30">
        <f t="shared" si="103"/>
        <v>1</v>
      </c>
      <c r="AL372" s="30">
        <f t="shared" si="104"/>
        <v>176.91</v>
      </c>
      <c r="AM372" s="2">
        <f t="shared" si="114"/>
        <v>-9</v>
      </c>
      <c r="AN372" s="2">
        <f t="shared" si="114"/>
        <v>-1</v>
      </c>
      <c r="AO372" s="2">
        <f t="shared" si="113"/>
        <v>0</v>
      </c>
      <c r="AP372" s="2">
        <f t="shared" si="113"/>
        <v>0</v>
      </c>
      <c r="AQ372" s="2">
        <f t="shared" si="113"/>
        <v>0</v>
      </c>
      <c r="AR372" s="2">
        <f t="shared" si="113"/>
        <v>-2044.96</v>
      </c>
      <c r="AS372" s="2">
        <f t="shared" si="113"/>
        <v>-176.91</v>
      </c>
      <c r="AT372" s="2">
        <f t="shared" si="113"/>
        <v>0</v>
      </c>
      <c r="AU372" s="2">
        <f t="shared" si="113"/>
        <v>0</v>
      </c>
      <c r="AV372" s="29">
        <f t="shared" si="113"/>
        <v>0</v>
      </c>
      <c r="AW372" s="30">
        <f t="shared" si="113"/>
        <v>-1</v>
      </c>
      <c r="AX372" s="31">
        <f t="shared" si="99"/>
        <v>-176.91</v>
      </c>
      <c r="AY372" s="38">
        <f t="shared" si="112"/>
        <v>-1</v>
      </c>
      <c r="AZ372" s="38">
        <f t="shared" si="112"/>
        <v>-1</v>
      </c>
      <c r="BA372" s="38" t="str">
        <f t="shared" si="112"/>
        <v/>
      </c>
      <c r="BB372" s="38" t="str">
        <f t="shared" si="111"/>
        <v/>
      </c>
      <c r="BC372" s="38" t="str">
        <f t="shared" si="111"/>
        <v/>
      </c>
      <c r="BD372" s="38">
        <f t="shared" si="111"/>
        <v>-1</v>
      </c>
      <c r="BE372" s="38">
        <f t="shared" si="100"/>
        <v>-1</v>
      </c>
      <c r="BF372" s="38" t="str">
        <f t="shared" si="100"/>
        <v/>
      </c>
      <c r="BG372" s="38" t="str">
        <f t="shared" si="100"/>
        <v/>
      </c>
      <c r="BH372" s="39" t="str">
        <f t="shared" si="100"/>
        <v/>
      </c>
      <c r="BI372" s="76">
        <f t="shared" si="100"/>
        <v>-1</v>
      </c>
      <c r="BJ372" s="40">
        <f t="shared" si="100"/>
        <v>-1</v>
      </c>
      <c r="BK372" s="119" t="str">
        <f t="shared" si="108"/>
        <v/>
      </c>
      <c r="BL372" s="120" t="str">
        <f t="shared" si="108"/>
        <v/>
      </c>
      <c r="BM372" s="120" t="str">
        <f t="shared" si="108"/>
        <v/>
      </c>
      <c r="BN372" s="120" t="str">
        <f t="shared" si="108"/>
        <v/>
      </c>
      <c r="BO372" s="121" t="str">
        <f t="shared" si="108"/>
        <v/>
      </c>
      <c r="BP372" s="119">
        <f t="shared" si="109"/>
        <v>227.21777777777777</v>
      </c>
      <c r="BQ372" s="120">
        <f t="shared" si="109"/>
        <v>176.91</v>
      </c>
      <c r="BR372" s="120" t="str">
        <f t="shared" si="109"/>
        <v/>
      </c>
      <c r="BS372" s="120" t="str">
        <f t="shared" si="109"/>
        <v/>
      </c>
      <c r="BT372" s="121" t="str">
        <f t="shared" si="109"/>
        <v/>
      </c>
      <c r="BU372" s="119" t="str">
        <f t="shared" si="110"/>
        <v/>
      </c>
      <c r="BV372" s="120" t="str">
        <f t="shared" si="110"/>
        <v/>
      </c>
      <c r="BW372" s="121" t="str">
        <f t="shared" si="110"/>
        <v/>
      </c>
      <c r="BX372" s="120" t="str">
        <f t="shared" si="110"/>
        <v/>
      </c>
      <c r="BY372" s="121" t="str">
        <f t="shared" si="110"/>
        <v/>
      </c>
    </row>
    <row r="373" spans="1:77" hidden="1" outlineLevel="7" x14ac:dyDescent="0.2">
      <c r="A373" t="s">
        <v>46</v>
      </c>
      <c r="B373" t="s">
        <v>46</v>
      </c>
      <c r="C373" t="s">
        <v>129</v>
      </c>
      <c r="D373" t="s">
        <v>129</v>
      </c>
      <c r="E373" t="s">
        <v>128</v>
      </c>
      <c r="F373" s="4">
        <f t="shared" si="106"/>
        <v>46378</v>
      </c>
      <c r="G373" t="s">
        <v>37</v>
      </c>
      <c r="H373" s="28">
        <v>0</v>
      </c>
      <c r="I373" s="138">
        <v>0</v>
      </c>
      <c r="J373" s="138">
        <v>0</v>
      </c>
      <c r="K373" s="2">
        <v>0</v>
      </c>
      <c r="L373" s="2">
        <v>0</v>
      </c>
      <c r="M373" s="2">
        <v>0</v>
      </c>
      <c r="N373" s="2">
        <v>0</v>
      </c>
      <c r="O373" s="2">
        <v>0</v>
      </c>
      <c r="P373" s="2">
        <v>0</v>
      </c>
      <c r="Q373" s="29">
        <v>0</v>
      </c>
      <c r="R373" s="30">
        <f t="shared" si="101"/>
        <v>0</v>
      </c>
      <c r="S373" s="30">
        <f t="shared" si="102"/>
        <v>0</v>
      </c>
      <c r="T373" t="s">
        <v>49</v>
      </c>
      <c r="U373" t="s">
        <v>49</v>
      </c>
      <c r="V373" t="s">
        <v>129</v>
      </c>
      <c r="W373" t="s">
        <v>129</v>
      </c>
      <c r="X373" t="s">
        <v>128</v>
      </c>
      <c r="Y373" s="4">
        <f t="shared" si="107"/>
        <v>46014</v>
      </c>
      <c r="Z373" t="s">
        <v>37</v>
      </c>
      <c r="AA373" s="28">
        <v>23</v>
      </c>
      <c r="AB373" s="138">
        <v>2</v>
      </c>
      <c r="AC373" s="138">
        <v>0</v>
      </c>
      <c r="AD373" s="2">
        <v>0</v>
      </c>
      <c r="AE373" s="2">
        <v>0</v>
      </c>
      <c r="AF373" s="2">
        <v>3790.6400000000003</v>
      </c>
      <c r="AG373" s="2">
        <v>147.11000000000001</v>
      </c>
      <c r="AH373" s="2">
        <v>0</v>
      </c>
      <c r="AI373" s="2">
        <v>0</v>
      </c>
      <c r="AJ373" s="29">
        <v>0</v>
      </c>
      <c r="AK373" s="30">
        <f t="shared" si="103"/>
        <v>2</v>
      </c>
      <c r="AL373" s="30">
        <f t="shared" si="104"/>
        <v>147.11000000000001</v>
      </c>
      <c r="AM373" s="2">
        <f t="shared" si="114"/>
        <v>-23</v>
      </c>
      <c r="AN373" s="2">
        <f t="shared" si="114"/>
        <v>-2</v>
      </c>
      <c r="AO373" s="2">
        <f t="shared" si="113"/>
        <v>0</v>
      </c>
      <c r="AP373" s="2">
        <f t="shared" si="113"/>
        <v>0</v>
      </c>
      <c r="AQ373" s="2">
        <f t="shared" si="113"/>
        <v>0</v>
      </c>
      <c r="AR373" s="2">
        <f t="shared" si="113"/>
        <v>-3790.6400000000003</v>
      </c>
      <c r="AS373" s="2">
        <f t="shared" si="113"/>
        <v>-147.11000000000001</v>
      </c>
      <c r="AT373" s="2">
        <f t="shared" si="113"/>
        <v>0</v>
      </c>
      <c r="AU373" s="2">
        <f t="shared" si="113"/>
        <v>0</v>
      </c>
      <c r="AV373" s="29">
        <f t="shared" si="113"/>
        <v>0</v>
      </c>
      <c r="AW373" s="30">
        <f t="shared" si="113"/>
        <v>-2</v>
      </c>
      <c r="AX373" s="31">
        <f t="shared" si="99"/>
        <v>-147.11000000000001</v>
      </c>
      <c r="AY373" s="38">
        <f t="shared" si="112"/>
        <v>-1</v>
      </c>
      <c r="AZ373" s="38">
        <f t="shared" si="112"/>
        <v>-1</v>
      </c>
      <c r="BA373" s="38" t="str">
        <f t="shared" si="112"/>
        <v/>
      </c>
      <c r="BB373" s="38" t="str">
        <f t="shared" si="111"/>
        <v/>
      </c>
      <c r="BC373" s="38" t="str">
        <f t="shared" si="111"/>
        <v/>
      </c>
      <c r="BD373" s="38">
        <f t="shared" si="111"/>
        <v>-1</v>
      </c>
      <c r="BE373" s="38">
        <f t="shared" si="100"/>
        <v>-1</v>
      </c>
      <c r="BF373" s="38" t="str">
        <f t="shared" si="100"/>
        <v/>
      </c>
      <c r="BG373" s="38" t="str">
        <f t="shared" si="100"/>
        <v/>
      </c>
      <c r="BH373" s="39" t="str">
        <f t="shared" si="100"/>
        <v/>
      </c>
      <c r="BI373" s="76">
        <f t="shared" si="100"/>
        <v>-1</v>
      </c>
      <c r="BJ373" s="40">
        <f t="shared" si="100"/>
        <v>-1</v>
      </c>
      <c r="BK373" s="119" t="str">
        <f t="shared" si="108"/>
        <v/>
      </c>
      <c r="BL373" s="120" t="str">
        <f t="shared" si="108"/>
        <v/>
      </c>
      <c r="BM373" s="120" t="str">
        <f t="shared" si="108"/>
        <v/>
      </c>
      <c r="BN373" s="120" t="str">
        <f t="shared" si="108"/>
        <v/>
      </c>
      <c r="BO373" s="121" t="str">
        <f t="shared" si="108"/>
        <v/>
      </c>
      <c r="BP373" s="119">
        <f t="shared" si="109"/>
        <v>164.81043478260872</v>
      </c>
      <c r="BQ373" s="120">
        <f t="shared" si="109"/>
        <v>73.555000000000007</v>
      </c>
      <c r="BR373" s="120" t="str">
        <f t="shared" si="109"/>
        <v/>
      </c>
      <c r="BS373" s="120" t="str">
        <f t="shared" si="109"/>
        <v/>
      </c>
      <c r="BT373" s="121" t="str">
        <f t="shared" si="109"/>
        <v/>
      </c>
      <c r="BU373" s="119" t="str">
        <f t="shared" si="110"/>
        <v/>
      </c>
      <c r="BV373" s="120" t="str">
        <f t="shared" si="110"/>
        <v/>
      </c>
      <c r="BW373" s="121" t="str">
        <f t="shared" si="110"/>
        <v/>
      </c>
      <c r="BX373" s="120" t="str">
        <f t="shared" si="110"/>
        <v/>
      </c>
      <c r="BY373" s="121" t="str">
        <f t="shared" si="110"/>
        <v/>
      </c>
    </row>
    <row r="374" spans="1:77" hidden="1" outlineLevel="7" x14ac:dyDescent="0.2">
      <c r="A374" t="s">
        <v>46</v>
      </c>
      <c r="B374" t="s">
        <v>46</v>
      </c>
      <c r="C374" t="s">
        <v>129</v>
      </c>
      <c r="D374" t="s">
        <v>129</v>
      </c>
      <c r="E374" t="s">
        <v>128</v>
      </c>
      <c r="F374" s="4">
        <f t="shared" si="106"/>
        <v>46379</v>
      </c>
      <c r="G374" t="s">
        <v>38</v>
      </c>
      <c r="H374" s="28">
        <v>0</v>
      </c>
      <c r="I374" s="138">
        <v>0</v>
      </c>
      <c r="J374" s="138">
        <v>0</v>
      </c>
      <c r="K374" s="2">
        <v>0</v>
      </c>
      <c r="L374" s="2">
        <v>0</v>
      </c>
      <c r="M374" s="2">
        <v>0</v>
      </c>
      <c r="N374" s="2">
        <v>0</v>
      </c>
      <c r="O374" s="2">
        <v>0</v>
      </c>
      <c r="P374" s="2">
        <v>0</v>
      </c>
      <c r="Q374" s="29">
        <v>0</v>
      </c>
      <c r="R374" s="30">
        <f t="shared" si="101"/>
        <v>0</v>
      </c>
      <c r="S374" s="30">
        <f t="shared" si="102"/>
        <v>0</v>
      </c>
      <c r="T374" t="s">
        <v>49</v>
      </c>
      <c r="U374" t="s">
        <v>49</v>
      </c>
      <c r="V374" t="s">
        <v>129</v>
      </c>
      <c r="W374" t="s">
        <v>129</v>
      </c>
      <c r="X374" t="s">
        <v>128</v>
      </c>
      <c r="Y374" s="4">
        <f t="shared" si="107"/>
        <v>46015</v>
      </c>
      <c r="Z374" t="s">
        <v>38</v>
      </c>
      <c r="AA374" s="28">
        <v>15</v>
      </c>
      <c r="AB374" s="138">
        <v>1</v>
      </c>
      <c r="AC374" s="138">
        <v>0</v>
      </c>
      <c r="AD374" s="2">
        <v>0</v>
      </c>
      <c r="AE374" s="2">
        <v>0</v>
      </c>
      <c r="AF374" s="2">
        <v>1428.48</v>
      </c>
      <c r="AG374" s="2">
        <v>-88.95</v>
      </c>
      <c r="AH374" s="2">
        <v>0</v>
      </c>
      <c r="AI374" s="2">
        <v>0</v>
      </c>
      <c r="AJ374" s="29">
        <v>0</v>
      </c>
      <c r="AK374" s="30">
        <f t="shared" si="103"/>
        <v>1</v>
      </c>
      <c r="AL374" s="30">
        <f t="shared" si="104"/>
        <v>-88.95</v>
      </c>
      <c r="AM374" s="2">
        <f t="shared" si="114"/>
        <v>-15</v>
      </c>
      <c r="AN374" s="2">
        <f t="shared" si="114"/>
        <v>-1</v>
      </c>
      <c r="AO374" s="2">
        <f t="shared" si="113"/>
        <v>0</v>
      </c>
      <c r="AP374" s="2">
        <f t="shared" si="113"/>
        <v>0</v>
      </c>
      <c r="AQ374" s="2">
        <f t="shared" si="113"/>
        <v>0</v>
      </c>
      <c r="AR374" s="2">
        <f t="shared" si="113"/>
        <v>-1428.48</v>
      </c>
      <c r="AS374" s="2">
        <f t="shared" si="113"/>
        <v>88.95</v>
      </c>
      <c r="AT374" s="2">
        <f t="shared" si="113"/>
        <v>0</v>
      </c>
      <c r="AU374" s="2">
        <f t="shared" si="113"/>
        <v>0</v>
      </c>
      <c r="AV374" s="29">
        <f t="shared" si="113"/>
        <v>0</v>
      </c>
      <c r="AW374" s="30">
        <f t="shared" si="113"/>
        <v>-1</v>
      </c>
      <c r="AX374" s="31">
        <f t="shared" si="99"/>
        <v>88.95</v>
      </c>
      <c r="AY374" s="38">
        <f t="shared" si="112"/>
        <v>-1</v>
      </c>
      <c r="AZ374" s="38">
        <f t="shared" si="112"/>
        <v>-1</v>
      </c>
      <c r="BA374" s="38" t="str">
        <f t="shared" si="112"/>
        <v/>
      </c>
      <c r="BB374" s="38" t="str">
        <f t="shared" si="111"/>
        <v/>
      </c>
      <c r="BC374" s="38" t="str">
        <f t="shared" si="111"/>
        <v/>
      </c>
      <c r="BD374" s="38">
        <f t="shared" si="111"/>
        <v>-1</v>
      </c>
      <c r="BE374" s="38">
        <f t="shared" si="100"/>
        <v>-1</v>
      </c>
      <c r="BF374" s="38" t="str">
        <f t="shared" si="100"/>
        <v/>
      </c>
      <c r="BG374" s="38" t="str">
        <f t="shared" si="100"/>
        <v/>
      </c>
      <c r="BH374" s="39" t="str">
        <f t="shared" si="100"/>
        <v/>
      </c>
      <c r="BI374" s="76">
        <f t="shared" si="100"/>
        <v>-1</v>
      </c>
      <c r="BJ374" s="40">
        <f t="shared" si="100"/>
        <v>-1</v>
      </c>
      <c r="BK374" s="119" t="str">
        <f t="shared" si="108"/>
        <v/>
      </c>
      <c r="BL374" s="120" t="str">
        <f t="shared" si="108"/>
        <v/>
      </c>
      <c r="BM374" s="120" t="str">
        <f t="shared" si="108"/>
        <v/>
      </c>
      <c r="BN374" s="120" t="str">
        <f t="shared" si="108"/>
        <v/>
      </c>
      <c r="BO374" s="121" t="str">
        <f t="shared" si="108"/>
        <v/>
      </c>
      <c r="BP374" s="119">
        <f t="shared" si="109"/>
        <v>95.231999999999999</v>
      </c>
      <c r="BQ374" s="120">
        <f t="shared" si="109"/>
        <v>-88.95</v>
      </c>
      <c r="BR374" s="120" t="str">
        <f t="shared" si="109"/>
        <v/>
      </c>
      <c r="BS374" s="120" t="str">
        <f t="shared" si="109"/>
        <v/>
      </c>
      <c r="BT374" s="121" t="str">
        <f t="shared" si="109"/>
        <v/>
      </c>
      <c r="BU374" s="119" t="str">
        <f t="shared" si="110"/>
        <v/>
      </c>
      <c r="BV374" s="120" t="str">
        <f t="shared" si="110"/>
        <v/>
      </c>
      <c r="BW374" s="121" t="str">
        <f t="shared" si="110"/>
        <v/>
      </c>
      <c r="BX374" s="120" t="str">
        <f t="shared" si="110"/>
        <v/>
      </c>
      <c r="BY374" s="121" t="str">
        <f t="shared" si="110"/>
        <v/>
      </c>
    </row>
    <row r="375" spans="1:77" hidden="1" outlineLevel="7" x14ac:dyDescent="0.2">
      <c r="A375" t="s">
        <v>46</v>
      </c>
      <c r="B375" t="s">
        <v>46</v>
      </c>
      <c r="C375" t="s">
        <v>129</v>
      </c>
      <c r="D375" t="s">
        <v>129</v>
      </c>
      <c r="E375" t="s">
        <v>128</v>
      </c>
      <c r="F375" s="4">
        <f t="shared" si="106"/>
        <v>46380</v>
      </c>
      <c r="G375" t="s">
        <v>39</v>
      </c>
      <c r="H375" s="28">
        <v>0</v>
      </c>
      <c r="I375" s="138">
        <v>0</v>
      </c>
      <c r="J375" s="138">
        <v>0</v>
      </c>
      <c r="K375" s="2">
        <v>0</v>
      </c>
      <c r="L375" s="2">
        <v>0</v>
      </c>
      <c r="M375" s="2">
        <v>0</v>
      </c>
      <c r="N375" s="2">
        <v>0</v>
      </c>
      <c r="O375" s="2">
        <v>0</v>
      </c>
      <c r="P375" s="2">
        <v>0</v>
      </c>
      <c r="Q375" s="29">
        <v>0</v>
      </c>
      <c r="R375" s="30">
        <f t="shared" si="101"/>
        <v>0</v>
      </c>
      <c r="S375" s="30">
        <f t="shared" si="102"/>
        <v>0</v>
      </c>
      <c r="T375" t="s">
        <v>49</v>
      </c>
      <c r="U375" t="s">
        <v>49</v>
      </c>
      <c r="V375" t="s">
        <v>129</v>
      </c>
      <c r="W375" t="s">
        <v>129</v>
      </c>
      <c r="X375" t="s">
        <v>128</v>
      </c>
      <c r="Y375" s="4">
        <f t="shared" si="107"/>
        <v>46016</v>
      </c>
      <c r="Z375" t="s">
        <v>39</v>
      </c>
      <c r="AA375" s="28">
        <v>0</v>
      </c>
      <c r="AB375" s="138">
        <v>0</v>
      </c>
      <c r="AC375" s="138">
        <v>0</v>
      </c>
      <c r="AD375" s="2">
        <v>0</v>
      </c>
      <c r="AE375" s="2">
        <v>0</v>
      </c>
      <c r="AF375" s="2">
        <v>0</v>
      </c>
      <c r="AG375" s="2">
        <v>0</v>
      </c>
      <c r="AH375" s="2">
        <v>0</v>
      </c>
      <c r="AI375" s="2">
        <v>0</v>
      </c>
      <c r="AJ375" s="29">
        <v>0</v>
      </c>
      <c r="AK375" s="30">
        <f t="shared" si="103"/>
        <v>0</v>
      </c>
      <c r="AL375" s="30">
        <f t="shared" si="104"/>
        <v>0</v>
      </c>
      <c r="AM375" s="2">
        <f t="shared" si="114"/>
        <v>0</v>
      </c>
      <c r="AN375" s="2">
        <f t="shared" si="114"/>
        <v>0</v>
      </c>
      <c r="AO375" s="2">
        <f t="shared" si="113"/>
        <v>0</v>
      </c>
      <c r="AP375" s="2">
        <f t="shared" si="113"/>
        <v>0</v>
      </c>
      <c r="AQ375" s="2">
        <f t="shared" si="113"/>
        <v>0</v>
      </c>
      <c r="AR375" s="2">
        <f t="shared" si="113"/>
        <v>0</v>
      </c>
      <c r="AS375" s="2">
        <f t="shared" si="113"/>
        <v>0</v>
      </c>
      <c r="AT375" s="2">
        <f t="shared" si="113"/>
        <v>0</v>
      </c>
      <c r="AU375" s="2">
        <f t="shared" si="113"/>
        <v>0</v>
      </c>
      <c r="AV375" s="29">
        <f t="shared" si="113"/>
        <v>0</v>
      </c>
      <c r="AW375" s="30">
        <f t="shared" si="113"/>
        <v>0</v>
      </c>
      <c r="AX375" s="31">
        <f t="shared" si="99"/>
        <v>0</v>
      </c>
      <c r="AY375" s="38" t="str">
        <f t="shared" si="112"/>
        <v/>
      </c>
      <c r="AZ375" s="38" t="str">
        <f t="shared" si="112"/>
        <v/>
      </c>
      <c r="BA375" s="38" t="str">
        <f t="shared" si="112"/>
        <v/>
      </c>
      <c r="BB375" s="38" t="str">
        <f t="shared" si="111"/>
        <v/>
      </c>
      <c r="BC375" s="38" t="str">
        <f t="shared" si="111"/>
        <v/>
      </c>
      <c r="BD375" s="38" t="str">
        <f t="shared" si="111"/>
        <v/>
      </c>
      <c r="BE375" s="38" t="str">
        <f t="shared" si="100"/>
        <v/>
      </c>
      <c r="BF375" s="38" t="str">
        <f t="shared" si="100"/>
        <v/>
      </c>
      <c r="BG375" s="38" t="str">
        <f t="shared" si="100"/>
        <v/>
      </c>
      <c r="BH375" s="39" t="str">
        <f t="shared" si="100"/>
        <v/>
      </c>
      <c r="BI375" s="76" t="str">
        <f t="shared" si="100"/>
        <v/>
      </c>
      <c r="BJ375" s="40" t="str">
        <f t="shared" si="100"/>
        <v/>
      </c>
      <c r="BK375" s="119" t="str">
        <f t="shared" si="108"/>
        <v/>
      </c>
      <c r="BL375" s="120" t="str">
        <f t="shared" si="108"/>
        <v/>
      </c>
      <c r="BM375" s="120" t="str">
        <f t="shared" si="108"/>
        <v/>
      </c>
      <c r="BN375" s="120" t="str">
        <f t="shared" si="108"/>
        <v/>
      </c>
      <c r="BO375" s="121" t="str">
        <f t="shared" si="108"/>
        <v/>
      </c>
      <c r="BP375" s="119" t="str">
        <f t="shared" si="109"/>
        <v/>
      </c>
      <c r="BQ375" s="120" t="str">
        <f t="shared" si="109"/>
        <v/>
      </c>
      <c r="BR375" s="120" t="str">
        <f t="shared" si="109"/>
        <v/>
      </c>
      <c r="BS375" s="120" t="str">
        <f t="shared" si="109"/>
        <v/>
      </c>
      <c r="BT375" s="121" t="str">
        <f t="shared" si="109"/>
        <v/>
      </c>
      <c r="BU375" s="119" t="str">
        <f t="shared" si="110"/>
        <v/>
      </c>
      <c r="BV375" s="120" t="str">
        <f t="shared" si="110"/>
        <v/>
      </c>
      <c r="BW375" s="121" t="str">
        <f t="shared" si="110"/>
        <v/>
      </c>
      <c r="BX375" s="120" t="str">
        <f t="shared" si="110"/>
        <v/>
      </c>
      <c r="BY375" s="121" t="str">
        <f t="shared" si="110"/>
        <v/>
      </c>
    </row>
    <row r="376" spans="1:77" hidden="1" outlineLevel="7" x14ac:dyDescent="0.2">
      <c r="A376" t="s">
        <v>46</v>
      </c>
      <c r="B376" t="s">
        <v>46</v>
      </c>
      <c r="C376" t="s">
        <v>129</v>
      </c>
      <c r="D376" t="s">
        <v>129</v>
      </c>
      <c r="E376" t="s">
        <v>128</v>
      </c>
      <c r="F376" s="4">
        <f t="shared" si="106"/>
        <v>46381</v>
      </c>
      <c r="G376" t="s">
        <v>40</v>
      </c>
      <c r="H376" s="28">
        <v>0</v>
      </c>
      <c r="I376" s="138">
        <v>0</v>
      </c>
      <c r="J376" s="138">
        <v>0</v>
      </c>
      <c r="K376" s="2">
        <v>0</v>
      </c>
      <c r="L376" s="2">
        <v>0</v>
      </c>
      <c r="M376" s="2">
        <v>0</v>
      </c>
      <c r="N376" s="2">
        <v>0</v>
      </c>
      <c r="O376" s="2">
        <v>0</v>
      </c>
      <c r="P376" s="2">
        <v>0</v>
      </c>
      <c r="Q376" s="29">
        <v>0</v>
      </c>
      <c r="R376" s="30">
        <f t="shared" si="101"/>
        <v>0</v>
      </c>
      <c r="S376" s="30">
        <f t="shared" si="102"/>
        <v>0</v>
      </c>
      <c r="T376" t="s">
        <v>49</v>
      </c>
      <c r="U376" t="s">
        <v>49</v>
      </c>
      <c r="V376" t="s">
        <v>129</v>
      </c>
      <c r="W376" t="s">
        <v>129</v>
      </c>
      <c r="X376" t="s">
        <v>128</v>
      </c>
      <c r="Y376" s="4">
        <f t="shared" si="107"/>
        <v>46017</v>
      </c>
      <c r="Z376" t="s">
        <v>40</v>
      </c>
      <c r="AA376" s="28">
        <v>4</v>
      </c>
      <c r="AB376" s="138">
        <v>0</v>
      </c>
      <c r="AC376" s="138">
        <v>0</v>
      </c>
      <c r="AD376" s="2">
        <v>0</v>
      </c>
      <c r="AE376" s="2">
        <v>0</v>
      </c>
      <c r="AF376" s="2">
        <v>378.82</v>
      </c>
      <c r="AG376" s="2">
        <v>0</v>
      </c>
      <c r="AH376" s="2">
        <v>0</v>
      </c>
      <c r="AI376" s="2">
        <v>0</v>
      </c>
      <c r="AJ376" s="29">
        <v>0</v>
      </c>
      <c r="AK376" s="30">
        <f t="shared" si="103"/>
        <v>0</v>
      </c>
      <c r="AL376" s="30">
        <f t="shared" si="104"/>
        <v>0</v>
      </c>
      <c r="AM376" s="2">
        <f t="shared" si="114"/>
        <v>-4</v>
      </c>
      <c r="AN376" s="2">
        <f t="shared" si="114"/>
        <v>0</v>
      </c>
      <c r="AO376" s="2">
        <f t="shared" si="113"/>
        <v>0</v>
      </c>
      <c r="AP376" s="2">
        <f t="shared" si="113"/>
        <v>0</v>
      </c>
      <c r="AQ376" s="2">
        <f t="shared" si="113"/>
        <v>0</v>
      </c>
      <c r="AR376" s="2">
        <f t="shared" si="113"/>
        <v>-378.82</v>
      </c>
      <c r="AS376" s="2">
        <f t="shared" si="113"/>
        <v>0</v>
      </c>
      <c r="AT376" s="2">
        <f t="shared" si="113"/>
        <v>0</v>
      </c>
      <c r="AU376" s="2">
        <f t="shared" si="113"/>
        <v>0</v>
      </c>
      <c r="AV376" s="29">
        <f t="shared" si="113"/>
        <v>0</v>
      </c>
      <c r="AW376" s="30">
        <f t="shared" si="113"/>
        <v>0</v>
      </c>
      <c r="AX376" s="31">
        <f t="shared" si="99"/>
        <v>0</v>
      </c>
      <c r="AY376" s="38">
        <f t="shared" si="112"/>
        <v>-1</v>
      </c>
      <c r="AZ376" s="38" t="str">
        <f t="shared" si="112"/>
        <v/>
      </c>
      <c r="BA376" s="38" t="str">
        <f t="shared" si="112"/>
        <v/>
      </c>
      <c r="BB376" s="38" t="str">
        <f t="shared" si="111"/>
        <v/>
      </c>
      <c r="BC376" s="38" t="str">
        <f t="shared" si="111"/>
        <v/>
      </c>
      <c r="BD376" s="38">
        <f t="shared" si="111"/>
        <v>-1</v>
      </c>
      <c r="BE376" s="38" t="str">
        <f t="shared" si="100"/>
        <v/>
      </c>
      <c r="BF376" s="38" t="str">
        <f t="shared" si="100"/>
        <v/>
      </c>
      <c r="BG376" s="38" t="str">
        <f t="shared" si="100"/>
        <v/>
      </c>
      <c r="BH376" s="39" t="str">
        <f t="shared" si="100"/>
        <v/>
      </c>
      <c r="BI376" s="76" t="str">
        <f t="shared" si="100"/>
        <v/>
      </c>
      <c r="BJ376" s="40" t="str">
        <f t="shared" si="100"/>
        <v/>
      </c>
      <c r="BK376" s="119" t="str">
        <f t="shared" si="108"/>
        <v/>
      </c>
      <c r="BL376" s="120" t="str">
        <f t="shared" si="108"/>
        <v/>
      </c>
      <c r="BM376" s="120" t="str">
        <f t="shared" si="108"/>
        <v/>
      </c>
      <c r="BN376" s="120" t="str">
        <f t="shared" si="108"/>
        <v/>
      </c>
      <c r="BO376" s="121" t="str">
        <f t="shared" si="108"/>
        <v/>
      </c>
      <c r="BP376" s="119">
        <f t="shared" si="109"/>
        <v>94.704999999999998</v>
      </c>
      <c r="BQ376" s="120" t="str">
        <f t="shared" si="109"/>
        <v/>
      </c>
      <c r="BR376" s="120" t="str">
        <f t="shared" si="109"/>
        <v/>
      </c>
      <c r="BS376" s="120" t="str">
        <f t="shared" si="109"/>
        <v/>
      </c>
      <c r="BT376" s="121" t="str">
        <f t="shared" si="109"/>
        <v/>
      </c>
      <c r="BU376" s="119" t="str">
        <f t="shared" si="110"/>
        <v/>
      </c>
      <c r="BV376" s="120" t="str">
        <f t="shared" si="110"/>
        <v/>
      </c>
      <c r="BW376" s="121" t="str">
        <f t="shared" si="110"/>
        <v/>
      </c>
      <c r="BX376" s="120" t="str">
        <f t="shared" si="110"/>
        <v/>
      </c>
      <c r="BY376" s="121" t="str">
        <f t="shared" si="110"/>
        <v/>
      </c>
    </row>
    <row r="377" spans="1:77" ht="13.5" hidden="1" outlineLevel="7" thickBot="1" x14ac:dyDescent="0.25">
      <c r="A377" t="s">
        <v>46</v>
      </c>
      <c r="B377" t="s">
        <v>46</v>
      </c>
      <c r="C377" t="s">
        <v>129</v>
      </c>
      <c r="D377" t="s">
        <v>129</v>
      </c>
      <c r="E377" t="s">
        <v>128</v>
      </c>
      <c r="F377" s="59">
        <f t="shared" si="106"/>
        <v>46382</v>
      </c>
      <c r="G377" s="42" t="s">
        <v>41</v>
      </c>
      <c r="H377" s="43">
        <v>0</v>
      </c>
      <c r="I377" s="44">
        <v>0</v>
      </c>
      <c r="J377" s="44">
        <v>0</v>
      </c>
      <c r="K377" s="44">
        <v>0</v>
      </c>
      <c r="L377" s="44">
        <v>0</v>
      </c>
      <c r="M377" s="44">
        <v>0</v>
      </c>
      <c r="N377" s="44">
        <v>0</v>
      </c>
      <c r="O377" s="44">
        <v>0</v>
      </c>
      <c r="P377" s="44">
        <v>0</v>
      </c>
      <c r="Q377" s="45">
        <v>0</v>
      </c>
      <c r="R377" s="46">
        <f t="shared" si="101"/>
        <v>0</v>
      </c>
      <c r="S377" s="46">
        <f t="shared" si="102"/>
        <v>0</v>
      </c>
      <c r="T377" t="s">
        <v>49</v>
      </c>
      <c r="U377" t="s">
        <v>49</v>
      </c>
      <c r="V377" t="s">
        <v>129</v>
      </c>
      <c r="W377" t="s">
        <v>129</v>
      </c>
      <c r="X377" t="s">
        <v>128</v>
      </c>
      <c r="Y377" s="59">
        <f t="shared" si="107"/>
        <v>46018</v>
      </c>
      <c r="Z377" s="42" t="s">
        <v>41</v>
      </c>
      <c r="AA377" s="43">
        <v>4</v>
      </c>
      <c r="AB377" s="44">
        <v>0</v>
      </c>
      <c r="AC377" s="44">
        <v>0</v>
      </c>
      <c r="AD377" s="44">
        <v>0</v>
      </c>
      <c r="AE377" s="44">
        <v>0</v>
      </c>
      <c r="AF377" s="44">
        <v>417.22</v>
      </c>
      <c r="AG377" s="44">
        <v>0</v>
      </c>
      <c r="AH377" s="44">
        <v>0</v>
      </c>
      <c r="AI377" s="44">
        <v>0</v>
      </c>
      <c r="AJ377" s="45">
        <v>0</v>
      </c>
      <c r="AK377" s="46">
        <f t="shared" si="103"/>
        <v>0</v>
      </c>
      <c r="AL377" s="46">
        <f t="shared" si="104"/>
        <v>0</v>
      </c>
      <c r="AM377" s="44">
        <f t="shared" si="114"/>
        <v>-4</v>
      </c>
      <c r="AN377" s="44">
        <f t="shared" si="114"/>
        <v>0</v>
      </c>
      <c r="AO377" s="44">
        <f t="shared" si="113"/>
        <v>0</v>
      </c>
      <c r="AP377" s="44">
        <f t="shared" si="113"/>
        <v>0</v>
      </c>
      <c r="AQ377" s="44">
        <f t="shared" si="113"/>
        <v>0</v>
      </c>
      <c r="AR377" s="44">
        <f t="shared" si="113"/>
        <v>-417.22</v>
      </c>
      <c r="AS377" s="44">
        <f t="shared" si="113"/>
        <v>0</v>
      </c>
      <c r="AT377" s="44">
        <f t="shared" si="113"/>
        <v>0</v>
      </c>
      <c r="AU377" s="44">
        <f t="shared" si="113"/>
        <v>0</v>
      </c>
      <c r="AV377" s="45">
        <f t="shared" si="113"/>
        <v>0</v>
      </c>
      <c r="AW377" s="46">
        <f t="shared" si="113"/>
        <v>0</v>
      </c>
      <c r="AX377" s="47">
        <f t="shared" si="99"/>
        <v>0</v>
      </c>
      <c r="AY377" s="56">
        <f t="shared" si="112"/>
        <v>-1</v>
      </c>
      <c r="AZ377" s="56" t="str">
        <f t="shared" si="112"/>
        <v/>
      </c>
      <c r="BA377" s="56" t="str">
        <f t="shared" si="112"/>
        <v/>
      </c>
      <c r="BB377" s="56" t="str">
        <f t="shared" si="111"/>
        <v/>
      </c>
      <c r="BC377" s="56" t="str">
        <f t="shared" si="111"/>
        <v/>
      </c>
      <c r="BD377" s="56">
        <f t="shared" si="111"/>
        <v>-1</v>
      </c>
      <c r="BE377" s="56" t="str">
        <f t="shared" si="100"/>
        <v/>
      </c>
      <c r="BF377" s="56" t="str">
        <f t="shared" si="100"/>
        <v/>
      </c>
      <c r="BG377" s="56" t="str">
        <f t="shared" si="100"/>
        <v/>
      </c>
      <c r="BH377" s="57" t="str">
        <f t="shared" si="100"/>
        <v/>
      </c>
      <c r="BI377" s="81" t="str">
        <f t="shared" si="100"/>
        <v/>
      </c>
      <c r="BJ377" s="58" t="str">
        <f t="shared" si="100"/>
        <v/>
      </c>
      <c r="BK377" s="122" t="str">
        <f t="shared" si="108"/>
        <v/>
      </c>
      <c r="BL377" s="123" t="str">
        <f t="shared" si="108"/>
        <v/>
      </c>
      <c r="BM377" s="123" t="str">
        <f t="shared" si="108"/>
        <v/>
      </c>
      <c r="BN377" s="123" t="str">
        <f t="shared" si="108"/>
        <v/>
      </c>
      <c r="BO377" s="124" t="str">
        <f t="shared" si="108"/>
        <v/>
      </c>
      <c r="BP377" s="122">
        <f t="shared" si="109"/>
        <v>104.30500000000001</v>
      </c>
      <c r="BQ377" s="123" t="str">
        <f t="shared" si="109"/>
        <v/>
      </c>
      <c r="BR377" s="123" t="str">
        <f t="shared" si="109"/>
        <v/>
      </c>
      <c r="BS377" s="123" t="str">
        <f t="shared" si="109"/>
        <v/>
      </c>
      <c r="BT377" s="124" t="str">
        <f t="shared" si="109"/>
        <v/>
      </c>
      <c r="BU377" s="122" t="str">
        <f t="shared" si="110"/>
        <v/>
      </c>
      <c r="BV377" s="123" t="str">
        <f t="shared" si="110"/>
        <v/>
      </c>
      <c r="BW377" s="124" t="str">
        <f t="shared" si="110"/>
        <v/>
      </c>
      <c r="BX377" s="123" t="str">
        <f t="shared" si="110"/>
        <v/>
      </c>
      <c r="BY377" s="124" t="str">
        <f t="shared" si="110"/>
        <v/>
      </c>
    </row>
    <row r="378" spans="1:77" ht="13.5" collapsed="1" thickBot="1" x14ac:dyDescent="0.25">
      <c r="T378" s="3"/>
      <c r="U378" s="3"/>
      <c r="V378" s="3"/>
      <c r="W378" s="3"/>
      <c r="X378" s="3"/>
    </row>
    <row r="379" spans="1:77" x14ac:dyDescent="0.2">
      <c r="F379" s="62" t="s">
        <v>42</v>
      </c>
      <c r="G379" s="63"/>
      <c r="H379" s="64">
        <f>SUMIF($E$14:$E$377,$F379,$H$14:$H$377)</f>
        <v>45</v>
      </c>
      <c r="I379" s="65">
        <f t="shared" ref="I379:Q382" si="115">SUMIF($E$14:$E$377,$F379,I$14:I$377)</f>
        <v>1</v>
      </c>
      <c r="J379" s="65">
        <f t="shared" si="115"/>
        <v>0</v>
      </c>
      <c r="K379" s="65">
        <f t="shared" si="115"/>
        <v>0</v>
      </c>
      <c r="L379" s="65">
        <f t="shared" si="115"/>
        <v>0</v>
      </c>
      <c r="M379" s="65">
        <f t="shared" si="115"/>
        <v>6341.6500000000005</v>
      </c>
      <c r="N379" s="65">
        <f t="shared" si="115"/>
        <v>84.98</v>
      </c>
      <c r="O379" s="65">
        <f t="shared" si="115"/>
        <v>0</v>
      </c>
      <c r="P379" s="65">
        <f t="shared" si="115"/>
        <v>0</v>
      </c>
      <c r="Q379" s="86">
        <f t="shared" si="115"/>
        <v>0</v>
      </c>
      <c r="R379" s="69">
        <f t="shared" ref="R379:R384" si="116">SUM(I379:L379)</f>
        <v>1</v>
      </c>
      <c r="S379" s="66">
        <f t="shared" ref="S379:S384" si="117">SUM(N379:Q379)</f>
        <v>84.98</v>
      </c>
      <c r="T379" s="3"/>
      <c r="U379" s="67"/>
      <c r="V379" s="67"/>
      <c r="W379" s="67"/>
      <c r="X379" s="67"/>
      <c r="Y379" s="62" t="s">
        <v>42</v>
      </c>
      <c r="Z379" s="63"/>
      <c r="AA379" s="64">
        <f>SUMIF($H$14:$H$20,"&lt;&gt;0",AA$14:AA$20)</f>
        <v>51</v>
      </c>
      <c r="AB379" s="65">
        <f t="shared" ref="AB379:AJ379" si="118">SUMIF($R$14:$R$20,"&lt;&gt;0",AB$14:AB$20)</f>
        <v>0</v>
      </c>
      <c r="AC379" s="65">
        <f t="shared" si="118"/>
        <v>0</v>
      </c>
      <c r="AD379" s="65">
        <f t="shared" si="118"/>
        <v>0</v>
      </c>
      <c r="AE379" s="65">
        <f t="shared" si="118"/>
        <v>0</v>
      </c>
      <c r="AF379" s="65">
        <f t="shared" si="118"/>
        <v>1058.8899999999999</v>
      </c>
      <c r="AG379" s="65">
        <f t="shared" si="118"/>
        <v>0</v>
      </c>
      <c r="AH379" s="65">
        <f t="shared" si="118"/>
        <v>0</v>
      </c>
      <c r="AI379" s="65">
        <f t="shared" si="118"/>
        <v>0</v>
      </c>
      <c r="AJ379" s="86">
        <f t="shared" si="118"/>
        <v>0</v>
      </c>
      <c r="AK379" s="69">
        <f t="shared" ref="AK379:AK384" si="119">SUM(AB379:AE379)</f>
        <v>0</v>
      </c>
      <c r="AL379" s="66">
        <f t="shared" ref="AL379:AL384" si="120">SUM(AG379:AJ379)</f>
        <v>0</v>
      </c>
      <c r="AM379" s="64">
        <f t="shared" ref="AM379:AX384" si="121">+H379-AA379</f>
        <v>-6</v>
      </c>
      <c r="AN379" s="65">
        <f t="shared" si="121"/>
        <v>1</v>
      </c>
      <c r="AO379" s="65">
        <f t="shared" si="121"/>
        <v>0</v>
      </c>
      <c r="AP379" s="65">
        <f t="shared" si="121"/>
        <v>0</v>
      </c>
      <c r="AQ379" s="65">
        <f t="shared" si="121"/>
        <v>0</v>
      </c>
      <c r="AR379" s="65">
        <f t="shared" si="121"/>
        <v>5282.76</v>
      </c>
      <c r="AS379" s="65">
        <f t="shared" si="121"/>
        <v>84.98</v>
      </c>
      <c r="AT379" s="65">
        <f t="shared" si="121"/>
        <v>0</v>
      </c>
      <c r="AU379" s="65">
        <f t="shared" si="121"/>
        <v>0</v>
      </c>
      <c r="AV379" s="86">
        <f t="shared" si="121"/>
        <v>0</v>
      </c>
      <c r="AW379" s="69">
        <f t="shared" si="121"/>
        <v>1</v>
      </c>
      <c r="AX379" s="69">
        <f t="shared" si="121"/>
        <v>84.98</v>
      </c>
      <c r="AY379" s="72">
        <f t="shared" ref="AY379:AZ384" si="122">IFERROR(AM379/AA379,"")</f>
        <v>-0.11764705882352941</v>
      </c>
      <c r="AZ379" s="70" t="str">
        <f t="shared" si="122"/>
        <v/>
      </c>
      <c r="BA379" s="70" t="str">
        <f t="shared" ref="BA379:BB384" si="123">IFERROR(AM379/AC379,"")</f>
        <v/>
      </c>
      <c r="BB379" s="70" t="str">
        <f t="shared" si="123"/>
        <v/>
      </c>
      <c r="BC379" s="70" t="str">
        <f t="shared" ref="BC379:BJ384" si="124">IFERROR(AQ379/AE379,"")</f>
        <v/>
      </c>
      <c r="BD379" s="70">
        <f t="shared" si="124"/>
        <v>4.9889601375024801</v>
      </c>
      <c r="BE379" s="70" t="str">
        <f t="shared" si="124"/>
        <v/>
      </c>
      <c r="BF379" s="70" t="str">
        <f t="shared" si="124"/>
        <v/>
      </c>
      <c r="BG379" s="70" t="str">
        <f t="shared" si="124"/>
        <v/>
      </c>
      <c r="BH379" s="89" t="str">
        <f t="shared" si="124"/>
        <v/>
      </c>
      <c r="BI379" s="71" t="str">
        <f t="shared" si="124"/>
        <v/>
      </c>
      <c r="BJ379" s="140" t="str">
        <f t="shared" si="124"/>
        <v/>
      </c>
      <c r="BK379" s="141">
        <f t="shared" ref="BK379:BO401" si="125">IFERROR(M379/H379,"")</f>
        <v>140.92555555555558</v>
      </c>
      <c r="BL379" s="142">
        <f t="shared" si="125"/>
        <v>84.98</v>
      </c>
      <c r="BM379" s="142" t="str">
        <f t="shared" si="125"/>
        <v/>
      </c>
      <c r="BN379" s="142" t="str">
        <f t="shared" si="125"/>
        <v/>
      </c>
      <c r="BO379" s="143" t="str">
        <f t="shared" si="125"/>
        <v/>
      </c>
      <c r="BP379" s="141">
        <f t="shared" ref="BP379:BT401" si="126">IFERROR(AF379/AA379,"")</f>
        <v>20.762549019607842</v>
      </c>
      <c r="BQ379" s="142" t="str">
        <f t="shared" si="126"/>
        <v/>
      </c>
      <c r="BR379" s="142" t="str">
        <f t="shared" si="126"/>
        <v/>
      </c>
      <c r="BS379" s="142" t="str">
        <f t="shared" si="126"/>
        <v/>
      </c>
      <c r="BT379" s="143" t="str">
        <f t="shared" si="126"/>
        <v/>
      </c>
      <c r="BU379" s="116">
        <f t="shared" ref="BU379:BY384" si="127">IFERROR(BK379-BP379,"")</f>
        <v>120.16300653594773</v>
      </c>
      <c r="BV379" s="117" t="str">
        <f t="shared" si="127"/>
        <v/>
      </c>
      <c r="BW379" s="118" t="str">
        <f t="shared" si="127"/>
        <v/>
      </c>
      <c r="BX379" s="117" t="str">
        <f t="shared" si="127"/>
        <v/>
      </c>
      <c r="BY379" s="118" t="str">
        <f t="shared" si="127"/>
        <v/>
      </c>
    </row>
    <row r="380" spans="1:77" x14ac:dyDescent="0.2">
      <c r="F380" s="73" t="s">
        <v>43</v>
      </c>
      <c r="G380" s="60"/>
      <c r="H380" s="28">
        <f>SUMIF($E$14:$E$377,$F380,H$14:H$377)</f>
        <v>43</v>
      </c>
      <c r="I380" s="138">
        <f t="shared" si="115"/>
        <v>0</v>
      </c>
      <c r="J380" s="138">
        <f t="shared" si="115"/>
        <v>0</v>
      </c>
      <c r="K380" s="2">
        <f t="shared" si="115"/>
        <v>0</v>
      </c>
      <c r="L380" s="2">
        <f t="shared" si="115"/>
        <v>0</v>
      </c>
      <c r="M380" s="2">
        <f t="shared" si="115"/>
        <v>8514.6999999999989</v>
      </c>
      <c r="N380" s="2">
        <f t="shared" si="115"/>
        <v>0</v>
      </c>
      <c r="O380" s="2">
        <f t="shared" si="115"/>
        <v>0</v>
      </c>
      <c r="P380" s="2">
        <f t="shared" si="115"/>
        <v>0</v>
      </c>
      <c r="Q380" s="29">
        <f t="shared" si="115"/>
        <v>0</v>
      </c>
      <c r="R380" s="30">
        <f t="shared" si="116"/>
        <v>0</v>
      </c>
      <c r="S380" s="74">
        <f t="shared" si="117"/>
        <v>0</v>
      </c>
      <c r="T380" s="3"/>
      <c r="Y380" s="73" t="s">
        <v>43</v>
      </c>
      <c r="Z380" s="60"/>
      <c r="AA380" s="28">
        <f>SUMIF($H$21:$H$27,"&lt;&gt;0",AA$21:AA$27)</f>
        <v>88</v>
      </c>
      <c r="AB380" s="138">
        <f t="shared" ref="AB380:AJ380" si="128">SUMIF($R$21:$R$27,"&lt;&gt;0",AB$21:AB$27)</f>
        <v>0</v>
      </c>
      <c r="AC380" s="138">
        <f t="shared" si="128"/>
        <v>0</v>
      </c>
      <c r="AD380" s="2">
        <f t="shared" si="128"/>
        <v>0</v>
      </c>
      <c r="AE380" s="2">
        <f t="shared" si="128"/>
        <v>0</v>
      </c>
      <c r="AF380" s="2">
        <f t="shared" si="128"/>
        <v>0</v>
      </c>
      <c r="AG380" s="2">
        <f t="shared" si="128"/>
        <v>0</v>
      </c>
      <c r="AH380" s="2">
        <f t="shared" si="128"/>
        <v>0</v>
      </c>
      <c r="AI380" s="2">
        <f t="shared" si="128"/>
        <v>0</v>
      </c>
      <c r="AJ380" s="29">
        <f t="shared" si="128"/>
        <v>0</v>
      </c>
      <c r="AK380" s="30">
        <f t="shared" si="119"/>
        <v>0</v>
      </c>
      <c r="AL380" s="74">
        <f t="shared" si="120"/>
        <v>0</v>
      </c>
      <c r="AM380" s="28">
        <f t="shared" si="121"/>
        <v>-45</v>
      </c>
      <c r="AN380" s="2">
        <f t="shared" si="121"/>
        <v>0</v>
      </c>
      <c r="AO380" s="2">
        <f t="shared" si="121"/>
        <v>0</v>
      </c>
      <c r="AP380" s="2">
        <f t="shared" si="121"/>
        <v>0</v>
      </c>
      <c r="AQ380" s="2">
        <f t="shared" si="121"/>
        <v>0</v>
      </c>
      <c r="AR380" s="2">
        <f t="shared" si="121"/>
        <v>8514.6999999999989</v>
      </c>
      <c r="AS380" s="2">
        <f t="shared" si="121"/>
        <v>0</v>
      </c>
      <c r="AT380" s="2">
        <f t="shared" si="121"/>
        <v>0</v>
      </c>
      <c r="AU380" s="2">
        <f t="shared" si="121"/>
        <v>0</v>
      </c>
      <c r="AV380" s="29">
        <f t="shared" si="121"/>
        <v>0</v>
      </c>
      <c r="AW380" s="30">
        <f t="shared" si="121"/>
        <v>0</v>
      </c>
      <c r="AX380" s="30">
        <f t="shared" si="121"/>
        <v>0</v>
      </c>
      <c r="AY380" s="77">
        <f t="shared" si="122"/>
        <v>-0.51136363636363635</v>
      </c>
      <c r="AZ380" s="144" t="str">
        <f t="shared" si="122"/>
        <v/>
      </c>
      <c r="BA380" s="144" t="str">
        <f t="shared" si="123"/>
        <v/>
      </c>
      <c r="BB380" s="38" t="str">
        <f t="shared" si="123"/>
        <v/>
      </c>
      <c r="BC380" s="38" t="str">
        <f t="shared" si="124"/>
        <v/>
      </c>
      <c r="BD380" s="38" t="str">
        <f t="shared" si="124"/>
        <v/>
      </c>
      <c r="BE380" s="38" t="str">
        <f t="shared" si="124"/>
        <v/>
      </c>
      <c r="BF380" s="38" t="str">
        <f t="shared" si="124"/>
        <v/>
      </c>
      <c r="BG380" s="38" t="str">
        <f t="shared" si="124"/>
        <v/>
      </c>
      <c r="BH380" s="39" t="str">
        <f t="shared" si="124"/>
        <v/>
      </c>
      <c r="BI380" s="76" t="str">
        <f t="shared" si="124"/>
        <v/>
      </c>
      <c r="BJ380" s="145" t="str">
        <f t="shared" si="124"/>
        <v/>
      </c>
      <c r="BK380" s="146">
        <f t="shared" si="125"/>
        <v>198.01627906976742</v>
      </c>
      <c r="BL380" s="96" t="str">
        <f t="shared" si="125"/>
        <v/>
      </c>
      <c r="BM380" s="96" t="str">
        <f t="shared" si="125"/>
        <v/>
      </c>
      <c r="BN380" s="96" t="str">
        <f t="shared" si="125"/>
        <v/>
      </c>
      <c r="BO380" s="147" t="str">
        <f t="shared" si="125"/>
        <v/>
      </c>
      <c r="BP380" s="146">
        <f t="shared" si="126"/>
        <v>0</v>
      </c>
      <c r="BQ380" s="96" t="str">
        <f t="shared" si="126"/>
        <v/>
      </c>
      <c r="BR380" s="96" t="str">
        <f t="shared" si="126"/>
        <v/>
      </c>
      <c r="BS380" s="96" t="str">
        <f t="shared" si="126"/>
        <v/>
      </c>
      <c r="BT380" s="147" t="str">
        <f t="shared" si="126"/>
        <v/>
      </c>
      <c r="BU380" s="119">
        <f t="shared" si="127"/>
        <v>198.01627906976742</v>
      </c>
      <c r="BV380" s="120" t="str">
        <f t="shared" si="127"/>
        <v/>
      </c>
      <c r="BW380" s="121" t="str">
        <f t="shared" si="127"/>
        <v/>
      </c>
      <c r="BX380" s="120" t="str">
        <f t="shared" si="127"/>
        <v/>
      </c>
      <c r="BY380" s="121" t="str">
        <f t="shared" si="127"/>
        <v/>
      </c>
    </row>
    <row r="381" spans="1:77" x14ac:dyDescent="0.2">
      <c r="F381" s="73" t="s">
        <v>44</v>
      </c>
      <c r="G381" s="60"/>
      <c r="H381" s="28">
        <f>SUMIF($E$14:$E$377,$F381,H$14:H$377)</f>
        <v>73</v>
      </c>
      <c r="I381" s="138">
        <f t="shared" si="115"/>
        <v>0</v>
      </c>
      <c r="J381" s="138">
        <f t="shared" si="115"/>
        <v>0</v>
      </c>
      <c r="K381" s="2">
        <f t="shared" si="115"/>
        <v>0</v>
      </c>
      <c r="L381" s="2">
        <f t="shared" si="115"/>
        <v>0</v>
      </c>
      <c r="M381" s="2">
        <f t="shared" si="115"/>
        <v>14152.43</v>
      </c>
      <c r="N381" s="2">
        <f t="shared" si="115"/>
        <v>0</v>
      </c>
      <c r="O381" s="2">
        <f t="shared" si="115"/>
        <v>0</v>
      </c>
      <c r="P381" s="2">
        <f t="shared" si="115"/>
        <v>0</v>
      </c>
      <c r="Q381" s="29">
        <f t="shared" si="115"/>
        <v>0</v>
      </c>
      <c r="R381" s="30">
        <f t="shared" si="116"/>
        <v>0</v>
      </c>
      <c r="S381" s="74">
        <f t="shared" si="117"/>
        <v>0</v>
      </c>
      <c r="T381" s="3"/>
      <c r="Y381" s="73" t="s">
        <v>44</v>
      </c>
      <c r="Z381" s="60"/>
      <c r="AA381" s="28">
        <f>SUMIF($H$28:$H$34,"&lt;&gt;0",AA$28:AA$34)</f>
        <v>103</v>
      </c>
      <c r="AB381" s="138">
        <f t="shared" ref="AB381:AJ381" si="129">SUMIF($R$28:$R$34,"&lt;&gt;0",AB$28:AB$34)</f>
        <v>0</v>
      </c>
      <c r="AC381" s="138">
        <f t="shared" si="129"/>
        <v>0</v>
      </c>
      <c r="AD381" s="2">
        <f t="shared" si="129"/>
        <v>0</v>
      </c>
      <c r="AE381" s="2">
        <f t="shared" si="129"/>
        <v>0</v>
      </c>
      <c r="AF381" s="2">
        <f t="shared" si="129"/>
        <v>0</v>
      </c>
      <c r="AG381" s="2">
        <f t="shared" si="129"/>
        <v>0</v>
      </c>
      <c r="AH381" s="2">
        <f t="shared" si="129"/>
        <v>0</v>
      </c>
      <c r="AI381" s="2">
        <f t="shared" si="129"/>
        <v>0</v>
      </c>
      <c r="AJ381" s="29">
        <f t="shared" si="129"/>
        <v>0</v>
      </c>
      <c r="AK381" s="30">
        <f t="shared" si="119"/>
        <v>0</v>
      </c>
      <c r="AL381" s="74">
        <f t="shared" si="120"/>
        <v>0</v>
      </c>
      <c r="AM381" s="28">
        <f t="shared" si="121"/>
        <v>-30</v>
      </c>
      <c r="AN381" s="2">
        <f t="shared" si="121"/>
        <v>0</v>
      </c>
      <c r="AO381" s="2">
        <f t="shared" si="121"/>
        <v>0</v>
      </c>
      <c r="AP381" s="2">
        <f t="shared" si="121"/>
        <v>0</v>
      </c>
      <c r="AQ381" s="2">
        <f t="shared" si="121"/>
        <v>0</v>
      </c>
      <c r="AR381" s="2">
        <f t="shared" si="121"/>
        <v>14152.43</v>
      </c>
      <c r="AS381" s="2">
        <f t="shared" si="121"/>
        <v>0</v>
      </c>
      <c r="AT381" s="2">
        <f t="shared" si="121"/>
        <v>0</v>
      </c>
      <c r="AU381" s="2">
        <f t="shared" si="121"/>
        <v>0</v>
      </c>
      <c r="AV381" s="29">
        <f t="shared" si="121"/>
        <v>0</v>
      </c>
      <c r="AW381" s="30">
        <f t="shared" si="121"/>
        <v>0</v>
      </c>
      <c r="AX381" s="30">
        <f t="shared" si="121"/>
        <v>0</v>
      </c>
      <c r="AY381" s="77">
        <f t="shared" si="122"/>
        <v>-0.29126213592233008</v>
      </c>
      <c r="AZ381" s="144" t="str">
        <f t="shared" si="122"/>
        <v/>
      </c>
      <c r="BA381" s="144" t="str">
        <f t="shared" si="123"/>
        <v/>
      </c>
      <c r="BB381" s="38" t="str">
        <f t="shared" si="123"/>
        <v/>
      </c>
      <c r="BC381" s="38" t="str">
        <f t="shared" si="124"/>
        <v/>
      </c>
      <c r="BD381" s="38" t="str">
        <f t="shared" si="124"/>
        <v/>
      </c>
      <c r="BE381" s="38" t="str">
        <f t="shared" si="124"/>
        <v/>
      </c>
      <c r="BF381" s="38" t="str">
        <f t="shared" si="124"/>
        <v/>
      </c>
      <c r="BG381" s="38" t="str">
        <f t="shared" si="124"/>
        <v/>
      </c>
      <c r="BH381" s="39" t="str">
        <f t="shared" si="124"/>
        <v/>
      </c>
      <c r="BI381" s="76" t="str">
        <f t="shared" si="124"/>
        <v/>
      </c>
      <c r="BJ381" s="145" t="str">
        <f t="shared" si="124"/>
        <v/>
      </c>
      <c r="BK381" s="146">
        <f t="shared" si="125"/>
        <v>193.86890410958904</v>
      </c>
      <c r="BL381" s="96" t="str">
        <f t="shared" si="125"/>
        <v/>
      </c>
      <c r="BM381" s="96" t="str">
        <f t="shared" si="125"/>
        <v/>
      </c>
      <c r="BN381" s="96" t="str">
        <f t="shared" si="125"/>
        <v/>
      </c>
      <c r="BO381" s="147" t="str">
        <f t="shared" si="125"/>
        <v/>
      </c>
      <c r="BP381" s="146">
        <f t="shared" si="126"/>
        <v>0</v>
      </c>
      <c r="BQ381" s="96" t="str">
        <f t="shared" si="126"/>
        <v/>
      </c>
      <c r="BR381" s="96" t="str">
        <f t="shared" si="126"/>
        <v/>
      </c>
      <c r="BS381" s="96" t="str">
        <f t="shared" si="126"/>
        <v/>
      </c>
      <c r="BT381" s="147" t="str">
        <f t="shared" si="126"/>
        <v/>
      </c>
      <c r="BU381" s="119">
        <f t="shared" si="127"/>
        <v>193.86890410958904</v>
      </c>
      <c r="BV381" s="120" t="str">
        <f t="shared" si="127"/>
        <v/>
      </c>
      <c r="BW381" s="121" t="str">
        <f t="shared" si="127"/>
        <v/>
      </c>
      <c r="BX381" s="120" t="str">
        <f t="shared" si="127"/>
        <v/>
      </c>
      <c r="BY381" s="121" t="str">
        <f t="shared" si="127"/>
        <v/>
      </c>
    </row>
    <row r="382" spans="1:77" ht="13.5" thickBot="1" x14ac:dyDescent="0.25">
      <c r="F382" s="78" t="s">
        <v>45</v>
      </c>
      <c r="G382" s="61"/>
      <c r="H382" s="43">
        <f>SUMIF($E$14:$E$377,$F382,H$14:H$377)</f>
        <v>52</v>
      </c>
      <c r="I382" s="44">
        <f t="shared" si="115"/>
        <v>0</v>
      </c>
      <c r="J382" s="44">
        <f t="shared" si="115"/>
        <v>0</v>
      </c>
      <c r="K382" s="44">
        <f t="shared" si="115"/>
        <v>0</v>
      </c>
      <c r="L382" s="44">
        <f t="shared" si="115"/>
        <v>0</v>
      </c>
      <c r="M382" s="44">
        <f t="shared" si="115"/>
        <v>7815.4199999999992</v>
      </c>
      <c r="N382" s="44">
        <f t="shared" si="115"/>
        <v>0</v>
      </c>
      <c r="O382" s="44">
        <f t="shared" si="115"/>
        <v>0</v>
      </c>
      <c r="P382" s="44">
        <f t="shared" si="115"/>
        <v>0</v>
      </c>
      <c r="Q382" s="45">
        <f t="shared" si="115"/>
        <v>0</v>
      </c>
      <c r="R382" s="46">
        <f t="shared" si="116"/>
        <v>0</v>
      </c>
      <c r="S382" s="79">
        <f t="shared" si="117"/>
        <v>0</v>
      </c>
      <c r="T382" s="3"/>
      <c r="U382" s="42"/>
      <c r="V382" s="42"/>
      <c r="W382" s="42"/>
      <c r="X382" s="42"/>
      <c r="Y382" s="78" t="s">
        <v>45</v>
      </c>
      <c r="Z382" s="61"/>
      <c r="AA382" s="43">
        <f>SUMIF($H$35:$H$41,"&lt;&gt;0",AA$35:AA$41)</f>
        <v>41</v>
      </c>
      <c r="AB382" s="44">
        <f t="shared" ref="AB382:AJ382" si="130">SUMIF($R$35:$R$41,"&lt;&gt;0",AB$35:AB$41)</f>
        <v>0</v>
      </c>
      <c r="AC382" s="44">
        <f t="shared" si="130"/>
        <v>0</v>
      </c>
      <c r="AD382" s="44">
        <f t="shared" si="130"/>
        <v>0</v>
      </c>
      <c r="AE382" s="44">
        <f t="shared" si="130"/>
        <v>0</v>
      </c>
      <c r="AF382" s="44">
        <f t="shared" si="130"/>
        <v>0</v>
      </c>
      <c r="AG382" s="44">
        <f t="shared" si="130"/>
        <v>0</v>
      </c>
      <c r="AH382" s="44">
        <f t="shared" si="130"/>
        <v>0</v>
      </c>
      <c r="AI382" s="44">
        <f t="shared" si="130"/>
        <v>0</v>
      </c>
      <c r="AJ382" s="45">
        <f t="shared" si="130"/>
        <v>0</v>
      </c>
      <c r="AK382" s="46">
        <f t="shared" si="119"/>
        <v>0</v>
      </c>
      <c r="AL382" s="79">
        <f t="shared" si="120"/>
        <v>0</v>
      </c>
      <c r="AM382" s="43">
        <f t="shared" si="121"/>
        <v>11</v>
      </c>
      <c r="AN382" s="44">
        <f t="shared" si="121"/>
        <v>0</v>
      </c>
      <c r="AO382" s="44">
        <f t="shared" si="121"/>
        <v>0</v>
      </c>
      <c r="AP382" s="44">
        <f t="shared" si="121"/>
        <v>0</v>
      </c>
      <c r="AQ382" s="44">
        <f t="shared" si="121"/>
        <v>0</v>
      </c>
      <c r="AR382" s="44">
        <f t="shared" si="121"/>
        <v>7815.4199999999992</v>
      </c>
      <c r="AS382" s="44">
        <f t="shared" si="121"/>
        <v>0</v>
      </c>
      <c r="AT382" s="44">
        <f t="shared" si="121"/>
        <v>0</v>
      </c>
      <c r="AU382" s="44">
        <f t="shared" si="121"/>
        <v>0</v>
      </c>
      <c r="AV382" s="45">
        <f t="shared" si="121"/>
        <v>0</v>
      </c>
      <c r="AW382" s="46">
        <f t="shared" si="121"/>
        <v>0</v>
      </c>
      <c r="AX382" s="46">
        <f t="shared" si="121"/>
        <v>0</v>
      </c>
      <c r="AY382" s="82">
        <f t="shared" si="122"/>
        <v>0.26829268292682928</v>
      </c>
      <c r="AZ382" s="56" t="str">
        <f t="shared" si="122"/>
        <v/>
      </c>
      <c r="BA382" s="56" t="str">
        <f t="shared" si="123"/>
        <v/>
      </c>
      <c r="BB382" s="56" t="str">
        <f t="shared" si="123"/>
        <v/>
      </c>
      <c r="BC382" s="56" t="str">
        <f t="shared" si="124"/>
        <v/>
      </c>
      <c r="BD382" s="56" t="str">
        <f t="shared" si="124"/>
        <v/>
      </c>
      <c r="BE382" s="56" t="str">
        <f t="shared" si="124"/>
        <v/>
      </c>
      <c r="BF382" s="56" t="str">
        <f t="shared" si="124"/>
        <v/>
      </c>
      <c r="BG382" s="56" t="str">
        <f t="shared" si="124"/>
        <v/>
      </c>
      <c r="BH382" s="57" t="str">
        <f t="shared" si="124"/>
        <v/>
      </c>
      <c r="BI382" s="81" t="str">
        <f t="shared" si="124"/>
        <v/>
      </c>
      <c r="BJ382" s="148" t="str">
        <f t="shared" si="124"/>
        <v/>
      </c>
      <c r="BK382" s="149">
        <f t="shared" si="125"/>
        <v>150.29653846153843</v>
      </c>
      <c r="BL382" s="150" t="str">
        <f t="shared" si="125"/>
        <v/>
      </c>
      <c r="BM382" s="150" t="str">
        <f t="shared" si="125"/>
        <v/>
      </c>
      <c r="BN382" s="150" t="str">
        <f t="shared" si="125"/>
        <v/>
      </c>
      <c r="BO382" s="151" t="str">
        <f t="shared" si="125"/>
        <v/>
      </c>
      <c r="BP382" s="149">
        <f t="shared" si="126"/>
        <v>0</v>
      </c>
      <c r="BQ382" s="150" t="str">
        <f t="shared" si="126"/>
        <v/>
      </c>
      <c r="BR382" s="150" t="str">
        <f t="shared" si="126"/>
        <v/>
      </c>
      <c r="BS382" s="150" t="str">
        <f t="shared" si="126"/>
        <v/>
      </c>
      <c r="BT382" s="151" t="str">
        <f t="shared" si="126"/>
        <v/>
      </c>
      <c r="BU382" s="122">
        <f t="shared" si="127"/>
        <v>150.29653846153843</v>
      </c>
      <c r="BV382" s="123" t="str">
        <f t="shared" si="127"/>
        <v/>
      </c>
      <c r="BW382" s="124" t="str">
        <f t="shared" si="127"/>
        <v/>
      </c>
      <c r="BX382" s="123" t="str">
        <f t="shared" si="127"/>
        <v/>
      </c>
      <c r="BY382" s="124" t="str">
        <f t="shared" si="127"/>
        <v/>
      </c>
    </row>
    <row r="383" spans="1:77" x14ac:dyDescent="0.2">
      <c r="A383" t="s">
        <v>46</v>
      </c>
      <c r="B383" t="s">
        <v>46</v>
      </c>
      <c r="C383" t="s">
        <v>47</v>
      </c>
      <c r="D383" t="s">
        <v>47</v>
      </c>
      <c r="F383" s="83" t="s">
        <v>48</v>
      </c>
      <c r="G383" s="60"/>
      <c r="H383" s="32">
        <f t="shared" ref="H383:Q383" si="131">SUM(H379:H382)</f>
        <v>213</v>
      </c>
      <c r="I383" s="5">
        <f>SUM(I379:I382)</f>
        <v>1</v>
      </c>
      <c r="J383" s="5">
        <f>SUM(J379:J382)</f>
        <v>0</v>
      </c>
      <c r="K383" s="5">
        <f t="shared" si="131"/>
        <v>0</v>
      </c>
      <c r="L383" s="5">
        <f t="shared" si="131"/>
        <v>0</v>
      </c>
      <c r="M383" s="5">
        <f t="shared" si="131"/>
        <v>36824.199999999997</v>
      </c>
      <c r="N383" s="5">
        <f>SUM(N379:N382)</f>
        <v>84.98</v>
      </c>
      <c r="O383" s="5">
        <f>SUM(O379:O382)</f>
        <v>0</v>
      </c>
      <c r="P383" s="5">
        <f t="shared" si="131"/>
        <v>0</v>
      </c>
      <c r="Q383" s="33">
        <f t="shared" si="131"/>
        <v>0</v>
      </c>
      <c r="R383" s="74">
        <f t="shared" si="116"/>
        <v>1</v>
      </c>
      <c r="S383" s="74">
        <f t="shared" si="117"/>
        <v>84.98</v>
      </c>
      <c r="T383" s="3" t="s">
        <v>49</v>
      </c>
      <c r="U383" t="s">
        <v>49</v>
      </c>
      <c r="V383" t="s">
        <v>47</v>
      </c>
      <c r="W383" t="s">
        <v>47</v>
      </c>
      <c r="Y383" s="83" t="s">
        <v>48</v>
      </c>
      <c r="Z383" s="60"/>
      <c r="AA383" s="32">
        <f t="shared" ref="AA383:AJ383" si="132">SUM(AA379:AA382)</f>
        <v>283</v>
      </c>
      <c r="AB383" s="5">
        <f>SUM(AB379:AB382)</f>
        <v>0</v>
      </c>
      <c r="AC383" s="5">
        <f>SUM(AC379:AC382)</f>
        <v>0</v>
      </c>
      <c r="AD383" s="5">
        <f t="shared" si="132"/>
        <v>0</v>
      </c>
      <c r="AE383" s="5">
        <f t="shared" si="132"/>
        <v>0</v>
      </c>
      <c r="AF383" s="5">
        <f t="shared" si="132"/>
        <v>1058.8899999999999</v>
      </c>
      <c r="AG383" s="5">
        <f>SUM(AG379:AG382)</f>
        <v>0</v>
      </c>
      <c r="AH383" s="5">
        <f>SUM(AH379:AH382)</f>
        <v>0</v>
      </c>
      <c r="AI383" s="5">
        <f t="shared" si="132"/>
        <v>0</v>
      </c>
      <c r="AJ383" s="33">
        <f t="shared" si="132"/>
        <v>0</v>
      </c>
      <c r="AK383" s="74">
        <f t="shared" si="119"/>
        <v>0</v>
      </c>
      <c r="AL383" s="74">
        <f t="shared" si="120"/>
        <v>0</v>
      </c>
      <c r="AM383" s="28">
        <f t="shared" si="121"/>
        <v>-70</v>
      </c>
      <c r="AN383" s="2">
        <f t="shared" si="121"/>
        <v>1</v>
      </c>
      <c r="AO383" s="2">
        <f t="shared" si="121"/>
        <v>0</v>
      </c>
      <c r="AP383" s="2">
        <f t="shared" si="121"/>
        <v>0</v>
      </c>
      <c r="AQ383" s="2">
        <f t="shared" si="121"/>
        <v>0</v>
      </c>
      <c r="AR383" s="2">
        <f t="shared" si="121"/>
        <v>35765.31</v>
      </c>
      <c r="AS383" s="2">
        <f t="shared" si="121"/>
        <v>84.98</v>
      </c>
      <c r="AT383" s="2">
        <f t="shared" si="121"/>
        <v>0</v>
      </c>
      <c r="AU383" s="2">
        <f t="shared" si="121"/>
        <v>0</v>
      </c>
      <c r="AV383" s="29">
        <f t="shared" si="121"/>
        <v>0</v>
      </c>
      <c r="AW383" s="30">
        <f t="shared" si="121"/>
        <v>1</v>
      </c>
      <c r="AX383" s="30">
        <f t="shared" si="121"/>
        <v>84.98</v>
      </c>
      <c r="AY383" s="77">
        <f t="shared" si="122"/>
        <v>-0.24734982332155478</v>
      </c>
      <c r="AZ383" s="144" t="str">
        <f t="shared" si="122"/>
        <v/>
      </c>
      <c r="BA383" s="144" t="str">
        <f t="shared" si="123"/>
        <v/>
      </c>
      <c r="BB383" s="38" t="str">
        <f t="shared" si="123"/>
        <v/>
      </c>
      <c r="BC383" s="38" t="str">
        <f t="shared" si="124"/>
        <v/>
      </c>
      <c r="BD383" s="38">
        <f t="shared" si="124"/>
        <v>33.776227936801746</v>
      </c>
      <c r="BE383" s="38" t="str">
        <f t="shared" si="124"/>
        <v/>
      </c>
      <c r="BF383" s="38" t="str">
        <f t="shared" si="124"/>
        <v/>
      </c>
      <c r="BG383" s="38" t="str">
        <f t="shared" si="124"/>
        <v/>
      </c>
      <c r="BH383" s="39" t="str">
        <f t="shared" si="124"/>
        <v/>
      </c>
      <c r="BI383" s="76" t="str">
        <f t="shared" si="124"/>
        <v/>
      </c>
      <c r="BJ383" s="145" t="str">
        <f t="shared" si="124"/>
        <v/>
      </c>
      <c r="BK383" s="146">
        <f t="shared" si="125"/>
        <v>172.88356807511735</v>
      </c>
      <c r="BL383" s="96">
        <f t="shared" si="125"/>
        <v>84.98</v>
      </c>
      <c r="BM383" s="96" t="str">
        <f t="shared" si="125"/>
        <v/>
      </c>
      <c r="BN383" s="96" t="str">
        <f t="shared" si="125"/>
        <v/>
      </c>
      <c r="BO383" s="147" t="str">
        <f t="shared" si="125"/>
        <v/>
      </c>
      <c r="BP383" s="141">
        <f t="shared" si="126"/>
        <v>3.7416607773851585</v>
      </c>
      <c r="BQ383" s="142" t="str">
        <f t="shared" si="126"/>
        <v/>
      </c>
      <c r="BR383" s="142" t="str">
        <f t="shared" si="126"/>
        <v/>
      </c>
      <c r="BS383" s="142" t="str">
        <f t="shared" si="126"/>
        <v/>
      </c>
      <c r="BT383" s="143" t="str">
        <f t="shared" si="126"/>
        <v/>
      </c>
      <c r="BU383" s="119">
        <f t="shared" si="127"/>
        <v>169.14190729773219</v>
      </c>
      <c r="BV383" s="120" t="str">
        <f t="shared" si="127"/>
        <v/>
      </c>
      <c r="BW383" s="121" t="str">
        <f t="shared" si="127"/>
        <v/>
      </c>
      <c r="BX383" s="120" t="str">
        <f t="shared" si="127"/>
        <v/>
      </c>
      <c r="BY383" s="121" t="str">
        <f t="shared" si="127"/>
        <v/>
      </c>
    </row>
    <row r="384" spans="1:77" ht="13.5" thickBot="1" x14ac:dyDescent="0.25">
      <c r="A384" t="s">
        <v>46</v>
      </c>
      <c r="B384" t="s">
        <v>46</v>
      </c>
      <c r="C384" t="s">
        <v>47</v>
      </c>
      <c r="D384" t="s">
        <v>47</v>
      </c>
      <c r="F384" s="78" t="s">
        <v>50</v>
      </c>
      <c r="G384" s="61"/>
      <c r="H384" s="48">
        <f>SUMIFS(H$7:H$377,$B$7:$B$377,$B384,$D$7:$D$377,$D384)</f>
        <v>233</v>
      </c>
      <c r="I384" s="49">
        <f t="shared" ref="I384:Q384" si="133">SUMIFS(I$7:I$377,$B$7:$B$377,$B384,$D$7:$D$377,$D384)</f>
        <v>4</v>
      </c>
      <c r="J384" s="49">
        <f t="shared" si="133"/>
        <v>0</v>
      </c>
      <c r="K384" s="49">
        <f t="shared" si="133"/>
        <v>0</v>
      </c>
      <c r="L384" s="49">
        <f t="shared" si="133"/>
        <v>0</v>
      </c>
      <c r="M384" s="49">
        <f t="shared" si="133"/>
        <v>41539.909999999996</v>
      </c>
      <c r="N384" s="49">
        <f t="shared" si="133"/>
        <v>720.72</v>
      </c>
      <c r="O384" s="49">
        <f t="shared" si="133"/>
        <v>0</v>
      </c>
      <c r="P384" s="49">
        <f t="shared" si="133"/>
        <v>0</v>
      </c>
      <c r="Q384" s="50">
        <f t="shared" si="133"/>
        <v>0</v>
      </c>
      <c r="R384" s="79">
        <f t="shared" si="116"/>
        <v>4</v>
      </c>
      <c r="S384" s="79">
        <f t="shared" si="117"/>
        <v>720.72</v>
      </c>
      <c r="T384" s="3" t="s">
        <v>49</v>
      </c>
      <c r="U384" s="42" t="s">
        <v>49</v>
      </c>
      <c r="V384" s="42" t="s">
        <v>47</v>
      </c>
      <c r="W384" s="42" t="s">
        <v>47</v>
      </c>
      <c r="X384" s="42"/>
      <c r="Y384" s="78" t="s">
        <v>50</v>
      </c>
      <c r="Z384" s="61"/>
      <c r="AA384" s="48">
        <f>SUMIFS(AA$7:AA$377,$H$7:$H$377,"&lt;&gt;0",$U$7:$U$377,$U384,$W$7:$W$377,$W384)</f>
        <v>298</v>
      </c>
      <c r="AB384" s="49">
        <f t="shared" ref="AB384:AJ384" si="134">SUMIFS(AB$7:AB$377,$R$7:$R$377,"&lt;&gt;0",$U$7:$U$377,$U384,$W$7:$W$377,$W384)</f>
        <v>0</v>
      </c>
      <c r="AC384" s="49">
        <f t="shared" si="134"/>
        <v>0</v>
      </c>
      <c r="AD384" s="49">
        <f t="shared" si="134"/>
        <v>0</v>
      </c>
      <c r="AE384" s="49">
        <f t="shared" si="134"/>
        <v>0</v>
      </c>
      <c r="AF384" s="49">
        <f t="shared" si="134"/>
        <v>3292.4500000000003</v>
      </c>
      <c r="AG384" s="49">
        <f t="shared" si="134"/>
        <v>0</v>
      </c>
      <c r="AH384" s="49">
        <f t="shared" si="134"/>
        <v>0</v>
      </c>
      <c r="AI384" s="49">
        <f t="shared" si="134"/>
        <v>0</v>
      </c>
      <c r="AJ384" s="50">
        <f t="shared" si="134"/>
        <v>0</v>
      </c>
      <c r="AK384" s="79">
        <f t="shared" si="119"/>
        <v>0</v>
      </c>
      <c r="AL384" s="79">
        <f t="shared" si="120"/>
        <v>0</v>
      </c>
      <c r="AM384" s="43">
        <f t="shared" si="121"/>
        <v>-65</v>
      </c>
      <c r="AN384" s="44">
        <f t="shared" si="121"/>
        <v>4</v>
      </c>
      <c r="AO384" s="44">
        <f t="shared" si="121"/>
        <v>0</v>
      </c>
      <c r="AP384" s="44">
        <f t="shared" si="121"/>
        <v>0</v>
      </c>
      <c r="AQ384" s="44">
        <f t="shared" si="121"/>
        <v>0</v>
      </c>
      <c r="AR384" s="44">
        <f t="shared" si="121"/>
        <v>38247.46</v>
      </c>
      <c r="AS384" s="44">
        <f t="shared" si="121"/>
        <v>720.72</v>
      </c>
      <c r="AT384" s="44">
        <f t="shared" si="121"/>
        <v>0</v>
      </c>
      <c r="AU384" s="44">
        <f t="shared" si="121"/>
        <v>0</v>
      </c>
      <c r="AV384" s="45">
        <f t="shared" si="121"/>
        <v>0</v>
      </c>
      <c r="AW384" s="46">
        <f t="shared" si="121"/>
        <v>4</v>
      </c>
      <c r="AX384" s="46">
        <f t="shared" si="121"/>
        <v>720.72</v>
      </c>
      <c r="AY384" s="82">
        <f t="shared" si="122"/>
        <v>-0.21812080536912751</v>
      </c>
      <c r="AZ384" s="56" t="str">
        <f t="shared" si="122"/>
        <v/>
      </c>
      <c r="BA384" s="56" t="str">
        <f t="shared" si="123"/>
        <v/>
      </c>
      <c r="BB384" s="56" t="str">
        <f t="shared" si="123"/>
        <v/>
      </c>
      <c r="BC384" s="56" t="str">
        <f t="shared" si="124"/>
        <v/>
      </c>
      <c r="BD384" s="56">
        <f t="shared" si="124"/>
        <v>11.616717034427248</v>
      </c>
      <c r="BE384" s="56" t="str">
        <f t="shared" si="124"/>
        <v/>
      </c>
      <c r="BF384" s="56" t="str">
        <f t="shared" si="124"/>
        <v/>
      </c>
      <c r="BG384" s="56" t="str">
        <f t="shared" si="124"/>
        <v/>
      </c>
      <c r="BH384" s="57" t="str">
        <f t="shared" si="124"/>
        <v/>
      </c>
      <c r="BI384" s="81" t="str">
        <f t="shared" si="124"/>
        <v/>
      </c>
      <c r="BJ384" s="148" t="str">
        <f t="shared" si="124"/>
        <v/>
      </c>
      <c r="BK384" s="149">
        <f t="shared" si="125"/>
        <v>178.28287553648067</v>
      </c>
      <c r="BL384" s="150">
        <f t="shared" si="125"/>
        <v>180.18</v>
      </c>
      <c r="BM384" s="150" t="str">
        <f t="shared" si="125"/>
        <v/>
      </c>
      <c r="BN384" s="150" t="str">
        <f t="shared" si="125"/>
        <v/>
      </c>
      <c r="BO384" s="151" t="str">
        <f t="shared" si="125"/>
        <v/>
      </c>
      <c r="BP384" s="149">
        <f t="shared" si="126"/>
        <v>11.048489932885907</v>
      </c>
      <c r="BQ384" s="150" t="str">
        <f t="shared" si="126"/>
        <v/>
      </c>
      <c r="BR384" s="150" t="str">
        <f t="shared" si="126"/>
        <v/>
      </c>
      <c r="BS384" s="150" t="str">
        <f t="shared" si="126"/>
        <v/>
      </c>
      <c r="BT384" s="151" t="str">
        <f t="shared" si="126"/>
        <v/>
      </c>
      <c r="BU384" s="122">
        <f t="shared" si="127"/>
        <v>167.23438560359477</v>
      </c>
      <c r="BV384" s="123" t="str">
        <f t="shared" si="127"/>
        <v/>
      </c>
      <c r="BW384" s="124" t="str">
        <f t="shared" si="127"/>
        <v/>
      </c>
      <c r="BX384" s="123" t="str">
        <f t="shared" si="127"/>
        <v/>
      </c>
      <c r="BY384" s="124" t="str">
        <f t="shared" si="127"/>
        <v/>
      </c>
    </row>
    <row r="385" spans="1:77" ht="13.5" thickBot="1" x14ac:dyDescent="0.25">
      <c r="R385" s="1"/>
      <c r="T385" s="3"/>
      <c r="AK385" s="1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3"/>
      <c r="AX385" s="3"/>
      <c r="AY385" s="38"/>
      <c r="AZ385" s="38"/>
      <c r="BA385" s="38"/>
      <c r="BB385" s="38"/>
      <c r="BC385" s="38"/>
      <c r="BD385" s="38"/>
      <c r="BE385" s="38"/>
      <c r="BF385" s="38"/>
      <c r="BG385" s="38"/>
      <c r="BH385" s="38"/>
      <c r="BI385" s="85"/>
      <c r="BJ385" s="85"/>
      <c r="BK385" s="96" t="str">
        <f t="shared" si="125"/>
        <v/>
      </c>
      <c r="BL385" s="96" t="str">
        <f t="shared" si="125"/>
        <v/>
      </c>
      <c r="BM385" s="96" t="str">
        <f t="shared" si="125"/>
        <v/>
      </c>
      <c r="BN385" s="96" t="str">
        <f t="shared" si="125"/>
        <v/>
      </c>
      <c r="BO385" s="96" t="str">
        <f t="shared" si="125"/>
        <v/>
      </c>
      <c r="BP385" s="96" t="str">
        <f t="shared" si="126"/>
        <v/>
      </c>
      <c r="BQ385" s="96" t="str">
        <f t="shared" si="126"/>
        <v/>
      </c>
      <c r="BR385" s="96" t="str">
        <f t="shared" si="126"/>
        <v/>
      </c>
      <c r="BS385" s="96" t="str">
        <f t="shared" si="126"/>
        <v/>
      </c>
      <c r="BT385" s="96" t="str">
        <f t="shared" si="126"/>
        <v/>
      </c>
    </row>
    <row r="386" spans="1:77" x14ac:dyDescent="0.2">
      <c r="F386" s="62" t="s">
        <v>51</v>
      </c>
      <c r="G386" s="63"/>
      <c r="H386" s="64">
        <f>SUMIF($E$14:$E$377,$F386,$H$14:$H$377)</f>
        <v>56</v>
      </c>
      <c r="I386" s="65">
        <f t="shared" ref="I386:Q390" si="135">SUMIF($E$14:$E$377,$F386,I$14:I$377)</f>
        <v>3</v>
      </c>
      <c r="J386" s="65">
        <f t="shared" si="135"/>
        <v>0</v>
      </c>
      <c r="K386" s="65">
        <f t="shared" si="135"/>
        <v>0</v>
      </c>
      <c r="L386" s="65">
        <f t="shared" si="135"/>
        <v>0</v>
      </c>
      <c r="M386" s="65">
        <f t="shared" si="135"/>
        <v>9596.11</v>
      </c>
      <c r="N386" s="65">
        <f t="shared" si="135"/>
        <v>635.74</v>
      </c>
      <c r="O386" s="65">
        <f t="shared" si="135"/>
        <v>0</v>
      </c>
      <c r="P386" s="65">
        <f t="shared" si="135"/>
        <v>0</v>
      </c>
      <c r="Q386" s="86">
        <f t="shared" si="135"/>
        <v>0</v>
      </c>
      <c r="R386" s="69">
        <f t="shared" ref="R386:R392" si="136">SUM(I386:L386)</f>
        <v>3</v>
      </c>
      <c r="S386" s="95">
        <f t="shared" ref="S386:S392" si="137">SUM(N386:Q386)</f>
        <v>635.74</v>
      </c>
      <c r="T386" s="3"/>
      <c r="U386" s="67"/>
      <c r="V386" s="67"/>
      <c r="W386" s="67"/>
      <c r="X386" s="67"/>
      <c r="Y386" s="62" t="s">
        <v>51</v>
      </c>
      <c r="Z386" s="63"/>
      <c r="AA386" s="65">
        <f>SUMIF($H$42:$H$48,"&lt;&gt;0",AA$42:AA$48)</f>
        <v>50</v>
      </c>
      <c r="AB386" s="65">
        <f t="shared" ref="AB386:AJ386" si="138">SUMIF($R$42:$R$48,"&lt;&gt;0",AB$42:AB$48)</f>
        <v>0</v>
      </c>
      <c r="AC386" s="65">
        <f t="shared" si="138"/>
        <v>0</v>
      </c>
      <c r="AD386" s="65">
        <f t="shared" si="138"/>
        <v>0</v>
      </c>
      <c r="AE386" s="65">
        <f t="shared" si="138"/>
        <v>0</v>
      </c>
      <c r="AF386" s="65">
        <f t="shared" si="138"/>
        <v>2233.5600000000004</v>
      </c>
      <c r="AG386" s="65">
        <f t="shared" si="138"/>
        <v>0</v>
      </c>
      <c r="AH386" s="65">
        <f t="shared" si="138"/>
        <v>0</v>
      </c>
      <c r="AI386" s="65">
        <f t="shared" si="138"/>
        <v>0</v>
      </c>
      <c r="AJ386" s="86">
        <f t="shared" si="138"/>
        <v>0</v>
      </c>
      <c r="AK386" s="69">
        <f t="shared" ref="AK386:AK392" si="139">SUM(AB386:AE386)</f>
        <v>0</v>
      </c>
      <c r="AL386" s="95">
        <f t="shared" ref="AL386:AL392" si="140">SUM(AG386:AJ386)</f>
        <v>0</v>
      </c>
      <c r="AM386" s="65">
        <f t="shared" ref="AM386:AX392" si="141">+H386-AA386</f>
        <v>6</v>
      </c>
      <c r="AN386" s="65">
        <f t="shared" si="141"/>
        <v>3</v>
      </c>
      <c r="AO386" s="65">
        <f t="shared" si="141"/>
        <v>0</v>
      </c>
      <c r="AP386" s="65">
        <f t="shared" si="141"/>
        <v>0</v>
      </c>
      <c r="AQ386" s="65">
        <f t="shared" si="141"/>
        <v>0</v>
      </c>
      <c r="AR386" s="65">
        <f t="shared" si="141"/>
        <v>7362.55</v>
      </c>
      <c r="AS386" s="65">
        <f t="shared" si="141"/>
        <v>635.74</v>
      </c>
      <c r="AT386" s="65">
        <f t="shared" si="141"/>
        <v>0</v>
      </c>
      <c r="AU386" s="65">
        <f t="shared" si="141"/>
        <v>0</v>
      </c>
      <c r="AV386" s="86">
        <f t="shared" si="141"/>
        <v>0</v>
      </c>
      <c r="AW386" s="69">
        <f t="shared" si="141"/>
        <v>3</v>
      </c>
      <c r="AX386" s="87">
        <f t="shared" si="141"/>
        <v>635.74</v>
      </c>
      <c r="AY386" s="70">
        <f t="shared" ref="AY386:AZ392" si="142">IFERROR(AM386/AA386,"")</f>
        <v>0.12</v>
      </c>
      <c r="AZ386" s="70" t="str">
        <f t="shared" si="142"/>
        <v/>
      </c>
      <c r="BA386" s="70" t="str">
        <f t="shared" ref="BA386:BB392" si="143">IFERROR(AM386/AC386,"")</f>
        <v/>
      </c>
      <c r="BB386" s="70" t="str">
        <f t="shared" si="143"/>
        <v/>
      </c>
      <c r="BC386" s="70" t="str">
        <f t="shared" ref="BC386:BJ392" si="144">IFERROR(AQ386/AE386,"")</f>
        <v/>
      </c>
      <c r="BD386" s="70">
        <f t="shared" si="144"/>
        <v>3.2963296262468877</v>
      </c>
      <c r="BE386" s="70" t="str">
        <f t="shared" si="144"/>
        <v/>
      </c>
      <c r="BF386" s="70" t="str">
        <f t="shared" si="144"/>
        <v/>
      </c>
      <c r="BG386" s="70" t="str">
        <f t="shared" si="144"/>
        <v/>
      </c>
      <c r="BH386" s="70" t="str">
        <f t="shared" si="144"/>
        <v/>
      </c>
      <c r="BI386" s="71" t="str">
        <f t="shared" si="144"/>
        <v/>
      </c>
      <c r="BJ386" s="71" t="str">
        <f t="shared" si="144"/>
        <v/>
      </c>
      <c r="BK386" s="141">
        <f t="shared" si="125"/>
        <v>171.35910714285714</v>
      </c>
      <c r="BL386" s="142">
        <f t="shared" si="125"/>
        <v>211.91333333333333</v>
      </c>
      <c r="BM386" s="142" t="str">
        <f t="shared" si="125"/>
        <v/>
      </c>
      <c r="BN386" s="142" t="str">
        <f t="shared" si="125"/>
        <v/>
      </c>
      <c r="BO386" s="143" t="str">
        <f t="shared" si="125"/>
        <v/>
      </c>
      <c r="BP386" s="141">
        <f t="shared" si="126"/>
        <v>44.671200000000006</v>
      </c>
      <c r="BQ386" s="142" t="str">
        <f t="shared" si="126"/>
        <v/>
      </c>
      <c r="BR386" s="142" t="str">
        <f t="shared" si="126"/>
        <v/>
      </c>
      <c r="BS386" s="142" t="str">
        <f t="shared" si="126"/>
        <v/>
      </c>
      <c r="BT386" s="143" t="str">
        <f t="shared" si="126"/>
        <v/>
      </c>
      <c r="BU386" s="141">
        <f t="shared" ref="BU386:BY392" si="145">IFERROR(BK386-BP386,"")</f>
        <v>126.68790714285714</v>
      </c>
      <c r="BV386" s="142" t="str">
        <f t="shared" si="145"/>
        <v/>
      </c>
      <c r="BW386" s="143" t="str">
        <f t="shared" si="145"/>
        <v/>
      </c>
      <c r="BX386" s="142" t="str">
        <f t="shared" si="145"/>
        <v/>
      </c>
      <c r="BY386" s="143" t="str">
        <f t="shared" si="145"/>
        <v/>
      </c>
    </row>
    <row r="387" spans="1:77" x14ac:dyDescent="0.2">
      <c r="F387" s="73" t="s">
        <v>52</v>
      </c>
      <c r="G387" s="60"/>
      <c r="H387" s="28">
        <f>SUMIF($E$14:$E$377,$F387,H$14:H$377)</f>
        <v>42</v>
      </c>
      <c r="I387" s="138">
        <f t="shared" si="135"/>
        <v>0</v>
      </c>
      <c r="J387" s="138">
        <f t="shared" si="135"/>
        <v>0</v>
      </c>
      <c r="K387" s="2">
        <f t="shared" si="135"/>
        <v>0</v>
      </c>
      <c r="L387" s="2">
        <f t="shared" si="135"/>
        <v>0</v>
      </c>
      <c r="M387" s="2">
        <f t="shared" si="135"/>
        <v>6089.17</v>
      </c>
      <c r="N387" s="2">
        <f t="shared" si="135"/>
        <v>0</v>
      </c>
      <c r="O387" s="2">
        <f t="shared" si="135"/>
        <v>0</v>
      </c>
      <c r="P387" s="2">
        <f t="shared" si="135"/>
        <v>0</v>
      </c>
      <c r="Q387" s="29">
        <f t="shared" si="135"/>
        <v>0</v>
      </c>
      <c r="R387" s="30">
        <f t="shared" si="136"/>
        <v>0</v>
      </c>
      <c r="S387" s="34">
        <f t="shared" si="137"/>
        <v>0</v>
      </c>
      <c r="T387" s="3"/>
      <c r="Y387" s="73" t="s">
        <v>52</v>
      </c>
      <c r="Z387" s="60"/>
      <c r="AA387" s="2">
        <f>SUMIF($H$49:$H$55,"&lt;&gt;0",AA$49:AA$55)</f>
        <v>67</v>
      </c>
      <c r="AB387" s="2">
        <f t="shared" ref="AB387:AJ387" si="146">SUMIF($R$49:$R$55,"&lt;&gt;0",AB$49:AB$55)</f>
        <v>0</v>
      </c>
      <c r="AC387" s="2">
        <f t="shared" si="146"/>
        <v>0</v>
      </c>
      <c r="AD387" s="2">
        <f t="shared" si="146"/>
        <v>0</v>
      </c>
      <c r="AE387" s="2">
        <f t="shared" si="146"/>
        <v>0</v>
      </c>
      <c r="AF387" s="2">
        <f t="shared" si="146"/>
        <v>0</v>
      </c>
      <c r="AG387" s="2">
        <f t="shared" si="146"/>
        <v>0</v>
      </c>
      <c r="AH387" s="2">
        <f t="shared" si="146"/>
        <v>0</v>
      </c>
      <c r="AI387" s="2">
        <f t="shared" si="146"/>
        <v>0</v>
      </c>
      <c r="AJ387" s="29">
        <f t="shared" si="146"/>
        <v>0</v>
      </c>
      <c r="AK387" s="30">
        <f t="shared" si="139"/>
        <v>0</v>
      </c>
      <c r="AL387" s="34">
        <f t="shared" si="140"/>
        <v>0</v>
      </c>
      <c r="AM387" s="2">
        <f t="shared" si="141"/>
        <v>-25</v>
      </c>
      <c r="AN387" s="2">
        <f t="shared" si="141"/>
        <v>0</v>
      </c>
      <c r="AO387" s="2">
        <f t="shared" si="141"/>
        <v>0</v>
      </c>
      <c r="AP387" s="2">
        <f t="shared" si="141"/>
        <v>0</v>
      </c>
      <c r="AQ387" s="2">
        <f t="shared" si="141"/>
        <v>0</v>
      </c>
      <c r="AR387" s="2">
        <f t="shared" si="141"/>
        <v>6089.17</v>
      </c>
      <c r="AS387" s="2">
        <f t="shared" si="141"/>
        <v>0</v>
      </c>
      <c r="AT387" s="2">
        <f t="shared" si="141"/>
        <v>0</v>
      </c>
      <c r="AU387" s="2">
        <f t="shared" si="141"/>
        <v>0</v>
      </c>
      <c r="AV387" s="29">
        <f t="shared" si="141"/>
        <v>0</v>
      </c>
      <c r="AW387" s="30">
        <f t="shared" si="141"/>
        <v>0</v>
      </c>
      <c r="AX387" s="31">
        <f t="shared" si="141"/>
        <v>0</v>
      </c>
      <c r="AY387" s="38">
        <f t="shared" si="142"/>
        <v>-0.37313432835820898</v>
      </c>
      <c r="AZ387" s="38" t="str">
        <f t="shared" si="142"/>
        <v/>
      </c>
      <c r="BA387" s="38" t="str">
        <f t="shared" si="143"/>
        <v/>
      </c>
      <c r="BB387" s="38" t="str">
        <f t="shared" si="143"/>
        <v/>
      </c>
      <c r="BC387" s="38" t="str">
        <f t="shared" si="144"/>
        <v/>
      </c>
      <c r="BD387" s="38" t="str">
        <f t="shared" si="144"/>
        <v/>
      </c>
      <c r="BE387" s="38" t="str">
        <f t="shared" si="144"/>
        <v/>
      </c>
      <c r="BF387" s="38" t="str">
        <f t="shared" si="144"/>
        <v/>
      </c>
      <c r="BG387" s="38" t="str">
        <f t="shared" si="144"/>
        <v/>
      </c>
      <c r="BH387" s="38" t="str">
        <f t="shared" si="144"/>
        <v/>
      </c>
      <c r="BI387" s="76" t="str">
        <f t="shared" si="144"/>
        <v/>
      </c>
      <c r="BJ387" s="76" t="str">
        <f t="shared" si="144"/>
        <v/>
      </c>
      <c r="BK387" s="146">
        <f t="shared" si="125"/>
        <v>144.98023809523809</v>
      </c>
      <c r="BL387" s="96" t="str">
        <f t="shared" si="125"/>
        <v/>
      </c>
      <c r="BM387" s="96" t="str">
        <f t="shared" si="125"/>
        <v/>
      </c>
      <c r="BN387" s="96" t="str">
        <f t="shared" si="125"/>
        <v/>
      </c>
      <c r="BO387" s="147" t="str">
        <f t="shared" si="125"/>
        <v/>
      </c>
      <c r="BP387" s="146">
        <f t="shared" si="126"/>
        <v>0</v>
      </c>
      <c r="BQ387" s="96" t="str">
        <f t="shared" si="126"/>
        <v/>
      </c>
      <c r="BR387" s="96" t="str">
        <f t="shared" si="126"/>
        <v/>
      </c>
      <c r="BS387" s="96" t="str">
        <f t="shared" si="126"/>
        <v/>
      </c>
      <c r="BT387" s="147" t="str">
        <f t="shared" si="126"/>
        <v/>
      </c>
      <c r="BU387" s="146">
        <f t="shared" si="145"/>
        <v>144.98023809523809</v>
      </c>
      <c r="BV387" s="96" t="str">
        <f t="shared" si="145"/>
        <v/>
      </c>
      <c r="BW387" s="147" t="str">
        <f t="shared" si="145"/>
        <v/>
      </c>
      <c r="BX387" s="96" t="str">
        <f t="shared" si="145"/>
        <v/>
      </c>
      <c r="BY387" s="147" t="str">
        <f t="shared" si="145"/>
        <v/>
      </c>
    </row>
    <row r="388" spans="1:77" x14ac:dyDescent="0.2">
      <c r="F388" s="73" t="s">
        <v>53</v>
      </c>
      <c r="G388" s="60"/>
      <c r="H388" s="28">
        <f>SUMIF($E$14:$E$377,$F388,H$14:H$377)</f>
        <v>35</v>
      </c>
      <c r="I388" s="138">
        <f t="shared" si="135"/>
        <v>0</v>
      </c>
      <c r="J388" s="138">
        <f t="shared" si="135"/>
        <v>0</v>
      </c>
      <c r="K388" s="2">
        <f t="shared" si="135"/>
        <v>0</v>
      </c>
      <c r="L388" s="2">
        <f t="shared" si="135"/>
        <v>0</v>
      </c>
      <c r="M388" s="2">
        <f t="shared" si="135"/>
        <v>5634.17</v>
      </c>
      <c r="N388" s="2">
        <f t="shared" si="135"/>
        <v>0</v>
      </c>
      <c r="O388" s="2">
        <f t="shared" si="135"/>
        <v>0</v>
      </c>
      <c r="P388" s="2">
        <f t="shared" si="135"/>
        <v>0</v>
      </c>
      <c r="Q388" s="29">
        <f t="shared" si="135"/>
        <v>0</v>
      </c>
      <c r="R388" s="30">
        <f t="shared" si="136"/>
        <v>0</v>
      </c>
      <c r="S388" s="34">
        <f t="shared" si="137"/>
        <v>0</v>
      </c>
      <c r="T388" s="3"/>
      <c r="Y388" s="73" t="s">
        <v>53</v>
      </c>
      <c r="Z388" s="60"/>
      <c r="AA388" s="2">
        <f>SUMIF($H$56:$H$62,"&lt;&gt;0",AA$56:AA$62)</f>
        <v>48</v>
      </c>
      <c r="AB388" s="2">
        <f t="shared" ref="AB388:AJ388" si="147">SUMIF($R$56:$R$62,"&lt;&gt;0",AB$56:AB$62)</f>
        <v>0</v>
      </c>
      <c r="AC388" s="2">
        <f t="shared" si="147"/>
        <v>0</v>
      </c>
      <c r="AD388" s="2">
        <f t="shared" si="147"/>
        <v>0</v>
      </c>
      <c r="AE388" s="2">
        <f t="shared" si="147"/>
        <v>0</v>
      </c>
      <c r="AF388" s="2">
        <f t="shared" si="147"/>
        <v>0</v>
      </c>
      <c r="AG388" s="2">
        <f t="shared" si="147"/>
        <v>0</v>
      </c>
      <c r="AH388" s="2">
        <f t="shared" si="147"/>
        <v>0</v>
      </c>
      <c r="AI388" s="2">
        <f t="shared" si="147"/>
        <v>0</v>
      </c>
      <c r="AJ388" s="29">
        <f t="shared" si="147"/>
        <v>0</v>
      </c>
      <c r="AK388" s="30">
        <f t="shared" si="139"/>
        <v>0</v>
      </c>
      <c r="AL388" s="34">
        <f t="shared" si="140"/>
        <v>0</v>
      </c>
      <c r="AM388" s="2">
        <f t="shared" si="141"/>
        <v>-13</v>
      </c>
      <c r="AN388" s="2">
        <f t="shared" si="141"/>
        <v>0</v>
      </c>
      <c r="AO388" s="2">
        <f t="shared" si="141"/>
        <v>0</v>
      </c>
      <c r="AP388" s="2">
        <f t="shared" si="141"/>
        <v>0</v>
      </c>
      <c r="AQ388" s="2">
        <f t="shared" si="141"/>
        <v>0</v>
      </c>
      <c r="AR388" s="2">
        <f t="shared" si="141"/>
        <v>5634.17</v>
      </c>
      <c r="AS388" s="2">
        <f t="shared" si="141"/>
        <v>0</v>
      </c>
      <c r="AT388" s="2">
        <f t="shared" si="141"/>
        <v>0</v>
      </c>
      <c r="AU388" s="2">
        <f t="shared" si="141"/>
        <v>0</v>
      </c>
      <c r="AV388" s="29">
        <f t="shared" si="141"/>
        <v>0</v>
      </c>
      <c r="AW388" s="30">
        <f t="shared" si="141"/>
        <v>0</v>
      </c>
      <c r="AX388" s="31">
        <f t="shared" si="141"/>
        <v>0</v>
      </c>
      <c r="AY388" s="38">
        <f t="shared" si="142"/>
        <v>-0.27083333333333331</v>
      </c>
      <c r="AZ388" s="38" t="str">
        <f t="shared" si="142"/>
        <v/>
      </c>
      <c r="BA388" s="38" t="str">
        <f t="shared" si="143"/>
        <v/>
      </c>
      <c r="BB388" s="38" t="str">
        <f t="shared" si="143"/>
        <v/>
      </c>
      <c r="BC388" s="38" t="str">
        <f t="shared" si="144"/>
        <v/>
      </c>
      <c r="BD388" s="38" t="str">
        <f t="shared" si="144"/>
        <v/>
      </c>
      <c r="BE388" s="38" t="str">
        <f t="shared" si="144"/>
        <v/>
      </c>
      <c r="BF388" s="38" t="str">
        <f t="shared" si="144"/>
        <v/>
      </c>
      <c r="BG388" s="38" t="str">
        <f t="shared" si="144"/>
        <v/>
      </c>
      <c r="BH388" s="38" t="str">
        <f t="shared" si="144"/>
        <v/>
      </c>
      <c r="BI388" s="76" t="str">
        <f t="shared" si="144"/>
        <v/>
      </c>
      <c r="BJ388" s="76" t="str">
        <f t="shared" si="144"/>
        <v/>
      </c>
      <c r="BK388" s="146">
        <f t="shared" si="125"/>
        <v>160.97628571428572</v>
      </c>
      <c r="BL388" s="96" t="str">
        <f t="shared" si="125"/>
        <v/>
      </c>
      <c r="BM388" s="96" t="str">
        <f t="shared" si="125"/>
        <v/>
      </c>
      <c r="BN388" s="96" t="str">
        <f t="shared" si="125"/>
        <v/>
      </c>
      <c r="BO388" s="147" t="str">
        <f t="shared" si="125"/>
        <v/>
      </c>
      <c r="BP388" s="146">
        <f t="shared" si="126"/>
        <v>0</v>
      </c>
      <c r="BQ388" s="96" t="str">
        <f t="shared" si="126"/>
        <v/>
      </c>
      <c r="BR388" s="96" t="str">
        <f t="shared" si="126"/>
        <v/>
      </c>
      <c r="BS388" s="96" t="str">
        <f t="shared" si="126"/>
        <v/>
      </c>
      <c r="BT388" s="147" t="str">
        <f t="shared" si="126"/>
        <v/>
      </c>
      <c r="BU388" s="146">
        <f t="shared" si="145"/>
        <v>160.97628571428572</v>
      </c>
      <c r="BV388" s="96" t="str">
        <f t="shared" si="145"/>
        <v/>
      </c>
      <c r="BW388" s="147" t="str">
        <f t="shared" si="145"/>
        <v/>
      </c>
      <c r="BX388" s="96" t="str">
        <f t="shared" si="145"/>
        <v/>
      </c>
      <c r="BY388" s="147" t="str">
        <f t="shared" si="145"/>
        <v/>
      </c>
    </row>
    <row r="389" spans="1:77" x14ac:dyDescent="0.2">
      <c r="F389" s="73" t="s">
        <v>54</v>
      </c>
      <c r="G389" s="60"/>
      <c r="H389" s="28">
        <f>SUMIF($E$14:$E$377,$F389,H$14:H$377)</f>
        <v>40</v>
      </c>
      <c r="I389" s="138">
        <f t="shared" si="135"/>
        <v>0</v>
      </c>
      <c r="J389" s="138">
        <f t="shared" si="135"/>
        <v>0</v>
      </c>
      <c r="K389" s="2">
        <f t="shared" si="135"/>
        <v>0</v>
      </c>
      <c r="L389" s="2">
        <f t="shared" si="135"/>
        <v>0</v>
      </c>
      <c r="M389" s="2">
        <f t="shared" si="135"/>
        <v>5840.4099999999989</v>
      </c>
      <c r="N389" s="2">
        <f t="shared" si="135"/>
        <v>0</v>
      </c>
      <c r="O389" s="2">
        <f t="shared" si="135"/>
        <v>0</v>
      </c>
      <c r="P389" s="2">
        <f t="shared" si="135"/>
        <v>0</v>
      </c>
      <c r="Q389" s="29">
        <f t="shared" si="135"/>
        <v>0</v>
      </c>
      <c r="R389" s="30">
        <f t="shared" si="136"/>
        <v>0</v>
      </c>
      <c r="S389" s="34">
        <f t="shared" si="137"/>
        <v>0</v>
      </c>
      <c r="T389" s="3"/>
      <c r="Y389" s="73" t="s">
        <v>54</v>
      </c>
      <c r="Z389" s="60"/>
      <c r="AA389" s="2">
        <f>SUMIF($H$63:$H$69,"&lt;&gt;0",AA$63:AA$69)</f>
        <v>38</v>
      </c>
      <c r="AB389" s="2">
        <f t="shared" ref="AB389:AJ389" si="148">SUMIF($R$63:$R$69,"&lt;&gt;0",AB$63:AB$69)</f>
        <v>0</v>
      </c>
      <c r="AC389" s="2">
        <f t="shared" si="148"/>
        <v>0</v>
      </c>
      <c r="AD389" s="2">
        <f t="shared" si="148"/>
        <v>0</v>
      </c>
      <c r="AE389" s="2">
        <f t="shared" si="148"/>
        <v>0</v>
      </c>
      <c r="AF389" s="2">
        <f t="shared" si="148"/>
        <v>0</v>
      </c>
      <c r="AG389" s="2">
        <f t="shared" si="148"/>
        <v>0</v>
      </c>
      <c r="AH389" s="2">
        <f t="shared" si="148"/>
        <v>0</v>
      </c>
      <c r="AI389" s="2">
        <f t="shared" si="148"/>
        <v>0</v>
      </c>
      <c r="AJ389" s="29">
        <f t="shared" si="148"/>
        <v>0</v>
      </c>
      <c r="AK389" s="30">
        <f t="shared" si="139"/>
        <v>0</v>
      </c>
      <c r="AL389" s="34">
        <f t="shared" si="140"/>
        <v>0</v>
      </c>
      <c r="AM389" s="2">
        <f t="shared" si="141"/>
        <v>2</v>
      </c>
      <c r="AN389" s="2">
        <f t="shared" si="141"/>
        <v>0</v>
      </c>
      <c r="AO389" s="2">
        <f t="shared" si="141"/>
        <v>0</v>
      </c>
      <c r="AP389" s="2">
        <f t="shared" si="141"/>
        <v>0</v>
      </c>
      <c r="AQ389" s="2">
        <f t="shared" si="141"/>
        <v>0</v>
      </c>
      <c r="AR389" s="2">
        <f t="shared" si="141"/>
        <v>5840.4099999999989</v>
      </c>
      <c r="AS389" s="2">
        <f t="shared" si="141"/>
        <v>0</v>
      </c>
      <c r="AT389" s="2">
        <f t="shared" si="141"/>
        <v>0</v>
      </c>
      <c r="AU389" s="2">
        <f t="shared" si="141"/>
        <v>0</v>
      </c>
      <c r="AV389" s="29">
        <f t="shared" si="141"/>
        <v>0</v>
      </c>
      <c r="AW389" s="30">
        <f t="shared" si="141"/>
        <v>0</v>
      </c>
      <c r="AX389" s="31">
        <f t="shared" si="141"/>
        <v>0</v>
      </c>
      <c r="AY389" s="38">
        <f t="shared" si="142"/>
        <v>5.2631578947368418E-2</v>
      </c>
      <c r="AZ389" s="38" t="str">
        <f t="shared" si="142"/>
        <v/>
      </c>
      <c r="BA389" s="38" t="str">
        <f t="shared" si="143"/>
        <v/>
      </c>
      <c r="BB389" s="38" t="str">
        <f t="shared" si="143"/>
        <v/>
      </c>
      <c r="BC389" s="38" t="str">
        <f t="shared" si="144"/>
        <v/>
      </c>
      <c r="BD389" s="38" t="str">
        <f t="shared" si="144"/>
        <v/>
      </c>
      <c r="BE389" s="38" t="str">
        <f t="shared" si="144"/>
        <v/>
      </c>
      <c r="BF389" s="38" t="str">
        <f t="shared" si="144"/>
        <v/>
      </c>
      <c r="BG389" s="38" t="str">
        <f t="shared" si="144"/>
        <v/>
      </c>
      <c r="BH389" s="38" t="str">
        <f t="shared" si="144"/>
        <v/>
      </c>
      <c r="BI389" s="76" t="str">
        <f t="shared" si="144"/>
        <v/>
      </c>
      <c r="BJ389" s="76" t="str">
        <f t="shared" si="144"/>
        <v/>
      </c>
      <c r="BK389" s="146">
        <f t="shared" si="125"/>
        <v>146.01024999999998</v>
      </c>
      <c r="BL389" s="96" t="str">
        <f t="shared" si="125"/>
        <v/>
      </c>
      <c r="BM389" s="96" t="str">
        <f t="shared" si="125"/>
        <v/>
      </c>
      <c r="BN389" s="96" t="str">
        <f t="shared" si="125"/>
        <v/>
      </c>
      <c r="BO389" s="147" t="str">
        <f t="shared" si="125"/>
        <v/>
      </c>
      <c r="BP389" s="146">
        <f t="shared" si="126"/>
        <v>0</v>
      </c>
      <c r="BQ389" s="96" t="str">
        <f t="shared" si="126"/>
        <v/>
      </c>
      <c r="BR389" s="96" t="str">
        <f t="shared" si="126"/>
        <v/>
      </c>
      <c r="BS389" s="96" t="str">
        <f t="shared" si="126"/>
        <v/>
      </c>
      <c r="BT389" s="147" t="str">
        <f t="shared" si="126"/>
        <v/>
      </c>
      <c r="BU389" s="146">
        <f t="shared" si="145"/>
        <v>146.01024999999998</v>
      </c>
      <c r="BV389" s="96" t="str">
        <f t="shared" si="145"/>
        <v/>
      </c>
      <c r="BW389" s="147" t="str">
        <f t="shared" si="145"/>
        <v/>
      </c>
      <c r="BX389" s="96" t="str">
        <f t="shared" si="145"/>
        <v/>
      </c>
      <c r="BY389" s="147" t="str">
        <f t="shared" si="145"/>
        <v/>
      </c>
    </row>
    <row r="390" spans="1:77" ht="13.5" thickBot="1" x14ac:dyDescent="0.25">
      <c r="F390" s="78" t="s">
        <v>55</v>
      </c>
      <c r="G390" s="61"/>
      <c r="H390" s="43">
        <f>SUMIF($E$14:$E$377,$F390,H$14:H$377)</f>
        <v>35</v>
      </c>
      <c r="I390" s="44">
        <f t="shared" si="135"/>
        <v>2</v>
      </c>
      <c r="J390" s="44">
        <f t="shared" si="135"/>
        <v>0</v>
      </c>
      <c r="K390" s="44">
        <f t="shared" si="135"/>
        <v>0</v>
      </c>
      <c r="L390" s="44">
        <f t="shared" si="135"/>
        <v>0</v>
      </c>
      <c r="M390" s="44">
        <f t="shared" si="135"/>
        <v>3864.2099999999996</v>
      </c>
      <c r="N390" s="44">
        <f t="shared" si="135"/>
        <v>627.5</v>
      </c>
      <c r="O390" s="44">
        <f t="shared" si="135"/>
        <v>0</v>
      </c>
      <c r="P390" s="44">
        <f t="shared" si="135"/>
        <v>0</v>
      </c>
      <c r="Q390" s="45">
        <f t="shared" si="135"/>
        <v>0</v>
      </c>
      <c r="R390" s="46">
        <f t="shared" si="136"/>
        <v>2</v>
      </c>
      <c r="S390" s="51">
        <f t="shared" si="137"/>
        <v>627.5</v>
      </c>
      <c r="T390" s="3"/>
      <c r="U390" s="42"/>
      <c r="V390" s="42"/>
      <c r="W390" s="42"/>
      <c r="X390" s="42"/>
      <c r="Y390" s="78" t="s">
        <v>55</v>
      </c>
      <c r="Z390" s="61"/>
      <c r="AA390" s="44">
        <f>SUMIF($H$70:$H$76,"&lt;&gt;0",AA$70:AA$76)</f>
        <v>65</v>
      </c>
      <c r="AB390" s="44">
        <f t="shared" ref="AB390:AJ390" si="149">SUMIF($R$70:$R$76,"&lt;&gt;0",AB$70:AB$76)</f>
        <v>0</v>
      </c>
      <c r="AC390" s="44">
        <f t="shared" si="149"/>
        <v>0</v>
      </c>
      <c r="AD390" s="44">
        <f t="shared" si="149"/>
        <v>0</v>
      </c>
      <c r="AE390" s="44">
        <f t="shared" si="149"/>
        <v>0</v>
      </c>
      <c r="AF390" s="44">
        <f t="shared" si="149"/>
        <v>3287.85</v>
      </c>
      <c r="AG390" s="44">
        <f t="shared" si="149"/>
        <v>0</v>
      </c>
      <c r="AH390" s="44">
        <f t="shared" si="149"/>
        <v>0</v>
      </c>
      <c r="AI390" s="44">
        <f t="shared" si="149"/>
        <v>0</v>
      </c>
      <c r="AJ390" s="45">
        <f t="shared" si="149"/>
        <v>0</v>
      </c>
      <c r="AK390" s="46">
        <f t="shared" si="139"/>
        <v>0</v>
      </c>
      <c r="AL390" s="51">
        <f t="shared" si="140"/>
        <v>0</v>
      </c>
      <c r="AM390" s="44">
        <f t="shared" si="141"/>
        <v>-30</v>
      </c>
      <c r="AN390" s="44">
        <f t="shared" si="141"/>
        <v>2</v>
      </c>
      <c r="AO390" s="44">
        <f t="shared" si="141"/>
        <v>0</v>
      </c>
      <c r="AP390" s="44">
        <f t="shared" si="141"/>
        <v>0</v>
      </c>
      <c r="AQ390" s="44">
        <f t="shared" si="141"/>
        <v>0</v>
      </c>
      <c r="AR390" s="44">
        <f t="shared" si="141"/>
        <v>576.35999999999967</v>
      </c>
      <c r="AS390" s="44">
        <f t="shared" si="141"/>
        <v>627.5</v>
      </c>
      <c r="AT390" s="44">
        <f t="shared" si="141"/>
        <v>0</v>
      </c>
      <c r="AU390" s="44">
        <f t="shared" si="141"/>
        <v>0</v>
      </c>
      <c r="AV390" s="45">
        <f t="shared" si="141"/>
        <v>0</v>
      </c>
      <c r="AW390" s="46">
        <f t="shared" si="141"/>
        <v>2</v>
      </c>
      <c r="AX390" s="47">
        <f t="shared" si="141"/>
        <v>627.5</v>
      </c>
      <c r="AY390" s="56">
        <f t="shared" si="142"/>
        <v>-0.46153846153846156</v>
      </c>
      <c r="AZ390" s="56" t="str">
        <f t="shared" si="142"/>
        <v/>
      </c>
      <c r="BA390" s="56" t="str">
        <f t="shared" si="143"/>
        <v/>
      </c>
      <c r="BB390" s="56" t="str">
        <f t="shared" si="143"/>
        <v/>
      </c>
      <c r="BC390" s="56" t="str">
        <f t="shared" si="144"/>
        <v/>
      </c>
      <c r="BD390" s="56">
        <f t="shared" si="144"/>
        <v>0.17529996806423642</v>
      </c>
      <c r="BE390" s="56" t="str">
        <f t="shared" si="144"/>
        <v/>
      </c>
      <c r="BF390" s="56" t="str">
        <f t="shared" si="144"/>
        <v/>
      </c>
      <c r="BG390" s="56" t="str">
        <f t="shared" si="144"/>
        <v/>
      </c>
      <c r="BH390" s="56" t="str">
        <f t="shared" si="144"/>
        <v/>
      </c>
      <c r="BI390" s="81" t="str">
        <f t="shared" si="144"/>
        <v/>
      </c>
      <c r="BJ390" s="81" t="str">
        <f t="shared" si="144"/>
        <v/>
      </c>
      <c r="BK390" s="149">
        <f t="shared" si="125"/>
        <v>110.40599999999999</v>
      </c>
      <c r="BL390" s="150">
        <f t="shared" si="125"/>
        <v>313.75</v>
      </c>
      <c r="BM390" s="150" t="str">
        <f t="shared" si="125"/>
        <v/>
      </c>
      <c r="BN390" s="150" t="str">
        <f t="shared" si="125"/>
        <v/>
      </c>
      <c r="BO390" s="151" t="str">
        <f t="shared" si="125"/>
        <v/>
      </c>
      <c r="BP390" s="149">
        <f t="shared" si="126"/>
        <v>50.582307692307694</v>
      </c>
      <c r="BQ390" s="150" t="str">
        <f t="shared" si="126"/>
        <v/>
      </c>
      <c r="BR390" s="150" t="str">
        <f t="shared" si="126"/>
        <v/>
      </c>
      <c r="BS390" s="150" t="str">
        <f t="shared" si="126"/>
        <v/>
      </c>
      <c r="BT390" s="151" t="str">
        <f t="shared" si="126"/>
        <v/>
      </c>
      <c r="BU390" s="149">
        <f t="shared" si="145"/>
        <v>59.823692307692298</v>
      </c>
      <c r="BV390" s="150" t="str">
        <f t="shared" si="145"/>
        <v/>
      </c>
      <c r="BW390" s="151" t="str">
        <f t="shared" si="145"/>
        <v/>
      </c>
      <c r="BX390" s="150" t="str">
        <f t="shared" si="145"/>
        <v/>
      </c>
      <c r="BY390" s="151" t="str">
        <f t="shared" si="145"/>
        <v/>
      </c>
    </row>
    <row r="391" spans="1:77" x14ac:dyDescent="0.2">
      <c r="A391" t="s">
        <v>46</v>
      </c>
      <c r="B391" t="s">
        <v>46</v>
      </c>
      <c r="C391" s="88" t="s">
        <v>56</v>
      </c>
      <c r="D391" t="s">
        <v>56</v>
      </c>
      <c r="F391" s="83" t="s">
        <v>57</v>
      </c>
      <c r="G391" s="60"/>
      <c r="H391" s="32">
        <f t="shared" ref="H391:Q391" si="150">SUM(H386:H390)</f>
        <v>208</v>
      </c>
      <c r="I391" s="5">
        <f>SUM(I386:I390)</f>
        <v>5</v>
      </c>
      <c r="J391" s="5">
        <f>SUM(J386:J390)</f>
        <v>0</v>
      </c>
      <c r="K391" s="5">
        <f t="shared" si="150"/>
        <v>0</v>
      </c>
      <c r="L391" s="5">
        <f t="shared" si="150"/>
        <v>0</v>
      </c>
      <c r="M391" s="5">
        <f t="shared" si="150"/>
        <v>31024.07</v>
      </c>
      <c r="N391" s="5">
        <f>SUM(N386:N390)</f>
        <v>1263.24</v>
      </c>
      <c r="O391" s="5">
        <f>SUM(O386:O390)</f>
        <v>0</v>
      </c>
      <c r="P391" s="5">
        <f t="shared" si="150"/>
        <v>0</v>
      </c>
      <c r="Q391" s="33">
        <f t="shared" si="150"/>
        <v>0</v>
      </c>
      <c r="R391" s="74">
        <f t="shared" si="136"/>
        <v>5</v>
      </c>
      <c r="S391" s="34">
        <f t="shared" si="137"/>
        <v>1263.24</v>
      </c>
      <c r="T391" s="3" t="s">
        <v>49</v>
      </c>
      <c r="U391" t="s">
        <v>49</v>
      </c>
      <c r="V391" t="s">
        <v>56</v>
      </c>
      <c r="W391" t="s">
        <v>56</v>
      </c>
      <c r="Y391" s="83" t="s">
        <v>57</v>
      </c>
      <c r="Z391" s="60"/>
      <c r="AA391" s="5">
        <f t="shared" ref="AA391:AJ391" si="151">SUM(AA386:AA390)</f>
        <v>268</v>
      </c>
      <c r="AB391" s="5">
        <f>SUM(AB386:AB390)</f>
        <v>0</v>
      </c>
      <c r="AC391" s="5">
        <f>SUM(AC386:AC390)</f>
        <v>0</v>
      </c>
      <c r="AD391" s="5">
        <f t="shared" si="151"/>
        <v>0</v>
      </c>
      <c r="AE391" s="5">
        <f t="shared" si="151"/>
        <v>0</v>
      </c>
      <c r="AF391" s="5">
        <f t="shared" si="151"/>
        <v>5521.41</v>
      </c>
      <c r="AG391" s="5">
        <f>SUM(AG386:AG390)</f>
        <v>0</v>
      </c>
      <c r="AH391" s="5">
        <f>SUM(AH386:AH390)</f>
        <v>0</v>
      </c>
      <c r="AI391" s="5">
        <f t="shared" si="151"/>
        <v>0</v>
      </c>
      <c r="AJ391" s="33">
        <f t="shared" si="151"/>
        <v>0</v>
      </c>
      <c r="AK391" s="74">
        <f t="shared" si="139"/>
        <v>0</v>
      </c>
      <c r="AL391" s="34">
        <f t="shared" si="140"/>
        <v>0</v>
      </c>
      <c r="AM391" s="2">
        <f t="shared" si="141"/>
        <v>-60</v>
      </c>
      <c r="AN391" s="2">
        <f t="shared" si="141"/>
        <v>5</v>
      </c>
      <c r="AO391" s="2">
        <f t="shared" si="141"/>
        <v>0</v>
      </c>
      <c r="AP391" s="2">
        <f t="shared" si="141"/>
        <v>0</v>
      </c>
      <c r="AQ391" s="2">
        <f t="shared" si="141"/>
        <v>0</v>
      </c>
      <c r="AR391" s="2">
        <f t="shared" si="141"/>
        <v>25502.66</v>
      </c>
      <c r="AS391" s="2">
        <f t="shared" si="141"/>
        <v>1263.24</v>
      </c>
      <c r="AT391" s="2">
        <f t="shared" si="141"/>
        <v>0</v>
      </c>
      <c r="AU391" s="2">
        <f t="shared" si="141"/>
        <v>0</v>
      </c>
      <c r="AV391" s="29">
        <f t="shared" si="141"/>
        <v>0</v>
      </c>
      <c r="AW391" s="30">
        <f t="shared" si="141"/>
        <v>5</v>
      </c>
      <c r="AX391" s="31">
        <f t="shared" si="141"/>
        <v>1263.24</v>
      </c>
      <c r="AY391" s="38">
        <f t="shared" si="142"/>
        <v>-0.22388059701492538</v>
      </c>
      <c r="AZ391" s="38" t="str">
        <f t="shared" si="142"/>
        <v/>
      </c>
      <c r="BA391" s="38" t="str">
        <f t="shared" si="143"/>
        <v/>
      </c>
      <c r="BB391" s="38" t="str">
        <f t="shared" si="143"/>
        <v/>
      </c>
      <c r="BC391" s="38" t="str">
        <f t="shared" si="144"/>
        <v/>
      </c>
      <c r="BD391" s="38">
        <f t="shared" si="144"/>
        <v>4.6188672820891767</v>
      </c>
      <c r="BE391" s="38" t="str">
        <f t="shared" si="144"/>
        <v/>
      </c>
      <c r="BF391" s="38" t="str">
        <f t="shared" si="144"/>
        <v/>
      </c>
      <c r="BG391" s="38" t="str">
        <f t="shared" si="144"/>
        <v/>
      </c>
      <c r="BH391" s="38" t="str">
        <f t="shared" si="144"/>
        <v/>
      </c>
      <c r="BI391" s="76" t="str">
        <f t="shared" si="144"/>
        <v/>
      </c>
      <c r="BJ391" s="76" t="str">
        <f t="shared" si="144"/>
        <v/>
      </c>
      <c r="BK391" s="146">
        <f t="shared" si="125"/>
        <v>149.1541826923077</v>
      </c>
      <c r="BL391" s="96">
        <f t="shared" si="125"/>
        <v>252.648</v>
      </c>
      <c r="BM391" s="96" t="str">
        <f t="shared" si="125"/>
        <v/>
      </c>
      <c r="BN391" s="96" t="str">
        <f t="shared" si="125"/>
        <v/>
      </c>
      <c r="BO391" s="147" t="str">
        <f t="shared" si="125"/>
        <v/>
      </c>
      <c r="BP391" s="146">
        <f t="shared" si="126"/>
        <v>20.602276119402983</v>
      </c>
      <c r="BQ391" s="96" t="str">
        <f t="shared" si="126"/>
        <v/>
      </c>
      <c r="BR391" s="96" t="str">
        <f t="shared" si="126"/>
        <v/>
      </c>
      <c r="BS391" s="96" t="str">
        <f t="shared" si="126"/>
        <v/>
      </c>
      <c r="BT391" s="147" t="str">
        <f t="shared" si="126"/>
        <v/>
      </c>
      <c r="BU391" s="146">
        <f t="shared" si="145"/>
        <v>128.55190657290473</v>
      </c>
      <c r="BV391" s="96" t="str">
        <f t="shared" si="145"/>
        <v/>
      </c>
      <c r="BW391" s="147" t="str">
        <f t="shared" si="145"/>
        <v/>
      </c>
      <c r="BX391" s="96" t="str">
        <f t="shared" si="145"/>
        <v/>
      </c>
      <c r="BY391" s="147" t="str">
        <f t="shared" si="145"/>
        <v/>
      </c>
    </row>
    <row r="392" spans="1:77" ht="13.5" thickBot="1" x14ac:dyDescent="0.25">
      <c r="A392" t="s">
        <v>46</v>
      </c>
      <c r="B392" t="s">
        <v>46</v>
      </c>
      <c r="C392" s="88" t="s">
        <v>56</v>
      </c>
      <c r="D392" t="s">
        <v>56</v>
      </c>
      <c r="F392" s="78" t="s">
        <v>58</v>
      </c>
      <c r="G392" s="61"/>
      <c r="H392" s="48">
        <f>SUMIFS(H$7:H$377,$B$7:$B$377,$B392,$D$7:$D$377,$D392)</f>
        <v>152</v>
      </c>
      <c r="I392" s="49">
        <f t="shared" ref="I392:Q392" si="152">SUMIFS(I$7:I$377,$B$7:$B$377,$B392,$D$7:$D$377,$D392)</f>
        <v>2</v>
      </c>
      <c r="J392" s="49">
        <f t="shared" si="152"/>
        <v>0</v>
      </c>
      <c r="K392" s="49">
        <f t="shared" si="152"/>
        <v>0</v>
      </c>
      <c r="L392" s="49">
        <f t="shared" si="152"/>
        <v>0</v>
      </c>
      <c r="M392" s="49">
        <f t="shared" si="152"/>
        <v>21427.959999999995</v>
      </c>
      <c r="N392" s="49">
        <f t="shared" si="152"/>
        <v>627.5</v>
      </c>
      <c r="O392" s="49">
        <f t="shared" si="152"/>
        <v>0</v>
      </c>
      <c r="P392" s="49">
        <f t="shared" si="152"/>
        <v>0</v>
      </c>
      <c r="Q392" s="50">
        <f t="shared" si="152"/>
        <v>0</v>
      </c>
      <c r="R392" s="79">
        <f t="shared" si="136"/>
        <v>2</v>
      </c>
      <c r="S392" s="51">
        <f t="shared" si="137"/>
        <v>627.5</v>
      </c>
      <c r="T392" s="3" t="s">
        <v>49</v>
      </c>
      <c r="U392" s="42" t="s">
        <v>49</v>
      </c>
      <c r="V392" s="42" t="s">
        <v>56</v>
      </c>
      <c r="W392" s="42" t="s">
        <v>56</v>
      </c>
      <c r="X392" s="42"/>
      <c r="Y392" s="78" t="s">
        <v>58</v>
      </c>
      <c r="Z392" s="61"/>
      <c r="AA392" s="49">
        <f>SUMIFS(AA$14:AA$377,$H$14:$H$377,"&lt;&gt;0",$W$14:$W$377,"02 Feb")</f>
        <v>210</v>
      </c>
      <c r="AB392" s="49">
        <f t="shared" ref="AB392:AJ392" si="153">SUMIFS(AB$14:AB$377,$R$14:$R$377,"&lt;&gt;0",$W$14:$W$377,"02 Feb")</f>
        <v>0</v>
      </c>
      <c r="AC392" s="49">
        <f t="shared" si="153"/>
        <v>0</v>
      </c>
      <c r="AD392" s="49">
        <f t="shared" si="153"/>
        <v>0</v>
      </c>
      <c r="AE392" s="49">
        <f t="shared" si="153"/>
        <v>0</v>
      </c>
      <c r="AF392" s="49">
        <f t="shared" si="153"/>
        <v>2088.87</v>
      </c>
      <c r="AG392" s="49">
        <f t="shared" si="153"/>
        <v>0</v>
      </c>
      <c r="AH392" s="49">
        <f t="shared" si="153"/>
        <v>0</v>
      </c>
      <c r="AI392" s="49">
        <f t="shared" si="153"/>
        <v>0</v>
      </c>
      <c r="AJ392" s="50">
        <f t="shared" si="153"/>
        <v>0</v>
      </c>
      <c r="AK392" s="79">
        <f t="shared" si="139"/>
        <v>0</v>
      </c>
      <c r="AL392" s="51">
        <f t="shared" si="140"/>
        <v>0</v>
      </c>
      <c r="AM392" s="44">
        <f t="shared" si="141"/>
        <v>-58</v>
      </c>
      <c r="AN392" s="44">
        <f t="shared" si="141"/>
        <v>2</v>
      </c>
      <c r="AO392" s="44">
        <f t="shared" si="141"/>
        <v>0</v>
      </c>
      <c r="AP392" s="44">
        <f t="shared" si="141"/>
        <v>0</v>
      </c>
      <c r="AQ392" s="44">
        <f t="shared" si="141"/>
        <v>0</v>
      </c>
      <c r="AR392" s="44">
        <f t="shared" si="141"/>
        <v>19339.089999999997</v>
      </c>
      <c r="AS392" s="44">
        <f t="shared" si="141"/>
        <v>627.5</v>
      </c>
      <c r="AT392" s="44">
        <f t="shared" si="141"/>
        <v>0</v>
      </c>
      <c r="AU392" s="44">
        <f t="shared" si="141"/>
        <v>0</v>
      </c>
      <c r="AV392" s="45">
        <f t="shared" si="141"/>
        <v>0</v>
      </c>
      <c r="AW392" s="46">
        <f t="shared" si="141"/>
        <v>2</v>
      </c>
      <c r="AX392" s="47">
        <f t="shared" si="141"/>
        <v>627.5</v>
      </c>
      <c r="AY392" s="56">
        <f t="shared" si="142"/>
        <v>-0.27619047619047621</v>
      </c>
      <c r="AZ392" s="56" t="str">
        <f t="shared" si="142"/>
        <v/>
      </c>
      <c r="BA392" s="56" t="str">
        <f t="shared" si="143"/>
        <v/>
      </c>
      <c r="BB392" s="56" t="str">
        <f t="shared" si="143"/>
        <v/>
      </c>
      <c r="BC392" s="56" t="str">
        <f t="shared" si="144"/>
        <v/>
      </c>
      <c r="BD392" s="56">
        <f t="shared" si="144"/>
        <v>9.2581587173926554</v>
      </c>
      <c r="BE392" s="56" t="str">
        <f t="shared" si="144"/>
        <v/>
      </c>
      <c r="BF392" s="56" t="str">
        <f t="shared" si="144"/>
        <v/>
      </c>
      <c r="BG392" s="56" t="str">
        <f t="shared" si="144"/>
        <v/>
      </c>
      <c r="BH392" s="56" t="str">
        <f t="shared" si="144"/>
        <v/>
      </c>
      <c r="BI392" s="81" t="str">
        <f t="shared" si="144"/>
        <v/>
      </c>
      <c r="BJ392" s="81" t="str">
        <f t="shared" si="144"/>
        <v/>
      </c>
      <c r="BK392" s="149">
        <f t="shared" si="125"/>
        <v>140.97342105263155</v>
      </c>
      <c r="BL392" s="150">
        <f t="shared" si="125"/>
        <v>313.75</v>
      </c>
      <c r="BM392" s="150" t="str">
        <f t="shared" si="125"/>
        <v/>
      </c>
      <c r="BN392" s="150" t="str">
        <f t="shared" si="125"/>
        <v/>
      </c>
      <c r="BO392" s="151" t="str">
        <f t="shared" si="125"/>
        <v/>
      </c>
      <c r="BP392" s="149">
        <f t="shared" si="126"/>
        <v>9.9469999999999992</v>
      </c>
      <c r="BQ392" s="150" t="str">
        <f t="shared" si="126"/>
        <v/>
      </c>
      <c r="BR392" s="150" t="str">
        <f t="shared" si="126"/>
        <v/>
      </c>
      <c r="BS392" s="150" t="str">
        <f t="shared" si="126"/>
        <v/>
      </c>
      <c r="BT392" s="151" t="str">
        <f t="shared" si="126"/>
        <v/>
      </c>
      <c r="BU392" s="149">
        <f t="shared" si="145"/>
        <v>131.02642105263155</v>
      </c>
      <c r="BV392" s="150" t="str">
        <f t="shared" si="145"/>
        <v/>
      </c>
      <c r="BW392" s="151" t="str">
        <f t="shared" si="145"/>
        <v/>
      </c>
      <c r="BX392" s="150" t="str">
        <f t="shared" si="145"/>
        <v/>
      </c>
      <c r="BY392" s="151" t="str">
        <f t="shared" si="145"/>
        <v/>
      </c>
    </row>
    <row r="393" spans="1:77" ht="13.5" thickBot="1" x14ac:dyDescent="0.25">
      <c r="R393" s="1"/>
      <c r="T393" s="3"/>
      <c r="AK393" s="1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3"/>
      <c r="AX393" s="3"/>
      <c r="AY393" s="38"/>
      <c r="AZ393" s="38"/>
      <c r="BA393" s="38"/>
      <c r="BB393" s="38"/>
      <c r="BC393" s="38"/>
      <c r="BD393" s="38"/>
      <c r="BE393" s="38"/>
      <c r="BF393" s="38"/>
      <c r="BG393" s="38"/>
      <c r="BH393" s="38"/>
      <c r="BI393" s="85"/>
      <c r="BJ393" s="85"/>
      <c r="BK393" s="96" t="str">
        <f t="shared" si="125"/>
        <v/>
      </c>
      <c r="BL393" s="96" t="str">
        <f t="shared" si="125"/>
        <v/>
      </c>
      <c r="BM393" s="96" t="str">
        <f t="shared" si="125"/>
        <v/>
      </c>
      <c r="BN393" s="96" t="str">
        <f t="shared" si="125"/>
        <v/>
      </c>
      <c r="BO393" s="96" t="str">
        <f t="shared" si="125"/>
        <v/>
      </c>
      <c r="BP393" s="96" t="str">
        <f t="shared" si="126"/>
        <v/>
      </c>
      <c r="BQ393" s="96" t="str">
        <f t="shared" si="126"/>
        <v/>
      </c>
      <c r="BR393" s="96" t="str">
        <f t="shared" si="126"/>
        <v/>
      </c>
      <c r="BS393" s="96" t="str">
        <f t="shared" si="126"/>
        <v/>
      </c>
      <c r="BT393" s="96" t="str">
        <f t="shared" si="126"/>
        <v/>
      </c>
    </row>
    <row r="394" spans="1:77" x14ac:dyDescent="0.2">
      <c r="F394" s="62" t="s">
        <v>59</v>
      </c>
      <c r="G394" s="63"/>
      <c r="H394" s="64">
        <f>SUMIF($E$14:$E$377,$F394,$H$14:$H$377)</f>
        <v>34</v>
      </c>
      <c r="I394" s="65">
        <f t="shared" ref="I394:Q397" si="154">SUMIF($E$14:$E$377,$F394,I$14:I$377)</f>
        <v>0</v>
      </c>
      <c r="J394" s="65">
        <f t="shared" si="154"/>
        <v>0</v>
      </c>
      <c r="K394" s="65">
        <f t="shared" si="154"/>
        <v>0</v>
      </c>
      <c r="L394" s="65">
        <f t="shared" si="154"/>
        <v>0</v>
      </c>
      <c r="M394" s="65">
        <f t="shared" si="154"/>
        <v>6009.41</v>
      </c>
      <c r="N394" s="65">
        <f t="shared" si="154"/>
        <v>0</v>
      </c>
      <c r="O394" s="65">
        <f t="shared" si="154"/>
        <v>0</v>
      </c>
      <c r="P394" s="65">
        <f t="shared" si="154"/>
        <v>0</v>
      </c>
      <c r="Q394" s="86">
        <f t="shared" si="154"/>
        <v>0</v>
      </c>
      <c r="R394" s="69">
        <f t="shared" ref="R394:R399" si="155">SUM(I394:L394)</f>
        <v>0</v>
      </c>
      <c r="S394" s="95">
        <f t="shared" ref="S394:S399" si="156">SUM(N394:Q394)</f>
        <v>0</v>
      </c>
      <c r="T394" s="3"/>
      <c r="U394" s="67"/>
      <c r="V394" s="67"/>
      <c r="W394" s="67"/>
      <c r="X394" s="67"/>
      <c r="Y394" s="62" t="s">
        <v>59</v>
      </c>
      <c r="Z394" s="63"/>
      <c r="AA394" s="65">
        <f>SUMIF($H$77:$H$83,"&lt;&gt;0",AA$77:AA$83)</f>
        <v>64</v>
      </c>
      <c r="AB394" s="65">
        <f t="shared" ref="AB394:AJ394" si="157">SUMIF($R$77:$R$83,"&lt;&gt;0",AB$77:AB$83)</f>
        <v>0</v>
      </c>
      <c r="AC394" s="65">
        <f t="shared" si="157"/>
        <v>0</v>
      </c>
      <c r="AD394" s="65">
        <f t="shared" si="157"/>
        <v>0</v>
      </c>
      <c r="AE394" s="65">
        <f t="shared" si="157"/>
        <v>0</v>
      </c>
      <c r="AF394" s="65">
        <f t="shared" si="157"/>
        <v>0</v>
      </c>
      <c r="AG394" s="65">
        <f t="shared" si="157"/>
        <v>0</v>
      </c>
      <c r="AH394" s="65">
        <f t="shared" si="157"/>
        <v>0</v>
      </c>
      <c r="AI394" s="65">
        <f t="shared" si="157"/>
        <v>0</v>
      </c>
      <c r="AJ394" s="86">
        <f t="shared" si="157"/>
        <v>0</v>
      </c>
      <c r="AK394" s="69">
        <f t="shared" ref="AK394:AK399" si="158">SUM(AB394:AE394)</f>
        <v>0</v>
      </c>
      <c r="AL394" s="95">
        <f t="shared" ref="AL394:AL399" si="159">SUM(AG394:AJ394)</f>
        <v>0</v>
      </c>
      <c r="AM394" s="65">
        <f t="shared" ref="AM394:AX399" si="160">+H394-AA394</f>
        <v>-30</v>
      </c>
      <c r="AN394" s="65">
        <f t="shared" si="160"/>
        <v>0</v>
      </c>
      <c r="AO394" s="65">
        <f t="shared" si="160"/>
        <v>0</v>
      </c>
      <c r="AP394" s="65">
        <f t="shared" si="160"/>
        <v>0</v>
      </c>
      <c r="AQ394" s="65">
        <f t="shared" si="160"/>
        <v>0</v>
      </c>
      <c r="AR394" s="65">
        <f t="shared" si="160"/>
        <v>6009.41</v>
      </c>
      <c r="AS394" s="65">
        <f t="shared" si="160"/>
        <v>0</v>
      </c>
      <c r="AT394" s="65">
        <f t="shared" si="160"/>
        <v>0</v>
      </c>
      <c r="AU394" s="65">
        <f t="shared" si="160"/>
        <v>0</v>
      </c>
      <c r="AV394" s="86">
        <f t="shared" si="160"/>
        <v>0</v>
      </c>
      <c r="AW394" s="69">
        <f t="shared" si="160"/>
        <v>0</v>
      </c>
      <c r="AX394" s="87">
        <f t="shared" si="160"/>
        <v>0</v>
      </c>
      <c r="AY394" s="70">
        <f t="shared" ref="AY394:AZ399" si="161">IFERROR(AM394/AA394,"")</f>
        <v>-0.46875</v>
      </c>
      <c r="AZ394" s="70" t="str">
        <f t="shared" si="161"/>
        <v/>
      </c>
      <c r="BA394" s="70" t="str">
        <f t="shared" ref="BA394:BB399" si="162">IFERROR(AM394/AC394,"")</f>
        <v/>
      </c>
      <c r="BB394" s="70" t="str">
        <f t="shared" si="162"/>
        <v/>
      </c>
      <c r="BC394" s="70" t="str">
        <f t="shared" ref="BC394:BJ399" si="163">IFERROR(AQ394/AE394,"")</f>
        <v/>
      </c>
      <c r="BD394" s="70" t="str">
        <f t="shared" si="163"/>
        <v/>
      </c>
      <c r="BE394" s="70" t="str">
        <f t="shared" si="163"/>
        <v/>
      </c>
      <c r="BF394" s="70" t="str">
        <f t="shared" si="163"/>
        <v/>
      </c>
      <c r="BG394" s="70" t="str">
        <f t="shared" si="163"/>
        <v/>
      </c>
      <c r="BH394" s="89" t="str">
        <f t="shared" si="163"/>
        <v/>
      </c>
      <c r="BI394" s="71" t="str">
        <f t="shared" si="163"/>
        <v/>
      </c>
      <c r="BJ394" s="90" t="str">
        <f t="shared" si="163"/>
        <v/>
      </c>
      <c r="BK394" s="141">
        <f t="shared" si="125"/>
        <v>176.74735294117647</v>
      </c>
      <c r="BL394" s="142" t="str">
        <f t="shared" si="125"/>
        <v/>
      </c>
      <c r="BM394" s="142" t="str">
        <f t="shared" si="125"/>
        <v/>
      </c>
      <c r="BN394" s="142" t="str">
        <f t="shared" si="125"/>
        <v/>
      </c>
      <c r="BO394" s="143" t="str">
        <f t="shared" si="125"/>
        <v/>
      </c>
      <c r="BP394" s="141">
        <f t="shared" si="126"/>
        <v>0</v>
      </c>
      <c r="BQ394" s="142" t="str">
        <f t="shared" si="126"/>
        <v/>
      </c>
      <c r="BR394" s="142" t="str">
        <f t="shared" si="126"/>
        <v/>
      </c>
      <c r="BS394" s="142" t="str">
        <f t="shared" si="126"/>
        <v/>
      </c>
      <c r="BT394" s="143" t="str">
        <f t="shared" si="126"/>
        <v/>
      </c>
      <c r="BU394" s="116">
        <f t="shared" ref="BU394:BY399" si="164">IFERROR(BK394-BP394,"")</f>
        <v>176.74735294117647</v>
      </c>
      <c r="BV394" s="117" t="str">
        <f t="shared" si="164"/>
        <v/>
      </c>
      <c r="BW394" s="118" t="str">
        <f t="shared" si="164"/>
        <v/>
      </c>
      <c r="BX394" s="117" t="str">
        <f t="shared" si="164"/>
        <v/>
      </c>
      <c r="BY394" s="118" t="str">
        <f t="shared" si="164"/>
        <v/>
      </c>
    </row>
    <row r="395" spans="1:77" x14ac:dyDescent="0.2">
      <c r="F395" s="73" t="s">
        <v>60</v>
      </c>
      <c r="G395" s="60"/>
      <c r="H395" s="28">
        <f>SUMIF($E$14:$E$377,$F395,H$14:H$377)</f>
        <v>37</v>
      </c>
      <c r="I395" s="138">
        <f t="shared" si="154"/>
        <v>1</v>
      </c>
      <c r="J395" s="138">
        <f t="shared" si="154"/>
        <v>0</v>
      </c>
      <c r="K395" s="2">
        <f t="shared" si="154"/>
        <v>0</v>
      </c>
      <c r="L395" s="2">
        <f t="shared" si="154"/>
        <v>0</v>
      </c>
      <c r="M395" s="2">
        <f t="shared" si="154"/>
        <v>10891.720000000001</v>
      </c>
      <c r="N395" s="2">
        <f t="shared" si="154"/>
        <v>172.38</v>
      </c>
      <c r="O395" s="2">
        <f t="shared" si="154"/>
        <v>0</v>
      </c>
      <c r="P395" s="2">
        <f t="shared" si="154"/>
        <v>0</v>
      </c>
      <c r="Q395" s="29">
        <f t="shared" si="154"/>
        <v>0</v>
      </c>
      <c r="R395" s="30">
        <f t="shared" si="155"/>
        <v>1</v>
      </c>
      <c r="S395" s="34">
        <f t="shared" si="156"/>
        <v>172.38</v>
      </c>
      <c r="T395" s="3"/>
      <c r="Y395" s="73" t="s">
        <v>60</v>
      </c>
      <c r="Z395" s="60"/>
      <c r="AA395" s="2">
        <f>SUMIF($H$84:$H$90,"&lt;&gt;0",AA$84:AA$90)</f>
        <v>59</v>
      </c>
      <c r="AB395" s="2">
        <f t="shared" ref="AB395:AJ395" si="165">SUMIF($R$84:$R$90,"&lt;&gt;0",AB$84:AB$90)</f>
        <v>0</v>
      </c>
      <c r="AC395" s="2">
        <f t="shared" si="165"/>
        <v>0</v>
      </c>
      <c r="AD395" s="2">
        <f t="shared" si="165"/>
        <v>0</v>
      </c>
      <c r="AE395" s="2">
        <f t="shared" si="165"/>
        <v>0</v>
      </c>
      <c r="AF395" s="2">
        <f t="shared" si="165"/>
        <v>780.97</v>
      </c>
      <c r="AG395" s="2">
        <f t="shared" si="165"/>
        <v>0</v>
      </c>
      <c r="AH395" s="2">
        <f t="shared" si="165"/>
        <v>0</v>
      </c>
      <c r="AI395" s="2">
        <f t="shared" si="165"/>
        <v>0</v>
      </c>
      <c r="AJ395" s="29">
        <f t="shared" si="165"/>
        <v>0</v>
      </c>
      <c r="AK395" s="30">
        <f t="shared" si="158"/>
        <v>0</v>
      </c>
      <c r="AL395" s="34">
        <f t="shared" si="159"/>
        <v>0</v>
      </c>
      <c r="AM395" s="2">
        <f t="shared" si="160"/>
        <v>-22</v>
      </c>
      <c r="AN395" s="2">
        <f t="shared" si="160"/>
        <v>1</v>
      </c>
      <c r="AO395" s="2">
        <f t="shared" si="160"/>
        <v>0</v>
      </c>
      <c r="AP395" s="2">
        <f t="shared" si="160"/>
        <v>0</v>
      </c>
      <c r="AQ395" s="2">
        <f t="shared" si="160"/>
        <v>0</v>
      </c>
      <c r="AR395" s="2">
        <f t="shared" si="160"/>
        <v>10110.750000000002</v>
      </c>
      <c r="AS395" s="2">
        <f t="shared" si="160"/>
        <v>172.38</v>
      </c>
      <c r="AT395" s="2">
        <f t="shared" si="160"/>
        <v>0</v>
      </c>
      <c r="AU395" s="2">
        <f t="shared" si="160"/>
        <v>0</v>
      </c>
      <c r="AV395" s="29">
        <f t="shared" si="160"/>
        <v>0</v>
      </c>
      <c r="AW395" s="30">
        <f t="shared" si="160"/>
        <v>1</v>
      </c>
      <c r="AX395" s="31">
        <f t="shared" si="160"/>
        <v>172.38</v>
      </c>
      <c r="AY395" s="38">
        <f t="shared" si="161"/>
        <v>-0.3728813559322034</v>
      </c>
      <c r="AZ395" s="38" t="str">
        <f t="shared" si="161"/>
        <v/>
      </c>
      <c r="BA395" s="38" t="str">
        <f t="shared" si="162"/>
        <v/>
      </c>
      <c r="BB395" s="38" t="str">
        <f t="shared" si="162"/>
        <v/>
      </c>
      <c r="BC395" s="38" t="str">
        <f t="shared" si="163"/>
        <v/>
      </c>
      <c r="BD395" s="38">
        <f t="shared" si="163"/>
        <v>12.94639998975633</v>
      </c>
      <c r="BE395" s="38" t="str">
        <f t="shared" si="163"/>
        <v/>
      </c>
      <c r="BF395" s="38" t="str">
        <f t="shared" si="163"/>
        <v/>
      </c>
      <c r="BG395" s="38" t="str">
        <f t="shared" si="163"/>
        <v/>
      </c>
      <c r="BH395" s="39" t="str">
        <f t="shared" si="163"/>
        <v/>
      </c>
      <c r="BI395" s="76" t="str">
        <f t="shared" si="163"/>
        <v/>
      </c>
      <c r="BJ395" s="40" t="str">
        <f t="shared" si="163"/>
        <v/>
      </c>
      <c r="BK395" s="146">
        <f t="shared" si="125"/>
        <v>294.37081081081084</v>
      </c>
      <c r="BL395" s="96">
        <f t="shared" si="125"/>
        <v>172.38</v>
      </c>
      <c r="BM395" s="96" t="str">
        <f t="shared" si="125"/>
        <v/>
      </c>
      <c r="BN395" s="96" t="str">
        <f t="shared" si="125"/>
        <v/>
      </c>
      <c r="BO395" s="147" t="str">
        <f t="shared" si="125"/>
        <v/>
      </c>
      <c r="BP395" s="146">
        <f t="shared" si="126"/>
        <v>13.23677966101695</v>
      </c>
      <c r="BQ395" s="96" t="str">
        <f t="shared" si="126"/>
        <v/>
      </c>
      <c r="BR395" s="96" t="str">
        <f t="shared" si="126"/>
        <v/>
      </c>
      <c r="BS395" s="96" t="str">
        <f t="shared" si="126"/>
        <v/>
      </c>
      <c r="BT395" s="147" t="str">
        <f t="shared" si="126"/>
        <v/>
      </c>
      <c r="BU395" s="119">
        <f t="shared" si="164"/>
        <v>281.13403114979388</v>
      </c>
      <c r="BV395" s="120" t="str">
        <f t="shared" si="164"/>
        <v/>
      </c>
      <c r="BW395" s="121" t="str">
        <f t="shared" si="164"/>
        <v/>
      </c>
      <c r="BX395" s="120" t="str">
        <f t="shared" si="164"/>
        <v/>
      </c>
      <c r="BY395" s="121" t="str">
        <f t="shared" si="164"/>
        <v/>
      </c>
    </row>
    <row r="396" spans="1:77" x14ac:dyDescent="0.2">
      <c r="F396" s="73" t="s">
        <v>61</v>
      </c>
      <c r="G396" s="60"/>
      <c r="H396" s="28">
        <f>SUMIF($E$14:$E$377,$F396,H$14:H$377)</f>
        <v>43</v>
      </c>
      <c r="I396" s="138">
        <f t="shared" si="154"/>
        <v>0</v>
      </c>
      <c r="J396" s="138">
        <f t="shared" si="154"/>
        <v>0</v>
      </c>
      <c r="K396" s="2">
        <f t="shared" si="154"/>
        <v>0</v>
      </c>
      <c r="L396" s="2">
        <f t="shared" si="154"/>
        <v>0</v>
      </c>
      <c r="M396" s="2">
        <f t="shared" si="154"/>
        <v>6937.58</v>
      </c>
      <c r="N396" s="2">
        <f t="shared" si="154"/>
        <v>0</v>
      </c>
      <c r="O396" s="2">
        <f t="shared" si="154"/>
        <v>0</v>
      </c>
      <c r="P396" s="2">
        <f t="shared" si="154"/>
        <v>0</v>
      </c>
      <c r="Q396" s="29">
        <f t="shared" si="154"/>
        <v>0</v>
      </c>
      <c r="R396" s="30">
        <f t="shared" si="155"/>
        <v>0</v>
      </c>
      <c r="S396" s="34">
        <f t="shared" si="156"/>
        <v>0</v>
      </c>
      <c r="T396" s="3"/>
      <c r="Y396" s="73" t="s">
        <v>61</v>
      </c>
      <c r="Z396" s="60"/>
      <c r="AA396" s="2">
        <f>SUMIF($H$91:$H$97,"&lt;&gt;0",AA$91:AA$97)</f>
        <v>41</v>
      </c>
      <c r="AB396" s="2">
        <f t="shared" ref="AB396:AJ396" si="166">SUMIF($R$91:$R$97,"&lt;&gt;0",AB$91:AB$97)</f>
        <v>0</v>
      </c>
      <c r="AC396" s="2">
        <f t="shared" si="166"/>
        <v>0</v>
      </c>
      <c r="AD396" s="2">
        <f t="shared" si="166"/>
        <v>0</v>
      </c>
      <c r="AE396" s="2">
        <f t="shared" si="166"/>
        <v>0</v>
      </c>
      <c r="AF396" s="2">
        <f t="shared" si="166"/>
        <v>0</v>
      </c>
      <c r="AG396" s="2">
        <f t="shared" si="166"/>
        <v>0</v>
      </c>
      <c r="AH396" s="2">
        <f t="shared" si="166"/>
        <v>0</v>
      </c>
      <c r="AI396" s="2">
        <f t="shared" si="166"/>
        <v>0</v>
      </c>
      <c r="AJ396" s="29">
        <f t="shared" si="166"/>
        <v>0</v>
      </c>
      <c r="AK396" s="30">
        <f t="shared" si="158"/>
        <v>0</v>
      </c>
      <c r="AL396" s="34">
        <f t="shared" si="159"/>
        <v>0</v>
      </c>
      <c r="AM396" s="2">
        <f t="shared" si="160"/>
        <v>2</v>
      </c>
      <c r="AN396" s="2">
        <f t="shared" si="160"/>
        <v>0</v>
      </c>
      <c r="AO396" s="2">
        <f t="shared" si="160"/>
        <v>0</v>
      </c>
      <c r="AP396" s="2">
        <f t="shared" si="160"/>
        <v>0</v>
      </c>
      <c r="AQ396" s="2">
        <f t="shared" si="160"/>
        <v>0</v>
      </c>
      <c r="AR396" s="2">
        <f t="shared" si="160"/>
        <v>6937.58</v>
      </c>
      <c r="AS396" s="2">
        <f t="shared" si="160"/>
        <v>0</v>
      </c>
      <c r="AT396" s="2">
        <f t="shared" si="160"/>
        <v>0</v>
      </c>
      <c r="AU396" s="2">
        <f t="shared" si="160"/>
        <v>0</v>
      </c>
      <c r="AV396" s="29">
        <f t="shared" si="160"/>
        <v>0</v>
      </c>
      <c r="AW396" s="30">
        <f t="shared" si="160"/>
        <v>0</v>
      </c>
      <c r="AX396" s="31">
        <f t="shared" si="160"/>
        <v>0</v>
      </c>
      <c r="AY396" s="38">
        <f t="shared" si="161"/>
        <v>4.878048780487805E-2</v>
      </c>
      <c r="AZ396" s="38" t="str">
        <f t="shared" si="161"/>
        <v/>
      </c>
      <c r="BA396" s="38" t="str">
        <f t="shared" si="162"/>
        <v/>
      </c>
      <c r="BB396" s="38" t="str">
        <f t="shared" si="162"/>
        <v/>
      </c>
      <c r="BC396" s="38" t="str">
        <f t="shared" si="163"/>
        <v/>
      </c>
      <c r="BD396" s="38" t="str">
        <f t="shared" si="163"/>
        <v/>
      </c>
      <c r="BE396" s="38" t="str">
        <f t="shared" si="163"/>
        <v/>
      </c>
      <c r="BF396" s="38" t="str">
        <f t="shared" si="163"/>
        <v/>
      </c>
      <c r="BG396" s="38" t="str">
        <f t="shared" si="163"/>
        <v/>
      </c>
      <c r="BH396" s="39" t="str">
        <f t="shared" si="163"/>
        <v/>
      </c>
      <c r="BI396" s="76" t="str">
        <f t="shared" si="163"/>
        <v/>
      </c>
      <c r="BJ396" s="40" t="str">
        <f t="shared" si="163"/>
        <v/>
      </c>
      <c r="BK396" s="146">
        <f t="shared" si="125"/>
        <v>161.33906976744186</v>
      </c>
      <c r="BL396" s="96" t="str">
        <f t="shared" si="125"/>
        <v/>
      </c>
      <c r="BM396" s="96" t="str">
        <f t="shared" si="125"/>
        <v/>
      </c>
      <c r="BN396" s="96" t="str">
        <f t="shared" si="125"/>
        <v/>
      </c>
      <c r="BO396" s="147" t="str">
        <f t="shared" si="125"/>
        <v/>
      </c>
      <c r="BP396" s="146">
        <f t="shared" si="126"/>
        <v>0</v>
      </c>
      <c r="BQ396" s="96" t="str">
        <f t="shared" si="126"/>
        <v/>
      </c>
      <c r="BR396" s="96" t="str">
        <f t="shared" si="126"/>
        <v/>
      </c>
      <c r="BS396" s="96" t="str">
        <f t="shared" si="126"/>
        <v/>
      </c>
      <c r="BT396" s="147" t="str">
        <f t="shared" si="126"/>
        <v/>
      </c>
      <c r="BU396" s="119">
        <f t="shared" si="164"/>
        <v>161.33906976744186</v>
      </c>
      <c r="BV396" s="120" t="str">
        <f t="shared" si="164"/>
        <v/>
      </c>
      <c r="BW396" s="121" t="str">
        <f t="shared" si="164"/>
        <v/>
      </c>
      <c r="BX396" s="120" t="str">
        <f t="shared" si="164"/>
        <v/>
      </c>
      <c r="BY396" s="121" t="str">
        <f t="shared" si="164"/>
        <v/>
      </c>
    </row>
    <row r="397" spans="1:77" ht="13.5" thickBot="1" x14ac:dyDescent="0.25">
      <c r="F397" s="78" t="s">
        <v>62</v>
      </c>
      <c r="G397" s="61"/>
      <c r="H397" s="43">
        <f>SUMIF($E$14:$E$377,$F397,H$14:H$377)</f>
        <v>41</v>
      </c>
      <c r="I397" s="44">
        <f t="shared" si="154"/>
        <v>2</v>
      </c>
      <c r="J397" s="44">
        <f t="shared" si="154"/>
        <v>0</v>
      </c>
      <c r="K397" s="44">
        <f t="shared" si="154"/>
        <v>0</v>
      </c>
      <c r="L397" s="44">
        <f t="shared" si="154"/>
        <v>0</v>
      </c>
      <c r="M397" s="44">
        <f t="shared" si="154"/>
        <v>6285.45</v>
      </c>
      <c r="N397" s="44">
        <f t="shared" si="154"/>
        <v>171.95</v>
      </c>
      <c r="O397" s="44">
        <f t="shared" si="154"/>
        <v>0</v>
      </c>
      <c r="P397" s="44">
        <f t="shared" si="154"/>
        <v>0</v>
      </c>
      <c r="Q397" s="45">
        <f t="shared" si="154"/>
        <v>0</v>
      </c>
      <c r="R397" s="46">
        <f t="shared" si="155"/>
        <v>2</v>
      </c>
      <c r="S397" s="51">
        <f t="shared" si="156"/>
        <v>171.95</v>
      </c>
      <c r="T397" s="3"/>
      <c r="U397" s="42"/>
      <c r="V397" s="42"/>
      <c r="W397" s="42"/>
      <c r="X397" s="42"/>
      <c r="Y397" s="78" t="s">
        <v>62</v>
      </c>
      <c r="Z397" s="61"/>
      <c r="AA397" s="44">
        <f>SUMIF($H$98:$H$104,"&lt;&gt;0",AA$98:AA$104)</f>
        <v>45</v>
      </c>
      <c r="AB397" s="44">
        <f t="shared" ref="AB397:AJ397" si="167">SUMIF($R$98:$R$104,"&lt;&gt;0",AB$98:AB$104)</f>
        <v>0</v>
      </c>
      <c r="AC397" s="44">
        <f t="shared" si="167"/>
        <v>0</v>
      </c>
      <c r="AD397" s="44">
        <f t="shared" si="167"/>
        <v>0</v>
      </c>
      <c r="AE397" s="44">
        <f t="shared" si="167"/>
        <v>0</v>
      </c>
      <c r="AF397" s="44">
        <f t="shared" si="167"/>
        <v>2354.3200000000002</v>
      </c>
      <c r="AG397" s="44">
        <f t="shared" si="167"/>
        <v>0</v>
      </c>
      <c r="AH397" s="44">
        <f t="shared" si="167"/>
        <v>0</v>
      </c>
      <c r="AI397" s="44">
        <f t="shared" si="167"/>
        <v>0</v>
      </c>
      <c r="AJ397" s="45">
        <f t="shared" si="167"/>
        <v>0</v>
      </c>
      <c r="AK397" s="46">
        <f t="shared" si="158"/>
        <v>0</v>
      </c>
      <c r="AL397" s="51">
        <f t="shared" si="159"/>
        <v>0</v>
      </c>
      <c r="AM397" s="44">
        <f t="shared" si="160"/>
        <v>-4</v>
      </c>
      <c r="AN397" s="44">
        <f t="shared" si="160"/>
        <v>2</v>
      </c>
      <c r="AO397" s="44">
        <f t="shared" si="160"/>
        <v>0</v>
      </c>
      <c r="AP397" s="44">
        <f t="shared" si="160"/>
        <v>0</v>
      </c>
      <c r="AQ397" s="44">
        <f t="shared" si="160"/>
        <v>0</v>
      </c>
      <c r="AR397" s="44">
        <f t="shared" si="160"/>
        <v>3931.1299999999997</v>
      </c>
      <c r="AS397" s="44">
        <f t="shared" si="160"/>
        <v>171.95</v>
      </c>
      <c r="AT397" s="44">
        <f t="shared" si="160"/>
        <v>0</v>
      </c>
      <c r="AU397" s="44">
        <f t="shared" si="160"/>
        <v>0</v>
      </c>
      <c r="AV397" s="45">
        <f t="shared" si="160"/>
        <v>0</v>
      </c>
      <c r="AW397" s="46">
        <f t="shared" si="160"/>
        <v>2</v>
      </c>
      <c r="AX397" s="47">
        <f t="shared" si="160"/>
        <v>171.95</v>
      </c>
      <c r="AY397" s="56">
        <f t="shared" si="161"/>
        <v>-8.8888888888888892E-2</v>
      </c>
      <c r="AZ397" s="56" t="str">
        <f t="shared" si="161"/>
        <v/>
      </c>
      <c r="BA397" s="56" t="str">
        <f t="shared" si="162"/>
        <v/>
      </c>
      <c r="BB397" s="56" t="str">
        <f t="shared" si="162"/>
        <v/>
      </c>
      <c r="BC397" s="56" t="str">
        <f t="shared" si="163"/>
        <v/>
      </c>
      <c r="BD397" s="56">
        <f t="shared" si="163"/>
        <v>1.6697517754595803</v>
      </c>
      <c r="BE397" s="56" t="str">
        <f t="shared" si="163"/>
        <v/>
      </c>
      <c r="BF397" s="56" t="str">
        <f t="shared" si="163"/>
        <v/>
      </c>
      <c r="BG397" s="56" t="str">
        <f t="shared" si="163"/>
        <v/>
      </c>
      <c r="BH397" s="57" t="str">
        <f t="shared" si="163"/>
        <v/>
      </c>
      <c r="BI397" s="81" t="str">
        <f t="shared" si="163"/>
        <v/>
      </c>
      <c r="BJ397" s="58" t="str">
        <f t="shared" si="163"/>
        <v/>
      </c>
      <c r="BK397" s="149">
        <f t="shared" si="125"/>
        <v>153.30365853658537</v>
      </c>
      <c r="BL397" s="150">
        <f t="shared" si="125"/>
        <v>85.974999999999994</v>
      </c>
      <c r="BM397" s="150" t="str">
        <f t="shared" si="125"/>
        <v/>
      </c>
      <c r="BN397" s="150" t="str">
        <f t="shared" si="125"/>
        <v/>
      </c>
      <c r="BO397" s="151" t="str">
        <f t="shared" si="125"/>
        <v/>
      </c>
      <c r="BP397" s="149">
        <f t="shared" si="126"/>
        <v>52.318222222222225</v>
      </c>
      <c r="BQ397" s="150" t="str">
        <f t="shared" si="126"/>
        <v/>
      </c>
      <c r="BR397" s="150" t="str">
        <f t="shared" si="126"/>
        <v/>
      </c>
      <c r="BS397" s="150" t="str">
        <f t="shared" si="126"/>
        <v/>
      </c>
      <c r="BT397" s="151" t="str">
        <f t="shared" si="126"/>
        <v/>
      </c>
      <c r="BU397" s="122">
        <f t="shared" si="164"/>
        <v>100.98543631436314</v>
      </c>
      <c r="BV397" s="123" t="str">
        <f t="shared" si="164"/>
        <v/>
      </c>
      <c r="BW397" s="124" t="str">
        <f t="shared" si="164"/>
        <v/>
      </c>
      <c r="BX397" s="123" t="str">
        <f t="shared" si="164"/>
        <v/>
      </c>
      <c r="BY397" s="124" t="str">
        <f t="shared" si="164"/>
        <v/>
      </c>
    </row>
    <row r="398" spans="1:77" x14ac:dyDescent="0.2">
      <c r="A398" t="s">
        <v>46</v>
      </c>
      <c r="B398" t="s">
        <v>46</v>
      </c>
      <c r="C398" t="s">
        <v>63</v>
      </c>
      <c r="D398" t="s">
        <v>63</v>
      </c>
      <c r="F398" s="83" t="s">
        <v>64</v>
      </c>
      <c r="G398" s="60"/>
      <c r="H398" s="32">
        <f t="shared" ref="H398:Q398" si="168">SUM(H394:H397)</f>
        <v>155</v>
      </c>
      <c r="I398" s="5">
        <f>SUM(I394:I397)</f>
        <v>3</v>
      </c>
      <c r="J398" s="5">
        <f>SUM(J394:J397)</f>
        <v>0</v>
      </c>
      <c r="K398" s="5">
        <f t="shared" si="168"/>
        <v>0</v>
      </c>
      <c r="L398" s="5">
        <f t="shared" si="168"/>
        <v>0</v>
      </c>
      <c r="M398" s="5">
        <f t="shared" si="168"/>
        <v>30124.16</v>
      </c>
      <c r="N398" s="5">
        <f>SUM(N394:N397)</f>
        <v>344.33</v>
      </c>
      <c r="O398" s="5">
        <f>SUM(O394:O397)</f>
        <v>0</v>
      </c>
      <c r="P398" s="5">
        <f t="shared" si="168"/>
        <v>0</v>
      </c>
      <c r="Q398" s="33">
        <f t="shared" si="168"/>
        <v>0</v>
      </c>
      <c r="R398" s="74">
        <f t="shared" si="155"/>
        <v>3</v>
      </c>
      <c r="S398" s="34">
        <f t="shared" si="156"/>
        <v>344.33</v>
      </c>
      <c r="T398" s="3" t="s">
        <v>49</v>
      </c>
      <c r="U398" t="s">
        <v>49</v>
      </c>
      <c r="V398" t="s">
        <v>63</v>
      </c>
      <c r="W398" t="s">
        <v>63</v>
      </c>
      <c r="Y398" s="83" t="s">
        <v>64</v>
      </c>
      <c r="Z398" s="60"/>
      <c r="AA398" s="5">
        <f t="shared" ref="AA398:AJ398" si="169">SUM(AA394:AA397)</f>
        <v>209</v>
      </c>
      <c r="AB398" s="5">
        <f>SUM(AB394:AB397)</f>
        <v>0</v>
      </c>
      <c r="AC398" s="5">
        <f>SUM(AC394:AC397)</f>
        <v>0</v>
      </c>
      <c r="AD398" s="5">
        <f t="shared" si="169"/>
        <v>0</v>
      </c>
      <c r="AE398" s="5">
        <f t="shared" si="169"/>
        <v>0</v>
      </c>
      <c r="AF398" s="5">
        <f t="shared" si="169"/>
        <v>3135.29</v>
      </c>
      <c r="AG398" s="5">
        <f>SUM(AG394:AG397)</f>
        <v>0</v>
      </c>
      <c r="AH398" s="5">
        <f>SUM(AH394:AH397)</f>
        <v>0</v>
      </c>
      <c r="AI398" s="5">
        <f t="shared" si="169"/>
        <v>0</v>
      </c>
      <c r="AJ398" s="33">
        <f t="shared" si="169"/>
        <v>0</v>
      </c>
      <c r="AK398" s="74">
        <f t="shared" si="158"/>
        <v>0</v>
      </c>
      <c r="AL398" s="34">
        <f t="shared" si="159"/>
        <v>0</v>
      </c>
      <c r="AM398" s="2">
        <f t="shared" si="160"/>
        <v>-54</v>
      </c>
      <c r="AN398" s="2">
        <f t="shared" si="160"/>
        <v>3</v>
      </c>
      <c r="AO398" s="2">
        <f t="shared" si="160"/>
        <v>0</v>
      </c>
      <c r="AP398" s="2">
        <f t="shared" si="160"/>
        <v>0</v>
      </c>
      <c r="AQ398" s="2">
        <f t="shared" si="160"/>
        <v>0</v>
      </c>
      <c r="AR398" s="2">
        <f t="shared" si="160"/>
        <v>26988.87</v>
      </c>
      <c r="AS398" s="2">
        <f t="shared" si="160"/>
        <v>344.33</v>
      </c>
      <c r="AT398" s="2">
        <f t="shared" si="160"/>
        <v>0</v>
      </c>
      <c r="AU398" s="2">
        <f t="shared" si="160"/>
        <v>0</v>
      </c>
      <c r="AV398" s="29">
        <f t="shared" si="160"/>
        <v>0</v>
      </c>
      <c r="AW398" s="74">
        <f t="shared" si="160"/>
        <v>3</v>
      </c>
      <c r="AX398" s="31">
        <f t="shared" si="160"/>
        <v>344.33</v>
      </c>
      <c r="AY398" s="38">
        <f t="shared" si="161"/>
        <v>-0.25837320574162681</v>
      </c>
      <c r="AZ398" s="38" t="str">
        <f t="shared" si="161"/>
        <v/>
      </c>
      <c r="BA398" s="38" t="str">
        <f t="shared" si="162"/>
        <v/>
      </c>
      <c r="BB398" s="38" t="str">
        <f t="shared" si="162"/>
        <v/>
      </c>
      <c r="BC398" s="38" t="str">
        <f t="shared" si="163"/>
        <v/>
      </c>
      <c r="BD398" s="38">
        <f t="shared" si="163"/>
        <v>8.6080936691661698</v>
      </c>
      <c r="BE398" s="38" t="str">
        <f t="shared" si="163"/>
        <v/>
      </c>
      <c r="BF398" s="38" t="str">
        <f t="shared" si="163"/>
        <v/>
      </c>
      <c r="BG398" s="38" t="str">
        <f t="shared" si="163"/>
        <v/>
      </c>
      <c r="BH398" s="39" t="str">
        <f t="shared" si="163"/>
        <v/>
      </c>
      <c r="BI398" s="76" t="str">
        <f t="shared" si="163"/>
        <v/>
      </c>
      <c r="BJ398" s="40" t="str">
        <f t="shared" si="163"/>
        <v/>
      </c>
      <c r="BK398" s="146">
        <f t="shared" si="125"/>
        <v>194.34941935483872</v>
      </c>
      <c r="BL398" s="96">
        <f t="shared" si="125"/>
        <v>114.77666666666666</v>
      </c>
      <c r="BM398" s="96" t="str">
        <f t="shared" si="125"/>
        <v/>
      </c>
      <c r="BN398" s="96" t="str">
        <f t="shared" si="125"/>
        <v/>
      </c>
      <c r="BO398" s="147" t="str">
        <f t="shared" si="125"/>
        <v/>
      </c>
      <c r="BP398" s="141">
        <f t="shared" si="126"/>
        <v>15.001387559808613</v>
      </c>
      <c r="BQ398" s="142" t="str">
        <f t="shared" si="126"/>
        <v/>
      </c>
      <c r="BR398" s="142" t="str">
        <f t="shared" si="126"/>
        <v/>
      </c>
      <c r="BS398" s="142" t="str">
        <f t="shared" si="126"/>
        <v/>
      </c>
      <c r="BT398" s="143" t="str">
        <f t="shared" si="126"/>
        <v/>
      </c>
      <c r="BU398" s="119">
        <f t="shared" si="164"/>
        <v>179.3480317950301</v>
      </c>
      <c r="BV398" s="120" t="str">
        <f t="shared" si="164"/>
        <v/>
      </c>
      <c r="BW398" s="121" t="str">
        <f t="shared" si="164"/>
        <v/>
      </c>
      <c r="BX398" s="120" t="str">
        <f t="shared" si="164"/>
        <v/>
      </c>
      <c r="BY398" s="121" t="str">
        <f t="shared" si="164"/>
        <v/>
      </c>
    </row>
    <row r="399" spans="1:77" ht="13.5" thickBot="1" x14ac:dyDescent="0.25">
      <c r="A399" t="s">
        <v>46</v>
      </c>
      <c r="B399" t="s">
        <v>46</v>
      </c>
      <c r="C399" t="s">
        <v>63</v>
      </c>
      <c r="D399" t="s">
        <v>63</v>
      </c>
      <c r="F399" s="78" t="s">
        <v>65</v>
      </c>
      <c r="G399" s="61"/>
      <c r="H399" s="48">
        <f>SUMIFS(H$7:H$377,$B$7:$B$377,$B399,$D$7:$D$377,$D399)</f>
        <v>167</v>
      </c>
      <c r="I399" s="49">
        <f t="shared" ref="I399:Q399" si="170">SUMIFS(I$7:I$377,$B$7:$B$377,$B399,$D$7:$D$377,$D399)</f>
        <v>4</v>
      </c>
      <c r="J399" s="49">
        <f t="shared" si="170"/>
        <v>0</v>
      </c>
      <c r="K399" s="49">
        <f t="shared" si="170"/>
        <v>0</v>
      </c>
      <c r="L399" s="49">
        <f t="shared" si="170"/>
        <v>0</v>
      </c>
      <c r="M399" s="49">
        <f t="shared" si="170"/>
        <v>31395.549999999996</v>
      </c>
      <c r="N399" s="49">
        <f t="shared" si="170"/>
        <v>132.57000000000005</v>
      </c>
      <c r="O399" s="49">
        <f t="shared" si="170"/>
        <v>0</v>
      </c>
      <c r="P399" s="49">
        <f t="shared" si="170"/>
        <v>0</v>
      </c>
      <c r="Q399" s="50">
        <f t="shared" si="170"/>
        <v>0</v>
      </c>
      <c r="R399" s="79">
        <f t="shared" si="155"/>
        <v>4</v>
      </c>
      <c r="S399" s="51">
        <f t="shared" si="156"/>
        <v>132.57000000000005</v>
      </c>
      <c r="T399" s="3" t="s">
        <v>49</v>
      </c>
      <c r="U399" s="42" t="s">
        <v>49</v>
      </c>
      <c r="V399" s="42" t="s">
        <v>63</v>
      </c>
      <c r="W399" s="42" t="s">
        <v>63</v>
      </c>
      <c r="X399" s="42"/>
      <c r="Y399" s="78" t="s">
        <v>65</v>
      </c>
      <c r="Z399" s="61"/>
      <c r="AA399" s="49">
        <f>SUMIFS(AA$14:AA$377,$H$14:$H$377,"&lt;&gt;0",$W$14:$W$377,"03 Mar")</f>
        <v>232</v>
      </c>
      <c r="AB399" s="49">
        <f t="shared" ref="AB399:AJ399" si="171">SUMIFS(AB$14:AB$377,$R$14:$R$377,"&lt;&gt;0",$W$14:$W$377,"03 Mar")</f>
        <v>0</v>
      </c>
      <c r="AC399" s="49">
        <f t="shared" si="171"/>
        <v>0</v>
      </c>
      <c r="AD399" s="49">
        <f t="shared" si="171"/>
        <v>0</v>
      </c>
      <c r="AE399" s="49">
        <f t="shared" si="171"/>
        <v>0</v>
      </c>
      <c r="AF399" s="49">
        <f t="shared" si="171"/>
        <v>4334.2700000000004</v>
      </c>
      <c r="AG399" s="49">
        <f t="shared" si="171"/>
        <v>0</v>
      </c>
      <c r="AH399" s="49">
        <f t="shared" si="171"/>
        <v>0</v>
      </c>
      <c r="AI399" s="49">
        <f t="shared" si="171"/>
        <v>0</v>
      </c>
      <c r="AJ399" s="50">
        <f t="shared" si="171"/>
        <v>0</v>
      </c>
      <c r="AK399" s="79">
        <f t="shared" si="158"/>
        <v>0</v>
      </c>
      <c r="AL399" s="51">
        <f t="shared" si="159"/>
        <v>0</v>
      </c>
      <c r="AM399" s="44">
        <f t="shared" si="160"/>
        <v>-65</v>
      </c>
      <c r="AN399" s="44">
        <f t="shared" si="160"/>
        <v>4</v>
      </c>
      <c r="AO399" s="44">
        <f t="shared" si="160"/>
        <v>0</v>
      </c>
      <c r="AP399" s="44">
        <f t="shared" si="160"/>
        <v>0</v>
      </c>
      <c r="AQ399" s="44">
        <f t="shared" si="160"/>
        <v>0</v>
      </c>
      <c r="AR399" s="44">
        <f t="shared" si="160"/>
        <v>27061.279999999995</v>
      </c>
      <c r="AS399" s="44">
        <f t="shared" si="160"/>
        <v>132.57000000000005</v>
      </c>
      <c r="AT399" s="44">
        <f t="shared" si="160"/>
        <v>0</v>
      </c>
      <c r="AU399" s="44">
        <f t="shared" si="160"/>
        <v>0</v>
      </c>
      <c r="AV399" s="45">
        <f t="shared" si="160"/>
        <v>0</v>
      </c>
      <c r="AW399" s="79">
        <f t="shared" si="160"/>
        <v>4</v>
      </c>
      <c r="AX399" s="47">
        <f t="shared" si="160"/>
        <v>132.57000000000005</v>
      </c>
      <c r="AY399" s="56">
        <f t="shared" si="161"/>
        <v>-0.28017241379310343</v>
      </c>
      <c r="AZ399" s="56" t="str">
        <f t="shared" si="161"/>
        <v/>
      </c>
      <c r="BA399" s="56" t="str">
        <f t="shared" si="162"/>
        <v/>
      </c>
      <c r="BB399" s="56" t="str">
        <f t="shared" si="162"/>
        <v/>
      </c>
      <c r="BC399" s="56" t="str">
        <f t="shared" si="163"/>
        <v/>
      </c>
      <c r="BD399" s="56">
        <f t="shared" si="163"/>
        <v>6.2435611994638061</v>
      </c>
      <c r="BE399" s="56" t="str">
        <f t="shared" si="163"/>
        <v/>
      </c>
      <c r="BF399" s="56" t="str">
        <f t="shared" si="163"/>
        <v/>
      </c>
      <c r="BG399" s="56" t="str">
        <f t="shared" si="163"/>
        <v/>
      </c>
      <c r="BH399" s="57" t="str">
        <f t="shared" si="163"/>
        <v/>
      </c>
      <c r="BI399" s="81" t="str">
        <f t="shared" si="163"/>
        <v/>
      </c>
      <c r="BJ399" s="58" t="str">
        <f t="shared" si="163"/>
        <v/>
      </c>
      <c r="BK399" s="149">
        <f t="shared" si="125"/>
        <v>187.99730538922154</v>
      </c>
      <c r="BL399" s="150">
        <f t="shared" si="125"/>
        <v>33.142500000000013</v>
      </c>
      <c r="BM399" s="150" t="str">
        <f t="shared" si="125"/>
        <v/>
      </c>
      <c r="BN399" s="150" t="str">
        <f t="shared" si="125"/>
        <v/>
      </c>
      <c r="BO399" s="151" t="str">
        <f t="shared" si="125"/>
        <v/>
      </c>
      <c r="BP399" s="149">
        <f t="shared" si="126"/>
        <v>18.682198275862071</v>
      </c>
      <c r="BQ399" s="150" t="str">
        <f t="shared" si="126"/>
        <v/>
      </c>
      <c r="BR399" s="150" t="str">
        <f t="shared" si="126"/>
        <v/>
      </c>
      <c r="BS399" s="150" t="str">
        <f t="shared" si="126"/>
        <v/>
      </c>
      <c r="BT399" s="151" t="str">
        <f t="shared" si="126"/>
        <v/>
      </c>
      <c r="BU399" s="122">
        <f t="shared" si="164"/>
        <v>169.31510711335946</v>
      </c>
      <c r="BV399" s="123" t="str">
        <f t="shared" si="164"/>
        <v/>
      </c>
      <c r="BW399" s="124" t="str">
        <f t="shared" si="164"/>
        <v/>
      </c>
      <c r="BX399" s="123" t="str">
        <f t="shared" si="164"/>
        <v/>
      </c>
      <c r="BY399" s="124" t="str">
        <f t="shared" si="164"/>
        <v/>
      </c>
    </row>
    <row r="400" spans="1:77" ht="13.5" thickBot="1" x14ac:dyDescent="0.25">
      <c r="R400" s="1"/>
      <c r="T400" s="3"/>
      <c r="AK400" s="1"/>
      <c r="AW400" s="1"/>
      <c r="BI400" s="1"/>
      <c r="BK400" s="96" t="str">
        <f t="shared" si="125"/>
        <v/>
      </c>
      <c r="BL400" s="96" t="str">
        <f t="shared" si="125"/>
        <v/>
      </c>
      <c r="BM400" s="96" t="str">
        <f t="shared" si="125"/>
        <v/>
      </c>
      <c r="BN400" s="96" t="str">
        <f t="shared" si="125"/>
        <v/>
      </c>
      <c r="BO400" s="96" t="str">
        <f t="shared" si="125"/>
        <v/>
      </c>
      <c r="BP400" s="96" t="str">
        <f t="shared" si="126"/>
        <v/>
      </c>
      <c r="BQ400" s="96" t="str">
        <f t="shared" si="126"/>
        <v/>
      </c>
      <c r="BR400" s="96" t="str">
        <f t="shared" si="126"/>
        <v/>
      </c>
      <c r="BS400" s="96" t="str">
        <f t="shared" si="126"/>
        <v/>
      </c>
      <c r="BT400" s="96" t="str">
        <f t="shared" si="126"/>
        <v/>
      </c>
    </row>
    <row r="401" spans="1:77" x14ac:dyDescent="0.2">
      <c r="F401" s="62" t="s">
        <v>66</v>
      </c>
      <c r="G401" s="63"/>
      <c r="H401" s="64">
        <f>SUMIF($E$14:$E$377,$F401,$H$14:$H$377)</f>
        <v>45</v>
      </c>
      <c r="I401" s="65">
        <f t="shared" ref="I401:Q404" si="172">SUMIF($E$14:$E$377,$F401,I$14:I$377)</f>
        <v>2</v>
      </c>
      <c r="J401" s="65">
        <f t="shared" si="172"/>
        <v>0</v>
      </c>
      <c r="K401" s="65">
        <f t="shared" si="172"/>
        <v>0</v>
      </c>
      <c r="L401" s="65">
        <f t="shared" si="172"/>
        <v>0</v>
      </c>
      <c r="M401" s="65">
        <f t="shared" si="172"/>
        <v>4635.5600000000004</v>
      </c>
      <c r="N401" s="65">
        <f t="shared" si="172"/>
        <v>-146.82999999999998</v>
      </c>
      <c r="O401" s="65">
        <f t="shared" si="172"/>
        <v>0</v>
      </c>
      <c r="P401" s="65">
        <f t="shared" si="172"/>
        <v>0</v>
      </c>
      <c r="Q401" s="86">
        <f t="shared" si="172"/>
        <v>0</v>
      </c>
      <c r="R401" s="69">
        <f t="shared" ref="R401:R406" si="173">SUM(I401:L401)</f>
        <v>2</v>
      </c>
      <c r="S401" s="66">
        <f t="shared" ref="S401:S406" si="174">SUM(N401:Q401)</f>
        <v>-146.82999999999998</v>
      </c>
      <c r="T401" s="3"/>
      <c r="U401" s="67"/>
      <c r="V401" s="67"/>
      <c r="W401" s="67"/>
      <c r="X401" s="67"/>
      <c r="Y401" s="62" t="s">
        <v>66</v>
      </c>
      <c r="Z401" s="63"/>
      <c r="AA401" s="65">
        <f>SUMIF($H$105:$H$111,"&lt;&gt;0",AA$105:AA$111)</f>
        <v>64</v>
      </c>
      <c r="AB401" s="65">
        <f t="shared" ref="AB401:AJ401" si="175">SUMIF($R$105:$R$111,"&lt;&gt;0",AB$105:AB$111)</f>
        <v>0</v>
      </c>
      <c r="AC401" s="65">
        <f t="shared" si="175"/>
        <v>0</v>
      </c>
      <c r="AD401" s="65">
        <f t="shared" si="175"/>
        <v>0</v>
      </c>
      <c r="AE401" s="65">
        <f t="shared" si="175"/>
        <v>0</v>
      </c>
      <c r="AF401" s="65">
        <f t="shared" si="175"/>
        <v>1540.16</v>
      </c>
      <c r="AG401" s="65">
        <f t="shared" si="175"/>
        <v>0</v>
      </c>
      <c r="AH401" s="65">
        <f t="shared" si="175"/>
        <v>0</v>
      </c>
      <c r="AI401" s="65">
        <f t="shared" si="175"/>
        <v>0</v>
      </c>
      <c r="AJ401" s="86">
        <f t="shared" si="175"/>
        <v>0</v>
      </c>
      <c r="AK401" s="69">
        <f t="shared" ref="AK401:AK406" si="176">SUM(AB401:AE401)</f>
        <v>0</v>
      </c>
      <c r="AL401" s="66">
        <f t="shared" ref="AL401:AL406" si="177">SUM(AG401:AJ401)</f>
        <v>0</v>
      </c>
      <c r="AM401" s="65">
        <f t="shared" ref="AM401:AX406" si="178">+H401-AA401</f>
        <v>-19</v>
      </c>
      <c r="AN401" s="65">
        <f t="shared" si="178"/>
        <v>2</v>
      </c>
      <c r="AO401" s="65">
        <f t="shared" si="178"/>
        <v>0</v>
      </c>
      <c r="AP401" s="65">
        <f t="shared" si="178"/>
        <v>0</v>
      </c>
      <c r="AQ401" s="65">
        <f t="shared" si="178"/>
        <v>0</v>
      </c>
      <c r="AR401" s="65">
        <f t="shared" si="178"/>
        <v>3095.4000000000005</v>
      </c>
      <c r="AS401" s="65">
        <f t="shared" si="178"/>
        <v>-146.82999999999998</v>
      </c>
      <c r="AT401" s="65">
        <f t="shared" si="178"/>
        <v>0</v>
      </c>
      <c r="AU401" s="65">
        <f t="shared" si="178"/>
        <v>0</v>
      </c>
      <c r="AV401" s="86">
        <f t="shared" si="178"/>
        <v>0</v>
      </c>
      <c r="AW401" s="69">
        <f t="shared" si="178"/>
        <v>2</v>
      </c>
      <c r="AX401" s="87">
        <f t="shared" si="178"/>
        <v>-146.82999999999998</v>
      </c>
      <c r="AY401" s="70">
        <f t="shared" ref="AY401:AZ406" si="179">IFERROR(AM401/AA401,"")</f>
        <v>-0.296875</v>
      </c>
      <c r="AZ401" s="70" t="str">
        <f t="shared" si="179"/>
        <v/>
      </c>
      <c r="BA401" s="70" t="str">
        <f t="shared" ref="BA401:BB406" si="180">IFERROR(AM401/AC401,"")</f>
        <v/>
      </c>
      <c r="BB401" s="70" t="str">
        <f t="shared" si="180"/>
        <v/>
      </c>
      <c r="BC401" s="70" t="str">
        <f t="shared" ref="BC401:BJ406" si="181">IFERROR(AQ401/AE401,"")</f>
        <v/>
      </c>
      <c r="BD401" s="70">
        <f t="shared" si="181"/>
        <v>2.00979119052566</v>
      </c>
      <c r="BE401" s="70" t="str">
        <f t="shared" si="181"/>
        <v/>
      </c>
      <c r="BF401" s="70" t="str">
        <f t="shared" si="181"/>
        <v/>
      </c>
      <c r="BG401" s="70" t="str">
        <f t="shared" si="181"/>
        <v/>
      </c>
      <c r="BH401" s="89" t="str">
        <f t="shared" si="181"/>
        <v/>
      </c>
      <c r="BI401" s="71" t="str">
        <f t="shared" si="181"/>
        <v/>
      </c>
      <c r="BJ401" s="90" t="str">
        <f t="shared" si="181"/>
        <v/>
      </c>
      <c r="BK401" s="141">
        <f t="shared" si="125"/>
        <v>103.01244444444445</v>
      </c>
      <c r="BL401" s="142">
        <f t="shared" si="125"/>
        <v>-73.414999999999992</v>
      </c>
      <c r="BM401" s="142" t="str">
        <f t="shared" si="125"/>
        <v/>
      </c>
      <c r="BN401" s="142" t="str">
        <f t="shared" si="125"/>
        <v/>
      </c>
      <c r="BO401" s="143" t="str">
        <f t="shared" si="125"/>
        <v/>
      </c>
      <c r="BP401" s="141">
        <f t="shared" si="126"/>
        <v>24.065000000000001</v>
      </c>
      <c r="BQ401" s="142" t="str">
        <f t="shared" si="126"/>
        <v/>
      </c>
      <c r="BR401" s="142" t="str">
        <f t="shared" si="126"/>
        <v/>
      </c>
      <c r="BS401" s="142" t="str">
        <f t="shared" si="126"/>
        <v/>
      </c>
      <c r="BT401" s="143" t="str">
        <f t="shared" si="126"/>
        <v/>
      </c>
      <c r="BU401" s="116">
        <f t="shared" ref="BU401:BY406" si="182">IFERROR(BK401-BP401,"")</f>
        <v>78.947444444444457</v>
      </c>
      <c r="BV401" s="117" t="str">
        <f t="shared" si="182"/>
        <v/>
      </c>
      <c r="BW401" s="118" t="str">
        <f t="shared" si="182"/>
        <v/>
      </c>
      <c r="BX401" s="117" t="str">
        <f t="shared" si="182"/>
        <v/>
      </c>
      <c r="BY401" s="118" t="str">
        <f t="shared" si="182"/>
        <v/>
      </c>
    </row>
    <row r="402" spans="1:77" x14ac:dyDescent="0.2">
      <c r="F402" s="73" t="s">
        <v>67</v>
      </c>
      <c r="G402" s="60"/>
      <c r="H402" s="28">
        <f>SUMIF($E$14:$E$377,$F402,H$14:H$377)</f>
        <v>41</v>
      </c>
      <c r="I402" s="138">
        <f t="shared" si="172"/>
        <v>1</v>
      </c>
      <c r="J402" s="138">
        <f t="shared" si="172"/>
        <v>0</v>
      </c>
      <c r="K402" s="2">
        <f t="shared" si="172"/>
        <v>0</v>
      </c>
      <c r="L402" s="2">
        <f t="shared" si="172"/>
        <v>0</v>
      </c>
      <c r="M402" s="2">
        <f t="shared" si="172"/>
        <v>5892.43</v>
      </c>
      <c r="N402" s="2">
        <f t="shared" si="172"/>
        <v>1683.81</v>
      </c>
      <c r="O402" s="2">
        <f t="shared" si="172"/>
        <v>0</v>
      </c>
      <c r="P402" s="2">
        <f t="shared" si="172"/>
        <v>0</v>
      </c>
      <c r="Q402" s="29">
        <f t="shared" si="172"/>
        <v>0</v>
      </c>
      <c r="R402" s="30">
        <f t="shared" si="173"/>
        <v>1</v>
      </c>
      <c r="S402" s="74">
        <f t="shared" si="174"/>
        <v>1683.81</v>
      </c>
      <c r="T402" s="3"/>
      <c r="Y402" s="73" t="s">
        <v>67</v>
      </c>
      <c r="Z402" s="60"/>
      <c r="AA402" s="2">
        <f>SUMIF($H112:$H$118,"&lt;&gt;0",AA112:AA$118)</f>
        <v>48</v>
      </c>
      <c r="AB402" s="2">
        <f t="shared" ref="AB402:AJ402" si="183">SUMIF($R$112:$R$118,"&lt;&gt;0",AB$112:AB$118)</f>
        <v>0</v>
      </c>
      <c r="AC402" s="2">
        <f t="shared" si="183"/>
        <v>0</v>
      </c>
      <c r="AD402" s="2">
        <f t="shared" si="183"/>
        <v>0</v>
      </c>
      <c r="AE402" s="2">
        <f t="shared" si="183"/>
        <v>0</v>
      </c>
      <c r="AF402" s="2">
        <f t="shared" si="183"/>
        <v>917.66</v>
      </c>
      <c r="AG402" s="2">
        <f t="shared" si="183"/>
        <v>0</v>
      </c>
      <c r="AH402" s="2">
        <f t="shared" si="183"/>
        <v>0</v>
      </c>
      <c r="AI402" s="2">
        <f t="shared" si="183"/>
        <v>0</v>
      </c>
      <c r="AJ402" s="29">
        <f t="shared" si="183"/>
        <v>0</v>
      </c>
      <c r="AK402" s="30">
        <f t="shared" si="176"/>
        <v>0</v>
      </c>
      <c r="AL402" s="74">
        <f t="shared" si="177"/>
        <v>0</v>
      </c>
      <c r="AM402" s="2">
        <f t="shared" si="178"/>
        <v>-7</v>
      </c>
      <c r="AN402" s="2">
        <f t="shared" si="178"/>
        <v>1</v>
      </c>
      <c r="AO402" s="2">
        <f t="shared" si="178"/>
        <v>0</v>
      </c>
      <c r="AP402" s="2">
        <f t="shared" si="178"/>
        <v>0</v>
      </c>
      <c r="AQ402" s="2">
        <f t="shared" si="178"/>
        <v>0</v>
      </c>
      <c r="AR402" s="2">
        <f t="shared" si="178"/>
        <v>4974.7700000000004</v>
      </c>
      <c r="AS402" s="2">
        <f t="shared" si="178"/>
        <v>1683.81</v>
      </c>
      <c r="AT402" s="2">
        <f t="shared" si="178"/>
        <v>0</v>
      </c>
      <c r="AU402" s="2">
        <f t="shared" si="178"/>
        <v>0</v>
      </c>
      <c r="AV402" s="29">
        <f t="shared" si="178"/>
        <v>0</v>
      </c>
      <c r="AW402" s="30">
        <f t="shared" si="178"/>
        <v>1</v>
      </c>
      <c r="AX402" s="31">
        <f t="shared" si="178"/>
        <v>1683.81</v>
      </c>
      <c r="AY402" s="38">
        <f t="shared" si="179"/>
        <v>-0.14583333333333334</v>
      </c>
      <c r="AZ402" s="38" t="str">
        <f t="shared" si="179"/>
        <v/>
      </c>
      <c r="BA402" s="38" t="str">
        <f t="shared" si="180"/>
        <v/>
      </c>
      <c r="BB402" s="38" t="str">
        <f t="shared" si="180"/>
        <v/>
      </c>
      <c r="BC402" s="38" t="str">
        <f t="shared" si="181"/>
        <v/>
      </c>
      <c r="BD402" s="38">
        <f t="shared" si="181"/>
        <v>5.421147265871892</v>
      </c>
      <c r="BE402" s="38" t="str">
        <f t="shared" si="181"/>
        <v/>
      </c>
      <c r="BF402" s="38" t="str">
        <f t="shared" si="181"/>
        <v/>
      </c>
      <c r="BG402" s="38" t="str">
        <f t="shared" si="181"/>
        <v/>
      </c>
      <c r="BH402" s="39" t="str">
        <f t="shared" si="181"/>
        <v/>
      </c>
      <c r="BI402" s="76" t="str">
        <f t="shared" si="181"/>
        <v/>
      </c>
      <c r="BJ402" s="40" t="str">
        <f t="shared" si="181"/>
        <v/>
      </c>
      <c r="BK402" s="146">
        <f t="shared" ref="BK402:BO417" si="184">IFERROR(M402/H402,"")</f>
        <v>143.71780487804878</v>
      </c>
      <c r="BL402" s="96">
        <f t="shared" si="184"/>
        <v>1683.81</v>
      </c>
      <c r="BM402" s="96" t="str">
        <f t="shared" si="184"/>
        <v/>
      </c>
      <c r="BN402" s="96" t="str">
        <f t="shared" si="184"/>
        <v/>
      </c>
      <c r="BO402" s="147" t="str">
        <f t="shared" si="184"/>
        <v/>
      </c>
      <c r="BP402" s="146">
        <f t="shared" ref="BP402:BT417" si="185">IFERROR(AF402/AA402,"")</f>
        <v>19.117916666666666</v>
      </c>
      <c r="BQ402" s="96" t="str">
        <f t="shared" si="185"/>
        <v/>
      </c>
      <c r="BR402" s="96" t="str">
        <f t="shared" si="185"/>
        <v/>
      </c>
      <c r="BS402" s="96" t="str">
        <f t="shared" si="185"/>
        <v/>
      </c>
      <c r="BT402" s="147" t="str">
        <f t="shared" si="185"/>
        <v/>
      </c>
      <c r="BU402" s="119">
        <f t="shared" si="182"/>
        <v>124.59988821138211</v>
      </c>
      <c r="BV402" s="120" t="str">
        <f t="shared" si="182"/>
        <v/>
      </c>
      <c r="BW402" s="121" t="str">
        <f t="shared" si="182"/>
        <v/>
      </c>
      <c r="BX402" s="120" t="str">
        <f t="shared" si="182"/>
        <v/>
      </c>
      <c r="BY402" s="121" t="str">
        <f t="shared" si="182"/>
        <v/>
      </c>
    </row>
    <row r="403" spans="1:77" x14ac:dyDescent="0.2">
      <c r="F403" s="73" t="s">
        <v>68</v>
      </c>
      <c r="G403" s="60"/>
      <c r="H403" s="28">
        <f>SUMIF($E$14:$E$377,$F403,H$14:H$377)</f>
        <v>42</v>
      </c>
      <c r="I403" s="138">
        <f t="shared" si="172"/>
        <v>2</v>
      </c>
      <c r="J403" s="138">
        <f t="shared" si="172"/>
        <v>0</v>
      </c>
      <c r="K403" s="2">
        <f t="shared" si="172"/>
        <v>0</v>
      </c>
      <c r="L403" s="2">
        <f t="shared" si="172"/>
        <v>0</v>
      </c>
      <c r="M403" s="2">
        <f t="shared" si="172"/>
        <v>6643.9599999999991</v>
      </c>
      <c r="N403" s="2">
        <f t="shared" si="172"/>
        <v>-418.53</v>
      </c>
      <c r="O403" s="2">
        <f t="shared" si="172"/>
        <v>0</v>
      </c>
      <c r="P403" s="2">
        <f t="shared" si="172"/>
        <v>0</v>
      </c>
      <c r="Q403" s="29">
        <f t="shared" si="172"/>
        <v>0</v>
      </c>
      <c r="R403" s="30">
        <f t="shared" si="173"/>
        <v>2</v>
      </c>
      <c r="S403" s="74">
        <f t="shared" si="174"/>
        <v>-418.53</v>
      </c>
      <c r="T403" s="3"/>
      <c r="Y403" s="73" t="s">
        <v>68</v>
      </c>
      <c r="Z403" s="60"/>
      <c r="AA403" s="2">
        <f>SUMIF($H$119:$H$125,"&lt;&gt;0",AA$119:AA$125)</f>
        <v>53</v>
      </c>
      <c r="AB403" s="2">
        <f t="shared" ref="AB403:AJ403" si="186">SUMIF($R$119:$R$125,"&lt;&gt;0",AB$119:AB$125)</f>
        <v>0</v>
      </c>
      <c r="AC403" s="2">
        <f t="shared" si="186"/>
        <v>0</v>
      </c>
      <c r="AD403" s="2">
        <f t="shared" si="186"/>
        <v>0</v>
      </c>
      <c r="AE403" s="2">
        <f t="shared" si="186"/>
        <v>0</v>
      </c>
      <c r="AF403" s="2">
        <f t="shared" si="186"/>
        <v>2895.54</v>
      </c>
      <c r="AG403" s="2">
        <f t="shared" si="186"/>
        <v>0</v>
      </c>
      <c r="AH403" s="2">
        <f t="shared" si="186"/>
        <v>0</v>
      </c>
      <c r="AI403" s="2">
        <f t="shared" si="186"/>
        <v>0</v>
      </c>
      <c r="AJ403" s="29">
        <f t="shared" si="186"/>
        <v>0</v>
      </c>
      <c r="AK403" s="30">
        <f t="shared" si="176"/>
        <v>0</v>
      </c>
      <c r="AL403" s="74">
        <f t="shared" si="177"/>
        <v>0</v>
      </c>
      <c r="AM403" s="2">
        <f t="shared" si="178"/>
        <v>-11</v>
      </c>
      <c r="AN403" s="2">
        <f t="shared" si="178"/>
        <v>2</v>
      </c>
      <c r="AO403" s="2">
        <f t="shared" si="178"/>
        <v>0</v>
      </c>
      <c r="AP403" s="2">
        <f t="shared" si="178"/>
        <v>0</v>
      </c>
      <c r="AQ403" s="2">
        <f t="shared" si="178"/>
        <v>0</v>
      </c>
      <c r="AR403" s="2">
        <f t="shared" si="178"/>
        <v>3748.4199999999992</v>
      </c>
      <c r="AS403" s="2">
        <f t="shared" si="178"/>
        <v>-418.53</v>
      </c>
      <c r="AT403" s="2">
        <f t="shared" si="178"/>
        <v>0</v>
      </c>
      <c r="AU403" s="2">
        <f t="shared" si="178"/>
        <v>0</v>
      </c>
      <c r="AV403" s="29">
        <f t="shared" si="178"/>
        <v>0</v>
      </c>
      <c r="AW403" s="30">
        <f t="shared" si="178"/>
        <v>2</v>
      </c>
      <c r="AX403" s="31">
        <f t="shared" si="178"/>
        <v>-418.53</v>
      </c>
      <c r="AY403" s="38">
        <f t="shared" si="179"/>
        <v>-0.20754716981132076</v>
      </c>
      <c r="AZ403" s="38" t="str">
        <f t="shared" si="179"/>
        <v/>
      </c>
      <c r="BA403" s="38" t="str">
        <f t="shared" si="180"/>
        <v/>
      </c>
      <c r="BB403" s="38" t="str">
        <f t="shared" si="180"/>
        <v/>
      </c>
      <c r="BC403" s="38" t="str">
        <f t="shared" si="181"/>
        <v/>
      </c>
      <c r="BD403" s="38">
        <f t="shared" si="181"/>
        <v>1.2945495486161473</v>
      </c>
      <c r="BE403" s="38" t="str">
        <f t="shared" si="181"/>
        <v/>
      </c>
      <c r="BF403" s="38" t="str">
        <f t="shared" si="181"/>
        <v/>
      </c>
      <c r="BG403" s="38" t="str">
        <f t="shared" si="181"/>
        <v/>
      </c>
      <c r="BH403" s="39" t="str">
        <f t="shared" si="181"/>
        <v/>
      </c>
      <c r="BI403" s="76" t="str">
        <f t="shared" si="181"/>
        <v/>
      </c>
      <c r="BJ403" s="40" t="str">
        <f t="shared" si="181"/>
        <v/>
      </c>
      <c r="BK403" s="146">
        <f t="shared" si="184"/>
        <v>158.18952380952379</v>
      </c>
      <c r="BL403" s="96">
        <f t="shared" si="184"/>
        <v>-209.26499999999999</v>
      </c>
      <c r="BM403" s="96" t="str">
        <f t="shared" si="184"/>
        <v/>
      </c>
      <c r="BN403" s="96" t="str">
        <f t="shared" si="184"/>
        <v/>
      </c>
      <c r="BO403" s="147" t="str">
        <f t="shared" si="184"/>
        <v/>
      </c>
      <c r="BP403" s="146">
        <f t="shared" si="185"/>
        <v>54.632830188679243</v>
      </c>
      <c r="BQ403" s="96" t="str">
        <f t="shared" si="185"/>
        <v/>
      </c>
      <c r="BR403" s="96" t="str">
        <f t="shared" si="185"/>
        <v/>
      </c>
      <c r="BS403" s="96" t="str">
        <f t="shared" si="185"/>
        <v/>
      </c>
      <c r="BT403" s="147" t="str">
        <f t="shared" si="185"/>
        <v/>
      </c>
      <c r="BU403" s="119">
        <f t="shared" si="182"/>
        <v>103.55669362084456</v>
      </c>
      <c r="BV403" s="120" t="str">
        <f t="shared" si="182"/>
        <v/>
      </c>
      <c r="BW403" s="121" t="str">
        <f t="shared" si="182"/>
        <v/>
      </c>
      <c r="BX403" s="120" t="str">
        <f t="shared" si="182"/>
        <v/>
      </c>
      <c r="BY403" s="121" t="str">
        <f t="shared" si="182"/>
        <v/>
      </c>
    </row>
    <row r="404" spans="1:77" ht="13.5" thickBot="1" x14ac:dyDescent="0.25">
      <c r="F404" s="78" t="s">
        <v>69</v>
      </c>
      <c r="G404" s="61"/>
      <c r="H404" s="43">
        <f>SUMIF($E$14:$E$377,$F404,H$14:H$377)</f>
        <v>36</v>
      </c>
      <c r="I404" s="44">
        <f t="shared" si="172"/>
        <v>5</v>
      </c>
      <c r="J404" s="44">
        <f t="shared" si="172"/>
        <v>0</v>
      </c>
      <c r="K404" s="44">
        <f t="shared" si="172"/>
        <v>0</v>
      </c>
      <c r="L404" s="44">
        <f t="shared" si="172"/>
        <v>0</v>
      </c>
      <c r="M404" s="44">
        <f t="shared" si="172"/>
        <v>5289.34</v>
      </c>
      <c r="N404" s="44">
        <f t="shared" si="172"/>
        <v>106.37</v>
      </c>
      <c r="O404" s="44">
        <f t="shared" si="172"/>
        <v>0</v>
      </c>
      <c r="P404" s="44">
        <f t="shared" si="172"/>
        <v>0</v>
      </c>
      <c r="Q404" s="45">
        <f t="shared" si="172"/>
        <v>0</v>
      </c>
      <c r="R404" s="46">
        <f t="shared" si="173"/>
        <v>5</v>
      </c>
      <c r="S404" s="79">
        <f t="shared" si="174"/>
        <v>106.37</v>
      </c>
      <c r="T404" s="3"/>
      <c r="U404" s="42"/>
      <c r="V404" s="42"/>
      <c r="W404" s="42"/>
      <c r="X404" s="42"/>
      <c r="Y404" s="78" t="s">
        <v>69</v>
      </c>
      <c r="Z404" s="61"/>
      <c r="AA404" s="44">
        <f>SUMIF($H$126:$H$132,"&lt;&gt;0",AA$126:AA$132)</f>
        <v>63</v>
      </c>
      <c r="AB404" s="44">
        <f t="shared" ref="AB404:AJ404" si="187">SUMIF($R$126:$R$132,"&lt;&gt;0",AB$126:AB$132)</f>
        <v>0</v>
      </c>
      <c r="AC404" s="44">
        <f t="shared" si="187"/>
        <v>0</v>
      </c>
      <c r="AD404" s="44">
        <f t="shared" si="187"/>
        <v>0</v>
      </c>
      <c r="AE404" s="44">
        <f t="shared" si="187"/>
        <v>0</v>
      </c>
      <c r="AF404" s="44">
        <f t="shared" si="187"/>
        <v>4619.4400000000005</v>
      </c>
      <c r="AG404" s="44">
        <f t="shared" si="187"/>
        <v>0</v>
      </c>
      <c r="AH404" s="44">
        <f t="shared" si="187"/>
        <v>0</v>
      </c>
      <c r="AI404" s="44">
        <f t="shared" si="187"/>
        <v>0</v>
      </c>
      <c r="AJ404" s="45">
        <f t="shared" si="187"/>
        <v>0</v>
      </c>
      <c r="AK404" s="46">
        <f t="shared" si="176"/>
        <v>0</v>
      </c>
      <c r="AL404" s="79">
        <f t="shared" si="177"/>
        <v>0</v>
      </c>
      <c r="AM404" s="44">
        <f t="shared" si="178"/>
        <v>-27</v>
      </c>
      <c r="AN404" s="44">
        <f t="shared" si="178"/>
        <v>5</v>
      </c>
      <c r="AO404" s="44">
        <f t="shared" si="178"/>
        <v>0</v>
      </c>
      <c r="AP404" s="44">
        <f t="shared" si="178"/>
        <v>0</v>
      </c>
      <c r="AQ404" s="44">
        <f t="shared" si="178"/>
        <v>0</v>
      </c>
      <c r="AR404" s="44">
        <f t="shared" si="178"/>
        <v>669.89999999999964</v>
      </c>
      <c r="AS404" s="44">
        <f t="shared" si="178"/>
        <v>106.37</v>
      </c>
      <c r="AT404" s="44">
        <f t="shared" si="178"/>
        <v>0</v>
      </c>
      <c r="AU404" s="44">
        <f t="shared" si="178"/>
        <v>0</v>
      </c>
      <c r="AV404" s="45">
        <f t="shared" si="178"/>
        <v>0</v>
      </c>
      <c r="AW404" s="46">
        <f t="shared" si="178"/>
        <v>5</v>
      </c>
      <c r="AX404" s="47">
        <f t="shared" si="178"/>
        <v>106.37</v>
      </c>
      <c r="AY404" s="56">
        <f t="shared" si="179"/>
        <v>-0.42857142857142855</v>
      </c>
      <c r="AZ404" s="56" t="str">
        <f t="shared" si="179"/>
        <v/>
      </c>
      <c r="BA404" s="56" t="str">
        <f t="shared" si="180"/>
        <v/>
      </c>
      <c r="BB404" s="56" t="str">
        <f t="shared" si="180"/>
        <v/>
      </c>
      <c r="BC404" s="56" t="str">
        <f t="shared" si="181"/>
        <v/>
      </c>
      <c r="BD404" s="56">
        <f t="shared" si="181"/>
        <v>0.14501757788822878</v>
      </c>
      <c r="BE404" s="56" t="str">
        <f t="shared" si="181"/>
        <v/>
      </c>
      <c r="BF404" s="56" t="str">
        <f t="shared" si="181"/>
        <v/>
      </c>
      <c r="BG404" s="56" t="str">
        <f t="shared" si="181"/>
        <v/>
      </c>
      <c r="BH404" s="57" t="str">
        <f t="shared" si="181"/>
        <v/>
      </c>
      <c r="BI404" s="81" t="str">
        <f t="shared" si="181"/>
        <v/>
      </c>
      <c r="BJ404" s="58" t="str">
        <f t="shared" si="181"/>
        <v/>
      </c>
      <c r="BK404" s="149">
        <f t="shared" si="184"/>
        <v>146.92611111111111</v>
      </c>
      <c r="BL404" s="150">
        <f t="shared" si="184"/>
        <v>21.274000000000001</v>
      </c>
      <c r="BM404" s="150" t="str">
        <f t="shared" si="184"/>
        <v/>
      </c>
      <c r="BN404" s="150" t="str">
        <f t="shared" si="184"/>
        <v/>
      </c>
      <c r="BO404" s="151" t="str">
        <f t="shared" si="184"/>
        <v/>
      </c>
      <c r="BP404" s="149">
        <f t="shared" si="185"/>
        <v>73.324444444444453</v>
      </c>
      <c r="BQ404" s="150" t="str">
        <f t="shared" si="185"/>
        <v/>
      </c>
      <c r="BR404" s="150" t="str">
        <f t="shared" si="185"/>
        <v/>
      </c>
      <c r="BS404" s="150" t="str">
        <f t="shared" si="185"/>
        <v/>
      </c>
      <c r="BT404" s="151" t="str">
        <f t="shared" si="185"/>
        <v/>
      </c>
      <c r="BU404" s="122">
        <f t="shared" si="182"/>
        <v>73.601666666666659</v>
      </c>
      <c r="BV404" s="123" t="str">
        <f t="shared" si="182"/>
        <v/>
      </c>
      <c r="BW404" s="124" t="str">
        <f t="shared" si="182"/>
        <v/>
      </c>
      <c r="BX404" s="123" t="str">
        <f t="shared" si="182"/>
        <v/>
      </c>
      <c r="BY404" s="124" t="str">
        <f t="shared" si="182"/>
        <v/>
      </c>
    </row>
    <row r="405" spans="1:77" x14ac:dyDescent="0.2">
      <c r="A405" t="s">
        <v>46</v>
      </c>
      <c r="B405" t="s">
        <v>46</v>
      </c>
      <c r="C405" t="s">
        <v>70</v>
      </c>
      <c r="D405" t="s">
        <v>70</v>
      </c>
      <c r="F405" s="83" t="s">
        <v>71</v>
      </c>
      <c r="G405" s="60"/>
      <c r="H405" s="32">
        <f t="shared" ref="H405:Q405" si="188">SUM(H401:H404)</f>
        <v>164</v>
      </c>
      <c r="I405" s="5">
        <f>SUM(I401:I404)</f>
        <v>10</v>
      </c>
      <c r="J405" s="5">
        <f>SUM(J401:J404)</f>
        <v>0</v>
      </c>
      <c r="K405" s="5">
        <f t="shared" si="188"/>
        <v>0</v>
      </c>
      <c r="L405" s="5">
        <f t="shared" si="188"/>
        <v>0</v>
      </c>
      <c r="M405" s="5">
        <f t="shared" si="188"/>
        <v>22461.29</v>
      </c>
      <c r="N405" s="5">
        <f>SUM(N401:N404)</f>
        <v>1224.8200000000002</v>
      </c>
      <c r="O405" s="5">
        <f>SUM(O401:O404)</f>
        <v>0</v>
      </c>
      <c r="P405" s="5">
        <f t="shared" si="188"/>
        <v>0</v>
      </c>
      <c r="Q405" s="33">
        <f t="shared" si="188"/>
        <v>0</v>
      </c>
      <c r="R405" s="74">
        <f t="shared" si="173"/>
        <v>10</v>
      </c>
      <c r="S405" s="74">
        <f t="shared" si="174"/>
        <v>1224.8200000000002</v>
      </c>
      <c r="T405" s="3" t="s">
        <v>49</v>
      </c>
      <c r="U405" t="s">
        <v>49</v>
      </c>
      <c r="V405" t="s">
        <v>70</v>
      </c>
      <c r="W405" t="s">
        <v>70</v>
      </c>
      <c r="Y405" s="83" t="s">
        <v>71</v>
      </c>
      <c r="Z405" s="60"/>
      <c r="AA405" s="5">
        <f t="shared" ref="AA405:AJ405" si="189">SUM(AA401:AA404)</f>
        <v>228</v>
      </c>
      <c r="AB405" s="5">
        <f>SUM(AB401:AB404)</f>
        <v>0</v>
      </c>
      <c r="AC405" s="5">
        <f>SUM(AC401:AC404)</f>
        <v>0</v>
      </c>
      <c r="AD405" s="5">
        <f t="shared" si="189"/>
        <v>0</v>
      </c>
      <c r="AE405" s="5">
        <f t="shared" si="189"/>
        <v>0</v>
      </c>
      <c r="AF405" s="5">
        <f t="shared" si="189"/>
        <v>9972.8000000000011</v>
      </c>
      <c r="AG405" s="5">
        <f>SUM(AG401:AG404)</f>
        <v>0</v>
      </c>
      <c r="AH405" s="5">
        <f>SUM(AH401:AH404)</f>
        <v>0</v>
      </c>
      <c r="AI405" s="5">
        <f t="shared" si="189"/>
        <v>0</v>
      </c>
      <c r="AJ405" s="33">
        <f t="shared" si="189"/>
        <v>0</v>
      </c>
      <c r="AK405" s="74">
        <f t="shared" si="176"/>
        <v>0</v>
      </c>
      <c r="AL405" s="74">
        <f t="shared" si="177"/>
        <v>0</v>
      </c>
      <c r="AM405" s="2">
        <f t="shared" si="178"/>
        <v>-64</v>
      </c>
      <c r="AN405" s="2">
        <f t="shared" si="178"/>
        <v>10</v>
      </c>
      <c r="AO405" s="2">
        <f t="shared" si="178"/>
        <v>0</v>
      </c>
      <c r="AP405" s="2">
        <f t="shared" si="178"/>
        <v>0</v>
      </c>
      <c r="AQ405" s="2">
        <f t="shared" si="178"/>
        <v>0</v>
      </c>
      <c r="AR405" s="2">
        <f t="shared" si="178"/>
        <v>12488.49</v>
      </c>
      <c r="AS405" s="2">
        <f t="shared" si="178"/>
        <v>1224.8200000000002</v>
      </c>
      <c r="AT405" s="2">
        <f t="shared" si="178"/>
        <v>0</v>
      </c>
      <c r="AU405" s="2">
        <f t="shared" si="178"/>
        <v>0</v>
      </c>
      <c r="AV405" s="29">
        <f t="shared" si="178"/>
        <v>0</v>
      </c>
      <c r="AW405" s="74">
        <f t="shared" si="178"/>
        <v>10</v>
      </c>
      <c r="AX405" s="31">
        <f t="shared" si="178"/>
        <v>1224.8200000000002</v>
      </c>
      <c r="AY405" s="38">
        <f t="shared" si="179"/>
        <v>-0.2807017543859649</v>
      </c>
      <c r="AZ405" s="38" t="str">
        <f t="shared" si="179"/>
        <v/>
      </c>
      <c r="BA405" s="38" t="str">
        <f t="shared" si="180"/>
        <v/>
      </c>
      <c r="BB405" s="38" t="str">
        <f t="shared" si="180"/>
        <v/>
      </c>
      <c r="BC405" s="38" t="str">
        <f t="shared" si="181"/>
        <v/>
      </c>
      <c r="BD405" s="38">
        <f t="shared" si="181"/>
        <v>1.252255133964383</v>
      </c>
      <c r="BE405" s="38" t="str">
        <f t="shared" si="181"/>
        <v/>
      </c>
      <c r="BF405" s="38" t="str">
        <f t="shared" si="181"/>
        <v/>
      </c>
      <c r="BG405" s="38" t="str">
        <f t="shared" si="181"/>
        <v/>
      </c>
      <c r="BH405" s="39" t="str">
        <f t="shared" si="181"/>
        <v/>
      </c>
      <c r="BI405" s="76" t="str">
        <f t="shared" si="181"/>
        <v/>
      </c>
      <c r="BJ405" s="40" t="str">
        <f t="shared" si="181"/>
        <v/>
      </c>
      <c r="BK405" s="146">
        <f t="shared" si="184"/>
        <v>136.95908536585367</v>
      </c>
      <c r="BL405" s="96">
        <f t="shared" si="184"/>
        <v>122.48200000000001</v>
      </c>
      <c r="BM405" s="96" t="str">
        <f t="shared" si="184"/>
        <v/>
      </c>
      <c r="BN405" s="96" t="str">
        <f t="shared" si="184"/>
        <v/>
      </c>
      <c r="BO405" s="147" t="str">
        <f t="shared" si="184"/>
        <v/>
      </c>
      <c r="BP405" s="141">
        <f t="shared" si="185"/>
        <v>43.740350877192988</v>
      </c>
      <c r="BQ405" s="142" t="str">
        <f t="shared" si="185"/>
        <v/>
      </c>
      <c r="BR405" s="142" t="str">
        <f t="shared" si="185"/>
        <v/>
      </c>
      <c r="BS405" s="142" t="str">
        <f t="shared" si="185"/>
        <v/>
      </c>
      <c r="BT405" s="143" t="str">
        <f t="shared" si="185"/>
        <v/>
      </c>
      <c r="BU405" s="119">
        <f t="shared" si="182"/>
        <v>93.218734488660687</v>
      </c>
      <c r="BV405" s="120" t="str">
        <f t="shared" si="182"/>
        <v/>
      </c>
      <c r="BW405" s="121" t="str">
        <f t="shared" si="182"/>
        <v/>
      </c>
      <c r="BX405" s="120" t="str">
        <f t="shared" si="182"/>
        <v/>
      </c>
      <c r="BY405" s="121" t="str">
        <f t="shared" si="182"/>
        <v/>
      </c>
    </row>
    <row r="406" spans="1:77" ht="13.5" thickBot="1" x14ac:dyDescent="0.25">
      <c r="A406" t="s">
        <v>46</v>
      </c>
      <c r="B406" t="s">
        <v>46</v>
      </c>
      <c r="C406" t="s">
        <v>70</v>
      </c>
      <c r="D406" t="s">
        <v>70</v>
      </c>
      <c r="F406" s="78" t="s">
        <v>72</v>
      </c>
      <c r="G406" s="61"/>
      <c r="H406" s="48">
        <f>SUMIFS(H$7:H$377,$B$7:$B$377,$B406,$D$7:$D$377,$D406)</f>
        <v>181</v>
      </c>
      <c r="I406" s="49">
        <f t="shared" ref="I406:Q406" si="190">SUMIFS(I$7:I$377,$B$7:$B$377,$B406,$D$7:$D$377,$D406)</f>
        <v>13</v>
      </c>
      <c r="J406" s="49">
        <f t="shared" si="190"/>
        <v>0</v>
      </c>
      <c r="K406" s="49">
        <f t="shared" si="190"/>
        <v>0</v>
      </c>
      <c r="L406" s="49">
        <f t="shared" si="190"/>
        <v>0</v>
      </c>
      <c r="M406" s="49">
        <f t="shared" si="190"/>
        <v>26235.62</v>
      </c>
      <c r="N406" s="49">
        <f t="shared" si="190"/>
        <v>2221.02</v>
      </c>
      <c r="O406" s="49">
        <f t="shared" si="190"/>
        <v>0</v>
      </c>
      <c r="P406" s="49">
        <f t="shared" si="190"/>
        <v>0</v>
      </c>
      <c r="Q406" s="50">
        <f t="shared" si="190"/>
        <v>0</v>
      </c>
      <c r="R406" s="79">
        <f t="shared" si="173"/>
        <v>13</v>
      </c>
      <c r="S406" s="79">
        <f t="shared" si="174"/>
        <v>2221.02</v>
      </c>
      <c r="T406" s="3" t="s">
        <v>49</v>
      </c>
      <c r="U406" s="42" t="s">
        <v>49</v>
      </c>
      <c r="V406" s="42" t="s">
        <v>70</v>
      </c>
      <c r="W406" s="42" t="s">
        <v>70</v>
      </c>
      <c r="X406" s="42"/>
      <c r="Y406" s="78" t="s">
        <v>72</v>
      </c>
      <c r="Z406" s="61"/>
      <c r="AA406" s="49">
        <f>SUMIFS(AA$14:AA$377,$H$14:$H$377,"&lt;&gt;0",$W$14:$W$377,"04 Apr")</f>
        <v>241</v>
      </c>
      <c r="AB406" s="49">
        <f t="shared" ref="AB406:AJ406" si="191">SUMIFS(AB$14:AB$377,$R$14:$R$377,"&lt;&gt;0",$W$14:$W$377,"04 Apr")</f>
        <v>0</v>
      </c>
      <c r="AC406" s="49">
        <f t="shared" si="191"/>
        <v>0</v>
      </c>
      <c r="AD406" s="49">
        <f t="shared" si="191"/>
        <v>0</v>
      </c>
      <c r="AE406" s="49">
        <f t="shared" si="191"/>
        <v>0</v>
      </c>
      <c r="AF406" s="49">
        <f t="shared" si="191"/>
        <v>12162.32</v>
      </c>
      <c r="AG406" s="49">
        <f t="shared" si="191"/>
        <v>0</v>
      </c>
      <c r="AH406" s="49">
        <f t="shared" si="191"/>
        <v>0</v>
      </c>
      <c r="AI406" s="49">
        <f t="shared" si="191"/>
        <v>0</v>
      </c>
      <c r="AJ406" s="50">
        <f t="shared" si="191"/>
        <v>0</v>
      </c>
      <c r="AK406" s="79">
        <f t="shared" si="176"/>
        <v>0</v>
      </c>
      <c r="AL406" s="79">
        <f t="shared" si="177"/>
        <v>0</v>
      </c>
      <c r="AM406" s="44">
        <f t="shared" si="178"/>
        <v>-60</v>
      </c>
      <c r="AN406" s="44">
        <f t="shared" si="178"/>
        <v>13</v>
      </c>
      <c r="AO406" s="44">
        <f t="shared" si="178"/>
        <v>0</v>
      </c>
      <c r="AP406" s="44">
        <f t="shared" si="178"/>
        <v>0</v>
      </c>
      <c r="AQ406" s="44">
        <f t="shared" si="178"/>
        <v>0</v>
      </c>
      <c r="AR406" s="44">
        <f t="shared" si="178"/>
        <v>14073.3</v>
      </c>
      <c r="AS406" s="44">
        <f t="shared" si="178"/>
        <v>2221.02</v>
      </c>
      <c r="AT406" s="44">
        <f t="shared" si="178"/>
        <v>0</v>
      </c>
      <c r="AU406" s="44">
        <f t="shared" si="178"/>
        <v>0</v>
      </c>
      <c r="AV406" s="45">
        <f t="shared" si="178"/>
        <v>0</v>
      </c>
      <c r="AW406" s="79">
        <f t="shared" si="178"/>
        <v>13</v>
      </c>
      <c r="AX406" s="47">
        <f t="shared" si="178"/>
        <v>2221.02</v>
      </c>
      <c r="AY406" s="56">
        <f t="shared" si="179"/>
        <v>-0.24896265560165975</v>
      </c>
      <c r="AZ406" s="56" t="str">
        <f t="shared" si="179"/>
        <v/>
      </c>
      <c r="BA406" s="56" t="str">
        <f t="shared" si="180"/>
        <v/>
      </c>
      <c r="BB406" s="56" t="str">
        <f t="shared" si="180"/>
        <v/>
      </c>
      <c r="BC406" s="56" t="str">
        <f t="shared" si="181"/>
        <v/>
      </c>
      <c r="BD406" s="56">
        <f t="shared" si="181"/>
        <v>1.1571229831150636</v>
      </c>
      <c r="BE406" s="56" t="str">
        <f t="shared" si="181"/>
        <v/>
      </c>
      <c r="BF406" s="56" t="str">
        <f t="shared" si="181"/>
        <v/>
      </c>
      <c r="BG406" s="56" t="str">
        <f t="shared" si="181"/>
        <v/>
      </c>
      <c r="BH406" s="57" t="str">
        <f t="shared" si="181"/>
        <v/>
      </c>
      <c r="BI406" s="81" t="str">
        <f t="shared" si="181"/>
        <v/>
      </c>
      <c r="BJ406" s="58" t="str">
        <f t="shared" si="181"/>
        <v/>
      </c>
      <c r="BK406" s="149">
        <f t="shared" si="184"/>
        <v>144.94817679558011</v>
      </c>
      <c r="BL406" s="150">
        <f t="shared" si="184"/>
        <v>170.84769230769231</v>
      </c>
      <c r="BM406" s="150" t="str">
        <f t="shared" si="184"/>
        <v/>
      </c>
      <c r="BN406" s="150" t="str">
        <f t="shared" si="184"/>
        <v/>
      </c>
      <c r="BO406" s="151" t="str">
        <f t="shared" si="184"/>
        <v/>
      </c>
      <c r="BP406" s="149">
        <f t="shared" si="185"/>
        <v>50.466058091286307</v>
      </c>
      <c r="BQ406" s="150" t="str">
        <f t="shared" si="185"/>
        <v/>
      </c>
      <c r="BR406" s="150" t="str">
        <f t="shared" si="185"/>
        <v/>
      </c>
      <c r="BS406" s="150" t="str">
        <f t="shared" si="185"/>
        <v/>
      </c>
      <c r="BT406" s="151" t="str">
        <f t="shared" si="185"/>
        <v/>
      </c>
      <c r="BU406" s="122">
        <f t="shared" si="182"/>
        <v>94.482118704293811</v>
      </c>
      <c r="BV406" s="123" t="str">
        <f t="shared" si="182"/>
        <v/>
      </c>
      <c r="BW406" s="124" t="str">
        <f t="shared" si="182"/>
        <v/>
      </c>
      <c r="BX406" s="123" t="str">
        <f t="shared" si="182"/>
        <v/>
      </c>
      <c r="BY406" s="124" t="str">
        <f t="shared" si="182"/>
        <v/>
      </c>
    </row>
    <row r="407" spans="1:77" ht="13.5" thickBot="1" x14ac:dyDescent="0.25">
      <c r="R407" s="1"/>
      <c r="T407" s="3"/>
      <c r="AK407" s="1"/>
      <c r="AW407" s="1"/>
      <c r="BI407" s="1"/>
      <c r="BK407" s="96" t="str">
        <f t="shared" si="184"/>
        <v/>
      </c>
      <c r="BL407" s="96" t="str">
        <f t="shared" si="184"/>
        <v/>
      </c>
      <c r="BM407" s="96" t="str">
        <f t="shared" si="184"/>
        <v/>
      </c>
      <c r="BN407" s="96" t="str">
        <f t="shared" si="184"/>
        <v/>
      </c>
      <c r="BO407" s="96" t="str">
        <f t="shared" si="184"/>
        <v/>
      </c>
      <c r="BP407" s="96" t="str">
        <f t="shared" si="185"/>
        <v/>
      </c>
      <c r="BQ407" s="96" t="str">
        <f t="shared" si="185"/>
        <v/>
      </c>
      <c r="BR407" s="96" t="str">
        <f t="shared" si="185"/>
        <v/>
      </c>
      <c r="BS407" s="96" t="str">
        <f t="shared" si="185"/>
        <v/>
      </c>
      <c r="BT407" s="96" t="str">
        <f t="shared" si="185"/>
        <v/>
      </c>
    </row>
    <row r="408" spans="1:77" x14ac:dyDescent="0.2">
      <c r="F408" s="62" t="s">
        <v>73</v>
      </c>
      <c r="G408" s="63"/>
      <c r="H408" s="64">
        <f>SUMIF($E$14:$E$377,$F408,$H$14:$H$377)</f>
        <v>47</v>
      </c>
      <c r="I408" s="65">
        <f t="shared" ref="I408:Q412" si="192">SUMIF($E$14:$E$377,$F408,I$14:I$377)</f>
        <v>4</v>
      </c>
      <c r="J408" s="65">
        <f t="shared" si="192"/>
        <v>0</v>
      </c>
      <c r="K408" s="65">
        <f t="shared" si="192"/>
        <v>0</v>
      </c>
      <c r="L408" s="65">
        <f t="shared" si="192"/>
        <v>0</v>
      </c>
      <c r="M408" s="65">
        <f t="shared" si="192"/>
        <v>7837.3600000000006</v>
      </c>
      <c r="N408" s="65">
        <f t="shared" si="192"/>
        <v>784.44</v>
      </c>
      <c r="O408" s="65">
        <f t="shared" si="192"/>
        <v>0</v>
      </c>
      <c r="P408" s="65">
        <f t="shared" si="192"/>
        <v>0</v>
      </c>
      <c r="Q408" s="86">
        <f t="shared" si="192"/>
        <v>0</v>
      </c>
      <c r="R408" s="69">
        <f t="shared" ref="R408:R414" si="193">SUM(I408:L408)</f>
        <v>4</v>
      </c>
      <c r="S408" s="95">
        <f t="shared" ref="S408:S414" si="194">SUM(N408:Q408)</f>
        <v>784.44</v>
      </c>
      <c r="T408" s="3"/>
      <c r="U408" s="67"/>
      <c r="V408" s="67"/>
      <c r="W408" s="67"/>
      <c r="X408" s="67"/>
      <c r="Y408" s="62" t="s">
        <v>73</v>
      </c>
      <c r="Z408" s="63"/>
      <c r="AA408" s="65">
        <f>SUMIF($H$133:$H$139,"&lt;&gt;0",AA$133:AA$139)</f>
        <v>69</v>
      </c>
      <c r="AB408" s="65">
        <f t="shared" ref="AB408:AJ408" si="195">SUMIF($R$133:$R$139,"&lt;&gt;0",AB$133:AB$139)</f>
        <v>0</v>
      </c>
      <c r="AC408" s="65">
        <f t="shared" si="195"/>
        <v>0</v>
      </c>
      <c r="AD408" s="65">
        <f t="shared" si="195"/>
        <v>0</v>
      </c>
      <c r="AE408" s="65">
        <f t="shared" si="195"/>
        <v>0</v>
      </c>
      <c r="AF408" s="65">
        <f t="shared" si="195"/>
        <v>3334.02</v>
      </c>
      <c r="AG408" s="65">
        <f t="shared" si="195"/>
        <v>0</v>
      </c>
      <c r="AH408" s="65">
        <f t="shared" si="195"/>
        <v>0</v>
      </c>
      <c r="AI408" s="65">
        <f t="shared" si="195"/>
        <v>0</v>
      </c>
      <c r="AJ408" s="86">
        <f t="shared" si="195"/>
        <v>0</v>
      </c>
      <c r="AK408" s="69">
        <f t="shared" ref="AK408:AK414" si="196">SUM(AB408:AE408)</f>
        <v>0</v>
      </c>
      <c r="AL408" s="95">
        <f t="shared" ref="AL408:AL414" si="197">SUM(AG408:AJ408)</f>
        <v>0</v>
      </c>
      <c r="AM408" s="65">
        <f t="shared" ref="AM408:AX414" si="198">+H408-AA408</f>
        <v>-22</v>
      </c>
      <c r="AN408" s="65">
        <f t="shared" si="198"/>
        <v>4</v>
      </c>
      <c r="AO408" s="65">
        <f t="shared" si="198"/>
        <v>0</v>
      </c>
      <c r="AP408" s="65">
        <f t="shared" si="198"/>
        <v>0</v>
      </c>
      <c r="AQ408" s="65">
        <f t="shared" si="198"/>
        <v>0</v>
      </c>
      <c r="AR408" s="65">
        <f t="shared" si="198"/>
        <v>4503.34</v>
      </c>
      <c r="AS408" s="65">
        <f t="shared" si="198"/>
        <v>784.44</v>
      </c>
      <c r="AT408" s="65">
        <f t="shared" si="198"/>
        <v>0</v>
      </c>
      <c r="AU408" s="65">
        <f t="shared" si="198"/>
        <v>0</v>
      </c>
      <c r="AV408" s="86">
        <f t="shared" si="198"/>
        <v>0</v>
      </c>
      <c r="AW408" s="69">
        <f t="shared" si="198"/>
        <v>4</v>
      </c>
      <c r="AX408" s="87">
        <f t="shared" si="198"/>
        <v>784.44</v>
      </c>
      <c r="AY408" s="70">
        <f t="shared" ref="AY408:AZ414" si="199">IFERROR(AM408/AA408,"")</f>
        <v>-0.3188405797101449</v>
      </c>
      <c r="AZ408" s="70" t="str">
        <f t="shared" si="199"/>
        <v/>
      </c>
      <c r="BA408" s="70" t="str">
        <f t="shared" ref="BA408:BB414" si="200">IFERROR(AM408/AC408,"")</f>
        <v/>
      </c>
      <c r="BB408" s="70" t="str">
        <f t="shared" si="200"/>
        <v/>
      </c>
      <c r="BC408" s="70" t="str">
        <f t="shared" ref="BC408:BJ414" si="201">IFERROR(AQ408/AE408,"")</f>
        <v/>
      </c>
      <c r="BD408" s="70">
        <f t="shared" si="201"/>
        <v>1.3507237509073131</v>
      </c>
      <c r="BE408" s="70" t="str">
        <f t="shared" si="201"/>
        <v/>
      </c>
      <c r="BF408" s="70" t="str">
        <f t="shared" si="201"/>
        <v/>
      </c>
      <c r="BG408" s="70" t="str">
        <f t="shared" si="201"/>
        <v/>
      </c>
      <c r="BH408" s="89" t="str">
        <f t="shared" si="201"/>
        <v/>
      </c>
      <c r="BI408" s="90" t="str">
        <f t="shared" si="201"/>
        <v/>
      </c>
      <c r="BJ408" s="90" t="str">
        <f t="shared" si="201"/>
        <v/>
      </c>
      <c r="BK408" s="141">
        <f t="shared" si="184"/>
        <v>166.75234042553194</v>
      </c>
      <c r="BL408" s="142">
        <f t="shared" si="184"/>
        <v>196.11</v>
      </c>
      <c r="BM408" s="142" t="str">
        <f t="shared" si="184"/>
        <v/>
      </c>
      <c r="BN408" s="142" t="str">
        <f t="shared" si="184"/>
        <v/>
      </c>
      <c r="BO408" s="143" t="str">
        <f t="shared" si="184"/>
        <v/>
      </c>
      <c r="BP408" s="141">
        <f t="shared" si="185"/>
        <v>48.319130434782608</v>
      </c>
      <c r="BQ408" s="142" t="str">
        <f t="shared" si="185"/>
        <v/>
      </c>
      <c r="BR408" s="142" t="str">
        <f t="shared" si="185"/>
        <v/>
      </c>
      <c r="BS408" s="142" t="str">
        <f t="shared" si="185"/>
        <v/>
      </c>
      <c r="BT408" s="143" t="str">
        <f t="shared" si="185"/>
        <v/>
      </c>
      <c r="BU408" s="141">
        <f t="shared" ref="BU408:BY414" si="202">IFERROR(BK408-BP408,"")</f>
        <v>118.43320999074933</v>
      </c>
      <c r="BV408" s="142" t="str">
        <f t="shared" si="202"/>
        <v/>
      </c>
      <c r="BW408" s="143" t="str">
        <f t="shared" si="202"/>
        <v/>
      </c>
      <c r="BX408" s="142" t="str">
        <f t="shared" si="202"/>
        <v/>
      </c>
      <c r="BY408" s="143" t="str">
        <f t="shared" si="202"/>
        <v/>
      </c>
    </row>
    <row r="409" spans="1:77" x14ac:dyDescent="0.2">
      <c r="F409" s="73" t="s">
        <v>74</v>
      </c>
      <c r="G409" s="60"/>
      <c r="H409" s="28">
        <f>SUMIF($E$14:$E$377,$F409,H$14:H$377)</f>
        <v>42</v>
      </c>
      <c r="I409" s="138">
        <f t="shared" si="192"/>
        <v>4</v>
      </c>
      <c r="J409" s="138">
        <f t="shared" si="192"/>
        <v>0</v>
      </c>
      <c r="K409" s="2">
        <f t="shared" si="192"/>
        <v>0</v>
      </c>
      <c r="L409" s="2">
        <f t="shared" si="192"/>
        <v>0</v>
      </c>
      <c r="M409" s="2">
        <f t="shared" si="192"/>
        <v>6589.5300000000007</v>
      </c>
      <c r="N409" s="2">
        <f t="shared" si="192"/>
        <v>240.57</v>
      </c>
      <c r="O409" s="2">
        <f t="shared" si="192"/>
        <v>0</v>
      </c>
      <c r="P409" s="2">
        <f t="shared" si="192"/>
        <v>0</v>
      </c>
      <c r="Q409" s="29">
        <f t="shared" si="192"/>
        <v>0</v>
      </c>
      <c r="R409" s="30">
        <f t="shared" si="193"/>
        <v>4</v>
      </c>
      <c r="S409" s="34">
        <f t="shared" si="194"/>
        <v>240.57</v>
      </c>
      <c r="T409" s="3"/>
      <c r="Y409" s="73" t="s">
        <v>74</v>
      </c>
      <c r="Z409" s="60"/>
      <c r="AA409" s="2">
        <f>SUMIF($H$140:$H$146,"&lt;&gt;0",AA$140:AA$146)</f>
        <v>53</v>
      </c>
      <c r="AB409" s="2">
        <f t="shared" ref="AB409:AJ409" si="203">SUMIF($R$140:$R$146,"&lt;&gt;0",AB$140:AB$146)</f>
        <v>1</v>
      </c>
      <c r="AC409" s="2">
        <f t="shared" si="203"/>
        <v>0</v>
      </c>
      <c r="AD409" s="2">
        <f t="shared" si="203"/>
        <v>0</v>
      </c>
      <c r="AE409" s="2">
        <f t="shared" si="203"/>
        <v>0</v>
      </c>
      <c r="AF409" s="2">
        <f t="shared" si="203"/>
        <v>2136.6800000000003</v>
      </c>
      <c r="AG409" s="2">
        <f t="shared" si="203"/>
        <v>548.73</v>
      </c>
      <c r="AH409" s="2">
        <f t="shared" si="203"/>
        <v>0</v>
      </c>
      <c r="AI409" s="2">
        <f t="shared" si="203"/>
        <v>0</v>
      </c>
      <c r="AJ409" s="29">
        <f t="shared" si="203"/>
        <v>0</v>
      </c>
      <c r="AK409" s="30">
        <f t="shared" si="196"/>
        <v>1</v>
      </c>
      <c r="AL409" s="34">
        <f t="shared" si="197"/>
        <v>548.73</v>
      </c>
      <c r="AM409" s="2">
        <f t="shared" si="198"/>
        <v>-11</v>
      </c>
      <c r="AN409" s="2">
        <f t="shared" si="198"/>
        <v>3</v>
      </c>
      <c r="AO409" s="2">
        <f t="shared" si="198"/>
        <v>0</v>
      </c>
      <c r="AP409" s="2">
        <f t="shared" si="198"/>
        <v>0</v>
      </c>
      <c r="AQ409" s="2">
        <f t="shared" si="198"/>
        <v>0</v>
      </c>
      <c r="AR409" s="2">
        <f t="shared" si="198"/>
        <v>4452.8500000000004</v>
      </c>
      <c r="AS409" s="2">
        <f t="shared" si="198"/>
        <v>-308.16000000000003</v>
      </c>
      <c r="AT409" s="2">
        <f t="shared" si="198"/>
        <v>0</v>
      </c>
      <c r="AU409" s="2">
        <f t="shared" si="198"/>
        <v>0</v>
      </c>
      <c r="AV409" s="29">
        <f t="shared" si="198"/>
        <v>0</v>
      </c>
      <c r="AW409" s="30">
        <f t="shared" si="198"/>
        <v>3</v>
      </c>
      <c r="AX409" s="31">
        <f t="shared" si="198"/>
        <v>-308.16000000000003</v>
      </c>
      <c r="AY409" s="38">
        <f t="shared" si="199"/>
        <v>-0.20754716981132076</v>
      </c>
      <c r="AZ409" s="38">
        <f t="shared" si="199"/>
        <v>3</v>
      </c>
      <c r="BA409" s="38" t="str">
        <f t="shared" si="200"/>
        <v/>
      </c>
      <c r="BB409" s="38" t="str">
        <f t="shared" si="200"/>
        <v/>
      </c>
      <c r="BC409" s="38" t="str">
        <f t="shared" si="201"/>
        <v/>
      </c>
      <c r="BD409" s="38">
        <f t="shared" si="201"/>
        <v>2.0840041559803058</v>
      </c>
      <c r="BE409" s="38">
        <f t="shared" si="201"/>
        <v>-0.56158766606527799</v>
      </c>
      <c r="BF409" s="38" t="str">
        <f t="shared" si="201"/>
        <v/>
      </c>
      <c r="BG409" s="38" t="str">
        <f t="shared" si="201"/>
        <v/>
      </c>
      <c r="BH409" s="39" t="str">
        <f t="shared" si="201"/>
        <v/>
      </c>
      <c r="BI409" s="40">
        <f t="shared" si="201"/>
        <v>3</v>
      </c>
      <c r="BJ409" s="40">
        <f t="shared" si="201"/>
        <v>-0.56158766606527799</v>
      </c>
      <c r="BK409" s="146">
        <f t="shared" si="184"/>
        <v>156.89357142857145</v>
      </c>
      <c r="BL409" s="96">
        <f t="shared" si="184"/>
        <v>60.142499999999998</v>
      </c>
      <c r="BM409" s="96" t="str">
        <f t="shared" si="184"/>
        <v/>
      </c>
      <c r="BN409" s="96" t="str">
        <f t="shared" si="184"/>
        <v/>
      </c>
      <c r="BO409" s="147" t="str">
        <f t="shared" si="184"/>
        <v/>
      </c>
      <c r="BP409" s="146">
        <f t="shared" si="185"/>
        <v>40.314716981132079</v>
      </c>
      <c r="BQ409" s="96">
        <f t="shared" si="185"/>
        <v>548.73</v>
      </c>
      <c r="BR409" s="96" t="str">
        <f t="shared" si="185"/>
        <v/>
      </c>
      <c r="BS409" s="96" t="str">
        <f t="shared" si="185"/>
        <v/>
      </c>
      <c r="BT409" s="147" t="str">
        <f t="shared" si="185"/>
        <v/>
      </c>
      <c r="BU409" s="146">
        <f t="shared" si="202"/>
        <v>116.57885444743937</v>
      </c>
      <c r="BV409" s="96">
        <f t="shared" si="202"/>
        <v>-488.58750000000003</v>
      </c>
      <c r="BW409" s="147" t="str">
        <f t="shared" si="202"/>
        <v/>
      </c>
      <c r="BX409" s="96" t="str">
        <f t="shared" si="202"/>
        <v/>
      </c>
      <c r="BY409" s="147" t="str">
        <f t="shared" si="202"/>
        <v/>
      </c>
    </row>
    <row r="410" spans="1:77" x14ac:dyDescent="0.2">
      <c r="F410" s="73" t="s">
        <v>75</v>
      </c>
      <c r="G410" s="60"/>
      <c r="H410" s="28">
        <f>SUMIF($E$14:$E$377,$F410,H$14:H$377)</f>
        <v>50</v>
      </c>
      <c r="I410" s="138">
        <f t="shared" si="192"/>
        <v>5</v>
      </c>
      <c r="J410" s="138">
        <f t="shared" si="192"/>
        <v>0</v>
      </c>
      <c r="K410" s="2">
        <f t="shared" si="192"/>
        <v>0</v>
      </c>
      <c r="L410" s="2">
        <f t="shared" si="192"/>
        <v>0</v>
      </c>
      <c r="M410" s="2">
        <f t="shared" si="192"/>
        <v>6553.27</v>
      </c>
      <c r="N410" s="2">
        <f t="shared" si="192"/>
        <v>943.94</v>
      </c>
      <c r="O410" s="2">
        <f t="shared" si="192"/>
        <v>0</v>
      </c>
      <c r="P410" s="2">
        <f t="shared" si="192"/>
        <v>0</v>
      </c>
      <c r="Q410" s="29">
        <f t="shared" si="192"/>
        <v>0</v>
      </c>
      <c r="R410" s="30">
        <f t="shared" si="193"/>
        <v>5</v>
      </c>
      <c r="S410" s="34">
        <f t="shared" si="194"/>
        <v>943.94</v>
      </c>
      <c r="T410" s="3"/>
      <c r="Y410" s="73" t="s">
        <v>75</v>
      </c>
      <c r="Z410" s="60"/>
      <c r="AA410" s="2">
        <f>SUMIF($H$147:$H$153,"&lt;&gt;0",AA$147:AA$153)</f>
        <v>42</v>
      </c>
      <c r="AB410" s="2">
        <f t="shared" ref="AB410:AJ410" si="204">SUMIF($R$147:$R$153,"&lt;&gt;0",AB$147:AB$153)</f>
        <v>1</v>
      </c>
      <c r="AC410" s="2">
        <f t="shared" si="204"/>
        <v>0</v>
      </c>
      <c r="AD410" s="2">
        <f t="shared" si="204"/>
        <v>0</v>
      </c>
      <c r="AE410" s="2">
        <f t="shared" si="204"/>
        <v>0</v>
      </c>
      <c r="AF410" s="2">
        <f t="shared" si="204"/>
        <v>5329.09</v>
      </c>
      <c r="AG410" s="2">
        <f t="shared" si="204"/>
        <v>-193.17</v>
      </c>
      <c r="AH410" s="2">
        <f t="shared" si="204"/>
        <v>0</v>
      </c>
      <c r="AI410" s="2">
        <f t="shared" si="204"/>
        <v>0</v>
      </c>
      <c r="AJ410" s="29">
        <f t="shared" si="204"/>
        <v>0</v>
      </c>
      <c r="AK410" s="30">
        <f t="shared" si="196"/>
        <v>1</v>
      </c>
      <c r="AL410" s="34">
        <f t="shared" si="197"/>
        <v>-193.17</v>
      </c>
      <c r="AM410" s="2">
        <f t="shared" si="198"/>
        <v>8</v>
      </c>
      <c r="AN410" s="2">
        <f t="shared" si="198"/>
        <v>4</v>
      </c>
      <c r="AO410" s="2">
        <f t="shared" si="198"/>
        <v>0</v>
      </c>
      <c r="AP410" s="2">
        <f t="shared" si="198"/>
        <v>0</v>
      </c>
      <c r="AQ410" s="2">
        <f t="shared" si="198"/>
        <v>0</v>
      </c>
      <c r="AR410" s="2">
        <f t="shared" si="198"/>
        <v>1224.1800000000003</v>
      </c>
      <c r="AS410" s="2">
        <f t="shared" si="198"/>
        <v>1137.1100000000001</v>
      </c>
      <c r="AT410" s="2">
        <f t="shared" si="198"/>
        <v>0</v>
      </c>
      <c r="AU410" s="2">
        <f t="shared" si="198"/>
        <v>0</v>
      </c>
      <c r="AV410" s="29">
        <f t="shared" si="198"/>
        <v>0</v>
      </c>
      <c r="AW410" s="30">
        <f t="shared" si="198"/>
        <v>4</v>
      </c>
      <c r="AX410" s="31">
        <f t="shared" si="198"/>
        <v>1137.1100000000001</v>
      </c>
      <c r="AY410" s="38">
        <f t="shared" si="199"/>
        <v>0.19047619047619047</v>
      </c>
      <c r="AZ410" s="38">
        <f t="shared" si="199"/>
        <v>4</v>
      </c>
      <c r="BA410" s="38" t="str">
        <f t="shared" si="200"/>
        <v/>
      </c>
      <c r="BB410" s="38" t="str">
        <f t="shared" si="200"/>
        <v/>
      </c>
      <c r="BC410" s="38" t="str">
        <f t="shared" si="201"/>
        <v/>
      </c>
      <c r="BD410" s="38">
        <f t="shared" si="201"/>
        <v>0.22971651820479674</v>
      </c>
      <c r="BE410" s="38">
        <f t="shared" si="201"/>
        <v>-5.8865765905678948</v>
      </c>
      <c r="BF410" s="38" t="str">
        <f t="shared" si="201"/>
        <v/>
      </c>
      <c r="BG410" s="38" t="str">
        <f t="shared" si="201"/>
        <v/>
      </c>
      <c r="BH410" s="39" t="str">
        <f t="shared" si="201"/>
        <v/>
      </c>
      <c r="BI410" s="40">
        <f t="shared" si="201"/>
        <v>4</v>
      </c>
      <c r="BJ410" s="40">
        <f t="shared" si="201"/>
        <v>-5.8865765905678948</v>
      </c>
      <c r="BK410" s="146">
        <f t="shared" si="184"/>
        <v>131.06540000000001</v>
      </c>
      <c r="BL410" s="96">
        <f t="shared" si="184"/>
        <v>188.78800000000001</v>
      </c>
      <c r="BM410" s="96" t="str">
        <f t="shared" si="184"/>
        <v/>
      </c>
      <c r="BN410" s="96" t="str">
        <f t="shared" si="184"/>
        <v/>
      </c>
      <c r="BO410" s="147" t="str">
        <f t="shared" si="184"/>
        <v/>
      </c>
      <c r="BP410" s="146">
        <f t="shared" si="185"/>
        <v>126.88309523809524</v>
      </c>
      <c r="BQ410" s="96">
        <f t="shared" si="185"/>
        <v>-193.17</v>
      </c>
      <c r="BR410" s="96" t="str">
        <f t="shared" si="185"/>
        <v/>
      </c>
      <c r="BS410" s="96" t="str">
        <f t="shared" si="185"/>
        <v/>
      </c>
      <c r="BT410" s="147" t="str">
        <f t="shared" si="185"/>
        <v/>
      </c>
      <c r="BU410" s="146">
        <f t="shared" si="202"/>
        <v>4.1823047619047742</v>
      </c>
      <c r="BV410" s="96">
        <f t="shared" si="202"/>
        <v>381.95799999999997</v>
      </c>
      <c r="BW410" s="147" t="str">
        <f t="shared" si="202"/>
        <v/>
      </c>
      <c r="BX410" s="96" t="str">
        <f t="shared" si="202"/>
        <v/>
      </c>
      <c r="BY410" s="147" t="str">
        <f t="shared" si="202"/>
        <v/>
      </c>
    </row>
    <row r="411" spans="1:77" x14ac:dyDescent="0.2">
      <c r="F411" s="73" t="s">
        <v>76</v>
      </c>
      <c r="G411" s="60"/>
      <c r="H411" s="28">
        <f>SUMIF($E$14:$E$377,$F411,H$14:H$377)</f>
        <v>41</v>
      </c>
      <c r="I411" s="138">
        <f t="shared" si="192"/>
        <v>1</v>
      </c>
      <c r="J411" s="138">
        <f t="shared" si="192"/>
        <v>0</v>
      </c>
      <c r="K411" s="2">
        <f t="shared" si="192"/>
        <v>0</v>
      </c>
      <c r="L411" s="2">
        <f t="shared" si="192"/>
        <v>0</v>
      </c>
      <c r="M411" s="2">
        <f t="shared" si="192"/>
        <v>9267.89</v>
      </c>
      <c r="N411" s="2">
        <f t="shared" si="192"/>
        <v>235.17</v>
      </c>
      <c r="O411" s="2">
        <f t="shared" si="192"/>
        <v>0</v>
      </c>
      <c r="P411" s="2">
        <f t="shared" si="192"/>
        <v>0</v>
      </c>
      <c r="Q411" s="29">
        <f t="shared" si="192"/>
        <v>0</v>
      </c>
      <c r="R411" s="30">
        <f t="shared" si="193"/>
        <v>1</v>
      </c>
      <c r="S411" s="34">
        <f t="shared" si="194"/>
        <v>235.17</v>
      </c>
      <c r="T411" s="3"/>
      <c r="Y411" s="73" t="s">
        <v>76</v>
      </c>
      <c r="Z411" s="60"/>
      <c r="AA411" s="2">
        <f>SUMIF($H$154:$H$160,"&lt;&gt;0",AA$154:AA$160)</f>
        <v>53</v>
      </c>
      <c r="AB411" s="2">
        <f t="shared" ref="AB411:AJ411" si="205">SUMIF($R$154:$R$160,"&lt;&gt;0",AB$154:AB$160)</f>
        <v>0</v>
      </c>
      <c r="AC411" s="2">
        <f t="shared" si="205"/>
        <v>0</v>
      </c>
      <c r="AD411" s="2">
        <f t="shared" si="205"/>
        <v>0</v>
      </c>
      <c r="AE411" s="2">
        <f t="shared" si="205"/>
        <v>0</v>
      </c>
      <c r="AF411" s="2">
        <f t="shared" si="205"/>
        <v>604.59</v>
      </c>
      <c r="AG411" s="2">
        <f t="shared" si="205"/>
        <v>0</v>
      </c>
      <c r="AH411" s="2">
        <f t="shared" si="205"/>
        <v>0</v>
      </c>
      <c r="AI411" s="2">
        <f t="shared" si="205"/>
        <v>0</v>
      </c>
      <c r="AJ411" s="29">
        <f t="shared" si="205"/>
        <v>0</v>
      </c>
      <c r="AK411" s="30">
        <f t="shared" si="196"/>
        <v>0</v>
      </c>
      <c r="AL411" s="34">
        <f t="shared" si="197"/>
        <v>0</v>
      </c>
      <c r="AM411" s="2">
        <f t="shared" si="198"/>
        <v>-12</v>
      </c>
      <c r="AN411" s="2">
        <f t="shared" si="198"/>
        <v>1</v>
      </c>
      <c r="AO411" s="2">
        <f t="shared" si="198"/>
        <v>0</v>
      </c>
      <c r="AP411" s="2">
        <f t="shared" si="198"/>
        <v>0</v>
      </c>
      <c r="AQ411" s="2">
        <f t="shared" si="198"/>
        <v>0</v>
      </c>
      <c r="AR411" s="2">
        <f t="shared" si="198"/>
        <v>8663.2999999999993</v>
      </c>
      <c r="AS411" s="2">
        <f t="shared" si="198"/>
        <v>235.17</v>
      </c>
      <c r="AT411" s="2">
        <f t="shared" si="198"/>
        <v>0</v>
      </c>
      <c r="AU411" s="2">
        <f t="shared" si="198"/>
        <v>0</v>
      </c>
      <c r="AV411" s="29">
        <f t="shared" si="198"/>
        <v>0</v>
      </c>
      <c r="AW411" s="30">
        <f t="shared" si="198"/>
        <v>1</v>
      </c>
      <c r="AX411" s="31">
        <f t="shared" si="198"/>
        <v>235.17</v>
      </c>
      <c r="AY411" s="38">
        <f t="shared" si="199"/>
        <v>-0.22641509433962265</v>
      </c>
      <c r="AZ411" s="38" t="str">
        <f t="shared" si="199"/>
        <v/>
      </c>
      <c r="BA411" s="38" t="str">
        <f t="shared" si="200"/>
        <v/>
      </c>
      <c r="BB411" s="38" t="str">
        <f t="shared" si="200"/>
        <v/>
      </c>
      <c r="BC411" s="38" t="str">
        <f t="shared" si="201"/>
        <v/>
      </c>
      <c r="BD411" s="38">
        <f t="shared" si="201"/>
        <v>14.329214839808794</v>
      </c>
      <c r="BE411" s="38" t="str">
        <f t="shared" si="201"/>
        <v/>
      </c>
      <c r="BF411" s="38" t="str">
        <f t="shared" si="201"/>
        <v/>
      </c>
      <c r="BG411" s="38" t="str">
        <f t="shared" si="201"/>
        <v/>
      </c>
      <c r="BH411" s="39" t="str">
        <f t="shared" si="201"/>
        <v/>
      </c>
      <c r="BI411" s="40" t="str">
        <f t="shared" si="201"/>
        <v/>
      </c>
      <c r="BJ411" s="40" t="str">
        <f t="shared" si="201"/>
        <v/>
      </c>
      <c r="BK411" s="146">
        <f t="shared" si="184"/>
        <v>226.0460975609756</v>
      </c>
      <c r="BL411" s="96">
        <f t="shared" si="184"/>
        <v>235.17</v>
      </c>
      <c r="BM411" s="96" t="str">
        <f t="shared" si="184"/>
        <v/>
      </c>
      <c r="BN411" s="96" t="str">
        <f t="shared" si="184"/>
        <v/>
      </c>
      <c r="BO411" s="147" t="str">
        <f t="shared" si="184"/>
        <v/>
      </c>
      <c r="BP411" s="146">
        <f t="shared" si="185"/>
        <v>11.407358490566038</v>
      </c>
      <c r="BQ411" s="96" t="str">
        <f t="shared" si="185"/>
        <v/>
      </c>
      <c r="BR411" s="96" t="str">
        <f t="shared" si="185"/>
        <v/>
      </c>
      <c r="BS411" s="96" t="str">
        <f t="shared" si="185"/>
        <v/>
      </c>
      <c r="BT411" s="147" t="str">
        <f t="shared" si="185"/>
        <v/>
      </c>
      <c r="BU411" s="146">
        <f t="shared" si="202"/>
        <v>214.63873907040957</v>
      </c>
      <c r="BV411" s="96" t="str">
        <f t="shared" si="202"/>
        <v/>
      </c>
      <c r="BW411" s="147" t="str">
        <f t="shared" si="202"/>
        <v/>
      </c>
      <c r="BX411" s="96" t="str">
        <f t="shared" si="202"/>
        <v/>
      </c>
      <c r="BY411" s="147" t="str">
        <f t="shared" si="202"/>
        <v/>
      </c>
    </row>
    <row r="412" spans="1:77" ht="13.5" thickBot="1" x14ac:dyDescent="0.25">
      <c r="F412" s="78" t="s">
        <v>77</v>
      </c>
      <c r="G412" s="61"/>
      <c r="H412" s="43">
        <f>SUMIF($E$14:$E$377,$F412,H$14:H$377)</f>
        <v>41</v>
      </c>
      <c r="I412" s="44">
        <f t="shared" si="192"/>
        <v>4</v>
      </c>
      <c r="J412" s="44">
        <f t="shared" si="192"/>
        <v>0</v>
      </c>
      <c r="K412" s="44">
        <f t="shared" si="192"/>
        <v>0</v>
      </c>
      <c r="L412" s="44">
        <f t="shared" si="192"/>
        <v>0</v>
      </c>
      <c r="M412" s="44">
        <f t="shared" si="192"/>
        <v>5343.9699999999993</v>
      </c>
      <c r="N412" s="44">
        <f t="shared" si="192"/>
        <v>933.93</v>
      </c>
      <c r="O412" s="44">
        <f t="shared" si="192"/>
        <v>0</v>
      </c>
      <c r="P412" s="44">
        <f t="shared" si="192"/>
        <v>0</v>
      </c>
      <c r="Q412" s="45">
        <f t="shared" si="192"/>
        <v>0</v>
      </c>
      <c r="R412" s="46">
        <f t="shared" si="193"/>
        <v>4</v>
      </c>
      <c r="S412" s="51">
        <f t="shared" si="194"/>
        <v>933.93</v>
      </c>
      <c r="T412" s="3"/>
      <c r="U412" s="42"/>
      <c r="V412" s="42"/>
      <c r="W412" s="42"/>
      <c r="X412" s="42"/>
      <c r="Y412" s="78" t="s">
        <v>77</v>
      </c>
      <c r="Z412" s="61"/>
      <c r="AA412" s="44">
        <f>SUMIF($H$161:$H$167,"&lt;&gt;0",AA$161:AA$167)</f>
        <v>51</v>
      </c>
      <c r="AB412" s="44">
        <f t="shared" ref="AB412:AJ412" si="206">SUMIF($R$161:$R$167,"&lt;&gt;0",AB$161:AB$167)</f>
        <v>2</v>
      </c>
      <c r="AC412" s="44">
        <f t="shared" si="206"/>
        <v>0</v>
      </c>
      <c r="AD412" s="44">
        <f t="shared" si="206"/>
        <v>0</v>
      </c>
      <c r="AE412" s="44">
        <f t="shared" si="206"/>
        <v>0</v>
      </c>
      <c r="AF412" s="44">
        <f t="shared" si="206"/>
        <v>3320.1600000000003</v>
      </c>
      <c r="AG412" s="44">
        <f t="shared" si="206"/>
        <v>783.15</v>
      </c>
      <c r="AH412" s="44">
        <f t="shared" si="206"/>
        <v>0</v>
      </c>
      <c r="AI412" s="44">
        <f t="shared" si="206"/>
        <v>0</v>
      </c>
      <c r="AJ412" s="45">
        <f t="shared" si="206"/>
        <v>0</v>
      </c>
      <c r="AK412" s="46">
        <f t="shared" si="196"/>
        <v>2</v>
      </c>
      <c r="AL412" s="51">
        <f t="shared" si="197"/>
        <v>783.15</v>
      </c>
      <c r="AM412" s="44">
        <f t="shared" si="198"/>
        <v>-10</v>
      </c>
      <c r="AN412" s="44">
        <f t="shared" si="198"/>
        <v>2</v>
      </c>
      <c r="AO412" s="44">
        <f t="shared" si="198"/>
        <v>0</v>
      </c>
      <c r="AP412" s="44">
        <f t="shared" si="198"/>
        <v>0</v>
      </c>
      <c r="AQ412" s="44">
        <f t="shared" si="198"/>
        <v>0</v>
      </c>
      <c r="AR412" s="44">
        <f t="shared" si="198"/>
        <v>2023.809999999999</v>
      </c>
      <c r="AS412" s="44">
        <f t="shared" si="198"/>
        <v>150.77999999999997</v>
      </c>
      <c r="AT412" s="44">
        <f t="shared" si="198"/>
        <v>0</v>
      </c>
      <c r="AU412" s="44">
        <f t="shared" si="198"/>
        <v>0</v>
      </c>
      <c r="AV412" s="45">
        <f t="shared" si="198"/>
        <v>0</v>
      </c>
      <c r="AW412" s="46">
        <f t="shared" si="198"/>
        <v>2</v>
      </c>
      <c r="AX412" s="47">
        <f t="shared" si="198"/>
        <v>150.77999999999997</v>
      </c>
      <c r="AY412" s="56">
        <f t="shared" si="199"/>
        <v>-0.19607843137254902</v>
      </c>
      <c r="AZ412" s="56">
        <f t="shared" si="199"/>
        <v>1</v>
      </c>
      <c r="BA412" s="56" t="str">
        <f t="shared" si="200"/>
        <v/>
      </c>
      <c r="BB412" s="56" t="str">
        <f t="shared" si="200"/>
        <v/>
      </c>
      <c r="BC412" s="56" t="str">
        <f t="shared" si="201"/>
        <v/>
      </c>
      <c r="BD412" s="56">
        <f t="shared" si="201"/>
        <v>0.60955194930364764</v>
      </c>
      <c r="BE412" s="56">
        <f t="shared" si="201"/>
        <v>0.19253016663474426</v>
      </c>
      <c r="BF412" s="56" t="str">
        <f t="shared" si="201"/>
        <v/>
      </c>
      <c r="BG412" s="56" t="str">
        <f t="shared" si="201"/>
        <v/>
      </c>
      <c r="BH412" s="57" t="str">
        <f t="shared" si="201"/>
        <v/>
      </c>
      <c r="BI412" s="58">
        <f t="shared" si="201"/>
        <v>1</v>
      </c>
      <c r="BJ412" s="58">
        <f t="shared" si="201"/>
        <v>0.19253016663474426</v>
      </c>
      <c r="BK412" s="149">
        <f t="shared" si="184"/>
        <v>130.34073170731705</v>
      </c>
      <c r="BL412" s="150">
        <f t="shared" si="184"/>
        <v>233.48249999999999</v>
      </c>
      <c r="BM412" s="150" t="str">
        <f t="shared" si="184"/>
        <v/>
      </c>
      <c r="BN412" s="150" t="str">
        <f t="shared" si="184"/>
        <v/>
      </c>
      <c r="BO412" s="151" t="str">
        <f t="shared" si="184"/>
        <v/>
      </c>
      <c r="BP412" s="149">
        <f t="shared" si="185"/>
        <v>65.101176470588243</v>
      </c>
      <c r="BQ412" s="150">
        <f t="shared" si="185"/>
        <v>391.57499999999999</v>
      </c>
      <c r="BR412" s="150" t="str">
        <f t="shared" si="185"/>
        <v/>
      </c>
      <c r="BS412" s="150" t="str">
        <f t="shared" si="185"/>
        <v/>
      </c>
      <c r="BT412" s="151" t="str">
        <f t="shared" si="185"/>
        <v/>
      </c>
      <c r="BU412" s="149">
        <f t="shared" si="202"/>
        <v>65.239555236728805</v>
      </c>
      <c r="BV412" s="150">
        <f t="shared" si="202"/>
        <v>-158.0925</v>
      </c>
      <c r="BW412" s="151" t="str">
        <f t="shared" si="202"/>
        <v/>
      </c>
      <c r="BX412" s="150" t="str">
        <f t="shared" si="202"/>
        <v/>
      </c>
      <c r="BY412" s="151" t="str">
        <f t="shared" si="202"/>
        <v/>
      </c>
    </row>
    <row r="413" spans="1:77" x14ac:dyDescent="0.2">
      <c r="A413" t="s">
        <v>46</v>
      </c>
      <c r="B413" t="s">
        <v>46</v>
      </c>
      <c r="C413" t="s">
        <v>78</v>
      </c>
      <c r="D413" t="s">
        <v>78</v>
      </c>
      <c r="F413" s="83" t="s">
        <v>79</v>
      </c>
      <c r="G413" s="60"/>
      <c r="H413" s="32">
        <f t="shared" ref="H413:Q413" si="207">SUM(H408:H412)</f>
        <v>221</v>
      </c>
      <c r="I413" s="5">
        <f>SUM(I408:I412)</f>
        <v>18</v>
      </c>
      <c r="J413" s="5">
        <f>SUM(J408:J412)</f>
        <v>0</v>
      </c>
      <c r="K413" s="5">
        <f t="shared" si="207"/>
        <v>0</v>
      </c>
      <c r="L413" s="5">
        <f t="shared" si="207"/>
        <v>0</v>
      </c>
      <c r="M413" s="5">
        <f t="shared" si="207"/>
        <v>35592.020000000004</v>
      </c>
      <c r="N413" s="5">
        <f>SUM(N408:N412)</f>
        <v>3138.0499999999997</v>
      </c>
      <c r="O413" s="5">
        <f>SUM(O408:O412)</f>
        <v>0</v>
      </c>
      <c r="P413" s="5">
        <f t="shared" si="207"/>
        <v>0</v>
      </c>
      <c r="Q413" s="33">
        <f t="shared" si="207"/>
        <v>0</v>
      </c>
      <c r="R413" s="74">
        <f t="shared" si="193"/>
        <v>18</v>
      </c>
      <c r="S413" s="34">
        <f t="shared" si="194"/>
        <v>3138.0499999999997</v>
      </c>
      <c r="T413" s="3" t="s">
        <v>49</v>
      </c>
      <c r="U413" t="s">
        <v>49</v>
      </c>
      <c r="V413" t="s">
        <v>78</v>
      </c>
      <c r="W413" t="s">
        <v>78</v>
      </c>
      <c r="Y413" s="83" t="s">
        <v>79</v>
      </c>
      <c r="Z413" s="60"/>
      <c r="AA413" s="5">
        <f t="shared" ref="AA413:AJ413" si="208">SUM(AA408:AA412)</f>
        <v>268</v>
      </c>
      <c r="AB413" s="5">
        <f>SUM(AB408:AB412)</f>
        <v>4</v>
      </c>
      <c r="AC413" s="5">
        <f>SUM(AC408:AC412)</f>
        <v>0</v>
      </c>
      <c r="AD413" s="5">
        <f t="shared" si="208"/>
        <v>0</v>
      </c>
      <c r="AE413" s="5">
        <f t="shared" si="208"/>
        <v>0</v>
      </c>
      <c r="AF413" s="5">
        <f t="shared" si="208"/>
        <v>14724.54</v>
      </c>
      <c r="AG413" s="5">
        <f>SUM(AG408:AG412)</f>
        <v>1138.71</v>
      </c>
      <c r="AH413" s="5">
        <f>SUM(AH408:AH412)</f>
        <v>0</v>
      </c>
      <c r="AI413" s="5">
        <f t="shared" si="208"/>
        <v>0</v>
      </c>
      <c r="AJ413" s="33">
        <f t="shared" si="208"/>
        <v>0</v>
      </c>
      <c r="AK413" s="74">
        <f t="shared" si="196"/>
        <v>4</v>
      </c>
      <c r="AL413" s="34">
        <f t="shared" si="197"/>
        <v>1138.71</v>
      </c>
      <c r="AM413" s="2">
        <f t="shared" si="198"/>
        <v>-47</v>
      </c>
      <c r="AN413" s="2">
        <f t="shared" si="198"/>
        <v>14</v>
      </c>
      <c r="AO413" s="2">
        <f t="shared" si="198"/>
        <v>0</v>
      </c>
      <c r="AP413" s="2">
        <f t="shared" si="198"/>
        <v>0</v>
      </c>
      <c r="AQ413" s="2">
        <f t="shared" si="198"/>
        <v>0</v>
      </c>
      <c r="AR413" s="2">
        <f t="shared" si="198"/>
        <v>20867.480000000003</v>
      </c>
      <c r="AS413" s="2">
        <f t="shared" si="198"/>
        <v>1999.3399999999997</v>
      </c>
      <c r="AT413" s="2">
        <f t="shared" si="198"/>
        <v>0</v>
      </c>
      <c r="AU413" s="2">
        <f t="shared" si="198"/>
        <v>0</v>
      </c>
      <c r="AV413" s="29">
        <f t="shared" si="198"/>
        <v>0</v>
      </c>
      <c r="AW413" s="30">
        <f t="shared" si="198"/>
        <v>14</v>
      </c>
      <c r="AX413" s="31">
        <f t="shared" si="198"/>
        <v>1999.3399999999997</v>
      </c>
      <c r="AY413" s="38">
        <f t="shared" si="199"/>
        <v>-0.17537313432835822</v>
      </c>
      <c r="AZ413" s="38">
        <f t="shared" si="199"/>
        <v>3.5</v>
      </c>
      <c r="BA413" s="38" t="str">
        <f t="shared" si="200"/>
        <v/>
      </c>
      <c r="BB413" s="38" t="str">
        <f t="shared" si="200"/>
        <v/>
      </c>
      <c r="BC413" s="38" t="str">
        <f t="shared" si="201"/>
        <v/>
      </c>
      <c r="BD413" s="38">
        <f t="shared" si="201"/>
        <v>1.4171906219141652</v>
      </c>
      <c r="BE413" s="38">
        <f t="shared" si="201"/>
        <v>1.7557938368855983</v>
      </c>
      <c r="BF413" s="38" t="str">
        <f t="shared" si="201"/>
        <v/>
      </c>
      <c r="BG413" s="38" t="str">
        <f t="shared" si="201"/>
        <v/>
      </c>
      <c r="BH413" s="39" t="str">
        <f t="shared" si="201"/>
        <v/>
      </c>
      <c r="BI413" s="40">
        <f t="shared" si="201"/>
        <v>3.5</v>
      </c>
      <c r="BJ413" s="40">
        <f t="shared" si="201"/>
        <v>1.7557938368855983</v>
      </c>
      <c r="BK413" s="146">
        <f t="shared" si="184"/>
        <v>161.04986425339368</v>
      </c>
      <c r="BL413" s="96">
        <f t="shared" si="184"/>
        <v>174.33611111111111</v>
      </c>
      <c r="BM413" s="96" t="str">
        <f t="shared" si="184"/>
        <v/>
      </c>
      <c r="BN413" s="96" t="str">
        <f t="shared" si="184"/>
        <v/>
      </c>
      <c r="BO413" s="147" t="str">
        <f t="shared" si="184"/>
        <v/>
      </c>
      <c r="BP413" s="146">
        <f t="shared" si="185"/>
        <v>54.942313432835824</v>
      </c>
      <c r="BQ413" s="96">
        <f t="shared" si="185"/>
        <v>284.67750000000001</v>
      </c>
      <c r="BR413" s="96" t="str">
        <f t="shared" si="185"/>
        <v/>
      </c>
      <c r="BS413" s="96" t="str">
        <f t="shared" si="185"/>
        <v/>
      </c>
      <c r="BT413" s="147" t="str">
        <f t="shared" si="185"/>
        <v/>
      </c>
      <c r="BU413" s="146">
        <f t="shared" si="202"/>
        <v>106.10755082055786</v>
      </c>
      <c r="BV413" s="96">
        <f t="shared" si="202"/>
        <v>-110.3413888888889</v>
      </c>
      <c r="BW413" s="147" t="str">
        <f t="shared" si="202"/>
        <v/>
      </c>
      <c r="BX413" s="96" t="str">
        <f t="shared" si="202"/>
        <v/>
      </c>
      <c r="BY413" s="147" t="str">
        <f t="shared" si="202"/>
        <v/>
      </c>
    </row>
    <row r="414" spans="1:77" ht="13.5" thickBot="1" x14ac:dyDescent="0.25">
      <c r="A414" t="s">
        <v>46</v>
      </c>
      <c r="B414" t="s">
        <v>46</v>
      </c>
      <c r="C414" t="s">
        <v>78</v>
      </c>
      <c r="D414" t="s">
        <v>78</v>
      </c>
      <c r="F414" s="78" t="s">
        <v>80</v>
      </c>
      <c r="G414" s="61"/>
      <c r="H414" s="48">
        <f>SUMIFS(H$7:H$377,$B$7:$B$377,$B414,$D$7:$D$377,$D414)</f>
        <v>195</v>
      </c>
      <c r="I414" s="49">
        <f t="shared" ref="I414:Q414" si="209">SUMIFS(I$7:I$377,$B$7:$B$377,$B414,$D$7:$D$377,$D414)</f>
        <v>14</v>
      </c>
      <c r="J414" s="49">
        <f t="shared" si="209"/>
        <v>0</v>
      </c>
      <c r="K414" s="49">
        <f t="shared" si="209"/>
        <v>0</v>
      </c>
      <c r="L414" s="49">
        <f t="shared" si="209"/>
        <v>0</v>
      </c>
      <c r="M414" s="49">
        <f t="shared" si="209"/>
        <v>30812.38</v>
      </c>
      <c r="N414" s="49">
        <f t="shared" si="209"/>
        <v>2353.61</v>
      </c>
      <c r="O414" s="49">
        <f t="shared" si="209"/>
        <v>0</v>
      </c>
      <c r="P414" s="49">
        <f t="shared" si="209"/>
        <v>0</v>
      </c>
      <c r="Q414" s="50">
        <f t="shared" si="209"/>
        <v>0</v>
      </c>
      <c r="R414" s="79">
        <f t="shared" si="193"/>
        <v>14</v>
      </c>
      <c r="S414" s="51">
        <f t="shared" si="194"/>
        <v>2353.61</v>
      </c>
      <c r="T414" s="3" t="s">
        <v>49</v>
      </c>
      <c r="U414" s="42" t="s">
        <v>49</v>
      </c>
      <c r="V414" s="42" t="s">
        <v>78</v>
      </c>
      <c r="W414" s="42" t="s">
        <v>78</v>
      </c>
      <c r="X414" s="42"/>
      <c r="Y414" s="78" t="s">
        <v>80</v>
      </c>
      <c r="Z414" s="61"/>
      <c r="AA414" s="49">
        <f>SUMIFS(AA$14:AA$377,$H$14:$H$377,"&lt;&gt;0",$W$14:$W$377,"05 May")</f>
        <v>242</v>
      </c>
      <c r="AB414" s="49">
        <f t="shared" ref="AB414:AJ414" si="210">SUMIFS(AB$14:AB$377,$R$14:$R$377,"&lt;&gt;0",$W$14:$W$377,"05 May")</f>
        <v>4</v>
      </c>
      <c r="AC414" s="49">
        <f t="shared" si="210"/>
        <v>0</v>
      </c>
      <c r="AD414" s="49">
        <f t="shared" si="210"/>
        <v>0</v>
      </c>
      <c r="AE414" s="49">
        <f t="shared" si="210"/>
        <v>0</v>
      </c>
      <c r="AF414" s="49">
        <f t="shared" si="210"/>
        <v>12535.020000000002</v>
      </c>
      <c r="AG414" s="49">
        <f t="shared" si="210"/>
        <v>1138.71</v>
      </c>
      <c r="AH414" s="49">
        <f t="shared" si="210"/>
        <v>0</v>
      </c>
      <c r="AI414" s="49">
        <f t="shared" si="210"/>
        <v>0</v>
      </c>
      <c r="AJ414" s="50">
        <f t="shared" si="210"/>
        <v>0</v>
      </c>
      <c r="AK414" s="79">
        <f t="shared" si="196"/>
        <v>4</v>
      </c>
      <c r="AL414" s="51">
        <f t="shared" si="197"/>
        <v>1138.71</v>
      </c>
      <c r="AM414" s="44">
        <f t="shared" si="198"/>
        <v>-47</v>
      </c>
      <c r="AN414" s="44">
        <f t="shared" si="198"/>
        <v>10</v>
      </c>
      <c r="AO414" s="44">
        <f t="shared" si="198"/>
        <v>0</v>
      </c>
      <c r="AP414" s="44">
        <f t="shared" si="198"/>
        <v>0</v>
      </c>
      <c r="AQ414" s="44">
        <f t="shared" si="198"/>
        <v>0</v>
      </c>
      <c r="AR414" s="44">
        <f t="shared" si="198"/>
        <v>18277.36</v>
      </c>
      <c r="AS414" s="44">
        <f t="shared" si="198"/>
        <v>1214.9000000000001</v>
      </c>
      <c r="AT414" s="44">
        <f t="shared" si="198"/>
        <v>0</v>
      </c>
      <c r="AU414" s="44">
        <f t="shared" si="198"/>
        <v>0</v>
      </c>
      <c r="AV414" s="45">
        <f t="shared" si="198"/>
        <v>0</v>
      </c>
      <c r="AW414" s="46">
        <f t="shared" si="198"/>
        <v>10</v>
      </c>
      <c r="AX414" s="47">
        <f t="shared" si="198"/>
        <v>1214.9000000000001</v>
      </c>
      <c r="AY414" s="56">
        <f t="shared" si="199"/>
        <v>-0.19421487603305784</v>
      </c>
      <c r="AZ414" s="56">
        <f t="shared" si="199"/>
        <v>2.5</v>
      </c>
      <c r="BA414" s="56" t="str">
        <f t="shared" si="200"/>
        <v/>
      </c>
      <c r="BB414" s="56" t="str">
        <f t="shared" si="200"/>
        <v/>
      </c>
      <c r="BC414" s="56" t="str">
        <f t="shared" si="201"/>
        <v/>
      </c>
      <c r="BD414" s="56">
        <f t="shared" si="201"/>
        <v>1.4581037764598699</v>
      </c>
      <c r="BE414" s="56">
        <f t="shared" si="201"/>
        <v>1.0669090462014035</v>
      </c>
      <c r="BF414" s="56" t="str">
        <f t="shared" si="201"/>
        <v/>
      </c>
      <c r="BG414" s="56" t="str">
        <f t="shared" si="201"/>
        <v/>
      </c>
      <c r="BH414" s="57" t="str">
        <f t="shared" si="201"/>
        <v/>
      </c>
      <c r="BI414" s="58">
        <f t="shared" si="201"/>
        <v>2.5</v>
      </c>
      <c r="BJ414" s="58">
        <f t="shared" si="201"/>
        <v>1.0669090462014035</v>
      </c>
      <c r="BK414" s="149">
        <f t="shared" si="184"/>
        <v>158.01220512820512</v>
      </c>
      <c r="BL414" s="150">
        <f t="shared" si="184"/>
        <v>168.11500000000001</v>
      </c>
      <c r="BM414" s="150" t="str">
        <f t="shared" si="184"/>
        <v/>
      </c>
      <c r="BN414" s="150" t="str">
        <f t="shared" si="184"/>
        <v/>
      </c>
      <c r="BO414" s="151" t="str">
        <f t="shared" si="184"/>
        <v/>
      </c>
      <c r="BP414" s="149">
        <f t="shared" si="185"/>
        <v>51.797603305785131</v>
      </c>
      <c r="BQ414" s="150">
        <f t="shared" si="185"/>
        <v>284.67750000000001</v>
      </c>
      <c r="BR414" s="150" t="str">
        <f t="shared" si="185"/>
        <v/>
      </c>
      <c r="BS414" s="150" t="str">
        <f t="shared" si="185"/>
        <v/>
      </c>
      <c r="BT414" s="151" t="str">
        <f t="shared" si="185"/>
        <v/>
      </c>
      <c r="BU414" s="149">
        <f t="shared" si="202"/>
        <v>106.21460182241999</v>
      </c>
      <c r="BV414" s="150">
        <f t="shared" si="202"/>
        <v>-116.5625</v>
      </c>
      <c r="BW414" s="151" t="str">
        <f t="shared" si="202"/>
        <v/>
      </c>
      <c r="BX414" s="150" t="str">
        <f t="shared" si="202"/>
        <v/>
      </c>
      <c r="BY414" s="151" t="str">
        <f t="shared" si="202"/>
        <v/>
      </c>
    </row>
    <row r="415" spans="1:77" ht="13.5" thickBot="1" x14ac:dyDescent="0.25">
      <c r="R415" s="1"/>
      <c r="T415" s="3"/>
      <c r="AK415" s="1"/>
      <c r="AW415" s="3"/>
      <c r="BI415" s="1"/>
      <c r="BK415" s="96" t="str">
        <f t="shared" si="184"/>
        <v/>
      </c>
      <c r="BL415" s="96" t="str">
        <f t="shared" si="184"/>
        <v/>
      </c>
      <c r="BM415" s="96" t="str">
        <f t="shared" si="184"/>
        <v/>
      </c>
      <c r="BN415" s="96" t="str">
        <f t="shared" si="184"/>
        <v/>
      </c>
      <c r="BO415" s="96" t="str">
        <f t="shared" si="184"/>
        <v/>
      </c>
      <c r="BP415" s="96" t="str">
        <f t="shared" si="185"/>
        <v/>
      </c>
      <c r="BQ415" s="96" t="str">
        <f t="shared" si="185"/>
        <v/>
      </c>
      <c r="BR415" s="96" t="str">
        <f t="shared" si="185"/>
        <v/>
      </c>
      <c r="BS415" s="96" t="str">
        <f t="shared" si="185"/>
        <v/>
      </c>
      <c r="BT415" s="96" t="str">
        <f t="shared" si="185"/>
        <v/>
      </c>
    </row>
    <row r="416" spans="1:77" x14ac:dyDescent="0.2">
      <c r="F416" s="62" t="s">
        <v>81</v>
      </c>
      <c r="G416" s="63"/>
      <c r="H416" s="64">
        <f>SUMIF($E$14:$E$377,$F416,$H$14:$H$377)</f>
        <v>42</v>
      </c>
      <c r="I416" s="65">
        <f t="shared" ref="I416:Q419" si="211">SUMIF($E$14:$E$377,$F416,I$14:I$377)</f>
        <v>4</v>
      </c>
      <c r="J416" s="65">
        <f t="shared" si="211"/>
        <v>0</v>
      </c>
      <c r="K416" s="65">
        <f t="shared" si="211"/>
        <v>0</v>
      </c>
      <c r="L416" s="65">
        <f t="shared" si="211"/>
        <v>0</v>
      </c>
      <c r="M416" s="65">
        <f t="shared" si="211"/>
        <v>5360.91</v>
      </c>
      <c r="N416" s="65">
        <f t="shared" si="211"/>
        <v>1179.3599999999999</v>
      </c>
      <c r="O416" s="65">
        <f t="shared" si="211"/>
        <v>0</v>
      </c>
      <c r="P416" s="65">
        <f t="shared" si="211"/>
        <v>0</v>
      </c>
      <c r="Q416" s="86">
        <f t="shared" si="211"/>
        <v>0</v>
      </c>
      <c r="R416" s="69">
        <f t="shared" ref="R416:R421" si="212">SUM(I416:L416)</f>
        <v>4</v>
      </c>
      <c r="S416" s="95">
        <f t="shared" ref="S416:S421" si="213">SUM(N416:Q416)</f>
        <v>1179.3599999999999</v>
      </c>
      <c r="T416" s="3"/>
      <c r="U416" s="67"/>
      <c r="V416" s="67"/>
      <c r="W416" s="67"/>
      <c r="X416" s="67"/>
      <c r="Y416" s="62" t="s">
        <v>81</v>
      </c>
      <c r="Z416" s="63"/>
      <c r="AA416" s="65">
        <f>SUMIF($H$168:$H$174,"&lt;&gt;0",AA$168:AA$174)</f>
        <v>53</v>
      </c>
      <c r="AB416" s="65">
        <f t="shared" ref="AB416:AJ416" si="214">SUMIF($R$168:$R$174,"&lt;&gt;0",AB$168:AB$174)</f>
        <v>0</v>
      </c>
      <c r="AC416" s="65">
        <f t="shared" si="214"/>
        <v>0</v>
      </c>
      <c r="AD416" s="65">
        <f t="shared" si="214"/>
        <v>0</v>
      </c>
      <c r="AE416" s="65">
        <f t="shared" si="214"/>
        <v>0</v>
      </c>
      <c r="AF416" s="65">
        <f t="shared" si="214"/>
        <v>4127.8999999999996</v>
      </c>
      <c r="AG416" s="65">
        <f t="shared" si="214"/>
        <v>0</v>
      </c>
      <c r="AH416" s="65">
        <f t="shared" si="214"/>
        <v>0</v>
      </c>
      <c r="AI416" s="65">
        <f t="shared" si="214"/>
        <v>0</v>
      </c>
      <c r="AJ416" s="86">
        <f t="shared" si="214"/>
        <v>0</v>
      </c>
      <c r="AK416" s="69">
        <f t="shared" ref="AK416:AK421" si="215">SUM(AB416:AE416)</f>
        <v>0</v>
      </c>
      <c r="AL416" s="95">
        <f t="shared" ref="AL416:AL421" si="216">SUM(AG416:AJ416)</f>
        <v>0</v>
      </c>
      <c r="AM416" s="65">
        <f t="shared" ref="AM416:AX428" si="217">+H416-AA416</f>
        <v>-11</v>
      </c>
      <c r="AN416" s="65">
        <f t="shared" si="217"/>
        <v>4</v>
      </c>
      <c r="AO416" s="65">
        <f t="shared" si="217"/>
        <v>0</v>
      </c>
      <c r="AP416" s="65">
        <f t="shared" si="217"/>
        <v>0</v>
      </c>
      <c r="AQ416" s="65">
        <f t="shared" si="217"/>
        <v>0</v>
      </c>
      <c r="AR416" s="65">
        <f t="shared" si="217"/>
        <v>1233.0100000000002</v>
      </c>
      <c r="AS416" s="65">
        <f t="shared" si="217"/>
        <v>1179.3599999999999</v>
      </c>
      <c r="AT416" s="65">
        <f t="shared" si="217"/>
        <v>0</v>
      </c>
      <c r="AU416" s="65">
        <f t="shared" si="217"/>
        <v>0</v>
      </c>
      <c r="AV416" s="86">
        <f t="shared" si="217"/>
        <v>0</v>
      </c>
      <c r="AW416" s="69">
        <f t="shared" si="217"/>
        <v>4</v>
      </c>
      <c r="AX416" s="87">
        <f t="shared" si="217"/>
        <v>1179.3599999999999</v>
      </c>
      <c r="AY416" s="70">
        <f t="shared" ref="AY416:AY421" si="218">IFERROR(AM416/AA416,"")</f>
        <v>-0.20754716981132076</v>
      </c>
      <c r="AZ416" s="70" t="str">
        <f t="shared" ref="AZ416:BB421" si="219">IFERROR(AL416/AB416,"")</f>
        <v/>
      </c>
      <c r="BA416" s="70" t="str">
        <f t="shared" si="219"/>
        <v/>
      </c>
      <c r="BB416" s="70" t="str">
        <f t="shared" si="219"/>
        <v/>
      </c>
      <c r="BC416" s="70" t="str">
        <f t="shared" ref="BC416:BJ421" si="220">IFERROR(AQ416/AE416,"")</f>
        <v/>
      </c>
      <c r="BD416" s="70">
        <f t="shared" si="220"/>
        <v>0.29870151893214475</v>
      </c>
      <c r="BE416" s="70" t="str">
        <f t="shared" si="220"/>
        <v/>
      </c>
      <c r="BF416" s="70" t="str">
        <f t="shared" si="220"/>
        <v/>
      </c>
      <c r="BG416" s="70" t="str">
        <f t="shared" si="220"/>
        <v/>
      </c>
      <c r="BH416" s="89" t="str">
        <f t="shared" si="220"/>
        <v/>
      </c>
      <c r="BI416" s="90" t="str">
        <f t="shared" si="220"/>
        <v/>
      </c>
      <c r="BJ416" s="90" t="str">
        <f t="shared" si="220"/>
        <v/>
      </c>
      <c r="BK416" s="141">
        <f t="shared" si="184"/>
        <v>127.64071428571428</v>
      </c>
      <c r="BL416" s="142">
        <f t="shared" si="184"/>
        <v>294.83999999999997</v>
      </c>
      <c r="BM416" s="142" t="str">
        <f t="shared" si="184"/>
        <v/>
      </c>
      <c r="BN416" s="142" t="str">
        <f t="shared" si="184"/>
        <v/>
      </c>
      <c r="BO416" s="143" t="str">
        <f t="shared" si="184"/>
        <v/>
      </c>
      <c r="BP416" s="141">
        <f t="shared" si="185"/>
        <v>77.884905660377356</v>
      </c>
      <c r="BQ416" s="142" t="str">
        <f t="shared" si="185"/>
        <v/>
      </c>
      <c r="BR416" s="142" t="str">
        <f t="shared" si="185"/>
        <v/>
      </c>
      <c r="BS416" s="142" t="str">
        <f t="shared" si="185"/>
        <v/>
      </c>
      <c r="BT416" s="143" t="str">
        <f t="shared" si="185"/>
        <v/>
      </c>
      <c r="BU416" s="116">
        <f t="shared" ref="BU416:BY421" si="221">IFERROR(BK416-BP416,"")</f>
        <v>49.755808625336925</v>
      </c>
      <c r="BV416" s="117" t="str">
        <f t="shared" si="221"/>
        <v/>
      </c>
      <c r="BW416" s="118" t="str">
        <f t="shared" si="221"/>
        <v/>
      </c>
      <c r="BX416" s="117" t="str">
        <f t="shared" si="221"/>
        <v/>
      </c>
      <c r="BY416" s="118" t="str">
        <f t="shared" si="221"/>
        <v/>
      </c>
    </row>
    <row r="417" spans="1:77" x14ac:dyDescent="0.2">
      <c r="F417" s="73" t="s">
        <v>82</v>
      </c>
      <c r="G417" s="60"/>
      <c r="H417" s="28">
        <f>SUMIF($E$14:$E$377,$F417,H$14:H$377)</f>
        <v>42</v>
      </c>
      <c r="I417" s="138">
        <f t="shared" si="211"/>
        <v>4</v>
      </c>
      <c r="J417" s="138">
        <f t="shared" si="211"/>
        <v>0</v>
      </c>
      <c r="K417" s="2">
        <f t="shared" si="211"/>
        <v>0</v>
      </c>
      <c r="L417" s="2">
        <f t="shared" si="211"/>
        <v>0</v>
      </c>
      <c r="M417" s="2">
        <f t="shared" si="211"/>
        <v>8385.5400000000009</v>
      </c>
      <c r="N417" s="2">
        <f t="shared" si="211"/>
        <v>969.27</v>
      </c>
      <c r="O417" s="2">
        <f t="shared" si="211"/>
        <v>0</v>
      </c>
      <c r="P417" s="2">
        <f t="shared" si="211"/>
        <v>0</v>
      </c>
      <c r="Q417" s="29">
        <f t="shared" si="211"/>
        <v>0</v>
      </c>
      <c r="R417" s="30">
        <f t="shared" si="212"/>
        <v>4</v>
      </c>
      <c r="S417" s="34">
        <f t="shared" si="213"/>
        <v>969.27</v>
      </c>
      <c r="T417" s="3"/>
      <c r="Y417" s="73" t="s">
        <v>82</v>
      </c>
      <c r="Z417" s="60"/>
      <c r="AA417" s="2">
        <f>SUMIF($H$175:$H$181,"&lt;&gt;0",AA$175:AA$181)</f>
        <v>62</v>
      </c>
      <c r="AB417" s="2">
        <f t="shared" ref="AB417:AJ417" si="222">SUMIF($R$175:$R$181,"&lt;&gt;0",AB$175:AB$181)</f>
        <v>1</v>
      </c>
      <c r="AC417" s="2">
        <f t="shared" si="222"/>
        <v>0</v>
      </c>
      <c r="AD417" s="2">
        <f t="shared" si="222"/>
        <v>0</v>
      </c>
      <c r="AE417" s="2">
        <f t="shared" si="222"/>
        <v>0</v>
      </c>
      <c r="AF417" s="2">
        <f t="shared" si="222"/>
        <v>4424.91</v>
      </c>
      <c r="AG417" s="2">
        <f t="shared" si="222"/>
        <v>98.93</v>
      </c>
      <c r="AH417" s="2">
        <f t="shared" si="222"/>
        <v>0</v>
      </c>
      <c r="AI417" s="2">
        <f t="shared" si="222"/>
        <v>0</v>
      </c>
      <c r="AJ417" s="29">
        <f t="shared" si="222"/>
        <v>0</v>
      </c>
      <c r="AK417" s="30">
        <f t="shared" si="215"/>
        <v>1</v>
      </c>
      <c r="AL417" s="34">
        <f t="shared" si="216"/>
        <v>98.93</v>
      </c>
      <c r="AM417" s="2">
        <f t="shared" si="217"/>
        <v>-20</v>
      </c>
      <c r="AN417" s="2">
        <f t="shared" si="217"/>
        <v>3</v>
      </c>
      <c r="AO417" s="2">
        <f t="shared" si="217"/>
        <v>0</v>
      </c>
      <c r="AP417" s="2">
        <f t="shared" si="217"/>
        <v>0</v>
      </c>
      <c r="AQ417" s="2">
        <f t="shared" si="217"/>
        <v>0</v>
      </c>
      <c r="AR417" s="2">
        <f t="shared" si="217"/>
        <v>3960.630000000001</v>
      </c>
      <c r="AS417" s="2">
        <f t="shared" si="217"/>
        <v>870.33999999999992</v>
      </c>
      <c r="AT417" s="2">
        <f t="shared" si="217"/>
        <v>0</v>
      </c>
      <c r="AU417" s="2">
        <f t="shared" si="217"/>
        <v>0</v>
      </c>
      <c r="AV417" s="29">
        <f t="shared" si="217"/>
        <v>0</v>
      </c>
      <c r="AW417" s="30">
        <f t="shared" si="217"/>
        <v>3</v>
      </c>
      <c r="AX417" s="31">
        <f t="shared" si="217"/>
        <v>870.33999999999992</v>
      </c>
      <c r="AY417" s="38">
        <f t="shared" si="218"/>
        <v>-0.32258064516129031</v>
      </c>
      <c r="AZ417" s="38">
        <f t="shared" si="219"/>
        <v>98.93</v>
      </c>
      <c r="BA417" s="38" t="str">
        <f t="shared" si="219"/>
        <v/>
      </c>
      <c r="BB417" s="38" t="str">
        <f t="shared" si="219"/>
        <v/>
      </c>
      <c r="BC417" s="38" t="str">
        <f t="shared" si="220"/>
        <v/>
      </c>
      <c r="BD417" s="38">
        <f t="shared" si="220"/>
        <v>0.89507583205082164</v>
      </c>
      <c r="BE417" s="38">
        <f t="shared" si="220"/>
        <v>8.797533609622965</v>
      </c>
      <c r="BF417" s="38" t="str">
        <f t="shared" si="220"/>
        <v/>
      </c>
      <c r="BG417" s="38" t="str">
        <f t="shared" si="220"/>
        <v/>
      </c>
      <c r="BH417" s="39" t="str">
        <f t="shared" si="220"/>
        <v/>
      </c>
      <c r="BI417" s="40">
        <f t="shared" si="220"/>
        <v>3</v>
      </c>
      <c r="BJ417" s="40">
        <f t="shared" si="220"/>
        <v>8.797533609622965</v>
      </c>
      <c r="BK417" s="146">
        <f t="shared" si="184"/>
        <v>199.65571428571431</v>
      </c>
      <c r="BL417" s="96">
        <f t="shared" si="184"/>
        <v>242.3175</v>
      </c>
      <c r="BM417" s="96" t="str">
        <f t="shared" si="184"/>
        <v/>
      </c>
      <c r="BN417" s="96" t="str">
        <f t="shared" si="184"/>
        <v/>
      </c>
      <c r="BO417" s="147" t="str">
        <f t="shared" si="184"/>
        <v/>
      </c>
      <c r="BP417" s="146">
        <f t="shared" si="185"/>
        <v>71.369516129032249</v>
      </c>
      <c r="BQ417" s="96">
        <f t="shared" si="185"/>
        <v>98.93</v>
      </c>
      <c r="BR417" s="96" t="str">
        <f t="shared" si="185"/>
        <v/>
      </c>
      <c r="BS417" s="96" t="str">
        <f t="shared" si="185"/>
        <v/>
      </c>
      <c r="BT417" s="147" t="str">
        <f t="shared" si="185"/>
        <v/>
      </c>
      <c r="BU417" s="119">
        <f t="shared" si="221"/>
        <v>128.28619815668208</v>
      </c>
      <c r="BV417" s="120">
        <f t="shared" si="221"/>
        <v>143.38749999999999</v>
      </c>
      <c r="BW417" s="121" t="str">
        <f t="shared" si="221"/>
        <v/>
      </c>
      <c r="BX417" s="120" t="str">
        <f t="shared" si="221"/>
        <v/>
      </c>
      <c r="BY417" s="121" t="str">
        <f t="shared" si="221"/>
        <v/>
      </c>
    </row>
    <row r="418" spans="1:77" x14ac:dyDescent="0.2">
      <c r="F418" s="73" t="s">
        <v>83</v>
      </c>
      <c r="G418" s="60"/>
      <c r="H418" s="28">
        <f>SUMIF($E$14:$E$377,$F418,H$14:H$377)</f>
        <v>59</v>
      </c>
      <c r="I418" s="138">
        <f t="shared" si="211"/>
        <v>4</v>
      </c>
      <c r="J418" s="138">
        <f t="shared" si="211"/>
        <v>0</v>
      </c>
      <c r="K418" s="2">
        <f t="shared" si="211"/>
        <v>0</v>
      </c>
      <c r="L418" s="2">
        <f t="shared" si="211"/>
        <v>0</v>
      </c>
      <c r="M418" s="2">
        <f t="shared" si="211"/>
        <v>11354.8</v>
      </c>
      <c r="N418" s="2">
        <f t="shared" si="211"/>
        <v>635.09</v>
      </c>
      <c r="O418" s="2">
        <f t="shared" si="211"/>
        <v>0</v>
      </c>
      <c r="P418" s="2">
        <f t="shared" si="211"/>
        <v>0</v>
      </c>
      <c r="Q418" s="29">
        <f t="shared" si="211"/>
        <v>0</v>
      </c>
      <c r="R418" s="30">
        <f t="shared" si="212"/>
        <v>4</v>
      </c>
      <c r="S418" s="34">
        <f t="shared" si="213"/>
        <v>635.09</v>
      </c>
      <c r="T418" s="3"/>
      <c r="Y418" s="73" t="s">
        <v>83</v>
      </c>
      <c r="Z418" s="60"/>
      <c r="AA418" s="2">
        <f>SUMIF($H$182:$H$188,"&lt;&gt;0",AA$182:AA$188)</f>
        <v>53</v>
      </c>
      <c r="AB418" s="2">
        <f t="shared" ref="AB418:AJ418" si="223">SUMIF($R$182:$R$188,"&lt;&gt;0",AB$182:AB$188)</f>
        <v>2</v>
      </c>
      <c r="AC418" s="2">
        <f t="shared" si="223"/>
        <v>0</v>
      </c>
      <c r="AD418" s="2">
        <f t="shared" si="223"/>
        <v>0</v>
      </c>
      <c r="AE418" s="2">
        <f t="shared" si="223"/>
        <v>0</v>
      </c>
      <c r="AF418" s="2">
        <f t="shared" si="223"/>
        <v>2250.9299999999998</v>
      </c>
      <c r="AG418" s="2">
        <f t="shared" si="223"/>
        <v>2251.29</v>
      </c>
      <c r="AH418" s="2">
        <f t="shared" si="223"/>
        <v>0</v>
      </c>
      <c r="AI418" s="2">
        <f t="shared" si="223"/>
        <v>0</v>
      </c>
      <c r="AJ418" s="29">
        <f t="shared" si="223"/>
        <v>0</v>
      </c>
      <c r="AK418" s="30">
        <f t="shared" si="215"/>
        <v>2</v>
      </c>
      <c r="AL418" s="34">
        <f t="shared" si="216"/>
        <v>2251.29</v>
      </c>
      <c r="AM418" s="2">
        <f t="shared" si="217"/>
        <v>6</v>
      </c>
      <c r="AN418" s="2">
        <f t="shared" si="217"/>
        <v>2</v>
      </c>
      <c r="AO418" s="2">
        <f t="shared" si="217"/>
        <v>0</v>
      </c>
      <c r="AP418" s="2">
        <f t="shared" si="217"/>
        <v>0</v>
      </c>
      <c r="AQ418" s="2">
        <f t="shared" si="217"/>
        <v>0</v>
      </c>
      <c r="AR418" s="2">
        <f t="shared" si="217"/>
        <v>9103.869999999999</v>
      </c>
      <c r="AS418" s="2">
        <f t="shared" si="217"/>
        <v>-1616.1999999999998</v>
      </c>
      <c r="AT418" s="2">
        <f t="shared" si="217"/>
        <v>0</v>
      </c>
      <c r="AU418" s="2">
        <f t="shared" si="217"/>
        <v>0</v>
      </c>
      <c r="AV418" s="29">
        <f t="shared" si="217"/>
        <v>0</v>
      </c>
      <c r="AW418" s="30">
        <f t="shared" si="217"/>
        <v>2</v>
      </c>
      <c r="AX418" s="31">
        <f t="shared" si="217"/>
        <v>-1616.1999999999998</v>
      </c>
      <c r="AY418" s="38">
        <f t="shared" si="218"/>
        <v>0.11320754716981132</v>
      </c>
      <c r="AZ418" s="38">
        <f t="shared" si="219"/>
        <v>1125.645</v>
      </c>
      <c r="BA418" s="38" t="str">
        <f t="shared" si="219"/>
        <v/>
      </c>
      <c r="BB418" s="38" t="str">
        <f t="shared" si="219"/>
        <v/>
      </c>
      <c r="BC418" s="38" t="str">
        <f t="shared" si="220"/>
        <v/>
      </c>
      <c r="BD418" s="38">
        <f t="shared" si="220"/>
        <v>4.0444927207865193</v>
      </c>
      <c r="BE418" s="38">
        <f t="shared" si="220"/>
        <v>-0.71789951538895469</v>
      </c>
      <c r="BF418" s="38" t="str">
        <f t="shared" si="220"/>
        <v/>
      </c>
      <c r="BG418" s="38" t="str">
        <f t="shared" si="220"/>
        <v/>
      </c>
      <c r="BH418" s="39" t="str">
        <f t="shared" si="220"/>
        <v/>
      </c>
      <c r="BI418" s="40">
        <f t="shared" si="220"/>
        <v>1</v>
      </c>
      <c r="BJ418" s="40">
        <f t="shared" si="220"/>
        <v>-0.71789951538895469</v>
      </c>
      <c r="BK418" s="146">
        <f t="shared" ref="BK418:BO433" si="224">IFERROR(M418/H418,"")</f>
        <v>192.45423728813557</v>
      </c>
      <c r="BL418" s="96">
        <f t="shared" si="224"/>
        <v>158.77250000000001</v>
      </c>
      <c r="BM418" s="96" t="str">
        <f t="shared" si="224"/>
        <v/>
      </c>
      <c r="BN418" s="96" t="str">
        <f t="shared" si="224"/>
        <v/>
      </c>
      <c r="BO418" s="147" t="str">
        <f t="shared" si="224"/>
        <v/>
      </c>
      <c r="BP418" s="146">
        <f t="shared" ref="BP418:BT433" si="225">IFERROR(AF418/AA418,"")</f>
        <v>42.470377358490566</v>
      </c>
      <c r="BQ418" s="96">
        <f t="shared" si="225"/>
        <v>1125.645</v>
      </c>
      <c r="BR418" s="96" t="str">
        <f t="shared" si="225"/>
        <v/>
      </c>
      <c r="BS418" s="96" t="str">
        <f t="shared" si="225"/>
        <v/>
      </c>
      <c r="BT418" s="147" t="str">
        <f t="shared" si="225"/>
        <v/>
      </c>
      <c r="BU418" s="119">
        <f t="shared" si="221"/>
        <v>149.98385992964501</v>
      </c>
      <c r="BV418" s="120">
        <f t="shared" si="221"/>
        <v>-966.87249999999995</v>
      </c>
      <c r="BW418" s="121" t="str">
        <f t="shared" si="221"/>
        <v/>
      </c>
      <c r="BX418" s="120" t="str">
        <f t="shared" si="221"/>
        <v/>
      </c>
      <c r="BY418" s="121" t="str">
        <f t="shared" si="221"/>
        <v/>
      </c>
    </row>
    <row r="419" spans="1:77" ht="13.5" thickBot="1" x14ac:dyDescent="0.25">
      <c r="F419" s="78" t="s">
        <v>84</v>
      </c>
      <c r="G419" s="61"/>
      <c r="H419" s="43">
        <f>SUMIF($E$14:$E$377,$F419,H$14:H$377)</f>
        <v>50</v>
      </c>
      <c r="I419" s="44">
        <f t="shared" si="211"/>
        <v>2</v>
      </c>
      <c r="J419" s="44">
        <f t="shared" si="211"/>
        <v>0</v>
      </c>
      <c r="K419" s="44">
        <f t="shared" si="211"/>
        <v>0</v>
      </c>
      <c r="L419" s="44">
        <f t="shared" si="211"/>
        <v>0</v>
      </c>
      <c r="M419" s="44">
        <f t="shared" si="211"/>
        <v>12924.300000000001</v>
      </c>
      <c r="N419" s="44">
        <f t="shared" si="211"/>
        <v>-336.72</v>
      </c>
      <c r="O419" s="44">
        <f t="shared" si="211"/>
        <v>0</v>
      </c>
      <c r="P419" s="44">
        <f t="shared" si="211"/>
        <v>0</v>
      </c>
      <c r="Q419" s="45">
        <f t="shared" si="211"/>
        <v>0</v>
      </c>
      <c r="R419" s="46">
        <f t="shared" si="212"/>
        <v>2</v>
      </c>
      <c r="S419" s="51">
        <f t="shared" si="213"/>
        <v>-336.72</v>
      </c>
      <c r="T419" s="3"/>
      <c r="U419" s="42"/>
      <c r="V419" s="42"/>
      <c r="W419" s="42"/>
      <c r="X419" s="42"/>
      <c r="Y419" s="78" t="s">
        <v>84</v>
      </c>
      <c r="Z419" s="61"/>
      <c r="AA419" s="44">
        <f>SUMIF($H$189:$H$195,"&lt;&gt;0",AA$189:AA$195)</f>
        <v>71</v>
      </c>
      <c r="AB419" s="44">
        <f t="shared" ref="AB419:AJ419" si="226">SUMIF($R$189:$R$195,"&lt;&gt;0",AB$189:AB$195)</f>
        <v>0</v>
      </c>
      <c r="AC419" s="44">
        <f t="shared" si="226"/>
        <v>0</v>
      </c>
      <c r="AD419" s="44">
        <f t="shared" si="226"/>
        <v>0</v>
      </c>
      <c r="AE419" s="44">
        <f t="shared" si="226"/>
        <v>0</v>
      </c>
      <c r="AF419" s="44">
        <f t="shared" si="226"/>
        <v>2590.9399999999996</v>
      </c>
      <c r="AG419" s="44">
        <f t="shared" si="226"/>
        <v>0</v>
      </c>
      <c r="AH419" s="44">
        <f t="shared" si="226"/>
        <v>0</v>
      </c>
      <c r="AI419" s="44">
        <f t="shared" si="226"/>
        <v>0</v>
      </c>
      <c r="AJ419" s="45">
        <f t="shared" si="226"/>
        <v>0</v>
      </c>
      <c r="AK419" s="46">
        <f t="shared" si="215"/>
        <v>0</v>
      </c>
      <c r="AL419" s="51">
        <f t="shared" si="216"/>
        <v>0</v>
      </c>
      <c r="AM419" s="44">
        <f t="shared" si="217"/>
        <v>-21</v>
      </c>
      <c r="AN419" s="44">
        <f t="shared" si="217"/>
        <v>2</v>
      </c>
      <c r="AO419" s="44">
        <f t="shared" si="217"/>
        <v>0</v>
      </c>
      <c r="AP419" s="44">
        <f t="shared" si="217"/>
        <v>0</v>
      </c>
      <c r="AQ419" s="44">
        <f t="shared" si="217"/>
        <v>0</v>
      </c>
      <c r="AR419" s="44">
        <f t="shared" si="217"/>
        <v>10333.36</v>
      </c>
      <c r="AS419" s="44">
        <f t="shared" si="217"/>
        <v>-336.72</v>
      </c>
      <c r="AT419" s="44">
        <f t="shared" si="217"/>
        <v>0</v>
      </c>
      <c r="AU419" s="44">
        <f t="shared" si="217"/>
        <v>0</v>
      </c>
      <c r="AV419" s="45">
        <f t="shared" si="217"/>
        <v>0</v>
      </c>
      <c r="AW419" s="46">
        <f t="shared" si="217"/>
        <v>2</v>
      </c>
      <c r="AX419" s="47">
        <f t="shared" si="217"/>
        <v>-336.72</v>
      </c>
      <c r="AY419" s="56">
        <f t="shared" si="218"/>
        <v>-0.29577464788732394</v>
      </c>
      <c r="AZ419" s="56" t="str">
        <f t="shared" si="219"/>
        <v/>
      </c>
      <c r="BA419" s="56" t="str">
        <f t="shared" si="219"/>
        <v/>
      </c>
      <c r="BB419" s="56" t="str">
        <f t="shared" si="219"/>
        <v/>
      </c>
      <c r="BC419" s="56" t="str">
        <f t="shared" si="220"/>
        <v/>
      </c>
      <c r="BD419" s="56">
        <f t="shared" si="220"/>
        <v>3.9882668066416058</v>
      </c>
      <c r="BE419" s="56" t="str">
        <f t="shared" si="220"/>
        <v/>
      </c>
      <c r="BF419" s="56" t="str">
        <f t="shared" si="220"/>
        <v/>
      </c>
      <c r="BG419" s="56" t="str">
        <f t="shared" si="220"/>
        <v/>
      </c>
      <c r="BH419" s="57" t="str">
        <f t="shared" si="220"/>
        <v/>
      </c>
      <c r="BI419" s="58" t="str">
        <f t="shared" si="220"/>
        <v/>
      </c>
      <c r="BJ419" s="58" t="str">
        <f t="shared" si="220"/>
        <v/>
      </c>
      <c r="BK419" s="149">
        <f t="shared" si="224"/>
        <v>258.48600000000005</v>
      </c>
      <c r="BL419" s="150">
        <f t="shared" si="224"/>
        <v>-168.36</v>
      </c>
      <c r="BM419" s="150" t="str">
        <f t="shared" si="224"/>
        <v/>
      </c>
      <c r="BN419" s="150" t="str">
        <f t="shared" si="224"/>
        <v/>
      </c>
      <c r="BO419" s="151" t="str">
        <f t="shared" si="224"/>
        <v/>
      </c>
      <c r="BP419" s="149">
        <f t="shared" si="225"/>
        <v>36.49211267605633</v>
      </c>
      <c r="BQ419" s="150" t="str">
        <f t="shared" si="225"/>
        <v/>
      </c>
      <c r="BR419" s="150" t="str">
        <f t="shared" si="225"/>
        <v/>
      </c>
      <c r="BS419" s="150" t="str">
        <f t="shared" si="225"/>
        <v/>
      </c>
      <c r="BT419" s="151" t="str">
        <f t="shared" si="225"/>
        <v/>
      </c>
      <c r="BU419" s="122">
        <f t="shared" si="221"/>
        <v>221.99388732394371</v>
      </c>
      <c r="BV419" s="123" t="str">
        <f t="shared" si="221"/>
        <v/>
      </c>
      <c r="BW419" s="124" t="str">
        <f t="shared" si="221"/>
        <v/>
      </c>
      <c r="BX419" s="123" t="str">
        <f t="shared" si="221"/>
        <v/>
      </c>
      <c r="BY419" s="124" t="str">
        <f t="shared" si="221"/>
        <v/>
      </c>
    </row>
    <row r="420" spans="1:77" x14ac:dyDescent="0.2">
      <c r="A420" t="s">
        <v>46</v>
      </c>
      <c r="B420" t="s">
        <v>46</v>
      </c>
      <c r="C420" t="s">
        <v>85</v>
      </c>
      <c r="D420" t="s">
        <v>85</v>
      </c>
      <c r="F420" s="83" t="s">
        <v>86</v>
      </c>
      <c r="G420" s="60"/>
      <c r="H420" s="32">
        <f t="shared" ref="H420:Q420" si="227">SUM(H416:H419)</f>
        <v>193</v>
      </c>
      <c r="I420" s="5">
        <f>SUM(I416:I419)</f>
        <v>14</v>
      </c>
      <c r="J420" s="5">
        <f>SUM(J416:J419)</f>
        <v>0</v>
      </c>
      <c r="K420" s="5">
        <f t="shared" si="227"/>
        <v>0</v>
      </c>
      <c r="L420" s="5">
        <f t="shared" si="227"/>
        <v>0</v>
      </c>
      <c r="M420" s="5">
        <f t="shared" si="227"/>
        <v>38025.550000000003</v>
      </c>
      <c r="N420" s="5">
        <f>SUM(N416:N419)</f>
        <v>2447</v>
      </c>
      <c r="O420" s="5">
        <f>SUM(O416:O419)</f>
        <v>0</v>
      </c>
      <c r="P420" s="5">
        <f t="shared" si="227"/>
        <v>0</v>
      </c>
      <c r="Q420" s="33">
        <f t="shared" si="227"/>
        <v>0</v>
      </c>
      <c r="R420" s="74">
        <f t="shared" si="212"/>
        <v>14</v>
      </c>
      <c r="S420" s="34">
        <f t="shared" si="213"/>
        <v>2447</v>
      </c>
      <c r="T420" s="3" t="s">
        <v>49</v>
      </c>
      <c r="U420" t="s">
        <v>49</v>
      </c>
      <c r="V420" t="s">
        <v>85</v>
      </c>
      <c r="W420" t="s">
        <v>85</v>
      </c>
      <c r="Y420" s="83" t="s">
        <v>86</v>
      </c>
      <c r="Z420" s="60"/>
      <c r="AA420" s="5">
        <f t="shared" ref="AA420:AJ420" si="228">SUM(AA416:AA419)</f>
        <v>239</v>
      </c>
      <c r="AB420" s="5">
        <f>SUM(AB416:AB419)</f>
        <v>3</v>
      </c>
      <c r="AC420" s="5">
        <f>SUM(AC416:AC419)</f>
        <v>0</v>
      </c>
      <c r="AD420" s="5">
        <f t="shared" si="228"/>
        <v>0</v>
      </c>
      <c r="AE420" s="5">
        <f t="shared" si="228"/>
        <v>0</v>
      </c>
      <c r="AF420" s="5">
        <f t="shared" si="228"/>
        <v>13394.68</v>
      </c>
      <c r="AG420" s="5">
        <f>SUM(AG416:AG419)</f>
        <v>2350.2199999999998</v>
      </c>
      <c r="AH420" s="5">
        <f>SUM(AH416:AH419)</f>
        <v>0</v>
      </c>
      <c r="AI420" s="5">
        <f t="shared" si="228"/>
        <v>0</v>
      </c>
      <c r="AJ420" s="33">
        <f t="shared" si="228"/>
        <v>0</v>
      </c>
      <c r="AK420" s="74">
        <f t="shared" si="215"/>
        <v>3</v>
      </c>
      <c r="AL420" s="34">
        <f t="shared" si="216"/>
        <v>2350.2199999999998</v>
      </c>
      <c r="AM420" s="2">
        <f t="shared" si="217"/>
        <v>-46</v>
      </c>
      <c r="AN420" s="2">
        <f t="shared" si="217"/>
        <v>11</v>
      </c>
      <c r="AO420" s="2">
        <f t="shared" si="217"/>
        <v>0</v>
      </c>
      <c r="AP420" s="2">
        <f t="shared" si="217"/>
        <v>0</v>
      </c>
      <c r="AQ420" s="2">
        <f t="shared" si="217"/>
        <v>0</v>
      </c>
      <c r="AR420" s="2">
        <f t="shared" si="217"/>
        <v>24630.870000000003</v>
      </c>
      <c r="AS420" s="2">
        <f t="shared" si="217"/>
        <v>96.7800000000002</v>
      </c>
      <c r="AT420" s="2">
        <f t="shared" si="217"/>
        <v>0</v>
      </c>
      <c r="AU420" s="2">
        <f t="shared" si="217"/>
        <v>0</v>
      </c>
      <c r="AV420" s="29">
        <f t="shared" si="217"/>
        <v>0</v>
      </c>
      <c r="AW420" s="74">
        <f t="shared" si="217"/>
        <v>11</v>
      </c>
      <c r="AX420" s="31">
        <f t="shared" si="217"/>
        <v>96.7800000000002</v>
      </c>
      <c r="AY420" s="38">
        <f t="shared" si="218"/>
        <v>-0.19246861924686193</v>
      </c>
      <c r="AZ420" s="38">
        <f t="shared" si="219"/>
        <v>783.40666666666664</v>
      </c>
      <c r="BA420" s="38" t="str">
        <f t="shared" si="219"/>
        <v/>
      </c>
      <c r="BB420" s="38" t="str">
        <f t="shared" si="219"/>
        <v/>
      </c>
      <c r="BC420" s="38" t="str">
        <f t="shared" si="220"/>
        <v/>
      </c>
      <c r="BD420" s="38">
        <f t="shared" si="220"/>
        <v>1.8388546796190728</v>
      </c>
      <c r="BE420" s="38">
        <f t="shared" si="220"/>
        <v>4.1179123656508838E-2</v>
      </c>
      <c r="BF420" s="38" t="str">
        <f t="shared" si="220"/>
        <v/>
      </c>
      <c r="BG420" s="38" t="str">
        <f t="shared" si="220"/>
        <v/>
      </c>
      <c r="BH420" s="39" t="str">
        <f t="shared" si="220"/>
        <v/>
      </c>
      <c r="BI420" s="40">
        <f t="shared" si="220"/>
        <v>3.6666666666666665</v>
      </c>
      <c r="BJ420" s="40">
        <f t="shared" si="220"/>
        <v>4.1179123656508838E-2</v>
      </c>
      <c r="BK420" s="146">
        <f t="shared" si="224"/>
        <v>197.0235751295337</v>
      </c>
      <c r="BL420" s="96">
        <f t="shared" si="224"/>
        <v>174.78571428571428</v>
      </c>
      <c r="BM420" s="96" t="str">
        <f t="shared" si="224"/>
        <v/>
      </c>
      <c r="BN420" s="96" t="str">
        <f t="shared" si="224"/>
        <v/>
      </c>
      <c r="BO420" s="147" t="str">
        <f t="shared" si="224"/>
        <v/>
      </c>
      <c r="BP420" s="141">
        <f t="shared" si="225"/>
        <v>56.044686192468617</v>
      </c>
      <c r="BQ420" s="142">
        <f t="shared" si="225"/>
        <v>783.40666666666664</v>
      </c>
      <c r="BR420" s="142" t="str">
        <f t="shared" si="225"/>
        <v/>
      </c>
      <c r="BS420" s="142" t="str">
        <f t="shared" si="225"/>
        <v/>
      </c>
      <c r="BT420" s="143" t="str">
        <f t="shared" si="225"/>
        <v/>
      </c>
      <c r="BU420" s="119">
        <f t="shared" si="221"/>
        <v>140.97888893706508</v>
      </c>
      <c r="BV420" s="120">
        <f t="shared" si="221"/>
        <v>-608.6209523809523</v>
      </c>
      <c r="BW420" s="121" t="str">
        <f t="shared" si="221"/>
        <v/>
      </c>
      <c r="BX420" s="120" t="str">
        <f t="shared" si="221"/>
        <v/>
      </c>
      <c r="BY420" s="121" t="str">
        <f t="shared" si="221"/>
        <v/>
      </c>
    </row>
    <row r="421" spans="1:77" ht="13.5" thickBot="1" x14ac:dyDescent="0.25">
      <c r="A421" t="s">
        <v>46</v>
      </c>
      <c r="B421" t="s">
        <v>46</v>
      </c>
      <c r="C421" t="s">
        <v>85</v>
      </c>
      <c r="D421" t="s">
        <v>85</v>
      </c>
      <c r="F421" s="78" t="s">
        <v>87</v>
      </c>
      <c r="G421" s="61"/>
      <c r="H421" s="48">
        <f>SUMIFS(H$7:H$377,$B$7:$B$377,$B421,$D$7:$D$377,$D421)</f>
        <v>209</v>
      </c>
      <c r="I421" s="49">
        <f t="shared" ref="I421:Q421" si="229">SUMIFS(I$7:I$377,$B$7:$B$377,$B421,$D$7:$D$377,$D421)</f>
        <v>16</v>
      </c>
      <c r="J421" s="49">
        <f t="shared" si="229"/>
        <v>0</v>
      </c>
      <c r="K421" s="49">
        <f t="shared" si="229"/>
        <v>0</v>
      </c>
      <c r="L421" s="49">
        <f t="shared" si="229"/>
        <v>0</v>
      </c>
      <c r="M421" s="49">
        <f t="shared" si="229"/>
        <v>39853.199999999997</v>
      </c>
      <c r="N421" s="49">
        <f t="shared" si="229"/>
        <v>3577.8399999999992</v>
      </c>
      <c r="O421" s="49">
        <f t="shared" si="229"/>
        <v>0</v>
      </c>
      <c r="P421" s="49">
        <f t="shared" si="229"/>
        <v>0</v>
      </c>
      <c r="Q421" s="50">
        <f t="shared" si="229"/>
        <v>0</v>
      </c>
      <c r="R421" s="79">
        <f t="shared" si="212"/>
        <v>16</v>
      </c>
      <c r="S421" s="51">
        <f t="shared" si="213"/>
        <v>3577.8399999999992</v>
      </c>
      <c r="T421" s="3" t="s">
        <v>49</v>
      </c>
      <c r="U421" s="42" t="s">
        <v>49</v>
      </c>
      <c r="V421" s="42" t="s">
        <v>85</v>
      </c>
      <c r="W421" s="42" t="s">
        <v>85</v>
      </c>
      <c r="X421" s="42"/>
      <c r="Y421" s="78" t="s">
        <v>87</v>
      </c>
      <c r="Z421" s="61"/>
      <c r="AA421" s="49">
        <f>SUMIFS(AA$14:AA$377,$H$14:$H$377,"&lt;&gt;0",$W$14:$W$377,"06 Jun")</f>
        <v>253</v>
      </c>
      <c r="AB421" s="49">
        <f t="shared" ref="AB421:AJ421" si="230">SUMIFS(AB$14:AB$377,$R$14:$R$377,"&lt;&gt;0",$W$14:$W$377,"06 Jun")</f>
        <v>3</v>
      </c>
      <c r="AC421" s="49">
        <f t="shared" si="230"/>
        <v>0</v>
      </c>
      <c r="AD421" s="49">
        <f t="shared" si="230"/>
        <v>0</v>
      </c>
      <c r="AE421" s="49">
        <f t="shared" si="230"/>
        <v>0</v>
      </c>
      <c r="AF421" s="49">
        <f t="shared" si="230"/>
        <v>14723.91</v>
      </c>
      <c r="AG421" s="49">
        <f t="shared" si="230"/>
        <v>2350.2199999999998</v>
      </c>
      <c r="AH421" s="49">
        <f t="shared" si="230"/>
        <v>0</v>
      </c>
      <c r="AI421" s="49">
        <f t="shared" si="230"/>
        <v>0</v>
      </c>
      <c r="AJ421" s="50">
        <f t="shared" si="230"/>
        <v>0</v>
      </c>
      <c r="AK421" s="79">
        <f t="shared" si="215"/>
        <v>3</v>
      </c>
      <c r="AL421" s="51">
        <f t="shared" si="216"/>
        <v>2350.2199999999998</v>
      </c>
      <c r="AM421" s="44">
        <f t="shared" si="217"/>
        <v>-44</v>
      </c>
      <c r="AN421" s="44">
        <f t="shared" si="217"/>
        <v>13</v>
      </c>
      <c r="AO421" s="44">
        <f t="shared" si="217"/>
        <v>0</v>
      </c>
      <c r="AP421" s="44">
        <f t="shared" si="217"/>
        <v>0</v>
      </c>
      <c r="AQ421" s="44">
        <f t="shared" si="217"/>
        <v>0</v>
      </c>
      <c r="AR421" s="44">
        <f t="shared" si="217"/>
        <v>25129.289999999997</v>
      </c>
      <c r="AS421" s="44">
        <f t="shared" si="217"/>
        <v>1227.6199999999994</v>
      </c>
      <c r="AT421" s="44">
        <f t="shared" si="217"/>
        <v>0</v>
      </c>
      <c r="AU421" s="44">
        <f t="shared" si="217"/>
        <v>0</v>
      </c>
      <c r="AV421" s="45">
        <f t="shared" si="217"/>
        <v>0</v>
      </c>
      <c r="AW421" s="79">
        <f t="shared" si="217"/>
        <v>13</v>
      </c>
      <c r="AX421" s="47">
        <f t="shared" si="217"/>
        <v>1227.6199999999994</v>
      </c>
      <c r="AY421" s="56">
        <f t="shared" si="218"/>
        <v>-0.17391304347826086</v>
      </c>
      <c r="AZ421" s="56">
        <f t="shared" si="219"/>
        <v>783.40666666666664</v>
      </c>
      <c r="BA421" s="56" t="str">
        <f t="shared" si="219"/>
        <v/>
      </c>
      <c r="BB421" s="56" t="str">
        <f t="shared" si="219"/>
        <v/>
      </c>
      <c r="BC421" s="56" t="str">
        <f t="shared" si="220"/>
        <v/>
      </c>
      <c r="BD421" s="56">
        <f t="shared" si="220"/>
        <v>1.706699511203206</v>
      </c>
      <c r="BE421" s="56">
        <f t="shared" si="220"/>
        <v>0.52234258920441468</v>
      </c>
      <c r="BF421" s="56" t="str">
        <f t="shared" si="220"/>
        <v/>
      </c>
      <c r="BG421" s="56" t="str">
        <f t="shared" si="220"/>
        <v/>
      </c>
      <c r="BH421" s="57" t="str">
        <f t="shared" si="220"/>
        <v/>
      </c>
      <c r="BI421" s="58">
        <f t="shared" si="220"/>
        <v>4.333333333333333</v>
      </c>
      <c r="BJ421" s="58">
        <f t="shared" si="220"/>
        <v>0.52234258920441468</v>
      </c>
      <c r="BK421" s="149">
        <f t="shared" si="224"/>
        <v>190.68516746411481</v>
      </c>
      <c r="BL421" s="150">
        <f t="shared" si="224"/>
        <v>223.61499999999995</v>
      </c>
      <c r="BM421" s="150" t="str">
        <f t="shared" si="224"/>
        <v/>
      </c>
      <c r="BN421" s="150" t="str">
        <f t="shared" si="224"/>
        <v/>
      </c>
      <c r="BO421" s="151" t="str">
        <f t="shared" si="224"/>
        <v/>
      </c>
      <c r="BP421" s="149">
        <f t="shared" si="225"/>
        <v>58.197272727272725</v>
      </c>
      <c r="BQ421" s="150">
        <f t="shared" si="225"/>
        <v>783.40666666666664</v>
      </c>
      <c r="BR421" s="150" t="str">
        <f t="shared" si="225"/>
        <v/>
      </c>
      <c r="BS421" s="150" t="str">
        <f t="shared" si="225"/>
        <v/>
      </c>
      <c r="BT421" s="151" t="str">
        <f t="shared" si="225"/>
        <v/>
      </c>
      <c r="BU421" s="122">
        <f t="shared" si="221"/>
        <v>132.48789473684209</v>
      </c>
      <c r="BV421" s="123">
        <f t="shared" si="221"/>
        <v>-559.79166666666674</v>
      </c>
      <c r="BW421" s="124" t="str">
        <f t="shared" si="221"/>
        <v/>
      </c>
      <c r="BX421" s="123" t="str">
        <f t="shared" si="221"/>
        <v/>
      </c>
      <c r="BY421" s="124" t="str">
        <f t="shared" si="221"/>
        <v/>
      </c>
    </row>
    <row r="422" spans="1:77" ht="13.5" thickBot="1" x14ac:dyDescent="0.25">
      <c r="R422" s="1"/>
      <c r="T422" s="3"/>
      <c r="AK422" s="1"/>
      <c r="AW422" s="1"/>
      <c r="BI422" s="1"/>
      <c r="BK422" s="96" t="str">
        <f t="shared" si="224"/>
        <v/>
      </c>
      <c r="BL422" s="96" t="str">
        <f t="shared" si="224"/>
        <v/>
      </c>
      <c r="BM422" s="96" t="str">
        <f t="shared" si="224"/>
        <v/>
      </c>
      <c r="BN422" s="96" t="str">
        <f t="shared" si="224"/>
        <v/>
      </c>
      <c r="BO422" s="96" t="str">
        <f t="shared" si="224"/>
        <v/>
      </c>
      <c r="BP422" s="96" t="str">
        <f t="shared" si="225"/>
        <v/>
      </c>
      <c r="BQ422" s="96" t="str">
        <f t="shared" si="225"/>
        <v/>
      </c>
      <c r="BR422" s="96" t="str">
        <f t="shared" si="225"/>
        <v/>
      </c>
      <c r="BS422" s="96" t="str">
        <f t="shared" si="225"/>
        <v/>
      </c>
      <c r="BT422" s="96" t="str">
        <f t="shared" si="225"/>
        <v/>
      </c>
    </row>
    <row r="423" spans="1:77" x14ac:dyDescent="0.2">
      <c r="F423" s="62" t="s">
        <v>88</v>
      </c>
      <c r="G423" s="63"/>
      <c r="H423" s="64">
        <f>SUMIF($E$14:$E$377,$F423,$H$14:$H$377)</f>
        <v>67</v>
      </c>
      <c r="I423" s="65">
        <f t="shared" ref="I423:Q426" si="231">SUMIF($E$14:$E$377,$F423,I$14:I$377)</f>
        <v>3</v>
      </c>
      <c r="J423" s="65">
        <f t="shared" si="231"/>
        <v>0</v>
      </c>
      <c r="K423" s="65">
        <f t="shared" si="231"/>
        <v>0</v>
      </c>
      <c r="L423" s="65">
        <f t="shared" si="231"/>
        <v>0</v>
      </c>
      <c r="M423" s="65">
        <f t="shared" si="231"/>
        <v>8900.48</v>
      </c>
      <c r="N423" s="65">
        <f t="shared" si="231"/>
        <v>1193.8100000000002</v>
      </c>
      <c r="O423" s="65">
        <f t="shared" si="231"/>
        <v>0</v>
      </c>
      <c r="P423" s="65">
        <f t="shared" si="231"/>
        <v>0</v>
      </c>
      <c r="Q423" s="86">
        <f t="shared" si="231"/>
        <v>0</v>
      </c>
      <c r="R423" s="69">
        <f t="shared" ref="R423:R428" si="232">SUM(I423:L423)</f>
        <v>3</v>
      </c>
      <c r="S423" s="66">
        <f t="shared" ref="S423:S428" si="233">SUM(N423:Q423)</f>
        <v>1193.8100000000002</v>
      </c>
      <c r="T423" s="3"/>
      <c r="U423" s="67"/>
      <c r="V423" s="67"/>
      <c r="W423" s="67"/>
      <c r="X423" s="67"/>
      <c r="Y423" s="62" t="s">
        <v>88</v>
      </c>
      <c r="Z423" s="63"/>
      <c r="AA423" s="65">
        <f>SUMIF($H$196:$H$202,"&lt;&gt;0",AA$196:AA$202)</f>
        <v>66</v>
      </c>
      <c r="AB423" s="65">
        <f t="shared" ref="AB423:AJ423" si="234">SUMIF($R$196:$R$202,"&lt;&gt;0",AB$196:AB$202)</f>
        <v>0</v>
      </c>
      <c r="AC423" s="65">
        <f t="shared" si="234"/>
        <v>0</v>
      </c>
      <c r="AD423" s="65">
        <f t="shared" si="234"/>
        <v>0</v>
      </c>
      <c r="AE423" s="65">
        <f t="shared" si="234"/>
        <v>0</v>
      </c>
      <c r="AF423" s="65">
        <f t="shared" si="234"/>
        <v>5994.15</v>
      </c>
      <c r="AG423" s="65">
        <f t="shared" si="234"/>
        <v>0</v>
      </c>
      <c r="AH423" s="65">
        <f t="shared" si="234"/>
        <v>0</v>
      </c>
      <c r="AI423" s="65">
        <f t="shared" si="234"/>
        <v>0</v>
      </c>
      <c r="AJ423" s="86">
        <f t="shared" si="234"/>
        <v>0</v>
      </c>
      <c r="AK423" s="69">
        <f t="shared" ref="AK423:AK428" si="235">SUM(AB423:AE423)</f>
        <v>0</v>
      </c>
      <c r="AL423" s="66">
        <f t="shared" ref="AL423:AL428" si="236">SUM(AG423:AJ423)</f>
        <v>0</v>
      </c>
      <c r="AM423" s="65">
        <f t="shared" ref="AM423:AV428" si="237">+H423-AA423</f>
        <v>1</v>
      </c>
      <c r="AN423" s="65">
        <f t="shared" si="237"/>
        <v>3</v>
      </c>
      <c r="AO423" s="65">
        <f t="shared" si="237"/>
        <v>0</v>
      </c>
      <c r="AP423" s="65">
        <f t="shared" si="237"/>
        <v>0</v>
      </c>
      <c r="AQ423" s="65">
        <f t="shared" si="237"/>
        <v>0</v>
      </c>
      <c r="AR423" s="65">
        <f t="shared" si="237"/>
        <v>2906.33</v>
      </c>
      <c r="AS423" s="65">
        <f t="shared" si="237"/>
        <v>1193.8100000000002</v>
      </c>
      <c r="AT423" s="65">
        <f t="shared" si="237"/>
        <v>0</v>
      </c>
      <c r="AU423" s="65">
        <f t="shared" si="237"/>
        <v>0</v>
      </c>
      <c r="AV423" s="86">
        <f t="shared" si="237"/>
        <v>0</v>
      </c>
      <c r="AW423" s="69">
        <f t="shared" si="217"/>
        <v>3</v>
      </c>
      <c r="AX423" s="87">
        <f t="shared" si="217"/>
        <v>1193.8100000000002</v>
      </c>
      <c r="AY423" s="70">
        <f t="shared" ref="AY423:AY428" si="238">IFERROR(AM423/AA423,"")</f>
        <v>1.5151515151515152E-2</v>
      </c>
      <c r="AZ423" s="70" t="str">
        <f t="shared" ref="AZ423:BB428" si="239">IFERROR(AL423/AB423,"")</f>
        <v/>
      </c>
      <c r="BA423" s="70" t="str">
        <f t="shared" si="239"/>
        <v/>
      </c>
      <c r="BB423" s="70" t="str">
        <f t="shared" si="239"/>
        <v/>
      </c>
      <c r="BC423" s="70" t="str">
        <f t="shared" ref="BC423:BJ428" si="240">IFERROR(AQ423/AE423,"")</f>
        <v/>
      </c>
      <c r="BD423" s="70">
        <f t="shared" si="240"/>
        <v>0.48486107287939073</v>
      </c>
      <c r="BE423" s="70" t="str">
        <f t="shared" si="240"/>
        <v/>
      </c>
      <c r="BF423" s="70" t="str">
        <f t="shared" si="240"/>
        <v/>
      </c>
      <c r="BG423" s="70" t="str">
        <f t="shared" si="240"/>
        <v/>
      </c>
      <c r="BH423" s="89" t="str">
        <f t="shared" si="240"/>
        <v/>
      </c>
      <c r="BI423" s="90" t="str">
        <f t="shared" si="240"/>
        <v/>
      </c>
      <c r="BJ423" s="90" t="str">
        <f t="shared" si="240"/>
        <v/>
      </c>
      <c r="BK423" s="141">
        <f t="shared" si="224"/>
        <v>132.84298507462685</v>
      </c>
      <c r="BL423" s="142">
        <f t="shared" si="224"/>
        <v>397.93666666666672</v>
      </c>
      <c r="BM423" s="142" t="str">
        <f t="shared" si="224"/>
        <v/>
      </c>
      <c r="BN423" s="142" t="str">
        <f t="shared" si="224"/>
        <v/>
      </c>
      <c r="BO423" s="143" t="str">
        <f t="shared" si="224"/>
        <v/>
      </c>
      <c r="BP423" s="141">
        <f t="shared" si="225"/>
        <v>90.820454545454538</v>
      </c>
      <c r="BQ423" s="142" t="str">
        <f t="shared" si="225"/>
        <v/>
      </c>
      <c r="BR423" s="142" t="str">
        <f t="shared" si="225"/>
        <v/>
      </c>
      <c r="BS423" s="142" t="str">
        <f t="shared" si="225"/>
        <v/>
      </c>
      <c r="BT423" s="143" t="str">
        <f t="shared" si="225"/>
        <v/>
      </c>
      <c r="BU423" s="116">
        <f t="shared" ref="BU423:BY428" si="241">IFERROR(BK423-BP423,"")</f>
        <v>42.022530529172315</v>
      </c>
      <c r="BV423" s="117" t="str">
        <f t="shared" si="241"/>
        <v/>
      </c>
      <c r="BW423" s="118" t="str">
        <f t="shared" si="241"/>
        <v/>
      </c>
      <c r="BX423" s="117" t="str">
        <f t="shared" si="241"/>
        <v/>
      </c>
      <c r="BY423" s="118" t="str">
        <f t="shared" si="241"/>
        <v/>
      </c>
    </row>
    <row r="424" spans="1:77" x14ac:dyDescent="0.2">
      <c r="F424" s="73" t="s">
        <v>89</v>
      </c>
      <c r="G424" s="60"/>
      <c r="H424" s="28">
        <f>SUMIF($E$14:$E$377,$F424,H$14:H$377)</f>
        <v>44</v>
      </c>
      <c r="I424" s="138">
        <f t="shared" si="231"/>
        <v>0</v>
      </c>
      <c r="J424" s="138">
        <f t="shared" si="231"/>
        <v>0</v>
      </c>
      <c r="K424" s="2">
        <f t="shared" si="231"/>
        <v>0</v>
      </c>
      <c r="L424" s="2">
        <f t="shared" si="231"/>
        <v>0</v>
      </c>
      <c r="M424" s="2">
        <f t="shared" si="231"/>
        <v>6944.99</v>
      </c>
      <c r="N424" s="2">
        <f t="shared" si="231"/>
        <v>0</v>
      </c>
      <c r="O424" s="2">
        <f t="shared" si="231"/>
        <v>0</v>
      </c>
      <c r="P424" s="2">
        <f t="shared" si="231"/>
        <v>0</v>
      </c>
      <c r="Q424" s="29">
        <f t="shared" si="231"/>
        <v>0</v>
      </c>
      <c r="R424" s="30">
        <f t="shared" si="232"/>
        <v>0</v>
      </c>
      <c r="S424" s="74">
        <f t="shared" si="233"/>
        <v>0</v>
      </c>
      <c r="T424" s="3"/>
      <c r="Y424" s="73" t="s">
        <v>89</v>
      </c>
      <c r="Z424" s="60"/>
      <c r="AA424" s="2">
        <f>SUMIF($H$203:$H$209,"&lt;&gt;0",AA$203:AA$209)</f>
        <v>41</v>
      </c>
      <c r="AB424" s="2">
        <f t="shared" ref="AB424:AJ424" si="242">SUMIF($R$203:$R$209,"&lt;&gt;0",AB$203:AB$209)</f>
        <v>0</v>
      </c>
      <c r="AC424" s="2">
        <f t="shared" si="242"/>
        <v>0</v>
      </c>
      <c r="AD424" s="2">
        <f t="shared" si="242"/>
        <v>0</v>
      </c>
      <c r="AE424" s="2">
        <f t="shared" si="242"/>
        <v>0</v>
      </c>
      <c r="AF424" s="2">
        <f t="shared" si="242"/>
        <v>0</v>
      </c>
      <c r="AG424" s="2">
        <f t="shared" si="242"/>
        <v>0</v>
      </c>
      <c r="AH424" s="2">
        <f t="shared" si="242"/>
        <v>0</v>
      </c>
      <c r="AI424" s="2">
        <f t="shared" si="242"/>
        <v>0</v>
      </c>
      <c r="AJ424" s="29">
        <f t="shared" si="242"/>
        <v>0</v>
      </c>
      <c r="AK424" s="30">
        <f t="shared" si="235"/>
        <v>0</v>
      </c>
      <c r="AL424" s="74">
        <f t="shared" si="236"/>
        <v>0</v>
      </c>
      <c r="AM424" s="2">
        <f t="shared" si="237"/>
        <v>3</v>
      </c>
      <c r="AN424" s="2">
        <f t="shared" si="237"/>
        <v>0</v>
      </c>
      <c r="AO424" s="2">
        <f t="shared" si="237"/>
        <v>0</v>
      </c>
      <c r="AP424" s="2">
        <f t="shared" si="237"/>
        <v>0</v>
      </c>
      <c r="AQ424" s="2">
        <f t="shared" si="237"/>
        <v>0</v>
      </c>
      <c r="AR424" s="2">
        <f t="shared" si="237"/>
        <v>6944.99</v>
      </c>
      <c r="AS424" s="2">
        <f t="shared" si="237"/>
        <v>0</v>
      </c>
      <c r="AT424" s="2">
        <f t="shared" si="237"/>
        <v>0</v>
      </c>
      <c r="AU424" s="2">
        <f t="shared" si="237"/>
        <v>0</v>
      </c>
      <c r="AV424" s="29">
        <f t="shared" si="237"/>
        <v>0</v>
      </c>
      <c r="AW424" s="30">
        <f t="shared" si="217"/>
        <v>0</v>
      </c>
      <c r="AX424" s="31">
        <f t="shared" si="217"/>
        <v>0</v>
      </c>
      <c r="AY424" s="38">
        <f t="shared" si="238"/>
        <v>7.3170731707317069E-2</v>
      </c>
      <c r="AZ424" s="38" t="str">
        <f t="shared" si="239"/>
        <v/>
      </c>
      <c r="BA424" s="38" t="str">
        <f t="shared" si="239"/>
        <v/>
      </c>
      <c r="BB424" s="38" t="str">
        <f t="shared" si="239"/>
        <v/>
      </c>
      <c r="BC424" s="38" t="str">
        <f t="shared" si="240"/>
        <v/>
      </c>
      <c r="BD424" s="38" t="str">
        <f t="shared" si="240"/>
        <v/>
      </c>
      <c r="BE424" s="38" t="str">
        <f t="shared" si="240"/>
        <v/>
      </c>
      <c r="BF424" s="38" t="str">
        <f t="shared" si="240"/>
        <v/>
      </c>
      <c r="BG424" s="38" t="str">
        <f t="shared" si="240"/>
        <v/>
      </c>
      <c r="BH424" s="39" t="str">
        <f t="shared" si="240"/>
        <v/>
      </c>
      <c r="BI424" s="40" t="str">
        <f t="shared" si="240"/>
        <v/>
      </c>
      <c r="BJ424" s="40" t="str">
        <f t="shared" si="240"/>
        <v/>
      </c>
      <c r="BK424" s="146">
        <f t="shared" si="224"/>
        <v>157.84068181818182</v>
      </c>
      <c r="BL424" s="96" t="str">
        <f t="shared" si="224"/>
        <v/>
      </c>
      <c r="BM424" s="96" t="str">
        <f t="shared" si="224"/>
        <v/>
      </c>
      <c r="BN424" s="96" t="str">
        <f t="shared" si="224"/>
        <v/>
      </c>
      <c r="BO424" s="147" t="str">
        <f t="shared" si="224"/>
        <v/>
      </c>
      <c r="BP424" s="146">
        <f t="shared" si="225"/>
        <v>0</v>
      </c>
      <c r="BQ424" s="96" t="str">
        <f t="shared" si="225"/>
        <v/>
      </c>
      <c r="BR424" s="96" t="str">
        <f t="shared" si="225"/>
        <v/>
      </c>
      <c r="BS424" s="96" t="str">
        <f t="shared" si="225"/>
        <v/>
      </c>
      <c r="BT424" s="147" t="str">
        <f t="shared" si="225"/>
        <v/>
      </c>
      <c r="BU424" s="119">
        <f t="shared" si="241"/>
        <v>157.84068181818182</v>
      </c>
      <c r="BV424" s="120" t="str">
        <f t="shared" si="241"/>
        <v/>
      </c>
      <c r="BW424" s="121" t="str">
        <f t="shared" si="241"/>
        <v/>
      </c>
      <c r="BX424" s="120" t="str">
        <f t="shared" si="241"/>
        <v/>
      </c>
      <c r="BY424" s="121" t="str">
        <f t="shared" si="241"/>
        <v/>
      </c>
    </row>
    <row r="425" spans="1:77" x14ac:dyDescent="0.2">
      <c r="F425" s="73" t="s">
        <v>90</v>
      </c>
      <c r="G425" s="60"/>
      <c r="H425" s="28">
        <f>SUMIF($E$14:$E$377,$F425,H$14:H$377)</f>
        <v>43</v>
      </c>
      <c r="I425" s="138">
        <f t="shared" si="231"/>
        <v>4</v>
      </c>
      <c r="J425" s="138">
        <f t="shared" si="231"/>
        <v>0</v>
      </c>
      <c r="K425" s="2">
        <f t="shared" si="231"/>
        <v>0</v>
      </c>
      <c r="L425" s="2">
        <f t="shared" si="231"/>
        <v>0</v>
      </c>
      <c r="M425" s="2">
        <f t="shared" si="231"/>
        <v>6688.17</v>
      </c>
      <c r="N425" s="2">
        <f t="shared" si="231"/>
        <v>-357.82999999999987</v>
      </c>
      <c r="O425" s="2">
        <f t="shared" si="231"/>
        <v>0</v>
      </c>
      <c r="P425" s="2">
        <f t="shared" si="231"/>
        <v>0</v>
      </c>
      <c r="Q425" s="29">
        <f t="shared" si="231"/>
        <v>0</v>
      </c>
      <c r="R425" s="30">
        <f t="shared" si="232"/>
        <v>4</v>
      </c>
      <c r="S425" s="74">
        <f t="shared" si="233"/>
        <v>-357.82999999999987</v>
      </c>
      <c r="T425" s="3"/>
      <c r="Y425" s="73" t="s">
        <v>90</v>
      </c>
      <c r="Z425" s="60"/>
      <c r="AA425" s="2">
        <f>SUMIF($H$210:$H$216,"&lt;&gt;0",AA$210:AA$216)</f>
        <v>51</v>
      </c>
      <c r="AB425" s="2">
        <f t="shared" ref="AB425:AJ425" si="243">SUMIF($R$210:$R$216,"&lt;&gt;0",AB$210:AB$216)</f>
        <v>0</v>
      </c>
      <c r="AC425" s="2">
        <f t="shared" si="243"/>
        <v>0</v>
      </c>
      <c r="AD425" s="2">
        <f t="shared" si="243"/>
        <v>0</v>
      </c>
      <c r="AE425" s="2">
        <f t="shared" si="243"/>
        <v>0</v>
      </c>
      <c r="AF425" s="2">
        <f t="shared" si="243"/>
        <v>3032.81</v>
      </c>
      <c r="AG425" s="2">
        <f t="shared" si="243"/>
        <v>0</v>
      </c>
      <c r="AH425" s="2">
        <f t="shared" si="243"/>
        <v>0</v>
      </c>
      <c r="AI425" s="2">
        <f t="shared" si="243"/>
        <v>0</v>
      </c>
      <c r="AJ425" s="29">
        <f t="shared" si="243"/>
        <v>0</v>
      </c>
      <c r="AK425" s="30">
        <f t="shared" si="235"/>
        <v>0</v>
      </c>
      <c r="AL425" s="74">
        <f t="shared" si="236"/>
        <v>0</v>
      </c>
      <c r="AM425" s="2">
        <f t="shared" si="237"/>
        <v>-8</v>
      </c>
      <c r="AN425" s="2">
        <f t="shared" si="237"/>
        <v>4</v>
      </c>
      <c r="AO425" s="2">
        <f t="shared" si="237"/>
        <v>0</v>
      </c>
      <c r="AP425" s="2">
        <f t="shared" si="237"/>
        <v>0</v>
      </c>
      <c r="AQ425" s="2">
        <f t="shared" si="237"/>
        <v>0</v>
      </c>
      <c r="AR425" s="2">
        <f t="shared" si="237"/>
        <v>3655.36</v>
      </c>
      <c r="AS425" s="2">
        <f t="shared" si="237"/>
        <v>-357.82999999999987</v>
      </c>
      <c r="AT425" s="2">
        <f t="shared" si="237"/>
        <v>0</v>
      </c>
      <c r="AU425" s="2">
        <f t="shared" si="237"/>
        <v>0</v>
      </c>
      <c r="AV425" s="29">
        <f t="shared" si="237"/>
        <v>0</v>
      </c>
      <c r="AW425" s="30">
        <f t="shared" si="217"/>
        <v>4</v>
      </c>
      <c r="AX425" s="31">
        <f t="shared" si="217"/>
        <v>-357.82999999999987</v>
      </c>
      <c r="AY425" s="38">
        <f t="shared" si="238"/>
        <v>-0.15686274509803921</v>
      </c>
      <c r="AZ425" s="38" t="str">
        <f t="shared" si="239"/>
        <v/>
      </c>
      <c r="BA425" s="38" t="str">
        <f t="shared" si="239"/>
        <v/>
      </c>
      <c r="BB425" s="38" t="str">
        <f t="shared" si="239"/>
        <v/>
      </c>
      <c r="BC425" s="38" t="str">
        <f t="shared" si="240"/>
        <v/>
      </c>
      <c r="BD425" s="38">
        <f t="shared" si="240"/>
        <v>1.2052716787401783</v>
      </c>
      <c r="BE425" s="38" t="str">
        <f t="shared" si="240"/>
        <v/>
      </c>
      <c r="BF425" s="38" t="str">
        <f t="shared" si="240"/>
        <v/>
      </c>
      <c r="BG425" s="38" t="str">
        <f t="shared" si="240"/>
        <v/>
      </c>
      <c r="BH425" s="39" t="str">
        <f t="shared" si="240"/>
        <v/>
      </c>
      <c r="BI425" s="40" t="str">
        <f t="shared" si="240"/>
        <v/>
      </c>
      <c r="BJ425" s="40" t="str">
        <f t="shared" si="240"/>
        <v/>
      </c>
      <c r="BK425" s="146">
        <f t="shared" si="224"/>
        <v>155.53883720930233</v>
      </c>
      <c r="BL425" s="96">
        <f t="shared" si="224"/>
        <v>-89.457499999999968</v>
      </c>
      <c r="BM425" s="96" t="str">
        <f t="shared" si="224"/>
        <v/>
      </c>
      <c r="BN425" s="96" t="str">
        <f t="shared" si="224"/>
        <v/>
      </c>
      <c r="BO425" s="147" t="str">
        <f t="shared" si="224"/>
        <v/>
      </c>
      <c r="BP425" s="146">
        <f t="shared" si="225"/>
        <v>59.466862745098041</v>
      </c>
      <c r="BQ425" s="96" t="str">
        <f t="shared" si="225"/>
        <v/>
      </c>
      <c r="BR425" s="96" t="str">
        <f t="shared" si="225"/>
        <v/>
      </c>
      <c r="BS425" s="96" t="str">
        <f t="shared" si="225"/>
        <v/>
      </c>
      <c r="BT425" s="147" t="str">
        <f t="shared" si="225"/>
        <v/>
      </c>
      <c r="BU425" s="119">
        <f t="shared" si="241"/>
        <v>96.071974464204288</v>
      </c>
      <c r="BV425" s="120" t="str">
        <f t="shared" si="241"/>
        <v/>
      </c>
      <c r="BW425" s="121" t="str">
        <f t="shared" si="241"/>
        <v/>
      </c>
      <c r="BX425" s="120" t="str">
        <f t="shared" si="241"/>
        <v/>
      </c>
      <c r="BY425" s="121" t="str">
        <f t="shared" si="241"/>
        <v/>
      </c>
    </row>
    <row r="426" spans="1:77" ht="13.5" thickBot="1" x14ac:dyDescent="0.25">
      <c r="F426" s="78" t="s">
        <v>91</v>
      </c>
      <c r="G426" s="61"/>
      <c r="H426" s="43">
        <f>SUMIF($E$14:$E$377,$F426,H$14:H$377)</f>
        <v>40</v>
      </c>
      <c r="I426" s="44">
        <f t="shared" si="231"/>
        <v>3</v>
      </c>
      <c r="J426" s="44">
        <f t="shared" si="231"/>
        <v>0</v>
      </c>
      <c r="K426" s="44">
        <f t="shared" si="231"/>
        <v>0</v>
      </c>
      <c r="L426" s="44">
        <f t="shared" si="231"/>
        <v>0</v>
      </c>
      <c r="M426" s="44">
        <f t="shared" si="231"/>
        <v>5674.58</v>
      </c>
      <c r="N426" s="44">
        <f t="shared" si="231"/>
        <v>1758.98</v>
      </c>
      <c r="O426" s="44">
        <f t="shared" si="231"/>
        <v>0</v>
      </c>
      <c r="P426" s="44">
        <f t="shared" si="231"/>
        <v>0</v>
      </c>
      <c r="Q426" s="45">
        <f t="shared" si="231"/>
        <v>0</v>
      </c>
      <c r="R426" s="46">
        <f t="shared" si="232"/>
        <v>3</v>
      </c>
      <c r="S426" s="79">
        <f t="shared" si="233"/>
        <v>1758.98</v>
      </c>
      <c r="T426" s="3"/>
      <c r="U426" s="42"/>
      <c r="V426" s="42"/>
      <c r="W426" s="42"/>
      <c r="X426" s="42"/>
      <c r="Y426" s="78" t="s">
        <v>91</v>
      </c>
      <c r="Z426" s="61"/>
      <c r="AA426" s="44">
        <f>SUMIF($H$217:$H$223,"&lt;&gt;0",AA$217:AA$223)</f>
        <v>53</v>
      </c>
      <c r="AB426" s="44">
        <f t="shared" ref="AB426:AJ426" si="244">SUMIF($R$217:$R$223,"&lt;&gt;0",AB$217:AB$223)</f>
        <v>0</v>
      </c>
      <c r="AC426" s="44">
        <f t="shared" si="244"/>
        <v>0</v>
      </c>
      <c r="AD426" s="44">
        <f t="shared" si="244"/>
        <v>0</v>
      </c>
      <c r="AE426" s="44">
        <f t="shared" si="244"/>
        <v>0</v>
      </c>
      <c r="AF426" s="44">
        <f t="shared" si="244"/>
        <v>3180.3999999999996</v>
      </c>
      <c r="AG426" s="44">
        <f t="shared" si="244"/>
        <v>0</v>
      </c>
      <c r="AH426" s="44">
        <f t="shared" si="244"/>
        <v>0</v>
      </c>
      <c r="AI426" s="44">
        <f t="shared" si="244"/>
        <v>0</v>
      </c>
      <c r="AJ426" s="45">
        <f t="shared" si="244"/>
        <v>0</v>
      </c>
      <c r="AK426" s="46">
        <f t="shared" si="235"/>
        <v>0</v>
      </c>
      <c r="AL426" s="79">
        <f t="shared" si="236"/>
        <v>0</v>
      </c>
      <c r="AM426" s="44">
        <f t="shared" si="237"/>
        <v>-13</v>
      </c>
      <c r="AN426" s="44">
        <f t="shared" si="237"/>
        <v>3</v>
      </c>
      <c r="AO426" s="44">
        <f t="shared" si="237"/>
        <v>0</v>
      </c>
      <c r="AP426" s="44">
        <f t="shared" si="237"/>
        <v>0</v>
      </c>
      <c r="AQ426" s="44">
        <f t="shared" si="237"/>
        <v>0</v>
      </c>
      <c r="AR426" s="44">
        <f t="shared" si="237"/>
        <v>2494.1800000000003</v>
      </c>
      <c r="AS426" s="44">
        <f t="shared" si="237"/>
        <v>1758.98</v>
      </c>
      <c r="AT426" s="44">
        <f t="shared" si="237"/>
        <v>0</v>
      </c>
      <c r="AU426" s="44">
        <f t="shared" si="237"/>
        <v>0</v>
      </c>
      <c r="AV426" s="45">
        <f t="shared" si="237"/>
        <v>0</v>
      </c>
      <c r="AW426" s="46">
        <f t="shared" si="217"/>
        <v>3</v>
      </c>
      <c r="AX426" s="47">
        <f t="shared" si="217"/>
        <v>1758.98</v>
      </c>
      <c r="AY426" s="56">
        <f t="shared" si="238"/>
        <v>-0.24528301886792453</v>
      </c>
      <c r="AZ426" s="56" t="str">
        <f t="shared" si="239"/>
        <v/>
      </c>
      <c r="BA426" s="56" t="str">
        <f t="shared" si="239"/>
        <v/>
      </c>
      <c r="BB426" s="56" t="str">
        <f t="shared" si="239"/>
        <v/>
      </c>
      <c r="BC426" s="56" t="str">
        <f t="shared" si="240"/>
        <v/>
      </c>
      <c r="BD426" s="56">
        <f t="shared" si="240"/>
        <v>0.78423468746069691</v>
      </c>
      <c r="BE426" s="56" t="str">
        <f t="shared" si="240"/>
        <v/>
      </c>
      <c r="BF426" s="56" t="str">
        <f t="shared" si="240"/>
        <v/>
      </c>
      <c r="BG426" s="56" t="str">
        <f t="shared" si="240"/>
        <v/>
      </c>
      <c r="BH426" s="57" t="str">
        <f t="shared" si="240"/>
        <v/>
      </c>
      <c r="BI426" s="58" t="str">
        <f t="shared" si="240"/>
        <v/>
      </c>
      <c r="BJ426" s="58" t="str">
        <f t="shared" si="240"/>
        <v/>
      </c>
      <c r="BK426" s="149">
        <f t="shared" si="224"/>
        <v>141.86449999999999</v>
      </c>
      <c r="BL426" s="150">
        <f t="shared" si="224"/>
        <v>586.32666666666671</v>
      </c>
      <c r="BM426" s="150" t="str">
        <f t="shared" si="224"/>
        <v/>
      </c>
      <c r="BN426" s="150" t="str">
        <f t="shared" si="224"/>
        <v/>
      </c>
      <c r="BO426" s="151" t="str">
        <f t="shared" si="224"/>
        <v/>
      </c>
      <c r="BP426" s="149">
        <f t="shared" si="225"/>
        <v>60.007547169811311</v>
      </c>
      <c r="BQ426" s="150" t="str">
        <f t="shared" si="225"/>
        <v/>
      </c>
      <c r="BR426" s="150" t="str">
        <f t="shared" si="225"/>
        <v/>
      </c>
      <c r="BS426" s="150" t="str">
        <f t="shared" si="225"/>
        <v/>
      </c>
      <c r="BT426" s="151" t="str">
        <f t="shared" si="225"/>
        <v/>
      </c>
      <c r="BU426" s="122">
        <f t="shared" si="241"/>
        <v>81.856952830188675</v>
      </c>
      <c r="BV426" s="123" t="str">
        <f t="shared" si="241"/>
        <v/>
      </c>
      <c r="BW426" s="124" t="str">
        <f t="shared" si="241"/>
        <v/>
      </c>
      <c r="BX426" s="123" t="str">
        <f t="shared" si="241"/>
        <v/>
      </c>
      <c r="BY426" s="124" t="str">
        <f t="shared" si="241"/>
        <v/>
      </c>
    </row>
    <row r="427" spans="1:77" x14ac:dyDescent="0.2">
      <c r="A427" t="s">
        <v>46</v>
      </c>
      <c r="B427" t="s">
        <v>46</v>
      </c>
      <c r="C427" t="s">
        <v>92</v>
      </c>
      <c r="D427" t="s">
        <v>92</v>
      </c>
      <c r="F427" s="83" t="s">
        <v>93</v>
      </c>
      <c r="G427" s="60"/>
      <c r="H427" s="32">
        <f t="shared" ref="H427:Q427" si="245">SUM(H423:H426)</f>
        <v>194</v>
      </c>
      <c r="I427" s="5">
        <f>SUM(I423:I426)</f>
        <v>10</v>
      </c>
      <c r="J427" s="5">
        <f>SUM(J423:J426)</f>
        <v>0</v>
      </c>
      <c r="K427" s="5">
        <f t="shared" si="245"/>
        <v>0</v>
      </c>
      <c r="L427" s="5">
        <f t="shared" si="245"/>
        <v>0</v>
      </c>
      <c r="M427" s="5">
        <f t="shared" si="245"/>
        <v>28208.22</v>
      </c>
      <c r="N427" s="5">
        <f>SUM(N423:N426)</f>
        <v>2594.96</v>
      </c>
      <c r="O427" s="5">
        <f>SUM(O423:O426)</f>
        <v>0</v>
      </c>
      <c r="P427" s="5">
        <f t="shared" si="245"/>
        <v>0</v>
      </c>
      <c r="Q427" s="33">
        <f t="shared" si="245"/>
        <v>0</v>
      </c>
      <c r="R427" s="74">
        <f t="shared" si="232"/>
        <v>10</v>
      </c>
      <c r="S427" s="74">
        <f t="shared" si="233"/>
        <v>2594.96</v>
      </c>
      <c r="T427" s="3" t="s">
        <v>49</v>
      </c>
      <c r="U427" t="s">
        <v>49</v>
      </c>
      <c r="V427" t="s">
        <v>92</v>
      </c>
      <c r="W427" t="s">
        <v>92</v>
      </c>
      <c r="Y427" s="83" t="s">
        <v>93</v>
      </c>
      <c r="Z427" s="60"/>
      <c r="AA427" s="5">
        <f t="shared" ref="AA427:AJ427" si="246">SUM(AA423:AA426)</f>
        <v>211</v>
      </c>
      <c r="AB427" s="5">
        <f>SUM(AB423:AB426)</f>
        <v>0</v>
      </c>
      <c r="AC427" s="5">
        <f>SUM(AC423:AC426)</f>
        <v>0</v>
      </c>
      <c r="AD427" s="5">
        <f t="shared" si="246"/>
        <v>0</v>
      </c>
      <c r="AE427" s="5">
        <f t="shared" si="246"/>
        <v>0</v>
      </c>
      <c r="AF427" s="5">
        <f t="shared" si="246"/>
        <v>12207.359999999999</v>
      </c>
      <c r="AG427" s="5">
        <f>SUM(AG423:AG426)</f>
        <v>0</v>
      </c>
      <c r="AH427" s="5">
        <f>SUM(AH423:AH426)</f>
        <v>0</v>
      </c>
      <c r="AI427" s="5">
        <f t="shared" si="246"/>
        <v>0</v>
      </c>
      <c r="AJ427" s="33">
        <f t="shared" si="246"/>
        <v>0</v>
      </c>
      <c r="AK427" s="74">
        <f t="shared" si="235"/>
        <v>0</v>
      </c>
      <c r="AL427" s="74">
        <f t="shared" si="236"/>
        <v>0</v>
      </c>
      <c r="AM427" s="2">
        <f t="shared" si="237"/>
        <v>-17</v>
      </c>
      <c r="AN427" s="2">
        <f t="shared" si="237"/>
        <v>10</v>
      </c>
      <c r="AO427" s="2">
        <f t="shared" si="237"/>
        <v>0</v>
      </c>
      <c r="AP427" s="2">
        <f t="shared" si="237"/>
        <v>0</v>
      </c>
      <c r="AQ427" s="2">
        <f t="shared" si="237"/>
        <v>0</v>
      </c>
      <c r="AR427" s="2">
        <f t="shared" si="237"/>
        <v>16000.860000000002</v>
      </c>
      <c r="AS427" s="2">
        <f t="shared" si="237"/>
        <v>2594.96</v>
      </c>
      <c r="AT427" s="2">
        <f t="shared" si="237"/>
        <v>0</v>
      </c>
      <c r="AU427" s="2">
        <f t="shared" si="237"/>
        <v>0</v>
      </c>
      <c r="AV427" s="29">
        <f t="shared" si="237"/>
        <v>0</v>
      </c>
      <c r="AW427" s="74">
        <f t="shared" si="217"/>
        <v>10</v>
      </c>
      <c r="AX427" s="31">
        <f t="shared" si="217"/>
        <v>2594.96</v>
      </c>
      <c r="AY427" s="38">
        <f t="shared" si="238"/>
        <v>-8.0568720379146919E-2</v>
      </c>
      <c r="AZ427" s="38" t="str">
        <f t="shared" si="239"/>
        <v/>
      </c>
      <c r="BA427" s="38" t="str">
        <f t="shared" si="239"/>
        <v/>
      </c>
      <c r="BB427" s="38" t="str">
        <f t="shared" si="239"/>
        <v/>
      </c>
      <c r="BC427" s="38" t="str">
        <f t="shared" si="240"/>
        <v/>
      </c>
      <c r="BD427" s="38">
        <f t="shared" si="240"/>
        <v>1.3107551509908779</v>
      </c>
      <c r="BE427" s="38" t="str">
        <f t="shared" si="240"/>
        <v/>
      </c>
      <c r="BF427" s="38" t="str">
        <f t="shared" si="240"/>
        <v/>
      </c>
      <c r="BG427" s="38" t="str">
        <f t="shared" si="240"/>
        <v/>
      </c>
      <c r="BH427" s="39" t="str">
        <f t="shared" si="240"/>
        <v/>
      </c>
      <c r="BI427" s="40" t="str">
        <f t="shared" si="240"/>
        <v/>
      </c>
      <c r="BJ427" s="40" t="str">
        <f t="shared" si="240"/>
        <v/>
      </c>
      <c r="BK427" s="146">
        <f t="shared" si="224"/>
        <v>145.40319587628866</v>
      </c>
      <c r="BL427" s="96">
        <f t="shared" si="224"/>
        <v>259.49599999999998</v>
      </c>
      <c r="BM427" s="96" t="str">
        <f t="shared" si="224"/>
        <v/>
      </c>
      <c r="BN427" s="96" t="str">
        <f t="shared" si="224"/>
        <v/>
      </c>
      <c r="BO427" s="147" t="str">
        <f t="shared" si="224"/>
        <v/>
      </c>
      <c r="BP427" s="141">
        <f t="shared" si="225"/>
        <v>57.854786729857814</v>
      </c>
      <c r="BQ427" s="142" t="str">
        <f t="shared" si="225"/>
        <v/>
      </c>
      <c r="BR427" s="142" t="str">
        <f t="shared" si="225"/>
        <v/>
      </c>
      <c r="BS427" s="142" t="str">
        <f t="shared" si="225"/>
        <v/>
      </c>
      <c r="BT427" s="143" t="str">
        <f t="shared" si="225"/>
        <v/>
      </c>
      <c r="BU427" s="119">
        <f t="shared" si="241"/>
        <v>87.548409146430856</v>
      </c>
      <c r="BV427" s="120" t="str">
        <f t="shared" si="241"/>
        <v/>
      </c>
      <c r="BW427" s="121" t="str">
        <f t="shared" si="241"/>
        <v/>
      </c>
      <c r="BX427" s="120" t="str">
        <f t="shared" si="241"/>
        <v/>
      </c>
      <c r="BY427" s="121" t="str">
        <f t="shared" si="241"/>
        <v/>
      </c>
    </row>
    <row r="428" spans="1:77" ht="13.5" thickBot="1" x14ac:dyDescent="0.25">
      <c r="A428" t="s">
        <v>46</v>
      </c>
      <c r="B428" t="s">
        <v>46</v>
      </c>
      <c r="C428" t="s">
        <v>92</v>
      </c>
      <c r="D428" t="s">
        <v>92</v>
      </c>
      <c r="F428" s="78" t="s">
        <v>94</v>
      </c>
      <c r="G428" s="61"/>
      <c r="H428" s="48">
        <f>SUMIFS(H$7:H$377,$B$7:$B$377,$B428,$D$7:$D$377,$D428)</f>
        <v>202</v>
      </c>
      <c r="I428" s="49">
        <f t="shared" ref="I428:Q428" si="247">SUMIFS(I$7:I$377,$B$7:$B$377,$B428,$D$7:$D$377,$D428)</f>
        <v>13</v>
      </c>
      <c r="J428" s="49">
        <f t="shared" si="247"/>
        <v>0</v>
      </c>
      <c r="K428" s="49">
        <f t="shared" si="247"/>
        <v>0</v>
      </c>
      <c r="L428" s="49">
        <f t="shared" si="247"/>
        <v>0</v>
      </c>
      <c r="M428" s="49">
        <f t="shared" si="247"/>
        <v>29509.260000000002</v>
      </c>
      <c r="N428" s="49">
        <f t="shared" si="247"/>
        <v>2518.2000000000007</v>
      </c>
      <c r="O428" s="49">
        <f t="shared" si="247"/>
        <v>0</v>
      </c>
      <c r="P428" s="49">
        <f t="shared" si="247"/>
        <v>0</v>
      </c>
      <c r="Q428" s="50">
        <f t="shared" si="247"/>
        <v>0</v>
      </c>
      <c r="R428" s="79">
        <f t="shared" si="232"/>
        <v>13</v>
      </c>
      <c r="S428" s="79">
        <f t="shared" si="233"/>
        <v>2518.2000000000007</v>
      </c>
      <c r="T428" s="3" t="s">
        <v>49</v>
      </c>
      <c r="U428" s="42" t="s">
        <v>49</v>
      </c>
      <c r="V428" s="42" t="s">
        <v>92</v>
      </c>
      <c r="W428" s="42" t="s">
        <v>92</v>
      </c>
      <c r="X428" s="42"/>
      <c r="Y428" s="78" t="s">
        <v>94</v>
      </c>
      <c r="Z428" s="61"/>
      <c r="AA428" s="49">
        <f>SUMIFS(AA$14:AA$377,$H$14:$H$377,"&lt;&gt;0",$W$14:$W$377,"07 Jul")</f>
        <v>237</v>
      </c>
      <c r="AB428" s="49">
        <f t="shared" ref="AB428:AJ428" si="248">SUMIFS(AB$14:AB$377,$R$14:$R$377,"&lt;&gt;0",$W$14:$W$377,"07 Jul")</f>
        <v>0</v>
      </c>
      <c r="AC428" s="49">
        <f t="shared" si="248"/>
        <v>0</v>
      </c>
      <c r="AD428" s="49">
        <f t="shared" si="248"/>
        <v>0</v>
      </c>
      <c r="AE428" s="49">
        <f t="shared" si="248"/>
        <v>0</v>
      </c>
      <c r="AF428" s="49">
        <f t="shared" si="248"/>
        <v>15459.589999999997</v>
      </c>
      <c r="AG428" s="49">
        <f t="shared" si="248"/>
        <v>0</v>
      </c>
      <c r="AH428" s="49">
        <f t="shared" si="248"/>
        <v>0</v>
      </c>
      <c r="AI428" s="49">
        <f t="shared" si="248"/>
        <v>0</v>
      </c>
      <c r="AJ428" s="50">
        <f t="shared" si="248"/>
        <v>0</v>
      </c>
      <c r="AK428" s="79">
        <f t="shared" si="235"/>
        <v>0</v>
      </c>
      <c r="AL428" s="79">
        <f t="shared" si="236"/>
        <v>0</v>
      </c>
      <c r="AM428" s="44">
        <f t="shared" si="237"/>
        <v>-35</v>
      </c>
      <c r="AN428" s="44">
        <f t="shared" si="237"/>
        <v>13</v>
      </c>
      <c r="AO428" s="44">
        <f t="shared" si="237"/>
        <v>0</v>
      </c>
      <c r="AP428" s="44">
        <f t="shared" si="237"/>
        <v>0</v>
      </c>
      <c r="AQ428" s="44">
        <f t="shared" si="237"/>
        <v>0</v>
      </c>
      <c r="AR428" s="44">
        <f t="shared" si="237"/>
        <v>14049.670000000006</v>
      </c>
      <c r="AS428" s="44">
        <f t="shared" si="237"/>
        <v>2518.2000000000007</v>
      </c>
      <c r="AT428" s="44">
        <f t="shared" si="237"/>
        <v>0</v>
      </c>
      <c r="AU428" s="44">
        <f t="shared" si="237"/>
        <v>0</v>
      </c>
      <c r="AV428" s="45">
        <f t="shared" si="237"/>
        <v>0</v>
      </c>
      <c r="AW428" s="79">
        <f t="shared" si="217"/>
        <v>13</v>
      </c>
      <c r="AX428" s="47">
        <f t="shared" si="217"/>
        <v>2518.2000000000007</v>
      </c>
      <c r="AY428" s="56">
        <f t="shared" si="238"/>
        <v>-0.14767932489451477</v>
      </c>
      <c r="AZ428" s="56" t="str">
        <f t="shared" si="239"/>
        <v/>
      </c>
      <c r="BA428" s="56" t="str">
        <f t="shared" si="239"/>
        <v/>
      </c>
      <c r="BB428" s="56" t="str">
        <f t="shared" si="239"/>
        <v/>
      </c>
      <c r="BC428" s="56" t="str">
        <f t="shared" si="240"/>
        <v/>
      </c>
      <c r="BD428" s="56">
        <f t="shared" si="240"/>
        <v>0.90879965121972894</v>
      </c>
      <c r="BE428" s="56" t="str">
        <f t="shared" si="240"/>
        <v/>
      </c>
      <c r="BF428" s="56" t="str">
        <f t="shared" si="240"/>
        <v/>
      </c>
      <c r="BG428" s="56" t="str">
        <f t="shared" si="240"/>
        <v/>
      </c>
      <c r="BH428" s="57" t="str">
        <f t="shared" si="240"/>
        <v/>
      </c>
      <c r="BI428" s="58" t="str">
        <f t="shared" si="240"/>
        <v/>
      </c>
      <c r="BJ428" s="58" t="str">
        <f t="shared" si="240"/>
        <v/>
      </c>
      <c r="BK428" s="149">
        <f t="shared" si="224"/>
        <v>146.08544554455446</v>
      </c>
      <c r="BL428" s="150">
        <f t="shared" si="224"/>
        <v>193.70769230769235</v>
      </c>
      <c r="BM428" s="150" t="str">
        <f t="shared" si="224"/>
        <v/>
      </c>
      <c r="BN428" s="150" t="str">
        <f t="shared" si="224"/>
        <v/>
      </c>
      <c r="BO428" s="151" t="str">
        <f t="shared" si="224"/>
        <v/>
      </c>
      <c r="BP428" s="149">
        <f t="shared" si="225"/>
        <v>65.230337552742597</v>
      </c>
      <c r="BQ428" s="150" t="str">
        <f t="shared" si="225"/>
        <v/>
      </c>
      <c r="BR428" s="150" t="str">
        <f t="shared" si="225"/>
        <v/>
      </c>
      <c r="BS428" s="150" t="str">
        <f t="shared" si="225"/>
        <v/>
      </c>
      <c r="BT428" s="151" t="str">
        <f t="shared" si="225"/>
        <v/>
      </c>
      <c r="BU428" s="122">
        <f t="shared" si="241"/>
        <v>80.855107991811863</v>
      </c>
      <c r="BV428" s="123" t="str">
        <f t="shared" si="241"/>
        <v/>
      </c>
      <c r="BW428" s="124" t="str">
        <f t="shared" si="241"/>
        <v/>
      </c>
      <c r="BX428" s="123" t="str">
        <f t="shared" si="241"/>
        <v/>
      </c>
      <c r="BY428" s="124" t="str">
        <f t="shared" si="241"/>
        <v/>
      </c>
    </row>
    <row r="429" spans="1:77" ht="13.5" thickBot="1" x14ac:dyDescent="0.25">
      <c r="R429" s="1"/>
      <c r="T429" s="3"/>
      <c r="AK429" s="1"/>
      <c r="AW429" s="1"/>
      <c r="BI429" s="1"/>
      <c r="BK429" s="96" t="str">
        <f t="shared" si="224"/>
        <v/>
      </c>
      <c r="BL429" s="96" t="str">
        <f t="shared" si="224"/>
        <v/>
      </c>
      <c r="BM429" s="96" t="str">
        <f t="shared" si="224"/>
        <v/>
      </c>
      <c r="BN429" s="96" t="str">
        <f t="shared" si="224"/>
        <v/>
      </c>
      <c r="BO429" s="96" t="str">
        <f t="shared" si="224"/>
        <v/>
      </c>
      <c r="BP429" s="96" t="str">
        <f t="shared" si="225"/>
        <v/>
      </c>
      <c r="BQ429" s="96" t="str">
        <f t="shared" si="225"/>
        <v/>
      </c>
      <c r="BR429" s="96" t="str">
        <f t="shared" si="225"/>
        <v/>
      </c>
      <c r="BS429" s="96" t="str">
        <f t="shared" si="225"/>
        <v/>
      </c>
      <c r="BT429" s="96" t="str">
        <f t="shared" si="225"/>
        <v/>
      </c>
    </row>
    <row r="430" spans="1:77" x14ac:dyDescent="0.2">
      <c r="F430" s="62" t="s">
        <v>95</v>
      </c>
      <c r="G430" s="63"/>
      <c r="H430" s="64">
        <f>SUMIF($E$14:$E$377,$F430,$H$14:$H$377)</f>
        <v>34</v>
      </c>
      <c r="I430" s="65">
        <f t="shared" ref="I430:Q434" si="249">SUMIF($E$14:$E$377,$F430,I$14:I$377)</f>
        <v>5</v>
      </c>
      <c r="J430" s="65">
        <f t="shared" si="249"/>
        <v>0</v>
      </c>
      <c r="K430" s="65">
        <f t="shared" si="249"/>
        <v>0</v>
      </c>
      <c r="L430" s="65">
        <f t="shared" si="249"/>
        <v>0</v>
      </c>
      <c r="M430" s="65">
        <f t="shared" si="249"/>
        <v>4305.17</v>
      </c>
      <c r="N430" s="65">
        <f t="shared" si="249"/>
        <v>1054.08</v>
      </c>
      <c r="O430" s="65">
        <f t="shared" si="249"/>
        <v>0</v>
      </c>
      <c r="P430" s="65">
        <f t="shared" si="249"/>
        <v>0</v>
      </c>
      <c r="Q430" s="86">
        <f t="shared" si="249"/>
        <v>0</v>
      </c>
      <c r="R430" s="69">
        <f t="shared" ref="R430:R436" si="250">SUM(I430:L430)</f>
        <v>5</v>
      </c>
      <c r="S430" s="95">
        <f t="shared" ref="S430:S436" si="251">SUM(N430:Q430)</f>
        <v>1054.08</v>
      </c>
      <c r="T430" s="3"/>
      <c r="U430" s="67"/>
      <c r="V430" s="67"/>
      <c r="W430" s="67"/>
      <c r="X430" s="67"/>
      <c r="Y430" s="62" t="s">
        <v>95</v>
      </c>
      <c r="Z430" s="63"/>
      <c r="AA430" s="65">
        <f>SUMIF($H$224:$H$230,"&lt;&gt;0",AA$224:AA$230)</f>
        <v>59</v>
      </c>
      <c r="AB430" s="65">
        <f t="shared" ref="AB430:AJ430" si="252">SUMIF($R$224:$R$230,"&lt;&gt;0",AB$224:AB$230)</f>
        <v>2</v>
      </c>
      <c r="AC430" s="65">
        <f t="shared" si="252"/>
        <v>0</v>
      </c>
      <c r="AD430" s="65">
        <f t="shared" si="252"/>
        <v>0</v>
      </c>
      <c r="AE430" s="65">
        <f t="shared" si="252"/>
        <v>0</v>
      </c>
      <c r="AF430" s="65">
        <f t="shared" si="252"/>
        <v>5963.42</v>
      </c>
      <c r="AG430" s="65">
        <f t="shared" si="252"/>
        <v>1355.77</v>
      </c>
      <c r="AH430" s="65">
        <f t="shared" si="252"/>
        <v>0</v>
      </c>
      <c r="AI430" s="65">
        <f t="shared" si="252"/>
        <v>0</v>
      </c>
      <c r="AJ430" s="86">
        <f t="shared" si="252"/>
        <v>0</v>
      </c>
      <c r="AK430" s="69">
        <f t="shared" ref="AK430:AK436" si="253">SUM(AB430:AE430)</f>
        <v>2</v>
      </c>
      <c r="AL430" s="95">
        <f t="shared" ref="AL430:AL436" si="254">SUM(AG430:AJ430)</f>
        <v>1355.77</v>
      </c>
      <c r="AM430" s="65">
        <f t="shared" ref="AM430:AX436" si="255">+H430-AA430</f>
        <v>-25</v>
      </c>
      <c r="AN430" s="65">
        <f t="shared" si="255"/>
        <v>3</v>
      </c>
      <c r="AO430" s="65">
        <f t="shared" si="255"/>
        <v>0</v>
      </c>
      <c r="AP430" s="65">
        <f t="shared" si="255"/>
        <v>0</v>
      </c>
      <c r="AQ430" s="65">
        <f t="shared" si="255"/>
        <v>0</v>
      </c>
      <c r="AR430" s="65">
        <f t="shared" si="255"/>
        <v>-1658.25</v>
      </c>
      <c r="AS430" s="65">
        <f t="shared" si="255"/>
        <v>-301.69000000000005</v>
      </c>
      <c r="AT430" s="65">
        <f t="shared" si="255"/>
        <v>0</v>
      </c>
      <c r="AU430" s="65">
        <f t="shared" si="255"/>
        <v>0</v>
      </c>
      <c r="AV430" s="86">
        <f t="shared" si="255"/>
        <v>0</v>
      </c>
      <c r="AW430" s="69">
        <f t="shared" si="255"/>
        <v>3</v>
      </c>
      <c r="AX430" s="87">
        <f t="shared" si="255"/>
        <v>-301.69000000000005</v>
      </c>
      <c r="AY430" s="70">
        <f t="shared" ref="AY430:AY436" si="256">IFERROR(AM430/AA430,"")</f>
        <v>-0.42372881355932202</v>
      </c>
      <c r="AZ430" s="70">
        <f t="shared" ref="AZ430:BB436" si="257">IFERROR(AL430/AB430,"")</f>
        <v>677.88499999999999</v>
      </c>
      <c r="BA430" s="70" t="str">
        <f t="shared" si="257"/>
        <v/>
      </c>
      <c r="BB430" s="70" t="str">
        <f t="shared" si="257"/>
        <v/>
      </c>
      <c r="BC430" s="70" t="str">
        <f t="shared" ref="BC430:BJ436" si="258">IFERROR(AQ430/AE430,"")</f>
        <v/>
      </c>
      <c r="BD430" s="70">
        <f t="shared" si="258"/>
        <v>-0.2780703019408326</v>
      </c>
      <c r="BE430" s="70">
        <f t="shared" si="258"/>
        <v>-0.22252299431319475</v>
      </c>
      <c r="BF430" s="70" t="str">
        <f t="shared" si="258"/>
        <v/>
      </c>
      <c r="BG430" s="70" t="str">
        <f t="shared" si="258"/>
        <v/>
      </c>
      <c r="BH430" s="89" t="str">
        <f t="shared" si="258"/>
        <v/>
      </c>
      <c r="BI430" s="90">
        <f t="shared" si="258"/>
        <v>1.5</v>
      </c>
      <c r="BJ430" s="90">
        <f t="shared" si="258"/>
        <v>-0.22252299431319475</v>
      </c>
      <c r="BK430" s="141">
        <f t="shared" si="224"/>
        <v>126.62264705882353</v>
      </c>
      <c r="BL430" s="142">
        <f t="shared" si="224"/>
        <v>210.81599999999997</v>
      </c>
      <c r="BM430" s="142" t="str">
        <f t="shared" si="224"/>
        <v/>
      </c>
      <c r="BN430" s="142" t="str">
        <f t="shared" si="224"/>
        <v/>
      </c>
      <c r="BO430" s="143" t="str">
        <f t="shared" si="224"/>
        <v/>
      </c>
      <c r="BP430" s="141">
        <f t="shared" si="225"/>
        <v>101.07491525423728</v>
      </c>
      <c r="BQ430" s="142">
        <f t="shared" si="225"/>
        <v>677.88499999999999</v>
      </c>
      <c r="BR430" s="142" t="str">
        <f t="shared" si="225"/>
        <v/>
      </c>
      <c r="BS430" s="142" t="str">
        <f t="shared" si="225"/>
        <v/>
      </c>
      <c r="BT430" s="143" t="str">
        <f t="shared" si="225"/>
        <v/>
      </c>
      <c r="BU430" s="141">
        <f t="shared" ref="BU430:BY436" si="259">IFERROR(BK430-BP430,"")</f>
        <v>25.547731804586249</v>
      </c>
      <c r="BV430" s="142">
        <f t="shared" si="259"/>
        <v>-467.06900000000002</v>
      </c>
      <c r="BW430" s="143" t="str">
        <f t="shared" si="259"/>
        <v/>
      </c>
      <c r="BX430" s="142" t="str">
        <f t="shared" si="259"/>
        <v/>
      </c>
      <c r="BY430" s="143" t="str">
        <f t="shared" si="259"/>
        <v/>
      </c>
    </row>
    <row r="431" spans="1:77" x14ac:dyDescent="0.2">
      <c r="F431" s="73" t="s">
        <v>96</v>
      </c>
      <c r="G431" s="60"/>
      <c r="H431" s="28">
        <f>SUMIF($E$14:$E$377,$F431,H$14:H$377)</f>
        <v>6</v>
      </c>
      <c r="I431" s="138">
        <f t="shared" si="249"/>
        <v>1</v>
      </c>
      <c r="J431" s="138">
        <f t="shared" si="249"/>
        <v>0</v>
      </c>
      <c r="K431" s="2">
        <f t="shared" si="249"/>
        <v>0</v>
      </c>
      <c r="L431" s="2">
        <f t="shared" si="249"/>
        <v>0</v>
      </c>
      <c r="M431" s="2">
        <f t="shared" si="249"/>
        <v>1372.65</v>
      </c>
      <c r="N431" s="2">
        <f t="shared" si="249"/>
        <v>160.88</v>
      </c>
      <c r="O431" s="2">
        <f t="shared" si="249"/>
        <v>0</v>
      </c>
      <c r="P431" s="2">
        <f t="shared" si="249"/>
        <v>0</v>
      </c>
      <c r="Q431" s="29">
        <f t="shared" si="249"/>
        <v>0</v>
      </c>
      <c r="R431" s="30">
        <f t="shared" si="250"/>
        <v>1</v>
      </c>
      <c r="S431" s="34">
        <f t="shared" si="251"/>
        <v>160.88</v>
      </c>
      <c r="T431" s="3"/>
      <c r="Y431" s="73" t="s">
        <v>96</v>
      </c>
      <c r="Z431" s="60"/>
      <c r="AA431" s="2">
        <f>SUMIF($H$231:$H$237,"&lt;&gt;0",AA$231:AA$237)</f>
        <v>2</v>
      </c>
      <c r="AB431" s="2">
        <f t="shared" ref="AB431:AJ431" si="260">SUMIF($R$231:$R$237,"&lt;&gt;0",AB$231:AB$237)</f>
        <v>1</v>
      </c>
      <c r="AC431" s="2">
        <f t="shared" si="260"/>
        <v>0</v>
      </c>
      <c r="AD431" s="2">
        <f t="shared" si="260"/>
        <v>0</v>
      </c>
      <c r="AE431" s="2">
        <f t="shared" si="260"/>
        <v>0</v>
      </c>
      <c r="AF431" s="2">
        <f t="shared" si="260"/>
        <v>-72.009999999999991</v>
      </c>
      <c r="AG431" s="2">
        <f t="shared" si="260"/>
        <v>162.27000000000001</v>
      </c>
      <c r="AH431" s="2">
        <f t="shared" si="260"/>
        <v>0</v>
      </c>
      <c r="AI431" s="2">
        <f t="shared" si="260"/>
        <v>0</v>
      </c>
      <c r="AJ431" s="29">
        <f t="shared" si="260"/>
        <v>0</v>
      </c>
      <c r="AK431" s="30">
        <f t="shared" si="253"/>
        <v>1</v>
      </c>
      <c r="AL431" s="34">
        <f t="shared" si="254"/>
        <v>162.27000000000001</v>
      </c>
      <c r="AM431" s="2">
        <f t="shared" si="255"/>
        <v>4</v>
      </c>
      <c r="AN431" s="2">
        <f t="shared" si="255"/>
        <v>0</v>
      </c>
      <c r="AO431" s="2">
        <f t="shared" si="255"/>
        <v>0</v>
      </c>
      <c r="AP431" s="2">
        <f t="shared" si="255"/>
        <v>0</v>
      </c>
      <c r="AQ431" s="2">
        <f t="shared" si="255"/>
        <v>0</v>
      </c>
      <c r="AR431" s="2">
        <f t="shared" si="255"/>
        <v>1444.66</v>
      </c>
      <c r="AS431" s="2">
        <f t="shared" si="255"/>
        <v>-1.3900000000000148</v>
      </c>
      <c r="AT431" s="2">
        <f t="shared" si="255"/>
        <v>0</v>
      </c>
      <c r="AU431" s="2">
        <f t="shared" si="255"/>
        <v>0</v>
      </c>
      <c r="AV431" s="29">
        <f t="shared" si="255"/>
        <v>0</v>
      </c>
      <c r="AW431" s="30">
        <f t="shared" si="255"/>
        <v>0</v>
      </c>
      <c r="AX431" s="31">
        <f t="shared" si="255"/>
        <v>-1.3900000000000148</v>
      </c>
      <c r="AY431" s="38">
        <f t="shared" si="256"/>
        <v>2</v>
      </c>
      <c r="AZ431" s="38">
        <f t="shared" si="257"/>
        <v>162.27000000000001</v>
      </c>
      <c r="BA431" s="38" t="str">
        <f t="shared" si="257"/>
        <v/>
      </c>
      <c r="BB431" s="38" t="str">
        <f t="shared" si="257"/>
        <v/>
      </c>
      <c r="BC431" s="38" t="str">
        <f t="shared" si="258"/>
        <v/>
      </c>
      <c r="BD431" s="38">
        <f t="shared" si="258"/>
        <v>-20.061935842244136</v>
      </c>
      <c r="BE431" s="38">
        <f t="shared" si="258"/>
        <v>-8.565970296419638E-3</v>
      </c>
      <c r="BF431" s="38" t="str">
        <f t="shared" si="258"/>
        <v/>
      </c>
      <c r="BG431" s="38" t="str">
        <f t="shared" si="258"/>
        <v/>
      </c>
      <c r="BH431" s="39" t="str">
        <f t="shared" si="258"/>
        <v/>
      </c>
      <c r="BI431" s="40">
        <f t="shared" si="258"/>
        <v>0</v>
      </c>
      <c r="BJ431" s="40">
        <f t="shared" si="258"/>
        <v>-8.565970296419638E-3</v>
      </c>
      <c r="BK431" s="146">
        <f t="shared" si="224"/>
        <v>228.77500000000001</v>
      </c>
      <c r="BL431" s="96">
        <f t="shared" si="224"/>
        <v>160.88</v>
      </c>
      <c r="BM431" s="96" t="str">
        <f t="shared" si="224"/>
        <v/>
      </c>
      <c r="BN431" s="96" t="str">
        <f t="shared" si="224"/>
        <v/>
      </c>
      <c r="BO431" s="147" t="str">
        <f t="shared" si="224"/>
        <v/>
      </c>
      <c r="BP431" s="146">
        <f t="shared" si="225"/>
        <v>-36.004999999999995</v>
      </c>
      <c r="BQ431" s="96">
        <f t="shared" si="225"/>
        <v>162.27000000000001</v>
      </c>
      <c r="BR431" s="96" t="str">
        <f t="shared" si="225"/>
        <v/>
      </c>
      <c r="BS431" s="96" t="str">
        <f t="shared" si="225"/>
        <v/>
      </c>
      <c r="BT431" s="147" t="str">
        <f t="shared" si="225"/>
        <v/>
      </c>
      <c r="BU431" s="146">
        <f t="shared" si="259"/>
        <v>264.77999999999997</v>
      </c>
      <c r="BV431" s="96">
        <f t="shared" si="259"/>
        <v>-1.3900000000000148</v>
      </c>
      <c r="BW431" s="147" t="str">
        <f t="shared" si="259"/>
        <v/>
      </c>
      <c r="BX431" s="96" t="str">
        <f t="shared" si="259"/>
        <v/>
      </c>
      <c r="BY431" s="147" t="str">
        <f t="shared" si="259"/>
        <v/>
      </c>
    </row>
    <row r="432" spans="1:77" x14ac:dyDescent="0.2">
      <c r="F432" s="73" t="s">
        <v>97</v>
      </c>
      <c r="G432" s="60"/>
      <c r="H432" s="28">
        <f>SUMIF($E$14:$E$377,$F432,H$14:H$377)</f>
        <v>0</v>
      </c>
      <c r="I432" s="138">
        <f t="shared" si="249"/>
        <v>0</v>
      </c>
      <c r="J432" s="138">
        <f t="shared" si="249"/>
        <v>0</v>
      </c>
      <c r="K432" s="2">
        <f t="shared" si="249"/>
        <v>0</v>
      </c>
      <c r="L432" s="2">
        <f t="shared" si="249"/>
        <v>0</v>
      </c>
      <c r="M432" s="2">
        <f t="shared" si="249"/>
        <v>0</v>
      </c>
      <c r="N432" s="2">
        <f t="shared" si="249"/>
        <v>0</v>
      </c>
      <c r="O432" s="2">
        <f t="shared" si="249"/>
        <v>0</v>
      </c>
      <c r="P432" s="2">
        <f t="shared" si="249"/>
        <v>0</v>
      </c>
      <c r="Q432" s="29">
        <f t="shared" si="249"/>
        <v>0</v>
      </c>
      <c r="R432" s="30">
        <f t="shared" si="250"/>
        <v>0</v>
      </c>
      <c r="S432" s="34">
        <f t="shared" si="251"/>
        <v>0</v>
      </c>
      <c r="T432" s="3"/>
      <c r="Y432" s="73" t="s">
        <v>97</v>
      </c>
      <c r="Z432" s="60"/>
      <c r="AA432" s="2">
        <f>SUMIF($H$238:$H$244,"&lt;&gt;0",AA$238:AA$244)</f>
        <v>0</v>
      </c>
      <c r="AB432" s="2">
        <f t="shared" ref="AB432:AJ432" si="261">SUMIF($R$238:$R$244,"&lt;&gt;0",AB$238:AB$244)</f>
        <v>0</v>
      </c>
      <c r="AC432" s="2">
        <f t="shared" si="261"/>
        <v>0</v>
      </c>
      <c r="AD432" s="2">
        <f t="shared" si="261"/>
        <v>0</v>
      </c>
      <c r="AE432" s="2">
        <f t="shared" si="261"/>
        <v>0</v>
      </c>
      <c r="AF432" s="2">
        <f t="shared" si="261"/>
        <v>0</v>
      </c>
      <c r="AG432" s="2">
        <f t="shared" si="261"/>
        <v>0</v>
      </c>
      <c r="AH432" s="2">
        <f t="shared" si="261"/>
        <v>0</v>
      </c>
      <c r="AI432" s="2">
        <f t="shared" si="261"/>
        <v>0</v>
      </c>
      <c r="AJ432" s="29">
        <f t="shared" si="261"/>
        <v>0</v>
      </c>
      <c r="AK432" s="30">
        <f t="shared" si="253"/>
        <v>0</v>
      </c>
      <c r="AL432" s="34">
        <f t="shared" si="254"/>
        <v>0</v>
      </c>
      <c r="AM432" s="2">
        <f t="shared" si="255"/>
        <v>0</v>
      </c>
      <c r="AN432" s="2">
        <f t="shared" si="255"/>
        <v>0</v>
      </c>
      <c r="AO432" s="2">
        <f t="shared" si="255"/>
        <v>0</v>
      </c>
      <c r="AP432" s="2">
        <f t="shared" si="255"/>
        <v>0</v>
      </c>
      <c r="AQ432" s="2">
        <f t="shared" si="255"/>
        <v>0</v>
      </c>
      <c r="AR432" s="2">
        <f t="shared" si="255"/>
        <v>0</v>
      </c>
      <c r="AS432" s="2">
        <f t="shared" si="255"/>
        <v>0</v>
      </c>
      <c r="AT432" s="2">
        <f t="shared" si="255"/>
        <v>0</v>
      </c>
      <c r="AU432" s="2">
        <f t="shared" si="255"/>
        <v>0</v>
      </c>
      <c r="AV432" s="29">
        <f t="shared" si="255"/>
        <v>0</v>
      </c>
      <c r="AW432" s="30">
        <f t="shared" si="255"/>
        <v>0</v>
      </c>
      <c r="AX432" s="31">
        <f t="shared" si="255"/>
        <v>0</v>
      </c>
      <c r="AY432" s="38" t="str">
        <f t="shared" si="256"/>
        <v/>
      </c>
      <c r="AZ432" s="38" t="str">
        <f t="shared" si="257"/>
        <v/>
      </c>
      <c r="BA432" s="38" t="str">
        <f t="shared" si="257"/>
        <v/>
      </c>
      <c r="BB432" s="38" t="str">
        <f t="shared" si="257"/>
        <v/>
      </c>
      <c r="BC432" s="38" t="str">
        <f t="shared" si="258"/>
        <v/>
      </c>
      <c r="BD432" s="38" t="str">
        <f t="shared" si="258"/>
        <v/>
      </c>
      <c r="BE432" s="38" t="str">
        <f t="shared" si="258"/>
        <v/>
      </c>
      <c r="BF432" s="38" t="str">
        <f t="shared" si="258"/>
        <v/>
      </c>
      <c r="BG432" s="38" t="str">
        <f t="shared" si="258"/>
        <v/>
      </c>
      <c r="BH432" s="39" t="str">
        <f t="shared" si="258"/>
        <v/>
      </c>
      <c r="BI432" s="40" t="str">
        <f t="shared" si="258"/>
        <v/>
      </c>
      <c r="BJ432" s="40" t="str">
        <f t="shared" si="258"/>
        <v/>
      </c>
      <c r="BK432" s="146" t="str">
        <f t="shared" si="224"/>
        <v/>
      </c>
      <c r="BL432" s="96" t="str">
        <f t="shared" si="224"/>
        <v/>
      </c>
      <c r="BM432" s="96" t="str">
        <f t="shared" si="224"/>
        <v/>
      </c>
      <c r="BN432" s="96" t="str">
        <f t="shared" si="224"/>
        <v/>
      </c>
      <c r="BO432" s="147" t="str">
        <f t="shared" si="224"/>
        <v/>
      </c>
      <c r="BP432" s="146" t="str">
        <f t="shared" si="225"/>
        <v/>
      </c>
      <c r="BQ432" s="96" t="str">
        <f t="shared" si="225"/>
        <v/>
      </c>
      <c r="BR432" s="96" t="str">
        <f t="shared" si="225"/>
        <v/>
      </c>
      <c r="BS432" s="96" t="str">
        <f t="shared" si="225"/>
        <v/>
      </c>
      <c r="BT432" s="147" t="str">
        <f t="shared" si="225"/>
        <v/>
      </c>
      <c r="BU432" s="146" t="str">
        <f t="shared" si="259"/>
        <v/>
      </c>
      <c r="BV432" s="96" t="str">
        <f t="shared" si="259"/>
        <v/>
      </c>
      <c r="BW432" s="147" t="str">
        <f t="shared" si="259"/>
        <v/>
      </c>
      <c r="BX432" s="96" t="str">
        <f t="shared" si="259"/>
        <v/>
      </c>
      <c r="BY432" s="147" t="str">
        <f t="shared" si="259"/>
        <v/>
      </c>
    </row>
    <row r="433" spans="1:79" x14ac:dyDescent="0.2">
      <c r="F433" s="73" t="s">
        <v>98</v>
      </c>
      <c r="G433" s="60"/>
      <c r="H433" s="28">
        <f>SUMIF($E$14:$E$377,$F433,H$14:H$377)</f>
        <v>0</v>
      </c>
      <c r="I433" s="138">
        <f t="shared" si="249"/>
        <v>0</v>
      </c>
      <c r="J433" s="138">
        <f t="shared" si="249"/>
        <v>0</v>
      </c>
      <c r="K433" s="2">
        <f t="shared" si="249"/>
        <v>0</v>
      </c>
      <c r="L433" s="2">
        <f t="shared" si="249"/>
        <v>0</v>
      </c>
      <c r="M433" s="2">
        <f t="shared" si="249"/>
        <v>0</v>
      </c>
      <c r="N433" s="2">
        <f t="shared" si="249"/>
        <v>0</v>
      </c>
      <c r="O433" s="2">
        <f t="shared" si="249"/>
        <v>0</v>
      </c>
      <c r="P433" s="2">
        <f t="shared" si="249"/>
        <v>0</v>
      </c>
      <c r="Q433" s="29">
        <f t="shared" si="249"/>
        <v>0</v>
      </c>
      <c r="R433" s="30">
        <f t="shared" si="250"/>
        <v>0</v>
      </c>
      <c r="S433" s="34">
        <f t="shared" si="251"/>
        <v>0</v>
      </c>
      <c r="T433" s="3"/>
      <c r="Y433" s="73" t="s">
        <v>98</v>
      </c>
      <c r="Z433" s="60"/>
      <c r="AA433" s="2">
        <f>SUMIF($H$245:$H$251,"&lt;&gt;0",AA$245:AA$251)</f>
        <v>0</v>
      </c>
      <c r="AB433" s="2">
        <f t="shared" ref="AB433:AJ433" si="262">SUMIF($R$245:$R$251,"&lt;&gt;0",AB$245:AB$251)</f>
        <v>0</v>
      </c>
      <c r="AC433" s="2">
        <f t="shared" si="262"/>
        <v>0</v>
      </c>
      <c r="AD433" s="2">
        <f t="shared" si="262"/>
        <v>0</v>
      </c>
      <c r="AE433" s="2">
        <f t="shared" si="262"/>
        <v>0</v>
      </c>
      <c r="AF433" s="2">
        <f t="shared" si="262"/>
        <v>0</v>
      </c>
      <c r="AG433" s="2">
        <f t="shared" si="262"/>
        <v>0</v>
      </c>
      <c r="AH433" s="2">
        <f t="shared" si="262"/>
        <v>0</v>
      </c>
      <c r="AI433" s="2">
        <f t="shared" si="262"/>
        <v>0</v>
      </c>
      <c r="AJ433" s="29">
        <f t="shared" si="262"/>
        <v>0</v>
      </c>
      <c r="AK433" s="30">
        <f t="shared" si="253"/>
        <v>0</v>
      </c>
      <c r="AL433" s="34">
        <f t="shared" si="254"/>
        <v>0</v>
      </c>
      <c r="AM433" s="2">
        <f t="shared" si="255"/>
        <v>0</v>
      </c>
      <c r="AN433" s="2">
        <f t="shared" si="255"/>
        <v>0</v>
      </c>
      <c r="AO433" s="2">
        <f t="shared" si="255"/>
        <v>0</v>
      </c>
      <c r="AP433" s="2">
        <f t="shared" si="255"/>
        <v>0</v>
      </c>
      <c r="AQ433" s="2">
        <f t="shared" si="255"/>
        <v>0</v>
      </c>
      <c r="AR433" s="2">
        <f t="shared" si="255"/>
        <v>0</v>
      </c>
      <c r="AS433" s="2">
        <f t="shared" si="255"/>
        <v>0</v>
      </c>
      <c r="AT433" s="2">
        <f t="shared" si="255"/>
        <v>0</v>
      </c>
      <c r="AU433" s="2">
        <f t="shared" si="255"/>
        <v>0</v>
      </c>
      <c r="AV433" s="29">
        <f t="shared" si="255"/>
        <v>0</v>
      </c>
      <c r="AW433" s="30">
        <f t="shared" si="255"/>
        <v>0</v>
      </c>
      <c r="AX433" s="31">
        <f t="shared" si="255"/>
        <v>0</v>
      </c>
      <c r="AY433" s="38" t="str">
        <f t="shared" si="256"/>
        <v/>
      </c>
      <c r="AZ433" s="38" t="str">
        <f t="shared" si="257"/>
        <v/>
      </c>
      <c r="BA433" s="38" t="str">
        <f t="shared" si="257"/>
        <v/>
      </c>
      <c r="BB433" s="38" t="str">
        <f t="shared" si="257"/>
        <v/>
      </c>
      <c r="BC433" s="38" t="str">
        <f t="shared" si="258"/>
        <v/>
      </c>
      <c r="BD433" s="38" t="str">
        <f t="shared" si="258"/>
        <v/>
      </c>
      <c r="BE433" s="38" t="str">
        <f t="shared" si="258"/>
        <v/>
      </c>
      <c r="BF433" s="38" t="str">
        <f t="shared" si="258"/>
        <v/>
      </c>
      <c r="BG433" s="38" t="str">
        <f t="shared" si="258"/>
        <v/>
      </c>
      <c r="BH433" s="39" t="str">
        <f t="shared" si="258"/>
        <v/>
      </c>
      <c r="BI433" s="40" t="str">
        <f t="shared" si="258"/>
        <v/>
      </c>
      <c r="BJ433" s="40" t="str">
        <f t="shared" si="258"/>
        <v/>
      </c>
      <c r="BK433" s="146" t="str">
        <f t="shared" si="224"/>
        <v/>
      </c>
      <c r="BL433" s="96" t="str">
        <f t="shared" si="224"/>
        <v/>
      </c>
      <c r="BM433" s="96" t="str">
        <f t="shared" si="224"/>
        <v/>
      </c>
      <c r="BN433" s="96" t="str">
        <f t="shared" si="224"/>
        <v/>
      </c>
      <c r="BO433" s="147" t="str">
        <f t="shared" si="224"/>
        <v/>
      </c>
      <c r="BP433" s="146" t="str">
        <f t="shared" si="225"/>
        <v/>
      </c>
      <c r="BQ433" s="96" t="str">
        <f t="shared" si="225"/>
        <v/>
      </c>
      <c r="BR433" s="96" t="str">
        <f t="shared" si="225"/>
        <v/>
      </c>
      <c r="BS433" s="96" t="str">
        <f t="shared" si="225"/>
        <v/>
      </c>
      <c r="BT433" s="147" t="str">
        <f t="shared" si="225"/>
        <v/>
      </c>
      <c r="BU433" s="146" t="str">
        <f t="shared" si="259"/>
        <v/>
      </c>
      <c r="BV433" s="96" t="str">
        <f t="shared" si="259"/>
        <v/>
      </c>
      <c r="BW433" s="147" t="str">
        <f t="shared" si="259"/>
        <v/>
      </c>
      <c r="BX433" s="96" t="str">
        <f t="shared" si="259"/>
        <v/>
      </c>
      <c r="BY433" s="147" t="str">
        <f t="shared" si="259"/>
        <v/>
      </c>
    </row>
    <row r="434" spans="1:79" ht="13.5" thickBot="1" x14ac:dyDescent="0.25">
      <c r="F434" s="78" t="s">
        <v>99</v>
      </c>
      <c r="G434" s="61"/>
      <c r="H434" s="43">
        <f>SUMIF($E$14:$E$377,$F434,H$14:H$377)</f>
        <v>0</v>
      </c>
      <c r="I434" s="44">
        <f t="shared" si="249"/>
        <v>0</v>
      </c>
      <c r="J434" s="44">
        <f t="shared" si="249"/>
        <v>0</v>
      </c>
      <c r="K434" s="44">
        <f t="shared" si="249"/>
        <v>0</v>
      </c>
      <c r="L434" s="44">
        <f t="shared" si="249"/>
        <v>0</v>
      </c>
      <c r="M434" s="44">
        <f t="shared" si="249"/>
        <v>0</v>
      </c>
      <c r="N434" s="44">
        <f t="shared" si="249"/>
        <v>0</v>
      </c>
      <c r="O434" s="44">
        <f t="shared" si="249"/>
        <v>0</v>
      </c>
      <c r="P434" s="44">
        <f t="shared" si="249"/>
        <v>0</v>
      </c>
      <c r="Q434" s="45">
        <f t="shared" si="249"/>
        <v>0</v>
      </c>
      <c r="R434" s="46">
        <f t="shared" si="250"/>
        <v>0</v>
      </c>
      <c r="S434" s="51">
        <f t="shared" si="251"/>
        <v>0</v>
      </c>
      <c r="T434" s="3"/>
      <c r="U434" s="42"/>
      <c r="V434" s="42"/>
      <c r="W434" s="42"/>
      <c r="X434" s="42"/>
      <c r="Y434" s="78" t="s">
        <v>99</v>
      </c>
      <c r="Z434" s="61"/>
      <c r="AA434" s="44">
        <f>SUMIF($H$252:$H$258,"&lt;&gt;0",AA$252:AA$258)</f>
        <v>0</v>
      </c>
      <c r="AB434" s="44">
        <f t="shared" ref="AB434:AJ434" si="263">SUMIF($R$252:$R$258,"&lt;&gt;0",AB$252:AB$258)</f>
        <v>0</v>
      </c>
      <c r="AC434" s="44">
        <f t="shared" si="263"/>
        <v>0</v>
      </c>
      <c r="AD434" s="44">
        <f t="shared" si="263"/>
        <v>0</v>
      </c>
      <c r="AE434" s="44">
        <f t="shared" si="263"/>
        <v>0</v>
      </c>
      <c r="AF434" s="44">
        <f t="shared" si="263"/>
        <v>0</v>
      </c>
      <c r="AG434" s="44">
        <f t="shared" si="263"/>
        <v>0</v>
      </c>
      <c r="AH434" s="44">
        <f t="shared" si="263"/>
        <v>0</v>
      </c>
      <c r="AI434" s="44">
        <f t="shared" si="263"/>
        <v>0</v>
      </c>
      <c r="AJ434" s="45">
        <f t="shared" si="263"/>
        <v>0</v>
      </c>
      <c r="AK434" s="46">
        <f t="shared" si="253"/>
        <v>0</v>
      </c>
      <c r="AL434" s="51">
        <f t="shared" si="254"/>
        <v>0</v>
      </c>
      <c r="AM434" s="44">
        <f t="shared" si="255"/>
        <v>0</v>
      </c>
      <c r="AN434" s="44">
        <f t="shared" si="255"/>
        <v>0</v>
      </c>
      <c r="AO434" s="44">
        <f t="shared" si="255"/>
        <v>0</v>
      </c>
      <c r="AP434" s="44">
        <f t="shared" si="255"/>
        <v>0</v>
      </c>
      <c r="AQ434" s="44">
        <f t="shared" si="255"/>
        <v>0</v>
      </c>
      <c r="AR434" s="44">
        <f t="shared" si="255"/>
        <v>0</v>
      </c>
      <c r="AS434" s="44">
        <f t="shared" si="255"/>
        <v>0</v>
      </c>
      <c r="AT434" s="44">
        <f t="shared" si="255"/>
        <v>0</v>
      </c>
      <c r="AU434" s="44">
        <f t="shared" si="255"/>
        <v>0</v>
      </c>
      <c r="AV434" s="45">
        <f t="shared" si="255"/>
        <v>0</v>
      </c>
      <c r="AW434" s="46">
        <f t="shared" si="255"/>
        <v>0</v>
      </c>
      <c r="AX434" s="47">
        <f t="shared" si="255"/>
        <v>0</v>
      </c>
      <c r="AY434" s="56" t="str">
        <f t="shared" si="256"/>
        <v/>
      </c>
      <c r="AZ434" s="56" t="str">
        <f t="shared" si="257"/>
        <v/>
      </c>
      <c r="BA434" s="56" t="str">
        <f t="shared" si="257"/>
        <v/>
      </c>
      <c r="BB434" s="56" t="str">
        <f t="shared" si="257"/>
        <v/>
      </c>
      <c r="BC434" s="56" t="str">
        <f t="shared" si="258"/>
        <v/>
      </c>
      <c r="BD434" s="56" t="str">
        <f t="shared" si="258"/>
        <v/>
      </c>
      <c r="BE434" s="56" t="str">
        <f t="shared" si="258"/>
        <v/>
      </c>
      <c r="BF434" s="56" t="str">
        <f t="shared" si="258"/>
        <v/>
      </c>
      <c r="BG434" s="56" t="str">
        <f t="shared" si="258"/>
        <v/>
      </c>
      <c r="BH434" s="57" t="str">
        <f t="shared" si="258"/>
        <v/>
      </c>
      <c r="BI434" s="58" t="str">
        <f t="shared" si="258"/>
        <v/>
      </c>
      <c r="BJ434" s="58" t="str">
        <f t="shared" si="258"/>
        <v/>
      </c>
      <c r="BK434" s="149" t="str">
        <f t="shared" ref="BK434:BO449" si="264">IFERROR(M434/H434,"")</f>
        <v/>
      </c>
      <c r="BL434" s="150" t="str">
        <f t="shared" si="264"/>
        <v/>
      </c>
      <c r="BM434" s="150" t="str">
        <f t="shared" si="264"/>
        <v/>
      </c>
      <c r="BN434" s="150" t="str">
        <f t="shared" si="264"/>
        <v/>
      </c>
      <c r="BO434" s="151" t="str">
        <f t="shared" si="264"/>
        <v/>
      </c>
      <c r="BP434" s="149" t="str">
        <f t="shared" ref="BP434:BT449" si="265">IFERROR(AF434/AA434,"")</f>
        <v/>
      </c>
      <c r="BQ434" s="150" t="str">
        <f t="shared" si="265"/>
        <v/>
      </c>
      <c r="BR434" s="150" t="str">
        <f t="shared" si="265"/>
        <v/>
      </c>
      <c r="BS434" s="150" t="str">
        <f t="shared" si="265"/>
        <v/>
      </c>
      <c r="BT434" s="151" t="str">
        <f t="shared" si="265"/>
        <v/>
      </c>
      <c r="BU434" s="149" t="str">
        <f t="shared" si="259"/>
        <v/>
      </c>
      <c r="BV434" s="150" t="str">
        <f t="shared" si="259"/>
        <v/>
      </c>
      <c r="BW434" s="151" t="str">
        <f t="shared" si="259"/>
        <v/>
      </c>
      <c r="BX434" s="150" t="str">
        <f t="shared" si="259"/>
        <v/>
      </c>
      <c r="BY434" s="151" t="str">
        <f t="shared" si="259"/>
        <v/>
      </c>
    </row>
    <row r="435" spans="1:79" x14ac:dyDescent="0.2">
      <c r="A435" t="s">
        <v>46</v>
      </c>
      <c r="B435" t="s">
        <v>46</v>
      </c>
      <c r="C435" t="s">
        <v>100</v>
      </c>
      <c r="D435" t="s">
        <v>100</v>
      </c>
      <c r="F435" s="83" t="s">
        <v>101</v>
      </c>
      <c r="G435" s="60"/>
      <c r="H435" s="32">
        <f t="shared" ref="H435:Q435" si="266">SUM(H430:H434)</f>
        <v>40</v>
      </c>
      <c r="I435" s="5">
        <f>SUM(I430:I434)</f>
        <v>6</v>
      </c>
      <c r="J435" s="5">
        <f>SUM(J430:J434)</f>
        <v>0</v>
      </c>
      <c r="K435" s="5">
        <f t="shared" si="266"/>
        <v>0</v>
      </c>
      <c r="L435" s="5">
        <f t="shared" si="266"/>
        <v>0</v>
      </c>
      <c r="M435" s="5">
        <f t="shared" si="266"/>
        <v>5677.82</v>
      </c>
      <c r="N435" s="5">
        <f>SUM(N430:N434)</f>
        <v>1214.96</v>
      </c>
      <c r="O435" s="5">
        <f>SUM(O430:O434)</f>
        <v>0</v>
      </c>
      <c r="P435" s="5">
        <f t="shared" si="266"/>
        <v>0</v>
      </c>
      <c r="Q435" s="33">
        <f t="shared" si="266"/>
        <v>0</v>
      </c>
      <c r="R435" s="74">
        <f t="shared" si="250"/>
        <v>6</v>
      </c>
      <c r="S435" s="34">
        <f t="shared" si="251"/>
        <v>1214.96</v>
      </c>
      <c r="T435" s="3" t="s">
        <v>49</v>
      </c>
      <c r="U435" t="s">
        <v>49</v>
      </c>
      <c r="V435" t="s">
        <v>100</v>
      </c>
      <c r="W435" t="s">
        <v>100</v>
      </c>
      <c r="Y435" s="83" t="s">
        <v>101</v>
      </c>
      <c r="Z435" s="60"/>
      <c r="AA435" s="5">
        <f t="shared" ref="AA435:AJ435" si="267">SUM(AA430:AA434)</f>
        <v>61</v>
      </c>
      <c r="AB435" s="5">
        <f>SUM(AB430:AB434)</f>
        <v>3</v>
      </c>
      <c r="AC435" s="5">
        <f>SUM(AC430:AC434)</f>
        <v>0</v>
      </c>
      <c r="AD435" s="5">
        <f t="shared" si="267"/>
        <v>0</v>
      </c>
      <c r="AE435" s="5">
        <f t="shared" si="267"/>
        <v>0</v>
      </c>
      <c r="AF435" s="5">
        <f t="shared" si="267"/>
        <v>5891.41</v>
      </c>
      <c r="AG435" s="5">
        <f>SUM(AG430:AG434)</f>
        <v>1518.04</v>
      </c>
      <c r="AH435" s="5">
        <f>SUM(AH430:AH434)</f>
        <v>0</v>
      </c>
      <c r="AI435" s="5">
        <f t="shared" si="267"/>
        <v>0</v>
      </c>
      <c r="AJ435" s="33">
        <f t="shared" si="267"/>
        <v>0</v>
      </c>
      <c r="AK435" s="74">
        <f t="shared" si="253"/>
        <v>3</v>
      </c>
      <c r="AL435" s="34">
        <f t="shared" si="254"/>
        <v>1518.04</v>
      </c>
      <c r="AM435" s="2">
        <f t="shared" si="255"/>
        <v>-21</v>
      </c>
      <c r="AN435" s="2">
        <f t="shared" si="255"/>
        <v>3</v>
      </c>
      <c r="AO435" s="2">
        <f t="shared" si="255"/>
        <v>0</v>
      </c>
      <c r="AP435" s="2">
        <f t="shared" si="255"/>
        <v>0</v>
      </c>
      <c r="AQ435" s="2">
        <f t="shared" si="255"/>
        <v>0</v>
      </c>
      <c r="AR435" s="2">
        <f t="shared" si="255"/>
        <v>-213.59000000000015</v>
      </c>
      <c r="AS435" s="2">
        <f t="shared" si="255"/>
        <v>-303.07999999999993</v>
      </c>
      <c r="AT435" s="2">
        <f t="shared" si="255"/>
        <v>0</v>
      </c>
      <c r="AU435" s="2">
        <f t="shared" si="255"/>
        <v>0</v>
      </c>
      <c r="AV435" s="29">
        <f t="shared" si="255"/>
        <v>0</v>
      </c>
      <c r="AW435" s="30">
        <f t="shared" si="255"/>
        <v>3</v>
      </c>
      <c r="AX435" s="31">
        <f t="shared" si="255"/>
        <v>-303.07999999999993</v>
      </c>
      <c r="AY435" s="38">
        <f t="shared" si="256"/>
        <v>-0.34426229508196721</v>
      </c>
      <c r="AZ435" s="38">
        <f t="shared" si="257"/>
        <v>506.01333333333332</v>
      </c>
      <c r="BA435" s="38" t="str">
        <f t="shared" si="257"/>
        <v/>
      </c>
      <c r="BB435" s="38" t="str">
        <f t="shared" si="257"/>
        <v/>
      </c>
      <c r="BC435" s="38" t="str">
        <f t="shared" si="258"/>
        <v/>
      </c>
      <c r="BD435" s="38">
        <f t="shared" si="258"/>
        <v>-3.6254478978716496E-2</v>
      </c>
      <c r="BE435" s="38">
        <f t="shared" si="258"/>
        <v>-0.19965218307817972</v>
      </c>
      <c r="BF435" s="38" t="str">
        <f t="shared" si="258"/>
        <v/>
      </c>
      <c r="BG435" s="38" t="str">
        <f t="shared" si="258"/>
        <v/>
      </c>
      <c r="BH435" s="39" t="str">
        <f t="shared" si="258"/>
        <v/>
      </c>
      <c r="BI435" s="40">
        <f t="shared" si="258"/>
        <v>1</v>
      </c>
      <c r="BJ435" s="40">
        <f t="shared" si="258"/>
        <v>-0.19965218307817972</v>
      </c>
      <c r="BK435" s="146">
        <f t="shared" si="264"/>
        <v>141.94549999999998</v>
      </c>
      <c r="BL435" s="96">
        <f t="shared" si="264"/>
        <v>202.49333333333334</v>
      </c>
      <c r="BM435" s="96" t="str">
        <f t="shared" si="264"/>
        <v/>
      </c>
      <c r="BN435" s="96" t="str">
        <f t="shared" si="264"/>
        <v/>
      </c>
      <c r="BO435" s="147" t="str">
        <f t="shared" si="264"/>
        <v/>
      </c>
      <c r="BP435" s="146">
        <f t="shared" si="265"/>
        <v>96.58049180327869</v>
      </c>
      <c r="BQ435" s="96">
        <f t="shared" si="265"/>
        <v>506.01333333333332</v>
      </c>
      <c r="BR435" s="96" t="str">
        <f t="shared" si="265"/>
        <v/>
      </c>
      <c r="BS435" s="96" t="str">
        <f t="shared" si="265"/>
        <v/>
      </c>
      <c r="BT435" s="147" t="str">
        <f t="shared" si="265"/>
        <v/>
      </c>
      <c r="BU435" s="146">
        <f t="shared" si="259"/>
        <v>45.365008196721291</v>
      </c>
      <c r="BV435" s="96">
        <f t="shared" si="259"/>
        <v>-303.52</v>
      </c>
      <c r="BW435" s="147" t="str">
        <f t="shared" si="259"/>
        <v/>
      </c>
      <c r="BX435" s="96" t="str">
        <f t="shared" si="259"/>
        <v/>
      </c>
      <c r="BY435" s="147" t="str">
        <f t="shared" si="259"/>
        <v/>
      </c>
    </row>
    <row r="436" spans="1:79" ht="13.5" thickBot="1" x14ac:dyDescent="0.25">
      <c r="A436" t="s">
        <v>46</v>
      </c>
      <c r="B436" t="s">
        <v>46</v>
      </c>
      <c r="C436" t="s">
        <v>100</v>
      </c>
      <c r="D436" t="s">
        <v>100</v>
      </c>
      <c r="F436" s="78" t="s">
        <v>102</v>
      </c>
      <c r="G436" s="61"/>
      <c r="H436" s="48">
        <f>SUMIFS(H$7:H$377,$B$7:$B$377,$B436,$D$7:$D$377,$D436)</f>
        <v>13</v>
      </c>
      <c r="I436" s="49">
        <f t="shared" ref="I436:Q436" si="268">SUMIFS(I$7:I$377,$B$7:$B$377,$B436,$D$7:$D$377,$D436)</f>
        <v>1</v>
      </c>
      <c r="J436" s="49">
        <f t="shared" si="268"/>
        <v>0</v>
      </c>
      <c r="K436" s="49">
        <f t="shared" si="268"/>
        <v>0</v>
      </c>
      <c r="L436" s="49">
        <f t="shared" si="268"/>
        <v>0</v>
      </c>
      <c r="M436" s="49">
        <f t="shared" si="268"/>
        <v>2283.0500000000002</v>
      </c>
      <c r="N436" s="49">
        <f t="shared" si="268"/>
        <v>160.88</v>
      </c>
      <c r="O436" s="49">
        <f t="shared" si="268"/>
        <v>0</v>
      </c>
      <c r="P436" s="49">
        <f t="shared" si="268"/>
        <v>0</v>
      </c>
      <c r="Q436" s="50">
        <f t="shared" si="268"/>
        <v>0</v>
      </c>
      <c r="R436" s="79">
        <f t="shared" si="250"/>
        <v>1</v>
      </c>
      <c r="S436" s="51">
        <f t="shared" si="251"/>
        <v>160.88</v>
      </c>
      <c r="T436" s="3" t="s">
        <v>49</v>
      </c>
      <c r="U436" s="42" t="s">
        <v>49</v>
      </c>
      <c r="V436" s="42" t="s">
        <v>100</v>
      </c>
      <c r="W436" s="42" t="s">
        <v>100</v>
      </c>
      <c r="X436" s="42"/>
      <c r="Y436" s="78" t="s">
        <v>102</v>
      </c>
      <c r="Z436" s="61"/>
      <c r="AA436" s="49">
        <f>SUMIFS(AA$14:AA$377,$H$14:$H$377,"&lt;&gt;0",$W$14:$W$377,"08 Aug")</f>
        <v>21</v>
      </c>
      <c r="AB436" s="49">
        <f t="shared" ref="AB436:AJ436" si="269">SUMIFS(AB$14:AB$377,$R$14:$R$377,"&lt;&gt;0",$W$14:$W$377,"08 Aug")</f>
        <v>3</v>
      </c>
      <c r="AC436" s="49">
        <f t="shared" si="269"/>
        <v>0</v>
      </c>
      <c r="AD436" s="49">
        <f t="shared" si="269"/>
        <v>0</v>
      </c>
      <c r="AE436" s="49">
        <f t="shared" si="269"/>
        <v>0</v>
      </c>
      <c r="AF436" s="49">
        <f t="shared" si="269"/>
        <v>1309.95</v>
      </c>
      <c r="AG436" s="49">
        <f t="shared" si="269"/>
        <v>1518.04</v>
      </c>
      <c r="AH436" s="49">
        <f t="shared" si="269"/>
        <v>0</v>
      </c>
      <c r="AI436" s="49">
        <f t="shared" si="269"/>
        <v>0</v>
      </c>
      <c r="AJ436" s="50">
        <f t="shared" si="269"/>
        <v>0</v>
      </c>
      <c r="AK436" s="79">
        <f t="shared" si="253"/>
        <v>3</v>
      </c>
      <c r="AL436" s="51">
        <f t="shared" si="254"/>
        <v>1518.04</v>
      </c>
      <c r="AM436" s="44">
        <f t="shared" si="255"/>
        <v>-8</v>
      </c>
      <c r="AN436" s="44">
        <f t="shared" si="255"/>
        <v>-2</v>
      </c>
      <c r="AO436" s="44">
        <f t="shared" si="255"/>
        <v>0</v>
      </c>
      <c r="AP436" s="44">
        <f t="shared" si="255"/>
        <v>0</v>
      </c>
      <c r="AQ436" s="44">
        <f t="shared" si="255"/>
        <v>0</v>
      </c>
      <c r="AR436" s="44">
        <f t="shared" si="255"/>
        <v>973.10000000000014</v>
      </c>
      <c r="AS436" s="44">
        <f t="shared" si="255"/>
        <v>-1357.1599999999999</v>
      </c>
      <c r="AT436" s="44">
        <f t="shared" si="255"/>
        <v>0</v>
      </c>
      <c r="AU436" s="44">
        <f t="shared" si="255"/>
        <v>0</v>
      </c>
      <c r="AV436" s="45">
        <f t="shared" si="255"/>
        <v>0</v>
      </c>
      <c r="AW436" s="46">
        <f t="shared" si="255"/>
        <v>-2</v>
      </c>
      <c r="AX436" s="47">
        <f t="shared" si="255"/>
        <v>-1357.1599999999999</v>
      </c>
      <c r="AY436" s="56">
        <f t="shared" si="256"/>
        <v>-0.38095238095238093</v>
      </c>
      <c r="AZ436" s="56">
        <f t="shared" si="257"/>
        <v>506.01333333333332</v>
      </c>
      <c r="BA436" s="56" t="str">
        <f t="shared" si="257"/>
        <v/>
      </c>
      <c r="BB436" s="56" t="str">
        <f t="shared" si="257"/>
        <v/>
      </c>
      <c r="BC436" s="56" t="str">
        <f t="shared" si="258"/>
        <v/>
      </c>
      <c r="BD436" s="56">
        <f t="shared" si="258"/>
        <v>0.74285278064048255</v>
      </c>
      <c r="BE436" s="56">
        <f t="shared" si="258"/>
        <v>-0.89402123791204435</v>
      </c>
      <c r="BF436" s="56" t="str">
        <f t="shared" si="258"/>
        <v/>
      </c>
      <c r="BG436" s="56" t="str">
        <f t="shared" si="258"/>
        <v/>
      </c>
      <c r="BH436" s="57" t="str">
        <f t="shared" si="258"/>
        <v/>
      </c>
      <c r="BI436" s="58">
        <f t="shared" si="258"/>
        <v>-0.66666666666666663</v>
      </c>
      <c r="BJ436" s="58">
        <f t="shared" si="258"/>
        <v>-0.89402123791204435</v>
      </c>
      <c r="BK436" s="149">
        <f t="shared" si="264"/>
        <v>175.6192307692308</v>
      </c>
      <c r="BL436" s="150">
        <f t="shared" si="264"/>
        <v>160.88</v>
      </c>
      <c r="BM436" s="150" t="str">
        <f t="shared" si="264"/>
        <v/>
      </c>
      <c r="BN436" s="150" t="str">
        <f t="shared" si="264"/>
        <v/>
      </c>
      <c r="BO436" s="151" t="str">
        <f t="shared" si="264"/>
        <v/>
      </c>
      <c r="BP436" s="149">
        <f t="shared" si="265"/>
        <v>62.378571428571433</v>
      </c>
      <c r="BQ436" s="150">
        <f t="shared" si="265"/>
        <v>506.01333333333332</v>
      </c>
      <c r="BR436" s="150" t="str">
        <f t="shared" si="265"/>
        <v/>
      </c>
      <c r="BS436" s="150" t="str">
        <f t="shared" si="265"/>
        <v/>
      </c>
      <c r="BT436" s="151" t="str">
        <f t="shared" si="265"/>
        <v/>
      </c>
      <c r="BU436" s="149">
        <f t="shared" si="259"/>
        <v>113.24065934065936</v>
      </c>
      <c r="BV436" s="150">
        <f t="shared" si="259"/>
        <v>-345.13333333333333</v>
      </c>
      <c r="BW436" s="151" t="str">
        <f t="shared" si="259"/>
        <v/>
      </c>
      <c r="BX436" s="150" t="str">
        <f t="shared" si="259"/>
        <v/>
      </c>
      <c r="BY436" s="151" t="str">
        <f t="shared" si="259"/>
        <v/>
      </c>
    </row>
    <row r="437" spans="1:79" hidden="1" outlineLevel="1" x14ac:dyDescent="0.2">
      <c r="R437" s="1"/>
      <c r="T437" s="3"/>
      <c r="AK437" s="1"/>
      <c r="AW437" s="3"/>
      <c r="BI437" s="1"/>
      <c r="BK437" s="96" t="str">
        <f t="shared" si="264"/>
        <v/>
      </c>
      <c r="BL437" s="96" t="str">
        <f t="shared" si="264"/>
        <v/>
      </c>
      <c r="BM437" s="96" t="str">
        <f t="shared" si="264"/>
        <v/>
      </c>
      <c r="BN437" s="96" t="str">
        <f t="shared" si="264"/>
        <v/>
      </c>
      <c r="BO437" s="96" t="str">
        <f t="shared" si="264"/>
        <v/>
      </c>
      <c r="BP437" s="96" t="str">
        <f t="shared" si="265"/>
        <v/>
      </c>
      <c r="BQ437" s="96" t="str">
        <f t="shared" si="265"/>
        <v/>
      </c>
      <c r="BR437" s="96" t="str">
        <f t="shared" si="265"/>
        <v/>
      </c>
      <c r="BS437" s="96" t="str">
        <f t="shared" si="265"/>
        <v/>
      </c>
      <c r="BT437" s="96" t="str">
        <f t="shared" si="265"/>
        <v/>
      </c>
    </row>
    <row r="438" spans="1:79" hidden="1" outlineLevel="1" x14ac:dyDescent="0.2">
      <c r="F438" s="62" t="s">
        <v>103</v>
      </c>
      <c r="G438" s="63"/>
      <c r="H438" s="64">
        <f>SUMIF($E$14:$E$377,$F438,$H$14:$H$377)</f>
        <v>0</v>
      </c>
      <c r="I438" s="65">
        <f t="shared" ref="I438:Q441" si="270">SUMIF($E$14:$E$377,$F438,I$14:I$377)</f>
        <v>0</v>
      </c>
      <c r="J438" s="65">
        <f t="shared" si="270"/>
        <v>0</v>
      </c>
      <c r="K438" s="65">
        <f t="shared" si="270"/>
        <v>0</v>
      </c>
      <c r="L438" s="65">
        <f t="shared" si="270"/>
        <v>0</v>
      </c>
      <c r="M438" s="65">
        <f t="shared" si="270"/>
        <v>0</v>
      </c>
      <c r="N438" s="65">
        <f t="shared" si="270"/>
        <v>0</v>
      </c>
      <c r="O438" s="65">
        <f t="shared" si="270"/>
        <v>0</v>
      </c>
      <c r="P438" s="65">
        <f t="shared" si="270"/>
        <v>0</v>
      </c>
      <c r="Q438" s="86">
        <f t="shared" si="270"/>
        <v>0</v>
      </c>
      <c r="R438" s="69">
        <f t="shared" ref="R438:R443" si="271">SUM(I438:L438)</f>
        <v>0</v>
      </c>
      <c r="S438" s="95">
        <f t="shared" ref="S438:S443" si="272">SUM(N438:Q438)</f>
        <v>0</v>
      </c>
      <c r="T438" s="3"/>
      <c r="U438" s="67"/>
      <c r="V438" s="67"/>
      <c r="W438" s="67"/>
      <c r="X438" s="67"/>
      <c r="Y438" s="62" t="s">
        <v>103</v>
      </c>
      <c r="Z438" s="63"/>
      <c r="AA438" s="65">
        <f>SUMIF($H$259:$H$265,"&lt;&gt;0",AA$259:AA$265)</f>
        <v>0</v>
      </c>
      <c r="AB438" s="65">
        <f t="shared" ref="AB438:AJ438" si="273">SUMIF($R$259:$R$265,"&lt;&gt;0",AB$259:AB$265)</f>
        <v>0</v>
      </c>
      <c r="AC438" s="65">
        <f t="shared" si="273"/>
        <v>0</v>
      </c>
      <c r="AD438" s="65">
        <f t="shared" si="273"/>
        <v>0</v>
      </c>
      <c r="AE438" s="65">
        <f t="shared" si="273"/>
        <v>0</v>
      </c>
      <c r="AF438" s="65">
        <f t="shared" si="273"/>
        <v>0</v>
      </c>
      <c r="AG438" s="65">
        <f t="shared" si="273"/>
        <v>0</v>
      </c>
      <c r="AH438" s="65">
        <f t="shared" si="273"/>
        <v>0</v>
      </c>
      <c r="AI438" s="65">
        <f t="shared" si="273"/>
        <v>0</v>
      </c>
      <c r="AJ438" s="86">
        <f t="shared" si="273"/>
        <v>0</v>
      </c>
      <c r="AK438" s="69">
        <f t="shared" ref="AK438:AK443" si="274">SUM(AB438:AE438)</f>
        <v>0</v>
      </c>
      <c r="AL438" s="95">
        <f t="shared" ref="AL438:AL443" si="275">SUM(AG438:AJ438)</f>
        <v>0</v>
      </c>
      <c r="AM438" s="65">
        <f t="shared" ref="AM438:AX450" si="276">+H438-AA438</f>
        <v>0</v>
      </c>
      <c r="AN438" s="65">
        <f t="shared" si="276"/>
        <v>0</v>
      </c>
      <c r="AO438" s="65">
        <f t="shared" si="276"/>
        <v>0</v>
      </c>
      <c r="AP438" s="65">
        <f t="shared" si="276"/>
        <v>0</v>
      </c>
      <c r="AQ438" s="65">
        <f t="shared" si="276"/>
        <v>0</v>
      </c>
      <c r="AR438" s="65">
        <f t="shared" si="276"/>
        <v>0</v>
      </c>
      <c r="AS438" s="65">
        <f t="shared" si="276"/>
        <v>0</v>
      </c>
      <c r="AT438" s="65">
        <f t="shared" si="276"/>
        <v>0</v>
      </c>
      <c r="AU438" s="65">
        <f t="shared" si="276"/>
        <v>0</v>
      </c>
      <c r="AV438" s="86">
        <f t="shared" si="276"/>
        <v>0</v>
      </c>
      <c r="AW438" s="69">
        <f t="shared" si="276"/>
        <v>0</v>
      </c>
      <c r="AX438" s="87">
        <f t="shared" si="276"/>
        <v>0</v>
      </c>
      <c r="AY438" s="70" t="str">
        <f t="shared" ref="AY438:AY443" si="277">IFERROR(AM438/AA438,"")</f>
        <v/>
      </c>
      <c r="AZ438" s="70" t="str">
        <f t="shared" ref="AZ438:BB443" si="278">IFERROR(AL438/AB438,"")</f>
        <v/>
      </c>
      <c r="BA438" s="70" t="str">
        <f t="shared" si="278"/>
        <v/>
      </c>
      <c r="BB438" s="70" t="str">
        <f t="shared" si="278"/>
        <v/>
      </c>
      <c r="BC438" s="70" t="str">
        <f t="shared" ref="BC438:BJ443" si="279">IFERROR(AQ438/AE438,"")</f>
        <v/>
      </c>
      <c r="BD438" s="70" t="str">
        <f t="shared" si="279"/>
        <v/>
      </c>
      <c r="BE438" s="70" t="str">
        <f t="shared" si="279"/>
        <v/>
      </c>
      <c r="BF438" s="70" t="str">
        <f t="shared" si="279"/>
        <v/>
      </c>
      <c r="BG438" s="70" t="str">
        <f t="shared" si="279"/>
        <v/>
      </c>
      <c r="BH438" s="89" t="str">
        <f t="shared" si="279"/>
        <v/>
      </c>
      <c r="BI438" s="90" t="str">
        <f t="shared" si="279"/>
        <v/>
      </c>
      <c r="BJ438" s="90" t="str">
        <f t="shared" si="279"/>
        <v/>
      </c>
      <c r="BK438" s="141" t="str">
        <f t="shared" si="264"/>
        <v/>
      </c>
      <c r="BL438" s="142" t="str">
        <f t="shared" si="264"/>
        <v/>
      </c>
      <c r="BM438" s="142" t="str">
        <f t="shared" si="264"/>
        <v/>
      </c>
      <c r="BN438" s="142" t="str">
        <f t="shared" si="264"/>
        <v/>
      </c>
      <c r="BO438" s="143" t="str">
        <f t="shared" si="264"/>
        <v/>
      </c>
      <c r="BP438" s="141" t="str">
        <f t="shared" si="265"/>
        <v/>
      </c>
      <c r="BQ438" s="142" t="str">
        <f t="shared" si="265"/>
        <v/>
      </c>
      <c r="BR438" s="142" t="str">
        <f t="shared" si="265"/>
        <v/>
      </c>
      <c r="BS438" s="142" t="str">
        <f t="shared" si="265"/>
        <v/>
      </c>
      <c r="BT438" s="143" t="str">
        <f t="shared" si="265"/>
        <v/>
      </c>
      <c r="BU438" s="116" t="str">
        <f t="shared" ref="BU438:BY443" si="280">IFERROR(BK438-BP438,"")</f>
        <v/>
      </c>
      <c r="BV438" s="117" t="str">
        <f t="shared" si="280"/>
        <v/>
      </c>
      <c r="BW438" s="118" t="str">
        <f t="shared" si="280"/>
        <v/>
      </c>
      <c r="BX438" s="117" t="str">
        <f t="shared" si="280"/>
        <v/>
      </c>
      <c r="BY438" s="118" t="str">
        <f t="shared" si="280"/>
        <v/>
      </c>
      <c r="BZ438" s="96" t="e">
        <f>+AM438/AA438</f>
        <v>#DIV/0!</v>
      </c>
      <c r="CA438" s="96" t="e">
        <f>+AR438/AF438</f>
        <v>#DIV/0!</v>
      </c>
    </row>
    <row r="439" spans="1:79" hidden="1" outlineLevel="1" x14ac:dyDescent="0.2">
      <c r="F439" s="73" t="s">
        <v>104</v>
      </c>
      <c r="G439" s="60"/>
      <c r="H439" s="28">
        <f>SUMIF($E$14:$E$377,$F439,H$14:H$377)</f>
        <v>0</v>
      </c>
      <c r="I439" s="138">
        <f t="shared" si="270"/>
        <v>0</v>
      </c>
      <c r="J439" s="138">
        <f t="shared" si="270"/>
        <v>0</v>
      </c>
      <c r="K439" s="2">
        <f t="shared" si="270"/>
        <v>0</v>
      </c>
      <c r="L439" s="2">
        <f t="shared" si="270"/>
        <v>0</v>
      </c>
      <c r="M439" s="2">
        <f t="shared" si="270"/>
        <v>0</v>
      </c>
      <c r="N439" s="2">
        <f t="shared" si="270"/>
        <v>0</v>
      </c>
      <c r="O439" s="2">
        <f t="shared" si="270"/>
        <v>0</v>
      </c>
      <c r="P439" s="2">
        <f t="shared" si="270"/>
        <v>0</v>
      </c>
      <c r="Q439" s="29">
        <f t="shared" si="270"/>
        <v>0</v>
      </c>
      <c r="R439" s="30">
        <f t="shared" si="271"/>
        <v>0</v>
      </c>
      <c r="S439" s="34">
        <f t="shared" si="272"/>
        <v>0</v>
      </c>
      <c r="T439" s="3"/>
      <c r="Y439" s="73" t="s">
        <v>104</v>
      </c>
      <c r="Z439" s="60"/>
      <c r="AA439" s="2">
        <f>SUMIF($H$266:$H$272,"&lt;&gt;0",AA$266:AA$272)</f>
        <v>0</v>
      </c>
      <c r="AB439" s="2">
        <f t="shared" ref="AB439:AJ439" si="281">SUMIF($R$266:$R$272,"&lt;&gt;0",AB$266:AB$272)</f>
        <v>0</v>
      </c>
      <c r="AC439" s="2">
        <f t="shared" si="281"/>
        <v>0</v>
      </c>
      <c r="AD439" s="2">
        <f t="shared" si="281"/>
        <v>0</v>
      </c>
      <c r="AE439" s="2">
        <f t="shared" si="281"/>
        <v>0</v>
      </c>
      <c r="AF439" s="2">
        <f t="shared" si="281"/>
        <v>0</v>
      </c>
      <c r="AG439" s="2">
        <f t="shared" si="281"/>
        <v>0</v>
      </c>
      <c r="AH439" s="2">
        <f t="shared" si="281"/>
        <v>0</v>
      </c>
      <c r="AI439" s="2">
        <f t="shared" si="281"/>
        <v>0</v>
      </c>
      <c r="AJ439" s="29">
        <f t="shared" si="281"/>
        <v>0</v>
      </c>
      <c r="AK439" s="30">
        <f t="shared" si="274"/>
        <v>0</v>
      </c>
      <c r="AL439" s="34">
        <f t="shared" si="275"/>
        <v>0</v>
      </c>
      <c r="AM439" s="2">
        <f t="shared" si="276"/>
        <v>0</v>
      </c>
      <c r="AN439" s="2">
        <f t="shared" si="276"/>
        <v>0</v>
      </c>
      <c r="AO439" s="2">
        <f t="shared" si="276"/>
        <v>0</v>
      </c>
      <c r="AP439" s="2">
        <f t="shared" si="276"/>
        <v>0</v>
      </c>
      <c r="AQ439" s="2">
        <f t="shared" si="276"/>
        <v>0</v>
      </c>
      <c r="AR439" s="2">
        <f t="shared" si="276"/>
        <v>0</v>
      </c>
      <c r="AS439" s="2">
        <f t="shared" si="276"/>
        <v>0</v>
      </c>
      <c r="AT439" s="2">
        <f t="shared" si="276"/>
        <v>0</v>
      </c>
      <c r="AU439" s="2">
        <f t="shared" si="276"/>
        <v>0</v>
      </c>
      <c r="AV439" s="29">
        <f t="shared" si="276"/>
        <v>0</v>
      </c>
      <c r="AW439" s="30">
        <f t="shared" si="276"/>
        <v>0</v>
      </c>
      <c r="AX439" s="31">
        <f t="shared" si="276"/>
        <v>0</v>
      </c>
      <c r="AY439" s="38" t="str">
        <f t="shared" si="277"/>
        <v/>
      </c>
      <c r="AZ439" s="38" t="str">
        <f t="shared" si="278"/>
        <v/>
      </c>
      <c r="BA439" s="38" t="str">
        <f t="shared" si="278"/>
        <v/>
      </c>
      <c r="BB439" s="38" t="str">
        <f t="shared" si="278"/>
        <v/>
      </c>
      <c r="BC439" s="38" t="str">
        <f t="shared" si="279"/>
        <v/>
      </c>
      <c r="BD439" s="38" t="str">
        <f t="shared" si="279"/>
        <v/>
      </c>
      <c r="BE439" s="38" t="str">
        <f t="shared" si="279"/>
        <v/>
      </c>
      <c r="BF439" s="38" t="str">
        <f t="shared" si="279"/>
        <v/>
      </c>
      <c r="BG439" s="38" t="str">
        <f t="shared" si="279"/>
        <v/>
      </c>
      <c r="BH439" s="39" t="str">
        <f t="shared" si="279"/>
        <v/>
      </c>
      <c r="BI439" s="40" t="str">
        <f t="shared" si="279"/>
        <v/>
      </c>
      <c r="BJ439" s="40" t="str">
        <f t="shared" si="279"/>
        <v/>
      </c>
      <c r="BK439" s="146" t="str">
        <f t="shared" si="264"/>
        <v/>
      </c>
      <c r="BL439" s="96" t="str">
        <f t="shared" si="264"/>
        <v/>
      </c>
      <c r="BM439" s="96" t="str">
        <f t="shared" si="264"/>
        <v/>
      </c>
      <c r="BN439" s="96" t="str">
        <f t="shared" si="264"/>
        <v/>
      </c>
      <c r="BO439" s="147" t="str">
        <f t="shared" si="264"/>
        <v/>
      </c>
      <c r="BP439" s="146" t="str">
        <f t="shared" si="265"/>
        <v/>
      </c>
      <c r="BQ439" s="96" t="str">
        <f t="shared" si="265"/>
        <v/>
      </c>
      <c r="BR439" s="96" t="str">
        <f t="shared" si="265"/>
        <v/>
      </c>
      <c r="BS439" s="96" t="str">
        <f t="shared" si="265"/>
        <v/>
      </c>
      <c r="BT439" s="147" t="str">
        <f t="shared" si="265"/>
        <v/>
      </c>
      <c r="BU439" s="119" t="str">
        <f t="shared" si="280"/>
        <v/>
      </c>
      <c r="BV439" s="120" t="str">
        <f t="shared" si="280"/>
        <v/>
      </c>
      <c r="BW439" s="121" t="str">
        <f t="shared" si="280"/>
        <v/>
      </c>
      <c r="BX439" s="120" t="str">
        <f t="shared" si="280"/>
        <v/>
      </c>
      <c r="BY439" s="121" t="str">
        <f t="shared" si="280"/>
        <v/>
      </c>
      <c r="BZ439" s="96" t="e">
        <f t="shared" ref="BZ439:BZ441" si="282">+AM439/AA439</f>
        <v>#DIV/0!</v>
      </c>
      <c r="CA439" s="96" t="e">
        <f t="shared" ref="CA439:CA447" si="283">+AR439/AF439</f>
        <v>#DIV/0!</v>
      </c>
    </row>
    <row r="440" spans="1:79" hidden="1" outlineLevel="1" x14ac:dyDescent="0.2">
      <c r="F440" s="73" t="s">
        <v>105</v>
      </c>
      <c r="G440" s="60"/>
      <c r="H440" s="28">
        <f>SUMIF($E$14:$E$377,$F440,H$14:H$377)</f>
        <v>0</v>
      </c>
      <c r="I440" s="138">
        <f t="shared" si="270"/>
        <v>0</v>
      </c>
      <c r="J440" s="138">
        <f t="shared" si="270"/>
        <v>0</v>
      </c>
      <c r="K440" s="2">
        <f t="shared" si="270"/>
        <v>0</v>
      </c>
      <c r="L440" s="2">
        <f t="shared" si="270"/>
        <v>0</v>
      </c>
      <c r="M440" s="2">
        <f t="shared" si="270"/>
        <v>0</v>
      </c>
      <c r="N440" s="2">
        <f t="shared" si="270"/>
        <v>0</v>
      </c>
      <c r="O440" s="2">
        <f t="shared" si="270"/>
        <v>0</v>
      </c>
      <c r="P440" s="2">
        <f t="shared" si="270"/>
        <v>0</v>
      </c>
      <c r="Q440" s="29">
        <f t="shared" si="270"/>
        <v>0</v>
      </c>
      <c r="R440" s="30">
        <f t="shared" si="271"/>
        <v>0</v>
      </c>
      <c r="S440" s="34">
        <f t="shared" si="272"/>
        <v>0</v>
      </c>
      <c r="T440" s="3"/>
      <c r="Y440" s="73" t="s">
        <v>105</v>
      </c>
      <c r="Z440" s="60"/>
      <c r="AA440" s="2">
        <f>SUMIF($H$273:$H$279,"&lt;&gt;0",AA$273:AA$279)</f>
        <v>0</v>
      </c>
      <c r="AB440" s="2">
        <f t="shared" ref="AB440:AJ440" si="284">SUMIF($R$273:$R$279,"&lt;&gt;0",AB$273:AB$279)</f>
        <v>0</v>
      </c>
      <c r="AC440" s="2">
        <f t="shared" si="284"/>
        <v>0</v>
      </c>
      <c r="AD440" s="2">
        <f t="shared" si="284"/>
        <v>0</v>
      </c>
      <c r="AE440" s="2">
        <f t="shared" si="284"/>
        <v>0</v>
      </c>
      <c r="AF440" s="2">
        <f t="shared" si="284"/>
        <v>0</v>
      </c>
      <c r="AG440" s="2">
        <f t="shared" si="284"/>
        <v>0</v>
      </c>
      <c r="AH440" s="2">
        <f t="shared" si="284"/>
        <v>0</v>
      </c>
      <c r="AI440" s="2">
        <f t="shared" si="284"/>
        <v>0</v>
      </c>
      <c r="AJ440" s="29">
        <f t="shared" si="284"/>
        <v>0</v>
      </c>
      <c r="AK440" s="30">
        <f t="shared" si="274"/>
        <v>0</v>
      </c>
      <c r="AL440" s="34">
        <f t="shared" si="275"/>
        <v>0</v>
      </c>
      <c r="AM440" s="2">
        <f t="shared" si="276"/>
        <v>0</v>
      </c>
      <c r="AN440" s="2">
        <f t="shared" si="276"/>
        <v>0</v>
      </c>
      <c r="AO440" s="2">
        <f t="shared" si="276"/>
        <v>0</v>
      </c>
      <c r="AP440" s="2">
        <f t="shared" si="276"/>
        <v>0</v>
      </c>
      <c r="AQ440" s="2">
        <f t="shared" si="276"/>
        <v>0</v>
      </c>
      <c r="AR440" s="2">
        <f t="shared" si="276"/>
        <v>0</v>
      </c>
      <c r="AS440" s="2">
        <f t="shared" si="276"/>
        <v>0</v>
      </c>
      <c r="AT440" s="2">
        <f t="shared" si="276"/>
        <v>0</v>
      </c>
      <c r="AU440" s="2">
        <f t="shared" si="276"/>
        <v>0</v>
      </c>
      <c r="AV440" s="29">
        <f t="shared" si="276"/>
        <v>0</v>
      </c>
      <c r="AW440" s="30">
        <f t="shared" si="276"/>
        <v>0</v>
      </c>
      <c r="AX440" s="31">
        <f t="shared" si="276"/>
        <v>0</v>
      </c>
      <c r="AY440" s="38" t="str">
        <f t="shared" si="277"/>
        <v/>
      </c>
      <c r="AZ440" s="38" t="str">
        <f t="shared" si="278"/>
        <v/>
      </c>
      <c r="BA440" s="38" t="str">
        <f t="shared" si="278"/>
        <v/>
      </c>
      <c r="BB440" s="38" t="str">
        <f t="shared" si="278"/>
        <v/>
      </c>
      <c r="BC440" s="38" t="str">
        <f t="shared" si="279"/>
        <v/>
      </c>
      <c r="BD440" s="38" t="str">
        <f t="shared" si="279"/>
        <v/>
      </c>
      <c r="BE440" s="38" t="str">
        <f t="shared" si="279"/>
        <v/>
      </c>
      <c r="BF440" s="38" t="str">
        <f t="shared" si="279"/>
        <v/>
      </c>
      <c r="BG440" s="38" t="str">
        <f t="shared" si="279"/>
        <v/>
      </c>
      <c r="BH440" s="39" t="str">
        <f t="shared" si="279"/>
        <v/>
      </c>
      <c r="BI440" s="40" t="str">
        <f t="shared" si="279"/>
        <v/>
      </c>
      <c r="BJ440" s="40" t="str">
        <f t="shared" si="279"/>
        <v/>
      </c>
      <c r="BK440" s="146" t="str">
        <f t="shared" si="264"/>
        <v/>
      </c>
      <c r="BL440" s="96" t="str">
        <f t="shared" si="264"/>
        <v/>
      </c>
      <c r="BM440" s="96" t="str">
        <f t="shared" si="264"/>
        <v/>
      </c>
      <c r="BN440" s="96" t="str">
        <f t="shared" si="264"/>
        <v/>
      </c>
      <c r="BO440" s="147" t="str">
        <f t="shared" si="264"/>
        <v/>
      </c>
      <c r="BP440" s="146" t="str">
        <f t="shared" si="265"/>
        <v/>
      </c>
      <c r="BQ440" s="96" t="str">
        <f t="shared" si="265"/>
        <v/>
      </c>
      <c r="BR440" s="96" t="str">
        <f t="shared" si="265"/>
        <v/>
      </c>
      <c r="BS440" s="96" t="str">
        <f t="shared" si="265"/>
        <v/>
      </c>
      <c r="BT440" s="147" t="str">
        <f t="shared" si="265"/>
        <v/>
      </c>
      <c r="BU440" s="119" t="str">
        <f t="shared" si="280"/>
        <v/>
      </c>
      <c r="BV440" s="120" t="str">
        <f t="shared" si="280"/>
        <v/>
      </c>
      <c r="BW440" s="121" t="str">
        <f t="shared" si="280"/>
        <v/>
      </c>
      <c r="BX440" s="120" t="str">
        <f t="shared" si="280"/>
        <v/>
      </c>
      <c r="BY440" s="121" t="str">
        <f t="shared" si="280"/>
        <v/>
      </c>
      <c r="BZ440" s="96" t="e">
        <f t="shared" si="282"/>
        <v>#DIV/0!</v>
      </c>
      <c r="CA440" s="96" t="e">
        <f t="shared" si="283"/>
        <v>#DIV/0!</v>
      </c>
    </row>
    <row r="441" spans="1:79" ht="13.5" hidden="1" outlineLevel="1" thickBot="1" x14ac:dyDescent="0.25">
      <c r="F441" s="78" t="s">
        <v>106</v>
      </c>
      <c r="G441" s="61"/>
      <c r="H441" s="43">
        <f>SUMIF($E$14:$E$377,$F441,H$14:H$377)</f>
        <v>0</v>
      </c>
      <c r="I441" s="44">
        <f t="shared" si="270"/>
        <v>0</v>
      </c>
      <c r="J441" s="44">
        <f t="shared" si="270"/>
        <v>0</v>
      </c>
      <c r="K441" s="44">
        <f t="shared" si="270"/>
        <v>0</v>
      </c>
      <c r="L441" s="44">
        <f t="shared" si="270"/>
        <v>0</v>
      </c>
      <c r="M441" s="44">
        <f t="shared" si="270"/>
        <v>0</v>
      </c>
      <c r="N441" s="44">
        <f t="shared" si="270"/>
        <v>0</v>
      </c>
      <c r="O441" s="44">
        <f t="shared" si="270"/>
        <v>0</v>
      </c>
      <c r="P441" s="44">
        <f t="shared" si="270"/>
        <v>0</v>
      </c>
      <c r="Q441" s="45">
        <f t="shared" si="270"/>
        <v>0</v>
      </c>
      <c r="R441" s="46">
        <f t="shared" si="271"/>
        <v>0</v>
      </c>
      <c r="S441" s="51">
        <f t="shared" si="272"/>
        <v>0</v>
      </c>
      <c r="T441" s="3"/>
      <c r="U441" s="42"/>
      <c r="V441" s="42"/>
      <c r="W441" s="42"/>
      <c r="X441" s="42"/>
      <c r="Y441" s="78" t="s">
        <v>106</v>
      </c>
      <c r="Z441" s="61"/>
      <c r="AA441" s="44">
        <f>SUMIF($H$280:$H$286,"&lt;&gt;0",AA$280:AA$286)</f>
        <v>0</v>
      </c>
      <c r="AB441" s="44">
        <f t="shared" ref="AB441:AJ441" si="285">SUMIF($R$280:$R$286,"&lt;&gt;0",AB$280:AB$286)</f>
        <v>0</v>
      </c>
      <c r="AC441" s="44">
        <f t="shared" si="285"/>
        <v>0</v>
      </c>
      <c r="AD441" s="44">
        <f t="shared" si="285"/>
        <v>0</v>
      </c>
      <c r="AE441" s="44">
        <f t="shared" si="285"/>
        <v>0</v>
      </c>
      <c r="AF441" s="44">
        <f t="shared" si="285"/>
        <v>0</v>
      </c>
      <c r="AG441" s="44">
        <f t="shared" si="285"/>
        <v>0</v>
      </c>
      <c r="AH441" s="44">
        <f t="shared" si="285"/>
        <v>0</v>
      </c>
      <c r="AI441" s="44">
        <f t="shared" si="285"/>
        <v>0</v>
      </c>
      <c r="AJ441" s="45">
        <f t="shared" si="285"/>
        <v>0</v>
      </c>
      <c r="AK441" s="46">
        <f t="shared" si="274"/>
        <v>0</v>
      </c>
      <c r="AL441" s="51">
        <f t="shared" si="275"/>
        <v>0</v>
      </c>
      <c r="AM441" s="44">
        <f t="shared" si="276"/>
        <v>0</v>
      </c>
      <c r="AN441" s="44">
        <f t="shared" si="276"/>
        <v>0</v>
      </c>
      <c r="AO441" s="44">
        <f t="shared" si="276"/>
        <v>0</v>
      </c>
      <c r="AP441" s="44">
        <f t="shared" si="276"/>
        <v>0</v>
      </c>
      <c r="AQ441" s="44">
        <f t="shared" si="276"/>
        <v>0</v>
      </c>
      <c r="AR441" s="44">
        <f t="shared" si="276"/>
        <v>0</v>
      </c>
      <c r="AS441" s="44">
        <f t="shared" si="276"/>
        <v>0</v>
      </c>
      <c r="AT441" s="44">
        <f t="shared" si="276"/>
        <v>0</v>
      </c>
      <c r="AU441" s="44">
        <f t="shared" si="276"/>
        <v>0</v>
      </c>
      <c r="AV441" s="45">
        <f t="shared" si="276"/>
        <v>0</v>
      </c>
      <c r="AW441" s="46">
        <f t="shared" si="276"/>
        <v>0</v>
      </c>
      <c r="AX441" s="47">
        <f t="shared" si="276"/>
        <v>0</v>
      </c>
      <c r="AY441" s="56" t="str">
        <f t="shared" si="277"/>
        <v/>
      </c>
      <c r="AZ441" s="56" t="str">
        <f t="shared" si="278"/>
        <v/>
      </c>
      <c r="BA441" s="56" t="str">
        <f t="shared" si="278"/>
        <v/>
      </c>
      <c r="BB441" s="56" t="str">
        <f t="shared" si="278"/>
        <v/>
      </c>
      <c r="BC441" s="56" t="str">
        <f t="shared" si="279"/>
        <v/>
      </c>
      <c r="BD441" s="56" t="str">
        <f t="shared" si="279"/>
        <v/>
      </c>
      <c r="BE441" s="56" t="str">
        <f t="shared" si="279"/>
        <v/>
      </c>
      <c r="BF441" s="56" t="str">
        <f t="shared" si="279"/>
        <v/>
      </c>
      <c r="BG441" s="56" t="str">
        <f t="shared" si="279"/>
        <v/>
      </c>
      <c r="BH441" s="57" t="str">
        <f t="shared" si="279"/>
        <v/>
      </c>
      <c r="BI441" s="58" t="str">
        <f t="shared" si="279"/>
        <v/>
      </c>
      <c r="BJ441" s="58" t="str">
        <f t="shared" si="279"/>
        <v/>
      </c>
      <c r="BK441" s="149" t="str">
        <f t="shared" si="264"/>
        <v/>
      </c>
      <c r="BL441" s="150" t="str">
        <f t="shared" si="264"/>
        <v/>
      </c>
      <c r="BM441" s="150" t="str">
        <f t="shared" si="264"/>
        <v/>
      </c>
      <c r="BN441" s="150" t="str">
        <f t="shared" si="264"/>
        <v/>
      </c>
      <c r="BO441" s="151" t="str">
        <f t="shared" si="264"/>
        <v/>
      </c>
      <c r="BP441" s="149" t="str">
        <f t="shared" si="265"/>
        <v/>
      </c>
      <c r="BQ441" s="150" t="str">
        <f t="shared" si="265"/>
        <v/>
      </c>
      <c r="BR441" s="150" t="str">
        <f t="shared" si="265"/>
        <v/>
      </c>
      <c r="BS441" s="150" t="str">
        <f t="shared" si="265"/>
        <v/>
      </c>
      <c r="BT441" s="151" t="str">
        <f t="shared" si="265"/>
        <v/>
      </c>
      <c r="BU441" s="122" t="str">
        <f t="shared" si="280"/>
        <v/>
      </c>
      <c r="BV441" s="123" t="str">
        <f t="shared" si="280"/>
        <v/>
      </c>
      <c r="BW441" s="124" t="str">
        <f t="shared" si="280"/>
        <v/>
      </c>
      <c r="BX441" s="123" t="str">
        <f t="shared" si="280"/>
        <v/>
      </c>
      <c r="BY441" s="124" t="str">
        <f t="shared" si="280"/>
        <v/>
      </c>
      <c r="BZ441" s="96" t="e">
        <f t="shared" si="282"/>
        <v>#DIV/0!</v>
      </c>
      <c r="CA441" s="96" t="e">
        <f t="shared" si="283"/>
        <v>#DIV/0!</v>
      </c>
    </row>
    <row r="442" spans="1:79" hidden="1" outlineLevel="1" x14ac:dyDescent="0.2">
      <c r="A442" t="s">
        <v>46</v>
      </c>
      <c r="B442" t="s">
        <v>46</v>
      </c>
      <c r="C442" t="s">
        <v>107</v>
      </c>
      <c r="D442" t="s">
        <v>107</v>
      </c>
      <c r="F442" s="83" t="s">
        <v>108</v>
      </c>
      <c r="G442" s="60"/>
      <c r="H442" s="32">
        <f t="shared" ref="H442:Q442" si="286">SUM(H438:H441)</f>
        <v>0</v>
      </c>
      <c r="I442" s="5">
        <f>SUM(I438:I441)</f>
        <v>0</v>
      </c>
      <c r="J442" s="5">
        <f>SUM(J438:J441)</f>
        <v>0</v>
      </c>
      <c r="K442" s="5">
        <f t="shared" si="286"/>
        <v>0</v>
      </c>
      <c r="L442" s="5">
        <f t="shared" si="286"/>
        <v>0</v>
      </c>
      <c r="M442" s="5">
        <f t="shared" si="286"/>
        <v>0</v>
      </c>
      <c r="N442" s="5">
        <f>SUM(N438:N441)</f>
        <v>0</v>
      </c>
      <c r="O442" s="5">
        <f>SUM(O438:O441)</f>
        <v>0</v>
      </c>
      <c r="P442" s="5">
        <f t="shared" si="286"/>
        <v>0</v>
      </c>
      <c r="Q442" s="33">
        <f t="shared" si="286"/>
        <v>0</v>
      </c>
      <c r="R442" s="74">
        <f t="shared" si="271"/>
        <v>0</v>
      </c>
      <c r="S442" s="34">
        <f t="shared" si="272"/>
        <v>0</v>
      </c>
      <c r="T442" s="3" t="s">
        <v>49</v>
      </c>
      <c r="U442" t="s">
        <v>49</v>
      </c>
      <c r="V442" t="s">
        <v>107</v>
      </c>
      <c r="W442" t="s">
        <v>107</v>
      </c>
      <c r="Y442" s="83" t="s">
        <v>108</v>
      </c>
      <c r="Z442" s="60"/>
      <c r="AA442" s="5">
        <f t="shared" ref="AA442:AJ442" si="287">SUM(AA438:AA441)</f>
        <v>0</v>
      </c>
      <c r="AB442" s="5">
        <f>SUM(AB438:AB441)</f>
        <v>0</v>
      </c>
      <c r="AC442" s="5">
        <f>SUM(AC438:AC441)</f>
        <v>0</v>
      </c>
      <c r="AD442" s="5">
        <f t="shared" si="287"/>
        <v>0</v>
      </c>
      <c r="AE442" s="5">
        <f t="shared" si="287"/>
        <v>0</v>
      </c>
      <c r="AF442" s="5">
        <f t="shared" si="287"/>
        <v>0</v>
      </c>
      <c r="AG442" s="5">
        <f>SUM(AG438:AG441)</f>
        <v>0</v>
      </c>
      <c r="AH442" s="5">
        <f>SUM(AH438:AH441)</f>
        <v>0</v>
      </c>
      <c r="AI442" s="5">
        <f t="shared" si="287"/>
        <v>0</v>
      </c>
      <c r="AJ442" s="33">
        <f t="shared" si="287"/>
        <v>0</v>
      </c>
      <c r="AK442" s="74">
        <f t="shared" si="274"/>
        <v>0</v>
      </c>
      <c r="AL442" s="34">
        <f t="shared" si="275"/>
        <v>0</v>
      </c>
      <c r="AM442" s="2">
        <f t="shared" si="276"/>
        <v>0</v>
      </c>
      <c r="AN442" s="2">
        <f t="shared" si="276"/>
        <v>0</v>
      </c>
      <c r="AO442" s="2">
        <f t="shared" si="276"/>
        <v>0</v>
      </c>
      <c r="AP442" s="2">
        <f t="shared" si="276"/>
        <v>0</v>
      </c>
      <c r="AQ442" s="2">
        <f t="shared" si="276"/>
        <v>0</v>
      </c>
      <c r="AR442" s="2">
        <f t="shared" si="276"/>
        <v>0</v>
      </c>
      <c r="AS442" s="2">
        <f t="shared" si="276"/>
        <v>0</v>
      </c>
      <c r="AT442" s="2">
        <f t="shared" si="276"/>
        <v>0</v>
      </c>
      <c r="AU442" s="2">
        <f t="shared" si="276"/>
        <v>0</v>
      </c>
      <c r="AV442" s="29">
        <f t="shared" si="276"/>
        <v>0</v>
      </c>
      <c r="AW442" s="74">
        <f t="shared" si="276"/>
        <v>0</v>
      </c>
      <c r="AX442" s="31">
        <f t="shared" si="276"/>
        <v>0</v>
      </c>
      <c r="AY442" s="38" t="str">
        <f t="shared" si="277"/>
        <v/>
      </c>
      <c r="AZ442" s="38" t="str">
        <f t="shared" si="278"/>
        <v/>
      </c>
      <c r="BA442" s="38" t="str">
        <f t="shared" si="278"/>
        <v/>
      </c>
      <c r="BB442" s="38" t="str">
        <f t="shared" si="278"/>
        <v/>
      </c>
      <c r="BC442" s="38" t="str">
        <f t="shared" si="279"/>
        <v/>
      </c>
      <c r="BD442" s="38" t="str">
        <f t="shared" si="279"/>
        <v/>
      </c>
      <c r="BE442" s="38" t="str">
        <f t="shared" si="279"/>
        <v/>
      </c>
      <c r="BF442" s="38" t="str">
        <f t="shared" si="279"/>
        <v/>
      </c>
      <c r="BG442" s="38" t="str">
        <f t="shared" si="279"/>
        <v/>
      </c>
      <c r="BH442" s="39" t="str">
        <f t="shared" si="279"/>
        <v/>
      </c>
      <c r="BI442" s="40" t="str">
        <f t="shared" si="279"/>
        <v/>
      </c>
      <c r="BJ442" s="40" t="str">
        <f t="shared" si="279"/>
        <v/>
      </c>
      <c r="BK442" s="146" t="str">
        <f t="shared" si="264"/>
        <v/>
      </c>
      <c r="BL442" s="96" t="str">
        <f t="shared" si="264"/>
        <v/>
      </c>
      <c r="BM442" s="96" t="str">
        <f t="shared" si="264"/>
        <v/>
      </c>
      <c r="BN442" s="96" t="str">
        <f t="shared" si="264"/>
        <v/>
      </c>
      <c r="BO442" s="147" t="str">
        <f t="shared" si="264"/>
        <v/>
      </c>
      <c r="BP442" s="141" t="str">
        <f t="shared" si="265"/>
        <v/>
      </c>
      <c r="BQ442" s="142" t="str">
        <f t="shared" si="265"/>
        <v/>
      </c>
      <c r="BR442" s="142" t="str">
        <f t="shared" si="265"/>
        <v/>
      </c>
      <c r="BS442" s="142" t="str">
        <f t="shared" si="265"/>
        <v/>
      </c>
      <c r="BT442" s="143" t="str">
        <f t="shared" si="265"/>
        <v/>
      </c>
      <c r="BU442" s="119" t="str">
        <f t="shared" si="280"/>
        <v/>
      </c>
      <c r="BV442" s="120" t="str">
        <f t="shared" si="280"/>
        <v/>
      </c>
      <c r="BW442" s="121" t="str">
        <f t="shared" si="280"/>
        <v/>
      </c>
      <c r="BX442" s="120" t="str">
        <f t="shared" si="280"/>
        <v/>
      </c>
      <c r="BY442" s="121" t="str">
        <f t="shared" si="280"/>
        <v/>
      </c>
      <c r="CA442" s="96"/>
    </row>
    <row r="443" spans="1:79" ht="13.5" hidden="1" outlineLevel="1" thickBot="1" x14ac:dyDescent="0.25">
      <c r="A443" t="s">
        <v>46</v>
      </c>
      <c r="B443" t="s">
        <v>46</v>
      </c>
      <c r="C443" t="s">
        <v>107</v>
      </c>
      <c r="D443" t="s">
        <v>107</v>
      </c>
      <c r="F443" s="78" t="s">
        <v>109</v>
      </c>
      <c r="G443" s="61"/>
      <c r="H443" s="48">
        <f>SUMIFS(H$7:H$377,$B$7:$B$377,$B443,$D$7:$D$377,$D443)</f>
        <v>0</v>
      </c>
      <c r="I443" s="49">
        <f t="shared" ref="I443:Q443" si="288">SUMIFS(I$7:I$377,$B$7:$B$377,$B443,$D$7:$D$377,$D443)</f>
        <v>0</v>
      </c>
      <c r="J443" s="49">
        <f t="shared" si="288"/>
        <v>0</v>
      </c>
      <c r="K443" s="49">
        <f t="shared" si="288"/>
        <v>0</v>
      </c>
      <c r="L443" s="49">
        <f t="shared" si="288"/>
        <v>0</v>
      </c>
      <c r="M443" s="49">
        <f t="shared" si="288"/>
        <v>0</v>
      </c>
      <c r="N443" s="49">
        <f t="shared" si="288"/>
        <v>0</v>
      </c>
      <c r="O443" s="49">
        <f t="shared" si="288"/>
        <v>0</v>
      </c>
      <c r="P443" s="49">
        <f t="shared" si="288"/>
        <v>0</v>
      </c>
      <c r="Q443" s="50">
        <f t="shared" si="288"/>
        <v>0</v>
      </c>
      <c r="R443" s="79">
        <f t="shared" si="271"/>
        <v>0</v>
      </c>
      <c r="S443" s="51">
        <f t="shared" si="272"/>
        <v>0</v>
      </c>
      <c r="T443" s="3" t="s">
        <v>49</v>
      </c>
      <c r="U443" s="42" t="s">
        <v>49</v>
      </c>
      <c r="V443" s="42" t="s">
        <v>107</v>
      </c>
      <c r="W443" s="42" t="s">
        <v>107</v>
      </c>
      <c r="X443" s="42"/>
      <c r="Y443" s="78" t="s">
        <v>109</v>
      </c>
      <c r="Z443" s="61"/>
      <c r="AA443" s="49">
        <f>SUMIFS(AA$14:AA$377,$H$14:$H$377,"&lt;&gt;0",$W$14:$W$377,"09 Sep")</f>
        <v>0</v>
      </c>
      <c r="AB443" s="49">
        <f t="shared" ref="AB443:AJ443" si="289">SUMIFS(AB$14:AB$377,$R$14:$R$377,"&lt;&gt;0",$W$14:$W$377,"09 Sep")</f>
        <v>0</v>
      </c>
      <c r="AC443" s="49">
        <f t="shared" si="289"/>
        <v>0</v>
      </c>
      <c r="AD443" s="49">
        <f t="shared" si="289"/>
        <v>0</v>
      </c>
      <c r="AE443" s="49">
        <f t="shared" si="289"/>
        <v>0</v>
      </c>
      <c r="AF443" s="49">
        <f t="shared" si="289"/>
        <v>0</v>
      </c>
      <c r="AG443" s="49">
        <f t="shared" si="289"/>
        <v>0</v>
      </c>
      <c r="AH443" s="49">
        <f t="shared" si="289"/>
        <v>0</v>
      </c>
      <c r="AI443" s="49">
        <f t="shared" si="289"/>
        <v>0</v>
      </c>
      <c r="AJ443" s="50">
        <f t="shared" si="289"/>
        <v>0</v>
      </c>
      <c r="AK443" s="79">
        <f t="shared" si="274"/>
        <v>0</v>
      </c>
      <c r="AL443" s="51">
        <f t="shared" si="275"/>
        <v>0</v>
      </c>
      <c r="AM443" s="44">
        <f t="shared" si="276"/>
        <v>0</v>
      </c>
      <c r="AN443" s="44">
        <f t="shared" si="276"/>
        <v>0</v>
      </c>
      <c r="AO443" s="44">
        <f t="shared" si="276"/>
        <v>0</v>
      </c>
      <c r="AP443" s="44">
        <f t="shared" si="276"/>
        <v>0</v>
      </c>
      <c r="AQ443" s="44">
        <f t="shared" si="276"/>
        <v>0</v>
      </c>
      <c r="AR443" s="44">
        <f t="shared" si="276"/>
        <v>0</v>
      </c>
      <c r="AS443" s="44">
        <f t="shared" si="276"/>
        <v>0</v>
      </c>
      <c r="AT443" s="44">
        <f t="shared" si="276"/>
        <v>0</v>
      </c>
      <c r="AU443" s="44">
        <f t="shared" si="276"/>
        <v>0</v>
      </c>
      <c r="AV443" s="45">
        <f t="shared" si="276"/>
        <v>0</v>
      </c>
      <c r="AW443" s="79">
        <f t="shared" si="276"/>
        <v>0</v>
      </c>
      <c r="AX443" s="47">
        <f t="shared" si="276"/>
        <v>0</v>
      </c>
      <c r="AY443" s="56" t="str">
        <f t="shared" si="277"/>
        <v/>
      </c>
      <c r="AZ443" s="56" t="str">
        <f t="shared" si="278"/>
        <v/>
      </c>
      <c r="BA443" s="56" t="str">
        <f t="shared" si="278"/>
        <v/>
      </c>
      <c r="BB443" s="56" t="str">
        <f t="shared" si="278"/>
        <v/>
      </c>
      <c r="BC443" s="56" t="str">
        <f t="shared" si="279"/>
        <v/>
      </c>
      <c r="BD443" s="56" t="str">
        <f t="shared" si="279"/>
        <v/>
      </c>
      <c r="BE443" s="56" t="str">
        <f t="shared" si="279"/>
        <v/>
      </c>
      <c r="BF443" s="56" t="str">
        <f t="shared" si="279"/>
        <v/>
      </c>
      <c r="BG443" s="56" t="str">
        <f t="shared" si="279"/>
        <v/>
      </c>
      <c r="BH443" s="57" t="str">
        <f t="shared" si="279"/>
        <v/>
      </c>
      <c r="BI443" s="58" t="str">
        <f t="shared" si="279"/>
        <v/>
      </c>
      <c r="BJ443" s="58" t="str">
        <f t="shared" si="279"/>
        <v/>
      </c>
      <c r="BK443" s="149" t="str">
        <f t="shared" si="264"/>
        <v/>
      </c>
      <c r="BL443" s="150" t="str">
        <f t="shared" si="264"/>
        <v/>
      </c>
      <c r="BM443" s="150" t="str">
        <f t="shared" si="264"/>
        <v/>
      </c>
      <c r="BN443" s="150" t="str">
        <f t="shared" si="264"/>
        <v/>
      </c>
      <c r="BO443" s="151" t="str">
        <f t="shared" si="264"/>
        <v/>
      </c>
      <c r="BP443" s="149" t="str">
        <f t="shared" si="265"/>
        <v/>
      </c>
      <c r="BQ443" s="150" t="str">
        <f t="shared" si="265"/>
        <v/>
      </c>
      <c r="BR443" s="150" t="str">
        <f t="shared" si="265"/>
        <v/>
      </c>
      <c r="BS443" s="150" t="str">
        <f t="shared" si="265"/>
        <v/>
      </c>
      <c r="BT443" s="151" t="str">
        <f t="shared" si="265"/>
        <v/>
      </c>
      <c r="BU443" s="122" t="str">
        <f t="shared" si="280"/>
        <v/>
      </c>
      <c r="BV443" s="123" t="str">
        <f t="shared" si="280"/>
        <v/>
      </c>
      <c r="BW443" s="124" t="str">
        <f t="shared" si="280"/>
        <v/>
      </c>
      <c r="BX443" s="123" t="str">
        <f t="shared" si="280"/>
        <v/>
      </c>
      <c r="BY443" s="124" t="str">
        <f t="shared" si="280"/>
        <v/>
      </c>
      <c r="CA443" s="96"/>
    </row>
    <row r="444" spans="1:79" hidden="1" outlineLevel="1" x14ac:dyDescent="0.2">
      <c r="R444" s="1"/>
      <c r="T444" s="3"/>
      <c r="AK444" s="1"/>
      <c r="AW444" s="1"/>
      <c r="BI444" s="1"/>
      <c r="BK444" s="96" t="str">
        <f t="shared" si="264"/>
        <v/>
      </c>
      <c r="BL444" s="96" t="str">
        <f t="shared" si="264"/>
        <v/>
      </c>
      <c r="BM444" s="96" t="str">
        <f t="shared" si="264"/>
        <v/>
      </c>
      <c r="BN444" s="96" t="str">
        <f t="shared" si="264"/>
        <v/>
      </c>
      <c r="BO444" s="96" t="str">
        <f t="shared" si="264"/>
        <v/>
      </c>
      <c r="BP444" s="96" t="str">
        <f t="shared" si="265"/>
        <v/>
      </c>
      <c r="BQ444" s="96" t="str">
        <f t="shared" si="265"/>
        <v/>
      </c>
      <c r="BR444" s="96" t="str">
        <f t="shared" si="265"/>
        <v/>
      </c>
      <c r="BS444" s="96" t="str">
        <f t="shared" si="265"/>
        <v/>
      </c>
      <c r="BT444" s="96" t="str">
        <f t="shared" si="265"/>
        <v/>
      </c>
      <c r="CA444" s="96"/>
    </row>
    <row r="445" spans="1:79" hidden="1" outlineLevel="1" x14ac:dyDescent="0.2">
      <c r="F445" s="62" t="s">
        <v>110</v>
      </c>
      <c r="G445" s="63"/>
      <c r="H445" s="64">
        <f>SUMIF($E$14:$E$377,$F445,$H$14:$H$377)</f>
        <v>0</v>
      </c>
      <c r="I445" s="65">
        <f t="shared" ref="I445:Q448" si="290">SUMIF($E$14:$E$377,$F445,I$14:I$377)</f>
        <v>0</v>
      </c>
      <c r="J445" s="65">
        <f t="shared" si="290"/>
        <v>0</v>
      </c>
      <c r="K445" s="65">
        <f t="shared" si="290"/>
        <v>0</v>
      </c>
      <c r="L445" s="65">
        <f t="shared" si="290"/>
        <v>0</v>
      </c>
      <c r="M445" s="65">
        <f t="shared" si="290"/>
        <v>0</v>
      </c>
      <c r="N445" s="65">
        <f t="shared" si="290"/>
        <v>0</v>
      </c>
      <c r="O445" s="65">
        <f t="shared" si="290"/>
        <v>0</v>
      </c>
      <c r="P445" s="65">
        <f t="shared" si="290"/>
        <v>0</v>
      </c>
      <c r="Q445" s="86">
        <f t="shared" si="290"/>
        <v>0</v>
      </c>
      <c r="R445" s="69">
        <f t="shared" ref="R445:R450" si="291">SUM(I445:L445)</f>
        <v>0</v>
      </c>
      <c r="S445" s="66">
        <f t="shared" ref="S445:S450" si="292">SUM(N445:Q445)</f>
        <v>0</v>
      </c>
      <c r="T445" s="3"/>
      <c r="U445" s="67"/>
      <c r="V445" s="67"/>
      <c r="W445" s="67"/>
      <c r="X445" s="67"/>
      <c r="Y445" s="62" t="s">
        <v>110</v>
      </c>
      <c r="Z445" s="63"/>
      <c r="AA445" s="65">
        <f>SUMIF($H$287:$H$293,"&lt;&gt;0",AA$287:AA$293)</f>
        <v>0</v>
      </c>
      <c r="AB445" s="65">
        <f t="shared" ref="AB445:AJ445" si="293">SUMIF($R$287:$R$293,"&lt;&gt;0",AB$287:AB$293)</f>
        <v>0</v>
      </c>
      <c r="AC445" s="65">
        <f t="shared" si="293"/>
        <v>0</v>
      </c>
      <c r="AD445" s="65">
        <f t="shared" si="293"/>
        <v>0</v>
      </c>
      <c r="AE445" s="65">
        <f t="shared" si="293"/>
        <v>0</v>
      </c>
      <c r="AF445" s="65">
        <f t="shared" si="293"/>
        <v>0</v>
      </c>
      <c r="AG445" s="65">
        <f t="shared" si="293"/>
        <v>0</v>
      </c>
      <c r="AH445" s="65">
        <f t="shared" si="293"/>
        <v>0</v>
      </c>
      <c r="AI445" s="65">
        <f t="shared" si="293"/>
        <v>0</v>
      </c>
      <c r="AJ445" s="86">
        <f t="shared" si="293"/>
        <v>0</v>
      </c>
      <c r="AK445" s="69">
        <f t="shared" ref="AK445:AK450" si="294">SUM(AB445:AE445)</f>
        <v>0</v>
      </c>
      <c r="AL445" s="66">
        <f t="shared" ref="AL445:AL450" si="295">SUM(AG445:AJ445)</f>
        <v>0</v>
      </c>
      <c r="AM445" s="65">
        <f t="shared" ref="AM445:AV450" si="296">+H445-AA445</f>
        <v>0</v>
      </c>
      <c r="AN445" s="65">
        <f t="shared" si="296"/>
        <v>0</v>
      </c>
      <c r="AO445" s="65">
        <f t="shared" si="296"/>
        <v>0</v>
      </c>
      <c r="AP445" s="65">
        <f t="shared" si="296"/>
        <v>0</v>
      </c>
      <c r="AQ445" s="65">
        <f t="shared" si="296"/>
        <v>0</v>
      </c>
      <c r="AR445" s="65">
        <f t="shared" si="296"/>
        <v>0</v>
      </c>
      <c r="AS445" s="65">
        <f t="shared" si="296"/>
        <v>0</v>
      </c>
      <c r="AT445" s="65">
        <f t="shared" si="296"/>
        <v>0</v>
      </c>
      <c r="AU445" s="65">
        <f t="shared" si="296"/>
        <v>0</v>
      </c>
      <c r="AV445" s="86">
        <f t="shared" si="296"/>
        <v>0</v>
      </c>
      <c r="AW445" s="69">
        <f t="shared" si="276"/>
        <v>0</v>
      </c>
      <c r="AX445" s="87">
        <f t="shared" si="276"/>
        <v>0</v>
      </c>
      <c r="AY445" s="70" t="str">
        <f t="shared" ref="AY445:AY450" si="297">IFERROR(AM445/AA445,"")</f>
        <v/>
      </c>
      <c r="AZ445" s="70" t="str">
        <f t="shared" ref="AZ445:BB450" si="298">IFERROR(AL445/AB445,"")</f>
        <v/>
      </c>
      <c r="BA445" s="70" t="str">
        <f t="shared" si="298"/>
        <v/>
      </c>
      <c r="BB445" s="70" t="str">
        <f t="shared" si="298"/>
        <v/>
      </c>
      <c r="BC445" s="70" t="str">
        <f t="shared" ref="BC445:BJ450" si="299">IFERROR(AQ445/AE445,"")</f>
        <v/>
      </c>
      <c r="BD445" s="70" t="str">
        <f t="shared" si="299"/>
        <v/>
      </c>
      <c r="BE445" s="70" t="str">
        <f t="shared" si="299"/>
        <v/>
      </c>
      <c r="BF445" s="70" t="str">
        <f t="shared" si="299"/>
        <v/>
      </c>
      <c r="BG445" s="70" t="str">
        <f t="shared" si="299"/>
        <v/>
      </c>
      <c r="BH445" s="89" t="str">
        <f t="shared" si="299"/>
        <v/>
      </c>
      <c r="BI445" s="90" t="str">
        <f t="shared" si="299"/>
        <v/>
      </c>
      <c r="BJ445" s="90" t="str">
        <f t="shared" si="299"/>
        <v/>
      </c>
      <c r="BK445" s="141" t="str">
        <f t="shared" si="264"/>
        <v/>
      </c>
      <c r="BL445" s="142" t="str">
        <f t="shared" si="264"/>
        <v/>
      </c>
      <c r="BM445" s="142" t="str">
        <f t="shared" si="264"/>
        <v/>
      </c>
      <c r="BN445" s="142" t="str">
        <f t="shared" si="264"/>
        <v/>
      </c>
      <c r="BO445" s="143" t="str">
        <f t="shared" si="264"/>
        <v/>
      </c>
      <c r="BP445" s="141" t="str">
        <f t="shared" si="265"/>
        <v/>
      </c>
      <c r="BQ445" s="142" t="str">
        <f t="shared" si="265"/>
        <v/>
      </c>
      <c r="BR445" s="142" t="str">
        <f t="shared" si="265"/>
        <v/>
      </c>
      <c r="BS445" s="142" t="str">
        <f t="shared" si="265"/>
        <v/>
      </c>
      <c r="BT445" s="143" t="str">
        <f t="shared" si="265"/>
        <v/>
      </c>
      <c r="BU445" s="116" t="str">
        <f t="shared" ref="BU445:BY450" si="300">IFERROR(BK445-BP445,"")</f>
        <v/>
      </c>
      <c r="BV445" s="117" t="str">
        <f t="shared" si="300"/>
        <v/>
      </c>
      <c r="BW445" s="118" t="str">
        <f t="shared" si="300"/>
        <v/>
      </c>
      <c r="BX445" s="117" t="str">
        <f t="shared" si="300"/>
        <v/>
      </c>
      <c r="BY445" s="118" t="str">
        <f t="shared" si="300"/>
        <v/>
      </c>
      <c r="BZ445" s="96" t="e">
        <f t="shared" ref="BZ445:BZ447" si="301">+AM445/AA445</f>
        <v>#DIV/0!</v>
      </c>
      <c r="CA445" s="96" t="e">
        <f t="shared" si="283"/>
        <v>#DIV/0!</v>
      </c>
    </row>
    <row r="446" spans="1:79" hidden="1" outlineLevel="1" x14ac:dyDescent="0.2">
      <c r="F446" s="73" t="s">
        <v>111</v>
      </c>
      <c r="G446" s="60"/>
      <c r="H446" s="28">
        <f>SUMIF($E$14:$E$377,$F446,H$14:H$377)</f>
        <v>0</v>
      </c>
      <c r="I446" s="138">
        <f t="shared" si="290"/>
        <v>0</v>
      </c>
      <c r="J446" s="138">
        <f t="shared" si="290"/>
        <v>0</v>
      </c>
      <c r="K446" s="2">
        <f t="shared" si="290"/>
        <v>0</v>
      </c>
      <c r="L446" s="2">
        <f t="shared" si="290"/>
        <v>0</v>
      </c>
      <c r="M446" s="2">
        <f t="shared" si="290"/>
        <v>0</v>
      </c>
      <c r="N446" s="2">
        <f t="shared" si="290"/>
        <v>0</v>
      </c>
      <c r="O446" s="2">
        <f t="shared" si="290"/>
        <v>0</v>
      </c>
      <c r="P446" s="2">
        <f t="shared" si="290"/>
        <v>0</v>
      </c>
      <c r="Q446" s="29">
        <f t="shared" si="290"/>
        <v>0</v>
      </c>
      <c r="R446" s="30">
        <f t="shared" si="291"/>
        <v>0</v>
      </c>
      <c r="S446" s="74">
        <f t="shared" si="292"/>
        <v>0</v>
      </c>
      <c r="T446" s="3"/>
      <c r="Y446" s="73" t="s">
        <v>111</v>
      </c>
      <c r="Z446" s="60"/>
      <c r="AA446" s="2">
        <f>SUMIF($H$294:$H$300,"&lt;&gt;0",AA$294:AA$300)</f>
        <v>0</v>
      </c>
      <c r="AB446" s="2">
        <f t="shared" ref="AB446:AJ446" si="302">SUMIF($R$294:$R$300,"&lt;&gt;0",AB$294:AB$300)</f>
        <v>0</v>
      </c>
      <c r="AC446" s="2">
        <f t="shared" si="302"/>
        <v>0</v>
      </c>
      <c r="AD446" s="2">
        <f t="shared" si="302"/>
        <v>0</v>
      </c>
      <c r="AE446" s="2">
        <f t="shared" si="302"/>
        <v>0</v>
      </c>
      <c r="AF446" s="2">
        <f t="shared" si="302"/>
        <v>0</v>
      </c>
      <c r="AG446" s="2">
        <f t="shared" si="302"/>
        <v>0</v>
      </c>
      <c r="AH446" s="2">
        <f t="shared" si="302"/>
        <v>0</v>
      </c>
      <c r="AI446" s="2">
        <f t="shared" si="302"/>
        <v>0</v>
      </c>
      <c r="AJ446" s="29">
        <f t="shared" si="302"/>
        <v>0</v>
      </c>
      <c r="AK446" s="30">
        <f t="shared" si="294"/>
        <v>0</v>
      </c>
      <c r="AL446" s="74">
        <f t="shared" si="295"/>
        <v>0</v>
      </c>
      <c r="AM446" s="2">
        <f t="shared" si="296"/>
        <v>0</v>
      </c>
      <c r="AN446" s="2">
        <f t="shared" si="296"/>
        <v>0</v>
      </c>
      <c r="AO446" s="2">
        <f t="shared" si="296"/>
        <v>0</v>
      </c>
      <c r="AP446" s="2">
        <f t="shared" si="296"/>
        <v>0</v>
      </c>
      <c r="AQ446" s="2">
        <f t="shared" si="296"/>
        <v>0</v>
      </c>
      <c r="AR446" s="2">
        <f t="shared" si="296"/>
        <v>0</v>
      </c>
      <c r="AS446" s="2">
        <f t="shared" si="296"/>
        <v>0</v>
      </c>
      <c r="AT446" s="2">
        <f t="shared" si="296"/>
        <v>0</v>
      </c>
      <c r="AU446" s="2">
        <f t="shared" si="296"/>
        <v>0</v>
      </c>
      <c r="AV446" s="29">
        <f t="shared" si="296"/>
        <v>0</v>
      </c>
      <c r="AW446" s="30">
        <f t="shared" si="276"/>
        <v>0</v>
      </c>
      <c r="AX446" s="31">
        <f t="shared" si="276"/>
        <v>0</v>
      </c>
      <c r="AY446" s="38" t="str">
        <f t="shared" si="297"/>
        <v/>
      </c>
      <c r="AZ446" s="38" t="str">
        <f t="shared" si="298"/>
        <v/>
      </c>
      <c r="BA446" s="38" t="str">
        <f t="shared" si="298"/>
        <v/>
      </c>
      <c r="BB446" s="38" t="str">
        <f t="shared" si="298"/>
        <v/>
      </c>
      <c r="BC446" s="38" t="str">
        <f t="shared" si="299"/>
        <v/>
      </c>
      <c r="BD446" s="38" t="str">
        <f t="shared" si="299"/>
        <v/>
      </c>
      <c r="BE446" s="38" t="str">
        <f t="shared" si="299"/>
        <v/>
      </c>
      <c r="BF446" s="38" t="str">
        <f t="shared" si="299"/>
        <v/>
      </c>
      <c r="BG446" s="38" t="str">
        <f t="shared" si="299"/>
        <v/>
      </c>
      <c r="BH446" s="39" t="str">
        <f t="shared" si="299"/>
        <v/>
      </c>
      <c r="BI446" s="40" t="str">
        <f t="shared" si="299"/>
        <v/>
      </c>
      <c r="BJ446" s="40" t="str">
        <f t="shared" si="299"/>
        <v/>
      </c>
      <c r="BK446" s="146" t="str">
        <f t="shared" si="264"/>
        <v/>
      </c>
      <c r="BL446" s="96" t="str">
        <f t="shared" si="264"/>
        <v/>
      </c>
      <c r="BM446" s="96" t="str">
        <f t="shared" si="264"/>
        <v/>
      </c>
      <c r="BN446" s="96" t="str">
        <f t="shared" si="264"/>
        <v/>
      </c>
      <c r="BO446" s="147" t="str">
        <f t="shared" si="264"/>
        <v/>
      </c>
      <c r="BP446" s="146" t="str">
        <f t="shared" si="265"/>
        <v/>
      </c>
      <c r="BQ446" s="96" t="str">
        <f t="shared" si="265"/>
        <v/>
      </c>
      <c r="BR446" s="96" t="str">
        <f t="shared" si="265"/>
        <v/>
      </c>
      <c r="BS446" s="96" t="str">
        <f t="shared" si="265"/>
        <v/>
      </c>
      <c r="BT446" s="147" t="str">
        <f t="shared" si="265"/>
        <v/>
      </c>
      <c r="BU446" s="119" t="str">
        <f t="shared" si="300"/>
        <v/>
      </c>
      <c r="BV446" s="120" t="str">
        <f t="shared" si="300"/>
        <v/>
      </c>
      <c r="BW446" s="121" t="str">
        <f t="shared" si="300"/>
        <v/>
      </c>
      <c r="BX446" s="120" t="str">
        <f t="shared" si="300"/>
        <v/>
      </c>
      <c r="BY446" s="121" t="str">
        <f t="shared" si="300"/>
        <v/>
      </c>
      <c r="BZ446" s="96" t="e">
        <f t="shared" si="301"/>
        <v>#DIV/0!</v>
      </c>
      <c r="CA446" s="96" t="e">
        <f t="shared" si="283"/>
        <v>#DIV/0!</v>
      </c>
    </row>
    <row r="447" spans="1:79" hidden="1" outlineLevel="1" x14ac:dyDescent="0.2">
      <c r="F447" s="73" t="s">
        <v>112</v>
      </c>
      <c r="G447" s="60"/>
      <c r="H447" s="28">
        <f>SUMIF($E$14:$E$377,$F447,H$14:H$377)</f>
        <v>0</v>
      </c>
      <c r="I447" s="138">
        <f t="shared" si="290"/>
        <v>0</v>
      </c>
      <c r="J447" s="138">
        <f t="shared" si="290"/>
        <v>0</v>
      </c>
      <c r="K447" s="2">
        <f t="shared" si="290"/>
        <v>0</v>
      </c>
      <c r="L447" s="2">
        <f t="shared" si="290"/>
        <v>0</v>
      </c>
      <c r="M447" s="2">
        <f t="shared" si="290"/>
        <v>0</v>
      </c>
      <c r="N447" s="2">
        <f t="shared" si="290"/>
        <v>0</v>
      </c>
      <c r="O447" s="2">
        <f t="shared" si="290"/>
        <v>0</v>
      </c>
      <c r="P447" s="2">
        <f t="shared" si="290"/>
        <v>0</v>
      </c>
      <c r="Q447" s="29">
        <f t="shared" si="290"/>
        <v>0</v>
      </c>
      <c r="R447" s="30">
        <f t="shared" si="291"/>
        <v>0</v>
      </c>
      <c r="S447" s="74">
        <f t="shared" si="292"/>
        <v>0</v>
      </c>
      <c r="T447" s="3"/>
      <c r="Y447" s="73" t="s">
        <v>112</v>
      </c>
      <c r="Z447" s="60"/>
      <c r="AA447" s="2">
        <f>SUMIF($H$301:$H$307,"&lt;&gt;0",AA$301:AA$307)</f>
        <v>0</v>
      </c>
      <c r="AB447" s="2">
        <f t="shared" ref="AB447:AJ447" si="303">SUMIF($R$301:$R$307,"&lt;&gt;0",AB$301:AB$307)</f>
        <v>0</v>
      </c>
      <c r="AC447" s="2">
        <f t="shared" si="303"/>
        <v>0</v>
      </c>
      <c r="AD447" s="2">
        <f t="shared" si="303"/>
        <v>0</v>
      </c>
      <c r="AE447" s="2">
        <f t="shared" si="303"/>
        <v>0</v>
      </c>
      <c r="AF447" s="2">
        <f t="shared" si="303"/>
        <v>0</v>
      </c>
      <c r="AG447" s="2">
        <f t="shared" si="303"/>
        <v>0</v>
      </c>
      <c r="AH447" s="2">
        <f t="shared" si="303"/>
        <v>0</v>
      </c>
      <c r="AI447" s="2">
        <f t="shared" si="303"/>
        <v>0</v>
      </c>
      <c r="AJ447" s="29">
        <f t="shared" si="303"/>
        <v>0</v>
      </c>
      <c r="AK447" s="30">
        <f t="shared" si="294"/>
        <v>0</v>
      </c>
      <c r="AL447" s="74">
        <f t="shared" si="295"/>
        <v>0</v>
      </c>
      <c r="AM447" s="2">
        <f t="shared" si="296"/>
        <v>0</v>
      </c>
      <c r="AN447" s="2">
        <f t="shared" si="296"/>
        <v>0</v>
      </c>
      <c r="AO447" s="2">
        <f t="shared" si="296"/>
        <v>0</v>
      </c>
      <c r="AP447" s="2">
        <f t="shared" si="296"/>
        <v>0</v>
      </c>
      <c r="AQ447" s="2">
        <f t="shared" si="296"/>
        <v>0</v>
      </c>
      <c r="AR447" s="2">
        <f t="shared" si="296"/>
        <v>0</v>
      </c>
      <c r="AS447" s="2">
        <f t="shared" si="296"/>
        <v>0</v>
      </c>
      <c r="AT447" s="2">
        <f t="shared" si="296"/>
        <v>0</v>
      </c>
      <c r="AU447" s="2">
        <f t="shared" si="296"/>
        <v>0</v>
      </c>
      <c r="AV447" s="29">
        <f t="shared" si="296"/>
        <v>0</v>
      </c>
      <c r="AW447" s="30">
        <f t="shared" si="276"/>
        <v>0</v>
      </c>
      <c r="AX447" s="31">
        <f t="shared" si="276"/>
        <v>0</v>
      </c>
      <c r="AY447" s="38" t="str">
        <f t="shared" si="297"/>
        <v/>
      </c>
      <c r="AZ447" s="38" t="str">
        <f t="shared" si="298"/>
        <v/>
      </c>
      <c r="BA447" s="38" t="str">
        <f t="shared" si="298"/>
        <v/>
      </c>
      <c r="BB447" s="38" t="str">
        <f t="shared" si="298"/>
        <v/>
      </c>
      <c r="BC447" s="38" t="str">
        <f t="shared" si="299"/>
        <v/>
      </c>
      <c r="BD447" s="38" t="str">
        <f t="shared" si="299"/>
        <v/>
      </c>
      <c r="BE447" s="38" t="str">
        <f t="shared" si="299"/>
        <v/>
      </c>
      <c r="BF447" s="38" t="str">
        <f t="shared" si="299"/>
        <v/>
      </c>
      <c r="BG447" s="38" t="str">
        <f t="shared" si="299"/>
        <v/>
      </c>
      <c r="BH447" s="39" t="str">
        <f t="shared" si="299"/>
        <v/>
      </c>
      <c r="BI447" s="40" t="str">
        <f t="shared" si="299"/>
        <v/>
      </c>
      <c r="BJ447" s="40" t="str">
        <f t="shared" si="299"/>
        <v/>
      </c>
      <c r="BK447" s="146" t="str">
        <f t="shared" si="264"/>
        <v/>
      </c>
      <c r="BL447" s="96" t="str">
        <f t="shared" si="264"/>
        <v/>
      </c>
      <c r="BM447" s="96" t="str">
        <f t="shared" si="264"/>
        <v/>
      </c>
      <c r="BN447" s="96" t="str">
        <f t="shared" si="264"/>
        <v/>
      </c>
      <c r="BO447" s="147" t="str">
        <f t="shared" si="264"/>
        <v/>
      </c>
      <c r="BP447" s="146" t="str">
        <f t="shared" si="265"/>
        <v/>
      </c>
      <c r="BQ447" s="96" t="str">
        <f t="shared" si="265"/>
        <v/>
      </c>
      <c r="BR447" s="96" t="str">
        <f t="shared" si="265"/>
        <v/>
      </c>
      <c r="BS447" s="96" t="str">
        <f t="shared" si="265"/>
        <v/>
      </c>
      <c r="BT447" s="147" t="str">
        <f t="shared" si="265"/>
        <v/>
      </c>
      <c r="BU447" s="119" t="str">
        <f t="shared" si="300"/>
        <v/>
      </c>
      <c r="BV447" s="120" t="str">
        <f t="shared" si="300"/>
        <v/>
      </c>
      <c r="BW447" s="121" t="str">
        <f t="shared" si="300"/>
        <v/>
      </c>
      <c r="BX447" s="120" t="str">
        <f t="shared" si="300"/>
        <v/>
      </c>
      <c r="BY447" s="121" t="str">
        <f t="shared" si="300"/>
        <v/>
      </c>
      <c r="BZ447" s="96" t="e">
        <f t="shared" si="301"/>
        <v>#DIV/0!</v>
      </c>
      <c r="CA447" s="96" t="e">
        <f t="shared" si="283"/>
        <v>#DIV/0!</v>
      </c>
    </row>
    <row r="448" spans="1:79" ht="13.5" hidden="1" outlineLevel="1" thickBot="1" x14ac:dyDescent="0.25">
      <c r="F448" s="78" t="s">
        <v>113</v>
      </c>
      <c r="G448" s="61"/>
      <c r="H448" s="43">
        <f>SUMIF($E$14:$E$377,$F448,H$14:H$377)</f>
        <v>0</v>
      </c>
      <c r="I448" s="44">
        <f t="shared" si="290"/>
        <v>0</v>
      </c>
      <c r="J448" s="44">
        <f t="shared" si="290"/>
        <v>0</v>
      </c>
      <c r="K448" s="44">
        <f t="shared" si="290"/>
        <v>0</v>
      </c>
      <c r="L448" s="44">
        <f t="shared" si="290"/>
        <v>0</v>
      </c>
      <c r="M448" s="44">
        <f t="shared" si="290"/>
        <v>0</v>
      </c>
      <c r="N448" s="44">
        <f t="shared" si="290"/>
        <v>0</v>
      </c>
      <c r="O448" s="44">
        <f t="shared" si="290"/>
        <v>0</v>
      </c>
      <c r="P448" s="44">
        <f t="shared" si="290"/>
        <v>0</v>
      </c>
      <c r="Q448" s="45">
        <f t="shared" si="290"/>
        <v>0</v>
      </c>
      <c r="R448" s="46">
        <f t="shared" si="291"/>
        <v>0</v>
      </c>
      <c r="S448" s="79">
        <f t="shared" si="292"/>
        <v>0</v>
      </c>
      <c r="T448" s="3"/>
      <c r="U448" s="42"/>
      <c r="V448" s="42"/>
      <c r="W448" s="42"/>
      <c r="X448" s="42"/>
      <c r="Y448" s="78" t="s">
        <v>113</v>
      </c>
      <c r="Z448" s="61"/>
      <c r="AA448" s="44">
        <f>SUMIF($H$308:$H$314,"&lt;&gt;0",AA$308:AA$314)</f>
        <v>0</v>
      </c>
      <c r="AB448" s="44">
        <f t="shared" ref="AB448:AJ448" si="304">SUMIF($R$308:$R$314,"&lt;&gt;0",AB$308:AB$314)</f>
        <v>0</v>
      </c>
      <c r="AC448" s="44">
        <f t="shared" si="304"/>
        <v>0</v>
      </c>
      <c r="AD448" s="44">
        <f t="shared" si="304"/>
        <v>0</v>
      </c>
      <c r="AE448" s="44">
        <f t="shared" si="304"/>
        <v>0</v>
      </c>
      <c r="AF448" s="44">
        <f t="shared" si="304"/>
        <v>0</v>
      </c>
      <c r="AG448" s="44">
        <f t="shared" si="304"/>
        <v>0</v>
      </c>
      <c r="AH448" s="44">
        <f t="shared" si="304"/>
        <v>0</v>
      </c>
      <c r="AI448" s="44">
        <f t="shared" si="304"/>
        <v>0</v>
      </c>
      <c r="AJ448" s="45">
        <f t="shared" si="304"/>
        <v>0</v>
      </c>
      <c r="AK448" s="46">
        <f t="shared" si="294"/>
        <v>0</v>
      </c>
      <c r="AL448" s="79">
        <f t="shared" si="295"/>
        <v>0</v>
      </c>
      <c r="AM448" s="44">
        <f t="shared" si="296"/>
        <v>0</v>
      </c>
      <c r="AN448" s="44">
        <f t="shared" si="296"/>
        <v>0</v>
      </c>
      <c r="AO448" s="44">
        <f t="shared" si="296"/>
        <v>0</v>
      </c>
      <c r="AP448" s="44">
        <f t="shared" si="296"/>
        <v>0</v>
      </c>
      <c r="AQ448" s="44">
        <f t="shared" si="296"/>
        <v>0</v>
      </c>
      <c r="AR448" s="44">
        <f t="shared" si="296"/>
        <v>0</v>
      </c>
      <c r="AS448" s="44">
        <f t="shared" si="296"/>
        <v>0</v>
      </c>
      <c r="AT448" s="44">
        <f t="shared" si="296"/>
        <v>0</v>
      </c>
      <c r="AU448" s="44">
        <f t="shared" si="296"/>
        <v>0</v>
      </c>
      <c r="AV448" s="45">
        <f t="shared" si="296"/>
        <v>0</v>
      </c>
      <c r="AW448" s="46">
        <f t="shared" si="276"/>
        <v>0</v>
      </c>
      <c r="AX448" s="47">
        <f t="shared" si="276"/>
        <v>0</v>
      </c>
      <c r="AY448" s="56" t="str">
        <f t="shared" si="297"/>
        <v/>
      </c>
      <c r="AZ448" s="56" t="str">
        <f t="shared" si="298"/>
        <v/>
      </c>
      <c r="BA448" s="56" t="str">
        <f t="shared" si="298"/>
        <v/>
      </c>
      <c r="BB448" s="56" t="str">
        <f t="shared" si="298"/>
        <v/>
      </c>
      <c r="BC448" s="56" t="str">
        <f t="shared" si="299"/>
        <v/>
      </c>
      <c r="BD448" s="56" t="str">
        <f t="shared" si="299"/>
        <v/>
      </c>
      <c r="BE448" s="56" t="str">
        <f t="shared" si="299"/>
        <v/>
      </c>
      <c r="BF448" s="56" t="str">
        <f t="shared" si="299"/>
        <v/>
      </c>
      <c r="BG448" s="56" t="str">
        <f t="shared" si="299"/>
        <v/>
      </c>
      <c r="BH448" s="57" t="str">
        <f t="shared" si="299"/>
        <v/>
      </c>
      <c r="BI448" s="58" t="str">
        <f t="shared" si="299"/>
        <v/>
      </c>
      <c r="BJ448" s="58" t="str">
        <f t="shared" si="299"/>
        <v/>
      </c>
      <c r="BK448" s="149" t="str">
        <f t="shared" si="264"/>
        <v/>
      </c>
      <c r="BL448" s="150" t="str">
        <f t="shared" si="264"/>
        <v/>
      </c>
      <c r="BM448" s="150" t="str">
        <f t="shared" si="264"/>
        <v/>
      </c>
      <c r="BN448" s="150" t="str">
        <f t="shared" si="264"/>
        <v/>
      </c>
      <c r="BO448" s="151" t="str">
        <f t="shared" si="264"/>
        <v/>
      </c>
      <c r="BP448" s="149" t="str">
        <f t="shared" si="265"/>
        <v/>
      </c>
      <c r="BQ448" s="150" t="str">
        <f t="shared" si="265"/>
        <v/>
      </c>
      <c r="BR448" s="150" t="str">
        <f t="shared" si="265"/>
        <v/>
      </c>
      <c r="BS448" s="150" t="str">
        <f t="shared" si="265"/>
        <v/>
      </c>
      <c r="BT448" s="151" t="str">
        <f t="shared" si="265"/>
        <v/>
      </c>
      <c r="BU448" s="122" t="str">
        <f t="shared" si="300"/>
        <v/>
      </c>
      <c r="BV448" s="123" t="str">
        <f t="shared" si="300"/>
        <v/>
      </c>
      <c r="BW448" s="124" t="str">
        <f t="shared" si="300"/>
        <v/>
      </c>
      <c r="BX448" s="123" t="str">
        <f t="shared" si="300"/>
        <v/>
      </c>
      <c r="BY448" s="124" t="str">
        <f t="shared" si="300"/>
        <v/>
      </c>
    </row>
    <row r="449" spans="1:77" hidden="1" outlineLevel="1" x14ac:dyDescent="0.2">
      <c r="A449" t="s">
        <v>46</v>
      </c>
      <c r="B449" t="s">
        <v>46</v>
      </c>
      <c r="C449" t="s">
        <v>114</v>
      </c>
      <c r="D449" t="s">
        <v>114</v>
      </c>
      <c r="F449" s="83" t="s">
        <v>115</v>
      </c>
      <c r="G449" s="60"/>
      <c r="H449" s="32">
        <f t="shared" ref="H449:Q449" si="305">SUM(H445:H448)</f>
        <v>0</v>
      </c>
      <c r="I449" s="5">
        <f>SUM(I445:I448)</f>
        <v>0</v>
      </c>
      <c r="J449" s="5">
        <f>SUM(J445:J448)</f>
        <v>0</v>
      </c>
      <c r="K449" s="5">
        <f t="shared" si="305"/>
        <v>0</v>
      </c>
      <c r="L449" s="5">
        <f t="shared" si="305"/>
        <v>0</v>
      </c>
      <c r="M449" s="5">
        <f t="shared" si="305"/>
        <v>0</v>
      </c>
      <c r="N449" s="5">
        <f>SUM(N445:N448)</f>
        <v>0</v>
      </c>
      <c r="O449" s="5">
        <f>SUM(O445:O448)</f>
        <v>0</v>
      </c>
      <c r="P449" s="5">
        <f t="shared" si="305"/>
        <v>0</v>
      </c>
      <c r="Q449" s="33">
        <f t="shared" si="305"/>
        <v>0</v>
      </c>
      <c r="R449" s="74">
        <f t="shared" si="291"/>
        <v>0</v>
      </c>
      <c r="S449" s="74">
        <f t="shared" si="292"/>
        <v>0</v>
      </c>
      <c r="T449" s="3" t="s">
        <v>49</v>
      </c>
      <c r="U449" t="s">
        <v>49</v>
      </c>
      <c r="V449" t="s">
        <v>114</v>
      </c>
      <c r="W449" t="s">
        <v>114</v>
      </c>
      <c r="Y449" s="83" t="s">
        <v>115</v>
      </c>
      <c r="Z449" s="60"/>
      <c r="AA449" s="5">
        <f t="shared" ref="AA449:AJ449" si="306">SUM(AA445:AA448)</f>
        <v>0</v>
      </c>
      <c r="AB449" s="5">
        <f>SUM(AB445:AB448)</f>
        <v>0</v>
      </c>
      <c r="AC449" s="5">
        <f>SUM(AC445:AC448)</f>
        <v>0</v>
      </c>
      <c r="AD449" s="5">
        <f t="shared" si="306"/>
        <v>0</v>
      </c>
      <c r="AE449" s="5">
        <f t="shared" si="306"/>
        <v>0</v>
      </c>
      <c r="AF449" s="5">
        <f t="shared" si="306"/>
        <v>0</v>
      </c>
      <c r="AG449" s="5">
        <f>SUM(AG445:AG448)</f>
        <v>0</v>
      </c>
      <c r="AH449" s="5">
        <f>SUM(AH445:AH448)</f>
        <v>0</v>
      </c>
      <c r="AI449" s="5">
        <f t="shared" si="306"/>
        <v>0</v>
      </c>
      <c r="AJ449" s="33">
        <f t="shared" si="306"/>
        <v>0</v>
      </c>
      <c r="AK449" s="74">
        <f t="shared" si="294"/>
        <v>0</v>
      </c>
      <c r="AL449" s="74">
        <f t="shared" si="295"/>
        <v>0</v>
      </c>
      <c r="AM449" s="2">
        <f t="shared" si="296"/>
        <v>0</v>
      </c>
      <c r="AN449" s="2">
        <f t="shared" si="296"/>
        <v>0</v>
      </c>
      <c r="AO449" s="2">
        <f t="shared" si="296"/>
        <v>0</v>
      </c>
      <c r="AP449" s="2">
        <f t="shared" si="296"/>
        <v>0</v>
      </c>
      <c r="AQ449" s="2">
        <f t="shared" si="296"/>
        <v>0</v>
      </c>
      <c r="AR449" s="2">
        <f t="shared" si="296"/>
        <v>0</v>
      </c>
      <c r="AS449" s="2">
        <f t="shared" si="296"/>
        <v>0</v>
      </c>
      <c r="AT449" s="2">
        <f t="shared" si="296"/>
        <v>0</v>
      </c>
      <c r="AU449" s="2">
        <f t="shared" si="296"/>
        <v>0</v>
      </c>
      <c r="AV449" s="29">
        <f t="shared" si="296"/>
        <v>0</v>
      </c>
      <c r="AW449" s="74">
        <f t="shared" si="276"/>
        <v>0</v>
      </c>
      <c r="AX449" s="31">
        <f t="shared" si="276"/>
        <v>0</v>
      </c>
      <c r="AY449" s="38" t="str">
        <f t="shared" si="297"/>
        <v/>
      </c>
      <c r="AZ449" s="38" t="str">
        <f t="shared" si="298"/>
        <v/>
      </c>
      <c r="BA449" s="38" t="str">
        <f t="shared" si="298"/>
        <v/>
      </c>
      <c r="BB449" s="38" t="str">
        <f t="shared" si="298"/>
        <v/>
      </c>
      <c r="BC449" s="38" t="str">
        <f t="shared" si="299"/>
        <v/>
      </c>
      <c r="BD449" s="38" t="str">
        <f t="shared" si="299"/>
        <v/>
      </c>
      <c r="BE449" s="38" t="str">
        <f t="shared" si="299"/>
        <v/>
      </c>
      <c r="BF449" s="38" t="str">
        <f t="shared" si="299"/>
        <v/>
      </c>
      <c r="BG449" s="38" t="str">
        <f t="shared" si="299"/>
        <v/>
      </c>
      <c r="BH449" s="39" t="str">
        <f t="shared" si="299"/>
        <v/>
      </c>
      <c r="BI449" s="40" t="str">
        <f t="shared" si="299"/>
        <v/>
      </c>
      <c r="BJ449" s="40" t="str">
        <f t="shared" si="299"/>
        <v/>
      </c>
      <c r="BK449" s="146" t="str">
        <f t="shared" si="264"/>
        <v/>
      </c>
      <c r="BL449" s="96" t="str">
        <f t="shared" si="264"/>
        <v/>
      </c>
      <c r="BM449" s="96" t="str">
        <f t="shared" si="264"/>
        <v/>
      </c>
      <c r="BN449" s="96" t="str">
        <f t="shared" si="264"/>
        <v/>
      </c>
      <c r="BO449" s="147" t="str">
        <f t="shared" si="264"/>
        <v/>
      </c>
      <c r="BP449" s="141" t="str">
        <f t="shared" si="265"/>
        <v/>
      </c>
      <c r="BQ449" s="142" t="str">
        <f t="shared" si="265"/>
        <v/>
      </c>
      <c r="BR449" s="142" t="str">
        <f t="shared" si="265"/>
        <v/>
      </c>
      <c r="BS449" s="142" t="str">
        <f t="shared" si="265"/>
        <v/>
      </c>
      <c r="BT449" s="143" t="str">
        <f t="shared" si="265"/>
        <v/>
      </c>
      <c r="BU449" s="119" t="str">
        <f t="shared" si="300"/>
        <v/>
      </c>
      <c r="BV449" s="120" t="str">
        <f t="shared" si="300"/>
        <v/>
      </c>
      <c r="BW449" s="121" t="str">
        <f t="shared" si="300"/>
        <v/>
      </c>
      <c r="BX449" s="120" t="str">
        <f t="shared" si="300"/>
        <v/>
      </c>
      <c r="BY449" s="121" t="str">
        <f t="shared" si="300"/>
        <v/>
      </c>
    </row>
    <row r="450" spans="1:77" ht="13.5" hidden="1" outlineLevel="1" thickBot="1" x14ac:dyDescent="0.25">
      <c r="A450" t="s">
        <v>46</v>
      </c>
      <c r="B450" t="s">
        <v>46</v>
      </c>
      <c r="C450" t="s">
        <v>114</v>
      </c>
      <c r="D450" t="s">
        <v>114</v>
      </c>
      <c r="F450" s="78" t="s">
        <v>116</v>
      </c>
      <c r="G450" s="61"/>
      <c r="H450" s="48">
        <f>SUMIFS(H$7:H$377,$B$7:$B$377,$B450,$D$7:$D$377,$D450)</f>
        <v>0</v>
      </c>
      <c r="I450" s="49">
        <f t="shared" ref="I450:Q450" si="307">SUMIFS(I$7:I$377,$B$7:$B$377,$B450,$D$7:$D$377,$D450)</f>
        <v>0</v>
      </c>
      <c r="J450" s="49">
        <f t="shared" si="307"/>
        <v>0</v>
      </c>
      <c r="K450" s="49">
        <f t="shared" si="307"/>
        <v>0</v>
      </c>
      <c r="L450" s="49">
        <f t="shared" si="307"/>
        <v>0</v>
      </c>
      <c r="M450" s="49">
        <f t="shared" si="307"/>
        <v>0</v>
      </c>
      <c r="N450" s="49">
        <f t="shared" si="307"/>
        <v>0</v>
      </c>
      <c r="O450" s="49">
        <f t="shared" si="307"/>
        <v>0</v>
      </c>
      <c r="P450" s="49">
        <f t="shared" si="307"/>
        <v>0</v>
      </c>
      <c r="Q450" s="50">
        <f t="shared" si="307"/>
        <v>0</v>
      </c>
      <c r="R450" s="79">
        <f t="shared" si="291"/>
        <v>0</v>
      </c>
      <c r="S450" s="79">
        <f t="shared" si="292"/>
        <v>0</v>
      </c>
      <c r="T450" s="3" t="s">
        <v>49</v>
      </c>
      <c r="U450" s="42" t="s">
        <v>49</v>
      </c>
      <c r="V450" s="42" t="s">
        <v>114</v>
      </c>
      <c r="W450" s="42" t="s">
        <v>114</v>
      </c>
      <c r="X450" s="42"/>
      <c r="Y450" s="78" t="s">
        <v>116</v>
      </c>
      <c r="Z450" s="61"/>
      <c r="AA450" s="49">
        <f>SUMIFS(AA$14:AA$377,$H$14:$H$377,"&lt;&gt;0",$W$14:$W$377,"10 Oct")</f>
        <v>0</v>
      </c>
      <c r="AB450" s="49">
        <f t="shared" ref="AB450:AJ450" si="308">SUMIFS(AB$14:AB$377,$R$14:$R$377,"&lt;&gt;0",$W$14:$W$377,"10 Oct")</f>
        <v>0</v>
      </c>
      <c r="AC450" s="49">
        <f t="shared" si="308"/>
        <v>0</v>
      </c>
      <c r="AD450" s="49">
        <f t="shared" si="308"/>
        <v>0</v>
      </c>
      <c r="AE450" s="49">
        <f t="shared" si="308"/>
        <v>0</v>
      </c>
      <c r="AF450" s="49">
        <f t="shared" si="308"/>
        <v>0</v>
      </c>
      <c r="AG450" s="49">
        <f t="shared" si="308"/>
        <v>0</v>
      </c>
      <c r="AH450" s="49">
        <f t="shared" si="308"/>
        <v>0</v>
      </c>
      <c r="AI450" s="49">
        <f t="shared" si="308"/>
        <v>0</v>
      </c>
      <c r="AJ450" s="50">
        <f t="shared" si="308"/>
        <v>0</v>
      </c>
      <c r="AK450" s="79">
        <f t="shared" si="294"/>
        <v>0</v>
      </c>
      <c r="AL450" s="79">
        <f t="shared" si="295"/>
        <v>0</v>
      </c>
      <c r="AM450" s="44">
        <f t="shared" si="296"/>
        <v>0</v>
      </c>
      <c r="AN450" s="44">
        <f t="shared" si="296"/>
        <v>0</v>
      </c>
      <c r="AO450" s="44">
        <f t="shared" si="296"/>
        <v>0</v>
      </c>
      <c r="AP450" s="44">
        <f t="shared" si="296"/>
        <v>0</v>
      </c>
      <c r="AQ450" s="44">
        <f t="shared" si="296"/>
        <v>0</v>
      </c>
      <c r="AR450" s="44">
        <f t="shared" si="296"/>
        <v>0</v>
      </c>
      <c r="AS450" s="44">
        <f t="shared" si="296"/>
        <v>0</v>
      </c>
      <c r="AT450" s="44">
        <f t="shared" si="296"/>
        <v>0</v>
      </c>
      <c r="AU450" s="44">
        <f t="shared" si="296"/>
        <v>0</v>
      </c>
      <c r="AV450" s="45">
        <f t="shared" si="296"/>
        <v>0</v>
      </c>
      <c r="AW450" s="79">
        <f t="shared" si="276"/>
        <v>0</v>
      </c>
      <c r="AX450" s="47">
        <f t="shared" si="276"/>
        <v>0</v>
      </c>
      <c r="AY450" s="56" t="str">
        <f t="shared" si="297"/>
        <v/>
      </c>
      <c r="AZ450" s="56" t="str">
        <f t="shared" si="298"/>
        <v/>
      </c>
      <c r="BA450" s="56" t="str">
        <f t="shared" si="298"/>
        <v/>
      </c>
      <c r="BB450" s="56" t="str">
        <f t="shared" si="298"/>
        <v/>
      </c>
      <c r="BC450" s="56" t="str">
        <f t="shared" si="299"/>
        <v/>
      </c>
      <c r="BD450" s="56" t="str">
        <f t="shared" si="299"/>
        <v/>
      </c>
      <c r="BE450" s="56" t="str">
        <f t="shared" si="299"/>
        <v/>
      </c>
      <c r="BF450" s="56" t="str">
        <f t="shared" si="299"/>
        <v/>
      </c>
      <c r="BG450" s="56" t="str">
        <f t="shared" si="299"/>
        <v/>
      </c>
      <c r="BH450" s="57" t="str">
        <f t="shared" si="299"/>
        <v/>
      </c>
      <c r="BI450" s="58" t="str">
        <f t="shared" si="299"/>
        <v/>
      </c>
      <c r="BJ450" s="58" t="str">
        <f t="shared" si="299"/>
        <v/>
      </c>
      <c r="BK450" s="149" t="str">
        <f t="shared" ref="BK450:BO465" si="309">IFERROR(M450/H450,"")</f>
        <v/>
      </c>
      <c r="BL450" s="150" t="str">
        <f t="shared" si="309"/>
        <v/>
      </c>
      <c r="BM450" s="150" t="str">
        <f t="shared" si="309"/>
        <v/>
      </c>
      <c r="BN450" s="150" t="str">
        <f t="shared" si="309"/>
        <v/>
      </c>
      <c r="BO450" s="151" t="str">
        <f t="shared" si="309"/>
        <v/>
      </c>
      <c r="BP450" s="149" t="str">
        <f t="shared" ref="BP450:BT465" si="310">IFERROR(AF450/AA450,"")</f>
        <v/>
      </c>
      <c r="BQ450" s="150" t="str">
        <f t="shared" si="310"/>
        <v/>
      </c>
      <c r="BR450" s="150" t="str">
        <f t="shared" si="310"/>
        <v/>
      </c>
      <c r="BS450" s="150" t="str">
        <f t="shared" si="310"/>
        <v/>
      </c>
      <c r="BT450" s="151" t="str">
        <f t="shared" si="310"/>
        <v/>
      </c>
      <c r="BU450" s="122" t="str">
        <f t="shared" si="300"/>
        <v/>
      </c>
      <c r="BV450" s="123" t="str">
        <f t="shared" si="300"/>
        <v/>
      </c>
      <c r="BW450" s="124" t="str">
        <f t="shared" si="300"/>
        <v/>
      </c>
      <c r="BX450" s="123" t="str">
        <f t="shared" si="300"/>
        <v/>
      </c>
      <c r="BY450" s="124" t="str">
        <f t="shared" si="300"/>
        <v/>
      </c>
    </row>
    <row r="451" spans="1:77" hidden="1" outlineLevel="1" x14ac:dyDescent="0.2">
      <c r="R451" s="1"/>
      <c r="T451" s="3"/>
      <c r="AK451" s="1"/>
      <c r="AW451" s="1"/>
      <c r="BI451" s="1"/>
      <c r="BK451" s="96" t="str">
        <f t="shared" si="309"/>
        <v/>
      </c>
      <c r="BL451" s="96" t="str">
        <f t="shared" si="309"/>
        <v/>
      </c>
      <c r="BM451" s="96" t="str">
        <f t="shared" si="309"/>
        <v/>
      </c>
      <c r="BN451" s="96" t="str">
        <f t="shared" si="309"/>
        <v/>
      </c>
      <c r="BO451" s="96" t="str">
        <f t="shared" si="309"/>
        <v/>
      </c>
      <c r="BP451" s="96" t="str">
        <f t="shared" si="310"/>
        <v/>
      </c>
      <c r="BQ451" s="96" t="str">
        <f t="shared" si="310"/>
        <v/>
      </c>
      <c r="BR451" s="96" t="str">
        <f t="shared" si="310"/>
        <v/>
      </c>
      <c r="BS451" s="96" t="str">
        <f t="shared" si="310"/>
        <v/>
      </c>
      <c r="BT451" s="96" t="str">
        <f t="shared" si="310"/>
        <v/>
      </c>
    </row>
    <row r="452" spans="1:77" hidden="1" outlineLevel="1" x14ac:dyDescent="0.2">
      <c r="F452" s="62" t="s">
        <v>117</v>
      </c>
      <c r="G452" s="63"/>
      <c r="H452" s="64">
        <f>SUMIF($E$14:$E$377,$F452,$H$14:$H$377)</f>
        <v>0</v>
      </c>
      <c r="I452" s="65">
        <f t="shared" ref="I452:Q456" si="311">SUMIF($E$14:$E$377,$F452,I$14:I$377)</f>
        <v>0</v>
      </c>
      <c r="J452" s="65">
        <f t="shared" si="311"/>
        <v>0</v>
      </c>
      <c r="K452" s="65">
        <f t="shared" si="311"/>
        <v>0</v>
      </c>
      <c r="L452" s="65">
        <f t="shared" si="311"/>
        <v>0</v>
      </c>
      <c r="M452" s="65">
        <f t="shared" si="311"/>
        <v>0</v>
      </c>
      <c r="N452" s="65">
        <f t="shared" si="311"/>
        <v>0</v>
      </c>
      <c r="O452" s="65">
        <f t="shared" si="311"/>
        <v>0</v>
      </c>
      <c r="P452" s="65">
        <f t="shared" si="311"/>
        <v>0</v>
      </c>
      <c r="Q452" s="86">
        <f t="shared" si="311"/>
        <v>0</v>
      </c>
      <c r="R452" s="69">
        <f t="shared" ref="R452:R458" si="312">SUM(I452:L452)</f>
        <v>0</v>
      </c>
      <c r="S452" s="95">
        <f t="shared" ref="S452:S458" si="313">SUM(N452:Q452)</f>
        <v>0</v>
      </c>
      <c r="T452" s="3"/>
      <c r="U452" s="67"/>
      <c r="V452" s="67"/>
      <c r="W452" s="67"/>
      <c r="X452" s="67"/>
      <c r="Y452" s="62" t="s">
        <v>117</v>
      </c>
      <c r="Z452" s="63"/>
      <c r="AA452" s="65">
        <f>SUMIF($H$315:$H$321,"&lt;&gt;0",AA$315:AA$321)</f>
        <v>0</v>
      </c>
      <c r="AB452" s="65">
        <f t="shared" ref="AB452:AJ452" si="314">SUMIF($R$315:$R$321,"&lt;&gt;0",AB$315:AB$321)</f>
        <v>0</v>
      </c>
      <c r="AC452" s="65">
        <f t="shared" si="314"/>
        <v>0</v>
      </c>
      <c r="AD452" s="65">
        <f t="shared" si="314"/>
        <v>0</v>
      </c>
      <c r="AE452" s="65">
        <f t="shared" si="314"/>
        <v>0</v>
      </c>
      <c r="AF452" s="65">
        <f t="shared" si="314"/>
        <v>0</v>
      </c>
      <c r="AG452" s="65">
        <f t="shared" si="314"/>
        <v>0</v>
      </c>
      <c r="AH452" s="65">
        <f t="shared" si="314"/>
        <v>0</v>
      </c>
      <c r="AI452" s="65">
        <f t="shared" si="314"/>
        <v>0</v>
      </c>
      <c r="AJ452" s="86">
        <f t="shared" si="314"/>
        <v>0</v>
      </c>
      <c r="AK452" s="69">
        <f t="shared" ref="AK452:AK458" si="315">SUM(AB452:AE452)</f>
        <v>0</v>
      </c>
      <c r="AL452" s="95">
        <f t="shared" ref="AL452:AL458" si="316">SUM(AG452:AJ452)</f>
        <v>0</v>
      </c>
      <c r="AM452" s="65">
        <f t="shared" ref="AM452:AX458" si="317">+H452-AA452</f>
        <v>0</v>
      </c>
      <c r="AN452" s="65">
        <f t="shared" si="317"/>
        <v>0</v>
      </c>
      <c r="AO452" s="65">
        <f t="shared" si="317"/>
        <v>0</v>
      </c>
      <c r="AP452" s="65">
        <f t="shared" si="317"/>
        <v>0</v>
      </c>
      <c r="AQ452" s="65">
        <f t="shared" si="317"/>
        <v>0</v>
      </c>
      <c r="AR452" s="65">
        <f t="shared" si="317"/>
        <v>0</v>
      </c>
      <c r="AS452" s="65">
        <f t="shared" si="317"/>
        <v>0</v>
      </c>
      <c r="AT452" s="65">
        <f t="shared" si="317"/>
        <v>0</v>
      </c>
      <c r="AU452" s="65">
        <f t="shared" si="317"/>
        <v>0</v>
      </c>
      <c r="AV452" s="86">
        <f t="shared" si="317"/>
        <v>0</v>
      </c>
      <c r="AW452" s="69">
        <f t="shared" si="317"/>
        <v>0</v>
      </c>
      <c r="AX452" s="87">
        <f t="shared" si="317"/>
        <v>0</v>
      </c>
      <c r="AY452" s="70" t="str">
        <f t="shared" ref="AY452:AY458" si="318">IFERROR(AM452/AA452,"")</f>
        <v/>
      </c>
      <c r="AZ452" s="70" t="str">
        <f t="shared" ref="AZ452:BB458" si="319">IFERROR(AL452/AB452,"")</f>
        <v/>
      </c>
      <c r="BA452" s="70" t="str">
        <f t="shared" si="319"/>
        <v/>
      </c>
      <c r="BB452" s="70" t="str">
        <f t="shared" si="319"/>
        <v/>
      </c>
      <c r="BC452" s="70" t="str">
        <f t="shared" ref="BC452:BJ458" si="320">IFERROR(AQ452/AE452,"")</f>
        <v/>
      </c>
      <c r="BD452" s="70" t="str">
        <f t="shared" si="320"/>
        <v/>
      </c>
      <c r="BE452" s="70" t="str">
        <f t="shared" si="320"/>
        <v/>
      </c>
      <c r="BF452" s="70" t="str">
        <f t="shared" si="320"/>
        <v/>
      </c>
      <c r="BG452" s="70" t="str">
        <f t="shared" si="320"/>
        <v/>
      </c>
      <c r="BH452" s="89" t="str">
        <f t="shared" si="320"/>
        <v/>
      </c>
      <c r="BI452" s="90" t="str">
        <f t="shared" si="320"/>
        <v/>
      </c>
      <c r="BJ452" s="90" t="str">
        <f t="shared" si="320"/>
        <v/>
      </c>
      <c r="BK452" s="141" t="str">
        <f t="shared" si="309"/>
        <v/>
      </c>
      <c r="BL452" s="142" t="str">
        <f t="shared" si="309"/>
        <v/>
      </c>
      <c r="BM452" s="142" t="str">
        <f t="shared" si="309"/>
        <v/>
      </c>
      <c r="BN452" s="142" t="str">
        <f t="shared" si="309"/>
        <v/>
      </c>
      <c r="BO452" s="143" t="str">
        <f t="shared" si="309"/>
        <v/>
      </c>
      <c r="BP452" s="141" t="str">
        <f t="shared" si="310"/>
        <v/>
      </c>
      <c r="BQ452" s="142" t="str">
        <f t="shared" si="310"/>
        <v/>
      </c>
      <c r="BR452" s="142" t="str">
        <f t="shared" si="310"/>
        <v/>
      </c>
      <c r="BS452" s="142" t="str">
        <f t="shared" si="310"/>
        <v/>
      </c>
      <c r="BT452" s="143" t="str">
        <f t="shared" si="310"/>
        <v/>
      </c>
      <c r="BU452" s="141" t="str">
        <f t="shared" ref="BU452:BY458" si="321">IFERROR(BK452-BP452,"")</f>
        <v/>
      </c>
      <c r="BV452" s="142" t="str">
        <f t="shared" si="321"/>
        <v/>
      </c>
      <c r="BW452" s="143" t="str">
        <f t="shared" si="321"/>
        <v/>
      </c>
      <c r="BX452" s="142" t="str">
        <f t="shared" si="321"/>
        <v/>
      </c>
      <c r="BY452" s="143" t="str">
        <f t="shared" si="321"/>
        <v/>
      </c>
    </row>
    <row r="453" spans="1:77" hidden="1" outlineLevel="1" x14ac:dyDescent="0.2">
      <c r="F453" s="73" t="s">
        <v>118</v>
      </c>
      <c r="G453" s="60"/>
      <c r="H453" s="28">
        <f>SUMIF($E$14:$E$377,$F453,H$14:H$377)</f>
        <v>0</v>
      </c>
      <c r="I453" s="138">
        <f t="shared" si="311"/>
        <v>0</v>
      </c>
      <c r="J453" s="138">
        <f t="shared" si="311"/>
        <v>0</v>
      </c>
      <c r="K453" s="2">
        <f t="shared" si="311"/>
        <v>0</v>
      </c>
      <c r="L453" s="2">
        <f t="shared" si="311"/>
        <v>0</v>
      </c>
      <c r="M453" s="2">
        <f t="shared" si="311"/>
        <v>0</v>
      </c>
      <c r="N453" s="2">
        <f t="shared" si="311"/>
        <v>0</v>
      </c>
      <c r="O453" s="2">
        <f t="shared" si="311"/>
        <v>0</v>
      </c>
      <c r="P453" s="2">
        <f t="shared" si="311"/>
        <v>0</v>
      </c>
      <c r="Q453" s="29">
        <f t="shared" si="311"/>
        <v>0</v>
      </c>
      <c r="R453" s="30">
        <f t="shared" si="312"/>
        <v>0</v>
      </c>
      <c r="S453" s="34">
        <f t="shared" si="313"/>
        <v>0</v>
      </c>
      <c r="T453" s="3"/>
      <c r="Y453" s="73" t="s">
        <v>118</v>
      </c>
      <c r="Z453" s="60"/>
      <c r="AA453" s="2">
        <f>SUMIF($H$322:$H$328,"&lt;&gt;0",AA$322:AA$328)</f>
        <v>0</v>
      </c>
      <c r="AB453" s="2">
        <f t="shared" ref="AB453:AJ453" si="322">SUMIF($R$322:$R$328,"&lt;&gt;0",AB$322:AB$328)</f>
        <v>0</v>
      </c>
      <c r="AC453" s="2">
        <f t="shared" si="322"/>
        <v>0</v>
      </c>
      <c r="AD453" s="2">
        <f t="shared" si="322"/>
        <v>0</v>
      </c>
      <c r="AE453" s="2">
        <f t="shared" si="322"/>
        <v>0</v>
      </c>
      <c r="AF453" s="2">
        <f t="shared" si="322"/>
        <v>0</v>
      </c>
      <c r="AG453" s="2">
        <f t="shared" si="322"/>
        <v>0</v>
      </c>
      <c r="AH453" s="2">
        <f t="shared" si="322"/>
        <v>0</v>
      </c>
      <c r="AI453" s="2">
        <f t="shared" si="322"/>
        <v>0</v>
      </c>
      <c r="AJ453" s="29">
        <f t="shared" si="322"/>
        <v>0</v>
      </c>
      <c r="AK453" s="30">
        <f t="shared" si="315"/>
        <v>0</v>
      </c>
      <c r="AL453" s="34">
        <f t="shared" si="316"/>
        <v>0</v>
      </c>
      <c r="AM453" s="2">
        <f t="shared" si="317"/>
        <v>0</v>
      </c>
      <c r="AN453" s="2">
        <f t="shared" si="317"/>
        <v>0</v>
      </c>
      <c r="AO453" s="2">
        <f t="shared" si="317"/>
        <v>0</v>
      </c>
      <c r="AP453" s="2">
        <f t="shared" si="317"/>
        <v>0</v>
      </c>
      <c r="AQ453" s="2">
        <f t="shared" si="317"/>
        <v>0</v>
      </c>
      <c r="AR453" s="2">
        <f t="shared" si="317"/>
        <v>0</v>
      </c>
      <c r="AS453" s="2">
        <f t="shared" si="317"/>
        <v>0</v>
      </c>
      <c r="AT453" s="2">
        <f t="shared" si="317"/>
        <v>0</v>
      </c>
      <c r="AU453" s="2">
        <f t="shared" si="317"/>
        <v>0</v>
      </c>
      <c r="AV453" s="29">
        <f t="shared" si="317"/>
        <v>0</v>
      </c>
      <c r="AW453" s="30">
        <f t="shared" si="317"/>
        <v>0</v>
      </c>
      <c r="AX453" s="31">
        <f t="shared" si="317"/>
        <v>0</v>
      </c>
      <c r="AY453" s="38" t="str">
        <f t="shared" si="318"/>
        <v/>
      </c>
      <c r="AZ453" s="38" t="str">
        <f t="shared" si="319"/>
        <v/>
      </c>
      <c r="BA453" s="38" t="str">
        <f t="shared" si="319"/>
        <v/>
      </c>
      <c r="BB453" s="38" t="str">
        <f t="shared" si="319"/>
        <v/>
      </c>
      <c r="BC453" s="38" t="str">
        <f t="shared" si="320"/>
        <v/>
      </c>
      <c r="BD453" s="38" t="str">
        <f t="shared" si="320"/>
        <v/>
      </c>
      <c r="BE453" s="38" t="str">
        <f t="shared" si="320"/>
        <v/>
      </c>
      <c r="BF453" s="38" t="str">
        <f t="shared" si="320"/>
        <v/>
      </c>
      <c r="BG453" s="38" t="str">
        <f t="shared" si="320"/>
        <v/>
      </c>
      <c r="BH453" s="39" t="str">
        <f t="shared" si="320"/>
        <v/>
      </c>
      <c r="BI453" s="40" t="str">
        <f t="shared" si="320"/>
        <v/>
      </c>
      <c r="BJ453" s="40" t="str">
        <f t="shared" si="320"/>
        <v/>
      </c>
      <c r="BK453" s="146" t="str">
        <f t="shared" si="309"/>
        <v/>
      </c>
      <c r="BL453" s="96" t="str">
        <f t="shared" si="309"/>
        <v/>
      </c>
      <c r="BM453" s="96" t="str">
        <f t="shared" si="309"/>
        <v/>
      </c>
      <c r="BN453" s="96" t="str">
        <f t="shared" si="309"/>
        <v/>
      </c>
      <c r="BO453" s="147" t="str">
        <f t="shared" si="309"/>
        <v/>
      </c>
      <c r="BP453" s="146" t="str">
        <f t="shared" si="310"/>
        <v/>
      </c>
      <c r="BQ453" s="96" t="str">
        <f t="shared" si="310"/>
        <v/>
      </c>
      <c r="BR453" s="96" t="str">
        <f t="shared" si="310"/>
        <v/>
      </c>
      <c r="BS453" s="96" t="str">
        <f t="shared" si="310"/>
        <v/>
      </c>
      <c r="BT453" s="147" t="str">
        <f t="shared" si="310"/>
        <v/>
      </c>
      <c r="BU453" s="146" t="str">
        <f t="shared" si="321"/>
        <v/>
      </c>
      <c r="BV453" s="96" t="str">
        <f t="shared" si="321"/>
        <v/>
      </c>
      <c r="BW453" s="147" t="str">
        <f t="shared" si="321"/>
        <v/>
      </c>
      <c r="BX453" s="96" t="str">
        <f t="shared" si="321"/>
        <v/>
      </c>
      <c r="BY453" s="147" t="str">
        <f t="shared" si="321"/>
        <v/>
      </c>
    </row>
    <row r="454" spans="1:77" hidden="1" outlineLevel="1" x14ac:dyDescent="0.2">
      <c r="F454" s="73" t="s">
        <v>119</v>
      </c>
      <c r="G454" s="60"/>
      <c r="H454" s="28">
        <f>SUMIF($E$14:$E$377,$F454,H$14:H$377)</f>
        <v>0</v>
      </c>
      <c r="I454" s="138">
        <f t="shared" si="311"/>
        <v>0</v>
      </c>
      <c r="J454" s="138">
        <f t="shared" si="311"/>
        <v>0</v>
      </c>
      <c r="K454" s="2">
        <f t="shared" si="311"/>
        <v>0</v>
      </c>
      <c r="L454" s="2">
        <f t="shared" si="311"/>
        <v>0</v>
      </c>
      <c r="M454" s="2">
        <f t="shared" si="311"/>
        <v>0</v>
      </c>
      <c r="N454" s="2">
        <f t="shared" si="311"/>
        <v>0</v>
      </c>
      <c r="O454" s="2">
        <f t="shared" si="311"/>
        <v>0</v>
      </c>
      <c r="P454" s="2">
        <f t="shared" si="311"/>
        <v>0</v>
      </c>
      <c r="Q454" s="29">
        <f t="shared" si="311"/>
        <v>0</v>
      </c>
      <c r="R454" s="30">
        <f t="shared" si="312"/>
        <v>0</v>
      </c>
      <c r="S454" s="34">
        <f t="shared" si="313"/>
        <v>0</v>
      </c>
      <c r="T454" s="3"/>
      <c r="Y454" s="73" t="s">
        <v>119</v>
      </c>
      <c r="Z454" s="60"/>
      <c r="AA454" s="2">
        <f>SUMIF($H$329:$H$335,"&lt;&gt;0",AA$329:AA$335)</f>
        <v>0</v>
      </c>
      <c r="AB454" s="2">
        <f t="shared" ref="AB454:AJ454" si="323">SUMIF($R$329:$R$335,"&lt;&gt;0",AB$329:AB$335)</f>
        <v>0</v>
      </c>
      <c r="AC454" s="2">
        <f t="shared" si="323"/>
        <v>0</v>
      </c>
      <c r="AD454" s="2">
        <f t="shared" si="323"/>
        <v>0</v>
      </c>
      <c r="AE454" s="2">
        <f t="shared" si="323"/>
        <v>0</v>
      </c>
      <c r="AF454" s="2">
        <f t="shared" si="323"/>
        <v>0</v>
      </c>
      <c r="AG454" s="2">
        <f t="shared" si="323"/>
        <v>0</v>
      </c>
      <c r="AH454" s="2">
        <f t="shared" si="323"/>
        <v>0</v>
      </c>
      <c r="AI454" s="2">
        <f t="shared" si="323"/>
        <v>0</v>
      </c>
      <c r="AJ454" s="29">
        <f t="shared" si="323"/>
        <v>0</v>
      </c>
      <c r="AK454" s="30">
        <f t="shared" si="315"/>
        <v>0</v>
      </c>
      <c r="AL454" s="34">
        <f t="shared" si="316"/>
        <v>0</v>
      </c>
      <c r="AM454" s="2">
        <f t="shared" si="317"/>
        <v>0</v>
      </c>
      <c r="AN454" s="2">
        <f t="shared" si="317"/>
        <v>0</v>
      </c>
      <c r="AO454" s="2">
        <f t="shared" si="317"/>
        <v>0</v>
      </c>
      <c r="AP454" s="2">
        <f t="shared" si="317"/>
        <v>0</v>
      </c>
      <c r="AQ454" s="2">
        <f t="shared" si="317"/>
        <v>0</v>
      </c>
      <c r="AR454" s="2">
        <f t="shared" si="317"/>
        <v>0</v>
      </c>
      <c r="AS454" s="2">
        <f t="shared" si="317"/>
        <v>0</v>
      </c>
      <c r="AT454" s="2">
        <f t="shared" si="317"/>
        <v>0</v>
      </c>
      <c r="AU454" s="2">
        <f t="shared" si="317"/>
        <v>0</v>
      </c>
      <c r="AV454" s="29">
        <f t="shared" si="317"/>
        <v>0</v>
      </c>
      <c r="AW454" s="30">
        <f t="shared" si="317"/>
        <v>0</v>
      </c>
      <c r="AX454" s="31">
        <f t="shared" si="317"/>
        <v>0</v>
      </c>
      <c r="AY454" s="38" t="str">
        <f t="shared" si="318"/>
        <v/>
      </c>
      <c r="AZ454" s="38" t="str">
        <f t="shared" si="319"/>
        <v/>
      </c>
      <c r="BA454" s="38" t="str">
        <f t="shared" si="319"/>
        <v/>
      </c>
      <c r="BB454" s="38" t="str">
        <f t="shared" si="319"/>
        <v/>
      </c>
      <c r="BC454" s="38" t="str">
        <f t="shared" si="320"/>
        <v/>
      </c>
      <c r="BD454" s="38" t="str">
        <f t="shared" si="320"/>
        <v/>
      </c>
      <c r="BE454" s="38" t="str">
        <f t="shared" si="320"/>
        <v/>
      </c>
      <c r="BF454" s="38" t="str">
        <f t="shared" si="320"/>
        <v/>
      </c>
      <c r="BG454" s="38" t="str">
        <f t="shared" si="320"/>
        <v/>
      </c>
      <c r="BH454" s="39" t="str">
        <f t="shared" si="320"/>
        <v/>
      </c>
      <c r="BI454" s="40" t="str">
        <f t="shared" si="320"/>
        <v/>
      </c>
      <c r="BJ454" s="40" t="str">
        <f t="shared" si="320"/>
        <v/>
      </c>
      <c r="BK454" s="146" t="str">
        <f t="shared" si="309"/>
        <v/>
      </c>
      <c r="BL454" s="96" t="str">
        <f t="shared" si="309"/>
        <v/>
      </c>
      <c r="BM454" s="96" t="str">
        <f t="shared" si="309"/>
        <v/>
      </c>
      <c r="BN454" s="96" t="str">
        <f t="shared" si="309"/>
        <v/>
      </c>
      <c r="BO454" s="147" t="str">
        <f t="shared" si="309"/>
        <v/>
      </c>
      <c r="BP454" s="146" t="str">
        <f t="shared" si="310"/>
        <v/>
      </c>
      <c r="BQ454" s="96" t="str">
        <f t="shared" si="310"/>
        <v/>
      </c>
      <c r="BR454" s="96" t="str">
        <f t="shared" si="310"/>
        <v/>
      </c>
      <c r="BS454" s="96" t="str">
        <f t="shared" si="310"/>
        <v/>
      </c>
      <c r="BT454" s="147" t="str">
        <f t="shared" si="310"/>
        <v/>
      </c>
      <c r="BU454" s="146" t="str">
        <f t="shared" si="321"/>
        <v/>
      </c>
      <c r="BV454" s="96" t="str">
        <f t="shared" si="321"/>
        <v/>
      </c>
      <c r="BW454" s="147" t="str">
        <f t="shared" si="321"/>
        <v/>
      </c>
      <c r="BX454" s="96" t="str">
        <f t="shared" si="321"/>
        <v/>
      </c>
      <c r="BY454" s="147" t="str">
        <f t="shared" si="321"/>
        <v/>
      </c>
    </row>
    <row r="455" spans="1:77" hidden="1" outlineLevel="1" x14ac:dyDescent="0.2">
      <c r="F455" s="73" t="s">
        <v>120</v>
      </c>
      <c r="G455" s="60"/>
      <c r="H455" s="28">
        <f>SUMIF($E$14:$E$377,$F455,H$14:H$377)</f>
        <v>0</v>
      </c>
      <c r="I455" s="138">
        <f t="shared" si="311"/>
        <v>0</v>
      </c>
      <c r="J455" s="138">
        <f t="shared" si="311"/>
        <v>0</v>
      </c>
      <c r="K455" s="2">
        <f t="shared" si="311"/>
        <v>0</v>
      </c>
      <c r="L455" s="2">
        <f t="shared" si="311"/>
        <v>0</v>
      </c>
      <c r="M455" s="2">
        <f t="shared" si="311"/>
        <v>0</v>
      </c>
      <c r="N455" s="2">
        <f t="shared" si="311"/>
        <v>0</v>
      </c>
      <c r="O455" s="2">
        <f t="shared" si="311"/>
        <v>0</v>
      </c>
      <c r="P455" s="2">
        <f t="shared" si="311"/>
        <v>0</v>
      </c>
      <c r="Q455" s="29">
        <f t="shared" si="311"/>
        <v>0</v>
      </c>
      <c r="R455" s="30">
        <f t="shared" si="312"/>
        <v>0</v>
      </c>
      <c r="S455" s="34">
        <f t="shared" si="313"/>
        <v>0</v>
      </c>
      <c r="T455" s="3"/>
      <c r="Y455" s="73" t="s">
        <v>120</v>
      </c>
      <c r="Z455" s="60"/>
      <c r="AA455" s="2">
        <f>SUMIF($H$336:$H$342,"&lt;&gt;0",AA$336:AA$342)</f>
        <v>0</v>
      </c>
      <c r="AB455" s="2">
        <f t="shared" ref="AB455:AJ455" si="324">SUMIF($R$336:$R$342,"&lt;&gt;0",AB$336:AB$342)</f>
        <v>0</v>
      </c>
      <c r="AC455" s="2">
        <f t="shared" si="324"/>
        <v>0</v>
      </c>
      <c r="AD455" s="2">
        <f t="shared" si="324"/>
        <v>0</v>
      </c>
      <c r="AE455" s="2">
        <f t="shared" si="324"/>
        <v>0</v>
      </c>
      <c r="AF455" s="2">
        <f t="shared" si="324"/>
        <v>0</v>
      </c>
      <c r="AG455" s="2">
        <f t="shared" si="324"/>
        <v>0</v>
      </c>
      <c r="AH455" s="2">
        <f t="shared" si="324"/>
        <v>0</v>
      </c>
      <c r="AI455" s="2">
        <f t="shared" si="324"/>
        <v>0</v>
      </c>
      <c r="AJ455" s="29">
        <f t="shared" si="324"/>
        <v>0</v>
      </c>
      <c r="AK455" s="30">
        <f t="shared" si="315"/>
        <v>0</v>
      </c>
      <c r="AL455" s="34">
        <f t="shared" si="316"/>
        <v>0</v>
      </c>
      <c r="AM455" s="2">
        <f t="shared" si="317"/>
        <v>0</v>
      </c>
      <c r="AN455" s="2">
        <f t="shared" si="317"/>
        <v>0</v>
      </c>
      <c r="AO455" s="2">
        <f t="shared" si="317"/>
        <v>0</v>
      </c>
      <c r="AP455" s="2">
        <f t="shared" si="317"/>
        <v>0</v>
      </c>
      <c r="AQ455" s="2">
        <f t="shared" si="317"/>
        <v>0</v>
      </c>
      <c r="AR455" s="2">
        <f t="shared" si="317"/>
        <v>0</v>
      </c>
      <c r="AS455" s="2">
        <f t="shared" si="317"/>
        <v>0</v>
      </c>
      <c r="AT455" s="2">
        <f t="shared" si="317"/>
        <v>0</v>
      </c>
      <c r="AU455" s="2">
        <f t="shared" si="317"/>
        <v>0</v>
      </c>
      <c r="AV455" s="29">
        <f t="shared" si="317"/>
        <v>0</v>
      </c>
      <c r="AW455" s="30">
        <f t="shared" si="317"/>
        <v>0</v>
      </c>
      <c r="AX455" s="31">
        <f t="shared" si="317"/>
        <v>0</v>
      </c>
      <c r="AY455" s="38" t="str">
        <f t="shared" si="318"/>
        <v/>
      </c>
      <c r="AZ455" s="38" t="str">
        <f t="shared" si="319"/>
        <v/>
      </c>
      <c r="BA455" s="38" t="str">
        <f t="shared" si="319"/>
        <v/>
      </c>
      <c r="BB455" s="38" t="str">
        <f t="shared" si="319"/>
        <v/>
      </c>
      <c r="BC455" s="38" t="str">
        <f t="shared" si="320"/>
        <v/>
      </c>
      <c r="BD455" s="38" t="str">
        <f t="shared" si="320"/>
        <v/>
      </c>
      <c r="BE455" s="38" t="str">
        <f t="shared" si="320"/>
        <v/>
      </c>
      <c r="BF455" s="38" t="str">
        <f t="shared" si="320"/>
        <v/>
      </c>
      <c r="BG455" s="38" t="str">
        <f t="shared" si="320"/>
        <v/>
      </c>
      <c r="BH455" s="39" t="str">
        <f t="shared" si="320"/>
        <v/>
      </c>
      <c r="BI455" s="40" t="str">
        <f t="shared" si="320"/>
        <v/>
      </c>
      <c r="BJ455" s="40" t="str">
        <f t="shared" si="320"/>
        <v/>
      </c>
      <c r="BK455" s="146" t="str">
        <f t="shared" si="309"/>
        <v/>
      </c>
      <c r="BL455" s="96" t="str">
        <f t="shared" si="309"/>
        <v/>
      </c>
      <c r="BM455" s="96" t="str">
        <f t="shared" si="309"/>
        <v/>
      </c>
      <c r="BN455" s="96" t="str">
        <f t="shared" si="309"/>
        <v/>
      </c>
      <c r="BO455" s="147" t="str">
        <f t="shared" si="309"/>
        <v/>
      </c>
      <c r="BP455" s="146" t="str">
        <f t="shared" si="310"/>
        <v/>
      </c>
      <c r="BQ455" s="96" t="str">
        <f t="shared" si="310"/>
        <v/>
      </c>
      <c r="BR455" s="96" t="str">
        <f t="shared" si="310"/>
        <v/>
      </c>
      <c r="BS455" s="96" t="str">
        <f t="shared" si="310"/>
        <v/>
      </c>
      <c r="BT455" s="147" t="str">
        <f t="shared" si="310"/>
        <v/>
      </c>
      <c r="BU455" s="146" t="str">
        <f t="shared" si="321"/>
        <v/>
      </c>
      <c r="BV455" s="96" t="str">
        <f t="shared" si="321"/>
        <v/>
      </c>
      <c r="BW455" s="147" t="str">
        <f t="shared" si="321"/>
        <v/>
      </c>
      <c r="BX455" s="96" t="str">
        <f t="shared" si="321"/>
        <v/>
      </c>
      <c r="BY455" s="147" t="str">
        <f t="shared" si="321"/>
        <v/>
      </c>
    </row>
    <row r="456" spans="1:77" ht="13.5" hidden="1" outlineLevel="1" thickBot="1" x14ac:dyDescent="0.25">
      <c r="F456" s="78" t="s">
        <v>121</v>
      </c>
      <c r="G456" s="61"/>
      <c r="H456" s="43">
        <f>SUMIF($E$14:$E$377,$F456,H$14:H$377)</f>
        <v>0</v>
      </c>
      <c r="I456" s="44">
        <f t="shared" si="311"/>
        <v>0</v>
      </c>
      <c r="J456" s="44">
        <f t="shared" si="311"/>
        <v>0</v>
      </c>
      <c r="K456" s="44">
        <f t="shared" si="311"/>
        <v>0</v>
      </c>
      <c r="L456" s="44">
        <f t="shared" si="311"/>
        <v>0</v>
      </c>
      <c r="M456" s="44">
        <f t="shared" si="311"/>
        <v>0</v>
      </c>
      <c r="N456" s="44">
        <f t="shared" si="311"/>
        <v>0</v>
      </c>
      <c r="O456" s="44">
        <f t="shared" si="311"/>
        <v>0</v>
      </c>
      <c r="P456" s="44">
        <f t="shared" si="311"/>
        <v>0</v>
      </c>
      <c r="Q456" s="45">
        <f t="shared" si="311"/>
        <v>0</v>
      </c>
      <c r="R456" s="46">
        <f t="shared" si="312"/>
        <v>0</v>
      </c>
      <c r="S456" s="51">
        <f t="shared" si="313"/>
        <v>0</v>
      </c>
      <c r="T456" s="3"/>
      <c r="U456" s="42"/>
      <c r="V456" s="42"/>
      <c r="W456" s="42"/>
      <c r="X456" s="42"/>
      <c r="Y456" s="78" t="s">
        <v>121</v>
      </c>
      <c r="Z456" s="61"/>
      <c r="AA456" s="44">
        <f>SUMIF($H$343:$H$349,"&lt;&gt;0",AA$343:AA$349)</f>
        <v>0</v>
      </c>
      <c r="AB456" s="44">
        <f t="shared" ref="AB456:AJ456" si="325">SUMIF($R$343:$R$349,"&lt;&gt;0",AB$343:AB$349)</f>
        <v>0</v>
      </c>
      <c r="AC456" s="44">
        <f t="shared" si="325"/>
        <v>0</v>
      </c>
      <c r="AD456" s="44">
        <f t="shared" si="325"/>
        <v>0</v>
      </c>
      <c r="AE456" s="44">
        <f t="shared" si="325"/>
        <v>0</v>
      </c>
      <c r="AF456" s="44">
        <f t="shared" si="325"/>
        <v>0</v>
      </c>
      <c r="AG456" s="44">
        <f t="shared" si="325"/>
        <v>0</v>
      </c>
      <c r="AH456" s="44">
        <f t="shared" si="325"/>
        <v>0</v>
      </c>
      <c r="AI456" s="44">
        <f t="shared" si="325"/>
        <v>0</v>
      </c>
      <c r="AJ456" s="45">
        <f t="shared" si="325"/>
        <v>0</v>
      </c>
      <c r="AK456" s="46">
        <f t="shared" si="315"/>
        <v>0</v>
      </c>
      <c r="AL456" s="51">
        <f t="shared" si="316"/>
        <v>0</v>
      </c>
      <c r="AM456" s="44">
        <f t="shared" si="317"/>
        <v>0</v>
      </c>
      <c r="AN456" s="44">
        <f t="shared" si="317"/>
        <v>0</v>
      </c>
      <c r="AO456" s="44">
        <f t="shared" si="317"/>
        <v>0</v>
      </c>
      <c r="AP456" s="44">
        <f t="shared" si="317"/>
        <v>0</v>
      </c>
      <c r="AQ456" s="44">
        <f t="shared" si="317"/>
        <v>0</v>
      </c>
      <c r="AR456" s="44">
        <f t="shared" si="317"/>
        <v>0</v>
      </c>
      <c r="AS456" s="44">
        <f t="shared" si="317"/>
        <v>0</v>
      </c>
      <c r="AT456" s="44">
        <f t="shared" si="317"/>
        <v>0</v>
      </c>
      <c r="AU456" s="44">
        <f t="shared" si="317"/>
        <v>0</v>
      </c>
      <c r="AV456" s="45">
        <f t="shared" si="317"/>
        <v>0</v>
      </c>
      <c r="AW456" s="46">
        <f t="shared" si="317"/>
        <v>0</v>
      </c>
      <c r="AX456" s="47">
        <f t="shared" si="317"/>
        <v>0</v>
      </c>
      <c r="AY456" s="56" t="str">
        <f t="shared" si="318"/>
        <v/>
      </c>
      <c r="AZ456" s="56" t="str">
        <f t="shared" si="319"/>
        <v/>
      </c>
      <c r="BA456" s="56" t="str">
        <f t="shared" si="319"/>
        <v/>
      </c>
      <c r="BB456" s="56" t="str">
        <f t="shared" si="319"/>
        <v/>
      </c>
      <c r="BC456" s="56" t="str">
        <f t="shared" si="320"/>
        <v/>
      </c>
      <c r="BD456" s="56" t="str">
        <f t="shared" si="320"/>
        <v/>
      </c>
      <c r="BE456" s="56" t="str">
        <f t="shared" si="320"/>
        <v/>
      </c>
      <c r="BF456" s="56" t="str">
        <f t="shared" si="320"/>
        <v/>
      </c>
      <c r="BG456" s="56" t="str">
        <f t="shared" si="320"/>
        <v/>
      </c>
      <c r="BH456" s="57" t="str">
        <f t="shared" si="320"/>
        <v/>
      </c>
      <c r="BI456" s="58" t="str">
        <f t="shared" si="320"/>
        <v/>
      </c>
      <c r="BJ456" s="58" t="str">
        <f t="shared" si="320"/>
        <v/>
      </c>
      <c r="BK456" s="149" t="str">
        <f t="shared" si="309"/>
        <v/>
      </c>
      <c r="BL456" s="150" t="str">
        <f t="shared" si="309"/>
        <v/>
      </c>
      <c r="BM456" s="150" t="str">
        <f t="shared" si="309"/>
        <v/>
      </c>
      <c r="BN456" s="150" t="str">
        <f t="shared" si="309"/>
        <v/>
      </c>
      <c r="BO456" s="151" t="str">
        <f t="shared" si="309"/>
        <v/>
      </c>
      <c r="BP456" s="149" t="str">
        <f t="shared" si="310"/>
        <v/>
      </c>
      <c r="BQ456" s="150" t="str">
        <f t="shared" si="310"/>
        <v/>
      </c>
      <c r="BR456" s="150" t="str">
        <f t="shared" si="310"/>
        <v/>
      </c>
      <c r="BS456" s="150" t="str">
        <f t="shared" si="310"/>
        <v/>
      </c>
      <c r="BT456" s="151" t="str">
        <f t="shared" si="310"/>
        <v/>
      </c>
      <c r="BU456" s="149" t="str">
        <f t="shared" si="321"/>
        <v/>
      </c>
      <c r="BV456" s="150" t="str">
        <f t="shared" si="321"/>
        <v/>
      </c>
      <c r="BW456" s="151" t="str">
        <f t="shared" si="321"/>
        <v/>
      </c>
      <c r="BX456" s="150" t="str">
        <f t="shared" si="321"/>
        <v/>
      </c>
      <c r="BY456" s="151" t="str">
        <f t="shared" si="321"/>
        <v/>
      </c>
    </row>
    <row r="457" spans="1:77" hidden="1" outlineLevel="1" x14ac:dyDescent="0.2">
      <c r="A457" t="s">
        <v>46</v>
      </c>
      <c r="B457" t="s">
        <v>46</v>
      </c>
      <c r="C457" t="s">
        <v>122</v>
      </c>
      <c r="D457" t="s">
        <v>122</v>
      </c>
      <c r="F457" s="83" t="s">
        <v>123</v>
      </c>
      <c r="G457" s="60"/>
      <c r="H457" s="32">
        <f t="shared" ref="H457:Q457" si="326">SUM(H452:H456)</f>
        <v>0</v>
      </c>
      <c r="I457" s="5">
        <f>SUM(I452:I456)</f>
        <v>0</v>
      </c>
      <c r="J457" s="5">
        <f>SUM(J452:J456)</f>
        <v>0</v>
      </c>
      <c r="K457" s="5">
        <f t="shared" si="326"/>
        <v>0</v>
      </c>
      <c r="L457" s="5">
        <f t="shared" si="326"/>
        <v>0</v>
      </c>
      <c r="M457" s="5">
        <f t="shared" si="326"/>
        <v>0</v>
      </c>
      <c r="N457" s="5">
        <f>SUM(N452:N456)</f>
        <v>0</v>
      </c>
      <c r="O457" s="5">
        <f>SUM(O452:O456)</f>
        <v>0</v>
      </c>
      <c r="P457" s="5">
        <f t="shared" si="326"/>
        <v>0</v>
      </c>
      <c r="Q457" s="33">
        <f t="shared" si="326"/>
        <v>0</v>
      </c>
      <c r="R457" s="74">
        <f t="shared" si="312"/>
        <v>0</v>
      </c>
      <c r="S457" s="34">
        <f t="shared" si="313"/>
        <v>0</v>
      </c>
      <c r="T457" s="3" t="s">
        <v>49</v>
      </c>
      <c r="U457" t="s">
        <v>49</v>
      </c>
      <c r="V457" t="s">
        <v>122</v>
      </c>
      <c r="W457" t="s">
        <v>122</v>
      </c>
      <c r="Y457" s="83" t="s">
        <v>123</v>
      </c>
      <c r="Z457" s="60"/>
      <c r="AA457" s="5">
        <f t="shared" ref="AA457:AJ457" si="327">SUM(AA452:AA456)</f>
        <v>0</v>
      </c>
      <c r="AB457" s="5">
        <f>SUM(AB452:AB456)</f>
        <v>0</v>
      </c>
      <c r="AC457" s="5">
        <f>SUM(AC452:AC456)</f>
        <v>0</v>
      </c>
      <c r="AD457" s="5">
        <f t="shared" si="327"/>
        <v>0</v>
      </c>
      <c r="AE457" s="5">
        <f t="shared" si="327"/>
        <v>0</v>
      </c>
      <c r="AF457" s="5">
        <f t="shared" si="327"/>
        <v>0</v>
      </c>
      <c r="AG457" s="5">
        <f>SUM(AG452:AG456)</f>
        <v>0</v>
      </c>
      <c r="AH457" s="5">
        <f>SUM(AH452:AH456)</f>
        <v>0</v>
      </c>
      <c r="AI457" s="5">
        <f t="shared" si="327"/>
        <v>0</v>
      </c>
      <c r="AJ457" s="33">
        <f t="shared" si="327"/>
        <v>0</v>
      </c>
      <c r="AK457" s="74">
        <f t="shared" si="315"/>
        <v>0</v>
      </c>
      <c r="AL457" s="34">
        <f t="shared" si="316"/>
        <v>0</v>
      </c>
      <c r="AM457" s="2">
        <f t="shared" si="317"/>
        <v>0</v>
      </c>
      <c r="AN457" s="2">
        <f t="shared" si="317"/>
        <v>0</v>
      </c>
      <c r="AO457" s="2">
        <f t="shared" si="317"/>
        <v>0</v>
      </c>
      <c r="AP457" s="2">
        <f t="shared" si="317"/>
        <v>0</v>
      </c>
      <c r="AQ457" s="2">
        <f t="shared" si="317"/>
        <v>0</v>
      </c>
      <c r="AR457" s="2">
        <f t="shared" si="317"/>
        <v>0</v>
      </c>
      <c r="AS457" s="2">
        <f t="shared" si="317"/>
        <v>0</v>
      </c>
      <c r="AT457" s="2">
        <f t="shared" si="317"/>
        <v>0</v>
      </c>
      <c r="AU457" s="2">
        <f t="shared" si="317"/>
        <v>0</v>
      </c>
      <c r="AV457" s="29">
        <f t="shared" si="317"/>
        <v>0</v>
      </c>
      <c r="AW457" s="30">
        <f t="shared" si="317"/>
        <v>0</v>
      </c>
      <c r="AX457" s="31">
        <f t="shared" si="317"/>
        <v>0</v>
      </c>
      <c r="AY457" s="38" t="str">
        <f t="shared" si="318"/>
        <v/>
      </c>
      <c r="AZ457" s="38" t="str">
        <f t="shared" si="319"/>
        <v/>
      </c>
      <c r="BA457" s="38" t="str">
        <f t="shared" si="319"/>
        <v/>
      </c>
      <c r="BB457" s="38" t="str">
        <f t="shared" si="319"/>
        <v/>
      </c>
      <c r="BC457" s="38" t="str">
        <f t="shared" si="320"/>
        <v/>
      </c>
      <c r="BD457" s="38" t="str">
        <f t="shared" si="320"/>
        <v/>
      </c>
      <c r="BE457" s="38" t="str">
        <f t="shared" si="320"/>
        <v/>
      </c>
      <c r="BF457" s="38" t="str">
        <f t="shared" si="320"/>
        <v/>
      </c>
      <c r="BG457" s="38" t="str">
        <f t="shared" si="320"/>
        <v/>
      </c>
      <c r="BH457" s="39" t="str">
        <f t="shared" si="320"/>
        <v/>
      </c>
      <c r="BI457" s="40" t="str">
        <f t="shared" si="320"/>
        <v/>
      </c>
      <c r="BJ457" s="40" t="str">
        <f t="shared" si="320"/>
        <v/>
      </c>
      <c r="BK457" s="146" t="str">
        <f t="shared" si="309"/>
        <v/>
      </c>
      <c r="BL457" s="96" t="str">
        <f t="shared" si="309"/>
        <v/>
      </c>
      <c r="BM457" s="96" t="str">
        <f t="shared" si="309"/>
        <v/>
      </c>
      <c r="BN457" s="96" t="str">
        <f t="shared" si="309"/>
        <v/>
      </c>
      <c r="BO457" s="147" t="str">
        <f t="shared" si="309"/>
        <v/>
      </c>
      <c r="BP457" s="146" t="str">
        <f t="shared" si="310"/>
        <v/>
      </c>
      <c r="BQ457" s="96" t="str">
        <f t="shared" si="310"/>
        <v/>
      </c>
      <c r="BR457" s="96" t="str">
        <f t="shared" si="310"/>
        <v/>
      </c>
      <c r="BS457" s="96" t="str">
        <f t="shared" si="310"/>
        <v/>
      </c>
      <c r="BT457" s="147" t="str">
        <f t="shared" si="310"/>
        <v/>
      </c>
      <c r="BU457" s="146" t="str">
        <f t="shared" si="321"/>
        <v/>
      </c>
      <c r="BV457" s="96" t="str">
        <f t="shared" si="321"/>
        <v/>
      </c>
      <c r="BW457" s="147" t="str">
        <f t="shared" si="321"/>
        <v/>
      </c>
      <c r="BX457" s="96" t="str">
        <f t="shared" si="321"/>
        <v/>
      </c>
      <c r="BY457" s="147" t="str">
        <f t="shared" si="321"/>
        <v/>
      </c>
    </row>
    <row r="458" spans="1:77" ht="13.5" hidden="1" outlineLevel="1" thickBot="1" x14ac:dyDescent="0.25">
      <c r="A458" t="s">
        <v>46</v>
      </c>
      <c r="B458" t="s">
        <v>46</v>
      </c>
      <c r="C458" t="s">
        <v>122</v>
      </c>
      <c r="D458" t="s">
        <v>122</v>
      </c>
      <c r="F458" s="78" t="s">
        <v>124</v>
      </c>
      <c r="G458" s="61"/>
      <c r="H458" s="48">
        <f>SUMIFS(H$7:H$377,$B$7:$B$377,$B458,$D$7:$D$377,$D458)</f>
        <v>0</v>
      </c>
      <c r="I458" s="49">
        <f t="shared" ref="I458:Q458" si="328">SUMIFS(I$7:I$377,$B$7:$B$377,$B458,$D$7:$D$377,$D458)</f>
        <v>0</v>
      </c>
      <c r="J458" s="49">
        <f t="shared" si="328"/>
        <v>0</v>
      </c>
      <c r="K458" s="49">
        <f t="shared" si="328"/>
        <v>0</v>
      </c>
      <c r="L458" s="49">
        <f t="shared" si="328"/>
        <v>0</v>
      </c>
      <c r="M458" s="49">
        <f t="shared" si="328"/>
        <v>0</v>
      </c>
      <c r="N458" s="49">
        <f t="shared" si="328"/>
        <v>0</v>
      </c>
      <c r="O458" s="49">
        <f t="shared" si="328"/>
        <v>0</v>
      </c>
      <c r="P458" s="49">
        <f t="shared" si="328"/>
        <v>0</v>
      </c>
      <c r="Q458" s="50">
        <f t="shared" si="328"/>
        <v>0</v>
      </c>
      <c r="R458" s="79">
        <f t="shared" si="312"/>
        <v>0</v>
      </c>
      <c r="S458" s="51">
        <f t="shared" si="313"/>
        <v>0</v>
      </c>
      <c r="T458" s="3" t="s">
        <v>49</v>
      </c>
      <c r="U458" s="42" t="s">
        <v>49</v>
      </c>
      <c r="V458" s="42" t="s">
        <v>122</v>
      </c>
      <c r="W458" s="42" t="s">
        <v>122</v>
      </c>
      <c r="X458" s="42"/>
      <c r="Y458" s="78" t="s">
        <v>124</v>
      </c>
      <c r="Z458" s="61"/>
      <c r="AA458" s="49">
        <f>SUMIFS(AA$14:AA$377,$H$14:$H$377,"&lt;&gt;0",$W$14:$W$377,"11 Nov")</f>
        <v>0</v>
      </c>
      <c r="AB458" s="49">
        <f t="shared" ref="AB458:AJ458" si="329">SUMIFS(AB$14:AB$377,$R$14:$R$377,"&lt;&gt;0",$W$14:$W$377,"11 Nov")</f>
        <v>0</v>
      </c>
      <c r="AC458" s="49">
        <f t="shared" si="329"/>
        <v>0</v>
      </c>
      <c r="AD458" s="49">
        <f t="shared" si="329"/>
        <v>0</v>
      </c>
      <c r="AE458" s="49">
        <f t="shared" si="329"/>
        <v>0</v>
      </c>
      <c r="AF458" s="49">
        <f t="shared" si="329"/>
        <v>0</v>
      </c>
      <c r="AG458" s="49">
        <f t="shared" si="329"/>
        <v>0</v>
      </c>
      <c r="AH458" s="49">
        <f t="shared" si="329"/>
        <v>0</v>
      </c>
      <c r="AI458" s="49">
        <f t="shared" si="329"/>
        <v>0</v>
      </c>
      <c r="AJ458" s="50">
        <f t="shared" si="329"/>
        <v>0</v>
      </c>
      <c r="AK458" s="79">
        <f t="shared" si="315"/>
        <v>0</v>
      </c>
      <c r="AL458" s="51">
        <f t="shared" si="316"/>
        <v>0</v>
      </c>
      <c r="AM458" s="44">
        <f t="shared" si="317"/>
        <v>0</v>
      </c>
      <c r="AN458" s="44">
        <f t="shared" si="317"/>
        <v>0</v>
      </c>
      <c r="AO458" s="44">
        <f t="shared" si="317"/>
        <v>0</v>
      </c>
      <c r="AP458" s="44">
        <f t="shared" si="317"/>
        <v>0</v>
      </c>
      <c r="AQ458" s="44">
        <f t="shared" si="317"/>
        <v>0</v>
      </c>
      <c r="AR458" s="44">
        <f t="shared" si="317"/>
        <v>0</v>
      </c>
      <c r="AS458" s="44">
        <f t="shared" si="317"/>
        <v>0</v>
      </c>
      <c r="AT458" s="44">
        <f t="shared" si="317"/>
        <v>0</v>
      </c>
      <c r="AU458" s="44">
        <f t="shared" si="317"/>
        <v>0</v>
      </c>
      <c r="AV458" s="45">
        <f t="shared" si="317"/>
        <v>0</v>
      </c>
      <c r="AW458" s="46">
        <f t="shared" si="317"/>
        <v>0</v>
      </c>
      <c r="AX458" s="47">
        <f t="shared" si="317"/>
        <v>0</v>
      </c>
      <c r="AY458" s="56" t="str">
        <f t="shared" si="318"/>
        <v/>
      </c>
      <c r="AZ458" s="56" t="str">
        <f t="shared" si="319"/>
        <v/>
      </c>
      <c r="BA458" s="56" t="str">
        <f t="shared" si="319"/>
        <v/>
      </c>
      <c r="BB458" s="56" t="str">
        <f t="shared" si="319"/>
        <v/>
      </c>
      <c r="BC458" s="56" t="str">
        <f t="shared" si="320"/>
        <v/>
      </c>
      <c r="BD458" s="56" t="str">
        <f t="shared" si="320"/>
        <v/>
      </c>
      <c r="BE458" s="56" t="str">
        <f t="shared" si="320"/>
        <v/>
      </c>
      <c r="BF458" s="56" t="str">
        <f t="shared" si="320"/>
        <v/>
      </c>
      <c r="BG458" s="56" t="str">
        <f t="shared" si="320"/>
        <v/>
      </c>
      <c r="BH458" s="57" t="str">
        <f t="shared" si="320"/>
        <v/>
      </c>
      <c r="BI458" s="58" t="str">
        <f t="shared" si="320"/>
        <v/>
      </c>
      <c r="BJ458" s="58" t="str">
        <f t="shared" si="320"/>
        <v/>
      </c>
      <c r="BK458" s="149" t="str">
        <f t="shared" si="309"/>
        <v/>
      </c>
      <c r="BL458" s="150" t="str">
        <f t="shared" si="309"/>
        <v/>
      </c>
      <c r="BM458" s="150" t="str">
        <f t="shared" si="309"/>
        <v/>
      </c>
      <c r="BN458" s="150" t="str">
        <f t="shared" si="309"/>
        <v/>
      </c>
      <c r="BO458" s="151" t="str">
        <f t="shared" si="309"/>
        <v/>
      </c>
      <c r="BP458" s="149" t="str">
        <f t="shared" si="310"/>
        <v/>
      </c>
      <c r="BQ458" s="150" t="str">
        <f t="shared" si="310"/>
        <v/>
      </c>
      <c r="BR458" s="150" t="str">
        <f t="shared" si="310"/>
        <v/>
      </c>
      <c r="BS458" s="150" t="str">
        <f t="shared" si="310"/>
        <v/>
      </c>
      <c r="BT458" s="151" t="str">
        <f t="shared" si="310"/>
        <v/>
      </c>
      <c r="BU458" s="149" t="str">
        <f t="shared" si="321"/>
        <v/>
      </c>
      <c r="BV458" s="150" t="str">
        <f t="shared" si="321"/>
        <v/>
      </c>
      <c r="BW458" s="151" t="str">
        <f t="shared" si="321"/>
        <v/>
      </c>
      <c r="BX458" s="150" t="str">
        <f t="shared" si="321"/>
        <v/>
      </c>
      <c r="BY458" s="151" t="str">
        <f t="shared" si="321"/>
        <v/>
      </c>
    </row>
    <row r="459" spans="1:77" hidden="1" outlineLevel="6" x14ac:dyDescent="0.2">
      <c r="R459" s="1"/>
      <c r="T459" s="3"/>
      <c r="AK459" s="1"/>
      <c r="AW459" s="3"/>
      <c r="BI459" s="1"/>
      <c r="BK459" s="96" t="str">
        <f t="shared" si="309"/>
        <v/>
      </c>
      <c r="BL459" s="96" t="str">
        <f t="shared" si="309"/>
        <v/>
      </c>
      <c r="BM459" s="96" t="str">
        <f t="shared" si="309"/>
        <v/>
      </c>
      <c r="BN459" s="96" t="str">
        <f t="shared" si="309"/>
        <v/>
      </c>
      <c r="BO459" s="96" t="str">
        <f t="shared" si="309"/>
        <v/>
      </c>
      <c r="BP459" s="96" t="str">
        <f t="shared" si="310"/>
        <v/>
      </c>
      <c r="BQ459" s="96" t="str">
        <f t="shared" si="310"/>
        <v/>
      </c>
      <c r="BR459" s="96" t="str">
        <f t="shared" si="310"/>
        <v/>
      </c>
      <c r="BS459" s="96" t="str">
        <f t="shared" si="310"/>
        <v/>
      </c>
      <c r="BT459" s="96" t="str">
        <f t="shared" si="310"/>
        <v/>
      </c>
    </row>
    <row r="460" spans="1:77" hidden="1" outlineLevel="7" x14ac:dyDescent="0.2">
      <c r="F460" s="62" t="s">
        <v>125</v>
      </c>
      <c r="G460" s="63"/>
      <c r="H460" s="64">
        <f>SUMIF($E$14:$E$377,$F460,$H$14:$H$377)</f>
        <v>0</v>
      </c>
      <c r="I460" s="65">
        <f t="shared" ref="I460:Q463" si="330">SUMIF($E$14:$E$377,$F460,I$14:I$377)</f>
        <v>0</v>
      </c>
      <c r="J460" s="65">
        <f t="shared" si="330"/>
        <v>0</v>
      </c>
      <c r="K460" s="65">
        <f t="shared" si="330"/>
        <v>0</v>
      </c>
      <c r="L460" s="65">
        <f t="shared" si="330"/>
        <v>0</v>
      </c>
      <c r="M460" s="65">
        <f t="shared" si="330"/>
        <v>0</v>
      </c>
      <c r="N460" s="65">
        <f t="shared" si="330"/>
        <v>0</v>
      </c>
      <c r="O460" s="65">
        <f t="shared" si="330"/>
        <v>0</v>
      </c>
      <c r="P460" s="65">
        <f t="shared" si="330"/>
        <v>0</v>
      </c>
      <c r="Q460" s="86">
        <f t="shared" si="330"/>
        <v>0</v>
      </c>
      <c r="R460" s="69">
        <f t="shared" ref="R460:R465" si="331">SUM(I460:L460)</f>
        <v>0</v>
      </c>
      <c r="S460" s="95">
        <f t="shared" ref="S460:S465" si="332">SUM(N460:Q460)</f>
        <v>0</v>
      </c>
      <c r="T460" s="3"/>
      <c r="U460" s="67"/>
      <c r="V460" s="67"/>
      <c r="W460" s="67"/>
      <c r="X460" s="67"/>
      <c r="Y460" s="62" t="s">
        <v>125</v>
      </c>
      <c r="Z460" s="63"/>
      <c r="AA460" s="65">
        <f>SUMIF($H$350:$H$356,"&lt;&gt;0",AA$350:AA$356)</f>
        <v>0</v>
      </c>
      <c r="AB460" s="65">
        <f t="shared" ref="AB460:AJ460" si="333">SUMIF($R$350:$R$356,"&lt;&gt;0",AB$350:AB$356)</f>
        <v>0</v>
      </c>
      <c r="AC460" s="65">
        <f t="shared" si="333"/>
        <v>0</v>
      </c>
      <c r="AD460" s="65">
        <f t="shared" si="333"/>
        <v>0</v>
      </c>
      <c r="AE460" s="65">
        <f t="shared" si="333"/>
        <v>0</v>
      </c>
      <c r="AF460" s="65">
        <f t="shared" si="333"/>
        <v>0</v>
      </c>
      <c r="AG460" s="65">
        <f t="shared" si="333"/>
        <v>0</v>
      </c>
      <c r="AH460" s="65">
        <f t="shared" si="333"/>
        <v>0</v>
      </c>
      <c r="AI460" s="65">
        <f t="shared" si="333"/>
        <v>0</v>
      </c>
      <c r="AJ460" s="86">
        <f t="shared" si="333"/>
        <v>0</v>
      </c>
      <c r="AK460" s="69">
        <f t="shared" ref="AK460:AK465" si="334">SUM(AB460:AE460)</f>
        <v>0</v>
      </c>
      <c r="AL460" s="95">
        <f t="shared" ref="AL460:AL465" si="335">SUM(AG460:AJ460)</f>
        <v>0</v>
      </c>
      <c r="AM460" s="65">
        <f t="shared" ref="AM460:AX465" si="336">+H460-AA460</f>
        <v>0</v>
      </c>
      <c r="AN460" s="65">
        <f t="shared" si="336"/>
        <v>0</v>
      </c>
      <c r="AO460" s="65">
        <f t="shared" si="336"/>
        <v>0</v>
      </c>
      <c r="AP460" s="65">
        <f t="shared" si="336"/>
        <v>0</v>
      </c>
      <c r="AQ460" s="65">
        <f t="shared" si="336"/>
        <v>0</v>
      </c>
      <c r="AR460" s="65">
        <f t="shared" si="336"/>
        <v>0</v>
      </c>
      <c r="AS460" s="65">
        <f t="shared" si="336"/>
        <v>0</v>
      </c>
      <c r="AT460" s="65">
        <f t="shared" si="336"/>
        <v>0</v>
      </c>
      <c r="AU460" s="65">
        <f t="shared" si="336"/>
        <v>0</v>
      </c>
      <c r="AV460" s="86">
        <f t="shared" si="336"/>
        <v>0</v>
      </c>
      <c r="AW460" s="69">
        <f t="shared" si="336"/>
        <v>0</v>
      </c>
      <c r="AX460" s="87">
        <f t="shared" si="336"/>
        <v>0</v>
      </c>
      <c r="AY460" s="70" t="str">
        <f t="shared" ref="AY460:AY465" si="337">IFERROR(AM460/AA460,"")</f>
        <v/>
      </c>
      <c r="AZ460" s="70" t="str">
        <f t="shared" ref="AZ460:BB465" si="338">IFERROR(AL460/AB460,"")</f>
        <v/>
      </c>
      <c r="BA460" s="70" t="str">
        <f t="shared" si="338"/>
        <v/>
      </c>
      <c r="BB460" s="70" t="str">
        <f t="shared" si="338"/>
        <v/>
      </c>
      <c r="BC460" s="70" t="str">
        <f t="shared" ref="BC460:BJ465" si="339">IFERROR(AQ460/AE460,"")</f>
        <v/>
      </c>
      <c r="BD460" s="70" t="str">
        <f t="shared" si="339"/>
        <v/>
      </c>
      <c r="BE460" s="70" t="str">
        <f t="shared" si="339"/>
        <v/>
      </c>
      <c r="BF460" s="70" t="str">
        <f t="shared" si="339"/>
        <v/>
      </c>
      <c r="BG460" s="70" t="str">
        <f t="shared" si="339"/>
        <v/>
      </c>
      <c r="BH460" s="89" t="str">
        <f t="shared" si="339"/>
        <v/>
      </c>
      <c r="BI460" s="90" t="str">
        <f t="shared" si="339"/>
        <v/>
      </c>
      <c r="BJ460" s="90" t="str">
        <f t="shared" si="339"/>
        <v/>
      </c>
      <c r="BK460" s="141" t="str">
        <f t="shared" si="309"/>
        <v/>
      </c>
      <c r="BL460" s="142" t="str">
        <f t="shared" si="309"/>
        <v/>
      </c>
      <c r="BM460" s="142" t="str">
        <f t="shared" si="309"/>
        <v/>
      </c>
      <c r="BN460" s="142" t="str">
        <f t="shared" si="309"/>
        <v/>
      </c>
      <c r="BO460" s="143" t="str">
        <f t="shared" si="309"/>
        <v/>
      </c>
      <c r="BP460" s="141" t="str">
        <f t="shared" si="310"/>
        <v/>
      </c>
      <c r="BQ460" s="142" t="str">
        <f t="shared" si="310"/>
        <v/>
      </c>
      <c r="BR460" s="142" t="str">
        <f t="shared" si="310"/>
        <v/>
      </c>
      <c r="BS460" s="142" t="str">
        <f t="shared" si="310"/>
        <v/>
      </c>
      <c r="BT460" s="143" t="str">
        <f t="shared" si="310"/>
        <v/>
      </c>
      <c r="BU460" s="116" t="str">
        <f t="shared" ref="BU460:BY465" si="340">IFERROR(BK460-BP460,"")</f>
        <v/>
      </c>
      <c r="BV460" s="117" t="str">
        <f t="shared" si="340"/>
        <v/>
      </c>
      <c r="BW460" s="118" t="str">
        <f t="shared" si="340"/>
        <v/>
      </c>
      <c r="BX460" s="117" t="str">
        <f t="shared" si="340"/>
        <v/>
      </c>
      <c r="BY460" s="118" t="str">
        <f t="shared" si="340"/>
        <v/>
      </c>
    </row>
    <row r="461" spans="1:77" hidden="1" outlineLevel="7" x14ac:dyDescent="0.2">
      <c r="F461" s="73" t="s">
        <v>126</v>
      </c>
      <c r="G461" s="60"/>
      <c r="H461" s="28">
        <f>SUMIF($E$14:$E$377,$F461,H$14:H$377)</f>
        <v>0</v>
      </c>
      <c r="I461" s="138">
        <f t="shared" si="330"/>
        <v>0</v>
      </c>
      <c r="J461" s="138">
        <f t="shared" si="330"/>
        <v>0</v>
      </c>
      <c r="K461" s="2">
        <f t="shared" si="330"/>
        <v>0</v>
      </c>
      <c r="L461" s="2">
        <f t="shared" si="330"/>
        <v>0</v>
      </c>
      <c r="M461" s="2">
        <f t="shared" si="330"/>
        <v>0</v>
      </c>
      <c r="N461" s="2">
        <f t="shared" si="330"/>
        <v>0</v>
      </c>
      <c r="O461" s="2">
        <f t="shared" si="330"/>
        <v>0</v>
      </c>
      <c r="P461" s="2">
        <f t="shared" si="330"/>
        <v>0</v>
      </c>
      <c r="Q461" s="29">
        <f t="shared" si="330"/>
        <v>0</v>
      </c>
      <c r="R461" s="30">
        <f t="shared" si="331"/>
        <v>0</v>
      </c>
      <c r="S461" s="34">
        <f t="shared" si="332"/>
        <v>0</v>
      </c>
      <c r="T461" s="3"/>
      <c r="Y461" s="73" t="s">
        <v>126</v>
      </c>
      <c r="Z461" s="60"/>
      <c r="AA461" s="2">
        <f>SUMIF($H$357:$H$363,"&lt;&gt;0",AA$357:AA$363)</f>
        <v>0</v>
      </c>
      <c r="AB461" s="2">
        <f t="shared" ref="AB461:AJ461" si="341">SUMIF($R$357:$R$363,"&lt;&gt;0",AB$357:AB$363)</f>
        <v>0</v>
      </c>
      <c r="AC461" s="2">
        <f t="shared" si="341"/>
        <v>0</v>
      </c>
      <c r="AD461" s="2">
        <f t="shared" si="341"/>
        <v>0</v>
      </c>
      <c r="AE461" s="2">
        <f t="shared" si="341"/>
        <v>0</v>
      </c>
      <c r="AF461" s="2">
        <f t="shared" si="341"/>
        <v>0</v>
      </c>
      <c r="AG461" s="2">
        <f t="shared" si="341"/>
        <v>0</v>
      </c>
      <c r="AH461" s="2">
        <f t="shared" si="341"/>
        <v>0</v>
      </c>
      <c r="AI461" s="2">
        <f t="shared" si="341"/>
        <v>0</v>
      </c>
      <c r="AJ461" s="29">
        <f t="shared" si="341"/>
        <v>0</v>
      </c>
      <c r="AK461" s="30">
        <f t="shared" si="334"/>
        <v>0</v>
      </c>
      <c r="AL461" s="34">
        <f t="shared" si="335"/>
        <v>0</v>
      </c>
      <c r="AM461" s="2">
        <f t="shared" si="336"/>
        <v>0</v>
      </c>
      <c r="AN461" s="2">
        <f t="shared" si="336"/>
        <v>0</v>
      </c>
      <c r="AO461" s="2">
        <f t="shared" si="336"/>
        <v>0</v>
      </c>
      <c r="AP461" s="2">
        <f t="shared" si="336"/>
        <v>0</v>
      </c>
      <c r="AQ461" s="2">
        <f t="shared" si="336"/>
        <v>0</v>
      </c>
      <c r="AR461" s="2">
        <f t="shared" si="336"/>
        <v>0</v>
      </c>
      <c r="AS461" s="2">
        <f t="shared" si="336"/>
        <v>0</v>
      </c>
      <c r="AT461" s="2">
        <f t="shared" si="336"/>
        <v>0</v>
      </c>
      <c r="AU461" s="2">
        <f t="shared" si="336"/>
        <v>0</v>
      </c>
      <c r="AV461" s="29">
        <f t="shared" si="336"/>
        <v>0</v>
      </c>
      <c r="AW461" s="30">
        <f t="shared" si="336"/>
        <v>0</v>
      </c>
      <c r="AX461" s="31">
        <f t="shared" si="336"/>
        <v>0</v>
      </c>
      <c r="AY461" s="38" t="str">
        <f t="shared" si="337"/>
        <v/>
      </c>
      <c r="AZ461" s="38" t="str">
        <f t="shared" si="338"/>
        <v/>
      </c>
      <c r="BA461" s="38" t="str">
        <f t="shared" si="338"/>
        <v/>
      </c>
      <c r="BB461" s="38" t="str">
        <f t="shared" si="338"/>
        <v/>
      </c>
      <c r="BC461" s="38" t="str">
        <f t="shared" si="339"/>
        <v/>
      </c>
      <c r="BD461" s="38" t="str">
        <f t="shared" si="339"/>
        <v/>
      </c>
      <c r="BE461" s="38" t="str">
        <f t="shared" si="339"/>
        <v/>
      </c>
      <c r="BF461" s="38" t="str">
        <f t="shared" si="339"/>
        <v/>
      </c>
      <c r="BG461" s="38" t="str">
        <f t="shared" si="339"/>
        <v/>
      </c>
      <c r="BH461" s="39" t="str">
        <f t="shared" si="339"/>
        <v/>
      </c>
      <c r="BI461" s="40" t="str">
        <f t="shared" si="339"/>
        <v/>
      </c>
      <c r="BJ461" s="40" t="str">
        <f t="shared" si="339"/>
        <v/>
      </c>
      <c r="BK461" s="146" t="str">
        <f t="shared" si="309"/>
        <v/>
      </c>
      <c r="BL461" s="96" t="str">
        <f t="shared" si="309"/>
        <v/>
      </c>
      <c r="BM461" s="96" t="str">
        <f t="shared" si="309"/>
        <v/>
      </c>
      <c r="BN461" s="96" t="str">
        <f t="shared" si="309"/>
        <v/>
      </c>
      <c r="BO461" s="147" t="str">
        <f t="shared" si="309"/>
        <v/>
      </c>
      <c r="BP461" s="146" t="str">
        <f t="shared" si="310"/>
        <v/>
      </c>
      <c r="BQ461" s="96" t="str">
        <f t="shared" si="310"/>
        <v/>
      </c>
      <c r="BR461" s="96" t="str">
        <f t="shared" si="310"/>
        <v/>
      </c>
      <c r="BS461" s="96" t="str">
        <f t="shared" si="310"/>
        <v/>
      </c>
      <c r="BT461" s="147" t="str">
        <f t="shared" si="310"/>
        <v/>
      </c>
      <c r="BU461" s="119" t="str">
        <f t="shared" si="340"/>
        <v/>
      </c>
      <c r="BV461" s="120" t="str">
        <f t="shared" si="340"/>
        <v/>
      </c>
      <c r="BW461" s="121" t="str">
        <f t="shared" si="340"/>
        <v/>
      </c>
      <c r="BX461" s="120" t="str">
        <f t="shared" si="340"/>
        <v/>
      </c>
      <c r="BY461" s="121" t="str">
        <f t="shared" si="340"/>
        <v/>
      </c>
    </row>
    <row r="462" spans="1:77" hidden="1" outlineLevel="7" x14ac:dyDescent="0.2">
      <c r="F462" s="73" t="s">
        <v>127</v>
      </c>
      <c r="G462" s="60"/>
      <c r="H462" s="28">
        <f>SUMIF($E$14:$E$377,$F462,H$14:H$377)</f>
        <v>0</v>
      </c>
      <c r="I462" s="138">
        <f t="shared" si="330"/>
        <v>0</v>
      </c>
      <c r="J462" s="138">
        <f t="shared" si="330"/>
        <v>0</v>
      </c>
      <c r="K462" s="2">
        <f t="shared" si="330"/>
        <v>0</v>
      </c>
      <c r="L462" s="2">
        <f t="shared" si="330"/>
        <v>0</v>
      </c>
      <c r="M462" s="2">
        <f t="shared" si="330"/>
        <v>0</v>
      </c>
      <c r="N462" s="2">
        <f t="shared" si="330"/>
        <v>0</v>
      </c>
      <c r="O462" s="2">
        <f t="shared" si="330"/>
        <v>0</v>
      </c>
      <c r="P462" s="2">
        <f t="shared" si="330"/>
        <v>0</v>
      </c>
      <c r="Q462" s="29">
        <f t="shared" si="330"/>
        <v>0</v>
      </c>
      <c r="R462" s="30">
        <f t="shared" si="331"/>
        <v>0</v>
      </c>
      <c r="S462" s="34">
        <f t="shared" si="332"/>
        <v>0</v>
      </c>
      <c r="T462" s="3"/>
      <c r="Y462" s="73" t="s">
        <v>127</v>
      </c>
      <c r="Z462" s="60"/>
      <c r="AA462" s="2">
        <f>SUMIF($H$364:$H$370,"&lt;&gt;0",AA$364:AA$370)</f>
        <v>0</v>
      </c>
      <c r="AB462" s="2">
        <f t="shared" ref="AB462:AJ462" si="342">SUMIF($R$364:$R$370,"&lt;&gt;0",AB$364:AB$370)</f>
        <v>0</v>
      </c>
      <c r="AC462" s="2">
        <f t="shared" si="342"/>
        <v>0</v>
      </c>
      <c r="AD462" s="2">
        <f t="shared" si="342"/>
        <v>0</v>
      </c>
      <c r="AE462" s="2">
        <f t="shared" si="342"/>
        <v>0</v>
      </c>
      <c r="AF462" s="2">
        <f t="shared" si="342"/>
        <v>0</v>
      </c>
      <c r="AG462" s="2">
        <f t="shared" si="342"/>
        <v>0</v>
      </c>
      <c r="AH462" s="2">
        <f t="shared" si="342"/>
        <v>0</v>
      </c>
      <c r="AI462" s="2">
        <f t="shared" si="342"/>
        <v>0</v>
      </c>
      <c r="AJ462" s="29">
        <f t="shared" si="342"/>
        <v>0</v>
      </c>
      <c r="AK462" s="30">
        <f t="shared" si="334"/>
        <v>0</v>
      </c>
      <c r="AL462" s="34">
        <f t="shared" si="335"/>
        <v>0</v>
      </c>
      <c r="AM462" s="2">
        <f t="shared" si="336"/>
        <v>0</v>
      </c>
      <c r="AN462" s="2">
        <f t="shared" si="336"/>
        <v>0</v>
      </c>
      <c r="AO462" s="2">
        <f t="shared" si="336"/>
        <v>0</v>
      </c>
      <c r="AP462" s="2">
        <f t="shared" si="336"/>
        <v>0</v>
      </c>
      <c r="AQ462" s="2">
        <f t="shared" si="336"/>
        <v>0</v>
      </c>
      <c r="AR462" s="2">
        <f t="shared" si="336"/>
        <v>0</v>
      </c>
      <c r="AS462" s="2">
        <f t="shared" si="336"/>
        <v>0</v>
      </c>
      <c r="AT462" s="2">
        <f t="shared" si="336"/>
        <v>0</v>
      </c>
      <c r="AU462" s="2">
        <f t="shared" si="336"/>
        <v>0</v>
      </c>
      <c r="AV462" s="29">
        <f t="shared" si="336"/>
        <v>0</v>
      </c>
      <c r="AW462" s="30">
        <f t="shared" si="336"/>
        <v>0</v>
      </c>
      <c r="AX462" s="31">
        <f t="shared" si="336"/>
        <v>0</v>
      </c>
      <c r="AY462" s="38" t="str">
        <f t="shared" si="337"/>
        <v/>
      </c>
      <c r="AZ462" s="38" t="str">
        <f t="shared" si="338"/>
        <v/>
      </c>
      <c r="BA462" s="38" t="str">
        <f t="shared" si="338"/>
        <v/>
      </c>
      <c r="BB462" s="38" t="str">
        <f t="shared" si="338"/>
        <v/>
      </c>
      <c r="BC462" s="38" t="str">
        <f t="shared" si="339"/>
        <v/>
      </c>
      <c r="BD462" s="38" t="str">
        <f t="shared" si="339"/>
        <v/>
      </c>
      <c r="BE462" s="38" t="str">
        <f t="shared" si="339"/>
        <v/>
      </c>
      <c r="BF462" s="38" t="str">
        <f t="shared" si="339"/>
        <v/>
      </c>
      <c r="BG462" s="38" t="str">
        <f t="shared" si="339"/>
        <v/>
      </c>
      <c r="BH462" s="39" t="str">
        <f t="shared" si="339"/>
        <v/>
      </c>
      <c r="BI462" s="40" t="str">
        <f t="shared" si="339"/>
        <v/>
      </c>
      <c r="BJ462" s="40" t="str">
        <f t="shared" si="339"/>
        <v/>
      </c>
      <c r="BK462" s="146" t="str">
        <f t="shared" si="309"/>
        <v/>
      </c>
      <c r="BL462" s="96" t="str">
        <f t="shared" si="309"/>
        <v/>
      </c>
      <c r="BM462" s="96" t="str">
        <f t="shared" si="309"/>
        <v/>
      </c>
      <c r="BN462" s="96" t="str">
        <f t="shared" si="309"/>
        <v/>
      </c>
      <c r="BO462" s="147" t="str">
        <f t="shared" si="309"/>
        <v/>
      </c>
      <c r="BP462" s="146" t="str">
        <f t="shared" si="310"/>
        <v/>
      </c>
      <c r="BQ462" s="96" t="str">
        <f t="shared" si="310"/>
        <v/>
      </c>
      <c r="BR462" s="96" t="str">
        <f t="shared" si="310"/>
        <v/>
      </c>
      <c r="BS462" s="96" t="str">
        <f t="shared" si="310"/>
        <v/>
      </c>
      <c r="BT462" s="147" t="str">
        <f t="shared" si="310"/>
        <v/>
      </c>
      <c r="BU462" s="119" t="str">
        <f t="shared" si="340"/>
        <v/>
      </c>
      <c r="BV462" s="120" t="str">
        <f t="shared" si="340"/>
        <v/>
      </c>
      <c r="BW462" s="121" t="str">
        <f t="shared" si="340"/>
        <v/>
      </c>
      <c r="BX462" s="120" t="str">
        <f t="shared" si="340"/>
        <v/>
      </c>
      <c r="BY462" s="121" t="str">
        <f t="shared" si="340"/>
        <v/>
      </c>
    </row>
    <row r="463" spans="1:77" ht="13.5" hidden="1" outlineLevel="7" thickBot="1" x14ac:dyDescent="0.25">
      <c r="F463" s="78" t="s">
        <v>128</v>
      </c>
      <c r="G463" s="61"/>
      <c r="H463" s="43">
        <f>SUMIF($E$14:$E$377,$F463,H$14:H$377)</f>
        <v>0</v>
      </c>
      <c r="I463" s="44">
        <f t="shared" si="330"/>
        <v>0</v>
      </c>
      <c r="J463" s="44">
        <f t="shared" si="330"/>
        <v>0</v>
      </c>
      <c r="K463" s="44">
        <f t="shared" si="330"/>
        <v>0</v>
      </c>
      <c r="L463" s="44">
        <f t="shared" si="330"/>
        <v>0</v>
      </c>
      <c r="M463" s="44">
        <f t="shared" si="330"/>
        <v>0</v>
      </c>
      <c r="N463" s="44">
        <f t="shared" si="330"/>
        <v>0</v>
      </c>
      <c r="O463" s="44">
        <f t="shared" si="330"/>
        <v>0</v>
      </c>
      <c r="P463" s="44">
        <f t="shared" si="330"/>
        <v>0</v>
      </c>
      <c r="Q463" s="45">
        <f t="shared" si="330"/>
        <v>0</v>
      </c>
      <c r="R463" s="46">
        <f t="shared" si="331"/>
        <v>0</v>
      </c>
      <c r="S463" s="51">
        <f t="shared" si="332"/>
        <v>0</v>
      </c>
      <c r="T463" s="3"/>
      <c r="U463" s="42"/>
      <c r="V463" s="42"/>
      <c r="W463" s="42"/>
      <c r="X463" s="42"/>
      <c r="Y463" s="78" t="s">
        <v>128</v>
      </c>
      <c r="Z463" s="61"/>
      <c r="AA463" s="44">
        <f>SUMIF($H$371:$H$377,"&lt;&gt;0",AA$371:AA$377)</f>
        <v>0</v>
      </c>
      <c r="AB463" s="44">
        <f t="shared" ref="AB463:AJ463" si="343">SUMIF($R$371:$R$377,"&lt;&gt;0",AB$371:AB$377)</f>
        <v>0</v>
      </c>
      <c r="AC463" s="44">
        <f t="shared" si="343"/>
        <v>0</v>
      </c>
      <c r="AD463" s="44">
        <f t="shared" si="343"/>
        <v>0</v>
      </c>
      <c r="AE463" s="44">
        <f t="shared" si="343"/>
        <v>0</v>
      </c>
      <c r="AF463" s="44">
        <f t="shared" si="343"/>
        <v>0</v>
      </c>
      <c r="AG463" s="44">
        <f t="shared" si="343"/>
        <v>0</v>
      </c>
      <c r="AH463" s="44">
        <f t="shared" si="343"/>
        <v>0</v>
      </c>
      <c r="AI463" s="44">
        <f t="shared" si="343"/>
        <v>0</v>
      </c>
      <c r="AJ463" s="45">
        <f t="shared" si="343"/>
        <v>0</v>
      </c>
      <c r="AK463" s="46">
        <f t="shared" si="334"/>
        <v>0</v>
      </c>
      <c r="AL463" s="51">
        <f t="shared" si="335"/>
        <v>0</v>
      </c>
      <c r="AM463" s="44">
        <f t="shared" si="336"/>
        <v>0</v>
      </c>
      <c r="AN463" s="44">
        <f t="shared" si="336"/>
        <v>0</v>
      </c>
      <c r="AO463" s="44">
        <f t="shared" si="336"/>
        <v>0</v>
      </c>
      <c r="AP463" s="44">
        <f t="shared" si="336"/>
        <v>0</v>
      </c>
      <c r="AQ463" s="44">
        <f t="shared" si="336"/>
        <v>0</v>
      </c>
      <c r="AR463" s="44">
        <f t="shared" si="336"/>
        <v>0</v>
      </c>
      <c r="AS463" s="44">
        <f t="shared" si="336"/>
        <v>0</v>
      </c>
      <c r="AT463" s="44">
        <f t="shared" si="336"/>
        <v>0</v>
      </c>
      <c r="AU463" s="44">
        <f t="shared" si="336"/>
        <v>0</v>
      </c>
      <c r="AV463" s="45">
        <f t="shared" si="336"/>
        <v>0</v>
      </c>
      <c r="AW463" s="46">
        <f t="shared" si="336"/>
        <v>0</v>
      </c>
      <c r="AX463" s="47">
        <f t="shared" si="336"/>
        <v>0</v>
      </c>
      <c r="AY463" s="56" t="str">
        <f t="shared" si="337"/>
        <v/>
      </c>
      <c r="AZ463" s="56" t="str">
        <f t="shared" si="338"/>
        <v/>
      </c>
      <c r="BA463" s="56" t="str">
        <f t="shared" si="338"/>
        <v/>
      </c>
      <c r="BB463" s="56" t="str">
        <f t="shared" si="338"/>
        <v/>
      </c>
      <c r="BC463" s="56" t="str">
        <f t="shared" si="339"/>
        <v/>
      </c>
      <c r="BD463" s="56" t="str">
        <f t="shared" si="339"/>
        <v/>
      </c>
      <c r="BE463" s="56" t="str">
        <f t="shared" si="339"/>
        <v/>
      </c>
      <c r="BF463" s="56" t="str">
        <f t="shared" si="339"/>
        <v/>
      </c>
      <c r="BG463" s="56" t="str">
        <f t="shared" si="339"/>
        <v/>
      </c>
      <c r="BH463" s="57" t="str">
        <f t="shared" si="339"/>
        <v/>
      </c>
      <c r="BI463" s="58" t="str">
        <f t="shared" si="339"/>
        <v/>
      </c>
      <c r="BJ463" s="58" t="str">
        <f t="shared" si="339"/>
        <v/>
      </c>
      <c r="BK463" s="149" t="str">
        <f t="shared" si="309"/>
        <v/>
      </c>
      <c r="BL463" s="150" t="str">
        <f t="shared" si="309"/>
        <v/>
      </c>
      <c r="BM463" s="150" t="str">
        <f t="shared" si="309"/>
        <v/>
      </c>
      <c r="BN463" s="150" t="str">
        <f t="shared" si="309"/>
        <v/>
      </c>
      <c r="BO463" s="151" t="str">
        <f t="shared" si="309"/>
        <v/>
      </c>
      <c r="BP463" s="149" t="str">
        <f t="shared" si="310"/>
        <v/>
      </c>
      <c r="BQ463" s="150" t="str">
        <f t="shared" si="310"/>
        <v/>
      </c>
      <c r="BR463" s="150" t="str">
        <f t="shared" si="310"/>
        <v/>
      </c>
      <c r="BS463" s="150" t="str">
        <f t="shared" si="310"/>
        <v/>
      </c>
      <c r="BT463" s="151" t="str">
        <f t="shared" si="310"/>
        <v/>
      </c>
      <c r="BU463" s="122" t="str">
        <f t="shared" si="340"/>
        <v/>
      </c>
      <c r="BV463" s="123" t="str">
        <f t="shared" si="340"/>
        <v/>
      </c>
      <c r="BW463" s="124" t="str">
        <f t="shared" si="340"/>
        <v/>
      </c>
      <c r="BX463" s="123" t="str">
        <f t="shared" si="340"/>
        <v/>
      </c>
      <c r="BY463" s="124" t="str">
        <f t="shared" si="340"/>
        <v/>
      </c>
    </row>
    <row r="464" spans="1:77" hidden="1" outlineLevel="7" x14ac:dyDescent="0.2">
      <c r="A464" t="s">
        <v>46</v>
      </c>
      <c r="B464" t="s">
        <v>46</v>
      </c>
      <c r="C464" t="s">
        <v>129</v>
      </c>
      <c r="D464" t="s">
        <v>129</v>
      </c>
      <c r="F464" s="83" t="s">
        <v>130</v>
      </c>
      <c r="G464" s="60"/>
      <c r="H464" s="32">
        <f t="shared" ref="H464:Q464" si="344">SUM(H460:H463)</f>
        <v>0</v>
      </c>
      <c r="I464" s="5">
        <f>SUM(I460:I463)</f>
        <v>0</v>
      </c>
      <c r="J464" s="5">
        <f>SUM(J460:J463)</f>
        <v>0</v>
      </c>
      <c r="K464" s="5">
        <f t="shared" si="344"/>
        <v>0</v>
      </c>
      <c r="L464" s="5">
        <f t="shared" si="344"/>
        <v>0</v>
      </c>
      <c r="M464" s="5">
        <f t="shared" si="344"/>
        <v>0</v>
      </c>
      <c r="N464" s="5">
        <f>SUM(N460:N463)</f>
        <v>0</v>
      </c>
      <c r="O464" s="5">
        <f>SUM(O460:O463)</f>
        <v>0</v>
      </c>
      <c r="P464" s="5">
        <f t="shared" si="344"/>
        <v>0</v>
      </c>
      <c r="Q464" s="33">
        <f t="shared" si="344"/>
        <v>0</v>
      </c>
      <c r="R464" s="74">
        <f t="shared" si="331"/>
        <v>0</v>
      </c>
      <c r="S464" s="34">
        <f t="shared" si="332"/>
        <v>0</v>
      </c>
      <c r="T464" s="3" t="s">
        <v>49</v>
      </c>
      <c r="U464" t="s">
        <v>49</v>
      </c>
      <c r="V464" t="s">
        <v>129</v>
      </c>
      <c r="W464" t="s">
        <v>129</v>
      </c>
      <c r="Y464" s="83" t="s">
        <v>130</v>
      </c>
      <c r="Z464" s="60"/>
      <c r="AA464" s="5">
        <f t="shared" ref="AA464:AJ464" si="345">SUM(AA460:AA463)</f>
        <v>0</v>
      </c>
      <c r="AB464" s="5">
        <f>SUM(AB460:AB463)</f>
        <v>0</v>
      </c>
      <c r="AC464" s="5">
        <f>SUM(AC460:AC463)</f>
        <v>0</v>
      </c>
      <c r="AD464" s="5">
        <f t="shared" si="345"/>
        <v>0</v>
      </c>
      <c r="AE464" s="5">
        <f t="shared" si="345"/>
        <v>0</v>
      </c>
      <c r="AF464" s="5">
        <f t="shared" si="345"/>
        <v>0</v>
      </c>
      <c r="AG464" s="5">
        <f>SUM(AG460:AG463)</f>
        <v>0</v>
      </c>
      <c r="AH464" s="5">
        <f>SUM(AH460:AH463)</f>
        <v>0</v>
      </c>
      <c r="AI464" s="5">
        <f t="shared" si="345"/>
        <v>0</v>
      </c>
      <c r="AJ464" s="33">
        <f t="shared" si="345"/>
        <v>0</v>
      </c>
      <c r="AK464" s="74">
        <f t="shared" si="334"/>
        <v>0</v>
      </c>
      <c r="AL464" s="34">
        <f t="shared" si="335"/>
        <v>0</v>
      </c>
      <c r="AM464" s="2">
        <f t="shared" si="336"/>
        <v>0</v>
      </c>
      <c r="AN464" s="2">
        <f t="shared" si="336"/>
        <v>0</v>
      </c>
      <c r="AO464" s="2">
        <f t="shared" si="336"/>
        <v>0</v>
      </c>
      <c r="AP464" s="2">
        <f t="shared" si="336"/>
        <v>0</v>
      </c>
      <c r="AQ464" s="2">
        <f t="shared" si="336"/>
        <v>0</v>
      </c>
      <c r="AR464" s="2">
        <f t="shared" si="336"/>
        <v>0</v>
      </c>
      <c r="AS464" s="2">
        <f t="shared" si="336"/>
        <v>0</v>
      </c>
      <c r="AT464" s="2">
        <f t="shared" si="336"/>
        <v>0</v>
      </c>
      <c r="AU464" s="2">
        <f t="shared" si="336"/>
        <v>0</v>
      </c>
      <c r="AV464" s="29">
        <f t="shared" si="336"/>
        <v>0</v>
      </c>
      <c r="AW464" s="74">
        <f t="shared" si="336"/>
        <v>0</v>
      </c>
      <c r="AX464" s="31">
        <f t="shared" si="336"/>
        <v>0</v>
      </c>
      <c r="AY464" s="38" t="str">
        <f t="shared" si="337"/>
        <v/>
      </c>
      <c r="AZ464" s="38" t="str">
        <f t="shared" si="338"/>
        <v/>
      </c>
      <c r="BA464" s="38" t="str">
        <f t="shared" si="338"/>
        <v/>
      </c>
      <c r="BB464" s="38" t="str">
        <f t="shared" si="338"/>
        <v/>
      </c>
      <c r="BC464" s="38" t="str">
        <f t="shared" si="339"/>
        <v/>
      </c>
      <c r="BD464" s="38" t="str">
        <f t="shared" si="339"/>
        <v/>
      </c>
      <c r="BE464" s="38" t="str">
        <f t="shared" si="339"/>
        <v/>
      </c>
      <c r="BF464" s="38" t="str">
        <f t="shared" si="339"/>
        <v/>
      </c>
      <c r="BG464" s="38" t="str">
        <f t="shared" si="339"/>
        <v/>
      </c>
      <c r="BH464" s="39" t="str">
        <f t="shared" si="339"/>
        <v/>
      </c>
      <c r="BI464" s="40" t="str">
        <f t="shared" si="339"/>
        <v/>
      </c>
      <c r="BJ464" s="40" t="str">
        <f t="shared" si="339"/>
        <v/>
      </c>
      <c r="BK464" s="146" t="str">
        <f t="shared" si="309"/>
        <v/>
      </c>
      <c r="BL464" s="96" t="str">
        <f t="shared" si="309"/>
        <v/>
      </c>
      <c r="BM464" s="96" t="str">
        <f t="shared" si="309"/>
        <v/>
      </c>
      <c r="BN464" s="96" t="str">
        <f t="shared" si="309"/>
        <v/>
      </c>
      <c r="BO464" s="147" t="str">
        <f t="shared" si="309"/>
        <v/>
      </c>
      <c r="BP464" s="141" t="str">
        <f t="shared" si="310"/>
        <v/>
      </c>
      <c r="BQ464" s="142" t="str">
        <f t="shared" si="310"/>
        <v/>
      </c>
      <c r="BR464" s="142" t="str">
        <f t="shared" si="310"/>
        <v/>
      </c>
      <c r="BS464" s="142" t="str">
        <f t="shared" si="310"/>
        <v/>
      </c>
      <c r="BT464" s="143" t="str">
        <f t="shared" si="310"/>
        <v/>
      </c>
      <c r="BU464" s="119" t="str">
        <f t="shared" si="340"/>
        <v/>
      </c>
      <c r="BV464" s="120" t="str">
        <f t="shared" si="340"/>
        <v/>
      </c>
      <c r="BW464" s="121" t="str">
        <f t="shared" si="340"/>
        <v/>
      </c>
      <c r="BX464" s="120" t="str">
        <f t="shared" si="340"/>
        <v/>
      </c>
      <c r="BY464" s="121" t="str">
        <f t="shared" si="340"/>
        <v/>
      </c>
    </row>
    <row r="465" spans="1:77" ht="13.5" hidden="1" outlineLevel="7" thickBot="1" x14ac:dyDescent="0.25">
      <c r="A465" t="s">
        <v>46</v>
      </c>
      <c r="B465" t="s">
        <v>46</v>
      </c>
      <c r="C465" t="s">
        <v>129</v>
      </c>
      <c r="D465" t="s">
        <v>129</v>
      </c>
      <c r="F465" s="78" t="s">
        <v>131</v>
      </c>
      <c r="G465" s="61"/>
      <c r="H465" s="48">
        <f>SUMIFS(H$7:H$377,$B$7:$B$377,$B465,$D$7:$D$377,$D465)</f>
        <v>0</v>
      </c>
      <c r="I465" s="49">
        <f t="shared" ref="I465:Q465" si="346">SUMIFS(I$7:I$377,$B$7:$B$377,$B465,$D$7:$D$377,$D465)</f>
        <v>0</v>
      </c>
      <c r="J465" s="49">
        <f t="shared" si="346"/>
        <v>0</v>
      </c>
      <c r="K465" s="49">
        <f t="shared" si="346"/>
        <v>0</v>
      </c>
      <c r="L465" s="49">
        <f t="shared" si="346"/>
        <v>0</v>
      </c>
      <c r="M465" s="49">
        <f t="shared" si="346"/>
        <v>0</v>
      </c>
      <c r="N465" s="49">
        <f t="shared" si="346"/>
        <v>0</v>
      </c>
      <c r="O465" s="49">
        <f t="shared" si="346"/>
        <v>0</v>
      </c>
      <c r="P465" s="49">
        <f t="shared" si="346"/>
        <v>0</v>
      </c>
      <c r="Q465" s="50">
        <f t="shared" si="346"/>
        <v>0</v>
      </c>
      <c r="R465" s="79">
        <f t="shared" si="331"/>
        <v>0</v>
      </c>
      <c r="S465" s="51">
        <f t="shared" si="332"/>
        <v>0</v>
      </c>
      <c r="T465" s="3" t="s">
        <v>49</v>
      </c>
      <c r="U465" s="42" t="s">
        <v>49</v>
      </c>
      <c r="V465" s="42" t="s">
        <v>129</v>
      </c>
      <c r="W465" s="42" t="s">
        <v>129</v>
      </c>
      <c r="X465" s="42"/>
      <c r="Y465" s="78" t="s">
        <v>131</v>
      </c>
      <c r="Z465" s="61"/>
      <c r="AA465" s="49">
        <f>SUMIFS(AA$14:AA$377,$H$14:$H$377,"FY19",$W$14:$W$377,"12 Dec")</f>
        <v>0</v>
      </c>
      <c r="AB465" s="49">
        <f t="shared" ref="AB465:AJ465" si="347">SUMIFS(AB$14:AB$377,$R$14:$R$377,"FY19",$W$14:$W$377,"12 Dec")</f>
        <v>0</v>
      </c>
      <c r="AC465" s="49">
        <f t="shared" si="347"/>
        <v>0</v>
      </c>
      <c r="AD465" s="49">
        <f t="shared" si="347"/>
        <v>0</v>
      </c>
      <c r="AE465" s="49">
        <f t="shared" si="347"/>
        <v>0</v>
      </c>
      <c r="AF465" s="49">
        <f t="shared" si="347"/>
        <v>0</v>
      </c>
      <c r="AG465" s="49">
        <f t="shared" si="347"/>
        <v>0</v>
      </c>
      <c r="AH465" s="49">
        <f t="shared" si="347"/>
        <v>0</v>
      </c>
      <c r="AI465" s="49">
        <f t="shared" si="347"/>
        <v>0</v>
      </c>
      <c r="AJ465" s="50">
        <f t="shared" si="347"/>
        <v>0</v>
      </c>
      <c r="AK465" s="79">
        <f t="shared" si="334"/>
        <v>0</v>
      </c>
      <c r="AL465" s="51">
        <f t="shared" si="335"/>
        <v>0</v>
      </c>
      <c r="AM465" s="44">
        <f t="shared" si="336"/>
        <v>0</v>
      </c>
      <c r="AN465" s="44">
        <f t="shared" si="336"/>
        <v>0</v>
      </c>
      <c r="AO465" s="44">
        <f t="shared" si="336"/>
        <v>0</v>
      </c>
      <c r="AP465" s="44">
        <f t="shared" si="336"/>
        <v>0</v>
      </c>
      <c r="AQ465" s="44">
        <f t="shared" si="336"/>
        <v>0</v>
      </c>
      <c r="AR465" s="44">
        <f t="shared" si="336"/>
        <v>0</v>
      </c>
      <c r="AS465" s="44">
        <f t="shared" si="336"/>
        <v>0</v>
      </c>
      <c r="AT465" s="44">
        <f t="shared" si="336"/>
        <v>0</v>
      </c>
      <c r="AU465" s="44">
        <f t="shared" si="336"/>
        <v>0</v>
      </c>
      <c r="AV465" s="45">
        <f t="shared" si="336"/>
        <v>0</v>
      </c>
      <c r="AW465" s="79">
        <f t="shared" si="336"/>
        <v>0</v>
      </c>
      <c r="AX465" s="47">
        <f t="shared" si="336"/>
        <v>0</v>
      </c>
      <c r="AY465" s="56" t="str">
        <f t="shared" si="337"/>
        <v/>
      </c>
      <c r="AZ465" s="56" t="str">
        <f t="shared" si="338"/>
        <v/>
      </c>
      <c r="BA465" s="56" t="str">
        <f t="shared" si="338"/>
        <v/>
      </c>
      <c r="BB465" s="56" t="str">
        <f t="shared" si="338"/>
        <v/>
      </c>
      <c r="BC465" s="56" t="str">
        <f t="shared" si="339"/>
        <v/>
      </c>
      <c r="BD465" s="56" t="str">
        <f t="shared" si="339"/>
        <v/>
      </c>
      <c r="BE465" s="56" t="str">
        <f t="shared" si="339"/>
        <v/>
      </c>
      <c r="BF465" s="56" t="str">
        <f t="shared" si="339"/>
        <v/>
      </c>
      <c r="BG465" s="56" t="str">
        <f t="shared" si="339"/>
        <v/>
      </c>
      <c r="BH465" s="57" t="str">
        <f t="shared" si="339"/>
        <v/>
      </c>
      <c r="BI465" s="58" t="str">
        <f t="shared" si="339"/>
        <v/>
      </c>
      <c r="BJ465" s="58" t="str">
        <f t="shared" si="339"/>
        <v/>
      </c>
      <c r="BK465" s="149" t="str">
        <f t="shared" si="309"/>
        <v/>
      </c>
      <c r="BL465" s="150" t="str">
        <f t="shared" si="309"/>
        <v/>
      </c>
      <c r="BM465" s="150" t="str">
        <f t="shared" si="309"/>
        <v/>
      </c>
      <c r="BN465" s="150" t="str">
        <f t="shared" si="309"/>
        <v/>
      </c>
      <c r="BO465" s="151" t="str">
        <f t="shared" si="309"/>
        <v/>
      </c>
      <c r="BP465" s="149" t="str">
        <f t="shared" si="310"/>
        <v/>
      </c>
      <c r="BQ465" s="150" t="str">
        <f t="shared" si="310"/>
        <v/>
      </c>
      <c r="BR465" s="150" t="str">
        <f t="shared" si="310"/>
        <v/>
      </c>
      <c r="BS465" s="150" t="str">
        <f t="shared" si="310"/>
        <v/>
      </c>
      <c r="BT465" s="151" t="str">
        <f t="shared" si="310"/>
        <v/>
      </c>
      <c r="BU465" s="122" t="str">
        <f t="shared" si="340"/>
        <v/>
      </c>
      <c r="BV465" s="123" t="str">
        <f t="shared" si="340"/>
        <v/>
      </c>
      <c r="BW465" s="124" t="str">
        <f t="shared" si="340"/>
        <v/>
      </c>
      <c r="BX465" s="123" t="str">
        <f t="shared" si="340"/>
        <v/>
      </c>
      <c r="BY465" s="124" t="str">
        <f t="shared" si="340"/>
        <v/>
      </c>
    </row>
    <row r="466" spans="1:77" ht="13.5" collapsed="1" thickBot="1" x14ac:dyDescent="0.25">
      <c r="R466" s="1"/>
      <c r="T466" s="3"/>
      <c r="AK466" s="1"/>
      <c r="AW466" s="1"/>
      <c r="BI466" s="1"/>
      <c r="BK466" s="96" t="str">
        <f t="shared" ref="BK466:BO468" si="348">IFERROR(M466/H466,"")</f>
        <v/>
      </c>
      <c r="BL466" s="96" t="str">
        <f t="shared" si="348"/>
        <v/>
      </c>
      <c r="BM466" s="96" t="str">
        <f t="shared" si="348"/>
        <v/>
      </c>
      <c r="BN466" s="96" t="str">
        <f t="shared" si="348"/>
        <v/>
      </c>
      <c r="BO466" s="96" t="str">
        <f t="shared" si="348"/>
        <v/>
      </c>
      <c r="BP466" s="96" t="str">
        <f t="shared" ref="BP466:BT468" si="349">IFERROR(AF466/AA466,"")</f>
        <v/>
      </c>
      <c r="BQ466" s="96" t="str">
        <f t="shared" si="349"/>
        <v/>
      </c>
      <c r="BR466" s="96" t="str">
        <f t="shared" si="349"/>
        <v/>
      </c>
      <c r="BS466" s="96" t="str">
        <f t="shared" si="349"/>
        <v/>
      </c>
      <c r="BT466" s="96" t="str">
        <f t="shared" si="349"/>
        <v/>
      </c>
    </row>
    <row r="467" spans="1:77" x14ac:dyDescent="0.2">
      <c r="A467" t="s">
        <v>46</v>
      </c>
      <c r="B467" t="s">
        <v>46</v>
      </c>
      <c r="F467" s="62" t="s">
        <v>132</v>
      </c>
      <c r="G467" s="63"/>
      <c r="H467" s="93">
        <f t="shared" ref="H467:Q468" si="350">+H383+H391+H398+H405+H413+H420+H427+H435+H442+H449+H457+H464</f>
        <v>1388</v>
      </c>
      <c r="I467" s="93">
        <f t="shared" si="350"/>
        <v>67</v>
      </c>
      <c r="J467" s="93">
        <f t="shared" si="350"/>
        <v>0</v>
      </c>
      <c r="K467" s="93">
        <f t="shared" si="350"/>
        <v>0</v>
      </c>
      <c r="L467" s="93">
        <f t="shared" si="350"/>
        <v>0</v>
      </c>
      <c r="M467" s="130">
        <f t="shared" si="350"/>
        <v>227937.33</v>
      </c>
      <c r="N467" s="130">
        <f>+N383+N391+N398+N405+N413+N420+N427+N435+N442+N449+N457+N464</f>
        <v>12312.34</v>
      </c>
      <c r="O467" s="130">
        <f>+O383+O391+O398+O405+O413+O420+O427+O435+O442+O449+O457+O464</f>
        <v>0</v>
      </c>
      <c r="P467" s="130">
        <f t="shared" si="350"/>
        <v>0</v>
      </c>
      <c r="Q467" s="131">
        <f t="shared" si="350"/>
        <v>0</v>
      </c>
      <c r="R467" s="66">
        <f>SUM(I467:L467)</f>
        <v>67</v>
      </c>
      <c r="S467" s="132">
        <f>SUM(N467:Q467)</f>
        <v>12312.34</v>
      </c>
      <c r="T467" s="3" t="s">
        <v>49</v>
      </c>
      <c r="U467" t="s">
        <v>49</v>
      </c>
      <c r="Y467" s="62" t="s">
        <v>132</v>
      </c>
      <c r="Z467" s="63"/>
      <c r="AA467" s="93">
        <f t="shared" ref="AA467:AJ468" si="351">+AA383+AA391+AA398+AA405+AA413+AA420+AA427+AA435+AA442+AA449+AA457+AA464</f>
        <v>1767</v>
      </c>
      <c r="AB467" s="93">
        <f t="shared" si="351"/>
        <v>10</v>
      </c>
      <c r="AC467" s="93">
        <f t="shared" si="351"/>
        <v>0</v>
      </c>
      <c r="AD467" s="93">
        <f t="shared" si="351"/>
        <v>0</v>
      </c>
      <c r="AE467" s="93">
        <f t="shared" si="351"/>
        <v>0</v>
      </c>
      <c r="AF467" s="130">
        <f t="shared" si="351"/>
        <v>65906.38</v>
      </c>
      <c r="AG467" s="130">
        <f>+AG383+AG391+AG398+AG405+AG413+AG420+AG427+AG435+AG442+AG449+AG457+AG464</f>
        <v>5006.9699999999993</v>
      </c>
      <c r="AH467" s="130">
        <f>+AH383+AH391+AH398+AH405+AH413+AH420+AH427+AH435+AH442+AH449+AH457+AH464</f>
        <v>0</v>
      </c>
      <c r="AI467" s="130">
        <f t="shared" si="351"/>
        <v>0</v>
      </c>
      <c r="AJ467" s="131">
        <f t="shared" si="351"/>
        <v>0</v>
      </c>
      <c r="AK467" s="66">
        <f>SUM(AB467:AE467)</f>
        <v>10</v>
      </c>
      <c r="AL467" s="132">
        <f>SUM(AG467:AJ467)</f>
        <v>5006.9699999999993</v>
      </c>
      <c r="AM467" s="64">
        <f t="shared" ref="AM467:AX468" si="352">+H467-AA467</f>
        <v>-379</v>
      </c>
      <c r="AN467" s="65">
        <f t="shared" si="352"/>
        <v>57</v>
      </c>
      <c r="AO467" s="65">
        <f t="shared" si="352"/>
        <v>0</v>
      </c>
      <c r="AP467" s="65">
        <f t="shared" si="352"/>
        <v>0</v>
      </c>
      <c r="AQ467" s="65">
        <f t="shared" si="352"/>
        <v>0</v>
      </c>
      <c r="AR467" s="130">
        <f t="shared" si="352"/>
        <v>162030.94999999998</v>
      </c>
      <c r="AS467" s="130">
        <f t="shared" si="352"/>
        <v>7305.3700000000008</v>
      </c>
      <c r="AT467" s="130">
        <f t="shared" si="352"/>
        <v>0</v>
      </c>
      <c r="AU467" s="130">
        <f t="shared" si="352"/>
        <v>0</v>
      </c>
      <c r="AV467" s="131">
        <f t="shared" si="352"/>
        <v>0</v>
      </c>
      <c r="AW467" s="69">
        <f t="shared" si="352"/>
        <v>57</v>
      </c>
      <c r="AX467" s="132">
        <f t="shared" si="352"/>
        <v>7305.3700000000008</v>
      </c>
      <c r="AY467" s="70">
        <f>IFERROR(AM467/AA467,"")</f>
        <v>-0.2144878324844369</v>
      </c>
      <c r="AZ467" s="70">
        <f t="shared" ref="AZ467:AZ468" si="353">IFERROR(AN467/AB467,"")</f>
        <v>5.7</v>
      </c>
      <c r="BA467" s="70" t="str">
        <f t="shared" ref="BA467:BB468" si="354">IFERROR(AM467/AC467,"")</f>
        <v/>
      </c>
      <c r="BB467" s="70" t="str">
        <f t="shared" si="354"/>
        <v/>
      </c>
      <c r="BC467" s="70" t="str">
        <f t="shared" ref="BC467:BJ468" si="355">IFERROR(AQ467/AE467,"")</f>
        <v/>
      </c>
      <c r="BD467" s="70">
        <f t="shared" si="355"/>
        <v>2.4585017414095565</v>
      </c>
      <c r="BE467" s="70">
        <f t="shared" si="355"/>
        <v>1.4590400981032445</v>
      </c>
      <c r="BF467" s="70" t="str">
        <f t="shared" si="355"/>
        <v/>
      </c>
      <c r="BG467" s="70" t="str">
        <f t="shared" si="355"/>
        <v/>
      </c>
      <c r="BH467" s="89" t="str">
        <f t="shared" si="355"/>
        <v/>
      </c>
      <c r="BI467" s="90">
        <f t="shared" si="355"/>
        <v>5.7</v>
      </c>
      <c r="BJ467" s="90">
        <f t="shared" si="355"/>
        <v>1.4590400981032445</v>
      </c>
      <c r="BK467" s="141">
        <f t="shared" si="348"/>
        <v>164.21997838616713</v>
      </c>
      <c r="BL467" s="142">
        <f t="shared" si="348"/>
        <v>183.76626865671642</v>
      </c>
      <c r="BM467" s="142" t="str">
        <f t="shared" si="348"/>
        <v/>
      </c>
      <c r="BN467" s="142" t="str">
        <f t="shared" si="348"/>
        <v/>
      </c>
      <c r="BO467" s="143" t="str">
        <f t="shared" si="348"/>
        <v/>
      </c>
      <c r="BP467" s="141">
        <f t="shared" si="349"/>
        <v>37.29846066779853</v>
      </c>
      <c r="BQ467" s="142">
        <f t="shared" si="349"/>
        <v>500.69699999999995</v>
      </c>
      <c r="BR467" s="142" t="str">
        <f t="shared" si="349"/>
        <v/>
      </c>
      <c r="BS467" s="142" t="str">
        <f t="shared" si="349"/>
        <v/>
      </c>
      <c r="BT467" s="143" t="str">
        <f t="shared" si="349"/>
        <v/>
      </c>
      <c r="BU467" s="116">
        <f t="shared" ref="BU467:BY468" si="356">IFERROR(BK467-BP467,"")</f>
        <v>126.92151771836859</v>
      </c>
      <c r="BV467" s="117">
        <f t="shared" si="356"/>
        <v>-316.93073134328353</v>
      </c>
      <c r="BW467" s="118" t="str">
        <f t="shared" si="356"/>
        <v/>
      </c>
      <c r="BX467" s="117" t="str">
        <f t="shared" si="356"/>
        <v/>
      </c>
      <c r="BY467" s="118" t="str">
        <f t="shared" si="356"/>
        <v/>
      </c>
    </row>
    <row r="468" spans="1:77" ht="13.5" thickBot="1" x14ac:dyDescent="0.25">
      <c r="A468" t="s">
        <v>46</v>
      </c>
      <c r="B468" t="s">
        <v>46</v>
      </c>
      <c r="F468" s="78" t="s">
        <v>133</v>
      </c>
      <c r="G468" s="61"/>
      <c r="H468" s="49">
        <f t="shared" si="350"/>
        <v>1352</v>
      </c>
      <c r="I468" s="49">
        <f t="shared" si="350"/>
        <v>67</v>
      </c>
      <c r="J468" s="49">
        <f t="shared" si="350"/>
        <v>0</v>
      </c>
      <c r="K468" s="49">
        <f t="shared" si="350"/>
        <v>0</v>
      </c>
      <c r="L468" s="49">
        <f t="shared" si="350"/>
        <v>0</v>
      </c>
      <c r="M468" s="133">
        <f t="shared" si="350"/>
        <v>223056.93</v>
      </c>
      <c r="N468" s="133">
        <f>+N384+N392+N399+N406+N414+N421+N428+N436+N443+N450+N458+N465</f>
        <v>12312.339999999998</v>
      </c>
      <c r="O468" s="133">
        <f>+O384+O392+O399+O406+O414+O421+O428+O436+O443+O450+O458+O465</f>
        <v>0</v>
      </c>
      <c r="P468" s="133">
        <f t="shared" si="350"/>
        <v>0</v>
      </c>
      <c r="Q468" s="134">
        <f t="shared" si="350"/>
        <v>0</v>
      </c>
      <c r="R468" s="79">
        <f>SUM(I468:L468)</f>
        <v>67</v>
      </c>
      <c r="S468" s="135">
        <f>SUM(N468:Q468)</f>
        <v>12312.339999999998</v>
      </c>
      <c r="T468" s="3" t="s">
        <v>49</v>
      </c>
      <c r="U468" t="s">
        <v>49</v>
      </c>
      <c r="Y468" s="78" t="s">
        <v>133</v>
      </c>
      <c r="Z468" s="61"/>
      <c r="AA468" s="49">
        <f t="shared" si="351"/>
        <v>1734</v>
      </c>
      <c r="AB468" s="49">
        <f t="shared" si="351"/>
        <v>10</v>
      </c>
      <c r="AC468" s="49">
        <f t="shared" si="351"/>
        <v>0</v>
      </c>
      <c r="AD468" s="49">
        <f t="shared" si="351"/>
        <v>0</v>
      </c>
      <c r="AE468" s="49">
        <f t="shared" si="351"/>
        <v>0</v>
      </c>
      <c r="AF468" s="133">
        <f t="shared" si="351"/>
        <v>65906.37999999999</v>
      </c>
      <c r="AG468" s="133">
        <f>+AG384+AG392+AG399+AG406+AG414+AG421+AG428+AG436+AG443+AG450+AG458+AG465</f>
        <v>5006.9699999999993</v>
      </c>
      <c r="AH468" s="133">
        <f>+AH384+AH392+AH399+AH406+AH414+AH421+AH428+AH436+AH443+AH450+AH458+AH465</f>
        <v>0</v>
      </c>
      <c r="AI468" s="133">
        <f t="shared" si="351"/>
        <v>0</v>
      </c>
      <c r="AJ468" s="134">
        <f t="shared" si="351"/>
        <v>0</v>
      </c>
      <c r="AK468" s="79">
        <f>SUM(AB468:AE468)</f>
        <v>10</v>
      </c>
      <c r="AL468" s="135">
        <f>SUM(AG468:AJ468)</f>
        <v>5006.9699999999993</v>
      </c>
      <c r="AM468" s="43">
        <f t="shared" si="352"/>
        <v>-382</v>
      </c>
      <c r="AN468" s="44">
        <f t="shared" si="352"/>
        <v>57</v>
      </c>
      <c r="AO468" s="44">
        <f t="shared" si="352"/>
        <v>0</v>
      </c>
      <c r="AP468" s="44">
        <f t="shared" si="352"/>
        <v>0</v>
      </c>
      <c r="AQ468" s="44">
        <f t="shared" si="352"/>
        <v>0</v>
      </c>
      <c r="AR468" s="133">
        <f t="shared" si="352"/>
        <v>157150.54999999999</v>
      </c>
      <c r="AS468" s="133">
        <f t="shared" si="352"/>
        <v>7305.369999999999</v>
      </c>
      <c r="AT468" s="133">
        <f t="shared" si="352"/>
        <v>0</v>
      </c>
      <c r="AU468" s="133">
        <f t="shared" si="352"/>
        <v>0</v>
      </c>
      <c r="AV468" s="134">
        <f t="shared" si="352"/>
        <v>0</v>
      </c>
      <c r="AW468" s="46">
        <f t="shared" si="352"/>
        <v>57</v>
      </c>
      <c r="AX468" s="135">
        <f t="shared" si="352"/>
        <v>7305.369999999999</v>
      </c>
      <c r="AY468" s="56">
        <f>IFERROR(AM468/AA468,"")</f>
        <v>-0.22029988465974626</v>
      </c>
      <c r="AZ468" s="56">
        <f t="shared" si="353"/>
        <v>5.7</v>
      </c>
      <c r="BA468" s="56" t="str">
        <f t="shared" si="354"/>
        <v/>
      </c>
      <c r="BB468" s="56" t="str">
        <f t="shared" si="354"/>
        <v/>
      </c>
      <c r="BC468" s="56" t="str">
        <f t="shared" si="355"/>
        <v/>
      </c>
      <c r="BD468" s="56">
        <f t="shared" si="355"/>
        <v>2.3844512473602708</v>
      </c>
      <c r="BE468" s="56">
        <f t="shared" si="355"/>
        <v>1.4590400981032441</v>
      </c>
      <c r="BF468" s="56" t="str">
        <f t="shared" si="355"/>
        <v/>
      </c>
      <c r="BG468" s="56" t="str">
        <f t="shared" si="355"/>
        <v/>
      </c>
      <c r="BH468" s="57" t="str">
        <f t="shared" si="355"/>
        <v/>
      </c>
      <c r="BI468" s="58">
        <f t="shared" si="355"/>
        <v>5.7</v>
      </c>
      <c r="BJ468" s="58">
        <f t="shared" si="355"/>
        <v>1.4590400981032441</v>
      </c>
      <c r="BK468" s="149">
        <f t="shared" si="348"/>
        <v>164.98293639053253</v>
      </c>
      <c r="BL468" s="150">
        <f t="shared" si="348"/>
        <v>183.76626865671639</v>
      </c>
      <c r="BM468" s="150" t="str">
        <f t="shared" si="348"/>
        <v/>
      </c>
      <c r="BN468" s="150" t="str">
        <f t="shared" si="348"/>
        <v/>
      </c>
      <c r="BO468" s="151" t="str">
        <f t="shared" si="348"/>
        <v/>
      </c>
      <c r="BP468" s="149">
        <f t="shared" si="349"/>
        <v>38.008292964244518</v>
      </c>
      <c r="BQ468" s="150">
        <f t="shared" si="349"/>
        <v>500.69699999999995</v>
      </c>
      <c r="BR468" s="150" t="str">
        <f t="shared" si="349"/>
        <v/>
      </c>
      <c r="BS468" s="150" t="str">
        <f t="shared" si="349"/>
        <v/>
      </c>
      <c r="BT468" s="151" t="str">
        <f t="shared" si="349"/>
        <v/>
      </c>
      <c r="BU468" s="122">
        <f t="shared" si="356"/>
        <v>126.97464342628801</v>
      </c>
      <c r="BV468" s="123">
        <f t="shared" si="356"/>
        <v>-316.93073134328358</v>
      </c>
      <c r="BW468" s="124" t="str">
        <f t="shared" si="356"/>
        <v/>
      </c>
      <c r="BX468" s="123" t="str">
        <f t="shared" si="356"/>
        <v/>
      </c>
      <c r="BY468" s="124" t="str">
        <f t="shared" si="356"/>
        <v/>
      </c>
    </row>
    <row r="469" spans="1:77" x14ac:dyDescent="0.2">
      <c r="H469" s="7">
        <f>+H467/(R467+H467)</f>
        <v>0.95395189003436431</v>
      </c>
      <c r="I469" s="7">
        <f>+I467/(R467+H467)</f>
        <v>4.6048109965635742E-2</v>
      </c>
      <c r="J469" s="7">
        <f>+J467/(R467+H467)</f>
        <v>0</v>
      </c>
      <c r="M469" s="7">
        <f>+M468/(M468+S468)</f>
        <v>0.94768926291864697</v>
      </c>
      <c r="N469" s="7">
        <f>+N468/(M468+S468)</f>
        <v>5.2310737081353052E-2</v>
      </c>
      <c r="O469" s="7">
        <f>+O468/(M468+S468)</f>
        <v>0</v>
      </c>
      <c r="R469" s="1"/>
      <c r="AA469" s="7">
        <f>+AA467/(AK467+AA467)</f>
        <v>0.99437253798536862</v>
      </c>
      <c r="AB469" s="7">
        <f>+AB467/(AK467+AA467)</f>
        <v>5.6274620146314009E-3</v>
      </c>
      <c r="AC469" s="7">
        <f>+AC467/(AK467+AA467)</f>
        <v>0</v>
      </c>
      <c r="AF469" s="7">
        <f>+AF468/(AF468+AL468)</f>
        <v>0.92939312555393305</v>
      </c>
      <c r="AG469" s="7">
        <f>+AG468/(AF468+AL468)</f>
        <v>7.060687444606692E-2</v>
      </c>
      <c r="AH469" s="7">
        <f>+AH468/(AF468+AL468)</f>
        <v>0</v>
      </c>
      <c r="AK469" s="1"/>
      <c r="AN469" s="152"/>
      <c r="AO469" s="152"/>
      <c r="AW469" s="1"/>
      <c r="BI469" s="1"/>
    </row>
    <row r="470" spans="1:77" x14ac:dyDescent="0.2">
      <c r="J470" s="96"/>
      <c r="M470" s="2"/>
      <c r="N470" s="2"/>
      <c r="O470" s="136"/>
      <c r="S470" s="2"/>
      <c r="AA470" s="2"/>
      <c r="AB470" s="2"/>
      <c r="AK470" s="1"/>
      <c r="AW470" s="1"/>
      <c r="BI470" s="1"/>
    </row>
    <row r="471" spans="1:77" x14ac:dyDescent="0.2">
      <c r="H471" s="5"/>
      <c r="I471" s="5"/>
      <c r="J471" s="5"/>
      <c r="K471" s="5"/>
      <c r="L471" s="5"/>
      <c r="M471" s="5"/>
      <c r="N471" s="5"/>
      <c r="O471" s="5"/>
      <c r="R471" s="5"/>
      <c r="S471" s="2"/>
      <c r="AA471" s="2"/>
      <c r="AB471" s="2"/>
      <c r="AK471" s="1"/>
      <c r="AW471" s="1"/>
      <c r="BI471" s="1"/>
    </row>
    <row r="472" spans="1:77" x14ac:dyDescent="0.2">
      <c r="J472" s="96"/>
      <c r="M472" s="2"/>
      <c r="N472" s="2"/>
      <c r="S472" s="2"/>
      <c r="AA472" s="2"/>
      <c r="AB472" s="2"/>
      <c r="AK472" s="1"/>
      <c r="AW472" s="1"/>
      <c r="BI472" s="1"/>
    </row>
    <row r="473" spans="1:77" x14ac:dyDescent="0.2">
      <c r="J473" s="96"/>
      <c r="M473" s="2"/>
      <c r="N473" s="2"/>
      <c r="S473" s="2"/>
      <c r="AA473" s="2"/>
      <c r="AB473" s="2"/>
      <c r="AK473" s="1"/>
      <c r="AW473" s="1"/>
      <c r="BI473" s="1"/>
    </row>
    <row r="474" spans="1:77" x14ac:dyDescent="0.2">
      <c r="J474" s="96"/>
      <c r="M474" s="2"/>
      <c r="N474" s="2"/>
      <c r="S474" s="2"/>
      <c r="AA474" s="2"/>
      <c r="AB474" s="2"/>
      <c r="AK474" s="1"/>
      <c r="AW474" s="1"/>
      <c r="BI474" s="1"/>
    </row>
    <row r="475" spans="1:77" x14ac:dyDescent="0.2">
      <c r="J475" s="96"/>
      <c r="M475" s="2"/>
      <c r="N475" s="2"/>
      <c r="S475" s="2"/>
      <c r="AA475" s="2"/>
      <c r="AB475" s="2"/>
      <c r="AK475" s="1"/>
      <c r="AW475" s="1"/>
      <c r="BI475" s="1"/>
    </row>
    <row r="476" spans="1:77" x14ac:dyDescent="0.2">
      <c r="J476" s="96"/>
      <c r="M476" s="2"/>
      <c r="N476" s="2"/>
      <c r="S476" s="2"/>
      <c r="AA476" s="2"/>
      <c r="AB476" s="2"/>
      <c r="AK476" s="1"/>
      <c r="AW476" s="1"/>
      <c r="BI476" s="1"/>
    </row>
    <row r="477" spans="1:77" x14ac:dyDescent="0.2">
      <c r="R477" s="1"/>
      <c r="AK477" s="1"/>
      <c r="AW477" s="1"/>
      <c r="BI477" s="1"/>
    </row>
    <row r="478" spans="1:77" x14ac:dyDescent="0.2">
      <c r="J478" s="96"/>
      <c r="M478" s="2"/>
      <c r="N478" s="2"/>
      <c r="S478" s="2"/>
      <c r="AW478" s="1"/>
      <c r="BI478" s="1"/>
    </row>
    <row r="479" spans="1:77" x14ac:dyDescent="0.2">
      <c r="J479" s="96"/>
      <c r="M479" s="2"/>
      <c r="N479" s="2"/>
      <c r="S479" s="2"/>
      <c r="AW479" s="1"/>
      <c r="BI479" s="1"/>
    </row>
    <row r="480" spans="1:77" x14ac:dyDescent="0.2">
      <c r="J480" s="96"/>
      <c r="M480" s="2"/>
      <c r="N480" s="2"/>
      <c r="S480" s="2"/>
      <c r="AW480" s="1"/>
      <c r="BI480" s="1"/>
    </row>
    <row r="481" spans="10:61" x14ac:dyDescent="0.2">
      <c r="J481" s="96"/>
      <c r="M481" s="2"/>
      <c r="N481" s="2"/>
      <c r="S481" s="2"/>
      <c r="AW481" s="1"/>
      <c r="BI481" s="1"/>
    </row>
    <row r="482" spans="10:61" x14ac:dyDescent="0.2">
      <c r="J482" s="96"/>
      <c r="M482" s="2"/>
      <c r="N482" s="2"/>
      <c r="S482" s="2"/>
      <c r="AW482" s="1"/>
      <c r="BI482" s="1"/>
    </row>
    <row r="483" spans="10:61" x14ac:dyDescent="0.2">
      <c r="J483" s="96"/>
      <c r="M483" s="2"/>
      <c r="N483" s="2"/>
      <c r="S483" s="2"/>
      <c r="AW483" s="1"/>
      <c r="BI483" s="1"/>
    </row>
    <row r="484" spans="10:61" x14ac:dyDescent="0.2">
      <c r="J484" s="96"/>
      <c r="M484" s="2"/>
      <c r="N484" s="2"/>
      <c r="S484" s="2"/>
    </row>
    <row r="486" spans="10:61" x14ac:dyDescent="0.2">
      <c r="J486" s="96"/>
    </row>
    <row r="487" spans="10:61" x14ac:dyDescent="0.2">
      <c r="J487" s="96"/>
    </row>
    <row r="488" spans="10:61" x14ac:dyDescent="0.2">
      <c r="J488" s="96"/>
    </row>
    <row r="489" spans="10:61" x14ac:dyDescent="0.2">
      <c r="J489" s="96"/>
    </row>
    <row r="490" spans="10:61" x14ac:dyDescent="0.2">
      <c r="J490" s="96"/>
    </row>
    <row r="491" spans="10:61" x14ac:dyDescent="0.2">
      <c r="J491" s="96"/>
    </row>
    <row r="492" spans="10:61" x14ac:dyDescent="0.2">
      <c r="J492" s="96"/>
    </row>
  </sheetData>
  <mergeCells count="7">
    <mergeCell ref="BU5:BY5"/>
    <mergeCell ref="H5:S5"/>
    <mergeCell ref="AA5:AL5"/>
    <mergeCell ref="AM5:AX5"/>
    <mergeCell ref="AY5:BJ5"/>
    <mergeCell ref="BK5:BO5"/>
    <mergeCell ref="BP5:BT5"/>
  </mergeCells>
  <pageMargins left="0.7" right="0.7" top="0.75" bottom="0.75" header="0.3" footer="0.3"/>
  <pageSetup scale="32" fitToHeight="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875DB-FC4F-414B-A28F-3304480F0142}">
  <sheetPr>
    <tabColor theme="8" tint="0.39997558519241921"/>
    <pageSetUpPr fitToPage="1"/>
  </sheetPr>
  <dimension ref="A1:CA492"/>
  <sheetViews>
    <sheetView showGridLines="0" zoomScale="80" zoomScaleNormal="80" workbookViewId="0">
      <pane xSplit="7" ySplit="6" topLeftCell="H217" activePane="bottomRight" state="frozen"/>
      <selection activeCell="F377" sqref="F377"/>
      <selection pane="topRight" activeCell="F377" sqref="F377"/>
      <selection pane="bottomLeft" activeCell="F377" sqref="F377"/>
      <selection pane="bottomRight" activeCell="F377" sqref="F377"/>
    </sheetView>
  </sheetViews>
  <sheetFormatPr defaultRowHeight="12.75" outlineLevelRow="7" outlineLevelCol="2" x14ac:dyDescent="0.2"/>
  <cols>
    <col min="1" max="5" width="9.28515625" hidden="1" customWidth="1" outlineLevel="1"/>
    <col min="6" max="6" width="11.28515625" customWidth="1" collapsed="1"/>
    <col min="7" max="7" width="5.5703125" bestFit="1" customWidth="1"/>
    <col min="8" max="8" width="8.5703125" bestFit="1" customWidth="1"/>
    <col min="9" max="9" width="8.85546875" bestFit="1" customWidth="1"/>
    <col min="10" max="10" width="9.28515625" hidden="1" customWidth="1" outlineLevel="1"/>
    <col min="11" max="11" width="8.5703125" customWidth="1" collapsed="1"/>
    <col min="12" max="12" width="8.140625" hidden="1" customWidth="1" outlineLevel="1"/>
    <col min="13" max="13" width="13.42578125" bestFit="1" customWidth="1" collapsed="1"/>
    <col min="14" max="14" width="13.42578125" customWidth="1"/>
    <col min="15" max="15" width="10.7109375" hidden="1" customWidth="1" outlineLevel="1"/>
    <col min="16" max="16" width="9.5703125" customWidth="1" collapsed="1"/>
    <col min="17" max="17" width="9.28515625" hidden="1" customWidth="1" outlineLevel="1"/>
    <col min="18" max="18" width="9.140625" customWidth="1" collapsed="1"/>
    <col min="19" max="19" width="12.28515625" bestFit="1" customWidth="1"/>
    <col min="20" max="24" width="9.28515625" hidden="1" customWidth="1" outlineLevel="2"/>
    <col min="25" max="25" width="9.28515625" hidden="1" customWidth="1" outlineLevel="2" collapsed="1"/>
    <col min="26" max="26" width="5.5703125" hidden="1" customWidth="1" outlineLevel="2"/>
    <col min="27" max="27" width="8.5703125" customWidth="1" outlineLevel="1" collapsed="1"/>
    <col min="28" max="28" width="8.85546875" customWidth="1" outlineLevel="1"/>
    <col min="29" max="29" width="8.85546875" hidden="1" customWidth="1" outlineLevel="2"/>
    <col min="30" max="30" width="8.5703125" customWidth="1" outlineLevel="1" collapsed="1"/>
    <col min="31" max="31" width="7.28515625" hidden="1" customWidth="1" outlineLevel="2"/>
    <col min="32" max="32" width="13.28515625" customWidth="1" outlineLevel="1" collapsed="1"/>
    <col min="33" max="33" width="13.28515625" customWidth="1" outlineLevel="1"/>
    <col min="34" max="34" width="10.7109375" hidden="1" customWidth="1" outlineLevel="2"/>
    <col min="35" max="35" width="10.7109375" customWidth="1" outlineLevel="1" collapsed="1"/>
    <col min="36" max="36" width="10.5703125" customWidth="1" outlineLevel="2"/>
    <col min="37" max="37" width="8.28515625" customWidth="1" outlineLevel="1"/>
    <col min="38" max="38" width="12.28515625" customWidth="1" outlineLevel="1"/>
    <col min="39" max="39" width="9.28515625" customWidth="1" outlineLevel="1"/>
    <col min="40" max="40" width="8.28515625" customWidth="1" outlineLevel="1"/>
    <col min="41" max="41" width="10.28515625" hidden="1" customWidth="1" outlineLevel="2"/>
    <col min="42" max="42" width="6.5703125" customWidth="1" outlineLevel="1" collapsed="1"/>
    <col min="43" max="43" width="6.28515625" hidden="1" customWidth="1" outlineLevel="2"/>
    <col min="44" max="44" width="12.7109375" customWidth="1" outlineLevel="1" collapsed="1"/>
    <col min="45" max="45" width="12.7109375" customWidth="1" outlineLevel="1"/>
    <col min="46" max="46" width="12.7109375" hidden="1" customWidth="1" outlineLevel="2"/>
    <col min="47" max="47" width="10.7109375" customWidth="1" outlineLevel="1" collapsed="1"/>
    <col min="48" max="48" width="11.5703125" hidden="1" customWidth="1" outlineLevel="2"/>
    <col min="49" max="49" width="9.140625" customWidth="1" outlineLevel="1" collapsed="1"/>
    <col min="50" max="50" width="12.7109375" customWidth="1" outlineLevel="1"/>
    <col min="51" max="51" width="8.7109375" customWidth="1" outlineLevel="1"/>
    <col min="52" max="52" width="10.7109375" customWidth="1" outlineLevel="1"/>
    <col min="53" max="53" width="8.7109375" hidden="1" customWidth="1" outlineLevel="2"/>
    <col min="54" max="55" width="9.28515625" hidden="1" customWidth="1" outlineLevel="2"/>
    <col min="56" max="56" width="8.7109375" customWidth="1" outlineLevel="1" collapsed="1"/>
    <col min="57" max="57" width="8.7109375" customWidth="1" outlineLevel="1"/>
    <col min="58" max="58" width="8.7109375" hidden="1" customWidth="1" outlineLevel="2"/>
    <col min="59" max="59" width="11.7109375" hidden="1" customWidth="1" outlineLevel="2"/>
    <col min="60" max="60" width="8.7109375" hidden="1" customWidth="1" outlineLevel="2"/>
    <col min="61" max="61" width="8.7109375" customWidth="1" outlineLevel="1" collapsed="1"/>
    <col min="62" max="62" width="9.28515625" customWidth="1" outlineLevel="1"/>
    <col min="63" max="64" width="9.140625" customWidth="1" outlineLevel="1"/>
    <col min="65" max="67" width="0" hidden="1" customWidth="1" outlineLevel="2"/>
    <col min="68" max="68" width="9.140625" customWidth="1" outlineLevel="1" collapsed="1"/>
    <col min="69" max="69" width="9.140625" customWidth="1" outlineLevel="1"/>
    <col min="70" max="72" width="0" hidden="1" customWidth="1" outlineLevel="2"/>
    <col min="73" max="73" width="9.140625" customWidth="1" outlineLevel="1" collapsed="1"/>
    <col min="74" max="74" width="9.140625" customWidth="1" outlineLevel="1"/>
    <col min="75" max="75" width="9.140625" hidden="1" customWidth="1" outlineLevel="2"/>
    <col min="76" max="76" width="9.140625" customWidth="1" outlineLevel="1" collapsed="1"/>
    <col min="77" max="77" width="9.140625" customWidth="1" outlineLevel="1"/>
  </cols>
  <sheetData>
    <row r="1" spans="1:77" x14ac:dyDescent="0.2">
      <c r="F1" s="1" t="s">
        <v>0</v>
      </c>
    </row>
    <row r="2" spans="1:77" x14ac:dyDescent="0.2">
      <c r="F2" t="s">
        <v>161</v>
      </c>
    </row>
    <row r="3" spans="1:77" x14ac:dyDescent="0.2">
      <c r="F3" t="s">
        <v>136</v>
      </c>
    </row>
    <row r="4" spans="1:77" ht="13.5" thickBot="1" x14ac:dyDescent="0.25"/>
    <row r="5" spans="1:77" ht="13.5" thickBot="1" x14ac:dyDescent="0.25">
      <c r="H5" s="99" t="s">
        <v>139</v>
      </c>
      <c r="I5" s="100"/>
      <c r="J5" s="100"/>
      <c r="K5" s="100"/>
      <c r="L5" s="100"/>
      <c r="M5" s="100"/>
      <c r="N5" s="100"/>
      <c r="O5" s="100"/>
      <c r="P5" s="100"/>
      <c r="Q5" s="100"/>
      <c r="R5" s="100"/>
      <c r="S5" s="101"/>
      <c r="T5" s="15"/>
      <c r="U5" s="15"/>
      <c r="V5" s="15"/>
      <c r="W5" s="15"/>
      <c r="X5" s="15"/>
      <c r="Y5" s="15"/>
      <c r="Z5" s="15"/>
      <c r="AA5" s="99" t="s">
        <v>140</v>
      </c>
      <c r="AB5" s="100"/>
      <c r="AC5" s="100"/>
      <c r="AD5" s="100"/>
      <c r="AE5" s="100"/>
      <c r="AF5" s="100"/>
      <c r="AG5" s="100"/>
      <c r="AH5" s="100"/>
      <c r="AI5" s="100"/>
      <c r="AJ5" s="100"/>
      <c r="AK5" s="100"/>
      <c r="AL5" s="101"/>
      <c r="AM5" s="99" t="s">
        <v>141</v>
      </c>
      <c r="AN5" s="100"/>
      <c r="AO5" s="100"/>
      <c r="AP5" s="100"/>
      <c r="AQ5" s="100"/>
      <c r="AR5" s="100"/>
      <c r="AS5" s="100"/>
      <c r="AT5" s="100"/>
      <c r="AU5" s="100"/>
      <c r="AV5" s="100"/>
      <c r="AW5" s="100"/>
      <c r="AX5" s="101"/>
      <c r="AY5" s="99" t="s">
        <v>142</v>
      </c>
      <c r="AZ5" s="100"/>
      <c r="BA5" s="100"/>
      <c r="BB5" s="100"/>
      <c r="BC5" s="100"/>
      <c r="BD5" s="100"/>
      <c r="BE5" s="100"/>
      <c r="BF5" s="100"/>
      <c r="BG5" s="100"/>
      <c r="BH5" s="100"/>
      <c r="BI5" s="100"/>
      <c r="BJ5" s="101"/>
      <c r="BK5" s="99" t="s">
        <v>162</v>
      </c>
      <c r="BL5" s="100"/>
      <c r="BM5" s="100"/>
      <c r="BN5" s="100"/>
      <c r="BO5" s="101"/>
      <c r="BP5" s="99" t="s">
        <v>163</v>
      </c>
      <c r="BQ5" s="100"/>
      <c r="BR5" s="100"/>
      <c r="BS5" s="100"/>
      <c r="BT5" s="101"/>
      <c r="BU5" s="99" t="s">
        <v>164</v>
      </c>
      <c r="BV5" s="101"/>
      <c r="BW5" s="153"/>
      <c r="BX5" s="153"/>
      <c r="BY5" s="154"/>
    </row>
    <row r="6" spans="1:77" ht="64.5" thickBot="1" x14ac:dyDescent="0.25">
      <c r="A6" s="16" t="s">
        <v>17</v>
      </c>
      <c r="B6" s="16" t="s">
        <v>18</v>
      </c>
      <c r="C6" s="16" t="s">
        <v>19</v>
      </c>
      <c r="D6" s="16" t="s">
        <v>20</v>
      </c>
      <c r="E6" s="16" t="s">
        <v>21</v>
      </c>
      <c r="F6" s="17" t="s">
        <v>22</v>
      </c>
      <c r="G6" s="105" t="s">
        <v>23</v>
      </c>
      <c r="H6" s="106" t="s">
        <v>165</v>
      </c>
      <c r="I6" s="107" t="s">
        <v>166</v>
      </c>
      <c r="J6" s="107" t="s">
        <v>167</v>
      </c>
      <c r="K6" s="107" t="s">
        <v>168</v>
      </c>
      <c r="L6" s="107" t="s">
        <v>169</v>
      </c>
      <c r="M6" s="107" t="s">
        <v>170</v>
      </c>
      <c r="N6" s="107" t="s">
        <v>171</v>
      </c>
      <c r="O6" s="107" t="s">
        <v>172</v>
      </c>
      <c r="P6" s="107" t="s">
        <v>173</v>
      </c>
      <c r="Q6" s="108" t="s">
        <v>174</v>
      </c>
      <c r="R6" s="109" t="s">
        <v>175</v>
      </c>
      <c r="S6" s="109" t="s">
        <v>176</v>
      </c>
      <c r="T6" s="23" t="s">
        <v>17</v>
      </c>
      <c r="U6" s="23" t="s">
        <v>18</v>
      </c>
      <c r="V6" s="23" t="s">
        <v>19</v>
      </c>
      <c r="W6" s="23" t="s">
        <v>20</v>
      </c>
      <c r="X6" s="23" t="s">
        <v>21</v>
      </c>
      <c r="Y6" s="110" t="s">
        <v>22</v>
      </c>
      <c r="Z6" s="111" t="s">
        <v>23</v>
      </c>
      <c r="AA6" s="106" t="s">
        <v>165</v>
      </c>
      <c r="AB6" s="107" t="s">
        <v>181</v>
      </c>
      <c r="AC6" s="107" t="s">
        <v>167</v>
      </c>
      <c r="AD6" s="107" t="s">
        <v>168</v>
      </c>
      <c r="AE6" s="107" t="s">
        <v>169</v>
      </c>
      <c r="AF6" s="107" t="s">
        <v>170</v>
      </c>
      <c r="AG6" s="107" t="s">
        <v>171</v>
      </c>
      <c r="AH6" s="107" t="s">
        <v>172</v>
      </c>
      <c r="AI6" s="107" t="s">
        <v>173</v>
      </c>
      <c r="AJ6" s="108" t="s">
        <v>174</v>
      </c>
      <c r="AK6" s="109" t="s">
        <v>175</v>
      </c>
      <c r="AL6" s="109" t="s">
        <v>176</v>
      </c>
      <c r="AM6" s="107" t="s">
        <v>165</v>
      </c>
      <c r="AN6" s="107" t="s">
        <v>166</v>
      </c>
      <c r="AO6" s="107" t="s">
        <v>167</v>
      </c>
      <c r="AP6" s="107" t="s">
        <v>168</v>
      </c>
      <c r="AQ6" s="107" t="s">
        <v>169</v>
      </c>
      <c r="AR6" s="107" t="s">
        <v>170</v>
      </c>
      <c r="AS6" s="107" t="s">
        <v>171</v>
      </c>
      <c r="AT6" s="107" t="s">
        <v>172</v>
      </c>
      <c r="AU6" s="107" t="s">
        <v>173</v>
      </c>
      <c r="AV6" s="108" t="s">
        <v>174</v>
      </c>
      <c r="AW6" s="109" t="s">
        <v>177</v>
      </c>
      <c r="AX6" s="109" t="s">
        <v>178</v>
      </c>
      <c r="AY6" s="107" t="s">
        <v>165</v>
      </c>
      <c r="AZ6" s="107" t="s">
        <v>166</v>
      </c>
      <c r="BA6" s="107" t="s">
        <v>167</v>
      </c>
      <c r="BB6" s="107" t="s">
        <v>168</v>
      </c>
      <c r="BC6" s="107" t="s">
        <v>169</v>
      </c>
      <c r="BD6" s="107" t="s">
        <v>170</v>
      </c>
      <c r="BE6" s="107" t="s">
        <v>171</v>
      </c>
      <c r="BF6" s="107" t="s">
        <v>172</v>
      </c>
      <c r="BG6" s="107" t="s">
        <v>173</v>
      </c>
      <c r="BH6" s="108" t="s">
        <v>174</v>
      </c>
      <c r="BI6" s="109" t="s">
        <v>179</v>
      </c>
      <c r="BJ6" s="137" t="s">
        <v>180</v>
      </c>
      <c r="BK6" s="106" t="s">
        <v>165</v>
      </c>
      <c r="BL6" s="108" t="s">
        <v>166</v>
      </c>
      <c r="BM6" s="108" t="s">
        <v>167</v>
      </c>
      <c r="BN6" s="107" t="s">
        <v>168</v>
      </c>
      <c r="BO6" s="108" t="s">
        <v>169</v>
      </c>
      <c r="BP6" s="106" t="s">
        <v>165</v>
      </c>
      <c r="BQ6" s="108" t="s">
        <v>166</v>
      </c>
      <c r="BR6" s="108" t="s">
        <v>167</v>
      </c>
      <c r="BS6" s="107" t="s">
        <v>168</v>
      </c>
      <c r="BT6" s="108" t="s">
        <v>169</v>
      </c>
      <c r="BU6" s="107" t="s">
        <v>165</v>
      </c>
      <c r="BV6" s="108" t="s">
        <v>166</v>
      </c>
      <c r="BW6" s="108" t="s">
        <v>167</v>
      </c>
      <c r="BX6" s="107" t="s">
        <v>168</v>
      </c>
      <c r="BY6" s="108" t="s">
        <v>169</v>
      </c>
    </row>
    <row r="7" spans="1:77" ht="13.5" hidden="1" outlineLevel="1" thickBot="1" x14ac:dyDescent="0.25">
      <c r="A7">
        <v>0</v>
      </c>
      <c r="B7" t="s">
        <v>46</v>
      </c>
      <c r="C7">
        <v>0</v>
      </c>
      <c r="D7" t="s">
        <v>129</v>
      </c>
      <c r="E7">
        <v>0</v>
      </c>
      <c r="F7" s="27">
        <v>46383</v>
      </c>
      <c r="G7" t="s">
        <v>35</v>
      </c>
      <c r="H7" s="28">
        <v>0</v>
      </c>
      <c r="I7" s="138">
        <v>0</v>
      </c>
      <c r="J7" s="138">
        <v>0</v>
      </c>
      <c r="K7" s="138">
        <v>0</v>
      </c>
      <c r="L7" s="138">
        <v>0</v>
      </c>
      <c r="M7" s="2">
        <v>0</v>
      </c>
      <c r="N7" s="2">
        <v>0</v>
      </c>
      <c r="O7" s="2">
        <v>0</v>
      </c>
      <c r="P7" s="2">
        <v>0</v>
      </c>
      <c r="Q7" s="29">
        <v>0</v>
      </c>
      <c r="R7" s="30">
        <f>SUM(I7:L7)</f>
        <v>0</v>
      </c>
      <c r="S7" s="30">
        <f>SUM(N7:Q7)</f>
        <v>0</v>
      </c>
      <c r="T7">
        <v>0</v>
      </c>
      <c r="U7" t="s">
        <v>49</v>
      </c>
      <c r="V7">
        <v>0</v>
      </c>
      <c r="W7" t="s">
        <v>129</v>
      </c>
      <c r="X7" t="s">
        <v>182</v>
      </c>
      <c r="Y7" s="27">
        <v>46019</v>
      </c>
      <c r="Z7" t="s">
        <v>35</v>
      </c>
      <c r="AA7" s="28">
        <v>1</v>
      </c>
      <c r="AB7" s="138">
        <v>0</v>
      </c>
      <c r="AC7" s="138">
        <v>0</v>
      </c>
      <c r="AD7" s="2">
        <v>0</v>
      </c>
      <c r="AE7" s="2">
        <v>0</v>
      </c>
      <c r="AF7" s="2">
        <v>43.98</v>
      </c>
      <c r="AG7" s="2">
        <v>0</v>
      </c>
      <c r="AH7" s="2">
        <v>0</v>
      </c>
      <c r="AI7" s="2">
        <v>0</v>
      </c>
      <c r="AJ7" s="29">
        <v>0</v>
      </c>
      <c r="AK7" s="30">
        <f>SUM(AB7:AE7)</f>
        <v>0</v>
      </c>
      <c r="AL7" s="30">
        <f>SUM(AG7:AJ7)</f>
        <v>0</v>
      </c>
      <c r="AM7" s="2">
        <f>+H7-AA7</f>
        <v>-1</v>
      </c>
      <c r="AN7" s="2">
        <f t="shared" ref="AN7:AX22" si="0">+I7-AB7</f>
        <v>0</v>
      </c>
      <c r="AO7" s="2">
        <f t="shared" si="0"/>
        <v>0</v>
      </c>
      <c r="AP7" s="2">
        <f t="shared" si="0"/>
        <v>0</v>
      </c>
      <c r="AQ7" s="2">
        <f t="shared" si="0"/>
        <v>0</v>
      </c>
      <c r="AR7" s="2">
        <f t="shared" si="0"/>
        <v>-43.98</v>
      </c>
      <c r="AS7" s="2">
        <f t="shared" si="0"/>
        <v>0</v>
      </c>
      <c r="AT7" s="2">
        <f t="shared" si="0"/>
        <v>0</v>
      </c>
      <c r="AU7" s="2">
        <f t="shared" si="0"/>
        <v>0</v>
      </c>
      <c r="AV7" s="29">
        <f t="shared" si="0"/>
        <v>0</v>
      </c>
      <c r="AW7" s="30">
        <f t="shared" si="0"/>
        <v>0</v>
      </c>
      <c r="AX7" s="31">
        <f t="shared" si="0"/>
        <v>0</v>
      </c>
      <c r="AY7" s="38">
        <f>IFERROR(AM7/AA7,"")</f>
        <v>-1</v>
      </c>
      <c r="AZ7" s="38" t="str">
        <f t="shared" ref="AZ7:BD13" si="1">IFERROR(AN7/AB7,"")</f>
        <v/>
      </c>
      <c r="BA7" s="38" t="str">
        <f t="shared" si="1"/>
        <v/>
      </c>
      <c r="BB7" s="38" t="str">
        <f t="shared" si="1"/>
        <v/>
      </c>
      <c r="BC7" s="38" t="str">
        <f t="shared" si="1"/>
        <v/>
      </c>
      <c r="BD7" s="38">
        <f>IFERROR(AR7/AF7,"")</f>
        <v>-1</v>
      </c>
      <c r="BE7" s="38" t="str">
        <f t="shared" ref="BE7:BJ22" si="2">IFERROR(AS7/AG7,"")</f>
        <v/>
      </c>
      <c r="BF7" s="38" t="str">
        <f t="shared" si="2"/>
        <v/>
      </c>
      <c r="BG7" s="38" t="str">
        <f t="shared" si="2"/>
        <v/>
      </c>
      <c r="BH7" s="39" t="str">
        <f t="shared" si="2"/>
        <v/>
      </c>
      <c r="BI7" s="76" t="str">
        <f t="shared" si="2"/>
        <v/>
      </c>
      <c r="BJ7" s="139" t="str">
        <f t="shared" si="2"/>
        <v/>
      </c>
      <c r="BK7" s="116" t="str">
        <f>IFERROR(M7/H7,"")</f>
        <v/>
      </c>
      <c r="BL7" s="117" t="str">
        <f t="shared" ref="BL7:BO13" si="3">IFERROR(N7/I7,"")</f>
        <v/>
      </c>
      <c r="BM7" s="117" t="str">
        <f t="shared" si="3"/>
        <v/>
      </c>
      <c r="BN7" s="117" t="str">
        <f t="shared" si="3"/>
        <v/>
      </c>
      <c r="BO7" s="118" t="str">
        <f t="shared" si="3"/>
        <v/>
      </c>
      <c r="BP7" s="116">
        <f>IFERROR(AF7/AA7,"")</f>
        <v>43.98</v>
      </c>
      <c r="BQ7" s="117" t="str">
        <f t="shared" ref="BQ7:BT13" si="4">IFERROR(AG7/AB7,"")</f>
        <v/>
      </c>
      <c r="BR7" s="117" t="str">
        <f t="shared" si="4"/>
        <v/>
      </c>
      <c r="BS7" s="117" t="str">
        <f t="shared" si="4"/>
        <v/>
      </c>
      <c r="BT7" s="118" t="str">
        <f t="shared" si="4"/>
        <v/>
      </c>
      <c r="BU7" s="116" t="str">
        <f>IFERROR(BK7-BP7,"")</f>
        <v/>
      </c>
      <c r="BV7" s="118" t="str">
        <f t="shared" ref="BV7:BY13" si="5">IFERROR(BL7-BQ7,"")</f>
        <v/>
      </c>
      <c r="BW7" s="118" t="str">
        <f t="shared" si="5"/>
        <v/>
      </c>
      <c r="BX7" s="117" t="str">
        <f t="shared" si="5"/>
        <v/>
      </c>
      <c r="BY7" s="118" t="str">
        <f t="shared" si="5"/>
        <v/>
      </c>
    </row>
    <row r="8" spans="1:77" ht="13.5" hidden="1" outlineLevel="1" thickBot="1" x14ac:dyDescent="0.25">
      <c r="A8">
        <v>0</v>
      </c>
      <c r="B8" t="s">
        <v>46</v>
      </c>
      <c r="C8">
        <v>0</v>
      </c>
      <c r="D8" t="s">
        <v>129</v>
      </c>
      <c r="E8">
        <v>0</v>
      </c>
      <c r="F8" s="27">
        <f>+F7+1</f>
        <v>46384</v>
      </c>
      <c r="G8" t="s">
        <v>36</v>
      </c>
      <c r="H8" s="28">
        <v>0</v>
      </c>
      <c r="I8" s="138">
        <v>0</v>
      </c>
      <c r="J8" s="138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9">
        <v>0</v>
      </c>
      <c r="R8" s="30">
        <f t="shared" ref="R8:R13" si="6">SUM(I8:L8)</f>
        <v>0</v>
      </c>
      <c r="S8" s="30">
        <f t="shared" ref="S8:S13" si="7">SUM(N8:Q8)</f>
        <v>0</v>
      </c>
      <c r="T8">
        <v>0</v>
      </c>
      <c r="U8" t="s">
        <v>49</v>
      </c>
      <c r="V8">
        <v>0</v>
      </c>
      <c r="W8" t="s">
        <v>129</v>
      </c>
      <c r="X8" t="s">
        <v>182</v>
      </c>
      <c r="Y8" s="27">
        <f>+Y7+1</f>
        <v>46020</v>
      </c>
      <c r="Z8" t="s">
        <v>36</v>
      </c>
      <c r="AA8" s="28">
        <v>4</v>
      </c>
      <c r="AB8" s="138">
        <v>1</v>
      </c>
      <c r="AC8" s="138">
        <v>0</v>
      </c>
      <c r="AD8" s="2">
        <v>0</v>
      </c>
      <c r="AE8" s="2">
        <v>0</v>
      </c>
      <c r="AF8" s="2">
        <v>313.3</v>
      </c>
      <c r="AG8" s="2">
        <v>0</v>
      </c>
      <c r="AH8" s="2">
        <v>0</v>
      </c>
      <c r="AI8" s="2">
        <v>0</v>
      </c>
      <c r="AJ8" s="29">
        <v>0</v>
      </c>
      <c r="AK8" s="30">
        <f t="shared" ref="AK8:AK13" si="8">SUM(AB8:AE8)</f>
        <v>1</v>
      </c>
      <c r="AL8" s="30">
        <f t="shared" ref="AL8:AL13" si="9">SUM(AG8:AJ8)</f>
        <v>0</v>
      </c>
      <c r="AM8" s="2">
        <f t="shared" ref="AM8:AM13" si="10">+H8-AA8</f>
        <v>-4</v>
      </c>
      <c r="AN8" s="2">
        <f t="shared" si="0"/>
        <v>-1</v>
      </c>
      <c r="AO8" s="2">
        <f t="shared" si="0"/>
        <v>0</v>
      </c>
      <c r="AP8" s="2">
        <f t="shared" si="0"/>
        <v>0</v>
      </c>
      <c r="AQ8" s="2">
        <f t="shared" si="0"/>
        <v>0</v>
      </c>
      <c r="AR8" s="2">
        <f t="shared" si="0"/>
        <v>-313.3</v>
      </c>
      <c r="AS8" s="2">
        <f t="shared" si="0"/>
        <v>0</v>
      </c>
      <c r="AT8" s="2">
        <f t="shared" si="0"/>
        <v>0</v>
      </c>
      <c r="AU8" s="2">
        <f t="shared" si="0"/>
        <v>0</v>
      </c>
      <c r="AV8" s="29">
        <f t="shared" si="0"/>
        <v>0</v>
      </c>
      <c r="AW8" s="30">
        <f t="shared" si="0"/>
        <v>-1</v>
      </c>
      <c r="AX8" s="31">
        <f t="shared" si="0"/>
        <v>0</v>
      </c>
      <c r="AY8" s="38">
        <f t="shared" ref="AY8:BJ23" si="11">IFERROR(AM8/AA8,"")</f>
        <v>-1</v>
      </c>
      <c r="AZ8" s="38">
        <f t="shared" si="1"/>
        <v>-1</v>
      </c>
      <c r="BA8" s="38" t="str">
        <f t="shared" si="1"/>
        <v/>
      </c>
      <c r="BB8" s="38" t="str">
        <f t="shared" si="1"/>
        <v/>
      </c>
      <c r="BC8" s="38" t="str">
        <f t="shared" si="1"/>
        <v/>
      </c>
      <c r="BD8" s="38">
        <f t="shared" si="1"/>
        <v>-1</v>
      </c>
      <c r="BE8" s="38" t="str">
        <f t="shared" si="2"/>
        <v/>
      </c>
      <c r="BF8" s="38" t="str">
        <f t="shared" si="2"/>
        <v/>
      </c>
      <c r="BG8" s="38" t="str">
        <f t="shared" si="2"/>
        <v/>
      </c>
      <c r="BH8" s="39" t="str">
        <f t="shared" si="2"/>
        <v/>
      </c>
      <c r="BI8" s="76">
        <f t="shared" si="2"/>
        <v>-1</v>
      </c>
      <c r="BJ8" s="139" t="str">
        <f t="shared" si="2"/>
        <v/>
      </c>
      <c r="BK8" s="119" t="str">
        <f t="shared" ref="BK8:BK13" si="12">IFERROR(M8/H8,"")</f>
        <v/>
      </c>
      <c r="BL8" s="120" t="str">
        <f t="shared" si="3"/>
        <v/>
      </c>
      <c r="BM8" s="120" t="str">
        <f t="shared" si="3"/>
        <v/>
      </c>
      <c r="BN8" s="120" t="str">
        <f t="shared" si="3"/>
        <v/>
      </c>
      <c r="BO8" s="121" t="str">
        <f t="shared" si="3"/>
        <v/>
      </c>
      <c r="BP8" s="119">
        <f t="shared" ref="BP8:BP13" si="13">IFERROR(AF8/AA8,"")</f>
        <v>78.325000000000003</v>
      </c>
      <c r="BQ8" s="120">
        <f t="shared" si="4"/>
        <v>0</v>
      </c>
      <c r="BR8" s="120" t="str">
        <f t="shared" si="4"/>
        <v/>
      </c>
      <c r="BS8" s="120" t="str">
        <f t="shared" si="4"/>
        <v/>
      </c>
      <c r="BT8" s="121" t="str">
        <f t="shared" si="4"/>
        <v/>
      </c>
      <c r="BU8" s="119" t="str">
        <f t="shared" ref="BU8:BU13" si="14">IFERROR(BK8-BP8,"")</f>
        <v/>
      </c>
      <c r="BV8" s="121" t="str">
        <f t="shared" si="5"/>
        <v/>
      </c>
      <c r="BW8" s="121" t="str">
        <f t="shared" si="5"/>
        <v/>
      </c>
      <c r="BX8" s="120" t="str">
        <f t="shared" si="5"/>
        <v/>
      </c>
      <c r="BY8" s="121" t="str">
        <f t="shared" si="5"/>
        <v/>
      </c>
    </row>
    <row r="9" spans="1:77" ht="13.5" hidden="1" outlineLevel="1" thickBot="1" x14ac:dyDescent="0.25">
      <c r="A9">
        <v>0</v>
      </c>
      <c r="B9" t="s">
        <v>46</v>
      </c>
      <c r="C9">
        <v>0</v>
      </c>
      <c r="D9" t="s">
        <v>129</v>
      </c>
      <c r="E9">
        <v>0</v>
      </c>
      <c r="F9" s="27">
        <f>+F8+1</f>
        <v>46385</v>
      </c>
      <c r="G9" t="s">
        <v>37</v>
      </c>
      <c r="H9" s="28">
        <v>0</v>
      </c>
      <c r="I9" s="138">
        <v>0</v>
      </c>
      <c r="J9" s="138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9">
        <v>0</v>
      </c>
      <c r="R9" s="30">
        <f t="shared" si="6"/>
        <v>0</v>
      </c>
      <c r="S9" s="30">
        <f t="shared" si="7"/>
        <v>0</v>
      </c>
      <c r="T9">
        <v>0</v>
      </c>
      <c r="U9" t="s">
        <v>49</v>
      </c>
      <c r="V9">
        <v>0</v>
      </c>
      <c r="W9" t="s">
        <v>129</v>
      </c>
      <c r="X9" t="s">
        <v>182</v>
      </c>
      <c r="Y9" s="27">
        <f>+Y8+1</f>
        <v>46021</v>
      </c>
      <c r="Z9" t="s">
        <v>37</v>
      </c>
      <c r="AA9" s="28">
        <v>2</v>
      </c>
      <c r="AB9" s="138">
        <v>0</v>
      </c>
      <c r="AC9" s="138">
        <v>0</v>
      </c>
      <c r="AD9" s="2">
        <v>0</v>
      </c>
      <c r="AE9" s="2">
        <v>0</v>
      </c>
      <c r="AF9" s="2">
        <v>763.77</v>
      </c>
      <c r="AG9" s="2">
        <v>0</v>
      </c>
      <c r="AH9" s="2">
        <v>0</v>
      </c>
      <c r="AI9" s="2">
        <v>0</v>
      </c>
      <c r="AJ9" s="29">
        <v>0</v>
      </c>
      <c r="AK9" s="30">
        <f t="shared" si="8"/>
        <v>0</v>
      </c>
      <c r="AL9" s="30">
        <f t="shared" si="9"/>
        <v>0</v>
      </c>
      <c r="AM9" s="2">
        <f t="shared" si="10"/>
        <v>-2</v>
      </c>
      <c r="AN9" s="2">
        <f t="shared" si="0"/>
        <v>0</v>
      </c>
      <c r="AO9" s="2">
        <f t="shared" si="0"/>
        <v>0</v>
      </c>
      <c r="AP9" s="2">
        <f t="shared" si="0"/>
        <v>0</v>
      </c>
      <c r="AQ9" s="2">
        <f t="shared" si="0"/>
        <v>0</v>
      </c>
      <c r="AR9" s="2">
        <f t="shared" si="0"/>
        <v>-763.77</v>
      </c>
      <c r="AS9" s="2">
        <f t="shared" si="0"/>
        <v>0</v>
      </c>
      <c r="AT9" s="2">
        <f t="shared" si="0"/>
        <v>0</v>
      </c>
      <c r="AU9" s="2">
        <f t="shared" si="0"/>
        <v>0</v>
      </c>
      <c r="AV9" s="29">
        <f t="shared" si="0"/>
        <v>0</v>
      </c>
      <c r="AW9" s="30">
        <f t="shared" si="0"/>
        <v>0</v>
      </c>
      <c r="AX9" s="31">
        <f t="shared" si="0"/>
        <v>0</v>
      </c>
      <c r="AY9" s="38">
        <f t="shared" si="11"/>
        <v>-1</v>
      </c>
      <c r="AZ9" s="38" t="str">
        <f t="shared" si="1"/>
        <v/>
      </c>
      <c r="BA9" s="38" t="str">
        <f t="shared" si="1"/>
        <v/>
      </c>
      <c r="BB9" s="38" t="str">
        <f t="shared" si="1"/>
        <v/>
      </c>
      <c r="BC9" s="38" t="str">
        <f t="shared" si="1"/>
        <v/>
      </c>
      <c r="BD9" s="38">
        <f t="shared" si="1"/>
        <v>-1</v>
      </c>
      <c r="BE9" s="38" t="str">
        <f t="shared" si="2"/>
        <v/>
      </c>
      <c r="BF9" s="38" t="str">
        <f t="shared" si="2"/>
        <v/>
      </c>
      <c r="BG9" s="38" t="str">
        <f t="shared" si="2"/>
        <v/>
      </c>
      <c r="BH9" s="39" t="str">
        <f t="shared" si="2"/>
        <v/>
      </c>
      <c r="BI9" s="76" t="str">
        <f t="shared" si="2"/>
        <v/>
      </c>
      <c r="BJ9" s="139" t="str">
        <f t="shared" si="2"/>
        <v/>
      </c>
      <c r="BK9" s="119" t="str">
        <f t="shared" si="12"/>
        <v/>
      </c>
      <c r="BL9" s="120" t="str">
        <f t="shared" si="3"/>
        <v/>
      </c>
      <c r="BM9" s="120" t="str">
        <f t="shared" si="3"/>
        <v/>
      </c>
      <c r="BN9" s="120" t="str">
        <f t="shared" si="3"/>
        <v/>
      </c>
      <c r="BO9" s="121" t="str">
        <f t="shared" si="3"/>
        <v/>
      </c>
      <c r="BP9" s="119">
        <f t="shared" si="13"/>
        <v>381.88499999999999</v>
      </c>
      <c r="BQ9" s="120" t="str">
        <f t="shared" si="4"/>
        <v/>
      </c>
      <c r="BR9" s="120" t="str">
        <f t="shared" si="4"/>
        <v/>
      </c>
      <c r="BS9" s="120" t="str">
        <f t="shared" si="4"/>
        <v/>
      </c>
      <c r="BT9" s="121" t="str">
        <f t="shared" si="4"/>
        <v/>
      </c>
      <c r="BU9" s="119" t="str">
        <f t="shared" si="14"/>
        <v/>
      </c>
      <c r="BV9" s="121" t="str">
        <f t="shared" si="5"/>
        <v/>
      </c>
      <c r="BW9" s="121" t="str">
        <f t="shared" si="5"/>
        <v/>
      </c>
      <c r="BX9" s="120" t="str">
        <f t="shared" si="5"/>
        <v/>
      </c>
      <c r="BY9" s="121" t="str">
        <f t="shared" si="5"/>
        <v/>
      </c>
    </row>
    <row r="10" spans="1:77" ht="13.5" hidden="1" outlineLevel="1" thickBot="1" x14ac:dyDescent="0.25">
      <c r="A10">
        <v>0</v>
      </c>
      <c r="B10" t="s">
        <v>46</v>
      </c>
      <c r="C10">
        <v>0</v>
      </c>
      <c r="D10" t="s">
        <v>129</v>
      </c>
      <c r="E10">
        <v>0</v>
      </c>
      <c r="F10" s="27">
        <f>+F9+1</f>
        <v>46386</v>
      </c>
      <c r="G10" t="s">
        <v>38</v>
      </c>
      <c r="H10" s="28">
        <v>0</v>
      </c>
      <c r="I10" s="138">
        <v>0</v>
      </c>
      <c r="J10" s="138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9">
        <v>0</v>
      </c>
      <c r="R10" s="30">
        <f t="shared" si="6"/>
        <v>0</v>
      </c>
      <c r="S10" s="30">
        <f t="shared" si="7"/>
        <v>0</v>
      </c>
      <c r="T10">
        <v>0</v>
      </c>
      <c r="U10" t="s">
        <v>49</v>
      </c>
      <c r="V10">
        <v>0</v>
      </c>
      <c r="W10" t="s">
        <v>129</v>
      </c>
      <c r="X10">
        <v>0</v>
      </c>
      <c r="Y10" s="27">
        <f>+Y9+1</f>
        <v>46022</v>
      </c>
      <c r="Z10" t="s">
        <v>38</v>
      </c>
      <c r="AA10" s="28">
        <v>5</v>
      </c>
      <c r="AB10" s="138">
        <v>0</v>
      </c>
      <c r="AC10" s="138">
        <v>0</v>
      </c>
      <c r="AD10" s="2">
        <v>0</v>
      </c>
      <c r="AE10" s="2">
        <v>0</v>
      </c>
      <c r="AF10" s="2">
        <v>527.59</v>
      </c>
      <c r="AG10" s="2">
        <v>0</v>
      </c>
      <c r="AH10" s="2">
        <v>0</v>
      </c>
      <c r="AI10" s="2">
        <v>0</v>
      </c>
      <c r="AJ10" s="29">
        <v>0</v>
      </c>
      <c r="AK10" s="30">
        <f t="shared" si="8"/>
        <v>0</v>
      </c>
      <c r="AL10" s="30">
        <f t="shared" si="9"/>
        <v>0</v>
      </c>
      <c r="AM10" s="2">
        <f t="shared" si="10"/>
        <v>-5</v>
      </c>
      <c r="AN10" s="2">
        <f t="shared" si="0"/>
        <v>0</v>
      </c>
      <c r="AO10" s="2">
        <f t="shared" si="0"/>
        <v>0</v>
      </c>
      <c r="AP10" s="2">
        <f t="shared" si="0"/>
        <v>0</v>
      </c>
      <c r="AQ10" s="2">
        <f t="shared" si="0"/>
        <v>0</v>
      </c>
      <c r="AR10" s="2">
        <f t="shared" si="0"/>
        <v>-527.59</v>
      </c>
      <c r="AS10" s="2">
        <f t="shared" si="0"/>
        <v>0</v>
      </c>
      <c r="AT10" s="2">
        <f t="shared" si="0"/>
        <v>0</v>
      </c>
      <c r="AU10" s="2">
        <f t="shared" si="0"/>
        <v>0</v>
      </c>
      <c r="AV10" s="29">
        <f t="shared" si="0"/>
        <v>0</v>
      </c>
      <c r="AW10" s="30">
        <f t="shared" si="0"/>
        <v>0</v>
      </c>
      <c r="AX10" s="31">
        <f t="shared" si="0"/>
        <v>0</v>
      </c>
      <c r="AY10" s="38">
        <f t="shared" si="11"/>
        <v>-1</v>
      </c>
      <c r="AZ10" s="38" t="str">
        <f t="shared" si="1"/>
        <v/>
      </c>
      <c r="BA10" s="38" t="str">
        <f t="shared" si="1"/>
        <v/>
      </c>
      <c r="BB10" s="38" t="str">
        <f t="shared" si="1"/>
        <v/>
      </c>
      <c r="BC10" s="38" t="str">
        <f t="shared" si="1"/>
        <v/>
      </c>
      <c r="BD10" s="38">
        <f t="shared" si="1"/>
        <v>-1</v>
      </c>
      <c r="BE10" s="38" t="str">
        <f t="shared" si="2"/>
        <v/>
      </c>
      <c r="BF10" s="38" t="str">
        <f t="shared" si="2"/>
        <v/>
      </c>
      <c r="BG10" s="38" t="str">
        <f t="shared" si="2"/>
        <v/>
      </c>
      <c r="BH10" s="39" t="str">
        <f t="shared" si="2"/>
        <v/>
      </c>
      <c r="BI10" s="76" t="str">
        <f t="shared" si="2"/>
        <v/>
      </c>
      <c r="BJ10" s="139" t="str">
        <f t="shared" si="2"/>
        <v/>
      </c>
      <c r="BK10" s="119" t="str">
        <f t="shared" si="12"/>
        <v/>
      </c>
      <c r="BL10" s="120" t="str">
        <f t="shared" si="3"/>
        <v/>
      </c>
      <c r="BM10" s="120" t="str">
        <f t="shared" si="3"/>
        <v/>
      </c>
      <c r="BN10" s="120" t="str">
        <f t="shared" si="3"/>
        <v/>
      </c>
      <c r="BO10" s="121" t="str">
        <f t="shared" si="3"/>
        <v/>
      </c>
      <c r="BP10" s="119">
        <f t="shared" si="13"/>
        <v>105.518</v>
      </c>
      <c r="BQ10" s="120" t="str">
        <f t="shared" si="4"/>
        <v/>
      </c>
      <c r="BR10" s="120" t="str">
        <f t="shared" si="4"/>
        <v/>
      </c>
      <c r="BS10" s="120" t="str">
        <f t="shared" si="4"/>
        <v/>
      </c>
      <c r="BT10" s="121" t="str">
        <f t="shared" si="4"/>
        <v/>
      </c>
      <c r="BU10" s="119" t="str">
        <f t="shared" si="14"/>
        <v/>
      </c>
      <c r="BV10" s="121" t="str">
        <f t="shared" si="5"/>
        <v/>
      </c>
      <c r="BW10" s="121" t="str">
        <f t="shared" si="5"/>
        <v/>
      </c>
      <c r="BX10" s="120" t="str">
        <f t="shared" si="5"/>
        <v/>
      </c>
      <c r="BY10" s="121" t="str">
        <f t="shared" si="5"/>
        <v/>
      </c>
    </row>
    <row r="11" spans="1:77" ht="13.5" hidden="1" outlineLevel="1" thickBot="1" x14ac:dyDescent="0.25">
      <c r="A11">
        <v>0</v>
      </c>
      <c r="B11" t="s">
        <v>46</v>
      </c>
      <c r="C11">
        <v>0</v>
      </c>
      <c r="D11" t="s">
        <v>129</v>
      </c>
      <c r="E11">
        <v>0</v>
      </c>
      <c r="F11" s="27">
        <f>+F10+1</f>
        <v>46387</v>
      </c>
      <c r="G11" t="s">
        <v>39</v>
      </c>
      <c r="H11" s="28">
        <v>0</v>
      </c>
      <c r="I11" s="138">
        <v>0</v>
      </c>
      <c r="J11" s="138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9">
        <v>0</v>
      </c>
      <c r="R11" s="30">
        <f t="shared" si="6"/>
        <v>0</v>
      </c>
      <c r="S11" s="30">
        <f t="shared" si="7"/>
        <v>0</v>
      </c>
      <c r="T11" t="e">
        <v>#N/A</v>
      </c>
      <c r="U11" t="e">
        <v>#N/A</v>
      </c>
      <c r="V11" t="e">
        <v>#N/A</v>
      </c>
      <c r="W11" t="e">
        <v>#N/A</v>
      </c>
      <c r="X11" t="e">
        <v>#N/A</v>
      </c>
      <c r="Y11" s="27">
        <f t="shared" ref="Y11" si="15">+Y12-1</f>
        <v>45652</v>
      </c>
      <c r="Z11" t="s">
        <v>39</v>
      </c>
      <c r="AA11" s="28">
        <v>0</v>
      </c>
      <c r="AB11" s="138">
        <v>0</v>
      </c>
      <c r="AC11" s="138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9">
        <v>0</v>
      </c>
      <c r="AK11" s="30">
        <f t="shared" si="8"/>
        <v>0</v>
      </c>
      <c r="AL11" s="30">
        <f t="shared" si="9"/>
        <v>0</v>
      </c>
      <c r="AM11" s="2">
        <f t="shared" si="10"/>
        <v>0</v>
      </c>
      <c r="AN11" s="2">
        <f t="shared" si="0"/>
        <v>0</v>
      </c>
      <c r="AO11" s="2">
        <f t="shared" si="0"/>
        <v>0</v>
      </c>
      <c r="AP11" s="2">
        <f t="shared" si="0"/>
        <v>0</v>
      </c>
      <c r="AQ11" s="2">
        <f t="shared" si="0"/>
        <v>0</v>
      </c>
      <c r="AR11" s="2">
        <f t="shared" si="0"/>
        <v>0</v>
      </c>
      <c r="AS11" s="2">
        <f t="shared" si="0"/>
        <v>0</v>
      </c>
      <c r="AT11" s="2">
        <f t="shared" si="0"/>
        <v>0</v>
      </c>
      <c r="AU11" s="2">
        <f t="shared" si="0"/>
        <v>0</v>
      </c>
      <c r="AV11" s="29">
        <f t="shared" si="0"/>
        <v>0</v>
      </c>
      <c r="AW11" s="30">
        <f t="shared" si="0"/>
        <v>0</v>
      </c>
      <c r="AX11" s="31">
        <f t="shared" si="0"/>
        <v>0</v>
      </c>
      <c r="AY11" s="38" t="str">
        <f t="shared" si="11"/>
        <v/>
      </c>
      <c r="AZ11" s="38" t="str">
        <f t="shared" si="1"/>
        <v/>
      </c>
      <c r="BA11" s="38" t="str">
        <f t="shared" si="1"/>
        <v/>
      </c>
      <c r="BB11" s="38" t="str">
        <f t="shared" si="1"/>
        <v/>
      </c>
      <c r="BC11" s="38" t="str">
        <f t="shared" si="1"/>
        <v/>
      </c>
      <c r="BD11" s="38" t="str">
        <f t="shared" si="1"/>
        <v/>
      </c>
      <c r="BE11" s="38" t="str">
        <f t="shared" si="2"/>
        <v/>
      </c>
      <c r="BF11" s="38" t="str">
        <f t="shared" si="2"/>
        <v/>
      </c>
      <c r="BG11" s="38" t="str">
        <f t="shared" si="2"/>
        <v/>
      </c>
      <c r="BH11" s="39" t="str">
        <f t="shared" si="2"/>
        <v/>
      </c>
      <c r="BI11" s="76" t="str">
        <f t="shared" si="2"/>
        <v/>
      </c>
      <c r="BJ11" s="139" t="str">
        <f t="shared" si="2"/>
        <v/>
      </c>
      <c r="BK11" s="119" t="str">
        <f t="shared" si="12"/>
        <v/>
      </c>
      <c r="BL11" s="120" t="str">
        <f t="shared" si="3"/>
        <v/>
      </c>
      <c r="BM11" s="120" t="str">
        <f t="shared" si="3"/>
        <v/>
      </c>
      <c r="BN11" s="120" t="str">
        <f t="shared" si="3"/>
        <v/>
      </c>
      <c r="BO11" s="121" t="str">
        <f t="shared" si="3"/>
        <v/>
      </c>
      <c r="BP11" s="119" t="str">
        <f t="shared" si="13"/>
        <v/>
      </c>
      <c r="BQ11" s="120" t="str">
        <f t="shared" si="4"/>
        <v/>
      </c>
      <c r="BR11" s="120" t="str">
        <f t="shared" si="4"/>
        <v/>
      </c>
      <c r="BS11" s="120" t="str">
        <f t="shared" si="4"/>
        <v/>
      </c>
      <c r="BT11" s="121" t="str">
        <f t="shared" si="4"/>
        <v/>
      </c>
      <c r="BU11" s="119" t="str">
        <f t="shared" si="14"/>
        <v/>
      </c>
      <c r="BV11" s="121" t="str">
        <f t="shared" si="5"/>
        <v/>
      </c>
      <c r="BW11" s="121" t="str">
        <f t="shared" si="5"/>
        <v/>
      </c>
      <c r="BX11" s="120" t="str">
        <f t="shared" si="5"/>
        <v/>
      </c>
      <c r="BY11" s="121" t="str">
        <f t="shared" si="5"/>
        <v/>
      </c>
    </row>
    <row r="12" spans="1:77" ht="13.5" hidden="1" outlineLevel="1" thickBot="1" x14ac:dyDescent="0.25">
      <c r="A12" t="e">
        <v>#N/A</v>
      </c>
      <c r="B12" t="e">
        <v>#N/A</v>
      </c>
      <c r="C12" t="e">
        <v>#N/A</v>
      </c>
      <c r="D12" t="e">
        <v>#N/A</v>
      </c>
      <c r="E12" t="e">
        <v>#N/A</v>
      </c>
      <c r="F12" s="27">
        <f>+F13-1</f>
        <v>46017</v>
      </c>
      <c r="G12" t="s">
        <v>40</v>
      </c>
      <c r="H12" s="28">
        <v>3</v>
      </c>
      <c r="I12" s="138">
        <v>0</v>
      </c>
      <c r="J12" s="138">
        <v>0</v>
      </c>
      <c r="K12" s="2">
        <v>0</v>
      </c>
      <c r="L12" s="2">
        <v>0</v>
      </c>
      <c r="M12" s="2">
        <v>74.709999999999994</v>
      </c>
      <c r="N12" s="2">
        <v>0</v>
      </c>
      <c r="O12" s="2">
        <v>0</v>
      </c>
      <c r="P12" s="2">
        <v>0</v>
      </c>
      <c r="Q12" s="29">
        <v>0</v>
      </c>
      <c r="R12" s="30">
        <f t="shared" si="6"/>
        <v>0</v>
      </c>
      <c r="S12" s="30">
        <f t="shared" si="7"/>
        <v>0</v>
      </c>
      <c r="T12" t="e">
        <v>#N/A</v>
      </c>
      <c r="U12" t="e">
        <v>#N/A</v>
      </c>
      <c r="V12" t="e">
        <v>#N/A</v>
      </c>
      <c r="W12" t="e">
        <v>#N/A</v>
      </c>
      <c r="X12" t="e">
        <v>#N/A</v>
      </c>
      <c r="Y12" s="27">
        <f>+Y13-1</f>
        <v>45653</v>
      </c>
      <c r="Z12" t="s">
        <v>40</v>
      </c>
      <c r="AA12" s="28">
        <v>0</v>
      </c>
      <c r="AB12" s="138">
        <v>0</v>
      </c>
      <c r="AC12" s="138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9">
        <v>0</v>
      </c>
      <c r="AK12" s="30">
        <f t="shared" si="8"/>
        <v>0</v>
      </c>
      <c r="AL12" s="30">
        <f t="shared" si="9"/>
        <v>0</v>
      </c>
      <c r="AM12" s="2">
        <f t="shared" si="10"/>
        <v>3</v>
      </c>
      <c r="AN12" s="2">
        <f t="shared" si="0"/>
        <v>0</v>
      </c>
      <c r="AO12" s="2">
        <f t="shared" si="0"/>
        <v>0</v>
      </c>
      <c r="AP12" s="2">
        <f t="shared" si="0"/>
        <v>0</v>
      </c>
      <c r="AQ12" s="2">
        <f t="shared" si="0"/>
        <v>0</v>
      </c>
      <c r="AR12" s="2">
        <f t="shared" si="0"/>
        <v>74.709999999999994</v>
      </c>
      <c r="AS12" s="2">
        <f t="shared" si="0"/>
        <v>0</v>
      </c>
      <c r="AT12" s="2">
        <f t="shared" si="0"/>
        <v>0</v>
      </c>
      <c r="AU12" s="2">
        <f t="shared" si="0"/>
        <v>0</v>
      </c>
      <c r="AV12" s="29">
        <f t="shared" si="0"/>
        <v>0</v>
      </c>
      <c r="AW12" s="30">
        <f t="shared" si="0"/>
        <v>0</v>
      </c>
      <c r="AX12" s="31">
        <f t="shared" si="0"/>
        <v>0</v>
      </c>
      <c r="AY12" s="38" t="str">
        <f t="shared" si="11"/>
        <v/>
      </c>
      <c r="AZ12" s="38" t="str">
        <f t="shared" si="1"/>
        <v/>
      </c>
      <c r="BA12" s="38" t="str">
        <f t="shared" si="1"/>
        <v/>
      </c>
      <c r="BB12" s="38" t="str">
        <f t="shared" si="1"/>
        <v/>
      </c>
      <c r="BC12" s="38" t="str">
        <f t="shared" si="1"/>
        <v/>
      </c>
      <c r="BD12" s="38" t="str">
        <f t="shared" si="1"/>
        <v/>
      </c>
      <c r="BE12" s="38" t="str">
        <f t="shared" si="2"/>
        <v/>
      </c>
      <c r="BF12" s="38" t="str">
        <f t="shared" si="2"/>
        <v/>
      </c>
      <c r="BG12" s="38" t="str">
        <f t="shared" si="2"/>
        <v/>
      </c>
      <c r="BH12" s="39" t="str">
        <f t="shared" si="2"/>
        <v/>
      </c>
      <c r="BI12" s="76" t="str">
        <f t="shared" si="2"/>
        <v/>
      </c>
      <c r="BJ12" s="139" t="str">
        <f t="shared" si="2"/>
        <v/>
      </c>
      <c r="BK12" s="119">
        <f t="shared" si="12"/>
        <v>24.903333333333332</v>
      </c>
      <c r="BL12" s="120" t="str">
        <f t="shared" si="3"/>
        <v/>
      </c>
      <c r="BM12" s="120" t="str">
        <f t="shared" si="3"/>
        <v/>
      </c>
      <c r="BN12" s="120" t="str">
        <f t="shared" si="3"/>
        <v/>
      </c>
      <c r="BO12" s="121" t="str">
        <f t="shared" si="3"/>
        <v/>
      </c>
      <c r="BP12" s="119" t="str">
        <f t="shared" si="13"/>
        <v/>
      </c>
      <c r="BQ12" s="120" t="str">
        <f t="shared" si="4"/>
        <v/>
      </c>
      <c r="BR12" s="120" t="str">
        <f t="shared" si="4"/>
        <v/>
      </c>
      <c r="BS12" s="120" t="str">
        <f t="shared" si="4"/>
        <v/>
      </c>
      <c r="BT12" s="121" t="str">
        <f t="shared" si="4"/>
        <v/>
      </c>
      <c r="BU12" s="119" t="str">
        <f t="shared" si="14"/>
        <v/>
      </c>
      <c r="BV12" s="121" t="str">
        <f t="shared" si="5"/>
        <v/>
      </c>
      <c r="BW12" s="121" t="str">
        <f t="shared" si="5"/>
        <v/>
      </c>
      <c r="BX12" s="120" t="str">
        <f t="shared" si="5"/>
        <v/>
      </c>
      <c r="BY12" s="121" t="str">
        <f t="shared" si="5"/>
        <v/>
      </c>
    </row>
    <row r="13" spans="1:77" ht="13.5" hidden="1" outlineLevel="1" thickBot="1" x14ac:dyDescent="0.25">
      <c r="A13" t="e">
        <v>#N/A</v>
      </c>
      <c r="B13" t="e">
        <v>#N/A</v>
      </c>
      <c r="C13" t="e">
        <v>#N/A</v>
      </c>
      <c r="D13" t="e">
        <v>#N/A</v>
      </c>
      <c r="E13" t="e">
        <v>#N/A</v>
      </c>
      <c r="F13" s="41">
        <f>+F14-1</f>
        <v>46018</v>
      </c>
      <c r="G13" s="42" t="s">
        <v>41</v>
      </c>
      <c r="H13" s="43">
        <v>1</v>
      </c>
      <c r="I13" s="44">
        <v>0</v>
      </c>
      <c r="J13" s="44">
        <v>0</v>
      </c>
      <c r="K13" s="44">
        <v>0</v>
      </c>
      <c r="L13" s="44">
        <v>0</v>
      </c>
      <c r="M13" s="44">
        <v>56.98</v>
      </c>
      <c r="N13" s="44">
        <v>0</v>
      </c>
      <c r="O13" s="44">
        <v>0</v>
      </c>
      <c r="P13" s="44">
        <v>0</v>
      </c>
      <c r="Q13" s="45">
        <v>0</v>
      </c>
      <c r="R13" s="46">
        <f t="shared" si="6"/>
        <v>0</v>
      </c>
      <c r="S13" s="46">
        <f t="shared" si="7"/>
        <v>0</v>
      </c>
      <c r="T13" t="e">
        <v>#N/A</v>
      </c>
      <c r="U13" t="e">
        <v>#N/A</v>
      </c>
      <c r="V13" t="e">
        <v>#N/A</v>
      </c>
      <c r="W13" t="e">
        <v>#N/A</v>
      </c>
      <c r="X13" t="e">
        <v>#N/A</v>
      </c>
      <c r="Y13" s="41">
        <f>+Y14-1</f>
        <v>45654</v>
      </c>
      <c r="Z13" s="42" t="s">
        <v>41</v>
      </c>
      <c r="AA13" s="43">
        <v>0</v>
      </c>
      <c r="AB13" s="44">
        <v>0</v>
      </c>
      <c r="AC13" s="44">
        <v>0</v>
      </c>
      <c r="AD13" s="44">
        <v>0</v>
      </c>
      <c r="AE13" s="44">
        <v>0</v>
      </c>
      <c r="AF13" s="44">
        <v>0</v>
      </c>
      <c r="AG13" s="44">
        <v>0</v>
      </c>
      <c r="AH13" s="44">
        <v>0</v>
      </c>
      <c r="AI13" s="44">
        <v>0</v>
      </c>
      <c r="AJ13" s="45">
        <v>0</v>
      </c>
      <c r="AK13" s="46">
        <f t="shared" si="8"/>
        <v>0</v>
      </c>
      <c r="AL13" s="46">
        <f t="shared" si="9"/>
        <v>0</v>
      </c>
      <c r="AM13" s="44">
        <f t="shared" si="10"/>
        <v>1</v>
      </c>
      <c r="AN13" s="44">
        <f t="shared" si="0"/>
        <v>0</v>
      </c>
      <c r="AO13" s="44">
        <f t="shared" si="0"/>
        <v>0</v>
      </c>
      <c r="AP13" s="44">
        <f t="shared" si="0"/>
        <v>0</v>
      </c>
      <c r="AQ13" s="44">
        <f t="shared" si="0"/>
        <v>0</v>
      </c>
      <c r="AR13" s="44">
        <f t="shared" si="0"/>
        <v>56.98</v>
      </c>
      <c r="AS13" s="44">
        <f t="shared" si="0"/>
        <v>0</v>
      </c>
      <c r="AT13" s="44">
        <f t="shared" si="0"/>
        <v>0</v>
      </c>
      <c r="AU13" s="44">
        <f t="shared" si="0"/>
        <v>0</v>
      </c>
      <c r="AV13" s="45">
        <f t="shared" si="0"/>
        <v>0</v>
      </c>
      <c r="AW13" s="46">
        <f t="shared" si="0"/>
        <v>0</v>
      </c>
      <c r="AX13" s="47">
        <f t="shared" si="0"/>
        <v>0</v>
      </c>
      <c r="AY13" s="56" t="str">
        <f t="shared" si="11"/>
        <v/>
      </c>
      <c r="AZ13" s="56" t="str">
        <f t="shared" si="1"/>
        <v/>
      </c>
      <c r="BA13" s="56" t="str">
        <f t="shared" si="1"/>
        <v/>
      </c>
      <c r="BB13" s="56" t="str">
        <f t="shared" si="1"/>
        <v/>
      </c>
      <c r="BC13" s="56" t="str">
        <f t="shared" si="1"/>
        <v/>
      </c>
      <c r="BD13" s="56" t="str">
        <f t="shared" si="1"/>
        <v/>
      </c>
      <c r="BE13" s="56" t="str">
        <f t="shared" si="2"/>
        <v/>
      </c>
      <c r="BF13" s="56" t="str">
        <f t="shared" si="2"/>
        <v/>
      </c>
      <c r="BG13" s="56" t="str">
        <f t="shared" si="2"/>
        <v/>
      </c>
      <c r="BH13" s="57" t="str">
        <f t="shared" si="2"/>
        <v/>
      </c>
      <c r="BI13" s="81" t="str">
        <f t="shared" si="2"/>
        <v/>
      </c>
      <c r="BJ13" s="128" t="str">
        <f t="shared" si="2"/>
        <v/>
      </c>
      <c r="BK13" s="122">
        <f t="shared" si="12"/>
        <v>56.98</v>
      </c>
      <c r="BL13" s="123" t="str">
        <f t="shared" si="3"/>
        <v/>
      </c>
      <c r="BM13" s="123" t="str">
        <f t="shared" si="3"/>
        <v/>
      </c>
      <c r="BN13" s="123" t="str">
        <f t="shared" si="3"/>
        <v/>
      </c>
      <c r="BO13" s="124" t="str">
        <f t="shared" si="3"/>
        <v/>
      </c>
      <c r="BP13" s="122" t="str">
        <f t="shared" si="13"/>
        <v/>
      </c>
      <c r="BQ13" s="123" t="str">
        <f t="shared" si="4"/>
        <v/>
      </c>
      <c r="BR13" s="123" t="str">
        <f t="shared" si="4"/>
        <v/>
      </c>
      <c r="BS13" s="123" t="str">
        <f t="shared" si="4"/>
        <v/>
      </c>
      <c r="BT13" s="124" t="str">
        <f t="shared" si="4"/>
        <v/>
      </c>
      <c r="BU13" s="122" t="str">
        <f t="shared" si="14"/>
        <v/>
      </c>
      <c r="BV13" s="124" t="str">
        <f t="shared" si="5"/>
        <v/>
      </c>
      <c r="BW13" s="124" t="str">
        <f t="shared" si="5"/>
        <v/>
      </c>
      <c r="BX13" s="123" t="str">
        <f t="shared" si="5"/>
        <v/>
      </c>
      <c r="BY13" s="124" t="str">
        <f t="shared" si="5"/>
        <v/>
      </c>
    </row>
    <row r="14" spans="1:77" collapsed="1" x14ac:dyDescent="0.2">
      <c r="A14" t="s">
        <v>46</v>
      </c>
      <c r="B14" t="s">
        <v>49</v>
      </c>
      <c r="C14" t="s">
        <v>47</v>
      </c>
      <c r="D14">
        <v>0</v>
      </c>
      <c r="E14" t="s">
        <v>42</v>
      </c>
      <c r="F14" s="27">
        <v>46019</v>
      </c>
      <c r="G14" t="s">
        <v>35</v>
      </c>
      <c r="H14" s="28">
        <v>1</v>
      </c>
      <c r="I14" s="138">
        <v>0</v>
      </c>
      <c r="J14" s="138">
        <v>0</v>
      </c>
      <c r="K14" s="138">
        <v>0</v>
      </c>
      <c r="L14" s="138">
        <v>0</v>
      </c>
      <c r="M14" s="2">
        <v>43.98</v>
      </c>
      <c r="N14" s="2">
        <v>0</v>
      </c>
      <c r="O14" s="2">
        <v>0</v>
      </c>
      <c r="P14" s="2">
        <v>0</v>
      </c>
      <c r="Q14" s="29">
        <v>0</v>
      </c>
      <c r="R14" s="30">
        <f>SUM(I14:L14)</f>
        <v>0</v>
      </c>
      <c r="S14" s="30">
        <f>SUM(N14:Q14)</f>
        <v>0</v>
      </c>
      <c r="T14" t="s">
        <v>49</v>
      </c>
      <c r="U14" t="s">
        <v>183</v>
      </c>
      <c r="V14" t="s">
        <v>47</v>
      </c>
      <c r="W14">
        <v>0</v>
      </c>
      <c r="X14" t="s">
        <v>42</v>
      </c>
      <c r="Y14" s="27">
        <v>45655</v>
      </c>
      <c r="Z14" t="s">
        <v>35</v>
      </c>
      <c r="AA14" s="28">
        <v>4</v>
      </c>
      <c r="AB14" s="138">
        <v>0</v>
      </c>
      <c r="AC14" s="138">
        <v>0</v>
      </c>
      <c r="AD14" s="2">
        <v>0</v>
      </c>
      <c r="AE14" s="2">
        <v>0</v>
      </c>
      <c r="AF14" s="2">
        <v>714.13</v>
      </c>
      <c r="AG14" s="2">
        <v>0</v>
      </c>
      <c r="AH14" s="2">
        <v>0</v>
      </c>
      <c r="AI14" s="2">
        <v>0</v>
      </c>
      <c r="AJ14" s="29">
        <v>0</v>
      </c>
      <c r="AK14" s="30">
        <f>SUM(AB14:AE14)</f>
        <v>0</v>
      </c>
      <c r="AL14" s="30">
        <f>SUM(AG14:AJ14)</f>
        <v>0</v>
      </c>
      <c r="AM14" s="2">
        <f>+H14-AA14</f>
        <v>-3</v>
      </c>
      <c r="AN14" s="2">
        <f t="shared" si="0"/>
        <v>0</v>
      </c>
      <c r="AO14" s="2">
        <f t="shared" si="0"/>
        <v>0</v>
      </c>
      <c r="AP14" s="2">
        <f t="shared" si="0"/>
        <v>0</v>
      </c>
      <c r="AQ14" s="2">
        <f t="shared" si="0"/>
        <v>0</v>
      </c>
      <c r="AR14" s="2">
        <f t="shared" si="0"/>
        <v>-670.15</v>
      </c>
      <c r="AS14" s="2">
        <f t="shared" si="0"/>
        <v>0</v>
      </c>
      <c r="AT14" s="2">
        <f t="shared" si="0"/>
        <v>0</v>
      </c>
      <c r="AU14" s="2">
        <f t="shared" si="0"/>
        <v>0</v>
      </c>
      <c r="AV14" s="29">
        <f t="shared" si="0"/>
        <v>0</v>
      </c>
      <c r="AW14" s="30">
        <f t="shared" si="0"/>
        <v>0</v>
      </c>
      <c r="AX14" s="31">
        <f t="shared" si="0"/>
        <v>0</v>
      </c>
      <c r="AY14" s="38">
        <f t="shared" si="11"/>
        <v>-0.75</v>
      </c>
      <c r="AZ14" s="38" t="str">
        <f t="shared" si="11"/>
        <v/>
      </c>
      <c r="BA14" s="38" t="str">
        <f t="shared" si="11"/>
        <v/>
      </c>
      <c r="BB14" s="38" t="str">
        <f t="shared" si="11"/>
        <v/>
      </c>
      <c r="BC14" s="38" t="str">
        <f t="shared" si="11"/>
        <v/>
      </c>
      <c r="BD14" s="38">
        <f t="shared" si="11"/>
        <v>-0.93841457437721421</v>
      </c>
      <c r="BE14" s="38" t="str">
        <f t="shared" si="11"/>
        <v/>
      </c>
      <c r="BF14" s="38" t="str">
        <f t="shared" si="11"/>
        <v/>
      </c>
      <c r="BG14" s="38" t="str">
        <f t="shared" si="11"/>
        <v/>
      </c>
      <c r="BH14" s="39" t="str">
        <f t="shared" si="11"/>
        <v/>
      </c>
      <c r="BI14" s="76" t="str">
        <f t="shared" si="2"/>
        <v/>
      </c>
      <c r="BJ14" s="139" t="str">
        <f t="shared" si="2"/>
        <v/>
      </c>
      <c r="BK14" s="116">
        <f>IFERROR(M14/H14,"")</f>
        <v>43.98</v>
      </c>
      <c r="BL14" s="117" t="str">
        <f>IFERROR(N14/I14,"")</f>
        <v/>
      </c>
      <c r="BM14" s="117" t="str">
        <f>IFERROR(O14/J14,"")</f>
        <v/>
      </c>
      <c r="BN14" s="117" t="str">
        <f>IFERROR(P14/K14,"")</f>
        <v/>
      </c>
      <c r="BO14" s="118" t="str">
        <f>IFERROR(Q14/L14,"")</f>
        <v/>
      </c>
      <c r="BP14" s="116">
        <f>IFERROR(AF14/AA14,"")</f>
        <v>178.5325</v>
      </c>
      <c r="BQ14" s="117" t="str">
        <f>IFERROR(AG14/AB14,"")</f>
        <v/>
      </c>
      <c r="BR14" s="117" t="str">
        <f>IFERROR(AH14/AC14,"")</f>
        <v/>
      </c>
      <c r="BS14" s="117" t="str">
        <f>IFERROR(AI14/AD14,"")</f>
        <v/>
      </c>
      <c r="BT14" s="118" t="str">
        <f>IFERROR(AJ14/AE14,"")</f>
        <v/>
      </c>
      <c r="BU14" s="116">
        <f>IFERROR(BK14-BP14,"")</f>
        <v>-134.55250000000001</v>
      </c>
      <c r="BV14" s="118" t="str">
        <f>IFERROR(BL14-BQ14,"")</f>
        <v/>
      </c>
      <c r="BW14" s="118" t="str">
        <f>IFERROR(BM14-BR14,"")</f>
        <v/>
      </c>
      <c r="BX14" s="117" t="str">
        <f>IFERROR(BN14-BS14,"")</f>
        <v/>
      </c>
      <c r="BY14" s="118" t="str">
        <f>IFERROR(BO14-BT14,"")</f>
        <v/>
      </c>
    </row>
    <row r="15" spans="1:77" x14ac:dyDescent="0.2">
      <c r="A15" t="s">
        <v>46</v>
      </c>
      <c r="B15" t="s">
        <v>49</v>
      </c>
      <c r="C15" t="s">
        <v>47</v>
      </c>
      <c r="D15">
        <v>0</v>
      </c>
      <c r="E15" t="s">
        <v>42</v>
      </c>
      <c r="F15" s="4">
        <f>+F14+1</f>
        <v>46020</v>
      </c>
      <c r="G15" t="s">
        <v>36</v>
      </c>
      <c r="H15" s="28">
        <v>4</v>
      </c>
      <c r="I15" s="138">
        <v>1</v>
      </c>
      <c r="J15" s="138">
        <v>0</v>
      </c>
      <c r="K15" s="2">
        <v>0</v>
      </c>
      <c r="L15" s="2">
        <v>0</v>
      </c>
      <c r="M15" s="2">
        <v>313.3</v>
      </c>
      <c r="N15" s="2">
        <v>104.79</v>
      </c>
      <c r="O15" s="2">
        <v>0</v>
      </c>
      <c r="P15" s="2">
        <v>0</v>
      </c>
      <c r="Q15" s="29">
        <v>0</v>
      </c>
      <c r="R15" s="30">
        <f t="shared" ref="R15:R78" si="16">SUM(I15:L15)</f>
        <v>1</v>
      </c>
      <c r="S15" s="30">
        <f t="shared" ref="S15:S78" si="17">SUM(N15:Q15)</f>
        <v>104.79</v>
      </c>
      <c r="T15" t="s">
        <v>49</v>
      </c>
      <c r="U15" t="s">
        <v>183</v>
      </c>
      <c r="V15" t="s">
        <v>47</v>
      </c>
      <c r="W15">
        <v>0</v>
      </c>
      <c r="X15" t="s">
        <v>42</v>
      </c>
      <c r="Y15" s="4">
        <f>+Y14+1</f>
        <v>45656</v>
      </c>
      <c r="Z15" t="s">
        <v>36</v>
      </c>
      <c r="AA15" s="28">
        <v>4</v>
      </c>
      <c r="AB15" s="138">
        <v>0</v>
      </c>
      <c r="AC15" s="138">
        <v>0</v>
      </c>
      <c r="AD15" s="2">
        <v>0</v>
      </c>
      <c r="AE15" s="2">
        <v>0</v>
      </c>
      <c r="AF15" s="2">
        <v>361.73</v>
      </c>
      <c r="AG15" s="2">
        <v>0</v>
      </c>
      <c r="AH15" s="2">
        <v>0</v>
      </c>
      <c r="AI15" s="2">
        <v>0</v>
      </c>
      <c r="AJ15" s="29">
        <v>0</v>
      </c>
      <c r="AK15" s="30">
        <f t="shared" ref="AK15:AK78" si="18">SUM(AB15:AE15)</f>
        <v>0</v>
      </c>
      <c r="AL15" s="30">
        <f t="shared" ref="AL15:AL78" si="19">SUM(AG15:AJ15)</f>
        <v>0</v>
      </c>
      <c r="AM15" s="2">
        <f t="shared" ref="AM15:AX43" si="20">+H15-AA15</f>
        <v>0</v>
      </c>
      <c r="AN15" s="2">
        <f t="shared" si="0"/>
        <v>1</v>
      </c>
      <c r="AO15" s="2">
        <f t="shared" si="0"/>
        <v>0</v>
      </c>
      <c r="AP15" s="2">
        <f t="shared" si="0"/>
        <v>0</v>
      </c>
      <c r="AQ15" s="2">
        <f t="shared" si="0"/>
        <v>0</v>
      </c>
      <c r="AR15" s="2">
        <f t="shared" si="0"/>
        <v>-48.430000000000007</v>
      </c>
      <c r="AS15" s="2">
        <f t="shared" si="0"/>
        <v>104.79</v>
      </c>
      <c r="AT15" s="2">
        <f t="shared" si="0"/>
        <v>0</v>
      </c>
      <c r="AU15" s="2">
        <f t="shared" si="0"/>
        <v>0</v>
      </c>
      <c r="AV15" s="29">
        <f t="shared" si="0"/>
        <v>0</v>
      </c>
      <c r="AW15" s="30">
        <f t="shared" si="0"/>
        <v>1</v>
      </c>
      <c r="AX15" s="31">
        <f t="shared" si="0"/>
        <v>104.79</v>
      </c>
      <c r="AY15" s="38">
        <f t="shared" si="11"/>
        <v>0</v>
      </c>
      <c r="AZ15" s="38" t="str">
        <f t="shared" si="11"/>
        <v/>
      </c>
      <c r="BA15" s="38" t="str">
        <f t="shared" si="11"/>
        <v/>
      </c>
      <c r="BB15" s="38" t="str">
        <f t="shared" si="11"/>
        <v/>
      </c>
      <c r="BC15" s="38" t="str">
        <f t="shared" si="11"/>
        <v/>
      </c>
      <c r="BD15" s="38">
        <f t="shared" si="11"/>
        <v>-0.13388438890885468</v>
      </c>
      <c r="BE15" s="38" t="str">
        <f t="shared" si="11"/>
        <v/>
      </c>
      <c r="BF15" s="38" t="str">
        <f t="shared" si="11"/>
        <v/>
      </c>
      <c r="BG15" s="38" t="str">
        <f t="shared" si="11"/>
        <v/>
      </c>
      <c r="BH15" s="39" t="str">
        <f t="shared" si="11"/>
        <v/>
      </c>
      <c r="BI15" s="76" t="str">
        <f t="shared" si="2"/>
        <v/>
      </c>
      <c r="BJ15" s="139" t="str">
        <f t="shared" si="2"/>
        <v/>
      </c>
      <c r="BK15" s="119">
        <f t="shared" ref="BK15:BO30" si="21">IFERROR(M15/H15,"")</f>
        <v>78.325000000000003</v>
      </c>
      <c r="BL15" s="120">
        <f t="shared" si="21"/>
        <v>104.79</v>
      </c>
      <c r="BM15" s="120" t="str">
        <f t="shared" si="21"/>
        <v/>
      </c>
      <c r="BN15" s="120" t="str">
        <f t="shared" si="21"/>
        <v/>
      </c>
      <c r="BO15" s="121" t="str">
        <f t="shared" si="21"/>
        <v/>
      </c>
      <c r="BP15" s="119">
        <f t="shared" ref="BP15:BT30" si="22">IFERROR(AF15/AA15,"")</f>
        <v>90.432500000000005</v>
      </c>
      <c r="BQ15" s="120" t="str">
        <f t="shared" si="22"/>
        <v/>
      </c>
      <c r="BR15" s="120" t="str">
        <f t="shared" si="22"/>
        <v/>
      </c>
      <c r="BS15" s="120" t="str">
        <f t="shared" si="22"/>
        <v/>
      </c>
      <c r="BT15" s="121" t="str">
        <f t="shared" si="22"/>
        <v/>
      </c>
      <c r="BU15" s="119">
        <f t="shared" ref="BU15:BY30" si="23">IFERROR(BK15-BP15,"")</f>
        <v>-12.107500000000002</v>
      </c>
      <c r="BV15" s="121" t="str">
        <f t="shared" si="23"/>
        <v/>
      </c>
      <c r="BW15" s="121" t="str">
        <f t="shared" si="23"/>
        <v/>
      </c>
      <c r="BX15" s="120" t="str">
        <f t="shared" si="23"/>
        <v/>
      </c>
      <c r="BY15" s="121" t="str">
        <f t="shared" si="23"/>
        <v/>
      </c>
    </row>
    <row r="16" spans="1:77" x14ac:dyDescent="0.2">
      <c r="A16" t="s">
        <v>46</v>
      </c>
      <c r="B16" t="s">
        <v>49</v>
      </c>
      <c r="C16" t="s">
        <v>47</v>
      </c>
      <c r="D16">
        <v>0</v>
      </c>
      <c r="E16" t="s">
        <v>42</v>
      </c>
      <c r="F16" s="4">
        <f t="shared" ref="F16:F79" si="24">+F15+1</f>
        <v>46021</v>
      </c>
      <c r="G16" t="s">
        <v>37</v>
      </c>
      <c r="H16" s="28">
        <v>2</v>
      </c>
      <c r="I16" s="138">
        <v>0</v>
      </c>
      <c r="J16" s="138">
        <v>0</v>
      </c>
      <c r="K16" s="2">
        <v>0</v>
      </c>
      <c r="L16" s="2">
        <v>0</v>
      </c>
      <c r="M16" s="2">
        <v>763.77</v>
      </c>
      <c r="N16" s="2">
        <v>0</v>
      </c>
      <c r="O16" s="2">
        <v>0</v>
      </c>
      <c r="P16" s="2">
        <v>0</v>
      </c>
      <c r="Q16" s="29">
        <v>0</v>
      </c>
      <c r="R16" s="30">
        <f t="shared" si="16"/>
        <v>0</v>
      </c>
      <c r="S16" s="30">
        <f t="shared" si="17"/>
        <v>0</v>
      </c>
      <c r="T16" t="s">
        <v>49</v>
      </c>
      <c r="U16" t="s">
        <v>183</v>
      </c>
      <c r="V16" t="s">
        <v>47</v>
      </c>
      <c r="W16">
        <v>0</v>
      </c>
      <c r="X16" t="s">
        <v>42</v>
      </c>
      <c r="Y16" s="4">
        <f t="shared" ref="Y16:Y79" si="25">+Y15+1</f>
        <v>45657</v>
      </c>
      <c r="Z16" t="s">
        <v>37</v>
      </c>
      <c r="AA16" s="28">
        <v>4</v>
      </c>
      <c r="AB16" s="138">
        <v>0</v>
      </c>
      <c r="AC16" s="138">
        <v>0</v>
      </c>
      <c r="AD16" s="2">
        <v>0</v>
      </c>
      <c r="AE16" s="2">
        <v>0</v>
      </c>
      <c r="AF16" s="2">
        <v>412.61</v>
      </c>
      <c r="AG16" s="2">
        <v>0</v>
      </c>
      <c r="AH16" s="2">
        <v>0</v>
      </c>
      <c r="AI16" s="2">
        <v>0</v>
      </c>
      <c r="AJ16" s="29">
        <v>0</v>
      </c>
      <c r="AK16" s="30">
        <f t="shared" si="18"/>
        <v>0</v>
      </c>
      <c r="AL16" s="30">
        <f t="shared" si="19"/>
        <v>0</v>
      </c>
      <c r="AM16" s="2">
        <f t="shared" si="20"/>
        <v>-2</v>
      </c>
      <c r="AN16" s="2">
        <f t="shared" si="0"/>
        <v>0</v>
      </c>
      <c r="AO16" s="2">
        <f t="shared" si="0"/>
        <v>0</v>
      </c>
      <c r="AP16" s="2">
        <f t="shared" si="0"/>
        <v>0</v>
      </c>
      <c r="AQ16" s="2">
        <f t="shared" si="0"/>
        <v>0</v>
      </c>
      <c r="AR16" s="2">
        <f t="shared" si="0"/>
        <v>351.15999999999997</v>
      </c>
      <c r="AS16" s="2">
        <f t="shared" si="0"/>
        <v>0</v>
      </c>
      <c r="AT16" s="2">
        <f t="shared" si="0"/>
        <v>0</v>
      </c>
      <c r="AU16" s="2">
        <f t="shared" si="0"/>
        <v>0</v>
      </c>
      <c r="AV16" s="29">
        <f t="shared" si="0"/>
        <v>0</v>
      </c>
      <c r="AW16" s="30">
        <f t="shared" si="0"/>
        <v>0</v>
      </c>
      <c r="AX16" s="31">
        <f t="shared" si="0"/>
        <v>0</v>
      </c>
      <c r="AY16" s="38">
        <f t="shared" si="11"/>
        <v>-0.5</v>
      </c>
      <c r="AZ16" s="38" t="str">
        <f t="shared" si="11"/>
        <v/>
      </c>
      <c r="BA16" s="38" t="str">
        <f t="shared" si="11"/>
        <v/>
      </c>
      <c r="BB16" s="38" t="str">
        <f t="shared" si="11"/>
        <v/>
      </c>
      <c r="BC16" s="38" t="str">
        <f t="shared" si="11"/>
        <v/>
      </c>
      <c r="BD16" s="38">
        <f t="shared" si="11"/>
        <v>0.85107001769225166</v>
      </c>
      <c r="BE16" s="38" t="str">
        <f t="shared" si="11"/>
        <v/>
      </c>
      <c r="BF16" s="38" t="str">
        <f t="shared" si="11"/>
        <v/>
      </c>
      <c r="BG16" s="38" t="str">
        <f t="shared" si="11"/>
        <v/>
      </c>
      <c r="BH16" s="39" t="str">
        <f t="shared" si="11"/>
        <v/>
      </c>
      <c r="BI16" s="76" t="str">
        <f t="shared" si="2"/>
        <v/>
      </c>
      <c r="BJ16" s="139" t="str">
        <f t="shared" si="2"/>
        <v/>
      </c>
      <c r="BK16" s="119">
        <f t="shared" si="21"/>
        <v>381.88499999999999</v>
      </c>
      <c r="BL16" s="120" t="str">
        <f t="shared" si="21"/>
        <v/>
      </c>
      <c r="BM16" s="120" t="str">
        <f t="shared" si="21"/>
        <v/>
      </c>
      <c r="BN16" s="120" t="str">
        <f t="shared" si="21"/>
        <v/>
      </c>
      <c r="BO16" s="121" t="str">
        <f t="shared" si="21"/>
        <v/>
      </c>
      <c r="BP16" s="119">
        <f t="shared" si="22"/>
        <v>103.1525</v>
      </c>
      <c r="BQ16" s="120" t="str">
        <f t="shared" si="22"/>
        <v/>
      </c>
      <c r="BR16" s="120" t="str">
        <f t="shared" si="22"/>
        <v/>
      </c>
      <c r="BS16" s="120" t="str">
        <f t="shared" si="22"/>
        <v/>
      </c>
      <c r="BT16" s="121" t="str">
        <f t="shared" si="22"/>
        <v/>
      </c>
      <c r="BU16" s="119">
        <f t="shared" si="23"/>
        <v>278.73249999999996</v>
      </c>
      <c r="BV16" s="121" t="str">
        <f t="shared" si="23"/>
        <v/>
      </c>
      <c r="BW16" s="121" t="str">
        <f t="shared" si="23"/>
        <v/>
      </c>
      <c r="BX16" s="120" t="str">
        <f t="shared" si="23"/>
        <v/>
      </c>
      <c r="BY16" s="121" t="str">
        <f t="shared" si="23"/>
        <v/>
      </c>
    </row>
    <row r="17" spans="1:77" x14ac:dyDescent="0.2">
      <c r="A17" t="s">
        <v>46</v>
      </c>
      <c r="B17" t="s">
        <v>49</v>
      </c>
      <c r="C17" t="s">
        <v>47</v>
      </c>
      <c r="D17">
        <v>0</v>
      </c>
      <c r="E17" t="s">
        <v>42</v>
      </c>
      <c r="F17" s="4">
        <f t="shared" si="24"/>
        <v>46022</v>
      </c>
      <c r="G17" t="s">
        <v>38</v>
      </c>
      <c r="H17" s="28">
        <v>5</v>
      </c>
      <c r="I17" s="138">
        <v>0</v>
      </c>
      <c r="J17" s="138">
        <v>0</v>
      </c>
      <c r="K17" s="2">
        <v>0</v>
      </c>
      <c r="L17" s="2">
        <v>0</v>
      </c>
      <c r="M17" s="2">
        <v>527.59</v>
      </c>
      <c r="N17" s="2">
        <v>0</v>
      </c>
      <c r="O17" s="2">
        <v>0</v>
      </c>
      <c r="P17" s="2">
        <v>0</v>
      </c>
      <c r="Q17" s="29">
        <v>0</v>
      </c>
      <c r="R17" s="30">
        <f t="shared" si="16"/>
        <v>0</v>
      </c>
      <c r="S17" s="30">
        <f t="shared" si="17"/>
        <v>0</v>
      </c>
      <c r="T17" t="s">
        <v>49</v>
      </c>
      <c r="U17" t="s">
        <v>49</v>
      </c>
      <c r="V17" t="s">
        <v>47</v>
      </c>
      <c r="W17" t="s">
        <v>47</v>
      </c>
      <c r="X17" t="s">
        <v>42</v>
      </c>
      <c r="Y17" s="4">
        <f t="shared" si="25"/>
        <v>45658</v>
      </c>
      <c r="Z17" t="s">
        <v>38</v>
      </c>
      <c r="AA17" s="28">
        <v>0</v>
      </c>
      <c r="AB17" s="138">
        <v>0</v>
      </c>
      <c r="AC17" s="138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9">
        <v>0</v>
      </c>
      <c r="AK17" s="30">
        <f t="shared" si="18"/>
        <v>0</v>
      </c>
      <c r="AL17" s="30">
        <f t="shared" si="19"/>
        <v>0</v>
      </c>
      <c r="AM17" s="2">
        <f t="shared" si="20"/>
        <v>5</v>
      </c>
      <c r="AN17" s="2">
        <f t="shared" si="0"/>
        <v>0</v>
      </c>
      <c r="AO17" s="2">
        <f t="shared" si="0"/>
        <v>0</v>
      </c>
      <c r="AP17" s="2">
        <f t="shared" si="0"/>
        <v>0</v>
      </c>
      <c r="AQ17" s="2">
        <f t="shared" si="0"/>
        <v>0</v>
      </c>
      <c r="AR17" s="2">
        <f t="shared" si="0"/>
        <v>527.59</v>
      </c>
      <c r="AS17" s="2">
        <f t="shared" si="0"/>
        <v>0</v>
      </c>
      <c r="AT17" s="2">
        <f t="shared" si="0"/>
        <v>0</v>
      </c>
      <c r="AU17" s="2">
        <f t="shared" si="0"/>
        <v>0</v>
      </c>
      <c r="AV17" s="29">
        <f t="shared" si="0"/>
        <v>0</v>
      </c>
      <c r="AW17" s="30">
        <f t="shared" si="0"/>
        <v>0</v>
      </c>
      <c r="AX17" s="31">
        <f t="shared" si="0"/>
        <v>0</v>
      </c>
      <c r="AY17" s="38" t="str">
        <f t="shared" si="11"/>
        <v/>
      </c>
      <c r="AZ17" s="38" t="str">
        <f t="shared" si="11"/>
        <v/>
      </c>
      <c r="BA17" s="38" t="str">
        <f t="shared" si="11"/>
        <v/>
      </c>
      <c r="BB17" s="38" t="str">
        <f t="shared" si="11"/>
        <v/>
      </c>
      <c r="BC17" s="38" t="str">
        <f t="shared" si="11"/>
        <v/>
      </c>
      <c r="BD17" s="38" t="str">
        <f t="shared" si="11"/>
        <v/>
      </c>
      <c r="BE17" s="38" t="str">
        <f t="shared" si="11"/>
        <v/>
      </c>
      <c r="BF17" s="38" t="str">
        <f t="shared" si="11"/>
        <v/>
      </c>
      <c r="BG17" s="38" t="str">
        <f t="shared" si="11"/>
        <v/>
      </c>
      <c r="BH17" s="39" t="str">
        <f t="shared" si="11"/>
        <v/>
      </c>
      <c r="BI17" s="76" t="str">
        <f t="shared" si="2"/>
        <v/>
      </c>
      <c r="BJ17" s="139" t="str">
        <f t="shared" si="2"/>
        <v/>
      </c>
      <c r="BK17" s="119">
        <f t="shared" si="21"/>
        <v>105.518</v>
      </c>
      <c r="BL17" s="120" t="str">
        <f t="shared" si="21"/>
        <v/>
      </c>
      <c r="BM17" s="120" t="str">
        <f t="shared" si="21"/>
        <v/>
      </c>
      <c r="BN17" s="120" t="str">
        <f t="shared" si="21"/>
        <v/>
      </c>
      <c r="BO17" s="121" t="str">
        <f t="shared" si="21"/>
        <v/>
      </c>
      <c r="BP17" s="119" t="str">
        <f t="shared" si="22"/>
        <v/>
      </c>
      <c r="BQ17" s="120" t="str">
        <f t="shared" si="22"/>
        <v/>
      </c>
      <c r="BR17" s="120" t="str">
        <f t="shared" si="22"/>
        <v/>
      </c>
      <c r="BS17" s="120" t="str">
        <f t="shared" si="22"/>
        <v/>
      </c>
      <c r="BT17" s="121" t="str">
        <f t="shared" si="22"/>
        <v/>
      </c>
      <c r="BU17" s="119" t="str">
        <f t="shared" si="23"/>
        <v/>
      </c>
      <c r="BV17" s="121" t="str">
        <f t="shared" si="23"/>
        <v/>
      </c>
      <c r="BW17" s="121" t="str">
        <f t="shared" si="23"/>
        <v/>
      </c>
      <c r="BX17" s="120" t="str">
        <f t="shared" si="23"/>
        <v/>
      </c>
      <c r="BY17" s="121" t="str">
        <f t="shared" si="23"/>
        <v/>
      </c>
    </row>
    <row r="18" spans="1:77" x14ac:dyDescent="0.2">
      <c r="A18" t="s">
        <v>46</v>
      </c>
      <c r="B18" t="s">
        <v>46</v>
      </c>
      <c r="C18" t="s">
        <v>47</v>
      </c>
      <c r="D18" t="s">
        <v>47</v>
      </c>
      <c r="E18" t="s">
        <v>42</v>
      </c>
      <c r="F18" s="4">
        <f t="shared" si="24"/>
        <v>46023</v>
      </c>
      <c r="G18" t="s">
        <v>39</v>
      </c>
      <c r="H18" s="28">
        <v>2</v>
      </c>
      <c r="I18" s="138">
        <v>1</v>
      </c>
      <c r="J18" s="138">
        <v>0</v>
      </c>
      <c r="K18" s="2">
        <v>0</v>
      </c>
      <c r="L18" s="2">
        <v>0</v>
      </c>
      <c r="M18" s="2">
        <v>194.75</v>
      </c>
      <c r="N18" s="2">
        <v>73.959999999999994</v>
      </c>
      <c r="O18" s="2">
        <v>0</v>
      </c>
      <c r="P18" s="2">
        <v>0</v>
      </c>
      <c r="Q18" s="29">
        <v>0</v>
      </c>
      <c r="R18" s="30">
        <f t="shared" si="16"/>
        <v>1</v>
      </c>
      <c r="S18" s="30">
        <f t="shared" si="17"/>
        <v>73.959999999999994</v>
      </c>
      <c r="T18" t="s">
        <v>49</v>
      </c>
      <c r="U18" t="s">
        <v>49</v>
      </c>
      <c r="V18" t="s">
        <v>47</v>
      </c>
      <c r="W18" t="s">
        <v>47</v>
      </c>
      <c r="X18" t="s">
        <v>42</v>
      </c>
      <c r="Y18" s="4">
        <f t="shared" si="25"/>
        <v>45659</v>
      </c>
      <c r="Z18" t="s">
        <v>39</v>
      </c>
      <c r="AA18" s="28">
        <v>2</v>
      </c>
      <c r="AB18" s="138">
        <v>1</v>
      </c>
      <c r="AC18" s="138">
        <v>0</v>
      </c>
      <c r="AD18" s="2">
        <v>0</v>
      </c>
      <c r="AE18" s="2">
        <v>0</v>
      </c>
      <c r="AF18" s="2">
        <v>202.77</v>
      </c>
      <c r="AG18" s="2">
        <v>0</v>
      </c>
      <c r="AH18" s="2">
        <v>0</v>
      </c>
      <c r="AI18" s="2">
        <v>0</v>
      </c>
      <c r="AJ18" s="29">
        <v>0</v>
      </c>
      <c r="AK18" s="30">
        <f t="shared" si="18"/>
        <v>1</v>
      </c>
      <c r="AL18" s="30">
        <f t="shared" si="19"/>
        <v>0</v>
      </c>
      <c r="AM18" s="2">
        <f t="shared" si="20"/>
        <v>0</v>
      </c>
      <c r="AN18" s="2">
        <f t="shared" si="0"/>
        <v>0</v>
      </c>
      <c r="AO18" s="2">
        <f t="shared" si="0"/>
        <v>0</v>
      </c>
      <c r="AP18" s="2">
        <f t="shared" si="0"/>
        <v>0</v>
      </c>
      <c r="AQ18" s="2">
        <f t="shared" si="0"/>
        <v>0</v>
      </c>
      <c r="AR18" s="2">
        <f t="shared" si="0"/>
        <v>-8.0200000000000102</v>
      </c>
      <c r="AS18" s="2">
        <f t="shared" si="0"/>
        <v>73.959999999999994</v>
      </c>
      <c r="AT18" s="2">
        <f t="shared" si="0"/>
        <v>0</v>
      </c>
      <c r="AU18" s="2">
        <f t="shared" si="0"/>
        <v>0</v>
      </c>
      <c r="AV18" s="29">
        <f t="shared" si="0"/>
        <v>0</v>
      </c>
      <c r="AW18" s="30">
        <f t="shared" si="0"/>
        <v>0</v>
      </c>
      <c r="AX18" s="31">
        <f t="shared" si="0"/>
        <v>73.959999999999994</v>
      </c>
      <c r="AY18" s="38">
        <f t="shared" si="11"/>
        <v>0</v>
      </c>
      <c r="AZ18" s="38">
        <f t="shared" si="11"/>
        <v>0</v>
      </c>
      <c r="BA18" s="38" t="str">
        <f t="shared" si="11"/>
        <v/>
      </c>
      <c r="BB18" s="38" t="str">
        <f t="shared" si="11"/>
        <v/>
      </c>
      <c r="BC18" s="38" t="str">
        <f t="shared" si="11"/>
        <v/>
      </c>
      <c r="BD18" s="38">
        <f t="shared" si="11"/>
        <v>-3.9552202002268631E-2</v>
      </c>
      <c r="BE18" s="38" t="str">
        <f t="shared" si="11"/>
        <v/>
      </c>
      <c r="BF18" s="38" t="str">
        <f t="shared" si="11"/>
        <v/>
      </c>
      <c r="BG18" s="38" t="str">
        <f t="shared" si="11"/>
        <v/>
      </c>
      <c r="BH18" s="39" t="str">
        <f t="shared" si="11"/>
        <v/>
      </c>
      <c r="BI18" s="76">
        <f t="shared" si="2"/>
        <v>0</v>
      </c>
      <c r="BJ18" s="139" t="str">
        <f t="shared" si="2"/>
        <v/>
      </c>
      <c r="BK18" s="119">
        <f t="shared" si="21"/>
        <v>97.375</v>
      </c>
      <c r="BL18" s="120">
        <f t="shared" si="21"/>
        <v>73.959999999999994</v>
      </c>
      <c r="BM18" s="120" t="str">
        <f t="shared" si="21"/>
        <v/>
      </c>
      <c r="BN18" s="120" t="str">
        <f t="shared" si="21"/>
        <v/>
      </c>
      <c r="BO18" s="121" t="str">
        <f t="shared" si="21"/>
        <v/>
      </c>
      <c r="BP18" s="119">
        <f t="shared" si="22"/>
        <v>101.38500000000001</v>
      </c>
      <c r="BQ18" s="120">
        <f t="shared" si="22"/>
        <v>0</v>
      </c>
      <c r="BR18" s="120" t="str">
        <f t="shared" si="22"/>
        <v/>
      </c>
      <c r="BS18" s="120" t="str">
        <f t="shared" si="22"/>
        <v/>
      </c>
      <c r="BT18" s="121" t="str">
        <f t="shared" si="22"/>
        <v/>
      </c>
      <c r="BU18" s="119">
        <f t="shared" si="23"/>
        <v>-4.0100000000000051</v>
      </c>
      <c r="BV18" s="121">
        <f t="shared" si="23"/>
        <v>73.959999999999994</v>
      </c>
      <c r="BW18" s="121" t="str">
        <f t="shared" si="23"/>
        <v/>
      </c>
      <c r="BX18" s="120" t="str">
        <f t="shared" si="23"/>
        <v/>
      </c>
      <c r="BY18" s="121" t="str">
        <f t="shared" si="23"/>
        <v/>
      </c>
    </row>
    <row r="19" spans="1:77" x14ac:dyDescent="0.2">
      <c r="A19" t="s">
        <v>46</v>
      </c>
      <c r="B19" t="s">
        <v>46</v>
      </c>
      <c r="C19" t="s">
        <v>47</v>
      </c>
      <c r="D19" t="s">
        <v>47</v>
      </c>
      <c r="E19" t="s">
        <v>42</v>
      </c>
      <c r="F19" s="4">
        <f t="shared" si="24"/>
        <v>46024</v>
      </c>
      <c r="G19" t="s">
        <v>40</v>
      </c>
      <c r="H19" s="28">
        <v>1</v>
      </c>
      <c r="I19" s="138">
        <v>1</v>
      </c>
      <c r="J19" s="138">
        <v>0</v>
      </c>
      <c r="K19" s="2">
        <v>0</v>
      </c>
      <c r="L19" s="2">
        <v>0</v>
      </c>
      <c r="M19" s="2">
        <v>61.98</v>
      </c>
      <c r="N19" s="2">
        <v>199.89</v>
      </c>
      <c r="O19" s="2">
        <v>0</v>
      </c>
      <c r="P19" s="2">
        <v>0</v>
      </c>
      <c r="Q19" s="29">
        <v>0</v>
      </c>
      <c r="R19" s="30">
        <f t="shared" si="16"/>
        <v>1</v>
      </c>
      <c r="S19" s="30">
        <f t="shared" si="17"/>
        <v>199.89</v>
      </c>
      <c r="T19" t="s">
        <v>49</v>
      </c>
      <c r="U19" t="s">
        <v>49</v>
      </c>
      <c r="V19" t="s">
        <v>47</v>
      </c>
      <c r="W19" t="s">
        <v>47</v>
      </c>
      <c r="X19" t="s">
        <v>42</v>
      </c>
      <c r="Y19" s="4">
        <f t="shared" si="25"/>
        <v>45660</v>
      </c>
      <c r="Z19" t="s">
        <v>40</v>
      </c>
      <c r="AA19" s="28">
        <v>0</v>
      </c>
      <c r="AB19" s="138">
        <v>1</v>
      </c>
      <c r="AC19" s="138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9">
        <v>0</v>
      </c>
      <c r="AK19" s="30">
        <f t="shared" si="18"/>
        <v>1</v>
      </c>
      <c r="AL19" s="30">
        <f t="shared" si="19"/>
        <v>0</v>
      </c>
      <c r="AM19" s="2">
        <f t="shared" si="20"/>
        <v>1</v>
      </c>
      <c r="AN19" s="2">
        <f t="shared" si="0"/>
        <v>0</v>
      </c>
      <c r="AO19" s="2">
        <f t="shared" si="0"/>
        <v>0</v>
      </c>
      <c r="AP19" s="2">
        <f t="shared" si="0"/>
        <v>0</v>
      </c>
      <c r="AQ19" s="2">
        <f t="shared" si="0"/>
        <v>0</v>
      </c>
      <c r="AR19" s="2">
        <f t="shared" si="0"/>
        <v>61.98</v>
      </c>
      <c r="AS19" s="2">
        <f t="shared" si="0"/>
        <v>199.89</v>
      </c>
      <c r="AT19" s="2">
        <f t="shared" si="0"/>
        <v>0</v>
      </c>
      <c r="AU19" s="2">
        <f t="shared" si="0"/>
        <v>0</v>
      </c>
      <c r="AV19" s="29">
        <f t="shared" si="0"/>
        <v>0</v>
      </c>
      <c r="AW19" s="30">
        <f t="shared" si="0"/>
        <v>0</v>
      </c>
      <c r="AX19" s="31">
        <f t="shared" si="0"/>
        <v>199.89</v>
      </c>
      <c r="AY19" s="38" t="str">
        <f t="shared" si="11"/>
        <v/>
      </c>
      <c r="AZ19" s="38">
        <f t="shared" si="11"/>
        <v>0</v>
      </c>
      <c r="BA19" s="38" t="str">
        <f t="shared" si="11"/>
        <v/>
      </c>
      <c r="BB19" s="38" t="str">
        <f t="shared" si="11"/>
        <v/>
      </c>
      <c r="BC19" s="38" t="str">
        <f t="shared" si="11"/>
        <v/>
      </c>
      <c r="BD19" s="38" t="str">
        <f t="shared" si="11"/>
        <v/>
      </c>
      <c r="BE19" s="38" t="str">
        <f t="shared" si="11"/>
        <v/>
      </c>
      <c r="BF19" s="38" t="str">
        <f t="shared" si="11"/>
        <v/>
      </c>
      <c r="BG19" s="38" t="str">
        <f t="shared" si="11"/>
        <v/>
      </c>
      <c r="BH19" s="39" t="str">
        <f t="shared" si="11"/>
        <v/>
      </c>
      <c r="BI19" s="76">
        <f t="shared" si="2"/>
        <v>0</v>
      </c>
      <c r="BJ19" s="139" t="str">
        <f t="shared" si="2"/>
        <v/>
      </c>
      <c r="BK19" s="119">
        <f t="shared" si="21"/>
        <v>61.98</v>
      </c>
      <c r="BL19" s="120">
        <f t="shared" si="21"/>
        <v>199.89</v>
      </c>
      <c r="BM19" s="120" t="str">
        <f t="shared" si="21"/>
        <v/>
      </c>
      <c r="BN19" s="120" t="str">
        <f t="shared" si="21"/>
        <v/>
      </c>
      <c r="BO19" s="121" t="str">
        <f t="shared" si="21"/>
        <v/>
      </c>
      <c r="BP19" s="119" t="str">
        <f t="shared" si="22"/>
        <v/>
      </c>
      <c r="BQ19" s="120">
        <f t="shared" si="22"/>
        <v>0</v>
      </c>
      <c r="BR19" s="120" t="str">
        <f t="shared" si="22"/>
        <v/>
      </c>
      <c r="BS19" s="120" t="str">
        <f t="shared" si="22"/>
        <v/>
      </c>
      <c r="BT19" s="121" t="str">
        <f t="shared" si="22"/>
        <v/>
      </c>
      <c r="BU19" s="119" t="str">
        <f t="shared" si="23"/>
        <v/>
      </c>
      <c r="BV19" s="121">
        <f t="shared" si="23"/>
        <v>199.89</v>
      </c>
      <c r="BW19" s="121" t="str">
        <f t="shared" si="23"/>
        <v/>
      </c>
      <c r="BX19" s="120" t="str">
        <f t="shared" si="23"/>
        <v/>
      </c>
      <c r="BY19" s="121" t="str">
        <f t="shared" si="23"/>
        <v/>
      </c>
    </row>
    <row r="20" spans="1:77" ht="13.5" thickBot="1" x14ac:dyDescent="0.25">
      <c r="A20" t="s">
        <v>46</v>
      </c>
      <c r="B20" t="s">
        <v>46</v>
      </c>
      <c r="C20" t="s">
        <v>47</v>
      </c>
      <c r="D20" t="s">
        <v>47</v>
      </c>
      <c r="E20" t="s">
        <v>42</v>
      </c>
      <c r="F20" s="59">
        <f t="shared" si="24"/>
        <v>46025</v>
      </c>
      <c r="G20" s="42" t="s">
        <v>41</v>
      </c>
      <c r="H20" s="43">
        <v>1</v>
      </c>
      <c r="I20" s="44">
        <v>0</v>
      </c>
      <c r="J20" s="44">
        <v>0</v>
      </c>
      <c r="K20" s="44">
        <v>0</v>
      </c>
      <c r="L20" s="44">
        <v>0</v>
      </c>
      <c r="M20" s="44">
        <v>68.959999999999994</v>
      </c>
      <c r="N20" s="44">
        <v>0</v>
      </c>
      <c r="O20" s="44">
        <v>0</v>
      </c>
      <c r="P20" s="44">
        <v>0</v>
      </c>
      <c r="Q20" s="45">
        <v>0</v>
      </c>
      <c r="R20" s="46">
        <f t="shared" si="16"/>
        <v>0</v>
      </c>
      <c r="S20" s="46">
        <f t="shared" si="17"/>
        <v>0</v>
      </c>
      <c r="T20" t="s">
        <v>49</v>
      </c>
      <c r="U20" t="s">
        <v>49</v>
      </c>
      <c r="V20" t="s">
        <v>47</v>
      </c>
      <c r="W20" t="s">
        <v>47</v>
      </c>
      <c r="X20" t="s">
        <v>42</v>
      </c>
      <c r="Y20" s="59">
        <f t="shared" si="25"/>
        <v>45661</v>
      </c>
      <c r="Z20" s="42" t="s">
        <v>41</v>
      </c>
      <c r="AA20" s="43">
        <v>0</v>
      </c>
      <c r="AB20" s="44">
        <v>1</v>
      </c>
      <c r="AC20" s="44">
        <v>0</v>
      </c>
      <c r="AD20" s="44">
        <v>0</v>
      </c>
      <c r="AE20" s="44">
        <v>0</v>
      </c>
      <c r="AF20" s="44">
        <v>0</v>
      </c>
      <c r="AG20" s="44">
        <v>0</v>
      </c>
      <c r="AH20" s="44">
        <v>0</v>
      </c>
      <c r="AI20" s="44">
        <v>0</v>
      </c>
      <c r="AJ20" s="45">
        <v>0</v>
      </c>
      <c r="AK20" s="46">
        <f t="shared" si="18"/>
        <v>1</v>
      </c>
      <c r="AL20" s="46">
        <f t="shared" si="19"/>
        <v>0</v>
      </c>
      <c r="AM20" s="44">
        <f t="shared" si="20"/>
        <v>1</v>
      </c>
      <c r="AN20" s="44">
        <f t="shared" si="0"/>
        <v>-1</v>
      </c>
      <c r="AO20" s="44">
        <f t="shared" si="0"/>
        <v>0</v>
      </c>
      <c r="AP20" s="44">
        <f t="shared" si="0"/>
        <v>0</v>
      </c>
      <c r="AQ20" s="44">
        <f t="shared" si="0"/>
        <v>0</v>
      </c>
      <c r="AR20" s="44">
        <f t="shared" si="0"/>
        <v>68.959999999999994</v>
      </c>
      <c r="AS20" s="44">
        <f t="shared" si="0"/>
        <v>0</v>
      </c>
      <c r="AT20" s="44">
        <f t="shared" si="0"/>
        <v>0</v>
      </c>
      <c r="AU20" s="44">
        <f t="shared" si="0"/>
        <v>0</v>
      </c>
      <c r="AV20" s="45">
        <f t="shared" si="0"/>
        <v>0</v>
      </c>
      <c r="AW20" s="46">
        <f t="shared" si="0"/>
        <v>-1</v>
      </c>
      <c r="AX20" s="47">
        <f t="shared" si="0"/>
        <v>0</v>
      </c>
      <c r="AY20" s="56" t="str">
        <f t="shared" si="11"/>
        <v/>
      </c>
      <c r="AZ20" s="56">
        <f t="shared" si="11"/>
        <v>-1</v>
      </c>
      <c r="BA20" s="56" t="str">
        <f t="shared" si="11"/>
        <v/>
      </c>
      <c r="BB20" s="56" t="str">
        <f t="shared" si="11"/>
        <v/>
      </c>
      <c r="BC20" s="56" t="str">
        <f t="shared" si="11"/>
        <v/>
      </c>
      <c r="BD20" s="56" t="str">
        <f t="shared" si="11"/>
        <v/>
      </c>
      <c r="BE20" s="56" t="str">
        <f t="shared" si="11"/>
        <v/>
      </c>
      <c r="BF20" s="56" t="str">
        <f t="shared" si="11"/>
        <v/>
      </c>
      <c r="BG20" s="56" t="str">
        <f t="shared" si="11"/>
        <v/>
      </c>
      <c r="BH20" s="57" t="str">
        <f t="shared" si="11"/>
        <v/>
      </c>
      <c r="BI20" s="81">
        <f t="shared" si="2"/>
        <v>-1</v>
      </c>
      <c r="BJ20" s="128" t="str">
        <f t="shared" si="2"/>
        <v/>
      </c>
      <c r="BK20" s="122">
        <f t="shared" si="21"/>
        <v>68.959999999999994</v>
      </c>
      <c r="BL20" s="123" t="str">
        <f t="shared" si="21"/>
        <v/>
      </c>
      <c r="BM20" s="123" t="str">
        <f t="shared" si="21"/>
        <v/>
      </c>
      <c r="BN20" s="123" t="str">
        <f t="shared" si="21"/>
        <v/>
      </c>
      <c r="BO20" s="124" t="str">
        <f t="shared" si="21"/>
        <v/>
      </c>
      <c r="BP20" s="122" t="str">
        <f t="shared" si="22"/>
        <v/>
      </c>
      <c r="BQ20" s="123">
        <f t="shared" si="22"/>
        <v>0</v>
      </c>
      <c r="BR20" s="123" t="str">
        <f t="shared" si="22"/>
        <v/>
      </c>
      <c r="BS20" s="123" t="str">
        <f t="shared" si="22"/>
        <v/>
      </c>
      <c r="BT20" s="124" t="str">
        <f t="shared" si="22"/>
        <v/>
      </c>
      <c r="BU20" s="122" t="str">
        <f t="shared" si="23"/>
        <v/>
      </c>
      <c r="BV20" s="124" t="str">
        <f t="shared" si="23"/>
        <v/>
      </c>
      <c r="BW20" s="124" t="str">
        <f t="shared" si="23"/>
        <v/>
      </c>
      <c r="BX20" s="123" t="str">
        <f t="shared" si="23"/>
        <v/>
      </c>
      <c r="BY20" s="124" t="str">
        <f t="shared" si="23"/>
        <v/>
      </c>
    </row>
    <row r="21" spans="1:77" x14ac:dyDescent="0.2">
      <c r="A21" t="s">
        <v>46</v>
      </c>
      <c r="B21" t="s">
        <v>46</v>
      </c>
      <c r="C21" t="s">
        <v>47</v>
      </c>
      <c r="D21" t="s">
        <v>47</v>
      </c>
      <c r="E21" t="s">
        <v>43</v>
      </c>
      <c r="F21" s="4">
        <f t="shared" si="24"/>
        <v>46026</v>
      </c>
      <c r="G21" t="s">
        <v>35</v>
      </c>
      <c r="H21" s="28">
        <v>1</v>
      </c>
      <c r="I21" s="138">
        <v>0</v>
      </c>
      <c r="J21" s="138">
        <v>0</v>
      </c>
      <c r="K21" s="2">
        <v>0</v>
      </c>
      <c r="L21" s="2">
        <v>0</v>
      </c>
      <c r="M21" s="2">
        <v>155.94999999999999</v>
      </c>
      <c r="N21" s="2">
        <v>0</v>
      </c>
      <c r="O21" s="2">
        <v>0</v>
      </c>
      <c r="P21" s="2">
        <v>0</v>
      </c>
      <c r="Q21" s="29">
        <v>0</v>
      </c>
      <c r="R21" s="30">
        <f t="shared" si="16"/>
        <v>0</v>
      </c>
      <c r="S21" s="30">
        <f t="shared" si="17"/>
        <v>0</v>
      </c>
      <c r="T21" t="s">
        <v>49</v>
      </c>
      <c r="U21" t="s">
        <v>49</v>
      </c>
      <c r="V21" t="s">
        <v>47</v>
      </c>
      <c r="W21" t="s">
        <v>47</v>
      </c>
      <c r="X21" t="s">
        <v>43</v>
      </c>
      <c r="Y21" s="4">
        <f t="shared" si="25"/>
        <v>45662</v>
      </c>
      <c r="Z21" t="s">
        <v>35</v>
      </c>
      <c r="AA21" s="28">
        <v>0</v>
      </c>
      <c r="AB21" s="138">
        <v>0</v>
      </c>
      <c r="AC21" s="138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9">
        <v>0</v>
      </c>
      <c r="AK21" s="30">
        <f t="shared" si="18"/>
        <v>0</v>
      </c>
      <c r="AL21" s="30">
        <f t="shared" si="19"/>
        <v>0</v>
      </c>
      <c r="AM21" s="2">
        <f t="shared" si="20"/>
        <v>1</v>
      </c>
      <c r="AN21" s="2">
        <f t="shared" si="0"/>
        <v>0</v>
      </c>
      <c r="AO21" s="2">
        <f t="shared" si="0"/>
        <v>0</v>
      </c>
      <c r="AP21" s="2">
        <f t="shared" si="0"/>
        <v>0</v>
      </c>
      <c r="AQ21" s="2">
        <f t="shared" si="0"/>
        <v>0</v>
      </c>
      <c r="AR21" s="2">
        <f t="shared" si="0"/>
        <v>155.94999999999999</v>
      </c>
      <c r="AS21" s="2">
        <f t="shared" si="0"/>
        <v>0</v>
      </c>
      <c r="AT21" s="2">
        <f t="shared" si="0"/>
        <v>0</v>
      </c>
      <c r="AU21" s="2">
        <f t="shared" si="0"/>
        <v>0</v>
      </c>
      <c r="AV21" s="29">
        <f t="shared" si="0"/>
        <v>0</v>
      </c>
      <c r="AW21" s="30">
        <f t="shared" si="0"/>
        <v>0</v>
      </c>
      <c r="AX21" s="31">
        <f t="shared" si="0"/>
        <v>0</v>
      </c>
      <c r="AY21" s="38" t="str">
        <f t="shared" si="11"/>
        <v/>
      </c>
      <c r="AZ21" s="38" t="str">
        <f t="shared" si="11"/>
        <v/>
      </c>
      <c r="BA21" s="38" t="str">
        <f t="shared" si="11"/>
        <v/>
      </c>
      <c r="BB21" s="38" t="str">
        <f t="shared" si="11"/>
        <v/>
      </c>
      <c r="BC21" s="38" t="str">
        <f t="shared" si="11"/>
        <v/>
      </c>
      <c r="BD21" s="38" t="str">
        <f t="shared" si="11"/>
        <v/>
      </c>
      <c r="BE21" s="38" t="str">
        <f t="shared" si="11"/>
        <v/>
      </c>
      <c r="BF21" s="38" t="str">
        <f t="shared" si="11"/>
        <v/>
      </c>
      <c r="BG21" s="38" t="str">
        <f t="shared" si="11"/>
        <v/>
      </c>
      <c r="BH21" s="39" t="str">
        <f t="shared" si="11"/>
        <v/>
      </c>
      <c r="BI21" s="76" t="str">
        <f t="shared" si="2"/>
        <v/>
      </c>
      <c r="BJ21" s="40" t="str">
        <f t="shared" si="2"/>
        <v/>
      </c>
      <c r="BK21" s="116">
        <f t="shared" si="21"/>
        <v>155.94999999999999</v>
      </c>
      <c r="BL21" s="117" t="str">
        <f t="shared" si="21"/>
        <v/>
      </c>
      <c r="BM21" s="117" t="str">
        <f t="shared" si="21"/>
        <v/>
      </c>
      <c r="BN21" s="117" t="str">
        <f t="shared" si="21"/>
        <v/>
      </c>
      <c r="BO21" s="118" t="str">
        <f t="shared" si="21"/>
        <v/>
      </c>
      <c r="BP21" s="116" t="str">
        <f t="shared" si="22"/>
        <v/>
      </c>
      <c r="BQ21" s="117" t="str">
        <f t="shared" si="22"/>
        <v/>
      </c>
      <c r="BR21" s="117" t="str">
        <f t="shared" si="22"/>
        <v/>
      </c>
      <c r="BS21" s="117" t="str">
        <f t="shared" si="22"/>
        <v/>
      </c>
      <c r="BT21" s="118" t="str">
        <f t="shared" si="22"/>
        <v/>
      </c>
      <c r="BU21" s="116" t="str">
        <f t="shared" si="23"/>
        <v/>
      </c>
      <c r="BV21" s="118" t="str">
        <f t="shared" si="23"/>
        <v/>
      </c>
      <c r="BW21" s="118" t="str">
        <f t="shared" si="23"/>
        <v/>
      </c>
      <c r="BX21" s="117" t="str">
        <f t="shared" si="23"/>
        <v/>
      </c>
      <c r="BY21" s="118" t="str">
        <f t="shared" si="23"/>
        <v/>
      </c>
    </row>
    <row r="22" spans="1:77" x14ac:dyDescent="0.2">
      <c r="A22" t="s">
        <v>46</v>
      </c>
      <c r="B22" t="s">
        <v>46</v>
      </c>
      <c r="C22" t="s">
        <v>47</v>
      </c>
      <c r="D22" t="s">
        <v>47</v>
      </c>
      <c r="E22" t="s">
        <v>43</v>
      </c>
      <c r="F22" s="4">
        <f t="shared" si="24"/>
        <v>46027</v>
      </c>
      <c r="G22" t="s">
        <v>36</v>
      </c>
      <c r="H22" s="28">
        <v>1</v>
      </c>
      <c r="I22" s="138">
        <v>0</v>
      </c>
      <c r="J22" s="138">
        <v>0</v>
      </c>
      <c r="K22" s="2">
        <v>0</v>
      </c>
      <c r="L22" s="2">
        <v>0</v>
      </c>
      <c r="M22" s="2">
        <v>478.21</v>
      </c>
      <c r="N22" s="2">
        <v>0</v>
      </c>
      <c r="O22" s="2">
        <v>0</v>
      </c>
      <c r="P22" s="2">
        <v>0</v>
      </c>
      <c r="Q22" s="29">
        <v>0</v>
      </c>
      <c r="R22" s="30">
        <f t="shared" si="16"/>
        <v>0</v>
      </c>
      <c r="S22" s="30">
        <f t="shared" si="17"/>
        <v>0</v>
      </c>
      <c r="T22" t="s">
        <v>49</v>
      </c>
      <c r="U22" t="s">
        <v>49</v>
      </c>
      <c r="V22" t="s">
        <v>47</v>
      </c>
      <c r="W22" t="s">
        <v>47</v>
      </c>
      <c r="X22" t="s">
        <v>43</v>
      </c>
      <c r="Y22" s="4">
        <f t="shared" si="25"/>
        <v>45663</v>
      </c>
      <c r="Z22" t="s">
        <v>36</v>
      </c>
      <c r="AA22" s="28">
        <v>0</v>
      </c>
      <c r="AB22" s="138">
        <v>0</v>
      </c>
      <c r="AC22" s="138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9">
        <v>0</v>
      </c>
      <c r="AK22" s="30">
        <f t="shared" si="18"/>
        <v>0</v>
      </c>
      <c r="AL22" s="30">
        <f t="shared" si="19"/>
        <v>0</v>
      </c>
      <c r="AM22" s="2">
        <f t="shared" si="20"/>
        <v>1</v>
      </c>
      <c r="AN22" s="2">
        <f t="shared" si="0"/>
        <v>0</v>
      </c>
      <c r="AO22" s="2">
        <f t="shared" si="0"/>
        <v>0</v>
      </c>
      <c r="AP22" s="2">
        <f t="shared" si="0"/>
        <v>0</v>
      </c>
      <c r="AQ22" s="2">
        <f t="shared" si="0"/>
        <v>0</v>
      </c>
      <c r="AR22" s="2">
        <f t="shared" si="0"/>
        <v>478.21</v>
      </c>
      <c r="AS22" s="2">
        <f t="shared" si="0"/>
        <v>0</v>
      </c>
      <c r="AT22" s="2">
        <f t="shared" si="0"/>
        <v>0</v>
      </c>
      <c r="AU22" s="2">
        <f t="shared" si="0"/>
        <v>0</v>
      </c>
      <c r="AV22" s="29">
        <f t="shared" si="0"/>
        <v>0</v>
      </c>
      <c r="AW22" s="30">
        <f t="shared" si="0"/>
        <v>0</v>
      </c>
      <c r="AX22" s="31">
        <f t="shared" si="0"/>
        <v>0</v>
      </c>
      <c r="AY22" s="38" t="str">
        <f t="shared" si="11"/>
        <v/>
      </c>
      <c r="AZ22" s="38" t="str">
        <f t="shared" si="11"/>
        <v/>
      </c>
      <c r="BA22" s="38" t="str">
        <f t="shared" si="11"/>
        <v/>
      </c>
      <c r="BB22" s="38" t="str">
        <f t="shared" si="11"/>
        <v/>
      </c>
      <c r="BC22" s="38" t="str">
        <f t="shared" si="11"/>
        <v/>
      </c>
      <c r="BD22" s="38" t="str">
        <f t="shared" si="11"/>
        <v/>
      </c>
      <c r="BE22" s="38" t="str">
        <f t="shared" si="11"/>
        <v/>
      </c>
      <c r="BF22" s="38" t="str">
        <f t="shared" si="11"/>
        <v/>
      </c>
      <c r="BG22" s="38" t="str">
        <f t="shared" si="11"/>
        <v/>
      </c>
      <c r="BH22" s="39" t="str">
        <f t="shared" si="11"/>
        <v/>
      </c>
      <c r="BI22" s="76" t="str">
        <f t="shared" si="2"/>
        <v/>
      </c>
      <c r="BJ22" s="40" t="str">
        <f t="shared" si="2"/>
        <v/>
      </c>
      <c r="BK22" s="119">
        <f t="shared" si="21"/>
        <v>478.21</v>
      </c>
      <c r="BL22" s="120" t="str">
        <f t="shared" si="21"/>
        <v/>
      </c>
      <c r="BM22" s="120" t="str">
        <f t="shared" si="21"/>
        <v/>
      </c>
      <c r="BN22" s="120" t="str">
        <f t="shared" si="21"/>
        <v/>
      </c>
      <c r="BO22" s="121" t="str">
        <f t="shared" si="21"/>
        <v/>
      </c>
      <c r="BP22" s="119" t="str">
        <f t="shared" si="22"/>
        <v/>
      </c>
      <c r="BQ22" s="120" t="str">
        <f t="shared" si="22"/>
        <v/>
      </c>
      <c r="BR22" s="120" t="str">
        <f t="shared" si="22"/>
        <v/>
      </c>
      <c r="BS22" s="120" t="str">
        <f t="shared" si="22"/>
        <v/>
      </c>
      <c r="BT22" s="121" t="str">
        <f t="shared" si="22"/>
        <v/>
      </c>
      <c r="BU22" s="119" t="str">
        <f t="shared" si="23"/>
        <v/>
      </c>
      <c r="BV22" s="121" t="str">
        <f t="shared" si="23"/>
        <v/>
      </c>
      <c r="BW22" s="121" t="str">
        <f t="shared" si="23"/>
        <v/>
      </c>
      <c r="BX22" s="120" t="str">
        <f t="shared" si="23"/>
        <v/>
      </c>
      <c r="BY22" s="121" t="str">
        <f t="shared" si="23"/>
        <v/>
      </c>
    </row>
    <row r="23" spans="1:77" x14ac:dyDescent="0.2">
      <c r="A23" t="s">
        <v>46</v>
      </c>
      <c r="B23" t="s">
        <v>46</v>
      </c>
      <c r="C23" t="s">
        <v>47</v>
      </c>
      <c r="D23" t="s">
        <v>47</v>
      </c>
      <c r="E23" t="s">
        <v>43</v>
      </c>
      <c r="F23" s="4">
        <f t="shared" si="24"/>
        <v>46028</v>
      </c>
      <c r="G23" t="s">
        <v>37</v>
      </c>
      <c r="H23" s="28">
        <v>1</v>
      </c>
      <c r="I23" s="138">
        <v>3</v>
      </c>
      <c r="J23" s="138">
        <v>0</v>
      </c>
      <c r="K23" s="2">
        <v>0</v>
      </c>
      <c r="L23" s="2">
        <v>0</v>
      </c>
      <c r="M23" s="2">
        <v>73.900000000000006</v>
      </c>
      <c r="N23" s="2">
        <v>674.12</v>
      </c>
      <c r="O23" s="2">
        <v>0</v>
      </c>
      <c r="P23" s="2">
        <v>0</v>
      </c>
      <c r="Q23" s="29">
        <v>0</v>
      </c>
      <c r="R23" s="30">
        <f t="shared" si="16"/>
        <v>3</v>
      </c>
      <c r="S23" s="30">
        <f t="shared" si="17"/>
        <v>674.12</v>
      </c>
      <c r="T23" t="s">
        <v>49</v>
      </c>
      <c r="U23" t="s">
        <v>49</v>
      </c>
      <c r="V23" t="s">
        <v>47</v>
      </c>
      <c r="W23" t="s">
        <v>47</v>
      </c>
      <c r="X23" t="s">
        <v>43</v>
      </c>
      <c r="Y23" s="4">
        <f t="shared" si="25"/>
        <v>45664</v>
      </c>
      <c r="Z23" t="s">
        <v>37</v>
      </c>
      <c r="AA23" s="28">
        <v>0</v>
      </c>
      <c r="AB23" s="138">
        <v>0</v>
      </c>
      <c r="AC23" s="138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9">
        <v>0</v>
      </c>
      <c r="AK23" s="30">
        <f t="shared" si="18"/>
        <v>0</v>
      </c>
      <c r="AL23" s="30">
        <f t="shared" si="19"/>
        <v>0</v>
      </c>
      <c r="AM23" s="2">
        <f t="shared" si="20"/>
        <v>1</v>
      </c>
      <c r="AN23" s="2">
        <f t="shared" si="20"/>
        <v>3</v>
      </c>
      <c r="AO23" s="2">
        <f t="shared" si="20"/>
        <v>0</v>
      </c>
      <c r="AP23" s="2">
        <f t="shared" si="20"/>
        <v>0</v>
      </c>
      <c r="AQ23" s="2">
        <f t="shared" si="20"/>
        <v>0</v>
      </c>
      <c r="AR23" s="2">
        <f t="shared" si="20"/>
        <v>73.900000000000006</v>
      </c>
      <c r="AS23" s="2">
        <f t="shared" si="20"/>
        <v>674.12</v>
      </c>
      <c r="AT23" s="2">
        <f t="shared" si="20"/>
        <v>0</v>
      </c>
      <c r="AU23" s="2">
        <f t="shared" si="20"/>
        <v>0</v>
      </c>
      <c r="AV23" s="29">
        <f t="shared" si="20"/>
        <v>0</v>
      </c>
      <c r="AW23" s="30">
        <f t="shared" si="20"/>
        <v>3</v>
      </c>
      <c r="AX23" s="31">
        <f t="shared" si="20"/>
        <v>674.12</v>
      </c>
      <c r="AY23" s="38" t="str">
        <f t="shared" si="11"/>
        <v/>
      </c>
      <c r="AZ23" s="38" t="str">
        <f t="shared" si="11"/>
        <v/>
      </c>
      <c r="BA23" s="38" t="str">
        <f t="shared" si="11"/>
        <v/>
      </c>
      <c r="BB23" s="38" t="str">
        <f t="shared" si="11"/>
        <v/>
      </c>
      <c r="BC23" s="38" t="str">
        <f t="shared" si="11"/>
        <v/>
      </c>
      <c r="BD23" s="38" t="str">
        <f t="shared" si="11"/>
        <v/>
      </c>
      <c r="BE23" s="38" t="str">
        <f t="shared" si="11"/>
        <v/>
      </c>
      <c r="BF23" s="38" t="str">
        <f t="shared" si="11"/>
        <v/>
      </c>
      <c r="BG23" s="38" t="str">
        <f t="shared" si="11"/>
        <v/>
      </c>
      <c r="BH23" s="39" t="str">
        <f t="shared" si="11"/>
        <v/>
      </c>
      <c r="BI23" s="76" t="str">
        <f t="shared" si="11"/>
        <v/>
      </c>
      <c r="BJ23" s="40" t="str">
        <f t="shared" si="11"/>
        <v/>
      </c>
      <c r="BK23" s="119">
        <f t="shared" si="21"/>
        <v>73.900000000000006</v>
      </c>
      <c r="BL23" s="120">
        <f t="shared" si="21"/>
        <v>224.70666666666668</v>
      </c>
      <c r="BM23" s="120" t="str">
        <f t="shared" si="21"/>
        <v/>
      </c>
      <c r="BN23" s="120" t="str">
        <f t="shared" si="21"/>
        <v/>
      </c>
      <c r="BO23" s="121" t="str">
        <f t="shared" si="21"/>
        <v/>
      </c>
      <c r="BP23" s="119" t="str">
        <f t="shared" si="22"/>
        <v/>
      </c>
      <c r="BQ23" s="120" t="str">
        <f t="shared" si="22"/>
        <v/>
      </c>
      <c r="BR23" s="120" t="str">
        <f t="shared" si="22"/>
        <v/>
      </c>
      <c r="BS23" s="120" t="str">
        <f t="shared" si="22"/>
        <v/>
      </c>
      <c r="BT23" s="121" t="str">
        <f t="shared" si="22"/>
        <v/>
      </c>
      <c r="BU23" s="119" t="str">
        <f t="shared" si="23"/>
        <v/>
      </c>
      <c r="BV23" s="121" t="str">
        <f t="shared" si="23"/>
        <v/>
      </c>
      <c r="BW23" s="121" t="str">
        <f t="shared" si="23"/>
        <v/>
      </c>
      <c r="BX23" s="120" t="str">
        <f t="shared" si="23"/>
        <v/>
      </c>
      <c r="BY23" s="121" t="str">
        <f t="shared" si="23"/>
        <v/>
      </c>
    </row>
    <row r="24" spans="1:77" x14ac:dyDescent="0.2">
      <c r="A24" t="s">
        <v>46</v>
      </c>
      <c r="B24" t="s">
        <v>46</v>
      </c>
      <c r="C24" t="s">
        <v>47</v>
      </c>
      <c r="D24" t="s">
        <v>47</v>
      </c>
      <c r="E24" t="s">
        <v>43</v>
      </c>
      <c r="F24" s="4">
        <f t="shared" si="24"/>
        <v>46029</v>
      </c>
      <c r="G24" t="s">
        <v>38</v>
      </c>
      <c r="H24" s="28">
        <v>1</v>
      </c>
      <c r="I24" s="138">
        <v>1</v>
      </c>
      <c r="J24" s="138">
        <v>0</v>
      </c>
      <c r="K24" s="2">
        <v>0</v>
      </c>
      <c r="L24" s="2">
        <v>0</v>
      </c>
      <c r="M24" s="2">
        <v>18.32</v>
      </c>
      <c r="N24" s="2">
        <v>176.76</v>
      </c>
      <c r="O24" s="2">
        <v>0</v>
      </c>
      <c r="P24" s="2">
        <v>0</v>
      </c>
      <c r="Q24" s="29">
        <v>0</v>
      </c>
      <c r="R24" s="30">
        <f t="shared" si="16"/>
        <v>1</v>
      </c>
      <c r="S24" s="30">
        <f t="shared" si="17"/>
        <v>176.76</v>
      </c>
      <c r="T24" t="s">
        <v>49</v>
      </c>
      <c r="U24" t="s">
        <v>49</v>
      </c>
      <c r="V24" t="s">
        <v>47</v>
      </c>
      <c r="W24" t="s">
        <v>47</v>
      </c>
      <c r="X24" t="s">
        <v>43</v>
      </c>
      <c r="Y24" s="4">
        <f t="shared" si="25"/>
        <v>45665</v>
      </c>
      <c r="Z24" t="s">
        <v>38</v>
      </c>
      <c r="AA24" s="28">
        <v>3</v>
      </c>
      <c r="AB24" s="138">
        <v>1</v>
      </c>
      <c r="AC24" s="138">
        <v>0</v>
      </c>
      <c r="AD24" s="2">
        <v>0</v>
      </c>
      <c r="AE24" s="2">
        <v>0</v>
      </c>
      <c r="AF24" s="2">
        <v>149.19999999999999</v>
      </c>
      <c r="AG24" s="2">
        <v>83.99</v>
      </c>
      <c r="AH24" s="2">
        <v>0</v>
      </c>
      <c r="AI24" s="2">
        <v>0</v>
      </c>
      <c r="AJ24" s="29">
        <v>0</v>
      </c>
      <c r="AK24" s="30">
        <f t="shared" si="18"/>
        <v>1</v>
      </c>
      <c r="AL24" s="30">
        <f t="shared" si="19"/>
        <v>83.99</v>
      </c>
      <c r="AM24" s="2">
        <f t="shared" si="20"/>
        <v>-2</v>
      </c>
      <c r="AN24" s="2">
        <f t="shared" si="20"/>
        <v>0</v>
      </c>
      <c r="AO24" s="2">
        <f t="shared" si="20"/>
        <v>0</v>
      </c>
      <c r="AP24" s="2">
        <f t="shared" si="20"/>
        <v>0</v>
      </c>
      <c r="AQ24" s="2">
        <f t="shared" si="20"/>
        <v>0</v>
      </c>
      <c r="AR24" s="2">
        <f t="shared" si="20"/>
        <v>-130.88</v>
      </c>
      <c r="AS24" s="2">
        <f t="shared" si="20"/>
        <v>92.77</v>
      </c>
      <c r="AT24" s="2">
        <f t="shared" si="20"/>
        <v>0</v>
      </c>
      <c r="AU24" s="2">
        <f t="shared" si="20"/>
        <v>0</v>
      </c>
      <c r="AV24" s="29">
        <f t="shared" si="20"/>
        <v>0</v>
      </c>
      <c r="AW24" s="30">
        <f t="shared" si="20"/>
        <v>0</v>
      </c>
      <c r="AX24" s="31">
        <f t="shared" si="20"/>
        <v>92.77</v>
      </c>
      <c r="AY24" s="38">
        <f t="shared" ref="AY24:BJ45" si="26">IFERROR(AM24/AA24,"")</f>
        <v>-0.66666666666666663</v>
      </c>
      <c r="AZ24" s="38">
        <f t="shared" si="26"/>
        <v>0</v>
      </c>
      <c r="BA24" s="38" t="str">
        <f t="shared" si="26"/>
        <v/>
      </c>
      <c r="BB24" s="38" t="str">
        <f t="shared" si="26"/>
        <v/>
      </c>
      <c r="BC24" s="38" t="str">
        <f t="shared" si="26"/>
        <v/>
      </c>
      <c r="BD24" s="38">
        <f t="shared" si="26"/>
        <v>-0.8772117962466488</v>
      </c>
      <c r="BE24" s="38">
        <f t="shared" si="26"/>
        <v>1.10453625431599</v>
      </c>
      <c r="BF24" s="38" t="str">
        <f t="shared" si="26"/>
        <v/>
      </c>
      <c r="BG24" s="38" t="str">
        <f t="shared" si="26"/>
        <v/>
      </c>
      <c r="BH24" s="39" t="str">
        <f t="shared" si="26"/>
        <v/>
      </c>
      <c r="BI24" s="76">
        <f t="shared" si="26"/>
        <v>0</v>
      </c>
      <c r="BJ24" s="40">
        <f t="shared" si="26"/>
        <v>1.10453625431599</v>
      </c>
      <c r="BK24" s="119">
        <f t="shared" si="21"/>
        <v>18.32</v>
      </c>
      <c r="BL24" s="120">
        <f t="shared" si="21"/>
        <v>176.76</v>
      </c>
      <c r="BM24" s="120" t="str">
        <f t="shared" si="21"/>
        <v/>
      </c>
      <c r="BN24" s="120" t="str">
        <f t="shared" si="21"/>
        <v/>
      </c>
      <c r="BO24" s="121" t="str">
        <f t="shared" si="21"/>
        <v/>
      </c>
      <c r="BP24" s="119">
        <f t="shared" si="22"/>
        <v>49.733333333333327</v>
      </c>
      <c r="BQ24" s="120">
        <f t="shared" si="22"/>
        <v>83.99</v>
      </c>
      <c r="BR24" s="120" t="str">
        <f t="shared" si="22"/>
        <v/>
      </c>
      <c r="BS24" s="120" t="str">
        <f t="shared" si="22"/>
        <v/>
      </c>
      <c r="BT24" s="121" t="str">
        <f t="shared" si="22"/>
        <v/>
      </c>
      <c r="BU24" s="119">
        <f t="shared" si="23"/>
        <v>-31.413333333333327</v>
      </c>
      <c r="BV24" s="121">
        <f t="shared" si="23"/>
        <v>92.77</v>
      </c>
      <c r="BW24" s="121" t="str">
        <f t="shared" si="23"/>
        <v/>
      </c>
      <c r="BX24" s="120" t="str">
        <f t="shared" si="23"/>
        <v/>
      </c>
      <c r="BY24" s="121" t="str">
        <f t="shared" si="23"/>
        <v/>
      </c>
    </row>
    <row r="25" spans="1:77" x14ac:dyDescent="0.2">
      <c r="A25" t="s">
        <v>46</v>
      </c>
      <c r="B25" t="s">
        <v>46</v>
      </c>
      <c r="C25" t="s">
        <v>47</v>
      </c>
      <c r="D25" t="s">
        <v>47</v>
      </c>
      <c r="E25" t="s">
        <v>43</v>
      </c>
      <c r="F25" s="4">
        <f t="shared" si="24"/>
        <v>46030</v>
      </c>
      <c r="G25" t="s">
        <v>39</v>
      </c>
      <c r="H25" s="28">
        <v>2</v>
      </c>
      <c r="I25" s="138">
        <v>1</v>
      </c>
      <c r="J25" s="138">
        <v>0</v>
      </c>
      <c r="K25" s="2">
        <v>0</v>
      </c>
      <c r="L25" s="2">
        <v>0</v>
      </c>
      <c r="M25" s="2">
        <v>221.52</v>
      </c>
      <c r="N25" s="2">
        <v>72.95</v>
      </c>
      <c r="O25" s="2">
        <v>0</v>
      </c>
      <c r="P25" s="2">
        <v>0</v>
      </c>
      <c r="Q25" s="29">
        <v>0</v>
      </c>
      <c r="R25" s="30">
        <f t="shared" si="16"/>
        <v>1</v>
      </c>
      <c r="S25" s="30">
        <f t="shared" si="17"/>
        <v>72.95</v>
      </c>
      <c r="T25" t="s">
        <v>49</v>
      </c>
      <c r="U25" t="s">
        <v>49</v>
      </c>
      <c r="V25" t="s">
        <v>47</v>
      </c>
      <c r="W25" t="s">
        <v>47</v>
      </c>
      <c r="X25" t="s">
        <v>43</v>
      </c>
      <c r="Y25" s="4">
        <f t="shared" si="25"/>
        <v>45666</v>
      </c>
      <c r="Z25" t="s">
        <v>39</v>
      </c>
      <c r="AA25" s="28">
        <v>4</v>
      </c>
      <c r="AB25" s="138">
        <v>1</v>
      </c>
      <c r="AC25" s="138">
        <v>0</v>
      </c>
      <c r="AD25" s="2">
        <v>0</v>
      </c>
      <c r="AE25" s="2">
        <v>0</v>
      </c>
      <c r="AF25" s="2">
        <v>90.940000000000026</v>
      </c>
      <c r="AG25" s="2">
        <v>172.98</v>
      </c>
      <c r="AH25" s="2">
        <v>0</v>
      </c>
      <c r="AI25" s="2">
        <v>0</v>
      </c>
      <c r="AJ25" s="29">
        <v>0</v>
      </c>
      <c r="AK25" s="30">
        <f t="shared" si="18"/>
        <v>1</v>
      </c>
      <c r="AL25" s="30">
        <f t="shared" si="19"/>
        <v>172.98</v>
      </c>
      <c r="AM25" s="2">
        <f t="shared" si="20"/>
        <v>-2</v>
      </c>
      <c r="AN25" s="2">
        <f t="shared" si="20"/>
        <v>0</v>
      </c>
      <c r="AO25" s="2">
        <f t="shared" si="20"/>
        <v>0</v>
      </c>
      <c r="AP25" s="2">
        <f t="shared" si="20"/>
        <v>0</v>
      </c>
      <c r="AQ25" s="2">
        <f t="shared" si="20"/>
        <v>0</v>
      </c>
      <c r="AR25" s="2">
        <f t="shared" si="20"/>
        <v>130.57999999999998</v>
      </c>
      <c r="AS25" s="2">
        <f t="shared" si="20"/>
        <v>-100.02999999999999</v>
      </c>
      <c r="AT25" s="2">
        <f t="shared" si="20"/>
        <v>0</v>
      </c>
      <c r="AU25" s="2">
        <f t="shared" si="20"/>
        <v>0</v>
      </c>
      <c r="AV25" s="29">
        <f t="shared" si="20"/>
        <v>0</v>
      </c>
      <c r="AW25" s="30">
        <f t="shared" si="20"/>
        <v>0</v>
      </c>
      <c r="AX25" s="31">
        <f t="shared" si="20"/>
        <v>-100.02999999999999</v>
      </c>
      <c r="AY25" s="38">
        <f t="shared" si="26"/>
        <v>-0.5</v>
      </c>
      <c r="AZ25" s="38">
        <f t="shared" si="26"/>
        <v>0</v>
      </c>
      <c r="BA25" s="38" t="str">
        <f t="shared" si="26"/>
        <v/>
      </c>
      <c r="BB25" s="38" t="str">
        <f t="shared" si="26"/>
        <v/>
      </c>
      <c r="BC25" s="38" t="str">
        <f t="shared" si="26"/>
        <v/>
      </c>
      <c r="BD25" s="38">
        <f t="shared" si="26"/>
        <v>1.4358917967890912</v>
      </c>
      <c r="BE25" s="38">
        <f t="shared" si="26"/>
        <v>-0.57827494508035604</v>
      </c>
      <c r="BF25" s="38" t="str">
        <f t="shared" si="26"/>
        <v/>
      </c>
      <c r="BG25" s="38" t="str">
        <f t="shared" si="26"/>
        <v/>
      </c>
      <c r="BH25" s="39" t="str">
        <f t="shared" si="26"/>
        <v/>
      </c>
      <c r="BI25" s="76">
        <f t="shared" si="26"/>
        <v>0</v>
      </c>
      <c r="BJ25" s="40">
        <f t="shared" si="26"/>
        <v>-0.57827494508035604</v>
      </c>
      <c r="BK25" s="119">
        <f t="shared" si="21"/>
        <v>110.76</v>
      </c>
      <c r="BL25" s="120">
        <f t="shared" si="21"/>
        <v>72.95</v>
      </c>
      <c r="BM25" s="120" t="str">
        <f t="shared" si="21"/>
        <v/>
      </c>
      <c r="BN25" s="120" t="str">
        <f t="shared" si="21"/>
        <v/>
      </c>
      <c r="BO25" s="121" t="str">
        <f t="shared" si="21"/>
        <v/>
      </c>
      <c r="BP25" s="119">
        <f t="shared" si="22"/>
        <v>22.735000000000007</v>
      </c>
      <c r="BQ25" s="120">
        <f t="shared" si="22"/>
        <v>172.98</v>
      </c>
      <c r="BR25" s="120" t="str">
        <f t="shared" si="22"/>
        <v/>
      </c>
      <c r="BS25" s="120" t="str">
        <f t="shared" si="22"/>
        <v/>
      </c>
      <c r="BT25" s="121" t="str">
        <f t="shared" si="22"/>
        <v/>
      </c>
      <c r="BU25" s="119">
        <f t="shared" si="23"/>
        <v>88.025000000000006</v>
      </c>
      <c r="BV25" s="121">
        <f t="shared" si="23"/>
        <v>-100.02999999999999</v>
      </c>
      <c r="BW25" s="121" t="str">
        <f t="shared" si="23"/>
        <v/>
      </c>
      <c r="BX25" s="120" t="str">
        <f t="shared" si="23"/>
        <v/>
      </c>
      <c r="BY25" s="121" t="str">
        <f t="shared" si="23"/>
        <v/>
      </c>
    </row>
    <row r="26" spans="1:77" x14ac:dyDescent="0.2">
      <c r="A26" t="s">
        <v>46</v>
      </c>
      <c r="B26" t="s">
        <v>46</v>
      </c>
      <c r="C26" t="s">
        <v>47</v>
      </c>
      <c r="D26" t="s">
        <v>47</v>
      </c>
      <c r="E26" t="s">
        <v>43</v>
      </c>
      <c r="F26" s="4">
        <f t="shared" si="24"/>
        <v>46031</v>
      </c>
      <c r="G26" t="s">
        <v>40</v>
      </c>
      <c r="H26" s="28">
        <v>1</v>
      </c>
      <c r="I26" s="138">
        <v>1</v>
      </c>
      <c r="J26" s="138">
        <v>0</v>
      </c>
      <c r="K26" s="2">
        <v>0</v>
      </c>
      <c r="L26" s="2">
        <v>0</v>
      </c>
      <c r="M26" s="2">
        <v>151.41999999999999</v>
      </c>
      <c r="N26" s="2">
        <v>134.94</v>
      </c>
      <c r="O26" s="2">
        <v>0</v>
      </c>
      <c r="P26" s="2">
        <v>0</v>
      </c>
      <c r="Q26" s="29">
        <v>0</v>
      </c>
      <c r="R26" s="30">
        <f t="shared" si="16"/>
        <v>1</v>
      </c>
      <c r="S26" s="30">
        <f t="shared" si="17"/>
        <v>134.94</v>
      </c>
      <c r="T26" t="s">
        <v>49</v>
      </c>
      <c r="U26" t="s">
        <v>49</v>
      </c>
      <c r="V26" t="s">
        <v>47</v>
      </c>
      <c r="W26" t="s">
        <v>47</v>
      </c>
      <c r="X26" t="s">
        <v>43</v>
      </c>
      <c r="Y26" s="4">
        <f t="shared" si="25"/>
        <v>45667</v>
      </c>
      <c r="Z26" t="s">
        <v>40</v>
      </c>
      <c r="AA26" s="28">
        <v>3</v>
      </c>
      <c r="AB26" s="138">
        <v>0</v>
      </c>
      <c r="AC26" s="138">
        <v>0</v>
      </c>
      <c r="AD26" s="2">
        <v>0</v>
      </c>
      <c r="AE26" s="2">
        <v>0</v>
      </c>
      <c r="AF26" s="2">
        <v>531.41999999999996</v>
      </c>
      <c r="AG26" s="2">
        <v>0</v>
      </c>
      <c r="AH26" s="2">
        <v>0</v>
      </c>
      <c r="AI26" s="2">
        <v>0</v>
      </c>
      <c r="AJ26" s="29">
        <v>0</v>
      </c>
      <c r="AK26" s="30">
        <f t="shared" si="18"/>
        <v>0</v>
      </c>
      <c r="AL26" s="30">
        <f t="shared" si="19"/>
        <v>0</v>
      </c>
      <c r="AM26" s="2">
        <f t="shared" si="20"/>
        <v>-2</v>
      </c>
      <c r="AN26" s="2">
        <f t="shared" si="20"/>
        <v>1</v>
      </c>
      <c r="AO26" s="2">
        <f t="shared" si="20"/>
        <v>0</v>
      </c>
      <c r="AP26" s="2">
        <f t="shared" si="20"/>
        <v>0</v>
      </c>
      <c r="AQ26" s="2">
        <f t="shared" si="20"/>
        <v>0</v>
      </c>
      <c r="AR26" s="2">
        <f t="shared" si="20"/>
        <v>-380</v>
      </c>
      <c r="AS26" s="2">
        <f t="shared" si="20"/>
        <v>134.94</v>
      </c>
      <c r="AT26" s="2">
        <f t="shared" si="20"/>
        <v>0</v>
      </c>
      <c r="AU26" s="2">
        <f t="shared" si="20"/>
        <v>0</v>
      </c>
      <c r="AV26" s="29">
        <f t="shared" si="20"/>
        <v>0</v>
      </c>
      <c r="AW26" s="30">
        <f t="shared" si="20"/>
        <v>1</v>
      </c>
      <c r="AX26" s="31">
        <f t="shared" si="20"/>
        <v>134.94</v>
      </c>
      <c r="AY26" s="38">
        <f t="shared" si="26"/>
        <v>-0.66666666666666663</v>
      </c>
      <c r="AZ26" s="38" t="str">
        <f t="shared" si="26"/>
        <v/>
      </c>
      <c r="BA26" s="38" t="str">
        <f t="shared" si="26"/>
        <v/>
      </c>
      <c r="BB26" s="38" t="str">
        <f t="shared" si="26"/>
        <v/>
      </c>
      <c r="BC26" s="38" t="str">
        <f t="shared" si="26"/>
        <v/>
      </c>
      <c r="BD26" s="38">
        <f t="shared" si="26"/>
        <v>-0.71506529675209818</v>
      </c>
      <c r="BE26" s="38" t="str">
        <f t="shared" si="26"/>
        <v/>
      </c>
      <c r="BF26" s="38" t="str">
        <f t="shared" si="26"/>
        <v/>
      </c>
      <c r="BG26" s="38" t="str">
        <f t="shared" si="26"/>
        <v/>
      </c>
      <c r="BH26" s="39" t="str">
        <f t="shared" si="26"/>
        <v/>
      </c>
      <c r="BI26" s="76" t="str">
        <f t="shared" si="26"/>
        <v/>
      </c>
      <c r="BJ26" s="40" t="str">
        <f t="shared" si="26"/>
        <v/>
      </c>
      <c r="BK26" s="119">
        <f t="shared" si="21"/>
        <v>151.41999999999999</v>
      </c>
      <c r="BL26" s="120">
        <f t="shared" si="21"/>
        <v>134.94</v>
      </c>
      <c r="BM26" s="120" t="str">
        <f t="shared" si="21"/>
        <v/>
      </c>
      <c r="BN26" s="120" t="str">
        <f t="shared" si="21"/>
        <v/>
      </c>
      <c r="BO26" s="121" t="str">
        <f t="shared" si="21"/>
        <v/>
      </c>
      <c r="BP26" s="119">
        <f t="shared" si="22"/>
        <v>177.14</v>
      </c>
      <c r="BQ26" s="120" t="str">
        <f t="shared" si="22"/>
        <v/>
      </c>
      <c r="BR26" s="120" t="str">
        <f t="shared" si="22"/>
        <v/>
      </c>
      <c r="BS26" s="120" t="str">
        <f t="shared" si="22"/>
        <v/>
      </c>
      <c r="BT26" s="121" t="str">
        <f t="shared" si="22"/>
        <v/>
      </c>
      <c r="BU26" s="119">
        <f t="shared" si="23"/>
        <v>-25.72</v>
      </c>
      <c r="BV26" s="121" t="str">
        <f t="shared" si="23"/>
        <v/>
      </c>
      <c r="BW26" s="121" t="str">
        <f t="shared" si="23"/>
        <v/>
      </c>
      <c r="BX26" s="120" t="str">
        <f t="shared" si="23"/>
        <v/>
      </c>
      <c r="BY26" s="121" t="str">
        <f t="shared" si="23"/>
        <v/>
      </c>
    </row>
    <row r="27" spans="1:77" ht="13.5" thickBot="1" x14ac:dyDescent="0.25">
      <c r="A27" t="s">
        <v>46</v>
      </c>
      <c r="B27" t="s">
        <v>46</v>
      </c>
      <c r="C27" t="s">
        <v>47</v>
      </c>
      <c r="D27" t="s">
        <v>47</v>
      </c>
      <c r="E27" t="s">
        <v>43</v>
      </c>
      <c r="F27" s="59">
        <f t="shared" si="24"/>
        <v>46032</v>
      </c>
      <c r="G27" s="42" t="s">
        <v>41</v>
      </c>
      <c r="H27" s="43">
        <v>2</v>
      </c>
      <c r="I27" s="44">
        <v>0</v>
      </c>
      <c r="J27" s="44">
        <v>0</v>
      </c>
      <c r="K27" s="44">
        <v>0</v>
      </c>
      <c r="L27" s="44">
        <v>0</v>
      </c>
      <c r="M27" s="44">
        <v>104.96</v>
      </c>
      <c r="N27" s="44">
        <v>0</v>
      </c>
      <c r="O27" s="44">
        <v>0</v>
      </c>
      <c r="P27" s="44">
        <v>0</v>
      </c>
      <c r="Q27" s="45">
        <v>0</v>
      </c>
      <c r="R27" s="46">
        <f t="shared" si="16"/>
        <v>0</v>
      </c>
      <c r="S27" s="46">
        <f t="shared" si="17"/>
        <v>0</v>
      </c>
      <c r="T27" t="s">
        <v>49</v>
      </c>
      <c r="U27" t="s">
        <v>49</v>
      </c>
      <c r="V27" t="s">
        <v>47</v>
      </c>
      <c r="W27" t="s">
        <v>47</v>
      </c>
      <c r="X27" t="s">
        <v>43</v>
      </c>
      <c r="Y27" s="59">
        <f t="shared" si="25"/>
        <v>45668</v>
      </c>
      <c r="Z27" s="42" t="s">
        <v>41</v>
      </c>
      <c r="AA27" s="43">
        <v>1</v>
      </c>
      <c r="AB27" s="44">
        <v>0</v>
      </c>
      <c r="AC27" s="44">
        <v>0</v>
      </c>
      <c r="AD27" s="44">
        <v>0</v>
      </c>
      <c r="AE27" s="44">
        <v>0</v>
      </c>
      <c r="AF27" s="44">
        <v>89.96</v>
      </c>
      <c r="AG27" s="44">
        <v>0</v>
      </c>
      <c r="AH27" s="44">
        <v>0</v>
      </c>
      <c r="AI27" s="44">
        <v>0</v>
      </c>
      <c r="AJ27" s="45">
        <v>0</v>
      </c>
      <c r="AK27" s="46">
        <f t="shared" si="18"/>
        <v>0</v>
      </c>
      <c r="AL27" s="46">
        <f t="shared" si="19"/>
        <v>0</v>
      </c>
      <c r="AM27" s="44">
        <f t="shared" si="20"/>
        <v>1</v>
      </c>
      <c r="AN27" s="44">
        <f t="shared" si="20"/>
        <v>0</v>
      </c>
      <c r="AO27" s="44">
        <f t="shared" si="20"/>
        <v>0</v>
      </c>
      <c r="AP27" s="44">
        <f t="shared" si="20"/>
        <v>0</v>
      </c>
      <c r="AQ27" s="44">
        <f t="shared" si="20"/>
        <v>0</v>
      </c>
      <c r="AR27" s="44">
        <f t="shared" si="20"/>
        <v>15</v>
      </c>
      <c r="AS27" s="44">
        <f t="shared" si="20"/>
        <v>0</v>
      </c>
      <c r="AT27" s="44">
        <f t="shared" si="20"/>
        <v>0</v>
      </c>
      <c r="AU27" s="44">
        <f t="shared" si="20"/>
        <v>0</v>
      </c>
      <c r="AV27" s="45">
        <f t="shared" si="20"/>
        <v>0</v>
      </c>
      <c r="AW27" s="46">
        <f t="shared" si="20"/>
        <v>0</v>
      </c>
      <c r="AX27" s="47">
        <f t="shared" si="20"/>
        <v>0</v>
      </c>
      <c r="AY27" s="56">
        <f t="shared" si="26"/>
        <v>1</v>
      </c>
      <c r="AZ27" s="56" t="str">
        <f t="shared" si="26"/>
        <v/>
      </c>
      <c r="BA27" s="56" t="str">
        <f t="shared" si="26"/>
        <v/>
      </c>
      <c r="BB27" s="56" t="str">
        <f t="shared" si="26"/>
        <v/>
      </c>
      <c r="BC27" s="56" t="str">
        <f t="shared" si="26"/>
        <v/>
      </c>
      <c r="BD27" s="56">
        <f t="shared" si="26"/>
        <v>0.16674077367718987</v>
      </c>
      <c r="BE27" s="56" t="str">
        <f t="shared" si="26"/>
        <v/>
      </c>
      <c r="BF27" s="56" t="str">
        <f t="shared" si="26"/>
        <v/>
      </c>
      <c r="BG27" s="56" t="str">
        <f t="shared" si="26"/>
        <v/>
      </c>
      <c r="BH27" s="57" t="str">
        <f t="shared" si="26"/>
        <v/>
      </c>
      <c r="BI27" s="81" t="str">
        <f t="shared" si="26"/>
        <v/>
      </c>
      <c r="BJ27" s="58" t="str">
        <f t="shared" si="26"/>
        <v/>
      </c>
      <c r="BK27" s="122">
        <f t="shared" si="21"/>
        <v>52.48</v>
      </c>
      <c r="BL27" s="123" t="str">
        <f t="shared" si="21"/>
        <v/>
      </c>
      <c r="BM27" s="123" t="str">
        <f t="shared" si="21"/>
        <v/>
      </c>
      <c r="BN27" s="123" t="str">
        <f t="shared" si="21"/>
        <v/>
      </c>
      <c r="BO27" s="124" t="str">
        <f t="shared" si="21"/>
        <v/>
      </c>
      <c r="BP27" s="122">
        <f t="shared" si="22"/>
        <v>89.96</v>
      </c>
      <c r="BQ27" s="123" t="str">
        <f t="shared" si="22"/>
        <v/>
      </c>
      <c r="BR27" s="123" t="str">
        <f t="shared" si="22"/>
        <v/>
      </c>
      <c r="BS27" s="123" t="str">
        <f t="shared" si="22"/>
        <v/>
      </c>
      <c r="BT27" s="124" t="str">
        <f t="shared" si="22"/>
        <v/>
      </c>
      <c r="BU27" s="122">
        <f t="shared" si="23"/>
        <v>-37.479999999999997</v>
      </c>
      <c r="BV27" s="124" t="str">
        <f t="shared" si="23"/>
        <v/>
      </c>
      <c r="BW27" s="124" t="str">
        <f t="shared" si="23"/>
        <v/>
      </c>
      <c r="BX27" s="123" t="str">
        <f t="shared" si="23"/>
        <v/>
      </c>
      <c r="BY27" s="124" t="str">
        <f t="shared" si="23"/>
        <v/>
      </c>
    </row>
    <row r="28" spans="1:77" x14ac:dyDescent="0.2">
      <c r="A28" t="s">
        <v>46</v>
      </c>
      <c r="B28" t="s">
        <v>46</v>
      </c>
      <c r="C28" t="s">
        <v>47</v>
      </c>
      <c r="D28" t="s">
        <v>47</v>
      </c>
      <c r="E28" t="s">
        <v>44</v>
      </c>
      <c r="F28" s="4">
        <f t="shared" si="24"/>
        <v>46033</v>
      </c>
      <c r="G28" t="s">
        <v>35</v>
      </c>
      <c r="H28" s="28">
        <v>1</v>
      </c>
      <c r="I28" s="138">
        <v>0</v>
      </c>
      <c r="J28" s="138">
        <v>0</v>
      </c>
      <c r="K28" s="2">
        <v>0</v>
      </c>
      <c r="L28" s="2">
        <v>0</v>
      </c>
      <c r="M28" s="2">
        <v>48.96</v>
      </c>
      <c r="N28" s="2">
        <v>0</v>
      </c>
      <c r="O28" s="2">
        <v>0</v>
      </c>
      <c r="P28" s="2">
        <v>0</v>
      </c>
      <c r="Q28" s="29">
        <v>0</v>
      </c>
      <c r="R28" s="30">
        <f t="shared" si="16"/>
        <v>0</v>
      </c>
      <c r="S28" s="30">
        <f t="shared" si="17"/>
        <v>0</v>
      </c>
      <c r="T28" t="s">
        <v>49</v>
      </c>
      <c r="U28" t="s">
        <v>49</v>
      </c>
      <c r="V28" t="s">
        <v>47</v>
      </c>
      <c r="W28" t="s">
        <v>47</v>
      </c>
      <c r="X28" t="s">
        <v>44</v>
      </c>
      <c r="Y28" s="4">
        <f t="shared" si="25"/>
        <v>45669</v>
      </c>
      <c r="Z28" t="s">
        <v>35</v>
      </c>
      <c r="AA28" s="28">
        <v>1</v>
      </c>
      <c r="AB28" s="138">
        <v>0</v>
      </c>
      <c r="AC28" s="138">
        <v>0</v>
      </c>
      <c r="AD28" s="2">
        <v>0</v>
      </c>
      <c r="AE28" s="2">
        <v>0</v>
      </c>
      <c r="AF28" s="2">
        <v>58.96</v>
      </c>
      <c r="AG28" s="2">
        <v>0</v>
      </c>
      <c r="AH28" s="2">
        <v>0</v>
      </c>
      <c r="AI28" s="2">
        <v>0</v>
      </c>
      <c r="AJ28" s="29">
        <v>0</v>
      </c>
      <c r="AK28" s="30">
        <f t="shared" si="18"/>
        <v>0</v>
      </c>
      <c r="AL28" s="30">
        <f t="shared" si="19"/>
        <v>0</v>
      </c>
      <c r="AM28" s="2">
        <f t="shared" si="20"/>
        <v>0</v>
      </c>
      <c r="AN28" s="2">
        <f t="shared" si="20"/>
        <v>0</v>
      </c>
      <c r="AO28" s="2">
        <f t="shared" si="20"/>
        <v>0</v>
      </c>
      <c r="AP28" s="2">
        <f t="shared" si="20"/>
        <v>0</v>
      </c>
      <c r="AQ28" s="2">
        <f t="shared" si="20"/>
        <v>0</v>
      </c>
      <c r="AR28" s="2">
        <f t="shared" si="20"/>
        <v>-10</v>
      </c>
      <c r="AS28" s="2">
        <f t="shared" si="20"/>
        <v>0</v>
      </c>
      <c r="AT28" s="2">
        <f t="shared" si="20"/>
        <v>0</v>
      </c>
      <c r="AU28" s="2">
        <f t="shared" si="20"/>
        <v>0</v>
      </c>
      <c r="AV28" s="29">
        <f t="shared" si="20"/>
        <v>0</v>
      </c>
      <c r="AW28" s="30">
        <f t="shared" si="20"/>
        <v>0</v>
      </c>
      <c r="AX28" s="31">
        <f t="shared" si="20"/>
        <v>0</v>
      </c>
      <c r="AY28" s="38">
        <f t="shared" si="26"/>
        <v>0</v>
      </c>
      <c r="AZ28" s="38" t="str">
        <f t="shared" si="26"/>
        <v/>
      </c>
      <c r="BA28" s="38" t="str">
        <f t="shared" si="26"/>
        <v/>
      </c>
      <c r="BB28" s="38" t="str">
        <f t="shared" si="26"/>
        <v/>
      </c>
      <c r="BC28" s="38" t="str">
        <f t="shared" si="26"/>
        <v/>
      </c>
      <c r="BD28" s="38">
        <f t="shared" si="26"/>
        <v>-0.16960651289009498</v>
      </c>
      <c r="BE28" s="38" t="str">
        <f t="shared" si="26"/>
        <v/>
      </c>
      <c r="BF28" s="38" t="str">
        <f t="shared" si="26"/>
        <v/>
      </c>
      <c r="BG28" s="38" t="str">
        <f t="shared" si="26"/>
        <v/>
      </c>
      <c r="BH28" s="39" t="str">
        <f t="shared" si="26"/>
        <v/>
      </c>
      <c r="BI28" s="76" t="str">
        <f t="shared" si="26"/>
        <v/>
      </c>
      <c r="BJ28" s="40" t="str">
        <f t="shared" si="26"/>
        <v/>
      </c>
      <c r="BK28" s="116">
        <f t="shared" si="21"/>
        <v>48.96</v>
      </c>
      <c r="BL28" s="117" t="str">
        <f t="shared" si="21"/>
        <v/>
      </c>
      <c r="BM28" s="117" t="str">
        <f t="shared" si="21"/>
        <v/>
      </c>
      <c r="BN28" s="117" t="str">
        <f t="shared" si="21"/>
        <v/>
      </c>
      <c r="BO28" s="118" t="str">
        <f t="shared" si="21"/>
        <v/>
      </c>
      <c r="BP28" s="116">
        <f t="shared" si="22"/>
        <v>58.96</v>
      </c>
      <c r="BQ28" s="117" t="str">
        <f t="shared" si="22"/>
        <v/>
      </c>
      <c r="BR28" s="117" t="str">
        <f t="shared" si="22"/>
        <v/>
      </c>
      <c r="BS28" s="117" t="str">
        <f t="shared" si="22"/>
        <v/>
      </c>
      <c r="BT28" s="118" t="str">
        <f t="shared" si="22"/>
        <v/>
      </c>
      <c r="BU28" s="116">
        <f t="shared" si="23"/>
        <v>-10</v>
      </c>
      <c r="BV28" s="118" t="str">
        <f t="shared" si="23"/>
        <v/>
      </c>
      <c r="BW28" s="118" t="str">
        <f t="shared" si="23"/>
        <v/>
      </c>
      <c r="BX28" s="117" t="str">
        <f t="shared" si="23"/>
        <v/>
      </c>
      <c r="BY28" s="118" t="str">
        <f t="shared" si="23"/>
        <v/>
      </c>
    </row>
    <row r="29" spans="1:77" x14ac:dyDescent="0.2">
      <c r="A29" t="s">
        <v>46</v>
      </c>
      <c r="B29" t="s">
        <v>46</v>
      </c>
      <c r="C29" t="s">
        <v>47</v>
      </c>
      <c r="D29" t="s">
        <v>47</v>
      </c>
      <c r="E29" t="s">
        <v>44</v>
      </c>
      <c r="F29" s="4">
        <f t="shared" si="24"/>
        <v>46034</v>
      </c>
      <c r="G29" t="s">
        <v>36</v>
      </c>
      <c r="H29" s="28">
        <v>1</v>
      </c>
      <c r="I29" s="138">
        <v>0</v>
      </c>
      <c r="J29" s="138">
        <v>0</v>
      </c>
      <c r="K29" s="2">
        <v>0</v>
      </c>
      <c r="L29" s="2">
        <v>0</v>
      </c>
      <c r="M29" s="2">
        <v>90.92</v>
      </c>
      <c r="N29" s="2">
        <v>0</v>
      </c>
      <c r="O29" s="2">
        <v>0</v>
      </c>
      <c r="P29" s="2">
        <v>0</v>
      </c>
      <c r="Q29" s="29">
        <v>0</v>
      </c>
      <c r="R29" s="30">
        <f t="shared" si="16"/>
        <v>0</v>
      </c>
      <c r="S29" s="30">
        <f t="shared" si="17"/>
        <v>0</v>
      </c>
      <c r="T29" t="s">
        <v>49</v>
      </c>
      <c r="U29" t="s">
        <v>49</v>
      </c>
      <c r="V29" t="s">
        <v>47</v>
      </c>
      <c r="W29" t="s">
        <v>47</v>
      </c>
      <c r="X29" t="s">
        <v>44</v>
      </c>
      <c r="Y29" s="4">
        <f t="shared" si="25"/>
        <v>45670</v>
      </c>
      <c r="Z29" t="s">
        <v>36</v>
      </c>
      <c r="AA29" s="28">
        <v>2</v>
      </c>
      <c r="AB29" s="138">
        <v>0</v>
      </c>
      <c r="AC29" s="138">
        <v>0</v>
      </c>
      <c r="AD29" s="2">
        <v>0</v>
      </c>
      <c r="AE29" s="2">
        <v>0</v>
      </c>
      <c r="AF29" s="2">
        <v>840</v>
      </c>
      <c r="AG29" s="2">
        <v>0</v>
      </c>
      <c r="AH29" s="2">
        <v>0</v>
      </c>
      <c r="AI29" s="2">
        <v>0</v>
      </c>
      <c r="AJ29" s="29">
        <v>0</v>
      </c>
      <c r="AK29" s="30">
        <f t="shared" si="18"/>
        <v>0</v>
      </c>
      <c r="AL29" s="30">
        <f t="shared" si="19"/>
        <v>0</v>
      </c>
      <c r="AM29" s="2">
        <f t="shared" si="20"/>
        <v>-1</v>
      </c>
      <c r="AN29" s="2">
        <f t="shared" si="20"/>
        <v>0</v>
      </c>
      <c r="AO29" s="2">
        <f t="shared" si="20"/>
        <v>0</v>
      </c>
      <c r="AP29" s="2">
        <f t="shared" si="20"/>
        <v>0</v>
      </c>
      <c r="AQ29" s="2">
        <f t="shared" si="20"/>
        <v>0</v>
      </c>
      <c r="AR29" s="2">
        <f t="shared" si="20"/>
        <v>-749.08</v>
      </c>
      <c r="AS29" s="2">
        <f t="shared" si="20"/>
        <v>0</v>
      </c>
      <c r="AT29" s="2">
        <f t="shared" si="20"/>
        <v>0</v>
      </c>
      <c r="AU29" s="2">
        <f t="shared" si="20"/>
        <v>0</v>
      </c>
      <c r="AV29" s="29">
        <f t="shared" si="20"/>
        <v>0</v>
      </c>
      <c r="AW29" s="30">
        <f t="shared" si="20"/>
        <v>0</v>
      </c>
      <c r="AX29" s="31">
        <f t="shared" si="20"/>
        <v>0</v>
      </c>
      <c r="AY29" s="38">
        <f t="shared" si="26"/>
        <v>-0.5</v>
      </c>
      <c r="AZ29" s="38" t="str">
        <f t="shared" si="26"/>
        <v/>
      </c>
      <c r="BA29" s="38" t="str">
        <f t="shared" si="26"/>
        <v/>
      </c>
      <c r="BB29" s="38" t="str">
        <f t="shared" si="26"/>
        <v/>
      </c>
      <c r="BC29" s="38" t="str">
        <f t="shared" si="26"/>
        <v/>
      </c>
      <c r="BD29" s="38">
        <f t="shared" si="26"/>
        <v>-0.89176190476190476</v>
      </c>
      <c r="BE29" s="38" t="str">
        <f t="shared" si="26"/>
        <v/>
      </c>
      <c r="BF29" s="38" t="str">
        <f t="shared" si="26"/>
        <v/>
      </c>
      <c r="BG29" s="38" t="str">
        <f t="shared" si="26"/>
        <v/>
      </c>
      <c r="BH29" s="39" t="str">
        <f t="shared" si="26"/>
        <v/>
      </c>
      <c r="BI29" s="76" t="str">
        <f t="shared" si="26"/>
        <v/>
      </c>
      <c r="BJ29" s="40" t="str">
        <f t="shared" si="26"/>
        <v/>
      </c>
      <c r="BK29" s="119">
        <f t="shared" si="21"/>
        <v>90.92</v>
      </c>
      <c r="BL29" s="120" t="str">
        <f t="shared" si="21"/>
        <v/>
      </c>
      <c r="BM29" s="120" t="str">
        <f t="shared" si="21"/>
        <v/>
      </c>
      <c r="BN29" s="120" t="str">
        <f t="shared" si="21"/>
        <v/>
      </c>
      <c r="BO29" s="121" t="str">
        <f t="shared" si="21"/>
        <v/>
      </c>
      <c r="BP29" s="119">
        <f t="shared" si="22"/>
        <v>420</v>
      </c>
      <c r="BQ29" s="120" t="str">
        <f t="shared" si="22"/>
        <v/>
      </c>
      <c r="BR29" s="120" t="str">
        <f t="shared" si="22"/>
        <v/>
      </c>
      <c r="BS29" s="120" t="str">
        <f t="shared" si="22"/>
        <v/>
      </c>
      <c r="BT29" s="121" t="str">
        <f t="shared" si="22"/>
        <v/>
      </c>
      <c r="BU29" s="119">
        <f t="shared" si="23"/>
        <v>-329.08</v>
      </c>
      <c r="BV29" s="121" t="str">
        <f t="shared" si="23"/>
        <v/>
      </c>
      <c r="BW29" s="121" t="str">
        <f t="shared" si="23"/>
        <v/>
      </c>
      <c r="BX29" s="120" t="str">
        <f t="shared" si="23"/>
        <v/>
      </c>
      <c r="BY29" s="121" t="str">
        <f t="shared" si="23"/>
        <v/>
      </c>
    </row>
    <row r="30" spans="1:77" x14ac:dyDescent="0.2">
      <c r="A30" t="s">
        <v>46</v>
      </c>
      <c r="B30" t="s">
        <v>46</v>
      </c>
      <c r="C30" t="s">
        <v>47</v>
      </c>
      <c r="D30" t="s">
        <v>47</v>
      </c>
      <c r="E30" t="s">
        <v>44</v>
      </c>
      <c r="F30" s="4">
        <f t="shared" si="24"/>
        <v>46035</v>
      </c>
      <c r="G30" t="s">
        <v>37</v>
      </c>
      <c r="H30" s="28">
        <v>3</v>
      </c>
      <c r="I30" s="138">
        <v>0</v>
      </c>
      <c r="J30" s="138">
        <v>0</v>
      </c>
      <c r="K30" s="2">
        <v>0</v>
      </c>
      <c r="L30" s="2">
        <v>0</v>
      </c>
      <c r="M30" s="2">
        <v>503.82</v>
      </c>
      <c r="N30" s="2">
        <v>0</v>
      </c>
      <c r="O30" s="2">
        <v>0</v>
      </c>
      <c r="P30" s="2">
        <v>0</v>
      </c>
      <c r="Q30" s="29">
        <v>0</v>
      </c>
      <c r="R30" s="30">
        <f t="shared" si="16"/>
        <v>0</v>
      </c>
      <c r="S30" s="30">
        <f t="shared" si="17"/>
        <v>0</v>
      </c>
      <c r="T30" t="s">
        <v>49</v>
      </c>
      <c r="U30" t="s">
        <v>49</v>
      </c>
      <c r="V30" t="s">
        <v>47</v>
      </c>
      <c r="W30" t="s">
        <v>47</v>
      </c>
      <c r="X30" t="s">
        <v>44</v>
      </c>
      <c r="Y30" s="4">
        <f t="shared" si="25"/>
        <v>45671</v>
      </c>
      <c r="Z30" t="s">
        <v>37</v>
      </c>
      <c r="AA30" s="28">
        <v>1</v>
      </c>
      <c r="AB30" s="138">
        <v>1</v>
      </c>
      <c r="AC30" s="138">
        <v>0</v>
      </c>
      <c r="AD30" s="2">
        <v>0</v>
      </c>
      <c r="AE30" s="2">
        <v>0</v>
      </c>
      <c r="AF30" s="2">
        <v>301.99</v>
      </c>
      <c r="AG30" s="2">
        <v>0</v>
      </c>
      <c r="AH30" s="2">
        <v>0</v>
      </c>
      <c r="AI30" s="2">
        <v>0</v>
      </c>
      <c r="AJ30" s="29">
        <v>0</v>
      </c>
      <c r="AK30" s="30">
        <f t="shared" si="18"/>
        <v>1</v>
      </c>
      <c r="AL30" s="30">
        <f t="shared" si="19"/>
        <v>0</v>
      </c>
      <c r="AM30" s="2">
        <f t="shared" si="20"/>
        <v>2</v>
      </c>
      <c r="AN30" s="2">
        <f t="shared" si="20"/>
        <v>-1</v>
      </c>
      <c r="AO30" s="2">
        <f t="shared" si="20"/>
        <v>0</v>
      </c>
      <c r="AP30" s="2">
        <f t="shared" si="20"/>
        <v>0</v>
      </c>
      <c r="AQ30" s="2">
        <f t="shared" si="20"/>
        <v>0</v>
      </c>
      <c r="AR30" s="2">
        <f t="shared" si="20"/>
        <v>201.82999999999998</v>
      </c>
      <c r="AS30" s="2">
        <f t="shared" si="20"/>
        <v>0</v>
      </c>
      <c r="AT30" s="2">
        <f t="shared" si="20"/>
        <v>0</v>
      </c>
      <c r="AU30" s="2">
        <f t="shared" si="20"/>
        <v>0</v>
      </c>
      <c r="AV30" s="29">
        <f t="shared" si="20"/>
        <v>0</v>
      </c>
      <c r="AW30" s="30">
        <f t="shared" si="20"/>
        <v>-1</v>
      </c>
      <c r="AX30" s="31">
        <f t="shared" si="20"/>
        <v>0</v>
      </c>
      <c r="AY30" s="38">
        <f t="shared" si="26"/>
        <v>2</v>
      </c>
      <c r="AZ30" s="38">
        <f t="shared" si="26"/>
        <v>-1</v>
      </c>
      <c r="BA30" s="38" t="str">
        <f t="shared" si="26"/>
        <v/>
      </c>
      <c r="BB30" s="38" t="str">
        <f t="shared" si="26"/>
        <v/>
      </c>
      <c r="BC30" s="38" t="str">
        <f t="shared" si="26"/>
        <v/>
      </c>
      <c r="BD30" s="38">
        <f t="shared" si="26"/>
        <v>0.66833338852279867</v>
      </c>
      <c r="BE30" s="38" t="str">
        <f t="shared" si="26"/>
        <v/>
      </c>
      <c r="BF30" s="38" t="str">
        <f t="shared" si="26"/>
        <v/>
      </c>
      <c r="BG30" s="38" t="str">
        <f t="shared" si="26"/>
        <v/>
      </c>
      <c r="BH30" s="39" t="str">
        <f t="shared" si="26"/>
        <v/>
      </c>
      <c r="BI30" s="76">
        <f t="shared" si="26"/>
        <v>-1</v>
      </c>
      <c r="BJ30" s="40" t="str">
        <f t="shared" si="26"/>
        <v/>
      </c>
      <c r="BK30" s="119">
        <f t="shared" si="21"/>
        <v>167.94</v>
      </c>
      <c r="BL30" s="120" t="str">
        <f t="shared" si="21"/>
        <v/>
      </c>
      <c r="BM30" s="120" t="str">
        <f t="shared" si="21"/>
        <v/>
      </c>
      <c r="BN30" s="120" t="str">
        <f t="shared" si="21"/>
        <v/>
      </c>
      <c r="BO30" s="121" t="str">
        <f t="shared" si="21"/>
        <v/>
      </c>
      <c r="BP30" s="119">
        <f t="shared" si="22"/>
        <v>301.99</v>
      </c>
      <c r="BQ30" s="120">
        <f t="shared" si="22"/>
        <v>0</v>
      </c>
      <c r="BR30" s="120" t="str">
        <f t="shared" si="22"/>
        <v/>
      </c>
      <c r="BS30" s="120" t="str">
        <f t="shared" si="22"/>
        <v/>
      </c>
      <c r="BT30" s="121" t="str">
        <f t="shared" si="22"/>
        <v/>
      </c>
      <c r="BU30" s="119">
        <f t="shared" si="23"/>
        <v>-134.05000000000001</v>
      </c>
      <c r="BV30" s="121" t="str">
        <f t="shared" si="23"/>
        <v/>
      </c>
      <c r="BW30" s="121" t="str">
        <f t="shared" si="23"/>
        <v/>
      </c>
      <c r="BX30" s="120" t="str">
        <f t="shared" si="23"/>
        <v/>
      </c>
      <c r="BY30" s="121" t="str">
        <f t="shared" si="23"/>
        <v/>
      </c>
    </row>
    <row r="31" spans="1:77" x14ac:dyDescent="0.2">
      <c r="A31" t="s">
        <v>46</v>
      </c>
      <c r="B31" t="s">
        <v>46</v>
      </c>
      <c r="C31" t="s">
        <v>47</v>
      </c>
      <c r="D31" t="s">
        <v>47</v>
      </c>
      <c r="E31" t="s">
        <v>44</v>
      </c>
      <c r="F31" s="4">
        <f t="shared" si="24"/>
        <v>46036</v>
      </c>
      <c r="G31" t="s">
        <v>38</v>
      </c>
      <c r="H31" s="28">
        <v>2</v>
      </c>
      <c r="I31" s="138">
        <v>0</v>
      </c>
      <c r="J31" s="138">
        <v>0</v>
      </c>
      <c r="K31" s="2">
        <v>0</v>
      </c>
      <c r="L31" s="2">
        <v>0</v>
      </c>
      <c r="M31" s="2">
        <v>289.89999999999998</v>
      </c>
      <c r="N31" s="2">
        <v>0</v>
      </c>
      <c r="O31" s="2">
        <v>0</v>
      </c>
      <c r="P31" s="2">
        <v>0</v>
      </c>
      <c r="Q31" s="29">
        <v>0</v>
      </c>
      <c r="R31" s="30">
        <f t="shared" si="16"/>
        <v>0</v>
      </c>
      <c r="S31" s="30">
        <f t="shared" si="17"/>
        <v>0</v>
      </c>
      <c r="T31" t="s">
        <v>49</v>
      </c>
      <c r="U31" t="s">
        <v>49</v>
      </c>
      <c r="V31" t="s">
        <v>47</v>
      </c>
      <c r="W31" t="s">
        <v>47</v>
      </c>
      <c r="X31" t="s">
        <v>44</v>
      </c>
      <c r="Y31" s="4">
        <f t="shared" si="25"/>
        <v>45672</v>
      </c>
      <c r="Z31" t="s">
        <v>38</v>
      </c>
      <c r="AA31" s="28">
        <v>4</v>
      </c>
      <c r="AB31" s="138">
        <v>1</v>
      </c>
      <c r="AC31" s="138">
        <v>0</v>
      </c>
      <c r="AD31" s="2">
        <v>0</v>
      </c>
      <c r="AE31" s="2">
        <v>0</v>
      </c>
      <c r="AF31" s="2">
        <v>573.64</v>
      </c>
      <c r="AG31" s="2">
        <v>0</v>
      </c>
      <c r="AH31" s="2">
        <v>0</v>
      </c>
      <c r="AI31" s="2">
        <v>0</v>
      </c>
      <c r="AJ31" s="29">
        <v>0</v>
      </c>
      <c r="AK31" s="30">
        <f t="shared" si="18"/>
        <v>1</v>
      </c>
      <c r="AL31" s="30">
        <f t="shared" si="19"/>
        <v>0</v>
      </c>
      <c r="AM31" s="2">
        <f t="shared" si="20"/>
        <v>-2</v>
      </c>
      <c r="AN31" s="2">
        <f t="shared" si="20"/>
        <v>-1</v>
      </c>
      <c r="AO31" s="2">
        <f t="shared" si="20"/>
        <v>0</v>
      </c>
      <c r="AP31" s="2">
        <f t="shared" si="20"/>
        <v>0</v>
      </c>
      <c r="AQ31" s="2">
        <f t="shared" si="20"/>
        <v>0</v>
      </c>
      <c r="AR31" s="2">
        <f t="shared" si="20"/>
        <v>-283.74</v>
      </c>
      <c r="AS31" s="2">
        <f t="shared" si="20"/>
        <v>0</v>
      </c>
      <c r="AT31" s="2">
        <f t="shared" si="20"/>
        <v>0</v>
      </c>
      <c r="AU31" s="2">
        <f t="shared" si="20"/>
        <v>0</v>
      </c>
      <c r="AV31" s="29">
        <f t="shared" si="20"/>
        <v>0</v>
      </c>
      <c r="AW31" s="30">
        <f t="shared" si="20"/>
        <v>-1</v>
      </c>
      <c r="AX31" s="31">
        <f t="shared" si="20"/>
        <v>0</v>
      </c>
      <c r="AY31" s="38">
        <f t="shared" si="26"/>
        <v>-0.5</v>
      </c>
      <c r="AZ31" s="38">
        <f t="shared" si="26"/>
        <v>-1</v>
      </c>
      <c r="BA31" s="38" t="str">
        <f t="shared" si="26"/>
        <v/>
      </c>
      <c r="BB31" s="38" t="str">
        <f t="shared" si="26"/>
        <v/>
      </c>
      <c r="BC31" s="38" t="str">
        <f t="shared" si="26"/>
        <v/>
      </c>
      <c r="BD31" s="38">
        <f t="shared" si="26"/>
        <v>-0.49463077888571233</v>
      </c>
      <c r="BE31" s="38" t="str">
        <f t="shared" si="26"/>
        <v/>
      </c>
      <c r="BF31" s="38" t="str">
        <f t="shared" si="26"/>
        <v/>
      </c>
      <c r="BG31" s="38" t="str">
        <f t="shared" si="26"/>
        <v/>
      </c>
      <c r="BH31" s="39" t="str">
        <f t="shared" si="26"/>
        <v/>
      </c>
      <c r="BI31" s="76">
        <f t="shared" si="26"/>
        <v>-1</v>
      </c>
      <c r="BJ31" s="40" t="str">
        <f t="shared" si="26"/>
        <v/>
      </c>
      <c r="BK31" s="119">
        <f t="shared" ref="BK31:BO81" si="27">IFERROR(M31/H31,"")</f>
        <v>144.94999999999999</v>
      </c>
      <c r="BL31" s="120" t="str">
        <f t="shared" si="27"/>
        <v/>
      </c>
      <c r="BM31" s="120" t="str">
        <f t="shared" si="27"/>
        <v/>
      </c>
      <c r="BN31" s="120" t="str">
        <f t="shared" si="27"/>
        <v/>
      </c>
      <c r="BO31" s="121" t="str">
        <f t="shared" si="27"/>
        <v/>
      </c>
      <c r="BP31" s="119">
        <f t="shared" ref="BP31:BT81" si="28">IFERROR(AF31/AA31,"")</f>
        <v>143.41</v>
      </c>
      <c r="BQ31" s="120">
        <f t="shared" si="28"/>
        <v>0</v>
      </c>
      <c r="BR31" s="120" t="str">
        <f t="shared" si="28"/>
        <v/>
      </c>
      <c r="BS31" s="120" t="str">
        <f t="shared" si="28"/>
        <v/>
      </c>
      <c r="BT31" s="121" t="str">
        <f t="shared" si="28"/>
        <v/>
      </c>
      <c r="BU31" s="119">
        <f t="shared" ref="BU31:BY81" si="29">IFERROR(BK31-BP31,"")</f>
        <v>1.539999999999992</v>
      </c>
      <c r="BV31" s="121" t="str">
        <f t="shared" si="29"/>
        <v/>
      </c>
      <c r="BW31" s="121" t="str">
        <f t="shared" si="29"/>
        <v/>
      </c>
      <c r="BX31" s="120" t="str">
        <f t="shared" si="29"/>
        <v/>
      </c>
      <c r="BY31" s="121" t="str">
        <f t="shared" si="29"/>
        <v/>
      </c>
    </row>
    <row r="32" spans="1:77" x14ac:dyDescent="0.2">
      <c r="A32" t="s">
        <v>46</v>
      </c>
      <c r="B32" t="s">
        <v>46</v>
      </c>
      <c r="C32" t="s">
        <v>47</v>
      </c>
      <c r="D32" t="s">
        <v>47</v>
      </c>
      <c r="E32" t="s">
        <v>44</v>
      </c>
      <c r="F32" s="4">
        <f t="shared" si="24"/>
        <v>46037</v>
      </c>
      <c r="G32" t="s">
        <v>39</v>
      </c>
      <c r="H32" s="28">
        <v>0</v>
      </c>
      <c r="I32" s="138">
        <v>0</v>
      </c>
      <c r="J32" s="138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9">
        <v>0</v>
      </c>
      <c r="R32" s="30">
        <f t="shared" si="16"/>
        <v>0</v>
      </c>
      <c r="S32" s="30">
        <f t="shared" si="17"/>
        <v>0</v>
      </c>
      <c r="T32" t="s">
        <v>49</v>
      </c>
      <c r="U32" t="s">
        <v>49</v>
      </c>
      <c r="V32" t="s">
        <v>47</v>
      </c>
      <c r="W32" t="s">
        <v>47</v>
      </c>
      <c r="X32" t="s">
        <v>44</v>
      </c>
      <c r="Y32" s="4">
        <f t="shared" si="25"/>
        <v>45673</v>
      </c>
      <c r="Z32" t="s">
        <v>39</v>
      </c>
      <c r="AA32" s="28">
        <v>3</v>
      </c>
      <c r="AB32" s="138">
        <v>0</v>
      </c>
      <c r="AC32" s="138">
        <v>0</v>
      </c>
      <c r="AD32" s="2">
        <v>0</v>
      </c>
      <c r="AE32" s="2">
        <v>0</v>
      </c>
      <c r="AF32" s="2">
        <v>273.73</v>
      </c>
      <c r="AG32" s="2">
        <v>0</v>
      </c>
      <c r="AH32" s="2">
        <v>0</v>
      </c>
      <c r="AI32" s="2">
        <v>0</v>
      </c>
      <c r="AJ32" s="29">
        <v>0</v>
      </c>
      <c r="AK32" s="30">
        <f t="shared" si="18"/>
        <v>0</v>
      </c>
      <c r="AL32" s="30">
        <f t="shared" si="19"/>
        <v>0</v>
      </c>
      <c r="AM32" s="2">
        <f t="shared" si="20"/>
        <v>-3</v>
      </c>
      <c r="AN32" s="2">
        <f t="shared" si="20"/>
        <v>0</v>
      </c>
      <c r="AO32" s="2">
        <f t="shared" si="20"/>
        <v>0</v>
      </c>
      <c r="AP32" s="2">
        <f t="shared" si="20"/>
        <v>0</v>
      </c>
      <c r="AQ32" s="2">
        <f t="shared" si="20"/>
        <v>0</v>
      </c>
      <c r="AR32" s="2">
        <f t="shared" si="20"/>
        <v>-273.73</v>
      </c>
      <c r="AS32" s="2">
        <f t="shared" si="20"/>
        <v>0</v>
      </c>
      <c r="AT32" s="2">
        <f t="shared" si="20"/>
        <v>0</v>
      </c>
      <c r="AU32" s="2">
        <f t="shared" si="20"/>
        <v>0</v>
      </c>
      <c r="AV32" s="29">
        <f t="shared" si="20"/>
        <v>0</v>
      </c>
      <c r="AW32" s="30">
        <f t="shared" si="20"/>
        <v>0</v>
      </c>
      <c r="AX32" s="31">
        <f t="shared" si="20"/>
        <v>0</v>
      </c>
      <c r="AY32" s="38">
        <f t="shared" si="26"/>
        <v>-1</v>
      </c>
      <c r="AZ32" s="38" t="str">
        <f t="shared" si="26"/>
        <v/>
      </c>
      <c r="BA32" s="38" t="str">
        <f t="shared" si="26"/>
        <v/>
      </c>
      <c r="BB32" s="38" t="str">
        <f t="shared" si="26"/>
        <v/>
      </c>
      <c r="BC32" s="38" t="str">
        <f t="shared" si="26"/>
        <v/>
      </c>
      <c r="BD32" s="38">
        <f t="shared" si="26"/>
        <v>-1</v>
      </c>
      <c r="BE32" s="38" t="str">
        <f t="shared" si="26"/>
        <v/>
      </c>
      <c r="BF32" s="38" t="str">
        <f t="shared" si="26"/>
        <v/>
      </c>
      <c r="BG32" s="38" t="str">
        <f t="shared" si="26"/>
        <v/>
      </c>
      <c r="BH32" s="39" t="str">
        <f t="shared" si="26"/>
        <v/>
      </c>
      <c r="BI32" s="76" t="str">
        <f t="shared" si="26"/>
        <v/>
      </c>
      <c r="BJ32" s="40" t="str">
        <f t="shared" si="26"/>
        <v/>
      </c>
      <c r="BK32" s="119" t="str">
        <f t="shared" si="27"/>
        <v/>
      </c>
      <c r="BL32" s="120" t="str">
        <f t="shared" si="27"/>
        <v/>
      </c>
      <c r="BM32" s="120" t="str">
        <f t="shared" si="27"/>
        <v/>
      </c>
      <c r="BN32" s="120" t="str">
        <f t="shared" si="27"/>
        <v/>
      </c>
      <c r="BO32" s="121" t="str">
        <f t="shared" si="27"/>
        <v/>
      </c>
      <c r="BP32" s="119">
        <f t="shared" si="28"/>
        <v>91.243333333333339</v>
      </c>
      <c r="BQ32" s="120" t="str">
        <f t="shared" si="28"/>
        <v/>
      </c>
      <c r="BR32" s="120" t="str">
        <f t="shared" si="28"/>
        <v/>
      </c>
      <c r="BS32" s="120" t="str">
        <f t="shared" si="28"/>
        <v/>
      </c>
      <c r="BT32" s="121" t="str">
        <f t="shared" si="28"/>
        <v/>
      </c>
      <c r="BU32" s="119" t="str">
        <f t="shared" si="29"/>
        <v/>
      </c>
      <c r="BV32" s="121" t="str">
        <f t="shared" si="29"/>
        <v/>
      </c>
      <c r="BW32" s="121" t="str">
        <f t="shared" si="29"/>
        <v/>
      </c>
      <c r="BX32" s="120" t="str">
        <f t="shared" si="29"/>
        <v/>
      </c>
      <c r="BY32" s="121" t="str">
        <f t="shared" si="29"/>
        <v/>
      </c>
    </row>
    <row r="33" spans="1:77" x14ac:dyDescent="0.2">
      <c r="A33" t="s">
        <v>46</v>
      </c>
      <c r="B33" t="s">
        <v>46</v>
      </c>
      <c r="C33" t="s">
        <v>47</v>
      </c>
      <c r="D33" t="s">
        <v>47</v>
      </c>
      <c r="E33" t="s">
        <v>44</v>
      </c>
      <c r="F33" s="4">
        <f t="shared" si="24"/>
        <v>46038</v>
      </c>
      <c r="G33" t="s">
        <v>40</v>
      </c>
      <c r="H33" s="28">
        <v>3</v>
      </c>
      <c r="I33" s="138">
        <v>1</v>
      </c>
      <c r="J33" s="138">
        <v>0</v>
      </c>
      <c r="K33" s="2">
        <v>0</v>
      </c>
      <c r="L33" s="2">
        <v>0</v>
      </c>
      <c r="M33" s="2">
        <v>454.38</v>
      </c>
      <c r="N33" s="2">
        <v>56.93</v>
      </c>
      <c r="O33" s="2">
        <v>0</v>
      </c>
      <c r="P33" s="2">
        <v>0</v>
      </c>
      <c r="Q33" s="29">
        <v>0</v>
      </c>
      <c r="R33" s="30">
        <f t="shared" si="16"/>
        <v>1</v>
      </c>
      <c r="S33" s="30">
        <f t="shared" si="17"/>
        <v>56.93</v>
      </c>
      <c r="T33" t="s">
        <v>49</v>
      </c>
      <c r="U33" t="s">
        <v>49</v>
      </c>
      <c r="V33" t="s">
        <v>47</v>
      </c>
      <c r="W33" t="s">
        <v>47</v>
      </c>
      <c r="X33" t="s">
        <v>44</v>
      </c>
      <c r="Y33" s="4">
        <f t="shared" si="25"/>
        <v>45674</v>
      </c>
      <c r="Z33" t="s">
        <v>40</v>
      </c>
      <c r="AA33" s="28">
        <v>1</v>
      </c>
      <c r="AB33" s="138">
        <v>1</v>
      </c>
      <c r="AC33" s="138">
        <v>0</v>
      </c>
      <c r="AD33" s="2">
        <v>0</v>
      </c>
      <c r="AE33" s="2">
        <v>0</v>
      </c>
      <c r="AF33" s="2">
        <v>160.9</v>
      </c>
      <c r="AG33" s="2">
        <v>0</v>
      </c>
      <c r="AH33" s="2">
        <v>0</v>
      </c>
      <c r="AI33" s="2">
        <v>0</v>
      </c>
      <c r="AJ33" s="29">
        <v>0</v>
      </c>
      <c r="AK33" s="30">
        <f t="shared" si="18"/>
        <v>1</v>
      </c>
      <c r="AL33" s="30">
        <f t="shared" si="19"/>
        <v>0</v>
      </c>
      <c r="AM33" s="2">
        <f t="shared" si="20"/>
        <v>2</v>
      </c>
      <c r="AN33" s="2">
        <f t="shared" si="20"/>
        <v>0</v>
      </c>
      <c r="AO33" s="2">
        <f t="shared" si="20"/>
        <v>0</v>
      </c>
      <c r="AP33" s="2">
        <f t="shared" si="20"/>
        <v>0</v>
      </c>
      <c r="AQ33" s="2">
        <f t="shared" si="20"/>
        <v>0</v>
      </c>
      <c r="AR33" s="2">
        <f t="shared" si="20"/>
        <v>293.48</v>
      </c>
      <c r="AS33" s="2">
        <f t="shared" si="20"/>
        <v>56.93</v>
      </c>
      <c r="AT33" s="2">
        <f t="shared" si="20"/>
        <v>0</v>
      </c>
      <c r="AU33" s="2">
        <f t="shared" si="20"/>
        <v>0</v>
      </c>
      <c r="AV33" s="29">
        <f t="shared" si="20"/>
        <v>0</v>
      </c>
      <c r="AW33" s="30">
        <f t="shared" si="20"/>
        <v>0</v>
      </c>
      <c r="AX33" s="31">
        <f t="shared" si="20"/>
        <v>56.93</v>
      </c>
      <c r="AY33" s="38">
        <f t="shared" si="26"/>
        <v>2</v>
      </c>
      <c r="AZ33" s="38">
        <f t="shared" si="26"/>
        <v>0</v>
      </c>
      <c r="BA33" s="38" t="str">
        <f t="shared" si="26"/>
        <v/>
      </c>
      <c r="BB33" s="38" t="str">
        <f t="shared" si="26"/>
        <v/>
      </c>
      <c r="BC33" s="38" t="str">
        <f t="shared" si="26"/>
        <v/>
      </c>
      <c r="BD33" s="38">
        <f t="shared" si="26"/>
        <v>1.8239900559353637</v>
      </c>
      <c r="BE33" s="38" t="str">
        <f t="shared" si="26"/>
        <v/>
      </c>
      <c r="BF33" s="38" t="str">
        <f t="shared" si="26"/>
        <v/>
      </c>
      <c r="BG33" s="38" t="str">
        <f t="shared" si="26"/>
        <v/>
      </c>
      <c r="BH33" s="39" t="str">
        <f t="shared" si="26"/>
        <v/>
      </c>
      <c r="BI33" s="76">
        <f t="shared" si="26"/>
        <v>0</v>
      </c>
      <c r="BJ33" s="40" t="str">
        <f t="shared" si="26"/>
        <v/>
      </c>
      <c r="BK33" s="119">
        <f t="shared" si="27"/>
        <v>151.46</v>
      </c>
      <c r="BL33" s="120">
        <f t="shared" si="27"/>
        <v>56.93</v>
      </c>
      <c r="BM33" s="120" t="str">
        <f t="shared" si="27"/>
        <v/>
      </c>
      <c r="BN33" s="120" t="str">
        <f t="shared" si="27"/>
        <v/>
      </c>
      <c r="BO33" s="121" t="str">
        <f t="shared" si="27"/>
        <v/>
      </c>
      <c r="BP33" s="119">
        <f t="shared" si="28"/>
        <v>160.9</v>
      </c>
      <c r="BQ33" s="120">
        <f t="shared" si="28"/>
        <v>0</v>
      </c>
      <c r="BR33" s="120" t="str">
        <f t="shared" si="28"/>
        <v/>
      </c>
      <c r="BS33" s="120" t="str">
        <f t="shared" si="28"/>
        <v/>
      </c>
      <c r="BT33" s="121" t="str">
        <f t="shared" si="28"/>
        <v/>
      </c>
      <c r="BU33" s="119">
        <f t="shared" si="29"/>
        <v>-9.4399999999999977</v>
      </c>
      <c r="BV33" s="121">
        <f t="shared" si="29"/>
        <v>56.93</v>
      </c>
      <c r="BW33" s="121" t="str">
        <f t="shared" si="29"/>
        <v/>
      </c>
      <c r="BX33" s="120" t="str">
        <f t="shared" si="29"/>
        <v/>
      </c>
      <c r="BY33" s="121" t="str">
        <f t="shared" si="29"/>
        <v/>
      </c>
    </row>
    <row r="34" spans="1:77" ht="13.5" thickBot="1" x14ac:dyDescent="0.25">
      <c r="A34" t="s">
        <v>46</v>
      </c>
      <c r="B34" t="s">
        <v>46</v>
      </c>
      <c r="C34" t="s">
        <v>47</v>
      </c>
      <c r="D34" t="s">
        <v>47</v>
      </c>
      <c r="E34" t="s">
        <v>44</v>
      </c>
      <c r="F34" s="59">
        <f t="shared" si="24"/>
        <v>46039</v>
      </c>
      <c r="G34" s="42" t="s">
        <v>41</v>
      </c>
      <c r="H34" s="43">
        <v>1</v>
      </c>
      <c r="I34" s="44">
        <v>2</v>
      </c>
      <c r="J34" s="44">
        <v>0</v>
      </c>
      <c r="K34" s="44">
        <v>0</v>
      </c>
      <c r="L34" s="44">
        <v>0</v>
      </c>
      <c r="M34" s="44">
        <v>299.88</v>
      </c>
      <c r="N34" s="44">
        <v>234.92</v>
      </c>
      <c r="O34" s="44">
        <v>0</v>
      </c>
      <c r="P34" s="44">
        <v>0</v>
      </c>
      <c r="Q34" s="45">
        <v>0</v>
      </c>
      <c r="R34" s="46">
        <f t="shared" si="16"/>
        <v>2</v>
      </c>
      <c r="S34" s="46">
        <f t="shared" si="17"/>
        <v>234.92</v>
      </c>
      <c r="T34" t="s">
        <v>49</v>
      </c>
      <c r="U34" t="s">
        <v>49</v>
      </c>
      <c r="V34" t="s">
        <v>47</v>
      </c>
      <c r="W34" t="s">
        <v>47</v>
      </c>
      <c r="X34" t="s">
        <v>44</v>
      </c>
      <c r="Y34" s="59">
        <f t="shared" si="25"/>
        <v>45675</v>
      </c>
      <c r="Z34" s="42" t="s">
        <v>41</v>
      </c>
      <c r="AA34" s="43">
        <v>1</v>
      </c>
      <c r="AB34" s="44">
        <v>0</v>
      </c>
      <c r="AC34" s="44">
        <v>0</v>
      </c>
      <c r="AD34" s="44">
        <v>0</v>
      </c>
      <c r="AE34" s="44">
        <v>0</v>
      </c>
      <c r="AF34" s="44">
        <v>161.88</v>
      </c>
      <c r="AG34" s="44">
        <v>0</v>
      </c>
      <c r="AH34" s="44">
        <v>0</v>
      </c>
      <c r="AI34" s="44">
        <v>0</v>
      </c>
      <c r="AJ34" s="45">
        <v>0</v>
      </c>
      <c r="AK34" s="46">
        <f t="shared" si="18"/>
        <v>0</v>
      </c>
      <c r="AL34" s="46">
        <f t="shared" si="19"/>
        <v>0</v>
      </c>
      <c r="AM34" s="44">
        <f t="shared" si="20"/>
        <v>0</v>
      </c>
      <c r="AN34" s="44">
        <f t="shared" si="20"/>
        <v>2</v>
      </c>
      <c r="AO34" s="44">
        <f t="shared" si="20"/>
        <v>0</v>
      </c>
      <c r="AP34" s="44">
        <f t="shared" si="20"/>
        <v>0</v>
      </c>
      <c r="AQ34" s="44">
        <f t="shared" si="20"/>
        <v>0</v>
      </c>
      <c r="AR34" s="44">
        <f t="shared" si="20"/>
        <v>138</v>
      </c>
      <c r="AS34" s="44">
        <f t="shared" si="20"/>
        <v>234.92</v>
      </c>
      <c r="AT34" s="44">
        <f t="shared" si="20"/>
        <v>0</v>
      </c>
      <c r="AU34" s="44">
        <f t="shared" si="20"/>
        <v>0</v>
      </c>
      <c r="AV34" s="45">
        <f t="shared" si="20"/>
        <v>0</v>
      </c>
      <c r="AW34" s="46">
        <f t="shared" si="20"/>
        <v>2</v>
      </c>
      <c r="AX34" s="47">
        <f t="shared" si="20"/>
        <v>234.92</v>
      </c>
      <c r="AY34" s="56">
        <f t="shared" si="26"/>
        <v>0</v>
      </c>
      <c r="AZ34" s="56" t="str">
        <f t="shared" si="26"/>
        <v/>
      </c>
      <c r="BA34" s="56" t="str">
        <f t="shared" si="26"/>
        <v/>
      </c>
      <c r="BB34" s="56" t="str">
        <f t="shared" si="26"/>
        <v/>
      </c>
      <c r="BC34" s="56" t="str">
        <f t="shared" si="26"/>
        <v/>
      </c>
      <c r="BD34" s="56">
        <f t="shared" si="26"/>
        <v>0.85248332097850266</v>
      </c>
      <c r="BE34" s="56" t="str">
        <f t="shared" si="26"/>
        <v/>
      </c>
      <c r="BF34" s="56" t="str">
        <f t="shared" si="26"/>
        <v/>
      </c>
      <c r="BG34" s="56" t="str">
        <f t="shared" si="26"/>
        <v/>
      </c>
      <c r="BH34" s="57" t="str">
        <f t="shared" si="26"/>
        <v/>
      </c>
      <c r="BI34" s="81" t="str">
        <f t="shared" si="26"/>
        <v/>
      </c>
      <c r="BJ34" s="58" t="str">
        <f t="shared" si="26"/>
        <v/>
      </c>
      <c r="BK34" s="122">
        <f t="shared" si="27"/>
        <v>299.88</v>
      </c>
      <c r="BL34" s="123">
        <f t="shared" si="27"/>
        <v>117.46</v>
      </c>
      <c r="BM34" s="123" t="str">
        <f t="shared" si="27"/>
        <v/>
      </c>
      <c r="BN34" s="123" t="str">
        <f t="shared" si="27"/>
        <v/>
      </c>
      <c r="BO34" s="124" t="str">
        <f t="shared" si="27"/>
        <v/>
      </c>
      <c r="BP34" s="122">
        <f t="shared" si="28"/>
        <v>161.88</v>
      </c>
      <c r="BQ34" s="123" t="str">
        <f t="shared" si="28"/>
        <v/>
      </c>
      <c r="BR34" s="123" t="str">
        <f t="shared" si="28"/>
        <v/>
      </c>
      <c r="BS34" s="123" t="str">
        <f t="shared" si="28"/>
        <v/>
      </c>
      <c r="BT34" s="124" t="str">
        <f t="shared" si="28"/>
        <v/>
      </c>
      <c r="BU34" s="122">
        <f t="shared" si="29"/>
        <v>138</v>
      </c>
      <c r="BV34" s="124" t="str">
        <f t="shared" si="29"/>
        <v/>
      </c>
      <c r="BW34" s="124" t="str">
        <f t="shared" si="29"/>
        <v/>
      </c>
      <c r="BX34" s="123" t="str">
        <f t="shared" si="29"/>
        <v/>
      </c>
      <c r="BY34" s="124" t="str">
        <f t="shared" si="29"/>
        <v/>
      </c>
    </row>
    <row r="35" spans="1:77" x14ac:dyDescent="0.2">
      <c r="A35" t="s">
        <v>46</v>
      </c>
      <c r="B35" t="s">
        <v>46</v>
      </c>
      <c r="C35" t="s">
        <v>47</v>
      </c>
      <c r="D35" t="s">
        <v>47</v>
      </c>
      <c r="E35" t="s">
        <v>45</v>
      </c>
      <c r="F35" s="4">
        <f t="shared" si="24"/>
        <v>46040</v>
      </c>
      <c r="G35" t="s">
        <v>35</v>
      </c>
      <c r="H35" s="28">
        <v>0</v>
      </c>
      <c r="I35" s="138">
        <v>0</v>
      </c>
      <c r="J35" s="138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9">
        <v>0</v>
      </c>
      <c r="R35" s="30">
        <f t="shared" si="16"/>
        <v>0</v>
      </c>
      <c r="S35" s="30">
        <f t="shared" si="17"/>
        <v>0</v>
      </c>
      <c r="T35" t="s">
        <v>49</v>
      </c>
      <c r="U35" t="s">
        <v>49</v>
      </c>
      <c r="V35" t="s">
        <v>47</v>
      </c>
      <c r="W35" t="s">
        <v>47</v>
      </c>
      <c r="X35" t="s">
        <v>45</v>
      </c>
      <c r="Y35" s="4">
        <f t="shared" si="25"/>
        <v>45676</v>
      </c>
      <c r="Z35" t="s">
        <v>35</v>
      </c>
      <c r="AA35" s="28">
        <v>2</v>
      </c>
      <c r="AB35" s="138">
        <v>1</v>
      </c>
      <c r="AC35" s="138">
        <v>0</v>
      </c>
      <c r="AD35" s="2">
        <v>0</v>
      </c>
      <c r="AE35" s="2">
        <v>0</v>
      </c>
      <c r="AF35" s="2">
        <v>267.05</v>
      </c>
      <c r="AG35" s="2">
        <v>0</v>
      </c>
      <c r="AH35" s="2">
        <v>0</v>
      </c>
      <c r="AI35" s="2">
        <v>0</v>
      </c>
      <c r="AJ35" s="29">
        <v>0</v>
      </c>
      <c r="AK35" s="30">
        <f t="shared" si="18"/>
        <v>1</v>
      </c>
      <c r="AL35" s="30">
        <f t="shared" si="19"/>
        <v>0</v>
      </c>
      <c r="AM35" s="2">
        <f t="shared" si="20"/>
        <v>-2</v>
      </c>
      <c r="AN35" s="2">
        <f t="shared" si="20"/>
        <v>-1</v>
      </c>
      <c r="AO35" s="2">
        <f t="shared" si="20"/>
        <v>0</v>
      </c>
      <c r="AP35" s="2">
        <f t="shared" si="20"/>
        <v>0</v>
      </c>
      <c r="AQ35" s="2">
        <f t="shared" si="20"/>
        <v>0</v>
      </c>
      <c r="AR35" s="2">
        <f t="shared" si="20"/>
        <v>-267.05</v>
      </c>
      <c r="AS35" s="2">
        <f t="shared" si="20"/>
        <v>0</v>
      </c>
      <c r="AT35" s="2">
        <f t="shared" si="20"/>
        <v>0</v>
      </c>
      <c r="AU35" s="2">
        <f t="shared" si="20"/>
        <v>0</v>
      </c>
      <c r="AV35" s="29">
        <f t="shared" si="20"/>
        <v>0</v>
      </c>
      <c r="AW35" s="30">
        <f t="shared" si="20"/>
        <v>-1</v>
      </c>
      <c r="AX35" s="31">
        <f t="shared" si="20"/>
        <v>0</v>
      </c>
      <c r="AY35" s="38">
        <f t="shared" si="26"/>
        <v>-1</v>
      </c>
      <c r="AZ35" s="38">
        <f t="shared" si="26"/>
        <v>-1</v>
      </c>
      <c r="BA35" s="38" t="str">
        <f t="shared" si="26"/>
        <v/>
      </c>
      <c r="BB35" s="38" t="str">
        <f t="shared" si="26"/>
        <v/>
      </c>
      <c r="BC35" s="38" t="str">
        <f t="shared" si="26"/>
        <v/>
      </c>
      <c r="BD35" s="38">
        <f t="shared" si="26"/>
        <v>-1</v>
      </c>
      <c r="BE35" s="38" t="str">
        <f t="shared" si="26"/>
        <v/>
      </c>
      <c r="BF35" s="38" t="str">
        <f t="shared" si="26"/>
        <v/>
      </c>
      <c r="BG35" s="38" t="str">
        <f t="shared" si="26"/>
        <v/>
      </c>
      <c r="BH35" s="39" t="str">
        <f t="shared" si="26"/>
        <v/>
      </c>
      <c r="BI35" s="76">
        <f t="shared" si="26"/>
        <v>-1</v>
      </c>
      <c r="BJ35" s="40" t="str">
        <f t="shared" si="26"/>
        <v/>
      </c>
      <c r="BK35" s="116" t="str">
        <f t="shared" si="27"/>
        <v/>
      </c>
      <c r="BL35" s="117" t="str">
        <f t="shared" si="27"/>
        <v/>
      </c>
      <c r="BM35" s="117" t="str">
        <f t="shared" si="27"/>
        <v/>
      </c>
      <c r="BN35" s="117" t="str">
        <f t="shared" si="27"/>
        <v/>
      </c>
      <c r="BO35" s="118" t="str">
        <f t="shared" si="27"/>
        <v/>
      </c>
      <c r="BP35" s="116">
        <f t="shared" si="28"/>
        <v>133.52500000000001</v>
      </c>
      <c r="BQ35" s="117">
        <f t="shared" si="28"/>
        <v>0</v>
      </c>
      <c r="BR35" s="117" t="str">
        <f t="shared" si="28"/>
        <v/>
      </c>
      <c r="BS35" s="117" t="str">
        <f t="shared" si="28"/>
        <v/>
      </c>
      <c r="BT35" s="118" t="str">
        <f t="shared" si="28"/>
        <v/>
      </c>
      <c r="BU35" s="116" t="str">
        <f t="shared" si="29"/>
        <v/>
      </c>
      <c r="BV35" s="118" t="str">
        <f t="shared" si="29"/>
        <v/>
      </c>
      <c r="BW35" s="118" t="str">
        <f t="shared" si="29"/>
        <v/>
      </c>
      <c r="BX35" s="117" t="str">
        <f t="shared" si="29"/>
        <v/>
      </c>
      <c r="BY35" s="118" t="str">
        <f t="shared" si="29"/>
        <v/>
      </c>
    </row>
    <row r="36" spans="1:77" x14ac:dyDescent="0.2">
      <c r="A36" t="s">
        <v>46</v>
      </c>
      <c r="B36" t="s">
        <v>46</v>
      </c>
      <c r="C36" t="s">
        <v>47</v>
      </c>
      <c r="D36" t="s">
        <v>47</v>
      </c>
      <c r="E36" t="s">
        <v>45</v>
      </c>
      <c r="F36" s="4">
        <f t="shared" si="24"/>
        <v>46041</v>
      </c>
      <c r="G36" t="s">
        <v>36</v>
      </c>
      <c r="H36" s="28">
        <v>2</v>
      </c>
      <c r="I36" s="138">
        <v>0</v>
      </c>
      <c r="J36" s="138">
        <v>0</v>
      </c>
      <c r="K36" s="2">
        <v>0</v>
      </c>
      <c r="L36" s="2">
        <v>0</v>
      </c>
      <c r="M36" s="2">
        <v>234.82</v>
      </c>
      <c r="N36" s="2">
        <v>0</v>
      </c>
      <c r="O36" s="2">
        <v>0</v>
      </c>
      <c r="P36" s="2">
        <v>0</v>
      </c>
      <c r="Q36" s="29">
        <v>0</v>
      </c>
      <c r="R36" s="30">
        <f t="shared" si="16"/>
        <v>0</v>
      </c>
      <c r="S36" s="30">
        <f t="shared" si="17"/>
        <v>0</v>
      </c>
      <c r="T36" t="s">
        <v>49</v>
      </c>
      <c r="U36" t="s">
        <v>49</v>
      </c>
      <c r="V36" t="s">
        <v>47</v>
      </c>
      <c r="W36" t="s">
        <v>47</v>
      </c>
      <c r="X36" t="s">
        <v>45</v>
      </c>
      <c r="Y36" s="4">
        <f t="shared" si="25"/>
        <v>45677</v>
      </c>
      <c r="Z36" t="s">
        <v>36</v>
      </c>
      <c r="AA36" s="28">
        <v>0</v>
      </c>
      <c r="AB36" s="138">
        <v>0</v>
      </c>
      <c r="AC36" s="138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9">
        <v>0</v>
      </c>
      <c r="AK36" s="30">
        <f t="shared" si="18"/>
        <v>0</v>
      </c>
      <c r="AL36" s="30">
        <f t="shared" si="19"/>
        <v>0</v>
      </c>
      <c r="AM36" s="2">
        <f t="shared" si="20"/>
        <v>2</v>
      </c>
      <c r="AN36" s="2">
        <f t="shared" si="20"/>
        <v>0</v>
      </c>
      <c r="AO36" s="2">
        <f t="shared" si="20"/>
        <v>0</v>
      </c>
      <c r="AP36" s="2">
        <f t="shared" si="20"/>
        <v>0</v>
      </c>
      <c r="AQ36" s="2">
        <f t="shared" si="20"/>
        <v>0</v>
      </c>
      <c r="AR36" s="2">
        <f t="shared" si="20"/>
        <v>234.82</v>
      </c>
      <c r="AS36" s="2">
        <f t="shared" si="20"/>
        <v>0</v>
      </c>
      <c r="AT36" s="2">
        <f t="shared" si="20"/>
        <v>0</v>
      </c>
      <c r="AU36" s="2">
        <f t="shared" si="20"/>
        <v>0</v>
      </c>
      <c r="AV36" s="29">
        <f t="shared" si="20"/>
        <v>0</v>
      </c>
      <c r="AW36" s="30">
        <f t="shared" si="20"/>
        <v>0</v>
      </c>
      <c r="AX36" s="31">
        <f t="shared" si="20"/>
        <v>0</v>
      </c>
      <c r="AY36" s="38" t="str">
        <f t="shared" si="26"/>
        <v/>
      </c>
      <c r="AZ36" s="38" t="str">
        <f t="shared" si="26"/>
        <v/>
      </c>
      <c r="BA36" s="38" t="str">
        <f t="shared" si="26"/>
        <v/>
      </c>
      <c r="BB36" s="38" t="str">
        <f t="shared" si="26"/>
        <v/>
      </c>
      <c r="BC36" s="38" t="str">
        <f t="shared" si="26"/>
        <v/>
      </c>
      <c r="BD36" s="38" t="str">
        <f t="shared" si="26"/>
        <v/>
      </c>
      <c r="BE36" s="38" t="str">
        <f t="shared" si="26"/>
        <v/>
      </c>
      <c r="BF36" s="38" t="str">
        <f t="shared" si="26"/>
        <v/>
      </c>
      <c r="BG36" s="38" t="str">
        <f t="shared" si="26"/>
        <v/>
      </c>
      <c r="BH36" s="39" t="str">
        <f t="shared" si="26"/>
        <v/>
      </c>
      <c r="BI36" s="76" t="str">
        <f t="shared" si="26"/>
        <v/>
      </c>
      <c r="BJ36" s="40" t="str">
        <f t="shared" si="26"/>
        <v/>
      </c>
      <c r="BK36" s="119">
        <f t="shared" si="27"/>
        <v>117.41</v>
      </c>
      <c r="BL36" s="120" t="str">
        <f t="shared" si="27"/>
        <v/>
      </c>
      <c r="BM36" s="120" t="str">
        <f t="shared" si="27"/>
        <v/>
      </c>
      <c r="BN36" s="120" t="str">
        <f t="shared" si="27"/>
        <v/>
      </c>
      <c r="BO36" s="121" t="str">
        <f t="shared" si="27"/>
        <v/>
      </c>
      <c r="BP36" s="119" t="str">
        <f t="shared" si="28"/>
        <v/>
      </c>
      <c r="BQ36" s="120" t="str">
        <f t="shared" si="28"/>
        <v/>
      </c>
      <c r="BR36" s="120" t="str">
        <f t="shared" si="28"/>
        <v/>
      </c>
      <c r="BS36" s="120" t="str">
        <f t="shared" si="28"/>
        <v/>
      </c>
      <c r="BT36" s="121" t="str">
        <f t="shared" si="28"/>
        <v/>
      </c>
      <c r="BU36" s="119" t="str">
        <f t="shared" si="29"/>
        <v/>
      </c>
      <c r="BV36" s="121" t="str">
        <f t="shared" si="29"/>
        <v/>
      </c>
      <c r="BW36" s="121" t="str">
        <f t="shared" si="29"/>
        <v/>
      </c>
      <c r="BX36" s="120" t="str">
        <f t="shared" si="29"/>
        <v/>
      </c>
      <c r="BY36" s="121" t="str">
        <f t="shared" si="29"/>
        <v/>
      </c>
    </row>
    <row r="37" spans="1:77" x14ac:dyDescent="0.2">
      <c r="A37" t="s">
        <v>46</v>
      </c>
      <c r="B37" t="s">
        <v>46</v>
      </c>
      <c r="C37" t="s">
        <v>47</v>
      </c>
      <c r="D37" t="s">
        <v>47</v>
      </c>
      <c r="E37" t="s">
        <v>45</v>
      </c>
      <c r="F37" s="4">
        <f t="shared" si="24"/>
        <v>46042</v>
      </c>
      <c r="G37" t="s">
        <v>37</v>
      </c>
      <c r="H37" s="28">
        <v>0</v>
      </c>
      <c r="I37" s="138">
        <v>0</v>
      </c>
      <c r="J37" s="138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9">
        <v>0</v>
      </c>
      <c r="R37" s="30">
        <f t="shared" si="16"/>
        <v>0</v>
      </c>
      <c r="S37" s="30">
        <f t="shared" si="17"/>
        <v>0</v>
      </c>
      <c r="T37" t="s">
        <v>49</v>
      </c>
      <c r="U37" t="s">
        <v>49</v>
      </c>
      <c r="V37" t="s">
        <v>47</v>
      </c>
      <c r="W37" t="s">
        <v>47</v>
      </c>
      <c r="X37" t="s">
        <v>45</v>
      </c>
      <c r="Y37" s="4">
        <f t="shared" si="25"/>
        <v>45678</v>
      </c>
      <c r="Z37" t="s">
        <v>37</v>
      </c>
      <c r="AA37" s="28">
        <v>1</v>
      </c>
      <c r="AB37" s="138">
        <v>0</v>
      </c>
      <c r="AC37" s="138">
        <v>0</v>
      </c>
      <c r="AD37" s="2">
        <v>0</v>
      </c>
      <c r="AE37" s="2">
        <v>0</v>
      </c>
      <c r="AF37" s="2">
        <v>138.96</v>
      </c>
      <c r="AG37" s="2">
        <v>0</v>
      </c>
      <c r="AH37" s="2">
        <v>0</v>
      </c>
      <c r="AI37" s="2">
        <v>0</v>
      </c>
      <c r="AJ37" s="29">
        <v>0</v>
      </c>
      <c r="AK37" s="30">
        <f t="shared" si="18"/>
        <v>0</v>
      </c>
      <c r="AL37" s="30">
        <f t="shared" si="19"/>
        <v>0</v>
      </c>
      <c r="AM37" s="2">
        <f t="shared" si="20"/>
        <v>-1</v>
      </c>
      <c r="AN37" s="2">
        <f t="shared" si="20"/>
        <v>0</v>
      </c>
      <c r="AO37" s="2">
        <f t="shared" si="20"/>
        <v>0</v>
      </c>
      <c r="AP37" s="2">
        <f t="shared" si="20"/>
        <v>0</v>
      </c>
      <c r="AQ37" s="2">
        <f t="shared" si="20"/>
        <v>0</v>
      </c>
      <c r="AR37" s="2">
        <f t="shared" si="20"/>
        <v>-138.96</v>
      </c>
      <c r="AS37" s="2">
        <f t="shared" si="20"/>
        <v>0</v>
      </c>
      <c r="AT37" s="2">
        <f t="shared" si="20"/>
        <v>0</v>
      </c>
      <c r="AU37" s="2">
        <f t="shared" si="20"/>
        <v>0</v>
      </c>
      <c r="AV37" s="29">
        <f t="shared" si="20"/>
        <v>0</v>
      </c>
      <c r="AW37" s="30">
        <f t="shared" si="20"/>
        <v>0</v>
      </c>
      <c r="AX37" s="31">
        <f t="shared" si="20"/>
        <v>0</v>
      </c>
      <c r="AY37" s="38">
        <f t="shared" si="26"/>
        <v>-1</v>
      </c>
      <c r="AZ37" s="38" t="str">
        <f t="shared" si="26"/>
        <v/>
      </c>
      <c r="BA37" s="38" t="str">
        <f t="shared" si="26"/>
        <v/>
      </c>
      <c r="BB37" s="38" t="str">
        <f t="shared" si="26"/>
        <v/>
      </c>
      <c r="BC37" s="38" t="str">
        <f t="shared" si="26"/>
        <v/>
      </c>
      <c r="BD37" s="38">
        <f t="shared" si="26"/>
        <v>-1</v>
      </c>
      <c r="BE37" s="38" t="str">
        <f t="shared" si="26"/>
        <v/>
      </c>
      <c r="BF37" s="38" t="str">
        <f t="shared" si="26"/>
        <v/>
      </c>
      <c r="BG37" s="38" t="str">
        <f t="shared" si="26"/>
        <v/>
      </c>
      <c r="BH37" s="39" t="str">
        <f t="shared" si="26"/>
        <v/>
      </c>
      <c r="BI37" s="76" t="str">
        <f t="shared" si="26"/>
        <v/>
      </c>
      <c r="BJ37" s="40" t="str">
        <f t="shared" si="26"/>
        <v/>
      </c>
      <c r="BK37" s="119" t="str">
        <f t="shared" si="27"/>
        <v/>
      </c>
      <c r="BL37" s="120" t="str">
        <f t="shared" si="27"/>
        <v/>
      </c>
      <c r="BM37" s="120" t="str">
        <f t="shared" si="27"/>
        <v/>
      </c>
      <c r="BN37" s="120" t="str">
        <f t="shared" si="27"/>
        <v/>
      </c>
      <c r="BO37" s="121" t="str">
        <f t="shared" si="27"/>
        <v/>
      </c>
      <c r="BP37" s="119">
        <f t="shared" si="28"/>
        <v>138.96</v>
      </c>
      <c r="BQ37" s="120" t="str">
        <f t="shared" si="28"/>
        <v/>
      </c>
      <c r="BR37" s="120" t="str">
        <f t="shared" si="28"/>
        <v/>
      </c>
      <c r="BS37" s="120" t="str">
        <f t="shared" si="28"/>
        <v/>
      </c>
      <c r="BT37" s="121" t="str">
        <f t="shared" si="28"/>
        <v/>
      </c>
      <c r="BU37" s="119" t="str">
        <f t="shared" si="29"/>
        <v/>
      </c>
      <c r="BV37" s="121" t="str">
        <f t="shared" si="29"/>
        <v/>
      </c>
      <c r="BW37" s="121" t="str">
        <f t="shared" si="29"/>
        <v/>
      </c>
      <c r="BX37" s="120" t="str">
        <f t="shared" si="29"/>
        <v/>
      </c>
      <c r="BY37" s="121" t="str">
        <f t="shared" si="29"/>
        <v/>
      </c>
    </row>
    <row r="38" spans="1:77" x14ac:dyDescent="0.2">
      <c r="A38" t="s">
        <v>46</v>
      </c>
      <c r="B38" t="s">
        <v>46</v>
      </c>
      <c r="C38" t="s">
        <v>47</v>
      </c>
      <c r="D38" t="s">
        <v>47</v>
      </c>
      <c r="E38" t="s">
        <v>45</v>
      </c>
      <c r="F38" s="4">
        <f t="shared" si="24"/>
        <v>46043</v>
      </c>
      <c r="G38" t="s">
        <v>38</v>
      </c>
      <c r="H38" s="28">
        <v>0</v>
      </c>
      <c r="I38" s="138">
        <v>0</v>
      </c>
      <c r="J38" s="138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9">
        <v>0</v>
      </c>
      <c r="R38" s="30">
        <f t="shared" si="16"/>
        <v>0</v>
      </c>
      <c r="S38" s="30">
        <f t="shared" si="17"/>
        <v>0</v>
      </c>
      <c r="T38" t="s">
        <v>49</v>
      </c>
      <c r="U38" t="s">
        <v>49</v>
      </c>
      <c r="V38" t="s">
        <v>47</v>
      </c>
      <c r="W38" t="s">
        <v>47</v>
      </c>
      <c r="X38" t="s">
        <v>45</v>
      </c>
      <c r="Y38" s="4">
        <f t="shared" si="25"/>
        <v>45679</v>
      </c>
      <c r="Z38" t="s">
        <v>38</v>
      </c>
      <c r="AA38" s="28">
        <v>0</v>
      </c>
      <c r="AB38" s="138">
        <v>0</v>
      </c>
      <c r="AC38" s="138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9">
        <v>0</v>
      </c>
      <c r="AK38" s="30">
        <f t="shared" si="18"/>
        <v>0</v>
      </c>
      <c r="AL38" s="30">
        <f t="shared" si="19"/>
        <v>0</v>
      </c>
      <c r="AM38" s="2">
        <f t="shared" si="20"/>
        <v>0</v>
      </c>
      <c r="AN38" s="2">
        <f t="shared" si="20"/>
        <v>0</v>
      </c>
      <c r="AO38" s="2">
        <f t="shared" si="20"/>
        <v>0</v>
      </c>
      <c r="AP38" s="2">
        <f t="shared" si="20"/>
        <v>0</v>
      </c>
      <c r="AQ38" s="2">
        <f t="shared" si="20"/>
        <v>0</v>
      </c>
      <c r="AR38" s="2">
        <f t="shared" si="20"/>
        <v>0</v>
      </c>
      <c r="AS38" s="2">
        <f t="shared" si="20"/>
        <v>0</v>
      </c>
      <c r="AT38" s="2">
        <f t="shared" si="20"/>
        <v>0</v>
      </c>
      <c r="AU38" s="2">
        <f t="shared" si="20"/>
        <v>0</v>
      </c>
      <c r="AV38" s="29">
        <f t="shared" si="20"/>
        <v>0</v>
      </c>
      <c r="AW38" s="30">
        <f t="shared" si="20"/>
        <v>0</v>
      </c>
      <c r="AX38" s="31">
        <f t="shared" si="20"/>
        <v>0</v>
      </c>
      <c r="AY38" s="38" t="str">
        <f t="shared" si="26"/>
        <v/>
      </c>
      <c r="AZ38" s="38" t="str">
        <f t="shared" si="26"/>
        <v/>
      </c>
      <c r="BA38" s="38" t="str">
        <f t="shared" si="26"/>
        <v/>
      </c>
      <c r="BB38" s="38" t="str">
        <f t="shared" si="26"/>
        <v/>
      </c>
      <c r="BC38" s="38" t="str">
        <f t="shared" si="26"/>
        <v/>
      </c>
      <c r="BD38" s="38" t="str">
        <f t="shared" si="26"/>
        <v/>
      </c>
      <c r="BE38" s="38" t="str">
        <f t="shared" si="26"/>
        <v/>
      </c>
      <c r="BF38" s="38" t="str">
        <f t="shared" si="26"/>
        <v/>
      </c>
      <c r="BG38" s="38" t="str">
        <f t="shared" si="26"/>
        <v/>
      </c>
      <c r="BH38" s="39" t="str">
        <f t="shared" si="26"/>
        <v/>
      </c>
      <c r="BI38" s="76" t="str">
        <f t="shared" si="26"/>
        <v/>
      </c>
      <c r="BJ38" s="40" t="str">
        <f t="shared" si="26"/>
        <v/>
      </c>
      <c r="BK38" s="119" t="str">
        <f t="shared" si="27"/>
        <v/>
      </c>
      <c r="BL38" s="120" t="str">
        <f t="shared" si="27"/>
        <v/>
      </c>
      <c r="BM38" s="120" t="str">
        <f t="shared" si="27"/>
        <v/>
      </c>
      <c r="BN38" s="120" t="str">
        <f t="shared" si="27"/>
        <v/>
      </c>
      <c r="BO38" s="121" t="str">
        <f t="shared" si="27"/>
        <v/>
      </c>
      <c r="BP38" s="119" t="str">
        <f t="shared" si="28"/>
        <v/>
      </c>
      <c r="BQ38" s="120" t="str">
        <f t="shared" si="28"/>
        <v/>
      </c>
      <c r="BR38" s="120" t="str">
        <f t="shared" si="28"/>
        <v/>
      </c>
      <c r="BS38" s="120" t="str">
        <f t="shared" si="28"/>
        <v/>
      </c>
      <c r="BT38" s="121" t="str">
        <f t="shared" si="28"/>
        <v/>
      </c>
      <c r="BU38" s="119" t="str">
        <f t="shared" si="29"/>
        <v/>
      </c>
      <c r="BV38" s="121" t="str">
        <f t="shared" si="29"/>
        <v/>
      </c>
      <c r="BW38" s="121" t="str">
        <f t="shared" si="29"/>
        <v/>
      </c>
      <c r="BX38" s="120" t="str">
        <f t="shared" si="29"/>
        <v/>
      </c>
      <c r="BY38" s="121" t="str">
        <f t="shared" si="29"/>
        <v/>
      </c>
    </row>
    <row r="39" spans="1:77" x14ac:dyDescent="0.2">
      <c r="A39" t="s">
        <v>46</v>
      </c>
      <c r="B39" t="s">
        <v>46</v>
      </c>
      <c r="C39" t="s">
        <v>47</v>
      </c>
      <c r="D39" t="s">
        <v>47</v>
      </c>
      <c r="E39" t="s">
        <v>45</v>
      </c>
      <c r="F39" s="4">
        <f t="shared" si="24"/>
        <v>46044</v>
      </c>
      <c r="G39" t="s">
        <v>39</v>
      </c>
      <c r="H39" s="28">
        <v>0</v>
      </c>
      <c r="I39" s="138">
        <v>0</v>
      </c>
      <c r="J39" s="138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9">
        <v>0</v>
      </c>
      <c r="R39" s="30">
        <f t="shared" si="16"/>
        <v>0</v>
      </c>
      <c r="S39" s="30">
        <f t="shared" si="17"/>
        <v>0</v>
      </c>
      <c r="T39" t="s">
        <v>49</v>
      </c>
      <c r="U39" t="s">
        <v>49</v>
      </c>
      <c r="V39" t="s">
        <v>47</v>
      </c>
      <c r="W39" t="s">
        <v>47</v>
      </c>
      <c r="X39" t="s">
        <v>45</v>
      </c>
      <c r="Y39" s="4">
        <f t="shared" si="25"/>
        <v>45680</v>
      </c>
      <c r="Z39" t="s">
        <v>39</v>
      </c>
      <c r="AA39" s="28">
        <v>5</v>
      </c>
      <c r="AB39" s="138">
        <v>1</v>
      </c>
      <c r="AC39" s="138">
        <v>0</v>
      </c>
      <c r="AD39" s="2">
        <v>0</v>
      </c>
      <c r="AE39" s="2">
        <v>0</v>
      </c>
      <c r="AF39" s="2">
        <v>332.71</v>
      </c>
      <c r="AG39" s="2">
        <v>0</v>
      </c>
      <c r="AH39" s="2">
        <v>0</v>
      </c>
      <c r="AI39" s="2">
        <v>0</v>
      </c>
      <c r="AJ39" s="29">
        <v>0</v>
      </c>
      <c r="AK39" s="30">
        <f t="shared" si="18"/>
        <v>1</v>
      </c>
      <c r="AL39" s="30">
        <f t="shared" si="19"/>
        <v>0</v>
      </c>
      <c r="AM39" s="2">
        <f t="shared" si="20"/>
        <v>-5</v>
      </c>
      <c r="AN39" s="2">
        <f t="shared" si="20"/>
        <v>-1</v>
      </c>
      <c r="AO39" s="2">
        <f t="shared" si="20"/>
        <v>0</v>
      </c>
      <c r="AP39" s="2">
        <f t="shared" si="20"/>
        <v>0</v>
      </c>
      <c r="AQ39" s="2">
        <f t="shared" si="20"/>
        <v>0</v>
      </c>
      <c r="AR39" s="2">
        <f t="shared" si="20"/>
        <v>-332.71</v>
      </c>
      <c r="AS39" s="2">
        <f t="shared" si="20"/>
        <v>0</v>
      </c>
      <c r="AT39" s="2">
        <f t="shared" si="20"/>
        <v>0</v>
      </c>
      <c r="AU39" s="2">
        <f t="shared" si="20"/>
        <v>0</v>
      </c>
      <c r="AV39" s="29">
        <f t="shared" si="20"/>
        <v>0</v>
      </c>
      <c r="AW39" s="30">
        <f t="shared" si="20"/>
        <v>-1</v>
      </c>
      <c r="AX39" s="31">
        <f t="shared" si="20"/>
        <v>0</v>
      </c>
      <c r="AY39" s="38">
        <f t="shared" si="26"/>
        <v>-1</v>
      </c>
      <c r="AZ39" s="38">
        <f t="shared" si="26"/>
        <v>-1</v>
      </c>
      <c r="BA39" s="38" t="str">
        <f t="shared" si="26"/>
        <v/>
      </c>
      <c r="BB39" s="38" t="str">
        <f t="shared" si="26"/>
        <v/>
      </c>
      <c r="BC39" s="38" t="str">
        <f t="shared" si="26"/>
        <v/>
      </c>
      <c r="BD39" s="38">
        <f t="shared" si="26"/>
        <v>-1</v>
      </c>
      <c r="BE39" s="38" t="str">
        <f t="shared" si="26"/>
        <v/>
      </c>
      <c r="BF39" s="38" t="str">
        <f t="shared" si="26"/>
        <v/>
      </c>
      <c r="BG39" s="38" t="str">
        <f t="shared" si="26"/>
        <v/>
      </c>
      <c r="BH39" s="39" t="str">
        <f t="shared" si="26"/>
        <v/>
      </c>
      <c r="BI39" s="76">
        <f t="shared" si="26"/>
        <v>-1</v>
      </c>
      <c r="BJ39" s="40" t="str">
        <f t="shared" si="26"/>
        <v/>
      </c>
      <c r="BK39" s="119" t="str">
        <f t="shared" si="27"/>
        <v/>
      </c>
      <c r="BL39" s="120" t="str">
        <f t="shared" si="27"/>
        <v/>
      </c>
      <c r="BM39" s="120" t="str">
        <f t="shared" si="27"/>
        <v/>
      </c>
      <c r="BN39" s="120" t="str">
        <f t="shared" si="27"/>
        <v/>
      </c>
      <c r="BO39" s="121" t="str">
        <f t="shared" si="27"/>
        <v/>
      </c>
      <c r="BP39" s="119">
        <f t="shared" si="28"/>
        <v>66.542000000000002</v>
      </c>
      <c r="BQ39" s="120">
        <f t="shared" si="28"/>
        <v>0</v>
      </c>
      <c r="BR39" s="120" t="str">
        <f t="shared" si="28"/>
        <v/>
      </c>
      <c r="BS39" s="120" t="str">
        <f t="shared" si="28"/>
        <v/>
      </c>
      <c r="BT39" s="121" t="str">
        <f t="shared" si="28"/>
        <v/>
      </c>
      <c r="BU39" s="119" t="str">
        <f t="shared" si="29"/>
        <v/>
      </c>
      <c r="BV39" s="121" t="str">
        <f t="shared" si="29"/>
        <v/>
      </c>
      <c r="BW39" s="121" t="str">
        <f t="shared" si="29"/>
        <v/>
      </c>
      <c r="BX39" s="120" t="str">
        <f t="shared" si="29"/>
        <v/>
      </c>
      <c r="BY39" s="121" t="str">
        <f t="shared" si="29"/>
        <v/>
      </c>
    </row>
    <row r="40" spans="1:77" x14ac:dyDescent="0.2">
      <c r="A40" t="s">
        <v>46</v>
      </c>
      <c r="B40" t="s">
        <v>46</v>
      </c>
      <c r="C40" t="s">
        <v>47</v>
      </c>
      <c r="D40" t="s">
        <v>47</v>
      </c>
      <c r="E40" t="s">
        <v>45</v>
      </c>
      <c r="F40" s="4">
        <f t="shared" si="24"/>
        <v>46045</v>
      </c>
      <c r="G40" t="s">
        <v>40</v>
      </c>
      <c r="H40" s="28">
        <v>3</v>
      </c>
      <c r="I40" s="138">
        <v>1</v>
      </c>
      <c r="J40" s="138">
        <v>0</v>
      </c>
      <c r="K40" s="2">
        <v>0</v>
      </c>
      <c r="L40" s="2">
        <v>0</v>
      </c>
      <c r="M40" s="2">
        <v>419.77</v>
      </c>
      <c r="N40" s="2">
        <v>692.92</v>
      </c>
      <c r="O40" s="2">
        <v>0</v>
      </c>
      <c r="P40" s="2">
        <v>0</v>
      </c>
      <c r="Q40" s="29">
        <v>0</v>
      </c>
      <c r="R40" s="30">
        <f t="shared" si="16"/>
        <v>1</v>
      </c>
      <c r="S40" s="30">
        <f t="shared" si="17"/>
        <v>692.92</v>
      </c>
      <c r="T40" t="s">
        <v>49</v>
      </c>
      <c r="U40" t="s">
        <v>49</v>
      </c>
      <c r="V40" t="s">
        <v>47</v>
      </c>
      <c r="W40" t="s">
        <v>47</v>
      </c>
      <c r="X40" t="s">
        <v>45</v>
      </c>
      <c r="Y40" s="4">
        <f t="shared" si="25"/>
        <v>45681</v>
      </c>
      <c r="Z40" t="s">
        <v>40</v>
      </c>
      <c r="AA40" s="28">
        <v>2</v>
      </c>
      <c r="AB40" s="138">
        <v>0</v>
      </c>
      <c r="AC40" s="138">
        <v>0</v>
      </c>
      <c r="AD40" s="2">
        <v>0</v>
      </c>
      <c r="AE40" s="2">
        <v>0</v>
      </c>
      <c r="AF40" s="2">
        <v>232.25</v>
      </c>
      <c r="AG40" s="2">
        <v>0</v>
      </c>
      <c r="AH40" s="2">
        <v>0</v>
      </c>
      <c r="AI40" s="2">
        <v>0</v>
      </c>
      <c r="AJ40" s="29">
        <v>0</v>
      </c>
      <c r="AK40" s="30">
        <f t="shared" si="18"/>
        <v>0</v>
      </c>
      <c r="AL40" s="30">
        <f t="shared" si="19"/>
        <v>0</v>
      </c>
      <c r="AM40" s="2">
        <f t="shared" si="20"/>
        <v>1</v>
      </c>
      <c r="AN40" s="2">
        <f t="shared" si="20"/>
        <v>1</v>
      </c>
      <c r="AO40" s="2">
        <f t="shared" si="20"/>
        <v>0</v>
      </c>
      <c r="AP40" s="2">
        <f t="shared" si="20"/>
        <v>0</v>
      </c>
      <c r="AQ40" s="2">
        <f t="shared" si="20"/>
        <v>0</v>
      </c>
      <c r="AR40" s="2">
        <f t="shared" si="20"/>
        <v>187.51999999999998</v>
      </c>
      <c r="AS40" s="2">
        <f t="shared" si="20"/>
        <v>692.92</v>
      </c>
      <c r="AT40" s="2">
        <f t="shared" si="20"/>
        <v>0</v>
      </c>
      <c r="AU40" s="2">
        <f t="shared" si="20"/>
        <v>0</v>
      </c>
      <c r="AV40" s="29">
        <f t="shared" si="20"/>
        <v>0</v>
      </c>
      <c r="AW40" s="30">
        <f t="shared" si="20"/>
        <v>1</v>
      </c>
      <c r="AX40" s="31">
        <f t="shared" si="20"/>
        <v>692.92</v>
      </c>
      <c r="AY40" s="38">
        <f t="shared" si="26"/>
        <v>0.5</v>
      </c>
      <c r="AZ40" s="38" t="str">
        <f t="shared" si="26"/>
        <v/>
      </c>
      <c r="BA40" s="38" t="str">
        <f t="shared" si="26"/>
        <v/>
      </c>
      <c r="BB40" s="38" t="str">
        <f t="shared" si="26"/>
        <v/>
      </c>
      <c r="BC40" s="38" t="str">
        <f t="shared" si="26"/>
        <v/>
      </c>
      <c r="BD40" s="38">
        <f t="shared" si="26"/>
        <v>0.80740581270182987</v>
      </c>
      <c r="BE40" s="38" t="str">
        <f t="shared" si="26"/>
        <v/>
      </c>
      <c r="BF40" s="38" t="str">
        <f t="shared" si="26"/>
        <v/>
      </c>
      <c r="BG40" s="38" t="str">
        <f t="shared" si="26"/>
        <v/>
      </c>
      <c r="BH40" s="39" t="str">
        <f t="shared" si="26"/>
        <v/>
      </c>
      <c r="BI40" s="76" t="str">
        <f t="shared" si="26"/>
        <v/>
      </c>
      <c r="BJ40" s="40" t="str">
        <f t="shared" si="26"/>
        <v/>
      </c>
      <c r="BK40" s="119">
        <f t="shared" si="27"/>
        <v>139.92333333333332</v>
      </c>
      <c r="BL40" s="120">
        <f t="shared" si="27"/>
        <v>692.92</v>
      </c>
      <c r="BM40" s="120" t="str">
        <f t="shared" si="27"/>
        <v/>
      </c>
      <c r="BN40" s="120" t="str">
        <f t="shared" si="27"/>
        <v/>
      </c>
      <c r="BO40" s="121" t="str">
        <f t="shared" si="27"/>
        <v/>
      </c>
      <c r="BP40" s="119">
        <f t="shared" si="28"/>
        <v>116.125</v>
      </c>
      <c r="BQ40" s="120" t="str">
        <f t="shared" si="28"/>
        <v/>
      </c>
      <c r="BR40" s="120" t="str">
        <f t="shared" si="28"/>
        <v/>
      </c>
      <c r="BS40" s="120" t="str">
        <f t="shared" si="28"/>
        <v/>
      </c>
      <c r="BT40" s="121" t="str">
        <f t="shared" si="28"/>
        <v/>
      </c>
      <c r="BU40" s="119">
        <f t="shared" si="29"/>
        <v>23.798333333333318</v>
      </c>
      <c r="BV40" s="121" t="str">
        <f t="shared" si="29"/>
        <v/>
      </c>
      <c r="BW40" s="121" t="str">
        <f t="shared" si="29"/>
        <v/>
      </c>
      <c r="BX40" s="120" t="str">
        <f t="shared" si="29"/>
        <v/>
      </c>
      <c r="BY40" s="121" t="str">
        <f t="shared" si="29"/>
        <v/>
      </c>
    </row>
    <row r="41" spans="1:77" ht="13.5" thickBot="1" x14ac:dyDescent="0.25">
      <c r="A41" t="s">
        <v>46</v>
      </c>
      <c r="B41" t="s">
        <v>46</v>
      </c>
      <c r="C41" t="s">
        <v>47</v>
      </c>
      <c r="D41" t="s">
        <v>47</v>
      </c>
      <c r="E41" t="s">
        <v>45</v>
      </c>
      <c r="F41" s="59">
        <f t="shared" si="24"/>
        <v>46046</v>
      </c>
      <c r="G41" s="42" t="s">
        <v>41</v>
      </c>
      <c r="H41" s="43">
        <v>1</v>
      </c>
      <c r="I41" s="44">
        <v>0</v>
      </c>
      <c r="J41" s="44">
        <v>0</v>
      </c>
      <c r="K41" s="44">
        <v>0</v>
      </c>
      <c r="L41" s="44">
        <v>0</v>
      </c>
      <c r="M41" s="44">
        <v>39.979999999999997</v>
      </c>
      <c r="N41" s="44">
        <v>0</v>
      </c>
      <c r="O41" s="44">
        <v>0</v>
      </c>
      <c r="P41" s="44">
        <v>0</v>
      </c>
      <c r="Q41" s="45">
        <v>0</v>
      </c>
      <c r="R41" s="46">
        <f t="shared" si="16"/>
        <v>0</v>
      </c>
      <c r="S41" s="46">
        <f t="shared" si="17"/>
        <v>0</v>
      </c>
      <c r="T41" t="s">
        <v>49</v>
      </c>
      <c r="U41" t="s">
        <v>49</v>
      </c>
      <c r="V41" t="s">
        <v>47</v>
      </c>
      <c r="W41" t="s">
        <v>47</v>
      </c>
      <c r="X41" t="s">
        <v>45</v>
      </c>
      <c r="Y41" s="59">
        <f t="shared" si="25"/>
        <v>45682</v>
      </c>
      <c r="Z41" s="42" t="s">
        <v>41</v>
      </c>
      <c r="AA41" s="43">
        <v>2</v>
      </c>
      <c r="AB41" s="44">
        <v>0</v>
      </c>
      <c r="AC41" s="44">
        <v>0</v>
      </c>
      <c r="AD41" s="44">
        <v>0</v>
      </c>
      <c r="AE41" s="44">
        <v>0</v>
      </c>
      <c r="AF41" s="44">
        <v>102.93</v>
      </c>
      <c r="AG41" s="44">
        <v>0</v>
      </c>
      <c r="AH41" s="44">
        <v>0</v>
      </c>
      <c r="AI41" s="44">
        <v>0</v>
      </c>
      <c r="AJ41" s="45">
        <v>0</v>
      </c>
      <c r="AK41" s="46">
        <f t="shared" si="18"/>
        <v>0</v>
      </c>
      <c r="AL41" s="46">
        <f t="shared" si="19"/>
        <v>0</v>
      </c>
      <c r="AM41" s="44">
        <f t="shared" si="20"/>
        <v>-1</v>
      </c>
      <c r="AN41" s="44">
        <f t="shared" si="20"/>
        <v>0</v>
      </c>
      <c r="AO41" s="44">
        <f t="shared" si="20"/>
        <v>0</v>
      </c>
      <c r="AP41" s="44">
        <f t="shared" si="20"/>
        <v>0</v>
      </c>
      <c r="AQ41" s="44">
        <f t="shared" si="20"/>
        <v>0</v>
      </c>
      <c r="AR41" s="44">
        <f t="shared" si="20"/>
        <v>-62.95000000000001</v>
      </c>
      <c r="AS41" s="44">
        <f t="shared" si="20"/>
        <v>0</v>
      </c>
      <c r="AT41" s="44">
        <f t="shared" si="20"/>
        <v>0</v>
      </c>
      <c r="AU41" s="44">
        <f t="shared" si="20"/>
        <v>0</v>
      </c>
      <c r="AV41" s="45">
        <f t="shared" si="20"/>
        <v>0</v>
      </c>
      <c r="AW41" s="46">
        <f t="shared" si="20"/>
        <v>0</v>
      </c>
      <c r="AX41" s="47">
        <f t="shared" si="20"/>
        <v>0</v>
      </c>
      <c r="AY41" s="56">
        <f t="shared" si="26"/>
        <v>-0.5</v>
      </c>
      <c r="AZ41" s="56" t="str">
        <f t="shared" si="26"/>
        <v/>
      </c>
      <c r="BA41" s="56" t="str">
        <f t="shared" si="26"/>
        <v/>
      </c>
      <c r="BB41" s="56" t="str">
        <f t="shared" si="26"/>
        <v/>
      </c>
      <c r="BC41" s="56" t="str">
        <f t="shared" si="26"/>
        <v/>
      </c>
      <c r="BD41" s="56">
        <f t="shared" si="26"/>
        <v>-0.61158068590304093</v>
      </c>
      <c r="BE41" s="56" t="str">
        <f t="shared" si="26"/>
        <v/>
      </c>
      <c r="BF41" s="56" t="str">
        <f t="shared" si="26"/>
        <v/>
      </c>
      <c r="BG41" s="56" t="str">
        <f t="shared" si="26"/>
        <v/>
      </c>
      <c r="BH41" s="57" t="str">
        <f t="shared" si="26"/>
        <v/>
      </c>
      <c r="BI41" s="81" t="str">
        <f t="shared" si="26"/>
        <v/>
      </c>
      <c r="BJ41" s="58" t="str">
        <f t="shared" si="26"/>
        <v/>
      </c>
      <c r="BK41" s="122">
        <f t="shared" si="27"/>
        <v>39.979999999999997</v>
      </c>
      <c r="BL41" s="123" t="str">
        <f t="shared" si="27"/>
        <v/>
      </c>
      <c r="BM41" s="123" t="str">
        <f t="shared" si="27"/>
        <v/>
      </c>
      <c r="BN41" s="123" t="str">
        <f t="shared" si="27"/>
        <v/>
      </c>
      <c r="BO41" s="124" t="str">
        <f t="shared" si="27"/>
        <v/>
      </c>
      <c r="BP41" s="122">
        <f t="shared" si="28"/>
        <v>51.465000000000003</v>
      </c>
      <c r="BQ41" s="123" t="str">
        <f t="shared" si="28"/>
        <v/>
      </c>
      <c r="BR41" s="123" t="str">
        <f t="shared" si="28"/>
        <v/>
      </c>
      <c r="BS41" s="123" t="str">
        <f t="shared" si="28"/>
        <v/>
      </c>
      <c r="BT41" s="124" t="str">
        <f t="shared" si="28"/>
        <v/>
      </c>
      <c r="BU41" s="122">
        <f t="shared" si="29"/>
        <v>-11.485000000000007</v>
      </c>
      <c r="BV41" s="124" t="str">
        <f t="shared" si="29"/>
        <v/>
      </c>
      <c r="BW41" s="124" t="str">
        <f t="shared" si="29"/>
        <v/>
      </c>
      <c r="BX41" s="123" t="str">
        <f t="shared" si="29"/>
        <v/>
      </c>
      <c r="BY41" s="124" t="str">
        <f t="shared" si="29"/>
        <v/>
      </c>
    </row>
    <row r="42" spans="1:77" x14ac:dyDescent="0.2">
      <c r="A42" t="s">
        <v>46</v>
      </c>
      <c r="B42" t="s">
        <v>46</v>
      </c>
      <c r="C42" t="s">
        <v>56</v>
      </c>
      <c r="D42" t="s">
        <v>47</v>
      </c>
      <c r="E42" t="s">
        <v>51</v>
      </c>
      <c r="F42" s="4">
        <f t="shared" si="24"/>
        <v>46047</v>
      </c>
      <c r="G42" t="s">
        <v>35</v>
      </c>
      <c r="H42" s="28">
        <v>2</v>
      </c>
      <c r="I42" s="138">
        <v>0</v>
      </c>
      <c r="J42" s="138">
        <v>0</v>
      </c>
      <c r="K42" s="2">
        <v>0</v>
      </c>
      <c r="L42" s="2">
        <v>0</v>
      </c>
      <c r="M42" s="2">
        <v>182.72</v>
      </c>
      <c r="N42" s="2">
        <v>0</v>
      </c>
      <c r="O42" s="2">
        <v>0</v>
      </c>
      <c r="P42" s="2">
        <v>0</v>
      </c>
      <c r="Q42" s="29">
        <v>0</v>
      </c>
      <c r="R42" s="30">
        <f t="shared" si="16"/>
        <v>0</v>
      </c>
      <c r="S42" s="30">
        <f t="shared" si="17"/>
        <v>0</v>
      </c>
      <c r="T42" t="s">
        <v>49</v>
      </c>
      <c r="U42" t="s">
        <v>49</v>
      </c>
      <c r="V42" t="s">
        <v>56</v>
      </c>
      <c r="W42" t="s">
        <v>47</v>
      </c>
      <c r="X42" t="s">
        <v>51</v>
      </c>
      <c r="Y42" s="4">
        <f t="shared" si="25"/>
        <v>45683</v>
      </c>
      <c r="Z42" t="s">
        <v>35</v>
      </c>
      <c r="AA42" s="28">
        <v>1</v>
      </c>
      <c r="AB42" s="138">
        <v>1</v>
      </c>
      <c r="AC42" s="138">
        <v>0</v>
      </c>
      <c r="AD42" s="2">
        <v>0</v>
      </c>
      <c r="AE42" s="2">
        <v>0</v>
      </c>
      <c r="AF42" s="2">
        <v>311.64</v>
      </c>
      <c r="AG42" s="2">
        <v>0</v>
      </c>
      <c r="AH42" s="2">
        <v>0</v>
      </c>
      <c r="AI42" s="2">
        <v>0</v>
      </c>
      <c r="AJ42" s="29">
        <v>0</v>
      </c>
      <c r="AK42" s="30">
        <f t="shared" si="18"/>
        <v>1</v>
      </c>
      <c r="AL42" s="30">
        <f t="shared" si="19"/>
        <v>0</v>
      </c>
      <c r="AM42" s="2">
        <f t="shared" si="20"/>
        <v>1</v>
      </c>
      <c r="AN42" s="2">
        <f t="shared" si="20"/>
        <v>-1</v>
      </c>
      <c r="AO42" s="2">
        <f t="shared" si="20"/>
        <v>0</v>
      </c>
      <c r="AP42" s="2">
        <f t="shared" si="20"/>
        <v>0</v>
      </c>
      <c r="AQ42" s="2">
        <f t="shared" si="20"/>
        <v>0</v>
      </c>
      <c r="AR42" s="2">
        <f t="shared" si="20"/>
        <v>-128.91999999999999</v>
      </c>
      <c r="AS42" s="2">
        <f t="shared" si="20"/>
        <v>0</v>
      </c>
      <c r="AT42" s="2">
        <f t="shared" si="20"/>
        <v>0</v>
      </c>
      <c r="AU42" s="2">
        <f t="shared" si="20"/>
        <v>0</v>
      </c>
      <c r="AV42" s="29">
        <f t="shared" si="20"/>
        <v>0</v>
      </c>
      <c r="AW42" s="30">
        <f t="shared" si="20"/>
        <v>-1</v>
      </c>
      <c r="AX42" s="31">
        <f t="shared" si="20"/>
        <v>0</v>
      </c>
      <c r="AY42" s="38">
        <f t="shared" si="26"/>
        <v>1</v>
      </c>
      <c r="AZ42" s="38">
        <f t="shared" si="26"/>
        <v>-1</v>
      </c>
      <c r="BA42" s="38" t="str">
        <f t="shared" si="26"/>
        <v/>
      </c>
      <c r="BB42" s="38" t="str">
        <f t="shared" si="26"/>
        <v/>
      </c>
      <c r="BC42" s="38" t="str">
        <f t="shared" si="26"/>
        <v/>
      </c>
      <c r="BD42" s="38">
        <f t="shared" si="26"/>
        <v>-0.41368245411372095</v>
      </c>
      <c r="BE42" s="38" t="str">
        <f t="shared" si="26"/>
        <v/>
      </c>
      <c r="BF42" s="38" t="str">
        <f t="shared" si="26"/>
        <v/>
      </c>
      <c r="BG42" s="38" t="str">
        <f t="shared" si="26"/>
        <v/>
      </c>
      <c r="BH42" s="39" t="str">
        <f t="shared" si="26"/>
        <v/>
      </c>
      <c r="BI42" s="76">
        <f t="shared" si="26"/>
        <v>-1</v>
      </c>
      <c r="BJ42" s="40" t="str">
        <f t="shared" si="26"/>
        <v/>
      </c>
      <c r="BK42" s="116">
        <f t="shared" si="27"/>
        <v>91.36</v>
      </c>
      <c r="BL42" s="117" t="str">
        <f t="shared" si="27"/>
        <v/>
      </c>
      <c r="BM42" s="117" t="str">
        <f t="shared" si="27"/>
        <v/>
      </c>
      <c r="BN42" s="117" t="str">
        <f t="shared" si="27"/>
        <v/>
      </c>
      <c r="BO42" s="118" t="str">
        <f t="shared" si="27"/>
        <v/>
      </c>
      <c r="BP42" s="116">
        <f t="shared" si="28"/>
        <v>311.64</v>
      </c>
      <c r="BQ42" s="117">
        <f t="shared" si="28"/>
        <v>0</v>
      </c>
      <c r="BR42" s="117" t="str">
        <f t="shared" si="28"/>
        <v/>
      </c>
      <c r="BS42" s="117" t="str">
        <f t="shared" si="28"/>
        <v/>
      </c>
      <c r="BT42" s="118" t="str">
        <f t="shared" si="28"/>
        <v/>
      </c>
      <c r="BU42" s="116">
        <f t="shared" si="29"/>
        <v>-220.27999999999997</v>
      </c>
      <c r="BV42" s="118" t="str">
        <f t="shared" si="29"/>
        <v/>
      </c>
      <c r="BW42" s="118" t="str">
        <f t="shared" si="29"/>
        <v/>
      </c>
      <c r="BX42" s="117" t="str">
        <f t="shared" si="29"/>
        <v/>
      </c>
      <c r="BY42" s="118" t="str">
        <f t="shared" si="29"/>
        <v/>
      </c>
    </row>
    <row r="43" spans="1:77" x14ac:dyDescent="0.2">
      <c r="A43" t="s">
        <v>46</v>
      </c>
      <c r="B43" t="s">
        <v>46</v>
      </c>
      <c r="C43" t="s">
        <v>56</v>
      </c>
      <c r="D43" t="s">
        <v>47</v>
      </c>
      <c r="E43" t="s">
        <v>51</v>
      </c>
      <c r="F43" s="4">
        <f t="shared" si="24"/>
        <v>46048</v>
      </c>
      <c r="G43" t="s">
        <v>36</v>
      </c>
      <c r="H43" s="28">
        <v>1</v>
      </c>
      <c r="I43" s="138">
        <v>0</v>
      </c>
      <c r="J43" s="138">
        <v>0</v>
      </c>
      <c r="K43" s="2">
        <v>0</v>
      </c>
      <c r="L43" s="2">
        <v>0</v>
      </c>
      <c r="M43" s="2">
        <v>260.89999999999998</v>
      </c>
      <c r="N43" s="2">
        <v>0</v>
      </c>
      <c r="O43" s="2">
        <v>0</v>
      </c>
      <c r="P43" s="2">
        <v>0</v>
      </c>
      <c r="Q43" s="29">
        <v>0</v>
      </c>
      <c r="R43" s="30">
        <f t="shared" si="16"/>
        <v>0</v>
      </c>
      <c r="S43" s="30">
        <f t="shared" si="17"/>
        <v>0</v>
      </c>
      <c r="T43" t="s">
        <v>49</v>
      </c>
      <c r="U43" t="s">
        <v>49</v>
      </c>
      <c r="V43" t="s">
        <v>56</v>
      </c>
      <c r="W43" t="s">
        <v>47</v>
      </c>
      <c r="X43" t="s">
        <v>51</v>
      </c>
      <c r="Y43" s="4">
        <f t="shared" si="25"/>
        <v>45684</v>
      </c>
      <c r="Z43" t="s">
        <v>36</v>
      </c>
      <c r="AA43" s="28">
        <v>0</v>
      </c>
      <c r="AB43" s="138">
        <v>2</v>
      </c>
      <c r="AC43" s="138">
        <v>0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9">
        <v>0</v>
      </c>
      <c r="AK43" s="30">
        <f t="shared" si="18"/>
        <v>2</v>
      </c>
      <c r="AL43" s="30">
        <f t="shared" si="19"/>
        <v>0</v>
      </c>
      <c r="AM43" s="2">
        <f t="shared" si="20"/>
        <v>1</v>
      </c>
      <c r="AN43" s="2">
        <f t="shared" si="20"/>
        <v>-2</v>
      </c>
      <c r="AO43" s="2">
        <f t="shared" si="20"/>
        <v>0</v>
      </c>
      <c r="AP43" s="2">
        <f t="shared" si="20"/>
        <v>0</v>
      </c>
      <c r="AQ43" s="2">
        <f t="shared" si="20"/>
        <v>0</v>
      </c>
      <c r="AR43" s="2">
        <f t="shared" si="20"/>
        <v>260.89999999999998</v>
      </c>
      <c r="AS43" s="2">
        <f t="shared" si="20"/>
        <v>0</v>
      </c>
      <c r="AT43" s="2">
        <f t="shared" ref="AT43:AX93" si="30">+O43-AH43</f>
        <v>0</v>
      </c>
      <c r="AU43" s="2">
        <f t="shared" si="30"/>
        <v>0</v>
      </c>
      <c r="AV43" s="29">
        <f t="shared" si="30"/>
        <v>0</v>
      </c>
      <c r="AW43" s="30">
        <f t="shared" si="30"/>
        <v>-2</v>
      </c>
      <c r="AX43" s="31">
        <f t="shared" si="30"/>
        <v>0</v>
      </c>
      <c r="AY43" s="38" t="str">
        <f t="shared" si="26"/>
        <v/>
      </c>
      <c r="AZ43" s="38">
        <f t="shared" si="26"/>
        <v>-1</v>
      </c>
      <c r="BA43" s="38" t="str">
        <f t="shared" si="26"/>
        <v/>
      </c>
      <c r="BB43" s="38" t="str">
        <f t="shared" si="26"/>
        <v/>
      </c>
      <c r="BC43" s="38" t="str">
        <f t="shared" si="26"/>
        <v/>
      </c>
      <c r="BD43" s="38" t="str">
        <f t="shared" si="26"/>
        <v/>
      </c>
      <c r="BE43" s="38" t="str">
        <f t="shared" si="26"/>
        <v/>
      </c>
      <c r="BF43" s="38" t="str">
        <f t="shared" si="26"/>
        <v/>
      </c>
      <c r="BG43" s="38" t="str">
        <f t="shared" si="26"/>
        <v/>
      </c>
      <c r="BH43" s="39" t="str">
        <f t="shared" si="26"/>
        <v/>
      </c>
      <c r="BI43" s="76">
        <f t="shared" si="26"/>
        <v>-1</v>
      </c>
      <c r="BJ43" s="40" t="str">
        <f t="shared" si="26"/>
        <v/>
      </c>
      <c r="BK43" s="119">
        <f t="shared" si="27"/>
        <v>260.89999999999998</v>
      </c>
      <c r="BL43" s="120" t="str">
        <f t="shared" si="27"/>
        <v/>
      </c>
      <c r="BM43" s="120" t="str">
        <f t="shared" si="27"/>
        <v/>
      </c>
      <c r="BN43" s="120" t="str">
        <f t="shared" si="27"/>
        <v/>
      </c>
      <c r="BO43" s="121" t="str">
        <f t="shared" si="27"/>
        <v/>
      </c>
      <c r="BP43" s="119" t="str">
        <f t="shared" si="28"/>
        <v/>
      </c>
      <c r="BQ43" s="120">
        <f t="shared" si="28"/>
        <v>0</v>
      </c>
      <c r="BR43" s="120" t="str">
        <f t="shared" si="28"/>
        <v/>
      </c>
      <c r="BS43" s="120" t="str">
        <f t="shared" si="28"/>
        <v/>
      </c>
      <c r="BT43" s="121" t="str">
        <f t="shared" si="28"/>
        <v/>
      </c>
      <c r="BU43" s="119" t="str">
        <f t="shared" si="29"/>
        <v/>
      </c>
      <c r="BV43" s="121" t="str">
        <f t="shared" si="29"/>
        <v/>
      </c>
      <c r="BW43" s="121" t="str">
        <f t="shared" si="29"/>
        <v/>
      </c>
      <c r="BX43" s="120" t="str">
        <f t="shared" si="29"/>
        <v/>
      </c>
      <c r="BY43" s="121" t="str">
        <f t="shared" si="29"/>
        <v/>
      </c>
    </row>
    <row r="44" spans="1:77" x14ac:dyDescent="0.2">
      <c r="A44" t="s">
        <v>46</v>
      </c>
      <c r="B44" t="s">
        <v>46</v>
      </c>
      <c r="C44" t="s">
        <v>56</v>
      </c>
      <c r="D44" t="s">
        <v>47</v>
      </c>
      <c r="E44" t="s">
        <v>51</v>
      </c>
      <c r="F44" s="4">
        <f t="shared" si="24"/>
        <v>46049</v>
      </c>
      <c r="G44" t="s">
        <v>37</v>
      </c>
      <c r="H44" s="28">
        <v>1</v>
      </c>
      <c r="I44" s="138">
        <v>0</v>
      </c>
      <c r="J44" s="138">
        <v>0</v>
      </c>
      <c r="K44" s="2">
        <v>0</v>
      </c>
      <c r="L44" s="2">
        <v>0</v>
      </c>
      <c r="M44" s="2">
        <v>20.97</v>
      </c>
      <c r="N44" s="2">
        <v>0</v>
      </c>
      <c r="O44" s="2">
        <v>0</v>
      </c>
      <c r="P44" s="2">
        <v>0</v>
      </c>
      <c r="Q44" s="29">
        <v>0</v>
      </c>
      <c r="R44" s="30">
        <f t="shared" si="16"/>
        <v>0</v>
      </c>
      <c r="S44" s="30">
        <f t="shared" si="17"/>
        <v>0</v>
      </c>
      <c r="T44" t="s">
        <v>49</v>
      </c>
      <c r="U44" t="s">
        <v>49</v>
      </c>
      <c r="V44" t="s">
        <v>56</v>
      </c>
      <c r="W44" t="s">
        <v>47</v>
      </c>
      <c r="X44" t="s">
        <v>51</v>
      </c>
      <c r="Y44" s="4">
        <f t="shared" si="25"/>
        <v>45685</v>
      </c>
      <c r="Z44" t="s">
        <v>37</v>
      </c>
      <c r="AA44" s="28">
        <v>0</v>
      </c>
      <c r="AB44" s="138">
        <v>0</v>
      </c>
      <c r="AC44" s="138">
        <v>0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9">
        <v>0</v>
      </c>
      <c r="AK44" s="30">
        <f t="shared" si="18"/>
        <v>0</v>
      </c>
      <c r="AL44" s="30">
        <f t="shared" si="19"/>
        <v>0</v>
      </c>
      <c r="AM44" s="2">
        <f t="shared" ref="AM44:AS80" si="31">+H44-AA44</f>
        <v>1</v>
      </c>
      <c r="AN44" s="2">
        <f t="shared" si="31"/>
        <v>0</v>
      </c>
      <c r="AO44" s="2">
        <f t="shared" si="31"/>
        <v>0</v>
      </c>
      <c r="AP44" s="2">
        <f t="shared" si="31"/>
        <v>0</v>
      </c>
      <c r="AQ44" s="2">
        <f t="shared" si="31"/>
        <v>0</v>
      </c>
      <c r="AR44" s="2">
        <f t="shared" si="31"/>
        <v>20.97</v>
      </c>
      <c r="AS44" s="2">
        <f t="shared" si="31"/>
        <v>0</v>
      </c>
      <c r="AT44" s="2">
        <f t="shared" si="30"/>
        <v>0</v>
      </c>
      <c r="AU44" s="2">
        <f t="shared" si="30"/>
        <v>0</v>
      </c>
      <c r="AV44" s="29">
        <f t="shared" si="30"/>
        <v>0</v>
      </c>
      <c r="AW44" s="30">
        <f t="shared" si="30"/>
        <v>0</v>
      </c>
      <c r="AX44" s="31">
        <f t="shared" si="30"/>
        <v>0</v>
      </c>
      <c r="AY44" s="38" t="str">
        <f t="shared" si="26"/>
        <v/>
      </c>
      <c r="AZ44" s="38" t="str">
        <f t="shared" si="26"/>
        <v/>
      </c>
      <c r="BA44" s="38" t="str">
        <f t="shared" si="26"/>
        <v/>
      </c>
      <c r="BB44" s="38" t="str">
        <f t="shared" si="26"/>
        <v/>
      </c>
      <c r="BC44" s="38" t="str">
        <f t="shared" si="26"/>
        <v/>
      </c>
      <c r="BD44" s="38" t="str">
        <f t="shared" si="26"/>
        <v/>
      </c>
      <c r="BE44" s="38" t="str">
        <f t="shared" si="26"/>
        <v/>
      </c>
      <c r="BF44" s="38" t="str">
        <f t="shared" si="26"/>
        <v/>
      </c>
      <c r="BG44" s="38" t="str">
        <f t="shared" si="26"/>
        <v/>
      </c>
      <c r="BH44" s="39" t="str">
        <f t="shared" si="26"/>
        <v/>
      </c>
      <c r="BI44" s="76" t="str">
        <f t="shared" si="26"/>
        <v/>
      </c>
      <c r="BJ44" s="40" t="str">
        <f t="shared" si="26"/>
        <v/>
      </c>
      <c r="BK44" s="119">
        <f t="shared" si="27"/>
        <v>20.97</v>
      </c>
      <c r="BL44" s="120" t="str">
        <f t="shared" si="27"/>
        <v/>
      </c>
      <c r="BM44" s="120" t="str">
        <f t="shared" si="27"/>
        <v/>
      </c>
      <c r="BN44" s="120" t="str">
        <f t="shared" si="27"/>
        <v/>
      </c>
      <c r="BO44" s="121" t="str">
        <f t="shared" si="27"/>
        <v/>
      </c>
      <c r="BP44" s="119" t="str">
        <f t="shared" si="28"/>
        <v/>
      </c>
      <c r="BQ44" s="120" t="str">
        <f t="shared" si="28"/>
        <v/>
      </c>
      <c r="BR44" s="120" t="str">
        <f t="shared" si="28"/>
        <v/>
      </c>
      <c r="BS44" s="120" t="str">
        <f t="shared" si="28"/>
        <v/>
      </c>
      <c r="BT44" s="121" t="str">
        <f t="shared" si="28"/>
        <v/>
      </c>
      <c r="BU44" s="119" t="str">
        <f t="shared" si="29"/>
        <v/>
      </c>
      <c r="BV44" s="121" t="str">
        <f t="shared" si="29"/>
        <v/>
      </c>
      <c r="BW44" s="121" t="str">
        <f t="shared" si="29"/>
        <v/>
      </c>
      <c r="BX44" s="120" t="str">
        <f t="shared" si="29"/>
        <v/>
      </c>
      <c r="BY44" s="121" t="str">
        <f t="shared" si="29"/>
        <v/>
      </c>
    </row>
    <row r="45" spans="1:77" x14ac:dyDescent="0.2">
      <c r="A45" t="s">
        <v>46</v>
      </c>
      <c r="B45" t="s">
        <v>46</v>
      </c>
      <c r="C45" t="s">
        <v>56</v>
      </c>
      <c r="D45" t="s">
        <v>47</v>
      </c>
      <c r="E45" t="s">
        <v>51</v>
      </c>
      <c r="F45" s="4">
        <f t="shared" si="24"/>
        <v>46050</v>
      </c>
      <c r="G45" t="s">
        <v>38</v>
      </c>
      <c r="H45" s="28">
        <v>0</v>
      </c>
      <c r="I45" s="138">
        <v>0</v>
      </c>
      <c r="J45" s="138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9">
        <v>0</v>
      </c>
      <c r="R45" s="30">
        <f t="shared" si="16"/>
        <v>0</v>
      </c>
      <c r="S45" s="30">
        <f t="shared" si="17"/>
        <v>0</v>
      </c>
      <c r="T45" t="s">
        <v>49</v>
      </c>
      <c r="U45" t="s">
        <v>49</v>
      </c>
      <c r="V45" t="s">
        <v>56</v>
      </c>
      <c r="W45" t="s">
        <v>47</v>
      </c>
      <c r="X45" t="s">
        <v>51</v>
      </c>
      <c r="Y45" s="4">
        <f t="shared" si="25"/>
        <v>45686</v>
      </c>
      <c r="Z45" t="s">
        <v>38</v>
      </c>
      <c r="AA45" s="28">
        <v>4</v>
      </c>
      <c r="AB45" s="138">
        <v>1</v>
      </c>
      <c r="AC45" s="138">
        <v>0</v>
      </c>
      <c r="AD45" s="2">
        <v>0</v>
      </c>
      <c r="AE45" s="2">
        <v>0</v>
      </c>
      <c r="AF45" s="2">
        <v>907.63</v>
      </c>
      <c r="AG45" s="2">
        <v>0</v>
      </c>
      <c r="AH45" s="2">
        <v>0</v>
      </c>
      <c r="AI45" s="2">
        <v>0</v>
      </c>
      <c r="AJ45" s="29">
        <v>0</v>
      </c>
      <c r="AK45" s="30">
        <f t="shared" si="18"/>
        <v>1</v>
      </c>
      <c r="AL45" s="30">
        <f t="shared" si="19"/>
        <v>0</v>
      </c>
      <c r="AM45" s="2">
        <f t="shared" si="31"/>
        <v>-4</v>
      </c>
      <c r="AN45" s="2">
        <f t="shared" si="31"/>
        <v>-1</v>
      </c>
      <c r="AO45" s="2">
        <f t="shared" si="31"/>
        <v>0</v>
      </c>
      <c r="AP45" s="2">
        <f t="shared" si="31"/>
        <v>0</v>
      </c>
      <c r="AQ45" s="2">
        <f t="shared" si="31"/>
        <v>0</v>
      </c>
      <c r="AR45" s="2">
        <f t="shared" si="31"/>
        <v>-907.63</v>
      </c>
      <c r="AS45" s="2">
        <f t="shared" si="31"/>
        <v>0</v>
      </c>
      <c r="AT45" s="2">
        <f t="shared" si="30"/>
        <v>0</v>
      </c>
      <c r="AU45" s="2">
        <f t="shared" si="30"/>
        <v>0</v>
      </c>
      <c r="AV45" s="29">
        <f t="shared" si="30"/>
        <v>0</v>
      </c>
      <c r="AW45" s="30">
        <f t="shared" si="30"/>
        <v>-1</v>
      </c>
      <c r="AX45" s="31">
        <f t="shared" si="30"/>
        <v>0</v>
      </c>
      <c r="AY45" s="38">
        <f t="shared" si="26"/>
        <v>-1</v>
      </c>
      <c r="AZ45" s="38">
        <f t="shared" si="26"/>
        <v>-1</v>
      </c>
      <c r="BA45" s="38" t="str">
        <f t="shared" si="26"/>
        <v/>
      </c>
      <c r="BB45" s="38" t="str">
        <f t="shared" ref="BB45:BJ73" si="32">IFERROR(AP45/AD45,"")</f>
        <v/>
      </c>
      <c r="BC45" s="38" t="str">
        <f t="shared" si="32"/>
        <v/>
      </c>
      <c r="BD45" s="38">
        <f t="shared" si="32"/>
        <v>-1</v>
      </c>
      <c r="BE45" s="38" t="str">
        <f t="shared" si="32"/>
        <v/>
      </c>
      <c r="BF45" s="38" t="str">
        <f t="shared" si="32"/>
        <v/>
      </c>
      <c r="BG45" s="38" t="str">
        <f t="shared" si="32"/>
        <v/>
      </c>
      <c r="BH45" s="39" t="str">
        <f t="shared" si="32"/>
        <v/>
      </c>
      <c r="BI45" s="76">
        <f t="shared" si="32"/>
        <v>-1</v>
      </c>
      <c r="BJ45" s="40" t="str">
        <f t="shared" si="32"/>
        <v/>
      </c>
      <c r="BK45" s="119" t="str">
        <f t="shared" si="27"/>
        <v/>
      </c>
      <c r="BL45" s="120" t="str">
        <f t="shared" si="27"/>
        <v/>
      </c>
      <c r="BM45" s="120" t="str">
        <f t="shared" si="27"/>
        <v/>
      </c>
      <c r="BN45" s="120" t="str">
        <f t="shared" si="27"/>
        <v/>
      </c>
      <c r="BO45" s="121" t="str">
        <f t="shared" si="27"/>
        <v/>
      </c>
      <c r="BP45" s="119">
        <f t="shared" si="28"/>
        <v>226.9075</v>
      </c>
      <c r="BQ45" s="120">
        <f t="shared" si="28"/>
        <v>0</v>
      </c>
      <c r="BR45" s="120" t="str">
        <f t="shared" si="28"/>
        <v/>
      </c>
      <c r="BS45" s="120" t="str">
        <f t="shared" si="28"/>
        <v/>
      </c>
      <c r="BT45" s="121" t="str">
        <f t="shared" si="28"/>
        <v/>
      </c>
      <c r="BU45" s="119" t="str">
        <f t="shared" si="29"/>
        <v/>
      </c>
      <c r="BV45" s="121" t="str">
        <f t="shared" si="29"/>
        <v/>
      </c>
      <c r="BW45" s="121" t="str">
        <f t="shared" si="29"/>
        <v/>
      </c>
      <c r="BX45" s="120" t="str">
        <f t="shared" si="29"/>
        <v/>
      </c>
      <c r="BY45" s="121" t="str">
        <f t="shared" si="29"/>
        <v/>
      </c>
    </row>
    <row r="46" spans="1:77" x14ac:dyDescent="0.2">
      <c r="A46" t="s">
        <v>46</v>
      </c>
      <c r="B46" t="s">
        <v>46</v>
      </c>
      <c r="C46" t="s">
        <v>56</v>
      </c>
      <c r="D46" t="s">
        <v>47</v>
      </c>
      <c r="E46" t="s">
        <v>51</v>
      </c>
      <c r="F46" s="4">
        <f t="shared" si="24"/>
        <v>46051</v>
      </c>
      <c r="G46" t="s">
        <v>39</v>
      </c>
      <c r="H46" s="28">
        <v>1</v>
      </c>
      <c r="I46" s="138">
        <v>1</v>
      </c>
      <c r="J46" s="138">
        <v>0</v>
      </c>
      <c r="K46" s="2">
        <v>0</v>
      </c>
      <c r="L46" s="2">
        <v>0</v>
      </c>
      <c r="M46" s="2">
        <v>43.94</v>
      </c>
      <c r="N46" s="2">
        <v>187.91</v>
      </c>
      <c r="O46" s="2">
        <v>0</v>
      </c>
      <c r="P46" s="2">
        <v>0</v>
      </c>
      <c r="Q46" s="29">
        <v>0</v>
      </c>
      <c r="R46" s="30">
        <f t="shared" si="16"/>
        <v>1</v>
      </c>
      <c r="S46" s="30">
        <f t="shared" si="17"/>
        <v>187.91</v>
      </c>
      <c r="T46" t="s">
        <v>49</v>
      </c>
      <c r="U46" t="s">
        <v>49</v>
      </c>
      <c r="V46" t="s">
        <v>56</v>
      </c>
      <c r="W46" t="s">
        <v>47</v>
      </c>
      <c r="X46" t="s">
        <v>51</v>
      </c>
      <c r="Y46" s="4">
        <f t="shared" si="25"/>
        <v>45687</v>
      </c>
      <c r="Z46" t="s">
        <v>39</v>
      </c>
      <c r="AA46" s="28">
        <v>3</v>
      </c>
      <c r="AB46" s="138">
        <v>0</v>
      </c>
      <c r="AC46" s="138">
        <v>0</v>
      </c>
      <c r="AD46" s="2">
        <v>0</v>
      </c>
      <c r="AE46" s="2">
        <v>0</v>
      </c>
      <c r="AF46" s="2">
        <v>372.54</v>
      </c>
      <c r="AG46" s="2">
        <v>0</v>
      </c>
      <c r="AH46" s="2">
        <v>0</v>
      </c>
      <c r="AI46" s="2">
        <v>0</v>
      </c>
      <c r="AJ46" s="29">
        <v>0</v>
      </c>
      <c r="AK46" s="30">
        <f t="shared" si="18"/>
        <v>0</v>
      </c>
      <c r="AL46" s="30">
        <f t="shared" si="19"/>
        <v>0</v>
      </c>
      <c r="AM46" s="2">
        <f t="shared" si="31"/>
        <v>-2</v>
      </c>
      <c r="AN46" s="2">
        <f t="shared" si="31"/>
        <v>1</v>
      </c>
      <c r="AO46" s="2">
        <f t="shared" si="31"/>
        <v>0</v>
      </c>
      <c r="AP46" s="2">
        <f t="shared" si="31"/>
        <v>0</v>
      </c>
      <c r="AQ46" s="2">
        <f t="shared" si="31"/>
        <v>0</v>
      </c>
      <c r="AR46" s="2">
        <f t="shared" si="31"/>
        <v>-328.6</v>
      </c>
      <c r="AS46" s="2">
        <f t="shared" si="31"/>
        <v>187.91</v>
      </c>
      <c r="AT46" s="2">
        <f t="shared" si="30"/>
        <v>0</v>
      </c>
      <c r="AU46" s="2">
        <f t="shared" si="30"/>
        <v>0</v>
      </c>
      <c r="AV46" s="29">
        <f t="shared" si="30"/>
        <v>0</v>
      </c>
      <c r="AW46" s="30">
        <f t="shared" si="30"/>
        <v>1</v>
      </c>
      <c r="AX46" s="31">
        <f t="shared" si="30"/>
        <v>187.91</v>
      </c>
      <c r="AY46" s="38">
        <f t="shared" ref="AY46:BD102" si="33">IFERROR(AM46/AA46,"")</f>
        <v>-0.66666666666666663</v>
      </c>
      <c r="AZ46" s="38" t="str">
        <f t="shared" si="33"/>
        <v/>
      </c>
      <c r="BA46" s="38" t="str">
        <f t="shared" si="33"/>
        <v/>
      </c>
      <c r="BB46" s="38" t="str">
        <f t="shared" si="32"/>
        <v/>
      </c>
      <c r="BC46" s="38" t="str">
        <f t="shared" si="32"/>
        <v/>
      </c>
      <c r="BD46" s="38">
        <f t="shared" si="32"/>
        <v>-0.88205293391313688</v>
      </c>
      <c r="BE46" s="38" t="str">
        <f t="shared" si="32"/>
        <v/>
      </c>
      <c r="BF46" s="38" t="str">
        <f t="shared" si="32"/>
        <v/>
      </c>
      <c r="BG46" s="38" t="str">
        <f t="shared" si="32"/>
        <v/>
      </c>
      <c r="BH46" s="39" t="str">
        <f t="shared" si="32"/>
        <v/>
      </c>
      <c r="BI46" s="76" t="str">
        <f t="shared" si="32"/>
        <v/>
      </c>
      <c r="BJ46" s="40" t="str">
        <f t="shared" si="32"/>
        <v/>
      </c>
      <c r="BK46" s="119">
        <f t="shared" si="27"/>
        <v>43.94</v>
      </c>
      <c r="BL46" s="120">
        <f t="shared" si="27"/>
        <v>187.91</v>
      </c>
      <c r="BM46" s="120" t="str">
        <f t="shared" si="27"/>
        <v/>
      </c>
      <c r="BN46" s="120" t="str">
        <f t="shared" si="27"/>
        <v/>
      </c>
      <c r="BO46" s="121" t="str">
        <f t="shared" si="27"/>
        <v/>
      </c>
      <c r="BP46" s="119">
        <f t="shared" si="28"/>
        <v>124.18</v>
      </c>
      <c r="BQ46" s="120" t="str">
        <f t="shared" si="28"/>
        <v/>
      </c>
      <c r="BR46" s="120" t="str">
        <f t="shared" si="28"/>
        <v/>
      </c>
      <c r="BS46" s="120" t="str">
        <f t="shared" si="28"/>
        <v/>
      </c>
      <c r="BT46" s="121" t="str">
        <f t="shared" si="28"/>
        <v/>
      </c>
      <c r="BU46" s="119">
        <f t="shared" si="29"/>
        <v>-80.240000000000009</v>
      </c>
      <c r="BV46" s="121" t="str">
        <f t="shared" si="29"/>
        <v/>
      </c>
      <c r="BW46" s="121" t="str">
        <f t="shared" si="29"/>
        <v/>
      </c>
      <c r="BX46" s="120" t="str">
        <f t="shared" si="29"/>
        <v/>
      </c>
      <c r="BY46" s="121" t="str">
        <f t="shared" si="29"/>
        <v/>
      </c>
    </row>
    <row r="47" spans="1:77" x14ac:dyDescent="0.2">
      <c r="A47" t="s">
        <v>46</v>
      </c>
      <c r="B47" t="s">
        <v>46</v>
      </c>
      <c r="C47" t="s">
        <v>56</v>
      </c>
      <c r="D47" t="s">
        <v>47</v>
      </c>
      <c r="E47" t="s">
        <v>51</v>
      </c>
      <c r="F47" s="4">
        <f t="shared" si="24"/>
        <v>46052</v>
      </c>
      <c r="G47" t="s">
        <v>40</v>
      </c>
      <c r="H47" s="28">
        <v>4</v>
      </c>
      <c r="I47" s="138">
        <v>0</v>
      </c>
      <c r="J47" s="138">
        <v>0</v>
      </c>
      <c r="K47" s="2">
        <v>0</v>
      </c>
      <c r="L47" s="2">
        <v>0</v>
      </c>
      <c r="M47" s="2">
        <v>441.61</v>
      </c>
      <c r="N47" s="2">
        <v>0</v>
      </c>
      <c r="O47" s="2">
        <v>0</v>
      </c>
      <c r="P47" s="2">
        <v>0</v>
      </c>
      <c r="Q47" s="29">
        <v>0</v>
      </c>
      <c r="R47" s="30">
        <f t="shared" si="16"/>
        <v>0</v>
      </c>
      <c r="S47" s="30">
        <f t="shared" si="17"/>
        <v>0</v>
      </c>
      <c r="T47" t="s">
        <v>49</v>
      </c>
      <c r="U47" t="s">
        <v>49</v>
      </c>
      <c r="V47" t="s">
        <v>56</v>
      </c>
      <c r="W47" t="s">
        <v>47</v>
      </c>
      <c r="X47" t="s">
        <v>51</v>
      </c>
      <c r="Y47" s="4">
        <f t="shared" si="25"/>
        <v>45688</v>
      </c>
      <c r="Z47" t="s">
        <v>40</v>
      </c>
      <c r="AA47" s="28">
        <v>3</v>
      </c>
      <c r="AB47" s="138">
        <v>5</v>
      </c>
      <c r="AC47" s="138">
        <v>0</v>
      </c>
      <c r="AD47" s="2">
        <v>0</v>
      </c>
      <c r="AE47" s="2">
        <v>0</v>
      </c>
      <c r="AF47" s="2">
        <v>283.78999999999996</v>
      </c>
      <c r="AG47" s="2">
        <v>0</v>
      </c>
      <c r="AH47" s="2">
        <v>0</v>
      </c>
      <c r="AI47" s="2">
        <v>0</v>
      </c>
      <c r="AJ47" s="29">
        <v>0</v>
      </c>
      <c r="AK47" s="30">
        <f t="shared" si="18"/>
        <v>5</v>
      </c>
      <c r="AL47" s="30">
        <f t="shared" si="19"/>
        <v>0</v>
      </c>
      <c r="AM47" s="2">
        <f t="shared" si="31"/>
        <v>1</v>
      </c>
      <c r="AN47" s="2">
        <f t="shared" si="31"/>
        <v>-5</v>
      </c>
      <c r="AO47" s="2">
        <f t="shared" si="31"/>
        <v>0</v>
      </c>
      <c r="AP47" s="2">
        <f t="shared" si="31"/>
        <v>0</v>
      </c>
      <c r="AQ47" s="2">
        <f t="shared" si="31"/>
        <v>0</v>
      </c>
      <c r="AR47" s="2">
        <f t="shared" si="31"/>
        <v>157.82000000000005</v>
      </c>
      <c r="AS47" s="2">
        <f t="shared" si="31"/>
        <v>0</v>
      </c>
      <c r="AT47" s="2">
        <f t="shared" si="30"/>
        <v>0</v>
      </c>
      <c r="AU47" s="2">
        <f t="shared" si="30"/>
        <v>0</v>
      </c>
      <c r="AV47" s="29">
        <f t="shared" si="30"/>
        <v>0</v>
      </c>
      <c r="AW47" s="30">
        <f t="shared" si="30"/>
        <v>-5</v>
      </c>
      <c r="AX47" s="31">
        <f t="shared" si="30"/>
        <v>0</v>
      </c>
      <c r="AY47" s="38">
        <f t="shared" si="33"/>
        <v>0.33333333333333331</v>
      </c>
      <c r="AZ47" s="38">
        <f t="shared" si="33"/>
        <v>-1</v>
      </c>
      <c r="BA47" s="38" t="str">
        <f t="shared" si="33"/>
        <v/>
      </c>
      <c r="BB47" s="38" t="str">
        <f t="shared" si="32"/>
        <v/>
      </c>
      <c r="BC47" s="38" t="str">
        <f t="shared" si="32"/>
        <v/>
      </c>
      <c r="BD47" s="38">
        <f t="shared" si="32"/>
        <v>0.55611543747136993</v>
      </c>
      <c r="BE47" s="38" t="str">
        <f t="shared" si="32"/>
        <v/>
      </c>
      <c r="BF47" s="38" t="str">
        <f t="shared" si="32"/>
        <v/>
      </c>
      <c r="BG47" s="38" t="str">
        <f t="shared" si="32"/>
        <v/>
      </c>
      <c r="BH47" s="39" t="str">
        <f t="shared" si="32"/>
        <v/>
      </c>
      <c r="BI47" s="76">
        <f t="shared" si="32"/>
        <v>-1</v>
      </c>
      <c r="BJ47" s="40" t="str">
        <f t="shared" si="32"/>
        <v/>
      </c>
      <c r="BK47" s="119">
        <f t="shared" si="27"/>
        <v>110.4025</v>
      </c>
      <c r="BL47" s="120" t="str">
        <f t="shared" si="27"/>
        <v/>
      </c>
      <c r="BM47" s="120" t="str">
        <f t="shared" si="27"/>
        <v/>
      </c>
      <c r="BN47" s="120" t="str">
        <f t="shared" si="27"/>
        <v/>
      </c>
      <c r="BO47" s="121" t="str">
        <f t="shared" si="27"/>
        <v/>
      </c>
      <c r="BP47" s="119">
        <f t="shared" si="28"/>
        <v>94.59666666666665</v>
      </c>
      <c r="BQ47" s="120">
        <f t="shared" si="28"/>
        <v>0</v>
      </c>
      <c r="BR47" s="120" t="str">
        <f t="shared" si="28"/>
        <v/>
      </c>
      <c r="BS47" s="120" t="str">
        <f t="shared" si="28"/>
        <v/>
      </c>
      <c r="BT47" s="121" t="str">
        <f t="shared" si="28"/>
        <v/>
      </c>
      <c r="BU47" s="119">
        <f t="shared" si="29"/>
        <v>15.805833333333354</v>
      </c>
      <c r="BV47" s="121" t="str">
        <f t="shared" si="29"/>
        <v/>
      </c>
      <c r="BW47" s="121" t="str">
        <f t="shared" si="29"/>
        <v/>
      </c>
      <c r="BX47" s="120" t="str">
        <f t="shared" si="29"/>
        <v/>
      </c>
      <c r="BY47" s="121" t="str">
        <f t="shared" si="29"/>
        <v/>
      </c>
    </row>
    <row r="48" spans="1:77" ht="13.5" thickBot="1" x14ac:dyDescent="0.25">
      <c r="A48" t="s">
        <v>46</v>
      </c>
      <c r="B48" t="s">
        <v>46</v>
      </c>
      <c r="C48" t="s">
        <v>56</v>
      </c>
      <c r="D48" t="s">
        <v>47</v>
      </c>
      <c r="E48" t="s">
        <v>51</v>
      </c>
      <c r="F48" s="59">
        <f t="shared" si="24"/>
        <v>46053</v>
      </c>
      <c r="G48" s="42" t="s">
        <v>41</v>
      </c>
      <c r="H48" s="43">
        <v>2</v>
      </c>
      <c r="I48" s="44">
        <v>1</v>
      </c>
      <c r="J48" s="44">
        <v>0</v>
      </c>
      <c r="K48" s="44">
        <v>0</v>
      </c>
      <c r="L48" s="44">
        <v>0</v>
      </c>
      <c r="M48" s="44">
        <v>55.96</v>
      </c>
      <c r="N48" s="44">
        <v>69.94</v>
      </c>
      <c r="O48" s="44">
        <v>0</v>
      </c>
      <c r="P48" s="44">
        <v>0</v>
      </c>
      <c r="Q48" s="45">
        <v>0</v>
      </c>
      <c r="R48" s="46">
        <f t="shared" si="16"/>
        <v>1</v>
      </c>
      <c r="S48" s="46">
        <f t="shared" si="17"/>
        <v>69.94</v>
      </c>
      <c r="T48" t="s">
        <v>49</v>
      </c>
      <c r="U48" t="s">
        <v>49</v>
      </c>
      <c r="V48" t="s">
        <v>56</v>
      </c>
      <c r="W48" t="s">
        <v>56</v>
      </c>
      <c r="X48" t="s">
        <v>51</v>
      </c>
      <c r="Y48" s="59">
        <f t="shared" si="25"/>
        <v>45689</v>
      </c>
      <c r="Z48" s="42" t="s">
        <v>41</v>
      </c>
      <c r="AA48" s="43">
        <v>1</v>
      </c>
      <c r="AB48" s="44">
        <v>0</v>
      </c>
      <c r="AC48" s="44">
        <v>0</v>
      </c>
      <c r="AD48" s="44">
        <v>0</v>
      </c>
      <c r="AE48" s="44">
        <v>0</v>
      </c>
      <c r="AF48" s="44">
        <v>484.24</v>
      </c>
      <c r="AG48" s="44">
        <v>0</v>
      </c>
      <c r="AH48" s="44">
        <v>0</v>
      </c>
      <c r="AI48" s="44">
        <v>0</v>
      </c>
      <c r="AJ48" s="45">
        <v>0</v>
      </c>
      <c r="AK48" s="46">
        <f t="shared" si="18"/>
        <v>0</v>
      </c>
      <c r="AL48" s="46">
        <f t="shared" si="19"/>
        <v>0</v>
      </c>
      <c r="AM48" s="44">
        <f t="shared" si="31"/>
        <v>1</v>
      </c>
      <c r="AN48" s="44">
        <f t="shared" si="31"/>
        <v>1</v>
      </c>
      <c r="AO48" s="44">
        <f t="shared" si="31"/>
        <v>0</v>
      </c>
      <c r="AP48" s="44">
        <f t="shared" si="31"/>
        <v>0</v>
      </c>
      <c r="AQ48" s="44">
        <f t="shared" si="31"/>
        <v>0</v>
      </c>
      <c r="AR48" s="44">
        <f t="shared" si="31"/>
        <v>-428.28000000000003</v>
      </c>
      <c r="AS48" s="44">
        <f t="shared" si="31"/>
        <v>69.94</v>
      </c>
      <c r="AT48" s="44">
        <f t="shared" si="30"/>
        <v>0</v>
      </c>
      <c r="AU48" s="44">
        <f t="shared" si="30"/>
        <v>0</v>
      </c>
      <c r="AV48" s="45">
        <f t="shared" si="30"/>
        <v>0</v>
      </c>
      <c r="AW48" s="46">
        <f t="shared" si="30"/>
        <v>1</v>
      </c>
      <c r="AX48" s="47">
        <f t="shared" si="30"/>
        <v>69.94</v>
      </c>
      <c r="AY48" s="56">
        <f t="shared" si="33"/>
        <v>1</v>
      </c>
      <c r="AZ48" s="56" t="str">
        <f t="shared" si="33"/>
        <v/>
      </c>
      <c r="BA48" s="56" t="str">
        <f t="shared" si="33"/>
        <v/>
      </c>
      <c r="BB48" s="56" t="str">
        <f t="shared" si="32"/>
        <v/>
      </c>
      <c r="BC48" s="56" t="str">
        <f t="shared" si="32"/>
        <v/>
      </c>
      <c r="BD48" s="56">
        <f t="shared" si="32"/>
        <v>-0.88443746902362474</v>
      </c>
      <c r="BE48" s="56" t="str">
        <f t="shared" si="32"/>
        <v/>
      </c>
      <c r="BF48" s="56" t="str">
        <f t="shared" si="32"/>
        <v/>
      </c>
      <c r="BG48" s="56" t="str">
        <f t="shared" si="32"/>
        <v/>
      </c>
      <c r="BH48" s="57" t="str">
        <f t="shared" si="32"/>
        <v/>
      </c>
      <c r="BI48" s="81" t="str">
        <f t="shared" si="32"/>
        <v/>
      </c>
      <c r="BJ48" s="58" t="str">
        <f t="shared" si="32"/>
        <v/>
      </c>
      <c r="BK48" s="122">
        <f t="shared" si="27"/>
        <v>27.98</v>
      </c>
      <c r="BL48" s="123">
        <f t="shared" si="27"/>
        <v>69.94</v>
      </c>
      <c r="BM48" s="123" t="str">
        <f t="shared" si="27"/>
        <v/>
      </c>
      <c r="BN48" s="123" t="str">
        <f t="shared" si="27"/>
        <v/>
      </c>
      <c r="BO48" s="124" t="str">
        <f t="shared" si="27"/>
        <v/>
      </c>
      <c r="BP48" s="122">
        <f t="shared" si="28"/>
        <v>484.24</v>
      </c>
      <c r="BQ48" s="123" t="str">
        <f t="shared" si="28"/>
        <v/>
      </c>
      <c r="BR48" s="123" t="str">
        <f t="shared" si="28"/>
        <v/>
      </c>
      <c r="BS48" s="123" t="str">
        <f t="shared" si="28"/>
        <v/>
      </c>
      <c r="BT48" s="124" t="str">
        <f t="shared" si="28"/>
        <v/>
      </c>
      <c r="BU48" s="122">
        <f t="shared" si="29"/>
        <v>-456.26</v>
      </c>
      <c r="BV48" s="124" t="str">
        <f t="shared" si="29"/>
        <v/>
      </c>
      <c r="BW48" s="124" t="str">
        <f t="shared" si="29"/>
        <v/>
      </c>
      <c r="BX48" s="123" t="str">
        <f t="shared" si="29"/>
        <v/>
      </c>
      <c r="BY48" s="124" t="str">
        <f t="shared" si="29"/>
        <v/>
      </c>
    </row>
    <row r="49" spans="1:77" x14ac:dyDescent="0.2">
      <c r="A49" t="s">
        <v>46</v>
      </c>
      <c r="B49" t="s">
        <v>46</v>
      </c>
      <c r="C49" t="s">
        <v>56</v>
      </c>
      <c r="D49" t="s">
        <v>56</v>
      </c>
      <c r="E49" t="s">
        <v>52</v>
      </c>
      <c r="F49" s="4">
        <f t="shared" si="24"/>
        <v>46054</v>
      </c>
      <c r="G49" t="s">
        <v>35</v>
      </c>
      <c r="H49" s="28">
        <v>0</v>
      </c>
      <c r="I49" s="138">
        <v>0</v>
      </c>
      <c r="J49" s="138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9">
        <v>0</v>
      </c>
      <c r="R49" s="30">
        <f t="shared" si="16"/>
        <v>0</v>
      </c>
      <c r="S49" s="30">
        <f t="shared" si="17"/>
        <v>0</v>
      </c>
      <c r="T49" t="s">
        <v>49</v>
      </c>
      <c r="U49" t="s">
        <v>49</v>
      </c>
      <c r="V49" t="s">
        <v>56</v>
      </c>
      <c r="W49" t="s">
        <v>56</v>
      </c>
      <c r="X49" t="s">
        <v>52</v>
      </c>
      <c r="Y49" s="4">
        <f t="shared" si="25"/>
        <v>45690</v>
      </c>
      <c r="Z49" t="s">
        <v>35</v>
      </c>
      <c r="AA49" s="28">
        <v>0</v>
      </c>
      <c r="AB49" s="138">
        <v>0</v>
      </c>
      <c r="AC49" s="138">
        <v>0</v>
      </c>
      <c r="AD49" s="2">
        <v>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9">
        <v>0</v>
      </c>
      <c r="AK49" s="30">
        <f t="shared" si="18"/>
        <v>0</v>
      </c>
      <c r="AL49" s="30">
        <f t="shared" si="19"/>
        <v>0</v>
      </c>
      <c r="AM49" s="2">
        <f t="shared" si="31"/>
        <v>0</v>
      </c>
      <c r="AN49" s="2">
        <f t="shared" si="31"/>
        <v>0</v>
      </c>
      <c r="AO49" s="2">
        <f t="shared" si="31"/>
        <v>0</v>
      </c>
      <c r="AP49" s="2">
        <f t="shared" si="31"/>
        <v>0</v>
      </c>
      <c r="AQ49" s="2">
        <f t="shared" si="31"/>
        <v>0</v>
      </c>
      <c r="AR49" s="2">
        <f t="shared" si="31"/>
        <v>0</v>
      </c>
      <c r="AS49" s="2">
        <f t="shared" si="31"/>
        <v>0</v>
      </c>
      <c r="AT49" s="2">
        <f t="shared" si="30"/>
        <v>0</v>
      </c>
      <c r="AU49" s="2">
        <f t="shared" si="30"/>
        <v>0</v>
      </c>
      <c r="AV49" s="29">
        <f t="shared" si="30"/>
        <v>0</v>
      </c>
      <c r="AW49" s="30">
        <f t="shared" si="30"/>
        <v>0</v>
      </c>
      <c r="AX49" s="31">
        <f t="shared" si="30"/>
        <v>0</v>
      </c>
      <c r="AY49" s="38" t="str">
        <f t="shared" si="33"/>
        <v/>
      </c>
      <c r="AZ49" s="38" t="str">
        <f t="shared" si="33"/>
        <v/>
      </c>
      <c r="BA49" s="38" t="str">
        <f t="shared" si="33"/>
        <v/>
      </c>
      <c r="BB49" s="38" t="str">
        <f t="shared" si="32"/>
        <v/>
      </c>
      <c r="BC49" s="38" t="str">
        <f t="shared" si="32"/>
        <v/>
      </c>
      <c r="BD49" s="38" t="str">
        <f t="shared" si="32"/>
        <v/>
      </c>
      <c r="BE49" s="38" t="str">
        <f t="shared" si="32"/>
        <v/>
      </c>
      <c r="BF49" s="38" t="str">
        <f t="shared" si="32"/>
        <v/>
      </c>
      <c r="BG49" s="38" t="str">
        <f t="shared" si="32"/>
        <v/>
      </c>
      <c r="BH49" s="39" t="str">
        <f t="shared" si="32"/>
        <v/>
      </c>
      <c r="BI49" s="76" t="str">
        <f t="shared" si="32"/>
        <v/>
      </c>
      <c r="BJ49" s="40" t="str">
        <f t="shared" si="32"/>
        <v/>
      </c>
      <c r="BK49" s="116" t="str">
        <f t="shared" si="27"/>
        <v/>
      </c>
      <c r="BL49" s="117" t="str">
        <f t="shared" si="27"/>
        <v/>
      </c>
      <c r="BM49" s="117" t="str">
        <f t="shared" si="27"/>
        <v/>
      </c>
      <c r="BN49" s="117" t="str">
        <f t="shared" si="27"/>
        <v/>
      </c>
      <c r="BO49" s="118" t="str">
        <f t="shared" si="27"/>
        <v/>
      </c>
      <c r="BP49" s="116" t="str">
        <f t="shared" si="28"/>
        <v/>
      </c>
      <c r="BQ49" s="117" t="str">
        <f t="shared" si="28"/>
        <v/>
      </c>
      <c r="BR49" s="117" t="str">
        <f t="shared" si="28"/>
        <v/>
      </c>
      <c r="BS49" s="117" t="str">
        <f t="shared" si="28"/>
        <v/>
      </c>
      <c r="BT49" s="118" t="str">
        <f t="shared" si="28"/>
        <v/>
      </c>
      <c r="BU49" s="116" t="str">
        <f t="shared" si="29"/>
        <v/>
      </c>
      <c r="BV49" s="118" t="str">
        <f t="shared" si="29"/>
        <v/>
      </c>
      <c r="BW49" s="118" t="str">
        <f t="shared" si="29"/>
        <v/>
      </c>
      <c r="BX49" s="117" t="str">
        <f t="shared" si="29"/>
        <v/>
      </c>
      <c r="BY49" s="118" t="str">
        <f t="shared" si="29"/>
        <v/>
      </c>
    </row>
    <row r="50" spans="1:77" x14ac:dyDescent="0.2">
      <c r="A50" t="s">
        <v>46</v>
      </c>
      <c r="B50" t="s">
        <v>46</v>
      </c>
      <c r="C50" t="s">
        <v>56</v>
      </c>
      <c r="D50" t="s">
        <v>56</v>
      </c>
      <c r="E50" t="s">
        <v>52</v>
      </c>
      <c r="F50" s="4">
        <f t="shared" si="24"/>
        <v>46055</v>
      </c>
      <c r="G50" t="s">
        <v>36</v>
      </c>
      <c r="H50" s="28">
        <v>0</v>
      </c>
      <c r="I50" s="138">
        <v>1</v>
      </c>
      <c r="J50" s="138">
        <v>0</v>
      </c>
      <c r="K50" s="2">
        <v>0</v>
      </c>
      <c r="L50" s="2">
        <v>0</v>
      </c>
      <c r="M50" s="2">
        <v>0</v>
      </c>
      <c r="N50" s="2">
        <v>547.76</v>
      </c>
      <c r="O50" s="2">
        <v>0</v>
      </c>
      <c r="P50" s="2">
        <v>0</v>
      </c>
      <c r="Q50" s="29">
        <v>0</v>
      </c>
      <c r="R50" s="30">
        <f t="shared" si="16"/>
        <v>1</v>
      </c>
      <c r="S50" s="30">
        <f t="shared" si="17"/>
        <v>547.76</v>
      </c>
      <c r="T50" t="s">
        <v>49</v>
      </c>
      <c r="U50" t="s">
        <v>49</v>
      </c>
      <c r="V50" t="s">
        <v>56</v>
      </c>
      <c r="W50" t="s">
        <v>56</v>
      </c>
      <c r="X50" t="s">
        <v>52</v>
      </c>
      <c r="Y50" s="4">
        <f t="shared" si="25"/>
        <v>45691</v>
      </c>
      <c r="Z50" t="s">
        <v>36</v>
      </c>
      <c r="AA50" s="28">
        <v>1</v>
      </c>
      <c r="AB50" s="138">
        <v>0</v>
      </c>
      <c r="AC50" s="138">
        <v>0</v>
      </c>
      <c r="AD50" s="2">
        <v>0</v>
      </c>
      <c r="AE50" s="2">
        <v>0</v>
      </c>
      <c r="AF50" s="2">
        <v>188.79</v>
      </c>
      <c r="AG50" s="2">
        <v>0</v>
      </c>
      <c r="AH50" s="2">
        <v>0</v>
      </c>
      <c r="AI50" s="2">
        <v>0</v>
      </c>
      <c r="AJ50" s="29">
        <v>0</v>
      </c>
      <c r="AK50" s="30">
        <f t="shared" si="18"/>
        <v>0</v>
      </c>
      <c r="AL50" s="30">
        <f t="shared" si="19"/>
        <v>0</v>
      </c>
      <c r="AM50" s="2">
        <f t="shared" si="31"/>
        <v>-1</v>
      </c>
      <c r="AN50" s="2">
        <f t="shared" si="31"/>
        <v>1</v>
      </c>
      <c r="AO50" s="2">
        <f t="shared" si="31"/>
        <v>0</v>
      </c>
      <c r="AP50" s="2">
        <f t="shared" si="31"/>
        <v>0</v>
      </c>
      <c r="AQ50" s="2">
        <f t="shared" si="31"/>
        <v>0</v>
      </c>
      <c r="AR50" s="2">
        <f t="shared" si="31"/>
        <v>-188.79</v>
      </c>
      <c r="AS50" s="2">
        <f t="shared" si="31"/>
        <v>547.76</v>
      </c>
      <c r="AT50" s="2">
        <f t="shared" si="30"/>
        <v>0</v>
      </c>
      <c r="AU50" s="2">
        <f t="shared" si="30"/>
        <v>0</v>
      </c>
      <c r="AV50" s="29">
        <f t="shared" si="30"/>
        <v>0</v>
      </c>
      <c r="AW50" s="30">
        <f t="shared" si="30"/>
        <v>1</v>
      </c>
      <c r="AX50" s="31">
        <f t="shared" si="30"/>
        <v>547.76</v>
      </c>
      <c r="AY50" s="38">
        <f t="shared" si="33"/>
        <v>-1</v>
      </c>
      <c r="AZ50" s="38" t="str">
        <f t="shared" si="33"/>
        <v/>
      </c>
      <c r="BA50" s="38" t="str">
        <f t="shared" si="33"/>
        <v/>
      </c>
      <c r="BB50" s="38" t="str">
        <f t="shared" si="32"/>
        <v/>
      </c>
      <c r="BC50" s="38" t="str">
        <f t="shared" si="32"/>
        <v/>
      </c>
      <c r="BD50" s="38">
        <f t="shared" si="32"/>
        <v>-1</v>
      </c>
      <c r="BE50" s="38" t="str">
        <f t="shared" si="32"/>
        <v/>
      </c>
      <c r="BF50" s="38" t="str">
        <f t="shared" si="32"/>
        <v/>
      </c>
      <c r="BG50" s="38" t="str">
        <f t="shared" si="32"/>
        <v/>
      </c>
      <c r="BH50" s="39" t="str">
        <f t="shared" si="32"/>
        <v/>
      </c>
      <c r="BI50" s="76" t="str">
        <f t="shared" si="32"/>
        <v/>
      </c>
      <c r="BJ50" s="40" t="str">
        <f t="shared" si="32"/>
        <v/>
      </c>
      <c r="BK50" s="119" t="str">
        <f t="shared" si="27"/>
        <v/>
      </c>
      <c r="BL50" s="120">
        <f t="shared" si="27"/>
        <v>547.76</v>
      </c>
      <c r="BM50" s="120" t="str">
        <f t="shared" si="27"/>
        <v/>
      </c>
      <c r="BN50" s="120" t="str">
        <f t="shared" si="27"/>
        <v/>
      </c>
      <c r="BO50" s="121" t="str">
        <f t="shared" si="27"/>
        <v/>
      </c>
      <c r="BP50" s="119">
        <f t="shared" si="28"/>
        <v>188.79</v>
      </c>
      <c r="BQ50" s="120" t="str">
        <f t="shared" si="28"/>
        <v/>
      </c>
      <c r="BR50" s="120" t="str">
        <f t="shared" si="28"/>
        <v/>
      </c>
      <c r="BS50" s="120" t="str">
        <f t="shared" si="28"/>
        <v/>
      </c>
      <c r="BT50" s="121" t="str">
        <f t="shared" si="28"/>
        <v/>
      </c>
      <c r="BU50" s="119" t="str">
        <f t="shared" si="29"/>
        <v/>
      </c>
      <c r="BV50" s="121" t="str">
        <f t="shared" si="29"/>
        <v/>
      </c>
      <c r="BW50" s="121" t="str">
        <f t="shared" si="29"/>
        <v/>
      </c>
      <c r="BX50" s="120" t="str">
        <f t="shared" si="29"/>
        <v/>
      </c>
      <c r="BY50" s="121" t="str">
        <f t="shared" si="29"/>
        <v/>
      </c>
    </row>
    <row r="51" spans="1:77" x14ac:dyDescent="0.2">
      <c r="A51" t="s">
        <v>46</v>
      </c>
      <c r="B51" t="s">
        <v>46</v>
      </c>
      <c r="C51" t="s">
        <v>56</v>
      </c>
      <c r="D51" t="s">
        <v>56</v>
      </c>
      <c r="E51" t="s">
        <v>52</v>
      </c>
      <c r="F51" s="4">
        <f t="shared" si="24"/>
        <v>46056</v>
      </c>
      <c r="G51" t="s">
        <v>37</v>
      </c>
      <c r="H51" s="28">
        <v>2</v>
      </c>
      <c r="I51" s="138">
        <v>1</v>
      </c>
      <c r="J51" s="138">
        <v>0</v>
      </c>
      <c r="K51" s="2">
        <v>0</v>
      </c>
      <c r="L51" s="2">
        <v>0</v>
      </c>
      <c r="M51" s="2">
        <v>623.04</v>
      </c>
      <c r="N51" s="2">
        <v>96.98</v>
      </c>
      <c r="O51" s="2">
        <v>0</v>
      </c>
      <c r="P51" s="2">
        <v>0</v>
      </c>
      <c r="Q51" s="29">
        <v>0</v>
      </c>
      <c r="R51" s="30">
        <f t="shared" si="16"/>
        <v>1</v>
      </c>
      <c r="S51" s="30">
        <f t="shared" si="17"/>
        <v>96.98</v>
      </c>
      <c r="T51" t="s">
        <v>49</v>
      </c>
      <c r="U51" t="s">
        <v>49</v>
      </c>
      <c r="V51" t="s">
        <v>56</v>
      </c>
      <c r="W51" t="s">
        <v>56</v>
      </c>
      <c r="X51" t="s">
        <v>52</v>
      </c>
      <c r="Y51" s="4">
        <f t="shared" si="25"/>
        <v>45692</v>
      </c>
      <c r="Z51" t="s">
        <v>37</v>
      </c>
      <c r="AA51" s="28">
        <v>1</v>
      </c>
      <c r="AB51" s="138">
        <v>0</v>
      </c>
      <c r="AC51" s="138">
        <v>0</v>
      </c>
      <c r="AD51" s="2">
        <v>0</v>
      </c>
      <c r="AE51" s="2">
        <v>0</v>
      </c>
      <c r="AF51" s="2">
        <v>49.74</v>
      </c>
      <c r="AG51" s="2">
        <v>0</v>
      </c>
      <c r="AH51" s="2">
        <v>0</v>
      </c>
      <c r="AI51" s="2">
        <v>0</v>
      </c>
      <c r="AJ51" s="29">
        <v>0</v>
      </c>
      <c r="AK51" s="30">
        <f t="shared" si="18"/>
        <v>0</v>
      </c>
      <c r="AL51" s="30">
        <f t="shared" si="19"/>
        <v>0</v>
      </c>
      <c r="AM51" s="2">
        <f t="shared" si="31"/>
        <v>1</v>
      </c>
      <c r="AN51" s="2">
        <f t="shared" si="31"/>
        <v>1</v>
      </c>
      <c r="AO51" s="2">
        <f t="shared" si="31"/>
        <v>0</v>
      </c>
      <c r="AP51" s="2">
        <f t="shared" si="31"/>
        <v>0</v>
      </c>
      <c r="AQ51" s="2">
        <f t="shared" si="31"/>
        <v>0</v>
      </c>
      <c r="AR51" s="2">
        <f t="shared" si="31"/>
        <v>573.29999999999995</v>
      </c>
      <c r="AS51" s="2">
        <f t="shared" si="31"/>
        <v>96.98</v>
      </c>
      <c r="AT51" s="2">
        <f t="shared" si="30"/>
        <v>0</v>
      </c>
      <c r="AU51" s="2">
        <f t="shared" si="30"/>
        <v>0</v>
      </c>
      <c r="AV51" s="29">
        <f t="shared" si="30"/>
        <v>0</v>
      </c>
      <c r="AW51" s="30">
        <f t="shared" si="30"/>
        <v>1</v>
      </c>
      <c r="AX51" s="31">
        <f t="shared" si="30"/>
        <v>96.98</v>
      </c>
      <c r="AY51" s="38">
        <f t="shared" si="33"/>
        <v>1</v>
      </c>
      <c r="AZ51" s="38" t="str">
        <f t="shared" si="33"/>
        <v/>
      </c>
      <c r="BA51" s="38" t="str">
        <f t="shared" si="33"/>
        <v/>
      </c>
      <c r="BB51" s="38" t="str">
        <f t="shared" si="32"/>
        <v/>
      </c>
      <c r="BC51" s="38" t="str">
        <f t="shared" si="32"/>
        <v/>
      </c>
      <c r="BD51" s="38">
        <f t="shared" si="32"/>
        <v>11.525934861278648</v>
      </c>
      <c r="BE51" s="38" t="str">
        <f t="shared" si="32"/>
        <v/>
      </c>
      <c r="BF51" s="38" t="str">
        <f t="shared" si="32"/>
        <v/>
      </c>
      <c r="BG51" s="38" t="str">
        <f t="shared" si="32"/>
        <v/>
      </c>
      <c r="BH51" s="39" t="str">
        <f t="shared" si="32"/>
        <v/>
      </c>
      <c r="BI51" s="76" t="str">
        <f t="shared" si="32"/>
        <v/>
      </c>
      <c r="BJ51" s="40" t="str">
        <f t="shared" si="32"/>
        <v/>
      </c>
      <c r="BK51" s="119">
        <f t="shared" si="27"/>
        <v>311.52</v>
      </c>
      <c r="BL51" s="120">
        <f t="shared" si="27"/>
        <v>96.98</v>
      </c>
      <c r="BM51" s="120" t="str">
        <f t="shared" si="27"/>
        <v/>
      </c>
      <c r="BN51" s="120" t="str">
        <f t="shared" si="27"/>
        <v/>
      </c>
      <c r="BO51" s="121" t="str">
        <f t="shared" si="27"/>
        <v/>
      </c>
      <c r="BP51" s="119">
        <f t="shared" si="28"/>
        <v>49.74</v>
      </c>
      <c r="BQ51" s="120" t="str">
        <f t="shared" si="28"/>
        <v/>
      </c>
      <c r="BR51" s="120" t="str">
        <f t="shared" si="28"/>
        <v/>
      </c>
      <c r="BS51" s="120" t="str">
        <f t="shared" si="28"/>
        <v/>
      </c>
      <c r="BT51" s="121" t="str">
        <f t="shared" si="28"/>
        <v/>
      </c>
      <c r="BU51" s="119">
        <f t="shared" si="29"/>
        <v>261.77999999999997</v>
      </c>
      <c r="BV51" s="121" t="str">
        <f t="shared" si="29"/>
        <v/>
      </c>
      <c r="BW51" s="121" t="str">
        <f t="shared" si="29"/>
        <v/>
      </c>
      <c r="BX51" s="120" t="str">
        <f t="shared" si="29"/>
        <v/>
      </c>
      <c r="BY51" s="121" t="str">
        <f t="shared" si="29"/>
        <v/>
      </c>
    </row>
    <row r="52" spans="1:77" x14ac:dyDescent="0.2">
      <c r="A52" t="s">
        <v>46</v>
      </c>
      <c r="B52" t="s">
        <v>46</v>
      </c>
      <c r="C52" t="s">
        <v>56</v>
      </c>
      <c r="D52" t="s">
        <v>56</v>
      </c>
      <c r="E52" t="s">
        <v>52</v>
      </c>
      <c r="F52" s="4">
        <f t="shared" si="24"/>
        <v>46057</v>
      </c>
      <c r="G52" t="s">
        <v>38</v>
      </c>
      <c r="H52" s="28">
        <v>1</v>
      </c>
      <c r="I52" s="138">
        <v>0</v>
      </c>
      <c r="J52" s="138">
        <v>0</v>
      </c>
      <c r="K52" s="2">
        <v>0</v>
      </c>
      <c r="L52" s="2">
        <v>0</v>
      </c>
      <c r="M52" s="2">
        <v>101.98</v>
      </c>
      <c r="N52" s="2">
        <v>0</v>
      </c>
      <c r="O52" s="2">
        <v>0</v>
      </c>
      <c r="P52" s="2">
        <v>0</v>
      </c>
      <c r="Q52" s="29">
        <v>0</v>
      </c>
      <c r="R52" s="30">
        <f t="shared" si="16"/>
        <v>0</v>
      </c>
      <c r="S52" s="30">
        <f t="shared" si="17"/>
        <v>0</v>
      </c>
      <c r="T52" t="s">
        <v>49</v>
      </c>
      <c r="U52" t="s">
        <v>49</v>
      </c>
      <c r="V52" t="s">
        <v>56</v>
      </c>
      <c r="W52" t="s">
        <v>56</v>
      </c>
      <c r="X52" t="s">
        <v>52</v>
      </c>
      <c r="Y52" s="4">
        <f t="shared" si="25"/>
        <v>45693</v>
      </c>
      <c r="Z52" t="s">
        <v>38</v>
      </c>
      <c r="AA52" s="28">
        <v>4</v>
      </c>
      <c r="AB52" s="138">
        <v>1</v>
      </c>
      <c r="AC52" s="138">
        <v>0</v>
      </c>
      <c r="AD52" s="2">
        <v>0</v>
      </c>
      <c r="AE52" s="2">
        <v>0</v>
      </c>
      <c r="AF52" s="2">
        <v>385.88</v>
      </c>
      <c r="AG52" s="2">
        <v>84</v>
      </c>
      <c r="AH52" s="2">
        <v>0</v>
      </c>
      <c r="AI52" s="2">
        <v>0</v>
      </c>
      <c r="AJ52" s="29">
        <v>0</v>
      </c>
      <c r="AK52" s="30">
        <f t="shared" si="18"/>
        <v>1</v>
      </c>
      <c r="AL52" s="30">
        <f t="shared" si="19"/>
        <v>84</v>
      </c>
      <c r="AM52" s="2">
        <f t="shared" si="31"/>
        <v>-3</v>
      </c>
      <c r="AN52" s="2">
        <f t="shared" si="31"/>
        <v>-1</v>
      </c>
      <c r="AO52" s="2">
        <f t="shared" si="31"/>
        <v>0</v>
      </c>
      <c r="AP52" s="2">
        <f t="shared" si="31"/>
        <v>0</v>
      </c>
      <c r="AQ52" s="2">
        <f t="shared" si="31"/>
        <v>0</v>
      </c>
      <c r="AR52" s="2">
        <f t="shared" si="31"/>
        <v>-283.89999999999998</v>
      </c>
      <c r="AS52" s="2">
        <f t="shared" si="31"/>
        <v>-84</v>
      </c>
      <c r="AT52" s="2">
        <f t="shared" si="30"/>
        <v>0</v>
      </c>
      <c r="AU52" s="2">
        <f t="shared" si="30"/>
        <v>0</v>
      </c>
      <c r="AV52" s="29">
        <f t="shared" si="30"/>
        <v>0</v>
      </c>
      <c r="AW52" s="30">
        <f t="shared" si="30"/>
        <v>-1</v>
      </c>
      <c r="AX52" s="31">
        <f t="shared" si="30"/>
        <v>-84</v>
      </c>
      <c r="AY52" s="38">
        <f t="shared" si="33"/>
        <v>-0.75</v>
      </c>
      <c r="AZ52" s="38">
        <f t="shared" si="33"/>
        <v>-1</v>
      </c>
      <c r="BA52" s="38" t="str">
        <f t="shared" si="33"/>
        <v/>
      </c>
      <c r="BB52" s="38" t="str">
        <f t="shared" si="32"/>
        <v/>
      </c>
      <c r="BC52" s="38" t="str">
        <f t="shared" si="32"/>
        <v/>
      </c>
      <c r="BD52" s="38">
        <f t="shared" si="32"/>
        <v>-0.73572094951798483</v>
      </c>
      <c r="BE52" s="38">
        <f t="shared" si="32"/>
        <v>-1</v>
      </c>
      <c r="BF52" s="38" t="str">
        <f t="shared" si="32"/>
        <v/>
      </c>
      <c r="BG52" s="38" t="str">
        <f t="shared" si="32"/>
        <v/>
      </c>
      <c r="BH52" s="39" t="str">
        <f t="shared" si="32"/>
        <v/>
      </c>
      <c r="BI52" s="76">
        <f t="shared" si="32"/>
        <v>-1</v>
      </c>
      <c r="BJ52" s="40">
        <f t="shared" si="32"/>
        <v>-1</v>
      </c>
      <c r="BK52" s="119">
        <f t="shared" si="27"/>
        <v>101.98</v>
      </c>
      <c r="BL52" s="120" t="str">
        <f t="shared" si="27"/>
        <v/>
      </c>
      <c r="BM52" s="120" t="str">
        <f t="shared" si="27"/>
        <v/>
      </c>
      <c r="BN52" s="120" t="str">
        <f t="shared" si="27"/>
        <v/>
      </c>
      <c r="BO52" s="121" t="str">
        <f t="shared" si="27"/>
        <v/>
      </c>
      <c r="BP52" s="119">
        <f t="shared" si="28"/>
        <v>96.47</v>
      </c>
      <c r="BQ52" s="120">
        <f t="shared" si="28"/>
        <v>84</v>
      </c>
      <c r="BR52" s="120" t="str">
        <f t="shared" si="28"/>
        <v/>
      </c>
      <c r="BS52" s="120" t="str">
        <f t="shared" si="28"/>
        <v/>
      </c>
      <c r="BT52" s="121" t="str">
        <f t="shared" si="28"/>
        <v/>
      </c>
      <c r="BU52" s="119">
        <f t="shared" si="29"/>
        <v>5.5100000000000051</v>
      </c>
      <c r="BV52" s="121" t="str">
        <f t="shared" si="29"/>
        <v/>
      </c>
      <c r="BW52" s="121" t="str">
        <f t="shared" si="29"/>
        <v/>
      </c>
      <c r="BX52" s="120" t="str">
        <f t="shared" si="29"/>
        <v/>
      </c>
      <c r="BY52" s="121" t="str">
        <f t="shared" si="29"/>
        <v/>
      </c>
    </row>
    <row r="53" spans="1:77" x14ac:dyDescent="0.2">
      <c r="A53" t="s">
        <v>46</v>
      </c>
      <c r="B53" t="s">
        <v>46</v>
      </c>
      <c r="C53" t="s">
        <v>56</v>
      </c>
      <c r="D53" t="s">
        <v>56</v>
      </c>
      <c r="E53" t="s">
        <v>52</v>
      </c>
      <c r="F53" s="4">
        <f t="shared" si="24"/>
        <v>46058</v>
      </c>
      <c r="G53" t="s">
        <v>39</v>
      </c>
      <c r="H53" s="28">
        <v>1</v>
      </c>
      <c r="I53" s="138">
        <v>0</v>
      </c>
      <c r="J53" s="138">
        <v>0</v>
      </c>
      <c r="K53" s="2">
        <v>0</v>
      </c>
      <c r="L53" s="2">
        <v>0</v>
      </c>
      <c r="M53" s="2">
        <v>42.96</v>
      </c>
      <c r="N53" s="2">
        <v>0</v>
      </c>
      <c r="O53" s="2">
        <v>0</v>
      </c>
      <c r="P53" s="2">
        <v>0</v>
      </c>
      <c r="Q53" s="29">
        <v>0</v>
      </c>
      <c r="R53" s="30">
        <f t="shared" si="16"/>
        <v>0</v>
      </c>
      <c r="S53" s="30">
        <f t="shared" si="17"/>
        <v>0</v>
      </c>
      <c r="T53" t="s">
        <v>49</v>
      </c>
      <c r="U53" t="s">
        <v>49</v>
      </c>
      <c r="V53" t="s">
        <v>56</v>
      </c>
      <c r="W53" t="s">
        <v>56</v>
      </c>
      <c r="X53" t="s">
        <v>52</v>
      </c>
      <c r="Y53" s="4">
        <f t="shared" si="25"/>
        <v>45694</v>
      </c>
      <c r="Z53" t="s">
        <v>39</v>
      </c>
      <c r="AA53" s="28">
        <v>2</v>
      </c>
      <c r="AB53" s="138">
        <v>2</v>
      </c>
      <c r="AC53" s="138">
        <v>0</v>
      </c>
      <c r="AD53" s="2">
        <v>0</v>
      </c>
      <c r="AE53" s="2">
        <v>0</v>
      </c>
      <c r="AF53" s="2">
        <v>493.75</v>
      </c>
      <c r="AG53" s="2">
        <v>0</v>
      </c>
      <c r="AH53" s="2">
        <v>0</v>
      </c>
      <c r="AI53" s="2">
        <v>0</v>
      </c>
      <c r="AJ53" s="29">
        <v>0</v>
      </c>
      <c r="AK53" s="30">
        <f t="shared" si="18"/>
        <v>2</v>
      </c>
      <c r="AL53" s="30">
        <f t="shared" si="19"/>
        <v>0</v>
      </c>
      <c r="AM53" s="2">
        <f t="shared" si="31"/>
        <v>-1</v>
      </c>
      <c r="AN53" s="2">
        <f t="shared" si="31"/>
        <v>-2</v>
      </c>
      <c r="AO53" s="2">
        <f t="shared" si="31"/>
        <v>0</v>
      </c>
      <c r="AP53" s="2">
        <f t="shared" si="31"/>
        <v>0</v>
      </c>
      <c r="AQ53" s="2">
        <f t="shared" si="31"/>
        <v>0</v>
      </c>
      <c r="AR53" s="2">
        <f t="shared" si="31"/>
        <v>-450.79</v>
      </c>
      <c r="AS53" s="2">
        <f t="shared" si="31"/>
        <v>0</v>
      </c>
      <c r="AT53" s="2">
        <f t="shared" si="30"/>
        <v>0</v>
      </c>
      <c r="AU53" s="2">
        <f t="shared" si="30"/>
        <v>0</v>
      </c>
      <c r="AV53" s="29">
        <f t="shared" si="30"/>
        <v>0</v>
      </c>
      <c r="AW53" s="30">
        <f t="shared" si="30"/>
        <v>-2</v>
      </c>
      <c r="AX53" s="31">
        <f t="shared" si="30"/>
        <v>0</v>
      </c>
      <c r="AY53" s="38">
        <f t="shared" si="33"/>
        <v>-0.5</v>
      </c>
      <c r="AZ53" s="38">
        <f t="shared" si="33"/>
        <v>-1</v>
      </c>
      <c r="BA53" s="38" t="str">
        <f t="shared" si="33"/>
        <v/>
      </c>
      <c r="BB53" s="38" t="str">
        <f t="shared" si="32"/>
        <v/>
      </c>
      <c r="BC53" s="38" t="str">
        <f t="shared" si="32"/>
        <v/>
      </c>
      <c r="BD53" s="38">
        <f t="shared" si="32"/>
        <v>-0.91299240506329116</v>
      </c>
      <c r="BE53" s="38" t="str">
        <f t="shared" si="32"/>
        <v/>
      </c>
      <c r="BF53" s="38" t="str">
        <f t="shared" si="32"/>
        <v/>
      </c>
      <c r="BG53" s="38" t="str">
        <f t="shared" si="32"/>
        <v/>
      </c>
      <c r="BH53" s="39" t="str">
        <f t="shared" si="32"/>
        <v/>
      </c>
      <c r="BI53" s="76">
        <f t="shared" si="32"/>
        <v>-1</v>
      </c>
      <c r="BJ53" s="40" t="str">
        <f t="shared" si="32"/>
        <v/>
      </c>
      <c r="BK53" s="119">
        <f t="shared" si="27"/>
        <v>42.96</v>
      </c>
      <c r="BL53" s="120" t="str">
        <f t="shared" si="27"/>
        <v/>
      </c>
      <c r="BM53" s="120" t="str">
        <f t="shared" si="27"/>
        <v/>
      </c>
      <c r="BN53" s="120" t="str">
        <f t="shared" si="27"/>
        <v/>
      </c>
      <c r="BO53" s="121" t="str">
        <f t="shared" si="27"/>
        <v/>
      </c>
      <c r="BP53" s="119">
        <f t="shared" si="28"/>
        <v>246.875</v>
      </c>
      <c r="BQ53" s="120">
        <f t="shared" si="28"/>
        <v>0</v>
      </c>
      <c r="BR53" s="120" t="str">
        <f t="shared" si="28"/>
        <v/>
      </c>
      <c r="BS53" s="120" t="str">
        <f t="shared" si="28"/>
        <v/>
      </c>
      <c r="BT53" s="121" t="str">
        <f t="shared" si="28"/>
        <v/>
      </c>
      <c r="BU53" s="119">
        <f t="shared" si="29"/>
        <v>-203.91499999999999</v>
      </c>
      <c r="BV53" s="121" t="str">
        <f t="shared" si="29"/>
        <v/>
      </c>
      <c r="BW53" s="121" t="str">
        <f t="shared" si="29"/>
        <v/>
      </c>
      <c r="BX53" s="120" t="str">
        <f t="shared" si="29"/>
        <v/>
      </c>
      <c r="BY53" s="121" t="str">
        <f t="shared" si="29"/>
        <v/>
      </c>
    </row>
    <row r="54" spans="1:77" x14ac:dyDescent="0.2">
      <c r="A54" t="s">
        <v>46</v>
      </c>
      <c r="B54" t="s">
        <v>46</v>
      </c>
      <c r="C54" t="s">
        <v>56</v>
      </c>
      <c r="D54" t="s">
        <v>56</v>
      </c>
      <c r="E54" t="s">
        <v>52</v>
      </c>
      <c r="F54" s="4">
        <f t="shared" si="24"/>
        <v>46059</v>
      </c>
      <c r="G54" t="s">
        <v>40</v>
      </c>
      <c r="H54" s="28">
        <v>2</v>
      </c>
      <c r="I54" s="138">
        <v>1</v>
      </c>
      <c r="J54" s="138">
        <v>0</v>
      </c>
      <c r="K54" s="2">
        <v>0</v>
      </c>
      <c r="L54" s="2">
        <v>0</v>
      </c>
      <c r="M54" s="2">
        <v>208.71</v>
      </c>
      <c r="N54" s="2">
        <v>215.88</v>
      </c>
      <c r="O54" s="2">
        <v>0</v>
      </c>
      <c r="P54" s="2">
        <v>0</v>
      </c>
      <c r="Q54" s="29">
        <v>0</v>
      </c>
      <c r="R54" s="30">
        <f t="shared" si="16"/>
        <v>1</v>
      </c>
      <c r="S54" s="30">
        <f t="shared" si="17"/>
        <v>215.88</v>
      </c>
      <c r="T54" t="s">
        <v>49</v>
      </c>
      <c r="U54" t="s">
        <v>49</v>
      </c>
      <c r="V54" t="s">
        <v>56</v>
      </c>
      <c r="W54" t="s">
        <v>56</v>
      </c>
      <c r="X54" t="s">
        <v>52</v>
      </c>
      <c r="Y54" s="4">
        <f t="shared" si="25"/>
        <v>45695</v>
      </c>
      <c r="Z54" t="s">
        <v>40</v>
      </c>
      <c r="AA54" s="28">
        <v>2</v>
      </c>
      <c r="AB54" s="138">
        <v>0</v>
      </c>
      <c r="AC54" s="138">
        <v>0</v>
      </c>
      <c r="AD54" s="2">
        <v>0</v>
      </c>
      <c r="AE54" s="2">
        <v>0</v>
      </c>
      <c r="AF54" s="2">
        <v>97.35</v>
      </c>
      <c r="AG54" s="2">
        <v>0</v>
      </c>
      <c r="AH54" s="2">
        <v>0</v>
      </c>
      <c r="AI54" s="2">
        <v>0</v>
      </c>
      <c r="AJ54" s="29">
        <v>0</v>
      </c>
      <c r="AK54" s="30">
        <f t="shared" si="18"/>
        <v>0</v>
      </c>
      <c r="AL54" s="30">
        <f t="shared" si="19"/>
        <v>0</v>
      </c>
      <c r="AM54" s="2">
        <f t="shared" si="31"/>
        <v>0</v>
      </c>
      <c r="AN54" s="2">
        <f t="shared" si="31"/>
        <v>1</v>
      </c>
      <c r="AO54" s="2">
        <f t="shared" si="31"/>
        <v>0</v>
      </c>
      <c r="AP54" s="2">
        <f t="shared" si="31"/>
        <v>0</v>
      </c>
      <c r="AQ54" s="2">
        <f t="shared" si="31"/>
        <v>0</v>
      </c>
      <c r="AR54" s="2">
        <f t="shared" si="31"/>
        <v>111.36000000000001</v>
      </c>
      <c r="AS54" s="2">
        <f t="shared" si="31"/>
        <v>215.88</v>
      </c>
      <c r="AT54" s="2">
        <f t="shared" si="30"/>
        <v>0</v>
      </c>
      <c r="AU54" s="2">
        <f t="shared" si="30"/>
        <v>0</v>
      </c>
      <c r="AV54" s="29">
        <f t="shared" si="30"/>
        <v>0</v>
      </c>
      <c r="AW54" s="30">
        <f t="shared" si="30"/>
        <v>1</v>
      </c>
      <c r="AX54" s="31">
        <f t="shared" si="30"/>
        <v>215.88</v>
      </c>
      <c r="AY54" s="38">
        <f t="shared" si="33"/>
        <v>0</v>
      </c>
      <c r="AZ54" s="38" t="str">
        <f t="shared" si="33"/>
        <v/>
      </c>
      <c r="BA54" s="38" t="str">
        <f t="shared" si="33"/>
        <v/>
      </c>
      <c r="BB54" s="38" t="str">
        <f t="shared" si="32"/>
        <v/>
      </c>
      <c r="BC54" s="38" t="str">
        <f t="shared" si="32"/>
        <v/>
      </c>
      <c r="BD54" s="38">
        <f t="shared" si="32"/>
        <v>1.1439137134052391</v>
      </c>
      <c r="BE54" s="38" t="str">
        <f t="shared" si="32"/>
        <v/>
      </c>
      <c r="BF54" s="38" t="str">
        <f t="shared" si="32"/>
        <v/>
      </c>
      <c r="BG54" s="38" t="str">
        <f t="shared" si="32"/>
        <v/>
      </c>
      <c r="BH54" s="39" t="str">
        <f t="shared" si="32"/>
        <v/>
      </c>
      <c r="BI54" s="76" t="str">
        <f t="shared" si="32"/>
        <v/>
      </c>
      <c r="BJ54" s="40" t="str">
        <f t="shared" si="32"/>
        <v/>
      </c>
      <c r="BK54" s="119">
        <f t="shared" si="27"/>
        <v>104.355</v>
      </c>
      <c r="BL54" s="120">
        <f t="shared" si="27"/>
        <v>215.88</v>
      </c>
      <c r="BM54" s="120" t="str">
        <f t="shared" si="27"/>
        <v/>
      </c>
      <c r="BN54" s="120" t="str">
        <f t="shared" si="27"/>
        <v/>
      </c>
      <c r="BO54" s="121" t="str">
        <f t="shared" si="27"/>
        <v/>
      </c>
      <c r="BP54" s="119">
        <f t="shared" si="28"/>
        <v>48.674999999999997</v>
      </c>
      <c r="BQ54" s="120" t="str">
        <f t="shared" si="28"/>
        <v/>
      </c>
      <c r="BR54" s="120" t="str">
        <f t="shared" si="28"/>
        <v/>
      </c>
      <c r="BS54" s="120" t="str">
        <f t="shared" si="28"/>
        <v/>
      </c>
      <c r="BT54" s="121" t="str">
        <f t="shared" si="28"/>
        <v/>
      </c>
      <c r="BU54" s="119">
        <f t="shared" si="29"/>
        <v>55.680000000000007</v>
      </c>
      <c r="BV54" s="121" t="str">
        <f t="shared" si="29"/>
        <v/>
      </c>
      <c r="BW54" s="121" t="str">
        <f t="shared" si="29"/>
        <v/>
      </c>
      <c r="BX54" s="120" t="str">
        <f t="shared" si="29"/>
        <v/>
      </c>
      <c r="BY54" s="121" t="str">
        <f t="shared" si="29"/>
        <v/>
      </c>
    </row>
    <row r="55" spans="1:77" ht="13.5" thickBot="1" x14ac:dyDescent="0.25">
      <c r="A55" t="s">
        <v>46</v>
      </c>
      <c r="B55" t="s">
        <v>46</v>
      </c>
      <c r="C55" t="s">
        <v>56</v>
      </c>
      <c r="D55" t="s">
        <v>56</v>
      </c>
      <c r="E55" t="s">
        <v>52</v>
      </c>
      <c r="F55" s="59">
        <f t="shared" si="24"/>
        <v>46060</v>
      </c>
      <c r="G55" s="42" t="s">
        <v>41</v>
      </c>
      <c r="H55" s="43">
        <v>1</v>
      </c>
      <c r="I55" s="44">
        <v>0</v>
      </c>
      <c r="J55" s="44">
        <v>0</v>
      </c>
      <c r="K55" s="44">
        <v>0</v>
      </c>
      <c r="L55" s="44">
        <v>0</v>
      </c>
      <c r="M55" s="44">
        <v>33.979999999999997</v>
      </c>
      <c r="N55" s="44">
        <v>0</v>
      </c>
      <c r="O55" s="44">
        <v>0</v>
      </c>
      <c r="P55" s="44">
        <v>0</v>
      </c>
      <c r="Q55" s="45">
        <v>0</v>
      </c>
      <c r="R55" s="46">
        <f t="shared" si="16"/>
        <v>0</v>
      </c>
      <c r="S55" s="46">
        <f t="shared" si="17"/>
        <v>0</v>
      </c>
      <c r="T55" t="s">
        <v>49</v>
      </c>
      <c r="U55" t="s">
        <v>49</v>
      </c>
      <c r="V55" t="s">
        <v>56</v>
      </c>
      <c r="W55" t="s">
        <v>56</v>
      </c>
      <c r="X55" t="s">
        <v>52</v>
      </c>
      <c r="Y55" s="59">
        <f t="shared" si="25"/>
        <v>45696</v>
      </c>
      <c r="Z55" s="42" t="s">
        <v>41</v>
      </c>
      <c r="AA55" s="43">
        <v>1</v>
      </c>
      <c r="AB55" s="44">
        <v>0</v>
      </c>
      <c r="AC55" s="44">
        <v>0</v>
      </c>
      <c r="AD55" s="44">
        <v>0</v>
      </c>
      <c r="AE55" s="44">
        <v>0</v>
      </c>
      <c r="AF55" s="44">
        <v>222.97</v>
      </c>
      <c r="AG55" s="44">
        <v>0</v>
      </c>
      <c r="AH55" s="44">
        <v>0</v>
      </c>
      <c r="AI55" s="44">
        <v>0</v>
      </c>
      <c r="AJ55" s="45">
        <v>0</v>
      </c>
      <c r="AK55" s="46">
        <f t="shared" si="18"/>
        <v>0</v>
      </c>
      <c r="AL55" s="46">
        <f t="shared" si="19"/>
        <v>0</v>
      </c>
      <c r="AM55" s="44">
        <f t="shared" si="31"/>
        <v>0</v>
      </c>
      <c r="AN55" s="44">
        <f t="shared" si="31"/>
        <v>0</v>
      </c>
      <c r="AO55" s="44">
        <f t="shared" si="31"/>
        <v>0</v>
      </c>
      <c r="AP55" s="44">
        <f t="shared" si="31"/>
        <v>0</v>
      </c>
      <c r="AQ55" s="44">
        <f t="shared" si="31"/>
        <v>0</v>
      </c>
      <c r="AR55" s="44">
        <f t="shared" si="31"/>
        <v>-188.99</v>
      </c>
      <c r="AS55" s="44">
        <f t="shared" si="31"/>
        <v>0</v>
      </c>
      <c r="AT55" s="44">
        <f t="shared" si="30"/>
        <v>0</v>
      </c>
      <c r="AU55" s="44">
        <f t="shared" si="30"/>
        <v>0</v>
      </c>
      <c r="AV55" s="45">
        <f t="shared" si="30"/>
        <v>0</v>
      </c>
      <c r="AW55" s="46">
        <f t="shared" si="30"/>
        <v>0</v>
      </c>
      <c r="AX55" s="47">
        <f t="shared" si="30"/>
        <v>0</v>
      </c>
      <c r="AY55" s="56">
        <f t="shared" si="33"/>
        <v>0</v>
      </c>
      <c r="AZ55" s="56" t="str">
        <f t="shared" si="33"/>
        <v/>
      </c>
      <c r="BA55" s="56" t="str">
        <f t="shared" si="33"/>
        <v/>
      </c>
      <c r="BB55" s="56" t="str">
        <f t="shared" si="32"/>
        <v/>
      </c>
      <c r="BC55" s="56" t="str">
        <f t="shared" si="32"/>
        <v/>
      </c>
      <c r="BD55" s="56">
        <f t="shared" si="32"/>
        <v>-0.84760281652240221</v>
      </c>
      <c r="BE55" s="56" t="str">
        <f t="shared" si="32"/>
        <v/>
      </c>
      <c r="BF55" s="56" t="str">
        <f t="shared" si="32"/>
        <v/>
      </c>
      <c r="BG55" s="56" t="str">
        <f t="shared" si="32"/>
        <v/>
      </c>
      <c r="BH55" s="57" t="str">
        <f t="shared" si="32"/>
        <v/>
      </c>
      <c r="BI55" s="81" t="str">
        <f t="shared" si="32"/>
        <v/>
      </c>
      <c r="BJ55" s="58" t="str">
        <f t="shared" si="32"/>
        <v/>
      </c>
      <c r="BK55" s="122">
        <f t="shared" si="27"/>
        <v>33.979999999999997</v>
      </c>
      <c r="BL55" s="123" t="str">
        <f t="shared" si="27"/>
        <v/>
      </c>
      <c r="BM55" s="123" t="str">
        <f t="shared" si="27"/>
        <v/>
      </c>
      <c r="BN55" s="123" t="str">
        <f t="shared" si="27"/>
        <v/>
      </c>
      <c r="BO55" s="124" t="str">
        <f t="shared" si="27"/>
        <v/>
      </c>
      <c r="BP55" s="122">
        <f t="shared" si="28"/>
        <v>222.97</v>
      </c>
      <c r="BQ55" s="123" t="str">
        <f t="shared" si="28"/>
        <v/>
      </c>
      <c r="BR55" s="123" t="str">
        <f t="shared" si="28"/>
        <v/>
      </c>
      <c r="BS55" s="123" t="str">
        <f t="shared" si="28"/>
        <v/>
      </c>
      <c r="BT55" s="124" t="str">
        <f t="shared" si="28"/>
        <v/>
      </c>
      <c r="BU55" s="122">
        <f t="shared" si="29"/>
        <v>-188.99</v>
      </c>
      <c r="BV55" s="124" t="str">
        <f t="shared" si="29"/>
        <v/>
      </c>
      <c r="BW55" s="124" t="str">
        <f t="shared" si="29"/>
        <v/>
      </c>
      <c r="BX55" s="123" t="str">
        <f t="shared" si="29"/>
        <v/>
      </c>
      <c r="BY55" s="124" t="str">
        <f t="shared" si="29"/>
        <v/>
      </c>
    </row>
    <row r="56" spans="1:77" x14ac:dyDescent="0.2">
      <c r="A56" t="s">
        <v>46</v>
      </c>
      <c r="B56" t="s">
        <v>46</v>
      </c>
      <c r="C56" t="s">
        <v>56</v>
      </c>
      <c r="D56" t="s">
        <v>56</v>
      </c>
      <c r="E56" t="s">
        <v>53</v>
      </c>
      <c r="F56" s="4">
        <f t="shared" si="24"/>
        <v>46061</v>
      </c>
      <c r="G56" t="s">
        <v>35</v>
      </c>
      <c r="H56" s="28">
        <v>1</v>
      </c>
      <c r="I56" s="138">
        <v>0</v>
      </c>
      <c r="J56" s="138">
        <v>0</v>
      </c>
      <c r="K56" s="2">
        <v>0</v>
      </c>
      <c r="L56" s="2">
        <v>0</v>
      </c>
      <c r="M56" s="2">
        <v>339.98</v>
      </c>
      <c r="N56" s="2">
        <v>0</v>
      </c>
      <c r="O56" s="2">
        <v>0</v>
      </c>
      <c r="P56" s="2">
        <v>0</v>
      </c>
      <c r="Q56" s="29">
        <v>0</v>
      </c>
      <c r="R56" s="30">
        <f t="shared" si="16"/>
        <v>0</v>
      </c>
      <c r="S56" s="30">
        <f t="shared" si="17"/>
        <v>0</v>
      </c>
      <c r="T56" t="s">
        <v>49</v>
      </c>
      <c r="U56" t="s">
        <v>49</v>
      </c>
      <c r="V56" t="s">
        <v>56</v>
      </c>
      <c r="W56" t="s">
        <v>56</v>
      </c>
      <c r="X56" t="s">
        <v>53</v>
      </c>
      <c r="Y56" s="4">
        <f t="shared" si="25"/>
        <v>45697</v>
      </c>
      <c r="Z56" t="s">
        <v>35</v>
      </c>
      <c r="AA56" s="28">
        <v>0</v>
      </c>
      <c r="AB56" s="138">
        <v>0</v>
      </c>
      <c r="AC56" s="138">
        <v>0</v>
      </c>
      <c r="AD56" s="2">
        <v>0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9">
        <v>0</v>
      </c>
      <c r="AK56" s="30">
        <f t="shared" si="18"/>
        <v>0</v>
      </c>
      <c r="AL56" s="30">
        <f t="shared" si="19"/>
        <v>0</v>
      </c>
      <c r="AM56" s="2">
        <f t="shared" si="31"/>
        <v>1</v>
      </c>
      <c r="AN56" s="2">
        <f t="shared" si="31"/>
        <v>0</v>
      </c>
      <c r="AO56" s="2">
        <f t="shared" si="31"/>
        <v>0</v>
      </c>
      <c r="AP56" s="2">
        <f t="shared" si="31"/>
        <v>0</v>
      </c>
      <c r="AQ56" s="2">
        <f t="shared" si="31"/>
        <v>0</v>
      </c>
      <c r="AR56" s="2">
        <f t="shared" si="31"/>
        <v>339.98</v>
      </c>
      <c r="AS56" s="2">
        <f t="shared" si="31"/>
        <v>0</v>
      </c>
      <c r="AT56" s="2">
        <f t="shared" si="30"/>
        <v>0</v>
      </c>
      <c r="AU56" s="2">
        <f t="shared" si="30"/>
        <v>0</v>
      </c>
      <c r="AV56" s="29">
        <f t="shared" si="30"/>
        <v>0</v>
      </c>
      <c r="AW56" s="30">
        <f t="shared" si="30"/>
        <v>0</v>
      </c>
      <c r="AX56" s="31">
        <f t="shared" si="30"/>
        <v>0</v>
      </c>
      <c r="AY56" s="38" t="str">
        <f t="shared" si="33"/>
        <v/>
      </c>
      <c r="AZ56" s="38" t="str">
        <f t="shared" si="33"/>
        <v/>
      </c>
      <c r="BA56" s="38" t="str">
        <f t="shared" si="33"/>
        <v/>
      </c>
      <c r="BB56" s="38" t="str">
        <f t="shared" si="32"/>
        <v/>
      </c>
      <c r="BC56" s="38" t="str">
        <f t="shared" si="32"/>
        <v/>
      </c>
      <c r="BD56" s="38" t="str">
        <f t="shared" si="32"/>
        <v/>
      </c>
      <c r="BE56" s="38" t="str">
        <f t="shared" si="32"/>
        <v/>
      </c>
      <c r="BF56" s="38" t="str">
        <f t="shared" si="32"/>
        <v/>
      </c>
      <c r="BG56" s="38" t="str">
        <f t="shared" si="32"/>
        <v/>
      </c>
      <c r="BH56" s="39" t="str">
        <f t="shared" si="32"/>
        <v/>
      </c>
      <c r="BI56" s="76" t="str">
        <f t="shared" si="32"/>
        <v/>
      </c>
      <c r="BJ56" s="40" t="str">
        <f t="shared" si="32"/>
        <v/>
      </c>
      <c r="BK56" s="116">
        <f t="shared" si="27"/>
        <v>339.98</v>
      </c>
      <c r="BL56" s="117" t="str">
        <f t="shared" si="27"/>
        <v/>
      </c>
      <c r="BM56" s="117" t="str">
        <f t="shared" si="27"/>
        <v/>
      </c>
      <c r="BN56" s="117" t="str">
        <f t="shared" si="27"/>
        <v/>
      </c>
      <c r="BO56" s="118" t="str">
        <f t="shared" si="27"/>
        <v/>
      </c>
      <c r="BP56" s="116" t="str">
        <f t="shared" si="28"/>
        <v/>
      </c>
      <c r="BQ56" s="117" t="str">
        <f t="shared" si="28"/>
        <v/>
      </c>
      <c r="BR56" s="117" t="str">
        <f t="shared" si="28"/>
        <v/>
      </c>
      <c r="BS56" s="117" t="str">
        <f t="shared" si="28"/>
        <v/>
      </c>
      <c r="BT56" s="118" t="str">
        <f t="shared" si="28"/>
        <v/>
      </c>
      <c r="BU56" s="116" t="str">
        <f t="shared" si="29"/>
        <v/>
      </c>
      <c r="BV56" s="118" t="str">
        <f t="shared" si="29"/>
        <v/>
      </c>
      <c r="BW56" s="118" t="str">
        <f t="shared" si="29"/>
        <v/>
      </c>
      <c r="BX56" s="117" t="str">
        <f t="shared" si="29"/>
        <v/>
      </c>
      <c r="BY56" s="118" t="str">
        <f t="shared" si="29"/>
        <v/>
      </c>
    </row>
    <row r="57" spans="1:77" x14ac:dyDescent="0.2">
      <c r="A57" t="s">
        <v>46</v>
      </c>
      <c r="B57" t="s">
        <v>46</v>
      </c>
      <c r="C57" t="s">
        <v>56</v>
      </c>
      <c r="D57" t="s">
        <v>56</v>
      </c>
      <c r="E57" t="s">
        <v>53</v>
      </c>
      <c r="F57" s="4">
        <f t="shared" si="24"/>
        <v>46062</v>
      </c>
      <c r="G57" t="s">
        <v>36</v>
      </c>
      <c r="H57" s="28">
        <v>2</v>
      </c>
      <c r="I57" s="138">
        <v>0</v>
      </c>
      <c r="J57" s="138">
        <v>0</v>
      </c>
      <c r="K57" s="2">
        <v>0</v>
      </c>
      <c r="L57" s="2">
        <v>0</v>
      </c>
      <c r="M57" s="2">
        <v>-248.05</v>
      </c>
      <c r="N57" s="2">
        <v>0</v>
      </c>
      <c r="O57" s="2">
        <v>0</v>
      </c>
      <c r="P57" s="2">
        <v>0</v>
      </c>
      <c r="Q57" s="29">
        <v>0</v>
      </c>
      <c r="R57" s="30">
        <f t="shared" si="16"/>
        <v>0</v>
      </c>
      <c r="S57" s="30">
        <f t="shared" si="17"/>
        <v>0</v>
      </c>
      <c r="T57" t="s">
        <v>49</v>
      </c>
      <c r="U57" t="s">
        <v>49</v>
      </c>
      <c r="V57" t="s">
        <v>56</v>
      </c>
      <c r="W57" t="s">
        <v>56</v>
      </c>
      <c r="X57" t="s">
        <v>53</v>
      </c>
      <c r="Y57" s="4">
        <f t="shared" si="25"/>
        <v>45698</v>
      </c>
      <c r="Z57" t="s">
        <v>36</v>
      </c>
      <c r="AA57" s="28">
        <v>1</v>
      </c>
      <c r="AB57" s="138">
        <v>0</v>
      </c>
      <c r="AC57" s="138">
        <v>0</v>
      </c>
      <c r="AD57" s="2">
        <v>0</v>
      </c>
      <c r="AE57" s="2">
        <v>0</v>
      </c>
      <c r="AF57" s="2">
        <v>78.98</v>
      </c>
      <c r="AG57" s="2">
        <v>0</v>
      </c>
      <c r="AH57" s="2">
        <v>0</v>
      </c>
      <c r="AI57" s="2">
        <v>0</v>
      </c>
      <c r="AJ57" s="29">
        <v>0</v>
      </c>
      <c r="AK57" s="30">
        <f t="shared" si="18"/>
        <v>0</v>
      </c>
      <c r="AL57" s="30">
        <f t="shared" si="19"/>
        <v>0</v>
      </c>
      <c r="AM57" s="2">
        <f t="shared" si="31"/>
        <v>1</v>
      </c>
      <c r="AN57" s="2">
        <f t="shared" si="31"/>
        <v>0</v>
      </c>
      <c r="AO57" s="2">
        <f t="shared" si="31"/>
        <v>0</v>
      </c>
      <c r="AP57" s="2">
        <f t="shared" si="31"/>
        <v>0</v>
      </c>
      <c r="AQ57" s="2">
        <f t="shared" si="31"/>
        <v>0</v>
      </c>
      <c r="AR57" s="2">
        <f t="shared" si="31"/>
        <v>-327.03000000000003</v>
      </c>
      <c r="AS57" s="2">
        <f t="shared" si="31"/>
        <v>0</v>
      </c>
      <c r="AT57" s="2">
        <f t="shared" si="30"/>
        <v>0</v>
      </c>
      <c r="AU57" s="2">
        <f t="shared" si="30"/>
        <v>0</v>
      </c>
      <c r="AV57" s="29">
        <f t="shared" si="30"/>
        <v>0</v>
      </c>
      <c r="AW57" s="30">
        <f t="shared" si="30"/>
        <v>0</v>
      </c>
      <c r="AX57" s="31">
        <f t="shared" si="30"/>
        <v>0</v>
      </c>
      <c r="AY57" s="38">
        <f t="shared" si="33"/>
        <v>1</v>
      </c>
      <c r="AZ57" s="38" t="str">
        <f t="shared" si="33"/>
        <v/>
      </c>
      <c r="BA57" s="38" t="str">
        <f t="shared" si="33"/>
        <v/>
      </c>
      <c r="BB57" s="38" t="str">
        <f t="shared" si="32"/>
        <v/>
      </c>
      <c r="BC57" s="38" t="str">
        <f t="shared" si="32"/>
        <v/>
      </c>
      <c r="BD57" s="38">
        <f t="shared" si="32"/>
        <v>-4.1406685236768803</v>
      </c>
      <c r="BE57" s="38" t="str">
        <f t="shared" si="32"/>
        <v/>
      </c>
      <c r="BF57" s="38" t="str">
        <f t="shared" si="32"/>
        <v/>
      </c>
      <c r="BG57" s="38" t="str">
        <f t="shared" si="32"/>
        <v/>
      </c>
      <c r="BH57" s="39" t="str">
        <f t="shared" si="32"/>
        <v/>
      </c>
      <c r="BI57" s="76" t="str">
        <f t="shared" si="32"/>
        <v/>
      </c>
      <c r="BJ57" s="40" t="str">
        <f t="shared" si="32"/>
        <v/>
      </c>
      <c r="BK57" s="119">
        <f t="shared" si="27"/>
        <v>-124.02500000000001</v>
      </c>
      <c r="BL57" s="120" t="str">
        <f t="shared" si="27"/>
        <v/>
      </c>
      <c r="BM57" s="120" t="str">
        <f t="shared" si="27"/>
        <v/>
      </c>
      <c r="BN57" s="120" t="str">
        <f t="shared" si="27"/>
        <v/>
      </c>
      <c r="BO57" s="121" t="str">
        <f t="shared" si="27"/>
        <v/>
      </c>
      <c r="BP57" s="119">
        <f t="shared" si="28"/>
        <v>78.98</v>
      </c>
      <c r="BQ57" s="120" t="str">
        <f t="shared" si="28"/>
        <v/>
      </c>
      <c r="BR57" s="120" t="str">
        <f t="shared" si="28"/>
        <v/>
      </c>
      <c r="BS57" s="120" t="str">
        <f t="shared" si="28"/>
        <v/>
      </c>
      <c r="BT57" s="121" t="str">
        <f t="shared" si="28"/>
        <v/>
      </c>
      <c r="BU57" s="119">
        <f t="shared" si="29"/>
        <v>-203.005</v>
      </c>
      <c r="BV57" s="121" t="str">
        <f t="shared" si="29"/>
        <v/>
      </c>
      <c r="BW57" s="121" t="str">
        <f t="shared" si="29"/>
        <v/>
      </c>
      <c r="BX57" s="120" t="str">
        <f t="shared" si="29"/>
        <v/>
      </c>
      <c r="BY57" s="121" t="str">
        <f t="shared" si="29"/>
        <v/>
      </c>
    </row>
    <row r="58" spans="1:77" x14ac:dyDescent="0.2">
      <c r="A58" t="s">
        <v>46</v>
      </c>
      <c r="B58" t="s">
        <v>46</v>
      </c>
      <c r="C58" t="s">
        <v>56</v>
      </c>
      <c r="D58" t="s">
        <v>56</v>
      </c>
      <c r="E58" t="s">
        <v>53</v>
      </c>
      <c r="F58" s="4">
        <f t="shared" si="24"/>
        <v>46063</v>
      </c>
      <c r="G58" t="s">
        <v>37</v>
      </c>
      <c r="H58" s="28">
        <v>0</v>
      </c>
      <c r="I58" s="138">
        <v>0</v>
      </c>
      <c r="J58" s="138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9">
        <v>0</v>
      </c>
      <c r="R58" s="30">
        <f t="shared" si="16"/>
        <v>0</v>
      </c>
      <c r="S58" s="30">
        <f t="shared" si="17"/>
        <v>0</v>
      </c>
      <c r="T58" t="s">
        <v>49</v>
      </c>
      <c r="U58" t="s">
        <v>49</v>
      </c>
      <c r="V58" t="s">
        <v>56</v>
      </c>
      <c r="W58" t="s">
        <v>56</v>
      </c>
      <c r="X58" t="s">
        <v>53</v>
      </c>
      <c r="Y58" s="4">
        <f t="shared" si="25"/>
        <v>45699</v>
      </c>
      <c r="Z58" t="s">
        <v>37</v>
      </c>
      <c r="AA58" s="28">
        <v>1</v>
      </c>
      <c r="AB58" s="138">
        <v>0</v>
      </c>
      <c r="AC58" s="138">
        <v>0</v>
      </c>
      <c r="AD58" s="2">
        <v>0</v>
      </c>
      <c r="AE58" s="2">
        <v>0</v>
      </c>
      <c r="AF58" s="2">
        <v>195.8</v>
      </c>
      <c r="AG58" s="2">
        <v>0</v>
      </c>
      <c r="AH58" s="2">
        <v>0</v>
      </c>
      <c r="AI58" s="2">
        <v>0</v>
      </c>
      <c r="AJ58" s="29">
        <v>0</v>
      </c>
      <c r="AK58" s="30">
        <f t="shared" si="18"/>
        <v>0</v>
      </c>
      <c r="AL58" s="30">
        <f t="shared" si="19"/>
        <v>0</v>
      </c>
      <c r="AM58" s="2">
        <f t="shared" si="31"/>
        <v>-1</v>
      </c>
      <c r="AN58" s="2">
        <f t="shared" si="31"/>
        <v>0</v>
      </c>
      <c r="AO58" s="2">
        <f t="shared" si="31"/>
        <v>0</v>
      </c>
      <c r="AP58" s="2">
        <f t="shared" si="31"/>
        <v>0</v>
      </c>
      <c r="AQ58" s="2">
        <f t="shared" si="31"/>
        <v>0</v>
      </c>
      <c r="AR58" s="2">
        <f t="shared" si="31"/>
        <v>-195.8</v>
      </c>
      <c r="AS58" s="2">
        <f t="shared" si="31"/>
        <v>0</v>
      </c>
      <c r="AT58" s="2">
        <f t="shared" si="30"/>
        <v>0</v>
      </c>
      <c r="AU58" s="2">
        <f t="shared" si="30"/>
        <v>0</v>
      </c>
      <c r="AV58" s="29">
        <f t="shared" si="30"/>
        <v>0</v>
      </c>
      <c r="AW58" s="30">
        <f t="shared" si="30"/>
        <v>0</v>
      </c>
      <c r="AX58" s="31">
        <f t="shared" si="30"/>
        <v>0</v>
      </c>
      <c r="AY58" s="38">
        <f t="shared" si="33"/>
        <v>-1</v>
      </c>
      <c r="AZ58" s="38" t="str">
        <f t="shared" si="33"/>
        <v/>
      </c>
      <c r="BA58" s="38" t="str">
        <f t="shared" si="33"/>
        <v/>
      </c>
      <c r="BB58" s="38" t="str">
        <f t="shared" si="32"/>
        <v/>
      </c>
      <c r="BC58" s="38" t="str">
        <f t="shared" si="32"/>
        <v/>
      </c>
      <c r="BD58" s="38">
        <f t="shared" si="32"/>
        <v>-1</v>
      </c>
      <c r="BE58" s="38" t="str">
        <f t="shared" si="32"/>
        <v/>
      </c>
      <c r="BF58" s="38" t="str">
        <f t="shared" si="32"/>
        <v/>
      </c>
      <c r="BG58" s="38" t="str">
        <f t="shared" si="32"/>
        <v/>
      </c>
      <c r="BH58" s="39" t="str">
        <f t="shared" si="32"/>
        <v/>
      </c>
      <c r="BI58" s="76" t="str">
        <f t="shared" si="32"/>
        <v/>
      </c>
      <c r="BJ58" s="40" t="str">
        <f t="shared" si="32"/>
        <v/>
      </c>
      <c r="BK58" s="119" t="str">
        <f t="shared" si="27"/>
        <v/>
      </c>
      <c r="BL58" s="120" t="str">
        <f t="shared" si="27"/>
        <v/>
      </c>
      <c r="BM58" s="120" t="str">
        <f t="shared" si="27"/>
        <v/>
      </c>
      <c r="BN58" s="120" t="str">
        <f t="shared" si="27"/>
        <v/>
      </c>
      <c r="BO58" s="121" t="str">
        <f t="shared" si="27"/>
        <v/>
      </c>
      <c r="BP58" s="119">
        <f t="shared" si="28"/>
        <v>195.8</v>
      </c>
      <c r="BQ58" s="120" t="str">
        <f t="shared" si="28"/>
        <v/>
      </c>
      <c r="BR58" s="120" t="str">
        <f t="shared" si="28"/>
        <v/>
      </c>
      <c r="BS58" s="120" t="str">
        <f t="shared" si="28"/>
        <v/>
      </c>
      <c r="BT58" s="121" t="str">
        <f t="shared" si="28"/>
        <v/>
      </c>
      <c r="BU58" s="119" t="str">
        <f t="shared" si="29"/>
        <v/>
      </c>
      <c r="BV58" s="121" t="str">
        <f t="shared" si="29"/>
        <v/>
      </c>
      <c r="BW58" s="121" t="str">
        <f t="shared" si="29"/>
        <v/>
      </c>
      <c r="BX58" s="120" t="str">
        <f t="shared" si="29"/>
        <v/>
      </c>
      <c r="BY58" s="121" t="str">
        <f t="shared" si="29"/>
        <v/>
      </c>
    </row>
    <row r="59" spans="1:77" x14ac:dyDescent="0.2">
      <c r="A59" t="s">
        <v>46</v>
      </c>
      <c r="B59" t="s">
        <v>46</v>
      </c>
      <c r="C59" t="s">
        <v>56</v>
      </c>
      <c r="D59" t="s">
        <v>56</v>
      </c>
      <c r="E59" t="s">
        <v>53</v>
      </c>
      <c r="F59" s="4">
        <f t="shared" si="24"/>
        <v>46064</v>
      </c>
      <c r="G59" t="s">
        <v>38</v>
      </c>
      <c r="H59" s="28">
        <v>1</v>
      </c>
      <c r="I59" s="138">
        <v>3</v>
      </c>
      <c r="J59" s="138">
        <v>0</v>
      </c>
      <c r="K59" s="2">
        <v>0</v>
      </c>
      <c r="L59" s="2">
        <v>0</v>
      </c>
      <c r="M59" s="2">
        <v>102.89</v>
      </c>
      <c r="N59" s="2">
        <v>621.65</v>
      </c>
      <c r="O59" s="2">
        <v>0</v>
      </c>
      <c r="P59" s="2">
        <v>0</v>
      </c>
      <c r="Q59" s="29">
        <v>0</v>
      </c>
      <c r="R59" s="30">
        <f t="shared" si="16"/>
        <v>3</v>
      </c>
      <c r="S59" s="30">
        <f t="shared" si="17"/>
        <v>621.65</v>
      </c>
      <c r="T59" t="s">
        <v>49</v>
      </c>
      <c r="U59" t="s">
        <v>49</v>
      </c>
      <c r="V59" t="s">
        <v>56</v>
      </c>
      <c r="W59" t="s">
        <v>56</v>
      </c>
      <c r="X59" t="s">
        <v>53</v>
      </c>
      <c r="Y59" s="4">
        <f t="shared" si="25"/>
        <v>45700</v>
      </c>
      <c r="Z59" t="s">
        <v>38</v>
      </c>
      <c r="AA59" s="28">
        <v>3</v>
      </c>
      <c r="AB59" s="138">
        <v>0</v>
      </c>
      <c r="AC59" s="138">
        <v>0</v>
      </c>
      <c r="AD59" s="2">
        <v>0</v>
      </c>
      <c r="AE59" s="2">
        <v>0</v>
      </c>
      <c r="AF59" s="2">
        <v>491.76</v>
      </c>
      <c r="AG59" s="2">
        <v>0</v>
      </c>
      <c r="AH59" s="2">
        <v>0</v>
      </c>
      <c r="AI59" s="2">
        <v>0</v>
      </c>
      <c r="AJ59" s="29">
        <v>0</v>
      </c>
      <c r="AK59" s="30">
        <f t="shared" si="18"/>
        <v>0</v>
      </c>
      <c r="AL59" s="30">
        <f t="shared" si="19"/>
        <v>0</v>
      </c>
      <c r="AM59" s="2">
        <f t="shared" si="31"/>
        <v>-2</v>
      </c>
      <c r="AN59" s="2">
        <f t="shared" si="31"/>
        <v>3</v>
      </c>
      <c r="AO59" s="2">
        <f t="shared" si="31"/>
        <v>0</v>
      </c>
      <c r="AP59" s="2">
        <f t="shared" si="31"/>
        <v>0</v>
      </c>
      <c r="AQ59" s="2">
        <f t="shared" si="31"/>
        <v>0</v>
      </c>
      <c r="AR59" s="2">
        <f t="shared" si="31"/>
        <v>-388.87</v>
      </c>
      <c r="AS59" s="2">
        <f t="shared" si="31"/>
        <v>621.65</v>
      </c>
      <c r="AT59" s="2">
        <f t="shared" si="30"/>
        <v>0</v>
      </c>
      <c r="AU59" s="2">
        <f t="shared" si="30"/>
        <v>0</v>
      </c>
      <c r="AV59" s="29">
        <f t="shared" si="30"/>
        <v>0</v>
      </c>
      <c r="AW59" s="30">
        <f t="shared" si="30"/>
        <v>3</v>
      </c>
      <c r="AX59" s="31">
        <f t="shared" si="30"/>
        <v>621.65</v>
      </c>
      <c r="AY59" s="38">
        <f t="shared" si="33"/>
        <v>-0.66666666666666663</v>
      </c>
      <c r="AZ59" s="38" t="str">
        <f t="shared" si="33"/>
        <v/>
      </c>
      <c r="BA59" s="38" t="str">
        <f t="shared" si="33"/>
        <v/>
      </c>
      <c r="BB59" s="38" t="str">
        <f t="shared" si="32"/>
        <v/>
      </c>
      <c r="BC59" s="38" t="str">
        <f t="shared" si="32"/>
        <v/>
      </c>
      <c r="BD59" s="38">
        <f t="shared" si="32"/>
        <v>-0.79077192126240448</v>
      </c>
      <c r="BE59" s="38" t="str">
        <f t="shared" si="32"/>
        <v/>
      </c>
      <c r="BF59" s="38" t="str">
        <f t="shared" si="32"/>
        <v/>
      </c>
      <c r="BG59" s="38" t="str">
        <f t="shared" si="32"/>
        <v/>
      </c>
      <c r="BH59" s="39" t="str">
        <f t="shared" si="32"/>
        <v/>
      </c>
      <c r="BI59" s="76" t="str">
        <f t="shared" si="32"/>
        <v/>
      </c>
      <c r="BJ59" s="40" t="str">
        <f t="shared" si="32"/>
        <v/>
      </c>
      <c r="BK59" s="119">
        <f t="shared" si="27"/>
        <v>102.89</v>
      </c>
      <c r="BL59" s="120">
        <f t="shared" si="27"/>
        <v>207.21666666666667</v>
      </c>
      <c r="BM59" s="120" t="str">
        <f t="shared" si="27"/>
        <v/>
      </c>
      <c r="BN59" s="120" t="str">
        <f t="shared" si="27"/>
        <v/>
      </c>
      <c r="BO59" s="121" t="str">
        <f t="shared" si="27"/>
        <v/>
      </c>
      <c r="BP59" s="119">
        <f t="shared" si="28"/>
        <v>163.92</v>
      </c>
      <c r="BQ59" s="120" t="str">
        <f t="shared" si="28"/>
        <v/>
      </c>
      <c r="BR59" s="120" t="str">
        <f t="shared" si="28"/>
        <v/>
      </c>
      <c r="BS59" s="120" t="str">
        <f t="shared" si="28"/>
        <v/>
      </c>
      <c r="BT59" s="121" t="str">
        <f t="shared" si="28"/>
        <v/>
      </c>
      <c r="BU59" s="119">
        <f t="shared" si="29"/>
        <v>-61.029999999999987</v>
      </c>
      <c r="BV59" s="121" t="str">
        <f t="shared" si="29"/>
        <v/>
      </c>
      <c r="BW59" s="121" t="str">
        <f t="shared" si="29"/>
        <v/>
      </c>
      <c r="BX59" s="120" t="str">
        <f t="shared" si="29"/>
        <v/>
      </c>
      <c r="BY59" s="121" t="str">
        <f t="shared" si="29"/>
        <v/>
      </c>
    </row>
    <row r="60" spans="1:77" x14ac:dyDescent="0.2">
      <c r="A60" t="s">
        <v>46</v>
      </c>
      <c r="B60" t="s">
        <v>46</v>
      </c>
      <c r="C60" t="s">
        <v>56</v>
      </c>
      <c r="D60" t="s">
        <v>56</v>
      </c>
      <c r="E60" t="s">
        <v>53</v>
      </c>
      <c r="F60" s="4">
        <f t="shared" si="24"/>
        <v>46065</v>
      </c>
      <c r="G60" t="s">
        <v>39</v>
      </c>
      <c r="H60" s="28">
        <v>2</v>
      </c>
      <c r="I60" s="138">
        <v>1</v>
      </c>
      <c r="J60" s="138">
        <v>0</v>
      </c>
      <c r="K60" s="2">
        <v>0</v>
      </c>
      <c r="L60" s="2">
        <v>0</v>
      </c>
      <c r="M60" s="2">
        <v>276.77999999999997</v>
      </c>
      <c r="N60" s="2">
        <v>129.13999999999999</v>
      </c>
      <c r="O60" s="2">
        <v>0</v>
      </c>
      <c r="P60" s="2">
        <v>0</v>
      </c>
      <c r="Q60" s="29">
        <v>0</v>
      </c>
      <c r="R60" s="30">
        <f t="shared" si="16"/>
        <v>1</v>
      </c>
      <c r="S60" s="30">
        <f t="shared" si="17"/>
        <v>129.13999999999999</v>
      </c>
      <c r="T60" t="s">
        <v>49</v>
      </c>
      <c r="U60" t="s">
        <v>49</v>
      </c>
      <c r="V60" t="s">
        <v>56</v>
      </c>
      <c r="W60" t="s">
        <v>56</v>
      </c>
      <c r="X60" t="s">
        <v>53</v>
      </c>
      <c r="Y60" s="4">
        <f t="shared" si="25"/>
        <v>45701</v>
      </c>
      <c r="Z60" t="s">
        <v>39</v>
      </c>
      <c r="AA60" s="28">
        <v>2</v>
      </c>
      <c r="AB60" s="138">
        <v>0</v>
      </c>
      <c r="AC60" s="138">
        <v>0</v>
      </c>
      <c r="AD60" s="2">
        <v>0</v>
      </c>
      <c r="AE60" s="2">
        <v>0</v>
      </c>
      <c r="AF60" s="2">
        <v>88.98</v>
      </c>
      <c r="AG60" s="2">
        <v>0</v>
      </c>
      <c r="AH60" s="2">
        <v>0</v>
      </c>
      <c r="AI60" s="2">
        <v>0</v>
      </c>
      <c r="AJ60" s="29">
        <v>0</v>
      </c>
      <c r="AK60" s="30">
        <f t="shared" si="18"/>
        <v>0</v>
      </c>
      <c r="AL60" s="30">
        <f t="shared" si="19"/>
        <v>0</v>
      </c>
      <c r="AM60" s="2">
        <f t="shared" si="31"/>
        <v>0</v>
      </c>
      <c r="AN60" s="2">
        <f t="shared" si="31"/>
        <v>1</v>
      </c>
      <c r="AO60" s="2">
        <f t="shared" si="31"/>
        <v>0</v>
      </c>
      <c r="AP60" s="2">
        <f t="shared" si="31"/>
        <v>0</v>
      </c>
      <c r="AQ60" s="2">
        <f t="shared" si="31"/>
        <v>0</v>
      </c>
      <c r="AR60" s="2">
        <f t="shared" si="31"/>
        <v>187.79999999999995</v>
      </c>
      <c r="AS60" s="2">
        <f t="shared" si="31"/>
        <v>129.13999999999999</v>
      </c>
      <c r="AT60" s="2">
        <f t="shared" si="30"/>
        <v>0</v>
      </c>
      <c r="AU60" s="2">
        <f t="shared" si="30"/>
        <v>0</v>
      </c>
      <c r="AV60" s="29">
        <f t="shared" si="30"/>
        <v>0</v>
      </c>
      <c r="AW60" s="30">
        <f t="shared" si="30"/>
        <v>1</v>
      </c>
      <c r="AX60" s="31">
        <f t="shared" si="30"/>
        <v>129.13999999999999</v>
      </c>
      <c r="AY60" s="38">
        <f t="shared" si="33"/>
        <v>0</v>
      </c>
      <c r="AZ60" s="38" t="str">
        <f t="shared" si="33"/>
        <v/>
      </c>
      <c r="BA60" s="38" t="str">
        <f t="shared" si="33"/>
        <v/>
      </c>
      <c r="BB60" s="38" t="str">
        <f t="shared" si="32"/>
        <v/>
      </c>
      <c r="BC60" s="38" t="str">
        <f t="shared" si="32"/>
        <v/>
      </c>
      <c r="BD60" s="38">
        <f t="shared" si="32"/>
        <v>2.1105866486850973</v>
      </c>
      <c r="BE60" s="38" t="str">
        <f t="shared" si="32"/>
        <v/>
      </c>
      <c r="BF60" s="38" t="str">
        <f t="shared" si="32"/>
        <v/>
      </c>
      <c r="BG60" s="38" t="str">
        <f t="shared" si="32"/>
        <v/>
      </c>
      <c r="BH60" s="39" t="str">
        <f t="shared" si="32"/>
        <v/>
      </c>
      <c r="BI60" s="76" t="str">
        <f t="shared" si="32"/>
        <v/>
      </c>
      <c r="BJ60" s="40" t="str">
        <f t="shared" si="32"/>
        <v/>
      </c>
      <c r="BK60" s="119">
        <f t="shared" si="27"/>
        <v>138.38999999999999</v>
      </c>
      <c r="BL60" s="120">
        <f t="shared" si="27"/>
        <v>129.13999999999999</v>
      </c>
      <c r="BM60" s="120" t="str">
        <f t="shared" si="27"/>
        <v/>
      </c>
      <c r="BN60" s="120" t="str">
        <f t="shared" si="27"/>
        <v/>
      </c>
      <c r="BO60" s="121" t="str">
        <f t="shared" si="27"/>
        <v/>
      </c>
      <c r="BP60" s="119">
        <f t="shared" si="28"/>
        <v>44.49</v>
      </c>
      <c r="BQ60" s="120" t="str">
        <f t="shared" si="28"/>
        <v/>
      </c>
      <c r="BR60" s="120" t="str">
        <f t="shared" si="28"/>
        <v/>
      </c>
      <c r="BS60" s="120" t="str">
        <f t="shared" si="28"/>
        <v/>
      </c>
      <c r="BT60" s="121" t="str">
        <f t="shared" si="28"/>
        <v/>
      </c>
      <c r="BU60" s="119">
        <f t="shared" si="29"/>
        <v>93.899999999999977</v>
      </c>
      <c r="BV60" s="121" t="str">
        <f t="shared" si="29"/>
        <v/>
      </c>
      <c r="BW60" s="121" t="str">
        <f t="shared" si="29"/>
        <v/>
      </c>
      <c r="BX60" s="120" t="str">
        <f t="shared" si="29"/>
        <v/>
      </c>
      <c r="BY60" s="121" t="str">
        <f t="shared" si="29"/>
        <v/>
      </c>
    </row>
    <row r="61" spans="1:77" x14ac:dyDescent="0.2">
      <c r="A61" t="s">
        <v>46</v>
      </c>
      <c r="B61" t="s">
        <v>46</v>
      </c>
      <c r="C61" t="s">
        <v>56</v>
      </c>
      <c r="D61" t="s">
        <v>56</v>
      </c>
      <c r="E61" t="s">
        <v>53</v>
      </c>
      <c r="F61" s="4">
        <f t="shared" si="24"/>
        <v>46066</v>
      </c>
      <c r="G61" t="s">
        <v>40</v>
      </c>
      <c r="H61" s="28">
        <v>1</v>
      </c>
      <c r="I61" s="138">
        <v>0</v>
      </c>
      <c r="J61" s="138">
        <v>0</v>
      </c>
      <c r="K61" s="2">
        <v>0</v>
      </c>
      <c r="L61" s="2">
        <v>0</v>
      </c>
      <c r="M61" s="2">
        <v>304.67</v>
      </c>
      <c r="N61" s="2">
        <v>0</v>
      </c>
      <c r="O61" s="2">
        <v>0</v>
      </c>
      <c r="P61" s="2">
        <v>0</v>
      </c>
      <c r="Q61" s="29">
        <v>0</v>
      </c>
      <c r="R61" s="30">
        <f t="shared" si="16"/>
        <v>0</v>
      </c>
      <c r="S61" s="30">
        <f t="shared" si="17"/>
        <v>0</v>
      </c>
      <c r="T61" t="s">
        <v>49</v>
      </c>
      <c r="U61" t="s">
        <v>49</v>
      </c>
      <c r="V61" t="s">
        <v>56</v>
      </c>
      <c r="W61" t="s">
        <v>56</v>
      </c>
      <c r="X61" t="s">
        <v>53</v>
      </c>
      <c r="Y61" s="4">
        <f t="shared" si="25"/>
        <v>45702</v>
      </c>
      <c r="Z61" t="s">
        <v>40</v>
      </c>
      <c r="AA61" s="28">
        <v>3</v>
      </c>
      <c r="AB61" s="138">
        <v>1</v>
      </c>
      <c r="AC61" s="138">
        <v>0</v>
      </c>
      <c r="AD61" s="2">
        <v>0</v>
      </c>
      <c r="AE61" s="2">
        <v>0</v>
      </c>
      <c r="AF61" s="2">
        <v>282.83</v>
      </c>
      <c r="AG61" s="2">
        <v>0</v>
      </c>
      <c r="AH61" s="2">
        <v>0</v>
      </c>
      <c r="AI61" s="2">
        <v>0</v>
      </c>
      <c r="AJ61" s="29">
        <v>0</v>
      </c>
      <c r="AK61" s="30">
        <f t="shared" si="18"/>
        <v>1</v>
      </c>
      <c r="AL61" s="30">
        <f t="shared" si="19"/>
        <v>0</v>
      </c>
      <c r="AM61" s="2">
        <f t="shared" si="31"/>
        <v>-2</v>
      </c>
      <c r="AN61" s="2">
        <f t="shared" si="31"/>
        <v>-1</v>
      </c>
      <c r="AO61" s="2">
        <f t="shared" si="31"/>
        <v>0</v>
      </c>
      <c r="AP61" s="2">
        <f t="shared" si="31"/>
        <v>0</v>
      </c>
      <c r="AQ61" s="2">
        <f t="shared" si="31"/>
        <v>0</v>
      </c>
      <c r="AR61" s="2">
        <f t="shared" si="31"/>
        <v>21.840000000000032</v>
      </c>
      <c r="AS61" s="2">
        <f t="shared" si="31"/>
        <v>0</v>
      </c>
      <c r="AT61" s="2">
        <f t="shared" si="30"/>
        <v>0</v>
      </c>
      <c r="AU61" s="2">
        <f t="shared" si="30"/>
        <v>0</v>
      </c>
      <c r="AV61" s="29">
        <f t="shared" si="30"/>
        <v>0</v>
      </c>
      <c r="AW61" s="30">
        <f t="shared" si="30"/>
        <v>-1</v>
      </c>
      <c r="AX61" s="31">
        <f t="shared" si="30"/>
        <v>0</v>
      </c>
      <c r="AY61" s="38">
        <f t="shared" si="33"/>
        <v>-0.66666666666666663</v>
      </c>
      <c r="AZ61" s="38">
        <f t="shared" si="33"/>
        <v>-1</v>
      </c>
      <c r="BA61" s="38" t="str">
        <f t="shared" si="33"/>
        <v/>
      </c>
      <c r="BB61" s="38" t="str">
        <f t="shared" si="32"/>
        <v/>
      </c>
      <c r="BC61" s="38" t="str">
        <f t="shared" si="32"/>
        <v/>
      </c>
      <c r="BD61" s="38">
        <f t="shared" si="32"/>
        <v>7.7219531167132316E-2</v>
      </c>
      <c r="BE61" s="38" t="str">
        <f t="shared" si="32"/>
        <v/>
      </c>
      <c r="BF61" s="38" t="str">
        <f t="shared" si="32"/>
        <v/>
      </c>
      <c r="BG61" s="38" t="str">
        <f t="shared" si="32"/>
        <v/>
      </c>
      <c r="BH61" s="39" t="str">
        <f t="shared" si="32"/>
        <v/>
      </c>
      <c r="BI61" s="76">
        <f t="shared" si="32"/>
        <v>-1</v>
      </c>
      <c r="BJ61" s="40" t="str">
        <f t="shared" si="32"/>
        <v/>
      </c>
      <c r="BK61" s="119">
        <f t="shared" si="27"/>
        <v>304.67</v>
      </c>
      <c r="BL61" s="120" t="str">
        <f t="shared" si="27"/>
        <v/>
      </c>
      <c r="BM61" s="120" t="str">
        <f t="shared" si="27"/>
        <v/>
      </c>
      <c r="BN61" s="120" t="str">
        <f t="shared" si="27"/>
        <v/>
      </c>
      <c r="BO61" s="121" t="str">
        <f t="shared" si="27"/>
        <v/>
      </c>
      <c r="BP61" s="119">
        <f t="shared" si="28"/>
        <v>94.276666666666657</v>
      </c>
      <c r="BQ61" s="120">
        <f t="shared" si="28"/>
        <v>0</v>
      </c>
      <c r="BR61" s="120" t="str">
        <f t="shared" si="28"/>
        <v/>
      </c>
      <c r="BS61" s="120" t="str">
        <f t="shared" si="28"/>
        <v/>
      </c>
      <c r="BT61" s="121" t="str">
        <f t="shared" si="28"/>
        <v/>
      </c>
      <c r="BU61" s="119">
        <f t="shared" si="29"/>
        <v>210.39333333333337</v>
      </c>
      <c r="BV61" s="121" t="str">
        <f t="shared" si="29"/>
        <v/>
      </c>
      <c r="BW61" s="121" t="str">
        <f t="shared" si="29"/>
        <v/>
      </c>
      <c r="BX61" s="120" t="str">
        <f t="shared" si="29"/>
        <v/>
      </c>
      <c r="BY61" s="121" t="str">
        <f t="shared" si="29"/>
        <v/>
      </c>
    </row>
    <row r="62" spans="1:77" ht="13.5" thickBot="1" x14ac:dyDescent="0.25">
      <c r="A62" t="s">
        <v>46</v>
      </c>
      <c r="B62" t="s">
        <v>46</v>
      </c>
      <c r="C62" t="s">
        <v>56</v>
      </c>
      <c r="D62" t="s">
        <v>56</v>
      </c>
      <c r="E62" t="s">
        <v>53</v>
      </c>
      <c r="F62" s="59">
        <f t="shared" si="24"/>
        <v>46067</v>
      </c>
      <c r="G62" s="42" t="s">
        <v>41</v>
      </c>
      <c r="H62" s="43">
        <v>2</v>
      </c>
      <c r="I62" s="44">
        <v>0</v>
      </c>
      <c r="J62" s="44">
        <v>0</v>
      </c>
      <c r="K62" s="44">
        <v>0</v>
      </c>
      <c r="L62" s="44">
        <v>0</v>
      </c>
      <c r="M62" s="44">
        <v>99.94</v>
      </c>
      <c r="N62" s="44">
        <v>0</v>
      </c>
      <c r="O62" s="44">
        <v>0</v>
      </c>
      <c r="P62" s="44">
        <v>0</v>
      </c>
      <c r="Q62" s="45">
        <v>0</v>
      </c>
      <c r="R62" s="46">
        <f t="shared" si="16"/>
        <v>0</v>
      </c>
      <c r="S62" s="46">
        <f t="shared" si="17"/>
        <v>0</v>
      </c>
      <c r="T62" t="s">
        <v>49</v>
      </c>
      <c r="U62" t="s">
        <v>49</v>
      </c>
      <c r="V62" t="s">
        <v>56</v>
      </c>
      <c r="W62" t="s">
        <v>56</v>
      </c>
      <c r="X62" t="s">
        <v>53</v>
      </c>
      <c r="Y62" s="59">
        <f t="shared" si="25"/>
        <v>45703</v>
      </c>
      <c r="Z62" s="42" t="s">
        <v>41</v>
      </c>
      <c r="AA62" s="43">
        <v>1</v>
      </c>
      <c r="AB62" s="44">
        <v>0</v>
      </c>
      <c r="AC62" s="44">
        <v>0</v>
      </c>
      <c r="AD62" s="44">
        <v>0</v>
      </c>
      <c r="AE62" s="44">
        <v>0</v>
      </c>
      <c r="AF62" s="44">
        <v>173.88</v>
      </c>
      <c r="AG62" s="44">
        <v>0</v>
      </c>
      <c r="AH62" s="44">
        <v>0</v>
      </c>
      <c r="AI62" s="44">
        <v>0</v>
      </c>
      <c r="AJ62" s="45">
        <v>0</v>
      </c>
      <c r="AK62" s="46">
        <f t="shared" si="18"/>
        <v>0</v>
      </c>
      <c r="AL62" s="46">
        <f t="shared" si="19"/>
        <v>0</v>
      </c>
      <c r="AM62" s="44">
        <f t="shared" si="31"/>
        <v>1</v>
      </c>
      <c r="AN62" s="44">
        <f t="shared" si="31"/>
        <v>0</v>
      </c>
      <c r="AO62" s="44">
        <f t="shared" si="31"/>
        <v>0</v>
      </c>
      <c r="AP62" s="44">
        <f t="shared" si="31"/>
        <v>0</v>
      </c>
      <c r="AQ62" s="44">
        <f t="shared" si="31"/>
        <v>0</v>
      </c>
      <c r="AR62" s="44">
        <f t="shared" si="31"/>
        <v>-73.94</v>
      </c>
      <c r="AS62" s="44">
        <f t="shared" si="31"/>
        <v>0</v>
      </c>
      <c r="AT62" s="44">
        <f t="shared" si="30"/>
        <v>0</v>
      </c>
      <c r="AU62" s="44">
        <f t="shared" si="30"/>
        <v>0</v>
      </c>
      <c r="AV62" s="45">
        <f t="shared" si="30"/>
        <v>0</v>
      </c>
      <c r="AW62" s="46">
        <f t="shared" si="30"/>
        <v>0</v>
      </c>
      <c r="AX62" s="47">
        <f t="shared" si="30"/>
        <v>0</v>
      </c>
      <c r="AY62" s="56">
        <f t="shared" si="33"/>
        <v>1</v>
      </c>
      <c r="AZ62" s="56" t="str">
        <f t="shared" si="33"/>
        <v/>
      </c>
      <c r="BA62" s="56" t="str">
        <f t="shared" si="33"/>
        <v/>
      </c>
      <c r="BB62" s="56" t="str">
        <f t="shared" si="32"/>
        <v/>
      </c>
      <c r="BC62" s="56" t="str">
        <f t="shared" si="32"/>
        <v/>
      </c>
      <c r="BD62" s="56">
        <f t="shared" si="32"/>
        <v>-0.4252357948010122</v>
      </c>
      <c r="BE62" s="56" t="str">
        <f t="shared" si="32"/>
        <v/>
      </c>
      <c r="BF62" s="56" t="str">
        <f t="shared" si="32"/>
        <v/>
      </c>
      <c r="BG62" s="56" t="str">
        <f t="shared" si="32"/>
        <v/>
      </c>
      <c r="BH62" s="57" t="str">
        <f t="shared" si="32"/>
        <v/>
      </c>
      <c r="BI62" s="81" t="str">
        <f t="shared" si="32"/>
        <v/>
      </c>
      <c r="BJ62" s="58" t="str">
        <f t="shared" si="32"/>
        <v/>
      </c>
      <c r="BK62" s="122">
        <f t="shared" si="27"/>
        <v>49.97</v>
      </c>
      <c r="BL62" s="123" t="str">
        <f t="shared" si="27"/>
        <v/>
      </c>
      <c r="BM62" s="123" t="str">
        <f t="shared" si="27"/>
        <v/>
      </c>
      <c r="BN62" s="123" t="str">
        <f t="shared" si="27"/>
        <v/>
      </c>
      <c r="BO62" s="124" t="str">
        <f t="shared" si="27"/>
        <v/>
      </c>
      <c r="BP62" s="122">
        <f t="shared" si="28"/>
        <v>173.88</v>
      </c>
      <c r="BQ62" s="123" t="str">
        <f t="shared" si="28"/>
        <v/>
      </c>
      <c r="BR62" s="123" t="str">
        <f t="shared" si="28"/>
        <v/>
      </c>
      <c r="BS62" s="123" t="str">
        <f t="shared" si="28"/>
        <v/>
      </c>
      <c r="BT62" s="124" t="str">
        <f t="shared" si="28"/>
        <v/>
      </c>
      <c r="BU62" s="122">
        <f t="shared" si="29"/>
        <v>-123.91</v>
      </c>
      <c r="BV62" s="124" t="str">
        <f t="shared" si="29"/>
        <v/>
      </c>
      <c r="BW62" s="124" t="str">
        <f t="shared" si="29"/>
        <v/>
      </c>
      <c r="BX62" s="123" t="str">
        <f t="shared" si="29"/>
        <v/>
      </c>
      <c r="BY62" s="124" t="str">
        <f t="shared" si="29"/>
        <v/>
      </c>
    </row>
    <row r="63" spans="1:77" x14ac:dyDescent="0.2">
      <c r="A63" t="s">
        <v>46</v>
      </c>
      <c r="B63" t="s">
        <v>46</v>
      </c>
      <c r="C63" t="s">
        <v>56</v>
      </c>
      <c r="D63" t="s">
        <v>56</v>
      </c>
      <c r="E63" t="s">
        <v>54</v>
      </c>
      <c r="F63" s="4">
        <f t="shared" si="24"/>
        <v>46068</v>
      </c>
      <c r="G63" t="s">
        <v>35</v>
      </c>
      <c r="H63" s="28">
        <v>2</v>
      </c>
      <c r="I63" s="138">
        <v>0</v>
      </c>
      <c r="J63" s="138">
        <v>0</v>
      </c>
      <c r="K63" s="2">
        <v>0</v>
      </c>
      <c r="L63" s="2">
        <v>0</v>
      </c>
      <c r="M63" s="2">
        <v>883.17</v>
      </c>
      <c r="N63" s="2">
        <v>0</v>
      </c>
      <c r="O63" s="2">
        <v>0</v>
      </c>
      <c r="P63" s="2">
        <v>0</v>
      </c>
      <c r="Q63" s="29">
        <v>0</v>
      </c>
      <c r="R63" s="30">
        <f t="shared" si="16"/>
        <v>0</v>
      </c>
      <c r="S63" s="30">
        <f t="shared" si="17"/>
        <v>0</v>
      </c>
      <c r="T63" t="s">
        <v>49</v>
      </c>
      <c r="U63" t="s">
        <v>49</v>
      </c>
      <c r="V63" t="s">
        <v>56</v>
      </c>
      <c r="W63" t="s">
        <v>56</v>
      </c>
      <c r="X63" t="s">
        <v>54</v>
      </c>
      <c r="Y63" s="4">
        <f t="shared" si="25"/>
        <v>45704</v>
      </c>
      <c r="Z63" t="s">
        <v>35</v>
      </c>
      <c r="AA63" s="28">
        <v>0</v>
      </c>
      <c r="AB63" s="138">
        <v>0</v>
      </c>
      <c r="AC63" s="138">
        <v>0</v>
      </c>
      <c r="AD63" s="2">
        <v>0</v>
      </c>
      <c r="AE63" s="2">
        <v>0</v>
      </c>
      <c r="AF63" s="2">
        <v>0</v>
      </c>
      <c r="AG63" s="2">
        <v>0</v>
      </c>
      <c r="AH63" s="2">
        <v>0</v>
      </c>
      <c r="AI63" s="2">
        <v>0</v>
      </c>
      <c r="AJ63" s="29">
        <v>0</v>
      </c>
      <c r="AK63" s="30">
        <f t="shared" si="18"/>
        <v>0</v>
      </c>
      <c r="AL63" s="30">
        <f t="shared" si="19"/>
        <v>0</v>
      </c>
      <c r="AM63" s="2">
        <f t="shared" si="31"/>
        <v>2</v>
      </c>
      <c r="AN63" s="2">
        <f t="shared" si="31"/>
        <v>0</v>
      </c>
      <c r="AO63" s="2">
        <f t="shared" si="31"/>
        <v>0</v>
      </c>
      <c r="AP63" s="2">
        <f t="shared" si="31"/>
        <v>0</v>
      </c>
      <c r="AQ63" s="2">
        <f t="shared" si="31"/>
        <v>0</v>
      </c>
      <c r="AR63" s="2">
        <f t="shared" si="31"/>
        <v>883.17</v>
      </c>
      <c r="AS63" s="2">
        <f t="shared" si="31"/>
        <v>0</v>
      </c>
      <c r="AT63" s="2">
        <f t="shared" si="30"/>
        <v>0</v>
      </c>
      <c r="AU63" s="2">
        <f t="shared" si="30"/>
        <v>0</v>
      </c>
      <c r="AV63" s="29">
        <f t="shared" si="30"/>
        <v>0</v>
      </c>
      <c r="AW63" s="30">
        <f t="shared" si="30"/>
        <v>0</v>
      </c>
      <c r="AX63" s="31">
        <f t="shared" si="30"/>
        <v>0</v>
      </c>
      <c r="AY63" s="38" t="str">
        <f t="shared" si="33"/>
        <v/>
      </c>
      <c r="AZ63" s="38" t="str">
        <f t="shared" si="33"/>
        <v/>
      </c>
      <c r="BA63" s="38" t="str">
        <f t="shared" si="33"/>
        <v/>
      </c>
      <c r="BB63" s="38" t="str">
        <f t="shared" si="32"/>
        <v/>
      </c>
      <c r="BC63" s="38" t="str">
        <f t="shared" si="32"/>
        <v/>
      </c>
      <c r="BD63" s="38" t="str">
        <f t="shared" si="32"/>
        <v/>
      </c>
      <c r="BE63" s="38" t="str">
        <f t="shared" si="32"/>
        <v/>
      </c>
      <c r="BF63" s="38" t="str">
        <f t="shared" si="32"/>
        <v/>
      </c>
      <c r="BG63" s="38" t="str">
        <f t="shared" si="32"/>
        <v/>
      </c>
      <c r="BH63" s="39" t="str">
        <f t="shared" si="32"/>
        <v/>
      </c>
      <c r="BI63" s="76" t="str">
        <f t="shared" si="32"/>
        <v/>
      </c>
      <c r="BJ63" s="40" t="str">
        <f t="shared" si="32"/>
        <v/>
      </c>
      <c r="BK63" s="116">
        <f t="shared" si="27"/>
        <v>441.58499999999998</v>
      </c>
      <c r="BL63" s="117" t="str">
        <f t="shared" si="27"/>
        <v/>
      </c>
      <c r="BM63" s="117" t="str">
        <f t="shared" si="27"/>
        <v/>
      </c>
      <c r="BN63" s="117" t="str">
        <f t="shared" si="27"/>
        <v/>
      </c>
      <c r="BO63" s="118" t="str">
        <f t="shared" si="27"/>
        <v/>
      </c>
      <c r="BP63" s="116" t="str">
        <f t="shared" si="28"/>
        <v/>
      </c>
      <c r="BQ63" s="117" t="str">
        <f t="shared" si="28"/>
        <v/>
      </c>
      <c r="BR63" s="117" t="str">
        <f t="shared" si="28"/>
        <v/>
      </c>
      <c r="BS63" s="117" t="str">
        <f t="shared" si="28"/>
        <v/>
      </c>
      <c r="BT63" s="118" t="str">
        <f t="shared" si="28"/>
        <v/>
      </c>
      <c r="BU63" s="116" t="str">
        <f t="shared" si="29"/>
        <v/>
      </c>
      <c r="BV63" s="118" t="str">
        <f t="shared" si="29"/>
        <v/>
      </c>
      <c r="BW63" s="118" t="str">
        <f t="shared" si="29"/>
        <v/>
      </c>
      <c r="BX63" s="117" t="str">
        <f t="shared" si="29"/>
        <v/>
      </c>
      <c r="BY63" s="118" t="str">
        <f t="shared" si="29"/>
        <v/>
      </c>
    </row>
    <row r="64" spans="1:77" x14ac:dyDescent="0.2">
      <c r="A64" t="s">
        <v>46</v>
      </c>
      <c r="B64" t="s">
        <v>46</v>
      </c>
      <c r="C64" t="s">
        <v>56</v>
      </c>
      <c r="D64" t="s">
        <v>56</v>
      </c>
      <c r="E64" t="s">
        <v>54</v>
      </c>
      <c r="F64" s="4">
        <f t="shared" si="24"/>
        <v>46069</v>
      </c>
      <c r="G64" t="s">
        <v>36</v>
      </c>
      <c r="H64" s="28">
        <v>0</v>
      </c>
      <c r="I64" s="138">
        <v>1</v>
      </c>
      <c r="J64" s="138">
        <v>0</v>
      </c>
      <c r="K64" s="2">
        <v>0</v>
      </c>
      <c r="L64" s="2">
        <v>0</v>
      </c>
      <c r="M64" s="2">
        <v>0</v>
      </c>
      <c r="N64" s="2">
        <v>155.88</v>
      </c>
      <c r="O64" s="2">
        <v>0</v>
      </c>
      <c r="P64" s="2">
        <v>0</v>
      </c>
      <c r="Q64" s="29">
        <v>0</v>
      </c>
      <c r="R64" s="30">
        <f t="shared" si="16"/>
        <v>1</v>
      </c>
      <c r="S64" s="30">
        <f t="shared" si="17"/>
        <v>155.88</v>
      </c>
      <c r="T64" t="s">
        <v>49</v>
      </c>
      <c r="U64" t="s">
        <v>49</v>
      </c>
      <c r="V64" t="s">
        <v>56</v>
      </c>
      <c r="W64" t="s">
        <v>56</v>
      </c>
      <c r="X64" t="s">
        <v>54</v>
      </c>
      <c r="Y64" s="4">
        <f t="shared" si="25"/>
        <v>45705</v>
      </c>
      <c r="Z64" t="s">
        <v>36</v>
      </c>
      <c r="AA64" s="28">
        <v>2</v>
      </c>
      <c r="AB64" s="138">
        <v>0</v>
      </c>
      <c r="AC64" s="138">
        <v>0</v>
      </c>
      <c r="AD64" s="2">
        <v>0</v>
      </c>
      <c r="AE64" s="2">
        <v>0</v>
      </c>
      <c r="AF64" s="2">
        <v>161.94999999999999</v>
      </c>
      <c r="AG64" s="2">
        <v>0</v>
      </c>
      <c r="AH64" s="2">
        <v>0</v>
      </c>
      <c r="AI64" s="2">
        <v>0</v>
      </c>
      <c r="AJ64" s="29">
        <v>0</v>
      </c>
      <c r="AK64" s="30">
        <f t="shared" si="18"/>
        <v>0</v>
      </c>
      <c r="AL64" s="30">
        <f t="shared" si="19"/>
        <v>0</v>
      </c>
      <c r="AM64" s="2">
        <f t="shared" si="31"/>
        <v>-2</v>
      </c>
      <c r="AN64" s="2">
        <f t="shared" si="31"/>
        <v>1</v>
      </c>
      <c r="AO64" s="2">
        <f t="shared" si="31"/>
        <v>0</v>
      </c>
      <c r="AP64" s="2">
        <f t="shared" si="31"/>
        <v>0</v>
      </c>
      <c r="AQ64" s="2">
        <f t="shared" si="31"/>
        <v>0</v>
      </c>
      <c r="AR64" s="2">
        <f t="shared" si="31"/>
        <v>-161.94999999999999</v>
      </c>
      <c r="AS64" s="2">
        <f t="shared" si="31"/>
        <v>155.88</v>
      </c>
      <c r="AT64" s="2">
        <f t="shared" si="30"/>
        <v>0</v>
      </c>
      <c r="AU64" s="2">
        <f t="shared" si="30"/>
        <v>0</v>
      </c>
      <c r="AV64" s="29">
        <f t="shared" si="30"/>
        <v>0</v>
      </c>
      <c r="AW64" s="30">
        <f t="shared" si="30"/>
        <v>1</v>
      </c>
      <c r="AX64" s="31">
        <f t="shared" si="30"/>
        <v>155.88</v>
      </c>
      <c r="AY64" s="38">
        <f t="shared" si="33"/>
        <v>-1</v>
      </c>
      <c r="AZ64" s="38" t="str">
        <f t="shared" si="33"/>
        <v/>
      </c>
      <c r="BA64" s="38" t="str">
        <f t="shared" si="33"/>
        <v/>
      </c>
      <c r="BB64" s="38" t="str">
        <f t="shared" si="32"/>
        <v/>
      </c>
      <c r="BC64" s="38" t="str">
        <f t="shared" si="32"/>
        <v/>
      </c>
      <c r="BD64" s="38">
        <f t="shared" si="32"/>
        <v>-1</v>
      </c>
      <c r="BE64" s="38" t="str">
        <f t="shared" si="32"/>
        <v/>
      </c>
      <c r="BF64" s="38" t="str">
        <f t="shared" si="32"/>
        <v/>
      </c>
      <c r="BG64" s="38" t="str">
        <f t="shared" si="32"/>
        <v/>
      </c>
      <c r="BH64" s="39" t="str">
        <f t="shared" si="32"/>
        <v/>
      </c>
      <c r="BI64" s="76" t="str">
        <f t="shared" si="32"/>
        <v/>
      </c>
      <c r="BJ64" s="40" t="str">
        <f t="shared" si="32"/>
        <v/>
      </c>
      <c r="BK64" s="119" t="str">
        <f t="shared" si="27"/>
        <v/>
      </c>
      <c r="BL64" s="120">
        <f t="shared" si="27"/>
        <v>155.88</v>
      </c>
      <c r="BM64" s="120" t="str">
        <f t="shared" si="27"/>
        <v/>
      </c>
      <c r="BN64" s="120" t="str">
        <f t="shared" si="27"/>
        <v/>
      </c>
      <c r="BO64" s="121" t="str">
        <f t="shared" si="27"/>
        <v/>
      </c>
      <c r="BP64" s="119">
        <f t="shared" si="28"/>
        <v>80.974999999999994</v>
      </c>
      <c r="BQ64" s="120" t="str">
        <f t="shared" si="28"/>
        <v/>
      </c>
      <c r="BR64" s="120" t="str">
        <f t="shared" si="28"/>
        <v/>
      </c>
      <c r="BS64" s="120" t="str">
        <f t="shared" si="28"/>
        <v/>
      </c>
      <c r="BT64" s="121" t="str">
        <f t="shared" si="28"/>
        <v/>
      </c>
      <c r="BU64" s="119" t="str">
        <f t="shared" si="29"/>
        <v/>
      </c>
      <c r="BV64" s="121" t="str">
        <f t="shared" si="29"/>
        <v/>
      </c>
      <c r="BW64" s="121" t="str">
        <f t="shared" si="29"/>
        <v/>
      </c>
      <c r="BX64" s="120" t="str">
        <f t="shared" si="29"/>
        <v/>
      </c>
      <c r="BY64" s="121" t="str">
        <f t="shared" si="29"/>
        <v/>
      </c>
    </row>
    <row r="65" spans="1:77" x14ac:dyDescent="0.2">
      <c r="A65" t="s">
        <v>46</v>
      </c>
      <c r="B65" t="s">
        <v>46</v>
      </c>
      <c r="C65" t="s">
        <v>56</v>
      </c>
      <c r="D65" t="s">
        <v>56</v>
      </c>
      <c r="E65" t="s">
        <v>54</v>
      </c>
      <c r="F65" s="4">
        <f t="shared" si="24"/>
        <v>46070</v>
      </c>
      <c r="G65" t="s">
        <v>37</v>
      </c>
      <c r="H65" s="28">
        <v>1</v>
      </c>
      <c r="I65" s="138">
        <v>1</v>
      </c>
      <c r="J65" s="138">
        <v>0</v>
      </c>
      <c r="K65" s="2">
        <v>0</v>
      </c>
      <c r="L65" s="2">
        <v>0</v>
      </c>
      <c r="M65" s="2">
        <v>103.96</v>
      </c>
      <c r="N65" s="2">
        <v>236.77</v>
      </c>
      <c r="O65" s="2">
        <v>0</v>
      </c>
      <c r="P65" s="2">
        <v>0</v>
      </c>
      <c r="Q65" s="29">
        <v>0</v>
      </c>
      <c r="R65" s="30">
        <f t="shared" si="16"/>
        <v>1</v>
      </c>
      <c r="S65" s="30">
        <f t="shared" si="17"/>
        <v>236.77</v>
      </c>
      <c r="T65" t="s">
        <v>49</v>
      </c>
      <c r="U65" t="s">
        <v>49</v>
      </c>
      <c r="V65" t="s">
        <v>56</v>
      </c>
      <c r="W65" t="s">
        <v>56</v>
      </c>
      <c r="X65" t="s">
        <v>54</v>
      </c>
      <c r="Y65" s="4">
        <f t="shared" si="25"/>
        <v>45706</v>
      </c>
      <c r="Z65" t="s">
        <v>37</v>
      </c>
      <c r="AA65" s="28">
        <v>0</v>
      </c>
      <c r="AB65" s="138">
        <v>2</v>
      </c>
      <c r="AC65" s="138">
        <v>0</v>
      </c>
      <c r="AD65" s="2">
        <v>0</v>
      </c>
      <c r="AE65" s="2">
        <v>0</v>
      </c>
      <c r="AF65" s="2">
        <v>0</v>
      </c>
      <c r="AG65" s="2">
        <v>330.92</v>
      </c>
      <c r="AH65" s="2">
        <v>0</v>
      </c>
      <c r="AI65" s="2">
        <v>0</v>
      </c>
      <c r="AJ65" s="29">
        <v>0</v>
      </c>
      <c r="AK65" s="30">
        <f t="shared" si="18"/>
        <v>2</v>
      </c>
      <c r="AL65" s="30">
        <f t="shared" si="19"/>
        <v>330.92</v>
      </c>
      <c r="AM65" s="2">
        <f t="shared" si="31"/>
        <v>1</v>
      </c>
      <c r="AN65" s="2">
        <f t="shared" si="31"/>
        <v>-1</v>
      </c>
      <c r="AO65" s="2">
        <f t="shared" si="31"/>
        <v>0</v>
      </c>
      <c r="AP65" s="2">
        <f t="shared" si="31"/>
        <v>0</v>
      </c>
      <c r="AQ65" s="2">
        <f t="shared" si="31"/>
        <v>0</v>
      </c>
      <c r="AR65" s="2">
        <f t="shared" si="31"/>
        <v>103.96</v>
      </c>
      <c r="AS65" s="2">
        <f t="shared" si="31"/>
        <v>-94.15</v>
      </c>
      <c r="AT65" s="2">
        <f t="shared" si="30"/>
        <v>0</v>
      </c>
      <c r="AU65" s="2">
        <f t="shared" si="30"/>
        <v>0</v>
      </c>
      <c r="AV65" s="29">
        <f t="shared" si="30"/>
        <v>0</v>
      </c>
      <c r="AW65" s="30">
        <f t="shared" si="30"/>
        <v>-1</v>
      </c>
      <c r="AX65" s="31">
        <f t="shared" si="30"/>
        <v>-94.15</v>
      </c>
      <c r="AY65" s="38" t="str">
        <f t="shared" si="33"/>
        <v/>
      </c>
      <c r="AZ65" s="38">
        <f t="shared" si="33"/>
        <v>-0.5</v>
      </c>
      <c r="BA65" s="38" t="str">
        <f t="shared" si="33"/>
        <v/>
      </c>
      <c r="BB65" s="38" t="str">
        <f t="shared" si="32"/>
        <v/>
      </c>
      <c r="BC65" s="38" t="str">
        <f t="shared" si="32"/>
        <v/>
      </c>
      <c r="BD65" s="38" t="str">
        <f t="shared" si="32"/>
        <v/>
      </c>
      <c r="BE65" s="38">
        <f t="shared" si="32"/>
        <v>-0.28450985132358275</v>
      </c>
      <c r="BF65" s="38" t="str">
        <f t="shared" si="32"/>
        <v/>
      </c>
      <c r="BG65" s="38" t="str">
        <f t="shared" si="32"/>
        <v/>
      </c>
      <c r="BH65" s="39" t="str">
        <f t="shared" si="32"/>
        <v/>
      </c>
      <c r="BI65" s="76">
        <f t="shared" si="32"/>
        <v>-0.5</v>
      </c>
      <c r="BJ65" s="40">
        <f t="shared" si="32"/>
        <v>-0.28450985132358275</v>
      </c>
      <c r="BK65" s="119">
        <f t="shared" si="27"/>
        <v>103.96</v>
      </c>
      <c r="BL65" s="120">
        <f t="shared" si="27"/>
        <v>236.77</v>
      </c>
      <c r="BM65" s="120" t="str">
        <f t="shared" si="27"/>
        <v/>
      </c>
      <c r="BN65" s="120" t="str">
        <f t="shared" si="27"/>
        <v/>
      </c>
      <c r="BO65" s="121" t="str">
        <f t="shared" si="27"/>
        <v/>
      </c>
      <c r="BP65" s="119" t="str">
        <f t="shared" si="28"/>
        <v/>
      </c>
      <c r="BQ65" s="120">
        <f t="shared" si="28"/>
        <v>165.46</v>
      </c>
      <c r="BR65" s="120" t="str">
        <f t="shared" si="28"/>
        <v/>
      </c>
      <c r="BS65" s="120" t="str">
        <f t="shared" si="28"/>
        <v/>
      </c>
      <c r="BT65" s="121" t="str">
        <f t="shared" si="28"/>
        <v/>
      </c>
      <c r="BU65" s="119" t="str">
        <f t="shared" si="29"/>
        <v/>
      </c>
      <c r="BV65" s="121">
        <f t="shared" si="29"/>
        <v>71.31</v>
      </c>
      <c r="BW65" s="121" t="str">
        <f t="shared" si="29"/>
        <v/>
      </c>
      <c r="BX65" s="120" t="str">
        <f t="shared" si="29"/>
        <v/>
      </c>
      <c r="BY65" s="121" t="str">
        <f t="shared" si="29"/>
        <v/>
      </c>
    </row>
    <row r="66" spans="1:77" x14ac:dyDescent="0.2">
      <c r="A66" t="s">
        <v>46</v>
      </c>
      <c r="B66" t="s">
        <v>46</v>
      </c>
      <c r="C66" t="s">
        <v>56</v>
      </c>
      <c r="D66" t="s">
        <v>56</v>
      </c>
      <c r="E66" t="s">
        <v>54</v>
      </c>
      <c r="F66" s="4">
        <f t="shared" si="24"/>
        <v>46071</v>
      </c>
      <c r="G66" t="s">
        <v>38</v>
      </c>
      <c r="H66" s="28">
        <v>1</v>
      </c>
      <c r="I66" s="138">
        <v>0</v>
      </c>
      <c r="J66" s="138">
        <v>0</v>
      </c>
      <c r="K66" s="2">
        <v>0</v>
      </c>
      <c r="L66" s="2">
        <v>0</v>
      </c>
      <c r="M66" s="2">
        <v>252.81</v>
      </c>
      <c r="N66" s="2">
        <v>0</v>
      </c>
      <c r="O66" s="2">
        <v>0</v>
      </c>
      <c r="P66" s="2">
        <v>0</v>
      </c>
      <c r="Q66" s="29">
        <v>0</v>
      </c>
      <c r="R66" s="30">
        <f t="shared" si="16"/>
        <v>0</v>
      </c>
      <c r="S66" s="30">
        <f t="shared" si="17"/>
        <v>0</v>
      </c>
      <c r="T66" t="s">
        <v>49</v>
      </c>
      <c r="U66" t="s">
        <v>49</v>
      </c>
      <c r="V66" t="s">
        <v>56</v>
      </c>
      <c r="W66" t="s">
        <v>56</v>
      </c>
      <c r="X66" t="s">
        <v>54</v>
      </c>
      <c r="Y66" s="4">
        <f t="shared" si="25"/>
        <v>45707</v>
      </c>
      <c r="Z66" t="s">
        <v>38</v>
      </c>
      <c r="AA66" s="28">
        <v>11</v>
      </c>
      <c r="AB66" s="138">
        <v>0</v>
      </c>
      <c r="AC66" s="138">
        <v>0</v>
      </c>
      <c r="AD66" s="2">
        <v>0</v>
      </c>
      <c r="AE66" s="2">
        <v>0</v>
      </c>
      <c r="AF66" s="2">
        <v>-596.44999999999993</v>
      </c>
      <c r="AG66" s="2">
        <v>0</v>
      </c>
      <c r="AH66" s="2">
        <v>0</v>
      </c>
      <c r="AI66" s="2">
        <v>0</v>
      </c>
      <c r="AJ66" s="29">
        <v>0</v>
      </c>
      <c r="AK66" s="30">
        <f t="shared" si="18"/>
        <v>0</v>
      </c>
      <c r="AL66" s="30">
        <f t="shared" si="19"/>
        <v>0</v>
      </c>
      <c r="AM66" s="2">
        <f t="shared" si="31"/>
        <v>-10</v>
      </c>
      <c r="AN66" s="2">
        <f t="shared" si="31"/>
        <v>0</v>
      </c>
      <c r="AO66" s="2">
        <f t="shared" si="31"/>
        <v>0</v>
      </c>
      <c r="AP66" s="2">
        <f t="shared" si="31"/>
        <v>0</v>
      </c>
      <c r="AQ66" s="2">
        <f t="shared" si="31"/>
        <v>0</v>
      </c>
      <c r="AR66" s="2">
        <f t="shared" si="31"/>
        <v>849.26</v>
      </c>
      <c r="AS66" s="2">
        <f t="shared" si="31"/>
        <v>0</v>
      </c>
      <c r="AT66" s="2">
        <f t="shared" si="30"/>
        <v>0</v>
      </c>
      <c r="AU66" s="2">
        <f t="shared" si="30"/>
        <v>0</v>
      </c>
      <c r="AV66" s="29">
        <f t="shared" si="30"/>
        <v>0</v>
      </c>
      <c r="AW66" s="30">
        <f t="shared" si="30"/>
        <v>0</v>
      </c>
      <c r="AX66" s="31">
        <f t="shared" si="30"/>
        <v>0</v>
      </c>
      <c r="AY66" s="38">
        <f t="shared" si="33"/>
        <v>-0.90909090909090906</v>
      </c>
      <c r="AZ66" s="38" t="str">
        <f t="shared" si="33"/>
        <v/>
      </c>
      <c r="BA66" s="38" t="str">
        <f t="shared" si="33"/>
        <v/>
      </c>
      <c r="BB66" s="38" t="str">
        <f t="shared" si="32"/>
        <v/>
      </c>
      <c r="BC66" s="38" t="str">
        <f t="shared" si="32"/>
        <v/>
      </c>
      <c r="BD66" s="38">
        <f t="shared" si="32"/>
        <v>-1.4238578254673486</v>
      </c>
      <c r="BE66" s="38" t="str">
        <f t="shared" si="32"/>
        <v/>
      </c>
      <c r="BF66" s="38" t="str">
        <f t="shared" si="32"/>
        <v/>
      </c>
      <c r="BG66" s="38" t="str">
        <f t="shared" si="32"/>
        <v/>
      </c>
      <c r="BH66" s="39" t="str">
        <f t="shared" si="32"/>
        <v/>
      </c>
      <c r="BI66" s="76" t="str">
        <f t="shared" si="32"/>
        <v/>
      </c>
      <c r="BJ66" s="40" t="str">
        <f t="shared" si="32"/>
        <v/>
      </c>
      <c r="BK66" s="119">
        <f t="shared" si="27"/>
        <v>252.81</v>
      </c>
      <c r="BL66" s="120" t="str">
        <f t="shared" si="27"/>
        <v/>
      </c>
      <c r="BM66" s="120" t="str">
        <f t="shared" si="27"/>
        <v/>
      </c>
      <c r="BN66" s="120" t="str">
        <f t="shared" si="27"/>
        <v/>
      </c>
      <c r="BO66" s="121" t="str">
        <f t="shared" si="27"/>
        <v/>
      </c>
      <c r="BP66" s="119">
        <f t="shared" si="28"/>
        <v>-54.222727272727269</v>
      </c>
      <c r="BQ66" s="120" t="str">
        <f t="shared" si="28"/>
        <v/>
      </c>
      <c r="BR66" s="120" t="str">
        <f t="shared" si="28"/>
        <v/>
      </c>
      <c r="BS66" s="120" t="str">
        <f t="shared" si="28"/>
        <v/>
      </c>
      <c r="BT66" s="121" t="str">
        <f t="shared" si="28"/>
        <v/>
      </c>
      <c r="BU66" s="119">
        <f t="shared" si="29"/>
        <v>307.03272727272724</v>
      </c>
      <c r="BV66" s="121" t="str">
        <f t="shared" si="29"/>
        <v/>
      </c>
      <c r="BW66" s="121" t="str">
        <f t="shared" si="29"/>
        <v/>
      </c>
      <c r="BX66" s="120" t="str">
        <f t="shared" si="29"/>
        <v/>
      </c>
      <c r="BY66" s="121" t="str">
        <f t="shared" si="29"/>
        <v/>
      </c>
    </row>
    <row r="67" spans="1:77" x14ac:dyDescent="0.2">
      <c r="A67" t="s">
        <v>46</v>
      </c>
      <c r="B67" t="s">
        <v>46</v>
      </c>
      <c r="C67" t="s">
        <v>56</v>
      </c>
      <c r="D67" t="s">
        <v>56</v>
      </c>
      <c r="E67" t="s">
        <v>54</v>
      </c>
      <c r="F67" s="4">
        <f t="shared" si="24"/>
        <v>46072</v>
      </c>
      <c r="G67" t="s">
        <v>39</v>
      </c>
      <c r="H67" s="28">
        <v>1</v>
      </c>
      <c r="I67" s="138">
        <v>0</v>
      </c>
      <c r="J67" s="138">
        <v>0</v>
      </c>
      <c r="K67" s="2">
        <v>0</v>
      </c>
      <c r="L67" s="2">
        <v>0</v>
      </c>
      <c r="M67" s="2">
        <v>129.94999999999999</v>
      </c>
      <c r="N67" s="2">
        <v>0</v>
      </c>
      <c r="O67" s="2">
        <v>0</v>
      </c>
      <c r="P67" s="2">
        <v>0</v>
      </c>
      <c r="Q67" s="29">
        <v>0</v>
      </c>
      <c r="R67" s="30">
        <f t="shared" si="16"/>
        <v>0</v>
      </c>
      <c r="S67" s="30">
        <f t="shared" si="17"/>
        <v>0</v>
      </c>
      <c r="T67" t="s">
        <v>49</v>
      </c>
      <c r="U67" t="s">
        <v>49</v>
      </c>
      <c r="V67" t="s">
        <v>56</v>
      </c>
      <c r="W67" t="s">
        <v>56</v>
      </c>
      <c r="X67" t="s">
        <v>54</v>
      </c>
      <c r="Y67" s="4">
        <f t="shared" si="25"/>
        <v>45708</v>
      </c>
      <c r="Z67" t="s">
        <v>39</v>
      </c>
      <c r="AA67" s="28">
        <v>0</v>
      </c>
      <c r="AB67" s="138">
        <v>1</v>
      </c>
      <c r="AC67" s="138">
        <v>0</v>
      </c>
      <c r="AD67" s="2">
        <v>0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  <c r="AJ67" s="29">
        <v>0</v>
      </c>
      <c r="AK67" s="30">
        <f t="shared" si="18"/>
        <v>1</v>
      </c>
      <c r="AL67" s="30">
        <f t="shared" si="19"/>
        <v>0</v>
      </c>
      <c r="AM67" s="2">
        <f t="shared" si="31"/>
        <v>1</v>
      </c>
      <c r="AN67" s="2">
        <f t="shared" si="31"/>
        <v>-1</v>
      </c>
      <c r="AO67" s="2">
        <f t="shared" si="31"/>
        <v>0</v>
      </c>
      <c r="AP67" s="2">
        <f t="shared" si="31"/>
        <v>0</v>
      </c>
      <c r="AQ67" s="2">
        <f t="shared" si="31"/>
        <v>0</v>
      </c>
      <c r="AR67" s="2">
        <f t="shared" si="31"/>
        <v>129.94999999999999</v>
      </c>
      <c r="AS67" s="2">
        <f t="shared" si="31"/>
        <v>0</v>
      </c>
      <c r="AT67" s="2">
        <f t="shared" si="30"/>
        <v>0</v>
      </c>
      <c r="AU67" s="2">
        <f t="shared" si="30"/>
        <v>0</v>
      </c>
      <c r="AV67" s="29">
        <f t="shared" si="30"/>
        <v>0</v>
      </c>
      <c r="AW67" s="30">
        <f t="shared" si="30"/>
        <v>-1</v>
      </c>
      <c r="AX67" s="31">
        <f t="shared" si="30"/>
        <v>0</v>
      </c>
      <c r="AY67" s="38" t="str">
        <f t="shared" si="33"/>
        <v/>
      </c>
      <c r="AZ67" s="38">
        <f t="shared" si="33"/>
        <v>-1</v>
      </c>
      <c r="BA67" s="38" t="str">
        <f t="shared" si="33"/>
        <v/>
      </c>
      <c r="BB67" s="38" t="str">
        <f t="shared" si="32"/>
        <v/>
      </c>
      <c r="BC67" s="38" t="str">
        <f t="shared" si="32"/>
        <v/>
      </c>
      <c r="BD67" s="38" t="str">
        <f t="shared" si="32"/>
        <v/>
      </c>
      <c r="BE67" s="38" t="str">
        <f t="shared" si="32"/>
        <v/>
      </c>
      <c r="BF67" s="38" t="str">
        <f t="shared" si="32"/>
        <v/>
      </c>
      <c r="BG67" s="38" t="str">
        <f t="shared" si="32"/>
        <v/>
      </c>
      <c r="BH67" s="39" t="str">
        <f t="shared" si="32"/>
        <v/>
      </c>
      <c r="BI67" s="76">
        <f t="shared" si="32"/>
        <v>-1</v>
      </c>
      <c r="BJ67" s="40" t="str">
        <f t="shared" si="32"/>
        <v/>
      </c>
      <c r="BK67" s="119">
        <f t="shared" si="27"/>
        <v>129.94999999999999</v>
      </c>
      <c r="BL67" s="120" t="str">
        <f t="shared" si="27"/>
        <v/>
      </c>
      <c r="BM67" s="120" t="str">
        <f t="shared" si="27"/>
        <v/>
      </c>
      <c r="BN67" s="120" t="str">
        <f t="shared" si="27"/>
        <v/>
      </c>
      <c r="BO67" s="121" t="str">
        <f t="shared" si="27"/>
        <v/>
      </c>
      <c r="BP67" s="119" t="str">
        <f t="shared" si="28"/>
        <v/>
      </c>
      <c r="BQ67" s="120">
        <f t="shared" si="28"/>
        <v>0</v>
      </c>
      <c r="BR67" s="120" t="str">
        <f t="shared" si="28"/>
        <v/>
      </c>
      <c r="BS67" s="120" t="str">
        <f t="shared" si="28"/>
        <v/>
      </c>
      <c r="BT67" s="121" t="str">
        <f t="shared" si="28"/>
        <v/>
      </c>
      <c r="BU67" s="119" t="str">
        <f t="shared" si="29"/>
        <v/>
      </c>
      <c r="BV67" s="121" t="str">
        <f t="shared" si="29"/>
        <v/>
      </c>
      <c r="BW67" s="121" t="str">
        <f t="shared" si="29"/>
        <v/>
      </c>
      <c r="BX67" s="120" t="str">
        <f t="shared" si="29"/>
        <v/>
      </c>
      <c r="BY67" s="121" t="str">
        <f t="shared" si="29"/>
        <v/>
      </c>
    </row>
    <row r="68" spans="1:77" x14ac:dyDescent="0.2">
      <c r="A68" t="s">
        <v>46</v>
      </c>
      <c r="B68" t="s">
        <v>46</v>
      </c>
      <c r="C68" t="s">
        <v>56</v>
      </c>
      <c r="D68" t="s">
        <v>56</v>
      </c>
      <c r="E68" t="s">
        <v>54</v>
      </c>
      <c r="F68" s="4">
        <f t="shared" si="24"/>
        <v>46073</v>
      </c>
      <c r="G68" t="s">
        <v>40</v>
      </c>
      <c r="H68" s="28">
        <v>4</v>
      </c>
      <c r="I68" s="138">
        <v>0</v>
      </c>
      <c r="J68" s="138">
        <v>0</v>
      </c>
      <c r="K68" s="2">
        <v>0</v>
      </c>
      <c r="L68" s="2">
        <v>0</v>
      </c>
      <c r="M68" s="2">
        <v>400.78</v>
      </c>
      <c r="N68" s="2">
        <v>0</v>
      </c>
      <c r="O68" s="2">
        <v>0</v>
      </c>
      <c r="P68" s="2">
        <v>0</v>
      </c>
      <c r="Q68" s="29">
        <v>0</v>
      </c>
      <c r="R68" s="30">
        <f t="shared" si="16"/>
        <v>0</v>
      </c>
      <c r="S68" s="30">
        <f t="shared" si="17"/>
        <v>0</v>
      </c>
      <c r="T68" t="s">
        <v>49</v>
      </c>
      <c r="U68" t="s">
        <v>49</v>
      </c>
      <c r="V68" t="s">
        <v>56</v>
      </c>
      <c r="W68" t="s">
        <v>56</v>
      </c>
      <c r="X68" t="s">
        <v>54</v>
      </c>
      <c r="Y68" s="4">
        <f t="shared" si="25"/>
        <v>45709</v>
      </c>
      <c r="Z68" t="s">
        <v>40</v>
      </c>
      <c r="AA68" s="28">
        <v>3</v>
      </c>
      <c r="AB68" s="138">
        <v>0</v>
      </c>
      <c r="AC68" s="138">
        <v>0</v>
      </c>
      <c r="AD68" s="2">
        <v>0</v>
      </c>
      <c r="AE68" s="2">
        <v>0</v>
      </c>
      <c r="AF68" s="2">
        <v>113.52</v>
      </c>
      <c r="AG68" s="2">
        <v>0</v>
      </c>
      <c r="AH68" s="2">
        <v>0</v>
      </c>
      <c r="AI68" s="2">
        <v>0</v>
      </c>
      <c r="AJ68" s="29">
        <v>0</v>
      </c>
      <c r="AK68" s="30">
        <f t="shared" si="18"/>
        <v>0</v>
      </c>
      <c r="AL68" s="30">
        <f t="shared" si="19"/>
        <v>0</v>
      </c>
      <c r="AM68" s="2">
        <f t="shared" si="31"/>
        <v>1</v>
      </c>
      <c r="AN68" s="2">
        <f t="shared" si="31"/>
        <v>0</v>
      </c>
      <c r="AO68" s="2">
        <f t="shared" si="31"/>
        <v>0</v>
      </c>
      <c r="AP68" s="2">
        <f t="shared" si="31"/>
        <v>0</v>
      </c>
      <c r="AQ68" s="2">
        <f t="shared" si="31"/>
        <v>0</v>
      </c>
      <c r="AR68" s="2">
        <f t="shared" si="31"/>
        <v>287.26</v>
      </c>
      <c r="AS68" s="2">
        <f t="shared" si="31"/>
        <v>0</v>
      </c>
      <c r="AT68" s="2">
        <f t="shared" si="30"/>
        <v>0</v>
      </c>
      <c r="AU68" s="2">
        <f t="shared" si="30"/>
        <v>0</v>
      </c>
      <c r="AV68" s="29">
        <f t="shared" si="30"/>
        <v>0</v>
      </c>
      <c r="AW68" s="30">
        <f t="shared" si="30"/>
        <v>0</v>
      </c>
      <c r="AX68" s="31">
        <f t="shared" si="30"/>
        <v>0</v>
      </c>
      <c r="AY68" s="38">
        <f t="shared" si="33"/>
        <v>0.33333333333333331</v>
      </c>
      <c r="AZ68" s="38" t="str">
        <f t="shared" si="33"/>
        <v/>
      </c>
      <c r="BA68" s="38" t="str">
        <f t="shared" si="33"/>
        <v/>
      </c>
      <c r="BB68" s="38" t="str">
        <f t="shared" si="32"/>
        <v/>
      </c>
      <c r="BC68" s="38" t="str">
        <f t="shared" si="32"/>
        <v/>
      </c>
      <c r="BD68" s="38">
        <f t="shared" si="32"/>
        <v>2.5304792107117691</v>
      </c>
      <c r="BE68" s="38" t="str">
        <f t="shared" si="32"/>
        <v/>
      </c>
      <c r="BF68" s="38" t="str">
        <f t="shared" si="32"/>
        <v/>
      </c>
      <c r="BG68" s="38" t="str">
        <f t="shared" si="32"/>
        <v/>
      </c>
      <c r="BH68" s="39" t="str">
        <f t="shared" si="32"/>
        <v/>
      </c>
      <c r="BI68" s="76" t="str">
        <f t="shared" si="32"/>
        <v/>
      </c>
      <c r="BJ68" s="40" t="str">
        <f t="shared" si="32"/>
        <v/>
      </c>
      <c r="BK68" s="119">
        <f t="shared" si="27"/>
        <v>100.19499999999999</v>
      </c>
      <c r="BL68" s="120" t="str">
        <f t="shared" si="27"/>
        <v/>
      </c>
      <c r="BM68" s="120" t="str">
        <f t="shared" si="27"/>
        <v/>
      </c>
      <c r="BN68" s="120" t="str">
        <f t="shared" si="27"/>
        <v/>
      </c>
      <c r="BO68" s="121" t="str">
        <f t="shared" si="27"/>
        <v/>
      </c>
      <c r="BP68" s="119">
        <f t="shared" si="28"/>
        <v>37.839999999999996</v>
      </c>
      <c r="BQ68" s="120" t="str">
        <f t="shared" si="28"/>
        <v/>
      </c>
      <c r="BR68" s="120" t="str">
        <f t="shared" si="28"/>
        <v/>
      </c>
      <c r="BS68" s="120" t="str">
        <f t="shared" si="28"/>
        <v/>
      </c>
      <c r="BT68" s="121" t="str">
        <f t="shared" si="28"/>
        <v/>
      </c>
      <c r="BU68" s="119">
        <f t="shared" si="29"/>
        <v>62.354999999999997</v>
      </c>
      <c r="BV68" s="121" t="str">
        <f t="shared" si="29"/>
        <v/>
      </c>
      <c r="BW68" s="121" t="str">
        <f t="shared" si="29"/>
        <v/>
      </c>
      <c r="BX68" s="120" t="str">
        <f t="shared" si="29"/>
        <v/>
      </c>
      <c r="BY68" s="121" t="str">
        <f t="shared" si="29"/>
        <v/>
      </c>
    </row>
    <row r="69" spans="1:77" ht="13.5" thickBot="1" x14ac:dyDescent="0.25">
      <c r="A69" t="s">
        <v>46</v>
      </c>
      <c r="B69" t="s">
        <v>46</v>
      </c>
      <c r="C69" t="s">
        <v>56</v>
      </c>
      <c r="D69" t="s">
        <v>56</v>
      </c>
      <c r="E69" t="s">
        <v>54</v>
      </c>
      <c r="F69" s="59">
        <f t="shared" si="24"/>
        <v>46074</v>
      </c>
      <c r="G69" s="42" t="s">
        <v>41</v>
      </c>
      <c r="H69" s="43">
        <v>1</v>
      </c>
      <c r="I69" s="44">
        <v>1</v>
      </c>
      <c r="J69" s="44">
        <v>0</v>
      </c>
      <c r="K69" s="44">
        <v>0</v>
      </c>
      <c r="L69" s="44">
        <v>0</v>
      </c>
      <c r="M69" s="44">
        <v>90.96</v>
      </c>
      <c r="N69" s="44">
        <v>-64.959999999999994</v>
      </c>
      <c r="O69" s="44">
        <v>0</v>
      </c>
      <c r="P69" s="44">
        <v>0</v>
      </c>
      <c r="Q69" s="45">
        <v>0</v>
      </c>
      <c r="R69" s="46">
        <f t="shared" si="16"/>
        <v>1</v>
      </c>
      <c r="S69" s="46">
        <f t="shared" si="17"/>
        <v>-64.959999999999994</v>
      </c>
      <c r="T69" t="s">
        <v>49</v>
      </c>
      <c r="U69" t="s">
        <v>49</v>
      </c>
      <c r="V69" t="s">
        <v>56</v>
      </c>
      <c r="W69" t="s">
        <v>56</v>
      </c>
      <c r="X69" t="s">
        <v>54</v>
      </c>
      <c r="Y69" s="59">
        <f t="shared" si="25"/>
        <v>45710</v>
      </c>
      <c r="Z69" s="42" t="s">
        <v>41</v>
      </c>
      <c r="AA69" s="43">
        <v>2</v>
      </c>
      <c r="AB69" s="44">
        <v>0</v>
      </c>
      <c r="AC69" s="44">
        <v>0</v>
      </c>
      <c r="AD69" s="44">
        <v>0</v>
      </c>
      <c r="AE69" s="44">
        <v>0</v>
      </c>
      <c r="AF69" s="44">
        <v>274.93</v>
      </c>
      <c r="AG69" s="44">
        <v>0</v>
      </c>
      <c r="AH69" s="44">
        <v>0</v>
      </c>
      <c r="AI69" s="44">
        <v>0</v>
      </c>
      <c r="AJ69" s="45">
        <v>0</v>
      </c>
      <c r="AK69" s="46">
        <f t="shared" si="18"/>
        <v>0</v>
      </c>
      <c r="AL69" s="46">
        <f t="shared" si="19"/>
        <v>0</v>
      </c>
      <c r="AM69" s="44">
        <f t="shared" si="31"/>
        <v>-1</v>
      </c>
      <c r="AN69" s="44">
        <f t="shared" si="31"/>
        <v>1</v>
      </c>
      <c r="AO69" s="44">
        <f t="shared" si="31"/>
        <v>0</v>
      </c>
      <c r="AP69" s="44">
        <f t="shared" si="31"/>
        <v>0</v>
      </c>
      <c r="AQ69" s="44">
        <f t="shared" si="31"/>
        <v>0</v>
      </c>
      <c r="AR69" s="44">
        <f t="shared" si="31"/>
        <v>-183.97000000000003</v>
      </c>
      <c r="AS69" s="44">
        <f t="shared" si="31"/>
        <v>-64.959999999999994</v>
      </c>
      <c r="AT69" s="44">
        <f t="shared" si="30"/>
        <v>0</v>
      </c>
      <c r="AU69" s="44">
        <f t="shared" si="30"/>
        <v>0</v>
      </c>
      <c r="AV69" s="45">
        <f t="shared" si="30"/>
        <v>0</v>
      </c>
      <c r="AW69" s="46">
        <f t="shared" si="30"/>
        <v>1</v>
      </c>
      <c r="AX69" s="47">
        <f t="shared" si="30"/>
        <v>-64.959999999999994</v>
      </c>
      <c r="AY69" s="56">
        <f t="shared" si="33"/>
        <v>-0.5</v>
      </c>
      <c r="AZ69" s="56" t="str">
        <f t="shared" si="33"/>
        <v/>
      </c>
      <c r="BA69" s="56" t="str">
        <f t="shared" si="33"/>
        <v/>
      </c>
      <c r="BB69" s="56" t="str">
        <f t="shared" si="32"/>
        <v/>
      </c>
      <c r="BC69" s="56" t="str">
        <f t="shared" si="32"/>
        <v/>
      </c>
      <c r="BD69" s="56">
        <f t="shared" si="32"/>
        <v>-0.66915214781944499</v>
      </c>
      <c r="BE69" s="56" t="str">
        <f t="shared" si="32"/>
        <v/>
      </c>
      <c r="BF69" s="56" t="str">
        <f t="shared" si="32"/>
        <v/>
      </c>
      <c r="BG69" s="56" t="str">
        <f t="shared" si="32"/>
        <v/>
      </c>
      <c r="BH69" s="57" t="str">
        <f t="shared" si="32"/>
        <v/>
      </c>
      <c r="BI69" s="81" t="str">
        <f t="shared" si="32"/>
        <v/>
      </c>
      <c r="BJ69" s="58" t="str">
        <f t="shared" si="32"/>
        <v/>
      </c>
      <c r="BK69" s="122">
        <f t="shared" si="27"/>
        <v>90.96</v>
      </c>
      <c r="BL69" s="123">
        <f t="shared" si="27"/>
        <v>-64.959999999999994</v>
      </c>
      <c r="BM69" s="123" t="str">
        <f t="shared" si="27"/>
        <v/>
      </c>
      <c r="BN69" s="123" t="str">
        <f t="shared" si="27"/>
        <v/>
      </c>
      <c r="BO69" s="124" t="str">
        <f t="shared" si="27"/>
        <v/>
      </c>
      <c r="BP69" s="122">
        <f t="shared" si="28"/>
        <v>137.465</v>
      </c>
      <c r="BQ69" s="123" t="str">
        <f t="shared" si="28"/>
        <v/>
      </c>
      <c r="BR69" s="123" t="str">
        <f t="shared" si="28"/>
        <v/>
      </c>
      <c r="BS69" s="123" t="str">
        <f t="shared" si="28"/>
        <v/>
      </c>
      <c r="BT69" s="124" t="str">
        <f t="shared" si="28"/>
        <v/>
      </c>
      <c r="BU69" s="122">
        <f t="shared" si="29"/>
        <v>-46.50500000000001</v>
      </c>
      <c r="BV69" s="124" t="str">
        <f t="shared" si="29"/>
        <v/>
      </c>
      <c r="BW69" s="124" t="str">
        <f t="shared" si="29"/>
        <v/>
      </c>
      <c r="BX69" s="123" t="str">
        <f t="shared" si="29"/>
        <v/>
      </c>
      <c r="BY69" s="124" t="str">
        <f t="shared" si="29"/>
        <v/>
      </c>
    </row>
    <row r="70" spans="1:77" x14ac:dyDescent="0.2">
      <c r="A70" t="s">
        <v>46</v>
      </c>
      <c r="B70" t="s">
        <v>46</v>
      </c>
      <c r="C70" t="s">
        <v>56</v>
      </c>
      <c r="D70" t="s">
        <v>56</v>
      </c>
      <c r="E70" t="s">
        <v>55</v>
      </c>
      <c r="F70" s="4">
        <f t="shared" si="24"/>
        <v>46075</v>
      </c>
      <c r="G70" t="s">
        <v>35</v>
      </c>
      <c r="H70" s="28">
        <v>0</v>
      </c>
      <c r="I70" s="138">
        <v>0</v>
      </c>
      <c r="J70" s="138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9">
        <v>0</v>
      </c>
      <c r="R70" s="30">
        <f t="shared" si="16"/>
        <v>0</v>
      </c>
      <c r="S70" s="30">
        <f t="shared" si="17"/>
        <v>0</v>
      </c>
      <c r="T70" t="s">
        <v>49</v>
      </c>
      <c r="U70" t="s">
        <v>49</v>
      </c>
      <c r="V70" t="s">
        <v>56</v>
      </c>
      <c r="W70" t="s">
        <v>56</v>
      </c>
      <c r="X70" t="s">
        <v>55</v>
      </c>
      <c r="Y70" s="4">
        <f t="shared" si="25"/>
        <v>45711</v>
      </c>
      <c r="Z70" t="s">
        <v>35</v>
      </c>
      <c r="AA70" s="28">
        <v>1</v>
      </c>
      <c r="AB70" s="138">
        <v>0</v>
      </c>
      <c r="AC70" s="138">
        <v>0</v>
      </c>
      <c r="AD70" s="2">
        <v>0</v>
      </c>
      <c r="AE70" s="2">
        <v>0</v>
      </c>
      <c r="AF70" s="2">
        <v>269.82</v>
      </c>
      <c r="AG70" s="2">
        <v>0</v>
      </c>
      <c r="AH70" s="2">
        <v>0</v>
      </c>
      <c r="AI70" s="2">
        <v>0</v>
      </c>
      <c r="AJ70" s="29">
        <v>0</v>
      </c>
      <c r="AK70" s="30">
        <f t="shared" si="18"/>
        <v>0</v>
      </c>
      <c r="AL70" s="30">
        <f t="shared" si="19"/>
        <v>0</v>
      </c>
      <c r="AM70" s="2">
        <f t="shared" si="31"/>
        <v>-1</v>
      </c>
      <c r="AN70" s="2">
        <f t="shared" si="31"/>
        <v>0</v>
      </c>
      <c r="AO70" s="2">
        <f t="shared" si="31"/>
        <v>0</v>
      </c>
      <c r="AP70" s="2">
        <f t="shared" si="31"/>
        <v>0</v>
      </c>
      <c r="AQ70" s="2">
        <f t="shared" si="31"/>
        <v>0</v>
      </c>
      <c r="AR70" s="2">
        <f t="shared" si="31"/>
        <v>-269.82</v>
      </c>
      <c r="AS70" s="2">
        <f t="shared" si="31"/>
        <v>0</v>
      </c>
      <c r="AT70" s="2">
        <f t="shared" si="30"/>
        <v>0</v>
      </c>
      <c r="AU70" s="2">
        <f t="shared" si="30"/>
        <v>0</v>
      </c>
      <c r="AV70" s="29">
        <f t="shared" si="30"/>
        <v>0</v>
      </c>
      <c r="AW70" s="30">
        <f t="shared" si="30"/>
        <v>0</v>
      </c>
      <c r="AX70" s="31">
        <f t="shared" si="30"/>
        <v>0</v>
      </c>
      <c r="AY70" s="38">
        <f t="shared" si="33"/>
        <v>-1</v>
      </c>
      <c r="AZ70" s="38" t="str">
        <f t="shared" si="33"/>
        <v/>
      </c>
      <c r="BA70" s="38" t="str">
        <f t="shared" si="33"/>
        <v/>
      </c>
      <c r="BB70" s="38" t="str">
        <f t="shared" si="32"/>
        <v/>
      </c>
      <c r="BC70" s="38" t="str">
        <f t="shared" si="32"/>
        <v/>
      </c>
      <c r="BD70" s="38">
        <f t="shared" si="32"/>
        <v>-1</v>
      </c>
      <c r="BE70" s="38" t="str">
        <f t="shared" si="32"/>
        <v/>
      </c>
      <c r="BF70" s="38" t="str">
        <f t="shared" si="32"/>
        <v/>
      </c>
      <c r="BG70" s="38" t="str">
        <f t="shared" si="32"/>
        <v/>
      </c>
      <c r="BH70" s="39" t="str">
        <f t="shared" si="32"/>
        <v/>
      </c>
      <c r="BI70" s="76" t="str">
        <f t="shared" si="32"/>
        <v/>
      </c>
      <c r="BJ70" s="40" t="str">
        <f t="shared" si="32"/>
        <v/>
      </c>
      <c r="BK70" s="116" t="str">
        <f t="shared" si="27"/>
        <v/>
      </c>
      <c r="BL70" s="117" t="str">
        <f t="shared" si="27"/>
        <v/>
      </c>
      <c r="BM70" s="117" t="str">
        <f t="shared" si="27"/>
        <v/>
      </c>
      <c r="BN70" s="117" t="str">
        <f t="shared" si="27"/>
        <v/>
      </c>
      <c r="BO70" s="118" t="str">
        <f t="shared" si="27"/>
        <v/>
      </c>
      <c r="BP70" s="116">
        <f t="shared" si="28"/>
        <v>269.82</v>
      </c>
      <c r="BQ70" s="117" t="str">
        <f t="shared" si="28"/>
        <v/>
      </c>
      <c r="BR70" s="117" t="str">
        <f t="shared" si="28"/>
        <v/>
      </c>
      <c r="BS70" s="117" t="str">
        <f t="shared" si="28"/>
        <v/>
      </c>
      <c r="BT70" s="118" t="str">
        <f t="shared" si="28"/>
        <v/>
      </c>
      <c r="BU70" s="116" t="str">
        <f t="shared" si="29"/>
        <v/>
      </c>
      <c r="BV70" s="118" t="str">
        <f t="shared" si="29"/>
        <v/>
      </c>
      <c r="BW70" s="118" t="str">
        <f t="shared" si="29"/>
        <v/>
      </c>
      <c r="BX70" s="117" t="str">
        <f t="shared" si="29"/>
        <v/>
      </c>
      <c r="BY70" s="118" t="str">
        <f t="shared" si="29"/>
        <v/>
      </c>
    </row>
    <row r="71" spans="1:77" x14ac:dyDescent="0.2">
      <c r="A71" t="s">
        <v>46</v>
      </c>
      <c r="B71" t="s">
        <v>46</v>
      </c>
      <c r="C71" t="s">
        <v>56</v>
      </c>
      <c r="D71" t="s">
        <v>56</v>
      </c>
      <c r="E71" t="s">
        <v>55</v>
      </c>
      <c r="F71" s="4">
        <f t="shared" si="24"/>
        <v>46076</v>
      </c>
      <c r="G71" t="s">
        <v>36</v>
      </c>
      <c r="H71" s="28">
        <v>1</v>
      </c>
      <c r="I71" s="138">
        <v>0</v>
      </c>
      <c r="J71" s="138">
        <v>0</v>
      </c>
      <c r="K71" s="2">
        <v>0</v>
      </c>
      <c r="L71" s="2">
        <v>0</v>
      </c>
      <c r="M71" s="2">
        <v>-53.96</v>
      </c>
      <c r="N71" s="2">
        <v>0</v>
      </c>
      <c r="O71" s="2">
        <v>0</v>
      </c>
      <c r="P71" s="2">
        <v>0</v>
      </c>
      <c r="Q71" s="29">
        <v>0</v>
      </c>
      <c r="R71" s="30">
        <f t="shared" si="16"/>
        <v>0</v>
      </c>
      <c r="S71" s="30">
        <f t="shared" si="17"/>
        <v>0</v>
      </c>
      <c r="T71" t="s">
        <v>49</v>
      </c>
      <c r="U71" t="s">
        <v>49</v>
      </c>
      <c r="V71" t="s">
        <v>56</v>
      </c>
      <c r="W71" t="s">
        <v>56</v>
      </c>
      <c r="X71" t="s">
        <v>55</v>
      </c>
      <c r="Y71" s="4">
        <f t="shared" si="25"/>
        <v>45712</v>
      </c>
      <c r="Z71" t="s">
        <v>36</v>
      </c>
      <c r="AA71" s="28">
        <v>3</v>
      </c>
      <c r="AB71" s="138">
        <v>1</v>
      </c>
      <c r="AC71" s="138">
        <v>0</v>
      </c>
      <c r="AD71" s="2">
        <v>0</v>
      </c>
      <c r="AE71" s="2">
        <v>0</v>
      </c>
      <c r="AF71" s="2">
        <v>353.46</v>
      </c>
      <c r="AG71" s="2">
        <v>0</v>
      </c>
      <c r="AH71" s="2">
        <v>0</v>
      </c>
      <c r="AI71" s="2">
        <v>0</v>
      </c>
      <c r="AJ71" s="29">
        <v>0</v>
      </c>
      <c r="AK71" s="30">
        <f t="shared" si="18"/>
        <v>1</v>
      </c>
      <c r="AL71" s="30">
        <f t="shared" si="19"/>
        <v>0</v>
      </c>
      <c r="AM71" s="2">
        <f t="shared" si="31"/>
        <v>-2</v>
      </c>
      <c r="AN71" s="2">
        <f t="shared" si="31"/>
        <v>-1</v>
      </c>
      <c r="AO71" s="2">
        <f t="shared" si="31"/>
        <v>0</v>
      </c>
      <c r="AP71" s="2">
        <f t="shared" si="31"/>
        <v>0</v>
      </c>
      <c r="AQ71" s="2">
        <f t="shared" si="31"/>
        <v>0</v>
      </c>
      <c r="AR71" s="2">
        <f t="shared" si="31"/>
        <v>-407.41999999999996</v>
      </c>
      <c r="AS71" s="2">
        <f t="shared" si="31"/>
        <v>0</v>
      </c>
      <c r="AT71" s="2">
        <f t="shared" si="30"/>
        <v>0</v>
      </c>
      <c r="AU71" s="2">
        <f t="shared" si="30"/>
        <v>0</v>
      </c>
      <c r="AV71" s="29">
        <f t="shared" si="30"/>
        <v>0</v>
      </c>
      <c r="AW71" s="30">
        <f t="shared" si="30"/>
        <v>-1</v>
      </c>
      <c r="AX71" s="31">
        <f t="shared" si="30"/>
        <v>0</v>
      </c>
      <c r="AY71" s="38">
        <f t="shared" si="33"/>
        <v>-0.66666666666666663</v>
      </c>
      <c r="AZ71" s="38">
        <f t="shared" si="33"/>
        <v>-1</v>
      </c>
      <c r="BA71" s="38" t="str">
        <f t="shared" si="33"/>
        <v/>
      </c>
      <c r="BB71" s="38" t="str">
        <f t="shared" si="32"/>
        <v/>
      </c>
      <c r="BC71" s="38" t="str">
        <f t="shared" si="32"/>
        <v/>
      </c>
      <c r="BD71" s="38">
        <f t="shared" si="32"/>
        <v>-1.1526622531545294</v>
      </c>
      <c r="BE71" s="38" t="str">
        <f t="shared" si="32"/>
        <v/>
      </c>
      <c r="BF71" s="38" t="str">
        <f t="shared" si="32"/>
        <v/>
      </c>
      <c r="BG71" s="38" t="str">
        <f t="shared" si="32"/>
        <v/>
      </c>
      <c r="BH71" s="39" t="str">
        <f t="shared" si="32"/>
        <v/>
      </c>
      <c r="BI71" s="76">
        <f t="shared" si="32"/>
        <v>-1</v>
      </c>
      <c r="BJ71" s="40" t="str">
        <f t="shared" si="32"/>
        <v/>
      </c>
      <c r="BK71" s="119">
        <f t="shared" si="27"/>
        <v>-53.96</v>
      </c>
      <c r="BL71" s="120" t="str">
        <f t="shared" si="27"/>
        <v/>
      </c>
      <c r="BM71" s="120" t="str">
        <f t="shared" si="27"/>
        <v/>
      </c>
      <c r="BN71" s="120" t="str">
        <f t="shared" si="27"/>
        <v/>
      </c>
      <c r="BO71" s="121" t="str">
        <f t="shared" si="27"/>
        <v/>
      </c>
      <c r="BP71" s="119">
        <f t="shared" si="28"/>
        <v>117.82</v>
      </c>
      <c r="BQ71" s="120">
        <f t="shared" si="28"/>
        <v>0</v>
      </c>
      <c r="BR71" s="120" t="str">
        <f t="shared" si="28"/>
        <v/>
      </c>
      <c r="BS71" s="120" t="str">
        <f t="shared" si="28"/>
        <v/>
      </c>
      <c r="BT71" s="121" t="str">
        <f t="shared" si="28"/>
        <v/>
      </c>
      <c r="BU71" s="119">
        <f t="shared" si="29"/>
        <v>-171.78</v>
      </c>
      <c r="BV71" s="121" t="str">
        <f t="shared" si="29"/>
        <v/>
      </c>
      <c r="BW71" s="121" t="str">
        <f t="shared" si="29"/>
        <v/>
      </c>
      <c r="BX71" s="120" t="str">
        <f t="shared" si="29"/>
        <v/>
      </c>
      <c r="BY71" s="121" t="str">
        <f t="shared" si="29"/>
        <v/>
      </c>
    </row>
    <row r="72" spans="1:77" x14ac:dyDescent="0.2">
      <c r="A72" t="s">
        <v>46</v>
      </c>
      <c r="B72" t="s">
        <v>46</v>
      </c>
      <c r="C72" t="s">
        <v>56</v>
      </c>
      <c r="D72" t="s">
        <v>56</v>
      </c>
      <c r="E72" t="s">
        <v>55</v>
      </c>
      <c r="F72" s="4">
        <f t="shared" si="24"/>
        <v>46077</v>
      </c>
      <c r="G72" t="s">
        <v>37</v>
      </c>
      <c r="H72" s="28">
        <v>0</v>
      </c>
      <c r="I72" s="138">
        <v>1</v>
      </c>
      <c r="J72" s="138">
        <v>0</v>
      </c>
      <c r="K72" s="2">
        <v>0</v>
      </c>
      <c r="L72" s="2">
        <v>0</v>
      </c>
      <c r="M72" s="2">
        <v>0</v>
      </c>
      <c r="N72" s="2">
        <v>187.76</v>
      </c>
      <c r="O72" s="2">
        <v>0</v>
      </c>
      <c r="P72" s="2">
        <v>0</v>
      </c>
      <c r="Q72" s="29">
        <v>0</v>
      </c>
      <c r="R72" s="30">
        <f t="shared" si="16"/>
        <v>1</v>
      </c>
      <c r="S72" s="30">
        <f t="shared" si="17"/>
        <v>187.76</v>
      </c>
      <c r="T72" t="s">
        <v>49</v>
      </c>
      <c r="U72" t="s">
        <v>49</v>
      </c>
      <c r="V72" t="s">
        <v>56</v>
      </c>
      <c r="W72" t="s">
        <v>56</v>
      </c>
      <c r="X72" t="s">
        <v>55</v>
      </c>
      <c r="Y72" s="4">
        <f t="shared" si="25"/>
        <v>45713</v>
      </c>
      <c r="Z72" t="s">
        <v>37</v>
      </c>
      <c r="AA72" s="28">
        <v>3</v>
      </c>
      <c r="AB72" s="138">
        <v>0</v>
      </c>
      <c r="AC72" s="138">
        <v>0</v>
      </c>
      <c r="AD72" s="2">
        <v>0</v>
      </c>
      <c r="AE72" s="2">
        <v>0</v>
      </c>
      <c r="AF72" s="2">
        <v>455.65</v>
      </c>
      <c r="AG72" s="2">
        <v>0</v>
      </c>
      <c r="AH72" s="2">
        <v>0</v>
      </c>
      <c r="AI72" s="2">
        <v>0</v>
      </c>
      <c r="AJ72" s="29">
        <v>0</v>
      </c>
      <c r="AK72" s="30">
        <f t="shared" si="18"/>
        <v>0</v>
      </c>
      <c r="AL72" s="30">
        <f t="shared" si="19"/>
        <v>0</v>
      </c>
      <c r="AM72" s="2">
        <f t="shared" si="31"/>
        <v>-3</v>
      </c>
      <c r="AN72" s="2">
        <f t="shared" si="31"/>
        <v>1</v>
      </c>
      <c r="AO72" s="2">
        <f t="shared" si="31"/>
        <v>0</v>
      </c>
      <c r="AP72" s="2">
        <f t="shared" si="31"/>
        <v>0</v>
      </c>
      <c r="AQ72" s="2">
        <f t="shared" si="31"/>
        <v>0</v>
      </c>
      <c r="AR72" s="2">
        <f t="shared" si="31"/>
        <v>-455.65</v>
      </c>
      <c r="AS72" s="2">
        <f t="shared" si="31"/>
        <v>187.76</v>
      </c>
      <c r="AT72" s="2">
        <f t="shared" si="30"/>
        <v>0</v>
      </c>
      <c r="AU72" s="2">
        <f t="shared" si="30"/>
        <v>0</v>
      </c>
      <c r="AV72" s="29">
        <f t="shared" si="30"/>
        <v>0</v>
      </c>
      <c r="AW72" s="30">
        <f t="shared" si="30"/>
        <v>1</v>
      </c>
      <c r="AX72" s="31">
        <f t="shared" si="30"/>
        <v>187.76</v>
      </c>
      <c r="AY72" s="38">
        <f t="shared" si="33"/>
        <v>-1</v>
      </c>
      <c r="AZ72" s="38" t="str">
        <f t="shared" si="33"/>
        <v/>
      </c>
      <c r="BA72" s="38" t="str">
        <f t="shared" si="33"/>
        <v/>
      </c>
      <c r="BB72" s="38" t="str">
        <f t="shared" si="32"/>
        <v/>
      </c>
      <c r="BC72" s="38" t="str">
        <f t="shared" si="32"/>
        <v/>
      </c>
      <c r="BD72" s="38">
        <f t="shared" si="32"/>
        <v>-1</v>
      </c>
      <c r="BE72" s="38" t="str">
        <f t="shared" si="32"/>
        <v/>
      </c>
      <c r="BF72" s="38" t="str">
        <f t="shared" si="32"/>
        <v/>
      </c>
      <c r="BG72" s="38" t="str">
        <f t="shared" si="32"/>
        <v/>
      </c>
      <c r="BH72" s="39" t="str">
        <f t="shared" si="32"/>
        <v/>
      </c>
      <c r="BI72" s="76" t="str">
        <f t="shared" si="32"/>
        <v/>
      </c>
      <c r="BJ72" s="40" t="str">
        <f t="shared" si="32"/>
        <v/>
      </c>
      <c r="BK72" s="119" t="str">
        <f t="shared" si="27"/>
        <v/>
      </c>
      <c r="BL72" s="120">
        <f t="shared" si="27"/>
        <v>187.76</v>
      </c>
      <c r="BM72" s="120" t="str">
        <f t="shared" si="27"/>
        <v/>
      </c>
      <c r="BN72" s="120" t="str">
        <f t="shared" si="27"/>
        <v/>
      </c>
      <c r="BO72" s="121" t="str">
        <f t="shared" si="27"/>
        <v/>
      </c>
      <c r="BP72" s="119">
        <f t="shared" si="28"/>
        <v>151.88333333333333</v>
      </c>
      <c r="BQ72" s="120" t="str">
        <f t="shared" si="28"/>
        <v/>
      </c>
      <c r="BR72" s="120" t="str">
        <f t="shared" si="28"/>
        <v/>
      </c>
      <c r="BS72" s="120" t="str">
        <f t="shared" si="28"/>
        <v/>
      </c>
      <c r="BT72" s="121" t="str">
        <f t="shared" si="28"/>
        <v/>
      </c>
      <c r="BU72" s="119" t="str">
        <f t="shared" si="29"/>
        <v/>
      </c>
      <c r="BV72" s="121" t="str">
        <f t="shared" si="29"/>
        <v/>
      </c>
      <c r="BW72" s="121" t="str">
        <f t="shared" si="29"/>
        <v/>
      </c>
      <c r="BX72" s="120" t="str">
        <f t="shared" si="29"/>
        <v/>
      </c>
      <c r="BY72" s="121" t="str">
        <f t="shared" si="29"/>
        <v/>
      </c>
    </row>
    <row r="73" spans="1:77" x14ac:dyDescent="0.2">
      <c r="A73" t="s">
        <v>46</v>
      </c>
      <c r="B73" t="s">
        <v>46</v>
      </c>
      <c r="C73" t="s">
        <v>56</v>
      </c>
      <c r="D73" t="s">
        <v>56</v>
      </c>
      <c r="E73" t="s">
        <v>55</v>
      </c>
      <c r="F73" s="4">
        <f t="shared" si="24"/>
        <v>46078</v>
      </c>
      <c r="G73" t="s">
        <v>38</v>
      </c>
      <c r="H73" s="28">
        <v>2</v>
      </c>
      <c r="I73" s="138">
        <v>0</v>
      </c>
      <c r="J73" s="138">
        <v>0</v>
      </c>
      <c r="K73" s="2">
        <v>0</v>
      </c>
      <c r="L73" s="2">
        <v>0</v>
      </c>
      <c r="M73" s="2">
        <v>174.88</v>
      </c>
      <c r="N73" s="2">
        <v>0</v>
      </c>
      <c r="O73" s="2">
        <v>0</v>
      </c>
      <c r="P73" s="2">
        <v>0</v>
      </c>
      <c r="Q73" s="29">
        <v>0</v>
      </c>
      <c r="R73" s="30">
        <f t="shared" si="16"/>
        <v>0</v>
      </c>
      <c r="S73" s="30">
        <f t="shared" si="17"/>
        <v>0</v>
      </c>
      <c r="T73" t="s">
        <v>49</v>
      </c>
      <c r="U73" t="s">
        <v>49</v>
      </c>
      <c r="V73" t="s">
        <v>56</v>
      </c>
      <c r="W73" t="s">
        <v>56</v>
      </c>
      <c r="X73" t="s">
        <v>55</v>
      </c>
      <c r="Y73" s="4">
        <f t="shared" si="25"/>
        <v>45714</v>
      </c>
      <c r="Z73" t="s">
        <v>38</v>
      </c>
      <c r="AA73" s="28">
        <v>2</v>
      </c>
      <c r="AB73" s="138">
        <v>2</v>
      </c>
      <c r="AC73" s="138">
        <v>0</v>
      </c>
      <c r="AD73" s="2">
        <v>0</v>
      </c>
      <c r="AE73" s="2">
        <v>0</v>
      </c>
      <c r="AF73" s="2">
        <v>305.82</v>
      </c>
      <c r="AG73" s="2">
        <v>0</v>
      </c>
      <c r="AH73" s="2">
        <v>0</v>
      </c>
      <c r="AI73" s="2">
        <v>0</v>
      </c>
      <c r="AJ73" s="29">
        <v>0</v>
      </c>
      <c r="AK73" s="30">
        <f t="shared" si="18"/>
        <v>2</v>
      </c>
      <c r="AL73" s="30">
        <f t="shared" si="19"/>
        <v>0</v>
      </c>
      <c r="AM73" s="2">
        <f t="shared" si="31"/>
        <v>0</v>
      </c>
      <c r="AN73" s="2">
        <f t="shared" si="31"/>
        <v>-2</v>
      </c>
      <c r="AO73" s="2">
        <f t="shared" si="31"/>
        <v>0</v>
      </c>
      <c r="AP73" s="2">
        <f t="shared" si="31"/>
        <v>0</v>
      </c>
      <c r="AQ73" s="2">
        <f t="shared" si="31"/>
        <v>0</v>
      </c>
      <c r="AR73" s="2">
        <f t="shared" si="31"/>
        <v>-130.94</v>
      </c>
      <c r="AS73" s="2">
        <f t="shared" si="31"/>
        <v>0</v>
      </c>
      <c r="AT73" s="2">
        <f t="shared" si="30"/>
        <v>0</v>
      </c>
      <c r="AU73" s="2">
        <f t="shared" si="30"/>
        <v>0</v>
      </c>
      <c r="AV73" s="29">
        <f t="shared" si="30"/>
        <v>0</v>
      </c>
      <c r="AW73" s="30">
        <f t="shared" si="30"/>
        <v>-2</v>
      </c>
      <c r="AX73" s="31">
        <f t="shared" si="30"/>
        <v>0</v>
      </c>
      <c r="AY73" s="38">
        <f t="shared" si="33"/>
        <v>0</v>
      </c>
      <c r="AZ73" s="38">
        <f t="shared" si="33"/>
        <v>-1</v>
      </c>
      <c r="BA73" s="38" t="str">
        <f t="shared" si="33"/>
        <v/>
      </c>
      <c r="BB73" s="38" t="str">
        <f t="shared" si="32"/>
        <v/>
      </c>
      <c r="BC73" s="38" t="str">
        <f t="shared" si="32"/>
        <v/>
      </c>
      <c r="BD73" s="38">
        <f t="shared" si="32"/>
        <v>-0.42816035576482897</v>
      </c>
      <c r="BE73" s="38" t="str">
        <f t="shared" ref="BE73:BJ115" si="34">IFERROR(AS73/AG73,"")</f>
        <v/>
      </c>
      <c r="BF73" s="38" t="str">
        <f t="shared" si="34"/>
        <v/>
      </c>
      <c r="BG73" s="38" t="str">
        <f t="shared" si="34"/>
        <v/>
      </c>
      <c r="BH73" s="39" t="str">
        <f t="shared" si="34"/>
        <v/>
      </c>
      <c r="BI73" s="76">
        <f t="shared" si="34"/>
        <v>-1</v>
      </c>
      <c r="BJ73" s="40" t="str">
        <f t="shared" si="34"/>
        <v/>
      </c>
      <c r="BK73" s="119">
        <f t="shared" si="27"/>
        <v>87.44</v>
      </c>
      <c r="BL73" s="120" t="str">
        <f t="shared" si="27"/>
        <v/>
      </c>
      <c r="BM73" s="120" t="str">
        <f t="shared" si="27"/>
        <v/>
      </c>
      <c r="BN73" s="120" t="str">
        <f t="shared" si="27"/>
        <v/>
      </c>
      <c r="BO73" s="121" t="str">
        <f t="shared" si="27"/>
        <v/>
      </c>
      <c r="BP73" s="119">
        <f t="shared" si="28"/>
        <v>152.91</v>
      </c>
      <c r="BQ73" s="120">
        <f t="shared" si="28"/>
        <v>0</v>
      </c>
      <c r="BR73" s="120" t="str">
        <f t="shared" si="28"/>
        <v/>
      </c>
      <c r="BS73" s="120" t="str">
        <f t="shared" si="28"/>
        <v/>
      </c>
      <c r="BT73" s="121" t="str">
        <f t="shared" si="28"/>
        <v/>
      </c>
      <c r="BU73" s="119">
        <f t="shared" si="29"/>
        <v>-65.47</v>
      </c>
      <c r="BV73" s="121" t="str">
        <f t="shared" si="29"/>
        <v/>
      </c>
      <c r="BW73" s="121" t="str">
        <f t="shared" si="29"/>
        <v/>
      </c>
      <c r="BX73" s="120" t="str">
        <f t="shared" si="29"/>
        <v/>
      </c>
      <c r="BY73" s="121" t="str">
        <f t="shared" si="29"/>
        <v/>
      </c>
    </row>
    <row r="74" spans="1:77" x14ac:dyDescent="0.2">
      <c r="A74" t="s">
        <v>46</v>
      </c>
      <c r="B74" t="s">
        <v>46</v>
      </c>
      <c r="C74" t="s">
        <v>56</v>
      </c>
      <c r="D74" t="s">
        <v>56</v>
      </c>
      <c r="E74" t="s">
        <v>55</v>
      </c>
      <c r="F74" s="4">
        <f t="shared" si="24"/>
        <v>46079</v>
      </c>
      <c r="G74" t="s">
        <v>39</v>
      </c>
      <c r="H74" s="28">
        <v>4</v>
      </c>
      <c r="I74" s="138">
        <v>1</v>
      </c>
      <c r="J74" s="138">
        <v>0</v>
      </c>
      <c r="K74" s="2">
        <v>0</v>
      </c>
      <c r="L74" s="2">
        <v>0</v>
      </c>
      <c r="M74" s="2">
        <v>707.77</v>
      </c>
      <c r="N74" s="2">
        <v>398.74</v>
      </c>
      <c r="O74" s="2">
        <v>0</v>
      </c>
      <c r="P74" s="2">
        <v>0</v>
      </c>
      <c r="Q74" s="29">
        <v>0</v>
      </c>
      <c r="R74" s="30">
        <f t="shared" si="16"/>
        <v>1</v>
      </c>
      <c r="S74" s="30">
        <f t="shared" si="17"/>
        <v>398.74</v>
      </c>
      <c r="T74" t="s">
        <v>49</v>
      </c>
      <c r="U74" t="s">
        <v>49</v>
      </c>
      <c r="V74" t="s">
        <v>56</v>
      </c>
      <c r="W74" t="s">
        <v>56</v>
      </c>
      <c r="X74" t="s">
        <v>55</v>
      </c>
      <c r="Y74" s="4">
        <f t="shared" si="25"/>
        <v>45715</v>
      </c>
      <c r="Z74" t="s">
        <v>39</v>
      </c>
      <c r="AA74" s="28">
        <v>3</v>
      </c>
      <c r="AB74" s="138">
        <v>2</v>
      </c>
      <c r="AC74" s="138">
        <v>0</v>
      </c>
      <c r="AD74" s="2">
        <v>0</v>
      </c>
      <c r="AE74" s="2">
        <v>0</v>
      </c>
      <c r="AF74" s="2">
        <v>605.89</v>
      </c>
      <c r="AG74" s="2">
        <v>0</v>
      </c>
      <c r="AH74" s="2">
        <v>0</v>
      </c>
      <c r="AI74" s="2">
        <v>0</v>
      </c>
      <c r="AJ74" s="29">
        <v>0</v>
      </c>
      <c r="AK74" s="30">
        <f t="shared" si="18"/>
        <v>2</v>
      </c>
      <c r="AL74" s="30">
        <f t="shared" si="19"/>
        <v>0</v>
      </c>
      <c r="AM74" s="2">
        <f t="shared" si="31"/>
        <v>1</v>
      </c>
      <c r="AN74" s="2">
        <f t="shared" si="31"/>
        <v>-1</v>
      </c>
      <c r="AO74" s="2">
        <f t="shared" si="31"/>
        <v>0</v>
      </c>
      <c r="AP74" s="2">
        <f t="shared" si="31"/>
        <v>0</v>
      </c>
      <c r="AQ74" s="2">
        <f t="shared" si="31"/>
        <v>0</v>
      </c>
      <c r="AR74" s="2">
        <f t="shared" si="31"/>
        <v>101.88</v>
      </c>
      <c r="AS74" s="2">
        <f t="shared" si="31"/>
        <v>398.74</v>
      </c>
      <c r="AT74" s="2">
        <f t="shared" si="30"/>
        <v>0</v>
      </c>
      <c r="AU74" s="2">
        <f t="shared" si="30"/>
        <v>0</v>
      </c>
      <c r="AV74" s="29">
        <f t="shared" si="30"/>
        <v>0</v>
      </c>
      <c r="AW74" s="30">
        <f t="shared" si="30"/>
        <v>-1</v>
      </c>
      <c r="AX74" s="31">
        <f t="shared" si="30"/>
        <v>398.74</v>
      </c>
      <c r="AY74" s="38">
        <f t="shared" si="33"/>
        <v>0.33333333333333331</v>
      </c>
      <c r="AZ74" s="38">
        <f t="shared" si="33"/>
        <v>-0.5</v>
      </c>
      <c r="BA74" s="38" t="str">
        <f t="shared" si="33"/>
        <v/>
      </c>
      <c r="BB74" s="38" t="str">
        <f t="shared" si="33"/>
        <v/>
      </c>
      <c r="BC74" s="38" t="str">
        <f t="shared" si="33"/>
        <v/>
      </c>
      <c r="BD74" s="38">
        <f t="shared" si="33"/>
        <v>0.16814933403753157</v>
      </c>
      <c r="BE74" s="38" t="str">
        <f t="shared" si="34"/>
        <v/>
      </c>
      <c r="BF74" s="38" t="str">
        <f t="shared" si="34"/>
        <v/>
      </c>
      <c r="BG74" s="38" t="str">
        <f t="shared" si="34"/>
        <v/>
      </c>
      <c r="BH74" s="39" t="str">
        <f t="shared" si="34"/>
        <v/>
      </c>
      <c r="BI74" s="76">
        <f t="shared" si="34"/>
        <v>-0.5</v>
      </c>
      <c r="BJ74" s="40" t="str">
        <f t="shared" si="34"/>
        <v/>
      </c>
      <c r="BK74" s="119">
        <f t="shared" si="27"/>
        <v>176.9425</v>
      </c>
      <c r="BL74" s="120">
        <f t="shared" si="27"/>
        <v>398.74</v>
      </c>
      <c r="BM74" s="120" t="str">
        <f t="shared" si="27"/>
        <v/>
      </c>
      <c r="BN74" s="120" t="str">
        <f t="shared" si="27"/>
        <v/>
      </c>
      <c r="BO74" s="121" t="str">
        <f t="shared" si="27"/>
        <v/>
      </c>
      <c r="BP74" s="119">
        <f t="shared" si="28"/>
        <v>201.96333333333334</v>
      </c>
      <c r="BQ74" s="120">
        <f t="shared" si="28"/>
        <v>0</v>
      </c>
      <c r="BR74" s="120" t="str">
        <f t="shared" si="28"/>
        <v/>
      </c>
      <c r="BS74" s="120" t="str">
        <f t="shared" si="28"/>
        <v/>
      </c>
      <c r="BT74" s="121" t="str">
        <f t="shared" si="28"/>
        <v/>
      </c>
      <c r="BU74" s="119">
        <f t="shared" si="29"/>
        <v>-25.020833333333343</v>
      </c>
      <c r="BV74" s="121">
        <f t="shared" si="29"/>
        <v>398.74</v>
      </c>
      <c r="BW74" s="121" t="str">
        <f t="shared" si="29"/>
        <v/>
      </c>
      <c r="BX74" s="120" t="str">
        <f t="shared" si="29"/>
        <v/>
      </c>
      <c r="BY74" s="121" t="str">
        <f t="shared" si="29"/>
        <v/>
      </c>
    </row>
    <row r="75" spans="1:77" x14ac:dyDescent="0.2">
      <c r="A75" t="s">
        <v>46</v>
      </c>
      <c r="B75" t="s">
        <v>46</v>
      </c>
      <c r="C75" t="s">
        <v>56</v>
      </c>
      <c r="D75" t="s">
        <v>56</v>
      </c>
      <c r="E75" t="s">
        <v>55</v>
      </c>
      <c r="F75" s="4">
        <f t="shared" si="24"/>
        <v>46080</v>
      </c>
      <c r="G75" t="s">
        <v>40</v>
      </c>
      <c r="H75" s="28">
        <v>4</v>
      </c>
      <c r="I75" s="138">
        <v>1</v>
      </c>
      <c r="J75" s="138">
        <v>0</v>
      </c>
      <c r="K75" s="2">
        <v>0</v>
      </c>
      <c r="L75" s="2">
        <v>0</v>
      </c>
      <c r="M75" s="2">
        <v>227.86</v>
      </c>
      <c r="N75" s="2">
        <v>73.959999999999994</v>
      </c>
      <c r="O75" s="2">
        <v>0</v>
      </c>
      <c r="P75" s="2">
        <v>0</v>
      </c>
      <c r="Q75" s="29">
        <v>0</v>
      </c>
      <c r="R75" s="30">
        <f t="shared" si="16"/>
        <v>1</v>
      </c>
      <c r="S75" s="30">
        <f t="shared" si="17"/>
        <v>73.959999999999994</v>
      </c>
      <c r="T75" t="s">
        <v>49</v>
      </c>
      <c r="U75" t="s">
        <v>49</v>
      </c>
      <c r="V75" t="s">
        <v>56</v>
      </c>
      <c r="W75" t="s">
        <v>56</v>
      </c>
      <c r="X75" t="s">
        <v>55</v>
      </c>
      <c r="Y75" s="4">
        <f t="shared" si="25"/>
        <v>45716</v>
      </c>
      <c r="Z75" t="s">
        <v>40</v>
      </c>
      <c r="AA75" s="28">
        <v>3</v>
      </c>
      <c r="AB75" s="138">
        <v>1</v>
      </c>
      <c r="AC75" s="138">
        <v>0</v>
      </c>
      <c r="AD75" s="2">
        <v>0</v>
      </c>
      <c r="AE75" s="2">
        <v>0</v>
      </c>
      <c r="AF75" s="2">
        <v>33.370000000000005</v>
      </c>
      <c r="AG75" s="2">
        <v>0</v>
      </c>
      <c r="AH75" s="2">
        <v>0</v>
      </c>
      <c r="AI75" s="2">
        <v>0</v>
      </c>
      <c r="AJ75" s="29">
        <v>0</v>
      </c>
      <c r="AK75" s="30">
        <f t="shared" si="18"/>
        <v>1</v>
      </c>
      <c r="AL75" s="30">
        <f t="shared" si="19"/>
        <v>0</v>
      </c>
      <c r="AM75" s="2">
        <f t="shared" si="31"/>
        <v>1</v>
      </c>
      <c r="AN75" s="2">
        <f t="shared" si="31"/>
        <v>0</v>
      </c>
      <c r="AO75" s="2">
        <f t="shared" si="31"/>
        <v>0</v>
      </c>
      <c r="AP75" s="2">
        <f t="shared" si="31"/>
        <v>0</v>
      </c>
      <c r="AQ75" s="2">
        <f t="shared" si="31"/>
        <v>0</v>
      </c>
      <c r="AR75" s="2">
        <f t="shared" si="31"/>
        <v>194.49</v>
      </c>
      <c r="AS75" s="2">
        <f t="shared" si="31"/>
        <v>73.959999999999994</v>
      </c>
      <c r="AT75" s="2">
        <f t="shared" si="30"/>
        <v>0</v>
      </c>
      <c r="AU75" s="2">
        <f t="shared" si="30"/>
        <v>0</v>
      </c>
      <c r="AV75" s="29">
        <f t="shared" si="30"/>
        <v>0</v>
      </c>
      <c r="AW75" s="30">
        <f t="shared" si="30"/>
        <v>0</v>
      </c>
      <c r="AX75" s="31">
        <f t="shared" si="30"/>
        <v>73.959999999999994</v>
      </c>
      <c r="AY75" s="38">
        <f t="shared" si="33"/>
        <v>0.33333333333333331</v>
      </c>
      <c r="AZ75" s="38">
        <f t="shared" si="33"/>
        <v>0</v>
      </c>
      <c r="BA75" s="38" t="str">
        <f t="shared" si="33"/>
        <v/>
      </c>
      <c r="BB75" s="38" t="str">
        <f t="shared" si="33"/>
        <v/>
      </c>
      <c r="BC75" s="38" t="str">
        <f t="shared" si="33"/>
        <v/>
      </c>
      <c r="BD75" s="38">
        <f t="shared" si="33"/>
        <v>5.8282888822295469</v>
      </c>
      <c r="BE75" s="38" t="str">
        <f t="shared" si="34"/>
        <v/>
      </c>
      <c r="BF75" s="38" t="str">
        <f t="shared" si="34"/>
        <v/>
      </c>
      <c r="BG75" s="38" t="str">
        <f t="shared" si="34"/>
        <v/>
      </c>
      <c r="BH75" s="39" t="str">
        <f t="shared" si="34"/>
        <v/>
      </c>
      <c r="BI75" s="76">
        <f t="shared" si="34"/>
        <v>0</v>
      </c>
      <c r="BJ75" s="40" t="str">
        <f t="shared" si="34"/>
        <v/>
      </c>
      <c r="BK75" s="119">
        <f t="shared" si="27"/>
        <v>56.965000000000003</v>
      </c>
      <c r="BL75" s="120">
        <f t="shared" si="27"/>
        <v>73.959999999999994</v>
      </c>
      <c r="BM75" s="120" t="str">
        <f t="shared" si="27"/>
        <v/>
      </c>
      <c r="BN75" s="120" t="str">
        <f t="shared" si="27"/>
        <v/>
      </c>
      <c r="BO75" s="121" t="str">
        <f t="shared" si="27"/>
        <v/>
      </c>
      <c r="BP75" s="119">
        <f t="shared" si="28"/>
        <v>11.123333333333335</v>
      </c>
      <c r="BQ75" s="120">
        <f t="shared" si="28"/>
        <v>0</v>
      </c>
      <c r="BR75" s="120" t="str">
        <f t="shared" si="28"/>
        <v/>
      </c>
      <c r="BS75" s="120" t="str">
        <f t="shared" si="28"/>
        <v/>
      </c>
      <c r="BT75" s="121" t="str">
        <f t="shared" si="28"/>
        <v/>
      </c>
      <c r="BU75" s="119">
        <f t="shared" si="29"/>
        <v>45.841666666666669</v>
      </c>
      <c r="BV75" s="121">
        <f t="shared" si="29"/>
        <v>73.959999999999994</v>
      </c>
      <c r="BW75" s="121" t="str">
        <f t="shared" si="29"/>
        <v/>
      </c>
      <c r="BX75" s="120" t="str">
        <f t="shared" si="29"/>
        <v/>
      </c>
      <c r="BY75" s="121" t="str">
        <f t="shared" si="29"/>
        <v/>
      </c>
    </row>
    <row r="76" spans="1:77" ht="13.5" thickBot="1" x14ac:dyDescent="0.25">
      <c r="A76" t="s">
        <v>46</v>
      </c>
      <c r="B76" t="s">
        <v>46</v>
      </c>
      <c r="C76" t="s">
        <v>56</v>
      </c>
      <c r="D76" t="s">
        <v>56</v>
      </c>
      <c r="E76" t="s">
        <v>55</v>
      </c>
      <c r="F76" s="59">
        <f t="shared" si="24"/>
        <v>46081</v>
      </c>
      <c r="G76" s="42" t="s">
        <v>41</v>
      </c>
      <c r="H76" s="43">
        <v>2</v>
      </c>
      <c r="I76" s="44">
        <v>1</v>
      </c>
      <c r="J76" s="44">
        <v>0</v>
      </c>
      <c r="K76" s="44">
        <v>0</v>
      </c>
      <c r="L76" s="44">
        <v>0</v>
      </c>
      <c r="M76" s="44">
        <v>741.76</v>
      </c>
      <c r="N76" s="44">
        <v>155.88</v>
      </c>
      <c r="O76" s="44">
        <v>0</v>
      </c>
      <c r="P76" s="44">
        <v>0</v>
      </c>
      <c r="Q76" s="45">
        <v>0</v>
      </c>
      <c r="R76" s="46">
        <f t="shared" si="16"/>
        <v>1</v>
      </c>
      <c r="S76" s="46">
        <f t="shared" si="17"/>
        <v>155.88</v>
      </c>
      <c r="T76" t="s">
        <v>49</v>
      </c>
      <c r="U76" t="s">
        <v>49</v>
      </c>
      <c r="V76" t="s">
        <v>56</v>
      </c>
      <c r="W76" t="s">
        <v>63</v>
      </c>
      <c r="X76" t="s">
        <v>55</v>
      </c>
      <c r="Y76" s="59">
        <f t="shared" si="25"/>
        <v>45717</v>
      </c>
      <c r="Z76" s="42" t="s">
        <v>41</v>
      </c>
      <c r="AA76" s="43">
        <v>1</v>
      </c>
      <c r="AB76" s="44">
        <v>0</v>
      </c>
      <c r="AC76" s="44">
        <v>0</v>
      </c>
      <c r="AD76" s="44">
        <v>0</v>
      </c>
      <c r="AE76" s="44">
        <v>0</v>
      </c>
      <c r="AF76" s="44">
        <v>166.92</v>
      </c>
      <c r="AG76" s="44">
        <v>0</v>
      </c>
      <c r="AH76" s="44">
        <v>0</v>
      </c>
      <c r="AI76" s="44">
        <v>0</v>
      </c>
      <c r="AJ76" s="45">
        <v>0</v>
      </c>
      <c r="AK76" s="46">
        <f t="shared" si="18"/>
        <v>0</v>
      </c>
      <c r="AL76" s="46">
        <f t="shared" si="19"/>
        <v>0</v>
      </c>
      <c r="AM76" s="44">
        <f t="shared" si="31"/>
        <v>1</v>
      </c>
      <c r="AN76" s="44">
        <f t="shared" si="31"/>
        <v>1</v>
      </c>
      <c r="AO76" s="44">
        <f t="shared" si="31"/>
        <v>0</v>
      </c>
      <c r="AP76" s="44">
        <f t="shared" si="31"/>
        <v>0</v>
      </c>
      <c r="AQ76" s="44">
        <f t="shared" si="31"/>
        <v>0</v>
      </c>
      <c r="AR76" s="44">
        <f t="shared" si="31"/>
        <v>574.84</v>
      </c>
      <c r="AS76" s="44">
        <f t="shared" si="31"/>
        <v>155.88</v>
      </c>
      <c r="AT76" s="44">
        <f t="shared" si="30"/>
        <v>0</v>
      </c>
      <c r="AU76" s="44">
        <f t="shared" si="30"/>
        <v>0</v>
      </c>
      <c r="AV76" s="45">
        <f t="shared" si="30"/>
        <v>0</v>
      </c>
      <c r="AW76" s="46">
        <f t="shared" si="30"/>
        <v>1</v>
      </c>
      <c r="AX76" s="47">
        <f t="shared" si="30"/>
        <v>155.88</v>
      </c>
      <c r="AY76" s="56">
        <f t="shared" si="33"/>
        <v>1</v>
      </c>
      <c r="AZ76" s="56" t="str">
        <f t="shared" si="33"/>
        <v/>
      </c>
      <c r="BA76" s="56" t="str">
        <f t="shared" si="33"/>
        <v/>
      </c>
      <c r="BB76" s="56" t="str">
        <f t="shared" si="33"/>
        <v/>
      </c>
      <c r="BC76" s="56" t="str">
        <f t="shared" si="33"/>
        <v/>
      </c>
      <c r="BD76" s="56">
        <f t="shared" si="33"/>
        <v>3.4438054157680331</v>
      </c>
      <c r="BE76" s="56" t="str">
        <f t="shared" si="34"/>
        <v/>
      </c>
      <c r="BF76" s="56" t="str">
        <f t="shared" si="34"/>
        <v/>
      </c>
      <c r="BG76" s="56" t="str">
        <f t="shared" si="34"/>
        <v/>
      </c>
      <c r="BH76" s="57" t="str">
        <f t="shared" si="34"/>
        <v/>
      </c>
      <c r="BI76" s="81" t="str">
        <f t="shared" si="34"/>
        <v/>
      </c>
      <c r="BJ76" s="58" t="str">
        <f t="shared" si="34"/>
        <v/>
      </c>
      <c r="BK76" s="122">
        <f t="shared" si="27"/>
        <v>370.88</v>
      </c>
      <c r="BL76" s="123">
        <f t="shared" si="27"/>
        <v>155.88</v>
      </c>
      <c r="BM76" s="123" t="str">
        <f t="shared" si="27"/>
        <v/>
      </c>
      <c r="BN76" s="123" t="str">
        <f t="shared" si="27"/>
        <v/>
      </c>
      <c r="BO76" s="124" t="str">
        <f t="shared" si="27"/>
        <v/>
      </c>
      <c r="BP76" s="122">
        <f t="shared" si="28"/>
        <v>166.92</v>
      </c>
      <c r="BQ76" s="123" t="str">
        <f t="shared" si="28"/>
        <v/>
      </c>
      <c r="BR76" s="123" t="str">
        <f t="shared" si="28"/>
        <v/>
      </c>
      <c r="BS76" s="123" t="str">
        <f t="shared" si="28"/>
        <v/>
      </c>
      <c r="BT76" s="124" t="str">
        <f t="shared" si="28"/>
        <v/>
      </c>
      <c r="BU76" s="122">
        <f t="shared" si="29"/>
        <v>203.96</v>
      </c>
      <c r="BV76" s="124" t="str">
        <f t="shared" si="29"/>
        <v/>
      </c>
      <c r="BW76" s="124" t="str">
        <f t="shared" si="29"/>
        <v/>
      </c>
      <c r="BX76" s="123" t="str">
        <f t="shared" si="29"/>
        <v/>
      </c>
      <c r="BY76" s="124" t="str">
        <f t="shared" si="29"/>
        <v/>
      </c>
    </row>
    <row r="77" spans="1:77" x14ac:dyDescent="0.2">
      <c r="A77" t="s">
        <v>46</v>
      </c>
      <c r="B77" t="s">
        <v>46</v>
      </c>
      <c r="C77" t="s">
        <v>63</v>
      </c>
      <c r="D77" t="s">
        <v>63</v>
      </c>
      <c r="E77" t="s">
        <v>59</v>
      </c>
      <c r="F77" s="4">
        <f t="shared" si="24"/>
        <v>46082</v>
      </c>
      <c r="G77" t="s">
        <v>35</v>
      </c>
      <c r="H77" s="28">
        <v>0</v>
      </c>
      <c r="I77" s="138">
        <v>0</v>
      </c>
      <c r="J77" s="138">
        <v>0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29">
        <v>0</v>
      </c>
      <c r="R77" s="30">
        <f t="shared" si="16"/>
        <v>0</v>
      </c>
      <c r="S77" s="30">
        <f t="shared" si="17"/>
        <v>0</v>
      </c>
      <c r="T77" t="s">
        <v>49</v>
      </c>
      <c r="U77" t="s">
        <v>49</v>
      </c>
      <c r="V77" t="s">
        <v>63</v>
      </c>
      <c r="W77" t="s">
        <v>63</v>
      </c>
      <c r="X77" t="s">
        <v>59</v>
      </c>
      <c r="Y77" s="4">
        <f t="shared" si="25"/>
        <v>45718</v>
      </c>
      <c r="Z77" t="s">
        <v>35</v>
      </c>
      <c r="AA77" s="28">
        <v>3</v>
      </c>
      <c r="AB77" s="138">
        <v>0</v>
      </c>
      <c r="AC77" s="138">
        <v>0</v>
      </c>
      <c r="AD77" s="2">
        <v>0</v>
      </c>
      <c r="AE77" s="2">
        <v>0</v>
      </c>
      <c r="AF77" s="2">
        <v>349.24</v>
      </c>
      <c r="AG77" s="2">
        <v>0</v>
      </c>
      <c r="AH77" s="2">
        <v>0</v>
      </c>
      <c r="AI77" s="2">
        <v>0</v>
      </c>
      <c r="AJ77" s="29">
        <v>0</v>
      </c>
      <c r="AK77" s="30">
        <f t="shared" si="18"/>
        <v>0</v>
      </c>
      <c r="AL77" s="30">
        <f t="shared" si="19"/>
        <v>0</v>
      </c>
      <c r="AM77" s="2">
        <f t="shared" si="31"/>
        <v>-3</v>
      </c>
      <c r="AN77" s="2">
        <f t="shared" si="31"/>
        <v>0</v>
      </c>
      <c r="AO77" s="2">
        <f t="shared" si="31"/>
        <v>0</v>
      </c>
      <c r="AP77" s="2">
        <f t="shared" si="31"/>
        <v>0</v>
      </c>
      <c r="AQ77" s="2">
        <f t="shared" si="31"/>
        <v>0</v>
      </c>
      <c r="AR77" s="2">
        <f t="shared" si="31"/>
        <v>-349.24</v>
      </c>
      <c r="AS77" s="2">
        <f t="shared" si="31"/>
        <v>0</v>
      </c>
      <c r="AT77" s="2">
        <f t="shared" si="30"/>
        <v>0</v>
      </c>
      <c r="AU77" s="2">
        <f t="shared" si="30"/>
        <v>0</v>
      </c>
      <c r="AV77" s="29">
        <f t="shared" si="30"/>
        <v>0</v>
      </c>
      <c r="AW77" s="30">
        <f t="shared" si="30"/>
        <v>0</v>
      </c>
      <c r="AX77" s="31">
        <f t="shared" si="30"/>
        <v>0</v>
      </c>
      <c r="AY77" s="38">
        <f t="shared" si="33"/>
        <v>-1</v>
      </c>
      <c r="AZ77" s="38" t="str">
        <f t="shared" si="33"/>
        <v/>
      </c>
      <c r="BA77" s="38" t="str">
        <f t="shared" si="33"/>
        <v/>
      </c>
      <c r="BB77" s="38" t="str">
        <f t="shared" si="33"/>
        <v/>
      </c>
      <c r="BC77" s="38" t="str">
        <f t="shared" si="33"/>
        <v/>
      </c>
      <c r="BD77" s="38">
        <f t="shared" si="33"/>
        <v>-1</v>
      </c>
      <c r="BE77" s="38" t="str">
        <f t="shared" si="34"/>
        <v/>
      </c>
      <c r="BF77" s="38" t="str">
        <f t="shared" si="34"/>
        <v/>
      </c>
      <c r="BG77" s="38" t="str">
        <f t="shared" si="34"/>
        <v/>
      </c>
      <c r="BH77" s="39" t="str">
        <f t="shared" si="34"/>
        <v/>
      </c>
      <c r="BI77" s="76" t="str">
        <f t="shared" si="34"/>
        <v/>
      </c>
      <c r="BJ77" s="40" t="str">
        <f t="shared" si="34"/>
        <v/>
      </c>
      <c r="BK77" s="116" t="str">
        <f t="shared" si="27"/>
        <v/>
      </c>
      <c r="BL77" s="117" t="str">
        <f t="shared" si="27"/>
        <v/>
      </c>
      <c r="BM77" s="117" t="str">
        <f t="shared" si="27"/>
        <v/>
      </c>
      <c r="BN77" s="117" t="str">
        <f t="shared" si="27"/>
        <v/>
      </c>
      <c r="BO77" s="118" t="str">
        <f t="shared" si="27"/>
        <v/>
      </c>
      <c r="BP77" s="116">
        <f t="shared" si="28"/>
        <v>116.41333333333334</v>
      </c>
      <c r="BQ77" s="117" t="str">
        <f t="shared" si="28"/>
        <v/>
      </c>
      <c r="BR77" s="117" t="str">
        <f t="shared" si="28"/>
        <v/>
      </c>
      <c r="BS77" s="117" t="str">
        <f t="shared" si="28"/>
        <v/>
      </c>
      <c r="BT77" s="118" t="str">
        <f t="shared" si="28"/>
        <v/>
      </c>
      <c r="BU77" s="116" t="str">
        <f t="shared" si="29"/>
        <v/>
      </c>
      <c r="BV77" s="118" t="str">
        <f t="shared" si="29"/>
        <v/>
      </c>
      <c r="BW77" s="118" t="str">
        <f t="shared" si="29"/>
        <v/>
      </c>
      <c r="BX77" s="117" t="str">
        <f t="shared" si="29"/>
        <v/>
      </c>
      <c r="BY77" s="118" t="str">
        <f t="shared" si="29"/>
        <v/>
      </c>
    </row>
    <row r="78" spans="1:77" x14ac:dyDescent="0.2">
      <c r="A78" t="s">
        <v>46</v>
      </c>
      <c r="B78" t="s">
        <v>46</v>
      </c>
      <c r="C78" t="s">
        <v>63</v>
      </c>
      <c r="D78" t="s">
        <v>63</v>
      </c>
      <c r="E78" t="s">
        <v>59</v>
      </c>
      <c r="F78" s="4">
        <f t="shared" si="24"/>
        <v>46083</v>
      </c>
      <c r="G78" t="s">
        <v>36</v>
      </c>
      <c r="H78" s="28">
        <v>1</v>
      </c>
      <c r="I78" s="138">
        <v>0</v>
      </c>
      <c r="J78" s="138">
        <v>0</v>
      </c>
      <c r="K78" s="2">
        <v>0</v>
      </c>
      <c r="L78" s="2">
        <v>0</v>
      </c>
      <c r="M78" s="2">
        <v>135.96</v>
      </c>
      <c r="N78" s="2">
        <v>0</v>
      </c>
      <c r="O78" s="2">
        <v>0</v>
      </c>
      <c r="P78" s="2">
        <v>0</v>
      </c>
      <c r="Q78" s="29">
        <v>0</v>
      </c>
      <c r="R78" s="30">
        <f t="shared" si="16"/>
        <v>0</v>
      </c>
      <c r="S78" s="30">
        <f t="shared" si="17"/>
        <v>0</v>
      </c>
      <c r="T78" t="s">
        <v>49</v>
      </c>
      <c r="U78" t="s">
        <v>49</v>
      </c>
      <c r="V78" t="s">
        <v>63</v>
      </c>
      <c r="W78" t="s">
        <v>63</v>
      </c>
      <c r="X78" t="s">
        <v>59</v>
      </c>
      <c r="Y78" s="4">
        <f t="shared" si="25"/>
        <v>45719</v>
      </c>
      <c r="Z78" t="s">
        <v>36</v>
      </c>
      <c r="AA78" s="28">
        <v>0</v>
      </c>
      <c r="AB78" s="138">
        <v>0</v>
      </c>
      <c r="AC78" s="138">
        <v>0</v>
      </c>
      <c r="AD78" s="2">
        <v>0</v>
      </c>
      <c r="AE78" s="2">
        <v>0</v>
      </c>
      <c r="AF78" s="2">
        <v>0</v>
      </c>
      <c r="AG78" s="2">
        <v>0</v>
      </c>
      <c r="AH78" s="2">
        <v>0</v>
      </c>
      <c r="AI78" s="2">
        <v>0</v>
      </c>
      <c r="AJ78" s="29">
        <v>0</v>
      </c>
      <c r="AK78" s="30">
        <f t="shared" si="18"/>
        <v>0</v>
      </c>
      <c r="AL78" s="30">
        <f t="shared" si="19"/>
        <v>0</v>
      </c>
      <c r="AM78" s="2">
        <f t="shared" si="31"/>
        <v>1</v>
      </c>
      <c r="AN78" s="2">
        <f t="shared" si="31"/>
        <v>0</v>
      </c>
      <c r="AO78" s="2">
        <f t="shared" si="31"/>
        <v>0</v>
      </c>
      <c r="AP78" s="2">
        <f t="shared" si="31"/>
        <v>0</v>
      </c>
      <c r="AQ78" s="2">
        <f t="shared" si="31"/>
        <v>0</v>
      </c>
      <c r="AR78" s="2">
        <f t="shared" si="31"/>
        <v>135.96</v>
      </c>
      <c r="AS78" s="2">
        <f t="shared" si="31"/>
        <v>0</v>
      </c>
      <c r="AT78" s="2">
        <f t="shared" si="30"/>
        <v>0</v>
      </c>
      <c r="AU78" s="2">
        <f t="shared" si="30"/>
        <v>0</v>
      </c>
      <c r="AV78" s="29">
        <f t="shared" si="30"/>
        <v>0</v>
      </c>
      <c r="AW78" s="30">
        <f t="shared" si="30"/>
        <v>0</v>
      </c>
      <c r="AX78" s="31">
        <f t="shared" si="30"/>
        <v>0</v>
      </c>
      <c r="AY78" s="38" t="str">
        <f t="shared" si="33"/>
        <v/>
      </c>
      <c r="AZ78" s="38" t="str">
        <f t="shared" si="33"/>
        <v/>
      </c>
      <c r="BA78" s="38" t="str">
        <f t="shared" si="33"/>
        <v/>
      </c>
      <c r="BB78" s="38" t="str">
        <f t="shared" si="33"/>
        <v/>
      </c>
      <c r="BC78" s="38" t="str">
        <f t="shared" si="33"/>
        <v/>
      </c>
      <c r="BD78" s="38" t="str">
        <f t="shared" si="33"/>
        <v/>
      </c>
      <c r="BE78" s="38" t="str">
        <f t="shared" si="34"/>
        <v/>
      </c>
      <c r="BF78" s="38" t="str">
        <f t="shared" si="34"/>
        <v/>
      </c>
      <c r="BG78" s="38" t="str">
        <f t="shared" si="34"/>
        <v/>
      </c>
      <c r="BH78" s="39" t="str">
        <f t="shared" si="34"/>
        <v/>
      </c>
      <c r="BI78" s="76" t="str">
        <f t="shared" si="34"/>
        <v/>
      </c>
      <c r="BJ78" s="40" t="str">
        <f t="shared" si="34"/>
        <v/>
      </c>
      <c r="BK78" s="119">
        <f t="shared" si="27"/>
        <v>135.96</v>
      </c>
      <c r="BL78" s="120" t="str">
        <f t="shared" si="27"/>
        <v/>
      </c>
      <c r="BM78" s="120" t="str">
        <f t="shared" si="27"/>
        <v/>
      </c>
      <c r="BN78" s="120" t="str">
        <f t="shared" si="27"/>
        <v/>
      </c>
      <c r="BO78" s="121" t="str">
        <f t="shared" si="27"/>
        <v/>
      </c>
      <c r="BP78" s="119" t="str">
        <f t="shared" si="28"/>
        <v/>
      </c>
      <c r="BQ78" s="120" t="str">
        <f t="shared" si="28"/>
        <v/>
      </c>
      <c r="BR78" s="120" t="str">
        <f t="shared" si="28"/>
        <v/>
      </c>
      <c r="BS78" s="120" t="str">
        <f t="shared" si="28"/>
        <v/>
      </c>
      <c r="BT78" s="121" t="str">
        <f t="shared" si="28"/>
        <v/>
      </c>
      <c r="BU78" s="119" t="str">
        <f t="shared" si="29"/>
        <v/>
      </c>
      <c r="BV78" s="121" t="str">
        <f t="shared" si="29"/>
        <v/>
      </c>
      <c r="BW78" s="121" t="str">
        <f t="shared" si="29"/>
        <v/>
      </c>
      <c r="BX78" s="120" t="str">
        <f t="shared" si="29"/>
        <v/>
      </c>
      <c r="BY78" s="121" t="str">
        <f t="shared" si="29"/>
        <v/>
      </c>
    </row>
    <row r="79" spans="1:77" x14ac:dyDescent="0.2">
      <c r="A79" t="s">
        <v>46</v>
      </c>
      <c r="B79" t="s">
        <v>46</v>
      </c>
      <c r="C79" t="s">
        <v>63</v>
      </c>
      <c r="D79" t="s">
        <v>63</v>
      </c>
      <c r="E79" t="s">
        <v>59</v>
      </c>
      <c r="F79" s="4">
        <f t="shared" si="24"/>
        <v>46084</v>
      </c>
      <c r="G79" t="s">
        <v>37</v>
      </c>
      <c r="H79" s="28">
        <v>0</v>
      </c>
      <c r="I79" s="138">
        <v>1</v>
      </c>
      <c r="J79" s="138">
        <v>0</v>
      </c>
      <c r="K79" s="2">
        <v>0</v>
      </c>
      <c r="L79" s="2">
        <v>0</v>
      </c>
      <c r="M79" s="2">
        <v>0</v>
      </c>
      <c r="N79" s="2">
        <v>96.98</v>
      </c>
      <c r="O79" s="2">
        <v>0</v>
      </c>
      <c r="P79" s="2">
        <v>0</v>
      </c>
      <c r="Q79" s="29">
        <v>0</v>
      </c>
      <c r="R79" s="30">
        <f t="shared" ref="R79:R142" si="35">SUM(I79:L79)</f>
        <v>1</v>
      </c>
      <c r="S79" s="30">
        <f t="shared" ref="S79:S142" si="36">SUM(N79:Q79)</f>
        <v>96.98</v>
      </c>
      <c r="T79" t="s">
        <v>49</v>
      </c>
      <c r="U79" t="s">
        <v>49</v>
      </c>
      <c r="V79" t="s">
        <v>63</v>
      </c>
      <c r="W79" t="s">
        <v>63</v>
      </c>
      <c r="X79" t="s">
        <v>59</v>
      </c>
      <c r="Y79" s="4">
        <f t="shared" si="25"/>
        <v>45720</v>
      </c>
      <c r="Z79" t="s">
        <v>37</v>
      </c>
      <c r="AA79" s="28">
        <v>2</v>
      </c>
      <c r="AB79" s="138">
        <v>1</v>
      </c>
      <c r="AC79" s="138">
        <v>0</v>
      </c>
      <c r="AD79" s="2">
        <v>0</v>
      </c>
      <c r="AE79" s="2">
        <v>0</v>
      </c>
      <c r="AF79" s="2">
        <v>295.77999999999997</v>
      </c>
      <c r="AG79" s="2">
        <v>0</v>
      </c>
      <c r="AH79" s="2">
        <v>0</v>
      </c>
      <c r="AI79" s="2">
        <v>0</v>
      </c>
      <c r="AJ79" s="29">
        <v>0</v>
      </c>
      <c r="AK79" s="30">
        <f t="shared" ref="AK79:AK142" si="37">SUM(AB79:AE79)</f>
        <v>1</v>
      </c>
      <c r="AL79" s="30">
        <f t="shared" ref="AL79:AL142" si="38">SUM(AG79:AJ79)</f>
        <v>0</v>
      </c>
      <c r="AM79" s="2">
        <f t="shared" si="31"/>
        <v>-2</v>
      </c>
      <c r="AN79" s="2">
        <f t="shared" si="31"/>
        <v>0</v>
      </c>
      <c r="AO79" s="2">
        <f t="shared" si="31"/>
        <v>0</v>
      </c>
      <c r="AP79" s="2">
        <f t="shared" si="31"/>
        <v>0</v>
      </c>
      <c r="AQ79" s="2">
        <f t="shared" si="31"/>
        <v>0</v>
      </c>
      <c r="AR79" s="2">
        <f t="shared" si="31"/>
        <v>-295.77999999999997</v>
      </c>
      <c r="AS79" s="2">
        <f t="shared" si="31"/>
        <v>96.98</v>
      </c>
      <c r="AT79" s="2">
        <f t="shared" si="30"/>
        <v>0</v>
      </c>
      <c r="AU79" s="2">
        <f t="shared" si="30"/>
        <v>0</v>
      </c>
      <c r="AV79" s="29">
        <f t="shared" si="30"/>
        <v>0</v>
      </c>
      <c r="AW79" s="30">
        <f t="shared" si="30"/>
        <v>0</v>
      </c>
      <c r="AX79" s="31">
        <f t="shared" si="30"/>
        <v>96.98</v>
      </c>
      <c r="AY79" s="38">
        <f t="shared" si="33"/>
        <v>-1</v>
      </c>
      <c r="AZ79" s="38">
        <f t="shared" si="33"/>
        <v>0</v>
      </c>
      <c r="BA79" s="38" t="str">
        <f t="shared" si="33"/>
        <v/>
      </c>
      <c r="BB79" s="38" t="str">
        <f t="shared" si="33"/>
        <v/>
      </c>
      <c r="BC79" s="38" t="str">
        <f t="shared" si="33"/>
        <v/>
      </c>
      <c r="BD79" s="38">
        <f t="shared" si="33"/>
        <v>-1</v>
      </c>
      <c r="BE79" s="38" t="str">
        <f t="shared" si="34"/>
        <v/>
      </c>
      <c r="BF79" s="38" t="str">
        <f t="shared" si="34"/>
        <v/>
      </c>
      <c r="BG79" s="38" t="str">
        <f t="shared" si="34"/>
        <v/>
      </c>
      <c r="BH79" s="39" t="str">
        <f t="shared" si="34"/>
        <v/>
      </c>
      <c r="BI79" s="76">
        <f t="shared" si="34"/>
        <v>0</v>
      </c>
      <c r="BJ79" s="40" t="str">
        <f t="shared" si="34"/>
        <v/>
      </c>
      <c r="BK79" s="119" t="str">
        <f t="shared" si="27"/>
        <v/>
      </c>
      <c r="BL79" s="120">
        <f t="shared" si="27"/>
        <v>96.98</v>
      </c>
      <c r="BM79" s="120" t="str">
        <f t="shared" si="27"/>
        <v/>
      </c>
      <c r="BN79" s="120" t="str">
        <f t="shared" si="27"/>
        <v/>
      </c>
      <c r="BO79" s="121" t="str">
        <f t="shared" si="27"/>
        <v/>
      </c>
      <c r="BP79" s="119">
        <f t="shared" si="28"/>
        <v>147.88999999999999</v>
      </c>
      <c r="BQ79" s="120">
        <f t="shared" si="28"/>
        <v>0</v>
      </c>
      <c r="BR79" s="120" t="str">
        <f t="shared" si="28"/>
        <v/>
      </c>
      <c r="BS79" s="120" t="str">
        <f t="shared" si="28"/>
        <v/>
      </c>
      <c r="BT79" s="121" t="str">
        <f t="shared" si="28"/>
        <v/>
      </c>
      <c r="BU79" s="119" t="str">
        <f t="shared" si="29"/>
        <v/>
      </c>
      <c r="BV79" s="121">
        <f t="shared" si="29"/>
        <v>96.98</v>
      </c>
      <c r="BW79" s="121" t="str">
        <f t="shared" si="29"/>
        <v/>
      </c>
      <c r="BX79" s="120" t="str">
        <f t="shared" si="29"/>
        <v/>
      </c>
      <c r="BY79" s="121" t="str">
        <f t="shared" si="29"/>
        <v/>
      </c>
    </row>
    <row r="80" spans="1:77" x14ac:dyDescent="0.2">
      <c r="A80" t="s">
        <v>46</v>
      </c>
      <c r="B80" t="s">
        <v>46</v>
      </c>
      <c r="C80" t="s">
        <v>63</v>
      </c>
      <c r="D80" t="s">
        <v>63</v>
      </c>
      <c r="E80" t="s">
        <v>59</v>
      </c>
      <c r="F80" s="4">
        <f t="shared" ref="F80:F143" si="39">+F79+1</f>
        <v>46085</v>
      </c>
      <c r="G80" t="s">
        <v>38</v>
      </c>
      <c r="H80" s="28">
        <v>0</v>
      </c>
      <c r="I80" s="138">
        <v>2</v>
      </c>
      <c r="J80" s="138">
        <v>0</v>
      </c>
      <c r="K80" s="2">
        <v>0</v>
      </c>
      <c r="L80" s="2">
        <v>0</v>
      </c>
      <c r="M80" s="2">
        <v>0</v>
      </c>
      <c r="N80" s="2">
        <v>273.73</v>
      </c>
      <c r="O80" s="2">
        <v>0</v>
      </c>
      <c r="P80" s="2">
        <v>0</v>
      </c>
      <c r="Q80" s="29">
        <v>0</v>
      </c>
      <c r="R80" s="30">
        <f t="shared" si="35"/>
        <v>2</v>
      </c>
      <c r="S80" s="30">
        <f t="shared" si="36"/>
        <v>273.73</v>
      </c>
      <c r="T80" t="s">
        <v>49</v>
      </c>
      <c r="U80" t="s">
        <v>49</v>
      </c>
      <c r="V80" t="s">
        <v>63</v>
      </c>
      <c r="W80" t="s">
        <v>63</v>
      </c>
      <c r="X80" t="s">
        <v>59</v>
      </c>
      <c r="Y80" s="4">
        <f t="shared" ref="Y80:Y143" si="40">+Y79+1</f>
        <v>45721</v>
      </c>
      <c r="Z80" t="s">
        <v>38</v>
      </c>
      <c r="AA80" s="28">
        <v>6</v>
      </c>
      <c r="AB80" s="138">
        <v>2</v>
      </c>
      <c r="AC80" s="138">
        <v>0</v>
      </c>
      <c r="AD80" s="2">
        <v>0</v>
      </c>
      <c r="AE80" s="2">
        <v>0</v>
      </c>
      <c r="AF80" s="2">
        <v>593.52</v>
      </c>
      <c r="AG80" s="2">
        <v>83.99</v>
      </c>
      <c r="AH80" s="2">
        <v>0</v>
      </c>
      <c r="AI80" s="2">
        <v>0</v>
      </c>
      <c r="AJ80" s="29">
        <v>0</v>
      </c>
      <c r="AK80" s="30">
        <f t="shared" si="37"/>
        <v>2</v>
      </c>
      <c r="AL80" s="30">
        <f t="shared" si="38"/>
        <v>83.99</v>
      </c>
      <c r="AM80" s="2">
        <f t="shared" si="31"/>
        <v>-6</v>
      </c>
      <c r="AN80" s="2">
        <f t="shared" si="31"/>
        <v>0</v>
      </c>
      <c r="AO80" s="2">
        <f t="shared" si="31"/>
        <v>0</v>
      </c>
      <c r="AP80" s="2">
        <f t="shared" ref="AP80:AX116" si="41">+K80-AD80</f>
        <v>0</v>
      </c>
      <c r="AQ80" s="2">
        <f t="shared" si="41"/>
        <v>0</v>
      </c>
      <c r="AR80" s="2">
        <f t="shared" si="41"/>
        <v>-593.52</v>
      </c>
      <c r="AS80" s="2">
        <f t="shared" si="41"/>
        <v>189.74</v>
      </c>
      <c r="AT80" s="2">
        <f t="shared" si="30"/>
        <v>0</v>
      </c>
      <c r="AU80" s="2">
        <f t="shared" si="30"/>
        <v>0</v>
      </c>
      <c r="AV80" s="29">
        <f t="shared" si="30"/>
        <v>0</v>
      </c>
      <c r="AW80" s="30">
        <f t="shared" si="30"/>
        <v>0</v>
      </c>
      <c r="AX80" s="31">
        <f t="shared" si="30"/>
        <v>189.74</v>
      </c>
      <c r="AY80" s="38">
        <f t="shared" si="33"/>
        <v>-1</v>
      </c>
      <c r="AZ80" s="38">
        <f t="shared" si="33"/>
        <v>0</v>
      </c>
      <c r="BA80" s="38" t="str">
        <f t="shared" si="33"/>
        <v/>
      </c>
      <c r="BB80" s="38" t="str">
        <f t="shared" si="33"/>
        <v/>
      </c>
      <c r="BC80" s="38" t="str">
        <f t="shared" si="33"/>
        <v/>
      </c>
      <c r="BD80" s="38">
        <f t="shared" si="33"/>
        <v>-1</v>
      </c>
      <c r="BE80" s="38">
        <f t="shared" si="34"/>
        <v>2.259078461721634</v>
      </c>
      <c r="BF80" s="38" t="str">
        <f t="shared" si="34"/>
        <v/>
      </c>
      <c r="BG80" s="38" t="str">
        <f t="shared" si="34"/>
        <v/>
      </c>
      <c r="BH80" s="39" t="str">
        <f t="shared" si="34"/>
        <v/>
      </c>
      <c r="BI80" s="76">
        <f t="shared" si="34"/>
        <v>0</v>
      </c>
      <c r="BJ80" s="40">
        <f t="shared" si="34"/>
        <v>2.259078461721634</v>
      </c>
      <c r="BK80" s="119" t="str">
        <f t="shared" si="27"/>
        <v/>
      </c>
      <c r="BL80" s="120">
        <f t="shared" si="27"/>
        <v>136.86500000000001</v>
      </c>
      <c r="BM80" s="120" t="str">
        <f t="shared" si="27"/>
        <v/>
      </c>
      <c r="BN80" s="120" t="str">
        <f t="shared" si="27"/>
        <v/>
      </c>
      <c r="BO80" s="121" t="str">
        <f t="shared" si="27"/>
        <v/>
      </c>
      <c r="BP80" s="119">
        <f t="shared" si="28"/>
        <v>98.92</v>
      </c>
      <c r="BQ80" s="120">
        <f t="shared" si="28"/>
        <v>41.994999999999997</v>
      </c>
      <c r="BR80" s="120" t="str">
        <f t="shared" si="28"/>
        <v/>
      </c>
      <c r="BS80" s="120" t="str">
        <f t="shared" si="28"/>
        <v/>
      </c>
      <c r="BT80" s="121" t="str">
        <f t="shared" si="28"/>
        <v/>
      </c>
      <c r="BU80" s="119" t="str">
        <f t="shared" si="29"/>
        <v/>
      </c>
      <c r="BV80" s="121">
        <f t="shared" si="29"/>
        <v>94.87</v>
      </c>
      <c r="BW80" s="121" t="str">
        <f t="shared" si="29"/>
        <v/>
      </c>
      <c r="BX80" s="120" t="str">
        <f t="shared" si="29"/>
        <v/>
      </c>
      <c r="BY80" s="121" t="str">
        <f t="shared" si="29"/>
        <v/>
      </c>
    </row>
    <row r="81" spans="1:77" x14ac:dyDescent="0.2">
      <c r="A81" t="s">
        <v>46</v>
      </c>
      <c r="B81" t="s">
        <v>46</v>
      </c>
      <c r="C81" t="s">
        <v>63</v>
      </c>
      <c r="D81" t="s">
        <v>63</v>
      </c>
      <c r="E81" t="s">
        <v>59</v>
      </c>
      <c r="F81" s="4">
        <f t="shared" si="39"/>
        <v>46086</v>
      </c>
      <c r="G81" t="s">
        <v>39</v>
      </c>
      <c r="H81" s="28">
        <v>1</v>
      </c>
      <c r="I81" s="138">
        <v>0</v>
      </c>
      <c r="J81" s="138">
        <v>0</v>
      </c>
      <c r="K81" s="2">
        <v>0</v>
      </c>
      <c r="L81" s="2">
        <v>0</v>
      </c>
      <c r="M81" s="2">
        <v>183.94</v>
      </c>
      <c r="N81" s="2">
        <v>0</v>
      </c>
      <c r="O81" s="2">
        <v>0</v>
      </c>
      <c r="P81" s="2">
        <v>0</v>
      </c>
      <c r="Q81" s="29">
        <v>0</v>
      </c>
      <c r="R81" s="30">
        <f t="shared" si="35"/>
        <v>0</v>
      </c>
      <c r="S81" s="30">
        <f t="shared" si="36"/>
        <v>0</v>
      </c>
      <c r="T81" t="s">
        <v>49</v>
      </c>
      <c r="U81" t="s">
        <v>49</v>
      </c>
      <c r="V81" t="s">
        <v>63</v>
      </c>
      <c r="W81" t="s">
        <v>63</v>
      </c>
      <c r="X81" t="s">
        <v>59</v>
      </c>
      <c r="Y81" s="4">
        <f t="shared" si="40"/>
        <v>45722</v>
      </c>
      <c r="Z81" t="s">
        <v>39</v>
      </c>
      <c r="AA81" s="28">
        <v>3</v>
      </c>
      <c r="AB81" s="138">
        <v>0</v>
      </c>
      <c r="AC81" s="138">
        <v>0</v>
      </c>
      <c r="AD81" s="2">
        <v>0</v>
      </c>
      <c r="AE81" s="2">
        <v>0</v>
      </c>
      <c r="AF81" s="2">
        <v>441.62</v>
      </c>
      <c r="AG81" s="2">
        <v>0</v>
      </c>
      <c r="AH81" s="2">
        <v>0</v>
      </c>
      <c r="AI81" s="2">
        <v>0</v>
      </c>
      <c r="AJ81" s="29">
        <v>0</v>
      </c>
      <c r="AK81" s="30">
        <f t="shared" si="37"/>
        <v>0</v>
      </c>
      <c r="AL81" s="30">
        <f t="shared" si="38"/>
        <v>0</v>
      </c>
      <c r="AM81" s="2">
        <f t="shared" ref="AM81:AP144" si="42">+H81-AA81</f>
        <v>-2</v>
      </c>
      <c r="AN81" s="2">
        <f t="shared" si="42"/>
        <v>0</v>
      </c>
      <c r="AO81" s="2">
        <f t="shared" si="42"/>
        <v>0</v>
      </c>
      <c r="AP81" s="2">
        <f t="shared" si="41"/>
        <v>0</v>
      </c>
      <c r="AQ81" s="2">
        <f t="shared" si="41"/>
        <v>0</v>
      </c>
      <c r="AR81" s="2">
        <f t="shared" si="41"/>
        <v>-257.68</v>
      </c>
      <c r="AS81" s="2">
        <f t="shared" si="41"/>
        <v>0</v>
      </c>
      <c r="AT81" s="2">
        <f t="shared" si="30"/>
        <v>0</v>
      </c>
      <c r="AU81" s="2">
        <f t="shared" si="30"/>
        <v>0</v>
      </c>
      <c r="AV81" s="29">
        <f t="shared" si="30"/>
        <v>0</v>
      </c>
      <c r="AW81" s="30">
        <f t="shared" si="30"/>
        <v>0</v>
      </c>
      <c r="AX81" s="31">
        <f t="shared" si="30"/>
        <v>0</v>
      </c>
      <c r="AY81" s="38">
        <f t="shared" si="33"/>
        <v>-0.66666666666666663</v>
      </c>
      <c r="AZ81" s="38" t="str">
        <f t="shared" si="33"/>
        <v/>
      </c>
      <c r="BA81" s="38" t="str">
        <f t="shared" si="33"/>
        <v/>
      </c>
      <c r="BB81" s="38" t="str">
        <f t="shared" si="33"/>
        <v/>
      </c>
      <c r="BC81" s="38" t="str">
        <f t="shared" si="33"/>
        <v/>
      </c>
      <c r="BD81" s="38">
        <f t="shared" si="33"/>
        <v>-0.5834880666636475</v>
      </c>
      <c r="BE81" s="38" t="str">
        <f t="shared" si="34"/>
        <v/>
      </c>
      <c r="BF81" s="38" t="str">
        <f t="shared" si="34"/>
        <v/>
      </c>
      <c r="BG81" s="38" t="str">
        <f t="shared" si="34"/>
        <v/>
      </c>
      <c r="BH81" s="39" t="str">
        <f t="shared" si="34"/>
        <v/>
      </c>
      <c r="BI81" s="76" t="str">
        <f t="shared" si="34"/>
        <v/>
      </c>
      <c r="BJ81" s="40" t="str">
        <f t="shared" si="34"/>
        <v/>
      </c>
      <c r="BK81" s="119">
        <f t="shared" si="27"/>
        <v>183.94</v>
      </c>
      <c r="BL81" s="120" t="str">
        <f t="shared" si="27"/>
        <v/>
      </c>
      <c r="BM81" s="120" t="str">
        <f t="shared" si="27"/>
        <v/>
      </c>
      <c r="BN81" s="120" t="str">
        <f t="shared" si="27"/>
        <v/>
      </c>
      <c r="BO81" s="121" t="str">
        <f t="shared" si="27"/>
        <v/>
      </c>
      <c r="BP81" s="119">
        <f t="shared" si="28"/>
        <v>147.20666666666668</v>
      </c>
      <c r="BQ81" s="120" t="str">
        <f t="shared" si="28"/>
        <v/>
      </c>
      <c r="BR81" s="120" t="str">
        <f t="shared" si="28"/>
        <v/>
      </c>
      <c r="BS81" s="120" t="str">
        <f t="shared" si="28"/>
        <v/>
      </c>
      <c r="BT81" s="121" t="str">
        <f t="shared" si="28"/>
        <v/>
      </c>
      <c r="BU81" s="119">
        <f t="shared" si="29"/>
        <v>36.73333333333332</v>
      </c>
      <c r="BV81" s="121" t="str">
        <f t="shared" si="29"/>
        <v/>
      </c>
      <c r="BW81" s="121" t="str">
        <f t="shared" si="29"/>
        <v/>
      </c>
      <c r="BX81" s="120" t="str">
        <f t="shared" si="29"/>
        <v/>
      </c>
      <c r="BY81" s="121" t="str">
        <f t="shared" si="29"/>
        <v/>
      </c>
    </row>
    <row r="82" spans="1:77" x14ac:dyDescent="0.2">
      <c r="A82" t="s">
        <v>46</v>
      </c>
      <c r="B82" t="s">
        <v>46</v>
      </c>
      <c r="C82" t="s">
        <v>63</v>
      </c>
      <c r="D82" t="s">
        <v>63</v>
      </c>
      <c r="E82" t="s">
        <v>59</v>
      </c>
      <c r="F82" s="4">
        <f t="shared" si="39"/>
        <v>46087</v>
      </c>
      <c r="G82" t="s">
        <v>40</v>
      </c>
      <c r="H82" s="28">
        <v>2</v>
      </c>
      <c r="I82" s="138">
        <v>1</v>
      </c>
      <c r="J82" s="138">
        <v>0</v>
      </c>
      <c r="K82" s="2">
        <v>0</v>
      </c>
      <c r="L82" s="2">
        <v>0</v>
      </c>
      <c r="M82" s="2">
        <v>264.87</v>
      </c>
      <c r="N82" s="2">
        <v>73.959999999999994</v>
      </c>
      <c r="O82" s="2">
        <v>0</v>
      </c>
      <c r="P82" s="2">
        <v>0</v>
      </c>
      <c r="Q82" s="29">
        <v>0</v>
      </c>
      <c r="R82" s="30">
        <f t="shared" si="35"/>
        <v>1</v>
      </c>
      <c r="S82" s="30">
        <f t="shared" si="36"/>
        <v>73.959999999999994</v>
      </c>
      <c r="T82" t="s">
        <v>49</v>
      </c>
      <c r="U82" t="s">
        <v>49</v>
      </c>
      <c r="V82" t="s">
        <v>63</v>
      </c>
      <c r="W82" t="s">
        <v>63</v>
      </c>
      <c r="X82" t="s">
        <v>59</v>
      </c>
      <c r="Y82" s="4">
        <f t="shared" si="40"/>
        <v>45723</v>
      </c>
      <c r="Z82" t="s">
        <v>40</v>
      </c>
      <c r="AA82" s="28">
        <v>2</v>
      </c>
      <c r="AB82" s="138">
        <v>2</v>
      </c>
      <c r="AC82" s="138">
        <v>0</v>
      </c>
      <c r="AD82" s="2">
        <v>0</v>
      </c>
      <c r="AE82" s="2">
        <v>0</v>
      </c>
      <c r="AF82" s="2">
        <v>210.82</v>
      </c>
      <c r="AG82" s="2">
        <v>0</v>
      </c>
      <c r="AH82" s="2">
        <v>0</v>
      </c>
      <c r="AI82" s="2">
        <v>0</v>
      </c>
      <c r="AJ82" s="29">
        <v>0</v>
      </c>
      <c r="AK82" s="30">
        <f t="shared" si="37"/>
        <v>2</v>
      </c>
      <c r="AL82" s="30">
        <f t="shared" si="38"/>
        <v>0</v>
      </c>
      <c r="AM82" s="2">
        <f t="shared" si="42"/>
        <v>0</v>
      </c>
      <c r="AN82" s="2">
        <f t="shared" si="42"/>
        <v>-1</v>
      </c>
      <c r="AO82" s="2">
        <f t="shared" si="42"/>
        <v>0</v>
      </c>
      <c r="AP82" s="2">
        <f t="shared" si="41"/>
        <v>0</v>
      </c>
      <c r="AQ82" s="2">
        <f t="shared" si="41"/>
        <v>0</v>
      </c>
      <c r="AR82" s="2">
        <f t="shared" si="41"/>
        <v>54.050000000000011</v>
      </c>
      <c r="AS82" s="2">
        <f t="shared" si="41"/>
        <v>73.959999999999994</v>
      </c>
      <c r="AT82" s="2">
        <f t="shared" si="30"/>
        <v>0</v>
      </c>
      <c r="AU82" s="2">
        <f t="shared" si="30"/>
        <v>0</v>
      </c>
      <c r="AV82" s="29">
        <f t="shared" si="30"/>
        <v>0</v>
      </c>
      <c r="AW82" s="30">
        <f t="shared" si="30"/>
        <v>-1</v>
      </c>
      <c r="AX82" s="31">
        <f t="shared" si="30"/>
        <v>73.959999999999994</v>
      </c>
      <c r="AY82" s="38">
        <f t="shared" si="33"/>
        <v>0</v>
      </c>
      <c r="AZ82" s="38">
        <f t="shared" si="33"/>
        <v>-0.5</v>
      </c>
      <c r="BA82" s="38" t="str">
        <f t="shared" si="33"/>
        <v/>
      </c>
      <c r="BB82" s="38" t="str">
        <f t="shared" si="33"/>
        <v/>
      </c>
      <c r="BC82" s="38" t="str">
        <f t="shared" si="33"/>
        <v/>
      </c>
      <c r="BD82" s="38">
        <f t="shared" si="33"/>
        <v>0.25637985010909786</v>
      </c>
      <c r="BE82" s="38" t="str">
        <f t="shared" si="34"/>
        <v/>
      </c>
      <c r="BF82" s="38" t="str">
        <f t="shared" si="34"/>
        <v/>
      </c>
      <c r="BG82" s="38" t="str">
        <f t="shared" si="34"/>
        <v/>
      </c>
      <c r="BH82" s="39" t="str">
        <f t="shared" si="34"/>
        <v/>
      </c>
      <c r="BI82" s="76">
        <f t="shared" si="34"/>
        <v>-0.5</v>
      </c>
      <c r="BJ82" s="40" t="str">
        <f t="shared" si="34"/>
        <v/>
      </c>
      <c r="BK82" s="119">
        <f t="shared" ref="BK82:BO132" si="43">IFERROR(M82/H82,"")</f>
        <v>132.435</v>
      </c>
      <c r="BL82" s="120">
        <f t="shared" si="43"/>
        <v>73.959999999999994</v>
      </c>
      <c r="BM82" s="120" t="str">
        <f t="shared" si="43"/>
        <v/>
      </c>
      <c r="BN82" s="120" t="str">
        <f t="shared" si="43"/>
        <v/>
      </c>
      <c r="BO82" s="121" t="str">
        <f t="shared" si="43"/>
        <v/>
      </c>
      <c r="BP82" s="119">
        <f t="shared" ref="BP82:BT132" si="44">IFERROR(AF82/AA82,"")</f>
        <v>105.41</v>
      </c>
      <c r="BQ82" s="120">
        <f t="shared" si="44"/>
        <v>0</v>
      </c>
      <c r="BR82" s="120" t="str">
        <f t="shared" si="44"/>
        <v/>
      </c>
      <c r="BS82" s="120" t="str">
        <f t="shared" si="44"/>
        <v/>
      </c>
      <c r="BT82" s="121" t="str">
        <f t="shared" si="44"/>
        <v/>
      </c>
      <c r="BU82" s="119">
        <f t="shared" ref="BU82:BY132" si="45">IFERROR(BK82-BP82,"")</f>
        <v>27.025000000000006</v>
      </c>
      <c r="BV82" s="121">
        <f t="shared" si="45"/>
        <v>73.959999999999994</v>
      </c>
      <c r="BW82" s="121" t="str">
        <f t="shared" si="45"/>
        <v/>
      </c>
      <c r="BX82" s="120" t="str">
        <f t="shared" si="45"/>
        <v/>
      </c>
      <c r="BY82" s="121" t="str">
        <f t="shared" si="45"/>
        <v/>
      </c>
    </row>
    <row r="83" spans="1:77" ht="13.5" thickBot="1" x14ac:dyDescent="0.25">
      <c r="A83" t="s">
        <v>46</v>
      </c>
      <c r="B83" t="s">
        <v>46</v>
      </c>
      <c r="C83" t="s">
        <v>63</v>
      </c>
      <c r="D83" t="s">
        <v>63</v>
      </c>
      <c r="E83" t="s">
        <v>59</v>
      </c>
      <c r="F83" s="59">
        <f t="shared" si="39"/>
        <v>46088</v>
      </c>
      <c r="G83" s="42" t="s">
        <v>41</v>
      </c>
      <c r="H83" s="43">
        <v>2</v>
      </c>
      <c r="I83" s="44">
        <v>1</v>
      </c>
      <c r="J83" s="44">
        <v>0</v>
      </c>
      <c r="K83" s="44">
        <v>0</v>
      </c>
      <c r="L83" s="44">
        <v>0</v>
      </c>
      <c r="M83" s="44">
        <v>332.88</v>
      </c>
      <c r="N83" s="44">
        <v>71.98</v>
      </c>
      <c r="O83" s="44">
        <v>0</v>
      </c>
      <c r="P83" s="44">
        <v>0</v>
      </c>
      <c r="Q83" s="45">
        <v>0</v>
      </c>
      <c r="R83" s="46">
        <f t="shared" si="35"/>
        <v>1</v>
      </c>
      <c r="S83" s="46">
        <f t="shared" si="36"/>
        <v>71.98</v>
      </c>
      <c r="T83" t="s">
        <v>49</v>
      </c>
      <c r="U83" t="s">
        <v>49</v>
      </c>
      <c r="V83" t="s">
        <v>63</v>
      </c>
      <c r="W83" t="s">
        <v>63</v>
      </c>
      <c r="X83" t="s">
        <v>59</v>
      </c>
      <c r="Y83" s="59">
        <f t="shared" si="40"/>
        <v>45724</v>
      </c>
      <c r="Z83" s="42" t="s">
        <v>41</v>
      </c>
      <c r="AA83" s="43">
        <v>1</v>
      </c>
      <c r="AB83" s="44">
        <v>1</v>
      </c>
      <c r="AC83" s="44">
        <v>0</v>
      </c>
      <c r="AD83" s="44">
        <v>0</v>
      </c>
      <c r="AE83" s="44">
        <v>0</v>
      </c>
      <c r="AF83" s="44">
        <v>128.91999999999999</v>
      </c>
      <c r="AG83" s="44">
        <v>0</v>
      </c>
      <c r="AH83" s="44">
        <v>0</v>
      </c>
      <c r="AI83" s="44">
        <v>0</v>
      </c>
      <c r="AJ83" s="45">
        <v>0</v>
      </c>
      <c r="AK83" s="46">
        <f t="shared" si="37"/>
        <v>1</v>
      </c>
      <c r="AL83" s="46">
        <f t="shared" si="38"/>
        <v>0</v>
      </c>
      <c r="AM83" s="44">
        <f t="shared" si="42"/>
        <v>1</v>
      </c>
      <c r="AN83" s="44">
        <f t="shared" si="42"/>
        <v>0</v>
      </c>
      <c r="AO83" s="44">
        <f t="shared" si="42"/>
        <v>0</v>
      </c>
      <c r="AP83" s="44">
        <f t="shared" si="41"/>
        <v>0</v>
      </c>
      <c r="AQ83" s="44">
        <f t="shared" si="41"/>
        <v>0</v>
      </c>
      <c r="AR83" s="44">
        <f t="shared" si="41"/>
        <v>203.96</v>
      </c>
      <c r="AS83" s="44">
        <f t="shared" si="41"/>
        <v>71.98</v>
      </c>
      <c r="AT83" s="44">
        <f t="shared" si="30"/>
        <v>0</v>
      </c>
      <c r="AU83" s="44">
        <f t="shared" si="30"/>
        <v>0</v>
      </c>
      <c r="AV83" s="45">
        <f t="shared" si="30"/>
        <v>0</v>
      </c>
      <c r="AW83" s="46">
        <f t="shared" si="30"/>
        <v>0</v>
      </c>
      <c r="AX83" s="47">
        <f t="shared" si="30"/>
        <v>71.98</v>
      </c>
      <c r="AY83" s="56">
        <f t="shared" si="33"/>
        <v>1</v>
      </c>
      <c r="AZ83" s="56">
        <f t="shared" si="33"/>
        <v>0</v>
      </c>
      <c r="BA83" s="56" t="str">
        <f t="shared" si="33"/>
        <v/>
      </c>
      <c r="BB83" s="56" t="str">
        <f t="shared" si="33"/>
        <v/>
      </c>
      <c r="BC83" s="56" t="str">
        <f t="shared" si="33"/>
        <v/>
      </c>
      <c r="BD83" s="56">
        <f t="shared" si="33"/>
        <v>1.5820663977660567</v>
      </c>
      <c r="BE83" s="56" t="str">
        <f t="shared" si="34"/>
        <v/>
      </c>
      <c r="BF83" s="56" t="str">
        <f t="shared" si="34"/>
        <v/>
      </c>
      <c r="BG83" s="56" t="str">
        <f t="shared" si="34"/>
        <v/>
      </c>
      <c r="BH83" s="57" t="str">
        <f t="shared" si="34"/>
        <v/>
      </c>
      <c r="BI83" s="81">
        <f t="shared" si="34"/>
        <v>0</v>
      </c>
      <c r="BJ83" s="58" t="str">
        <f t="shared" si="34"/>
        <v/>
      </c>
      <c r="BK83" s="122">
        <f t="shared" si="43"/>
        <v>166.44</v>
      </c>
      <c r="BL83" s="123">
        <f t="shared" si="43"/>
        <v>71.98</v>
      </c>
      <c r="BM83" s="123" t="str">
        <f t="shared" si="43"/>
        <v/>
      </c>
      <c r="BN83" s="123" t="str">
        <f t="shared" si="43"/>
        <v/>
      </c>
      <c r="BO83" s="124" t="str">
        <f t="shared" si="43"/>
        <v/>
      </c>
      <c r="BP83" s="122">
        <f t="shared" si="44"/>
        <v>128.91999999999999</v>
      </c>
      <c r="BQ83" s="123">
        <f t="shared" si="44"/>
        <v>0</v>
      </c>
      <c r="BR83" s="123" t="str">
        <f t="shared" si="44"/>
        <v/>
      </c>
      <c r="BS83" s="123" t="str">
        <f t="shared" si="44"/>
        <v/>
      </c>
      <c r="BT83" s="124" t="str">
        <f t="shared" si="44"/>
        <v/>
      </c>
      <c r="BU83" s="122">
        <f t="shared" si="45"/>
        <v>37.52000000000001</v>
      </c>
      <c r="BV83" s="124">
        <f t="shared" si="45"/>
        <v>71.98</v>
      </c>
      <c r="BW83" s="124" t="str">
        <f t="shared" si="45"/>
        <v/>
      </c>
      <c r="BX83" s="123" t="str">
        <f t="shared" si="45"/>
        <v/>
      </c>
      <c r="BY83" s="124" t="str">
        <f t="shared" si="45"/>
        <v/>
      </c>
    </row>
    <row r="84" spans="1:77" x14ac:dyDescent="0.2">
      <c r="A84" t="s">
        <v>46</v>
      </c>
      <c r="B84" t="s">
        <v>46</v>
      </c>
      <c r="C84" t="s">
        <v>63</v>
      </c>
      <c r="D84" t="s">
        <v>63</v>
      </c>
      <c r="E84" t="s">
        <v>60</v>
      </c>
      <c r="F84" s="4">
        <f t="shared" si="39"/>
        <v>46089</v>
      </c>
      <c r="G84" t="s">
        <v>35</v>
      </c>
      <c r="H84" s="28">
        <v>0</v>
      </c>
      <c r="I84" s="138">
        <v>0</v>
      </c>
      <c r="J84" s="138">
        <v>0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9">
        <v>0</v>
      </c>
      <c r="R84" s="30">
        <f t="shared" si="35"/>
        <v>0</v>
      </c>
      <c r="S84" s="30">
        <f t="shared" si="36"/>
        <v>0</v>
      </c>
      <c r="T84" t="s">
        <v>49</v>
      </c>
      <c r="U84" t="s">
        <v>49</v>
      </c>
      <c r="V84" t="s">
        <v>63</v>
      </c>
      <c r="W84" t="s">
        <v>63</v>
      </c>
      <c r="X84" t="s">
        <v>60</v>
      </c>
      <c r="Y84" s="4">
        <f t="shared" si="40"/>
        <v>45725</v>
      </c>
      <c r="Z84" t="s">
        <v>35</v>
      </c>
      <c r="AA84" s="28">
        <v>0</v>
      </c>
      <c r="AB84" s="138">
        <v>0</v>
      </c>
      <c r="AC84" s="138">
        <v>0</v>
      </c>
      <c r="AD84" s="2">
        <v>0</v>
      </c>
      <c r="AE84" s="2">
        <v>0</v>
      </c>
      <c r="AF84" s="2">
        <v>0</v>
      </c>
      <c r="AG84" s="2">
        <v>0</v>
      </c>
      <c r="AH84" s="2">
        <v>0</v>
      </c>
      <c r="AI84" s="2">
        <v>0</v>
      </c>
      <c r="AJ84" s="29">
        <v>0</v>
      </c>
      <c r="AK84" s="30">
        <f t="shared" si="37"/>
        <v>0</v>
      </c>
      <c r="AL84" s="30">
        <f t="shared" si="38"/>
        <v>0</v>
      </c>
      <c r="AM84" s="2">
        <f t="shared" si="42"/>
        <v>0</v>
      </c>
      <c r="AN84" s="2">
        <f t="shared" si="42"/>
        <v>0</v>
      </c>
      <c r="AO84" s="2">
        <f t="shared" si="42"/>
        <v>0</v>
      </c>
      <c r="AP84" s="2">
        <f t="shared" si="41"/>
        <v>0</v>
      </c>
      <c r="AQ84" s="2">
        <f t="shared" si="41"/>
        <v>0</v>
      </c>
      <c r="AR84" s="2">
        <f t="shared" si="41"/>
        <v>0</v>
      </c>
      <c r="AS84" s="2">
        <f t="shared" si="41"/>
        <v>0</v>
      </c>
      <c r="AT84" s="2">
        <f t="shared" si="30"/>
        <v>0</v>
      </c>
      <c r="AU84" s="2">
        <f t="shared" si="30"/>
        <v>0</v>
      </c>
      <c r="AV84" s="29">
        <f t="shared" si="30"/>
        <v>0</v>
      </c>
      <c r="AW84" s="30">
        <f t="shared" si="30"/>
        <v>0</v>
      </c>
      <c r="AX84" s="31">
        <f t="shared" si="30"/>
        <v>0</v>
      </c>
      <c r="AY84" s="38" t="str">
        <f t="shared" si="33"/>
        <v/>
      </c>
      <c r="AZ84" s="38" t="str">
        <f t="shared" si="33"/>
        <v/>
      </c>
      <c r="BA84" s="38" t="str">
        <f t="shared" si="33"/>
        <v/>
      </c>
      <c r="BB84" s="38" t="str">
        <f t="shared" si="33"/>
        <v/>
      </c>
      <c r="BC84" s="38" t="str">
        <f t="shared" si="33"/>
        <v/>
      </c>
      <c r="BD84" s="38" t="str">
        <f t="shared" si="33"/>
        <v/>
      </c>
      <c r="BE84" s="38" t="str">
        <f t="shared" si="34"/>
        <v/>
      </c>
      <c r="BF84" s="38" t="str">
        <f t="shared" si="34"/>
        <v/>
      </c>
      <c r="BG84" s="38" t="str">
        <f t="shared" si="34"/>
        <v/>
      </c>
      <c r="BH84" s="39" t="str">
        <f t="shared" si="34"/>
        <v/>
      </c>
      <c r="BI84" s="76" t="str">
        <f t="shared" si="34"/>
        <v/>
      </c>
      <c r="BJ84" s="40" t="str">
        <f t="shared" si="34"/>
        <v/>
      </c>
      <c r="BK84" s="116" t="str">
        <f t="shared" si="43"/>
        <v/>
      </c>
      <c r="BL84" s="117" t="str">
        <f t="shared" si="43"/>
        <v/>
      </c>
      <c r="BM84" s="117" t="str">
        <f t="shared" si="43"/>
        <v/>
      </c>
      <c r="BN84" s="117" t="str">
        <f t="shared" si="43"/>
        <v/>
      </c>
      <c r="BO84" s="118" t="str">
        <f t="shared" si="43"/>
        <v/>
      </c>
      <c r="BP84" s="116" t="str">
        <f t="shared" si="44"/>
        <v/>
      </c>
      <c r="BQ84" s="117" t="str">
        <f t="shared" si="44"/>
        <v/>
      </c>
      <c r="BR84" s="117" t="str">
        <f t="shared" si="44"/>
        <v/>
      </c>
      <c r="BS84" s="117" t="str">
        <f t="shared" si="44"/>
        <v/>
      </c>
      <c r="BT84" s="118" t="str">
        <f t="shared" si="44"/>
        <v/>
      </c>
      <c r="BU84" s="116" t="str">
        <f t="shared" si="45"/>
        <v/>
      </c>
      <c r="BV84" s="118" t="str">
        <f t="shared" si="45"/>
        <v/>
      </c>
      <c r="BW84" s="118" t="str">
        <f t="shared" si="45"/>
        <v/>
      </c>
      <c r="BX84" s="117" t="str">
        <f t="shared" si="45"/>
        <v/>
      </c>
      <c r="BY84" s="118" t="str">
        <f t="shared" si="45"/>
        <v/>
      </c>
    </row>
    <row r="85" spans="1:77" x14ac:dyDescent="0.2">
      <c r="A85" t="s">
        <v>46</v>
      </c>
      <c r="B85" t="s">
        <v>46</v>
      </c>
      <c r="C85" t="s">
        <v>63</v>
      </c>
      <c r="D85" t="s">
        <v>63</v>
      </c>
      <c r="E85" t="s">
        <v>60</v>
      </c>
      <c r="F85" s="4">
        <f t="shared" si="39"/>
        <v>46090</v>
      </c>
      <c r="G85" t="s">
        <v>36</v>
      </c>
      <c r="H85" s="28">
        <v>0</v>
      </c>
      <c r="I85" s="138">
        <v>0</v>
      </c>
      <c r="J85" s="138">
        <v>0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9">
        <v>0</v>
      </c>
      <c r="R85" s="30">
        <f t="shared" si="35"/>
        <v>0</v>
      </c>
      <c r="S85" s="30">
        <f t="shared" si="36"/>
        <v>0</v>
      </c>
      <c r="T85" t="s">
        <v>49</v>
      </c>
      <c r="U85" t="s">
        <v>49</v>
      </c>
      <c r="V85" t="s">
        <v>63</v>
      </c>
      <c r="W85" t="s">
        <v>63</v>
      </c>
      <c r="X85" t="s">
        <v>60</v>
      </c>
      <c r="Y85" s="4">
        <f t="shared" si="40"/>
        <v>45726</v>
      </c>
      <c r="Z85" t="s">
        <v>36</v>
      </c>
      <c r="AA85" s="28">
        <v>2</v>
      </c>
      <c r="AB85" s="138">
        <v>1</v>
      </c>
      <c r="AC85" s="138">
        <v>0</v>
      </c>
      <c r="AD85" s="2">
        <v>0</v>
      </c>
      <c r="AE85" s="2">
        <v>0</v>
      </c>
      <c r="AF85" s="2">
        <v>269.17</v>
      </c>
      <c r="AG85" s="2">
        <v>0</v>
      </c>
      <c r="AH85" s="2">
        <v>0</v>
      </c>
      <c r="AI85" s="2">
        <v>0</v>
      </c>
      <c r="AJ85" s="29">
        <v>0</v>
      </c>
      <c r="AK85" s="30">
        <f t="shared" si="37"/>
        <v>1</v>
      </c>
      <c r="AL85" s="30">
        <f t="shared" si="38"/>
        <v>0</v>
      </c>
      <c r="AM85" s="2">
        <f t="shared" si="42"/>
        <v>-2</v>
      </c>
      <c r="AN85" s="2">
        <f t="shared" si="42"/>
        <v>-1</v>
      </c>
      <c r="AO85" s="2">
        <f t="shared" si="42"/>
        <v>0</v>
      </c>
      <c r="AP85" s="2">
        <f t="shared" si="41"/>
        <v>0</v>
      </c>
      <c r="AQ85" s="2">
        <f t="shared" si="41"/>
        <v>0</v>
      </c>
      <c r="AR85" s="2">
        <f t="shared" si="41"/>
        <v>-269.17</v>
      </c>
      <c r="AS85" s="2">
        <f t="shared" si="41"/>
        <v>0</v>
      </c>
      <c r="AT85" s="2">
        <f t="shared" si="30"/>
        <v>0</v>
      </c>
      <c r="AU85" s="2">
        <f t="shared" si="30"/>
        <v>0</v>
      </c>
      <c r="AV85" s="29">
        <f t="shared" si="30"/>
        <v>0</v>
      </c>
      <c r="AW85" s="30">
        <f t="shared" si="30"/>
        <v>-1</v>
      </c>
      <c r="AX85" s="31">
        <f t="shared" si="30"/>
        <v>0</v>
      </c>
      <c r="AY85" s="38">
        <f t="shared" si="33"/>
        <v>-1</v>
      </c>
      <c r="AZ85" s="38">
        <f t="shared" si="33"/>
        <v>-1</v>
      </c>
      <c r="BA85" s="38" t="str">
        <f t="shared" si="33"/>
        <v/>
      </c>
      <c r="BB85" s="38" t="str">
        <f t="shared" si="33"/>
        <v/>
      </c>
      <c r="BC85" s="38" t="str">
        <f t="shared" si="33"/>
        <v/>
      </c>
      <c r="BD85" s="38">
        <f t="shared" si="33"/>
        <v>-1</v>
      </c>
      <c r="BE85" s="38" t="str">
        <f t="shared" si="34"/>
        <v/>
      </c>
      <c r="BF85" s="38" t="str">
        <f t="shared" si="34"/>
        <v/>
      </c>
      <c r="BG85" s="38" t="str">
        <f t="shared" si="34"/>
        <v/>
      </c>
      <c r="BH85" s="39" t="str">
        <f t="shared" si="34"/>
        <v/>
      </c>
      <c r="BI85" s="76">
        <f t="shared" si="34"/>
        <v>-1</v>
      </c>
      <c r="BJ85" s="40" t="str">
        <f t="shared" si="34"/>
        <v/>
      </c>
      <c r="BK85" s="119" t="str">
        <f t="shared" si="43"/>
        <v/>
      </c>
      <c r="BL85" s="120" t="str">
        <f t="shared" si="43"/>
        <v/>
      </c>
      <c r="BM85" s="120" t="str">
        <f t="shared" si="43"/>
        <v/>
      </c>
      <c r="BN85" s="120" t="str">
        <f t="shared" si="43"/>
        <v/>
      </c>
      <c r="BO85" s="121" t="str">
        <f t="shared" si="43"/>
        <v/>
      </c>
      <c r="BP85" s="119">
        <f t="shared" si="44"/>
        <v>134.58500000000001</v>
      </c>
      <c r="BQ85" s="120">
        <f t="shared" si="44"/>
        <v>0</v>
      </c>
      <c r="BR85" s="120" t="str">
        <f t="shared" si="44"/>
        <v/>
      </c>
      <c r="BS85" s="120" t="str">
        <f t="shared" si="44"/>
        <v/>
      </c>
      <c r="BT85" s="121" t="str">
        <f t="shared" si="44"/>
        <v/>
      </c>
      <c r="BU85" s="119" t="str">
        <f t="shared" si="45"/>
        <v/>
      </c>
      <c r="BV85" s="121" t="str">
        <f t="shared" si="45"/>
        <v/>
      </c>
      <c r="BW85" s="121" t="str">
        <f t="shared" si="45"/>
        <v/>
      </c>
      <c r="BX85" s="120" t="str">
        <f t="shared" si="45"/>
        <v/>
      </c>
      <c r="BY85" s="121" t="str">
        <f t="shared" si="45"/>
        <v/>
      </c>
    </row>
    <row r="86" spans="1:77" x14ac:dyDescent="0.2">
      <c r="A86" t="s">
        <v>46</v>
      </c>
      <c r="B86" t="s">
        <v>46</v>
      </c>
      <c r="C86" t="s">
        <v>63</v>
      </c>
      <c r="D86" t="s">
        <v>63</v>
      </c>
      <c r="E86" t="s">
        <v>60</v>
      </c>
      <c r="F86" s="4">
        <f t="shared" si="39"/>
        <v>46091</v>
      </c>
      <c r="G86" t="s">
        <v>37</v>
      </c>
      <c r="H86" s="28">
        <v>3</v>
      </c>
      <c r="I86" s="138">
        <v>1</v>
      </c>
      <c r="J86" s="138">
        <v>0</v>
      </c>
      <c r="K86" s="2">
        <v>0</v>
      </c>
      <c r="L86" s="2">
        <v>0</v>
      </c>
      <c r="M86" s="2">
        <v>169.92</v>
      </c>
      <c r="N86" s="2">
        <v>128.96</v>
      </c>
      <c r="O86" s="2">
        <v>0</v>
      </c>
      <c r="P86" s="2">
        <v>0</v>
      </c>
      <c r="Q86" s="29">
        <v>0</v>
      </c>
      <c r="R86" s="30">
        <f t="shared" si="35"/>
        <v>1</v>
      </c>
      <c r="S86" s="30">
        <f t="shared" si="36"/>
        <v>128.96</v>
      </c>
      <c r="T86" t="s">
        <v>49</v>
      </c>
      <c r="U86" t="s">
        <v>49</v>
      </c>
      <c r="V86" t="s">
        <v>63</v>
      </c>
      <c r="W86" t="s">
        <v>63</v>
      </c>
      <c r="X86" t="s">
        <v>60</v>
      </c>
      <c r="Y86" s="4">
        <f t="shared" si="40"/>
        <v>45727</v>
      </c>
      <c r="Z86" t="s">
        <v>37</v>
      </c>
      <c r="AA86" s="28">
        <v>2</v>
      </c>
      <c r="AB86" s="138">
        <v>0</v>
      </c>
      <c r="AC86" s="138">
        <v>0</v>
      </c>
      <c r="AD86" s="2">
        <v>0</v>
      </c>
      <c r="AE86" s="2">
        <v>0</v>
      </c>
      <c r="AF86" s="2">
        <v>283.64</v>
      </c>
      <c r="AG86" s="2">
        <v>0</v>
      </c>
      <c r="AH86" s="2">
        <v>0</v>
      </c>
      <c r="AI86" s="2">
        <v>0</v>
      </c>
      <c r="AJ86" s="29">
        <v>0</v>
      </c>
      <c r="AK86" s="30">
        <f t="shared" si="37"/>
        <v>0</v>
      </c>
      <c r="AL86" s="30">
        <f t="shared" si="38"/>
        <v>0</v>
      </c>
      <c r="AM86" s="2">
        <f t="shared" si="42"/>
        <v>1</v>
      </c>
      <c r="AN86" s="2">
        <f t="shared" si="42"/>
        <v>1</v>
      </c>
      <c r="AO86" s="2">
        <f t="shared" si="42"/>
        <v>0</v>
      </c>
      <c r="AP86" s="2">
        <f t="shared" si="41"/>
        <v>0</v>
      </c>
      <c r="AQ86" s="2">
        <f t="shared" si="41"/>
        <v>0</v>
      </c>
      <c r="AR86" s="2">
        <f t="shared" si="41"/>
        <v>-113.72</v>
      </c>
      <c r="AS86" s="2">
        <f t="shared" si="41"/>
        <v>128.96</v>
      </c>
      <c r="AT86" s="2">
        <f t="shared" si="30"/>
        <v>0</v>
      </c>
      <c r="AU86" s="2">
        <f t="shared" si="30"/>
        <v>0</v>
      </c>
      <c r="AV86" s="29">
        <f t="shared" si="30"/>
        <v>0</v>
      </c>
      <c r="AW86" s="30">
        <f t="shared" si="30"/>
        <v>1</v>
      </c>
      <c r="AX86" s="31">
        <f t="shared" si="30"/>
        <v>128.96</v>
      </c>
      <c r="AY86" s="38">
        <f t="shared" si="33"/>
        <v>0.5</v>
      </c>
      <c r="AZ86" s="38" t="str">
        <f t="shared" si="33"/>
        <v/>
      </c>
      <c r="BA86" s="38" t="str">
        <f t="shared" si="33"/>
        <v/>
      </c>
      <c r="BB86" s="38" t="str">
        <f t="shared" si="33"/>
        <v/>
      </c>
      <c r="BC86" s="38" t="str">
        <f t="shared" si="33"/>
        <v/>
      </c>
      <c r="BD86" s="38">
        <f t="shared" si="33"/>
        <v>-0.40093075729798339</v>
      </c>
      <c r="BE86" s="38" t="str">
        <f t="shared" si="34"/>
        <v/>
      </c>
      <c r="BF86" s="38" t="str">
        <f t="shared" si="34"/>
        <v/>
      </c>
      <c r="BG86" s="38" t="str">
        <f t="shared" si="34"/>
        <v/>
      </c>
      <c r="BH86" s="39" t="str">
        <f t="shared" si="34"/>
        <v/>
      </c>
      <c r="BI86" s="76" t="str">
        <f t="shared" si="34"/>
        <v/>
      </c>
      <c r="BJ86" s="40" t="str">
        <f t="shared" si="34"/>
        <v/>
      </c>
      <c r="BK86" s="119">
        <f t="shared" si="43"/>
        <v>56.639999999999993</v>
      </c>
      <c r="BL86" s="120">
        <f t="shared" si="43"/>
        <v>128.96</v>
      </c>
      <c r="BM86" s="120" t="str">
        <f t="shared" si="43"/>
        <v/>
      </c>
      <c r="BN86" s="120" t="str">
        <f t="shared" si="43"/>
        <v/>
      </c>
      <c r="BO86" s="121" t="str">
        <f t="shared" si="43"/>
        <v/>
      </c>
      <c r="BP86" s="119">
        <f t="shared" si="44"/>
        <v>141.82</v>
      </c>
      <c r="BQ86" s="120" t="str">
        <f t="shared" si="44"/>
        <v/>
      </c>
      <c r="BR86" s="120" t="str">
        <f t="shared" si="44"/>
        <v/>
      </c>
      <c r="BS86" s="120" t="str">
        <f t="shared" si="44"/>
        <v/>
      </c>
      <c r="BT86" s="121" t="str">
        <f t="shared" si="44"/>
        <v/>
      </c>
      <c r="BU86" s="119">
        <f t="shared" si="45"/>
        <v>-85.18</v>
      </c>
      <c r="BV86" s="121" t="str">
        <f t="shared" si="45"/>
        <v/>
      </c>
      <c r="BW86" s="121" t="str">
        <f t="shared" si="45"/>
        <v/>
      </c>
      <c r="BX86" s="120" t="str">
        <f t="shared" si="45"/>
        <v/>
      </c>
      <c r="BY86" s="121" t="str">
        <f t="shared" si="45"/>
        <v/>
      </c>
    </row>
    <row r="87" spans="1:77" x14ac:dyDescent="0.2">
      <c r="A87" t="s">
        <v>46</v>
      </c>
      <c r="B87" t="s">
        <v>46</v>
      </c>
      <c r="C87" t="s">
        <v>63</v>
      </c>
      <c r="D87" t="s">
        <v>63</v>
      </c>
      <c r="E87" t="s">
        <v>60</v>
      </c>
      <c r="F87" s="4">
        <f t="shared" si="39"/>
        <v>46092</v>
      </c>
      <c r="G87" t="s">
        <v>38</v>
      </c>
      <c r="H87" s="28">
        <v>0</v>
      </c>
      <c r="I87" s="138">
        <v>0</v>
      </c>
      <c r="J87" s="138">
        <v>0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29">
        <v>0</v>
      </c>
      <c r="R87" s="30">
        <f t="shared" si="35"/>
        <v>0</v>
      </c>
      <c r="S87" s="30">
        <f t="shared" si="36"/>
        <v>0</v>
      </c>
      <c r="T87" t="s">
        <v>49</v>
      </c>
      <c r="U87" t="s">
        <v>49</v>
      </c>
      <c r="V87" t="s">
        <v>63</v>
      </c>
      <c r="W87" t="s">
        <v>63</v>
      </c>
      <c r="X87" t="s">
        <v>60</v>
      </c>
      <c r="Y87" s="4">
        <f t="shared" si="40"/>
        <v>45728</v>
      </c>
      <c r="Z87" t="s">
        <v>38</v>
      </c>
      <c r="AA87" s="28">
        <v>2</v>
      </c>
      <c r="AB87" s="138">
        <v>2</v>
      </c>
      <c r="AC87" s="138">
        <v>0</v>
      </c>
      <c r="AD87" s="2">
        <v>0</v>
      </c>
      <c r="AE87" s="2">
        <v>0</v>
      </c>
      <c r="AF87" s="2">
        <v>144.97999999999999</v>
      </c>
      <c r="AG87" s="2">
        <v>0</v>
      </c>
      <c r="AH87" s="2">
        <v>0</v>
      </c>
      <c r="AI87" s="2">
        <v>0</v>
      </c>
      <c r="AJ87" s="29">
        <v>0</v>
      </c>
      <c r="AK87" s="30">
        <f t="shared" si="37"/>
        <v>2</v>
      </c>
      <c r="AL87" s="30">
        <f t="shared" si="38"/>
        <v>0</v>
      </c>
      <c r="AM87" s="2">
        <f t="shared" si="42"/>
        <v>-2</v>
      </c>
      <c r="AN87" s="2">
        <f t="shared" si="42"/>
        <v>-2</v>
      </c>
      <c r="AO87" s="2">
        <f t="shared" si="42"/>
        <v>0</v>
      </c>
      <c r="AP87" s="2">
        <f t="shared" si="41"/>
        <v>0</v>
      </c>
      <c r="AQ87" s="2">
        <f t="shared" si="41"/>
        <v>0</v>
      </c>
      <c r="AR87" s="2">
        <f t="shared" si="41"/>
        <v>-144.97999999999999</v>
      </c>
      <c r="AS87" s="2">
        <f t="shared" si="41"/>
        <v>0</v>
      </c>
      <c r="AT87" s="2">
        <f t="shared" si="30"/>
        <v>0</v>
      </c>
      <c r="AU87" s="2">
        <f t="shared" si="30"/>
        <v>0</v>
      </c>
      <c r="AV87" s="29">
        <f t="shared" si="30"/>
        <v>0</v>
      </c>
      <c r="AW87" s="30">
        <f t="shared" si="30"/>
        <v>-2</v>
      </c>
      <c r="AX87" s="31">
        <f t="shared" si="30"/>
        <v>0</v>
      </c>
      <c r="AY87" s="38">
        <f t="shared" si="33"/>
        <v>-1</v>
      </c>
      <c r="AZ87" s="38">
        <f t="shared" si="33"/>
        <v>-1</v>
      </c>
      <c r="BA87" s="38" t="str">
        <f t="shared" si="33"/>
        <v/>
      </c>
      <c r="BB87" s="38" t="str">
        <f t="shared" si="33"/>
        <v/>
      </c>
      <c r="BC87" s="38" t="str">
        <f t="shared" si="33"/>
        <v/>
      </c>
      <c r="BD87" s="38">
        <f t="shared" si="33"/>
        <v>-1</v>
      </c>
      <c r="BE87" s="38" t="str">
        <f t="shared" si="34"/>
        <v/>
      </c>
      <c r="BF87" s="38" t="str">
        <f t="shared" si="34"/>
        <v/>
      </c>
      <c r="BG87" s="38" t="str">
        <f t="shared" si="34"/>
        <v/>
      </c>
      <c r="BH87" s="39" t="str">
        <f t="shared" si="34"/>
        <v/>
      </c>
      <c r="BI87" s="76">
        <f t="shared" si="34"/>
        <v>-1</v>
      </c>
      <c r="BJ87" s="40" t="str">
        <f t="shared" si="34"/>
        <v/>
      </c>
      <c r="BK87" s="119" t="str">
        <f t="shared" si="43"/>
        <v/>
      </c>
      <c r="BL87" s="120" t="str">
        <f t="shared" si="43"/>
        <v/>
      </c>
      <c r="BM87" s="120" t="str">
        <f t="shared" si="43"/>
        <v/>
      </c>
      <c r="BN87" s="120" t="str">
        <f t="shared" si="43"/>
        <v/>
      </c>
      <c r="BO87" s="121" t="str">
        <f t="shared" si="43"/>
        <v/>
      </c>
      <c r="BP87" s="119">
        <f t="shared" si="44"/>
        <v>72.489999999999995</v>
      </c>
      <c r="BQ87" s="120">
        <f t="shared" si="44"/>
        <v>0</v>
      </c>
      <c r="BR87" s="120" t="str">
        <f t="shared" si="44"/>
        <v/>
      </c>
      <c r="BS87" s="120" t="str">
        <f t="shared" si="44"/>
        <v/>
      </c>
      <c r="BT87" s="121" t="str">
        <f t="shared" si="44"/>
        <v/>
      </c>
      <c r="BU87" s="119" t="str">
        <f t="shared" si="45"/>
        <v/>
      </c>
      <c r="BV87" s="121" t="str">
        <f t="shared" si="45"/>
        <v/>
      </c>
      <c r="BW87" s="121" t="str">
        <f t="shared" si="45"/>
        <v/>
      </c>
      <c r="BX87" s="120" t="str">
        <f t="shared" si="45"/>
        <v/>
      </c>
      <c r="BY87" s="121" t="str">
        <f t="shared" si="45"/>
        <v/>
      </c>
    </row>
    <row r="88" spans="1:77" x14ac:dyDescent="0.2">
      <c r="A88" t="s">
        <v>46</v>
      </c>
      <c r="B88" t="s">
        <v>46</v>
      </c>
      <c r="C88" t="s">
        <v>63</v>
      </c>
      <c r="D88" t="s">
        <v>63</v>
      </c>
      <c r="E88" t="s">
        <v>60</v>
      </c>
      <c r="F88" s="4">
        <f t="shared" si="39"/>
        <v>46093</v>
      </c>
      <c r="G88" t="s">
        <v>39</v>
      </c>
      <c r="H88" s="28">
        <v>0</v>
      </c>
      <c r="I88" s="138">
        <v>0</v>
      </c>
      <c r="J88" s="138">
        <v>0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  <c r="P88" s="2">
        <v>0</v>
      </c>
      <c r="Q88" s="29">
        <v>0</v>
      </c>
      <c r="R88" s="30">
        <f t="shared" si="35"/>
        <v>0</v>
      </c>
      <c r="S88" s="30">
        <f t="shared" si="36"/>
        <v>0</v>
      </c>
      <c r="T88" t="s">
        <v>49</v>
      </c>
      <c r="U88" t="s">
        <v>49</v>
      </c>
      <c r="V88" t="s">
        <v>63</v>
      </c>
      <c r="W88" t="s">
        <v>63</v>
      </c>
      <c r="X88" t="s">
        <v>60</v>
      </c>
      <c r="Y88" s="4">
        <f t="shared" si="40"/>
        <v>45729</v>
      </c>
      <c r="Z88" t="s">
        <v>39</v>
      </c>
      <c r="AA88" s="28">
        <v>4</v>
      </c>
      <c r="AB88" s="138">
        <v>1</v>
      </c>
      <c r="AC88" s="138">
        <v>0</v>
      </c>
      <c r="AD88" s="2">
        <v>0</v>
      </c>
      <c r="AE88" s="2">
        <v>0</v>
      </c>
      <c r="AF88" s="2">
        <v>394.11</v>
      </c>
      <c r="AG88" s="2">
        <v>0</v>
      </c>
      <c r="AH88" s="2">
        <v>0</v>
      </c>
      <c r="AI88" s="2">
        <v>0</v>
      </c>
      <c r="AJ88" s="29">
        <v>0</v>
      </c>
      <c r="AK88" s="30">
        <f t="shared" si="37"/>
        <v>1</v>
      </c>
      <c r="AL88" s="30">
        <f t="shared" si="38"/>
        <v>0</v>
      </c>
      <c r="AM88" s="2">
        <f t="shared" si="42"/>
        <v>-4</v>
      </c>
      <c r="AN88" s="2">
        <f t="shared" si="42"/>
        <v>-1</v>
      </c>
      <c r="AO88" s="2">
        <f t="shared" si="42"/>
        <v>0</v>
      </c>
      <c r="AP88" s="2">
        <f t="shared" si="41"/>
        <v>0</v>
      </c>
      <c r="AQ88" s="2">
        <f t="shared" si="41"/>
        <v>0</v>
      </c>
      <c r="AR88" s="2">
        <f t="shared" si="41"/>
        <v>-394.11</v>
      </c>
      <c r="AS88" s="2">
        <f t="shared" si="41"/>
        <v>0</v>
      </c>
      <c r="AT88" s="2">
        <f t="shared" si="30"/>
        <v>0</v>
      </c>
      <c r="AU88" s="2">
        <f t="shared" si="30"/>
        <v>0</v>
      </c>
      <c r="AV88" s="29">
        <f t="shared" si="30"/>
        <v>0</v>
      </c>
      <c r="AW88" s="30">
        <f t="shared" si="30"/>
        <v>-1</v>
      </c>
      <c r="AX88" s="31">
        <f t="shared" si="30"/>
        <v>0</v>
      </c>
      <c r="AY88" s="38">
        <f t="shared" si="33"/>
        <v>-1</v>
      </c>
      <c r="AZ88" s="38">
        <f t="shared" si="33"/>
        <v>-1</v>
      </c>
      <c r="BA88" s="38" t="str">
        <f t="shared" si="33"/>
        <v/>
      </c>
      <c r="BB88" s="38" t="str">
        <f t="shared" si="33"/>
        <v/>
      </c>
      <c r="BC88" s="38" t="str">
        <f t="shared" si="33"/>
        <v/>
      </c>
      <c r="BD88" s="38">
        <f t="shared" si="33"/>
        <v>-1</v>
      </c>
      <c r="BE88" s="38" t="str">
        <f t="shared" si="34"/>
        <v/>
      </c>
      <c r="BF88" s="38" t="str">
        <f t="shared" si="34"/>
        <v/>
      </c>
      <c r="BG88" s="38" t="str">
        <f t="shared" si="34"/>
        <v/>
      </c>
      <c r="BH88" s="39" t="str">
        <f t="shared" si="34"/>
        <v/>
      </c>
      <c r="BI88" s="76">
        <f t="shared" si="34"/>
        <v>-1</v>
      </c>
      <c r="BJ88" s="40" t="str">
        <f t="shared" si="34"/>
        <v/>
      </c>
      <c r="BK88" s="119" t="str">
        <f t="shared" si="43"/>
        <v/>
      </c>
      <c r="BL88" s="120" t="str">
        <f t="shared" si="43"/>
        <v/>
      </c>
      <c r="BM88" s="120" t="str">
        <f t="shared" si="43"/>
        <v/>
      </c>
      <c r="BN88" s="120" t="str">
        <f t="shared" si="43"/>
        <v/>
      </c>
      <c r="BO88" s="121" t="str">
        <f t="shared" si="43"/>
        <v/>
      </c>
      <c r="BP88" s="119">
        <f t="shared" si="44"/>
        <v>98.527500000000003</v>
      </c>
      <c r="BQ88" s="120">
        <f t="shared" si="44"/>
        <v>0</v>
      </c>
      <c r="BR88" s="120" t="str">
        <f t="shared" si="44"/>
        <v/>
      </c>
      <c r="BS88" s="120" t="str">
        <f t="shared" si="44"/>
        <v/>
      </c>
      <c r="BT88" s="121" t="str">
        <f t="shared" si="44"/>
        <v/>
      </c>
      <c r="BU88" s="119" t="str">
        <f t="shared" si="45"/>
        <v/>
      </c>
      <c r="BV88" s="121" t="str">
        <f t="shared" si="45"/>
        <v/>
      </c>
      <c r="BW88" s="121" t="str">
        <f t="shared" si="45"/>
        <v/>
      </c>
      <c r="BX88" s="120" t="str">
        <f t="shared" si="45"/>
        <v/>
      </c>
      <c r="BY88" s="121" t="str">
        <f t="shared" si="45"/>
        <v/>
      </c>
    </row>
    <row r="89" spans="1:77" x14ac:dyDescent="0.2">
      <c r="A89" t="s">
        <v>46</v>
      </c>
      <c r="B89" t="s">
        <v>46</v>
      </c>
      <c r="C89" t="s">
        <v>63</v>
      </c>
      <c r="D89" t="s">
        <v>63</v>
      </c>
      <c r="E89" t="s">
        <v>60</v>
      </c>
      <c r="F89" s="4">
        <f t="shared" si="39"/>
        <v>46094</v>
      </c>
      <c r="G89" t="s">
        <v>40</v>
      </c>
      <c r="H89" s="28">
        <v>1</v>
      </c>
      <c r="I89" s="138">
        <v>2</v>
      </c>
      <c r="J89" s="138">
        <v>0</v>
      </c>
      <c r="K89" s="2">
        <v>0</v>
      </c>
      <c r="L89" s="2">
        <v>0</v>
      </c>
      <c r="M89" s="2">
        <v>73.959999999999994</v>
      </c>
      <c r="N89" s="2">
        <v>129.91999999999999</v>
      </c>
      <c r="O89" s="2">
        <v>0</v>
      </c>
      <c r="P89" s="2">
        <v>0</v>
      </c>
      <c r="Q89" s="29">
        <v>0</v>
      </c>
      <c r="R89" s="30">
        <f t="shared" si="35"/>
        <v>2</v>
      </c>
      <c r="S89" s="30">
        <f t="shared" si="36"/>
        <v>129.91999999999999</v>
      </c>
      <c r="T89" t="s">
        <v>49</v>
      </c>
      <c r="U89" t="s">
        <v>49</v>
      </c>
      <c r="V89" t="s">
        <v>63</v>
      </c>
      <c r="W89" t="s">
        <v>63</v>
      </c>
      <c r="X89" t="s">
        <v>60</v>
      </c>
      <c r="Y89" s="4">
        <f t="shared" si="40"/>
        <v>45730</v>
      </c>
      <c r="Z89" t="s">
        <v>40</v>
      </c>
      <c r="AA89" s="28">
        <v>5</v>
      </c>
      <c r="AB89" s="138">
        <v>0</v>
      </c>
      <c r="AC89" s="138">
        <v>0</v>
      </c>
      <c r="AD89" s="2">
        <v>0</v>
      </c>
      <c r="AE89" s="2">
        <v>0</v>
      </c>
      <c r="AF89" s="2">
        <v>1006.94</v>
      </c>
      <c r="AG89" s="2">
        <v>0</v>
      </c>
      <c r="AH89" s="2">
        <v>0</v>
      </c>
      <c r="AI89" s="2">
        <v>0</v>
      </c>
      <c r="AJ89" s="29">
        <v>0</v>
      </c>
      <c r="AK89" s="30">
        <f t="shared" si="37"/>
        <v>0</v>
      </c>
      <c r="AL89" s="30">
        <f t="shared" si="38"/>
        <v>0</v>
      </c>
      <c r="AM89" s="2">
        <f t="shared" si="42"/>
        <v>-4</v>
      </c>
      <c r="AN89" s="2">
        <f t="shared" si="42"/>
        <v>2</v>
      </c>
      <c r="AO89" s="2">
        <f t="shared" si="42"/>
        <v>0</v>
      </c>
      <c r="AP89" s="2">
        <f t="shared" si="41"/>
        <v>0</v>
      </c>
      <c r="AQ89" s="2">
        <f t="shared" si="41"/>
        <v>0</v>
      </c>
      <c r="AR89" s="2">
        <f t="shared" si="41"/>
        <v>-932.98</v>
      </c>
      <c r="AS89" s="2">
        <f t="shared" si="41"/>
        <v>129.91999999999999</v>
      </c>
      <c r="AT89" s="2">
        <f t="shared" si="30"/>
        <v>0</v>
      </c>
      <c r="AU89" s="2">
        <f t="shared" si="30"/>
        <v>0</v>
      </c>
      <c r="AV89" s="29">
        <f t="shared" si="30"/>
        <v>0</v>
      </c>
      <c r="AW89" s="30">
        <f t="shared" si="30"/>
        <v>2</v>
      </c>
      <c r="AX89" s="31">
        <f t="shared" si="30"/>
        <v>129.91999999999999</v>
      </c>
      <c r="AY89" s="38">
        <f t="shared" si="33"/>
        <v>-0.8</v>
      </c>
      <c r="AZ89" s="38" t="str">
        <f t="shared" si="33"/>
        <v/>
      </c>
      <c r="BA89" s="38" t="str">
        <f t="shared" si="33"/>
        <v/>
      </c>
      <c r="BB89" s="38" t="str">
        <f t="shared" si="33"/>
        <v/>
      </c>
      <c r="BC89" s="38" t="str">
        <f t="shared" si="33"/>
        <v/>
      </c>
      <c r="BD89" s="38">
        <f t="shared" si="33"/>
        <v>-0.92654974477128726</v>
      </c>
      <c r="BE89" s="38" t="str">
        <f t="shared" si="34"/>
        <v/>
      </c>
      <c r="BF89" s="38" t="str">
        <f t="shared" si="34"/>
        <v/>
      </c>
      <c r="BG89" s="38" t="str">
        <f t="shared" si="34"/>
        <v/>
      </c>
      <c r="BH89" s="39" t="str">
        <f t="shared" si="34"/>
        <v/>
      </c>
      <c r="BI89" s="76" t="str">
        <f t="shared" si="34"/>
        <v/>
      </c>
      <c r="BJ89" s="40" t="str">
        <f t="shared" si="34"/>
        <v/>
      </c>
      <c r="BK89" s="119">
        <f t="shared" si="43"/>
        <v>73.959999999999994</v>
      </c>
      <c r="BL89" s="120">
        <f t="shared" si="43"/>
        <v>64.959999999999994</v>
      </c>
      <c r="BM89" s="120" t="str">
        <f t="shared" si="43"/>
        <v/>
      </c>
      <c r="BN89" s="120" t="str">
        <f t="shared" si="43"/>
        <v/>
      </c>
      <c r="BO89" s="121" t="str">
        <f t="shared" si="43"/>
        <v/>
      </c>
      <c r="BP89" s="119">
        <f t="shared" si="44"/>
        <v>201.38800000000001</v>
      </c>
      <c r="BQ89" s="120" t="str">
        <f t="shared" si="44"/>
        <v/>
      </c>
      <c r="BR89" s="120" t="str">
        <f t="shared" si="44"/>
        <v/>
      </c>
      <c r="BS89" s="120" t="str">
        <f t="shared" si="44"/>
        <v/>
      </c>
      <c r="BT89" s="121" t="str">
        <f t="shared" si="44"/>
        <v/>
      </c>
      <c r="BU89" s="119">
        <f t="shared" si="45"/>
        <v>-127.42800000000001</v>
      </c>
      <c r="BV89" s="121" t="str">
        <f t="shared" si="45"/>
        <v/>
      </c>
      <c r="BW89" s="121" t="str">
        <f t="shared" si="45"/>
        <v/>
      </c>
      <c r="BX89" s="120" t="str">
        <f t="shared" si="45"/>
        <v/>
      </c>
      <c r="BY89" s="121" t="str">
        <f t="shared" si="45"/>
        <v/>
      </c>
    </row>
    <row r="90" spans="1:77" ht="13.5" thickBot="1" x14ac:dyDescent="0.25">
      <c r="A90" t="s">
        <v>46</v>
      </c>
      <c r="B90" t="s">
        <v>46</v>
      </c>
      <c r="C90" t="s">
        <v>63</v>
      </c>
      <c r="D90" t="s">
        <v>63</v>
      </c>
      <c r="E90" t="s">
        <v>60</v>
      </c>
      <c r="F90" s="59">
        <f t="shared" si="39"/>
        <v>46095</v>
      </c>
      <c r="G90" s="42" t="s">
        <v>41</v>
      </c>
      <c r="H90" s="43">
        <v>4</v>
      </c>
      <c r="I90" s="44">
        <v>0</v>
      </c>
      <c r="J90" s="44">
        <v>0</v>
      </c>
      <c r="K90" s="44">
        <v>0</v>
      </c>
      <c r="L90" s="44">
        <v>0</v>
      </c>
      <c r="M90" s="44">
        <v>569.16</v>
      </c>
      <c r="N90" s="44">
        <v>0</v>
      </c>
      <c r="O90" s="44">
        <v>0</v>
      </c>
      <c r="P90" s="44">
        <v>0</v>
      </c>
      <c r="Q90" s="45">
        <v>0</v>
      </c>
      <c r="R90" s="46">
        <f t="shared" si="35"/>
        <v>0</v>
      </c>
      <c r="S90" s="46">
        <f t="shared" si="36"/>
        <v>0</v>
      </c>
      <c r="T90" t="s">
        <v>49</v>
      </c>
      <c r="U90" t="s">
        <v>49</v>
      </c>
      <c r="V90" t="s">
        <v>63</v>
      </c>
      <c r="W90" t="s">
        <v>63</v>
      </c>
      <c r="X90" t="s">
        <v>60</v>
      </c>
      <c r="Y90" s="59">
        <f t="shared" si="40"/>
        <v>45731</v>
      </c>
      <c r="Z90" s="42" t="s">
        <v>41</v>
      </c>
      <c r="AA90" s="43">
        <v>1</v>
      </c>
      <c r="AB90" s="44">
        <v>0</v>
      </c>
      <c r="AC90" s="44">
        <v>0</v>
      </c>
      <c r="AD90" s="44">
        <v>0</v>
      </c>
      <c r="AE90" s="44">
        <v>0</v>
      </c>
      <c r="AF90" s="44">
        <v>110.92</v>
      </c>
      <c r="AG90" s="44">
        <v>0</v>
      </c>
      <c r="AH90" s="44">
        <v>0</v>
      </c>
      <c r="AI90" s="44">
        <v>0</v>
      </c>
      <c r="AJ90" s="45">
        <v>0</v>
      </c>
      <c r="AK90" s="46">
        <f t="shared" si="37"/>
        <v>0</v>
      </c>
      <c r="AL90" s="46">
        <f t="shared" si="38"/>
        <v>0</v>
      </c>
      <c r="AM90" s="44">
        <f t="shared" si="42"/>
        <v>3</v>
      </c>
      <c r="AN90" s="44">
        <f t="shared" si="42"/>
        <v>0</v>
      </c>
      <c r="AO90" s="44">
        <f t="shared" si="42"/>
        <v>0</v>
      </c>
      <c r="AP90" s="44">
        <f t="shared" si="41"/>
        <v>0</v>
      </c>
      <c r="AQ90" s="44">
        <f t="shared" si="41"/>
        <v>0</v>
      </c>
      <c r="AR90" s="44">
        <f t="shared" si="41"/>
        <v>458.23999999999995</v>
      </c>
      <c r="AS90" s="44">
        <f t="shared" si="41"/>
        <v>0</v>
      </c>
      <c r="AT90" s="44">
        <f t="shared" si="30"/>
        <v>0</v>
      </c>
      <c r="AU90" s="44">
        <f t="shared" si="30"/>
        <v>0</v>
      </c>
      <c r="AV90" s="45">
        <f t="shared" si="30"/>
        <v>0</v>
      </c>
      <c r="AW90" s="46">
        <f t="shared" si="30"/>
        <v>0</v>
      </c>
      <c r="AX90" s="47">
        <f t="shared" si="30"/>
        <v>0</v>
      </c>
      <c r="AY90" s="56">
        <f t="shared" si="33"/>
        <v>3</v>
      </c>
      <c r="AZ90" s="56" t="str">
        <f t="shared" si="33"/>
        <v/>
      </c>
      <c r="BA90" s="56" t="str">
        <f t="shared" si="33"/>
        <v/>
      </c>
      <c r="BB90" s="56" t="str">
        <f t="shared" si="33"/>
        <v/>
      </c>
      <c r="BC90" s="56" t="str">
        <f t="shared" si="33"/>
        <v/>
      </c>
      <c r="BD90" s="56">
        <f t="shared" si="33"/>
        <v>4.131265777136675</v>
      </c>
      <c r="BE90" s="56" t="str">
        <f t="shared" si="34"/>
        <v/>
      </c>
      <c r="BF90" s="56" t="str">
        <f t="shared" si="34"/>
        <v/>
      </c>
      <c r="BG90" s="56" t="str">
        <f t="shared" si="34"/>
        <v/>
      </c>
      <c r="BH90" s="57" t="str">
        <f t="shared" si="34"/>
        <v/>
      </c>
      <c r="BI90" s="81" t="str">
        <f t="shared" si="34"/>
        <v/>
      </c>
      <c r="BJ90" s="58" t="str">
        <f t="shared" si="34"/>
        <v/>
      </c>
      <c r="BK90" s="122">
        <f t="shared" si="43"/>
        <v>142.29</v>
      </c>
      <c r="BL90" s="123" t="str">
        <f t="shared" si="43"/>
        <v/>
      </c>
      <c r="BM90" s="123" t="str">
        <f t="shared" si="43"/>
        <v/>
      </c>
      <c r="BN90" s="123" t="str">
        <f t="shared" si="43"/>
        <v/>
      </c>
      <c r="BO90" s="124" t="str">
        <f t="shared" si="43"/>
        <v/>
      </c>
      <c r="BP90" s="122">
        <f t="shared" si="44"/>
        <v>110.92</v>
      </c>
      <c r="BQ90" s="123" t="str">
        <f t="shared" si="44"/>
        <v/>
      </c>
      <c r="BR90" s="123" t="str">
        <f t="shared" si="44"/>
        <v/>
      </c>
      <c r="BS90" s="123" t="str">
        <f t="shared" si="44"/>
        <v/>
      </c>
      <c r="BT90" s="124" t="str">
        <f t="shared" si="44"/>
        <v/>
      </c>
      <c r="BU90" s="122">
        <f t="shared" si="45"/>
        <v>31.36999999999999</v>
      </c>
      <c r="BV90" s="124" t="str">
        <f t="shared" si="45"/>
        <v/>
      </c>
      <c r="BW90" s="124" t="str">
        <f t="shared" si="45"/>
        <v/>
      </c>
      <c r="BX90" s="123" t="str">
        <f t="shared" si="45"/>
        <v/>
      </c>
      <c r="BY90" s="124" t="str">
        <f t="shared" si="45"/>
        <v/>
      </c>
    </row>
    <row r="91" spans="1:77" x14ac:dyDescent="0.2">
      <c r="A91" t="s">
        <v>46</v>
      </c>
      <c r="B91" t="s">
        <v>46</v>
      </c>
      <c r="C91" t="s">
        <v>63</v>
      </c>
      <c r="D91" t="s">
        <v>63</v>
      </c>
      <c r="E91" t="s">
        <v>61</v>
      </c>
      <c r="F91" s="4">
        <f t="shared" si="39"/>
        <v>46096</v>
      </c>
      <c r="G91" t="s">
        <v>35</v>
      </c>
      <c r="H91" s="28">
        <v>0</v>
      </c>
      <c r="I91" s="138">
        <v>0</v>
      </c>
      <c r="J91" s="138">
        <v>0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>
        <v>0</v>
      </c>
      <c r="Q91" s="29">
        <v>0</v>
      </c>
      <c r="R91" s="30">
        <f t="shared" si="35"/>
        <v>0</v>
      </c>
      <c r="S91" s="30">
        <f t="shared" si="36"/>
        <v>0</v>
      </c>
      <c r="T91" t="s">
        <v>49</v>
      </c>
      <c r="U91" t="s">
        <v>49</v>
      </c>
      <c r="V91" t="s">
        <v>63</v>
      </c>
      <c r="W91" t="s">
        <v>63</v>
      </c>
      <c r="X91" t="s">
        <v>61</v>
      </c>
      <c r="Y91" s="4">
        <f t="shared" si="40"/>
        <v>45732</v>
      </c>
      <c r="Z91" t="s">
        <v>35</v>
      </c>
      <c r="AA91" s="28">
        <v>1</v>
      </c>
      <c r="AB91" s="138">
        <v>1</v>
      </c>
      <c r="AC91" s="138">
        <v>0</v>
      </c>
      <c r="AD91" s="2">
        <v>0</v>
      </c>
      <c r="AE91" s="2">
        <v>0</v>
      </c>
      <c r="AF91" s="2">
        <v>14.99</v>
      </c>
      <c r="AG91" s="2">
        <v>0</v>
      </c>
      <c r="AH91" s="2">
        <v>0</v>
      </c>
      <c r="AI91" s="2">
        <v>0</v>
      </c>
      <c r="AJ91" s="29">
        <v>0</v>
      </c>
      <c r="AK91" s="30">
        <f t="shared" si="37"/>
        <v>1</v>
      </c>
      <c r="AL91" s="30">
        <f t="shared" si="38"/>
        <v>0</v>
      </c>
      <c r="AM91" s="2">
        <f t="shared" si="42"/>
        <v>-1</v>
      </c>
      <c r="AN91" s="2">
        <f t="shared" si="42"/>
        <v>-1</v>
      </c>
      <c r="AO91" s="2">
        <f t="shared" si="42"/>
        <v>0</v>
      </c>
      <c r="AP91" s="2">
        <f t="shared" si="41"/>
        <v>0</v>
      </c>
      <c r="AQ91" s="2">
        <f t="shared" si="41"/>
        <v>0</v>
      </c>
      <c r="AR91" s="2">
        <f t="shared" si="41"/>
        <v>-14.99</v>
      </c>
      <c r="AS91" s="2">
        <f t="shared" si="41"/>
        <v>0</v>
      </c>
      <c r="AT91" s="2">
        <f t="shared" si="30"/>
        <v>0</v>
      </c>
      <c r="AU91" s="2">
        <f t="shared" si="30"/>
        <v>0</v>
      </c>
      <c r="AV91" s="29">
        <f t="shared" si="30"/>
        <v>0</v>
      </c>
      <c r="AW91" s="30">
        <f t="shared" si="30"/>
        <v>-1</v>
      </c>
      <c r="AX91" s="31">
        <f t="shared" si="30"/>
        <v>0</v>
      </c>
      <c r="AY91" s="38">
        <f t="shared" si="33"/>
        <v>-1</v>
      </c>
      <c r="AZ91" s="38">
        <f t="shared" si="33"/>
        <v>-1</v>
      </c>
      <c r="BA91" s="38" t="str">
        <f t="shared" si="33"/>
        <v/>
      </c>
      <c r="BB91" s="38" t="str">
        <f t="shared" si="33"/>
        <v/>
      </c>
      <c r="BC91" s="38" t="str">
        <f t="shared" si="33"/>
        <v/>
      </c>
      <c r="BD91" s="38">
        <f t="shared" si="33"/>
        <v>-1</v>
      </c>
      <c r="BE91" s="38" t="str">
        <f t="shared" si="34"/>
        <v/>
      </c>
      <c r="BF91" s="38" t="str">
        <f t="shared" si="34"/>
        <v/>
      </c>
      <c r="BG91" s="38" t="str">
        <f t="shared" si="34"/>
        <v/>
      </c>
      <c r="BH91" s="39" t="str">
        <f t="shared" si="34"/>
        <v/>
      </c>
      <c r="BI91" s="76">
        <f t="shared" si="34"/>
        <v>-1</v>
      </c>
      <c r="BJ91" s="40" t="str">
        <f t="shared" si="34"/>
        <v/>
      </c>
      <c r="BK91" s="116" t="str">
        <f t="shared" si="43"/>
        <v/>
      </c>
      <c r="BL91" s="117" t="str">
        <f t="shared" si="43"/>
        <v/>
      </c>
      <c r="BM91" s="117" t="str">
        <f t="shared" si="43"/>
        <v/>
      </c>
      <c r="BN91" s="117" t="str">
        <f t="shared" si="43"/>
        <v/>
      </c>
      <c r="BO91" s="118" t="str">
        <f t="shared" si="43"/>
        <v/>
      </c>
      <c r="BP91" s="116">
        <f t="shared" si="44"/>
        <v>14.99</v>
      </c>
      <c r="BQ91" s="117">
        <f t="shared" si="44"/>
        <v>0</v>
      </c>
      <c r="BR91" s="117" t="str">
        <f t="shared" si="44"/>
        <v/>
      </c>
      <c r="BS91" s="117" t="str">
        <f t="shared" si="44"/>
        <v/>
      </c>
      <c r="BT91" s="118" t="str">
        <f t="shared" si="44"/>
        <v/>
      </c>
      <c r="BU91" s="116" t="str">
        <f t="shared" si="45"/>
        <v/>
      </c>
      <c r="BV91" s="118" t="str">
        <f t="shared" si="45"/>
        <v/>
      </c>
      <c r="BW91" s="118" t="str">
        <f t="shared" si="45"/>
        <v/>
      </c>
      <c r="BX91" s="117" t="str">
        <f t="shared" si="45"/>
        <v/>
      </c>
      <c r="BY91" s="118" t="str">
        <f t="shared" si="45"/>
        <v/>
      </c>
    </row>
    <row r="92" spans="1:77" x14ac:dyDescent="0.2">
      <c r="A92" t="s">
        <v>46</v>
      </c>
      <c r="B92" t="s">
        <v>46</v>
      </c>
      <c r="C92" t="s">
        <v>63</v>
      </c>
      <c r="D92" t="s">
        <v>63</v>
      </c>
      <c r="E92" t="s">
        <v>61</v>
      </c>
      <c r="F92" s="4">
        <f t="shared" si="39"/>
        <v>46097</v>
      </c>
      <c r="G92" t="s">
        <v>36</v>
      </c>
      <c r="H92" s="28">
        <v>0</v>
      </c>
      <c r="I92" s="138">
        <v>0</v>
      </c>
      <c r="J92" s="138">
        <v>0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  <c r="Q92" s="29">
        <v>0</v>
      </c>
      <c r="R92" s="30">
        <f t="shared" si="35"/>
        <v>0</v>
      </c>
      <c r="S92" s="30">
        <f t="shared" si="36"/>
        <v>0</v>
      </c>
      <c r="T92" t="s">
        <v>49</v>
      </c>
      <c r="U92" t="s">
        <v>49</v>
      </c>
      <c r="V92" t="s">
        <v>63</v>
      </c>
      <c r="W92" t="s">
        <v>63</v>
      </c>
      <c r="X92" t="s">
        <v>61</v>
      </c>
      <c r="Y92" s="4">
        <f t="shared" si="40"/>
        <v>45733</v>
      </c>
      <c r="Z92" t="s">
        <v>36</v>
      </c>
      <c r="AA92" s="28">
        <v>0</v>
      </c>
      <c r="AB92" s="138">
        <v>0</v>
      </c>
      <c r="AC92" s="138">
        <v>0</v>
      </c>
      <c r="AD92" s="2">
        <v>0</v>
      </c>
      <c r="AE92" s="2">
        <v>0</v>
      </c>
      <c r="AF92" s="2">
        <v>0</v>
      </c>
      <c r="AG92" s="2">
        <v>0</v>
      </c>
      <c r="AH92" s="2">
        <v>0</v>
      </c>
      <c r="AI92" s="2">
        <v>0</v>
      </c>
      <c r="AJ92" s="29">
        <v>0</v>
      </c>
      <c r="AK92" s="30">
        <f t="shared" si="37"/>
        <v>0</v>
      </c>
      <c r="AL92" s="30">
        <f t="shared" si="38"/>
        <v>0</v>
      </c>
      <c r="AM92" s="2">
        <f t="shared" si="42"/>
        <v>0</v>
      </c>
      <c r="AN92" s="2">
        <f t="shared" si="42"/>
        <v>0</v>
      </c>
      <c r="AO92" s="2">
        <f t="shared" si="42"/>
        <v>0</v>
      </c>
      <c r="AP92" s="2">
        <f t="shared" si="41"/>
        <v>0</v>
      </c>
      <c r="AQ92" s="2">
        <f t="shared" si="41"/>
        <v>0</v>
      </c>
      <c r="AR92" s="2">
        <f t="shared" si="41"/>
        <v>0</v>
      </c>
      <c r="AS92" s="2">
        <f t="shared" si="41"/>
        <v>0</v>
      </c>
      <c r="AT92" s="2">
        <f t="shared" si="30"/>
        <v>0</v>
      </c>
      <c r="AU92" s="2">
        <f t="shared" si="30"/>
        <v>0</v>
      </c>
      <c r="AV92" s="29">
        <f t="shared" si="30"/>
        <v>0</v>
      </c>
      <c r="AW92" s="30">
        <f t="shared" si="30"/>
        <v>0</v>
      </c>
      <c r="AX92" s="31">
        <f t="shared" si="30"/>
        <v>0</v>
      </c>
      <c r="AY92" s="38" t="str">
        <f t="shared" si="33"/>
        <v/>
      </c>
      <c r="AZ92" s="38" t="str">
        <f t="shared" si="33"/>
        <v/>
      </c>
      <c r="BA92" s="38" t="str">
        <f t="shared" si="33"/>
        <v/>
      </c>
      <c r="BB92" s="38" t="str">
        <f t="shared" si="33"/>
        <v/>
      </c>
      <c r="BC92" s="38" t="str">
        <f t="shared" si="33"/>
        <v/>
      </c>
      <c r="BD92" s="38" t="str">
        <f t="shared" si="33"/>
        <v/>
      </c>
      <c r="BE92" s="38" t="str">
        <f t="shared" si="34"/>
        <v/>
      </c>
      <c r="BF92" s="38" t="str">
        <f t="shared" si="34"/>
        <v/>
      </c>
      <c r="BG92" s="38" t="str">
        <f t="shared" si="34"/>
        <v/>
      </c>
      <c r="BH92" s="39" t="str">
        <f t="shared" si="34"/>
        <v/>
      </c>
      <c r="BI92" s="76" t="str">
        <f t="shared" si="34"/>
        <v/>
      </c>
      <c r="BJ92" s="40" t="str">
        <f t="shared" si="34"/>
        <v/>
      </c>
      <c r="BK92" s="119" t="str">
        <f t="shared" si="43"/>
        <v/>
      </c>
      <c r="BL92" s="120" t="str">
        <f t="shared" si="43"/>
        <v/>
      </c>
      <c r="BM92" s="120" t="str">
        <f t="shared" si="43"/>
        <v/>
      </c>
      <c r="BN92" s="120" t="str">
        <f t="shared" si="43"/>
        <v/>
      </c>
      <c r="BO92" s="121" t="str">
        <f t="shared" si="43"/>
        <v/>
      </c>
      <c r="BP92" s="119" t="str">
        <f t="shared" si="44"/>
        <v/>
      </c>
      <c r="BQ92" s="120" t="str">
        <f t="shared" si="44"/>
        <v/>
      </c>
      <c r="BR92" s="120" t="str">
        <f t="shared" si="44"/>
        <v/>
      </c>
      <c r="BS92" s="120" t="str">
        <f t="shared" si="44"/>
        <v/>
      </c>
      <c r="BT92" s="121" t="str">
        <f t="shared" si="44"/>
        <v/>
      </c>
      <c r="BU92" s="119" t="str">
        <f t="shared" si="45"/>
        <v/>
      </c>
      <c r="BV92" s="121" t="str">
        <f t="shared" si="45"/>
        <v/>
      </c>
      <c r="BW92" s="121" t="str">
        <f t="shared" si="45"/>
        <v/>
      </c>
      <c r="BX92" s="120" t="str">
        <f t="shared" si="45"/>
        <v/>
      </c>
      <c r="BY92" s="121" t="str">
        <f t="shared" si="45"/>
        <v/>
      </c>
    </row>
    <row r="93" spans="1:77" x14ac:dyDescent="0.2">
      <c r="A93" t="s">
        <v>46</v>
      </c>
      <c r="B93" t="s">
        <v>46</v>
      </c>
      <c r="C93" t="s">
        <v>63</v>
      </c>
      <c r="D93" t="s">
        <v>63</v>
      </c>
      <c r="E93" t="s">
        <v>61</v>
      </c>
      <c r="F93" s="4">
        <f t="shared" si="39"/>
        <v>46098</v>
      </c>
      <c r="G93" t="s">
        <v>37</v>
      </c>
      <c r="H93" s="28">
        <v>1</v>
      </c>
      <c r="I93" s="138">
        <v>0</v>
      </c>
      <c r="J93" s="138">
        <v>0</v>
      </c>
      <c r="K93" s="2">
        <v>0</v>
      </c>
      <c r="L93" s="2">
        <v>0</v>
      </c>
      <c r="M93" s="2">
        <v>91.99</v>
      </c>
      <c r="N93" s="2">
        <v>0</v>
      </c>
      <c r="O93" s="2">
        <v>0</v>
      </c>
      <c r="P93" s="2">
        <v>0</v>
      </c>
      <c r="Q93" s="29">
        <v>0</v>
      </c>
      <c r="R93" s="30">
        <f t="shared" si="35"/>
        <v>0</v>
      </c>
      <c r="S93" s="30">
        <f t="shared" si="36"/>
        <v>0</v>
      </c>
      <c r="T93" t="s">
        <v>49</v>
      </c>
      <c r="U93" t="s">
        <v>49</v>
      </c>
      <c r="V93" t="s">
        <v>63</v>
      </c>
      <c r="W93" t="s">
        <v>63</v>
      </c>
      <c r="X93" t="s">
        <v>61</v>
      </c>
      <c r="Y93" s="4">
        <f t="shared" si="40"/>
        <v>45734</v>
      </c>
      <c r="Z93" t="s">
        <v>37</v>
      </c>
      <c r="AA93" s="28">
        <v>0</v>
      </c>
      <c r="AB93" s="138">
        <v>0</v>
      </c>
      <c r="AC93" s="138">
        <v>0</v>
      </c>
      <c r="AD93" s="2">
        <v>0</v>
      </c>
      <c r="AE93" s="2">
        <v>0</v>
      </c>
      <c r="AF93" s="2">
        <v>0</v>
      </c>
      <c r="AG93" s="2">
        <v>0</v>
      </c>
      <c r="AH93" s="2">
        <v>0</v>
      </c>
      <c r="AI93" s="2">
        <v>0</v>
      </c>
      <c r="AJ93" s="29">
        <v>0</v>
      </c>
      <c r="AK93" s="30">
        <f t="shared" si="37"/>
        <v>0</v>
      </c>
      <c r="AL93" s="30">
        <f t="shared" si="38"/>
        <v>0</v>
      </c>
      <c r="AM93" s="2">
        <f t="shared" si="42"/>
        <v>1</v>
      </c>
      <c r="AN93" s="2">
        <f t="shared" si="42"/>
        <v>0</v>
      </c>
      <c r="AO93" s="2">
        <f t="shared" si="42"/>
        <v>0</v>
      </c>
      <c r="AP93" s="2">
        <f t="shared" si="41"/>
        <v>0</v>
      </c>
      <c r="AQ93" s="2">
        <f t="shared" si="41"/>
        <v>0</v>
      </c>
      <c r="AR93" s="2">
        <f t="shared" si="41"/>
        <v>91.99</v>
      </c>
      <c r="AS93" s="2">
        <f t="shared" si="41"/>
        <v>0</v>
      </c>
      <c r="AT93" s="2">
        <f t="shared" si="30"/>
        <v>0</v>
      </c>
      <c r="AU93" s="2">
        <f t="shared" si="30"/>
        <v>0</v>
      </c>
      <c r="AV93" s="29">
        <f t="shared" si="30"/>
        <v>0</v>
      </c>
      <c r="AW93" s="30">
        <f t="shared" si="30"/>
        <v>0</v>
      </c>
      <c r="AX93" s="31">
        <f t="shared" si="30"/>
        <v>0</v>
      </c>
      <c r="AY93" s="38" t="str">
        <f t="shared" si="33"/>
        <v/>
      </c>
      <c r="AZ93" s="38" t="str">
        <f t="shared" si="33"/>
        <v/>
      </c>
      <c r="BA93" s="38" t="str">
        <f t="shared" si="33"/>
        <v/>
      </c>
      <c r="BB93" s="38" t="str">
        <f t="shared" si="33"/>
        <v/>
      </c>
      <c r="BC93" s="38" t="str">
        <f t="shared" si="33"/>
        <v/>
      </c>
      <c r="BD93" s="38" t="str">
        <f t="shared" si="33"/>
        <v/>
      </c>
      <c r="BE93" s="38" t="str">
        <f t="shared" si="34"/>
        <v/>
      </c>
      <c r="BF93" s="38" t="str">
        <f t="shared" si="34"/>
        <v/>
      </c>
      <c r="BG93" s="38" t="str">
        <f t="shared" si="34"/>
        <v/>
      </c>
      <c r="BH93" s="39" t="str">
        <f t="shared" si="34"/>
        <v/>
      </c>
      <c r="BI93" s="76" t="str">
        <f t="shared" si="34"/>
        <v/>
      </c>
      <c r="BJ93" s="40" t="str">
        <f t="shared" si="34"/>
        <v/>
      </c>
      <c r="BK93" s="119">
        <f t="shared" si="43"/>
        <v>91.99</v>
      </c>
      <c r="BL93" s="120" t="str">
        <f t="shared" si="43"/>
        <v/>
      </c>
      <c r="BM93" s="120" t="str">
        <f t="shared" si="43"/>
        <v/>
      </c>
      <c r="BN93" s="120" t="str">
        <f t="shared" si="43"/>
        <v/>
      </c>
      <c r="BO93" s="121" t="str">
        <f t="shared" si="43"/>
        <v/>
      </c>
      <c r="BP93" s="119" t="str">
        <f t="shared" si="44"/>
        <v/>
      </c>
      <c r="BQ93" s="120" t="str">
        <f t="shared" si="44"/>
        <v/>
      </c>
      <c r="BR93" s="120" t="str">
        <f t="shared" si="44"/>
        <v/>
      </c>
      <c r="BS93" s="120" t="str">
        <f t="shared" si="44"/>
        <v/>
      </c>
      <c r="BT93" s="121" t="str">
        <f t="shared" si="44"/>
        <v/>
      </c>
      <c r="BU93" s="119" t="str">
        <f t="shared" si="45"/>
        <v/>
      </c>
      <c r="BV93" s="121" t="str">
        <f t="shared" si="45"/>
        <v/>
      </c>
      <c r="BW93" s="121" t="str">
        <f t="shared" si="45"/>
        <v/>
      </c>
      <c r="BX93" s="120" t="str">
        <f t="shared" si="45"/>
        <v/>
      </c>
      <c r="BY93" s="121" t="str">
        <f t="shared" si="45"/>
        <v/>
      </c>
    </row>
    <row r="94" spans="1:77" x14ac:dyDescent="0.2">
      <c r="A94" t="s">
        <v>46</v>
      </c>
      <c r="B94" t="s">
        <v>46</v>
      </c>
      <c r="C94" t="s">
        <v>63</v>
      </c>
      <c r="D94" t="s">
        <v>63</v>
      </c>
      <c r="E94" t="s">
        <v>61</v>
      </c>
      <c r="F94" s="4">
        <f t="shared" si="39"/>
        <v>46099</v>
      </c>
      <c r="G94" t="s">
        <v>38</v>
      </c>
      <c r="H94" s="28">
        <v>0</v>
      </c>
      <c r="I94" s="138">
        <v>0</v>
      </c>
      <c r="J94" s="138">
        <v>0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  <c r="Q94" s="29">
        <v>0</v>
      </c>
      <c r="R94" s="30">
        <f t="shared" si="35"/>
        <v>0</v>
      </c>
      <c r="S94" s="30">
        <f t="shared" si="36"/>
        <v>0</v>
      </c>
      <c r="T94" t="s">
        <v>49</v>
      </c>
      <c r="U94" t="s">
        <v>49</v>
      </c>
      <c r="V94" t="s">
        <v>63</v>
      </c>
      <c r="W94" t="s">
        <v>63</v>
      </c>
      <c r="X94" t="s">
        <v>61</v>
      </c>
      <c r="Y94" s="4">
        <f t="shared" si="40"/>
        <v>45735</v>
      </c>
      <c r="Z94" t="s">
        <v>38</v>
      </c>
      <c r="AA94" s="28">
        <v>1</v>
      </c>
      <c r="AB94" s="138">
        <v>0</v>
      </c>
      <c r="AC94" s="138">
        <v>0</v>
      </c>
      <c r="AD94" s="2">
        <v>0</v>
      </c>
      <c r="AE94" s="2">
        <v>0</v>
      </c>
      <c r="AF94" s="2">
        <v>263.76</v>
      </c>
      <c r="AG94" s="2">
        <v>0</v>
      </c>
      <c r="AH94" s="2">
        <v>0</v>
      </c>
      <c r="AI94" s="2">
        <v>0</v>
      </c>
      <c r="AJ94" s="29">
        <v>0</v>
      </c>
      <c r="AK94" s="30">
        <f t="shared" si="37"/>
        <v>0</v>
      </c>
      <c r="AL94" s="30">
        <f t="shared" si="38"/>
        <v>0</v>
      </c>
      <c r="AM94" s="2">
        <f t="shared" si="42"/>
        <v>-1</v>
      </c>
      <c r="AN94" s="2">
        <f t="shared" si="42"/>
        <v>0</v>
      </c>
      <c r="AO94" s="2">
        <f t="shared" si="42"/>
        <v>0</v>
      </c>
      <c r="AP94" s="2">
        <f t="shared" si="41"/>
        <v>0</v>
      </c>
      <c r="AQ94" s="2">
        <f t="shared" si="41"/>
        <v>0</v>
      </c>
      <c r="AR94" s="2">
        <f t="shared" si="41"/>
        <v>-263.76</v>
      </c>
      <c r="AS94" s="2">
        <f t="shared" si="41"/>
        <v>0</v>
      </c>
      <c r="AT94" s="2">
        <f t="shared" si="41"/>
        <v>0</v>
      </c>
      <c r="AU94" s="2">
        <f t="shared" si="41"/>
        <v>0</v>
      </c>
      <c r="AV94" s="29">
        <f t="shared" si="41"/>
        <v>0</v>
      </c>
      <c r="AW94" s="30">
        <f t="shared" si="41"/>
        <v>0</v>
      </c>
      <c r="AX94" s="31">
        <f t="shared" si="41"/>
        <v>0</v>
      </c>
      <c r="AY94" s="38">
        <f t="shared" si="33"/>
        <v>-1</v>
      </c>
      <c r="AZ94" s="38" t="str">
        <f t="shared" si="33"/>
        <v/>
      </c>
      <c r="BA94" s="38" t="str">
        <f t="shared" si="33"/>
        <v/>
      </c>
      <c r="BB94" s="38" t="str">
        <f t="shared" si="33"/>
        <v/>
      </c>
      <c r="BC94" s="38" t="str">
        <f t="shared" si="33"/>
        <v/>
      </c>
      <c r="BD94" s="38">
        <f t="shared" si="33"/>
        <v>-1</v>
      </c>
      <c r="BE94" s="38" t="str">
        <f t="shared" si="34"/>
        <v/>
      </c>
      <c r="BF94" s="38" t="str">
        <f t="shared" si="34"/>
        <v/>
      </c>
      <c r="BG94" s="38" t="str">
        <f t="shared" si="34"/>
        <v/>
      </c>
      <c r="BH94" s="39" t="str">
        <f t="shared" si="34"/>
        <v/>
      </c>
      <c r="BI94" s="76" t="str">
        <f t="shared" si="34"/>
        <v/>
      </c>
      <c r="BJ94" s="40" t="str">
        <f t="shared" si="34"/>
        <v/>
      </c>
      <c r="BK94" s="119" t="str">
        <f t="shared" si="43"/>
        <v/>
      </c>
      <c r="BL94" s="120" t="str">
        <f t="shared" si="43"/>
        <v/>
      </c>
      <c r="BM94" s="120" t="str">
        <f t="shared" si="43"/>
        <v/>
      </c>
      <c r="BN94" s="120" t="str">
        <f t="shared" si="43"/>
        <v/>
      </c>
      <c r="BO94" s="121" t="str">
        <f t="shared" si="43"/>
        <v/>
      </c>
      <c r="BP94" s="119">
        <f t="shared" si="44"/>
        <v>263.76</v>
      </c>
      <c r="BQ94" s="120" t="str">
        <f t="shared" si="44"/>
        <v/>
      </c>
      <c r="BR94" s="120" t="str">
        <f t="shared" si="44"/>
        <v/>
      </c>
      <c r="BS94" s="120" t="str">
        <f t="shared" si="44"/>
        <v/>
      </c>
      <c r="BT94" s="121" t="str">
        <f t="shared" si="44"/>
        <v/>
      </c>
      <c r="BU94" s="119" t="str">
        <f t="shared" si="45"/>
        <v/>
      </c>
      <c r="BV94" s="121" t="str">
        <f t="shared" si="45"/>
        <v/>
      </c>
      <c r="BW94" s="121" t="str">
        <f t="shared" si="45"/>
        <v/>
      </c>
      <c r="BX94" s="120" t="str">
        <f t="shared" si="45"/>
        <v/>
      </c>
      <c r="BY94" s="121" t="str">
        <f t="shared" si="45"/>
        <v/>
      </c>
    </row>
    <row r="95" spans="1:77" x14ac:dyDescent="0.2">
      <c r="A95" t="s">
        <v>46</v>
      </c>
      <c r="B95" t="s">
        <v>46</v>
      </c>
      <c r="C95" t="s">
        <v>63</v>
      </c>
      <c r="D95" t="s">
        <v>63</v>
      </c>
      <c r="E95" t="s">
        <v>61</v>
      </c>
      <c r="F95" s="4">
        <f t="shared" si="39"/>
        <v>46100</v>
      </c>
      <c r="G95" t="s">
        <v>39</v>
      </c>
      <c r="H95" s="28">
        <v>0</v>
      </c>
      <c r="I95" s="138">
        <v>0</v>
      </c>
      <c r="J95" s="138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9">
        <v>0</v>
      </c>
      <c r="R95" s="30">
        <f t="shared" si="35"/>
        <v>0</v>
      </c>
      <c r="S95" s="30">
        <f t="shared" si="36"/>
        <v>0</v>
      </c>
      <c r="T95" t="s">
        <v>49</v>
      </c>
      <c r="U95" t="s">
        <v>49</v>
      </c>
      <c r="V95" t="s">
        <v>63</v>
      </c>
      <c r="W95" t="s">
        <v>63</v>
      </c>
      <c r="X95" t="s">
        <v>61</v>
      </c>
      <c r="Y95" s="4">
        <f t="shared" si="40"/>
        <v>45736</v>
      </c>
      <c r="Z95" t="s">
        <v>39</v>
      </c>
      <c r="AA95" s="28">
        <v>0</v>
      </c>
      <c r="AB95" s="138">
        <v>1</v>
      </c>
      <c r="AC95" s="138">
        <v>0</v>
      </c>
      <c r="AD95" s="2">
        <v>0</v>
      </c>
      <c r="AE95" s="2">
        <v>0</v>
      </c>
      <c r="AF95" s="2">
        <v>0</v>
      </c>
      <c r="AG95" s="2">
        <v>0</v>
      </c>
      <c r="AH95" s="2">
        <v>0</v>
      </c>
      <c r="AI95" s="2">
        <v>0</v>
      </c>
      <c r="AJ95" s="29">
        <v>0</v>
      </c>
      <c r="AK95" s="30">
        <f t="shared" si="37"/>
        <v>1</v>
      </c>
      <c r="AL95" s="30">
        <f t="shared" si="38"/>
        <v>0</v>
      </c>
      <c r="AM95" s="2">
        <f t="shared" si="42"/>
        <v>0</v>
      </c>
      <c r="AN95" s="2">
        <f t="shared" si="42"/>
        <v>-1</v>
      </c>
      <c r="AO95" s="2">
        <f t="shared" si="42"/>
        <v>0</v>
      </c>
      <c r="AP95" s="2">
        <f t="shared" si="41"/>
        <v>0</v>
      </c>
      <c r="AQ95" s="2">
        <f t="shared" si="41"/>
        <v>0</v>
      </c>
      <c r="AR95" s="2">
        <f t="shared" si="41"/>
        <v>0</v>
      </c>
      <c r="AS95" s="2">
        <f t="shared" si="41"/>
        <v>0</v>
      </c>
      <c r="AT95" s="2">
        <f t="shared" si="41"/>
        <v>0</v>
      </c>
      <c r="AU95" s="2">
        <f t="shared" si="41"/>
        <v>0</v>
      </c>
      <c r="AV95" s="29">
        <f t="shared" si="41"/>
        <v>0</v>
      </c>
      <c r="AW95" s="30">
        <f t="shared" si="41"/>
        <v>-1</v>
      </c>
      <c r="AX95" s="31">
        <f t="shared" si="41"/>
        <v>0</v>
      </c>
      <c r="AY95" s="38" t="str">
        <f t="shared" si="33"/>
        <v/>
      </c>
      <c r="AZ95" s="38">
        <f t="shared" si="33"/>
        <v>-1</v>
      </c>
      <c r="BA95" s="38" t="str">
        <f t="shared" si="33"/>
        <v/>
      </c>
      <c r="BB95" s="38" t="str">
        <f t="shared" si="33"/>
        <v/>
      </c>
      <c r="BC95" s="38" t="str">
        <f t="shared" si="33"/>
        <v/>
      </c>
      <c r="BD95" s="38" t="str">
        <f t="shared" si="33"/>
        <v/>
      </c>
      <c r="BE95" s="38" t="str">
        <f t="shared" si="34"/>
        <v/>
      </c>
      <c r="BF95" s="38" t="str">
        <f t="shared" si="34"/>
        <v/>
      </c>
      <c r="BG95" s="38" t="str">
        <f t="shared" si="34"/>
        <v/>
      </c>
      <c r="BH95" s="39" t="str">
        <f t="shared" si="34"/>
        <v/>
      </c>
      <c r="BI95" s="76">
        <f t="shared" si="34"/>
        <v>-1</v>
      </c>
      <c r="BJ95" s="40" t="str">
        <f t="shared" si="34"/>
        <v/>
      </c>
      <c r="BK95" s="119" t="str">
        <f t="shared" si="43"/>
        <v/>
      </c>
      <c r="BL95" s="120" t="str">
        <f t="shared" si="43"/>
        <v/>
      </c>
      <c r="BM95" s="120" t="str">
        <f t="shared" si="43"/>
        <v/>
      </c>
      <c r="BN95" s="120" t="str">
        <f t="shared" si="43"/>
        <v/>
      </c>
      <c r="BO95" s="121" t="str">
        <f t="shared" si="43"/>
        <v/>
      </c>
      <c r="BP95" s="119" t="str">
        <f t="shared" si="44"/>
        <v/>
      </c>
      <c r="BQ95" s="120">
        <f t="shared" si="44"/>
        <v>0</v>
      </c>
      <c r="BR95" s="120" t="str">
        <f t="shared" si="44"/>
        <v/>
      </c>
      <c r="BS95" s="120" t="str">
        <f t="shared" si="44"/>
        <v/>
      </c>
      <c r="BT95" s="121" t="str">
        <f t="shared" si="44"/>
        <v/>
      </c>
      <c r="BU95" s="119" t="str">
        <f t="shared" si="45"/>
        <v/>
      </c>
      <c r="BV95" s="121" t="str">
        <f t="shared" si="45"/>
        <v/>
      </c>
      <c r="BW95" s="121" t="str">
        <f t="shared" si="45"/>
        <v/>
      </c>
      <c r="BX95" s="120" t="str">
        <f t="shared" si="45"/>
        <v/>
      </c>
      <c r="BY95" s="121" t="str">
        <f t="shared" si="45"/>
        <v/>
      </c>
    </row>
    <row r="96" spans="1:77" x14ac:dyDescent="0.2">
      <c r="A96" t="s">
        <v>46</v>
      </c>
      <c r="B96" t="s">
        <v>46</v>
      </c>
      <c r="C96" t="s">
        <v>63</v>
      </c>
      <c r="D96" t="s">
        <v>63</v>
      </c>
      <c r="E96" t="s">
        <v>61</v>
      </c>
      <c r="F96" s="4">
        <f t="shared" si="39"/>
        <v>46101</v>
      </c>
      <c r="G96" t="s">
        <v>40</v>
      </c>
      <c r="H96" s="28">
        <v>0</v>
      </c>
      <c r="I96" s="138">
        <v>0</v>
      </c>
      <c r="J96" s="138">
        <v>0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9">
        <v>0</v>
      </c>
      <c r="R96" s="30">
        <f t="shared" si="35"/>
        <v>0</v>
      </c>
      <c r="S96" s="30">
        <f t="shared" si="36"/>
        <v>0</v>
      </c>
      <c r="T96" t="s">
        <v>49</v>
      </c>
      <c r="U96" t="s">
        <v>49</v>
      </c>
      <c r="V96" t="s">
        <v>63</v>
      </c>
      <c r="W96" t="s">
        <v>63</v>
      </c>
      <c r="X96" t="s">
        <v>61</v>
      </c>
      <c r="Y96" s="4">
        <f t="shared" si="40"/>
        <v>45737</v>
      </c>
      <c r="Z96" t="s">
        <v>40</v>
      </c>
      <c r="AA96" s="28">
        <v>3</v>
      </c>
      <c r="AB96" s="138">
        <v>0</v>
      </c>
      <c r="AC96" s="138">
        <v>0</v>
      </c>
      <c r="AD96" s="2">
        <v>0</v>
      </c>
      <c r="AE96" s="2">
        <v>0</v>
      </c>
      <c r="AF96" s="2">
        <v>346.14</v>
      </c>
      <c r="AG96" s="2">
        <v>0</v>
      </c>
      <c r="AH96" s="2">
        <v>0</v>
      </c>
      <c r="AI96" s="2">
        <v>0</v>
      </c>
      <c r="AJ96" s="29">
        <v>0</v>
      </c>
      <c r="AK96" s="30">
        <f t="shared" si="37"/>
        <v>0</v>
      </c>
      <c r="AL96" s="30">
        <f t="shared" si="38"/>
        <v>0</v>
      </c>
      <c r="AM96" s="2">
        <f t="shared" si="42"/>
        <v>-3</v>
      </c>
      <c r="AN96" s="2">
        <f t="shared" si="42"/>
        <v>0</v>
      </c>
      <c r="AO96" s="2">
        <f t="shared" si="42"/>
        <v>0</v>
      </c>
      <c r="AP96" s="2">
        <f t="shared" si="41"/>
        <v>0</v>
      </c>
      <c r="AQ96" s="2">
        <f t="shared" si="41"/>
        <v>0</v>
      </c>
      <c r="AR96" s="2">
        <f t="shared" si="41"/>
        <v>-346.14</v>
      </c>
      <c r="AS96" s="2">
        <f t="shared" si="41"/>
        <v>0</v>
      </c>
      <c r="AT96" s="2">
        <f t="shared" si="41"/>
        <v>0</v>
      </c>
      <c r="AU96" s="2">
        <f t="shared" si="41"/>
        <v>0</v>
      </c>
      <c r="AV96" s="29">
        <f t="shared" si="41"/>
        <v>0</v>
      </c>
      <c r="AW96" s="30">
        <f t="shared" si="41"/>
        <v>0</v>
      </c>
      <c r="AX96" s="31">
        <f t="shared" si="41"/>
        <v>0</v>
      </c>
      <c r="AY96" s="38">
        <f t="shared" si="33"/>
        <v>-1</v>
      </c>
      <c r="AZ96" s="38" t="str">
        <f t="shared" si="33"/>
        <v/>
      </c>
      <c r="BA96" s="38" t="str">
        <f t="shared" si="33"/>
        <v/>
      </c>
      <c r="BB96" s="38" t="str">
        <f t="shared" si="33"/>
        <v/>
      </c>
      <c r="BC96" s="38" t="str">
        <f t="shared" si="33"/>
        <v/>
      </c>
      <c r="BD96" s="38">
        <f t="shared" si="33"/>
        <v>-1</v>
      </c>
      <c r="BE96" s="38" t="str">
        <f t="shared" si="34"/>
        <v/>
      </c>
      <c r="BF96" s="38" t="str">
        <f t="shared" si="34"/>
        <v/>
      </c>
      <c r="BG96" s="38" t="str">
        <f t="shared" si="34"/>
        <v/>
      </c>
      <c r="BH96" s="39" t="str">
        <f t="shared" si="34"/>
        <v/>
      </c>
      <c r="BI96" s="76" t="str">
        <f t="shared" si="34"/>
        <v/>
      </c>
      <c r="BJ96" s="40" t="str">
        <f t="shared" si="34"/>
        <v/>
      </c>
      <c r="BK96" s="119" t="str">
        <f t="shared" si="43"/>
        <v/>
      </c>
      <c r="BL96" s="120" t="str">
        <f t="shared" si="43"/>
        <v/>
      </c>
      <c r="BM96" s="120" t="str">
        <f t="shared" si="43"/>
        <v/>
      </c>
      <c r="BN96" s="120" t="str">
        <f t="shared" si="43"/>
        <v/>
      </c>
      <c r="BO96" s="121" t="str">
        <f t="shared" si="43"/>
        <v/>
      </c>
      <c r="BP96" s="119">
        <f t="shared" si="44"/>
        <v>115.38</v>
      </c>
      <c r="BQ96" s="120" t="str">
        <f t="shared" si="44"/>
        <v/>
      </c>
      <c r="BR96" s="120" t="str">
        <f t="shared" si="44"/>
        <v/>
      </c>
      <c r="BS96" s="120" t="str">
        <f t="shared" si="44"/>
        <v/>
      </c>
      <c r="BT96" s="121" t="str">
        <f t="shared" si="44"/>
        <v/>
      </c>
      <c r="BU96" s="119" t="str">
        <f t="shared" si="45"/>
        <v/>
      </c>
      <c r="BV96" s="121" t="str">
        <f t="shared" si="45"/>
        <v/>
      </c>
      <c r="BW96" s="121" t="str">
        <f t="shared" si="45"/>
        <v/>
      </c>
      <c r="BX96" s="120" t="str">
        <f t="shared" si="45"/>
        <v/>
      </c>
      <c r="BY96" s="121" t="str">
        <f t="shared" si="45"/>
        <v/>
      </c>
    </row>
    <row r="97" spans="1:77" ht="13.5" thickBot="1" x14ac:dyDescent="0.25">
      <c r="A97" t="s">
        <v>46</v>
      </c>
      <c r="B97" t="s">
        <v>46</v>
      </c>
      <c r="C97" t="s">
        <v>63</v>
      </c>
      <c r="D97" t="s">
        <v>63</v>
      </c>
      <c r="E97" t="s">
        <v>61</v>
      </c>
      <c r="F97" s="59">
        <f t="shared" si="39"/>
        <v>46102</v>
      </c>
      <c r="G97" s="42" t="s">
        <v>41</v>
      </c>
      <c r="H97" s="43">
        <v>1</v>
      </c>
      <c r="I97" s="44">
        <v>0</v>
      </c>
      <c r="J97" s="44">
        <v>0</v>
      </c>
      <c r="K97" s="44">
        <v>0</v>
      </c>
      <c r="L97" s="44">
        <v>0</v>
      </c>
      <c r="M97" s="44">
        <v>49.47</v>
      </c>
      <c r="N97" s="44">
        <v>0</v>
      </c>
      <c r="O97" s="44">
        <v>0</v>
      </c>
      <c r="P97" s="44">
        <v>0</v>
      </c>
      <c r="Q97" s="45">
        <v>0</v>
      </c>
      <c r="R97" s="46">
        <f t="shared" si="35"/>
        <v>0</v>
      </c>
      <c r="S97" s="46">
        <f t="shared" si="36"/>
        <v>0</v>
      </c>
      <c r="T97" t="s">
        <v>49</v>
      </c>
      <c r="U97" t="s">
        <v>49</v>
      </c>
      <c r="V97" t="s">
        <v>63</v>
      </c>
      <c r="W97" t="s">
        <v>63</v>
      </c>
      <c r="X97" t="s">
        <v>61</v>
      </c>
      <c r="Y97" s="59">
        <f t="shared" si="40"/>
        <v>45738</v>
      </c>
      <c r="Z97" s="42" t="s">
        <v>41</v>
      </c>
      <c r="AA97" s="43">
        <v>0</v>
      </c>
      <c r="AB97" s="44">
        <v>2</v>
      </c>
      <c r="AC97" s="44">
        <v>0</v>
      </c>
      <c r="AD97" s="44">
        <v>0</v>
      </c>
      <c r="AE97" s="44">
        <v>0</v>
      </c>
      <c r="AF97" s="44">
        <v>0</v>
      </c>
      <c r="AG97" s="44">
        <v>0</v>
      </c>
      <c r="AH97" s="44">
        <v>0</v>
      </c>
      <c r="AI97" s="44">
        <v>0</v>
      </c>
      <c r="AJ97" s="45">
        <v>0</v>
      </c>
      <c r="AK97" s="46">
        <f t="shared" si="37"/>
        <v>2</v>
      </c>
      <c r="AL97" s="46">
        <f t="shared" si="38"/>
        <v>0</v>
      </c>
      <c r="AM97" s="44">
        <f t="shared" si="42"/>
        <v>1</v>
      </c>
      <c r="AN97" s="44">
        <f t="shared" si="42"/>
        <v>-2</v>
      </c>
      <c r="AO97" s="44">
        <f t="shared" si="42"/>
        <v>0</v>
      </c>
      <c r="AP97" s="44">
        <f t="shared" si="41"/>
        <v>0</v>
      </c>
      <c r="AQ97" s="44">
        <f t="shared" si="41"/>
        <v>0</v>
      </c>
      <c r="AR97" s="44">
        <f t="shared" si="41"/>
        <v>49.47</v>
      </c>
      <c r="AS97" s="44">
        <f t="shared" si="41"/>
        <v>0</v>
      </c>
      <c r="AT97" s="44">
        <f t="shared" si="41"/>
        <v>0</v>
      </c>
      <c r="AU97" s="44">
        <f t="shared" si="41"/>
        <v>0</v>
      </c>
      <c r="AV97" s="45">
        <f t="shared" si="41"/>
        <v>0</v>
      </c>
      <c r="AW97" s="46">
        <f t="shared" si="41"/>
        <v>-2</v>
      </c>
      <c r="AX97" s="47">
        <f t="shared" si="41"/>
        <v>0</v>
      </c>
      <c r="AY97" s="56" t="str">
        <f t="shared" si="33"/>
        <v/>
      </c>
      <c r="AZ97" s="56">
        <f t="shared" si="33"/>
        <v>-1</v>
      </c>
      <c r="BA97" s="56" t="str">
        <f t="shared" si="33"/>
        <v/>
      </c>
      <c r="BB97" s="56" t="str">
        <f t="shared" si="33"/>
        <v/>
      </c>
      <c r="BC97" s="56" t="str">
        <f t="shared" si="33"/>
        <v/>
      </c>
      <c r="BD97" s="56" t="str">
        <f t="shared" si="33"/>
        <v/>
      </c>
      <c r="BE97" s="56" t="str">
        <f t="shared" si="34"/>
        <v/>
      </c>
      <c r="BF97" s="56" t="str">
        <f t="shared" si="34"/>
        <v/>
      </c>
      <c r="BG97" s="56" t="str">
        <f t="shared" si="34"/>
        <v/>
      </c>
      <c r="BH97" s="57" t="str">
        <f t="shared" si="34"/>
        <v/>
      </c>
      <c r="BI97" s="81">
        <f t="shared" si="34"/>
        <v>-1</v>
      </c>
      <c r="BJ97" s="58" t="str">
        <f t="shared" si="34"/>
        <v/>
      </c>
      <c r="BK97" s="122">
        <f t="shared" si="43"/>
        <v>49.47</v>
      </c>
      <c r="BL97" s="123" t="str">
        <f t="shared" si="43"/>
        <v/>
      </c>
      <c r="BM97" s="123" t="str">
        <f t="shared" si="43"/>
        <v/>
      </c>
      <c r="BN97" s="123" t="str">
        <f t="shared" si="43"/>
        <v/>
      </c>
      <c r="BO97" s="124" t="str">
        <f t="shared" si="43"/>
        <v/>
      </c>
      <c r="BP97" s="122" t="str">
        <f t="shared" si="44"/>
        <v/>
      </c>
      <c r="BQ97" s="123">
        <f t="shared" si="44"/>
        <v>0</v>
      </c>
      <c r="BR97" s="123" t="str">
        <f t="shared" si="44"/>
        <v/>
      </c>
      <c r="BS97" s="123" t="str">
        <f t="shared" si="44"/>
        <v/>
      </c>
      <c r="BT97" s="124" t="str">
        <f t="shared" si="44"/>
        <v/>
      </c>
      <c r="BU97" s="122" t="str">
        <f t="shared" si="45"/>
        <v/>
      </c>
      <c r="BV97" s="124" t="str">
        <f t="shared" si="45"/>
        <v/>
      </c>
      <c r="BW97" s="124" t="str">
        <f t="shared" si="45"/>
        <v/>
      </c>
      <c r="BX97" s="123" t="str">
        <f t="shared" si="45"/>
        <v/>
      </c>
      <c r="BY97" s="124" t="str">
        <f t="shared" si="45"/>
        <v/>
      </c>
    </row>
    <row r="98" spans="1:77" x14ac:dyDescent="0.2">
      <c r="A98" t="s">
        <v>46</v>
      </c>
      <c r="B98" t="s">
        <v>46</v>
      </c>
      <c r="C98" t="s">
        <v>63</v>
      </c>
      <c r="D98" t="s">
        <v>63</v>
      </c>
      <c r="E98" t="s">
        <v>62</v>
      </c>
      <c r="F98" s="4">
        <f t="shared" si="39"/>
        <v>46103</v>
      </c>
      <c r="G98" t="s">
        <v>35</v>
      </c>
      <c r="H98" s="28">
        <v>0</v>
      </c>
      <c r="I98" s="138">
        <v>0</v>
      </c>
      <c r="J98" s="138">
        <v>0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  <c r="Q98" s="29">
        <v>0</v>
      </c>
      <c r="R98" s="30">
        <f t="shared" si="35"/>
        <v>0</v>
      </c>
      <c r="S98" s="30">
        <f t="shared" si="36"/>
        <v>0</v>
      </c>
      <c r="T98" t="s">
        <v>49</v>
      </c>
      <c r="U98" t="s">
        <v>49</v>
      </c>
      <c r="V98" t="s">
        <v>63</v>
      </c>
      <c r="W98" t="s">
        <v>63</v>
      </c>
      <c r="X98" t="s">
        <v>62</v>
      </c>
      <c r="Y98" s="4">
        <f t="shared" si="40"/>
        <v>45739</v>
      </c>
      <c r="Z98" t="s">
        <v>35</v>
      </c>
      <c r="AA98" s="28">
        <v>0</v>
      </c>
      <c r="AB98" s="138">
        <v>0</v>
      </c>
      <c r="AC98" s="138">
        <v>0</v>
      </c>
      <c r="AD98" s="2">
        <v>0</v>
      </c>
      <c r="AE98" s="2">
        <v>0</v>
      </c>
      <c r="AF98" s="2">
        <v>0</v>
      </c>
      <c r="AG98" s="2">
        <v>0</v>
      </c>
      <c r="AH98" s="2">
        <v>0</v>
      </c>
      <c r="AI98" s="2">
        <v>0</v>
      </c>
      <c r="AJ98" s="29">
        <v>0</v>
      </c>
      <c r="AK98" s="30">
        <f t="shared" si="37"/>
        <v>0</v>
      </c>
      <c r="AL98" s="30">
        <f t="shared" si="38"/>
        <v>0</v>
      </c>
      <c r="AM98" s="2">
        <f t="shared" si="42"/>
        <v>0</v>
      </c>
      <c r="AN98" s="2">
        <f t="shared" si="42"/>
        <v>0</v>
      </c>
      <c r="AO98" s="2">
        <f t="shared" si="42"/>
        <v>0</v>
      </c>
      <c r="AP98" s="2">
        <f t="shared" si="41"/>
        <v>0</v>
      </c>
      <c r="AQ98" s="2">
        <f t="shared" si="41"/>
        <v>0</v>
      </c>
      <c r="AR98" s="2">
        <f t="shared" si="41"/>
        <v>0</v>
      </c>
      <c r="AS98" s="2">
        <f t="shared" si="41"/>
        <v>0</v>
      </c>
      <c r="AT98" s="2">
        <f t="shared" si="41"/>
        <v>0</v>
      </c>
      <c r="AU98" s="2">
        <f t="shared" si="41"/>
        <v>0</v>
      </c>
      <c r="AV98" s="29">
        <f t="shared" si="41"/>
        <v>0</v>
      </c>
      <c r="AW98" s="30">
        <f t="shared" si="41"/>
        <v>0</v>
      </c>
      <c r="AX98" s="31">
        <f t="shared" si="41"/>
        <v>0</v>
      </c>
      <c r="AY98" s="38" t="str">
        <f t="shared" si="33"/>
        <v/>
      </c>
      <c r="AZ98" s="38" t="str">
        <f t="shared" si="33"/>
        <v/>
      </c>
      <c r="BA98" s="38" t="str">
        <f t="shared" si="33"/>
        <v/>
      </c>
      <c r="BB98" s="38" t="str">
        <f t="shared" si="33"/>
        <v/>
      </c>
      <c r="BC98" s="38" t="str">
        <f t="shared" si="33"/>
        <v/>
      </c>
      <c r="BD98" s="38" t="str">
        <f t="shared" si="33"/>
        <v/>
      </c>
      <c r="BE98" s="38" t="str">
        <f t="shared" si="34"/>
        <v/>
      </c>
      <c r="BF98" s="38" t="str">
        <f t="shared" si="34"/>
        <v/>
      </c>
      <c r="BG98" s="38" t="str">
        <f t="shared" si="34"/>
        <v/>
      </c>
      <c r="BH98" s="39" t="str">
        <f t="shared" si="34"/>
        <v/>
      </c>
      <c r="BI98" s="76" t="str">
        <f t="shared" si="34"/>
        <v/>
      </c>
      <c r="BJ98" s="40" t="str">
        <f t="shared" si="34"/>
        <v/>
      </c>
      <c r="BK98" s="116" t="str">
        <f t="shared" si="43"/>
        <v/>
      </c>
      <c r="BL98" s="117" t="str">
        <f t="shared" si="43"/>
        <v/>
      </c>
      <c r="BM98" s="117" t="str">
        <f t="shared" si="43"/>
        <v/>
      </c>
      <c r="BN98" s="117" t="str">
        <f t="shared" si="43"/>
        <v/>
      </c>
      <c r="BO98" s="118" t="str">
        <f t="shared" si="43"/>
        <v/>
      </c>
      <c r="BP98" s="116" t="str">
        <f t="shared" si="44"/>
        <v/>
      </c>
      <c r="BQ98" s="117" t="str">
        <f t="shared" si="44"/>
        <v/>
      </c>
      <c r="BR98" s="117" t="str">
        <f t="shared" si="44"/>
        <v/>
      </c>
      <c r="BS98" s="117" t="str">
        <f t="shared" si="44"/>
        <v/>
      </c>
      <c r="BT98" s="118" t="str">
        <f t="shared" si="44"/>
        <v/>
      </c>
      <c r="BU98" s="116" t="str">
        <f t="shared" si="45"/>
        <v/>
      </c>
      <c r="BV98" s="118" t="str">
        <f t="shared" si="45"/>
        <v/>
      </c>
      <c r="BW98" s="118" t="str">
        <f t="shared" si="45"/>
        <v/>
      </c>
      <c r="BX98" s="117" t="str">
        <f t="shared" si="45"/>
        <v/>
      </c>
      <c r="BY98" s="118" t="str">
        <f t="shared" si="45"/>
        <v/>
      </c>
    </row>
    <row r="99" spans="1:77" x14ac:dyDescent="0.2">
      <c r="A99" t="s">
        <v>46</v>
      </c>
      <c r="B99" t="s">
        <v>46</v>
      </c>
      <c r="C99" t="s">
        <v>63</v>
      </c>
      <c r="D99" t="s">
        <v>63</v>
      </c>
      <c r="E99" t="s">
        <v>62</v>
      </c>
      <c r="F99" s="4">
        <f t="shared" si="39"/>
        <v>46104</v>
      </c>
      <c r="G99" t="s">
        <v>36</v>
      </c>
      <c r="H99" s="28">
        <v>0</v>
      </c>
      <c r="I99" s="138">
        <v>2</v>
      </c>
      <c r="J99" s="138">
        <v>0</v>
      </c>
      <c r="K99" s="2">
        <v>0</v>
      </c>
      <c r="L99" s="2">
        <v>0</v>
      </c>
      <c r="M99" s="2">
        <v>0</v>
      </c>
      <c r="N99" s="2">
        <v>247.84</v>
      </c>
      <c r="O99" s="2">
        <v>0</v>
      </c>
      <c r="P99" s="2">
        <v>0</v>
      </c>
      <c r="Q99" s="29">
        <v>0</v>
      </c>
      <c r="R99" s="30">
        <f t="shared" si="35"/>
        <v>2</v>
      </c>
      <c r="S99" s="30">
        <f t="shared" si="36"/>
        <v>247.84</v>
      </c>
      <c r="T99" t="s">
        <v>49</v>
      </c>
      <c r="U99" t="s">
        <v>49</v>
      </c>
      <c r="V99" t="s">
        <v>63</v>
      </c>
      <c r="W99" t="s">
        <v>63</v>
      </c>
      <c r="X99" t="s">
        <v>62</v>
      </c>
      <c r="Y99" s="4">
        <f t="shared" si="40"/>
        <v>45740</v>
      </c>
      <c r="Z99" t="s">
        <v>36</v>
      </c>
      <c r="AA99" s="28">
        <v>0</v>
      </c>
      <c r="AB99" s="138">
        <v>1</v>
      </c>
      <c r="AC99" s="138">
        <v>0</v>
      </c>
      <c r="AD99" s="2">
        <v>0</v>
      </c>
      <c r="AE99" s="2">
        <v>0</v>
      </c>
      <c r="AF99" s="2">
        <v>0</v>
      </c>
      <c r="AG99" s="2">
        <v>0</v>
      </c>
      <c r="AH99" s="2">
        <v>0</v>
      </c>
      <c r="AI99" s="2">
        <v>0</v>
      </c>
      <c r="AJ99" s="29">
        <v>0</v>
      </c>
      <c r="AK99" s="30">
        <f t="shared" si="37"/>
        <v>1</v>
      </c>
      <c r="AL99" s="30">
        <f t="shared" si="38"/>
        <v>0</v>
      </c>
      <c r="AM99" s="2">
        <f t="shared" si="42"/>
        <v>0</v>
      </c>
      <c r="AN99" s="2">
        <f t="shared" si="42"/>
        <v>1</v>
      </c>
      <c r="AO99" s="2">
        <f t="shared" si="42"/>
        <v>0</v>
      </c>
      <c r="AP99" s="2">
        <f t="shared" si="41"/>
        <v>0</v>
      </c>
      <c r="AQ99" s="2">
        <f t="shared" si="41"/>
        <v>0</v>
      </c>
      <c r="AR99" s="2">
        <f t="shared" si="41"/>
        <v>0</v>
      </c>
      <c r="AS99" s="2">
        <f t="shared" si="41"/>
        <v>247.84</v>
      </c>
      <c r="AT99" s="2">
        <f t="shared" si="41"/>
        <v>0</v>
      </c>
      <c r="AU99" s="2">
        <f t="shared" si="41"/>
        <v>0</v>
      </c>
      <c r="AV99" s="29">
        <f t="shared" si="41"/>
        <v>0</v>
      </c>
      <c r="AW99" s="30">
        <f t="shared" si="41"/>
        <v>1</v>
      </c>
      <c r="AX99" s="31">
        <f t="shared" si="41"/>
        <v>247.84</v>
      </c>
      <c r="AY99" s="38" t="str">
        <f t="shared" si="33"/>
        <v/>
      </c>
      <c r="AZ99" s="38">
        <f t="shared" si="33"/>
        <v>1</v>
      </c>
      <c r="BA99" s="38" t="str">
        <f t="shared" si="33"/>
        <v/>
      </c>
      <c r="BB99" s="38" t="str">
        <f t="shared" si="33"/>
        <v/>
      </c>
      <c r="BC99" s="38" t="str">
        <f t="shared" si="33"/>
        <v/>
      </c>
      <c r="BD99" s="38" t="str">
        <f t="shared" si="33"/>
        <v/>
      </c>
      <c r="BE99" s="38" t="str">
        <f t="shared" si="34"/>
        <v/>
      </c>
      <c r="BF99" s="38" t="str">
        <f t="shared" si="34"/>
        <v/>
      </c>
      <c r="BG99" s="38" t="str">
        <f t="shared" si="34"/>
        <v/>
      </c>
      <c r="BH99" s="39" t="str">
        <f t="shared" si="34"/>
        <v/>
      </c>
      <c r="BI99" s="76">
        <f t="shared" si="34"/>
        <v>1</v>
      </c>
      <c r="BJ99" s="40" t="str">
        <f t="shared" si="34"/>
        <v/>
      </c>
      <c r="BK99" s="119" t="str">
        <f t="shared" si="43"/>
        <v/>
      </c>
      <c r="BL99" s="120">
        <f t="shared" si="43"/>
        <v>123.92</v>
      </c>
      <c r="BM99" s="120" t="str">
        <f t="shared" si="43"/>
        <v/>
      </c>
      <c r="BN99" s="120" t="str">
        <f t="shared" si="43"/>
        <v/>
      </c>
      <c r="BO99" s="121" t="str">
        <f t="shared" si="43"/>
        <v/>
      </c>
      <c r="BP99" s="119" t="str">
        <f t="shared" si="44"/>
        <v/>
      </c>
      <c r="BQ99" s="120">
        <f t="shared" si="44"/>
        <v>0</v>
      </c>
      <c r="BR99" s="120" t="str">
        <f t="shared" si="44"/>
        <v/>
      </c>
      <c r="BS99" s="120" t="str">
        <f t="shared" si="44"/>
        <v/>
      </c>
      <c r="BT99" s="121" t="str">
        <f t="shared" si="44"/>
        <v/>
      </c>
      <c r="BU99" s="119" t="str">
        <f t="shared" si="45"/>
        <v/>
      </c>
      <c r="BV99" s="121">
        <f t="shared" si="45"/>
        <v>123.92</v>
      </c>
      <c r="BW99" s="121" t="str">
        <f t="shared" si="45"/>
        <v/>
      </c>
      <c r="BX99" s="120" t="str">
        <f t="shared" si="45"/>
        <v/>
      </c>
      <c r="BY99" s="121" t="str">
        <f t="shared" si="45"/>
        <v/>
      </c>
    </row>
    <row r="100" spans="1:77" x14ac:dyDescent="0.2">
      <c r="A100" t="s">
        <v>46</v>
      </c>
      <c r="B100" t="s">
        <v>46</v>
      </c>
      <c r="C100" t="s">
        <v>63</v>
      </c>
      <c r="D100" t="s">
        <v>63</v>
      </c>
      <c r="E100" t="s">
        <v>62</v>
      </c>
      <c r="F100" s="4">
        <f t="shared" si="39"/>
        <v>46105</v>
      </c>
      <c r="G100" t="s">
        <v>37</v>
      </c>
      <c r="H100" s="28">
        <v>1</v>
      </c>
      <c r="I100" s="138">
        <v>0</v>
      </c>
      <c r="J100" s="138">
        <v>0</v>
      </c>
      <c r="K100" s="2">
        <v>0</v>
      </c>
      <c r="L100" s="2">
        <v>0</v>
      </c>
      <c r="M100" s="2">
        <v>144.96</v>
      </c>
      <c r="N100" s="2">
        <v>0</v>
      </c>
      <c r="O100" s="2">
        <v>0</v>
      </c>
      <c r="P100" s="2">
        <v>0</v>
      </c>
      <c r="Q100" s="29">
        <v>0</v>
      </c>
      <c r="R100" s="30">
        <f t="shared" si="35"/>
        <v>0</v>
      </c>
      <c r="S100" s="30">
        <f t="shared" si="36"/>
        <v>0</v>
      </c>
      <c r="T100" t="s">
        <v>49</v>
      </c>
      <c r="U100" t="s">
        <v>49</v>
      </c>
      <c r="V100" t="s">
        <v>63</v>
      </c>
      <c r="W100" t="s">
        <v>63</v>
      </c>
      <c r="X100" t="s">
        <v>62</v>
      </c>
      <c r="Y100" s="4">
        <f t="shared" si="40"/>
        <v>45741</v>
      </c>
      <c r="Z100" t="s">
        <v>37</v>
      </c>
      <c r="AA100" s="28">
        <v>2</v>
      </c>
      <c r="AB100" s="138">
        <v>0</v>
      </c>
      <c r="AC100" s="138">
        <v>0</v>
      </c>
      <c r="AD100" s="2">
        <v>0</v>
      </c>
      <c r="AE100" s="2">
        <v>0</v>
      </c>
      <c r="AF100" s="2">
        <v>170.78</v>
      </c>
      <c r="AG100" s="2">
        <v>0</v>
      </c>
      <c r="AH100" s="2">
        <v>0</v>
      </c>
      <c r="AI100" s="2">
        <v>0</v>
      </c>
      <c r="AJ100" s="29">
        <v>0</v>
      </c>
      <c r="AK100" s="30">
        <f t="shared" si="37"/>
        <v>0</v>
      </c>
      <c r="AL100" s="30">
        <f t="shared" si="38"/>
        <v>0</v>
      </c>
      <c r="AM100" s="2">
        <f t="shared" si="42"/>
        <v>-1</v>
      </c>
      <c r="AN100" s="2">
        <f t="shared" si="42"/>
        <v>0</v>
      </c>
      <c r="AO100" s="2">
        <f t="shared" si="42"/>
        <v>0</v>
      </c>
      <c r="AP100" s="2">
        <f t="shared" si="41"/>
        <v>0</v>
      </c>
      <c r="AQ100" s="2">
        <f t="shared" si="41"/>
        <v>0</v>
      </c>
      <c r="AR100" s="2">
        <f t="shared" si="41"/>
        <v>-25.819999999999993</v>
      </c>
      <c r="AS100" s="2">
        <f t="shared" si="41"/>
        <v>0</v>
      </c>
      <c r="AT100" s="2">
        <f t="shared" si="41"/>
        <v>0</v>
      </c>
      <c r="AU100" s="2">
        <f t="shared" si="41"/>
        <v>0</v>
      </c>
      <c r="AV100" s="29">
        <f t="shared" si="41"/>
        <v>0</v>
      </c>
      <c r="AW100" s="30">
        <f t="shared" si="41"/>
        <v>0</v>
      </c>
      <c r="AX100" s="31">
        <f t="shared" si="41"/>
        <v>0</v>
      </c>
      <c r="AY100" s="38">
        <f t="shared" si="33"/>
        <v>-0.5</v>
      </c>
      <c r="AZ100" s="38" t="str">
        <f t="shared" si="33"/>
        <v/>
      </c>
      <c r="BA100" s="38" t="str">
        <f t="shared" si="33"/>
        <v/>
      </c>
      <c r="BB100" s="38" t="str">
        <f t="shared" si="33"/>
        <v/>
      </c>
      <c r="BC100" s="38" t="str">
        <f t="shared" si="33"/>
        <v/>
      </c>
      <c r="BD100" s="38">
        <f t="shared" si="33"/>
        <v>-0.15118866377795992</v>
      </c>
      <c r="BE100" s="38" t="str">
        <f t="shared" si="34"/>
        <v/>
      </c>
      <c r="BF100" s="38" t="str">
        <f t="shared" si="34"/>
        <v/>
      </c>
      <c r="BG100" s="38" t="str">
        <f t="shared" si="34"/>
        <v/>
      </c>
      <c r="BH100" s="39" t="str">
        <f t="shared" si="34"/>
        <v/>
      </c>
      <c r="BI100" s="76" t="str">
        <f t="shared" si="34"/>
        <v/>
      </c>
      <c r="BJ100" s="40" t="str">
        <f t="shared" si="34"/>
        <v/>
      </c>
      <c r="BK100" s="119">
        <f t="shared" si="43"/>
        <v>144.96</v>
      </c>
      <c r="BL100" s="120" t="str">
        <f t="shared" si="43"/>
        <v/>
      </c>
      <c r="BM100" s="120" t="str">
        <f t="shared" si="43"/>
        <v/>
      </c>
      <c r="BN100" s="120" t="str">
        <f t="shared" si="43"/>
        <v/>
      </c>
      <c r="BO100" s="121" t="str">
        <f t="shared" si="43"/>
        <v/>
      </c>
      <c r="BP100" s="119">
        <f t="shared" si="44"/>
        <v>85.39</v>
      </c>
      <c r="BQ100" s="120" t="str">
        <f t="shared" si="44"/>
        <v/>
      </c>
      <c r="BR100" s="120" t="str">
        <f t="shared" si="44"/>
        <v/>
      </c>
      <c r="BS100" s="120" t="str">
        <f t="shared" si="44"/>
        <v/>
      </c>
      <c r="BT100" s="121" t="str">
        <f t="shared" si="44"/>
        <v/>
      </c>
      <c r="BU100" s="119">
        <f t="shared" si="45"/>
        <v>59.570000000000007</v>
      </c>
      <c r="BV100" s="121" t="str">
        <f t="shared" si="45"/>
        <v/>
      </c>
      <c r="BW100" s="121" t="str">
        <f t="shared" si="45"/>
        <v/>
      </c>
      <c r="BX100" s="120" t="str">
        <f t="shared" si="45"/>
        <v/>
      </c>
      <c r="BY100" s="121" t="str">
        <f t="shared" si="45"/>
        <v/>
      </c>
    </row>
    <row r="101" spans="1:77" x14ac:dyDescent="0.2">
      <c r="A101" t="s">
        <v>46</v>
      </c>
      <c r="B101" t="s">
        <v>46</v>
      </c>
      <c r="C101" t="s">
        <v>63</v>
      </c>
      <c r="D101" t="s">
        <v>63</v>
      </c>
      <c r="E101" t="s">
        <v>62</v>
      </c>
      <c r="F101" s="4">
        <f t="shared" si="39"/>
        <v>46106</v>
      </c>
      <c r="G101" t="s">
        <v>38</v>
      </c>
      <c r="H101" s="28">
        <v>1</v>
      </c>
      <c r="I101" s="138">
        <v>1</v>
      </c>
      <c r="J101" s="138">
        <v>0</v>
      </c>
      <c r="K101" s="2">
        <v>0</v>
      </c>
      <c r="L101" s="2">
        <v>0</v>
      </c>
      <c r="M101" s="2">
        <v>181.14</v>
      </c>
      <c r="N101" s="2">
        <v>88.94</v>
      </c>
      <c r="O101" s="2">
        <v>0</v>
      </c>
      <c r="P101" s="2">
        <v>0</v>
      </c>
      <c r="Q101" s="29">
        <v>0</v>
      </c>
      <c r="R101" s="30">
        <f t="shared" si="35"/>
        <v>1</v>
      </c>
      <c r="S101" s="30">
        <f t="shared" si="36"/>
        <v>88.94</v>
      </c>
      <c r="T101" t="s">
        <v>49</v>
      </c>
      <c r="U101" t="s">
        <v>49</v>
      </c>
      <c r="V101" t="s">
        <v>63</v>
      </c>
      <c r="W101" t="s">
        <v>63</v>
      </c>
      <c r="X101" t="s">
        <v>62</v>
      </c>
      <c r="Y101" s="4">
        <f t="shared" si="40"/>
        <v>45742</v>
      </c>
      <c r="Z101" t="s">
        <v>38</v>
      </c>
      <c r="AA101" s="28">
        <v>3</v>
      </c>
      <c r="AB101" s="138">
        <v>0</v>
      </c>
      <c r="AC101" s="138">
        <v>0</v>
      </c>
      <c r="AD101" s="2">
        <v>0</v>
      </c>
      <c r="AE101" s="2">
        <v>0</v>
      </c>
      <c r="AF101" s="2">
        <v>337.78</v>
      </c>
      <c r="AG101" s="2">
        <v>0</v>
      </c>
      <c r="AH101" s="2">
        <v>0</v>
      </c>
      <c r="AI101" s="2">
        <v>0</v>
      </c>
      <c r="AJ101" s="29">
        <v>0</v>
      </c>
      <c r="AK101" s="30">
        <f t="shared" si="37"/>
        <v>0</v>
      </c>
      <c r="AL101" s="30">
        <f t="shared" si="38"/>
        <v>0</v>
      </c>
      <c r="AM101" s="2">
        <f t="shared" si="42"/>
        <v>-2</v>
      </c>
      <c r="AN101" s="2">
        <f t="shared" si="42"/>
        <v>1</v>
      </c>
      <c r="AO101" s="2">
        <f t="shared" si="42"/>
        <v>0</v>
      </c>
      <c r="AP101" s="2">
        <f t="shared" si="41"/>
        <v>0</v>
      </c>
      <c r="AQ101" s="2">
        <f t="shared" si="41"/>
        <v>0</v>
      </c>
      <c r="AR101" s="2">
        <f t="shared" si="41"/>
        <v>-156.63999999999999</v>
      </c>
      <c r="AS101" s="2">
        <f t="shared" si="41"/>
        <v>88.94</v>
      </c>
      <c r="AT101" s="2">
        <f t="shared" si="41"/>
        <v>0</v>
      </c>
      <c r="AU101" s="2">
        <f t="shared" si="41"/>
        <v>0</v>
      </c>
      <c r="AV101" s="29">
        <f t="shared" si="41"/>
        <v>0</v>
      </c>
      <c r="AW101" s="30">
        <f t="shared" si="41"/>
        <v>1</v>
      </c>
      <c r="AX101" s="31">
        <f t="shared" si="41"/>
        <v>88.94</v>
      </c>
      <c r="AY101" s="38">
        <f t="shared" si="33"/>
        <v>-0.66666666666666663</v>
      </c>
      <c r="AZ101" s="38" t="str">
        <f t="shared" si="33"/>
        <v/>
      </c>
      <c r="BA101" s="38" t="str">
        <f t="shared" si="33"/>
        <v/>
      </c>
      <c r="BB101" s="38" t="str">
        <f t="shared" si="33"/>
        <v/>
      </c>
      <c r="BC101" s="38" t="str">
        <f t="shared" si="33"/>
        <v/>
      </c>
      <c r="BD101" s="38">
        <f t="shared" si="33"/>
        <v>-0.4637337912250577</v>
      </c>
      <c r="BE101" s="38" t="str">
        <f t="shared" si="34"/>
        <v/>
      </c>
      <c r="BF101" s="38" t="str">
        <f t="shared" si="34"/>
        <v/>
      </c>
      <c r="BG101" s="38" t="str">
        <f t="shared" si="34"/>
        <v/>
      </c>
      <c r="BH101" s="39" t="str">
        <f t="shared" si="34"/>
        <v/>
      </c>
      <c r="BI101" s="76" t="str">
        <f t="shared" si="34"/>
        <v/>
      </c>
      <c r="BJ101" s="40" t="str">
        <f t="shared" si="34"/>
        <v/>
      </c>
      <c r="BK101" s="119">
        <f t="shared" si="43"/>
        <v>181.14</v>
      </c>
      <c r="BL101" s="120">
        <f t="shared" si="43"/>
        <v>88.94</v>
      </c>
      <c r="BM101" s="120" t="str">
        <f t="shared" si="43"/>
        <v/>
      </c>
      <c r="BN101" s="120" t="str">
        <f t="shared" si="43"/>
        <v/>
      </c>
      <c r="BO101" s="121" t="str">
        <f t="shared" si="43"/>
        <v/>
      </c>
      <c r="BP101" s="119">
        <f t="shared" si="44"/>
        <v>112.59333333333332</v>
      </c>
      <c r="BQ101" s="120" t="str">
        <f t="shared" si="44"/>
        <v/>
      </c>
      <c r="BR101" s="120" t="str">
        <f t="shared" si="44"/>
        <v/>
      </c>
      <c r="BS101" s="120" t="str">
        <f t="shared" si="44"/>
        <v/>
      </c>
      <c r="BT101" s="121" t="str">
        <f t="shared" si="44"/>
        <v/>
      </c>
      <c r="BU101" s="119">
        <f t="shared" si="45"/>
        <v>68.546666666666667</v>
      </c>
      <c r="BV101" s="121" t="str">
        <f t="shared" si="45"/>
        <v/>
      </c>
      <c r="BW101" s="121" t="str">
        <f t="shared" si="45"/>
        <v/>
      </c>
      <c r="BX101" s="120" t="str">
        <f t="shared" si="45"/>
        <v/>
      </c>
      <c r="BY101" s="121" t="str">
        <f t="shared" si="45"/>
        <v/>
      </c>
    </row>
    <row r="102" spans="1:77" x14ac:dyDescent="0.2">
      <c r="A102" t="s">
        <v>46</v>
      </c>
      <c r="B102" t="s">
        <v>46</v>
      </c>
      <c r="C102" t="s">
        <v>63</v>
      </c>
      <c r="D102" t="s">
        <v>63</v>
      </c>
      <c r="E102" t="s">
        <v>62</v>
      </c>
      <c r="F102" s="4">
        <f t="shared" si="39"/>
        <v>46107</v>
      </c>
      <c r="G102" t="s">
        <v>39</v>
      </c>
      <c r="H102" s="28">
        <v>1</v>
      </c>
      <c r="I102" s="138">
        <v>0</v>
      </c>
      <c r="J102" s="138">
        <v>0</v>
      </c>
      <c r="K102" s="2">
        <v>0</v>
      </c>
      <c r="L102" s="2">
        <v>0</v>
      </c>
      <c r="M102" s="2">
        <v>398.69</v>
      </c>
      <c r="N102" s="2">
        <v>0</v>
      </c>
      <c r="O102" s="2">
        <v>0</v>
      </c>
      <c r="P102" s="2">
        <v>0</v>
      </c>
      <c r="Q102" s="29">
        <v>0</v>
      </c>
      <c r="R102" s="30">
        <f t="shared" si="35"/>
        <v>0</v>
      </c>
      <c r="S102" s="30">
        <f t="shared" si="36"/>
        <v>0</v>
      </c>
      <c r="T102" t="s">
        <v>49</v>
      </c>
      <c r="U102" t="s">
        <v>49</v>
      </c>
      <c r="V102" t="s">
        <v>63</v>
      </c>
      <c r="W102" t="s">
        <v>63</v>
      </c>
      <c r="X102" t="s">
        <v>62</v>
      </c>
      <c r="Y102" s="4">
        <f t="shared" si="40"/>
        <v>45743</v>
      </c>
      <c r="Z102" t="s">
        <v>39</v>
      </c>
      <c r="AA102" s="28">
        <v>3</v>
      </c>
      <c r="AB102" s="138">
        <v>2</v>
      </c>
      <c r="AC102" s="138">
        <v>0</v>
      </c>
      <c r="AD102" s="2">
        <v>0</v>
      </c>
      <c r="AE102" s="2">
        <v>0</v>
      </c>
      <c r="AF102" s="2">
        <v>1064.69</v>
      </c>
      <c r="AG102" s="2">
        <v>1833.66</v>
      </c>
      <c r="AH102" s="2">
        <v>0</v>
      </c>
      <c r="AI102" s="2">
        <v>0</v>
      </c>
      <c r="AJ102" s="29">
        <v>0</v>
      </c>
      <c r="AK102" s="30">
        <f t="shared" si="37"/>
        <v>2</v>
      </c>
      <c r="AL102" s="30">
        <f t="shared" si="38"/>
        <v>1833.66</v>
      </c>
      <c r="AM102" s="2">
        <f t="shared" si="42"/>
        <v>-2</v>
      </c>
      <c r="AN102" s="2">
        <f t="shared" si="42"/>
        <v>-2</v>
      </c>
      <c r="AO102" s="2">
        <f t="shared" si="42"/>
        <v>0</v>
      </c>
      <c r="AP102" s="2">
        <f t="shared" si="41"/>
        <v>0</v>
      </c>
      <c r="AQ102" s="2">
        <f t="shared" si="41"/>
        <v>0</v>
      </c>
      <c r="AR102" s="2">
        <f t="shared" si="41"/>
        <v>-666</v>
      </c>
      <c r="AS102" s="2">
        <f t="shared" si="41"/>
        <v>-1833.66</v>
      </c>
      <c r="AT102" s="2">
        <f t="shared" si="41"/>
        <v>0</v>
      </c>
      <c r="AU102" s="2">
        <f t="shared" si="41"/>
        <v>0</v>
      </c>
      <c r="AV102" s="29">
        <f t="shared" si="41"/>
        <v>0</v>
      </c>
      <c r="AW102" s="30">
        <f t="shared" si="41"/>
        <v>-2</v>
      </c>
      <c r="AX102" s="31">
        <f t="shared" si="41"/>
        <v>-1833.66</v>
      </c>
      <c r="AY102" s="38">
        <f t="shared" si="33"/>
        <v>-0.66666666666666663</v>
      </c>
      <c r="AZ102" s="38">
        <f t="shared" si="33"/>
        <v>-1</v>
      </c>
      <c r="BA102" s="38" t="str">
        <f t="shared" si="33"/>
        <v/>
      </c>
      <c r="BB102" s="38" t="str">
        <f t="shared" ref="BB102:BG151" si="46">IFERROR(AP102/AD102,"")</f>
        <v/>
      </c>
      <c r="BC102" s="38" t="str">
        <f t="shared" si="46"/>
        <v/>
      </c>
      <c r="BD102" s="38">
        <f t="shared" si="46"/>
        <v>-0.62553419305149849</v>
      </c>
      <c r="BE102" s="38">
        <f t="shared" si="34"/>
        <v>-1</v>
      </c>
      <c r="BF102" s="38" t="str">
        <f t="shared" si="34"/>
        <v/>
      </c>
      <c r="BG102" s="38" t="str">
        <f t="shared" si="34"/>
        <v/>
      </c>
      <c r="BH102" s="39" t="str">
        <f t="shared" si="34"/>
        <v/>
      </c>
      <c r="BI102" s="76">
        <f t="shared" si="34"/>
        <v>-1</v>
      </c>
      <c r="BJ102" s="40">
        <f t="shared" si="34"/>
        <v>-1</v>
      </c>
      <c r="BK102" s="119">
        <f t="shared" si="43"/>
        <v>398.69</v>
      </c>
      <c r="BL102" s="120" t="str">
        <f t="shared" si="43"/>
        <v/>
      </c>
      <c r="BM102" s="120" t="str">
        <f t="shared" si="43"/>
        <v/>
      </c>
      <c r="BN102" s="120" t="str">
        <f t="shared" si="43"/>
        <v/>
      </c>
      <c r="BO102" s="121" t="str">
        <f t="shared" si="43"/>
        <v/>
      </c>
      <c r="BP102" s="119">
        <f t="shared" si="44"/>
        <v>354.8966666666667</v>
      </c>
      <c r="BQ102" s="120">
        <f t="shared" si="44"/>
        <v>916.83</v>
      </c>
      <c r="BR102" s="120" t="str">
        <f t="shared" si="44"/>
        <v/>
      </c>
      <c r="BS102" s="120" t="str">
        <f t="shared" si="44"/>
        <v/>
      </c>
      <c r="BT102" s="121" t="str">
        <f t="shared" si="44"/>
        <v/>
      </c>
      <c r="BU102" s="119">
        <f t="shared" si="45"/>
        <v>43.793333333333294</v>
      </c>
      <c r="BV102" s="121" t="str">
        <f t="shared" si="45"/>
        <v/>
      </c>
      <c r="BW102" s="121" t="str">
        <f t="shared" si="45"/>
        <v/>
      </c>
      <c r="BX102" s="120" t="str">
        <f t="shared" si="45"/>
        <v/>
      </c>
      <c r="BY102" s="121" t="str">
        <f t="shared" si="45"/>
        <v/>
      </c>
    </row>
    <row r="103" spans="1:77" x14ac:dyDescent="0.2">
      <c r="A103" t="s">
        <v>46</v>
      </c>
      <c r="B103" t="s">
        <v>46</v>
      </c>
      <c r="C103" t="s">
        <v>63</v>
      </c>
      <c r="D103" t="s">
        <v>63</v>
      </c>
      <c r="E103" t="s">
        <v>62</v>
      </c>
      <c r="F103" s="4">
        <f t="shared" si="39"/>
        <v>46108</v>
      </c>
      <c r="G103" t="s">
        <v>40</v>
      </c>
      <c r="H103" s="28">
        <v>2</v>
      </c>
      <c r="I103" s="138">
        <v>0</v>
      </c>
      <c r="J103" s="138">
        <v>0</v>
      </c>
      <c r="K103" s="2">
        <v>0</v>
      </c>
      <c r="L103" s="2">
        <v>0</v>
      </c>
      <c r="M103" s="2">
        <v>209.82</v>
      </c>
      <c r="N103" s="2">
        <v>0</v>
      </c>
      <c r="O103" s="2">
        <v>0</v>
      </c>
      <c r="P103" s="2">
        <v>0</v>
      </c>
      <c r="Q103" s="29">
        <v>0</v>
      </c>
      <c r="R103" s="30">
        <f t="shared" si="35"/>
        <v>0</v>
      </c>
      <c r="S103" s="30">
        <f t="shared" si="36"/>
        <v>0</v>
      </c>
      <c r="T103" t="s">
        <v>49</v>
      </c>
      <c r="U103" t="s">
        <v>49</v>
      </c>
      <c r="V103" t="s">
        <v>63</v>
      </c>
      <c r="W103" t="s">
        <v>63</v>
      </c>
      <c r="X103" t="s">
        <v>62</v>
      </c>
      <c r="Y103" s="4">
        <f t="shared" si="40"/>
        <v>45744</v>
      </c>
      <c r="Z103" t="s">
        <v>40</v>
      </c>
      <c r="AA103" s="28">
        <v>1</v>
      </c>
      <c r="AB103" s="138">
        <v>0</v>
      </c>
      <c r="AC103" s="138">
        <v>0</v>
      </c>
      <c r="AD103" s="2">
        <v>0</v>
      </c>
      <c r="AE103" s="2">
        <v>0</v>
      </c>
      <c r="AF103" s="2">
        <v>201.82</v>
      </c>
      <c r="AG103" s="2">
        <v>0</v>
      </c>
      <c r="AH103" s="2">
        <v>0</v>
      </c>
      <c r="AI103" s="2">
        <v>0</v>
      </c>
      <c r="AJ103" s="29">
        <v>0</v>
      </c>
      <c r="AK103" s="30">
        <f t="shared" si="37"/>
        <v>0</v>
      </c>
      <c r="AL103" s="30">
        <f t="shared" si="38"/>
        <v>0</v>
      </c>
      <c r="AM103" s="2">
        <f t="shared" si="42"/>
        <v>1</v>
      </c>
      <c r="AN103" s="2">
        <f t="shared" si="42"/>
        <v>0</v>
      </c>
      <c r="AO103" s="2">
        <f t="shared" si="42"/>
        <v>0</v>
      </c>
      <c r="AP103" s="2">
        <f t="shared" si="41"/>
        <v>0</v>
      </c>
      <c r="AQ103" s="2">
        <f t="shared" si="41"/>
        <v>0</v>
      </c>
      <c r="AR103" s="2">
        <f t="shared" si="41"/>
        <v>8</v>
      </c>
      <c r="AS103" s="2">
        <f t="shared" si="41"/>
        <v>0</v>
      </c>
      <c r="AT103" s="2">
        <f t="shared" si="41"/>
        <v>0</v>
      </c>
      <c r="AU103" s="2">
        <f t="shared" si="41"/>
        <v>0</v>
      </c>
      <c r="AV103" s="29">
        <f t="shared" si="41"/>
        <v>0</v>
      </c>
      <c r="AW103" s="30">
        <f t="shared" si="41"/>
        <v>0</v>
      </c>
      <c r="AX103" s="31">
        <f t="shared" si="41"/>
        <v>0</v>
      </c>
      <c r="AY103" s="38">
        <f t="shared" ref="AY103:BD166" si="47">IFERROR(AM103/AA103,"")</f>
        <v>1</v>
      </c>
      <c r="AZ103" s="38" t="str">
        <f t="shared" si="47"/>
        <v/>
      </c>
      <c r="BA103" s="38" t="str">
        <f t="shared" si="47"/>
        <v/>
      </c>
      <c r="BB103" s="38" t="str">
        <f t="shared" si="46"/>
        <v/>
      </c>
      <c r="BC103" s="38" t="str">
        <f t="shared" si="46"/>
        <v/>
      </c>
      <c r="BD103" s="38">
        <f t="shared" si="46"/>
        <v>3.9639282528986228E-2</v>
      </c>
      <c r="BE103" s="38" t="str">
        <f t="shared" si="34"/>
        <v/>
      </c>
      <c r="BF103" s="38" t="str">
        <f t="shared" si="34"/>
        <v/>
      </c>
      <c r="BG103" s="38" t="str">
        <f t="shared" si="34"/>
        <v/>
      </c>
      <c r="BH103" s="39" t="str">
        <f t="shared" si="34"/>
        <v/>
      </c>
      <c r="BI103" s="76" t="str">
        <f t="shared" si="34"/>
        <v/>
      </c>
      <c r="BJ103" s="40" t="str">
        <f t="shared" si="34"/>
        <v/>
      </c>
      <c r="BK103" s="119">
        <f t="shared" si="43"/>
        <v>104.91</v>
      </c>
      <c r="BL103" s="120" t="str">
        <f t="shared" si="43"/>
        <v/>
      </c>
      <c r="BM103" s="120" t="str">
        <f t="shared" si="43"/>
        <v/>
      </c>
      <c r="BN103" s="120" t="str">
        <f t="shared" si="43"/>
        <v/>
      </c>
      <c r="BO103" s="121" t="str">
        <f t="shared" si="43"/>
        <v/>
      </c>
      <c r="BP103" s="119">
        <f t="shared" si="44"/>
        <v>201.82</v>
      </c>
      <c r="BQ103" s="120" t="str">
        <f t="shared" si="44"/>
        <v/>
      </c>
      <c r="BR103" s="120" t="str">
        <f t="shared" si="44"/>
        <v/>
      </c>
      <c r="BS103" s="120" t="str">
        <f t="shared" si="44"/>
        <v/>
      </c>
      <c r="BT103" s="121" t="str">
        <f t="shared" si="44"/>
        <v/>
      </c>
      <c r="BU103" s="119">
        <f t="shared" si="45"/>
        <v>-96.91</v>
      </c>
      <c r="BV103" s="121" t="str">
        <f t="shared" si="45"/>
        <v/>
      </c>
      <c r="BW103" s="121" t="str">
        <f t="shared" si="45"/>
        <v/>
      </c>
      <c r="BX103" s="120" t="str">
        <f t="shared" si="45"/>
        <v/>
      </c>
      <c r="BY103" s="121" t="str">
        <f t="shared" si="45"/>
        <v/>
      </c>
    </row>
    <row r="104" spans="1:77" ht="13.5" thickBot="1" x14ac:dyDescent="0.25">
      <c r="A104" t="s">
        <v>46</v>
      </c>
      <c r="B104" t="s">
        <v>46</v>
      </c>
      <c r="C104" t="s">
        <v>63</v>
      </c>
      <c r="D104" t="s">
        <v>63</v>
      </c>
      <c r="E104" t="s">
        <v>62</v>
      </c>
      <c r="F104" s="59">
        <f t="shared" si="39"/>
        <v>46109</v>
      </c>
      <c r="G104" s="42" t="s">
        <v>41</v>
      </c>
      <c r="H104" s="43">
        <v>0</v>
      </c>
      <c r="I104" s="44">
        <v>0</v>
      </c>
      <c r="J104" s="44">
        <v>0</v>
      </c>
      <c r="K104" s="44">
        <v>0</v>
      </c>
      <c r="L104" s="44">
        <v>0</v>
      </c>
      <c r="M104" s="44">
        <v>0</v>
      </c>
      <c r="N104" s="44">
        <v>0</v>
      </c>
      <c r="O104" s="44">
        <v>0</v>
      </c>
      <c r="P104" s="44">
        <v>0</v>
      </c>
      <c r="Q104" s="45">
        <v>0</v>
      </c>
      <c r="R104" s="46">
        <f t="shared" si="35"/>
        <v>0</v>
      </c>
      <c r="S104" s="46">
        <f t="shared" si="36"/>
        <v>0</v>
      </c>
      <c r="T104" t="s">
        <v>49</v>
      </c>
      <c r="U104" t="s">
        <v>49</v>
      </c>
      <c r="V104" t="s">
        <v>63</v>
      </c>
      <c r="W104" t="s">
        <v>63</v>
      </c>
      <c r="X104" t="s">
        <v>62</v>
      </c>
      <c r="Y104" s="59">
        <f t="shared" si="40"/>
        <v>45745</v>
      </c>
      <c r="Z104" s="42" t="s">
        <v>41</v>
      </c>
      <c r="AA104" s="43">
        <v>1</v>
      </c>
      <c r="AB104" s="44">
        <v>0</v>
      </c>
      <c r="AC104" s="44">
        <v>0</v>
      </c>
      <c r="AD104" s="44">
        <v>0</v>
      </c>
      <c r="AE104" s="44">
        <v>0</v>
      </c>
      <c r="AF104" s="44">
        <v>152.91999999999999</v>
      </c>
      <c r="AG104" s="44">
        <v>0</v>
      </c>
      <c r="AH104" s="44">
        <v>0</v>
      </c>
      <c r="AI104" s="44">
        <v>0</v>
      </c>
      <c r="AJ104" s="45">
        <v>0</v>
      </c>
      <c r="AK104" s="46">
        <f t="shared" si="37"/>
        <v>0</v>
      </c>
      <c r="AL104" s="46">
        <f t="shared" si="38"/>
        <v>0</v>
      </c>
      <c r="AM104" s="44">
        <f t="shared" si="42"/>
        <v>-1</v>
      </c>
      <c r="AN104" s="44">
        <f t="shared" si="42"/>
        <v>0</v>
      </c>
      <c r="AO104" s="44">
        <f t="shared" si="42"/>
        <v>0</v>
      </c>
      <c r="AP104" s="44">
        <f t="shared" si="41"/>
        <v>0</v>
      </c>
      <c r="AQ104" s="44">
        <f t="shared" si="41"/>
        <v>0</v>
      </c>
      <c r="AR104" s="44">
        <f t="shared" si="41"/>
        <v>-152.91999999999999</v>
      </c>
      <c r="AS104" s="44">
        <f t="shared" si="41"/>
        <v>0</v>
      </c>
      <c r="AT104" s="44">
        <f t="shared" si="41"/>
        <v>0</v>
      </c>
      <c r="AU104" s="44">
        <f t="shared" si="41"/>
        <v>0</v>
      </c>
      <c r="AV104" s="45">
        <f t="shared" si="41"/>
        <v>0</v>
      </c>
      <c r="AW104" s="46">
        <f t="shared" si="41"/>
        <v>0</v>
      </c>
      <c r="AX104" s="47">
        <f t="shared" si="41"/>
        <v>0</v>
      </c>
      <c r="AY104" s="56">
        <f t="shared" si="47"/>
        <v>-1</v>
      </c>
      <c r="AZ104" s="56" t="str">
        <f t="shared" si="47"/>
        <v/>
      </c>
      <c r="BA104" s="56" t="str">
        <f t="shared" si="47"/>
        <v/>
      </c>
      <c r="BB104" s="56" t="str">
        <f t="shared" si="46"/>
        <v/>
      </c>
      <c r="BC104" s="56" t="str">
        <f t="shared" si="46"/>
        <v/>
      </c>
      <c r="BD104" s="56">
        <f t="shared" si="46"/>
        <v>-1</v>
      </c>
      <c r="BE104" s="56" t="str">
        <f t="shared" si="34"/>
        <v/>
      </c>
      <c r="BF104" s="56" t="str">
        <f t="shared" si="34"/>
        <v/>
      </c>
      <c r="BG104" s="56" t="str">
        <f t="shared" si="34"/>
        <v/>
      </c>
      <c r="BH104" s="57" t="str">
        <f t="shared" si="34"/>
        <v/>
      </c>
      <c r="BI104" s="81" t="str">
        <f t="shared" si="34"/>
        <v/>
      </c>
      <c r="BJ104" s="58" t="str">
        <f t="shared" si="34"/>
        <v/>
      </c>
      <c r="BK104" s="122" t="str">
        <f t="shared" si="43"/>
        <v/>
      </c>
      <c r="BL104" s="123" t="str">
        <f t="shared" si="43"/>
        <v/>
      </c>
      <c r="BM104" s="123" t="str">
        <f t="shared" si="43"/>
        <v/>
      </c>
      <c r="BN104" s="123" t="str">
        <f t="shared" si="43"/>
        <v/>
      </c>
      <c r="BO104" s="124" t="str">
        <f t="shared" si="43"/>
        <v/>
      </c>
      <c r="BP104" s="122">
        <f t="shared" si="44"/>
        <v>152.91999999999999</v>
      </c>
      <c r="BQ104" s="123" t="str">
        <f t="shared" si="44"/>
        <v/>
      </c>
      <c r="BR104" s="123" t="str">
        <f t="shared" si="44"/>
        <v/>
      </c>
      <c r="BS104" s="123" t="str">
        <f t="shared" si="44"/>
        <v/>
      </c>
      <c r="BT104" s="124" t="str">
        <f t="shared" si="44"/>
        <v/>
      </c>
      <c r="BU104" s="122" t="str">
        <f t="shared" si="45"/>
        <v/>
      </c>
      <c r="BV104" s="124" t="str">
        <f t="shared" si="45"/>
        <v/>
      </c>
      <c r="BW104" s="124" t="str">
        <f t="shared" si="45"/>
        <v/>
      </c>
      <c r="BX104" s="123" t="str">
        <f t="shared" si="45"/>
        <v/>
      </c>
      <c r="BY104" s="124" t="str">
        <f t="shared" si="45"/>
        <v/>
      </c>
    </row>
    <row r="105" spans="1:77" x14ac:dyDescent="0.2">
      <c r="A105" t="s">
        <v>46</v>
      </c>
      <c r="B105" t="s">
        <v>46</v>
      </c>
      <c r="C105" t="s">
        <v>70</v>
      </c>
      <c r="D105" t="s">
        <v>63</v>
      </c>
      <c r="E105" t="s">
        <v>66</v>
      </c>
      <c r="F105" s="4">
        <f t="shared" si="39"/>
        <v>46110</v>
      </c>
      <c r="G105" t="s">
        <v>35</v>
      </c>
      <c r="H105" s="28">
        <v>2</v>
      </c>
      <c r="I105" s="138">
        <v>0</v>
      </c>
      <c r="J105" s="138">
        <v>0</v>
      </c>
      <c r="K105" s="2">
        <v>0</v>
      </c>
      <c r="L105" s="2">
        <v>0</v>
      </c>
      <c r="M105" s="2">
        <v>155.38999999999999</v>
      </c>
      <c r="N105" s="2">
        <v>0</v>
      </c>
      <c r="O105" s="2">
        <v>0</v>
      </c>
      <c r="P105" s="2">
        <v>0</v>
      </c>
      <c r="Q105" s="29">
        <v>0</v>
      </c>
      <c r="R105" s="30">
        <f t="shared" si="35"/>
        <v>0</v>
      </c>
      <c r="S105" s="30">
        <f t="shared" si="36"/>
        <v>0</v>
      </c>
      <c r="T105" t="s">
        <v>49</v>
      </c>
      <c r="U105" t="s">
        <v>49</v>
      </c>
      <c r="V105" t="s">
        <v>70</v>
      </c>
      <c r="W105" t="s">
        <v>63</v>
      </c>
      <c r="X105" t="s">
        <v>66</v>
      </c>
      <c r="Y105" s="4">
        <f t="shared" si="40"/>
        <v>45746</v>
      </c>
      <c r="Z105" t="s">
        <v>35</v>
      </c>
      <c r="AA105" s="28">
        <v>1</v>
      </c>
      <c r="AB105" s="138">
        <v>0</v>
      </c>
      <c r="AC105" s="138">
        <v>0</v>
      </c>
      <c r="AD105" s="2">
        <v>0</v>
      </c>
      <c r="AE105" s="2">
        <v>0</v>
      </c>
      <c r="AF105" s="2">
        <v>193.86</v>
      </c>
      <c r="AG105" s="2">
        <v>0</v>
      </c>
      <c r="AH105" s="2">
        <v>0</v>
      </c>
      <c r="AI105" s="2">
        <v>0</v>
      </c>
      <c r="AJ105" s="29">
        <v>0</v>
      </c>
      <c r="AK105" s="30">
        <f t="shared" si="37"/>
        <v>0</v>
      </c>
      <c r="AL105" s="30">
        <f t="shared" si="38"/>
        <v>0</v>
      </c>
      <c r="AM105" s="2">
        <f t="shared" si="42"/>
        <v>1</v>
      </c>
      <c r="AN105" s="2">
        <f t="shared" si="42"/>
        <v>0</v>
      </c>
      <c r="AO105" s="2">
        <f t="shared" si="42"/>
        <v>0</v>
      </c>
      <c r="AP105" s="2">
        <f t="shared" si="41"/>
        <v>0</v>
      </c>
      <c r="AQ105" s="2">
        <f t="shared" si="41"/>
        <v>0</v>
      </c>
      <c r="AR105" s="2">
        <f t="shared" si="41"/>
        <v>-38.470000000000027</v>
      </c>
      <c r="AS105" s="2">
        <f t="shared" si="41"/>
        <v>0</v>
      </c>
      <c r="AT105" s="2">
        <f t="shared" si="41"/>
        <v>0</v>
      </c>
      <c r="AU105" s="2">
        <f t="shared" si="41"/>
        <v>0</v>
      </c>
      <c r="AV105" s="29">
        <f t="shared" si="41"/>
        <v>0</v>
      </c>
      <c r="AW105" s="30">
        <f t="shared" si="41"/>
        <v>0</v>
      </c>
      <c r="AX105" s="31">
        <f t="shared" si="41"/>
        <v>0</v>
      </c>
      <c r="AY105" s="38">
        <f t="shared" si="47"/>
        <v>1</v>
      </c>
      <c r="AZ105" s="38" t="str">
        <f t="shared" si="47"/>
        <v/>
      </c>
      <c r="BA105" s="38" t="str">
        <f t="shared" si="47"/>
        <v/>
      </c>
      <c r="BB105" s="38" t="str">
        <f t="shared" si="46"/>
        <v/>
      </c>
      <c r="BC105" s="38" t="str">
        <f t="shared" si="46"/>
        <v/>
      </c>
      <c r="BD105" s="38">
        <f t="shared" si="46"/>
        <v>-0.19844217476529466</v>
      </c>
      <c r="BE105" s="38" t="str">
        <f t="shared" si="34"/>
        <v/>
      </c>
      <c r="BF105" s="38" t="str">
        <f t="shared" si="34"/>
        <v/>
      </c>
      <c r="BG105" s="38" t="str">
        <f t="shared" si="34"/>
        <v/>
      </c>
      <c r="BH105" s="39" t="str">
        <f t="shared" si="34"/>
        <v/>
      </c>
      <c r="BI105" s="76" t="str">
        <f t="shared" si="34"/>
        <v/>
      </c>
      <c r="BJ105" s="40" t="str">
        <f t="shared" si="34"/>
        <v/>
      </c>
      <c r="BK105" s="116">
        <f t="shared" si="43"/>
        <v>77.694999999999993</v>
      </c>
      <c r="BL105" s="117" t="str">
        <f t="shared" si="43"/>
        <v/>
      </c>
      <c r="BM105" s="117" t="str">
        <f t="shared" si="43"/>
        <v/>
      </c>
      <c r="BN105" s="117" t="str">
        <f t="shared" si="43"/>
        <v/>
      </c>
      <c r="BO105" s="118" t="str">
        <f t="shared" si="43"/>
        <v/>
      </c>
      <c r="BP105" s="116">
        <f t="shared" si="44"/>
        <v>193.86</v>
      </c>
      <c r="BQ105" s="117" t="str">
        <f t="shared" si="44"/>
        <v/>
      </c>
      <c r="BR105" s="117" t="str">
        <f t="shared" si="44"/>
        <v/>
      </c>
      <c r="BS105" s="117" t="str">
        <f t="shared" si="44"/>
        <v/>
      </c>
      <c r="BT105" s="118" t="str">
        <f t="shared" si="44"/>
        <v/>
      </c>
      <c r="BU105" s="116">
        <f t="shared" si="45"/>
        <v>-116.16500000000002</v>
      </c>
      <c r="BV105" s="118" t="str">
        <f t="shared" si="45"/>
        <v/>
      </c>
      <c r="BW105" s="118" t="str">
        <f t="shared" si="45"/>
        <v/>
      </c>
      <c r="BX105" s="117" t="str">
        <f t="shared" si="45"/>
        <v/>
      </c>
      <c r="BY105" s="118" t="str">
        <f t="shared" si="45"/>
        <v/>
      </c>
    </row>
    <row r="106" spans="1:77" x14ac:dyDescent="0.2">
      <c r="A106" t="s">
        <v>46</v>
      </c>
      <c r="B106" t="s">
        <v>46</v>
      </c>
      <c r="C106" t="s">
        <v>70</v>
      </c>
      <c r="D106" t="s">
        <v>63</v>
      </c>
      <c r="E106" t="s">
        <v>66</v>
      </c>
      <c r="F106" s="4">
        <f t="shared" si="39"/>
        <v>46111</v>
      </c>
      <c r="G106" t="s">
        <v>36</v>
      </c>
      <c r="H106" s="28">
        <v>0</v>
      </c>
      <c r="I106" s="138">
        <v>0</v>
      </c>
      <c r="J106" s="138">
        <v>0</v>
      </c>
      <c r="K106" s="2">
        <v>0</v>
      </c>
      <c r="L106" s="2">
        <v>0</v>
      </c>
      <c r="M106" s="2">
        <v>0</v>
      </c>
      <c r="N106" s="2">
        <v>0</v>
      </c>
      <c r="O106" s="2">
        <v>0</v>
      </c>
      <c r="P106" s="2">
        <v>0</v>
      </c>
      <c r="Q106" s="29">
        <v>0</v>
      </c>
      <c r="R106" s="30">
        <f t="shared" si="35"/>
        <v>0</v>
      </c>
      <c r="S106" s="30">
        <f t="shared" si="36"/>
        <v>0</v>
      </c>
      <c r="T106" t="s">
        <v>49</v>
      </c>
      <c r="U106" t="s">
        <v>49</v>
      </c>
      <c r="V106" t="s">
        <v>70</v>
      </c>
      <c r="W106" t="s">
        <v>63</v>
      </c>
      <c r="X106" t="s">
        <v>66</v>
      </c>
      <c r="Y106" s="4">
        <f t="shared" si="40"/>
        <v>45747</v>
      </c>
      <c r="Z106" t="s">
        <v>36</v>
      </c>
      <c r="AA106" s="28">
        <v>0</v>
      </c>
      <c r="AB106" s="138">
        <v>0</v>
      </c>
      <c r="AC106" s="138">
        <v>0</v>
      </c>
      <c r="AD106" s="2">
        <v>0</v>
      </c>
      <c r="AE106" s="2">
        <v>0</v>
      </c>
      <c r="AF106" s="2">
        <v>0</v>
      </c>
      <c r="AG106" s="2">
        <v>0</v>
      </c>
      <c r="AH106" s="2">
        <v>0</v>
      </c>
      <c r="AI106" s="2">
        <v>0</v>
      </c>
      <c r="AJ106" s="29">
        <v>0</v>
      </c>
      <c r="AK106" s="30">
        <f t="shared" si="37"/>
        <v>0</v>
      </c>
      <c r="AL106" s="30">
        <f t="shared" si="38"/>
        <v>0</v>
      </c>
      <c r="AM106" s="2">
        <f t="shared" si="42"/>
        <v>0</v>
      </c>
      <c r="AN106" s="2">
        <f t="shared" si="42"/>
        <v>0</v>
      </c>
      <c r="AO106" s="2">
        <f t="shared" si="42"/>
        <v>0</v>
      </c>
      <c r="AP106" s="2">
        <f t="shared" si="41"/>
        <v>0</v>
      </c>
      <c r="AQ106" s="2">
        <f t="shared" si="41"/>
        <v>0</v>
      </c>
      <c r="AR106" s="2">
        <f t="shared" si="41"/>
        <v>0</v>
      </c>
      <c r="AS106" s="2">
        <f t="shared" si="41"/>
        <v>0</v>
      </c>
      <c r="AT106" s="2">
        <f t="shared" si="41"/>
        <v>0</v>
      </c>
      <c r="AU106" s="2">
        <f t="shared" si="41"/>
        <v>0</v>
      </c>
      <c r="AV106" s="29">
        <f t="shared" si="41"/>
        <v>0</v>
      </c>
      <c r="AW106" s="30">
        <f t="shared" si="41"/>
        <v>0</v>
      </c>
      <c r="AX106" s="31">
        <f t="shared" si="41"/>
        <v>0</v>
      </c>
      <c r="AY106" s="38" t="str">
        <f t="shared" si="47"/>
        <v/>
      </c>
      <c r="AZ106" s="38" t="str">
        <f t="shared" si="47"/>
        <v/>
      </c>
      <c r="BA106" s="38" t="str">
        <f t="shared" si="47"/>
        <v/>
      </c>
      <c r="BB106" s="38" t="str">
        <f t="shared" si="46"/>
        <v/>
      </c>
      <c r="BC106" s="38" t="str">
        <f t="shared" si="46"/>
        <v/>
      </c>
      <c r="BD106" s="38" t="str">
        <f t="shared" si="46"/>
        <v/>
      </c>
      <c r="BE106" s="38" t="str">
        <f t="shared" si="34"/>
        <v/>
      </c>
      <c r="BF106" s="38" t="str">
        <f t="shared" si="34"/>
        <v/>
      </c>
      <c r="BG106" s="38" t="str">
        <f t="shared" si="34"/>
        <v/>
      </c>
      <c r="BH106" s="39" t="str">
        <f t="shared" si="34"/>
        <v/>
      </c>
      <c r="BI106" s="76" t="str">
        <f t="shared" si="34"/>
        <v/>
      </c>
      <c r="BJ106" s="40" t="str">
        <f t="shared" si="34"/>
        <v/>
      </c>
      <c r="BK106" s="119" t="str">
        <f t="shared" si="43"/>
        <v/>
      </c>
      <c r="BL106" s="120" t="str">
        <f t="shared" si="43"/>
        <v/>
      </c>
      <c r="BM106" s="120" t="str">
        <f t="shared" si="43"/>
        <v/>
      </c>
      <c r="BN106" s="120" t="str">
        <f t="shared" si="43"/>
        <v/>
      </c>
      <c r="BO106" s="121" t="str">
        <f t="shared" si="43"/>
        <v/>
      </c>
      <c r="BP106" s="119" t="str">
        <f t="shared" si="44"/>
        <v/>
      </c>
      <c r="BQ106" s="120" t="str">
        <f t="shared" si="44"/>
        <v/>
      </c>
      <c r="BR106" s="120" t="str">
        <f t="shared" si="44"/>
        <v/>
      </c>
      <c r="BS106" s="120" t="str">
        <f t="shared" si="44"/>
        <v/>
      </c>
      <c r="BT106" s="121" t="str">
        <f t="shared" si="44"/>
        <v/>
      </c>
      <c r="BU106" s="119" t="str">
        <f t="shared" si="45"/>
        <v/>
      </c>
      <c r="BV106" s="121" t="str">
        <f t="shared" si="45"/>
        <v/>
      </c>
      <c r="BW106" s="121" t="str">
        <f t="shared" si="45"/>
        <v/>
      </c>
      <c r="BX106" s="120" t="str">
        <f t="shared" si="45"/>
        <v/>
      </c>
      <c r="BY106" s="121" t="str">
        <f t="shared" si="45"/>
        <v/>
      </c>
    </row>
    <row r="107" spans="1:77" x14ac:dyDescent="0.2">
      <c r="A107" t="s">
        <v>46</v>
      </c>
      <c r="B107" t="s">
        <v>46</v>
      </c>
      <c r="C107" t="s">
        <v>70</v>
      </c>
      <c r="D107" t="s">
        <v>63</v>
      </c>
      <c r="E107" t="s">
        <v>66</v>
      </c>
      <c r="F107" s="4">
        <f t="shared" si="39"/>
        <v>46112</v>
      </c>
      <c r="G107" t="s">
        <v>37</v>
      </c>
      <c r="H107" s="28">
        <v>0</v>
      </c>
      <c r="I107" s="138">
        <v>1</v>
      </c>
      <c r="J107" s="138">
        <v>0</v>
      </c>
      <c r="K107" s="2">
        <v>0</v>
      </c>
      <c r="L107" s="2">
        <v>0</v>
      </c>
      <c r="M107" s="2">
        <v>0</v>
      </c>
      <c r="N107" s="2">
        <v>507.36</v>
      </c>
      <c r="O107" s="2">
        <v>0</v>
      </c>
      <c r="P107" s="2">
        <v>0</v>
      </c>
      <c r="Q107" s="29">
        <v>0</v>
      </c>
      <c r="R107" s="30">
        <f t="shared" si="35"/>
        <v>1</v>
      </c>
      <c r="S107" s="30">
        <f t="shared" si="36"/>
        <v>507.36</v>
      </c>
      <c r="T107" t="s">
        <v>49</v>
      </c>
      <c r="U107" t="s">
        <v>49</v>
      </c>
      <c r="V107" t="s">
        <v>70</v>
      </c>
      <c r="W107" t="s">
        <v>70</v>
      </c>
      <c r="X107" t="s">
        <v>66</v>
      </c>
      <c r="Y107" s="4">
        <f t="shared" si="40"/>
        <v>45748</v>
      </c>
      <c r="Z107" t="s">
        <v>37</v>
      </c>
      <c r="AA107" s="28">
        <v>0</v>
      </c>
      <c r="AB107" s="138">
        <v>1</v>
      </c>
      <c r="AC107" s="138">
        <v>0</v>
      </c>
      <c r="AD107" s="2">
        <v>0</v>
      </c>
      <c r="AE107" s="2">
        <v>0</v>
      </c>
      <c r="AF107" s="2">
        <v>0</v>
      </c>
      <c r="AG107" s="2">
        <v>0</v>
      </c>
      <c r="AH107" s="2">
        <v>0</v>
      </c>
      <c r="AI107" s="2">
        <v>0</v>
      </c>
      <c r="AJ107" s="29">
        <v>0</v>
      </c>
      <c r="AK107" s="30">
        <f t="shared" si="37"/>
        <v>1</v>
      </c>
      <c r="AL107" s="30">
        <f t="shared" si="38"/>
        <v>0</v>
      </c>
      <c r="AM107" s="2">
        <f t="shared" si="42"/>
        <v>0</v>
      </c>
      <c r="AN107" s="2">
        <f t="shared" si="42"/>
        <v>0</v>
      </c>
      <c r="AO107" s="2">
        <f t="shared" si="42"/>
        <v>0</v>
      </c>
      <c r="AP107" s="2">
        <f t="shared" si="41"/>
        <v>0</v>
      </c>
      <c r="AQ107" s="2">
        <f t="shared" si="41"/>
        <v>0</v>
      </c>
      <c r="AR107" s="2">
        <f t="shared" si="41"/>
        <v>0</v>
      </c>
      <c r="AS107" s="2">
        <f t="shared" si="41"/>
        <v>507.36</v>
      </c>
      <c r="AT107" s="2">
        <f t="shared" si="41"/>
        <v>0</v>
      </c>
      <c r="AU107" s="2">
        <f t="shared" si="41"/>
        <v>0</v>
      </c>
      <c r="AV107" s="29">
        <f t="shared" si="41"/>
        <v>0</v>
      </c>
      <c r="AW107" s="30">
        <f t="shared" si="41"/>
        <v>0</v>
      </c>
      <c r="AX107" s="31">
        <f t="shared" si="41"/>
        <v>507.36</v>
      </c>
      <c r="AY107" s="38" t="str">
        <f t="shared" si="47"/>
        <v/>
      </c>
      <c r="AZ107" s="38">
        <f t="shared" si="47"/>
        <v>0</v>
      </c>
      <c r="BA107" s="38" t="str">
        <f t="shared" si="47"/>
        <v/>
      </c>
      <c r="BB107" s="38" t="str">
        <f t="shared" si="46"/>
        <v/>
      </c>
      <c r="BC107" s="38" t="str">
        <f t="shared" si="46"/>
        <v/>
      </c>
      <c r="BD107" s="38" t="str">
        <f t="shared" si="46"/>
        <v/>
      </c>
      <c r="BE107" s="38" t="str">
        <f t="shared" si="34"/>
        <v/>
      </c>
      <c r="BF107" s="38" t="str">
        <f t="shared" si="34"/>
        <v/>
      </c>
      <c r="BG107" s="38" t="str">
        <f t="shared" si="34"/>
        <v/>
      </c>
      <c r="BH107" s="39" t="str">
        <f t="shared" si="34"/>
        <v/>
      </c>
      <c r="BI107" s="76">
        <f t="shared" si="34"/>
        <v>0</v>
      </c>
      <c r="BJ107" s="40" t="str">
        <f t="shared" si="34"/>
        <v/>
      </c>
      <c r="BK107" s="119" t="str">
        <f t="shared" si="43"/>
        <v/>
      </c>
      <c r="BL107" s="120">
        <f t="shared" si="43"/>
        <v>507.36</v>
      </c>
      <c r="BM107" s="120" t="str">
        <f t="shared" si="43"/>
        <v/>
      </c>
      <c r="BN107" s="120" t="str">
        <f t="shared" si="43"/>
        <v/>
      </c>
      <c r="BO107" s="121" t="str">
        <f t="shared" si="43"/>
        <v/>
      </c>
      <c r="BP107" s="119" t="str">
        <f t="shared" si="44"/>
        <v/>
      </c>
      <c r="BQ107" s="120">
        <f t="shared" si="44"/>
        <v>0</v>
      </c>
      <c r="BR107" s="120" t="str">
        <f t="shared" si="44"/>
        <v/>
      </c>
      <c r="BS107" s="120" t="str">
        <f t="shared" si="44"/>
        <v/>
      </c>
      <c r="BT107" s="121" t="str">
        <f t="shared" si="44"/>
        <v/>
      </c>
      <c r="BU107" s="119" t="str">
        <f t="shared" si="45"/>
        <v/>
      </c>
      <c r="BV107" s="121">
        <f t="shared" si="45"/>
        <v>507.36</v>
      </c>
      <c r="BW107" s="121" t="str">
        <f t="shared" si="45"/>
        <v/>
      </c>
      <c r="BX107" s="120" t="str">
        <f t="shared" si="45"/>
        <v/>
      </c>
      <c r="BY107" s="121" t="str">
        <f t="shared" si="45"/>
        <v/>
      </c>
    </row>
    <row r="108" spans="1:77" x14ac:dyDescent="0.2">
      <c r="A108" t="s">
        <v>46</v>
      </c>
      <c r="B108" t="s">
        <v>46</v>
      </c>
      <c r="C108" t="s">
        <v>70</v>
      </c>
      <c r="D108" t="s">
        <v>70</v>
      </c>
      <c r="E108" t="s">
        <v>66</v>
      </c>
      <c r="F108" s="4">
        <f t="shared" si="39"/>
        <v>46113</v>
      </c>
      <c r="G108" t="s">
        <v>38</v>
      </c>
      <c r="H108" s="28">
        <v>1</v>
      </c>
      <c r="I108" s="138">
        <v>0</v>
      </c>
      <c r="J108" s="138">
        <v>0</v>
      </c>
      <c r="K108" s="2">
        <v>0</v>
      </c>
      <c r="L108" s="2">
        <v>0</v>
      </c>
      <c r="M108" s="2">
        <v>179.9</v>
      </c>
      <c r="N108" s="2">
        <v>0</v>
      </c>
      <c r="O108" s="2">
        <v>0</v>
      </c>
      <c r="P108" s="2">
        <v>0</v>
      </c>
      <c r="Q108" s="29">
        <v>0</v>
      </c>
      <c r="R108" s="30">
        <f t="shared" si="35"/>
        <v>0</v>
      </c>
      <c r="S108" s="30">
        <f t="shared" si="36"/>
        <v>0</v>
      </c>
      <c r="T108" t="s">
        <v>49</v>
      </c>
      <c r="U108" t="s">
        <v>49</v>
      </c>
      <c r="V108" t="s">
        <v>70</v>
      </c>
      <c r="W108" t="s">
        <v>70</v>
      </c>
      <c r="X108" t="s">
        <v>66</v>
      </c>
      <c r="Y108" s="4">
        <f t="shared" si="40"/>
        <v>45749</v>
      </c>
      <c r="Z108" t="s">
        <v>38</v>
      </c>
      <c r="AA108" s="28">
        <v>3</v>
      </c>
      <c r="AB108" s="138">
        <v>2</v>
      </c>
      <c r="AC108" s="138">
        <v>0</v>
      </c>
      <c r="AD108" s="2">
        <v>0</v>
      </c>
      <c r="AE108" s="2">
        <v>0</v>
      </c>
      <c r="AF108" s="2">
        <v>193.91</v>
      </c>
      <c r="AG108" s="2">
        <v>84.01</v>
      </c>
      <c r="AH108" s="2">
        <v>0</v>
      </c>
      <c r="AI108" s="2">
        <v>0</v>
      </c>
      <c r="AJ108" s="29">
        <v>0</v>
      </c>
      <c r="AK108" s="30">
        <f t="shared" si="37"/>
        <v>2</v>
      </c>
      <c r="AL108" s="30">
        <f t="shared" si="38"/>
        <v>84.01</v>
      </c>
      <c r="AM108" s="2">
        <f t="shared" si="42"/>
        <v>-2</v>
      </c>
      <c r="AN108" s="2">
        <f t="shared" si="42"/>
        <v>-2</v>
      </c>
      <c r="AO108" s="2">
        <f t="shared" si="42"/>
        <v>0</v>
      </c>
      <c r="AP108" s="2">
        <f t="shared" si="41"/>
        <v>0</v>
      </c>
      <c r="AQ108" s="2">
        <f t="shared" si="41"/>
        <v>0</v>
      </c>
      <c r="AR108" s="2">
        <f t="shared" si="41"/>
        <v>-14.009999999999991</v>
      </c>
      <c r="AS108" s="2">
        <f t="shared" si="41"/>
        <v>-84.01</v>
      </c>
      <c r="AT108" s="2">
        <f t="shared" si="41"/>
        <v>0</v>
      </c>
      <c r="AU108" s="2">
        <f t="shared" si="41"/>
        <v>0</v>
      </c>
      <c r="AV108" s="29">
        <f t="shared" si="41"/>
        <v>0</v>
      </c>
      <c r="AW108" s="30">
        <f t="shared" si="41"/>
        <v>-2</v>
      </c>
      <c r="AX108" s="31">
        <f t="shared" si="41"/>
        <v>-84.01</v>
      </c>
      <c r="AY108" s="38">
        <f t="shared" si="47"/>
        <v>-0.66666666666666663</v>
      </c>
      <c r="AZ108" s="38">
        <f t="shared" si="47"/>
        <v>-1</v>
      </c>
      <c r="BA108" s="38" t="str">
        <f t="shared" si="47"/>
        <v/>
      </c>
      <c r="BB108" s="38" t="str">
        <f t="shared" si="46"/>
        <v/>
      </c>
      <c r="BC108" s="38" t="str">
        <f t="shared" si="46"/>
        <v/>
      </c>
      <c r="BD108" s="38">
        <f t="shared" si="46"/>
        <v>-7.2250012892578985E-2</v>
      </c>
      <c r="BE108" s="38">
        <f t="shared" si="34"/>
        <v>-1</v>
      </c>
      <c r="BF108" s="38" t="str">
        <f t="shared" si="34"/>
        <v/>
      </c>
      <c r="BG108" s="38" t="str">
        <f t="shared" si="34"/>
        <v/>
      </c>
      <c r="BH108" s="39" t="str">
        <f t="shared" si="34"/>
        <v/>
      </c>
      <c r="BI108" s="76">
        <f t="shared" si="34"/>
        <v>-1</v>
      </c>
      <c r="BJ108" s="40">
        <f t="shared" si="34"/>
        <v>-1</v>
      </c>
      <c r="BK108" s="119">
        <f t="shared" si="43"/>
        <v>179.9</v>
      </c>
      <c r="BL108" s="120" t="str">
        <f t="shared" si="43"/>
        <v/>
      </c>
      <c r="BM108" s="120" t="str">
        <f t="shared" si="43"/>
        <v/>
      </c>
      <c r="BN108" s="120" t="str">
        <f t="shared" si="43"/>
        <v/>
      </c>
      <c r="BO108" s="121" t="str">
        <f t="shared" si="43"/>
        <v/>
      </c>
      <c r="BP108" s="119">
        <f t="shared" si="44"/>
        <v>64.63666666666667</v>
      </c>
      <c r="BQ108" s="120">
        <f t="shared" si="44"/>
        <v>42.005000000000003</v>
      </c>
      <c r="BR108" s="120" t="str">
        <f t="shared" si="44"/>
        <v/>
      </c>
      <c r="BS108" s="120" t="str">
        <f t="shared" si="44"/>
        <v/>
      </c>
      <c r="BT108" s="121" t="str">
        <f t="shared" si="44"/>
        <v/>
      </c>
      <c r="BU108" s="119">
        <f t="shared" si="45"/>
        <v>115.26333333333334</v>
      </c>
      <c r="BV108" s="121" t="str">
        <f t="shared" si="45"/>
        <v/>
      </c>
      <c r="BW108" s="121" t="str">
        <f t="shared" si="45"/>
        <v/>
      </c>
      <c r="BX108" s="120" t="str">
        <f t="shared" si="45"/>
        <v/>
      </c>
      <c r="BY108" s="121" t="str">
        <f t="shared" si="45"/>
        <v/>
      </c>
    </row>
    <row r="109" spans="1:77" x14ac:dyDescent="0.2">
      <c r="A109" t="s">
        <v>46</v>
      </c>
      <c r="B109" t="s">
        <v>46</v>
      </c>
      <c r="C109" t="s">
        <v>70</v>
      </c>
      <c r="D109" t="s">
        <v>70</v>
      </c>
      <c r="E109" t="s">
        <v>66</v>
      </c>
      <c r="F109" s="4">
        <f t="shared" si="39"/>
        <v>46114</v>
      </c>
      <c r="G109" t="s">
        <v>39</v>
      </c>
      <c r="H109" s="28">
        <v>1</v>
      </c>
      <c r="I109" s="138">
        <v>0</v>
      </c>
      <c r="J109" s="138">
        <v>0</v>
      </c>
      <c r="K109" s="2">
        <v>0</v>
      </c>
      <c r="L109" s="2">
        <v>0</v>
      </c>
      <c r="M109" s="2">
        <v>32.97</v>
      </c>
      <c r="N109" s="2">
        <v>0</v>
      </c>
      <c r="O109" s="2">
        <v>0</v>
      </c>
      <c r="P109" s="2">
        <v>0</v>
      </c>
      <c r="Q109" s="29">
        <v>0</v>
      </c>
      <c r="R109" s="30">
        <f t="shared" si="35"/>
        <v>0</v>
      </c>
      <c r="S109" s="30">
        <f t="shared" si="36"/>
        <v>0</v>
      </c>
      <c r="T109" t="s">
        <v>49</v>
      </c>
      <c r="U109" t="s">
        <v>49</v>
      </c>
      <c r="V109" t="s">
        <v>70</v>
      </c>
      <c r="W109" t="s">
        <v>70</v>
      </c>
      <c r="X109" t="s">
        <v>66</v>
      </c>
      <c r="Y109" s="4">
        <f t="shared" si="40"/>
        <v>45750</v>
      </c>
      <c r="Z109" t="s">
        <v>39</v>
      </c>
      <c r="AA109" s="28">
        <v>3</v>
      </c>
      <c r="AB109" s="138">
        <v>0</v>
      </c>
      <c r="AC109" s="138">
        <v>0</v>
      </c>
      <c r="AD109" s="2">
        <v>0</v>
      </c>
      <c r="AE109" s="2">
        <v>0</v>
      </c>
      <c r="AF109" s="2">
        <v>522.51</v>
      </c>
      <c r="AG109" s="2">
        <v>0</v>
      </c>
      <c r="AH109" s="2">
        <v>0</v>
      </c>
      <c r="AI109" s="2">
        <v>0</v>
      </c>
      <c r="AJ109" s="29">
        <v>0</v>
      </c>
      <c r="AK109" s="30">
        <f t="shared" si="37"/>
        <v>0</v>
      </c>
      <c r="AL109" s="30">
        <f t="shared" si="38"/>
        <v>0</v>
      </c>
      <c r="AM109" s="2">
        <f t="shared" si="42"/>
        <v>-2</v>
      </c>
      <c r="AN109" s="2">
        <f t="shared" si="42"/>
        <v>0</v>
      </c>
      <c r="AO109" s="2">
        <f t="shared" si="42"/>
        <v>0</v>
      </c>
      <c r="AP109" s="2">
        <f t="shared" si="41"/>
        <v>0</v>
      </c>
      <c r="AQ109" s="2">
        <f t="shared" si="41"/>
        <v>0</v>
      </c>
      <c r="AR109" s="2">
        <f t="shared" si="41"/>
        <v>-489.53999999999996</v>
      </c>
      <c r="AS109" s="2">
        <f t="shared" si="41"/>
        <v>0</v>
      </c>
      <c r="AT109" s="2">
        <f t="shared" si="41"/>
        <v>0</v>
      </c>
      <c r="AU109" s="2">
        <f t="shared" si="41"/>
        <v>0</v>
      </c>
      <c r="AV109" s="29">
        <f t="shared" si="41"/>
        <v>0</v>
      </c>
      <c r="AW109" s="30">
        <f t="shared" si="41"/>
        <v>0</v>
      </c>
      <c r="AX109" s="31">
        <f t="shared" si="41"/>
        <v>0</v>
      </c>
      <c r="AY109" s="38">
        <f t="shared" si="47"/>
        <v>-0.66666666666666663</v>
      </c>
      <c r="AZ109" s="38" t="str">
        <f t="shared" si="47"/>
        <v/>
      </c>
      <c r="BA109" s="38" t="str">
        <f t="shared" si="47"/>
        <v/>
      </c>
      <c r="BB109" s="38" t="str">
        <f t="shared" si="46"/>
        <v/>
      </c>
      <c r="BC109" s="38" t="str">
        <f t="shared" si="46"/>
        <v/>
      </c>
      <c r="BD109" s="38">
        <f t="shared" si="46"/>
        <v>-0.93690072917264733</v>
      </c>
      <c r="BE109" s="38" t="str">
        <f t="shared" si="34"/>
        <v/>
      </c>
      <c r="BF109" s="38" t="str">
        <f t="shared" si="34"/>
        <v/>
      </c>
      <c r="BG109" s="38" t="str">
        <f t="shared" si="34"/>
        <v/>
      </c>
      <c r="BH109" s="39" t="str">
        <f t="shared" si="34"/>
        <v/>
      </c>
      <c r="BI109" s="76" t="str">
        <f t="shared" si="34"/>
        <v/>
      </c>
      <c r="BJ109" s="40" t="str">
        <f t="shared" si="34"/>
        <v/>
      </c>
      <c r="BK109" s="119">
        <f t="shared" si="43"/>
        <v>32.97</v>
      </c>
      <c r="BL109" s="120" t="str">
        <f t="shared" si="43"/>
        <v/>
      </c>
      <c r="BM109" s="120" t="str">
        <f t="shared" si="43"/>
        <v/>
      </c>
      <c r="BN109" s="120" t="str">
        <f t="shared" si="43"/>
        <v/>
      </c>
      <c r="BO109" s="121" t="str">
        <f t="shared" si="43"/>
        <v/>
      </c>
      <c r="BP109" s="119">
        <f t="shared" si="44"/>
        <v>174.17</v>
      </c>
      <c r="BQ109" s="120" t="str">
        <f t="shared" si="44"/>
        <v/>
      </c>
      <c r="BR109" s="120" t="str">
        <f t="shared" si="44"/>
        <v/>
      </c>
      <c r="BS109" s="120" t="str">
        <f t="shared" si="44"/>
        <v/>
      </c>
      <c r="BT109" s="121" t="str">
        <f t="shared" si="44"/>
        <v/>
      </c>
      <c r="BU109" s="119">
        <f t="shared" si="45"/>
        <v>-141.19999999999999</v>
      </c>
      <c r="BV109" s="121" t="str">
        <f t="shared" si="45"/>
        <v/>
      </c>
      <c r="BW109" s="121" t="str">
        <f t="shared" si="45"/>
        <v/>
      </c>
      <c r="BX109" s="120" t="str">
        <f t="shared" si="45"/>
        <v/>
      </c>
      <c r="BY109" s="121" t="str">
        <f t="shared" si="45"/>
        <v/>
      </c>
    </row>
    <row r="110" spans="1:77" x14ac:dyDescent="0.2">
      <c r="A110" t="s">
        <v>46</v>
      </c>
      <c r="B110" t="s">
        <v>46</v>
      </c>
      <c r="C110" t="s">
        <v>70</v>
      </c>
      <c r="D110" t="s">
        <v>70</v>
      </c>
      <c r="E110" t="s">
        <v>66</v>
      </c>
      <c r="F110" s="4">
        <f t="shared" si="39"/>
        <v>46115</v>
      </c>
      <c r="G110" t="s">
        <v>40</v>
      </c>
      <c r="H110" s="28">
        <v>2</v>
      </c>
      <c r="I110" s="138">
        <v>1</v>
      </c>
      <c r="J110" s="138">
        <v>0</v>
      </c>
      <c r="K110" s="2">
        <v>0</v>
      </c>
      <c r="L110" s="2">
        <v>0</v>
      </c>
      <c r="M110" s="2">
        <v>233.86</v>
      </c>
      <c r="N110" s="2">
        <v>65.97</v>
      </c>
      <c r="O110" s="2">
        <v>0</v>
      </c>
      <c r="P110" s="2">
        <v>0</v>
      </c>
      <c r="Q110" s="29">
        <v>0</v>
      </c>
      <c r="R110" s="30">
        <f t="shared" si="35"/>
        <v>1</v>
      </c>
      <c r="S110" s="30">
        <f t="shared" si="36"/>
        <v>65.97</v>
      </c>
      <c r="T110" t="s">
        <v>49</v>
      </c>
      <c r="U110" t="s">
        <v>49</v>
      </c>
      <c r="V110" t="s">
        <v>70</v>
      </c>
      <c r="W110" t="s">
        <v>70</v>
      </c>
      <c r="X110" t="s">
        <v>66</v>
      </c>
      <c r="Y110" s="4">
        <f t="shared" si="40"/>
        <v>45751</v>
      </c>
      <c r="Z110" t="s">
        <v>40</v>
      </c>
      <c r="AA110" s="28">
        <v>5</v>
      </c>
      <c r="AB110" s="138">
        <v>0</v>
      </c>
      <c r="AC110" s="138">
        <v>0</v>
      </c>
      <c r="AD110" s="2">
        <v>0</v>
      </c>
      <c r="AE110" s="2">
        <v>0</v>
      </c>
      <c r="AF110" s="2">
        <v>1085.71</v>
      </c>
      <c r="AG110" s="2">
        <v>0</v>
      </c>
      <c r="AH110" s="2">
        <v>0</v>
      </c>
      <c r="AI110" s="2">
        <v>0</v>
      </c>
      <c r="AJ110" s="29">
        <v>0</v>
      </c>
      <c r="AK110" s="30">
        <f t="shared" si="37"/>
        <v>0</v>
      </c>
      <c r="AL110" s="30">
        <f t="shared" si="38"/>
        <v>0</v>
      </c>
      <c r="AM110" s="2">
        <f t="shared" si="42"/>
        <v>-3</v>
      </c>
      <c r="AN110" s="2">
        <f t="shared" si="42"/>
        <v>1</v>
      </c>
      <c r="AO110" s="2">
        <f t="shared" si="42"/>
        <v>0</v>
      </c>
      <c r="AP110" s="2">
        <f t="shared" si="41"/>
        <v>0</v>
      </c>
      <c r="AQ110" s="2">
        <f t="shared" si="41"/>
        <v>0</v>
      </c>
      <c r="AR110" s="2">
        <f t="shared" si="41"/>
        <v>-851.85</v>
      </c>
      <c r="AS110" s="2">
        <f t="shared" si="41"/>
        <v>65.97</v>
      </c>
      <c r="AT110" s="2">
        <f t="shared" si="41"/>
        <v>0</v>
      </c>
      <c r="AU110" s="2">
        <f t="shared" si="41"/>
        <v>0</v>
      </c>
      <c r="AV110" s="29">
        <f t="shared" si="41"/>
        <v>0</v>
      </c>
      <c r="AW110" s="30">
        <f t="shared" si="41"/>
        <v>1</v>
      </c>
      <c r="AX110" s="31">
        <f t="shared" si="41"/>
        <v>65.97</v>
      </c>
      <c r="AY110" s="38">
        <f t="shared" si="47"/>
        <v>-0.6</v>
      </c>
      <c r="AZ110" s="38" t="str">
        <f t="shared" si="47"/>
        <v/>
      </c>
      <c r="BA110" s="38" t="str">
        <f t="shared" si="47"/>
        <v/>
      </c>
      <c r="BB110" s="38" t="str">
        <f t="shared" si="46"/>
        <v/>
      </c>
      <c r="BC110" s="38" t="str">
        <f t="shared" si="46"/>
        <v/>
      </c>
      <c r="BD110" s="38">
        <f t="shared" si="46"/>
        <v>-0.78460178132282099</v>
      </c>
      <c r="BE110" s="38" t="str">
        <f t="shared" si="34"/>
        <v/>
      </c>
      <c r="BF110" s="38" t="str">
        <f t="shared" si="34"/>
        <v/>
      </c>
      <c r="BG110" s="38" t="str">
        <f t="shared" si="34"/>
        <v/>
      </c>
      <c r="BH110" s="39" t="str">
        <f t="shared" si="34"/>
        <v/>
      </c>
      <c r="BI110" s="76" t="str">
        <f t="shared" si="34"/>
        <v/>
      </c>
      <c r="BJ110" s="40" t="str">
        <f t="shared" si="34"/>
        <v/>
      </c>
      <c r="BK110" s="119">
        <f t="shared" si="43"/>
        <v>116.93</v>
      </c>
      <c r="BL110" s="120">
        <f t="shared" si="43"/>
        <v>65.97</v>
      </c>
      <c r="BM110" s="120" t="str">
        <f t="shared" si="43"/>
        <v/>
      </c>
      <c r="BN110" s="120" t="str">
        <f t="shared" si="43"/>
        <v/>
      </c>
      <c r="BO110" s="121" t="str">
        <f t="shared" si="43"/>
        <v/>
      </c>
      <c r="BP110" s="119">
        <f t="shared" si="44"/>
        <v>217.142</v>
      </c>
      <c r="BQ110" s="120" t="str">
        <f t="shared" si="44"/>
        <v/>
      </c>
      <c r="BR110" s="120" t="str">
        <f t="shared" si="44"/>
        <v/>
      </c>
      <c r="BS110" s="120" t="str">
        <f t="shared" si="44"/>
        <v/>
      </c>
      <c r="BT110" s="121" t="str">
        <f t="shared" si="44"/>
        <v/>
      </c>
      <c r="BU110" s="119">
        <f t="shared" si="45"/>
        <v>-100.21199999999999</v>
      </c>
      <c r="BV110" s="121" t="str">
        <f t="shared" si="45"/>
        <v/>
      </c>
      <c r="BW110" s="121" t="str">
        <f t="shared" si="45"/>
        <v/>
      </c>
      <c r="BX110" s="120" t="str">
        <f t="shared" si="45"/>
        <v/>
      </c>
      <c r="BY110" s="121" t="str">
        <f t="shared" si="45"/>
        <v/>
      </c>
    </row>
    <row r="111" spans="1:77" ht="13.5" thickBot="1" x14ac:dyDescent="0.25">
      <c r="A111" t="s">
        <v>46</v>
      </c>
      <c r="B111" t="s">
        <v>46</v>
      </c>
      <c r="C111" t="s">
        <v>70</v>
      </c>
      <c r="D111" t="s">
        <v>70</v>
      </c>
      <c r="E111" t="s">
        <v>66</v>
      </c>
      <c r="F111" s="59">
        <f t="shared" si="39"/>
        <v>46116</v>
      </c>
      <c r="G111" s="42" t="s">
        <v>41</v>
      </c>
      <c r="H111" s="43">
        <v>1</v>
      </c>
      <c r="I111" s="44">
        <v>0</v>
      </c>
      <c r="J111" s="44">
        <v>0</v>
      </c>
      <c r="K111" s="44">
        <v>0</v>
      </c>
      <c r="L111" s="44">
        <v>0</v>
      </c>
      <c r="M111" s="44">
        <v>45.94</v>
      </c>
      <c r="N111" s="44">
        <v>0</v>
      </c>
      <c r="O111" s="44">
        <v>0</v>
      </c>
      <c r="P111" s="44">
        <v>0</v>
      </c>
      <c r="Q111" s="45">
        <v>0</v>
      </c>
      <c r="R111" s="46">
        <f t="shared" si="35"/>
        <v>0</v>
      </c>
      <c r="S111" s="46">
        <f t="shared" si="36"/>
        <v>0</v>
      </c>
      <c r="T111" t="s">
        <v>49</v>
      </c>
      <c r="U111" t="s">
        <v>49</v>
      </c>
      <c r="V111" t="s">
        <v>70</v>
      </c>
      <c r="W111" t="s">
        <v>70</v>
      </c>
      <c r="X111" t="s">
        <v>66</v>
      </c>
      <c r="Y111" s="59">
        <f t="shared" si="40"/>
        <v>45752</v>
      </c>
      <c r="Z111" s="42" t="s">
        <v>41</v>
      </c>
      <c r="AA111" s="43">
        <v>2</v>
      </c>
      <c r="AB111" s="44">
        <v>1</v>
      </c>
      <c r="AC111" s="44">
        <v>0</v>
      </c>
      <c r="AD111" s="44">
        <v>0</v>
      </c>
      <c r="AE111" s="44">
        <v>0</v>
      </c>
      <c r="AF111" s="44">
        <v>54.96</v>
      </c>
      <c r="AG111" s="44">
        <v>0</v>
      </c>
      <c r="AH111" s="44">
        <v>0</v>
      </c>
      <c r="AI111" s="44">
        <v>0</v>
      </c>
      <c r="AJ111" s="45">
        <v>0</v>
      </c>
      <c r="AK111" s="46">
        <f t="shared" si="37"/>
        <v>1</v>
      </c>
      <c r="AL111" s="46">
        <f t="shared" si="38"/>
        <v>0</v>
      </c>
      <c r="AM111" s="44">
        <f t="shared" si="42"/>
        <v>-1</v>
      </c>
      <c r="AN111" s="44">
        <f t="shared" si="42"/>
        <v>-1</v>
      </c>
      <c r="AO111" s="44">
        <f t="shared" si="42"/>
        <v>0</v>
      </c>
      <c r="AP111" s="44">
        <f t="shared" si="41"/>
        <v>0</v>
      </c>
      <c r="AQ111" s="44">
        <f t="shared" si="41"/>
        <v>0</v>
      </c>
      <c r="AR111" s="44">
        <f t="shared" si="41"/>
        <v>-9.0200000000000031</v>
      </c>
      <c r="AS111" s="44">
        <f t="shared" si="41"/>
        <v>0</v>
      </c>
      <c r="AT111" s="44">
        <f t="shared" si="41"/>
        <v>0</v>
      </c>
      <c r="AU111" s="44">
        <f t="shared" si="41"/>
        <v>0</v>
      </c>
      <c r="AV111" s="45">
        <f t="shared" si="41"/>
        <v>0</v>
      </c>
      <c r="AW111" s="46">
        <f t="shared" si="41"/>
        <v>-1</v>
      </c>
      <c r="AX111" s="47">
        <f t="shared" si="41"/>
        <v>0</v>
      </c>
      <c r="AY111" s="56">
        <f t="shared" si="47"/>
        <v>-0.5</v>
      </c>
      <c r="AZ111" s="56">
        <f t="shared" si="47"/>
        <v>-1</v>
      </c>
      <c r="BA111" s="56" t="str">
        <f t="shared" si="47"/>
        <v/>
      </c>
      <c r="BB111" s="56" t="str">
        <f t="shared" si="46"/>
        <v/>
      </c>
      <c r="BC111" s="56" t="str">
        <f t="shared" si="46"/>
        <v/>
      </c>
      <c r="BD111" s="56">
        <f t="shared" si="46"/>
        <v>-0.16411935953420675</v>
      </c>
      <c r="BE111" s="56" t="str">
        <f t="shared" si="34"/>
        <v/>
      </c>
      <c r="BF111" s="56" t="str">
        <f t="shared" si="34"/>
        <v/>
      </c>
      <c r="BG111" s="56" t="str">
        <f t="shared" si="34"/>
        <v/>
      </c>
      <c r="BH111" s="57" t="str">
        <f t="shared" si="34"/>
        <v/>
      </c>
      <c r="BI111" s="81">
        <f t="shared" si="34"/>
        <v>-1</v>
      </c>
      <c r="BJ111" s="58" t="str">
        <f t="shared" si="34"/>
        <v/>
      </c>
      <c r="BK111" s="122">
        <f t="shared" si="43"/>
        <v>45.94</v>
      </c>
      <c r="BL111" s="123" t="str">
        <f t="shared" si="43"/>
        <v/>
      </c>
      <c r="BM111" s="123" t="str">
        <f t="shared" si="43"/>
        <v/>
      </c>
      <c r="BN111" s="123" t="str">
        <f t="shared" si="43"/>
        <v/>
      </c>
      <c r="BO111" s="124" t="str">
        <f t="shared" si="43"/>
        <v/>
      </c>
      <c r="BP111" s="122">
        <f t="shared" si="44"/>
        <v>27.48</v>
      </c>
      <c r="BQ111" s="123">
        <f t="shared" si="44"/>
        <v>0</v>
      </c>
      <c r="BR111" s="123" t="str">
        <f t="shared" si="44"/>
        <v/>
      </c>
      <c r="BS111" s="123" t="str">
        <f t="shared" si="44"/>
        <v/>
      </c>
      <c r="BT111" s="124" t="str">
        <f t="shared" si="44"/>
        <v/>
      </c>
      <c r="BU111" s="122">
        <f t="shared" si="45"/>
        <v>18.459999999999997</v>
      </c>
      <c r="BV111" s="124" t="str">
        <f t="shared" si="45"/>
        <v/>
      </c>
      <c r="BW111" s="124" t="str">
        <f t="shared" si="45"/>
        <v/>
      </c>
      <c r="BX111" s="123" t="str">
        <f t="shared" si="45"/>
        <v/>
      </c>
      <c r="BY111" s="124" t="str">
        <f t="shared" si="45"/>
        <v/>
      </c>
    </row>
    <row r="112" spans="1:77" x14ac:dyDescent="0.2">
      <c r="A112" t="s">
        <v>46</v>
      </c>
      <c r="B112" t="s">
        <v>46</v>
      </c>
      <c r="C112" t="s">
        <v>70</v>
      </c>
      <c r="D112" t="s">
        <v>70</v>
      </c>
      <c r="E112" t="s">
        <v>67</v>
      </c>
      <c r="F112" s="4">
        <f t="shared" si="39"/>
        <v>46117</v>
      </c>
      <c r="G112" t="s">
        <v>35</v>
      </c>
      <c r="H112" s="28">
        <v>0</v>
      </c>
      <c r="I112" s="138">
        <v>0</v>
      </c>
      <c r="J112" s="138">
        <v>0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  <c r="P112" s="2">
        <v>0</v>
      </c>
      <c r="Q112" s="29">
        <v>0</v>
      </c>
      <c r="R112" s="30">
        <f t="shared" si="35"/>
        <v>0</v>
      </c>
      <c r="S112" s="30">
        <f t="shared" si="36"/>
        <v>0</v>
      </c>
      <c r="T112" t="s">
        <v>49</v>
      </c>
      <c r="U112" t="s">
        <v>49</v>
      </c>
      <c r="V112" t="s">
        <v>70</v>
      </c>
      <c r="W112" t="s">
        <v>70</v>
      </c>
      <c r="X112" t="s">
        <v>67</v>
      </c>
      <c r="Y112" s="4">
        <f t="shared" si="40"/>
        <v>45753</v>
      </c>
      <c r="Z112" t="s">
        <v>35</v>
      </c>
      <c r="AA112" s="28">
        <v>0</v>
      </c>
      <c r="AB112" s="138">
        <v>0</v>
      </c>
      <c r="AC112" s="138">
        <v>0</v>
      </c>
      <c r="AD112" s="2">
        <v>0</v>
      </c>
      <c r="AE112" s="2">
        <v>0</v>
      </c>
      <c r="AF112" s="2">
        <v>0</v>
      </c>
      <c r="AG112" s="2">
        <v>0</v>
      </c>
      <c r="AH112" s="2">
        <v>0</v>
      </c>
      <c r="AI112" s="2">
        <v>0</v>
      </c>
      <c r="AJ112" s="29">
        <v>0</v>
      </c>
      <c r="AK112" s="30">
        <f t="shared" si="37"/>
        <v>0</v>
      </c>
      <c r="AL112" s="30">
        <f t="shared" si="38"/>
        <v>0</v>
      </c>
      <c r="AM112" s="2">
        <f t="shared" si="42"/>
        <v>0</v>
      </c>
      <c r="AN112" s="2">
        <f t="shared" si="42"/>
        <v>0</v>
      </c>
      <c r="AO112" s="2">
        <f t="shared" si="42"/>
        <v>0</v>
      </c>
      <c r="AP112" s="2">
        <f t="shared" si="41"/>
        <v>0</v>
      </c>
      <c r="AQ112" s="2">
        <f t="shared" si="41"/>
        <v>0</v>
      </c>
      <c r="AR112" s="2">
        <f t="shared" si="41"/>
        <v>0</v>
      </c>
      <c r="AS112" s="2">
        <f t="shared" si="41"/>
        <v>0</v>
      </c>
      <c r="AT112" s="2">
        <f t="shared" si="41"/>
        <v>0</v>
      </c>
      <c r="AU112" s="2">
        <f t="shared" si="41"/>
        <v>0</v>
      </c>
      <c r="AV112" s="29">
        <f t="shared" si="41"/>
        <v>0</v>
      </c>
      <c r="AW112" s="30">
        <f t="shared" si="41"/>
        <v>0</v>
      </c>
      <c r="AX112" s="31">
        <f t="shared" si="41"/>
        <v>0</v>
      </c>
      <c r="AY112" s="38" t="str">
        <f t="shared" si="47"/>
        <v/>
      </c>
      <c r="AZ112" s="38" t="str">
        <f t="shared" si="47"/>
        <v/>
      </c>
      <c r="BA112" s="38" t="str">
        <f t="shared" si="47"/>
        <v/>
      </c>
      <c r="BB112" s="38" t="str">
        <f t="shared" si="46"/>
        <v/>
      </c>
      <c r="BC112" s="38" t="str">
        <f t="shared" si="46"/>
        <v/>
      </c>
      <c r="BD112" s="38" t="str">
        <f t="shared" si="46"/>
        <v/>
      </c>
      <c r="BE112" s="38" t="str">
        <f t="shared" si="34"/>
        <v/>
      </c>
      <c r="BF112" s="38" t="str">
        <f t="shared" si="34"/>
        <v/>
      </c>
      <c r="BG112" s="38" t="str">
        <f t="shared" si="34"/>
        <v/>
      </c>
      <c r="BH112" s="39" t="str">
        <f t="shared" si="34"/>
        <v/>
      </c>
      <c r="BI112" s="76" t="str">
        <f t="shared" si="34"/>
        <v/>
      </c>
      <c r="BJ112" s="40" t="str">
        <f t="shared" si="34"/>
        <v/>
      </c>
      <c r="BK112" s="116" t="str">
        <f t="shared" si="43"/>
        <v/>
      </c>
      <c r="BL112" s="117" t="str">
        <f t="shared" si="43"/>
        <v/>
      </c>
      <c r="BM112" s="117" t="str">
        <f t="shared" si="43"/>
        <v/>
      </c>
      <c r="BN112" s="117" t="str">
        <f t="shared" si="43"/>
        <v/>
      </c>
      <c r="BO112" s="118" t="str">
        <f t="shared" si="43"/>
        <v/>
      </c>
      <c r="BP112" s="116" t="str">
        <f t="shared" si="44"/>
        <v/>
      </c>
      <c r="BQ112" s="117" t="str">
        <f t="shared" si="44"/>
        <v/>
      </c>
      <c r="BR112" s="117" t="str">
        <f t="shared" si="44"/>
        <v/>
      </c>
      <c r="BS112" s="117" t="str">
        <f t="shared" si="44"/>
        <v/>
      </c>
      <c r="BT112" s="118" t="str">
        <f t="shared" si="44"/>
        <v/>
      </c>
      <c r="BU112" s="116" t="str">
        <f t="shared" si="45"/>
        <v/>
      </c>
      <c r="BV112" s="118" t="str">
        <f t="shared" si="45"/>
        <v/>
      </c>
      <c r="BW112" s="118" t="str">
        <f t="shared" si="45"/>
        <v/>
      </c>
      <c r="BX112" s="117" t="str">
        <f t="shared" si="45"/>
        <v/>
      </c>
      <c r="BY112" s="118" t="str">
        <f t="shared" si="45"/>
        <v/>
      </c>
    </row>
    <row r="113" spans="1:77" x14ac:dyDescent="0.2">
      <c r="A113" t="s">
        <v>46</v>
      </c>
      <c r="B113" t="s">
        <v>46</v>
      </c>
      <c r="C113" t="s">
        <v>70</v>
      </c>
      <c r="D113" t="s">
        <v>70</v>
      </c>
      <c r="E113" t="s">
        <v>67</v>
      </c>
      <c r="F113" s="4">
        <f t="shared" si="39"/>
        <v>46118</v>
      </c>
      <c r="G113" t="s">
        <v>36</v>
      </c>
      <c r="H113" s="28">
        <v>0</v>
      </c>
      <c r="I113" s="138">
        <v>0</v>
      </c>
      <c r="J113" s="138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  <c r="Q113" s="29">
        <v>0</v>
      </c>
      <c r="R113" s="30">
        <f t="shared" si="35"/>
        <v>0</v>
      </c>
      <c r="S113" s="30">
        <f t="shared" si="36"/>
        <v>0</v>
      </c>
      <c r="T113" t="s">
        <v>49</v>
      </c>
      <c r="U113" t="s">
        <v>49</v>
      </c>
      <c r="V113" t="s">
        <v>70</v>
      </c>
      <c r="W113" t="s">
        <v>70</v>
      </c>
      <c r="X113" t="s">
        <v>67</v>
      </c>
      <c r="Y113" s="4">
        <f t="shared" si="40"/>
        <v>45754</v>
      </c>
      <c r="Z113" t="s">
        <v>36</v>
      </c>
      <c r="AA113" s="28">
        <v>1</v>
      </c>
      <c r="AB113" s="138">
        <v>1</v>
      </c>
      <c r="AC113" s="138">
        <v>0</v>
      </c>
      <c r="AD113" s="2">
        <v>0</v>
      </c>
      <c r="AE113" s="2">
        <v>0</v>
      </c>
      <c r="AF113" s="2">
        <v>183.8</v>
      </c>
      <c r="AG113" s="2">
        <v>0</v>
      </c>
      <c r="AH113" s="2">
        <v>0</v>
      </c>
      <c r="AI113" s="2">
        <v>0</v>
      </c>
      <c r="AJ113" s="29">
        <v>0</v>
      </c>
      <c r="AK113" s="30">
        <f t="shared" si="37"/>
        <v>1</v>
      </c>
      <c r="AL113" s="30">
        <f t="shared" si="38"/>
        <v>0</v>
      </c>
      <c r="AM113" s="2">
        <f t="shared" si="42"/>
        <v>-1</v>
      </c>
      <c r="AN113" s="2">
        <f t="shared" si="42"/>
        <v>-1</v>
      </c>
      <c r="AO113" s="2">
        <f t="shared" si="42"/>
        <v>0</v>
      </c>
      <c r="AP113" s="2">
        <f t="shared" si="41"/>
        <v>0</v>
      </c>
      <c r="AQ113" s="2">
        <f t="shared" si="41"/>
        <v>0</v>
      </c>
      <c r="AR113" s="2">
        <f t="shared" si="41"/>
        <v>-183.8</v>
      </c>
      <c r="AS113" s="2">
        <f t="shared" si="41"/>
        <v>0</v>
      </c>
      <c r="AT113" s="2">
        <f t="shared" si="41"/>
        <v>0</v>
      </c>
      <c r="AU113" s="2">
        <f t="shared" si="41"/>
        <v>0</v>
      </c>
      <c r="AV113" s="29">
        <f t="shared" si="41"/>
        <v>0</v>
      </c>
      <c r="AW113" s="30">
        <f t="shared" si="41"/>
        <v>-1</v>
      </c>
      <c r="AX113" s="31">
        <f t="shared" si="41"/>
        <v>0</v>
      </c>
      <c r="AY113" s="38">
        <f t="shared" si="47"/>
        <v>-1</v>
      </c>
      <c r="AZ113" s="38">
        <f t="shared" si="47"/>
        <v>-1</v>
      </c>
      <c r="BA113" s="38" t="str">
        <f t="shared" si="47"/>
        <v/>
      </c>
      <c r="BB113" s="38" t="str">
        <f t="shared" si="46"/>
        <v/>
      </c>
      <c r="BC113" s="38" t="str">
        <f t="shared" si="46"/>
        <v/>
      </c>
      <c r="BD113" s="38">
        <f t="shared" si="46"/>
        <v>-1</v>
      </c>
      <c r="BE113" s="38" t="str">
        <f t="shared" si="34"/>
        <v/>
      </c>
      <c r="BF113" s="38" t="str">
        <f t="shared" si="34"/>
        <v/>
      </c>
      <c r="BG113" s="38" t="str">
        <f t="shared" si="34"/>
        <v/>
      </c>
      <c r="BH113" s="39" t="str">
        <f t="shared" si="34"/>
        <v/>
      </c>
      <c r="BI113" s="76">
        <f t="shared" si="34"/>
        <v>-1</v>
      </c>
      <c r="BJ113" s="40" t="str">
        <f t="shared" si="34"/>
        <v/>
      </c>
      <c r="BK113" s="119" t="str">
        <f t="shared" si="43"/>
        <v/>
      </c>
      <c r="BL113" s="120" t="str">
        <f t="shared" si="43"/>
        <v/>
      </c>
      <c r="BM113" s="120" t="str">
        <f t="shared" si="43"/>
        <v/>
      </c>
      <c r="BN113" s="120" t="str">
        <f t="shared" si="43"/>
        <v/>
      </c>
      <c r="BO113" s="121" t="str">
        <f t="shared" si="43"/>
        <v/>
      </c>
      <c r="BP113" s="119">
        <f t="shared" si="44"/>
        <v>183.8</v>
      </c>
      <c r="BQ113" s="120">
        <f t="shared" si="44"/>
        <v>0</v>
      </c>
      <c r="BR113" s="120" t="str">
        <f t="shared" si="44"/>
        <v/>
      </c>
      <c r="BS113" s="120" t="str">
        <f t="shared" si="44"/>
        <v/>
      </c>
      <c r="BT113" s="121" t="str">
        <f t="shared" si="44"/>
        <v/>
      </c>
      <c r="BU113" s="119" t="str">
        <f t="shared" si="45"/>
        <v/>
      </c>
      <c r="BV113" s="121" t="str">
        <f t="shared" si="45"/>
        <v/>
      </c>
      <c r="BW113" s="121" t="str">
        <f t="shared" si="45"/>
        <v/>
      </c>
      <c r="BX113" s="120" t="str">
        <f t="shared" si="45"/>
        <v/>
      </c>
      <c r="BY113" s="121" t="str">
        <f t="shared" si="45"/>
        <v/>
      </c>
    </row>
    <row r="114" spans="1:77" x14ac:dyDescent="0.2">
      <c r="A114" t="s">
        <v>46</v>
      </c>
      <c r="B114" t="s">
        <v>46</v>
      </c>
      <c r="C114" t="s">
        <v>70</v>
      </c>
      <c r="D114" t="s">
        <v>70</v>
      </c>
      <c r="E114" t="s">
        <v>67</v>
      </c>
      <c r="F114" s="4">
        <f t="shared" si="39"/>
        <v>46119</v>
      </c>
      <c r="G114" t="s">
        <v>37</v>
      </c>
      <c r="H114" s="28">
        <v>0</v>
      </c>
      <c r="I114" s="138">
        <v>2</v>
      </c>
      <c r="J114" s="138">
        <v>0</v>
      </c>
      <c r="K114" s="2">
        <v>0</v>
      </c>
      <c r="L114" s="2">
        <v>0</v>
      </c>
      <c r="M114" s="2">
        <v>0</v>
      </c>
      <c r="N114" s="2">
        <v>1589.17</v>
      </c>
      <c r="O114" s="2">
        <v>0</v>
      </c>
      <c r="P114" s="2">
        <v>0</v>
      </c>
      <c r="Q114" s="29">
        <v>0</v>
      </c>
      <c r="R114" s="30">
        <f t="shared" si="35"/>
        <v>2</v>
      </c>
      <c r="S114" s="30">
        <f t="shared" si="36"/>
        <v>1589.17</v>
      </c>
      <c r="T114" t="s">
        <v>49</v>
      </c>
      <c r="U114" t="s">
        <v>49</v>
      </c>
      <c r="V114" t="s">
        <v>70</v>
      </c>
      <c r="W114" t="s">
        <v>70</v>
      </c>
      <c r="X114" t="s">
        <v>67</v>
      </c>
      <c r="Y114" s="4">
        <f t="shared" si="40"/>
        <v>45755</v>
      </c>
      <c r="Z114" t="s">
        <v>37</v>
      </c>
      <c r="AA114" s="28">
        <v>1</v>
      </c>
      <c r="AB114" s="138">
        <v>0</v>
      </c>
      <c r="AC114" s="138">
        <v>0</v>
      </c>
      <c r="AD114" s="2">
        <v>0</v>
      </c>
      <c r="AE114" s="2">
        <v>0</v>
      </c>
      <c r="AF114" s="2">
        <v>222.81</v>
      </c>
      <c r="AG114" s="2">
        <v>0</v>
      </c>
      <c r="AH114" s="2">
        <v>0</v>
      </c>
      <c r="AI114" s="2">
        <v>0</v>
      </c>
      <c r="AJ114" s="29">
        <v>0</v>
      </c>
      <c r="AK114" s="30">
        <f t="shared" si="37"/>
        <v>0</v>
      </c>
      <c r="AL114" s="30">
        <f t="shared" si="38"/>
        <v>0</v>
      </c>
      <c r="AM114" s="2">
        <f t="shared" si="42"/>
        <v>-1</v>
      </c>
      <c r="AN114" s="2">
        <f t="shared" si="42"/>
        <v>2</v>
      </c>
      <c r="AO114" s="2">
        <f t="shared" si="42"/>
        <v>0</v>
      </c>
      <c r="AP114" s="2">
        <f t="shared" si="41"/>
        <v>0</v>
      </c>
      <c r="AQ114" s="2">
        <f t="shared" si="41"/>
        <v>0</v>
      </c>
      <c r="AR114" s="2">
        <f t="shared" si="41"/>
        <v>-222.81</v>
      </c>
      <c r="AS114" s="2">
        <f t="shared" si="41"/>
        <v>1589.17</v>
      </c>
      <c r="AT114" s="2">
        <f t="shared" si="41"/>
        <v>0</v>
      </c>
      <c r="AU114" s="2">
        <f t="shared" si="41"/>
        <v>0</v>
      </c>
      <c r="AV114" s="29">
        <f t="shared" si="41"/>
        <v>0</v>
      </c>
      <c r="AW114" s="30">
        <f t="shared" si="41"/>
        <v>2</v>
      </c>
      <c r="AX114" s="31">
        <f t="shared" si="41"/>
        <v>1589.17</v>
      </c>
      <c r="AY114" s="38">
        <f t="shared" si="47"/>
        <v>-1</v>
      </c>
      <c r="AZ114" s="38" t="str">
        <f t="shared" si="47"/>
        <v/>
      </c>
      <c r="BA114" s="38" t="str">
        <f t="shared" si="47"/>
        <v/>
      </c>
      <c r="BB114" s="38" t="str">
        <f t="shared" si="46"/>
        <v/>
      </c>
      <c r="BC114" s="38" t="str">
        <f t="shared" si="46"/>
        <v/>
      </c>
      <c r="BD114" s="38">
        <f t="shared" si="46"/>
        <v>-1</v>
      </c>
      <c r="BE114" s="38" t="str">
        <f t="shared" si="34"/>
        <v/>
      </c>
      <c r="BF114" s="38" t="str">
        <f t="shared" si="34"/>
        <v/>
      </c>
      <c r="BG114" s="38" t="str">
        <f t="shared" si="34"/>
        <v/>
      </c>
      <c r="BH114" s="39" t="str">
        <f t="shared" si="34"/>
        <v/>
      </c>
      <c r="BI114" s="76" t="str">
        <f t="shared" si="34"/>
        <v/>
      </c>
      <c r="BJ114" s="40" t="str">
        <f t="shared" si="34"/>
        <v/>
      </c>
      <c r="BK114" s="119" t="str">
        <f t="shared" si="43"/>
        <v/>
      </c>
      <c r="BL114" s="120">
        <f t="shared" si="43"/>
        <v>794.58500000000004</v>
      </c>
      <c r="BM114" s="120" t="str">
        <f t="shared" si="43"/>
        <v/>
      </c>
      <c r="BN114" s="120" t="str">
        <f t="shared" si="43"/>
        <v/>
      </c>
      <c r="BO114" s="121" t="str">
        <f t="shared" si="43"/>
        <v/>
      </c>
      <c r="BP114" s="119">
        <f t="shared" si="44"/>
        <v>222.81</v>
      </c>
      <c r="BQ114" s="120" t="str">
        <f t="shared" si="44"/>
        <v/>
      </c>
      <c r="BR114" s="120" t="str">
        <f t="shared" si="44"/>
        <v/>
      </c>
      <c r="BS114" s="120" t="str">
        <f t="shared" si="44"/>
        <v/>
      </c>
      <c r="BT114" s="121" t="str">
        <f t="shared" si="44"/>
        <v/>
      </c>
      <c r="BU114" s="119" t="str">
        <f t="shared" si="45"/>
        <v/>
      </c>
      <c r="BV114" s="121" t="str">
        <f t="shared" si="45"/>
        <v/>
      </c>
      <c r="BW114" s="121" t="str">
        <f t="shared" si="45"/>
        <v/>
      </c>
      <c r="BX114" s="120" t="str">
        <f t="shared" si="45"/>
        <v/>
      </c>
      <c r="BY114" s="121" t="str">
        <f t="shared" si="45"/>
        <v/>
      </c>
    </row>
    <row r="115" spans="1:77" x14ac:dyDescent="0.2">
      <c r="A115" t="s">
        <v>46</v>
      </c>
      <c r="B115" t="s">
        <v>46</v>
      </c>
      <c r="C115" t="s">
        <v>70</v>
      </c>
      <c r="D115" t="s">
        <v>70</v>
      </c>
      <c r="E115" t="s">
        <v>67</v>
      </c>
      <c r="F115" s="4">
        <f t="shared" si="39"/>
        <v>46120</v>
      </c>
      <c r="G115" t="s">
        <v>38</v>
      </c>
      <c r="H115" s="28">
        <v>0</v>
      </c>
      <c r="I115" s="138">
        <v>0</v>
      </c>
      <c r="J115" s="138">
        <v>0</v>
      </c>
      <c r="K115" s="2">
        <v>0</v>
      </c>
      <c r="L115" s="2">
        <v>0</v>
      </c>
      <c r="M115" s="2">
        <v>0</v>
      </c>
      <c r="N115" s="2">
        <v>0</v>
      </c>
      <c r="O115" s="2">
        <v>0</v>
      </c>
      <c r="P115" s="2">
        <v>0</v>
      </c>
      <c r="Q115" s="29">
        <v>0</v>
      </c>
      <c r="R115" s="30">
        <f t="shared" si="35"/>
        <v>0</v>
      </c>
      <c r="S115" s="30">
        <f t="shared" si="36"/>
        <v>0</v>
      </c>
      <c r="T115" t="s">
        <v>49</v>
      </c>
      <c r="U115" t="s">
        <v>49</v>
      </c>
      <c r="V115" t="s">
        <v>70</v>
      </c>
      <c r="W115" t="s">
        <v>70</v>
      </c>
      <c r="X115" t="s">
        <v>67</v>
      </c>
      <c r="Y115" s="4">
        <f t="shared" si="40"/>
        <v>45756</v>
      </c>
      <c r="Z115" t="s">
        <v>38</v>
      </c>
      <c r="AA115" s="28">
        <v>2</v>
      </c>
      <c r="AB115" s="138">
        <v>0</v>
      </c>
      <c r="AC115" s="138">
        <v>0</v>
      </c>
      <c r="AD115" s="2">
        <v>0</v>
      </c>
      <c r="AE115" s="2">
        <v>0</v>
      </c>
      <c r="AF115" s="2">
        <v>203.88</v>
      </c>
      <c r="AG115" s="2">
        <v>0</v>
      </c>
      <c r="AH115" s="2">
        <v>0</v>
      </c>
      <c r="AI115" s="2">
        <v>0</v>
      </c>
      <c r="AJ115" s="29">
        <v>0</v>
      </c>
      <c r="AK115" s="30">
        <f t="shared" si="37"/>
        <v>0</v>
      </c>
      <c r="AL115" s="30">
        <f t="shared" si="38"/>
        <v>0</v>
      </c>
      <c r="AM115" s="2">
        <f t="shared" si="42"/>
        <v>-2</v>
      </c>
      <c r="AN115" s="2">
        <f t="shared" si="42"/>
        <v>0</v>
      </c>
      <c r="AO115" s="2">
        <f t="shared" si="42"/>
        <v>0</v>
      </c>
      <c r="AP115" s="2">
        <f t="shared" si="41"/>
        <v>0</v>
      </c>
      <c r="AQ115" s="2">
        <f t="shared" si="41"/>
        <v>0</v>
      </c>
      <c r="AR115" s="2">
        <f t="shared" si="41"/>
        <v>-203.88</v>
      </c>
      <c r="AS115" s="2">
        <f t="shared" si="41"/>
        <v>0</v>
      </c>
      <c r="AT115" s="2">
        <f t="shared" si="41"/>
        <v>0</v>
      </c>
      <c r="AU115" s="2">
        <f t="shared" si="41"/>
        <v>0</v>
      </c>
      <c r="AV115" s="29">
        <f t="shared" si="41"/>
        <v>0</v>
      </c>
      <c r="AW115" s="30">
        <f t="shared" si="41"/>
        <v>0</v>
      </c>
      <c r="AX115" s="31">
        <f t="shared" si="41"/>
        <v>0</v>
      </c>
      <c r="AY115" s="38">
        <f t="shared" si="47"/>
        <v>-1</v>
      </c>
      <c r="AZ115" s="38" t="str">
        <f t="shared" si="47"/>
        <v/>
      </c>
      <c r="BA115" s="38" t="str">
        <f t="shared" si="47"/>
        <v/>
      </c>
      <c r="BB115" s="38" t="str">
        <f t="shared" si="46"/>
        <v/>
      </c>
      <c r="BC115" s="38" t="str">
        <f t="shared" si="46"/>
        <v/>
      </c>
      <c r="BD115" s="38">
        <f t="shared" si="46"/>
        <v>-1</v>
      </c>
      <c r="BE115" s="38" t="str">
        <f t="shared" si="34"/>
        <v/>
      </c>
      <c r="BF115" s="38" t="str">
        <f t="shared" si="34"/>
        <v/>
      </c>
      <c r="BG115" s="38" t="str">
        <f t="shared" si="34"/>
        <v/>
      </c>
      <c r="BH115" s="39" t="str">
        <f t="shared" ref="BH115:BJ178" si="48">IFERROR(AV115/AJ115,"")</f>
        <v/>
      </c>
      <c r="BI115" s="76" t="str">
        <f t="shared" si="48"/>
        <v/>
      </c>
      <c r="BJ115" s="40" t="str">
        <f t="shared" si="48"/>
        <v/>
      </c>
      <c r="BK115" s="119" t="str">
        <f t="shared" si="43"/>
        <v/>
      </c>
      <c r="BL115" s="120" t="str">
        <f t="shared" si="43"/>
        <v/>
      </c>
      <c r="BM115" s="120" t="str">
        <f t="shared" si="43"/>
        <v/>
      </c>
      <c r="BN115" s="120" t="str">
        <f t="shared" si="43"/>
        <v/>
      </c>
      <c r="BO115" s="121" t="str">
        <f t="shared" si="43"/>
        <v/>
      </c>
      <c r="BP115" s="119">
        <f t="shared" si="44"/>
        <v>101.94</v>
      </c>
      <c r="BQ115" s="120" t="str">
        <f t="shared" si="44"/>
        <v/>
      </c>
      <c r="BR115" s="120" t="str">
        <f t="shared" si="44"/>
        <v/>
      </c>
      <c r="BS115" s="120" t="str">
        <f t="shared" si="44"/>
        <v/>
      </c>
      <c r="BT115" s="121" t="str">
        <f t="shared" si="44"/>
        <v/>
      </c>
      <c r="BU115" s="119" t="str">
        <f t="shared" si="45"/>
        <v/>
      </c>
      <c r="BV115" s="121" t="str">
        <f t="shared" si="45"/>
        <v/>
      </c>
      <c r="BW115" s="121" t="str">
        <f t="shared" si="45"/>
        <v/>
      </c>
      <c r="BX115" s="120" t="str">
        <f t="shared" si="45"/>
        <v/>
      </c>
      <c r="BY115" s="121" t="str">
        <f t="shared" si="45"/>
        <v/>
      </c>
    </row>
    <row r="116" spans="1:77" x14ac:dyDescent="0.2">
      <c r="A116" t="s">
        <v>46</v>
      </c>
      <c r="B116" t="s">
        <v>46</v>
      </c>
      <c r="C116" t="s">
        <v>70</v>
      </c>
      <c r="D116" t="s">
        <v>70</v>
      </c>
      <c r="E116" t="s">
        <v>67</v>
      </c>
      <c r="F116" s="4">
        <f t="shared" si="39"/>
        <v>46121</v>
      </c>
      <c r="G116" t="s">
        <v>39</v>
      </c>
      <c r="H116" s="28">
        <v>1</v>
      </c>
      <c r="I116" s="138">
        <v>1</v>
      </c>
      <c r="J116" s="138">
        <v>0</v>
      </c>
      <c r="K116" s="2">
        <v>0</v>
      </c>
      <c r="L116" s="2">
        <v>0</v>
      </c>
      <c r="M116" s="2">
        <v>59.95</v>
      </c>
      <c r="N116" s="2">
        <v>74.97</v>
      </c>
      <c r="O116" s="2">
        <v>0</v>
      </c>
      <c r="P116" s="2">
        <v>0</v>
      </c>
      <c r="Q116" s="29">
        <v>0</v>
      </c>
      <c r="R116" s="30">
        <f t="shared" si="35"/>
        <v>1</v>
      </c>
      <c r="S116" s="30">
        <f t="shared" si="36"/>
        <v>74.97</v>
      </c>
      <c r="T116" t="s">
        <v>49</v>
      </c>
      <c r="U116" t="s">
        <v>49</v>
      </c>
      <c r="V116" t="s">
        <v>70</v>
      </c>
      <c r="W116" t="s">
        <v>70</v>
      </c>
      <c r="X116" t="s">
        <v>67</v>
      </c>
      <c r="Y116" s="4">
        <f t="shared" si="40"/>
        <v>45757</v>
      </c>
      <c r="Z116" t="s">
        <v>39</v>
      </c>
      <c r="AA116" s="28">
        <v>2</v>
      </c>
      <c r="AB116" s="138">
        <v>1</v>
      </c>
      <c r="AC116" s="138">
        <v>0</v>
      </c>
      <c r="AD116" s="2">
        <v>0</v>
      </c>
      <c r="AE116" s="2">
        <v>0</v>
      </c>
      <c r="AF116" s="2">
        <v>1040.32</v>
      </c>
      <c r="AG116" s="2">
        <v>0</v>
      </c>
      <c r="AH116" s="2">
        <v>0</v>
      </c>
      <c r="AI116" s="2">
        <v>0</v>
      </c>
      <c r="AJ116" s="29">
        <v>0</v>
      </c>
      <c r="AK116" s="30">
        <f t="shared" si="37"/>
        <v>1</v>
      </c>
      <c r="AL116" s="30">
        <f t="shared" si="38"/>
        <v>0</v>
      </c>
      <c r="AM116" s="2">
        <f t="shared" si="42"/>
        <v>-1</v>
      </c>
      <c r="AN116" s="2">
        <f t="shared" si="42"/>
        <v>0</v>
      </c>
      <c r="AO116" s="2">
        <f t="shared" si="42"/>
        <v>0</v>
      </c>
      <c r="AP116" s="2">
        <f t="shared" si="41"/>
        <v>0</v>
      </c>
      <c r="AQ116" s="2">
        <f t="shared" ref="AQ116:AX147" si="49">+L116-AE116</f>
        <v>0</v>
      </c>
      <c r="AR116" s="2">
        <f t="shared" si="49"/>
        <v>-980.36999999999989</v>
      </c>
      <c r="AS116" s="2">
        <f t="shared" si="49"/>
        <v>74.97</v>
      </c>
      <c r="AT116" s="2">
        <f t="shared" si="49"/>
        <v>0</v>
      </c>
      <c r="AU116" s="2">
        <f t="shared" si="49"/>
        <v>0</v>
      </c>
      <c r="AV116" s="29">
        <f t="shared" si="49"/>
        <v>0</v>
      </c>
      <c r="AW116" s="30">
        <f t="shared" si="49"/>
        <v>0</v>
      </c>
      <c r="AX116" s="31">
        <f t="shared" si="49"/>
        <v>74.97</v>
      </c>
      <c r="AY116" s="38">
        <f t="shared" si="47"/>
        <v>-0.5</v>
      </c>
      <c r="AZ116" s="38">
        <f t="shared" si="47"/>
        <v>0</v>
      </c>
      <c r="BA116" s="38" t="str">
        <f t="shared" si="47"/>
        <v/>
      </c>
      <c r="BB116" s="38" t="str">
        <f t="shared" si="46"/>
        <v/>
      </c>
      <c r="BC116" s="38" t="str">
        <f t="shared" si="46"/>
        <v/>
      </c>
      <c r="BD116" s="38">
        <f t="shared" si="46"/>
        <v>-0.94237350046139645</v>
      </c>
      <c r="BE116" s="38" t="str">
        <f t="shared" si="46"/>
        <v/>
      </c>
      <c r="BF116" s="38" t="str">
        <f t="shared" si="46"/>
        <v/>
      </c>
      <c r="BG116" s="38" t="str">
        <f t="shared" si="46"/>
        <v/>
      </c>
      <c r="BH116" s="39" t="str">
        <f t="shared" si="48"/>
        <v/>
      </c>
      <c r="BI116" s="76">
        <f t="shared" si="48"/>
        <v>0</v>
      </c>
      <c r="BJ116" s="40" t="str">
        <f t="shared" si="48"/>
        <v/>
      </c>
      <c r="BK116" s="119">
        <f t="shared" si="43"/>
        <v>59.95</v>
      </c>
      <c r="BL116" s="120">
        <f t="shared" si="43"/>
        <v>74.97</v>
      </c>
      <c r="BM116" s="120" t="str">
        <f t="shared" si="43"/>
        <v/>
      </c>
      <c r="BN116" s="120" t="str">
        <f t="shared" si="43"/>
        <v/>
      </c>
      <c r="BO116" s="121" t="str">
        <f t="shared" si="43"/>
        <v/>
      </c>
      <c r="BP116" s="119">
        <f t="shared" si="44"/>
        <v>520.16</v>
      </c>
      <c r="BQ116" s="120">
        <f t="shared" si="44"/>
        <v>0</v>
      </c>
      <c r="BR116" s="120" t="str">
        <f t="shared" si="44"/>
        <v/>
      </c>
      <c r="BS116" s="120" t="str">
        <f t="shared" si="44"/>
        <v/>
      </c>
      <c r="BT116" s="121" t="str">
        <f t="shared" si="44"/>
        <v/>
      </c>
      <c r="BU116" s="119">
        <f t="shared" si="45"/>
        <v>-460.21</v>
      </c>
      <c r="BV116" s="121">
        <f t="shared" si="45"/>
        <v>74.97</v>
      </c>
      <c r="BW116" s="121" t="str">
        <f t="shared" si="45"/>
        <v/>
      </c>
      <c r="BX116" s="120" t="str">
        <f t="shared" si="45"/>
        <v/>
      </c>
      <c r="BY116" s="121" t="str">
        <f t="shared" si="45"/>
        <v/>
      </c>
    </row>
    <row r="117" spans="1:77" x14ac:dyDescent="0.2">
      <c r="A117" t="s">
        <v>46</v>
      </c>
      <c r="B117" t="s">
        <v>46</v>
      </c>
      <c r="C117" t="s">
        <v>70</v>
      </c>
      <c r="D117" t="s">
        <v>70</v>
      </c>
      <c r="E117" t="s">
        <v>67</v>
      </c>
      <c r="F117" s="4">
        <f t="shared" si="39"/>
        <v>46122</v>
      </c>
      <c r="G117" t="s">
        <v>40</v>
      </c>
      <c r="H117" s="28">
        <v>0</v>
      </c>
      <c r="I117" s="138">
        <v>0</v>
      </c>
      <c r="J117" s="138">
        <v>0</v>
      </c>
      <c r="K117" s="2">
        <v>0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  <c r="Q117" s="29">
        <v>0</v>
      </c>
      <c r="R117" s="30">
        <f t="shared" si="35"/>
        <v>0</v>
      </c>
      <c r="S117" s="30">
        <f t="shared" si="36"/>
        <v>0</v>
      </c>
      <c r="T117" t="s">
        <v>49</v>
      </c>
      <c r="U117" t="s">
        <v>49</v>
      </c>
      <c r="V117" t="s">
        <v>70</v>
      </c>
      <c r="W117" t="s">
        <v>70</v>
      </c>
      <c r="X117" t="s">
        <v>67</v>
      </c>
      <c r="Y117" s="4">
        <f t="shared" si="40"/>
        <v>45758</v>
      </c>
      <c r="Z117" t="s">
        <v>40</v>
      </c>
      <c r="AA117" s="28">
        <v>0</v>
      </c>
      <c r="AB117" s="138">
        <v>1</v>
      </c>
      <c r="AC117" s="138">
        <v>0</v>
      </c>
      <c r="AD117" s="2">
        <v>0</v>
      </c>
      <c r="AE117" s="2">
        <v>0</v>
      </c>
      <c r="AF117" s="2">
        <v>0</v>
      </c>
      <c r="AG117" s="2">
        <v>0</v>
      </c>
      <c r="AH117" s="2">
        <v>0</v>
      </c>
      <c r="AI117" s="2">
        <v>0</v>
      </c>
      <c r="AJ117" s="29">
        <v>0</v>
      </c>
      <c r="AK117" s="30">
        <f t="shared" si="37"/>
        <v>1</v>
      </c>
      <c r="AL117" s="30">
        <f t="shared" si="38"/>
        <v>0</v>
      </c>
      <c r="AM117" s="2">
        <f t="shared" si="42"/>
        <v>0</v>
      </c>
      <c r="AN117" s="2">
        <f t="shared" si="42"/>
        <v>-1</v>
      </c>
      <c r="AO117" s="2">
        <f t="shared" si="42"/>
        <v>0</v>
      </c>
      <c r="AP117" s="2">
        <f t="shared" si="42"/>
        <v>0</v>
      </c>
      <c r="AQ117" s="2">
        <f t="shared" si="49"/>
        <v>0</v>
      </c>
      <c r="AR117" s="2">
        <f t="shared" si="49"/>
        <v>0</v>
      </c>
      <c r="AS117" s="2">
        <f t="shared" si="49"/>
        <v>0</v>
      </c>
      <c r="AT117" s="2">
        <f t="shared" si="49"/>
        <v>0</v>
      </c>
      <c r="AU117" s="2">
        <f t="shared" si="49"/>
        <v>0</v>
      </c>
      <c r="AV117" s="29">
        <f t="shared" si="49"/>
        <v>0</v>
      </c>
      <c r="AW117" s="30">
        <f t="shared" si="49"/>
        <v>-1</v>
      </c>
      <c r="AX117" s="31">
        <f t="shared" si="49"/>
        <v>0</v>
      </c>
      <c r="AY117" s="38" t="str">
        <f t="shared" si="47"/>
        <v/>
      </c>
      <c r="AZ117" s="38">
        <f t="shared" si="47"/>
        <v>-1</v>
      </c>
      <c r="BA117" s="38" t="str">
        <f t="shared" si="47"/>
        <v/>
      </c>
      <c r="BB117" s="38" t="str">
        <f t="shared" si="46"/>
        <v/>
      </c>
      <c r="BC117" s="38" t="str">
        <f t="shared" si="46"/>
        <v/>
      </c>
      <c r="BD117" s="38" t="str">
        <f t="shared" si="46"/>
        <v/>
      </c>
      <c r="BE117" s="38" t="str">
        <f t="shared" si="46"/>
        <v/>
      </c>
      <c r="BF117" s="38" t="str">
        <f t="shared" si="46"/>
        <v/>
      </c>
      <c r="BG117" s="38" t="str">
        <f t="shared" si="46"/>
        <v/>
      </c>
      <c r="BH117" s="39" t="str">
        <f t="shared" si="48"/>
        <v/>
      </c>
      <c r="BI117" s="76">
        <f t="shared" si="48"/>
        <v>-1</v>
      </c>
      <c r="BJ117" s="40" t="str">
        <f t="shared" si="48"/>
        <v/>
      </c>
      <c r="BK117" s="119" t="str">
        <f t="shared" si="43"/>
        <v/>
      </c>
      <c r="BL117" s="120" t="str">
        <f t="shared" si="43"/>
        <v/>
      </c>
      <c r="BM117" s="120" t="str">
        <f t="shared" si="43"/>
        <v/>
      </c>
      <c r="BN117" s="120" t="str">
        <f t="shared" si="43"/>
        <v/>
      </c>
      <c r="BO117" s="121" t="str">
        <f t="shared" si="43"/>
        <v/>
      </c>
      <c r="BP117" s="119" t="str">
        <f t="shared" si="44"/>
        <v/>
      </c>
      <c r="BQ117" s="120">
        <f t="shared" si="44"/>
        <v>0</v>
      </c>
      <c r="BR117" s="120" t="str">
        <f t="shared" si="44"/>
        <v/>
      </c>
      <c r="BS117" s="120" t="str">
        <f t="shared" si="44"/>
        <v/>
      </c>
      <c r="BT117" s="121" t="str">
        <f t="shared" si="44"/>
        <v/>
      </c>
      <c r="BU117" s="119" t="str">
        <f t="shared" si="45"/>
        <v/>
      </c>
      <c r="BV117" s="121" t="str">
        <f t="shared" si="45"/>
        <v/>
      </c>
      <c r="BW117" s="121" t="str">
        <f t="shared" si="45"/>
        <v/>
      </c>
      <c r="BX117" s="120" t="str">
        <f t="shared" si="45"/>
        <v/>
      </c>
      <c r="BY117" s="121" t="str">
        <f t="shared" si="45"/>
        <v/>
      </c>
    </row>
    <row r="118" spans="1:77" ht="13.5" thickBot="1" x14ac:dyDescent="0.25">
      <c r="A118" t="s">
        <v>46</v>
      </c>
      <c r="B118" t="s">
        <v>46</v>
      </c>
      <c r="C118" t="s">
        <v>70</v>
      </c>
      <c r="D118" t="s">
        <v>70</v>
      </c>
      <c r="E118" t="s">
        <v>67</v>
      </c>
      <c r="F118" s="59">
        <f t="shared" si="39"/>
        <v>46123</v>
      </c>
      <c r="G118" s="42" t="s">
        <v>41</v>
      </c>
      <c r="H118" s="43">
        <v>0</v>
      </c>
      <c r="I118" s="44">
        <v>1</v>
      </c>
      <c r="J118" s="44">
        <v>0</v>
      </c>
      <c r="K118" s="44">
        <v>0</v>
      </c>
      <c r="L118" s="44">
        <v>0</v>
      </c>
      <c r="M118" s="44">
        <v>0</v>
      </c>
      <c r="N118" s="44">
        <v>167.93</v>
      </c>
      <c r="O118" s="44">
        <v>0</v>
      </c>
      <c r="P118" s="44">
        <v>0</v>
      </c>
      <c r="Q118" s="45">
        <v>0</v>
      </c>
      <c r="R118" s="46">
        <f t="shared" si="35"/>
        <v>1</v>
      </c>
      <c r="S118" s="46">
        <f t="shared" si="36"/>
        <v>167.93</v>
      </c>
      <c r="T118" t="s">
        <v>49</v>
      </c>
      <c r="U118" t="s">
        <v>49</v>
      </c>
      <c r="V118" t="s">
        <v>70</v>
      </c>
      <c r="W118" t="s">
        <v>70</v>
      </c>
      <c r="X118" t="s">
        <v>67</v>
      </c>
      <c r="Y118" s="59">
        <f t="shared" si="40"/>
        <v>45759</v>
      </c>
      <c r="Z118" s="42" t="s">
        <v>41</v>
      </c>
      <c r="AA118" s="43">
        <v>3</v>
      </c>
      <c r="AB118" s="44">
        <v>0</v>
      </c>
      <c r="AC118" s="44">
        <v>0</v>
      </c>
      <c r="AD118" s="44">
        <v>0</v>
      </c>
      <c r="AE118" s="44">
        <v>0</v>
      </c>
      <c r="AF118" s="44">
        <v>239.9</v>
      </c>
      <c r="AG118" s="44">
        <v>0</v>
      </c>
      <c r="AH118" s="44">
        <v>0</v>
      </c>
      <c r="AI118" s="44">
        <v>0</v>
      </c>
      <c r="AJ118" s="45">
        <v>0</v>
      </c>
      <c r="AK118" s="46">
        <f t="shared" si="37"/>
        <v>0</v>
      </c>
      <c r="AL118" s="46">
        <f t="shared" si="38"/>
        <v>0</v>
      </c>
      <c r="AM118" s="44">
        <f t="shared" si="42"/>
        <v>-3</v>
      </c>
      <c r="AN118" s="44">
        <f t="shared" si="42"/>
        <v>1</v>
      </c>
      <c r="AO118" s="44">
        <f t="shared" si="42"/>
        <v>0</v>
      </c>
      <c r="AP118" s="44">
        <f t="shared" si="42"/>
        <v>0</v>
      </c>
      <c r="AQ118" s="44">
        <f t="shared" si="49"/>
        <v>0</v>
      </c>
      <c r="AR118" s="44">
        <f t="shared" si="49"/>
        <v>-239.9</v>
      </c>
      <c r="AS118" s="44">
        <f t="shared" si="49"/>
        <v>167.93</v>
      </c>
      <c r="AT118" s="44">
        <f t="shared" si="49"/>
        <v>0</v>
      </c>
      <c r="AU118" s="44">
        <f t="shared" si="49"/>
        <v>0</v>
      </c>
      <c r="AV118" s="45">
        <f t="shared" si="49"/>
        <v>0</v>
      </c>
      <c r="AW118" s="46">
        <f t="shared" si="49"/>
        <v>1</v>
      </c>
      <c r="AX118" s="47">
        <f t="shared" si="49"/>
        <v>167.93</v>
      </c>
      <c r="AY118" s="56">
        <f t="shared" si="47"/>
        <v>-1</v>
      </c>
      <c r="AZ118" s="56" t="str">
        <f t="shared" si="47"/>
        <v/>
      </c>
      <c r="BA118" s="56" t="str">
        <f t="shared" si="47"/>
        <v/>
      </c>
      <c r="BB118" s="56" t="str">
        <f t="shared" si="46"/>
        <v/>
      </c>
      <c r="BC118" s="56" t="str">
        <f t="shared" si="46"/>
        <v/>
      </c>
      <c r="BD118" s="56">
        <f t="shared" si="46"/>
        <v>-1</v>
      </c>
      <c r="BE118" s="56" t="str">
        <f t="shared" si="46"/>
        <v/>
      </c>
      <c r="BF118" s="56" t="str">
        <f t="shared" si="46"/>
        <v/>
      </c>
      <c r="BG118" s="56" t="str">
        <f t="shared" si="46"/>
        <v/>
      </c>
      <c r="BH118" s="57" t="str">
        <f t="shared" si="48"/>
        <v/>
      </c>
      <c r="BI118" s="81" t="str">
        <f t="shared" si="48"/>
        <v/>
      </c>
      <c r="BJ118" s="58" t="str">
        <f t="shared" si="48"/>
        <v/>
      </c>
      <c r="BK118" s="122" t="str">
        <f t="shared" si="43"/>
        <v/>
      </c>
      <c r="BL118" s="123">
        <f t="shared" si="43"/>
        <v>167.93</v>
      </c>
      <c r="BM118" s="123" t="str">
        <f t="shared" si="43"/>
        <v/>
      </c>
      <c r="BN118" s="123" t="str">
        <f t="shared" si="43"/>
        <v/>
      </c>
      <c r="BO118" s="124" t="str">
        <f t="shared" si="43"/>
        <v/>
      </c>
      <c r="BP118" s="122">
        <f t="shared" si="44"/>
        <v>79.966666666666669</v>
      </c>
      <c r="BQ118" s="123" t="str">
        <f t="shared" si="44"/>
        <v/>
      </c>
      <c r="BR118" s="123" t="str">
        <f t="shared" si="44"/>
        <v/>
      </c>
      <c r="BS118" s="123" t="str">
        <f t="shared" si="44"/>
        <v/>
      </c>
      <c r="BT118" s="124" t="str">
        <f t="shared" si="44"/>
        <v/>
      </c>
      <c r="BU118" s="122" t="str">
        <f t="shared" si="45"/>
        <v/>
      </c>
      <c r="BV118" s="124" t="str">
        <f t="shared" si="45"/>
        <v/>
      </c>
      <c r="BW118" s="124" t="str">
        <f t="shared" si="45"/>
        <v/>
      </c>
      <c r="BX118" s="123" t="str">
        <f t="shared" si="45"/>
        <v/>
      </c>
      <c r="BY118" s="124" t="str">
        <f t="shared" si="45"/>
        <v/>
      </c>
    </row>
    <row r="119" spans="1:77" x14ac:dyDescent="0.2">
      <c r="A119" t="s">
        <v>46</v>
      </c>
      <c r="B119" t="s">
        <v>46</v>
      </c>
      <c r="C119" t="s">
        <v>70</v>
      </c>
      <c r="D119" t="s">
        <v>70</v>
      </c>
      <c r="E119" t="s">
        <v>68</v>
      </c>
      <c r="F119" s="4">
        <f t="shared" si="39"/>
        <v>46124</v>
      </c>
      <c r="G119" t="s">
        <v>35</v>
      </c>
      <c r="H119" s="28">
        <v>0</v>
      </c>
      <c r="I119" s="138">
        <v>0</v>
      </c>
      <c r="J119" s="138">
        <v>0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  <c r="P119" s="2">
        <v>0</v>
      </c>
      <c r="Q119" s="29">
        <v>0</v>
      </c>
      <c r="R119" s="30">
        <f t="shared" si="35"/>
        <v>0</v>
      </c>
      <c r="S119" s="30">
        <f t="shared" si="36"/>
        <v>0</v>
      </c>
      <c r="T119" t="s">
        <v>49</v>
      </c>
      <c r="U119" t="s">
        <v>49</v>
      </c>
      <c r="V119" t="s">
        <v>70</v>
      </c>
      <c r="W119" t="s">
        <v>70</v>
      </c>
      <c r="X119" t="s">
        <v>68</v>
      </c>
      <c r="Y119" s="4">
        <f t="shared" si="40"/>
        <v>45760</v>
      </c>
      <c r="Z119" t="s">
        <v>35</v>
      </c>
      <c r="AA119" s="28">
        <v>0</v>
      </c>
      <c r="AB119" s="138">
        <v>0</v>
      </c>
      <c r="AC119" s="138">
        <v>0</v>
      </c>
      <c r="AD119" s="2">
        <v>0</v>
      </c>
      <c r="AE119" s="2">
        <v>0</v>
      </c>
      <c r="AF119" s="2">
        <v>0</v>
      </c>
      <c r="AG119" s="2">
        <v>0</v>
      </c>
      <c r="AH119" s="2">
        <v>0</v>
      </c>
      <c r="AI119" s="2">
        <v>0</v>
      </c>
      <c r="AJ119" s="29">
        <v>0</v>
      </c>
      <c r="AK119" s="30">
        <f t="shared" si="37"/>
        <v>0</v>
      </c>
      <c r="AL119" s="30">
        <f t="shared" si="38"/>
        <v>0</v>
      </c>
      <c r="AM119" s="2">
        <f t="shared" si="42"/>
        <v>0</v>
      </c>
      <c r="AN119" s="2">
        <f t="shared" si="42"/>
        <v>0</v>
      </c>
      <c r="AO119" s="2">
        <f t="shared" si="42"/>
        <v>0</v>
      </c>
      <c r="AP119" s="2">
        <f t="shared" si="42"/>
        <v>0</v>
      </c>
      <c r="AQ119" s="2">
        <f t="shared" si="49"/>
        <v>0</v>
      </c>
      <c r="AR119" s="2">
        <f t="shared" si="49"/>
        <v>0</v>
      </c>
      <c r="AS119" s="2">
        <f t="shared" si="49"/>
        <v>0</v>
      </c>
      <c r="AT119" s="2">
        <f t="shared" si="49"/>
        <v>0</v>
      </c>
      <c r="AU119" s="2">
        <f t="shared" si="49"/>
        <v>0</v>
      </c>
      <c r="AV119" s="29">
        <f t="shared" si="49"/>
        <v>0</v>
      </c>
      <c r="AW119" s="30">
        <f t="shared" si="49"/>
        <v>0</v>
      </c>
      <c r="AX119" s="31">
        <f t="shared" si="49"/>
        <v>0</v>
      </c>
      <c r="AY119" s="38" t="str">
        <f t="shared" si="47"/>
        <v/>
      </c>
      <c r="AZ119" s="38" t="str">
        <f t="shared" si="47"/>
        <v/>
      </c>
      <c r="BA119" s="38" t="str">
        <f t="shared" si="47"/>
        <v/>
      </c>
      <c r="BB119" s="38" t="str">
        <f t="shared" si="46"/>
        <v/>
      </c>
      <c r="BC119" s="38" t="str">
        <f t="shared" si="46"/>
        <v/>
      </c>
      <c r="BD119" s="38" t="str">
        <f t="shared" si="46"/>
        <v/>
      </c>
      <c r="BE119" s="38" t="str">
        <f t="shared" si="46"/>
        <v/>
      </c>
      <c r="BF119" s="38" t="str">
        <f t="shared" si="46"/>
        <v/>
      </c>
      <c r="BG119" s="38" t="str">
        <f t="shared" si="46"/>
        <v/>
      </c>
      <c r="BH119" s="39" t="str">
        <f t="shared" si="48"/>
        <v/>
      </c>
      <c r="BI119" s="76" t="str">
        <f t="shared" si="48"/>
        <v/>
      </c>
      <c r="BJ119" s="40" t="str">
        <f t="shared" si="48"/>
        <v/>
      </c>
      <c r="BK119" s="116" t="str">
        <f t="shared" si="43"/>
        <v/>
      </c>
      <c r="BL119" s="117" t="str">
        <f t="shared" si="43"/>
        <v/>
      </c>
      <c r="BM119" s="117" t="str">
        <f t="shared" si="43"/>
        <v/>
      </c>
      <c r="BN119" s="117" t="str">
        <f t="shared" si="43"/>
        <v/>
      </c>
      <c r="BO119" s="118" t="str">
        <f t="shared" si="43"/>
        <v/>
      </c>
      <c r="BP119" s="116" t="str">
        <f t="shared" si="44"/>
        <v/>
      </c>
      <c r="BQ119" s="117" t="str">
        <f t="shared" si="44"/>
        <v/>
      </c>
      <c r="BR119" s="117" t="str">
        <f t="shared" si="44"/>
        <v/>
      </c>
      <c r="BS119" s="117" t="str">
        <f t="shared" si="44"/>
        <v/>
      </c>
      <c r="BT119" s="118" t="str">
        <f t="shared" si="44"/>
        <v/>
      </c>
      <c r="BU119" s="116" t="str">
        <f t="shared" si="45"/>
        <v/>
      </c>
      <c r="BV119" s="118" t="str">
        <f t="shared" si="45"/>
        <v/>
      </c>
      <c r="BW119" s="118" t="str">
        <f t="shared" si="45"/>
        <v/>
      </c>
      <c r="BX119" s="117" t="str">
        <f t="shared" si="45"/>
        <v/>
      </c>
      <c r="BY119" s="118" t="str">
        <f t="shared" si="45"/>
        <v/>
      </c>
    </row>
    <row r="120" spans="1:77" x14ac:dyDescent="0.2">
      <c r="A120" t="s">
        <v>46</v>
      </c>
      <c r="B120" t="s">
        <v>46</v>
      </c>
      <c r="C120" t="s">
        <v>70</v>
      </c>
      <c r="D120" t="s">
        <v>70</v>
      </c>
      <c r="E120" t="s">
        <v>68</v>
      </c>
      <c r="F120" s="4">
        <f t="shared" si="39"/>
        <v>46125</v>
      </c>
      <c r="G120" t="s">
        <v>36</v>
      </c>
      <c r="H120" s="28">
        <v>1</v>
      </c>
      <c r="I120" s="138">
        <v>0</v>
      </c>
      <c r="J120" s="138">
        <v>0</v>
      </c>
      <c r="K120" s="2">
        <v>0</v>
      </c>
      <c r="L120" s="2">
        <v>0</v>
      </c>
      <c r="M120" s="2">
        <v>306.62</v>
      </c>
      <c r="N120" s="2">
        <v>0</v>
      </c>
      <c r="O120" s="2">
        <v>0</v>
      </c>
      <c r="P120" s="2">
        <v>0</v>
      </c>
      <c r="Q120" s="29">
        <v>0</v>
      </c>
      <c r="R120" s="30">
        <f t="shared" si="35"/>
        <v>0</v>
      </c>
      <c r="S120" s="30">
        <f t="shared" si="36"/>
        <v>0</v>
      </c>
      <c r="T120" t="s">
        <v>49</v>
      </c>
      <c r="U120" t="s">
        <v>49</v>
      </c>
      <c r="V120" t="s">
        <v>70</v>
      </c>
      <c r="W120" t="s">
        <v>70</v>
      </c>
      <c r="X120" t="s">
        <v>68</v>
      </c>
      <c r="Y120" s="4">
        <f t="shared" si="40"/>
        <v>45761</v>
      </c>
      <c r="Z120" t="s">
        <v>36</v>
      </c>
      <c r="AA120" s="28">
        <v>0</v>
      </c>
      <c r="AB120" s="138">
        <v>0</v>
      </c>
      <c r="AC120" s="138">
        <v>0</v>
      </c>
      <c r="AD120" s="2">
        <v>0</v>
      </c>
      <c r="AE120" s="2">
        <v>0</v>
      </c>
      <c r="AF120" s="2">
        <v>0</v>
      </c>
      <c r="AG120" s="2">
        <v>0</v>
      </c>
      <c r="AH120" s="2">
        <v>0</v>
      </c>
      <c r="AI120" s="2">
        <v>0</v>
      </c>
      <c r="AJ120" s="29">
        <v>0</v>
      </c>
      <c r="AK120" s="30">
        <f t="shared" si="37"/>
        <v>0</v>
      </c>
      <c r="AL120" s="30">
        <f t="shared" si="38"/>
        <v>0</v>
      </c>
      <c r="AM120" s="2">
        <f t="shared" si="42"/>
        <v>1</v>
      </c>
      <c r="AN120" s="2">
        <f t="shared" si="42"/>
        <v>0</v>
      </c>
      <c r="AO120" s="2">
        <f t="shared" si="42"/>
        <v>0</v>
      </c>
      <c r="AP120" s="2">
        <f t="shared" si="42"/>
        <v>0</v>
      </c>
      <c r="AQ120" s="2">
        <f t="shared" si="49"/>
        <v>0</v>
      </c>
      <c r="AR120" s="2">
        <f t="shared" si="49"/>
        <v>306.62</v>
      </c>
      <c r="AS120" s="2">
        <f t="shared" si="49"/>
        <v>0</v>
      </c>
      <c r="AT120" s="2">
        <f t="shared" si="49"/>
        <v>0</v>
      </c>
      <c r="AU120" s="2">
        <f t="shared" si="49"/>
        <v>0</v>
      </c>
      <c r="AV120" s="29">
        <f t="shared" si="49"/>
        <v>0</v>
      </c>
      <c r="AW120" s="30">
        <f t="shared" si="49"/>
        <v>0</v>
      </c>
      <c r="AX120" s="31">
        <f t="shared" si="49"/>
        <v>0</v>
      </c>
      <c r="AY120" s="38" t="str">
        <f t="shared" si="47"/>
        <v/>
      </c>
      <c r="AZ120" s="38" t="str">
        <f t="shared" si="47"/>
        <v/>
      </c>
      <c r="BA120" s="38" t="str">
        <f t="shared" si="47"/>
        <v/>
      </c>
      <c r="BB120" s="38" t="str">
        <f t="shared" si="46"/>
        <v/>
      </c>
      <c r="BC120" s="38" t="str">
        <f t="shared" si="46"/>
        <v/>
      </c>
      <c r="BD120" s="38" t="str">
        <f t="shared" si="46"/>
        <v/>
      </c>
      <c r="BE120" s="38" t="str">
        <f t="shared" si="46"/>
        <v/>
      </c>
      <c r="BF120" s="38" t="str">
        <f t="shared" si="46"/>
        <v/>
      </c>
      <c r="BG120" s="38" t="str">
        <f t="shared" si="46"/>
        <v/>
      </c>
      <c r="BH120" s="39" t="str">
        <f t="shared" si="48"/>
        <v/>
      </c>
      <c r="BI120" s="76" t="str">
        <f t="shared" si="48"/>
        <v/>
      </c>
      <c r="BJ120" s="40" t="str">
        <f t="shared" si="48"/>
        <v/>
      </c>
      <c r="BK120" s="119">
        <f t="shared" si="43"/>
        <v>306.62</v>
      </c>
      <c r="BL120" s="120" t="str">
        <f t="shared" si="43"/>
        <v/>
      </c>
      <c r="BM120" s="120" t="str">
        <f t="shared" si="43"/>
        <v/>
      </c>
      <c r="BN120" s="120" t="str">
        <f t="shared" si="43"/>
        <v/>
      </c>
      <c r="BO120" s="121" t="str">
        <f t="shared" si="43"/>
        <v/>
      </c>
      <c r="BP120" s="119" t="str">
        <f t="shared" si="44"/>
        <v/>
      </c>
      <c r="BQ120" s="120" t="str">
        <f t="shared" si="44"/>
        <v/>
      </c>
      <c r="BR120" s="120" t="str">
        <f t="shared" si="44"/>
        <v/>
      </c>
      <c r="BS120" s="120" t="str">
        <f t="shared" si="44"/>
        <v/>
      </c>
      <c r="BT120" s="121" t="str">
        <f t="shared" si="44"/>
        <v/>
      </c>
      <c r="BU120" s="119" t="str">
        <f t="shared" si="45"/>
        <v/>
      </c>
      <c r="BV120" s="121" t="str">
        <f t="shared" si="45"/>
        <v/>
      </c>
      <c r="BW120" s="121" t="str">
        <f t="shared" si="45"/>
        <v/>
      </c>
      <c r="BX120" s="120" t="str">
        <f t="shared" si="45"/>
        <v/>
      </c>
      <c r="BY120" s="121" t="str">
        <f t="shared" si="45"/>
        <v/>
      </c>
    </row>
    <row r="121" spans="1:77" x14ac:dyDescent="0.2">
      <c r="A121" t="s">
        <v>46</v>
      </c>
      <c r="B121" t="s">
        <v>46</v>
      </c>
      <c r="C121" t="s">
        <v>70</v>
      </c>
      <c r="D121" t="s">
        <v>70</v>
      </c>
      <c r="E121" t="s">
        <v>68</v>
      </c>
      <c r="F121" s="4">
        <f t="shared" si="39"/>
        <v>46126</v>
      </c>
      <c r="G121" t="s">
        <v>37</v>
      </c>
      <c r="H121" s="28">
        <v>2</v>
      </c>
      <c r="I121" s="138">
        <v>0</v>
      </c>
      <c r="J121" s="138">
        <v>0</v>
      </c>
      <c r="K121" s="2">
        <v>0</v>
      </c>
      <c r="L121" s="2">
        <v>0</v>
      </c>
      <c r="M121" s="2">
        <v>685.39</v>
      </c>
      <c r="N121" s="2">
        <v>0</v>
      </c>
      <c r="O121" s="2">
        <v>0</v>
      </c>
      <c r="P121" s="2">
        <v>0</v>
      </c>
      <c r="Q121" s="29">
        <v>0</v>
      </c>
      <c r="R121" s="30">
        <f t="shared" si="35"/>
        <v>0</v>
      </c>
      <c r="S121" s="30">
        <f t="shared" si="36"/>
        <v>0</v>
      </c>
      <c r="T121" t="s">
        <v>49</v>
      </c>
      <c r="U121" t="s">
        <v>49</v>
      </c>
      <c r="V121" t="s">
        <v>70</v>
      </c>
      <c r="W121" t="s">
        <v>70</v>
      </c>
      <c r="X121" t="s">
        <v>68</v>
      </c>
      <c r="Y121" s="4">
        <f t="shared" si="40"/>
        <v>45762</v>
      </c>
      <c r="Z121" t="s">
        <v>37</v>
      </c>
      <c r="AA121" s="28">
        <v>2</v>
      </c>
      <c r="AB121" s="138">
        <v>1</v>
      </c>
      <c r="AC121" s="138">
        <v>0</v>
      </c>
      <c r="AD121" s="2">
        <v>0</v>
      </c>
      <c r="AE121" s="2">
        <v>0</v>
      </c>
      <c r="AF121" s="2">
        <v>557.16</v>
      </c>
      <c r="AG121" s="2">
        <v>0</v>
      </c>
      <c r="AH121" s="2">
        <v>0</v>
      </c>
      <c r="AI121" s="2">
        <v>0</v>
      </c>
      <c r="AJ121" s="29">
        <v>0</v>
      </c>
      <c r="AK121" s="30">
        <f t="shared" si="37"/>
        <v>1</v>
      </c>
      <c r="AL121" s="30">
        <f t="shared" si="38"/>
        <v>0</v>
      </c>
      <c r="AM121" s="2">
        <f t="shared" si="42"/>
        <v>0</v>
      </c>
      <c r="AN121" s="2">
        <f t="shared" si="42"/>
        <v>-1</v>
      </c>
      <c r="AO121" s="2">
        <f t="shared" si="42"/>
        <v>0</v>
      </c>
      <c r="AP121" s="2">
        <f t="shared" si="42"/>
        <v>0</v>
      </c>
      <c r="AQ121" s="2">
        <f t="shared" si="49"/>
        <v>0</v>
      </c>
      <c r="AR121" s="2">
        <f t="shared" si="49"/>
        <v>128.23000000000002</v>
      </c>
      <c r="AS121" s="2">
        <f t="shared" si="49"/>
        <v>0</v>
      </c>
      <c r="AT121" s="2">
        <f t="shared" si="49"/>
        <v>0</v>
      </c>
      <c r="AU121" s="2">
        <f t="shared" si="49"/>
        <v>0</v>
      </c>
      <c r="AV121" s="29">
        <f t="shared" si="49"/>
        <v>0</v>
      </c>
      <c r="AW121" s="30">
        <f t="shared" si="49"/>
        <v>-1</v>
      </c>
      <c r="AX121" s="31">
        <f t="shared" si="49"/>
        <v>0</v>
      </c>
      <c r="AY121" s="38">
        <f t="shared" si="47"/>
        <v>0</v>
      </c>
      <c r="AZ121" s="38">
        <f t="shared" si="47"/>
        <v>-1</v>
      </c>
      <c r="BA121" s="38" t="str">
        <f t="shared" si="47"/>
        <v/>
      </c>
      <c r="BB121" s="38" t="str">
        <f t="shared" si="46"/>
        <v/>
      </c>
      <c r="BC121" s="38" t="str">
        <f t="shared" si="46"/>
        <v/>
      </c>
      <c r="BD121" s="38">
        <f t="shared" si="46"/>
        <v>0.23014932873860297</v>
      </c>
      <c r="BE121" s="38" t="str">
        <f t="shared" si="46"/>
        <v/>
      </c>
      <c r="BF121" s="38" t="str">
        <f t="shared" si="46"/>
        <v/>
      </c>
      <c r="BG121" s="38" t="str">
        <f t="shared" si="46"/>
        <v/>
      </c>
      <c r="BH121" s="39" t="str">
        <f t="shared" si="48"/>
        <v/>
      </c>
      <c r="BI121" s="76">
        <f t="shared" si="48"/>
        <v>-1</v>
      </c>
      <c r="BJ121" s="40" t="str">
        <f t="shared" si="48"/>
        <v/>
      </c>
      <c r="BK121" s="119">
        <f t="shared" si="43"/>
        <v>342.69499999999999</v>
      </c>
      <c r="BL121" s="120" t="str">
        <f t="shared" si="43"/>
        <v/>
      </c>
      <c r="BM121" s="120" t="str">
        <f t="shared" si="43"/>
        <v/>
      </c>
      <c r="BN121" s="120" t="str">
        <f t="shared" si="43"/>
        <v/>
      </c>
      <c r="BO121" s="121" t="str">
        <f t="shared" si="43"/>
        <v/>
      </c>
      <c r="BP121" s="119">
        <f t="shared" si="44"/>
        <v>278.58</v>
      </c>
      <c r="BQ121" s="120">
        <f t="shared" si="44"/>
        <v>0</v>
      </c>
      <c r="BR121" s="120" t="str">
        <f t="shared" si="44"/>
        <v/>
      </c>
      <c r="BS121" s="120" t="str">
        <f t="shared" si="44"/>
        <v/>
      </c>
      <c r="BT121" s="121" t="str">
        <f t="shared" si="44"/>
        <v/>
      </c>
      <c r="BU121" s="119">
        <f t="shared" si="45"/>
        <v>64.115000000000009</v>
      </c>
      <c r="BV121" s="121" t="str">
        <f t="shared" si="45"/>
        <v/>
      </c>
      <c r="BW121" s="121" t="str">
        <f t="shared" si="45"/>
        <v/>
      </c>
      <c r="BX121" s="120" t="str">
        <f t="shared" si="45"/>
        <v/>
      </c>
      <c r="BY121" s="121" t="str">
        <f t="shared" si="45"/>
        <v/>
      </c>
    </row>
    <row r="122" spans="1:77" x14ac:dyDescent="0.2">
      <c r="A122" t="s">
        <v>46</v>
      </c>
      <c r="B122" t="s">
        <v>46</v>
      </c>
      <c r="C122" t="s">
        <v>70</v>
      </c>
      <c r="D122" t="s">
        <v>70</v>
      </c>
      <c r="E122" t="s">
        <v>68</v>
      </c>
      <c r="F122" s="4">
        <f t="shared" si="39"/>
        <v>46127</v>
      </c>
      <c r="G122" t="s">
        <v>38</v>
      </c>
      <c r="H122" s="28">
        <v>3</v>
      </c>
      <c r="I122" s="138">
        <v>0</v>
      </c>
      <c r="J122" s="138">
        <v>0</v>
      </c>
      <c r="K122" s="2">
        <v>0</v>
      </c>
      <c r="L122" s="2">
        <v>0</v>
      </c>
      <c r="M122" s="2">
        <v>870.16</v>
      </c>
      <c r="N122" s="2">
        <v>0</v>
      </c>
      <c r="O122" s="2">
        <v>0</v>
      </c>
      <c r="P122" s="2">
        <v>0</v>
      </c>
      <c r="Q122" s="29">
        <v>0</v>
      </c>
      <c r="R122" s="30">
        <f t="shared" si="35"/>
        <v>0</v>
      </c>
      <c r="S122" s="30">
        <f t="shared" si="36"/>
        <v>0</v>
      </c>
      <c r="T122" t="s">
        <v>49</v>
      </c>
      <c r="U122" t="s">
        <v>49</v>
      </c>
      <c r="V122" t="s">
        <v>70</v>
      </c>
      <c r="W122" t="s">
        <v>70</v>
      </c>
      <c r="X122" t="s">
        <v>68</v>
      </c>
      <c r="Y122" s="4">
        <f t="shared" si="40"/>
        <v>45763</v>
      </c>
      <c r="Z122" t="s">
        <v>38</v>
      </c>
      <c r="AA122" s="28">
        <v>7</v>
      </c>
      <c r="AB122" s="138">
        <v>1</v>
      </c>
      <c r="AC122" s="138">
        <v>0</v>
      </c>
      <c r="AD122" s="2">
        <v>0</v>
      </c>
      <c r="AE122" s="2">
        <v>0</v>
      </c>
      <c r="AF122" s="2">
        <v>925.54</v>
      </c>
      <c r="AG122" s="2">
        <v>0</v>
      </c>
      <c r="AH122" s="2">
        <v>0</v>
      </c>
      <c r="AI122" s="2">
        <v>0</v>
      </c>
      <c r="AJ122" s="29">
        <v>0</v>
      </c>
      <c r="AK122" s="30">
        <f t="shared" si="37"/>
        <v>1</v>
      </c>
      <c r="AL122" s="30">
        <f t="shared" si="38"/>
        <v>0</v>
      </c>
      <c r="AM122" s="2">
        <f t="shared" si="42"/>
        <v>-4</v>
      </c>
      <c r="AN122" s="2">
        <f t="shared" si="42"/>
        <v>-1</v>
      </c>
      <c r="AO122" s="2">
        <f t="shared" si="42"/>
        <v>0</v>
      </c>
      <c r="AP122" s="2">
        <f t="shared" si="42"/>
        <v>0</v>
      </c>
      <c r="AQ122" s="2">
        <f t="shared" si="49"/>
        <v>0</v>
      </c>
      <c r="AR122" s="2">
        <f t="shared" si="49"/>
        <v>-55.379999999999995</v>
      </c>
      <c r="AS122" s="2">
        <f t="shared" si="49"/>
        <v>0</v>
      </c>
      <c r="AT122" s="2">
        <f t="shared" si="49"/>
        <v>0</v>
      </c>
      <c r="AU122" s="2">
        <f t="shared" si="49"/>
        <v>0</v>
      </c>
      <c r="AV122" s="29">
        <f t="shared" si="49"/>
        <v>0</v>
      </c>
      <c r="AW122" s="30">
        <f t="shared" si="49"/>
        <v>-1</v>
      </c>
      <c r="AX122" s="31">
        <f t="shared" si="49"/>
        <v>0</v>
      </c>
      <c r="AY122" s="38">
        <f t="shared" si="47"/>
        <v>-0.5714285714285714</v>
      </c>
      <c r="AZ122" s="38">
        <f t="shared" si="47"/>
        <v>-1</v>
      </c>
      <c r="BA122" s="38" t="str">
        <f t="shared" si="47"/>
        <v/>
      </c>
      <c r="BB122" s="38" t="str">
        <f t="shared" si="46"/>
        <v/>
      </c>
      <c r="BC122" s="38" t="str">
        <f t="shared" si="46"/>
        <v/>
      </c>
      <c r="BD122" s="38">
        <f t="shared" si="46"/>
        <v>-5.9835339369449181E-2</v>
      </c>
      <c r="BE122" s="38" t="str">
        <f t="shared" si="46"/>
        <v/>
      </c>
      <c r="BF122" s="38" t="str">
        <f t="shared" si="46"/>
        <v/>
      </c>
      <c r="BG122" s="38" t="str">
        <f t="shared" si="46"/>
        <v/>
      </c>
      <c r="BH122" s="39" t="str">
        <f t="shared" si="48"/>
        <v/>
      </c>
      <c r="BI122" s="76">
        <f t="shared" si="48"/>
        <v>-1</v>
      </c>
      <c r="BJ122" s="40" t="str">
        <f t="shared" si="48"/>
        <v/>
      </c>
      <c r="BK122" s="119">
        <f t="shared" si="43"/>
        <v>290.05333333333334</v>
      </c>
      <c r="BL122" s="120" t="str">
        <f t="shared" si="43"/>
        <v/>
      </c>
      <c r="BM122" s="120" t="str">
        <f t="shared" si="43"/>
        <v/>
      </c>
      <c r="BN122" s="120" t="str">
        <f t="shared" si="43"/>
        <v/>
      </c>
      <c r="BO122" s="121" t="str">
        <f t="shared" si="43"/>
        <v/>
      </c>
      <c r="BP122" s="119">
        <f t="shared" si="44"/>
        <v>132.22</v>
      </c>
      <c r="BQ122" s="120">
        <f t="shared" si="44"/>
        <v>0</v>
      </c>
      <c r="BR122" s="120" t="str">
        <f t="shared" si="44"/>
        <v/>
      </c>
      <c r="BS122" s="120" t="str">
        <f t="shared" si="44"/>
        <v/>
      </c>
      <c r="BT122" s="121" t="str">
        <f t="shared" si="44"/>
        <v/>
      </c>
      <c r="BU122" s="119">
        <f t="shared" si="45"/>
        <v>157.83333333333334</v>
      </c>
      <c r="BV122" s="121" t="str">
        <f t="shared" si="45"/>
        <v/>
      </c>
      <c r="BW122" s="121" t="str">
        <f t="shared" si="45"/>
        <v/>
      </c>
      <c r="BX122" s="120" t="str">
        <f t="shared" si="45"/>
        <v/>
      </c>
      <c r="BY122" s="121" t="str">
        <f t="shared" si="45"/>
        <v/>
      </c>
    </row>
    <row r="123" spans="1:77" x14ac:dyDescent="0.2">
      <c r="A123" t="s">
        <v>46</v>
      </c>
      <c r="B123" t="s">
        <v>46</v>
      </c>
      <c r="C123" t="s">
        <v>70</v>
      </c>
      <c r="D123" t="s">
        <v>70</v>
      </c>
      <c r="E123" t="s">
        <v>68</v>
      </c>
      <c r="F123" s="4">
        <f t="shared" si="39"/>
        <v>46128</v>
      </c>
      <c r="G123" t="s">
        <v>39</v>
      </c>
      <c r="H123" s="28">
        <v>4</v>
      </c>
      <c r="I123" s="138">
        <v>1</v>
      </c>
      <c r="J123" s="138">
        <v>0</v>
      </c>
      <c r="K123" s="2">
        <v>0</v>
      </c>
      <c r="L123" s="2">
        <v>0</v>
      </c>
      <c r="M123" s="2">
        <v>439.65</v>
      </c>
      <c r="N123" s="2">
        <v>482.75</v>
      </c>
      <c r="O123" s="2">
        <v>0</v>
      </c>
      <c r="P123" s="2">
        <v>0</v>
      </c>
      <c r="Q123" s="29">
        <v>0</v>
      </c>
      <c r="R123" s="30">
        <f t="shared" si="35"/>
        <v>1</v>
      </c>
      <c r="S123" s="30">
        <f t="shared" si="36"/>
        <v>482.75</v>
      </c>
      <c r="T123" t="s">
        <v>49</v>
      </c>
      <c r="U123" t="s">
        <v>49</v>
      </c>
      <c r="V123" t="s">
        <v>70</v>
      </c>
      <c r="W123" t="s">
        <v>70</v>
      </c>
      <c r="X123" t="s">
        <v>68</v>
      </c>
      <c r="Y123" s="4">
        <f t="shared" si="40"/>
        <v>45764</v>
      </c>
      <c r="Z123" t="s">
        <v>39</v>
      </c>
      <c r="AA123" s="28">
        <v>3</v>
      </c>
      <c r="AB123" s="138">
        <v>1</v>
      </c>
      <c r="AC123" s="138">
        <v>0</v>
      </c>
      <c r="AD123" s="2">
        <v>0</v>
      </c>
      <c r="AE123" s="2">
        <v>0</v>
      </c>
      <c r="AF123" s="2">
        <v>231.87</v>
      </c>
      <c r="AG123" s="2">
        <v>0</v>
      </c>
      <c r="AH123" s="2">
        <v>0</v>
      </c>
      <c r="AI123" s="2">
        <v>0</v>
      </c>
      <c r="AJ123" s="29">
        <v>0</v>
      </c>
      <c r="AK123" s="30">
        <f t="shared" si="37"/>
        <v>1</v>
      </c>
      <c r="AL123" s="30">
        <f t="shared" si="38"/>
        <v>0</v>
      </c>
      <c r="AM123" s="2">
        <f t="shared" si="42"/>
        <v>1</v>
      </c>
      <c r="AN123" s="2">
        <f t="shared" si="42"/>
        <v>0</v>
      </c>
      <c r="AO123" s="2">
        <f t="shared" si="42"/>
        <v>0</v>
      </c>
      <c r="AP123" s="2">
        <f t="shared" si="42"/>
        <v>0</v>
      </c>
      <c r="AQ123" s="2">
        <f t="shared" si="49"/>
        <v>0</v>
      </c>
      <c r="AR123" s="2">
        <f t="shared" si="49"/>
        <v>207.77999999999997</v>
      </c>
      <c r="AS123" s="2">
        <f t="shared" si="49"/>
        <v>482.75</v>
      </c>
      <c r="AT123" s="2">
        <f t="shared" si="49"/>
        <v>0</v>
      </c>
      <c r="AU123" s="2">
        <f t="shared" si="49"/>
        <v>0</v>
      </c>
      <c r="AV123" s="29">
        <f t="shared" si="49"/>
        <v>0</v>
      </c>
      <c r="AW123" s="30">
        <f t="shared" si="49"/>
        <v>0</v>
      </c>
      <c r="AX123" s="31">
        <f t="shared" si="49"/>
        <v>482.75</v>
      </c>
      <c r="AY123" s="38">
        <f t="shared" si="47"/>
        <v>0.33333333333333331</v>
      </c>
      <c r="AZ123" s="38">
        <f t="shared" si="47"/>
        <v>0</v>
      </c>
      <c r="BA123" s="38" t="str">
        <f t="shared" si="47"/>
        <v/>
      </c>
      <c r="BB123" s="38" t="str">
        <f t="shared" si="46"/>
        <v/>
      </c>
      <c r="BC123" s="38" t="str">
        <f t="shared" si="46"/>
        <v/>
      </c>
      <c r="BD123" s="38">
        <f t="shared" si="46"/>
        <v>0.8961055764005692</v>
      </c>
      <c r="BE123" s="38" t="str">
        <f t="shared" si="46"/>
        <v/>
      </c>
      <c r="BF123" s="38" t="str">
        <f t="shared" si="46"/>
        <v/>
      </c>
      <c r="BG123" s="38" t="str">
        <f t="shared" si="46"/>
        <v/>
      </c>
      <c r="BH123" s="39" t="str">
        <f t="shared" si="48"/>
        <v/>
      </c>
      <c r="BI123" s="76">
        <f t="shared" si="48"/>
        <v>0</v>
      </c>
      <c r="BJ123" s="40" t="str">
        <f t="shared" si="48"/>
        <v/>
      </c>
      <c r="BK123" s="119">
        <f t="shared" si="43"/>
        <v>109.91249999999999</v>
      </c>
      <c r="BL123" s="120">
        <f t="shared" si="43"/>
        <v>482.75</v>
      </c>
      <c r="BM123" s="120" t="str">
        <f t="shared" si="43"/>
        <v/>
      </c>
      <c r="BN123" s="120" t="str">
        <f t="shared" si="43"/>
        <v/>
      </c>
      <c r="BO123" s="121" t="str">
        <f t="shared" si="43"/>
        <v/>
      </c>
      <c r="BP123" s="119">
        <f t="shared" si="44"/>
        <v>77.290000000000006</v>
      </c>
      <c r="BQ123" s="120">
        <f t="shared" si="44"/>
        <v>0</v>
      </c>
      <c r="BR123" s="120" t="str">
        <f t="shared" si="44"/>
        <v/>
      </c>
      <c r="BS123" s="120" t="str">
        <f t="shared" si="44"/>
        <v/>
      </c>
      <c r="BT123" s="121" t="str">
        <f t="shared" si="44"/>
        <v/>
      </c>
      <c r="BU123" s="119">
        <f t="shared" si="45"/>
        <v>32.622499999999988</v>
      </c>
      <c r="BV123" s="121">
        <f t="shared" si="45"/>
        <v>482.75</v>
      </c>
      <c r="BW123" s="121" t="str">
        <f t="shared" si="45"/>
        <v/>
      </c>
      <c r="BX123" s="120" t="str">
        <f t="shared" si="45"/>
        <v/>
      </c>
      <c r="BY123" s="121" t="str">
        <f t="shared" si="45"/>
        <v/>
      </c>
    </row>
    <row r="124" spans="1:77" x14ac:dyDescent="0.2">
      <c r="A124" t="s">
        <v>46</v>
      </c>
      <c r="B124" t="s">
        <v>46</v>
      </c>
      <c r="C124" t="s">
        <v>70</v>
      </c>
      <c r="D124" t="s">
        <v>70</v>
      </c>
      <c r="E124" t="s">
        <v>68</v>
      </c>
      <c r="F124" s="4">
        <f t="shared" si="39"/>
        <v>46129</v>
      </c>
      <c r="G124" t="s">
        <v>40</v>
      </c>
      <c r="H124" s="28">
        <v>3</v>
      </c>
      <c r="I124" s="138">
        <v>0</v>
      </c>
      <c r="J124" s="138">
        <v>0</v>
      </c>
      <c r="K124" s="2">
        <v>0</v>
      </c>
      <c r="L124" s="2">
        <v>0</v>
      </c>
      <c r="M124" s="2">
        <v>313.79000000000002</v>
      </c>
      <c r="N124" s="2">
        <v>0</v>
      </c>
      <c r="O124" s="2">
        <v>0</v>
      </c>
      <c r="P124" s="2">
        <v>0</v>
      </c>
      <c r="Q124" s="29">
        <v>0</v>
      </c>
      <c r="R124" s="30">
        <f t="shared" si="35"/>
        <v>0</v>
      </c>
      <c r="S124" s="30">
        <f t="shared" si="36"/>
        <v>0</v>
      </c>
      <c r="T124" t="s">
        <v>49</v>
      </c>
      <c r="U124" t="s">
        <v>49</v>
      </c>
      <c r="V124" t="s">
        <v>70</v>
      </c>
      <c r="W124" t="s">
        <v>70</v>
      </c>
      <c r="X124" t="s">
        <v>68</v>
      </c>
      <c r="Y124" s="4">
        <f t="shared" si="40"/>
        <v>45765</v>
      </c>
      <c r="Z124" t="s">
        <v>40</v>
      </c>
      <c r="AA124" s="28">
        <v>0</v>
      </c>
      <c r="AB124" s="138">
        <v>1</v>
      </c>
      <c r="AC124" s="138">
        <v>0</v>
      </c>
      <c r="AD124" s="2">
        <v>0</v>
      </c>
      <c r="AE124" s="2">
        <v>0</v>
      </c>
      <c r="AF124" s="2">
        <v>0</v>
      </c>
      <c r="AG124" s="2">
        <v>0</v>
      </c>
      <c r="AH124" s="2">
        <v>0</v>
      </c>
      <c r="AI124" s="2">
        <v>0</v>
      </c>
      <c r="AJ124" s="29">
        <v>0</v>
      </c>
      <c r="AK124" s="30">
        <f t="shared" si="37"/>
        <v>1</v>
      </c>
      <c r="AL124" s="30">
        <f t="shared" si="38"/>
        <v>0</v>
      </c>
      <c r="AM124" s="2">
        <f t="shared" si="42"/>
        <v>3</v>
      </c>
      <c r="AN124" s="2">
        <f t="shared" si="42"/>
        <v>-1</v>
      </c>
      <c r="AO124" s="2">
        <f t="shared" si="42"/>
        <v>0</v>
      </c>
      <c r="AP124" s="2">
        <f t="shared" si="42"/>
        <v>0</v>
      </c>
      <c r="AQ124" s="2">
        <f t="shared" si="49"/>
        <v>0</v>
      </c>
      <c r="AR124" s="2">
        <f t="shared" si="49"/>
        <v>313.79000000000002</v>
      </c>
      <c r="AS124" s="2">
        <f t="shared" si="49"/>
        <v>0</v>
      </c>
      <c r="AT124" s="2">
        <f t="shared" si="49"/>
        <v>0</v>
      </c>
      <c r="AU124" s="2">
        <f t="shared" si="49"/>
        <v>0</v>
      </c>
      <c r="AV124" s="29">
        <f t="shared" si="49"/>
        <v>0</v>
      </c>
      <c r="AW124" s="30">
        <f t="shared" si="49"/>
        <v>-1</v>
      </c>
      <c r="AX124" s="31">
        <f t="shared" si="49"/>
        <v>0</v>
      </c>
      <c r="AY124" s="38" t="str">
        <f t="shared" si="47"/>
        <v/>
      </c>
      <c r="AZ124" s="38">
        <f t="shared" si="47"/>
        <v>-1</v>
      </c>
      <c r="BA124" s="38" t="str">
        <f t="shared" si="47"/>
        <v/>
      </c>
      <c r="BB124" s="38" t="str">
        <f t="shared" si="46"/>
        <v/>
      </c>
      <c r="BC124" s="38" t="str">
        <f t="shared" si="46"/>
        <v/>
      </c>
      <c r="BD124" s="38" t="str">
        <f t="shared" si="46"/>
        <v/>
      </c>
      <c r="BE124" s="38" t="str">
        <f t="shared" si="46"/>
        <v/>
      </c>
      <c r="BF124" s="38" t="str">
        <f t="shared" si="46"/>
        <v/>
      </c>
      <c r="BG124" s="38" t="str">
        <f t="shared" si="46"/>
        <v/>
      </c>
      <c r="BH124" s="39" t="str">
        <f t="shared" si="48"/>
        <v/>
      </c>
      <c r="BI124" s="76">
        <f t="shared" si="48"/>
        <v>-1</v>
      </c>
      <c r="BJ124" s="40" t="str">
        <f t="shared" si="48"/>
        <v/>
      </c>
      <c r="BK124" s="119">
        <f t="shared" si="43"/>
        <v>104.59666666666668</v>
      </c>
      <c r="BL124" s="120" t="str">
        <f t="shared" si="43"/>
        <v/>
      </c>
      <c r="BM124" s="120" t="str">
        <f t="shared" si="43"/>
        <v/>
      </c>
      <c r="BN124" s="120" t="str">
        <f t="shared" si="43"/>
        <v/>
      </c>
      <c r="BO124" s="121" t="str">
        <f t="shared" si="43"/>
        <v/>
      </c>
      <c r="BP124" s="119" t="str">
        <f t="shared" si="44"/>
        <v/>
      </c>
      <c r="BQ124" s="120">
        <f t="shared" si="44"/>
        <v>0</v>
      </c>
      <c r="BR124" s="120" t="str">
        <f t="shared" si="44"/>
        <v/>
      </c>
      <c r="BS124" s="120" t="str">
        <f t="shared" si="44"/>
        <v/>
      </c>
      <c r="BT124" s="121" t="str">
        <f t="shared" si="44"/>
        <v/>
      </c>
      <c r="BU124" s="119" t="str">
        <f t="shared" si="45"/>
        <v/>
      </c>
      <c r="BV124" s="121" t="str">
        <f t="shared" si="45"/>
        <v/>
      </c>
      <c r="BW124" s="121" t="str">
        <f t="shared" si="45"/>
        <v/>
      </c>
      <c r="BX124" s="120" t="str">
        <f t="shared" si="45"/>
        <v/>
      </c>
      <c r="BY124" s="121" t="str">
        <f t="shared" si="45"/>
        <v/>
      </c>
    </row>
    <row r="125" spans="1:77" ht="13.5" thickBot="1" x14ac:dyDescent="0.25">
      <c r="A125" t="s">
        <v>46</v>
      </c>
      <c r="B125" t="s">
        <v>46</v>
      </c>
      <c r="C125" t="s">
        <v>70</v>
      </c>
      <c r="D125" t="s">
        <v>70</v>
      </c>
      <c r="E125" t="s">
        <v>68</v>
      </c>
      <c r="F125" s="59">
        <f t="shared" si="39"/>
        <v>46130</v>
      </c>
      <c r="G125" s="42" t="s">
        <v>41</v>
      </c>
      <c r="H125" s="43">
        <v>0</v>
      </c>
      <c r="I125" s="44">
        <v>0</v>
      </c>
      <c r="J125" s="44">
        <v>0</v>
      </c>
      <c r="K125" s="44">
        <v>0</v>
      </c>
      <c r="L125" s="44">
        <v>0</v>
      </c>
      <c r="M125" s="44">
        <v>0</v>
      </c>
      <c r="N125" s="44">
        <v>0</v>
      </c>
      <c r="O125" s="44">
        <v>0</v>
      </c>
      <c r="P125" s="44">
        <v>0</v>
      </c>
      <c r="Q125" s="45">
        <v>0</v>
      </c>
      <c r="R125" s="46">
        <f t="shared" si="35"/>
        <v>0</v>
      </c>
      <c r="S125" s="46">
        <f t="shared" si="36"/>
        <v>0</v>
      </c>
      <c r="T125" t="s">
        <v>49</v>
      </c>
      <c r="U125" t="s">
        <v>49</v>
      </c>
      <c r="V125" t="s">
        <v>70</v>
      </c>
      <c r="W125" t="s">
        <v>70</v>
      </c>
      <c r="X125" t="s">
        <v>68</v>
      </c>
      <c r="Y125" s="59">
        <f t="shared" si="40"/>
        <v>45766</v>
      </c>
      <c r="Z125" s="42" t="s">
        <v>41</v>
      </c>
      <c r="AA125" s="43">
        <v>5</v>
      </c>
      <c r="AB125" s="44">
        <v>0</v>
      </c>
      <c r="AC125" s="44">
        <v>0</v>
      </c>
      <c r="AD125" s="44">
        <v>0</v>
      </c>
      <c r="AE125" s="44">
        <v>0</v>
      </c>
      <c r="AF125" s="44">
        <v>1122.57</v>
      </c>
      <c r="AG125" s="44">
        <v>0</v>
      </c>
      <c r="AH125" s="44">
        <v>0</v>
      </c>
      <c r="AI125" s="44">
        <v>0</v>
      </c>
      <c r="AJ125" s="45">
        <v>0</v>
      </c>
      <c r="AK125" s="46">
        <f t="shared" si="37"/>
        <v>0</v>
      </c>
      <c r="AL125" s="46">
        <f t="shared" si="38"/>
        <v>0</v>
      </c>
      <c r="AM125" s="44">
        <f t="shared" si="42"/>
        <v>-5</v>
      </c>
      <c r="AN125" s="44">
        <f t="shared" si="42"/>
        <v>0</v>
      </c>
      <c r="AO125" s="44">
        <f t="shared" si="42"/>
        <v>0</v>
      </c>
      <c r="AP125" s="44">
        <f t="shared" si="42"/>
        <v>0</v>
      </c>
      <c r="AQ125" s="44">
        <f t="shared" si="49"/>
        <v>0</v>
      </c>
      <c r="AR125" s="44">
        <f t="shared" si="49"/>
        <v>-1122.57</v>
      </c>
      <c r="AS125" s="44">
        <f t="shared" si="49"/>
        <v>0</v>
      </c>
      <c r="AT125" s="44">
        <f t="shared" si="49"/>
        <v>0</v>
      </c>
      <c r="AU125" s="44">
        <f t="shared" si="49"/>
        <v>0</v>
      </c>
      <c r="AV125" s="45">
        <f t="shared" si="49"/>
        <v>0</v>
      </c>
      <c r="AW125" s="46">
        <f t="shared" si="49"/>
        <v>0</v>
      </c>
      <c r="AX125" s="47">
        <f t="shared" si="49"/>
        <v>0</v>
      </c>
      <c r="AY125" s="56">
        <f t="shared" si="47"/>
        <v>-1</v>
      </c>
      <c r="AZ125" s="56" t="str">
        <f t="shared" si="47"/>
        <v/>
      </c>
      <c r="BA125" s="56" t="str">
        <f t="shared" si="47"/>
        <v/>
      </c>
      <c r="BB125" s="56" t="str">
        <f t="shared" si="46"/>
        <v/>
      </c>
      <c r="BC125" s="56" t="str">
        <f t="shared" si="46"/>
        <v/>
      </c>
      <c r="BD125" s="56">
        <f t="shared" si="46"/>
        <v>-1</v>
      </c>
      <c r="BE125" s="56" t="str">
        <f t="shared" si="46"/>
        <v/>
      </c>
      <c r="BF125" s="56" t="str">
        <f t="shared" si="46"/>
        <v/>
      </c>
      <c r="BG125" s="56" t="str">
        <f t="shared" si="46"/>
        <v/>
      </c>
      <c r="BH125" s="57" t="str">
        <f t="shared" si="48"/>
        <v/>
      </c>
      <c r="BI125" s="81" t="str">
        <f t="shared" si="48"/>
        <v/>
      </c>
      <c r="BJ125" s="58" t="str">
        <f t="shared" si="48"/>
        <v/>
      </c>
      <c r="BK125" s="122" t="str">
        <f t="shared" si="43"/>
        <v/>
      </c>
      <c r="BL125" s="123" t="str">
        <f t="shared" si="43"/>
        <v/>
      </c>
      <c r="BM125" s="123" t="str">
        <f t="shared" si="43"/>
        <v/>
      </c>
      <c r="BN125" s="123" t="str">
        <f t="shared" si="43"/>
        <v/>
      </c>
      <c r="BO125" s="124" t="str">
        <f t="shared" si="43"/>
        <v/>
      </c>
      <c r="BP125" s="122">
        <f t="shared" si="44"/>
        <v>224.51399999999998</v>
      </c>
      <c r="BQ125" s="123" t="str">
        <f t="shared" si="44"/>
        <v/>
      </c>
      <c r="BR125" s="123" t="str">
        <f t="shared" si="44"/>
        <v/>
      </c>
      <c r="BS125" s="123" t="str">
        <f t="shared" si="44"/>
        <v/>
      </c>
      <c r="BT125" s="124" t="str">
        <f t="shared" si="44"/>
        <v/>
      </c>
      <c r="BU125" s="122" t="str">
        <f t="shared" si="45"/>
        <v/>
      </c>
      <c r="BV125" s="124" t="str">
        <f t="shared" si="45"/>
        <v/>
      </c>
      <c r="BW125" s="124" t="str">
        <f t="shared" si="45"/>
        <v/>
      </c>
      <c r="BX125" s="123" t="str">
        <f t="shared" si="45"/>
        <v/>
      </c>
      <c r="BY125" s="124" t="str">
        <f t="shared" si="45"/>
        <v/>
      </c>
    </row>
    <row r="126" spans="1:77" x14ac:dyDescent="0.2">
      <c r="A126" t="s">
        <v>46</v>
      </c>
      <c r="B126" t="s">
        <v>46</v>
      </c>
      <c r="C126" t="s">
        <v>70</v>
      </c>
      <c r="D126" t="s">
        <v>70</v>
      </c>
      <c r="E126" t="s">
        <v>69</v>
      </c>
      <c r="F126" s="4">
        <f t="shared" si="39"/>
        <v>46131</v>
      </c>
      <c r="G126" t="s">
        <v>35</v>
      </c>
      <c r="H126" s="28">
        <v>0</v>
      </c>
      <c r="I126" s="138">
        <v>0</v>
      </c>
      <c r="J126" s="138">
        <v>0</v>
      </c>
      <c r="K126" s="2">
        <v>0</v>
      </c>
      <c r="L126" s="2">
        <v>0</v>
      </c>
      <c r="M126" s="2">
        <v>0</v>
      </c>
      <c r="N126" s="2">
        <v>0</v>
      </c>
      <c r="O126" s="2">
        <v>0</v>
      </c>
      <c r="P126" s="2">
        <v>0</v>
      </c>
      <c r="Q126" s="29">
        <v>0</v>
      </c>
      <c r="R126" s="30">
        <f t="shared" si="35"/>
        <v>0</v>
      </c>
      <c r="S126" s="30">
        <f t="shared" si="36"/>
        <v>0</v>
      </c>
      <c r="T126" t="s">
        <v>49</v>
      </c>
      <c r="U126" t="s">
        <v>49</v>
      </c>
      <c r="V126" t="s">
        <v>70</v>
      </c>
      <c r="W126" t="s">
        <v>70</v>
      </c>
      <c r="X126" t="s">
        <v>69</v>
      </c>
      <c r="Y126" s="4">
        <f t="shared" si="40"/>
        <v>45767</v>
      </c>
      <c r="Z126" t="s">
        <v>35</v>
      </c>
      <c r="AA126" s="28">
        <v>0</v>
      </c>
      <c r="AB126" s="138">
        <v>0</v>
      </c>
      <c r="AC126" s="138">
        <v>0</v>
      </c>
      <c r="AD126" s="2">
        <v>0</v>
      </c>
      <c r="AE126" s="2">
        <v>0</v>
      </c>
      <c r="AF126" s="2">
        <v>0</v>
      </c>
      <c r="AG126" s="2">
        <v>0</v>
      </c>
      <c r="AH126" s="2">
        <v>0</v>
      </c>
      <c r="AI126" s="2">
        <v>0</v>
      </c>
      <c r="AJ126" s="29">
        <v>0</v>
      </c>
      <c r="AK126" s="30">
        <f t="shared" si="37"/>
        <v>0</v>
      </c>
      <c r="AL126" s="30">
        <f t="shared" si="38"/>
        <v>0</v>
      </c>
      <c r="AM126" s="2">
        <f t="shared" si="42"/>
        <v>0</v>
      </c>
      <c r="AN126" s="2">
        <f t="shared" si="42"/>
        <v>0</v>
      </c>
      <c r="AO126" s="2">
        <f t="shared" si="42"/>
        <v>0</v>
      </c>
      <c r="AP126" s="2">
        <f t="shared" si="42"/>
        <v>0</v>
      </c>
      <c r="AQ126" s="2">
        <f t="shared" si="49"/>
        <v>0</v>
      </c>
      <c r="AR126" s="2">
        <f t="shared" si="49"/>
        <v>0</v>
      </c>
      <c r="AS126" s="2">
        <f t="shared" si="49"/>
        <v>0</v>
      </c>
      <c r="AT126" s="2">
        <f t="shared" si="49"/>
        <v>0</v>
      </c>
      <c r="AU126" s="2">
        <f t="shared" si="49"/>
        <v>0</v>
      </c>
      <c r="AV126" s="29">
        <f t="shared" si="49"/>
        <v>0</v>
      </c>
      <c r="AW126" s="30">
        <f t="shared" si="49"/>
        <v>0</v>
      </c>
      <c r="AX126" s="31">
        <f t="shared" si="49"/>
        <v>0</v>
      </c>
      <c r="AY126" s="38" t="str">
        <f t="shared" si="47"/>
        <v/>
      </c>
      <c r="AZ126" s="38" t="str">
        <f t="shared" si="47"/>
        <v/>
      </c>
      <c r="BA126" s="38" t="str">
        <f t="shared" si="47"/>
        <v/>
      </c>
      <c r="BB126" s="38" t="str">
        <f t="shared" si="46"/>
        <v/>
      </c>
      <c r="BC126" s="38" t="str">
        <f t="shared" si="46"/>
        <v/>
      </c>
      <c r="BD126" s="38" t="str">
        <f t="shared" si="46"/>
        <v/>
      </c>
      <c r="BE126" s="38" t="str">
        <f t="shared" si="46"/>
        <v/>
      </c>
      <c r="BF126" s="38" t="str">
        <f t="shared" si="46"/>
        <v/>
      </c>
      <c r="BG126" s="38" t="str">
        <f t="shared" si="46"/>
        <v/>
      </c>
      <c r="BH126" s="39" t="str">
        <f t="shared" si="48"/>
        <v/>
      </c>
      <c r="BI126" s="76" t="str">
        <f t="shared" si="48"/>
        <v/>
      </c>
      <c r="BJ126" s="40" t="str">
        <f t="shared" si="48"/>
        <v/>
      </c>
      <c r="BK126" s="116" t="str">
        <f t="shared" si="43"/>
        <v/>
      </c>
      <c r="BL126" s="117" t="str">
        <f t="shared" si="43"/>
        <v/>
      </c>
      <c r="BM126" s="117" t="str">
        <f t="shared" si="43"/>
        <v/>
      </c>
      <c r="BN126" s="117" t="str">
        <f t="shared" si="43"/>
        <v/>
      </c>
      <c r="BO126" s="118" t="str">
        <f t="shared" si="43"/>
        <v/>
      </c>
      <c r="BP126" s="116" t="str">
        <f t="shared" si="44"/>
        <v/>
      </c>
      <c r="BQ126" s="117" t="str">
        <f t="shared" si="44"/>
        <v/>
      </c>
      <c r="BR126" s="117" t="str">
        <f t="shared" si="44"/>
        <v/>
      </c>
      <c r="BS126" s="117" t="str">
        <f t="shared" si="44"/>
        <v/>
      </c>
      <c r="BT126" s="118" t="str">
        <f t="shared" si="44"/>
        <v/>
      </c>
      <c r="BU126" s="116" t="str">
        <f t="shared" si="45"/>
        <v/>
      </c>
      <c r="BV126" s="118" t="str">
        <f t="shared" si="45"/>
        <v/>
      </c>
      <c r="BW126" s="118" t="str">
        <f t="shared" si="45"/>
        <v/>
      </c>
      <c r="BX126" s="117" t="str">
        <f t="shared" si="45"/>
        <v/>
      </c>
      <c r="BY126" s="118" t="str">
        <f t="shared" si="45"/>
        <v/>
      </c>
    </row>
    <row r="127" spans="1:77" x14ac:dyDescent="0.2">
      <c r="A127" t="s">
        <v>46</v>
      </c>
      <c r="B127" t="s">
        <v>46</v>
      </c>
      <c r="C127" t="s">
        <v>70</v>
      </c>
      <c r="D127" t="s">
        <v>70</v>
      </c>
      <c r="E127" t="s">
        <v>69</v>
      </c>
      <c r="F127" s="4">
        <f t="shared" si="39"/>
        <v>46132</v>
      </c>
      <c r="G127" t="s">
        <v>36</v>
      </c>
      <c r="H127" s="28">
        <v>1</v>
      </c>
      <c r="I127" s="138">
        <v>0</v>
      </c>
      <c r="J127" s="138">
        <v>0</v>
      </c>
      <c r="K127" s="2">
        <v>0</v>
      </c>
      <c r="L127" s="2">
        <v>0</v>
      </c>
      <c r="M127" s="2">
        <v>119.96</v>
      </c>
      <c r="N127" s="2">
        <v>0</v>
      </c>
      <c r="O127" s="2">
        <v>0</v>
      </c>
      <c r="P127" s="2">
        <v>0</v>
      </c>
      <c r="Q127" s="29">
        <v>0</v>
      </c>
      <c r="R127" s="30">
        <f t="shared" si="35"/>
        <v>0</v>
      </c>
      <c r="S127" s="30">
        <f t="shared" si="36"/>
        <v>0</v>
      </c>
      <c r="T127" t="s">
        <v>49</v>
      </c>
      <c r="U127" t="s">
        <v>49</v>
      </c>
      <c r="V127" t="s">
        <v>70</v>
      </c>
      <c r="W127" t="s">
        <v>70</v>
      </c>
      <c r="X127" t="s">
        <v>69</v>
      </c>
      <c r="Y127" s="4">
        <f t="shared" si="40"/>
        <v>45768</v>
      </c>
      <c r="Z127" t="s">
        <v>36</v>
      </c>
      <c r="AA127" s="28">
        <v>0</v>
      </c>
      <c r="AB127" s="138">
        <v>0</v>
      </c>
      <c r="AC127" s="138">
        <v>0</v>
      </c>
      <c r="AD127" s="2">
        <v>0</v>
      </c>
      <c r="AE127" s="2">
        <v>0</v>
      </c>
      <c r="AF127" s="2">
        <v>0</v>
      </c>
      <c r="AG127" s="2">
        <v>0</v>
      </c>
      <c r="AH127" s="2">
        <v>0</v>
      </c>
      <c r="AI127" s="2">
        <v>0</v>
      </c>
      <c r="AJ127" s="29">
        <v>0</v>
      </c>
      <c r="AK127" s="30">
        <f t="shared" si="37"/>
        <v>0</v>
      </c>
      <c r="AL127" s="30">
        <f t="shared" si="38"/>
        <v>0</v>
      </c>
      <c r="AM127" s="2">
        <f t="shared" si="42"/>
        <v>1</v>
      </c>
      <c r="AN127" s="2">
        <f t="shared" si="42"/>
        <v>0</v>
      </c>
      <c r="AO127" s="2">
        <f t="shared" si="42"/>
        <v>0</v>
      </c>
      <c r="AP127" s="2">
        <f t="shared" si="42"/>
        <v>0</v>
      </c>
      <c r="AQ127" s="2">
        <f t="shared" si="49"/>
        <v>0</v>
      </c>
      <c r="AR127" s="2">
        <f t="shared" si="49"/>
        <v>119.96</v>
      </c>
      <c r="AS127" s="2">
        <f t="shared" si="49"/>
        <v>0</v>
      </c>
      <c r="AT127" s="2">
        <f t="shared" si="49"/>
        <v>0</v>
      </c>
      <c r="AU127" s="2">
        <f t="shared" si="49"/>
        <v>0</v>
      </c>
      <c r="AV127" s="29">
        <f t="shared" si="49"/>
        <v>0</v>
      </c>
      <c r="AW127" s="30">
        <f t="shared" si="49"/>
        <v>0</v>
      </c>
      <c r="AX127" s="31">
        <f t="shared" si="49"/>
        <v>0</v>
      </c>
      <c r="AY127" s="38" t="str">
        <f t="shared" si="47"/>
        <v/>
      </c>
      <c r="AZ127" s="38" t="str">
        <f t="shared" si="47"/>
        <v/>
      </c>
      <c r="BA127" s="38" t="str">
        <f t="shared" si="47"/>
        <v/>
      </c>
      <c r="BB127" s="38" t="str">
        <f t="shared" si="46"/>
        <v/>
      </c>
      <c r="BC127" s="38" t="str">
        <f t="shared" si="46"/>
        <v/>
      </c>
      <c r="BD127" s="38" t="str">
        <f t="shared" si="46"/>
        <v/>
      </c>
      <c r="BE127" s="38" t="str">
        <f t="shared" si="46"/>
        <v/>
      </c>
      <c r="BF127" s="38" t="str">
        <f t="shared" si="46"/>
        <v/>
      </c>
      <c r="BG127" s="38" t="str">
        <f t="shared" si="46"/>
        <v/>
      </c>
      <c r="BH127" s="39" t="str">
        <f t="shared" si="48"/>
        <v/>
      </c>
      <c r="BI127" s="76" t="str">
        <f t="shared" si="48"/>
        <v/>
      </c>
      <c r="BJ127" s="40" t="str">
        <f t="shared" si="48"/>
        <v/>
      </c>
      <c r="BK127" s="119">
        <f t="shared" si="43"/>
        <v>119.96</v>
      </c>
      <c r="BL127" s="120" t="str">
        <f t="shared" si="43"/>
        <v/>
      </c>
      <c r="BM127" s="120" t="str">
        <f t="shared" si="43"/>
        <v/>
      </c>
      <c r="BN127" s="120" t="str">
        <f t="shared" si="43"/>
        <v/>
      </c>
      <c r="BO127" s="121" t="str">
        <f t="shared" si="43"/>
        <v/>
      </c>
      <c r="BP127" s="119" t="str">
        <f t="shared" si="44"/>
        <v/>
      </c>
      <c r="BQ127" s="120" t="str">
        <f t="shared" si="44"/>
        <v/>
      </c>
      <c r="BR127" s="120" t="str">
        <f t="shared" si="44"/>
        <v/>
      </c>
      <c r="BS127" s="120" t="str">
        <f t="shared" si="44"/>
        <v/>
      </c>
      <c r="BT127" s="121" t="str">
        <f t="shared" si="44"/>
        <v/>
      </c>
      <c r="BU127" s="119" t="str">
        <f t="shared" si="45"/>
        <v/>
      </c>
      <c r="BV127" s="121" t="str">
        <f t="shared" si="45"/>
        <v/>
      </c>
      <c r="BW127" s="121" t="str">
        <f t="shared" si="45"/>
        <v/>
      </c>
      <c r="BX127" s="120" t="str">
        <f t="shared" si="45"/>
        <v/>
      </c>
      <c r="BY127" s="121" t="str">
        <f t="shared" si="45"/>
        <v/>
      </c>
    </row>
    <row r="128" spans="1:77" x14ac:dyDescent="0.2">
      <c r="A128" t="s">
        <v>46</v>
      </c>
      <c r="B128" t="s">
        <v>46</v>
      </c>
      <c r="C128" t="s">
        <v>70</v>
      </c>
      <c r="D128" t="s">
        <v>70</v>
      </c>
      <c r="E128" t="s">
        <v>69</v>
      </c>
      <c r="F128" s="4">
        <f t="shared" si="39"/>
        <v>46133</v>
      </c>
      <c r="G128" t="s">
        <v>37</v>
      </c>
      <c r="H128" s="28">
        <v>0</v>
      </c>
      <c r="I128" s="138">
        <v>0</v>
      </c>
      <c r="J128" s="138">
        <v>0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  <c r="P128" s="2">
        <v>0</v>
      </c>
      <c r="Q128" s="29">
        <v>0</v>
      </c>
      <c r="R128" s="30">
        <f t="shared" si="35"/>
        <v>0</v>
      </c>
      <c r="S128" s="30">
        <f t="shared" si="36"/>
        <v>0</v>
      </c>
      <c r="T128" t="s">
        <v>49</v>
      </c>
      <c r="U128" t="s">
        <v>49</v>
      </c>
      <c r="V128" t="s">
        <v>70</v>
      </c>
      <c r="W128" t="s">
        <v>70</v>
      </c>
      <c r="X128" t="s">
        <v>69</v>
      </c>
      <c r="Y128" s="4">
        <f t="shared" si="40"/>
        <v>45769</v>
      </c>
      <c r="Z128" t="s">
        <v>37</v>
      </c>
      <c r="AA128" s="28">
        <v>1</v>
      </c>
      <c r="AB128" s="138">
        <v>1</v>
      </c>
      <c r="AC128" s="138">
        <v>0</v>
      </c>
      <c r="AD128" s="2">
        <v>0</v>
      </c>
      <c r="AE128" s="2">
        <v>0</v>
      </c>
      <c r="AF128" s="2">
        <v>642.04</v>
      </c>
      <c r="AG128" s="2">
        <v>0</v>
      </c>
      <c r="AH128" s="2">
        <v>0</v>
      </c>
      <c r="AI128" s="2">
        <v>0</v>
      </c>
      <c r="AJ128" s="29">
        <v>0</v>
      </c>
      <c r="AK128" s="30">
        <f t="shared" si="37"/>
        <v>1</v>
      </c>
      <c r="AL128" s="30">
        <f t="shared" si="38"/>
        <v>0</v>
      </c>
      <c r="AM128" s="2">
        <f t="shared" si="42"/>
        <v>-1</v>
      </c>
      <c r="AN128" s="2">
        <f t="shared" si="42"/>
        <v>-1</v>
      </c>
      <c r="AO128" s="2">
        <f t="shared" si="42"/>
        <v>0</v>
      </c>
      <c r="AP128" s="2">
        <f t="shared" si="42"/>
        <v>0</v>
      </c>
      <c r="AQ128" s="2">
        <f t="shared" si="49"/>
        <v>0</v>
      </c>
      <c r="AR128" s="2">
        <f t="shared" si="49"/>
        <v>-642.04</v>
      </c>
      <c r="AS128" s="2">
        <f t="shared" si="49"/>
        <v>0</v>
      </c>
      <c r="AT128" s="2">
        <f t="shared" si="49"/>
        <v>0</v>
      </c>
      <c r="AU128" s="2">
        <f t="shared" si="49"/>
        <v>0</v>
      </c>
      <c r="AV128" s="29">
        <f t="shared" si="49"/>
        <v>0</v>
      </c>
      <c r="AW128" s="30">
        <f t="shared" si="49"/>
        <v>-1</v>
      </c>
      <c r="AX128" s="31">
        <f t="shared" si="49"/>
        <v>0</v>
      </c>
      <c r="AY128" s="38">
        <f t="shared" si="47"/>
        <v>-1</v>
      </c>
      <c r="AZ128" s="38">
        <f t="shared" si="47"/>
        <v>-1</v>
      </c>
      <c r="BA128" s="38" t="str">
        <f t="shared" si="47"/>
        <v/>
      </c>
      <c r="BB128" s="38" t="str">
        <f t="shared" si="46"/>
        <v/>
      </c>
      <c r="BC128" s="38" t="str">
        <f t="shared" si="46"/>
        <v/>
      </c>
      <c r="BD128" s="38">
        <f t="shared" si="46"/>
        <v>-1</v>
      </c>
      <c r="BE128" s="38" t="str">
        <f t="shared" si="46"/>
        <v/>
      </c>
      <c r="BF128" s="38" t="str">
        <f t="shared" si="46"/>
        <v/>
      </c>
      <c r="BG128" s="38" t="str">
        <f t="shared" si="46"/>
        <v/>
      </c>
      <c r="BH128" s="39" t="str">
        <f t="shared" si="48"/>
        <v/>
      </c>
      <c r="BI128" s="76">
        <f t="shared" si="48"/>
        <v>-1</v>
      </c>
      <c r="BJ128" s="40" t="str">
        <f t="shared" si="48"/>
        <v/>
      </c>
      <c r="BK128" s="119" t="str">
        <f t="shared" si="43"/>
        <v/>
      </c>
      <c r="BL128" s="120" t="str">
        <f t="shared" si="43"/>
        <v/>
      </c>
      <c r="BM128" s="120" t="str">
        <f t="shared" si="43"/>
        <v/>
      </c>
      <c r="BN128" s="120" t="str">
        <f t="shared" si="43"/>
        <v/>
      </c>
      <c r="BO128" s="121" t="str">
        <f t="shared" si="43"/>
        <v/>
      </c>
      <c r="BP128" s="119">
        <f t="shared" si="44"/>
        <v>642.04</v>
      </c>
      <c r="BQ128" s="120">
        <f t="shared" si="44"/>
        <v>0</v>
      </c>
      <c r="BR128" s="120" t="str">
        <f t="shared" si="44"/>
        <v/>
      </c>
      <c r="BS128" s="120" t="str">
        <f t="shared" si="44"/>
        <v/>
      </c>
      <c r="BT128" s="121" t="str">
        <f t="shared" si="44"/>
        <v/>
      </c>
      <c r="BU128" s="119" t="str">
        <f t="shared" si="45"/>
        <v/>
      </c>
      <c r="BV128" s="121" t="str">
        <f t="shared" si="45"/>
        <v/>
      </c>
      <c r="BW128" s="121" t="str">
        <f t="shared" si="45"/>
        <v/>
      </c>
      <c r="BX128" s="120" t="str">
        <f t="shared" si="45"/>
        <v/>
      </c>
      <c r="BY128" s="121" t="str">
        <f t="shared" si="45"/>
        <v/>
      </c>
    </row>
    <row r="129" spans="1:77" x14ac:dyDescent="0.2">
      <c r="A129" t="s">
        <v>46</v>
      </c>
      <c r="B129" t="s">
        <v>46</v>
      </c>
      <c r="C129" t="s">
        <v>70</v>
      </c>
      <c r="D129" t="s">
        <v>70</v>
      </c>
      <c r="E129" t="s">
        <v>69</v>
      </c>
      <c r="F129" s="4">
        <f t="shared" si="39"/>
        <v>46134</v>
      </c>
      <c r="G129" t="s">
        <v>38</v>
      </c>
      <c r="H129" s="28">
        <v>0</v>
      </c>
      <c r="I129" s="138">
        <v>0</v>
      </c>
      <c r="J129" s="138">
        <v>0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  <c r="P129" s="2">
        <v>0</v>
      </c>
      <c r="Q129" s="29">
        <v>0</v>
      </c>
      <c r="R129" s="30">
        <f t="shared" si="35"/>
        <v>0</v>
      </c>
      <c r="S129" s="30">
        <f t="shared" si="36"/>
        <v>0</v>
      </c>
      <c r="T129" t="s">
        <v>49</v>
      </c>
      <c r="U129" t="s">
        <v>49</v>
      </c>
      <c r="V129" t="s">
        <v>70</v>
      </c>
      <c r="W129" t="s">
        <v>70</v>
      </c>
      <c r="X129" t="s">
        <v>69</v>
      </c>
      <c r="Y129" s="4">
        <f t="shared" si="40"/>
        <v>45770</v>
      </c>
      <c r="Z129" t="s">
        <v>38</v>
      </c>
      <c r="AA129" s="28">
        <v>2</v>
      </c>
      <c r="AB129" s="138">
        <v>4</v>
      </c>
      <c r="AC129" s="138">
        <v>0</v>
      </c>
      <c r="AD129" s="2">
        <v>0</v>
      </c>
      <c r="AE129" s="2">
        <v>0</v>
      </c>
      <c r="AF129" s="2">
        <v>159.74</v>
      </c>
      <c r="AG129" s="2">
        <v>0</v>
      </c>
      <c r="AH129" s="2">
        <v>0</v>
      </c>
      <c r="AI129" s="2">
        <v>0</v>
      </c>
      <c r="AJ129" s="29">
        <v>0</v>
      </c>
      <c r="AK129" s="30">
        <f t="shared" si="37"/>
        <v>4</v>
      </c>
      <c r="AL129" s="30">
        <f t="shared" si="38"/>
        <v>0</v>
      </c>
      <c r="AM129" s="2">
        <f t="shared" si="42"/>
        <v>-2</v>
      </c>
      <c r="AN129" s="2">
        <f t="shared" si="42"/>
        <v>-4</v>
      </c>
      <c r="AO129" s="2">
        <f t="shared" si="42"/>
        <v>0</v>
      </c>
      <c r="AP129" s="2">
        <f t="shared" si="42"/>
        <v>0</v>
      </c>
      <c r="AQ129" s="2">
        <f t="shared" si="49"/>
        <v>0</v>
      </c>
      <c r="AR129" s="2">
        <f t="shared" si="49"/>
        <v>-159.74</v>
      </c>
      <c r="AS129" s="2">
        <f t="shared" si="49"/>
        <v>0</v>
      </c>
      <c r="AT129" s="2">
        <f t="shared" si="49"/>
        <v>0</v>
      </c>
      <c r="AU129" s="2">
        <f t="shared" si="49"/>
        <v>0</v>
      </c>
      <c r="AV129" s="29">
        <f t="shared" si="49"/>
        <v>0</v>
      </c>
      <c r="AW129" s="30">
        <f t="shared" si="49"/>
        <v>-4</v>
      </c>
      <c r="AX129" s="31">
        <f t="shared" si="49"/>
        <v>0</v>
      </c>
      <c r="AY129" s="38">
        <f t="shared" si="47"/>
        <v>-1</v>
      </c>
      <c r="AZ129" s="38">
        <f t="shared" si="47"/>
        <v>-1</v>
      </c>
      <c r="BA129" s="38" t="str">
        <f t="shared" si="47"/>
        <v/>
      </c>
      <c r="BB129" s="38" t="str">
        <f t="shared" si="46"/>
        <v/>
      </c>
      <c r="BC129" s="38" t="str">
        <f t="shared" si="46"/>
        <v/>
      </c>
      <c r="BD129" s="38">
        <f t="shared" si="46"/>
        <v>-1</v>
      </c>
      <c r="BE129" s="38" t="str">
        <f t="shared" si="46"/>
        <v/>
      </c>
      <c r="BF129" s="38" t="str">
        <f t="shared" si="46"/>
        <v/>
      </c>
      <c r="BG129" s="38" t="str">
        <f t="shared" si="46"/>
        <v/>
      </c>
      <c r="BH129" s="39" t="str">
        <f t="shared" si="48"/>
        <v/>
      </c>
      <c r="BI129" s="76">
        <f t="shared" si="48"/>
        <v>-1</v>
      </c>
      <c r="BJ129" s="40" t="str">
        <f t="shared" si="48"/>
        <v/>
      </c>
      <c r="BK129" s="119" t="str">
        <f t="shared" si="43"/>
        <v/>
      </c>
      <c r="BL129" s="120" t="str">
        <f t="shared" si="43"/>
        <v/>
      </c>
      <c r="BM129" s="120" t="str">
        <f t="shared" si="43"/>
        <v/>
      </c>
      <c r="BN129" s="120" t="str">
        <f t="shared" si="43"/>
        <v/>
      </c>
      <c r="BO129" s="121" t="str">
        <f t="shared" si="43"/>
        <v/>
      </c>
      <c r="BP129" s="119">
        <f t="shared" si="44"/>
        <v>79.87</v>
      </c>
      <c r="BQ129" s="120">
        <f t="shared" si="44"/>
        <v>0</v>
      </c>
      <c r="BR129" s="120" t="str">
        <f t="shared" si="44"/>
        <v/>
      </c>
      <c r="BS129" s="120" t="str">
        <f t="shared" si="44"/>
        <v/>
      </c>
      <c r="BT129" s="121" t="str">
        <f t="shared" si="44"/>
        <v/>
      </c>
      <c r="BU129" s="119" t="str">
        <f t="shared" si="45"/>
        <v/>
      </c>
      <c r="BV129" s="121" t="str">
        <f t="shared" si="45"/>
        <v/>
      </c>
      <c r="BW129" s="121" t="str">
        <f t="shared" si="45"/>
        <v/>
      </c>
      <c r="BX129" s="120" t="str">
        <f t="shared" si="45"/>
        <v/>
      </c>
      <c r="BY129" s="121" t="str">
        <f t="shared" si="45"/>
        <v/>
      </c>
    </row>
    <row r="130" spans="1:77" x14ac:dyDescent="0.2">
      <c r="A130" t="s">
        <v>46</v>
      </c>
      <c r="B130" t="s">
        <v>46</v>
      </c>
      <c r="C130" t="s">
        <v>70</v>
      </c>
      <c r="D130" t="s">
        <v>70</v>
      </c>
      <c r="E130" t="s">
        <v>69</v>
      </c>
      <c r="F130" s="4">
        <f t="shared" si="39"/>
        <v>46135</v>
      </c>
      <c r="G130" t="s">
        <v>39</v>
      </c>
      <c r="H130" s="28">
        <v>1</v>
      </c>
      <c r="I130" s="138">
        <v>0</v>
      </c>
      <c r="J130" s="138">
        <v>0</v>
      </c>
      <c r="K130" s="2">
        <v>0</v>
      </c>
      <c r="L130" s="2">
        <v>0</v>
      </c>
      <c r="M130" s="2">
        <v>169.98</v>
      </c>
      <c r="N130" s="2">
        <v>0</v>
      </c>
      <c r="O130" s="2">
        <v>0</v>
      </c>
      <c r="P130" s="2">
        <v>0</v>
      </c>
      <c r="Q130" s="29">
        <v>0</v>
      </c>
      <c r="R130" s="30">
        <f t="shared" si="35"/>
        <v>0</v>
      </c>
      <c r="S130" s="30">
        <f t="shared" si="36"/>
        <v>0</v>
      </c>
      <c r="T130" t="s">
        <v>49</v>
      </c>
      <c r="U130" t="s">
        <v>49</v>
      </c>
      <c r="V130" t="s">
        <v>70</v>
      </c>
      <c r="W130" t="s">
        <v>70</v>
      </c>
      <c r="X130" t="s">
        <v>69</v>
      </c>
      <c r="Y130" s="4">
        <f t="shared" si="40"/>
        <v>45771</v>
      </c>
      <c r="Z130" t="s">
        <v>39</v>
      </c>
      <c r="AA130" s="28">
        <v>1</v>
      </c>
      <c r="AB130" s="138">
        <v>2</v>
      </c>
      <c r="AC130" s="138">
        <v>0</v>
      </c>
      <c r="AD130" s="2">
        <v>0</v>
      </c>
      <c r="AE130" s="2">
        <v>0</v>
      </c>
      <c r="AF130" s="2">
        <v>94.95</v>
      </c>
      <c r="AG130" s="2">
        <v>0</v>
      </c>
      <c r="AH130" s="2">
        <v>0</v>
      </c>
      <c r="AI130" s="2">
        <v>0</v>
      </c>
      <c r="AJ130" s="29">
        <v>0</v>
      </c>
      <c r="AK130" s="30">
        <f t="shared" si="37"/>
        <v>2</v>
      </c>
      <c r="AL130" s="30">
        <f t="shared" si="38"/>
        <v>0</v>
      </c>
      <c r="AM130" s="2">
        <f t="shared" si="42"/>
        <v>0</v>
      </c>
      <c r="AN130" s="2">
        <f t="shared" si="42"/>
        <v>-2</v>
      </c>
      <c r="AO130" s="2">
        <f t="shared" si="42"/>
        <v>0</v>
      </c>
      <c r="AP130" s="2">
        <f t="shared" si="42"/>
        <v>0</v>
      </c>
      <c r="AQ130" s="2">
        <f t="shared" si="49"/>
        <v>0</v>
      </c>
      <c r="AR130" s="2">
        <f t="shared" si="49"/>
        <v>75.029999999999987</v>
      </c>
      <c r="AS130" s="2">
        <f t="shared" si="49"/>
        <v>0</v>
      </c>
      <c r="AT130" s="2">
        <f t="shared" si="49"/>
        <v>0</v>
      </c>
      <c r="AU130" s="2">
        <f t="shared" si="49"/>
        <v>0</v>
      </c>
      <c r="AV130" s="29">
        <f t="shared" si="49"/>
        <v>0</v>
      </c>
      <c r="AW130" s="30">
        <f t="shared" si="49"/>
        <v>-2</v>
      </c>
      <c r="AX130" s="31">
        <f t="shared" si="49"/>
        <v>0</v>
      </c>
      <c r="AY130" s="38">
        <f t="shared" si="47"/>
        <v>0</v>
      </c>
      <c r="AZ130" s="38">
        <f t="shared" si="47"/>
        <v>-1</v>
      </c>
      <c r="BA130" s="38" t="str">
        <f t="shared" si="47"/>
        <v/>
      </c>
      <c r="BB130" s="38" t="str">
        <f t="shared" si="46"/>
        <v/>
      </c>
      <c r="BC130" s="38" t="str">
        <f t="shared" si="46"/>
        <v/>
      </c>
      <c r="BD130" s="38">
        <f t="shared" si="46"/>
        <v>0.79020537124802515</v>
      </c>
      <c r="BE130" s="38" t="str">
        <f t="shared" si="46"/>
        <v/>
      </c>
      <c r="BF130" s="38" t="str">
        <f t="shared" si="46"/>
        <v/>
      </c>
      <c r="BG130" s="38" t="str">
        <f t="shared" si="46"/>
        <v/>
      </c>
      <c r="BH130" s="39" t="str">
        <f t="shared" si="48"/>
        <v/>
      </c>
      <c r="BI130" s="76">
        <f t="shared" si="48"/>
        <v>-1</v>
      </c>
      <c r="BJ130" s="40" t="str">
        <f t="shared" si="48"/>
        <v/>
      </c>
      <c r="BK130" s="119">
        <f t="shared" si="43"/>
        <v>169.98</v>
      </c>
      <c r="BL130" s="120" t="str">
        <f t="shared" si="43"/>
        <v/>
      </c>
      <c r="BM130" s="120" t="str">
        <f t="shared" si="43"/>
        <v/>
      </c>
      <c r="BN130" s="120" t="str">
        <f t="shared" si="43"/>
        <v/>
      </c>
      <c r="BO130" s="121" t="str">
        <f t="shared" si="43"/>
        <v/>
      </c>
      <c r="BP130" s="119">
        <f t="shared" si="44"/>
        <v>94.95</v>
      </c>
      <c r="BQ130" s="120">
        <f t="shared" si="44"/>
        <v>0</v>
      </c>
      <c r="BR130" s="120" t="str">
        <f t="shared" si="44"/>
        <v/>
      </c>
      <c r="BS130" s="120" t="str">
        <f t="shared" si="44"/>
        <v/>
      </c>
      <c r="BT130" s="121" t="str">
        <f t="shared" si="44"/>
        <v/>
      </c>
      <c r="BU130" s="119">
        <f t="shared" si="45"/>
        <v>75.029999999999987</v>
      </c>
      <c r="BV130" s="121" t="str">
        <f t="shared" si="45"/>
        <v/>
      </c>
      <c r="BW130" s="121" t="str">
        <f t="shared" si="45"/>
        <v/>
      </c>
      <c r="BX130" s="120" t="str">
        <f t="shared" si="45"/>
        <v/>
      </c>
      <c r="BY130" s="121" t="str">
        <f t="shared" si="45"/>
        <v/>
      </c>
    </row>
    <row r="131" spans="1:77" x14ac:dyDescent="0.2">
      <c r="A131" t="s">
        <v>46</v>
      </c>
      <c r="B131" t="s">
        <v>46</v>
      </c>
      <c r="C131" t="s">
        <v>70</v>
      </c>
      <c r="D131" t="s">
        <v>70</v>
      </c>
      <c r="E131" t="s">
        <v>69</v>
      </c>
      <c r="F131" s="4">
        <f t="shared" si="39"/>
        <v>46136</v>
      </c>
      <c r="G131" t="s">
        <v>40</v>
      </c>
      <c r="H131" s="28">
        <v>0</v>
      </c>
      <c r="I131" s="138">
        <v>0</v>
      </c>
      <c r="J131" s="138">
        <v>0</v>
      </c>
      <c r="K131" s="2">
        <v>0</v>
      </c>
      <c r="L131" s="2">
        <v>0</v>
      </c>
      <c r="M131" s="2">
        <v>0</v>
      </c>
      <c r="N131" s="2">
        <v>0</v>
      </c>
      <c r="O131" s="2">
        <v>0</v>
      </c>
      <c r="P131" s="2">
        <v>0</v>
      </c>
      <c r="Q131" s="29">
        <v>0</v>
      </c>
      <c r="R131" s="30">
        <f t="shared" si="35"/>
        <v>0</v>
      </c>
      <c r="S131" s="30">
        <f t="shared" si="36"/>
        <v>0</v>
      </c>
      <c r="T131" t="s">
        <v>49</v>
      </c>
      <c r="U131" t="s">
        <v>49</v>
      </c>
      <c r="V131" t="s">
        <v>70</v>
      </c>
      <c r="W131" t="s">
        <v>70</v>
      </c>
      <c r="X131" t="s">
        <v>69</v>
      </c>
      <c r="Y131" s="4">
        <f t="shared" si="40"/>
        <v>45772</v>
      </c>
      <c r="Z131" t="s">
        <v>40</v>
      </c>
      <c r="AA131" s="28">
        <v>3</v>
      </c>
      <c r="AB131" s="138">
        <v>0</v>
      </c>
      <c r="AC131" s="138">
        <v>0</v>
      </c>
      <c r="AD131" s="2">
        <v>0</v>
      </c>
      <c r="AE131" s="2">
        <v>0</v>
      </c>
      <c r="AF131" s="2">
        <v>377.98</v>
      </c>
      <c r="AG131" s="2">
        <v>0</v>
      </c>
      <c r="AH131" s="2">
        <v>0</v>
      </c>
      <c r="AI131" s="2">
        <v>0</v>
      </c>
      <c r="AJ131" s="29">
        <v>0</v>
      </c>
      <c r="AK131" s="30">
        <f t="shared" si="37"/>
        <v>0</v>
      </c>
      <c r="AL131" s="30">
        <f t="shared" si="38"/>
        <v>0</v>
      </c>
      <c r="AM131" s="2">
        <f t="shared" si="42"/>
        <v>-3</v>
      </c>
      <c r="AN131" s="2">
        <f t="shared" si="42"/>
        <v>0</v>
      </c>
      <c r="AO131" s="2">
        <f t="shared" si="42"/>
        <v>0</v>
      </c>
      <c r="AP131" s="2">
        <f t="shared" si="42"/>
        <v>0</v>
      </c>
      <c r="AQ131" s="2">
        <f t="shared" si="49"/>
        <v>0</v>
      </c>
      <c r="AR131" s="2">
        <f t="shared" si="49"/>
        <v>-377.98</v>
      </c>
      <c r="AS131" s="2">
        <f t="shared" si="49"/>
        <v>0</v>
      </c>
      <c r="AT131" s="2">
        <f t="shared" si="49"/>
        <v>0</v>
      </c>
      <c r="AU131" s="2">
        <f t="shared" si="49"/>
        <v>0</v>
      </c>
      <c r="AV131" s="29">
        <f t="shared" si="49"/>
        <v>0</v>
      </c>
      <c r="AW131" s="30">
        <f t="shared" si="49"/>
        <v>0</v>
      </c>
      <c r="AX131" s="31">
        <f t="shared" si="49"/>
        <v>0</v>
      </c>
      <c r="AY131" s="38">
        <f t="shared" si="47"/>
        <v>-1</v>
      </c>
      <c r="AZ131" s="38" t="str">
        <f t="shared" si="47"/>
        <v/>
      </c>
      <c r="BA131" s="38" t="str">
        <f t="shared" si="47"/>
        <v/>
      </c>
      <c r="BB131" s="38" t="str">
        <f t="shared" si="46"/>
        <v/>
      </c>
      <c r="BC131" s="38" t="str">
        <f t="shared" si="46"/>
        <v/>
      </c>
      <c r="BD131" s="38">
        <f t="shared" si="46"/>
        <v>-1</v>
      </c>
      <c r="BE131" s="38" t="str">
        <f t="shared" si="46"/>
        <v/>
      </c>
      <c r="BF131" s="38" t="str">
        <f t="shared" si="46"/>
        <v/>
      </c>
      <c r="BG131" s="38" t="str">
        <f t="shared" si="46"/>
        <v/>
      </c>
      <c r="BH131" s="39" t="str">
        <f t="shared" si="48"/>
        <v/>
      </c>
      <c r="BI131" s="76" t="str">
        <f t="shared" si="48"/>
        <v/>
      </c>
      <c r="BJ131" s="40" t="str">
        <f t="shared" si="48"/>
        <v/>
      </c>
      <c r="BK131" s="119" t="str">
        <f t="shared" si="43"/>
        <v/>
      </c>
      <c r="BL131" s="120" t="str">
        <f t="shared" si="43"/>
        <v/>
      </c>
      <c r="BM131" s="120" t="str">
        <f t="shared" si="43"/>
        <v/>
      </c>
      <c r="BN131" s="120" t="str">
        <f t="shared" si="43"/>
        <v/>
      </c>
      <c r="BO131" s="121" t="str">
        <f t="shared" si="43"/>
        <v/>
      </c>
      <c r="BP131" s="119">
        <f t="shared" si="44"/>
        <v>125.99333333333334</v>
      </c>
      <c r="BQ131" s="120" t="str">
        <f t="shared" si="44"/>
        <v/>
      </c>
      <c r="BR131" s="120" t="str">
        <f t="shared" si="44"/>
        <v/>
      </c>
      <c r="BS131" s="120" t="str">
        <f t="shared" si="44"/>
        <v/>
      </c>
      <c r="BT131" s="121" t="str">
        <f t="shared" si="44"/>
        <v/>
      </c>
      <c r="BU131" s="119" t="str">
        <f t="shared" si="45"/>
        <v/>
      </c>
      <c r="BV131" s="121" t="str">
        <f t="shared" si="45"/>
        <v/>
      </c>
      <c r="BW131" s="121" t="str">
        <f t="shared" si="45"/>
        <v/>
      </c>
      <c r="BX131" s="120" t="str">
        <f t="shared" si="45"/>
        <v/>
      </c>
      <c r="BY131" s="121" t="str">
        <f t="shared" si="45"/>
        <v/>
      </c>
    </row>
    <row r="132" spans="1:77" ht="13.5" thickBot="1" x14ac:dyDescent="0.25">
      <c r="A132" t="s">
        <v>46</v>
      </c>
      <c r="B132" t="s">
        <v>46</v>
      </c>
      <c r="C132" t="s">
        <v>70</v>
      </c>
      <c r="D132" t="s">
        <v>70</v>
      </c>
      <c r="E132" t="s">
        <v>69</v>
      </c>
      <c r="F132" s="59">
        <f t="shared" si="39"/>
        <v>46137</v>
      </c>
      <c r="G132" s="42" t="s">
        <v>41</v>
      </c>
      <c r="H132" s="43">
        <v>4</v>
      </c>
      <c r="I132" s="44">
        <v>0</v>
      </c>
      <c r="J132" s="44">
        <v>0</v>
      </c>
      <c r="K132" s="44">
        <v>0</v>
      </c>
      <c r="L132" s="44">
        <v>0</v>
      </c>
      <c r="M132" s="44">
        <v>1192.98</v>
      </c>
      <c r="N132" s="44">
        <v>0</v>
      </c>
      <c r="O132" s="44">
        <v>0</v>
      </c>
      <c r="P132" s="44">
        <v>0</v>
      </c>
      <c r="Q132" s="45">
        <v>0</v>
      </c>
      <c r="R132" s="46">
        <f t="shared" si="35"/>
        <v>0</v>
      </c>
      <c r="S132" s="46">
        <f t="shared" si="36"/>
        <v>0</v>
      </c>
      <c r="T132" t="s">
        <v>49</v>
      </c>
      <c r="U132" t="s">
        <v>49</v>
      </c>
      <c r="V132" t="s">
        <v>70</v>
      </c>
      <c r="W132" t="s">
        <v>70</v>
      </c>
      <c r="X132" t="s">
        <v>69</v>
      </c>
      <c r="Y132" s="59">
        <f t="shared" si="40"/>
        <v>45773</v>
      </c>
      <c r="Z132" s="42" t="s">
        <v>41</v>
      </c>
      <c r="AA132" s="43">
        <v>1</v>
      </c>
      <c r="AB132" s="44">
        <v>0</v>
      </c>
      <c r="AC132" s="44">
        <v>0</v>
      </c>
      <c r="AD132" s="44">
        <v>0</v>
      </c>
      <c r="AE132" s="44">
        <v>0</v>
      </c>
      <c r="AF132" s="44">
        <v>169.99</v>
      </c>
      <c r="AG132" s="44">
        <v>0</v>
      </c>
      <c r="AH132" s="44">
        <v>0</v>
      </c>
      <c r="AI132" s="44">
        <v>0</v>
      </c>
      <c r="AJ132" s="45">
        <v>0</v>
      </c>
      <c r="AK132" s="46">
        <f t="shared" si="37"/>
        <v>0</v>
      </c>
      <c r="AL132" s="46">
        <f t="shared" si="38"/>
        <v>0</v>
      </c>
      <c r="AM132" s="44">
        <f t="shared" si="42"/>
        <v>3</v>
      </c>
      <c r="AN132" s="44">
        <f t="shared" si="42"/>
        <v>0</v>
      </c>
      <c r="AO132" s="44">
        <f t="shared" si="42"/>
        <v>0</v>
      </c>
      <c r="AP132" s="44">
        <f t="shared" si="42"/>
        <v>0</v>
      </c>
      <c r="AQ132" s="44">
        <f t="shared" si="49"/>
        <v>0</v>
      </c>
      <c r="AR132" s="44">
        <f t="shared" si="49"/>
        <v>1022.99</v>
      </c>
      <c r="AS132" s="44">
        <f t="shared" si="49"/>
        <v>0</v>
      </c>
      <c r="AT132" s="44">
        <f t="shared" si="49"/>
        <v>0</v>
      </c>
      <c r="AU132" s="44">
        <f t="shared" si="49"/>
        <v>0</v>
      </c>
      <c r="AV132" s="45">
        <f t="shared" si="49"/>
        <v>0</v>
      </c>
      <c r="AW132" s="46">
        <f t="shared" si="49"/>
        <v>0</v>
      </c>
      <c r="AX132" s="47">
        <f t="shared" si="49"/>
        <v>0</v>
      </c>
      <c r="AY132" s="56">
        <f t="shared" si="47"/>
        <v>3</v>
      </c>
      <c r="AZ132" s="56" t="str">
        <f t="shared" si="47"/>
        <v/>
      </c>
      <c r="BA132" s="56" t="str">
        <f t="shared" si="47"/>
        <v/>
      </c>
      <c r="BB132" s="56" t="str">
        <f t="shared" si="46"/>
        <v/>
      </c>
      <c r="BC132" s="56" t="str">
        <f t="shared" si="46"/>
        <v/>
      </c>
      <c r="BD132" s="56">
        <f t="shared" si="46"/>
        <v>6.0179422318959936</v>
      </c>
      <c r="BE132" s="56" t="str">
        <f t="shared" si="46"/>
        <v/>
      </c>
      <c r="BF132" s="56" t="str">
        <f t="shared" si="46"/>
        <v/>
      </c>
      <c r="BG132" s="56" t="str">
        <f t="shared" si="46"/>
        <v/>
      </c>
      <c r="BH132" s="57" t="str">
        <f t="shared" si="48"/>
        <v/>
      </c>
      <c r="BI132" s="81" t="str">
        <f t="shared" si="48"/>
        <v/>
      </c>
      <c r="BJ132" s="58" t="str">
        <f t="shared" si="48"/>
        <v/>
      </c>
      <c r="BK132" s="122">
        <f t="shared" si="43"/>
        <v>298.245</v>
      </c>
      <c r="BL132" s="123" t="str">
        <f t="shared" si="43"/>
        <v/>
      </c>
      <c r="BM132" s="123" t="str">
        <f t="shared" si="43"/>
        <v/>
      </c>
      <c r="BN132" s="123" t="str">
        <f t="shared" si="43"/>
        <v/>
      </c>
      <c r="BO132" s="124" t="str">
        <f t="shared" si="43"/>
        <v/>
      </c>
      <c r="BP132" s="122">
        <f t="shared" si="44"/>
        <v>169.99</v>
      </c>
      <c r="BQ132" s="123" t="str">
        <f t="shared" si="44"/>
        <v/>
      </c>
      <c r="BR132" s="123" t="str">
        <f t="shared" si="44"/>
        <v/>
      </c>
      <c r="BS132" s="123" t="str">
        <f t="shared" si="44"/>
        <v/>
      </c>
      <c r="BT132" s="124" t="str">
        <f t="shared" si="44"/>
        <v/>
      </c>
      <c r="BU132" s="122">
        <f t="shared" si="45"/>
        <v>128.255</v>
      </c>
      <c r="BV132" s="124" t="str">
        <f t="shared" si="45"/>
        <v/>
      </c>
      <c r="BW132" s="124" t="str">
        <f t="shared" si="45"/>
        <v/>
      </c>
      <c r="BX132" s="123" t="str">
        <f t="shared" si="45"/>
        <v/>
      </c>
      <c r="BY132" s="124" t="str">
        <f t="shared" si="45"/>
        <v/>
      </c>
    </row>
    <row r="133" spans="1:77" x14ac:dyDescent="0.2">
      <c r="A133" t="s">
        <v>46</v>
      </c>
      <c r="B133" t="s">
        <v>46</v>
      </c>
      <c r="C133" t="s">
        <v>78</v>
      </c>
      <c r="D133" t="s">
        <v>70</v>
      </c>
      <c r="E133" t="s">
        <v>73</v>
      </c>
      <c r="F133" s="4">
        <f t="shared" si="39"/>
        <v>46138</v>
      </c>
      <c r="G133" t="s">
        <v>35</v>
      </c>
      <c r="H133" s="28">
        <v>0</v>
      </c>
      <c r="I133" s="138">
        <v>0</v>
      </c>
      <c r="J133" s="138">
        <v>0</v>
      </c>
      <c r="K133" s="2">
        <v>0</v>
      </c>
      <c r="L133" s="2">
        <v>0</v>
      </c>
      <c r="M133" s="2">
        <v>0</v>
      </c>
      <c r="N133" s="2">
        <v>0</v>
      </c>
      <c r="O133" s="2">
        <v>0</v>
      </c>
      <c r="P133" s="2">
        <v>0</v>
      </c>
      <c r="Q133" s="29">
        <v>0</v>
      </c>
      <c r="R133" s="30">
        <f t="shared" si="35"/>
        <v>0</v>
      </c>
      <c r="S133" s="30">
        <f t="shared" si="36"/>
        <v>0</v>
      </c>
      <c r="T133" t="s">
        <v>49</v>
      </c>
      <c r="U133" t="s">
        <v>49</v>
      </c>
      <c r="V133" t="s">
        <v>78</v>
      </c>
      <c r="W133" t="s">
        <v>70</v>
      </c>
      <c r="X133" t="s">
        <v>73</v>
      </c>
      <c r="Y133" s="4">
        <f t="shared" si="40"/>
        <v>45774</v>
      </c>
      <c r="Z133" t="s">
        <v>35</v>
      </c>
      <c r="AA133" s="28">
        <v>1</v>
      </c>
      <c r="AB133" s="138">
        <v>1</v>
      </c>
      <c r="AC133" s="138">
        <v>0</v>
      </c>
      <c r="AD133" s="2">
        <v>0</v>
      </c>
      <c r="AE133" s="2">
        <v>0</v>
      </c>
      <c r="AF133" s="2">
        <v>90.98</v>
      </c>
      <c r="AG133" s="2">
        <v>0</v>
      </c>
      <c r="AH133" s="2">
        <v>0</v>
      </c>
      <c r="AI133" s="2">
        <v>0</v>
      </c>
      <c r="AJ133" s="29">
        <v>0</v>
      </c>
      <c r="AK133" s="30">
        <f t="shared" si="37"/>
        <v>1</v>
      </c>
      <c r="AL133" s="30">
        <f t="shared" si="38"/>
        <v>0</v>
      </c>
      <c r="AM133" s="2">
        <f t="shared" si="42"/>
        <v>-1</v>
      </c>
      <c r="AN133" s="2">
        <f t="shared" si="42"/>
        <v>-1</v>
      </c>
      <c r="AO133" s="2">
        <f t="shared" si="42"/>
        <v>0</v>
      </c>
      <c r="AP133" s="2">
        <f t="shared" si="42"/>
        <v>0</v>
      </c>
      <c r="AQ133" s="2">
        <f t="shared" si="49"/>
        <v>0</v>
      </c>
      <c r="AR133" s="2">
        <f t="shared" si="49"/>
        <v>-90.98</v>
      </c>
      <c r="AS133" s="2">
        <f t="shared" si="49"/>
        <v>0</v>
      </c>
      <c r="AT133" s="2">
        <f t="shared" si="49"/>
        <v>0</v>
      </c>
      <c r="AU133" s="2">
        <f t="shared" si="49"/>
        <v>0</v>
      </c>
      <c r="AV133" s="29">
        <f t="shared" si="49"/>
        <v>0</v>
      </c>
      <c r="AW133" s="30">
        <f t="shared" si="49"/>
        <v>-1</v>
      </c>
      <c r="AX133" s="31">
        <f t="shared" si="49"/>
        <v>0</v>
      </c>
      <c r="AY133" s="38">
        <f t="shared" si="47"/>
        <v>-1</v>
      </c>
      <c r="AZ133" s="38">
        <f t="shared" si="47"/>
        <v>-1</v>
      </c>
      <c r="BA133" s="38" t="str">
        <f t="shared" si="47"/>
        <v/>
      </c>
      <c r="BB133" s="38" t="str">
        <f t="shared" si="46"/>
        <v/>
      </c>
      <c r="BC133" s="38" t="str">
        <f t="shared" si="46"/>
        <v/>
      </c>
      <c r="BD133" s="38">
        <f t="shared" si="46"/>
        <v>-1</v>
      </c>
      <c r="BE133" s="38" t="str">
        <f t="shared" si="46"/>
        <v/>
      </c>
      <c r="BF133" s="38" t="str">
        <f t="shared" si="46"/>
        <v/>
      </c>
      <c r="BG133" s="38" t="str">
        <f t="shared" si="46"/>
        <v/>
      </c>
      <c r="BH133" s="39" t="str">
        <f t="shared" si="48"/>
        <v/>
      </c>
      <c r="BI133" s="76">
        <f t="shared" si="48"/>
        <v>-1</v>
      </c>
      <c r="BJ133" s="40" t="str">
        <f t="shared" si="48"/>
        <v/>
      </c>
      <c r="BK133" s="116" t="str">
        <f t="shared" ref="BK133:BO183" si="50">IFERROR(M133/H133,"")</f>
        <v/>
      </c>
      <c r="BL133" s="117" t="str">
        <f t="shared" si="50"/>
        <v/>
      </c>
      <c r="BM133" s="117" t="str">
        <f t="shared" si="50"/>
        <v/>
      </c>
      <c r="BN133" s="117" t="str">
        <f t="shared" si="50"/>
        <v/>
      </c>
      <c r="BO133" s="118" t="str">
        <f t="shared" si="50"/>
        <v/>
      </c>
      <c r="BP133" s="116">
        <f t="shared" ref="BP133:BT183" si="51">IFERROR(AF133/AA133,"")</f>
        <v>90.98</v>
      </c>
      <c r="BQ133" s="117">
        <f t="shared" si="51"/>
        <v>0</v>
      </c>
      <c r="BR133" s="117" t="str">
        <f t="shared" si="51"/>
        <v/>
      </c>
      <c r="BS133" s="117" t="str">
        <f t="shared" si="51"/>
        <v/>
      </c>
      <c r="BT133" s="118" t="str">
        <f t="shared" si="51"/>
        <v/>
      </c>
      <c r="BU133" s="116" t="str">
        <f t="shared" ref="BU133:BY183" si="52">IFERROR(BK133-BP133,"")</f>
        <v/>
      </c>
      <c r="BV133" s="118" t="str">
        <f t="shared" si="52"/>
        <v/>
      </c>
      <c r="BW133" s="118" t="str">
        <f t="shared" si="52"/>
        <v/>
      </c>
      <c r="BX133" s="117" t="str">
        <f t="shared" si="52"/>
        <v/>
      </c>
      <c r="BY133" s="118" t="str">
        <f t="shared" si="52"/>
        <v/>
      </c>
    </row>
    <row r="134" spans="1:77" x14ac:dyDescent="0.2">
      <c r="A134" t="s">
        <v>46</v>
      </c>
      <c r="B134" t="s">
        <v>46</v>
      </c>
      <c r="C134" t="s">
        <v>78</v>
      </c>
      <c r="D134" t="s">
        <v>70</v>
      </c>
      <c r="E134" t="s">
        <v>73</v>
      </c>
      <c r="F134" s="4">
        <f t="shared" si="39"/>
        <v>46139</v>
      </c>
      <c r="G134" t="s">
        <v>36</v>
      </c>
      <c r="H134" s="28">
        <v>0</v>
      </c>
      <c r="I134" s="138">
        <v>0</v>
      </c>
      <c r="J134" s="138">
        <v>0</v>
      </c>
      <c r="K134" s="2">
        <v>0</v>
      </c>
      <c r="L134" s="2">
        <v>0</v>
      </c>
      <c r="M134" s="2">
        <v>0</v>
      </c>
      <c r="N134" s="2">
        <v>0</v>
      </c>
      <c r="O134" s="2">
        <v>0</v>
      </c>
      <c r="P134" s="2">
        <v>0</v>
      </c>
      <c r="Q134" s="29">
        <v>0</v>
      </c>
      <c r="R134" s="30">
        <f t="shared" si="35"/>
        <v>0</v>
      </c>
      <c r="S134" s="30">
        <f t="shared" si="36"/>
        <v>0</v>
      </c>
      <c r="T134" t="s">
        <v>49</v>
      </c>
      <c r="U134" t="s">
        <v>49</v>
      </c>
      <c r="V134" t="s">
        <v>78</v>
      </c>
      <c r="W134" t="s">
        <v>70</v>
      </c>
      <c r="X134" t="s">
        <v>73</v>
      </c>
      <c r="Y134" s="4">
        <f t="shared" si="40"/>
        <v>45775</v>
      </c>
      <c r="Z134" t="s">
        <v>36</v>
      </c>
      <c r="AA134" s="28">
        <v>0</v>
      </c>
      <c r="AB134" s="138">
        <v>0</v>
      </c>
      <c r="AC134" s="138">
        <v>0</v>
      </c>
      <c r="AD134" s="2">
        <v>0</v>
      </c>
      <c r="AE134" s="2">
        <v>0</v>
      </c>
      <c r="AF134" s="2">
        <v>0</v>
      </c>
      <c r="AG134" s="2">
        <v>0</v>
      </c>
      <c r="AH134" s="2">
        <v>0</v>
      </c>
      <c r="AI134" s="2">
        <v>0</v>
      </c>
      <c r="AJ134" s="29">
        <v>0</v>
      </c>
      <c r="AK134" s="30">
        <f t="shared" si="37"/>
        <v>0</v>
      </c>
      <c r="AL134" s="30">
        <f t="shared" si="38"/>
        <v>0</v>
      </c>
      <c r="AM134" s="2">
        <f t="shared" si="42"/>
        <v>0</v>
      </c>
      <c r="AN134" s="2">
        <f t="shared" si="42"/>
        <v>0</v>
      </c>
      <c r="AO134" s="2">
        <f t="shared" si="42"/>
        <v>0</v>
      </c>
      <c r="AP134" s="2">
        <f t="shared" si="42"/>
        <v>0</v>
      </c>
      <c r="AQ134" s="2">
        <f t="shared" si="49"/>
        <v>0</v>
      </c>
      <c r="AR134" s="2">
        <f t="shared" si="49"/>
        <v>0</v>
      </c>
      <c r="AS134" s="2">
        <f t="shared" si="49"/>
        <v>0</v>
      </c>
      <c r="AT134" s="2">
        <f t="shared" si="49"/>
        <v>0</v>
      </c>
      <c r="AU134" s="2">
        <f t="shared" si="49"/>
        <v>0</v>
      </c>
      <c r="AV134" s="29">
        <f t="shared" si="49"/>
        <v>0</v>
      </c>
      <c r="AW134" s="30">
        <f t="shared" si="49"/>
        <v>0</v>
      </c>
      <c r="AX134" s="31">
        <f t="shared" si="49"/>
        <v>0</v>
      </c>
      <c r="AY134" s="38" t="str">
        <f t="shared" si="47"/>
        <v/>
      </c>
      <c r="AZ134" s="38" t="str">
        <f t="shared" si="47"/>
        <v/>
      </c>
      <c r="BA134" s="38" t="str">
        <f t="shared" si="47"/>
        <v/>
      </c>
      <c r="BB134" s="38" t="str">
        <f t="shared" si="46"/>
        <v/>
      </c>
      <c r="BC134" s="38" t="str">
        <f t="shared" si="46"/>
        <v/>
      </c>
      <c r="BD134" s="38" t="str">
        <f t="shared" si="46"/>
        <v/>
      </c>
      <c r="BE134" s="38" t="str">
        <f t="shared" si="46"/>
        <v/>
      </c>
      <c r="BF134" s="38" t="str">
        <f t="shared" si="46"/>
        <v/>
      </c>
      <c r="BG134" s="38" t="str">
        <f t="shared" si="46"/>
        <v/>
      </c>
      <c r="BH134" s="39" t="str">
        <f t="shared" si="48"/>
        <v/>
      </c>
      <c r="BI134" s="76" t="str">
        <f t="shared" si="48"/>
        <v/>
      </c>
      <c r="BJ134" s="40" t="str">
        <f t="shared" si="48"/>
        <v/>
      </c>
      <c r="BK134" s="119" t="str">
        <f t="shared" si="50"/>
        <v/>
      </c>
      <c r="BL134" s="120" t="str">
        <f t="shared" si="50"/>
        <v/>
      </c>
      <c r="BM134" s="120" t="str">
        <f t="shared" si="50"/>
        <v/>
      </c>
      <c r="BN134" s="120" t="str">
        <f t="shared" si="50"/>
        <v/>
      </c>
      <c r="BO134" s="121" t="str">
        <f t="shared" si="50"/>
        <v/>
      </c>
      <c r="BP134" s="119" t="str">
        <f t="shared" si="51"/>
        <v/>
      </c>
      <c r="BQ134" s="120" t="str">
        <f t="shared" si="51"/>
        <v/>
      </c>
      <c r="BR134" s="120" t="str">
        <f t="shared" si="51"/>
        <v/>
      </c>
      <c r="BS134" s="120" t="str">
        <f t="shared" si="51"/>
        <v/>
      </c>
      <c r="BT134" s="121" t="str">
        <f t="shared" si="51"/>
        <v/>
      </c>
      <c r="BU134" s="119" t="str">
        <f t="shared" si="52"/>
        <v/>
      </c>
      <c r="BV134" s="121" t="str">
        <f t="shared" si="52"/>
        <v/>
      </c>
      <c r="BW134" s="121" t="str">
        <f t="shared" si="52"/>
        <v/>
      </c>
      <c r="BX134" s="120" t="str">
        <f t="shared" si="52"/>
        <v/>
      </c>
      <c r="BY134" s="121" t="str">
        <f t="shared" si="52"/>
        <v/>
      </c>
    </row>
    <row r="135" spans="1:77" x14ac:dyDescent="0.2">
      <c r="A135" t="s">
        <v>46</v>
      </c>
      <c r="B135" t="s">
        <v>46</v>
      </c>
      <c r="C135" t="s">
        <v>78</v>
      </c>
      <c r="D135" t="s">
        <v>70</v>
      </c>
      <c r="E135" t="s">
        <v>73</v>
      </c>
      <c r="F135" s="4">
        <f t="shared" si="39"/>
        <v>46140</v>
      </c>
      <c r="G135" t="s">
        <v>37</v>
      </c>
      <c r="H135" s="28">
        <v>0</v>
      </c>
      <c r="I135" s="138">
        <v>1</v>
      </c>
      <c r="J135" s="138">
        <v>0</v>
      </c>
      <c r="K135" s="2">
        <v>0</v>
      </c>
      <c r="L135" s="2">
        <v>0</v>
      </c>
      <c r="M135" s="2">
        <v>0</v>
      </c>
      <c r="N135" s="2">
        <v>569.64</v>
      </c>
      <c r="O135" s="2">
        <v>0</v>
      </c>
      <c r="P135" s="2">
        <v>0</v>
      </c>
      <c r="Q135" s="29">
        <v>0</v>
      </c>
      <c r="R135" s="30">
        <f t="shared" si="35"/>
        <v>1</v>
      </c>
      <c r="S135" s="30">
        <f t="shared" si="36"/>
        <v>569.64</v>
      </c>
      <c r="T135" t="s">
        <v>49</v>
      </c>
      <c r="U135" t="s">
        <v>49</v>
      </c>
      <c r="V135" t="s">
        <v>78</v>
      </c>
      <c r="W135" t="s">
        <v>70</v>
      </c>
      <c r="X135" t="s">
        <v>73</v>
      </c>
      <c r="Y135" s="4">
        <f t="shared" si="40"/>
        <v>45776</v>
      </c>
      <c r="Z135" t="s">
        <v>37</v>
      </c>
      <c r="AA135" s="28">
        <v>4</v>
      </c>
      <c r="AB135" s="138">
        <v>0</v>
      </c>
      <c r="AC135" s="138">
        <v>0</v>
      </c>
      <c r="AD135" s="2">
        <v>0</v>
      </c>
      <c r="AE135" s="2">
        <v>0</v>
      </c>
      <c r="AF135" s="2">
        <v>641.25</v>
      </c>
      <c r="AG135" s="2">
        <v>0</v>
      </c>
      <c r="AH135" s="2">
        <v>0</v>
      </c>
      <c r="AI135" s="2">
        <v>0</v>
      </c>
      <c r="AJ135" s="29">
        <v>0</v>
      </c>
      <c r="AK135" s="30">
        <f t="shared" si="37"/>
        <v>0</v>
      </c>
      <c r="AL135" s="30">
        <f t="shared" si="38"/>
        <v>0</v>
      </c>
      <c r="AM135" s="2">
        <f t="shared" si="42"/>
        <v>-4</v>
      </c>
      <c r="AN135" s="2">
        <f t="shared" si="42"/>
        <v>1</v>
      </c>
      <c r="AO135" s="2">
        <f t="shared" si="42"/>
        <v>0</v>
      </c>
      <c r="AP135" s="2">
        <f t="shared" si="42"/>
        <v>0</v>
      </c>
      <c r="AQ135" s="2">
        <f t="shared" si="49"/>
        <v>0</v>
      </c>
      <c r="AR135" s="2">
        <f t="shared" si="49"/>
        <v>-641.25</v>
      </c>
      <c r="AS135" s="2">
        <f t="shared" si="49"/>
        <v>569.64</v>
      </c>
      <c r="AT135" s="2">
        <f t="shared" si="49"/>
        <v>0</v>
      </c>
      <c r="AU135" s="2">
        <f t="shared" si="49"/>
        <v>0</v>
      </c>
      <c r="AV135" s="29">
        <f t="shared" si="49"/>
        <v>0</v>
      </c>
      <c r="AW135" s="30">
        <f t="shared" si="49"/>
        <v>1</v>
      </c>
      <c r="AX135" s="31">
        <f t="shared" si="49"/>
        <v>569.64</v>
      </c>
      <c r="AY135" s="38">
        <f t="shared" si="47"/>
        <v>-1</v>
      </c>
      <c r="AZ135" s="38" t="str">
        <f t="shared" si="47"/>
        <v/>
      </c>
      <c r="BA135" s="38" t="str">
        <f t="shared" si="47"/>
        <v/>
      </c>
      <c r="BB135" s="38" t="str">
        <f t="shared" si="46"/>
        <v/>
      </c>
      <c r="BC135" s="38" t="str">
        <f t="shared" si="46"/>
        <v/>
      </c>
      <c r="BD135" s="38">
        <f t="shared" si="46"/>
        <v>-1</v>
      </c>
      <c r="BE135" s="38" t="str">
        <f t="shared" si="46"/>
        <v/>
      </c>
      <c r="BF135" s="38" t="str">
        <f t="shared" si="46"/>
        <v/>
      </c>
      <c r="BG135" s="38" t="str">
        <f t="shared" si="46"/>
        <v/>
      </c>
      <c r="BH135" s="39" t="str">
        <f t="shared" si="48"/>
        <v/>
      </c>
      <c r="BI135" s="76" t="str">
        <f t="shared" si="48"/>
        <v/>
      </c>
      <c r="BJ135" s="40" t="str">
        <f t="shared" si="48"/>
        <v/>
      </c>
      <c r="BK135" s="119" t="str">
        <f t="shared" si="50"/>
        <v/>
      </c>
      <c r="BL135" s="120">
        <f t="shared" si="50"/>
        <v>569.64</v>
      </c>
      <c r="BM135" s="120" t="str">
        <f t="shared" si="50"/>
        <v/>
      </c>
      <c r="BN135" s="120" t="str">
        <f t="shared" si="50"/>
        <v/>
      </c>
      <c r="BO135" s="121" t="str">
        <f t="shared" si="50"/>
        <v/>
      </c>
      <c r="BP135" s="119">
        <f t="shared" si="51"/>
        <v>160.3125</v>
      </c>
      <c r="BQ135" s="120" t="str">
        <f t="shared" si="51"/>
        <v/>
      </c>
      <c r="BR135" s="120" t="str">
        <f t="shared" si="51"/>
        <v/>
      </c>
      <c r="BS135" s="120" t="str">
        <f t="shared" si="51"/>
        <v/>
      </c>
      <c r="BT135" s="121" t="str">
        <f t="shared" si="51"/>
        <v/>
      </c>
      <c r="BU135" s="119" t="str">
        <f t="shared" si="52"/>
        <v/>
      </c>
      <c r="BV135" s="121" t="str">
        <f t="shared" si="52"/>
        <v/>
      </c>
      <c r="BW135" s="121" t="str">
        <f t="shared" si="52"/>
        <v/>
      </c>
      <c r="BX135" s="120" t="str">
        <f t="shared" si="52"/>
        <v/>
      </c>
      <c r="BY135" s="121" t="str">
        <f t="shared" si="52"/>
        <v/>
      </c>
    </row>
    <row r="136" spans="1:77" x14ac:dyDescent="0.2">
      <c r="A136" t="s">
        <v>46</v>
      </c>
      <c r="B136" t="s">
        <v>46</v>
      </c>
      <c r="C136" t="s">
        <v>78</v>
      </c>
      <c r="D136" t="s">
        <v>70</v>
      </c>
      <c r="E136" t="s">
        <v>73</v>
      </c>
      <c r="F136" s="4">
        <f t="shared" si="39"/>
        <v>46141</v>
      </c>
      <c r="G136" t="s">
        <v>38</v>
      </c>
      <c r="H136" s="28">
        <v>3</v>
      </c>
      <c r="I136" s="138">
        <v>0</v>
      </c>
      <c r="J136" s="138">
        <v>0</v>
      </c>
      <c r="K136" s="2">
        <v>0</v>
      </c>
      <c r="L136" s="2">
        <v>0</v>
      </c>
      <c r="M136" s="2">
        <v>178.88</v>
      </c>
      <c r="N136" s="2">
        <v>0</v>
      </c>
      <c r="O136" s="2">
        <v>0</v>
      </c>
      <c r="P136" s="2">
        <v>0</v>
      </c>
      <c r="Q136" s="29">
        <v>0</v>
      </c>
      <c r="R136" s="30">
        <f t="shared" si="35"/>
        <v>0</v>
      </c>
      <c r="S136" s="30">
        <f t="shared" si="36"/>
        <v>0</v>
      </c>
      <c r="T136" t="s">
        <v>49</v>
      </c>
      <c r="U136" t="s">
        <v>49</v>
      </c>
      <c r="V136" t="s">
        <v>78</v>
      </c>
      <c r="W136" t="s">
        <v>70</v>
      </c>
      <c r="X136" t="s">
        <v>73</v>
      </c>
      <c r="Y136" s="4">
        <f t="shared" si="40"/>
        <v>45777</v>
      </c>
      <c r="Z136" t="s">
        <v>38</v>
      </c>
      <c r="AA136" s="28">
        <v>4</v>
      </c>
      <c r="AB136" s="138">
        <v>1</v>
      </c>
      <c r="AC136" s="138">
        <v>0</v>
      </c>
      <c r="AD136" s="2">
        <v>0</v>
      </c>
      <c r="AE136" s="2">
        <v>0</v>
      </c>
      <c r="AF136" s="2">
        <v>1182.2</v>
      </c>
      <c r="AG136" s="2">
        <v>96.98</v>
      </c>
      <c r="AH136" s="2">
        <v>0</v>
      </c>
      <c r="AI136" s="2">
        <v>0</v>
      </c>
      <c r="AJ136" s="29">
        <v>0</v>
      </c>
      <c r="AK136" s="30">
        <f t="shared" si="37"/>
        <v>1</v>
      </c>
      <c r="AL136" s="30">
        <f t="shared" si="38"/>
        <v>96.98</v>
      </c>
      <c r="AM136" s="2">
        <f t="shared" si="42"/>
        <v>-1</v>
      </c>
      <c r="AN136" s="2">
        <f t="shared" si="42"/>
        <v>-1</v>
      </c>
      <c r="AO136" s="2">
        <f t="shared" si="42"/>
        <v>0</v>
      </c>
      <c r="AP136" s="2">
        <f t="shared" si="42"/>
        <v>0</v>
      </c>
      <c r="AQ136" s="2">
        <f t="shared" si="49"/>
        <v>0</v>
      </c>
      <c r="AR136" s="2">
        <f t="shared" si="49"/>
        <v>-1003.32</v>
      </c>
      <c r="AS136" s="2">
        <f t="shared" si="49"/>
        <v>-96.98</v>
      </c>
      <c r="AT136" s="2">
        <f t="shared" si="49"/>
        <v>0</v>
      </c>
      <c r="AU136" s="2">
        <f t="shared" si="49"/>
        <v>0</v>
      </c>
      <c r="AV136" s="29">
        <f t="shared" si="49"/>
        <v>0</v>
      </c>
      <c r="AW136" s="30">
        <f t="shared" si="49"/>
        <v>-1</v>
      </c>
      <c r="AX136" s="31">
        <f t="shared" si="49"/>
        <v>-96.98</v>
      </c>
      <c r="AY136" s="38">
        <f t="shared" si="47"/>
        <v>-0.25</v>
      </c>
      <c r="AZ136" s="38">
        <f t="shared" si="47"/>
        <v>-1</v>
      </c>
      <c r="BA136" s="38" t="str">
        <f t="shared" si="47"/>
        <v/>
      </c>
      <c r="BB136" s="38" t="str">
        <f t="shared" si="46"/>
        <v/>
      </c>
      <c r="BC136" s="38" t="str">
        <f t="shared" si="46"/>
        <v/>
      </c>
      <c r="BD136" s="38">
        <f t="shared" si="46"/>
        <v>-0.84868888512941976</v>
      </c>
      <c r="BE136" s="38">
        <f t="shared" si="46"/>
        <v>-1</v>
      </c>
      <c r="BF136" s="38" t="str">
        <f t="shared" si="46"/>
        <v/>
      </c>
      <c r="BG136" s="38" t="str">
        <f t="shared" si="46"/>
        <v/>
      </c>
      <c r="BH136" s="39" t="str">
        <f t="shared" si="48"/>
        <v/>
      </c>
      <c r="BI136" s="76">
        <f t="shared" si="48"/>
        <v>-1</v>
      </c>
      <c r="BJ136" s="40">
        <f t="shared" si="48"/>
        <v>-1</v>
      </c>
      <c r="BK136" s="119">
        <f t="shared" si="50"/>
        <v>59.626666666666665</v>
      </c>
      <c r="BL136" s="120" t="str">
        <f t="shared" si="50"/>
        <v/>
      </c>
      <c r="BM136" s="120" t="str">
        <f t="shared" si="50"/>
        <v/>
      </c>
      <c r="BN136" s="120" t="str">
        <f t="shared" si="50"/>
        <v/>
      </c>
      <c r="BO136" s="121" t="str">
        <f t="shared" si="50"/>
        <v/>
      </c>
      <c r="BP136" s="119">
        <f t="shared" si="51"/>
        <v>295.55</v>
      </c>
      <c r="BQ136" s="120">
        <f t="shared" si="51"/>
        <v>96.98</v>
      </c>
      <c r="BR136" s="120" t="str">
        <f t="shared" si="51"/>
        <v/>
      </c>
      <c r="BS136" s="120" t="str">
        <f t="shared" si="51"/>
        <v/>
      </c>
      <c r="BT136" s="121" t="str">
        <f t="shared" si="51"/>
        <v/>
      </c>
      <c r="BU136" s="119">
        <f t="shared" si="52"/>
        <v>-235.92333333333335</v>
      </c>
      <c r="BV136" s="121" t="str">
        <f t="shared" si="52"/>
        <v/>
      </c>
      <c r="BW136" s="121" t="str">
        <f t="shared" si="52"/>
        <v/>
      </c>
      <c r="BX136" s="120" t="str">
        <f t="shared" si="52"/>
        <v/>
      </c>
      <c r="BY136" s="121" t="str">
        <f t="shared" si="52"/>
        <v/>
      </c>
    </row>
    <row r="137" spans="1:77" x14ac:dyDescent="0.2">
      <c r="A137" t="s">
        <v>46</v>
      </c>
      <c r="B137" t="s">
        <v>46</v>
      </c>
      <c r="C137" t="s">
        <v>78</v>
      </c>
      <c r="D137" t="s">
        <v>70</v>
      </c>
      <c r="E137" t="s">
        <v>73</v>
      </c>
      <c r="F137" s="4">
        <f t="shared" si="39"/>
        <v>46142</v>
      </c>
      <c r="G137" t="s">
        <v>39</v>
      </c>
      <c r="H137" s="28">
        <v>1</v>
      </c>
      <c r="I137" s="138">
        <v>0</v>
      </c>
      <c r="J137" s="138">
        <v>0</v>
      </c>
      <c r="K137" s="2">
        <v>0</v>
      </c>
      <c r="L137" s="2">
        <v>0</v>
      </c>
      <c r="M137" s="2">
        <v>60.96</v>
      </c>
      <c r="N137" s="2">
        <v>0</v>
      </c>
      <c r="O137" s="2">
        <v>0</v>
      </c>
      <c r="P137" s="2">
        <v>0</v>
      </c>
      <c r="Q137" s="29">
        <v>0</v>
      </c>
      <c r="R137" s="30">
        <f t="shared" si="35"/>
        <v>0</v>
      </c>
      <c r="S137" s="30">
        <f t="shared" si="36"/>
        <v>0</v>
      </c>
      <c r="T137" t="s">
        <v>49</v>
      </c>
      <c r="U137" t="s">
        <v>49</v>
      </c>
      <c r="V137" t="s">
        <v>78</v>
      </c>
      <c r="W137" t="s">
        <v>78</v>
      </c>
      <c r="X137" t="s">
        <v>73</v>
      </c>
      <c r="Y137" s="4">
        <f t="shared" si="40"/>
        <v>45778</v>
      </c>
      <c r="Z137" t="s">
        <v>39</v>
      </c>
      <c r="AA137" s="28">
        <v>3</v>
      </c>
      <c r="AB137" s="138">
        <v>0</v>
      </c>
      <c r="AC137" s="138">
        <v>0</v>
      </c>
      <c r="AD137" s="2">
        <v>0</v>
      </c>
      <c r="AE137" s="2">
        <v>0</v>
      </c>
      <c r="AF137" s="2">
        <v>392.73</v>
      </c>
      <c r="AG137" s="2">
        <v>0</v>
      </c>
      <c r="AH137" s="2">
        <v>0</v>
      </c>
      <c r="AI137" s="2">
        <v>0</v>
      </c>
      <c r="AJ137" s="29">
        <v>0</v>
      </c>
      <c r="AK137" s="30">
        <f t="shared" si="37"/>
        <v>0</v>
      </c>
      <c r="AL137" s="30">
        <f t="shared" si="38"/>
        <v>0</v>
      </c>
      <c r="AM137" s="2">
        <f t="shared" si="42"/>
        <v>-2</v>
      </c>
      <c r="AN137" s="2">
        <f t="shared" si="42"/>
        <v>0</v>
      </c>
      <c r="AO137" s="2">
        <f t="shared" si="42"/>
        <v>0</v>
      </c>
      <c r="AP137" s="2">
        <f t="shared" si="42"/>
        <v>0</v>
      </c>
      <c r="AQ137" s="2">
        <f t="shared" si="49"/>
        <v>0</v>
      </c>
      <c r="AR137" s="2">
        <f t="shared" si="49"/>
        <v>-331.77000000000004</v>
      </c>
      <c r="AS137" s="2">
        <f t="shared" si="49"/>
        <v>0</v>
      </c>
      <c r="AT137" s="2">
        <f t="shared" si="49"/>
        <v>0</v>
      </c>
      <c r="AU137" s="2">
        <f t="shared" si="49"/>
        <v>0</v>
      </c>
      <c r="AV137" s="29">
        <f t="shared" si="49"/>
        <v>0</v>
      </c>
      <c r="AW137" s="30">
        <f t="shared" si="49"/>
        <v>0</v>
      </c>
      <c r="AX137" s="31">
        <f t="shared" si="49"/>
        <v>0</v>
      </c>
      <c r="AY137" s="38">
        <f t="shared" si="47"/>
        <v>-0.66666666666666663</v>
      </c>
      <c r="AZ137" s="38" t="str">
        <f t="shared" si="47"/>
        <v/>
      </c>
      <c r="BA137" s="38" t="str">
        <f t="shared" si="47"/>
        <v/>
      </c>
      <c r="BB137" s="38" t="str">
        <f t="shared" si="46"/>
        <v/>
      </c>
      <c r="BC137" s="38" t="str">
        <f t="shared" si="46"/>
        <v/>
      </c>
      <c r="BD137" s="38">
        <f t="shared" si="46"/>
        <v>-0.84477885570239097</v>
      </c>
      <c r="BE137" s="38" t="str">
        <f t="shared" si="46"/>
        <v/>
      </c>
      <c r="BF137" s="38" t="str">
        <f t="shared" si="46"/>
        <v/>
      </c>
      <c r="BG137" s="38" t="str">
        <f t="shared" si="46"/>
        <v/>
      </c>
      <c r="BH137" s="39" t="str">
        <f t="shared" si="48"/>
        <v/>
      </c>
      <c r="BI137" s="76" t="str">
        <f t="shared" si="48"/>
        <v/>
      </c>
      <c r="BJ137" s="40" t="str">
        <f t="shared" si="48"/>
        <v/>
      </c>
      <c r="BK137" s="119">
        <f t="shared" si="50"/>
        <v>60.96</v>
      </c>
      <c r="BL137" s="120" t="str">
        <f t="shared" si="50"/>
        <v/>
      </c>
      <c r="BM137" s="120" t="str">
        <f t="shared" si="50"/>
        <v/>
      </c>
      <c r="BN137" s="120" t="str">
        <f t="shared" si="50"/>
        <v/>
      </c>
      <c r="BO137" s="121" t="str">
        <f t="shared" si="50"/>
        <v/>
      </c>
      <c r="BP137" s="119">
        <f t="shared" si="51"/>
        <v>130.91</v>
      </c>
      <c r="BQ137" s="120" t="str">
        <f t="shared" si="51"/>
        <v/>
      </c>
      <c r="BR137" s="120" t="str">
        <f t="shared" si="51"/>
        <v/>
      </c>
      <c r="BS137" s="120" t="str">
        <f t="shared" si="51"/>
        <v/>
      </c>
      <c r="BT137" s="121" t="str">
        <f t="shared" si="51"/>
        <v/>
      </c>
      <c r="BU137" s="119">
        <f t="shared" si="52"/>
        <v>-69.949999999999989</v>
      </c>
      <c r="BV137" s="121" t="str">
        <f t="shared" si="52"/>
        <v/>
      </c>
      <c r="BW137" s="121" t="str">
        <f t="shared" si="52"/>
        <v/>
      </c>
      <c r="BX137" s="120" t="str">
        <f t="shared" si="52"/>
        <v/>
      </c>
      <c r="BY137" s="121" t="str">
        <f t="shared" si="52"/>
        <v/>
      </c>
    </row>
    <row r="138" spans="1:77" x14ac:dyDescent="0.2">
      <c r="A138" t="s">
        <v>46</v>
      </c>
      <c r="B138" t="s">
        <v>46</v>
      </c>
      <c r="C138" t="s">
        <v>78</v>
      </c>
      <c r="D138" t="s">
        <v>78</v>
      </c>
      <c r="E138" t="s">
        <v>73</v>
      </c>
      <c r="F138" s="4">
        <f t="shared" si="39"/>
        <v>46143</v>
      </c>
      <c r="G138" t="s">
        <v>40</v>
      </c>
      <c r="H138" s="28">
        <v>1</v>
      </c>
      <c r="I138" s="138">
        <v>0</v>
      </c>
      <c r="J138" s="138">
        <v>0</v>
      </c>
      <c r="K138" s="2">
        <v>0</v>
      </c>
      <c r="L138" s="2">
        <v>0</v>
      </c>
      <c r="M138" s="2">
        <v>149.38999999999999</v>
      </c>
      <c r="N138" s="2">
        <v>0</v>
      </c>
      <c r="O138" s="2">
        <v>0</v>
      </c>
      <c r="P138" s="2">
        <v>0</v>
      </c>
      <c r="Q138" s="29">
        <v>0</v>
      </c>
      <c r="R138" s="30">
        <f t="shared" si="35"/>
        <v>0</v>
      </c>
      <c r="S138" s="30">
        <f t="shared" si="36"/>
        <v>0</v>
      </c>
      <c r="T138" t="s">
        <v>49</v>
      </c>
      <c r="U138" t="s">
        <v>49</v>
      </c>
      <c r="V138" t="s">
        <v>78</v>
      </c>
      <c r="W138" t="s">
        <v>78</v>
      </c>
      <c r="X138" t="s">
        <v>73</v>
      </c>
      <c r="Y138" s="4">
        <f t="shared" si="40"/>
        <v>45779</v>
      </c>
      <c r="Z138" t="s">
        <v>40</v>
      </c>
      <c r="AA138" s="28">
        <v>3</v>
      </c>
      <c r="AB138" s="138">
        <v>2</v>
      </c>
      <c r="AC138" s="138">
        <v>0</v>
      </c>
      <c r="AD138" s="2">
        <v>0</v>
      </c>
      <c r="AE138" s="2">
        <v>0</v>
      </c>
      <c r="AF138" s="2">
        <v>192.4</v>
      </c>
      <c r="AG138" s="2">
        <v>101.91</v>
      </c>
      <c r="AH138" s="2">
        <v>0</v>
      </c>
      <c r="AI138" s="2">
        <v>0</v>
      </c>
      <c r="AJ138" s="29">
        <v>0</v>
      </c>
      <c r="AK138" s="30">
        <f t="shared" si="37"/>
        <v>2</v>
      </c>
      <c r="AL138" s="30">
        <f t="shared" si="38"/>
        <v>101.91</v>
      </c>
      <c r="AM138" s="2">
        <f t="shared" si="42"/>
        <v>-2</v>
      </c>
      <c r="AN138" s="2">
        <f t="shared" si="42"/>
        <v>-2</v>
      </c>
      <c r="AO138" s="2">
        <f t="shared" si="42"/>
        <v>0</v>
      </c>
      <c r="AP138" s="2">
        <f t="shared" si="42"/>
        <v>0</v>
      </c>
      <c r="AQ138" s="2">
        <f t="shared" si="49"/>
        <v>0</v>
      </c>
      <c r="AR138" s="2">
        <f t="shared" si="49"/>
        <v>-43.010000000000019</v>
      </c>
      <c r="AS138" s="2">
        <f t="shared" si="49"/>
        <v>-101.91</v>
      </c>
      <c r="AT138" s="2">
        <f t="shared" si="49"/>
        <v>0</v>
      </c>
      <c r="AU138" s="2">
        <f t="shared" si="49"/>
        <v>0</v>
      </c>
      <c r="AV138" s="29">
        <f t="shared" si="49"/>
        <v>0</v>
      </c>
      <c r="AW138" s="30">
        <f t="shared" si="49"/>
        <v>-2</v>
      </c>
      <c r="AX138" s="31">
        <f t="shared" si="49"/>
        <v>-101.91</v>
      </c>
      <c r="AY138" s="38">
        <f t="shared" si="47"/>
        <v>-0.66666666666666663</v>
      </c>
      <c r="AZ138" s="38">
        <f t="shared" si="47"/>
        <v>-1</v>
      </c>
      <c r="BA138" s="38" t="str">
        <f t="shared" si="47"/>
        <v/>
      </c>
      <c r="BB138" s="38" t="str">
        <f t="shared" si="46"/>
        <v/>
      </c>
      <c r="BC138" s="38" t="str">
        <f t="shared" si="46"/>
        <v/>
      </c>
      <c r="BD138" s="38">
        <f t="shared" si="46"/>
        <v>-0.22354469854469863</v>
      </c>
      <c r="BE138" s="38">
        <f t="shared" si="46"/>
        <v>-1</v>
      </c>
      <c r="BF138" s="38" t="str">
        <f t="shared" si="46"/>
        <v/>
      </c>
      <c r="BG138" s="38" t="str">
        <f t="shared" si="46"/>
        <v/>
      </c>
      <c r="BH138" s="39" t="str">
        <f t="shared" si="48"/>
        <v/>
      </c>
      <c r="BI138" s="76">
        <f t="shared" si="48"/>
        <v>-1</v>
      </c>
      <c r="BJ138" s="40">
        <f t="shared" si="48"/>
        <v>-1</v>
      </c>
      <c r="BK138" s="119">
        <f t="shared" si="50"/>
        <v>149.38999999999999</v>
      </c>
      <c r="BL138" s="120" t="str">
        <f t="shared" si="50"/>
        <v/>
      </c>
      <c r="BM138" s="120" t="str">
        <f t="shared" si="50"/>
        <v/>
      </c>
      <c r="BN138" s="120" t="str">
        <f t="shared" si="50"/>
        <v/>
      </c>
      <c r="BO138" s="121" t="str">
        <f t="shared" si="50"/>
        <v/>
      </c>
      <c r="BP138" s="119">
        <f t="shared" si="51"/>
        <v>64.13333333333334</v>
      </c>
      <c r="BQ138" s="120">
        <f t="shared" si="51"/>
        <v>50.954999999999998</v>
      </c>
      <c r="BR138" s="120" t="str">
        <f t="shared" si="51"/>
        <v/>
      </c>
      <c r="BS138" s="120" t="str">
        <f t="shared" si="51"/>
        <v/>
      </c>
      <c r="BT138" s="121" t="str">
        <f t="shared" si="51"/>
        <v/>
      </c>
      <c r="BU138" s="119">
        <f t="shared" si="52"/>
        <v>85.256666666666646</v>
      </c>
      <c r="BV138" s="121" t="str">
        <f t="shared" si="52"/>
        <v/>
      </c>
      <c r="BW138" s="121" t="str">
        <f t="shared" si="52"/>
        <v/>
      </c>
      <c r="BX138" s="120" t="str">
        <f t="shared" si="52"/>
        <v/>
      </c>
      <c r="BY138" s="121" t="str">
        <f t="shared" si="52"/>
        <v/>
      </c>
    </row>
    <row r="139" spans="1:77" ht="13.5" thickBot="1" x14ac:dyDescent="0.25">
      <c r="A139" t="s">
        <v>46</v>
      </c>
      <c r="B139" t="s">
        <v>46</v>
      </c>
      <c r="C139" t="s">
        <v>78</v>
      </c>
      <c r="D139" t="s">
        <v>78</v>
      </c>
      <c r="E139" t="s">
        <v>73</v>
      </c>
      <c r="F139" s="59">
        <f t="shared" si="39"/>
        <v>46144</v>
      </c>
      <c r="G139" s="42" t="s">
        <v>41</v>
      </c>
      <c r="H139" s="43">
        <v>4</v>
      </c>
      <c r="I139" s="44">
        <v>1</v>
      </c>
      <c r="J139" s="44">
        <v>0</v>
      </c>
      <c r="K139" s="44">
        <v>0</v>
      </c>
      <c r="L139" s="44">
        <v>0</v>
      </c>
      <c r="M139" s="44">
        <v>223.95999999999998</v>
      </c>
      <c r="N139" s="44">
        <v>76.97</v>
      </c>
      <c r="O139" s="44">
        <v>0</v>
      </c>
      <c r="P139" s="44">
        <v>0</v>
      </c>
      <c r="Q139" s="45">
        <v>0</v>
      </c>
      <c r="R139" s="46">
        <f t="shared" si="35"/>
        <v>1</v>
      </c>
      <c r="S139" s="46">
        <f t="shared" si="36"/>
        <v>76.97</v>
      </c>
      <c r="T139" t="s">
        <v>49</v>
      </c>
      <c r="U139" t="s">
        <v>49</v>
      </c>
      <c r="V139" t="s">
        <v>78</v>
      </c>
      <c r="W139" t="s">
        <v>78</v>
      </c>
      <c r="X139" t="s">
        <v>73</v>
      </c>
      <c r="Y139" s="59">
        <f t="shared" si="40"/>
        <v>45780</v>
      </c>
      <c r="Z139" s="42" t="s">
        <v>41</v>
      </c>
      <c r="AA139" s="43">
        <v>3</v>
      </c>
      <c r="AB139" s="44">
        <v>1</v>
      </c>
      <c r="AC139" s="44">
        <v>0</v>
      </c>
      <c r="AD139" s="44">
        <v>0</v>
      </c>
      <c r="AE139" s="44">
        <v>0</v>
      </c>
      <c r="AF139" s="44">
        <v>429.24</v>
      </c>
      <c r="AG139" s="44">
        <v>0</v>
      </c>
      <c r="AH139" s="44">
        <v>0</v>
      </c>
      <c r="AI139" s="44">
        <v>0</v>
      </c>
      <c r="AJ139" s="45">
        <v>0</v>
      </c>
      <c r="AK139" s="46">
        <f t="shared" si="37"/>
        <v>1</v>
      </c>
      <c r="AL139" s="46">
        <f t="shared" si="38"/>
        <v>0</v>
      </c>
      <c r="AM139" s="44">
        <f t="shared" si="42"/>
        <v>1</v>
      </c>
      <c r="AN139" s="44">
        <f t="shared" si="42"/>
        <v>0</v>
      </c>
      <c r="AO139" s="44">
        <f t="shared" si="42"/>
        <v>0</v>
      </c>
      <c r="AP139" s="44">
        <f t="shared" si="42"/>
        <v>0</v>
      </c>
      <c r="AQ139" s="44">
        <f t="shared" si="49"/>
        <v>0</v>
      </c>
      <c r="AR139" s="44">
        <f t="shared" si="49"/>
        <v>-205.28000000000003</v>
      </c>
      <c r="AS139" s="44">
        <f t="shared" si="49"/>
        <v>76.97</v>
      </c>
      <c r="AT139" s="44">
        <f t="shared" si="49"/>
        <v>0</v>
      </c>
      <c r="AU139" s="44">
        <f t="shared" si="49"/>
        <v>0</v>
      </c>
      <c r="AV139" s="45">
        <f t="shared" si="49"/>
        <v>0</v>
      </c>
      <c r="AW139" s="46">
        <f t="shared" si="49"/>
        <v>0</v>
      </c>
      <c r="AX139" s="47">
        <f t="shared" si="49"/>
        <v>76.97</v>
      </c>
      <c r="AY139" s="56">
        <f t="shared" si="47"/>
        <v>0.33333333333333331</v>
      </c>
      <c r="AZ139" s="56">
        <f t="shared" si="47"/>
        <v>0</v>
      </c>
      <c r="BA139" s="56" t="str">
        <f t="shared" si="47"/>
        <v/>
      </c>
      <c r="BB139" s="56" t="str">
        <f t="shared" si="46"/>
        <v/>
      </c>
      <c r="BC139" s="56" t="str">
        <f t="shared" si="46"/>
        <v/>
      </c>
      <c r="BD139" s="56">
        <f t="shared" si="46"/>
        <v>-0.47824061131301843</v>
      </c>
      <c r="BE139" s="56" t="str">
        <f t="shared" si="46"/>
        <v/>
      </c>
      <c r="BF139" s="56" t="str">
        <f t="shared" si="46"/>
        <v/>
      </c>
      <c r="BG139" s="56" t="str">
        <f t="shared" si="46"/>
        <v/>
      </c>
      <c r="BH139" s="57" t="str">
        <f t="shared" si="48"/>
        <v/>
      </c>
      <c r="BI139" s="81">
        <f t="shared" si="48"/>
        <v>0</v>
      </c>
      <c r="BJ139" s="58" t="str">
        <f t="shared" si="48"/>
        <v/>
      </c>
      <c r="BK139" s="122">
        <f t="shared" si="50"/>
        <v>55.989999999999995</v>
      </c>
      <c r="BL139" s="123">
        <f t="shared" si="50"/>
        <v>76.97</v>
      </c>
      <c r="BM139" s="123" t="str">
        <f t="shared" si="50"/>
        <v/>
      </c>
      <c r="BN139" s="123" t="str">
        <f t="shared" si="50"/>
        <v/>
      </c>
      <c r="BO139" s="124" t="str">
        <f t="shared" si="50"/>
        <v/>
      </c>
      <c r="BP139" s="122">
        <f t="shared" si="51"/>
        <v>143.08000000000001</v>
      </c>
      <c r="BQ139" s="123">
        <f t="shared" si="51"/>
        <v>0</v>
      </c>
      <c r="BR139" s="123" t="str">
        <f t="shared" si="51"/>
        <v/>
      </c>
      <c r="BS139" s="123" t="str">
        <f t="shared" si="51"/>
        <v/>
      </c>
      <c r="BT139" s="124" t="str">
        <f t="shared" si="51"/>
        <v/>
      </c>
      <c r="BU139" s="122">
        <f t="shared" si="52"/>
        <v>-87.090000000000018</v>
      </c>
      <c r="BV139" s="124">
        <f t="shared" si="52"/>
        <v>76.97</v>
      </c>
      <c r="BW139" s="124" t="str">
        <f t="shared" si="52"/>
        <v/>
      </c>
      <c r="BX139" s="123" t="str">
        <f t="shared" si="52"/>
        <v/>
      </c>
      <c r="BY139" s="124" t="str">
        <f t="shared" si="52"/>
        <v/>
      </c>
    </row>
    <row r="140" spans="1:77" x14ac:dyDescent="0.2">
      <c r="A140" t="s">
        <v>46</v>
      </c>
      <c r="B140" t="s">
        <v>46</v>
      </c>
      <c r="C140" t="s">
        <v>78</v>
      </c>
      <c r="D140" t="s">
        <v>78</v>
      </c>
      <c r="E140" t="s">
        <v>74</v>
      </c>
      <c r="F140" s="4">
        <f t="shared" si="39"/>
        <v>46145</v>
      </c>
      <c r="G140" t="s">
        <v>35</v>
      </c>
      <c r="H140" s="28">
        <v>0</v>
      </c>
      <c r="I140" s="138">
        <v>1</v>
      </c>
      <c r="J140" s="138">
        <v>0</v>
      </c>
      <c r="K140" s="2">
        <v>0</v>
      </c>
      <c r="L140" s="2">
        <v>0</v>
      </c>
      <c r="M140" s="2">
        <v>0</v>
      </c>
      <c r="N140" s="2">
        <v>179.96</v>
      </c>
      <c r="O140" s="2">
        <v>0</v>
      </c>
      <c r="P140" s="2">
        <v>0</v>
      </c>
      <c r="Q140" s="29">
        <v>0</v>
      </c>
      <c r="R140" s="30">
        <f t="shared" si="35"/>
        <v>1</v>
      </c>
      <c r="S140" s="30">
        <f t="shared" si="36"/>
        <v>179.96</v>
      </c>
      <c r="T140" t="s">
        <v>49</v>
      </c>
      <c r="U140" t="s">
        <v>49</v>
      </c>
      <c r="V140" t="s">
        <v>78</v>
      </c>
      <c r="W140" t="s">
        <v>78</v>
      </c>
      <c r="X140" t="s">
        <v>74</v>
      </c>
      <c r="Y140" s="4">
        <f t="shared" si="40"/>
        <v>45781</v>
      </c>
      <c r="Z140" t="s">
        <v>35</v>
      </c>
      <c r="AA140" s="28">
        <v>3</v>
      </c>
      <c r="AB140" s="138">
        <v>1</v>
      </c>
      <c r="AC140" s="138">
        <v>0</v>
      </c>
      <c r="AD140" s="2">
        <v>0</v>
      </c>
      <c r="AE140" s="2">
        <v>0</v>
      </c>
      <c r="AF140" s="2">
        <v>338.3</v>
      </c>
      <c r="AG140" s="2">
        <v>0</v>
      </c>
      <c r="AH140" s="2">
        <v>0</v>
      </c>
      <c r="AI140" s="2">
        <v>0</v>
      </c>
      <c r="AJ140" s="29">
        <v>0</v>
      </c>
      <c r="AK140" s="30">
        <f t="shared" si="37"/>
        <v>1</v>
      </c>
      <c r="AL140" s="30">
        <f t="shared" si="38"/>
        <v>0</v>
      </c>
      <c r="AM140" s="2">
        <f t="shared" si="42"/>
        <v>-3</v>
      </c>
      <c r="AN140" s="2">
        <f t="shared" si="42"/>
        <v>0</v>
      </c>
      <c r="AO140" s="2">
        <f t="shared" si="42"/>
        <v>0</v>
      </c>
      <c r="AP140" s="2">
        <f t="shared" si="42"/>
        <v>0</v>
      </c>
      <c r="AQ140" s="2">
        <f t="shared" si="49"/>
        <v>0</v>
      </c>
      <c r="AR140" s="2">
        <f t="shared" si="49"/>
        <v>-338.3</v>
      </c>
      <c r="AS140" s="2">
        <f t="shared" si="49"/>
        <v>179.96</v>
      </c>
      <c r="AT140" s="2">
        <f t="shared" si="49"/>
        <v>0</v>
      </c>
      <c r="AU140" s="2">
        <f t="shared" si="49"/>
        <v>0</v>
      </c>
      <c r="AV140" s="29">
        <f t="shared" si="49"/>
        <v>0</v>
      </c>
      <c r="AW140" s="30">
        <f t="shared" si="49"/>
        <v>0</v>
      </c>
      <c r="AX140" s="31">
        <f t="shared" si="49"/>
        <v>179.96</v>
      </c>
      <c r="AY140" s="38">
        <f t="shared" si="47"/>
        <v>-1</v>
      </c>
      <c r="AZ140" s="38">
        <f t="shared" si="47"/>
        <v>0</v>
      </c>
      <c r="BA140" s="38" t="str">
        <f t="shared" si="47"/>
        <v/>
      </c>
      <c r="BB140" s="38" t="str">
        <f t="shared" si="46"/>
        <v/>
      </c>
      <c r="BC140" s="38" t="str">
        <f t="shared" si="46"/>
        <v/>
      </c>
      <c r="BD140" s="38">
        <f t="shared" si="46"/>
        <v>-1</v>
      </c>
      <c r="BE140" s="38" t="str">
        <f t="shared" si="46"/>
        <v/>
      </c>
      <c r="BF140" s="38" t="str">
        <f t="shared" si="46"/>
        <v/>
      </c>
      <c r="BG140" s="38" t="str">
        <f t="shared" si="46"/>
        <v/>
      </c>
      <c r="BH140" s="39" t="str">
        <f t="shared" si="48"/>
        <v/>
      </c>
      <c r="BI140" s="76">
        <f t="shared" si="48"/>
        <v>0</v>
      </c>
      <c r="BJ140" s="40" t="str">
        <f t="shared" si="48"/>
        <v/>
      </c>
      <c r="BK140" s="116" t="str">
        <f t="shared" si="50"/>
        <v/>
      </c>
      <c r="BL140" s="117">
        <f t="shared" si="50"/>
        <v>179.96</v>
      </c>
      <c r="BM140" s="117" t="str">
        <f t="shared" si="50"/>
        <v/>
      </c>
      <c r="BN140" s="117" t="str">
        <f t="shared" si="50"/>
        <v/>
      </c>
      <c r="BO140" s="118" t="str">
        <f t="shared" si="50"/>
        <v/>
      </c>
      <c r="BP140" s="116">
        <f t="shared" si="51"/>
        <v>112.76666666666667</v>
      </c>
      <c r="BQ140" s="117">
        <f t="shared" si="51"/>
        <v>0</v>
      </c>
      <c r="BR140" s="117" t="str">
        <f t="shared" si="51"/>
        <v/>
      </c>
      <c r="BS140" s="117" t="str">
        <f t="shared" si="51"/>
        <v/>
      </c>
      <c r="BT140" s="118" t="str">
        <f t="shared" si="51"/>
        <v/>
      </c>
      <c r="BU140" s="116" t="str">
        <f t="shared" si="52"/>
        <v/>
      </c>
      <c r="BV140" s="118">
        <f t="shared" si="52"/>
        <v>179.96</v>
      </c>
      <c r="BW140" s="118" t="str">
        <f t="shared" si="52"/>
        <v/>
      </c>
      <c r="BX140" s="117" t="str">
        <f t="shared" si="52"/>
        <v/>
      </c>
      <c r="BY140" s="118" t="str">
        <f t="shared" si="52"/>
        <v/>
      </c>
    </row>
    <row r="141" spans="1:77" x14ac:dyDescent="0.2">
      <c r="A141" t="s">
        <v>46</v>
      </c>
      <c r="B141" t="s">
        <v>46</v>
      </c>
      <c r="C141" t="s">
        <v>78</v>
      </c>
      <c r="D141" t="s">
        <v>78</v>
      </c>
      <c r="E141" t="s">
        <v>74</v>
      </c>
      <c r="F141" s="4">
        <f t="shared" si="39"/>
        <v>46146</v>
      </c>
      <c r="G141" t="s">
        <v>36</v>
      </c>
      <c r="H141" s="28">
        <v>3</v>
      </c>
      <c r="I141" s="138">
        <v>1</v>
      </c>
      <c r="J141" s="138">
        <v>0</v>
      </c>
      <c r="K141" s="2">
        <v>0</v>
      </c>
      <c r="L141" s="2">
        <v>0</v>
      </c>
      <c r="M141" s="2">
        <v>225.9</v>
      </c>
      <c r="N141" s="2">
        <v>96.98</v>
      </c>
      <c r="O141" s="2">
        <v>0</v>
      </c>
      <c r="P141" s="2">
        <v>0</v>
      </c>
      <c r="Q141" s="29">
        <v>0</v>
      </c>
      <c r="R141" s="30">
        <f t="shared" si="35"/>
        <v>1</v>
      </c>
      <c r="S141" s="30">
        <f t="shared" si="36"/>
        <v>96.98</v>
      </c>
      <c r="T141" t="s">
        <v>49</v>
      </c>
      <c r="U141" t="s">
        <v>49</v>
      </c>
      <c r="V141" t="s">
        <v>78</v>
      </c>
      <c r="W141" t="s">
        <v>78</v>
      </c>
      <c r="X141" t="s">
        <v>74</v>
      </c>
      <c r="Y141" s="4">
        <f t="shared" si="40"/>
        <v>45782</v>
      </c>
      <c r="Z141" t="s">
        <v>36</v>
      </c>
      <c r="AA141" s="28">
        <v>3</v>
      </c>
      <c r="AB141" s="138">
        <v>2</v>
      </c>
      <c r="AC141" s="138">
        <v>0</v>
      </c>
      <c r="AD141" s="2">
        <v>0</v>
      </c>
      <c r="AE141" s="2">
        <v>0</v>
      </c>
      <c r="AF141" s="2">
        <v>358.35</v>
      </c>
      <c r="AG141" s="2">
        <v>-990.07</v>
      </c>
      <c r="AH141" s="2">
        <v>0</v>
      </c>
      <c r="AI141" s="2">
        <v>0</v>
      </c>
      <c r="AJ141" s="29">
        <v>0</v>
      </c>
      <c r="AK141" s="30">
        <f t="shared" si="37"/>
        <v>2</v>
      </c>
      <c r="AL141" s="30">
        <f t="shared" si="38"/>
        <v>-990.07</v>
      </c>
      <c r="AM141" s="2">
        <f t="shared" si="42"/>
        <v>0</v>
      </c>
      <c r="AN141" s="2">
        <f t="shared" si="42"/>
        <v>-1</v>
      </c>
      <c r="AO141" s="2">
        <f t="shared" si="42"/>
        <v>0</v>
      </c>
      <c r="AP141" s="2">
        <f t="shared" si="42"/>
        <v>0</v>
      </c>
      <c r="AQ141" s="2">
        <f t="shared" si="49"/>
        <v>0</v>
      </c>
      <c r="AR141" s="2">
        <f t="shared" si="49"/>
        <v>-132.45000000000002</v>
      </c>
      <c r="AS141" s="2">
        <f t="shared" si="49"/>
        <v>1087.05</v>
      </c>
      <c r="AT141" s="2">
        <f t="shared" si="49"/>
        <v>0</v>
      </c>
      <c r="AU141" s="2">
        <f t="shared" si="49"/>
        <v>0</v>
      </c>
      <c r="AV141" s="29">
        <f t="shared" si="49"/>
        <v>0</v>
      </c>
      <c r="AW141" s="30">
        <f t="shared" si="49"/>
        <v>-1</v>
      </c>
      <c r="AX141" s="31">
        <f t="shared" si="49"/>
        <v>1087.05</v>
      </c>
      <c r="AY141" s="38">
        <f t="shared" si="47"/>
        <v>0</v>
      </c>
      <c r="AZ141" s="38">
        <f t="shared" si="47"/>
        <v>-0.5</v>
      </c>
      <c r="BA141" s="38" t="str">
        <f t="shared" si="47"/>
        <v/>
      </c>
      <c r="BB141" s="38" t="str">
        <f t="shared" si="46"/>
        <v/>
      </c>
      <c r="BC141" s="38" t="str">
        <f t="shared" si="46"/>
        <v/>
      </c>
      <c r="BD141" s="38">
        <f t="shared" si="46"/>
        <v>-0.3696107157806614</v>
      </c>
      <c r="BE141" s="38">
        <f t="shared" si="46"/>
        <v>-1.0979526700132314</v>
      </c>
      <c r="BF141" s="38" t="str">
        <f t="shared" si="46"/>
        <v/>
      </c>
      <c r="BG141" s="38" t="str">
        <f t="shared" si="46"/>
        <v/>
      </c>
      <c r="BH141" s="39" t="str">
        <f t="shared" si="48"/>
        <v/>
      </c>
      <c r="BI141" s="76">
        <f t="shared" si="48"/>
        <v>-0.5</v>
      </c>
      <c r="BJ141" s="40">
        <f t="shared" si="48"/>
        <v>-1.0979526700132314</v>
      </c>
      <c r="BK141" s="119">
        <f t="shared" si="50"/>
        <v>75.3</v>
      </c>
      <c r="BL141" s="120">
        <f t="shared" si="50"/>
        <v>96.98</v>
      </c>
      <c r="BM141" s="120" t="str">
        <f t="shared" si="50"/>
        <v/>
      </c>
      <c r="BN141" s="120" t="str">
        <f t="shared" si="50"/>
        <v/>
      </c>
      <c r="BO141" s="121" t="str">
        <f t="shared" si="50"/>
        <v/>
      </c>
      <c r="BP141" s="119">
        <f t="shared" si="51"/>
        <v>119.45</v>
      </c>
      <c r="BQ141" s="120">
        <f t="shared" si="51"/>
        <v>-495.03500000000003</v>
      </c>
      <c r="BR141" s="120" t="str">
        <f t="shared" si="51"/>
        <v/>
      </c>
      <c r="BS141" s="120" t="str">
        <f t="shared" si="51"/>
        <v/>
      </c>
      <c r="BT141" s="121" t="str">
        <f t="shared" si="51"/>
        <v/>
      </c>
      <c r="BU141" s="119">
        <f t="shared" si="52"/>
        <v>-44.150000000000006</v>
      </c>
      <c r="BV141" s="121">
        <f t="shared" si="52"/>
        <v>592.01499999999999</v>
      </c>
      <c r="BW141" s="121" t="str">
        <f t="shared" si="52"/>
        <v/>
      </c>
      <c r="BX141" s="120" t="str">
        <f t="shared" si="52"/>
        <v/>
      </c>
      <c r="BY141" s="121" t="str">
        <f t="shared" si="52"/>
        <v/>
      </c>
    </row>
    <row r="142" spans="1:77" x14ac:dyDescent="0.2">
      <c r="A142" t="s">
        <v>46</v>
      </c>
      <c r="B142" t="s">
        <v>46</v>
      </c>
      <c r="C142" t="s">
        <v>78</v>
      </c>
      <c r="D142" t="s">
        <v>78</v>
      </c>
      <c r="E142" t="s">
        <v>74</v>
      </c>
      <c r="F142" s="4">
        <f t="shared" si="39"/>
        <v>46147</v>
      </c>
      <c r="G142" t="s">
        <v>37</v>
      </c>
      <c r="H142" s="28">
        <v>2</v>
      </c>
      <c r="I142" s="138">
        <v>1</v>
      </c>
      <c r="J142" s="138">
        <v>0</v>
      </c>
      <c r="K142" s="2">
        <v>0</v>
      </c>
      <c r="L142" s="2">
        <v>0</v>
      </c>
      <c r="M142" s="2">
        <v>187.74</v>
      </c>
      <c r="N142" s="2">
        <v>229.77</v>
      </c>
      <c r="O142" s="2">
        <v>0</v>
      </c>
      <c r="P142" s="2">
        <v>0</v>
      </c>
      <c r="Q142" s="29">
        <v>0</v>
      </c>
      <c r="R142" s="30">
        <f t="shared" si="35"/>
        <v>1</v>
      </c>
      <c r="S142" s="30">
        <f t="shared" si="36"/>
        <v>229.77</v>
      </c>
      <c r="T142" t="s">
        <v>49</v>
      </c>
      <c r="U142" t="s">
        <v>49</v>
      </c>
      <c r="V142" t="s">
        <v>78</v>
      </c>
      <c r="W142" t="s">
        <v>78</v>
      </c>
      <c r="X142" t="s">
        <v>74</v>
      </c>
      <c r="Y142" s="4">
        <f t="shared" si="40"/>
        <v>45783</v>
      </c>
      <c r="Z142" t="s">
        <v>37</v>
      </c>
      <c r="AA142" s="28">
        <v>1</v>
      </c>
      <c r="AB142" s="138">
        <v>1</v>
      </c>
      <c r="AC142" s="138">
        <v>0</v>
      </c>
      <c r="AD142" s="2">
        <v>0</v>
      </c>
      <c r="AE142" s="2">
        <v>0</v>
      </c>
      <c r="AF142" s="2">
        <v>123.8</v>
      </c>
      <c r="AG142" s="2">
        <v>0</v>
      </c>
      <c r="AH142" s="2">
        <v>0</v>
      </c>
      <c r="AI142" s="2">
        <v>0</v>
      </c>
      <c r="AJ142" s="29">
        <v>0</v>
      </c>
      <c r="AK142" s="30">
        <f t="shared" si="37"/>
        <v>1</v>
      </c>
      <c r="AL142" s="30">
        <f t="shared" si="38"/>
        <v>0</v>
      </c>
      <c r="AM142" s="2">
        <f t="shared" si="42"/>
        <v>1</v>
      </c>
      <c r="AN142" s="2">
        <f t="shared" si="42"/>
        <v>0</v>
      </c>
      <c r="AO142" s="2">
        <f t="shared" si="42"/>
        <v>0</v>
      </c>
      <c r="AP142" s="2">
        <f t="shared" si="42"/>
        <v>0</v>
      </c>
      <c r="AQ142" s="2">
        <f t="shared" si="49"/>
        <v>0</v>
      </c>
      <c r="AR142" s="2">
        <f t="shared" si="49"/>
        <v>63.940000000000012</v>
      </c>
      <c r="AS142" s="2">
        <f t="shared" si="49"/>
        <v>229.77</v>
      </c>
      <c r="AT142" s="2">
        <f t="shared" si="49"/>
        <v>0</v>
      </c>
      <c r="AU142" s="2">
        <f t="shared" si="49"/>
        <v>0</v>
      </c>
      <c r="AV142" s="29">
        <f t="shared" si="49"/>
        <v>0</v>
      </c>
      <c r="AW142" s="30">
        <f t="shared" si="49"/>
        <v>0</v>
      </c>
      <c r="AX142" s="31">
        <f t="shared" si="49"/>
        <v>229.77</v>
      </c>
      <c r="AY142" s="38">
        <f t="shared" si="47"/>
        <v>1</v>
      </c>
      <c r="AZ142" s="38">
        <f t="shared" si="47"/>
        <v>0</v>
      </c>
      <c r="BA142" s="38" t="str">
        <f t="shared" si="47"/>
        <v/>
      </c>
      <c r="BB142" s="38" t="str">
        <f t="shared" si="46"/>
        <v/>
      </c>
      <c r="BC142" s="38" t="str">
        <f t="shared" si="46"/>
        <v/>
      </c>
      <c r="BD142" s="38">
        <f t="shared" si="46"/>
        <v>0.51647819063004863</v>
      </c>
      <c r="BE142" s="38" t="str">
        <f t="shared" si="46"/>
        <v/>
      </c>
      <c r="BF142" s="38" t="str">
        <f t="shared" si="46"/>
        <v/>
      </c>
      <c r="BG142" s="38" t="str">
        <f t="shared" si="46"/>
        <v/>
      </c>
      <c r="BH142" s="39" t="str">
        <f t="shared" si="48"/>
        <v/>
      </c>
      <c r="BI142" s="76">
        <f t="shared" si="48"/>
        <v>0</v>
      </c>
      <c r="BJ142" s="40" t="str">
        <f t="shared" si="48"/>
        <v/>
      </c>
      <c r="BK142" s="119">
        <f t="shared" si="50"/>
        <v>93.87</v>
      </c>
      <c r="BL142" s="120">
        <f t="shared" si="50"/>
        <v>229.77</v>
      </c>
      <c r="BM142" s="120" t="str">
        <f t="shared" si="50"/>
        <v/>
      </c>
      <c r="BN142" s="120" t="str">
        <f t="shared" si="50"/>
        <v/>
      </c>
      <c r="BO142" s="121" t="str">
        <f t="shared" si="50"/>
        <v/>
      </c>
      <c r="BP142" s="119">
        <f t="shared" si="51"/>
        <v>123.8</v>
      </c>
      <c r="BQ142" s="120">
        <f t="shared" si="51"/>
        <v>0</v>
      </c>
      <c r="BR142" s="120" t="str">
        <f t="shared" si="51"/>
        <v/>
      </c>
      <c r="BS142" s="120" t="str">
        <f t="shared" si="51"/>
        <v/>
      </c>
      <c r="BT142" s="121" t="str">
        <f t="shared" si="51"/>
        <v/>
      </c>
      <c r="BU142" s="119">
        <f t="shared" si="52"/>
        <v>-29.929999999999993</v>
      </c>
      <c r="BV142" s="121">
        <f t="shared" si="52"/>
        <v>229.77</v>
      </c>
      <c r="BW142" s="121" t="str">
        <f t="shared" si="52"/>
        <v/>
      </c>
      <c r="BX142" s="120" t="str">
        <f t="shared" si="52"/>
        <v/>
      </c>
      <c r="BY142" s="121" t="str">
        <f t="shared" si="52"/>
        <v/>
      </c>
    </row>
    <row r="143" spans="1:77" x14ac:dyDescent="0.2">
      <c r="A143" t="s">
        <v>46</v>
      </c>
      <c r="B143" t="s">
        <v>46</v>
      </c>
      <c r="C143" t="s">
        <v>78</v>
      </c>
      <c r="D143" t="s">
        <v>78</v>
      </c>
      <c r="E143" t="s">
        <v>74</v>
      </c>
      <c r="F143" s="4">
        <f t="shared" si="39"/>
        <v>46148</v>
      </c>
      <c r="G143" t="s">
        <v>38</v>
      </c>
      <c r="H143" s="28">
        <v>2</v>
      </c>
      <c r="I143" s="138">
        <v>1</v>
      </c>
      <c r="J143" s="138">
        <v>0</v>
      </c>
      <c r="K143" s="2">
        <v>0</v>
      </c>
      <c r="L143" s="2">
        <v>0</v>
      </c>
      <c r="M143" s="2">
        <v>88.63</v>
      </c>
      <c r="N143" s="2">
        <v>73.959999999999994</v>
      </c>
      <c r="O143" s="2">
        <v>0</v>
      </c>
      <c r="P143" s="2">
        <v>0</v>
      </c>
      <c r="Q143" s="29">
        <v>0</v>
      </c>
      <c r="R143" s="30">
        <f t="shared" ref="R143:R206" si="53">SUM(I143:L143)</f>
        <v>1</v>
      </c>
      <c r="S143" s="30">
        <f t="shared" ref="S143:S206" si="54">SUM(N143:Q143)</f>
        <v>73.959999999999994</v>
      </c>
      <c r="T143" t="s">
        <v>49</v>
      </c>
      <c r="U143" t="s">
        <v>49</v>
      </c>
      <c r="V143" t="s">
        <v>78</v>
      </c>
      <c r="W143" t="s">
        <v>78</v>
      </c>
      <c r="X143" t="s">
        <v>74</v>
      </c>
      <c r="Y143" s="4">
        <f t="shared" si="40"/>
        <v>45784</v>
      </c>
      <c r="Z143" t="s">
        <v>38</v>
      </c>
      <c r="AA143" s="28">
        <v>2</v>
      </c>
      <c r="AB143" s="138">
        <v>3</v>
      </c>
      <c r="AC143" s="138">
        <v>0</v>
      </c>
      <c r="AD143" s="2">
        <v>0</v>
      </c>
      <c r="AE143" s="2">
        <v>0</v>
      </c>
      <c r="AF143" s="2">
        <v>295.74</v>
      </c>
      <c r="AG143" s="2">
        <v>0</v>
      </c>
      <c r="AH143" s="2">
        <v>0</v>
      </c>
      <c r="AI143" s="2">
        <v>0</v>
      </c>
      <c r="AJ143" s="29">
        <v>0</v>
      </c>
      <c r="AK143" s="30">
        <f t="shared" ref="AK143:AK206" si="55">SUM(AB143:AE143)</f>
        <v>3</v>
      </c>
      <c r="AL143" s="30">
        <f t="shared" ref="AL143:AL206" si="56">SUM(AG143:AJ143)</f>
        <v>0</v>
      </c>
      <c r="AM143" s="2">
        <f t="shared" si="42"/>
        <v>0</v>
      </c>
      <c r="AN143" s="2">
        <f t="shared" si="42"/>
        <v>-2</v>
      </c>
      <c r="AO143" s="2">
        <f t="shared" si="42"/>
        <v>0</v>
      </c>
      <c r="AP143" s="2">
        <f t="shared" si="42"/>
        <v>0</v>
      </c>
      <c r="AQ143" s="2">
        <f t="shared" si="49"/>
        <v>0</v>
      </c>
      <c r="AR143" s="2">
        <f t="shared" si="49"/>
        <v>-207.11</v>
      </c>
      <c r="AS143" s="2">
        <f t="shared" si="49"/>
        <v>73.959999999999994</v>
      </c>
      <c r="AT143" s="2">
        <f t="shared" si="49"/>
        <v>0</v>
      </c>
      <c r="AU143" s="2">
        <f t="shared" si="49"/>
        <v>0</v>
      </c>
      <c r="AV143" s="29">
        <f t="shared" si="49"/>
        <v>0</v>
      </c>
      <c r="AW143" s="30">
        <f t="shared" si="49"/>
        <v>-2</v>
      </c>
      <c r="AX143" s="31">
        <f t="shared" si="49"/>
        <v>73.959999999999994</v>
      </c>
      <c r="AY143" s="38">
        <f t="shared" si="47"/>
        <v>0</v>
      </c>
      <c r="AZ143" s="38">
        <f t="shared" si="47"/>
        <v>-0.66666666666666663</v>
      </c>
      <c r="BA143" s="38" t="str">
        <f t="shared" si="47"/>
        <v/>
      </c>
      <c r="BB143" s="38" t="str">
        <f t="shared" si="46"/>
        <v/>
      </c>
      <c r="BC143" s="38" t="str">
        <f t="shared" si="46"/>
        <v/>
      </c>
      <c r="BD143" s="38">
        <f t="shared" si="46"/>
        <v>-0.70031108406032327</v>
      </c>
      <c r="BE143" s="38" t="str">
        <f t="shared" si="46"/>
        <v/>
      </c>
      <c r="BF143" s="38" t="str">
        <f t="shared" si="46"/>
        <v/>
      </c>
      <c r="BG143" s="38" t="str">
        <f t="shared" si="46"/>
        <v/>
      </c>
      <c r="BH143" s="39" t="str">
        <f t="shared" si="48"/>
        <v/>
      </c>
      <c r="BI143" s="76">
        <f t="shared" si="48"/>
        <v>-0.66666666666666663</v>
      </c>
      <c r="BJ143" s="40" t="str">
        <f t="shared" si="48"/>
        <v/>
      </c>
      <c r="BK143" s="119">
        <f t="shared" si="50"/>
        <v>44.314999999999998</v>
      </c>
      <c r="BL143" s="120">
        <f t="shared" si="50"/>
        <v>73.959999999999994</v>
      </c>
      <c r="BM143" s="120" t="str">
        <f t="shared" si="50"/>
        <v/>
      </c>
      <c r="BN143" s="120" t="str">
        <f t="shared" si="50"/>
        <v/>
      </c>
      <c r="BO143" s="121" t="str">
        <f t="shared" si="50"/>
        <v/>
      </c>
      <c r="BP143" s="119">
        <f t="shared" si="51"/>
        <v>147.87</v>
      </c>
      <c r="BQ143" s="120">
        <f t="shared" si="51"/>
        <v>0</v>
      </c>
      <c r="BR143" s="120" t="str">
        <f t="shared" si="51"/>
        <v/>
      </c>
      <c r="BS143" s="120" t="str">
        <f t="shared" si="51"/>
        <v/>
      </c>
      <c r="BT143" s="121" t="str">
        <f t="shared" si="51"/>
        <v/>
      </c>
      <c r="BU143" s="119">
        <f t="shared" si="52"/>
        <v>-103.55500000000001</v>
      </c>
      <c r="BV143" s="121">
        <f t="shared" si="52"/>
        <v>73.959999999999994</v>
      </c>
      <c r="BW143" s="121" t="str">
        <f t="shared" si="52"/>
        <v/>
      </c>
      <c r="BX143" s="120" t="str">
        <f t="shared" si="52"/>
        <v/>
      </c>
      <c r="BY143" s="121" t="str">
        <f t="shared" si="52"/>
        <v/>
      </c>
    </row>
    <row r="144" spans="1:77" x14ac:dyDescent="0.2">
      <c r="A144" t="s">
        <v>46</v>
      </c>
      <c r="B144" t="s">
        <v>46</v>
      </c>
      <c r="C144" t="s">
        <v>78</v>
      </c>
      <c r="D144" t="s">
        <v>78</v>
      </c>
      <c r="E144" t="s">
        <v>74</v>
      </c>
      <c r="F144" s="4">
        <f t="shared" ref="F144:F207" si="57">+F143+1</f>
        <v>46149</v>
      </c>
      <c r="G144" t="s">
        <v>39</v>
      </c>
      <c r="H144" s="28">
        <v>1</v>
      </c>
      <c r="I144" s="138">
        <v>0</v>
      </c>
      <c r="J144" s="138">
        <v>0</v>
      </c>
      <c r="K144" s="2">
        <v>0</v>
      </c>
      <c r="L144" s="2">
        <v>0</v>
      </c>
      <c r="M144" s="2">
        <v>38.36</v>
      </c>
      <c r="N144" s="2">
        <v>0</v>
      </c>
      <c r="O144" s="2">
        <v>0</v>
      </c>
      <c r="P144" s="2">
        <v>0</v>
      </c>
      <c r="Q144" s="29">
        <v>0</v>
      </c>
      <c r="R144" s="30">
        <f t="shared" si="53"/>
        <v>0</v>
      </c>
      <c r="S144" s="30">
        <f t="shared" si="54"/>
        <v>0</v>
      </c>
      <c r="T144" t="s">
        <v>49</v>
      </c>
      <c r="U144" t="s">
        <v>49</v>
      </c>
      <c r="V144" t="s">
        <v>78</v>
      </c>
      <c r="W144" t="s">
        <v>78</v>
      </c>
      <c r="X144" t="s">
        <v>74</v>
      </c>
      <c r="Y144" s="4">
        <f t="shared" ref="Y144:Y207" si="58">+Y143+1</f>
        <v>45785</v>
      </c>
      <c r="Z144" t="s">
        <v>39</v>
      </c>
      <c r="AA144" s="28">
        <v>1</v>
      </c>
      <c r="AB144" s="138">
        <v>0</v>
      </c>
      <c r="AC144" s="138">
        <v>0</v>
      </c>
      <c r="AD144" s="2">
        <v>0</v>
      </c>
      <c r="AE144" s="2">
        <v>0</v>
      </c>
      <c r="AF144" s="2">
        <v>42.95</v>
      </c>
      <c r="AG144" s="2">
        <v>0</v>
      </c>
      <c r="AH144" s="2">
        <v>0</v>
      </c>
      <c r="AI144" s="2">
        <v>0</v>
      </c>
      <c r="AJ144" s="29">
        <v>0</v>
      </c>
      <c r="AK144" s="30">
        <f t="shared" si="55"/>
        <v>0</v>
      </c>
      <c r="AL144" s="30">
        <f t="shared" si="56"/>
        <v>0</v>
      </c>
      <c r="AM144" s="2">
        <f t="shared" si="42"/>
        <v>0</v>
      </c>
      <c r="AN144" s="2">
        <f t="shared" si="42"/>
        <v>0</v>
      </c>
      <c r="AO144" s="2">
        <f t="shared" si="42"/>
        <v>0</v>
      </c>
      <c r="AP144" s="2">
        <f t="shared" si="42"/>
        <v>0</v>
      </c>
      <c r="AQ144" s="2">
        <f t="shared" si="49"/>
        <v>0</v>
      </c>
      <c r="AR144" s="2">
        <f t="shared" si="49"/>
        <v>-4.5900000000000034</v>
      </c>
      <c r="AS144" s="2">
        <f t="shared" si="49"/>
        <v>0</v>
      </c>
      <c r="AT144" s="2">
        <f t="shared" si="49"/>
        <v>0</v>
      </c>
      <c r="AU144" s="2">
        <f t="shared" si="49"/>
        <v>0</v>
      </c>
      <c r="AV144" s="29">
        <f t="shared" si="49"/>
        <v>0</v>
      </c>
      <c r="AW144" s="30">
        <f t="shared" si="49"/>
        <v>0</v>
      </c>
      <c r="AX144" s="31">
        <f t="shared" si="49"/>
        <v>0</v>
      </c>
      <c r="AY144" s="38">
        <f t="shared" si="47"/>
        <v>0</v>
      </c>
      <c r="AZ144" s="38" t="str">
        <f t="shared" si="47"/>
        <v/>
      </c>
      <c r="BA144" s="38" t="str">
        <f t="shared" si="47"/>
        <v/>
      </c>
      <c r="BB144" s="38" t="str">
        <f t="shared" si="46"/>
        <v/>
      </c>
      <c r="BC144" s="38" t="str">
        <f t="shared" si="46"/>
        <v/>
      </c>
      <c r="BD144" s="38">
        <f t="shared" si="46"/>
        <v>-0.10686845168800939</v>
      </c>
      <c r="BE144" s="38" t="str">
        <f t="shared" si="46"/>
        <v/>
      </c>
      <c r="BF144" s="38" t="str">
        <f t="shared" si="46"/>
        <v/>
      </c>
      <c r="BG144" s="38" t="str">
        <f t="shared" si="46"/>
        <v/>
      </c>
      <c r="BH144" s="39" t="str">
        <f t="shared" si="48"/>
        <v/>
      </c>
      <c r="BI144" s="76" t="str">
        <f t="shared" si="48"/>
        <v/>
      </c>
      <c r="BJ144" s="40" t="str">
        <f t="shared" si="48"/>
        <v/>
      </c>
      <c r="BK144" s="119">
        <f t="shared" si="50"/>
        <v>38.36</v>
      </c>
      <c r="BL144" s="120" t="str">
        <f t="shared" si="50"/>
        <v/>
      </c>
      <c r="BM144" s="120" t="str">
        <f t="shared" si="50"/>
        <v/>
      </c>
      <c r="BN144" s="120" t="str">
        <f t="shared" si="50"/>
        <v/>
      </c>
      <c r="BO144" s="121" t="str">
        <f t="shared" si="50"/>
        <v/>
      </c>
      <c r="BP144" s="119">
        <f t="shared" si="51"/>
        <v>42.95</v>
      </c>
      <c r="BQ144" s="120" t="str">
        <f t="shared" si="51"/>
        <v/>
      </c>
      <c r="BR144" s="120" t="str">
        <f t="shared" si="51"/>
        <v/>
      </c>
      <c r="BS144" s="120" t="str">
        <f t="shared" si="51"/>
        <v/>
      </c>
      <c r="BT144" s="121" t="str">
        <f t="shared" si="51"/>
        <v/>
      </c>
      <c r="BU144" s="119">
        <f t="shared" si="52"/>
        <v>-4.5900000000000034</v>
      </c>
      <c r="BV144" s="121" t="str">
        <f t="shared" si="52"/>
        <v/>
      </c>
      <c r="BW144" s="121" t="str">
        <f t="shared" si="52"/>
        <v/>
      </c>
      <c r="BX144" s="120" t="str">
        <f t="shared" si="52"/>
        <v/>
      </c>
      <c r="BY144" s="121" t="str">
        <f t="shared" si="52"/>
        <v/>
      </c>
    </row>
    <row r="145" spans="1:77" x14ac:dyDescent="0.2">
      <c r="A145" t="s">
        <v>46</v>
      </c>
      <c r="B145" t="s">
        <v>46</v>
      </c>
      <c r="C145" t="s">
        <v>78</v>
      </c>
      <c r="D145" t="s">
        <v>78</v>
      </c>
      <c r="E145" t="s">
        <v>74</v>
      </c>
      <c r="F145" s="4">
        <f t="shared" si="57"/>
        <v>46150</v>
      </c>
      <c r="G145" t="s">
        <v>40</v>
      </c>
      <c r="H145" s="28">
        <v>1</v>
      </c>
      <c r="I145" s="138">
        <v>0</v>
      </c>
      <c r="J145" s="138">
        <v>0</v>
      </c>
      <c r="K145" s="2">
        <v>0</v>
      </c>
      <c r="L145" s="2">
        <v>0</v>
      </c>
      <c r="M145" s="2">
        <v>40.28</v>
      </c>
      <c r="N145" s="2">
        <v>0</v>
      </c>
      <c r="O145" s="2">
        <v>0</v>
      </c>
      <c r="P145" s="2">
        <v>0</v>
      </c>
      <c r="Q145" s="29">
        <v>0</v>
      </c>
      <c r="R145" s="30">
        <f t="shared" si="53"/>
        <v>0</v>
      </c>
      <c r="S145" s="30">
        <f t="shared" si="54"/>
        <v>0</v>
      </c>
      <c r="T145" t="s">
        <v>49</v>
      </c>
      <c r="U145" t="s">
        <v>49</v>
      </c>
      <c r="V145" t="s">
        <v>78</v>
      </c>
      <c r="W145" t="s">
        <v>78</v>
      </c>
      <c r="X145" t="s">
        <v>74</v>
      </c>
      <c r="Y145" s="4">
        <f t="shared" si="58"/>
        <v>45786</v>
      </c>
      <c r="Z145" t="s">
        <v>40</v>
      </c>
      <c r="AA145" s="28">
        <v>1</v>
      </c>
      <c r="AB145" s="138">
        <v>0</v>
      </c>
      <c r="AC145" s="138">
        <v>0</v>
      </c>
      <c r="AD145" s="2">
        <v>0</v>
      </c>
      <c r="AE145" s="2">
        <v>0</v>
      </c>
      <c r="AF145" s="2">
        <v>215.88</v>
      </c>
      <c r="AG145" s="2">
        <v>0</v>
      </c>
      <c r="AH145" s="2">
        <v>0</v>
      </c>
      <c r="AI145" s="2">
        <v>0</v>
      </c>
      <c r="AJ145" s="29">
        <v>0</v>
      </c>
      <c r="AK145" s="30">
        <f t="shared" si="55"/>
        <v>0</v>
      </c>
      <c r="AL145" s="30">
        <f t="shared" si="56"/>
        <v>0</v>
      </c>
      <c r="AM145" s="2">
        <f t="shared" ref="AM145:AW170" si="59">+H145-AA145</f>
        <v>0</v>
      </c>
      <c r="AN145" s="2">
        <f t="shared" si="59"/>
        <v>0</v>
      </c>
      <c r="AO145" s="2">
        <f t="shared" si="59"/>
        <v>0</v>
      </c>
      <c r="AP145" s="2">
        <f t="shared" si="59"/>
        <v>0</v>
      </c>
      <c r="AQ145" s="2">
        <f t="shared" si="49"/>
        <v>0</v>
      </c>
      <c r="AR145" s="2">
        <f t="shared" si="49"/>
        <v>-175.6</v>
      </c>
      <c r="AS145" s="2">
        <f t="shared" si="49"/>
        <v>0</v>
      </c>
      <c r="AT145" s="2">
        <f t="shared" si="49"/>
        <v>0</v>
      </c>
      <c r="AU145" s="2">
        <f t="shared" si="49"/>
        <v>0</v>
      </c>
      <c r="AV145" s="29">
        <f t="shared" si="49"/>
        <v>0</v>
      </c>
      <c r="AW145" s="30">
        <f t="shared" si="49"/>
        <v>0</v>
      </c>
      <c r="AX145" s="31">
        <f t="shared" si="49"/>
        <v>0</v>
      </c>
      <c r="AY145" s="38">
        <f t="shared" si="47"/>
        <v>0</v>
      </c>
      <c r="AZ145" s="38" t="str">
        <f t="shared" si="47"/>
        <v/>
      </c>
      <c r="BA145" s="38" t="str">
        <f t="shared" si="47"/>
        <v/>
      </c>
      <c r="BB145" s="38" t="str">
        <f t="shared" si="46"/>
        <v/>
      </c>
      <c r="BC145" s="38" t="str">
        <f t="shared" si="46"/>
        <v/>
      </c>
      <c r="BD145" s="38">
        <f t="shared" si="46"/>
        <v>-0.81341486010746711</v>
      </c>
      <c r="BE145" s="38" t="str">
        <f t="shared" si="46"/>
        <v/>
      </c>
      <c r="BF145" s="38" t="str">
        <f t="shared" si="46"/>
        <v/>
      </c>
      <c r="BG145" s="38" t="str">
        <f t="shared" si="46"/>
        <v/>
      </c>
      <c r="BH145" s="39" t="str">
        <f t="shared" si="48"/>
        <v/>
      </c>
      <c r="BI145" s="76" t="str">
        <f t="shared" si="48"/>
        <v/>
      </c>
      <c r="BJ145" s="40" t="str">
        <f t="shared" si="48"/>
        <v/>
      </c>
      <c r="BK145" s="119">
        <f t="shared" si="50"/>
        <v>40.28</v>
      </c>
      <c r="BL145" s="120" t="str">
        <f t="shared" si="50"/>
        <v/>
      </c>
      <c r="BM145" s="120" t="str">
        <f t="shared" si="50"/>
        <v/>
      </c>
      <c r="BN145" s="120" t="str">
        <f t="shared" si="50"/>
        <v/>
      </c>
      <c r="BO145" s="121" t="str">
        <f t="shared" si="50"/>
        <v/>
      </c>
      <c r="BP145" s="119">
        <f t="shared" si="51"/>
        <v>215.88</v>
      </c>
      <c r="BQ145" s="120" t="str">
        <f t="shared" si="51"/>
        <v/>
      </c>
      <c r="BR145" s="120" t="str">
        <f t="shared" si="51"/>
        <v/>
      </c>
      <c r="BS145" s="120" t="str">
        <f t="shared" si="51"/>
        <v/>
      </c>
      <c r="BT145" s="121" t="str">
        <f t="shared" si="51"/>
        <v/>
      </c>
      <c r="BU145" s="119">
        <f t="shared" si="52"/>
        <v>-175.6</v>
      </c>
      <c r="BV145" s="121" t="str">
        <f t="shared" si="52"/>
        <v/>
      </c>
      <c r="BW145" s="121" t="str">
        <f t="shared" si="52"/>
        <v/>
      </c>
      <c r="BX145" s="120" t="str">
        <f t="shared" si="52"/>
        <v/>
      </c>
      <c r="BY145" s="121" t="str">
        <f t="shared" si="52"/>
        <v/>
      </c>
    </row>
    <row r="146" spans="1:77" ht="13.5" thickBot="1" x14ac:dyDescent="0.25">
      <c r="A146" t="s">
        <v>46</v>
      </c>
      <c r="B146" t="s">
        <v>46</v>
      </c>
      <c r="C146" t="s">
        <v>78</v>
      </c>
      <c r="D146" t="s">
        <v>78</v>
      </c>
      <c r="E146" t="s">
        <v>74</v>
      </c>
      <c r="F146" s="59">
        <f t="shared" si="57"/>
        <v>46151</v>
      </c>
      <c r="G146" s="42" t="s">
        <v>41</v>
      </c>
      <c r="H146" s="43">
        <v>2</v>
      </c>
      <c r="I146" s="44">
        <v>0</v>
      </c>
      <c r="J146" s="44">
        <v>0</v>
      </c>
      <c r="K146" s="44">
        <v>0</v>
      </c>
      <c r="L146" s="44">
        <v>0</v>
      </c>
      <c r="M146" s="44">
        <v>248.84</v>
      </c>
      <c r="N146" s="44">
        <v>0</v>
      </c>
      <c r="O146" s="44">
        <v>0</v>
      </c>
      <c r="P146" s="44">
        <v>0</v>
      </c>
      <c r="Q146" s="45">
        <v>0</v>
      </c>
      <c r="R146" s="46">
        <f t="shared" si="53"/>
        <v>0</v>
      </c>
      <c r="S146" s="46">
        <f t="shared" si="54"/>
        <v>0</v>
      </c>
      <c r="T146" t="s">
        <v>49</v>
      </c>
      <c r="U146" t="s">
        <v>49</v>
      </c>
      <c r="V146" t="s">
        <v>78</v>
      </c>
      <c r="W146" t="s">
        <v>78</v>
      </c>
      <c r="X146" t="s">
        <v>74</v>
      </c>
      <c r="Y146" s="59">
        <f t="shared" si="58"/>
        <v>45787</v>
      </c>
      <c r="Z146" s="42" t="s">
        <v>41</v>
      </c>
      <c r="AA146" s="43">
        <v>1</v>
      </c>
      <c r="AB146" s="44">
        <v>0</v>
      </c>
      <c r="AC146" s="44">
        <v>0</v>
      </c>
      <c r="AD146" s="44">
        <v>0</v>
      </c>
      <c r="AE146" s="44">
        <v>0</v>
      </c>
      <c r="AF146" s="44">
        <v>107.99</v>
      </c>
      <c r="AG146" s="44">
        <v>0</v>
      </c>
      <c r="AH146" s="44">
        <v>0</v>
      </c>
      <c r="AI146" s="44">
        <v>0</v>
      </c>
      <c r="AJ146" s="45">
        <v>0</v>
      </c>
      <c r="AK146" s="46">
        <f t="shared" si="55"/>
        <v>0</v>
      </c>
      <c r="AL146" s="46">
        <f t="shared" si="56"/>
        <v>0</v>
      </c>
      <c r="AM146" s="44">
        <f t="shared" si="59"/>
        <v>1</v>
      </c>
      <c r="AN146" s="44">
        <f t="shared" si="59"/>
        <v>0</v>
      </c>
      <c r="AO146" s="44">
        <f t="shared" si="59"/>
        <v>0</v>
      </c>
      <c r="AP146" s="44">
        <f t="shared" si="59"/>
        <v>0</v>
      </c>
      <c r="AQ146" s="44">
        <f t="shared" si="49"/>
        <v>0</v>
      </c>
      <c r="AR146" s="44">
        <f t="shared" si="49"/>
        <v>140.85000000000002</v>
      </c>
      <c r="AS146" s="44">
        <f t="shared" si="49"/>
        <v>0</v>
      </c>
      <c r="AT146" s="44">
        <f t="shared" si="49"/>
        <v>0</v>
      </c>
      <c r="AU146" s="44">
        <f t="shared" si="49"/>
        <v>0</v>
      </c>
      <c r="AV146" s="45">
        <f t="shared" si="49"/>
        <v>0</v>
      </c>
      <c r="AW146" s="46">
        <f t="shared" si="49"/>
        <v>0</v>
      </c>
      <c r="AX146" s="47">
        <f t="shared" si="49"/>
        <v>0</v>
      </c>
      <c r="AY146" s="56">
        <f t="shared" si="47"/>
        <v>1</v>
      </c>
      <c r="AZ146" s="56" t="str">
        <f t="shared" si="47"/>
        <v/>
      </c>
      <c r="BA146" s="56" t="str">
        <f t="shared" si="47"/>
        <v/>
      </c>
      <c r="BB146" s="56" t="str">
        <f t="shared" si="46"/>
        <v/>
      </c>
      <c r="BC146" s="56" t="str">
        <f t="shared" si="46"/>
        <v/>
      </c>
      <c r="BD146" s="56">
        <f t="shared" si="46"/>
        <v>1.304287434021669</v>
      </c>
      <c r="BE146" s="56" t="str">
        <f t="shared" si="46"/>
        <v/>
      </c>
      <c r="BF146" s="56" t="str">
        <f t="shared" si="46"/>
        <v/>
      </c>
      <c r="BG146" s="56" t="str">
        <f t="shared" si="46"/>
        <v/>
      </c>
      <c r="BH146" s="57" t="str">
        <f t="shared" si="48"/>
        <v/>
      </c>
      <c r="BI146" s="81" t="str">
        <f t="shared" si="48"/>
        <v/>
      </c>
      <c r="BJ146" s="58" t="str">
        <f t="shared" si="48"/>
        <v/>
      </c>
      <c r="BK146" s="122">
        <f t="shared" si="50"/>
        <v>124.42</v>
      </c>
      <c r="BL146" s="123" t="str">
        <f t="shared" si="50"/>
        <v/>
      </c>
      <c r="BM146" s="123" t="str">
        <f t="shared" si="50"/>
        <v/>
      </c>
      <c r="BN146" s="123" t="str">
        <f t="shared" si="50"/>
        <v/>
      </c>
      <c r="BO146" s="124" t="str">
        <f t="shared" si="50"/>
        <v/>
      </c>
      <c r="BP146" s="122">
        <f t="shared" si="51"/>
        <v>107.99</v>
      </c>
      <c r="BQ146" s="123" t="str">
        <f t="shared" si="51"/>
        <v/>
      </c>
      <c r="BR146" s="123" t="str">
        <f t="shared" si="51"/>
        <v/>
      </c>
      <c r="BS146" s="123" t="str">
        <f t="shared" si="51"/>
        <v/>
      </c>
      <c r="BT146" s="124" t="str">
        <f t="shared" si="51"/>
        <v/>
      </c>
      <c r="BU146" s="122">
        <f t="shared" si="52"/>
        <v>16.430000000000007</v>
      </c>
      <c r="BV146" s="124" t="str">
        <f t="shared" si="52"/>
        <v/>
      </c>
      <c r="BW146" s="124" t="str">
        <f t="shared" si="52"/>
        <v/>
      </c>
      <c r="BX146" s="123" t="str">
        <f t="shared" si="52"/>
        <v/>
      </c>
      <c r="BY146" s="124" t="str">
        <f t="shared" si="52"/>
        <v/>
      </c>
    </row>
    <row r="147" spans="1:77" x14ac:dyDescent="0.2">
      <c r="A147" t="s">
        <v>46</v>
      </c>
      <c r="B147" t="s">
        <v>46</v>
      </c>
      <c r="C147" t="s">
        <v>78</v>
      </c>
      <c r="D147" t="s">
        <v>78</v>
      </c>
      <c r="E147" t="s">
        <v>75</v>
      </c>
      <c r="F147" s="4">
        <f t="shared" si="57"/>
        <v>46152</v>
      </c>
      <c r="G147" t="s">
        <v>35</v>
      </c>
      <c r="H147" s="28">
        <v>1</v>
      </c>
      <c r="I147" s="138">
        <v>0</v>
      </c>
      <c r="J147" s="138">
        <v>0</v>
      </c>
      <c r="K147" s="2">
        <v>0</v>
      </c>
      <c r="L147" s="2">
        <v>0</v>
      </c>
      <c r="M147" s="2">
        <v>70.42</v>
      </c>
      <c r="N147" s="2">
        <v>0</v>
      </c>
      <c r="O147" s="2">
        <v>0</v>
      </c>
      <c r="P147" s="2">
        <v>0</v>
      </c>
      <c r="Q147" s="29">
        <v>0</v>
      </c>
      <c r="R147" s="30">
        <f t="shared" si="53"/>
        <v>0</v>
      </c>
      <c r="S147" s="30">
        <f t="shared" si="54"/>
        <v>0</v>
      </c>
      <c r="T147" t="s">
        <v>49</v>
      </c>
      <c r="U147" t="s">
        <v>49</v>
      </c>
      <c r="V147" t="s">
        <v>78</v>
      </c>
      <c r="W147" t="s">
        <v>78</v>
      </c>
      <c r="X147" t="s">
        <v>75</v>
      </c>
      <c r="Y147" s="4">
        <f t="shared" si="58"/>
        <v>45788</v>
      </c>
      <c r="Z147" t="s">
        <v>35</v>
      </c>
      <c r="AA147" s="28">
        <v>0</v>
      </c>
      <c r="AB147" s="138">
        <v>0</v>
      </c>
      <c r="AC147" s="138">
        <v>0</v>
      </c>
      <c r="AD147" s="2">
        <v>0</v>
      </c>
      <c r="AE147" s="2">
        <v>0</v>
      </c>
      <c r="AF147" s="2">
        <v>0</v>
      </c>
      <c r="AG147" s="2">
        <v>0</v>
      </c>
      <c r="AH147" s="2">
        <v>0</v>
      </c>
      <c r="AI147" s="2">
        <v>0</v>
      </c>
      <c r="AJ147" s="29">
        <v>0</v>
      </c>
      <c r="AK147" s="30">
        <f t="shared" si="55"/>
        <v>0</v>
      </c>
      <c r="AL147" s="30">
        <f t="shared" si="56"/>
        <v>0</v>
      </c>
      <c r="AM147" s="2">
        <f t="shared" si="59"/>
        <v>1</v>
      </c>
      <c r="AN147" s="2">
        <f t="shared" si="59"/>
        <v>0</v>
      </c>
      <c r="AO147" s="2">
        <f t="shared" si="59"/>
        <v>0</v>
      </c>
      <c r="AP147" s="2">
        <f t="shared" si="59"/>
        <v>0</v>
      </c>
      <c r="AQ147" s="2">
        <f t="shared" si="49"/>
        <v>0</v>
      </c>
      <c r="AR147" s="2">
        <f t="shared" si="49"/>
        <v>70.42</v>
      </c>
      <c r="AS147" s="2">
        <f t="shared" si="49"/>
        <v>0</v>
      </c>
      <c r="AT147" s="2">
        <f t="shared" si="49"/>
        <v>0</v>
      </c>
      <c r="AU147" s="2">
        <f t="shared" si="49"/>
        <v>0</v>
      </c>
      <c r="AV147" s="29">
        <f t="shared" si="49"/>
        <v>0</v>
      </c>
      <c r="AW147" s="30">
        <f t="shared" si="49"/>
        <v>0</v>
      </c>
      <c r="AX147" s="31">
        <f t="shared" ref="AX147:AX210" si="60">+S147-AL147</f>
        <v>0</v>
      </c>
      <c r="AY147" s="38" t="str">
        <f t="shared" si="47"/>
        <v/>
      </c>
      <c r="AZ147" s="38" t="str">
        <f t="shared" si="47"/>
        <v/>
      </c>
      <c r="BA147" s="38" t="str">
        <f t="shared" si="47"/>
        <v/>
      </c>
      <c r="BB147" s="38" t="str">
        <f t="shared" si="46"/>
        <v/>
      </c>
      <c r="BC147" s="38" t="str">
        <f t="shared" si="46"/>
        <v/>
      </c>
      <c r="BD147" s="38" t="str">
        <f t="shared" si="46"/>
        <v/>
      </c>
      <c r="BE147" s="38" t="str">
        <f t="shared" si="46"/>
        <v/>
      </c>
      <c r="BF147" s="38" t="str">
        <f t="shared" si="46"/>
        <v/>
      </c>
      <c r="BG147" s="38" t="str">
        <f t="shared" si="46"/>
        <v/>
      </c>
      <c r="BH147" s="39" t="str">
        <f t="shared" si="48"/>
        <v/>
      </c>
      <c r="BI147" s="76" t="str">
        <f t="shared" si="48"/>
        <v/>
      </c>
      <c r="BJ147" s="40" t="str">
        <f t="shared" si="48"/>
        <v/>
      </c>
      <c r="BK147" s="116">
        <f t="shared" si="50"/>
        <v>70.42</v>
      </c>
      <c r="BL147" s="117" t="str">
        <f t="shared" si="50"/>
        <v/>
      </c>
      <c r="BM147" s="117" t="str">
        <f t="shared" si="50"/>
        <v/>
      </c>
      <c r="BN147" s="117" t="str">
        <f t="shared" si="50"/>
        <v/>
      </c>
      <c r="BO147" s="118" t="str">
        <f t="shared" si="50"/>
        <v/>
      </c>
      <c r="BP147" s="116" t="str">
        <f t="shared" si="51"/>
        <v/>
      </c>
      <c r="BQ147" s="117" t="str">
        <f t="shared" si="51"/>
        <v/>
      </c>
      <c r="BR147" s="117" t="str">
        <f t="shared" si="51"/>
        <v/>
      </c>
      <c r="BS147" s="117" t="str">
        <f t="shared" si="51"/>
        <v/>
      </c>
      <c r="BT147" s="118" t="str">
        <f t="shared" si="51"/>
        <v/>
      </c>
      <c r="BU147" s="116" t="str">
        <f t="shared" si="52"/>
        <v/>
      </c>
      <c r="BV147" s="118" t="str">
        <f t="shared" si="52"/>
        <v/>
      </c>
      <c r="BW147" s="118" t="str">
        <f t="shared" si="52"/>
        <v/>
      </c>
      <c r="BX147" s="117" t="str">
        <f t="shared" si="52"/>
        <v/>
      </c>
      <c r="BY147" s="118" t="str">
        <f t="shared" si="52"/>
        <v/>
      </c>
    </row>
    <row r="148" spans="1:77" x14ac:dyDescent="0.2">
      <c r="A148" t="s">
        <v>46</v>
      </c>
      <c r="B148" t="s">
        <v>46</v>
      </c>
      <c r="C148" t="s">
        <v>78</v>
      </c>
      <c r="D148" t="s">
        <v>78</v>
      </c>
      <c r="E148" t="s">
        <v>75</v>
      </c>
      <c r="F148" s="4">
        <f t="shared" si="57"/>
        <v>46153</v>
      </c>
      <c r="G148" t="s">
        <v>36</v>
      </c>
      <c r="H148" s="28">
        <v>1</v>
      </c>
      <c r="I148" s="138">
        <v>1</v>
      </c>
      <c r="J148" s="138">
        <v>0</v>
      </c>
      <c r="K148" s="2">
        <v>0</v>
      </c>
      <c r="L148" s="2">
        <v>0</v>
      </c>
      <c r="M148" s="2">
        <v>499.8</v>
      </c>
      <c r="N148" s="2">
        <v>257.83999999999997</v>
      </c>
      <c r="O148" s="2">
        <v>0</v>
      </c>
      <c r="P148" s="2">
        <v>0</v>
      </c>
      <c r="Q148" s="29">
        <v>0</v>
      </c>
      <c r="R148" s="30">
        <f t="shared" si="53"/>
        <v>1</v>
      </c>
      <c r="S148" s="30">
        <f t="shared" si="54"/>
        <v>257.83999999999997</v>
      </c>
      <c r="T148" t="s">
        <v>49</v>
      </c>
      <c r="U148" t="s">
        <v>49</v>
      </c>
      <c r="V148" t="s">
        <v>78</v>
      </c>
      <c r="W148" t="s">
        <v>78</v>
      </c>
      <c r="X148" t="s">
        <v>75</v>
      </c>
      <c r="Y148" s="4">
        <f t="shared" si="58"/>
        <v>45789</v>
      </c>
      <c r="Z148" t="s">
        <v>36</v>
      </c>
      <c r="AA148" s="28">
        <v>0</v>
      </c>
      <c r="AB148" s="138">
        <v>0</v>
      </c>
      <c r="AC148" s="138">
        <v>0</v>
      </c>
      <c r="AD148" s="2">
        <v>0</v>
      </c>
      <c r="AE148" s="2">
        <v>0</v>
      </c>
      <c r="AF148" s="2">
        <v>0</v>
      </c>
      <c r="AG148" s="2">
        <v>0</v>
      </c>
      <c r="AH148" s="2">
        <v>0</v>
      </c>
      <c r="AI148" s="2">
        <v>0</v>
      </c>
      <c r="AJ148" s="29">
        <v>0</v>
      </c>
      <c r="AK148" s="30">
        <f t="shared" si="55"/>
        <v>0</v>
      </c>
      <c r="AL148" s="30">
        <f t="shared" si="56"/>
        <v>0</v>
      </c>
      <c r="AM148" s="2">
        <f t="shared" si="59"/>
        <v>1</v>
      </c>
      <c r="AN148" s="2">
        <f t="shared" si="59"/>
        <v>1</v>
      </c>
      <c r="AO148" s="2">
        <f t="shared" si="59"/>
        <v>0</v>
      </c>
      <c r="AP148" s="2">
        <f t="shared" si="59"/>
        <v>0</v>
      </c>
      <c r="AQ148" s="2">
        <f t="shared" si="59"/>
        <v>0</v>
      </c>
      <c r="AR148" s="2">
        <f t="shared" si="59"/>
        <v>499.8</v>
      </c>
      <c r="AS148" s="2">
        <f t="shared" si="59"/>
        <v>257.83999999999997</v>
      </c>
      <c r="AT148" s="2">
        <f t="shared" si="59"/>
        <v>0</v>
      </c>
      <c r="AU148" s="2">
        <f t="shared" si="59"/>
        <v>0</v>
      </c>
      <c r="AV148" s="29">
        <f t="shared" si="59"/>
        <v>0</v>
      </c>
      <c r="AW148" s="30">
        <f t="shared" si="59"/>
        <v>1</v>
      </c>
      <c r="AX148" s="31">
        <f t="shared" si="60"/>
        <v>257.83999999999997</v>
      </c>
      <c r="AY148" s="38" t="str">
        <f t="shared" si="47"/>
        <v/>
      </c>
      <c r="AZ148" s="38" t="str">
        <f t="shared" si="47"/>
        <v/>
      </c>
      <c r="BA148" s="38" t="str">
        <f t="shared" si="47"/>
        <v/>
      </c>
      <c r="BB148" s="38" t="str">
        <f t="shared" si="46"/>
        <v/>
      </c>
      <c r="BC148" s="38" t="str">
        <f t="shared" si="46"/>
        <v/>
      </c>
      <c r="BD148" s="38" t="str">
        <f t="shared" si="46"/>
        <v/>
      </c>
      <c r="BE148" s="38" t="str">
        <f t="shared" si="46"/>
        <v/>
      </c>
      <c r="BF148" s="38" t="str">
        <f t="shared" si="46"/>
        <v/>
      </c>
      <c r="BG148" s="38" t="str">
        <f t="shared" si="46"/>
        <v/>
      </c>
      <c r="BH148" s="39" t="str">
        <f t="shared" si="48"/>
        <v/>
      </c>
      <c r="BI148" s="76" t="str">
        <f t="shared" si="48"/>
        <v/>
      </c>
      <c r="BJ148" s="40" t="str">
        <f t="shared" si="48"/>
        <v/>
      </c>
      <c r="BK148" s="119">
        <f t="shared" si="50"/>
        <v>499.8</v>
      </c>
      <c r="BL148" s="120">
        <f t="shared" si="50"/>
        <v>257.83999999999997</v>
      </c>
      <c r="BM148" s="120" t="str">
        <f t="shared" si="50"/>
        <v/>
      </c>
      <c r="BN148" s="120" t="str">
        <f t="shared" si="50"/>
        <v/>
      </c>
      <c r="BO148" s="121" t="str">
        <f t="shared" si="50"/>
        <v/>
      </c>
      <c r="BP148" s="119" t="str">
        <f t="shared" si="51"/>
        <v/>
      </c>
      <c r="BQ148" s="120" t="str">
        <f t="shared" si="51"/>
        <v/>
      </c>
      <c r="BR148" s="120" t="str">
        <f t="shared" si="51"/>
        <v/>
      </c>
      <c r="BS148" s="120" t="str">
        <f t="shared" si="51"/>
        <v/>
      </c>
      <c r="BT148" s="121" t="str">
        <f t="shared" si="51"/>
        <v/>
      </c>
      <c r="BU148" s="119" t="str">
        <f t="shared" si="52"/>
        <v/>
      </c>
      <c r="BV148" s="121" t="str">
        <f t="shared" si="52"/>
        <v/>
      </c>
      <c r="BW148" s="121" t="str">
        <f t="shared" si="52"/>
        <v/>
      </c>
      <c r="BX148" s="120" t="str">
        <f t="shared" si="52"/>
        <v/>
      </c>
      <c r="BY148" s="121" t="str">
        <f t="shared" si="52"/>
        <v/>
      </c>
    </row>
    <row r="149" spans="1:77" x14ac:dyDescent="0.2">
      <c r="A149" t="s">
        <v>46</v>
      </c>
      <c r="B149" t="s">
        <v>46</v>
      </c>
      <c r="C149" t="s">
        <v>78</v>
      </c>
      <c r="D149" t="s">
        <v>78</v>
      </c>
      <c r="E149" t="s">
        <v>75</v>
      </c>
      <c r="F149" s="4">
        <f t="shared" si="57"/>
        <v>46154</v>
      </c>
      <c r="G149" t="s">
        <v>37</v>
      </c>
      <c r="H149" s="28">
        <v>1</v>
      </c>
      <c r="I149" s="138">
        <v>1</v>
      </c>
      <c r="J149" s="138">
        <v>0</v>
      </c>
      <c r="K149" s="2">
        <v>0</v>
      </c>
      <c r="L149" s="2">
        <v>0</v>
      </c>
      <c r="M149" s="2">
        <v>15.1</v>
      </c>
      <c r="N149" s="2">
        <v>361.82</v>
      </c>
      <c r="O149" s="2">
        <v>0</v>
      </c>
      <c r="P149" s="2">
        <v>0</v>
      </c>
      <c r="Q149" s="29">
        <v>0</v>
      </c>
      <c r="R149" s="30">
        <f t="shared" si="53"/>
        <v>1</v>
      </c>
      <c r="S149" s="30">
        <f t="shared" si="54"/>
        <v>361.82</v>
      </c>
      <c r="T149" t="s">
        <v>49</v>
      </c>
      <c r="U149" t="s">
        <v>49</v>
      </c>
      <c r="V149" t="s">
        <v>78</v>
      </c>
      <c r="W149" t="s">
        <v>78</v>
      </c>
      <c r="X149" t="s">
        <v>75</v>
      </c>
      <c r="Y149" s="4">
        <f t="shared" si="58"/>
        <v>45790</v>
      </c>
      <c r="Z149" t="s">
        <v>37</v>
      </c>
      <c r="AA149" s="28">
        <v>3</v>
      </c>
      <c r="AB149" s="138">
        <v>0</v>
      </c>
      <c r="AC149" s="138">
        <v>0</v>
      </c>
      <c r="AD149" s="2">
        <v>0</v>
      </c>
      <c r="AE149" s="2">
        <v>0</v>
      </c>
      <c r="AF149" s="2">
        <v>564.91</v>
      </c>
      <c r="AG149" s="2">
        <v>0</v>
      </c>
      <c r="AH149" s="2">
        <v>0</v>
      </c>
      <c r="AI149" s="2">
        <v>0</v>
      </c>
      <c r="AJ149" s="29">
        <v>0</v>
      </c>
      <c r="AK149" s="30">
        <f t="shared" si="55"/>
        <v>0</v>
      </c>
      <c r="AL149" s="30">
        <f t="shared" si="56"/>
        <v>0</v>
      </c>
      <c r="AM149" s="2">
        <f t="shared" si="59"/>
        <v>-2</v>
      </c>
      <c r="AN149" s="2">
        <f t="shared" si="59"/>
        <v>1</v>
      </c>
      <c r="AO149" s="2">
        <f t="shared" si="59"/>
        <v>0</v>
      </c>
      <c r="AP149" s="2">
        <f t="shared" si="59"/>
        <v>0</v>
      </c>
      <c r="AQ149" s="2">
        <f t="shared" si="59"/>
        <v>0</v>
      </c>
      <c r="AR149" s="2">
        <f t="shared" si="59"/>
        <v>-549.80999999999995</v>
      </c>
      <c r="AS149" s="2">
        <f t="shared" si="59"/>
        <v>361.82</v>
      </c>
      <c r="AT149" s="2">
        <f t="shared" si="59"/>
        <v>0</v>
      </c>
      <c r="AU149" s="2">
        <f t="shared" si="59"/>
        <v>0</v>
      </c>
      <c r="AV149" s="29">
        <f t="shared" si="59"/>
        <v>0</v>
      </c>
      <c r="AW149" s="30">
        <f t="shared" si="59"/>
        <v>1</v>
      </c>
      <c r="AX149" s="31">
        <f t="shared" si="60"/>
        <v>361.82</v>
      </c>
      <c r="AY149" s="38">
        <f t="shared" si="47"/>
        <v>-0.66666666666666663</v>
      </c>
      <c r="AZ149" s="38" t="str">
        <f t="shared" si="47"/>
        <v/>
      </c>
      <c r="BA149" s="38" t="str">
        <f t="shared" si="47"/>
        <v/>
      </c>
      <c r="BB149" s="38" t="str">
        <f t="shared" si="46"/>
        <v/>
      </c>
      <c r="BC149" s="38" t="str">
        <f t="shared" si="46"/>
        <v/>
      </c>
      <c r="BD149" s="38">
        <f t="shared" si="46"/>
        <v>-0.97327007841957125</v>
      </c>
      <c r="BE149" s="38" t="str">
        <f t="shared" si="46"/>
        <v/>
      </c>
      <c r="BF149" s="38" t="str">
        <f t="shared" si="46"/>
        <v/>
      </c>
      <c r="BG149" s="38" t="str">
        <f t="shared" si="46"/>
        <v/>
      </c>
      <c r="BH149" s="39" t="str">
        <f t="shared" si="48"/>
        <v/>
      </c>
      <c r="BI149" s="76" t="str">
        <f t="shared" si="48"/>
        <v/>
      </c>
      <c r="BJ149" s="40" t="str">
        <f t="shared" si="48"/>
        <v/>
      </c>
      <c r="BK149" s="119">
        <f t="shared" si="50"/>
        <v>15.1</v>
      </c>
      <c r="BL149" s="120">
        <f t="shared" si="50"/>
        <v>361.82</v>
      </c>
      <c r="BM149" s="120" t="str">
        <f t="shared" si="50"/>
        <v/>
      </c>
      <c r="BN149" s="120" t="str">
        <f t="shared" si="50"/>
        <v/>
      </c>
      <c r="BO149" s="121" t="str">
        <f t="shared" si="50"/>
        <v/>
      </c>
      <c r="BP149" s="119">
        <f t="shared" si="51"/>
        <v>188.30333333333331</v>
      </c>
      <c r="BQ149" s="120" t="str">
        <f t="shared" si="51"/>
        <v/>
      </c>
      <c r="BR149" s="120" t="str">
        <f t="shared" si="51"/>
        <v/>
      </c>
      <c r="BS149" s="120" t="str">
        <f t="shared" si="51"/>
        <v/>
      </c>
      <c r="BT149" s="121" t="str">
        <f t="shared" si="51"/>
        <v/>
      </c>
      <c r="BU149" s="119">
        <f t="shared" si="52"/>
        <v>-173.20333333333332</v>
      </c>
      <c r="BV149" s="121" t="str">
        <f t="shared" si="52"/>
        <v/>
      </c>
      <c r="BW149" s="121" t="str">
        <f t="shared" si="52"/>
        <v/>
      </c>
      <c r="BX149" s="120" t="str">
        <f t="shared" si="52"/>
        <v/>
      </c>
      <c r="BY149" s="121" t="str">
        <f t="shared" si="52"/>
        <v/>
      </c>
    </row>
    <row r="150" spans="1:77" x14ac:dyDescent="0.2">
      <c r="A150" t="s">
        <v>46</v>
      </c>
      <c r="B150" t="s">
        <v>46</v>
      </c>
      <c r="C150" t="s">
        <v>78</v>
      </c>
      <c r="D150" t="s">
        <v>78</v>
      </c>
      <c r="E150" t="s">
        <v>75</v>
      </c>
      <c r="F150" s="4">
        <f t="shared" si="57"/>
        <v>46155</v>
      </c>
      <c r="G150" t="s">
        <v>38</v>
      </c>
      <c r="H150" s="28">
        <v>1</v>
      </c>
      <c r="I150" s="138">
        <v>1</v>
      </c>
      <c r="J150" s="138">
        <v>0</v>
      </c>
      <c r="K150" s="2">
        <v>0</v>
      </c>
      <c r="L150" s="2">
        <v>0</v>
      </c>
      <c r="M150" s="2">
        <v>133.03</v>
      </c>
      <c r="N150" s="2">
        <v>359.88</v>
      </c>
      <c r="O150" s="2">
        <v>0</v>
      </c>
      <c r="P150" s="2">
        <v>0</v>
      </c>
      <c r="Q150" s="29">
        <v>0</v>
      </c>
      <c r="R150" s="30">
        <f t="shared" si="53"/>
        <v>1</v>
      </c>
      <c r="S150" s="30">
        <f t="shared" si="54"/>
        <v>359.88</v>
      </c>
      <c r="T150" t="s">
        <v>49</v>
      </c>
      <c r="U150" t="s">
        <v>49</v>
      </c>
      <c r="V150" t="s">
        <v>78</v>
      </c>
      <c r="W150" t="s">
        <v>78</v>
      </c>
      <c r="X150" t="s">
        <v>75</v>
      </c>
      <c r="Y150" s="4">
        <f t="shared" si="58"/>
        <v>45791</v>
      </c>
      <c r="Z150" t="s">
        <v>38</v>
      </c>
      <c r="AA150" s="28">
        <v>4</v>
      </c>
      <c r="AB150" s="138">
        <v>0</v>
      </c>
      <c r="AC150" s="138">
        <v>0</v>
      </c>
      <c r="AD150" s="2">
        <v>0</v>
      </c>
      <c r="AE150" s="2">
        <v>0</v>
      </c>
      <c r="AF150" s="2">
        <v>436.75</v>
      </c>
      <c r="AG150" s="2">
        <v>0</v>
      </c>
      <c r="AH150" s="2">
        <v>0</v>
      </c>
      <c r="AI150" s="2">
        <v>0</v>
      </c>
      <c r="AJ150" s="29">
        <v>0</v>
      </c>
      <c r="AK150" s="30">
        <f t="shared" si="55"/>
        <v>0</v>
      </c>
      <c r="AL150" s="30">
        <f t="shared" si="56"/>
        <v>0</v>
      </c>
      <c r="AM150" s="2">
        <f t="shared" si="59"/>
        <v>-3</v>
      </c>
      <c r="AN150" s="2">
        <f t="shared" si="59"/>
        <v>1</v>
      </c>
      <c r="AO150" s="2">
        <f t="shared" si="59"/>
        <v>0</v>
      </c>
      <c r="AP150" s="2">
        <f t="shared" si="59"/>
        <v>0</v>
      </c>
      <c r="AQ150" s="2">
        <f t="shared" si="59"/>
        <v>0</v>
      </c>
      <c r="AR150" s="2">
        <f t="shared" si="59"/>
        <v>-303.72000000000003</v>
      </c>
      <c r="AS150" s="2">
        <f t="shared" si="59"/>
        <v>359.88</v>
      </c>
      <c r="AT150" s="2">
        <f t="shared" si="59"/>
        <v>0</v>
      </c>
      <c r="AU150" s="2">
        <f t="shared" si="59"/>
        <v>0</v>
      </c>
      <c r="AV150" s="29">
        <f t="shared" si="59"/>
        <v>0</v>
      </c>
      <c r="AW150" s="30">
        <f t="shared" si="59"/>
        <v>1</v>
      </c>
      <c r="AX150" s="31">
        <f t="shared" si="60"/>
        <v>359.88</v>
      </c>
      <c r="AY150" s="38">
        <f t="shared" si="47"/>
        <v>-0.75</v>
      </c>
      <c r="AZ150" s="38" t="str">
        <f t="shared" si="47"/>
        <v/>
      </c>
      <c r="BA150" s="38" t="str">
        <f t="shared" si="47"/>
        <v/>
      </c>
      <c r="BB150" s="38" t="str">
        <f t="shared" si="46"/>
        <v/>
      </c>
      <c r="BC150" s="38" t="str">
        <f t="shared" si="46"/>
        <v/>
      </c>
      <c r="BD150" s="38">
        <f t="shared" si="46"/>
        <v>-0.69540927303949629</v>
      </c>
      <c r="BE150" s="38" t="str">
        <f t="shared" si="46"/>
        <v/>
      </c>
      <c r="BF150" s="38" t="str">
        <f t="shared" si="46"/>
        <v/>
      </c>
      <c r="BG150" s="38" t="str">
        <f t="shared" si="46"/>
        <v/>
      </c>
      <c r="BH150" s="39" t="str">
        <f t="shared" si="48"/>
        <v/>
      </c>
      <c r="BI150" s="76" t="str">
        <f t="shared" si="48"/>
        <v/>
      </c>
      <c r="BJ150" s="40" t="str">
        <f t="shared" si="48"/>
        <v/>
      </c>
      <c r="BK150" s="119">
        <f t="shared" si="50"/>
        <v>133.03</v>
      </c>
      <c r="BL150" s="120">
        <f t="shared" si="50"/>
        <v>359.88</v>
      </c>
      <c r="BM150" s="120" t="str">
        <f t="shared" si="50"/>
        <v/>
      </c>
      <c r="BN150" s="120" t="str">
        <f t="shared" si="50"/>
        <v/>
      </c>
      <c r="BO150" s="121" t="str">
        <f t="shared" si="50"/>
        <v/>
      </c>
      <c r="BP150" s="119">
        <f t="shared" si="51"/>
        <v>109.1875</v>
      </c>
      <c r="BQ150" s="120" t="str">
        <f t="shared" si="51"/>
        <v/>
      </c>
      <c r="BR150" s="120" t="str">
        <f t="shared" si="51"/>
        <v/>
      </c>
      <c r="BS150" s="120" t="str">
        <f t="shared" si="51"/>
        <v/>
      </c>
      <c r="BT150" s="121" t="str">
        <f t="shared" si="51"/>
        <v/>
      </c>
      <c r="BU150" s="119">
        <f t="shared" si="52"/>
        <v>23.842500000000001</v>
      </c>
      <c r="BV150" s="121" t="str">
        <f t="shared" si="52"/>
        <v/>
      </c>
      <c r="BW150" s="121" t="str">
        <f t="shared" si="52"/>
        <v/>
      </c>
      <c r="BX150" s="120" t="str">
        <f t="shared" si="52"/>
        <v/>
      </c>
      <c r="BY150" s="121" t="str">
        <f t="shared" si="52"/>
        <v/>
      </c>
    </row>
    <row r="151" spans="1:77" x14ac:dyDescent="0.2">
      <c r="A151" t="s">
        <v>46</v>
      </c>
      <c r="B151" t="s">
        <v>46</v>
      </c>
      <c r="C151" t="s">
        <v>78</v>
      </c>
      <c r="D151" t="s">
        <v>78</v>
      </c>
      <c r="E151" t="s">
        <v>75</v>
      </c>
      <c r="F151" s="4">
        <f t="shared" si="57"/>
        <v>46156</v>
      </c>
      <c r="G151" t="s">
        <v>39</v>
      </c>
      <c r="H151" s="28">
        <v>2</v>
      </c>
      <c r="I151" s="138">
        <v>0</v>
      </c>
      <c r="J151" s="138">
        <v>0</v>
      </c>
      <c r="K151" s="2">
        <v>0</v>
      </c>
      <c r="L151" s="2">
        <v>0</v>
      </c>
      <c r="M151" s="2">
        <v>329.37</v>
      </c>
      <c r="N151" s="2">
        <v>0</v>
      </c>
      <c r="O151" s="2">
        <v>0</v>
      </c>
      <c r="P151" s="2">
        <v>0</v>
      </c>
      <c r="Q151" s="29">
        <v>0</v>
      </c>
      <c r="R151" s="30">
        <f t="shared" si="53"/>
        <v>0</v>
      </c>
      <c r="S151" s="30">
        <f t="shared" si="54"/>
        <v>0</v>
      </c>
      <c r="T151" t="s">
        <v>49</v>
      </c>
      <c r="U151" t="s">
        <v>49</v>
      </c>
      <c r="V151" t="s">
        <v>78</v>
      </c>
      <c r="W151" t="s">
        <v>78</v>
      </c>
      <c r="X151" t="s">
        <v>75</v>
      </c>
      <c r="Y151" s="4">
        <f t="shared" si="58"/>
        <v>45792</v>
      </c>
      <c r="Z151" t="s">
        <v>39</v>
      </c>
      <c r="AA151" s="28">
        <v>2</v>
      </c>
      <c r="AB151" s="138">
        <v>0</v>
      </c>
      <c r="AC151" s="138">
        <v>0</v>
      </c>
      <c r="AD151" s="2">
        <v>0</v>
      </c>
      <c r="AE151" s="2">
        <v>0</v>
      </c>
      <c r="AF151" s="2">
        <v>211.8</v>
      </c>
      <c r="AG151" s="2">
        <v>0</v>
      </c>
      <c r="AH151" s="2">
        <v>0</v>
      </c>
      <c r="AI151" s="2">
        <v>0</v>
      </c>
      <c r="AJ151" s="29">
        <v>0</v>
      </c>
      <c r="AK151" s="30">
        <f t="shared" si="55"/>
        <v>0</v>
      </c>
      <c r="AL151" s="30">
        <f t="shared" si="56"/>
        <v>0</v>
      </c>
      <c r="AM151" s="2">
        <f t="shared" si="59"/>
        <v>0</v>
      </c>
      <c r="AN151" s="2">
        <f t="shared" si="59"/>
        <v>0</v>
      </c>
      <c r="AO151" s="2">
        <f t="shared" si="59"/>
        <v>0</v>
      </c>
      <c r="AP151" s="2">
        <f t="shared" si="59"/>
        <v>0</v>
      </c>
      <c r="AQ151" s="2">
        <f t="shared" si="59"/>
        <v>0</v>
      </c>
      <c r="AR151" s="2">
        <f t="shared" si="59"/>
        <v>117.57</v>
      </c>
      <c r="AS151" s="2">
        <f t="shared" si="59"/>
        <v>0</v>
      </c>
      <c r="AT151" s="2">
        <f t="shared" si="59"/>
        <v>0</v>
      </c>
      <c r="AU151" s="2">
        <f t="shared" si="59"/>
        <v>0</v>
      </c>
      <c r="AV151" s="29">
        <f t="shared" si="59"/>
        <v>0</v>
      </c>
      <c r="AW151" s="30">
        <f t="shared" si="59"/>
        <v>0</v>
      </c>
      <c r="AX151" s="31">
        <f t="shared" si="60"/>
        <v>0</v>
      </c>
      <c r="AY151" s="38">
        <f t="shared" si="47"/>
        <v>0</v>
      </c>
      <c r="AZ151" s="38" t="str">
        <f t="shared" si="47"/>
        <v/>
      </c>
      <c r="BA151" s="38" t="str">
        <f t="shared" si="47"/>
        <v/>
      </c>
      <c r="BB151" s="38" t="str">
        <f t="shared" si="46"/>
        <v/>
      </c>
      <c r="BC151" s="38" t="str">
        <f t="shared" si="46"/>
        <v/>
      </c>
      <c r="BD151" s="38">
        <f t="shared" si="46"/>
        <v>0.55509915014164302</v>
      </c>
      <c r="BE151" s="38" t="str">
        <f t="shared" ref="BE151:BJ207" si="61">IFERROR(AS151/AG151,"")</f>
        <v/>
      </c>
      <c r="BF151" s="38" t="str">
        <f t="shared" si="61"/>
        <v/>
      </c>
      <c r="BG151" s="38" t="str">
        <f t="shared" si="61"/>
        <v/>
      </c>
      <c r="BH151" s="39" t="str">
        <f t="shared" si="48"/>
        <v/>
      </c>
      <c r="BI151" s="76" t="str">
        <f t="shared" si="48"/>
        <v/>
      </c>
      <c r="BJ151" s="40" t="str">
        <f t="shared" si="48"/>
        <v/>
      </c>
      <c r="BK151" s="119">
        <f t="shared" si="50"/>
        <v>164.685</v>
      </c>
      <c r="BL151" s="120" t="str">
        <f t="shared" si="50"/>
        <v/>
      </c>
      <c r="BM151" s="120" t="str">
        <f t="shared" si="50"/>
        <v/>
      </c>
      <c r="BN151" s="120" t="str">
        <f t="shared" si="50"/>
        <v/>
      </c>
      <c r="BO151" s="121" t="str">
        <f t="shared" si="50"/>
        <v/>
      </c>
      <c r="BP151" s="119">
        <f t="shared" si="51"/>
        <v>105.9</v>
      </c>
      <c r="BQ151" s="120" t="str">
        <f t="shared" si="51"/>
        <v/>
      </c>
      <c r="BR151" s="120" t="str">
        <f t="shared" si="51"/>
        <v/>
      </c>
      <c r="BS151" s="120" t="str">
        <f t="shared" si="51"/>
        <v/>
      </c>
      <c r="BT151" s="121" t="str">
        <f t="shared" si="51"/>
        <v/>
      </c>
      <c r="BU151" s="119">
        <f t="shared" si="52"/>
        <v>58.784999999999997</v>
      </c>
      <c r="BV151" s="121" t="str">
        <f t="shared" si="52"/>
        <v/>
      </c>
      <c r="BW151" s="121" t="str">
        <f t="shared" si="52"/>
        <v/>
      </c>
      <c r="BX151" s="120" t="str">
        <f t="shared" si="52"/>
        <v/>
      </c>
      <c r="BY151" s="121" t="str">
        <f t="shared" si="52"/>
        <v/>
      </c>
    </row>
    <row r="152" spans="1:77" x14ac:dyDescent="0.2">
      <c r="A152" t="s">
        <v>46</v>
      </c>
      <c r="B152" t="s">
        <v>46</v>
      </c>
      <c r="C152" t="s">
        <v>78</v>
      </c>
      <c r="D152" t="s">
        <v>78</v>
      </c>
      <c r="E152" t="s">
        <v>75</v>
      </c>
      <c r="F152" s="4">
        <f t="shared" si="57"/>
        <v>46157</v>
      </c>
      <c r="G152" t="s">
        <v>40</v>
      </c>
      <c r="H152" s="28">
        <v>4</v>
      </c>
      <c r="I152" s="138">
        <v>1</v>
      </c>
      <c r="J152" s="138">
        <v>0</v>
      </c>
      <c r="K152" s="2">
        <v>0</v>
      </c>
      <c r="L152" s="2">
        <v>0</v>
      </c>
      <c r="M152" s="2">
        <v>512.21</v>
      </c>
      <c r="N152" s="2">
        <v>161.88</v>
      </c>
      <c r="O152" s="2">
        <v>0</v>
      </c>
      <c r="P152" s="2">
        <v>0</v>
      </c>
      <c r="Q152" s="29">
        <v>0</v>
      </c>
      <c r="R152" s="30">
        <f t="shared" si="53"/>
        <v>1</v>
      </c>
      <c r="S152" s="30">
        <f t="shared" si="54"/>
        <v>161.88</v>
      </c>
      <c r="T152" t="s">
        <v>49</v>
      </c>
      <c r="U152" t="s">
        <v>49</v>
      </c>
      <c r="V152" t="s">
        <v>78</v>
      </c>
      <c r="W152" t="s">
        <v>78</v>
      </c>
      <c r="X152" t="s">
        <v>75</v>
      </c>
      <c r="Y152" s="4">
        <f t="shared" si="58"/>
        <v>45793</v>
      </c>
      <c r="Z152" t="s">
        <v>40</v>
      </c>
      <c r="AA152" s="28">
        <v>0</v>
      </c>
      <c r="AB152" s="138">
        <v>0</v>
      </c>
      <c r="AC152" s="138">
        <v>0</v>
      </c>
      <c r="AD152" s="2">
        <v>0</v>
      </c>
      <c r="AE152" s="2">
        <v>0</v>
      </c>
      <c r="AF152" s="2">
        <v>0</v>
      </c>
      <c r="AG152" s="2">
        <v>0</v>
      </c>
      <c r="AH152" s="2">
        <v>0</v>
      </c>
      <c r="AI152" s="2">
        <v>0</v>
      </c>
      <c r="AJ152" s="29">
        <v>0</v>
      </c>
      <c r="AK152" s="30">
        <f t="shared" si="55"/>
        <v>0</v>
      </c>
      <c r="AL152" s="30">
        <f t="shared" si="56"/>
        <v>0</v>
      </c>
      <c r="AM152" s="2">
        <f t="shared" si="59"/>
        <v>4</v>
      </c>
      <c r="AN152" s="2">
        <f t="shared" si="59"/>
        <v>1</v>
      </c>
      <c r="AO152" s="2">
        <f t="shared" si="59"/>
        <v>0</v>
      </c>
      <c r="AP152" s="2">
        <f t="shared" si="59"/>
        <v>0</v>
      </c>
      <c r="AQ152" s="2">
        <f t="shared" si="59"/>
        <v>0</v>
      </c>
      <c r="AR152" s="2">
        <f t="shared" si="59"/>
        <v>512.21</v>
      </c>
      <c r="AS152" s="2">
        <f t="shared" si="59"/>
        <v>161.88</v>
      </c>
      <c r="AT152" s="2">
        <f t="shared" si="59"/>
        <v>0</v>
      </c>
      <c r="AU152" s="2">
        <f t="shared" si="59"/>
        <v>0</v>
      </c>
      <c r="AV152" s="29">
        <f t="shared" si="59"/>
        <v>0</v>
      </c>
      <c r="AW152" s="30">
        <f t="shared" si="59"/>
        <v>1</v>
      </c>
      <c r="AX152" s="31">
        <f t="shared" si="60"/>
        <v>161.88</v>
      </c>
      <c r="AY152" s="38" t="str">
        <f t="shared" si="47"/>
        <v/>
      </c>
      <c r="AZ152" s="38" t="str">
        <f t="shared" si="47"/>
        <v/>
      </c>
      <c r="BA152" s="38" t="str">
        <f t="shared" si="47"/>
        <v/>
      </c>
      <c r="BB152" s="38" t="str">
        <f t="shared" si="47"/>
        <v/>
      </c>
      <c r="BC152" s="38" t="str">
        <f t="shared" si="47"/>
        <v/>
      </c>
      <c r="BD152" s="38" t="str">
        <f t="shared" si="47"/>
        <v/>
      </c>
      <c r="BE152" s="38" t="str">
        <f t="shared" si="61"/>
        <v/>
      </c>
      <c r="BF152" s="38" t="str">
        <f t="shared" si="61"/>
        <v/>
      </c>
      <c r="BG152" s="38" t="str">
        <f t="shared" si="61"/>
        <v/>
      </c>
      <c r="BH152" s="39" t="str">
        <f t="shared" si="48"/>
        <v/>
      </c>
      <c r="BI152" s="76" t="str">
        <f t="shared" si="48"/>
        <v/>
      </c>
      <c r="BJ152" s="40" t="str">
        <f t="shared" si="48"/>
        <v/>
      </c>
      <c r="BK152" s="119">
        <f t="shared" si="50"/>
        <v>128.05250000000001</v>
      </c>
      <c r="BL152" s="120">
        <f t="shared" si="50"/>
        <v>161.88</v>
      </c>
      <c r="BM152" s="120" t="str">
        <f t="shared" si="50"/>
        <v/>
      </c>
      <c r="BN152" s="120" t="str">
        <f t="shared" si="50"/>
        <v/>
      </c>
      <c r="BO152" s="121" t="str">
        <f t="shared" si="50"/>
        <v/>
      </c>
      <c r="BP152" s="119" t="str">
        <f t="shared" si="51"/>
        <v/>
      </c>
      <c r="BQ152" s="120" t="str">
        <f t="shared" si="51"/>
        <v/>
      </c>
      <c r="BR152" s="120" t="str">
        <f t="shared" si="51"/>
        <v/>
      </c>
      <c r="BS152" s="120" t="str">
        <f t="shared" si="51"/>
        <v/>
      </c>
      <c r="BT152" s="121" t="str">
        <f t="shared" si="51"/>
        <v/>
      </c>
      <c r="BU152" s="119" t="str">
        <f t="shared" si="52"/>
        <v/>
      </c>
      <c r="BV152" s="121" t="str">
        <f t="shared" si="52"/>
        <v/>
      </c>
      <c r="BW152" s="121" t="str">
        <f t="shared" si="52"/>
        <v/>
      </c>
      <c r="BX152" s="120" t="str">
        <f t="shared" si="52"/>
        <v/>
      </c>
      <c r="BY152" s="121" t="str">
        <f t="shared" si="52"/>
        <v/>
      </c>
    </row>
    <row r="153" spans="1:77" ht="13.5" thickBot="1" x14ac:dyDescent="0.25">
      <c r="A153" t="s">
        <v>46</v>
      </c>
      <c r="B153" t="s">
        <v>46</v>
      </c>
      <c r="C153" t="s">
        <v>78</v>
      </c>
      <c r="D153" t="s">
        <v>78</v>
      </c>
      <c r="E153" t="s">
        <v>75</v>
      </c>
      <c r="F153" s="59">
        <f t="shared" si="57"/>
        <v>46158</v>
      </c>
      <c r="G153" s="42" t="s">
        <v>41</v>
      </c>
      <c r="H153" s="43">
        <v>3</v>
      </c>
      <c r="I153" s="44">
        <v>0</v>
      </c>
      <c r="J153" s="44">
        <v>0</v>
      </c>
      <c r="K153" s="44">
        <v>0</v>
      </c>
      <c r="L153" s="44">
        <v>0</v>
      </c>
      <c r="M153" s="44">
        <v>559.9</v>
      </c>
      <c r="N153" s="44">
        <v>0</v>
      </c>
      <c r="O153" s="44">
        <v>0</v>
      </c>
      <c r="P153" s="44">
        <v>0</v>
      </c>
      <c r="Q153" s="45">
        <v>0</v>
      </c>
      <c r="R153" s="46">
        <f t="shared" si="53"/>
        <v>0</v>
      </c>
      <c r="S153" s="46">
        <f t="shared" si="54"/>
        <v>0</v>
      </c>
      <c r="T153" t="s">
        <v>49</v>
      </c>
      <c r="U153" t="s">
        <v>49</v>
      </c>
      <c r="V153" t="s">
        <v>78</v>
      </c>
      <c r="W153" t="s">
        <v>78</v>
      </c>
      <c r="X153" t="s">
        <v>75</v>
      </c>
      <c r="Y153" s="59">
        <f t="shared" si="58"/>
        <v>45794</v>
      </c>
      <c r="Z153" s="42" t="s">
        <v>41</v>
      </c>
      <c r="AA153" s="43">
        <v>0</v>
      </c>
      <c r="AB153" s="44">
        <v>0</v>
      </c>
      <c r="AC153" s="44">
        <v>0</v>
      </c>
      <c r="AD153" s="44">
        <v>0</v>
      </c>
      <c r="AE153" s="44">
        <v>0</v>
      </c>
      <c r="AF153" s="44">
        <v>0</v>
      </c>
      <c r="AG153" s="44">
        <v>0</v>
      </c>
      <c r="AH153" s="44">
        <v>0</v>
      </c>
      <c r="AI153" s="44">
        <v>0</v>
      </c>
      <c r="AJ153" s="45">
        <v>0</v>
      </c>
      <c r="AK153" s="46">
        <f t="shared" si="55"/>
        <v>0</v>
      </c>
      <c r="AL153" s="46">
        <f t="shared" si="56"/>
        <v>0</v>
      </c>
      <c r="AM153" s="44">
        <f t="shared" si="59"/>
        <v>3</v>
      </c>
      <c r="AN153" s="44">
        <f t="shared" si="59"/>
        <v>0</v>
      </c>
      <c r="AO153" s="44">
        <f t="shared" si="59"/>
        <v>0</v>
      </c>
      <c r="AP153" s="44">
        <f t="shared" si="59"/>
        <v>0</v>
      </c>
      <c r="AQ153" s="44">
        <f t="shared" si="59"/>
        <v>0</v>
      </c>
      <c r="AR153" s="44">
        <f t="shared" si="59"/>
        <v>559.9</v>
      </c>
      <c r="AS153" s="44">
        <f t="shared" si="59"/>
        <v>0</v>
      </c>
      <c r="AT153" s="44">
        <f t="shared" si="59"/>
        <v>0</v>
      </c>
      <c r="AU153" s="44">
        <f t="shared" si="59"/>
        <v>0</v>
      </c>
      <c r="AV153" s="45">
        <f t="shared" si="59"/>
        <v>0</v>
      </c>
      <c r="AW153" s="46">
        <f t="shared" si="59"/>
        <v>0</v>
      </c>
      <c r="AX153" s="47">
        <f t="shared" si="60"/>
        <v>0</v>
      </c>
      <c r="AY153" s="56" t="str">
        <f t="shared" si="47"/>
        <v/>
      </c>
      <c r="AZ153" s="56" t="str">
        <f t="shared" si="47"/>
        <v/>
      </c>
      <c r="BA153" s="56" t="str">
        <f t="shared" si="47"/>
        <v/>
      </c>
      <c r="BB153" s="56" t="str">
        <f t="shared" si="47"/>
        <v/>
      </c>
      <c r="BC153" s="56" t="str">
        <f t="shared" si="47"/>
        <v/>
      </c>
      <c r="BD153" s="56" t="str">
        <f t="shared" si="47"/>
        <v/>
      </c>
      <c r="BE153" s="56" t="str">
        <f t="shared" si="61"/>
        <v/>
      </c>
      <c r="BF153" s="56" t="str">
        <f t="shared" si="61"/>
        <v/>
      </c>
      <c r="BG153" s="56" t="str">
        <f t="shared" si="61"/>
        <v/>
      </c>
      <c r="BH153" s="57" t="str">
        <f t="shared" si="48"/>
        <v/>
      </c>
      <c r="BI153" s="81" t="str">
        <f t="shared" si="48"/>
        <v/>
      </c>
      <c r="BJ153" s="58" t="str">
        <f t="shared" si="48"/>
        <v/>
      </c>
      <c r="BK153" s="122">
        <f t="shared" si="50"/>
        <v>186.63333333333333</v>
      </c>
      <c r="BL153" s="123" t="str">
        <f t="shared" si="50"/>
        <v/>
      </c>
      <c r="BM153" s="123" t="str">
        <f t="shared" si="50"/>
        <v/>
      </c>
      <c r="BN153" s="123" t="str">
        <f t="shared" si="50"/>
        <v/>
      </c>
      <c r="BO153" s="124" t="str">
        <f t="shared" si="50"/>
        <v/>
      </c>
      <c r="BP153" s="122" t="str">
        <f t="shared" si="51"/>
        <v/>
      </c>
      <c r="BQ153" s="123" t="str">
        <f t="shared" si="51"/>
        <v/>
      </c>
      <c r="BR153" s="123" t="str">
        <f t="shared" si="51"/>
        <v/>
      </c>
      <c r="BS153" s="123" t="str">
        <f t="shared" si="51"/>
        <v/>
      </c>
      <c r="BT153" s="124" t="str">
        <f t="shared" si="51"/>
        <v/>
      </c>
      <c r="BU153" s="122" t="str">
        <f t="shared" si="52"/>
        <v/>
      </c>
      <c r="BV153" s="124" t="str">
        <f t="shared" si="52"/>
        <v/>
      </c>
      <c r="BW153" s="124" t="str">
        <f t="shared" si="52"/>
        <v/>
      </c>
      <c r="BX153" s="123" t="str">
        <f t="shared" si="52"/>
        <v/>
      </c>
      <c r="BY153" s="124" t="str">
        <f t="shared" si="52"/>
        <v/>
      </c>
    </row>
    <row r="154" spans="1:77" x14ac:dyDescent="0.2">
      <c r="A154" t="s">
        <v>46</v>
      </c>
      <c r="B154" t="s">
        <v>46</v>
      </c>
      <c r="C154" t="s">
        <v>78</v>
      </c>
      <c r="D154" t="s">
        <v>78</v>
      </c>
      <c r="E154" t="s">
        <v>76</v>
      </c>
      <c r="F154" s="4">
        <f t="shared" si="57"/>
        <v>46159</v>
      </c>
      <c r="G154" t="s">
        <v>35</v>
      </c>
      <c r="H154" s="28">
        <v>1</v>
      </c>
      <c r="I154" s="138">
        <v>0</v>
      </c>
      <c r="J154" s="138">
        <v>0</v>
      </c>
      <c r="K154" s="2">
        <v>0</v>
      </c>
      <c r="L154" s="2">
        <v>0</v>
      </c>
      <c r="M154" s="2">
        <v>28.19</v>
      </c>
      <c r="N154" s="2">
        <v>0</v>
      </c>
      <c r="O154" s="2">
        <v>0</v>
      </c>
      <c r="P154" s="2">
        <v>0</v>
      </c>
      <c r="Q154" s="29">
        <v>0</v>
      </c>
      <c r="R154" s="30">
        <f t="shared" si="53"/>
        <v>0</v>
      </c>
      <c r="S154" s="30">
        <f t="shared" si="54"/>
        <v>0</v>
      </c>
      <c r="T154" t="s">
        <v>49</v>
      </c>
      <c r="U154" t="s">
        <v>49</v>
      </c>
      <c r="V154" t="s">
        <v>78</v>
      </c>
      <c r="W154" t="s">
        <v>78</v>
      </c>
      <c r="X154" t="s">
        <v>76</v>
      </c>
      <c r="Y154" s="4">
        <f t="shared" si="58"/>
        <v>45795</v>
      </c>
      <c r="Z154" t="s">
        <v>35</v>
      </c>
      <c r="AA154" s="28">
        <v>0</v>
      </c>
      <c r="AB154" s="138">
        <v>0</v>
      </c>
      <c r="AC154" s="138">
        <v>0</v>
      </c>
      <c r="AD154" s="2">
        <v>0</v>
      </c>
      <c r="AE154" s="2">
        <v>0</v>
      </c>
      <c r="AF154" s="2">
        <v>0</v>
      </c>
      <c r="AG154" s="2">
        <v>0</v>
      </c>
      <c r="AH154" s="2">
        <v>0</v>
      </c>
      <c r="AI154" s="2">
        <v>0</v>
      </c>
      <c r="AJ154" s="29">
        <v>0</v>
      </c>
      <c r="AK154" s="30">
        <f t="shared" si="55"/>
        <v>0</v>
      </c>
      <c r="AL154" s="30">
        <f t="shared" si="56"/>
        <v>0</v>
      </c>
      <c r="AM154" s="2">
        <f t="shared" si="59"/>
        <v>1</v>
      </c>
      <c r="AN154" s="2">
        <f t="shared" si="59"/>
        <v>0</v>
      </c>
      <c r="AO154" s="2">
        <f t="shared" si="59"/>
        <v>0</v>
      </c>
      <c r="AP154" s="2">
        <f t="shared" si="59"/>
        <v>0</v>
      </c>
      <c r="AQ154" s="2">
        <f t="shared" si="59"/>
        <v>0</v>
      </c>
      <c r="AR154" s="2">
        <f t="shared" si="59"/>
        <v>28.19</v>
      </c>
      <c r="AS154" s="2">
        <f t="shared" si="59"/>
        <v>0</v>
      </c>
      <c r="AT154" s="2">
        <f t="shared" si="59"/>
        <v>0</v>
      </c>
      <c r="AU154" s="2">
        <f t="shared" si="59"/>
        <v>0</v>
      </c>
      <c r="AV154" s="29">
        <f t="shared" si="59"/>
        <v>0</v>
      </c>
      <c r="AW154" s="30">
        <f t="shared" si="59"/>
        <v>0</v>
      </c>
      <c r="AX154" s="31">
        <f t="shared" si="60"/>
        <v>0</v>
      </c>
      <c r="AY154" s="38" t="str">
        <f t="shared" si="47"/>
        <v/>
      </c>
      <c r="AZ154" s="38" t="str">
        <f t="shared" si="47"/>
        <v/>
      </c>
      <c r="BA154" s="38" t="str">
        <f t="shared" si="47"/>
        <v/>
      </c>
      <c r="BB154" s="38" t="str">
        <f t="shared" si="47"/>
        <v/>
      </c>
      <c r="BC154" s="38" t="str">
        <f t="shared" si="47"/>
        <v/>
      </c>
      <c r="BD154" s="38" t="str">
        <f t="shared" si="47"/>
        <v/>
      </c>
      <c r="BE154" s="38" t="str">
        <f t="shared" si="61"/>
        <v/>
      </c>
      <c r="BF154" s="38" t="str">
        <f t="shared" si="61"/>
        <v/>
      </c>
      <c r="BG154" s="38" t="str">
        <f t="shared" si="61"/>
        <v/>
      </c>
      <c r="BH154" s="39" t="str">
        <f t="shared" si="48"/>
        <v/>
      </c>
      <c r="BI154" s="76" t="str">
        <f t="shared" si="48"/>
        <v/>
      </c>
      <c r="BJ154" s="40" t="str">
        <f t="shared" si="48"/>
        <v/>
      </c>
      <c r="BK154" s="116">
        <f t="shared" si="50"/>
        <v>28.19</v>
      </c>
      <c r="BL154" s="117" t="str">
        <f t="shared" si="50"/>
        <v/>
      </c>
      <c r="BM154" s="117" t="str">
        <f t="shared" si="50"/>
        <v/>
      </c>
      <c r="BN154" s="117" t="str">
        <f t="shared" si="50"/>
        <v/>
      </c>
      <c r="BO154" s="118" t="str">
        <f t="shared" si="50"/>
        <v/>
      </c>
      <c r="BP154" s="116" t="str">
        <f t="shared" si="51"/>
        <v/>
      </c>
      <c r="BQ154" s="117" t="str">
        <f t="shared" si="51"/>
        <v/>
      </c>
      <c r="BR154" s="117" t="str">
        <f t="shared" si="51"/>
        <v/>
      </c>
      <c r="BS154" s="117" t="str">
        <f t="shared" si="51"/>
        <v/>
      </c>
      <c r="BT154" s="118" t="str">
        <f t="shared" si="51"/>
        <v/>
      </c>
      <c r="BU154" s="116" t="str">
        <f t="shared" si="52"/>
        <v/>
      </c>
      <c r="BV154" s="118" t="str">
        <f t="shared" si="52"/>
        <v/>
      </c>
      <c r="BW154" s="118" t="str">
        <f t="shared" si="52"/>
        <v/>
      </c>
      <c r="BX154" s="117" t="str">
        <f t="shared" si="52"/>
        <v/>
      </c>
      <c r="BY154" s="118" t="str">
        <f t="shared" si="52"/>
        <v/>
      </c>
    </row>
    <row r="155" spans="1:77" x14ac:dyDescent="0.2">
      <c r="A155" t="s">
        <v>46</v>
      </c>
      <c r="B155" t="s">
        <v>46</v>
      </c>
      <c r="C155" t="s">
        <v>78</v>
      </c>
      <c r="D155" t="s">
        <v>78</v>
      </c>
      <c r="E155" t="s">
        <v>76</v>
      </c>
      <c r="F155" s="4">
        <f t="shared" si="57"/>
        <v>46160</v>
      </c>
      <c r="G155" t="s">
        <v>36</v>
      </c>
      <c r="H155" s="28">
        <v>0</v>
      </c>
      <c r="I155" s="138">
        <v>2</v>
      </c>
      <c r="J155" s="138">
        <v>0</v>
      </c>
      <c r="K155" s="2">
        <v>0</v>
      </c>
      <c r="L155" s="2">
        <v>0</v>
      </c>
      <c r="M155" s="2">
        <v>0</v>
      </c>
      <c r="N155" s="2">
        <v>351.64</v>
      </c>
      <c r="O155" s="2">
        <v>0</v>
      </c>
      <c r="P155" s="2">
        <v>0</v>
      </c>
      <c r="Q155" s="29">
        <v>0</v>
      </c>
      <c r="R155" s="30">
        <f t="shared" si="53"/>
        <v>2</v>
      </c>
      <c r="S155" s="30">
        <f t="shared" si="54"/>
        <v>351.64</v>
      </c>
      <c r="T155" t="s">
        <v>49</v>
      </c>
      <c r="U155" t="s">
        <v>49</v>
      </c>
      <c r="V155" t="s">
        <v>78</v>
      </c>
      <c r="W155" t="s">
        <v>78</v>
      </c>
      <c r="X155" t="s">
        <v>76</v>
      </c>
      <c r="Y155" s="4">
        <f t="shared" si="58"/>
        <v>45796</v>
      </c>
      <c r="Z155" t="s">
        <v>36</v>
      </c>
      <c r="AA155" s="28">
        <v>1</v>
      </c>
      <c r="AB155" s="138">
        <v>0</v>
      </c>
      <c r="AC155" s="138">
        <v>0</v>
      </c>
      <c r="AD155" s="2">
        <v>0</v>
      </c>
      <c r="AE155" s="2">
        <v>0</v>
      </c>
      <c r="AF155" s="2">
        <v>127.9</v>
      </c>
      <c r="AG155" s="2">
        <v>0</v>
      </c>
      <c r="AH155" s="2">
        <v>0</v>
      </c>
      <c r="AI155" s="2">
        <v>0</v>
      </c>
      <c r="AJ155" s="29">
        <v>0</v>
      </c>
      <c r="AK155" s="30">
        <f t="shared" si="55"/>
        <v>0</v>
      </c>
      <c r="AL155" s="30">
        <f t="shared" si="56"/>
        <v>0</v>
      </c>
      <c r="AM155" s="2">
        <f t="shared" si="59"/>
        <v>-1</v>
      </c>
      <c r="AN155" s="2">
        <f t="shared" si="59"/>
        <v>2</v>
      </c>
      <c r="AO155" s="2">
        <f t="shared" si="59"/>
        <v>0</v>
      </c>
      <c r="AP155" s="2">
        <f t="shared" si="59"/>
        <v>0</v>
      </c>
      <c r="AQ155" s="2">
        <f t="shared" si="59"/>
        <v>0</v>
      </c>
      <c r="AR155" s="2">
        <f t="shared" si="59"/>
        <v>-127.9</v>
      </c>
      <c r="AS155" s="2">
        <f t="shared" si="59"/>
        <v>351.64</v>
      </c>
      <c r="AT155" s="2">
        <f t="shared" si="59"/>
        <v>0</v>
      </c>
      <c r="AU155" s="2">
        <f t="shared" si="59"/>
        <v>0</v>
      </c>
      <c r="AV155" s="29">
        <f t="shared" si="59"/>
        <v>0</v>
      </c>
      <c r="AW155" s="30">
        <f t="shared" si="59"/>
        <v>2</v>
      </c>
      <c r="AX155" s="31">
        <f t="shared" si="60"/>
        <v>351.64</v>
      </c>
      <c r="AY155" s="38">
        <f t="shared" si="47"/>
        <v>-1</v>
      </c>
      <c r="AZ155" s="38" t="str">
        <f t="shared" si="47"/>
        <v/>
      </c>
      <c r="BA155" s="38" t="str">
        <f t="shared" si="47"/>
        <v/>
      </c>
      <c r="BB155" s="38" t="str">
        <f t="shared" si="47"/>
        <v/>
      </c>
      <c r="BC155" s="38" t="str">
        <f t="shared" si="47"/>
        <v/>
      </c>
      <c r="BD155" s="38">
        <f t="shared" si="47"/>
        <v>-1</v>
      </c>
      <c r="BE155" s="38" t="str">
        <f t="shared" si="61"/>
        <v/>
      </c>
      <c r="BF155" s="38" t="str">
        <f t="shared" si="61"/>
        <v/>
      </c>
      <c r="BG155" s="38" t="str">
        <f t="shared" si="61"/>
        <v/>
      </c>
      <c r="BH155" s="39" t="str">
        <f t="shared" si="48"/>
        <v/>
      </c>
      <c r="BI155" s="76" t="str">
        <f t="shared" si="48"/>
        <v/>
      </c>
      <c r="BJ155" s="40" t="str">
        <f t="shared" si="48"/>
        <v/>
      </c>
      <c r="BK155" s="119" t="str">
        <f t="shared" si="50"/>
        <v/>
      </c>
      <c r="BL155" s="120">
        <f t="shared" si="50"/>
        <v>175.82</v>
      </c>
      <c r="BM155" s="120" t="str">
        <f t="shared" si="50"/>
        <v/>
      </c>
      <c r="BN155" s="120" t="str">
        <f t="shared" si="50"/>
        <v/>
      </c>
      <c r="BO155" s="121" t="str">
        <f t="shared" si="50"/>
        <v/>
      </c>
      <c r="BP155" s="119">
        <f t="shared" si="51"/>
        <v>127.9</v>
      </c>
      <c r="BQ155" s="120" t="str">
        <f t="shared" si="51"/>
        <v/>
      </c>
      <c r="BR155" s="120" t="str">
        <f t="shared" si="51"/>
        <v/>
      </c>
      <c r="BS155" s="120" t="str">
        <f t="shared" si="51"/>
        <v/>
      </c>
      <c r="BT155" s="121" t="str">
        <f t="shared" si="51"/>
        <v/>
      </c>
      <c r="BU155" s="119" t="str">
        <f t="shared" si="52"/>
        <v/>
      </c>
      <c r="BV155" s="121" t="str">
        <f t="shared" si="52"/>
        <v/>
      </c>
      <c r="BW155" s="121" t="str">
        <f t="shared" si="52"/>
        <v/>
      </c>
      <c r="BX155" s="120" t="str">
        <f t="shared" si="52"/>
        <v/>
      </c>
      <c r="BY155" s="121" t="str">
        <f t="shared" si="52"/>
        <v/>
      </c>
    </row>
    <row r="156" spans="1:77" x14ac:dyDescent="0.2">
      <c r="A156" t="s">
        <v>46</v>
      </c>
      <c r="B156" t="s">
        <v>46</v>
      </c>
      <c r="C156" t="s">
        <v>78</v>
      </c>
      <c r="D156" t="s">
        <v>78</v>
      </c>
      <c r="E156" t="s">
        <v>76</v>
      </c>
      <c r="F156" s="4">
        <f t="shared" si="57"/>
        <v>46161</v>
      </c>
      <c r="G156" t="s">
        <v>37</v>
      </c>
      <c r="H156" s="28">
        <v>1</v>
      </c>
      <c r="I156" s="138">
        <v>0</v>
      </c>
      <c r="J156" s="138">
        <v>0</v>
      </c>
      <c r="K156" s="2">
        <v>0</v>
      </c>
      <c r="L156" s="2">
        <v>0</v>
      </c>
      <c r="M156" s="2">
        <v>104.19</v>
      </c>
      <c r="N156" s="2">
        <v>0</v>
      </c>
      <c r="O156" s="2">
        <v>0</v>
      </c>
      <c r="P156" s="2">
        <v>0</v>
      </c>
      <c r="Q156" s="29">
        <v>0</v>
      </c>
      <c r="R156" s="30">
        <f t="shared" si="53"/>
        <v>0</v>
      </c>
      <c r="S156" s="30">
        <f t="shared" si="54"/>
        <v>0</v>
      </c>
      <c r="T156" t="s">
        <v>49</v>
      </c>
      <c r="U156" t="s">
        <v>49</v>
      </c>
      <c r="V156" t="s">
        <v>78</v>
      </c>
      <c r="W156" t="s">
        <v>78</v>
      </c>
      <c r="X156" t="s">
        <v>76</v>
      </c>
      <c r="Y156" s="4">
        <f t="shared" si="58"/>
        <v>45797</v>
      </c>
      <c r="Z156" t="s">
        <v>37</v>
      </c>
      <c r="AA156" s="28">
        <v>1</v>
      </c>
      <c r="AB156" s="138">
        <v>1</v>
      </c>
      <c r="AC156" s="138">
        <v>0</v>
      </c>
      <c r="AD156" s="2">
        <v>0</v>
      </c>
      <c r="AE156" s="2">
        <v>0</v>
      </c>
      <c r="AF156" s="2">
        <v>134.91999999999999</v>
      </c>
      <c r="AG156" s="2">
        <v>0</v>
      </c>
      <c r="AH156" s="2">
        <v>0</v>
      </c>
      <c r="AI156" s="2">
        <v>0</v>
      </c>
      <c r="AJ156" s="29">
        <v>0</v>
      </c>
      <c r="AK156" s="30">
        <f t="shared" si="55"/>
        <v>1</v>
      </c>
      <c r="AL156" s="30">
        <f t="shared" si="56"/>
        <v>0</v>
      </c>
      <c r="AM156" s="2">
        <f t="shared" si="59"/>
        <v>0</v>
      </c>
      <c r="AN156" s="2">
        <f t="shared" si="59"/>
        <v>-1</v>
      </c>
      <c r="AO156" s="2">
        <f t="shared" si="59"/>
        <v>0</v>
      </c>
      <c r="AP156" s="2">
        <f t="shared" si="59"/>
        <v>0</v>
      </c>
      <c r="AQ156" s="2">
        <f t="shared" si="59"/>
        <v>0</v>
      </c>
      <c r="AR156" s="2">
        <f t="shared" si="59"/>
        <v>-30.72999999999999</v>
      </c>
      <c r="AS156" s="2">
        <f t="shared" si="59"/>
        <v>0</v>
      </c>
      <c r="AT156" s="2">
        <f t="shared" si="59"/>
        <v>0</v>
      </c>
      <c r="AU156" s="2">
        <f t="shared" si="59"/>
        <v>0</v>
      </c>
      <c r="AV156" s="29">
        <f t="shared" si="59"/>
        <v>0</v>
      </c>
      <c r="AW156" s="30">
        <f t="shared" si="59"/>
        <v>-1</v>
      </c>
      <c r="AX156" s="31">
        <f t="shared" si="60"/>
        <v>0</v>
      </c>
      <c r="AY156" s="38">
        <f t="shared" si="47"/>
        <v>0</v>
      </c>
      <c r="AZ156" s="38">
        <f t="shared" si="47"/>
        <v>-1</v>
      </c>
      <c r="BA156" s="38" t="str">
        <f t="shared" si="47"/>
        <v/>
      </c>
      <c r="BB156" s="38" t="str">
        <f t="shared" si="47"/>
        <v/>
      </c>
      <c r="BC156" s="38" t="str">
        <f t="shared" si="47"/>
        <v/>
      </c>
      <c r="BD156" s="38">
        <f t="shared" si="47"/>
        <v>-0.22776460124518227</v>
      </c>
      <c r="BE156" s="38" t="str">
        <f t="shared" si="61"/>
        <v/>
      </c>
      <c r="BF156" s="38" t="str">
        <f t="shared" si="61"/>
        <v/>
      </c>
      <c r="BG156" s="38" t="str">
        <f t="shared" si="61"/>
        <v/>
      </c>
      <c r="BH156" s="39" t="str">
        <f t="shared" si="48"/>
        <v/>
      </c>
      <c r="BI156" s="76">
        <f t="shared" si="48"/>
        <v>-1</v>
      </c>
      <c r="BJ156" s="40" t="str">
        <f t="shared" si="48"/>
        <v/>
      </c>
      <c r="BK156" s="119">
        <f t="shared" si="50"/>
        <v>104.19</v>
      </c>
      <c r="BL156" s="120" t="str">
        <f t="shared" si="50"/>
        <v/>
      </c>
      <c r="BM156" s="120" t="str">
        <f t="shared" si="50"/>
        <v/>
      </c>
      <c r="BN156" s="120" t="str">
        <f t="shared" si="50"/>
        <v/>
      </c>
      <c r="BO156" s="121" t="str">
        <f t="shared" si="50"/>
        <v/>
      </c>
      <c r="BP156" s="119">
        <f t="shared" si="51"/>
        <v>134.91999999999999</v>
      </c>
      <c r="BQ156" s="120">
        <f t="shared" si="51"/>
        <v>0</v>
      </c>
      <c r="BR156" s="120" t="str">
        <f t="shared" si="51"/>
        <v/>
      </c>
      <c r="BS156" s="120" t="str">
        <f t="shared" si="51"/>
        <v/>
      </c>
      <c r="BT156" s="121" t="str">
        <f t="shared" si="51"/>
        <v/>
      </c>
      <c r="BU156" s="119">
        <f t="shared" si="52"/>
        <v>-30.72999999999999</v>
      </c>
      <c r="BV156" s="121" t="str">
        <f t="shared" si="52"/>
        <v/>
      </c>
      <c r="BW156" s="121" t="str">
        <f t="shared" si="52"/>
        <v/>
      </c>
      <c r="BX156" s="120" t="str">
        <f t="shared" si="52"/>
        <v/>
      </c>
      <c r="BY156" s="121" t="str">
        <f t="shared" si="52"/>
        <v/>
      </c>
    </row>
    <row r="157" spans="1:77" x14ac:dyDescent="0.2">
      <c r="A157" t="s">
        <v>46</v>
      </c>
      <c r="B157" t="s">
        <v>46</v>
      </c>
      <c r="C157" t="s">
        <v>78</v>
      </c>
      <c r="D157" t="s">
        <v>78</v>
      </c>
      <c r="E157" t="s">
        <v>76</v>
      </c>
      <c r="F157" s="4">
        <f t="shared" si="57"/>
        <v>46162</v>
      </c>
      <c r="G157" t="s">
        <v>38</v>
      </c>
      <c r="H157" s="28">
        <v>2</v>
      </c>
      <c r="I157" s="138">
        <v>0</v>
      </c>
      <c r="J157" s="138">
        <v>0</v>
      </c>
      <c r="K157" s="2">
        <v>0</v>
      </c>
      <c r="L157" s="2">
        <v>0</v>
      </c>
      <c r="M157" s="2">
        <v>183.34</v>
      </c>
      <c r="N157" s="2">
        <v>0</v>
      </c>
      <c r="O157" s="2">
        <v>0</v>
      </c>
      <c r="P157" s="2">
        <v>0</v>
      </c>
      <c r="Q157" s="29">
        <v>0</v>
      </c>
      <c r="R157" s="30">
        <f t="shared" si="53"/>
        <v>0</v>
      </c>
      <c r="S157" s="30">
        <f t="shared" si="54"/>
        <v>0</v>
      </c>
      <c r="T157" t="s">
        <v>49</v>
      </c>
      <c r="U157" t="s">
        <v>49</v>
      </c>
      <c r="V157" t="s">
        <v>78</v>
      </c>
      <c r="W157" t="s">
        <v>78</v>
      </c>
      <c r="X157" t="s">
        <v>76</v>
      </c>
      <c r="Y157" s="4">
        <f t="shared" si="58"/>
        <v>45798</v>
      </c>
      <c r="Z157" t="s">
        <v>38</v>
      </c>
      <c r="AA157" s="28">
        <v>3</v>
      </c>
      <c r="AB157" s="138">
        <v>0</v>
      </c>
      <c r="AC157" s="138">
        <v>0</v>
      </c>
      <c r="AD157" s="2">
        <v>0</v>
      </c>
      <c r="AE157" s="2">
        <v>0</v>
      </c>
      <c r="AF157" s="2">
        <v>562.66999999999996</v>
      </c>
      <c r="AG157" s="2">
        <v>0</v>
      </c>
      <c r="AH157" s="2">
        <v>0</v>
      </c>
      <c r="AI157" s="2">
        <v>0</v>
      </c>
      <c r="AJ157" s="29">
        <v>0</v>
      </c>
      <c r="AK157" s="30">
        <f t="shared" si="55"/>
        <v>0</v>
      </c>
      <c r="AL157" s="30">
        <f t="shared" si="56"/>
        <v>0</v>
      </c>
      <c r="AM157" s="2">
        <f t="shared" si="59"/>
        <v>-1</v>
      </c>
      <c r="AN157" s="2">
        <f t="shared" si="59"/>
        <v>0</v>
      </c>
      <c r="AO157" s="2">
        <f t="shared" si="59"/>
        <v>0</v>
      </c>
      <c r="AP157" s="2">
        <f t="shared" si="59"/>
        <v>0</v>
      </c>
      <c r="AQ157" s="2">
        <f t="shared" si="59"/>
        <v>0</v>
      </c>
      <c r="AR157" s="2">
        <f t="shared" si="59"/>
        <v>-379.32999999999993</v>
      </c>
      <c r="AS157" s="2">
        <f t="shared" si="59"/>
        <v>0</v>
      </c>
      <c r="AT157" s="2">
        <f t="shared" si="59"/>
        <v>0</v>
      </c>
      <c r="AU157" s="2">
        <f t="shared" si="59"/>
        <v>0</v>
      </c>
      <c r="AV157" s="29">
        <f t="shared" si="59"/>
        <v>0</v>
      </c>
      <c r="AW157" s="30">
        <f t="shared" si="59"/>
        <v>0</v>
      </c>
      <c r="AX157" s="31">
        <f t="shared" si="60"/>
        <v>0</v>
      </c>
      <c r="AY157" s="38">
        <f t="shared" si="47"/>
        <v>-0.33333333333333331</v>
      </c>
      <c r="AZ157" s="38" t="str">
        <f t="shared" si="47"/>
        <v/>
      </c>
      <c r="BA157" s="38" t="str">
        <f t="shared" si="47"/>
        <v/>
      </c>
      <c r="BB157" s="38" t="str">
        <f t="shared" si="47"/>
        <v/>
      </c>
      <c r="BC157" s="38" t="str">
        <f t="shared" si="47"/>
        <v/>
      </c>
      <c r="BD157" s="38">
        <f t="shared" si="47"/>
        <v>-0.67416069810012968</v>
      </c>
      <c r="BE157" s="38" t="str">
        <f t="shared" si="61"/>
        <v/>
      </c>
      <c r="BF157" s="38" t="str">
        <f t="shared" si="61"/>
        <v/>
      </c>
      <c r="BG157" s="38" t="str">
        <f t="shared" si="61"/>
        <v/>
      </c>
      <c r="BH157" s="39" t="str">
        <f t="shared" si="48"/>
        <v/>
      </c>
      <c r="BI157" s="76" t="str">
        <f t="shared" si="48"/>
        <v/>
      </c>
      <c r="BJ157" s="40" t="str">
        <f t="shared" si="48"/>
        <v/>
      </c>
      <c r="BK157" s="119">
        <f t="shared" si="50"/>
        <v>91.67</v>
      </c>
      <c r="BL157" s="120" t="str">
        <f t="shared" si="50"/>
        <v/>
      </c>
      <c r="BM157" s="120" t="str">
        <f t="shared" si="50"/>
        <v/>
      </c>
      <c r="BN157" s="120" t="str">
        <f t="shared" si="50"/>
        <v/>
      </c>
      <c r="BO157" s="121" t="str">
        <f t="shared" si="50"/>
        <v/>
      </c>
      <c r="BP157" s="119">
        <f t="shared" si="51"/>
        <v>187.55666666666664</v>
      </c>
      <c r="BQ157" s="120" t="str">
        <f t="shared" si="51"/>
        <v/>
      </c>
      <c r="BR157" s="120" t="str">
        <f t="shared" si="51"/>
        <v/>
      </c>
      <c r="BS157" s="120" t="str">
        <f t="shared" si="51"/>
        <v/>
      </c>
      <c r="BT157" s="121" t="str">
        <f t="shared" si="51"/>
        <v/>
      </c>
      <c r="BU157" s="119">
        <f t="shared" si="52"/>
        <v>-95.886666666666642</v>
      </c>
      <c r="BV157" s="121" t="str">
        <f t="shared" si="52"/>
        <v/>
      </c>
      <c r="BW157" s="121" t="str">
        <f t="shared" si="52"/>
        <v/>
      </c>
      <c r="BX157" s="120" t="str">
        <f t="shared" si="52"/>
        <v/>
      </c>
      <c r="BY157" s="121" t="str">
        <f t="shared" si="52"/>
        <v/>
      </c>
    </row>
    <row r="158" spans="1:77" x14ac:dyDescent="0.2">
      <c r="A158" t="s">
        <v>46</v>
      </c>
      <c r="B158" t="s">
        <v>46</v>
      </c>
      <c r="C158" t="s">
        <v>78</v>
      </c>
      <c r="D158" t="s">
        <v>78</v>
      </c>
      <c r="E158" t="s">
        <v>76</v>
      </c>
      <c r="F158" s="4">
        <f t="shared" si="57"/>
        <v>46163</v>
      </c>
      <c r="G158" t="s">
        <v>39</v>
      </c>
      <c r="H158" s="28">
        <v>0</v>
      </c>
      <c r="I158" s="138">
        <v>0</v>
      </c>
      <c r="J158" s="138">
        <v>0</v>
      </c>
      <c r="K158" s="2">
        <v>0</v>
      </c>
      <c r="L158" s="2">
        <v>0</v>
      </c>
      <c r="M158" s="2">
        <v>0</v>
      </c>
      <c r="N158" s="2">
        <v>0</v>
      </c>
      <c r="O158" s="2">
        <v>0</v>
      </c>
      <c r="P158" s="2">
        <v>0</v>
      </c>
      <c r="Q158" s="29">
        <v>0</v>
      </c>
      <c r="R158" s="30">
        <f t="shared" si="53"/>
        <v>0</v>
      </c>
      <c r="S158" s="30">
        <f t="shared" si="54"/>
        <v>0</v>
      </c>
      <c r="T158" t="s">
        <v>49</v>
      </c>
      <c r="U158" t="s">
        <v>49</v>
      </c>
      <c r="V158" t="s">
        <v>78</v>
      </c>
      <c r="W158" t="s">
        <v>78</v>
      </c>
      <c r="X158" t="s">
        <v>76</v>
      </c>
      <c r="Y158" s="4">
        <f t="shared" si="58"/>
        <v>45799</v>
      </c>
      <c r="Z158" t="s">
        <v>39</v>
      </c>
      <c r="AA158" s="28">
        <v>1</v>
      </c>
      <c r="AB158" s="138">
        <v>0</v>
      </c>
      <c r="AC158" s="138">
        <v>0</v>
      </c>
      <c r="AD158" s="2">
        <v>0</v>
      </c>
      <c r="AE158" s="2">
        <v>0</v>
      </c>
      <c r="AF158" s="2">
        <v>266.68</v>
      </c>
      <c r="AG158" s="2">
        <v>0</v>
      </c>
      <c r="AH158" s="2">
        <v>0</v>
      </c>
      <c r="AI158" s="2">
        <v>0</v>
      </c>
      <c r="AJ158" s="29">
        <v>0</v>
      </c>
      <c r="AK158" s="30">
        <f t="shared" si="55"/>
        <v>0</v>
      </c>
      <c r="AL158" s="30">
        <f t="shared" si="56"/>
        <v>0</v>
      </c>
      <c r="AM158" s="2">
        <f t="shared" si="59"/>
        <v>-1</v>
      </c>
      <c r="AN158" s="2">
        <f t="shared" si="59"/>
        <v>0</v>
      </c>
      <c r="AO158" s="2">
        <f t="shared" si="59"/>
        <v>0</v>
      </c>
      <c r="AP158" s="2">
        <f t="shared" si="59"/>
        <v>0</v>
      </c>
      <c r="AQ158" s="2">
        <f t="shared" si="59"/>
        <v>0</v>
      </c>
      <c r="AR158" s="2">
        <f t="shared" si="59"/>
        <v>-266.68</v>
      </c>
      <c r="AS158" s="2">
        <f t="shared" si="59"/>
        <v>0</v>
      </c>
      <c r="AT158" s="2">
        <f t="shared" si="59"/>
        <v>0</v>
      </c>
      <c r="AU158" s="2">
        <f t="shared" si="59"/>
        <v>0</v>
      </c>
      <c r="AV158" s="29">
        <f t="shared" si="59"/>
        <v>0</v>
      </c>
      <c r="AW158" s="30">
        <f t="shared" si="59"/>
        <v>0</v>
      </c>
      <c r="AX158" s="31">
        <f t="shared" si="60"/>
        <v>0</v>
      </c>
      <c r="AY158" s="38">
        <f t="shared" si="47"/>
        <v>-1</v>
      </c>
      <c r="AZ158" s="38" t="str">
        <f t="shared" si="47"/>
        <v/>
      </c>
      <c r="BA158" s="38" t="str">
        <f t="shared" si="47"/>
        <v/>
      </c>
      <c r="BB158" s="38" t="str">
        <f t="shared" si="47"/>
        <v/>
      </c>
      <c r="BC158" s="38" t="str">
        <f t="shared" si="47"/>
        <v/>
      </c>
      <c r="BD158" s="38">
        <f t="shared" si="47"/>
        <v>-1</v>
      </c>
      <c r="BE158" s="38" t="str">
        <f t="shared" si="61"/>
        <v/>
      </c>
      <c r="BF158" s="38" t="str">
        <f t="shared" si="61"/>
        <v/>
      </c>
      <c r="BG158" s="38" t="str">
        <f t="shared" si="61"/>
        <v/>
      </c>
      <c r="BH158" s="39" t="str">
        <f t="shared" si="48"/>
        <v/>
      </c>
      <c r="BI158" s="76" t="str">
        <f t="shared" si="48"/>
        <v/>
      </c>
      <c r="BJ158" s="40" t="str">
        <f t="shared" si="48"/>
        <v/>
      </c>
      <c r="BK158" s="119" t="str">
        <f t="shared" si="50"/>
        <v/>
      </c>
      <c r="BL158" s="120" t="str">
        <f t="shared" si="50"/>
        <v/>
      </c>
      <c r="BM158" s="120" t="str">
        <f t="shared" si="50"/>
        <v/>
      </c>
      <c r="BN158" s="120" t="str">
        <f t="shared" si="50"/>
        <v/>
      </c>
      <c r="BO158" s="121" t="str">
        <f t="shared" si="50"/>
        <v/>
      </c>
      <c r="BP158" s="119">
        <f t="shared" si="51"/>
        <v>266.68</v>
      </c>
      <c r="BQ158" s="120" t="str">
        <f t="shared" si="51"/>
        <v/>
      </c>
      <c r="BR158" s="120" t="str">
        <f t="shared" si="51"/>
        <v/>
      </c>
      <c r="BS158" s="120" t="str">
        <f t="shared" si="51"/>
        <v/>
      </c>
      <c r="BT158" s="121" t="str">
        <f t="shared" si="51"/>
        <v/>
      </c>
      <c r="BU158" s="119" t="str">
        <f t="shared" si="52"/>
        <v/>
      </c>
      <c r="BV158" s="121" t="str">
        <f t="shared" si="52"/>
        <v/>
      </c>
      <c r="BW158" s="121" t="str">
        <f t="shared" si="52"/>
        <v/>
      </c>
      <c r="BX158" s="120" t="str">
        <f t="shared" si="52"/>
        <v/>
      </c>
      <c r="BY158" s="121" t="str">
        <f t="shared" si="52"/>
        <v/>
      </c>
    </row>
    <row r="159" spans="1:77" x14ac:dyDescent="0.2">
      <c r="A159" t="s">
        <v>46</v>
      </c>
      <c r="B159" t="s">
        <v>46</v>
      </c>
      <c r="C159" t="s">
        <v>78</v>
      </c>
      <c r="D159" t="s">
        <v>78</v>
      </c>
      <c r="E159" t="s">
        <v>76</v>
      </c>
      <c r="F159" s="4">
        <f t="shared" si="57"/>
        <v>46164</v>
      </c>
      <c r="G159" t="s">
        <v>40</v>
      </c>
      <c r="H159" s="28">
        <v>1</v>
      </c>
      <c r="I159" s="138">
        <v>0</v>
      </c>
      <c r="J159" s="138">
        <v>0</v>
      </c>
      <c r="K159" s="2">
        <v>0</v>
      </c>
      <c r="L159" s="2">
        <v>0</v>
      </c>
      <c r="M159" s="2">
        <v>103.78</v>
      </c>
      <c r="N159" s="2">
        <v>0</v>
      </c>
      <c r="O159" s="2">
        <v>0</v>
      </c>
      <c r="P159" s="2">
        <v>0</v>
      </c>
      <c r="Q159" s="29">
        <v>0</v>
      </c>
      <c r="R159" s="30">
        <f t="shared" si="53"/>
        <v>0</v>
      </c>
      <c r="S159" s="30">
        <f t="shared" si="54"/>
        <v>0</v>
      </c>
      <c r="T159" t="s">
        <v>49</v>
      </c>
      <c r="U159" t="s">
        <v>49</v>
      </c>
      <c r="V159" t="s">
        <v>78</v>
      </c>
      <c r="W159" t="s">
        <v>78</v>
      </c>
      <c r="X159" t="s">
        <v>76</v>
      </c>
      <c r="Y159" s="4">
        <f t="shared" si="58"/>
        <v>45800</v>
      </c>
      <c r="Z159" t="s">
        <v>40</v>
      </c>
      <c r="AA159" s="28">
        <v>2</v>
      </c>
      <c r="AB159" s="138">
        <v>0</v>
      </c>
      <c r="AC159" s="138">
        <v>0</v>
      </c>
      <c r="AD159" s="2">
        <v>0</v>
      </c>
      <c r="AE159" s="2">
        <v>0</v>
      </c>
      <c r="AF159" s="2">
        <v>101.09</v>
      </c>
      <c r="AG159" s="2">
        <v>0</v>
      </c>
      <c r="AH159" s="2">
        <v>0</v>
      </c>
      <c r="AI159" s="2">
        <v>0</v>
      </c>
      <c r="AJ159" s="29">
        <v>0</v>
      </c>
      <c r="AK159" s="30">
        <f t="shared" si="55"/>
        <v>0</v>
      </c>
      <c r="AL159" s="30">
        <f t="shared" si="56"/>
        <v>0</v>
      </c>
      <c r="AM159" s="2">
        <f t="shared" si="59"/>
        <v>-1</v>
      </c>
      <c r="AN159" s="2">
        <f t="shared" si="59"/>
        <v>0</v>
      </c>
      <c r="AO159" s="2">
        <f t="shared" si="59"/>
        <v>0</v>
      </c>
      <c r="AP159" s="2">
        <f t="shared" si="59"/>
        <v>0</v>
      </c>
      <c r="AQ159" s="2">
        <f t="shared" si="59"/>
        <v>0</v>
      </c>
      <c r="AR159" s="2">
        <f t="shared" si="59"/>
        <v>2.6899999999999977</v>
      </c>
      <c r="AS159" s="2">
        <f t="shared" si="59"/>
        <v>0</v>
      </c>
      <c r="AT159" s="2">
        <f t="shared" si="59"/>
        <v>0</v>
      </c>
      <c r="AU159" s="2">
        <f t="shared" si="59"/>
        <v>0</v>
      </c>
      <c r="AV159" s="29">
        <f t="shared" si="59"/>
        <v>0</v>
      </c>
      <c r="AW159" s="30">
        <f t="shared" si="59"/>
        <v>0</v>
      </c>
      <c r="AX159" s="31">
        <f t="shared" si="60"/>
        <v>0</v>
      </c>
      <c r="AY159" s="38">
        <f t="shared" si="47"/>
        <v>-0.5</v>
      </c>
      <c r="AZ159" s="38" t="str">
        <f t="shared" si="47"/>
        <v/>
      </c>
      <c r="BA159" s="38" t="str">
        <f t="shared" si="47"/>
        <v/>
      </c>
      <c r="BB159" s="38" t="str">
        <f t="shared" si="47"/>
        <v/>
      </c>
      <c r="BC159" s="38" t="str">
        <f t="shared" si="47"/>
        <v/>
      </c>
      <c r="BD159" s="38">
        <f t="shared" si="47"/>
        <v>2.6609951528341058E-2</v>
      </c>
      <c r="BE159" s="38" t="str">
        <f t="shared" si="61"/>
        <v/>
      </c>
      <c r="BF159" s="38" t="str">
        <f t="shared" si="61"/>
        <v/>
      </c>
      <c r="BG159" s="38" t="str">
        <f t="shared" si="61"/>
        <v/>
      </c>
      <c r="BH159" s="39" t="str">
        <f t="shared" si="48"/>
        <v/>
      </c>
      <c r="BI159" s="76" t="str">
        <f t="shared" si="48"/>
        <v/>
      </c>
      <c r="BJ159" s="40" t="str">
        <f t="shared" si="48"/>
        <v/>
      </c>
      <c r="BK159" s="119">
        <f t="shared" si="50"/>
        <v>103.78</v>
      </c>
      <c r="BL159" s="120" t="str">
        <f t="shared" si="50"/>
        <v/>
      </c>
      <c r="BM159" s="120" t="str">
        <f t="shared" si="50"/>
        <v/>
      </c>
      <c r="BN159" s="120" t="str">
        <f t="shared" si="50"/>
        <v/>
      </c>
      <c r="BO159" s="121" t="str">
        <f t="shared" si="50"/>
        <v/>
      </c>
      <c r="BP159" s="119">
        <f t="shared" si="51"/>
        <v>50.545000000000002</v>
      </c>
      <c r="BQ159" s="120" t="str">
        <f t="shared" si="51"/>
        <v/>
      </c>
      <c r="BR159" s="120" t="str">
        <f t="shared" si="51"/>
        <v/>
      </c>
      <c r="BS159" s="120" t="str">
        <f t="shared" si="51"/>
        <v/>
      </c>
      <c r="BT159" s="121" t="str">
        <f t="shared" si="51"/>
        <v/>
      </c>
      <c r="BU159" s="119">
        <f t="shared" si="52"/>
        <v>53.234999999999999</v>
      </c>
      <c r="BV159" s="121" t="str">
        <f t="shared" si="52"/>
        <v/>
      </c>
      <c r="BW159" s="121" t="str">
        <f t="shared" si="52"/>
        <v/>
      </c>
      <c r="BX159" s="120" t="str">
        <f t="shared" si="52"/>
        <v/>
      </c>
      <c r="BY159" s="121" t="str">
        <f t="shared" si="52"/>
        <v/>
      </c>
    </row>
    <row r="160" spans="1:77" ht="13.5" thickBot="1" x14ac:dyDescent="0.25">
      <c r="A160" t="s">
        <v>46</v>
      </c>
      <c r="B160" t="s">
        <v>46</v>
      </c>
      <c r="C160" t="s">
        <v>78</v>
      </c>
      <c r="D160" t="s">
        <v>78</v>
      </c>
      <c r="E160" t="s">
        <v>76</v>
      </c>
      <c r="F160" s="59">
        <f t="shared" si="57"/>
        <v>46165</v>
      </c>
      <c r="G160" s="42" t="s">
        <v>41</v>
      </c>
      <c r="H160" s="43">
        <v>2</v>
      </c>
      <c r="I160" s="44">
        <v>0</v>
      </c>
      <c r="J160" s="44">
        <v>0</v>
      </c>
      <c r="K160" s="44">
        <v>0</v>
      </c>
      <c r="L160" s="44">
        <v>0</v>
      </c>
      <c r="M160" s="44">
        <v>228.86</v>
      </c>
      <c r="N160" s="44">
        <v>0</v>
      </c>
      <c r="O160" s="44">
        <v>0</v>
      </c>
      <c r="P160" s="44">
        <v>0</v>
      </c>
      <c r="Q160" s="45">
        <v>0</v>
      </c>
      <c r="R160" s="46">
        <f t="shared" si="53"/>
        <v>0</v>
      </c>
      <c r="S160" s="46">
        <f t="shared" si="54"/>
        <v>0</v>
      </c>
      <c r="T160" t="s">
        <v>49</v>
      </c>
      <c r="U160" t="s">
        <v>49</v>
      </c>
      <c r="V160" t="s">
        <v>78</v>
      </c>
      <c r="W160" t="s">
        <v>78</v>
      </c>
      <c r="X160" t="s">
        <v>76</v>
      </c>
      <c r="Y160" s="59">
        <f t="shared" si="58"/>
        <v>45801</v>
      </c>
      <c r="Z160" s="42" t="s">
        <v>41</v>
      </c>
      <c r="AA160" s="43">
        <v>0</v>
      </c>
      <c r="AB160" s="44">
        <v>0</v>
      </c>
      <c r="AC160" s="44">
        <v>0</v>
      </c>
      <c r="AD160" s="44">
        <v>0</v>
      </c>
      <c r="AE160" s="44">
        <v>0</v>
      </c>
      <c r="AF160" s="44">
        <v>0</v>
      </c>
      <c r="AG160" s="44">
        <v>0</v>
      </c>
      <c r="AH160" s="44">
        <v>0</v>
      </c>
      <c r="AI160" s="44">
        <v>0</v>
      </c>
      <c r="AJ160" s="45">
        <v>0</v>
      </c>
      <c r="AK160" s="46">
        <f t="shared" si="55"/>
        <v>0</v>
      </c>
      <c r="AL160" s="46">
        <f t="shared" si="56"/>
        <v>0</v>
      </c>
      <c r="AM160" s="44">
        <f t="shared" si="59"/>
        <v>2</v>
      </c>
      <c r="AN160" s="44">
        <f t="shared" si="59"/>
        <v>0</v>
      </c>
      <c r="AO160" s="44">
        <f t="shared" si="59"/>
        <v>0</v>
      </c>
      <c r="AP160" s="44">
        <f t="shared" si="59"/>
        <v>0</v>
      </c>
      <c r="AQ160" s="44">
        <f t="shared" si="59"/>
        <v>0</v>
      </c>
      <c r="AR160" s="44">
        <f t="shared" si="59"/>
        <v>228.86</v>
      </c>
      <c r="AS160" s="44">
        <f t="shared" si="59"/>
        <v>0</v>
      </c>
      <c r="AT160" s="44">
        <f t="shared" si="59"/>
        <v>0</v>
      </c>
      <c r="AU160" s="44">
        <f t="shared" si="59"/>
        <v>0</v>
      </c>
      <c r="AV160" s="45">
        <f t="shared" si="59"/>
        <v>0</v>
      </c>
      <c r="AW160" s="46">
        <f t="shared" si="59"/>
        <v>0</v>
      </c>
      <c r="AX160" s="47">
        <f t="shared" si="60"/>
        <v>0</v>
      </c>
      <c r="AY160" s="56" t="str">
        <f t="shared" si="47"/>
        <v/>
      </c>
      <c r="AZ160" s="56" t="str">
        <f t="shared" si="47"/>
        <v/>
      </c>
      <c r="BA160" s="56" t="str">
        <f t="shared" si="47"/>
        <v/>
      </c>
      <c r="BB160" s="56" t="str">
        <f t="shared" si="47"/>
        <v/>
      </c>
      <c r="BC160" s="56" t="str">
        <f t="shared" si="47"/>
        <v/>
      </c>
      <c r="BD160" s="56" t="str">
        <f t="shared" si="47"/>
        <v/>
      </c>
      <c r="BE160" s="56" t="str">
        <f t="shared" si="61"/>
        <v/>
      </c>
      <c r="BF160" s="56" t="str">
        <f t="shared" si="61"/>
        <v/>
      </c>
      <c r="BG160" s="56" t="str">
        <f t="shared" si="61"/>
        <v/>
      </c>
      <c r="BH160" s="57" t="str">
        <f t="shared" si="48"/>
        <v/>
      </c>
      <c r="BI160" s="81" t="str">
        <f t="shared" si="48"/>
        <v/>
      </c>
      <c r="BJ160" s="58" t="str">
        <f t="shared" si="48"/>
        <v/>
      </c>
      <c r="BK160" s="122">
        <f t="shared" si="50"/>
        <v>114.43</v>
      </c>
      <c r="BL160" s="123" t="str">
        <f t="shared" si="50"/>
        <v/>
      </c>
      <c r="BM160" s="123" t="str">
        <f t="shared" si="50"/>
        <v/>
      </c>
      <c r="BN160" s="123" t="str">
        <f t="shared" si="50"/>
        <v/>
      </c>
      <c r="BO160" s="124" t="str">
        <f t="shared" si="50"/>
        <v/>
      </c>
      <c r="BP160" s="122" t="str">
        <f t="shared" si="51"/>
        <v/>
      </c>
      <c r="BQ160" s="123" t="str">
        <f t="shared" si="51"/>
        <v/>
      </c>
      <c r="BR160" s="123" t="str">
        <f t="shared" si="51"/>
        <v/>
      </c>
      <c r="BS160" s="123" t="str">
        <f t="shared" si="51"/>
        <v/>
      </c>
      <c r="BT160" s="124" t="str">
        <f t="shared" si="51"/>
        <v/>
      </c>
      <c r="BU160" s="122" t="str">
        <f t="shared" si="52"/>
        <v/>
      </c>
      <c r="BV160" s="124" t="str">
        <f t="shared" si="52"/>
        <v/>
      </c>
      <c r="BW160" s="124" t="str">
        <f t="shared" si="52"/>
        <v/>
      </c>
      <c r="BX160" s="123" t="str">
        <f t="shared" si="52"/>
        <v/>
      </c>
      <c r="BY160" s="124" t="str">
        <f t="shared" si="52"/>
        <v/>
      </c>
    </row>
    <row r="161" spans="1:77" x14ac:dyDescent="0.2">
      <c r="A161" t="s">
        <v>46</v>
      </c>
      <c r="B161" t="s">
        <v>46</v>
      </c>
      <c r="C161" t="s">
        <v>78</v>
      </c>
      <c r="D161" t="s">
        <v>78</v>
      </c>
      <c r="E161" t="s">
        <v>77</v>
      </c>
      <c r="F161" s="4">
        <f t="shared" si="57"/>
        <v>46166</v>
      </c>
      <c r="G161" t="s">
        <v>35</v>
      </c>
      <c r="H161" s="28">
        <v>1</v>
      </c>
      <c r="I161" s="138">
        <v>0</v>
      </c>
      <c r="J161" s="138">
        <v>0</v>
      </c>
      <c r="K161" s="2">
        <v>0</v>
      </c>
      <c r="L161" s="2">
        <v>0</v>
      </c>
      <c r="M161" s="2">
        <v>186.33</v>
      </c>
      <c r="N161" s="2">
        <v>0</v>
      </c>
      <c r="O161" s="2">
        <v>0</v>
      </c>
      <c r="P161" s="2">
        <v>0</v>
      </c>
      <c r="Q161" s="29">
        <v>0</v>
      </c>
      <c r="R161" s="30">
        <f t="shared" si="53"/>
        <v>0</v>
      </c>
      <c r="S161" s="30">
        <f t="shared" si="54"/>
        <v>0</v>
      </c>
      <c r="T161" t="s">
        <v>49</v>
      </c>
      <c r="U161" t="s">
        <v>49</v>
      </c>
      <c r="V161" t="s">
        <v>78</v>
      </c>
      <c r="W161" t="s">
        <v>78</v>
      </c>
      <c r="X161" t="s">
        <v>77</v>
      </c>
      <c r="Y161" s="4">
        <f t="shared" si="58"/>
        <v>45802</v>
      </c>
      <c r="Z161" t="s">
        <v>35</v>
      </c>
      <c r="AA161" s="28">
        <v>2</v>
      </c>
      <c r="AB161" s="138">
        <v>0</v>
      </c>
      <c r="AC161" s="138">
        <v>0</v>
      </c>
      <c r="AD161" s="2">
        <v>0</v>
      </c>
      <c r="AE161" s="2">
        <v>0</v>
      </c>
      <c r="AF161" s="2">
        <v>252.91</v>
      </c>
      <c r="AG161" s="2">
        <v>0</v>
      </c>
      <c r="AH161" s="2">
        <v>0</v>
      </c>
      <c r="AI161" s="2">
        <v>0</v>
      </c>
      <c r="AJ161" s="29">
        <v>0</v>
      </c>
      <c r="AK161" s="30">
        <f t="shared" si="55"/>
        <v>0</v>
      </c>
      <c r="AL161" s="30">
        <f t="shared" si="56"/>
        <v>0</v>
      </c>
      <c r="AM161" s="2">
        <f t="shared" si="59"/>
        <v>-1</v>
      </c>
      <c r="AN161" s="2">
        <f t="shared" si="59"/>
        <v>0</v>
      </c>
      <c r="AO161" s="2">
        <f t="shared" si="59"/>
        <v>0</v>
      </c>
      <c r="AP161" s="2">
        <f t="shared" si="59"/>
        <v>0</v>
      </c>
      <c r="AQ161" s="2">
        <f t="shared" si="59"/>
        <v>0</v>
      </c>
      <c r="AR161" s="2">
        <f t="shared" si="59"/>
        <v>-66.579999999999984</v>
      </c>
      <c r="AS161" s="2">
        <f t="shared" si="59"/>
        <v>0</v>
      </c>
      <c r="AT161" s="2">
        <f t="shared" si="59"/>
        <v>0</v>
      </c>
      <c r="AU161" s="2">
        <f t="shared" si="59"/>
        <v>0</v>
      </c>
      <c r="AV161" s="29">
        <f t="shared" si="59"/>
        <v>0</v>
      </c>
      <c r="AW161" s="30">
        <f t="shared" si="59"/>
        <v>0</v>
      </c>
      <c r="AX161" s="31">
        <f t="shared" si="60"/>
        <v>0</v>
      </c>
      <c r="AY161" s="38">
        <f t="shared" si="47"/>
        <v>-0.5</v>
      </c>
      <c r="AZ161" s="38" t="str">
        <f t="shared" si="47"/>
        <v/>
      </c>
      <c r="BA161" s="38" t="str">
        <f t="shared" si="47"/>
        <v/>
      </c>
      <c r="BB161" s="38" t="str">
        <f t="shared" si="47"/>
        <v/>
      </c>
      <c r="BC161" s="38" t="str">
        <f t="shared" si="47"/>
        <v/>
      </c>
      <c r="BD161" s="38">
        <f t="shared" si="47"/>
        <v>-0.2632557036099798</v>
      </c>
      <c r="BE161" s="38" t="str">
        <f t="shared" si="61"/>
        <v/>
      </c>
      <c r="BF161" s="38" t="str">
        <f t="shared" si="61"/>
        <v/>
      </c>
      <c r="BG161" s="38" t="str">
        <f t="shared" si="61"/>
        <v/>
      </c>
      <c r="BH161" s="39" t="str">
        <f t="shared" si="48"/>
        <v/>
      </c>
      <c r="BI161" s="76" t="str">
        <f t="shared" si="48"/>
        <v/>
      </c>
      <c r="BJ161" s="40" t="str">
        <f t="shared" si="48"/>
        <v/>
      </c>
      <c r="BK161" s="116">
        <f t="shared" si="50"/>
        <v>186.33</v>
      </c>
      <c r="BL161" s="117" t="str">
        <f t="shared" si="50"/>
        <v/>
      </c>
      <c r="BM161" s="117" t="str">
        <f t="shared" si="50"/>
        <v/>
      </c>
      <c r="BN161" s="117" t="str">
        <f t="shared" si="50"/>
        <v/>
      </c>
      <c r="BO161" s="118" t="str">
        <f t="shared" si="50"/>
        <v/>
      </c>
      <c r="BP161" s="116">
        <f t="shared" si="51"/>
        <v>126.455</v>
      </c>
      <c r="BQ161" s="117" t="str">
        <f t="shared" si="51"/>
        <v/>
      </c>
      <c r="BR161" s="117" t="str">
        <f t="shared" si="51"/>
        <v/>
      </c>
      <c r="BS161" s="117" t="str">
        <f t="shared" si="51"/>
        <v/>
      </c>
      <c r="BT161" s="118" t="str">
        <f t="shared" si="51"/>
        <v/>
      </c>
      <c r="BU161" s="116">
        <f t="shared" si="52"/>
        <v>59.875000000000014</v>
      </c>
      <c r="BV161" s="118" t="str">
        <f t="shared" si="52"/>
        <v/>
      </c>
      <c r="BW161" s="118" t="str">
        <f t="shared" si="52"/>
        <v/>
      </c>
      <c r="BX161" s="117" t="str">
        <f t="shared" si="52"/>
        <v/>
      </c>
      <c r="BY161" s="118" t="str">
        <f t="shared" si="52"/>
        <v/>
      </c>
    </row>
    <row r="162" spans="1:77" x14ac:dyDescent="0.2">
      <c r="A162" t="s">
        <v>46</v>
      </c>
      <c r="B162" t="s">
        <v>46</v>
      </c>
      <c r="C162" t="s">
        <v>78</v>
      </c>
      <c r="D162" t="s">
        <v>78</v>
      </c>
      <c r="E162" t="s">
        <v>77</v>
      </c>
      <c r="F162" s="4">
        <f t="shared" si="57"/>
        <v>46167</v>
      </c>
      <c r="G162" t="s">
        <v>36</v>
      </c>
      <c r="H162" s="28">
        <v>3</v>
      </c>
      <c r="I162" s="138">
        <v>1</v>
      </c>
      <c r="J162" s="138">
        <v>0</v>
      </c>
      <c r="K162" s="2">
        <v>0</v>
      </c>
      <c r="L162" s="2">
        <v>0</v>
      </c>
      <c r="M162" s="2">
        <v>197.07</v>
      </c>
      <c r="N162" s="2">
        <v>59.97</v>
      </c>
      <c r="O162" s="2">
        <v>0</v>
      </c>
      <c r="P162" s="2">
        <v>0</v>
      </c>
      <c r="Q162" s="29">
        <v>0</v>
      </c>
      <c r="R162" s="30">
        <f t="shared" si="53"/>
        <v>1</v>
      </c>
      <c r="S162" s="30">
        <f t="shared" si="54"/>
        <v>59.97</v>
      </c>
      <c r="T162" t="s">
        <v>49</v>
      </c>
      <c r="U162" t="s">
        <v>49</v>
      </c>
      <c r="V162" t="s">
        <v>78</v>
      </c>
      <c r="W162" t="s">
        <v>78</v>
      </c>
      <c r="X162" t="s">
        <v>77</v>
      </c>
      <c r="Y162" s="4">
        <f t="shared" si="58"/>
        <v>45803</v>
      </c>
      <c r="Z162" t="s">
        <v>36</v>
      </c>
      <c r="AA162" s="28">
        <v>1</v>
      </c>
      <c r="AB162" s="138">
        <v>1</v>
      </c>
      <c r="AC162" s="138">
        <v>0</v>
      </c>
      <c r="AD162" s="2">
        <v>0</v>
      </c>
      <c r="AE162" s="2">
        <v>0</v>
      </c>
      <c r="AF162" s="2">
        <v>100.95</v>
      </c>
      <c r="AG162" s="2">
        <v>0</v>
      </c>
      <c r="AH162" s="2">
        <v>0</v>
      </c>
      <c r="AI162" s="2">
        <v>0</v>
      </c>
      <c r="AJ162" s="29">
        <v>0</v>
      </c>
      <c r="AK162" s="30">
        <f t="shared" si="55"/>
        <v>1</v>
      </c>
      <c r="AL162" s="30">
        <f t="shared" si="56"/>
        <v>0</v>
      </c>
      <c r="AM162" s="2">
        <f t="shared" si="59"/>
        <v>2</v>
      </c>
      <c r="AN162" s="2">
        <f t="shared" si="59"/>
        <v>0</v>
      </c>
      <c r="AO162" s="2">
        <f t="shared" si="59"/>
        <v>0</v>
      </c>
      <c r="AP162" s="2">
        <f t="shared" si="59"/>
        <v>0</v>
      </c>
      <c r="AQ162" s="2">
        <f t="shared" si="59"/>
        <v>0</v>
      </c>
      <c r="AR162" s="2">
        <f t="shared" si="59"/>
        <v>96.11999999999999</v>
      </c>
      <c r="AS162" s="2">
        <f t="shared" si="59"/>
        <v>59.97</v>
      </c>
      <c r="AT162" s="2">
        <f t="shared" si="59"/>
        <v>0</v>
      </c>
      <c r="AU162" s="2">
        <f t="shared" si="59"/>
        <v>0</v>
      </c>
      <c r="AV162" s="29">
        <f t="shared" si="59"/>
        <v>0</v>
      </c>
      <c r="AW162" s="30">
        <f t="shared" si="59"/>
        <v>0</v>
      </c>
      <c r="AX162" s="31">
        <f t="shared" si="60"/>
        <v>59.97</v>
      </c>
      <c r="AY162" s="38">
        <f t="shared" si="47"/>
        <v>2</v>
      </c>
      <c r="AZ162" s="38">
        <f t="shared" si="47"/>
        <v>0</v>
      </c>
      <c r="BA162" s="38" t="str">
        <f t="shared" si="47"/>
        <v/>
      </c>
      <c r="BB162" s="38" t="str">
        <f t="shared" si="47"/>
        <v/>
      </c>
      <c r="BC162" s="38" t="str">
        <f t="shared" si="47"/>
        <v/>
      </c>
      <c r="BD162" s="38">
        <f t="shared" si="47"/>
        <v>0.95215453194650801</v>
      </c>
      <c r="BE162" s="38" t="str">
        <f t="shared" si="61"/>
        <v/>
      </c>
      <c r="BF162" s="38" t="str">
        <f t="shared" si="61"/>
        <v/>
      </c>
      <c r="BG162" s="38" t="str">
        <f t="shared" si="61"/>
        <v/>
      </c>
      <c r="BH162" s="39" t="str">
        <f t="shared" si="48"/>
        <v/>
      </c>
      <c r="BI162" s="76">
        <f t="shared" si="48"/>
        <v>0</v>
      </c>
      <c r="BJ162" s="40" t="str">
        <f t="shared" si="48"/>
        <v/>
      </c>
      <c r="BK162" s="119">
        <f t="shared" si="50"/>
        <v>65.69</v>
      </c>
      <c r="BL162" s="120">
        <f t="shared" si="50"/>
        <v>59.97</v>
      </c>
      <c r="BM162" s="120" t="str">
        <f t="shared" si="50"/>
        <v/>
      </c>
      <c r="BN162" s="120" t="str">
        <f t="shared" si="50"/>
        <v/>
      </c>
      <c r="BO162" s="121" t="str">
        <f t="shared" si="50"/>
        <v/>
      </c>
      <c r="BP162" s="119">
        <f t="shared" si="51"/>
        <v>100.95</v>
      </c>
      <c r="BQ162" s="120">
        <f t="shared" si="51"/>
        <v>0</v>
      </c>
      <c r="BR162" s="120" t="str">
        <f t="shared" si="51"/>
        <v/>
      </c>
      <c r="BS162" s="120" t="str">
        <f t="shared" si="51"/>
        <v/>
      </c>
      <c r="BT162" s="121" t="str">
        <f t="shared" si="51"/>
        <v/>
      </c>
      <c r="BU162" s="119">
        <f t="shared" si="52"/>
        <v>-35.260000000000005</v>
      </c>
      <c r="BV162" s="121">
        <f t="shared" si="52"/>
        <v>59.97</v>
      </c>
      <c r="BW162" s="121" t="str">
        <f t="shared" si="52"/>
        <v/>
      </c>
      <c r="BX162" s="120" t="str">
        <f t="shared" si="52"/>
        <v/>
      </c>
      <c r="BY162" s="121" t="str">
        <f t="shared" si="52"/>
        <v/>
      </c>
    </row>
    <row r="163" spans="1:77" x14ac:dyDescent="0.2">
      <c r="A163" t="s">
        <v>46</v>
      </c>
      <c r="B163" t="s">
        <v>46</v>
      </c>
      <c r="C163" t="s">
        <v>78</v>
      </c>
      <c r="D163" t="s">
        <v>78</v>
      </c>
      <c r="E163" t="s">
        <v>77</v>
      </c>
      <c r="F163" s="4">
        <f t="shared" si="57"/>
        <v>46168</v>
      </c>
      <c r="G163" t="s">
        <v>37</v>
      </c>
      <c r="H163" s="28">
        <v>1</v>
      </c>
      <c r="I163" s="138">
        <v>0</v>
      </c>
      <c r="J163" s="138">
        <v>0</v>
      </c>
      <c r="K163" s="2">
        <v>0</v>
      </c>
      <c r="L163" s="2">
        <v>0</v>
      </c>
      <c r="M163" s="2">
        <v>1369.78</v>
      </c>
      <c r="N163" s="2">
        <v>0</v>
      </c>
      <c r="O163" s="2">
        <v>0</v>
      </c>
      <c r="P163" s="2">
        <v>0</v>
      </c>
      <c r="Q163" s="29">
        <v>0</v>
      </c>
      <c r="R163" s="30">
        <f t="shared" si="53"/>
        <v>0</v>
      </c>
      <c r="S163" s="30">
        <f t="shared" si="54"/>
        <v>0</v>
      </c>
      <c r="T163" t="s">
        <v>49</v>
      </c>
      <c r="U163" t="s">
        <v>49</v>
      </c>
      <c r="V163" t="s">
        <v>78</v>
      </c>
      <c r="W163" t="s">
        <v>78</v>
      </c>
      <c r="X163" t="s">
        <v>77</v>
      </c>
      <c r="Y163" s="4">
        <f t="shared" si="58"/>
        <v>45804</v>
      </c>
      <c r="Z163" t="s">
        <v>37</v>
      </c>
      <c r="AA163" s="28">
        <v>2</v>
      </c>
      <c r="AB163" s="138">
        <v>0</v>
      </c>
      <c r="AC163" s="138">
        <v>0</v>
      </c>
      <c r="AD163" s="2">
        <v>0</v>
      </c>
      <c r="AE163" s="2">
        <v>0</v>
      </c>
      <c r="AF163" s="2">
        <v>258.83999999999997</v>
      </c>
      <c r="AG163" s="2">
        <v>0</v>
      </c>
      <c r="AH163" s="2">
        <v>0</v>
      </c>
      <c r="AI163" s="2">
        <v>0</v>
      </c>
      <c r="AJ163" s="29">
        <v>0</v>
      </c>
      <c r="AK163" s="30">
        <f t="shared" si="55"/>
        <v>0</v>
      </c>
      <c r="AL163" s="30">
        <f t="shared" si="56"/>
        <v>0</v>
      </c>
      <c r="AM163" s="2">
        <f t="shared" si="59"/>
        <v>-1</v>
      </c>
      <c r="AN163" s="2">
        <f t="shared" si="59"/>
        <v>0</v>
      </c>
      <c r="AO163" s="2">
        <f t="shared" si="59"/>
        <v>0</v>
      </c>
      <c r="AP163" s="2">
        <f t="shared" si="59"/>
        <v>0</v>
      </c>
      <c r="AQ163" s="2">
        <f t="shared" si="59"/>
        <v>0</v>
      </c>
      <c r="AR163" s="2">
        <f t="shared" si="59"/>
        <v>1110.94</v>
      </c>
      <c r="AS163" s="2">
        <f t="shared" si="59"/>
        <v>0</v>
      </c>
      <c r="AT163" s="2">
        <f t="shared" si="59"/>
        <v>0</v>
      </c>
      <c r="AU163" s="2">
        <f t="shared" si="59"/>
        <v>0</v>
      </c>
      <c r="AV163" s="29">
        <f t="shared" si="59"/>
        <v>0</v>
      </c>
      <c r="AW163" s="30">
        <f t="shared" si="59"/>
        <v>0</v>
      </c>
      <c r="AX163" s="31">
        <f t="shared" si="60"/>
        <v>0</v>
      </c>
      <c r="AY163" s="38">
        <f t="shared" si="47"/>
        <v>-0.5</v>
      </c>
      <c r="AZ163" s="38" t="str">
        <f t="shared" si="47"/>
        <v/>
      </c>
      <c r="BA163" s="38" t="str">
        <f t="shared" si="47"/>
        <v/>
      </c>
      <c r="BB163" s="38" t="str">
        <f t="shared" si="47"/>
        <v/>
      </c>
      <c r="BC163" s="38" t="str">
        <f t="shared" si="47"/>
        <v/>
      </c>
      <c r="BD163" s="38">
        <f t="shared" si="47"/>
        <v>4.2919950548601458</v>
      </c>
      <c r="BE163" s="38" t="str">
        <f t="shared" si="61"/>
        <v/>
      </c>
      <c r="BF163" s="38" t="str">
        <f t="shared" si="61"/>
        <v/>
      </c>
      <c r="BG163" s="38" t="str">
        <f t="shared" si="61"/>
        <v/>
      </c>
      <c r="BH163" s="39" t="str">
        <f t="shared" si="48"/>
        <v/>
      </c>
      <c r="BI163" s="76" t="str">
        <f t="shared" si="48"/>
        <v/>
      </c>
      <c r="BJ163" s="40" t="str">
        <f t="shared" si="48"/>
        <v/>
      </c>
      <c r="BK163" s="119">
        <f t="shared" si="50"/>
        <v>1369.78</v>
      </c>
      <c r="BL163" s="120" t="str">
        <f t="shared" si="50"/>
        <v/>
      </c>
      <c r="BM163" s="120" t="str">
        <f t="shared" si="50"/>
        <v/>
      </c>
      <c r="BN163" s="120" t="str">
        <f t="shared" si="50"/>
        <v/>
      </c>
      <c r="BO163" s="121" t="str">
        <f t="shared" si="50"/>
        <v/>
      </c>
      <c r="BP163" s="119">
        <f t="shared" si="51"/>
        <v>129.41999999999999</v>
      </c>
      <c r="BQ163" s="120" t="str">
        <f t="shared" si="51"/>
        <v/>
      </c>
      <c r="BR163" s="120" t="str">
        <f t="shared" si="51"/>
        <v/>
      </c>
      <c r="BS163" s="120" t="str">
        <f t="shared" si="51"/>
        <v/>
      </c>
      <c r="BT163" s="121" t="str">
        <f t="shared" si="51"/>
        <v/>
      </c>
      <c r="BU163" s="119">
        <f t="shared" si="52"/>
        <v>1240.3599999999999</v>
      </c>
      <c r="BV163" s="121" t="str">
        <f t="shared" si="52"/>
        <v/>
      </c>
      <c r="BW163" s="121" t="str">
        <f t="shared" si="52"/>
        <v/>
      </c>
      <c r="BX163" s="120" t="str">
        <f t="shared" si="52"/>
        <v/>
      </c>
      <c r="BY163" s="121" t="str">
        <f t="shared" si="52"/>
        <v/>
      </c>
    </row>
    <row r="164" spans="1:77" x14ac:dyDescent="0.2">
      <c r="A164" t="s">
        <v>46</v>
      </c>
      <c r="B164" t="s">
        <v>46</v>
      </c>
      <c r="C164" t="s">
        <v>78</v>
      </c>
      <c r="D164" t="s">
        <v>78</v>
      </c>
      <c r="E164" t="s">
        <v>77</v>
      </c>
      <c r="F164" s="4">
        <f t="shared" si="57"/>
        <v>46169</v>
      </c>
      <c r="G164" t="s">
        <v>38</v>
      </c>
      <c r="H164" s="28">
        <v>0</v>
      </c>
      <c r="I164" s="138">
        <v>0</v>
      </c>
      <c r="J164" s="138">
        <v>0</v>
      </c>
      <c r="K164" s="2">
        <v>0</v>
      </c>
      <c r="L164" s="2">
        <v>0</v>
      </c>
      <c r="M164" s="2">
        <v>0</v>
      </c>
      <c r="N164" s="2">
        <v>0</v>
      </c>
      <c r="O164" s="2">
        <v>0</v>
      </c>
      <c r="P164" s="2">
        <v>0</v>
      </c>
      <c r="Q164" s="29">
        <v>0</v>
      </c>
      <c r="R164" s="30">
        <f t="shared" si="53"/>
        <v>0</v>
      </c>
      <c r="S164" s="30">
        <f t="shared" si="54"/>
        <v>0</v>
      </c>
      <c r="T164" t="s">
        <v>49</v>
      </c>
      <c r="U164" t="s">
        <v>49</v>
      </c>
      <c r="V164" t="s">
        <v>78</v>
      </c>
      <c r="W164" t="s">
        <v>78</v>
      </c>
      <c r="X164" t="s">
        <v>77</v>
      </c>
      <c r="Y164" s="4">
        <f t="shared" si="58"/>
        <v>45805</v>
      </c>
      <c r="Z164" t="s">
        <v>38</v>
      </c>
      <c r="AA164" s="28">
        <v>3</v>
      </c>
      <c r="AB164" s="138">
        <v>1</v>
      </c>
      <c r="AC164" s="138">
        <v>0</v>
      </c>
      <c r="AD164" s="2">
        <v>0</v>
      </c>
      <c r="AE164" s="2">
        <v>0</v>
      </c>
      <c r="AF164" s="2">
        <v>197.87</v>
      </c>
      <c r="AG164" s="2">
        <v>0</v>
      </c>
      <c r="AH164" s="2">
        <v>0</v>
      </c>
      <c r="AI164" s="2">
        <v>0</v>
      </c>
      <c r="AJ164" s="29">
        <v>0</v>
      </c>
      <c r="AK164" s="30">
        <f t="shared" si="55"/>
        <v>1</v>
      </c>
      <c r="AL164" s="30">
        <f t="shared" si="56"/>
        <v>0</v>
      </c>
      <c r="AM164" s="2">
        <f t="shared" si="59"/>
        <v>-3</v>
      </c>
      <c r="AN164" s="2">
        <f t="shared" si="59"/>
        <v>-1</v>
      </c>
      <c r="AO164" s="2">
        <f t="shared" si="59"/>
        <v>0</v>
      </c>
      <c r="AP164" s="2">
        <f t="shared" si="59"/>
        <v>0</v>
      </c>
      <c r="AQ164" s="2">
        <f t="shared" si="59"/>
        <v>0</v>
      </c>
      <c r="AR164" s="2">
        <f t="shared" si="59"/>
        <v>-197.87</v>
      </c>
      <c r="AS164" s="2">
        <f t="shared" si="59"/>
        <v>0</v>
      </c>
      <c r="AT164" s="2">
        <f t="shared" si="59"/>
        <v>0</v>
      </c>
      <c r="AU164" s="2">
        <f t="shared" si="59"/>
        <v>0</v>
      </c>
      <c r="AV164" s="29">
        <f t="shared" si="59"/>
        <v>0</v>
      </c>
      <c r="AW164" s="30">
        <f t="shared" si="59"/>
        <v>-1</v>
      </c>
      <c r="AX164" s="31">
        <f t="shared" si="60"/>
        <v>0</v>
      </c>
      <c r="AY164" s="38">
        <f t="shared" si="47"/>
        <v>-1</v>
      </c>
      <c r="AZ164" s="38">
        <f t="shared" si="47"/>
        <v>-1</v>
      </c>
      <c r="BA164" s="38" t="str">
        <f t="shared" si="47"/>
        <v/>
      </c>
      <c r="BB164" s="38" t="str">
        <f t="shared" si="47"/>
        <v/>
      </c>
      <c r="BC164" s="38" t="str">
        <f t="shared" si="47"/>
        <v/>
      </c>
      <c r="BD164" s="38">
        <f t="shared" si="47"/>
        <v>-1</v>
      </c>
      <c r="BE164" s="38" t="str">
        <f t="shared" si="61"/>
        <v/>
      </c>
      <c r="BF164" s="38" t="str">
        <f t="shared" si="61"/>
        <v/>
      </c>
      <c r="BG164" s="38" t="str">
        <f t="shared" si="61"/>
        <v/>
      </c>
      <c r="BH164" s="39" t="str">
        <f t="shared" si="48"/>
        <v/>
      </c>
      <c r="BI164" s="76">
        <f t="shared" si="48"/>
        <v>-1</v>
      </c>
      <c r="BJ164" s="40" t="str">
        <f t="shared" si="48"/>
        <v/>
      </c>
      <c r="BK164" s="119" t="str">
        <f t="shared" si="50"/>
        <v/>
      </c>
      <c r="BL164" s="120" t="str">
        <f t="shared" si="50"/>
        <v/>
      </c>
      <c r="BM164" s="120" t="str">
        <f t="shared" si="50"/>
        <v/>
      </c>
      <c r="BN164" s="120" t="str">
        <f t="shared" si="50"/>
        <v/>
      </c>
      <c r="BO164" s="121" t="str">
        <f t="shared" si="50"/>
        <v/>
      </c>
      <c r="BP164" s="119">
        <f t="shared" si="51"/>
        <v>65.956666666666663</v>
      </c>
      <c r="BQ164" s="120">
        <f t="shared" si="51"/>
        <v>0</v>
      </c>
      <c r="BR164" s="120" t="str">
        <f t="shared" si="51"/>
        <v/>
      </c>
      <c r="BS164" s="120" t="str">
        <f t="shared" si="51"/>
        <v/>
      </c>
      <c r="BT164" s="121" t="str">
        <f t="shared" si="51"/>
        <v/>
      </c>
      <c r="BU164" s="119" t="str">
        <f t="shared" si="52"/>
        <v/>
      </c>
      <c r="BV164" s="121" t="str">
        <f t="shared" si="52"/>
        <v/>
      </c>
      <c r="BW164" s="121" t="str">
        <f t="shared" si="52"/>
        <v/>
      </c>
      <c r="BX164" s="120" t="str">
        <f t="shared" si="52"/>
        <v/>
      </c>
      <c r="BY164" s="121" t="str">
        <f t="shared" si="52"/>
        <v/>
      </c>
    </row>
    <row r="165" spans="1:77" x14ac:dyDescent="0.2">
      <c r="A165" t="s">
        <v>46</v>
      </c>
      <c r="B165" t="s">
        <v>46</v>
      </c>
      <c r="C165" t="s">
        <v>78</v>
      </c>
      <c r="D165" t="s">
        <v>78</v>
      </c>
      <c r="E165" t="s">
        <v>77</v>
      </c>
      <c r="F165" s="4">
        <f t="shared" si="57"/>
        <v>46170</v>
      </c>
      <c r="G165" t="s">
        <v>39</v>
      </c>
      <c r="H165" s="28">
        <v>1</v>
      </c>
      <c r="I165" s="138">
        <v>1</v>
      </c>
      <c r="J165" s="138">
        <v>0</v>
      </c>
      <c r="K165" s="2">
        <v>0</v>
      </c>
      <c r="L165" s="2">
        <v>0</v>
      </c>
      <c r="M165" s="2">
        <v>49.23</v>
      </c>
      <c r="N165" s="2">
        <v>86.95</v>
      </c>
      <c r="O165" s="2">
        <v>0</v>
      </c>
      <c r="P165" s="2">
        <v>0</v>
      </c>
      <c r="Q165" s="29">
        <v>0</v>
      </c>
      <c r="R165" s="30">
        <f t="shared" si="53"/>
        <v>1</v>
      </c>
      <c r="S165" s="30">
        <f t="shared" si="54"/>
        <v>86.95</v>
      </c>
      <c r="T165" t="s">
        <v>49</v>
      </c>
      <c r="U165" t="s">
        <v>49</v>
      </c>
      <c r="V165" t="s">
        <v>78</v>
      </c>
      <c r="W165" t="s">
        <v>78</v>
      </c>
      <c r="X165" t="s">
        <v>77</v>
      </c>
      <c r="Y165" s="4">
        <f t="shared" si="58"/>
        <v>45806</v>
      </c>
      <c r="Z165" t="s">
        <v>39</v>
      </c>
      <c r="AA165" s="28">
        <v>2</v>
      </c>
      <c r="AB165" s="138">
        <v>0</v>
      </c>
      <c r="AC165" s="138">
        <v>0</v>
      </c>
      <c r="AD165" s="2">
        <v>0</v>
      </c>
      <c r="AE165" s="2">
        <v>0</v>
      </c>
      <c r="AF165" s="2">
        <v>230.78</v>
      </c>
      <c r="AG165" s="2">
        <v>0</v>
      </c>
      <c r="AH165" s="2">
        <v>0</v>
      </c>
      <c r="AI165" s="2">
        <v>0</v>
      </c>
      <c r="AJ165" s="29">
        <v>0</v>
      </c>
      <c r="AK165" s="30">
        <f t="shared" si="55"/>
        <v>0</v>
      </c>
      <c r="AL165" s="30">
        <f t="shared" si="56"/>
        <v>0</v>
      </c>
      <c r="AM165" s="2">
        <f t="shared" si="59"/>
        <v>-1</v>
      </c>
      <c r="AN165" s="2">
        <f t="shared" si="59"/>
        <v>1</v>
      </c>
      <c r="AO165" s="2">
        <f t="shared" si="59"/>
        <v>0</v>
      </c>
      <c r="AP165" s="2">
        <f t="shared" si="59"/>
        <v>0</v>
      </c>
      <c r="AQ165" s="2">
        <f t="shared" si="59"/>
        <v>0</v>
      </c>
      <c r="AR165" s="2">
        <f t="shared" si="59"/>
        <v>-181.55</v>
      </c>
      <c r="AS165" s="2">
        <f t="shared" si="59"/>
        <v>86.95</v>
      </c>
      <c r="AT165" s="2">
        <f t="shared" si="59"/>
        <v>0</v>
      </c>
      <c r="AU165" s="2">
        <f t="shared" si="59"/>
        <v>0</v>
      </c>
      <c r="AV165" s="29">
        <f t="shared" si="59"/>
        <v>0</v>
      </c>
      <c r="AW165" s="30">
        <f t="shared" si="59"/>
        <v>1</v>
      </c>
      <c r="AX165" s="31">
        <f t="shared" si="60"/>
        <v>86.95</v>
      </c>
      <c r="AY165" s="38">
        <f t="shared" si="47"/>
        <v>-0.5</v>
      </c>
      <c r="AZ165" s="38" t="str">
        <f t="shared" si="47"/>
        <v/>
      </c>
      <c r="BA165" s="38" t="str">
        <f t="shared" si="47"/>
        <v/>
      </c>
      <c r="BB165" s="38" t="str">
        <f t="shared" si="47"/>
        <v/>
      </c>
      <c r="BC165" s="38" t="str">
        <f t="shared" si="47"/>
        <v/>
      </c>
      <c r="BD165" s="38">
        <f t="shared" si="47"/>
        <v>-0.78667995493543641</v>
      </c>
      <c r="BE165" s="38" t="str">
        <f t="shared" si="61"/>
        <v/>
      </c>
      <c r="BF165" s="38" t="str">
        <f t="shared" si="61"/>
        <v/>
      </c>
      <c r="BG165" s="38" t="str">
        <f t="shared" si="61"/>
        <v/>
      </c>
      <c r="BH165" s="39" t="str">
        <f t="shared" si="48"/>
        <v/>
      </c>
      <c r="BI165" s="76" t="str">
        <f t="shared" si="48"/>
        <v/>
      </c>
      <c r="BJ165" s="40" t="str">
        <f t="shared" si="48"/>
        <v/>
      </c>
      <c r="BK165" s="119">
        <f t="shared" si="50"/>
        <v>49.23</v>
      </c>
      <c r="BL165" s="120">
        <f t="shared" si="50"/>
        <v>86.95</v>
      </c>
      <c r="BM165" s="120" t="str">
        <f t="shared" si="50"/>
        <v/>
      </c>
      <c r="BN165" s="120" t="str">
        <f t="shared" si="50"/>
        <v/>
      </c>
      <c r="BO165" s="121" t="str">
        <f t="shared" si="50"/>
        <v/>
      </c>
      <c r="BP165" s="119">
        <f t="shared" si="51"/>
        <v>115.39</v>
      </c>
      <c r="BQ165" s="120" t="str">
        <f t="shared" si="51"/>
        <v/>
      </c>
      <c r="BR165" s="120" t="str">
        <f t="shared" si="51"/>
        <v/>
      </c>
      <c r="BS165" s="120" t="str">
        <f t="shared" si="51"/>
        <v/>
      </c>
      <c r="BT165" s="121" t="str">
        <f t="shared" si="51"/>
        <v/>
      </c>
      <c r="BU165" s="119">
        <f t="shared" si="52"/>
        <v>-66.16</v>
      </c>
      <c r="BV165" s="121" t="str">
        <f t="shared" si="52"/>
        <v/>
      </c>
      <c r="BW165" s="121" t="str">
        <f t="shared" si="52"/>
        <v/>
      </c>
      <c r="BX165" s="120" t="str">
        <f t="shared" si="52"/>
        <v/>
      </c>
      <c r="BY165" s="121" t="str">
        <f t="shared" si="52"/>
        <v/>
      </c>
    </row>
    <row r="166" spans="1:77" x14ac:dyDescent="0.2">
      <c r="A166" t="s">
        <v>46</v>
      </c>
      <c r="B166" t="s">
        <v>46</v>
      </c>
      <c r="C166" t="s">
        <v>78</v>
      </c>
      <c r="D166" t="s">
        <v>78</v>
      </c>
      <c r="E166" t="s">
        <v>77</v>
      </c>
      <c r="F166" s="4">
        <f t="shared" si="57"/>
        <v>46171</v>
      </c>
      <c r="G166" t="s">
        <v>40</v>
      </c>
      <c r="H166" s="28">
        <v>2</v>
      </c>
      <c r="I166" s="138">
        <v>1</v>
      </c>
      <c r="J166" s="138">
        <v>0</v>
      </c>
      <c r="K166" s="2">
        <v>0</v>
      </c>
      <c r="L166" s="2">
        <v>0</v>
      </c>
      <c r="M166" s="2">
        <v>158.46</v>
      </c>
      <c r="N166" s="2">
        <v>177.85</v>
      </c>
      <c r="O166" s="2">
        <v>0</v>
      </c>
      <c r="P166" s="2">
        <v>0</v>
      </c>
      <c r="Q166" s="29">
        <v>0</v>
      </c>
      <c r="R166" s="30">
        <f t="shared" si="53"/>
        <v>1</v>
      </c>
      <c r="S166" s="30">
        <f t="shared" si="54"/>
        <v>177.85</v>
      </c>
      <c r="T166" t="s">
        <v>49</v>
      </c>
      <c r="U166" t="s">
        <v>49</v>
      </c>
      <c r="V166" t="s">
        <v>78</v>
      </c>
      <c r="W166" t="s">
        <v>78</v>
      </c>
      <c r="X166" t="s">
        <v>77</v>
      </c>
      <c r="Y166" s="4">
        <f t="shared" si="58"/>
        <v>45807</v>
      </c>
      <c r="Z166" t="s">
        <v>40</v>
      </c>
      <c r="AA166" s="28">
        <v>1</v>
      </c>
      <c r="AB166" s="138">
        <v>0</v>
      </c>
      <c r="AC166" s="138">
        <v>0</v>
      </c>
      <c r="AD166" s="2">
        <v>0</v>
      </c>
      <c r="AE166" s="2">
        <v>0</v>
      </c>
      <c r="AF166" s="2">
        <v>91.99</v>
      </c>
      <c r="AG166" s="2">
        <v>0</v>
      </c>
      <c r="AH166" s="2">
        <v>0</v>
      </c>
      <c r="AI166" s="2">
        <v>0</v>
      </c>
      <c r="AJ166" s="29">
        <v>0</v>
      </c>
      <c r="AK166" s="30">
        <f t="shared" si="55"/>
        <v>0</v>
      </c>
      <c r="AL166" s="30">
        <f t="shared" si="56"/>
        <v>0</v>
      </c>
      <c r="AM166" s="2">
        <f t="shared" si="59"/>
        <v>1</v>
      </c>
      <c r="AN166" s="2">
        <f t="shared" si="59"/>
        <v>1</v>
      </c>
      <c r="AO166" s="2">
        <f t="shared" si="59"/>
        <v>0</v>
      </c>
      <c r="AP166" s="2">
        <f t="shared" si="59"/>
        <v>0</v>
      </c>
      <c r="AQ166" s="2">
        <f t="shared" si="59"/>
        <v>0</v>
      </c>
      <c r="AR166" s="2">
        <f t="shared" si="59"/>
        <v>66.470000000000013</v>
      </c>
      <c r="AS166" s="2">
        <f t="shared" si="59"/>
        <v>177.85</v>
      </c>
      <c r="AT166" s="2">
        <f t="shared" si="59"/>
        <v>0</v>
      </c>
      <c r="AU166" s="2">
        <f t="shared" si="59"/>
        <v>0</v>
      </c>
      <c r="AV166" s="29">
        <f t="shared" si="59"/>
        <v>0</v>
      </c>
      <c r="AW166" s="30">
        <f t="shared" si="59"/>
        <v>1</v>
      </c>
      <c r="AX166" s="31">
        <f t="shared" si="60"/>
        <v>177.85</v>
      </c>
      <c r="AY166" s="38">
        <f t="shared" si="47"/>
        <v>1</v>
      </c>
      <c r="AZ166" s="38" t="str">
        <f t="shared" si="47"/>
        <v/>
      </c>
      <c r="BA166" s="38" t="str">
        <f t="shared" si="47"/>
        <v/>
      </c>
      <c r="BB166" s="38" t="str">
        <f t="shared" si="47"/>
        <v/>
      </c>
      <c r="BC166" s="38" t="str">
        <f t="shared" si="47"/>
        <v/>
      </c>
      <c r="BD166" s="38">
        <f t="shared" si="47"/>
        <v>0.72257854114577691</v>
      </c>
      <c r="BE166" s="38" t="str">
        <f t="shared" si="61"/>
        <v/>
      </c>
      <c r="BF166" s="38" t="str">
        <f t="shared" si="61"/>
        <v/>
      </c>
      <c r="BG166" s="38" t="str">
        <f t="shared" si="61"/>
        <v/>
      </c>
      <c r="BH166" s="39" t="str">
        <f t="shared" si="48"/>
        <v/>
      </c>
      <c r="BI166" s="76" t="str">
        <f t="shared" si="48"/>
        <v/>
      </c>
      <c r="BJ166" s="40" t="str">
        <f t="shared" si="48"/>
        <v/>
      </c>
      <c r="BK166" s="119">
        <f t="shared" si="50"/>
        <v>79.23</v>
      </c>
      <c r="BL166" s="120">
        <f t="shared" si="50"/>
        <v>177.85</v>
      </c>
      <c r="BM166" s="120" t="str">
        <f t="shared" si="50"/>
        <v/>
      </c>
      <c r="BN166" s="120" t="str">
        <f t="shared" si="50"/>
        <v/>
      </c>
      <c r="BO166" s="121" t="str">
        <f t="shared" si="50"/>
        <v/>
      </c>
      <c r="BP166" s="119">
        <f t="shared" si="51"/>
        <v>91.99</v>
      </c>
      <c r="BQ166" s="120" t="str">
        <f t="shared" si="51"/>
        <v/>
      </c>
      <c r="BR166" s="120" t="str">
        <f t="shared" si="51"/>
        <v/>
      </c>
      <c r="BS166" s="120" t="str">
        <f t="shared" si="51"/>
        <v/>
      </c>
      <c r="BT166" s="121" t="str">
        <f t="shared" si="51"/>
        <v/>
      </c>
      <c r="BU166" s="119">
        <f t="shared" si="52"/>
        <v>-12.759999999999991</v>
      </c>
      <c r="BV166" s="121" t="str">
        <f t="shared" si="52"/>
        <v/>
      </c>
      <c r="BW166" s="121" t="str">
        <f t="shared" si="52"/>
        <v/>
      </c>
      <c r="BX166" s="120" t="str">
        <f t="shared" si="52"/>
        <v/>
      </c>
      <c r="BY166" s="121" t="str">
        <f t="shared" si="52"/>
        <v/>
      </c>
    </row>
    <row r="167" spans="1:77" ht="13.5" thickBot="1" x14ac:dyDescent="0.25">
      <c r="A167" t="s">
        <v>46</v>
      </c>
      <c r="B167" t="s">
        <v>46</v>
      </c>
      <c r="C167" t="s">
        <v>78</v>
      </c>
      <c r="D167" t="s">
        <v>78</v>
      </c>
      <c r="E167" t="s">
        <v>77</v>
      </c>
      <c r="F167" s="59">
        <f t="shared" si="57"/>
        <v>46172</v>
      </c>
      <c r="G167" s="42" t="s">
        <v>41</v>
      </c>
      <c r="H167" s="43">
        <v>1</v>
      </c>
      <c r="I167" s="44">
        <v>0</v>
      </c>
      <c r="J167" s="44">
        <v>0</v>
      </c>
      <c r="K167" s="44">
        <v>0</v>
      </c>
      <c r="L167" s="44">
        <v>0</v>
      </c>
      <c r="M167" s="44">
        <v>53.88</v>
      </c>
      <c r="N167" s="44">
        <v>0</v>
      </c>
      <c r="O167" s="44">
        <v>0</v>
      </c>
      <c r="P167" s="44">
        <v>0</v>
      </c>
      <c r="Q167" s="45">
        <v>0</v>
      </c>
      <c r="R167" s="46">
        <f t="shared" si="53"/>
        <v>0</v>
      </c>
      <c r="S167" s="46">
        <f t="shared" si="54"/>
        <v>0</v>
      </c>
      <c r="T167" t="s">
        <v>49</v>
      </c>
      <c r="U167" t="s">
        <v>49</v>
      </c>
      <c r="V167" t="s">
        <v>78</v>
      </c>
      <c r="W167" t="s">
        <v>78</v>
      </c>
      <c r="X167" t="s">
        <v>77</v>
      </c>
      <c r="Y167" s="59">
        <f t="shared" si="58"/>
        <v>45808</v>
      </c>
      <c r="Z167" s="42" t="s">
        <v>41</v>
      </c>
      <c r="AA167" s="43">
        <v>3</v>
      </c>
      <c r="AB167" s="44">
        <v>0</v>
      </c>
      <c r="AC167" s="44">
        <v>0</v>
      </c>
      <c r="AD167" s="44">
        <v>0</v>
      </c>
      <c r="AE167" s="44">
        <v>0</v>
      </c>
      <c r="AF167" s="44">
        <v>718.38</v>
      </c>
      <c r="AG167" s="44">
        <v>0</v>
      </c>
      <c r="AH167" s="44">
        <v>0</v>
      </c>
      <c r="AI167" s="44">
        <v>0</v>
      </c>
      <c r="AJ167" s="45">
        <v>0</v>
      </c>
      <c r="AK167" s="46">
        <f t="shared" si="55"/>
        <v>0</v>
      </c>
      <c r="AL167" s="46">
        <f t="shared" si="56"/>
        <v>0</v>
      </c>
      <c r="AM167" s="44">
        <f t="shared" si="59"/>
        <v>-2</v>
      </c>
      <c r="AN167" s="44">
        <f t="shared" si="59"/>
        <v>0</v>
      </c>
      <c r="AO167" s="44">
        <f t="shared" si="59"/>
        <v>0</v>
      </c>
      <c r="AP167" s="44">
        <f t="shared" si="59"/>
        <v>0</v>
      </c>
      <c r="AQ167" s="44">
        <f t="shared" si="59"/>
        <v>0</v>
      </c>
      <c r="AR167" s="44">
        <f t="shared" si="59"/>
        <v>-664.5</v>
      </c>
      <c r="AS167" s="44">
        <f t="shared" si="59"/>
        <v>0</v>
      </c>
      <c r="AT167" s="44">
        <f t="shared" si="59"/>
        <v>0</v>
      </c>
      <c r="AU167" s="44">
        <f t="shared" si="59"/>
        <v>0</v>
      </c>
      <c r="AV167" s="45">
        <f t="shared" si="59"/>
        <v>0</v>
      </c>
      <c r="AW167" s="46">
        <f t="shared" si="59"/>
        <v>0</v>
      </c>
      <c r="AX167" s="47">
        <f t="shared" si="60"/>
        <v>0</v>
      </c>
      <c r="AY167" s="56">
        <f t="shared" ref="AY167:BG208" si="62">IFERROR(AM167/AA167,"")</f>
        <v>-0.66666666666666663</v>
      </c>
      <c r="AZ167" s="56" t="str">
        <f t="shared" si="62"/>
        <v/>
      </c>
      <c r="BA167" s="56" t="str">
        <f t="shared" si="62"/>
        <v/>
      </c>
      <c r="BB167" s="56" t="str">
        <f t="shared" si="62"/>
        <v/>
      </c>
      <c r="BC167" s="56" t="str">
        <f t="shared" si="62"/>
        <v/>
      </c>
      <c r="BD167" s="56">
        <f t="shared" si="62"/>
        <v>-0.92499791196859604</v>
      </c>
      <c r="BE167" s="56" t="str">
        <f t="shared" si="61"/>
        <v/>
      </c>
      <c r="BF167" s="56" t="str">
        <f t="shared" si="61"/>
        <v/>
      </c>
      <c r="BG167" s="56" t="str">
        <f t="shared" si="61"/>
        <v/>
      </c>
      <c r="BH167" s="57" t="str">
        <f t="shared" si="48"/>
        <v/>
      </c>
      <c r="BI167" s="81" t="str">
        <f t="shared" si="48"/>
        <v/>
      </c>
      <c r="BJ167" s="58" t="str">
        <f t="shared" si="48"/>
        <v/>
      </c>
      <c r="BK167" s="122">
        <f t="shared" si="50"/>
        <v>53.88</v>
      </c>
      <c r="BL167" s="123" t="str">
        <f t="shared" si="50"/>
        <v/>
      </c>
      <c r="BM167" s="123" t="str">
        <f t="shared" si="50"/>
        <v/>
      </c>
      <c r="BN167" s="123" t="str">
        <f t="shared" si="50"/>
        <v/>
      </c>
      <c r="BO167" s="124" t="str">
        <f t="shared" si="50"/>
        <v/>
      </c>
      <c r="BP167" s="122">
        <f t="shared" si="51"/>
        <v>239.46</v>
      </c>
      <c r="BQ167" s="123" t="str">
        <f t="shared" si="51"/>
        <v/>
      </c>
      <c r="BR167" s="123" t="str">
        <f t="shared" si="51"/>
        <v/>
      </c>
      <c r="BS167" s="123" t="str">
        <f t="shared" si="51"/>
        <v/>
      </c>
      <c r="BT167" s="124" t="str">
        <f t="shared" si="51"/>
        <v/>
      </c>
      <c r="BU167" s="122">
        <f t="shared" si="52"/>
        <v>-185.58</v>
      </c>
      <c r="BV167" s="124" t="str">
        <f t="shared" si="52"/>
        <v/>
      </c>
      <c r="BW167" s="124" t="str">
        <f t="shared" si="52"/>
        <v/>
      </c>
      <c r="BX167" s="123" t="str">
        <f t="shared" si="52"/>
        <v/>
      </c>
      <c r="BY167" s="124" t="str">
        <f t="shared" si="52"/>
        <v/>
      </c>
    </row>
    <row r="168" spans="1:77" x14ac:dyDescent="0.2">
      <c r="A168" t="s">
        <v>46</v>
      </c>
      <c r="B168" t="s">
        <v>46</v>
      </c>
      <c r="C168" t="s">
        <v>85</v>
      </c>
      <c r="D168" t="s">
        <v>78</v>
      </c>
      <c r="E168" t="s">
        <v>81</v>
      </c>
      <c r="F168" s="4">
        <f t="shared" si="57"/>
        <v>46173</v>
      </c>
      <c r="G168" t="s">
        <v>35</v>
      </c>
      <c r="H168" s="28">
        <v>1</v>
      </c>
      <c r="I168" s="138">
        <v>0</v>
      </c>
      <c r="J168" s="138">
        <v>0</v>
      </c>
      <c r="K168" s="2">
        <v>0</v>
      </c>
      <c r="L168" s="2">
        <v>0</v>
      </c>
      <c r="M168" s="2">
        <v>167.76</v>
      </c>
      <c r="N168" s="2">
        <v>0</v>
      </c>
      <c r="O168" s="2">
        <v>0</v>
      </c>
      <c r="P168" s="2">
        <v>0</v>
      </c>
      <c r="Q168" s="29">
        <v>0</v>
      </c>
      <c r="R168" s="30">
        <f t="shared" si="53"/>
        <v>0</v>
      </c>
      <c r="S168" s="30">
        <f t="shared" si="54"/>
        <v>0</v>
      </c>
      <c r="T168" t="s">
        <v>49</v>
      </c>
      <c r="U168" t="s">
        <v>49</v>
      </c>
      <c r="V168" t="s">
        <v>85</v>
      </c>
      <c r="W168" t="s">
        <v>85</v>
      </c>
      <c r="X168" t="s">
        <v>81</v>
      </c>
      <c r="Y168" s="4">
        <f t="shared" si="58"/>
        <v>45809</v>
      </c>
      <c r="Z168" t="s">
        <v>35</v>
      </c>
      <c r="AA168" s="28">
        <v>2</v>
      </c>
      <c r="AB168" s="138">
        <v>0</v>
      </c>
      <c r="AC168" s="138">
        <v>0</v>
      </c>
      <c r="AD168" s="2">
        <v>0</v>
      </c>
      <c r="AE168" s="2">
        <v>0</v>
      </c>
      <c r="AF168" s="2">
        <v>121.98</v>
      </c>
      <c r="AG168" s="2">
        <v>0</v>
      </c>
      <c r="AH168" s="2">
        <v>0</v>
      </c>
      <c r="AI168" s="2">
        <v>0</v>
      </c>
      <c r="AJ168" s="29">
        <v>0</v>
      </c>
      <c r="AK168" s="30">
        <f t="shared" si="55"/>
        <v>0</v>
      </c>
      <c r="AL168" s="30">
        <f t="shared" si="56"/>
        <v>0</v>
      </c>
      <c r="AM168" s="2">
        <f t="shared" si="59"/>
        <v>-1</v>
      </c>
      <c r="AN168" s="2">
        <f t="shared" si="59"/>
        <v>0</v>
      </c>
      <c r="AO168" s="2">
        <f t="shared" si="59"/>
        <v>0</v>
      </c>
      <c r="AP168" s="2">
        <f t="shared" si="59"/>
        <v>0</v>
      </c>
      <c r="AQ168" s="2">
        <f t="shared" si="59"/>
        <v>0</v>
      </c>
      <c r="AR168" s="2">
        <f t="shared" si="59"/>
        <v>45.779999999999987</v>
      </c>
      <c r="AS168" s="2">
        <f t="shared" si="59"/>
        <v>0</v>
      </c>
      <c r="AT168" s="2">
        <f t="shared" si="59"/>
        <v>0</v>
      </c>
      <c r="AU168" s="2">
        <f t="shared" si="59"/>
        <v>0</v>
      </c>
      <c r="AV168" s="29">
        <f t="shared" si="59"/>
        <v>0</v>
      </c>
      <c r="AW168" s="30">
        <f t="shared" si="59"/>
        <v>0</v>
      </c>
      <c r="AX168" s="31">
        <f t="shared" si="60"/>
        <v>0</v>
      </c>
      <c r="AY168" s="38">
        <f t="shared" si="62"/>
        <v>-0.5</v>
      </c>
      <c r="AZ168" s="38" t="str">
        <f t="shared" si="62"/>
        <v/>
      </c>
      <c r="BA168" s="38" t="str">
        <f t="shared" si="62"/>
        <v/>
      </c>
      <c r="BB168" s="38" t="str">
        <f t="shared" si="62"/>
        <v/>
      </c>
      <c r="BC168" s="38" t="str">
        <f t="shared" si="62"/>
        <v/>
      </c>
      <c r="BD168" s="38">
        <f t="shared" si="62"/>
        <v>0.37530742744712237</v>
      </c>
      <c r="BE168" s="38" t="str">
        <f t="shared" si="61"/>
        <v/>
      </c>
      <c r="BF168" s="38" t="str">
        <f t="shared" si="61"/>
        <v/>
      </c>
      <c r="BG168" s="38" t="str">
        <f t="shared" si="61"/>
        <v/>
      </c>
      <c r="BH168" s="39" t="str">
        <f t="shared" si="48"/>
        <v/>
      </c>
      <c r="BI168" s="76" t="str">
        <f t="shared" si="48"/>
        <v/>
      </c>
      <c r="BJ168" s="40" t="str">
        <f t="shared" si="48"/>
        <v/>
      </c>
      <c r="BK168" s="116">
        <f t="shared" si="50"/>
        <v>167.76</v>
      </c>
      <c r="BL168" s="117" t="str">
        <f t="shared" si="50"/>
        <v/>
      </c>
      <c r="BM168" s="117" t="str">
        <f t="shared" si="50"/>
        <v/>
      </c>
      <c r="BN168" s="117" t="str">
        <f t="shared" si="50"/>
        <v/>
      </c>
      <c r="BO168" s="118" t="str">
        <f t="shared" si="50"/>
        <v/>
      </c>
      <c r="BP168" s="116">
        <f t="shared" si="51"/>
        <v>60.99</v>
      </c>
      <c r="BQ168" s="117" t="str">
        <f t="shared" si="51"/>
        <v/>
      </c>
      <c r="BR168" s="117" t="str">
        <f t="shared" si="51"/>
        <v/>
      </c>
      <c r="BS168" s="117" t="str">
        <f t="shared" si="51"/>
        <v/>
      </c>
      <c r="BT168" s="118" t="str">
        <f t="shared" si="51"/>
        <v/>
      </c>
      <c r="BU168" s="116">
        <f t="shared" si="52"/>
        <v>106.76999999999998</v>
      </c>
      <c r="BV168" s="118" t="str">
        <f t="shared" si="52"/>
        <v/>
      </c>
      <c r="BW168" s="118" t="str">
        <f t="shared" si="52"/>
        <v/>
      </c>
      <c r="BX168" s="117" t="str">
        <f t="shared" si="52"/>
        <v/>
      </c>
      <c r="BY168" s="118" t="str">
        <f t="shared" si="52"/>
        <v/>
      </c>
    </row>
    <row r="169" spans="1:77" x14ac:dyDescent="0.2">
      <c r="A169" t="s">
        <v>46</v>
      </c>
      <c r="B169" t="s">
        <v>46</v>
      </c>
      <c r="C169" t="s">
        <v>85</v>
      </c>
      <c r="D169" t="s">
        <v>85</v>
      </c>
      <c r="E169" t="s">
        <v>81</v>
      </c>
      <c r="F169" s="4">
        <f t="shared" si="57"/>
        <v>46174</v>
      </c>
      <c r="G169" t="s">
        <v>36</v>
      </c>
      <c r="H169" s="28">
        <v>3</v>
      </c>
      <c r="I169" s="138">
        <v>0</v>
      </c>
      <c r="J169" s="138">
        <v>0</v>
      </c>
      <c r="K169" s="2">
        <v>0</v>
      </c>
      <c r="L169" s="2">
        <v>0</v>
      </c>
      <c r="M169" s="2">
        <v>-62.94</v>
      </c>
      <c r="N169" s="2">
        <v>0</v>
      </c>
      <c r="O169" s="2">
        <v>0</v>
      </c>
      <c r="P169" s="2">
        <v>0</v>
      </c>
      <c r="Q169" s="29">
        <v>0</v>
      </c>
      <c r="R169" s="30">
        <f t="shared" si="53"/>
        <v>0</v>
      </c>
      <c r="S169" s="30">
        <f t="shared" si="54"/>
        <v>0</v>
      </c>
      <c r="T169" t="s">
        <v>49</v>
      </c>
      <c r="U169" t="s">
        <v>49</v>
      </c>
      <c r="V169" t="s">
        <v>85</v>
      </c>
      <c r="W169" t="s">
        <v>85</v>
      </c>
      <c r="X169" t="s">
        <v>81</v>
      </c>
      <c r="Y169" s="4">
        <f t="shared" si="58"/>
        <v>45810</v>
      </c>
      <c r="Z169" t="s">
        <v>36</v>
      </c>
      <c r="AA169" s="28">
        <v>1</v>
      </c>
      <c r="AB169" s="138">
        <v>0</v>
      </c>
      <c r="AC169" s="138">
        <v>0</v>
      </c>
      <c r="AD169" s="2">
        <v>0</v>
      </c>
      <c r="AE169" s="2">
        <v>0</v>
      </c>
      <c r="AF169" s="2">
        <v>201.89</v>
      </c>
      <c r="AG169" s="2">
        <v>0</v>
      </c>
      <c r="AH169" s="2">
        <v>0</v>
      </c>
      <c r="AI169" s="2">
        <v>0</v>
      </c>
      <c r="AJ169" s="29">
        <v>0</v>
      </c>
      <c r="AK169" s="30">
        <f t="shared" si="55"/>
        <v>0</v>
      </c>
      <c r="AL169" s="30">
        <f t="shared" si="56"/>
        <v>0</v>
      </c>
      <c r="AM169" s="2">
        <f t="shared" si="59"/>
        <v>2</v>
      </c>
      <c r="AN169" s="2">
        <f t="shared" si="59"/>
        <v>0</v>
      </c>
      <c r="AO169" s="2">
        <f t="shared" si="59"/>
        <v>0</v>
      </c>
      <c r="AP169" s="2">
        <f t="shared" si="59"/>
        <v>0</v>
      </c>
      <c r="AQ169" s="2">
        <f t="shared" si="59"/>
        <v>0</v>
      </c>
      <c r="AR169" s="2">
        <f t="shared" si="59"/>
        <v>-264.83</v>
      </c>
      <c r="AS169" s="2">
        <f t="shared" si="59"/>
        <v>0</v>
      </c>
      <c r="AT169" s="2">
        <f t="shared" si="59"/>
        <v>0</v>
      </c>
      <c r="AU169" s="2">
        <f t="shared" si="59"/>
        <v>0</v>
      </c>
      <c r="AV169" s="29">
        <f t="shared" si="59"/>
        <v>0</v>
      </c>
      <c r="AW169" s="30">
        <f t="shared" si="59"/>
        <v>0</v>
      </c>
      <c r="AX169" s="31">
        <f t="shared" si="60"/>
        <v>0</v>
      </c>
      <c r="AY169" s="38">
        <f t="shared" si="62"/>
        <v>2</v>
      </c>
      <c r="AZ169" s="38" t="str">
        <f t="shared" si="62"/>
        <v/>
      </c>
      <c r="BA169" s="38" t="str">
        <f t="shared" si="62"/>
        <v/>
      </c>
      <c r="BB169" s="38" t="str">
        <f t="shared" si="62"/>
        <v/>
      </c>
      <c r="BC169" s="38" t="str">
        <f t="shared" si="62"/>
        <v/>
      </c>
      <c r="BD169" s="38">
        <f t="shared" si="62"/>
        <v>-1.3117539254049235</v>
      </c>
      <c r="BE169" s="38" t="str">
        <f t="shared" si="61"/>
        <v/>
      </c>
      <c r="BF169" s="38" t="str">
        <f t="shared" si="61"/>
        <v/>
      </c>
      <c r="BG169" s="38" t="str">
        <f t="shared" si="61"/>
        <v/>
      </c>
      <c r="BH169" s="39" t="str">
        <f t="shared" si="48"/>
        <v/>
      </c>
      <c r="BI169" s="76" t="str">
        <f t="shared" si="48"/>
        <v/>
      </c>
      <c r="BJ169" s="40" t="str">
        <f t="shared" si="48"/>
        <v/>
      </c>
      <c r="BK169" s="119">
        <f t="shared" si="50"/>
        <v>-20.98</v>
      </c>
      <c r="BL169" s="120" t="str">
        <f t="shared" si="50"/>
        <v/>
      </c>
      <c r="BM169" s="120" t="str">
        <f t="shared" si="50"/>
        <v/>
      </c>
      <c r="BN169" s="120" t="str">
        <f t="shared" si="50"/>
        <v/>
      </c>
      <c r="BO169" s="121" t="str">
        <f t="shared" si="50"/>
        <v/>
      </c>
      <c r="BP169" s="119">
        <f t="shared" si="51"/>
        <v>201.89</v>
      </c>
      <c r="BQ169" s="120" t="str">
        <f t="shared" si="51"/>
        <v/>
      </c>
      <c r="BR169" s="120" t="str">
        <f t="shared" si="51"/>
        <v/>
      </c>
      <c r="BS169" s="120" t="str">
        <f t="shared" si="51"/>
        <v/>
      </c>
      <c r="BT169" s="121" t="str">
        <f t="shared" si="51"/>
        <v/>
      </c>
      <c r="BU169" s="119">
        <f t="shared" si="52"/>
        <v>-222.86999999999998</v>
      </c>
      <c r="BV169" s="121" t="str">
        <f t="shared" si="52"/>
        <v/>
      </c>
      <c r="BW169" s="121" t="str">
        <f t="shared" si="52"/>
        <v/>
      </c>
      <c r="BX169" s="120" t="str">
        <f t="shared" si="52"/>
        <v/>
      </c>
      <c r="BY169" s="121" t="str">
        <f t="shared" si="52"/>
        <v/>
      </c>
    </row>
    <row r="170" spans="1:77" x14ac:dyDescent="0.2">
      <c r="A170" t="s">
        <v>46</v>
      </c>
      <c r="B170" t="s">
        <v>46</v>
      </c>
      <c r="C170" t="s">
        <v>85</v>
      </c>
      <c r="D170" t="s">
        <v>85</v>
      </c>
      <c r="E170" t="s">
        <v>81</v>
      </c>
      <c r="F170" s="4">
        <f t="shared" si="57"/>
        <v>46175</v>
      </c>
      <c r="G170" t="s">
        <v>37</v>
      </c>
      <c r="H170" s="28">
        <v>1</v>
      </c>
      <c r="I170" s="138">
        <v>1</v>
      </c>
      <c r="J170" s="138">
        <v>0</v>
      </c>
      <c r="K170" s="2">
        <v>0</v>
      </c>
      <c r="L170" s="2">
        <v>0</v>
      </c>
      <c r="M170" s="2">
        <v>516.63</v>
      </c>
      <c r="N170" s="2">
        <v>648.70000000000005</v>
      </c>
      <c r="O170" s="2">
        <v>0</v>
      </c>
      <c r="P170" s="2">
        <v>0</v>
      </c>
      <c r="Q170" s="29">
        <v>0</v>
      </c>
      <c r="R170" s="30">
        <f t="shared" si="53"/>
        <v>1</v>
      </c>
      <c r="S170" s="30">
        <f t="shared" si="54"/>
        <v>648.70000000000005</v>
      </c>
      <c r="T170" t="s">
        <v>49</v>
      </c>
      <c r="U170" t="s">
        <v>49</v>
      </c>
      <c r="V170" t="s">
        <v>85</v>
      </c>
      <c r="W170" t="s">
        <v>85</v>
      </c>
      <c r="X170" t="s">
        <v>81</v>
      </c>
      <c r="Y170" s="4">
        <f t="shared" si="58"/>
        <v>45811</v>
      </c>
      <c r="Z170" t="s">
        <v>37</v>
      </c>
      <c r="AA170" s="28">
        <v>2</v>
      </c>
      <c r="AB170" s="138">
        <v>1</v>
      </c>
      <c r="AC170" s="138">
        <v>0</v>
      </c>
      <c r="AD170" s="2">
        <v>0</v>
      </c>
      <c r="AE170" s="2">
        <v>0</v>
      </c>
      <c r="AF170" s="2">
        <v>359.52</v>
      </c>
      <c r="AG170" s="2">
        <v>0</v>
      </c>
      <c r="AH170" s="2">
        <v>0</v>
      </c>
      <c r="AI170" s="2">
        <v>0</v>
      </c>
      <c r="AJ170" s="29">
        <v>0</v>
      </c>
      <c r="AK170" s="30">
        <f t="shared" si="55"/>
        <v>1</v>
      </c>
      <c r="AL170" s="30">
        <f t="shared" si="56"/>
        <v>0</v>
      </c>
      <c r="AM170" s="2">
        <f t="shared" si="59"/>
        <v>-1</v>
      </c>
      <c r="AN170" s="2">
        <f t="shared" ref="AN170:AW195" si="63">+I170-AB170</f>
        <v>0</v>
      </c>
      <c r="AO170" s="2">
        <f t="shared" si="63"/>
        <v>0</v>
      </c>
      <c r="AP170" s="2">
        <f t="shared" si="63"/>
        <v>0</v>
      </c>
      <c r="AQ170" s="2">
        <f t="shared" si="63"/>
        <v>0</v>
      </c>
      <c r="AR170" s="2">
        <f t="shared" si="63"/>
        <v>157.11000000000001</v>
      </c>
      <c r="AS170" s="2">
        <f t="shared" si="63"/>
        <v>648.70000000000005</v>
      </c>
      <c r="AT170" s="2">
        <f t="shared" si="63"/>
        <v>0</v>
      </c>
      <c r="AU170" s="2">
        <f t="shared" si="63"/>
        <v>0</v>
      </c>
      <c r="AV170" s="29">
        <f t="shared" si="63"/>
        <v>0</v>
      </c>
      <c r="AW170" s="30">
        <f t="shared" si="63"/>
        <v>0</v>
      </c>
      <c r="AX170" s="31">
        <f t="shared" si="60"/>
        <v>648.70000000000005</v>
      </c>
      <c r="AY170" s="38">
        <f t="shared" si="62"/>
        <v>-0.5</v>
      </c>
      <c r="AZ170" s="38">
        <f t="shared" si="62"/>
        <v>0</v>
      </c>
      <c r="BA170" s="38" t="str">
        <f t="shared" si="62"/>
        <v/>
      </c>
      <c r="BB170" s="38" t="str">
        <f t="shared" si="62"/>
        <v/>
      </c>
      <c r="BC170" s="38" t="str">
        <f t="shared" si="62"/>
        <v/>
      </c>
      <c r="BD170" s="38">
        <f t="shared" si="62"/>
        <v>0.43699933244325773</v>
      </c>
      <c r="BE170" s="38" t="str">
        <f t="shared" si="61"/>
        <v/>
      </c>
      <c r="BF170" s="38" t="str">
        <f t="shared" si="61"/>
        <v/>
      </c>
      <c r="BG170" s="38" t="str">
        <f t="shared" si="61"/>
        <v/>
      </c>
      <c r="BH170" s="39" t="str">
        <f t="shared" si="48"/>
        <v/>
      </c>
      <c r="BI170" s="76">
        <f t="shared" si="48"/>
        <v>0</v>
      </c>
      <c r="BJ170" s="40" t="str">
        <f t="shared" si="48"/>
        <v/>
      </c>
      <c r="BK170" s="119">
        <f t="shared" si="50"/>
        <v>516.63</v>
      </c>
      <c r="BL170" s="120">
        <f t="shared" si="50"/>
        <v>648.70000000000005</v>
      </c>
      <c r="BM170" s="120" t="str">
        <f t="shared" si="50"/>
        <v/>
      </c>
      <c r="BN170" s="120" t="str">
        <f t="shared" si="50"/>
        <v/>
      </c>
      <c r="BO170" s="121" t="str">
        <f t="shared" si="50"/>
        <v/>
      </c>
      <c r="BP170" s="119">
        <f t="shared" si="51"/>
        <v>179.76</v>
      </c>
      <c r="BQ170" s="120">
        <f t="shared" si="51"/>
        <v>0</v>
      </c>
      <c r="BR170" s="120" t="str">
        <f t="shared" si="51"/>
        <v/>
      </c>
      <c r="BS170" s="120" t="str">
        <f t="shared" si="51"/>
        <v/>
      </c>
      <c r="BT170" s="121" t="str">
        <f t="shared" si="51"/>
        <v/>
      </c>
      <c r="BU170" s="119">
        <f t="shared" si="52"/>
        <v>336.87</v>
      </c>
      <c r="BV170" s="121">
        <f t="shared" si="52"/>
        <v>648.70000000000005</v>
      </c>
      <c r="BW170" s="121" t="str">
        <f t="shared" si="52"/>
        <v/>
      </c>
      <c r="BX170" s="120" t="str">
        <f t="shared" si="52"/>
        <v/>
      </c>
      <c r="BY170" s="121" t="str">
        <f t="shared" si="52"/>
        <v/>
      </c>
    </row>
    <row r="171" spans="1:77" x14ac:dyDescent="0.2">
      <c r="A171" t="s">
        <v>46</v>
      </c>
      <c r="B171" t="s">
        <v>46</v>
      </c>
      <c r="C171" t="s">
        <v>85</v>
      </c>
      <c r="D171" t="s">
        <v>85</v>
      </c>
      <c r="E171" t="s">
        <v>81</v>
      </c>
      <c r="F171" s="4">
        <f t="shared" si="57"/>
        <v>46176</v>
      </c>
      <c r="G171" t="s">
        <v>38</v>
      </c>
      <c r="H171" s="28">
        <v>2</v>
      </c>
      <c r="I171" s="138">
        <v>1</v>
      </c>
      <c r="J171" s="138">
        <v>0</v>
      </c>
      <c r="K171" s="2">
        <v>0</v>
      </c>
      <c r="L171" s="2">
        <v>0</v>
      </c>
      <c r="M171" s="2">
        <v>97.94</v>
      </c>
      <c r="N171" s="2">
        <v>258.05</v>
      </c>
      <c r="O171" s="2">
        <v>0</v>
      </c>
      <c r="P171" s="2">
        <v>0</v>
      </c>
      <c r="Q171" s="29">
        <v>0</v>
      </c>
      <c r="R171" s="30">
        <f t="shared" si="53"/>
        <v>1</v>
      </c>
      <c r="S171" s="30">
        <f t="shared" si="54"/>
        <v>258.05</v>
      </c>
      <c r="T171" t="s">
        <v>49</v>
      </c>
      <c r="U171" t="s">
        <v>49</v>
      </c>
      <c r="V171" t="s">
        <v>85</v>
      </c>
      <c r="W171" t="s">
        <v>85</v>
      </c>
      <c r="X171" t="s">
        <v>81</v>
      </c>
      <c r="Y171" s="4">
        <f t="shared" si="58"/>
        <v>45812</v>
      </c>
      <c r="Z171" t="s">
        <v>38</v>
      </c>
      <c r="AA171" s="28">
        <v>2</v>
      </c>
      <c r="AB171" s="138">
        <v>0</v>
      </c>
      <c r="AC171" s="138">
        <v>0</v>
      </c>
      <c r="AD171" s="2">
        <v>0</v>
      </c>
      <c r="AE171" s="2">
        <v>0</v>
      </c>
      <c r="AF171" s="2">
        <v>526.24</v>
      </c>
      <c r="AG171" s="2">
        <v>0</v>
      </c>
      <c r="AH171" s="2">
        <v>0</v>
      </c>
      <c r="AI171" s="2">
        <v>0</v>
      </c>
      <c r="AJ171" s="29">
        <v>0</v>
      </c>
      <c r="AK171" s="30">
        <f t="shared" si="55"/>
        <v>0</v>
      </c>
      <c r="AL171" s="30">
        <f t="shared" si="56"/>
        <v>0</v>
      </c>
      <c r="AM171" s="2">
        <f t="shared" ref="AM171:AR234" si="64">+H171-AA171</f>
        <v>0</v>
      </c>
      <c r="AN171" s="2">
        <f t="shared" si="63"/>
        <v>1</v>
      </c>
      <c r="AO171" s="2">
        <f t="shared" si="63"/>
        <v>0</v>
      </c>
      <c r="AP171" s="2">
        <f t="shared" si="63"/>
        <v>0</v>
      </c>
      <c r="AQ171" s="2">
        <f t="shared" si="63"/>
        <v>0</v>
      </c>
      <c r="AR171" s="2">
        <f t="shared" si="63"/>
        <v>-428.3</v>
      </c>
      <c r="AS171" s="2">
        <f t="shared" si="63"/>
        <v>258.05</v>
      </c>
      <c r="AT171" s="2">
        <f t="shared" si="63"/>
        <v>0</v>
      </c>
      <c r="AU171" s="2">
        <f t="shared" si="63"/>
        <v>0</v>
      </c>
      <c r="AV171" s="29">
        <f t="shared" si="63"/>
        <v>0</v>
      </c>
      <c r="AW171" s="30">
        <f t="shared" si="63"/>
        <v>1</v>
      </c>
      <c r="AX171" s="31">
        <f t="shared" si="60"/>
        <v>258.05</v>
      </c>
      <c r="AY171" s="38">
        <f t="shared" si="62"/>
        <v>0</v>
      </c>
      <c r="AZ171" s="38" t="str">
        <f t="shared" si="62"/>
        <v/>
      </c>
      <c r="BA171" s="38" t="str">
        <f t="shared" si="62"/>
        <v/>
      </c>
      <c r="BB171" s="38" t="str">
        <f t="shared" si="62"/>
        <v/>
      </c>
      <c r="BC171" s="38" t="str">
        <f t="shared" si="62"/>
        <v/>
      </c>
      <c r="BD171" s="38">
        <f t="shared" si="62"/>
        <v>-0.81388719975676493</v>
      </c>
      <c r="BE171" s="38" t="str">
        <f t="shared" si="61"/>
        <v/>
      </c>
      <c r="BF171" s="38" t="str">
        <f t="shared" si="61"/>
        <v/>
      </c>
      <c r="BG171" s="38" t="str">
        <f t="shared" si="61"/>
        <v/>
      </c>
      <c r="BH171" s="39" t="str">
        <f t="shared" si="48"/>
        <v/>
      </c>
      <c r="BI171" s="76" t="str">
        <f t="shared" si="48"/>
        <v/>
      </c>
      <c r="BJ171" s="40" t="str">
        <f t="shared" si="48"/>
        <v/>
      </c>
      <c r="BK171" s="119">
        <f t="shared" si="50"/>
        <v>48.97</v>
      </c>
      <c r="BL171" s="120">
        <f t="shared" si="50"/>
        <v>258.05</v>
      </c>
      <c r="BM171" s="120" t="str">
        <f t="shared" si="50"/>
        <v/>
      </c>
      <c r="BN171" s="120" t="str">
        <f t="shared" si="50"/>
        <v/>
      </c>
      <c r="BO171" s="121" t="str">
        <f t="shared" si="50"/>
        <v/>
      </c>
      <c r="BP171" s="119">
        <f t="shared" si="51"/>
        <v>263.12</v>
      </c>
      <c r="BQ171" s="120" t="str">
        <f t="shared" si="51"/>
        <v/>
      </c>
      <c r="BR171" s="120" t="str">
        <f t="shared" si="51"/>
        <v/>
      </c>
      <c r="BS171" s="120" t="str">
        <f t="shared" si="51"/>
        <v/>
      </c>
      <c r="BT171" s="121" t="str">
        <f t="shared" si="51"/>
        <v/>
      </c>
      <c r="BU171" s="119">
        <f t="shared" si="52"/>
        <v>-214.15</v>
      </c>
      <c r="BV171" s="121" t="str">
        <f t="shared" si="52"/>
        <v/>
      </c>
      <c r="BW171" s="121" t="str">
        <f t="shared" si="52"/>
        <v/>
      </c>
      <c r="BX171" s="120" t="str">
        <f t="shared" si="52"/>
        <v/>
      </c>
      <c r="BY171" s="121" t="str">
        <f t="shared" si="52"/>
        <v/>
      </c>
    </row>
    <row r="172" spans="1:77" x14ac:dyDescent="0.2">
      <c r="A172" t="s">
        <v>46</v>
      </c>
      <c r="B172" t="s">
        <v>46</v>
      </c>
      <c r="C172" t="s">
        <v>85</v>
      </c>
      <c r="D172" t="s">
        <v>85</v>
      </c>
      <c r="E172" t="s">
        <v>81</v>
      </c>
      <c r="F172" s="4">
        <f t="shared" si="57"/>
        <v>46177</v>
      </c>
      <c r="G172" t="s">
        <v>39</v>
      </c>
      <c r="H172" s="28">
        <v>1</v>
      </c>
      <c r="I172" s="138">
        <v>0</v>
      </c>
      <c r="J172" s="138">
        <v>0</v>
      </c>
      <c r="K172" s="2">
        <v>0</v>
      </c>
      <c r="L172" s="2">
        <v>0</v>
      </c>
      <c r="M172" s="2">
        <v>130.93</v>
      </c>
      <c r="N172" s="2">
        <v>0</v>
      </c>
      <c r="O172" s="2">
        <v>0</v>
      </c>
      <c r="P172" s="2">
        <v>0</v>
      </c>
      <c r="Q172" s="29">
        <v>0</v>
      </c>
      <c r="R172" s="30">
        <f t="shared" si="53"/>
        <v>0</v>
      </c>
      <c r="S172" s="30">
        <f t="shared" si="54"/>
        <v>0</v>
      </c>
      <c r="T172" t="s">
        <v>49</v>
      </c>
      <c r="U172" t="s">
        <v>49</v>
      </c>
      <c r="V172" t="s">
        <v>85</v>
      </c>
      <c r="W172" t="s">
        <v>85</v>
      </c>
      <c r="X172" t="s">
        <v>81</v>
      </c>
      <c r="Y172" s="4">
        <f t="shared" si="58"/>
        <v>45813</v>
      </c>
      <c r="Z172" t="s">
        <v>39</v>
      </c>
      <c r="AA172" s="28">
        <v>3</v>
      </c>
      <c r="AB172" s="138">
        <v>1</v>
      </c>
      <c r="AC172" s="138">
        <v>0</v>
      </c>
      <c r="AD172" s="2">
        <v>0</v>
      </c>
      <c r="AE172" s="2">
        <v>0</v>
      </c>
      <c r="AF172" s="2">
        <v>1712.27</v>
      </c>
      <c r="AG172" s="2">
        <v>0</v>
      </c>
      <c r="AH172" s="2">
        <v>0</v>
      </c>
      <c r="AI172" s="2">
        <v>0</v>
      </c>
      <c r="AJ172" s="29">
        <v>0</v>
      </c>
      <c r="AK172" s="30">
        <f t="shared" si="55"/>
        <v>1</v>
      </c>
      <c r="AL172" s="30">
        <f t="shared" si="56"/>
        <v>0</v>
      </c>
      <c r="AM172" s="2">
        <f t="shared" si="64"/>
        <v>-2</v>
      </c>
      <c r="AN172" s="2">
        <f t="shared" si="63"/>
        <v>-1</v>
      </c>
      <c r="AO172" s="2">
        <f t="shared" si="63"/>
        <v>0</v>
      </c>
      <c r="AP172" s="2">
        <f t="shared" si="63"/>
        <v>0</v>
      </c>
      <c r="AQ172" s="2">
        <f t="shared" si="63"/>
        <v>0</v>
      </c>
      <c r="AR172" s="2">
        <f t="shared" si="63"/>
        <v>-1581.34</v>
      </c>
      <c r="AS172" s="2">
        <f t="shared" si="63"/>
        <v>0</v>
      </c>
      <c r="AT172" s="2">
        <f t="shared" si="63"/>
        <v>0</v>
      </c>
      <c r="AU172" s="2">
        <f t="shared" si="63"/>
        <v>0</v>
      </c>
      <c r="AV172" s="29">
        <f t="shared" si="63"/>
        <v>0</v>
      </c>
      <c r="AW172" s="30">
        <f t="shared" si="63"/>
        <v>-1</v>
      </c>
      <c r="AX172" s="31">
        <f t="shared" si="60"/>
        <v>0</v>
      </c>
      <c r="AY172" s="38">
        <f t="shared" si="62"/>
        <v>-0.66666666666666663</v>
      </c>
      <c r="AZ172" s="38">
        <f t="shared" si="62"/>
        <v>-1</v>
      </c>
      <c r="BA172" s="38" t="str">
        <f t="shared" si="62"/>
        <v/>
      </c>
      <c r="BB172" s="38" t="str">
        <f t="shared" si="62"/>
        <v/>
      </c>
      <c r="BC172" s="38" t="str">
        <f t="shared" si="62"/>
        <v/>
      </c>
      <c r="BD172" s="38">
        <f t="shared" si="62"/>
        <v>-0.92353425569565539</v>
      </c>
      <c r="BE172" s="38" t="str">
        <f t="shared" si="61"/>
        <v/>
      </c>
      <c r="BF172" s="38" t="str">
        <f t="shared" si="61"/>
        <v/>
      </c>
      <c r="BG172" s="38" t="str">
        <f t="shared" si="61"/>
        <v/>
      </c>
      <c r="BH172" s="39" t="str">
        <f t="shared" si="48"/>
        <v/>
      </c>
      <c r="BI172" s="76">
        <f t="shared" si="48"/>
        <v>-1</v>
      </c>
      <c r="BJ172" s="40" t="str">
        <f t="shared" si="48"/>
        <v/>
      </c>
      <c r="BK172" s="119">
        <f t="shared" si="50"/>
        <v>130.93</v>
      </c>
      <c r="BL172" s="120" t="str">
        <f t="shared" si="50"/>
        <v/>
      </c>
      <c r="BM172" s="120" t="str">
        <f t="shared" si="50"/>
        <v/>
      </c>
      <c r="BN172" s="120" t="str">
        <f t="shared" si="50"/>
        <v/>
      </c>
      <c r="BO172" s="121" t="str">
        <f t="shared" si="50"/>
        <v/>
      </c>
      <c r="BP172" s="119">
        <f t="shared" si="51"/>
        <v>570.75666666666666</v>
      </c>
      <c r="BQ172" s="120">
        <f t="shared" si="51"/>
        <v>0</v>
      </c>
      <c r="BR172" s="120" t="str">
        <f t="shared" si="51"/>
        <v/>
      </c>
      <c r="BS172" s="120" t="str">
        <f t="shared" si="51"/>
        <v/>
      </c>
      <c r="BT172" s="121" t="str">
        <f t="shared" si="51"/>
        <v/>
      </c>
      <c r="BU172" s="119">
        <f t="shared" si="52"/>
        <v>-439.82666666666665</v>
      </c>
      <c r="BV172" s="121" t="str">
        <f t="shared" si="52"/>
        <v/>
      </c>
      <c r="BW172" s="121" t="str">
        <f t="shared" si="52"/>
        <v/>
      </c>
      <c r="BX172" s="120" t="str">
        <f t="shared" si="52"/>
        <v/>
      </c>
      <c r="BY172" s="121" t="str">
        <f t="shared" si="52"/>
        <v/>
      </c>
    </row>
    <row r="173" spans="1:77" x14ac:dyDescent="0.2">
      <c r="A173" t="s">
        <v>46</v>
      </c>
      <c r="B173" t="s">
        <v>46</v>
      </c>
      <c r="C173" t="s">
        <v>85</v>
      </c>
      <c r="D173" t="s">
        <v>85</v>
      </c>
      <c r="E173" t="s">
        <v>81</v>
      </c>
      <c r="F173" s="4">
        <f t="shared" si="57"/>
        <v>46178</v>
      </c>
      <c r="G173" t="s">
        <v>40</v>
      </c>
      <c r="H173" s="28">
        <v>0</v>
      </c>
      <c r="I173" s="138">
        <v>2</v>
      </c>
      <c r="J173" s="138">
        <v>0</v>
      </c>
      <c r="K173" s="2">
        <v>0</v>
      </c>
      <c r="L173" s="2">
        <v>0</v>
      </c>
      <c r="M173" s="2">
        <v>0</v>
      </c>
      <c r="N173" s="2">
        <v>-477.8</v>
      </c>
      <c r="O173" s="2">
        <v>0</v>
      </c>
      <c r="P173" s="2">
        <v>0</v>
      </c>
      <c r="Q173" s="29">
        <v>0</v>
      </c>
      <c r="R173" s="30">
        <f t="shared" si="53"/>
        <v>2</v>
      </c>
      <c r="S173" s="30">
        <f t="shared" si="54"/>
        <v>-477.8</v>
      </c>
      <c r="T173" t="s">
        <v>49</v>
      </c>
      <c r="U173" t="s">
        <v>49</v>
      </c>
      <c r="V173" t="s">
        <v>85</v>
      </c>
      <c r="W173" t="s">
        <v>85</v>
      </c>
      <c r="X173" t="s">
        <v>81</v>
      </c>
      <c r="Y173" s="4">
        <f t="shared" si="58"/>
        <v>45814</v>
      </c>
      <c r="Z173" t="s">
        <v>40</v>
      </c>
      <c r="AA173" s="28">
        <v>1</v>
      </c>
      <c r="AB173" s="138">
        <v>0</v>
      </c>
      <c r="AC173" s="138">
        <v>0</v>
      </c>
      <c r="AD173" s="2">
        <v>0</v>
      </c>
      <c r="AE173" s="2">
        <v>0</v>
      </c>
      <c r="AF173" s="2">
        <v>78.069999999999993</v>
      </c>
      <c r="AG173" s="2">
        <v>0</v>
      </c>
      <c r="AH173" s="2">
        <v>0</v>
      </c>
      <c r="AI173" s="2">
        <v>0</v>
      </c>
      <c r="AJ173" s="29">
        <v>0</v>
      </c>
      <c r="AK173" s="30">
        <f t="shared" si="55"/>
        <v>0</v>
      </c>
      <c r="AL173" s="30">
        <f t="shared" si="56"/>
        <v>0</v>
      </c>
      <c r="AM173" s="2">
        <f t="shared" si="64"/>
        <v>-1</v>
      </c>
      <c r="AN173" s="2">
        <f t="shared" si="63"/>
        <v>2</v>
      </c>
      <c r="AO173" s="2">
        <f t="shared" si="63"/>
        <v>0</v>
      </c>
      <c r="AP173" s="2">
        <f t="shared" si="63"/>
        <v>0</v>
      </c>
      <c r="AQ173" s="2">
        <f t="shared" si="63"/>
        <v>0</v>
      </c>
      <c r="AR173" s="2">
        <f t="shared" si="63"/>
        <v>-78.069999999999993</v>
      </c>
      <c r="AS173" s="2">
        <f t="shared" si="63"/>
        <v>-477.8</v>
      </c>
      <c r="AT173" s="2">
        <f t="shared" si="63"/>
        <v>0</v>
      </c>
      <c r="AU173" s="2">
        <f t="shared" si="63"/>
        <v>0</v>
      </c>
      <c r="AV173" s="29">
        <f t="shared" si="63"/>
        <v>0</v>
      </c>
      <c r="AW173" s="30">
        <f t="shared" si="63"/>
        <v>2</v>
      </c>
      <c r="AX173" s="31">
        <f t="shared" si="60"/>
        <v>-477.8</v>
      </c>
      <c r="AY173" s="38">
        <f t="shared" si="62"/>
        <v>-1</v>
      </c>
      <c r="AZ173" s="38" t="str">
        <f t="shared" si="62"/>
        <v/>
      </c>
      <c r="BA173" s="38" t="str">
        <f t="shared" si="62"/>
        <v/>
      </c>
      <c r="BB173" s="38" t="str">
        <f t="shared" si="62"/>
        <v/>
      </c>
      <c r="BC173" s="38" t="str">
        <f t="shared" si="62"/>
        <v/>
      </c>
      <c r="BD173" s="38">
        <f t="shared" si="62"/>
        <v>-1</v>
      </c>
      <c r="BE173" s="38" t="str">
        <f t="shared" si="61"/>
        <v/>
      </c>
      <c r="BF173" s="38" t="str">
        <f t="shared" si="61"/>
        <v/>
      </c>
      <c r="BG173" s="38" t="str">
        <f t="shared" si="61"/>
        <v/>
      </c>
      <c r="BH173" s="39" t="str">
        <f t="shared" si="48"/>
        <v/>
      </c>
      <c r="BI173" s="76" t="str">
        <f t="shared" si="48"/>
        <v/>
      </c>
      <c r="BJ173" s="40" t="str">
        <f t="shared" si="48"/>
        <v/>
      </c>
      <c r="BK173" s="119" t="str">
        <f t="shared" si="50"/>
        <v/>
      </c>
      <c r="BL173" s="120">
        <f t="shared" si="50"/>
        <v>-238.9</v>
      </c>
      <c r="BM173" s="120" t="str">
        <f t="shared" si="50"/>
        <v/>
      </c>
      <c r="BN173" s="120" t="str">
        <f t="shared" si="50"/>
        <v/>
      </c>
      <c r="BO173" s="121" t="str">
        <f t="shared" si="50"/>
        <v/>
      </c>
      <c r="BP173" s="119">
        <f t="shared" si="51"/>
        <v>78.069999999999993</v>
      </c>
      <c r="BQ173" s="120" t="str">
        <f t="shared" si="51"/>
        <v/>
      </c>
      <c r="BR173" s="120" t="str">
        <f t="shared" si="51"/>
        <v/>
      </c>
      <c r="BS173" s="120" t="str">
        <f t="shared" si="51"/>
        <v/>
      </c>
      <c r="BT173" s="121" t="str">
        <f t="shared" si="51"/>
        <v/>
      </c>
      <c r="BU173" s="119" t="str">
        <f t="shared" si="52"/>
        <v/>
      </c>
      <c r="BV173" s="121" t="str">
        <f t="shared" si="52"/>
        <v/>
      </c>
      <c r="BW173" s="121" t="str">
        <f t="shared" si="52"/>
        <v/>
      </c>
      <c r="BX173" s="120" t="str">
        <f t="shared" si="52"/>
        <v/>
      </c>
      <c r="BY173" s="121" t="str">
        <f t="shared" si="52"/>
        <v/>
      </c>
    </row>
    <row r="174" spans="1:77" ht="13.5" thickBot="1" x14ac:dyDescent="0.25">
      <c r="A174" t="s">
        <v>46</v>
      </c>
      <c r="B174" t="s">
        <v>46</v>
      </c>
      <c r="C174" t="s">
        <v>85</v>
      </c>
      <c r="D174" t="s">
        <v>85</v>
      </c>
      <c r="E174" t="s">
        <v>81</v>
      </c>
      <c r="F174" s="59">
        <f t="shared" si="57"/>
        <v>46179</v>
      </c>
      <c r="G174" s="42" t="s">
        <v>41</v>
      </c>
      <c r="H174" s="43">
        <v>2</v>
      </c>
      <c r="I174" s="44">
        <v>0</v>
      </c>
      <c r="J174" s="44">
        <v>0</v>
      </c>
      <c r="K174" s="44">
        <v>0</v>
      </c>
      <c r="L174" s="44">
        <v>0</v>
      </c>
      <c r="M174" s="44">
        <v>518.74</v>
      </c>
      <c r="N174" s="44">
        <v>0</v>
      </c>
      <c r="O174" s="44">
        <v>0</v>
      </c>
      <c r="P174" s="44">
        <v>0</v>
      </c>
      <c r="Q174" s="45">
        <v>0</v>
      </c>
      <c r="R174" s="46">
        <f t="shared" si="53"/>
        <v>0</v>
      </c>
      <c r="S174" s="46">
        <f t="shared" si="54"/>
        <v>0</v>
      </c>
      <c r="T174" t="s">
        <v>49</v>
      </c>
      <c r="U174" t="s">
        <v>49</v>
      </c>
      <c r="V174" t="s">
        <v>85</v>
      </c>
      <c r="W174" t="s">
        <v>85</v>
      </c>
      <c r="X174" t="s">
        <v>81</v>
      </c>
      <c r="Y174" s="59">
        <f t="shared" si="58"/>
        <v>45815</v>
      </c>
      <c r="Z174" s="42" t="s">
        <v>41</v>
      </c>
      <c r="AA174" s="43">
        <v>0</v>
      </c>
      <c r="AB174" s="44">
        <v>1</v>
      </c>
      <c r="AC174" s="44">
        <v>0</v>
      </c>
      <c r="AD174" s="44">
        <v>0</v>
      </c>
      <c r="AE174" s="44">
        <v>0</v>
      </c>
      <c r="AF174" s="44">
        <v>0</v>
      </c>
      <c r="AG174" s="44">
        <v>0</v>
      </c>
      <c r="AH174" s="44">
        <v>0</v>
      </c>
      <c r="AI174" s="44">
        <v>0</v>
      </c>
      <c r="AJ174" s="45">
        <v>0</v>
      </c>
      <c r="AK174" s="46">
        <f t="shared" si="55"/>
        <v>1</v>
      </c>
      <c r="AL174" s="46">
        <f t="shared" si="56"/>
        <v>0</v>
      </c>
      <c r="AM174" s="44">
        <f t="shared" si="64"/>
        <v>2</v>
      </c>
      <c r="AN174" s="44">
        <f t="shared" si="63"/>
        <v>-1</v>
      </c>
      <c r="AO174" s="44">
        <f t="shared" si="63"/>
        <v>0</v>
      </c>
      <c r="AP174" s="44">
        <f t="shared" si="63"/>
        <v>0</v>
      </c>
      <c r="AQ174" s="44">
        <f t="shared" si="63"/>
        <v>0</v>
      </c>
      <c r="AR174" s="44">
        <f t="shared" si="63"/>
        <v>518.74</v>
      </c>
      <c r="AS174" s="44">
        <f t="shared" si="63"/>
        <v>0</v>
      </c>
      <c r="AT174" s="44">
        <f t="shared" si="63"/>
        <v>0</v>
      </c>
      <c r="AU174" s="44">
        <f t="shared" si="63"/>
        <v>0</v>
      </c>
      <c r="AV174" s="45">
        <f t="shared" si="63"/>
        <v>0</v>
      </c>
      <c r="AW174" s="46">
        <f t="shared" si="63"/>
        <v>-1</v>
      </c>
      <c r="AX174" s="47">
        <f t="shared" si="60"/>
        <v>0</v>
      </c>
      <c r="AY174" s="56" t="str">
        <f t="shared" si="62"/>
        <v/>
      </c>
      <c r="AZ174" s="56">
        <f t="shared" si="62"/>
        <v>-1</v>
      </c>
      <c r="BA174" s="56" t="str">
        <f t="shared" si="62"/>
        <v/>
      </c>
      <c r="BB174" s="56" t="str">
        <f t="shared" si="62"/>
        <v/>
      </c>
      <c r="BC174" s="56" t="str">
        <f t="shared" si="62"/>
        <v/>
      </c>
      <c r="BD174" s="56" t="str">
        <f t="shared" si="62"/>
        <v/>
      </c>
      <c r="BE174" s="56" t="str">
        <f t="shared" si="61"/>
        <v/>
      </c>
      <c r="BF174" s="56" t="str">
        <f t="shared" si="61"/>
        <v/>
      </c>
      <c r="BG174" s="56" t="str">
        <f t="shared" si="61"/>
        <v/>
      </c>
      <c r="BH174" s="57" t="str">
        <f t="shared" si="48"/>
        <v/>
      </c>
      <c r="BI174" s="81">
        <f t="shared" si="48"/>
        <v>-1</v>
      </c>
      <c r="BJ174" s="58" t="str">
        <f t="shared" si="48"/>
        <v/>
      </c>
      <c r="BK174" s="122">
        <f t="shared" si="50"/>
        <v>259.37</v>
      </c>
      <c r="BL174" s="123" t="str">
        <f t="shared" si="50"/>
        <v/>
      </c>
      <c r="BM174" s="123" t="str">
        <f t="shared" si="50"/>
        <v/>
      </c>
      <c r="BN174" s="123" t="str">
        <f t="shared" si="50"/>
        <v/>
      </c>
      <c r="BO174" s="124" t="str">
        <f t="shared" si="50"/>
        <v/>
      </c>
      <c r="BP174" s="122" t="str">
        <f t="shared" si="51"/>
        <v/>
      </c>
      <c r="BQ174" s="123">
        <f t="shared" si="51"/>
        <v>0</v>
      </c>
      <c r="BR174" s="123" t="str">
        <f t="shared" si="51"/>
        <v/>
      </c>
      <c r="BS174" s="123" t="str">
        <f t="shared" si="51"/>
        <v/>
      </c>
      <c r="BT174" s="124" t="str">
        <f t="shared" si="51"/>
        <v/>
      </c>
      <c r="BU174" s="122" t="str">
        <f t="shared" si="52"/>
        <v/>
      </c>
      <c r="BV174" s="124" t="str">
        <f t="shared" si="52"/>
        <v/>
      </c>
      <c r="BW174" s="124" t="str">
        <f t="shared" si="52"/>
        <v/>
      </c>
      <c r="BX174" s="123" t="str">
        <f t="shared" si="52"/>
        <v/>
      </c>
      <c r="BY174" s="124" t="str">
        <f t="shared" si="52"/>
        <v/>
      </c>
    </row>
    <row r="175" spans="1:77" x14ac:dyDescent="0.2">
      <c r="A175" t="s">
        <v>46</v>
      </c>
      <c r="B175" t="s">
        <v>46</v>
      </c>
      <c r="C175" t="s">
        <v>85</v>
      </c>
      <c r="D175" t="s">
        <v>85</v>
      </c>
      <c r="E175" t="s">
        <v>82</v>
      </c>
      <c r="F175" s="4">
        <f t="shared" si="57"/>
        <v>46180</v>
      </c>
      <c r="G175" t="s">
        <v>35</v>
      </c>
      <c r="H175" s="28">
        <v>1</v>
      </c>
      <c r="I175" s="138">
        <v>0</v>
      </c>
      <c r="J175" s="138">
        <v>0</v>
      </c>
      <c r="K175" s="2">
        <v>0</v>
      </c>
      <c r="L175" s="2">
        <v>0</v>
      </c>
      <c r="M175" s="2">
        <v>63.46</v>
      </c>
      <c r="N175" s="2">
        <v>0</v>
      </c>
      <c r="O175" s="2">
        <v>0</v>
      </c>
      <c r="P175" s="2">
        <v>0</v>
      </c>
      <c r="Q175" s="29">
        <v>0</v>
      </c>
      <c r="R175" s="30">
        <f t="shared" si="53"/>
        <v>0</v>
      </c>
      <c r="S175" s="30">
        <f t="shared" si="54"/>
        <v>0</v>
      </c>
      <c r="T175" t="s">
        <v>49</v>
      </c>
      <c r="U175" t="s">
        <v>49</v>
      </c>
      <c r="V175" t="s">
        <v>85</v>
      </c>
      <c r="W175" t="s">
        <v>85</v>
      </c>
      <c r="X175" t="s">
        <v>82</v>
      </c>
      <c r="Y175" s="4">
        <f t="shared" si="58"/>
        <v>45816</v>
      </c>
      <c r="Z175" t="s">
        <v>35</v>
      </c>
      <c r="AA175" s="28">
        <v>2</v>
      </c>
      <c r="AB175" s="138">
        <v>0</v>
      </c>
      <c r="AC175" s="138">
        <v>0</v>
      </c>
      <c r="AD175" s="2">
        <v>0</v>
      </c>
      <c r="AE175" s="2">
        <v>0</v>
      </c>
      <c r="AF175" s="2">
        <v>471.69</v>
      </c>
      <c r="AG175" s="2">
        <v>0</v>
      </c>
      <c r="AH175" s="2">
        <v>0</v>
      </c>
      <c r="AI175" s="2">
        <v>0</v>
      </c>
      <c r="AJ175" s="29">
        <v>0</v>
      </c>
      <c r="AK175" s="30">
        <f t="shared" si="55"/>
        <v>0</v>
      </c>
      <c r="AL175" s="30">
        <f t="shared" si="56"/>
        <v>0</v>
      </c>
      <c r="AM175" s="2">
        <f t="shared" si="64"/>
        <v>-1</v>
      </c>
      <c r="AN175" s="2">
        <f t="shared" si="63"/>
        <v>0</v>
      </c>
      <c r="AO175" s="2">
        <f t="shared" si="63"/>
        <v>0</v>
      </c>
      <c r="AP175" s="2">
        <f t="shared" si="63"/>
        <v>0</v>
      </c>
      <c r="AQ175" s="2">
        <f t="shared" si="63"/>
        <v>0</v>
      </c>
      <c r="AR175" s="2">
        <f t="shared" si="63"/>
        <v>-408.23</v>
      </c>
      <c r="AS175" s="2">
        <f t="shared" si="63"/>
        <v>0</v>
      </c>
      <c r="AT175" s="2">
        <f t="shared" si="63"/>
        <v>0</v>
      </c>
      <c r="AU175" s="2">
        <f t="shared" si="63"/>
        <v>0</v>
      </c>
      <c r="AV175" s="29">
        <f t="shared" si="63"/>
        <v>0</v>
      </c>
      <c r="AW175" s="30">
        <f t="shared" si="63"/>
        <v>0</v>
      </c>
      <c r="AX175" s="31">
        <f t="shared" si="60"/>
        <v>0</v>
      </c>
      <c r="AY175" s="38">
        <f t="shared" si="62"/>
        <v>-0.5</v>
      </c>
      <c r="AZ175" s="38" t="str">
        <f t="shared" si="62"/>
        <v/>
      </c>
      <c r="BA175" s="38" t="str">
        <f t="shared" si="62"/>
        <v/>
      </c>
      <c r="BB175" s="38" t="str">
        <f t="shared" si="62"/>
        <v/>
      </c>
      <c r="BC175" s="38" t="str">
        <f t="shared" si="62"/>
        <v/>
      </c>
      <c r="BD175" s="38">
        <f t="shared" si="62"/>
        <v>-0.8654624859547585</v>
      </c>
      <c r="BE175" s="38" t="str">
        <f t="shared" si="61"/>
        <v/>
      </c>
      <c r="BF175" s="38" t="str">
        <f t="shared" si="61"/>
        <v/>
      </c>
      <c r="BG175" s="38" t="str">
        <f t="shared" si="61"/>
        <v/>
      </c>
      <c r="BH175" s="39" t="str">
        <f t="shared" si="48"/>
        <v/>
      </c>
      <c r="BI175" s="76" t="str">
        <f t="shared" si="48"/>
        <v/>
      </c>
      <c r="BJ175" s="40" t="str">
        <f t="shared" si="48"/>
        <v/>
      </c>
      <c r="BK175" s="116">
        <f t="shared" si="50"/>
        <v>63.46</v>
      </c>
      <c r="BL175" s="117" t="str">
        <f t="shared" si="50"/>
        <v/>
      </c>
      <c r="BM175" s="117" t="str">
        <f t="shared" si="50"/>
        <v/>
      </c>
      <c r="BN175" s="117" t="str">
        <f t="shared" si="50"/>
        <v/>
      </c>
      <c r="BO175" s="118" t="str">
        <f t="shared" si="50"/>
        <v/>
      </c>
      <c r="BP175" s="116">
        <f t="shared" si="51"/>
        <v>235.845</v>
      </c>
      <c r="BQ175" s="117" t="str">
        <f t="shared" si="51"/>
        <v/>
      </c>
      <c r="BR175" s="117" t="str">
        <f t="shared" si="51"/>
        <v/>
      </c>
      <c r="BS175" s="117" t="str">
        <f t="shared" si="51"/>
        <v/>
      </c>
      <c r="BT175" s="118" t="str">
        <f t="shared" si="51"/>
        <v/>
      </c>
      <c r="BU175" s="116">
        <f t="shared" si="52"/>
        <v>-172.38499999999999</v>
      </c>
      <c r="BV175" s="118" t="str">
        <f t="shared" si="52"/>
        <v/>
      </c>
      <c r="BW175" s="118" t="str">
        <f t="shared" si="52"/>
        <v/>
      </c>
      <c r="BX175" s="117" t="str">
        <f t="shared" si="52"/>
        <v/>
      </c>
      <c r="BY175" s="118" t="str">
        <f t="shared" si="52"/>
        <v/>
      </c>
    </row>
    <row r="176" spans="1:77" x14ac:dyDescent="0.2">
      <c r="A176" t="s">
        <v>46</v>
      </c>
      <c r="B176" t="s">
        <v>46</v>
      </c>
      <c r="C176" t="s">
        <v>85</v>
      </c>
      <c r="D176" t="s">
        <v>85</v>
      </c>
      <c r="E176" t="s">
        <v>82</v>
      </c>
      <c r="F176" s="4">
        <f t="shared" si="57"/>
        <v>46181</v>
      </c>
      <c r="G176" t="s">
        <v>36</v>
      </c>
      <c r="H176" s="28">
        <v>0</v>
      </c>
      <c r="I176" s="138">
        <v>0</v>
      </c>
      <c r="J176" s="138">
        <v>0</v>
      </c>
      <c r="K176" s="2">
        <v>0</v>
      </c>
      <c r="L176" s="2">
        <v>0</v>
      </c>
      <c r="M176" s="2">
        <v>0</v>
      </c>
      <c r="N176" s="2">
        <v>0</v>
      </c>
      <c r="O176" s="2">
        <v>0</v>
      </c>
      <c r="P176" s="2">
        <v>0</v>
      </c>
      <c r="Q176" s="29">
        <v>0</v>
      </c>
      <c r="R176" s="30">
        <f t="shared" si="53"/>
        <v>0</v>
      </c>
      <c r="S176" s="30">
        <f t="shared" si="54"/>
        <v>0</v>
      </c>
      <c r="T176" t="s">
        <v>49</v>
      </c>
      <c r="U176" t="s">
        <v>49</v>
      </c>
      <c r="V176" t="s">
        <v>85</v>
      </c>
      <c r="W176" t="s">
        <v>85</v>
      </c>
      <c r="X176" t="s">
        <v>82</v>
      </c>
      <c r="Y176" s="4">
        <f t="shared" si="58"/>
        <v>45817</v>
      </c>
      <c r="Z176" t="s">
        <v>36</v>
      </c>
      <c r="AA176" s="28">
        <v>3</v>
      </c>
      <c r="AB176" s="138">
        <v>0</v>
      </c>
      <c r="AC176" s="138">
        <v>0</v>
      </c>
      <c r="AD176" s="2">
        <v>0</v>
      </c>
      <c r="AE176" s="2">
        <v>0</v>
      </c>
      <c r="AF176" s="2">
        <v>622.04</v>
      </c>
      <c r="AG176" s="2">
        <v>0</v>
      </c>
      <c r="AH176" s="2">
        <v>0</v>
      </c>
      <c r="AI176" s="2">
        <v>0</v>
      </c>
      <c r="AJ176" s="29">
        <v>0</v>
      </c>
      <c r="AK176" s="30">
        <f t="shared" si="55"/>
        <v>0</v>
      </c>
      <c r="AL176" s="30">
        <f t="shared" si="56"/>
        <v>0</v>
      </c>
      <c r="AM176" s="2">
        <f t="shared" si="64"/>
        <v>-3</v>
      </c>
      <c r="AN176" s="2">
        <f t="shared" si="63"/>
        <v>0</v>
      </c>
      <c r="AO176" s="2">
        <f t="shared" si="63"/>
        <v>0</v>
      </c>
      <c r="AP176" s="2">
        <f t="shared" si="63"/>
        <v>0</v>
      </c>
      <c r="AQ176" s="2">
        <f t="shared" si="63"/>
        <v>0</v>
      </c>
      <c r="AR176" s="2">
        <f t="shared" si="63"/>
        <v>-622.04</v>
      </c>
      <c r="AS176" s="2">
        <f t="shared" si="63"/>
        <v>0</v>
      </c>
      <c r="AT176" s="2">
        <f t="shared" si="63"/>
        <v>0</v>
      </c>
      <c r="AU176" s="2">
        <f t="shared" si="63"/>
        <v>0</v>
      </c>
      <c r="AV176" s="29">
        <f t="shared" si="63"/>
        <v>0</v>
      </c>
      <c r="AW176" s="30">
        <f t="shared" si="63"/>
        <v>0</v>
      </c>
      <c r="AX176" s="31">
        <f t="shared" si="60"/>
        <v>0</v>
      </c>
      <c r="AY176" s="38">
        <f t="shared" si="62"/>
        <v>-1</v>
      </c>
      <c r="AZ176" s="38" t="str">
        <f t="shared" si="62"/>
        <v/>
      </c>
      <c r="BA176" s="38" t="str">
        <f t="shared" si="62"/>
        <v/>
      </c>
      <c r="BB176" s="38" t="str">
        <f t="shared" si="62"/>
        <v/>
      </c>
      <c r="BC176" s="38" t="str">
        <f t="shared" si="62"/>
        <v/>
      </c>
      <c r="BD176" s="38">
        <f t="shared" si="62"/>
        <v>-1</v>
      </c>
      <c r="BE176" s="38" t="str">
        <f t="shared" si="61"/>
        <v/>
      </c>
      <c r="BF176" s="38" t="str">
        <f t="shared" si="61"/>
        <v/>
      </c>
      <c r="BG176" s="38" t="str">
        <f t="shared" si="61"/>
        <v/>
      </c>
      <c r="BH176" s="39" t="str">
        <f t="shared" si="48"/>
        <v/>
      </c>
      <c r="BI176" s="76" t="str">
        <f t="shared" si="48"/>
        <v/>
      </c>
      <c r="BJ176" s="40" t="str">
        <f t="shared" si="48"/>
        <v/>
      </c>
      <c r="BK176" s="119" t="str">
        <f t="shared" si="50"/>
        <v/>
      </c>
      <c r="BL176" s="120" t="str">
        <f t="shared" si="50"/>
        <v/>
      </c>
      <c r="BM176" s="120" t="str">
        <f t="shared" si="50"/>
        <v/>
      </c>
      <c r="BN176" s="120" t="str">
        <f t="shared" si="50"/>
        <v/>
      </c>
      <c r="BO176" s="121" t="str">
        <f t="shared" si="50"/>
        <v/>
      </c>
      <c r="BP176" s="119">
        <f t="shared" si="51"/>
        <v>207.34666666666666</v>
      </c>
      <c r="BQ176" s="120" t="str">
        <f t="shared" si="51"/>
        <v/>
      </c>
      <c r="BR176" s="120" t="str">
        <f t="shared" si="51"/>
        <v/>
      </c>
      <c r="BS176" s="120" t="str">
        <f t="shared" si="51"/>
        <v/>
      </c>
      <c r="BT176" s="121" t="str">
        <f t="shared" si="51"/>
        <v/>
      </c>
      <c r="BU176" s="119" t="str">
        <f t="shared" si="52"/>
        <v/>
      </c>
      <c r="BV176" s="121" t="str">
        <f t="shared" si="52"/>
        <v/>
      </c>
      <c r="BW176" s="121" t="str">
        <f t="shared" si="52"/>
        <v/>
      </c>
      <c r="BX176" s="120" t="str">
        <f t="shared" si="52"/>
        <v/>
      </c>
      <c r="BY176" s="121" t="str">
        <f t="shared" si="52"/>
        <v/>
      </c>
    </row>
    <row r="177" spans="1:77" x14ac:dyDescent="0.2">
      <c r="A177" t="s">
        <v>46</v>
      </c>
      <c r="B177" t="s">
        <v>46</v>
      </c>
      <c r="C177" t="s">
        <v>85</v>
      </c>
      <c r="D177" t="s">
        <v>85</v>
      </c>
      <c r="E177" t="s">
        <v>82</v>
      </c>
      <c r="F177" s="4">
        <f t="shared" si="57"/>
        <v>46182</v>
      </c>
      <c r="G177" t="s">
        <v>37</v>
      </c>
      <c r="H177" s="28">
        <v>3</v>
      </c>
      <c r="I177" s="138">
        <v>1</v>
      </c>
      <c r="J177" s="138">
        <v>0</v>
      </c>
      <c r="K177" s="2">
        <v>0</v>
      </c>
      <c r="L177" s="2">
        <v>0</v>
      </c>
      <c r="M177" s="2">
        <v>700.78</v>
      </c>
      <c r="N177" s="2">
        <v>72.97</v>
      </c>
      <c r="O177" s="2">
        <v>0</v>
      </c>
      <c r="P177" s="2">
        <v>0</v>
      </c>
      <c r="Q177" s="29">
        <v>0</v>
      </c>
      <c r="R177" s="30">
        <f t="shared" si="53"/>
        <v>1</v>
      </c>
      <c r="S177" s="30">
        <f t="shared" si="54"/>
        <v>72.97</v>
      </c>
      <c r="T177" t="s">
        <v>49</v>
      </c>
      <c r="U177" t="s">
        <v>49</v>
      </c>
      <c r="V177" t="s">
        <v>85</v>
      </c>
      <c r="W177" t="s">
        <v>85</v>
      </c>
      <c r="X177" t="s">
        <v>82</v>
      </c>
      <c r="Y177" s="4">
        <f t="shared" si="58"/>
        <v>45818</v>
      </c>
      <c r="Z177" t="s">
        <v>37</v>
      </c>
      <c r="AA177" s="28">
        <v>0</v>
      </c>
      <c r="AB177" s="138">
        <v>0</v>
      </c>
      <c r="AC177" s="138">
        <v>0</v>
      </c>
      <c r="AD177" s="2">
        <v>0</v>
      </c>
      <c r="AE177" s="2">
        <v>0</v>
      </c>
      <c r="AF177" s="2">
        <v>0</v>
      </c>
      <c r="AG177" s="2">
        <v>0</v>
      </c>
      <c r="AH177" s="2">
        <v>0</v>
      </c>
      <c r="AI177" s="2">
        <v>0</v>
      </c>
      <c r="AJ177" s="29">
        <v>0</v>
      </c>
      <c r="AK177" s="30">
        <f t="shared" si="55"/>
        <v>0</v>
      </c>
      <c r="AL177" s="30">
        <f t="shared" si="56"/>
        <v>0</v>
      </c>
      <c r="AM177" s="2">
        <f t="shared" si="64"/>
        <v>3</v>
      </c>
      <c r="AN177" s="2">
        <f t="shared" si="63"/>
        <v>1</v>
      </c>
      <c r="AO177" s="2">
        <f t="shared" si="63"/>
        <v>0</v>
      </c>
      <c r="AP177" s="2">
        <f t="shared" si="63"/>
        <v>0</v>
      </c>
      <c r="AQ177" s="2">
        <f t="shared" si="63"/>
        <v>0</v>
      </c>
      <c r="AR177" s="2">
        <f t="shared" si="63"/>
        <v>700.78</v>
      </c>
      <c r="AS177" s="2">
        <f t="shared" si="63"/>
        <v>72.97</v>
      </c>
      <c r="AT177" s="2">
        <f t="shared" si="63"/>
        <v>0</v>
      </c>
      <c r="AU177" s="2">
        <f t="shared" si="63"/>
        <v>0</v>
      </c>
      <c r="AV177" s="29">
        <f t="shared" si="63"/>
        <v>0</v>
      </c>
      <c r="AW177" s="30">
        <f t="shared" si="63"/>
        <v>1</v>
      </c>
      <c r="AX177" s="31">
        <f t="shared" si="60"/>
        <v>72.97</v>
      </c>
      <c r="AY177" s="38" t="str">
        <f t="shared" si="62"/>
        <v/>
      </c>
      <c r="AZ177" s="38" t="str">
        <f t="shared" si="62"/>
        <v/>
      </c>
      <c r="BA177" s="38" t="str">
        <f t="shared" si="62"/>
        <v/>
      </c>
      <c r="BB177" s="38" t="str">
        <f t="shared" si="62"/>
        <v/>
      </c>
      <c r="BC177" s="38" t="str">
        <f t="shared" si="62"/>
        <v/>
      </c>
      <c r="BD177" s="38" t="str">
        <f t="shared" si="62"/>
        <v/>
      </c>
      <c r="BE177" s="38" t="str">
        <f t="shared" si="61"/>
        <v/>
      </c>
      <c r="BF177" s="38" t="str">
        <f t="shared" si="61"/>
        <v/>
      </c>
      <c r="BG177" s="38" t="str">
        <f t="shared" si="61"/>
        <v/>
      </c>
      <c r="BH177" s="39" t="str">
        <f t="shared" si="48"/>
        <v/>
      </c>
      <c r="BI177" s="76" t="str">
        <f t="shared" si="48"/>
        <v/>
      </c>
      <c r="BJ177" s="40" t="str">
        <f t="shared" si="48"/>
        <v/>
      </c>
      <c r="BK177" s="119">
        <f t="shared" si="50"/>
        <v>233.59333333333333</v>
      </c>
      <c r="BL177" s="120">
        <f t="shared" si="50"/>
        <v>72.97</v>
      </c>
      <c r="BM177" s="120" t="str">
        <f t="shared" si="50"/>
        <v/>
      </c>
      <c r="BN177" s="120" t="str">
        <f t="shared" si="50"/>
        <v/>
      </c>
      <c r="BO177" s="121" t="str">
        <f t="shared" si="50"/>
        <v/>
      </c>
      <c r="BP177" s="119" t="str">
        <f t="shared" si="51"/>
        <v/>
      </c>
      <c r="BQ177" s="120" t="str">
        <f t="shared" si="51"/>
        <v/>
      </c>
      <c r="BR177" s="120" t="str">
        <f t="shared" si="51"/>
        <v/>
      </c>
      <c r="BS177" s="120" t="str">
        <f t="shared" si="51"/>
        <v/>
      </c>
      <c r="BT177" s="121" t="str">
        <f t="shared" si="51"/>
        <v/>
      </c>
      <c r="BU177" s="119" t="str">
        <f t="shared" si="52"/>
        <v/>
      </c>
      <c r="BV177" s="121" t="str">
        <f t="shared" si="52"/>
        <v/>
      </c>
      <c r="BW177" s="121" t="str">
        <f t="shared" si="52"/>
        <v/>
      </c>
      <c r="BX177" s="120" t="str">
        <f t="shared" si="52"/>
        <v/>
      </c>
      <c r="BY177" s="121" t="str">
        <f t="shared" si="52"/>
        <v/>
      </c>
    </row>
    <row r="178" spans="1:77" x14ac:dyDescent="0.2">
      <c r="A178" t="s">
        <v>46</v>
      </c>
      <c r="B178" t="s">
        <v>46</v>
      </c>
      <c r="C178" t="s">
        <v>85</v>
      </c>
      <c r="D178" t="s">
        <v>85</v>
      </c>
      <c r="E178" t="s">
        <v>82</v>
      </c>
      <c r="F178" s="4">
        <f t="shared" si="57"/>
        <v>46183</v>
      </c>
      <c r="G178" t="s">
        <v>38</v>
      </c>
      <c r="H178" s="28">
        <v>1</v>
      </c>
      <c r="I178" s="138">
        <v>0</v>
      </c>
      <c r="J178" s="138">
        <v>0</v>
      </c>
      <c r="K178" s="2">
        <v>0</v>
      </c>
      <c r="L178" s="2">
        <v>0</v>
      </c>
      <c r="M178" s="2">
        <v>444.66</v>
      </c>
      <c r="N178" s="2">
        <v>0</v>
      </c>
      <c r="O178" s="2">
        <v>0</v>
      </c>
      <c r="P178" s="2">
        <v>0</v>
      </c>
      <c r="Q178" s="29">
        <v>0</v>
      </c>
      <c r="R178" s="30">
        <f t="shared" si="53"/>
        <v>0</v>
      </c>
      <c r="S178" s="30">
        <f t="shared" si="54"/>
        <v>0</v>
      </c>
      <c r="T178" t="s">
        <v>49</v>
      </c>
      <c r="U178" t="s">
        <v>49</v>
      </c>
      <c r="V178" t="s">
        <v>85</v>
      </c>
      <c r="W178" t="s">
        <v>85</v>
      </c>
      <c r="X178" t="s">
        <v>82</v>
      </c>
      <c r="Y178" s="4">
        <f t="shared" si="58"/>
        <v>45819</v>
      </c>
      <c r="Z178" t="s">
        <v>38</v>
      </c>
      <c r="AA178" s="28">
        <v>2</v>
      </c>
      <c r="AB178" s="138">
        <v>1</v>
      </c>
      <c r="AC178" s="138">
        <v>0</v>
      </c>
      <c r="AD178" s="2">
        <v>0</v>
      </c>
      <c r="AE178" s="2">
        <v>0</v>
      </c>
      <c r="AF178" s="2">
        <v>152.94</v>
      </c>
      <c r="AG178" s="2">
        <v>84</v>
      </c>
      <c r="AH178" s="2">
        <v>0</v>
      </c>
      <c r="AI178" s="2">
        <v>0</v>
      </c>
      <c r="AJ178" s="29">
        <v>0</v>
      </c>
      <c r="AK178" s="30">
        <f t="shared" si="55"/>
        <v>1</v>
      </c>
      <c r="AL178" s="30">
        <f t="shared" si="56"/>
        <v>84</v>
      </c>
      <c r="AM178" s="2">
        <f t="shared" si="64"/>
        <v>-1</v>
      </c>
      <c r="AN178" s="2">
        <f t="shared" si="63"/>
        <v>-1</v>
      </c>
      <c r="AO178" s="2">
        <f t="shared" si="63"/>
        <v>0</v>
      </c>
      <c r="AP178" s="2">
        <f t="shared" si="63"/>
        <v>0</v>
      </c>
      <c r="AQ178" s="2">
        <f t="shared" si="63"/>
        <v>0</v>
      </c>
      <c r="AR178" s="2">
        <f t="shared" si="63"/>
        <v>291.72000000000003</v>
      </c>
      <c r="AS178" s="2">
        <f t="shared" si="63"/>
        <v>-84</v>
      </c>
      <c r="AT178" s="2">
        <f t="shared" si="63"/>
        <v>0</v>
      </c>
      <c r="AU178" s="2">
        <f t="shared" si="63"/>
        <v>0</v>
      </c>
      <c r="AV178" s="29">
        <f t="shared" si="63"/>
        <v>0</v>
      </c>
      <c r="AW178" s="30">
        <f t="shared" si="63"/>
        <v>-1</v>
      </c>
      <c r="AX178" s="31">
        <f t="shared" si="60"/>
        <v>-84</v>
      </c>
      <c r="AY178" s="38">
        <f t="shared" si="62"/>
        <v>-0.5</v>
      </c>
      <c r="AZ178" s="38">
        <f t="shared" si="62"/>
        <v>-1</v>
      </c>
      <c r="BA178" s="38" t="str">
        <f t="shared" si="62"/>
        <v/>
      </c>
      <c r="BB178" s="38" t="str">
        <f t="shared" si="62"/>
        <v/>
      </c>
      <c r="BC178" s="38" t="str">
        <f t="shared" si="62"/>
        <v/>
      </c>
      <c r="BD178" s="38">
        <f t="shared" si="62"/>
        <v>1.9074146724205572</v>
      </c>
      <c r="BE178" s="38">
        <f t="shared" si="61"/>
        <v>-1</v>
      </c>
      <c r="BF178" s="38" t="str">
        <f t="shared" si="61"/>
        <v/>
      </c>
      <c r="BG178" s="38" t="str">
        <f t="shared" si="61"/>
        <v/>
      </c>
      <c r="BH178" s="39" t="str">
        <f t="shared" si="48"/>
        <v/>
      </c>
      <c r="BI178" s="76">
        <f t="shared" si="48"/>
        <v>-1</v>
      </c>
      <c r="BJ178" s="40">
        <f t="shared" si="48"/>
        <v>-1</v>
      </c>
      <c r="BK178" s="119">
        <f t="shared" si="50"/>
        <v>444.66</v>
      </c>
      <c r="BL178" s="120" t="str">
        <f t="shared" si="50"/>
        <v/>
      </c>
      <c r="BM178" s="120" t="str">
        <f t="shared" si="50"/>
        <v/>
      </c>
      <c r="BN178" s="120" t="str">
        <f t="shared" si="50"/>
        <v/>
      </c>
      <c r="BO178" s="121" t="str">
        <f t="shared" si="50"/>
        <v/>
      </c>
      <c r="BP178" s="119">
        <f t="shared" si="51"/>
        <v>76.47</v>
      </c>
      <c r="BQ178" s="120">
        <f t="shared" si="51"/>
        <v>84</v>
      </c>
      <c r="BR178" s="120" t="str">
        <f t="shared" si="51"/>
        <v/>
      </c>
      <c r="BS178" s="120" t="str">
        <f t="shared" si="51"/>
        <v/>
      </c>
      <c r="BT178" s="121" t="str">
        <f t="shared" si="51"/>
        <v/>
      </c>
      <c r="BU178" s="119">
        <f t="shared" si="52"/>
        <v>368.19000000000005</v>
      </c>
      <c r="BV178" s="121" t="str">
        <f t="shared" si="52"/>
        <v/>
      </c>
      <c r="BW178" s="121" t="str">
        <f t="shared" si="52"/>
        <v/>
      </c>
      <c r="BX178" s="120" t="str">
        <f t="shared" si="52"/>
        <v/>
      </c>
      <c r="BY178" s="121" t="str">
        <f t="shared" si="52"/>
        <v/>
      </c>
    </row>
    <row r="179" spans="1:77" x14ac:dyDescent="0.2">
      <c r="A179" t="s">
        <v>46</v>
      </c>
      <c r="B179" t="s">
        <v>46</v>
      </c>
      <c r="C179" t="s">
        <v>85</v>
      </c>
      <c r="D179" t="s">
        <v>85</v>
      </c>
      <c r="E179" t="s">
        <v>82</v>
      </c>
      <c r="F179" s="4">
        <f t="shared" si="57"/>
        <v>46184</v>
      </c>
      <c r="G179" t="s">
        <v>39</v>
      </c>
      <c r="H179" s="28">
        <v>2</v>
      </c>
      <c r="I179" s="138">
        <v>0</v>
      </c>
      <c r="J179" s="138">
        <v>0</v>
      </c>
      <c r="K179" s="2">
        <v>0</v>
      </c>
      <c r="L179" s="2">
        <v>0</v>
      </c>
      <c r="M179" s="2">
        <v>854.91</v>
      </c>
      <c r="N179" s="2">
        <v>0</v>
      </c>
      <c r="O179" s="2">
        <v>0</v>
      </c>
      <c r="P179" s="2">
        <v>0</v>
      </c>
      <c r="Q179" s="29">
        <v>0</v>
      </c>
      <c r="R179" s="30">
        <f t="shared" si="53"/>
        <v>0</v>
      </c>
      <c r="S179" s="30">
        <f t="shared" si="54"/>
        <v>0</v>
      </c>
      <c r="T179" t="s">
        <v>49</v>
      </c>
      <c r="U179" t="s">
        <v>49</v>
      </c>
      <c r="V179" t="s">
        <v>85</v>
      </c>
      <c r="W179" t="s">
        <v>85</v>
      </c>
      <c r="X179" t="s">
        <v>82</v>
      </c>
      <c r="Y179" s="4">
        <f t="shared" si="58"/>
        <v>45820</v>
      </c>
      <c r="Z179" t="s">
        <v>39</v>
      </c>
      <c r="AA179" s="28">
        <v>1</v>
      </c>
      <c r="AB179" s="138">
        <v>0</v>
      </c>
      <c r="AC179" s="138">
        <v>0</v>
      </c>
      <c r="AD179" s="2">
        <v>0</v>
      </c>
      <c r="AE179" s="2">
        <v>0</v>
      </c>
      <c r="AF179" s="2">
        <v>49.98</v>
      </c>
      <c r="AG179" s="2">
        <v>0</v>
      </c>
      <c r="AH179" s="2">
        <v>0</v>
      </c>
      <c r="AI179" s="2">
        <v>0</v>
      </c>
      <c r="AJ179" s="29">
        <v>0</v>
      </c>
      <c r="AK179" s="30">
        <f t="shared" si="55"/>
        <v>0</v>
      </c>
      <c r="AL179" s="30">
        <f t="shared" si="56"/>
        <v>0</v>
      </c>
      <c r="AM179" s="2">
        <f t="shared" si="64"/>
        <v>1</v>
      </c>
      <c r="AN179" s="2">
        <f t="shared" si="63"/>
        <v>0</v>
      </c>
      <c r="AO179" s="2">
        <f t="shared" si="63"/>
        <v>0</v>
      </c>
      <c r="AP179" s="2">
        <f t="shared" si="63"/>
        <v>0</v>
      </c>
      <c r="AQ179" s="2">
        <f t="shared" si="63"/>
        <v>0</v>
      </c>
      <c r="AR179" s="2">
        <f t="shared" si="63"/>
        <v>804.93</v>
      </c>
      <c r="AS179" s="2">
        <f t="shared" si="63"/>
        <v>0</v>
      </c>
      <c r="AT179" s="2">
        <f t="shared" si="63"/>
        <v>0</v>
      </c>
      <c r="AU179" s="2">
        <f t="shared" si="63"/>
        <v>0</v>
      </c>
      <c r="AV179" s="29">
        <f t="shared" si="63"/>
        <v>0</v>
      </c>
      <c r="AW179" s="30">
        <f t="shared" si="63"/>
        <v>0</v>
      </c>
      <c r="AX179" s="31">
        <f t="shared" si="60"/>
        <v>0</v>
      </c>
      <c r="AY179" s="38">
        <f t="shared" si="62"/>
        <v>1</v>
      </c>
      <c r="AZ179" s="38" t="str">
        <f t="shared" si="62"/>
        <v/>
      </c>
      <c r="BA179" s="38" t="str">
        <f t="shared" si="62"/>
        <v/>
      </c>
      <c r="BB179" s="38" t="str">
        <f t="shared" si="62"/>
        <v/>
      </c>
      <c r="BC179" s="38" t="str">
        <f t="shared" si="62"/>
        <v/>
      </c>
      <c r="BD179" s="38">
        <f t="shared" si="62"/>
        <v>16.105042016806724</v>
      </c>
      <c r="BE179" s="38" t="str">
        <f t="shared" si="61"/>
        <v/>
      </c>
      <c r="BF179" s="38" t="str">
        <f t="shared" si="61"/>
        <v/>
      </c>
      <c r="BG179" s="38" t="str">
        <f t="shared" si="61"/>
        <v/>
      </c>
      <c r="BH179" s="39" t="str">
        <f t="shared" si="61"/>
        <v/>
      </c>
      <c r="BI179" s="76" t="str">
        <f t="shared" si="61"/>
        <v/>
      </c>
      <c r="BJ179" s="40" t="str">
        <f t="shared" si="61"/>
        <v/>
      </c>
      <c r="BK179" s="119">
        <f t="shared" si="50"/>
        <v>427.45499999999998</v>
      </c>
      <c r="BL179" s="120" t="str">
        <f t="shared" si="50"/>
        <v/>
      </c>
      <c r="BM179" s="120" t="str">
        <f t="shared" si="50"/>
        <v/>
      </c>
      <c r="BN179" s="120" t="str">
        <f t="shared" si="50"/>
        <v/>
      </c>
      <c r="BO179" s="121" t="str">
        <f t="shared" si="50"/>
        <v/>
      </c>
      <c r="BP179" s="119">
        <f t="shared" si="51"/>
        <v>49.98</v>
      </c>
      <c r="BQ179" s="120" t="str">
        <f t="shared" si="51"/>
        <v/>
      </c>
      <c r="BR179" s="120" t="str">
        <f t="shared" si="51"/>
        <v/>
      </c>
      <c r="BS179" s="120" t="str">
        <f t="shared" si="51"/>
        <v/>
      </c>
      <c r="BT179" s="121" t="str">
        <f t="shared" si="51"/>
        <v/>
      </c>
      <c r="BU179" s="119">
        <f t="shared" si="52"/>
        <v>377.47499999999997</v>
      </c>
      <c r="BV179" s="121" t="str">
        <f t="shared" si="52"/>
        <v/>
      </c>
      <c r="BW179" s="121" t="str">
        <f t="shared" si="52"/>
        <v/>
      </c>
      <c r="BX179" s="120" t="str">
        <f t="shared" si="52"/>
        <v/>
      </c>
      <c r="BY179" s="121" t="str">
        <f t="shared" si="52"/>
        <v/>
      </c>
    </row>
    <row r="180" spans="1:77" x14ac:dyDescent="0.2">
      <c r="A180" t="s">
        <v>46</v>
      </c>
      <c r="B180" t="s">
        <v>46</v>
      </c>
      <c r="C180" t="s">
        <v>85</v>
      </c>
      <c r="D180" t="s">
        <v>85</v>
      </c>
      <c r="E180" t="s">
        <v>82</v>
      </c>
      <c r="F180" s="4">
        <f t="shared" si="57"/>
        <v>46185</v>
      </c>
      <c r="G180" t="s">
        <v>40</v>
      </c>
      <c r="H180" s="28">
        <v>5</v>
      </c>
      <c r="I180" s="138">
        <v>1</v>
      </c>
      <c r="J180" s="138">
        <v>0</v>
      </c>
      <c r="K180" s="2">
        <v>0</v>
      </c>
      <c r="L180" s="2">
        <v>0</v>
      </c>
      <c r="M180" s="2">
        <v>1037.3800000000001</v>
      </c>
      <c r="N180" s="2">
        <v>805.77</v>
      </c>
      <c r="O180" s="2">
        <v>0</v>
      </c>
      <c r="P180" s="2">
        <v>0</v>
      </c>
      <c r="Q180" s="29">
        <v>0</v>
      </c>
      <c r="R180" s="30">
        <f t="shared" si="53"/>
        <v>1</v>
      </c>
      <c r="S180" s="30">
        <f t="shared" si="54"/>
        <v>805.77</v>
      </c>
      <c r="T180" t="s">
        <v>49</v>
      </c>
      <c r="U180" t="s">
        <v>49</v>
      </c>
      <c r="V180" t="s">
        <v>85</v>
      </c>
      <c r="W180" t="s">
        <v>85</v>
      </c>
      <c r="X180" t="s">
        <v>82</v>
      </c>
      <c r="Y180" s="4">
        <f t="shared" si="58"/>
        <v>45821</v>
      </c>
      <c r="Z180" t="s">
        <v>40</v>
      </c>
      <c r="AA180" s="28">
        <v>3</v>
      </c>
      <c r="AB180" s="138">
        <v>0</v>
      </c>
      <c r="AC180" s="138">
        <v>0</v>
      </c>
      <c r="AD180" s="2">
        <v>0</v>
      </c>
      <c r="AE180" s="2">
        <v>0</v>
      </c>
      <c r="AF180" s="2">
        <v>393.62</v>
      </c>
      <c r="AG180" s="2">
        <v>0</v>
      </c>
      <c r="AH180" s="2">
        <v>0</v>
      </c>
      <c r="AI180" s="2">
        <v>0</v>
      </c>
      <c r="AJ180" s="29">
        <v>0</v>
      </c>
      <c r="AK180" s="30">
        <f t="shared" si="55"/>
        <v>0</v>
      </c>
      <c r="AL180" s="30">
        <f t="shared" si="56"/>
        <v>0</v>
      </c>
      <c r="AM180" s="2">
        <f t="shared" si="64"/>
        <v>2</v>
      </c>
      <c r="AN180" s="2">
        <f t="shared" si="63"/>
        <v>1</v>
      </c>
      <c r="AO180" s="2">
        <f t="shared" si="63"/>
        <v>0</v>
      </c>
      <c r="AP180" s="2">
        <f t="shared" si="63"/>
        <v>0</v>
      </c>
      <c r="AQ180" s="2">
        <f t="shared" si="63"/>
        <v>0</v>
      </c>
      <c r="AR180" s="2">
        <f t="shared" si="63"/>
        <v>643.7600000000001</v>
      </c>
      <c r="AS180" s="2">
        <f t="shared" si="63"/>
        <v>805.77</v>
      </c>
      <c r="AT180" s="2">
        <f t="shared" si="63"/>
        <v>0</v>
      </c>
      <c r="AU180" s="2">
        <f t="shared" si="63"/>
        <v>0</v>
      </c>
      <c r="AV180" s="29">
        <f t="shared" si="63"/>
        <v>0</v>
      </c>
      <c r="AW180" s="30">
        <f t="shared" si="63"/>
        <v>1</v>
      </c>
      <c r="AX180" s="31">
        <f t="shared" si="60"/>
        <v>805.77</v>
      </c>
      <c r="AY180" s="38">
        <f t="shared" si="62"/>
        <v>0.66666666666666663</v>
      </c>
      <c r="AZ180" s="38" t="str">
        <f t="shared" si="62"/>
        <v/>
      </c>
      <c r="BA180" s="38" t="str">
        <f t="shared" si="62"/>
        <v/>
      </c>
      <c r="BB180" s="38" t="str">
        <f t="shared" si="62"/>
        <v/>
      </c>
      <c r="BC180" s="38" t="str">
        <f t="shared" si="62"/>
        <v/>
      </c>
      <c r="BD180" s="38">
        <f t="shared" si="62"/>
        <v>1.6354860017275548</v>
      </c>
      <c r="BE180" s="38" t="str">
        <f t="shared" si="61"/>
        <v/>
      </c>
      <c r="BF180" s="38" t="str">
        <f t="shared" si="61"/>
        <v/>
      </c>
      <c r="BG180" s="38" t="str">
        <f t="shared" si="61"/>
        <v/>
      </c>
      <c r="BH180" s="39" t="str">
        <f t="shared" si="61"/>
        <v/>
      </c>
      <c r="BI180" s="76" t="str">
        <f t="shared" si="61"/>
        <v/>
      </c>
      <c r="BJ180" s="40" t="str">
        <f t="shared" si="61"/>
        <v/>
      </c>
      <c r="BK180" s="119">
        <f t="shared" si="50"/>
        <v>207.47600000000003</v>
      </c>
      <c r="BL180" s="120">
        <f t="shared" si="50"/>
        <v>805.77</v>
      </c>
      <c r="BM180" s="120" t="str">
        <f t="shared" si="50"/>
        <v/>
      </c>
      <c r="BN180" s="120" t="str">
        <f t="shared" si="50"/>
        <v/>
      </c>
      <c r="BO180" s="121" t="str">
        <f t="shared" si="50"/>
        <v/>
      </c>
      <c r="BP180" s="119">
        <f t="shared" si="51"/>
        <v>131.20666666666668</v>
      </c>
      <c r="BQ180" s="120" t="str">
        <f t="shared" si="51"/>
        <v/>
      </c>
      <c r="BR180" s="120" t="str">
        <f t="shared" si="51"/>
        <v/>
      </c>
      <c r="BS180" s="120" t="str">
        <f t="shared" si="51"/>
        <v/>
      </c>
      <c r="BT180" s="121" t="str">
        <f t="shared" si="51"/>
        <v/>
      </c>
      <c r="BU180" s="119">
        <f t="shared" si="52"/>
        <v>76.26933333333335</v>
      </c>
      <c r="BV180" s="121" t="str">
        <f t="shared" si="52"/>
        <v/>
      </c>
      <c r="BW180" s="121" t="str">
        <f t="shared" si="52"/>
        <v/>
      </c>
      <c r="BX180" s="120" t="str">
        <f t="shared" si="52"/>
        <v/>
      </c>
      <c r="BY180" s="121" t="str">
        <f t="shared" si="52"/>
        <v/>
      </c>
    </row>
    <row r="181" spans="1:77" ht="13.5" thickBot="1" x14ac:dyDescent="0.25">
      <c r="A181" t="s">
        <v>46</v>
      </c>
      <c r="B181" t="s">
        <v>46</v>
      </c>
      <c r="C181" t="s">
        <v>85</v>
      </c>
      <c r="D181" t="s">
        <v>85</v>
      </c>
      <c r="E181" t="s">
        <v>82</v>
      </c>
      <c r="F181" s="59">
        <f t="shared" si="57"/>
        <v>46186</v>
      </c>
      <c r="G181" s="42" t="s">
        <v>41</v>
      </c>
      <c r="H181" s="43">
        <v>0</v>
      </c>
      <c r="I181" s="44">
        <v>0</v>
      </c>
      <c r="J181" s="44">
        <v>0</v>
      </c>
      <c r="K181" s="44">
        <v>0</v>
      </c>
      <c r="L181" s="44">
        <v>0</v>
      </c>
      <c r="M181" s="44">
        <v>0</v>
      </c>
      <c r="N181" s="44">
        <v>0</v>
      </c>
      <c r="O181" s="44">
        <v>0</v>
      </c>
      <c r="P181" s="44">
        <v>0</v>
      </c>
      <c r="Q181" s="45">
        <v>0</v>
      </c>
      <c r="R181" s="46">
        <f t="shared" si="53"/>
        <v>0</v>
      </c>
      <c r="S181" s="46">
        <f t="shared" si="54"/>
        <v>0</v>
      </c>
      <c r="T181" t="s">
        <v>49</v>
      </c>
      <c r="U181" t="s">
        <v>49</v>
      </c>
      <c r="V181" t="s">
        <v>85</v>
      </c>
      <c r="W181" t="s">
        <v>85</v>
      </c>
      <c r="X181" t="s">
        <v>82</v>
      </c>
      <c r="Y181" s="59">
        <f t="shared" si="58"/>
        <v>45822</v>
      </c>
      <c r="Z181" s="42" t="s">
        <v>41</v>
      </c>
      <c r="AA181" s="43">
        <v>1</v>
      </c>
      <c r="AB181" s="44">
        <v>0</v>
      </c>
      <c r="AC181" s="44">
        <v>0</v>
      </c>
      <c r="AD181" s="44">
        <v>0</v>
      </c>
      <c r="AE181" s="44">
        <v>0</v>
      </c>
      <c r="AF181" s="44">
        <v>111.92</v>
      </c>
      <c r="AG181" s="44">
        <v>0</v>
      </c>
      <c r="AH181" s="44">
        <v>0</v>
      </c>
      <c r="AI181" s="44">
        <v>0</v>
      </c>
      <c r="AJ181" s="45">
        <v>0</v>
      </c>
      <c r="AK181" s="46">
        <f t="shared" si="55"/>
        <v>0</v>
      </c>
      <c r="AL181" s="46">
        <f t="shared" si="56"/>
        <v>0</v>
      </c>
      <c r="AM181" s="44">
        <f t="shared" si="64"/>
        <v>-1</v>
      </c>
      <c r="AN181" s="44">
        <f t="shared" si="63"/>
        <v>0</v>
      </c>
      <c r="AO181" s="44">
        <f t="shared" si="63"/>
        <v>0</v>
      </c>
      <c r="AP181" s="44">
        <f t="shared" si="63"/>
        <v>0</v>
      </c>
      <c r="AQ181" s="44">
        <f t="shared" si="63"/>
        <v>0</v>
      </c>
      <c r="AR181" s="44">
        <f t="shared" si="63"/>
        <v>-111.92</v>
      </c>
      <c r="AS181" s="44">
        <f t="shared" si="63"/>
        <v>0</v>
      </c>
      <c r="AT181" s="44">
        <f t="shared" si="63"/>
        <v>0</v>
      </c>
      <c r="AU181" s="44">
        <f t="shared" si="63"/>
        <v>0</v>
      </c>
      <c r="AV181" s="45">
        <f t="shared" si="63"/>
        <v>0</v>
      </c>
      <c r="AW181" s="46">
        <f t="shared" si="63"/>
        <v>0</v>
      </c>
      <c r="AX181" s="47">
        <f t="shared" si="60"/>
        <v>0</v>
      </c>
      <c r="AY181" s="56">
        <f t="shared" si="62"/>
        <v>-1</v>
      </c>
      <c r="AZ181" s="56" t="str">
        <f t="shared" si="62"/>
        <v/>
      </c>
      <c r="BA181" s="56" t="str">
        <f t="shared" si="62"/>
        <v/>
      </c>
      <c r="BB181" s="56" t="str">
        <f t="shared" si="62"/>
        <v/>
      </c>
      <c r="BC181" s="56" t="str">
        <f t="shared" si="62"/>
        <v/>
      </c>
      <c r="BD181" s="56">
        <f t="shared" si="62"/>
        <v>-1</v>
      </c>
      <c r="BE181" s="56" t="str">
        <f t="shared" si="61"/>
        <v/>
      </c>
      <c r="BF181" s="56" t="str">
        <f t="shared" si="61"/>
        <v/>
      </c>
      <c r="BG181" s="56" t="str">
        <f t="shared" si="61"/>
        <v/>
      </c>
      <c r="BH181" s="57" t="str">
        <f t="shared" si="61"/>
        <v/>
      </c>
      <c r="BI181" s="81" t="str">
        <f t="shared" si="61"/>
        <v/>
      </c>
      <c r="BJ181" s="58" t="str">
        <f t="shared" si="61"/>
        <v/>
      </c>
      <c r="BK181" s="122" t="str">
        <f t="shared" si="50"/>
        <v/>
      </c>
      <c r="BL181" s="123" t="str">
        <f t="shared" si="50"/>
        <v/>
      </c>
      <c r="BM181" s="123" t="str">
        <f t="shared" si="50"/>
        <v/>
      </c>
      <c r="BN181" s="123" t="str">
        <f t="shared" si="50"/>
        <v/>
      </c>
      <c r="BO181" s="124" t="str">
        <f t="shared" si="50"/>
        <v/>
      </c>
      <c r="BP181" s="122">
        <f t="shared" si="51"/>
        <v>111.92</v>
      </c>
      <c r="BQ181" s="123" t="str">
        <f t="shared" si="51"/>
        <v/>
      </c>
      <c r="BR181" s="123" t="str">
        <f t="shared" si="51"/>
        <v/>
      </c>
      <c r="BS181" s="123" t="str">
        <f t="shared" si="51"/>
        <v/>
      </c>
      <c r="BT181" s="124" t="str">
        <f t="shared" si="51"/>
        <v/>
      </c>
      <c r="BU181" s="122" t="str">
        <f t="shared" si="52"/>
        <v/>
      </c>
      <c r="BV181" s="124" t="str">
        <f t="shared" si="52"/>
        <v/>
      </c>
      <c r="BW181" s="124" t="str">
        <f t="shared" si="52"/>
        <v/>
      </c>
      <c r="BX181" s="123" t="str">
        <f t="shared" si="52"/>
        <v/>
      </c>
      <c r="BY181" s="124" t="str">
        <f t="shared" si="52"/>
        <v/>
      </c>
    </row>
    <row r="182" spans="1:77" x14ac:dyDescent="0.2">
      <c r="A182" t="s">
        <v>46</v>
      </c>
      <c r="B182" t="s">
        <v>46</v>
      </c>
      <c r="C182" t="s">
        <v>85</v>
      </c>
      <c r="D182" t="s">
        <v>85</v>
      </c>
      <c r="E182" t="s">
        <v>83</v>
      </c>
      <c r="F182" s="4">
        <f t="shared" si="57"/>
        <v>46187</v>
      </c>
      <c r="G182" t="s">
        <v>35</v>
      </c>
      <c r="H182" s="28">
        <v>0</v>
      </c>
      <c r="I182" s="138">
        <v>0</v>
      </c>
      <c r="J182" s="138">
        <v>0</v>
      </c>
      <c r="K182" s="2">
        <v>0</v>
      </c>
      <c r="L182" s="2">
        <v>0</v>
      </c>
      <c r="M182" s="2">
        <v>0</v>
      </c>
      <c r="N182" s="2">
        <v>0</v>
      </c>
      <c r="O182" s="2">
        <v>0</v>
      </c>
      <c r="P182" s="2">
        <v>0</v>
      </c>
      <c r="Q182" s="29">
        <v>0</v>
      </c>
      <c r="R182" s="30">
        <f t="shared" si="53"/>
        <v>0</v>
      </c>
      <c r="S182" s="30">
        <f t="shared" si="54"/>
        <v>0</v>
      </c>
      <c r="T182" t="s">
        <v>49</v>
      </c>
      <c r="U182" t="s">
        <v>49</v>
      </c>
      <c r="V182" t="s">
        <v>85</v>
      </c>
      <c r="W182" t="s">
        <v>85</v>
      </c>
      <c r="X182" t="s">
        <v>83</v>
      </c>
      <c r="Y182" s="4">
        <f t="shared" si="58"/>
        <v>45823</v>
      </c>
      <c r="Z182" t="s">
        <v>35</v>
      </c>
      <c r="AA182" s="28">
        <v>1</v>
      </c>
      <c r="AB182" s="138">
        <v>0</v>
      </c>
      <c r="AC182" s="138">
        <v>0</v>
      </c>
      <c r="AD182" s="2">
        <v>0</v>
      </c>
      <c r="AE182" s="2">
        <v>0</v>
      </c>
      <c r="AF182" s="2">
        <v>822.35</v>
      </c>
      <c r="AG182" s="2">
        <v>0</v>
      </c>
      <c r="AH182" s="2">
        <v>0</v>
      </c>
      <c r="AI182" s="2">
        <v>0</v>
      </c>
      <c r="AJ182" s="29">
        <v>0</v>
      </c>
      <c r="AK182" s="30">
        <f t="shared" si="55"/>
        <v>0</v>
      </c>
      <c r="AL182" s="30">
        <f t="shared" si="56"/>
        <v>0</v>
      </c>
      <c r="AM182" s="2">
        <f t="shared" si="64"/>
        <v>-1</v>
      </c>
      <c r="AN182" s="2">
        <f t="shared" si="63"/>
        <v>0</v>
      </c>
      <c r="AO182" s="2">
        <f t="shared" si="63"/>
        <v>0</v>
      </c>
      <c r="AP182" s="2">
        <f t="shared" si="63"/>
        <v>0</v>
      </c>
      <c r="AQ182" s="2">
        <f t="shared" si="63"/>
        <v>0</v>
      </c>
      <c r="AR182" s="2">
        <f t="shared" si="63"/>
        <v>-822.35</v>
      </c>
      <c r="AS182" s="2">
        <f t="shared" si="63"/>
        <v>0</v>
      </c>
      <c r="AT182" s="2">
        <f t="shared" si="63"/>
        <v>0</v>
      </c>
      <c r="AU182" s="2">
        <f t="shared" si="63"/>
        <v>0</v>
      </c>
      <c r="AV182" s="29">
        <f t="shared" si="63"/>
        <v>0</v>
      </c>
      <c r="AW182" s="30">
        <f t="shared" si="63"/>
        <v>0</v>
      </c>
      <c r="AX182" s="31">
        <f t="shared" si="60"/>
        <v>0</v>
      </c>
      <c r="AY182" s="38">
        <f t="shared" si="62"/>
        <v>-1</v>
      </c>
      <c r="AZ182" s="38" t="str">
        <f t="shared" si="62"/>
        <v/>
      </c>
      <c r="BA182" s="38" t="str">
        <f t="shared" si="62"/>
        <v/>
      </c>
      <c r="BB182" s="38" t="str">
        <f t="shared" si="62"/>
        <v/>
      </c>
      <c r="BC182" s="38" t="str">
        <f t="shared" si="62"/>
        <v/>
      </c>
      <c r="BD182" s="38">
        <f t="shared" si="62"/>
        <v>-1</v>
      </c>
      <c r="BE182" s="38" t="str">
        <f t="shared" si="61"/>
        <v/>
      </c>
      <c r="BF182" s="38" t="str">
        <f t="shared" si="61"/>
        <v/>
      </c>
      <c r="BG182" s="38" t="str">
        <f t="shared" si="61"/>
        <v/>
      </c>
      <c r="BH182" s="39" t="str">
        <f t="shared" si="61"/>
        <v/>
      </c>
      <c r="BI182" s="76" t="str">
        <f t="shared" si="61"/>
        <v/>
      </c>
      <c r="BJ182" s="40" t="str">
        <f t="shared" si="61"/>
        <v/>
      </c>
      <c r="BK182" s="116" t="str">
        <f t="shared" si="50"/>
        <v/>
      </c>
      <c r="BL182" s="117" t="str">
        <f t="shared" si="50"/>
        <v/>
      </c>
      <c r="BM182" s="117" t="str">
        <f t="shared" si="50"/>
        <v/>
      </c>
      <c r="BN182" s="117" t="str">
        <f t="shared" si="50"/>
        <v/>
      </c>
      <c r="BO182" s="118" t="str">
        <f t="shared" si="50"/>
        <v/>
      </c>
      <c r="BP182" s="116">
        <f t="shared" si="51"/>
        <v>822.35</v>
      </c>
      <c r="BQ182" s="117" t="str">
        <f t="shared" si="51"/>
        <v/>
      </c>
      <c r="BR182" s="117" t="str">
        <f t="shared" si="51"/>
        <v/>
      </c>
      <c r="BS182" s="117" t="str">
        <f t="shared" si="51"/>
        <v/>
      </c>
      <c r="BT182" s="118" t="str">
        <f t="shared" si="51"/>
        <v/>
      </c>
      <c r="BU182" s="116" t="str">
        <f t="shared" si="52"/>
        <v/>
      </c>
      <c r="BV182" s="118" t="str">
        <f t="shared" si="52"/>
        <v/>
      </c>
      <c r="BW182" s="118" t="str">
        <f t="shared" si="52"/>
        <v/>
      </c>
      <c r="BX182" s="117" t="str">
        <f t="shared" si="52"/>
        <v/>
      </c>
      <c r="BY182" s="118" t="str">
        <f t="shared" si="52"/>
        <v/>
      </c>
    </row>
    <row r="183" spans="1:77" x14ac:dyDescent="0.2">
      <c r="A183" t="s">
        <v>46</v>
      </c>
      <c r="B183" t="s">
        <v>46</v>
      </c>
      <c r="C183" t="s">
        <v>85</v>
      </c>
      <c r="D183" t="s">
        <v>85</v>
      </c>
      <c r="E183" t="s">
        <v>83</v>
      </c>
      <c r="F183" s="4">
        <f t="shared" si="57"/>
        <v>46188</v>
      </c>
      <c r="G183" t="s">
        <v>36</v>
      </c>
      <c r="H183" s="28">
        <v>2</v>
      </c>
      <c r="I183" s="138">
        <v>1</v>
      </c>
      <c r="J183" s="138">
        <v>0</v>
      </c>
      <c r="K183" s="2">
        <v>0</v>
      </c>
      <c r="L183" s="2">
        <v>0</v>
      </c>
      <c r="M183" s="2">
        <v>-46.899999999999991</v>
      </c>
      <c r="N183" s="2">
        <v>84.95</v>
      </c>
      <c r="O183" s="2">
        <v>0</v>
      </c>
      <c r="P183" s="2">
        <v>0</v>
      </c>
      <c r="Q183" s="29">
        <v>0</v>
      </c>
      <c r="R183" s="30">
        <f t="shared" si="53"/>
        <v>1</v>
      </c>
      <c r="S183" s="30">
        <f t="shared" si="54"/>
        <v>84.95</v>
      </c>
      <c r="T183" t="s">
        <v>49</v>
      </c>
      <c r="U183" t="s">
        <v>49</v>
      </c>
      <c r="V183" t="s">
        <v>85</v>
      </c>
      <c r="W183" t="s">
        <v>85</v>
      </c>
      <c r="X183" t="s">
        <v>83</v>
      </c>
      <c r="Y183" s="4">
        <f t="shared" si="58"/>
        <v>45824</v>
      </c>
      <c r="Z183" t="s">
        <v>36</v>
      </c>
      <c r="AA183" s="28">
        <v>1</v>
      </c>
      <c r="AB183" s="138">
        <v>0</v>
      </c>
      <c r="AC183" s="138">
        <v>0</v>
      </c>
      <c r="AD183" s="2">
        <v>0</v>
      </c>
      <c r="AE183" s="2">
        <v>0</v>
      </c>
      <c r="AF183" s="2">
        <v>81.98</v>
      </c>
      <c r="AG183" s="2">
        <v>0</v>
      </c>
      <c r="AH183" s="2">
        <v>0</v>
      </c>
      <c r="AI183" s="2">
        <v>0</v>
      </c>
      <c r="AJ183" s="29">
        <v>0</v>
      </c>
      <c r="AK183" s="30">
        <f t="shared" si="55"/>
        <v>0</v>
      </c>
      <c r="AL183" s="30">
        <f t="shared" si="56"/>
        <v>0</v>
      </c>
      <c r="AM183" s="2">
        <f t="shared" si="64"/>
        <v>1</v>
      </c>
      <c r="AN183" s="2">
        <f t="shared" si="63"/>
        <v>1</v>
      </c>
      <c r="AO183" s="2">
        <f t="shared" si="63"/>
        <v>0</v>
      </c>
      <c r="AP183" s="2">
        <f t="shared" si="63"/>
        <v>0</v>
      </c>
      <c r="AQ183" s="2">
        <f t="shared" si="63"/>
        <v>0</v>
      </c>
      <c r="AR183" s="2">
        <f t="shared" si="63"/>
        <v>-128.88</v>
      </c>
      <c r="AS183" s="2">
        <f t="shared" si="63"/>
        <v>84.95</v>
      </c>
      <c r="AT183" s="2">
        <f t="shared" si="63"/>
        <v>0</v>
      </c>
      <c r="AU183" s="2">
        <f t="shared" si="63"/>
        <v>0</v>
      </c>
      <c r="AV183" s="29">
        <f t="shared" si="63"/>
        <v>0</v>
      </c>
      <c r="AW183" s="30">
        <f t="shared" si="63"/>
        <v>1</v>
      </c>
      <c r="AX183" s="31">
        <f t="shared" si="60"/>
        <v>84.95</v>
      </c>
      <c r="AY183" s="38">
        <f t="shared" si="62"/>
        <v>1</v>
      </c>
      <c r="AZ183" s="38" t="str">
        <f t="shared" si="62"/>
        <v/>
      </c>
      <c r="BA183" s="38" t="str">
        <f t="shared" si="62"/>
        <v/>
      </c>
      <c r="BB183" s="38" t="str">
        <f t="shared" si="62"/>
        <v/>
      </c>
      <c r="BC183" s="38" t="str">
        <f t="shared" si="62"/>
        <v/>
      </c>
      <c r="BD183" s="38">
        <f t="shared" si="62"/>
        <v>-1.5720907538424005</v>
      </c>
      <c r="BE183" s="38" t="str">
        <f t="shared" si="61"/>
        <v/>
      </c>
      <c r="BF183" s="38" t="str">
        <f t="shared" si="61"/>
        <v/>
      </c>
      <c r="BG183" s="38" t="str">
        <f t="shared" si="61"/>
        <v/>
      </c>
      <c r="BH183" s="39" t="str">
        <f t="shared" si="61"/>
        <v/>
      </c>
      <c r="BI183" s="76" t="str">
        <f t="shared" si="61"/>
        <v/>
      </c>
      <c r="BJ183" s="40" t="str">
        <f t="shared" si="61"/>
        <v/>
      </c>
      <c r="BK183" s="119">
        <f t="shared" si="50"/>
        <v>-23.449999999999996</v>
      </c>
      <c r="BL183" s="120">
        <f t="shared" si="50"/>
        <v>84.95</v>
      </c>
      <c r="BM183" s="120" t="str">
        <f t="shared" si="50"/>
        <v/>
      </c>
      <c r="BN183" s="120" t="str">
        <f t="shared" si="50"/>
        <v/>
      </c>
      <c r="BO183" s="121" t="str">
        <f t="shared" si="50"/>
        <v/>
      </c>
      <c r="BP183" s="119">
        <f t="shared" si="51"/>
        <v>81.98</v>
      </c>
      <c r="BQ183" s="120" t="str">
        <f t="shared" si="51"/>
        <v/>
      </c>
      <c r="BR183" s="120" t="str">
        <f t="shared" si="51"/>
        <v/>
      </c>
      <c r="BS183" s="120" t="str">
        <f t="shared" si="51"/>
        <v/>
      </c>
      <c r="BT183" s="121" t="str">
        <f t="shared" si="51"/>
        <v/>
      </c>
      <c r="BU183" s="119">
        <f t="shared" si="52"/>
        <v>-105.43</v>
      </c>
      <c r="BV183" s="121" t="str">
        <f t="shared" si="52"/>
        <v/>
      </c>
      <c r="BW183" s="121" t="str">
        <f t="shared" si="52"/>
        <v/>
      </c>
      <c r="BX183" s="120" t="str">
        <f t="shared" si="52"/>
        <v/>
      </c>
      <c r="BY183" s="121" t="str">
        <f t="shared" si="52"/>
        <v/>
      </c>
    </row>
    <row r="184" spans="1:77" x14ac:dyDescent="0.2">
      <c r="A184" t="s">
        <v>46</v>
      </c>
      <c r="B184" t="s">
        <v>46</v>
      </c>
      <c r="C184" t="s">
        <v>85</v>
      </c>
      <c r="D184" t="s">
        <v>85</v>
      </c>
      <c r="E184" t="s">
        <v>83</v>
      </c>
      <c r="F184" s="4">
        <f t="shared" si="57"/>
        <v>46189</v>
      </c>
      <c r="G184" t="s">
        <v>37</v>
      </c>
      <c r="H184" s="28">
        <v>2</v>
      </c>
      <c r="I184" s="138">
        <v>2</v>
      </c>
      <c r="J184" s="138">
        <v>0</v>
      </c>
      <c r="K184" s="2">
        <v>0</v>
      </c>
      <c r="L184" s="2">
        <v>0</v>
      </c>
      <c r="M184" s="2">
        <v>109.97</v>
      </c>
      <c r="N184" s="2">
        <v>337.79</v>
      </c>
      <c r="O184" s="2">
        <v>0</v>
      </c>
      <c r="P184" s="2">
        <v>0</v>
      </c>
      <c r="Q184" s="29">
        <v>0</v>
      </c>
      <c r="R184" s="30">
        <f t="shared" si="53"/>
        <v>2</v>
      </c>
      <c r="S184" s="30">
        <f t="shared" si="54"/>
        <v>337.79</v>
      </c>
      <c r="T184" t="s">
        <v>49</v>
      </c>
      <c r="U184" t="s">
        <v>49</v>
      </c>
      <c r="V184" t="s">
        <v>85</v>
      </c>
      <c r="W184" t="s">
        <v>85</v>
      </c>
      <c r="X184" t="s">
        <v>83</v>
      </c>
      <c r="Y184" s="4">
        <f t="shared" si="58"/>
        <v>45825</v>
      </c>
      <c r="Z184" t="s">
        <v>37</v>
      </c>
      <c r="AA184" s="28">
        <v>4</v>
      </c>
      <c r="AB184" s="138">
        <v>1</v>
      </c>
      <c r="AC184" s="138">
        <v>0</v>
      </c>
      <c r="AD184" s="2">
        <v>0</v>
      </c>
      <c r="AE184" s="2">
        <v>0</v>
      </c>
      <c r="AF184" s="2">
        <v>519.48</v>
      </c>
      <c r="AG184" s="2">
        <v>0</v>
      </c>
      <c r="AH184" s="2">
        <v>0</v>
      </c>
      <c r="AI184" s="2">
        <v>0</v>
      </c>
      <c r="AJ184" s="29">
        <v>0</v>
      </c>
      <c r="AK184" s="30">
        <f t="shared" si="55"/>
        <v>1</v>
      </c>
      <c r="AL184" s="30">
        <f t="shared" si="56"/>
        <v>0</v>
      </c>
      <c r="AM184" s="2">
        <f t="shared" si="64"/>
        <v>-2</v>
      </c>
      <c r="AN184" s="2">
        <f t="shared" si="63"/>
        <v>1</v>
      </c>
      <c r="AO184" s="2">
        <f t="shared" si="63"/>
        <v>0</v>
      </c>
      <c r="AP184" s="2">
        <f t="shared" si="63"/>
        <v>0</v>
      </c>
      <c r="AQ184" s="2">
        <f t="shared" si="63"/>
        <v>0</v>
      </c>
      <c r="AR184" s="2">
        <f t="shared" si="63"/>
        <v>-409.51</v>
      </c>
      <c r="AS184" s="2">
        <f t="shared" si="63"/>
        <v>337.79</v>
      </c>
      <c r="AT184" s="2">
        <f t="shared" si="63"/>
        <v>0</v>
      </c>
      <c r="AU184" s="2">
        <f t="shared" si="63"/>
        <v>0</v>
      </c>
      <c r="AV184" s="29">
        <f t="shared" si="63"/>
        <v>0</v>
      </c>
      <c r="AW184" s="30">
        <f t="shared" si="63"/>
        <v>1</v>
      </c>
      <c r="AX184" s="31">
        <f t="shared" si="60"/>
        <v>337.79</v>
      </c>
      <c r="AY184" s="38">
        <f t="shared" si="62"/>
        <v>-0.5</v>
      </c>
      <c r="AZ184" s="38">
        <f t="shared" si="62"/>
        <v>1</v>
      </c>
      <c r="BA184" s="38" t="str">
        <f t="shared" si="62"/>
        <v/>
      </c>
      <c r="BB184" s="38" t="str">
        <f t="shared" si="62"/>
        <v/>
      </c>
      <c r="BC184" s="38" t="str">
        <f t="shared" si="62"/>
        <v/>
      </c>
      <c r="BD184" s="38">
        <f t="shared" si="62"/>
        <v>-0.7883075383075383</v>
      </c>
      <c r="BE184" s="38" t="str">
        <f t="shared" si="61"/>
        <v/>
      </c>
      <c r="BF184" s="38" t="str">
        <f t="shared" si="61"/>
        <v/>
      </c>
      <c r="BG184" s="38" t="str">
        <f t="shared" si="61"/>
        <v/>
      </c>
      <c r="BH184" s="39" t="str">
        <f t="shared" si="61"/>
        <v/>
      </c>
      <c r="BI184" s="76">
        <f t="shared" si="61"/>
        <v>1</v>
      </c>
      <c r="BJ184" s="40" t="str">
        <f t="shared" si="61"/>
        <v/>
      </c>
      <c r="BK184" s="119">
        <f t="shared" ref="BK184:BO234" si="65">IFERROR(M184/H184,"")</f>
        <v>54.984999999999999</v>
      </c>
      <c r="BL184" s="120">
        <f t="shared" si="65"/>
        <v>168.89500000000001</v>
      </c>
      <c r="BM184" s="120" t="str">
        <f t="shared" si="65"/>
        <v/>
      </c>
      <c r="BN184" s="120" t="str">
        <f t="shared" si="65"/>
        <v/>
      </c>
      <c r="BO184" s="121" t="str">
        <f t="shared" si="65"/>
        <v/>
      </c>
      <c r="BP184" s="119">
        <f t="shared" ref="BP184:BT234" si="66">IFERROR(AF184/AA184,"")</f>
        <v>129.87</v>
      </c>
      <c r="BQ184" s="120">
        <f t="shared" si="66"/>
        <v>0</v>
      </c>
      <c r="BR184" s="120" t="str">
        <f t="shared" si="66"/>
        <v/>
      </c>
      <c r="BS184" s="120" t="str">
        <f t="shared" si="66"/>
        <v/>
      </c>
      <c r="BT184" s="121" t="str">
        <f t="shared" si="66"/>
        <v/>
      </c>
      <c r="BU184" s="119">
        <f t="shared" ref="BU184:BY234" si="67">IFERROR(BK184-BP184,"")</f>
        <v>-74.885000000000005</v>
      </c>
      <c r="BV184" s="121">
        <f t="shared" si="67"/>
        <v>168.89500000000001</v>
      </c>
      <c r="BW184" s="121" t="str">
        <f t="shared" si="67"/>
        <v/>
      </c>
      <c r="BX184" s="120" t="str">
        <f t="shared" si="67"/>
        <v/>
      </c>
      <c r="BY184" s="121" t="str">
        <f t="shared" si="67"/>
        <v/>
      </c>
    </row>
    <row r="185" spans="1:77" x14ac:dyDescent="0.2">
      <c r="A185" t="s">
        <v>46</v>
      </c>
      <c r="B185" t="s">
        <v>46</v>
      </c>
      <c r="C185" t="s">
        <v>85</v>
      </c>
      <c r="D185" t="s">
        <v>85</v>
      </c>
      <c r="E185" t="s">
        <v>83</v>
      </c>
      <c r="F185" s="4">
        <f t="shared" si="57"/>
        <v>46190</v>
      </c>
      <c r="G185" t="s">
        <v>38</v>
      </c>
      <c r="H185" s="28">
        <v>3</v>
      </c>
      <c r="I185" s="138">
        <v>0</v>
      </c>
      <c r="J185" s="138">
        <v>0</v>
      </c>
      <c r="K185" s="2">
        <v>0</v>
      </c>
      <c r="L185" s="2">
        <v>0</v>
      </c>
      <c r="M185" s="2">
        <v>654.98</v>
      </c>
      <c r="N185" s="2">
        <v>0</v>
      </c>
      <c r="O185" s="2">
        <v>0</v>
      </c>
      <c r="P185" s="2">
        <v>0</v>
      </c>
      <c r="Q185" s="29">
        <v>0</v>
      </c>
      <c r="R185" s="30">
        <f t="shared" si="53"/>
        <v>0</v>
      </c>
      <c r="S185" s="30">
        <f t="shared" si="54"/>
        <v>0</v>
      </c>
      <c r="T185" t="s">
        <v>49</v>
      </c>
      <c r="U185" t="s">
        <v>49</v>
      </c>
      <c r="V185" t="s">
        <v>85</v>
      </c>
      <c r="W185" t="s">
        <v>85</v>
      </c>
      <c r="X185" t="s">
        <v>83</v>
      </c>
      <c r="Y185" s="4">
        <f t="shared" si="58"/>
        <v>45826</v>
      </c>
      <c r="Z185" t="s">
        <v>38</v>
      </c>
      <c r="AA185" s="28">
        <v>1</v>
      </c>
      <c r="AB185" s="138">
        <v>1</v>
      </c>
      <c r="AC185" s="138">
        <v>0</v>
      </c>
      <c r="AD185" s="2">
        <v>0</v>
      </c>
      <c r="AE185" s="2">
        <v>0</v>
      </c>
      <c r="AF185" s="2">
        <v>417.5</v>
      </c>
      <c r="AG185" s="2">
        <v>0</v>
      </c>
      <c r="AH185" s="2">
        <v>0</v>
      </c>
      <c r="AI185" s="2">
        <v>0</v>
      </c>
      <c r="AJ185" s="29">
        <v>0</v>
      </c>
      <c r="AK185" s="30">
        <f t="shared" si="55"/>
        <v>1</v>
      </c>
      <c r="AL185" s="30">
        <f t="shared" si="56"/>
        <v>0</v>
      </c>
      <c r="AM185" s="2">
        <f t="shared" si="64"/>
        <v>2</v>
      </c>
      <c r="AN185" s="2">
        <f t="shared" si="63"/>
        <v>-1</v>
      </c>
      <c r="AO185" s="2">
        <f t="shared" si="63"/>
        <v>0</v>
      </c>
      <c r="AP185" s="2">
        <f t="shared" si="63"/>
        <v>0</v>
      </c>
      <c r="AQ185" s="2">
        <f t="shared" si="63"/>
        <v>0</v>
      </c>
      <c r="AR185" s="2">
        <f t="shared" si="63"/>
        <v>237.48000000000002</v>
      </c>
      <c r="AS185" s="2">
        <f t="shared" si="63"/>
        <v>0</v>
      </c>
      <c r="AT185" s="2">
        <f t="shared" si="63"/>
        <v>0</v>
      </c>
      <c r="AU185" s="2">
        <f t="shared" si="63"/>
        <v>0</v>
      </c>
      <c r="AV185" s="29">
        <f t="shared" si="63"/>
        <v>0</v>
      </c>
      <c r="AW185" s="30">
        <f t="shared" si="63"/>
        <v>-1</v>
      </c>
      <c r="AX185" s="31">
        <f t="shared" si="60"/>
        <v>0</v>
      </c>
      <c r="AY185" s="38">
        <f t="shared" si="62"/>
        <v>2</v>
      </c>
      <c r="AZ185" s="38">
        <f t="shared" si="62"/>
        <v>-1</v>
      </c>
      <c r="BA185" s="38" t="str">
        <f t="shared" si="62"/>
        <v/>
      </c>
      <c r="BB185" s="38" t="str">
        <f t="shared" si="62"/>
        <v/>
      </c>
      <c r="BC185" s="38" t="str">
        <f t="shared" si="62"/>
        <v/>
      </c>
      <c r="BD185" s="38">
        <f t="shared" si="62"/>
        <v>0.56881437125748502</v>
      </c>
      <c r="BE185" s="38" t="str">
        <f t="shared" si="61"/>
        <v/>
      </c>
      <c r="BF185" s="38" t="str">
        <f t="shared" si="61"/>
        <v/>
      </c>
      <c r="BG185" s="38" t="str">
        <f t="shared" si="61"/>
        <v/>
      </c>
      <c r="BH185" s="39" t="str">
        <f t="shared" si="61"/>
        <v/>
      </c>
      <c r="BI185" s="76">
        <f t="shared" si="61"/>
        <v>-1</v>
      </c>
      <c r="BJ185" s="40" t="str">
        <f t="shared" si="61"/>
        <v/>
      </c>
      <c r="BK185" s="119">
        <f t="shared" si="65"/>
        <v>218.32666666666668</v>
      </c>
      <c r="BL185" s="120" t="str">
        <f t="shared" si="65"/>
        <v/>
      </c>
      <c r="BM185" s="120" t="str">
        <f t="shared" si="65"/>
        <v/>
      </c>
      <c r="BN185" s="120" t="str">
        <f t="shared" si="65"/>
        <v/>
      </c>
      <c r="BO185" s="121" t="str">
        <f t="shared" si="65"/>
        <v/>
      </c>
      <c r="BP185" s="119">
        <f t="shared" si="66"/>
        <v>417.5</v>
      </c>
      <c r="BQ185" s="120">
        <f t="shared" si="66"/>
        <v>0</v>
      </c>
      <c r="BR185" s="120" t="str">
        <f t="shared" si="66"/>
        <v/>
      </c>
      <c r="BS185" s="120" t="str">
        <f t="shared" si="66"/>
        <v/>
      </c>
      <c r="BT185" s="121" t="str">
        <f t="shared" si="66"/>
        <v/>
      </c>
      <c r="BU185" s="119">
        <f t="shared" si="67"/>
        <v>-199.17333333333332</v>
      </c>
      <c r="BV185" s="121" t="str">
        <f t="shared" si="67"/>
        <v/>
      </c>
      <c r="BW185" s="121" t="str">
        <f t="shared" si="67"/>
        <v/>
      </c>
      <c r="BX185" s="120" t="str">
        <f t="shared" si="67"/>
        <v/>
      </c>
      <c r="BY185" s="121" t="str">
        <f t="shared" si="67"/>
        <v/>
      </c>
    </row>
    <row r="186" spans="1:77" x14ac:dyDescent="0.2">
      <c r="A186" t="s">
        <v>46</v>
      </c>
      <c r="B186" t="s">
        <v>46</v>
      </c>
      <c r="C186" t="s">
        <v>85</v>
      </c>
      <c r="D186" t="s">
        <v>85</v>
      </c>
      <c r="E186" t="s">
        <v>83</v>
      </c>
      <c r="F186" s="4">
        <f t="shared" si="57"/>
        <v>46191</v>
      </c>
      <c r="G186" t="s">
        <v>39</v>
      </c>
      <c r="H186" s="28">
        <v>1</v>
      </c>
      <c r="I186" s="138">
        <v>2</v>
      </c>
      <c r="J186" s="138">
        <v>0</v>
      </c>
      <c r="K186" s="2">
        <v>0</v>
      </c>
      <c r="L186" s="2">
        <v>0</v>
      </c>
      <c r="M186" s="2">
        <v>556.27</v>
      </c>
      <c r="N186" s="2">
        <v>648.72</v>
      </c>
      <c r="O186" s="2">
        <v>0</v>
      </c>
      <c r="P186" s="2">
        <v>0</v>
      </c>
      <c r="Q186" s="29">
        <v>0</v>
      </c>
      <c r="R186" s="30">
        <f t="shared" si="53"/>
        <v>2</v>
      </c>
      <c r="S186" s="30">
        <f t="shared" si="54"/>
        <v>648.72</v>
      </c>
      <c r="T186" t="s">
        <v>49</v>
      </c>
      <c r="U186" t="s">
        <v>49</v>
      </c>
      <c r="V186" t="s">
        <v>85</v>
      </c>
      <c r="W186" t="s">
        <v>85</v>
      </c>
      <c r="X186" t="s">
        <v>83</v>
      </c>
      <c r="Y186" s="4">
        <f t="shared" si="58"/>
        <v>45827</v>
      </c>
      <c r="Z186" t="s">
        <v>39</v>
      </c>
      <c r="AA186" s="28">
        <v>3</v>
      </c>
      <c r="AB186" s="138">
        <v>1</v>
      </c>
      <c r="AC186" s="138">
        <v>0</v>
      </c>
      <c r="AD186" s="2">
        <v>0</v>
      </c>
      <c r="AE186" s="2">
        <v>0</v>
      </c>
      <c r="AF186" s="2">
        <v>336.78999999999996</v>
      </c>
      <c r="AG186" s="2">
        <v>0</v>
      </c>
      <c r="AH186" s="2">
        <v>0</v>
      </c>
      <c r="AI186" s="2">
        <v>0</v>
      </c>
      <c r="AJ186" s="29">
        <v>0</v>
      </c>
      <c r="AK186" s="30">
        <f t="shared" si="55"/>
        <v>1</v>
      </c>
      <c r="AL186" s="30">
        <f t="shared" si="56"/>
        <v>0</v>
      </c>
      <c r="AM186" s="2">
        <f t="shared" si="64"/>
        <v>-2</v>
      </c>
      <c r="AN186" s="2">
        <f t="shared" si="63"/>
        <v>1</v>
      </c>
      <c r="AO186" s="2">
        <f t="shared" si="63"/>
        <v>0</v>
      </c>
      <c r="AP186" s="2">
        <f t="shared" si="63"/>
        <v>0</v>
      </c>
      <c r="AQ186" s="2">
        <f t="shared" si="63"/>
        <v>0</v>
      </c>
      <c r="AR186" s="2">
        <f t="shared" si="63"/>
        <v>219.48000000000002</v>
      </c>
      <c r="AS186" s="2">
        <f t="shared" si="63"/>
        <v>648.72</v>
      </c>
      <c r="AT186" s="2">
        <f t="shared" si="63"/>
        <v>0</v>
      </c>
      <c r="AU186" s="2">
        <f t="shared" si="63"/>
        <v>0</v>
      </c>
      <c r="AV186" s="29">
        <f t="shared" si="63"/>
        <v>0</v>
      </c>
      <c r="AW186" s="30">
        <f t="shared" si="63"/>
        <v>1</v>
      </c>
      <c r="AX186" s="31">
        <f t="shared" si="60"/>
        <v>648.72</v>
      </c>
      <c r="AY186" s="38">
        <f t="shared" si="62"/>
        <v>-0.66666666666666663</v>
      </c>
      <c r="AZ186" s="38">
        <f t="shared" si="62"/>
        <v>1</v>
      </c>
      <c r="BA186" s="38" t="str">
        <f t="shared" si="62"/>
        <v/>
      </c>
      <c r="BB186" s="38" t="str">
        <f t="shared" si="62"/>
        <v/>
      </c>
      <c r="BC186" s="38" t="str">
        <f t="shared" si="62"/>
        <v/>
      </c>
      <c r="BD186" s="38">
        <f t="shared" si="62"/>
        <v>0.65168205706820281</v>
      </c>
      <c r="BE186" s="38" t="str">
        <f t="shared" si="61"/>
        <v/>
      </c>
      <c r="BF186" s="38" t="str">
        <f t="shared" si="61"/>
        <v/>
      </c>
      <c r="BG186" s="38" t="str">
        <f t="shared" si="61"/>
        <v/>
      </c>
      <c r="BH186" s="39" t="str">
        <f t="shared" si="61"/>
        <v/>
      </c>
      <c r="BI186" s="76">
        <f t="shared" si="61"/>
        <v>1</v>
      </c>
      <c r="BJ186" s="40" t="str">
        <f t="shared" si="61"/>
        <v/>
      </c>
      <c r="BK186" s="119">
        <f t="shared" si="65"/>
        <v>556.27</v>
      </c>
      <c r="BL186" s="120">
        <f t="shared" si="65"/>
        <v>324.36</v>
      </c>
      <c r="BM186" s="120" t="str">
        <f t="shared" si="65"/>
        <v/>
      </c>
      <c r="BN186" s="120" t="str">
        <f t="shared" si="65"/>
        <v/>
      </c>
      <c r="BO186" s="121" t="str">
        <f t="shared" si="65"/>
        <v/>
      </c>
      <c r="BP186" s="119">
        <f t="shared" si="66"/>
        <v>112.26333333333332</v>
      </c>
      <c r="BQ186" s="120">
        <f t="shared" si="66"/>
        <v>0</v>
      </c>
      <c r="BR186" s="120" t="str">
        <f t="shared" si="66"/>
        <v/>
      </c>
      <c r="BS186" s="120" t="str">
        <f t="shared" si="66"/>
        <v/>
      </c>
      <c r="BT186" s="121" t="str">
        <f t="shared" si="66"/>
        <v/>
      </c>
      <c r="BU186" s="119">
        <f t="shared" si="67"/>
        <v>444.00666666666666</v>
      </c>
      <c r="BV186" s="121">
        <f t="shared" si="67"/>
        <v>324.36</v>
      </c>
      <c r="BW186" s="121" t="str">
        <f t="shared" si="67"/>
        <v/>
      </c>
      <c r="BX186" s="120" t="str">
        <f t="shared" si="67"/>
        <v/>
      </c>
      <c r="BY186" s="121" t="str">
        <f t="shared" si="67"/>
        <v/>
      </c>
    </row>
    <row r="187" spans="1:77" x14ac:dyDescent="0.2">
      <c r="A187" t="s">
        <v>46</v>
      </c>
      <c r="B187" t="s">
        <v>46</v>
      </c>
      <c r="C187" t="s">
        <v>85</v>
      </c>
      <c r="D187" t="s">
        <v>85</v>
      </c>
      <c r="E187" t="s">
        <v>83</v>
      </c>
      <c r="F187" s="4">
        <f t="shared" si="57"/>
        <v>46192</v>
      </c>
      <c r="G187" t="s">
        <v>40</v>
      </c>
      <c r="H187" s="28">
        <v>3</v>
      </c>
      <c r="I187" s="138">
        <v>1</v>
      </c>
      <c r="J187" s="138">
        <v>0</v>
      </c>
      <c r="K187" s="2">
        <v>0</v>
      </c>
      <c r="L187" s="2">
        <v>0</v>
      </c>
      <c r="M187" s="2">
        <v>668.28</v>
      </c>
      <c r="N187" s="2">
        <v>204.85</v>
      </c>
      <c r="O187" s="2">
        <v>0</v>
      </c>
      <c r="P187" s="2">
        <v>0</v>
      </c>
      <c r="Q187" s="29">
        <v>0</v>
      </c>
      <c r="R187" s="30">
        <f t="shared" si="53"/>
        <v>1</v>
      </c>
      <c r="S187" s="30">
        <f t="shared" si="54"/>
        <v>204.85</v>
      </c>
      <c r="T187" t="s">
        <v>49</v>
      </c>
      <c r="U187" t="s">
        <v>49</v>
      </c>
      <c r="V187" t="s">
        <v>85</v>
      </c>
      <c r="W187" t="s">
        <v>85</v>
      </c>
      <c r="X187" t="s">
        <v>83</v>
      </c>
      <c r="Y187" s="4">
        <f t="shared" si="58"/>
        <v>45828</v>
      </c>
      <c r="Z187" t="s">
        <v>40</v>
      </c>
      <c r="AA187" s="28">
        <v>1</v>
      </c>
      <c r="AB187" s="138">
        <v>0</v>
      </c>
      <c r="AC187" s="138">
        <v>0</v>
      </c>
      <c r="AD187" s="2">
        <v>0</v>
      </c>
      <c r="AE187" s="2">
        <v>0</v>
      </c>
      <c r="AF187" s="2">
        <v>215.76</v>
      </c>
      <c r="AG187" s="2">
        <v>0</v>
      </c>
      <c r="AH187" s="2">
        <v>0</v>
      </c>
      <c r="AI187" s="2">
        <v>0</v>
      </c>
      <c r="AJ187" s="29">
        <v>0</v>
      </c>
      <c r="AK187" s="30">
        <f t="shared" si="55"/>
        <v>0</v>
      </c>
      <c r="AL187" s="30">
        <f t="shared" si="56"/>
        <v>0</v>
      </c>
      <c r="AM187" s="2">
        <f t="shared" si="64"/>
        <v>2</v>
      </c>
      <c r="AN187" s="2">
        <f t="shared" si="63"/>
        <v>1</v>
      </c>
      <c r="AO187" s="2">
        <f t="shared" si="63"/>
        <v>0</v>
      </c>
      <c r="AP187" s="2">
        <f t="shared" si="63"/>
        <v>0</v>
      </c>
      <c r="AQ187" s="2">
        <f t="shared" si="63"/>
        <v>0</v>
      </c>
      <c r="AR187" s="2">
        <f t="shared" si="63"/>
        <v>452.52</v>
      </c>
      <c r="AS187" s="2">
        <f t="shared" si="63"/>
        <v>204.85</v>
      </c>
      <c r="AT187" s="2">
        <f t="shared" si="63"/>
        <v>0</v>
      </c>
      <c r="AU187" s="2">
        <f t="shared" si="63"/>
        <v>0</v>
      </c>
      <c r="AV187" s="29">
        <f t="shared" si="63"/>
        <v>0</v>
      </c>
      <c r="AW187" s="30">
        <f t="shared" si="63"/>
        <v>1</v>
      </c>
      <c r="AX187" s="31">
        <f t="shared" si="60"/>
        <v>204.85</v>
      </c>
      <c r="AY187" s="38">
        <f t="shared" si="62"/>
        <v>2</v>
      </c>
      <c r="AZ187" s="38" t="str">
        <f t="shared" si="62"/>
        <v/>
      </c>
      <c r="BA187" s="38" t="str">
        <f t="shared" si="62"/>
        <v/>
      </c>
      <c r="BB187" s="38" t="str">
        <f t="shared" si="62"/>
        <v/>
      </c>
      <c r="BC187" s="38" t="str">
        <f t="shared" si="62"/>
        <v/>
      </c>
      <c r="BD187" s="38">
        <f t="shared" si="62"/>
        <v>2.0973303670745271</v>
      </c>
      <c r="BE187" s="38" t="str">
        <f t="shared" si="61"/>
        <v/>
      </c>
      <c r="BF187" s="38" t="str">
        <f t="shared" si="61"/>
        <v/>
      </c>
      <c r="BG187" s="38" t="str">
        <f t="shared" si="61"/>
        <v/>
      </c>
      <c r="BH187" s="39" t="str">
        <f t="shared" si="61"/>
        <v/>
      </c>
      <c r="BI187" s="76" t="str">
        <f t="shared" si="61"/>
        <v/>
      </c>
      <c r="BJ187" s="40" t="str">
        <f t="shared" si="61"/>
        <v/>
      </c>
      <c r="BK187" s="119">
        <f t="shared" si="65"/>
        <v>222.76</v>
      </c>
      <c r="BL187" s="120">
        <f t="shared" si="65"/>
        <v>204.85</v>
      </c>
      <c r="BM187" s="120" t="str">
        <f t="shared" si="65"/>
        <v/>
      </c>
      <c r="BN187" s="120" t="str">
        <f t="shared" si="65"/>
        <v/>
      </c>
      <c r="BO187" s="121" t="str">
        <f t="shared" si="65"/>
        <v/>
      </c>
      <c r="BP187" s="119">
        <f t="shared" si="66"/>
        <v>215.76</v>
      </c>
      <c r="BQ187" s="120" t="str">
        <f t="shared" si="66"/>
        <v/>
      </c>
      <c r="BR187" s="120" t="str">
        <f t="shared" si="66"/>
        <v/>
      </c>
      <c r="BS187" s="120" t="str">
        <f t="shared" si="66"/>
        <v/>
      </c>
      <c r="BT187" s="121" t="str">
        <f t="shared" si="66"/>
        <v/>
      </c>
      <c r="BU187" s="119">
        <f t="shared" si="67"/>
        <v>7</v>
      </c>
      <c r="BV187" s="121" t="str">
        <f t="shared" si="67"/>
        <v/>
      </c>
      <c r="BW187" s="121" t="str">
        <f t="shared" si="67"/>
        <v/>
      </c>
      <c r="BX187" s="120" t="str">
        <f t="shared" si="67"/>
        <v/>
      </c>
      <c r="BY187" s="121" t="str">
        <f t="shared" si="67"/>
        <v/>
      </c>
    </row>
    <row r="188" spans="1:77" ht="13.5" thickBot="1" x14ac:dyDescent="0.25">
      <c r="A188" t="s">
        <v>46</v>
      </c>
      <c r="B188" t="s">
        <v>46</v>
      </c>
      <c r="C188" t="s">
        <v>85</v>
      </c>
      <c r="D188" t="s">
        <v>85</v>
      </c>
      <c r="E188" t="s">
        <v>83</v>
      </c>
      <c r="F188" s="59">
        <f t="shared" si="57"/>
        <v>46193</v>
      </c>
      <c r="G188" s="42" t="s">
        <v>41</v>
      </c>
      <c r="H188" s="43">
        <v>1</v>
      </c>
      <c r="I188" s="44">
        <v>0</v>
      </c>
      <c r="J188" s="44">
        <v>0</v>
      </c>
      <c r="K188" s="44">
        <v>0</v>
      </c>
      <c r="L188" s="44">
        <v>0</v>
      </c>
      <c r="M188" s="44">
        <v>73.989999999999995</v>
      </c>
      <c r="N188" s="44">
        <v>0</v>
      </c>
      <c r="O188" s="44">
        <v>0</v>
      </c>
      <c r="P188" s="44">
        <v>0</v>
      </c>
      <c r="Q188" s="45">
        <v>0</v>
      </c>
      <c r="R188" s="46">
        <f t="shared" si="53"/>
        <v>0</v>
      </c>
      <c r="S188" s="46">
        <f t="shared" si="54"/>
        <v>0</v>
      </c>
      <c r="T188" t="s">
        <v>49</v>
      </c>
      <c r="U188" t="s">
        <v>49</v>
      </c>
      <c r="V188" t="s">
        <v>85</v>
      </c>
      <c r="W188" t="s">
        <v>85</v>
      </c>
      <c r="X188" t="s">
        <v>83</v>
      </c>
      <c r="Y188" s="59">
        <f t="shared" si="58"/>
        <v>45829</v>
      </c>
      <c r="Z188" s="42" t="s">
        <v>41</v>
      </c>
      <c r="AA188" s="43">
        <v>1</v>
      </c>
      <c r="AB188" s="44">
        <v>0</v>
      </c>
      <c r="AC188" s="44">
        <v>0</v>
      </c>
      <c r="AD188" s="44">
        <v>0</v>
      </c>
      <c r="AE188" s="44">
        <v>0</v>
      </c>
      <c r="AF188" s="44">
        <v>94.88</v>
      </c>
      <c r="AG188" s="44">
        <v>0</v>
      </c>
      <c r="AH188" s="44">
        <v>0</v>
      </c>
      <c r="AI188" s="44">
        <v>0</v>
      </c>
      <c r="AJ188" s="45">
        <v>0</v>
      </c>
      <c r="AK188" s="46">
        <f t="shared" si="55"/>
        <v>0</v>
      </c>
      <c r="AL188" s="46">
        <f t="shared" si="56"/>
        <v>0</v>
      </c>
      <c r="AM188" s="44">
        <f t="shared" si="64"/>
        <v>0</v>
      </c>
      <c r="AN188" s="44">
        <f t="shared" si="63"/>
        <v>0</v>
      </c>
      <c r="AO188" s="44">
        <f t="shared" si="63"/>
        <v>0</v>
      </c>
      <c r="AP188" s="44">
        <f t="shared" si="63"/>
        <v>0</v>
      </c>
      <c r="AQ188" s="44">
        <f t="shared" si="63"/>
        <v>0</v>
      </c>
      <c r="AR188" s="44">
        <f t="shared" si="63"/>
        <v>-20.89</v>
      </c>
      <c r="AS188" s="44">
        <f t="shared" si="63"/>
        <v>0</v>
      </c>
      <c r="AT188" s="44">
        <f t="shared" si="63"/>
        <v>0</v>
      </c>
      <c r="AU188" s="44">
        <f t="shared" si="63"/>
        <v>0</v>
      </c>
      <c r="AV188" s="45">
        <f t="shared" si="63"/>
        <v>0</v>
      </c>
      <c r="AW188" s="46">
        <f t="shared" si="63"/>
        <v>0</v>
      </c>
      <c r="AX188" s="47">
        <f t="shared" si="60"/>
        <v>0</v>
      </c>
      <c r="AY188" s="56">
        <f t="shared" si="62"/>
        <v>0</v>
      </c>
      <c r="AZ188" s="56" t="str">
        <f t="shared" si="62"/>
        <v/>
      </c>
      <c r="BA188" s="56" t="str">
        <f t="shared" si="62"/>
        <v/>
      </c>
      <c r="BB188" s="56" t="str">
        <f t="shared" si="62"/>
        <v/>
      </c>
      <c r="BC188" s="56" t="str">
        <f t="shared" si="62"/>
        <v/>
      </c>
      <c r="BD188" s="56">
        <f t="shared" si="62"/>
        <v>-0.22017284991568298</v>
      </c>
      <c r="BE188" s="56" t="str">
        <f t="shared" si="61"/>
        <v/>
      </c>
      <c r="BF188" s="56" t="str">
        <f t="shared" si="61"/>
        <v/>
      </c>
      <c r="BG188" s="56" t="str">
        <f t="shared" si="61"/>
        <v/>
      </c>
      <c r="BH188" s="57" t="str">
        <f t="shared" si="61"/>
        <v/>
      </c>
      <c r="BI188" s="81" t="str">
        <f t="shared" si="61"/>
        <v/>
      </c>
      <c r="BJ188" s="58" t="str">
        <f t="shared" si="61"/>
        <v/>
      </c>
      <c r="BK188" s="122">
        <f t="shared" si="65"/>
        <v>73.989999999999995</v>
      </c>
      <c r="BL188" s="123" t="str">
        <f t="shared" si="65"/>
        <v/>
      </c>
      <c r="BM188" s="123" t="str">
        <f t="shared" si="65"/>
        <v/>
      </c>
      <c r="BN188" s="123" t="str">
        <f t="shared" si="65"/>
        <v/>
      </c>
      <c r="BO188" s="124" t="str">
        <f t="shared" si="65"/>
        <v/>
      </c>
      <c r="BP188" s="122">
        <f t="shared" si="66"/>
        <v>94.88</v>
      </c>
      <c r="BQ188" s="123" t="str">
        <f t="shared" si="66"/>
        <v/>
      </c>
      <c r="BR188" s="123" t="str">
        <f t="shared" si="66"/>
        <v/>
      </c>
      <c r="BS188" s="123" t="str">
        <f t="shared" si="66"/>
        <v/>
      </c>
      <c r="BT188" s="124" t="str">
        <f t="shared" si="66"/>
        <v/>
      </c>
      <c r="BU188" s="122">
        <f t="shared" si="67"/>
        <v>-20.89</v>
      </c>
      <c r="BV188" s="124" t="str">
        <f t="shared" si="67"/>
        <v/>
      </c>
      <c r="BW188" s="124" t="str">
        <f t="shared" si="67"/>
        <v/>
      </c>
      <c r="BX188" s="123" t="str">
        <f t="shared" si="67"/>
        <v/>
      </c>
      <c r="BY188" s="124" t="str">
        <f t="shared" si="67"/>
        <v/>
      </c>
    </row>
    <row r="189" spans="1:77" x14ac:dyDescent="0.2">
      <c r="A189" t="s">
        <v>46</v>
      </c>
      <c r="B189" t="s">
        <v>46</v>
      </c>
      <c r="C189" t="s">
        <v>85</v>
      </c>
      <c r="D189" t="s">
        <v>85</v>
      </c>
      <c r="E189" t="s">
        <v>84</v>
      </c>
      <c r="F189" s="4">
        <f t="shared" si="57"/>
        <v>46194</v>
      </c>
      <c r="G189" t="s">
        <v>35</v>
      </c>
      <c r="H189" s="28">
        <v>1</v>
      </c>
      <c r="I189" s="138">
        <v>0</v>
      </c>
      <c r="J189" s="138">
        <v>0</v>
      </c>
      <c r="K189" s="2">
        <v>0</v>
      </c>
      <c r="L189" s="2">
        <v>0</v>
      </c>
      <c r="M189" s="2">
        <v>129.47999999999999</v>
      </c>
      <c r="N189" s="2">
        <v>0</v>
      </c>
      <c r="O189" s="2">
        <v>0</v>
      </c>
      <c r="P189" s="2">
        <v>0</v>
      </c>
      <c r="Q189" s="29">
        <v>0</v>
      </c>
      <c r="R189" s="30">
        <f t="shared" si="53"/>
        <v>0</v>
      </c>
      <c r="S189" s="30">
        <f t="shared" si="54"/>
        <v>0</v>
      </c>
      <c r="T189" t="s">
        <v>49</v>
      </c>
      <c r="U189" t="s">
        <v>49</v>
      </c>
      <c r="V189" t="s">
        <v>85</v>
      </c>
      <c r="W189" t="s">
        <v>85</v>
      </c>
      <c r="X189" t="s">
        <v>84</v>
      </c>
      <c r="Y189" s="4">
        <f t="shared" si="58"/>
        <v>45830</v>
      </c>
      <c r="Z189" t="s">
        <v>35</v>
      </c>
      <c r="AA189" s="28">
        <v>1</v>
      </c>
      <c r="AB189" s="138">
        <v>0</v>
      </c>
      <c r="AC189" s="138">
        <v>0</v>
      </c>
      <c r="AD189" s="2">
        <v>0</v>
      </c>
      <c r="AE189" s="2">
        <v>0</v>
      </c>
      <c r="AF189" s="2">
        <v>62.34</v>
      </c>
      <c r="AG189" s="2">
        <v>0</v>
      </c>
      <c r="AH189" s="2">
        <v>0</v>
      </c>
      <c r="AI189" s="2">
        <v>0</v>
      </c>
      <c r="AJ189" s="29">
        <v>0</v>
      </c>
      <c r="AK189" s="30">
        <f t="shared" si="55"/>
        <v>0</v>
      </c>
      <c r="AL189" s="30">
        <f t="shared" si="56"/>
        <v>0</v>
      </c>
      <c r="AM189" s="2">
        <f t="shared" si="64"/>
        <v>0</v>
      </c>
      <c r="AN189" s="2">
        <f t="shared" si="63"/>
        <v>0</v>
      </c>
      <c r="AO189" s="2">
        <f t="shared" si="63"/>
        <v>0</v>
      </c>
      <c r="AP189" s="2">
        <f t="shared" si="63"/>
        <v>0</v>
      </c>
      <c r="AQ189" s="2">
        <f t="shared" si="63"/>
        <v>0</v>
      </c>
      <c r="AR189" s="2">
        <f t="shared" si="63"/>
        <v>67.139999999999986</v>
      </c>
      <c r="AS189" s="2">
        <f t="shared" si="63"/>
        <v>0</v>
      </c>
      <c r="AT189" s="2">
        <f t="shared" si="63"/>
        <v>0</v>
      </c>
      <c r="AU189" s="2">
        <f t="shared" si="63"/>
        <v>0</v>
      </c>
      <c r="AV189" s="29">
        <f t="shared" si="63"/>
        <v>0</v>
      </c>
      <c r="AW189" s="30">
        <f t="shared" si="63"/>
        <v>0</v>
      </c>
      <c r="AX189" s="31">
        <f t="shared" si="60"/>
        <v>0</v>
      </c>
      <c r="AY189" s="38">
        <f t="shared" si="62"/>
        <v>0</v>
      </c>
      <c r="AZ189" s="38" t="str">
        <f t="shared" si="62"/>
        <v/>
      </c>
      <c r="BA189" s="38" t="str">
        <f t="shared" si="62"/>
        <v/>
      </c>
      <c r="BB189" s="38" t="str">
        <f t="shared" si="62"/>
        <v/>
      </c>
      <c r="BC189" s="38" t="str">
        <f t="shared" si="62"/>
        <v/>
      </c>
      <c r="BD189" s="38">
        <f t="shared" si="62"/>
        <v>1.0769971126082769</v>
      </c>
      <c r="BE189" s="38" t="str">
        <f t="shared" si="61"/>
        <v/>
      </c>
      <c r="BF189" s="38" t="str">
        <f t="shared" si="61"/>
        <v/>
      </c>
      <c r="BG189" s="38" t="str">
        <f t="shared" si="61"/>
        <v/>
      </c>
      <c r="BH189" s="39" t="str">
        <f t="shared" si="61"/>
        <v/>
      </c>
      <c r="BI189" s="76" t="str">
        <f t="shared" si="61"/>
        <v/>
      </c>
      <c r="BJ189" s="40" t="str">
        <f t="shared" si="61"/>
        <v/>
      </c>
      <c r="BK189" s="116">
        <f t="shared" si="65"/>
        <v>129.47999999999999</v>
      </c>
      <c r="BL189" s="117" t="str">
        <f t="shared" si="65"/>
        <v/>
      </c>
      <c r="BM189" s="117" t="str">
        <f t="shared" si="65"/>
        <v/>
      </c>
      <c r="BN189" s="117" t="str">
        <f t="shared" si="65"/>
        <v/>
      </c>
      <c r="BO189" s="118" t="str">
        <f t="shared" si="65"/>
        <v/>
      </c>
      <c r="BP189" s="116">
        <f t="shared" si="66"/>
        <v>62.34</v>
      </c>
      <c r="BQ189" s="117" t="str">
        <f t="shared" si="66"/>
        <v/>
      </c>
      <c r="BR189" s="117" t="str">
        <f t="shared" si="66"/>
        <v/>
      </c>
      <c r="BS189" s="117" t="str">
        <f t="shared" si="66"/>
        <v/>
      </c>
      <c r="BT189" s="118" t="str">
        <f t="shared" si="66"/>
        <v/>
      </c>
      <c r="BU189" s="116">
        <f t="shared" si="67"/>
        <v>67.139999999999986</v>
      </c>
      <c r="BV189" s="118" t="str">
        <f t="shared" si="67"/>
        <v/>
      </c>
      <c r="BW189" s="118" t="str">
        <f t="shared" si="67"/>
        <v/>
      </c>
      <c r="BX189" s="117" t="str">
        <f t="shared" si="67"/>
        <v/>
      </c>
      <c r="BY189" s="118" t="str">
        <f t="shared" si="67"/>
        <v/>
      </c>
    </row>
    <row r="190" spans="1:77" x14ac:dyDescent="0.2">
      <c r="A190" t="s">
        <v>46</v>
      </c>
      <c r="B190" t="s">
        <v>46</v>
      </c>
      <c r="C190" t="s">
        <v>85</v>
      </c>
      <c r="D190" t="s">
        <v>85</v>
      </c>
      <c r="E190" t="s">
        <v>84</v>
      </c>
      <c r="F190" s="4">
        <f t="shared" si="57"/>
        <v>46195</v>
      </c>
      <c r="G190" t="s">
        <v>36</v>
      </c>
      <c r="H190" s="28">
        <v>2</v>
      </c>
      <c r="I190" s="138">
        <v>0</v>
      </c>
      <c r="J190" s="138">
        <v>0</v>
      </c>
      <c r="K190" s="2">
        <v>0</v>
      </c>
      <c r="L190" s="2">
        <v>0</v>
      </c>
      <c r="M190" s="2">
        <v>-426.66</v>
      </c>
      <c r="N190" s="2">
        <v>0</v>
      </c>
      <c r="O190" s="2">
        <v>0</v>
      </c>
      <c r="P190" s="2">
        <v>0</v>
      </c>
      <c r="Q190" s="29">
        <v>0</v>
      </c>
      <c r="R190" s="30">
        <f t="shared" si="53"/>
        <v>0</v>
      </c>
      <c r="S190" s="30">
        <f t="shared" si="54"/>
        <v>0</v>
      </c>
      <c r="T190" t="s">
        <v>49</v>
      </c>
      <c r="U190" t="s">
        <v>49</v>
      </c>
      <c r="V190" t="s">
        <v>85</v>
      </c>
      <c r="W190" t="s">
        <v>85</v>
      </c>
      <c r="X190" t="s">
        <v>84</v>
      </c>
      <c r="Y190" s="4">
        <f t="shared" si="58"/>
        <v>45831</v>
      </c>
      <c r="Z190" t="s">
        <v>36</v>
      </c>
      <c r="AA190" s="28">
        <v>1</v>
      </c>
      <c r="AB190" s="138">
        <v>0</v>
      </c>
      <c r="AC190" s="138">
        <v>0</v>
      </c>
      <c r="AD190" s="2">
        <v>0</v>
      </c>
      <c r="AE190" s="2">
        <v>0</v>
      </c>
      <c r="AF190" s="2">
        <v>169.41</v>
      </c>
      <c r="AG190" s="2">
        <v>0</v>
      </c>
      <c r="AH190" s="2">
        <v>0</v>
      </c>
      <c r="AI190" s="2">
        <v>0</v>
      </c>
      <c r="AJ190" s="29">
        <v>0</v>
      </c>
      <c r="AK190" s="30">
        <f t="shared" si="55"/>
        <v>0</v>
      </c>
      <c r="AL190" s="30">
        <f t="shared" si="56"/>
        <v>0</v>
      </c>
      <c r="AM190" s="2">
        <f t="shared" si="64"/>
        <v>1</v>
      </c>
      <c r="AN190" s="2">
        <f t="shared" si="63"/>
        <v>0</v>
      </c>
      <c r="AO190" s="2">
        <f t="shared" si="63"/>
        <v>0</v>
      </c>
      <c r="AP190" s="2">
        <f t="shared" si="63"/>
        <v>0</v>
      </c>
      <c r="AQ190" s="2">
        <f t="shared" si="63"/>
        <v>0</v>
      </c>
      <c r="AR190" s="2">
        <f t="shared" si="63"/>
        <v>-596.07000000000005</v>
      </c>
      <c r="AS190" s="2">
        <f t="shared" si="63"/>
        <v>0</v>
      </c>
      <c r="AT190" s="2">
        <f t="shared" si="63"/>
        <v>0</v>
      </c>
      <c r="AU190" s="2">
        <f t="shared" si="63"/>
        <v>0</v>
      </c>
      <c r="AV190" s="29">
        <f t="shared" si="63"/>
        <v>0</v>
      </c>
      <c r="AW190" s="30">
        <f t="shared" si="63"/>
        <v>0</v>
      </c>
      <c r="AX190" s="31">
        <f t="shared" si="60"/>
        <v>0</v>
      </c>
      <c r="AY190" s="38">
        <f t="shared" si="62"/>
        <v>1</v>
      </c>
      <c r="AZ190" s="38" t="str">
        <f t="shared" si="62"/>
        <v/>
      </c>
      <c r="BA190" s="38" t="str">
        <f t="shared" si="62"/>
        <v/>
      </c>
      <c r="BB190" s="38" t="str">
        <f t="shared" si="62"/>
        <v/>
      </c>
      <c r="BC190" s="38" t="str">
        <f t="shared" si="62"/>
        <v/>
      </c>
      <c r="BD190" s="38">
        <f t="shared" si="62"/>
        <v>-3.5185054010979284</v>
      </c>
      <c r="BE190" s="38" t="str">
        <f t="shared" si="61"/>
        <v/>
      </c>
      <c r="BF190" s="38" t="str">
        <f t="shared" si="61"/>
        <v/>
      </c>
      <c r="BG190" s="38" t="str">
        <f t="shared" si="61"/>
        <v/>
      </c>
      <c r="BH190" s="39" t="str">
        <f t="shared" si="61"/>
        <v/>
      </c>
      <c r="BI190" s="76" t="str">
        <f t="shared" si="61"/>
        <v/>
      </c>
      <c r="BJ190" s="40" t="str">
        <f t="shared" si="61"/>
        <v/>
      </c>
      <c r="BK190" s="119">
        <f t="shared" si="65"/>
        <v>-213.33</v>
      </c>
      <c r="BL190" s="120" t="str">
        <f t="shared" si="65"/>
        <v/>
      </c>
      <c r="BM190" s="120" t="str">
        <f t="shared" si="65"/>
        <v/>
      </c>
      <c r="BN190" s="120" t="str">
        <f t="shared" si="65"/>
        <v/>
      </c>
      <c r="BO190" s="121" t="str">
        <f t="shared" si="65"/>
        <v/>
      </c>
      <c r="BP190" s="119">
        <f t="shared" si="66"/>
        <v>169.41</v>
      </c>
      <c r="BQ190" s="120" t="str">
        <f t="shared" si="66"/>
        <v/>
      </c>
      <c r="BR190" s="120" t="str">
        <f t="shared" si="66"/>
        <v/>
      </c>
      <c r="BS190" s="120" t="str">
        <f t="shared" si="66"/>
        <v/>
      </c>
      <c r="BT190" s="121" t="str">
        <f t="shared" si="66"/>
        <v/>
      </c>
      <c r="BU190" s="119">
        <f t="shared" si="67"/>
        <v>-382.74</v>
      </c>
      <c r="BV190" s="121" t="str">
        <f t="shared" si="67"/>
        <v/>
      </c>
      <c r="BW190" s="121" t="str">
        <f t="shared" si="67"/>
        <v/>
      </c>
      <c r="BX190" s="120" t="str">
        <f t="shared" si="67"/>
        <v/>
      </c>
      <c r="BY190" s="121" t="str">
        <f t="shared" si="67"/>
        <v/>
      </c>
    </row>
    <row r="191" spans="1:77" x14ac:dyDescent="0.2">
      <c r="A191" t="s">
        <v>46</v>
      </c>
      <c r="B191" t="s">
        <v>46</v>
      </c>
      <c r="C191" t="s">
        <v>85</v>
      </c>
      <c r="D191" t="s">
        <v>85</v>
      </c>
      <c r="E191" t="s">
        <v>84</v>
      </c>
      <c r="F191" s="4">
        <f t="shared" si="57"/>
        <v>46196</v>
      </c>
      <c r="G191" t="s">
        <v>37</v>
      </c>
      <c r="H191" s="28">
        <v>3</v>
      </c>
      <c r="I191" s="138">
        <v>1</v>
      </c>
      <c r="J191" s="138">
        <v>0</v>
      </c>
      <c r="K191" s="2">
        <v>0</v>
      </c>
      <c r="L191" s="2">
        <v>0</v>
      </c>
      <c r="M191" s="2">
        <v>927.97</v>
      </c>
      <c r="N191" s="2">
        <v>152.86000000000001</v>
      </c>
      <c r="O191" s="2">
        <v>0</v>
      </c>
      <c r="P191" s="2">
        <v>0</v>
      </c>
      <c r="Q191" s="29">
        <v>0</v>
      </c>
      <c r="R191" s="30">
        <f t="shared" si="53"/>
        <v>1</v>
      </c>
      <c r="S191" s="30">
        <f t="shared" si="54"/>
        <v>152.86000000000001</v>
      </c>
      <c r="T191" t="s">
        <v>49</v>
      </c>
      <c r="U191" t="s">
        <v>49</v>
      </c>
      <c r="V191" t="s">
        <v>85</v>
      </c>
      <c r="W191" t="s">
        <v>85</v>
      </c>
      <c r="X191" t="s">
        <v>84</v>
      </c>
      <c r="Y191" s="4">
        <f t="shared" si="58"/>
        <v>45832</v>
      </c>
      <c r="Z191" t="s">
        <v>37</v>
      </c>
      <c r="AA191" s="28">
        <v>1</v>
      </c>
      <c r="AB191" s="138">
        <v>1</v>
      </c>
      <c r="AC191" s="138">
        <v>0</v>
      </c>
      <c r="AD191" s="2">
        <v>0</v>
      </c>
      <c r="AE191" s="2">
        <v>0</v>
      </c>
      <c r="AF191" s="2">
        <v>41.99</v>
      </c>
      <c r="AG191" s="2">
        <v>0</v>
      </c>
      <c r="AH191" s="2">
        <v>0</v>
      </c>
      <c r="AI191" s="2">
        <v>0</v>
      </c>
      <c r="AJ191" s="29">
        <v>0</v>
      </c>
      <c r="AK191" s="30">
        <f t="shared" si="55"/>
        <v>1</v>
      </c>
      <c r="AL191" s="30">
        <f t="shared" si="56"/>
        <v>0</v>
      </c>
      <c r="AM191" s="2">
        <f t="shared" si="64"/>
        <v>2</v>
      </c>
      <c r="AN191" s="2">
        <f t="shared" si="63"/>
        <v>0</v>
      </c>
      <c r="AO191" s="2">
        <f t="shared" si="63"/>
        <v>0</v>
      </c>
      <c r="AP191" s="2">
        <f t="shared" si="63"/>
        <v>0</v>
      </c>
      <c r="AQ191" s="2">
        <f t="shared" si="63"/>
        <v>0</v>
      </c>
      <c r="AR191" s="2">
        <f t="shared" si="63"/>
        <v>885.98</v>
      </c>
      <c r="AS191" s="2">
        <f t="shared" si="63"/>
        <v>152.86000000000001</v>
      </c>
      <c r="AT191" s="2">
        <f t="shared" si="63"/>
        <v>0</v>
      </c>
      <c r="AU191" s="2">
        <f t="shared" si="63"/>
        <v>0</v>
      </c>
      <c r="AV191" s="29">
        <f t="shared" si="63"/>
        <v>0</v>
      </c>
      <c r="AW191" s="30">
        <f t="shared" si="63"/>
        <v>0</v>
      </c>
      <c r="AX191" s="31">
        <f t="shared" si="60"/>
        <v>152.86000000000001</v>
      </c>
      <c r="AY191" s="38">
        <f t="shared" si="62"/>
        <v>2</v>
      </c>
      <c r="AZ191" s="38">
        <f t="shared" si="62"/>
        <v>0</v>
      </c>
      <c r="BA191" s="38" t="str">
        <f t="shared" si="62"/>
        <v/>
      </c>
      <c r="BB191" s="38" t="str">
        <f t="shared" si="62"/>
        <v/>
      </c>
      <c r="BC191" s="38" t="str">
        <f t="shared" si="62"/>
        <v/>
      </c>
      <c r="BD191" s="38">
        <f t="shared" si="62"/>
        <v>21.099785663253154</v>
      </c>
      <c r="BE191" s="38" t="str">
        <f t="shared" si="61"/>
        <v/>
      </c>
      <c r="BF191" s="38" t="str">
        <f t="shared" si="61"/>
        <v/>
      </c>
      <c r="BG191" s="38" t="str">
        <f t="shared" si="61"/>
        <v/>
      </c>
      <c r="BH191" s="39" t="str">
        <f t="shared" si="61"/>
        <v/>
      </c>
      <c r="BI191" s="76">
        <f t="shared" si="61"/>
        <v>0</v>
      </c>
      <c r="BJ191" s="40" t="str">
        <f t="shared" si="61"/>
        <v/>
      </c>
      <c r="BK191" s="119">
        <f t="shared" si="65"/>
        <v>309.32333333333332</v>
      </c>
      <c r="BL191" s="120">
        <f t="shared" si="65"/>
        <v>152.86000000000001</v>
      </c>
      <c r="BM191" s="120" t="str">
        <f t="shared" si="65"/>
        <v/>
      </c>
      <c r="BN191" s="120" t="str">
        <f t="shared" si="65"/>
        <v/>
      </c>
      <c r="BO191" s="121" t="str">
        <f t="shared" si="65"/>
        <v/>
      </c>
      <c r="BP191" s="119">
        <f t="shared" si="66"/>
        <v>41.99</v>
      </c>
      <c r="BQ191" s="120">
        <f t="shared" si="66"/>
        <v>0</v>
      </c>
      <c r="BR191" s="120" t="str">
        <f t="shared" si="66"/>
        <v/>
      </c>
      <c r="BS191" s="120" t="str">
        <f t="shared" si="66"/>
        <v/>
      </c>
      <c r="BT191" s="121" t="str">
        <f t="shared" si="66"/>
        <v/>
      </c>
      <c r="BU191" s="119">
        <f t="shared" si="67"/>
        <v>267.33333333333331</v>
      </c>
      <c r="BV191" s="121">
        <f t="shared" si="67"/>
        <v>152.86000000000001</v>
      </c>
      <c r="BW191" s="121" t="str">
        <f t="shared" si="67"/>
        <v/>
      </c>
      <c r="BX191" s="120" t="str">
        <f t="shared" si="67"/>
        <v/>
      </c>
      <c r="BY191" s="121" t="str">
        <f t="shared" si="67"/>
        <v/>
      </c>
    </row>
    <row r="192" spans="1:77" x14ac:dyDescent="0.2">
      <c r="A192" t="s">
        <v>46</v>
      </c>
      <c r="B192" t="s">
        <v>46</v>
      </c>
      <c r="C192" t="s">
        <v>85</v>
      </c>
      <c r="D192" t="s">
        <v>85</v>
      </c>
      <c r="E192" t="s">
        <v>84</v>
      </c>
      <c r="F192" s="4">
        <f t="shared" si="57"/>
        <v>46197</v>
      </c>
      <c r="G192" t="s">
        <v>38</v>
      </c>
      <c r="H192" s="28">
        <v>3</v>
      </c>
      <c r="I192" s="138">
        <v>0</v>
      </c>
      <c r="J192" s="138">
        <v>0</v>
      </c>
      <c r="K192" s="2">
        <v>0</v>
      </c>
      <c r="L192" s="2">
        <v>0</v>
      </c>
      <c r="M192" s="2">
        <v>440.6</v>
      </c>
      <c r="N192" s="2">
        <v>0</v>
      </c>
      <c r="O192" s="2">
        <v>0</v>
      </c>
      <c r="P192" s="2">
        <v>0</v>
      </c>
      <c r="Q192" s="29">
        <v>0</v>
      </c>
      <c r="R192" s="30">
        <f t="shared" si="53"/>
        <v>0</v>
      </c>
      <c r="S192" s="30">
        <f t="shared" si="54"/>
        <v>0</v>
      </c>
      <c r="T192" t="s">
        <v>49</v>
      </c>
      <c r="U192" t="s">
        <v>49</v>
      </c>
      <c r="V192" t="s">
        <v>85</v>
      </c>
      <c r="W192" t="s">
        <v>85</v>
      </c>
      <c r="X192" t="s">
        <v>84</v>
      </c>
      <c r="Y192" s="4">
        <f t="shared" si="58"/>
        <v>45833</v>
      </c>
      <c r="Z192" t="s">
        <v>38</v>
      </c>
      <c r="AA192" s="28">
        <v>4</v>
      </c>
      <c r="AB192" s="138">
        <v>3</v>
      </c>
      <c r="AC192" s="138">
        <v>0</v>
      </c>
      <c r="AD192" s="2">
        <v>0</v>
      </c>
      <c r="AE192" s="2">
        <v>0</v>
      </c>
      <c r="AF192" s="2">
        <v>217.91</v>
      </c>
      <c r="AG192" s="2">
        <v>189</v>
      </c>
      <c r="AH192" s="2">
        <v>0</v>
      </c>
      <c r="AI192" s="2">
        <v>0</v>
      </c>
      <c r="AJ192" s="29">
        <v>0</v>
      </c>
      <c r="AK192" s="30">
        <f t="shared" si="55"/>
        <v>3</v>
      </c>
      <c r="AL192" s="30">
        <f t="shared" si="56"/>
        <v>189</v>
      </c>
      <c r="AM192" s="2">
        <f t="shared" si="64"/>
        <v>-1</v>
      </c>
      <c r="AN192" s="2">
        <f t="shared" si="63"/>
        <v>-3</v>
      </c>
      <c r="AO192" s="2">
        <f t="shared" si="63"/>
        <v>0</v>
      </c>
      <c r="AP192" s="2">
        <f t="shared" si="63"/>
        <v>0</v>
      </c>
      <c r="AQ192" s="2">
        <f t="shared" si="63"/>
        <v>0</v>
      </c>
      <c r="AR192" s="2">
        <f t="shared" si="63"/>
        <v>222.69000000000003</v>
      </c>
      <c r="AS192" s="2">
        <f t="shared" si="63"/>
        <v>-189</v>
      </c>
      <c r="AT192" s="2">
        <f t="shared" si="63"/>
        <v>0</v>
      </c>
      <c r="AU192" s="2">
        <f t="shared" si="63"/>
        <v>0</v>
      </c>
      <c r="AV192" s="29">
        <f t="shared" si="63"/>
        <v>0</v>
      </c>
      <c r="AW192" s="30">
        <f t="shared" si="63"/>
        <v>-3</v>
      </c>
      <c r="AX192" s="31">
        <f t="shared" si="60"/>
        <v>-189</v>
      </c>
      <c r="AY192" s="38">
        <f t="shared" si="62"/>
        <v>-0.25</v>
      </c>
      <c r="AZ192" s="38">
        <f t="shared" si="62"/>
        <v>-1</v>
      </c>
      <c r="BA192" s="38" t="str">
        <f t="shared" si="62"/>
        <v/>
      </c>
      <c r="BB192" s="38" t="str">
        <f t="shared" si="62"/>
        <v/>
      </c>
      <c r="BC192" s="38" t="str">
        <f t="shared" si="62"/>
        <v/>
      </c>
      <c r="BD192" s="38">
        <f t="shared" si="62"/>
        <v>1.0219356615116333</v>
      </c>
      <c r="BE192" s="38">
        <f t="shared" si="61"/>
        <v>-1</v>
      </c>
      <c r="BF192" s="38" t="str">
        <f t="shared" si="61"/>
        <v/>
      </c>
      <c r="BG192" s="38" t="str">
        <f t="shared" si="61"/>
        <v/>
      </c>
      <c r="BH192" s="39" t="str">
        <f t="shared" si="61"/>
        <v/>
      </c>
      <c r="BI192" s="76">
        <f t="shared" si="61"/>
        <v>-1</v>
      </c>
      <c r="BJ192" s="40">
        <f t="shared" si="61"/>
        <v>-1</v>
      </c>
      <c r="BK192" s="119">
        <f t="shared" si="65"/>
        <v>146.86666666666667</v>
      </c>
      <c r="BL192" s="120" t="str">
        <f t="shared" si="65"/>
        <v/>
      </c>
      <c r="BM192" s="120" t="str">
        <f t="shared" si="65"/>
        <v/>
      </c>
      <c r="BN192" s="120" t="str">
        <f t="shared" si="65"/>
        <v/>
      </c>
      <c r="BO192" s="121" t="str">
        <f t="shared" si="65"/>
        <v/>
      </c>
      <c r="BP192" s="119">
        <f t="shared" si="66"/>
        <v>54.477499999999999</v>
      </c>
      <c r="BQ192" s="120">
        <f t="shared" si="66"/>
        <v>63</v>
      </c>
      <c r="BR192" s="120" t="str">
        <f t="shared" si="66"/>
        <v/>
      </c>
      <c r="BS192" s="120" t="str">
        <f t="shared" si="66"/>
        <v/>
      </c>
      <c r="BT192" s="121" t="str">
        <f t="shared" si="66"/>
        <v/>
      </c>
      <c r="BU192" s="119">
        <f t="shared" si="67"/>
        <v>92.389166666666682</v>
      </c>
      <c r="BV192" s="121" t="str">
        <f t="shared" si="67"/>
        <v/>
      </c>
      <c r="BW192" s="121" t="str">
        <f t="shared" si="67"/>
        <v/>
      </c>
      <c r="BX192" s="120" t="str">
        <f t="shared" si="67"/>
        <v/>
      </c>
      <c r="BY192" s="121" t="str">
        <f t="shared" si="67"/>
        <v/>
      </c>
    </row>
    <row r="193" spans="1:77" x14ac:dyDescent="0.2">
      <c r="A193" t="s">
        <v>46</v>
      </c>
      <c r="B193" t="s">
        <v>46</v>
      </c>
      <c r="C193" t="s">
        <v>85</v>
      </c>
      <c r="D193" t="s">
        <v>85</v>
      </c>
      <c r="E193" t="s">
        <v>84</v>
      </c>
      <c r="F193" s="4">
        <f t="shared" si="57"/>
        <v>46198</v>
      </c>
      <c r="G193" t="s">
        <v>39</v>
      </c>
      <c r="H193" s="28">
        <v>4</v>
      </c>
      <c r="I193" s="138">
        <v>0</v>
      </c>
      <c r="J193" s="138">
        <v>0</v>
      </c>
      <c r="K193" s="2">
        <v>0</v>
      </c>
      <c r="L193" s="2">
        <v>0</v>
      </c>
      <c r="M193" s="2">
        <v>1394.01</v>
      </c>
      <c r="N193" s="2">
        <v>0</v>
      </c>
      <c r="O193" s="2">
        <v>0</v>
      </c>
      <c r="P193" s="2">
        <v>0</v>
      </c>
      <c r="Q193" s="29">
        <v>0</v>
      </c>
      <c r="R193" s="30">
        <f t="shared" si="53"/>
        <v>0</v>
      </c>
      <c r="S193" s="30">
        <f t="shared" si="54"/>
        <v>0</v>
      </c>
      <c r="T193" t="s">
        <v>49</v>
      </c>
      <c r="U193" t="s">
        <v>49</v>
      </c>
      <c r="V193" t="s">
        <v>85</v>
      </c>
      <c r="W193" t="s">
        <v>85</v>
      </c>
      <c r="X193" t="s">
        <v>84</v>
      </c>
      <c r="Y193" s="4">
        <f t="shared" si="58"/>
        <v>45834</v>
      </c>
      <c r="Z193" t="s">
        <v>39</v>
      </c>
      <c r="AA193" s="28">
        <v>0</v>
      </c>
      <c r="AB193" s="138">
        <v>1</v>
      </c>
      <c r="AC193" s="138">
        <v>0</v>
      </c>
      <c r="AD193" s="2">
        <v>0</v>
      </c>
      <c r="AE193" s="2">
        <v>0</v>
      </c>
      <c r="AF193" s="2">
        <v>0</v>
      </c>
      <c r="AG193" s="2">
        <v>0</v>
      </c>
      <c r="AH193" s="2">
        <v>0</v>
      </c>
      <c r="AI193" s="2">
        <v>0</v>
      </c>
      <c r="AJ193" s="29">
        <v>0</v>
      </c>
      <c r="AK193" s="30">
        <f t="shared" si="55"/>
        <v>1</v>
      </c>
      <c r="AL193" s="30">
        <f t="shared" si="56"/>
        <v>0</v>
      </c>
      <c r="AM193" s="2">
        <f t="shared" si="64"/>
        <v>4</v>
      </c>
      <c r="AN193" s="2">
        <f t="shared" si="63"/>
        <v>-1</v>
      </c>
      <c r="AO193" s="2">
        <f t="shared" si="63"/>
        <v>0</v>
      </c>
      <c r="AP193" s="2">
        <f t="shared" si="63"/>
        <v>0</v>
      </c>
      <c r="AQ193" s="2">
        <f t="shared" si="63"/>
        <v>0</v>
      </c>
      <c r="AR193" s="2">
        <f t="shared" si="63"/>
        <v>1394.01</v>
      </c>
      <c r="AS193" s="2">
        <f t="shared" si="63"/>
        <v>0</v>
      </c>
      <c r="AT193" s="2">
        <f t="shared" si="63"/>
        <v>0</v>
      </c>
      <c r="AU193" s="2">
        <f t="shared" si="63"/>
        <v>0</v>
      </c>
      <c r="AV193" s="29">
        <f t="shared" si="63"/>
        <v>0</v>
      </c>
      <c r="AW193" s="30">
        <f t="shared" si="63"/>
        <v>-1</v>
      </c>
      <c r="AX193" s="31">
        <f t="shared" si="60"/>
        <v>0</v>
      </c>
      <c r="AY193" s="38" t="str">
        <f t="shared" si="62"/>
        <v/>
      </c>
      <c r="AZ193" s="38">
        <f t="shared" si="62"/>
        <v>-1</v>
      </c>
      <c r="BA193" s="38" t="str">
        <f t="shared" si="62"/>
        <v/>
      </c>
      <c r="BB193" s="38" t="str">
        <f t="shared" si="62"/>
        <v/>
      </c>
      <c r="BC193" s="38" t="str">
        <f t="shared" si="62"/>
        <v/>
      </c>
      <c r="BD193" s="38" t="str">
        <f t="shared" si="62"/>
        <v/>
      </c>
      <c r="BE193" s="38" t="str">
        <f t="shared" si="61"/>
        <v/>
      </c>
      <c r="BF193" s="38" t="str">
        <f t="shared" si="61"/>
        <v/>
      </c>
      <c r="BG193" s="38" t="str">
        <f t="shared" si="61"/>
        <v/>
      </c>
      <c r="BH193" s="39" t="str">
        <f t="shared" si="61"/>
        <v/>
      </c>
      <c r="BI193" s="76">
        <f t="shared" si="61"/>
        <v>-1</v>
      </c>
      <c r="BJ193" s="40" t="str">
        <f t="shared" si="61"/>
        <v/>
      </c>
      <c r="BK193" s="119">
        <f t="shared" si="65"/>
        <v>348.5025</v>
      </c>
      <c r="BL193" s="120" t="str">
        <f t="shared" si="65"/>
        <v/>
      </c>
      <c r="BM193" s="120" t="str">
        <f t="shared" si="65"/>
        <v/>
      </c>
      <c r="BN193" s="120" t="str">
        <f t="shared" si="65"/>
        <v/>
      </c>
      <c r="BO193" s="121" t="str">
        <f t="shared" si="65"/>
        <v/>
      </c>
      <c r="BP193" s="119" t="str">
        <f t="shared" si="66"/>
        <v/>
      </c>
      <c r="BQ193" s="120">
        <f t="shared" si="66"/>
        <v>0</v>
      </c>
      <c r="BR193" s="120" t="str">
        <f t="shared" si="66"/>
        <v/>
      </c>
      <c r="BS193" s="120" t="str">
        <f t="shared" si="66"/>
        <v/>
      </c>
      <c r="BT193" s="121" t="str">
        <f t="shared" si="66"/>
        <v/>
      </c>
      <c r="BU193" s="119" t="str">
        <f t="shared" si="67"/>
        <v/>
      </c>
      <c r="BV193" s="121" t="str">
        <f t="shared" si="67"/>
        <v/>
      </c>
      <c r="BW193" s="121" t="str">
        <f t="shared" si="67"/>
        <v/>
      </c>
      <c r="BX193" s="120" t="str">
        <f t="shared" si="67"/>
        <v/>
      </c>
      <c r="BY193" s="121" t="str">
        <f t="shared" si="67"/>
        <v/>
      </c>
    </row>
    <row r="194" spans="1:77" x14ac:dyDescent="0.2">
      <c r="A194" t="s">
        <v>46</v>
      </c>
      <c r="B194" t="s">
        <v>46</v>
      </c>
      <c r="C194" t="s">
        <v>85</v>
      </c>
      <c r="D194" t="s">
        <v>85</v>
      </c>
      <c r="E194" t="s">
        <v>84</v>
      </c>
      <c r="F194" s="4">
        <f t="shared" si="57"/>
        <v>46199</v>
      </c>
      <c r="G194" t="s">
        <v>40</v>
      </c>
      <c r="H194" s="28">
        <v>3</v>
      </c>
      <c r="I194" s="138">
        <v>0</v>
      </c>
      <c r="J194" s="138">
        <v>0</v>
      </c>
      <c r="K194" s="2">
        <v>0</v>
      </c>
      <c r="L194" s="2">
        <v>0</v>
      </c>
      <c r="M194" s="2">
        <v>703.79</v>
      </c>
      <c r="N194" s="2">
        <v>0</v>
      </c>
      <c r="O194" s="2">
        <v>0</v>
      </c>
      <c r="P194" s="2">
        <v>0</v>
      </c>
      <c r="Q194" s="29">
        <v>0</v>
      </c>
      <c r="R194" s="30">
        <f t="shared" si="53"/>
        <v>0</v>
      </c>
      <c r="S194" s="30">
        <f t="shared" si="54"/>
        <v>0</v>
      </c>
      <c r="T194" t="s">
        <v>49</v>
      </c>
      <c r="U194" t="s">
        <v>49</v>
      </c>
      <c r="V194" t="s">
        <v>85</v>
      </c>
      <c r="W194" t="s">
        <v>85</v>
      </c>
      <c r="X194" t="s">
        <v>84</v>
      </c>
      <c r="Y194" s="4">
        <f t="shared" si="58"/>
        <v>45835</v>
      </c>
      <c r="Z194" t="s">
        <v>40</v>
      </c>
      <c r="AA194" s="28">
        <v>1</v>
      </c>
      <c r="AB194" s="138">
        <v>1</v>
      </c>
      <c r="AC194" s="138">
        <v>0</v>
      </c>
      <c r="AD194" s="2">
        <v>0</v>
      </c>
      <c r="AE194" s="2">
        <v>0</v>
      </c>
      <c r="AF194" s="2">
        <v>32.97</v>
      </c>
      <c r="AG194" s="2">
        <v>0</v>
      </c>
      <c r="AH194" s="2">
        <v>0</v>
      </c>
      <c r="AI194" s="2">
        <v>0</v>
      </c>
      <c r="AJ194" s="29">
        <v>0</v>
      </c>
      <c r="AK194" s="30">
        <f t="shared" si="55"/>
        <v>1</v>
      </c>
      <c r="AL194" s="30">
        <f t="shared" si="56"/>
        <v>0</v>
      </c>
      <c r="AM194" s="2">
        <f t="shared" si="64"/>
        <v>2</v>
      </c>
      <c r="AN194" s="2">
        <f t="shared" si="63"/>
        <v>-1</v>
      </c>
      <c r="AO194" s="2">
        <f t="shared" si="63"/>
        <v>0</v>
      </c>
      <c r="AP194" s="2">
        <f t="shared" si="63"/>
        <v>0</v>
      </c>
      <c r="AQ194" s="2">
        <f t="shared" si="63"/>
        <v>0</v>
      </c>
      <c r="AR194" s="2">
        <f t="shared" si="63"/>
        <v>670.81999999999994</v>
      </c>
      <c r="AS194" s="2">
        <f t="shared" si="63"/>
        <v>0</v>
      </c>
      <c r="AT194" s="2">
        <f t="shared" si="63"/>
        <v>0</v>
      </c>
      <c r="AU194" s="2">
        <f t="shared" si="63"/>
        <v>0</v>
      </c>
      <c r="AV194" s="29">
        <f t="shared" si="63"/>
        <v>0</v>
      </c>
      <c r="AW194" s="30">
        <f t="shared" si="63"/>
        <v>-1</v>
      </c>
      <c r="AX194" s="31">
        <f t="shared" si="60"/>
        <v>0</v>
      </c>
      <c r="AY194" s="38">
        <f t="shared" si="62"/>
        <v>2</v>
      </c>
      <c r="AZ194" s="38">
        <f t="shared" si="62"/>
        <v>-1</v>
      </c>
      <c r="BA194" s="38" t="str">
        <f t="shared" si="62"/>
        <v/>
      </c>
      <c r="BB194" s="38" t="str">
        <f t="shared" si="62"/>
        <v/>
      </c>
      <c r="BC194" s="38" t="str">
        <f t="shared" si="62"/>
        <v/>
      </c>
      <c r="BD194" s="38">
        <f t="shared" si="62"/>
        <v>20.346375492872308</v>
      </c>
      <c r="BE194" s="38" t="str">
        <f t="shared" si="61"/>
        <v/>
      </c>
      <c r="BF194" s="38" t="str">
        <f t="shared" si="61"/>
        <v/>
      </c>
      <c r="BG194" s="38" t="str">
        <f t="shared" si="61"/>
        <v/>
      </c>
      <c r="BH194" s="39" t="str">
        <f t="shared" si="61"/>
        <v/>
      </c>
      <c r="BI194" s="76">
        <f t="shared" si="61"/>
        <v>-1</v>
      </c>
      <c r="BJ194" s="40" t="str">
        <f t="shared" si="61"/>
        <v/>
      </c>
      <c r="BK194" s="119">
        <f t="shared" si="65"/>
        <v>234.59666666666666</v>
      </c>
      <c r="BL194" s="120" t="str">
        <f t="shared" si="65"/>
        <v/>
      </c>
      <c r="BM194" s="120" t="str">
        <f t="shared" si="65"/>
        <v/>
      </c>
      <c r="BN194" s="120" t="str">
        <f t="shared" si="65"/>
        <v/>
      </c>
      <c r="BO194" s="121" t="str">
        <f t="shared" si="65"/>
        <v/>
      </c>
      <c r="BP194" s="119">
        <f t="shared" si="66"/>
        <v>32.97</v>
      </c>
      <c r="BQ194" s="120">
        <f t="shared" si="66"/>
        <v>0</v>
      </c>
      <c r="BR194" s="120" t="str">
        <f t="shared" si="66"/>
        <v/>
      </c>
      <c r="BS194" s="120" t="str">
        <f t="shared" si="66"/>
        <v/>
      </c>
      <c r="BT194" s="121" t="str">
        <f t="shared" si="66"/>
        <v/>
      </c>
      <c r="BU194" s="119">
        <f t="shared" si="67"/>
        <v>201.62666666666667</v>
      </c>
      <c r="BV194" s="121" t="str">
        <f t="shared" si="67"/>
        <v/>
      </c>
      <c r="BW194" s="121" t="str">
        <f t="shared" si="67"/>
        <v/>
      </c>
      <c r="BX194" s="120" t="str">
        <f t="shared" si="67"/>
        <v/>
      </c>
      <c r="BY194" s="121" t="str">
        <f t="shared" si="67"/>
        <v/>
      </c>
    </row>
    <row r="195" spans="1:77" ht="13.5" thickBot="1" x14ac:dyDescent="0.25">
      <c r="A195" t="s">
        <v>46</v>
      </c>
      <c r="B195" t="s">
        <v>46</v>
      </c>
      <c r="C195" t="s">
        <v>85</v>
      </c>
      <c r="D195" t="s">
        <v>85</v>
      </c>
      <c r="E195" t="s">
        <v>84</v>
      </c>
      <c r="F195" s="59">
        <f t="shared" si="57"/>
        <v>46200</v>
      </c>
      <c r="G195" s="42" t="s">
        <v>41</v>
      </c>
      <c r="H195" s="43">
        <v>0</v>
      </c>
      <c r="I195" s="44">
        <v>0</v>
      </c>
      <c r="J195" s="44">
        <v>0</v>
      </c>
      <c r="K195" s="44">
        <v>0</v>
      </c>
      <c r="L195" s="44">
        <v>0</v>
      </c>
      <c r="M195" s="44">
        <v>0</v>
      </c>
      <c r="N195" s="44">
        <v>0</v>
      </c>
      <c r="O195" s="44">
        <v>0</v>
      </c>
      <c r="P195" s="44">
        <v>0</v>
      </c>
      <c r="Q195" s="45">
        <v>0</v>
      </c>
      <c r="R195" s="46">
        <f t="shared" si="53"/>
        <v>0</v>
      </c>
      <c r="S195" s="46">
        <f t="shared" si="54"/>
        <v>0</v>
      </c>
      <c r="T195" t="s">
        <v>49</v>
      </c>
      <c r="U195" t="s">
        <v>49</v>
      </c>
      <c r="V195" t="s">
        <v>85</v>
      </c>
      <c r="W195" t="s">
        <v>85</v>
      </c>
      <c r="X195" t="s">
        <v>84</v>
      </c>
      <c r="Y195" s="59">
        <f t="shared" si="58"/>
        <v>45836</v>
      </c>
      <c r="Z195" s="42" t="s">
        <v>41</v>
      </c>
      <c r="AA195" s="43">
        <v>3</v>
      </c>
      <c r="AB195" s="44">
        <v>0</v>
      </c>
      <c r="AC195" s="44">
        <v>0</v>
      </c>
      <c r="AD195" s="44">
        <v>0</v>
      </c>
      <c r="AE195" s="44">
        <v>0</v>
      </c>
      <c r="AF195" s="44">
        <v>598.64</v>
      </c>
      <c r="AG195" s="44">
        <v>0</v>
      </c>
      <c r="AH195" s="44">
        <v>0</v>
      </c>
      <c r="AI195" s="44">
        <v>0</v>
      </c>
      <c r="AJ195" s="45">
        <v>0</v>
      </c>
      <c r="AK195" s="46">
        <f t="shared" si="55"/>
        <v>0</v>
      </c>
      <c r="AL195" s="46">
        <f t="shared" si="56"/>
        <v>0</v>
      </c>
      <c r="AM195" s="44">
        <f t="shared" si="64"/>
        <v>-3</v>
      </c>
      <c r="AN195" s="44">
        <f t="shared" si="63"/>
        <v>0</v>
      </c>
      <c r="AO195" s="44">
        <f t="shared" si="63"/>
        <v>0</v>
      </c>
      <c r="AP195" s="44">
        <f t="shared" si="63"/>
        <v>0</v>
      </c>
      <c r="AQ195" s="44">
        <f t="shared" si="63"/>
        <v>0</v>
      </c>
      <c r="AR195" s="44">
        <f t="shared" si="63"/>
        <v>-598.64</v>
      </c>
      <c r="AS195" s="44">
        <f t="shared" ref="AS195:AX240" si="68">+N195-AG195</f>
        <v>0</v>
      </c>
      <c r="AT195" s="44">
        <f t="shared" si="68"/>
        <v>0</v>
      </c>
      <c r="AU195" s="44">
        <f t="shared" si="68"/>
        <v>0</v>
      </c>
      <c r="AV195" s="45">
        <f t="shared" si="68"/>
        <v>0</v>
      </c>
      <c r="AW195" s="46">
        <f t="shared" si="68"/>
        <v>0</v>
      </c>
      <c r="AX195" s="47">
        <f t="shared" si="60"/>
        <v>0</v>
      </c>
      <c r="AY195" s="56">
        <f t="shared" si="62"/>
        <v>-1</v>
      </c>
      <c r="AZ195" s="56" t="str">
        <f t="shared" si="62"/>
        <v/>
      </c>
      <c r="BA195" s="56" t="str">
        <f t="shared" si="62"/>
        <v/>
      </c>
      <c r="BB195" s="56" t="str">
        <f t="shared" si="62"/>
        <v/>
      </c>
      <c r="BC195" s="56" t="str">
        <f t="shared" si="62"/>
        <v/>
      </c>
      <c r="BD195" s="56">
        <f t="shared" si="62"/>
        <v>-1</v>
      </c>
      <c r="BE195" s="56" t="str">
        <f t="shared" si="61"/>
        <v/>
      </c>
      <c r="BF195" s="56" t="str">
        <f t="shared" si="61"/>
        <v/>
      </c>
      <c r="BG195" s="56" t="str">
        <f t="shared" si="61"/>
        <v/>
      </c>
      <c r="BH195" s="57" t="str">
        <f t="shared" si="61"/>
        <v/>
      </c>
      <c r="BI195" s="81" t="str">
        <f t="shared" si="61"/>
        <v/>
      </c>
      <c r="BJ195" s="58" t="str">
        <f t="shared" si="61"/>
        <v/>
      </c>
      <c r="BK195" s="122" t="str">
        <f t="shared" si="65"/>
        <v/>
      </c>
      <c r="BL195" s="123" t="str">
        <f t="shared" si="65"/>
        <v/>
      </c>
      <c r="BM195" s="123" t="str">
        <f t="shared" si="65"/>
        <v/>
      </c>
      <c r="BN195" s="123" t="str">
        <f t="shared" si="65"/>
        <v/>
      </c>
      <c r="BO195" s="124" t="str">
        <f t="shared" si="65"/>
        <v/>
      </c>
      <c r="BP195" s="122">
        <f t="shared" si="66"/>
        <v>199.54666666666665</v>
      </c>
      <c r="BQ195" s="123" t="str">
        <f t="shared" si="66"/>
        <v/>
      </c>
      <c r="BR195" s="123" t="str">
        <f t="shared" si="66"/>
        <v/>
      </c>
      <c r="BS195" s="123" t="str">
        <f t="shared" si="66"/>
        <v/>
      </c>
      <c r="BT195" s="124" t="str">
        <f t="shared" si="66"/>
        <v/>
      </c>
      <c r="BU195" s="122" t="str">
        <f t="shared" si="67"/>
        <v/>
      </c>
      <c r="BV195" s="124" t="str">
        <f t="shared" si="67"/>
        <v/>
      </c>
      <c r="BW195" s="124" t="str">
        <f t="shared" si="67"/>
        <v/>
      </c>
      <c r="BX195" s="123" t="str">
        <f t="shared" si="67"/>
        <v/>
      </c>
      <c r="BY195" s="124" t="str">
        <f t="shared" si="67"/>
        <v/>
      </c>
    </row>
    <row r="196" spans="1:77" x14ac:dyDescent="0.2">
      <c r="A196" t="s">
        <v>46</v>
      </c>
      <c r="B196" t="s">
        <v>46</v>
      </c>
      <c r="C196" t="s">
        <v>92</v>
      </c>
      <c r="D196" t="s">
        <v>85</v>
      </c>
      <c r="E196" t="s">
        <v>88</v>
      </c>
      <c r="F196" s="4">
        <f t="shared" si="57"/>
        <v>46201</v>
      </c>
      <c r="G196" t="s">
        <v>35</v>
      </c>
      <c r="H196" s="28">
        <v>1</v>
      </c>
      <c r="I196" s="138">
        <v>0</v>
      </c>
      <c r="J196" s="138">
        <v>0</v>
      </c>
      <c r="K196" s="2">
        <v>0</v>
      </c>
      <c r="L196" s="2">
        <v>0</v>
      </c>
      <c r="M196" s="2">
        <v>419.9</v>
      </c>
      <c r="N196" s="2">
        <v>0</v>
      </c>
      <c r="O196" s="2">
        <v>0</v>
      </c>
      <c r="P196" s="2">
        <v>0</v>
      </c>
      <c r="Q196" s="29">
        <v>0</v>
      </c>
      <c r="R196" s="30">
        <f t="shared" si="53"/>
        <v>0</v>
      </c>
      <c r="S196" s="30">
        <f t="shared" si="54"/>
        <v>0</v>
      </c>
      <c r="T196" t="s">
        <v>49</v>
      </c>
      <c r="U196" t="s">
        <v>49</v>
      </c>
      <c r="V196" t="s">
        <v>92</v>
      </c>
      <c r="W196" t="s">
        <v>85</v>
      </c>
      <c r="X196" t="s">
        <v>88</v>
      </c>
      <c r="Y196" s="4">
        <f t="shared" si="58"/>
        <v>45837</v>
      </c>
      <c r="Z196" t="s">
        <v>35</v>
      </c>
      <c r="AA196" s="28">
        <v>2</v>
      </c>
      <c r="AB196" s="138">
        <v>0</v>
      </c>
      <c r="AC196" s="138">
        <v>0</v>
      </c>
      <c r="AD196" s="2">
        <v>0</v>
      </c>
      <c r="AE196" s="2">
        <v>0</v>
      </c>
      <c r="AF196" s="2">
        <v>492.75</v>
      </c>
      <c r="AG196" s="2">
        <v>0</v>
      </c>
      <c r="AH196" s="2">
        <v>0</v>
      </c>
      <c r="AI196" s="2">
        <v>0</v>
      </c>
      <c r="AJ196" s="29">
        <v>0</v>
      </c>
      <c r="AK196" s="30">
        <f t="shared" si="55"/>
        <v>0</v>
      </c>
      <c r="AL196" s="30">
        <f t="shared" si="56"/>
        <v>0</v>
      </c>
      <c r="AM196" s="2">
        <f t="shared" si="64"/>
        <v>-1</v>
      </c>
      <c r="AN196" s="2">
        <f t="shared" si="64"/>
        <v>0</v>
      </c>
      <c r="AO196" s="2">
        <f t="shared" si="64"/>
        <v>0</v>
      </c>
      <c r="AP196" s="2">
        <f t="shared" si="64"/>
        <v>0</v>
      </c>
      <c r="AQ196" s="2">
        <f t="shared" si="64"/>
        <v>0</v>
      </c>
      <c r="AR196" s="2">
        <f t="shared" si="64"/>
        <v>-72.850000000000023</v>
      </c>
      <c r="AS196" s="2">
        <f t="shared" si="68"/>
        <v>0</v>
      </c>
      <c r="AT196" s="2">
        <f t="shared" si="68"/>
        <v>0</v>
      </c>
      <c r="AU196" s="2">
        <f t="shared" si="68"/>
        <v>0</v>
      </c>
      <c r="AV196" s="29">
        <f t="shared" si="68"/>
        <v>0</v>
      </c>
      <c r="AW196" s="30">
        <f t="shared" si="68"/>
        <v>0</v>
      </c>
      <c r="AX196" s="31">
        <f t="shared" si="60"/>
        <v>0</v>
      </c>
      <c r="AY196" s="38">
        <f t="shared" si="62"/>
        <v>-0.5</v>
      </c>
      <c r="AZ196" s="38" t="str">
        <f t="shared" si="62"/>
        <v/>
      </c>
      <c r="BA196" s="38" t="str">
        <f t="shared" si="62"/>
        <v/>
      </c>
      <c r="BB196" s="38" t="str">
        <f t="shared" si="62"/>
        <v/>
      </c>
      <c r="BC196" s="38" t="str">
        <f t="shared" si="62"/>
        <v/>
      </c>
      <c r="BD196" s="38">
        <f t="shared" si="62"/>
        <v>-0.14784373414510404</v>
      </c>
      <c r="BE196" s="38" t="str">
        <f t="shared" si="61"/>
        <v/>
      </c>
      <c r="BF196" s="38" t="str">
        <f t="shared" si="61"/>
        <v/>
      </c>
      <c r="BG196" s="38" t="str">
        <f t="shared" si="61"/>
        <v/>
      </c>
      <c r="BH196" s="39" t="str">
        <f t="shared" si="61"/>
        <v/>
      </c>
      <c r="BI196" s="76" t="str">
        <f t="shared" si="61"/>
        <v/>
      </c>
      <c r="BJ196" s="40" t="str">
        <f t="shared" si="61"/>
        <v/>
      </c>
      <c r="BK196" s="116">
        <f t="shared" si="65"/>
        <v>419.9</v>
      </c>
      <c r="BL196" s="117" t="str">
        <f t="shared" si="65"/>
        <v/>
      </c>
      <c r="BM196" s="117" t="str">
        <f t="shared" si="65"/>
        <v/>
      </c>
      <c r="BN196" s="117" t="str">
        <f t="shared" si="65"/>
        <v/>
      </c>
      <c r="BO196" s="118" t="str">
        <f t="shared" si="65"/>
        <v/>
      </c>
      <c r="BP196" s="116">
        <f t="shared" si="66"/>
        <v>246.375</v>
      </c>
      <c r="BQ196" s="117" t="str">
        <f t="shared" si="66"/>
        <v/>
      </c>
      <c r="BR196" s="117" t="str">
        <f t="shared" si="66"/>
        <v/>
      </c>
      <c r="BS196" s="117" t="str">
        <f t="shared" si="66"/>
        <v/>
      </c>
      <c r="BT196" s="118" t="str">
        <f t="shared" si="66"/>
        <v/>
      </c>
      <c r="BU196" s="116">
        <f t="shared" si="67"/>
        <v>173.52499999999998</v>
      </c>
      <c r="BV196" s="118" t="str">
        <f t="shared" si="67"/>
        <v/>
      </c>
      <c r="BW196" s="118" t="str">
        <f t="shared" si="67"/>
        <v/>
      </c>
      <c r="BX196" s="117" t="str">
        <f t="shared" si="67"/>
        <v/>
      </c>
      <c r="BY196" s="118" t="str">
        <f t="shared" si="67"/>
        <v/>
      </c>
    </row>
    <row r="197" spans="1:77" x14ac:dyDescent="0.2">
      <c r="A197" t="s">
        <v>46</v>
      </c>
      <c r="B197" t="s">
        <v>46</v>
      </c>
      <c r="C197" t="s">
        <v>92</v>
      </c>
      <c r="D197" t="s">
        <v>85</v>
      </c>
      <c r="E197" t="s">
        <v>88</v>
      </c>
      <c r="F197" s="4">
        <f t="shared" si="57"/>
        <v>46202</v>
      </c>
      <c r="G197" t="s">
        <v>36</v>
      </c>
      <c r="H197" s="28">
        <v>0</v>
      </c>
      <c r="I197" s="138">
        <v>0</v>
      </c>
      <c r="J197" s="138">
        <v>0</v>
      </c>
      <c r="K197" s="2">
        <v>0</v>
      </c>
      <c r="L197" s="2">
        <v>0</v>
      </c>
      <c r="M197" s="2">
        <v>0</v>
      </c>
      <c r="N197" s="2">
        <v>0</v>
      </c>
      <c r="O197" s="2">
        <v>0</v>
      </c>
      <c r="P197" s="2">
        <v>0</v>
      </c>
      <c r="Q197" s="29">
        <v>0</v>
      </c>
      <c r="R197" s="30">
        <f t="shared" si="53"/>
        <v>0</v>
      </c>
      <c r="S197" s="30">
        <f t="shared" si="54"/>
        <v>0</v>
      </c>
      <c r="T197" t="s">
        <v>49</v>
      </c>
      <c r="U197" t="s">
        <v>49</v>
      </c>
      <c r="V197" t="s">
        <v>92</v>
      </c>
      <c r="W197" t="s">
        <v>85</v>
      </c>
      <c r="X197" t="s">
        <v>88</v>
      </c>
      <c r="Y197" s="4">
        <f t="shared" si="58"/>
        <v>45838</v>
      </c>
      <c r="Z197" t="s">
        <v>36</v>
      </c>
      <c r="AA197" s="28">
        <v>3</v>
      </c>
      <c r="AB197" s="138">
        <v>0</v>
      </c>
      <c r="AC197" s="138">
        <v>0</v>
      </c>
      <c r="AD197" s="2">
        <v>0</v>
      </c>
      <c r="AE197" s="2">
        <v>0</v>
      </c>
      <c r="AF197" s="2">
        <v>509.78</v>
      </c>
      <c r="AG197" s="2">
        <v>0</v>
      </c>
      <c r="AH197" s="2">
        <v>0</v>
      </c>
      <c r="AI197" s="2">
        <v>0</v>
      </c>
      <c r="AJ197" s="29">
        <v>0</v>
      </c>
      <c r="AK197" s="30">
        <f t="shared" si="55"/>
        <v>0</v>
      </c>
      <c r="AL197" s="30">
        <f t="shared" si="56"/>
        <v>0</v>
      </c>
      <c r="AM197" s="2">
        <f t="shared" si="64"/>
        <v>-3</v>
      </c>
      <c r="AN197" s="2">
        <f t="shared" si="64"/>
        <v>0</v>
      </c>
      <c r="AO197" s="2">
        <f t="shared" si="64"/>
        <v>0</v>
      </c>
      <c r="AP197" s="2">
        <f t="shared" si="64"/>
        <v>0</v>
      </c>
      <c r="AQ197" s="2">
        <f t="shared" si="64"/>
        <v>0</v>
      </c>
      <c r="AR197" s="2">
        <f t="shared" si="64"/>
        <v>-509.78</v>
      </c>
      <c r="AS197" s="2">
        <f t="shared" si="68"/>
        <v>0</v>
      </c>
      <c r="AT197" s="2">
        <f t="shared" si="68"/>
        <v>0</v>
      </c>
      <c r="AU197" s="2">
        <f t="shared" si="68"/>
        <v>0</v>
      </c>
      <c r="AV197" s="29">
        <f t="shared" si="68"/>
        <v>0</v>
      </c>
      <c r="AW197" s="30">
        <f t="shared" si="68"/>
        <v>0</v>
      </c>
      <c r="AX197" s="31">
        <f t="shared" si="60"/>
        <v>0</v>
      </c>
      <c r="AY197" s="38">
        <f t="shared" si="62"/>
        <v>-1</v>
      </c>
      <c r="AZ197" s="38" t="str">
        <f t="shared" si="62"/>
        <v/>
      </c>
      <c r="BA197" s="38" t="str">
        <f t="shared" si="62"/>
        <v/>
      </c>
      <c r="BB197" s="38" t="str">
        <f t="shared" si="62"/>
        <v/>
      </c>
      <c r="BC197" s="38" t="str">
        <f t="shared" si="62"/>
        <v/>
      </c>
      <c r="BD197" s="38">
        <f t="shared" si="62"/>
        <v>-1</v>
      </c>
      <c r="BE197" s="38" t="str">
        <f t="shared" si="61"/>
        <v/>
      </c>
      <c r="BF197" s="38" t="str">
        <f t="shared" si="61"/>
        <v/>
      </c>
      <c r="BG197" s="38" t="str">
        <f t="shared" si="61"/>
        <v/>
      </c>
      <c r="BH197" s="39" t="str">
        <f t="shared" si="61"/>
        <v/>
      </c>
      <c r="BI197" s="76" t="str">
        <f t="shared" si="61"/>
        <v/>
      </c>
      <c r="BJ197" s="40" t="str">
        <f t="shared" si="61"/>
        <v/>
      </c>
      <c r="BK197" s="119" t="str">
        <f t="shared" si="65"/>
        <v/>
      </c>
      <c r="BL197" s="120" t="str">
        <f t="shared" si="65"/>
        <v/>
      </c>
      <c r="BM197" s="120" t="str">
        <f t="shared" si="65"/>
        <v/>
      </c>
      <c r="BN197" s="120" t="str">
        <f t="shared" si="65"/>
        <v/>
      </c>
      <c r="BO197" s="121" t="str">
        <f t="shared" si="65"/>
        <v/>
      </c>
      <c r="BP197" s="119">
        <f t="shared" si="66"/>
        <v>169.92666666666665</v>
      </c>
      <c r="BQ197" s="120" t="str">
        <f t="shared" si="66"/>
        <v/>
      </c>
      <c r="BR197" s="120" t="str">
        <f t="shared" si="66"/>
        <v/>
      </c>
      <c r="BS197" s="120" t="str">
        <f t="shared" si="66"/>
        <v/>
      </c>
      <c r="BT197" s="121" t="str">
        <f t="shared" si="66"/>
        <v/>
      </c>
      <c r="BU197" s="119" t="str">
        <f t="shared" si="67"/>
        <v/>
      </c>
      <c r="BV197" s="121" t="str">
        <f t="shared" si="67"/>
        <v/>
      </c>
      <c r="BW197" s="121" t="str">
        <f t="shared" si="67"/>
        <v/>
      </c>
      <c r="BX197" s="120" t="str">
        <f t="shared" si="67"/>
        <v/>
      </c>
      <c r="BY197" s="121" t="str">
        <f t="shared" si="67"/>
        <v/>
      </c>
    </row>
    <row r="198" spans="1:77" x14ac:dyDescent="0.2">
      <c r="A198" t="s">
        <v>46</v>
      </c>
      <c r="B198" t="s">
        <v>46</v>
      </c>
      <c r="C198" t="s">
        <v>92</v>
      </c>
      <c r="D198" t="s">
        <v>85</v>
      </c>
      <c r="E198" t="s">
        <v>88</v>
      </c>
      <c r="F198" s="4">
        <f t="shared" si="57"/>
        <v>46203</v>
      </c>
      <c r="G198" t="s">
        <v>37</v>
      </c>
      <c r="H198" s="28">
        <v>3</v>
      </c>
      <c r="I198" s="138">
        <v>0</v>
      </c>
      <c r="J198" s="138">
        <v>0</v>
      </c>
      <c r="K198" s="2">
        <v>0</v>
      </c>
      <c r="L198" s="2">
        <v>0</v>
      </c>
      <c r="M198" s="2">
        <v>383.34</v>
      </c>
      <c r="N198" s="2">
        <v>0</v>
      </c>
      <c r="O198" s="2">
        <v>0</v>
      </c>
      <c r="P198" s="2">
        <v>0</v>
      </c>
      <c r="Q198" s="29">
        <v>0</v>
      </c>
      <c r="R198" s="30">
        <f t="shared" si="53"/>
        <v>0</v>
      </c>
      <c r="S198" s="30">
        <f t="shared" si="54"/>
        <v>0</v>
      </c>
      <c r="T198" t="s">
        <v>49</v>
      </c>
      <c r="U198" t="s">
        <v>49</v>
      </c>
      <c r="V198" t="s">
        <v>92</v>
      </c>
      <c r="W198" t="s">
        <v>92</v>
      </c>
      <c r="X198" t="s">
        <v>88</v>
      </c>
      <c r="Y198" s="4">
        <f t="shared" si="58"/>
        <v>45839</v>
      </c>
      <c r="Z198" t="s">
        <v>37</v>
      </c>
      <c r="AA198" s="28">
        <v>3</v>
      </c>
      <c r="AB198" s="138">
        <v>1</v>
      </c>
      <c r="AC198" s="138">
        <v>0</v>
      </c>
      <c r="AD198" s="2">
        <v>0</v>
      </c>
      <c r="AE198" s="2">
        <v>0</v>
      </c>
      <c r="AF198" s="2">
        <v>398.61</v>
      </c>
      <c r="AG198" s="2">
        <v>0</v>
      </c>
      <c r="AH198" s="2">
        <v>0</v>
      </c>
      <c r="AI198" s="2">
        <v>0</v>
      </c>
      <c r="AJ198" s="29">
        <v>0</v>
      </c>
      <c r="AK198" s="30">
        <f t="shared" si="55"/>
        <v>1</v>
      </c>
      <c r="AL198" s="30">
        <f t="shared" si="56"/>
        <v>0</v>
      </c>
      <c r="AM198" s="2">
        <f t="shared" si="64"/>
        <v>0</v>
      </c>
      <c r="AN198" s="2">
        <f t="shared" si="64"/>
        <v>-1</v>
      </c>
      <c r="AO198" s="2">
        <f t="shared" si="64"/>
        <v>0</v>
      </c>
      <c r="AP198" s="2">
        <f t="shared" si="64"/>
        <v>0</v>
      </c>
      <c r="AQ198" s="2">
        <f t="shared" si="64"/>
        <v>0</v>
      </c>
      <c r="AR198" s="2">
        <f t="shared" si="64"/>
        <v>-15.270000000000039</v>
      </c>
      <c r="AS198" s="2">
        <f t="shared" si="68"/>
        <v>0</v>
      </c>
      <c r="AT198" s="2">
        <f t="shared" si="68"/>
        <v>0</v>
      </c>
      <c r="AU198" s="2">
        <f t="shared" si="68"/>
        <v>0</v>
      </c>
      <c r="AV198" s="29">
        <f t="shared" si="68"/>
        <v>0</v>
      </c>
      <c r="AW198" s="30">
        <f t="shared" si="68"/>
        <v>-1</v>
      </c>
      <c r="AX198" s="31">
        <f t="shared" si="60"/>
        <v>0</v>
      </c>
      <c r="AY198" s="38">
        <f t="shared" si="62"/>
        <v>0</v>
      </c>
      <c r="AZ198" s="38">
        <f t="shared" si="62"/>
        <v>-1</v>
      </c>
      <c r="BA198" s="38" t="str">
        <f t="shared" si="62"/>
        <v/>
      </c>
      <c r="BB198" s="38" t="str">
        <f t="shared" si="62"/>
        <v/>
      </c>
      <c r="BC198" s="38" t="str">
        <f t="shared" si="62"/>
        <v/>
      </c>
      <c r="BD198" s="38">
        <f t="shared" si="62"/>
        <v>-3.8308120719500356E-2</v>
      </c>
      <c r="BE198" s="38" t="str">
        <f t="shared" si="61"/>
        <v/>
      </c>
      <c r="BF198" s="38" t="str">
        <f t="shared" si="61"/>
        <v/>
      </c>
      <c r="BG198" s="38" t="str">
        <f t="shared" si="61"/>
        <v/>
      </c>
      <c r="BH198" s="39" t="str">
        <f t="shared" si="61"/>
        <v/>
      </c>
      <c r="BI198" s="76">
        <f t="shared" si="61"/>
        <v>-1</v>
      </c>
      <c r="BJ198" s="40" t="str">
        <f t="shared" si="61"/>
        <v/>
      </c>
      <c r="BK198" s="119">
        <f t="shared" si="65"/>
        <v>127.77999999999999</v>
      </c>
      <c r="BL198" s="120" t="str">
        <f t="shared" si="65"/>
        <v/>
      </c>
      <c r="BM198" s="120" t="str">
        <f t="shared" si="65"/>
        <v/>
      </c>
      <c r="BN198" s="120" t="str">
        <f t="shared" si="65"/>
        <v/>
      </c>
      <c r="BO198" s="121" t="str">
        <f t="shared" si="65"/>
        <v/>
      </c>
      <c r="BP198" s="119">
        <f t="shared" si="66"/>
        <v>132.87</v>
      </c>
      <c r="BQ198" s="120">
        <f t="shared" si="66"/>
        <v>0</v>
      </c>
      <c r="BR198" s="120" t="str">
        <f t="shared" si="66"/>
        <v/>
      </c>
      <c r="BS198" s="120" t="str">
        <f t="shared" si="66"/>
        <v/>
      </c>
      <c r="BT198" s="121" t="str">
        <f t="shared" si="66"/>
        <v/>
      </c>
      <c r="BU198" s="119">
        <f t="shared" si="67"/>
        <v>-5.0900000000000176</v>
      </c>
      <c r="BV198" s="121" t="str">
        <f t="shared" si="67"/>
        <v/>
      </c>
      <c r="BW198" s="121" t="str">
        <f t="shared" si="67"/>
        <v/>
      </c>
      <c r="BX198" s="120" t="str">
        <f t="shared" si="67"/>
        <v/>
      </c>
      <c r="BY198" s="121" t="str">
        <f t="shared" si="67"/>
        <v/>
      </c>
    </row>
    <row r="199" spans="1:77" x14ac:dyDescent="0.2">
      <c r="A199" t="s">
        <v>46</v>
      </c>
      <c r="B199" t="s">
        <v>46</v>
      </c>
      <c r="C199" t="s">
        <v>92</v>
      </c>
      <c r="D199" t="s">
        <v>92</v>
      </c>
      <c r="E199" t="s">
        <v>88</v>
      </c>
      <c r="F199" s="4">
        <f t="shared" si="57"/>
        <v>46204</v>
      </c>
      <c r="G199" t="s">
        <v>38</v>
      </c>
      <c r="H199" s="28">
        <v>1</v>
      </c>
      <c r="I199" s="138">
        <v>1</v>
      </c>
      <c r="J199" s="138">
        <v>0</v>
      </c>
      <c r="K199" s="2">
        <v>0</v>
      </c>
      <c r="L199" s="2">
        <v>0</v>
      </c>
      <c r="M199" s="2">
        <v>67.959999999999994</v>
      </c>
      <c r="N199" s="2">
        <v>76.959999999999994</v>
      </c>
      <c r="O199" s="2">
        <v>0</v>
      </c>
      <c r="P199" s="2">
        <v>0</v>
      </c>
      <c r="Q199" s="29">
        <v>0</v>
      </c>
      <c r="R199" s="30">
        <f t="shared" si="53"/>
        <v>1</v>
      </c>
      <c r="S199" s="30">
        <f t="shared" si="54"/>
        <v>76.959999999999994</v>
      </c>
      <c r="T199" t="s">
        <v>49</v>
      </c>
      <c r="U199" t="s">
        <v>49</v>
      </c>
      <c r="V199" t="s">
        <v>92</v>
      </c>
      <c r="W199" t="s">
        <v>92</v>
      </c>
      <c r="X199" t="s">
        <v>88</v>
      </c>
      <c r="Y199" s="4">
        <f t="shared" si="58"/>
        <v>45840</v>
      </c>
      <c r="Z199" t="s">
        <v>38</v>
      </c>
      <c r="AA199" s="28">
        <v>0</v>
      </c>
      <c r="AB199" s="138">
        <v>0</v>
      </c>
      <c r="AC199" s="138">
        <v>0</v>
      </c>
      <c r="AD199" s="2">
        <v>0</v>
      </c>
      <c r="AE199" s="2">
        <v>0</v>
      </c>
      <c r="AF199" s="2">
        <v>0</v>
      </c>
      <c r="AG199" s="2">
        <v>0</v>
      </c>
      <c r="AH199" s="2">
        <v>0</v>
      </c>
      <c r="AI199" s="2">
        <v>0</v>
      </c>
      <c r="AJ199" s="29">
        <v>0</v>
      </c>
      <c r="AK199" s="30">
        <f t="shared" si="55"/>
        <v>0</v>
      </c>
      <c r="AL199" s="30">
        <f t="shared" si="56"/>
        <v>0</v>
      </c>
      <c r="AM199" s="2">
        <f t="shared" si="64"/>
        <v>1</v>
      </c>
      <c r="AN199" s="2">
        <f t="shared" si="64"/>
        <v>1</v>
      </c>
      <c r="AO199" s="2">
        <f t="shared" si="64"/>
        <v>0</v>
      </c>
      <c r="AP199" s="2">
        <f t="shared" si="64"/>
        <v>0</v>
      </c>
      <c r="AQ199" s="2">
        <f t="shared" si="64"/>
        <v>0</v>
      </c>
      <c r="AR199" s="2">
        <f t="shared" si="64"/>
        <v>67.959999999999994</v>
      </c>
      <c r="AS199" s="2">
        <f t="shared" si="68"/>
        <v>76.959999999999994</v>
      </c>
      <c r="AT199" s="2">
        <f t="shared" si="68"/>
        <v>0</v>
      </c>
      <c r="AU199" s="2">
        <f t="shared" si="68"/>
        <v>0</v>
      </c>
      <c r="AV199" s="29">
        <f t="shared" si="68"/>
        <v>0</v>
      </c>
      <c r="AW199" s="30">
        <f t="shared" si="68"/>
        <v>1</v>
      </c>
      <c r="AX199" s="31">
        <f t="shared" si="60"/>
        <v>76.959999999999994</v>
      </c>
      <c r="AY199" s="38" t="str">
        <f t="shared" si="62"/>
        <v/>
      </c>
      <c r="AZ199" s="38" t="str">
        <f t="shared" si="62"/>
        <v/>
      </c>
      <c r="BA199" s="38" t="str">
        <f t="shared" si="62"/>
        <v/>
      </c>
      <c r="BB199" s="38" t="str">
        <f t="shared" si="62"/>
        <v/>
      </c>
      <c r="BC199" s="38" t="str">
        <f t="shared" si="62"/>
        <v/>
      </c>
      <c r="BD199" s="38" t="str">
        <f t="shared" si="62"/>
        <v/>
      </c>
      <c r="BE199" s="38" t="str">
        <f t="shared" si="61"/>
        <v/>
      </c>
      <c r="BF199" s="38" t="str">
        <f t="shared" si="61"/>
        <v/>
      </c>
      <c r="BG199" s="38" t="str">
        <f t="shared" si="61"/>
        <v/>
      </c>
      <c r="BH199" s="39" t="str">
        <f t="shared" si="61"/>
        <v/>
      </c>
      <c r="BI199" s="76" t="str">
        <f t="shared" si="61"/>
        <v/>
      </c>
      <c r="BJ199" s="40" t="str">
        <f t="shared" si="61"/>
        <v/>
      </c>
      <c r="BK199" s="119">
        <f t="shared" si="65"/>
        <v>67.959999999999994</v>
      </c>
      <c r="BL199" s="120">
        <f t="shared" si="65"/>
        <v>76.959999999999994</v>
      </c>
      <c r="BM199" s="120" t="str">
        <f t="shared" si="65"/>
        <v/>
      </c>
      <c r="BN199" s="120" t="str">
        <f t="shared" si="65"/>
        <v/>
      </c>
      <c r="BO199" s="121" t="str">
        <f t="shared" si="65"/>
        <v/>
      </c>
      <c r="BP199" s="119" t="str">
        <f t="shared" si="66"/>
        <v/>
      </c>
      <c r="BQ199" s="120" t="str">
        <f t="shared" si="66"/>
        <v/>
      </c>
      <c r="BR199" s="120" t="str">
        <f t="shared" si="66"/>
        <v/>
      </c>
      <c r="BS199" s="120" t="str">
        <f t="shared" si="66"/>
        <v/>
      </c>
      <c r="BT199" s="121" t="str">
        <f t="shared" si="66"/>
        <v/>
      </c>
      <c r="BU199" s="119" t="str">
        <f t="shared" si="67"/>
        <v/>
      </c>
      <c r="BV199" s="121" t="str">
        <f t="shared" si="67"/>
        <v/>
      </c>
      <c r="BW199" s="121" t="str">
        <f t="shared" si="67"/>
        <v/>
      </c>
      <c r="BX199" s="120" t="str">
        <f t="shared" si="67"/>
        <v/>
      </c>
      <c r="BY199" s="121" t="str">
        <f t="shared" si="67"/>
        <v/>
      </c>
    </row>
    <row r="200" spans="1:77" x14ac:dyDescent="0.2">
      <c r="A200" t="s">
        <v>46</v>
      </c>
      <c r="B200" t="s">
        <v>46</v>
      </c>
      <c r="C200" t="s">
        <v>92</v>
      </c>
      <c r="D200" t="s">
        <v>92</v>
      </c>
      <c r="E200" t="s">
        <v>88</v>
      </c>
      <c r="F200" s="4">
        <f t="shared" si="57"/>
        <v>46205</v>
      </c>
      <c r="G200" t="s">
        <v>39</v>
      </c>
      <c r="H200" s="28">
        <v>1</v>
      </c>
      <c r="I200" s="138">
        <v>1</v>
      </c>
      <c r="J200" s="138">
        <v>0</v>
      </c>
      <c r="K200" s="2">
        <v>0</v>
      </c>
      <c r="L200" s="2">
        <v>0</v>
      </c>
      <c r="M200" s="2">
        <v>16.98</v>
      </c>
      <c r="N200" s="2">
        <v>80.959999999999994</v>
      </c>
      <c r="O200" s="2">
        <v>0</v>
      </c>
      <c r="P200" s="2">
        <v>0</v>
      </c>
      <c r="Q200" s="29">
        <v>0</v>
      </c>
      <c r="R200" s="30">
        <f t="shared" si="53"/>
        <v>1</v>
      </c>
      <c r="S200" s="30">
        <f t="shared" si="54"/>
        <v>80.959999999999994</v>
      </c>
      <c r="T200" t="s">
        <v>49</v>
      </c>
      <c r="U200" t="s">
        <v>49</v>
      </c>
      <c r="V200" t="s">
        <v>92</v>
      </c>
      <c r="W200" t="s">
        <v>92</v>
      </c>
      <c r="X200" t="s">
        <v>88</v>
      </c>
      <c r="Y200" s="4">
        <f t="shared" si="58"/>
        <v>45841</v>
      </c>
      <c r="Z200" t="s">
        <v>39</v>
      </c>
      <c r="AA200" s="28">
        <v>1</v>
      </c>
      <c r="AB200" s="138">
        <v>2</v>
      </c>
      <c r="AC200" s="138">
        <v>0</v>
      </c>
      <c r="AD200" s="2">
        <v>0</v>
      </c>
      <c r="AE200" s="2">
        <v>0</v>
      </c>
      <c r="AF200" s="2">
        <v>156.9</v>
      </c>
      <c r="AG200" s="2">
        <v>0</v>
      </c>
      <c r="AH200" s="2">
        <v>0</v>
      </c>
      <c r="AI200" s="2">
        <v>0</v>
      </c>
      <c r="AJ200" s="29">
        <v>0</v>
      </c>
      <c r="AK200" s="30">
        <f t="shared" si="55"/>
        <v>2</v>
      </c>
      <c r="AL200" s="30">
        <f t="shared" si="56"/>
        <v>0</v>
      </c>
      <c r="AM200" s="2">
        <f t="shared" si="64"/>
        <v>0</v>
      </c>
      <c r="AN200" s="2">
        <f t="shared" si="64"/>
        <v>-1</v>
      </c>
      <c r="AO200" s="2">
        <f t="shared" si="64"/>
        <v>0</v>
      </c>
      <c r="AP200" s="2">
        <f t="shared" si="64"/>
        <v>0</v>
      </c>
      <c r="AQ200" s="2">
        <f t="shared" si="64"/>
        <v>0</v>
      </c>
      <c r="AR200" s="2">
        <f t="shared" si="64"/>
        <v>-139.92000000000002</v>
      </c>
      <c r="AS200" s="2">
        <f t="shared" si="68"/>
        <v>80.959999999999994</v>
      </c>
      <c r="AT200" s="2">
        <f t="shared" si="68"/>
        <v>0</v>
      </c>
      <c r="AU200" s="2">
        <f t="shared" si="68"/>
        <v>0</v>
      </c>
      <c r="AV200" s="29">
        <f t="shared" si="68"/>
        <v>0</v>
      </c>
      <c r="AW200" s="30">
        <f t="shared" si="68"/>
        <v>-1</v>
      </c>
      <c r="AX200" s="31">
        <f t="shared" si="60"/>
        <v>80.959999999999994</v>
      </c>
      <c r="AY200" s="38">
        <f t="shared" si="62"/>
        <v>0</v>
      </c>
      <c r="AZ200" s="38">
        <f t="shared" si="62"/>
        <v>-0.5</v>
      </c>
      <c r="BA200" s="38" t="str">
        <f t="shared" si="62"/>
        <v/>
      </c>
      <c r="BB200" s="38" t="str">
        <f t="shared" si="62"/>
        <v/>
      </c>
      <c r="BC200" s="38" t="str">
        <f t="shared" si="62"/>
        <v/>
      </c>
      <c r="BD200" s="38">
        <f t="shared" si="62"/>
        <v>-0.89177820267686436</v>
      </c>
      <c r="BE200" s="38" t="str">
        <f t="shared" si="61"/>
        <v/>
      </c>
      <c r="BF200" s="38" t="str">
        <f t="shared" si="61"/>
        <v/>
      </c>
      <c r="BG200" s="38" t="str">
        <f t="shared" si="61"/>
        <v/>
      </c>
      <c r="BH200" s="39" t="str">
        <f t="shared" si="61"/>
        <v/>
      </c>
      <c r="BI200" s="76">
        <f t="shared" si="61"/>
        <v>-0.5</v>
      </c>
      <c r="BJ200" s="40" t="str">
        <f t="shared" si="61"/>
        <v/>
      </c>
      <c r="BK200" s="119">
        <f t="shared" si="65"/>
        <v>16.98</v>
      </c>
      <c r="BL200" s="120">
        <f t="shared" si="65"/>
        <v>80.959999999999994</v>
      </c>
      <c r="BM200" s="120" t="str">
        <f t="shared" si="65"/>
        <v/>
      </c>
      <c r="BN200" s="120" t="str">
        <f t="shared" si="65"/>
        <v/>
      </c>
      <c r="BO200" s="121" t="str">
        <f t="shared" si="65"/>
        <v/>
      </c>
      <c r="BP200" s="119">
        <f t="shared" si="66"/>
        <v>156.9</v>
      </c>
      <c r="BQ200" s="120">
        <f t="shared" si="66"/>
        <v>0</v>
      </c>
      <c r="BR200" s="120" t="str">
        <f t="shared" si="66"/>
        <v/>
      </c>
      <c r="BS200" s="120" t="str">
        <f t="shared" si="66"/>
        <v/>
      </c>
      <c r="BT200" s="121" t="str">
        <f t="shared" si="66"/>
        <v/>
      </c>
      <c r="BU200" s="119">
        <f t="shared" si="67"/>
        <v>-139.92000000000002</v>
      </c>
      <c r="BV200" s="121">
        <f t="shared" si="67"/>
        <v>80.959999999999994</v>
      </c>
      <c r="BW200" s="121" t="str">
        <f t="shared" si="67"/>
        <v/>
      </c>
      <c r="BX200" s="120" t="str">
        <f t="shared" si="67"/>
        <v/>
      </c>
      <c r="BY200" s="121" t="str">
        <f t="shared" si="67"/>
        <v/>
      </c>
    </row>
    <row r="201" spans="1:77" x14ac:dyDescent="0.2">
      <c r="A201" t="s">
        <v>46</v>
      </c>
      <c r="B201" t="s">
        <v>46</v>
      </c>
      <c r="C201" t="s">
        <v>92</v>
      </c>
      <c r="D201" t="s">
        <v>92</v>
      </c>
      <c r="E201" t="s">
        <v>88</v>
      </c>
      <c r="F201" s="4">
        <f t="shared" si="57"/>
        <v>46206</v>
      </c>
      <c r="G201" t="s">
        <v>40</v>
      </c>
      <c r="H201" s="28">
        <v>4</v>
      </c>
      <c r="I201" s="138">
        <v>0</v>
      </c>
      <c r="J201" s="138">
        <v>0</v>
      </c>
      <c r="K201" s="2">
        <v>0</v>
      </c>
      <c r="L201" s="2">
        <v>0</v>
      </c>
      <c r="M201" s="2">
        <v>650.19000000000005</v>
      </c>
      <c r="N201" s="2">
        <v>0</v>
      </c>
      <c r="O201" s="2">
        <v>0</v>
      </c>
      <c r="P201" s="2">
        <v>0</v>
      </c>
      <c r="Q201" s="29">
        <v>0</v>
      </c>
      <c r="R201" s="30">
        <f t="shared" si="53"/>
        <v>0</v>
      </c>
      <c r="S201" s="30">
        <f t="shared" si="54"/>
        <v>0</v>
      </c>
      <c r="T201" t="s">
        <v>49</v>
      </c>
      <c r="U201" t="s">
        <v>49</v>
      </c>
      <c r="V201" t="s">
        <v>92</v>
      </c>
      <c r="W201" t="s">
        <v>92</v>
      </c>
      <c r="X201" t="s">
        <v>88</v>
      </c>
      <c r="Y201" s="4">
        <f t="shared" si="58"/>
        <v>45842</v>
      </c>
      <c r="Z201" t="s">
        <v>40</v>
      </c>
      <c r="AA201" s="28">
        <v>1</v>
      </c>
      <c r="AB201" s="138">
        <v>0</v>
      </c>
      <c r="AC201" s="138">
        <v>0</v>
      </c>
      <c r="AD201" s="2">
        <v>0</v>
      </c>
      <c r="AE201" s="2">
        <v>0</v>
      </c>
      <c r="AF201" s="2">
        <v>119.48</v>
      </c>
      <c r="AG201" s="2">
        <v>0</v>
      </c>
      <c r="AH201" s="2">
        <v>0</v>
      </c>
      <c r="AI201" s="2">
        <v>0</v>
      </c>
      <c r="AJ201" s="29">
        <v>0</v>
      </c>
      <c r="AK201" s="30">
        <f t="shared" si="55"/>
        <v>0</v>
      </c>
      <c r="AL201" s="30">
        <f t="shared" si="56"/>
        <v>0</v>
      </c>
      <c r="AM201" s="2">
        <f t="shared" si="64"/>
        <v>3</v>
      </c>
      <c r="AN201" s="2">
        <f t="shared" si="64"/>
        <v>0</v>
      </c>
      <c r="AO201" s="2">
        <f t="shared" si="64"/>
        <v>0</v>
      </c>
      <c r="AP201" s="2">
        <f t="shared" si="64"/>
        <v>0</v>
      </c>
      <c r="AQ201" s="2">
        <f t="shared" si="64"/>
        <v>0</v>
      </c>
      <c r="AR201" s="2">
        <f t="shared" si="64"/>
        <v>530.71</v>
      </c>
      <c r="AS201" s="2">
        <f t="shared" si="68"/>
        <v>0</v>
      </c>
      <c r="AT201" s="2">
        <f t="shared" si="68"/>
        <v>0</v>
      </c>
      <c r="AU201" s="2">
        <f t="shared" si="68"/>
        <v>0</v>
      </c>
      <c r="AV201" s="29">
        <f t="shared" si="68"/>
        <v>0</v>
      </c>
      <c r="AW201" s="30">
        <f t="shared" si="68"/>
        <v>0</v>
      </c>
      <c r="AX201" s="31">
        <f t="shared" si="60"/>
        <v>0</v>
      </c>
      <c r="AY201" s="38">
        <f t="shared" si="62"/>
        <v>3</v>
      </c>
      <c r="AZ201" s="38" t="str">
        <f t="shared" si="62"/>
        <v/>
      </c>
      <c r="BA201" s="38" t="str">
        <f t="shared" si="62"/>
        <v/>
      </c>
      <c r="BB201" s="38" t="str">
        <f t="shared" si="62"/>
        <v/>
      </c>
      <c r="BC201" s="38" t="str">
        <f t="shared" si="62"/>
        <v/>
      </c>
      <c r="BD201" s="38">
        <f t="shared" si="62"/>
        <v>4.4418312688316037</v>
      </c>
      <c r="BE201" s="38" t="str">
        <f t="shared" si="61"/>
        <v/>
      </c>
      <c r="BF201" s="38" t="str">
        <f t="shared" si="61"/>
        <v/>
      </c>
      <c r="BG201" s="38" t="str">
        <f t="shared" si="61"/>
        <v/>
      </c>
      <c r="BH201" s="39" t="str">
        <f t="shared" si="61"/>
        <v/>
      </c>
      <c r="BI201" s="76" t="str">
        <f t="shared" si="61"/>
        <v/>
      </c>
      <c r="BJ201" s="40" t="str">
        <f t="shared" si="61"/>
        <v/>
      </c>
      <c r="BK201" s="119">
        <f t="shared" si="65"/>
        <v>162.54750000000001</v>
      </c>
      <c r="BL201" s="120" t="str">
        <f t="shared" si="65"/>
        <v/>
      </c>
      <c r="BM201" s="120" t="str">
        <f t="shared" si="65"/>
        <v/>
      </c>
      <c r="BN201" s="120" t="str">
        <f t="shared" si="65"/>
        <v/>
      </c>
      <c r="BO201" s="121" t="str">
        <f t="shared" si="65"/>
        <v/>
      </c>
      <c r="BP201" s="119">
        <f t="shared" si="66"/>
        <v>119.48</v>
      </c>
      <c r="BQ201" s="120" t="str">
        <f t="shared" si="66"/>
        <v/>
      </c>
      <c r="BR201" s="120" t="str">
        <f t="shared" si="66"/>
        <v/>
      </c>
      <c r="BS201" s="120" t="str">
        <f t="shared" si="66"/>
        <v/>
      </c>
      <c r="BT201" s="121" t="str">
        <f t="shared" si="66"/>
        <v/>
      </c>
      <c r="BU201" s="119">
        <f t="shared" si="67"/>
        <v>43.06750000000001</v>
      </c>
      <c r="BV201" s="121" t="str">
        <f t="shared" si="67"/>
        <v/>
      </c>
      <c r="BW201" s="121" t="str">
        <f t="shared" si="67"/>
        <v/>
      </c>
      <c r="BX201" s="120" t="str">
        <f t="shared" si="67"/>
        <v/>
      </c>
      <c r="BY201" s="121" t="str">
        <f t="shared" si="67"/>
        <v/>
      </c>
    </row>
    <row r="202" spans="1:77" ht="13.5" thickBot="1" x14ac:dyDescent="0.25">
      <c r="A202" t="s">
        <v>46</v>
      </c>
      <c r="B202" t="s">
        <v>46</v>
      </c>
      <c r="C202" t="s">
        <v>92</v>
      </c>
      <c r="D202" t="s">
        <v>92</v>
      </c>
      <c r="E202" t="s">
        <v>88</v>
      </c>
      <c r="F202" s="59">
        <f t="shared" si="57"/>
        <v>46207</v>
      </c>
      <c r="G202" s="42" t="s">
        <v>41</v>
      </c>
      <c r="H202" s="43">
        <v>0</v>
      </c>
      <c r="I202" s="44">
        <v>0</v>
      </c>
      <c r="J202" s="44">
        <v>0</v>
      </c>
      <c r="K202" s="44">
        <v>0</v>
      </c>
      <c r="L202" s="44">
        <v>0</v>
      </c>
      <c r="M202" s="44">
        <v>0</v>
      </c>
      <c r="N202" s="44">
        <v>0</v>
      </c>
      <c r="O202" s="44">
        <v>0</v>
      </c>
      <c r="P202" s="44">
        <v>0</v>
      </c>
      <c r="Q202" s="45">
        <v>0</v>
      </c>
      <c r="R202" s="46">
        <f t="shared" si="53"/>
        <v>0</v>
      </c>
      <c r="S202" s="46">
        <f t="shared" si="54"/>
        <v>0</v>
      </c>
      <c r="T202" t="s">
        <v>49</v>
      </c>
      <c r="U202" t="s">
        <v>49</v>
      </c>
      <c r="V202" t="s">
        <v>92</v>
      </c>
      <c r="W202" t="s">
        <v>92</v>
      </c>
      <c r="X202" t="s">
        <v>88</v>
      </c>
      <c r="Y202" s="59">
        <f t="shared" si="58"/>
        <v>45843</v>
      </c>
      <c r="Z202" s="42" t="s">
        <v>41</v>
      </c>
      <c r="AA202" s="43">
        <v>0</v>
      </c>
      <c r="AB202" s="44">
        <v>0</v>
      </c>
      <c r="AC202" s="44">
        <v>0</v>
      </c>
      <c r="AD202" s="44">
        <v>0</v>
      </c>
      <c r="AE202" s="44">
        <v>0</v>
      </c>
      <c r="AF202" s="44">
        <v>0</v>
      </c>
      <c r="AG202" s="44">
        <v>0</v>
      </c>
      <c r="AH202" s="44">
        <v>0</v>
      </c>
      <c r="AI202" s="44">
        <v>0</v>
      </c>
      <c r="AJ202" s="45">
        <v>0</v>
      </c>
      <c r="AK202" s="46">
        <f t="shared" si="55"/>
        <v>0</v>
      </c>
      <c r="AL202" s="46">
        <f t="shared" si="56"/>
        <v>0</v>
      </c>
      <c r="AM202" s="44">
        <f t="shared" si="64"/>
        <v>0</v>
      </c>
      <c r="AN202" s="44">
        <f t="shared" si="64"/>
        <v>0</v>
      </c>
      <c r="AO202" s="44">
        <f t="shared" si="64"/>
        <v>0</v>
      </c>
      <c r="AP202" s="44">
        <f t="shared" si="64"/>
        <v>0</v>
      </c>
      <c r="AQ202" s="44">
        <f t="shared" si="64"/>
        <v>0</v>
      </c>
      <c r="AR202" s="44">
        <f t="shared" si="64"/>
        <v>0</v>
      </c>
      <c r="AS202" s="44">
        <f t="shared" si="68"/>
        <v>0</v>
      </c>
      <c r="AT202" s="44">
        <f t="shared" si="68"/>
        <v>0</v>
      </c>
      <c r="AU202" s="44">
        <f t="shared" si="68"/>
        <v>0</v>
      </c>
      <c r="AV202" s="45">
        <f t="shared" si="68"/>
        <v>0</v>
      </c>
      <c r="AW202" s="46">
        <f t="shared" si="68"/>
        <v>0</v>
      </c>
      <c r="AX202" s="47">
        <f t="shared" si="60"/>
        <v>0</v>
      </c>
      <c r="AY202" s="56" t="str">
        <f t="shared" si="62"/>
        <v/>
      </c>
      <c r="AZ202" s="56" t="str">
        <f t="shared" si="62"/>
        <v/>
      </c>
      <c r="BA202" s="56" t="str">
        <f t="shared" si="62"/>
        <v/>
      </c>
      <c r="BB202" s="56" t="str">
        <f t="shared" si="62"/>
        <v/>
      </c>
      <c r="BC202" s="56" t="str">
        <f t="shared" si="62"/>
        <v/>
      </c>
      <c r="BD202" s="56" t="str">
        <f t="shared" si="62"/>
        <v/>
      </c>
      <c r="BE202" s="56" t="str">
        <f t="shared" si="61"/>
        <v/>
      </c>
      <c r="BF202" s="56" t="str">
        <f t="shared" si="61"/>
        <v/>
      </c>
      <c r="BG202" s="56" t="str">
        <f t="shared" si="61"/>
        <v/>
      </c>
      <c r="BH202" s="57" t="str">
        <f t="shared" si="61"/>
        <v/>
      </c>
      <c r="BI202" s="81" t="str">
        <f t="shared" si="61"/>
        <v/>
      </c>
      <c r="BJ202" s="58" t="str">
        <f t="shared" si="61"/>
        <v/>
      </c>
      <c r="BK202" s="122" t="str">
        <f t="shared" si="65"/>
        <v/>
      </c>
      <c r="BL202" s="123" t="str">
        <f t="shared" si="65"/>
        <v/>
      </c>
      <c r="BM202" s="123" t="str">
        <f t="shared" si="65"/>
        <v/>
      </c>
      <c r="BN202" s="123" t="str">
        <f t="shared" si="65"/>
        <v/>
      </c>
      <c r="BO202" s="124" t="str">
        <f t="shared" si="65"/>
        <v/>
      </c>
      <c r="BP202" s="122" t="str">
        <f t="shared" si="66"/>
        <v/>
      </c>
      <c r="BQ202" s="123" t="str">
        <f t="shared" si="66"/>
        <v/>
      </c>
      <c r="BR202" s="123" t="str">
        <f t="shared" si="66"/>
        <v/>
      </c>
      <c r="BS202" s="123" t="str">
        <f t="shared" si="66"/>
        <v/>
      </c>
      <c r="BT202" s="124" t="str">
        <f t="shared" si="66"/>
        <v/>
      </c>
      <c r="BU202" s="122" t="str">
        <f t="shared" si="67"/>
        <v/>
      </c>
      <c r="BV202" s="124" t="str">
        <f t="shared" si="67"/>
        <v/>
      </c>
      <c r="BW202" s="124" t="str">
        <f t="shared" si="67"/>
        <v/>
      </c>
      <c r="BX202" s="123" t="str">
        <f t="shared" si="67"/>
        <v/>
      </c>
      <c r="BY202" s="124" t="str">
        <f t="shared" si="67"/>
        <v/>
      </c>
    </row>
    <row r="203" spans="1:77" x14ac:dyDescent="0.2">
      <c r="A203" t="s">
        <v>46</v>
      </c>
      <c r="B203" t="s">
        <v>46</v>
      </c>
      <c r="C203" t="s">
        <v>92</v>
      </c>
      <c r="D203" t="s">
        <v>92</v>
      </c>
      <c r="E203" t="s">
        <v>89</v>
      </c>
      <c r="F203" s="4">
        <f t="shared" si="57"/>
        <v>46208</v>
      </c>
      <c r="G203" t="s">
        <v>35</v>
      </c>
      <c r="H203" s="28">
        <v>0</v>
      </c>
      <c r="I203" s="138">
        <v>0</v>
      </c>
      <c r="J203" s="138">
        <v>0</v>
      </c>
      <c r="K203" s="2">
        <v>0</v>
      </c>
      <c r="L203" s="2">
        <v>0</v>
      </c>
      <c r="M203" s="2">
        <v>0</v>
      </c>
      <c r="N203" s="2">
        <v>0</v>
      </c>
      <c r="O203" s="2">
        <v>0</v>
      </c>
      <c r="P203" s="2">
        <v>0</v>
      </c>
      <c r="Q203" s="29">
        <v>0</v>
      </c>
      <c r="R203" s="30">
        <f t="shared" si="53"/>
        <v>0</v>
      </c>
      <c r="S203" s="30">
        <f t="shared" si="54"/>
        <v>0</v>
      </c>
      <c r="T203" t="s">
        <v>49</v>
      </c>
      <c r="U203" t="s">
        <v>49</v>
      </c>
      <c r="V203" t="s">
        <v>92</v>
      </c>
      <c r="W203" t="s">
        <v>92</v>
      </c>
      <c r="X203" t="s">
        <v>89</v>
      </c>
      <c r="Y203" s="4">
        <f t="shared" si="58"/>
        <v>45844</v>
      </c>
      <c r="Z203" t="s">
        <v>35</v>
      </c>
      <c r="AA203" s="28">
        <v>0</v>
      </c>
      <c r="AB203" s="138">
        <v>0</v>
      </c>
      <c r="AC203" s="138">
        <v>0</v>
      </c>
      <c r="AD203" s="2">
        <v>0</v>
      </c>
      <c r="AE203" s="2">
        <v>0</v>
      </c>
      <c r="AF203" s="2">
        <v>0</v>
      </c>
      <c r="AG203" s="2">
        <v>0</v>
      </c>
      <c r="AH203" s="2">
        <v>0</v>
      </c>
      <c r="AI203" s="2">
        <v>0</v>
      </c>
      <c r="AJ203" s="29">
        <v>0</v>
      </c>
      <c r="AK203" s="30">
        <f t="shared" si="55"/>
        <v>0</v>
      </c>
      <c r="AL203" s="30">
        <f t="shared" si="56"/>
        <v>0</v>
      </c>
      <c r="AM203" s="2">
        <f t="shared" si="64"/>
        <v>0</v>
      </c>
      <c r="AN203" s="2">
        <f t="shared" si="64"/>
        <v>0</v>
      </c>
      <c r="AO203" s="2">
        <f t="shared" si="64"/>
        <v>0</v>
      </c>
      <c r="AP203" s="2">
        <f t="shared" si="64"/>
        <v>0</v>
      </c>
      <c r="AQ203" s="2">
        <f t="shared" si="64"/>
        <v>0</v>
      </c>
      <c r="AR203" s="2">
        <f t="shared" si="64"/>
        <v>0</v>
      </c>
      <c r="AS203" s="2">
        <f t="shared" si="68"/>
        <v>0</v>
      </c>
      <c r="AT203" s="2">
        <f t="shared" si="68"/>
        <v>0</v>
      </c>
      <c r="AU203" s="2">
        <f t="shared" si="68"/>
        <v>0</v>
      </c>
      <c r="AV203" s="29">
        <f t="shared" si="68"/>
        <v>0</v>
      </c>
      <c r="AW203" s="30">
        <f t="shared" si="68"/>
        <v>0</v>
      </c>
      <c r="AX203" s="31">
        <f t="shared" si="60"/>
        <v>0</v>
      </c>
      <c r="AY203" s="38" t="str">
        <f t="shared" si="62"/>
        <v/>
      </c>
      <c r="AZ203" s="38" t="str">
        <f t="shared" si="62"/>
        <v/>
      </c>
      <c r="BA203" s="38" t="str">
        <f t="shared" si="62"/>
        <v/>
      </c>
      <c r="BB203" s="38" t="str">
        <f t="shared" si="62"/>
        <v/>
      </c>
      <c r="BC203" s="38" t="str">
        <f t="shared" si="62"/>
        <v/>
      </c>
      <c r="BD203" s="38" t="str">
        <f t="shared" si="62"/>
        <v/>
      </c>
      <c r="BE203" s="38" t="str">
        <f t="shared" si="61"/>
        <v/>
      </c>
      <c r="BF203" s="38" t="str">
        <f t="shared" si="61"/>
        <v/>
      </c>
      <c r="BG203" s="38" t="str">
        <f t="shared" si="61"/>
        <v/>
      </c>
      <c r="BH203" s="39" t="str">
        <f t="shared" si="61"/>
        <v/>
      </c>
      <c r="BI203" s="76" t="str">
        <f t="shared" si="61"/>
        <v/>
      </c>
      <c r="BJ203" s="40" t="str">
        <f t="shared" si="61"/>
        <v/>
      </c>
      <c r="BK203" s="116" t="str">
        <f t="shared" si="65"/>
        <v/>
      </c>
      <c r="BL203" s="117" t="str">
        <f t="shared" si="65"/>
        <v/>
      </c>
      <c r="BM203" s="117" t="str">
        <f t="shared" si="65"/>
        <v/>
      </c>
      <c r="BN203" s="117" t="str">
        <f t="shared" si="65"/>
        <v/>
      </c>
      <c r="BO203" s="118" t="str">
        <f t="shared" si="65"/>
        <v/>
      </c>
      <c r="BP203" s="116" t="str">
        <f t="shared" si="66"/>
        <v/>
      </c>
      <c r="BQ203" s="117" t="str">
        <f t="shared" si="66"/>
        <v/>
      </c>
      <c r="BR203" s="117" t="str">
        <f t="shared" si="66"/>
        <v/>
      </c>
      <c r="BS203" s="117" t="str">
        <f t="shared" si="66"/>
        <v/>
      </c>
      <c r="BT203" s="118" t="str">
        <f t="shared" si="66"/>
        <v/>
      </c>
      <c r="BU203" s="116" t="str">
        <f t="shared" si="67"/>
        <v/>
      </c>
      <c r="BV203" s="118" t="str">
        <f t="shared" si="67"/>
        <v/>
      </c>
      <c r="BW203" s="118" t="str">
        <f t="shared" si="67"/>
        <v/>
      </c>
      <c r="BX203" s="117" t="str">
        <f t="shared" si="67"/>
        <v/>
      </c>
      <c r="BY203" s="118" t="str">
        <f t="shared" si="67"/>
        <v/>
      </c>
    </row>
    <row r="204" spans="1:77" x14ac:dyDescent="0.2">
      <c r="A204" t="s">
        <v>46</v>
      </c>
      <c r="B204" t="s">
        <v>46</v>
      </c>
      <c r="C204" t="s">
        <v>92</v>
      </c>
      <c r="D204" t="s">
        <v>92</v>
      </c>
      <c r="E204" t="s">
        <v>89</v>
      </c>
      <c r="F204" s="4">
        <f t="shared" si="57"/>
        <v>46209</v>
      </c>
      <c r="G204" t="s">
        <v>36</v>
      </c>
      <c r="H204" s="28">
        <v>1</v>
      </c>
      <c r="I204" s="138">
        <v>0</v>
      </c>
      <c r="J204" s="138">
        <v>0</v>
      </c>
      <c r="K204" s="2">
        <v>0</v>
      </c>
      <c r="L204" s="2">
        <v>0</v>
      </c>
      <c r="M204" s="2">
        <v>615.16999999999996</v>
      </c>
      <c r="N204" s="2">
        <v>0</v>
      </c>
      <c r="O204" s="2">
        <v>0</v>
      </c>
      <c r="P204" s="2">
        <v>0</v>
      </c>
      <c r="Q204" s="29">
        <v>0</v>
      </c>
      <c r="R204" s="30">
        <f t="shared" si="53"/>
        <v>0</v>
      </c>
      <c r="S204" s="30">
        <f t="shared" si="54"/>
        <v>0</v>
      </c>
      <c r="T204" t="s">
        <v>49</v>
      </c>
      <c r="U204" t="s">
        <v>49</v>
      </c>
      <c r="V204" t="s">
        <v>92</v>
      </c>
      <c r="W204" t="s">
        <v>92</v>
      </c>
      <c r="X204" t="s">
        <v>89</v>
      </c>
      <c r="Y204" s="4">
        <f t="shared" si="58"/>
        <v>45845</v>
      </c>
      <c r="Z204" t="s">
        <v>36</v>
      </c>
      <c r="AA204" s="28">
        <v>2</v>
      </c>
      <c r="AB204" s="138">
        <v>0</v>
      </c>
      <c r="AC204" s="138">
        <v>0</v>
      </c>
      <c r="AD204" s="2">
        <v>0</v>
      </c>
      <c r="AE204" s="2">
        <v>0</v>
      </c>
      <c r="AF204" s="2">
        <v>1227.58</v>
      </c>
      <c r="AG204" s="2">
        <v>0</v>
      </c>
      <c r="AH204" s="2">
        <v>0</v>
      </c>
      <c r="AI204" s="2">
        <v>0</v>
      </c>
      <c r="AJ204" s="29">
        <v>0</v>
      </c>
      <c r="AK204" s="30">
        <f t="shared" si="55"/>
        <v>0</v>
      </c>
      <c r="AL204" s="30">
        <f t="shared" si="56"/>
        <v>0</v>
      </c>
      <c r="AM204" s="2">
        <f t="shared" si="64"/>
        <v>-1</v>
      </c>
      <c r="AN204" s="2">
        <f t="shared" si="64"/>
        <v>0</v>
      </c>
      <c r="AO204" s="2">
        <f t="shared" si="64"/>
        <v>0</v>
      </c>
      <c r="AP204" s="2">
        <f t="shared" si="64"/>
        <v>0</v>
      </c>
      <c r="AQ204" s="2">
        <f t="shared" si="64"/>
        <v>0</v>
      </c>
      <c r="AR204" s="2">
        <f t="shared" si="64"/>
        <v>-612.41</v>
      </c>
      <c r="AS204" s="2">
        <f t="shared" si="68"/>
        <v>0</v>
      </c>
      <c r="AT204" s="2">
        <f t="shared" si="68"/>
        <v>0</v>
      </c>
      <c r="AU204" s="2">
        <f t="shared" si="68"/>
        <v>0</v>
      </c>
      <c r="AV204" s="29">
        <f t="shared" si="68"/>
        <v>0</v>
      </c>
      <c r="AW204" s="30">
        <f t="shared" si="68"/>
        <v>0</v>
      </c>
      <c r="AX204" s="31">
        <f t="shared" si="60"/>
        <v>0</v>
      </c>
      <c r="AY204" s="38">
        <f t="shared" si="62"/>
        <v>-0.5</v>
      </c>
      <c r="AZ204" s="38" t="str">
        <f t="shared" si="62"/>
        <v/>
      </c>
      <c r="BA204" s="38" t="str">
        <f t="shared" si="62"/>
        <v/>
      </c>
      <c r="BB204" s="38" t="str">
        <f t="shared" si="62"/>
        <v/>
      </c>
      <c r="BC204" s="38" t="str">
        <f t="shared" si="62"/>
        <v/>
      </c>
      <c r="BD204" s="38">
        <f t="shared" si="62"/>
        <v>-0.49887583701265903</v>
      </c>
      <c r="BE204" s="38" t="str">
        <f t="shared" si="61"/>
        <v/>
      </c>
      <c r="BF204" s="38" t="str">
        <f t="shared" si="61"/>
        <v/>
      </c>
      <c r="BG204" s="38" t="str">
        <f t="shared" si="61"/>
        <v/>
      </c>
      <c r="BH204" s="39" t="str">
        <f t="shared" si="61"/>
        <v/>
      </c>
      <c r="BI204" s="76" t="str">
        <f t="shared" si="61"/>
        <v/>
      </c>
      <c r="BJ204" s="40" t="str">
        <f t="shared" si="61"/>
        <v/>
      </c>
      <c r="BK204" s="119">
        <f t="shared" si="65"/>
        <v>615.16999999999996</v>
      </c>
      <c r="BL204" s="120" t="str">
        <f t="shared" si="65"/>
        <v/>
      </c>
      <c r="BM204" s="120" t="str">
        <f t="shared" si="65"/>
        <v/>
      </c>
      <c r="BN204" s="120" t="str">
        <f t="shared" si="65"/>
        <v/>
      </c>
      <c r="BO204" s="121" t="str">
        <f t="shared" si="65"/>
        <v/>
      </c>
      <c r="BP204" s="119">
        <f t="shared" si="66"/>
        <v>613.79</v>
      </c>
      <c r="BQ204" s="120" t="str">
        <f t="shared" si="66"/>
        <v/>
      </c>
      <c r="BR204" s="120" t="str">
        <f t="shared" si="66"/>
        <v/>
      </c>
      <c r="BS204" s="120" t="str">
        <f t="shared" si="66"/>
        <v/>
      </c>
      <c r="BT204" s="121" t="str">
        <f t="shared" si="66"/>
        <v/>
      </c>
      <c r="BU204" s="119">
        <f t="shared" si="67"/>
        <v>1.3799999999999955</v>
      </c>
      <c r="BV204" s="121" t="str">
        <f t="shared" si="67"/>
        <v/>
      </c>
      <c r="BW204" s="121" t="str">
        <f t="shared" si="67"/>
        <v/>
      </c>
      <c r="BX204" s="120" t="str">
        <f t="shared" si="67"/>
        <v/>
      </c>
      <c r="BY204" s="121" t="str">
        <f t="shared" si="67"/>
        <v/>
      </c>
    </row>
    <row r="205" spans="1:77" x14ac:dyDescent="0.2">
      <c r="A205" t="s">
        <v>46</v>
      </c>
      <c r="B205" t="s">
        <v>46</v>
      </c>
      <c r="C205" t="s">
        <v>92</v>
      </c>
      <c r="D205" t="s">
        <v>92</v>
      </c>
      <c r="E205" t="s">
        <v>89</v>
      </c>
      <c r="F205" s="4">
        <f t="shared" si="57"/>
        <v>46210</v>
      </c>
      <c r="G205" t="s">
        <v>37</v>
      </c>
      <c r="H205" s="28">
        <v>0</v>
      </c>
      <c r="I205" s="138">
        <v>0</v>
      </c>
      <c r="J205" s="138">
        <v>0</v>
      </c>
      <c r="K205" s="2">
        <v>0</v>
      </c>
      <c r="L205" s="2">
        <v>0</v>
      </c>
      <c r="M205" s="2">
        <v>0</v>
      </c>
      <c r="N205" s="2">
        <v>0</v>
      </c>
      <c r="O205" s="2">
        <v>0</v>
      </c>
      <c r="P205" s="2">
        <v>0</v>
      </c>
      <c r="Q205" s="29">
        <v>0</v>
      </c>
      <c r="R205" s="30">
        <f t="shared" si="53"/>
        <v>0</v>
      </c>
      <c r="S205" s="30">
        <f t="shared" si="54"/>
        <v>0</v>
      </c>
      <c r="T205" t="s">
        <v>49</v>
      </c>
      <c r="U205" t="s">
        <v>49</v>
      </c>
      <c r="V205" t="s">
        <v>92</v>
      </c>
      <c r="W205" t="s">
        <v>92</v>
      </c>
      <c r="X205" t="s">
        <v>89</v>
      </c>
      <c r="Y205" s="4">
        <f t="shared" si="58"/>
        <v>45846</v>
      </c>
      <c r="Z205" t="s">
        <v>37</v>
      </c>
      <c r="AA205" s="28">
        <v>3</v>
      </c>
      <c r="AB205" s="138">
        <v>1</v>
      </c>
      <c r="AC205" s="138">
        <v>0</v>
      </c>
      <c r="AD205" s="2">
        <v>0</v>
      </c>
      <c r="AE205" s="2">
        <v>0</v>
      </c>
      <c r="AF205" s="2">
        <v>614.46</v>
      </c>
      <c r="AG205" s="2">
        <v>0</v>
      </c>
      <c r="AH205" s="2">
        <v>0</v>
      </c>
      <c r="AI205" s="2">
        <v>0</v>
      </c>
      <c r="AJ205" s="29">
        <v>0</v>
      </c>
      <c r="AK205" s="30">
        <f t="shared" si="55"/>
        <v>1</v>
      </c>
      <c r="AL205" s="30">
        <f t="shared" si="56"/>
        <v>0</v>
      </c>
      <c r="AM205" s="2">
        <f t="shared" si="64"/>
        <v>-3</v>
      </c>
      <c r="AN205" s="2">
        <f t="shared" si="64"/>
        <v>-1</v>
      </c>
      <c r="AO205" s="2">
        <f t="shared" si="64"/>
        <v>0</v>
      </c>
      <c r="AP205" s="2">
        <f t="shared" si="64"/>
        <v>0</v>
      </c>
      <c r="AQ205" s="2">
        <f t="shared" si="64"/>
        <v>0</v>
      </c>
      <c r="AR205" s="2">
        <f t="shared" si="64"/>
        <v>-614.46</v>
      </c>
      <c r="AS205" s="2">
        <f t="shared" si="68"/>
        <v>0</v>
      </c>
      <c r="AT205" s="2">
        <f t="shared" si="68"/>
        <v>0</v>
      </c>
      <c r="AU205" s="2">
        <f t="shared" si="68"/>
        <v>0</v>
      </c>
      <c r="AV205" s="29">
        <f t="shared" si="68"/>
        <v>0</v>
      </c>
      <c r="AW205" s="30">
        <f t="shared" si="68"/>
        <v>-1</v>
      </c>
      <c r="AX205" s="31">
        <f t="shared" si="60"/>
        <v>0</v>
      </c>
      <c r="AY205" s="38">
        <f t="shared" si="62"/>
        <v>-1</v>
      </c>
      <c r="AZ205" s="38">
        <f t="shared" si="62"/>
        <v>-1</v>
      </c>
      <c r="BA205" s="38" t="str">
        <f t="shared" si="62"/>
        <v/>
      </c>
      <c r="BB205" s="38" t="str">
        <f t="shared" si="62"/>
        <v/>
      </c>
      <c r="BC205" s="38" t="str">
        <f t="shared" si="62"/>
        <v/>
      </c>
      <c r="BD205" s="38">
        <f t="shared" si="62"/>
        <v>-1</v>
      </c>
      <c r="BE205" s="38" t="str">
        <f t="shared" si="61"/>
        <v/>
      </c>
      <c r="BF205" s="38" t="str">
        <f t="shared" si="61"/>
        <v/>
      </c>
      <c r="BG205" s="38" t="str">
        <f t="shared" si="61"/>
        <v/>
      </c>
      <c r="BH205" s="39" t="str">
        <f t="shared" si="61"/>
        <v/>
      </c>
      <c r="BI205" s="76">
        <f t="shared" si="61"/>
        <v>-1</v>
      </c>
      <c r="BJ205" s="40" t="str">
        <f t="shared" si="61"/>
        <v/>
      </c>
      <c r="BK205" s="119" t="str">
        <f t="shared" si="65"/>
        <v/>
      </c>
      <c r="BL205" s="120" t="str">
        <f t="shared" si="65"/>
        <v/>
      </c>
      <c r="BM205" s="120" t="str">
        <f t="shared" si="65"/>
        <v/>
      </c>
      <c r="BN205" s="120" t="str">
        <f t="shared" si="65"/>
        <v/>
      </c>
      <c r="BO205" s="121" t="str">
        <f t="shared" si="65"/>
        <v/>
      </c>
      <c r="BP205" s="119">
        <f t="shared" si="66"/>
        <v>204.82000000000002</v>
      </c>
      <c r="BQ205" s="120">
        <f t="shared" si="66"/>
        <v>0</v>
      </c>
      <c r="BR205" s="120" t="str">
        <f t="shared" si="66"/>
        <v/>
      </c>
      <c r="BS205" s="120" t="str">
        <f t="shared" si="66"/>
        <v/>
      </c>
      <c r="BT205" s="121" t="str">
        <f t="shared" si="66"/>
        <v/>
      </c>
      <c r="BU205" s="119" t="str">
        <f t="shared" si="67"/>
        <v/>
      </c>
      <c r="BV205" s="121" t="str">
        <f t="shared" si="67"/>
        <v/>
      </c>
      <c r="BW205" s="121" t="str">
        <f t="shared" si="67"/>
        <v/>
      </c>
      <c r="BX205" s="120" t="str">
        <f t="shared" si="67"/>
        <v/>
      </c>
      <c r="BY205" s="121" t="str">
        <f t="shared" si="67"/>
        <v/>
      </c>
    </row>
    <row r="206" spans="1:77" x14ac:dyDescent="0.2">
      <c r="A206" t="s">
        <v>46</v>
      </c>
      <c r="B206" t="s">
        <v>46</v>
      </c>
      <c r="C206" t="s">
        <v>92</v>
      </c>
      <c r="D206" t="s">
        <v>92</v>
      </c>
      <c r="E206" t="s">
        <v>89</v>
      </c>
      <c r="F206" s="4">
        <f t="shared" si="57"/>
        <v>46211</v>
      </c>
      <c r="G206" t="s">
        <v>38</v>
      </c>
      <c r="H206" s="28">
        <v>3</v>
      </c>
      <c r="I206" s="138">
        <v>1</v>
      </c>
      <c r="J206" s="138">
        <v>0</v>
      </c>
      <c r="K206" s="2">
        <v>0</v>
      </c>
      <c r="L206" s="2">
        <v>0</v>
      </c>
      <c r="M206" s="2">
        <v>285.32</v>
      </c>
      <c r="N206" s="2">
        <v>94.93</v>
      </c>
      <c r="O206" s="2">
        <v>0</v>
      </c>
      <c r="P206" s="2">
        <v>0</v>
      </c>
      <c r="Q206" s="29">
        <v>0</v>
      </c>
      <c r="R206" s="30">
        <f t="shared" si="53"/>
        <v>1</v>
      </c>
      <c r="S206" s="30">
        <f t="shared" si="54"/>
        <v>94.93</v>
      </c>
      <c r="T206" t="s">
        <v>49</v>
      </c>
      <c r="U206" t="s">
        <v>49</v>
      </c>
      <c r="V206" t="s">
        <v>92</v>
      </c>
      <c r="W206" t="s">
        <v>92</v>
      </c>
      <c r="X206" t="s">
        <v>89</v>
      </c>
      <c r="Y206" s="4">
        <f t="shared" si="58"/>
        <v>45847</v>
      </c>
      <c r="Z206" t="s">
        <v>38</v>
      </c>
      <c r="AA206" s="28">
        <v>1</v>
      </c>
      <c r="AB206" s="138">
        <v>0</v>
      </c>
      <c r="AC206" s="138">
        <v>0</v>
      </c>
      <c r="AD206" s="2">
        <v>0</v>
      </c>
      <c r="AE206" s="2">
        <v>0</v>
      </c>
      <c r="AF206" s="2">
        <v>184.86</v>
      </c>
      <c r="AG206" s="2">
        <v>0</v>
      </c>
      <c r="AH206" s="2">
        <v>0</v>
      </c>
      <c r="AI206" s="2">
        <v>0</v>
      </c>
      <c r="AJ206" s="29">
        <v>0</v>
      </c>
      <c r="AK206" s="30">
        <f t="shared" si="55"/>
        <v>0</v>
      </c>
      <c r="AL206" s="30">
        <f t="shared" si="56"/>
        <v>0</v>
      </c>
      <c r="AM206" s="2">
        <f t="shared" si="64"/>
        <v>2</v>
      </c>
      <c r="AN206" s="2">
        <f t="shared" si="64"/>
        <v>1</v>
      </c>
      <c r="AO206" s="2">
        <f t="shared" si="64"/>
        <v>0</v>
      </c>
      <c r="AP206" s="2">
        <f t="shared" si="64"/>
        <v>0</v>
      </c>
      <c r="AQ206" s="2">
        <f t="shared" si="64"/>
        <v>0</v>
      </c>
      <c r="AR206" s="2">
        <f t="shared" si="64"/>
        <v>100.45999999999998</v>
      </c>
      <c r="AS206" s="2">
        <f t="shared" si="68"/>
        <v>94.93</v>
      </c>
      <c r="AT206" s="2">
        <f t="shared" si="68"/>
        <v>0</v>
      </c>
      <c r="AU206" s="2">
        <f t="shared" si="68"/>
        <v>0</v>
      </c>
      <c r="AV206" s="29">
        <f t="shared" si="68"/>
        <v>0</v>
      </c>
      <c r="AW206" s="30">
        <f t="shared" si="68"/>
        <v>1</v>
      </c>
      <c r="AX206" s="31">
        <f t="shared" si="60"/>
        <v>94.93</v>
      </c>
      <c r="AY206" s="38">
        <f t="shared" si="62"/>
        <v>2</v>
      </c>
      <c r="AZ206" s="38" t="str">
        <f t="shared" si="62"/>
        <v/>
      </c>
      <c r="BA206" s="38" t="str">
        <f t="shared" si="62"/>
        <v/>
      </c>
      <c r="BB206" s="38" t="str">
        <f t="shared" si="62"/>
        <v/>
      </c>
      <c r="BC206" s="38" t="str">
        <f t="shared" si="62"/>
        <v/>
      </c>
      <c r="BD206" s="38">
        <f t="shared" si="62"/>
        <v>0.54343827761549268</v>
      </c>
      <c r="BE206" s="38" t="str">
        <f t="shared" si="61"/>
        <v/>
      </c>
      <c r="BF206" s="38" t="str">
        <f t="shared" si="61"/>
        <v/>
      </c>
      <c r="BG206" s="38" t="str">
        <f t="shared" si="61"/>
        <v/>
      </c>
      <c r="BH206" s="39" t="str">
        <f t="shared" si="61"/>
        <v/>
      </c>
      <c r="BI206" s="76" t="str">
        <f t="shared" si="61"/>
        <v/>
      </c>
      <c r="BJ206" s="40" t="str">
        <f t="shared" si="61"/>
        <v/>
      </c>
      <c r="BK206" s="119">
        <f t="shared" si="65"/>
        <v>95.106666666666669</v>
      </c>
      <c r="BL206" s="120">
        <f t="shared" si="65"/>
        <v>94.93</v>
      </c>
      <c r="BM206" s="120" t="str">
        <f t="shared" si="65"/>
        <v/>
      </c>
      <c r="BN206" s="120" t="str">
        <f t="shared" si="65"/>
        <v/>
      </c>
      <c r="BO206" s="121" t="str">
        <f t="shared" si="65"/>
        <v/>
      </c>
      <c r="BP206" s="119">
        <f t="shared" si="66"/>
        <v>184.86</v>
      </c>
      <c r="BQ206" s="120" t="str">
        <f t="shared" si="66"/>
        <v/>
      </c>
      <c r="BR206" s="120" t="str">
        <f t="shared" si="66"/>
        <v/>
      </c>
      <c r="BS206" s="120" t="str">
        <f t="shared" si="66"/>
        <v/>
      </c>
      <c r="BT206" s="121" t="str">
        <f t="shared" si="66"/>
        <v/>
      </c>
      <c r="BU206" s="119">
        <f t="shared" si="67"/>
        <v>-89.753333333333345</v>
      </c>
      <c r="BV206" s="121" t="str">
        <f t="shared" si="67"/>
        <v/>
      </c>
      <c r="BW206" s="121" t="str">
        <f t="shared" si="67"/>
        <v/>
      </c>
      <c r="BX206" s="120" t="str">
        <f t="shared" si="67"/>
        <v/>
      </c>
      <c r="BY206" s="121" t="str">
        <f t="shared" si="67"/>
        <v/>
      </c>
    </row>
    <row r="207" spans="1:77" x14ac:dyDescent="0.2">
      <c r="A207" t="s">
        <v>46</v>
      </c>
      <c r="B207" t="s">
        <v>46</v>
      </c>
      <c r="C207" t="s">
        <v>92</v>
      </c>
      <c r="D207" t="s">
        <v>92</v>
      </c>
      <c r="E207" t="s">
        <v>89</v>
      </c>
      <c r="F207" s="4">
        <f t="shared" si="57"/>
        <v>46212</v>
      </c>
      <c r="G207" t="s">
        <v>39</v>
      </c>
      <c r="H207" s="28">
        <v>0</v>
      </c>
      <c r="I207" s="138">
        <v>2</v>
      </c>
      <c r="J207" s="138">
        <v>0</v>
      </c>
      <c r="K207" s="2">
        <v>0</v>
      </c>
      <c r="L207" s="2">
        <v>0</v>
      </c>
      <c r="M207" s="2">
        <v>0</v>
      </c>
      <c r="N207" s="2">
        <v>19.990000000000009</v>
      </c>
      <c r="O207" s="2">
        <v>0</v>
      </c>
      <c r="P207" s="2">
        <v>0</v>
      </c>
      <c r="Q207" s="29">
        <v>0</v>
      </c>
      <c r="R207" s="30">
        <f t="shared" ref="R207:R270" si="69">SUM(I207:L207)</f>
        <v>2</v>
      </c>
      <c r="S207" s="30">
        <f t="shared" ref="S207:S270" si="70">SUM(N207:Q207)</f>
        <v>19.990000000000009</v>
      </c>
      <c r="T207" t="s">
        <v>49</v>
      </c>
      <c r="U207" t="s">
        <v>49</v>
      </c>
      <c r="V207" t="s">
        <v>92</v>
      </c>
      <c r="W207" t="s">
        <v>92</v>
      </c>
      <c r="X207" t="s">
        <v>89</v>
      </c>
      <c r="Y207" s="4">
        <f t="shared" si="58"/>
        <v>45848</v>
      </c>
      <c r="Z207" t="s">
        <v>39</v>
      </c>
      <c r="AA207" s="28">
        <v>0</v>
      </c>
      <c r="AB207" s="138">
        <v>0</v>
      </c>
      <c r="AC207" s="138">
        <v>0</v>
      </c>
      <c r="AD207" s="2">
        <v>0</v>
      </c>
      <c r="AE207" s="2">
        <v>0</v>
      </c>
      <c r="AF207" s="2">
        <v>0</v>
      </c>
      <c r="AG207" s="2">
        <v>0</v>
      </c>
      <c r="AH207" s="2">
        <v>0</v>
      </c>
      <c r="AI207" s="2">
        <v>0</v>
      </c>
      <c r="AJ207" s="29">
        <v>0</v>
      </c>
      <c r="AK207" s="30">
        <f t="shared" ref="AK207:AK270" si="71">SUM(AB207:AE207)</f>
        <v>0</v>
      </c>
      <c r="AL207" s="30">
        <f t="shared" ref="AL207:AL270" si="72">SUM(AG207:AJ207)</f>
        <v>0</v>
      </c>
      <c r="AM207" s="2">
        <f t="shared" si="64"/>
        <v>0</v>
      </c>
      <c r="AN207" s="2">
        <f t="shared" si="64"/>
        <v>2</v>
      </c>
      <c r="AO207" s="2">
        <f t="shared" si="64"/>
        <v>0</v>
      </c>
      <c r="AP207" s="2">
        <f t="shared" si="64"/>
        <v>0</v>
      </c>
      <c r="AQ207" s="2">
        <f t="shared" si="64"/>
        <v>0</v>
      </c>
      <c r="AR207" s="2">
        <f t="shared" si="64"/>
        <v>0</v>
      </c>
      <c r="AS207" s="2">
        <f t="shared" si="68"/>
        <v>19.990000000000009</v>
      </c>
      <c r="AT207" s="2">
        <f t="shared" si="68"/>
        <v>0</v>
      </c>
      <c r="AU207" s="2">
        <f t="shared" si="68"/>
        <v>0</v>
      </c>
      <c r="AV207" s="29">
        <f t="shared" si="68"/>
        <v>0</v>
      </c>
      <c r="AW207" s="30">
        <f t="shared" si="68"/>
        <v>2</v>
      </c>
      <c r="AX207" s="31">
        <f t="shared" si="60"/>
        <v>19.990000000000009</v>
      </c>
      <c r="AY207" s="38" t="str">
        <f t="shared" si="62"/>
        <v/>
      </c>
      <c r="AZ207" s="38" t="str">
        <f t="shared" si="62"/>
        <v/>
      </c>
      <c r="BA207" s="38" t="str">
        <f t="shared" si="62"/>
        <v/>
      </c>
      <c r="BB207" s="38" t="str">
        <f t="shared" si="62"/>
        <v/>
      </c>
      <c r="BC207" s="38" t="str">
        <f t="shared" si="62"/>
        <v/>
      </c>
      <c r="BD207" s="38" t="str">
        <f t="shared" si="62"/>
        <v/>
      </c>
      <c r="BE207" s="38" t="str">
        <f t="shared" si="61"/>
        <v/>
      </c>
      <c r="BF207" s="38" t="str">
        <f t="shared" si="61"/>
        <v/>
      </c>
      <c r="BG207" s="38" t="str">
        <f t="shared" si="61"/>
        <v/>
      </c>
      <c r="BH207" s="39" t="str">
        <f t="shared" ref="BH207:BJ270" si="73">IFERROR(AV207/AJ207,"")</f>
        <v/>
      </c>
      <c r="BI207" s="76" t="str">
        <f t="shared" si="73"/>
        <v/>
      </c>
      <c r="BJ207" s="40" t="str">
        <f t="shared" si="73"/>
        <v/>
      </c>
      <c r="BK207" s="119" t="str">
        <f t="shared" si="65"/>
        <v/>
      </c>
      <c r="BL207" s="120">
        <f t="shared" si="65"/>
        <v>9.9950000000000045</v>
      </c>
      <c r="BM207" s="120" t="str">
        <f t="shared" si="65"/>
        <v/>
      </c>
      <c r="BN207" s="120" t="str">
        <f t="shared" si="65"/>
        <v/>
      </c>
      <c r="BO207" s="121" t="str">
        <f t="shared" si="65"/>
        <v/>
      </c>
      <c r="BP207" s="119" t="str">
        <f t="shared" si="66"/>
        <v/>
      </c>
      <c r="BQ207" s="120" t="str">
        <f t="shared" si="66"/>
        <v/>
      </c>
      <c r="BR207" s="120" t="str">
        <f t="shared" si="66"/>
        <v/>
      </c>
      <c r="BS207" s="120" t="str">
        <f t="shared" si="66"/>
        <v/>
      </c>
      <c r="BT207" s="121" t="str">
        <f t="shared" si="66"/>
        <v/>
      </c>
      <c r="BU207" s="119" t="str">
        <f t="shared" si="67"/>
        <v/>
      </c>
      <c r="BV207" s="121" t="str">
        <f t="shared" si="67"/>
        <v/>
      </c>
      <c r="BW207" s="121" t="str">
        <f t="shared" si="67"/>
        <v/>
      </c>
      <c r="BX207" s="120" t="str">
        <f t="shared" si="67"/>
        <v/>
      </c>
      <c r="BY207" s="121" t="str">
        <f t="shared" si="67"/>
        <v/>
      </c>
    </row>
    <row r="208" spans="1:77" x14ac:dyDescent="0.2">
      <c r="A208" t="s">
        <v>46</v>
      </c>
      <c r="B208" t="s">
        <v>46</v>
      </c>
      <c r="C208" t="s">
        <v>92</v>
      </c>
      <c r="D208" t="s">
        <v>92</v>
      </c>
      <c r="E208" t="s">
        <v>89</v>
      </c>
      <c r="F208" s="4">
        <f t="shared" ref="F208:F271" si="74">+F207+1</f>
        <v>46213</v>
      </c>
      <c r="G208" t="s">
        <v>40</v>
      </c>
      <c r="H208" s="28">
        <v>1</v>
      </c>
      <c r="I208" s="138">
        <v>0</v>
      </c>
      <c r="J208" s="138">
        <v>0</v>
      </c>
      <c r="K208" s="2">
        <v>0</v>
      </c>
      <c r="L208" s="2">
        <v>0</v>
      </c>
      <c r="M208" s="2">
        <v>46.42</v>
      </c>
      <c r="N208" s="2">
        <v>0</v>
      </c>
      <c r="O208" s="2">
        <v>0</v>
      </c>
      <c r="P208" s="2">
        <v>0</v>
      </c>
      <c r="Q208" s="29">
        <v>0</v>
      </c>
      <c r="R208" s="30">
        <f t="shared" si="69"/>
        <v>0</v>
      </c>
      <c r="S208" s="30">
        <f t="shared" si="70"/>
        <v>0</v>
      </c>
      <c r="T208" t="s">
        <v>49</v>
      </c>
      <c r="U208" t="s">
        <v>49</v>
      </c>
      <c r="V208" t="s">
        <v>92</v>
      </c>
      <c r="W208" t="s">
        <v>92</v>
      </c>
      <c r="X208" t="s">
        <v>89</v>
      </c>
      <c r="Y208" s="4">
        <f t="shared" ref="Y208:Y271" si="75">+Y207+1</f>
        <v>45849</v>
      </c>
      <c r="Z208" t="s">
        <v>40</v>
      </c>
      <c r="AA208" s="28">
        <v>4</v>
      </c>
      <c r="AB208" s="138">
        <v>0</v>
      </c>
      <c r="AC208" s="138">
        <v>0</v>
      </c>
      <c r="AD208" s="2">
        <v>0</v>
      </c>
      <c r="AE208" s="2">
        <v>0</v>
      </c>
      <c r="AF208" s="2">
        <v>856.48</v>
      </c>
      <c r="AG208" s="2">
        <v>0</v>
      </c>
      <c r="AH208" s="2">
        <v>0</v>
      </c>
      <c r="AI208" s="2">
        <v>0</v>
      </c>
      <c r="AJ208" s="29">
        <v>0</v>
      </c>
      <c r="AK208" s="30">
        <f t="shared" si="71"/>
        <v>0</v>
      </c>
      <c r="AL208" s="30">
        <f t="shared" si="72"/>
        <v>0</v>
      </c>
      <c r="AM208" s="2">
        <f t="shared" si="64"/>
        <v>-3</v>
      </c>
      <c r="AN208" s="2">
        <f t="shared" si="64"/>
        <v>0</v>
      </c>
      <c r="AO208" s="2">
        <f t="shared" si="64"/>
        <v>0</v>
      </c>
      <c r="AP208" s="2">
        <f t="shared" si="64"/>
        <v>0</v>
      </c>
      <c r="AQ208" s="2">
        <f t="shared" si="64"/>
        <v>0</v>
      </c>
      <c r="AR208" s="2">
        <f t="shared" si="64"/>
        <v>-810.06000000000006</v>
      </c>
      <c r="AS208" s="2">
        <f t="shared" si="68"/>
        <v>0</v>
      </c>
      <c r="AT208" s="2">
        <f t="shared" si="68"/>
        <v>0</v>
      </c>
      <c r="AU208" s="2">
        <f t="shared" si="68"/>
        <v>0</v>
      </c>
      <c r="AV208" s="29">
        <f t="shared" si="68"/>
        <v>0</v>
      </c>
      <c r="AW208" s="30">
        <f t="shared" si="68"/>
        <v>0</v>
      </c>
      <c r="AX208" s="31">
        <f t="shared" si="60"/>
        <v>0</v>
      </c>
      <c r="AY208" s="38">
        <f t="shared" si="62"/>
        <v>-0.75</v>
      </c>
      <c r="AZ208" s="38" t="str">
        <f t="shared" si="62"/>
        <v/>
      </c>
      <c r="BA208" s="38" t="str">
        <f t="shared" si="62"/>
        <v/>
      </c>
      <c r="BB208" s="38" t="str">
        <f t="shared" si="62"/>
        <v/>
      </c>
      <c r="BC208" s="38" t="str">
        <f t="shared" si="62"/>
        <v/>
      </c>
      <c r="BD208" s="38">
        <f t="shared" si="62"/>
        <v>-0.94580141976461807</v>
      </c>
      <c r="BE208" s="38" t="str">
        <f t="shared" si="62"/>
        <v/>
      </c>
      <c r="BF208" s="38" t="str">
        <f t="shared" si="62"/>
        <v/>
      </c>
      <c r="BG208" s="38" t="str">
        <f t="shared" si="62"/>
        <v/>
      </c>
      <c r="BH208" s="39" t="str">
        <f t="shared" si="73"/>
        <v/>
      </c>
      <c r="BI208" s="76" t="str">
        <f t="shared" si="73"/>
        <v/>
      </c>
      <c r="BJ208" s="40" t="str">
        <f t="shared" si="73"/>
        <v/>
      </c>
      <c r="BK208" s="119">
        <f t="shared" si="65"/>
        <v>46.42</v>
      </c>
      <c r="BL208" s="120" t="str">
        <f t="shared" si="65"/>
        <v/>
      </c>
      <c r="BM208" s="120" t="str">
        <f t="shared" si="65"/>
        <v/>
      </c>
      <c r="BN208" s="120" t="str">
        <f t="shared" si="65"/>
        <v/>
      </c>
      <c r="BO208" s="121" t="str">
        <f t="shared" si="65"/>
        <v/>
      </c>
      <c r="BP208" s="119">
        <f t="shared" si="66"/>
        <v>214.12</v>
      </c>
      <c r="BQ208" s="120" t="str">
        <f t="shared" si="66"/>
        <v/>
      </c>
      <c r="BR208" s="120" t="str">
        <f t="shared" si="66"/>
        <v/>
      </c>
      <c r="BS208" s="120" t="str">
        <f t="shared" si="66"/>
        <v/>
      </c>
      <c r="BT208" s="121" t="str">
        <f t="shared" si="66"/>
        <v/>
      </c>
      <c r="BU208" s="119">
        <f t="shared" si="67"/>
        <v>-167.7</v>
      </c>
      <c r="BV208" s="121" t="str">
        <f t="shared" si="67"/>
        <v/>
      </c>
      <c r="BW208" s="121" t="str">
        <f t="shared" si="67"/>
        <v/>
      </c>
      <c r="BX208" s="120" t="str">
        <f t="shared" si="67"/>
        <v/>
      </c>
      <c r="BY208" s="121" t="str">
        <f t="shared" si="67"/>
        <v/>
      </c>
    </row>
    <row r="209" spans="1:77" ht="13.5" thickBot="1" x14ac:dyDescent="0.25">
      <c r="A209" t="s">
        <v>46</v>
      </c>
      <c r="B209" t="s">
        <v>46</v>
      </c>
      <c r="C209" t="s">
        <v>92</v>
      </c>
      <c r="D209" t="s">
        <v>92</v>
      </c>
      <c r="E209" t="s">
        <v>89</v>
      </c>
      <c r="F209" s="59">
        <f t="shared" si="74"/>
        <v>46214</v>
      </c>
      <c r="G209" s="42" t="s">
        <v>41</v>
      </c>
      <c r="H209" s="43">
        <v>2</v>
      </c>
      <c r="I209" s="44">
        <v>0</v>
      </c>
      <c r="J209" s="44">
        <v>0</v>
      </c>
      <c r="K209" s="44">
        <v>0</v>
      </c>
      <c r="L209" s="44">
        <v>0</v>
      </c>
      <c r="M209" s="44">
        <v>1240.08</v>
      </c>
      <c r="N209" s="44">
        <v>0</v>
      </c>
      <c r="O209" s="44">
        <v>0</v>
      </c>
      <c r="P209" s="44">
        <v>0</v>
      </c>
      <c r="Q209" s="45">
        <v>0</v>
      </c>
      <c r="R209" s="46">
        <f t="shared" si="69"/>
        <v>0</v>
      </c>
      <c r="S209" s="46">
        <f t="shared" si="70"/>
        <v>0</v>
      </c>
      <c r="T209" t="s">
        <v>49</v>
      </c>
      <c r="U209" t="s">
        <v>49</v>
      </c>
      <c r="V209" t="s">
        <v>92</v>
      </c>
      <c r="W209" t="s">
        <v>92</v>
      </c>
      <c r="X209" t="s">
        <v>89</v>
      </c>
      <c r="Y209" s="59">
        <f t="shared" si="75"/>
        <v>45850</v>
      </c>
      <c r="Z209" s="42" t="s">
        <v>41</v>
      </c>
      <c r="AA209" s="43">
        <v>1</v>
      </c>
      <c r="AB209" s="44">
        <v>0</v>
      </c>
      <c r="AC209" s="44">
        <v>0</v>
      </c>
      <c r="AD209" s="44">
        <v>0</v>
      </c>
      <c r="AE209" s="44">
        <v>0</v>
      </c>
      <c r="AF209" s="44">
        <v>519.98</v>
      </c>
      <c r="AG209" s="44">
        <v>0</v>
      </c>
      <c r="AH209" s="44">
        <v>0</v>
      </c>
      <c r="AI209" s="44">
        <v>0</v>
      </c>
      <c r="AJ209" s="45">
        <v>0</v>
      </c>
      <c r="AK209" s="46">
        <f t="shared" si="71"/>
        <v>0</v>
      </c>
      <c r="AL209" s="46">
        <f t="shared" si="72"/>
        <v>0</v>
      </c>
      <c r="AM209" s="44">
        <f t="shared" si="64"/>
        <v>1</v>
      </c>
      <c r="AN209" s="44">
        <f t="shared" si="64"/>
        <v>0</v>
      </c>
      <c r="AO209" s="44">
        <f t="shared" si="64"/>
        <v>0</v>
      </c>
      <c r="AP209" s="44">
        <f t="shared" si="64"/>
        <v>0</v>
      </c>
      <c r="AQ209" s="44">
        <f t="shared" si="64"/>
        <v>0</v>
      </c>
      <c r="AR209" s="44">
        <f t="shared" si="64"/>
        <v>720.09999999999991</v>
      </c>
      <c r="AS209" s="44">
        <f t="shared" si="68"/>
        <v>0</v>
      </c>
      <c r="AT209" s="44">
        <f t="shared" si="68"/>
        <v>0</v>
      </c>
      <c r="AU209" s="44">
        <f t="shared" si="68"/>
        <v>0</v>
      </c>
      <c r="AV209" s="45">
        <f t="shared" si="68"/>
        <v>0</v>
      </c>
      <c r="AW209" s="46">
        <f t="shared" si="68"/>
        <v>0</v>
      </c>
      <c r="AX209" s="47">
        <f t="shared" si="60"/>
        <v>0</v>
      </c>
      <c r="AY209" s="56">
        <f t="shared" ref="AY209:BG237" si="76">IFERROR(AM209/AA209,"")</f>
        <v>1</v>
      </c>
      <c r="AZ209" s="56" t="str">
        <f t="shared" si="76"/>
        <v/>
      </c>
      <c r="BA209" s="56" t="str">
        <f t="shared" si="76"/>
        <v/>
      </c>
      <c r="BB209" s="56" t="str">
        <f t="shared" si="76"/>
        <v/>
      </c>
      <c r="BC209" s="56" t="str">
        <f t="shared" si="76"/>
        <v/>
      </c>
      <c r="BD209" s="56">
        <f t="shared" si="76"/>
        <v>1.3848609561906224</v>
      </c>
      <c r="BE209" s="56" t="str">
        <f t="shared" si="76"/>
        <v/>
      </c>
      <c r="BF209" s="56" t="str">
        <f t="shared" si="76"/>
        <v/>
      </c>
      <c r="BG209" s="56" t="str">
        <f t="shared" si="76"/>
        <v/>
      </c>
      <c r="BH209" s="57" t="str">
        <f t="shared" si="73"/>
        <v/>
      </c>
      <c r="BI209" s="81" t="str">
        <f t="shared" si="73"/>
        <v/>
      </c>
      <c r="BJ209" s="58" t="str">
        <f t="shared" si="73"/>
        <v/>
      </c>
      <c r="BK209" s="122">
        <f t="shared" si="65"/>
        <v>620.04</v>
      </c>
      <c r="BL209" s="123" t="str">
        <f t="shared" si="65"/>
        <v/>
      </c>
      <c r="BM209" s="123" t="str">
        <f t="shared" si="65"/>
        <v/>
      </c>
      <c r="BN209" s="123" t="str">
        <f t="shared" si="65"/>
        <v/>
      </c>
      <c r="BO209" s="124" t="str">
        <f t="shared" si="65"/>
        <v/>
      </c>
      <c r="BP209" s="122">
        <f t="shared" si="66"/>
        <v>519.98</v>
      </c>
      <c r="BQ209" s="123" t="str">
        <f t="shared" si="66"/>
        <v/>
      </c>
      <c r="BR209" s="123" t="str">
        <f t="shared" si="66"/>
        <v/>
      </c>
      <c r="BS209" s="123" t="str">
        <f t="shared" si="66"/>
        <v/>
      </c>
      <c r="BT209" s="124" t="str">
        <f t="shared" si="66"/>
        <v/>
      </c>
      <c r="BU209" s="122">
        <f t="shared" si="67"/>
        <v>100.05999999999995</v>
      </c>
      <c r="BV209" s="124" t="str">
        <f t="shared" si="67"/>
        <v/>
      </c>
      <c r="BW209" s="124" t="str">
        <f t="shared" si="67"/>
        <v/>
      </c>
      <c r="BX209" s="123" t="str">
        <f t="shared" si="67"/>
        <v/>
      </c>
      <c r="BY209" s="124" t="str">
        <f t="shared" si="67"/>
        <v/>
      </c>
    </row>
    <row r="210" spans="1:77" x14ac:dyDescent="0.2">
      <c r="A210" t="s">
        <v>46</v>
      </c>
      <c r="B210" t="s">
        <v>46</v>
      </c>
      <c r="C210" t="s">
        <v>92</v>
      </c>
      <c r="D210" t="s">
        <v>92</v>
      </c>
      <c r="E210" t="s">
        <v>90</v>
      </c>
      <c r="F210" s="4">
        <f t="shared" si="74"/>
        <v>46215</v>
      </c>
      <c r="G210" t="s">
        <v>35</v>
      </c>
      <c r="H210" s="28">
        <v>0</v>
      </c>
      <c r="I210" s="138">
        <v>0</v>
      </c>
      <c r="J210" s="138">
        <v>0</v>
      </c>
      <c r="K210" s="2">
        <v>0</v>
      </c>
      <c r="L210" s="2">
        <v>0</v>
      </c>
      <c r="M210" s="2">
        <v>0</v>
      </c>
      <c r="N210" s="2">
        <v>0</v>
      </c>
      <c r="O210" s="2">
        <v>0</v>
      </c>
      <c r="P210" s="2">
        <v>0</v>
      </c>
      <c r="Q210" s="29">
        <v>0</v>
      </c>
      <c r="R210" s="30">
        <f t="shared" si="69"/>
        <v>0</v>
      </c>
      <c r="S210" s="30">
        <f t="shared" si="70"/>
        <v>0</v>
      </c>
      <c r="T210" t="s">
        <v>49</v>
      </c>
      <c r="U210" t="s">
        <v>49</v>
      </c>
      <c r="V210" t="s">
        <v>92</v>
      </c>
      <c r="W210" t="s">
        <v>92</v>
      </c>
      <c r="X210" t="s">
        <v>90</v>
      </c>
      <c r="Y210" s="4">
        <f t="shared" si="75"/>
        <v>45851</v>
      </c>
      <c r="Z210" t="s">
        <v>35</v>
      </c>
      <c r="AA210" s="28">
        <v>0</v>
      </c>
      <c r="AB210" s="138">
        <v>0</v>
      </c>
      <c r="AC210" s="138">
        <v>0</v>
      </c>
      <c r="AD210" s="2">
        <v>0</v>
      </c>
      <c r="AE210" s="2">
        <v>0</v>
      </c>
      <c r="AF210" s="2">
        <v>0</v>
      </c>
      <c r="AG210" s="2">
        <v>0</v>
      </c>
      <c r="AH210" s="2">
        <v>0</v>
      </c>
      <c r="AI210" s="2">
        <v>0</v>
      </c>
      <c r="AJ210" s="29">
        <v>0</v>
      </c>
      <c r="AK210" s="30">
        <f t="shared" si="71"/>
        <v>0</v>
      </c>
      <c r="AL210" s="30">
        <f t="shared" si="72"/>
        <v>0</v>
      </c>
      <c r="AM210" s="2">
        <f t="shared" si="64"/>
        <v>0</v>
      </c>
      <c r="AN210" s="2">
        <f t="shared" si="64"/>
        <v>0</v>
      </c>
      <c r="AO210" s="2">
        <f t="shared" si="64"/>
        <v>0</v>
      </c>
      <c r="AP210" s="2">
        <f t="shared" si="64"/>
        <v>0</v>
      </c>
      <c r="AQ210" s="2">
        <f t="shared" si="64"/>
        <v>0</v>
      </c>
      <c r="AR210" s="2">
        <f t="shared" si="64"/>
        <v>0</v>
      </c>
      <c r="AS210" s="2">
        <f t="shared" si="68"/>
        <v>0</v>
      </c>
      <c r="AT210" s="2">
        <f t="shared" si="68"/>
        <v>0</v>
      </c>
      <c r="AU210" s="2">
        <f t="shared" si="68"/>
        <v>0</v>
      </c>
      <c r="AV210" s="29">
        <f t="shared" si="68"/>
        <v>0</v>
      </c>
      <c r="AW210" s="30">
        <f t="shared" si="68"/>
        <v>0</v>
      </c>
      <c r="AX210" s="31">
        <f t="shared" si="60"/>
        <v>0</v>
      </c>
      <c r="AY210" s="38" t="str">
        <f t="shared" si="76"/>
        <v/>
      </c>
      <c r="AZ210" s="38" t="str">
        <f t="shared" si="76"/>
        <v/>
      </c>
      <c r="BA210" s="38" t="str">
        <f t="shared" si="76"/>
        <v/>
      </c>
      <c r="BB210" s="38" t="str">
        <f t="shared" si="76"/>
        <v/>
      </c>
      <c r="BC210" s="38" t="str">
        <f t="shared" si="76"/>
        <v/>
      </c>
      <c r="BD210" s="38" t="str">
        <f t="shared" si="76"/>
        <v/>
      </c>
      <c r="BE210" s="38" t="str">
        <f t="shared" si="76"/>
        <v/>
      </c>
      <c r="BF210" s="38" t="str">
        <f t="shared" si="76"/>
        <v/>
      </c>
      <c r="BG210" s="38" t="str">
        <f t="shared" si="76"/>
        <v/>
      </c>
      <c r="BH210" s="39" t="str">
        <f t="shared" si="73"/>
        <v/>
      </c>
      <c r="BI210" s="76" t="str">
        <f t="shared" si="73"/>
        <v/>
      </c>
      <c r="BJ210" s="40" t="str">
        <f t="shared" si="73"/>
        <v/>
      </c>
      <c r="BK210" s="116" t="str">
        <f t="shared" si="65"/>
        <v/>
      </c>
      <c r="BL210" s="117" t="str">
        <f t="shared" si="65"/>
        <v/>
      </c>
      <c r="BM210" s="117" t="str">
        <f t="shared" si="65"/>
        <v/>
      </c>
      <c r="BN210" s="117" t="str">
        <f t="shared" si="65"/>
        <v/>
      </c>
      <c r="BO210" s="118" t="str">
        <f t="shared" si="65"/>
        <v/>
      </c>
      <c r="BP210" s="116" t="str">
        <f t="shared" si="66"/>
        <v/>
      </c>
      <c r="BQ210" s="117" t="str">
        <f t="shared" si="66"/>
        <v/>
      </c>
      <c r="BR210" s="117" t="str">
        <f t="shared" si="66"/>
        <v/>
      </c>
      <c r="BS210" s="117" t="str">
        <f t="shared" si="66"/>
        <v/>
      </c>
      <c r="BT210" s="118" t="str">
        <f t="shared" si="66"/>
        <v/>
      </c>
      <c r="BU210" s="116" t="str">
        <f t="shared" si="67"/>
        <v/>
      </c>
      <c r="BV210" s="118" t="str">
        <f t="shared" si="67"/>
        <v/>
      </c>
      <c r="BW210" s="118" t="str">
        <f t="shared" si="67"/>
        <v/>
      </c>
      <c r="BX210" s="117" t="str">
        <f t="shared" si="67"/>
        <v/>
      </c>
      <c r="BY210" s="118" t="str">
        <f t="shared" si="67"/>
        <v/>
      </c>
    </row>
    <row r="211" spans="1:77" x14ac:dyDescent="0.2">
      <c r="A211" t="s">
        <v>46</v>
      </c>
      <c r="B211" t="s">
        <v>46</v>
      </c>
      <c r="C211" t="s">
        <v>92</v>
      </c>
      <c r="D211" t="s">
        <v>92</v>
      </c>
      <c r="E211" t="s">
        <v>90</v>
      </c>
      <c r="F211" s="4">
        <f t="shared" si="74"/>
        <v>46216</v>
      </c>
      <c r="G211" t="s">
        <v>36</v>
      </c>
      <c r="H211" s="28">
        <v>2</v>
      </c>
      <c r="I211" s="138">
        <v>0</v>
      </c>
      <c r="J211" s="138">
        <v>0</v>
      </c>
      <c r="K211" s="2">
        <v>0</v>
      </c>
      <c r="L211" s="2">
        <v>0</v>
      </c>
      <c r="M211" s="2">
        <v>194.64</v>
      </c>
      <c r="N211" s="2">
        <v>0</v>
      </c>
      <c r="O211" s="2">
        <v>0</v>
      </c>
      <c r="P211" s="2">
        <v>0</v>
      </c>
      <c r="Q211" s="29">
        <v>0</v>
      </c>
      <c r="R211" s="30">
        <f t="shared" si="69"/>
        <v>0</v>
      </c>
      <c r="S211" s="30">
        <f t="shared" si="70"/>
        <v>0</v>
      </c>
      <c r="T211" t="s">
        <v>49</v>
      </c>
      <c r="U211" t="s">
        <v>49</v>
      </c>
      <c r="V211" t="s">
        <v>92</v>
      </c>
      <c r="W211" t="s">
        <v>92</v>
      </c>
      <c r="X211" t="s">
        <v>90</v>
      </c>
      <c r="Y211" s="4">
        <f t="shared" si="75"/>
        <v>45852</v>
      </c>
      <c r="Z211" t="s">
        <v>36</v>
      </c>
      <c r="AA211" s="28">
        <v>0</v>
      </c>
      <c r="AB211" s="138">
        <v>0</v>
      </c>
      <c r="AC211" s="138">
        <v>0</v>
      </c>
      <c r="AD211" s="2">
        <v>0</v>
      </c>
      <c r="AE211" s="2">
        <v>0</v>
      </c>
      <c r="AF211" s="2">
        <v>0</v>
      </c>
      <c r="AG211" s="2">
        <v>0</v>
      </c>
      <c r="AH211" s="2">
        <v>0</v>
      </c>
      <c r="AI211" s="2">
        <v>0</v>
      </c>
      <c r="AJ211" s="29">
        <v>0</v>
      </c>
      <c r="AK211" s="30">
        <f t="shared" si="71"/>
        <v>0</v>
      </c>
      <c r="AL211" s="30">
        <f t="shared" si="72"/>
        <v>0</v>
      </c>
      <c r="AM211" s="2">
        <f t="shared" si="64"/>
        <v>2</v>
      </c>
      <c r="AN211" s="2">
        <f t="shared" si="64"/>
        <v>0</v>
      </c>
      <c r="AO211" s="2">
        <f t="shared" si="64"/>
        <v>0</v>
      </c>
      <c r="AP211" s="2">
        <f t="shared" si="64"/>
        <v>0</v>
      </c>
      <c r="AQ211" s="2">
        <f t="shared" si="64"/>
        <v>0</v>
      </c>
      <c r="AR211" s="2">
        <f t="shared" si="64"/>
        <v>194.64</v>
      </c>
      <c r="AS211" s="2">
        <f t="shared" si="68"/>
        <v>0</v>
      </c>
      <c r="AT211" s="2">
        <f t="shared" si="68"/>
        <v>0</v>
      </c>
      <c r="AU211" s="2">
        <f t="shared" si="68"/>
        <v>0</v>
      </c>
      <c r="AV211" s="29">
        <f t="shared" si="68"/>
        <v>0</v>
      </c>
      <c r="AW211" s="30">
        <f t="shared" si="68"/>
        <v>0</v>
      </c>
      <c r="AX211" s="31">
        <f t="shared" si="68"/>
        <v>0</v>
      </c>
      <c r="AY211" s="38" t="str">
        <f t="shared" si="76"/>
        <v/>
      </c>
      <c r="AZ211" s="38" t="str">
        <f t="shared" si="76"/>
        <v/>
      </c>
      <c r="BA211" s="38" t="str">
        <f t="shared" si="76"/>
        <v/>
      </c>
      <c r="BB211" s="38" t="str">
        <f t="shared" si="76"/>
        <v/>
      </c>
      <c r="BC211" s="38" t="str">
        <f t="shared" si="76"/>
        <v/>
      </c>
      <c r="BD211" s="38" t="str">
        <f t="shared" si="76"/>
        <v/>
      </c>
      <c r="BE211" s="38" t="str">
        <f t="shared" si="76"/>
        <v/>
      </c>
      <c r="BF211" s="38" t="str">
        <f t="shared" si="76"/>
        <v/>
      </c>
      <c r="BG211" s="38" t="str">
        <f t="shared" si="76"/>
        <v/>
      </c>
      <c r="BH211" s="39" t="str">
        <f t="shared" si="73"/>
        <v/>
      </c>
      <c r="BI211" s="76" t="str">
        <f t="shared" si="73"/>
        <v/>
      </c>
      <c r="BJ211" s="40" t="str">
        <f t="shared" si="73"/>
        <v/>
      </c>
      <c r="BK211" s="119">
        <f t="shared" si="65"/>
        <v>97.32</v>
      </c>
      <c r="BL211" s="120" t="str">
        <f t="shared" si="65"/>
        <v/>
      </c>
      <c r="BM211" s="120" t="str">
        <f t="shared" si="65"/>
        <v/>
      </c>
      <c r="BN211" s="120" t="str">
        <f t="shared" si="65"/>
        <v/>
      </c>
      <c r="BO211" s="121" t="str">
        <f t="shared" si="65"/>
        <v/>
      </c>
      <c r="BP211" s="119" t="str">
        <f t="shared" si="66"/>
        <v/>
      </c>
      <c r="BQ211" s="120" t="str">
        <f t="shared" si="66"/>
        <v/>
      </c>
      <c r="BR211" s="120" t="str">
        <f t="shared" si="66"/>
        <v/>
      </c>
      <c r="BS211" s="120" t="str">
        <f t="shared" si="66"/>
        <v/>
      </c>
      <c r="BT211" s="121" t="str">
        <f t="shared" si="66"/>
        <v/>
      </c>
      <c r="BU211" s="119" t="str">
        <f t="shared" si="67"/>
        <v/>
      </c>
      <c r="BV211" s="121" t="str">
        <f t="shared" si="67"/>
        <v/>
      </c>
      <c r="BW211" s="121" t="str">
        <f t="shared" si="67"/>
        <v/>
      </c>
      <c r="BX211" s="120" t="str">
        <f t="shared" si="67"/>
        <v/>
      </c>
      <c r="BY211" s="121" t="str">
        <f t="shared" si="67"/>
        <v/>
      </c>
    </row>
    <row r="212" spans="1:77" x14ac:dyDescent="0.2">
      <c r="A212" t="s">
        <v>46</v>
      </c>
      <c r="B212" t="s">
        <v>46</v>
      </c>
      <c r="C212" t="s">
        <v>92</v>
      </c>
      <c r="D212" t="s">
        <v>92</v>
      </c>
      <c r="E212" t="s">
        <v>90</v>
      </c>
      <c r="F212" s="4">
        <f t="shared" si="74"/>
        <v>46217</v>
      </c>
      <c r="G212" t="s">
        <v>37</v>
      </c>
      <c r="H212" s="28">
        <v>1</v>
      </c>
      <c r="I212" s="138">
        <v>0</v>
      </c>
      <c r="J212" s="138">
        <v>0</v>
      </c>
      <c r="K212" s="2">
        <v>0</v>
      </c>
      <c r="L212" s="2">
        <v>0</v>
      </c>
      <c r="M212" s="2">
        <v>843.74</v>
      </c>
      <c r="N212" s="2">
        <v>0</v>
      </c>
      <c r="O212" s="2">
        <v>0</v>
      </c>
      <c r="P212" s="2">
        <v>0</v>
      </c>
      <c r="Q212" s="29">
        <v>0</v>
      </c>
      <c r="R212" s="30">
        <f t="shared" si="69"/>
        <v>0</v>
      </c>
      <c r="S212" s="30">
        <f t="shared" si="70"/>
        <v>0</v>
      </c>
      <c r="T212" t="s">
        <v>49</v>
      </c>
      <c r="U212" t="s">
        <v>49</v>
      </c>
      <c r="V212" t="s">
        <v>92</v>
      </c>
      <c r="W212" t="s">
        <v>92</v>
      </c>
      <c r="X212" t="s">
        <v>90</v>
      </c>
      <c r="Y212" s="4">
        <f t="shared" si="75"/>
        <v>45853</v>
      </c>
      <c r="Z212" t="s">
        <v>37</v>
      </c>
      <c r="AA212" s="28">
        <v>1</v>
      </c>
      <c r="AB212" s="138">
        <v>2</v>
      </c>
      <c r="AC212" s="138">
        <v>0</v>
      </c>
      <c r="AD212" s="2">
        <v>0</v>
      </c>
      <c r="AE212" s="2">
        <v>0</v>
      </c>
      <c r="AF212" s="2">
        <v>77.88</v>
      </c>
      <c r="AG212" s="2">
        <v>0</v>
      </c>
      <c r="AH212" s="2">
        <v>0</v>
      </c>
      <c r="AI212" s="2">
        <v>0</v>
      </c>
      <c r="AJ212" s="29">
        <v>0</v>
      </c>
      <c r="AK212" s="30">
        <f t="shared" si="71"/>
        <v>2</v>
      </c>
      <c r="AL212" s="30">
        <f t="shared" si="72"/>
        <v>0</v>
      </c>
      <c r="AM212" s="2">
        <f t="shared" si="64"/>
        <v>0</v>
      </c>
      <c r="AN212" s="2">
        <f t="shared" si="64"/>
        <v>-2</v>
      </c>
      <c r="AO212" s="2">
        <f t="shared" si="64"/>
        <v>0</v>
      </c>
      <c r="AP212" s="2">
        <f t="shared" si="64"/>
        <v>0</v>
      </c>
      <c r="AQ212" s="2">
        <f t="shared" si="64"/>
        <v>0</v>
      </c>
      <c r="AR212" s="2">
        <f t="shared" si="64"/>
        <v>765.86</v>
      </c>
      <c r="AS212" s="2">
        <f t="shared" si="68"/>
        <v>0</v>
      </c>
      <c r="AT212" s="2">
        <f t="shared" si="68"/>
        <v>0</v>
      </c>
      <c r="AU212" s="2">
        <f t="shared" si="68"/>
        <v>0</v>
      </c>
      <c r="AV212" s="29">
        <f t="shared" si="68"/>
        <v>0</v>
      </c>
      <c r="AW212" s="30">
        <f t="shared" si="68"/>
        <v>-2</v>
      </c>
      <c r="AX212" s="31">
        <f t="shared" si="68"/>
        <v>0</v>
      </c>
      <c r="AY212" s="38">
        <f t="shared" si="76"/>
        <v>0</v>
      </c>
      <c r="AZ212" s="38">
        <f t="shared" si="76"/>
        <v>-1</v>
      </c>
      <c r="BA212" s="38" t="str">
        <f t="shared" si="76"/>
        <v/>
      </c>
      <c r="BB212" s="38" t="str">
        <f t="shared" si="76"/>
        <v/>
      </c>
      <c r="BC212" s="38" t="str">
        <f t="shared" si="76"/>
        <v/>
      </c>
      <c r="BD212" s="38">
        <f t="shared" si="76"/>
        <v>9.833846944016436</v>
      </c>
      <c r="BE212" s="38" t="str">
        <f t="shared" si="76"/>
        <v/>
      </c>
      <c r="BF212" s="38" t="str">
        <f t="shared" si="76"/>
        <v/>
      </c>
      <c r="BG212" s="38" t="str">
        <f t="shared" si="76"/>
        <v/>
      </c>
      <c r="BH212" s="39" t="str">
        <f t="shared" si="73"/>
        <v/>
      </c>
      <c r="BI212" s="76">
        <f t="shared" si="73"/>
        <v>-1</v>
      </c>
      <c r="BJ212" s="40" t="str">
        <f t="shared" si="73"/>
        <v/>
      </c>
      <c r="BK212" s="119">
        <f t="shared" si="65"/>
        <v>843.74</v>
      </c>
      <c r="BL212" s="120" t="str">
        <f t="shared" si="65"/>
        <v/>
      </c>
      <c r="BM212" s="120" t="str">
        <f t="shared" si="65"/>
        <v/>
      </c>
      <c r="BN212" s="120" t="str">
        <f t="shared" si="65"/>
        <v/>
      </c>
      <c r="BO212" s="121" t="str">
        <f t="shared" si="65"/>
        <v/>
      </c>
      <c r="BP212" s="119">
        <f t="shared" si="66"/>
        <v>77.88</v>
      </c>
      <c r="BQ212" s="120">
        <f t="shared" si="66"/>
        <v>0</v>
      </c>
      <c r="BR212" s="120" t="str">
        <f t="shared" si="66"/>
        <v/>
      </c>
      <c r="BS212" s="120" t="str">
        <f t="shared" si="66"/>
        <v/>
      </c>
      <c r="BT212" s="121" t="str">
        <f t="shared" si="66"/>
        <v/>
      </c>
      <c r="BU212" s="119">
        <f t="shared" si="67"/>
        <v>765.86</v>
      </c>
      <c r="BV212" s="121" t="str">
        <f t="shared" si="67"/>
        <v/>
      </c>
      <c r="BW212" s="121" t="str">
        <f t="shared" si="67"/>
        <v/>
      </c>
      <c r="BX212" s="120" t="str">
        <f t="shared" si="67"/>
        <v/>
      </c>
      <c r="BY212" s="121" t="str">
        <f t="shared" si="67"/>
        <v/>
      </c>
    </row>
    <row r="213" spans="1:77" x14ac:dyDescent="0.2">
      <c r="A213" t="s">
        <v>46</v>
      </c>
      <c r="B213" t="s">
        <v>46</v>
      </c>
      <c r="C213" t="s">
        <v>92</v>
      </c>
      <c r="D213" t="s">
        <v>92</v>
      </c>
      <c r="E213" t="s">
        <v>90</v>
      </c>
      <c r="F213" s="4">
        <f t="shared" si="74"/>
        <v>46218</v>
      </c>
      <c r="G213" t="s">
        <v>38</v>
      </c>
      <c r="H213" s="28">
        <v>0</v>
      </c>
      <c r="I213" s="138">
        <v>1</v>
      </c>
      <c r="J213" s="138">
        <v>0</v>
      </c>
      <c r="K213" s="2">
        <v>0</v>
      </c>
      <c r="L213" s="2">
        <v>0</v>
      </c>
      <c r="M213" s="2">
        <v>0</v>
      </c>
      <c r="N213" s="2">
        <v>198.43</v>
      </c>
      <c r="O213" s="2">
        <v>0</v>
      </c>
      <c r="P213" s="2">
        <v>0</v>
      </c>
      <c r="Q213" s="29">
        <v>0</v>
      </c>
      <c r="R213" s="30">
        <f t="shared" si="69"/>
        <v>1</v>
      </c>
      <c r="S213" s="30">
        <f t="shared" si="70"/>
        <v>198.43</v>
      </c>
      <c r="T213" t="s">
        <v>49</v>
      </c>
      <c r="U213" t="s">
        <v>49</v>
      </c>
      <c r="V213" t="s">
        <v>92</v>
      </c>
      <c r="W213" t="s">
        <v>92</v>
      </c>
      <c r="X213" t="s">
        <v>90</v>
      </c>
      <c r="Y213" s="4">
        <f t="shared" si="75"/>
        <v>45854</v>
      </c>
      <c r="Z213" t="s">
        <v>38</v>
      </c>
      <c r="AA213" s="28">
        <v>1</v>
      </c>
      <c r="AB213" s="138">
        <v>0</v>
      </c>
      <c r="AC213" s="138">
        <v>0</v>
      </c>
      <c r="AD213" s="2">
        <v>0</v>
      </c>
      <c r="AE213" s="2">
        <v>0</v>
      </c>
      <c r="AF213" s="2">
        <v>107.99</v>
      </c>
      <c r="AG213" s="2">
        <v>0</v>
      </c>
      <c r="AH213" s="2">
        <v>0</v>
      </c>
      <c r="AI213" s="2">
        <v>0</v>
      </c>
      <c r="AJ213" s="29">
        <v>0</v>
      </c>
      <c r="AK213" s="30">
        <f t="shared" si="71"/>
        <v>0</v>
      </c>
      <c r="AL213" s="30">
        <f t="shared" si="72"/>
        <v>0</v>
      </c>
      <c r="AM213" s="2">
        <f t="shared" si="64"/>
        <v>-1</v>
      </c>
      <c r="AN213" s="2">
        <f t="shared" si="64"/>
        <v>1</v>
      </c>
      <c r="AO213" s="2">
        <f t="shared" si="64"/>
        <v>0</v>
      </c>
      <c r="AP213" s="2">
        <f t="shared" si="64"/>
        <v>0</v>
      </c>
      <c r="AQ213" s="2">
        <f t="shared" si="64"/>
        <v>0</v>
      </c>
      <c r="AR213" s="2">
        <f t="shared" si="64"/>
        <v>-107.99</v>
      </c>
      <c r="AS213" s="2">
        <f t="shared" si="68"/>
        <v>198.43</v>
      </c>
      <c r="AT213" s="2">
        <f t="shared" si="68"/>
        <v>0</v>
      </c>
      <c r="AU213" s="2">
        <f t="shared" si="68"/>
        <v>0</v>
      </c>
      <c r="AV213" s="29">
        <f t="shared" si="68"/>
        <v>0</v>
      </c>
      <c r="AW213" s="30">
        <f t="shared" si="68"/>
        <v>1</v>
      </c>
      <c r="AX213" s="31">
        <f t="shared" si="68"/>
        <v>198.43</v>
      </c>
      <c r="AY213" s="38">
        <f t="shared" si="76"/>
        <v>-1</v>
      </c>
      <c r="AZ213" s="38" t="str">
        <f t="shared" si="76"/>
        <v/>
      </c>
      <c r="BA213" s="38" t="str">
        <f t="shared" si="76"/>
        <v/>
      </c>
      <c r="BB213" s="38" t="str">
        <f t="shared" si="76"/>
        <v/>
      </c>
      <c r="BC213" s="38" t="str">
        <f t="shared" si="76"/>
        <v/>
      </c>
      <c r="BD213" s="38">
        <f t="shared" si="76"/>
        <v>-1</v>
      </c>
      <c r="BE213" s="38" t="str">
        <f t="shared" si="76"/>
        <v/>
      </c>
      <c r="BF213" s="38" t="str">
        <f t="shared" si="76"/>
        <v/>
      </c>
      <c r="BG213" s="38" t="str">
        <f t="shared" si="76"/>
        <v/>
      </c>
      <c r="BH213" s="39" t="str">
        <f t="shared" si="73"/>
        <v/>
      </c>
      <c r="BI213" s="76" t="str">
        <f t="shared" si="73"/>
        <v/>
      </c>
      <c r="BJ213" s="40" t="str">
        <f t="shared" si="73"/>
        <v/>
      </c>
      <c r="BK213" s="119" t="str">
        <f t="shared" si="65"/>
        <v/>
      </c>
      <c r="BL213" s="120">
        <f t="shared" si="65"/>
        <v>198.43</v>
      </c>
      <c r="BM213" s="120" t="str">
        <f t="shared" si="65"/>
        <v/>
      </c>
      <c r="BN213" s="120" t="str">
        <f t="shared" si="65"/>
        <v/>
      </c>
      <c r="BO213" s="121" t="str">
        <f t="shared" si="65"/>
        <v/>
      </c>
      <c r="BP213" s="119">
        <f t="shared" si="66"/>
        <v>107.99</v>
      </c>
      <c r="BQ213" s="120" t="str">
        <f t="shared" si="66"/>
        <v/>
      </c>
      <c r="BR213" s="120" t="str">
        <f t="shared" si="66"/>
        <v/>
      </c>
      <c r="BS213" s="120" t="str">
        <f t="shared" si="66"/>
        <v/>
      </c>
      <c r="BT213" s="121" t="str">
        <f t="shared" si="66"/>
        <v/>
      </c>
      <c r="BU213" s="119" t="str">
        <f t="shared" si="67"/>
        <v/>
      </c>
      <c r="BV213" s="121" t="str">
        <f t="shared" si="67"/>
        <v/>
      </c>
      <c r="BW213" s="121" t="str">
        <f t="shared" si="67"/>
        <v/>
      </c>
      <c r="BX213" s="120" t="str">
        <f t="shared" si="67"/>
        <v/>
      </c>
      <c r="BY213" s="121" t="str">
        <f t="shared" si="67"/>
        <v/>
      </c>
    </row>
    <row r="214" spans="1:77" x14ac:dyDescent="0.2">
      <c r="A214" t="s">
        <v>46</v>
      </c>
      <c r="B214" t="s">
        <v>46</v>
      </c>
      <c r="C214" t="s">
        <v>92</v>
      </c>
      <c r="D214" t="s">
        <v>92</v>
      </c>
      <c r="E214" t="s">
        <v>90</v>
      </c>
      <c r="F214" s="4">
        <f t="shared" si="74"/>
        <v>46219</v>
      </c>
      <c r="G214" t="s">
        <v>39</v>
      </c>
      <c r="H214" s="28">
        <v>1</v>
      </c>
      <c r="I214" s="138">
        <v>0</v>
      </c>
      <c r="J214" s="138">
        <v>0</v>
      </c>
      <c r="K214" s="2">
        <v>0</v>
      </c>
      <c r="L214" s="2">
        <v>0</v>
      </c>
      <c r="M214" s="2">
        <v>22.99</v>
      </c>
      <c r="N214" s="2">
        <v>0</v>
      </c>
      <c r="O214" s="2">
        <v>0</v>
      </c>
      <c r="P214" s="2">
        <v>0</v>
      </c>
      <c r="Q214" s="29">
        <v>0</v>
      </c>
      <c r="R214" s="30">
        <f t="shared" si="69"/>
        <v>0</v>
      </c>
      <c r="S214" s="30">
        <f t="shared" si="70"/>
        <v>0</v>
      </c>
      <c r="T214" t="s">
        <v>49</v>
      </c>
      <c r="U214" t="s">
        <v>49</v>
      </c>
      <c r="V214" t="s">
        <v>92</v>
      </c>
      <c r="W214" t="s">
        <v>92</v>
      </c>
      <c r="X214" t="s">
        <v>90</v>
      </c>
      <c r="Y214" s="4">
        <f t="shared" si="75"/>
        <v>45855</v>
      </c>
      <c r="Z214" t="s">
        <v>39</v>
      </c>
      <c r="AA214" s="28">
        <v>1</v>
      </c>
      <c r="AB214" s="138">
        <v>3</v>
      </c>
      <c r="AC214" s="138">
        <v>0</v>
      </c>
      <c r="AD214" s="2">
        <v>0</v>
      </c>
      <c r="AE214" s="2">
        <v>0</v>
      </c>
      <c r="AF214" s="2">
        <v>82.23</v>
      </c>
      <c r="AG214" s="2">
        <v>0</v>
      </c>
      <c r="AH214" s="2">
        <v>0</v>
      </c>
      <c r="AI214" s="2">
        <v>0</v>
      </c>
      <c r="AJ214" s="29">
        <v>0</v>
      </c>
      <c r="AK214" s="30">
        <f t="shared" si="71"/>
        <v>3</v>
      </c>
      <c r="AL214" s="30">
        <f t="shared" si="72"/>
        <v>0</v>
      </c>
      <c r="AM214" s="2">
        <f t="shared" si="64"/>
        <v>0</v>
      </c>
      <c r="AN214" s="2">
        <f t="shared" si="64"/>
        <v>-3</v>
      </c>
      <c r="AO214" s="2">
        <f t="shared" si="64"/>
        <v>0</v>
      </c>
      <c r="AP214" s="2">
        <f t="shared" si="64"/>
        <v>0</v>
      </c>
      <c r="AQ214" s="2">
        <f t="shared" si="64"/>
        <v>0</v>
      </c>
      <c r="AR214" s="2">
        <f t="shared" si="64"/>
        <v>-59.240000000000009</v>
      </c>
      <c r="AS214" s="2">
        <f t="shared" si="68"/>
        <v>0</v>
      </c>
      <c r="AT214" s="2">
        <f t="shared" si="68"/>
        <v>0</v>
      </c>
      <c r="AU214" s="2">
        <f t="shared" si="68"/>
        <v>0</v>
      </c>
      <c r="AV214" s="29">
        <f t="shared" si="68"/>
        <v>0</v>
      </c>
      <c r="AW214" s="30">
        <f t="shared" si="68"/>
        <v>-3</v>
      </c>
      <c r="AX214" s="31">
        <f t="shared" si="68"/>
        <v>0</v>
      </c>
      <c r="AY214" s="38">
        <f t="shared" si="76"/>
        <v>0</v>
      </c>
      <c r="AZ214" s="38">
        <f t="shared" si="76"/>
        <v>-1</v>
      </c>
      <c r="BA214" s="38" t="str">
        <f t="shared" si="76"/>
        <v/>
      </c>
      <c r="BB214" s="38" t="str">
        <f t="shared" si="76"/>
        <v/>
      </c>
      <c r="BC214" s="38" t="str">
        <f t="shared" si="76"/>
        <v/>
      </c>
      <c r="BD214" s="38">
        <f t="shared" si="76"/>
        <v>-0.72041833880578876</v>
      </c>
      <c r="BE214" s="38" t="str">
        <f t="shared" si="76"/>
        <v/>
      </c>
      <c r="BF214" s="38" t="str">
        <f t="shared" si="76"/>
        <v/>
      </c>
      <c r="BG214" s="38" t="str">
        <f t="shared" si="76"/>
        <v/>
      </c>
      <c r="BH214" s="39" t="str">
        <f t="shared" si="73"/>
        <v/>
      </c>
      <c r="BI214" s="76">
        <f t="shared" si="73"/>
        <v>-1</v>
      </c>
      <c r="BJ214" s="40" t="str">
        <f t="shared" si="73"/>
        <v/>
      </c>
      <c r="BK214" s="119">
        <f t="shared" si="65"/>
        <v>22.99</v>
      </c>
      <c r="BL214" s="120" t="str">
        <f t="shared" si="65"/>
        <v/>
      </c>
      <c r="BM214" s="120" t="str">
        <f t="shared" si="65"/>
        <v/>
      </c>
      <c r="BN214" s="120" t="str">
        <f t="shared" si="65"/>
        <v/>
      </c>
      <c r="BO214" s="121" t="str">
        <f t="shared" si="65"/>
        <v/>
      </c>
      <c r="BP214" s="119">
        <f t="shared" si="66"/>
        <v>82.23</v>
      </c>
      <c r="BQ214" s="120">
        <f t="shared" si="66"/>
        <v>0</v>
      </c>
      <c r="BR214" s="120" t="str">
        <f t="shared" si="66"/>
        <v/>
      </c>
      <c r="BS214" s="120" t="str">
        <f t="shared" si="66"/>
        <v/>
      </c>
      <c r="BT214" s="121" t="str">
        <f t="shared" si="66"/>
        <v/>
      </c>
      <c r="BU214" s="119">
        <f t="shared" si="67"/>
        <v>-59.240000000000009</v>
      </c>
      <c r="BV214" s="121" t="str">
        <f t="shared" si="67"/>
        <v/>
      </c>
      <c r="BW214" s="121" t="str">
        <f t="shared" si="67"/>
        <v/>
      </c>
      <c r="BX214" s="120" t="str">
        <f t="shared" si="67"/>
        <v/>
      </c>
      <c r="BY214" s="121" t="str">
        <f t="shared" si="67"/>
        <v/>
      </c>
    </row>
    <row r="215" spans="1:77" x14ac:dyDescent="0.2">
      <c r="A215" t="s">
        <v>46</v>
      </c>
      <c r="B215" t="s">
        <v>46</v>
      </c>
      <c r="C215" t="s">
        <v>92</v>
      </c>
      <c r="D215" t="s">
        <v>92</v>
      </c>
      <c r="E215" t="s">
        <v>90</v>
      </c>
      <c r="F215" s="4">
        <f t="shared" si="74"/>
        <v>46220</v>
      </c>
      <c r="G215" t="s">
        <v>40</v>
      </c>
      <c r="H215" s="28">
        <v>2</v>
      </c>
      <c r="I215" s="138">
        <v>3</v>
      </c>
      <c r="J215" s="138">
        <v>0</v>
      </c>
      <c r="K215" s="2">
        <v>0</v>
      </c>
      <c r="L215" s="2">
        <v>0</v>
      </c>
      <c r="M215" s="2">
        <v>244.87</v>
      </c>
      <c r="N215" s="2">
        <v>368.78</v>
      </c>
      <c r="O215" s="2">
        <v>0</v>
      </c>
      <c r="P215" s="2">
        <v>0</v>
      </c>
      <c r="Q215" s="29">
        <v>0</v>
      </c>
      <c r="R215" s="30">
        <f t="shared" si="69"/>
        <v>3</v>
      </c>
      <c r="S215" s="30">
        <f t="shared" si="70"/>
        <v>368.78</v>
      </c>
      <c r="T215" t="s">
        <v>49</v>
      </c>
      <c r="U215" t="s">
        <v>49</v>
      </c>
      <c r="V215" t="s">
        <v>92</v>
      </c>
      <c r="W215" t="s">
        <v>92</v>
      </c>
      <c r="X215" t="s">
        <v>90</v>
      </c>
      <c r="Y215" s="4">
        <f t="shared" si="75"/>
        <v>45856</v>
      </c>
      <c r="Z215" t="s">
        <v>40</v>
      </c>
      <c r="AA215" s="28">
        <v>0</v>
      </c>
      <c r="AB215" s="138">
        <v>0</v>
      </c>
      <c r="AC215" s="138">
        <v>0</v>
      </c>
      <c r="AD215" s="2">
        <v>0</v>
      </c>
      <c r="AE215" s="2">
        <v>0</v>
      </c>
      <c r="AF215" s="2">
        <v>0</v>
      </c>
      <c r="AG215" s="2">
        <v>0</v>
      </c>
      <c r="AH215" s="2">
        <v>0</v>
      </c>
      <c r="AI215" s="2">
        <v>0</v>
      </c>
      <c r="AJ215" s="29">
        <v>0</v>
      </c>
      <c r="AK215" s="30">
        <f t="shared" si="71"/>
        <v>0</v>
      </c>
      <c r="AL215" s="30">
        <f t="shared" si="72"/>
        <v>0</v>
      </c>
      <c r="AM215" s="2">
        <f t="shared" si="64"/>
        <v>2</v>
      </c>
      <c r="AN215" s="2">
        <f t="shared" si="64"/>
        <v>3</v>
      </c>
      <c r="AO215" s="2">
        <f t="shared" si="64"/>
        <v>0</v>
      </c>
      <c r="AP215" s="2">
        <f t="shared" si="64"/>
        <v>0</v>
      </c>
      <c r="AQ215" s="2">
        <f t="shared" si="64"/>
        <v>0</v>
      </c>
      <c r="AR215" s="2">
        <f t="shared" si="64"/>
        <v>244.87</v>
      </c>
      <c r="AS215" s="2">
        <f t="shared" si="68"/>
        <v>368.78</v>
      </c>
      <c r="AT215" s="2">
        <f t="shared" si="68"/>
        <v>0</v>
      </c>
      <c r="AU215" s="2">
        <f t="shared" si="68"/>
        <v>0</v>
      </c>
      <c r="AV215" s="29">
        <f t="shared" si="68"/>
        <v>0</v>
      </c>
      <c r="AW215" s="30">
        <f t="shared" si="68"/>
        <v>3</v>
      </c>
      <c r="AX215" s="31">
        <f t="shared" si="68"/>
        <v>368.78</v>
      </c>
      <c r="AY215" s="38" t="str">
        <f t="shared" si="76"/>
        <v/>
      </c>
      <c r="AZ215" s="38" t="str">
        <f t="shared" si="76"/>
        <v/>
      </c>
      <c r="BA215" s="38" t="str">
        <f t="shared" si="76"/>
        <v/>
      </c>
      <c r="BB215" s="38" t="str">
        <f t="shared" si="76"/>
        <v/>
      </c>
      <c r="BC215" s="38" t="str">
        <f t="shared" si="76"/>
        <v/>
      </c>
      <c r="BD215" s="38" t="str">
        <f t="shared" si="76"/>
        <v/>
      </c>
      <c r="BE215" s="38" t="str">
        <f t="shared" si="76"/>
        <v/>
      </c>
      <c r="BF215" s="38" t="str">
        <f t="shared" si="76"/>
        <v/>
      </c>
      <c r="BG215" s="38" t="str">
        <f t="shared" si="76"/>
        <v/>
      </c>
      <c r="BH215" s="39" t="str">
        <f t="shared" si="73"/>
        <v/>
      </c>
      <c r="BI215" s="76" t="str">
        <f t="shared" si="73"/>
        <v/>
      </c>
      <c r="BJ215" s="40" t="str">
        <f t="shared" si="73"/>
        <v/>
      </c>
      <c r="BK215" s="119">
        <f t="shared" si="65"/>
        <v>122.435</v>
      </c>
      <c r="BL215" s="120">
        <f t="shared" si="65"/>
        <v>122.92666666666666</v>
      </c>
      <c r="BM215" s="120" t="str">
        <f t="shared" si="65"/>
        <v/>
      </c>
      <c r="BN215" s="120" t="str">
        <f t="shared" si="65"/>
        <v/>
      </c>
      <c r="BO215" s="121" t="str">
        <f t="shared" si="65"/>
        <v/>
      </c>
      <c r="BP215" s="119" t="str">
        <f t="shared" si="66"/>
        <v/>
      </c>
      <c r="BQ215" s="120" t="str">
        <f t="shared" si="66"/>
        <v/>
      </c>
      <c r="BR215" s="120" t="str">
        <f t="shared" si="66"/>
        <v/>
      </c>
      <c r="BS215" s="120" t="str">
        <f t="shared" si="66"/>
        <v/>
      </c>
      <c r="BT215" s="121" t="str">
        <f t="shared" si="66"/>
        <v/>
      </c>
      <c r="BU215" s="119" t="str">
        <f t="shared" si="67"/>
        <v/>
      </c>
      <c r="BV215" s="121" t="str">
        <f t="shared" si="67"/>
        <v/>
      </c>
      <c r="BW215" s="121" t="str">
        <f t="shared" si="67"/>
        <v/>
      </c>
      <c r="BX215" s="120" t="str">
        <f t="shared" si="67"/>
        <v/>
      </c>
      <c r="BY215" s="121" t="str">
        <f t="shared" si="67"/>
        <v/>
      </c>
    </row>
    <row r="216" spans="1:77" ht="13.5" thickBot="1" x14ac:dyDescent="0.25">
      <c r="A216" t="s">
        <v>46</v>
      </c>
      <c r="B216" t="s">
        <v>46</v>
      </c>
      <c r="C216" t="s">
        <v>92</v>
      </c>
      <c r="D216" t="s">
        <v>92</v>
      </c>
      <c r="E216" t="s">
        <v>90</v>
      </c>
      <c r="F216" s="59">
        <f t="shared" si="74"/>
        <v>46221</v>
      </c>
      <c r="G216" s="42" t="s">
        <v>41</v>
      </c>
      <c r="H216" s="43">
        <v>3</v>
      </c>
      <c r="I216" s="44">
        <v>0</v>
      </c>
      <c r="J216" s="44">
        <v>0</v>
      </c>
      <c r="K216" s="44">
        <v>0</v>
      </c>
      <c r="L216" s="44">
        <v>0</v>
      </c>
      <c r="M216" s="44">
        <v>1049.8399999999999</v>
      </c>
      <c r="N216" s="44">
        <v>0</v>
      </c>
      <c r="O216" s="44">
        <v>0</v>
      </c>
      <c r="P216" s="44">
        <v>0</v>
      </c>
      <c r="Q216" s="45">
        <v>0</v>
      </c>
      <c r="R216" s="46">
        <f t="shared" si="69"/>
        <v>0</v>
      </c>
      <c r="S216" s="46">
        <f t="shared" si="70"/>
        <v>0</v>
      </c>
      <c r="T216" t="s">
        <v>49</v>
      </c>
      <c r="U216" t="s">
        <v>49</v>
      </c>
      <c r="V216" t="s">
        <v>92</v>
      </c>
      <c r="W216" t="s">
        <v>92</v>
      </c>
      <c r="X216" t="s">
        <v>90</v>
      </c>
      <c r="Y216" s="59">
        <f t="shared" si="75"/>
        <v>45857</v>
      </c>
      <c r="Z216" s="42" t="s">
        <v>41</v>
      </c>
      <c r="AA216" s="43">
        <v>2</v>
      </c>
      <c r="AB216" s="44">
        <v>0</v>
      </c>
      <c r="AC216" s="44">
        <v>0</v>
      </c>
      <c r="AD216" s="44">
        <v>0</v>
      </c>
      <c r="AE216" s="44">
        <v>0</v>
      </c>
      <c r="AF216" s="44">
        <v>311.74</v>
      </c>
      <c r="AG216" s="44">
        <v>0</v>
      </c>
      <c r="AH216" s="44">
        <v>0</v>
      </c>
      <c r="AI216" s="44">
        <v>0</v>
      </c>
      <c r="AJ216" s="45">
        <v>0</v>
      </c>
      <c r="AK216" s="46">
        <f t="shared" si="71"/>
        <v>0</v>
      </c>
      <c r="AL216" s="46">
        <f t="shared" si="72"/>
        <v>0</v>
      </c>
      <c r="AM216" s="44">
        <f t="shared" si="64"/>
        <v>1</v>
      </c>
      <c r="AN216" s="44">
        <f t="shared" si="64"/>
        <v>0</v>
      </c>
      <c r="AO216" s="44">
        <f t="shared" si="64"/>
        <v>0</v>
      </c>
      <c r="AP216" s="44">
        <f t="shared" si="64"/>
        <v>0</v>
      </c>
      <c r="AQ216" s="44">
        <f t="shared" si="64"/>
        <v>0</v>
      </c>
      <c r="AR216" s="44">
        <f t="shared" si="64"/>
        <v>738.09999999999991</v>
      </c>
      <c r="AS216" s="44">
        <f t="shared" si="68"/>
        <v>0</v>
      </c>
      <c r="AT216" s="44">
        <f t="shared" si="68"/>
        <v>0</v>
      </c>
      <c r="AU216" s="44">
        <f t="shared" si="68"/>
        <v>0</v>
      </c>
      <c r="AV216" s="45">
        <f t="shared" si="68"/>
        <v>0</v>
      </c>
      <c r="AW216" s="46">
        <f t="shared" si="68"/>
        <v>0</v>
      </c>
      <c r="AX216" s="47">
        <f t="shared" si="68"/>
        <v>0</v>
      </c>
      <c r="AY216" s="56">
        <f t="shared" si="76"/>
        <v>0.5</v>
      </c>
      <c r="AZ216" s="56" t="str">
        <f t="shared" si="76"/>
        <v/>
      </c>
      <c r="BA216" s="56" t="str">
        <f t="shared" si="76"/>
        <v/>
      </c>
      <c r="BB216" s="56" t="str">
        <f t="shared" si="76"/>
        <v/>
      </c>
      <c r="BC216" s="56" t="str">
        <f t="shared" si="76"/>
        <v/>
      </c>
      <c r="BD216" s="56">
        <f t="shared" si="76"/>
        <v>2.3676781933662663</v>
      </c>
      <c r="BE216" s="56" t="str">
        <f t="shared" si="76"/>
        <v/>
      </c>
      <c r="BF216" s="56" t="str">
        <f t="shared" si="76"/>
        <v/>
      </c>
      <c r="BG216" s="56" t="str">
        <f t="shared" si="76"/>
        <v/>
      </c>
      <c r="BH216" s="57" t="str">
        <f t="shared" si="73"/>
        <v/>
      </c>
      <c r="BI216" s="81" t="str">
        <f t="shared" si="73"/>
        <v/>
      </c>
      <c r="BJ216" s="58" t="str">
        <f t="shared" si="73"/>
        <v/>
      </c>
      <c r="BK216" s="122">
        <f t="shared" si="65"/>
        <v>349.94666666666666</v>
      </c>
      <c r="BL216" s="123" t="str">
        <f t="shared" si="65"/>
        <v/>
      </c>
      <c r="BM216" s="123" t="str">
        <f t="shared" si="65"/>
        <v/>
      </c>
      <c r="BN216" s="123" t="str">
        <f t="shared" si="65"/>
        <v/>
      </c>
      <c r="BO216" s="124" t="str">
        <f t="shared" si="65"/>
        <v/>
      </c>
      <c r="BP216" s="122">
        <f t="shared" si="66"/>
        <v>155.87</v>
      </c>
      <c r="BQ216" s="123" t="str">
        <f t="shared" si="66"/>
        <v/>
      </c>
      <c r="BR216" s="123" t="str">
        <f t="shared" si="66"/>
        <v/>
      </c>
      <c r="BS216" s="123" t="str">
        <f t="shared" si="66"/>
        <v/>
      </c>
      <c r="BT216" s="124" t="str">
        <f t="shared" si="66"/>
        <v/>
      </c>
      <c r="BU216" s="122">
        <f t="shared" si="67"/>
        <v>194.07666666666665</v>
      </c>
      <c r="BV216" s="124" t="str">
        <f t="shared" si="67"/>
        <v/>
      </c>
      <c r="BW216" s="124" t="str">
        <f t="shared" si="67"/>
        <v/>
      </c>
      <c r="BX216" s="123" t="str">
        <f t="shared" si="67"/>
        <v/>
      </c>
      <c r="BY216" s="124" t="str">
        <f t="shared" si="67"/>
        <v/>
      </c>
    </row>
    <row r="217" spans="1:77" x14ac:dyDescent="0.2">
      <c r="A217" t="s">
        <v>46</v>
      </c>
      <c r="B217" t="s">
        <v>46</v>
      </c>
      <c r="C217" t="s">
        <v>92</v>
      </c>
      <c r="D217" t="s">
        <v>92</v>
      </c>
      <c r="E217" t="s">
        <v>91</v>
      </c>
      <c r="F217" s="4">
        <f t="shared" si="74"/>
        <v>46222</v>
      </c>
      <c r="G217" t="s">
        <v>35</v>
      </c>
      <c r="H217" s="28">
        <v>0</v>
      </c>
      <c r="I217" s="138">
        <v>0</v>
      </c>
      <c r="J217" s="138">
        <v>0</v>
      </c>
      <c r="K217" s="2">
        <v>0</v>
      </c>
      <c r="L217" s="2">
        <v>0</v>
      </c>
      <c r="M217" s="2">
        <v>0</v>
      </c>
      <c r="N217" s="2">
        <v>0</v>
      </c>
      <c r="O217" s="2">
        <v>0</v>
      </c>
      <c r="P217" s="2">
        <v>0</v>
      </c>
      <c r="Q217" s="29">
        <v>0</v>
      </c>
      <c r="R217" s="30">
        <f t="shared" si="69"/>
        <v>0</v>
      </c>
      <c r="S217" s="30">
        <f t="shared" si="70"/>
        <v>0</v>
      </c>
      <c r="T217" t="s">
        <v>49</v>
      </c>
      <c r="U217" t="s">
        <v>49</v>
      </c>
      <c r="V217" t="s">
        <v>92</v>
      </c>
      <c r="W217" t="s">
        <v>92</v>
      </c>
      <c r="X217" t="s">
        <v>91</v>
      </c>
      <c r="Y217" s="4">
        <f t="shared" si="75"/>
        <v>45858</v>
      </c>
      <c r="Z217" t="s">
        <v>35</v>
      </c>
      <c r="AA217" s="28">
        <v>1</v>
      </c>
      <c r="AB217" s="138">
        <v>0</v>
      </c>
      <c r="AC217" s="138">
        <v>0</v>
      </c>
      <c r="AD217" s="2">
        <v>0</v>
      </c>
      <c r="AE217" s="2">
        <v>0</v>
      </c>
      <c r="AF217" s="2">
        <v>26.99</v>
      </c>
      <c r="AG217" s="2">
        <v>0</v>
      </c>
      <c r="AH217" s="2">
        <v>0</v>
      </c>
      <c r="AI217" s="2">
        <v>0</v>
      </c>
      <c r="AJ217" s="29">
        <v>0</v>
      </c>
      <c r="AK217" s="30">
        <f t="shared" si="71"/>
        <v>0</v>
      </c>
      <c r="AL217" s="30">
        <f t="shared" si="72"/>
        <v>0</v>
      </c>
      <c r="AM217" s="2">
        <f t="shared" si="64"/>
        <v>-1</v>
      </c>
      <c r="AN217" s="2">
        <f t="shared" si="64"/>
        <v>0</v>
      </c>
      <c r="AO217" s="2">
        <f t="shared" si="64"/>
        <v>0</v>
      </c>
      <c r="AP217" s="2">
        <f t="shared" si="64"/>
        <v>0</v>
      </c>
      <c r="AQ217" s="2">
        <f t="shared" si="64"/>
        <v>0</v>
      </c>
      <c r="AR217" s="2">
        <f t="shared" si="64"/>
        <v>-26.99</v>
      </c>
      <c r="AS217" s="2">
        <f t="shared" si="68"/>
        <v>0</v>
      </c>
      <c r="AT217" s="2">
        <f t="shared" si="68"/>
        <v>0</v>
      </c>
      <c r="AU217" s="2">
        <f t="shared" si="68"/>
        <v>0</v>
      </c>
      <c r="AV217" s="29">
        <f t="shared" si="68"/>
        <v>0</v>
      </c>
      <c r="AW217" s="30">
        <f t="shared" si="68"/>
        <v>0</v>
      </c>
      <c r="AX217" s="31">
        <f t="shared" si="68"/>
        <v>0</v>
      </c>
      <c r="AY217" s="38">
        <f t="shared" si="76"/>
        <v>-1</v>
      </c>
      <c r="AZ217" s="38" t="str">
        <f t="shared" si="76"/>
        <v/>
      </c>
      <c r="BA217" s="38" t="str">
        <f t="shared" si="76"/>
        <v/>
      </c>
      <c r="BB217" s="38" t="str">
        <f t="shared" si="76"/>
        <v/>
      </c>
      <c r="BC217" s="38" t="str">
        <f t="shared" si="76"/>
        <v/>
      </c>
      <c r="BD217" s="38">
        <f t="shared" si="76"/>
        <v>-1</v>
      </c>
      <c r="BE217" s="38" t="str">
        <f t="shared" si="76"/>
        <v/>
      </c>
      <c r="BF217" s="38" t="str">
        <f t="shared" si="76"/>
        <v/>
      </c>
      <c r="BG217" s="38" t="str">
        <f t="shared" si="76"/>
        <v/>
      </c>
      <c r="BH217" s="39" t="str">
        <f t="shared" si="73"/>
        <v/>
      </c>
      <c r="BI217" s="76" t="str">
        <f t="shared" si="73"/>
        <v/>
      </c>
      <c r="BJ217" s="40" t="str">
        <f t="shared" si="73"/>
        <v/>
      </c>
      <c r="BK217" s="116" t="str">
        <f t="shared" si="65"/>
        <v/>
      </c>
      <c r="BL217" s="117" t="str">
        <f t="shared" si="65"/>
        <v/>
      </c>
      <c r="BM217" s="117" t="str">
        <f t="shared" si="65"/>
        <v/>
      </c>
      <c r="BN217" s="117" t="str">
        <f t="shared" si="65"/>
        <v/>
      </c>
      <c r="BO217" s="118" t="str">
        <f t="shared" si="65"/>
        <v/>
      </c>
      <c r="BP217" s="116">
        <f t="shared" si="66"/>
        <v>26.99</v>
      </c>
      <c r="BQ217" s="117" t="str">
        <f t="shared" si="66"/>
        <v/>
      </c>
      <c r="BR217" s="117" t="str">
        <f t="shared" si="66"/>
        <v/>
      </c>
      <c r="BS217" s="117" t="str">
        <f t="shared" si="66"/>
        <v/>
      </c>
      <c r="BT217" s="118" t="str">
        <f t="shared" si="66"/>
        <v/>
      </c>
      <c r="BU217" s="116" t="str">
        <f t="shared" si="67"/>
        <v/>
      </c>
      <c r="BV217" s="118" t="str">
        <f t="shared" si="67"/>
        <v/>
      </c>
      <c r="BW217" s="118" t="str">
        <f t="shared" si="67"/>
        <v/>
      </c>
      <c r="BX217" s="117" t="str">
        <f t="shared" si="67"/>
        <v/>
      </c>
      <c r="BY217" s="118" t="str">
        <f t="shared" si="67"/>
        <v/>
      </c>
    </row>
    <row r="218" spans="1:77" x14ac:dyDescent="0.2">
      <c r="A218" t="s">
        <v>46</v>
      </c>
      <c r="B218" t="s">
        <v>46</v>
      </c>
      <c r="C218" t="s">
        <v>92</v>
      </c>
      <c r="D218" t="s">
        <v>92</v>
      </c>
      <c r="E218" t="s">
        <v>91</v>
      </c>
      <c r="F218" s="4">
        <f t="shared" si="74"/>
        <v>46223</v>
      </c>
      <c r="G218" t="s">
        <v>36</v>
      </c>
      <c r="H218" s="28">
        <v>2</v>
      </c>
      <c r="I218" s="138">
        <v>0</v>
      </c>
      <c r="J218" s="138">
        <v>0</v>
      </c>
      <c r="K218" s="2">
        <v>0</v>
      </c>
      <c r="L218" s="2">
        <v>0</v>
      </c>
      <c r="M218" s="2">
        <v>-314.63</v>
      </c>
      <c r="N218" s="2">
        <v>0</v>
      </c>
      <c r="O218" s="2">
        <v>0</v>
      </c>
      <c r="P218" s="2">
        <v>0</v>
      </c>
      <c r="Q218" s="29">
        <v>0</v>
      </c>
      <c r="R218" s="30">
        <f t="shared" si="69"/>
        <v>0</v>
      </c>
      <c r="S218" s="30">
        <f t="shared" si="70"/>
        <v>0</v>
      </c>
      <c r="T218" t="s">
        <v>49</v>
      </c>
      <c r="U218" t="s">
        <v>49</v>
      </c>
      <c r="V218" t="s">
        <v>92</v>
      </c>
      <c r="W218" t="s">
        <v>92</v>
      </c>
      <c r="X218" t="s">
        <v>91</v>
      </c>
      <c r="Y218" s="4">
        <f t="shared" si="75"/>
        <v>45859</v>
      </c>
      <c r="Z218" t="s">
        <v>36</v>
      </c>
      <c r="AA218" s="28">
        <v>1</v>
      </c>
      <c r="AB218" s="138">
        <v>0</v>
      </c>
      <c r="AC218" s="138">
        <v>0</v>
      </c>
      <c r="AD218" s="2">
        <v>0</v>
      </c>
      <c r="AE218" s="2">
        <v>0</v>
      </c>
      <c r="AF218" s="2">
        <v>171.82</v>
      </c>
      <c r="AG218" s="2">
        <v>0</v>
      </c>
      <c r="AH218" s="2">
        <v>0</v>
      </c>
      <c r="AI218" s="2">
        <v>0</v>
      </c>
      <c r="AJ218" s="29">
        <v>0</v>
      </c>
      <c r="AK218" s="30">
        <f t="shared" si="71"/>
        <v>0</v>
      </c>
      <c r="AL218" s="30">
        <f t="shared" si="72"/>
        <v>0</v>
      </c>
      <c r="AM218" s="2">
        <f t="shared" si="64"/>
        <v>1</v>
      </c>
      <c r="AN218" s="2">
        <f t="shared" si="64"/>
        <v>0</v>
      </c>
      <c r="AO218" s="2">
        <f t="shared" si="64"/>
        <v>0</v>
      </c>
      <c r="AP218" s="2">
        <f t="shared" si="64"/>
        <v>0</v>
      </c>
      <c r="AQ218" s="2">
        <f t="shared" si="64"/>
        <v>0</v>
      </c>
      <c r="AR218" s="2">
        <f t="shared" si="64"/>
        <v>-486.45</v>
      </c>
      <c r="AS218" s="2">
        <f t="shared" si="68"/>
        <v>0</v>
      </c>
      <c r="AT218" s="2">
        <f t="shared" si="68"/>
        <v>0</v>
      </c>
      <c r="AU218" s="2">
        <f t="shared" si="68"/>
        <v>0</v>
      </c>
      <c r="AV218" s="29">
        <f t="shared" si="68"/>
        <v>0</v>
      </c>
      <c r="AW218" s="30">
        <f t="shared" si="68"/>
        <v>0</v>
      </c>
      <c r="AX218" s="31">
        <f t="shared" si="68"/>
        <v>0</v>
      </c>
      <c r="AY218" s="38">
        <f t="shared" si="76"/>
        <v>1</v>
      </c>
      <c r="AZ218" s="38" t="str">
        <f t="shared" si="76"/>
        <v/>
      </c>
      <c r="BA218" s="38" t="str">
        <f t="shared" si="76"/>
        <v/>
      </c>
      <c r="BB218" s="38" t="str">
        <f t="shared" si="76"/>
        <v/>
      </c>
      <c r="BC218" s="38" t="str">
        <f t="shared" si="76"/>
        <v/>
      </c>
      <c r="BD218" s="38">
        <f t="shared" si="76"/>
        <v>-2.8311605168199279</v>
      </c>
      <c r="BE218" s="38" t="str">
        <f t="shared" si="76"/>
        <v/>
      </c>
      <c r="BF218" s="38" t="str">
        <f t="shared" si="76"/>
        <v/>
      </c>
      <c r="BG218" s="38" t="str">
        <f t="shared" si="76"/>
        <v/>
      </c>
      <c r="BH218" s="39" t="str">
        <f t="shared" si="73"/>
        <v/>
      </c>
      <c r="BI218" s="76" t="str">
        <f t="shared" si="73"/>
        <v/>
      </c>
      <c r="BJ218" s="40" t="str">
        <f t="shared" si="73"/>
        <v/>
      </c>
      <c r="BK218" s="119">
        <f t="shared" si="65"/>
        <v>-157.315</v>
      </c>
      <c r="BL218" s="120" t="str">
        <f t="shared" si="65"/>
        <v/>
      </c>
      <c r="BM218" s="120" t="str">
        <f t="shared" si="65"/>
        <v/>
      </c>
      <c r="BN218" s="120" t="str">
        <f t="shared" si="65"/>
        <v/>
      </c>
      <c r="BO218" s="121" t="str">
        <f t="shared" si="65"/>
        <v/>
      </c>
      <c r="BP218" s="119">
        <f t="shared" si="66"/>
        <v>171.82</v>
      </c>
      <c r="BQ218" s="120" t="str">
        <f t="shared" si="66"/>
        <v/>
      </c>
      <c r="BR218" s="120" t="str">
        <f t="shared" si="66"/>
        <v/>
      </c>
      <c r="BS218" s="120" t="str">
        <f t="shared" si="66"/>
        <v/>
      </c>
      <c r="BT218" s="121" t="str">
        <f t="shared" si="66"/>
        <v/>
      </c>
      <c r="BU218" s="119">
        <f t="shared" si="67"/>
        <v>-329.13499999999999</v>
      </c>
      <c r="BV218" s="121" t="str">
        <f t="shared" si="67"/>
        <v/>
      </c>
      <c r="BW218" s="121" t="str">
        <f t="shared" si="67"/>
        <v/>
      </c>
      <c r="BX218" s="120" t="str">
        <f t="shared" si="67"/>
        <v/>
      </c>
      <c r="BY218" s="121" t="str">
        <f t="shared" si="67"/>
        <v/>
      </c>
    </row>
    <row r="219" spans="1:77" x14ac:dyDescent="0.2">
      <c r="A219" t="s">
        <v>46</v>
      </c>
      <c r="B219" t="s">
        <v>46</v>
      </c>
      <c r="C219" t="s">
        <v>92</v>
      </c>
      <c r="D219" t="s">
        <v>92</v>
      </c>
      <c r="E219" t="s">
        <v>91</v>
      </c>
      <c r="F219" s="4">
        <f t="shared" si="74"/>
        <v>46224</v>
      </c>
      <c r="G219" t="s">
        <v>37</v>
      </c>
      <c r="H219" s="28">
        <v>1</v>
      </c>
      <c r="I219" s="138">
        <v>0</v>
      </c>
      <c r="J219" s="138">
        <v>0</v>
      </c>
      <c r="K219" s="2">
        <v>0</v>
      </c>
      <c r="L219" s="2">
        <v>0</v>
      </c>
      <c r="M219" s="2">
        <v>973.02</v>
      </c>
      <c r="N219" s="2">
        <v>0</v>
      </c>
      <c r="O219" s="2">
        <v>0</v>
      </c>
      <c r="P219" s="2">
        <v>0</v>
      </c>
      <c r="Q219" s="29">
        <v>0</v>
      </c>
      <c r="R219" s="30">
        <f t="shared" si="69"/>
        <v>0</v>
      </c>
      <c r="S219" s="30">
        <f t="shared" si="70"/>
        <v>0</v>
      </c>
      <c r="T219" t="s">
        <v>49</v>
      </c>
      <c r="U219" t="s">
        <v>49</v>
      </c>
      <c r="V219" t="s">
        <v>92</v>
      </c>
      <c r="W219" t="s">
        <v>92</v>
      </c>
      <c r="X219" t="s">
        <v>91</v>
      </c>
      <c r="Y219" s="4">
        <f t="shared" si="75"/>
        <v>45860</v>
      </c>
      <c r="Z219" t="s">
        <v>37</v>
      </c>
      <c r="AA219" s="28">
        <v>3</v>
      </c>
      <c r="AB219" s="138">
        <v>0</v>
      </c>
      <c r="AC219" s="138">
        <v>0</v>
      </c>
      <c r="AD219" s="2">
        <v>0</v>
      </c>
      <c r="AE219" s="2">
        <v>0</v>
      </c>
      <c r="AF219" s="2">
        <v>461.37</v>
      </c>
      <c r="AG219" s="2">
        <v>0</v>
      </c>
      <c r="AH219" s="2">
        <v>0</v>
      </c>
      <c r="AI219" s="2">
        <v>0</v>
      </c>
      <c r="AJ219" s="29">
        <v>0</v>
      </c>
      <c r="AK219" s="30">
        <f t="shared" si="71"/>
        <v>0</v>
      </c>
      <c r="AL219" s="30">
        <f t="shared" si="72"/>
        <v>0</v>
      </c>
      <c r="AM219" s="2">
        <f t="shared" si="64"/>
        <v>-2</v>
      </c>
      <c r="AN219" s="2">
        <f t="shared" si="64"/>
        <v>0</v>
      </c>
      <c r="AO219" s="2">
        <f t="shared" si="64"/>
        <v>0</v>
      </c>
      <c r="AP219" s="2">
        <f t="shared" si="64"/>
        <v>0</v>
      </c>
      <c r="AQ219" s="2">
        <f t="shared" si="64"/>
        <v>0</v>
      </c>
      <c r="AR219" s="2">
        <f t="shared" si="64"/>
        <v>511.65</v>
      </c>
      <c r="AS219" s="2">
        <f t="shared" si="68"/>
        <v>0</v>
      </c>
      <c r="AT219" s="2">
        <f t="shared" si="68"/>
        <v>0</v>
      </c>
      <c r="AU219" s="2">
        <f t="shared" si="68"/>
        <v>0</v>
      </c>
      <c r="AV219" s="29">
        <f t="shared" si="68"/>
        <v>0</v>
      </c>
      <c r="AW219" s="30">
        <f t="shared" si="68"/>
        <v>0</v>
      </c>
      <c r="AX219" s="31">
        <f t="shared" si="68"/>
        <v>0</v>
      </c>
      <c r="AY219" s="38">
        <f t="shared" si="76"/>
        <v>-0.66666666666666663</v>
      </c>
      <c r="AZ219" s="38" t="str">
        <f t="shared" si="76"/>
        <v/>
      </c>
      <c r="BA219" s="38" t="str">
        <f t="shared" si="76"/>
        <v/>
      </c>
      <c r="BB219" s="38" t="str">
        <f t="shared" si="76"/>
        <v/>
      </c>
      <c r="BC219" s="38" t="str">
        <f t="shared" si="76"/>
        <v/>
      </c>
      <c r="BD219" s="38">
        <f t="shared" si="76"/>
        <v>1.1089797776188308</v>
      </c>
      <c r="BE219" s="38" t="str">
        <f t="shared" si="76"/>
        <v/>
      </c>
      <c r="BF219" s="38" t="str">
        <f t="shared" si="76"/>
        <v/>
      </c>
      <c r="BG219" s="38" t="str">
        <f t="shared" si="76"/>
        <v/>
      </c>
      <c r="BH219" s="39" t="str">
        <f t="shared" si="73"/>
        <v/>
      </c>
      <c r="BI219" s="76" t="str">
        <f t="shared" si="73"/>
        <v/>
      </c>
      <c r="BJ219" s="40" t="str">
        <f t="shared" si="73"/>
        <v/>
      </c>
      <c r="BK219" s="119">
        <f t="shared" si="65"/>
        <v>973.02</v>
      </c>
      <c r="BL219" s="120" t="str">
        <f t="shared" si="65"/>
        <v/>
      </c>
      <c r="BM219" s="120" t="str">
        <f t="shared" si="65"/>
        <v/>
      </c>
      <c r="BN219" s="120" t="str">
        <f t="shared" si="65"/>
        <v/>
      </c>
      <c r="BO219" s="121" t="str">
        <f t="shared" si="65"/>
        <v/>
      </c>
      <c r="BP219" s="119">
        <f t="shared" si="66"/>
        <v>153.79</v>
      </c>
      <c r="BQ219" s="120" t="str">
        <f t="shared" si="66"/>
        <v/>
      </c>
      <c r="BR219" s="120" t="str">
        <f t="shared" si="66"/>
        <v/>
      </c>
      <c r="BS219" s="120" t="str">
        <f t="shared" si="66"/>
        <v/>
      </c>
      <c r="BT219" s="121" t="str">
        <f t="shared" si="66"/>
        <v/>
      </c>
      <c r="BU219" s="119">
        <f t="shared" si="67"/>
        <v>819.23</v>
      </c>
      <c r="BV219" s="121" t="str">
        <f t="shared" si="67"/>
        <v/>
      </c>
      <c r="BW219" s="121" t="str">
        <f t="shared" si="67"/>
        <v/>
      </c>
      <c r="BX219" s="120" t="str">
        <f t="shared" si="67"/>
        <v/>
      </c>
      <c r="BY219" s="121" t="str">
        <f t="shared" si="67"/>
        <v/>
      </c>
    </row>
    <row r="220" spans="1:77" x14ac:dyDescent="0.2">
      <c r="A220" t="s">
        <v>46</v>
      </c>
      <c r="B220" t="s">
        <v>46</v>
      </c>
      <c r="C220" t="s">
        <v>92</v>
      </c>
      <c r="D220" t="s">
        <v>92</v>
      </c>
      <c r="E220" t="s">
        <v>91</v>
      </c>
      <c r="F220" s="4">
        <f t="shared" si="74"/>
        <v>46225</v>
      </c>
      <c r="G220" t="s">
        <v>38</v>
      </c>
      <c r="H220" s="28">
        <v>1</v>
      </c>
      <c r="I220" s="138">
        <v>1</v>
      </c>
      <c r="J220" s="138">
        <v>0</v>
      </c>
      <c r="K220" s="2">
        <v>0</v>
      </c>
      <c r="L220" s="2">
        <v>0</v>
      </c>
      <c r="M220" s="2">
        <v>191.9</v>
      </c>
      <c r="N220" s="2">
        <v>150.43</v>
      </c>
      <c r="O220" s="2">
        <v>0</v>
      </c>
      <c r="P220" s="2">
        <v>0</v>
      </c>
      <c r="Q220" s="29">
        <v>0</v>
      </c>
      <c r="R220" s="30">
        <f t="shared" si="69"/>
        <v>1</v>
      </c>
      <c r="S220" s="30">
        <f t="shared" si="70"/>
        <v>150.43</v>
      </c>
      <c r="T220" t="s">
        <v>49</v>
      </c>
      <c r="U220" t="s">
        <v>49</v>
      </c>
      <c r="V220" t="s">
        <v>92</v>
      </c>
      <c r="W220" t="s">
        <v>92</v>
      </c>
      <c r="X220" t="s">
        <v>91</v>
      </c>
      <c r="Y220" s="4">
        <f t="shared" si="75"/>
        <v>45861</v>
      </c>
      <c r="Z220" t="s">
        <v>38</v>
      </c>
      <c r="AA220" s="28">
        <v>3</v>
      </c>
      <c r="AB220" s="138">
        <v>2</v>
      </c>
      <c r="AC220" s="138">
        <v>0</v>
      </c>
      <c r="AD220" s="2">
        <v>0</v>
      </c>
      <c r="AE220" s="2">
        <v>0</v>
      </c>
      <c r="AF220" s="2">
        <v>180.98</v>
      </c>
      <c r="AG220" s="2">
        <v>83.99</v>
      </c>
      <c r="AH220" s="2">
        <v>0</v>
      </c>
      <c r="AI220" s="2">
        <v>0</v>
      </c>
      <c r="AJ220" s="29">
        <v>0</v>
      </c>
      <c r="AK220" s="30">
        <f t="shared" si="71"/>
        <v>2</v>
      </c>
      <c r="AL220" s="30">
        <f t="shared" si="72"/>
        <v>83.99</v>
      </c>
      <c r="AM220" s="2">
        <f t="shared" si="64"/>
        <v>-2</v>
      </c>
      <c r="AN220" s="2">
        <f t="shared" si="64"/>
        <v>-1</v>
      </c>
      <c r="AO220" s="2">
        <f t="shared" si="64"/>
        <v>0</v>
      </c>
      <c r="AP220" s="2">
        <f t="shared" si="64"/>
        <v>0</v>
      </c>
      <c r="AQ220" s="2">
        <f t="shared" si="64"/>
        <v>0</v>
      </c>
      <c r="AR220" s="2">
        <f t="shared" si="64"/>
        <v>10.920000000000016</v>
      </c>
      <c r="AS220" s="2">
        <f t="shared" si="68"/>
        <v>66.440000000000012</v>
      </c>
      <c r="AT220" s="2">
        <f t="shared" si="68"/>
        <v>0</v>
      </c>
      <c r="AU220" s="2">
        <f t="shared" si="68"/>
        <v>0</v>
      </c>
      <c r="AV220" s="29">
        <f t="shared" si="68"/>
        <v>0</v>
      </c>
      <c r="AW220" s="30">
        <f t="shared" si="68"/>
        <v>-1</v>
      </c>
      <c r="AX220" s="31">
        <f t="shared" si="68"/>
        <v>66.440000000000012</v>
      </c>
      <c r="AY220" s="38">
        <f t="shared" si="76"/>
        <v>-0.66666666666666663</v>
      </c>
      <c r="AZ220" s="38">
        <f t="shared" si="76"/>
        <v>-0.5</v>
      </c>
      <c r="BA220" s="38" t="str">
        <f t="shared" si="76"/>
        <v/>
      </c>
      <c r="BB220" s="38" t="str">
        <f t="shared" si="76"/>
        <v/>
      </c>
      <c r="BC220" s="38" t="str">
        <f t="shared" si="76"/>
        <v/>
      </c>
      <c r="BD220" s="38">
        <f t="shared" si="76"/>
        <v>6.033815891258712E-2</v>
      </c>
      <c r="BE220" s="38">
        <f t="shared" si="76"/>
        <v>0.79104655316109085</v>
      </c>
      <c r="BF220" s="38" t="str">
        <f t="shared" si="76"/>
        <v/>
      </c>
      <c r="BG220" s="38" t="str">
        <f t="shared" si="76"/>
        <v/>
      </c>
      <c r="BH220" s="39" t="str">
        <f t="shared" si="73"/>
        <v/>
      </c>
      <c r="BI220" s="76">
        <f t="shared" si="73"/>
        <v>-0.5</v>
      </c>
      <c r="BJ220" s="40">
        <f t="shared" si="73"/>
        <v>0.79104655316109085</v>
      </c>
      <c r="BK220" s="119">
        <f t="shared" si="65"/>
        <v>191.9</v>
      </c>
      <c r="BL220" s="120">
        <f t="shared" si="65"/>
        <v>150.43</v>
      </c>
      <c r="BM220" s="120" t="str">
        <f t="shared" si="65"/>
        <v/>
      </c>
      <c r="BN220" s="120" t="str">
        <f t="shared" si="65"/>
        <v/>
      </c>
      <c r="BO220" s="121" t="str">
        <f t="shared" si="65"/>
        <v/>
      </c>
      <c r="BP220" s="119">
        <f t="shared" si="66"/>
        <v>60.326666666666661</v>
      </c>
      <c r="BQ220" s="120">
        <f t="shared" si="66"/>
        <v>41.994999999999997</v>
      </c>
      <c r="BR220" s="120" t="str">
        <f t="shared" si="66"/>
        <v/>
      </c>
      <c r="BS220" s="120" t="str">
        <f t="shared" si="66"/>
        <v/>
      </c>
      <c r="BT220" s="121" t="str">
        <f t="shared" si="66"/>
        <v/>
      </c>
      <c r="BU220" s="119">
        <f t="shared" si="67"/>
        <v>131.57333333333335</v>
      </c>
      <c r="BV220" s="121">
        <f t="shared" si="67"/>
        <v>108.435</v>
      </c>
      <c r="BW220" s="121" t="str">
        <f t="shared" si="67"/>
        <v/>
      </c>
      <c r="BX220" s="120" t="str">
        <f t="shared" si="67"/>
        <v/>
      </c>
      <c r="BY220" s="121" t="str">
        <f t="shared" si="67"/>
        <v/>
      </c>
    </row>
    <row r="221" spans="1:77" x14ac:dyDescent="0.2">
      <c r="A221" t="s">
        <v>46</v>
      </c>
      <c r="B221" t="s">
        <v>46</v>
      </c>
      <c r="C221" t="s">
        <v>92</v>
      </c>
      <c r="D221" t="s">
        <v>92</v>
      </c>
      <c r="E221" t="s">
        <v>91</v>
      </c>
      <c r="F221" s="4">
        <f t="shared" si="74"/>
        <v>46226</v>
      </c>
      <c r="G221" t="s">
        <v>39</v>
      </c>
      <c r="H221" s="28">
        <v>1</v>
      </c>
      <c r="I221" s="138">
        <v>2</v>
      </c>
      <c r="J221" s="138">
        <v>0</v>
      </c>
      <c r="K221" s="2">
        <v>0</v>
      </c>
      <c r="L221" s="2">
        <v>0</v>
      </c>
      <c r="M221" s="2">
        <v>137.88</v>
      </c>
      <c r="N221" s="2">
        <v>357.17</v>
      </c>
      <c r="O221" s="2">
        <v>0</v>
      </c>
      <c r="P221" s="2">
        <v>0</v>
      </c>
      <c r="Q221" s="29">
        <v>0</v>
      </c>
      <c r="R221" s="30">
        <f t="shared" si="69"/>
        <v>2</v>
      </c>
      <c r="S221" s="30">
        <f t="shared" si="70"/>
        <v>357.17</v>
      </c>
      <c r="T221" t="s">
        <v>49</v>
      </c>
      <c r="U221" t="s">
        <v>49</v>
      </c>
      <c r="V221" t="s">
        <v>92</v>
      </c>
      <c r="W221" t="s">
        <v>92</v>
      </c>
      <c r="X221" t="s">
        <v>91</v>
      </c>
      <c r="Y221" s="4">
        <f t="shared" si="75"/>
        <v>45862</v>
      </c>
      <c r="Z221" t="s">
        <v>39</v>
      </c>
      <c r="AA221" s="28">
        <v>1</v>
      </c>
      <c r="AB221" s="138">
        <v>0</v>
      </c>
      <c r="AC221" s="138">
        <v>0</v>
      </c>
      <c r="AD221" s="2">
        <v>0</v>
      </c>
      <c r="AE221" s="2">
        <v>0</v>
      </c>
      <c r="AF221" s="2">
        <v>177.88</v>
      </c>
      <c r="AG221" s="2">
        <v>0</v>
      </c>
      <c r="AH221" s="2">
        <v>0</v>
      </c>
      <c r="AI221" s="2">
        <v>0</v>
      </c>
      <c r="AJ221" s="29">
        <v>0</v>
      </c>
      <c r="AK221" s="30">
        <f t="shared" si="71"/>
        <v>0</v>
      </c>
      <c r="AL221" s="30">
        <f t="shared" si="72"/>
        <v>0</v>
      </c>
      <c r="AM221" s="2">
        <f t="shared" si="64"/>
        <v>0</v>
      </c>
      <c r="AN221" s="2">
        <f t="shared" si="64"/>
        <v>2</v>
      </c>
      <c r="AO221" s="2">
        <f t="shared" si="64"/>
        <v>0</v>
      </c>
      <c r="AP221" s="2">
        <f t="shared" si="64"/>
        <v>0</v>
      </c>
      <c r="AQ221" s="2">
        <f t="shared" si="64"/>
        <v>0</v>
      </c>
      <c r="AR221" s="2">
        <f t="shared" si="64"/>
        <v>-40</v>
      </c>
      <c r="AS221" s="2">
        <f t="shared" si="68"/>
        <v>357.17</v>
      </c>
      <c r="AT221" s="2">
        <f t="shared" si="68"/>
        <v>0</v>
      </c>
      <c r="AU221" s="2">
        <f t="shared" si="68"/>
        <v>0</v>
      </c>
      <c r="AV221" s="29">
        <f t="shared" si="68"/>
        <v>0</v>
      </c>
      <c r="AW221" s="30">
        <f t="shared" si="68"/>
        <v>2</v>
      </c>
      <c r="AX221" s="31">
        <f t="shared" si="68"/>
        <v>357.17</v>
      </c>
      <c r="AY221" s="38">
        <f t="shared" si="76"/>
        <v>0</v>
      </c>
      <c r="AZ221" s="38" t="str">
        <f t="shared" si="76"/>
        <v/>
      </c>
      <c r="BA221" s="38" t="str">
        <f t="shared" si="76"/>
        <v/>
      </c>
      <c r="BB221" s="38" t="str">
        <f t="shared" si="76"/>
        <v/>
      </c>
      <c r="BC221" s="38" t="str">
        <f t="shared" si="76"/>
        <v/>
      </c>
      <c r="BD221" s="38">
        <f t="shared" si="76"/>
        <v>-0.22487069934787499</v>
      </c>
      <c r="BE221" s="38" t="str">
        <f t="shared" si="76"/>
        <v/>
      </c>
      <c r="BF221" s="38" t="str">
        <f t="shared" si="76"/>
        <v/>
      </c>
      <c r="BG221" s="38" t="str">
        <f t="shared" si="76"/>
        <v/>
      </c>
      <c r="BH221" s="39" t="str">
        <f t="shared" si="73"/>
        <v/>
      </c>
      <c r="BI221" s="76" t="str">
        <f t="shared" si="73"/>
        <v/>
      </c>
      <c r="BJ221" s="40" t="str">
        <f t="shared" si="73"/>
        <v/>
      </c>
      <c r="BK221" s="119">
        <f t="shared" si="65"/>
        <v>137.88</v>
      </c>
      <c r="BL221" s="120">
        <f t="shared" si="65"/>
        <v>178.58500000000001</v>
      </c>
      <c r="BM221" s="120" t="str">
        <f t="shared" si="65"/>
        <v/>
      </c>
      <c r="BN221" s="120" t="str">
        <f t="shared" si="65"/>
        <v/>
      </c>
      <c r="BO221" s="121" t="str">
        <f t="shared" si="65"/>
        <v/>
      </c>
      <c r="BP221" s="119">
        <f t="shared" si="66"/>
        <v>177.88</v>
      </c>
      <c r="BQ221" s="120" t="str">
        <f t="shared" si="66"/>
        <v/>
      </c>
      <c r="BR221" s="120" t="str">
        <f t="shared" si="66"/>
        <v/>
      </c>
      <c r="BS221" s="120" t="str">
        <f t="shared" si="66"/>
        <v/>
      </c>
      <c r="BT221" s="121" t="str">
        <f t="shared" si="66"/>
        <v/>
      </c>
      <c r="BU221" s="119">
        <f t="shared" si="67"/>
        <v>-40</v>
      </c>
      <c r="BV221" s="121" t="str">
        <f t="shared" si="67"/>
        <v/>
      </c>
      <c r="BW221" s="121" t="str">
        <f t="shared" si="67"/>
        <v/>
      </c>
      <c r="BX221" s="120" t="str">
        <f t="shared" si="67"/>
        <v/>
      </c>
      <c r="BY221" s="121" t="str">
        <f t="shared" si="67"/>
        <v/>
      </c>
    </row>
    <row r="222" spans="1:77" x14ac:dyDescent="0.2">
      <c r="A222" t="s">
        <v>46</v>
      </c>
      <c r="B222" t="s">
        <v>46</v>
      </c>
      <c r="C222" t="s">
        <v>92</v>
      </c>
      <c r="D222" t="s">
        <v>92</v>
      </c>
      <c r="E222" t="s">
        <v>91</v>
      </c>
      <c r="F222" s="4">
        <f t="shared" si="74"/>
        <v>46227</v>
      </c>
      <c r="G222" t="s">
        <v>40</v>
      </c>
      <c r="H222" s="28">
        <v>2</v>
      </c>
      <c r="I222" s="138">
        <v>0</v>
      </c>
      <c r="J222" s="138">
        <v>0</v>
      </c>
      <c r="K222" s="2">
        <v>0</v>
      </c>
      <c r="L222" s="2">
        <v>0</v>
      </c>
      <c r="M222" s="2">
        <v>78.97</v>
      </c>
      <c r="N222" s="2">
        <v>0</v>
      </c>
      <c r="O222" s="2">
        <v>0</v>
      </c>
      <c r="P222" s="2">
        <v>0</v>
      </c>
      <c r="Q222" s="29">
        <v>0</v>
      </c>
      <c r="R222" s="30">
        <f t="shared" si="69"/>
        <v>0</v>
      </c>
      <c r="S222" s="30">
        <f t="shared" si="70"/>
        <v>0</v>
      </c>
      <c r="T222" t="s">
        <v>49</v>
      </c>
      <c r="U222" t="s">
        <v>49</v>
      </c>
      <c r="V222" t="s">
        <v>92</v>
      </c>
      <c r="W222" t="s">
        <v>92</v>
      </c>
      <c r="X222" t="s">
        <v>91</v>
      </c>
      <c r="Y222" s="4">
        <f t="shared" si="75"/>
        <v>45863</v>
      </c>
      <c r="Z222" t="s">
        <v>40</v>
      </c>
      <c r="AA222" s="28">
        <v>3</v>
      </c>
      <c r="AB222" s="138">
        <v>0</v>
      </c>
      <c r="AC222" s="138">
        <v>0</v>
      </c>
      <c r="AD222" s="2">
        <v>0</v>
      </c>
      <c r="AE222" s="2">
        <v>0</v>
      </c>
      <c r="AF222" s="2">
        <v>471.62</v>
      </c>
      <c r="AG222" s="2">
        <v>0</v>
      </c>
      <c r="AH222" s="2">
        <v>0</v>
      </c>
      <c r="AI222" s="2">
        <v>0</v>
      </c>
      <c r="AJ222" s="29">
        <v>0</v>
      </c>
      <c r="AK222" s="30">
        <f t="shared" si="71"/>
        <v>0</v>
      </c>
      <c r="AL222" s="30">
        <f t="shared" si="72"/>
        <v>0</v>
      </c>
      <c r="AM222" s="2">
        <f t="shared" si="64"/>
        <v>-1</v>
      </c>
      <c r="AN222" s="2">
        <f t="shared" si="64"/>
        <v>0</v>
      </c>
      <c r="AO222" s="2">
        <f t="shared" si="64"/>
        <v>0</v>
      </c>
      <c r="AP222" s="2">
        <f t="shared" si="64"/>
        <v>0</v>
      </c>
      <c r="AQ222" s="2">
        <f t="shared" si="64"/>
        <v>0</v>
      </c>
      <c r="AR222" s="2">
        <f t="shared" si="64"/>
        <v>-392.65</v>
      </c>
      <c r="AS222" s="2">
        <f t="shared" si="68"/>
        <v>0</v>
      </c>
      <c r="AT222" s="2">
        <f t="shared" si="68"/>
        <v>0</v>
      </c>
      <c r="AU222" s="2">
        <f t="shared" si="68"/>
        <v>0</v>
      </c>
      <c r="AV222" s="29">
        <f t="shared" si="68"/>
        <v>0</v>
      </c>
      <c r="AW222" s="30">
        <f t="shared" si="68"/>
        <v>0</v>
      </c>
      <c r="AX222" s="31">
        <f t="shared" si="68"/>
        <v>0</v>
      </c>
      <c r="AY222" s="38">
        <f t="shared" si="76"/>
        <v>-0.33333333333333331</v>
      </c>
      <c r="AZ222" s="38" t="str">
        <f t="shared" si="76"/>
        <v/>
      </c>
      <c r="BA222" s="38" t="str">
        <f t="shared" si="76"/>
        <v/>
      </c>
      <c r="BB222" s="38" t="str">
        <f t="shared" si="76"/>
        <v/>
      </c>
      <c r="BC222" s="38" t="str">
        <f t="shared" si="76"/>
        <v/>
      </c>
      <c r="BD222" s="38">
        <f t="shared" si="76"/>
        <v>-0.83255587125227937</v>
      </c>
      <c r="BE222" s="38" t="str">
        <f t="shared" si="76"/>
        <v/>
      </c>
      <c r="BF222" s="38" t="str">
        <f t="shared" si="76"/>
        <v/>
      </c>
      <c r="BG222" s="38" t="str">
        <f t="shared" si="76"/>
        <v/>
      </c>
      <c r="BH222" s="39" t="str">
        <f t="shared" si="73"/>
        <v/>
      </c>
      <c r="BI222" s="76" t="str">
        <f t="shared" si="73"/>
        <v/>
      </c>
      <c r="BJ222" s="40" t="str">
        <f t="shared" si="73"/>
        <v/>
      </c>
      <c r="BK222" s="119">
        <f t="shared" si="65"/>
        <v>39.484999999999999</v>
      </c>
      <c r="BL222" s="120" t="str">
        <f t="shared" si="65"/>
        <v/>
      </c>
      <c r="BM222" s="120" t="str">
        <f t="shared" si="65"/>
        <v/>
      </c>
      <c r="BN222" s="120" t="str">
        <f t="shared" si="65"/>
        <v/>
      </c>
      <c r="BO222" s="121" t="str">
        <f t="shared" si="65"/>
        <v/>
      </c>
      <c r="BP222" s="119">
        <f t="shared" si="66"/>
        <v>157.20666666666668</v>
      </c>
      <c r="BQ222" s="120" t="str">
        <f t="shared" si="66"/>
        <v/>
      </c>
      <c r="BR222" s="120" t="str">
        <f t="shared" si="66"/>
        <v/>
      </c>
      <c r="BS222" s="120" t="str">
        <f t="shared" si="66"/>
        <v/>
      </c>
      <c r="BT222" s="121" t="str">
        <f t="shared" si="66"/>
        <v/>
      </c>
      <c r="BU222" s="119">
        <f t="shared" si="67"/>
        <v>-117.72166666666668</v>
      </c>
      <c r="BV222" s="121" t="str">
        <f t="shared" si="67"/>
        <v/>
      </c>
      <c r="BW222" s="121" t="str">
        <f t="shared" si="67"/>
        <v/>
      </c>
      <c r="BX222" s="120" t="str">
        <f t="shared" si="67"/>
        <v/>
      </c>
      <c r="BY222" s="121" t="str">
        <f t="shared" si="67"/>
        <v/>
      </c>
    </row>
    <row r="223" spans="1:77" ht="13.5" thickBot="1" x14ac:dyDescent="0.25">
      <c r="A223" t="s">
        <v>46</v>
      </c>
      <c r="B223" t="s">
        <v>46</v>
      </c>
      <c r="C223" t="s">
        <v>92</v>
      </c>
      <c r="D223" t="s">
        <v>92</v>
      </c>
      <c r="E223" t="s">
        <v>91</v>
      </c>
      <c r="F223" s="59">
        <f t="shared" si="74"/>
        <v>46228</v>
      </c>
      <c r="G223" s="42" t="s">
        <v>41</v>
      </c>
      <c r="H223" s="43">
        <v>2</v>
      </c>
      <c r="I223" s="44">
        <v>0</v>
      </c>
      <c r="J223" s="44">
        <v>0</v>
      </c>
      <c r="K223" s="44">
        <v>0</v>
      </c>
      <c r="L223" s="44">
        <v>0</v>
      </c>
      <c r="M223" s="44">
        <v>-126.93</v>
      </c>
      <c r="N223" s="44">
        <v>0</v>
      </c>
      <c r="O223" s="44">
        <v>0</v>
      </c>
      <c r="P223" s="44">
        <v>0</v>
      </c>
      <c r="Q223" s="45">
        <v>0</v>
      </c>
      <c r="R223" s="46">
        <f t="shared" si="69"/>
        <v>0</v>
      </c>
      <c r="S223" s="46">
        <f t="shared" si="70"/>
        <v>0</v>
      </c>
      <c r="T223" t="s">
        <v>49</v>
      </c>
      <c r="U223" t="s">
        <v>49</v>
      </c>
      <c r="V223" t="s">
        <v>92</v>
      </c>
      <c r="W223" t="s">
        <v>92</v>
      </c>
      <c r="X223" t="s">
        <v>91</v>
      </c>
      <c r="Y223" s="59">
        <f t="shared" si="75"/>
        <v>45864</v>
      </c>
      <c r="Z223" s="42" t="s">
        <v>41</v>
      </c>
      <c r="AA223" s="43">
        <v>4</v>
      </c>
      <c r="AB223" s="44">
        <v>0</v>
      </c>
      <c r="AC223" s="44">
        <v>0</v>
      </c>
      <c r="AD223" s="44">
        <v>0</v>
      </c>
      <c r="AE223" s="44">
        <v>0</v>
      </c>
      <c r="AF223" s="44">
        <v>631.24</v>
      </c>
      <c r="AG223" s="44">
        <v>0</v>
      </c>
      <c r="AH223" s="44">
        <v>0</v>
      </c>
      <c r="AI223" s="44">
        <v>0</v>
      </c>
      <c r="AJ223" s="45">
        <v>0</v>
      </c>
      <c r="AK223" s="46">
        <f t="shared" si="71"/>
        <v>0</v>
      </c>
      <c r="AL223" s="46">
        <f t="shared" si="72"/>
        <v>0</v>
      </c>
      <c r="AM223" s="44">
        <f t="shared" si="64"/>
        <v>-2</v>
      </c>
      <c r="AN223" s="44">
        <f t="shared" si="64"/>
        <v>0</v>
      </c>
      <c r="AO223" s="44">
        <f t="shared" si="64"/>
        <v>0</v>
      </c>
      <c r="AP223" s="44">
        <f t="shared" si="64"/>
        <v>0</v>
      </c>
      <c r="AQ223" s="44">
        <f t="shared" si="64"/>
        <v>0</v>
      </c>
      <c r="AR223" s="44">
        <f t="shared" si="64"/>
        <v>-758.17000000000007</v>
      </c>
      <c r="AS223" s="44">
        <f t="shared" si="68"/>
        <v>0</v>
      </c>
      <c r="AT223" s="44">
        <f t="shared" si="68"/>
        <v>0</v>
      </c>
      <c r="AU223" s="44">
        <f t="shared" si="68"/>
        <v>0</v>
      </c>
      <c r="AV223" s="45">
        <f t="shared" si="68"/>
        <v>0</v>
      </c>
      <c r="AW223" s="46">
        <f t="shared" si="68"/>
        <v>0</v>
      </c>
      <c r="AX223" s="47">
        <f t="shared" si="68"/>
        <v>0</v>
      </c>
      <c r="AY223" s="56">
        <f t="shared" si="76"/>
        <v>-0.5</v>
      </c>
      <c r="AZ223" s="56" t="str">
        <f t="shared" si="76"/>
        <v/>
      </c>
      <c r="BA223" s="56" t="str">
        <f t="shared" si="76"/>
        <v/>
      </c>
      <c r="BB223" s="56" t="str">
        <f t="shared" si="76"/>
        <v/>
      </c>
      <c r="BC223" s="56" t="str">
        <f t="shared" si="76"/>
        <v/>
      </c>
      <c r="BD223" s="56">
        <f t="shared" si="76"/>
        <v>-1.2010804131550601</v>
      </c>
      <c r="BE223" s="56" t="str">
        <f t="shared" si="76"/>
        <v/>
      </c>
      <c r="BF223" s="56" t="str">
        <f t="shared" si="76"/>
        <v/>
      </c>
      <c r="BG223" s="56" t="str">
        <f t="shared" si="76"/>
        <v/>
      </c>
      <c r="BH223" s="57" t="str">
        <f t="shared" si="73"/>
        <v/>
      </c>
      <c r="BI223" s="81" t="str">
        <f t="shared" si="73"/>
        <v/>
      </c>
      <c r="BJ223" s="58" t="str">
        <f t="shared" si="73"/>
        <v/>
      </c>
      <c r="BK223" s="122">
        <f t="shared" si="65"/>
        <v>-63.465000000000003</v>
      </c>
      <c r="BL223" s="123" t="str">
        <f t="shared" si="65"/>
        <v/>
      </c>
      <c r="BM223" s="123" t="str">
        <f t="shared" si="65"/>
        <v/>
      </c>
      <c r="BN223" s="123" t="str">
        <f t="shared" si="65"/>
        <v/>
      </c>
      <c r="BO223" s="124" t="str">
        <f t="shared" si="65"/>
        <v/>
      </c>
      <c r="BP223" s="122">
        <f t="shared" si="66"/>
        <v>157.81</v>
      </c>
      <c r="BQ223" s="123" t="str">
        <f t="shared" si="66"/>
        <v/>
      </c>
      <c r="BR223" s="123" t="str">
        <f t="shared" si="66"/>
        <v/>
      </c>
      <c r="BS223" s="123" t="str">
        <f t="shared" si="66"/>
        <v/>
      </c>
      <c r="BT223" s="124" t="str">
        <f t="shared" si="66"/>
        <v/>
      </c>
      <c r="BU223" s="122">
        <f t="shared" si="67"/>
        <v>-221.27500000000001</v>
      </c>
      <c r="BV223" s="124" t="str">
        <f t="shared" si="67"/>
        <v/>
      </c>
      <c r="BW223" s="124" t="str">
        <f t="shared" si="67"/>
        <v/>
      </c>
      <c r="BX223" s="123" t="str">
        <f t="shared" si="67"/>
        <v/>
      </c>
      <c r="BY223" s="124" t="str">
        <f t="shared" si="67"/>
        <v/>
      </c>
    </row>
    <row r="224" spans="1:77" x14ac:dyDescent="0.2">
      <c r="A224" t="s">
        <v>46</v>
      </c>
      <c r="B224" t="s">
        <v>46</v>
      </c>
      <c r="C224" t="s">
        <v>100</v>
      </c>
      <c r="D224" t="s">
        <v>92</v>
      </c>
      <c r="E224" t="s">
        <v>95</v>
      </c>
      <c r="F224" s="4">
        <f t="shared" si="74"/>
        <v>46229</v>
      </c>
      <c r="G224" t="s">
        <v>35</v>
      </c>
      <c r="H224" s="28">
        <v>1</v>
      </c>
      <c r="I224" s="138">
        <v>1</v>
      </c>
      <c r="J224" s="138">
        <v>0</v>
      </c>
      <c r="K224" s="2">
        <v>0</v>
      </c>
      <c r="L224" s="2">
        <v>0</v>
      </c>
      <c r="M224" s="2">
        <v>156.47999999999999</v>
      </c>
      <c r="N224" s="2">
        <v>64.959999999999994</v>
      </c>
      <c r="O224" s="2">
        <v>0</v>
      </c>
      <c r="P224" s="2">
        <v>0</v>
      </c>
      <c r="Q224" s="29">
        <v>0</v>
      </c>
      <c r="R224" s="30">
        <f t="shared" si="69"/>
        <v>1</v>
      </c>
      <c r="S224" s="30">
        <f t="shared" si="70"/>
        <v>64.959999999999994</v>
      </c>
      <c r="T224" t="s">
        <v>49</v>
      </c>
      <c r="U224" t="s">
        <v>49</v>
      </c>
      <c r="V224" t="s">
        <v>100</v>
      </c>
      <c r="W224" t="s">
        <v>92</v>
      </c>
      <c r="X224" t="s">
        <v>95</v>
      </c>
      <c r="Y224" s="4">
        <f t="shared" si="75"/>
        <v>45865</v>
      </c>
      <c r="Z224" t="s">
        <v>35</v>
      </c>
      <c r="AA224" s="28">
        <v>2</v>
      </c>
      <c r="AB224" s="138">
        <v>0</v>
      </c>
      <c r="AC224" s="138">
        <v>0</v>
      </c>
      <c r="AD224" s="2">
        <v>0</v>
      </c>
      <c r="AE224" s="2">
        <v>0</v>
      </c>
      <c r="AF224" s="2">
        <v>107.95</v>
      </c>
      <c r="AG224" s="2">
        <v>0</v>
      </c>
      <c r="AH224" s="2">
        <v>0</v>
      </c>
      <c r="AI224" s="2">
        <v>0</v>
      </c>
      <c r="AJ224" s="29">
        <v>0</v>
      </c>
      <c r="AK224" s="30">
        <f t="shared" si="71"/>
        <v>0</v>
      </c>
      <c r="AL224" s="30">
        <f t="shared" si="72"/>
        <v>0</v>
      </c>
      <c r="AM224" s="2">
        <f t="shared" si="64"/>
        <v>-1</v>
      </c>
      <c r="AN224" s="2">
        <f t="shared" si="64"/>
        <v>1</v>
      </c>
      <c r="AO224" s="2">
        <f t="shared" si="64"/>
        <v>0</v>
      </c>
      <c r="AP224" s="2">
        <f t="shared" si="64"/>
        <v>0</v>
      </c>
      <c r="AQ224" s="2">
        <f t="shared" si="64"/>
        <v>0</v>
      </c>
      <c r="AR224" s="2">
        <f t="shared" si="64"/>
        <v>48.529999999999987</v>
      </c>
      <c r="AS224" s="2">
        <f t="shared" si="68"/>
        <v>64.959999999999994</v>
      </c>
      <c r="AT224" s="2">
        <f t="shared" si="68"/>
        <v>0</v>
      </c>
      <c r="AU224" s="2">
        <f t="shared" si="68"/>
        <v>0</v>
      </c>
      <c r="AV224" s="29">
        <f t="shared" si="68"/>
        <v>0</v>
      </c>
      <c r="AW224" s="30">
        <f t="shared" si="68"/>
        <v>1</v>
      </c>
      <c r="AX224" s="31">
        <f t="shared" si="68"/>
        <v>64.959999999999994</v>
      </c>
      <c r="AY224" s="38">
        <f t="shared" si="76"/>
        <v>-0.5</v>
      </c>
      <c r="AZ224" s="38" t="str">
        <f t="shared" si="76"/>
        <v/>
      </c>
      <c r="BA224" s="38" t="str">
        <f t="shared" si="76"/>
        <v/>
      </c>
      <c r="BB224" s="38" t="str">
        <f t="shared" si="76"/>
        <v/>
      </c>
      <c r="BC224" s="38" t="str">
        <f t="shared" si="76"/>
        <v/>
      </c>
      <c r="BD224" s="38">
        <f t="shared" si="76"/>
        <v>0.44955998147290399</v>
      </c>
      <c r="BE224" s="38" t="str">
        <f t="shared" si="76"/>
        <v/>
      </c>
      <c r="BF224" s="38" t="str">
        <f t="shared" si="76"/>
        <v/>
      </c>
      <c r="BG224" s="38" t="str">
        <f t="shared" si="76"/>
        <v/>
      </c>
      <c r="BH224" s="39" t="str">
        <f t="shared" si="73"/>
        <v/>
      </c>
      <c r="BI224" s="76" t="str">
        <f t="shared" si="73"/>
        <v/>
      </c>
      <c r="BJ224" s="40" t="str">
        <f t="shared" si="73"/>
        <v/>
      </c>
      <c r="BK224" s="116">
        <f t="shared" si="65"/>
        <v>156.47999999999999</v>
      </c>
      <c r="BL224" s="117">
        <f t="shared" si="65"/>
        <v>64.959999999999994</v>
      </c>
      <c r="BM224" s="117" t="str">
        <f t="shared" si="65"/>
        <v/>
      </c>
      <c r="BN224" s="117" t="str">
        <f t="shared" si="65"/>
        <v/>
      </c>
      <c r="BO224" s="118" t="str">
        <f t="shared" si="65"/>
        <v/>
      </c>
      <c r="BP224" s="116">
        <f t="shared" si="66"/>
        <v>53.975000000000001</v>
      </c>
      <c r="BQ224" s="117" t="str">
        <f t="shared" si="66"/>
        <v/>
      </c>
      <c r="BR224" s="117" t="str">
        <f t="shared" si="66"/>
        <v/>
      </c>
      <c r="BS224" s="117" t="str">
        <f t="shared" si="66"/>
        <v/>
      </c>
      <c r="BT224" s="118" t="str">
        <f t="shared" si="66"/>
        <v/>
      </c>
      <c r="BU224" s="116">
        <f t="shared" si="67"/>
        <v>102.505</v>
      </c>
      <c r="BV224" s="118" t="str">
        <f t="shared" si="67"/>
        <v/>
      </c>
      <c r="BW224" s="118" t="str">
        <f t="shared" si="67"/>
        <v/>
      </c>
      <c r="BX224" s="117" t="str">
        <f t="shared" si="67"/>
        <v/>
      </c>
      <c r="BY224" s="118" t="str">
        <f t="shared" si="67"/>
        <v/>
      </c>
    </row>
    <row r="225" spans="1:77" x14ac:dyDescent="0.2">
      <c r="A225" t="s">
        <v>46</v>
      </c>
      <c r="B225" t="s">
        <v>46</v>
      </c>
      <c r="C225" t="s">
        <v>100</v>
      </c>
      <c r="D225" t="s">
        <v>92</v>
      </c>
      <c r="E225" t="s">
        <v>95</v>
      </c>
      <c r="F225" s="4">
        <f t="shared" si="74"/>
        <v>46230</v>
      </c>
      <c r="G225" t="s">
        <v>36</v>
      </c>
      <c r="H225" s="28">
        <v>3</v>
      </c>
      <c r="I225" s="138">
        <v>1</v>
      </c>
      <c r="J225" s="138">
        <v>0</v>
      </c>
      <c r="K225" s="2">
        <v>0</v>
      </c>
      <c r="L225" s="2">
        <v>0</v>
      </c>
      <c r="M225" s="2">
        <v>409.83</v>
      </c>
      <c r="N225" s="2">
        <v>64.959999999999994</v>
      </c>
      <c r="O225" s="2">
        <v>0</v>
      </c>
      <c r="P225" s="2">
        <v>0</v>
      </c>
      <c r="Q225" s="29">
        <v>0</v>
      </c>
      <c r="R225" s="30">
        <f t="shared" si="69"/>
        <v>1</v>
      </c>
      <c r="S225" s="30">
        <f t="shared" si="70"/>
        <v>64.959999999999994</v>
      </c>
      <c r="T225" t="s">
        <v>49</v>
      </c>
      <c r="U225" t="s">
        <v>49</v>
      </c>
      <c r="V225" t="s">
        <v>100</v>
      </c>
      <c r="W225" t="s">
        <v>92</v>
      </c>
      <c r="X225" t="s">
        <v>95</v>
      </c>
      <c r="Y225" s="4">
        <f t="shared" si="75"/>
        <v>45866</v>
      </c>
      <c r="Z225" t="s">
        <v>36</v>
      </c>
      <c r="AA225" s="28">
        <v>0</v>
      </c>
      <c r="AB225" s="138">
        <v>0</v>
      </c>
      <c r="AC225" s="138">
        <v>0</v>
      </c>
      <c r="AD225" s="2">
        <v>0</v>
      </c>
      <c r="AE225" s="2">
        <v>0</v>
      </c>
      <c r="AF225" s="2">
        <v>0</v>
      </c>
      <c r="AG225" s="2">
        <v>0</v>
      </c>
      <c r="AH225" s="2">
        <v>0</v>
      </c>
      <c r="AI225" s="2">
        <v>0</v>
      </c>
      <c r="AJ225" s="29">
        <v>0</v>
      </c>
      <c r="AK225" s="30">
        <f t="shared" si="71"/>
        <v>0</v>
      </c>
      <c r="AL225" s="30">
        <f t="shared" si="72"/>
        <v>0</v>
      </c>
      <c r="AM225" s="2">
        <f t="shared" si="64"/>
        <v>3</v>
      </c>
      <c r="AN225" s="2">
        <f t="shared" si="64"/>
        <v>1</v>
      </c>
      <c r="AO225" s="2">
        <f t="shared" si="64"/>
        <v>0</v>
      </c>
      <c r="AP225" s="2">
        <f t="shared" si="64"/>
        <v>0</v>
      </c>
      <c r="AQ225" s="2">
        <f t="shared" si="64"/>
        <v>0</v>
      </c>
      <c r="AR225" s="2">
        <f t="shared" si="64"/>
        <v>409.83</v>
      </c>
      <c r="AS225" s="2">
        <f t="shared" si="68"/>
        <v>64.959999999999994</v>
      </c>
      <c r="AT225" s="2">
        <f t="shared" si="68"/>
        <v>0</v>
      </c>
      <c r="AU225" s="2">
        <f t="shared" si="68"/>
        <v>0</v>
      </c>
      <c r="AV225" s="29">
        <f t="shared" si="68"/>
        <v>0</v>
      </c>
      <c r="AW225" s="30">
        <f t="shared" si="68"/>
        <v>1</v>
      </c>
      <c r="AX225" s="31">
        <f t="shared" si="68"/>
        <v>64.959999999999994</v>
      </c>
      <c r="AY225" s="38" t="str">
        <f t="shared" si="76"/>
        <v/>
      </c>
      <c r="AZ225" s="38" t="str">
        <f t="shared" si="76"/>
        <v/>
      </c>
      <c r="BA225" s="38" t="str">
        <f t="shared" si="76"/>
        <v/>
      </c>
      <c r="BB225" s="38" t="str">
        <f t="shared" si="76"/>
        <v/>
      </c>
      <c r="BC225" s="38" t="str">
        <f t="shared" si="76"/>
        <v/>
      </c>
      <c r="BD225" s="38" t="str">
        <f t="shared" si="76"/>
        <v/>
      </c>
      <c r="BE225" s="38" t="str">
        <f t="shared" si="76"/>
        <v/>
      </c>
      <c r="BF225" s="38" t="str">
        <f t="shared" si="76"/>
        <v/>
      </c>
      <c r="BG225" s="38" t="str">
        <f t="shared" si="76"/>
        <v/>
      </c>
      <c r="BH225" s="39" t="str">
        <f t="shared" si="73"/>
        <v/>
      </c>
      <c r="BI225" s="76" t="str">
        <f t="shared" si="73"/>
        <v/>
      </c>
      <c r="BJ225" s="40" t="str">
        <f t="shared" si="73"/>
        <v/>
      </c>
      <c r="BK225" s="119">
        <f t="shared" si="65"/>
        <v>136.60999999999999</v>
      </c>
      <c r="BL225" s="120">
        <f t="shared" si="65"/>
        <v>64.959999999999994</v>
      </c>
      <c r="BM225" s="120" t="str">
        <f t="shared" si="65"/>
        <v/>
      </c>
      <c r="BN225" s="120" t="str">
        <f t="shared" si="65"/>
        <v/>
      </c>
      <c r="BO225" s="121" t="str">
        <f t="shared" si="65"/>
        <v/>
      </c>
      <c r="BP225" s="119" t="str">
        <f t="shared" si="66"/>
        <v/>
      </c>
      <c r="BQ225" s="120" t="str">
        <f t="shared" si="66"/>
        <v/>
      </c>
      <c r="BR225" s="120" t="str">
        <f t="shared" si="66"/>
        <v/>
      </c>
      <c r="BS225" s="120" t="str">
        <f t="shared" si="66"/>
        <v/>
      </c>
      <c r="BT225" s="121" t="str">
        <f t="shared" si="66"/>
        <v/>
      </c>
      <c r="BU225" s="119" t="str">
        <f t="shared" si="67"/>
        <v/>
      </c>
      <c r="BV225" s="121" t="str">
        <f t="shared" si="67"/>
        <v/>
      </c>
      <c r="BW225" s="121" t="str">
        <f t="shared" si="67"/>
        <v/>
      </c>
      <c r="BX225" s="120" t="str">
        <f t="shared" si="67"/>
        <v/>
      </c>
      <c r="BY225" s="121" t="str">
        <f t="shared" si="67"/>
        <v/>
      </c>
    </row>
    <row r="226" spans="1:77" x14ac:dyDescent="0.2">
      <c r="A226" t="s">
        <v>46</v>
      </c>
      <c r="B226" t="s">
        <v>46</v>
      </c>
      <c r="C226" t="s">
        <v>100</v>
      </c>
      <c r="D226" t="s">
        <v>92</v>
      </c>
      <c r="E226" t="s">
        <v>95</v>
      </c>
      <c r="F226" s="4">
        <f t="shared" si="74"/>
        <v>46231</v>
      </c>
      <c r="G226" t="s">
        <v>37</v>
      </c>
      <c r="H226" s="28">
        <v>2</v>
      </c>
      <c r="I226" s="138">
        <v>0</v>
      </c>
      <c r="J226" s="138">
        <v>0</v>
      </c>
      <c r="K226" s="2">
        <v>0</v>
      </c>
      <c r="L226" s="2">
        <v>0</v>
      </c>
      <c r="M226" s="2">
        <v>94.93</v>
      </c>
      <c r="N226" s="2">
        <v>0</v>
      </c>
      <c r="O226" s="2">
        <v>0</v>
      </c>
      <c r="P226" s="2">
        <v>0</v>
      </c>
      <c r="Q226" s="29">
        <v>0</v>
      </c>
      <c r="R226" s="30">
        <f t="shared" si="69"/>
        <v>0</v>
      </c>
      <c r="S226" s="30">
        <f t="shared" si="70"/>
        <v>0</v>
      </c>
      <c r="T226" t="s">
        <v>49</v>
      </c>
      <c r="U226" t="s">
        <v>49</v>
      </c>
      <c r="V226" t="s">
        <v>100</v>
      </c>
      <c r="W226" t="s">
        <v>92</v>
      </c>
      <c r="X226" t="s">
        <v>95</v>
      </c>
      <c r="Y226" s="4">
        <f t="shared" si="75"/>
        <v>45867</v>
      </c>
      <c r="Z226" t="s">
        <v>37</v>
      </c>
      <c r="AA226" s="28">
        <v>2</v>
      </c>
      <c r="AB226" s="138">
        <v>1</v>
      </c>
      <c r="AC226" s="138">
        <v>0</v>
      </c>
      <c r="AD226" s="2">
        <v>0</v>
      </c>
      <c r="AE226" s="2">
        <v>0</v>
      </c>
      <c r="AF226" s="2">
        <v>214.68</v>
      </c>
      <c r="AG226" s="2">
        <v>0</v>
      </c>
      <c r="AH226" s="2">
        <v>0</v>
      </c>
      <c r="AI226" s="2">
        <v>0</v>
      </c>
      <c r="AJ226" s="29">
        <v>0</v>
      </c>
      <c r="AK226" s="30">
        <f t="shared" si="71"/>
        <v>1</v>
      </c>
      <c r="AL226" s="30">
        <f t="shared" si="72"/>
        <v>0</v>
      </c>
      <c r="AM226" s="2">
        <f t="shared" si="64"/>
        <v>0</v>
      </c>
      <c r="AN226" s="2">
        <f t="shared" si="64"/>
        <v>-1</v>
      </c>
      <c r="AO226" s="2">
        <f t="shared" si="64"/>
        <v>0</v>
      </c>
      <c r="AP226" s="2">
        <f t="shared" si="64"/>
        <v>0</v>
      </c>
      <c r="AQ226" s="2">
        <f t="shared" si="64"/>
        <v>0</v>
      </c>
      <c r="AR226" s="2">
        <f t="shared" si="64"/>
        <v>-119.75</v>
      </c>
      <c r="AS226" s="2">
        <f t="shared" si="68"/>
        <v>0</v>
      </c>
      <c r="AT226" s="2">
        <f t="shared" si="68"/>
        <v>0</v>
      </c>
      <c r="AU226" s="2">
        <f t="shared" si="68"/>
        <v>0</v>
      </c>
      <c r="AV226" s="29">
        <f t="shared" si="68"/>
        <v>0</v>
      </c>
      <c r="AW226" s="30">
        <f t="shared" si="68"/>
        <v>-1</v>
      </c>
      <c r="AX226" s="31">
        <f t="shared" si="68"/>
        <v>0</v>
      </c>
      <c r="AY226" s="38">
        <f t="shared" si="76"/>
        <v>0</v>
      </c>
      <c r="AZ226" s="38">
        <f t="shared" si="76"/>
        <v>-1</v>
      </c>
      <c r="BA226" s="38" t="str">
        <f t="shared" si="76"/>
        <v/>
      </c>
      <c r="BB226" s="38" t="str">
        <f t="shared" si="76"/>
        <v/>
      </c>
      <c r="BC226" s="38" t="str">
        <f t="shared" si="76"/>
        <v/>
      </c>
      <c r="BD226" s="38">
        <f t="shared" si="76"/>
        <v>-0.55780696851127254</v>
      </c>
      <c r="BE226" s="38" t="str">
        <f t="shared" si="76"/>
        <v/>
      </c>
      <c r="BF226" s="38" t="str">
        <f t="shared" si="76"/>
        <v/>
      </c>
      <c r="BG226" s="38" t="str">
        <f t="shared" si="76"/>
        <v/>
      </c>
      <c r="BH226" s="39" t="str">
        <f t="shared" si="73"/>
        <v/>
      </c>
      <c r="BI226" s="76">
        <f t="shared" si="73"/>
        <v>-1</v>
      </c>
      <c r="BJ226" s="40" t="str">
        <f t="shared" si="73"/>
        <v/>
      </c>
      <c r="BK226" s="119">
        <f t="shared" si="65"/>
        <v>47.465000000000003</v>
      </c>
      <c r="BL226" s="120" t="str">
        <f t="shared" si="65"/>
        <v/>
      </c>
      <c r="BM226" s="120" t="str">
        <f t="shared" si="65"/>
        <v/>
      </c>
      <c r="BN226" s="120" t="str">
        <f t="shared" si="65"/>
        <v/>
      </c>
      <c r="BO226" s="121" t="str">
        <f t="shared" si="65"/>
        <v/>
      </c>
      <c r="BP226" s="119">
        <f t="shared" si="66"/>
        <v>107.34</v>
      </c>
      <c r="BQ226" s="120">
        <f t="shared" si="66"/>
        <v>0</v>
      </c>
      <c r="BR226" s="120" t="str">
        <f t="shared" si="66"/>
        <v/>
      </c>
      <c r="BS226" s="120" t="str">
        <f t="shared" si="66"/>
        <v/>
      </c>
      <c r="BT226" s="121" t="str">
        <f t="shared" si="66"/>
        <v/>
      </c>
      <c r="BU226" s="119">
        <f t="shared" si="67"/>
        <v>-59.875</v>
      </c>
      <c r="BV226" s="121" t="str">
        <f t="shared" si="67"/>
        <v/>
      </c>
      <c r="BW226" s="121" t="str">
        <f t="shared" si="67"/>
        <v/>
      </c>
      <c r="BX226" s="120" t="str">
        <f t="shared" si="67"/>
        <v/>
      </c>
      <c r="BY226" s="121" t="str">
        <f t="shared" si="67"/>
        <v/>
      </c>
    </row>
    <row r="227" spans="1:77" x14ac:dyDescent="0.2">
      <c r="A227" t="s">
        <v>46</v>
      </c>
      <c r="B227" t="s">
        <v>46</v>
      </c>
      <c r="C227" t="s">
        <v>100</v>
      </c>
      <c r="D227" t="s">
        <v>92</v>
      </c>
      <c r="E227" t="s">
        <v>95</v>
      </c>
      <c r="F227" s="4">
        <f t="shared" si="74"/>
        <v>46232</v>
      </c>
      <c r="G227" t="s">
        <v>38</v>
      </c>
      <c r="H227" s="28">
        <v>0</v>
      </c>
      <c r="I227" s="138">
        <v>0</v>
      </c>
      <c r="J227" s="138">
        <v>0</v>
      </c>
      <c r="K227" s="2">
        <v>0</v>
      </c>
      <c r="L227" s="2">
        <v>0</v>
      </c>
      <c r="M227" s="2">
        <v>0</v>
      </c>
      <c r="N227" s="2">
        <v>0</v>
      </c>
      <c r="O227" s="2">
        <v>0</v>
      </c>
      <c r="P227" s="2">
        <v>0</v>
      </c>
      <c r="Q227" s="29">
        <v>0</v>
      </c>
      <c r="R227" s="30">
        <f t="shared" si="69"/>
        <v>0</v>
      </c>
      <c r="S227" s="30">
        <f t="shared" si="70"/>
        <v>0</v>
      </c>
      <c r="T227" t="s">
        <v>49</v>
      </c>
      <c r="U227" t="s">
        <v>49</v>
      </c>
      <c r="V227" t="s">
        <v>100</v>
      </c>
      <c r="W227" t="s">
        <v>92</v>
      </c>
      <c r="X227" t="s">
        <v>95</v>
      </c>
      <c r="Y227" s="4">
        <f t="shared" si="75"/>
        <v>45868</v>
      </c>
      <c r="Z227" t="s">
        <v>38</v>
      </c>
      <c r="AA227" s="28">
        <v>4</v>
      </c>
      <c r="AB227" s="138">
        <v>1</v>
      </c>
      <c r="AC227" s="138">
        <v>0</v>
      </c>
      <c r="AD227" s="2">
        <v>0</v>
      </c>
      <c r="AE227" s="2">
        <v>0</v>
      </c>
      <c r="AF227" s="2">
        <v>762.9</v>
      </c>
      <c r="AG227" s="2">
        <v>0</v>
      </c>
      <c r="AH227" s="2">
        <v>0</v>
      </c>
      <c r="AI227" s="2">
        <v>0</v>
      </c>
      <c r="AJ227" s="29">
        <v>0</v>
      </c>
      <c r="AK227" s="30">
        <f t="shared" si="71"/>
        <v>1</v>
      </c>
      <c r="AL227" s="30">
        <f t="shared" si="72"/>
        <v>0</v>
      </c>
      <c r="AM227" s="2">
        <f t="shared" si="64"/>
        <v>-4</v>
      </c>
      <c r="AN227" s="2">
        <f t="shared" si="64"/>
        <v>-1</v>
      </c>
      <c r="AO227" s="2">
        <f t="shared" si="64"/>
        <v>0</v>
      </c>
      <c r="AP227" s="2">
        <f t="shared" si="64"/>
        <v>0</v>
      </c>
      <c r="AQ227" s="2">
        <f t="shared" si="64"/>
        <v>0</v>
      </c>
      <c r="AR227" s="2">
        <f t="shared" si="64"/>
        <v>-762.9</v>
      </c>
      <c r="AS227" s="2">
        <f t="shared" si="68"/>
        <v>0</v>
      </c>
      <c r="AT227" s="2">
        <f t="shared" si="68"/>
        <v>0</v>
      </c>
      <c r="AU227" s="2">
        <f t="shared" si="68"/>
        <v>0</v>
      </c>
      <c r="AV227" s="29">
        <f t="shared" si="68"/>
        <v>0</v>
      </c>
      <c r="AW227" s="30">
        <f t="shared" si="68"/>
        <v>-1</v>
      </c>
      <c r="AX227" s="31">
        <f t="shared" si="68"/>
        <v>0</v>
      </c>
      <c r="AY227" s="38">
        <f t="shared" si="76"/>
        <v>-1</v>
      </c>
      <c r="AZ227" s="38">
        <f t="shared" si="76"/>
        <v>-1</v>
      </c>
      <c r="BA227" s="38" t="str">
        <f t="shared" si="76"/>
        <v/>
      </c>
      <c r="BB227" s="38" t="str">
        <f t="shared" si="76"/>
        <v/>
      </c>
      <c r="BC227" s="38" t="str">
        <f t="shared" si="76"/>
        <v/>
      </c>
      <c r="BD227" s="38">
        <f t="shared" si="76"/>
        <v>-1</v>
      </c>
      <c r="BE227" s="38" t="str">
        <f t="shared" si="76"/>
        <v/>
      </c>
      <c r="BF227" s="38" t="str">
        <f t="shared" si="76"/>
        <v/>
      </c>
      <c r="BG227" s="38" t="str">
        <f t="shared" si="76"/>
        <v/>
      </c>
      <c r="BH227" s="39" t="str">
        <f t="shared" si="73"/>
        <v/>
      </c>
      <c r="BI227" s="76">
        <f t="shared" si="73"/>
        <v>-1</v>
      </c>
      <c r="BJ227" s="40" t="str">
        <f t="shared" si="73"/>
        <v/>
      </c>
      <c r="BK227" s="119" t="str">
        <f t="shared" si="65"/>
        <v/>
      </c>
      <c r="BL227" s="120" t="str">
        <f t="shared" si="65"/>
        <v/>
      </c>
      <c r="BM227" s="120" t="str">
        <f t="shared" si="65"/>
        <v/>
      </c>
      <c r="BN227" s="120" t="str">
        <f t="shared" si="65"/>
        <v/>
      </c>
      <c r="BO227" s="121" t="str">
        <f t="shared" si="65"/>
        <v/>
      </c>
      <c r="BP227" s="119">
        <f t="shared" si="66"/>
        <v>190.72499999999999</v>
      </c>
      <c r="BQ227" s="120">
        <f t="shared" si="66"/>
        <v>0</v>
      </c>
      <c r="BR227" s="120" t="str">
        <f t="shared" si="66"/>
        <v/>
      </c>
      <c r="BS227" s="120" t="str">
        <f t="shared" si="66"/>
        <v/>
      </c>
      <c r="BT227" s="121" t="str">
        <f t="shared" si="66"/>
        <v/>
      </c>
      <c r="BU227" s="119" t="str">
        <f t="shared" si="67"/>
        <v/>
      </c>
      <c r="BV227" s="121" t="str">
        <f t="shared" si="67"/>
        <v/>
      </c>
      <c r="BW227" s="121" t="str">
        <f t="shared" si="67"/>
        <v/>
      </c>
      <c r="BX227" s="120" t="str">
        <f t="shared" si="67"/>
        <v/>
      </c>
      <c r="BY227" s="121" t="str">
        <f t="shared" si="67"/>
        <v/>
      </c>
    </row>
    <row r="228" spans="1:77" x14ac:dyDescent="0.2">
      <c r="A228" t="s">
        <v>46</v>
      </c>
      <c r="B228" t="s">
        <v>46</v>
      </c>
      <c r="C228" t="s">
        <v>100</v>
      </c>
      <c r="D228" t="s">
        <v>92</v>
      </c>
      <c r="E228" t="s">
        <v>95</v>
      </c>
      <c r="F228" s="4">
        <f t="shared" si="74"/>
        <v>46233</v>
      </c>
      <c r="G228" t="s">
        <v>39</v>
      </c>
      <c r="H228" s="28">
        <v>3</v>
      </c>
      <c r="I228" s="138">
        <v>0</v>
      </c>
      <c r="J228" s="138">
        <v>0</v>
      </c>
      <c r="K228" s="2">
        <v>0</v>
      </c>
      <c r="L228" s="2">
        <v>0</v>
      </c>
      <c r="M228" s="2">
        <v>845.83</v>
      </c>
      <c r="N228" s="2">
        <v>0</v>
      </c>
      <c r="O228" s="2">
        <v>0</v>
      </c>
      <c r="P228" s="2">
        <v>0</v>
      </c>
      <c r="Q228" s="29">
        <v>0</v>
      </c>
      <c r="R228" s="30">
        <f t="shared" si="69"/>
        <v>0</v>
      </c>
      <c r="S228" s="30">
        <f t="shared" si="70"/>
        <v>0</v>
      </c>
      <c r="T228" t="s">
        <v>49</v>
      </c>
      <c r="U228" t="s">
        <v>49</v>
      </c>
      <c r="V228" t="s">
        <v>100</v>
      </c>
      <c r="W228" t="s">
        <v>92</v>
      </c>
      <c r="X228" t="s">
        <v>95</v>
      </c>
      <c r="Y228" s="4">
        <f t="shared" si="75"/>
        <v>45869</v>
      </c>
      <c r="Z228" t="s">
        <v>39</v>
      </c>
      <c r="AA228" s="28">
        <v>2</v>
      </c>
      <c r="AB228" s="138">
        <v>0</v>
      </c>
      <c r="AC228" s="138">
        <v>0</v>
      </c>
      <c r="AD228" s="2">
        <v>0</v>
      </c>
      <c r="AE228" s="2">
        <v>0</v>
      </c>
      <c r="AF228" s="2">
        <v>495.94</v>
      </c>
      <c r="AG228" s="2">
        <v>0</v>
      </c>
      <c r="AH228" s="2">
        <v>0</v>
      </c>
      <c r="AI228" s="2">
        <v>0</v>
      </c>
      <c r="AJ228" s="29">
        <v>0</v>
      </c>
      <c r="AK228" s="30">
        <f t="shared" si="71"/>
        <v>0</v>
      </c>
      <c r="AL228" s="30">
        <f t="shared" si="72"/>
        <v>0</v>
      </c>
      <c r="AM228" s="2">
        <f t="shared" si="64"/>
        <v>1</v>
      </c>
      <c r="AN228" s="2">
        <f t="shared" si="64"/>
        <v>0</v>
      </c>
      <c r="AO228" s="2">
        <f t="shared" si="64"/>
        <v>0</v>
      </c>
      <c r="AP228" s="2">
        <f t="shared" si="64"/>
        <v>0</v>
      </c>
      <c r="AQ228" s="2">
        <f t="shared" si="64"/>
        <v>0</v>
      </c>
      <c r="AR228" s="2">
        <f t="shared" si="64"/>
        <v>349.89000000000004</v>
      </c>
      <c r="AS228" s="2">
        <f t="shared" si="68"/>
        <v>0</v>
      </c>
      <c r="AT228" s="2">
        <f t="shared" si="68"/>
        <v>0</v>
      </c>
      <c r="AU228" s="2">
        <f t="shared" si="68"/>
        <v>0</v>
      </c>
      <c r="AV228" s="29">
        <f t="shared" si="68"/>
        <v>0</v>
      </c>
      <c r="AW228" s="30">
        <f t="shared" si="68"/>
        <v>0</v>
      </c>
      <c r="AX228" s="31">
        <f t="shared" si="68"/>
        <v>0</v>
      </c>
      <c r="AY228" s="38">
        <f t="shared" si="76"/>
        <v>0.5</v>
      </c>
      <c r="AZ228" s="38" t="str">
        <f t="shared" si="76"/>
        <v/>
      </c>
      <c r="BA228" s="38" t="str">
        <f t="shared" si="76"/>
        <v/>
      </c>
      <c r="BB228" s="38" t="str">
        <f t="shared" si="76"/>
        <v/>
      </c>
      <c r="BC228" s="38" t="str">
        <f t="shared" si="76"/>
        <v/>
      </c>
      <c r="BD228" s="38">
        <f t="shared" si="76"/>
        <v>0.70550873089486643</v>
      </c>
      <c r="BE228" s="38" t="str">
        <f t="shared" si="76"/>
        <v/>
      </c>
      <c r="BF228" s="38" t="str">
        <f t="shared" si="76"/>
        <v/>
      </c>
      <c r="BG228" s="38" t="str">
        <f t="shared" si="76"/>
        <v/>
      </c>
      <c r="BH228" s="39" t="str">
        <f t="shared" si="73"/>
        <v/>
      </c>
      <c r="BI228" s="76" t="str">
        <f t="shared" si="73"/>
        <v/>
      </c>
      <c r="BJ228" s="40" t="str">
        <f t="shared" si="73"/>
        <v/>
      </c>
      <c r="BK228" s="119">
        <f t="shared" si="65"/>
        <v>281.94333333333333</v>
      </c>
      <c r="BL228" s="120" t="str">
        <f t="shared" si="65"/>
        <v/>
      </c>
      <c r="BM228" s="120" t="str">
        <f t="shared" si="65"/>
        <v/>
      </c>
      <c r="BN228" s="120" t="str">
        <f t="shared" si="65"/>
        <v/>
      </c>
      <c r="BO228" s="121" t="str">
        <f t="shared" si="65"/>
        <v/>
      </c>
      <c r="BP228" s="119">
        <f t="shared" si="66"/>
        <v>247.97</v>
      </c>
      <c r="BQ228" s="120" t="str">
        <f t="shared" si="66"/>
        <v/>
      </c>
      <c r="BR228" s="120" t="str">
        <f t="shared" si="66"/>
        <v/>
      </c>
      <c r="BS228" s="120" t="str">
        <f t="shared" si="66"/>
        <v/>
      </c>
      <c r="BT228" s="121" t="str">
        <f t="shared" si="66"/>
        <v/>
      </c>
      <c r="BU228" s="119">
        <f t="shared" si="67"/>
        <v>33.973333333333329</v>
      </c>
      <c r="BV228" s="121" t="str">
        <f t="shared" si="67"/>
        <v/>
      </c>
      <c r="BW228" s="121" t="str">
        <f t="shared" si="67"/>
        <v/>
      </c>
      <c r="BX228" s="120" t="str">
        <f t="shared" si="67"/>
        <v/>
      </c>
      <c r="BY228" s="121" t="str">
        <f t="shared" si="67"/>
        <v/>
      </c>
    </row>
    <row r="229" spans="1:77" x14ac:dyDescent="0.2">
      <c r="A229" t="s">
        <v>46</v>
      </c>
      <c r="B229" t="s">
        <v>46</v>
      </c>
      <c r="C229" t="s">
        <v>100</v>
      </c>
      <c r="D229" t="s">
        <v>92</v>
      </c>
      <c r="E229" t="s">
        <v>95</v>
      </c>
      <c r="F229" s="4">
        <f t="shared" si="74"/>
        <v>46234</v>
      </c>
      <c r="G229" t="s">
        <v>40</v>
      </c>
      <c r="H229" s="28">
        <v>5</v>
      </c>
      <c r="I229" s="138">
        <v>0</v>
      </c>
      <c r="J229" s="138">
        <v>0</v>
      </c>
      <c r="K229" s="2">
        <v>0</v>
      </c>
      <c r="L229" s="2">
        <v>0</v>
      </c>
      <c r="M229" s="2">
        <v>624.58000000000004</v>
      </c>
      <c r="N229" s="2">
        <v>0</v>
      </c>
      <c r="O229" s="2">
        <v>0</v>
      </c>
      <c r="P229" s="2">
        <v>0</v>
      </c>
      <c r="Q229" s="29">
        <v>0</v>
      </c>
      <c r="R229" s="30">
        <f t="shared" si="69"/>
        <v>0</v>
      </c>
      <c r="S229" s="30">
        <f t="shared" si="70"/>
        <v>0</v>
      </c>
      <c r="T229" t="s">
        <v>49</v>
      </c>
      <c r="U229" t="s">
        <v>49</v>
      </c>
      <c r="V229" t="s">
        <v>100</v>
      </c>
      <c r="W229" t="s">
        <v>100</v>
      </c>
      <c r="X229" t="s">
        <v>95</v>
      </c>
      <c r="Y229" s="4">
        <f t="shared" si="75"/>
        <v>45870</v>
      </c>
      <c r="Z229" t="s">
        <v>40</v>
      </c>
      <c r="AA229" s="28">
        <v>1</v>
      </c>
      <c r="AB229" s="138">
        <v>0</v>
      </c>
      <c r="AC229" s="138">
        <v>0</v>
      </c>
      <c r="AD229" s="2">
        <v>0</v>
      </c>
      <c r="AE229" s="2">
        <v>0</v>
      </c>
      <c r="AF229" s="2">
        <v>53.96</v>
      </c>
      <c r="AG229" s="2">
        <v>0</v>
      </c>
      <c r="AH229" s="2">
        <v>0</v>
      </c>
      <c r="AI229" s="2">
        <v>0</v>
      </c>
      <c r="AJ229" s="29">
        <v>0</v>
      </c>
      <c r="AK229" s="30">
        <f t="shared" si="71"/>
        <v>0</v>
      </c>
      <c r="AL229" s="30">
        <f t="shared" si="72"/>
        <v>0</v>
      </c>
      <c r="AM229" s="2">
        <f t="shared" si="64"/>
        <v>4</v>
      </c>
      <c r="AN229" s="2">
        <f t="shared" si="64"/>
        <v>0</v>
      </c>
      <c r="AO229" s="2">
        <f t="shared" si="64"/>
        <v>0</v>
      </c>
      <c r="AP229" s="2">
        <f t="shared" si="64"/>
        <v>0</v>
      </c>
      <c r="AQ229" s="2">
        <f t="shared" si="64"/>
        <v>0</v>
      </c>
      <c r="AR229" s="2">
        <f t="shared" si="64"/>
        <v>570.62</v>
      </c>
      <c r="AS229" s="2">
        <f t="shared" si="68"/>
        <v>0</v>
      </c>
      <c r="AT229" s="2">
        <f t="shared" si="68"/>
        <v>0</v>
      </c>
      <c r="AU229" s="2">
        <f t="shared" si="68"/>
        <v>0</v>
      </c>
      <c r="AV229" s="29">
        <f t="shared" si="68"/>
        <v>0</v>
      </c>
      <c r="AW229" s="30">
        <f t="shared" si="68"/>
        <v>0</v>
      </c>
      <c r="AX229" s="31">
        <f t="shared" si="68"/>
        <v>0</v>
      </c>
      <c r="AY229" s="38">
        <f t="shared" si="76"/>
        <v>4</v>
      </c>
      <c r="AZ229" s="38" t="str">
        <f t="shared" si="76"/>
        <v/>
      </c>
      <c r="BA229" s="38" t="str">
        <f t="shared" si="76"/>
        <v/>
      </c>
      <c r="BB229" s="38" t="str">
        <f t="shared" si="76"/>
        <v/>
      </c>
      <c r="BC229" s="38" t="str">
        <f t="shared" si="76"/>
        <v/>
      </c>
      <c r="BD229" s="38">
        <f t="shared" si="76"/>
        <v>10.574870274277242</v>
      </c>
      <c r="BE229" s="38" t="str">
        <f t="shared" si="76"/>
        <v/>
      </c>
      <c r="BF229" s="38" t="str">
        <f t="shared" si="76"/>
        <v/>
      </c>
      <c r="BG229" s="38" t="str">
        <f t="shared" si="76"/>
        <v/>
      </c>
      <c r="BH229" s="39" t="str">
        <f t="shared" si="73"/>
        <v/>
      </c>
      <c r="BI229" s="76" t="str">
        <f t="shared" si="73"/>
        <v/>
      </c>
      <c r="BJ229" s="40" t="str">
        <f t="shared" si="73"/>
        <v/>
      </c>
      <c r="BK229" s="119">
        <f t="shared" si="65"/>
        <v>124.91600000000001</v>
      </c>
      <c r="BL229" s="120" t="str">
        <f t="shared" si="65"/>
        <v/>
      </c>
      <c r="BM229" s="120" t="str">
        <f t="shared" si="65"/>
        <v/>
      </c>
      <c r="BN229" s="120" t="str">
        <f t="shared" si="65"/>
        <v/>
      </c>
      <c r="BO229" s="121" t="str">
        <f t="shared" si="65"/>
        <v/>
      </c>
      <c r="BP229" s="119">
        <f t="shared" si="66"/>
        <v>53.96</v>
      </c>
      <c r="BQ229" s="120" t="str">
        <f t="shared" si="66"/>
        <v/>
      </c>
      <c r="BR229" s="120" t="str">
        <f t="shared" si="66"/>
        <v/>
      </c>
      <c r="BS229" s="120" t="str">
        <f t="shared" si="66"/>
        <v/>
      </c>
      <c r="BT229" s="121" t="str">
        <f t="shared" si="66"/>
        <v/>
      </c>
      <c r="BU229" s="119">
        <f t="shared" si="67"/>
        <v>70.956000000000017</v>
      </c>
      <c r="BV229" s="121" t="str">
        <f t="shared" si="67"/>
        <v/>
      </c>
      <c r="BW229" s="121" t="str">
        <f t="shared" si="67"/>
        <v/>
      </c>
      <c r="BX229" s="120" t="str">
        <f t="shared" si="67"/>
        <v/>
      </c>
      <c r="BY229" s="121" t="str">
        <f t="shared" si="67"/>
        <v/>
      </c>
    </row>
    <row r="230" spans="1:77" ht="13.5" thickBot="1" x14ac:dyDescent="0.25">
      <c r="A230" t="s">
        <v>46</v>
      </c>
      <c r="B230" t="s">
        <v>46</v>
      </c>
      <c r="C230" t="s">
        <v>100</v>
      </c>
      <c r="D230" t="s">
        <v>100</v>
      </c>
      <c r="E230" t="s">
        <v>95</v>
      </c>
      <c r="F230" s="59">
        <f t="shared" si="74"/>
        <v>46235</v>
      </c>
      <c r="G230" s="42" t="s">
        <v>41</v>
      </c>
      <c r="H230" s="43">
        <v>0</v>
      </c>
      <c r="I230" s="44">
        <v>0</v>
      </c>
      <c r="J230" s="44">
        <v>0</v>
      </c>
      <c r="K230" s="44">
        <v>0</v>
      </c>
      <c r="L230" s="44">
        <v>0</v>
      </c>
      <c r="M230" s="44">
        <v>0</v>
      </c>
      <c r="N230" s="44">
        <v>0</v>
      </c>
      <c r="O230" s="44">
        <v>0</v>
      </c>
      <c r="P230" s="44">
        <v>0</v>
      </c>
      <c r="Q230" s="45">
        <v>0</v>
      </c>
      <c r="R230" s="46">
        <f t="shared" si="69"/>
        <v>0</v>
      </c>
      <c r="S230" s="46">
        <f t="shared" si="70"/>
        <v>0</v>
      </c>
      <c r="T230" t="s">
        <v>49</v>
      </c>
      <c r="U230" t="s">
        <v>49</v>
      </c>
      <c r="V230" t="s">
        <v>100</v>
      </c>
      <c r="W230" t="s">
        <v>100</v>
      </c>
      <c r="X230" t="s">
        <v>95</v>
      </c>
      <c r="Y230" s="59">
        <f t="shared" si="75"/>
        <v>45871</v>
      </c>
      <c r="Z230" s="42" t="s">
        <v>41</v>
      </c>
      <c r="AA230" s="43">
        <v>1</v>
      </c>
      <c r="AB230" s="44">
        <v>1</v>
      </c>
      <c r="AC230" s="44">
        <v>0</v>
      </c>
      <c r="AD230" s="44">
        <v>0</v>
      </c>
      <c r="AE230" s="44">
        <v>0</v>
      </c>
      <c r="AF230" s="44">
        <v>35.99</v>
      </c>
      <c r="AG230" s="44">
        <v>0</v>
      </c>
      <c r="AH230" s="44">
        <v>0</v>
      </c>
      <c r="AI230" s="44">
        <v>0</v>
      </c>
      <c r="AJ230" s="45">
        <v>0</v>
      </c>
      <c r="AK230" s="46">
        <f t="shared" si="71"/>
        <v>1</v>
      </c>
      <c r="AL230" s="46">
        <f t="shared" si="72"/>
        <v>0</v>
      </c>
      <c r="AM230" s="44">
        <f t="shared" si="64"/>
        <v>-1</v>
      </c>
      <c r="AN230" s="44">
        <f t="shared" si="64"/>
        <v>-1</v>
      </c>
      <c r="AO230" s="44">
        <f t="shared" si="64"/>
        <v>0</v>
      </c>
      <c r="AP230" s="44">
        <f t="shared" si="64"/>
        <v>0</v>
      </c>
      <c r="AQ230" s="44">
        <f t="shared" si="64"/>
        <v>0</v>
      </c>
      <c r="AR230" s="44">
        <f t="shared" si="64"/>
        <v>-35.99</v>
      </c>
      <c r="AS230" s="44">
        <f t="shared" si="68"/>
        <v>0</v>
      </c>
      <c r="AT230" s="44">
        <f t="shared" si="68"/>
        <v>0</v>
      </c>
      <c r="AU230" s="44">
        <f t="shared" si="68"/>
        <v>0</v>
      </c>
      <c r="AV230" s="45">
        <f t="shared" si="68"/>
        <v>0</v>
      </c>
      <c r="AW230" s="46">
        <f t="shared" si="68"/>
        <v>-1</v>
      </c>
      <c r="AX230" s="47">
        <f t="shared" si="68"/>
        <v>0</v>
      </c>
      <c r="AY230" s="56">
        <f t="shared" si="76"/>
        <v>-1</v>
      </c>
      <c r="AZ230" s="56">
        <f t="shared" si="76"/>
        <v>-1</v>
      </c>
      <c r="BA230" s="56" t="str">
        <f t="shared" si="76"/>
        <v/>
      </c>
      <c r="BB230" s="56" t="str">
        <f t="shared" si="76"/>
        <v/>
      </c>
      <c r="BC230" s="56" t="str">
        <f t="shared" si="76"/>
        <v/>
      </c>
      <c r="BD230" s="56">
        <f t="shared" si="76"/>
        <v>-1</v>
      </c>
      <c r="BE230" s="56" t="str">
        <f t="shared" si="76"/>
        <v/>
      </c>
      <c r="BF230" s="56" t="str">
        <f t="shared" si="76"/>
        <v/>
      </c>
      <c r="BG230" s="56" t="str">
        <f t="shared" si="76"/>
        <v/>
      </c>
      <c r="BH230" s="57" t="str">
        <f t="shared" si="73"/>
        <v/>
      </c>
      <c r="BI230" s="81">
        <f t="shared" si="73"/>
        <v>-1</v>
      </c>
      <c r="BJ230" s="58" t="str">
        <f t="shared" si="73"/>
        <v/>
      </c>
      <c r="BK230" s="122" t="str">
        <f t="shared" si="65"/>
        <v/>
      </c>
      <c r="BL230" s="123" t="str">
        <f t="shared" si="65"/>
        <v/>
      </c>
      <c r="BM230" s="123" t="str">
        <f t="shared" si="65"/>
        <v/>
      </c>
      <c r="BN230" s="123" t="str">
        <f t="shared" si="65"/>
        <v/>
      </c>
      <c r="BO230" s="124" t="str">
        <f t="shared" si="65"/>
        <v/>
      </c>
      <c r="BP230" s="122">
        <f t="shared" si="66"/>
        <v>35.99</v>
      </c>
      <c r="BQ230" s="123">
        <f t="shared" si="66"/>
        <v>0</v>
      </c>
      <c r="BR230" s="123" t="str">
        <f t="shared" si="66"/>
        <v/>
      </c>
      <c r="BS230" s="123" t="str">
        <f t="shared" si="66"/>
        <v/>
      </c>
      <c r="BT230" s="124" t="str">
        <f t="shared" si="66"/>
        <v/>
      </c>
      <c r="BU230" s="122" t="str">
        <f t="shared" si="67"/>
        <v/>
      </c>
      <c r="BV230" s="124" t="str">
        <f t="shared" si="67"/>
        <v/>
      </c>
      <c r="BW230" s="124" t="str">
        <f t="shared" si="67"/>
        <v/>
      </c>
      <c r="BX230" s="123" t="str">
        <f t="shared" si="67"/>
        <v/>
      </c>
      <c r="BY230" s="124" t="str">
        <f t="shared" si="67"/>
        <v/>
      </c>
    </row>
    <row r="231" spans="1:77" x14ac:dyDescent="0.2">
      <c r="A231" t="s">
        <v>46</v>
      </c>
      <c r="B231" t="s">
        <v>46</v>
      </c>
      <c r="C231" t="s">
        <v>100</v>
      </c>
      <c r="D231" t="s">
        <v>100</v>
      </c>
      <c r="E231" t="s">
        <v>96</v>
      </c>
      <c r="F231" s="4">
        <f t="shared" si="74"/>
        <v>46236</v>
      </c>
      <c r="G231" t="s">
        <v>35</v>
      </c>
      <c r="H231" s="28">
        <v>0</v>
      </c>
      <c r="I231" s="138">
        <v>0</v>
      </c>
      <c r="J231" s="138">
        <v>0</v>
      </c>
      <c r="K231" s="2">
        <v>0</v>
      </c>
      <c r="L231" s="2">
        <v>0</v>
      </c>
      <c r="M231" s="2">
        <v>0</v>
      </c>
      <c r="N231" s="2">
        <v>0</v>
      </c>
      <c r="O231" s="2">
        <v>0</v>
      </c>
      <c r="P231" s="2">
        <v>0</v>
      </c>
      <c r="Q231" s="29">
        <v>0</v>
      </c>
      <c r="R231" s="30">
        <f t="shared" si="69"/>
        <v>0</v>
      </c>
      <c r="S231" s="30">
        <f t="shared" si="70"/>
        <v>0</v>
      </c>
      <c r="T231" t="s">
        <v>49</v>
      </c>
      <c r="U231" t="s">
        <v>49</v>
      </c>
      <c r="V231" t="s">
        <v>100</v>
      </c>
      <c r="W231" t="s">
        <v>100</v>
      </c>
      <c r="X231" t="s">
        <v>96</v>
      </c>
      <c r="Y231" s="4">
        <f t="shared" si="75"/>
        <v>45872</v>
      </c>
      <c r="Z231" t="s">
        <v>35</v>
      </c>
      <c r="AA231" s="28">
        <v>0</v>
      </c>
      <c r="AB231" s="138">
        <v>0</v>
      </c>
      <c r="AC231" s="138">
        <v>0</v>
      </c>
      <c r="AD231" s="2">
        <v>0</v>
      </c>
      <c r="AE231" s="2">
        <v>0</v>
      </c>
      <c r="AF231" s="2">
        <v>0</v>
      </c>
      <c r="AG231" s="2">
        <v>0</v>
      </c>
      <c r="AH231" s="2">
        <v>0</v>
      </c>
      <c r="AI231" s="2">
        <v>0</v>
      </c>
      <c r="AJ231" s="29">
        <v>0</v>
      </c>
      <c r="AK231" s="30">
        <f t="shared" si="71"/>
        <v>0</v>
      </c>
      <c r="AL231" s="30">
        <f t="shared" si="72"/>
        <v>0</v>
      </c>
      <c r="AM231" s="2">
        <f t="shared" si="64"/>
        <v>0</v>
      </c>
      <c r="AN231" s="2">
        <f t="shared" si="64"/>
        <v>0</v>
      </c>
      <c r="AO231" s="2">
        <f t="shared" si="64"/>
        <v>0</v>
      </c>
      <c r="AP231" s="2">
        <f t="shared" si="64"/>
        <v>0</v>
      </c>
      <c r="AQ231" s="2">
        <f t="shared" si="64"/>
        <v>0</v>
      </c>
      <c r="AR231" s="2">
        <f t="shared" si="64"/>
        <v>0</v>
      </c>
      <c r="AS231" s="2">
        <f t="shared" si="68"/>
        <v>0</v>
      </c>
      <c r="AT231" s="2">
        <f t="shared" si="68"/>
        <v>0</v>
      </c>
      <c r="AU231" s="2">
        <f t="shared" si="68"/>
        <v>0</v>
      </c>
      <c r="AV231" s="29">
        <f t="shared" si="68"/>
        <v>0</v>
      </c>
      <c r="AW231" s="30">
        <f t="shared" si="68"/>
        <v>0</v>
      </c>
      <c r="AX231" s="31">
        <f t="shared" si="68"/>
        <v>0</v>
      </c>
      <c r="AY231" s="38" t="str">
        <f t="shared" si="76"/>
        <v/>
      </c>
      <c r="AZ231" s="38" t="str">
        <f t="shared" si="76"/>
        <v/>
      </c>
      <c r="BA231" s="38" t="str">
        <f t="shared" si="76"/>
        <v/>
      </c>
      <c r="BB231" s="38" t="str">
        <f t="shared" si="76"/>
        <v/>
      </c>
      <c r="BC231" s="38" t="str">
        <f t="shared" si="76"/>
        <v/>
      </c>
      <c r="BD231" s="38" t="str">
        <f t="shared" si="76"/>
        <v/>
      </c>
      <c r="BE231" s="38" t="str">
        <f t="shared" si="76"/>
        <v/>
      </c>
      <c r="BF231" s="38" t="str">
        <f t="shared" si="76"/>
        <v/>
      </c>
      <c r="BG231" s="38" t="str">
        <f t="shared" si="76"/>
        <v/>
      </c>
      <c r="BH231" s="39" t="str">
        <f t="shared" si="73"/>
        <v/>
      </c>
      <c r="BI231" s="76" t="str">
        <f t="shared" si="73"/>
        <v/>
      </c>
      <c r="BJ231" s="40" t="str">
        <f t="shared" si="73"/>
        <v/>
      </c>
      <c r="BK231" s="116" t="str">
        <f t="shared" si="65"/>
        <v/>
      </c>
      <c r="BL231" s="117" t="str">
        <f t="shared" si="65"/>
        <v/>
      </c>
      <c r="BM231" s="117" t="str">
        <f t="shared" si="65"/>
        <v/>
      </c>
      <c r="BN231" s="117" t="str">
        <f t="shared" si="65"/>
        <v/>
      </c>
      <c r="BO231" s="118" t="str">
        <f t="shared" si="65"/>
        <v/>
      </c>
      <c r="BP231" s="116" t="str">
        <f t="shared" si="66"/>
        <v/>
      </c>
      <c r="BQ231" s="117" t="str">
        <f t="shared" si="66"/>
        <v/>
      </c>
      <c r="BR231" s="117" t="str">
        <f t="shared" si="66"/>
        <v/>
      </c>
      <c r="BS231" s="117" t="str">
        <f t="shared" si="66"/>
        <v/>
      </c>
      <c r="BT231" s="118" t="str">
        <f t="shared" si="66"/>
        <v/>
      </c>
      <c r="BU231" s="116" t="str">
        <f t="shared" si="67"/>
        <v/>
      </c>
      <c r="BV231" s="118" t="str">
        <f t="shared" si="67"/>
        <v/>
      </c>
      <c r="BW231" s="118" t="str">
        <f t="shared" si="67"/>
        <v/>
      </c>
      <c r="BX231" s="117" t="str">
        <f t="shared" si="67"/>
        <v/>
      </c>
      <c r="BY231" s="118" t="str">
        <f t="shared" si="67"/>
        <v/>
      </c>
    </row>
    <row r="232" spans="1:77" x14ac:dyDescent="0.2">
      <c r="A232" t="s">
        <v>46</v>
      </c>
      <c r="B232" t="s">
        <v>46</v>
      </c>
      <c r="C232" t="s">
        <v>100</v>
      </c>
      <c r="D232" t="s">
        <v>100</v>
      </c>
      <c r="E232" t="s">
        <v>96</v>
      </c>
      <c r="F232" s="4">
        <f t="shared" si="74"/>
        <v>46237</v>
      </c>
      <c r="G232" t="s">
        <v>36</v>
      </c>
      <c r="H232" s="28">
        <v>2</v>
      </c>
      <c r="I232" s="138">
        <v>0</v>
      </c>
      <c r="J232" s="138">
        <v>0</v>
      </c>
      <c r="K232" s="2">
        <v>0</v>
      </c>
      <c r="L232" s="2">
        <v>0</v>
      </c>
      <c r="M232" s="2">
        <v>261.35000000000002</v>
      </c>
      <c r="N232" s="2">
        <v>0</v>
      </c>
      <c r="O232" s="2">
        <v>0</v>
      </c>
      <c r="P232" s="2">
        <v>0</v>
      </c>
      <c r="Q232" s="29">
        <v>0</v>
      </c>
      <c r="R232" s="30">
        <f t="shared" si="69"/>
        <v>0</v>
      </c>
      <c r="S232" s="30">
        <f t="shared" si="70"/>
        <v>0</v>
      </c>
      <c r="T232" t="s">
        <v>49</v>
      </c>
      <c r="U232" t="s">
        <v>49</v>
      </c>
      <c r="V232" t="s">
        <v>100</v>
      </c>
      <c r="W232" t="s">
        <v>100</v>
      </c>
      <c r="X232" t="s">
        <v>96</v>
      </c>
      <c r="Y232" s="4">
        <f t="shared" si="75"/>
        <v>45873</v>
      </c>
      <c r="Z232" t="s">
        <v>36</v>
      </c>
      <c r="AA232" s="28">
        <v>3</v>
      </c>
      <c r="AB232" s="138">
        <v>0</v>
      </c>
      <c r="AC232" s="138">
        <v>0</v>
      </c>
      <c r="AD232" s="2">
        <v>0</v>
      </c>
      <c r="AE232" s="2">
        <v>0</v>
      </c>
      <c r="AF232" s="2">
        <v>289.64</v>
      </c>
      <c r="AG232" s="2">
        <v>0</v>
      </c>
      <c r="AH232" s="2">
        <v>0</v>
      </c>
      <c r="AI232" s="2">
        <v>0</v>
      </c>
      <c r="AJ232" s="29">
        <v>0</v>
      </c>
      <c r="AK232" s="30">
        <f t="shared" si="71"/>
        <v>0</v>
      </c>
      <c r="AL232" s="30">
        <f t="shared" si="72"/>
        <v>0</v>
      </c>
      <c r="AM232" s="2">
        <f t="shared" si="64"/>
        <v>-1</v>
      </c>
      <c r="AN232" s="2">
        <f t="shared" si="64"/>
        <v>0</v>
      </c>
      <c r="AO232" s="2">
        <f t="shared" si="64"/>
        <v>0</v>
      </c>
      <c r="AP232" s="2">
        <f t="shared" si="64"/>
        <v>0</v>
      </c>
      <c r="AQ232" s="2">
        <f t="shared" si="64"/>
        <v>0</v>
      </c>
      <c r="AR232" s="2">
        <f t="shared" si="64"/>
        <v>-28.289999999999964</v>
      </c>
      <c r="AS232" s="2">
        <f t="shared" si="68"/>
        <v>0</v>
      </c>
      <c r="AT232" s="2">
        <f t="shared" si="68"/>
        <v>0</v>
      </c>
      <c r="AU232" s="2">
        <f t="shared" si="68"/>
        <v>0</v>
      </c>
      <c r="AV232" s="29">
        <f t="shared" si="68"/>
        <v>0</v>
      </c>
      <c r="AW232" s="30">
        <f t="shared" si="68"/>
        <v>0</v>
      </c>
      <c r="AX232" s="31">
        <f t="shared" si="68"/>
        <v>0</v>
      </c>
      <c r="AY232" s="38">
        <f t="shared" si="76"/>
        <v>-0.33333333333333331</v>
      </c>
      <c r="AZ232" s="38" t="str">
        <f t="shared" si="76"/>
        <v/>
      </c>
      <c r="BA232" s="38" t="str">
        <f t="shared" si="76"/>
        <v/>
      </c>
      <c r="BB232" s="38" t="str">
        <f t="shared" si="76"/>
        <v/>
      </c>
      <c r="BC232" s="38" t="str">
        <f t="shared" si="76"/>
        <v/>
      </c>
      <c r="BD232" s="38">
        <f t="shared" si="76"/>
        <v>-9.7672973346222783E-2</v>
      </c>
      <c r="BE232" s="38" t="str">
        <f t="shared" si="76"/>
        <v/>
      </c>
      <c r="BF232" s="38" t="str">
        <f t="shared" si="76"/>
        <v/>
      </c>
      <c r="BG232" s="38" t="str">
        <f t="shared" si="76"/>
        <v/>
      </c>
      <c r="BH232" s="39" t="str">
        <f t="shared" si="73"/>
        <v/>
      </c>
      <c r="BI232" s="76" t="str">
        <f t="shared" si="73"/>
        <v/>
      </c>
      <c r="BJ232" s="40" t="str">
        <f t="shared" si="73"/>
        <v/>
      </c>
      <c r="BK232" s="119">
        <f t="shared" si="65"/>
        <v>130.67500000000001</v>
      </c>
      <c r="BL232" s="120" t="str">
        <f t="shared" si="65"/>
        <v/>
      </c>
      <c r="BM232" s="120" t="str">
        <f t="shared" si="65"/>
        <v/>
      </c>
      <c r="BN232" s="120" t="str">
        <f t="shared" si="65"/>
        <v/>
      </c>
      <c r="BO232" s="121" t="str">
        <f t="shared" si="65"/>
        <v/>
      </c>
      <c r="BP232" s="119">
        <f t="shared" si="66"/>
        <v>96.546666666666667</v>
      </c>
      <c r="BQ232" s="120" t="str">
        <f t="shared" si="66"/>
        <v/>
      </c>
      <c r="BR232" s="120" t="str">
        <f t="shared" si="66"/>
        <v/>
      </c>
      <c r="BS232" s="120" t="str">
        <f t="shared" si="66"/>
        <v/>
      </c>
      <c r="BT232" s="121" t="str">
        <f t="shared" si="66"/>
        <v/>
      </c>
      <c r="BU232" s="119">
        <f t="shared" si="67"/>
        <v>34.128333333333345</v>
      </c>
      <c r="BV232" s="121" t="str">
        <f t="shared" si="67"/>
        <v/>
      </c>
      <c r="BW232" s="121" t="str">
        <f t="shared" si="67"/>
        <v/>
      </c>
      <c r="BX232" s="120" t="str">
        <f t="shared" si="67"/>
        <v/>
      </c>
      <c r="BY232" s="121" t="str">
        <f t="shared" si="67"/>
        <v/>
      </c>
    </row>
    <row r="233" spans="1:77" x14ac:dyDescent="0.2">
      <c r="A233" t="s">
        <v>46</v>
      </c>
      <c r="B233" t="s">
        <v>46</v>
      </c>
      <c r="C233" t="s">
        <v>100</v>
      </c>
      <c r="D233" t="s">
        <v>100</v>
      </c>
      <c r="E233" t="s">
        <v>96</v>
      </c>
      <c r="F233" s="4">
        <f t="shared" si="74"/>
        <v>46238</v>
      </c>
      <c r="G233" t="s">
        <v>37</v>
      </c>
      <c r="H233" s="28">
        <v>0</v>
      </c>
      <c r="I233" s="138">
        <v>0</v>
      </c>
      <c r="J233" s="138">
        <v>0</v>
      </c>
      <c r="K233" s="2">
        <v>0</v>
      </c>
      <c r="L233" s="2">
        <v>0</v>
      </c>
      <c r="M233" s="2">
        <v>0</v>
      </c>
      <c r="N233" s="2">
        <v>0</v>
      </c>
      <c r="O233" s="2">
        <v>0</v>
      </c>
      <c r="P233" s="2">
        <v>0</v>
      </c>
      <c r="Q233" s="29">
        <v>0</v>
      </c>
      <c r="R233" s="30">
        <f t="shared" si="69"/>
        <v>0</v>
      </c>
      <c r="S233" s="30">
        <f t="shared" si="70"/>
        <v>0</v>
      </c>
      <c r="T233" t="s">
        <v>49</v>
      </c>
      <c r="U233" t="s">
        <v>49</v>
      </c>
      <c r="V233" t="s">
        <v>100</v>
      </c>
      <c r="W233" t="s">
        <v>100</v>
      </c>
      <c r="X233" t="s">
        <v>96</v>
      </c>
      <c r="Y233" s="4">
        <f t="shared" si="75"/>
        <v>45874</v>
      </c>
      <c r="Z233" t="s">
        <v>37</v>
      </c>
      <c r="AA233" s="28">
        <v>2</v>
      </c>
      <c r="AB233" s="138">
        <v>1</v>
      </c>
      <c r="AC233" s="138">
        <v>0</v>
      </c>
      <c r="AD233" s="2">
        <v>0</v>
      </c>
      <c r="AE233" s="2">
        <v>0</v>
      </c>
      <c r="AF233" s="2">
        <v>161.63999999999999</v>
      </c>
      <c r="AG233" s="2">
        <v>0</v>
      </c>
      <c r="AH233" s="2">
        <v>0</v>
      </c>
      <c r="AI233" s="2">
        <v>0</v>
      </c>
      <c r="AJ233" s="29">
        <v>0</v>
      </c>
      <c r="AK233" s="30">
        <f t="shared" si="71"/>
        <v>1</v>
      </c>
      <c r="AL233" s="30">
        <f t="shared" si="72"/>
        <v>0</v>
      </c>
      <c r="AM233" s="2">
        <f t="shared" si="64"/>
        <v>-2</v>
      </c>
      <c r="AN233" s="2">
        <f t="shared" si="64"/>
        <v>-1</v>
      </c>
      <c r="AO233" s="2">
        <f t="shared" si="64"/>
        <v>0</v>
      </c>
      <c r="AP233" s="2">
        <f t="shared" si="64"/>
        <v>0</v>
      </c>
      <c r="AQ233" s="2">
        <f t="shared" si="64"/>
        <v>0</v>
      </c>
      <c r="AR233" s="2">
        <f t="shared" si="64"/>
        <v>-161.63999999999999</v>
      </c>
      <c r="AS233" s="2">
        <f t="shared" si="68"/>
        <v>0</v>
      </c>
      <c r="AT233" s="2">
        <f t="shared" si="68"/>
        <v>0</v>
      </c>
      <c r="AU233" s="2">
        <f t="shared" si="68"/>
        <v>0</v>
      </c>
      <c r="AV233" s="29">
        <f t="shared" si="68"/>
        <v>0</v>
      </c>
      <c r="AW233" s="30">
        <f t="shared" si="68"/>
        <v>-1</v>
      </c>
      <c r="AX233" s="31">
        <f t="shared" si="68"/>
        <v>0</v>
      </c>
      <c r="AY233" s="38">
        <f t="shared" si="76"/>
        <v>-1</v>
      </c>
      <c r="AZ233" s="38">
        <f t="shared" si="76"/>
        <v>-1</v>
      </c>
      <c r="BA233" s="38" t="str">
        <f t="shared" si="76"/>
        <v/>
      </c>
      <c r="BB233" s="38" t="str">
        <f t="shared" si="76"/>
        <v/>
      </c>
      <c r="BC233" s="38" t="str">
        <f t="shared" si="76"/>
        <v/>
      </c>
      <c r="BD233" s="38">
        <f t="shared" si="76"/>
        <v>-1</v>
      </c>
      <c r="BE233" s="38" t="str">
        <f t="shared" si="76"/>
        <v/>
      </c>
      <c r="BF233" s="38" t="str">
        <f t="shared" si="76"/>
        <v/>
      </c>
      <c r="BG233" s="38" t="str">
        <f t="shared" si="76"/>
        <v/>
      </c>
      <c r="BH233" s="39" t="str">
        <f t="shared" si="73"/>
        <v/>
      </c>
      <c r="BI233" s="76">
        <f t="shared" si="73"/>
        <v>-1</v>
      </c>
      <c r="BJ233" s="40" t="str">
        <f t="shared" si="73"/>
        <v/>
      </c>
      <c r="BK233" s="119" t="str">
        <f t="shared" si="65"/>
        <v/>
      </c>
      <c r="BL233" s="120" t="str">
        <f t="shared" si="65"/>
        <v/>
      </c>
      <c r="BM233" s="120" t="str">
        <f t="shared" si="65"/>
        <v/>
      </c>
      <c r="BN233" s="120" t="str">
        <f t="shared" si="65"/>
        <v/>
      </c>
      <c r="BO233" s="121" t="str">
        <f t="shared" si="65"/>
        <v/>
      </c>
      <c r="BP233" s="119">
        <f t="shared" si="66"/>
        <v>80.819999999999993</v>
      </c>
      <c r="BQ233" s="120">
        <f t="shared" si="66"/>
        <v>0</v>
      </c>
      <c r="BR233" s="120" t="str">
        <f t="shared" si="66"/>
        <v/>
      </c>
      <c r="BS233" s="120" t="str">
        <f t="shared" si="66"/>
        <v/>
      </c>
      <c r="BT233" s="121" t="str">
        <f t="shared" si="66"/>
        <v/>
      </c>
      <c r="BU233" s="119" t="str">
        <f t="shared" si="67"/>
        <v/>
      </c>
      <c r="BV233" s="121" t="str">
        <f t="shared" si="67"/>
        <v/>
      </c>
      <c r="BW233" s="121" t="str">
        <f t="shared" si="67"/>
        <v/>
      </c>
      <c r="BX233" s="120" t="str">
        <f t="shared" si="67"/>
        <v/>
      </c>
      <c r="BY233" s="121" t="str">
        <f t="shared" si="67"/>
        <v/>
      </c>
    </row>
    <row r="234" spans="1:77" x14ac:dyDescent="0.2">
      <c r="A234" t="s">
        <v>46</v>
      </c>
      <c r="B234" t="s">
        <v>46</v>
      </c>
      <c r="C234" t="s">
        <v>100</v>
      </c>
      <c r="D234" t="s">
        <v>100</v>
      </c>
      <c r="E234" t="s">
        <v>96</v>
      </c>
      <c r="F234" s="4">
        <f t="shared" si="74"/>
        <v>46239</v>
      </c>
      <c r="G234" t="s">
        <v>38</v>
      </c>
      <c r="H234" s="28">
        <v>0</v>
      </c>
      <c r="I234" s="138">
        <v>0</v>
      </c>
      <c r="J234" s="138">
        <v>0</v>
      </c>
      <c r="K234" s="2">
        <v>0</v>
      </c>
      <c r="L234" s="2">
        <v>0</v>
      </c>
      <c r="M234" s="2">
        <v>0</v>
      </c>
      <c r="N234" s="2">
        <v>0</v>
      </c>
      <c r="O234" s="2">
        <v>0</v>
      </c>
      <c r="P234" s="2">
        <v>0</v>
      </c>
      <c r="Q234" s="29">
        <v>0</v>
      </c>
      <c r="R234" s="30">
        <f t="shared" si="69"/>
        <v>0</v>
      </c>
      <c r="S234" s="30">
        <f t="shared" si="70"/>
        <v>0</v>
      </c>
      <c r="T234" t="s">
        <v>49</v>
      </c>
      <c r="U234" t="s">
        <v>49</v>
      </c>
      <c r="V234" t="s">
        <v>100</v>
      </c>
      <c r="W234" t="s">
        <v>100</v>
      </c>
      <c r="X234" t="s">
        <v>96</v>
      </c>
      <c r="Y234" s="4">
        <f t="shared" si="75"/>
        <v>45875</v>
      </c>
      <c r="Z234" t="s">
        <v>38</v>
      </c>
      <c r="AA234" s="28">
        <v>2</v>
      </c>
      <c r="AB234" s="138">
        <v>1</v>
      </c>
      <c r="AC234" s="138">
        <v>0</v>
      </c>
      <c r="AD234" s="2">
        <v>0</v>
      </c>
      <c r="AE234" s="2">
        <v>0</v>
      </c>
      <c r="AF234" s="2">
        <v>437.42</v>
      </c>
      <c r="AG234" s="2">
        <v>0</v>
      </c>
      <c r="AH234" s="2">
        <v>0</v>
      </c>
      <c r="AI234" s="2">
        <v>0</v>
      </c>
      <c r="AJ234" s="29">
        <v>0</v>
      </c>
      <c r="AK234" s="30">
        <f t="shared" si="71"/>
        <v>1</v>
      </c>
      <c r="AL234" s="30">
        <f t="shared" si="72"/>
        <v>0</v>
      </c>
      <c r="AM234" s="2">
        <f t="shared" si="64"/>
        <v>-2</v>
      </c>
      <c r="AN234" s="2">
        <f t="shared" si="64"/>
        <v>-1</v>
      </c>
      <c r="AO234" s="2">
        <f t="shared" ref="AO234:AS286" si="77">+J234-AC234</f>
        <v>0</v>
      </c>
      <c r="AP234" s="2">
        <f t="shared" si="77"/>
        <v>0</v>
      </c>
      <c r="AQ234" s="2">
        <f t="shared" si="77"/>
        <v>0</v>
      </c>
      <c r="AR234" s="2">
        <f t="shared" si="77"/>
        <v>-437.42</v>
      </c>
      <c r="AS234" s="2">
        <f t="shared" si="68"/>
        <v>0</v>
      </c>
      <c r="AT234" s="2">
        <f t="shared" si="68"/>
        <v>0</v>
      </c>
      <c r="AU234" s="2">
        <f t="shared" si="68"/>
        <v>0</v>
      </c>
      <c r="AV234" s="29">
        <f t="shared" si="68"/>
        <v>0</v>
      </c>
      <c r="AW234" s="30">
        <f t="shared" si="68"/>
        <v>-1</v>
      </c>
      <c r="AX234" s="31">
        <f t="shared" si="68"/>
        <v>0</v>
      </c>
      <c r="AY234" s="38">
        <f t="shared" si="76"/>
        <v>-1</v>
      </c>
      <c r="AZ234" s="38">
        <f t="shared" si="76"/>
        <v>-1</v>
      </c>
      <c r="BA234" s="38" t="str">
        <f t="shared" si="76"/>
        <v/>
      </c>
      <c r="BB234" s="38" t="str">
        <f t="shared" si="76"/>
        <v/>
      </c>
      <c r="BC234" s="38" t="str">
        <f t="shared" si="76"/>
        <v/>
      </c>
      <c r="BD234" s="38">
        <f t="shared" si="76"/>
        <v>-1</v>
      </c>
      <c r="BE234" s="38" t="str">
        <f t="shared" si="76"/>
        <v/>
      </c>
      <c r="BF234" s="38" t="str">
        <f t="shared" si="76"/>
        <v/>
      </c>
      <c r="BG234" s="38" t="str">
        <f t="shared" si="76"/>
        <v/>
      </c>
      <c r="BH234" s="39" t="str">
        <f t="shared" si="73"/>
        <v/>
      </c>
      <c r="BI234" s="76">
        <f t="shared" si="73"/>
        <v>-1</v>
      </c>
      <c r="BJ234" s="40" t="str">
        <f t="shared" si="73"/>
        <v/>
      </c>
      <c r="BK234" s="119" t="str">
        <f t="shared" si="65"/>
        <v/>
      </c>
      <c r="BL234" s="120" t="str">
        <f t="shared" si="65"/>
        <v/>
      </c>
      <c r="BM234" s="120" t="str">
        <f t="shared" si="65"/>
        <v/>
      </c>
      <c r="BN234" s="120" t="str">
        <f t="shared" si="65"/>
        <v/>
      </c>
      <c r="BO234" s="121" t="str">
        <f t="shared" si="65"/>
        <v/>
      </c>
      <c r="BP234" s="119">
        <f t="shared" si="66"/>
        <v>218.71</v>
      </c>
      <c r="BQ234" s="120">
        <f t="shared" si="66"/>
        <v>0</v>
      </c>
      <c r="BR234" s="120" t="str">
        <f t="shared" si="66"/>
        <v/>
      </c>
      <c r="BS234" s="120" t="str">
        <f t="shared" si="66"/>
        <v/>
      </c>
      <c r="BT234" s="121" t="str">
        <f t="shared" si="66"/>
        <v/>
      </c>
      <c r="BU234" s="119" t="str">
        <f t="shared" si="67"/>
        <v/>
      </c>
      <c r="BV234" s="121" t="str">
        <f t="shared" si="67"/>
        <v/>
      </c>
      <c r="BW234" s="121" t="str">
        <f t="shared" si="67"/>
        <v/>
      </c>
      <c r="BX234" s="120" t="str">
        <f t="shared" si="67"/>
        <v/>
      </c>
      <c r="BY234" s="121" t="str">
        <f t="shared" si="67"/>
        <v/>
      </c>
    </row>
    <row r="235" spans="1:77" x14ac:dyDescent="0.2">
      <c r="A235" t="s">
        <v>46</v>
      </c>
      <c r="B235" t="s">
        <v>46</v>
      </c>
      <c r="C235" t="s">
        <v>100</v>
      </c>
      <c r="D235" t="s">
        <v>100</v>
      </c>
      <c r="E235" t="s">
        <v>96</v>
      </c>
      <c r="F235" s="4">
        <f t="shared" si="74"/>
        <v>46240</v>
      </c>
      <c r="G235" t="s">
        <v>39</v>
      </c>
      <c r="H235" s="28">
        <v>0</v>
      </c>
      <c r="I235" s="138">
        <v>0</v>
      </c>
      <c r="J235" s="138">
        <v>0</v>
      </c>
      <c r="K235" s="2">
        <v>0</v>
      </c>
      <c r="L235" s="2">
        <v>0</v>
      </c>
      <c r="M235" s="2">
        <v>0</v>
      </c>
      <c r="N235" s="2">
        <v>0</v>
      </c>
      <c r="O235" s="2">
        <v>0</v>
      </c>
      <c r="P235" s="2">
        <v>0</v>
      </c>
      <c r="Q235" s="29">
        <v>0</v>
      </c>
      <c r="R235" s="30">
        <f t="shared" si="69"/>
        <v>0</v>
      </c>
      <c r="S235" s="30">
        <f t="shared" si="70"/>
        <v>0</v>
      </c>
      <c r="T235" t="s">
        <v>49</v>
      </c>
      <c r="U235" t="s">
        <v>49</v>
      </c>
      <c r="V235" t="s">
        <v>100</v>
      </c>
      <c r="W235" t="s">
        <v>100</v>
      </c>
      <c r="X235" t="s">
        <v>96</v>
      </c>
      <c r="Y235" s="4">
        <f t="shared" si="75"/>
        <v>45876</v>
      </c>
      <c r="Z235" t="s">
        <v>39</v>
      </c>
      <c r="AA235" s="28">
        <v>2</v>
      </c>
      <c r="AB235" s="138">
        <v>0</v>
      </c>
      <c r="AC235" s="138">
        <v>0</v>
      </c>
      <c r="AD235" s="2">
        <v>0</v>
      </c>
      <c r="AE235" s="2">
        <v>0</v>
      </c>
      <c r="AF235" s="2">
        <v>213.86</v>
      </c>
      <c r="AG235" s="2">
        <v>0</v>
      </c>
      <c r="AH235" s="2">
        <v>0</v>
      </c>
      <c r="AI235" s="2">
        <v>0</v>
      </c>
      <c r="AJ235" s="29">
        <v>0</v>
      </c>
      <c r="AK235" s="30">
        <f t="shared" si="71"/>
        <v>0</v>
      </c>
      <c r="AL235" s="30">
        <f t="shared" si="72"/>
        <v>0</v>
      </c>
      <c r="AM235" s="2">
        <f t="shared" ref="AM235:AP298" si="78">+H235-AA235</f>
        <v>-2</v>
      </c>
      <c r="AN235" s="2">
        <f t="shared" si="78"/>
        <v>0</v>
      </c>
      <c r="AO235" s="2">
        <f t="shared" si="77"/>
        <v>0</v>
      </c>
      <c r="AP235" s="2">
        <f t="shared" si="77"/>
        <v>0</v>
      </c>
      <c r="AQ235" s="2">
        <f t="shared" si="77"/>
        <v>0</v>
      </c>
      <c r="AR235" s="2">
        <f t="shared" si="77"/>
        <v>-213.86</v>
      </c>
      <c r="AS235" s="2">
        <f t="shared" si="68"/>
        <v>0</v>
      </c>
      <c r="AT235" s="2">
        <f t="shared" si="68"/>
        <v>0</v>
      </c>
      <c r="AU235" s="2">
        <f t="shared" si="68"/>
        <v>0</v>
      </c>
      <c r="AV235" s="29">
        <f t="shared" si="68"/>
        <v>0</v>
      </c>
      <c r="AW235" s="30">
        <f t="shared" si="68"/>
        <v>0</v>
      </c>
      <c r="AX235" s="31">
        <f t="shared" si="68"/>
        <v>0</v>
      </c>
      <c r="AY235" s="38">
        <f t="shared" si="76"/>
        <v>-1</v>
      </c>
      <c r="AZ235" s="38" t="str">
        <f t="shared" si="76"/>
        <v/>
      </c>
      <c r="BA235" s="38" t="str">
        <f t="shared" si="76"/>
        <v/>
      </c>
      <c r="BB235" s="38" t="str">
        <f t="shared" si="76"/>
        <v/>
      </c>
      <c r="BC235" s="38" t="str">
        <f t="shared" si="76"/>
        <v/>
      </c>
      <c r="BD235" s="38">
        <f t="shared" si="76"/>
        <v>-1</v>
      </c>
      <c r="BE235" s="38" t="str">
        <f t="shared" si="76"/>
        <v/>
      </c>
      <c r="BF235" s="38" t="str">
        <f t="shared" si="76"/>
        <v/>
      </c>
      <c r="BG235" s="38" t="str">
        <f t="shared" si="76"/>
        <v/>
      </c>
      <c r="BH235" s="39" t="str">
        <f t="shared" si="73"/>
        <v/>
      </c>
      <c r="BI235" s="76" t="str">
        <f t="shared" si="73"/>
        <v/>
      </c>
      <c r="BJ235" s="40" t="str">
        <f t="shared" si="73"/>
        <v/>
      </c>
      <c r="BK235" s="119" t="str">
        <f t="shared" ref="BK235:BO285" si="79">IFERROR(M235/H235,"")</f>
        <v/>
      </c>
      <c r="BL235" s="120" t="str">
        <f t="shared" si="79"/>
        <v/>
      </c>
      <c r="BM235" s="120" t="str">
        <f t="shared" si="79"/>
        <v/>
      </c>
      <c r="BN235" s="120" t="str">
        <f t="shared" si="79"/>
        <v/>
      </c>
      <c r="BO235" s="121" t="str">
        <f t="shared" si="79"/>
        <v/>
      </c>
      <c r="BP235" s="119">
        <f t="shared" ref="BP235:BT285" si="80">IFERROR(AF235/AA235,"")</f>
        <v>106.93</v>
      </c>
      <c r="BQ235" s="120" t="str">
        <f t="shared" si="80"/>
        <v/>
      </c>
      <c r="BR235" s="120" t="str">
        <f t="shared" si="80"/>
        <v/>
      </c>
      <c r="BS235" s="120" t="str">
        <f t="shared" si="80"/>
        <v/>
      </c>
      <c r="BT235" s="121" t="str">
        <f t="shared" si="80"/>
        <v/>
      </c>
      <c r="BU235" s="119" t="str">
        <f t="shared" ref="BU235:BY285" si="81">IFERROR(BK235-BP235,"")</f>
        <v/>
      </c>
      <c r="BV235" s="121" t="str">
        <f t="shared" si="81"/>
        <v/>
      </c>
      <c r="BW235" s="121" t="str">
        <f t="shared" si="81"/>
        <v/>
      </c>
      <c r="BX235" s="120" t="str">
        <f t="shared" si="81"/>
        <v/>
      </c>
      <c r="BY235" s="121" t="str">
        <f t="shared" si="81"/>
        <v/>
      </c>
    </row>
    <row r="236" spans="1:77" x14ac:dyDescent="0.2">
      <c r="A236" t="s">
        <v>46</v>
      </c>
      <c r="B236" t="s">
        <v>46</v>
      </c>
      <c r="C236" t="s">
        <v>100</v>
      </c>
      <c r="D236" t="s">
        <v>100</v>
      </c>
      <c r="E236" t="s">
        <v>96</v>
      </c>
      <c r="F236" s="4">
        <f t="shared" si="74"/>
        <v>46241</v>
      </c>
      <c r="G236" t="s">
        <v>40</v>
      </c>
      <c r="H236" s="28">
        <v>0</v>
      </c>
      <c r="I236" s="138">
        <v>0</v>
      </c>
      <c r="J236" s="138">
        <v>0</v>
      </c>
      <c r="K236" s="2">
        <v>0</v>
      </c>
      <c r="L236" s="2">
        <v>0</v>
      </c>
      <c r="M236" s="2">
        <v>0</v>
      </c>
      <c r="N236" s="2">
        <v>0</v>
      </c>
      <c r="O236" s="2">
        <v>0</v>
      </c>
      <c r="P236" s="2">
        <v>0</v>
      </c>
      <c r="Q236" s="29">
        <v>0</v>
      </c>
      <c r="R236" s="30">
        <f t="shared" si="69"/>
        <v>0</v>
      </c>
      <c r="S236" s="30">
        <f t="shared" si="70"/>
        <v>0</v>
      </c>
      <c r="T236" t="s">
        <v>49</v>
      </c>
      <c r="U236" t="s">
        <v>49</v>
      </c>
      <c r="V236" t="s">
        <v>100</v>
      </c>
      <c r="W236" t="s">
        <v>100</v>
      </c>
      <c r="X236" t="s">
        <v>96</v>
      </c>
      <c r="Y236" s="4">
        <f t="shared" si="75"/>
        <v>45877</v>
      </c>
      <c r="Z236" t="s">
        <v>40</v>
      </c>
      <c r="AA236" s="28">
        <v>3</v>
      </c>
      <c r="AB236" s="138">
        <v>1</v>
      </c>
      <c r="AC236" s="138">
        <v>0</v>
      </c>
      <c r="AD236" s="2">
        <v>0</v>
      </c>
      <c r="AE236" s="2">
        <v>0</v>
      </c>
      <c r="AF236" s="2">
        <v>22.240000000000009</v>
      </c>
      <c r="AG236" s="2">
        <v>0</v>
      </c>
      <c r="AH236" s="2">
        <v>0</v>
      </c>
      <c r="AI236" s="2">
        <v>0</v>
      </c>
      <c r="AJ236" s="29">
        <v>0</v>
      </c>
      <c r="AK236" s="30">
        <f t="shared" si="71"/>
        <v>1</v>
      </c>
      <c r="AL236" s="30">
        <f t="shared" si="72"/>
        <v>0</v>
      </c>
      <c r="AM236" s="2">
        <f t="shared" si="78"/>
        <v>-3</v>
      </c>
      <c r="AN236" s="2">
        <f t="shared" si="78"/>
        <v>-1</v>
      </c>
      <c r="AO236" s="2">
        <f t="shared" si="77"/>
        <v>0</v>
      </c>
      <c r="AP236" s="2">
        <f t="shared" si="77"/>
        <v>0</v>
      </c>
      <c r="AQ236" s="2">
        <f t="shared" si="77"/>
        <v>0</v>
      </c>
      <c r="AR236" s="2">
        <f t="shared" si="77"/>
        <v>-22.240000000000009</v>
      </c>
      <c r="AS236" s="2">
        <f t="shared" si="68"/>
        <v>0</v>
      </c>
      <c r="AT236" s="2">
        <f t="shared" si="68"/>
        <v>0</v>
      </c>
      <c r="AU236" s="2">
        <f t="shared" si="68"/>
        <v>0</v>
      </c>
      <c r="AV236" s="29">
        <f t="shared" si="68"/>
        <v>0</v>
      </c>
      <c r="AW236" s="30">
        <f t="shared" si="68"/>
        <v>-1</v>
      </c>
      <c r="AX236" s="31">
        <f t="shared" si="68"/>
        <v>0</v>
      </c>
      <c r="AY236" s="38">
        <f t="shared" si="76"/>
        <v>-1</v>
      </c>
      <c r="AZ236" s="38">
        <f t="shared" si="76"/>
        <v>-1</v>
      </c>
      <c r="BA236" s="38" t="str">
        <f t="shared" si="76"/>
        <v/>
      </c>
      <c r="BB236" s="38" t="str">
        <f t="shared" si="76"/>
        <v/>
      </c>
      <c r="BC236" s="38" t="str">
        <f t="shared" si="76"/>
        <v/>
      </c>
      <c r="BD236" s="38">
        <f t="shared" si="76"/>
        <v>-1</v>
      </c>
      <c r="BE236" s="38" t="str">
        <f t="shared" si="76"/>
        <v/>
      </c>
      <c r="BF236" s="38" t="str">
        <f t="shared" si="76"/>
        <v/>
      </c>
      <c r="BG236" s="38" t="str">
        <f t="shared" si="76"/>
        <v/>
      </c>
      <c r="BH236" s="39" t="str">
        <f t="shared" si="73"/>
        <v/>
      </c>
      <c r="BI236" s="76">
        <f t="shared" si="73"/>
        <v>-1</v>
      </c>
      <c r="BJ236" s="40" t="str">
        <f t="shared" si="73"/>
        <v/>
      </c>
      <c r="BK236" s="119" t="str">
        <f t="shared" si="79"/>
        <v/>
      </c>
      <c r="BL236" s="120" t="str">
        <f t="shared" si="79"/>
        <v/>
      </c>
      <c r="BM236" s="120" t="str">
        <f t="shared" si="79"/>
        <v/>
      </c>
      <c r="BN236" s="120" t="str">
        <f t="shared" si="79"/>
        <v/>
      </c>
      <c r="BO236" s="121" t="str">
        <f t="shared" si="79"/>
        <v/>
      </c>
      <c r="BP236" s="119">
        <f t="shared" si="80"/>
        <v>7.4133333333333367</v>
      </c>
      <c r="BQ236" s="120">
        <f t="shared" si="80"/>
        <v>0</v>
      </c>
      <c r="BR236" s="120" t="str">
        <f t="shared" si="80"/>
        <v/>
      </c>
      <c r="BS236" s="120" t="str">
        <f t="shared" si="80"/>
        <v/>
      </c>
      <c r="BT236" s="121" t="str">
        <f t="shared" si="80"/>
        <v/>
      </c>
      <c r="BU236" s="119" t="str">
        <f t="shared" si="81"/>
        <v/>
      </c>
      <c r="BV236" s="121" t="str">
        <f t="shared" si="81"/>
        <v/>
      </c>
      <c r="BW236" s="121" t="str">
        <f t="shared" si="81"/>
        <v/>
      </c>
      <c r="BX236" s="120" t="str">
        <f t="shared" si="81"/>
        <v/>
      </c>
      <c r="BY236" s="121" t="str">
        <f t="shared" si="81"/>
        <v/>
      </c>
    </row>
    <row r="237" spans="1:77" ht="13.5" thickBot="1" x14ac:dyDescent="0.25">
      <c r="A237" t="s">
        <v>46</v>
      </c>
      <c r="B237" t="s">
        <v>46</v>
      </c>
      <c r="C237" t="s">
        <v>100</v>
      </c>
      <c r="D237" t="s">
        <v>100</v>
      </c>
      <c r="E237" t="s">
        <v>96</v>
      </c>
      <c r="F237" s="59">
        <f t="shared" si="74"/>
        <v>46242</v>
      </c>
      <c r="G237" s="42" t="s">
        <v>41</v>
      </c>
      <c r="H237" s="43">
        <v>0</v>
      </c>
      <c r="I237" s="44">
        <v>0</v>
      </c>
      <c r="J237" s="44">
        <v>0</v>
      </c>
      <c r="K237" s="44">
        <v>0</v>
      </c>
      <c r="L237" s="44">
        <v>0</v>
      </c>
      <c r="M237" s="44">
        <v>0</v>
      </c>
      <c r="N237" s="44">
        <v>0</v>
      </c>
      <c r="O237" s="44">
        <v>0</v>
      </c>
      <c r="P237" s="44">
        <v>0</v>
      </c>
      <c r="Q237" s="45">
        <v>0</v>
      </c>
      <c r="R237" s="46">
        <f t="shared" si="69"/>
        <v>0</v>
      </c>
      <c r="S237" s="46">
        <f t="shared" si="70"/>
        <v>0</v>
      </c>
      <c r="T237" t="s">
        <v>49</v>
      </c>
      <c r="U237" t="s">
        <v>49</v>
      </c>
      <c r="V237" t="s">
        <v>100</v>
      </c>
      <c r="W237" t="s">
        <v>100</v>
      </c>
      <c r="X237" t="s">
        <v>96</v>
      </c>
      <c r="Y237" s="59">
        <f t="shared" si="75"/>
        <v>45878</v>
      </c>
      <c r="Z237" s="42" t="s">
        <v>41</v>
      </c>
      <c r="AA237" s="43">
        <v>0</v>
      </c>
      <c r="AB237" s="44">
        <v>0</v>
      </c>
      <c r="AC237" s="44">
        <v>0</v>
      </c>
      <c r="AD237" s="44">
        <v>0</v>
      </c>
      <c r="AE237" s="44">
        <v>0</v>
      </c>
      <c r="AF237" s="44">
        <v>0</v>
      </c>
      <c r="AG237" s="44">
        <v>0</v>
      </c>
      <c r="AH237" s="44">
        <v>0</v>
      </c>
      <c r="AI237" s="44">
        <v>0</v>
      </c>
      <c r="AJ237" s="45">
        <v>0</v>
      </c>
      <c r="AK237" s="46">
        <f t="shared" si="71"/>
        <v>0</v>
      </c>
      <c r="AL237" s="46">
        <f t="shared" si="72"/>
        <v>0</v>
      </c>
      <c r="AM237" s="44">
        <f t="shared" si="78"/>
        <v>0</v>
      </c>
      <c r="AN237" s="44">
        <f t="shared" si="78"/>
        <v>0</v>
      </c>
      <c r="AO237" s="44">
        <f t="shared" si="77"/>
        <v>0</v>
      </c>
      <c r="AP237" s="44">
        <f t="shared" si="77"/>
        <v>0</v>
      </c>
      <c r="AQ237" s="44">
        <f t="shared" si="77"/>
        <v>0</v>
      </c>
      <c r="AR237" s="44">
        <f t="shared" si="77"/>
        <v>0</v>
      </c>
      <c r="AS237" s="44">
        <f t="shared" si="68"/>
        <v>0</v>
      </c>
      <c r="AT237" s="44">
        <f t="shared" si="68"/>
        <v>0</v>
      </c>
      <c r="AU237" s="44">
        <f t="shared" si="68"/>
        <v>0</v>
      </c>
      <c r="AV237" s="45">
        <f t="shared" si="68"/>
        <v>0</v>
      </c>
      <c r="AW237" s="46">
        <f t="shared" si="68"/>
        <v>0</v>
      </c>
      <c r="AX237" s="47">
        <f t="shared" si="68"/>
        <v>0</v>
      </c>
      <c r="AY237" s="56" t="str">
        <f t="shared" si="76"/>
        <v/>
      </c>
      <c r="AZ237" s="56" t="str">
        <f t="shared" si="76"/>
        <v/>
      </c>
      <c r="BA237" s="56" t="str">
        <f t="shared" si="76"/>
        <v/>
      </c>
      <c r="BB237" s="56" t="str">
        <f t="shared" ref="BB237:BJ276" si="82">IFERROR(AP237/AD237,"")</f>
        <v/>
      </c>
      <c r="BC237" s="56" t="str">
        <f t="shared" si="82"/>
        <v/>
      </c>
      <c r="BD237" s="56" t="str">
        <f t="shared" si="82"/>
        <v/>
      </c>
      <c r="BE237" s="56" t="str">
        <f t="shared" si="82"/>
        <v/>
      </c>
      <c r="BF237" s="56" t="str">
        <f t="shared" si="82"/>
        <v/>
      </c>
      <c r="BG237" s="56" t="str">
        <f t="shared" si="82"/>
        <v/>
      </c>
      <c r="BH237" s="57" t="str">
        <f t="shared" si="73"/>
        <v/>
      </c>
      <c r="BI237" s="81" t="str">
        <f t="shared" si="73"/>
        <v/>
      </c>
      <c r="BJ237" s="58" t="str">
        <f t="shared" si="73"/>
        <v/>
      </c>
      <c r="BK237" s="122" t="str">
        <f t="shared" si="79"/>
        <v/>
      </c>
      <c r="BL237" s="123" t="str">
        <f t="shared" si="79"/>
        <v/>
      </c>
      <c r="BM237" s="123" t="str">
        <f t="shared" si="79"/>
        <v/>
      </c>
      <c r="BN237" s="123" t="str">
        <f t="shared" si="79"/>
        <v/>
      </c>
      <c r="BO237" s="124" t="str">
        <f t="shared" si="79"/>
        <v/>
      </c>
      <c r="BP237" s="122" t="str">
        <f t="shared" si="80"/>
        <v/>
      </c>
      <c r="BQ237" s="123" t="str">
        <f t="shared" si="80"/>
        <v/>
      </c>
      <c r="BR237" s="123" t="str">
        <f t="shared" si="80"/>
        <v/>
      </c>
      <c r="BS237" s="123" t="str">
        <f t="shared" si="80"/>
        <v/>
      </c>
      <c r="BT237" s="124" t="str">
        <f t="shared" si="80"/>
        <v/>
      </c>
      <c r="BU237" s="122" t="str">
        <f t="shared" si="81"/>
        <v/>
      </c>
      <c r="BV237" s="124" t="str">
        <f t="shared" si="81"/>
        <v/>
      </c>
      <c r="BW237" s="124" t="str">
        <f t="shared" si="81"/>
        <v/>
      </c>
      <c r="BX237" s="123" t="str">
        <f t="shared" si="81"/>
        <v/>
      </c>
      <c r="BY237" s="124" t="str">
        <f t="shared" si="81"/>
        <v/>
      </c>
    </row>
    <row r="238" spans="1:77" hidden="1" outlineLevel="1" x14ac:dyDescent="0.2">
      <c r="A238" t="s">
        <v>46</v>
      </c>
      <c r="B238" t="s">
        <v>46</v>
      </c>
      <c r="C238" t="s">
        <v>100</v>
      </c>
      <c r="D238" t="s">
        <v>100</v>
      </c>
      <c r="E238" t="s">
        <v>97</v>
      </c>
      <c r="F238" s="4">
        <f t="shared" si="74"/>
        <v>46243</v>
      </c>
      <c r="G238" t="s">
        <v>35</v>
      </c>
      <c r="H238" s="28">
        <v>0</v>
      </c>
      <c r="I238" s="138">
        <v>0</v>
      </c>
      <c r="J238" s="138">
        <v>0</v>
      </c>
      <c r="K238" s="2">
        <v>0</v>
      </c>
      <c r="L238" s="2">
        <v>0</v>
      </c>
      <c r="M238" s="2">
        <v>0</v>
      </c>
      <c r="N238" s="2">
        <v>0</v>
      </c>
      <c r="O238" s="2">
        <v>0</v>
      </c>
      <c r="P238" s="2">
        <v>0</v>
      </c>
      <c r="Q238" s="29">
        <v>0</v>
      </c>
      <c r="R238" s="30">
        <f t="shared" si="69"/>
        <v>0</v>
      </c>
      <c r="S238" s="30">
        <f t="shared" si="70"/>
        <v>0</v>
      </c>
      <c r="T238" t="s">
        <v>49</v>
      </c>
      <c r="U238" t="s">
        <v>49</v>
      </c>
      <c r="V238" t="s">
        <v>100</v>
      </c>
      <c r="W238" t="s">
        <v>100</v>
      </c>
      <c r="X238" t="s">
        <v>97</v>
      </c>
      <c r="Y238" s="4">
        <f t="shared" si="75"/>
        <v>45879</v>
      </c>
      <c r="Z238" t="s">
        <v>35</v>
      </c>
      <c r="AA238" s="28">
        <v>0</v>
      </c>
      <c r="AB238" s="138">
        <v>0</v>
      </c>
      <c r="AC238" s="138">
        <v>0</v>
      </c>
      <c r="AD238" s="2">
        <v>0</v>
      </c>
      <c r="AE238" s="2">
        <v>0</v>
      </c>
      <c r="AF238" s="2">
        <v>0</v>
      </c>
      <c r="AG238" s="2">
        <v>0</v>
      </c>
      <c r="AH238" s="2">
        <v>0</v>
      </c>
      <c r="AI238" s="2">
        <v>0</v>
      </c>
      <c r="AJ238" s="29">
        <v>0</v>
      </c>
      <c r="AK238" s="30">
        <f t="shared" si="71"/>
        <v>0</v>
      </c>
      <c r="AL238" s="30">
        <f t="shared" si="72"/>
        <v>0</v>
      </c>
      <c r="AM238" s="2">
        <f t="shared" si="78"/>
        <v>0</v>
      </c>
      <c r="AN238" s="2">
        <f t="shared" si="78"/>
        <v>0</v>
      </c>
      <c r="AO238" s="2">
        <f t="shared" si="77"/>
        <v>0</v>
      </c>
      <c r="AP238" s="2">
        <f t="shared" si="77"/>
        <v>0</v>
      </c>
      <c r="AQ238" s="2">
        <f t="shared" si="77"/>
        <v>0</v>
      </c>
      <c r="AR238" s="2">
        <f t="shared" si="77"/>
        <v>0</v>
      </c>
      <c r="AS238" s="2">
        <f t="shared" si="68"/>
        <v>0</v>
      </c>
      <c r="AT238" s="2">
        <f t="shared" si="68"/>
        <v>0</v>
      </c>
      <c r="AU238" s="2">
        <f t="shared" si="68"/>
        <v>0</v>
      </c>
      <c r="AV238" s="29">
        <f t="shared" si="68"/>
        <v>0</v>
      </c>
      <c r="AW238" s="30">
        <f t="shared" si="68"/>
        <v>0</v>
      </c>
      <c r="AX238" s="31">
        <f t="shared" si="68"/>
        <v>0</v>
      </c>
      <c r="AY238" s="38" t="str">
        <f t="shared" ref="AY238:BG292" si="83">IFERROR(AM238/AA238,"")</f>
        <v/>
      </c>
      <c r="AZ238" s="38" t="str">
        <f t="shared" si="83"/>
        <v/>
      </c>
      <c r="BA238" s="38" t="str">
        <f t="shared" si="83"/>
        <v/>
      </c>
      <c r="BB238" s="38" t="str">
        <f t="shared" si="82"/>
        <v/>
      </c>
      <c r="BC238" s="38" t="str">
        <f t="shared" si="82"/>
        <v/>
      </c>
      <c r="BD238" s="38" t="str">
        <f t="shared" si="82"/>
        <v/>
      </c>
      <c r="BE238" s="38" t="str">
        <f t="shared" si="82"/>
        <v/>
      </c>
      <c r="BF238" s="38" t="str">
        <f t="shared" si="82"/>
        <v/>
      </c>
      <c r="BG238" s="38" t="str">
        <f t="shared" si="82"/>
        <v/>
      </c>
      <c r="BH238" s="39" t="str">
        <f t="shared" si="73"/>
        <v/>
      </c>
      <c r="BI238" s="76" t="str">
        <f t="shared" si="73"/>
        <v/>
      </c>
      <c r="BJ238" s="40" t="str">
        <f t="shared" si="73"/>
        <v/>
      </c>
      <c r="BK238" s="116" t="str">
        <f t="shared" si="79"/>
        <v/>
      </c>
      <c r="BL238" s="117" t="str">
        <f t="shared" si="79"/>
        <v/>
      </c>
      <c r="BM238" s="117" t="str">
        <f t="shared" si="79"/>
        <v/>
      </c>
      <c r="BN238" s="117" t="str">
        <f t="shared" si="79"/>
        <v/>
      </c>
      <c r="BO238" s="118" t="str">
        <f t="shared" si="79"/>
        <v/>
      </c>
      <c r="BP238" s="116" t="str">
        <f t="shared" si="80"/>
        <v/>
      </c>
      <c r="BQ238" s="117" t="str">
        <f t="shared" si="80"/>
        <v/>
      </c>
      <c r="BR238" s="117" t="str">
        <f t="shared" si="80"/>
        <v/>
      </c>
      <c r="BS238" s="117" t="str">
        <f t="shared" si="80"/>
        <v/>
      </c>
      <c r="BT238" s="118" t="str">
        <f t="shared" si="80"/>
        <v/>
      </c>
      <c r="BU238" s="116" t="str">
        <f t="shared" si="81"/>
        <v/>
      </c>
      <c r="BV238" s="118" t="str">
        <f t="shared" si="81"/>
        <v/>
      </c>
      <c r="BW238" s="118" t="str">
        <f t="shared" si="81"/>
        <v/>
      </c>
      <c r="BX238" s="117" t="str">
        <f t="shared" si="81"/>
        <v/>
      </c>
      <c r="BY238" s="118" t="str">
        <f t="shared" si="81"/>
        <v/>
      </c>
    </row>
    <row r="239" spans="1:77" hidden="1" outlineLevel="1" x14ac:dyDescent="0.2">
      <c r="A239" t="s">
        <v>46</v>
      </c>
      <c r="B239" t="s">
        <v>46</v>
      </c>
      <c r="C239" t="s">
        <v>100</v>
      </c>
      <c r="D239" t="s">
        <v>100</v>
      </c>
      <c r="E239" t="s">
        <v>97</v>
      </c>
      <c r="F239" s="4">
        <f t="shared" si="74"/>
        <v>46244</v>
      </c>
      <c r="G239" t="s">
        <v>36</v>
      </c>
      <c r="H239" s="28">
        <v>0</v>
      </c>
      <c r="I239" s="138">
        <v>0</v>
      </c>
      <c r="J239" s="138">
        <v>0</v>
      </c>
      <c r="K239" s="2">
        <v>0</v>
      </c>
      <c r="L239" s="2">
        <v>0</v>
      </c>
      <c r="M239" s="2">
        <v>0</v>
      </c>
      <c r="N239" s="2">
        <v>0</v>
      </c>
      <c r="O239" s="2">
        <v>0</v>
      </c>
      <c r="P239" s="2">
        <v>0</v>
      </c>
      <c r="Q239" s="29">
        <v>0</v>
      </c>
      <c r="R239" s="30">
        <f t="shared" si="69"/>
        <v>0</v>
      </c>
      <c r="S239" s="30">
        <f t="shared" si="70"/>
        <v>0</v>
      </c>
      <c r="T239" t="s">
        <v>49</v>
      </c>
      <c r="U239" t="s">
        <v>49</v>
      </c>
      <c r="V239" t="s">
        <v>100</v>
      </c>
      <c r="W239" t="s">
        <v>100</v>
      </c>
      <c r="X239" t="s">
        <v>97</v>
      </c>
      <c r="Y239" s="4">
        <f t="shared" si="75"/>
        <v>45880</v>
      </c>
      <c r="Z239" t="s">
        <v>36</v>
      </c>
      <c r="AA239" s="28">
        <v>2</v>
      </c>
      <c r="AB239" s="138">
        <v>0</v>
      </c>
      <c r="AC239" s="138">
        <v>0</v>
      </c>
      <c r="AD239" s="2">
        <v>0</v>
      </c>
      <c r="AE239" s="2">
        <v>0</v>
      </c>
      <c r="AF239" s="2">
        <v>281.86</v>
      </c>
      <c r="AG239" s="2">
        <v>0</v>
      </c>
      <c r="AH239" s="2">
        <v>0</v>
      </c>
      <c r="AI239" s="2">
        <v>0</v>
      </c>
      <c r="AJ239" s="29">
        <v>0</v>
      </c>
      <c r="AK239" s="30">
        <f t="shared" si="71"/>
        <v>0</v>
      </c>
      <c r="AL239" s="30">
        <f t="shared" si="72"/>
        <v>0</v>
      </c>
      <c r="AM239" s="2">
        <f t="shared" si="78"/>
        <v>-2</v>
      </c>
      <c r="AN239" s="2">
        <f t="shared" si="78"/>
        <v>0</v>
      </c>
      <c r="AO239" s="2">
        <f t="shared" si="77"/>
        <v>0</v>
      </c>
      <c r="AP239" s="2">
        <f t="shared" si="77"/>
        <v>0</v>
      </c>
      <c r="AQ239" s="2">
        <f t="shared" si="77"/>
        <v>0</v>
      </c>
      <c r="AR239" s="2">
        <f t="shared" si="77"/>
        <v>-281.86</v>
      </c>
      <c r="AS239" s="2">
        <f t="shared" si="68"/>
        <v>0</v>
      </c>
      <c r="AT239" s="2">
        <f t="shared" si="68"/>
        <v>0</v>
      </c>
      <c r="AU239" s="2">
        <f t="shared" si="68"/>
        <v>0</v>
      </c>
      <c r="AV239" s="29">
        <f t="shared" si="68"/>
        <v>0</v>
      </c>
      <c r="AW239" s="30">
        <f t="shared" si="68"/>
        <v>0</v>
      </c>
      <c r="AX239" s="31">
        <f t="shared" si="68"/>
        <v>0</v>
      </c>
      <c r="AY239" s="38">
        <f t="shared" si="83"/>
        <v>-1</v>
      </c>
      <c r="AZ239" s="38" t="str">
        <f t="shared" si="83"/>
        <v/>
      </c>
      <c r="BA239" s="38" t="str">
        <f t="shared" si="83"/>
        <v/>
      </c>
      <c r="BB239" s="38" t="str">
        <f t="shared" si="82"/>
        <v/>
      </c>
      <c r="BC239" s="38" t="str">
        <f t="shared" si="82"/>
        <v/>
      </c>
      <c r="BD239" s="38">
        <f t="shared" si="82"/>
        <v>-1</v>
      </c>
      <c r="BE239" s="38" t="str">
        <f t="shared" si="82"/>
        <v/>
      </c>
      <c r="BF239" s="38" t="str">
        <f t="shared" si="82"/>
        <v/>
      </c>
      <c r="BG239" s="38" t="str">
        <f t="shared" si="82"/>
        <v/>
      </c>
      <c r="BH239" s="39" t="str">
        <f t="shared" si="73"/>
        <v/>
      </c>
      <c r="BI239" s="76" t="str">
        <f t="shared" si="73"/>
        <v/>
      </c>
      <c r="BJ239" s="40" t="str">
        <f t="shared" si="73"/>
        <v/>
      </c>
      <c r="BK239" s="119" t="str">
        <f t="shared" si="79"/>
        <v/>
      </c>
      <c r="BL239" s="120" t="str">
        <f t="shared" si="79"/>
        <v/>
      </c>
      <c r="BM239" s="120" t="str">
        <f t="shared" si="79"/>
        <v/>
      </c>
      <c r="BN239" s="120" t="str">
        <f t="shared" si="79"/>
        <v/>
      </c>
      <c r="BO239" s="121" t="str">
        <f t="shared" si="79"/>
        <v/>
      </c>
      <c r="BP239" s="119">
        <f t="shared" si="80"/>
        <v>140.93</v>
      </c>
      <c r="BQ239" s="120" t="str">
        <f t="shared" si="80"/>
        <v/>
      </c>
      <c r="BR239" s="120" t="str">
        <f t="shared" si="80"/>
        <v/>
      </c>
      <c r="BS239" s="120" t="str">
        <f t="shared" si="80"/>
        <v/>
      </c>
      <c r="BT239" s="121" t="str">
        <f t="shared" si="80"/>
        <v/>
      </c>
      <c r="BU239" s="119" t="str">
        <f t="shared" si="81"/>
        <v/>
      </c>
      <c r="BV239" s="121" t="str">
        <f t="shared" si="81"/>
        <v/>
      </c>
      <c r="BW239" s="121" t="str">
        <f t="shared" si="81"/>
        <v/>
      </c>
      <c r="BX239" s="120" t="str">
        <f t="shared" si="81"/>
        <v/>
      </c>
      <c r="BY239" s="121" t="str">
        <f t="shared" si="81"/>
        <v/>
      </c>
    </row>
    <row r="240" spans="1:77" hidden="1" outlineLevel="1" x14ac:dyDescent="0.2">
      <c r="A240" t="s">
        <v>46</v>
      </c>
      <c r="B240" t="s">
        <v>46</v>
      </c>
      <c r="C240" t="s">
        <v>100</v>
      </c>
      <c r="D240" t="s">
        <v>100</v>
      </c>
      <c r="E240" t="s">
        <v>97</v>
      </c>
      <c r="F240" s="4">
        <f t="shared" si="74"/>
        <v>46245</v>
      </c>
      <c r="G240" t="s">
        <v>37</v>
      </c>
      <c r="H240" s="28">
        <v>0</v>
      </c>
      <c r="I240" s="138">
        <v>0</v>
      </c>
      <c r="J240" s="138">
        <v>0</v>
      </c>
      <c r="K240" s="2">
        <v>0</v>
      </c>
      <c r="L240" s="2">
        <v>0</v>
      </c>
      <c r="M240" s="2">
        <v>0</v>
      </c>
      <c r="N240" s="2">
        <v>0</v>
      </c>
      <c r="O240" s="2">
        <v>0</v>
      </c>
      <c r="P240" s="2">
        <v>0</v>
      </c>
      <c r="Q240" s="29">
        <v>0</v>
      </c>
      <c r="R240" s="30">
        <f t="shared" si="69"/>
        <v>0</v>
      </c>
      <c r="S240" s="30">
        <f t="shared" si="70"/>
        <v>0</v>
      </c>
      <c r="T240" t="s">
        <v>49</v>
      </c>
      <c r="U240" t="s">
        <v>49</v>
      </c>
      <c r="V240" t="s">
        <v>100</v>
      </c>
      <c r="W240" t="s">
        <v>100</v>
      </c>
      <c r="X240" t="s">
        <v>97</v>
      </c>
      <c r="Y240" s="4">
        <f t="shared" si="75"/>
        <v>45881</v>
      </c>
      <c r="Z240" t="s">
        <v>37</v>
      </c>
      <c r="AA240" s="28">
        <v>5</v>
      </c>
      <c r="AB240" s="138">
        <v>0</v>
      </c>
      <c r="AC240" s="138">
        <v>0</v>
      </c>
      <c r="AD240" s="2">
        <v>0</v>
      </c>
      <c r="AE240" s="2">
        <v>0</v>
      </c>
      <c r="AF240" s="2">
        <v>665.94</v>
      </c>
      <c r="AG240" s="2">
        <v>0</v>
      </c>
      <c r="AH240" s="2">
        <v>0</v>
      </c>
      <c r="AI240" s="2">
        <v>0</v>
      </c>
      <c r="AJ240" s="29">
        <v>0</v>
      </c>
      <c r="AK240" s="30">
        <f t="shared" si="71"/>
        <v>0</v>
      </c>
      <c r="AL240" s="30">
        <f t="shared" si="72"/>
        <v>0</v>
      </c>
      <c r="AM240" s="2">
        <f t="shared" si="78"/>
        <v>-5</v>
      </c>
      <c r="AN240" s="2">
        <f t="shared" si="78"/>
        <v>0</v>
      </c>
      <c r="AO240" s="2">
        <f t="shared" si="77"/>
        <v>0</v>
      </c>
      <c r="AP240" s="2">
        <f t="shared" si="77"/>
        <v>0</v>
      </c>
      <c r="AQ240" s="2">
        <f t="shared" si="77"/>
        <v>0</v>
      </c>
      <c r="AR240" s="2">
        <f t="shared" si="77"/>
        <v>-665.94</v>
      </c>
      <c r="AS240" s="2">
        <f t="shared" si="68"/>
        <v>0</v>
      </c>
      <c r="AT240" s="2">
        <f t="shared" ref="AT240:AX290" si="84">+O240-AH240</f>
        <v>0</v>
      </c>
      <c r="AU240" s="2">
        <f t="shared" si="84"/>
        <v>0</v>
      </c>
      <c r="AV240" s="29">
        <f t="shared" si="84"/>
        <v>0</v>
      </c>
      <c r="AW240" s="30">
        <f t="shared" si="84"/>
        <v>0</v>
      </c>
      <c r="AX240" s="31">
        <f t="shared" si="84"/>
        <v>0</v>
      </c>
      <c r="AY240" s="38">
        <f t="shared" si="83"/>
        <v>-1</v>
      </c>
      <c r="AZ240" s="38" t="str">
        <f t="shared" si="83"/>
        <v/>
      </c>
      <c r="BA240" s="38" t="str">
        <f t="shared" si="83"/>
        <v/>
      </c>
      <c r="BB240" s="38" t="str">
        <f t="shared" si="82"/>
        <v/>
      </c>
      <c r="BC240" s="38" t="str">
        <f t="shared" si="82"/>
        <v/>
      </c>
      <c r="BD240" s="38">
        <f t="shared" si="82"/>
        <v>-1</v>
      </c>
      <c r="BE240" s="38" t="str">
        <f t="shared" si="82"/>
        <v/>
      </c>
      <c r="BF240" s="38" t="str">
        <f t="shared" si="82"/>
        <v/>
      </c>
      <c r="BG240" s="38" t="str">
        <f t="shared" si="82"/>
        <v/>
      </c>
      <c r="BH240" s="39" t="str">
        <f t="shared" si="73"/>
        <v/>
      </c>
      <c r="BI240" s="76" t="str">
        <f t="shared" si="73"/>
        <v/>
      </c>
      <c r="BJ240" s="40" t="str">
        <f t="shared" si="73"/>
        <v/>
      </c>
      <c r="BK240" s="119" t="str">
        <f t="shared" si="79"/>
        <v/>
      </c>
      <c r="BL240" s="120" t="str">
        <f t="shared" si="79"/>
        <v/>
      </c>
      <c r="BM240" s="120" t="str">
        <f t="shared" si="79"/>
        <v/>
      </c>
      <c r="BN240" s="120" t="str">
        <f t="shared" si="79"/>
        <v/>
      </c>
      <c r="BO240" s="121" t="str">
        <f t="shared" si="79"/>
        <v/>
      </c>
      <c r="BP240" s="119">
        <f t="shared" si="80"/>
        <v>133.18800000000002</v>
      </c>
      <c r="BQ240" s="120" t="str">
        <f t="shared" si="80"/>
        <v/>
      </c>
      <c r="BR240" s="120" t="str">
        <f t="shared" si="80"/>
        <v/>
      </c>
      <c r="BS240" s="120" t="str">
        <f t="shared" si="80"/>
        <v/>
      </c>
      <c r="BT240" s="121" t="str">
        <f t="shared" si="80"/>
        <v/>
      </c>
      <c r="BU240" s="119" t="str">
        <f t="shared" si="81"/>
        <v/>
      </c>
      <c r="BV240" s="121" t="str">
        <f t="shared" si="81"/>
        <v/>
      </c>
      <c r="BW240" s="121" t="str">
        <f t="shared" si="81"/>
        <v/>
      </c>
      <c r="BX240" s="120" t="str">
        <f t="shared" si="81"/>
        <v/>
      </c>
      <c r="BY240" s="121" t="str">
        <f t="shared" si="81"/>
        <v/>
      </c>
    </row>
    <row r="241" spans="1:77" hidden="1" outlineLevel="1" x14ac:dyDescent="0.2">
      <c r="A241" t="s">
        <v>46</v>
      </c>
      <c r="B241" t="s">
        <v>46</v>
      </c>
      <c r="C241" t="s">
        <v>100</v>
      </c>
      <c r="D241" t="s">
        <v>100</v>
      </c>
      <c r="E241" t="s">
        <v>97</v>
      </c>
      <c r="F241" s="4">
        <f t="shared" si="74"/>
        <v>46246</v>
      </c>
      <c r="G241" t="s">
        <v>38</v>
      </c>
      <c r="H241" s="28">
        <v>0</v>
      </c>
      <c r="I241" s="138">
        <v>0</v>
      </c>
      <c r="J241" s="138">
        <v>0</v>
      </c>
      <c r="K241" s="2">
        <v>0</v>
      </c>
      <c r="L241" s="2">
        <v>0</v>
      </c>
      <c r="M241" s="2">
        <v>0</v>
      </c>
      <c r="N241" s="2">
        <v>0</v>
      </c>
      <c r="O241" s="2">
        <v>0</v>
      </c>
      <c r="P241" s="2">
        <v>0</v>
      </c>
      <c r="Q241" s="29">
        <v>0</v>
      </c>
      <c r="R241" s="30">
        <f t="shared" si="69"/>
        <v>0</v>
      </c>
      <c r="S241" s="30">
        <f t="shared" si="70"/>
        <v>0</v>
      </c>
      <c r="T241" t="s">
        <v>49</v>
      </c>
      <c r="U241" t="s">
        <v>49</v>
      </c>
      <c r="V241" t="s">
        <v>100</v>
      </c>
      <c r="W241" t="s">
        <v>100</v>
      </c>
      <c r="X241" t="s">
        <v>97</v>
      </c>
      <c r="Y241" s="4">
        <f t="shared" si="75"/>
        <v>45882</v>
      </c>
      <c r="Z241" t="s">
        <v>38</v>
      </c>
      <c r="AA241" s="28">
        <v>2</v>
      </c>
      <c r="AB241" s="138">
        <v>0</v>
      </c>
      <c r="AC241" s="138">
        <v>0</v>
      </c>
      <c r="AD241" s="2">
        <v>0</v>
      </c>
      <c r="AE241" s="2">
        <v>0</v>
      </c>
      <c r="AF241" s="2">
        <v>322.95</v>
      </c>
      <c r="AG241" s="2">
        <v>0</v>
      </c>
      <c r="AH241" s="2">
        <v>0</v>
      </c>
      <c r="AI241" s="2">
        <v>0</v>
      </c>
      <c r="AJ241" s="29">
        <v>0</v>
      </c>
      <c r="AK241" s="30">
        <f t="shared" si="71"/>
        <v>0</v>
      </c>
      <c r="AL241" s="30">
        <f t="shared" si="72"/>
        <v>0</v>
      </c>
      <c r="AM241" s="2">
        <f t="shared" si="78"/>
        <v>-2</v>
      </c>
      <c r="AN241" s="2">
        <f t="shared" si="78"/>
        <v>0</v>
      </c>
      <c r="AO241" s="2">
        <f t="shared" si="77"/>
        <v>0</v>
      </c>
      <c r="AP241" s="2">
        <f t="shared" si="77"/>
        <v>0</v>
      </c>
      <c r="AQ241" s="2">
        <f t="shared" si="77"/>
        <v>0</v>
      </c>
      <c r="AR241" s="2">
        <f t="shared" si="77"/>
        <v>-322.95</v>
      </c>
      <c r="AS241" s="2">
        <f t="shared" si="77"/>
        <v>0</v>
      </c>
      <c r="AT241" s="2">
        <f t="shared" si="84"/>
        <v>0</v>
      </c>
      <c r="AU241" s="2">
        <f t="shared" si="84"/>
        <v>0</v>
      </c>
      <c r="AV241" s="29">
        <f t="shared" si="84"/>
        <v>0</v>
      </c>
      <c r="AW241" s="30">
        <f t="shared" si="84"/>
        <v>0</v>
      </c>
      <c r="AX241" s="31">
        <f t="shared" si="84"/>
        <v>0</v>
      </c>
      <c r="AY241" s="38">
        <f t="shared" si="83"/>
        <v>-1</v>
      </c>
      <c r="AZ241" s="38" t="str">
        <f t="shared" si="83"/>
        <v/>
      </c>
      <c r="BA241" s="38" t="str">
        <f t="shared" si="83"/>
        <v/>
      </c>
      <c r="BB241" s="38" t="str">
        <f t="shared" si="82"/>
        <v/>
      </c>
      <c r="BC241" s="38" t="str">
        <f t="shared" si="82"/>
        <v/>
      </c>
      <c r="BD241" s="38">
        <f t="shared" si="82"/>
        <v>-1</v>
      </c>
      <c r="BE241" s="38" t="str">
        <f t="shared" si="82"/>
        <v/>
      </c>
      <c r="BF241" s="38" t="str">
        <f t="shared" si="82"/>
        <v/>
      </c>
      <c r="BG241" s="38" t="str">
        <f t="shared" si="82"/>
        <v/>
      </c>
      <c r="BH241" s="39" t="str">
        <f t="shared" si="73"/>
        <v/>
      </c>
      <c r="BI241" s="76" t="str">
        <f t="shared" si="73"/>
        <v/>
      </c>
      <c r="BJ241" s="40" t="str">
        <f t="shared" si="73"/>
        <v/>
      </c>
      <c r="BK241" s="119" t="str">
        <f t="shared" si="79"/>
        <v/>
      </c>
      <c r="BL241" s="120" t="str">
        <f t="shared" si="79"/>
        <v/>
      </c>
      <c r="BM241" s="120" t="str">
        <f t="shared" si="79"/>
        <v/>
      </c>
      <c r="BN241" s="120" t="str">
        <f t="shared" si="79"/>
        <v/>
      </c>
      <c r="BO241" s="121" t="str">
        <f t="shared" si="79"/>
        <v/>
      </c>
      <c r="BP241" s="119">
        <f t="shared" si="80"/>
        <v>161.47499999999999</v>
      </c>
      <c r="BQ241" s="120" t="str">
        <f t="shared" si="80"/>
        <v/>
      </c>
      <c r="BR241" s="120" t="str">
        <f t="shared" si="80"/>
        <v/>
      </c>
      <c r="BS241" s="120" t="str">
        <f t="shared" si="80"/>
        <v/>
      </c>
      <c r="BT241" s="121" t="str">
        <f t="shared" si="80"/>
        <v/>
      </c>
      <c r="BU241" s="119" t="str">
        <f t="shared" si="81"/>
        <v/>
      </c>
      <c r="BV241" s="121" t="str">
        <f t="shared" si="81"/>
        <v/>
      </c>
      <c r="BW241" s="121" t="str">
        <f t="shared" si="81"/>
        <v/>
      </c>
      <c r="BX241" s="120" t="str">
        <f t="shared" si="81"/>
        <v/>
      </c>
      <c r="BY241" s="121" t="str">
        <f t="shared" si="81"/>
        <v/>
      </c>
    </row>
    <row r="242" spans="1:77" hidden="1" outlineLevel="1" x14ac:dyDescent="0.2">
      <c r="A242" t="s">
        <v>46</v>
      </c>
      <c r="B242" t="s">
        <v>46</v>
      </c>
      <c r="C242" t="s">
        <v>100</v>
      </c>
      <c r="D242" t="s">
        <v>100</v>
      </c>
      <c r="E242" t="s">
        <v>97</v>
      </c>
      <c r="F242" s="4">
        <f t="shared" si="74"/>
        <v>46247</v>
      </c>
      <c r="G242" t="s">
        <v>39</v>
      </c>
      <c r="H242" s="28">
        <v>0</v>
      </c>
      <c r="I242" s="138">
        <v>0</v>
      </c>
      <c r="J242" s="138">
        <v>0</v>
      </c>
      <c r="K242" s="2">
        <v>0</v>
      </c>
      <c r="L242" s="2">
        <v>0</v>
      </c>
      <c r="M242" s="2">
        <v>0</v>
      </c>
      <c r="N242" s="2">
        <v>0</v>
      </c>
      <c r="O242" s="2">
        <v>0</v>
      </c>
      <c r="P242" s="2">
        <v>0</v>
      </c>
      <c r="Q242" s="29">
        <v>0</v>
      </c>
      <c r="R242" s="30">
        <f t="shared" si="69"/>
        <v>0</v>
      </c>
      <c r="S242" s="30">
        <f t="shared" si="70"/>
        <v>0</v>
      </c>
      <c r="T242" t="s">
        <v>49</v>
      </c>
      <c r="U242" t="s">
        <v>49</v>
      </c>
      <c r="V242" t="s">
        <v>100</v>
      </c>
      <c r="W242" t="s">
        <v>100</v>
      </c>
      <c r="X242" t="s">
        <v>97</v>
      </c>
      <c r="Y242" s="4">
        <f t="shared" si="75"/>
        <v>45883</v>
      </c>
      <c r="Z242" t="s">
        <v>39</v>
      </c>
      <c r="AA242" s="28">
        <v>0</v>
      </c>
      <c r="AB242" s="138">
        <v>2</v>
      </c>
      <c r="AC242" s="138">
        <v>0</v>
      </c>
      <c r="AD242" s="2">
        <v>0</v>
      </c>
      <c r="AE242" s="2">
        <v>0</v>
      </c>
      <c r="AF242" s="2">
        <v>0</v>
      </c>
      <c r="AG242" s="2">
        <v>0</v>
      </c>
      <c r="AH242" s="2">
        <v>0</v>
      </c>
      <c r="AI242" s="2">
        <v>0</v>
      </c>
      <c r="AJ242" s="29">
        <v>0</v>
      </c>
      <c r="AK242" s="30">
        <f t="shared" si="71"/>
        <v>2</v>
      </c>
      <c r="AL242" s="30">
        <f t="shared" si="72"/>
        <v>0</v>
      </c>
      <c r="AM242" s="2">
        <f t="shared" si="78"/>
        <v>0</v>
      </c>
      <c r="AN242" s="2">
        <f t="shared" si="78"/>
        <v>-2</v>
      </c>
      <c r="AO242" s="2">
        <f t="shared" si="77"/>
        <v>0</v>
      </c>
      <c r="AP242" s="2">
        <f t="shared" si="77"/>
        <v>0</v>
      </c>
      <c r="AQ242" s="2">
        <f t="shared" si="77"/>
        <v>0</v>
      </c>
      <c r="AR242" s="2">
        <f t="shared" si="77"/>
        <v>0</v>
      </c>
      <c r="AS242" s="2">
        <f t="shared" si="77"/>
        <v>0</v>
      </c>
      <c r="AT242" s="2">
        <f t="shared" si="84"/>
        <v>0</v>
      </c>
      <c r="AU242" s="2">
        <f t="shared" si="84"/>
        <v>0</v>
      </c>
      <c r="AV242" s="29">
        <f t="shared" si="84"/>
        <v>0</v>
      </c>
      <c r="AW242" s="30">
        <f t="shared" si="84"/>
        <v>-2</v>
      </c>
      <c r="AX242" s="31">
        <f t="shared" si="84"/>
        <v>0</v>
      </c>
      <c r="AY242" s="38" t="str">
        <f t="shared" si="83"/>
        <v/>
      </c>
      <c r="AZ242" s="38">
        <f t="shared" si="83"/>
        <v>-1</v>
      </c>
      <c r="BA242" s="38" t="str">
        <f t="shared" si="83"/>
        <v/>
      </c>
      <c r="BB242" s="38" t="str">
        <f t="shared" si="82"/>
        <v/>
      </c>
      <c r="BC242" s="38" t="str">
        <f t="shared" si="82"/>
        <v/>
      </c>
      <c r="BD242" s="38" t="str">
        <f t="shared" si="82"/>
        <v/>
      </c>
      <c r="BE242" s="38" t="str">
        <f t="shared" si="82"/>
        <v/>
      </c>
      <c r="BF242" s="38" t="str">
        <f t="shared" si="82"/>
        <v/>
      </c>
      <c r="BG242" s="38" t="str">
        <f t="shared" si="82"/>
        <v/>
      </c>
      <c r="BH242" s="39" t="str">
        <f t="shared" si="73"/>
        <v/>
      </c>
      <c r="BI242" s="76">
        <f t="shared" si="73"/>
        <v>-1</v>
      </c>
      <c r="BJ242" s="40" t="str">
        <f t="shared" si="73"/>
        <v/>
      </c>
      <c r="BK242" s="119" t="str">
        <f t="shared" si="79"/>
        <v/>
      </c>
      <c r="BL242" s="120" t="str">
        <f t="shared" si="79"/>
        <v/>
      </c>
      <c r="BM242" s="120" t="str">
        <f t="shared" si="79"/>
        <v/>
      </c>
      <c r="BN242" s="120" t="str">
        <f t="shared" si="79"/>
        <v/>
      </c>
      <c r="BO242" s="121" t="str">
        <f t="shared" si="79"/>
        <v/>
      </c>
      <c r="BP242" s="119" t="str">
        <f t="shared" si="80"/>
        <v/>
      </c>
      <c r="BQ242" s="120">
        <f t="shared" si="80"/>
        <v>0</v>
      </c>
      <c r="BR242" s="120" t="str">
        <f t="shared" si="80"/>
        <v/>
      </c>
      <c r="BS242" s="120" t="str">
        <f t="shared" si="80"/>
        <v/>
      </c>
      <c r="BT242" s="121" t="str">
        <f t="shared" si="80"/>
        <v/>
      </c>
      <c r="BU242" s="119" t="str">
        <f t="shared" si="81"/>
        <v/>
      </c>
      <c r="BV242" s="121" t="str">
        <f t="shared" si="81"/>
        <v/>
      </c>
      <c r="BW242" s="121" t="str">
        <f t="shared" si="81"/>
        <v/>
      </c>
      <c r="BX242" s="120" t="str">
        <f t="shared" si="81"/>
        <v/>
      </c>
      <c r="BY242" s="121" t="str">
        <f t="shared" si="81"/>
        <v/>
      </c>
    </row>
    <row r="243" spans="1:77" hidden="1" outlineLevel="1" x14ac:dyDescent="0.2">
      <c r="A243" t="s">
        <v>46</v>
      </c>
      <c r="B243" t="s">
        <v>46</v>
      </c>
      <c r="C243" t="s">
        <v>100</v>
      </c>
      <c r="D243" t="s">
        <v>100</v>
      </c>
      <c r="E243" t="s">
        <v>97</v>
      </c>
      <c r="F243" s="4">
        <f t="shared" si="74"/>
        <v>46248</v>
      </c>
      <c r="G243" t="s">
        <v>40</v>
      </c>
      <c r="H243" s="28">
        <v>0</v>
      </c>
      <c r="I243" s="138">
        <v>0</v>
      </c>
      <c r="J243" s="138">
        <v>0</v>
      </c>
      <c r="K243" s="2">
        <v>0</v>
      </c>
      <c r="L243" s="2">
        <v>0</v>
      </c>
      <c r="M243" s="2">
        <v>0</v>
      </c>
      <c r="N243" s="2">
        <v>0</v>
      </c>
      <c r="O243" s="2">
        <v>0</v>
      </c>
      <c r="P243" s="2">
        <v>0</v>
      </c>
      <c r="Q243" s="29">
        <v>0</v>
      </c>
      <c r="R243" s="30">
        <f t="shared" si="69"/>
        <v>0</v>
      </c>
      <c r="S243" s="30">
        <f t="shared" si="70"/>
        <v>0</v>
      </c>
      <c r="T243" t="s">
        <v>49</v>
      </c>
      <c r="U243" t="s">
        <v>49</v>
      </c>
      <c r="V243" t="s">
        <v>100</v>
      </c>
      <c r="W243" t="s">
        <v>100</v>
      </c>
      <c r="X243" t="s">
        <v>97</v>
      </c>
      <c r="Y243" s="4">
        <f t="shared" si="75"/>
        <v>45884</v>
      </c>
      <c r="Z243" t="s">
        <v>40</v>
      </c>
      <c r="AA243" s="28">
        <v>5</v>
      </c>
      <c r="AB243" s="138">
        <v>1</v>
      </c>
      <c r="AC243" s="138">
        <v>0</v>
      </c>
      <c r="AD243" s="2">
        <v>0</v>
      </c>
      <c r="AE243" s="2">
        <v>0</v>
      </c>
      <c r="AF243" s="2">
        <v>2741.9</v>
      </c>
      <c r="AG243" s="2">
        <v>0</v>
      </c>
      <c r="AH243" s="2">
        <v>0</v>
      </c>
      <c r="AI243" s="2">
        <v>0</v>
      </c>
      <c r="AJ243" s="29">
        <v>0</v>
      </c>
      <c r="AK243" s="30">
        <f t="shared" si="71"/>
        <v>1</v>
      </c>
      <c r="AL243" s="30">
        <f t="shared" si="72"/>
        <v>0</v>
      </c>
      <c r="AM243" s="2">
        <f t="shared" si="78"/>
        <v>-5</v>
      </c>
      <c r="AN243" s="2">
        <f t="shared" si="78"/>
        <v>-1</v>
      </c>
      <c r="AO243" s="2">
        <f t="shared" si="77"/>
        <v>0</v>
      </c>
      <c r="AP243" s="2">
        <f t="shared" si="77"/>
        <v>0</v>
      </c>
      <c r="AQ243" s="2">
        <f t="shared" si="77"/>
        <v>0</v>
      </c>
      <c r="AR243" s="2">
        <f t="shared" si="77"/>
        <v>-2741.9</v>
      </c>
      <c r="AS243" s="2">
        <f t="shared" si="77"/>
        <v>0</v>
      </c>
      <c r="AT243" s="2">
        <f t="shared" si="84"/>
        <v>0</v>
      </c>
      <c r="AU243" s="2">
        <f t="shared" si="84"/>
        <v>0</v>
      </c>
      <c r="AV243" s="29">
        <f t="shared" si="84"/>
        <v>0</v>
      </c>
      <c r="AW243" s="30">
        <f t="shared" si="84"/>
        <v>-1</v>
      </c>
      <c r="AX243" s="31">
        <f t="shared" si="84"/>
        <v>0</v>
      </c>
      <c r="AY243" s="38">
        <f t="shared" si="83"/>
        <v>-1</v>
      </c>
      <c r="AZ243" s="38">
        <f t="shared" si="83"/>
        <v>-1</v>
      </c>
      <c r="BA243" s="38" t="str">
        <f t="shared" si="83"/>
        <v/>
      </c>
      <c r="BB243" s="38" t="str">
        <f t="shared" si="82"/>
        <v/>
      </c>
      <c r="BC243" s="38" t="str">
        <f t="shared" si="82"/>
        <v/>
      </c>
      <c r="BD243" s="38">
        <f t="shared" si="82"/>
        <v>-1</v>
      </c>
      <c r="BE243" s="38" t="str">
        <f t="shared" si="82"/>
        <v/>
      </c>
      <c r="BF243" s="38" t="str">
        <f t="shared" si="82"/>
        <v/>
      </c>
      <c r="BG243" s="38" t="str">
        <f t="shared" si="82"/>
        <v/>
      </c>
      <c r="BH243" s="39" t="str">
        <f t="shared" si="73"/>
        <v/>
      </c>
      <c r="BI243" s="76">
        <f t="shared" si="73"/>
        <v>-1</v>
      </c>
      <c r="BJ243" s="40" t="str">
        <f t="shared" si="73"/>
        <v/>
      </c>
      <c r="BK243" s="119" t="str">
        <f t="shared" si="79"/>
        <v/>
      </c>
      <c r="BL243" s="120" t="str">
        <f t="shared" si="79"/>
        <v/>
      </c>
      <c r="BM243" s="120" t="str">
        <f t="shared" si="79"/>
        <v/>
      </c>
      <c r="BN243" s="120" t="str">
        <f t="shared" si="79"/>
        <v/>
      </c>
      <c r="BO243" s="121" t="str">
        <f t="shared" si="79"/>
        <v/>
      </c>
      <c r="BP243" s="119">
        <f t="shared" si="80"/>
        <v>548.38</v>
      </c>
      <c r="BQ243" s="120">
        <f t="shared" si="80"/>
        <v>0</v>
      </c>
      <c r="BR243" s="120" t="str">
        <f t="shared" si="80"/>
        <v/>
      </c>
      <c r="BS243" s="120" t="str">
        <f t="shared" si="80"/>
        <v/>
      </c>
      <c r="BT243" s="121" t="str">
        <f t="shared" si="80"/>
        <v/>
      </c>
      <c r="BU243" s="119" t="str">
        <f t="shared" si="81"/>
        <v/>
      </c>
      <c r="BV243" s="121" t="str">
        <f t="shared" si="81"/>
        <v/>
      </c>
      <c r="BW243" s="121" t="str">
        <f t="shared" si="81"/>
        <v/>
      </c>
      <c r="BX243" s="120" t="str">
        <f t="shared" si="81"/>
        <v/>
      </c>
      <c r="BY243" s="121" t="str">
        <f t="shared" si="81"/>
        <v/>
      </c>
    </row>
    <row r="244" spans="1:77" ht="13.5" hidden="1" outlineLevel="1" thickBot="1" x14ac:dyDescent="0.25">
      <c r="A244" t="s">
        <v>46</v>
      </c>
      <c r="B244" t="s">
        <v>46</v>
      </c>
      <c r="C244" t="s">
        <v>100</v>
      </c>
      <c r="D244" t="s">
        <v>100</v>
      </c>
      <c r="E244" t="s">
        <v>97</v>
      </c>
      <c r="F244" s="59">
        <f t="shared" si="74"/>
        <v>46249</v>
      </c>
      <c r="G244" s="42" t="s">
        <v>41</v>
      </c>
      <c r="H244" s="43">
        <v>0</v>
      </c>
      <c r="I244" s="44">
        <v>0</v>
      </c>
      <c r="J244" s="44">
        <v>0</v>
      </c>
      <c r="K244" s="44">
        <v>0</v>
      </c>
      <c r="L244" s="44">
        <v>0</v>
      </c>
      <c r="M244" s="44">
        <v>0</v>
      </c>
      <c r="N244" s="44">
        <v>0</v>
      </c>
      <c r="O244" s="44">
        <v>0</v>
      </c>
      <c r="P244" s="44">
        <v>0</v>
      </c>
      <c r="Q244" s="45">
        <v>0</v>
      </c>
      <c r="R244" s="46">
        <f t="shared" si="69"/>
        <v>0</v>
      </c>
      <c r="S244" s="46">
        <f t="shared" si="70"/>
        <v>0</v>
      </c>
      <c r="T244" t="s">
        <v>49</v>
      </c>
      <c r="U244" t="s">
        <v>49</v>
      </c>
      <c r="V244" t="s">
        <v>100</v>
      </c>
      <c r="W244" t="s">
        <v>100</v>
      </c>
      <c r="X244" t="s">
        <v>97</v>
      </c>
      <c r="Y244" s="59">
        <f t="shared" si="75"/>
        <v>45885</v>
      </c>
      <c r="Z244" s="42" t="s">
        <v>41</v>
      </c>
      <c r="AA244" s="43">
        <v>2</v>
      </c>
      <c r="AB244" s="44">
        <v>0</v>
      </c>
      <c r="AC244" s="44">
        <v>0</v>
      </c>
      <c r="AD244" s="44">
        <v>0</v>
      </c>
      <c r="AE244" s="44">
        <v>0</v>
      </c>
      <c r="AF244" s="44">
        <v>225.81</v>
      </c>
      <c r="AG244" s="44">
        <v>0</v>
      </c>
      <c r="AH244" s="44">
        <v>0</v>
      </c>
      <c r="AI244" s="44">
        <v>0</v>
      </c>
      <c r="AJ244" s="45">
        <v>0</v>
      </c>
      <c r="AK244" s="46">
        <f t="shared" si="71"/>
        <v>0</v>
      </c>
      <c r="AL244" s="46">
        <f t="shared" si="72"/>
        <v>0</v>
      </c>
      <c r="AM244" s="44">
        <f t="shared" si="78"/>
        <v>-2</v>
      </c>
      <c r="AN244" s="44">
        <f t="shared" si="78"/>
        <v>0</v>
      </c>
      <c r="AO244" s="44">
        <f t="shared" si="77"/>
        <v>0</v>
      </c>
      <c r="AP244" s="44">
        <f t="shared" si="77"/>
        <v>0</v>
      </c>
      <c r="AQ244" s="44">
        <f t="shared" si="77"/>
        <v>0</v>
      </c>
      <c r="AR244" s="44">
        <f t="shared" si="77"/>
        <v>-225.81</v>
      </c>
      <c r="AS244" s="44">
        <f t="shared" si="77"/>
        <v>0</v>
      </c>
      <c r="AT244" s="44">
        <f t="shared" si="84"/>
        <v>0</v>
      </c>
      <c r="AU244" s="44">
        <f t="shared" si="84"/>
        <v>0</v>
      </c>
      <c r="AV244" s="45">
        <f t="shared" si="84"/>
        <v>0</v>
      </c>
      <c r="AW244" s="46">
        <f t="shared" si="84"/>
        <v>0</v>
      </c>
      <c r="AX244" s="47">
        <f t="shared" si="84"/>
        <v>0</v>
      </c>
      <c r="AY244" s="56">
        <f t="shared" si="83"/>
        <v>-1</v>
      </c>
      <c r="AZ244" s="56" t="str">
        <f t="shared" si="83"/>
        <v/>
      </c>
      <c r="BA244" s="56" t="str">
        <f t="shared" si="83"/>
        <v/>
      </c>
      <c r="BB244" s="56" t="str">
        <f t="shared" si="82"/>
        <v/>
      </c>
      <c r="BC244" s="56" t="str">
        <f t="shared" si="82"/>
        <v/>
      </c>
      <c r="BD244" s="56">
        <f t="shared" si="82"/>
        <v>-1</v>
      </c>
      <c r="BE244" s="56" t="str">
        <f t="shared" si="82"/>
        <v/>
      </c>
      <c r="BF244" s="56" t="str">
        <f t="shared" si="82"/>
        <v/>
      </c>
      <c r="BG244" s="56" t="str">
        <f t="shared" si="82"/>
        <v/>
      </c>
      <c r="BH244" s="57" t="str">
        <f t="shared" si="73"/>
        <v/>
      </c>
      <c r="BI244" s="81" t="str">
        <f t="shared" si="73"/>
        <v/>
      </c>
      <c r="BJ244" s="58" t="str">
        <f t="shared" si="73"/>
        <v/>
      </c>
      <c r="BK244" s="122" t="str">
        <f t="shared" si="79"/>
        <v/>
      </c>
      <c r="BL244" s="123" t="str">
        <f t="shared" si="79"/>
        <v/>
      </c>
      <c r="BM244" s="123" t="str">
        <f t="shared" si="79"/>
        <v/>
      </c>
      <c r="BN244" s="123" t="str">
        <f t="shared" si="79"/>
        <v/>
      </c>
      <c r="BO244" s="124" t="str">
        <f t="shared" si="79"/>
        <v/>
      </c>
      <c r="BP244" s="122">
        <f t="shared" si="80"/>
        <v>112.905</v>
      </c>
      <c r="BQ244" s="123" t="str">
        <f t="shared" si="80"/>
        <v/>
      </c>
      <c r="BR244" s="123" t="str">
        <f t="shared" si="80"/>
        <v/>
      </c>
      <c r="BS244" s="123" t="str">
        <f t="shared" si="80"/>
        <v/>
      </c>
      <c r="BT244" s="124" t="str">
        <f t="shared" si="80"/>
        <v/>
      </c>
      <c r="BU244" s="122" t="str">
        <f t="shared" si="81"/>
        <v/>
      </c>
      <c r="BV244" s="124" t="str">
        <f t="shared" si="81"/>
        <v/>
      </c>
      <c r="BW244" s="124" t="str">
        <f t="shared" si="81"/>
        <v/>
      </c>
      <c r="BX244" s="123" t="str">
        <f t="shared" si="81"/>
        <v/>
      </c>
      <c r="BY244" s="124" t="str">
        <f t="shared" si="81"/>
        <v/>
      </c>
    </row>
    <row r="245" spans="1:77" hidden="1" outlineLevel="1" x14ac:dyDescent="0.2">
      <c r="A245" t="s">
        <v>46</v>
      </c>
      <c r="B245" t="s">
        <v>46</v>
      </c>
      <c r="C245" t="s">
        <v>100</v>
      </c>
      <c r="D245" t="s">
        <v>100</v>
      </c>
      <c r="E245" t="s">
        <v>98</v>
      </c>
      <c r="F245" s="4">
        <f t="shared" si="74"/>
        <v>46250</v>
      </c>
      <c r="G245" t="s">
        <v>35</v>
      </c>
      <c r="H245" s="28">
        <v>0</v>
      </c>
      <c r="I245" s="138">
        <v>0</v>
      </c>
      <c r="J245" s="138">
        <v>0</v>
      </c>
      <c r="K245" s="2">
        <v>0</v>
      </c>
      <c r="L245" s="2">
        <v>0</v>
      </c>
      <c r="M245" s="2">
        <v>0</v>
      </c>
      <c r="N245" s="2">
        <v>0</v>
      </c>
      <c r="O245" s="2">
        <v>0</v>
      </c>
      <c r="P245" s="2">
        <v>0</v>
      </c>
      <c r="Q245" s="29">
        <v>0</v>
      </c>
      <c r="R245" s="30">
        <f t="shared" si="69"/>
        <v>0</v>
      </c>
      <c r="S245" s="30">
        <f t="shared" si="70"/>
        <v>0</v>
      </c>
      <c r="T245" t="s">
        <v>49</v>
      </c>
      <c r="U245" t="s">
        <v>49</v>
      </c>
      <c r="V245" t="s">
        <v>100</v>
      </c>
      <c r="W245" t="s">
        <v>100</v>
      </c>
      <c r="X245" t="s">
        <v>98</v>
      </c>
      <c r="Y245" s="4">
        <f t="shared" si="75"/>
        <v>45886</v>
      </c>
      <c r="Z245" t="s">
        <v>35</v>
      </c>
      <c r="AA245" s="28">
        <v>0</v>
      </c>
      <c r="AB245" s="138">
        <v>0</v>
      </c>
      <c r="AC245" s="138">
        <v>0</v>
      </c>
      <c r="AD245" s="2">
        <v>0</v>
      </c>
      <c r="AE245" s="2">
        <v>0</v>
      </c>
      <c r="AF245" s="2">
        <v>0</v>
      </c>
      <c r="AG245" s="2">
        <v>0</v>
      </c>
      <c r="AH245" s="2">
        <v>0</v>
      </c>
      <c r="AI245" s="2">
        <v>0</v>
      </c>
      <c r="AJ245" s="29">
        <v>0</v>
      </c>
      <c r="AK245" s="30">
        <f t="shared" si="71"/>
        <v>0</v>
      </c>
      <c r="AL245" s="30">
        <f t="shared" si="72"/>
        <v>0</v>
      </c>
      <c r="AM245" s="2">
        <f t="shared" si="78"/>
        <v>0</v>
      </c>
      <c r="AN245" s="2">
        <f t="shared" si="78"/>
        <v>0</v>
      </c>
      <c r="AO245" s="2">
        <f t="shared" si="77"/>
        <v>0</v>
      </c>
      <c r="AP245" s="2">
        <f t="shared" si="77"/>
        <v>0</v>
      </c>
      <c r="AQ245" s="2">
        <f t="shared" si="77"/>
        <v>0</v>
      </c>
      <c r="AR245" s="2">
        <f t="shared" si="77"/>
        <v>0</v>
      </c>
      <c r="AS245" s="2">
        <f t="shared" si="77"/>
        <v>0</v>
      </c>
      <c r="AT245" s="2">
        <f t="shared" si="84"/>
        <v>0</v>
      </c>
      <c r="AU245" s="2">
        <f t="shared" si="84"/>
        <v>0</v>
      </c>
      <c r="AV245" s="29">
        <f t="shared" si="84"/>
        <v>0</v>
      </c>
      <c r="AW245" s="30">
        <f t="shared" si="84"/>
        <v>0</v>
      </c>
      <c r="AX245" s="31">
        <f t="shared" si="84"/>
        <v>0</v>
      </c>
      <c r="AY245" s="38" t="str">
        <f t="shared" si="83"/>
        <v/>
      </c>
      <c r="AZ245" s="38" t="str">
        <f t="shared" si="83"/>
        <v/>
      </c>
      <c r="BA245" s="38" t="str">
        <f t="shared" si="83"/>
        <v/>
      </c>
      <c r="BB245" s="38" t="str">
        <f t="shared" si="82"/>
        <v/>
      </c>
      <c r="BC245" s="38" t="str">
        <f t="shared" si="82"/>
        <v/>
      </c>
      <c r="BD245" s="38" t="str">
        <f t="shared" si="82"/>
        <v/>
      </c>
      <c r="BE245" s="38" t="str">
        <f t="shared" si="82"/>
        <v/>
      </c>
      <c r="BF245" s="38" t="str">
        <f t="shared" si="82"/>
        <v/>
      </c>
      <c r="BG245" s="38" t="str">
        <f t="shared" si="82"/>
        <v/>
      </c>
      <c r="BH245" s="39" t="str">
        <f t="shared" si="73"/>
        <v/>
      </c>
      <c r="BI245" s="76" t="str">
        <f t="shared" si="73"/>
        <v/>
      </c>
      <c r="BJ245" s="40" t="str">
        <f t="shared" si="73"/>
        <v/>
      </c>
      <c r="BK245" s="116" t="str">
        <f t="shared" si="79"/>
        <v/>
      </c>
      <c r="BL245" s="117" t="str">
        <f t="shared" si="79"/>
        <v/>
      </c>
      <c r="BM245" s="117" t="str">
        <f t="shared" si="79"/>
        <v/>
      </c>
      <c r="BN245" s="117" t="str">
        <f t="shared" si="79"/>
        <v/>
      </c>
      <c r="BO245" s="118" t="str">
        <f t="shared" si="79"/>
        <v/>
      </c>
      <c r="BP245" s="116" t="str">
        <f t="shared" si="80"/>
        <v/>
      </c>
      <c r="BQ245" s="117" t="str">
        <f t="shared" si="80"/>
        <v/>
      </c>
      <c r="BR245" s="117" t="str">
        <f t="shared" si="80"/>
        <v/>
      </c>
      <c r="BS245" s="117" t="str">
        <f t="shared" si="80"/>
        <v/>
      </c>
      <c r="BT245" s="118" t="str">
        <f t="shared" si="80"/>
        <v/>
      </c>
      <c r="BU245" s="116" t="str">
        <f t="shared" si="81"/>
        <v/>
      </c>
      <c r="BV245" s="118" t="str">
        <f t="shared" si="81"/>
        <v/>
      </c>
      <c r="BW245" s="118" t="str">
        <f t="shared" si="81"/>
        <v/>
      </c>
      <c r="BX245" s="117" t="str">
        <f t="shared" si="81"/>
        <v/>
      </c>
      <c r="BY245" s="118" t="str">
        <f t="shared" si="81"/>
        <v/>
      </c>
    </row>
    <row r="246" spans="1:77" hidden="1" outlineLevel="1" x14ac:dyDescent="0.2">
      <c r="A246" t="s">
        <v>46</v>
      </c>
      <c r="B246" t="s">
        <v>46</v>
      </c>
      <c r="C246" t="s">
        <v>100</v>
      </c>
      <c r="D246" t="s">
        <v>100</v>
      </c>
      <c r="E246" t="s">
        <v>98</v>
      </c>
      <c r="F246" s="4">
        <f t="shared" si="74"/>
        <v>46251</v>
      </c>
      <c r="G246" t="s">
        <v>36</v>
      </c>
      <c r="H246" s="28">
        <v>0</v>
      </c>
      <c r="I246" s="138">
        <v>0</v>
      </c>
      <c r="J246" s="138">
        <v>0</v>
      </c>
      <c r="K246" s="2">
        <v>0</v>
      </c>
      <c r="L246" s="2">
        <v>0</v>
      </c>
      <c r="M246" s="2">
        <v>0</v>
      </c>
      <c r="N246" s="2">
        <v>0</v>
      </c>
      <c r="O246" s="2">
        <v>0</v>
      </c>
      <c r="P246" s="2">
        <v>0</v>
      </c>
      <c r="Q246" s="29">
        <v>0</v>
      </c>
      <c r="R246" s="30">
        <f t="shared" si="69"/>
        <v>0</v>
      </c>
      <c r="S246" s="30">
        <f t="shared" si="70"/>
        <v>0</v>
      </c>
      <c r="T246" t="s">
        <v>49</v>
      </c>
      <c r="U246" t="s">
        <v>49</v>
      </c>
      <c r="V246" t="s">
        <v>100</v>
      </c>
      <c r="W246" t="s">
        <v>100</v>
      </c>
      <c r="X246" t="s">
        <v>98</v>
      </c>
      <c r="Y246" s="4">
        <f t="shared" si="75"/>
        <v>45887</v>
      </c>
      <c r="Z246" t="s">
        <v>36</v>
      </c>
      <c r="AA246" s="28">
        <v>2</v>
      </c>
      <c r="AB246" s="138">
        <v>0</v>
      </c>
      <c r="AC246" s="138">
        <v>0</v>
      </c>
      <c r="AD246" s="2">
        <v>0</v>
      </c>
      <c r="AE246" s="2">
        <v>0</v>
      </c>
      <c r="AF246" s="2">
        <v>108.88</v>
      </c>
      <c r="AG246" s="2">
        <v>0</v>
      </c>
      <c r="AH246" s="2">
        <v>0</v>
      </c>
      <c r="AI246" s="2">
        <v>0</v>
      </c>
      <c r="AJ246" s="29">
        <v>0</v>
      </c>
      <c r="AK246" s="30">
        <f t="shared" si="71"/>
        <v>0</v>
      </c>
      <c r="AL246" s="30">
        <f t="shared" si="72"/>
        <v>0</v>
      </c>
      <c r="AM246" s="2">
        <f t="shared" si="78"/>
        <v>-2</v>
      </c>
      <c r="AN246" s="2">
        <f t="shared" si="78"/>
        <v>0</v>
      </c>
      <c r="AO246" s="2">
        <f t="shared" si="77"/>
        <v>0</v>
      </c>
      <c r="AP246" s="2">
        <f t="shared" si="77"/>
        <v>0</v>
      </c>
      <c r="AQ246" s="2">
        <f t="shared" si="77"/>
        <v>0</v>
      </c>
      <c r="AR246" s="2">
        <f t="shared" si="77"/>
        <v>-108.88</v>
      </c>
      <c r="AS246" s="2">
        <f t="shared" si="77"/>
        <v>0</v>
      </c>
      <c r="AT246" s="2">
        <f t="shared" si="84"/>
        <v>0</v>
      </c>
      <c r="AU246" s="2">
        <f t="shared" si="84"/>
        <v>0</v>
      </c>
      <c r="AV246" s="29">
        <f t="shared" si="84"/>
        <v>0</v>
      </c>
      <c r="AW246" s="30">
        <f t="shared" si="84"/>
        <v>0</v>
      </c>
      <c r="AX246" s="31">
        <f t="shared" si="84"/>
        <v>0</v>
      </c>
      <c r="AY246" s="38">
        <f t="shared" si="83"/>
        <v>-1</v>
      </c>
      <c r="AZ246" s="38" t="str">
        <f t="shared" si="83"/>
        <v/>
      </c>
      <c r="BA246" s="38" t="str">
        <f t="shared" si="83"/>
        <v/>
      </c>
      <c r="BB246" s="38" t="str">
        <f t="shared" si="82"/>
        <v/>
      </c>
      <c r="BC246" s="38" t="str">
        <f t="shared" si="82"/>
        <v/>
      </c>
      <c r="BD246" s="38">
        <f t="shared" si="82"/>
        <v>-1</v>
      </c>
      <c r="BE246" s="38" t="str">
        <f t="shared" si="82"/>
        <v/>
      </c>
      <c r="BF246" s="38" t="str">
        <f t="shared" si="82"/>
        <v/>
      </c>
      <c r="BG246" s="38" t="str">
        <f t="shared" si="82"/>
        <v/>
      </c>
      <c r="BH246" s="39" t="str">
        <f t="shared" si="73"/>
        <v/>
      </c>
      <c r="BI246" s="76" t="str">
        <f t="shared" si="73"/>
        <v/>
      </c>
      <c r="BJ246" s="40" t="str">
        <f t="shared" si="73"/>
        <v/>
      </c>
      <c r="BK246" s="119" t="str">
        <f t="shared" si="79"/>
        <v/>
      </c>
      <c r="BL246" s="120" t="str">
        <f t="shared" si="79"/>
        <v/>
      </c>
      <c r="BM246" s="120" t="str">
        <f t="shared" si="79"/>
        <v/>
      </c>
      <c r="BN246" s="120" t="str">
        <f t="shared" si="79"/>
        <v/>
      </c>
      <c r="BO246" s="121" t="str">
        <f t="shared" si="79"/>
        <v/>
      </c>
      <c r="BP246" s="119">
        <f t="shared" si="80"/>
        <v>54.44</v>
      </c>
      <c r="BQ246" s="120" t="str">
        <f t="shared" si="80"/>
        <v/>
      </c>
      <c r="BR246" s="120" t="str">
        <f t="shared" si="80"/>
        <v/>
      </c>
      <c r="BS246" s="120" t="str">
        <f t="shared" si="80"/>
        <v/>
      </c>
      <c r="BT246" s="121" t="str">
        <f t="shared" si="80"/>
        <v/>
      </c>
      <c r="BU246" s="119" t="str">
        <f t="shared" si="81"/>
        <v/>
      </c>
      <c r="BV246" s="121" t="str">
        <f t="shared" si="81"/>
        <v/>
      </c>
      <c r="BW246" s="121" t="str">
        <f t="shared" si="81"/>
        <v/>
      </c>
      <c r="BX246" s="120" t="str">
        <f t="shared" si="81"/>
        <v/>
      </c>
      <c r="BY246" s="121" t="str">
        <f t="shared" si="81"/>
        <v/>
      </c>
    </row>
    <row r="247" spans="1:77" hidden="1" outlineLevel="1" x14ac:dyDescent="0.2">
      <c r="A247" t="s">
        <v>46</v>
      </c>
      <c r="B247" t="s">
        <v>46</v>
      </c>
      <c r="C247" t="s">
        <v>100</v>
      </c>
      <c r="D247" t="s">
        <v>100</v>
      </c>
      <c r="E247" t="s">
        <v>98</v>
      </c>
      <c r="F247" s="4">
        <f t="shared" si="74"/>
        <v>46252</v>
      </c>
      <c r="G247" t="s">
        <v>37</v>
      </c>
      <c r="H247" s="28">
        <v>0</v>
      </c>
      <c r="I247" s="138">
        <v>0</v>
      </c>
      <c r="J247" s="138">
        <v>0</v>
      </c>
      <c r="K247" s="2">
        <v>0</v>
      </c>
      <c r="L247" s="2">
        <v>0</v>
      </c>
      <c r="M247" s="2">
        <v>0</v>
      </c>
      <c r="N247" s="2">
        <v>0</v>
      </c>
      <c r="O247" s="2">
        <v>0</v>
      </c>
      <c r="P247" s="2">
        <v>0</v>
      </c>
      <c r="Q247" s="29">
        <v>0</v>
      </c>
      <c r="R247" s="30">
        <f t="shared" si="69"/>
        <v>0</v>
      </c>
      <c r="S247" s="30">
        <f t="shared" si="70"/>
        <v>0</v>
      </c>
      <c r="T247" t="s">
        <v>49</v>
      </c>
      <c r="U247" t="s">
        <v>49</v>
      </c>
      <c r="V247" t="s">
        <v>100</v>
      </c>
      <c r="W247" t="s">
        <v>100</v>
      </c>
      <c r="X247" t="s">
        <v>98</v>
      </c>
      <c r="Y247" s="4">
        <f t="shared" si="75"/>
        <v>45888</v>
      </c>
      <c r="Z247" t="s">
        <v>37</v>
      </c>
      <c r="AA247" s="28">
        <v>1</v>
      </c>
      <c r="AB247" s="138">
        <v>1</v>
      </c>
      <c r="AC247" s="138">
        <v>0</v>
      </c>
      <c r="AD247" s="2">
        <v>0</v>
      </c>
      <c r="AE247" s="2">
        <v>0</v>
      </c>
      <c r="AF247" s="2">
        <v>239.88</v>
      </c>
      <c r="AG247" s="2">
        <v>0</v>
      </c>
      <c r="AH247" s="2">
        <v>0</v>
      </c>
      <c r="AI247" s="2">
        <v>0</v>
      </c>
      <c r="AJ247" s="29">
        <v>0</v>
      </c>
      <c r="AK247" s="30">
        <f t="shared" si="71"/>
        <v>1</v>
      </c>
      <c r="AL247" s="30">
        <f t="shared" si="72"/>
        <v>0</v>
      </c>
      <c r="AM247" s="2">
        <f t="shared" si="78"/>
        <v>-1</v>
      </c>
      <c r="AN247" s="2">
        <f t="shared" si="78"/>
        <v>-1</v>
      </c>
      <c r="AO247" s="2">
        <f t="shared" si="77"/>
        <v>0</v>
      </c>
      <c r="AP247" s="2">
        <f t="shared" si="77"/>
        <v>0</v>
      </c>
      <c r="AQ247" s="2">
        <f t="shared" si="77"/>
        <v>0</v>
      </c>
      <c r="AR247" s="2">
        <f t="shared" si="77"/>
        <v>-239.88</v>
      </c>
      <c r="AS247" s="2">
        <f t="shared" si="77"/>
        <v>0</v>
      </c>
      <c r="AT247" s="2">
        <f t="shared" si="84"/>
        <v>0</v>
      </c>
      <c r="AU247" s="2">
        <f t="shared" si="84"/>
        <v>0</v>
      </c>
      <c r="AV247" s="29">
        <f t="shared" si="84"/>
        <v>0</v>
      </c>
      <c r="AW247" s="30">
        <f t="shared" si="84"/>
        <v>-1</v>
      </c>
      <c r="AX247" s="31">
        <f t="shared" si="84"/>
        <v>0</v>
      </c>
      <c r="AY247" s="38">
        <f t="shared" si="83"/>
        <v>-1</v>
      </c>
      <c r="AZ247" s="38">
        <f t="shared" si="83"/>
        <v>-1</v>
      </c>
      <c r="BA247" s="38" t="str">
        <f t="shared" si="83"/>
        <v/>
      </c>
      <c r="BB247" s="38" t="str">
        <f t="shared" si="82"/>
        <v/>
      </c>
      <c r="BC247" s="38" t="str">
        <f t="shared" si="82"/>
        <v/>
      </c>
      <c r="BD247" s="38">
        <f t="shared" si="82"/>
        <v>-1</v>
      </c>
      <c r="BE247" s="38" t="str">
        <f t="shared" si="82"/>
        <v/>
      </c>
      <c r="BF247" s="38" t="str">
        <f t="shared" si="82"/>
        <v/>
      </c>
      <c r="BG247" s="38" t="str">
        <f t="shared" si="82"/>
        <v/>
      </c>
      <c r="BH247" s="39" t="str">
        <f t="shared" si="73"/>
        <v/>
      </c>
      <c r="BI247" s="76">
        <f t="shared" si="73"/>
        <v>-1</v>
      </c>
      <c r="BJ247" s="40" t="str">
        <f t="shared" si="73"/>
        <v/>
      </c>
      <c r="BK247" s="119" t="str">
        <f t="shared" si="79"/>
        <v/>
      </c>
      <c r="BL247" s="120" t="str">
        <f t="shared" si="79"/>
        <v/>
      </c>
      <c r="BM247" s="120" t="str">
        <f t="shared" si="79"/>
        <v/>
      </c>
      <c r="BN247" s="120" t="str">
        <f t="shared" si="79"/>
        <v/>
      </c>
      <c r="BO247" s="121" t="str">
        <f t="shared" si="79"/>
        <v/>
      </c>
      <c r="BP247" s="119">
        <f t="shared" si="80"/>
        <v>239.88</v>
      </c>
      <c r="BQ247" s="120">
        <f t="shared" si="80"/>
        <v>0</v>
      </c>
      <c r="BR247" s="120" t="str">
        <f t="shared" si="80"/>
        <v/>
      </c>
      <c r="BS247" s="120" t="str">
        <f t="shared" si="80"/>
        <v/>
      </c>
      <c r="BT247" s="121" t="str">
        <f t="shared" si="80"/>
        <v/>
      </c>
      <c r="BU247" s="119" t="str">
        <f t="shared" si="81"/>
        <v/>
      </c>
      <c r="BV247" s="121" t="str">
        <f t="shared" si="81"/>
        <v/>
      </c>
      <c r="BW247" s="121" t="str">
        <f t="shared" si="81"/>
        <v/>
      </c>
      <c r="BX247" s="120" t="str">
        <f t="shared" si="81"/>
        <v/>
      </c>
      <c r="BY247" s="121" t="str">
        <f t="shared" si="81"/>
        <v/>
      </c>
    </row>
    <row r="248" spans="1:77" hidden="1" outlineLevel="1" x14ac:dyDescent="0.2">
      <c r="A248" t="s">
        <v>46</v>
      </c>
      <c r="B248" t="s">
        <v>46</v>
      </c>
      <c r="C248" t="s">
        <v>100</v>
      </c>
      <c r="D248" t="s">
        <v>100</v>
      </c>
      <c r="E248" t="s">
        <v>98</v>
      </c>
      <c r="F248" s="4">
        <f t="shared" si="74"/>
        <v>46253</v>
      </c>
      <c r="G248" t="s">
        <v>38</v>
      </c>
      <c r="H248" s="28">
        <v>0</v>
      </c>
      <c r="I248" s="138">
        <v>0</v>
      </c>
      <c r="J248" s="138">
        <v>0</v>
      </c>
      <c r="K248" s="2">
        <v>0</v>
      </c>
      <c r="L248" s="2">
        <v>0</v>
      </c>
      <c r="M248" s="2">
        <v>0</v>
      </c>
      <c r="N248" s="2">
        <v>0</v>
      </c>
      <c r="O248" s="2">
        <v>0</v>
      </c>
      <c r="P248" s="2">
        <v>0</v>
      </c>
      <c r="Q248" s="29">
        <v>0</v>
      </c>
      <c r="R248" s="30">
        <f t="shared" si="69"/>
        <v>0</v>
      </c>
      <c r="S248" s="30">
        <f t="shared" si="70"/>
        <v>0</v>
      </c>
      <c r="T248" t="s">
        <v>49</v>
      </c>
      <c r="U248" t="s">
        <v>49</v>
      </c>
      <c r="V248" t="s">
        <v>100</v>
      </c>
      <c r="W248" t="s">
        <v>100</v>
      </c>
      <c r="X248" t="s">
        <v>98</v>
      </c>
      <c r="Y248" s="4">
        <f t="shared" si="75"/>
        <v>45889</v>
      </c>
      <c r="Z248" t="s">
        <v>38</v>
      </c>
      <c r="AA248" s="28">
        <v>6</v>
      </c>
      <c r="AB248" s="138">
        <v>0</v>
      </c>
      <c r="AC248" s="138">
        <v>0</v>
      </c>
      <c r="AD248" s="2">
        <v>0</v>
      </c>
      <c r="AE248" s="2">
        <v>0</v>
      </c>
      <c r="AF248" s="2">
        <v>381.79999999999995</v>
      </c>
      <c r="AG248" s="2">
        <v>0</v>
      </c>
      <c r="AH248" s="2">
        <v>0</v>
      </c>
      <c r="AI248" s="2">
        <v>0</v>
      </c>
      <c r="AJ248" s="29">
        <v>0</v>
      </c>
      <c r="AK248" s="30">
        <f t="shared" si="71"/>
        <v>0</v>
      </c>
      <c r="AL248" s="30">
        <f t="shared" si="72"/>
        <v>0</v>
      </c>
      <c r="AM248" s="2">
        <f t="shared" si="78"/>
        <v>-6</v>
      </c>
      <c r="AN248" s="2">
        <f t="shared" si="78"/>
        <v>0</v>
      </c>
      <c r="AO248" s="2">
        <f t="shared" si="77"/>
        <v>0</v>
      </c>
      <c r="AP248" s="2">
        <f t="shared" si="77"/>
        <v>0</v>
      </c>
      <c r="AQ248" s="2">
        <f t="shared" si="77"/>
        <v>0</v>
      </c>
      <c r="AR248" s="2">
        <f t="shared" si="77"/>
        <v>-381.79999999999995</v>
      </c>
      <c r="AS248" s="2">
        <f t="shared" si="77"/>
        <v>0</v>
      </c>
      <c r="AT248" s="2">
        <f t="shared" si="84"/>
        <v>0</v>
      </c>
      <c r="AU248" s="2">
        <f t="shared" si="84"/>
        <v>0</v>
      </c>
      <c r="AV248" s="29">
        <f t="shared" si="84"/>
        <v>0</v>
      </c>
      <c r="AW248" s="30">
        <f t="shared" si="84"/>
        <v>0</v>
      </c>
      <c r="AX248" s="31">
        <f t="shared" si="84"/>
        <v>0</v>
      </c>
      <c r="AY248" s="38">
        <f t="shared" si="83"/>
        <v>-1</v>
      </c>
      <c r="AZ248" s="38" t="str">
        <f t="shared" si="83"/>
        <v/>
      </c>
      <c r="BA248" s="38" t="str">
        <f t="shared" si="83"/>
        <v/>
      </c>
      <c r="BB248" s="38" t="str">
        <f t="shared" si="82"/>
        <v/>
      </c>
      <c r="BC248" s="38" t="str">
        <f t="shared" si="82"/>
        <v/>
      </c>
      <c r="BD248" s="38">
        <f t="shared" si="82"/>
        <v>-1</v>
      </c>
      <c r="BE248" s="38" t="str">
        <f t="shared" si="82"/>
        <v/>
      </c>
      <c r="BF248" s="38" t="str">
        <f t="shared" si="82"/>
        <v/>
      </c>
      <c r="BG248" s="38" t="str">
        <f t="shared" si="82"/>
        <v/>
      </c>
      <c r="BH248" s="39" t="str">
        <f t="shared" si="73"/>
        <v/>
      </c>
      <c r="BI248" s="76" t="str">
        <f t="shared" si="73"/>
        <v/>
      </c>
      <c r="BJ248" s="40" t="str">
        <f t="shared" si="73"/>
        <v/>
      </c>
      <c r="BK248" s="119" t="str">
        <f t="shared" si="79"/>
        <v/>
      </c>
      <c r="BL248" s="120" t="str">
        <f t="shared" si="79"/>
        <v/>
      </c>
      <c r="BM248" s="120" t="str">
        <f t="shared" si="79"/>
        <v/>
      </c>
      <c r="BN248" s="120" t="str">
        <f t="shared" si="79"/>
        <v/>
      </c>
      <c r="BO248" s="121" t="str">
        <f t="shared" si="79"/>
        <v/>
      </c>
      <c r="BP248" s="119">
        <f t="shared" si="80"/>
        <v>63.633333333333326</v>
      </c>
      <c r="BQ248" s="120" t="str">
        <f t="shared" si="80"/>
        <v/>
      </c>
      <c r="BR248" s="120" t="str">
        <f t="shared" si="80"/>
        <v/>
      </c>
      <c r="BS248" s="120" t="str">
        <f t="shared" si="80"/>
        <v/>
      </c>
      <c r="BT248" s="121" t="str">
        <f t="shared" si="80"/>
        <v/>
      </c>
      <c r="BU248" s="119" t="str">
        <f t="shared" si="81"/>
        <v/>
      </c>
      <c r="BV248" s="121" t="str">
        <f t="shared" si="81"/>
        <v/>
      </c>
      <c r="BW248" s="121" t="str">
        <f t="shared" si="81"/>
        <v/>
      </c>
      <c r="BX248" s="120" t="str">
        <f t="shared" si="81"/>
        <v/>
      </c>
      <c r="BY248" s="121" t="str">
        <f t="shared" si="81"/>
        <v/>
      </c>
    </row>
    <row r="249" spans="1:77" hidden="1" outlineLevel="1" x14ac:dyDescent="0.2">
      <c r="A249" t="s">
        <v>46</v>
      </c>
      <c r="B249" t="s">
        <v>46</v>
      </c>
      <c r="C249" t="s">
        <v>100</v>
      </c>
      <c r="D249" t="s">
        <v>100</v>
      </c>
      <c r="E249" t="s">
        <v>98</v>
      </c>
      <c r="F249" s="4">
        <f t="shared" si="74"/>
        <v>46254</v>
      </c>
      <c r="G249" t="s">
        <v>39</v>
      </c>
      <c r="H249" s="28">
        <v>0</v>
      </c>
      <c r="I249" s="138">
        <v>0</v>
      </c>
      <c r="J249" s="138">
        <v>0</v>
      </c>
      <c r="K249" s="2">
        <v>0</v>
      </c>
      <c r="L249" s="2">
        <v>0</v>
      </c>
      <c r="M249" s="2">
        <v>0</v>
      </c>
      <c r="N249" s="2">
        <v>0</v>
      </c>
      <c r="O249" s="2">
        <v>0</v>
      </c>
      <c r="P249" s="2">
        <v>0</v>
      </c>
      <c r="Q249" s="29">
        <v>0</v>
      </c>
      <c r="R249" s="30">
        <f t="shared" si="69"/>
        <v>0</v>
      </c>
      <c r="S249" s="30">
        <f t="shared" si="70"/>
        <v>0</v>
      </c>
      <c r="T249" t="s">
        <v>49</v>
      </c>
      <c r="U249" t="s">
        <v>49</v>
      </c>
      <c r="V249" t="s">
        <v>100</v>
      </c>
      <c r="W249" t="s">
        <v>100</v>
      </c>
      <c r="X249" t="s">
        <v>98</v>
      </c>
      <c r="Y249" s="4">
        <f t="shared" si="75"/>
        <v>45890</v>
      </c>
      <c r="Z249" t="s">
        <v>39</v>
      </c>
      <c r="AA249" s="28">
        <v>1</v>
      </c>
      <c r="AB249" s="138">
        <v>0</v>
      </c>
      <c r="AC249" s="138">
        <v>0</v>
      </c>
      <c r="AD249" s="2">
        <v>0</v>
      </c>
      <c r="AE249" s="2">
        <v>0</v>
      </c>
      <c r="AF249" s="2">
        <v>505.75</v>
      </c>
      <c r="AG249" s="2">
        <v>0</v>
      </c>
      <c r="AH249" s="2">
        <v>0</v>
      </c>
      <c r="AI249" s="2">
        <v>0</v>
      </c>
      <c r="AJ249" s="29">
        <v>0</v>
      </c>
      <c r="AK249" s="30">
        <f t="shared" si="71"/>
        <v>0</v>
      </c>
      <c r="AL249" s="30">
        <f t="shared" si="72"/>
        <v>0</v>
      </c>
      <c r="AM249" s="2">
        <f t="shared" si="78"/>
        <v>-1</v>
      </c>
      <c r="AN249" s="2">
        <f t="shared" si="78"/>
        <v>0</v>
      </c>
      <c r="AO249" s="2">
        <f t="shared" si="77"/>
        <v>0</v>
      </c>
      <c r="AP249" s="2">
        <f t="shared" si="77"/>
        <v>0</v>
      </c>
      <c r="AQ249" s="2">
        <f t="shared" si="77"/>
        <v>0</v>
      </c>
      <c r="AR249" s="2">
        <f t="shared" si="77"/>
        <v>-505.75</v>
      </c>
      <c r="AS249" s="2">
        <f t="shared" si="77"/>
        <v>0</v>
      </c>
      <c r="AT249" s="2">
        <f t="shared" si="84"/>
        <v>0</v>
      </c>
      <c r="AU249" s="2">
        <f t="shared" si="84"/>
        <v>0</v>
      </c>
      <c r="AV249" s="29">
        <f t="shared" si="84"/>
        <v>0</v>
      </c>
      <c r="AW249" s="30">
        <f t="shared" si="84"/>
        <v>0</v>
      </c>
      <c r="AX249" s="31">
        <f t="shared" si="84"/>
        <v>0</v>
      </c>
      <c r="AY249" s="38">
        <f t="shared" si="83"/>
        <v>-1</v>
      </c>
      <c r="AZ249" s="38" t="str">
        <f t="shared" si="83"/>
        <v/>
      </c>
      <c r="BA249" s="38" t="str">
        <f t="shared" si="83"/>
        <v/>
      </c>
      <c r="BB249" s="38" t="str">
        <f t="shared" si="82"/>
        <v/>
      </c>
      <c r="BC249" s="38" t="str">
        <f t="shared" si="82"/>
        <v/>
      </c>
      <c r="BD249" s="38">
        <f t="shared" si="82"/>
        <v>-1</v>
      </c>
      <c r="BE249" s="38" t="str">
        <f t="shared" si="82"/>
        <v/>
      </c>
      <c r="BF249" s="38" t="str">
        <f t="shared" si="82"/>
        <v/>
      </c>
      <c r="BG249" s="38" t="str">
        <f t="shared" si="82"/>
        <v/>
      </c>
      <c r="BH249" s="39" t="str">
        <f t="shared" si="73"/>
        <v/>
      </c>
      <c r="BI249" s="76" t="str">
        <f t="shared" si="73"/>
        <v/>
      </c>
      <c r="BJ249" s="40" t="str">
        <f t="shared" si="73"/>
        <v/>
      </c>
      <c r="BK249" s="119" t="str">
        <f t="shared" si="79"/>
        <v/>
      </c>
      <c r="BL249" s="120" t="str">
        <f t="shared" si="79"/>
        <v/>
      </c>
      <c r="BM249" s="120" t="str">
        <f t="shared" si="79"/>
        <v/>
      </c>
      <c r="BN249" s="120" t="str">
        <f t="shared" si="79"/>
        <v/>
      </c>
      <c r="BO249" s="121" t="str">
        <f t="shared" si="79"/>
        <v/>
      </c>
      <c r="BP249" s="119">
        <f t="shared" si="80"/>
        <v>505.75</v>
      </c>
      <c r="BQ249" s="120" t="str">
        <f t="shared" si="80"/>
        <v/>
      </c>
      <c r="BR249" s="120" t="str">
        <f t="shared" si="80"/>
        <v/>
      </c>
      <c r="BS249" s="120" t="str">
        <f t="shared" si="80"/>
        <v/>
      </c>
      <c r="BT249" s="121" t="str">
        <f t="shared" si="80"/>
        <v/>
      </c>
      <c r="BU249" s="119" t="str">
        <f t="shared" si="81"/>
        <v/>
      </c>
      <c r="BV249" s="121" t="str">
        <f t="shared" si="81"/>
        <v/>
      </c>
      <c r="BW249" s="121" t="str">
        <f t="shared" si="81"/>
        <v/>
      </c>
      <c r="BX249" s="120" t="str">
        <f t="shared" si="81"/>
        <v/>
      </c>
      <c r="BY249" s="121" t="str">
        <f t="shared" si="81"/>
        <v/>
      </c>
    </row>
    <row r="250" spans="1:77" hidden="1" outlineLevel="1" x14ac:dyDescent="0.2">
      <c r="A250" t="s">
        <v>46</v>
      </c>
      <c r="B250" t="s">
        <v>46</v>
      </c>
      <c r="C250" t="s">
        <v>100</v>
      </c>
      <c r="D250" t="s">
        <v>100</v>
      </c>
      <c r="E250" t="s">
        <v>98</v>
      </c>
      <c r="F250" s="4">
        <f t="shared" si="74"/>
        <v>46255</v>
      </c>
      <c r="G250" t="s">
        <v>40</v>
      </c>
      <c r="H250" s="28">
        <v>0</v>
      </c>
      <c r="I250" s="138">
        <v>0</v>
      </c>
      <c r="J250" s="138">
        <v>0</v>
      </c>
      <c r="K250" s="2">
        <v>0</v>
      </c>
      <c r="L250" s="2">
        <v>0</v>
      </c>
      <c r="M250" s="2">
        <v>0</v>
      </c>
      <c r="N250" s="2">
        <v>0</v>
      </c>
      <c r="O250" s="2">
        <v>0</v>
      </c>
      <c r="P250" s="2">
        <v>0</v>
      </c>
      <c r="Q250" s="29">
        <v>0</v>
      </c>
      <c r="R250" s="30">
        <f t="shared" si="69"/>
        <v>0</v>
      </c>
      <c r="S250" s="30">
        <f t="shared" si="70"/>
        <v>0</v>
      </c>
      <c r="T250" t="s">
        <v>49</v>
      </c>
      <c r="U250" t="s">
        <v>49</v>
      </c>
      <c r="V250" t="s">
        <v>100</v>
      </c>
      <c r="W250" t="s">
        <v>100</v>
      </c>
      <c r="X250" t="s">
        <v>98</v>
      </c>
      <c r="Y250" s="4">
        <f t="shared" si="75"/>
        <v>45891</v>
      </c>
      <c r="Z250" t="s">
        <v>40</v>
      </c>
      <c r="AA250" s="28">
        <v>2</v>
      </c>
      <c r="AB250" s="138">
        <v>0</v>
      </c>
      <c r="AC250" s="138">
        <v>0</v>
      </c>
      <c r="AD250" s="2">
        <v>0</v>
      </c>
      <c r="AE250" s="2">
        <v>0</v>
      </c>
      <c r="AF250" s="2">
        <v>598.65</v>
      </c>
      <c r="AG250" s="2">
        <v>0</v>
      </c>
      <c r="AH250" s="2">
        <v>0</v>
      </c>
      <c r="AI250" s="2">
        <v>0</v>
      </c>
      <c r="AJ250" s="29">
        <v>0</v>
      </c>
      <c r="AK250" s="30">
        <f t="shared" si="71"/>
        <v>0</v>
      </c>
      <c r="AL250" s="30">
        <f t="shared" si="72"/>
        <v>0</v>
      </c>
      <c r="AM250" s="2">
        <f t="shared" si="78"/>
        <v>-2</v>
      </c>
      <c r="AN250" s="2">
        <f t="shared" si="78"/>
        <v>0</v>
      </c>
      <c r="AO250" s="2">
        <f t="shared" si="77"/>
        <v>0</v>
      </c>
      <c r="AP250" s="2">
        <f t="shared" si="77"/>
        <v>0</v>
      </c>
      <c r="AQ250" s="2">
        <f t="shared" si="77"/>
        <v>0</v>
      </c>
      <c r="AR250" s="2">
        <f t="shared" si="77"/>
        <v>-598.65</v>
      </c>
      <c r="AS250" s="2">
        <f t="shared" si="77"/>
        <v>0</v>
      </c>
      <c r="AT250" s="2">
        <f t="shared" si="84"/>
        <v>0</v>
      </c>
      <c r="AU250" s="2">
        <f t="shared" si="84"/>
        <v>0</v>
      </c>
      <c r="AV250" s="29">
        <f t="shared" si="84"/>
        <v>0</v>
      </c>
      <c r="AW250" s="30">
        <f t="shared" si="84"/>
        <v>0</v>
      </c>
      <c r="AX250" s="31">
        <f t="shared" si="84"/>
        <v>0</v>
      </c>
      <c r="AY250" s="38">
        <f t="shared" si="83"/>
        <v>-1</v>
      </c>
      <c r="AZ250" s="38" t="str">
        <f t="shared" si="83"/>
        <v/>
      </c>
      <c r="BA250" s="38" t="str">
        <f t="shared" si="83"/>
        <v/>
      </c>
      <c r="BB250" s="38" t="str">
        <f t="shared" si="82"/>
        <v/>
      </c>
      <c r="BC250" s="38" t="str">
        <f t="shared" si="82"/>
        <v/>
      </c>
      <c r="BD250" s="38">
        <f t="shared" si="82"/>
        <v>-1</v>
      </c>
      <c r="BE250" s="38" t="str">
        <f t="shared" si="82"/>
        <v/>
      </c>
      <c r="BF250" s="38" t="str">
        <f t="shared" si="82"/>
        <v/>
      </c>
      <c r="BG250" s="38" t="str">
        <f t="shared" si="82"/>
        <v/>
      </c>
      <c r="BH250" s="39" t="str">
        <f t="shared" si="73"/>
        <v/>
      </c>
      <c r="BI250" s="76" t="str">
        <f t="shared" si="73"/>
        <v/>
      </c>
      <c r="BJ250" s="40" t="str">
        <f t="shared" si="73"/>
        <v/>
      </c>
      <c r="BK250" s="119" t="str">
        <f t="shared" si="79"/>
        <v/>
      </c>
      <c r="BL250" s="120" t="str">
        <f t="shared" si="79"/>
        <v/>
      </c>
      <c r="BM250" s="120" t="str">
        <f t="shared" si="79"/>
        <v/>
      </c>
      <c r="BN250" s="120" t="str">
        <f t="shared" si="79"/>
        <v/>
      </c>
      <c r="BO250" s="121" t="str">
        <f t="shared" si="79"/>
        <v/>
      </c>
      <c r="BP250" s="119">
        <f t="shared" si="80"/>
        <v>299.32499999999999</v>
      </c>
      <c r="BQ250" s="120" t="str">
        <f t="shared" si="80"/>
        <v/>
      </c>
      <c r="BR250" s="120" t="str">
        <f t="shared" si="80"/>
        <v/>
      </c>
      <c r="BS250" s="120" t="str">
        <f t="shared" si="80"/>
        <v/>
      </c>
      <c r="BT250" s="121" t="str">
        <f t="shared" si="80"/>
        <v/>
      </c>
      <c r="BU250" s="119" t="str">
        <f t="shared" si="81"/>
        <v/>
      </c>
      <c r="BV250" s="121" t="str">
        <f t="shared" si="81"/>
        <v/>
      </c>
      <c r="BW250" s="121" t="str">
        <f t="shared" si="81"/>
        <v/>
      </c>
      <c r="BX250" s="120" t="str">
        <f t="shared" si="81"/>
        <v/>
      </c>
      <c r="BY250" s="121" t="str">
        <f t="shared" si="81"/>
        <v/>
      </c>
    </row>
    <row r="251" spans="1:77" ht="13.5" hidden="1" outlineLevel="1" thickBot="1" x14ac:dyDescent="0.25">
      <c r="A251" t="s">
        <v>46</v>
      </c>
      <c r="B251" t="s">
        <v>46</v>
      </c>
      <c r="C251" t="s">
        <v>100</v>
      </c>
      <c r="D251" t="s">
        <v>100</v>
      </c>
      <c r="E251" t="s">
        <v>98</v>
      </c>
      <c r="F251" s="59">
        <f t="shared" si="74"/>
        <v>46256</v>
      </c>
      <c r="G251" s="42" t="s">
        <v>41</v>
      </c>
      <c r="H251" s="43">
        <v>0</v>
      </c>
      <c r="I251" s="44">
        <v>0</v>
      </c>
      <c r="J251" s="44">
        <v>0</v>
      </c>
      <c r="K251" s="44">
        <v>0</v>
      </c>
      <c r="L251" s="44">
        <v>0</v>
      </c>
      <c r="M251" s="44">
        <v>0</v>
      </c>
      <c r="N251" s="44">
        <v>0</v>
      </c>
      <c r="O251" s="44">
        <v>0</v>
      </c>
      <c r="P251" s="44">
        <v>0</v>
      </c>
      <c r="Q251" s="45">
        <v>0</v>
      </c>
      <c r="R251" s="46">
        <f t="shared" si="69"/>
        <v>0</v>
      </c>
      <c r="S251" s="46">
        <f t="shared" si="70"/>
        <v>0</v>
      </c>
      <c r="T251" t="s">
        <v>49</v>
      </c>
      <c r="U251" t="s">
        <v>49</v>
      </c>
      <c r="V251" t="s">
        <v>100</v>
      </c>
      <c r="W251" t="s">
        <v>100</v>
      </c>
      <c r="X251" t="s">
        <v>98</v>
      </c>
      <c r="Y251" s="59">
        <f t="shared" si="75"/>
        <v>45892</v>
      </c>
      <c r="Z251" s="42" t="s">
        <v>41</v>
      </c>
      <c r="AA251" s="43">
        <v>1</v>
      </c>
      <c r="AB251" s="44">
        <v>2</v>
      </c>
      <c r="AC251" s="44">
        <v>0</v>
      </c>
      <c r="AD251" s="44">
        <v>0</v>
      </c>
      <c r="AE251" s="44">
        <v>0</v>
      </c>
      <c r="AF251" s="44">
        <v>200.92</v>
      </c>
      <c r="AG251" s="44">
        <v>0</v>
      </c>
      <c r="AH251" s="44">
        <v>0</v>
      </c>
      <c r="AI251" s="44">
        <v>0</v>
      </c>
      <c r="AJ251" s="45">
        <v>0</v>
      </c>
      <c r="AK251" s="46">
        <f t="shared" si="71"/>
        <v>2</v>
      </c>
      <c r="AL251" s="46">
        <f t="shared" si="72"/>
        <v>0</v>
      </c>
      <c r="AM251" s="44">
        <f t="shared" si="78"/>
        <v>-1</v>
      </c>
      <c r="AN251" s="44">
        <f t="shared" si="78"/>
        <v>-2</v>
      </c>
      <c r="AO251" s="44">
        <f t="shared" si="77"/>
        <v>0</v>
      </c>
      <c r="AP251" s="44">
        <f t="shared" si="77"/>
        <v>0</v>
      </c>
      <c r="AQ251" s="44">
        <f t="shared" si="77"/>
        <v>0</v>
      </c>
      <c r="AR251" s="44">
        <f t="shared" si="77"/>
        <v>-200.92</v>
      </c>
      <c r="AS251" s="44">
        <f t="shared" si="77"/>
        <v>0</v>
      </c>
      <c r="AT251" s="44">
        <f t="shared" si="84"/>
        <v>0</v>
      </c>
      <c r="AU251" s="44">
        <f t="shared" si="84"/>
        <v>0</v>
      </c>
      <c r="AV251" s="45">
        <f t="shared" si="84"/>
        <v>0</v>
      </c>
      <c r="AW251" s="46">
        <f t="shared" si="84"/>
        <v>-2</v>
      </c>
      <c r="AX251" s="47">
        <f t="shared" si="84"/>
        <v>0</v>
      </c>
      <c r="AY251" s="56">
        <f t="shared" si="83"/>
        <v>-1</v>
      </c>
      <c r="AZ251" s="56">
        <f t="shared" si="83"/>
        <v>-1</v>
      </c>
      <c r="BA251" s="56" t="str">
        <f t="shared" si="83"/>
        <v/>
      </c>
      <c r="BB251" s="56" t="str">
        <f t="shared" si="82"/>
        <v/>
      </c>
      <c r="BC251" s="56" t="str">
        <f t="shared" si="82"/>
        <v/>
      </c>
      <c r="BD251" s="56">
        <f t="shared" si="82"/>
        <v>-1</v>
      </c>
      <c r="BE251" s="56" t="str">
        <f t="shared" si="82"/>
        <v/>
      </c>
      <c r="BF251" s="56" t="str">
        <f t="shared" si="82"/>
        <v/>
      </c>
      <c r="BG251" s="56" t="str">
        <f t="shared" si="82"/>
        <v/>
      </c>
      <c r="BH251" s="57" t="str">
        <f t="shared" si="73"/>
        <v/>
      </c>
      <c r="BI251" s="81">
        <f t="shared" si="73"/>
        <v>-1</v>
      </c>
      <c r="BJ251" s="58" t="str">
        <f t="shared" si="73"/>
        <v/>
      </c>
      <c r="BK251" s="122" t="str">
        <f t="shared" si="79"/>
        <v/>
      </c>
      <c r="BL251" s="123" t="str">
        <f t="shared" si="79"/>
        <v/>
      </c>
      <c r="BM251" s="123" t="str">
        <f t="shared" si="79"/>
        <v/>
      </c>
      <c r="BN251" s="123" t="str">
        <f t="shared" si="79"/>
        <v/>
      </c>
      <c r="BO251" s="124" t="str">
        <f t="shared" si="79"/>
        <v/>
      </c>
      <c r="BP251" s="122">
        <f t="shared" si="80"/>
        <v>200.92</v>
      </c>
      <c r="BQ251" s="123">
        <f t="shared" si="80"/>
        <v>0</v>
      </c>
      <c r="BR251" s="123" t="str">
        <f t="shared" si="80"/>
        <v/>
      </c>
      <c r="BS251" s="123" t="str">
        <f t="shared" si="80"/>
        <v/>
      </c>
      <c r="BT251" s="124" t="str">
        <f t="shared" si="80"/>
        <v/>
      </c>
      <c r="BU251" s="122" t="str">
        <f t="shared" si="81"/>
        <v/>
      </c>
      <c r="BV251" s="124" t="str">
        <f t="shared" si="81"/>
        <v/>
      </c>
      <c r="BW251" s="124" t="str">
        <f t="shared" si="81"/>
        <v/>
      </c>
      <c r="BX251" s="123" t="str">
        <f t="shared" si="81"/>
        <v/>
      </c>
      <c r="BY251" s="124" t="str">
        <f t="shared" si="81"/>
        <v/>
      </c>
    </row>
    <row r="252" spans="1:77" hidden="1" outlineLevel="1" x14ac:dyDescent="0.2">
      <c r="A252" t="s">
        <v>46</v>
      </c>
      <c r="B252" t="s">
        <v>46</v>
      </c>
      <c r="C252" t="s">
        <v>100</v>
      </c>
      <c r="D252" t="s">
        <v>100</v>
      </c>
      <c r="E252" t="s">
        <v>99</v>
      </c>
      <c r="F252" s="4">
        <f t="shared" si="74"/>
        <v>46257</v>
      </c>
      <c r="G252" t="s">
        <v>35</v>
      </c>
      <c r="H252" s="28">
        <v>0</v>
      </c>
      <c r="I252" s="138">
        <v>0</v>
      </c>
      <c r="J252" s="138">
        <v>0</v>
      </c>
      <c r="K252" s="2">
        <v>0</v>
      </c>
      <c r="L252" s="2">
        <v>0</v>
      </c>
      <c r="M252" s="2">
        <v>0</v>
      </c>
      <c r="N252" s="2">
        <v>0</v>
      </c>
      <c r="O252" s="2">
        <v>0</v>
      </c>
      <c r="P252" s="2">
        <v>0</v>
      </c>
      <c r="Q252" s="29">
        <v>0</v>
      </c>
      <c r="R252" s="30">
        <f t="shared" si="69"/>
        <v>0</v>
      </c>
      <c r="S252" s="30">
        <f t="shared" si="70"/>
        <v>0</v>
      </c>
      <c r="T252" t="s">
        <v>49</v>
      </c>
      <c r="U252" t="s">
        <v>49</v>
      </c>
      <c r="V252" t="s">
        <v>100</v>
      </c>
      <c r="W252" t="s">
        <v>100</v>
      </c>
      <c r="X252" t="s">
        <v>99</v>
      </c>
      <c r="Y252" s="4">
        <f t="shared" si="75"/>
        <v>45893</v>
      </c>
      <c r="Z252" t="s">
        <v>35</v>
      </c>
      <c r="AA252" s="28">
        <v>2</v>
      </c>
      <c r="AB252" s="138">
        <v>0</v>
      </c>
      <c r="AC252" s="138">
        <v>0</v>
      </c>
      <c r="AD252" s="2">
        <v>0</v>
      </c>
      <c r="AE252" s="2">
        <v>0</v>
      </c>
      <c r="AF252" s="2">
        <v>507.68</v>
      </c>
      <c r="AG252" s="2">
        <v>0</v>
      </c>
      <c r="AH252" s="2">
        <v>0</v>
      </c>
      <c r="AI252" s="2">
        <v>0</v>
      </c>
      <c r="AJ252" s="29">
        <v>0</v>
      </c>
      <c r="AK252" s="30">
        <f t="shared" si="71"/>
        <v>0</v>
      </c>
      <c r="AL252" s="30">
        <f t="shared" si="72"/>
        <v>0</v>
      </c>
      <c r="AM252" s="2">
        <f t="shared" si="78"/>
        <v>-2</v>
      </c>
      <c r="AN252" s="2">
        <f t="shared" si="78"/>
        <v>0</v>
      </c>
      <c r="AO252" s="2">
        <f t="shared" si="77"/>
        <v>0</v>
      </c>
      <c r="AP252" s="2">
        <f t="shared" si="77"/>
        <v>0</v>
      </c>
      <c r="AQ252" s="2">
        <f t="shared" si="77"/>
        <v>0</v>
      </c>
      <c r="AR252" s="2">
        <f t="shared" si="77"/>
        <v>-507.68</v>
      </c>
      <c r="AS252" s="2">
        <f t="shared" si="77"/>
        <v>0</v>
      </c>
      <c r="AT252" s="2">
        <f t="shared" si="84"/>
        <v>0</v>
      </c>
      <c r="AU252" s="2">
        <f t="shared" si="84"/>
        <v>0</v>
      </c>
      <c r="AV252" s="29">
        <f t="shared" si="84"/>
        <v>0</v>
      </c>
      <c r="AW252" s="30">
        <f t="shared" si="84"/>
        <v>0</v>
      </c>
      <c r="AX252" s="31">
        <f t="shared" si="84"/>
        <v>0</v>
      </c>
      <c r="AY252" s="38">
        <f t="shared" si="83"/>
        <v>-1</v>
      </c>
      <c r="AZ252" s="38" t="str">
        <f t="shared" si="83"/>
        <v/>
      </c>
      <c r="BA252" s="38" t="str">
        <f t="shared" si="83"/>
        <v/>
      </c>
      <c r="BB252" s="38" t="str">
        <f t="shared" si="82"/>
        <v/>
      </c>
      <c r="BC252" s="38" t="str">
        <f t="shared" si="82"/>
        <v/>
      </c>
      <c r="BD252" s="38">
        <f t="shared" si="82"/>
        <v>-1</v>
      </c>
      <c r="BE252" s="38" t="str">
        <f t="shared" si="82"/>
        <v/>
      </c>
      <c r="BF252" s="38" t="str">
        <f t="shared" si="82"/>
        <v/>
      </c>
      <c r="BG252" s="38" t="str">
        <f t="shared" si="82"/>
        <v/>
      </c>
      <c r="BH252" s="39" t="str">
        <f t="shared" si="73"/>
        <v/>
      </c>
      <c r="BI252" s="76" t="str">
        <f t="shared" si="73"/>
        <v/>
      </c>
      <c r="BJ252" s="40" t="str">
        <f t="shared" si="73"/>
        <v/>
      </c>
      <c r="BK252" s="116" t="str">
        <f t="shared" si="79"/>
        <v/>
      </c>
      <c r="BL252" s="117" t="str">
        <f t="shared" si="79"/>
        <v/>
      </c>
      <c r="BM252" s="117" t="str">
        <f t="shared" si="79"/>
        <v/>
      </c>
      <c r="BN252" s="117" t="str">
        <f t="shared" si="79"/>
        <v/>
      </c>
      <c r="BO252" s="118" t="str">
        <f t="shared" si="79"/>
        <v/>
      </c>
      <c r="BP252" s="116">
        <f t="shared" si="80"/>
        <v>253.84</v>
      </c>
      <c r="BQ252" s="117" t="str">
        <f t="shared" si="80"/>
        <v/>
      </c>
      <c r="BR252" s="117" t="str">
        <f t="shared" si="80"/>
        <v/>
      </c>
      <c r="BS252" s="117" t="str">
        <f t="shared" si="80"/>
        <v/>
      </c>
      <c r="BT252" s="118" t="str">
        <f t="shared" si="80"/>
        <v/>
      </c>
      <c r="BU252" s="116" t="str">
        <f t="shared" si="81"/>
        <v/>
      </c>
      <c r="BV252" s="118" t="str">
        <f t="shared" si="81"/>
        <v/>
      </c>
      <c r="BW252" s="118" t="str">
        <f t="shared" si="81"/>
        <v/>
      </c>
      <c r="BX252" s="117" t="str">
        <f t="shared" si="81"/>
        <v/>
      </c>
      <c r="BY252" s="118" t="str">
        <f t="shared" si="81"/>
        <v/>
      </c>
    </row>
    <row r="253" spans="1:77" hidden="1" outlineLevel="1" x14ac:dyDescent="0.2">
      <c r="A253" t="s">
        <v>46</v>
      </c>
      <c r="B253" t="s">
        <v>46</v>
      </c>
      <c r="C253" t="s">
        <v>100</v>
      </c>
      <c r="D253" t="s">
        <v>100</v>
      </c>
      <c r="E253" t="s">
        <v>99</v>
      </c>
      <c r="F253" s="4">
        <f t="shared" si="74"/>
        <v>46258</v>
      </c>
      <c r="G253" t="s">
        <v>36</v>
      </c>
      <c r="H253" s="28">
        <v>0</v>
      </c>
      <c r="I253" s="138">
        <v>0</v>
      </c>
      <c r="J253" s="138">
        <v>0</v>
      </c>
      <c r="K253" s="2">
        <v>0</v>
      </c>
      <c r="L253" s="2">
        <v>0</v>
      </c>
      <c r="M253" s="2">
        <v>0</v>
      </c>
      <c r="N253" s="2">
        <v>0</v>
      </c>
      <c r="O253" s="2">
        <v>0</v>
      </c>
      <c r="P253" s="2">
        <v>0</v>
      </c>
      <c r="Q253" s="29">
        <v>0</v>
      </c>
      <c r="R253" s="30">
        <f t="shared" si="69"/>
        <v>0</v>
      </c>
      <c r="S253" s="30">
        <f t="shared" si="70"/>
        <v>0</v>
      </c>
      <c r="T253" t="s">
        <v>49</v>
      </c>
      <c r="U253" t="s">
        <v>49</v>
      </c>
      <c r="V253" t="s">
        <v>100</v>
      </c>
      <c r="W253" t="s">
        <v>100</v>
      </c>
      <c r="X253" t="s">
        <v>99</v>
      </c>
      <c r="Y253" s="4">
        <f t="shared" si="75"/>
        <v>45894</v>
      </c>
      <c r="Z253" t="s">
        <v>36</v>
      </c>
      <c r="AA253" s="28">
        <v>0</v>
      </c>
      <c r="AB253" s="138">
        <v>0</v>
      </c>
      <c r="AC253" s="138">
        <v>0</v>
      </c>
      <c r="AD253" s="2">
        <v>0</v>
      </c>
      <c r="AE253" s="2">
        <v>0</v>
      </c>
      <c r="AF253" s="2">
        <v>0</v>
      </c>
      <c r="AG253" s="2">
        <v>0</v>
      </c>
      <c r="AH253" s="2">
        <v>0</v>
      </c>
      <c r="AI253" s="2">
        <v>0</v>
      </c>
      <c r="AJ253" s="29">
        <v>0</v>
      </c>
      <c r="AK253" s="30">
        <f t="shared" si="71"/>
        <v>0</v>
      </c>
      <c r="AL253" s="30">
        <f t="shared" si="72"/>
        <v>0</v>
      </c>
      <c r="AM253" s="2">
        <f t="shared" si="78"/>
        <v>0</v>
      </c>
      <c r="AN253" s="2">
        <f t="shared" si="78"/>
        <v>0</v>
      </c>
      <c r="AO253" s="2">
        <f t="shared" si="77"/>
        <v>0</v>
      </c>
      <c r="AP253" s="2">
        <f t="shared" si="77"/>
        <v>0</v>
      </c>
      <c r="AQ253" s="2">
        <f t="shared" si="77"/>
        <v>0</v>
      </c>
      <c r="AR253" s="2">
        <f t="shared" si="77"/>
        <v>0</v>
      </c>
      <c r="AS253" s="2">
        <f t="shared" si="77"/>
        <v>0</v>
      </c>
      <c r="AT253" s="2">
        <f t="shared" si="84"/>
        <v>0</v>
      </c>
      <c r="AU253" s="2">
        <f t="shared" si="84"/>
        <v>0</v>
      </c>
      <c r="AV253" s="29">
        <f t="shared" si="84"/>
        <v>0</v>
      </c>
      <c r="AW253" s="30">
        <f t="shared" si="84"/>
        <v>0</v>
      </c>
      <c r="AX253" s="31">
        <f t="shared" si="84"/>
        <v>0</v>
      </c>
      <c r="AY253" s="38" t="str">
        <f t="shared" si="83"/>
        <v/>
      </c>
      <c r="AZ253" s="38" t="str">
        <f t="shared" si="83"/>
        <v/>
      </c>
      <c r="BA253" s="38" t="str">
        <f t="shared" si="83"/>
        <v/>
      </c>
      <c r="BB253" s="38" t="str">
        <f t="shared" si="82"/>
        <v/>
      </c>
      <c r="BC253" s="38" t="str">
        <f t="shared" si="82"/>
        <v/>
      </c>
      <c r="BD253" s="38" t="str">
        <f t="shared" si="82"/>
        <v/>
      </c>
      <c r="BE253" s="38" t="str">
        <f t="shared" si="82"/>
        <v/>
      </c>
      <c r="BF253" s="38" t="str">
        <f t="shared" si="82"/>
        <v/>
      </c>
      <c r="BG253" s="38" t="str">
        <f t="shared" si="82"/>
        <v/>
      </c>
      <c r="BH253" s="39" t="str">
        <f t="shared" si="73"/>
        <v/>
      </c>
      <c r="BI253" s="76" t="str">
        <f t="shared" si="73"/>
        <v/>
      </c>
      <c r="BJ253" s="40" t="str">
        <f t="shared" si="73"/>
        <v/>
      </c>
      <c r="BK253" s="119" t="str">
        <f t="shared" si="79"/>
        <v/>
      </c>
      <c r="BL253" s="120" t="str">
        <f t="shared" si="79"/>
        <v/>
      </c>
      <c r="BM253" s="120" t="str">
        <f t="shared" si="79"/>
        <v/>
      </c>
      <c r="BN253" s="120" t="str">
        <f t="shared" si="79"/>
        <v/>
      </c>
      <c r="BO253" s="121" t="str">
        <f t="shared" si="79"/>
        <v/>
      </c>
      <c r="BP253" s="119" t="str">
        <f t="shared" si="80"/>
        <v/>
      </c>
      <c r="BQ253" s="120" t="str">
        <f t="shared" si="80"/>
        <v/>
      </c>
      <c r="BR253" s="120" t="str">
        <f t="shared" si="80"/>
        <v/>
      </c>
      <c r="BS253" s="120" t="str">
        <f t="shared" si="80"/>
        <v/>
      </c>
      <c r="BT253" s="121" t="str">
        <f t="shared" si="80"/>
        <v/>
      </c>
      <c r="BU253" s="119" t="str">
        <f t="shared" si="81"/>
        <v/>
      </c>
      <c r="BV253" s="121" t="str">
        <f t="shared" si="81"/>
        <v/>
      </c>
      <c r="BW253" s="121" t="str">
        <f t="shared" si="81"/>
        <v/>
      </c>
      <c r="BX253" s="120" t="str">
        <f t="shared" si="81"/>
        <v/>
      </c>
      <c r="BY253" s="121" t="str">
        <f t="shared" si="81"/>
        <v/>
      </c>
    </row>
    <row r="254" spans="1:77" hidden="1" outlineLevel="1" x14ac:dyDescent="0.2">
      <c r="A254" t="s">
        <v>46</v>
      </c>
      <c r="B254" t="s">
        <v>46</v>
      </c>
      <c r="C254" t="s">
        <v>100</v>
      </c>
      <c r="D254" t="s">
        <v>100</v>
      </c>
      <c r="E254" t="s">
        <v>99</v>
      </c>
      <c r="F254" s="4">
        <f t="shared" si="74"/>
        <v>46259</v>
      </c>
      <c r="G254" t="s">
        <v>37</v>
      </c>
      <c r="H254" s="28">
        <v>0</v>
      </c>
      <c r="I254" s="138">
        <v>0</v>
      </c>
      <c r="J254" s="138">
        <v>0</v>
      </c>
      <c r="K254" s="2">
        <v>0</v>
      </c>
      <c r="L254" s="2">
        <v>0</v>
      </c>
      <c r="M254" s="2">
        <v>0</v>
      </c>
      <c r="N254" s="2">
        <v>0</v>
      </c>
      <c r="O254" s="2">
        <v>0</v>
      </c>
      <c r="P254" s="2">
        <v>0</v>
      </c>
      <c r="Q254" s="29">
        <v>0</v>
      </c>
      <c r="R254" s="30">
        <f t="shared" si="69"/>
        <v>0</v>
      </c>
      <c r="S254" s="30">
        <f t="shared" si="70"/>
        <v>0</v>
      </c>
      <c r="T254" t="s">
        <v>49</v>
      </c>
      <c r="U254" t="s">
        <v>49</v>
      </c>
      <c r="V254" t="s">
        <v>100</v>
      </c>
      <c r="W254" t="s">
        <v>100</v>
      </c>
      <c r="X254" t="s">
        <v>99</v>
      </c>
      <c r="Y254" s="4">
        <f t="shared" si="75"/>
        <v>45895</v>
      </c>
      <c r="Z254" t="s">
        <v>37</v>
      </c>
      <c r="AA254" s="28">
        <v>2</v>
      </c>
      <c r="AB254" s="138">
        <v>0</v>
      </c>
      <c r="AC254" s="138">
        <v>0</v>
      </c>
      <c r="AD254" s="2">
        <v>0</v>
      </c>
      <c r="AE254" s="2">
        <v>0</v>
      </c>
      <c r="AF254" s="2">
        <v>439.8</v>
      </c>
      <c r="AG254" s="2">
        <v>0</v>
      </c>
      <c r="AH254" s="2">
        <v>0</v>
      </c>
      <c r="AI254" s="2">
        <v>0</v>
      </c>
      <c r="AJ254" s="29">
        <v>0</v>
      </c>
      <c r="AK254" s="30">
        <f t="shared" si="71"/>
        <v>0</v>
      </c>
      <c r="AL254" s="30">
        <f t="shared" si="72"/>
        <v>0</v>
      </c>
      <c r="AM254" s="2">
        <f t="shared" si="78"/>
        <v>-2</v>
      </c>
      <c r="AN254" s="2">
        <f t="shared" si="78"/>
        <v>0</v>
      </c>
      <c r="AO254" s="2">
        <f t="shared" si="77"/>
        <v>0</v>
      </c>
      <c r="AP254" s="2">
        <f t="shared" si="77"/>
        <v>0</v>
      </c>
      <c r="AQ254" s="2">
        <f t="shared" si="77"/>
        <v>0</v>
      </c>
      <c r="AR254" s="2">
        <f t="shared" si="77"/>
        <v>-439.8</v>
      </c>
      <c r="AS254" s="2">
        <f t="shared" si="77"/>
        <v>0</v>
      </c>
      <c r="AT254" s="2">
        <f t="shared" si="84"/>
        <v>0</v>
      </c>
      <c r="AU254" s="2">
        <f t="shared" si="84"/>
        <v>0</v>
      </c>
      <c r="AV254" s="29">
        <f t="shared" si="84"/>
        <v>0</v>
      </c>
      <c r="AW254" s="30">
        <f t="shared" si="84"/>
        <v>0</v>
      </c>
      <c r="AX254" s="31">
        <f t="shared" si="84"/>
        <v>0</v>
      </c>
      <c r="AY254" s="38">
        <f t="shared" si="83"/>
        <v>-1</v>
      </c>
      <c r="AZ254" s="38" t="str">
        <f t="shared" si="83"/>
        <v/>
      </c>
      <c r="BA254" s="38" t="str">
        <f t="shared" si="83"/>
        <v/>
      </c>
      <c r="BB254" s="38" t="str">
        <f t="shared" si="82"/>
        <v/>
      </c>
      <c r="BC254" s="38" t="str">
        <f t="shared" si="82"/>
        <v/>
      </c>
      <c r="BD254" s="38">
        <f t="shared" si="82"/>
        <v>-1</v>
      </c>
      <c r="BE254" s="38" t="str">
        <f t="shared" si="82"/>
        <v/>
      </c>
      <c r="BF254" s="38" t="str">
        <f t="shared" si="82"/>
        <v/>
      </c>
      <c r="BG254" s="38" t="str">
        <f t="shared" si="82"/>
        <v/>
      </c>
      <c r="BH254" s="39" t="str">
        <f t="shared" si="73"/>
        <v/>
      </c>
      <c r="BI254" s="76" t="str">
        <f t="shared" si="73"/>
        <v/>
      </c>
      <c r="BJ254" s="40" t="str">
        <f t="shared" si="73"/>
        <v/>
      </c>
      <c r="BK254" s="119" t="str">
        <f t="shared" si="79"/>
        <v/>
      </c>
      <c r="BL254" s="120" t="str">
        <f t="shared" si="79"/>
        <v/>
      </c>
      <c r="BM254" s="120" t="str">
        <f t="shared" si="79"/>
        <v/>
      </c>
      <c r="BN254" s="120" t="str">
        <f t="shared" si="79"/>
        <v/>
      </c>
      <c r="BO254" s="121" t="str">
        <f t="shared" si="79"/>
        <v/>
      </c>
      <c r="BP254" s="119">
        <f t="shared" si="80"/>
        <v>219.9</v>
      </c>
      <c r="BQ254" s="120" t="str">
        <f t="shared" si="80"/>
        <v/>
      </c>
      <c r="BR254" s="120" t="str">
        <f t="shared" si="80"/>
        <v/>
      </c>
      <c r="BS254" s="120" t="str">
        <f t="shared" si="80"/>
        <v/>
      </c>
      <c r="BT254" s="121" t="str">
        <f t="shared" si="80"/>
        <v/>
      </c>
      <c r="BU254" s="119" t="str">
        <f t="shared" si="81"/>
        <v/>
      </c>
      <c r="BV254" s="121" t="str">
        <f t="shared" si="81"/>
        <v/>
      </c>
      <c r="BW254" s="121" t="str">
        <f t="shared" si="81"/>
        <v/>
      </c>
      <c r="BX254" s="120" t="str">
        <f t="shared" si="81"/>
        <v/>
      </c>
      <c r="BY254" s="121" t="str">
        <f t="shared" si="81"/>
        <v/>
      </c>
    </row>
    <row r="255" spans="1:77" hidden="1" outlineLevel="1" x14ac:dyDescent="0.2">
      <c r="A255" t="s">
        <v>46</v>
      </c>
      <c r="B255" t="s">
        <v>46</v>
      </c>
      <c r="C255" t="s">
        <v>100</v>
      </c>
      <c r="D255" t="s">
        <v>100</v>
      </c>
      <c r="E255" t="s">
        <v>99</v>
      </c>
      <c r="F255" s="4">
        <f t="shared" si="74"/>
        <v>46260</v>
      </c>
      <c r="G255" t="s">
        <v>38</v>
      </c>
      <c r="H255" s="28">
        <v>0</v>
      </c>
      <c r="I255" s="138">
        <v>0</v>
      </c>
      <c r="J255" s="138">
        <v>0</v>
      </c>
      <c r="K255" s="2">
        <v>0</v>
      </c>
      <c r="L255" s="2">
        <v>0</v>
      </c>
      <c r="M255" s="2">
        <v>0</v>
      </c>
      <c r="N255" s="2">
        <v>0</v>
      </c>
      <c r="O255" s="2">
        <v>0</v>
      </c>
      <c r="P255" s="2">
        <v>0</v>
      </c>
      <c r="Q255" s="29">
        <v>0</v>
      </c>
      <c r="R255" s="30">
        <f t="shared" si="69"/>
        <v>0</v>
      </c>
      <c r="S255" s="30">
        <f t="shared" si="70"/>
        <v>0</v>
      </c>
      <c r="T255" t="s">
        <v>49</v>
      </c>
      <c r="U255" t="s">
        <v>49</v>
      </c>
      <c r="V255" t="s">
        <v>100</v>
      </c>
      <c r="W255" t="s">
        <v>100</v>
      </c>
      <c r="X255" t="s">
        <v>99</v>
      </c>
      <c r="Y255" s="4">
        <f t="shared" si="75"/>
        <v>45896</v>
      </c>
      <c r="Z255" t="s">
        <v>38</v>
      </c>
      <c r="AA255" s="28">
        <v>2</v>
      </c>
      <c r="AB255" s="138">
        <v>0</v>
      </c>
      <c r="AC255" s="138">
        <v>0</v>
      </c>
      <c r="AD255" s="2">
        <v>0</v>
      </c>
      <c r="AE255" s="2">
        <v>0</v>
      </c>
      <c r="AF255" s="2">
        <v>236.93</v>
      </c>
      <c r="AG255" s="2">
        <v>0</v>
      </c>
      <c r="AH255" s="2">
        <v>0</v>
      </c>
      <c r="AI255" s="2">
        <v>0</v>
      </c>
      <c r="AJ255" s="29">
        <v>0</v>
      </c>
      <c r="AK255" s="30">
        <f t="shared" si="71"/>
        <v>0</v>
      </c>
      <c r="AL255" s="30">
        <f t="shared" si="72"/>
        <v>0</v>
      </c>
      <c r="AM255" s="2">
        <f t="shared" si="78"/>
        <v>-2</v>
      </c>
      <c r="AN255" s="2">
        <f t="shared" si="78"/>
        <v>0</v>
      </c>
      <c r="AO255" s="2">
        <f t="shared" si="77"/>
        <v>0</v>
      </c>
      <c r="AP255" s="2">
        <f t="shared" si="77"/>
        <v>0</v>
      </c>
      <c r="AQ255" s="2">
        <f t="shared" si="77"/>
        <v>0</v>
      </c>
      <c r="AR255" s="2">
        <f t="shared" si="77"/>
        <v>-236.93</v>
      </c>
      <c r="AS255" s="2">
        <f t="shared" si="77"/>
        <v>0</v>
      </c>
      <c r="AT255" s="2">
        <f t="shared" si="84"/>
        <v>0</v>
      </c>
      <c r="AU255" s="2">
        <f t="shared" si="84"/>
        <v>0</v>
      </c>
      <c r="AV255" s="29">
        <f t="shared" si="84"/>
        <v>0</v>
      </c>
      <c r="AW255" s="30">
        <f t="shared" si="84"/>
        <v>0</v>
      </c>
      <c r="AX255" s="31">
        <f t="shared" si="84"/>
        <v>0</v>
      </c>
      <c r="AY255" s="38">
        <f t="shared" si="83"/>
        <v>-1</v>
      </c>
      <c r="AZ255" s="38" t="str">
        <f t="shared" si="83"/>
        <v/>
      </c>
      <c r="BA255" s="38" t="str">
        <f t="shared" si="83"/>
        <v/>
      </c>
      <c r="BB255" s="38" t="str">
        <f t="shared" si="82"/>
        <v/>
      </c>
      <c r="BC255" s="38" t="str">
        <f t="shared" si="82"/>
        <v/>
      </c>
      <c r="BD255" s="38">
        <f t="shared" si="82"/>
        <v>-1</v>
      </c>
      <c r="BE255" s="38" t="str">
        <f t="shared" si="82"/>
        <v/>
      </c>
      <c r="BF255" s="38" t="str">
        <f t="shared" si="82"/>
        <v/>
      </c>
      <c r="BG255" s="38" t="str">
        <f t="shared" si="82"/>
        <v/>
      </c>
      <c r="BH255" s="39" t="str">
        <f t="shared" si="73"/>
        <v/>
      </c>
      <c r="BI255" s="76" t="str">
        <f t="shared" si="73"/>
        <v/>
      </c>
      <c r="BJ255" s="40" t="str">
        <f t="shared" si="73"/>
        <v/>
      </c>
      <c r="BK255" s="119" t="str">
        <f t="shared" si="79"/>
        <v/>
      </c>
      <c r="BL255" s="120" t="str">
        <f t="shared" si="79"/>
        <v/>
      </c>
      <c r="BM255" s="120" t="str">
        <f t="shared" si="79"/>
        <v/>
      </c>
      <c r="BN255" s="120" t="str">
        <f t="shared" si="79"/>
        <v/>
      </c>
      <c r="BO255" s="121" t="str">
        <f t="shared" si="79"/>
        <v/>
      </c>
      <c r="BP255" s="119">
        <f t="shared" si="80"/>
        <v>118.465</v>
      </c>
      <c r="BQ255" s="120" t="str">
        <f t="shared" si="80"/>
        <v/>
      </c>
      <c r="BR255" s="120" t="str">
        <f t="shared" si="80"/>
        <v/>
      </c>
      <c r="BS255" s="120" t="str">
        <f t="shared" si="80"/>
        <v/>
      </c>
      <c r="BT255" s="121" t="str">
        <f t="shared" si="80"/>
        <v/>
      </c>
      <c r="BU255" s="119" t="str">
        <f t="shared" si="81"/>
        <v/>
      </c>
      <c r="BV255" s="121" t="str">
        <f t="shared" si="81"/>
        <v/>
      </c>
      <c r="BW255" s="121" t="str">
        <f t="shared" si="81"/>
        <v/>
      </c>
      <c r="BX255" s="120" t="str">
        <f t="shared" si="81"/>
        <v/>
      </c>
      <c r="BY255" s="121" t="str">
        <f t="shared" si="81"/>
        <v/>
      </c>
    </row>
    <row r="256" spans="1:77" hidden="1" outlineLevel="1" x14ac:dyDescent="0.2">
      <c r="A256" t="s">
        <v>46</v>
      </c>
      <c r="B256" t="s">
        <v>46</v>
      </c>
      <c r="C256" t="s">
        <v>100</v>
      </c>
      <c r="D256" t="s">
        <v>100</v>
      </c>
      <c r="E256" t="s">
        <v>99</v>
      </c>
      <c r="F256" s="4">
        <f t="shared" si="74"/>
        <v>46261</v>
      </c>
      <c r="G256" t="s">
        <v>39</v>
      </c>
      <c r="H256" s="28">
        <v>0</v>
      </c>
      <c r="I256" s="138">
        <v>0</v>
      </c>
      <c r="J256" s="138">
        <v>0</v>
      </c>
      <c r="K256" s="2">
        <v>0</v>
      </c>
      <c r="L256" s="2">
        <v>0</v>
      </c>
      <c r="M256" s="2">
        <v>0</v>
      </c>
      <c r="N256" s="2">
        <v>0</v>
      </c>
      <c r="O256" s="2">
        <v>0</v>
      </c>
      <c r="P256" s="2">
        <v>0</v>
      </c>
      <c r="Q256" s="29">
        <v>0</v>
      </c>
      <c r="R256" s="30">
        <f t="shared" si="69"/>
        <v>0</v>
      </c>
      <c r="S256" s="30">
        <f t="shared" si="70"/>
        <v>0</v>
      </c>
      <c r="T256" t="s">
        <v>49</v>
      </c>
      <c r="U256" t="s">
        <v>49</v>
      </c>
      <c r="V256" t="s">
        <v>100</v>
      </c>
      <c r="W256" t="s">
        <v>100</v>
      </c>
      <c r="X256" t="s">
        <v>99</v>
      </c>
      <c r="Y256" s="4">
        <f t="shared" si="75"/>
        <v>45897</v>
      </c>
      <c r="Z256" t="s">
        <v>39</v>
      </c>
      <c r="AA256" s="28">
        <v>4</v>
      </c>
      <c r="AB256" s="138">
        <v>1</v>
      </c>
      <c r="AC256" s="138">
        <v>0</v>
      </c>
      <c r="AD256" s="2">
        <v>0</v>
      </c>
      <c r="AE256" s="2">
        <v>0</v>
      </c>
      <c r="AF256" s="2">
        <v>1512.18</v>
      </c>
      <c r="AG256" s="2">
        <v>0</v>
      </c>
      <c r="AH256" s="2">
        <v>0</v>
      </c>
      <c r="AI256" s="2">
        <v>0</v>
      </c>
      <c r="AJ256" s="29">
        <v>0</v>
      </c>
      <c r="AK256" s="30">
        <f t="shared" si="71"/>
        <v>1</v>
      </c>
      <c r="AL256" s="30">
        <f t="shared" si="72"/>
        <v>0</v>
      </c>
      <c r="AM256" s="2">
        <f t="shared" si="78"/>
        <v>-4</v>
      </c>
      <c r="AN256" s="2">
        <f t="shared" si="78"/>
        <v>-1</v>
      </c>
      <c r="AO256" s="2">
        <f t="shared" si="77"/>
        <v>0</v>
      </c>
      <c r="AP256" s="2">
        <f t="shared" si="77"/>
        <v>0</v>
      </c>
      <c r="AQ256" s="2">
        <f t="shared" si="77"/>
        <v>0</v>
      </c>
      <c r="AR256" s="2">
        <f t="shared" si="77"/>
        <v>-1512.18</v>
      </c>
      <c r="AS256" s="2">
        <f t="shared" si="77"/>
        <v>0</v>
      </c>
      <c r="AT256" s="2">
        <f t="shared" si="84"/>
        <v>0</v>
      </c>
      <c r="AU256" s="2">
        <f t="shared" si="84"/>
        <v>0</v>
      </c>
      <c r="AV256" s="29">
        <f t="shared" si="84"/>
        <v>0</v>
      </c>
      <c r="AW256" s="30">
        <f t="shared" si="84"/>
        <v>-1</v>
      </c>
      <c r="AX256" s="31">
        <f t="shared" si="84"/>
        <v>0</v>
      </c>
      <c r="AY256" s="38">
        <f t="shared" si="83"/>
        <v>-1</v>
      </c>
      <c r="AZ256" s="38">
        <f t="shared" si="83"/>
        <v>-1</v>
      </c>
      <c r="BA256" s="38" t="str">
        <f t="shared" si="83"/>
        <v/>
      </c>
      <c r="BB256" s="38" t="str">
        <f t="shared" si="82"/>
        <v/>
      </c>
      <c r="BC256" s="38" t="str">
        <f t="shared" si="82"/>
        <v/>
      </c>
      <c r="BD256" s="38">
        <f t="shared" si="82"/>
        <v>-1</v>
      </c>
      <c r="BE256" s="38" t="str">
        <f t="shared" si="82"/>
        <v/>
      </c>
      <c r="BF256" s="38" t="str">
        <f t="shared" si="82"/>
        <v/>
      </c>
      <c r="BG256" s="38" t="str">
        <f t="shared" si="82"/>
        <v/>
      </c>
      <c r="BH256" s="39" t="str">
        <f t="shared" si="73"/>
        <v/>
      </c>
      <c r="BI256" s="76">
        <f t="shared" si="73"/>
        <v>-1</v>
      </c>
      <c r="BJ256" s="40" t="str">
        <f t="shared" si="73"/>
        <v/>
      </c>
      <c r="BK256" s="119" t="str">
        <f t="shared" si="79"/>
        <v/>
      </c>
      <c r="BL256" s="120" t="str">
        <f t="shared" si="79"/>
        <v/>
      </c>
      <c r="BM256" s="120" t="str">
        <f t="shared" si="79"/>
        <v/>
      </c>
      <c r="BN256" s="120" t="str">
        <f t="shared" si="79"/>
        <v/>
      </c>
      <c r="BO256" s="121" t="str">
        <f t="shared" si="79"/>
        <v/>
      </c>
      <c r="BP256" s="119">
        <f t="shared" si="80"/>
        <v>378.04500000000002</v>
      </c>
      <c r="BQ256" s="120">
        <f t="shared" si="80"/>
        <v>0</v>
      </c>
      <c r="BR256" s="120" t="str">
        <f t="shared" si="80"/>
        <v/>
      </c>
      <c r="BS256" s="120" t="str">
        <f t="shared" si="80"/>
        <v/>
      </c>
      <c r="BT256" s="121" t="str">
        <f t="shared" si="80"/>
        <v/>
      </c>
      <c r="BU256" s="119" t="str">
        <f t="shared" si="81"/>
        <v/>
      </c>
      <c r="BV256" s="121" t="str">
        <f t="shared" si="81"/>
        <v/>
      </c>
      <c r="BW256" s="121" t="str">
        <f t="shared" si="81"/>
        <v/>
      </c>
      <c r="BX256" s="120" t="str">
        <f t="shared" si="81"/>
        <v/>
      </c>
      <c r="BY256" s="121" t="str">
        <f t="shared" si="81"/>
        <v/>
      </c>
    </row>
    <row r="257" spans="1:77" hidden="1" outlineLevel="1" x14ac:dyDescent="0.2">
      <c r="A257" t="s">
        <v>46</v>
      </c>
      <c r="B257" t="s">
        <v>46</v>
      </c>
      <c r="C257" t="s">
        <v>100</v>
      </c>
      <c r="D257" t="s">
        <v>100</v>
      </c>
      <c r="E257" t="s">
        <v>99</v>
      </c>
      <c r="F257" s="4">
        <f t="shared" si="74"/>
        <v>46262</v>
      </c>
      <c r="G257" t="s">
        <v>40</v>
      </c>
      <c r="H257" s="28">
        <v>0</v>
      </c>
      <c r="I257" s="138">
        <v>0</v>
      </c>
      <c r="J257" s="138">
        <v>0</v>
      </c>
      <c r="K257" s="2">
        <v>0</v>
      </c>
      <c r="L257" s="2">
        <v>0</v>
      </c>
      <c r="M257" s="2">
        <v>0</v>
      </c>
      <c r="N257" s="2">
        <v>0</v>
      </c>
      <c r="O257" s="2">
        <v>0</v>
      </c>
      <c r="P257" s="2">
        <v>0</v>
      </c>
      <c r="Q257" s="29">
        <v>0</v>
      </c>
      <c r="R257" s="30">
        <f t="shared" si="69"/>
        <v>0</v>
      </c>
      <c r="S257" s="30">
        <f t="shared" si="70"/>
        <v>0</v>
      </c>
      <c r="T257" t="s">
        <v>49</v>
      </c>
      <c r="U257" t="s">
        <v>49</v>
      </c>
      <c r="V257" t="s">
        <v>100</v>
      </c>
      <c r="W257" t="s">
        <v>100</v>
      </c>
      <c r="X257" t="s">
        <v>99</v>
      </c>
      <c r="Y257" s="4">
        <f t="shared" si="75"/>
        <v>45898</v>
      </c>
      <c r="Z257" t="s">
        <v>40</v>
      </c>
      <c r="AA257" s="28">
        <v>1</v>
      </c>
      <c r="AB257" s="138">
        <v>0</v>
      </c>
      <c r="AC257" s="138">
        <v>0</v>
      </c>
      <c r="AD257" s="2">
        <v>0</v>
      </c>
      <c r="AE257" s="2">
        <v>0</v>
      </c>
      <c r="AF257" s="2">
        <v>58.99</v>
      </c>
      <c r="AG257" s="2">
        <v>0</v>
      </c>
      <c r="AH257" s="2">
        <v>0</v>
      </c>
      <c r="AI257" s="2">
        <v>0</v>
      </c>
      <c r="AJ257" s="29">
        <v>0</v>
      </c>
      <c r="AK257" s="30">
        <f t="shared" si="71"/>
        <v>0</v>
      </c>
      <c r="AL257" s="30">
        <f t="shared" si="72"/>
        <v>0</v>
      </c>
      <c r="AM257" s="2">
        <f t="shared" si="78"/>
        <v>-1</v>
      </c>
      <c r="AN257" s="2">
        <f t="shared" si="78"/>
        <v>0</v>
      </c>
      <c r="AO257" s="2">
        <f t="shared" si="77"/>
        <v>0</v>
      </c>
      <c r="AP257" s="2">
        <f t="shared" si="77"/>
        <v>0</v>
      </c>
      <c r="AQ257" s="2">
        <f t="shared" si="77"/>
        <v>0</v>
      </c>
      <c r="AR257" s="2">
        <f t="shared" si="77"/>
        <v>-58.99</v>
      </c>
      <c r="AS257" s="2">
        <f t="shared" si="77"/>
        <v>0</v>
      </c>
      <c r="AT257" s="2">
        <f t="shared" si="84"/>
        <v>0</v>
      </c>
      <c r="AU257" s="2">
        <f t="shared" si="84"/>
        <v>0</v>
      </c>
      <c r="AV257" s="29">
        <f t="shared" si="84"/>
        <v>0</v>
      </c>
      <c r="AW257" s="30">
        <f t="shared" si="84"/>
        <v>0</v>
      </c>
      <c r="AX257" s="31">
        <f t="shared" si="84"/>
        <v>0</v>
      </c>
      <c r="AY257" s="38">
        <f t="shared" si="83"/>
        <v>-1</v>
      </c>
      <c r="AZ257" s="38" t="str">
        <f t="shared" si="83"/>
        <v/>
      </c>
      <c r="BA257" s="38" t="str">
        <f t="shared" si="83"/>
        <v/>
      </c>
      <c r="BB257" s="38" t="str">
        <f t="shared" si="82"/>
        <v/>
      </c>
      <c r="BC257" s="38" t="str">
        <f t="shared" si="82"/>
        <v/>
      </c>
      <c r="BD257" s="38">
        <f t="shared" si="82"/>
        <v>-1</v>
      </c>
      <c r="BE257" s="38" t="str">
        <f t="shared" si="82"/>
        <v/>
      </c>
      <c r="BF257" s="38" t="str">
        <f t="shared" si="82"/>
        <v/>
      </c>
      <c r="BG257" s="38" t="str">
        <f t="shared" si="82"/>
        <v/>
      </c>
      <c r="BH257" s="39" t="str">
        <f t="shared" si="73"/>
        <v/>
      </c>
      <c r="BI257" s="76" t="str">
        <f t="shared" si="73"/>
        <v/>
      </c>
      <c r="BJ257" s="40" t="str">
        <f t="shared" si="73"/>
        <v/>
      </c>
      <c r="BK257" s="119" t="str">
        <f t="shared" si="79"/>
        <v/>
      </c>
      <c r="BL257" s="120" t="str">
        <f t="shared" si="79"/>
        <v/>
      </c>
      <c r="BM257" s="120" t="str">
        <f t="shared" si="79"/>
        <v/>
      </c>
      <c r="BN257" s="120" t="str">
        <f t="shared" si="79"/>
        <v/>
      </c>
      <c r="BO257" s="121" t="str">
        <f t="shared" si="79"/>
        <v/>
      </c>
      <c r="BP257" s="119">
        <f t="shared" si="80"/>
        <v>58.99</v>
      </c>
      <c r="BQ257" s="120" t="str">
        <f t="shared" si="80"/>
        <v/>
      </c>
      <c r="BR257" s="120" t="str">
        <f t="shared" si="80"/>
        <v/>
      </c>
      <c r="BS257" s="120" t="str">
        <f t="shared" si="80"/>
        <v/>
      </c>
      <c r="BT257" s="121" t="str">
        <f t="shared" si="80"/>
        <v/>
      </c>
      <c r="BU257" s="119" t="str">
        <f t="shared" si="81"/>
        <v/>
      </c>
      <c r="BV257" s="121" t="str">
        <f t="shared" si="81"/>
        <v/>
      </c>
      <c r="BW257" s="121" t="str">
        <f t="shared" si="81"/>
        <v/>
      </c>
      <c r="BX257" s="120" t="str">
        <f t="shared" si="81"/>
        <v/>
      </c>
      <c r="BY257" s="121" t="str">
        <f t="shared" si="81"/>
        <v/>
      </c>
    </row>
    <row r="258" spans="1:77" ht="13.5" hidden="1" outlineLevel="1" thickBot="1" x14ac:dyDescent="0.25">
      <c r="A258" t="s">
        <v>46</v>
      </c>
      <c r="B258" t="s">
        <v>46</v>
      </c>
      <c r="C258" t="s">
        <v>100</v>
      </c>
      <c r="D258" t="s">
        <v>100</v>
      </c>
      <c r="E258" t="s">
        <v>99</v>
      </c>
      <c r="F258" s="59">
        <f t="shared" si="74"/>
        <v>46263</v>
      </c>
      <c r="G258" s="42" t="s">
        <v>41</v>
      </c>
      <c r="H258" s="43">
        <v>0</v>
      </c>
      <c r="I258" s="44">
        <v>0</v>
      </c>
      <c r="J258" s="44">
        <v>0</v>
      </c>
      <c r="K258" s="44">
        <v>0</v>
      </c>
      <c r="L258" s="44">
        <v>0</v>
      </c>
      <c r="M258" s="44">
        <v>0</v>
      </c>
      <c r="N258" s="44">
        <v>0</v>
      </c>
      <c r="O258" s="44">
        <v>0</v>
      </c>
      <c r="P258" s="44">
        <v>0</v>
      </c>
      <c r="Q258" s="45">
        <v>0</v>
      </c>
      <c r="R258" s="46">
        <f t="shared" si="69"/>
        <v>0</v>
      </c>
      <c r="S258" s="46">
        <f t="shared" si="70"/>
        <v>0</v>
      </c>
      <c r="T258" t="s">
        <v>49</v>
      </c>
      <c r="U258" t="s">
        <v>49</v>
      </c>
      <c r="V258" t="s">
        <v>100</v>
      </c>
      <c r="W258" t="s">
        <v>100</v>
      </c>
      <c r="X258" t="s">
        <v>99</v>
      </c>
      <c r="Y258" s="59">
        <f t="shared" si="75"/>
        <v>45899</v>
      </c>
      <c r="Z258" s="42" t="s">
        <v>41</v>
      </c>
      <c r="AA258" s="43">
        <v>2</v>
      </c>
      <c r="AB258" s="44">
        <v>0</v>
      </c>
      <c r="AC258" s="44">
        <v>0</v>
      </c>
      <c r="AD258" s="44">
        <v>0</v>
      </c>
      <c r="AE258" s="44">
        <v>0</v>
      </c>
      <c r="AF258" s="44">
        <v>216.94</v>
      </c>
      <c r="AG258" s="44">
        <v>0</v>
      </c>
      <c r="AH258" s="44">
        <v>0</v>
      </c>
      <c r="AI258" s="44">
        <v>0</v>
      </c>
      <c r="AJ258" s="45">
        <v>0</v>
      </c>
      <c r="AK258" s="46">
        <f t="shared" si="71"/>
        <v>0</v>
      </c>
      <c r="AL258" s="46">
        <f t="shared" si="72"/>
        <v>0</v>
      </c>
      <c r="AM258" s="44">
        <f t="shared" si="78"/>
        <v>-2</v>
      </c>
      <c r="AN258" s="44">
        <f t="shared" si="78"/>
        <v>0</v>
      </c>
      <c r="AO258" s="44">
        <f t="shared" si="77"/>
        <v>0</v>
      </c>
      <c r="AP258" s="44">
        <f t="shared" si="77"/>
        <v>0</v>
      </c>
      <c r="AQ258" s="44">
        <f t="shared" si="77"/>
        <v>0</v>
      </c>
      <c r="AR258" s="44">
        <f t="shared" si="77"/>
        <v>-216.94</v>
      </c>
      <c r="AS258" s="44">
        <f t="shared" si="77"/>
        <v>0</v>
      </c>
      <c r="AT258" s="44">
        <f t="shared" si="84"/>
        <v>0</v>
      </c>
      <c r="AU258" s="44">
        <f t="shared" si="84"/>
        <v>0</v>
      </c>
      <c r="AV258" s="45">
        <f t="shared" si="84"/>
        <v>0</v>
      </c>
      <c r="AW258" s="46">
        <f t="shared" si="84"/>
        <v>0</v>
      </c>
      <c r="AX258" s="47">
        <f t="shared" si="84"/>
        <v>0</v>
      </c>
      <c r="AY258" s="56">
        <f t="shared" si="83"/>
        <v>-1</v>
      </c>
      <c r="AZ258" s="56" t="str">
        <f t="shared" si="83"/>
        <v/>
      </c>
      <c r="BA258" s="56" t="str">
        <f t="shared" si="83"/>
        <v/>
      </c>
      <c r="BB258" s="56" t="str">
        <f t="shared" si="82"/>
        <v/>
      </c>
      <c r="BC258" s="56" t="str">
        <f t="shared" si="82"/>
        <v/>
      </c>
      <c r="BD258" s="56">
        <f t="shared" si="82"/>
        <v>-1</v>
      </c>
      <c r="BE258" s="56" t="str">
        <f t="shared" si="82"/>
        <v/>
      </c>
      <c r="BF258" s="56" t="str">
        <f t="shared" si="82"/>
        <v/>
      </c>
      <c r="BG258" s="56" t="str">
        <f t="shared" si="82"/>
        <v/>
      </c>
      <c r="BH258" s="57" t="str">
        <f t="shared" si="73"/>
        <v/>
      </c>
      <c r="BI258" s="81" t="str">
        <f t="shared" si="73"/>
        <v/>
      </c>
      <c r="BJ258" s="58" t="str">
        <f t="shared" si="73"/>
        <v/>
      </c>
      <c r="BK258" s="122" t="str">
        <f t="shared" si="79"/>
        <v/>
      </c>
      <c r="BL258" s="123" t="str">
        <f t="shared" si="79"/>
        <v/>
      </c>
      <c r="BM258" s="123" t="str">
        <f t="shared" si="79"/>
        <v/>
      </c>
      <c r="BN258" s="123" t="str">
        <f t="shared" si="79"/>
        <v/>
      </c>
      <c r="BO258" s="124" t="str">
        <f t="shared" si="79"/>
        <v/>
      </c>
      <c r="BP258" s="122">
        <f t="shared" si="80"/>
        <v>108.47</v>
      </c>
      <c r="BQ258" s="123" t="str">
        <f t="shared" si="80"/>
        <v/>
      </c>
      <c r="BR258" s="123" t="str">
        <f t="shared" si="80"/>
        <v/>
      </c>
      <c r="BS258" s="123" t="str">
        <f t="shared" si="80"/>
        <v/>
      </c>
      <c r="BT258" s="124" t="str">
        <f t="shared" si="80"/>
        <v/>
      </c>
      <c r="BU258" s="122" t="str">
        <f t="shared" si="81"/>
        <v/>
      </c>
      <c r="BV258" s="124" t="str">
        <f t="shared" si="81"/>
        <v/>
      </c>
      <c r="BW258" s="124" t="str">
        <f t="shared" si="81"/>
        <v/>
      </c>
      <c r="BX258" s="123" t="str">
        <f t="shared" si="81"/>
        <v/>
      </c>
      <c r="BY258" s="124" t="str">
        <f t="shared" si="81"/>
        <v/>
      </c>
    </row>
    <row r="259" spans="1:77" hidden="1" outlineLevel="1" x14ac:dyDescent="0.2">
      <c r="A259" t="s">
        <v>46</v>
      </c>
      <c r="B259" t="s">
        <v>46</v>
      </c>
      <c r="C259" t="s">
        <v>107</v>
      </c>
      <c r="D259" t="s">
        <v>100</v>
      </c>
      <c r="E259" t="s">
        <v>103</v>
      </c>
      <c r="F259" s="4">
        <f t="shared" si="74"/>
        <v>46264</v>
      </c>
      <c r="G259" t="s">
        <v>35</v>
      </c>
      <c r="H259" s="28">
        <v>0</v>
      </c>
      <c r="I259" s="138">
        <v>0</v>
      </c>
      <c r="J259" s="138">
        <v>0</v>
      </c>
      <c r="K259" s="2">
        <v>0</v>
      </c>
      <c r="L259" s="2">
        <v>0</v>
      </c>
      <c r="M259" s="2">
        <v>0</v>
      </c>
      <c r="N259" s="2">
        <v>0</v>
      </c>
      <c r="O259" s="2">
        <v>0</v>
      </c>
      <c r="P259" s="2">
        <v>0</v>
      </c>
      <c r="Q259" s="29">
        <v>0</v>
      </c>
      <c r="R259" s="30">
        <f t="shared" si="69"/>
        <v>0</v>
      </c>
      <c r="S259" s="30">
        <f t="shared" si="70"/>
        <v>0</v>
      </c>
      <c r="T259" t="s">
        <v>49</v>
      </c>
      <c r="U259" t="s">
        <v>49</v>
      </c>
      <c r="V259" t="s">
        <v>107</v>
      </c>
      <c r="W259" t="s">
        <v>100</v>
      </c>
      <c r="X259" t="s">
        <v>103</v>
      </c>
      <c r="Y259" s="4">
        <f t="shared" si="75"/>
        <v>45900</v>
      </c>
      <c r="Z259" t="s">
        <v>35</v>
      </c>
      <c r="AA259" s="28">
        <v>0</v>
      </c>
      <c r="AB259" s="138">
        <v>0</v>
      </c>
      <c r="AC259" s="138">
        <v>0</v>
      </c>
      <c r="AD259" s="2">
        <v>0</v>
      </c>
      <c r="AE259" s="2">
        <v>0</v>
      </c>
      <c r="AF259" s="2">
        <v>0</v>
      </c>
      <c r="AG259" s="2">
        <v>0</v>
      </c>
      <c r="AH259" s="2">
        <v>0</v>
      </c>
      <c r="AI259" s="2">
        <v>0</v>
      </c>
      <c r="AJ259" s="29">
        <v>0</v>
      </c>
      <c r="AK259" s="30">
        <f t="shared" si="71"/>
        <v>0</v>
      </c>
      <c r="AL259" s="30">
        <f t="shared" si="72"/>
        <v>0</v>
      </c>
      <c r="AM259" s="2">
        <f t="shared" si="78"/>
        <v>0</v>
      </c>
      <c r="AN259" s="2">
        <f t="shared" si="78"/>
        <v>0</v>
      </c>
      <c r="AO259" s="2">
        <f t="shared" si="77"/>
        <v>0</v>
      </c>
      <c r="AP259" s="2">
        <f t="shared" si="77"/>
        <v>0</v>
      </c>
      <c r="AQ259" s="2">
        <f t="shared" si="77"/>
        <v>0</v>
      </c>
      <c r="AR259" s="2">
        <f t="shared" si="77"/>
        <v>0</v>
      </c>
      <c r="AS259" s="2">
        <f t="shared" si="77"/>
        <v>0</v>
      </c>
      <c r="AT259" s="2">
        <f t="shared" si="84"/>
        <v>0</v>
      </c>
      <c r="AU259" s="2">
        <f t="shared" si="84"/>
        <v>0</v>
      </c>
      <c r="AV259" s="29">
        <f t="shared" si="84"/>
        <v>0</v>
      </c>
      <c r="AW259" s="30">
        <f t="shared" si="84"/>
        <v>0</v>
      </c>
      <c r="AX259" s="31">
        <f t="shared" si="84"/>
        <v>0</v>
      </c>
      <c r="AY259" s="38" t="str">
        <f t="shared" si="83"/>
        <v/>
      </c>
      <c r="AZ259" s="38" t="str">
        <f t="shared" si="83"/>
        <v/>
      </c>
      <c r="BA259" s="38" t="str">
        <f t="shared" si="83"/>
        <v/>
      </c>
      <c r="BB259" s="38" t="str">
        <f t="shared" si="82"/>
        <v/>
      </c>
      <c r="BC259" s="38" t="str">
        <f t="shared" si="82"/>
        <v/>
      </c>
      <c r="BD259" s="38" t="str">
        <f t="shared" si="82"/>
        <v/>
      </c>
      <c r="BE259" s="38" t="str">
        <f t="shared" si="82"/>
        <v/>
      </c>
      <c r="BF259" s="38" t="str">
        <f t="shared" si="82"/>
        <v/>
      </c>
      <c r="BG259" s="38" t="str">
        <f t="shared" si="82"/>
        <v/>
      </c>
      <c r="BH259" s="39" t="str">
        <f t="shared" si="73"/>
        <v/>
      </c>
      <c r="BI259" s="76" t="str">
        <f t="shared" si="73"/>
        <v/>
      </c>
      <c r="BJ259" s="40" t="str">
        <f t="shared" si="73"/>
        <v/>
      </c>
      <c r="BK259" s="116" t="str">
        <f t="shared" si="79"/>
        <v/>
      </c>
      <c r="BL259" s="117" t="str">
        <f t="shared" si="79"/>
        <v/>
      </c>
      <c r="BM259" s="117" t="str">
        <f t="shared" si="79"/>
        <v/>
      </c>
      <c r="BN259" s="117" t="str">
        <f t="shared" si="79"/>
        <v/>
      </c>
      <c r="BO259" s="118" t="str">
        <f t="shared" si="79"/>
        <v/>
      </c>
      <c r="BP259" s="116" t="str">
        <f t="shared" si="80"/>
        <v/>
      </c>
      <c r="BQ259" s="117" t="str">
        <f t="shared" si="80"/>
        <v/>
      </c>
      <c r="BR259" s="117" t="str">
        <f t="shared" si="80"/>
        <v/>
      </c>
      <c r="BS259" s="117" t="str">
        <f t="shared" si="80"/>
        <v/>
      </c>
      <c r="BT259" s="118" t="str">
        <f t="shared" si="80"/>
        <v/>
      </c>
      <c r="BU259" s="116" t="str">
        <f t="shared" si="81"/>
        <v/>
      </c>
      <c r="BV259" s="118" t="str">
        <f t="shared" si="81"/>
        <v/>
      </c>
      <c r="BW259" s="118" t="str">
        <f t="shared" si="81"/>
        <v/>
      </c>
      <c r="BX259" s="117" t="str">
        <f t="shared" si="81"/>
        <v/>
      </c>
      <c r="BY259" s="118" t="str">
        <f t="shared" si="81"/>
        <v/>
      </c>
    </row>
    <row r="260" spans="1:77" hidden="1" outlineLevel="1" x14ac:dyDescent="0.2">
      <c r="A260" t="s">
        <v>46</v>
      </c>
      <c r="B260" t="s">
        <v>46</v>
      </c>
      <c r="C260" t="s">
        <v>107</v>
      </c>
      <c r="D260" t="s">
        <v>100</v>
      </c>
      <c r="E260" t="s">
        <v>103</v>
      </c>
      <c r="F260" s="4">
        <f t="shared" si="74"/>
        <v>46265</v>
      </c>
      <c r="G260" t="s">
        <v>36</v>
      </c>
      <c r="H260" s="28">
        <v>0</v>
      </c>
      <c r="I260" s="138">
        <v>0</v>
      </c>
      <c r="J260" s="138">
        <v>0</v>
      </c>
      <c r="K260" s="2">
        <v>0</v>
      </c>
      <c r="L260" s="2">
        <v>0</v>
      </c>
      <c r="M260" s="2">
        <v>0</v>
      </c>
      <c r="N260" s="2">
        <v>0</v>
      </c>
      <c r="O260" s="2">
        <v>0</v>
      </c>
      <c r="P260" s="2">
        <v>0</v>
      </c>
      <c r="Q260" s="29">
        <v>0</v>
      </c>
      <c r="R260" s="30">
        <f t="shared" si="69"/>
        <v>0</v>
      </c>
      <c r="S260" s="30">
        <f t="shared" si="70"/>
        <v>0</v>
      </c>
      <c r="T260" t="s">
        <v>49</v>
      </c>
      <c r="U260" t="s">
        <v>49</v>
      </c>
      <c r="V260" t="s">
        <v>107</v>
      </c>
      <c r="W260" t="s">
        <v>107</v>
      </c>
      <c r="X260" t="s">
        <v>103</v>
      </c>
      <c r="Y260" s="4">
        <f t="shared" si="75"/>
        <v>45901</v>
      </c>
      <c r="Z260" t="s">
        <v>36</v>
      </c>
      <c r="AA260" s="28">
        <v>2</v>
      </c>
      <c r="AB260" s="138">
        <v>0</v>
      </c>
      <c r="AC260" s="138">
        <v>0</v>
      </c>
      <c r="AD260" s="2">
        <v>0</v>
      </c>
      <c r="AE260" s="2">
        <v>0</v>
      </c>
      <c r="AF260" s="2">
        <v>140.93</v>
      </c>
      <c r="AG260" s="2">
        <v>0</v>
      </c>
      <c r="AH260" s="2">
        <v>0</v>
      </c>
      <c r="AI260" s="2">
        <v>0</v>
      </c>
      <c r="AJ260" s="29">
        <v>0</v>
      </c>
      <c r="AK260" s="30">
        <f t="shared" si="71"/>
        <v>0</v>
      </c>
      <c r="AL260" s="30">
        <f t="shared" si="72"/>
        <v>0</v>
      </c>
      <c r="AM260" s="2">
        <f t="shared" si="78"/>
        <v>-2</v>
      </c>
      <c r="AN260" s="2">
        <f t="shared" si="78"/>
        <v>0</v>
      </c>
      <c r="AO260" s="2">
        <f t="shared" si="77"/>
        <v>0</v>
      </c>
      <c r="AP260" s="2">
        <f t="shared" si="77"/>
        <v>0</v>
      </c>
      <c r="AQ260" s="2">
        <f t="shared" si="77"/>
        <v>0</v>
      </c>
      <c r="AR260" s="2">
        <f t="shared" si="77"/>
        <v>-140.93</v>
      </c>
      <c r="AS260" s="2">
        <f t="shared" si="77"/>
        <v>0</v>
      </c>
      <c r="AT260" s="2">
        <f t="shared" si="84"/>
        <v>0</v>
      </c>
      <c r="AU260" s="2">
        <f t="shared" si="84"/>
        <v>0</v>
      </c>
      <c r="AV260" s="29">
        <f t="shared" si="84"/>
        <v>0</v>
      </c>
      <c r="AW260" s="30">
        <f t="shared" si="84"/>
        <v>0</v>
      </c>
      <c r="AX260" s="31">
        <f t="shared" si="84"/>
        <v>0</v>
      </c>
      <c r="AY260" s="38">
        <f t="shared" si="83"/>
        <v>-1</v>
      </c>
      <c r="AZ260" s="38" t="str">
        <f t="shared" si="83"/>
        <v/>
      </c>
      <c r="BA260" s="38" t="str">
        <f t="shared" si="83"/>
        <v/>
      </c>
      <c r="BB260" s="38" t="str">
        <f t="shared" si="82"/>
        <v/>
      </c>
      <c r="BC260" s="38" t="str">
        <f t="shared" si="82"/>
        <v/>
      </c>
      <c r="BD260" s="38">
        <f t="shared" si="82"/>
        <v>-1</v>
      </c>
      <c r="BE260" s="38" t="str">
        <f t="shared" si="82"/>
        <v/>
      </c>
      <c r="BF260" s="38" t="str">
        <f t="shared" si="82"/>
        <v/>
      </c>
      <c r="BG260" s="38" t="str">
        <f t="shared" si="82"/>
        <v/>
      </c>
      <c r="BH260" s="39" t="str">
        <f t="shared" si="73"/>
        <v/>
      </c>
      <c r="BI260" s="76" t="str">
        <f t="shared" si="73"/>
        <v/>
      </c>
      <c r="BJ260" s="40" t="str">
        <f t="shared" si="73"/>
        <v/>
      </c>
      <c r="BK260" s="119" t="str">
        <f t="shared" si="79"/>
        <v/>
      </c>
      <c r="BL260" s="120" t="str">
        <f t="shared" si="79"/>
        <v/>
      </c>
      <c r="BM260" s="120" t="str">
        <f t="shared" si="79"/>
        <v/>
      </c>
      <c r="BN260" s="120" t="str">
        <f t="shared" si="79"/>
        <v/>
      </c>
      <c r="BO260" s="121" t="str">
        <f t="shared" si="79"/>
        <v/>
      </c>
      <c r="BP260" s="119">
        <f t="shared" si="80"/>
        <v>70.465000000000003</v>
      </c>
      <c r="BQ260" s="120" t="str">
        <f t="shared" si="80"/>
        <v/>
      </c>
      <c r="BR260" s="120" t="str">
        <f t="shared" si="80"/>
        <v/>
      </c>
      <c r="BS260" s="120" t="str">
        <f t="shared" si="80"/>
        <v/>
      </c>
      <c r="BT260" s="121" t="str">
        <f t="shared" si="80"/>
        <v/>
      </c>
      <c r="BU260" s="119" t="str">
        <f t="shared" si="81"/>
        <v/>
      </c>
      <c r="BV260" s="121" t="str">
        <f t="shared" si="81"/>
        <v/>
      </c>
      <c r="BW260" s="121" t="str">
        <f t="shared" si="81"/>
        <v/>
      </c>
      <c r="BX260" s="120" t="str">
        <f t="shared" si="81"/>
        <v/>
      </c>
      <c r="BY260" s="121" t="str">
        <f t="shared" si="81"/>
        <v/>
      </c>
    </row>
    <row r="261" spans="1:77" hidden="1" outlineLevel="1" x14ac:dyDescent="0.2">
      <c r="A261" t="s">
        <v>46</v>
      </c>
      <c r="B261" t="s">
        <v>46</v>
      </c>
      <c r="C261" t="s">
        <v>107</v>
      </c>
      <c r="D261" t="s">
        <v>107</v>
      </c>
      <c r="E261" t="s">
        <v>103</v>
      </c>
      <c r="F261" s="4">
        <f t="shared" si="74"/>
        <v>46266</v>
      </c>
      <c r="G261" t="s">
        <v>37</v>
      </c>
      <c r="H261" s="28">
        <v>0</v>
      </c>
      <c r="I261" s="138">
        <v>0</v>
      </c>
      <c r="J261" s="138">
        <v>0</v>
      </c>
      <c r="K261" s="2">
        <v>0</v>
      </c>
      <c r="L261" s="2">
        <v>0</v>
      </c>
      <c r="M261" s="2">
        <v>0</v>
      </c>
      <c r="N261" s="2">
        <v>0</v>
      </c>
      <c r="O261" s="2">
        <v>0</v>
      </c>
      <c r="P261" s="2">
        <v>0</v>
      </c>
      <c r="Q261" s="29">
        <v>0</v>
      </c>
      <c r="R261" s="30">
        <f t="shared" si="69"/>
        <v>0</v>
      </c>
      <c r="S261" s="30">
        <f t="shared" si="70"/>
        <v>0</v>
      </c>
      <c r="T261" t="s">
        <v>49</v>
      </c>
      <c r="U261" t="s">
        <v>49</v>
      </c>
      <c r="V261" t="s">
        <v>107</v>
      </c>
      <c r="W261" t="s">
        <v>107</v>
      </c>
      <c r="X261" t="s">
        <v>103</v>
      </c>
      <c r="Y261" s="4">
        <f t="shared" si="75"/>
        <v>45902</v>
      </c>
      <c r="Z261" t="s">
        <v>37</v>
      </c>
      <c r="AA261" s="28">
        <v>3</v>
      </c>
      <c r="AB261" s="138">
        <v>0</v>
      </c>
      <c r="AC261" s="138">
        <v>0</v>
      </c>
      <c r="AD261" s="2">
        <v>0</v>
      </c>
      <c r="AE261" s="2">
        <v>0</v>
      </c>
      <c r="AF261" s="2">
        <v>-261.40000000000003</v>
      </c>
      <c r="AG261" s="2">
        <v>0</v>
      </c>
      <c r="AH261" s="2">
        <v>0</v>
      </c>
      <c r="AI261" s="2">
        <v>0</v>
      </c>
      <c r="AJ261" s="29">
        <v>0</v>
      </c>
      <c r="AK261" s="30">
        <f t="shared" si="71"/>
        <v>0</v>
      </c>
      <c r="AL261" s="30">
        <f t="shared" si="72"/>
        <v>0</v>
      </c>
      <c r="AM261" s="2">
        <f t="shared" si="78"/>
        <v>-3</v>
      </c>
      <c r="AN261" s="2">
        <f t="shared" si="78"/>
        <v>0</v>
      </c>
      <c r="AO261" s="2">
        <f t="shared" si="77"/>
        <v>0</v>
      </c>
      <c r="AP261" s="2">
        <f t="shared" si="77"/>
        <v>0</v>
      </c>
      <c r="AQ261" s="2">
        <f t="shared" si="77"/>
        <v>0</v>
      </c>
      <c r="AR261" s="2">
        <f t="shared" si="77"/>
        <v>261.40000000000003</v>
      </c>
      <c r="AS261" s="2">
        <f t="shared" si="77"/>
        <v>0</v>
      </c>
      <c r="AT261" s="2">
        <f t="shared" si="84"/>
        <v>0</v>
      </c>
      <c r="AU261" s="2">
        <f t="shared" si="84"/>
        <v>0</v>
      </c>
      <c r="AV261" s="29">
        <f t="shared" si="84"/>
        <v>0</v>
      </c>
      <c r="AW261" s="30">
        <f t="shared" si="84"/>
        <v>0</v>
      </c>
      <c r="AX261" s="31">
        <f t="shared" si="84"/>
        <v>0</v>
      </c>
      <c r="AY261" s="38">
        <f t="shared" si="83"/>
        <v>-1</v>
      </c>
      <c r="AZ261" s="38" t="str">
        <f t="shared" si="83"/>
        <v/>
      </c>
      <c r="BA261" s="38" t="str">
        <f t="shared" si="83"/>
        <v/>
      </c>
      <c r="BB261" s="38" t="str">
        <f t="shared" si="82"/>
        <v/>
      </c>
      <c r="BC261" s="38" t="str">
        <f t="shared" si="82"/>
        <v/>
      </c>
      <c r="BD261" s="38">
        <f t="shared" si="82"/>
        <v>-1</v>
      </c>
      <c r="BE261" s="38" t="str">
        <f t="shared" si="82"/>
        <v/>
      </c>
      <c r="BF261" s="38" t="str">
        <f t="shared" si="82"/>
        <v/>
      </c>
      <c r="BG261" s="38" t="str">
        <f t="shared" si="82"/>
        <v/>
      </c>
      <c r="BH261" s="39" t="str">
        <f t="shared" si="73"/>
        <v/>
      </c>
      <c r="BI261" s="76" t="str">
        <f t="shared" si="73"/>
        <v/>
      </c>
      <c r="BJ261" s="40" t="str">
        <f t="shared" si="73"/>
        <v/>
      </c>
      <c r="BK261" s="119" t="str">
        <f t="shared" si="79"/>
        <v/>
      </c>
      <c r="BL261" s="120" t="str">
        <f t="shared" si="79"/>
        <v/>
      </c>
      <c r="BM261" s="120" t="str">
        <f t="shared" si="79"/>
        <v/>
      </c>
      <c r="BN261" s="120" t="str">
        <f t="shared" si="79"/>
        <v/>
      </c>
      <c r="BO261" s="121" t="str">
        <f t="shared" si="79"/>
        <v/>
      </c>
      <c r="BP261" s="119">
        <f t="shared" si="80"/>
        <v>-87.13333333333334</v>
      </c>
      <c r="BQ261" s="120" t="str">
        <f t="shared" si="80"/>
        <v/>
      </c>
      <c r="BR261" s="120" t="str">
        <f t="shared" si="80"/>
        <v/>
      </c>
      <c r="BS261" s="120" t="str">
        <f t="shared" si="80"/>
        <v/>
      </c>
      <c r="BT261" s="121" t="str">
        <f t="shared" si="80"/>
        <v/>
      </c>
      <c r="BU261" s="119" t="str">
        <f t="shared" si="81"/>
        <v/>
      </c>
      <c r="BV261" s="121" t="str">
        <f t="shared" si="81"/>
        <v/>
      </c>
      <c r="BW261" s="121" t="str">
        <f t="shared" si="81"/>
        <v/>
      </c>
      <c r="BX261" s="120" t="str">
        <f t="shared" si="81"/>
        <v/>
      </c>
      <c r="BY261" s="121" t="str">
        <f t="shared" si="81"/>
        <v/>
      </c>
    </row>
    <row r="262" spans="1:77" hidden="1" outlineLevel="1" x14ac:dyDescent="0.2">
      <c r="A262" t="s">
        <v>46</v>
      </c>
      <c r="B262" t="s">
        <v>46</v>
      </c>
      <c r="C262" t="s">
        <v>107</v>
      </c>
      <c r="D262" t="s">
        <v>107</v>
      </c>
      <c r="E262" t="s">
        <v>103</v>
      </c>
      <c r="F262" s="4">
        <f t="shared" si="74"/>
        <v>46267</v>
      </c>
      <c r="G262" t="s">
        <v>38</v>
      </c>
      <c r="H262" s="28">
        <v>0</v>
      </c>
      <c r="I262" s="138">
        <v>0</v>
      </c>
      <c r="J262" s="138">
        <v>0</v>
      </c>
      <c r="K262" s="2">
        <v>0</v>
      </c>
      <c r="L262" s="2">
        <v>0</v>
      </c>
      <c r="M262" s="2">
        <v>0</v>
      </c>
      <c r="N262" s="2">
        <v>0</v>
      </c>
      <c r="O262" s="2">
        <v>0</v>
      </c>
      <c r="P262" s="2">
        <v>0</v>
      </c>
      <c r="Q262" s="29">
        <v>0</v>
      </c>
      <c r="R262" s="30">
        <f t="shared" si="69"/>
        <v>0</v>
      </c>
      <c r="S262" s="30">
        <f t="shared" si="70"/>
        <v>0</v>
      </c>
      <c r="T262" t="s">
        <v>49</v>
      </c>
      <c r="U262" t="s">
        <v>49</v>
      </c>
      <c r="V262" t="s">
        <v>107</v>
      </c>
      <c r="W262" t="s">
        <v>107</v>
      </c>
      <c r="X262" t="s">
        <v>103</v>
      </c>
      <c r="Y262" s="4">
        <f t="shared" si="75"/>
        <v>45903</v>
      </c>
      <c r="Z262" t="s">
        <v>38</v>
      </c>
      <c r="AA262" s="28">
        <v>1</v>
      </c>
      <c r="AB262" s="138">
        <v>1</v>
      </c>
      <c r="AC262" s="138">
        <v>0</v>
      </c>
      <c r="AD262" s="2">
        <v>0</v>
      </c>
      <c r="AE262" s="2">
        <v>0</v>
      </c>
      <c r="AF262" s="2">
        <v>91.89</v>
      </c>
      <c r="AG262" s="2">
        <v>0</v>
      </c>
      <c r="AH262" s="2">
        <v>0</v>
      </c>
      <c r="AI262" s="2">
        <v>0</v>
      </c>
      <c r="AJ262" s="29">
        <v>0</v>
      </c>
      <c r="AK262" s="30">
        <f t="shared" si="71"/>
        <v>1</v>
      </c>
      <c r="AL262" s="30">
        <f t="shared" si="72"/>
        <v>0</v>
      </c>
      <c r="AM262" s="2">
        <f t="shared" si="78"/>
        <v>-1</v>
      </c>
      <c r="AN262" s="2">
        <f t="shared" si="78"/>
        <v>-1</v>
      </c>
      <c r="AO262" s="2">
        <f t="shared" si="77"/>
        <v>0</v>
      </c>
      <c r="AP262" s="2">
        <f t="shared" si="77"/>
        <v>0</v>
      </c>
      <c r="AQ262" s="2">
        <f t="shared" si="77"/>
        <v>0</v>
      </c>
      <c r="AR262" s="2">
        <f t="shared" si="77"/>
        <v>-91.89</v>
      </c>
      <c r="AS262" s="2">
        <f t="shared" si="77"/>
        <v>0</v>
      </c>
      <c r="AT262" s="2">
        <f t="shared" si="84"/>
        <v>0</v>
      </c>
      <c r="AU262" s="2">
        <f t="shared" si="84"/>
        <v>0</v>
      </c>
      <c r="AV262" s="29">
        <f t="shared" si="84"/>
        <v>0</v>
      </c>
      <c r="AW262" s="30">
        <f t="shared" si="84"/>
        <v>-1</v>
      </c>
      <c r="AX262" s="31">
        <f t="shared" si="84"/>
        <v>0</v>
      </c>
      <c r="AY262" s="38">
        <f t="shared" si="83"/>
        <v>-1</v>
      </c>
      <c r="AZ262" s="38">
        <f t="shared" si="83"/>
        <v>-1</v>
      </c>
      <c r="BA262" s="38" t="str">
        <f t="shared" si="83"/>
        <v/>
      </c>
      <c r="BB262" s="38" t="str">
        <f t="shared" si="82"/>
        <v/>
      </c>
      <c r="BC262" s="38" t="str">
        <f t="shared" si="82"/>
        <v/>
      </c>
      <c r="BD262" s="38">
        <f t="shared" si="82"/>
        <v>-1</v>
      </c>
      <c r="BE262" s="38" t="str">
        <f t="shared" si="82"/>
        <v/>
      </c>
      <c r="BF262" s="38" t="str">
        <f t="shared" si="82"/>
        <v/>
      </c>
      <c r="BG262" s="38" t="str">
        <f t="shared" si="82"/>
        <v/>
      </c>
      <c r="BH262" s="39" t="str">
        <f t="shared" si="73"/>
        <v/>
      </c>
      <c r="BI262" s="76">
        <f t="shared" si="73"/>
        <v>-1</v>
      </c>
      <c r="BJ262" s="40" t="str">
        <f t="shared" si="73"/>
        <v/>
      </c>
      <c r="BK262" s="119" t="str">
        <f t="shared" si="79"/>
        <v/>
      </c>
      <c r="BL262" s="120" t="str">
        <f t="shared" si="79"/>
        <v/>
      </c>
      <c r="BM262" s="120" t="str">
        <f t="shared" si="79"/>
        <v/>
      </c>
      <c r="BN262" s="120" t="str">
        <f t="shared" si="79"/>
        <v/>
      </c>
      <c r="BO262" s="121" t="str">
        <f t="shared" si="79"/>
        <v/>
      </c>
      <c r="BP262" s="119">
        <f t="shared" si="80"/>
        <v>91.89</v>
      </c>
      <c r="BQ262" s="120">
        <f t="shared" si="80"/>
        <v>0</v>
      </c>
      <c r="BR262" s="120" t="str">
        <f t="shared" si="80"/>
        <v/>
      </c>
      <c r="BS262" s="120" t="str">
        <f t="shared" si="80"/>
        <v/>
      </c>
      <c r="BT262" s="121" t="str">
        <f t="shared" si="80"/>
        <v/>
      </c>
      <c r="BU262" s="119" t="str">
        <f t="shared" si="81"/>
        <v/>
      </c>
      <c r="BV262" s="121" t="str">
        <f t="shared" si="81"/>
        <v/>
      </c>
      <c r="BW262" s="121" t="str">
        <f t="shared" si="81"/>
        <v/>
      </c>
      <c r="BX262" s="120" t="str">
        <f t="shared" si="81"/>
        <v/>
      </c>
      <c r="BY262" s="121" t="str">
        <f t="shared" si="81"/>
        <v/>
      </c>
    </row>
    <row r="263" spans="1:77" hidden="1" outlineLevel="1" x14ac:dyDescent="0.2">
      <c r="A263" t="s">
        <v>46</v>
      </c>
      <c r="B263" t="s">
        <v>46</v>
      </c>
      <c r="C263" t="s">
        <v>107</v>
      </c>
      <c r="D263" t="s">
        <v>107</v>
      </c>
      <c r="E263" t="s">
        <v>103</v>
      </c>
      <c r="F263" s="4">
        <f t="shared" si="74"/>
        <v>46268</v>
      </c>
      <c r="G263" t="s">
        <v>39</v>
      </c>
      <c r="H263" s="28">
        <v>0</v>
      </c>
      <c r="I263" s="138">
        <v>0</v>
      </c>
      <c r="J263" s="138">
        <v>0</v>
      </c>
      <c r="K263" s="2">
        <v>0</v>
      </c>
      <c r="L263" s="2">
        <v>0</v>
      </c>
      <c r="M263" s="2">
        <v>0</v>
      </c>
      <c r="N263" s="2">
        <v>0</v>
      </c>
      <c r="O263" s="2">
        <v>0</v>
      </c>
      <c r="P263" s="2">
        <v>0</v>
      </c>
      <c r="Q263" s="29">
        <v>0</v>
      </c>
      <c r="R263" s="30">
        <f t="shared" si="69"/>
        <v>0</v>
      </c>
      <c r="S263" s="30">
        <f t="shared" si="70"/>
        <v>0</v>
      </c>
      <c r="T263" t="s">
        <v>49</v>
      </c>
      <c r="U263" t="s">
        <v>49</v>
      </c>
      <c r="V263" t="s">
        <v>107</v>
      </c>
      <c r="W263" t="s">
        <v>107</v>
      </c>
      <c r="X263" t="s">
        <v>103</v>
      </c>
      <c r="Y263" s="4">
        <f t="shared" si="75"/>
        <v>45904</v>
      </c>
      <c r="Z263" t="s">
        <v>39</v>
      </c>
      <c r="AA263" s="28">
        <v>0</v>
      </c>
      <c r="AB263" s="138">
        <v>2</v>
      </c>
      <c r="AC263" s="138">
        <v>0</v>
      </c>
      <c r="AD263" s="2">
        <v>0</v>
      </c>
      <c r="AE263" s="2">
        <v>0</v>
      </c>
      <c r="AF263" s="2">
        <v>0</v>
      </c>
      <c r="AG263" s="2">
        <v>3717.14</v>
      </c>
      <c r="AH263" s="2">
        <v>0</v>
      </c>
      <c r="AI263" s="2">
        <v>0</v>
      </c>
      <c r="AJ263" s="29">
        <v>0</v>
      </c>
      <c r="AK263" s="30">
        <f t="shared" si="71"/>
        <v>2</v>
      </c>
      <c r="AL263" s="30">
        <f t="shared" si="72"/>
        <v>3717.14</v>
      </c>
      <c r="AM263" s="2">
        <f t="shared" si="78"/>
        <v>0</v>
      </c>
      <c r="AN263" s="2">
        <f t="shared" si="78"/>
        <v>-2</v>
      </c>
      <c r="AO263" s="2">
        <f t="shared" si="77"/>
        <v>0</v>
      </c>
      <c r="AP263" s="2">
        <f t="shared" si="77"/>
        <v>0</v>
      </c>
      <c r="AQ263" s="2">
        <f t="shared" si="77"/>
        <v>0</v>
      </c>
      <c r="AR263" s="2">
        <f t="shared" si="77"/>
        <v>0</v>
      </c>
      <c r="AS263" s="2">
        <f t="shared" si="77"/>
        <v>-3717.14</v>
      </c>
      <c r="AT263" s="2">
        <f t="shared" si="84"/>
        <v>0</v>
      </c>
      <c r="AU263" s="2">
        <f t="shared" si="84"/>
        <v>0</v>
      </c>
      <c r="AV263" s="29">
        <f t="shared" si="84"/>
        <v>0</v>
      </c>
      <c r="AW263" s="30">
        <f t="shared" si="84"/>
        <v>-2</v>
      </c>
      <c r="AX263" s="31">
        <f t="shared" si="84"/>
        <v>-3717.14</v>
      </c>
      <c r="AY263" s="38" t="str">
        <f t="shared" si="83"/>
        <v/>
      </c>
      <c r="AZ263" s="38">
        <f t="shared" si="83"/>
        <v>-1</v>
      </c>
      <c r="BA263" s="38" t="str">
        <f t="shared" si="83"/>
        <v/>
      </c>
      <c r="BB263" s="38" t="str">
        <f t="shared" si="82"/>
        <v/>
      </c>
      <c r="BC263" s="38" t="str">
        <f t="shared" si="82"/>
        <v/>
      </c>
      <c r="BD263" s="38" t="str">
        <f t="shared" si="82"/>
        <v/>
      </c>
      <c r="BE263" s="38">
        <f t="shared" si="82"/>
        <v>-1</v>
      </c>
      <c r="BF263" s="38" t="str">
        <f t="shared" si="82"/>
        <v/>
      </c>
      <c r="BG263" s="38" t="str">
        <f t="shared" si="82"/>
        <v/>
      </c>
      <c r="BH263" s="39" t="str">
        <f t="shared" si="73"/>
        <v/>
      </c>
      <c r="BI263" s="76">
        <f t="shared" si="73"/>
        <v>-1</v>
      </c>
      <c r="BJ263" s="40">
        <f t="shared" si="73"/>
        <v>-1</v>
      </c>
      <c r="BK263" s="119" t="str">
        <f t="shared" si="79"/>
        <v/>
      </c>
      <c r="BL263" s="120" t="str">
        <f t="shared" si="79"/>
        <v/>
      </c>
      <c r="BM263" s="120" t="str">
        <f t="shared" si="79"/>
        <v/>
      </c>
      <c r="BN263" s="120" t="str">
        <f t="shared" si="79"/>
        <v/>
      </c>
      <c r="BO263" s="121" t="str">
        <f t="shared" si="79"/>
        <v/>
      </c>
      <c r="BP263" s="119" t="str">
        <f t="shared" si="80"/>
        <v/>
      </c>
      <c r="BQ263" s="120">
        <f t="shared" si="80"/>
        <v>1858.57</v>
      </c>
      <c r="BR263" s="120" t="str">
        <f t="shared" si="80"/>
        <v/>
      </c>
      <c r="BS263" s="120" t="str">
        <f t="shared" si="80"/>
        <v/>
      </c>
      <c r="BT263" s="121" t="str">
        <f t="shared" si="80"/>
        <v/>
      </c>
      <c r="BU263" s="119" t="str">
        <f t="shared" si="81"/>
        <v/>
      </c>
      <c r="BV263" s="121" t="str">
        <f t="shared" si="81"/>
        <v/>
      </c>
      <c r="BW263" s="121" t="str">
        <f t="shared" si="81"/>
        <v/>
      </c>
      <c r="BX263" s="120" t="str">
        <f t="shared" si="81"/>
        <v/>
      </c>
      <c r="BY263" s="121" t="str">
        <f t="shared" si="81"/>
        <v/>
      </c>
    </row>
    <row r="264" spans="1:77" hidden="1" outlineLevel="1" x14ac:dyDescent="0.2">
      <c r="A264" t="s">
        <v>46</v>
      </c>
      <c r="B264" t="s">
        <v>46</v>
      </c>
      <c r="C264" t="s">
        <v>107</v>
      </c>
      <c r="D264" t="s">
        <v>107</v>
      </c>
      <c r="E264" t="s">
        <v>103</v>
      </c>
      <c r="F264" s="4">
        <f t="shared" si="74"/>
        <v>46269</v>
      </c>
      <c r="G264" t="s">
        <v>40</v>
      </c>
      <c r="H264" s="28">
        <v>0</v>
      </c>
      <c r="I264" s="138">
        <v>0</v>
      </c>
      <c r="J264" s="138">
        <v>0</v>
      </c>
      <c r="K264" s="2">
        <v>0</v>
      </c>
      <c r="L264" s="2">
        <v>0</v>
      </c>
      <c r="M264" s="2">
        <v>0</v>
      </c>
      <c r="N264" s="2">
        <v>0</v>
      </c>
      <c r="O264" s="2">
        <v>0</v>
      </c>
      <c r="P264" s="2">
        <v>0</v>
      </c>
      <c r="Q264" s="29">
        <v>0</v>
      </c>
      <c r="R264" s="30">
        <f t="shared" si="69"/>
        <v>0</v>
      </c>
      <c r="S264" s="30">
        <f t="shared" si="70"/>
        <v>0</v>
      </c>
      <c r="T264" t="s">
        <v>49</v>
      </c>
      <c r="U264" t="s">
        <v>49</v>
      </c>
      <c r="V264" t="s">
        <v>107</v>
      </c>
      <c r="W264" t="s">
        <v>107</v>
      </c>
      <c r="X264" t="s">
        <v>103</v>
      </c>
      <c r="Y264" s="4">
        <f t="shared" si="75"/>
        <v>45905</v>
      </c>
      <c r="Z264" t="s">
        <v>40</v>
      </c>
      <c r="AA264" s="28">
        <v>0</v>
      </c>
      <c r="AB264" s="138">
        <v>1</v>
      </c>
      <c r="AC264" s="138">
        <v>0</v>
      </c>
      <c r="AD264" s="2">
        <v>0</v>
      </c>
      <c r="AE264" s="2">
        <v>0</v>
      </c>
      <c r="AF264" s="2">
        <v>0</v>
      </c>
      <c r="AG264" s="2">
        <v>0</v>
      </c>
      <c r="AH264" s="2">
        <v>0</v>
      </c>
      <c r="AI264" s="2">
        <v>0</v>
      </c>
      <c r="AJ264" s="29">
        <v>0</v>
      </c>
      <c r="AK264" s="30">
        <f t="shared" si="71"/>
        <v>1</v>
      </c>
      <c r="AL264" s="30">
        <f t="shared" si="72"/>
        <v>0</v>
      </c>
      <c r="AM264" s="2">
        <f t="shared" si="78"/>
        <v>0</v>
      </c>
      <c r="AN264" s="2">
        <f t="shared" si="78"/>
        <v>-1</v>
      </c>
      <c r="AO264" s="2">
        <f t="shared" si="77"/>
        <v>0</v>
      </c>
      <c r="AP264" s="2">
        <f t="shared" si="77"/>
        <v>0</v>
      </c>
      <c r="AQ264" s="2">
        <f t="shared" si="77"/>
        <v>0</v>
      </c>
      <c r="AR264" s="2">
        <f t="shared" si="77"/>
        <v>0</v>
      </c>
      <c r="AS264" s="2">
        <f t="shared" si="77"/>
        <v>0</v>
      </c>
      <c r="AT264" s="2">
        <f t="shared" si="84"/>
        <v>0</v>
      </c>
      <c r="AU264" s="2">
        <f t="shared" si="84"/>
        <v>0</v>
      </c>
      <c r="AV264" s="29">
        <f t="shared" si="84"/>
        <v>0</v>
      </c>
      <c r="AW264" s="30">
        <f t="shared" si="84"/>
        <v>-1</v>
      </c>
      <c r="AX264" s="31">
        <f t="shared" si="84"/>
        <v>0</v>
      </c>
      <c r="AY264" s="38" t="str">
        <f t="shared" si="83"/>
        <v/>
      </c>
      <c r="AZ264" s="38">
        <f t="shared" si="83"/>
        <v>-1</v>
      </c>
      <c r="BA264" s="38" t="str">
        <f t="shared" si="83"/>
        <v/>
      </c>
      <c r="BB264" s="38" t="str">
        <f t="shared" si="82"/>
        <v/>
      </c>
      <c r="BC264" s="38" t="str">
        <f t="shared" si="82"/>
        <v/>
      </c>
      <c r="BD264" s="38" t="str">
        <f t="shared" si="82"/>
        <v/>
      </c>
      <c r="BE264" s="38" t="str">
        <f t="shared" si="82"/>
        <v/>
      </c>
      <c r="BF264" s="38" t="str">
        <f t="shared" si="82"/>
        <v/>
      </c>
      <c r="BG264" s="38" t="str">
        <f t="shared" si="82"/>
        <v/>
      </c>
      <c r="BH264" s="39" t="str">
        <f t="shared" si="73"/>
        <v/>
      </c>
      <c r="BI264" s="76">
        <f t="shared" si="73"/>
        <v>-1</v>
      </c>
      <c r="BJ264" s="40" t="str">
        <f t="shared" si="73"/>
        <v/>
      </c>
      <c r="BK264" s="119" t="str">
        <f t="shared" si="79"/>
        <v/>
      </c>
      <c r="BL264" s="120" t="str">
        <f t="shared" si="79"/>
        <v/>
      </c>
      <c r="BM264" s="120" t="str">
        <f t="shared" si="79"/>
        <v/>
      </c>
      <c r="BN264" s="120" t="str">
        <f t="shared" si="79"/>
        <v/>
      </c>
      <c r="BO264" s="121" t="str">
        <f t="shared" si="79"/>
        <v/>
      </c>
      <c r="BP264" s="119" t="str">
        <f t="shared" si="80"/>
        <v/>
      </c>
      <c r="BQ264" s="120">
        <f t="shared" si="80"/>
        <v>0</v>
      </c>
      <c r="BR264" s="120" t="str">
        <f t="shared" si="80"/>
        <v/>
      </c>
      <c r="BS264" s="120" t="str">
        <f t="shared" si="80"/>
        <v/>
      </c>
      <c r="BT264" s="121" t="str">
        <f t="shared" si="80"/>
        <v/>
      </c>
      <c r="BU264" s="119" t="str">
        <f t="shared" si="81"/>
        <v/>
      </c>
      <c r="BV264" s="121" t="str">
        <f t="shared" si="81"/>
        <v/>
      </c>
      <c r="BW264" s="121" t="str">
        <f t="shared" si="81"/>
        <v/>
      </c>
      <c r="BX264" s="120" t="str">
        <f t="shared" si="81"/>
        <v/>
      </c>
      <c r="BY264" s="121" t="str">
        <f t="shared" si="81"/>
        <v/>
      </c>
    </row>
    <row r="265" spans="1:77" ht="13.5" hidden="1" outlineLevel="1" thickBot="1" x14ac:dyDescent="0.25">
      <c r="A265" t="s">
        <v>46</v>
      </c>
      <c r="B265" t="s">
        <v>46</v>
      </c>
      <c r="C265" t="s">
        <v>107</v>
      </c>
      <c r="D265" t="s">
        <v>107</v>
      </c>
      <c r="E265" t="s">
        <v>103</v>
      </c>
      <c r="F265" s="59">
        <f t="shared" si="74"/>
        <v>46270</v>
      </c>
      <c r="G265" s="42" t="s">
        <v>41</v>
      </c>
      <c r="H265" s="43">
        <v>0</v>
      </c>
      <c r="I265" s="44">
        <v>0</v>
      </c>
      <c r="J265" s="44">
        <v>0</v>
      </c>
      <c r="K265" s="44">
        <v>0</v>
      </c>
      <c r="L265" s="44">
        <v>0</v>
      </c>
      <c r="M265" s="44">
        <v>0</v>
      </c>
      <c r="N265" s="44">
        <v>0</v>
      </c>
      <c r="O265" s="44">
        <v>0</v>
      </c>
      <c r="P265" s="44">
        <v>0</v>
      </c>
      <c r="Q265" s="45">
        <v>0</v>
      </c>
      <c r="R265" s="46">
        <f t="shared" si="69"/>
        <v>0</v>
      </c>
      <c r="S265" s="46">
        <f t="shared" si="70"/>
        <v>0</v>
      </c>
      <c r="T265" t="s">
        <v>49</v>
      </c>
      <c r="U265" t="s">
        <v>49</v>
      </c>
      <c r="V265" t="s">
        <v>107</v>
      </c>
      <c r="W265" t="s">
        <v>107</v>
      </c>
      <c r="X265" t="s">
        <v>103</v>
      </c>
      <c r="Y265" s="59">
        <f t="shared" si="75"/>
        <v>45906</v>
      </c>
      <c r="Z265" s="42" t="s">
        <v>41</v>
      </c>
      <c r="AA265" s="43">
        <v>1</v>
      </c>
      <c r="AB265" s="44">
        <v>0</v>
      </c>
      <c r="AC265" s="44">
        <v>0</v>
      </c>
      <c r="AD265" s="44">
        <v>0</v>
      </c>
      <c r="AE265" s="44">
        <v>0</v>
      </c>
      <c r="AF265" s="44">
        <v>150.80000000000001</v>
      </c>
      <c r="AG265" s="44">
        <v>0</v>
      </c>
      <c r="AH265" s="44">
        <v>0</v>
      </c>
      <c r="AI265" s="44">
        <v>0</v>
      </c>
      <c r="AJ265" s="45">
        <v>0</v>
      </c>
      <c r="AK265" s="46">
        <f t="shared" si="71"/>
        <v>0</v>
      </c>
      <c r="AL265" s="46">
        <f t="shared" si="72"/>
        <v>0</v>
      </c>
      <c r="AM265" s="44">
        <f t="shared" si="78"/>
        <v>-1</v>
      </c>
      <c r="AN265" s="44">
        <f t="shared" si="78"/>
        <v>0</v>
      </c>
      <c r="AO265" s="44">
        <f t="shared" si="77"/>
        <v>0</v>
      </c>
      <c r="AP265" s="44">
        <f t="shared" si="77"/>
        <v>0</v>
      </c>
      <c r="AQ265" s="44">
        <f t="shared" si="77"/>
        <v>0</v>
      </c>
      <c r="AR265" s="44">
        <f t="shared" si="77"/>
        <v>-150.80000000000001</v>
      </c>
      <c r="AS265" s="44">
        <f t="shared" si="77"/>
        <v>0</v>
      </c>
      <c r="AT265" s="44">
        <f t="shared" si="84"/>
        <v>0</v>
      </c>
      <c r="AU265" s="44">
        <f t="shared" si="84"/>
        <v>0</v>
      </c>
      <c r="AV265" s="45">
        <f t="shared" si="84"/>
        <v>0</v>
      </c>
      <c r="AW265" s="46">
        <f t="shared" si="84"/>
        <v>0</v>
      </c>
      <c r="AX265" s="47">
        <f t="shared" si="84"/>
        <v>0</v>
      </c>
      <c r="AY265" s="56">
        <f t="shared" si="83"/>
        <v>-1</v>
      </c>
      <c r="AZ265" s="56" t="str">
        <f t="shared" si="83"/>
        <v/>
      </c>
      <c r="BA265" s="56" t="str">
        <f t="shared" si="83"/>
        <v/>
      </c>
      <c r="BB265" s="56" t="str">
        <f t="shared" si="82"/>
        <v/>
      </c>
      <c r="BC265" s="56" t="str">
        <f t="shared" si="82"/>
        <v/>
      </c>
      <c r="BD265" s="56">
        <f t="shared" si="82"/>
        <v>-1</v>
      </c>
      <c r="BE265" s="56" t="str">
        <f t="shared" si="82"/>
        <v/>
      </c>
      <c r="BF265" s="56" t="str">
        <f t="shared" si="82"/>
        <v/>
      </c>
      <c r="BG265" s="56" t="str">
        <f t="shared" si="82"/>
        <v/>
      </c>
      <c r="BH265" s="57" t="str">
        <f t="shared" si="73"/>
        <v/>
      </c>
      <c r="BI265" s="81" t="str">
        <f t="shared" si="73"/>
        <v/>
      </c>
      <c r="BJ265" s="58" t="str">
        <f t="shared" si="73"/>
        <v/>
      </c>
      <c r="BK265" s="122" t="str">
        <f t="shared" si="79"/>
        <v/>
      </c>
      <c r="BL265" s="123" t="str">
        <f t="shared" si="79"/>
        <v/>
      </c>
      <c r="BM265" s="123" t="str">
        <f t="shared" si="79"/>
        <v/>
      </c>
      <c r="BN265" s="123" t="str">
        <f t="shared" si="79"/>
        <v/>
      </c>
      <c r="BO265" s="124" t="str">
        <f t="shared" si="79"/>
        <v/>
      </c>
      <c r="BP265" s="122">
        <f t="shared" si="80"/>
        <v>150.80000000000001</v>
      </c>
      <c r="BQ265" s="123" t="str">
        <f t="shared" si="80"/>
        <v/>
      </c>
      <c r="BR265" s="123" t="str">
        <f t="shared" si="80"/>
        <v/>
      </c>
      <c r="BS265" s="123" t="str">
        <f t="shared" si="80"/>
        <v/>
      </c>
      <c r="BT265" s="124" t="str">
        <f t="shared" si="80"/>
        <v/>
      </c>
      <c r="BU265" s="122" t="str">
        <f t="shared" si="81"/>
        <v/>
      </c>
      <c r="BV265" s="124" t="str">
        <f t="shared" si="81"/>
        <v/>
      </c>
      <c r="BW265" s="124" t="str">
        <f t="shared" si="81"/>
        <v/>
      </c>
      <c r="BX265" s="123" t="str">
        <f t="shared" si="81"/>
        <v/>
      </c>
      <c r="BY265" s="124" t="str">
        <f t="shared" si="81"/>
        <v/>
      </c>
    </row>
    <row r="266" spans="1:77" hidden="1" outlineLevel="1" x14ac:dyDescent="0.2">
      <c r="A266" t="s">
        <v>46</v>
      </c>
      <c r="B266" t="s">
        <v>46</v>
      </c>
      <c r="C266" t="s">
        <v>107</v>
      </c>
      <c r="D266" t="s">
        <v>107</v>
      </c>
      <c r="E266" t="s">
        <v>104</v>
      </c>
      <c r="F266" s="4">
        <f t="shared" si="74"/>
        <v>46271</v>
      </c>
      <c r="G266" t="s">
        <v>35</v>
      </c>
      <c r="H266" s="28">
        <v>0</v>
      </c>
      <c r="I266" s="138">
        <v>0</v>
      </c>
      <c r="J266" s="138">
        <v>0</v>
      </c>
      <c r="K266" s="2">
        <v>0</v>
      </c>
      <c r="L266" s="2">
        <v>0</v>
      </c>
      <c r="M266" s="2">
        <v>0</v>
      </c>
      <c r="N266" s="2">
        <v>0</v>
      </c>
      <c r="O266" s="2">
        <v>0</v>
      </c>
      <c r="P266" s="2">
        <v>0</v>
      </c>
      <c r="Q266" s="29">
        <v>0</v>
      </c>
      <c r="R266" s="30">
        <f t="shared" si="69"/>
        <v>0</v>
      </c>
      <c r="S266" s="30">
        <f t="shared" si="70"/>
        <v>0</v>
      </c>
      <c r="T266" t="s">
        <v>49</v>
      </c>
      <c r="U266" t="s">
        <v>49</v>
      </c>
      <c r="V266" t="s">
        <v>107</v>
      </c>
      <c r="W266" t="s">
        <v>107</v>
      </c>
      <c r="X266" t="s">
        <v>104</v>
      </c>
      <c r="Y266" s="4">
        <f t="shared" si="75"/>
        <v>45907</v>
      </c>
      <c r="Z266" t="s">
        <v>35</v>
      </c>
      <c r="AA266" s="28">
        <v>0</v>
      </c>
      <c r="AB266" s="138">
        <v>0</v>
      </c>
      <c r="AC266" s="138">
        <v>0</v>
      </c>
      <c r="AD266" s="2">
        <v>0</v>
      </c>
      <c r="AE266" s="2">
        <v>0</v>
      </c>
      <c r="AF266" s="2">
        <v>0</v>
      </c>
      <c r="AG266" s="2">
        <v>0</v>
      </c>
      <c r="AH266" s="2">
        <v>0</v>
      </c>
      <c r="AI266" s="2">
        <v>0</v>
      </c>
      <c r="AJ266" s="29">
        <v>0</v>
      </c>
      <c r="AK266" s="30">
        <f t="shared" si="71"/>
        <v>0</v>
      </c>
      <c r="AL266" s="30">
        <f t="shared" si="72"/>
        <v>0</v>
      </c>
      <c r="AM266" s="2">
        <f t="shared" si="78"/>
        <v>0</v>
      </c>
      <c r="AN266" s="2">
        <f t="shared" si="78"/>
        <v>0</v>
      </c>
      <c r="AO266" s="2">
        <f t="shared" si="77"/>
        <v>0</v>
      </c>
      <c r="AP266" s="2">
        <f t="shared" si="77"/>
        <v>0</v>
      </c>
      <c r="AQ266" s="2">
        <f t="shared" si="77"/>
        <v>0</v>
      </c>
      <c r="AR266" s="2">
        <f t="shared" si="77"/>
        <v>0</v>
      </c>
      <c r="AS266" s="2">
        <f t="shared" si="77"/>
        <v>0</v>
      </c>
      <c r="AT266" s="2">
        <f t="shared" si="84"/>
        <v>0</v>
      </c>
      <c r="AU266" s="2">
        <f t="shared" si="84"/>
        <v>0</v>
      </c>
      <c r="AV266" s="29">
        <f t="shared" si="84"/>
        <v>0</v>
      </c>
      <c r="AW266" s="30">
        <f t="shared" si="84"/>
        <v>0</v>
      </c>
      <c r="AX266" s="31">
        <f t="shared" si="84"/>
        <v>0</v>
      </c>
      <c r="AY266" s="38" t="str">
        <f t="shared" si="83"/>
        <v/>
      </c>
      <c r="AZ266" s="38" t="str">
        <f t="shared" si="83"/>
        <v/>
      </c>
      <c r="BA266" s="38" t="str">
        <f t="shared" si="83"/>
        <v/>
      </c>
      <c r="BB266" s="38" t="str">
        <f t="shared" si="82"/>
        <v/>
      </c>
      <c r="BC266" s="38" t="str">
        <f t="shared" si="82"/>
        <v/>
      </c>
      <c r="BD266" s="38" t="str">
        <f t="shared" si="82"/>
        <v/>
      </c>
      <c r="BE266" s="38" t="str">
        <f t="shared" si="82"/>
        <v/>
      </c>
      <c r="BF266" s="38" t="str">
        <f t="shared" si="82"/>
        <v/>
      </c>
      <c r="BG266" s="38" t="str">
        <f t="shared" si="82"/>
        <v/>
      </c>
      <c r="BH266" s="39" t="str">
        <f t="shared" si="73"/>
        <v/>
      </c>
      <c r="BI266" s="76" t="str">
        <f t="shared" si="73"/>
        <v/>
      </c>
      <c r="BJ266" s="40" t="str">
        <f t="shared" si="73"/>
        <v/>
      </c>
      <c r="BK266" s="116" t="str">
        <f t="shared" si="79"/>
        <v/>
      </c>
      <c r="BL266" s="117" t="str">
        <f t="shared" si="79"/>
        <v/>
      </c>
      <c r="BM266" s="117" t="str">
        <f t="shared" si="79"/>
        <v/>
      </c>
      <c r="BN266" s="117" t="str">
        <f t="shared" si="79"/>
        <v/>
      </c>
      <c r="BO266" s="118" t="str">
        <f t="shared" si="79"/>
        <v/>
      </c>
      <c r="BP266" s="116" t="str">
        <f t="shared" si="80"/>
        <v/>
      </c>
      <c r="BQ266" s="117" t="str">
        <f t="shared" si="80"/>
        <v/>
      </c>
      <c r="BR266" s="117" t="str">
        <f t="shared" si="80"/>
        <v/>
      </c>
      <c r="BS266" s="117" t="str">
        <f t="shared" si="80"/>
        <v/>
      </c>
      <c r="BT266" s="118" t="str">
        <f t="shared" si="80"/>
        <v/>
      </c>
      <c r="BU266" s="116" t="str">
        <f t="shared" si="81"/>
        <v/>
      </c>
      <c r="BV266" s="118" t="str">
        <f t="shared" si="81"/>
        <v/>
      </c>
      <c r="BW266" s="118" t="str">
        <f t="shared" si="81"/>
        <v/>
      </c>
      <c r="BX266" s="117" t="str">
        <f t="shared" si="81"/>
        <v/>
      </c>
      <c r="BY266" s="118" t="str">
        <f t="shared" si="81"/>
        <v/>
      </c>
    </row>
    <row r="267" spans="1:77" hidden="1" outlineLevel="1" x14ac:dyDescent="0.2">
      <c r="A267" t="s">
        <v>46</v>
      </c>
      <c r="B267" t="s">
        <v>46</v>
      </c>
      <c r="C267" t="s">
        <v>107</v>
      </c>
      <c r="D267" t="s">
        <v>107</v>
      </c>
      <c r="E267" t="s">
        <v>104</v>
      </c>
      <c r="F267" s="4">
        <f t="shared" si="74"/>
        <v>46272</v>
      </c>
      <c r="G267" t="s">
        <v>36</v>
      </c>
      <c r="H267" s="28">
        <v>0</v>
      </c>
      <c r="I267" s="138">
        <v>0</v>
      </c>
      <c r="J267" s="138">
        <v>0</v>
      </c>
      <c r="K267" s="2">
        <v>0</v>
      </c>
      <c r="L267" s="2">
        <v>0</v>
      </c>
      <c r="M267" s="2">
        <v>0</v>
      </c>
      <c r="N267" s="2">
        <v>0</v>
      </c>
      <c r="O267" s="2">
        <v>0</v>
      </c>
      <c r="P267" s="2">
        <v>0</v>
      </c>
      <c r="Q267" s="29">
        <v>0</v>
      </c>
      <c r="R267" s="30">
        <f t="shared" si="69"/>
        <v>0</v>
      </c>
      <c r="S267" s="30">
        <f t="shared" si="70"/>
        <v>0</v>
      </c>
      <c r="T267" t="s">
        <v>49</v>
      </c>
      <c r="U267" t="s">
        <v>49</v>
      </c>
      <c r="V267" t="s">
        <v>107</v>
      </c>
      <c r="W267" t="s">
        <v>107</v>
      </c>
      <c r="X267" t="s">
        <v>104</v>
      </c>
      <c r="Y267" s="4">
        <f t="shared" si="75"/>
        <v>45908</v>
      </c>
      <c r="Z267" t="s">
        <v>36</v>
      </c>
      <c r="AA267" s="28">
        <v>3</v>
      </c>
      <c r="AB267" s="138">
        <v>1</v>
      </c>
      <c r="AC267" s="138">
        <v>0</v>
      </c>
      <c r="AD267" s="2">
        <v>0</v>
      </c>
      <c r="AE267" s="2">
        <v>0</v>
      </c>
      <c r="AF267" s="2">
        <v>474.67999999999995</v>
      </c>
      <c r="AG267" s="2">
        <v>96.98</v>
      </c>
      <c r="AH267" s="2">
        <v>0</v>
      </c>
      <c r="AI267" s="2">
        <v>0</v>
      </c>
      <c r="AJ267" s="29">
        <v>0</v>
      </c>
      <c r="AK267" s="30">
        <f t="shared" si="71"/>
        <v>1</v>
      </c>
      <c r="AL267" s="30">
        <f t="shared" si="72"/>
        <v>96.98</v>
      </c>
      <c r="AM267" s="2">
        <f t="shared" si="78"/>
        <v>-3</v>
      </c>
      <c r="AN267" s="2">
        <f t="shared" si="78"/>
        <v>-1</v>
      </c>
      <c r="AO267" s="2">
        <f t="shared" si="77"/>
        <v>0</v>
      </c>
      <c r="AP267" s="2">
        <f t="shared" si="77"/>
        <v>0</v>
      </c>
      <c r="AQ267" s="2">
        <f t="shared" si="77"/>
        <v>0</v>
      </c>
      <c r="AR267" s="2">
        <f t="shared" si="77"/>
        <v>-474.67999999999995</v>
      </c>
      <c r="AS267" s="2">
        <f t="shared" si="77"/>
        <v>-96.98</v>
      </c>
      <c r="AT267" s="2">
        <f t="shared" si="84"/>
        <v>0</v>
      </c>
      <c r="AU267" s="2">
        <f t="shared" si="84"/>
        <v>0</v>
      </c>
      <c r="AV267" s="29">
        <f t="shared" si="84"/>
        <v>0</v>
      </c>
      <c r="AW267" s="30">
        <f t="shared" si="84"/>
        <v>-1</v>
      </c>
      <c r="AX267" s="31">
        <f t="shared" si="84"/>
        <v>-96.98</v>
      </c>
      <c r="AY267" s="38">
        <f t="shared" si="83"/>
        <v>-1</v>
      </c>
      <c r="AZ267" s="38">
        <f t="shared" si="83"/>
        <v>-1</v>
      </c>
      <c r="BA267" s="38" t="str">
        <f t="shared" si="83"/>
        <v/>
      </c>
      <c r="BB267" s="38" t="str">
        <f t="shared" si="82"/>
        <v/>
      </c>
      <c r="BC267" s="38" t="str">
        <f t="shared" si="82"/>
        <v/>
      </c>
      <c r="BD267" s="38">
        <f t="shared" si="82"/>
        <v>-1</v>
      </c>
      <c r="BE267" s="38">
        <f t="shared" si="82"/>
        <v>-1</v>
      </c>
      <c r="BF267" s="38" t="str">
        <f t="shared" si="82"/>
        <v/>
      </c>
      <c r="BG267" s="38" t="str">
        <f t="shared" si="82"/>
        <v/>
      </c>
      <c r="BH267" s="39" t="str">
        <f t="shared" si="73"/>
        <v/>
      </c>
      <c r="BI267" s="76">
        <f t="shared" si="73"/>
        <v>-1</v>
      </c>
      <c r="BJ267" s="40">
        <f t="shared" si="73"/>
        <v>-1</v>
      </c>
      <c r="BK267" s="119" t="str">
        <f t="shared" si="79"/>
        <v/>
      </c>
      <c r="BL267" s="120" t="str">
        <f t="shared" si="79"/>
        <v/>
      </c>
      <c r="BM267" s="120" t="str">
        <f t="shared" si="79"/>
        <v/>
      </c>
      <c r="BN267" s="120" t="str">
        <f t="shared" si="79"/>
        <v/>
      </c>
      <c r="BO267" s="121" t="str">
        <f t="shared" si="79"/>
        <v/>
      </c>
      <c r="BP267" s="119">
        <f t="shared" si="80"/>
        <v>158.22666666666666</v>
      </c>
      <c r="BQ267" s="120">
        <f t="shared" si="80"/>
        <v>96.98</v>
      </c>
      <c r="BR267" s="120" t="str">
        <f t="shared" si="80"/>
        <v/>
      </c>
      <c r="BS267" s="120" t="str">
        <f t="shared" si="80"/>
        <v/>
      </c>
      <c r="BT267" s="121" t="str">
        <f t="shared" si="80"/>
        <v/>
      </c>
      <c r="BU267" s="119" t="str">
        <f t="shared" si="81"/>
        <v/>
      </c>
      <c r="BV267" s="121" t="str">
        <f t="shared" si="81"/>
        <v/>
      </c>
      <c r="BW267" s="121" t="str">
        <f t="shared" si="81"/>
        <v/>
      </c>
      <c r="BX267" s="120" t="str">
        <f t="shared" si="81"/>
        <v/>
      </c>
      <c r="BY267" s="121" t="str">
        <f t="shared" si="81"/>
        <v/>
      </c>
    </row>
    <row r="268" spans="1:77" hidden="1" outlineLevel="1" x14ac:dyDescent="0.2">
      <c r="A268" t="s">
        <v>46</v>
      </c>
      <c r="B268" t="s">
        <v>46</v>
      </c>
      <c r="C268" t="s">
        <v>107</v>
      </c>
      <c r="D268" t="s">
        <v>107</v>
      </c>
      <c r="E268" t="s">
        <v>104</v>
      </c>
      <c r="F268" s="4">
        <f t="shared" si="74"/>
        <v>46273</v>
      </c>
      <c r="G268" t="s">
        <v>37</v>
      </c>
      <c r="H268" s="28">
        <v>0</v>
      </c>
      <c r="I268" s="138">
        <v>0</v>
      </c>
      <c r="J268" s="138">
        <v>0</v>
      </c>
      <c r="K268" s="2">
        <v>0</v>
      </c>
      <c r="L268" s="2">
        <v>0</v>
      </c>
      <c r="M268" s="2">
        <v>0</v>
      </c>
      <c r="N268" s="2">
        <v>0</v>
      </c>
      <c r="O268" s="2">
        <v>0</v>
      </c>
      <c r="P268" s="2">
        <v>0</v>
      </c>
      <c r="Q268" s="29">
        <v>0</v>
      </c>
      <c r="R268" s="30">
        <f t="shared" si="69"/>
        <v>0</v>
      </c>
      <c r="S268" s="30">
        <f t="shared" si="70"/>
        <v>0</v>
      </c>
      <c r="T268" t="s">
        <v>49</v>
      </c>
      <c r="U268" t="s">
        <v>49</v>
      </c>
      <c r="V268" t="s">
        <v>107</v>
      </c>
      <c r="W268" t="s">
        <v>107</v>
      </c>
      <c r="X268" t="s">
        <v>104</v>
      </c>
      <c r="Y268" s="4">
        <f t="shared" si="75"/>
        <v>45909</v>
      </c>
      <c r="Z268" t="s">
        <v>37</v>
      </c>
      <c r="AA268" s="28">
        <v>4</v>
      </c>
      <c r="AB268" s="138">
        <v>1</v>
      </c>
      <c r="AC268" s="138">
        <v>0</v>
      </c>
      <c r="AD268" s="2">
        <v>0</v>
      </c>
      <c r="AE268" s="2">
        <v>0</v>
      </c>
      <c r="AF268" s="2">
        <v>834.3</v>
      </c>
      <c r="AG268" s="2">
        <v>-1800.21</v>
      </c>
      <c r="AH268" s="2">
        <v>0</v>
      </c>
      <c r="AI268" s="2">
        <v>0</v>
      </c>
      <c r="AJ268" s="29">
        <v>0</v>
      </c>
      <c r="AK268" s="30">
        <f t="shared" si="71"/>
        <v>1</v>
      </c>
      <c r="AL268" s="30">
        <f t="shared" si="72"/>
        <v>-1800.21</v>
      </c>
      <c r="AM268" s="2">
        <f t="shared" si="78"/>
        <v>-4</v>
      </c>
      <c r="AN268" s="2">
        <f t="shared" si="78"/>
        <v>-1</v>
      </c>
      <c r="AO268" s="2">
        <f t="shared" si="77"/>
        <v>0</v>
      </c>
      <c r="AP268" s="2">
        <f t="shared" si="77"/>
        <v>0</v>
      </c>
      <c r="AQ268" s="2">
        <f t="shared" si="77"/>
        <v>0</v>
      </c>
      <c r="AR268" s="2">
        <f t="shared" si="77"/>
        <v>-834.3</v>
      </c>
      <c r="AS268" s="2">
        <f t="shared" si="77"/>
        <v>1800.21</v>
      </c>
      <c r="AT268" s="2">
        <f t="shared" si="84"/>
        <v>0</v>
      </c>
      <c r="AU268" s="2">
        <f t="shared" si="84"/>
        <v>0</v>
      </c>
      <c r="AV268" s="29">
        <f t="shared" si="84"/>
        <v>0</v>
      </c>
      <c r="AW268" s="30">
        <f t="shared" si="84"/>
        <v>-1</v>
      </c>
      <c r="AX268" s="31">
        <f t="shared" si="84"/>
        <v>1800.21</v>
      </c>
      <c r="AY268" s="38">
        <f t="shared" si="83"/>
        <v>-1</v>
      </c>
      <c r="AZ268" s="38">
        <f t="shared" si="83"/>
        <v>-1</v>
      </c>
      <c r="BA268" s="38" t="str">
        <f t="shared" si="83"/>
        <v/>
      </c>
      <c r="BB268" s="38" t="str">
        <f t="shared" si="82"/>
        <v/>
      </c>
      <c r="BC268" s="38" t="str">
        <f t="shared" si="82"/>
        <v/>
      </c>
      <c r="BD268" s="38">
        <f t="shared" si="82"/>
        <v>-1</v>
      </c>
      <c r="BE268" s="38">
        <f t="shared" si="82"/>
        <v>-1</v>
      </c>
      <c r="BF268" s="38" t="str">
        <f t="shared" si="82"/>
        <v/>
      </c>
      <c r="BG268" s="38" t="str">
        <f t="shared" si="82"/>
        <v/>
      </c>
      <c r="BH268" s="39" t="str">
        <f t="shared" si="73"/>
        <v/>
      </c>
      <c r="BI268" s="76">
        <f t="shared" si="73"/>
        <v>-1</v>
      </c>
      <c r="BJ268" s="40">
        <f t="shared" si="73"/>
        <v>-1</v>
      </c>
      <c r="BK268" s="119" t="str">
        <f t="shared" si="79"/>
        <v/>
      </c>
      <c r="BL268" s="120" t="str">
        <f t="shared" si="79"/>
        <v/>
      </c>
      <c r="BM268" s="120" t="str">
        <f t="shared" si="79"/>
        <v/>
      </c>
      <c r="BN268" s="120" t="str">
        <f t="shared" si="79"/>
        <v/>
      </c>
      <c r="BO268" s="121" t="str">
        <f t="shared" si="79"/>
        <v/>
      </c>
      <c r="BP268" s="119">
        <f t="shared" si="80"/>
        <v>208.57499999999999</v>
      </c>
      <c r="BQ268" s="120">
        <f t="shared" si="80"/>
        <v>-1800.21</v>
      </c>
      <c r="BR268" s="120" t="str">
        <f t="shared" si="80"/>
        <v/>
      </c>
      <c r="BS268" s="120" t="str">
        <f t="shared" si="80"/>
        <v/>
      </c>
      <c r="BT268" s="121" t="str">
        <f t="shared" si="80"/>
        <v/>
      </c>
      <c r="BU268" s="119" t="str">
        <f t="shared" si="81"/>
        <v/>
      </c>
      <c r="BV268" s="121" t="str">
        <f t="shared" si="81"/>
        <v/>
      </c>
      <c r="BW268" s="121" t="str">
        <f t="shared" si="81"/>
        <v/>
      </c>
      <c r="BX268" s="120" t="str">
        <f t="shared" si="81"/>
        <v/>
      </c>
      <c r="BY268" s="121" t="str">
        <f t="shared" si="81"/>
        <v/>
      </c>
    </row>
    <row r="269" spans="1:77" hidden="1" outlineLevel="1" x14ac:dyDescent="0.2">
      <c r="A269" t="s">
        <v>46</v>
      </c>
      <c r="B269" t="s">
        <v>46</v>
      </c>
      <c r="C269" t="s">
        <v>107</v>
      </c>
      <c r="D269" t="s">
        <v>107</v>
      </c>
      <c r="E269" t="s">
        <v>104</v>
      </c>
      <c r="F269" s="4">
        <f t="shared" si="74"/>
        <v>46274</v>
      </c>
      <c r="G269" t="s">
        <v>38</v>
      </c>
      <c r="H269" s="28">
        <v>0</v>
      </c>
      <c r="I269" s="138">
        <v>0</v>
      </c>
      <c r="J269" s="138">
        <v>0</v>
      </c>
      <c r="K269" s="2">
        <v>0</v>
      </c>
      <c r="L269" s="2">
        <v>0</v>
      </c>
      <c r="M269" s="2">
        <v>0</v>
      </c>
      <c r="N269" s="2">
        <v>0</v>
      </c>
      <c r="O269" s="2">
        <v>0</v>
      </c>
      <c r="P269" s="2">
        <v>0</v>
      </c>
      <c r="Q269" s="29">
        <v>0</v>
      </c>
      <c r="R269" s="30">
        <f t="shared" si="69"/>
        <v>0</v>
      </c>
      <c r="S269" s="30">
        <f t="shared" si="70"/>
        <v>0</v>
      </c>
      <c r="T269" t="s">
        <v>49</v>
      </c>
      <c r="U269" t="s">
        <v>49</v>
      </c>
      <c r="V269" t="s">
        <v>107</v>
      </c>
      <c r="W269" t="s">
        <v>107</v>
      </c>
      <c r="X269" t="s">
        <v>104</v>
      </c>
      <c r="Y269" s="4">
        <f t="shared" si="75"/>
        <v>45910</v>
      </c>
      <c r="Z269" t="s">
        <v>38</v>
      </c>
      <c r="AA269" s="28">
        <v>0</v>
      </c>
      <c r="AB269" s="138">
        <v>0</v>
      </c>
      <c r="AC269" s="138">
        <v>0</v>
      </c>
      <c r="AD269" s="2">
        <v>0</v>
      </c>
      <c r="AE269" s="2">
        <v>0</v>
      </c>
      <c r="AF269" s="2">
        <v>0</v>
      </c>
      <c r="AG269" s="2">
        <v>0</v>
      </c>
      <c r="AH269" s="2">
        <v>0</v>
      </c>
      <c r="AI269" s="2">
        <v>0</v>
      </c>
      <c r="AJ269" s="29">
        <v>0</v>
      </c>
      <c r="AK269" s="30">
        <f t="shared" si="71"/>
        <v>0</v>
      </c>
      <c r="AL269" s="30">
        <f t="shared" si="72"/>
        <v>0</v>
      </c>
      <c r="AM269" s="2">
        <f t="shared" si="78"/>
        <v>0</v>
      </c>
      <c r="AN269" s="2">
        <f t="shared" si="78"/>
        <v>0</v>
      </c>
      <c r="AO269" s="2">
        <f t="shared" si="77"/>
        <v>0</v>
      </c>
      <c r="AP269" s="2">
        <f t="shared" si="77"/>
        <v>0</v>
      </c>
      <c r="AQ269" s="2">
        <f t="shared" si="77"/>
        <v>0</v>
      </c>
      <c r="AR269" s="2">
        <f t="shared" si="77"/>
        <v>0</v>
      </c>
      <c r="AS269" s="2">
        <f t="shared" si="77"/>
        <v>0</v>
      </c>
      <c r="AT269" s="2">
        <f t="shared" si="84"/>
        <v>0</v>
      </c>
      <c r="AU269" s="2">
        <f t="shared" si="84"/>
        <v>0</v>
      </c>
      <c r="AV269" s="29">
        <f t="shared" si="84"/>
        <v>0</v>
      </c>
      <c r="AW269" s="30">
        <f t="shared" si="84"/>
        <v>0</v>
      </c>
      <c r="AX269" s="31">
        <f t="shared" si="84"/>
        <v>0</v>
      </c>
      <c r="AY269" s="38" t="str">
        <f t="shared" si="83"/>
        <v/>
      </c>
      <c r="AZ269" s="38" t="str">
        <f t="shared" si="83"/>
        <v/>
      </c>
      <c r="BA269" s="38" t="str">
        <f t="shared" si="83"/>
        <v/>
      </c>
      <c r="BB269" s="38" t="str">
        <f t="shared" si="82"/>
        <v/>
      </c>
      <c r="BC269" s="38" t="str">
        <f t="shared" si="82"/>
        <v/>
      </c>
      <c r="BD269" s="38" t="str">
        <f t="shared" si="82"/>
        <v/>
      </c>
      <c r="BE269" s="38" t="str">
        <f t="shared" si="82"/>
        <v/>
      </c>
      <c r="BF269" s="38" t="str">
        <f t="shared" si="82"/>
        <v/>
      </c>
      <c r="BG269" s="38" t="str">
        <f t="shared" si="82"/>
        <v/>
      </c>
      <c r="BH269" s="39" t="str">
        <f t="shared" si="73"/>
        <v/>
      </c>
      <c r="BI269" s="76" t="str">
        <f t="shared" si="73"/>
        <v/>
      </c>
      <c r="BJ269" s="40" t="str">
        <f t="shared" si="73"/>
        <v/>
      </c>
      <c r="BK269" s="119" t="str">
        <f t="shared" si="79"/>
        <v/>
      </c>
      <c r="BL269" s="120" t="str">
        <f t="shared" si="79"/>
        <v/>
      </c>
      <c r="BM269" s="120" t="str">
        <f t="shared" si="79"/>
        <v/>
      </c>
      <c r="BN269" s="120" t="str">
        <f t="shared" si="79"/>
        <v/>
      </c>
      <c r="BO269" s="121" t="str">
        <f t="shared" si="79"/>
        <v/>
      </c>
      <c r="BP269" s="119" t="str">
        <f t="shared" si="80"/>
        <v/>
      </c>
      <c r="BQ269" s="120" t="str">
        <f t="shared" si="80"/>
        <v/>
      </c>
      <c r="BR269" s="120" t="str">
        <f t="shared" si="80"/>
        <v/>
      </c>
      <c r="BS269" s="120" t="str">
        <f t="shared" si="80"/>
        <v/>
      </c>
      <c r="BT269" s="121" t="str">
        <f t="shared" si="80"/>
        <v/>
      </c>
      <c r="BU269" s="119" t="str">
        <f t="shared" si="81"/>
        <v/>
      </c>
      <c r="BV269" s="121" t="str">
        <f t="shared" si="81"/>
        <v/>
      </c>
      <c r="BW269" s="121" t="str">
        <f t="shared" si="81"/>
        <v/>
      </c>
      <c r="BX269" s="120" t="str">
        <f t="shared" si="81"/>
        <v/>
      </c>
      <c r="BY269" s="121" t="str">
        <f t="shared" si="81"/>
        <v/>
      </c>
    </row>
    <row r="270" spans="1:77" hidden="1" outlineLevel="1" x14ac:dyDescent="0.2">
      <c r="A270" t="s">
        <v>46</v>
      </c>
      <c r="B270" t="s">
        <v>46</v>
      </c>
      <c r="C270" t="s">
        <v>107</v>
      </c>
      <c r="D270" t="s">
        <v>107</v>
      </c>
      <c r="E270" t="s">
        <v>104</v>
      </c>
      <c r="F270" s="4">
        <f t="shared" si="74"/>
        <v>46275</v>
      </c>
      <c r="G270" t="s">
        <v>39</v>
      </c>
      <c r="H270" s="28">
        <v>0</v>
      </c>
      <c r="I270" s="138">
        <v>0</v>
      </c>
      <c r="J270" s="138">
        <v>0</v>
      </c>
      <c r="K270" s="2">
        <v>0</v>
      </c>
      <c r="L270" s="2">
        <v>0</v>
      </c>
      <c r="M270" s="2">
        <v>0</v>
      </c>
      <c r="N270" s="2">
        <v>0</v>
      </c>
      <c r="O270" s="2">
        <v>0</v>
      </c>
      <c r="P270" s="2">
        <v>0</v>
      </c>
      <c r="Q270" s="29">
        <v>0</v>
      </c>
      <c r="R270" s="30">
        <f t="shared" si="69"/>
        <v>0</v>
      </c>
      <c r="S270" s="30">
        <f t="shared" si="70"/>
        <v>0</v>
      </c>
      <c r="T270" t="s">
        <v>49</v>
      </c>
      <c r="U270" t="s">
        <v>49</v>
      </c>
      <c r="V270" t="s">
        <v>107</v>
      </c>
      <c r="W270" t="s">
        <v>107</v>
      </c>
      <c r="X270" t="s">
        <v>104</v>
      </c>
      <c r="Y270" s="4">
        <f t="shared" si="75"/>
        <v>45911</v>
      </c>
      <c r="Z270" t="s">
        <v>39</v>
      </c>
      <c r="AA270" s="28">
        <v>2</v>
      </c>
      <c r="AB270" s="138">
        <v>0</v>
      </c>
      <c r="AC270" s="138">
        <v>0</v>
      </c>
      <c r="AD270" s="2">
        <v>0</v>
      </c>
      <c r="AE270" s="2">
        <v>0</v>
      </c>
      <c r="AF270" s="2">
        <v>860.31</v>
      </c>
      <c r="AG270" s="2">
        <v>0</v>
      </c>
      <c r="AH270" s="2">
        <v>0</v>
      </c>
      <c r="AI270" s="2">
        <v>0</v>
      </c>
      <c r="AJ270" s="29">
        <v>0</v>
      </c>
      <c r="AK270" s="30">
        <f t="shared" si="71"/>
        <v>0</v>
      </c>
      <c r="AL270" s="30">
        <f t="shared" si="72"/>
        <v>0</v>
      </c>
      <c r="AM270" s="2">
        <f t="shared" si="78"/>
        <v>-2</v>
      </c>
      <c r="AN270" s="2">
        <f t="shared" si="78"/>
        <v>0</v>
      </c>
      <c r="AO270" s="2">
        <f t="shared" si="77"/>
        <v>0</v>
      </c>
      <c r="AP270" s="2">
        <f t="shared" si="77"/>
        <v>0</v>
      </c>
      <c r="AQ270" s="2">
        <f t="shared" si="77"/>
        <v>0</v>
      </c>
      <c r="AR270" s="2">
        <f t="shared" si="77"/>
        <v>-860.31</v>
      </c>
      <c r="AS270" s="2">
        <f t="shared" si="77"/>
        <v>0</v>
      </c>
      <c r="AT270" s="2">
        <f t="shared" si="84"/>
        <v>0</v>
      </c>
      <c r="AU270" s="2">
        <f t="shared" si="84"/>
        <v>0</v>
      </c>
      <c r="AV270" s="29">
        <f t="shared" si="84"/>
        <v>0</v>
      </c>
      <c r="AW270" s="30">
        <f t="shared" si="84"/>
        <v>0</v>
      </c>
      <c r="AX270" s="31">
        <f t="shared" si="84"/>
        <v>0</v>
      </c>
      <c r="AY270" s="38">
        <f t="shared" si="83"/>
        <v>-1</v>
      </c>
      <c r="AZ270" s="38" t="str">
        <f t="shared" si="83"/>
        <v/>
      </c>
      <c r="BA270" s="38" t="str">
        <f t="shared" si="83"/>
        <v/>
      </c>
      <c r="BB270" s="38" t="str">
        <f t="shared" si="82"/>
        <v/>
      </c>
      <c r="BC270" s="38" t="str">
        <f t="shared" si="82"/>
        <v/>
      </c>
      <c r="BD270" s="38">
        <f t="shared" si="82"/>
        <v>-1</v>
      </c>
      <c r="BE270" s="38" t="str">
        <f t="shared" si="82"/>
        <v/>
      </c>
      <c r="BF270" s="38" t="str">
        <f t="shared" si="82"/>
        <v/>
      </c>
      <c r="BG270" s="38" t="str">
        <f t="shared" si="82"/>
        <v/>
      </c>
      <c r="BH270" s="39" t="str">
        <f t="shared" si="73"/>
        <v/>
      </c>
      <c r="BI270" s="76" t="str">
        <f t="shared" si="73"/>
        <v/>
      </c>
      <c r="BJ270" s="40" t="str">
        <f t="shared" si="73"/>
        <v/>
      </c>
      <c r="BK270" s="119" t="str">
        <f t="shared" si="79"/>
        <v/>
      </c>
      <c r="BL270" s="120" t="str">
        <f t="shared" si="79"/>
        <v/>
      </c>
      <c r="BM270" s="120" t="str">
        <f t="shared" si="79"/>
        <v/>
      </c>
      <c r="BN270" s="120" t="str">
        <f t="shared" si="79"/>
        <v/>
      </c>
      <c r="BO270" s="121" t="str">
        <f t="shared" si="79"/>
        <v/>
      </c>
      <c r="BP270" s="119">
        <f t="shared" si="80"/>
        <v>430.15499999999997</v>
      </c>
      <c r="BQ270" s="120" t="str">
        <f t="shared" si="80"/>
        <v/>
      </c>
      <c r="BR270" s="120" t="str">
        <f t="shared" si="80"/>
        <v/>
      </c>
      <c r="BS270" s="120" t="str">
        <f t="shared" si="80"/>
        <v/>
      </c>
      <c r="BT270" s="121" t="str">
        <f t="shared" si="80"/>
        <v/>
      </c>
      <c r="BU270" s="119" t="str">
        <f t="shared" si="81"/>
        <v/>
      </c>
      <c r="BV270" s="121" t="str">
        <f t="shared" si="81"/>
        <v/>
      </c>
      <c r="BW270" s="121" t="str">
        <f t="shared" si="81"/>
        <v/>
      </c>
      <c r="BX270" s="120" t="str">
        <f t="shared" si="81"/>
        <v/>
      </c>
      <c r="BY270" s="121" t="str">
        <f t="shared" si="81"/>
        <v/>
      </c>
    </row>
    <row r="271" spans="1:77" hidden="1" outlineLevel="1" x14ac:dyDescent="0.2">
      <c r="A271" t="s">
        <v>46</v>
      </c>
      <c r="B271" t="s">
        <v>46</v>
      </c>
      <c r="C271" t="s">
        <v>107</v>
      </c>
      <c r="D271" t="s">
        <v>107</v>
      </c>
      <c r="E271" t="s">
        <v>104</v>
      </c>
      <c r="F271" s="4">
        <f t="shared" si="74"/>
        <v>46276</v>
      </c>
      <c r="G271" t="s">
        <v>40</v>
      </c>
      <c r="H271" s="28">
        <v>0</v>
      </c>
      <c r="I271" s="138">
        <v>0</v>
      </c>
      <c r="J271" s="138">
        <v>0</v>
      </c>
      <c r="K271" s="2">
        <v>0</v>
      </c>
      <c r="L271" s="2">
        <v>0</v>
      </c>
      <c r="M271" s="2">
        <v>0</v>
      </c>
      <c r="N271" s="2">
        <v>0</v>
      </c>
      <c r="O271" s="2">
        <v>0</v>
      </c>
      <c r="P271" s="2">
        <v>0</v>
      </c>
      <c r="Q271" s="29">
        <v>0</v>
      </c>
      <c r="R271" s="30">
        <f t="shared" ref="R271:R334" si="85">SUM(I271:L271)</f>
        <v>0</v>
      </c>
      <c r="S271" s="30">
        <f t="shared" ref="S271:S334" si="86">SUM(N271:Q271)</f>
        <v>0</v>
      </c>
      <c r="T271" t="s">
        <v>49</v>
      </c>
      <c r="U271" t="s">
        <v>49</v>
      </c>
      <c r="V271" t="s">
        <v>107</v>
      </c>
      <c r="W271" t="s">
        <v>107</v>
      </c>
      <c r="X271" t="s">
        <v>104</v>
      </c>
      <c r="Y271" s="4">
        <f t="shared" si="75"/>
        <v>45912</v>
      </c>
      <c r="Z271" t="s">
        <v>40</v>
      </c>
      <c r="AA271" s="28">
        <v>0</v>
      </c>
      <c r="AB271" s="138">
        <v>0</v>
      </c>
      <c r="AC271" s="138">
        <v>0</v>
      </c>
      <c r="AD271" s="2">
        <v>0</v>
      </c>
      <c r="AE271" s="2">
        <v>0</v>
      </c>
      <c r="AF271" s="2">
        <v>0</v>
      </c>
      <c r="AG271" s="2">
        <v>0</v>
      </c>
      <c r="AH271" s="2">
        <v>0</v>
      </c>
      <c r="AI271" s="2">
        <v>0</v>
      </c>
      <c r="AJ271" s="29">
        <v>0</v>
      </c>
      <c r="AK271" s="30">
        <f t="shared" ref="AK271:AK334" si="87">SUM(AB271:AE271)</f>
        <v>0</v>
      </c>
      <c r="AL271" s="30">
        <f t="shared" ref="AL271:AL334" si="88">SUM(AG271:AJ271)</f>
        <v>0</v>
      </c>
      <c r="AM271" s="2">
        <f t="shared" si="78"/>
        <v>0</v>
      </c>
      <c r="AN271" s="2">
        <f t="shared" si="78"/>
        <v>0</v>
      </c>
      <c r="AO271" s="2">
        <f t="shared" si="77"/>
        <v>0</v>
      </c>
      <c r="AP271" s="2">
        <f t="shared" si="77"/>
        <v>0</v>
      </c>
      <c r="AQ271" s="2">
        <f t="shared" si="77"/>
        <v>0</v>
      </c>
      <c r="AR271" s="2">
        <f t="shared" si="77"/>
        <v>0</v>
      </c>
      <c r="AS271" s="2">
        <f t="shared" si="77"/>
        <v>0</v>
      </c>
      <c r="AT271" s="2">
        <f t="shared" si="84"/>
        <v>0</v>
      </c>
      <c r="AU271" s="2">
        <f t="shared" si="84"/>
        <v>0</v>
      </c>
      <c r="AV271" s="29">
        <f t="shared" si="84"/>
        <v>0</v>
      </c>
      <c r="AW271" s="30">
        <f t="shared" si="84"/>
        <v>0</v>
      </c>
      <c r="AX271" s="31">
        <f t="shared" si="84"/>
        <v>0</v>
      </c>
      <c r="AY271" s="38" t="str">
        <f t="shared" si="83"/>
        <v/>
      </c>
      <c r="AZ271" s="38" t="str">
        <f t="shared" si="83"/>
        <v/>
      </c>
      <c r="BA271" s="38" t="str">
        <f t="shared" si="83"/>
        <v/>
      </c>
      <c r="BB271" s="38" t="str">
        <f t="shared" si="82"/>
        <v/>
      </c>
      <c r="BC271" s="38" t="str">
        <f t="shared" si="82"/>
        <v/>
      </c>
      <c r="BD271" s="38" t="str">
        <f t="shared" si="82"/>
        <v/>
      </c>
      <c r="BE271" s="38" t="str">
        <f t="shared" si="82"/>
        <v/>
      </c>
      <c r="BF271" s="38" t="str">
        <f t="shared" si="82"/>
        <v/>
      </c>
      <c r="BG271" s="38" t="str">
        <f t="shared" si="82"/>
        <v/>
      </c>
      <c r="BH271" s="39" t="str">
        <f t="shared" si="82"/>
        <v/>
      </c>
      <c r="BI271" s="76" t="str">
        <f t="shared" si="82"/>
        <v/>
      </c>
      <c r="BJ271" s="40" t="str">
        <f t="shared" si="82"/>
        <v/>
      </c>
      <c r="BK271" s="119" t="str">
        <f t="shared" si="79"/>
        <v/>
      </c>
      <c r="BL271" s="120" t="str">
        <f t="shared" si="79"/>
        <v/>
      </c>
      <c r="BM271" s="120" t="str">
        <f t="shared" si="79"/>
        <v/>
      </c>
      <c r="BN271" s="120" t="str">
        <f t="shared" si="79"/>
        <v/>
      </c>
      <c r="BO271" s="121" t="str">
        <f t="shared" si="79"/>
        <v/>
      </c>
      <c r="BP271" s="119" t="str">
        <f t="shared" si="80"/>
        <v/>
      </c>
      <c r="BQ271" s="120" t="str">
        <f t="shared" si="80"/>
        <v/>
      </c>
      <c r="BR271" s="120" t="str">
        <f t="shared" si="80"/>
        <v/>
      </c>
      <c r="BS271" s="120" t="str">
        <f t="shared" si="80"/>
        <v/>
      </c>
      <c r="BT271" s="121" t="str">
        <f t="shared" si="80"/>
        <v/>
      </c>
      <c r="BU271" s="119" t="str">
        <f t="shared" si="81"/>
        <v/>
      </c>
      <c r="BV271" s="121" t="str">
        <f t="shared" si="81"/>
        <v/>
      </c>
      <c r="BW271" s="121" t="str">
        <f t="shared" si="81"/>
        <v/>
      </c>
      <c r="BX271" s="120" t="str">
        <f t="shared" si="81"/>
        <v/>
      </c>
      <c r="BY271" s="121" t="str">
        <f t="shared" si="81"/>
        <v/>
      </c>
    </row>
    <row r="272" spans="1:77" ht="13.5" hidden="1" outlineLevel="1" thickBot="1" x14ac:dyDescent="0.25">
      <c r="A272" t="s">
        <v>46</v>
      </c>
      <c r="B272" t="s">
        <v>46</v>
      </c>
      <c r="C272" t="s">
        <v>107</v>
      </c>
      <c r="D272" t="s">
        <v>107</v>
      </c>
      <c r="E272" t="s">
        <v>104</v>
      </c>
      <c r="F272" s="59">
        <f t="shared" ref="F272:F335" si="89">+F271+1</f>
        <v>46277</v>
      </c>
      <c r="G272" s="42" t="s">
        <v>41</v>
      </c>
      <c r="H272" s="43">
        <v>0</v>
      </c>
      <c r="I272" s="44">
        <v>0</v>
      </c>
      <c r="J272" s="44">
        <v>0</v>
      </c>
      <c r="K272" s="44">
        <v>0</v>
      </c>
      <c r="L272" s="44">
        <v>0</v>
      </c>
      <c r="M272" s="44">
        <v>0</v>
      </c>
      <c r="N272" s="44">
        <v>0</v>
      </c>
      <c r="O272" s="44">
        <v>0</v>
      </c>
      <c r="P272" s="44">
        <v>0</v>
      </c>
      <c r="Q272" s="45">
        <v>0</v>
      </c>
      <c r="R272" s="46">
        <f t="shared" si="85"/>
        <v>0</v>
      </c>
      <c r="S272" s="46">
        <f t="shared" si="86"/>
        <v>0</v>
      </c>
      <c r="T272" t="s">
        <v>49</v>
      </c>
      <c r="U272" t="s">
        <v>49</v>
      </c>
      <c r="V272" t="s">
        <v>107</v>
      </c>
      <c r="W272" t="s">
        <v>107</v>
      </c>
      <c r="X272" t="s">
        <v>104</v>
      </c>
      <c r="Y272" s="59">
        <f t="shared" ref="Y272:Y335" si="90">+Y271+1</f>
        <v>45913</v>
      </c>
      <c r="Z272" s="42" t="s">
        <v>41</v>
      </c>
      <c r="AA272" s="43">
        <v>1</v>
      </c>
      <c r="AB272" s="44">
        <v>0</v>
      </c>
      <c r="AC272" s="44">
        <v>0</v>
      </c>
      <c r="AD272" s="44">
        <v>0</v>
      </c>
      <c r="AE272" s="44">
        <v>0</v>
      </c>
      <c r="AF272" s="44">
        <v>47.96</v>
      </c>
      <c r="AG272" s="44">
        <v>0</v>
      </c>
      <c r="AH272" s="44">
        <v>0</v>
      </c>
      <c r="AI272" s="44">
        <v>0</v>
      </c>
      <c r="AJ272" s="45">
        <v>0</v>
      </c>
      <c r="AK272" s="46">
        <f t="shared" si="87"/>
        <v>0</v>
      </c>
      <c r="AL272" s="46">
        <f t="shared" si="88"/>
        <v>0</v>
      </c>
      <c r="AM272" s="44">
        <f t="shared" si="78"/>
        <v>-1</v>
      </c>
      <c r="AN272" s="44">
        <f t="shared" si="78"/>
        <v>0</v>
      </c>
      <c r="AO272" s="44">
        <f t="shared" si="77"/>
        <v>0</v>
      </c>
      <c r="AP272" s="44">
        <f t="shared" si="77"/>
        <v>0</v>
      </c>
      <c r="AQ272" s="44">
        <f t="shared" si="77"/>
        <v>0</v>
      </c>
      <c r="AR272" s="44">
        <f t="shared" si="77"/>
        <v>-47.96</v>
      </c>
      <c r="AS272" s="44">
        <f t="shared" si="77"/>
        <v>0</v>
      </c>
      <c r="AT272" s="44">
        <f t="shared" si="84"/>
        <v>0</v>
      </c>
      <c r="AU272" s="44">
        <f t="shared" si="84"/>
        <v>0</v>
      </c>
      <c r="AV272" s="45">
        <f t="shared" si="84"/>
        <v>0</v>
      </c>
      <c r="AW272" s="46">
        <f t="shared" si="84"/>
        <v>0</v>
      </c>
      <c r="AX272" s="47">
        <f t="shared" si="84"/>
        <v>0</v>
      </c>
      <c r="AY272" s="56">
        <f t="shared" si="83"/>
        <v>-1</v>
      </c>
      <c r="AZ272" s="56" t="str">
        <f t="shared" si="83"/>
        <v/>
      </c>
      <c r="BA272" s="56" t="str">
        <f t="shared" si="83"/>
        <v/>
      </c>
      <c r="BB272" s="56" t="str">
        <f t="shared" si="82"/>
        <v/>
      </c>
      <c r="BC272" s="56" t="str">
        <f t="shared" si="82"/>
        <v/>
      </c>
      <c r="BD272" s="56">
        <f t="shared" si="82"/>
        <v>-1</v>
      </c>
      <c r="BE272" s="56" t="str">
        <f t="shared" si="82"/>
        <v/>
      </c>
      <c r="BF272" s="56" t="str">
        <f t="shared" si="82"/>
        <v/>
      </c>
      <c r="BG272" s="56" t="str">
        <f t="shared" si="82"/>
        <v/>
      </c>
      <c r="BH272" s="57" t="str">
        <f t="shared" si="82"/>
        <v/>
      </c>
      <c r="BI272" s="81" t="str">
        <f t="shared" si="82"/>
        <v/>
      </c>
      <c r="BJ272" s="58" t="str">
        <f t="shared" si="82"/>
        <v/>
      </c>
      <c r="BK272" s="122" t="str">
        <f t="shared" si="79"/>
        <v/>
      </c>
      <c r="BL272" s="123" t="str">
        <f t="shared" si="79"/>
        <v/>
      </c>
      <c r="BM272" s="123" t="str">
        <f t="shared" si="79"/>
        <v/>
      </c>
      <c r="BN272" s="123" t="str">
        <f t="shared" si="79"/>
        <v/>
      </c>
      <c r="BO272" s="124" t="str">
        <f t="shared" si="79"/>
        <v/>
      </c>
      <c r="BP272" s="122">
        <f t="shared" si="80"/>
        <v>47.96</v>
      </c>
      <c r="BQ272" s="123" t="str">
        <f t="shared" si="80"/>
        <v/>
      </c>
      <c r="BR272" s="123" t="str">
        <f t="shared" si="80"/>
        <v/>
      </c>
      <c r="BS272" s="123" t="str">
        <f t="shared" si="80"/>
        <v/>
      </c>
      <c r="BT272" s="124" t="str">
        <f t="shared" si="80"/>
        <v/>
      </c>
      <c r="BU272" s="122" t="str">
        <f t="shared" si="81"/>
        <v/>
      </c>
      <c r="BV272" s="124" t="str">
        <f t="shared" si="81"/>
        <v/>
      </c>
      <c r="BW272" s="124" t="str">
        <f t="shared" si="81"/>
        <v/>
      </c>
      <c r="BX272" s="123" t="str">
        <f t="shared" si="81"/>
        <v/>
      </c>
      <c r="BY272" s="124" t="str">
        <f t="shared" si="81"/>
        <v/>
      </c>
    </row>
    <row r="273" spans="1:77" hidden="1" outlineLevel="1" x14ac:dyDescent="0.2">
      <c r="A273" t="s">
        <v>46</v>
      </c>
      <c r="B273" t="s">
        <v>46</v>
      </c>
      <c r="C273" t="s">
        <v>107</v>
      </c>
      <c r="D273" t="s">
        <v>107</v>
      </c>
      <c r="E273" t="s">
        <v>105</v>
      </c>
      <c r="F273" s="4">
        <f t="shared" si="89"/>
        <v>46278</v>
      </c>
      <c r="G273" t="s">
        <v>35</v>
      </c>
      <c r="H273" s="28">
        <v>0</v>
      </c>
      <c r="I273" s="138">
        <v>0</v>
      </c>
      <c r="J273" s="138">
        <v>0</v>
      </c>
      <c r="K273" s="2">
        <v>0</v>
      </c>
      <c r="L273" s="2">
        <v>0</v>
      </c>
      <c r="M273" s="2">
        <v>0</v>
      </c>
      <c r="N273" s="2">
        <v>0</v>
      </c>
      <c r="O273" s="2">
        <v>0</v>
      </c>
      <c r="P273" s="2">
        <v>0</v>
      </c>
      <c r="Q273" s="29">
        <v>0</v>
      </c>
      <c r="R273" s="30">
        <f t="shared" si="85"/>
        <v>0</v>
      </c>
      <c r="S273" s="30">
        <f t="shared" si="86"/>
        <v>0</v>
      </c>
      <c r="T273" t="s">
        <v>49</v>
      </c>
      <c r="U273" t="s">
        <v>49</v>
      </c>
      <c r="V273" t="s">
        <v>107</v>
      </c>
      <c r="W273" t="s">
        <v>107</v>
      </c>
      <c r="X273" t="s">
        <v>105</v>
      </c>
      <c r="Y273" s="4">
        <f t="shared" si="90"/>
        <v>45914</v>
      </c>
      <c r="Z273" t="s">
        <v>35</v>
      </c>
      <c r="AA273" s="28">
        <v>1</v>
      </c>
      <c r="AB273" s="138">
        <v>0</v>
      </c>
      <c r="AC273" s="138">
        <v>0</v>
      </c>
      <c r="AD273" s="2">
        <v>0</v>
      </c>
      <c r="AE273" s="2">
        <v>0</v>
      </c>
      <c r="AF273" s="2">
        <v>89.13</v>
      </c>
      <c r="AG273" s="2">
        <v>0</v>
      </c>
      <c r="AH273" s="2">
        <v>0</v>
      </c>
      <c r="AI273" s="2">
        <v>0</v>
      </c>
      <c r="AJ273" s="29">
        <v>0</v>
      </c>
      <c r="AK273" s="30">
        <f t="shared" si="87"/>
        <v>0</v>
      </c>
      <c r="AL273" s="30">
        <f t="shared" si="88"/>
        <v>0</v>
      </c>
      <c r="AM273" s="2">
        <f t="shared" si="78"/>
        <v>-1</v>
      </c>
      <c r="AN273" s="2">
        <f t="shared" si="78"/>
        <v>0</v>
      </c>
      <c r="AO273" s="2">
        <f t="shared" si="77"/>
        <v>0</v>
      </c>
      <c r="AP273" s="2">
        <f t="shared" si="77"/>
        <v>0</v>
      </c>
      <c r="AQ273" s="2">
        <f t="shared" si="77"/>
        <v>0</v>
      </c>
      <c r="AR273" s="2">
        <f t="shared" si="77"/>
        <v>-89.13</v>
      </c>
      <c r="AS273" s="2">
        <f t="shared" si="77"/>
        <v>0</v>
      </c>
      <c r="AT273" s="2">
        <f t="shared" si="84"/>
        <v>0</v>
      </c>
      <c r="AU273" s="2">
        <f t="shared" si="84"/>
        <v>0</v>
      </c>
      <c r="AV273" s="29">
        <f t="shared" si="84"/>
        <v>0</v>
      </c>
      <c r="AW273" s="30">
        <f t="shared" si="84"/>
        <v>0</v>
      </c>
      <c r="AX273" s="31">
        <f t="shared" si="84"/>
        <v>0</v>
      </c>
      <c r="AY273" s="38">
        <f t="shared" si="83"/>
        <v>-1</v>
      </c>
      <c r="AZ273" s="38" t="str">
        <f t="shared" si="83"/>
        <v/>
      </c>
      <c r="BA273" s="38" t="str">
        <f t="shared" si="83"/>
        <v/>
      </c>
      <c r="BB273" s="38" t="str">
        <f t="shared" si="82"/>
        <v/>
      </c>
      <c r="BC273" s="38" t="str">
        <f t="shared" si="82"/>
        <v/>
      </c>
      <c r="BD273" s="38">
        <f t="shared" si="82"/>
        <v>-1</v>
      </c>
      <c r="BE273" s="38" t="str">
        <f t="shared" si="82"/>
        <v/>
      </c>
      <c r="BF273" s="38" t="str">
        <f t="shared" si="82"/>
        <v/>
      </c>
      <c r="BG273" s="38" t="str">
        <f t="shared" si="82"/>
        <v/>
      </c>
      <c r="BH273" s="39" t="str">
        <f t="shared" si="82"/>
        <v/>
      </c>
      <c r="BI273" s="76" t="str">
        <f t="shared" si="82"/>
        <v/>
      </c>
      <c r="BJ273" s="40" t="str">
        <f t="shared" si="82"/>
        <v/>
      </c>
      <c r="BK273" s="116" t="str">
        <f t="shared" si="79"/>
        <v/>
      </c>
      <c r="BL273" s="117" t="str">
        <f t="shared" si="79"/>
        <v/>
      </c>
      <c r="BM273" s="117" t="str">
        <f t="shared" si="79"/>
        <v/>
      </c>
      <c r="BN273" s="117" t="str">
        <f t="shared" si="79"/>
        <v/>
      </c>
      <c r="BO273" s="118" t="str">
        <f t="shared" si="79"/>
        <v/>
      </c>
      <c r="BP273" s="116">
        <f t="shared" si="80"/>
        <v>89.13</v>
      </c>
      <c r="BQ273" s="117" t="str">
        <f t="shared" si="80"/>
        <v/>
      </c>
      <c r="BR273" s="117" t="str">
        <f t="shared" si="80"/>
        <v/>
      </c>
      <c r="BS273" s="117" t="str">
        <f t="shared" si="80"/>
        <v/>
      </c>
      <c r="BT273" s="118" t="str">
        <f t="shared" si="80"/>
        <v/>
      </c>
      <c r="BU273" s="116" t="str">
        <f t="shared" si="81"/>
        <v/>
      </c>
      <c r="BV273" s="118" t="str">
        <f t="shared" si="81"/>
        <v/>
      </c>
      <c r="BW273" s="118" t="str">
        <f t="shared" si="81"/>
        <v/>
      </c>
      <c r="BX273" s="117" t="str">
        <f t="shared" si="81"/>
        <v/>
      </c>
      <c r="BY273" s="118" t="str">
        <f t="shared" si="81"/>
        <v/>
      </c>
    </row>
    <row r="274" spans="1:77" hidden="1" outlineLevel="1" x14ac:dyDescent="0.2">
      <c r="A274" t="s">
        <v>46</v>
      </c>
      <c r="B274" t="s">
        <v>46</v>
      </c>
      <c r="C274" t="s">
        <v>107</v>
      </c>
      <c r="D274" t="s">
        <v>107</v>
      </c>
      <c r="E274" t="s">
        <v>105</v>
      </c>
      <c r="F274" s="4">
        <f t="shared" si="89"/>
        <v>46279</v>
      </c>
      <c r="G274" t="s">
        <v>36</v>
      </c>
      <c r="H274" s="28">
        <v>0</v>
      </c>
      <c r="I274" s="138">
        <v>0</v>
      </c>
      <c r="J274" s="138">
        <v>0</v>
      </c>
      <c r="K274" s="2">
        <v>0</v>
      </c>
      <c r="L274" s="2">
        <v>0</v>
      </c>
      <c r="M274" s="2">
        <v>0</v>
      </c>
      <c r="N274" s="2">
        <v>0</v>
      </c>
      <c r="O274" s="2">
        <v>0</v>
      </c>
      <c r="P274" s="2">
        <v>0</v>
      </c>
      <c r="Q274" s="29">
        <v>0</v>
      </c>
      <c r="R274" s="30">
        <f t="shared" si="85"/>
        <v>0</v>
      </c>
      <c r="S274" s="30">
        <f t="shared" si="86"/>
        <v>0</v>
      </c>
      <c r="T274" t="s">
        <v>49</v>
      </c>
      <c r="U274" t="s">
        <v>49</v>
      </c>
      <c r="V274" t="s">
        <v>107</v>
      </c>
      <c r="W274" t="s">
        <v>107</v>
      </c>
      <c r="X274" t="s">
        <v>105</v>
      </c>
      <c r="Y274" s="4">
        <f t="shared" si="90"/>
        <v>45915</v>
      </c>
      <c r="Z274" t="s">
        <v>36</v>
      </c>
      <c r="AA274" s="28">
        <v>0</v>
      </c>
      <c r="AB274" s="138">
        <v>0</v>
      </c>
      <c r="AC274" s="138">
        <v>0</v>
      </c>
      <c r="AD274" s="2">
        <v>0</v>
      </c>
      <c r="AE274" s="2">
        <v>0</v>
      </c>
      <c r="AF274" s="2">
        <v>0</v>
      </c>
      <c r="AG274" s="2">
        <v>0</v>
      </c>
      <c r="AH274" s="2">
        <v>0</v>
      </c>
      <c r="AI274" s="2">
        <v>0</v>
      </c>
      <c r="AJ274" s="29">
        <v>0</v>
      </c>
      <c r="AK274" s="30">
        <f t="shared" si="87"/>
        <v>0</v>
      </c>
      <c r="AL274" s="30">
        <f t="shared" si="88"/>
        <v>0</v>
      </c>
      <c r="AM274" s="2">
        <f t="shared" si="78"/>
        <v>0</v>
      </c>
      <c r="AN274" s="2">
        <f t="shared" si="78"/>
        <v>0</v>
      </c>
      <c r="AO274" s="2">
        <f t="shared" si="77"/>
        <v>0</v>
      </c>
      <c r="AP274" s="2">
        <f t="shared" si="77"/>
        <v>0</v>
      </c>
      <c r="AQ274" s="2">
        <f t="shared" si="77"/>
        <v>0</v>
      </c>
      <c r="AR274" s="2">
        <f t="shared" si="77"/>
        <v>0</v>
      </c>
      <c r="AS274" s="2">
        <f t="shared" si="77"/>
        <v>0</v>
      </c>
      <c r="AT274" s="2">
        <f t="shared" si="84"/>
        <v>0</v>
      </c>
      <c r="AU274" s="2">
        <f t="shared" si="84"/>
        <v>0</v>
      </c>
      <c r="AV274" s="29">
        <f t="shared" si="84"/>
        <v>0</v>
      </c>
      <c r="AW274" s="30">
        <f t="shared" si="84"/>
        <v>0</v>
      </c>
      <c r="AX274" s="31">
        <f t="shared" si="84"/>
        <v>0</v>
      </c>
      <c r="AY274" s="38" t="str">
        <f t="shared" si="83"/>
        <v/>
      </c>
      <c r="AZ274" s="38" t="str">
        <f t="shared" si="83"/>
        <v/>
      </c>
      <c r="BA274" s="38" t="str">
        <f t="shared" si="83"/>
        <v/>
      </c>
      <c r="BB274" s="38" t="str">
        <f t="shared" si="82"/>
        <v/>
      </c>
      <c r="BC274" s="38" t="str">
        <f t="shared" si="82"/>
        <v/>
      </c>
      <c r="BD274" s="38" t="str">
        <f t="shared" si="82"/>
        <v/>
      </c>
      <c r="BE274" s="38" t="str">
        <f t="shared" si="82"/>
        <v/>
      </c>
      <c r="BF274" s="38" t="str">
        <f t="shared" si="82"/>
        <v/>
      </c>
      <c r="BG274" s="38" t="str">
        <f t="shared" si="82"/>
        <v/>
      </c>
      <c r="BH274" s="39" t="str">
        <f t="shared" si="82"/>
        <v/>
      </c>
      <c r="BI274" s="76" t="str">
        <f t="shared" si="82"/>
        <v/>
      </c>
      <c r="BJ274" s="40" t="str">
        <f t="shared" si="82"/>
        <v/>
      </c>
      <c r="BK274" s="119" t="str">
        <f t="shared" si="79"/>
        <v/>
      </c>
      <c r="BL274" s="120" t="str">
        <f t="shared" si="79"/>
        <v/>
      </c>
      <c r="BM274" s="120" t="str">
        <f t="shared" si="79"/>
        <v/>
      </c>
      <c r="BN274" s="120" t="str">
        <f t="shared" si="79"/>
        <v/>
      </c>
      <c r="BO274" s="121" t="str">
        <f t="shared" si="79"/>
        <v/>
      </c>
      <c r="BP274" s="119" t="str">
        <f t="shared" si="80"/>
        <v/>
      </c>
      <c r="BQ274" s="120" t="str">
        <f t="shared" si="80"/>
        <v/>
      </c>
      <c r="BR274" s="120" t="str">
        <f t="shared" si="80"/>
        <v/>
      </c>
      <c r="BS274" s="120" t="str">
        <f t="shared" si="80"/>
        <v/>
      </c>
      <c r="BT274" s="121" t="str">
        <f t="shared" si="80"/>
        <v/>
      </c>
      <c r="BU274" s="119" t="str">
        <f t="shared" si="81"/>
        <v/>
      </c>
      <c r="BV274" s="121" t="str">
        <f t="shared" si="81"/>
        <v/>
      </c>
      <c r="BW274" s="121" t="str">
        <f t="shared" si="81"/>
        <v/>
      </c>
      <c r="BX274" s="120" t="str">
        <f t="shared" si="81"/>
        <v/>
      </c>
      <c r="BY274" s="121" t="str">
        <f t="shared" si="81"/>
        <v/>
      </c>
    </row>
    <row r="275" spans="1:77" hidden="1" outlineLevel="1" x14ac:dyDescent="0.2">
      <c r="A275" t="s">
        <v>46</v>
      </c>
      <c r="B275" t="s">
        <v>46</v>
      </c>
      <c r="C275" t="s">
        <v>107</v>
      </c>
      <c r="D275" t="s">
        <v>107</v>
      </c>
      <c r="E275" t="s">
        <v>105</v>
      </c>
      <c r="F275" s="4">
        <f t="shared" si="89"/>
        <v>46280</v>
      </c>
      <c r="G275" t="s">
        <v>37</v>
      </c>
      <c r="H275" s="28">
        <v>0</v>
      </c>
      <c r="I275" s="138">
        <v>0</v>
      </c>
      <c r="J275" s="138">
        <v>0</v>
      </c>
      <c r="K275" s="2">
        <v>0</v>
      </c>
      <c r="L275" s="2">
        <v>0</v>
      </c>
      <c r="M275" s="2">
        <v>0</v>
      </c>
      <c r="N275" s="2">
        <v>0</v>
      </c>
      <c r="O275" s="2">
        <v>0</v>
      </c>
      <c r="P275" s="2">
        <v>0</v>
      </c>
      <c r="Q275" s="29">
        <v>0</v>
      </c>
      <c r="R275" s="30">
        <f t="shared" si="85"/>
        <v>0</v>
      </c>
      <c r="S275" s="30">
        <f t="shared" si="86"/>
        <v>0</v>
      </c>
      <c r="T275" t="s">
        <v>49</v>
      </c>
      <c r="U275" t="s">
        <v>49</v>
      </c>
      <c r="V275" t="s">
        <v>107</v>
      </c>
      <c r="W275" t="s">
        <v>107</v>
      </c>
      <c r="X275" t="s">
        <v>105</v>
      </c>
      <c r="Y275" s="4">
        <f t="shared" si="90"/>
        <v>45916</v>
      </c>
      <c r="Z275" t="s">
        <v>37</v>
      </c>
      <c r="AA275" s="28">
        <v>3</v>
      </c>
      <c r="AB275" s="138">
        <v>1</v>
      </c>
      <c r="AC275" s="138">
        <v>0</v>
      </c>
      <c r="AD275" s="2">
        <v>0</v>
      </c>
      <c r="AE275" s="2">
        <v>0</v>
      </c>
      <c r="AF275" s="2">
        <v>317.77</v>
      </c>
      <c r="AG275" s="2">
        <v>0</v>
      </c>
      <c r="AH275" s="2">
        <v>0</v>
      </c>
      <c r="AI275" s="2">
        <v>0</v>
      </c>
      <c r="AJ275" s="29">
        <v>0</v>
      </c>
      <c r="AK275" s="30">
        <f t="shared" si="87"/>
        <v>1</v>
      </c>
      <c r="AL275" s="30">
        <f t="shared" si="88"/>
        <v>0</v>
      </c>
      <c r="AM275" s="2">
        <f t="shared" si="78"/>
        <v>-3</v>
      </c>
      <c r="AN275" s="2">
        <f t="shared" si="78"/>
        <v>-1</v>
      </c>
      <c r="AO275" s="2">
        <f t="shared" si="77"/>
        <v>0</v>
      </c>
      <c r="AP275" s="2">
        <f t="shared" si="77"/>
        <v>0</v>
      </c>
      <c r="AQ275" s="2">
        <f t="shared" si="77"/>
        <v>0</v>
      </c>
      <c r="AR275" s="2">
        <f t="shared" si="77"/>
        <v>-317.77</v>
      </c>
      <c r="AS275" s="2">
        <f t="shared" si="77"/>
        <v>0</v>
      </c>
      <c r="AT275" s="2">
        <f t="shared" si="84"/>
        <v>0</v>
      </c>
      <c r="AU275" s="2">
        <f t="shared" si="84"/>
        <v>0</v>
      </c>
      <c r="AV275" s="29">
        <f t="shared" si="84"/>
        <v>0</v>
      </c>
      <c r="AW275" s="30">
        <f t="shared" si="84"/>
        <v>-1</v>
      </c>
      <c r="AX275" s="31">
        <f t="shared" si="84"/>
        <v>0</v>
      </c>
      <c r="AY275" s="38">
        <f t="shared" si="83"/>
        <v>-1</v>
      </c>
      <c r="AZ275" s="38">
        <f t="shared" si="83"/>
        <v>-1</v>
      </c>
      <c r="BA275" s="38" t="str">
        <f t="shared" si="83"/>
        <v/>
      </c>
      <c r="BB275" s="38" t="str">
        <f t="shared" si="82"/>
        <v/>
      </c>
      <c r="BC275" s="38" t="str">
        <f t="shared" si="82"/>
        <v/>
      </c>
      <c r="BD275" s="38">
        <f t="shared" si="82"/>
        <v>-1</v>
      </c>
      <c r="BE275" s="38" t="str">
        <f t="shared" si="82"/>
        <v/>
      </c>
      <c r="BF275" s="38" t="str">
        <f t="shared" si="82"/>
        <v/>
      </c>
      <c r="BG275" s="38" t="str">
        <f t="shared" si="82"/>
        <v/>
      </c>
      <c r="BH275" s="39" t="str">
        <f t="shared" si="82"/>
        <v/>
      </c>
      <c r="BI275" s="76">
        <f t="shared" si="82"/>
        <v>-1</v>
      </c>
      <c r="BJ275" s="40" t="str">
        <f t="shared" si="82"/>
        <v/>
      </c>
      <c r="BK275" s="119" t="str">
        <f t="shared" si="79"/>
        <v/>
      </c>
      <c r="BL275" s="120" t="str">
        <f t="shared" si="79"/>
        <v/>
      </c>
      <c r="BM275" s="120" t="str">
        <f t="shared" si="79"/>
        <v/>
      </c>
      <c r="BN275" s="120" t="str">
        <f t="shared" si="79"/>
        <v/>
      </c>
      <c r="BO275" s="121" t="str">
        <f t="shared" si="79"/>
        <v/>
      </c>
      <c r="BP275" s="119">
        <f t="shared" si="80"/>
        <v>105.92333333333333</v>
      </c>
      <c r="BQ275" s="120">
        <f t="shared" si="80"/>
        <v>0</v>
      </c>
      <c r="BR275" s="120" t="str">
        <f t="shared" si="80"/>
        <v/>
      </c>
      <c r="BS275" s="120" t="str">
        <f t="shared" si="80"/>
        <v/>
      </c>
      <c r="BT275" s="121" t="str">
        <f t="shared" si="80"/>
        <v/>
      </c>
      <c r="BU275" s="119" t="str">
        <f t="shared" si="81"/>
        <v/>
      </c>
      <c r="BV275" s="121" t="str">
        <f t="shared" si="81"/>
        <v/>
      </c>
      <c r="BW275" s="121" t="str">
        <f t="shared" si="81"/>
        <v/>
      </c>
      <c r="BX275" s="120" t="str">
        <f t="shared" si="81"/>
        <v/>
      </c>
      <c r="BY275" s="121" t="str">
        <f t="shared" si="81"/>
        <v/>
      </c>
    </row>
    <row r="276" spans="1:77" hidden="1" outlineLevel="1" x14ac:dyDescent="0.2">
      <c r="A276" t="s">
        <v>46</v>
      </c>
      <c r="B276" t="s">
        <v>46</v>
      </c>
      <c r="C276" t="s">
        <v>107</v>
      </c>
      <c r="D276" t="s">
        <v>107</v>
      </c>
      <c r="E276" t="s">
        <v>105</v>
      </c>
      <c r="F276" s="4">
        <f t="shared" si="89"/>
        <v>46281</v>
      </c>
      <c r="G276" t="s">
        <v>38</v>
      </c>
      <c r="H276" s="28">
        <v>0</v>
      </c>
      <c r="I276" s="138">
        <v>0</v>
      </c>
      <c r="J276" s="138">
        <v>0</v>
      </c>
      <c r="K276" s="2">
        <v>0</v>
      </c>
      <c r="L276" s="2">
        <v>0</v>
      </c>
      <c r="M276" s="2">
        <v>0</v>
      </c>
      <c r="N276" s="2">
        <v>0</v>
      </c>
      <c r="O276" s="2">
        <v>0</v>
      </c>
      <c r="P276" s="2">
        <v>0</v>
      </c>
      <c r="Q276" s="29">
        <v>0</v>
      </c>
      <c r="R276" s="30">
        <f t="shared" si="85"/>
        <v>0</v>
      </c>
      <c r="S276" s="30">
        <f t="shared" si="86"/>
        <v>0</v>
      </c>
      <c r="T276" t="s">
        <v>49</v>
      </c>
      <c r="U276" t="s">
        <v>49</v>
      </c>
      <c r="V276" t="s">
        <v>107</v>
      </c>
      <c r="W276" t="s">
        <v>107</v>
      </c>
      <c r="X276" t="s">
        <v>105</v>
      </c>
      <c r="Y276" s="4">
        <f t="shared" si="90"/>
        <v>45917</v>
      </c>
      <c r="Z276" t="s">
        <v>38</v>
      </c>
      <c r="AA276" s="28">
        <v>0</v>
      </c>
      <c r="AB276" s="138">
        <v>0</v>
      </c>
      <c r="AC276" s="138">
        <v>0</v>
      </c>
      <c r="AD276" s="2">
        <v>0</v>
      </c>
      <c r="AE276" s="2">
        <v>0</v>
      </c>
      <c r="AF276" s="2">
        <v>0</v>
      </c>
      <c r="AG276" s="2">
        <v>0</v>
      </c>
      <c r="AH276" s="2">
        <v>0</v>
      </c>
      <c r="AI276" s="2">
        <v>0</v>
      </c>
      <c r="AJ276" s="29">
        <v>0</v>
      </c>
      <c r="AK276" s="30">
        <f t="shared" si="87"/>
        <v>0</v>
      </c>
      <c r="AL276" s="30">
        <f t="shared" si="88"/>
        <v>0</v>
      </c>
      <c r="AM276" s="2">
        <f t="shared" si="78"/>
        <v>0</v>
      </c>
      <c r="AN276" s="2">
        <f t="shared" si="78"/>
        <v>0</v>
      </c>
      <c r="AO276" s="2">
        <f t="shared" si="77"/>
        <v>0</v>
      </c>
      <c r="AP276" s="2">
        <f t="shared" si="77"/>
        <v>0</v>
      </c>
      <c r="AQ276" s="2">
        <f t="shared" si="77"/>
        <v>0</v>
      </c>
      <c r="AR276" s="2">
        <f t="shared" si="77"/>
        <v>0</v>
      </c>
      <c r="AS276" s="2">
        <f t="shared" si="77"/>
        <v>0</v>
      </c>
      <c r="AT276" s="2">
        <f t="shared" si="84"/>
        <v>0</v>
      </c>
      <c r="AU276" s="2">
        <f t="shared" si="84"/>
        <v>0</v>
      </c>
      <c r="AV276" s="29">
        <f t="shared" si="84"/>
        <v>0</v>
      </c>
      <c r="AW276" s="30">
        <f t="shared" si="84"/>
        <v>0</v>
      </c>
      <c r="AX276" s="31">
        <f t="shared" si="84"/>
        <v>0</v>
      </c>
      <c r="AY276" s="38" t="str">
        <f t="shared" si="83"/>
        <v/>
      </c>
      <c r="AZ276" s="38" t="str">
        <f t="shared" si="83"/>
        <v/>
      </c>
      <c r="BA276" s="38" t="str">
        <f t="shared" si="83"/>
        <v/>
      </c>
      <c r="BB276" s="38" t="str">
        <f t="shared" si="82"/>
        <v/>
      </c>
      <c r="BC276" s="38" t="str">
        <f t="shared" si="82"/>
        <v/>
      </c>
      <c r="BD276" s="38" t="str">
        <f t="shared" si="82"/>
        <v/>
      </c>
      <c r="BE276" s="38" t="str">
        <f t="shared" si="82"/>
        <v/>
      </c>
      <c r="BF276" s="38" t="str">
        <f t="shared" si="82"/>
        <v/>
      </c>
      <c r="BG276" s="38" t="str">
        <f t="shared" si="82"/>
        <v/>
      </c>
      <c r="BH276" s="39" t="str">
        <f t="shared" ref="BH276:BJ339" si="91">IFERROR(AV276/AJ276,"")</f>
        <v/>
      </c>
      <c r="BI276" s="76" t="str">
        <f t="shared" si="91"/>
        <v/>
      </c>
      <c r="BJ276" s="40" t="str">
        <f t="shared" si="91"/>
        <v/>
      </c>
      <c r="BK276" s="119" t="str">
        <f t="shared" si="79"/>
        <v/>
      </c>
      <c r="BL276" s="120" t="str">
        <f t="shared" si="79"/>
        <v/>
      </c>
      <c r="BM276" s="120" t="str">
        <f t="shared" si="79"/>
        <v/>
      </c>
      <c r="BN276" s="120" t="str">
        <f t="shared" si="79"/>
        <v/>
      </c>
      <c r="BO276" s="121" t="str">
        <f t="shared" si="79"/>
        <v/>
      </c>
      <c r="BP276" s="119" t="str">
        <f t="shared" si="80"/>
        <v/>
      </c>
      <c r="BQ276" s="120" t="str">
        <f t="shared" si="80"/>
        <v/>
      </c>
      <c r="BR276" s="120" t="str">
        <f t="shared" si="80"/>
        <v/>
      </c>
      <c r="BS276" s="120" t="str">
        <f t="shared" si="80"/>
        <v/>
      </c>
      <c r="BT276" s="121" t="str">
        <f t="shared" si="80"/>
        <v/>
      </c>
      <c r="BU276" s="119" t="str">
        <f t="shared" si="81"/>
        <v/>
      </c>
      <c r="BV276" s="121" t="str">
        <f t="shared" si="81"/>
        <v/>
      </c>
      <c r="BW276" s="121" t="str">
        <f t="shared" si="81"/>
        <v/>
      </c>
      <c r="BX276" s="120" t="str">
        <f t="shared" si="81"/>
        <v/>
      </c>
      <c r="BY276" s="121" t="str">
        <f t="shared" si="81"/>
        <v/>
      </c>
    </row>
    <row r="277" spans="1:77" hidden="1" outlineLevel="1" x14ac:dyDescent="0.2">
      <c r="A277" t="s">
        <v>46</v>
      </c>
      <c r="B277" t="s">
        <v>46</v>
      </c>
      <c r="C277" t="s">
        <v>107</v>
      </c>
      <c r="D277" t="s">
        <v>107</v>
      </c>
      <c r="E277" t="s">
        <v>105</v>
      </c>
      <c r="F277" s="4">
        <f t="shared" si="89"/>
        <v>46282</v>
      </c>
      <c r="G277" t="s">
        <v>39</v>
      </c>
      <c r="H277" s="28">
        <v>0</v>
      </c>
      <c r="I277" s="138">
        <v>0</v>
      </c>
      <c r="J277" s="138">
        <v>0</v>
      </c>
      <c r="K277" s="2">
        <v>0</v>
      </c>
      <c r="L277" s="2">
        <v>0</v>
      </c>
      <c r="M277" s="2">
        <v>0</v>
      </c>
      <c r="N277" s="2">
        <v>0</v>
      </c>
      <c r="O277" s="2">
        <v>0</v>
      </c>
      <c r="P277" s="2">
        <v>0</v>
      </c>
      <c r="Q277" s="29">
        <v>0</v>
      </c>
      <c r="R277" s="30">
        <f t="shared" si="85"/>
        <v>0</v>
      </c>
      <c r="S277" s="30">
        <f t="shared" si="86"/>
        <v>0</v>
      </c>
      <c r="T277" t="s">
        <v>49</v>
      </c>
      <c r="U277" t="s">
        <v>49</v>
      </c>
      <c r="V277" t="s">
        <v>107</v>
      </c>
      <c r="W277" t="s">
        <v>107</v>
      </c>
      <c r="X277" t="s">
        <v>105</v>
      </c>
      <c r="Y277" s="4">
        <f t="shared" si="90"/>
        <v>45918</v>
      </c>
      <c r="Z277" t="s">
        <v>39</v>
      </c>
      <c r="AA277" s="28">
        <v>2</v>
      </c>
      <c r="AB277" s="138">
        <v>0</v>
      </c>
      <c r="AC277" s="138">
        <v>0</v>
      </c>
      <c r="AD277" s="2">
        <v>0</v>
      </c>
      <c r="AE277" s="2">
        <v>0</v>
      </c>
      <c r="AF277" s="2">
        <v>427.84</v>
      </c>
      <c r="AG277" s="2">
        <v>0</v>
      </c>
      <c r="AH277" s="2">
        <v>0</v>
      </c>
      <c r="AI277" s="2">
        <v>0</v>
      </c>
      <c r="AJ277" s="29">
        <v>0</v>
      </c>
      <c r="AK277" s="30">
        <f t="shared" si="87"/>
        <v>0</v>
      </c>
      <c r="AL277" s="30">
        <f t="shared" si="88"/>
        <v>0</v>
      </c>
      <c r="AM277" s="2">
        <f t="shared" si="78"/>
        <v>-2</v>
      </c>
      <c r="AN277" s="2">
        <f t="shared" si="78"/>
        <v>0</v>
      </c>
      <c r="AO277" s="2">
        <f t="shared" si="77"/>
        <v>0</v>
      </c>
      <c r="AP277" s="2">
        <f t="shared" si="77"/>
        <v>0</v>
      </c>
      <c r="AQ277" s="2">
        <f t="shared" si="77"/>
        <v>0</v>
      </c>
      <c r="AR277" s="2">
        <f t="shared" si="77"/>
        <v>-427.84</v>
      </c>
      <c r="AS277" s="2">
        <f t="shared" si="77"/>
        <v>0</v>
      </c>
      <c r="AT277" s="2">
        <f t="shared" si="84"/>
        <v>0</v>
      </c>
      <c r="AU277" s="2">
        <f t="shared" si="84"/>
        <v>0</v>
      </c>
      <c r="AV277" s="29">
        <f t="shared" si="84"/>
        <v>0</v>
      </c>
      <c r="AW277" s="30">
        <f t="shared" si="84"/>
        <v>0</v>
      </c>
      <c r="AX277" s="31">
        <f t="shared" si="84"/>
        <v>0</v>
      </c>
      <c r="AY277" s="38">
        <f t="shared" si="83"/>
        <v>-1</v>
      </c>
      <c r="AZ277" s="38" t="str">
        <f t="shared" si="83"/>
        <v/>
      </c>
      <c r="BA277" s="38" t="str">
        <f t="shared" si="83"/>
        <v/>
      </c>
      <c r="BB277" s="38" t="str">
        <f t="shared" si="83"/>
        <v/>
      </c>
      <c r="BC277" s="38" t="str">
        <f t="shared" si="83"/>
        <v/>
      </c>
      <c r="BD277" s="38">
        <f t="shared" si="83"/>
        <v>-1</v>
      </c>
      <c r="BE277" s="38" t="str">
        <f t="shared" si="83"/>
        <v/>
      </c>
      <c r="BF277" s="38" t="str">
        <f t="shared" si="83"/>
        <v/>
      </c>
      <c r="BG277" s="38" t="str">
        <f t="shared" si="83"/>
        <v/>
      </c>
      <c r="BH277" s="39" t="str">
        <f t="shared" si="91"/>
        <v/>
      </c>
      <c r="BI277" s="76" t="str">
        <f t="shared" si="91"/>
        <v/>
      </c>
      <c r="BJ277" s="40" t="str">
        <f t="shared" si="91"/>
        <v/>
      </c>
      <c r="BK277" s="119" t="str">
        <f t="shared" si="79"/>
        <v/>
      </c>
      <c r="BL277" s="120" t="str">
        <f t="shared" si="79"/>
        <v/>
      </c>
      <c r="BM277" s="120" t="str">
        <f t="shared" si="79"/>
        <v/>
      </c>
      <c r="BN277" s="120" t="str">
        <f t="shared" si="79"/>
        <v/>
      </c>
      <c r="BO277" s="121" t="str">
        <f t="shared" si="79"/>
        <v/>
      </c>
      <c r="BP277" s="119">
        <f t="shared" si="80"/>
        <v>213.92</v>
      </c>
      <c r="BQ277" s="120" t="str">
        <f t="shared" si="80"/>
        <v/>
      </c>
      <c r="BR277" s="120" t="str">
        <f t="shared" si="80"/>
        <v/>
      </c>
      <c r="BS277" s="120" t="str">
        <f t="shared" si="80"/>
        <v/>
      </c>
      <c r="BT277" s="121" t="str">
        <f t="shared" si="80"/>
        <v/>
      </c>
      <c r="BU277" s="119" t="str">
        <f t="shared" si="81"/>
        <v/>
      </c>
      <c r="BV277" s="121" t="str">
        <f t="shared" si="81"/>
        <v/>
      </c>
      <c r="BW277" s="121" t="str">
        <f t="shared" si="81"/>
        <v/>
      </c>
      <c r="BX277" s="120" t="str">
        <f t="shared" si="81"/>
        <v/>
      </c>
      <c r="BY277" s="121" t="str">
        <f t="shared" si="81"/>
        <v/>
      </c>
    </row>
    <row r="278" spans="1:77" hidden="1" outlineLevel="1" x14ac:dyDescent="0.2">
      <c r="A278" t="s">
        <v>46</v>
      </c>
      <c r="B278" t="s">
        <v>46</v>
      </c>
      <c r="C278" t="s">
        <v>107</v>
      </c>
      <c r="D278" t="s">
        <v>107</v>
      </c>
      <c r="E278" t="s">
        <v>105</v>
      </c>
      <c r="F278" s="4">
        <f t="shared" si="89"/>
        <v>46283</v>
      </c>
      <c r="G278" t="s">
        <v>40</v>
      </c>
      <c r="H278" s="28">
        <v>0</v>
      </c>
      <c r="I278" s="138">
        <v>0</v>
      </c>
      <c r="J278" s="138">
        <v>0</v>
      </c>
      <c r="K278" s="2">
        <v>0</v>
      </c>
      <c r="L278" s="2">
        <v>0</v>
      </c>
      <c r="M278" s="2">
        <v>0</v>
      </c>
      <c r="N278" s="2">
        <v>0</v>
      </c>
      <c r="O278" s="2">
        <v>0</v>
      </c>
      <c r="P278" s="2">
        <v>0</v>
      </c>
      <c r="Q278" s="29">
        <v>0</v>
      </c>
      <c r="R278" s="30">
        <f t="shared" si="85"/>
        <v>0</v>
      </c>
      <c r="S278" s="30">
        <f t="shared" si="86"/>
        <v>0</v>
      </c>
      <c r="T278" t="s">
        <v>49</v>
      </c>
      <c r="U278" t="s">
        <v>49</v>
      </c>
      <c r="V278" t="s">
        <v>107</v>
      </c>
      <c r="W278" t="s">
        <v>107</v>
      </c>
      <c r="X278" t="s">
        <v>105</v>
      </c>
      <c r="Y278" s="4">
        <f t="shared" si="90"/>
        <v>45919</v>
      </c>
      <c r="Z278" t="s">
        <v>40</v>
      </c>
      <c r="AA278" s="28">
        <v>0</v>
      </c>
      <c r="AB278" s="138">
        <v>0</v>
      </c>
      <c r="AC278" s="138">
        <v>0</v>
      </c>
      <c r="AD278" s="2">
        <v>0</v>
      </c>
      <c r="AE278" s="2">
        <v>0</v>
      </c>
      <c r="AF278" s="2">
        <v>0</v>
      </c>
      <c r="AG278" s="2">
        <v>0</v>
      </c>
      <c r="AH278" s="2">
        <v>0</v>
      </c>
      <c r="AI278" s="2">
        <v>0</v>
      </c>
      <c r="AJ278" s="29">
        <v>0</v>
      </c>
      <c r="AK278" s="30">
        <f t="shared" si="87"/>
        <v>0</v>
      </c>
      <c r="AL278" s="30">
        <f t="shared" si="88"/>
        <v>0</v>
      </c>
      <c r="AM278" s="2">
        <f t="shared" si="78"/>
        <v>0</v>
      </c>
      <c r="AN278" s="2">
        <f t="shared" si="78"/>
        <v>0</v>
      </c>
      <c r="AO278" s="2">
        <f t="shared" si="77"/>
        <v>0</v>
      </c>
      <c r="AP278" s="2">
        <f t="shared" si="77"/>
        <v>0</v>
      </c>
      <c r="AQ278" s="2">
        <f t="shared" si="77"/>
        <v>0</v>
      </c>
      <c r="AR278" s="2">
        <f t="shared" si="77"/>
        <v>0</v>
      </c>
      <c r="AS278" s="2">
        <f t="shared" si="77"/>
        <v>0</v>
      </c>
      <c r="AT278" s="2">
        <f t="shared" si="84"/>
        <v>0</v>
      </c>
      <c r="AU278" s="2">
        <f t="shared" si="84"/>
        <v>0</v>
      </c>
      <c r="AV278" s="29">
        <f t="shared" si="84"/>
        <v>0</v>
      </c>
      <c r="AW278" s="30">
        <f t="shared" si="84"/>
        <v>0</v>
      </c>
      <c r="AX278" s="31">
        <f t="shared" si="84"/>
        <v>0</v>
      </c>
      <c r="AY278" s="38" t="str">
        <f t="shared" si="83"/>
        <v/>
      </c>
      <c r="AZ278" s="38" t="str">
        <f t="shared" si="83"/>
        <v/>
      </c>
      <c r="BA278" s="38" t="str">
        <f t="shared" si="83"/>
        <v/>
      </c>
      <c r="BB278" s="38" t="str">
        <f t="shared" si="83"/>
        <v/>
      </c>
      <c r="BC278" s="38" t="str">
        <f t="shared" si="83"/>
        <v/>
      </c>
      <c r="BD278" s="38" t="str">
        <f t="shared" si="83"/>
        <v/>
      </c>
      <c r="BE278" s="38" t="str">
        <f t="shared" si="83"/>
        <v/>
      </c>
      <c r="BF278" s="38" t="str">
        <f t="shared" si="83"/>
        <v/>
      </c>
      <c r="BG278" s="38" t="str">
        <f t="shared" si="83"/>
        <v/>
      </c>
      <c r="BH278" s="39" t="str">
        <f t="shared" si="91"/>
        <v/>
      </c>
      <c r="BI278" s="76" t="str">
        <f t="shared" si="91"/>
        <v/>
      </c>
      <c r="BJ278" s="40" t="str">
        <f t="shared" si="91"/>
        <v/>
      </c>
      <c r="BK278" s="119" t="str">
        <f t="shared" si="79"/>
        <v/>
      </c>
      <c r="BL278" s="120" t="str">
        <f t="shared" si="79"/>
        <v/>
      </c>
      <c r="BM278" s="120" t="str">
        <f t="shared" si="79"/>
        <v/>
      </c>
      <c r="BN278" s="120" t="str">
        <f t="shared" si="79"/>
        <v/>
      </c>
      <c r="BO278" s="121" t="str">
        <f t="shared" si="79"/>
        <v/>
      </c>
      <c r="BP278" s="119" t="str">
        <f t="shared" si="80"/>
        <v/>
      </c>
      <c r="BQ278" s="120" t="str">
        <f t="shared" si="80"/>
        <v/>
      </c>
      <c r="BR278" s="120" t="str">
        <f t="shared" si="80"/>
        <v/>
      </c>
      <c r="BS278" s="120" t="str">
        <f t="shared" si="80"/>
        <v/>
      </c>
      <c r="BT278" s="121" t="str">
        <f t="shared" si="80"/>
        <v/>
      </c>
      <c r="BU278" s="119" t="str">
        <f t="shared" si="81"/>
        <v/>
      </c>
      <c r="BV278" s="121" t="str">
        <f t="shared" si="81"/>
        <v/>
      </c>
      <c r="BW278" s="121" t="str">
        <f t="shared" si="81"/>
        <v/>
      </c>
      <c r="BX278" s="120" t="str">
        <f t="shared" si="81"/>
        <v/>
      </c>
      <c r="BY278" s="121" t="str">
        <f t="shared" si="81"/>
        <v/>
      </c>
    </row>
    <row r="279" spans="1:77" ht="13.5" hidden="1" outlineLevel="1" thickBot="1" x14ac:dyDescent="0.25">
      <c r="A279" t="s">
        <v>46</v>
      </c>
      <c r="B279" t="s">
        <v>46</v>
      </c>
      <c r="C279" t="s">
        <v>107</v>
      </c>
      <c r="D279" t="s">
        <v>107</v>
      </c>
      <c r="E279" t="s">
        <v>105</v>
      </c>
      <c r="F279" s="59">
        <f t="shared" si="89"/>
        <v>46284</v>
      </c>
      <c r="G279" s="42" t="s">
        <v>41</v>
      </c>
      <c r="H279" s="43">
        <v>0</v>
      </c>
      <c r="I279" s="44">
        <v>0</v>
      </c>
      <c r="J279" s="44">
        <v>0</v>
      </c>
      <c r="K279" s="44">
        <v>0</v>
      </c>
      <c r="L279" s="44">
        <v>0</v>
      </c>
      <c r="M279" s="44">
        <v>0</v>
      </c>
      <c r="N279" s="44">
        <v>0</v>
      </c>
      <c r="O279" s="44">
        <v>0</v>
      </c>
      <c r="P279" s="44">
        <v>0</v>
      </c>
      <c r="Q279" s="45">
        <v>0</v>
      </c>
      <c r="R279" s="46">
        <f t="shared" si="85"/>
        <v>0</v>
      </c>
      <c r="S279" s="46">
        <f t="shared" si="86"/>
        <v>0</v>
      </c>
      <c r="T279" t="s">
        <v>49</v>
      </c>
      <c r="U279" t="s">
        <v>49</v>
      </c>
      <c r="V279" t="s">
        <v>107</v>
      </c>
      <c r="W279" t="s">
        <v>107</v>
      </c>
      <c r="X279" t="s">
        <v>105</v>
      </c>
      <c r="Y279" s="59">
        <f t="shared" si="90"/>
        <v>45920</v>
      </c>
      <c r="Z279" s="42" t="s">
        <v>41</v>
      </c>
      <c r="AA279" s="43">
        <v>2</v>
      </c>
      <c r="AB279" s="44">
        <v>0</v>
      </c>
      <c r="AC279" s="44">
        <v>0</v>
      </c>
      <c r="AD279" s="44">
        <v>0</v>
      </c>
      <c r="AE279" s="44">
        <v>0</v>
      </c>
      <c r="AF279" s="44">
        <v>497.44</v>
      </c>
      <c r="AG279" s="44">
        <v>0</v>
      </c>
      <c r="AH279" s="44">
        <v>0</v>
      </c>
      <c r="AI279" s="44">
        <v>0</v>
      </c>
      <c r="AJ279" s="45">
        <v>0</v>
      </c>
      <c r="AK279" s="46">
        <f t="shared" si="87"/>
        <v>0</v>
      </c>
      <c r="AL279" s="46">
        <f t="shared" si="88"/>
        <v>0</v>
      </c>
      <c r="AM279" s="44">
        <f t="shared" si="78"/>
        <v>-2</v>
      </c>
      <c r="AN279" s="44">
        <f t="shared" si="78"/>
        <v>0</v>
      </c>
      <c r="AO279" s="44">
        <f t="shared" si="77"/>
        <v>0</v>
      </c>
      <c r="AP279" s="44">
        <f t="shared" si="77"/>
        <v>0</v>
      </c>
      <c r="AQ279" s="44">
        <f t="shared" si="77"/>
        <v>0</v>
      </c>
      <c r="AR279" s="44">
        <f t="shared" si="77"/>
        <v>-497.44</v>
      </c>
      <c r="AS279" s="44">
        <f t="shared" si="77"/>
        <v>0</v>
      </c>
      <c r="AT279" s="44">
        <f t="shared" si="84"/>
        <v>0</v>
      </c>
      <c r="AU279" s="44">
        <f t="shared" si="84"/>
        <v>0</v>
      </c>
      <c r="AV279" s="45">
        <f t="shared" si="84"/>
        <v>0</v>
      </c>
      <c r="AW279" s="46">
        <f t="shared" si="84"/>
        <v>0</v>
      </c>
      <c r="AX279" s="47">
        <f t="shared" si="84"/>
        <v>0</v>
      </c>
      <c r="AY279" s="56">
        <f t="shared" si="83"/>
        <v>-1</v>
      </c>
      <c r="AZ279" s="56" t="str">
        <f t="shared" si="83"/>
        <v/>
      </c>
      <c r="BA279" s="56" t="str">
        <f t="shared" si="83"/>
        <v/>
      </c>
      <c r="BB279" s="56" t="str">
        <f t="shared" si="83"/>
        <v/>
      </c>
      <c r="BC279" s="56" t="str">
        <f t="shared" si="83"/>
        <v/>
      </c>
      <c r="BD279" s="56">
        <f t="shared" si="83"/>
        <v>-1</v>
      </c>
      <c r="BE279" s="56" t="str">
        <f t="shared" si="83"/>
        <v/>
      </c>
      <c r="BF279" s="56" t="str">
        <f t="shared" si="83"/>
        <v/>
      </c>
      <c r="BG279" s="56" t="str">
        <f t="shared" si="83"/>
        <v/>
      </c>
      <c r="BH279" s="57" t="str">
        <f t="shared" si="91"/>
        <v/>
      </c>
      <c r="BI279" s="81" t="str">
        <f t="shared" si="91"/>
        <v/>
      </c>
      <c r="BJ279" s="58" t="str">
        <f t="shared" si="91"/>
        <v/>
      </c>
      <c r="BK279" s="122" t="str">
        <f t="shared" si="79"/>
        <v/>
      </c>
      <c r="BL279" s="123" t="str">
        <f t="shared" si="79"/>
        <v/>
      </c>
      <c r="BM279" s="123" t="str">
        <f t="shared" si="79"/>
        <v/>
      </c>
      <c r="BN279" s="123" t="str">
        <f t="shared" si="79"/>
        <v/>
      </c>
      <c r="BO279" s="124" t="str">
        <f t="shared" si="79"/>
        <v/>
      </c>
      <c r="BP279" s="122">
        <f t="shared" si="80"/>
        <v>248.72</v>
      </c>
      <c r="BQ279" s="123" t="str">
        <f t="shared" si="80"/>
        <v/>
      </c>
      <c r="BR279" s="123" t="str">
        <f t="shared" si="80"/>
        <v/>
      </c>
      <c r="BS279" s="123" t="str">
        <f t="shared" si="80"/>
        <v/>
      </c>
      <c r="BT279" s="124" t="str">
        <f t="shared" si="80"/>
        <v/>
      </c>
      <c r="BU279" s="122" t="str">
        <f t="shared" si="81"/>
        <v/>
      </c>
      <c r="BV279" s="124" t="str">
        <f t="shared" si="81"/>
        <v/>
      </c>
      <c r="BW279" s="124" t="str">
        <f t="shared" si="81"/>
        <v/>
      </c>
      <c r="BX279" s="123" t="str">
        <f t="shared" si="81"/>
        <v/>
      </c>
      <c r="BY279" s="124" t="str">
        <f t="shared" si="81"/>
        <v/>
      </c>
    </row>
    <row r="280" spans="1:77" hidden="1" outlineLevel="1" x14ac:dyDescent="0.2">
      <c r="A280" t="s">
        <v>46</v>
      </c>
      <c r="B280" t="s">
        <v>46</v>
      </c>
      <c r="C280" t="s">
        <v>107</v>
      </c>
      <c r="D280" t="s">
        <v>107</v>
      </c>
      <c r="E280" t="s">
        <v>106</v>
      </c>
      <c r="F280" s="4">
        <f t="shared" si="89"/>
        <v>46285</v>
      </c>
      <c r="G280" t="s">
        <v>35</v>
      </c>
      <c r="H280" s="28">
        <v>0</v>
      </c>
      <c r="I280" s="138">
        <v>0</v>
      </c>
      <c r="J280" s="138">
        <v>0</v>
      </c>
      <c r="K280" s="2">
        <v>0</v>
      </c>
      <c r="L280" s="2">
        <v>0</v>
      </c>
      <c r="M280" s="2">
        <v>0</v>
      </c>
      <c r="N280" s="2">
        <v>0</v>
      </c>
      <c r="O280" s="2">
        <v>0</v>
      </c>
      <c r="P280" s="2">
        <v>0</v>
      </c>
      <c r="Q280" s="29">
        <v>0</v>
      </c>
      <c r="R280" s="30">
        <f t="shared" si="85"/>
        <v>0</v>
      </c>
      <c r="S280" s="30">
        <f t="shared" si="86"/>
        <v>0</v>
      </c>
      <c r="T280" t="s">
        <v>49</v>
      </c>
      <c r="U280" t="s">
        <v>49</v>
      </c>
      <c r="V280" t="s">
        <v>107</v>
      </c>
      <c r="W280" t="s">
        <v>107</v>
      </c>
      <c r="X280" t="s">
        <v>106</v>
      </c>
      <c r="Y280" s="4">
        <f t="shared" si="90"/>
        <v>45921</v>
      </c>
      <c r="Z280" t="s">
        <v>35</v>
      </c>
      <c r="AA280" s="28">
        <v>1</v>
      </c>
      <c r="AB280" s="138">
        <v>0</v>
      </c>
      <c r="AC280" s="138">
        <v>0</v>
      </c>
      <c r="AD280" s="2">
        <v>0</v>
      </c>
      <c r="AE280" s="2">
        <v>0</v>
      </c>
      <c r="AF280" s="2">
        <v>98.95</v>
      </c>
      <c r="AG280" s="2">
        <v>0</v>
      </c>
      <c r="AH280" s="2">
        <v>0</v>
      </c>
      <c r="AI280" s="2">
        <v>0</v>
      </c>
      <c r="AJ280" s="29">
        <v>0</v>
      </c>
      <c r="AK280" s="30">
        <f t="shared" si="87"/>
        <v>0</v>
      </c>
      <c r="AL280" s="30">
        <f t="shared" si="88"/>
        <v>0</v>
      </c>
      <c r="AM280" s="2">
        <f t="shared" si="78"/>
        <v>-1</v>
      </c>
      <c r="AN280" s="2">
        <f t="shared" si="78"/>
        <v>0</v>
      </c>
      <c r="AO280" s="2">
        <f t="shared" si="77"/>
        <v>0</v>
      </c>
      <c r="AP280" s="2">
        <f t="shared" si="77"/>
        <v>0</v>
      </c>
      <c r="AQ280" s="2">
        <f t="shared" si="77"/>
        <v>0</v>
      </c>
      <c r="AR280" s="2">
        <f t="shared" si="77"/>
        <v>-98.95</v>
      </c>
      <c r="AS280" s="2">
        <f t="shared" si="77"/>
        <v>0</v>
      </c>
      <c r="AT280" s="2">
        <f t="shared" si="84"/>
        <v>0</v>
      </c>
      <c r="AU280" s="2">
        <f t="shared" si="84"/>
        <v>0</v>
      </c>
      <c r="AV280" s="29">
        <f t="shared" si="84"/>
        <v>0</v>
      </c>
      <c r="AW280" s="30">
        <f t="shared" si="84"/>
        <v>0</v>
      </c>
      <c r="AX280" s="31">
        <f t="shared" si="84"/>
        <v>0</v>
      </c>
      <c r="AY280" s="38">
        <f t="shared" si="83"/>
        <v>-1</v>
      </c>
      <c r="AZ280" s="38" t="str">
        <f t="shared" si="83"/>
        <v/>
      </c>
      <c r="BA280" s="38" t="str">
        <f t="shared" si="83"/>
        <v/>
      </c>
      <c r="BB280" s="38" t="str">
        <f t="shared" si="83"/>
        <v/>
      </c>
      <c r="BC280" s="38" t="str">
        <f t="shared" si="83"/>
        <v/>
      </c>
      <c r="BD280" s="38">
        <f t="shared" si="83"/>
        <v>-1</v>
      </c>
      <c r="BE280" s="38" t="str">
        <f t="shared" si="83"/>
        <v/>
      </c>
      <c r="BF280" s="38" t="str">
        <f t="shared" si="83"/>
        <v/>
      </c>
      <c r="BG280" s="38" t="str">
        <f t="shared" si="83"/>
        <v/>
      </c>
      <c r="BH280" s="39" t="str">
        <f t="shared" si="91"/>
        <v/>
      </c>
      <c r="BI280" s="76" t="str">
        <f t="shared" si="91"/>
        <v/>
      </c>
      <c r="BJ280" s="40" t="str">
        <f t="shared" si="91"/>
        <v/>
      </c>
      <c r="BK280" s="116" t="str">
        <f t="shared" si="79"/>
        <v/>
      </c>
      <c r="BL280" s="117" t="str">
        <f t="shared" si="79"/>
        <v/>
      </c>
      <c r="BM280" s="117" t="str">
        <f t="shared" si="79"/>
        <v/>
      </c>
      <c r="BN280" s="117" t="str">
        <f t="shared" si="79"/>
        <v/>
      </c>
      <c r="BO280" s="118" t="str">
        <f t="shared" si="79"/>
        <v/>
      </c>
      <c r="BP280" s="116">
        <f t="shared" si="80"/>
        <v>98.95</v>
      </c>
      <c r="BQ280" s="117" t="str">
        <f t="shared" si="80"/>
        <v/>
      </c>
      <c r="BR280" s="117" t="str">
        <f t="shared" si="80"/>
        <v/>
      </c>
      <c r="BS280" s="117" t="str">
        <f t="shared" si="80"/>
        <v/>
      </c>
      <c r="BT280" s="118" t="str">
        <f t="shared" si="80"/>
        <v/>
      </c>
      <c r="BU280" s="116" t="str">
        <f t="shared" si="81"/>
        <v/>
      </c>
      <c r="BV280" s="118" t="str">
        <f t="shared" si="81"/>
        <v/>
      </c>
      <c r="BW280" s="118" t="str">
        <f t="shared" si="81"/>
        <v/>
      </c>
      <c r="BX280" s="117" t="str">
        <f t="shared" si="81"/>
        <v/>
      </c>
      <c r="BY280" s="118" t="str">
        <f t="shared" si="81"/>
        <v/>
      </c>
    </row>
    <row r="281" spans="1:77" hidden="1" outlineLevel="1" x14ac:dyDescent="0.2">
      <c r="A281" t="s">
        <v>46</v>
      </c>
      <c r="B281" t="s">
        <v>46</v>
      </c>
      <c r="C281" t="s">
        <v>107</v>
      </c>
      <c r="D281" t="s">
        <v>107</v>
      </c>
      <c r="E281" t="s">
        <v>106</v>
      </c>
      <c r="F281" s="4">
        <f t="shared" si="89"/>
        <v>46286</v>
      </c>
      <c r="G281" t="s">
        <v>36</v>
      </c>
      <c r="H281" s="28">
        <v>0</v>
      </c>
      <c r="I281" s="138">
        <v>0</v>
      </c>
      <c r="J281" s="138">
        <v>0</v>
      </c>
      <c r="K281" s="2">
        <v>0</v>
      </c>
      <c r="L281" s="2">
        <v>0</v>
      </c>
      <c r="M281" s="2">
        <v>0</v>
      </c>
      <c r="N281" s="2">
        <v>0</v>
      </c>
      <c r="O281" s="2">
        <v>0</v>
      </c>
      <c r="P281" s="2">
        <v>0</v>
      </c>
      <c r="Q281" s="29">
        <v>0</v>
      </c>
      <c r="R281" s="30">
        <f t="shared" si="85"/>
        <v>0</v>
      </c>
      <c r="S281" s="30">
        <f t="shared" si="86"/>
        <v>0</v>
      </c>
      <c r="T281" t="s">
        <v>49</v>
      </c>
      <c r="U281" t="s">
        <v>49</v>
      </c>
      <c r="V281" t="s">
        <v>107</v>
      </c>
      <c r="W281" t="s">
        <v>107</v>
      </c>
      <c r="X281" t="s">
        <v>106</v>
      </c>
      <c r="Y281" s="4">
        <f t="shared" si="90"/>
        <v>45922</v>
      </c>
      <c r="Z281" t="s">
        <v>36</v>
      </c>
      <c r="AA281" s="28">
        <v>1</v>
      </c>
      <c r="AB281" s="138">
        <v>1</v>
      </c>
      <c r="AC281" s="138">
        <v>0</v>
      </c>
      <c r="AD281" s="2">
        <v>0</v>
      </c>
      <c r="AE281" s="2">
        <v>0</v>
      </c>
      <c r="AF281" s="2">
        <v>-267.38</v>
      </c>
      <c r="AG281" s="2">
        <v>0</v>
      </c>
      <c r="AH281" s="2">
        <v>0</v>
      </c>
      <c r="AI281" s="2">
        <v>0</v>
      </c>
      <c r="AJ281" s="29">
        <v>0</v>
      </c>
      <c r="AK281" s="30">
        <f t="shared" si="87"/>
        <v>1</v>
      </c>
      <c r="AL281" s="30">
        <f t="shared" si="88"/>
        <v>0</v>
      </c>
      <c r="AM281" s="2">
        <f t="shared" si="78"/>
        <v>-1</v>
      </c>
      <c r="AN281" s="2">
        <f t="shared" si="78"/>
        <v>-1</v>
      </c>
      <c r="AO281" s="2">
        <f t="shared" si="77"/>
        <v>0</v>
      </c>
      <c r="AP281" s="2">
        <f t="shared" si="77"/>
        <v>0</v>
      </c>
      <c r="AQ281" s="2">
        <f t="shared" si="77"/>
        <v>0</v>
      </c>
      <c r="AR281" s="2">
        <f t="shared" si="77"/>
        <v>267.38</v>
      </c>
      <c r="AS281" s="2">
        <f t="shared" si="77"/>
        <v>0</v>
      </c>
      <c r="AT281" s="2">
        <f t="shared" si="84"/>
        <v>0</v>
      </c>
      <c r="AU281" s="2">
        <f t="shared" si="84"/>
        <v>0</v>
      </c>
      <c r="AV281" s="29">
        <f t="shared" si="84"/>
        <v>0</v>
      </c>
      <c r="AW281" s="30">
        <f t="shared" si="84"/>
        <v>-1</v>
      </c>
      <c r="AX281" s="31">
        <f t="shared" si="84"/>
        <v>0</v>
      </c>
      <c r="AY281" s="38">
        <f t="shared" si="83"/>
        <v>-1</v>
      </c>
      <c r="AZ281" s="38">
        <f t="shared" si="83"/>
        <v>-1</v>
      </c>
      <c r="BA281" s="38" t="str">
        <f t="shared" si="83"/>
        <v/>
      </c>
      <c r="BB281" s="38" t="str">
        <f t="shared" si="83"/>
        <v/>
      </c>
      <c r="BC281" s="38" t="str">
        <f t="shared" si="83"/>
        <v/>
      </c>
      <c r="BD281" s="38">
        <f t="shared" si="83"/>
        <v>-1</v>
      </c>
      <c r="BE281" s="38" t="str">
        <f t="shared" si="83"/>
        <v/>
      </c>
      <c r="BF281" s="38" t="str">
        <f t="shared" si="83"/>
        <v/>
      </c>
      <c r="BG281" s="38" t="str">
        <f t="shared" si="83"/>
        <v/>
      </c>
      <c r="BH281" s="39" t="str">
        <f t="shared" si="91"/>
        <v/>
      </c>
      <c r="BI281" s="76">
        <f t="shared" si="91"/>
        <v>-1</v>
      </c>
      <c r="BJ281" s="40" t="str">
        <f t="shared" si="91"/>
        <v/>
      </c>
      <c r="BK281" s="119" t="str">
        <f t="shared" si="79"/>
        <v/>
      </c>
      <c r="BL281" s="120" t="str">
        <f t="shared" si="79"/>
        <v/>
      </c>
      <c r="BM281" s="120" t="str">
        <f t="shared" si="79"/>
        <v/>
      </c>
      <c r="BN281" s="120" t="str">
        <f t="shared" si="79"/>
        <v/>
      </c>
      <c r="BO281" s="121" t="str">
        <f t="shared" si="79"/>
        <v/>
      </c>
      <c r="BP281" s="119">
        <f t="shared" si="80"/>
        <v>-267.38</v>
      </c>
      <c r="BQ281" s="120">
        <f t="shared" si="80"/>
        <v>0</v>
      </c>
      <c r="BR281" s="120" t="str">
        <f t="shared" si="80"/>
        <v/>
      </c>
      <c r="BS281" s="120" t="str">
        <f t="shared" si="80"/>
        <v/>
      </c>
      <c r="BT281" s="121" t="str">
        <f t="shared" si="80"/>
        <v/>
      </c>
      <c r="BU281" s="119" t="str">
        <f t="shared" si="81"/>
        <v/>
      </c>
      <c r="BV281" s="121" t="str">
        <f t="shared" si="81"/>
        <v/>
      </c>
      <c r="BW281" s="121" t="str">
        <f t="shared" si="81"/>
        <v/>
      </c>
      <c r="BX281" s="120" t="str">
        <f t="shared" si="81"/>
        <v/>
      </c>
      <c r="BY281" s="121" t="str">
        <f t="shared" si="81"/>
        <v/>
      </c>
    </row>
    <row r="282" spans="1:77" hidden="1" outlineLevel="1" x14ac:dyDescent="0.2">
      <c r="A282" t="s">
        <v>46</v>
      </c>
      <c r="B282" t="s">
        <v>46</v>
      </c>
      <c r="C282" t="s">
        <v>107</v>
      </c>
      <c r="D282" t="s">
        <v>107</v>
      </c>
      <c r="E282" t="s">
        <v>106</v>
      </c>
      <c r="F282" s="4">
        <f t="shared" si="89"/>
        <v>46287</v>
      </c>
      <c r="G282" t="s">
        <v>37</v>
      </c>
      <c r="H282" s="28">
        <v>0</v>
      </c>
      <c r="I282" s="138">
        <v>0</v>
      </c>
      <c r="J282" s="138">
        <v>0</v>
      </c>
      <c r="K282" s="2">
        <v>0</v>
      </c>
      <c r="L282" s="2">
        <v>0</v>
      </c>
      <c r="M282" s="2">
        <v>0</v>
      </c>
      <c r="N282" s="2">
        <v>0</v>
      </c>
      <c r="O282" s="2">
        <v>0</v>
      </c>
      <c r="P282" s="2">
        <v>0</v>
      </c>
      <c r="Q282" s="29">
        <v>0</v>
      </c>
      <c r="R282" s="30">
        <f t="shared" si="85"/>
        <v>0</v>
      </c>
      <c r="S282" s="30">
        <f t="shared" si="86"/>
        <v>0</v>
      </c>
      <c r="T282" t="s">
        <v>49</v>
      </c>
      <c r="U282" t="s">
        <v>49</v>
      </c>
      <c r="V282" t="s">
        <v>107</v>
      </c>
      <c r="W282" t="s">
        <v>107</v>
      </c>
      <c r="X282" t="s">
        <v>106</v>
      </c>
      <c r="Y282" s="4">
        <f t="shared" si="90"/>
        <v>45923</v>
      </c>
      <c r="Z282" t="s">
        <v>37</v>
      </c>
      <c r="AA282" s="28">
        <v>3</v>
      </c>
      <c r="AB282" s="138">
        <v>0</v>
      </c>
      <c r="AC282" s="138">
        <v>0</v>
      </c>
      <c r="AD282" s="2">
        <v>0</v>
      </c>
      <c r="AE282" s="2">
        <v>0</v>
      </c>
      <c r="AF282" s="2">
        <v>299.77999999999997</v>
      </c>
      <c r="AG282" s="2">
        <v>0</v>
      </c>
      <c r="AH282" s="2">
        <v>0</v>
      </c>
      <c r="AI282" s="2">
        <v>0</v>
      </c>
      <c r="AJ282" s="29">
        <v>0</v>
      </c>
      <c r="AK282" s="30">
        <f t="shared" si="87"/>
        <v>0</v>
      </c>
      <c r="AL282" s="30">
        <f t="shared" si="88"/>
        <v>0</v>
      </c>
      <c r="AM282" s="2">
        <f t="shared" si="78"/>
        <v>-3</v>
      </c>
      <c r="AN282" s="2">
        <f t="shared" si="78"/>
        <v>0</v>
      </c>
      <c r="AO282" s="2">
        <f t="shared" si="77"/>
        <v>0</v>
      </c>
      <c r="AP282" s="2">
        <f t="shared" si="77"/>
        <v>0</v>
      </c>
      <c r="AQ282" s="2">
        <f t="shared" si="77"/>
        <v>0</v>
      </c>
      <c r="AR282" s="2">
        <f t="shared" si="77"/>
        <v>-299.77999999999997</v>
      </c>
      <c r="AS282" s="2">
        <f t="shared" si="77"/>
        <v>0</v>
      </c>
      <c r="AT282" s="2">
        <f t="shared" si="84"/>
        <v>0</v>
      </c>
      <c r="AU282" s="2">
        <f t="shared" si="84"/>
        <v>0</v>
      </c>
      <c r="AV282" s="29">
        <f t="shared" si="84"/>
        <v>0</v>
      </c>
      <c r="AW282" s="30">
        <f t="shared" si="84"/>
        <v>0</v>
      </c>
      <c r="AX282" s="31">
        <f t="shared" si="84"/>
        <v>0</v>
      </c>
      <c r="AY282" s="38">
        <f t="shared" si="83"/>
        <v>-1</v>
      </c>
      <c r="AZ282" s="38" t="str">
        <f t="shared" si="83"/>
        <v/>
      </c>
      <c r="BA282" s="38" t="str">
        <f t="shared" si="83"/>
        <v/>
      </c>
      <c r="BB282" s="38" t="str">
        <f t="shared" si="83"/>
        <v/>
      </c>
      <c r="BC282" s="38" t="str">
        <f t="shared" si="83"/>
        <v/>
      </c>
      <c r="BD282" s="38">
        <f t="shared" si="83"/>
        <v>-1</v>
      </c>
      <c r="BE282" s="38" t="str">
        <f t="shared" si="83"/>
        <v/>
      </c>
      <c r="BF282" s="38" t="str">
        <f t="shared" si="83"/>
        <v/>
      </c>
      <c r="BG282" s="38" t="str">
        <f t="shared" si="83"/>
        <v/>
      </c>
      <c r="BH282" s="39" t="str">
        <f t="shared" si="91"/>
        <v/>
      </c>
      <c r="BI282" s="76" t="str">
        <f t="shared" si="91"/>
        <v/>
      </c>
      <c r="BJ282" s="40" t="str">
        <f t="shared" si="91"/>
        <v/>
      </c>
      <c r="BK282" s="119" t="str">
        <f t="shared" si="79"/>
        <v/>
      </c>
      <c r="BL282" s="120" t="str">
        <f t="shared" si="79"/>
        <v/>
      </c>
      <c r="BM282" s="120" t="str">
        <f t="shared" si="79"/>
        <v/>
      </c>
      <c r="BN282" s="120" t="str">
        <f t="shared" si="79"/>
        <v/>
      </c>
      <c r="BO282" s="121" t="str">
        <f t="shared" si="79"/>
        <v/>
      </c>
      <c r="BP282" s="119">
        <f t="shared" si="80"/>
        <v>99.926666666666662</v>
      </c>
      <c r="BQ282" s="120" t="str">
        <f t="shared" si="80"/>
        <v/>
      </c>
      <c r="BR282" s="120" t="str">
        <f t="shared" si="80"/>
        <v/>
      </c>
      <c r="BS282" s="120" t="str">
        <f t="shared" si="80"/>
        <v/>
      </c>
      <c r="BT282" s="121" t="str">
        <f t="shared" si="80"/>
        <v/>
      </c>
      <c r="BU282" s="119" t="str">
        <f t="shared" si="81"/>
        <v/>
      </c>
      <c r="BV282" s="121" t="str">
        <f t="shared" si="81"/>
        <v/>
      </c>
      <c r="BW282" s="121" t="str">
        <f t="shared" si="81"/>
        <v/>
      </c>
      <c r="BX282" s="120" t="str">
        <f t="shared" si="81"/>
        <v/>
      </c>
      <c r="BY282" s="121" t="str">
        <f t="shared" si="81"/>
        <v/>
      </c>
    </row>
    <row r="283" spans="1:77" hidden="1" outlineLevel="1" x14ac:dyDescent="0.2">
      <c r="A283" t="s">
        <v>46</v>
      </c>
      <c r="B283" t="s">
        <v>46</v>
      </c>
      <c r="C283" t="s">
        <v>107</v>
      </c>
      <c r="D283" t="s">
        <v>107</v>
      </c>
      <c r="E283" t="s">
        <v>106</v>
      </c>
      <c r="F283" s="4">
        <f t="shared" si="89"/>
        <v>46288</v>
      </c>
      <c r="G283" t="s">
        <v>38</v>
      </c>
      <c r="H283" s="28">
        <v>0</v>
      </c>
      <c r="I283" s="138">
        <v>0</v>
      </c>
      <c r="J283" s="138">
        <v>0</v>
      </c>
      <c r="K283" s="2">
        <v>0</v>
      </c>
      <c r="L283" s="2">
        <v>0</v>
      </c>
      <c r="M283" s="2">
        <v>0</v>
      </c>
      <c r="N283" s="2">
        <v>0</v>
      </c>
      <c r="O283" s="2">
        <v>0</v>
      </c>
      <c r="P283" s="2">
        <v>0</v>
      </c>
      <c r="Q283" s="29">
        <v>0</v>
      </c>
      <c r="R283" s="30">
        <f t="shared" si="85"/>
        <v>0</v>
      </c>
      <c r="S283" s="30">
        <f t="shared" si="86"/>
        <v>0</v>
      </c>
      <c r="T283" t="s">
        <v>49</v>
      </c>
      <c r="U283" t="s">
        <v>49</v>
      </c>
      <c r="V283" t="s">
        <v>107</v>
      </c>
      <c r="W283" t="s">
        <v>107</v>
      </c>
      <c r="X283" t="s">
        <v>106</v>
      </c>
      <c r="Y283" s="4">
        <f t="shared" si="90"/>
        <v>45924</v>
      </c>
      <c r="Z283" t="s">
        <v>38</v>
      </c>
      <c r="AA283" s="28">
        <v>1</v>
      </c>
      <c r="AB283" s="138">
        <v>0</v>
      </c>
      <c r="AC283" s="138">
        <v>0</v>
      </c>
      <c r="AD283" s="2">
        <v>0</v>
      </c>
      <c r="AE283" s="2">
        <v>0</v>
      </c>
      <c r="AF283" s="2">
        <v>63.96</v>
      </c>
      <c r="AG283" s="2">
        <v>0</v>
      </c>
      <c r="AH283" s="2">
        <v>0</v>
      </c>
      <c r="AI283" s="2">
        <v>0</v>
      </c>
      <c r="AJ283" s="29">
        <v>0</v>
      </c>
      <c r="AK283" s="30">
        <f t="shared" si="87"/>
        <v>0</v>
      </c>
      <c r="AL283" s="30">
        <f t="shared" si="88"/>
        <v>0</v>
      </c>
      <c r="AM283" s="2">
        <f t="shared" si="78"/>
        <v>-1</v>
      </c>
      <c r="AN283" s="2">
        <f t="shared" si="78"/>
        <v>0</v>
      </c>
      <c r="AO283" s="2">
        <f t="shared" si="77"/>
        <v>0</v>
      </c>
      <c r="AP283" s="2">
        <f t="shared" si="77"/>
        <v>0</v>
      </c>
      <c r="AQ283" s="2">
        <f t="shared" si="77"/>
        <v>0</v>
      </c>
      <c r="AR283" s="2">
        <f t="shared" si="77"/>
        <v>-63.96</v>
      </c>
      <c r="AS283" s="2">
        <f t="shared" si="77"/>
        <v>0</v>
      </c>
      <c r="AT283" s="2">
        <f t="shared" si="84"/>
        <v>0</v>
      </c>
      <c r="AU283" s="2">
        <f t="shared" si="84"/>
        <v>0</v>
      </c>
      <c r="AV283" s="29">
        <f t="shared" si="84"/>
        <v>0</v>
      </c>
      <c r="AW283" s="30">
        <f t="shared" si="84"/>
        <v>0</v>
      </c>
      <c r="AX283" s="31">
        <f t="shared" si="84"/>
        <v>0</v>
      </c>
      <c r="AY283" s="38">
        <f t="shared" si="83"/>
        <v>-1</v>
      </c>
      <c r="AZ283" s="38" t="str">
        <f t="shared" si="83"/>
        <v/>
      </c>
      <c r="BA283" s="38" t="str">
        <f t="shared" si="83"/>
        <v/>
      </c>
      <c r="BB283" s="38" t="str">
        <f t="shared" si="83"/>
        <v/>
      </c>
      <c r="BC283" s="38" t="str">
        <f t="shared" si="83"/>
        <v/>
      </c>
      <c r="BD283" s="38">
        <f t="shared" si="83"/>
        <v>-1</v>
      </c>
      <c r="BE283" s="38" t="str">
        <f t="shared" si="83"/>
        <v/>
      </c>
      <c r="BF283" s="38" t="str">
        <f t="shared" si="83"/>
        <v/>
      </c>
      <c r="BG283" s="38" t="str">
        <f t="shared" si="83"/>
        <v/>
      </c>
      <c r="BH283" s="39" t="str">
        <f t="shared" si="91"/>
        <v/>
      </c>
      <c r="BI283" s="76" t="str">
        <f t="shared" si="91"/>
        <v/>
      </c>
      <c r="BJ283" s="40" t="str">
        <f t="shared" si="91"/>
        <v/>
      </c>
      <c r="BK283" s="119" t="str">
        <f t="shared" si="79"/>
        <v/>
      </c>
      <c r="BL283" s="120" t="str">
        <f t="shared" si="79"/>
        <v/>
      </c>
      <c r="BM283" s="120" t="str">
        <f t="shared" si="79"/>
        <v/>
      </c>
      <c r="BN283" s="120" t="str">
        <f t="shared" si="79"/>
        <v/>
      </c>
      <c r="BO283" s="121" t="str">
        <f t="shared" si="79"/>
        <v/>
      </c>
      <c r="BP283" s="119">
        <f t="shared" si="80"/>
        <v>63.96</v>
      </c>
      <c r="BQ283" s="120" t="str">
        <f t="shared" si="80"/>
        <v/>
      </c>
      <c r="BR283" s="120" t="str">
        <f t="shared" si="80"/>
        <v/>
      </c>
      <c r="BS283" s="120" t="str">
        <f t="shared" si="80"/>
        <v/>
      </c>
      <c r="BT283" s="121" t="str">
        <f t="shared" si="80"/>
        <v/>
      </c>
      <c r="BU283" s="119" t="str">
        <f t="shared" si="81"/>
        <v/>
      </c>
      <c r="BV283" s="121" t="str">
        <f t="shared" si="81"/>
        <v/>
      </c>
      <c r="BW283" s="121" t="str">
        <f t="shared" si="81"/>
        <v/>
      </c>
      <c r="BX283" s="120" t="str">
        <f t="shared" si="81"/>
        <v/>
      </c>
      <c r="BY283" s="121" t="str">
        <f t="shared" si="81"/>
        <v/>
      </c>
    </row>
    <row r="284" spans="1:77" hidden="1" outlineLevel="1" x14ac:dyDescent="0.2">
      <c r="A284" t="s">
        <v>46</v>
      </c>
      <c r="B284" t="s">
        <v>46</v>
      </c>
      <c r="C284" t="s">
        <v>107</v>
      </c>
      <c r="D284" t="s">
        <v>107</v>
      </c>
      <c r="E284" t="s">
        <v>106</v>
      </c>
      <c r="F284" s="4">
        <f t="shared" si="89"/>
        <v>46289</v>
      </c>
      <c r="G284" t="s">
        <v>39</v>
      </c>
      <c r="H284" s="28">
        <v>0</v>
      </c>
      <c r="I284" s="138">
        <v>0</v>
      </c>
      <c r="J284" s="138">
        <v>0</v>
      </c>
      <c r="K284" s="2">
        <v>0</v>
      </c>
      <c r="L284" s="2">
        <v>0</v>
      </c>
      <c r="M284" s="2">
        <v>0</v>
      </c>
      <c r="N284" s="2">
        <v>0</v>
      </c>
      <c r="O284" s="2">
        <v>0</v>
      </c>
      <c r="P284" s="2">
        <v>0</v>
      </c>
      <c r="Q284" s="29">
        <v>0</v>
      </c>
      <c r="R284" s="30">
        <f t="shared" si="85"/>
        <v>0</v>
      </c>
      <c r="S284" s="30">
        <f t="shared" si="86"/>
        <v>0</v>
      </c>
      <c r="T284" t="s">
        <v>49</v>
      </c>
      <c r="U284" t="s">
        <v>49</v>
      </c>
      <c r="V284" t="s">
        <v>107</v>
      </c>
      <c r="W284" t="s">
        <v>107</v>
      </c>
      <c r="X284" t="s">
        <v>106</v>
      </c>
      <c r="Y284" s="4">
        <f t="shared" si="90"/>
        <v>45925</v>
      </c>
      <c r="Z284" t="s">
        <v>39</v>
      </c>
      <c r="AA284" s="28">
        <v>4</v>
      </c>
      <c r="AB284" s="138">
        <v>1</v>
      </c>
      <c r="AC284" s="138">
        <v>0</v>
      </c>
      <c r="AD284" s="2">
        <v>0</v>
      </c>
      <c r="AE284" s="2">
        <v>0</v>
      </c>
      <c r="AF284" s="2">
        <v>1156.23</v>
      </c>
      <c r="AG284" s="2">
        <v>0</v>
      </c>
      <c r="AH284" s="2">
        <v>0</v>
      </c>
      <c r="AI284" s="2">
        <v>0</v>
      </c>
      <c r="AJ284" s="29">
        <v>0</v>
      </c>
      <c r="AK284" s="30">
        <f t="shared" si="87"/>
        <v>1</v>
      </c>
      <c r="AL284" s="30">
        <f t="shared" si="88"/>
        <v>0</v>
      </c>
      <c r="AM284" s="2">
        <f t="shared" si="78"/>
        <v>-4</v>
      </c>
      <c r="AN284" s="2">
        <f t="shared" si="78"/>
        <v>-1</v>
      </c>
      <c r="AO284" s="2">
        <f t="shared" si="77"/>
        <v>0</v>
      </c>
      <c r="AP284" s="2">
        <f t="shared" si="77"/>
        <v>0</v>
      </c>
      <c r="AQ284" s="2">
        <f t="shared" si="77"/>
        <v>0</v>
      </c>
      <c r="AR284" s="2">
        <f t="shared" si="77"/>
        <v>-1156.23</v>
      </c>
      <c r="AS284" s="2">
        <f t="shared" si="77"/>
        <v>0</v>
      </c>
      <c r="AT284" s="2">
        <f t="shared" si="84"/>
        <v>0</v>
      </c>
      <c r="AU284" s="2">
        <f t="shared" si="84"/>
        <v>0</v>
      </c>
      <c r="AV284" s="29">
        <f t="shared" si="84"/>
        <v>0</v>
      </c>
      <c r="AW284" s="30">
        <f t="shared" si="84"/>
        <v>-1</v>
      </c>
      <c r="AX284" s="31">
        <f t="shared" si="84"/>
        <v>0</v>
      </c>
      <c r="AY284" s="38">
        <f t="shared" si="83"/>
        <v>-1</v>
      </c>
      <c r="AZ284" s="38">
        <f t="shared" si="83"/>
        <v>-1</v>
      </c>
      <c r="BA284" s="38" t="str">
        <f t="shared" si="83"/>
        <v/>
      </c>
      <c r="BB284" s="38" t="str">
        <f t="shared" si="83"/>
        <v/>
      </c>
      <c r="BC284" s="38" t="str">
        <f t="shared" si="83"/>
        <v/>
      </c>
      <c r="BD284" s="38">
        <f t="shared" si="83"/>
        <v>-1</v>
      </c>
      <c r="BE284" s="38" t="str">
        <f t="shared" si="83"/>
        <v/>
      </c>
      <c r="BF284" s="38" t="str">
        <f t="shared" si="83"/>
        <v/>
      </c>
      <c r="BG284" s="38" t="str">
        <f t="shared" si="83"/>
        <v/>
      </c>
      <c r="BH284" s="39" t="str">
        <f t="shared" si="91"/>
        <v/>
      </c>
      <c r="BI284" s="76">
        <f t="shared" si="91"/>
        <v>-1</v>
      </c>
      <c r="BJ284" s="40" t="str">
        <f t="shared" si="91"/>
        <v/>
      </c>
      <c r="BK284" s="119" t="str">
        <f t="shared" si="79"/>
        <v/>
      </c>
      <c r="BL284" s="120" t="str">
        <f t="shared" si="79"/>
        <v/>
      </c>
      <c r="BM284" s="120" t="str">
        <f t="shared" si="79"/>
        <v/>
      </c>
      <c r="BN284" s="120" t="str">
        <f t="shared" si="79"/>
        <v/>
      </c>
      <c r="BO284" s="121" t="str">
        <f t="shared" si="79"/>
        <v/>
      </c>
      <c r="BP284" s="119">
        <f t="shared" si="80"/>
        <v>289.0575</v>
      </c>
      <c r="BQ284" s="120">
        <f t="shared" si="80"/>
        <v>0</v>
      </c>
      <c r="BR284" s="120" t="str">
        <f t="shared" si="80"/>
        <v/>
      </c>
      <c r="BS284" s="120" t="str">
        <f t="shared" si="80"/>
        <v/>
      </c>
      <c r="BT284" s="121" t="str">
        <f t="shared" si="80"/>
        <v/>
      </c>
      <c r="BU284" s="119" t="str">
        <f t="shared" si="81"/>
        <v/>
      </c>
      <c r="BV284" s="121" t="str">
        <f t="shared" si="81"/>
        <v/>
      </c>
      <c r="BW284" s="121" t="str">
        <f t="shared" si="81"/>
        <v/>
      </c>
      <c r="BX284" s="120" t="str">
        <f t="shared" si="81"/>
        <v/>
      </c>
      <c r="BY284" s="121" t="str">
        <f t="shared" si="81"/>
        <v/>
      </c>
    </row>
    <row r="285" spans="1:77" hidden="1" outlineLevel="1" x14ac:dyDescent="0.2">
      <c r="A285" t="s">
        <v>46</v>
      </c>
      <c r="B285" t="s">
        <v>46</v>
      </c>
      <c r="C285" t="s">
        <v>107</v>
      </c>
      <c r="D285" t="s">
        <v>107</v>
      </c>
      <c r="E285" t="s">
        <v>106</v>
      </c>
      <c r="F285" s="4">
        <f t="shared" si="89"/>
        <v>46290</v>
      </c>
      <c r="G285" t="s">
        <v>40</v>
      </c>
      <c r="H285" s="28">
        <v>0</v>
      </c>
      <c r="I285" s="138">
        <v>0</v>
      </c>
      <c r="J285" s="138">
        <v>0</v>
      </c>
      <c r="K285" s="2">
        <v>0</v>
      </c>
      <c r="L285" s="2">
        <v>0</v>
      </c>
      <c r="M285" s="2">
        <v>0</v>
      </c>
      <c r="N285" s="2">
        <v>0</v>
      </c>
      <c r="O285" s="2">
        <v>0</v>
      </c>
      <c r="P285" s="2">
        <v>0</v>
      </c>
      <c r="Q285" s="29">
        <v>0</v>
      </c>
      <c r="R285" s="30">
        <f t="shared" si="85"/>
        <v>0</v>
      </c>
      <c r="S285" s="30">
        <f t="shared" si="86"/>
        <v>0</v>
      </c>
      <c r="T285" t="s">
        <v>49</v>
      </c>
      <c r="U285" t="s">
        <v>49</v>
      </c>
      <c r="V285" t="s">
        <v>107</v>
      </c>
      <c r="W285" t="s">
        <v>107</v>
      </c>
      <c r="X285" t="s">
        <v>106</v>
      </c>
      <c r="Y285" s="4">
        <f t="shared" si="90"/>
        <v>45926</v>
      </c>
      <c r="Z285" t="s">
        <v>40</v>
      </c>
      <c r="AA285" s="28">
        <v>0</v>
      </c>
      <c r="AB285" s="138">
        <v>0</v>
      </c>
      <c r="AC285" s="138">
        <v>0</v>
      </c>
      <c r="AD285" s="2">
        <v>0</v>
      </c>
      <c r="AE285" s="2">
        <v>0</v>
      </c>
      <c r="AF285" s="2">
        <v>0</v>
      </c>
      <c r="AG285" s="2">
        <v>0</v>
      </c>
      <c r="AH285" s="2">
        <v>0</v>
      </c>
      <c r="AI285" s="2">
        <v>0</v>
      </c>
      <c r="AJ285" s="29">
        <v>0</v>
      </c>
      <c r="AK285" s="30">
        <f t="shared" si="87"/>
        <v>0</v>
      </c>
      <c r="AL285" s="30">
        <f t="shared" si="88"/>
        <v>0</v>
      </c>
      <c r="AM285" s="2">
        <f t="shared" si="78"/>
        <v>0</v>
      </c>
      <c r="AN285" s="2">
        <f t="shared" si="78"/>
        <v>0</v>
      </c>
      <c r="AO285" s="2">
        <f t="shared" si="77"/>
        <v>0</v>
      </c>
      <c r="AP285" s="2">
        <f t="shared" si="77"/>
        <v>0</v>
      </c>
      <c r="AQ285" s="2">
        <f t="shared" si="77"/>
        <v>0</v>
      </c>
      <c r="AR285" s="2">
        <f t="shared" si="77"/>
        <v>0</v>
      </c>
      <c r="AS285" s="2">
        <f t="shared" si="77"/>
        <v>0</v>
      </c>
      <c r="AT285" s="2">
        <f t="shared" si="84"/>
        <v>0</v>
      </c>
      <c r="AU285" s="2">
        <f t="shared" si="84"/>
        <v>0</v>
      </c>
      <c r="AV285" s="29">
        <f t="shared" si="84"/>
        <v>0</v>
      </c>
      <c r="AW285" s="30">
        <f t="shared" si="84"/>
        <v>0</v>
      </c>
      <c r="AX285" s="31">
        <f t="shared" si="84"/>
        <v>0</v>
      </c>
      <c r="AY285" s="38" t="str">
        <f t="shared" si="83"/>
        <v/>
      </c>
      <c r="AZ285" s="38" t="str">
        <f t="shared" si="83"/>
        <v/>
      </c>
      <c r="BA285" s="38" t="str">
        <f t="shared" si="83"/>
        <v/>
      </c>
      <c r="BB285" s="38" t="str">
        <f t="shared" si="83"/>
        <v/>
      </c>
      <c r="BC285" s="38" t="str">
        <f t="shared" si="83"/>
        <v/>
      </c>
      <c r="BD285" s="38" t="str">
        <f t="shared" si="83"/>
        <v/>
      </c>
      <c r="BE285" s="38" t="str">
        <f t="shared" si="83"/>
        <v/>
      </c>
      <c r="BF285" s="38" t="str">
        <f t="shared" si="83"/>
        <v/>
      </c>
      <c r="BG285" s="38" t="str">
        <f t="shared" si="83"/>
        <v/>
      </c>
      <c r="BH285" s="39" t="str">
        <f t="shared" si="91"/>
        <v/>
      </c>
      <c r="BI285" s="76" t="str">
        <f t="shared" si="91"/>
        <v/>
      </c>
      <c r="BJ285" s="40" t="str">
        <f t="shared" si="91"/>
        <v/>
      </c>
      <c r="BK285" s="119" t="str">
        <f t="shared" si="79"/>
        <v/>
      </c>
      <c r="BL285" s="120" t="str">
        <f t="shared" si="79"/>
        <v/>
      </c>
      <c r="BM285" s="120" t="str">
        <f t="shared" si="79"/>
        <v/>
      </c>
      <c r="BN285" s="120" t="str">
        <f t="shared" si="79"/>
        <v/>
      </c>
      <c r="BO285" s="121" t="str">
        <f t="shared" si="79"/>
        <v/>
      </c>
      <c r="BP285" s="119" t="str">
        <f t="shared" si="80"/>
        <v/>
      </c>
      <c r="BQ285" s="120" t="str">
        <f t="shared" si="80"/>
        <v/>
      </c>
      <c r="BR285" s="120" t="str">
        <f t="shared" si="80"/>
        <v/>
      </c>
      <c r="BS285" s="120" t="str">
        <f t="shared" si="80"/>
        <v/>
      </c>
      <c r="BT285" s="121" t="str">
        <f t="shared" si="80"/>
        <v/>
      </c>
      <c r="BU285" s="119" t="str">
        <f t="shared" si="81"/>
        <v/>
      </c>
      <c r="BV285" s="121" t="str">
        <f t="shared" si="81"/>
        <v/>
      </c>
      <c r="BW285" s="121" t="str">
        <f t="shared" si="81"/>
        <v/>
      </c>
      <c r="BX285" s="120" t="str">
        <f t="shared" si="81"/>
        <v/>
      </c>
      <c r="BY285" s="121" t="str">
        <f t="shared" si="81"/>
        <v/>
      </c>
    </row>
    <row r="286" spans="1:77" ht="13.5" hidden="1" outlineLevel="1" thickBot="1" x14ac:dyDescent="0.25">
      <c r="A286" t="s">
        <v>46</v>
      </c>
      <c r="B286" t="s">
        <v>46</v>
      </c>
      <c r="C286" t="s">
        <v>107</v>
      </c>
      <c r="D286" t="s">
        <v>107</v>
      </c>
      <c r="E286" t="s">
        <v>106</v>
      </c>
      <c r="F286" s="59">
        <f t="shared" si="89"/>
        <v>46291</v>
      </c>
      <c r="G286" s="42" t="s">
        <v>41</v>
      </c>
      <c r="H286" s="43">
        <v>0</v>
      </c>
      <c r="I286" s="44">
        <v>0</v>
      </c>
      <c r="J286" s="44">
        <v>0</v>
      </c>
      <c r="K286" s="44">
        <v>0</v>
      </c>
      <c r="L286" s="44">
        <v>0</v>
      </c>
      <c r="M286" s="44">
        <v>0</v>
      </c>
      <c r="N286" s="44">
        <v>0</v>
      </c>
      <c r="O286" s="44">
        <v>0</v>
      </c>
      <c r="P286" s="44">
        <v>0</v>
      </c>
      <c r="Q286" s="45">
        <v>0</v>
      </c>
      <c r="R286" s="46">
        <f t="shared" si="85"/>
        <v>0</v>
      </c>
      <c r="S286" s="46">
        <f t="shared" si="86"/>
        <v>0</v>
      </c>
      <c r="T286" t="s">
        <v>49</v>
      </c>
      <c r="U286" t="s">
        <v>49</v>
      </c>
      <c r="V286" t="s">
        <v>107</v>
      </c>
      <c r="W286" t="s">
        <v>107</v>
      </c>
      <c r="X286" t="s">
        <v>106</v>
      </c>
      <c r="Y286" s="59">
        <f t="shared" si="90"/>
        <v>45927</v>
      </c>
      <c r="Z286" s="42" t="s">
        <v>41</v>
      </c>
      <c r="AA286" s="43">
        <v>1</v>
      </c>
      <c r="AB286" s="44">
        <v>0</v>
      </c>
      <c r="AC286" s="44">
        <v>0</v>
      </c>
      <c r="AD286" s="44">
        <v>0</v>
      </c>
      <c r="AE286" s="44">
        <v>0</v>
      </c>
      <c r="AF286" s="44">
        <v>125.93</v>
      </c>
      <c r="AG286" s="44">
        <v>0</v>
      </c>
      <c r="AH286" s="44">
        <v>0</v>
      </c>
      <c r="AI286" s="44">
        <v>0</v>
      </c>
      <c r="AJ286" s="45">
        <v>0</v>
      </c>
      <c r="AK286" s="46">
        <f t="shared" si="87"/>
        <v>0</v>
      </c>
      <c r="AL286" s="46">
        <f t="shared" si="88"/>
        <v>0</v>
      </c>
      <c r="AM286" s="44">
        <f t="shared" si="78"/>
        <v>-1</v>
      </c>
      <c r="AN286" s="44">
        <f t="shared" si="78"/>
        <v>0</v>
      </c>
      <c r="AO286" s="44">
        <f t="shared" si="77"/>
        <v>0</v>
      </c>
      <c r="AP286" s="44">
        <f t="shared" si="77"/>
        <v>0</v>
      </c>
      <c r="AQ286" s="44">
        <f t="shared" ref="AQ286:AX320" si="92">+L286-AE286</f>
        <v>0</v>
      </c>
      <c r="AR286" s="44">
        <f t="shared" si="92"/>
        <v>-125.93</v>
      </c>
      <c r="AS286" s="44">
        <f t="shared" si="92"/>
        <v>0</v>
      </c>
      <c r="AT286" s="44">
        <f t="shared" si="84"/>
        <v>0</v>
      </c>
      <c r="AU286" s="44">
        <f t="shared" si="84"/>
        <v>0</v>
      </c>
      <c r="AV286" s="45">
        <f t="shared" si="84"/>
        <v>0</v>
      </c>
      <c r="AW286" s="46">
        <f t="shared" si="84"/>
        <v>0</v>
      </c>
      <c r="AX286" s="47">
        <f t="shared" si="84"/>
        <v>0</v>
      </c>
      <c r="AY286" s="56">
        <f t="shared" si="83"/>
        <v>-1</v>
      </c>
      <c r="AZ286" s="56" t="str">
        <f t="shared" si="83"/>
        <v/>
      </c>
      <c r="BA286" s="56" t="str">
        <f t="shared" si="83"/>
        <v/>
      </c>
      <c r="BB286" s="56" t="str">
        <f t="shared" si="83"/>
        <v/>
      </c>
      <c r="BC286" s="56" t="str">
        <f t="shared" si="83"/>
        <v/>
      </c>
      <c r="BD286" s="56">
        <f t="shared" si="83"/>
        <v>-1</v>
      </c>
      <c r="BE286" s="56" t="str">
        <f t="shared" si="83"/>
        <v/>
      </c>
      <c r="BF286" s="56" t="str">
        <f t="shared" si="83"/>
        <v/>
      </c>
      <c r="BG286" s="56" t="str">
        <f t="shared" si="83"/>
        <v/>
      </c>
      <c r="BH286" s="57" t="str">
        <f t="shared" si="91"/>
        <v/>
      </c>
      <c r="BI286" s="81" t="str">
        <f t="shared" si="91"/>
        <v/>
      </c>
      <c r="BJ286" s="58" t="str">
        <f t="shared" si="91"/>
        <v/>
      </c>
      <c r="BK286" s="122" t="str">
        <f t="shared" ref="BK286:BO336" si="93">IFERROR(M286/H286,"")</f>
        <v/>
      </c>
      <c r="BL286" s="123" t="str">
        <f t="shared" si="93"/>
        <v/>
      </c>
      <c r="BM286" s="123" t="str">
        <f t="shared" si="93"/>
        <v/>
      </c>
      <c r="BN286" s="123" t="str">
        <f t="shared" si="93"/>
        <v/>
      </c>
      <c r="BO286" s="124" t="str">
        <f t="shared" si="93"/>
        <v/>
      </c>
      <c r="BP286" s="122">
        <f t="shared" ref="BP286:BT336" si="94">IFERROR(AF286/AA286,"")</f>
        <v>125.93</v>
      </c>
      <c r="BQ286" s="123" t="str">
        <f t="shared" si="94"/>
        <v/>
      </c>
      <c r="BR286" s="123" t="str">
        <f t="shared" si="94"/>
        <v/>
      </c>
      <c r="BS286" s="123" t="str">
        <f t="shared" si="94"/>
        <v/>
      </c>
      <c r="BT286" s="124" t="str">
        <f t="shared" si="94"/>
        <v/>
      </c>
      <c r="BU286" s="122" t="str">
        <f t="shared" ref="BU286:BY336" si="95">IFERROR(BK286-BP286,"")</f>
        <v/>
      </c>
      <c r="BV286" s="124" t="str">
        <f t="shared" si="95"/>
        <v/>
      </c>
      <c r="BW286" s="124" t="str">
        <f t="shared" si="95"/>
        <v/>
      </c>
      <c r="BX286" s="123" t="str">
        <f t="shared" si="95"/>
        <v/>
      </c>
      <c r="BY286" s="124" t="str">
        <f t="shared" si="95"/>
        <v/>
      </c>
    </row>
    <row r="287" spans="1:77" hidden="1" outlineLevel="1" x14ac:dyDescent="0.2">
      <c r="A287" t="s">
        <v>46</v>
      </c>
      <c r="B287" t="s">
        <v>46</v>
      </c>
      <c r="C287" t="s">
        <v>114</v>
      </c>
      <c r="D287" t="s">
        <v>107</v>
      </c>
      <c r="E287" t="s">
        <v>110</v>
      </c>
      <c r="F287" s="4">
        <f t="shared" si="89"/>
        <v>46292</v>
      </c>
      <c r="G287" t="s">
        <v>35</v>
      </c>
      <c r="H287" s="28">
        <v>0</v>
      </c>
      <c r="I287" s="138">
        <v>0</v>
      </c>
      <c r="J287" s="138">
        <v>0</v>
      </c>
      <c r="K287" s="2">
        <v>0</v>
      </c>
      <c r="L287" s="2">
        <v>0</v>
      </c>
      <c r="M287" s="2">
        <v>0</v>
      </c>
      <c r="N287" s="2">
        <v>0</v>
      </c>
      <c r="O287" s="2">
        <v>0</v>
      </c>
      <c r="P287" s="2">
        <v>0</v>
      </c>
      <c r="Q287" s="29">
        <v>0</v>
      </c>
      <c r="R287" s="30">
        <f t="shared" si="85"/>
        <v>0</v>
      </c>
      <c r="S287" s="30">
        <f t="shared" si="86"/>
        <v>0</v>
      </c>
      <c r="T287" t="s">
        <v>49</v>
      </c>
      <c r="U287" t="s">
        <v>49</v>
      </c>
      <c r="V287" t="s">
        <v>114</v>
      </c>
      <c r="W287" t="s">
        <v>107</v>
      </c>
      <c r="X287" t="s">
        <v>110</v>
      </c>
      <c r="Y287" s="4">
        <f t="shared" si="90"/>
        <v>45928</v>
      </c>
      <c r="Z287" t="s">
        <v>35</v>
      </c>
      <c r="AA287" s="28">
        <v>3</v>
      </c>
      <c r="AB287" s="138">
        <v>0</v>
      </c>
      <c r="AC287" s="138">
        <v>0</v>
      </c>
      <c r="AD287" s="2">
        <v>0</v>
      </c>
      <c r="AE287" s="2">
        <v>0</v>
      </c>
      <c r="AF287" s="2">
        <v>279.77</v>
      </c>
      <c r="AG287" s="2">
        <v>0</v>
      </c>
      <c r="AH287" s="2">
        <v>0</v>
      </c>
      <c r="AI287" s="2">
        <v>0</v>
      </c>
      <c r="AJ287" s="29">
        <v>0</v>
      </c>
      <c r="AK287" s="30">
        <f t="shared" si="87"/>
        <v>0</v>
      </c>
      <c r="AL287" s="30">
        <f t="shared" si="88"/>
        <v>0</v>
      </c>
      <c r="AM287" s="2">
        <f t="shared" si="78"/>
        <v>-3</v>
      </c>
      <c r="AN287" s="2">
        <f t="shared" si="78"/>
        <v>0</v>
      </c>
      <c r="AO287" s="2">
        <f t="shared" si="78"/>
        <v>0</v>
      </c>
      <c r="AP287" s="2">
        <f t="shared" si="78"/>
        <v>0</v>
      </c>
      <c r="AQ287" s="2">
        <f t="shared" si="92"/>
        <v>0</v>
      </c>
      <c r="AR287" s="2">
        <f t="shared" si="92"/>
        <v>-279.77</v>
      </c>
      <c r="AS287" s="2">
        <f t="shared" si="92"/>
        <v>0</v>
      </c>
      <c r="AT287" s="2">
        <f t="shared" si="84"/>
        <v>0</v>
      </c>
      <c r="AU287" s="2">
        <f t="shared" si="84"/>
        <v>0</v>
      </c>
      <c r="AV287" s="29">
        <f t="shared" si="84"/>
        <v>0</v>
      </c>
      <c r="AW287" s="30">
        <f t="shared" si="84"/>
        <v>0</v>
      </c>
      <c r="AX287" s="31">
        <f t="shared" si="84"/>
        <v>0</v>
      </c>
      <c r="AY287" s="38">
        <f t="shared" si="83"/>
        <v>-1</v>
      </c>
      <c r="AZ287" s="38" t="str">
        <f t="shared" si="83"/>
        <v/>
      </c>
      <c r="BA287" s="38" t="str">
        <f t="shared" si="83"/>
        <v/>
      </c>
      <c r="BB287" s="38" t="str">
        <f t="shared" si="83"/>
        <v/>
      </c>
      <c r="BC287" s="38" t="str">
        <f t="shared" si="83"/>
        <v/>
      </c>
      <c r="BD287" s="38">
        <f t="shared" si="83"/>
        <v>-1</v>
      </c>
      <c r="BE287" s="38" t="str">
        <f t="shared" si="83"/>
        <v/>
      </c>
      <c r="BF287" s="38" t="str">
        <f t="shared" si="83"/>
        <v/>
      </c>
      <c r="BG287" s="38" t="str">
        <f t="shared" si="83"/>
        <v/>
      </c>
      <c r="BH287" s="39" t="str">
        <f t="shared" si="91"/>
        <v/>
      </c>
      <c r="BI287" s="76" t="str">
        <f t="shared" si="91"/>
        <v/>
      </c>
      <c r="BJ287" s="40" t="str">
        <f t="shared" si="91"/>
        <v/>
      </c>
      <c r="BK287" s="116" t="str">
        <f t="shared" si="93"/>
        <v/>
      </c>
      <c r="BL287" s="117" t="str">
        <f t="shared" si="93"/>
        <v/>
      </c>
      <c r="BM287" s="117" t="str">
        <f t="shared" si="93"/>
        <v/>
      </c>
      <c r="BN287" s="117" t="str">
        <f t="shared" si="93"/>
        <v/>
      </c>
      <c r="BO287" s="118" t="str">
        <f t="shared" si="93"/>
        <v/>
      </c>
      <c r="BP287" s="116">
        <f t="shared" si="94"/>
        <v>93.256666666666661</v>
      </c>
      <c r="BQ287" s="117" t="str">
        <f t="shared" si="94"/>
        <v/>
      </c>
      <c r="BR287" s="117" t="str">
        <f t="shared" si="94"/>
        <v/>
      </c>
      <c r="BS287" s="117" t="str">
        <f t="shared" si="94"/>
        <v/>
      </c>
      <c r="BT287" s="118" t="str">
        <f t="shared" si="94"/>
        <v/>
      </c>
      <c r="BU287" s="116" t="str">
        <f t="shared" si="95"/>
        <v/>
      </c>
      <c r="BV287" s="118" t="str">
        <f t="shared" si="95"/>
        <v/>
      </c>
      <c r="BW287" s="118" t="str">
        <f t="shared" si="95"/>
        <v/>
      </c>
      <c r="BX287" s="117" t="str">
        <f t="shared" si="95"/>
        <v/>
      </c>
      <c r="BY287" s="118" t="str">
        <f t="shared" si="95"/>
        <v/>
      </c>
    </row>
    <row r="288" spans="1:77" hidden="1" outlineLevel="1" x14ac:dyDescent="0.2">
      <c r="A288" t="s">
        <v>46</v>
      </c>
      <c r="B288" t="s">
        <v>46</v>
      </c>
      <c r="C288" t="s">
        <v>114</v>
      </c>
      <c r="D288" t="s">
        <v>107</v>
      </c>
      <c r="E288" t="s">
        <v>110</v>
      </c>
      <c r="F288" s="4">
        <f t="shared" si="89"/>
        <v>46293</v>
      </c>
      <c r="G288" t="s">
        <v>36</v>
      </c>
      <c r="H288" s="28">
        <v>0</v>
      </c>
      <c r="I288" s="138">
        <v>0</v>
      </c>
      <c r="J288" s="138">
        <v>0</v>
      </c>
      <c r="K288" s="2">
        <v>0</v>
      </c>
      <c r="L288" s="2">
        <v>0</v>
      </c>
      <c r="M288" s="2">
        <v>0</v>
      </c>
      <c r="N288" s="2">
        <v>0</v>
      </c>
      <c r="O288" s="2">
        <v>0</v>
      </c>
      <c r="P288" s="2">
        <v>0</v>
      </c>
      <c r="Q288" s="29">
        <v>0</v>
      </c>
      <c r="R288" s="30">
        <f t="shared" si="85"/>
        <v>0</v>
      </c>
      <c r="S288" s="30">
        <f t="shared" si="86"/>
        <v>0</v>
      </c>
      <c r="T288" t="s">
        <v>49</v>
      </c>
      <c r="U288" t="s">
        <v>49</v>
      </c>
      <c r="V288" t="s">
        <v>114</v>
      </c>
      <c r="W288" t="s">
        <v>107</v>
      </c>
      <c r="X288" t="s">
        <v>110</v>
      </c>
      <c r="Y288" s="4">
        <f t="shared" si="90"/>
        <v>45929</v>
      </c>
      <c r="Z288" t="s">
        <v>36</v>
      </c>
      <c r="AA288" s="28">
        <v>1</v>
      </c>
      <c r="AB288" s="138">
        <v>0</v>
      </c>
      <c r="AC288" s="138">
        <v>0</v>
      </c>
      <c r="AD288" s="2">
        <v>0</v>
      </c>
      <c r="AE288" s="2">
        <v>0</v>
      </c>
      <c r="AF288" s="2">
        <v>788.01</v>
      </c>
      <c r="AG288" s="2">
        <v>0</v>
      </c>
      <c r="AH288" s="2">
        <v>0</v>
      </c>
      <c r="AI288" s="2">
        <v>0</v>
      </c>
      <c r="AJ288" s="29">
        <v>0</v>
      </c>
      <c r="AK288" s="30">
        <f t="shared" si="87"/>
        <v>0</v>
      </c>
      <c r="AL288" s="30">
        <f t="shared" si="88"/>
        <v>0</v>
      </c>
      <c r="AM288" s="2">
        <f t="shared" si="78"/>
        <v>-1</v>
      </c>
      <c r="AN288" s="2">
        <f t="shared" si="78"/>
        <v>0</v>
      </c>
      <c r="AO288" s="2">
        <f t="shared" si="78"/>
        <v>0</v>
      </c>
      <c r="AP288" s="2">
        <f t="shared" si="78"/>
        <v>0</v>
      </c>
      <c r="AQ288" s="2">
        <f t="shared" si="92"/>
        <v>0</v>
      </c>
      <c r="AR288" s="2">
        <f t="shared" si="92"/>
        <v>-788.01</v>
      </c>
      <c r="AS288" s="2">
        <f t="shared" si="92"/>
        <v>0</v>
      </c>
      <c r="AT288" s="2">
        <f t="shared" si="84"/>
        <v>0</v>
      </c>
      <c r="AU288" s="2">
        <f t="shared" si="84"/>
        <v>0</v>
      </c>
      <c r="AV288" s="29">
        <f t="shared" si="84"/>
        <v>0</v>
      </c>
      <c r="AW288" s="30">
        <f t="shared" si="84"/>
        <v>0</v>
      </c>
      <c r="AX288" s="31">
        <f t="shared" si="84"/>
        <v>0</v>
      </c>
      <c r="AY288" s="38">
        <f t="shared" si="83"/>
        <v>-1</v>
      </c>
      <c r="AZ288" s="38" t="str">
        <f t="shared" si="83"/>
        <v/>
      </c>
      <c r="BA288" s="38" t="str">
        <f t="shared" si="83"/>
        <v/>
      </c>
      <c r="BB288" s="38" t="str">
        <f t="shared" si="83"/>
        <v/>
      </c>
      <c r="BC288" s="38" t="str">
        <f t="shared" si="83"/>
        <v/>
      </c>
      <c r="BD288" s="38">
        <f t="shared" si="83"/>
        <v>-1</v>
      </c>
      <c r="BE288" s="38" t="str">
        <f t="shared" si="83"/>
        <v/>
      </c>
      <c r="BF288" s="38" t="str">
        <f t="shared" si="83"/>
        <v/>
      </c>
      <c r="BG288" s="38" t="str">
        <f t="shared" si="83"/>
        <v/>
      </c>
      <c r="BH288" s="39" t="str">
        <f t="shared" si="91"/>
        <v/>
      </c>
      <c r="BI288" s="76" t="str">
        <f t="shared" si="91"/>
        <v/>
      </c>
      <c r="BJ288" s="40" t="str">
        <f t="shared" si="91"/>
        <v/>
      </c>
      <c r="BK288" s="119" t="str">
        <f t="shared" si="93"/>
        <v/>
      </c>
      <c r="BL288" s="120" t="str">
        <f t="shared" si="93"/>
        <v/>
      </c>
      <c r="BM288" s="120" t="str">
        <f t="shared" si="93"/>
        <v/>
      </c>
      <c r="BN288" s="120" t="str">
        <f t="shared" si="93"/>
        <v/>
      </c>
      <c r="BO288" s="121" t="str">
        <f t="shared" si="93"/>
        <v/>
      </c>
      <c r="BP288" s="119">
        <f t="shared" si="94"/>
        <v>788.01</v>
      </c>
      <c r="BQ288" s="120" t="str">
        <f t="shared" si="94"/>
        <v/>
      </c>
      <c r="BR288" s="120" t="str">
        <f t="shared" si="94"/>
        <v/>
      </c>
      <c r="BS288" s="120" t="str">
        <f t="shared" si="94"/>
        <v/>
      </c>
      <c r="BT288" s="121" t="str">
        <f t="shared" si="94"/>
        <v/>
      </c>
      <c r="BU288" s="119" t="str">
        <f t="shared" si="95"/>
        <v/>
      </c>
      <c r="BV288" s="121" t="str">
        <f t="shared" si="95"/>
        <v/>
      </c>
      <c r="BW288" s="121" t="str">
        <f t="shared" si="95"/>
        <v/>
      </c>
      <c r="BX288" s="120" t="str">
        <f t="shared" si="95"/>
        <v/>
      </c>
      <c r="BY288" s="121" t="str">
        <f t="shared" si="95"/>
        <v/>
      </c>
    </row>
    <row r="289" spans="1:77" hidden="1" outlineLevel="1" x14ac:dyDescent="0.2">
      <c r="A289" t="s">
        <v>46</v>
      </c>
      <c r="B289" t="s">
        <v>46</v>
      </c>
      <c r="C289" t="s">
        <v>114</v>
      </c>
      <c r="D289" t="s">
        <v>107</v>
      </c>
      <c r="E289" t="s">
        <v>110</v>
      </c>
      <c r="F289" s="4">
        <f t="shared" si="89"/>
        <v>46294</v>
      </c>
      <c r="G289" t="s">
        <v>37</v>
      </c>
      <c r="H289" s="28">
        <v>0</v>
      </c>
      <c r="I289" s="138">
        <v>0</v>
      </c>
      <c r="J289" s="138">
        <v>0</v>
      </c>
      <c r="K289" s="2">
        <v>0</v>
      </c>
      <c r="L289" s="2">
        <v>0</v>
      </c>
      <c r="M289" s="2">
        <v>0</v>
      </c>
      <c r="N289" s="2">
        <v>0</v>
      </c>
      <c r="O289" s="2">
        <v>0</v>
      </c>
      <c r="P289" s="2">
        <v>0</v>
      </c>
      <c r="Q289" s="29">
        <v>0</v>
      </c>
      <c r="R289" s="30">
        <f t="shared" si="85"/>
        <v>0</v>
      </c>
      <c r="S289" s="30">
        <f t="shared" si="86"/>
        <v>0</v>
      </c>
      <c r="T289" t="s">
        <v>49</v>
      </c>
      <c r="U289" t="s">
        <v>49</v>
      </c>
      <c r="V289" t="s">
        <v>114</v>
      </c>
      <c r="W289" t="s">
        <v>107</v>
      </c>
      <c r="X289" t="s">
        <v>110</v>
      </c>
      <c r="Y289" s="4">
        <f t="shared" si="90"/>
        <v>45930</v>
      </c>
      <c r="Z289" t="s">
        <v>37</v>
      </c>
      <c r="AA289" s="28">
        <v>4</v>
      </c>
      <c r="AB289" s="138">
        <v>0</v>
      </c>
      <c r="AC289" s="138">
        <v>0</v>
      </c>
      <c r="AD289" s="2">
        <v>0</v>
      </c>
      <c r="AE289" s="2">
        <v>0</v>
      </c>
      <c r="AF289" s="2">
        <v>499.5</v>
      </c>
      <c r="AG289" s="2">
        <v>0</v>
      </c>
      <c r="AH289" s="2">
        <v>0</v>
      </c>
      <c r="AI289" s="2">
        <v>0</v>
      </c>
      <c r="AJ289" s="29">
        <v>0</v>
      </c>
      <c r="AK289" s="30">
        <f t="shared" si="87"/>
        <v>0</v>
      </c>
      <c r="AL289" s="30">
        <f t="shared" si="88"/>
        <v>0</v>
      </c>
      <c r="AM289" s="2">
        <f t="shared" si="78"/>
        <v>-4</v>
      </c>
      <c r="AN289" s="2">
        <f t="shared" si="78"/>
        <v>0</v>
      </c>
      <c r="AO289" s="2">
        <f t="shared" si="78"/>
        <v>0</v>
      </c>
      <c r="AP289" s="2">
        <f t="shared" si="78"/>
        <v>0</v>
      </c>
      <c r="AQ289" s="2">
        <f t="shared" si="92"/>
        <v>0</v>
      </c>
      <c r="AR289" s="2">
        <f t="shared" si="92"/>
        <v>-499.5</v>
      </c>
      <c r="AS289" s="2">
        <f t="shared" si="92"/>
        <v>0</v>
      </c>
      <c r="AT289" s="2">
        <f t="shared" si="84"/>
        <v>0</v>
      </c>
      <c r="AU289" s="2">
        <f t="shared" si="84"/>
        <v>0</v>
      </c>
      <c r="AV289" s="29">
        <f t="shared" si="84"/>
        <v>0</v>
      </c>
      <c r="AW289" s="30">
        <f t="shared" si="84"/>
        <v>0</v>
      </c>
      <c r="AX289" s="31">
        <f t="shared" si="84"/>
        <v>0</v>
      </c>
      <c r="AY289" s="38">
        <f t="shared" si="83"/>
        <v>-1</v>
      </c>
      <c r="AZ289" s="38" t="str">
        <f t="shared" si="83"/>
        <v/>
      </c>
      <c r="BA289" s="38" t="str">
        <f t="shared" si="83"/>
        <v/>
      </c>
      <c r="BB289" s="38" t="str">
        <f t="shared" si="83"/>
        <v/>
      </c>
      <c r="BC289" s="38" t="str">
        <f t="shared" si="83"/>
        <v/>
      </c>
      <c r="BD289" s="38">
        <f t="shared" si="83"/>
        <v>-1</v>
      </c>
      <c r="BE289" s="38" t="str">
        <f t="shared" si="83"/>
        <v/>
      </c>
      <c r="BF289" s="38" t="str">
        <f t="shared" si="83"/>
        <v/>
      </c>
      <c r="BG289" s="38" t="str">
        <f t="shared" si="83"/>
        <v/>
      </c>
      <c r="BH289" s="39" t="str">
        <f t="shared" si="91"/>
        <v/>
      </c>
      <c r="BI289" s="76" t="str">
        <f t="shared" si="91"/>
        <v/>
      </c>
      <c r="BJ289" s="40" t="str">
        <f t="shared" si="91"/>
        <v/>
      </c>
      <c r="BK289" s="119" t="str">
        <f t="shared" si="93"/>
        <v/>
      </c>
      <c r="BL289" s="120" t="str">
        <f t="shared" si="93"/>
        <v/>
      </c>
      <c r="BM289" s="120" t="str">
        <f t="shared" si="93"/>
        <v/>
      </c>
      <c r="BN289" s="120" t="str">
        <f t="shared" si="93"/>
        <v/>
      </c>
      <c r="BO289" s="121" t="str">
        <f t="shared" si="93"/>
        <v/>
      </c>
      <c r="BP289" s="119">
        <f t="shared" si="94"/>
        <v>124.875</v>
      </c>
      <c r="BQ289" s="120" t="str">
        <f t="shared" si="94"/>
        <v/>
      </c>
      <c r="BR289" s="120" t="str">
        <f t="shared" si="94"/>
        <v/>
      </c>
      <c r="BS289" s="120" t="str">
        <f t="shared" si="94"/>
        <v/>
      </c>
      <c r="BT289" s="121" t="str">
        <f t="shared" si="94"/>
        <v/>
      </c>
      <c r="BU289" s="119" t="str">
        <f t="shared" si="95"/>
        <v/>
      </c>
      <c r="BV289" s="121" t="str">
        <f t="shared" si="95"/>
        <v/>
      </c>
      <c r="BW289" s="121" t="str">
        <f t="shared" si="95"/>
        <v/>
      </c>
      <c r="BX289" s="120" t="str">
        <f t="shared" si="95"/>
        <v/>
      </c>
      <c r="BY289" s="121" t="str">
        <f t="shared" si="95"/>
        <v/>
      </c>
    </row>
    <row r="290" spans="1:77" hidden="1" outlineLevel="1" x14ac:dyDescent="0.2">
      <c r="A290" t="s">
        <v>46</v>
      </c>
      <c r="B290" t="s">
        <v>46</v>
      </c>
      <c r="C290" t="s">
        <v>114</v>
      </c>
      <c r="D290" t="s">
        <v>107</v>
      </c>
      <c r="E290" t="s">
        <v>110</v>
      </c>
      <c r="F290" s="4">
        <f t="shared" si="89"/>
        <v>46295</v>
      </c>
      <c r="G290" t="s">
        <v>38</v>
      </c>
      <c r="H290" s="28">
        <v>0</v>
      </c>
      <c r="I290" s="138">
        <v>0</v>
      </c>
      <c r="J290" s="138">
        <v>0</v>
      </c>
      <c r="K290" s="2">
        <v>0</v>
      </c>
      <c r="L290" s="2">
        <v>0</v>
      </c>
      <c r="M290" s="2">
        <v>0</v>
      </c>
      <c r="N290" s="2">
        <v>0</v>
      </c>
      <c r="O290" s="2">
        <v>0</v>
      </c>
      <c r="P290" s="2">
        <v>0</v>
      </c>
      <c r="Q290" s="29">
        <v>0</v>
      </c>
      <c r="R290" s="30">
        <f t="shared" si="85"/>
        <v>0</v>
      </c>
      <c r="S290" s="30">
        <f t="shared" si="86"/>
        <v>0</v>
      </c>
      <c r="T290" t="s">
        <v>49</v>
      </c>
      <c r="U290" t="s">
        <v>49</v>
      </c>
      <c r="V290" t="s">
        <v>114</v>
      </c>
      <c r="W290" t="s">
        <v>114</v>
      </c>
      <c r="X290" t="s">
        <v>110</v>
      </c>
      <c r="Y290" s="4">
        <f t="shared" si="90"/>
        <v>45931</v>
      </c>
      <c r="Z290" t="s">
        <v>38</v>
      </c>
      <c r="AA290" s="28">
        <v>2</v>
      </c>
      <c r="AB290" s="138">
        <v>2</v>
      </c>
      <c r="AC290" s="138">
        <v>0</v>
      </c>
      <c r="AD290" s="2">
        <v>0</v>
      </c>
      <c r="AE290" s="2">
        <v>0</v>
      </c>
      <c r="AF290" s="2">
        <v>334.97</v>
      </c>
      <c r="AG290" s="2">
        <v>0</v>
      </c>
      <c r="AH290" s="2">
        <v>0</v>
      </c>
      <c r="AI290" s="2">
        <v>0</v>
      </c>
      <c r="AJ290" s="29">
        <v>0</v>
      </c>
      <c r="AK290" s="30">
        <f t="shared" si="87"/>
        <v>2</v>
      </c>
      <c r="AL290" s="30">
        <f t="shared" si="88"/>
        <v>0</v>
      </c>
      <c r="AM290" s="2">
        <f t="shared" si="78"/>
        <v>-2</v>
      </c>
      <c r="AN290" s="2">
        <f t="shared" si="78"/>
        <v>-2</v>
      </c>
      <c r="AO290" s="2">
        <f t="shared" si="78"/>
        <v>0</v>
      </c>
      <c r="AP290" s="2">
        <f t="shared" si="78"/>
        <v>0</v>
      </c>
      <c r="AQ290" s="2">
        <f t="shared" si="92"/>
        <v>0</v>
      </c>
      <c r="AR290" s="2">
        <f t="shared" si="92"/>
        <v>-334.97</v>
      </c>
      <c r="AS290" s="2">
        <f t="shared" si="92"/>
        <v>0</v>
      </c>
      <c r="AT290" s="2">
        <f t="shared" si="84"/>
        <v>0</v>
      </c>
      <c r="AU290" s="2">
        <f t="shared" si="84"/>
        <v>0</v>
      </c>
      <c r="AV290" s="29">
        <f t="shared" si="84"/>
        <v>0</v>
      </c>
      <c r="AW290" s="30">
        <f t="shared" si="84"/>
        <v>-2</v>
      </c>
      <c r="AX290" s="31">
        <f t="shared" si="84"/>
        <v>0</v>
      </c>
      <c r="AY290" s="38">
        <f t="shared" si="83"/>
        <v>-1</v>
      </c>
      <c r="AZ290" s="38">
        <f t="shared" si="83"/>
        <v>-1</v>
      </c>
      <c r="BA290" s="38" t="str">
        <f t="shared" si="83"/>
        <v/>
      </c>
      <c r="BB290" s="38" t="str">
        <f t="shared" si="83"/>
        <v/>
      </c>
      <c r="BC290" s="38" t="str">
        <f t="shared" si="83"/>
        <v/>
      </c>
      <c r="BD290" s="38">
        <f t="shared" si="83"/>
        <v>-1</v>
      </c>
      <c r="BE290" s="38" t="str">
        <f t="shared" si="83"/>
        <v/>
      </c>
      <c r="BF290" s="38" t="str">
        <f t="shared" si="83"/>
        <v/>
      </c>
      <c r="BG290" s="38" t="str">
        <f t="shared" si="83"/>
        <v/>
      </c>
      <c r="BH290" s="39" t="str">
        <f t="shared" si="91"/>
        <v/>
      </c>
      <c r="BI290" s="76">
        <f t="shared" si="91"/>
        <v>-1</v>
      </c>
      <c r="BJ290" s="40" t="str">
        <f t="shared" si="91"/>
        <v/>
      </c>
      <c r="BK290" s="119" t="str">
        <f t="shared" si="93"/>
        <v/>
      </c>
      <c r="BL290" s="120" t="str">
        <f t="shared" si="93"/>
        <v/>
      </c>
      <c r="BM290" s="120" t="str">
        <f t="shared" si="93"/>
        <v/>
      </c>
      <c r="BN290" s="120" t="str">
        <f t="shared" si="93"/>
        <v/>
      </c>
      <c r="BO290" s="121" t="str">
        <f t="shared" si="93"/>
        <v/>
      </c>
      <c r="BP290" s="119">
        <f t="shared" si="94"/>
        <v>167.48500000000001</v>
      </c>
      <c r="BQ290" s="120">
        <f t="shared" si="94"/>
        <v>0</v>
      </c>
      <c r="BR290" s="120" t="str">
        <f t="shared" si="94"/>
        <v/>
      </c>
      <c r="BS290" s="120" t="str">
        <f t="shared" si="94"/>
        <v/>
      </c>
      <c r="BT290" s="121" t="str">
        <f t="shared" si="94"/>
        <v/>
      </c>
      <c r="BU290" s="119" t="str">
        <f t="shared" si="95"/>
        <v/>
      </c>
      <c r="BV290" s="121" t="str">
        <f t="shared" si="95"/>
        <v/>
      </c>
      <c r="BW290" s="121" t="str">
        <f t="shared" si="95"/>
        <v/>
      </c>
      <c r="BX290" s="120" t="str">
        <f t="shared" si="95"/>
        <v/>
      </c>
      <c r="BY290" s="121" t="str">
        <f t="shared" si="95"/>
        <v/>
      </c>
    </row>
    <row r="291" spans="1:77" hidden="1" outlineLevel="1" x14ac:dyDescent="0.2">
      <c r="A291" t="s">
        <v>46</v>
      </c>
      <c r="B291" t="s">
        <v>46</v>
      </c>
      <c r="C291" t="s">
        <v>114</v>
      </c>
      <c r="D291" t="s">
        <v>114</v>
      </c>
      <c r="E291" t="s">
        <v>110</v>
      </c>
      <c r="F291" s="4">
        <f t="shared" si="89"/>
        <v>46296</v>
      </c>
      <c r="G291" t="s">
        <v>39</v>
      </c>
      <c r="H291" s="28">
        <v>0</v>
      </c>
      <c r="I291" s="138">
        <v>0</v>
      </c>
      <c r="J291" s="138">
        <v>0</v>
      </c>
      <c r="K291" s="2">
        <v>0</v>
      </c>
      <c r="L291" s="2">
        <v>0</v>
      </c>
      <c r="M291" s="2">
        <v>0</v>
      </c>
      <c r="N291" s="2">
        <v>0</v>
      </c>
      <c r="O291" s="2">
        <v>0</v>
      </c>
      <c r="P291" s="2">
        <v>0</v>
      </c>
      <c r="Q291" s="29">
        <v>0</v>
      </c>
      <c r="R291" s="30">
        <f t="shared" si="85"/>
        <v>0</v>
      </c>
      <c r="S291" s="30">
        <f t="shared" si="86"/>
        <v>0</v>
      </c>
      <c r="T291" t="s">
        <v>49</v>
      </c>
      <c r="U291" t="s">
        <v>49</v>
      </c>
      <c r="V291" t="s">
        <v>114</v>
      </c>
      <c r="W291" t="s">
        <v>114</v>
      </c>
      <c r="X291" t="s">
        <v>110</v>
      </c>
      <c r="Y291" s="4">
        <f t="shared" si="90"/>
        <v>45932</v>
      </c>
      <c r="Z291" t="s">
        <v>39</v>
      </c>
      <c r="AA291" s="28">
        <v>3</v>
      </c>
      <c r="AB291" s="138">
        <v>2</v>
      </c>
      <c r="AC291" s="138">
        <v>0</v>
      </c>
      <c r="AD291" s="2">
        <v>0</v>
      </c>
      <c r="AE291" s="2">
        <v>0</v>
      </c>
      <c r="AF291" s="2">
        <v>475.71999999999997</v>
      </c>
      <c r="AG291" s="2">
        <v>0</v>
      </c>
      <c r="AH291" s="2">
        <v>0</v>
      </c>
      <c r="AI291" s="2">
        <v>0</v>
      </c>
      <c r="AJ291" s="29">
        <v>0</v>
      </c>
      <c r="AK291" s="30">
        <f t="shared" si="87"/>
        <v>2</v>
      </c>
      <c r="AL291" s="30">
        <f t="shared" si="88"/>
        <v>0</v>
      </c>
      <c r="AM291" s="2">
        <f t="shared" si="78"/>
        <v>-3</v>
      </c>
      <c r="AN291" s="2">
        <f t="shared" si="78"/>
        <v>-2</v>
      </c>
      <c r="AO291" s="2">
        <f t="shared" si="78"/>
        <v>0</v>
      </c>
      <c r="AP291" s="2">
        <f t="shared" si="78"/>
        <v>0</v>
      </c>
      <c r="AQ291" s="2">
        <f t="shared" si="92"/>
        <v>0</v>
      </c>
      <c r="AR291" s="2">
        <f t="shared" si="92"/>
        <v>-475.71999999999997</v>
      </c>
      <c r="AS291" s="2">
        <f t="shared" si="92"/>
        <v>0</v>
      </c>
      <c r="AT291" s="2">
        <f t="shared" si="92"/>
        <v>0</v>
      </c>
      <c r="AU291" s="2">
        <f t="shared" si="92"/>
        <v>0</v>
      </c>
      <c r="AV291" s="29">
        <f t="shared" si="92"/>
        <v>0</v>
      </c>
      <c r="AW291" s="30">
        <f t="shared" si="92"/>
        <v>-2</v>
      </c>
      <c r="AX291" s="31">
        <f t="shared" si="92"/>
        <v>0</v>
      </c>
      <c r="AY291" s="38">
        <f t="shared" si="83"/>
        <v>-1</v>
      </c>
      <c r="AZ291" s="38">
        <f t="shared" si="83"/>
        <v>-1</v>
      </c>
      <c r="BA291" s="38" t="str">
        <f t="shared" si="83"/>
        <v/>
      </c>
      <c r="BB291" s="38" t="str">
        <f t="shared" si="83"/>
        <v/>
      </c>
      <c r="BC291" s="38" t="str">
        <f t="shared" si="83"/>
        <v/>
      </c>
      <c r="BD291" s="38">
        <f t="shared" si="83"/>
        <v>-1</v>
      </c>
      <c r="BE291" s="38" t="str">
        <f t="shared" si="83"/>
        <v/>
      </c>
      <c r="BF291" s="38" t="str">
        <f t="shared" si="83"/>
        <v/>
      </c>
      <c r="BG291" s="38" t="str">
        <f t="shared" si="83"/>
        <v/>
      </c>
      <c r="BH291" s="39" t="str">
        <f t="shared" si="91"/>
        <v/>
      </c>
      <c r="BI291" s="76">
        <f t="shared" si="91"/>
        <v>-1</v>
      </c>
      <c r="BJ291" s="40" t="str">
        <f t="shared" si="91"/>
        <v/>
      </c>
      <c r="BK291" s="119" t="str">
        <f t="shared" si="93"/>
        <v/>
      </c>
      <c r="BL291" s="120" t="str">
        <f t="shared" si="93"/>
        <v/>
      </c>
      <c r="BM291" s="120" t="str">
        <f t="shared" si="93"/>
        <v/>
      </c>
      <c r="BN291" s="120" t="str">
        <f t="shared" si="93"/>
        <v/>
      </c>
      <c r="BO291" s="121" t="str">
        <f t="shared" si="93"/>
        <v/>
      </c>
      <c r="BP291" s="119">
        <f t="shared" si="94"/>
        <v>158.57333333333332</v>
      </c>
      <c r="BQ291" s="120">
        <f t="shared" si="94"/>
        <v>0</v>
      </c>
      <c r="BR291" s="120" t="str">
        <f t="shared" si="94"/>
        <v/>
      </c>
      <c r="BS291" s="120" t="str">
        <f t="shared" si="94"/>
        <v/>
      </c>
      <c r="BT291" s="121" t="str">
        <f t="shared" si="94"/>
        <v/>
      </c>
      <c r="BU291" s="119" t="str">
        <f t="shared" si="95"/>
        <v/>
      </c>
      <c r="BV291" s="121" t="str">
        <f t="shared" si="95"/>
        <v/>
      </c>
      <c r="BW291" s="121" t="str">
        <f t="shared" si="95"/>
        <v/>
      </c>
      <c r="BX291" s="120" t="str">
        <f t="shared" si="95"/>
        <v/>
      </c>
      <c r="BY291" s="121" t="str">
        <f t="shared" si="95"/>
        <v/>
      </c>
    </row>
    <row r="292" spans="1:77" hidden="1" outlineLevel="1" x14ac:dyDescent="0.2">
      <c r="A292" t="s">
        <v>46</v>
      </c>
      <c r="B292" t="s">
        <v>46</v>
      </c>
      <c r="C292" t="s">
        <v>114</v>
      </c>
      <c r="D292" t="s">
        <v>114</v>
      </c>
      <c r="E292" t="s">
        <v>110</v>
      </c>
      <c r="F292" s="4">
        <f t="shared" si="89"/>
        <v>46297</v>
      </c>
      <c r="G292" t="s">
        <v>40</v>
      </c>
      <c r="H292" s="28">
        <v>0</v>
      </c>
      <c r="I292" s="138">
        <v>0</v>
      </c>
      <c r="J292" s="138">
        <v>0</v>
      </c>
      <c r="K292" s="2">
        <v>0</v>
      </c>
      <c r="L292" s="2">
        <v>0</v>
      </c>
      <c r="M292" s="2">
        <v>0</v>
      </c>
      <c r="N292" s="2">
        <v>0</v>
      </c>
      <c r="O292" s="2">
        <v>0</v>
      </c>
      <c r="P292" s="2">
        <v>0</v>
      </c>
      <c r="Q292" s="29">
        <v>0</v>
      </c>
      <c r="R292" s="30">
        <f t="shared" si="85"/>
        <v>0</v>
      </c>
      <c r="S292" s="30">
        <f t="shared" si="86"/>
        <v>0</v>
      </c>
      <c r="T292" t="s">
        <v>49</v>
      </c>
      <c r="U292" t="s">
        <v>49</v>
      </c>
      <c r="V292" t="s">
        <v>114</v>
      </c>
      <c r="W292" t="s">
        <v>114</v>
      </c>
      <c r="X292" t="s">
        <v>110</v>
      </c>
      <c r="Y292" s="4">
        <f t="shared" si="90"/>
        <v>45933</v>
      </c>
      <c r="Z292" t="s">
        <v>40</v>
      </c>
      <c r="AA292" s="28">
        <v>2</v>
      </c>
      <c r="AB292" s="138">
        <v>0</v>
      </c>
      <c r="AC292" s="138">
        <v>0</v>
      </c>
      <c r="AD292" s="2">
        <v>0</v>
      </c>
      <c r="AE292" s="2">
        <v>0</v>
      </c>
      <c r="AF292" s="2">
        <v>1319.67</v>
      </c>
      <c r="AG292" s="2">
        <v>0</v>
      </c>
      <c r="AH292" s="2">
        <v>0</v>
      </c>
      <c r="AI292" s="2">
        <v>0</v>
      </c>
      <c r="AJ292" s="29">
        <v>0</v>
      </c>
      <c r="AK292" s="30">
        <f t="shared" si="87"/>
        <v>0</v>
      </c>
      <c r="AL292" s="30">
        <f t="shared" si="88"/>
        <v>0</v>
      </c>
      <c r="AM292" s="2">
        <f t="shared" si="78"/>
        <v>-2</v>
      </c>
      <c r="AN292" s="2">
        <f t="shared" si="78"/>
        <v>0</v>
      </c>
      <c r="AO292" s="2">
        <f t="shared" si="78"/>
        <v>0</v>
      </c>
      <c r="AP292" s="2">
        <f t="shared" si="78"/>
        <v>0</v>
      </c>
      <c r="AQ292" s="2">
        <f t="shared" si="92"/>
        <v>0</v>
      </c>
      <c r="AR292" s="2">
        <f t="shared" si="92"/>
        <v>-1319.67</v>
      </c>
      <c r="AS292" s="2">
        <f t="shared" si="92"/>
        <v>0</v>
      </c>
      <c r="AT292" s="2">
        <f t="shared" si="92"/>
        <v>0</v>
      </c>
      <c r="AU292" s="2">
        <f t="shared" si="92"/>
        <v>0</v>
      </c>
      <c r="AV292" s="29">
        <f t="shared" si="92"/>
        <v>0</v>
      </c>
      <c r="AW292" s="30">
        <f t="shared" si="92"/>
        <v>0</v>
      </c>
      <c r="AX292" s="31">
        <f t="shared" si="92"/>
        <v>0</v>
      </c>
      <c r="AY292" s="38">
        <f t="shared" si="83"/>
        <v>-1</v>
      </c>
      <c r="AZ292" s="38" t="str">
        <f t="shared" si="83"/>
        <v/>
      </c>
      <c r="BA292" s="38" t="str">
        <f t="shared" si="83"/>
        <v/>
      </c>
      <c r="BB292" s="38" t="str">
        <f t="shared" ref="BB292:BG334" si="96">IFERROR(AP292/AD292,"")</f>
        <v/>
      </c>
      <c r="BC292" s="38" t="str">
        <f t="shared" si="96"/>
        <v/>
      </c>
      <c r="BD292" s="38">
        <f t="shared" si="96"/>
        <v>-1</v>
      </c>
      <c r="BE292" s="38" t="str">
        <f t="shared" si="96"/>
        <v/>
      </c>
      <c r="BF292" s="38" t="str">
        <f t="shared" si="96"/>
        <v/>
      </c>
      <c r="BG292" s="38" t="str">
        <f t="shared" si="96"/>
        <v/>
      </c>
      <c r="BH292" s="39" t="str">
        <f t="shared" si="91"/>
        <v/>
      </c>
      <c r="BI292" s="76" t="str">
        <f t="shared" si="91"/>
        <v/>
      </c>
      <c r="BJ292" s="40" t="str">
        <f t="shared" si="91"/>
        <v/>
      </c>
      <c r="BK292" s="119" t="str">
        <f t="shared" si="93"/>
        <v/>
      </c>
      <c r="BL292" s="120" t="str">
        <f t="shared" si="93"/>
        <v/>
      </c>
      <c r="BM292" s="120" t="str">
        <f t="shared" si="93"/>
        <v/>
      </c>
      <c r="BN292" s="120" t="str">
        <f t="shared" si="93"/>
        <v/>
      </c>
      <c r="BO292" s="121" t="str">
        <f t="shared" si="93"/>
        <v/>
      </c>
      <c r="BP292" s="119">
        <f t="shared" si="94"/>
        <v>659.83500000000004</v>
      </c>
      <c r="BQ292" s="120" t="str">
        <f t="shared" si="94"/>
        <v/>
      </c>
      <c r="BR292" s="120" t="str">
        <f t="shared" si="94"/>
        <v/>
      </c>
      <c r="BS292" s="120" t="str">
        <f t="shared" si="94"/>
        <v/>
      </c>
      <c r="BT292" s="121" t="str">
        <f t="shared" si="94"/>
        <v/>
      </c>
      <c r="BU292" s="119" t="str">
        <f t="shared" si="95"/>
        <v/>
      </c>
      <c r="BV292" s="121" t="str">
        <f t="shared" si="95"/>
        <v/>
      </c>
      <c r="BW292" s="121" t="str">
        <f t="shared" si="95"/>
        <v/>
      </c>
      <c r="BX292" s="120" t="str">
        <f t="shared" si="95"/>
        <v/>
      </c>
      <c r="BY292" s="121" t="str">
        <f t="shared" si="95"/>
        <v/>
      </c>
    </row>
    <row r="293" spans="1:77" ht="13.5" hidden="1" outlineLevel="1" thickBot="1" x14ac:dyDescent="0.25">
      <c r="A293" t="s">
        <v>46</v>
      </c>
      <c r="B293" t="s">
        <v>46</v>
      </c>
      <c r="C293" t="s">
        <v>114</v>
      </c>
      <c r="D293" t="s">
        <v>114</v>
      </c>
      <c r="E293" t="s">
        <v>110</v>
      </c>
      <c r="F293" s="59">
        <f t="shared" si="89"/>
        <v>46298</v>
      </c>
      <c r="G293" s="42" t="s">
        <v>41</v>
      </c>
      <c r="H293" s="43">
        <v>0</v>
      </c>
      <c r="I293" s="44">
        <v>0</v>
      </c>
      <c r="J293" s="44">
        <v>0</v>
      </c>
      <c r="K293" s="44">
        <v>0</v>
      </c>
      <c r="L293" s="44">
        <v>0</v>
      </c>
      <c r="M293" s="44">
        <v>0</v>
      </c>
      <c r="N293" s="44">
        <v>0</v>
      </c>
      <c r="O293" s="44">
        <v>0</v>
      </c>
      <c r="P293" s="44">
        <v>0</v>
      </c>
      <c r="Q293" s="45">
        <v>0</v>
      </c>
      <c r="R293" s="46">
        <f t="shared" si="85"/>
        <v>0</v>
      </c>
      <c r="S293" s="46">
        <f t="shared" si="86"/>
        <v>0</v>
      </c>
      <c r="T293" t="s">
        <v>49</v>
      </c>
      <c r="U293" t="s">
        <v>49</v>
      </c>
      <c r="V293" t="s">
        <v>114</v>
      </c>
      <c r="W293" t="s">
        <v>114</v>
      </c>
      <c r="X293" t="s">
        <v>110</v>
      </c>
      <c r="Y293" s="59">
        <f t="shared" si="90"/>
        <v>45934</v>
      </c>
      <c r="Z293" s="42" t="s">
        <v>41</v>
      </c>
      <c r="AA293" s="43">
        <v>0</v>
      </c>
      <c r="AB293" s="44">
        <v>1</v>
      </c>
      <c r="AC293" s="44">
        <v>0</v>
      </c>
      <c r="AD293" s="44">
        <v>0</v>
      </c>
      <c r="AE293" s="44">
        <v>0</v>
      </c>
      <c r="AF293" s="44">
        <v>0</v>
      </c>
      <c r="AG293" s="44">
        <v>0</v>
      </c>
      <c r="AH293" s="44">
        <v>0</v>
      </c>
      <c r="AI293" s="44">
        <v>0</v>
      </c>
      <c r="AJ293" s="45">
        <v>0</v>
      </c>
      <c r="AK293" s="46">
        <f t="shared" si="87"/>
        <v>1</v>
      </c>
      <c r="AL293" s="46">
        <f t="shared" si="88"/>
        <v>0</v>
      </c>
      <c r="AM293" s="44">
        <f t="shared" si="78"/>
        <v>0</v>
      </c>
      <c r="AN293" s="44">
        <f t="shared" si="78"/>
        <v>-1</v>
      </c>
      <c r="AO293" s="44">
        <f t="shared" si="78"/>
        <v>0</v>
      </c>
      <c r="AP293" s="44">
        <f t="shared" si="78"/>
        <v>0</v>
      </c>
      <c r="AQ293" s="44">
        <f t="shared" si="92"/>
        <v>0</v>
      </c>
      <c r="AR293" s="44">
        <f t="shared" si="92"/>
        <v>0</v>
      </c>
      <c r="AS293" s="44">
        <f t="shared" si="92"/>
        <v>0</v>
      </c>
      <c r="AT293" s="44">
        <f t="shared" si="92"/>
        <v>0</v>
      </c>
      <c r="AU293" s="44">
        <f t="shared" si="92"/>
        <v>0</v>
      </c>
      <c r="AV293" s="45">
        <f t="shared" si="92"/>
        <v>0</v>
      </c>
      <c r="AW293" s="46">
        <f t="shared" si="92"/>
        <v>-1</v>
      </c>
      <c r="AX293" s="47">
        <f t="shared" si="92"/>
        <v>0</v>
      </c>
      <c r="AY293" s="56" t="str">
        <f t="shared" ref="AY293:BD356" si="97">IFERROR(AM293/AA293,"")</f>
        <v/>
      </c>
      <c r="AZ293" s="56">
        <f t="shared" si="97"/>
        <v>-1</v>
      </c>
      <c r="BA293" s="56" t="str">
        <f t="shared" si="97"/>
        <v/>
      </c>
      <c r="BB293" s="56" t="str">
        <f t="shared" si="96"/>
        <v/>
      </c>
      <c r="BC293" s="56" t="str">
        <f t="shared" si="96"/>
        <v/>
      </c>
      <c r="BD293" s="56" t="str">
        <f t="shared" si="96"/>
        <v/>
      </c>
      <c r="BE293" s="56" t="str">
        <f t="shared" si="96"/>
        <v/>
      </c>
      <c r="BF293" s="56" t="str">
        <f t="shared" si="96"/>
        <v/>
      </c>
      <c r="BG293" s="56" t="str">
        <f t="shared" si="96"/>
        <v/>
      </c>
      <c r="BH293" s="57" t="str">
        <f t="shared" si="91"/>
        <v/>
      </c>
      <c r="BI293" s="81">
        <f t="shared" si="91"/>
        <v>-1</v>
      </c>
      <c r="BJ293" s="58" t="str">
        <f t="shared" si="91"/>
        <v/>
      </c>
      <c r="BK293" s="122" t="str">
        <f t="shared" si="93"/>
        <v/>
      </c>
      <c r="BL293" s="123" t="str">
        <f t="shared" si="93"/>
        <v/>
      </c>
      <c r="BM293" s="123" t="str">
        <f t="shared" si="93"/>
        <v/>
      </c>
      <c r="BN293" s="123" t="str">
        <f t="shared" si="93"/>
        <v/>
      </c>
      <c r="BO293" s="124" t="str">
        <f t="shared" si="93"/>
        <v/>
      </c>
      <c r="BP293" s="122" t="str">
        <f t="shared" si="94"/>
        <v/>
      </c>
      <c r="BQ293" s="123">
        <f t="shared" si="94"/>
        <v>0</v>
      </c>
      <c r="BR293" s="123" t="str">
        <f t="shared" si="94"/>
        <v/>
      </c>
      <c r="BS293" s="123" t="str">
        <f t="shared" si="94"/>
        <v/>
      </c>
      <c r="BT293" s="124" t="str">
        <f t="shared" si="94"/>
        <v/>
      </c>
      <c r="BU293" s="122" t="str">
        <f t="shared" si="95"/>
        <v/>
      </c>
      <c r="BV293" s="124" t="str">
        <f t="shared" si="95"/>
        <v/>
      </c>
      <c r="BW293" s="124" t="str">
        <f t="shared" si="95"/>
        <v/>
      </c>
      <c r="BX293" s="123" t="str">
        <f t="shared" si="95"/>
        <v/>
      </c>
      <c r="BY293" s="124" t="str">
        <f t="shared" si="95"/>
        <v/>
      </c>
    </row>
    <row r="294" spans="1:77" hidden="1" outlineLevel="1" x14ac:dyDescent="0.2">
      <c r="A294" t="s">
        <v>46</v>
      </c>
      <c r="B294" t="s">
        <v>46</v>
      </c>
      <c r="C294" t="s">
        <v>114</v>
      </c>
      <c r="D294" t="s">
        <v>114</v>
      </c>
      <c r="E294" t="s">
        <v>111</v>
      </c>
      <c r="F294" s="4">
        <f t="shared" si="89"/>
        <v>46299</v>
      </c>
      <c r="G294" t="s">
        <v>35</v>
      </c>
      <c r="H294" s="28">
        <v>0</v>
      </c>
      <c r="I294" s="138">
        <v>0</v>
      </c>
      <c r="J294" s="138">
        <v>0</v>
      </c>
      <c r="K294" s="2">
        <v>0</v>
      </c>
      <c r="L294" s="2">
        <v>0</v>
      </c>
      <c r="M294" s="2">
        <v>0</v>
      </c>
      <c r="N294" s="2">
        <v>0</v>
      </c>
      <c r="O294" s="2">
        <v>0</v>
      </c>
      <c r="P294" s="2">
        <v>0</v>
      </c>
      <c r="Q294" s="29">
        <v>0</v>
      </c>
      <c r="R294" s="30">
        <f t="shared" si="85"/>
        <v>0</v>
      </c>
      <c r="S294" s="30">
        <f t="shared" si="86"/>
        <v>0</v>
      </c>
      <c r="T294" t="s">
        <v>49</v>
      </c>
      <c r="U294" t="s">
        <v>49</v>
      </c>
      <c r="V294" t="s">
        <v>114</v>
      </c>
      <c r="W294" t="s">
        <v>114</v>
      </c>
      <c r="X294" t="s">
        <v>111</v>
      </c>
      <c r="Y294" s="4">
        <f t="shared" si="90"/>
        <v>45935</v>
      </c>
      <c r="Z294" t="s">
        <v>35</v>
      </c>
      <c r="AA294" s="28">
        <v>2</v>
      </c>
      <c r="AB294" s="138">
        <v>0</v>
      </c>
      <c r="AC294" s="138">
        <v>0</v>
      </c>
      <c r="AD294" s="2">
        <v>0</v>
      </c>
      <c r="AE294" s="2">
        <v>0</v>
      </c>
      <c r="AF294" s="2">
        <v>164.94</v>
      </c>
      <c r="AG294" s="2">
        <v>0</v>
      </c>
      <c r="AH294" s="2">
        <v>0</v>
      </c>
      <c r="AI294" s="2">
        <v>0</v>
      </c>
      <c r="AJ294" s="29">
        <v>0</v>
      </c>
      <c r="AK294" s="30">
        <f t="shared" si="87"/>
        <v>0</v>
      </c>
      <c r="AL294" s="30">
        <f t="shared" si="88"/>
        <v>0</v>
      </c>
      <c r="AM294" s="2">
        <f t="shared" si="78"/>
        <v>-2</v>
      </c>
      <c r="AN294" s="2">
        <f t="shared" si="78"/>
        <v>0</v>
      </c>
      <c r="AO294" s="2">
        <f t="shared" si="78"/>
        <v>0</v>
      </c>
      <c r="AP294" s="2">
        <f t="shared" si="78"/>
        <v>0</v>
      </c>
      <c r="AQ294" s="2">
        <f t="shared" si="92"/>
        <v>0</v>
      </c>
      <c r="AR294" s="2">
        <f t="shared" si="92"/>
        <v>-164.94</v>
      </c>
      <c r="AS294" s="2">
        <f t="shared" si="92"/>
        <v>0</v>
      </c>
      <c r="AT294" s="2">
        <f t="shared" si="92"/>
        <v>0</v>
      </c>
      <c r="AU294" s="2">
        <f t="shared" si="92"/>
        <v>0</v>
      </c>
      <c r="AV294" s="29">
        <f t="shared" si="92"/>
        <v>0</v>
      </c>
      <c r="AW294" s="30">
        <f t="shared" si="92"/>
        <v>0</v>
      </c>
      <c r="AX294" s="31">
        <f t="shared" si="92"/>
        <v>0</v>
      </c>
      <c r="AY294" s="38">
        <f t="shared" si="97"/>
        <v>-1</v>
      </c>
      <c r="AZ294" s="38" t="str">
        <f t="shared" si="97"/>
        <v/>
      </c>
      <c r="BA294" s="38" t="str">
        <f t="shared" si="97"/>
        <v/>
      </c>
      <c r="BB294" s="38" t="str">
        <f t="shared" si="96"/>
        <v/>
      </c>
      <c r="BC294" s="38" t="str">
        <f t="shared" si="96"/>
        <v/>
      </c>
      <c r="BD294" s="38">
        <f t="shared" si="96"/>
        <v>-1</v>
      </c>
      <c r="BE294" s="38" t="str">
        <f t="shared" si="96"/>
        <v/>
      </c>
      <c r="BF294" s="38" t="str">
        <f t="shared" si="96"/>
        <v/>
      </c>
      <c r="BG294" s="38" t="str">
        <f t="shared" si="96"/>
        <v/>
      </c>
      <c r="BH294" s="39" t="str">
        <f t="shared" si="91"/>
        <v/>
      </c>
      <c r="BI294" s="76" t="str">
        <f t="shared" si="91"/>
        <v/>
      </c>
      <c r="BJ294" s="40" t="str">
        <f t="shared" si="91"/>
        <v/>
      </c>
      <c r="BK294" s="116" t="str">
        <f t="shared" si="93"/>
        <v/>
      </c>
      <c r="BL294" s="117" t="str">
        <f t="shared" si="93"/>
        <v/>
      </c>
      <c r="BM294" s="117" t="str">
        <f t="shared" si="93"/>
        <v/>
      </c>
      <c r="BN294" s="117" t="str">
        <f t="shared" si="93"/>
        <v/>
      </c>
      <c r="BO294" s="118" t="str">
        <f t="shared" si="93"/>
        <v/>
      </c>
      <c r="BP294" s="116">
        <f t="shared" si="94"/>
        <v>82.47</v>
      </c>
      <c r="BQ294" s="117" t="str">
        <f t="shared" si="94"/>
        <v/>
      </c>
      <c r="BR294" s="117" t="str">
        <f t="shared" si="94"/>
        <v/>
      </c>
      <c r="BS294" s="117" t="str">
        <f t="shared" si="94"/>
        <v/>
      </c>
      <c r="BT294" s="118" t="str">
        <f t="shared" si="94"/>
        <v/>
      </c>
      <c r="BU294" s="116" t="str">
        <f t="shared" si="95"/>
        <v/>
      </c>
      <c r="BV294" s="118" t="str">
        <f t="shared" si="95"/>
        <v/>
      </c>
      <c r="BW294" s="118" t="str">
        <f t="shared" si="95"/>
        <v/>
      </c>
      <c r="BX294" s="117" t="str">
        <f t="shared" si="95"/>
        <v/>
      </c>
      <c r="BY294" s="118" t="str">
        <f t="shared" si="95"/>
        <v/>
      </c>
    </row>
    <row r="295" spans="1:77" hidden="1" outlineLevel="1" x14ac:dyDescent="0.2">
      <c r="A295" t="s">
        <v>46</v>
      </c>
      <c r="B295" t="s">
        <v>46</v>
      </c>
      <c r="C295" t="s">
        <v>114</v>
      </c>
      <c r="D295" t="s">
        <v>114</v>
      </c>
      <c r="E295" t="s">
        <v>111</v>
      </c>
      <c r="F295" s="4">
        <f t="shared" si="89"/>
        <v>46300</v>
      </c>
      <c r="G295" t="s">
        <v>36</v>
      </c>
      <c r="H295" s="28">
        <v>0</v>
      </c>
      <c r="I295" s="138">
        <v>0</v>
      </c>
      <c r="J295" s="138">
        <v>0</v>
      </c>
      <c r="K295" s="2">
        <v>0</v>
      </c>
      <c r="L295" s="2">
        <v>0</v>
      </c>
      <c r="M295" s="2">
        <v>0</v>
      </c>
      <c r="N295" s="2">
        <v>0</v>
      </c>
      <c r="O295" s="2">
        <v>0</v>
      </c>
      <c r="P295" s="2">
        <v>0</v>
      </c>
      <c r="Q295" s="29">
        <v>0</v>
      </c>
      <c r="R295" s="30">
        <f t="shared" si="85"/>
        <v>0</v>
      </c>
      <c r="S295" s="30">
        <f t="shared" si="86"/>
        <v>0</v>
      </c>
      <c r="T295" t="s">
        <v>49</v>
      </c>
      <c r="U295" t="s">
        <v>49</v>
      </c>
      <c r="V295" t="s">
        <v>114</v>
      </c>
      <c r="W295" t="s">
        <v>114</v>
      </c>
      <c r="X295" t="s">
        <v>111</v>
      </c>
      <c r="Y295" s="4">
        <f t="shared" si="90"/>
        <v>45936</v>
      </c>
      <c r="Z295" t="s">
        <v>36</v>
      </c>
      <c r="AA295" s="28">
        <v>1</v>
      </c>
      <c r="AB295" s="138">
        <v>0</v>
      </c>
      <c r="AC295" s="138">
        <v>0</v>
      </c>
      <c r="AD295" s="2">
        <v>0</v>
      </c>
      <c r="AE295" s="2">
        <v>0</v>
      </c>
      <c r="AF295" s="2">
        <v>-120.42</v>
      </c>
      <c r="AG295" s="2">
        <v>0</v>
      </c>
      <c r="AH295" s="2">
        <v>0</v>
      </c>
      <c r="AI295" s="2">
        <v>0</v>
      </c>
      <c r="AJ295" s="29">
        <v>0</v>
      </c>
      <c r="AK295" s="30">
        <f t="shared" si="87"/>
        <v>0</v>
      </c>
      <c r="AL295" s="30">
        <f t="shared" si="88"/>
        <v>0</v>
      </c>
      <c r="AM295" s="2">
        <f t="shared" si="78"/>
        <v>-1</v>
      </c>
      <c r="AN295" s="2">
        <f t="shared" si="78"/>
        <v>0</v>
      </c>
      <c r="AO295" s="2">
        <f t="shared" si="78"/>
        <v>0</v>
      </c>
      <c r="AP295" s="2">
        <f t="shared" si="78"/>
        <v>0</v>
      </c>
      <c r="AQ295" s="2">
        <f t="shared" si="92"/>
        <v>0</v>
      </c>
      <c r="AR295" s="2">
        <f t="shared" si="92"/>
        <v>120.42</v>
      </c>
      <c r="AS295" s="2">
        <f t="shared" si="92"/>
        <v>0</v>
      </c>
      <c r="AT295" s="2">
        <f t="shared" si="92"/>
        <v>0</v>
      </c>
      <c r="AU295" s="2">
        <f t="shared" si="92"/>
        <v>0</v>
      </c>
      <c r="AV295" s="29">
        <f t="shared" si="92"/>
        <v>0</v>
      </c>
      <c r="AW295" s="30">
        <f t="shared" si="92"/>
        <v>0</v>
      </c>
      <c r="AX295" s="31">
        <f t="shared" si="92"/>
        <v>0</v>
      </c>
      <c r="AY295" s="38">
        <f t="shared" si="97"/>
        <v>-1</v>
      </c>
      <c r="AZ295" s="38" t="str">
        <f t="shared" si="97"/>
        <v/>
      </c>
      <c r="BA295" s="38" t="str">
        <f t="shared" si="97"/>
        <v/>
      </c>
      <c r="BB295" s="38" t="str">
        <f t="shared" si="96"/>
        <v/>
      </c>
      <c r="BC295" s="38" t="str">
        <f t="shared" si="96"/>
        <v/>
      </c>
      <c r="BD295" s="38">
        <f t="shared" si="96"/>
        <v>-1</v>
      </c>
      <c r="BE295" s="38" t="str">
        <f t="shared" si="96"/>
        <v/>
      </c>
      <c r="BF295" s="38" t="str">
        <f t="shared" si="96"/>
        <v/>
      </c>
      <c r="BG295" s="38" t="str">
        <f t="shared" si="96"/>
        <v/>
      </c>
      <c r="BH295" s="39" t="str">
        <f t="shared" si="91"/>
        <v/>
      </c>
      <c r="BI295" s="76" t="str">
        <f t="shared" si="91"/>
        <v/>
      </c>
      <c r="BJ295" s="40" t="str">
        <f t="shared" si="91"/>
        <v/>
      </c>
      <c r="BK295" s="119" t="str">
        <f t="shared" si="93"/>
        <v/>
      </c>
      <c r="BL295" s="120" t="str">
        <f t="shared" si="93"/>
        <v/>
      </c>
      <c r="BM295" s="120" t="str">
        <f t="shared" si="93"/>
        <v/>
      </c>
      <c r="BN295" s="120" t="str">
        <f t="shared" si="93"/>
        <v/>
      </c>
      <c r="BO295" s="121" t="str">
        <f t="shared" si="93"/>
        <v/>
      </c>
      <c r="BP295" s="119">
        <f t="shared" si="94"/>
        <v>-120.42</v>
      </c>
      <c r="BQ295" s="120" t="str">
        <f t="shared" si="94"/>
        <v/>
      </c>
      <c r="BR295" s="120" t="str">
        <f t="shared" si="94"/>
        <v/>
      </c>
      <c r="BS295" s="120" t="str">
        <f t="shared" si="94"/>
        <v/>
      </c>
      <c r="BT295" s="121" t="str">
        <f t="shared" si="94"/>
        <v/>
      </c>
      <c r="BU295" s="119" t="str">
        <f t="shared" si="95"/>
        <v/>
      </c>
      <c r="BV295" s="121" t="str">
        <f t="shared" si="95"/>
        <v/>
      </c>
      <c r="BW295" s="121" t="str">
        <f t="shared" si="95"/>
        <v/>
      </c>
      <c r="BX295" s="120" t="str">
        <f t="shared" si="95"/>
        <v/>
      </c>
      <c r="BY295" s="121" t="str">
        <f t="shared" si="95"/>
        <v/>
      </c>
    </row>
    <row r="296" spans="1:77" hidden="1" outlineLevel="1" x14ac:dyDescent="0.2">
      <c r="A296" t="s">
        <v>46</v>
      </c>
      <c r="B296" t="s">
        <v>46</v>
      </c>
      <c r="C296" t="s">
        <v>114</v>
      </c>
      <c r="D296" t="s">
        <v>114</v>
      </c>
      <c r="E296" t="s">
        <v>111</v>
      </c>
      <c r="F296" s="4">
        <f t="shared" si="89"/>
        <v>46301</v>
      </c>
      <c r="G296" t="s">
        <v>37</v>
      </c>
      <c r="H296" s="28">
        <v>0</v>
      </c>
      <c r="I296" s="138">
        <v>0</v>
      </c>
      <c r="J296" s="138">
        <v>0</v>
      </c>
      <c r="K296" s="2">
        <v>0</v>
      </c>
      <c r="L296" s="2">
        <v>0</v>
      </c>
      <c r="M296" s="2">
        <v>0</v>
      </c>
      <c r="N296" s="2">
        <v>0</v>
      </c>
      <c r="O296" s="2">
        <v>0</v>
      </c>
      <c r="P296" s="2">
        <v>0</v>
      </c>
      <c r="Q296" s="29">
        <v>0</v>
      </c>
      <c r="R296" s="30">
        <f t="shared" si="85"/>
        <v>0</v>
      </c>
      <c r="S296" s="30">
        <f t="shared" si="86"/>
        <v>0</v>
      </c>
      <c r="T296" t="s">
        <v>49</v>
      </c>
      <c r="U296" t="s">
        <v>49</v>
      </c>
      <c r="V296" t="s">
        <v>114</v>
      </c>
      <c r="W296" t="s">
        <v>114</v>
      </c>
      <c r="X296" t="s">
        <v>111</v>
      </c>
      <c r="Y296" s="4">
        <f t="shared" si="90"/>
        <v>45937</v>
      </c>
      <c r="Z296" t="s">
        <v>37</v>
      </c>
      <c r="AA296" s="28">
        <v>3</v>
      </c>
      <c r="AB296" s="138">
        <v>0</v>
      </c>
      <c r="AC296" s="138">
        <v>0</v>
      </c>
      <c r="AD296" s="2">
        <v>0</v>
      </c>
      <c r="AE296" s="2">
        <v>0</v>
      </c>
      <c r="AF296" s="2">
        <v>619.66999999999996</v>
      </c>
      <c r="AG296" s="2">
        <v>0</v>
      </c>
      <c r="AH296" s="2">
        <v>0</v>
      </c>
      <c r="AI296" s="2">
        <v>0</v>
      </c>
      <c r="AJ296" s="29">
        <v>0</v>
      </c>
      <c r="AK296" s="30">
        <f t="shared" si="87"/>
        <v>0</v>
      </c>
      <c r="AL296" s="30">
        <f t="shared" si="88"/>
        <v>0</v>
      </c>
      <c r="AM296" s="2">
        <f t="shared" si="78"/>
        <v>-3</v>
      </c>
      <c r="AN296" s="2">
        <f t="shared" si="78"/>
        <v>0</v>
      </c>
      <c r="AO296" s="2">
        <f t="shared" si="78"/>
        <v>0</v>
      </c>
      <c r="AP296" s="2">
        <f t="shared" si="78"/>
        <v>0</v>
      </c>
      <c r="AQ296" s="2">
        <f t="shared" si="92"/>
        <v>0</v>
      </c>
      <c r="AR296" s="2">
        <f t="shared" si="92"/>
        <v>-619.66999999999996</v>
      </c>
      <c r="AS296" s="2">
        <f t="shared" si="92"/>
        <v>0</v>
      </c>
      <c r="AT296" s="2">
        <f t="shared" si="92"/>
        <v>0</v>
      </c>
      <c r="AU296" s="2">
        <f t="shared" si="92"/>
        <v>0</v>
      </c>
      <c r="AV296" s="29">
        <f t="shared" si="92"/>
        <v>0</v>
      </c>
      <c r="AW296" s="30">
        <f t="shared" si="92"/>
        <v>0</v>
      </c>
      <c r="AX296" s="31">
        <f t="shared" si="92"/>
        <v>0</v>
      </c>
      <c r="AY296" s="38">
        <f t="shared" si="97"/>
        <v>-1</v>
      </c>
      <c r="AZ296" s="38" t="str">
        <f t="shared" si="97"/>
        <v/>
      </c>
      <c r="BA296" s="38" t="str">
        <f t="shared" si="97"/>
        <v/>
      </c>
      <c r="BB296" s="38" t="str">
        <f t="shared" si="96"/>
        <v/>
      </c>
      <c r="BC296" s="38" t="str">
        <f t="shared" si="96"/>
        <v/>
      </c>
      <c r="BD296" s="38">
        <f t="shared" si="96"/>
        <v>-1</v>
      </c>
      <c r="BE296" s="38" t="str">
        <f t="shared" si="96"/>
        <v/>
      </c>
      <c r="BF296" s="38" t="str">
        <f t="shared" si="96"/>
        <v/>
      </c>
      <c r="BG296" s="38" t="str">
        <f t="shared" si="96"/>
        <v/>
      </c>
      <c r="BH296" s="39" t="str">
        <f t="shared" si="91"/>
        <v/>
      </c>
      <c r="BI296" s="76" t="str">
        <f t="shared" si="91"/>
        <v/>
      </c>
      <c r="BJ296" s="40" t="str">
        <f t="shared" si="91"/>
        <v/>
      </c>
      <c r="BK296" s="119" t="str">
        <f t="shared" si="93"/>
        <v/>
      </c>
      <c r="BL296" s="120" t="str">
        <f t="shared" si="93"/>
        <v/>
      </c>
      <c r="BM296" s="120" t="str">
        <f t="shared" si="93"/>
        <v/>
      </c>
      <c r="BN296" s="120" t="str">
        <f t="shared" si="93"/>
        <v/>
      </c>
      <c r="BO296" s="121" t="str">
        <f t="shared" si="93"/>
        <v/>
      </c>
      <c r="BP296" s="119">
        <f t="shared" si="94"/>
        <v>206.55666666666664</v>
      </c>
      <c r="BQ296" s="120" t="str">
        <f t="shared" si="94"/>
        <v/>
      </c>
      <c r="BR296" s="120" t="str">
        <f t="shared" si="94"/>
        <v/>
      </c>
      <c r="BS296" s="120" t="str">
        <f t="shared" si="94"/>
        <v/>
      </c>
      <c r="BT296" s="121" t="str">
        <f t="shared" si="94"/>
        <v/>
      </c>
      <c r="BU296" s="119" t="str">
        <f t="shared" si="95"/>
        <v/>
      </c>
      <c r="BV296" s="121" t="str">
        <f t="shared" si="95"/>
        <v/>
      </c>
      <c r="BW296" s="121" t="str">
        <f t="shared" si="95"/>
        <v/>
      </c>
      <c r="BX296" s="120" t="str">
        <f t="shared" si="95"/>
        <v/>
      </c>
      <c r="BY296" s="121" t="str">
        <f t="shared" si="95"/>
        <v/>
      </c>
    </row>
    <row r="297" spans="1:77" hidden="1" outlineLevel="1" x14ac:dyDescent="0.2">
      <c r="A297" t="s">
        <v>46</v>
      </c>
      <c r="B297" t="s">
        <v>46</v>
      </c>
      <c r="C297" t="s">
        <v>114</v>
      </c>
      <c r="D297" t="s">
        <v>114</v>
      </c>
      <c r="E297" t="s">
        <v>111</v>
      </c>
      <c r="F297" s="4">
        <f t="shared" si="89"/>
        <v>46302</v>
      </c>
      <c r="G297" t="s">
        <v>38</v>
      </c>
      <c r="H297" s="28">
        <v>0</v>
      </c>
      <c r="I297" s="138">
        <v>0</v>
      </c>
      <c r="J297" s="138">
        <v>0</v>
      </c>
      <c r="K297" s="2">
        <v>0</v>
      </c>
      <c r="L297" s="2">
        <v>0</v>
      </c>
      <c r="M297" s="2">
        <v>0</v>
      </c>
      <c r="N297" s="2">
        <v>0</v>
      </c>
      <c r="O297" s="2">
        <v>0</v>
      </c>
      <c r="P297" s="2">
        <v>0</v>
      </c>
      <c r="Q297" s="29">
        <v>0</v>
      </c>
      <c r="R297" s="30">
        <f t="shared" si="85"/>
        <v>0</v>
      </c>
      <c r="S297" s="30">
        <f t="shared" si="86"/>
        <v>0</v>
      </c>
      <c r="T297" t="s">
        <v>49</v>
      </c>
      <c r="U297" t="s">
        <v>49</v>
      </c>
      <c r="V297" t="s">
        <v>114</v>
      </c>
      <c r="W297" t="s">
        <v>114</v>
      </c>
      <c r="X297" t="s">
        <v>111</v>
      </c>
      <c r="Y297" s="4">
        <f t="shared" si="90"/>
        <v>45938</v>
      </c>
      <c r="Z297" t="s">
        <v>38</v>
      </c>
      <c r="AA297" s="28">
        <v>0</v>
      </c>
      <c r="AB297" s="138">
        <v>1</v>
      </c>
      <c r="AC297" s="138">
        <v>0</v>
      </c>
      <c r="AD297" s="2">
        <v>0</v>
      </c>
      <c r="AE297" s="2">
        <v>0</v>
      </c>
      <c r="AF297" s="2">
        <v>0</v>
      </c>
      <c r="AG297" s="2">
        <v>0</v>
      </c>
      <c r="AH297" s="2">
        <v>0</v>
      </c>
      <c r="AI297" s="2">
        <v>0</v>
      </c>
      <c r="AJ297" s="29">
        <v>0</v>
      </c>
      <c r="AK297" s="30">
        <f t="shared" si="87"/>
        <v>1</v>
      </c>
      <c r="AL297" s="30">
        <f t="shared" si="88"/>
        <v>0</v>
      </c>
      <c r="AM297" s="2">
        <f t="shared" si="78"/>
        <v>0</v>
      </c>
      <c r="AN297" s="2">
        <f t="shared" si="78"/>
        <v>-1</v>
      </c>
      <c r="AO297" s="2">
        <f t="shared" si="78"/>
        <v>0</v>
      </c>
      <c r="AP297" s="2">
        <f t="shared" si="78"/>
        <v>0</v>
      </c>
      <c r="AQ297" s="2">
        <f t="shared" si="92"/>
        <v>0</v>
      </c>
      <c r="AR297" s="2">
        <f t="shared" si="92"/>
        <v>0</v>
      </c>
      <c r="AS297" s="2">
        <f t="shared" si="92"/>
        <v>0</v>
      </c>
      <c r="AT297" s="2">
        <f t="shared" si="92"/>
        <v>0</v>
      </c>
      <c r="AU297" s="2">
        <f t="shared" si="92"/>
        <v>0</v>
      </c>
      <c r="AV297" s="29">
        <f t="shared" si="92"/>
        <v>0</v>
      </c>
      <c r="AW297" s="30">
        <f t="shared" si="92"/>
        <v>-1</v>
      </c>
      <c r="AX297" s="31">
        <f t="shared" si="92"/>
        <v>0</v>
      </c>
      <c r="AY297" s="38" t="str">
        <f t="shared" si="97"/>
        <v/>
      </c>
      <c r="AZ297" s="38">
        <f t="shared" si="97"/>
        <v>-1</v>
      </c>
      <c r="BA297" s="38" t="str">
        <f t="shared" si="97"/>
        <v/>
      </c>
      <c r="BB297" s="38" t="str">
        <f t="shared" si="96"/>
        <v/>
      </c>
      <c r="BC297" s="38" t="str">
        <f t="shared" si="96"/>
        <v/>
      </c>
      <c r="BD297" s="38" t="str">
        <f t="shared" si="96"/>
        <v/>
      </c>
      <c r="BE297" s="38" t="str">
        <f t="shared" si="96"/>
        <v/>
      </c>
      <c r="BF297" s="38" t="str">
        <f t="shared" si="96"/>
        <v/>
      </c>
      <c r="BG297" s="38" t="str">
        <f t="shared" si="96"/>
        <v/>
      </c>
      <c r="BH297" s="39" t="str">
        <f t="shared" si="91"/>
        <v/>
      </c>
      <c r="BI297" s="76">
        <f t="shared" si="91"/>
        <v>-1</v>
      </c>
      <c r="BJ297" s="40" t="str">
        <f t="shared" si="91"/>
        <v/>
      </c>
      <c r="BK297" s="119" t="str">
        <f t="shared" si="93"/>
        <v/>
      </c>
      <c r="BL297" s="120" t="str">
        <f t="shared" si="93"/>
        <v/>
      </c>
      <c r="BM297" s="120" t="str">
        <f t="shared" si="93"/>
        <v/>
      </c>
      <c r="BN297" s="120" t="str">
        <f t="shared" si="93"/>
        <v/>
      </c>
      <c r="BO297" s="121" t="str">
        <f t="shared" si="93"/>
        <v/>
      </c>
      <c r="BP297" s="119" t="str">
        <f t="shared" si="94"/>
        <v/>
      </c>
      <c r="BQ297" s="120">
        <f t="shared" si="94"/>
        <v>0</v>
      </c>
      <c r="BR297" s="120" t="str">
        <f t="shared" si="94"/>
        <v/>
      </c>
      <c r="BS297" s="120" t="str">
        <f t="shared" si="94"/>
        <v/>
      </c>
      <c r="BT297" s="121" t="str">
        <f t="shared" si="94"/>
        <v/>
      </c>
      <c r="BU297" s="119" t="str">
        <f t="shared" si="95"/>
        <v/>
      </c>
      <c r="BV297" s="121" t="str">
        <f t="shared" si="95"/>
        <v/>
      </c>
      <c r="BW297" s="121" t="str">
        <f t="shared" si="95"/>
        <v/>
      </c>
      <c r="BX297" s="120" t="str">
        <f t="shared" si="95"/>
        <v/>
      </c>
      <c r="BY297" s="121" t="str">
        <f t="shared" si="95"/>
        <v/>
      </c>
    </row>
    <row r="298" spans="1:77" hidden="1" outlineLevel="1" x14ac:dyDescent="0.2">
      <c r="A298" t="s">
        <v>46</v>
      </c>
      <c r="B298" t="s">
        <v>46</v>
      </c>
      <c r="C298" t="s">
        <v>114</v>
      </c>
      <c r="D298" t="s">
        <v>114</v>
      </c>
      <c r="E298" t="s">
        <v>111</v>
      </c>
      <c r="F298" s="4">
        <f t="shared" si="89"/>
        <v>46303</v>
      </c>
      <c r="G298" t="s">
        <v>39</v>
      </c>
      <c r="H298" s="28">
        <v>0</v>
      </c>
      <c r="I298" s="138">
        <v>0</v>
      </c>
      <c r="J298" s="138">
        <v>0</v>
      </c>
      <c r="K298" s="2">
        <v>0</v>
      </c>
      <c r="L298" s="2">
        <v>0</v>
      </c>
      <c r="M298" s="2">
        <v>0</v>
      </c>
      <c r="N298" s="2">
        <v>0</v>
      </c>
      <c r="O298" s="2">
        <v>0</v>
      </c>
      <c r="P298" s="2">
        <v>0</v>
      </c>
      <c r="Q298" s="29">
        <v>0</v>
      </c>
      <c r="R298" s="30">
        <f t="shared" si="85"/>
        <v>0</v>
      </c>
      <c r="S298" s="30">
        <f t="shared" si="86"/>
        <v>0</v>
      </c>
      <c r="T298" t="s">
        <v>49</v>
      </c>
      <c r="U298" t="s">
        <v>49</v>
      </c>
      <c r="V298" t="s">
        <v>114</v>
      </c>
      <c r="W298" t="s">
        <v>114</v>
      </c>
      <c r="X298" t="s">
        <v>111</v>
      </c>
      <c r="Y298" s="4">
        <f t="shared" si="90"/>
        <v>45939</v>
      </c>
      <c r="Z298" t="s">
        <v>39</v>
      </c>
      <c r="AA298" s="28">
        <v>6</v>
      </c>
      <c r="AB298" s="138">
        <v>0</v>
      </c>
      <c r="AC298" s="138">
        <v>0</v>
      </c>
      <c r="AD298" s="2">
        <v>0</v>
      </c>
      <c r="AE298" s="2">
        <v>0</v>
      </c>
      <c r="AF298" s="2">
        <v>1317.29</v>
      </c>
      <c r="AG298" s="2">
        <v>0</v>
      </c>
      <c r="AH298" s="2">
        <v>0</v>
      </c>
      <c r="AI298" s="2">
        <v>0</v>
      </c>
      <c r="AJ298" s="29">
        <v>0</v>
      </c>
      <c r="AK298" s="30">
        <f t="shared" si="87"/>
        <v>0</v>
      </c>
      <c r="AL298" s="30">
        <f t="shared" si="88"/>
        <v>0</v>
      </c>
      <c r="AM298" s="2">
        <f t="shared" si="78"/>
        <v>-6</v>
      </c>
      <c r="AN298" s="2">
        <f t="shared" si="78"/>
        <v>0</v>
      </c>
      <c r="AO298" s="2">
        <f t="shared" si="78"/>
        <v>0</v>
      </c>
      <c r="AP298" s="2">
        <f t="shared" si="78"/>
        <v>0</v>
      </c>
      <c r="AQ298" s="2">
        <f t="shared" si="92"/>
        <v>0</v>
      </c>
      <c r="AR298" s="2">
        <f t="shared" si="92"/>
        <v>-1317.29</v>
      </c>
      <c r="AS298" s="2">
        <f t="shared" si="92"/>
        <v>0</v>
      </c>
      <c r="AT298" s="2">
        <f t="shared" si="92"/>
        <v>0</v>
      </c>
      <c r="AU298" s="2">
        <f t="shared" si="92"/>
        <v>0</v>
      </c>
      <c r="AV298" s="29">
        <f t="shared" si="92"/>
        <v>0</v>
      </c>
      <c r="AW298" s="30">
        <f t="shared" si="92"/>
        <v>0</v>
      </c>
      <c r="AX298" s="31">
        <f t="shared" si="92"/>
        <v>0</v>
      </c>
      <c r="AY298" s="38">
        <f t="shared" si="97"/>
        <v>-1</v>
      </c>
      <c r="AZ298" s="38" t="str">
        <f t="shared" si="97"/>
        <v/>
      </c>
      <c r="BA298" s="38" t="str">
        <f t="shared" si="97"/>
        <v/>
      </c>
      <c r="BB298" s="38" t="str">
        <f t="shared" si="96"/>
        <v/>
      </c>
      <c r="BC298" s="38" t="str">
        <f t="shared" si="96"/>
        <v/>
      </c>
      <c r="BD298" s="38">
        <f t="shared" si="96"/>
        <v>-1</v>
      </c>
      <c r="BE298" s="38" t="str">
        <f t="shared" si="96"/>
        <v/>
      </c>
      <c r="BF298" s="38" t="str">
        <f t="shared" si="96"/>
        <v/>
      </c>
      <c r="BG298" s="38" t="str">
        <f t="shared" si="96"/>
        <v/>
      </c>
      <c r="BH298" s="39" t="str">
        <f t="shared" si="91"/>
        <v/>
      </c>
      <c r="BI298" s="76" t="str">
        <f t="shared" si="91"/>
        <v/>
      </c>
      <c r="BJ298" s="40" t="str">
        <f t="shared" si="91"/>
        <v/>
      </c>
      <c r="BK298" s="119" t="str">
        <f t="shared" si="93"/>
        <v/>
      </c>
      <c r="BL298" s="120" t="str">
        <f t="shared" si="93"/>
        <v/>
      </c>
      <c r="BM298" s="120" t="str">
        <f t="shared" si="93"/>
        <v/>
      </c>
      <c r="BN298" s="120" t="str">
        <f t="shared" si="93"/>
        <v/>
      </c>
      <c r="BO298" s="121" t="str">
        <f t="shared" si="93"/>
        <v/>
      </c>
      <c r="BP298" s="119">
        <f t="shared" si="94"/>
        <v>219.54833333333332</v>
      </c>
      <c r="BQ298" s="120" t="str">
        <f t="shared" si="94"/>
        <v/>
      </c>
      <c r="BR298" s="120" t="str">
        <f t="shared" si="94"/>
        <v/>
      </c>
      <c r="BS298" s="120" t="str">
        <f t="shared" si="94"/>
        <v/>
      </c>
      <c r="BT298" s="121" t="str">
        <f t="shared" si="94"/>
        <v/>
      </c>
      <c r="BU298" s="119" t="str">
        <f t="shared" si="95"/>
        <v/>
      </c>
      <c r="BV298" s="121" t="str">
        <f t="shared" si="95"/>
        <v/>
      </c>
      <c r="BW298" s="121" t="str">
        <f t="shared" si="95"/>
        <v/>
      </c>
      <c r="BX298" s="120" t="str">
        <f t="shared" si="95"/>
        <v/>
      </c>
      <c r="BY298" s="121" t="str">
        <f t="shared" si="95"/>
        <v/>
      </c>
    </row>
    <row r="299" spans="1:77" hidden="1" outlineLevel="1" x14ac:dyDescent="0.2">
      <c r="A299" t="s">
        <v>46</v>
      </c>
      <c r="B299" t="s">
        <v>46</v>
      </c>
      <c r="C299" t="s">
        <v>114</v>
      </c>
      <c r="D299" t="s">
        <v>114</v>
      </c>
      <c r="E299" t="s">
        <v>111</v>
      </c>
      <c r="F299" s="4">
        <f t="shared" si="89"/>
        <v>46304</v>
      </c>
      <c r="G299" t="s">
        <v>40</v>
      </c>
      <c r="H299" s="28">
        <v>0</v>
      </c>
      <c r="I299" s="138">
        <v>0</v>
      </c>
      <c r="J299" s="138">
        <v>0</v>
      </c>
      <c r="K299" s="2">
        <v>0</v>
      </c>
      <c r="L299" s="2">
        <v>0</v>
      </c>
      <c r="M299" s="2">
        <v>0</v>
      </c>
      <c r="N299" s="2">
        <v>0</v>
      </c>
      <c r="O299" s="2">
        <v>0</v>
      </c>
      <c r="P299" s="2">
        <v>0</v>
      </c>
      <c r="Q299" s="29">
        <v>0</v>
      </c>
      <c r="R299" s="30">
        <f t="shared" si="85"/>
        <v>0</v>
      </c>
      <c r="S299" s="30">
        <f t="shared" si="86"/>
        <v>0</v>
      </c>
      <c r="T299" t="s">
        <v>49</v>
      </c>
      <c r="U299" t="s">
        <v>49</v>
      </c>
      <c r="V299" t="s">
        <v>114</v>
      </c>
      <c r="W299" t="s">
        <v>114</v>
      </c>
      <c r="X299" t="s">
        <v>111</v>
      </c>
      <c r="Y299" s="4">
        <f t="shared" si="90"/>
        <v>45940</v>
      </c>
      <c r="Z299" t="s">
        <v>40</v>
      </c>
      <c r="AA299" s="28">
        <v>2</v>
      </c>
      <c r="AB299" s="138">
        <v>0</v>
      </c>
      <c r="AC299" s="138">
        <v>0</v>
      </c>
      <c r="AD299" s="2">
        <v>0</v>
      </c>
      <c r="AE299" s="2">
        <v>0</v>
      </c>
      <c r="AF299" s="2">
        <v>1370.67</v>
      </c>
      <c r="AG299" s="2">
        <v>0</v>
      </c>
      <c r="AH299" s="2">
        <v>0</v>
      </c>
      <c r="AI299" s="2">
        <v>0</v>
      </c>
      <c r="AJ299" s="29">
        <v>0</v>
      </c>
      <c r="AK299" s="30">
        <f t="shared" si="87"/>
        <v>0</v>
      </c>
      <c r="AL299" s="30">
        <f t="shared" si="88"/>
        <v>0</v>
      </c>
      <c r="AM299" s="2">
        <f t="shared" ref="AM299:AX334" si="98">+H299-AA299</f>
        <v>-2</v>
      </c>
      <c r="AN299" s="2">
        <f t="shared" si="98"/>
        <v>0</v>
      </c>
      <c r="AO299" s="2">
        <f t="shared" si="98"/>
        <v>0</v>
      </c>
      <c r="AP299" s="2">
        <f t="shared" si="98"/>
        <v>0</v>
      </c>
      <c r="AQ299" s="2">
        <f t="shared" si="92"/>
        <v>0</v>
      </c>
      <c r="AR299" s="2">
        <f t="shared" si="92"/>
        <v>-1370.67</v>
      </c>
      <c r="AS299" s="2">
        <f t="shared" si="92"/>
        <v>0</v>
      </c>
      <c r="AT299" s="2">
        <f t="shared" si="92"/>
        <v>0</v>
      </c>
      <c r="AU299" s="2">
        <f t="shared" si="92"/>
        <v>0</v>
      </c>
      <c r="AV299" s="29">
        <f t="shared" si="92"/>
        <v>0</v>
      </c>
      <c r="AW299" s="30">
        <f t="shared" si="92"/>
        <v>0</v>
      </c>
      <c r="AX299" s="31">
        <f t="shared" si="92"/>
        <v>0</v>
      </c>
      <c r="AY299" s="38">
        <f t="shared" si="97"/>
        <v>-1</v>
      </c>
      <c r="AZ299" s="38" t="str">
        <f t="shared" si="97"/>
        <v/>
      </c>
      <c r="BA299" s="38" t="str">
        <f t="shared" si="97"/>
        <v/>
      </c>
      <c r="BB299" s="38" t="str">
        <f t="shared" si="96"/>
        <v/>
      </c>
      <c r="BC299" s="38" t="str">
        <f t="shared" si="96"/>
        <v/>
      </c>
      <c r="BD299" s="38">
        <f t="shared" si="96"/>
        <v>-1</v>
      </c>
      <c r="BE299" s="38" t="str">
        <f t="shared" si="96"/>
        <v/>
      </c>
      <c r="BF299" s="38" t="str">
        <f t="shared" si="96"/>
        <v/>
      </c>
      <c r="BG299" s="38" t="str">
        <f t="shared" si="96"/>
        <v/>
      </c>
      <c r="BH299" s="39" t="str">
        <f t="shared" si="91"/>
        <v/>
      </c>
      <c r="BI299" s="76" t="str">
        <f t="shared" si="91"/>
        <v/>
      </c>
      <c r="BJ299" s="40" t="str">
        <f t="shared" si="91"/>
        <v/>
      </c>
      <c r="BK299" s="119" t="str">
        <f t="shared" si="93"/>
        <v/>
      </c>
      <c r="BL299" s="120" t="str">
        <f t="shared" si="93"/>
        <v/>
      </c>
      <c r="BM299" s="120" t="str">
        <f t="shared" si="93"/>
        <v/>
      </c>
      <c r="BN299" s="120" t="str">
        <f t="shared" si="93"/>
        <v/>
      </c>
      <c r="BO299" s="121" t="str">
        <f t="shared" si="93"/>
        <v/>
      </c>
      <c r="BP299" s="119">
        <f t="shared" si="94"/>
        <v>685.33500000000004</v>
      </c>
      <c r="BQ299" s="120" t="str">
        <f t="shared" si="94"/>
        <v/>
      </c>
      <c r="BR299" s="120" t="str">
        <f t="shared" si="94"/>
        <v/>
      </c>
      <c r="BS299" s="120" t="str">
        <f t="shared" si="94"/>
        <v/>
      </c>
      <c r="BT299" s="121" t="str">
        <f t="shared" si="94"/>
        <v/>
      </c>
      <c r="BU299" s="119" t="str">
        <f t="shared" si="95"/>
        <v/>
      </c>
      <c r="BV299" s="121" t="str">
        <f t="shared" si="95"/>
        <v/>
      </c>
      <c r="BW299" s="121" t="str">
        <f t="shared" si="95"/>
        <v/>
      </c>
      <c r="BX299" s="120" t="str">
        <f t="shared" si="95"/>
        <v/>
      </c>
      <c r="BY299" s="121" t="str">
        <f t="shared" si="95"/>
        <v/>
      </c>
    </row>
    <row r="300" spans="1:77" ht="13.5" hidden="1" outlineLevel="1" thickBot="1" x14ac:dyDescent="0.25">
      <c r="A300" t="s">
        <v>46</v>
      </c>
      <c r="B300" t="s">
        <v>46</v>
      </c>
      <c r="C300" t="s">
        <v>114</v>
      </c>
      <c r="D300" t="s">
        <v>114</v>
      </c>
      <c r="E300" t="s">
        <v>111</v>
      </c>
      <c r="F300" s="59">
        <f t="shared" si="89"/>
        <v>46305</v>
      </c>
      <c r="G300" s="42" t="s">
        <v>41</v>
      </c>
      <c r="H300" s="43">
        <v>0</v>
      </c>
      <c r="I300" s="44">
        <v>0</v>
      </c>
      <c r="J300" s="44">
        <v>0</v>
      </c>
      <c r="K300" s="44">
        <v>0</v>
      </c>
      <c r="L300" s="44">
        <v>0</v>
      </c>
      <c r="M300" s="44">
        <v>0</v>
      </c>
      <c r="N300" s="44">
        <v>0</v>
      </c>
      <c r="O300" s="44">
        <v>0</v>
      </c>
      <c r="P300" s="44">
        <v>0</v>
      </c>
      <c r="Q300" s="45">
        <v>0</v>
      </c>
      <c r="R300" s="46">
        <f t="shared" si="85"/>
        <v>0</v>
      </c>
      <c r="S300" s="46">
        <f t="shared" si="86"/>
        <v>0</v>
      </c>
      <c r="T300" t="s">
        <v>49</v>
      </c>
      <c r="U300" t="s">
        <v>49</v>
      </c>
      <c r="V300" t="s">
        <v>114</v>
      </c>
      <c r="W300" t="s">
        <v>114</v>
      </c>
      <c r="X300" t="s">
        <v>111</v>
      </c>
      <c r="Y300" s="59">
        <f t="shared" si="90"/>
        <v>45941</v>
      </c>
      <c r="Z300" s="42" t="s">
        <v>41</v>
      </c>
      <c r="AA300" s="43">
        <v>1</v>
      </c>
      <c r="AB300" s="44">
        <v>0</v>
      </c>
      <c r="AC300" s="44">
        <v>0</v>
      </c>
      <c r="AD300" s="44">
        <v>0</v>
      </c>
      <c r="AE300" s="44">
        <v>0</v>
      </c>
      <c r="AF300" s="44">
        <v>468.17</v>
      </c>
      <c r="AG300" s="44">
        <v>0</v>
      </c>
      <c r="AH300" s="44">
        <v>0</v>
      </c>
      <c r="AI300" s="44">
        <v>0</v>
      </c>
      <c r="AJ300" s="45">
        <v>0</v>
      </c>
      <c r="AK300" s="46">
        <f t="shared" si="87"/>
        <v>0</v>
      </c>
      <c r="AL300" s="46">
        <f t="shared" si="88"/>
        <v>0</v>
      </c>
      <c r="AM300" s="44">
        <f t="shared" si="98"/>
        <v>-1</v>
      </c>
      <c r="AN300" s="44">
        <f t="shared" si="98"/>
        <v>0</v>
      </c>
      <c r="AO300" s="44">
        <f t="shared" si="98"/>
        <v>0</v>
      </c>
      <c r="AP300" s="44">
        <f t="shared" si="98"/>
        <v>0</v>
      </c>
      <c r="AQ300" s="44">
        <f t="shared" si="92"/>
        <v>0</v>
      </c>
      <c r="AR300" s="44">
        <f t="shared" si="92"/>
        <v>-468.17</v>
      </c>
      <c r="AS300" s="44">
        <f t="shared" si="92"/>
        <v>0</v>
      </c>
      <c r="AT300" s="44">
        <f t="shared" si="92"/>
        <v>0</v>
      </c>
      <c r="AU300" s="44">
        <f t="shared" si="92"/>
        <v>0</v>
      </c>
      <c r="AV300" s="45">
        <f t="shared" si="92"/>
        <v>0</v>
      </c>
      <c r="AW300" s="46">
        <f t="shared" si="92"/>
        <v>0</v>
      </c>
      <c r="AX300" s="47">
        <f t="shared" si="92"/>
        <v>0</v>
      </c>
      <c r="AY300" s="56">
        <f t="shared" si="97"/>
        <v>-1</v>
      </c>
      <c r="AZ300" s="56" t="str">
        <f t="shared" si="97"/>
        <v/>
      </c>
      <c r="BA300" s="56" t="str">
        <f t="shared" si="97"/>
        <v/>
      </c>
      <c r="BB300" s="56" t="str">
        <f t="shared" si="96"/>
        <v/>
      </c>
      <c r="BC300" s="56" t="str">
        <f t="shared" si="96"/>
        <v/>
      </c>
      <c r="BD300" s="56">
        <f t="shared" si="96"/>
        <v>-1</v>
      </c>
      <c r="BE300" s="56" t="str">
        <f t="shared" si="96"/>
        <v/>
      </c>
      <c r="BF300" s="56" t="str">
        <f t="shared" si="96"/>
        <v/>
      </c>
      <c r="BG300" s="56" t="str">
        <f t="shared" si="96"/>
        <v/>
      </c>
      <c r="BH300" s="57" t="str">
        <f t="shared" si="91"/>
        <v/>
      </c>
      <c r="BI300" s="81" t="str">
        <f t="shared" si="91"/>
        <v/>
      </c>
      <c r="BJ300" s="58" t="str">
        <f t="shared" si="91"/>
        <v/>
      </c>
      <c r="BK300" s="122" t="str">
        <f t="shared" si="93"/>
        <v/>
      </c>
      <c r="BL300" s="123" t="str">
        <f t="shared" si="93"/>
        <v/>
      </c>
      <c r="BM300" s="123" t="str">
        <f t="shared" si="93"/>
        <v/>
      </c>
      <c r="BN300" s="123" t="str">
        <f t="shared" si="93"/>
        <v/>
      </c>
      <c r="BO300" s="124" t="str">
        <f t="shared" si="93"/>
        <v/>
      </c>
      <c r="BP300" s="122">
        <f t="shared" si="94"/>
        <v>468.17</v>
      </c>
      <c r="BQ300" s="123" t="str">
        <f t="shared" si="94"/>
        <v/>
      </c>
      <c r="BR300" s="123" t="str">
        <f t="shared" si="94"/>
        <v/>
      </c>
      <c r="BS300" s="123" t="str">
        <f t="shared" si="94"/>
        <v/>
      </c>
      <c r="BT300" s="124" t="str">
        <f t="shared" si="94"/>
        <v/>
      </c>
      <c r="BU300" s="122" t="str">
        <f t="shared" si="95"/>
        <v/>
      </c>
      <c r="BV300" s="124" t="str">
        <f t="shared" si="95"/>
        <v/>
      </c>
      <c r="BW300" s="124" t="str">
        <f t="shared" si="95"/>
        <v/>
      </c>
      <c r="BX300" s="123" t="str">
        <f t="shared" si="95"/>
        <v/>
      </c>
      <c r="BY300" s="124" t="str">
        <f t="shared" si="95"/>
        <v/>
      </c>
    </row>
    <row r="301" spans="1:77" hidden="1" outlineLevel="1" x14ac:dyDescent="0.2">
      <c r="A301" t="s">
        <v>46</v>
      </c>
      <c r="B301" t="s">
        <v>46</v>
      </c>
      <c r="C301" t="s">
        <v>114</v>
      </c>
      <c r="D301" t="s">
        <v>114</v>
      </c>
      <c r="E301" t="s">
        <v>112</v>
      </c>
      <c r="F301" s="4">
        <f t="shared" si="89"/>
        <v>46306</v>
      </c>
      <c r="G301" t="s">
        <v>35</v>
      </c>
      <c r="H301" s="28">
        <v>0</v>
      </c>
      <c r="I301" s="138">
        <v>0</v>
      </c>
      <c r="J301" s="138">
        <v>0</v>
      </c>
      <c r="K301" s="2">
        <v>0</v>
      </c>
      <c r="L301" s="2">
        <v>0</v>
      </c>
      <c r="M301" s="2">
        <v>0</v>
      </c>
      <c r="N301" s="2">
        <v>0</v>
      </c>
      <c r="O301" s="2">
        <v>0</v>
      </c>
      <c r="P301" s="2">
        <v>0</v>
      </c>
      <c r="Q301" s="29">
        <v>0</v>
      </c>
      <c r="R301" s="30">
        <f t="shared" si="85"/>
        <v>0</v>
      </c>
      <c r="S301" s="30">
        <f t="shared" si="86"/>
        <v>0</v>
      </c>
      <c r="T301" t="s">
        <v>49</v>
      </c>
      <c r="U301" t="s">
        <v>49</v>
      </c>
      <c r="V301" t="s">
        <v>114</v>
      </c>
      <c r="W301" t="s">
        <v>114</v>
      </c>
      <c r="X301" t="s">
        <v>112</v>
      </c>
      <c r="Y301" s="4">
        <f t="shared" si="90"/>
        <v>45942</v>
      </c>
      <c r="Z301" t="s">
        <v>35</v>
      </c>
      <c r="AA301" s="28">
        <v>1</v>
      </c>
      <c r="AB301" s="138">
        <v>1</v>
      </c>
      <c r="AC301" s="138">
        <v>0</v>
      </c>
      <c r="AD301" s="2">
        <v>0</v>
      </c>
      <c r="AE301" s="2">
        <v>0</v>
      </c>
      <c r="AF301" s="2">
        <v>132.97</v>
      </c>
      <c r="AG301" s="2">
        <v>0</v>
      </c>
      <c r="AH301" s="2">
        <v>0</v>
      </c>
      <c r="AI301" s="2">
        <v>0</v>
      </c>
      <c r="AJ301" s="29">
        <v>0</v>
      </c>
      <c r="AK301" s="30">
        <f t="shared" si="87"/>
        <v>1</v>
      </c>
      <c r="AL301" s="30">
        <f t="shared" si="88"/>
        <v>0</v>
      </c>
      <c r="AM301" s="2">
        <f t="shared" si="98"/>
        <v>-1</v>
      </c>
      <c r="AN301" s="2">
        <f t="shared" si="98"/>
        <v>-1</v>
      </c>
      <c r="AO301" s="2">
        <f t="shared" si="98"/>
        <v>0</v>
      </c>
      <c r="AP301" s="2">
        <f t="shared" si="98"/>
        <v>0</v>
      </c>
      <c r="AQ301" s="2">
        <f t="shared" si="92"/>
        <v>0</v>
      </c>
      <c r="AR301" s="2">
        <f t="shared" si="92"/>
        <v>-132.97</v>
      </c>
      <c r="AS301" s="2">
        <f t="shared" si="92"/>
        <v>0</v>
      </c>
      <c r="AT301" s="2">
        <f t="shared" si="92"/>
        <v>0</v>
      </c>
      <c r="AU301" s="2">
        <f t="shared" si="92"/>
        <v>0</v>
      </c>
      <c r="AV301" s="29">
        <f t="shared" si="92"/>
        <v>0</v>
      </c>
      <c r="AW301" s="30">
        <f t="shared" si="92"/>
        <v>-1</v>
      </c>
      <c r="AX301" s="31">
        <f t="shared" si="92"/>
        <v>0</v>
      </c>
      <c r="AY301" s="38">
        <f t="shared" si="97"/>
        <v>-1</v>
      </c>
      <c r="AZ301" s="38">
        <f t="shared" si="97"/>
        <v>-1</v>
      </c>
      <c r="BA301" s="38" t="str">
        <f t="shared" si="97"/>
        <v/>
      </c>
      <c r="BB301" s="38" t="str">
        <f t="shared" si="96"/>
        <v/>
      </c>
      <c r="BC301" s="38" t="str">
        <f t="shared" si="96"/>
        <v/>
      </c>
      <c r="BD301" s="38">
        <f t="shared" si="96"/>
        <v>-1</v>
      </c>
      <c r="BE301" s="38" t="str">
        <f t="shared" si="96"/>
        <v/>
      </c>
      <c r="BF301" s="38" t="str">
        <f t="shared" si="96"/>
        <v/>
      </c>
      <c r="BG301" s="38" t="str">
        <f t="shared" si="96"/>
        <v/>
      </c>
      <c r="BH301" s="39" t="str">
        <f t="shared" si="91"/>
        <v/>
      </c>
      <c r="BI301" s="76">
        <f t="shared" si="91"/>
        <v>-1</v>
      </c>
      <c r="BJ301" s="40" t="str">
        <f t="shared" si="91"/>
        <v/>
      </c>
      <c r="BK301" s="116" t="str">
        <f t="shared" si="93"/>
        <v/>
      </c>
      <c r="BL301" s="117" t="str">
        <f t="shared" si="93"/>
        <v/>
      </c>
      <c r="BM301" s="117" t="str">
        <f t="shared" si="93"/>
        <v/>
      </c>
      <c r="BN301" s="117" t="str">
        <f t="shared" si="93"/>
        <v/>
      </c>
      <c r="BO301" s="118" t="str">
        <f t="shared" si="93"/>
        <v/>
      </c>
      <c r="BP301" s="116">
        <f t="shared" si="94"/>
        <v>132.97</v>
      </c>
      <c r="BQ301" s="117">
        <f t="shared" si="94"/>
        <v>0</v>
      </c>
      <c r="BR301" s="117" t="str">
        <f t="shared" si="94"/>
        <v/>
      </c>
      <c r="BS301" s="117" t="str">
        <f t="shared" si="94"/>
        <v/>
      </c>
      <c r="BT301" s="118" t="str">
        <f t="shared" si="94"/>
        <v/>
      </c>
      <c r="BU301" s="116" t="str">
        <f t="shared" si="95"/>
        <v/>
      </c>
      <c r="BV301" s="118" t="str">
        <f t="shared" si="95"/>
        <v/>
      </c>
      <c r="BW301" s="118" t="str">
        <f t="shared" si="95"/>
        <v/>
      </c>
      <c r="BX301" s="117" t="str">
        <f t="shared" si="95"/>
        <v/>
      </c>
      <c r="BY301" s="118" t="str">
        <f t="shared" si="95"/>
        <v/>
      </c>
    </row>
    <row r="302" spans="1:77" hidden="1" outlineLevel="1" x14ac:dyDescent="0.2">
      <c r="A302" t="s">
        <v>46</v>
      </c>
      <c r="B302" t="s">
        <v>46</v>
      </c>
      <c r="C302" t="s">
        <v>114</v>
      </c>
      <c r="D302" t="s">
        <v>114</v>
      </c>
      <c r="E302" t="s">
        <v>112</v>
      </c>
      <c r="F302" s="4">
        <f t="shared" si="89"/>
        <v>46307</v>
      </c>
      <c r="G302" t="s">
        <v>36</v>
      </c>
      <c r="H302" s="28">
        <v>0</v>
      </c>
      <c r="I302" s="138">
        <v>0</v>
      </c>
      <c r="J302" s="138">
        <v>0</v>
      </c>
      <c r="K302" s="2">
        <v>0</v>
      </c>
      <c r="L302" s="2">
        <v>0</v>
      </c>
      <c r="M302" s="2">
        <v>0</v>
      </c>
      <c r="N302" s="2">
        <v>0</v>
      </c>
      <c r="O302" s="2">
        <v>0</v>
      </c>
      <c r="P302" s="2">
        <v>0</v>
      </c>
      <c r="Q302" s="29">
        <v>0</v>
      </c>
      <c r="R302" s="30">
        <f t="shared" si="85"/>
        <v>0</v>
      </c>
      <c r="S302" s="30">
        <f t="shared" si="86"/>
        <v>0</v>
      </c>
      <c r="T302" t="s">
        <v>49</v>
      </c>
      <c r="U302" t="s">
        <v>49</v>
      </c>
      <c r="V302" t="s">
        <v>114</v>
      </c>
      <c r="W302" t="s">
        <v>114</v>
      </c>
      <c r="X302" t="s">
        <v>112</v>
      </c>
      <c r="Y302" s="4">
        <f t="shared" si="90"/>
        <v>45943</v>
      </c>
      <c r="Z302" t="s">
        <v>36</v>
      </c>
      <c r="AA302" s="28">
        <v>0</v>
      </c>
      <c r="AB302" s="138">
        <v>0</v>
      </c>
      <c r="AC302" s="138">
        <v>0</v>
      </c>
      <c r="AD302" s="2">
        <v>0</v>
      </c>
      <c r="AE302" s="2">
        <v>0</v>
      </c>
      <c r="AF302" s="2">
        <v>0</v>
      </c>
      <c r="AG302" s="2">
        <v>0</v>
      </c>
      <c r="AH302" s="2">
        <v>0</v>
      </c>
      <c r="AI302" s="2">
        <v>0</v>
      </c>
      <c r="AJ302" s="29">
        <v>0</v>
      </c>
      <c r="AK302" s="30">
        <f t="shared" si="87"/>
        <v>0</v>
      </c>
      <c r="AL302" s="30">
        <f t="shared" si="88"/>
        <v>0</v>
      </c>
      <c r="AM302" s="2">
        <f t="shared" si="98"/>
        <v>0</v>
      </c>
      <c r="AN302" s="2">
        <f t="shared" si="98"/>
        <v>0</v>
      </c>
      <c r="AO302" s="2">
        <f t="shared" si="98"/>
        <v>0</v>
      </c>
      <c r="AP302" s="2">
        <f t="shared" si="98"/>
        <v>0</v>
      </c>
      <c r="AQ302" s="2">
        <f t="shared" si="92"/>
        <v>0</v>
      </c>
      <c r="AR302" s="2">
        <f t="shared" si="92"/>
        <v>0</v>
      </c>
      <c r="AS302" s="2">
        <f t="shared" si="92"/>
        <v>0</v>
      </c>
      <c r="AT302" s="2">
        <f t="shared" si="92"/>
        <v>0</v>
      </c>
      <c r="AU302" s="2">
        <f t="shared" si="92"/>
        <v>0</v>
      </c>
      <c r="AV302" s="29">
        <f t="shared" si="92"/>
        <v>0</v>
      </c>
      <c r="AW302" s="30">
        <f t="shared" si="92"/>
        <v>0</v>
      </c>
      <c r="AX302" s="31">
        <f t="shared" si="92"/>
        <v>0</v>
      </c>
      <c r="AY302" s="38" t="str">
        <f t="shared" si="97"/>
        <v/>
      </c>
      <c r="AZ302" s="38" t="str">
        <f t="shared" si="97"/>
        <v/>
      </c>
      <c r="BA302" s="38" t="str">
        <f t="shared" si="97"/>
        <v/>
      </c>
      <c r="BB302" s="38" t="str">
        <f t="shared" si="96"/>
        <v/>
      </c>
      <c r="BC302" s="38" t="str">
        <f t="shared" si="96"/>
        <v/>
      </c>
      <c r="BD302" s="38" t="str">
        <f t="shared" si="96"/>
        <v/>
      </c>
      <c r="BE302" s="38" t="str">
        <f t="shared" si="96"/>
        <v/>
      </c>
      <c r="BF302" s="38" t="str">
        <f t="shared" si="96"/>
        <v/>
      </c>
      <c r="BG302" s="38" t="str">
        <f t="shared" si="96"/>
        <v/>
      </c>
      <c r="BH302" s="39" t="str">
        <f t="shared" si="91"/>
        <v/>
      </c>
      <c r="BI302" s="76" t="str">
        <f t="shared" si="91"/>
        <v/>
      </c>
      <c r="BJ302" s="40" t="str">
        <f t="shared" si="91"/>
        <v/>
      </c>
      <c r="BK302" s="119" t="str">
        <f t="shared" si="93"/>
        <v/>
      </c>
      <c r="BL302" s="120" t="str">
        <f t="shared" si="93"/>
        <v/>
      </c>
      <c r="BM302" s="120" t="str">
        <f t="shared" si="93"/>
        <v/>
      </c>
      <c r="BN302" s="120" t="str">
        <f t="shared" si="93"/>
        <v/>
      </c>
      <c r="BO302" s="121" t="str">
        <f t="shared" si="93"/>
        <v/>
      </c>
      <c r="BP302" s="119" t="str">
        <f t="shared" si="94"/>
        <v/>
      </c>
      <c r="BQ302" s="120" t="str">
        <f t="shared" si="94"/>
        <v/>
      </c>
      <c r="BR302" s="120" t="str">
        <f t="shared" si="94"/>
        <v/>
      </c>
      <c r="BS302" s="120" t="str">
        <f t="shared" si="94"/>
        <v/>
      </c>
      <c r="BT302" s="121" t="str">
        <f t="shared" si="94"/>
        <v/>
      </c>
      <c r="BU302" s="119" t="str">
        <f t="shared" si="95"/>
        <v/>
      </c>
      <c r="BV302" s="121" t="str">
        <f t="shared" si="95"/>
        <v/>
      </c>
      <c r="BW302" s="121" t="str">
        <f t="shared" si="95"/>
        <v/>
      </c>
      <c r="BX302" s="120" t="str">
        <f t="shared" si="95"/>
        <v/>
      </c>
      <c r="BY302" s="121" t="str">
        <f t="shared" si="95"/>
        <v/>
      </c>
    </row>
    <row r="303" spans="1:77" hidden="1" outlineLevel="1" x14ac:dyDescent="0.2">
      <c r="A303" t="s">
        <v>46</v>
      </c>
      <c r="B303" t="s">
        <v>46</v>
      </c>
      <c r="C303" t="s">
        <v>114</v>
      </c>
      <c r="D303" t="s">
        <v>114</v>
      </c>
      <c r="E303" t="s">
        <v>112</v>
      </c>
      <c r="F303" s="4">
        <f t="shared" si="89"/>
        <v>46308</v>
      </c>
      <c r="G303" t="s">
        <v>37</v>
      </c>
      <c r="H303" s="28">
        <v>0</v>
      </c>
      <c r="I303" s="138">
        <v>0</v>
      </c>
      <c r="J303" s="138">
        <v>0</v>
      </c>
      <c r="K303" s="2">
        <v>0</v>
      </c>
      <c r="L303" s="2">
        <v>0</v>
      </c>
      <c r="M303" s="2">
        <v>0</v>
      </c>
      <c r="N303" s="2">
        <v>0</v>
      </c>
      <c r="O303" s="2">
        <v>0</v>
      </c>
      <c r="P303" s="2">
        <v>0</v>
      </c>
      <c r="Q303" s="29">
        <v>0</v>
      </c>
      <c r="R303" s="30">
        <f t="shared" si="85"/>
        <v>0</v>
      </c>
      <c r="S303" s="30">
        <f t="shared" si="86"/>
        <v>0</v>
      </c>
      <c r="T303" t="s">
        <v>49</v>
      </c>
      <c r="U303" t="s">
        <v>49</v>
      </c>
      <c r="V303" t="s">
        <v>114</v>
      </c>
      <c r="W303" t="s">
        <v>114</v>
      </c>
      <c r="X303" t="s">
        <v>112</v>
      </c>
      <c r="Y303" s="4">
        <f t="shared" si="90"/>
        <v>45944</v>
      </c>
      <c r="Z303" t="s">
        <v>37</v>
      </c>
      <c r="AA303" s="28">
        <v>0</v>
      </c>
      <c r="AB303" s="138">
        <v>0</v>
      </c>
      <c r="AC303" s="138">
        <v>0</v>
      </c>
      <c r="AD303" s="2">
        <v>0</v>
      </c>
      <c r="AE303" s="2">
        <v>0</v>
      </c>
      <c r="AF303" s="2">
        <v>0</v>
      </c>
      <c r="AG303" s="2">
        <v>0</v>
      </c>
      <c r="AH303" s="2">
        <v>0</v>
      </c>
      <c r="AI303" s="2">
        <v>0</v>
      </c>
      <c r="AJ303" s="29">
        <v>0</v>
      </c>
      <c r="AK303" s="30">
        <f t="shared" si="87"/>
        <v>0</v>
      </c>
      <c r="AL303" s="30">
        <f t="shared" si="88"/>
        <v>0</v>
      </c>
      <c r="AM303" s="2">
        <f t="shared" si="98"/>
        <v>0</v>
      </c>
      <c r="AN303" s="2">
        <f t="shared" si="98"/>
        <v>0</v>
      </c>
      <c r="AO303" s="2">
        <f t="shared" si="98"/>
        <v>0</v>
      </c>
      <c r="AP303" s="2">
        <f t="shared" si="98"/>
        <v>0</v>
      </c>
      <c r="AQ303" s="2">
        <f t="shared" si="92"/>
        <v>0</v>
      </c>
      <c r="AR303" s="2">
        <f t="shared" si="92"/>
        <v>0</v>
      </c>
      <c r="AS303" s="2">
        <f t="shared" si="92"/>
        <v>0</v>
      </c>
      <c r="AT303" s="2">
        <f t="shared" si="92"/>
        <v>0</v>
      </c>
      <c r="AU303" s="2">
        <f t="shared" si="92"/>
        <v>0</v>
      </c>
      <c r="AV303" s="29">
        <f t="shared" si="92"/>
        <v>0</v>
      </c>
      <c r="AW303" s="30">
        <f t="shared" si="92"/>
        <v>0</v>
      </c>
      <c r="AX303" s="31">
        <f t="shared" si="92"/>
        <v>0</v>
      </c>
      <c r="AY303" s="38" t="str">
        <f t="shared" si="97"/>
        <v/>
      </c>
      <c r="AZ303" s="38" t="str">
        <f t="shared" si="97"/>
        <v/>
      </c>
      <c r="BA303" s="38" t="str">
        <f t="shared" si="97"/>
        <v/>
      </c>
      <c r="BB303" s="38" t="str">
        <f t="shared" si="96"/>
        <v/>
      </c>
      <c r="BC303" s="38" t="str">
        <f t="shared" si="96"/>
        <v/>
      </c>
      <c r="BD303" s="38" t="str">
        <f t="shared" si="96"/>
        <v/>
      </c>
      <c r="BE303" s="38" t="str">
        <f t="shared" si="96"/>
        <v/>
      </c>
      <c r="BF303" s="38" t="str">
        <f t="shared" si="96"/>
        <v/>
      </c>
      <c r="BG303" s="38" t="str">
        <f t="shared" si="96"/>
        <v/>
      </c>
      <c r="BH303" s="39" t="str">
        <f t="shared" si="91"/>
        <v/>
      </c>
      <c r="BI303" s="76" t="str">
        <f t="shared" si="91"/>
        <v/>
      </c>
      <c r="BJ303" s="40" t="str">
        <f t="shared" si="91"/>
        <v/>
      </c>
      <c r="BK303" s="119" t="str">
        <f t="shared" si="93"/>
        <v/>
      </c>
      <c r="BL303" s="120" t="str">
        <f t="shared" si="93"/>
        <v/>
      </c>
      <c r="BM303" s="120" t="str">
        <f t="shared" si="93"/>
        <v/>
      </c>
      <c r="BN303" s="120" t="str">
        <f t="shared" si="93"/>
        <v/>
      </c>
      <c r="BO303" s="121" t="str">
        <f t="shared" si="93"/>
        <v/>
      </c>
      <c r="BP303" s="119" t="str">
        <f t="shared" si="94"/>
        <v/>
      </c>
      <c r="BQ303" s="120" t="str">
        <f t="shared" si="94"/>
        <v/>
      </c>
      <c r="BR303" s="120" t="str">
        <f t="shared" si="94"/>
        <v/>
      </c>
      <c r="BS303" s="120" t="str">
        <f t="shared" si="94"/>
        <v/>
      </c>
      <c r="BT303" s="121" t="str">
        <f t="shared" si="94"/>
        <v/>
      </c>
      <c r="BU303" s="119" t="str">
        <f t="shared" si="95"/>
        <v/>
      </c>
      <c r="BV303" s="121" t="str">
        <f t="shared" si="95"/>
        <v/>
      </c>
      <c r="BW303" s="121" t="str">
        <f t="shared" si="95"/>
        <v/>
      </c>
      <c r="BX303" s="120" t="str">
        <f t="shared" si="95"/>
        <v/>
      </c>
      <c r="BY303" s="121" t="str">
        <f t="shared" si="95"/>
        <v/>
      </c>
    </row>
    <row r="304" spans="1:77" hidden="1" outlineLevel="1" x14ac:dyDescent="0.2">
      <c r="A304" t="s">
        <v>46</v>
      </c>
      <c r="B304" t="s">
        <v>46</v>
      </c>
      <c r="C304" t="s">
        <v>114</v>
      </c>
      <c r="D304" t="s">
        <v>114</v>
      </c>
      <c r="E304" t="s">
        <v>112</v>
      </c>
      <c r="F304" s="4">
        <f t="shared" si="89"/>
        <v>46309</v>
      </c>
      <c r="G304" t="s">
        <v>38</v>
      </c>
      <c r="H304" s="28">
        <v>0</v>
      </c>
      <c r="I304" s="138">
        <v>0</v>
      </c>
      <c r="J304" s="138">
        <v>0</v>
      </c>
      <c r="K304" s="2">
        <v>0</v>
      </c>
      <c r="L304" s="2">
        <v>0</v>
      </c>
      <c r="M304" s="2">
        <v>0</v>
      </c>
      <c r="N304" s="2">
        <v>0</v>
      </c>
      <c r="O304" s="2">
        <v>0</v>
      </c>
      <c r="P304" s="2">
        <v>0</v>
      </c>
      <c r="Q304" s="29">
        <v>0</v>
      </c>
      <c r="R304" s="30">
        <f t="shared" si="85"/>
        <v>0</v>
      </c>
      <c r="S304" s="30">
        <f t="shared" si="86"/>
        <v>0</v>
      </c>
      <c r="T304" t="s">
        <v>49</v>
      </c>
      <c r="U304" t="s">
        <v>49</v>
      </c>
      <c r="V304" t="s">
        <v>114</v>
      </c>
      <c r="W304" t="s">
        <v>114</v>
      </c>
      <c r="X304" t="s">
        <v>112</v>
      </c>
      <c r="Y304" s="4">
        <f t="shared" si="90"/>
        <v>45945</v>
      </c>
      <c r="Z304" t="s">
        <v>38</v>
      </c>
      <c r="AA304" s="28">
        <v>2</v>
      </c>
      <c r="AB304" s="138">
        <v>0</v>
      </c>
      <c r="AC304" s="138">
        <v>0</v>
      </c>
      <c r="AD304" s="2">
        <v>0</v>
      </c>
      <c r="AE304" s="2">
        <v>0</v>
      </c>
      <c r="AF304" s="2">
        <v>163.72999999999999</v>
      </c>
      <c r="AG304" s="2">
        <v>0</v>
      </c>
      <c r="AH304" s="2">
        <v>0</v>
      </c>
      <c r="AI304" s="2">
        <v>0</v>
      </c>
      <c r="AJ304" s="29">
        <v>0</v>
      </c>
      <c r="AK304" s="30">
        <f t="shared" si="87"/>
        <v>0</v>
      </c>
      <c r="AL304" s="30">
        <f t="shared" si="88"/>
        <v>0</v>
      </c>
      <c r="AM304" s="2">
        <f t="shared" si="98"/>
        <v>-2</v>
      </c>
      <c r="AN304" s="2">
        <f t="shared" si="98"/>
        <v>0</v>
      </c>
      <c r="AO304" s="2">
        <f t="shared" si="98"/>
        <v>0</v>
      </c>
      <c r="AP304" s="2">
        <f t="shared" si="98"/>
        <v>0</v>
      </c>
      <c r="AQ304" s="2">
        <f t="shared" si="92"/>
        <v>0</v>
      </c>
      <c r="AR304" s="2">
        <f t="shared" si="92"/>
        <v>-163.72999999999999</v>
      </c>
      <c r="AS304" s="2">
        <f t="shared" si="92"/>
        <v>0</v>
      </c>
      <c r="AT304" s="2">
        <f t="shared" si="92"/>
        <v>0</v>
      </c>
      <c r="AU304" s="2">
        <f t="shared" si="92"/>
        <v>0</v>
      </c>
      <c r="AV304" s="29">
        <f t="shared" si="92"/>
        <v>0</v>
      </c>
      <c r="AW304" s="30">
        <f t="shared" si="92"/>
        <v>0</v>
      </c>
      <c r="AX304" s="31">
        <f t="shared" si="92"/>
        <v>0</v>
      </c>
      <c r="AY304" s="38">
        <f t="shared" si="97"/>
        <v>-1</v>
      </c>
      <c r="AZ304" s="38" t="str">
        <f t="shared" si="97"/>
        <v/>
      </c>
      <c r="BA304" s="38" t="str">
        <f t="shared" si="97"/>
        <v/>
      </c>
      <c r="BB304" s="38" t="str">
        <f t="shared" si="96"/>
        <v/>
      </c>
      <c r="BC304" s="38" t="str">
        <f t="shared" si="96"/>
        <v/>
      </c>
      <c r="BD304" s="38">
        <f t="shared" si="96"/>
        <v>-1</v>
      </c>
      <c r="BE304" s="38" t="str">
        <f t="shared" si="96"/>
        <v/>
      </c>
      <c r="BF304" s="38" t="str">
        <f t="shared" si="96"/>
        <v/>
      </c>
      <c r="BG304" s="38" t="str">
        <f t="shared" si="96"/>
        <v/>
      </c>
      <c r="BH304" s="39" t="str">
        <f t="shared" si="91"/>
        <v/>
      </c>
      <c r="BI304" s="76" t="str">
        <f t="shared" si="91"/>
        <v/>
      </c>
      <c r="BJ304" s="40" t="str">
        <f t="shared" si="91"/>
        <v/>
      </c>
      <c r="BK304" s="119" t="str">
        <f t="shared" si="93"/>
        <v/>
      </c>
      <c r="BL304" s="120" t="str">
        <f t="shared" si="93"/>
        <v/>
      </c>
      <c r="BM304" s="120" t="str">
        <f t="shared" si="93"/>
        <v/>
      </c>
      <c r="BN304" s="120" t="str">
        <f t="shared" si="93"/>
        <v/>
      </c>
      <c r="BO304" s="121" t="str">
        <f t="shared" si="93"/>
        <v/>
      </c>
      <c r="BP304" s="119">
        <f t="shared" si="94"/>
        <v>81.864999999999995</v>
      </c>
      <c r="BQ304" s="120" t="str">
        <f t="shared" si="94"/>
        <v/>
      </c>
      <c r="BR304" s="120" t="str">
        <f t="shared" si="94"/>
        <v/>
      </c>
      <c r="BS304" s="120" t="str">
        <f t="shared" si="94"/>
        <v/>
      </c>
      <c r="BT304" s="121" t="str">
        <f t="shared" si="94"/>
        <v/>
      </c>
      <c r="BU304" s="119" t="str">
        <f t="shared" si="95"/>
        <v/>
      </c>
      <c r="BV304" s="121" t="str">
        <f t="shared" si="95"/>
        <v/>
      </c>
      <c r="BW304" s="121" t="str">
        <f t="shared" si="95"/>
        <v/>
      </c>
      <c r="BX304" s="120" t="str">
        <f t="shared" si="95"/>
        <v/>
      </c>
      <c r="BY304" s="121" t="str">
        <f t="shared" si="95"/>
        <v/>
      </c>
    </row>
    <row r="305" spans="1:77" hidden="1" outlineLevel="1" x14ac:dyDescent="0.2">
      <c r="A305" t="s">
        <v>46</v>
      </c>
      <c r="B305" t="s">
        <v>46</v>
      </c>
      <c r="C305" t="s">
        <v>114</v>
      </c>
      <c r="D305" t="s">
        <v>114</v>
      </c>
      <c r="E305" t="s">
        <v>112</v>
      </c>
      <c r="F305" s="4">
        <f t="shared" si="89"/>
        <v>46310</v>
      </c>
      <c r="G305" t="s">
        <v>39</v>
      </c>
      <c r="H305" s="28">
        <v>0</v>
      </c>
      <c r="I305" s="138">
        <v>0</v>
      </c>
      <c r="J305" s="138">
        <v>0</v>
      </c>
      <c r="K305" s="2">
        <v>0</v>
      </c>
      <c r="L305" s="2">
        <v>0</v>
      </c>
      <c r="M305" s="2">
        <v>0</v>
      </c>
      <c r="N305" s="2">
        <v>0</v>
      </c>
      <c r="O305" s="2">
        <v>0</v>
      </c>
      <c r="P305" s="2">
        <v>0</v>
      </c>
      <c r="Q305" s="29">
        <v>0</v>
      </c>
      <c r="R305" s="30">
        <f t="shared" si="85"/>
        <v>0</v>
      </c>
      <c r="S305" s="30">
        <f t="shared" si="86"/>
        <v>0</v>
      </c>
      <c r="T305" t="s">
        <v>49</v>
      </c>
      <c r="U305" t="s">
        <v>49</v>
      </c>
      <c r="V305" t="s">
        <v>114</v>
      </c>
      <c r="W305" t="s">
        <v>114</v>
      </c>
      <c r="X305" t="s">
        <v>112</v>
      </c>
      <c r="Y305" s="4">
        <f t="shared" si="90"/>
        <v>45946</v>
      </c>
      <c r="Z305" t="s">
        <v>39</v>
      </c>
      <c r="AA305" s="28">
        <v>2</v>
      </c>
      <c r="AB305" s="138">
        <v>0</v>
      </c>
      <c r="AC305" s="138">
        <v>0</v>
      </c>
      <c r="AD305" s="2">
        <v>0</v>
      </c>
      <c r="AE305" s="2">
        <v>0</v>
      </c>
      <c r="AF305" s="2">
        <v>441.14</v>
      </c>
      <c r="AG305" s="2">
        <v>0</v>
      </c>
      <c r="AH305" s="2">
        <v>0</v>
      </c>
      <c r="AI305" s="2">
        <v>0</v>
      </c>
      <c r="AJ305" s="29">
        <v>0</v>
      </c>
      <c r="AK305" s="30">
        <f t="shared" si="87"/>
        <v>0</v>
      </c>
      <c r="AL305" s="30">
        <f t="shared" si="88"/>
        <v>0</v>
      </c>
      <c r="AM305" s="2">
        <f t="shared" si="98"/>
        <v>-2</v>
      </c>
      <c r="AN305" s="2">
        <f t="shared" si="98"/>
        <v>0</v>
      </c>
      <c r="AO305" s="2">
        <f t="shared" si="98"/>
        <v>0</v>
      </c>
      <c r="AP305" s="2">
        <f t="shared" si="98"/>
        <v>0</v>
      </c>
      <c r="AQ305" s="2">
        <f t="shared" si="92"/>
        <v>0</v>
      </c>
      <c r="AR305" s="2">
        <f t="shared" si="92"/>
        <v>-441.14</v>
      </c>
      <c r="AS305" s="2">
        <f t="shared" si="92"/>
        <v>0</v>
      </c>
      <c r="AT305" s="2">
        <f t="shared" si="92"/>
        <v>0</v>
      </c>
      <c r="AU305" s="2">
        <f t="shared" si="92"/>
        <v>0</v>
      </c>
      <c r="AV305" s="29">
        <f t="shared" si="92"/>
        <v>0</v>
      </c>
      <c r="AW305" s="30">
        <f t="shared" si="92"/>
        <v>0</v>
      </c>
      <c r="AX305" s="31">
        <f t="shared" si="92"/>
        <v>0</v>
      </c>
      <c r="AY305" s="38">
        <f t="shared" si="97"/>
        <v>-1</v>
      </c>
      <c r="AZ305" s="38" t="str">
        <f t="shared" si="97"/>
        <v/>
      </c>
      <c r="BA305" s="38" t="str">
        <f t="shared" si="97"/>
        <v/>
      </c>
      <c r="BB305" s="38" t="str">
        <f t="shared" si="96"/>
        <v/>
      </c>
      <c r="BC305" s="38" t="str">
        <f t="shared" si="96"/>
        <v/>
      </c>
      <c r="BD305" s="38">
        <f t="shared" si="96"/>
        <v>-1</v>
      </c>
      <c r="BE305" s="38" t="str">
        <f t="shared" si="96"/>
        <v/>
      </c>
      <c r="BF305" s="38" t="str">
        <f t="shared" si="96"/>
        <v/>
      </c>
      <c r="BG305" s="38" t="str">
        <f t="shared" si="96"/>
        <v/>
      </c>
      <c r="BH305" s="39" t="str">
        <f t="shared" si="91"/>
        <v/>
      </c>
      <c r="BI305" s="76" t="str">
        <f t="shared" si="91"/>
        <v/>
      </c>
      <c r="BJ305" s="40" t="str">
        <f t="shared" si="91"/>
        <v/>
      </c>
      <c r="BK305" s="119" t="str">
        <f t="shared" si="93"/>
        <v/>
      </c>
      <c r="BL305" s="120" t="str">
        <f t="shared" si="93"/>
        <v/>
      </c>
      <c r="BM305" s="120" t="str">
        <f t="shared" si="93"/>
        <v/>
      </c>
      <c r="BN305" s="120" t="str">
        <f t="shared" si="93"/>
        <v/>
      </c>
      <c r="BO305" s="121" t="str">
        <f t="shared" si="93"/>
        <v/>
      </c>
      <c r="BP305" s="119">
        <f t="shared" si="94"/>
        <v>220.57</v>
      </c>
      <c r="BQ305" s="120" t="str">
        <f t="shared" si="94"/>
        <v/>
      </c>
      <c r="BR305" s="120" t="str">
        <f t="shared" si="94"/>
        <v/>
      </c>
      <c r="BS305" s="120" t="str">
        <f t="shared" si="94"/>
        <v/>
      </c>
      <c r="BT305" s="121" t="str">
        <f t="shared" si="94"/>
        <v/>
      </c>
      <c r="BU305" s="119" t="str">
        <f t="shared" si="95"/>
        <v/>
      </c>
      <c r="BV305" s="121" t="str">
        <f t="shared" si="95"/>
        <v/>
      </c>
      <c r="BW305" s="121" t="str">
        <f t="shared" si="95"/>
        <v/>
      </c>
      <c r="BX305" s="120" t="str">
        <f t="shared" si="95"/>
        <v/>
      </c>
      <c r="BY305" s="121" t="str">
        <f t="shared" si="95"/>
        <v/>
      </c>
    </row>
    <row r="306" spans="1:77" hidden="1" outlineLevel="1" x14ac:dyDescent="0.2">
      <c r="A306" t="s">
        <v>46</v>
      </c>
      <c r="B306" t="s">
        <v>46</v>
      </c>
      <c r="C306" t="s">
        <v>114</v>
      </c>
      <c r="D306" t="s">
        <v>114</v>
      </c>
      <c r="E306" t="s">
        <v>112</v>
      </c>
      <c r="F306" s="4">
        <f t="shared" si="89"/>
        <v>46311</v>
      </c>
      <c r="G306" t="s">
        <v>40</v>
      </c>
      <c r="H306" s="28">
        <v>0</v>
      </c>
      <c r="I306" s="138">
        <v>0</v>
      </c>
      <c r="J306" s="138">
        <v>0</v>
      </c>
      <c r="K306" s="2">
        <v>0</v>
      </c>
      <c r="L306" s="2">
        <v>0</v>
      </c>
      <c r="M306" s="2">
        <v>0</v>
      </c>
      <c r="N306" s="2">
        <v>0</v>
      </c>
      <c r="O306" s="2">
        <v>0</v>
      </c>
      <c r="P306" s="2">
        <v>0</v>
      </c>
      <c r="Q306" s="29">
        <v>0</v>
      </c>
      <c r="R306" s="30">
        <f t="shared" si="85"/>
        <v>0</v>
      </c>
      <c r="S306" s="30">
        <f t="shared" si="86"/>
        <v>0</v>
      </c>
      <c r="T306" t="s">
        <v>49</v>
      </c>
      <c r="U306" t="s">
        <v>49</v>
      </c>
      <c r="V306" t="s">
        <v>114</v>
      </c>
      <c r="W306" t="s">
        <v>114</v>
      </c>
      <c r="X306" t="s">
        <v>112</v>
      </c>
      <c r="Y306" s="4">
        <f t="shared" si="90"/>
        <v>45947</v>
      </c>
      <c r="Z306" t="s">
        <v>40</v>
      </c>
      <c r="AA306" s="28">
        <v>2</v>
      </c>
      <c r="AB306" s="138">
        <v>2</v>
      </c>
      <c r="AC306" s="138">
        <v>0</v>
      </c>
      <c r="AD306" s="2">
        <v>0</v>
      </c>
      <c r="AE306" s="2">
        <v>0</v>
      </c>
      <c r="AF306" s="2">
        <v>168.95</v>
      </c>
      <c r="AG306" s="2">
        <v>0</v>
      </c>
      <c r="AH306" s="2">
        <v>0</v>
      </c>
      <c r="AI306" s="2">
        <v>0</v>
      </c>
      <c r="AJ306" s="29">
        <v>0</v>
      </c>
      <c r="AK306" s="30">
        <f t="shared" si="87"/>
        <v>2</v>
      </c>
      <c r="AL306" s="30">
        <f t="shared" si="88"/>
        <v>0</v>
      </c>
      <c r="AM306" s="2">
        <f t="shared" si="98"/>
        <v>-2</v>
      </c>
      <c r="AN306" s="2">
        <f t="shared" si="98"/>
        <v>-2</v>
      </c>
      <c r="AO306" s="2">
        <f t="shared" si="98"/>
        <v>0</v>
      </c>
      <c r="AP306" s="2">
        <f t="shared" si="98"/>
        <v>0</v>
      </c>
      <c r="AQ306" s="2">
        <f t="shared" si="92"/>
        <v>0</v>
      </c>
      <c r="AR306" s="2">
        <f t="shared" si="92"/>
        <v>-168.95</v>
      </c>
      <c r="AS306" s="2">
        <f t="shared" si="92"/>
        <v>0</v>
      </c>
      <c r="AT306" s="2">
        <f t="shared" si="92"/>
        <v>0</v>
      </c>
      <c r="AU306" s="2">
        <f t="shared" si="92"/>
        <v>0</v>
      </c>
      <c r="AV306" s="29">
        <f t="shared" si="92"/>
        <v>0</v>
      </c>
      <c r="AW306" s="30">
        <f t="shared" si="92"/>
        <v>-2</v>
      </c>
      <c r="AX306" s="31">
        <f t="shared" si="92"/>
        <v>0</v>
      </c>
      <c r="AY306" s="38">
        <f t="shared" si="97"/>
        <v>-1</v>
      </c>
      <c r="AZ306" s="38">
        <f t="shared" si="97"/>
        <v>-1</v>
      </c>
      <c r="BA306" s="38" t="str">
        <f t="shared" si="97"/>
        <v/>
      </c>
      <c r="BB306" s="38" t="str">
        <f t="shared" si="96"/>
        <v/>
      </c>
      <c r="BC306" s="38" t="str">
        <f t="shared" si="96"/>
        <v/>
      </c>
      <c r="BD306" s="38">
        <f t="shared" si="96"/>
        <v>-1</v>
      </c>
      <c r="BE306" s="38" t="str">
        <f t="shared" si="96"/>
        <v/>
      </c>
      <c r="BF306" s="38" t="str">
        <f t="shared" si="96"/>
        <v/>
      </c>
      <c r="BG306" s="38" t="str">
        <f t="shared" si="96"/>
        <v/>
      </c>
      <c r="BH306" s="39" t="str">
        <f t="shared" si="91"/>
        <v/>
      </c>
      <c r="BI306" s="76">
        <f t="shared" si="91"/>
        <v>-1</v>
      </c>
      <c r="BJ306" s="40" t="str">
        <f t="shared" si="91"/>
        <v/>
      </c>
      <c r="BK306" s="119" t="str">
        <f t="shared" si="93"/>
        <v/>
      </c>
      <c r="BL306" s="120" t="str">
        <f t="shared" si="93"/>
        <v/>
      </c>
      <c r="BM306" s="120" t="str">
        <f t="shared" si="93"/>
        <v/>
      </c>
      <c r="BN306" s="120" t="str">
        <f t="shared" si="93"/>
        <v/>
      </c>
      <c r="BO306" s="121" t="str">
        <f t="shared" si="93"/>
        <v/>
      </c>
      <c r="BP306" s="119">
        <f t="shared" si="94"/>
        <v>84.474999999999994</v>
      </c>
      <c r="BQ306" s="120">
        <f t="shared" si="94"/>
        <v>0</v>
      </c>
      <c r="BR306" s="120" t="str">
        <f t="shared" si="94"/>
        <v/>
      </c>
      <c r="BS306" s="120" t="str">
        <f t="shared" si="94"/>
        <v/>
      </c>
      <c r="BT306" s="121" t="str">
        <f t="shared" si="94"/>
        <v/>
      </c>
      <c r="BU306" s="119" t="str">
        <f t="shared" si="95"/>
        <v/>
      </c>
      <c r="BV306" s="121" t="str">
        <f t="shared" si="95"/>
        <v/>
      </c>
      <c r="BW306" s="121" t="str">
        <f t="shared" si="95"/>
        <v/>
      </c>
      <c r="BX306" s="120" t="str">
        <f t="shared" si="95"/>
        <v/>
      </c>
      <c r="BY306" s="121" t="str">
        <f t="shared" si="95"/>
        <v/>
      </c>
    </row>
    <row r="307" spans="1:77" ht="13.5" hidden="1" outlineLevel="1" thickBot="1" x14ac:dyDescent="0.25">
      <c r="A307" t="s">
        <v>46</v>
      </c>
      <c r="B307" t="s">
        <v>46</v>
      </c>
      <c r="C307" t="s">
        <v>114</v>
      </c>
      <c r="D307" t="s">
        <v>114</v>
      </c>
      <c r="E307" t="s">
        <v>112</v>
      </c>
      <c r="F307" s="59">
        <f t="shared" si="89"/>
        <v>46312</v>
      </c>
      <c r="G307" s="42" t="s">
        <v>41</v>
      </c>
      <c r="H307" s="43">
        <v>0</v>
      </c>
      <c r="I307" s="44">
        <v>0</v>
      </c>
      <c r="J307" s="44">
        <v>0</v>
      </c>
      <c r="K307" s="44">
        <v>0</v>
      </c>
      <c r="L307" s="44">
        <v>0</v>
      </c>
      <c r="M307" s="44">
        <v>0</v>
      </c>
      <c r="N307" s="44">
        <v>0</v>
      </c>
      <c r="O307" s="44">
        <v>0</v>
      </c>
      <c r="P307" s="44">
        <v>0</v>
      </c>
      <c r="Q307" s="45">
        <v>0</v>
      </c>
      <c r="R307" s="46">
        <f t="shared" si="85"/>
        <v>0</v>
      </c>
      <c r="S307" s="46">
        <f t="shared" si="86"/>
        <v>0</v>
      </c>
      <c r="T307" t="s">
        <v>49</v>
      </c>
      <c r="U307" t="s">
        <v>49</v>
      </c>
      <c r="V307" t="s">
        <v>114</v>
      </c>
      <c r="W307" t="s">
        <v>114</v>
      </c>
      <c r="X307" t="s">
        <v>112</v>
      </c>
      <c r="Y307" s="59">
        <f t="shared" si="90"/>
        <v>45948</v>
      </c>
      <c r="Z307" s="42" t="s">
        <v>41</v>
      </c>
      <c r="AA307" s="43">
        <v>1</v>
      </c>
      <c r="AB307" s="44">
        <v>1</v>
      </c>
      <c r="AC307" s="44">
        <v>0</v>
      </c>
      <c r="AD307" s="44">
        <v>0</v>
      </c>
      <c r="AE307" s="44">
        <v>0</v>
      </c>
      <c r="AF307" s="44">
        <v>59.97</v>
      </c>
      <c r="AG307" s="44">
        <v>0</v>
      </c>
      <c r="AH307" s="44">
        <v>0</v>
      </c>
      <c r="AI307" s="44">
        <v>0</v>
      </c>
      <c r="AJ307" s="45">
        <v>0</v>
      </c>
      <c r="AK307" s="46">
        <f t="shared" si="87"/>
        <v>1</v>
      </c>
      <c r="AL307" s="46">
        <f t="shared" si="88"/>
        <v>0</v>
      </c>
      <c r="AM307" s="44">
        <f t="shared" si="98"/>
        <v>-1</v>
      </c>
      <c r="AN307" s="44">
        <f t="shared" si="98"/>
        <v>-1</v>
      </c>
      <c r="AO307" s="44">
        <f t="shared" si="98"/>
        <v>0</v>
      </c>
      <c r="AP307" s="44">
        <f t="shared" si="98"/>
        <v>0</v>
      </c>
      <c r="AQ307" s="44">
        <f t="shared" si="92"/>
        <v>0</v>
      </c>
      <c r="AR307" s="44">
        <f t="shared" si="92"/>
        <v>-59.97</v>
      </c>
      <c r="AS307" s="44">
        <f t="shared" si="92"/>
        <v>0</v>
      </c>
      <c r="AT307" s="44">
        <f t="shared" si="92"/>
        <v>0</v>
      </c>
      <c r="AU307" s="44">
        <f t="shared" si="92"/>
        <v>0</v>
      </c>
      <c r="AV307" s="45">
        <f t="shared" si="92"/>
        <v>0</v>
      </c>
      <c r="AW307" s="46">
        <f t="shared" si="92"/>
        <v>-1</v>
      </c>
      <c r="AX307" s="47">
        <f t="shared" si="92"/>
        <v>0</v>
      </c>
      <c r="AY307" s="56">
        <f t="shared" si="97"/>
        <v>-1</v>
      </c>
      <c r="AZ307" s="56">
        <f t="shared" si="97"/>
        <v>-1</v>
      </c>
      <c r="BA307" s="56" t="str">
        <f t="shared" si="97"/>
        <v/>
      </c>
      <c r="BB307" s="56" t="str">
        <f t="shared" si="96"/>
        <v/>
      </c>
      <c r="BC307" s="56" t="str">
        <f t="shared" si="96"/>
        <v/>
      </c>
      <c r="BD307" s="56">
        <f t="shared" si="96"/>
        <v>-1</v>
      </c>
      <c r="BE307" s="56" t="str">
        <f t="shared" si="96"/>
        <v/>
      </c>
      <c r="BF307" s="56" t="str">
        <f t="shared" si="96"/>
        <v/>
      </c>
      <c r="BG307" s="56" t="str">
        <f t="shared" si="96"/>
        <v/>
      </c>
      <c r="BH307" s="57" t="str">
        <f t="shared" si="91"/>
        <v/>
      </c>
      <c r="BI307" s="81">
        <f t="shared" si="91"/>
        <v>-1</v>
      </c>
      <c r="BJ307" s="58" t="str">
        <f t="shared" si="91"/>
        <v/>
      </c>
      <c r="BK307" s="122" t="str">
        <f t="shared" si="93"/>
        <v/>
      </c>
      <c r="BL307" s="123" t="str">
        <f t="shared" si="93"/>
        <v/>
      </c>
      <c r="BM307" s="123" t="str">
        <f t="shared" si="93"/>
        <v/>
      </c>
      <c r="BN307" s="123" t="str">
        <f t="shared" si="93"/>
        <v/>
      </c>
      <c r="BO307" s="124" t="str">
        <f t="shared" si="93"/>
        <v/>
      </c>
      <c r="BP307" s="122">
        <f t="shared" si="94"/>
        <v>59.97</v>
      </c>
      <c r="BQ307" s="123">
        <f t="shared" si="94"/>
        <v>0</v>
      </c>
      <c r="BR307" s="123" t="str">
        <f t="shared" si="94"/>
        <v/>
      </c>
      <c r="BS307" s="123" t="str">
        <f t="shared" si="94"/>
        <v/>
      </c>
      <c r="BT307" s="124" t="str">
        <f t="shared" si="94"/>
        <v/>
      </c>
      <c r="BU307" s="122" t="str">
        <f t="shared" si="95"/>
        <v/>
      </c>
      <c r="BV307" s="124" t="str">
        <f t="shared" si="95"/>
        <v/>
      </c>
      <c r="BW307" s="124" t="str">
        <f t="shared" si="95"/>
        <v/>
      </c>
      <c r="BX307" s="123" t="str">
        <f t="shared" si="95"/>
        <v/>
      </c>
      <c r="BY307" s="124" t="str">
        <f t="shared" si="95"/>
        <v/>
      </c>
    </row>
    <row r="308" spans="1:77" hidden="1" outlineLevel="1" x14ac:dyDescent="0.2">
      <c r="A308" t="s">
        <v>46</v>
      </c>
      <c r="B308" t="s">
        <v>46</v>
      </c>
      <c r="C308" t="s">
        <v>114</v>
      </c>
      <c r="D308" t="s">
        <v>114</v>
      </c>
      <c r="E308" t="s">
        <v>113</v>
      </c>
      <c r="F308" s="4">
        <f t="shared" si="89"/>
        <v>46313</v>
      </c>
      <c r="G308" t="s">
        <v>35</v>
      </c>
      <c r="H308" s="28">
        <v>0</v>
      </c>
      <c r="I308" s="138">
        <v>0</v>
      </c>
      <c r="J308" s="138">
        <v>0</v>
      </c>
      <c r="K308" s="2">
        <v>0</v>
      </c>
      <c r="L308" s="2">
        <v>0</v>
      </c>
      <c r="M308" s="2">
        <v>0</v>
      </c>
      <c r="N308" s="2">
        <v>0</v>
      </c>
      <c r="O308" s="2">
        <v>0</v>
      </c>
      <c r="P308" s="2">
        <v>0</v>
      </c>
      <c r="Q308" s="29">
        <v>0</v>
      </c>
      <c r="R308" s="30">
        <f t="shared" si="85"/>
        <v>0</v>
      </c>
      <c r="S308" s="30">
        <f t="shared" si="86"/>
        <v>0</v>
      </c>
      <c r="T308" t="s">
        <v>49</v>
      </c>
      <c r="U308" t="s">
        <v>49</v>
      </c>
      <c r="V308" t="s">
        <v>114</v>
      </c>
      <c r="W308" t="s">
        <v>114</v>
      </c>
      <c r="X308" t="s">
        <v>113</v>
      </c>
      <c r="Y308" s="4">
        <f t="shared" si="90"/>
        <v>45949</v>
      </c>
      <c r="Z308" t="s">
        <v>35</v>
      </c>
      <c r="AA308" s="28">
        <v>1</v>
      </c>
      <c r="AB308" s="138">
        <v>0</v>
      </c>
      <c r="AC308" s="138">
        <v>0</v>
      </c>
      <c r="AD308" s="2">
        <v>0</v>
      </c>
      <c r="AE308" s="2">
        <v>0</v>
      </c>
      <c r="AF308" s="2">
        <v>1591.05</v>
      </c>
      <c r="AG308" s="2">
        <v>0</v>
      </c>
      <c r="AH308" s="2">
        <v>0</v>
      </c>
      <c r="AI308" s="2">
        <v>0</v>
      </c>
      <c r="AJ308" s="29">
        <v>0</v>
      </c>
      <c r="AK308" s="30">
        <f t="shared" si="87"/>
        <v>0</v>
      </c>
      <c r="AL308" s="30">
        <f t="shared" si="88"/>
        <v>0</v>
      </c>
      <c r="AM308" s="2">
        <f t="shared" si="98"/>
        <v>-1</v>
      </c>
      <c r="AN308" s="2">
        <f t="shared" si="98"/>
        <v>0</v>
      </c>
      <c r="AO308" s="2">
        <f t="shared" si="98"/>
        <v>0</v>
      </c>
      <c r="AP308" s="2">
        <f t="shared" si="98"/>
        <v>0</v>
      </c>
      <c r="AQ308" s="2">
        <f t="shared" si="92"/>
        <v>0</v>
      </c>
      <c r="AR308" s="2">
        <f t="shared" si="92"/>
        <v>-1591.05</v>
      </c>
      <c r="AS308" s="2">
        <f t="shared" si="92"/>
        <v>0</v>
      </c>
      <c r="AT308" s="2">
        <f t="shared" si="92"/>
        <v>0</v>
      </c>
      <c r="AU308" s="2">
        <f t="shared" si="92"/>
        <v>0</v>
      </c>
      <c r="AV308" s="29">
        <f t="shared" si="92"/>
        <v>0</v>
      </c>
      <c r="AW308" s="30">
        <f t="shared" si="92"/>
        <v>0</v>
      </c>
      <c r="AX308" s="31">
        <f t="shared" si="92"/>
        <v>0</v>
      </c>
      <c r="AY308" s="38">
        <f t="shared" si="97"/>
        <v>-1</v>
      </c>
      <c r="AZ308" s="38" t="str">
        <f t="shared" si="97"/>
        <v/>
      </c>
      <c r="BA308" s="38" t="str">
        <f t="shared" si="97"/>
        <v/>
      </c>
      <c r="BB308" s="38" t="str">
        <f t="shared" si="96"/>
        <v/>
      </c>
      <c r="BC308" s="38" t="str">
        <f t="shared" si="96"/>
        <v/>
      </c>
      <c r="BD308" s="38">
        <f t="shared" si="96"/>
        <v>-1</v>
      </c>
      <c r="BE308" s="38" t="str">
        <f t="shared" si="96"/>
        <v/>
      </c>
      <c r="BF308" s="38" t="str">
        <f t="shared" si="96"/>
        <v/>
      </c>
      <c r="BG308" s="38" t="str">
        <f t="shared" si="96"/>
        <v/>
      </c>
      <c r="BH308" s="39" t="str">
        <f t="shared" si="91"/>
        <v/>
      </c>
      <c r="BI308" s="76" t="str">
        <f t="shared" si="91"/>
        <v/>
      </c>
      <c r="BJ308" s="40" t="str">
        <f t="shared" si="91"/>
        <v/>
      </c>
      <c r="BK308" s="116" t="str">
        <f t="shared" si="93"/>
        <v/>
      </c>
      <c r="BL308" s="117" t="str">
        <f t="shared" si="93"/>
        <v/>
      </c>
      <c r="BM308" s="117" t="str">
        <f t="shared" si="93"/>
        <v/>
      </c>
      <c r="BN308" s="117" t="str">
        <f t="shared" si="93"/>
        <v/>
      </c>
      <c r="BO308" s="118" t="str">
        <f t="shared" si="93"/>
        <v/>
      </c>
      <c r="BP308" s="116">
        <f t="shared" si="94"/>
        <v>1591.05</v>
      </c>
      <c r="BQ308" s="117" t="str">
        <f t="shared" si="94"/>
        <v/>
      </c>
      <c r="BR308" s="117" t="str">
        <f t="shared" si="94"/>
        <v/>
      </c>
      <c r="BS308" s="117" t="str">
        <f t="shared" si="94"/>
        <v/>
      </c>
      <c r="BT308" s="118" t="str">
        <f t="shared" si="94"/>
        <v/>
      </c>
      <c r="BU308" s="116" t="str">
        <f t="shared" si="95"/>
        <v/>
      </c>
      <c r="BV308" s="118" t="str">
        <f t="shared" si="95"/>
        <v/>
      </c>
      <c r="BW308" s="118" t="str">
        <f t="shared" si="95"/>
        <v/>
      </c>
      <c r="BX308" s="117" t="str">
        <f t="shared" si="95"/>
        <v/>
      </c>
      <c r="BY308" s="118" t="str">
        <f t="shared" si="95"/>
        <v/>
      </c>
    </row>
    <row r="309" spans="1:77" hidden="1" outlineLevel="1" x14ac:dyDescent="0.2">
      <c r="A309" t="s">
        <v>46</v>
      </c>
      <c r="B309" t="s">
        <v>46</v>
      </c>
      <c r="C309" t="s">
        <v>114</v>
      </c>
      <c r="D309" t="s">
        <v>114</v>
      </c>
      <c r="E309" t="s">
        <v>113</v>
      </c>
      <c r="F309" s="4">
        <f t="shared" si="89"/>
        <v>46314</v>
      </c>
      <c r="G309" t="s">
        <v>36</v>
      </c>
      <c r="H309" s="28">
        <v>0</v>
      </c>
      <c r="I309" s="138">
        <v>0</v>
      </c>
      <c r="J309" s="138">
        <v>0</v>
      </c>
      <c r="K309" s="2">
        <v>0</v>
      </c>
      <c r="L309" s="2">
        <v>0</v>
      </c>
      <c r="M309" s="2">
        <v>0</v>
      </c>
      <c r="N309" s="2">
        <v>0</v>
      </c>
      <c r="O309" s="2">
        <v>0</v>
      </c>
      <c r="P309" s="2">
        <v>0</v>
      </c>
      <c r="Q309" s="29">
        <v>0</v>
      </c>
      <c r="R309" s="30">
        <f t="shared" si="85"/>
        <v>0</v>
      </c>
      <c r="S309" s="30">
        <f t="shared" si="86"/>
        <v>0</v>
      </c>
      <c r="T309" t="s">
        <v>49</v>
      </c>
      <c r="U309" t="s">
        <v>49</v>
      </c>
      <c r="V309" t="s">
        <v>114</v>
      </c>
      <c r="W309" t="s">
        <v>114</v>
      </c>
      <c r="X309" t="s">
        <v>113</v>
      </c>
      <c r="Y309" s="4">
        <f t="shared" si="90"/>
        <v>45950</v>
      </c>
      <c r="Z309" t="s">
        <v>36</v>
      </c>
      <c r="AA309" s="28">
        <v>2</v>
      </c>
      <c r="AB309" s="138">
        <v>0</v>
      </c>
      <c r="AC309" s="138">
        <v>0</v>
      </c>
      <c r="AD309" s="2">
        <v>0</v>
      </c>
      <c r="AE309" s="2">
        <v>0</v>
      </c>
      <c r="AF309" s="2">
        <v>623.64</v>
      </c>
      <c r="AG309" s="2">
        <v>0</v>
      </c>
      <c r="AH309" s="2">
        <v>0</v>
      </c>
      <c r="AI309" s="2">
        <v>0</v>
      </c>
      <c r="AJ309" s="29">
        <v>0</v>
      </c>
      <c r="AK309" s="30">
        <f t="shared" si="87"/>
        <v>0</v>
      </c>
      <c r="AL309" s="30">
        <f t="shared" si="88"/>
        <v>0</v>
      </c>
      <c r="AM309" s="2">
        <f t="shared" si="98"/>
        <v>-2</v>
      </c>
      <c r="AN309" s="2">
        <f t="shared" si="98"/>
        <v>0</v>
      </c>
      <c r="AO309" s="2">
        <f t="shared" si="98"/>
        <v>0</v>
      </c>
      <c r="AP309" s="2">
        <f t="shared" si="98"/>
        <v>0</v>
      </c>
      <c r="AQ309" s="2">
        <f t="shared" si="92"/>
        <v>0</v>
      </c>
      <c r="AR309" s="2">
        <f t="shared" si="92"/>
        <v>-623.64</v>
      </c>
      <c r="AS309" s="2">
        <f t="shared" si="92"/>
        <v>0</v>
      </c>
      <c r="AT309" s="2">
        <f t="shared" si="92"/>
        <v>0</v>
      </c>
      <c r="AU309" s="2">
        <f t="shared" si="92"/>
        <v>0</v>
      </c>
      <c r="AV309" s="29">
        <f t="shared" si="92"/>
        <v>0</v>
      </c>
      <c r="AW309" s="30">
        <f t="shared" si="92"/>
        <v>0</v>
      </c>
      <c r="AX309" s="31">
        <f t="shared" si="92"/>
        <v>0</v>
      </c>
      <c r="AY309" s="38">
        <f t="shared" si="97"/>
        <v>-1</v>
      </c>
      <c r="AZ309" s="38" t="str">
        <f t="shared" si="97"/>
        <v/>
      </c>
      <c r="BA309" s="38" t="str">
        <f t="shared" si="97"/>
        <v/>
      </c>
      <c r="BB309" s="38" t="str">
        <f t="shared" si="96"/>
        <v/>
      </c>
      <c r="BC309" s="38" t="str">
        <f t="shared" si="96"/>
        <v/>
      </c>
      <c r="BD309" s="38">
        <f t="shared" si="96"/>
        <v>-1</v>
      </c>
      <c r="BE309" s="38" t="str">
        <f t="shared" si="96"/>
        <v/>
      </c>
      <c r="BF309" s="38" t="str">
        <f t="shared" si="96"/>
        <v/>
      </c>
      <c r="BG309" s="38" t="str">
        <f t="shared" si="96"/>
        <v/>
      </c>
      <c r="BH309" s="39" t="str">
        <f t="shared" si="91"/>
        <v/>
      </c>
      <c r="BI309" s="76" t="str">
        <f t="shared" si="91"/>
        <v/>
      </c>
      <c r="BJ309" s="40" t="str">
        <f t="shared" si="91"/>
        <v/>
      </c>
      <c r="BK309" s="119" t="str">
        <f t="shared" si="93"/>
        <v/>
      </c>
      <c r="BL309" s="120" t="str">
        <f t="shared" si="93"/>
        <v/>
      </c>
      <c r="BM309" s="120" t="str">
        <f t="shared" si="93"/>
        <v/>
      </c>
      <c r="BN309" s="120" t="str">
        <f t="shared" si="93"/>
        <v/>
      </c>
      <c r="BO309" s="121" t="str">
        <f t="shared" si="93"/>
        <v/>
      </c>
      <c r="BP309" s="119">
        <f t="shared" si="94"/>
        <v>311.82</v>
      </c>
      <c r="BQ309" s="120" t="str">
        <f t="shared" si="94"/>
        <v/>
      </c>
      <c r="BR309" s="120" t="str">
        <f t="shared" si="94"/>
        <v/>
      </c>
      <c r="BS309" s="120" t="str">
        <f t="shared" si="94"/>
        <v/>
      </c>
      <c r="BT309" s="121" t="str">
        <f t="shared" si="94"/>
        <v/>
      </c>
      <c r="BU309" s="119" t="str">
        <f t="shared" si="95"/>
        <v/>
      </c>
      <c r="BV309" s="121" t="str">
        <f t="shared" si="95"/>
        <v/>
      </c>
      <c r="BW309" s="121" t="str">
        <f t="shared" si="95"/>
        <v/>
      </c>
      <c r="BX309" s="120" t="str">
        <f t="shared" si="95"/>
        <v/>
      </c>
      <c r="BY309" s="121" t="str">
        <f t="shared" si="95"/>
        <v/>
      </c>
    </row>
    <row r="310" spans="1:77" hidden="1" outlineLevel="1" x14ac:dyDescent="0.2">
      <c r="A310" t="s">
        <v>46</v>
      </c>
      <c r="B310" t="s">
        <v>46</v>
      </c>
      <c r="C310" t="s">
        <v>114</v>
      </c>
      <c r="D310" t="s">
        <v>114</v>
      </c>
      <c r="E310" t="s">
        <v>113</v>
      </c>
      <c r="F310" s="4">
        <f t="shared" si="89"/>
        <v>46315</v>
      </c>
      <c r="G310" t="s">
        <v>37</v>
      </c>
      <c r="H310" s="28">
        <v>0</v>
      </c>
      <c r="I310" s="138">
        <v>0</v>
      </c>
      <c r="J310" s="138">
        <v>0</v>
      </c>
      <c r="K310" s="2">
        <v>0</v>
      </c>
      <c r="L310" s="2">
        <v>0</v>
      </c>
      <c r="M310" s="2">
        <v>0</v>
      </c>
      <c r="N310" s="2">
        <v>0</v>
      </c>
      <c r="O310" s="2">
        <v>0</v>
      </c>
      <c r="P310" s="2">
        <v>0</v>
      </c>
      <c r="Q310" s="29">
        <v>0</v>
      </c>
      <c r="R310" s="30">
        <f t="shared" si="85"/>
        <v>0</v>
      </c>
      <c r="S310" s="30">
        <f t="shared" si="86"/>
        <v>0</v>
      </c>
      <c r="T310" t="s">
        <v>49</v>
      </c>
      <c r="U310" t="s">
        <v>49</v>
      </c>
      <c r="V310" t="s">
        <v>114</v>
      </c>
      <c r="W310" t="s">
        <v>114</v>
      </c>
      <c r="X310" t="s">
        <v>113</v>
      </c>
      <c r="Y310" s="4">
        <f t="shared" si="90"/>
        <v>45951</v>
      </c>
      <c r="Z310" t="s">
        <v>37</v>
      </c>
      <c r="AA310" s="28">
        <v>2</v>
      </c>
      <c r="AB310" s="138">
        <v>1</v>
      </c>
      <c r="AC310" s="138">
        <v>0</v>
      </c>
      <c r="AD310" s="2">
        <v>0</v>
      </c>
      <c r="AE310" s="2">
        <v>0</v>
      </c>
      <c r="AF310" s="2">
        <v>245.84</v>
      </c>
      <c r="AG310" s="2">
        <v>0</v>
      </c>
      <c r="AH310" s="2">
        <v>0</v>
      </c>
      <c r="AI310" s="2">
        <v>0</v>
      </c>
      <c r="AJ310" s="29">
        <v>0</v>
      </c>
      <c r="AK310" s="30">
        <f t="shared" si="87"/>
        <v>1</v>
      </c>
      <c r="AL310" s="30">
        <f t="shared" si="88"/>
        <v>0</v>
      </c>
      <c r="AM310" s="2">
        <f t="shared" si="98"/>
        <v>-2</v>
      </c>
      <c r="AN310" s="2">
        <f t="shared" si="98"/>
        <v>-1</v>
      </c>
      <c r="AO310" s="2">
        <f t="shared" si="98"/>
        <v>0</v>
      </c>
      <c r="AP310" s="2">
        <f t="shared" si="98"/>
        <v>0</v>
      </c>
      <c r="AQ310" s="2">
        <f t="shared" si="92"/>
        <v>0</v>
      </c>
      <c r="AR310" s="2">
        <f t="shared" si="92"/>
        <v>-245.84</v>
      </c>
      <c r="AS310" s="2">
        <f t="shared" si="92"/>
        <v>0</v>
      </c>
      <c r="AT310" s="2">
        <f t="shared" si="92"/>
        <v>0</v>
      </c>
      <c r="AU310" s="2">
        <f t="shared" si="92"/>
        <v>0</v>
      </c>
      <c r="AV310" s="29">
        <f t="shared" si="92"/>
        <v>0</v>
      </c>
      <c r="AW310" s="30">
        <f t="shared" si="92"/>
        <v>-1</v>
      </c>
      <c r="AX310" s="31">
        <f t="shared" si="92"/>
        <v>0</v>
      </c>
      <c r="AY310" s="38">
        <f t="shared" si="97"/>
        <v>-1</v>
      </c>
      <c r="AZ310" s="38">
        <f t="shared" si="97"/>
        <v>-1</v>
      </c>
      <c r="BA310" s="38" t="str">
        <f t="shared" si="97"/>
        <v/>
      </c>
      <c r="BB310" s="38" t="str">
        <f t="shared" si="96"/>
        <v/>
      </c>
      <c r="BC310" s="38" t="str">
        <f t="shared" si="96"/>
        <v/>
      </c>
      <c r="BD310" s="38">
        <f t="shared" si="96"/>
        <v>-1</v>
      </c>
      <c r="BE310" s="38" t="str">
        <f t="shared" si="96"/>
        <v/>
      </c>
      <c r="BF310" s="38" t="str">
        <f t="shared" si="96"/>
        <v/>
      </c>
      <c r="BG310" s="38" t="str">
        <f t="shared" si="96"/>
        <v/>
      </c>
      <c r="BH310" s="39" t="str">
        <f t="shared" si="91"/>
        <v/>
      </c>
      <c r="BI310" s="76">
        <f t="shared" si="91"/>
        <v>-1</v>
      </c>
      <c r="BJ310" s="40" t="str">
        <f t="shared" si="91"/>
        <v/>
      </c>
      <c r="BK310" s="119" t="str">
        <f t="shared" si="93"/>
        <v/>
      </c>
      <c r="BL310" s="120" t="str">
        <f t="shared" si="93"/>
        <v/>
      </c>
      <c r="BM310" s="120" t="str">
        <f t="shared" si="93"/>
        <v/>
      </c>
      <c r="BN310" s="120" t="str">
        <f t="shared" si="93"/>
        <v/>
      </c>
      <c r="BO310" s="121" t="str">
        <f t="shared" si="93"/>
        <v/>
      </c>
      <c r="BP310" s="119">
        <f t="shared" si="94"/>
        <v>122.92</v>
      </c>
      <c r="BQ310" s="120">
        <f t="shared" si="94"/>
        <v>0</v>
      </c>
      <c r="BR310" s="120" t="str">
        <f t="shared" si="94"/>
        <v/>
      </c>
      <c r="BS310" s="120" t="str">
        <f t="shared" si="94"/>
        <v/>
      </c>
      <c r="BT310" s="121" t="str">
        <f t="shared" si="94"/>
        <v/>
      </c>
      <c r="BU310" s="119" t="str">
        <f t="shared" si="95"/>
        <v/>
      </c>
      <c r="BV310" s="121" t="str">
        <f t="shared" si="95"/>
        <v/>
      </c>
      <c r="BW310" s="121" t="str">
        <f t="shared" si="95"/>
        <v/>
      </c>
      <c r="BX310" s="120" t="str">
        <f t="shared" si="95"/>
        <v/>
      </c>
      <c r="BY310" s="121" t="str">
        <f t="shared" si="95"/>
        <v/>
      </c>
    </row>
    <row r="311" spans="1:77" hidden="1" outlineLevel="1" x14ac:dyDescent="0.2">
      <c r="A311" t="s">
        <v>46</v>
      </c>
      <c r="B311" t="s">
        <v>46</v>
      </c>
      <c r="C311" t="s">
        <v>114</v>
      </c>
      <c r="D311" t="s">
        <v>114</v>
      </c>
      <c r="E311" t="s">
        <v>113</v>
      </c>
      <c r="F311" s="4">
        <f t="shared" si="89"/>
        <v>46316</v>
      </c>
      <c r="G311" t="s">
        <v>38</v>
      </c>
      <c r="H311" s="28">
        <v>0</v>
      </c>
      <c r="I311" s="138">
        <v>0</v>
      </c>
      <c r="J311" s="138">
        <v>0</v>
      </c>
      <c r="K311" s="2">
        <v>0</v>
      </c>
      <c r="L311" s="2">
        <v>0</v>
      </c>
      <c r="M311" s="2">
        <v>0</v>
      </c>
      <c r="N311" s="2">
        <v>0</v>
      </c>
      <c r="O311" s="2">
        <v>0</v>
      </c>
      <c r="P311" s="2">
        <v>0</v>
      </c>
      <c r="Q311" s="29">
        <v>0</v>
      </c>
      <c r="R311" s="30">
        <f t="shared" si="85"/>
        <v>0</v>
      </c>
      <c r="S311" s="30">
        <f t="shared" si="86"/>
        <v>0</v>
      </c>
      <c r="T311" t="s">
        <v>49</v>
      </c>
      <c r="U311" t="s">
        <v>49</v>
      </c>
      <c r="V311" t="s">
        <v>114</v>
      </c>
      <c r="W311" t="s">
        <v>114</v>
      </c>
      <c r="X311" t="s">
        <v>113</v>
      </c>
      <c r="Y311" s="4">
        <f t="shared" si="90"/>
        <v>45952</v>
      </c>
      <c r="Z311" t="s">
        <v>38</v>
      </c>
      <c r="AA311" s="28">
        <v>2</v>
      </c>
      <c r="AB311" s="138">
        <v>0</v>
      </c>
      <c r="AC311" s="138">
        <v>0</v>
      </c>
      <c r="AD311" s="2">
        <v>0</v>
      </c>
      <c r="AE311" s="2">
        <v>0</v>
      </c>
      <c r="AF311" s="2">
        <v>329.82</v>
      </c>
      <c r="AG311" s="2">
        <v>0</v>
      </c>
      <c r="AH311" s="2">
        <v>0</v>
      </c>
      <c r="AI311" s="2">
        <v>0</v>
      </c>
      <c r="AJ311" s="29">
        <v>0</v>
      </c>
      <c r="AK311" s="30">
        <f t="shared" si="87"/>
        <v>0</v>
      </c>
      <c r="AL311" s="30">
        <f t="shared" si="88"/>
        <v>0</v>
      </c>
      <c r="AM311" s="2">
        <f t="shared" si="98"/>
        <v>-2</v>
      </c>
      <c r="AN311" s="2">
        <f t="shared" si="98"/>
        <v>0</v>
      </c>
      <c r="AO311" s="2">
        <f t="shared" si="98"/>
        <v>0</v>
      </c>
      <c r="AP311" s="2">
        <f t="shared" si="98"/>
        <v>0</v>
      </c>
      <c r="AQ311" s="2">
        <f t="shared" si="92"/>
        <v>0</v>
      </c>
      <c r="AR311" s="2">
        <f t="shared" si="92"/>
        <v>-329.82</v>
      </c>
      <c r="AS311" s="2">
        <f t="shared" si="92"/>
        <v>0</v>
      </c>
      <c r="AT311" s="2">
        <f t="shared" si="92"/>
        <v>0</v>
      </c>
      <c r="AU311" s="2">
        <f t="shared" si="92"/>
        <v>0</v>
      </c>
      <c r="AV311" s="29">
        <f t="shared" si="92"/>
        <v>0</v>
      </c>
      <c r="AW311" s="30">
        <f t="shared" si="92"/>
        <v>0</v>
      </c>
      <c r="AX311" s="31">
        <f t="shared" si="92"/>
        <v>0</v>
      </c>
      <c r="AY311" s="38">
        <f t="shared" si="97"/>
        <v>-1</v>
      </c>
      <c r="AZ311" s="38" t="str">
        <f t="shared" si="97"/>
        <v/>
      </c>
      <c r="BA311" s="38" t="str">
        <f t="shared" si="97"/>
        <v/>
      </c>
      <c r="BB311" s="38" t="str">
        <f t="shared" si="96"/>
        <v/>
      </c>
      <c r="BC311" s="38" t="str">
        <f t="shared" si="96"/>
        <v/>
      </c>
      <c r="BD311" s="38">
        <f t="shared" si="96"/>
        <v>-1</v>
      </c>
      <c r="BE311" s="38" t="str">
        <f t="shared" si="96"/>
        <v/>
      </c>
      <c r="BF311" s="38" t="str">
        <f t="shared" si="96"/>
        <v/>
      </c>
      <c r="BG311" s="38" t="str">
        <f t="shared" si="96"/>
        <v/>
      </c>
      <c r="BH311" s="39" t="str">
        <f t="shared" si="91"/>
        <v/>
      </c>
      <c r="BI311" s="76" t="str">
        <f t="shared" si="91"/>
        <v/>
      </c>
      <c r="BJ311" s="40" t="str">
        <f t="shared" si="91"/>
        <v/>
      </c>
      <c r="BK311" s="119" t="str">
        <f t="shared" si="93"/>
        <v/>
      </c>
      <c r="BL311" s="120" t="str">
        <f t="shared" si="93"/>
        <v/>
      </c>
      <c r="BM311" s="120" t="str">
        <f t="shared" si="93"/>
        <v/>
      </c>
      <c r="BN311" s="120" t="str">
        <f t="shared" si="93"/>
        <v/>
      </c>
      <c r="BO311" s="121" t="str">
        <f t="shared" si="93"/>
        <v/>
      </c>
      <c r="BP311" s="119">
        <f t="shared" si="94"/>
        <v>164.91</v>
      </c>
      <c r="BQ311" s="120" t="str">
        <f t="shared" si="94"/>
        <v/>
      </c>
      <c r="BR311" s="120" t="str">
        <f t="shared" si="94"/>
        <v/>
      </c>
      <c r="BS311" s="120" t="str">
        <f t="shared" si="94"/>
        <v/>
      </c>
      <c r="BT311" s="121" t="str">
        <f t="shared" si="94"/>
        <v/>
      </c>
      <c r="BU311" s="119" t="str">
        <f t="shared" si="95"/>
        <v/>
      </c>
      <c r="BV311" s="121" t="str">
        <f t="shared" si="95"/>
        <v/>
      </c>
      <c r="BW311" s="121" t="str">
        <f t="shared" si="95"/>
        <v/>
      </c>
      <c r="BX311" s="120" t="str">
        <f t="shared" si="95"/>
        <v/>
      </c>
      <c r="BY311" s="121" t="str">
        <f t="shared" si="95"/>
        <v/>
      </c>
    </row>
    <row r="312" spans="1:77" hidden="1" outlineLevel="1" x14ac:dyDescent="0.2">
      <c r="A312" t="s">
        <v>46</v>
      </c>
      <c r="B312" t="s">
        <v>46</v>
      </c>
      <c r="C312" t="s">
        <v>114</v>
      </c>
      <c r="D312" t="s">
        <v>114</v>
      </c>
      <c r="E312" t="s">
        <v>113</v>
      </c>
      <c r="F312" s="4">
        <f t="shared" si="89"/>
        <v>46317</v>
      </c>
      <c r="G312" t="s">
        <v>39</v>
      </c>
      <c r="H312" s="28">
        <v>0</v>
      </c>
      <c r="I312" s="138">
        <v>0</v>
      </c>
      <c r="J312" s="138">
        <v>0</v>
      </c>
      <c r="K312" s="2">
        <v>0</v>
      </c>
      <c r="L312" s="2">
        <v>0</v>
      </c>
      <c r="M312" s="2">
        <v>0</v>
      </c>
      <c r="N312" s="2">
        <v>0</v>
      </c>
      <c r="O312" s="2">
        <v>0</v>
      </c>
      <c r="P312" s="2">
        <v>0</v>
      </c>
      <c r="Q312" s="29">
        <v>0</v>
      </c>
      <c r="R312" s="30">
        <f t="shared" si="85"/>
        <v>0</v>
      </c>
      <c r="S312" s="30">
        <f t="shared" si="86"/>
        <v>0</v>
      </c>
      <c r="T312" t="s">
        <v>49</v>
      </c>
      <c r="U312" t="s">
        <v>49</v>
      </c>
      <c r="V312" t="s">
        <v>114</v>
      </c>
      <c r="W312" t="s">
        <v>114</v>
      </c>
      <c r="X312" t="s">
        <v>113</v>
      </c>
      <c r="Y312" s="4">
        <f t="shared" si="90"/>
        <v>45953</v>
      </c>
      <c r="Z312" t="s">
        <v>39</v>
      </c>
      <c r="AA312" s="28">
        <v>3</v>
      </c>
      <c r="AB312" s="138">
        <v>1</v>
      </c>
      <c r="AC312" s="138">
        <v>0</v>
      </c>
      <c r="AD312" s="2">
        <v>0</v>
      </c>
      <c r="AE312" s="2">
        <v>0</v>
      </c>
      <c r="AF312" s="2">
        <v>144.91</v>
      </c>
      <c r="AG312" s="2">
        <v>0</v>
      </c>
      <c r="AH312" s="2">
        <v>0</v>
      </c>
      <c r="AI312" s="2">
        <v>0</v>
      </c>
      <c r="AJ312" s="29">
        <v>0</v>
      </c>
      <c r="AK312" s="30">
        <f t="shared" si="87"/>
        <v>1</v>
      </c>
      <c r="AL312" s="30">
        <f t="shared" si="88"/>
        <v>0</v>
      </c>
      <c r="AM312" s="2">
        <f t="shared" si="98"/>
        <v>-3</v>
      </c>
      <c r="AN312" s="2">
        <f t="shared" si="98"/>
        <v>-1</v>
      </c>
      <c r="AO312" s="2">
        <f t="shared" si="98"/>
        <v>0</v>
      </c>
      <c r="AP312" s="2">
        <f t="shared" si="98"/>
        <v>0</v>
      </c>
      <c r="AQ312" s="2">
        <f t="shared" si="92"/>
        <v>0</v>
      </c>
      <c r="AR312" s="2">
        <f t="shared" si="92"/>
        <v>-144.91</v>
      </c>
      <c r="AS312" s="2">
        <f t="shared" si="92"/>
        <v>0</v>
      </c>
      <c r="AT312" s="2">
        <f t="shared" si="92"/>
        <v>0</v>
      </c>
      <c r="AU312" s="2">
        <f t="shared" si="92"/>
        <v>0</v>
      </c>
      <c r="AV312" s="29">
        <f t="shared" si="92"/>
        <v>0</v>
      </c>
      <c r="AW312" s="30">
        <f t="shared" si="92"/>
        <v>-1</v>
      </c>
      <c r="AX312" s="31">
        <f t="shared" si="92"/>
        <v>0</v>
      </c>
      <c r="AY312" s="38">
        <f t="shared" si="97"/>
        <v>-1</v>
      </c>
      <c r="AZ312" s="38">
        <f t="shared" si="97"/>
        <v>-1</v>
      </c>
      <c r="BA312" s="38" t="str">
        <f t="shared" si="97"/>
        <v/>
      </c>
      <c r="BB312" s="38" t="str">
        <f t="shared" si="96"/>
        <v/>
      </c>
      <c r="BC312" s="38" t="str">
        <f t="shared" si="96"/>
        <v/>
      </c>
      <c r="BD312" s="38">
        <f t="shared" si="96"/>
        <v>-1</v>
      </c>
      <c r="BE312" s="38" t="str">
        <f t="shared" si="96"/>
        <v/>
      </c>
      <c r="BF312" s="38" t="str">
        <f t="shared" si="96"/>
        <v/>
      </c>
      <c r="BG312" s="38" t="str">
        <f t="shared" si="96"/>
        <v/>
      </c>
      <c r="BH312" s="39" t="str">
        <f t="shared" si="91"/>
        <v/>
      </c>
      <c r="BI312" s="76">
        <f t="shared" si="91"/>
        <v>-1</v>
      </c>
      <c r="BJ312" s="40" t="str">
        <f t="shared" si="91"/>
        <v/>
      </c>
      <c r="BK312" s="119" t="str">
        <f t="shared" si="93"/>
        <v/>
      </c>
      <c r="BL312" s="120" t="str">
        <f t="shared" si="93"/>
        <v/>
      </c>
      <c r="BM312" s="120" t="str">
        <f t="shared" si="93"/>
        <v/>
      </c>
      <c r="BN312" s="120" t="str">
        <f t="shared" si="93"/>
        <v/>
      </c>
      <c r="BO312" s="121" t="str">
        <f t="shared" si="93"/>
        <v/>
      </c>
      <c r="BP312" s="119">
        <f t="shared" si="94"/>
        <v>48.303333333333335</v>
      </c>
      <c r="BQ312" s="120">
        <f t="shared" si="94"/>
        <v>0</v>
      </c>
      <c r="BR312" s="120" t="str">
        <f t="shared" si="94"/>
        <v/>
      </c>
      <c r="BS312" s="120" t="str">
        <f t="shared" si="94"/>
        <v/>
      </c>
      <c r="BT312" s="121" t="str">
        <f t="shared" si="94"/>
        <v/>
      </c>
      <c r="BU312" s="119" t="str">
        <f t="shared" si="95"/>
        <v/>
      </c>
      <c r="BV312" s="121" t="str">
        <f t="shared" si="95"/>
        <v/>
      </c>
      <c r="BW312" s="121" t="str">
        <f t="shared" si="95"/>
        <v/>
      </c>
      <c r="BX312" s="120" t="str">
        <f t="shared" si="95"/>
        <v/>
      </c>
      <c r="BY312" s="121" t="str">
        <f t="shared" si="95"/>
        <v/>
      </c>
    </row>
    <row r="313" spans="1:77" hidden="1" outlineLevel="1" x14ac:dyDescent="0.2">
      <c r="A313" t="s">
        <v>46</v>
      </c>
      <c r="B313" t="s">
        <v>46</v>
      </c>
      <c r="C313" t="s">
        <v>114</v>
      </c>
      <c r="D313" t="s">
        <v>114</v>
      </c>
      <c r="E313" t="s">
        <v>113</v>
      </c>
      <c r="F313" s="4">
        <f t="shared" si="89"/>
        <v>46318</v>
      </c>
      <c r="G313" t="s">
        <v>40</v>
      </c>
      <c r="H313" s="28">
        <v>0</v>
      </c>
      <c r="I313" s="138">
        <v>0</v>
      </c>
      <c r="J313" s="138">
        <v>0</v>
      </c>
      <c r="K313" s="2">
        <v>0</v>
      </c>
      <c r="L313" s="2">
        <v>0</v>
      </c>
      <c r="M313" s="2">
        <v>0</v>
      </c>
      <c r="N313" s="2">
        <v>0</v>
      </c>
      <c r="O313" s="2">
        <v>0</v>
      </c>
      <c r="P313" s="2">
        <v>0</v>
      </c>
      <c r="Q313" s="29">
        <v>0</v>
      </c>
      <c r="R313" s="30">
        <f t="shared" si="85"/>
        <v>0</v>
      </c>
      <c r="S313" s="30">
        <f t="shared" si="86"/>
        <v>0</v>
      </c>
      <c r="T313" t="s">
        <v>49</v>
      </c>
      <c r="U313" t="s">
        <v>49</v>
      </c>
      <c r="V313" t="s">
        <v>114</v>
      </c>
      <c r="W313" t="s">
        <v>114</v>
      </c>
      <c r="X313" t="s">
        <v>113</v>
      </c>
      <c r="Y313" s="4">
        <f t="shared" si="90"/>
        <v>45954</v>
      </c>
      <c r="Z313" t="s">
        <v>40</v>
      </c>
      <c r="AA313" s="28">
        <v>1</v>
      </c>
      <c r="AB313" s="138">
        <v>0</v>
      </c>
      <c r="AC313" s="138">
        <v>0</v>
      </c>
      <c r="AD313" s="2">
        <v>0</v>
      </c>
      <c r="AE313" s="2">
        <v>0</v>
      </c>
      <c r="AF313" s="2">
        <v>70.2</v>
      </c>
      <c r="AG313" s="2">
        <v>0</v>
      </c>
      <c r="AH313" s="2">
        <v>0</v>
      </c>
      <c r="AI313" s="2">
        <v>0</v>
      </c>
      <c r="AJ313" s="29">
        <v>0</v>
      </c>
      <c r="AK313" s="30">
        <f t="shared" si="87"/>
        <v>0</v>
      </c>
      <c r="AL313" s="30">
        <f t="shared" si="88"/>
        <v>0</v>
      </c>
      <c r="AM313" s="2">
        <f t="shared" si="98"/>
        <v>-1</v>
      </c>
      <c r="AN313" s="2">
        <f t="shared" si="98"/>
        <v>0</v>
      </c>
      <c r="AO313" s="2">
        <f t="shared" si="98"/>
        <v>0</v>
      </c>
      <c r="AP313" s="2">
        <f t="shared" si="98"/>
        <v>0</v>
      </c>
      <c r="AQ313" s="2">
        <f t="shared" si="92"/>
        <v>0</v>
      </c>
      <c r="AR313" s="2">
        <f t="shared" si="92"/>
        <v>-70.2</v>
      </c>
      <c r="AS313" s="2">
        <f t="shared" si="92"/>
        <v>0</v>
      </c>
      <c r="AT313" s="2">
        <f t="shared" si="92"/>
        <v>0</v>
      </c>
      <c r="AU313" s="2">
        <f t="shared" si="92"/>
        <v>0</v>
      </c>
      <c r="AV313" s="29">
        <f t="shared" si="92"/>
        <v>0</v>
      </c>
      <c r="AW313" s="30">
        <f t="shared" si="92"/>
        <v>0</v>
      </c>
      <c r="AX313" s="31">
        <f t="shared" si="92"/>
        <v>0</v>
      </c>
      <c r="AY313" s="38">
        <f t="shared" si="97"/>
        <v>-1</v>
      </c>
      <c r="AZ313" s="38" t="str">
        <f t="shared" si="97"/>
        <v/>
      </c>
      <c r="BA313" s="38" t="str">
        <f t="shared" si="97"/>
        <v/>
      </c>
      <c r="BB313" s="38" t="str">
        <f t="shared" si="96"/>
        <v/>
      </c>
      <c r="BC313" s="38" t="str">
        <f t="shared" si="96"/>
        <v/>
      </c>
      <c r="BD313" s="38">
        <f t="shared" si="96"/>
        <v>-1</v>
      </c>
      <c r="BE313" s="38" t="str">
        <f t="shared" si="96"/>
        <v/>
      </c>
      <c r="BF313" s="38" t="str">
        <f t="shared" si="96"/>
        <v/>
      </c>
      <c r="BG313" s="38" t="str">
        <f t="shared" si="96"/>
        <v/>
      </c>
      <c r="BH313" s="39" t="str">
        <f t="shared" si="91"/>
        <v/>
      </c>
      <c r="BI313" s="76" t="str">
        <f t="shared" si="91"/>
        <v/>
      </c>
      <c r="BJ313" s="40" t="str">
        <f t="shared" si="91"/>
        <v/>
      </c>
      <c r="BK313" s="119" t="str">
        <f t="shared" si="93"/>
        <v/>
      </c>
      <c r="BL313" s="120" t="str">
        <f t="shared" si="93"/>
        <v/>
      </c>
      <c r="BM313" s="120" t="str">
        <f t="shared" si="93"/>
        <v/>
      </c>
      <c r="BN313" s="120" t="str">
        <f t="shared" si="93"/>
        <v/>
      </c>
      <c r="BO313" s="121" t="str">
        <f t="shared" si="93"/>
        <v/>
      </c>
      <c r="BP313" s="119">
        <f t="shared" si="94"/>
        <v>70.2</v>
      </c>
      <c r="BQ313" s="120" t="str">
        <f t="shared" si="94"/>
        <v/>
      </c>
      <c r="BR313" s="120" t="str">
        <f t="shared" si="94"/>
        <v/>
      </c>
      <c r="BS313" s="120" t="str">
        <f t="shared" si="94"/>
        <v/>
      </c>
      <c r="BT313" s="121" t="str">
        <f t="shared" si="94"/>
        <v/>
      </c>
      <c r="BU313" s="119" t="str">
        <f t="shared" si="95"/>
        <v/>
      </c>
      <c r="BV313" s="121" t="str">
        <f t="shared" si="95"/>
        <v/>
      </c>
      <c r="BW313" s="121" t="str">
        <f t="shared" si="95"/>
        <v/>
      </c>
      <c r="BX313" s="120" t="str">
        <f t="shared" si="95"/>
        <v/>
      </c>
      <c r="BY313" s="121" t="str">
        <f t="shared" si="95"/>
        <v/>
      </c>
    </row>
    <row r="314" spans="1:77" ht="13.5" hidden="1" outlineLevel="1" thickBot="1" x14ac:dyDescent="0.25">
      <c r="A314" t="s">
        <v>46</v>
      </c>
      <c r="B314" t="s">
        <v>46</v>
      </c>
      <c r="C314" t="s">
        <v>114</v>
      </c>
      <c r="D314" t="s">
        <v>114</v>
      </c>
      <c r="E314" t="s">
        <v>113</v>
      </c>
      <c r="F314" s="59">
        <f t="shared" si="89"/>
        <v>46319</v>
      </c>
      <c r="G314" s="42" t="s">
        <v>41</v>
      </c>
      <c r="H314" s="43">
        <v>0</v>
      </c>
      <c r="I314" s="44">
        <v>0</v>
      </c>
      <c r="J314" s="44">
        <v>0</v>
      </c>
      <c r="K314" s="44">
        <v>0</v>
      </c>
      <c r="L314" s="44">
        <v>0</v>
      </c>
      <c r="M314" s="44">
        <v>0</v>
      </c>
      <c r="N314" s="44">
        <v>0</v>
      </c>
      <c r="O314" s="44">
        <v>0</v>
      </c>
      <c r="P314" s="44">
        <v>0</v>
      </c>
      <c r="Q314" s="45">
        <v>0</v>
      </c>
      <c r="R314" s="46">
        <f t="shared" si="85"/>
        <v>0</v>
      </c>
      <c r="S314" s="46">
        <f t="shared" si="86"/>
        <v>0</v>
      </c>
      <c r="T314" t="s">
        <v>49</v>
      </c>
      <c r="U314" t="s">
        <v>49</v>
      </c>
      <c r="V314" t="s">
        <v>114</v>
      </c>
      <c r="W314" t="s">
        <v>114</v>
      </c>
      <c r="X314" t="s">
        <v>113</v>
      </c>
      <c r="Y314" s="59">
        <f t="shared" si="90"/>
        <v>45955</v>
      </c>
      <c r="Z314" s="42" t="s">
        <v>41</v>
      </c>
      <c r="AA314" s="43">
        <v>4</v>
      </c>
      <c r="AB314" s="44">
        <v>0</v>
      </c>
      <c r="AC314" s="44">
        <v>0</v>
      </c>
      <c r="AD314" s="44">
        <v>0</v>
      </c>
      <c r="AE314" s="44">
        <v>0</v>
      </c>
      <c r="AF314" s="44">
        <v>475.51</v>
      </c>
      <c r="AG314" s="44">
        <v>0</v>
      </c>
      <c r="AH314" s="44">
        <v>0</v>
      </c>
      <c r="AI314" s="44">
        <v>0</v>
      </c>
      <c r="AJ314" s="45">
        <v>0</v>
      </c>
      <c r="AK314" s="46">
        <f t="shared" si="87"/>
        <v>0</v>
      </c>
      <c r="AL314" s="46">
        <f t="shared" si="88"/>
        <v>0</v>
      </c>
      <c r="AM314" s="44">
        <f t="shared" si="98"/>
        <v>-4</v>
      </c>
      <c r="AN314" s="44">
        <f t="shared" si="98"/>
        <v>0</v>
      </c>
      <c r="AO314" s="44">
        <f t="shared" si="98"/>
        <v>0</v>
      </c>
      <c r="AP314" s="44">
        <f t="shared" si="98"/>
        <v>0</v>
      </c>
      <c r="AQ314" s="44">
        <f t="shared" si="92"/>
        <v>0</v>
      </c>
      <c r="AR314" s="44">
        <f t="shared" si="92"/>
        <v>-475.51</v>
      </c>
      <c r="AS314" s="44">
        <f t="shared" si="92"/>
        <v>0</v>
      </c>
      <c r="AT314" s="44">
        <f t="shared" si="92"/>
        <v>0</v>
      </c>
      <c r="AU314" s="44">
        <f t="shared" si="92"/>
        <v>0</v>
      </c>
      <c r="AV314" s="45">
        <f t="shared" si="92"/>
        <v>0</v>
      </c>
      <c r="AW314" s="46">
        <f t="shared" si="92"/>
        <v>0</v>
      </c>
      <c r="AX314" s="47">
        <f t="shared" si="92"/>
        <v>0</v>
      </c>
      <c r="AY314" s="56">
        <f t="shared" si="97"/>
        <v>-1</v>
      </c>
      <c r="AZ314" s="56" t="str">
        <f t="shared" si="97"/>
        <v/>
      </c>
      <c r="BA314" s="56" t="str">
        <f t="shared" si="97"/>
        <v/>
      </c>
      <c r="BB314" s="56" t="str">
        <f t="shared" si="96"/>
        <v/>
      </c>
      <c r="BC314" s="56" t="str">
        <f t="shared" si="96"/>
        <v/>
      </c>
      <c r="BD314" s="56">
        <f t="shared" si="96"/>
        <v>-1</v>
      </c>
      <c r="BE314" s="56" t="str">
        <f t="shared" si="96"/>
        <v/>
      </c>
      <c r="BF314" s="56" t="str">
        <f t="shared" si="96"/>
        <v/>
      </c>
      <c r="BG314" s="56" t="str">
        <f t="shared" si="96"/>
        <v/>
      </c>
      <c r="BH314" s="57" t="str">
        <f t="shared" si="91"/>
        <v/>
      </c>
      <c r="BI314" s="81" t="str">
        <f t="shared" si="91"/>
        <v/>
      </c>
      <c r="BJ314" s="58" t="str">
        <f t="shared" si="91"/>
        <v/>
      </c>
      <c r="BK314" s="122" t="str">
        <f t="shared" si="93"/>
        <v/>
      </c>
      <c r="BL314" s="123" t="str">
        <f t="shared" si="93"/>
        <v/>
      </c>
      <c r="BM314" s="123" t="str">
        <f t="shared" si="93"/>
        <v/>
      </c>
      <c r="BN314" s="123" t="str">
        <f t="shared" si="93"/>
        <v/>
      </c>
      <c r="BO314" s="124" t="str">
        <f t="shared" si="93"/>
        <v/>
      </c>
      <c r="BP314" s="122">
        <f t="shared" si="94"/>
        <v>118.8775</v>
      </c>
      <c r="BQ314" s="123" t="str">
        <f t="shared" si="94"/>
        <v/>
      </c>
      <c r="BR314" s="123" t="str">
        <f t="shared" si="94"/>
        <v/>
      </c>
      <c r="BS314" s="123" t="str">
        <f t="shared" si="94"/>
        <v/>
      </c>
      <c r="BT314" s="124" t="str">
        <f t="shared" si="94"/>
        <v/>
      </c>
      <c r="BU314" s="122" t="str">
        <f t="shared" si="95"/>
        <v/>
      </c>
      <c r="BV314" s="124" t="str">
        <f t="shared" si="95"/>
        <v/>
      </c>
      <c r="BW314" s="124" t="str">
        <f t="shared" si="95"/>
        <v/>
      </c>
      <c r="BX314" s="123" t="str">
        <f t="shared" si="95"/>
        <v/>
      </c>
      <c r="BY314" s="124" t="str">
        <f t="shared" si="95"/>
        <v/>
      </c>
    </row>
    <row r="315" spans="1:77" hidden="1" outlineLevel="1" x14ac:dyDescent="0.2">
      <c r="A315" t="s">
        <v>46</v>
      </c>
      <c r="B315" t="s">
        <v>46</v>
      </c>
      <c r="C315" t="s">
        <v>122</v>
      </c>
      <c r="D315" t="s">
        <v>114</v>
      </c>
      <c r="E315" t="s">
        <v>117</v>
      </c>
      <c r="F315" s="4">
        <f t="shared" si="89"/>
        <v>46320</v>
      </c>
      <c r="G315" t="s">
        <v>35</v>
      </c>
      <c r="H315" s="28">
        <v>0</v>
      </c>
      <c r="I315" s="138">
        <v>0</v>
      </c>
      <c r="J315" s="138">
        <v>0</v>
      </c>
      <c r="K315" s="2">
        <v>0</v>
      </c>
      <c r="L315" s="2">
        <v>0</v>
      </c>
      <c r="M315" s="2">
        <v>0</v>
      </c>
      <c r="N315" s="2">
        <v>0</v>
      </c>
      <c r="O315" s="2">
        <v>0</v>
      </c>
      <c r="P315" s="2">
        <v>0</v>
      </c>
      <c r="Q315" s="29">
        <v>0</v>
      </c>
      <c r="R315" s="30">
        <f t="shared" si="85"/>
        <v>0</v>
      </c>
      <c r="S315" s="30">
        <f t="shared" si="86"/>
        <v>0</v>
      </c>
      <c r="T315" t="s">
        <v>49</v>
      </c>
      <c r="U315" t="s">
        <v>49</v>
      </c>
      <c r="V315" t="s">
        <v>122</v>
      </c>
      <c r="W315" t="s">
        <v>114</v>
      </c>
      <c r="X315" t="s">
        <v>117</v>
      </c>
      <c r="Y315" s="4">
        <f t="shared" si="90"/>
        <v>45956</v>
      </c>
      <c r="Z315" t="s">
        <v>35</v>
      </c>
      <c r="AA315" s="28">
        <v>3</v>
      </c>
      <c r="AB315" s="138">
        <v>0</v>
      </c>
      <c r="AC315" s="138">
        <v>0</v>
      </c>
      <c r="AD315" s="2">
        <v>0</v>
      </c>
      <c r="AE315" s="2">
        <v>0</v>
      </c>
      <c r="AF315" s="2">
        <v>1015.61</v>
      </c>
      <c r="AG315" s="2">
        <v>0</v>
      </c>
      <c r="AH315" s="2">
        <v>0</v>
      </c>
      <c r="AI315" s="2">
        <v>0</v>
      </c>
      <c r="AJ315" s="29">
        <v>0</v>
      </c>
      <c r="AK315" s="30">
        <f t="shared" si="87"/>
        <v>0</v>
      </c>
      <c r="AL315" s="30">
        <f t="shared" si="88"/>
        <v>0</v>
      </c>
      <c r="AM315" s="2">
        <f t="shared" si="98"/>
        <v>-3</v>
      </c>
      <c r="AN315" s="2">
        <f t="shared" si="98"/>
        <v>0</v>
      </c>
      <c r="AO315" s="2">
        <f t="shared" si="98"/>
        <v>0</v>
      </c>
      <c r="AP315" s="2">
        <f t="shared" si="98"/>
        <v>0</v>
      </c>
      <c r="AQ315" s="2">
        <f t="shared" si="92"/>
        <v>0</v>
      </c>
      <c r="AR315" s="2">
        <f t="shared" si="92"/>
        <v>-1015.61</v>
      </c>
      <c r="AS315" s="2">
        <f t="shared" si="92"/>
        <v>0</v>
      </c>
      <c r="AT315" s="2">
        <f t="shared" si="92"/>
        <v>0</v>
      </c>
      <c r="AU315" s="2">
        <f t="shared" si="92"/>
        <v>0</v>
      </c>
      <c r="AV315" s="29">
        <f t="shared" si="92"/>
        <v>0</v>
      </c>
      <c r="AW315" s="30">
        <f t="shared" si="92"/>
        <v>0</v>
      </c>
      <c r="AX315" s="31">
        <f t="shared" si="92"/>
        <v>0</v>
      </c>
      <c r="AY315" s="38">
        <f t="shared" si="97"/>
        <v>-1</v>
      </c>
      <c r="AZ315" s="38" t="str">
        <f t="shared" si="97"/>
        <v/>
      </c>
      <c r="BA315" s="38" t="str">
        <f t="shared" si="97"/>
        <v/>
      </c>
      <c r="BB315" s="38" t="str">
        <f t="shared" si="96"/>
        <v/>
      </c>
      <c r="BC315" s="38" t="str">
        <f t="shared" si="96"/>
        <v/>
      </c>
      <c r="BD315" s="38">
        <f t="shared" si="96"/>
        <v>-1</v>
      </c>
      <c r="BE315" s="38" t="str">
        <f t="shared" si="96"/>
        <v/>
      </c>
      <c r="BF315" s="38" t="str">
        <f t="shared" si="96"/>
        <v/>
      </c>
      <c r="BG315" s="38" t="str">
        <f t="shared" si="96"/>
        <v/>
      </c>
      <c r="BH315" s="39" t="str">
        <f t="shared" si="91"/>
        <v/>
      </c>
      <c r="BI315" s="76" t="str">
        <f t="shared" si="91"/>
        <v/>
      </c>
      <c r="BJ315" s="40" t="str">
        <f t="shared" si="91"/>
        <v/>
      </c>
      <c r="BK315" s="116" t="str">
        <f t="shared" si="93"/>
        <v/>
      </c>
      <c r="BL315" s="117" t="str">
        <f t="shared" si="93"/>
        <v/>
      </c>
      <c r="BM315" s="117" t="str">
        <f t="shared" si="93"/>
        <v/>
      </c>
      <c r="BN315" s="117" t="str">
        <f t="shared" si="93"/>
        <v/>
      </c>
      <c r="BO315" s="118" t="str">
        <f t="shared" si="93"/>
        <v/>
      </c>
      <c r="BP315" s="116">
        <f t="shared" si="94"/>
        <v>338.53666666666669</v>
      </c>
      <c r="BQ315" s="117" t="str">
        <f t="shared" si="94"/>
        <v/>
      </c>
      <c r="BR315" s="117" t="str">
        <f t="shared" si="94"/>
        <v/>
      </c>
      <c r="BS315" s="117" t="str">
        <f t="shared" si="94"/>
        <v/>
      </c>
      <c r="BT315" s="118" t="str">
        <f t="shared" si="94"/>
        <v/>
      </c>
      <c r="BU315" s="116" t="str">
        <f t="shared" si="95"/>
        <v/>
      </c>
      <c r="BV315" s="118" t="str">
        <f t="shared" si="95"/>
        <v/>
      </c>
      <c r="BW315" s="118" t="str">
        <f t="shared" si="95"/>
        <v/>
      </c>
      <c r="BX315" s="117" t="str">
        <f t="shared" si="95"/>
        <v/>
      </c>
      <c r="BY315" s="118" t="str">
        <f t="shared" si="95"/>
        <v/>
      </c>
    </row>
    <row r="316" spans="1:77" hidden="1" outlineLevel="1" x14ac:dyDescent="0.2">
      <c r="A316" t="s">
        <v>46</v>
      </c>
      <c r="B316" t="s">
        <v>46</v>
      </c>
      <c r="C316" t="s">
        <v>122</v>
      </c>
      <c r="D316" t="s">
        <v>114</v>
      </c>
      <c r="E316" t="s">
        <v>117</v>
      </c>
      <c r="F316" s="4">
        <f t="shared" si="89"/>
        <v>46321</v>
      </c>
      <c r="G316" t="s">
        <v>36</v>
      </c>
      <c r="H316" s="28">
        <v>0</v>
      </c>
      <c r="I316" s="138">
        <v>0</v>
      </c>
      <c r="J316" s="138">
        <v>0</v>
      </c>
      <c r="K316" s="2">
        <v>0</v>
      </c>
      <c r="L316" s="2">
        <v>0</v>
      </c>
      <c r="M316" s="2">
        <v>0</v>
      </c>
      <c r="N316" s="2">
        <v>0</v>
      </c>
      <c r="O316" s="2">
        <v>0</v>
      </c>
      <c r="P316" s="2">
        <v>0</v>
      </c>
      <c r="Q316" s="29">
        <v>0</v>
      </c>
      <c r="R316" s="30">
        <f t="shared" si="85"/>
        <v>0</v>
      </c>
      <c r="S316" s="30">
        <f t="shared" si="86"/>
        <v>0</v>
      </c>
      <c r="T316" t="s">
        <v>49</v>
      </c>
      <c r="U316" t="s">
        <v>49</v>
      </c>
      <c r="V316" t="s">
        <v>122</v>
      </c>
      <c r="W316" t="s">
        <v>114</v>
      </c>
      <c r="X316" t="s">
        <v>117</v>
      </c>
      <c r="Y316" s="4">
        <f t="shared" si="90"/>
        <v>45957</v>
      </c>
      <c r="Z316" t="s">
        <v>36</v>
      </c>
      <c r="AA316" s="28">
        <v>1</v>
      </c>
      <c r="AB316" s="138">
        <v>0</v>
      </c>
      <c r="AC316" s="138">
        <v>0</v>
      </c>
      <c r="AD316" s="2">
        <v>0</v>
      </c>
      <c r="AE316" s="2">
        <v>0</v>
      </c>
      <c r="AF316" s="2">
        <v>35.94</v>
      </c>
      <c r="AG316" s="2">
        <v>0</v>
      </c>
      <c r="AH316" s="2">
        <v>0</v>
      </c>
      <c r="AI316" s="2">
        <v>0</v>
      </c>
      <c r="AJ316" s="29">
        <v>0</v>
      </c>
      <c r="AK316" s="30">
        <f t="shared" si="87"/>
        <v>0</v>
      </c>
      <c r="AL316" s="30">
        <f t="shared" si="88"/>
        <v>0</v>
      </c>
      <c r="AM316" s="2">
        <f t="shared" si="98"/>
        <v>-1</v>
      </c>
      <c r="AN316" s="2">
        <f t="shared" si="98"/>
        <v>0</v>
      </c>
      <c r="AO316" s="2">
        <f t="shared" si="98"/>
        <v>0</v>
      </c>
      <c r="AP316" s="2">
        <f t="shared" si="98"/>
        <v>0</v>
      </c>
      <c r="AQ316" s="2">
        <f t="shared" si="92"/>
        <v>0</v>
      </c>
      <c r="AR316" s="2">
        <f t="shared" si="92"/>
        <v>-35.94</v>
      </c>
      <c r="AS316" s="2">
        <f t="shared" si="92"/>
        <v>0</v>
      </c>
      <c r="AT316" s="2">
        <f t="shared" si="92"/>
        <v>0</v>
      </c>
      <c r="AU316" s="2">
        <f t="shared" si="92"/>
        <v>0</v>
      </c>
      <c r="AV316" s="29">
        <f t="shared" si="92"/>
        <v>0</v>
      </c>
      <c r="AW316" s="30">
        <f t="shared" si="92"/>
        <v>0</v>
      </c>
      <c r="AX316" s="31">
        <f t="shared" si="92"/>
        <v>0</v>
      </c>
      <c r="AY316" s="38">
        <f t="shared" si="97"/>
        <v>-1</v>
      </c>
      <c r="AZ316" s="38" t="str">
        <f t="shared" si="97"/>
        <v/>
      </c>
      <c r="BA316" s="38" t="str">
        <f t="shared" si="97"/>
        <v/>
      </c>
      <c r="BB316" s="38" t="str">
        <f t="shared" si="96"/>
        <v/>
      </c>
      <c r="BC316" s="38" t="str">
        <f t="shared" si="96"/>
        <v/>
      </c>
      <c r="BD316" s="38">
        <f t="shared" si="96"/>
        <v>-1</v>
      </c>
      <c r="BE316" s="38" t="str">
        <f t="shared" si="96"/>
        <v/>
      </c>
      <c r="BF316" s="38" t="str">
        <f t="shared" si="96"/>
        <v/>
      </c>
      <c r="BG316" s="38" t="str">
        <f t="shared" si="96"/>
        <v/>
      </c>
      <c r="BH316" s="39" t="str">
        <f t="shared" si="91"/>
        <v/>
      </c>
      <c r="BI316" s="76" t="str">
        <f t="shared" si="91"/>
        <v/>
      </c>
      <c r="BJ316" s="40" t="str">
        <f t="shared" si="91"/>
        <v/>
      </c>
      <c r="BK316" s="119" t="str">
        <f t="shared" si="93"/>
        <v/>
      </c>
      <c r="BL316" s="120" t="str">
        <f t="shared" si="93"/>
        <v/>
      </c>
      <c r="BM316" s="120" t="str">
        <f t="shared" si="93"/>
        <v/>
      </c>
      <c r="BN316" s="120" t="str">
        <f t="shared" si="93"/>
        <v/>
      </c>
      <c r="BO316" s="121" t="str">
        <f t="shared" si="93"/>
        <v/>
      </c>
      <c r="BP316" s="119">
        <f t="shared" si="94"/>
        <v>35.94</v>
      </c>
      <c r="BQ316" s="120" t="str">
        <f t="shared" si="94"/>
        <v/>
      </c>
      <c r="BR316" s="120" t="str">
        <f t="shared" si="94"/>
        <v/>
      </c>
      <c r="BS316" s="120" t="str">
        <f t="shared" si="94"/>
        <v/>
      </c>
      <c r="BT316" s="121" t="str">
        <f t="shared" si="94"/>
        <v/>
      </c>
      <c r="BU316" s="119" t="str">
        <f t="shared" si="95"/>
        <v/>
      </c>
      <c r="BV316" s="121" t="str">
        <f t="shared" si="95"/>
        <v/>
      </c>
      <c r="BW316" s="121" t="str">
        <f t="shared" si="95"/>
        <v/>
      </c>
      <c r="BX316" s="120" t="str">
        <f t="shared" si="95"/>
        <v/>
      </c>
      <c r="BY316" s="121" t="str">
        <f t="shared" si="95"/>
        <v/>
      </c>
    </row>
    <row r="317" spans="1:77" hidden="1" outlineLevel="1" x14ac:dyDescent="0.2">
      <c r="A317" t="s">
        <v>46</v>
      </c>
      <c r="B317" t="s">
        <v>46</v>
      </c>
      <c r="C317" t="s">
        <v>122</v>
      </c>
      <c r="D317" t="s">
        <v>114</v>
      </c>
      <c r="E317" t="s">
        <v>117</v>
      </c>
      <c r="F317" s="4">
        <f t="shared" si="89"/>
        <v>46322</v>
      </c>
      <c r="G317" t="s">
        <v>37</v>
      </c>
      <c r="H317" s="28">
        <v>0</v>
      </c>
      <c r="I317" s="138">
        <v>0</v>
      </c>
      <c r="J317" s="138">
        <v>0</v>
      </c>
      <c r="K317" s="2">
        <v>0</v>
      </c>
      <c r="L317" s="2">
        <v>0</v>
      </c>
      <c r="M317" s="2">
        <v>0</v>
      </c>
      <c r="N317" s="2">
        <v>0</v>
      </c>
      <c r="O317" s="2">
        <v>0</v>
      </c>
      <c r="P317" s="2">
        <v>0</v>
      </c>
      <c r="Q317" s="29">
        <v>0</v>
      </c>
      <c r="R317" s="30">
        <f t="shared" si="85"/>
        <v>0</v>
      </c>
      <c r="S317" s="30">
        <f t="shared" si="86"/>
        <v>0</v>
      </c>
      <c r="T317" t="s">
        <v>49</v>
      </c>
      <c r="U317" t="s">
        <v>49</v>
      </c>
      <c r="V317" t="s">
        <v>122</v>
      </c>
      <c r="W317" t="s">
        <v>114</v>
      </c>
      <c r="X317" t="s">
        <v>117</v>
      </c>
      <c r="Y317" s="4">
        <f t="shared" si="90"/>
        <v>45958</v>
      </c>
      <c r="Z317" t="s">
        <v>37</v>
      </c>
      <c r="AA317" s="28">
        <v>0</v>
      </c>
      <c r="AB317" s="138">
        <v>1</v>
      </c>
      <c r="AC317" s="138">
        <v>0</v>
      </c>
      <c r="AD317" s="2">
        <v>0</v>
      </c>
      <c r="AE317" s="2">
        <v>0</v>
      </c>
      <c r="AF317" s="2">
        <v>0</v>
      </c>
      <c r="AG317" s="2">
        <v>0</v>
      </c>
      <c r="AH317" s="2">
        <v>0</v>
      </c>
      <c r="AI317" s="2">
        <v>0</v>
      </c>
      <c r="AJ317" s="29">
        <v>0</v>
      </c>
      <c r="AK317" s="30">
        <f t="shared" si="87"/>
        <v>1</v>
      </c>
      <c r="AL317" s="30">
        <f t="shared" si="88"/>
        <v>0</v>
      </c>
      <c r="AM317" s="2">
        <f t="shared" si="98"/>
        <v>0</v>
      </c>
      <c r="AN317" s="2">
        <f t="shared" si="98"/>
        <v>-1</v>
      </c>
      <c r="AO317" s="2">
        <f t="shared" si="98"/>
        <v>0</v>
      </c>
      <c r="AP317" s="2">
        <f t="shared" si="98"/>
        <v>0</v>
      </c>
      <c r="AQ317" s="2">
        <f t="shared" si="92"/>
        <v>0</v>
      </c>
      <c r="AR317" s="2">
        <f t="shared" si="92"/>
        <v>0</v>
      </c>
      <c r="AS317" s="2">
        <f t="shared" si="92"/>
        <v>0</v>
      </c>
      <c r="AT317" s="2">
        <f t="shared" si="92"/>
        <v>0</v>
      </c>
      <c r="AU317" s="2">
        <f t="shared" si="92"/>
        <v>0</v>
      </c>
      <c r="AV317" s="29">
        <f t="shared" si="92"/>
        <v>0</v>
      </c>
      <c r="AW317" s="30">
        <f t="shared" si="92"/>
        <v>-1</v>
      </c>
      <c r="AX317" s="31">
        <f t="shared" si="92"/>
        <v>0</v>
      </c>
      <c r="AY317" s="38" t="str">
        <f t="shared" si="97"/>
        <v/>
      </c>
      <c r="AZ317" s="38">
        <f t="shared" si="97"/>
        <v>-1</v>
      </c>
      <c r="BA317" s="38" t="str">
        <f t="shared" si="97"/>
        <v/>
      </c>
      <c r="BB317" s="38" t="str">
        <f t="shared" si="96"/>
        <v/>
      </c>
      <c r="BC317" s="38" t="str">
        <f t="shared" si="96"/>
        <v/>
      </c>
      <c r="BD317" s="38" t="str">
        <f t="shared" si="96"/>
        <v/>
      </c>
      <c r="BE317" s="38" t="str">
        <f t="shared" si="96"/>
        <v/>
      </c>
      <c r="BF317" s="38" t="str">
        <f t="shared" si="96"/>
        <v/>
      </c>
      <c r="BG317" s="38" t="str">
        <f t="shared" si="96"/>
        <v/>
      </c>
      <c r="BH317" s="39" t="str">
        <f t="shared" si="91"/>
        <v/>
      </c>
      <c r="BI317" s="76">
        <f t="shared" si="91"/>
        <v>-1</v>
      </c>
      <c r="BJ317" s="40" t="str">
        <f t="shared" si="91"/>
        <v/>
      </c>
      <c r="BK317" s="119" t="str">
        <f t="shared" si="93"/>
        <v/>
      </c>
      <c r="BL317" s="120" t="str">
        <f t="shared" si="93"/>
        <v/>
      </c>
      <c r="BM317" s="120" t="str">
        <f t="shared" si="93"/>
        <v/>
      </c>
      <c r="BN317" s="120" t="str">
        <f t="shared" si="93"/>
        <v/>
      </c>
      <c r="BO317" s="121" t="str">
        <f t="shared" si="93"/>
        <v/>
      </c>
      <c r="BP317" s="119" t="str">
        <f t="shared" si="94"/>
        <v/>
      </c>
      <c r="BQ317" s="120">
        <f t="shared" si="94"/>
        <v>0</v>
      </c>
      <c r="BR317" s="120" t="str">
        <f t="shared" si="94"/>
        <v/>
      </c>
      <c r="BS317" s="120" t="str">
        <f t="shared" si="94"/>
        <v/>
      </c>
      <c r="BT317" s="121" t="str">
        <f t="shared" si="94"/>
        <v/>
      </c>
      <c r="BU317" s="119" t="str">
        <f t="shared" si="95"/>
        <v/>
      </c>
      <c r="BV317" s="121" t="str">
        <f t="shared" si="95"/>
        <v/>
      </c>
      <c r="BW317" s="121" t="str">
        <f t="shared" si="95"/>
        <v/>
      </c>
      <c r="BX317" s="120" t="str">
        <f t="shared" si="95"/>
        <v/>
      </c>
      <c r="BY317" s="121" t="str">
        <f t="shared" si="95"/>
        <v/>
      </c>
    </row>
    <row r="318" spans="1:77" hidden="1" outlineLevel="1" x14ac:dyDescent="0.2">
      <c r="A318" t="s">
        <v>46</v>
      </c>
      <c r="B318" t="s">
        <v>46</v>
      </c>
      <c r="C318" t="s">
        <v>122</v>
      </c>
      <c r="D318" t="s">
        <v>114</v>
      </c>
      <c r="E318" t="s">
        <v>117</v>
      </c>
      <c r="F318" s="4">
        <f t="shared" si="89"/>
        <v>46323</v>
      </c>
      <c r="G318" t="s">
        <v>38</v>
      </c>
      <c r="H318" s="28">
        <v>0</v>
      </c>
      <c r="I318" s="138">
        <v>0</v>
      </c>
      <c r="J318" s="138">
        <v>0</v>
      </c>
      <c r="K318" s="2">
        <v>0</v>
      </c>
      <c r="L318" s="2">
        <v>0</v>
      </c>
      <c r="M318" s="2">
        <v>0</v>
      </c>
      <c r="N318" s="2">
        <v>0</v>
      </c>
      <c r="O318" s="2">
        <v>0</v>
      </c>
      <c r="P318" s="2">
        <v>0</v>
      </c>
      <c r="Q318" s="29">
        <v>0</v>
      </c>
      <c r="R318" s="30">
        <f t="shared" si="85"/>
        <v>0</v>
      </c>
      <c r="S318" s="30">
        <f t="shared" si="86"/>
        <v>0</v>
      </c>
      <c r="T318" t="s">
        <v>49</v>
      </c>
      <c r="U318" t="s">
        <v>49</v>
      </c>
      <c r="V318" t="s">
        <v>122</v>
      </c>
      <c r="W318" t="s">
        <v>114</v>
      </c>
      <c r="X318" t="s">
        <v>117</v>
      </c>
      <c r="Y318" s="4">
        <f t="shared" si="90"/>
        <v>45959</v>
      </c>
      <c r="Z318" t="s">
        <v>38</v>
      </c>
      <c r="AA318" s="28">
        <v>1</v>
      </c>
      <c r="AB318" s="138">
        <v>1</v>
      </c>
      <c r="AC318" s="138">
        <v>0</v>
      </c>
      <c r="AD318" s="2">
        <v>0</v>
      </c>
      <c r="AE318" s="2">
        <v>0</v>
      </c>
      <c r="AF318" s="2">
        <v>335.54</v>
      </c>
      <c r="AG318" s="2">
        <v>0</v>
      </c>
      <c r="AH318" s="2">
        <v>0</v>
      </c>
      <c r="AI318" s="2">
        <v>0</v>
      </c>
      <c r="AJ318" s="29">
        <v>0</v>
      </c>
      <c r="AK318" s="30">
        <f t="shared" si="87"/>
        <v>1</v>
      </c>
      <c r="AL318" s="30">
        <f t="shared" si="88"/>
        <v>0</v>
      </c>
      <c r="AM318" s="2">
        <f t="shared" si="98"/>
        <v>-1</v>
      </c>
      <c r="AN318" s="2">
        <f t="shared" si="98"/>
        <v>-1</v>
      </c>
      <c r="AO318" s="2">
        <f t="shared" si="98"/>
        <v>0</v>
      </c>
      <c r="AP318" s="2">
        <f t="shared" si="98"/>
        <v>0</v>
      </c>
      <c r="AQ318" s="2">
        <f t="shared" si="92"/>
        <v>0</v>
      </c>
      <c r="AR318" s="2">
        <f t="shared" si="92"/>
        <v>-335.54</v>
      </c>
      <c r="AS318" s="2">
        <f t="shared" si="92"/>
        <v>0</v>
      </c>
      <c r="AT318" s="2">
        <f t="shared" si="92"/>
        <v>0</v>
      </c>
      <c r="AU318" s="2">
        <f t="shared" si="92"/>
        <v>0</v>
      </c>
      <c r="AV318" s="29">
        <f t="shared" si="92"/>
        <v>0</v>
      </c>
      <c r="AW318" s="30">
        <f t="shared" si="92"/>
        <v>-1</v>
      </c>
      <c r="AX318" s="31">
        <f t="shared" si="92"/>
        <v>0</v>
      </c>
      <c r="AY318" s="38">
        <f t="shared" si="97"/>
        <v>-1</v>
      </c>
      <c r="AZ318" s="38">
        <f t="shared" si="97"/>
        <v>-1</v>
      </c>
      <c r="BA318" s="38" t="str">
        <f t="shared" si="97"/>
        <v/>
      </c>
      <c r="BB318" s="38" t="str">
        <f t="shared" si="96"/>
        <v/>
      </c>
      <c r="BC318" s="38" t="str">
        <f t="shared" si="96"/>
        <v/>
      </c>
      <c r="BD318" s="38">
        <f t="shared" si="96"/>
        <v>-1</v>
      </c>
      <c r="BE318" s="38" t="str">
        <f t="shared" si="96"/>
        <v/>
      </c>
      <c r="BF318" s="38" t="str">
        <f t="shared" si="96"/>
        <v/>
      </c>
      <c r="BG318" s="38" t="str">
        <f t="shared" si="96"/>
        <v/>
      </c>
      <c r="BH318" s="39" t="str">
        <f t="shared" si="91"/>
        <v/>
      </c>
      <c r="BI318" s="76">
        <f t="shared" si="91"/>
        <v>-1</v>
      </c>
      <c r="BJ318" s="40" t="str">
        <f t="shared" si="91"/>
        <v/>
      </c>
      <c r="BK318" s="119" t="str">
        <f t="shared" si="93"/>
        <v/>
      </c>
      <c r="BL318" s="120" t="str">
        <f t="shared" si="93"/>
        <v/>
      </c>
      <c r="BM318" s="120" t="str">
        <f t="shared" si="93"/>
        <v/>
      </c>
      <c r="BN318" s="120" t="str">
        <f t="shared" si="93"/>
        <v/>
      </c>
      <c r="BO318" s="121" t="str">
        <f t="shared" si="93"/>
        <v/>
      </c>
      <c r="BP318" s="119">
        <f t="shared" si="94"/>
        <v>335.54</v>
      </c>
      <c r="BQ318" s="120">
        <f t="shared" si="94"/>
        <v>0</v>
      </c>
      <c r="BR318" s="120" t="str">
        <f t="shared" si="94"/>
        <v/>
      </c>
      <c r="BS318" s="120" t="str">
        <f t="shared" si="94"/>
        <v/>
      </c>
      <c r="BT318" s="121" t="str">
        <f t="shared" si="94"/>
        <v/>
      </c>
      <c r="BU318" s="119" t="str">
        <f t="shared" si="95"/>
        <v/>
      </c>
      <c r="BV318" s="121" t="str">
        <f t="shared" si="95"/>
        <v/>
      </c>
      <c r="BW318" s="121" t="str">
        <f t="shared" si="95"/>
        <v/>
      </c>
      <c r="BX318" s="120" t="str">
        <f t="shared" si="95"/>
        <v/>
      </c>
      <c r="BY318" s="121" t="str">
        <f t="shared" si="95"/>
        <v/>
      </c>
    </row>
    <row r="319" spans="1:77" hidden="1" outlineLevel="1" x14ac:dyDescent="0.2">
      <c r="A319" t="s">
        <v>46</v>
      </c>
      <c r="B319" t="s">
        <v>46</v>
      </c>
      <c r="C319" t="s">
        <v>122</v>
      </c>
      <c r="D319" t="s">
        <v>114</v>
      </c>
      <c r="E319" t="s">
        <v>117</v>
      </c>
      <c r="F319" s="4">
        <f t="shared" si="89"/>
        <v>46324</v>
      </c>
      <c r="G319" t="s">
        <v>39</v>
      </c>
      <c r="H319" s="28">
        <v>0</v>
      </c>
      <c r="I319" s="138">
        <v>0</v>
      </c>
      <c r="J319" s="138">
        <v>0</v>
      </c>
      <c r="K319" s="2">
        <v>0</v>
      </c>
      <c r="L319" s="2">
        <v>0</v>
      </c>
      <c r="M319" s="2">
        <v>0</v>
      </c>
      <c r="N319" s="2">
        <v>0</v>
      </c>
      <c r="O319" s="2">
        <v>0</v>
      </c>
      <c r="P319" s="2">
        <v>0</v>
      </c>
      <c r="Q319" s="29">
        <v>0</v>
      </c>
      <c r="R319" s="30">
        <f t="shared" si="85"/>
        <v>0</v>
      </c>
      <c r="S319" s="30">
        <f t="shared" si="86"/>
        <v>0</v>
      </c>
      <c r="T319" t="s">
        <v>49</v>
      </c>
      <c r="U319" t="s">
        <v>49</v>
      </c>
      <c r="V319" t="s">
        <v>122</v>
      </c>
      <c r="W319" t="s">
        <v>114</v>
      </c>
      <c r="X319" t="s">
        <v>117</v>
      </c>
      <c r="Y319" s="4">
        <f t="shared" si="90"/>
        <v>45960</v>
      </c>
      <c r="Z319" t="s">
        <v>39</v>
      </c>
      <c r="AA319" s="28">
        <v>2</v>
      </c>
      <c r="AB319" s="138">
        <v>0</v>
      </c>
      <c r="AC319" s="138">
        <v>0</v>
      </c>
      <c r="AD319" s="2">
        <v>0</v>
      </c>
      <c r="AE319" s="2">
        <v>0</v>
      </c>
      <c r="AF319" s="2">
        <v>197.91</v>
      </c>
      <c r="AG319" s="2">
        <v>0</v>
      </c>
      <c r="AH319" s="2">
        <v>0</v>
      </c>
      <c r="AI319" s="2">
        <v>0</v>
      </c>
      <c r="AJ319" s="29">
        <v>0</v>
      </c>
      <c r="AK319" s="30">
        <f t="shared" si="87"/>
        <v>0</v>
      </c>
      <c r="AL319" s="30">
        <f t="shared" si="88"/>
        <v>0</v>
      </c>
      <c r="AM319" s="2">
        <f t="shared" si="98"/>
        <v>-2</v>
      </c>
      <c r="AN319" s="2">
        <f t="shared" si="98"/>
        <v>0</v>
      </c>
      <c r="AO319" s="2">
        <f t="shared" si="98"/>
        <v>0</v>
      </c>
      <c r="AP319" s="2">
        <f t="shared" si="98"/>
        <v>0</v>
      </c>
      <c r="AQ319" s="2">
        <f t="shared" si="92"/>
        <v>0</v>
      </c>
      <c r="AR319" s="2">
        <f t="shared" si="92"/>
        <v>-197.91</v>
      </c>
      <c r="AS319" s="2">
        <f t="shared" si="92"/>
        <v>0</v>
      </c>
      <c r="AT319" s="2">
        <f t="shared" si="92"/>
        <v>0</v>
      </c>
      <c r="AU319" s="2">
        <f t="shared" si="92"/>
        <v>0</v>
      </c>
      <c r="AV319" s="29">
        <f t="shared" si="92"/>
        <v>0</v>
      </c>
      <c r="AW319" s="30">
        <f t="shared" si="92"/>
        <v>0</v>
      </c>
      <c r="AX319" s="31">
        <f t="shared" si="92"/>
        <v>0</v>
      </c>
      <c r="AY319" s="38">
        <f t="shared" si="97"/>
        <v>-1</v>
      </c>
      <c r="AZ319" s="38" t="str">
        <f t="shared" si="97"/>
        <v/>
      </c>
      <c r="BA319" s="38" t="str">
        <f t="shared" si="97"/>
        <v/>
      </c>
      <c r="BB319" s="38" t="str">
        <f t="shared" si="96"/>
        <v/>
      </c>
      <c r="BC319" s="38" t="str">
        <f t="shared" si="96"/>
        <v/>
      </c>
      <c r="BD319" s="38">
        <f t="shared" si="96"/>
        <v>-1</v>
      </c>
      <c r="BE319" s="38" t="str">
        <f t="shared" si="96"/>
        <v/>
      </c>
      <c r="BF319" s="38" t="str">
        <f t="shared" si="96"/>
        <v/>
      </c>
      <c r="BG319" s="38" t="str">
        <f t="shared" si="96"/>
        <v/>
      </c>
      <c r="BH319" s="39" t="str">
        <f t="shared" si="91"/>
        <v/>
      </c>
      <c r="BI319" s="76" t="str">
        <f t="shared" si="91"/>
        <v/>
      </c>
      <c r="BJ319" s="40" t="str">
        <f t="shared" si="91"/>
        <v/>
      </c>
      <c r="BK319" s="119" t="str">
        <f t="shared" si="93"/>
        <v/>
      </c>
      <c r="BL319" s="120" t="str">
        <f t="shared" si="93"/>
        <v/>
      </c>
      <c r="BM319" s="120" t="str">
        <f t="shared" si="93"/>
        <v/>
      </c>
      <c r="BN319" s="120" t="str">
        <f t="shared" si="93"/>
        <v/>
      </c>
      <c r="BO319" s="121" t="str">
        <f t="shared" si="93"/>
        <v/>
      </c>
      <c r="BP319" s="119">
        <f t="shared" si="94"/>
        <v>98.954999999999998</v>
      </c>
      <c r="BQ319" s="120" t="str">
        <f t="shared" si="94"/>
        <v/>
      </c>
      <c r="BR319" s="120" t="str">
        <f t="shared" si="94"/>
        <v/>
      </c>
      <c r="BS319" s="120" t="str">
        <f t="shared" si="94"/>
        <v/>
      </c>
      <c r="BT319" s="121" t="str">
        <f t="shared" si="94"/>
        <v/>
      </c>
      <c r="BU319" s="119" t="str">
        <f t="shared" si="95"/>
        <v/>
      </c>
      <c r="BV319" s="121" t="str">
        <f t="shared" si="95"/>
        <v/>
      </c>
      <c r="BW319" s="121" t="str">
        <f t="shared" si="95"/>
        <v/>
      </c>
      <c r="BX319" s="120" t="str">
        <f t="shared" si="95"/>
        <v/>
      </c>
      <c r="BY319" s="121" t="str">
        <f t="shared" si="95"/>
        <v/>
      </c>
    </row>
    <row r="320" spans="1:77" hidden="1" outlineLevel="1" x14ac:dyDescent="0.2">
      <c r="A320" t="s">
        <v>46</v>
      </c>
      <c r="B320" t="s">
        <v>46</v>
      </c>
      <c r="C320" t="s">
        <v>122</v>
      </c>
      <c r="D320" t="s">
        <v>114</v>
      </c>
      <c r="E320" t="s">
        <v>117</v>
      </c>
      <c r="F320" s="4">
        <f t="shared" si="89"/>
        <v>46325</v>
      </c>
      <c r="G320" t="s">
        <v>40</v>
      </c>
      <c r="H320" s="28">
        <v>0</v>
      </c>
      <c r="I320" s="138">
        <v>0</v>
      </c>
      <c r="J320" s="138">
        <v>0</v>
      </c>
      <c r="K320" s="2">
        <v>0</v>
      </c>
      <c r="L320" s="2">
        <v>0</v>
      </c>
      <c r="M320" s="2">
        <v>0</v>
      </c>
      <c r="N320" s="2">
        <v>0</v>
      </c>
      <c r="O320" s="2">
        <v>0</v>
      </c>
      <c r="P320" s="2">
        <v>0</v>
      </c>
      <c r="Q320" s="29">
        <v>0</v>
      </c>
      <c r="R320" s="30">
        <f t="shared" si="85"/>
        <v>0</v>
      </c>
      <c r="S320" s="30">
        <f t="shared" si="86"/>
        <v>0</v>
      </c>
      <c r="T320" t="s">
        <v>49</v>
      </c>
      <c r="U320" t="s">
        <v>49</v>
      </c>
      <c r="V320" t="s">
        <v>122</v>
      </c>
      <c r="W320" t="s">
        <v>114</v>
      </c>
      <c r="X320" t="s">
        <v>117</v>
      </c>
      <c r="Y320" s="4">
        <f t="shared" si="90"/>
        <v>45961</v>
      </c>
      <c r="Z320" t="s">
        <v>40</v>
      </c>
      <c r="AA320" s="28">
        <v>1</v>
      </c>
      <c r="AB320" s="138">
        <v>0</v>
      </c>
      <c r="AC320" s="138">
        <v>0</v>
      </c>
      <c r="AD320" s="2">
        <v>0</v>
      </c>
      <c r="AE320" s="2">
        <v>0</v>
      </c>
      <c r="AF320" s="2">
        <v>151.88999999999999</v>
      </c>
      <c r="AG320" s="2">
        <v>0</v>
      </c>
      <c r="AH320" s="2">
        <v>0</v>
      </c>
      <c r="AI320" s="2">
        <v>0</v>
      </c>
      <c r="AJ320" s="29">
        <v>0</v>
      </c>
      <c r="AK320" s="30">
        <f t="shared" si="87"/>
        <v>0</v>
      </c>
      <c r="AL320" s="30">
        <f t="shared" si="88"/>
        <v>0</v>
      </c>
      <c r="AM320" s="2">
        <f t="shared" si="98"/>
        <v>-1</v>
      </c>
      <c r="AN320" s="2">
        <f t="shared" si="98"/>
        <v>0</v>
      </c>
      <c r="AO320" s="2">
        <f t="shared" si="98"/>
        <v>0</v>
      </c>
      <c r="AP320" s="2">
        <f t="shared" si="98"/>
        <v>0</v>
      </c>
      <c r="AQ320" s="2">
        <f t="shared" si="92"/>
        <v>0</v>
      </c>
      <c r="AR320" s="2">
        <f t="shared" si="92"/>
        <v>-151.88999999999999</v>
      </c>
      <c r="AS320" s="2">
        <f t="shared" si="92"/>
        <v>0</v>
      </c>
      <c r="AT320" s="2">
        <f t="shared" si="92"/>
        <v>0</v>
      </c>
      <c r="AU320" s="2">
        <f t="shared" si="92"/>
        <v>0</v>
      </c>
      <c r="AV320" s="29">
        <f t="shared" si="92"/>
        <v>0</v>
      </c>
      <c r="AW320" s="30">
        <f t="shared" si="92"/>
        <v>0</v>
      </c>
      <c r="AX320" s="31">
        <f t="shared" si="92"/>
        <v>0</v>
      </c>
      <c r="AY320" s="38">
        <f t="shared" si="97"/>
        <v>-1</v>
      </c>
      <c r="AZ320" s="38" t="str">
        <f t="shared" si="97"/>
        <v/>
      </c>
      <c r="BA320" s="38" t="str">
        <f t="shared" si="97"/>
        <v/>
      </c>
      <c r="BB320" s="38" t="str">
        <f t="shared" si="96"/>
        <v/>
      </c>
      <c r="BC320" s="38" t="str">
        <f t="shared" si="96"/>
        <v/>
      </c>
      <c r="BD320" s="38">
        <f t="shared" si="96"/>
        <v>-1</v>
      </c>
      <c r="BE320" s="38" t="str">
        <f t="shared" si="96"/>
        <v/>
      </c>
      <c r="BF320" s="38" t="str">
        <f t="shared" si="96"/>
        <v/>
      </c>
      <c r="BG320" s="38" t="str">
        <f t="shared" si="96"/>
        <v/>
      </c>
      <c r="BH320" s="39" t="str">
        <f t="shared" si="91"/>
        <v/>
      </c>
      <c r="BI320" s="76" t="str">
        <f t="shared" si="91"/>
        <v/>
      </c>
      <c r="BJ320" s="40" t="str">
        <f t="shared" si="91"/>
        <v/>
      </c>
      <c r="BK320" s="119" t="str">
        <f t="shared" si="93"/>
        <v/>
      </c>
      <c r="BL320" s="120" t="str">
        <f t="shared" si="93"/>
        <v/>
      </c>
      <c r="BM320" s="120" t="str">
        <f t="shared" si="93"/>
        <v/>
      </c>
      <c r="BN320" s="120" t="str">
        <f t="shared" si="93"/>
        <v/>
      </c>
      <c r="BO320" s="121" t="str">
        <f t="shared" si="93"/>
        <v/>
      </c>
      <c r="BP320" s="119">
        <f t="shared" si="94"/>
        <v>151.88999999999999</v>
      </c>
      <c r="BQ320" s="120" t="str">
        <f t="shared" si="94"/>
        <v/>
      </c>
      <c r="BR320" s="120" t="str">
        <f t="shared" si="94"/>
        <v/>
      </c>
      <c r="BS320" s="120" t="str">
        <f t="shared" si="94"/>
        <v/>
      </c>
      <c r="BT320" s="121" t="str">
        <f t="shared" si="94"/>
        <v/>
      </c>
      <c r="BU320" s="119" t="str">
        <f t="shared" si="95"/>
        <v/>
      </c>
      <c r="BV320" s="121" t="str">
        <f t="shared" si="95"/>
        <v/>
      </c>
      <c r="BW320" s="121" t="str">
        <f t="shared" si="95"/>
        <v/>
      </c>
      <c r="BX320" s="120" t="str">
        <f t="shared" si="95"/>
        <v/>
      </c>
      <c r="BY320" s="121" t="str">
        <f t="shared" si="95"/>
        <v/>
      </c>
    </row>
    <row r="321" spans="1:77" ht="13.5" hidden="1" outlineLevel="1" thickBot="1" x14ac:dyDescent="0.25">
      <c r="A321" t="s">
        <v>46</v>
      </c>
      <c r="B321" t="s">
        <v>46</v>
      </c>
      <c r="C321" t="s">
        <v>122</v>
      </c>
      <c r="D321" t="s">
        <v>114</v>
      </c>
      <c r="E321" t="s">
        <v>117</v>
      </c>
      <c r="F321" s="59">
        <f t="shared" si="89"/>
        <v>46326</v>
      </c>
      <c r="G321" s="42" t="s">
        <v>41</v>
      </c>
      <c r="H321" s="43">
        <v>0</v>
      </c>
      <c r="I321" s="44">
        <v>0</v>
      </c>
      <c r="J321" s="44">
        <v>0</v>
      </c>
      <c r="K321" s="44">
        <v>0</v>
      </c>
      <c r="L321" s="44">
        <v>0</v>
      </c>
      <c r="M321" s="44">
        <v>0</v>
      </c>
      <c r="N321" s="44">
        <v>0</v>
      </c>
      <c r="O321" s="44">
        <v>0</v>
      </c>
      <c r="P321" s="44">
        <v>0</v>
      </c>
      <c r="Q321" s="45">
        <v>0</v>
      </c>
      <c r="R321" s="46">
        <f t="shared" si="85"/>
        <v>0</v>
      </c>
      <c r="S321" s="46">
        <f t="shared" si="86"/>
        <v>0</v>
      </c>
      <c r="T321" t="s">
        <v>49</v>
      </c>
      <c r="U321" t="s">
        <v>49</v>
      </c>
      <c r="V321" t="s">
        <v>122</v>
      </c>
      <c r="W321" t="s">
        <v>122</v>
      </c>
      <c r="X321" t="s">
        <v>117</v>
      </c>
      <c r="Y321" s="59">
        <f t="shared" si="90"/>
        <v>45962</v>
      </c>
      <c r="Z321" s="42" t="s">
        <v>41</v>
      </c>
      <c r="AA321" s="43">
        <v>0</v>
      </c>
      <c r="AB321" s="44">
        <v>0</v>
      </c>
      <c r="AC321" s="44">
        <v>0</v>
      </c>
      <c r="AD321" s="44">
        <v>0</v>
      </c>
      <c r="AE321" s="44">
        <v>0</v>
      </c>
      <c r="AF321" s="44">
        <v>0</v>
      </c>
      <c r="AG321" s="44">
        <v>0</v>
      </c>
      <c r="AH321" s="44">
        <v>0</v>
      </c>
      <c r="AI321" s="44">
        <v>0</v>
      </c>
      <c r="AJ321" s="45">
        <v>0</v>
      </c>
      <c r="AK321" s="46">
        <f t="shared" si="87"/>
        <v>0</v>
      </c>
      <c r="AL321" s="46">
        <f t="shared" si="88"/>
        <v>0</v>
      </c>
      <c r="AM321" s="44">
        <f t="shared" si="98"/>
        <v>0</v>
      </c>
      <c r="AN321" s="44">
        <f t="shared" si="98"/>
        <v>0</v>
      </c>
      <c r="AO321" s="44">
        <f t="shared" si="98"/>
        <v>0</v>
      </c>
      <c r="AP321" s="44">
        <f t="shared" si="98"/>
        <v>0</v>
      </c>
      <c r="AQ321" s="44">
        <f t="shared" si="98"/>
        <v>0</v>
      </c>
      <c r="AR321" s="44">
        <f t="shared" si="98"/>
        <v>0</v>
      </c>
      <c r="AS321" s="44">
        <f t="shared" si="98"/>
        <v>0</v>
      </c>
      <c r="AT321" s="44">
        <f t="shared" si="98"/>
        <v>0</v>
      </c>
      <c r="AU321" s="44">
        <f t="shared" si="98"/>
        <v>0</v>
      </c>
      <c r="AV321" s="45">
        <f t="shared" si="98"/>
        <v>0</v>
      </c>
      <c r="AW321" s="46">
        <f t="shared" si="98"/>
        <v>0</v>
      </c>
      <c r="AX321" s="47">
        <f t="shared" si="98"/>
        <v>0</v>
      </c>
      <c r="AY321" s="56" t="str">
        <f t="shared" si="97"/>
        <v/>
      </c>
      <c r="AZ321" s="56" t="str">
        <f t="shared" si="97"/>
        <v/>
      </c>
      <c r="BA321" s="56" t="str">
        <f t="shared" si="97"/>
        <v/>
      </c>
      <c r="BB321" s="56" t="str">
        <f t="shared" si="96"/>
        <v/>
      </c>
      <c r="BC321" s="56" t="str">
        <f t="shared" si="96"/>
        <v/>
      </c>
      <c r="BD321" s="56" t="str">
        <f t="shared" si="96"/>
        <v/>
      </c>
      <c r="BE321" s="56" t="str">
        <f t="shared" si="96"/>
        <v/>
      </c>
      <c r="BF321" s="56" t="str">
        <f t="shared" si="96"/>
        <v/>
      </c>
      <c r="BG321" s="56" t="str">
        <f t="shared" si="96"/>
        <v/>
      </c>
      <c r="BH321" s="57" t="str">
        <f t="shared" si="91"/>
        <v/>
      </c>
      <c r="BI321" s="81" t="str">
        <f t="shared" si="91"/>
        <v/>
      </c>
      <c r="BJ321" s="58" t="str">
        <f t="shared" si="91"/>
        <v/>
      </c>
      <c r="BK321" s="122" t="str">
        <f t="shared" si="93"/>
        <v/>
      </c>
      <c r="BL321" s="123" t="str">
        <f t="shared" si="93"/>
        <v/>
      </c>
      <c r="BM321" s="123" t="str">
        <f t="shared" si="93"/>
        <v/>
      </c>
      <c r="BN321" s="123" t="str">
        <f t="shared" si="93"/>
        <v/>
      </c>
      <c r="BO321" s="124" t="str">
        <f t="shared" si="93"/>
        <v/>
      </c>
      <c r="BP321" s="122" t="str">
        <f t="shared" si="94"/>
        <v/>
      </c>
      <c r="BQ321" s="123" t="str">
        <f t="shared" si="94"/>
        <v/>
      </c>
      <c r="BR321" s="123" t="str">
        <f t="shared" si="94"/>
        <v/>
      </c>
      <c r="BS321" s="123" t="str">
        <f t="shared" si="94"/>
        <v/>
      </c>
      <c r="BT321" s="124" t="str">
        <f t="shared" si="94"/>
        <v/>
      </c>
      <c r="BU321" s="122" t="str">
        <f t="shared" si="95"/>
        <v/>
      </c>
      <c r="BV321" s="124" t="str">
        <f t="shared" si="95"/>
        <v/>
      </c>
      <c r="BW321" s="124" t="str">
        <f t="shared" si="95"/>
        <v/>
      </c>
      <c r="BX321" s="123" t="str">
        <f t="shared" si="95"/>
        <v/>
      </c>
      <c r="BY321" s="124" t="str">
        <f t="shared" si="95"/>
        <v/>
      </c>
    </row>
    <row r="322" spans="1:77" hidden="1" outlineLevel="1" x14ac:dyDescent="0.2">
      <c r="A322" t="s">
        <v>46</v>
      </c>
      <c r="B322" t="s">
        <v>46</v>
      </c>
      <c r="C322" t="s">
        <v>122</v>
      </c>
      <c r="D322" t="s">
        <v>122</v>
      </c>
      <c r="E322" t="s">
        <v>118</v>
      </c>
      <c r="F322" s="4">
        <f t="shared" si="89"/>
        <v>46327</v>
      </c>
      <c r="G322" t="s">
        <v>35</v>
      </c>
      <c r="H322" s="28">
        <v>0</v>
      </c>
      <c r="I322" s="138">
        <v>0</v>
      </c>
      <c r="J322" s="138">
        <v>0</v>
      </c>
      <c r="K322" s="2">
        <v>0</v>
      </c>
      <c r="L322" s="2">
        <v>0</v>
      </c>
      <c r="M322" s="2">
        <v>0</v>
      </c>
      <c r="N322" s="2">
        <v>0</v>
      </c>
      <c r="O322" s="2">
        <v>0</v>
      </c>
      <c r="P322" s="2">
        <v>0</v>
      </c>
      <c r="Q322" s="29">
        <v>0</v>
      </c>
      <c r="R322" s="30">
        <f t="shared" si="85"/>
        <v>0</v>
      </c>
      <c r="S322" s="30">
        <f t="shared" si="86"/>
        <v>0</v>
      </c>
      <c r="T322" t="s">
        <v>49</v>
      </c>
      <c r="U322" t="s">
        <v>49</v>
      </c>
      <c r="V322" t="s">
        <v>122</v>
      </c>
      <c r="W322" t="s">
        <v>122</v>
      </c>
      <c r="X322" t="s">
        <v>118</v>
      </c>
      <c r="Y322" s="4">
        <f t="shared" si="90"/>
        <v>45963</v>
      </c>
      <c r="Z322" t="s">
        <v>35</v>
      </c>
      <c r="AA322" s="28">
        <v>0</v>
      </c>
      <c r="AB322" s="138">
        <v>0</v>
      </c>
      <c r="AC322" s="138">
        <v>0</v>
      </c>
      <c r="AD322" s="2">
        <v>0</v>
      </c>
      <c r="AE322" s="2">
        <v>0</v>
      </c>
      <c r="AF322" s="2">
        <v>0</v>
      </c>
      <c r="AG322" s="2">
        <v>0</v>
      </c>
      <c r="AH322" s="2">
        <v>0</v>
      </c>
      <c r="AI322" s="2">
        <v>0</v>
      </c>
      <c r="AJ322" s="29">
        <v>0</v>
      </c>
      <c r="AK322" s="30">
        <f t="shared" si="87"/>
        <v>0</v>
      </c>
      <c r="AL322" s="30">
        <f t="shared" si="88"/>
        <v>0</v>
      </c>
      <c r="AM322" s="2">
        <f t="shared" si="98"/>
        <v>0</v>
      </c>
      <c r="AN322" s="2">
        <f t="shared" si="98"/>
        <v>0</v>
      </c>
      <c r="AO322" s="2">
        <f t="shared" si="98"/>
        <v>0</v>
      </c>
      <c r="AP322" s="2">
        <f t="shared" si="98"/>
        <v>0</v>
      </c>
      <c r="AQ322" s="2">
        <f t="shared" si="98"/>
        <v>0</v>
      </c>
      <c r="AR322" s="2">
        <f t="shared" si="98"/>
        <v>0</v>
      </c>
      <c r="AS322" s="2">
        <f t="shared" si="98"/>
        <v>0</v>
      </c>
      <c r="AT322" s="2">
        <f t="shared" si="98"/>
        <v>0</v>
      </c>
      <c r="AU322" s="2">
        <f t="shared" si="98"/>
        <v>0</v>
      </c>
      <c r="AV322" s="29">
        <f t="shared" si="98"/>
        <v>0</v>
      </c>
      <c r="AW322" s="30">
        <f t="shared" si="98"/>
        <v>0</v>
      </c>
      <c r="AX322" s="31">
        <f t="shared" si="98"/>
        <v>0</v>
      </c>
      <c r="AY322" s="38" t="str">
        <f t="shared" si="97"/>
        <v/>
      </c>
      <c r="AZ322" s="38" t="str">
        <f t="shared" si="97"/>
        <v/>
      </c>
      <c r="BA322" s="38" t="str">
        <f t="shared" si="97"/>
        <v/>
      </c>
      <c r="BB322" s="38" t="str">
        <f t="shared" si="96"/>
        <v/>
      </c>
      <c r="BC322" s="38" t="str">
        <f t="shared" si="96"/>
        <v/>
      </c>
      <c r="BD322" s="38" t="str">
        <f t="shared" si="96"/>
        <v/>
      </c>
      <c r="BE322" s="38" t="str">
        <f t="shared" si="96"/>
        <v/>
      </c>
      <c r="BF322" s="38" t="str">
        <f t="shared" si="96"/>
        <v/>
      </c>
      <c r="BG322" s="38" t="str">
        <f t="shared" si="96"/>
        <v/>
      </c>
      <c r="BH322" s="39" t="str">
        <f t="shared" si="91"/>
        <v/>
      </c>
      <c r="BI322" s="76" t="str">
        <f t="shared" si="91"/>
        <v/>
      </c>
      <c r="BJ322" s="40" t="str">
        <f t="shared" si="91"/>
        <v/>
      </c>
      <c r="BK322" s="116" t="str">
        <f t="shared" si="93"/>
        <v/>
      </c>
      <c r="BL322" s="117" t="str">
        <f t="shared" si="93"/>
        <v/>
      </c>
      <c r="BM322" s="117" t="str">
        <f t="shared" si="93"/>
        <v/>
      </c>
      <c r="BN322" s="117" t="str">
        <f t="shared" si="93"/>
        <v/>
      </c>
      <c r="BO322" s="118" t="str">
        <f t="shared" si="93"/>
        <v/>
      </c>
      <c r="BP322" s="116" t="str">
        <f t="shared" si="94"/>
        <v/>
      </c>
      <c r="BQ322" s="117" t="str">
        <f t="shared" si="94"/>
        <v/>
      </c>
      <c r="BR322" s="117" t="str">
        <f t="shared" si="94"/>
        <v/>
      </c>
      <c r="BS322" s="117" t="str">
        <f t="shared" si="94"/>
        <v/>
      </c>
      <c r="BT322" s="118" t="str">
        <f t="shared" si="94"/>
        <v/>
      </c>
      <c r="BU322" s="116" t="str">
        <f t="shared" si="95"/>
        <v/>
      </c>
      <c r="BV322" s="118" t="str">
        <f t="shared" si="95"/>
        <v/>
      </c>
      <c r="BW322" s="118" t="str">
        <f t="shared" si="95"/>
        <v/>
      </c>
      <c r="BX322" s="117" t="str">
        <f t="shared" si="95"/>
        <v/>
      </c>
      <c r="BY322" s="118" t="str">
        <f t="shared" si="95"/>
        <v/>
      </c>
    </row>
    <row r="323" spans="1:77" hidden="1" outlineLevel="1" x14ac:dyDescent="0.2">
      <c r="A323" t="s">
        <v>46</v>
      </c>
      <c r="B323" t="s">
        <v>46</v>
      </c>
      <c r="C323" t="s">
        <v>122</v>
      </c>
      <c r="D323" t="s">
        <v>122</v>
      </c>
      <c r="E323" t="s">
        <v>118</v>
      </c>
      <c r="F323" s="4">
        <f t="shared" si="89"/>
        <v>46328</v>
      </c>
      <c r="G323" t="s">
        <v>36</v>
      </c>
      <c r="H323" s="28">
        <v>0</v>
      </c>
      <c r="I323" s="138">
        <v>0</v>
      </c>
      <c r="J323" s="138">
        <v>0</v>
      </c>
      <c r="K323" s="2">
        <v>0</v>
      </c>
      <c r="L323" s="2">
        <v>0</v>
      </c>
      <c r="M323" s="2">
        <v>0</v>
      </c>
      <c r="N323" s="2">
        <v>0</v>
      </c>
      <c r="O323" s="2">
        <v>0</v>
      </c>
      <c r="P323" s="2">
        <v>0</v>
      </c>
      <c r="Q323" s="29">
        <v>0</v>
      </c>
      <c r="R323" s="30">
        <f t="shared" si="85"/>
        <v>0</v>
      </c>
      <c r="S323" s="30">
        <f t="shared" si="86"/>
        <v>0</v>
      </c>
      <c r="T323" t="s">
        <v>49</v>
      </c>
      <c r="U323" t="s">
        <v>49</v>
      </c>
      <c r="V323" t="s">
        <v>122</v>
      </c>
      <c r="W323" t="s">
        <v>122</v>
      </c>
      <c r="X323" t="s">
        <v>118</v>
      </c>
      <c r="Y323" s="4">
        <f t="shared" si="90"/>
        <v>45964</v>
      </c>
      <c r="Z323" t="s">
        <v>36</v>
      </c>
      <c r="AA323" s="28">
        <v>0</v>
      </c>
      <c r="AB323" s="138">
        <v>0</v>
      </c>
      <c r="AC323" s="138">
        <v>0</v>
      </c>
      <c r="AD323" s="2">
        <v>0</v>
      </c>
      <c r="AE323" s="2">
        <v>0</v>
      </c>
      <c r="AF323" s="2">
        <v>0</v>
      </c>
      <c r="AG323" s="2">
        <v>0</v>
      </c>
      <c r="AH323" s="2">
        <v>0</v>
      </c>
      <c r="AI323" s="2">
        <v>0</v>
      </c>
      <c r="AJ323" s="29">
        <v>0</v>
      </c>
      <c r="AK323" s="30">
        <f t="shared" si="87"/>
        <v>0</v>
      </c>
      <c r="AL323" s="30">
        <f t="shared" si="88"/>
        <v>0</v>
      </c>
      <c r="AM323" s="2">
        <f t="shared" si="98"/>
        <v>0</v>
      </c>
      <c r="AN323" s="2">
        <f t="shared" si="98"/>
        <v>0</v>
      </c>
      <c r="AO323" s="2">
        <f t="shared" si="98"/>
        <v>0</v>
      </c>
      <c r="AP323" s="2">
        <f t="shared" si="98"/>
        <v>0</v>
      </c>
      <c r="AQ323" s="2">
        <f t="shared" si="98"/>
        <v>0</v>
      </c>
      <c r="AR323" s="2">
        <f t="shared" si="98"/>
        <v>0</v>
      </c>
      <c r="AS323" s="2">
        <f t="shared" si="98"/>
        <v>0</v>
      </c>
      <c r="AT323" s="2">
        <f t="shared" si="98"/>
        <v>0</v>
      </c>
      <c r="AU323" s="2">
        <f t="shared" si="98"/>
        <v>0</v>
      </c>
      <c r="AV323" s="29">
        <f t="shared" si="98"/>
        <v>0</v>
      </c>
      <c r="AW323" s="30">
        <f t="shared" si="98"/>
        <v>0</v>
      </c>
      <c r="AX323" s="31">
        <f t="shared" si="98"/>
        <v>0</v>
      </c>
      <c r="AY323" s="38" t="str">
        <f t="shared" si="97"/>
        <v/>
      </c>
      <c r="AZ323" s="38" t="str">
        <f t="shared" si="97"/>
        <v/>
      </c>
      <c r="BA323" s="38" t="str">
        <f t="shared" si="97"/>
        <v/>
      </c>
      <c r="BB323" s="38" t="str">
        <f t="shared" si="96"/>
        <v/>
      </c>
      <c r="BC323" s="38" t="str">
        <f t="shared" si="96"/>
        <v/>
      </c>
      <c r="BD323" s="38" t="str">
        <f t="shared" si="96"/>
        <v/>
      </c>
      <c r="BE323" s="38" t="str">
        <f t="shared" si="96"/>
        <v/>
      </c>
      <c r="BF323" s="38" t="str">
        <f t="shared" si="96"/>
        <v/>
      </c>
      <c r="BG323" s="38" t="str">
        <f t="shared" si="96"/>
        <v/>
      </c>
      <c r="BH323" s="39" t="str">
        <f t="shared" si="91"/>
        <v/>
      </c>
      <c r="BI323" s="76" t="str">
        <f t="shared" si="91"/>
        <v/>
      </c>
      <c r="BJ323" s="40" t="str">
        <f t="shared" si="91"/>
        <v/>
      </c>
      <c r="BK323" s="119" t="str">
        <f t="shared" si="93"/>
        <v/>
      </c>
      <c r="BL323" s="120" t="str">
        <f t="shared" si="93"/>
        <v/>
      </c>
      <c r="BM323" s="120" t="str">
        <f t="shared" si="93"/>
        <v/>
      </c>
      <c r="BN323" s="120" t="str">
        <f t="shared" si="93"/>
        <v/>
      </c>
      <c r="BO323" s="121" t="str">
        <f t="shared" si="93"/>
        <v/>
      </c>
      <c r="BP323" s="119" t="str">
        <f t="shared" si="94"/>
        <v/>
      </c>
      <c r="BQ323" s="120" t="str">
        <f t="shared" si="94"/>
        <v/>
      </c>
      <c r="BR323" s="120" t="str">
        <f t="shared" si="94"/>
        <v/>
      </c>
      <c r="BS323" s="120" t="str">
        <f t="shared" si="94"/>
        <v/>
      </c>
      <c r="BT323" s="121" t="str">
        <f t="shared" si="94"/>
        <v/>
      </c>
      <c r="BU323" s="119" t="str">
        <f t="shared" si="95"/>
        <v/>
      </c>
      <c r="BV323" s="121" t="str">
        <f t="shared" si="95"/>
        <v/>
      </c>
      <c r="BW323" s="121" t="str">
        <f t="shared" si="95"/>
        <v/>
      </c>
      <c r="BX323" s="120" t="str">
        <f t="shared" si="95"/>
        <v/>
      </c>
      <c r="BY323" s="121" t="str">
        <f t="shared" si="95"/>
        <v/>
      </c>
    </row>
    <row r="324" spans="1:77" hidden="1" outlineLevel="1" x14ac:dyDescent="0.2">
      <c r="A324" t="s">
        <v>46</v>
      </c>
      <c r="B324" t="s">
        <v>46</v>
      </c>
      <c r="C324" t="s">
        <v>122</v>
      </c>
      <c r="D324" t="s">
        <v>122</v>
      </c>
      <c r="E324" t="s">
        <v>118</v>
      </c>
      <c r="F324" s="4">
        <f t="shared" si="89"/>
        <v>46329</v>
      </c>
      <c r="G324" t="s">
        <v>37</v>
      </c>
      <c r="H324" s="28">
        <v>0</v>
      </c>
      <c r="I324" s="138">
        <v>0</v>
      </c>
      <c r="J324" s="138">
        <v>0</v>
      </c>
      <c r="K324" s="2">
        <v>0</v>
      </c>
      <c r="L324" s="2">
        <v>0</v>
      </c>
      <c r="M324" s="2">
        <v>0</v>
      </c>
      <c r="N324" s="2">
        <v>0</v>
      </c>
      <c r="O324" s="2">
        <v>0</v>
      </c>
      <c r="P324" s="2">
        <v>0</v>
      </c>
      <c r="Q324" s="29">
        <v>0</v>
      </c>
      <c r="R324" s="30">
        <f t="shared" si="85"/>
        <v>0</v>
      </c>
      <c r="S324" s="30">
        <f t="shared" si="86"/>
        <v>0</v>
      </c>
      <c r="T324" t="s">
        <v>49</v>
      </c>
      <c r="U324" t="s">
        <v>49</v>
      </c>
      <c r="V324" t="s">
        <v>122</v>
      </c>
      <c r="W324" t="s">
        <v>122</v>
      </c>
      <c r="X324" t="s">
        <v>118</v>
      </c>
      <c r="Y324" s="4">
        <f t="shared" si="90"/>
        <v>45965</v>
      </c>
      <c r="Z324" t="s">
        <v>37</v>
      </c>
      <c r="AA324" s="28">
        <v>4</v>
      </c>
      <c r="AB324" s="138">
        <v>0</v>
      </c>
      <c r="AC324" s="138">
        <v>0</v>
      </c>
      <c r="AD324" s="2">
        <v>0</v>
      </c>
      <c r="AE324" s="2">
        <v>0</v>
      </c>
      <c r="AF324" s="2">
        <v>821.29</v>
      </c>
      <c r="AG324" s="2">
        <v>0</v>
      </c>
      <c r="AH324" s="2">
        <v>0</v>
      </c>
      <c r="AI324" s="2">
        <v>0</v>
      </c>
      <c r="AJ324" s="29">
        <v>0</v>
      </c>
      <c r="AK324" s="30">
        <f t="shared" si="87"/>
        <v>0</v>
      </c>
      <c r="AL324" s="30">
        <f t="shared" si="88"/>
        <v>0</v>
      </c>
      <c r="AM324" s="2">
        <f t="shared" si="98"/>
        <v>-4</v>
      </c>
      <c r="AN324" s="2">
        <f t="shared" si="98"/>
        <v>0</v>
      </c>
      <c r="AO324" s="2">
        <f t="shared" si="98"/>
        <v>0</v>
      </c>
      <c r="AP324" s="2">
        <f t="shared" si="98"/>
        <v>0</v>
      </c>
      <c r="AQ324" s="2">
        <f t="shared" si="98"/>
        <v>0</v>
      </c>
      <c r="AR324" s="2">
        <f t="shared" si="98"/>
        <v>-821.29</v>
      </c>
      <c r="AS324" s="2">
        <f t="shared" si="98"/>
        <v>0</v>
      </c>
      <c r="AT324" s="2">
        <f t="shared" si="98"/>
        <v>0</v>
      </c>
      <c r="AU324" s="2">
        <f t="shared" si="98"/>
        <v>0</v>
      </c>
      <c r="AV324" s="29">
        <f t="shared" si="98"/>
        <v>0</v>
      </c>
      <c r="AW324" s="30">
        <f t="shared" si="98"/>
        <v>0</v>
      </c>
      <c r="AX324" s="31">
        <f t="shared" si="98"/>
        <v>0</v>
      </c>
      <c r="AY324" s="38">
        <f t="shared" si="97"/>
        <v>-1</v>
      </c>
      <c r="AZ324" s="38" t="str">
        <f t="shared" si="97"/>
        <v/>
      </c>
      <c r="BA324" s="38" t="str">
        <f t="shared" si="97"/>
        <v/>
      </c>
      <c r="BB324" s="38" t="str">
        <f t="shared" si="96"/>
        <v/>
      </c>
      <c r="BC324" s="38" t="str">
        <f t="shared" si="96"/>
        <v/>
      </c>
      <c r="BD324" s="38">
        <f t="shared" si="96"/>
        <v>-1</v>
      </c>
      <c r="BE324" s="38" t="str">
        <f t="shared" si="96"/>
        <v/>
      </c>
      <c r="BF324" s="38" t="str">
        <f t="shared" si="96"/>
        <v/>
      </c>
      <c r="BG324" s="38" t="str">
        <f t="shared" si="96"/>
        <v/>
      </c>
      <c r="BH324" s="39" t="str">
        <f t="shared" si="91"/>
        <v/>
      </c>
      <c r="BI324" s="76" t="str">
        <f t="shared" si="91"/>
        <v/>
      </c>
      <c r="BJ324" s="40" t="str">
        <f t="shared" si="91"/>
        <v/>
      </c>
      <c r="BK324" s="119" t="str">
        <f t="shared" si="93"/>
        <v/>
      </c>
      <c r="BL324" s="120" t="str">
        <f t="shared" si="93"/>
        <v/>
      </c>
      <c r="BM324" s="120" t="str">
        <f t="shared" si="93"/>
        <v/>
      </c>
      <c r="BN324" s="120" t="str">
        <f t="shared" si="93"/>
        <v/>
      </c>
      <c r="BO324" s="121" t="str">
        <f t="shared" si="93"/>
        <v/>
      </c>
      <c r="BP324" s="119">
        <f t="shared" si="94"/>
        <v>205.32249999999999</v>
      </c>
      <c r="BQ324" s="120" t="str">
        <f t="shared" si="94"/>
        <v/>
      </c>
      <c r="BR324" s="120" t="str">
        <f t="shared" si="94"/>
        <v/>
      </c>
      <c r="BS324" s="120" t="str">
        <f t="shared" si="94"/>
        <v/>
      </c>
      <c r="BT324" s="121" t="str">
        <f t="shared" si="94"/>
        <v/>
      </c>
      <c r="BU324" s="119" t="str">
        <f t="shared" si="95"/>
        <v/>
      </c>
      <c r="BV324" s="121" t="str">
        <f t="shared" si="95"/>
        <v/>
      </c>
      <c r="BW324" s="121" t="str">
        <f t="shared" si="95"/>
        <v/>
      </c>
      <c r="BX324" s="120" t="str">
        <f t="shared" si="95"/>
        <v/>
      </c>
      <c r="BY324" s="121" t="str">
        <f t="shared" si="95"/>
        <v/>
      </c>
    </row>
    <row r="325" spans="1:77" hidden="1" outlineLevel="1" x14ac:dyDescent="0.2">
      <c r="A325" t="s">
        <v>46</v>
      </c>
      <c r="B325" t="s">
        <v>46</v>
      </c>
      <c r="C325" t="s">
        <v>122</v>
      </c>
      <c r="D325" t="s">
        <v>122</v>
      </c>
      <c r="E325" t="s">
        <v>118</v>
      </c>
      <c r="F325" s="4">
        <f t="shared" si="89"/>
        <v>46330</v>
      </c>
      <c r="G325" t="s">
        <v>38</v>
      </c>
      <c r="H325" s="28">
        <v>0</v>
      </c>
      <c r="I325" s="138">
        <v>0</v>
      </c>
      <c r="J325" s="138">
        <v>0</v>
      </c>
      <c r="K325" s="2">
        <v>0</v>
      </c>
      <c r="L325" s="2">
        <v>0</v>
      </c>
      <c r="M325" s="2">
        <v>0</v>
      </c>
      <c r="N325" s="2">
        <v>0</v>
      </c>
      <c r="O325" s="2">
        <v>0</v>
      </c>
      <c r="P325" s="2">
        <v>0</v>
      </c>
      <c r="Q325" s="29">
        <v>0</v>
      </c>
      <c r="R325" s="30">
        <f t="shared" si="85"/>
        <v>0</v>
      </c>
      <c r="S325" s="30">
        <f t="shared" si="86"/>
        <v>0</v>
      </c>
      <c r="T325" t="s">
        <v>49</v>
      </c>
      <c r="U325" t="s">
        <v>49</v>
      </c>
      <c r="V325" t="s">
        <v>122</v>
      </c>
      <c r="W325" t="s">
        <v>122</v>
      </c>
      <c r="X325" t="s">
        <v>118</v>
      </c>
      <c r="Y325" s="4">
        <f t="shared" si="90"/>
        <v>45966</v>
      </c>
      <c r="Z325" t="s">
        <v>38</v>
      </c>
      <c r="AA325" s="28">
        <v>1</v>
      </c>
      <c r="AB325" s="138">
        <v>0</v>
      </c>
      <c r="AC325" s="138">
        <v>0</v>
      </c>
      <c r="AD325" s="2">
        <v>0</v>
      </c>
      <c r="AE325" s="2">
        <v>0</v>
      </c>
      <c r="AF325" s="2">
        <v>44.23</v>
      </c>
      <c r="AG325" s="2">
        <v>0</v>
      </c>
      <c r="AH325" s="2">
        <v>0</v>
      </c>
      <c r="AI325" s="2">
        <v>0</v>
      </c>
      <c r="AJ325" s="29">
        <v>0</v>
      </c>
      <c r="AK325" s="30">
        <f t="shared" si="87"/>
        <v>0</v>
      </c>
      <c r="AL325" s="30">
        <f t="shared" si="88"/>
        <v>0</v>
      </c>
      <c r="AM325" s="2">
        <f t="shared" si="98"/>
        <v>-1</v>
      </c>
      <c r="AN325" s="2">
        <f t="shared" si="98"/>
        <v>0</v>
      </c>
      <c r="AO325" s="2">
        <f t="shared" si="98"/>
        <v>0</v>
      </c>
      <c r="AP325" s="2">
        <f t="shared" si="98"/>
        <v>0</v>
      </c>
      <c r="AQ325" s="2">
        <f t="shared" si="98"/>
        <v>0</v>
      </c>
      <c r="AR325" s="2">
        <f t="shared" si="98"/>
        <v>-44.23</v>
      </c>
      <c r="AS325" s="2">
        <f t="shared" si="98"/>
        <v>0</v>
      </c>
      <c r="AT325" s="2">
        <f t="shared" si="98"/>
        <v>0</v>
      </c>
      <c r="AU325" s="2">
        <f t="shared" si="98"/>
        <v>0</v>
      </c>
      <c r="AV325" s="29">
        <f t="shared" si="98"/>
        <v>0</v>
      </c>
      <c r="AW325" s="30">
        <f t="shared" si="98"/>
        <v>0</v>
      </c>
      <c r="AX325" s="31">
        <f t="shared" si="98"/>
        <v>0</v>
      </c>
      <c r="AY325" s="38">
        <f t="shared" si="97"/>
        <v>-1</v>
      </c>
      <c r="AZ325" s="38" t="str">
        <f t="shared" si="97"/>
        <v/>
      </c>
      <c r="BA325" s="38" t="str">
        <f t="shared" si="97"/>
        <v/>
      </c>
      <c r="BB325" s="38" t="str">
        <f t="shared" si="96"/>
        <v/>
      </c>
      <c r="BC325" s="38" t="str">
        <f t="shared" si="96"/>
        <v/>
      </c>
      <c r="BD325" s="38">
        <f t="shared" si="96"/>
        <v>-1</v>
      </c>
      <c r="BE325" s="38" t="str">
        <f t="shared" si="96"/>
        <v/>
      </c>
      <c r="BF325" s="38" t="str">
        <f t="shared" si="96"/>
        <v/>
      </c>
      <c r="BG325" s="38" t="str">
        <f t="shared" si="96"/>
        <v/>
      </c>
      <c r="BH325" s="39" t="str">
        <f t="shared" si="91"/>
        <v/>
      </c>
      <c r="BI325" s="76" t="str">
        <f t="shared" si="91"/>
        <v/>
      </c>
      <c r="BJ325" s="40" t="str">
        <f t="shared" si="91"/>
        <v/>
      </c>
      <c r="BK325" s="119" t="str">
        <f t="shared" si="93"/>
        <v/>
      </c>
      <c r="BL325" s="120" t="str">
        <f t="shared" si="93"/>
        <v/>
      </c>
      <c r="BM325" s="120" t="str">
        <f t="shared" si="93"/>
        <v/>
      </c>
      <c r="BN325" s="120" t="str">
        <f t="shared" si="93"/>
        <v/>
      </c>
      <c r="BO325" s="121" t="str">
        <f t="shared" si="93"/>
        <v/>
      </c>
      <c r="BP325" s="119">
        <f t="shared" si="94"/>
        <v>44.23</v>
      </c>
      <c r="BQ325" s="120" t="str">
        <f t="shared" si="94"/>
        <v/>
      </c>
      <c r="BR325" s="120" t="str">
        <f t="shared" si="94"/>
        <v/>
      </c>
      <c r="BS325" s="120" t="str">
        <f t="shared" si="94"/>
        <v/>
      </c>
      <c r="BT325" s="121" t="str">
        <f t="shared" si="94"/>
        <v/>
      </c>
      <c r="BU325" s="119" t="str">
        <f t="shared" si="95"/>
        <v/>
      </c>
      <c r="BV325" s="121" t="str">
        <f t="shared" si="95"/>
        <v/>
      </c>
      <c r="BW325" s="121" t="str">
        <f t="shared" si="95"/>
        <v/>
      </c>
      <c r="BX325" s="120" t="str">
        <f t="shared" si="95"/>
        <v/>
      </c>
      <c r="BY325" s="121" t="str">
        <f t="shared" si="95"/>
        <v/>
      </c>
    </row>
    <row r="326" spans="1:77" hidden="1" outlineLevel="1" x14ac:dyDescent="0.2">
      <c r="A326" t="s">
        <v>46</v>
      </c>
      <c r="B326" t="s">
        <v>46</v>
      </c>
      <c r="C326" t="s">
        <v>122</v>
      </c>
      <c r="D326" t="s">
        <v>122</v>
      </c>
      <c r="E326" t="s">
        <v>118</v>
      </c>
      <c r="F326" s="4">
        <f t="shared" si="89"/>
        <v>46331</v>
      </c>
      <c r="G326" t="s">
        <v>39</v>
      </c>
      <c r="H326" s="28">
        <v>0</v>
      </c>
      <c r="I326" s="138">
        <v>0</v>
      </c>
      <c r="J326" s="138">
        <v>0</v>
      </c>
      <c r="K326" s="2">
        <v>0</v>
      </c>
      <c r="L326" s="2">
        <v>0</v>
      </c>
      <c r="M326" s="2">
        <v>0</v>
      </c>
      <c r="N326" s="2">
        <v>0</v>
      </c>
      <c r="O326" s="2">
        <v>0</v>
      </c>
      <c r="P326" s="2">
        <v>0</v>
      </c>
      <c r="Q326" s="29">
        <v>0</v>
      </c>
      <c r="R326" s="30">
        <f t="shared" si="85"/>
        <v>0</v>
      </c>
      <c r="S326" s="30">
        <f t="shared" si="86"/>
        <v>0</v>
      </c>
      <c r="T326" t="s">
        <v>49</v>
      </c>
      <c r="U326" t="s">
        <v>49</v>
      </c>
      <c r="V326" t="s">
        <v>122</v>
      </c>
      <c r="W326" t="s">
        <v>122</v>
      </c>
      <c r="X326" t="s">
        <v>118</v>
      </c>
      <c r="Y326" s="4">
        <f t="shared" si="90"/>
        <v>45967</v>
      </c>
      <c r="Z326" t="s">
        <v>39</v>
      </c>
      <c r="AA326" s="28">
        <v>1</v>
      </c>
      <c r="AB326" s="138">
        <v>1</v>
      </c>
      <c r="AC326" s="138">
        <v>0</v>
      </c>
      <c r="AD326" s="2">
        <v>0</v>
      </c>
      <c r="AE326" s="2">
        <v>0</v>
      </c>
      <c r="AF326" s="2">
        <v>59.98</v>
      </c>
      <c r="AG326" s="2">
        <v>0</v>
      </c>
      <c r="AH326" s="2">
        <v>0</v>
      </c>
      <c r="AI326" s="2">
        <v>0</v>
      </c>
      <c r="AJ326" s="29">
        <v>0</v>
      </c>
      <c r="AK326" s="30">
        <f t="shared" si="87"/>
        <v>1</v>
      </c>
      <c r="AL326" s="30">
        <f t="shared" si="88"/>
        <v>0</v>
      </c>
      <c r="AM326" s="2">
        <f t="shared" si="98"/>
        <v>-1</v>
      </c>
      <c r="AN326" s="2">
        <f t="shared" si="98"/>
        <v>-1</v>
      </c>
      <c r="AO326" s="2">
        <f t="shared" si="98"/>
        <v>0</v>
      </c>
      <c r="AP326" s="2">
        <f t="shared" si="98"/>
        <v>0</v>
      </c>
      <c r="AQ326" s="2">
        <f t="shared" si="98"/>
        <v>0</v>
      </c>
      <c r="AR326" s="2">
        <f t="shared" si="98"/>
        <v>-59.98</v>
      </c>
      <c r="AS326" s="2">
        <f t="shared" si="98"/>
        <v>0</v>
      </c>
      <c r="AT326" s="2">
        <f t="shared" si="98"/>
        <v>0</v>
      </c>
      <c r="AU326" s="2">
        <f t="shared" si="98"/>
        <v>0</v>
      </c>
      <c r="AV326" s="29">
        <f t="shared" si="98"/>
        <v>0</v>
      </c>
      <c r="AW326" s="30">
        <f t="shared" si="98"/>
        <v>-1</v>
      </c>
      <c r="AX326" s="31">
        <f t="shared" si="98"/>
        <v>0</v>
      </c>
      <c r="AY326" s="38">
        <f t="shared" si="97"/>
        <v>-1</v>
      </c>
      <c r="AZ326" s="38">
        <f t="shared" si="97"/>
        <v>-1</v>
      </c>
      <c r="BA326" s="38" t="str">
        <f t="shared" si="97"/>
        <v/>
      </c>
      <c r="BB326" s="38" t="str">
        <f t="shared" si="96"/>
        <v/>
      </c>
      <c r="BC326" s="38" t="str">
        <f t="shared" si="96"/>
        <v/>
      </c>
      <c r="BD326" s="38">
        <f t="shared" si="96"/>
        <v>-1</v>
      </c>
      <c r="BE326" s="38" t="str">
        <f t="shared" si="96"/>
        <v/>
      </c>
      <c r="BF326" s="38" t="str">
        <f t="shared" si="96"/>
        <v/>
      </c>
      <c r="BG326" s="38" t="str">
        <f t="shared" si="96"/>
        <v/>
      </c>
      <c r="BH326" s="39" t="str">
        <f t="shared" si="91"/>
        <v/>
      </c>
      <c r="BI326" s="76">
        <f t="shared" si="91"/>
        <v>-1</v>
      </c>
      <c r="BJ326" s="40" t="str">
        <f t="shared" si="91"/>
        <v/>
      </c>
      <c r="BK326" s="119" t="str">
        <f t="shared" si="93"/>
        <v/>
      </c>
      <c r="BL326" s="120" t="str">
        <f t="shared" si="93"/>
        <v/>
      </c>
      <c r="BM326" s="120" t="str">
        <f t="shared" si="93"/>
        <v/>
      </c>
      <c r="BN326" s="120" t="str">
        <f t="shared" si="93"/>
        <v/>
      </c>
      <c r="BO326" s="121" t="str">
        <f t="shared" si="93"/>
        <v/>
      </c>
      <c r="BP326" s="119">
        <f t="shared" si="94"/>
        <v>59.98</v>
      </c>
      <c r="BQ326" s="120">
        <f t="shared" si="94"/>
        <v>0</v>
      </c>
      <c r="BR326" s="120" t="str">
        <f t="shared" si="94"/>
        <v/>
      </c>
      <c r="BS326" s="120" t="str">
        <f t="shared" si="94"/>
        <v/>
      </c>
      <c r="BT326" s="121" t="str">
        <f t="shared" si="94"/>
        <v/>
      </c>
      <c r="BU326" s="119" t="str">
        <f t="shared" si="95"/>
        <v/>
      </c>
      <c r="BV326" s="121" t="str">
        <f t="shared" si="95"/>
        <v/>
      </c>
      <c r="BW326" s="121" t="str">
        <f t="shared" si="95"/>
        <v/>
      </c>
      <c r="BX326" s="120" t="str">
        <f t="shared" si="95"/>
        <v/>
      </c>
      <c r="BY326" s="121" t="str">
        <f t="shared" si="95"/>
        <v/>
      </c>
    </row>
    <row r="327" spans="1:77" hidden="1" outlineLevel="1" x14ac:dyDescent="0.2">
      <c r="A327" t="s">
        <v>46</v>
      </c>
      <c r="B327" t="s">
        <v>46</v>
      </c>
      <c r="C327" t="s">
        <v>122</v>
      </c>
      <c r="D327" t="s">
        <v>122</v>
      </c>
      <c r="E327" t="s">
        <v>118</v>
      </c>
      <c r="F327" s="4">
        <f t="shared" si="89"/>
        <v>46332</v>
      </c>
      <c r="G327" t="s">
        <v>40</v>
      </c>
      <c r="H327" s="28">
        <v>0</v>
      </c>
      <c r="I327" s="138">
        <v>0</v>
      </c>
      <c r="J327" s="138">
        <v>0</v>
      </c>
      <c r="K327" s="2">
        <v>0</v>
      </c>
      <c r="L327" s="2">
        <v>0</v>
      </c>
      <c r="M327" s="2">
        <v>0</v>
      </c>
      <c r="N327" s="2">
        <v>0</v>
      </c>
      <c r="O327" s="2">
        <v>0</v>
      </c>
      <c r="P327" s="2">
        <v>0</v>
      </c>
      <c r="Q327" s="29">
        <v>0</v>
      </c>
      <c r="R327" s="30">
        <f t="shared" si="85"/>
        <v>0</v>
      </c>
      <c r="S327" s="30">
        <f t="shared" si="86"/>
        <v>0</v>
      </c>
      <c r="T327" t="s">
        <v>49</v>
      </c>
      <c r="U327" t="s">
        <v>49</v>
      </c>
      <c r="V327" t="s">
        <v>122</v>
      </c>
      <c r="W327" t="s">
        <v>122</v>
      </c>
      <c r="X327" t="s">
        <v>118</v>
      </c>
      <c r="Y327" s="4">
        <f t="shared" si="90"/>
        <v>45968</v>
      </c>
      <c r="Z327" t="s">
        <v>40</v>
      </c>
      <c r="AA327" s="28">
        <v>1</v>
      </c>
      <c r="AB327" s="138">
        <v>1</v>
      </c>
      <c r="AC327" s="138">
        <v>0</v>
      </c>
      <c r="AD327" s="2">
        <v>0</v>
      </c>
      <c r="AE327" s="2">
        <v>0</v>
      </c>
      <c r="AF327" s="2">
        <v>69.63</v>
      </c>
      <c r="AG327" s="2">
        <v>0</v>
      </c>
      <c r="AH327" s="2">
        <v>0</v>
      </c>
      <c r="AI327" s="2">
        <v>0</v>
      </c>
      <c r="AJ327" s="29">
        <v>0</v>
      </c>
      <c r="AK327" s="30">
        <f t="shared" si="87"/>
        <v>1</v>
      </c>
      <c r="AL327" s="30">
        <f t="shared" si="88"/>
        <v>0</v>
      </c>
      <c r="AM327" s="2">
        <f t="shared" si="98"/>
        <v>-1</v>
      </c>
      <c r="AN327" s="2">
        <f t="shared" si="98"/>
        <v>-1</v>
      </c>
      <c r="AO327" s="2">
        <f t="shared" si="98"/>
        <v>0</v>
      </c>
      <c r="AP327" s="2">
        <f t="shared" si="98"/>
        <v>0</v>
      </c>
      <c r="AQ327" s="2">
        <f t="shared" si="98"/>
        <v>0</v>
      </c>
      <c r="AR327" s="2">
        <f t="shared" si="98"/>
        <v>-69.63</v>
      </c>
      <c r="AS327" s="2">
        <f t="shared" si="98"/>
        <v>0</v>
      </c>
      <c r="AT327" s="2">
        <f t="shared" si="98"/>
        <v>0</v>
      </c>
      <c r="AU327" s="2">
        <f t="shared" si="98"/>
        <v>0</v>
      </c>
      <c r="AV327" s="29">
        <f t="shared" si="98"/>
        <v>0</v>
      </c>
      <c r="AW327" s="30">
        <f t="shared" si="98"/>
        <v>-1</v>
      </c>
      <c r="AX327" s="31">
        <f t="shared" si="98"/>
        <v>0</v>
      </c>
      <c r="AY327" s="38">
        <f t="shared" si="97"/>
        <v>-1</v>
      </c>
      <c r="AZ327" s="38">
        <f t="shared" si="97"/>
        <v>-1</v>
      </c>
      <c r="BA327" s="38" t="str">
        <f t="shared" si="97"/>
        <v/>
      </c>
      <c r="BB327" s="38" t="str">
        <f t="shared" si="96"/>
        <v/>
      </c>
      <c r="BC327" s="38" t="str">
        <f t="shared" si="96"/>
        <v/>
      </c>
      <c r="BD327" s="38">
        <f t="shared" si="96"/>
        <v>-1</v>
      </c>
      <c r="BE327" s="38" t="str">
        <f t="shared" si="96"/>
        <v/>
      </c>
      <c r="BF327" s="38" t="str">
        <f t="shared" si="96"/>
        <v/>
      </c>
      <c r="BG327" s="38" t="str">
        <f t="shared" si="96"/>
        <v/>
      </c>
      <c r="BH327" s="39" t="str">
        <f t="shared" si="91"/>
        <v/>
      </c>
      <c r="BI327" s="76">
        <f t="shared" si="91"/>
        <v>-1</v>
      </c>
      <c r="BJ327" s="40" t="str">
        <f t="shared" si="91"/>
        <v/>
      </c>
      <c r="BK327" s="119" t="str">
        <f t="shared" si="93"/>
        <v/>
      </c>
      <c r="BL327" s="120" t="str">
        <f t="shared" si="93"/>
        <v/>
      </c>
      <c r="BM327" s="120" t="str">
        <f t="shared" si="93"/>
        <v/>
      </c>
      <c r="BN327" s="120" t="str">
        <f t="shared" si="93"/>
        <v/>
      </c>
      <c r="BO327" s="121" t="str">
        <f t="shared" si="93"/>
        <v/>
      </c>
      <c r="BP327" s="119">
        <f t="shared" si="94"/>
        <v>69.63</v>
      </c>
      <c r="BQ327" s="120">
        <f t="shared" si="94"/>
        <v>0</v>
      </c>
      <c r="BR327" s="120" t="str">
        <f t="shared" si="94"/>
        <v/>
      </c>
      <c r="BS327" s="120" t="str">
        <f t="shared" si="94"/>
        <v/>
      </c>
      <c r="BT327" s="121" t="str">
        <f t="shared" si="94"/>
        <v/>
      </c>
      <c r="BU327" s="119" t="str">
        <f t="shared" si="95"/>
        <v/>
      </c>
      <c r="BV327" s="121" t="str">
        <f t="shared" si="95"/>
        <v/>
      </c>
      <c r="BW327" s="121" t="str">
        <f t="shared" si="95"/>
        <v/>
      </c>
      <c r="BX327" s="120" t="str">
        <f t="shared" si="95"/>
        <v/>
      </c>
      <c r="BY327" s="121" t="str">
        <f t="shared" si="95"/>
        <v/>
      </c>
    </row>
    <row r="328" spans="1:77" ht="13.5" hidden="1" outlineLevel="1" thickBot="1" x14ac:dyDescent="0.25">
      <c r="A328" t="s">
        <v>46</v>
      </c>
      <c r="B328" t="s">
        <v>46</v>
      </c>
      <c r="C328" t="s">
        <v>122</v>
      </c>
      <c r="D328" t="s">
        <v>122</v>
      </c>
      <c r="E328" t="s">
        <v>118</v>
      </c>
      <c r="F328" s="59">
        <f t="shared" si="89"/>
        <v>46333</v>
      </c>
      <c r="G328" s="42" t="s">
        <v>41</v>
      </c>
      <c r="H328" s="43">
        <v>0</v>
      </c>
      <c r="I328" s="44">
        <v>0</v>
      </c>
      <c r="J328" s="44">
        <v>0</v>
      </c>
      <c r="K328" s="44">
        <v>0</v>
      </c>
      <c r="L328" s="44">
        <v>0</v>
      </c>
      <c r="M328" s="44">
        <v>0</v>
      </c>
      <c r="N328" s="44">
        <v>0</v>
      </c>
      <c r="O328" s="44">
        <v>0</v>
      </c>
      <c r="P328" s="44">
        <v>0</v>
      </c>
      <c r="Q328" s="45">
        <v>0</v>
      </c>
      <c r="R328" s="46">
        <f t="shared" si="85"/>
        <v>0</v>
      </c>
      <c r="S328" s="46">
        <f t="shared" si="86"/>
        <v>0</v>
      </c>
      <c r="T328" t="s">
        <v>49</v>
      </c>
      <c r="U328" t="s">
        <v>49</v>
      </c>
      <c r="V328" t="s">
        <v>122</v>
      </c>
      <c r="W328" t="s">
        <v>122</v>
      </c>
      <c r="X328" t="s">
        <v>118</v>
      </c>
      <c r="Y328" s="59">
        <f t="shared" si="90"/>
        <v>45969</v>
      </c>
      <c r="Z328" s="42" t="s">
        <v>41</v>
      </c>
      <c r="AA328" s="43">
        <v>1</v>
      </c>
      <c r="AB328" s="44">
        <v>0</v>
      </c>
      <c r="AC328" s="44">
        <v>0</v>
      </c>
      <c r="AD328" s="44">
        <v>0</v>
      </c>
      <c r="AE328" s="44">
        <v>0</v>
      </c>
      <c r="AF328" s="44">
        <v>50.97</v>
      </c>
      <c r="AG328" s="44">
        <v>0</v>
      </c>
      <c r="AH328" s="44">
        <v>0</v>
      </c>
      <c r="AI328" s="44">
        <v>0</v>
      </c>
      <c r="AJ328" s="45">
        <v>0</v>
      </c>
      <c r="AK328" s="46">
        <f t="shared" si="87"/>
        <v>0</v>
      </c>
      <c r="AL328" s="46">
        <f t="shared" si="88"/>
        <v>0</v>
      </c>
      <c r="AM328" s="44">
        <f t="shared" si="98"/>
        <v>-1</v>
      </c>
      <c r="AN328" s="44">
        <f t="shared" si="98"/>
        <v>0</v>
      </c>
      <c r="AO328" s="44">
        <f t="shared" si="98"/>
        <v>0</v>
      </c>
      <c r="AP328" s="44">
        <f t="shared" si="98"/>
        <v>0</v>
      </c>
      <c r="AQ328" s="44">
        <f t="shared" si="98"/>
        <v>0</v>
      </c>
      <c r="AR328" s="44">
        <f t="shared" si="98"/>
        <v>-50.97</v>
      </c>
      <c r="AS328" s="44">
        <f t="shared" si="98"/>
        <v>0</v>
      </c>
      <c r="AT328" s="44">
        <f t="shared" si="98"/>
        <v>0</v>
      </c>
      <c r="AU328" s="44">
        <f t="shared" si="98"/>
        <v>0</v>
      </c>
      <c r="AV328" s="45">
        <f t="shared" si="98"/>
        <v>0</v>
      </c>
      <c r="AW328" s="46">
        <f t="shared" si="98"/>
        <v>0</v>
      </c>
      <c r="AX328" s="47">
        <f t="shared" si="98"/>
        <v>0</v>
      </c>
      <c r="AY328" s="56">
        <f t="shared" si="97"/>
        <v>-1</v>
      </c>
      <c r="AZ328" s="56" t="str">
        <f t="shared" si="97"/>
        <v/>
      </c>
      <c r="BA328" s="56" t="str">
        <f t="shared" si="97"/>
        <v/>
      </c>
      <c r="BB328" s="56" t="str">
        <f t="shared" si="96"/>
        <v/>
      </c>
      <c r="BC328" s="56" t="str">
        <f t="shared" si="96"/>
        <v/>
      </c>
      <c r="BD328" s="56">
        <f t="shared" si="96"/>
        <v>-1</v>
      </c>
      <c r="BE328" s="56" t="str">
        <f t="shared" si="96"/>
        <v/>
      </c>
      <c r="BF328" s="56" t="str">
        <f t="shared" si="96"/>
        <v/>
      </c>
      <c r="BG328" s="56" t="str">
        <f t="shared" si="96"/>
        <v/>
      </c>
      <c r="BH328" s="57" t="str">
        <f t="shared" si="91"/>
        <v/>
      </c>
      <c r="BI328" s="81" t="str">
        <f t="shared" si="91"/>
        <v/>
      </c>
      <c r="BJ328" s="58" t="str">
        <f t="shared" si="91"/>
        <v/>
      </c>
      <c r="BK328" s="122" t="str">
        <f t="shared" si="93"/>
        <v/>
      </c>
      <c r="BL328" s="123" t="str">
        <f t="shared" si="93"/>
        <v/>
      </c>
      <c r="BM328" s="123" t="str">
        <f t="shared" si="93"/>
        <v/>
      </c>
      <c r="BN328" s="123" t="str">
        <f t="shared" si="93"/>
        <v/>
      </c>
      <c r="BO328" s="124" t="str">
        <f t="shared" si="93"/>
        <v/>
      </c>
      <c r="BP328" s="122">
        <f t="shared" si="94"/>
        <v>50.97</v>
      </c>
      <c r="BQ328" s="123" t="str">
        <f t="shared" si="94"/>
        <v/>
      </c>
      <c r="BR328" s="123" t="str">
        <f t="shared" si="94"/>
        <v/>
      </c>
      <c r="BS328" s="123" t="str">
        <f t="shared" si="94"/>
        <v/>
      </c>
      <c r="BT328" s="124" t="str">
        <f t="shared" si="94"/>
        <v/>
      </c>
      <c r="BU328" s="122" t="str">
        <f t="shared" si="95"/>
        <v/>
      </c>
      <c r="BV328" s="124" t="str">
        <f t="shared" si="95"/>
        <v/>
      </c>
      <c r="BW328" s="124" t="str">
        <f t="shared" si="95"/>
        <v/>
      </c>
      <c r="BX328" s="123" t="str">
        <f t="shared" si="95"/>
        <v/>
      </c>
      <c r="BY328" s="124" t="str">
        <f t="shared" si="95"/>
        <v/>
      </c>
    </row>
    <row r="329" spans="1:77" hidden="1" outlineLevel="1" x14ac:dyDescent="0.2">
      <c r="A329" t="s">
        <v>46</v>
      </c>
      <c r="B329" t="s">
        <v>46</v>
      </c>
      <c r="C329" t="s">
        <v>122</v>
      </c>
      <c r="D329" t="s">
        <v>122</v>
      </c>
      <c r="E329" t="s">
        <v>119</v>
      </c>
      <c r="F329" s="4">
        <f t="shared" si="89"/>
        <v>46334</v>
      </c>
      <c r="G329" t="s">
        <v>35</v>
      </c>
      <c r="H329" s="28">
        <v>0</v>
      </c>
      <c r="I329" s="138">
        <v>0</v>
      </c>
      <c r="J329" s="138">
        <v>0</v>
      </c>
      <c r="K329" s="2">
        <v>0</v>
      </c>
      <c r="L329" s="2">
        <v>0</v>
      </c>
      <c r="M329" s="2">
        <v>0</v>
      </c>
      <c r="N329" s="2">
        <v>0</v>
      </c>
      <c r="O329" s="2">
        <v>0</v>
      </c>
      <c r="P329" s="2">
        <v>0</v>
      </c>
      <c r="Q329" s="29">
        <v>0</v>
      </c>
      <c r="R329" s="30">
        <f t="shared" si="85"/>
        <v>0</v>
      </c>
      <c r="S329" s="30">
        <f t="shared" si="86"/>
        <v>0</v>
      </c>
      <c r="T329" t="s">
        <v>49</v>
      </c>
      <c r="U329" t="s">
        <v>49</v>
      </c>
      <c r="V329" t="s">
        <v>122</v>
      </c>
      <c r="W329" t="s">
        <v>122</v>
      </c>
      <c r="X329" t="s">
        <v>119</v>
      </c>
      <c r="Y329" s="4">
        <f t="shared" si="90"/>
        <v>45970</v>
      </c>
      <c r="Z329" t="s">
        <v>35</v>
      </c>
      <c r="AA329" s="28">
        <v>0</v>
      </c>
      <c r="AB329" s="138">
        <v>0</v>
      </c>
      <c r="AC329" s="138">
        <v>0</v>
      </c>
      <c r="AD329" s="2">
        <v>0</v>
      </c>
      <c r="AE329" s="2">
        <v>0</v>
      </c>
      <c r="AF329" s="2">
        <v>0</v>
      </c>
      <c r="AG329" s="2">
        <v>0</v>
      </c>
      <c r="AH329" s="2">
        <v>0</v>
      </c>
      <c r="AI329" s="2">
        <v>0</v>
      </c>
      <c r="AJ329" s="29">
        <v>0</v>
      </c>
      <c r="AK329" s="30">
        <f t="shared" si="87"/>
        <v>0</v>
      </c>
      <c r="AL329" s="30">
        <f t="shared" si="88"/>
        <v>0</v>
      </c>
      <c r="AM329" s="2">
        <f t="shared" si="98"/>
        <v>0</v>
      </c>
      <c r="AN329" s="2">
        <f t="shared" si="98"/>
        <v>0</v>
      </c>
      <c r="AO329" s="2">
        <f t="shared" si="98"/>
        <v>0</v>
      </c>
      <c r="AP329" s="2">
        <f t="shared" si="98"/>
        <v>0</v>
      </c>
      <c r="AQ329" s="2">
        <f t="shared" si="98"/>
        <v>0</v>
      </c>
      <c r="AR329" s="2">
        <f t="shared" si="98"/>
        <v>0</v>
      </c>
      <c r="AS329" s="2">
        <f t="shared" si="98"/>
        <v>0</v>
      </c>
      <c r="AT329" s="2">
        <f t="shared" si="98"/>
        <v>0</v>
      </c>
      <c r="AU329" s="2">
        <f t="shared" si="98"/>
        <v>0</v>
      </c>
      <c r="AV329" s="29">
        <f t="shared" si="98"/>
        <v>0</v>
      </c>
      <c r="AW329" s="30">
        <f t="shared" si="98"/>
        <v>0</v>
      </c>
      <c r="AX329" s="31">
        <f t="shared" si="98"/>
        <v>0</v>
      </c>
      <c r="AY329" s="38" t="str">
        <f t="shared" si="97"/>
        <v/>
      </c>
      <c r="AZ329" s="38" t="str">
        <f t="shared" si="97"/>
        <v/>
      </c>
      <c r="BA329" s="38" t="str">
        <f t="shared" si="97"/>
        <v/>
      </c>
      <c r="BB329" s="38" t="str">
        <f t="shared" si="96"/>
        <v/>
      </c>
      <c r="BC329" s="38" t="str">
        <f t="shared" si="96"/>
        <v/>
      </c>
      <c r="BD329" s="38" t="str">
        <f t="shared" si="96"/>
        <v/>
      </c>
      <c r="BE329" s="38" t="str">
        <f t="shared" si="96"/>
        <v/>
      </c>
      <c r="BF329" s="38" t="str">
        <f t="shared" si="96"/>
        <v/>
      </c>
      <c r="BG329" s="38" t="str">
        <f t="shared" si="96"/>
        <v/>
      </c>
      <c r="BH329" s="39" t="str">
        <f t="shared" si="91"/>
        <v/>
      </c>
      <c r="BI329" s="76" t="str">
        <f t="shared" si="91"/>
        <v/>
      </c>
      <c r="BJ329" s="40" t="str">
        <f t="shared" si="91"/>
        <v/>
      </c>
      <c r="BK329" s="116" t="str">
        <f t="shared" si="93"/>
        <v/>
      </c>
      <c r="BL329" s="117" t="str">
        <f t="shared" si="93"/>
        <v/>
      </c>
      <c r="BM329" s="117" t="str">
        <f t="shared" si="93"/>
        <v/>
      </c>
      <c r="BN329" s="117" t="str">
        <f t="shared" si="93"/>
        <v/>
      </c>
      <c r="BO329" s="118" t="str">
        <f t="shared" si="93"/>
        <v/>
      </c>
      <c r="BP329" s="116" t="str">
        <f t="shared" si="94"/>
        <v/>
      </c>
      <c r="BQ329" s="117" t="str">
        <f t="shared" si="94"/>
        <v/>
      </c>
      <c r="BR329" s="117" t="str">
        <f t="shared" si="94"/>
        <v/>
      </c>
      <c r="BS329" s="117" t="str">
        <f t="shared" si="94"/>
        <v/>
      </c>
      <c r="BT329" s="118" t="str">
        <f t="shared" si="94"/>
        <v/>
      </c>
      <c r="BU329" s="116" t="str">
        <f t="shared" si="95"/>
        <v/>
      </c>
      <c r="BV329" s="118" t="str">
        <f t="shared" si="95"/>
        <v/>
      </c>
      <c r="BW329" s="118" t="str">
        <f t="shared" si="95"/>
        <v/>
      </c>
      <c r="BX329" s="117" t="str">
        <f t="shared" si="95"/>
        <v/>
      </c>
      <c r="BY329" s="118" t="str">
        <f t="shared" si="95"/>
        <v/>
      </c>
    </row>
    <row r="330" spans="1:77" hidden="1" outlineLevel="1" x14ac:dyDescent="0.2">
      <c r="A330" t="s">
        <v>46</v>
      </c>
      <c r="B330" t="s">
        <v>46</v>
      </c>
      <c r="C330" t="s">
        <v>122</v>
      </c>
      <c r="D330" t="s">
        <v>122</v>
      </c>
      <c r="E330" t="s">
        <v>119</v>
      </c>
      <c r="F330" s="4">
        <f t="shared" si="89"/>
        <v>46335</v>
      </c>
      <c r="G330" t="s">
        <v>36</v>
      </c>
      <c r="H330" s="28">
        <v>0</v>
      </c>
      <c r="I330" s="138">
        <v>0</v>
      </c>
      <c r="J330" s="138">
        <v>0</v>
      </c>
      <c r="K330" s="2">
        <v>0</v>
      </c>
      <c r="L330" s="2">
        <v>0</v>
      </c>
      <c r="M330" s="2">
        <v>0</v>
      </c>
      <c r="N330" s="2">
        <v>0</v>
      </c>
      <c r="O330" s="2">
        <v>0</v>
      </c>
      <c r="P330" s="2">
        <v>0</v>
      </c>
      <c r="Q330" s="29">
        <v>0</v>
      </c>
      <c r="R330" s="30">
        <f t="shared" si="85"/>
        <v>0</v>
      </c>
      <c r="S330" s="30">
        <f t="shared" si="86"/>
        <v>0</v>
      </c>
      <c r="T330" t="s">
        <v>49</v>
      </c>
      <c r="U330" t="s">
        <v>49</v>
      </c>
      <c r="V330" t="s">
        <v>122</v>
      </c>
      <c r="W330" t="s">
        <v>122</v>
      </c>
      <c r="X330" t="s">
        <v>119</v>
      </c>
      <c r="Y330" s="4">
        <f t="shared" si="90"/>
        <v>45971</v>
      </c>
      <c r="Z330" t="s">
        <v>36</v>
      </c>
      <c r="AA330" s="28">
        <v>1</v>
      </c>
      <c r="AB330" s="138">
        <v>0</v>
      </c>
      <c r="AC330" s="138">
        <v>0</v>
      </c>
      <c r="AD330" s="2">
        <v>0</v>
      </c>
      <c r="AE330" s="2">
        <v>0</v>
      </c>
      <c r="AF330" s="2">
        <v>42.98</v>
      </c>
      <c r="AG330" s="2">
        <v>0</v>
      </c>
      <c r="AH330" s="2">
        <v>0</v>
      </c>
      <c r="AI330" s="2">
        <v>0</v>
      </c>
      <c r="AJ330" s="29">
        <v>0</v>
      </c>
      <c r="AK330" s="30">
        <f t="shared" si="87"/>
        <v>0</v>
      </c>
      <c r="AL330" s="30">
        <f t="shared" si="88"/>
        <v>0</v>
      </c>
      <c r="AM330" s="2">
        <f t="shared" si="98"/>
        <v>-1</v>
      </c>
      <c r="AN330" s="2">
        <f t="shared" si="98"/>
        <v>0</v>
      </c>
      <c r="AO330" s="2">
        <f t="shared" si="98"/>
        <v>0</v>
      </c>
      <c r="AP330" s="2">
        <f t="shared" si="98"/>
        <v>0</v>
      </c>
      <c r="AQ330" s="2">
        <f t="shared" si="98"/>
        <v>0</v>
      </c>
      <c r="AR330" s="2">
        <f t="shared" si="98"/>
        <v>-42.98</v>
      </c>
      <c r="AS330" s="2">
        <f t="shared" si="98"/>
        <v>0</v>
      </c>
      <c r="AT330" s="2">
        <f t="shared" si="98"/>
        <v>0</v>
      </c>
      <c r="AU330" s="2">
        <f t="shared" si="98"/>
        <v>0</v>
      </c>
      <c r="AV330" s="29">
        <f t="shared" si="98"/>
        <v>0</v>
      </c>
      <c r="AW330" s="30">
        <f t="shared" si="98"/>
        <v>0</v>
      </c>
      <c r="AX330" s="31">
        <f t="shared" si="98"/>
        <v>0</v>
      </c>
      <c r="AY330" s="38">
        <f t="shared" si="97"/>
        <v>-1</v>
      </c>
      <c r="AZ330" s="38" t="str">
        <f t="shared" si="97"/>
        <v/>
      </c>
      <c r="BA330" s="38" t="str">
        <f t="shared" si="97"/>
        <v/>
      </c>
      <c r="BB330" s="38" t="str">
        <f t="shared" si="96"/>
        <v/>
      </c>
      <c r="BC330" s="38" t="str">
        <f t="shared" si="96"/>
        <v/>
      </c>
      <c r="BD330" s="38">
        <f t="shared" si="96"/>
        <v>-1</v>
      </c>
      <c r="BE330" s="38" t="str">
        <f t="shared" si="96"/>
        <v/>
      </c>
      <c r="BF330" s="38" t="str">
        <f t="shared" si="96"/>
        <v/>
      </c>
      <c r="BG330" s="38" t="str">
        <f t="shared" si="96"/>
        <v/>
      </c>
      <c r="BH330" s="39" t="str">
        <f t="shared" si="91"/>
        <v/>
      </c>
      <c r="BI330" s="76" t="str">
        <f t="shared" si="91"/>
        <v/>
      </c>
      <c r="BJ330" s="40" t="str">
        <f t="shared" si="91"/>
        <v/>
      </c>
      <c r="BK330" s="119" t="str">
        <f t="shared" si="93"/>
        <v/>
      </c>
      <c r="BL330" s="120" t="str">
        <f t="shared" si="93"/>
        <v/>
      </c>
      <c r="BM330" s="120" t="str">
        <f t="shared" si="93"/>
        <v/>
      </c>
      <c r="BN330" s="120" t="str">
        <f t="shared" si="93"/>
        <v/>
      </c>
      <c r="BO330" s="121" t="str">
        <f t="shared" si="93"/>
        <v/>
      </c>
      <c r="BP330" s="119">
        <f t="shared" si="94"/>
        <v>42.98</v>
      </c>
      <c r="BQ330" s="120" t="str">
        <f t="shared" si="94"/>
        <v/>
      </c>
      <c r="BR330" s="120" t="str">
        <f t="shared" si="94"/>
        <v/>
      </c>
      <c r="BS330" s="120" t="str">
        <f t="shared" si="94"/>
        <v/>
      </c>
      <c r="BT330" s="121" t="str">
        <f t="shared" si="94"/>
        <v/>
      </c>
      <c r="BU330" s="119" t="str">
        <f t="shared" si="95"/>
        <v/>
      </c>
      <c r="BV330" s="121" t="str">
        <f t="shared" si="95"/>
        <v/>
      </c>
      <c r="BW330" s="121" t="str">
        <f t="shared" si="95"/>
        <v/>
      </c>
      <c r="BX330" s="120" t="str">
        <f t="shared" si="95"/>
        <v/>
      </c>
      <c r="BY330" s="121" t="str">
        <f t="shared" si="95"/>
        <v/>
      </c>
    </row>
    <row r="331" spans="1:77" hidden="1" outlineLevel="1" x14ac:dyDescent="0.2">
      <c r="A331" t="s">
        <v>46</v>
      </c>
      <c r="B331" t="s">
        <v>46</v>
      </c>
      <c r="C331" t="s">
        <v>122</v>
      </c>
      <c r="D331" t="s">
        <v>122</v>
      </c>
      <c r="E331" t="s">
        <v>119</v>
      </c>
      <c r="F331" s="4">
        <f t="shared" si="89"/>
        <v>46336</v>
      </c>
      <c r="G331" t="s">
        <v>37</v>
      </c>
      <c r="H331" s="28">
        <v>0</v>
      </c>
      <c r="I331" s="138">
        <v>0</v>
      </c>
      <c r="J331" s="138">
        <v>0</v>
      </c>
      <c r="K331" s="2">
        <v>0</v>
      </c>
      <c r="L331" s="2">
        <v>0</v>
      </c>
      <c r="M331" s="2">
        <v>0</v>
      </c>
      <c r="N331" s="2">
        <v>0</v>
      </c>
      <c r="O331" s="2">
        <v>0</v>
      </c>
      <c r="P331" s="2">
        <v>0</v>
      </c>
      <c r="Q331" s="29">
        <v>0</v>
      </c>
      <c r="R331" s="30">
        <f t="shared" si="85"/>
        <v>0</v>
      </c>
      <c r="S331" s="30">
        <f t="shared" si="86"/>
        <v>0</v>
      </c>
      <c r="T331" t="s">
        <v>49</v>
      </c>
      <c r="U331" t="s">
        <v>49</v>
      </c>
      <c r="V331" t="s">
        <v>122</v>
      </c>
      <c r="W331" t="s">
        <v>122</v>
      </c>
      <c r="X331" t="s">
        <v>119</v>
      </c>
      <c r="Y331" s="4">
        <f t="shared" si="90"/>
        <v>45972</v>
      </c>
      <c r="Z331" t="s">
        <v>37</v>
      </c>
      <c r="AA331" s="28">
        <v>0</v>
      </c>
      <c r="AB331" s="138">
        <v>1</v>
      </c>
      <c r="AC331" s="138">
        <v>0</v>
      </c>
      <c r="AD331" s="2">
        <v>0</v>
      </c>
      <c r="AE331" s="2">
        <v>0</v>
      </c>
      <c r="AF331" s="2">
        <v>0</v>
      </c>
      <c r="AG331" s="2">
        <v>0</v>
      </c>
      <c r="AH331" s="2">
        <v>0</v>
      </c>
      <c r="AI331" s="2">
        <v>0</v>
      </c>
      <c r="AJ331" s="29">
        <v>0</v>
      </c>
      <c r="AK331" s="30">
        <f t="shared" si="87"/>
        <v>1</v>
      </c>
      <c r="AL331" s="30">
        <f t="shared" si="88"/>
        <v>0</v>
      </c>
      <c r="AM331" s="2">
        <f t="shared" si="98"/>
        <v>0</v>
      </c>
      <c r="AN331" s="2">
        <f t="shared" si="98"/>
        <v>-1</v>
      </c>
      <c r="AO331" s="2">
        <f t="shared" si="98"/>
        <v>0</v>
      </c>
      <c r="AP331" s="2">
        <f t="shared" si="98"/>
        <v>0</v>
      </c>
      <c r="AQ331" s="2">
        <f t="shared" si="98"/>
        <v>0</v>
      </c>
      <c r="AR331" s="2">
        <f t="shared" si="98"/>
        <v>0</v>
      </c>
      <c r="AS331" s="2">
        <f t="shared" si="98"/>
        <v>0</v>
      </c>
      <c r="AT331" s="2">
        <f t="shared" si="98"/>
        <v>0</v>
      </c>
      <c r="AU331" s="2">
        <f t="shared" si="98"/>
        <v>0</v>
      </c>
      <c r="AV331" s="29">
        <f t="shared" si="98"/>
        <v>0</v>
      </c>
      <c r="AW331" s="30">
        <f t="shared" si="98"/>
        <v>-1</v>
      </c>
      <c r="AX331" s="31">
        <f t="shared" si="98"/>
        <v>0</v>
      </c>
      <c r="AY331" s="38" t="str">
        <f t="shared" si="97"/>
        <v/>
      </c>
      <c r="AZ331" s="38">
        <f t="shared" si="97"/>
        <v>-1</v>
      </c>
      <c r="BA331" s="38" t="str">
        <f t="shared" si="97"/>
        <v/>
      </c>
      <c r="BB331" s="38" t="str">
        <f t="shared" si="96"/>
        <v/>
      </c>
      <c r="BC331" s="38" t="str">
        <f t="shared" si="96"/>
        <v/>
      </c>
      <c r="BD331" s="38" t="str">
        <f t="shared" si="96"/>
        <v/>
      </c>
      <c r="BE331" s="38" t="str">
        <f t="shared" si="96"/>
        <v/>
      </c>
      <c r="BF331" s="38" t="str">
        <f t="shared" si="96"/>
        <v/>
      </c>
      <c r="BG331" s="38" t="str">
        <f t="shared" si="96"/>
        <v/>
      </c>
      <c r="BH331" s="39" t="str">
        <f t="shared" si="91"/>
        <v/>
      </c>
      <c r="BI331" s="76">
        <f t="shared" si="91"/>
        <v>-1</v>
      </c>
      <c r="BJ331" s="40" t="str">
        <f t="shared" si="91"/>
        <v/>
      </c>
      <c r="BK331" s="119" t="str">
        <f t="shared" si="93"/>
        <v/>
      </c>
      <c r="BL331" s="120" t="str">
        <f t="shared" si="93"/>
        <v/>
      </c>
      <c r="BM331" s="120" t="str">
        <f t="shared" si="93"/>
        <v/>
      </c>
      <c r="BN331" s="120" t="str">
        <f t="shared" si="93"/>
        <v/>
      </c>
      <c r="BO331" s="121" t="str">
        <f t="shared" si="93"/>
        <v/>
      </c>
      <c r="BP331" s="119" t="str">
        <f t="shared" si="94"/>
        <v/>
      </c>
      <c r="BQ331" s="120">
        <f t="shared" si="94"/>
        <v>0</v>
      </c>
      <c r="BR331" s="120" t="str">
        <f t="shared" si="94"/>
        <v/>
      </c>
      <c r="BS331" s="120" t="str">
        <f t="shared" si="94"/>
        <v/>
      </c>
      <c r="BT331" s="121" t="str">
        <f t="shared" si="94"/>
        <v/>
      </c>
      <c r="BU331" s="119" t="str">
        <f t="shared" si="95"/>
        <v/>
      </c>
      <c r="BV331" s="121" t="str">
        <f t="shared" si="95"/>
        <v/>
      </c>
      <c r="BW331" s="121" t="str">
        <f t="shared" si="95"/>
        <v/>
      </c>
      <c r="BX331" s="120" t="str">
        <f t="shared" si="95"/>
        <v/>
      </c>
      <c r="BY331" s="121" t="str">
        <f t="shared" si="95"/>
        <v/>
      </c>
    </row>
    <row r="332" spans="1:77" hidden="1" outlineLevel="1" x14ac:dyDescent="0.2">
      <c r="A332" t="s">
        <v>46</v>
      </c>
      <c r="B332" t="s">
        <v>46</v>
      </c>
      <c r="C332" t="s">
        <v>122</v>
      </c>
      <c r="D332" t="s">
        <v>122</v>
      </c>
      <c r="E332" t="s">
        <v>119</v>
      </c>
      <c r="F332" s="4">
        <f t="shared" si="89"/>
        <v>46337</v>
      </c>
      <c r="G332" t="s">
        <v>38</v>
      </c>
      <c r="H332" s="28">
        <v>0</v>
      </c>
      <c r="I332" s="138">
        <v>0</v>
      </c>
      <c r="J332" s="138">
        <v>0</v>
      </c>
      <c r="K332" s="2">
        <v>0</v>
      </c>
      <c r="L332" s="2">
        <v>0</v>
      </c>
      <c r="M332" s="2">
        <v>0</v>
      </c>
      <c r="N332" s="2">
        <v>0</v>
      </c>
      <c r="O332" s="2">
        <v>0</v>
      </c>
      <c r="P332" s="2">
        <v>0</v>
      </c>
      <c r="Q332" s="29">
        <v>0</v>
      </c>
      <c r="R332" s="30">
        <f t="shared" si="85"/>
        <v>0</v>
      </c>
      <c r="S332" s="30">
        <f t="shared" si="86"/>
        <v>0</v>
      </c>
      <c r="T332" t="s">
        <v>49</v>
      </c>
      <c r="U332" t="s">
        <v>49</v>
      </c>
      <c r="V332" t="s">
        <v>122</v>
      </c>
      <c r="W332" t="s">
        <v>122</v>
      </c>
      <c r="X332" t="s">
        <v>119</v>
      </c>
      <c r="Y332" s="4">
        <f t="shared" si="90"/>
        <v>45973</v>
      </c>
      <c r="Z332" t="s">
        <v>38</v>
      </c>
      <c r="AA332" s="28">
        <v>0</v>
      </c>
      <c r="AB332" s="138">
        <v>0</v>
      </c>
      <c r="AC332" s="138">
        <v>0</v>
      </c>
      <c r="AD332" s="2">
        <v>0</v>
      </c>
      <c r="AE332" s="2">
        <v>0</v>
      </c>
      <c r="AF332" s="2">
        <v>0</v>
      </c>
      <c r="AG332" s="2">
        <v>0</v>
      </c>
      <c r="AH332" s="2">
        <v>0</v>
      </c>
      <c r="AI332" s="2">
        <v>0</v>
      </c>
      <c r="AJ332" s="29">
        <v>0</v>
      </c>
      <c r="AK332" s="30">
        <f t="shared" si="87"/>
        <v>0</v>
      </c>
      <c r="AL332" s="30">
        <f t="shared" si="88"/>
        <v>0</v>
      </c>
      <c r="AM332" s="2">
        <f t="shared" si="98"/>
        <v>0</v>
      </c>
      <c r="AN332" s="2">
        <f t="shared" si="98"/>
        <v>0</v>
      </c>
      <c r="AO332" s="2">
        <f t="shared" si="98"/>
        <v>0</v>
      </c>
      <c r="AP332" s="2">
        <f t="shared" si="98"/>
        <v>0</v>
      </c>
      <c r="AQ332" s="2">
        <f t="shared" si="98"/>
        <v>0</v>
      </c>
      <c r="AR332" s="2">
        <f t="shared" si="98"/>
        <v>0</v>
      </c>
      <c r="AS332" s="2">
        <f t="shared" si="98"/>
        <v>0</v>
      </c>
      <c r="AT332" s="2">
        <f t="shared" si="98"/>
        <v>0</v>
      </c>
      <c r="AU332" s="2">
        <f t="shared" si="98"/>
        <v>0</v>
      </c>
      <c r="AV332" s="29">
        <f t="shared" si="98"/>
        <v>0</v>
      </c>
      <c r="AW332" s="30">
        <f t="shared" si="98"/>
        <v>0</v>
      </c>
      <c r="AX332" s="31">
        <f t="shared" si="98"/>
        <v>0</v>
      </c>
      <c r="AY332" s="38" t="str">
        <f t="shared" si="97"/>
        <v/>
      </c>
      <c r="AZ332" s="38" t="str">
        <f t="shared" si="97"/>
        <v/>
      </c>
      <c r="BA332" s="38" t="str">
        <f t="shared" si="97"/>
        <v/>
      </c>
      <c r="BB332" s="38" t="str">
        <f t="shared" si="96"/>
        <v/>
      </c>
      <c r="BC332" s="38" t="str">
        <f t="shared" si="96"/>
        <v/>
      </c>
      <c r="BD332" s="38" t="str">
        <f t="shared" si="96"/>
        <v/>
      </c>
      <c r="BE332" s="38" t="str">
        <f t="shared" si="96"/>
        <v/>
      </c>
      <c r="BF332" s="38" t="str">
        <f t="shared" si="96"/>
        <v/>
      </c>
      <c r="BG332" s="38" t="str">
        <f t="shared" si="96"/>
        <v/>
      </c>
      <c r="BH332" s="39" t="str">
        <f t="shared" si="91"/>
        <v/>
      </c>
      <c r="BI332" s="76" t="str">
        <f t="shared" si="91"/>
        <v/>
      </c>
      <c r="BJ332" s="40" t="str">
        <f t="shared" si="91"/>
        <v/>
      </c>
      <c r="BK332" s="119" t="str">
        <f t="shared" si="93"/>
        <v/>
      </c>
      <c r="BL332" s="120" t="str">
        <f t="shared" si="93"/>
        <v/>
      </c>
      <c r="BM332" s="120" t="str">
        <f t="shared" si="93"/>
        <v/>
      </c>
      <c r="BN332" s="120" t="str">
        <f t="shared" si="93"/>
        <v/>
      </c>
      <c r="BO332" s="121" t="str">
        <f t="shared" si="93"/>
        <v/>
      </c>
      <c r="BP332" s="119" t="str">
        <f t="shared" si="94"/>
        <v/>
      </c>
      <c r="BQ332" s="120" t="str">
        <f t="shared" si="94"/>
        <v/>
      </c>
      <c r="BR332" s="120" t="str">
        <f t="shared" si="94"/>
        <v/>
      </c>
      <c r="BS332" s="120" t="str">
        <f t="shared" si="94"/>
        <v/>
      </c>
      <c r="BT332" s="121" t="str">
        <f t="shared" si="94"/>
        <v/>
      </c>
      <c r="BU332" s="119" t="str">
        <f t="shared" si="95"/>
        <v/>
      </c>
      <c r="BV332" s="121" t="str">
        <f t="shared" si="95"/>
        <v/>
      </c>
      <c r="BW332" s="121" t="str">
        <f t="shared" si="95"/>
        <v/>
      </c>
      <c r="BX332" s="120" t="str">
        <f t="shared" si="95"/>
        <v/>
      </c>
      <c r="BY332" s="121" t="str">
        <f t="shared" si="95"/>
        <v/>
      </c>
    </row>
    <row r="333" spans="1:77" hidden="1" outlineLevel="1" x14ac:dyDescent="0.2">
      <c r="A333" t="s">
        <v>46</v>
      </c>
      <c r="B333" t="s">
        <v>46</v>
      </c>
      <c r="C333" t="s">
        <v>122</v>
      </c>
      <c r="D333" t="s">
        <v>122</v>
      </c>
      <c r="E333" t="s">
        <v>119</v>
      </c>
      <c r="F333" s="4">
        <f t="shared" si="89"/>
        <v>46338</v>
      </c>
      <c r="G333" t="s">
        <v>39</v>
      </c>
      <c r="H333" s="28">
        <v>0</v>
      </c>
      <c r="I333" s="138">
        <v>0</v>
      </c>
      <c r="J333" s="138">
        <v>0</v>
      </c>
      <c r="K333" s="2">
        <v>0</v>
      </c>
      <c r="L333" s="2">
        <v>0</v>
      </c>
      <c r="M333" s="2">
        <v>0</v>
      </c>
      <c r="N333" s="2">
        <v>0</v>
      </c>
      <c r="O333" s="2">
        <v>0</v>
      </c>
      <c r="P333" s="2">
        <v>0</v>
      </c>
      <c r="Q333" s="29">
        <v>0</v>
      </c>
      <c r="R333" s="30">
        <f t="shared" si="85"/>
        <v>0</v>
      </c>
      <c r="S333" s="30">
        <f t="shared" si="86"/>
        <v>0</v>
      </c>
      <c r="T333" t="s">
        <v>49</v>
      </c>
      <c r="U333" t="s">
        <v>49</v>
      </c>
      <c r="V333" t="s">
        <v>122</v>
      </c>
      <c r="W333" t="s">
        <v>122</v>
      </c>
      <c r="X333" t="s">
        <v>119</v>
      </c>
      <c r="Y333" s="4">
        <f t="shared" si="90"/>
        <v>45974</v>
      </c>
      <c r="Z333" t="s">
        <v>39</v>
      </c>
      <c r="AA333" s="28">
        <v>2</v>
      </c>
      <c r="AB333" s="138">
        <v>1</v>
      </c>
      <c r="AC333" s="138">
        <v>0</v>
      </c>
      <c r="AD333" s="2">
        <v>0</v>
      </c>
      <c r="AE333" s="2">
        <v>0</v>
      </c>
      <c r="AF333" s="2">
        <v>147.42000000000002</v>
      </c>
      <c r="AG333" s="2">
        <v>80.95</v>
      </c>
      <c r="AH333" s="2">
        <v>0</v>
      </c>
      <c r="AI333" s="2">
        <v>0</v>
      </c>
      <c r="AJ333" s="29">
        <v>0</v>
      </c>
      <c r="AK333" s="30">
        <f t="shared" si="87"/>
        <v>1</v>
      </c>
      <c r="AL333" s="30">
        <f t="shared" si="88"/>
        <v>80.95</v>
      </c>
      <c r="AM333" s="2">
        <f t="shared" si="98"/>
        <v>-2</v>
      </c>
      <c r="AN333" s="2">
        <f t="shared" si="98"/>
        <v>-1</v>
      </c>
      <c r="AO333" s="2">
        <f t="shared" si="98"/>
        <v>0</v>
      </c>
      <c r="AP333" s="2">
        <f t="shared" si="98"/>
        <v>0</v>
      </c>
      <c r="AQ333" s="2">
        <f t="shared" si="98"/>
        <v>0</v>
      </c>
      <c r="AR333" s="2">
        <f t="shared" si="98"/>
        <v>-147.42000000000002</v>
      </c>
      <c r="AS333" s="2">
        <f t="shared" si="98"/>
        <v>-80.95</v>
      </c>
      <c r="AT333" s="2">
        <f t="shared" si="98"/>
        <v>0</v>
      </c>
      <c r="AU333" s="2">
        <f t="shared" si="98"/>
        <v>0</v>
      </c>
      <c r="AV333" s="29">
        <f t="shared" si="98"/>
        <v>0</v>
      </c>
      <c r="AW333" s="30">
        <f t="shared" si="98"/>
        <v>-1</v>
      </c>
      <c r="AX333" s="31">
        <f t="shared" si="98"/>
        <v>-80.95</v>
      </c>
      <c r="AY333" s="38">
        <f t="shared" si="97"/>
        <v>-1</v>
      </c>
      <c r="AZ333" s="38">
        <f t="shared" si="97"/>
        <v>-1</v>
      </c>
      <c r="BA333" s="38" t="str">
        <f t="shared" si="97"/>
        <v/>
      </c>
      <c r="BB333" s="38" t="str">
        <f t="shared" si="96"/>
        <v/>
      </c>
      <c r="BC333" s="38" t="str">
        <f t="shared" si="96"/>
        <v/>
      </c>
      <c r="BD333" s="38">
        <f t="shared" si="96"/>
        <v>-1</v>
      </c>
      <c r="BE333" s="38">
        <f t="shared" si="96"/>
        <v>-1</v>
      </c>
      <c r="BF333" s="38" t="str">
        <f t="shared" si="96"/>
        <v/>
      </c>
      <c r="BG333" s="38" t="str">
        <f t="shared" si="96"/>
        <v/>
      </c>
      <c r="BH333" s="39" t="str">
        <f t="shared" si="91"/>
        <v/>
      </c>
      <c r="BI333" s="76">
        <f t="shared" si="91"/>
        <v>-1</v>
      </c>
      <c r="BJ333" s="40">
        <f t="shared" si="91"/>
        <v>-1</v>
      </c>
      <c r="BK333" s="119" t="str">
        <f t="shared" si="93"/>
        <v/>
      </c>
      <c r="BL333" s="120" t="str">
        <f t="shared" si="93"/>
        <v/>
      </c>
      <c r="BM333" s="120" t="str">
        <f t="shared" si="93"/>
        <v/>
      </c>
      <c r="BN333" s="120" t="str">
        <f t="shared" si="93"/>
        <v/>
      </c>
      <c r="BO333" s="121" t="str">
        <f t="shared" si="93"/>
        <v/>
      </c>
      <c r="BP333" s="119">
        <f t="shared" si="94"/>
        <v>73.710000000000008</v>
      </c>
      <c r="BQ333" s="120">
        <f t="shared" si="94"/>
        <v>80.95</v>
      </c>
      <c r="BR333" s="120" t="str">
        <f t="shared" si="94"/>
        <v/>
      </c>
      <c r="BS333" s="120" t="str">
        <f t="shared" si="94"/>
        <v/>
      </c>
      <c r="BT333" s="121" t="str">
        <f t="shared" si="94"/>
        <v/>
      </c>
      <c r="BU333" s="119" t="str">
        <f t="shared" si="95"/>
        <v/>
      </c>
      <c r="BV333" s="121" t="str">
        <f t="shared" si="95"/>
        <v/>
      </c>
      <c r="BW333" s="121" t="str">
        <f t="shared" si="95"/>
        <v/>
      </c>
      <c r="BX333" s="120" t="str">
        <f t="shared" si="95"/>
        <v/>
      </c>
      <c r="BY333" s="121" t="str">
        <f t="shared" si="95"/>
        <v/>
      </c>
    </row>
    <row r="334" spans="1:77" hidden="1" outlineLevel="1" x14ac:dyDescent="0.2">
      <c r="A334" t="s">
        <v>46</v>
      </c>
      <c r="B334" t="s">
        <v>46</v>
      </c>
      <c r="C334" t="s">
        <v>122</v>
      </c>
      <c r="D334" t="s">
        <v>122</v>
      </c>
      <c r="E334" t="s">
        <v>119</v>
      </c>
      <c r="F334" s="4">
        <f t="shared" si="89"/>
        <v>46339</v>
      </c>
      <c r="G334" t="s">
        <v>40</v>
      </c>
      <c r="H334" s="28">
        <v>0</v>
      </c>
      <c r="I334" s="138">
        <v>0</v>
      </c>
      <c r="J334" s="138">
        <v>0</v>
      </c>
      <c r="K334" s="2">
        <v>0</v>
      </c>
      <c r="L334" s="2">
        <v>0</v>
      </c>
      <c r="M334" s="2">
        <v>0</v>
      </c>
      <c r="N334" s="2">
        <v>0</v>
      </c>
      <c r="O334" s="2">
        <v>0</v>
      </c>
      <c r="P334" s="2">
        <v>0</v>
      </c>
      <c r="Q334" s="29">
        <v>0</v>
      </c>
      <c r="R334" s="30">
        <f t="shared" si="85"/>
        <v>0</v>
      </c>
      <c r="S334" s="30">
        <f t="shared" si="86"/>
        <v>0</v>
      </c>
      <c r="T334" t="s">
        <v>49</v>
      </c>
      <c r="U334" t="s">
        <v>49</v>
      </c>
      <c r="V334" t="s">
        <v>122</v>
      </c>
      <c r="W334" t="s">
        <v>122</v>
      </c>
      <c r="X334" t="s">
        <v>119</v>
      </c>
      <c r="Y334" s="4">
        <f t="shared" si="90"/>
        <v>45975</v>
      </c>
      <c r="Z334" t="s">
        <v>40</v>
      </c>
      <c r="AA334" s="28">
        <v>4</v>
      </c>
      <c r="AB334" s="138">
        <v>0</v>
      </c>
      <c r="AC334" s="138">
        <v>0</v>
      </c>
      <c r="AD334" s="2">
        <v>0</v>
      </c>
      <c r="AE334" s="2">
        <v>0</v>
      </c>
      <c r="AF334" s="2">
        <v>845.72</v>
      </c>
      <c r="AG334" s="2">
        <v>0</v>
      </c>
      <c r="AH334" s="2">
        <v>0</v>
      </c>
      <c r="AI334" s="2">
        <v>0</v>
      </c>
      <c r="AJ334" s="29">
        <v>0</v>
      </c>
      <c r="AK334" s="30">
        <f t="shared" si="87"/>
        <v>0</v>
      </c>
      <c r="AL334" s="30">
        <f t="shared" si="88"/>
        <v>0</v>
      </c>
      <c r="AM334" s="2">
        <f t="shared" si="98"/>
        <v>-4</v>
      </c>
      <c r="AN334" s="2">
        <f t="shared" si="98"/>
        <v>0</v>
      </c>
      <c r="AO334" s="2">
        <f t="shared" si="98"/>
        <v>0</v>
      </c>
      <c r="AP334" s="2">
        <f t="shared" si="98"/>
        <v>0</v>
      </c>
      <c r="AQ334" s="2">
        <f t="shared" si="98"/>
        <v>0</v>
      </c>
      <c r="AR334" s="2">
        <f t="shared" si="98"/>
        <v>-845.72</v>
      </c>
      <c r="AS334" s="2">
        <f t="shared" si="98"/>
        <v>0</v>
      </c>
      <c r="AT334" s="2">
        <f t="shared" si="98"/>
        <v>0</v>
      </c>
      <c r="AU334" s="2">
        <f t="shared" si="98"/>
        <v>0</v>
      </c>
      <c r="AV334" s="29">
        <f t="shared" si="98"/>
        <v>0</v>
      </c>
      <c r="AW334" s="30">
        <f t="shared" si="98"/>
        <v>0</v>
      </c>
      <c r="AX334" s="31">
        <f t="shared" ref="AX334:AX377" si="99">+S334-AL334</f>
        <v>0</v>
      </c>
      <c r="AY334" s="38">
        <f t="shared" si="97"/>
        <v>-1</v>
      </c>
      <c r="AZ334" s="38" t="str">
        <f t="shared" si="97"/>
        <v/>
      </c>
      <c r="BA334" s="38" t="str">
        <f t="shared" si="97"/>
        <v/>
      </c>
      <c r="BB334" s="38" t="str">
        <f t="shared" si="96"/>
        <v/>
      </c>
      <c r="BC334" s="38" t="str">
        <f t="shared" si="96"/>
        <v/>
      </c>
      <c r="BD334" s="38">
        <f t="shared" si="96"/>
        <v>-1</v>
      </c>
      <c r="BE334" s="38" t="str">
        <f t="shared" ref="BE334:BJ377" si="100">IFERROR(AS334/AG334,"")</f>
        <v/>
      </c>
      <c r="BF334" s="38" t="str">
        <f t="shared" si="100"/>
        <v/>
      </c>
      <c r="BG334" s="38" t="str">
        <f t="shared" si="100"/>
        <v/>
      </c>
      <c r="BH334" s="39" t="str">
        <f t="shared" si="91"/>
        <v/>
      </c>
      <c r="BI334" s="76" t="str">
        <f t="shared" si="91"/>
        <v/>
      </c>
      <c r="BJ334" s="40" t="str">
        <f t="shared" si="91"/>
        <v/>
      </c>
      <c r="BK334" s="119" t="str">
        <f t="shared" si="93"/>
        <v/>
      </c>
      <c r="BL334" s="120" t="str">
        <f t="shared" si="93"/>
        <v/>
      </c>
      <c r="BM334" s="120" t="str">
        <f t="shared" si="93"/>
        <v/>
      </c>
      <c r="BN334" s="120" t="str">
        <f t="shared" si="93"/>
        <v/>
      </c>
      <c r="BO334" s="121" t="str">
        <f t="shared" si="93"/>
        <v/>
      </c>
      <c r="BP334" s="119">
        <f t="shared" si="94"/>
        <v>211.43</v>
      </c>
      <c r="BQ334" s="120" t="str">
        <f t="shared" si="94"/>
        <v/>
      </c>
      <c r="BR334" s="120" t="str">
        <f t="shared" si="94"/>
        <v/>
      </c>
      <c r="BS334" s="120" t="str">
        <f t="shared" si="94"/>
        <v/>
      </c>
      <c r="BT334" s="121" t="str">
        <f t="shared" si="94"/>
        <v/>
      </c>
      <c r="BU334" s="119" t="str">
        <f t="shared" si="95"/>
        <v/>
      </c>
      <c r="BV334" s="121" t="str">
        <f t="shared" si="95"/>
        <v/>
      </c>
      <c r="BW334" s="121" t="str">
        <f t="shared" si="95"/>
        <v/>
      </c>
      <c r="BX334" s="120" t="str">
        <f t="shared" si="95"/>
        <v/>
      </c>
      <c r="BY334" s="121" t="str">
        <f t="shared" si="95"/>
        <v/>
      </c>
    </row>
    <row r="335" spans="1:77" ht="13.5" hidden="1" outlineLevel="1" thickBot="1" x14ac:dyDescent="0.25">
      <c r="A335" t="s">
        <v>46</v>
      </c>
      <c r="B335" t="s">
        <v>46</v>
      </c>
      <c r="C335" t="s">
        <v>122</v>
      </c>
      <c r="D335" t="s">
        <v>122</v>
      </c>
      <c r="E335" t="s">
        <v>119</v>
      </c>
      <c r="F335" s="59">
        <f t="shared" si="89"/>
        <v>46340</v>
      </c>
      <c r="G335" s="42" t="s">
        <v>41</v>
      </c>
      <c r="H335" s="43">
        <v>0</v>
      </c>
      <c r="I335" s="44">
        <v>0</v>
      </c>
      <c r="J335" s="44">
        <v>0</v>
      </c>
      <c r="K335" s="44">
        <v>0</v>
      </c>
      <c r="L335" s="44">
        <v>0</v>
      </c>
      <c r="M335" s="44">
        <v>0</v>
      </c>
      <c r="N335" s="44">
        <v>0</v>
      </c>
      <c r="O335" s="44">
        <v>0</v>
      </c>
      <c r="P335" s="44">
        <v>0</v>
      </c>
      <c r="Q335" s="45">
        <v>0</v>
      </c>
      <c r="R335" s="46">
        <f t="shared" ref="R335:R377" si="101">SUM(I335:L335)</f>
        <v>0</v>
      </c>
      <c r="S335" s="46">
        <f t="shared" ref="S335:S377" si="102">SUM(N335:Q335)</f>
        <v>0</v>
      </c>
      <c r="T335" t="s">
        <v>49</v>
      </c>
      <c r="U335" t="s">
        <v>49</v>
      </c>
      <c r="V335" t="s">
        <v>122</v>
      </c>
      <c r="W335" t="s">
        <v>122</v>
      </c>
      <c r="X335" t="s">
        <v>119</v>
      </c>
      <c r="Y335" s="59">
        <f t="shared" si="90"/>
        <v>45976</v>
      </c>
      <c r="Z335" s="42" t="s">
        <v>41</v>
      </c>
      <c r="AA335" s="43">
        <v>0</v>
      </c>
      <c r="AB335" s="44">
        <v>0</v>
      </c>
      <c r="AC335" s="44">
        <v>0</v>
      </c>
      <c r="AD335" s="44">
        <v>0</v>
      </c>
      <c r="AE335" s="44">
        <v>0</v>
      </c>
      <c r="AF335" s="44">
        <v>0</v>
      </c>
      <c r="AG335" s="44">
        <v>0</v>
      </c>
      <c r="AH335" s="44">
        <v>0</v>
      </c>
      <c r="AI335" s="44">
        <v>0</v>
      </c>
      <c r="AJ335" s="45">
        <v>0</v>
      </c>
      <c r="AK335" s="46">
        <f t="shared" ref="AK335:AK377" si="103">SUM(AB335:AE335)</f>
        <v>0</v>
      </c>
      <c r="AL335" s="46">
        <f t="shared" ref="AL335:AL377" si="104">SUM(AG335:AJ335)</f>
        <v>0</v>
      </c>
      <c r="AM335" s="44">
        <f t="shared" ref="AM335:AW358" si="105">+H335-AA335</f>
        <v>0</v>
      </c>
      <c r="AN335" s="44">
        <f t="shared" si="105"/>
        <v>0</v>
      </c>
      <c r="AO335" s="44">
        <f t="shared" si="105"/>
        <v>0</v>
      </c>
      <c r="AP335" s="44">
        <f t="shared" si="105"/>
        <v>0</v>
      </c>
      <c r="AQ335" s="44">
        <f t="shared" si="105"/>
        <v>0</v>
      </c>
      <c r="AR335" s="44">
        <f t="shared" si="105"/>
        <v>0</v>
      </c>
      <c r="AS335" s="44">
        <f t="shared" si="105"/>
        <v>0</v>
      </c>
      <c r="AT335" s="44">
        <f t="shared" si="105"/>
        <v>0</v>
      </c>
      <c r="AU335" s="44">
        <f t="shared" si="105"/>
        <v>0</v>
      </c>
      <c r="AV335" s="45">
        <f t="shared" si="105"/>
        <v>0</v>
      </c>
      <c r="AW335" s="46">
        <f t="shared" si="105"/>
        <v>0</v>
      </c>
      <c r="AX335" s="47">
        <f t="shared" si="99"/>
        <v>0</v>
      </c>
      <c r="AY335" s="56" t="str">
        <f t="shared" si="97"/>
        <v/>
      </c>
      <c r="AZ335" s="56" t="str">
        <f t="shared" si="97"/>
        <v/>
      </c>
      <c r="BA335" s="56" t="str">
        <f t="shared" si="97"/>
        <v/>
      </c>
      <c r="BB335" s="56" t="str">
        <f t="shared" si="97"/>
        <v/>
      </c>
      <c r="BC335" s="56" t="str">
        <f t="shared" si="97"/>
        <v/>
      </c>
      <c r="BD335" s="56" t="str">
        <f t="shared" si="97"/>
        <v/>
      </c>
      <c r="BE335" s="56" t="str">
        <f t="shared" si="100"/>
        <v/>
      </c>
      <c r="BF335" s="56" t="str">
        <f t="shared" si="100"/>
        <v/>
      </c>
      <c r="BG335" s="56" t="str">
        <f t="shared" si="100"/>
        <v/>
      </c>
      <c r="BH335" s="57" t="str">
        <f t="shared" si="91"/>
        <v/>
      </c>
      <c r="BI335" s="81" t="str">
        <f t="shared" si="91"/>
        <v/>
      </c>
      <c r="BJ335" s="58" t="str">
        <f t="shared" si="91"/>
        <v/>
      </c>
      <c r="BK335" s="122" t="str">
        <f t="shared" si="93"/>
        <v/>
      </c>
      <c r="BL335" s="123" t="str">
        <f t="shared" si="93"/>
        <v/>
      </c>
      <c r="BM335" s="123" t="str">
        <f t="shared" si="93"/>
        <v/>
      </c>
      <c r="BN335" s="123" t="str">
        <f t="shared" si="93"/>
        <v/>
      </c>
      <c r="BO335" s="124" t="str">
        <f t="shared" si="93"/>
        <v/>
      </c>
      <c r="BP335" s="122" t="str">
        <f t="shared" si="94"/>
        <v/>
      </c>
      <c r="BQ335" s="123" t="str">
        <f t="shared" si="94"/>
        <v/>
      </c>
      <c r="BR335" s="123" t="str">
        <f t="shared" si="94"/>
        <v/>
      </c>
      <c r="BS335" s="123" t="str">
        <f t="shared" si="94"/>
        <v/>
      </c>
      <c r="BT335" s="124" t="str">
        <f t="shared" si="94"/>
        <v/>
      </c>
      <c r="BU335" s="122" t="str">
        <f t="shared" si="95"/>
        <v/>
      </c>
      <c r="BV335" s="124" t="str">
        <f t="shared" si="95"/>
        <v/>
      </c>
      <c r="BW335" s="124" t="str">
        <f t="shared" si="95"/>
        <v/>
      </c>
      <c r="BX335" s="123" t="str">
        <f t="shared" si="95"/>
        <v/>
      </c>
      <c r="BY335" s="124" t="str">
        <f t="shared" si="95"/>
        <v/>
      </c>
    </row>
    <row r="336" spans="1:77" hidden="1" outlineLevel="1" x14ac:dyDescent="0.2">
      <c r="A336" t="s">
        <v>46</v>
      </c>
      <c r="B336" t="s">
        <v>46</v>
      </c>
      <c r="C336" t="s">
        <v>122</v>
      </c>
      <c r="D336" t="s">
        <v>122</v>
      </c>
      <c r="E336" t="s">
        <v>120</v>
      </c>
      <c r="F336" s="4">
        <f t="shared" ref="F336:F377" si="106">+F335+1</f>
        <v>46341</v>
      </c>
      <c r="G336" t="s">
        <v>35</v>
      </c>
      <c r="H336" s="28">
        <v>0</v>
      </c>
      <c r="I336" s="138">
        <v>0</v>
      </c>
      <c r="J336" s="138">
        <v>0</v>
      </c>
      <c r="K336" s="2">
        <v>0</v>
      </c>
      <c r="L336" s="2">
        <v>0</v>
      </c>
      <c r="M336" s="2">
        <v>0</v>
      </c>
      <c r="N336" s="2">
        <v>0</v>
      </c>
      <c r="O336" s="2">
        <v>0</v>
      </c>
      <c r="P336" s="2">
        <v>0</v>
      </c>
      <c r="Q336" s="29">
        <v>0</v>
      </c>
      <c r="R336" s="30">
        <f t="shared" si="101"/>
        <v>0</v>
      </c>
      <c r="S336" s="30">
        <f t="shared" si="102"/>
        <v>0</v>
      </c>
      <c r="T336" t="s">
        <v>49</v>
      </c>
      <c r="U336" t="s">
        <v>49</v>
      </c>
      <c r="V336" t="s">
        <v>122</v>
      </c>
      <c r="W336" t="s">
        <v>122</v>
      </c>
      <c r="X336" t="s">
        <v>120</v>
      </c>
      <c r="Y336" s="4">
        <f t="shared" ref="Y336:Y377" si="107">+Y335+1</f>
        <v>45977</v>
      </c>
      <c r="Z336" t="s">
        <v>35</v>
      </c>
      <c r="AA336" s="28">
        <v>1</v>
      </c>
      <c r="AB336" s="138">
        <v>1</v>
      </c>
      <c r="AC336" s="138">
        <v>0</v>
      </c>
      <c r="AD336" s="2">
        <v>0</v>
      </c>
      <c r="AE336" s="2">
        <v>0</v>
      </c>
      <c r="AF336" s="2">
        <v>38.979999999999997</v>
      </c>
      <c r="AG336" s="2">
        <v>0</v>
      </c>
      <c r="AH336" s="2">
        <v>0</v>
      </c>
      <c r="AI336" s="2">
        <v>0</v>
      </c>
      <c r="AJ336" s="29">
        <v>0</v>
      </c>
      <c r="AK336" s="30">
        <f t="shared" si="103"/>
        <v>1</v>
      </c>
      <c r="AL336" s="30">
        <f t="shared" si="104"/>
        <v>0</v>
      </c>
      <c r="AM336" s="2">
        <f t="shared" si="105"/>
        <v>-1</v>
      </c>
      <c r="AN336" s="2">
        <f t="shared" si="105"/>
        <v>-1</v>
      </c>
      <c r="AO336" s="2">
        <f t="shared" si="105"/>
        <v>0</v>
      </c>
      <c r="AP336" s="2">
        <f t="shared" si="105"/>
        <v>0</v>
      </c>
      <c r="AQ336" s="2">
        <f t="shared" si="105"/>
        <v>0</v>
      </c>
      <c r="AR336" s="2">
        <f t="shared" si="105"/>
        <v>-38.979999999999997</v>
      </c>
      <c r="AS336" s="2">
        <f t="shared" si="105"/>
        <v>0</v>
      </c>
      <c r="AT336" s="2">
        <f t="shared" si="105"/>
        <v>0</v>
      </c>
      <c r="AU336" s="2">
        <f t="shared" si="105"/>
        <v>0</v>
      </c>
      <c r="AV336" s="29">
        <f t="shared" si="105"/>
        <v>0</v>
      </c>
      <c r="AW336" s="30">
        <f t="shared" si="105"/>
        <v>-1</v>
      </c>
      <c r="AX336" s="31">
        <f t="shared" si="99"/>
        <v>0</v>
      </c>
      <c r="AY336" s="38">
        <f t="shared" si="97"/>
        <v>-1</v>
      </c>
      <c r="AZ336" s="38">
        <f t="shared" si="97"/>
        <v>-1</v>
      </c>
      <c r="BA336" s="38" t="str">
        <f t="shared" si="97"/>
        <v/>
      </c>
      <c r="BB336" s="38" t="str">
        <f t="shared" si="97"/>
        <v/>
      </c>
      <c r="BC336" s="38" t="str">
        <f t="shared" si="97"/>
        <v/>
      </c>
      <c r="BD336" s="38">
        <f t="shared" si="97"/>
        <v>-1</v>
      </c>
      <c r="BE336" s="38" t="str">
        <f t="shared" si="100"/>
        <v/>
      </c>
      <c r="BF336" s="38" t="str">
        <f t="shared" si="100"/>
        <v/>
      </c>
      <c r="BG336" s="38" t="str">
        <f t="shared" si="100"/>
        <v/>
      </c>
      <c r="BH336" s="39" t="str">
        <f t="shared" si="91"/>
        <v/>
      </c>
      <c r="BI336" s="76">
        <f t="shared" si="91"/>
        <v>-1</v>
      </c>
      <c r="BJ336" s="40" t="str">
        <f t="shared" si="91"/>
        <v/>
      </c>
      <c r="BK336" s="116" t="str">
        <f t="shared" si="93"/>
        <v/>
      </c>
      <c r="BL336" s="117" t="str">
        <f t="shared" si="93"/>
        <v/>
      </c>
      <c r="BM336" s="117" t="str">
        <f t="shared" si="93"/>
        <v/>
      </c>
      <c r="BN336" s="117" t="str">
        <f t="shared" si="93"/>
        <v/>
      </c>
      <c r="BO336" s="118" t="str">
        <f t="shared" si="93"/>
        <v/>
      </c>
      <c r="BP336" s="116">
        <f t="shared" si="94"/>
        <v>38.979999999999997</v>
      </c>
      <c r="BQ336" s="117">
        <f t="shared" si="94"/>
        <v>0</v>
      </c>
      <c r="BR336" s="117" t="str">
        <f t="shared" si="94"/>
        <v/>
      </c>
      <c r="BS336" s="117" t="str">
        <f t="shared" si="94"/>
        <v/>
      </c>
      <c r="BT336" s="118" t="str">
        <f t="shared" si="94"/>
        <v/>
      </c>
      <c r="BU336" s="116" t="str">
        <f t="shared" si="95"/>
        <v/>
      </c>
      <c r="BV336" s="118" t="str">
        <f t="shared" si="95"/>
        <v/>
      </c>
      <c r="BW336" s="118" t="str">
        <f t="shared" si="95"/>
        <v/>
      </c>
      <c r="BX336" s="117" t="str">
        <f t="shared" si="95"/>
        <v/>
      </c>
      <c r="BY336" s="118" t="str">
        <f t="shared" si="95"/>
        <v/>
      </c>
    </row>
    <row r="337" spans="1:77" hidden="1" outlineLevel="1" x14ac:dyDescent="0.2">
      <c r="A337" t="s">
        <v>46</v>
      </c>
      <c r="B337" t="s">
        <v>46</v>
      </c>
      <c r="C337" t="s">
        <v>122</v>
      </c>
      <c r="D337" t="s">
        <v>122</v>
      </c>
      <c r="E337" t="s">
        <v>120</v>
      </c>
      <c r="F337" s="4">
        <f t="shared" si="106"/>
        <v>46342</v>
      </c>
      <c r="G337" t="s">
        <v>36</v>
      </c>
      <c r="H337" s="28">
        <v>0</v>
      </c>
      <c r="I337" s="138">
        <v>0</v>
      </c>
      <c r="J337" s="138">
        <v>0</v>
      </c>
      <c r="K337" s="2">
        <v>0</v>
      </c>
      <c r="L337" s="2">
        <v>0</v>
      </c>
      <c r="M337" s="2">
        <v>0</v>
      </c>
      <c r="N337" s="2">
        <v>0</v>
      </c>
      <c r="O337" s="2">
        <v>0</v>
      </c>
      <c r="P337" s="2">
        <v>0</v>
      </c>
      <c r="Q337" s="29">
        <v>0</v>
      </c>
      <c r="R337" s="30">
        <f t="shared" si="101"/>
        <v>0</v>
      </c>
      <c r="S337" s="30">
        <f t="shared" si="102"/>
        <v>0</v>
      </c>
      <c r="T337" t="s">
        <v>49</v>
      </c>
      <c r="U337" t="s">
        <v>49</v>
      </c>
      <c r="V337" t="s">
        <v>122</v>
      </c>
      <c r="W337" t="s">
        <v>122</v>
      </c>
      <c r="X337" t="s">
        <v>120</v>
      </c>
      <c r="Y337" s="4">
        <f t="shared" si="107"/>
        <v>45978</v>
      </c>
      <c r="Z337" t="s">
        <v>36</v>
      </c>
      <c r="AA337" s="28">
        <v>2</v>
      </c>
      <c r="AB337" s="138">
        <v>0</v>
      </c>
      <c r="AC337" s="138">
        <v>0</v>
      </c>
      <c r="AD337" s="2">
        <v>0</v>
      </c>
      <c r="AE337" s="2">
        <v>0</v>
      </c>
      <c r="AF337" s="2">
        <v>157.91999999999999</v>
      </c>
      <c r="AG337" s="2">
        <v>0</v>
      </c>
      <c r="AH337" s="2">
        <v>0</v>
      </c>
      <c r="AI337" s="2">
        <v>0</v>
      </c>
      <c r="AJ337" s="29">
        <v>0</v>
      </c>
      <c r="AK337" s="30">
        <f t="shared" si="103"/>
        <v>0</v>
      </c>
      <c r="AL337" s="30">
        <f t="shared" si="104"/>
        <v>0</v>
      </c>
      <c r="AM337" s="2">
        <f t="shared" si="105"/>
        <v>-2</v>
      </c>
      <c r="AN337" s="2">
        <f t="shared" si="105"/>
        <v>0</v>
      </c>
      <c r="AO337" s="2">
        <f t="shared" si="105"/>
        <v>0</v>
      </c>
      <c r="AP337" s="2">
        <f t="shared" si="105"/>
        <v>0</v>
      </c>
      <c r="AQ337" s="2">
        <f t="shared" si="105"/>
        <v>0</v>
      </c>
      <c r="AR337" s="2">
        <f t="shared" si="105"/>
        <v>-157.91999999999999</v>
      </c>
      <c r="AS337" s="2">
        <f t="shared" si="105"/>
        <v>0</v>
      </c>
      <c r="AT337" s="2">
        <f t="shared" si="105"/>
        <v>0</v>
      </c>
      <c r="AU337" s="2">
        <f t="shared" si="105"/>
        <v>0</v>
      </c>
      <c r="AV337" s="29">
        <f t="shared" si="105"/>
        <v>0</v>
      </c>
      <c r="AW337" s="30">
        <f t="shared" si="105"/>
        <v>0</v>
      </c>
      <c r="AX337" s="31">
        <f t="shared" si="99"/>
        <v>0</v>
      </c>
      <c r="AY337" s="38">
        <f t="shared" si="97"/>
        <v>-1</v>
      </c>
      <c r="AZ337" s="38" t="str">
        <f t="shared" si="97"/>
        <v/>
      </c>
      <c r="BA337" s="38" t="str">
        <f t="shared" si="97"/>
        <v/>
      </c>
      <c r="BB337" s="38" t="str">
        <f t="shared" si="97"/>
        <v/>
      </c>
      <c r="BC337" s="38" t="str">
        <f t="shared" si="97"/>
        <v/>
      </c>
      <c r="BD337" s="38">
        <f t="shared" si="97"/>
        <v>-1</v>
      </c>
      <c r="BE337" s="38" t="str">
        <f t="shared" si="100"/>
        <v/>
      </c>
      <c r="BF337" s="38" t="str">
        <f t="shared" si="100"/>
        <v/>
      </c>
      <c r="BG337" s="38" t="str">
        <f t="shared" si="100"/>
        <v/>
      </c>
      <c r="BH337" s="39" t="str">
        <f t="shared" si="91"/>
        <v/>
      </c>
      <c r="BI337" s="76" t="str">
        <f t="shared" si="91"/>
        <v/>
      </c>
      <c r="BJ337" s="40" t="str">
        <f t="shared" si="91"/>
        <v/>
      </c>
      <c r="BK337" s="119" t="str">
        <f t="shared" ref="BK337:BO377" si="108">IFERROR(M337/H337,"")</f>
        <v/>
      </c>
      <c r="BL337" s="120" t="str">
        <f t="shared" si="108"/>
        <v/>
      </c>
      <c r="BM337" s="120" t="str">
        <f t="shared" si="108"/>
        <v/>
      </c>
      <c r="BN337" s="120" t="str">
        <f t="shared" si="108"/>
        <v/>
      </c>
      <c r="BO337" s="121" t="str">
        <f t="shared" si="108"/>
        <v/>
      </c>
      <c r="BP337" s="119">
        <f t="shared" ref="BP337:BT377" si="109">IFERROR(AF337/AA337,"")</f>
        <v>78.959999999999994</v>
      </c>
      <c r="BQ337" s="120" t="str">
        <f t="shared" si="109"/>
        <v/>
      </c>
      <c r="BR337" s="120" t="str">
        <f t="shared" si="109"/>
        <v/>
      </c>
      <c r="BS337" s="120" t="str">
        <f t="shared" si="109"/>
        <v/>
      </c>
      <c r="BT337" s="121" t="str">
        <f t="shared" si="109"/>
        <v/>
      </c>
      <c r="BU337" s="119" t="str">
        <f t="shared" ref="BU337:BY377" si="110">IFERROR(BK337-BP337,"")</f>
        <v/>
      </c>
      <c r="BV337" s="121" t="str">
        <f t="shared" si="110"/>
        <v/>
      </c>
      <c r="BW337" s="121" t="str">
        <f t="shared" si="110"/>
        <v/>
      </c>
      <c r="BX337" s="120" t="str">
        <f t="shared" si="110"/>
        <v/>
      </c>
      <c r="BY337" s="121" t="str">
        <f t="shared" si="110"/>
        <v/>
      </c>
    </row>
    <row r="338" spans="1:77" hidden="1" outlineLevel="1" x14ac:dyDescent="0.2">
      <c r="A338" t="s">
        <v>46</v>
      </c>
      <c r="B338" t="s">
        <v>46</v>
      </c>
      <c r="C338" t="s">
        <v>122</v>
      </c>
      <c r="D338" t="s">
        <v>122</v>
      </c>
      <c r="E338" t="s">
        <v>120</v>
      </c>
      <c r="F338" s="4">
        <f t="shared" si="106"/>
        <v>46343</v>
      </c>
      <c r="G338" t="s">
        <v>37</v>
      </c>
      <c r="H338" s="28">
        <v>0</v>
      </c>
      <c r="I338" s="138">
        <v>0</v>
      </c>
      <c r="J338" s="138">
        <v>0</v>
      </c>
      <c r="K338" s="2">
        <v>0</v>
      </c>
      <c r="L338" s="2">
        <v>0</v>
      </c>
      <c r="M338" s="2">
        <v>0</v>
      </c>
      <c r="N338" s="2">
        <v>0</v>
      </c>
      <c r="O338" s="2">
        <v>0</v>
      </c>
      <c r="P338" s="2">
        <v>0</v>
      </c>
      <c r="Q338" s="29">
        <v>0</v>
      </c>
      <c r="R338" s="30">
        <f t="shared" si="101"/>
        <v>0</v>
      </c>
      <c r="S338" s="30">
        <f t="shared" si="102"/>
        <v>0</v>
      </c>
      <c r="T338" t="s">
        <v>49</v>
      </c>
      <c r="U338" t="s">
        <v>49</v>
      </c>
      <c r="V338" t="s">
        <v>122</v>
      </c>
      <c r="W338" t="s">
        <v>122</v>
      </c>
      <c r="X338" t="s">
        <v>120</v>
      </c>
      <c r="Y338" s="4">
        <f t="shared" si="107"/>
        <v>45979</v>
      </c>
      <c r="Z338" t="s">
        <v>37</v>
      </c>
      <c r="AA338" s="28">
        <v>3</v>
      </c>
      <c r="AB338" s="138">
        <v>0</v>
      </c>
      <c r="AC338" s="138">
        <v>0</v>
      </c>
      <c r="AD338" s="2">
        <v>0</v>
      </c>
      <c r="AE338" s="2">
        <v>0</v>
      </c>
      <c r="AF338" s="2">
        <v>522.01</v>
      </c>
      <c r="AG338" s="2">
        <v>0</v>
      </c>
      <c r="AH338" s="2">
        <v>0</v>
      </c>
      <c r="AI338" s="2">
        <v>0</v>
      </c>
      <c r="AJ338" s="29">
        <v>0</v>
      </c>
      <c r="AK338" s="30">
        <f t="shared" si="103"/>
        <v>0</v>
      </c>
      <c r="AL338" s="30">
        <f t="shared" si="104"/>
        <v>0</v>
      </c>
      <c r="AM338" s="2">
        <f t="shared" si="105"/>
        <v>-3</v>
      </c>
      <c r="AN338" s="2">
        <f t="shared" si="105"/>
        <v>0</v>
      </c>
      <c r="AO338" s="2">
        <f t="shared" si="105"/>
        <v>0</v>
      </c>
      <c r="AP338" s="2">
        <f t="shared" si="105"/>
        <v>0</v>
      </c>
      <c r="AQ338" s="2">
        <f t="shared" si="105"/>
        <v>0</v>
      </c>
      <c r="AR338" s="2">
        <f t="shared" si="105"/>
        <v>-522.01</v>
      </c>
      <c r="AS338" s="2">
        <f t="shared" si="105"/>
        <v>0</v>
      </c>
      <c r="AT338" s="2">
        <f t="shared" si="105"/>
        <v>0</v>
      </c>
      <c r="AU338" s="2">
        <f t="shared" si="105"/>
        <v>0</v>
      </c>
      <c r="AV338" s="29">
        <f t="shared" si="105"/>
        <v>0</v>
      </c>
      <c r="AW338" s="30">
        <f t="shared" si="105"/>
        <v>0</v>
      </c>
      <c r="AX338" s="31">
        <f t="shared" si="99"/>
        <v>0</v>
      </c>
      <c r="AY338" s="38">
        <f t="shared" si="97"/>
        <v>-1</v>
      </c>
      <c r="AZ338" s="38" t="str">
        <f t="shared" si="97"/>
        <v/>
      </c>
      <c r="BA338" s="38" t="str">
        <f t="shared" si="97"/>
        <v/>
      </c>
      <c r="BB338" s="38" t="str">
        <f t="shared" si="97"/>
        <v/>
      </c>
      <c r="BC338" s="38" t="str">
        <f t="shared" si="97"/>
        <v/>
      </c>
      <c r="BD338" s="38">
        <f t="shared" si="97"/>
        <v>-1</v>
      </c>
      <c r="BE338" s="38" t="str">
        <f t="shared" si="100"/>
        <v/>
      </c>
      <c r="BF338" s="38" t="str">
        <f t="shared" si="100"/>
        <v/>
      </c>
      <c r="BG338" s="38" t="str">
        <f t="shared" si="100"/>
        <v/>
      </c>
      <c r="BH338" s="39" t="str">
        <f t="shared" si="91"/>
        <v/>
      </c>
      <c r="BI338" s="76" t="str">
        <f t="shared" si="91"/>
        <v/>
      </c>
      <c r="BJ338" s="40" t="str">
        <f t="shared" si="91"/>
        <v/>
      </c>
      <c r="BK338" s="119" t="str">
        <f t="shared" si="108"/>
        <v/>
      </c>
      <c r="BL338" s="120" t="str">
        <f t="shared" si="108"/>
        <v/>
      </c>
      <c r="BM338" s="120" t="str">
        <f t="shared" si="108"/>
        <v/>
      </c>
      <c r="BN338" s="120" t="str">
        <f t="shared" si="108"/>
        <v/>
      </c>
      <c r="BO338" s="121" t="str">
        <f t="shared" si="108"/>
        <v/>
      </c>
      <c r="BP338" s="119">
        <f t="shared" si="109"/>
        <v>174.00333333333333</v>
      </c>
      <c r="BQ338" s="120" t="str">
        <f t="shared" si="109"/>
        <v/>
      </c>
      <c r="BR338" s="120" t="str">
        <f t="shared" si="109"/>
        <v/>
      </c>
      <c r="BS338" s="120" t="str">
        <f t="shared" si="109"/>
        <v/>
      </c>
      <c r="BT338" s="121" t="str">
        <f t="shared" si="109"/>
        <v/>
      </c>
      <c r="BU338" s="119" t="str">
        <f t="shared" si="110"/>
        <v/>
      </c>
      <c r="BV338" s="121" t="str">
        <f t="shared" si="110"/>
        <v/>
      </c>
      <c r="BW338" s="121" t="str">
        <f t="shared" si="110"/>
        <v/>
      </c>
      <c r="BX338" s="120" t="str">
        <f t="shared" si="110"/>
        <v/>
      </c>
      <c r="BY338" s="121" t="str">
        <f t="shared" si="110"/>
        <v/>
      </c>
    </row>
    <row r="339" spans="1:77" hidden="1" outlineLevel="1" x14ac:dyDescent="0.2">
      <c r="A339" t="s">
        <v>46</v>
      </c>
      <c r="B339" t="s">
        <v>46</v>
      </c>
      <c r="C339" t="s">
        <v>122</v>
      </c>
      <c r="D339" t="s">
        <v>122</v>
      </c>
      <c r="E339" t="s">
        <v>120</v>
      </c>
      <c r="F339" s="4">
        <f t="shared" si="106"/>
        <v>46344</v>
      </c>
      <c r="G339" t="s">
        <v>38</v>
      </c>
      <c r="H339" s="28">
        <v>0</v>
      </c>
      <c r="I339" s="138">
        <v>0</v>
      </c>
      <c r="J339" s="138">
        <v>0</v>
      </c>
      <c r="K339" s="2">
        <v>0</v>
      </c>
      <c r="L339" s="2">
        <v>0</v>
      </c>
      <c r="M339" s="2">
        <v>0</v>
      </c>
      <c r="N339" s="2">
        <v>0</v>
      </c>
      <c r="O339" s="2">
        <v>0</v>
      </c>
      <c r="P339" s="2">
        <v>0</v>
      </c>
      <c r="Q339" s="29">
        <v>0</v>
      </c>
      <c r="R339" s="30">
        <f t="shared" si="101"/>
        <v>0</v>
      </c>
      <c r="S339" s="30">
        <f t="shared" si="102"/>
        <v>0</v>
      </c>
      <c r="T339" t="s">
        <v>49</v>
      </c>
      <c r="U339" t="s">
        <v>49</v>
      </c>
      <c r="V339" t="s">
        <v>122</v>
      </c>
      <c r="W339" t="s">
        <v>122</v>
      </c>
      <c r="X339" t="s">
        <v>120</v>
      </c>
      <c r="Y339" s="4">
        <f t="shared" si="107"/>
        <v>45980</v>
      </c>
      <c r="Z339" t="s">
        <v>38</v>
      </c>
      <c r="AA339" s="28">
        <v>12</v>
      </c>
      <c r="AB339" s="138">
        <v>3</v>
      </c>
      <c r="AC339" s="138">
        <v>0</v>
      </c>
      <c r="AD339" s="2">
        <v>0</v>
      </c>
      <c r="AE339" s="2">
        <v>0</v>
      </c>
      <c r="AF339" s="2">
        <v>2068.1999999999998</v>
      </c>
      <c r="AG339" s="2">
        <v>0</v>
      </c>
      <c r="AH339" s="2">
        <v>0</v>
      </c>
      <c r="AI339" s="2">
        <v>0</v>
      </c>
      <c r="AJ339" s="29">
        <v>0</v>
      </c>
      <c r="AK339" s="30">
        <f t="shared" si="103"/>
        <v>3</v>
      </c>
      <c r="AL339" s="30">
        <f t="shared" si="104"/>
        <v>0</v>
      </c>
      <c r="AM339" s="2">
        <f t="shared" si="105"/>
        <v>-12</v>
      </c>
      <c r="AN339" s="2">
        <f t="shared" si="105"/>
        <v>-3</v>
      </c>
      <c r="AO339" s="2">
        <f t="shared" si="105"/>
        <v>0</v>
      </c>
      <c r="AP339" s="2">
        <f t="shared" si="105"/>
        <v>0</v>
      </c>
      <c r="AQ339" s="2">
        <f t="shared" si="105"/>
        <v>0</v>
      </c>
      <c r="AR339" s="2">
        <f t="shared" si="105"/>
        <v>-2068.1999999999998</v>
      </c>
      <c r="AS339" s="2">
        <f t="shared" si="105"/>
        <v>0</v>
      </c>
      <c r="AT339" s="2">
        <f t="shared" si="105"/>
        <v>0</v>
      </c>
      <c r="AU339" s="2">
        <f t="shared" si="105"/>
        <v>0</v>
      </c>
      <c r="AV339" s="29">
        <f t="shared" si="105"/>
        <v>0</v>
      </c>
      <c r="AW339" s="30">
        <f t="shared" si="105"/>
        <v>-3</v>
      </c>
      <c r="AX339" s="31">
        <f t="shared" si="99"/>
        <v>0</v>
      </c>
      <c r="AY339" s="38">
        <f t="shared" si="97"/>
        <v>-1</v>
      </c>
      <c r="AZ339" s="38">
        <f t="shared" si="97"/>
        <v>-1</v>
      </c>
      <c r="BA339" s="38" t="str">
        <f t="shared" si="97"/>
        <v/>
      </c>
      <c r="BB339" s="38" t="str">
        <f t="shared" si="97"/>
        <v/>
      </c>
      <c r="BC339" s="38" t="str">
        <f t="shared" si="97"/>
        <v/>
      </c>
      <c r="BD339" s="38">
        <f t="shared" si="97"/>
        <v>-1</v>
      </c>
      <c r="BE339" s="38" t="str">
        <f t="shared" si="100"/>
        <v/>
      </c>
      <c r="BF339" s="38" t="str">
        <f t="shared" si="100"/>
        <v/>
      </c>
      <c r="BG339" s="38" t="str">
        <f t="shared" si="100"/>
        <v/>
      </c>
      <c r="BH339" s="39" t="str">
        <f t="shared" si="91"/>
        <v/>
      </c>
      <c r="BI339" s="76">
        <f t="shared" si="91"/>
        <v>-1</v>
      </c>
      <c r="BJ339" s="40" t="str">
        <f t="shared" si="91"/>
        <v/>
      </c>
      <c r="BK339" s="119" t="str">
        <f t="shared" si="108"/>
        <v/>
      </c>
      <c r="BL339" s="120" t="str">
        <f t="shared" si="108"/>
        <v/>
      </c>
      <c r="BM339" s="120" t="str">
        <f t="shared" si="108"/>
        <v/>
      </c>
      <c r="BN339" s="120" t="str">
        <f t="shared" si="108"/>
        <v/>
      </c>
      <c r="BO339" s="121" t="str">
        <f t="shared" si="108"/>
        <v/>
      </c>
      <c r="BP339" s="119">
        <f t="shared" si="109"/>
        <v>172.35</v>
      </c>
      <c r="BQ339" s="120">
        <f t="shared" si="109"/>
        <v>0</v>
      </c>
      <c r="BR339" s="120" t="str">
        <f t="shared" si="109"/>
        <v/>
      </c>
      <c r="BS339" s="120" t="str">
        <f t="shared" si="109"/>
        <v/>
      </c>
      <c r="BT339" s="121" t="str">
        <f t="shared" si="109"/>
        <v/>
      </c>
      <c r="BU339" s="119" t="str">
        <f t="shared" si="110"/>
        <v/>
      </c>
      <c r="BV339" s="121" t="str">
        <f t="shared" si="110"/>
        <v/>
      </c>
      <c r="BW339" s="121" t="str">
        <f t="shared" si="110"/>
        <v/>
      </c>
      <c r="BX339" s="120" t="str">
        <f t="shared" si="110"/>
        <v/>
      </c>
      <c r="BY339" s="121" t="str">
        <f t="shared" si="110"/>
        <v/>
      </c>
    </row>
    <row r="340" spans="1:77" hidden="1" outlineLevel="1" x14ac:dyDescent="0.2">
      <c r="A340" t="s">
        <v>46</v>
      </c>
      <c r="B340" t="s">
        <v>46</v>
      </c>
      <c r="C340" t="s">
        <v>122</v>
      </c>
      <c r="D340" t="s">
        <v>122</v>
      </c>
      <c r="E340" t="s">
        <v>120</v>
      </c>
      <c r="F340" s="4">
        <f t="shared" si="106"/>
        <v>46345</v>
      </c>
      <c r="G340" t="s">
        <v>39</v>
      </c>
      <c r="H340" s="28">
        <v>0</v>
      </c>
      <c r="I340" s="138">
        <v>0</v>
      </c>
      <c r="J340" s="138">
        <v>0</v>
      </c>
      <c r="K340" s="2">
        <v>0</v>
      </c>
      <c r="L340" s="2">
        <v>0</v>
      </c>
      <c r="M340" s="2">
        <v>0</v>
      </c>
      <c r="N340" s="2">
        <v>0</v>
      </c>
      <c r="O340" s="2">
        <v>0</v>
      </c>
      <c r="P340" s="2">
        <v>0</v>
      </c>
      <c r="Q340" s="29">
        <v>0</v>
      </c>
      <c r="R340" s="30">
        <f t="shared" si="101"/>
        <v>0</v>
      </c>
      <c r="S340" s="30">
        <f t="shared" si="102"/>
        <v>0</v>
      </c>
      <c r="T340" t="s">
        <v>49</v>
      </c>
      <c r="U340" t="s">
        <v>49</v>
      </c>
      <c r="V340" t="s">
        <v>122</v>
      </c>
      <c r="W340" t="s">
        <v>122</v>
      </c>
      <c r="X340" t="s">
        <v>120</v>
      </c>
      <c r="Y340" s="4">
        <f t="shared" si="107"/>
        <v>45981</v>
      </c>
      <c r="Z340" t="s">
        <v>39</v>
      </c>
      <c r="AA340" s="28">
        <v>4</v>
      </c>
      <c r="AB340" s="138">
        <v>2</v>
      </c>
      <c r="AC340" s="138">
        <v>0</v>
      </c>
      <c r="AD340" s="2">
        <v>0</v>
      </c>
      <c r="AE340" s="2">
        <v>0</v>
      </c>
      <c r="AF340" s="2">
        <v>1108.3800000000001</v>
      </c>
      <c r="AG340" s="2">
        <v>0</v>
      </c>
      <c r="AH340" s="2">
        <v>0</v>
      </c>
      <c r="AI340" s="2">
        <v>0</v>
      </c>
      <c r="AJ340" s="29">
        <v>0</v>
      </c>
      <c r="AK340" s="30">
        <f t="shared" si="103"/>
        <v>2</v>
      </c>
      <c r="AL340" s="30">
        <f t="shared" si="104"/>
        <v>0</v>
      </c>
      <c r="AM340" s="2">
        <f t="shared" si="105"/>
        <v>-4</v>
      </c>
      <c r="AN340" s="2">
        <f t="shared" si="105"/>
        <v>-2</v>
      </c>
      <c r="AO340" s="2">
        <f t="shared" si="105"/>
        <v>0</v>
      </c>
      <c r="AP340" s="2">
        <f t="shared" si="105"/>
        <v>0</v>
      </c>
      <c r="AQ340" s="2">
        <f t="shared" si="105"/>
        <v>0</v>
      </c>
      <c r="AR340" s="2">
        <f t="shared" si="105"/>
        <v>-1108.3800000000001</v>
      </c>
      <c r="AS340" s="2">
        <f t="shared" si="105"/>
        <v>0</v>
      </c>
      <c r="AT340" s="2">
        <f t="shared" si="105"/>
        <v>0</v>
      </c>
      <c r="AU340" s="2">
        <f t="shared" si="105"/>
        <v>0</v>
      </c>
      <c r="AV340" s="29">
        <f t="shared" si="105"/>
        <v>0</v>
      </c>
      <c r="AW340" s="30">
        <f t="shared" si="105"/>
        <v>-2</v>
      </c>
      <c r="AX340" s="31">
        <f t="shared" si="99"/>
        <v>0</v>
      </c>
      <c r="AY340" s="38">
        <f t="shared" si="97"/>
        <v>-1</v>
      </c>
      <c r="AZ340" s="38">
        <f t="shared" si="97"/>
        <v>-1</v>
      </c>
      <c r="BA340" s="38" t="str">
        <f t="shared" si="97"/>
        <v/>
      </c>
      <c r="BB340" s="38" t="str">
        <f t="shared" si="97"/>
        <v/>
      </c>
      <c r="BC340" s="38" t="str">
        <f t="shared" si="97"/>
        <v/>
      </c>
      <c r="BD340" s="38">
        <f t="shared" si="97"/>
        <v>-1</v>
      </c>
      <c r="BE340" s="38" t="str">
        <f t="shared" si="100"/>
        <v/>
      </c>
      <c r="BF340" s="38" t="str">
        <f t="shared" si="100"/>
        <v/>
      </c>
      <c r="BG340" s="38" t="str">
        <f t="shared" si="100"/>
        <v/>
      </c>
      <c r="BH340" s="39" t="str">
        <f t="shared" si="100"/>
        <v/>
      </c>
      <c r="BI340" s="76">
        <f t="shared" si="100"/>
        <v>-1</v>
      </c>
      <c r="BJ340" s="40" t="str">
        <f t="shared" si="100"/>
        <v/>
      </c>
      <c r="BK340" s="119" t="str">
        <f t="shared" si="108"/>
        <v/>
      </c>
      <c r="BL340" s="120" t="str">
        <f t="shared" si="108"/>
        <v/>
      </c>
      <c r="BM340" s="120" t="str">
        <f t="shared" si="108"/>
        <v/>
      </c>
      <c r="BN340" s="120" t="str">
        <f t="shared" si="108"/>
        <v/>
      </c>
      <c r="BO340" s="121" t="str">
        <f t="shared" si="108"/>
        <v/>
      </c>
      <c r="BP340" s="119">
        <f t="shared" si="109"/>
        <v>277.09500000000003</v>
      </c>
      <c r="BQ340" s="120">
        <f t="shared" si="109"/>
        <v>0</v>
      </c>
      <c r="BR340" s="120" t="str">
        <f t="shared" si="109"/>
        <v/>
      </c>
      <c r="BS340" s="120" t="str">
        <f t="shared" si="109"/>
        <v/>
      </c>
      <c r="BT340" s="121" t="str">
        <f t="shared" si="109"/>
        <v/>
      </c>
      <c r="BU340" s="119" t="str">
        <f t="shared" si="110"/>
        <v/>
      </c>
      <c r="BV340" s="121" t="str">
        <f t="shared" si="110"/>
        <v/>
      </c>
      <c r="BW340" s="121" t="str">
        <f t="shared" si="110"/>
        <v/>
      </c>
      <c r="BX340" s="120" t="str">
        <f t="shared" si="110"/>
        <v/>
      </c>
      <c r="BY340" s="121" t="str">
        <f t="shared" si="110"/>
        <v/>
      </c>
    </row>
    <row r="341" spans="1:77" hidden="1" outlineLevel="1" x14ac:dyDescent="0.2">
      <c r="A341" t="s">
        <v>46</v>
      </c>
      <c r="B341" t="s">
        <v>46</v>
      </c>
      <c r="C341" t="s">
        <v>122</v>
      </c>
      <c r="D341" t="s">
        <v>122</v>
      </c>
      <c r="E341" t="s">
        <v>120</v>
      </c>
      <c r="F341" s="4">
        <f t="shared" si="106"/>
        <v>46346</v>
      </c>
      <c r="G341" t="s">
        <v>40</v>
      </c>
      <c r="H341" s="28">
        <v>0</v>
      </c>
      <c r="I341" s="138">
        <v>0</v>
      </c>
      <c r="J341" s="138">
        <v>0</v>
      </c>
      <c r="K341" s="2">
        <v>0</v>
      </c>
      <c r="L341" s="2">
        <v>0</v>
      </c>
      <c r="M341" s="2">
        <v>0</v>
      </c>
      <c r="N341" s="2">
        <v>0</v>
      </c>
      <c r="O341" s="2">
        <v>0</v>
      </c>
      <c r="P341" s="2">
        <v>0</v>
      </c>
      <c r="Q341" s="29">
        <v>0</v>
      </c>
      <c r="R341" s="30">
        <f t="shared" si="101"/>
        <v>0</v>
      </c>
      <c r="S341" s="30">
        <f t="shared" si="102"/>
        <v>0</v>
      </c>
      <c r="T341" t="s">
        <v>49</v>
      </c>
      <c r="U341" t="s">
        <v>49</v>
      </c>
      <c r="V341" t="s">
        <v>122</v>
      </c>
      <c r="W341" t="s">
        <v>122</v>
      </c>
      <c r="X341" t="s">
        <v>120</v>
      </c>
      <c r="Y341" s="4">
        <f t="shared" si="107"/>
        <v>45982</v>
      </c>
      <c r="Z341" t="s">
        <v>40</v>
      </c>
      <c r="AA341" s="28">
        <v>5</v>
      </c>
      <c r="AB341" s="138">
        <v>0</v>
      </c>
      <c r="AC341" s="138">
        <v>0</v>
      </c>
      <c r="AD341" s="2">
        <v>0</v>
      </c>
      <c r="AE341" s="2">
        <v>0</v>
      </c>
      <c r="AF341" s="2">
        <v>673.31</v>
      </c>
      <c r="AG341" s="2">
        <v>0</v>
      </c>
      <c r="AH341" s="2">
        <v>0</v>
      </c>
      <c r="AI341" s="2">
        <v>0</v>
      </c>
      <c r="AJ341" s="29">
        <v>0</v>
      </c>
      <c r="AK341" s="30">
        <f t="shared" si="103"/>
        <v>0</v>
      </c>
      <c r="AL341" s="30">
        <f t="shared" si="104"/>
        <v>0</v>
      </c>
      <c r="AM341" s="2">
        <f t="shared" si="105"/>
        <v>-5</v>
      </c>
      <c r="AN341" s="2">
        <f t="shared" si="105"/>
        <v>0</v>
      </c>
      <c r="AO341" s="2">
        <f t="shared" si="105"/>
        <v>0</v>
      </c>
      <c r="AP341" s="2">
        <f t="shared" si="105"/>
        <v>0</v>
      </c>
      <c r="AQ341" s="2">
        <f t="shared" si="105"/>
        <v>0</v>
      </c>
      <c r="AR341" s="2">
        <f t="shared" si="105"/>
        <v>-673.31</v>
      </c>
      <c r="AS341" s="2">
        <f t="shared" si="105"/>
        <v>0</v>
      </c>
      <c r="AT341" s="2">
        <f t="shared" si="105"/>
        <v>0</v>
      </c>
      <c r="AU341" s="2">
        <f t="shared" si="105"/>
        <v>0</v>
      </c>
      <c r="AV341" s="29">
        <f t="shared" si="105"/>
        <v>0</v>
      </c>
      <c r="AW341" s="30">
        <f t="shared" si="105"/>
        <v>0</v>
      </c>
      <c r="AX341" s="31">
        <f t="shared" si="99"/>
        <v>0</v>
      </c>
      <c r="AY341" s="38">
        <f t="shared" si="97"/>
        <v>-1</v>
      </c>
      <c r="AZ341" s="38" t="str">
        <f t="shared" si="97"/>
        <v/>
      </c>
      <c r="BA341" s="38" t="str">
        <f t="shared" si="97"/>
        <v/>
      </c>
      <c r="BB341" s="38" t="str">
        <f t="shared" si="97"/>
        <v/>
      </c>
      <c r="BC341" s="38" t="str">
        <f t="shared" si="97"/>
        <v/>
      </c>
      <c r="BD341" s="38">
        <f t="shared" si="97"/>
        <v>-1</v>
      </c>
      <c r="BE341" s="38" t="str">
        <f t="shared" si="100"/>
        <v/>
      </c>
      <c r="BF341" s="38" t="str">
        <f t="shared" si="100"/>
        <v/>
      </c>
      <c r="BG341" s="38" t="str">
        <f t="shared" si="100"/>
        <v/>
      </c>
      <c r="BH341" s="39" t="str">
        <f t="shared" si="100"/>
        <v/>
      </c>
      <c r="BI341" s="76" t="str">
        <f t="shared" si="100"/>
        <v/>
      </c>
      <c r="BJ341" s="40" t="str">
        <f t="shared" si="100"/>
        <v/>
      </c>
      <c r="BK341" s="119" t="str">
        <f t="shared" si="108"/>
        <v/>
      </c>
      <c r="BL341" s="120" t="str">
        <f t="shared" si="108"/>
        <v/>
      </c>
      <c r="BM341" s="120" t="str">
        <f t="shared" si="108"/>
        <v/>
      </c>
      <c r="BN341" s="120" t="str">
        <f t="shared" si="108"/>
        <v/>
      </c>
      <c r="BO341" s="121" t="str">
        <f t="shared" si="108"/>
        <v/>
      </c>
      <c r="BP341" s="119">
        <f t="shared" si="109"/>
        <v>134.66199999999998</v>
      </c>
      <c r="BQ341" s="120" t="str">
        <f t="shared" si="109"/>
        <v/>
      </c>
      <c r="BR341" s="120" t="str">
        <f t="shared" si="109"/>
        <v/>
      </c>
      <c r="BS341" s="120" t="str">
        <f t="shared" si="109"/>
        <v/>
      </c>
      <c r="BT341" s="121" t="str">
        <f t="shared" si="109"/>
        <v/>
      </c>
      <c r="BU341" s="119" t="str">
        <f t="shared" si="110"/>
        <v/>
      </c>
      <c r="BV341" s="121" t="str">
        <f t="shared" si="110"/>
        <v/>
      </c>
      <c r="BW341" s="121" t="str">
        <f t="shared" si="110"/>
        <v/>
      </c>
      <c r="BX341" s="120" t="str">
        <f t="shared" si="110"/>
        <v/>
      </c>
      <c r="BY341" s="121" t="str">
        <f t="shared" si="110"/>
        <v/>
      </c>
    </row>
    <row r="342" spans="1:77" ht="13.5" hidden="1" outlineLevel="1" thickBot="1" x14ac:dyDescent="0.25">
      <c r="A342" t="s">
        <v>46</v>
      </c>
      <c r="B342" t="s">
        <v>46</v>
      </c>
      <c r="C342" t="s">
        <v>122</v>
      </c>
      <c r="D342" t="s">
        <v>122</v>
      </c>
      <c r="E342" t="s">
        <v>120</v>
      </c>
      <c r="F342" s="59">
        <f t="shared" si="106"/>
        <v>46347</v>
      </c>
      <c r="G342" s="42" t="s">
        <v>41</v>
      </c>
      <c r="H342" s="43">
        <v>0</v>
      </c>
      <c r="I342" s="44">
        <v>0</v>
      </c>
      <c r="J342" s="44">
        <v>0</v>
      </c>
      <c r="K342" s="44">
        <v>0</v>
      </c>
      <c r="L342" s="44">
        <v>0</v>
      </c>
      <c r="M342" s="44">
        <v>0</v>
      </c>
      <c r="N342" s="44">
        <v>0</v>
      </c>
      <c r="O342" s="44">
        <v>0</v>
      </c>
      <c r="P342" s="44">
        <v>0</v>
      </c>
      <c r="Q342" s="45">
        <v>0</v>
      </c>
      <c r="R342" s="46">
        <f t="shared" si="101"/>
        <v>0</v>
      </c>
      <c r="S342" s="46">
        <f t="shared" si="102"/>
        <v>0</v>
      </c>
      <c r="T342" t="s">
        <v>49</v>
      </c>
      <c r="U342" t="s">
        <v>49</v>
      </c>
      <c r="V342" t="s">
        <v>122</v>
      </c>
      <c r="W342" t="s">
        <v>122</v>
      </c>
      <c r="X342" t="s">
        <v>120</v>
      </c>
      <c r="Y342" s="59">
        <f t="shared" si="107"/>
        <v>45983</v>
      </c>
      <c r="Z342" s="42" t="s">
        <v>41</v>
      </c>
      <c r="AA342" s="43">
        <v>2</v>
      </c>
      <c r="AB342" s="44">
        <v>0</v>
      </c>
      <c r="AC342" s="44">
        <v>0</v>
      </c>
      <c r="AD342" s="44">
        <v>0</v>
      </c>
      <c r="AE342" s="44">
        <v>0</v>
      </c>
      <c r="AF342" s="44">
        <v>686.76</v>
      </c>
      <c r="AG342" s="44">
        <v>0</v>
      </c>
      <c r="AH342" s="44">
        <v>0</v>
      </c>
      <c r="AI342" s="44">
        <v>0</v>
      </c>
      <c r="AJ342" s="45">
        <v>0</v>
      </c>
      <c r="AK342" s="46">
        <f t="shared" si="103"/>
        <v>0</v>
      </c>
      <c r="AL342" s="46">
        <f t="shared" si="104"/>
        <v>0</v>
      </c>
      <c r="AM342" s="44">
        <f t="shared" si="105"/>
        <v>-2</v>
      </c>
      <c r="AN342" s="44">
        <f t="shared" si="105"/>
        <v>0</v>
      </c>
      <c r="AO342" s="44">
        <f t="shared" si="105"/>
        <v>0</v>
      </c>
      <c r="AP342" s="44">
        <f t="shared" si="105"/>
        <v>0</v>
      </c>
      <c r="AQ342" s="44">
        <f t="shared" si="105"/>
        <v>0</v>
      </c>
      <c r="AR342" s="44">
        <f t="shared" si="105"/>
        <v>-686.76</v>
      </c>
      <c r="AS342" s="44">
        <f t="shared" si="105"/>
        <v>0</v>
      </c>
      <c r="AT342" s="44">
        <f t="shared" si="105"/>
        <v>0</v>
      </c>
      <c r="AU342" s="44">
        <f t="shared" si="105"/>
        <v>0</v>
      </c>
      <c r="AV342" s="45">
        <f t="shared" si="105"/>
        <v>0</v>
      </c>
      <c r="AW342" s="46">
        <f t="shared" si="105"/>
        <v>0</v>
      </c>
      <c r="AX342" s="47">
        <f t="shared" si="99"/>
        <v>0</v>
      </c>
      <c r="AY342" s="56">
        <f t="shared" si="97"/>
        <v>-1</v>
      </c>
      <c r="AZ342" s="56" t="str">
        <f t="shared" si="97"/>
        <v/>
      </c>
      <c r="BA342" s="56" t="str">
        <f t="shared" si="97"/>
        <v/>
      </c>
      <c r="BB342" s="56" t="str">
        <f t="shared" si="97"/>
        <v/>
      </c>
      <c r="BC342" s="56" t="str">
        <f t="shared" si="97"/>
        <v/>
      </c>
      <c r="BD342" s="56">
        <f t="shared" si="97"/>
        <v>-1</v>
      </c>
      <c r="BE342" s="56" t="str">
        <f t="shared" si="100"/>
        <v/>
      </c>
      <c r="BF342" s="56" t="str">
        <f t="shared" si="100"/>
        <v/>
      </c>
      <c r="BG342" s="56" t="str">
        <f t="shared" si="100"/>
        <v/>
      </c>
      <c r="BH342" s="57" t="str">
        <f t="shared" si="100"/>
        <v/>
      </c>
      <c r="BI342" s="81" t="str">
        <f t="shared" si="100"/>
        <v/>
      </c>
      <c r="BJ342" s="58" t="str">
        <f t="shared" si="100"/>
        <v/>
      </c>
      <c r="BK342" s="122" t="str">
        <f t="shared" si="108"/>
        <v/>
      </c>
      <c r="BL342" s="123" t="str">
        <f t="shared" si="108"/>
        <v/>
      </c>
      <c r="BM342" s="123" t="str">
        <f t="shared" si="108"/>
        <v/>
      </c>
      <c r="BN342" s="123" t="str">
        <f t="shared" si="108"/>
        <v/>
      </c>
      <c r="BO342" s="124" t="str">
        <f t="shared" si="108"/>
        <v/>
      </c>
      <c r="BP342" s="122">
        <f t="shared" si="109"/>
        <v>343.38</v>
      </c>
      <c r="BQ342" s="123" t="str">
        <f t="shared" si="109"/>
        <v/>
      </c>
      <c r="BR342" s="123" t="str">
        <f t="shared" si="109"/>
        <v/>
      </c>
      <c r="BS342" s="123" t="str">
        <f t="shared" si="109"/>
        <v/>
      </c>
      <c r="BT342" s="124" t="str">
        <f t="shared" si="109"/>
        <v/>
      </c>
      <c r="BU342" s="122" t="str">
        <f t="shared" si="110"/>
        <v/>
      </c>
      <c r="BV342" s="124" t="str">
        <f t="shared" si="110"/>
        <v/>
      </c>
      <c r="BW342" s="124" t="str">
        <f t="shared" si="110"/>
        <v/>
      </c>
      <c r="BX342" s="123" t="str">
        <f t="shared" si="110"/>
        <v/>
      </c>
      <c r="BY342" s="124" t="str">
        <f t="shared" si="110"/>
        <v/>
      </c>
    </row>
    <row r="343" spans="1:77" hidden="1" outlineLevel="1" x14ac:dyDescent="0.2">
      <c r="A343" t="s">
        <v>46</v>
      </c>
      <c r="B343" t="s">
        <v>46</v>
      </c>
      <c r="C343" t="s">
        <v>122</v>
      </c>
      <c r="D343" t="s">
        <v>122</v>
      </c>
      <c r="E343" t="s">
        <v>121</v>
      </c>
      <c r="F343" s="4">
        <f t="shared" si="106"/>
        <v>46348</v>
      </c>
      <c r="G343" t="s">
        <v>35</v>
      </c>
      <c r="H343" s="28">
        <v>0</v>
      </c>
      <c r="I343" s="138">
        <v>0</v>
      </c>
      <c r="J343" s="138">
        <v>0</v>
      </c>
      <c r="K343" s="2">
        <v>0</v>
      </c>
      <c r="L343" s="2">
        <v>0</v>
      </c>
      <c r="M343" s="2">
        <v>0</v>
      </c>
      <c r="N343" s="2">
        <v>0</v>
      </c>
      <c r="O343" s="2">
        <v>0</v>
      </c>
      <c r="P343" s="2">
        <v>0</v>
      </c>
      <c r="Q343" s="29">
        <v>0</v>
      </c>
      <c r="R343" s="30">
        <f t="shared" si="101"/>
        <v>0</v>
      </c>
      <c r="S343" s="30">
        <f t="shared" si="102"/>
        <v>0</v>
      </c>
      <c r="T343" t="s">
        <v>49</v>
      </c>
      <c r="U343" t="s">
        <v>49</v>
      </c>
      <c r="V343" t="s">
        <v>122</v>
      </c>
      <c r="W343" t="s">
        <v>122</v>
      </c>
      <c r="X343" t="s">
        <v>121</v>
      </c>
      <c r="Y343" s="4">
        <f t="shared" si="107"/>
        <v>45984</v>
      </c>
      <c r="Z343" t="s">
        <v>35</v>
      </c>
      <c r="AA343" s="28">
        <v>3</v>
      </c>
      <c r="AB343" s="138">
        <v>0</v>
      </c>
      <c r="AC343" s="138">
        <v>0</v>
      </c>
      <c r="AD343" s="2">
        <v>0</v>
      </c>
      <c r="AE343" s="2">
        <v>0</v>
      </c>
      <c r="AF343" s="2">
        <v>496.7</v>
      </c>
      <c r="AG343" s="2">
        <v>0</v>
      </c>
      <c r="AH343" s="2">
        <v>0</v>
      </c>
      <c r="AI343" s="2">
        <v>0</v>
      </c>
      <c r="AJ343" s="29">
        <v>0</v>
      </c>
      <c r="AK343" s="30">
        <f t="shared" si="103"/>
        <v>0</v>
      </c>
      <c r="AL343" s="30">
        <f t="shared" si="104"/>
        <v>0</v>
      </c>
      <c r="AM343" s="2">
        <f t="shared" si="105"/>
        <v>-3</v>
      </c>
      <c r="AN343" s="2">
        <f t="shared" si="105"/>
        <v>0</v>
      </c>
      <c r="AO343" s="2">
        <f t="shared" si="105"/>
        <v>0</v>
      </c>
      <c r="AP343" s="2">
        <f t="shared" si="105"/>
        <v>0</v>
      </c>
      <c r="AQ343" s="2">
        <f t="shared" si="105"/>
        <v>0</v>
      </c>
      <c r="AR343" s="2">
        <f t="shared" si="105"/>
        <v>-496.7</v>
      </c>
      <c r="AS343" s="2">
        <f t="shared" si="105"/>
        <v>0</v>
      </c>
      <c r="AT343" s="2">
        <f t="shared" si="105"/>
        <v>0</v>
      </c>
      <c r="AU343" s="2">
        <f t="shared" si="105"/>
        <v>0</v>
      </c>
      <c r="AV343" s="29">
        <f t="shared" si="105"/>
        <v>0</v>
      </c>
      <c r="AW343" s="30">
        <f t="shared" si="105"/>
        <v>0</v>
      </c>
      <c r="AX343" s="31">
        <f t="shared" si="99"/>
        <v>0</v>
      </c>
      <c r="AY343" s="38">
        <f t="shared" si="97"/>
        <v>-1</v>
      </c>
      <c r="AZ343" s="38" t="str">
        <f t="shared" si="97"/>
        <v/>
      </c>
      <c r="BA343" s="38" t="str">
        <f t="shared" si="97"/>
        <v/>
      </c>
      <c r="BB343" s="38" t="str">
        <f t="shared" si="97"/>
        <v/>
      </c>
      <c r="BC343" s="38" t="str">
        <f t="shared" si="97"/>
        <v/>
      </c>
      <c r="BD343" s="38">
        <f t="shared" si="97"/>
        <v>-1</v>
      </c>
      <c r="BE343" s="38" t="str">
        <f t="shared" si="100"/>
        <v/>
      </c>
      <c r="BF343" s="38" t="str">
        <f t="shared" si="100"/>
        <v/>
      </c>
      <c r="BG343" s="38" t="str">
        <f t="shared" si="100"/>
        <v/>
      </c>
      <c r="BH343" s="39" t="str">
        <f t="shared" si="100"/>
        <v/>
      </c>
      <c r="BI343" s="76" t="str">
        <f t="shared" si="100"/>
        <v/>
      </c>
      <c r="BJ343" s="40" t="str">
        <f t="shared" si="100"/>
        <v/>
      </c>
      <c r="BK343" s="116" t="str">
        <f t="shared" si="108"/>
        <v/>
      </c>
      <c r="BL343" s="117" t="str">
        <f t="shared" si="108"/>
        <v/>
      </c>
      <c r="BM343" s="117" t="str">
        <f t="shared" si="108"/>
        <v/>
      </c>
      <c r="BN343" s="117" t="str">
        <f t="shared" si="108"/>
        <v/>
      </c>
      <c r="BO343" s="118" t="str">
        <f t="shared" si="108"/>
        <v/>
      </c>
      <c r="BP343" s="116">
        <f t="shared" si="109"/>
        <v>165.56666666666666</v>
      </c>
      <c r="BQ343" s="117" t="str">
        <f t="shared" si="109"/>
        <v/>
      </c>
      <c r="BR343" s="117" t="str">
        <f t="shared" si="109"/>
        <v/>
      </c>
      <c r="BS343" s="117" t="str">
        <f t="shared" si="109"/>
        <v/>
      </c>
      <c r="BT343" s="118" t="str">
        <f t="shared" si="109"/>
        <v/>
      </c>
      <c r="BU343" s="116" t="str">
        <f t="shared" si="110"/>
        <v/>
      </c>
      <c r="BV343" s="118" t="str">
        <f t="shared" si="110"/>
        <v/>
      </c>
      <c r="BW343" s="118" t="str">
        <f t="shared" si="110"/>
        <v/>
      </c>
      <c r="BX343" s="117" t="str">
        <f t="shared" si="110"/>
        <v/>
      </c>
      <c r="BY343" s="118" t="str">
        <f t="shared" si="110"/>
        <v/>
      </c>
    </row>
    <row r="344" spans="1:77" hidden="1" outlineLevel="1" x14ac:dyDescent="0.2">
      <c r="A344" t="s">
        <v>46</v>
      </c>
      <c r="B344" t="s">
        <v>46</v>
      </c>
      <c r="C344" t="s">
        <v>122</v>
      </c>
      <c r="D344" t="s">
        <v>122</v>
      </c>
      <c r="E344" t="s">
        <v>121</v>
      </c>
      <c r="F344" s="4">
        <f t="shared" si="106"/>
        <v>46349</v>
      </c>
      <c r="G344" t="s">
        <v>36</v>
      </c>
      <c r="H344" s="28">
        <v>0</v>
      </c>
      <c r="I344" s="138">
        <v>0</v>
      </c>
      <c r="J344" s="138">
        <v>0</v>
      </c>
      <c r="K344" s="2">
        <v>0</v>
      </c>
      <c r="L344" s="2">
        <v>0</v>
      </c>
      <c r="M344" s="2">
        <v>0</v>
      </c>
      <c r="N344" s="2">
        <v>0</v>
      </c>
      <c r="O344" s="2">
        <v>0</v>
      </c>
      <c r="P344" s="2">
        <v>0</v>
      </c>
      <c r="Q344" s="29">
        <v>0</v>
      </c>
      <c r="R344" s="30">
        <f t="shared" si="101"/>
        <v>0</v>
      </c>
      <c r="S344" s="30">
        <f t="shared" si="102"/>
        <v>0</v>
      </c>
      <c r="T344" t="s">
        <v>49</v>
      </c>
      <c r="U344" t="s">
        <v>49</v>
      </c>
      <c r="V344" t="s">
        <v>122</v>
      </c>
      <c r="W344" t="s">
        <v>122</v>
      </c>
      <c r="X344" t="s">
        <v>121</v>
      </c>
      <c r="Y344" s="4">
        <f t="shared" si="107"/>
        <v>45985</v>
      </c>
      <c r="Z344" t="s">
        <v>36</v>
      </c>
      <c r="AA344" s="28">
        <v>1</v>
      </c>
      <c r="AB344" s="138">
        <v>1</v>
      </c>
      <c r="AC344" s="138">
        <v>0</v>
      </c>
      <c r="AD344" s="2">
        <v>0</v>
      </c>
      <c r="AE344" s="2">
        <v>0</v>
      </c>
      <c r="AF344" s="2">
        <v>175.78</v>
      </c>
      <c r="AG344" s="2">
        <v>0</v>
      </c>
      <c r="AH344" s="2">
        <v>0</v>
      </c>
      <c r="AI344" s="2">
        <v>0</v>
      </c>
      <c r="AJ344" s="29">
        <v>0</v>
      </c>
      <c r="AK344" s="30">
        <f t="shared" si="103"/>
        <v>1</v>
      </c>
      <c r="AL344" s="30">
        <f t="shared" si="104"/>
        <v>0</v>
      </c>
      <c r="AM344" s="2">
        <f t="shared" si="105"/>
        <v>-1</v>
      </c>
      <c r="AN344" s="2">
        <f t="shared" si="105"/>
        <v>-1</v>
      </c>
      <c r="AO344" s="2">
        <f t="shared" si="105"/>
        <v>0</v>
      </c>
      <c r="AP344" s="2">
        <f t="shared" si="105"/>
        <v>0</v>
      </c>
      <c r="AQ344" s="2">
        <f t="shared" si="105"/>
        <v>0</v>
      </c>
      <c r="AR344" s="2">
        <f t="shared" si="105"/>
        <v>-175.78</v>
      </c>
      <c r="AS344" s="2">
        <f t="shared" si="105"/>
        <v>0</v>
      </c>
      <c r="AT344" s="2">
        <f t="shared" si="105"/>
        <v>0</v>
      </c>
      <c r="AU344" s="2">
        <f t="shared" si="105"/>
        <v>0</v>
      </c>
      <c r="AV344" s="29">
        <f t="shared" si="105"/>
        <v>0</v>
      </c>
      <c r="AW344" s="30">
        <f t="shared" si="105"/>
        <v>-1</v>
      </c>
      <c r="AX344" s="31">
        <f t="shared" si="99"/>
        <v>0</v>
      </c>
      <c r="AY344" s="38">
        <f t="shared" si="97"/>
        <v>-1</v>
      </c>
      <c r="AZ344" s="38">
        <f t="shared" si="97"/>
        <v>-1</v>
      </c>
      <c r="BA344" s="38" t="str">
        <f t="shared" si="97"/>
        <v/>
      </c>
      <c r="BB344" s="38" t="str">
        <f t="shared" si="97"/>
        <v/>
      </c>
      <c r="BC344" s="38" t="str">
        <f t="shared" si="97"/>
        <v/>
      </c>
      <c r="BD344" s="38">
        <f t="shared" si="97"/>
        <v>-1</v>
      </c>
      <c r="BE344" s="38" t="str">
        <f t="shared" si="100"/>
        <v/>
      </c>
      <c r="BF344" s="38" t="str">
        <f t="shared" si="100"/>
        <v/>
      </c>
      <c r="BG344" s="38" t="str">
        <f t="shared" si="100"/>
        <v/>
      </c>
      <c r="BH344" s="39" t="str">
        <f t="shared" si="100"/>
        <v/>
      </c>
      <c r="BI344" s="76">
        <f t="shared" si="100"/>
        <v>-1</v>
      </c>
      <c r="BJ344" s="40" t="str">
        <f t="shared" si="100"/>
        <v/>
      </c>
      <c r="BK344" s="119" t="str">
        <f t="shared" si="108"/>
        <v/>
      </c>
      <c r="BL344" s="120" t="str">
        <f t="shared" si="108"/>
        <v/>
      </c>
      <c r="BM344" s="120" t="str">
        <f t="shared" si="108"/>
        <v/>
      </c>
      <c r="BN344" s="120" t="str">
        <f t="shared" si="108"/>
        <v/>
      </c>
      <c r="BO344" s="121" t="str">
        <f t="shared" si="108"/>
        <v/>
      </c>
      <c r="BP344" s="119">
        <f t="shared" si="109"/>
        <v>175.78</v>
      </c>
      <c r="BQ344" s="120">
        <f t="shared" si="109"/>
        <v>0</v>
      </c>
      <c r="BR344" s="120" t="str">
        <f t="shared" si="109"/>
        <v/>
      </c>
      <c r="BS344" s="120" t="str">
        <f t="shared" si="109"/>
        <v/>
      </c>
      <c r="BT344" s="121" t="str">
        <f t="shared" si="109"/>
        <v/>
      </c>
      <c r="BU344" s="119" t="str">
        <f t="shared" si="110"/>
        <v/>
      </c>
      <c r="BV344" s="121" t="str">
        <f t="shared" si="110"/>
        <v/>
      </c>
      <c r="BW344" s="121" t="str">
        <f t="shared" si="110"/>
        <v/>
      </c>
      <c r="BX344" s="120" t="str">
        <f t="shared" si="110"/>
        <v/>
      </c>
      <c r="BY344" s="121" t="str">
        <f t="shared" si="110"/>
        <v/>
      </c>
    </row>
    <row r="345" spans="1:77" hidden="1" outlineLevel="1" x14ac:dyDescent="0.2">
      <c r="A345" t="s">
        <v>46</v>
      </c>
      <c r="B345" t="s">
        <v>46</v>
      </c>
      <c r="C345" t="s">
        <v>122</v>
      </c>
      <c r="D345" t="s">
        <v>122</v>
      </c>
      <c r="E345" t="s">
        <v>121</v>
      </c>
      <c r="F345" s="4">
        <f t="shared" si="106"/>
        <v>46350</v>
      </c>
      <c r="G345" t="s">
        <v>37</v>
      </c>
      <c r="H345" s="28">
        <v>0</v>
      </c>
      <c r="I345" s="138">
        <v>0</v>
      </c>
      <c r="J345" s="138">
        <v>0</v>
      </c>
      <c r="K345" s="2">
        <v>0</v>
      </c>
      <c r="L345" s="2">
        <v>0</v>
      </c>
      <c r="M345" s="2">
        <v>0</v>
      </c>
      <c r="N345" s="2">
        <v>0</v>
      </c>
      <c r="O345" s="2">
        <v>0</v>
      </c>
      <c r="P345" s="2">
        <v>0</v>
      </c>
      <c r="Q345" s="29">
        <v>0</v>
      </c>
      <c r="R345" s="30">
        <f t="shared" si="101"/>
        <v>0</v>
      </c>
      <c r="S345" s="30">
        <f t="shared" si="102"/>
        <v>0</v>
      </c>
      <c r="T345" t="s">
        <v>49</v>
      </c>
      <c r="U345" t="s">
        <v>49</v>
      </c>
      <c r="V345" t="s">
        <v>122</v>
      </c>
      <c r="W345" t="s">
        <v>122</v>
      </c>
      <c r="X345" t="s">
        <v>121</v>
      </c>
      <c r="Y345" s="4">
        <f t="shared" si="107"/>
        <v>45986</v>
      </c>
      <c r="Z345" t="s">
        <v>37</v>
      </c>
      <c r="AA345" s="28">
        <v>5</v>
      </c>
      <c r="AB345" s="138">
        <v>1</v>
      </c>
      <c r="AC345" s="138">
        <v>0</v>
      </c>
      <c r="AD345" s="2">
        <v>0</v>
      </c>
      <c r="AE345" s="2">
        <v>0</v>
      </c>
      <c r="AF345" s="2">
        <v>1113.82</v>
      </c>
      <c r="AG345" s="2">
        <v>0</v>
      </c>
      <c r="AH345" s="2">
        <v>0</v>
      </c>
      <c r="AI345" s="2">
        <v>0</v>
      </c>
      <c r="AJ345" s="29">
        <v>0</v>
      </c>
      <c r="AK345" s="30">
        <f t="shared" si="103"/>
        <v>1</v>
      </c>
      <c r="AL345" s="30">
        <f t="shared" si="104"/>
        <v>0</v>
      </c>
      <c r="AM345" s="2">
        <f t="shared" si="105"/>
        <v>-5</v>
      </c>
      <c r="AN345" s="2">
        <f t="shared" si="105"/>
        <v>-1</v>
      </c>
      <c r="AO345" s="2">
        <f t="shared" si="105"/>
        <v>0</v>
      </c>
      <c r="AP345" s="2">
        <f t="shared" si="105"/>
        <v>0</v>
      </c>
      <c r="AQ345" s="2">
        <f t="shared" si="105"/>
        <v>0</v>
      </c>
      <c r="AR345" s="2">
        <f t="shared" si="105"/>
        <v>-1113.82</v>
      </c>
      <c r="AS345" s="2">
        <f t="shared" si="105"/>
        <v>0</v>
      </c>
      <c r="AT345" s="2">
        <f t="shared" si="105"/>
        <v>0</v>
      </c>
      <c r="AU345" s="2">
        <f t="shared" si="105"/>
        <v>0</v>
      </c>
      <c r="AV345" s="29">
        <f t="shared" si="105"/>
        <v>0</v>
      </c>
      <c r="AW345" s="30">
        <f t="shared" si="105"/>
        <v>-1</v>
      </c>
      <c r="AX345" s="31">
        <f t="shared" si="99"/>
        <v>0</v>
      </c>
      <c r="AY345" s="38">
        <f t="shared" si="97"/>
        <v>-1</v>
      </c>
      <c r="AZ345" s="38">
        <f t="shared" si="97"/>
        <v>-1</v>
      </c>
      <c r="BA345" s="38" t="str">
        <f t="shared" si="97"/>
        <v/>
      </c>
      <c r="BB345" s="38" t="str">
        <f t="shared" si="97"/>
        <v/>
      </c>
      <c r="BC345" s="38" t="str">
        <f t="shared" si="97"/>
        <v/>
      </c>
      <c r="BD345" s="38">
        <f t="shared" si="97"/>
        <v>-1</v>
      </c>
      <c r="BE345" s="38" t="str">
        <f t="shared" si="100"/>
        <v/>
      </c>
      <c r="BF345" s="38" t="str">
        <f t="shared" si="100"/>
        <v/>
      </c>
      <c r="BG345" s="38" t="str">
        <f t="shared" si="100"/>
        <v/>
      </c>
      <c r="BH345" s="39" t="str">
        <f t="shared" si="100"/>
        <v/>
      </c>
      <c r="BI345" s="76">
        <f t="shared" si="100"/>
        <v>-1</v>
      </c>
      <c r="BJ345" s="40" t="str">
        <f t="shared" si="100"/>
        <v/>
      </c>
      <c r="BK345" s="119" t="str">
        <f t="shared" si="108"/>
        <v/>
      </c>
      <c r="BL345" s="120" t="str">
        <f t="shared" si="108"/>
        <v/>
      </c>
      <c r="BM345" s="120" t="str">
        <f t="shared" si="108"/>
        <v/>
      </c>
      <c r="BN345" s="120" t="str">
        <f t="shared" si="108"/>
        <v/>
      </c>
      <c r="BO345" s="121" t="str">
        <f t="shared" si="108"/>
        <v/>
      </c>
      <c r="BP345" s="119">
        <f t="shared" si="109"/>
        <v>222.76399999999998</v>
      </c>
      <c r="BQ345" s="120">
        <f t="shared" si="109"/>
        <v>0</v>
      </c>
      <c r="BR345" s="120" t="str">
        <f t="shared" si="109"/>
        <v/>
      </c>
      <c r="BS345" s="120" t="str">
        <f t="shared" si="109"/>
        <v/>
      </c>
      <c r="BT345" s="121" t="str">
        <f t="shared" si="109"/>
        <v/>
      </c>
      <c r="BU345" s="119" t="str">
        <f t="shared" si="110"/>
        <v/>
      </c>
      <c r="BV345" s="121" t="str">
        <f t="shared" si="110"/>
        <v/>
      </c>
      <c r="BW345" s="121" t="str">
        <f t="shared" si="110"/>
        <v/>
      </c>
      <c r="BX345" s="120" t="str">
        <f t="shared" si="110"/>
        <v/>
      </c>
      <c r="BY345" s="121" t="str">
        <f t="shared" si="110"/>
        <v/>
      </c>
    </row>
    <row r="346" spans="1:77" hidden="1" outlineLevel="1" x14ac:dyDescent="0.2">
      <c r="A346" t="s">
        <v>46</v>
      </c>
      <c r="B346" t="s">
        <v>46</v>
      </c>
      <c r="C346" t="s">
        <v>122</v>
      </c>
      <c r="D346" t="s">
        <v>122</v>
      </c>
      <c r="E346" t="s">
        <v>121</v>
      </c>
      <c r="F346" s="4">
        <f t="shared" si="106"/>
        <v>46351</v>
      </c>
      <c r="G346" t="s">
        <v>38</v>
      </c>
      <c r="H346" s="28">
        <v>0</v>
      </c>
      <c r="I346" s="138">
        <v>0</v>
      </c>
      <c r="J346" s="138">
        <v>0</v>
      </c>
      <c r="K346" s="2">
        <v>0</v>
      </c>
      <c r="L346" s="2">
        <v>0</v>
      </c>
      <c r="M346" s="2">
        <v>0</v>
      </c>
      <c r="N346" s="2">
        <v>0</v>
      </c>
      <c r="O346" s="2">
        <v>0</v>
      </c>
      <c r="P346" s="2">
        <v>0</v>
      </c>
      <c r="Q346" s="29">
        <v>0</v>
      </c>
      <c r="R346" s="30">
        <f t="shared" si="101"/>
        <v>0</v>
      </c>
      <c r="S346" s="30">
        <f t="shared" si="102"/>
        <v>0</v>
      </c>
      <c r="T346" t="s">
        <v>49</v>
      </c>
      <c r="U346" t="s">
        <v>49</v>
      </c>
      <c r="V346" t="s">
        <v>122</v>
      </c>
      <c r="W346" t="s">
        <v>122</v>
      </c>
      <c r="X346" t="s">
        <v>121</v>
      </c>
      <c r="Y346" s="4">
        <f t="shared" si="107"/>
        <v>45987</v>
      </c>
      <c r="Z346" t="s">
        <v>38</v>
      </c>
      <c r="AA346" s="28">
        <v>1</v>
      </c>
      <c r="AB346" s="138">
        <v>0</v>
      </c>
      <c r="AC346" s="138">
        <v>0</v>
      </c>
      <c r="AD346" s="2">
        <v>0</v>
      </c>
      <c r="AE346" s="2">
        <v>0</v>
      </c>
      <c r="AF346" s="2">
        <v>363.72</v>
      </c>
      <c r="AG346" s="2">
        <v>0</v>
      </c>
      <c r="AH346" s="2">
        <v>0</v>
      </c>
      <c r="AI346" s="2">
        <v>0</v>
      </c>
      <c r="AJ346" s="29">
        <v>0</v>
      </c>
      <c r="AK346" s="30">
        <f t="shared" si="103"/>
        <v>0</v>
      </c>
      <c r="AL346" s="30">
        <f t="shared" si="104"/>
        <v>0</v>
      </c>
      <c r="AM346" s="2">
        <f t="shared" si="105"/>
        <v>-1</v>
      </c>
      <c r="AN346" s="2">
        <f t="shared" si="105"/>
        <v>0</v>
      </c>
      <c r="AO346" s="2">
        <f t="shared" si="105"/>
        <v>0</v>
      </c>
      <c r="AP346" s="2">
        <f t="shared" si="105"/>
        <v>0</v>
      </c>
      <c r="AQ346" s="2">
        <f t="shared" si="105"/>
        <v>0</v>
      </c>
      <c r="AR346" s="2">
        <f t="shared" si="105"/>
        <v>-363.72</v>
      </c>
      <c r="AS346" s="2">
        <f t="shared" si="105"/>
        <v>0</v>
      </c>
      <c r="AT346" s="2">
        <f t="shared" si="105"/>
        <v>0</v>
      </c>
      <c r="AU346" s="2">
        <f t="shared" si="105"/>
        <v>0</v>
      </c>
      <c r="AV346" s="29">
        <f t="shared" si="105"/>
        <v>0</v>
      </c>
      <c r="AW346" s="30">
        <f t="shared" si="105"/>
        <v>0</v>
      </c>
      <c r="AX346" s="31">
        <f t="shared" si="99"/>
        <v>0</v>
      </c>
      <c r="AY346" s="38">
        <f t="shared" si="97"/>
        <v>-1</v>
      </c>
      <c r="AZ346" s="38" t="str">
        <f t="shared" si="97"/>
        <v/>
      </c>
      <c r="BA346" s="38" t="str">
        <f t="shared" si="97"/>
        <v/>
      </c>
      <c r="BB346" s="38" t="str">
        <f t="shared" si="97"/>
        <v/>
      </c>
      <c r="BC346" s="38" t="str">
        <f t="shared" si="97"/>
        <v/>
      </c>
      <c r="BD346" s="38">
        <f t="shared" si="97"/>
        <v>-1</v>
      </c>
      <c r="BE346" s="38" t="str">
        <f t="shared" si="100"/>
        <v/>
      </c>
      <c r="BF346" s="38" t="str">
        <f t="shared" si="100"/>
        <v/>
      </c>
      <c r="BG346" s="38" t="str">
        <f t="shared" si="100"/>
        <v/>
      </c>
      <c r="BH346" s="39" t="str">
        <f t="shared" si="100"/>
        <v/>
      </c>
      <c r="BI346" s="76" t="str">
        <f t="shared" si="100"/>
        <v/>
      </c>
      <c r="BJ346" s="40" t="str">
        <f t="shared" si="100"/>
        <v/>
      </c>
      <c r="BK346" s="119" t="str">
        <f t="shared" si="108"/>
        <v/>
      </c>
      <c r="BL346" s="120" t="str">
        <f t="shared" si="108"/>
        <v/>
      </c>
      <c r="BM346" s="120" t="str">
        <f t="shared" si="108"/>
        <v/>
      </c>
      <c r="BN346" s="120" t="str">
        <f t="shared" si="108"/>
        <v/>
      </c>
      <c r="BO346" s="121" t="str">
        <f t="shared" si="108"/>
        <v/>
      </c>
      <c r="BP346" s="119">
        <f t="shared" si="109"/>
        <v>363.72</v>
      </c>
      <c r="BQ346" s="120" t="str">
        <f t="shared" si="109"/>
        <v/>
      </c>
      <c r="BR346" s="120" t="str">
        <f t="shared" si="109"/>
        <v/>
      </c>
      <c r="BS346" s="120" t="str">
        <f t="shared" si="109"/>
        <v/>
      </c>
      <c r="BT346" s="121" t="str">
        <f t="shared" si="109"/>
        <v/>
      </c>
      <c r="BU346" s="119" t="str">
        <f t="shared" si="110"/>
        <v/>
      </c>
      <c r="BV346" s="121" t="str">
        <f t="shared" si="110"/>
        <v/>
      </c>
      <c r="BW346" s="121" t="str">
        <f t="shared" si="110"/>
        <v/>
      </c>
      <c r="BX346" s="120" t="str">
        <f t="shared" si="110"/>
        <v/>
      </c>
      <c r="BY346" s="121" t="str">
        <f t="shared" si="110"/>
        <v/>
      </c>
    </row>
    <row r="347" spans="1:77" hidden="1" outlineLevel="1" x14ac:dyDescent="0.2">
      <c r="A347" t="s">
        <v>46</v>
      </c>
      <c r="B347" t="s">
        <v>46</v>
      </c>
      <c r="C347" t="s">
        <v>122</v>
      </c>
      <c r="D347" t="s">
        <v>122</v>
      </c>
      <c r="E347" t="s">
        <v>121</v>
      </c>
      <c r="F347" s="4">
        <f t="shared" si="106"/>
        <v>46352</v>
      </c>
      <c r="G347" t="s">
        <v>39</v>
      </c>
      <c r="H347" s="28">
        <v>0</v>
      </c>
      <c r="I347" s="138">
        <v>0</v>
      </c>
      <c r="J347" s="138">
        <v>0</v>
      </c>
      <c r="K347" s="2">
        <v>0</v>
      </c>
      <c r="L347" s="2">
        <v>0</v>
      </c>
      <c r="M347" s="2">
        <v>0</v>
      </c>
      <c r="N347" s="2">
        <v>0</v>
      </c>
      <c r="O347" s="2">
        <v>0</v>
      </c>
      <c r="P347" s="2">
        <v>0</v>
      </c>
      <c r="Q347" s="29">
        <v>0</v>
      </c>
      <c r="R347" s="30">
        <f t="shared" si="101"/>
        <v>0</v>
      </c>
      <c r="S347" s="30">
        <f t="shared" si="102"/>
        <v>0</v>
      </c>
      <c r="T347" t="s">
        <v>49</v>
      </c>
      <c r="U347" t="s">
        <v>49</v>
      </c>
      <c r="V347" t="s">
        <v>122</v>
      </c>
      <c r="W347" t="s">
        <v>122</v>
      </c>
      <c r="X347" t="s">
        <v>121</v>
      </c>
      <c r="Y347" s="4">
        <f t="shared" si="107"/>
        <v>45988</v>
      </c>
      <c r="Z347" t="s">
        <v>39</v>
      </c>
      <c r="AA347" s="28">
        <v>1</v>
      </c>
      <c r="AB347" s="138">
        <v>0</v>
      </c>
      <c r="AC347" s="138">
        <v>0</v>
      </c>
      <c r="AD347" s="2">
        <v>0</v>
      </c>
      <c r="AE347" s="2">
        <v>0</v>
      </c>
      <c r="AF347" s="2">
        <v>206.35</v>
      </c>
      <c r="AG347" s="2">
        <v>0</v>
      </c>
      <c r="AH347" s="2">
        <v>0</v>
      </c>
      <c r="AI347" s="2">
        <v>0</v>
      </c>
      <c r="AJ347" s="29">
        <v>0</v>
      </c>
      <c r="AK347" s="30">
        <f t="shared" si="103"/>
        <v>0</v>
      </c>
      <c r="AL347" s="30">
        <f t="shared" si="104"/>
        <v>0</v>
      </c>
      <c r="AM347" s="2">
        <f t="shared" si="105"/>
        <v>-1</v>
      </c>
      <c r="AN347" s="2">
        <f t="shared" si="105"/>
        <v>0</v>
      </c>
      <c r="AO347" s="2">
        <f t="shared" si="105"/>
        <v>0</v>
      </c>
      <c r="AP347" s="2">
        <f t="shared" si="105"/>
        <v>0</v>
      </c>
      <c r="AQ347" s="2">
        <f t="shared" si="105"/>
        <v>0</v>
      </c>
      <c r="AR347" s="2">
        <f t="shared" si="105"/>
        <v>-206.35</v>
      </c>
      <c r="AS347" s="2">
        <f t="shared" si="105"/>
        <v>0</v>
      </c>
      <c r="AT347" s="2">
        <f t="shared" si="105"/>
        <v>0</v>
      </c>
      <c r="AU347" s="2">
        <f t="shared" si="105"/>
        <v>0</v>
      </c>
      <c r="AV347" s="29">
        <f t="shared" si="105"/>
        <v>0</v>
      </c>
      <c r="AW347" s="30">
        <f t="shared" si="105"/>
        <v>0</v>
      </c>
      <c r="AX347" s="31">
        <f t="shared" si="99"/>
        <v>0</v>
      </c>
      <c r="AY347" s="38">
        <f t="shared" si="97"/>
        <v>-1</v>
      </c>
      <c r="AZ347" s="38" t="str">
        <f t="shared" si="97"/>
        <v/>
      </c>
      <c r="BA347" s="38" t="str">
        <f t="shared" si="97"/>
        <v/>
      </c>
      <c r="BB347" s="38" t="str">
        <f t="shared" si="97"/>
        <v/>
      </c>
      <c r="BC347" s="38" t="str">
        <f t="shared" si="97"/>
        <v/>
      </c>
      <c r="BD347" s="38">
        <f t="shared" si="97"/>
        <v>-1</v>
      </c>
      <c r="BE347" s="38" t="str">
        <f t="shared" si="100"/>
        <v/>
      </c>
      <c r="BF347" s="38" t="str">
        <f t="shared" si="100"/>
        <v/>
      </c>
      <c r="BG347" s="38" t="str">
        <f t="shared" si="100"/>
        <v/>
      </c>
      <c r="BH347" s="39" t="str">
        <f t="shared" si="100"/>
        <v/>
      </c>
      <c r="BI347" s="76" t="str">
        <f t="shared" si="100"/>
        <v/>
      </c>
      <c r="BJ347" s="40" t="str">
        <f t="shared" si="100"/>
        <v/>
      </c>
      <c r="BK347" s="119" t="str">
        <f t="shared" si="108"/>
        <v/>
      </c>
      <c r="BL347" s="120" t="str">
        <f t="shared" si="108"/>
        <v/>
      </c>
      <c r="BM347" s="120" t="str">
        <f t="shared" si="108"/>
        <v/>
      </c>
      <c r="BN347" s="120" t="str">
        <f t="shared" si="108"/>
        <v/>
      </c>
      <c r="BO347" s="121" t="str">
        <f t="shared" si="108"/>
        <v/>
      </c>
      <c r="BP347" s="119">
        <f t="shared" si="109"/>
        <v>206.35</v>
      </c>
      <c r="BQ347" s="120" t="str">
        <f t="shared" si="109"/>
        <v/>
      </c>
      <c r="BR347" s="120" t="str">
        <f t="shared" si="109"/>
        <v/>
      </c>
      <c r="BS347" s="120" t="str">
        <f t="shared" si="109"/>
        <v/>
      </c>
      <c r="BT347" s="121" t="str">
        <f t="shared" si="109"/>
        <v/>
      </c>
      <c r="BU347" s="119" t="str">
        <f t="shared" si="110"/>
        <v/>
      </c>
      <c r="BV347" s="121" t="str">
        <f t="shared" si="110"/>
        <v/>
      </c>
      <c r="BW347" s="121" t="str">
        <f t="shared" si="110"/>
        <v/>
      </c>
      <c r="BX347" s="120" t="str">
        <f t="shared" si="110"/>
        <v/>
      </c>
      <c r="BY347" s="121" t="str">
        <f t="shared" si="110"/>
        <v/>
      </c>
    </row>
    <row r="348" spans="1:77" hidden="1" outlineLevel="1" x14ac:dyDescent="0.2">
      <c r="A348" t="s">
        <v>46</v>
      </c>
      <c r="B348" t="s">
        <v>46</v>
      </c>
      <c r="C348" t="s">
        <v>122</v>
      </c>
      <c r="D348" t="s">
        <v>122</v>
      </c>
      <c r="E348" t="s">
        <v>121</v>
      </c>
      <c r="F348" s="4">
        <f t="shared" si="106"/>
        <v>46353</v>
      </c>
      <c r="G348" t="s">
        <v>40</v>
      </c>
      <c r="H348" s="28">
        <v>0</v>
      </c>
      <c r="I348" s="138">
        <v>0</v>
      </c>
      <c r="J348" s="138">
        <v>0</v>
      </c>
      <c r="K348" s="2">
        <v>0</v>
      </c>
      <c r="L348" s="2">
        <v>0</v>
      </c>
      <c r="M348" s="2">
        <v>0</v>
      </c>
      <c r="N348" s="2">
        <v>0</v>
      </c>
      <c r="O348" s="2">
        <v>0</v>
      </c>
      <c r="P348" s="2">
        <v>0</v>
      </c>
      <c r="Q348" s="29">
        <v>0</v>
      </c>
      <c r="R348" s="30">
        <f t="shared" si="101"/>
        <v>0</v>
      </c>
      <c r="S348" s="30">
        <f t="shared" si="102"/>
        <v>0</v>
      </c>
      <c r="T348" t="s">
        <v>49</v>
      </c>
      <c r="U348" t="s">
        <v>49</v>
      </c>
      <c r="V348" t="s">
        <v>122</v>
      </c>
      <c r="W348" t="s">
        <v>122</v>
      </c>
      <c r="X348" t="s">
        <v>121</v>
      </c>
      <c r="Y348" s="4">
        <f t="shared" si="107"/>
        <v>45989</v>
      </c>
      <c r="Z348" t="s">
        <v>40</v>
      </c>
      <c r="AA348" s="28">
        <v>2</v>
      </c>
      <c r="AB348" s="138">
        <v>1</v>
      </c>
      <c r="AC348" s="138">
        <v>0</v>
      </c>
      <c r="AD348" s="2">
        <v>0</v>
      </c>
      <c r="AE348" s="2">
        <v>0</v>
      </c>
      <c r="AF348" s="2">
        <v>599.48</v>
      </c>
      <c r="AG348" s="2">
        <v>0</v>
      </c>
      <c r="AH348" s="2">
        <v>0</v>
      </c>
      <c r="AI348" s="2">
        <v>0</v>
      </c>
      <c r="AJ348" s="29">
        <v>0</v>
      </c>
      <c r="AK348" s="30">
        <f t="shared" si="103"/>
        <v>1</v>
      </c>
      <c r="AL348" s="30">
        <f t="shared" si="104"/>
        <v>0</v>
      </c>
      <c r="AM348" s="2">
        <f t="shared" si="105"/>
        <v>-2</v>
      </c>
      <c r="AN348" s="2">
        <f t="shared" si="105"/>
        <v>-1</v>
      </c>
      <c r="AO348" s="2">
        <f t="shared" si="105"/>
        <v>0</v>
      </c>
      <c r="AP348" s="2">
        <f t="shared" si="105"/>
        <v>0</v>
      </c>
      <c r="AQ348" s="2">
        <f t="shared" si="105"/>
        <v>0</v>
      </c>
      <c r="AR348" s="2">
        <f t="shared" si="105"/>
        <v>-599.48</v>
      </c>
      <c r="AS348" s="2">
        <f t="shared" si="105"/>
        <v>0</v>
      </c>
      <c r="AT348" s="2">
        <f t="shared" si="105"/>
        <v>0</v>
      </c>
      <c r="AU348" s="2">
        <f t="shared" si="105"/>
        <v>0</v>
      </c>
      <c r="AV348" s="29">
        <f t="shared" si="105"/>
        <v>0</v>
      </c>
      <c r="AW348" s="30">
        <f t="shared" si="105"/>
        <v>-1</v>
      </c>
      <c r="AX348" s="31">
        <f t="shared" si="99"/>
        <v>0</v>
      </c>
      <c r="AY348" s="38">
        <f t="shared" si="97"/>
        <v>-1</v>
      </c>
      <c r="AZ348" s="38">
        <f t="shared" si="97"/>
        <v>-1</v>
      </c>
      <c r="BA348" s="38" t="str">
        <f t="shared" si="97"/>
        <v/>
      </c>
      <c r="BB348" s="38" t="str">
        <f t="shared" si="97"/>
        <v/>
      </c>
      <c r="BC348" s="38" t="str">
        <f t="shared" si="97"/>
        <v/>
      </c>
      <c r="BD348" s="38">
        <f t="shared" si="97"/>
        <v>-1</v>
      </c>
      <c r="BE348" s="38" t="str">
        <f t="shared" si="100"/>
        <v/>
      </c>
      <c r="BF348" s="38" t="str">
        <f t="shared" si="100"/>
        <v/>
      </c>
      <c r="BG348" s="38" t="str">
        <f t="shared" si="100"/>
        <v/>
      </c>
      <c r="BH348" s="39" t="str">
        <f t="shared" si="100"/>
        <v/>
      </c>
      <c r="BI348" s="76">
        <f t="shared" si="100"/>
        <v>-1</v>
      </c>
      <c r="BJ348" s="40" t="str">
        <f t="shared" si="100"/>
        <v/>
      </c>
      <c r="BK348" s="119" t="str">
        <f t="shared" si="108"/>
        <v/>
      </c>
      <c r="BL348" s="120" t="str">
        <f t="shared" si="108"/>
        <v/>
      </c>
      <c r="BM348" s="120" t="str">
        <f t="shared" si="108"/>
        <v/>
      </c>
      <c r="BN348" s="120" t="str">
        <f t="shared" si="108"/>
        <v/>
      </c>
      <c r="BO348" s="121" t="str">
        <f t="shared" si="108"/>
        <v/>
      </c>
      <c r="BP348" s="119">
        <f t="shared" si="109"/>
        <v>299.74</v>
      </c>
      <c r="BQ348" s="120">
        <f t="shared" si="109"/>
        <v>0</v>
      </c>
      <c r="BR348" s="120" t="str">
        <f t="shared" si="109"/>
        <v/>
      </c>
      <c r="BS348" s="120" t="str">
        <f t="shared" si="109"/>
        <v/>
      </c>
      <c r="BT348" s="121" t="str">
        <f t="shared" si="109"/>
        <v/>
      </c>
      <c r="BU348" s="119" t="str">
        <f t="shared" si="110"/>
        <v/>
      </c>
      <c r="BV348" s="121" t="str">
        <f t="shared" si="110"/>
        <v/>
      </c>
      <c r="BW348" s="121" t="str">
        <f t="shared" si="110"/>
        <v/>
      </c>
      <c r="BX348" s="120" t="str">
        <f t="shared" si="110"/>
        <v/>
      </c>
      <c r="BY348" s="121" t="str">
        <f t="shared" si="110"/>
        <v/>
      </c>
    </row>
    <row r="349" spans="1:77" ht="13.5" hidden="1" outlineLevel="1" thickBot="1" x14ac:dyDescent="0.25">
      <c r="A349" t="s">
        <v>46</v>
      </c>
      <c r="B349" t="s">
        <v>46</v>
      </c>
      <c r="C349" t="s">
        <v>122</v>
      </c>
      <c r="D349" t="s">
        <v>122</v>
      </c>
      <c r="E349" t="s">
        <v>121</v>
      </c>
      <c r="F349" s="59">
        <f t="shared" si="106"/>
        <v>46354</v>
      </c>
      <c r="G349" s="42" t="s">
        <v>41</v>
      </c>
      <c r="H349" s="43">
        <v>0</v>
      </c>
      <c r="I349" s="44">
        <v>0</v>
      </c>
      <c r="J349" s="44">
        <v>0</v>
      </c>
      <c r="K349" s="44">
        <v>0</v>
      </c>
      <c r="L349" s="44">
        <v>0</v>
      </c>
      <c r="M349" s="44">
        <v>0</v>
      </c>
      <c r="N349" s="44">
        <v>0</v>
      </c>
      <c r="O349" s="44">
        <v>0</v>
      </c>
      <c r="P349" s="44">
        <v>0</v>
      </c>
      <c r="Q349" s="45">
        <v>0</v>
      </c>
      <c r="R349" s="46">
        <f t="shared" si="101"/>
        <v>0</v>
      </c>
      <c r="S349" s="46">
        <f t="shared" si="102"/>
        <v>0</v>
      </c>
      <c r="T349" t="s">
        <v>49</v>
      </c>
      <c r="U349" t="s">
        <v>49</v>
      </c>
      <c r="V349" t="s">
        <v>122</v>
      </c>
      <c r="W349" t="s">
        <v>122</v>
      </c>
      <c r="X349" t="s">
        <v>121</v>
      </c>
      <c r="Y349" s="59">
        <f t="shared" si="107"/>
        <v>45990</v>
      </c>
      <c r="Z349" s="42" t="s">
        <v>41</v>
      </c>
      <c r="AA349" s="43">
        <v>2</v>
      </c>
      <c r="AB349" s="44">
        <v>0</v>
      </c>
      <c r="AC349" s="44">
        <v>0</v>
      </c>
      <c r="AD349" s="44">
        <v>0</v>
      </c>
      <c r="AE349" s="44">
        <v>0</v>
      </c>
      <c r="AF349" s="44">
        <v>413.92</v>
      </c>
      <c r="AG349" s="44">
        <v>0</v>
      </c>
      <c r="AH349" s="44">
        <v>0</v>
      </c>
      <c r="AI349" s="44">
        <v>0</v>
      </c>
      <c r="AJ349" s="45">
        <v>0</v>
      </c>
      <c r="AK349" s="46">
        <f t="shared" si="103"/>
        <v>0</v>
      </c>
      <c r="AL349" s="46">
        <f t="shared" si="104"/>
        <v>0</v>
      </c>
      <c r="AM349" s="44">
        <f t="shared" si="105"/>
        <v>-2</v>
      </c>
      <c r="AN349" s="44">
        <f t="shared" si="105"/>
        <v>0</v>
      </c>
      <c r="AO349" s="44">
        <f t="shared" si="105"/>
        <v>0</v>
      </c>
      <c r="AP349" s="44">
        <f t="shared" si="105"/>
        <v>0</v>
      </c>
      <c r="AQ349" s="44">
        <f t="shared" si="105"/>
        <v>0</v>
      </c>
      <c r="AR349" s="44">
        <f t="shared" si="105"/>
        <v>-413.92</v>
      </c>
      <c r="AS349" s="44">
        <f t="shared" si="105"/>
        <v>0</v>
      </c>
      <c r="AT349" s="44">
        <f t="shared" si="105"/>
        <v>0</v>
      </c>
      <c r="AU349" s="44">
        <f t="shared" si="105"/>
        <v>0</v>
      </c>
      <c r="AV349" s="45">
        <f t="shared" si="105"/>
        <v>0</v>
      </c>
      <c r="AW349" s="46">
        <f t="shared" si="105"/>
        <v>0</v>
      </c>
      <c r="AX349" s="47">
        <f t="shared" si="99"/>
        <v>0</v>
      </c>
      <c r="AY349" s="56">
        <f t="shared" si="97"/>
        <v>-1</v>
      </c>
      <c r="AZ349" s="56" t="str">
        <f t="shared" si="97"/>
        <v/>
      </c>
      <c r="BA349" s="56" t="str">
        <f t="shared" si="97"/>
        <v/>
      </c>
      <c r="BB349" s="56" t="str">
        <f t="shared" si="97"/>
        <v/>
      </c>
      <c r="BC349" s="56" t="str">
        <f t="shared" si="97"/>
        <v/>
      </c>
      <c r="BD349" s="56">
        <f t="shared" si="97"/>
        <v>-1</v>
      </c>
      <c r="BE349" s="56" t="str">
        <f t="shared" si="100"/>
        <v/>
      </c>
      <c r="BF349" s="56" t="str">
        <f t="shared" si="100"/>
        <v/>
      </c>
      <c r="BG349" s="56" t="str">
        <f t="shared" si="100"/>
        <v/>
      </c>
      <c r="BH349" s="57" t="str">
        <f t="shared" si="100"/>
        <v/>
      </c>
      <c r="BI349" s="81" t="str">
        <f t="shared" si="100"/>
        <v/>
      </c>
      <c r="BJ349" s="58" t="str">
        <f t="shared" si="100"/>
        <v/>
      </c>
      <c r="BK349" s="122" t="str">
        <f t="shared" si="108"/>
        <v/>
      </c>
      <c r="BL349" s="123" t="str">
        <f t="shared" si="108"/>
        <v/>
      </c>
      <c r="BM349" s="123" t="str">
        <f t="shared" si="108"/>
        <v/>
      </c>
      <c r="BN349" s="123" t="str">
        <f t="shared" si="108"/>
        <v/>
      </c>
      <c r="BO349" s="124" t="str">
        <f t="shared" si="108"/>
        <v/>
      </c>
      <c r="BP349" s="122">
        <f t="shared" si="109"/>
        <v>206.96</v>
      </c>
      <c r="BQ349" s="123" t="str">
        <f t="shared" si="109"/>
        <v/>
      </c>
      <c r="BR349" s="123" t="str">
        <f t="shared" si="109"/>
        <v/>
      </c>
      <c r="BS349" s="123" t="str">
        <f t="shared" si="109"/>
        <v/>
      </c>
      <c r="BT349" s="124" t="str">
        <f t="shared" si="109"/>
        <v/>
      </c>
      <c r="BU349" s="122" t="str">
        <f t="shared" si="110"/>
        <v/>
      </c>
      <c r="BV349" s="124" t="str">
        <f t="shared" si="110"/>
        <v/>
      </c>
      <c r="BW349" s="124" t="str">
        <f t="shared" si="110"/>
        <v/>
      </c>
      <c r="BX349" s="123" t="str">
        <f t="shared" si="110"/>
        <v/>
      </c>
      <c r="BY349" s="124" t="str">
        <f t="shared" si="110"/>
        <v/>
      </c>
    </row>
    <row r="350" spans="1:77" hidden="1" outlineLevel="1" x14ac:dyDescent="0.2">
      <c r="A350" t="s">
        <v>46</v>
      </c>
      <c r="B350" t="s">
        <v>46</v>
      </c>
      <c r="C350" t="s">
        <v>129</v>
      </c>
      <c r="D350" t="s">
        <v>122</v>
      </c>
      <c r="E350" t="s">
        <v>125</v>
      </c>
      <c r="F350" s="4">
        <f t="shared" si="106"/>
        <v>46355</v>
      </c>
      <c r="G350" t="s">
        <v>35</v>
      </c>
      <c r="H350" s="28">
        <v>0</v>
      </c>
      <c r="I350" s="138">
        <v>0</v>
      </c>
      <c r="J350" s="138">
        <v>0</v>
      </c>
      <c r="K350" s="2">
        <v>0</v>
      </c>
      <c r="L350" s="2">
        <v>0</v>
      </c>
      <c r="M350" s="2">
        <v>0</v>
      </c>
      <c r="N350" s="2">
        <v>0</v>
      </c>
      <c r="O350" s="2">
        <v>0</v>
      </c>
      <c r="P350" s="2">
        <v>0</v>
      </c>
      <c r="Q350" s="29">
        <v>0</v>
      </c>
      <c r="R350" s="30">
        <f t="shared" si="101"/>
        <v>0</v>
      </c>
      <c r="S350" s="30">
        <f t="shared" si="102"/>
        <v>0</v>
      </c>
      <c r="T350" t="s">
        <v>49</v>
      </c>
      <c r="U350" t="s">
        <v>49</v>
      </c>
      <c r="V350" t="s">
        <v>129</v>
      </c>
      <c r="W350" t="s">
        <v>122</v>
      </c>
      <c r="X350" t="s">
        <v>125</v>
      </c>
      <c r="Y350" s="4">
        <f t="shared" si="107"/>
        <v>45991</v>
      </c>
      <c r="Z350" t="s">
        <v>35</v>
      </c>
      <c r="AA350" s="28">
        <v>2</v>
      </c>
      <c r="AB350" s="138">
        <v>0</v>
      </c>
      <c r="AC350" s="138">
        <v>0</v>
      </c>
      <c r="AD350" s="2">
        <v>0</v>
      </c>
      <c r="AE350" s="2">
        <v>0</v>
      </c>
      <c r="AF350" s="2">
        <v>203.91</v>
      </c>
      <c r="AG350" s="2">
        <v>0</v>
      </c>
      <c r="AH350" s="2">
        <v>0</v>
      </c>
      <c r="AI350" s="2">
        <v>0</v>
      </c>
      <c r="AJ350" s="29">
        <v>0</v>
      </c>
      <c r="AK350" s="30">
        <f t="shared" si="103"/>
        <v>0</v>
      </c>
      <c r="AL350" s="30">
        <f t="shared" si="104"/>
        <v>0</v>
      </c>
      <c r="AM350" s="2">
        <f t="shared" si="105"/>
        <v>-2</v>
      </c>
      <c r="AN350" s="2">
        <f t="shared" si="105"/>
        <v>0</v>
      </c>
      <c r="AO350" s="2">
        <f t="shared" si="105"/>
        <v>0</v>
      </c>
      <c r="AP350" s="2">
        <f t="shared" si="105"/>
        <v>0</v>
      </c>
      <c r="AQ350" s="2">
        <f t="shared" si="105"/>
        <v>0</v>
      </c>
      <c r="AR350" s="2">
        <f t="shared" si="105"/>
        <v>-203.91</v>
      </c>
      <c r="AS350" s="2">
        <f t="shared" si="105"/>
        <v>0</v>
      </c>
      <c r="AT350" s="2">
        <f t="shared" si="105"/>
        <v>0</v>
      </c>
      <c r="AU350" s="2">
        <f t="shared" si="105"/>
        <v>0</v>
      </c>
      <c r="AV350" s="29">
        <f t="shared" si="105"/>
        <v>0</v>
      </c>
      <c r="AW350" s="30">
        <f t="shared" si="105"/>
        <v>0</v>
      </c>
      <c r="AX350" s="31">
        <f t="shared" si="99"/>
        <v>0</v>
      </c>
      <c r="AY350" s="38">
        <f t="shared" si="97"/>
        <v>-1</v>
      </c>
      <c r="AZ350" s="38" t="str">
        <f t="shared" si="97"/>
        <v/>
      </c>
      <c r="BA350" s="38" t="str">
        <f t="shared" si="97"/>
        <v/>
      </c>
      <c r="BB350" s="38" t="str">
        <f t="shared" si="97"/>
        <v/>
      </c>
      <c r="BC350" s="38" t="str">
        <f t="shared" si="97"/>
        <v/>
      </c>
      <c r="BD350" s="38">
        <f t="shared" si="97"/>
        <v>-1</v>
      </c>
      <c r="BE350" s="38" t="str">
        <f t="shared" si="100"/>
        <v/>
      </c>
      <c r="BF350" s="38" t="str">
        <f t="shared" si="100"/>
        <v/>
      </c>
      <c r="BG350" s="38" t="str">
        <f t="shared" si="100"/>
        <v/>
      </c>
      <c r="BH350" s="39" t="str">
        <f t="shared" si="100"/>
        <v/>
      </c>
      <c r="BI350" s="76" t="str">
        <f t="shared" si="100"/>
        <v/>
      </c>
      <c r="BJ350" s="40" t="str">
        <f t="shared" si="100"/>
        <v/>
      </c>
      <c r="BK350" s="116" t="str">
        <f t="shared" si="108"/>
        <v/>
      </c>
      <c r="BL350" s="117" t="str">
        <f t="shared" si="108"/>
        <v/>
      </c>
      <c r="BM350" s="117" t="str">
        <f t="shared" si="108"/>
        <v/>
      </c>
      <c r="BN350" s="117" t="str">
        <f t="shared" si="108"/>
        <v/>
      </c>
      <c r="BO350" s="118" t="str">
        <f t="shared" si="108"/>
        <v/>
      </c>
      <c r="BP350" s="116">
        <f t="shared" si="109"/>
        <v>101.955</v>
      </c>
      <c r="BQ350" s="117" t="str">
        <f t="shared" si="109"/>
        <v/>
      </c>
      <c r="BR350" s="117" t="str">
        <f t="shared" si="109"/>
        <v/>
      </c>
      <c r="BS350" s="117" t="str">
        <f t="shared" si="109"/>
        <v/>
      </c>
      <c r="BT350" s="118" t="str">
        <f t="shared" si="109"/>
        <v/>
      </c>
      <c r="BU350" s="116" t="str">
        <f t="shared" si="110"/>
        <v/>
      </c>
      <c r="BV350" s="118" t="str">
        <f t="shared" si="110"/>
        <v/>
      </c>
      <c r="BW350" s="118" t="str">
        <f t="shared" si="110"/>
        <v/>
      </c>
      <c r="BX350" s="117" t="str">
        <f t="shared" si="110"/>
        <v/>
      </c>
      <c r="BY350" s="118" t="str">
        <f t="shared" si="110"/>
        <v/>
      </c>
    </row>
    <row r="351" spans="1:77" hidden="1" outlineLevel="1" x14ac:dyDescent="0.2">
      <c r="A351" t="s">
        <v>46</v>
      </c>
      <c r="B351" t="s">
        <v>46</v>
      </c>
      <c r="C351" t="s">
        <v>129</v>
      </c>
      <c r="D351" t="s">
        <v>122</v>
      </c>
      <c r="E351" t="s">
        <v>125</v>
      </c>
      <c r="F351" s="4">
        <f t="shared" si="106"/>
        <v>46356</v>
      </c>
      <c r="G351" t="s">
        <v>36</v>
      </c>
      <c r="H351" s="28">
        <v>0</v>
      </c>
      <c r="I351" s="138">
        <v>0</v>
      </c>
      <c r="J351" s="138">
        <v>0</v>
      </c>
      <c r="K351" s="2">
        <v>0</v>
      </c>
      <c r="L351" s="2">
        <v>0</v>
      </c>
      <c r="M351" s="2">
        <v>0</v>
      </c>
      <c r="N351" s="2">
        <v>0</v>
      </c>
      <c r="O351" s="2">
        <v>0</v>
      </c>
      <c r="P351" s="2">
        <v>0</v>
      </c>
      <c r="Q351" s="29">
        <v>0</v>
      </c>
      <c r="R351" s="30">
        <f t="shared" si="101"/>
        <v>0</v>
      </c>
      <c r="S351" s="30">
        <f t="shared" si="102"/>
        <v>0</v>
      </c>
      <c r="T351" t="s">
        <v>49</v>
      </c>
      <c r="U351" t="s">
        <v>49</v>
      </c>
      <c r="V351" t="s">
        <v>129</v>
      </c>
      <c r="W351" t="s">
        <v>129</v>
      </c>
      <c r="X351" t="s">
        <v>125</v>
      </c>
      <c r="Y351" s="4">
        <f t="shared" si="107"/>
        <v>45992</v>
      </c>
      <c r="Z351" t="s">
        <v>36</v>
      </c>
      <c r="AA351" s="28">
        <v>2</v>
      </c>
      <c r="AB351" s="138">
        <v>1</v>
      </c>
      <c r="AC351" s="138">
        <v>0</v>
      </c>
      <c r="AD351" s="2">
        <v>0</v>
      </c>
      <c r="AE351" s="2">
        <v>0</v>
      </c>
      <c r="AF351" s="2">
        <v>649.05999999999995</v>
      </c>
      <c r="AG351" s="2">
        <v>0</v>
      </c>
      <c r="AH351" s="2">
        <v>0</v>
      </c>
      <c r="AI351" s="2">
        <v>0</v>
      </c>
      <c r="AJ351" s="29">
        <v>0</v>
      </c>
      <c r="AK351" s="30">
        <f t="shared" si="103"/>
        <v>1</v>
      </c>
      <c r="AL351" s="30">
        <f t="shared" si="104"/>
        <v>0</v>
      </c>
      <c r="AM351" s="2">
        <f t="shared" si="105"/>
        <v>-2</v>
      </c>
      <c r="AN351" s="2">
        <f t="shared" si="105"/>
        <v>-1</v>
      </c>
      <c r="AO351" s="2">
        <f t="shared" si="105"/>
        <v>0</v>
      </c>
      <c r="AP351" s="2">
        <f t="shared" si="105"/>
        <v>0</v>
      </c>
      <c r="AQ351" s="2">
        <f t="shared" si="105"/>
        <v>0</v>
      </c>
      <c r="AR351" s="2">
        <f t="shared" si="105"/>
        <v>-649.05999999999995</v>
      </c>
      <c r="AS351" s="2">
        <f t="shared" si="105"/>
        <v>0</v>
      </c>
      <c r="AT351" s="2">
        <f t="shared" si="105"/>
        <v>0</v>
      </c>
      <c r="AU351" s="2">
        <f t="shared" si="105"/>
        <v>0</v>
      </c>
      <c r="AV351" s="29">
        <f t="shared" si="105"/>
        <v>0</v>
      </c>
      <c r="AW351" s="30">
        <f t="shared" si="105"/>
        <v>-1</v>
      </c>
      <c r="AX351" s="31">
        <f t="shared" si="99"/>
        <v>0</v>
      </c>
      <c r="AY351" s="38">
        <f t="shared" si="97"/>
        <v>-1</v>
      </c>
      <c r="AZ351" s="38">
        <f t="shared" si="97"/>
        <v>-1</v>
      </c>
      <c r="BA351" s="38" t="str">
        <f t="shared" si="97"/>
        <v/>
      </c>
      <c r="BB351" s="38" t="str">
        <f t="shared" si="97"/>
        <v/>
      </c>
      <c r="BC351" s="38" t="str">
        <f t="shared" si="97"/>
        <v/>
      </c>
      <c r="BD351" s="38">
        <f t="shared" si="97"/>
        <v>-1</v>
      </c>
      <c r="BE351" s="38" t="str">
        <f t="shared" si="100"/>
        <v/>
      </c>
      <c r="BF351" s="38" t="str">
        <f t="shared" si="100"/>
        <v/>
      </c>
      <c r="BG351" s="38" t="str">
        <f t="shared" si="100"/>
        <v/>
      </c>
      <c r="BH351" s="39" t="str">
        <f t="shared" si="100"/>
        <v/>
      </c>
      <c r="BI351" s="76">
        <f t="shared" si="100"/>
        <v>-1</v>
      </c>
      <c r="BJ351" s="40" t="str">
        <f t="shared" si="100"/>
        <v/>
      </c>
      <c r="BK351" s="119" t="str">
        <f t="shared" si="108"/>
        <v/>
      </c>
      <c r="BL351" s="120" t="str">
        <f t="shared" si="108"/>
        <v/>
      </c>
      <c r="BM351" s="120" t="str">
        <f t="shared" si="108"/>
        <v/>
      </c>
      <c r="BN351" s="120" t="str">
        <f t="shared" si="108"/>
        <v/>
      </c>
      <c r="BO351" s="121" t="str">
        <f t="shared" si="108"/>
        <v/>
      </c>
      <c r="BP351" s="119">
        <f t="shared" si="109"/>
        <v>324.52999999999997</v>
      </c>
      <c r="BQ351" s="120">
        <f t="shared" si="109"/>
        <v>0</v>
      </c>
      <c r="BR351" s="120" t="str">
        <f t="shared" si="109"/>
        <v/>
      </c>
      <c r="BS351" s="120" t="str">
        <f t="shared" si="109"/>
        <v/>
      </c>
      <c r="BT351" s="121" t="str">
        <f t="shared" si="109"/>
        <v/>
      </c>
      <c r="BU351" s="119" t="str">
        <f t="shared" si="110"/>
        <v/>
      </c>
      <c r="BV351" s="121" t="str">
        <f t="shared" si="110"/>
        <v/>
      </c>
      <c r="BW351" s="121" t="str">
        <f t="shared" si="110"/>
        <v/>
      </c>
      <c r="BX351" s="120" t="str">
        <f t="shared" si="110"/>
        <v/>
      </c>
      <c r="BY351" s="121" t="str">
        <f t="shared" si="110"/>
        <v/>
      </c>
    </row>
    <row r="352" spans="1:77" hidden="1" outlineLevel="1" x14ac:dyDescent="0.2">
      <c r="A352" t="s">
        <v>46</v>
      </c>
      <c r="B352" t="s">
        <v>46</v>
      </c>
      <c r="C352" t="s">
        <v>129</v>
      </c>
      <c r="D352" t="s">
        <v>129</v>
      </c>
      <c r="E352" t="s">
        <v>125</v>
      </c>
      <c r="F352" s="4">
        <f t="shared" si="106"/>
        <v>46357</v>
      </c>
      <c r="G352" t="s">
        <v>37</v>
      </c>
      <c r="H352" s="28">
        <v>0</v>
      </c>
      <c r="I352" s="138">
        <v>0</v>
      </c>
      <c r="J352" s="138">
        <v>0</v>
      </c>
      <c r="K352" s="2">
        <v>0</v>
      </c>
      <c r="L352" s="2">
        <v>0</v>
      </c>
      <c r="M352" s="2">
        <v>0</v>
      </c>
      <c r="N352" s="2">
        <v>0</v>
      </c>
      <c r="O352" s="2">
        <v>0</v>
      </c>
      <c r="P352" s="2">
        <v>0</v>
      </c>
      <c r="Q352" s="29">
        <v>0</v>
      </c>
      <c r="R352" s="30">
        <f t="shared" si="101"/>
        <v>0</v>
      </c>
      <c r="S352" s="30">
        <f t="shared" si="102"/>
        <v>0</v>
      </c>
      <c r="T352" t="s">
        <v>49</v>
      </c>
      <c r="U352" t="s">
        <v>49</v>
      </c>
      <c r="V352" t="s">
        <v>129</v>
      </c>
      <c r="W352" t="s">
        <v>129</v>
      </c>
      <c r="X352" t="s">
        <v>125</v>
      </c>
      <c r="Y352" s="4">
        <f t="shared" si="107"/>
        <v>45993</v>
      </c>
      <c r="Z352" t="s">
        <v>37</v>
      </c>
      <c r="AA352" s="28">
        <v>2</v>
      </c>
      <c r="AB352" s="138">
        <v>1</v>
      </c>
      <c r="AC352" s="138">
        <v>0</v>
      </c>
      <c r="AD352" s="2">
        <v>0</v>
      </c>
      <c r="AE352" s="2">
        <v>0</v>
      </c>
      <c r="AF352" s="2">
        <v>790.73</v>
      </c>
      <c r="AG352" s="2">
        <v>0</v>
      </c>
      <c r="AH352" s="2">
        <v>0</v>
      </c>
      <c r="AI352" s="2">
        <v>0</v>
      </c>
      <c r="AJ352" s="29">
        <v>0</v>
      </c>
      <c r="AK352" s="30">
        <f t="shared" si="103"/>
        <v>1</v>
      </c>
      <c r="AL352" s="30">
        <f t="shared" si="104"/>
        <v>0</v>
      </c>
      <c r="AM352" s="2">
        <f t="shared" si="105"/>
        <v>-2</v>
      </c>
      <c r="AN352" s="2">
        <f t="shared" si="105"/>
        <v>-1</v>
      </c>
      <c r="AO352" s="2">
        <f t="shared" si="105"/>
        <v>0</v>
      </c>
      <c r="AP352" s="2">
        <f t="shared" si="105"/>
        <v>0</v>
      </c>
      <c r="AQ352" s="2">
        <f t="shared" si="105"/>
        <v>0</v>
      </c>
      <c r="AR352" s="2">
        <f t="shared" si="105"/>
        <v>-790.73</v>
      </c>
      <c r="AS352" s="2">
        <f t="shared" si="105"/>
        <v>0</v>
      </c>
      <c r="AT352" s="2">
        <f t="shared" si="105"/>
        <v>0</v>
      </c>
      <c r="AU352" s="2">
        <f t="shared" si="105"/>
        <v>0</v>
      </c>
      <c r="AV352" s="29">
        <f t="shared" si="105"/>
        <v>0</v>
      </c>
      <c r="AW352" s="30">
        <f t="shared" si="105"/>
        <v>-1</v>
      </c>
      <c r="AX352" s="31">
        <f t="shared" si="99"/>
        <v>0</v>
      </c>
      <c r="AY352" s="38">
        <f t="shared" si="97"/>
        <v>-1</v>
      </c>
      <c r="AZ352" s="38">
        <f t="shared" si="97"/>
        <v>-1</v>
      </c>
      <c r="BA352" s="38" t="str">
        <f t="shared" si="97"/>
        <v/>
      </c>
      <c r="BB352" s="38" t="str">
        <f t="shared" si="97"/>
        <v/>
      </c>
      <c r="BC352" s="38" t="str">
        <f t="shared" si="97"/>
        <v/>
      </c>
      <c r="BD352" s="38">
        <f t="shared" si="97"/>
        <v>-1</v>
      </c>
      <c r="BE352" s="38" t="str">
        <f t="shared" si="100"/>
        <v/>
      </c>
      <c r="BF352" s="38" t="str">
        <f t="shared" si="100"/>
        <v/>
      </c>
      <c r="BG352" s="38" t="str">
        <f t="shared" si="100"/>
        <v/>
      </c>
      <c r="BH352" s="39" t="str">
        <f t="shared" si="100"/>
        <v/>
      </c>
      <c r="BI352" s="76">
        <f t="shared" si="100"/>
        <v>-1</v>
      </c>
      <c r="BJ352" s="40" t="str">
        <f t="shared" si="100"/>
        <v/>
      </c>
      <c r="BK352" s="119" t="str">
        <f t="shared" si="108"/>
        <v/>
      </c>
      <c r="BL352" s="120" t="str">
        <f t="shared" si="108"/>
        <v/>
      </c>
      <c r="BM352" s="120" t="str">
        <f t="shared" si="108"/>
        <v/>
      </c>
      <c r="BN352" s="120" t="str">
        <f t="shared" si="108"/>
        <v/>
      </c>
      <c r="BO352" s="121" t="str">
        <f t="shared" si="108"/>
        <v/>
      </c>
      <c r="BP352" s="119">
        <f t="shared" si="109"/>
        <v>395.36500000000001</v>
      </c>
      <c r="BQ352" s="120">
        <f t="shared" si="109"/>
        <v>0</v>
      </c>
      <c r="BR352" s="120" t="str">
        <f t="shared" si="109"/>
        <v/>
      </c>
      <c r="BS352" s="120" t="str">
        <f t="shared" si="109"/>
        <v/>
      </c>
      <c r="BT352" s="121" t="str">
        <f t="shared" si="109"/>
        <v/>
      </c>
      <c r="BU352" s="119" t="str">
        <f t="shared" si="110"/>
        <v/>
      </c>
      <c r="BV352" s="121" t="str">
        <f t="shared" si="110"/>
        <v/>
      </c>
      <c r="BW352" s="121" t="str">
        <f t="shared" si="110"/>
        <v/>
      </c>
      <c r="BX352" s="120" t="str">
        <f t="shared" si="110"/>
        <v/>
      </c>
      <c r="BY352" s="121" t="str">
        <f t="shared" si="110"/>
        <v/>
      </c>
    </row>
    <row r="353" spans="1:77" hidden="1" outlineLevel="1" x14ac:dyDescent="0.2">
      <c r="A353" t="s">
        <v>46</v>
      </c>
      <c r="B353" t="s">
        <v>46</v>
      </c>
      <c r="C353" t="s">
        <v>129</v>
      </c>
      <c r="D353" t="s">
        <v>129</v>
      </c>
      <c r="E353" t="s">
        <v>125</v>
      </c>
      <c r="F353" s="4">
        <f t="shared" si="106"/>
        <v>46358</v>
      </c>
      <c r="G353" t="s">
        <v>38</v>
      </c>
      <c r="H353" s="28">
        <v>0</v>
      </c>
      <c r="I353" s="138">
        <v>0</v>
      </c>
      <c r="J353" s="138">
        <v>0</v>
      </c>
      <c r="K353" s="2">
        <v>0</v>
      </c>
      <c r="L353" s="2">
        <v>0</v>
      </c>
      <c r="M353" s="2">
        <v>0</v>
      </c>
      <c r="N353" s="2">
        <v>0</v>
      </c>
      <c r="O353" s="2">
        <v>0</v>
      </c>
      <c r="P353" s="2">
        <v>0</v>
      </c>
      <c r="Q353" s="29">
        <v>0</v>
      </c>
      <c r="R353" s="30">
        <f t="shared" si="101"/>
        <v>0</v>
      </c>
      <c r="S353" s="30">
        <f t="shared" si="102"/>
        <v>0</v>
      </c>
      <c r="T353" t="s">
        <v>49</v>
      </c>
      <c r="U353" t="s">
        <v>49</v>
      </c>
      <c r="V353" t="s">
        <v>129</v>
      </c>
      <c r="W353" t="s">
        <v>129</v>
      </c>
      <c r="X353" t="s">
        <v>125</v>
      </c>
      <c r="Y353" s="4">
        <f t="shared" si="107"/>
        <v>45994</v>
      </c>
      <c r="Z353" t="s">
        <v>38</v>
      </c>
      <c r="AA353" s="28">
        <v>1</v>
      </c>
      <c r="AB353" s="138">
        <v>0</v>
      </c>
      <c r="AC353" s="138">
        <v>0</v>
      </c>
      <c r="AD353" s="2">
        <v>0</v>
      </c>
      <c r="AE353" s="2">
        <v>0</v>
      </c>
      <c r="AF353" s="2">
        <v>95.94</v>
      </c>
      <c r="AG353" s="2">
        <v>0</v>
      </c>
      <c r="AH353" s="2">
        <v>0</v>
      </c>
      <c r="AI353" s="2">
        <v>0</v>
      </c>
      <c r="AJ353" s="29">
        <v>0</v>
      </c>
      <c r="AK353" s="30">
        <f t="shared" si="103"/>
        <v>0</v>
      </c>
      <c r="AL353" s="30">
        <f t="shared" si="104"/>
        <v>0</v>
      </c>
      <c r="AM353" s="2">
        <f t="shared" si="105"/>
        <v>-1</v>
      </c>
      <c r="AN353" s="2">
        <f t="shared" si="105"/>
        <v>0</v>
      </c>
      <c r="AO353" s="2">
        <f t="shared" si="105"/>
        <v>0</v>
      </c>
      <c r="AP353" s="2">
        <f t="shared" si="105"/>
        <v>0</v>
      </c>
      <c r="AQ353" s="2">
        <f t="shared" si="105"/>
        <v>0</v>
      </c>
      <c r="AR353" s="2">
        <f t="shared" si="105"/>
        <v>-95.94</v>
      </c>
      <c r="AS353" s="2">
        <f t="shared" si="105"/>
        <v>0</v>
      </c>
      <c r="AT353" s="2">
        <f t="shared" si="105"/>
        <v>0</v>
      </c>
      <c r="AU353" s="2">
        <f t="shared" si="105"/>
        <v>0</v>
      </c>
      <c r="AV353" s="29">
        <f t="shared" si="105"/>
        <v>0</v>
      </c>
      <c r="AW353" s="30">
        <f t="shared" si="105"/>
        <v>0</v>
      </c>
      <c r="AX353" s="31">
        <f t="shared" si="99"/>
        <v>0</v>
      </c>
      <c r="AY353" s="38">
        <f t="shared" si="97"/>
        <v>-1</v>
      </c>
      <c r="AZ353" s="38" t="str">
        <f t="shared" si="97"/>
        <v/>
      </c>
      <c r="BA353" s="38" t="str">
        <f t="shared" si="97"/>
        <v/>
      </c>
      <c r="BB353" s="38" t="str">
        <f t="shared" si="97"/>
        <v/>
      </c>
      <c r="BC353" s="38" t="str">
        <f t="shared" si="97"/>
        <v/>
      </c>
      <c r="BD353" s="38">
        <f t="shared" si="97"/>
        <v>-1</v>
      </c>
      <c r="BE353" s="38" t="str">
        <f t="shared" si="100"/>
        <v/>
      </c>
      <c r="BF353" s="38" t="str">
        <f t="shared" si="100"/>
        <v/>
      </c>
      <c r="BG353" s="38" t="str">
        <f t="shared" si="100"/>
        <v/>
      </c>
      <c r="BH353" s="39" t="str">
        <f t="shared" si="100"/>
        <v/>
      </c>
      <c r="BI353" s="76" t="str">
        <f t="shared" si="100"/>
        <v/>
      </c>
      <c r="BJ353" s="40" t="str">
        <f t="shared" si="100"/>
        <v/>
      </c>
      <c r="BK353" s="119" t="str">
        <f t="shared" si="108"/>
        <v/>
      </c>
      <c r="BL353" s="120" t="str">
        <f t="shared" si="108"/>
        <v/>
      </c>
      <c r="BM353" s="120" t="str">
        <f t="shared" si="108"/>
        <v/>
      </c>
      <c r="BN353" s="120" t="str">
        <f t="shared" si="108"/>
        <v/>
      </c>
      <c r="BO353" s="121" t="str">
        <f t="shared" si="108"/>
        <v/>
      </c>
      <c r="BP353" s="119">
        <f t="shared" si="109"/>
        <v>95.94</v>
      </c>
      <c r="BQ353" s="120" t="str">
        <f t="shared" si="109"/>
        <v/>
      </c>
      <c r="BR353" s="120" t="str">
        <f t="shared" si="109"/>
        <v/>
      </c>
      <c r="BS353" s="120" t="str">
        <f t="shared" si="109"/>
        <v/>
      </c>
      <c r="BT353" s="121" t="str">
        <f t="shared" si="109"/>
        <v/>
      </c>
      <c r="BU353" s="119" t="str">
        <f t="shared" si="110"/>
        <v/>
      </c>
      <c r="BV353" s="121" t="str">
        <f t="shared" si="110"/>
        <v/>
      </c>
      <c r="BW353" s="121" t="str">
        <f t="shared" si="110"/>
        <v/>
      </c>
      <c r="BX353" s="120" t="str">
        <f t="shared" si="110"/>
        <v/>
      </c>
      <c r="BY353" s="121" t="str">
        <f t="shared" si="110"/>
        <v/>
      </c>
    </row>
    <row r="354" spans="1:77" hidden="1" outlineLevel="1" x14ac:dyDescent="0.2">
      <c r="A354" t="s">
        <v>46</v>
      </c>
      <c r="B354" t="s">
        <v>46</v>
      </c>
      <c r="C354" t="s">
        <v>129</v>
      </c>
      <c r="D354" t="s">
        <v>129</v>
      </c>
      <c r="E354" t="s">
        <v>125</v>
      </c>
      <c r="F354" s="4">
        <f t="shared" si="106"/>
        <v>46359</v>
      </c>
      <c r="G354" t="s">
        <v>39</v>
      </c>
      <c r="H354" s="28">
        <v>0</v>
      </c>
      <c r="I354" s="138">
        <v>0</v>
      </c>
      <c r="J354" s="138">
        <v>0</v>
      </c>
      <c r="K354" s="2">
        <v>0</v>
      </c>
      <c r="L354" s="2">
        <v>0</v>
      </c>
      <c r="M354" s="2">
        <v>0</v>
      </c>
      <c r="N354" s="2">
        <v>0</v>
      </c>
      <c r="O354" s="2">
        <v>0</v>
      </c>
      <c r="P354" s="2">
        <v>0</v>
      </c>
      <c r="Q354" s="29">
        <v>0</v>
      </c>
      <c r="R354" s="30">
        <f t="shared" si="101"/>
        <v>0</v>
      </c>
      <c r="S354" s="30">
        <f t="shared" si="102"/>
        <v>0</v>
      </c>
      <c r="T354" t="s">
        <v>49</v>
      </c>
      <c r="U354" t="s">
        <v>49</v>
      </c>
      <c r="V354" t="s">
        <v>129</v>
      </c>
      <c r="W354" t="s">
        <v>129</v>
      </c>
      <c r="X354" t="s">
        <v>125</v>
      </c>
      <c r="Y354" s="4">
        <f t="shared" si="107"/>
        <v>45995</v>
      </c>
      <c r="Z354" t="s">
        <v>39</v>
      </c>
      <c r="AA354" s="28">
        <v>2</v>
      </c>
      <c r="AB354" s="138">
        <v>4</v>
      </c>
      <c r="AC354" s="138">
        <v>0</v>
      </c>
      <c r="AD354" s="2">
        <v>0</v>
      </c>
      <c r="AE354" s="2">
        <v>0</v>
      </c>
      <c r="AF354" s="2">
        <v>761.56</v>
      </c>
      <c r="AG354" s="2">
        <v>6563.66</v>
      </c>
      <c r="AH354" s="2">
        <v>0</v>
      </c>
      <c r="AI354" s="2">
        <v>0</v>
      </c>
      <c r="AJ354" s="29">
        <v>0</v>
      </c>
      <c r="AK354" s="30">
        <f t="shared" si="103"/>
        <v>4</v>
      </c>
      <c r="AL354" s="30">
        <f t="shared" si="104"/>
        <v>6563.66</v>
      </c>
      <c r="AM354" s="2">
        <f t="shared" si="105"/>
        <v>-2</v>
      </c>
      <c r="AN354" s="2">
        <f t="shared" si="105"/>
        <v>-4</v>
      </c>
      <c r="AO354" s="2">
        <f t="shared" si="105"/>
        <v>0</v>
      </c>
      <c r="AP354" s="2">
        <f t="shared" si="105"/>
        <v>0</v>
      </c>
      <c r="AQ354" s="2">
        <f t="shared" si="105"/>
        <v>0</v>
      </c>
      <c r="AR354" s="2">
        <f t="shared" si="105"/>
        <v>-761.56</v>
      </c>
      <c r="AS354" s="2">
        <f t="shared" si="105"/>
        <v>-6563.66</v>
      </c>
      <c r="AT354" s="2">
        <f t="shared" si="105"/>
        <v>0</v>
      </c>
      <c r="AU354" s="2">
        <f t="shared" si="105"/>
        <v>0</v>
      </c>
      <c r="AV354" s="29">
        <f t="shared" si="105"/>
        <v>0</v>
      </c>
      <c r="AW354" s="30">
        <f t="shared" si="105"/>
        <v>-4</v>
      </c>
      <c r="AX354" s="31">
        <f t="shared" si="99"/>
        <v>-6563.66</v>
      </c>
      <c r="AY354" s="38">
        <f t="shared" si="97"/>
        <v>-1</v>
      </c>
      <c r="AZ354" s="38">
        <f t="shared" si="97"/>
        <v>-1</v>
      </c>
      <c r="BA354" s="38" t="str">
        <f t="shared" si="97"/>
        <v/>
      </c>
      <c r="BB354" s="38" t="str">
        <f t="shared" si="97"/>
        <v/>
      </c>
      <c r="BC354" s="38" t="str">
        <f t="shared" si="97"/>
        <v/>
      </c>
      <c r="BD354" s="38">
        <f t="shared" si="97"/>
        <v>-1</v>
      </c>
      <c r="BE354" s="38">
        <f t="shared" si="100"/>
        <v>-1</v>
      </c>
      <c r="BF354" s="38" t="str">
        <f t="shared" si="100"/>
        <v/>
      </c>
      <c r="BG354" s="38" t="str">
        <f t="shared" si="100"/>
        <v/>
      </c>
      <c r="BH354" s="39" t="str">
        <f t="shared" si="100"/>
        <v/>
      </c>
      <c r="BI354" s="76">
        <f t="shared" si="100"/>
        <v>-1</v>
      </c>
      <c r="BJ354" s="40">
        <f t="shared" si="100"/>
        <v>-1</v>
      </c>
      <c r="BK354" s="119" t="str">
        <f t="shared" si="108"/>
        <v/>
      </c>
      <c r="BL354" s="120" t="str">
        <f t="shared" si="108"/>
        <v/>
      </c>
      <c r="BM354" s="120" t="str">
        <f t="shared" si="108"/>
        <v/>
      </c>
      <c r="BN354" s="120" t="str">
        <f t="shared" si="108"/>
        <v/>
      </c>
      <c r="BO354" s="121" t="str">
        <f t="shared" si="108"/>
        <v/>
      </c>
      <c r="BP354" s="119">
        <f t="shared" si="109"/>
        <v>380.78</v>
      </c>
      <c r="BQ354" s="120">
        <f t="shared" si="109"/>
        <v>1640.915</v>
      </c>
      <c r="BR354" s="120" t="str">
        <f t="shared" si="109"/>
        <v/>
      </c>
      <c r="BS354" s="120" t="str">
        <f t="shared" si="109"/>
        <v/>
      </c>
      <c r="BT354" s="121" t="str">
        <f t="shared" si="109"/>
        <v/>
      </c>
      <c r="BU354" s="119" t="str">
        <f t="shared" si="110"/>
        <v/>
      </c>
      <c r="BV354" s="121" t="str">
        <f t="shared" si="110"/>
        <v/>
      </c>
      <c r="BW354" s="121" t="str">
        <f t="shared" si="110"/>
        <v/>
      </c>
      <c r="BX354" s="120" t="str">
        <f t="shared" si="110"/>
        <v/>
      </c>
      <c r="BY354" s="121" t="str">
        <f t="shared" si="110"/>
        <v/>
      </c>
    </row>
    <row r="355" spans="1:77" hidden="1" outlineLevel="1" x14ac:dyDescent="0.2">
      <c r="A355" t="s">
        <v>46</v>
      </c>
      <c r="B355" t="s">
        <v>46</v>
      </c>
      <c r="C355" t="s">
        <v>129</v>
      </c>
      <c r="D355" t="s">
        <v>129</v>
      </c>
      <c r="E355" t="s">
        <v>125</v>
      </c>
      <c r="F355" s="4">
        <f t="shared" si="106"/>
        <v>46360</v>
      </c>
      <c r="G355" t="s">
        <v>40</v>
      </c>
      <c r="H355" s="28">
        <v>0</v>
      </c>
      <c r="I355" s="138">
        <v>0</v>
      </c>
      <c r="J355" s="138">
        <v>0</v>
      </c>
      <c r="K355" s="2">
        <v>0</v>
      </c>
      <c r="L355" s="2">
        <v>0</v>
      </c>
      <c r="M355" s="2">
        <v>0</v>
      </c>
      <c r="N355" s="2">
        <v>0</v>
      </c>
      <c r="O355" s="2">
        <v>0</v>
      </c>
      <c r="P355" s="2">
        <v>0</v>
      </c>
      <c r="Q355" s="29">
        <v>0</v>
      </c>
      <c r="R355" s="30">
        <f t="shared" si="101"/>
        <v>0</v>
      </c>
      <c r="S355" s="30">
        <f t="shared" si="102"/>
        <v>0</v>
      </c>
      <c r="T355" t="s">
        <v>49</v>
      </c>
      <c r="U355" t="s">
        <v>49</v>
      </c>
      <c r="V355" t="s">
        <v>129</v>
      </c>
      <c r="W355" t="s">
        <v>129</v>
      </c>
      <c r="X355" t="s">
        <v>125</v>
      </c>
      <c r="Y355" s="4">
        <f t="shared" si="107"/>
        <v>45996</v>
      </c>
      <c r="Z355" t="s">
        <v>40</v>
      </c>
      <c r="AA355" s="28">
        <v>1</v>
      </c>
      <c r="AB355" s="138">
        <v>2</v>
      </c>
      <c r="AC355" s="138">
        <v>0</v>
      </c>
      <c r="AD355" s="2">
        <v>0</v>
      </c>
      <c r="AE355" s="2">
        <v>0</v>
      </c>
      <c r="AF355" s="2">
        <v>197.32</v>
      </c>
      <c r="AG355" s="2">
        <v>-1251.02</v>
      </c>
      <c r="AH355" s="2">
        <v>0</v>
      </c>
      <c r="AI355" s="2">
        <v>0</v>
      </c>
      <c r="AJ355" s="29">
        <v>0</v>
      </c>
      <c r="AK355" s="30">
        <f t="shared" si="103"/>
        <v>2</v>
      </c>
      <c r="AL355" s="30">
        <f t="shared" si="104"/>
        <v>-1251.02</v>
      </c>
      <c r="AM355" s="2">
        <f t="shared" si="105"/>
        <v>-1</v>
      </c>
      <c r="AN355" s="2">
        <f t="shared" si="105"/>
        <v>-2</v>
      </c>
      <c r="AO355" s="2">
        <f t="shared" si="105"/>
        <v>0</v>
      </c>
      <c r="AP355" s="2">
        <f t="shared" si="105"/>
        <v>0</v>
      </c>
      <c r="AQ355" s="2">
        <f t="shared" si="105"/>
        <v>0</v>
      </c>
      <c r="AR355" s="2">
        <f t="shared" si="105"/>
        <v>-197.32</v>
      </c>
      <c r="AS355" s="2">
        <f t="shared" si="105"/>
        <v>1251.02</v>
      </c>
      <c r="AT355" s="2">
        <f t="shared" si="105"/>
        <v>0</v>
      </c>
      <c r="AU355" s="2">
        <f t="shared" si="105"/>
        <v>0</v>
      </c>
      <c r="AV355" s="29">
        <f t="shared" si="105"/>
        <v>0</v>
      </c>
      <c r="AW355" s="30">
        <f t="shared" si="105"/>
        <v>-2</v>
      </c>
      <c r="AX355" s="31">
        <f t="shared" si="99"/>
        <v>1251.02</v>
      </c>
      <c r="AY355" s="38">
        <f t="shared" si="97"/>
        <v>-1</v>
      </c>
      <c r="AZ355" s="38">
        <f t="shared" si="97"/>
        <v>-1</v>
      </c>
      <c r="BA355" s="38" t="str">
        <f t="shared" si="97"/>
        <v/>
      </c>
      <c r="BB355" s="38" t="str">
        <f t="shared" si="97"/>
        <v/>
      </c>
      <c r="BC355" s="38" t="str">
        <f t="shared" si="97"/>
        <v/>
      </c>
      <c r="BD355" s="38">
        <f t="shared" si="97"/>
        <v>-1</v>
      </c>
      <c r="BE355" s="38">
        <f t="shared" si="100"/>
        <v>-1</v>
      </c>
      <c r="BF355" s="38" t="str">
        <f t="shared" si="100"/>
        <v/>
      </c>
      <c r="BG355" s="38" t="str">
        <f t="shared" si="100"/>
        <v/>
      </c>
      <c r="BH355" s="39" t="str">
        <f t="shared" si="100"/>
        <v/>
      </c>
      <c r="BI355" s="76">
        <f t="shared" si="100"/>
        <v>-1</v>
      </c>
      <c r="BJ355" s="40">
        <f t="shared" si="100"/>
        <v>-1</v>
      </c>
      <c r="BK355" s="119" t="str">
        <f t="shared" si="108"/>
        <v/>
      </c>
      <c r="BL355" s="120" t="str">
        <f t="shared" si="108"/>
        <v/>
      </c>
      <c r="BM355" s="120" t="str">
        <f t="shared" si="108"/>
        <v/>
      </c>
      <c r="BN355" s="120" t="str">
        <f t="shared" si="108"/>
        <v/>
      </c>
      <c r="BO355" s="121" t="str">
        <f t="shared" si="108"/>
        <v/>
      </c>
      <c r="BP355" s="119">
        <f t="shared" si="109"/>
        <v>197.32</v>
      </c>
      <c r="BQ355" s="120">
        <f t="shared" si="109"/>
        <v>-625.51</v>
      </c>
      <c r="BR355" s="120" t="str">
        <f t="shared" si="109"/>
        <v/>
      </c>
      <c r="BS355" s="120" t="str">
        <f t="shared" si="109"/>
        <v/>
      </c>
      <c r="BT355" s="121" t="str">
        <f t="shared" si="109"/>
        <v/>
      </c>
      <c r="BU355" s="119" t="str">
        <f t="shared" si="110"/>
        <v/>
      </c>
      <c r="BV355" s="121" t="str">
        <f t="shared" si="110"/>
        <v/>
      </c>
      <c r="BW355" s="121" t="str">
        <f t="shared" si="110"/>
        <v/>
      </c>
      <c r="BX355" s="120" t="str">
        <f t="shared" si="110"/>
        <v/>
      </c>
      <c r="BY355" s="121" t="str">
        <f t="shared" si="110"/>
        <v/>
      </c>
    </row>
    <row r="356" spans="1:77" ht="13.5" hidden="1" outlineLevel="1" thickBot="1" x14ac:dyDescent="0.25">
      <c r="A356" t="s">
        <v>46</v>
      </c>
      <c r="B356" t="s">
        <v>46</v>
      </c>
      <c r="C356" t="s">
        <v>129</v>
      </c>
      <c r="D356" t="s">
        <v>129</v>
      </c>
      <c r="E356" t="s">
        <v>125</v>
      </c>
      <c r="F356" s="59">
        <f t="shared" si="106"/>
        <v>46361</v>
      </c>
      <c r="G356" s="42" t="s">
        <v>41</v>
      </c>
      <c r="H356" s="43">
        <v>0</v>
      </c>
      <c r="I356" s="44">
        <v>0</v>
      </c>
      <c r="J356" s="44">
        <v>0</v>
      </c>
      <c r="K356" s="44">
        <v>0</v>
      </c>
      <c r="L356" s="44">
        <v>0</v>
      </c>
      <c r="M356" s="44">
        <v>0</v>
      </c>
      <c r="N356" s="44">
        <v>0</v>
      </c>
      <c r="O356" s="44">
        <v>0</v>
      </c>
      <c r="P356" s="44">
        <v>0</v>
      </c>
      <c r="Q356" s="45">
        <v>0</v>
      </c>
      <c r="R356" s="46">
        <f t="shared" si="101"/>
        <v>0</v>
      </c>
      <c r="S356" s="46">
        <f t="shared" si="102"/>
        <v>0</v>
      </c>
      <c r="T356" t="s">
        <v>49</v>
      </c>
      <c r="U356" t="s">
        <v>49</v>
      </c>
      <c r="V356" t="s">
        <v>129</v>
      </c>
      <c r="W356" t="s">
        <v>129</v>
      </c>
      <c r="X356" t="s">
        <v>125</v>
      </c>
      <c r="Y356" s="59">
        <f t="shared" si="107"/>
        <v>45997</v>
      </c>
      <c r="Z356" s="42" t="s">
        <v>41</v>
      </c>
      <c r="AA356" s="43">
        <v>0</v>
      </c>
      <c r="AB356" s="44">
        <v>0</v>
      </c>
      <c r="AC356" s="44">
        <v>0</v>
      </c>
      <c r="AD356" s="44">
        <v>0</v>
      </c>
      <c r="AE356" s="44">
        <v>0</v>
      </c>
      <c r="AF356" s="44">
        <v>0</v>
      </c>
      <c r="AG356" s="44">
        <v>0</v>
      </c>
      <c r="AH356" s="44">
        <v>0</v>
      </c>
      <c r="AI356" s="44">
        <v>0</v>
      </c>
      <c r="AJ356" s="45">
        <v>0</v>
      </c>
      <c r="AK356" s="46">
        <f t="shared" si="103"/>
        <v>0</v>
      </c>
      <c r="AL356" s="46">
        <f t="shared" si="104"/>
        <v>0</v>
      </c>
      <c r="AM356" s="44">
        <f t="shared" si="105"/>
        <v>0</v>
      </c>
      <c r="AN356" s="44">
        <f t="shared" si="105"/>
        <v>0</v>
      </c>
      <c r="AO356" s="44">
        <f t="shared" si="105"/>
        <v>0</v>
      </c>
      <c r="AP356" s="44">
        <f t="shared" si="105"/>
        <v>0</v>
      </c>
      <c r="AQ356" s="44">
        <f t="shared" si="105"/>
        <v>0</v>
      </c>
      <c r="AR356" s="44">
        <f t="shared" si="105"/>
        <v>0</v>
      </c>
      <c r="AS356" s="44">
        <f t="shared" si="105"/>
        <v>0</v>
      </c>
      <c r="AT356" s="44">
        <f t="shared" si="105"/>
        <v>0</v>
      </c>
      <c r="AU356" s="44">
        <f t="shared" si="105"/>
        <v>0</v>
      </c>
      <c r="AV356" s="45">
        <f t="shared" si="105"/>
        <v>0</v>
      </c>
      <c r="AW356" s="46">
        <f t="shared" si="105"/>
        <v>0</v>
      </c>
      <c r="AX356" s="47">
        <f t="shared" si="99"/>
        <v>0</v>
      </c>
      <c r="AY356" s="56" t="str">
        <f t="shared" si="97"/>
        <v/>
      </c>
      <c r="AZ356" s="56" t="str">
        <f t="shared" si="97"/>
        <v/>
      </c>
      <c r="BA356" s="56" t="str">
        <f t="shared" si="97"/>
        <v/>
      </c>
      <c r="BB356" s="56" t="str">
        <f t="shared" ref="BB356:BD377" si="111">IFERROR(AP356/AD356,"")</f>
        <v/>
      </c>
      <c r="BC356" s="56" t="str">
        <f t="shared" si="111"/>
        <v/>
      </c>
      <c r="BD356" s="56" t="str">
        <f t="shared" si="111"/>
        <v/>
      </c>
      <c r="BE356" s="56" t="str">
        <f t="shared" si="100"/>
        <v/>
      </c>
      <c r="BF356" s="56" t="str">
        <f t="shared" si="100"/>
        <v/>
      </c>
      <c r="BG356" s="56" t="str">
        <f t="shared" si="100"/>
        <v/>
      </c>
      <c r="BH356" s="57" t="str">
        <f t="shared" si="100"/>
        <v/>
      </c>
      <c r="BI356" s="81" t="str">
        <f t="shared" si="100"/>
        <v/>
      </c>
      <c r="BJ356" s="58" t="str">
        <f t="shared" si="100"/>
        <v/>
      </c>
      <c r="BK356" s="122" t="str">
        <f t="shared" si="108"/>
        <v/>
      </c>
      <c r="BL356" s="123" t="str">
        <f t="shared" si="108"/>
        <v/>
      </c>
      <c r="BM356" s="123" t="str">
        <f t="shared" si="108"/>
        <v/>
      </c>
      <c r="BN356" s="123" t="str">
        <f t="shared" si="108"/>
        <v/>
      </c>
      <c r="BO356" s="124" t="str">
        <f t="shared" si="108"/>
        <v/>
      </c>
      <c r="BP356" s="122" t="str">
        <f t="shared" si="109"/>
        <v/>
      </c>
      <c r="BQ356" s="123" t="str">
        <f t="shared" si="109"/>
        <v/>
      </c>
      <c r="BR356" s="123" t="str">
        <f t="shared" si="109"/>
        <v/>
      </c>
      <c r="BS356" s="123" t="str">
        <f t="shared" si="109"/>
        <v/>
      </c>
      <c r="BT356" s="124" t="str">
        <f t="shared" si="109"/>
        <v/>
      </c>
      <c r="BU356" s="122" t="str">
        <f t="shared" si="110"/>
        <v/>
      </c>
      <c r="BV356" s="124" t="str">
        <f t="shared" si="110"/>
        <v/>
      </c>
      <c r="BW356" s="124" t="str">
        <f t="shared" si="110"/>
        <v/>
      </c>
      <c r="BX356" s="123" t="str">
        <f t="shared" si="110"/>
        <v/>
      </c>
      <c r="BY356" s="124" t="str">
        <f t="shared" si="110"/>
        <v/>
      </c>
    </row>
    <row r="357" spans="1:77" hidden="1" outlineLevel="1" x14ac:dyDescent="0.2">
      <c r="A357" t="s">
        <v>46</v>
      </c>
      <c r="B357" t="s">
        <v>46</v>
      </c>
      <c r="C357" t="s">
        <v>129</v>
      </c>
      <c r="D357" t="s">
        <v>129</v>
      </c>
      <c r="E357" t="s">
        <v>126</v>
      </c>
      <c r="F357" s="4">
        <f t="shared" si="106"/>
        <v>46362</v>
      </c>
      <c r="G357" t="s">
        <v>35</v>
      </c>
      <c r="H357" s="28">
        <v>0</v>
      </c>
      <c r="I357" s="138">
        <v>0</v>
      </c>
      <c r="J357" s="138">
        <v>0</v>
      </c>
      <c r="K357" s="2">
        <v>0</v>
      </c>
      <c r="L357" s="2">
        <v>0</v>
      </c>
      <c r="M357" s="2">
        <v>0</v>
      </c>
      <c r="N357" s="2">
        <v>0</v>
      </c>
      <c r="O357" s="2">
        <v>0</v>
      </c>
      <c r="P357" s="2">
        <v>0</v>
      </c>
      <c r="Q357" s="29">
        <v>0</v>
      </c>
      <c r="R357" s="30">
        <f t="shared" si="101"/>
        <v>0</v>
      </c>
      <c r="S357" s="30">
        <f t="shared" si="102"/>
        <v>0</v>
      </c>
      <c r="T357" t="s">
        <v>49</v>
      </c>
      <c r="U357" t="s">
        <v>49</v>
      </c>
      <c r="V357" t="s">
        <v>129</v>
      </c>
      <c r="W357" t="s">
        <v>129</v>
      </c>
      <c r="X357" t="s">
        <v>126</v>
      </c>
      <c r="Y357" s="4">
        <f t="shared" si="107"/>
        <v>45998</v>
      </c>
      <c r="Z357" t="s">
        <v>35</v>
      </c>
      <c r="AA357" s="28">
        <v>1</v>
      </c>
      <c r="AB357" s="138">
        <v>0</v>
      </c>
      <c r="AC357" s="138">
        <v>0</v>
      </c>
      <c r="AD357" s="2">
        <v>0</v>
      </c>
      <c r="AE357" s="2">
        <v>0</v>
      </c>
      <c r="AF357" s="2">
        <v>48.97</v>
      </c>
      <c r="AG357" s="2">
        <v>0</v>
      </c>
      <c r="AH357" s="2">
        <v>0</v>
      </c>
      <c r="AI357" s="2">
        <v>0</v>
      </c>
      <c r="AJ357" s="29">
        <v>0</v>
      </c>
      <c r="AK357" s="30">
        <f t="shared" si="103"/>
        <v>0</v>
      </c>
      <c r="AL357" s="30">
        <f t="shared" si="104"/>
        <v>0</v>
      </c>
      <c r="AM357" s="2">
        <f t="shared" si="105"/>
        <v>-1</v>
      </c>
      <c r="AN357" s="2">
        <f t="shared" si="105"/>
        <v>0</v>
      </c>
      <c r="AO357" s="2">
        <f t="shared" si="105"/>
        <v>0</v>
      </c>
      <c r="AP357" s="2">
        <f t="shared" si="105"/>
        <v>0</v>
      </c>
      <c r="AQ357" s="2">
        <f t="shared" si="105"/>
        <v>0</v>
      </c>
      <c r="AR357" s="2">
        <f t="shared" si="105"/>
        <v>-48.97</v>
      </c>
      <c r="AS357" s="2">
        <f t="shared" si="105"/>
        <v>0</v>
      </c>
      <c r="AT357" s="2">
        <f t="shared" si="105"/>
        <v>0</v>
      </c>
      <c r="AU357" s="2">
        <f t="shared" si="105"/>
        <v>0</v>
      </c>
      <c r="AV357" s="29">
        <f t="shared" si="105"/>
        <v>0</v>
      </c>
      <c r="AW357" s="30">
        <f t="shared" si="105"/>
        <v>0</v>
      </c>
      <c r="AX357" s="31">
        <f t="shared" si="99"/>
        <v>0</v>
      </c>
      <c r="AY357" s="38">
        <f t="shared" ref="AY357:BA377" si="112">IFERROR(AM357/AA357,"")</f>
        <v>-1</v>
      </c>
      <c r="AZ357" s="38" t="str">
        <f t="shared" si="112"/>
        <v/>
      </c>
      <c r="BA357" s="38" t="str">
        <f t="shared" si="112"/>
        <v/>
      </c>
      <c r="BB357" s="38" t="str">
        <f t="shared" si="111"/>
        <v/>
      </c>
      <c r="BC357" s="38" t="str">
        <f t="shared" si="111"/>
        <v/>
      </c>
      <c r="BD357" s="38">
        <f t="shared" si="111"/>
        <v>-1</v>
      </c>
      <c r="BE357" s="38" t="str">
        <f t="shared" si="100"/>
        <v/>
      </c>
      <c r="BF357" s="38" t="str">
        <f t="shared" si="100"/>
        <v/>
      </c>
      <c r="BG357" s="38" t="str">
        <f t="shared" si="100"/>
        <v/>
      </c>
      <c r="BH357" s="39" t="str">
        <f t="shared" si="100"/>
        <v/>
      </c>
      <c r="BI357" s="76" t="str">
        <f t="shared" si="100"/>
        <v/>
      </c>
      <c r="BJ357" s="40" t="str">
        <f t="shared" si="100"/>
        <v/>
      </c>
      <c r="BK357" s="116" t="str">
        <f t="shared" si="108"/>
        <v/>
      </c>
      <c r="BL357" s="117" t="str">
        <f t="shared" si="108"/>
        <v/>
      </c>
      <c r="BM357" s="117" t="str">
        <f t="shared" si="108"/>
        <v/>
      </c>
      <c r="BN357" s="117" t="str">
        <f t="shared" si="108"/>
        <v/>
      </c>
      <c r="BO357" s="118" t="str">
        <f t="shared" si="108"/>
        <v/>
      </c>
      <c r="BP357" s="116">
        <f t="shared" si="109"/>
        <v>48.97</v>
      </c>
      <c r="BQ357" s="117" t="str">
        <f t="shared" si="109"/>
        <v/>
      </c>
      <c r="BR357" s="117" t="str">
        <f t="shared" si="109"/>
        <v/>
      </c>
      <c r="BS357" s="117" t="str">
        <f t="shared" si="109"/>
        <v/>
      </c>
      <c r="BT357" s="118" t="str">
        <f t="shared" si="109"/>
        <v/>
      </c>
      <c r="BU357" s="116" t="str">
        <f t="shared" si="110"/>
        <v/>
      </c>
      <c r="BV357" s="118" t="str">
        <f t="shared" si="110"/>
        <v/>
      </c>
      <c r="BW357" s="118" t="str">
        <f t="shared" si="110"/>
        <v/>
      </c>
      <c r="BX357" s="117" t="str">
        <f t="shared" si="110"/>
        <v/>
      </c>
      <c r="BY357" s="118" t="str">
        <f t="shared" si="110"/>
        <v/>
      </c>
    </row>
    <row r="358" spans="1:77" hidden="1" outlineLevel="1" x14ac:dyDescent="0.2">
      <c r="A358" t="s">
        <v>46</v>
      </c>
      <c r="B358" t="s">
        <v>46</v>
      </c>
      <c r="C358" t="s">
        <v>129</v>
      </c>
      <c r="D358" t="s">
        <v>129</v>
      </c>
      <c r="E358" t="s">
        <v>126</v>
      </c>
      <c r="F358" s="4">
        <f t="shared" si="106"/>
        <v>46363</v>
      </c>
      <c r="G358" t="s">
        <v>36</v>
      </c>
      <c r="H358" s="28">
        <v>0</v>
      </c>
      <c r="I358" s="138">
        <v>0</v>
      </c>
      <c r="J358" s="138">
        <v>0</v>
      </c>
      <c r="K358" s="2">
        <v>0</v>
      </c>
      <c r="L358" s="2">
        <v>0</v>
      </c>
      <c r="M358" s="2">
        <v>0</v>
      </c>
      <c r="N358" s="2">
        <v>0</v>
      </c>
      <c r="O358" s="2">
        <v>0</v>
      </c>
      <c r="P358" s="2">
        <v>0</v>
      </c>
      <c r="Q358" s="29">
        <v>0</v>
      </c>
      <c r="R358" s="30">
        <f t="shared" si="101"/>
        <v>0</v>
      </c>
      <c r="S358" s="30">
        <f t="shared" si="102"/>
        <v>0</v>
      </c>
      <c r="T358" t="s">
        <v>49</v>
      </c>
      <c r="U358" t="s">
        <v>49</v>
      </c>
      <c r="V358" t="s">
        <v>129</v>
      </c>
      <c r="W358" t="s">
        <v>129</v>
      </c>
      <c r="X358" t="s">
        <v>126</v>
      </c>
      <c r="Y358" s="4">
        <f t="shared" si="107"/>
        <v>45999</v>
      </c>
      <c r="Z358" t="s">
        <v>36</v>
      </c>
      <c r="AA358" s="28">
        <v>3</v>
      </c>
      <c r="AB358" s="138">
        <v>0</v>
      </c>
      <c r="AC358" s="138">
        <v>0</v>
      </c>
      <c r="AD358" s="2">
        <v>0</v>
      </c>
      <c r="AE358" s="2">
        <v>0</v>
      </c>
      <c r="AF358" s="2">
        <v>333.8</v>
      </c>
      <c r="AG358" s="2">
        <v>0</v>
      </c>
      <c r="AH358" s="2">
        <v>0</v>
      </c>
      <c r="AI358" s="2">
        <v>0</v>
      </c>
      <c r="AJ358" s="29">
        <v>0</v>
      </c>
      <c r="AK358" s="30">
        <f t="shared" si="103"/>
        <v>0</v>
      </c>
      <c r="AL358" s="30">
        <f t="shared" si="104"/>
        <v>0</v>
      </c>
      <c r="AM358" s="2">
        <f t="shared" si="105"/>
        <v>-3</v>
      </c>
      <c r="AN358" s="2">
        <f t="shared" si="105"/>
        <v>0</v>
      </c>
      <c r="AO358" s="2">
        <f t="shared" ref="AO358:AW377" si="113">+J358-AC358</f>
        <v>0</v>
      </c>
      <c r="AP358" s="2">
        <f t="shared" si="113"/>
        <v>0</v>
      </c>
      <c r="AQ358" s="2">
        <f t="shared" si="113"/>
        <v>0</v>
      </c>
      <c r="AR358" s="2">
        <f t="shared" si="113"/>
        <v>-333.8</v>
      </c>
      <c r="AS358" s="2">
        <f t="shared" si="113"/>
        <v>0</v>
      </c>
      <c r="AT358" s="2">
        <f t="shared" si="113"/>
        <v>0</v>
      </c>
      <c r="AU358" s="2">
        <f t="shared" si="113"/>
        <v>0</v>
      </c>
      <c r="AV358" s="29">
        <f t="shared" si="113"/>
        <v>0</v>
      </c>
      <c r="AW358" s="30">
        <f t="shared" si="113"/>
        <v>0</v>
      </c>
      <c r="AX358" s="31">
        <f t="shared" si="99"/>
        <v>0</v>
      </c>
      <c r="AY358" s="38">
        <f t="shared" si="112"/>
        <v>-1</v>
      </c>
      <c r="AZ358" s="38" t="str">
        <f t="shared" si="112"/>
        <v/>
      </c>
      <c r="BA358" s="38" t="str">
        <f t="shared" si="112"/>
        <v/>
      </c>
      <c r="BB358" s="38" t="str">
        <f t="shared" si="111"/>
        <v/>
      </c>
      <c r="BC358" s="38" t="str">
        <f t="shared" si="111"/>
        <v/>
      </c>
      <c r="BD358" s="38">
        <f t="shared" si="111"/>
        <v>-1</v>
      </c>
      <c r="BE358" s="38" t="str">
        <f t="shared" si="100"/>
        <v/>
      </c>
      <c r="BF358" s="38" t="str">
        <f t="shared" si="100"/>
        <v/>
      </c>
      <c r="BG358" s="38" t="str">
        <f t="shared" si="100"/>
        <v/>
      </c>
      <c r="BH358" s="39" t="str">
        <f t="shared" si="100"/>
        <v/>
      </c>
      <c r="BI358" s="76" t="str">
        <f t="shared" si="100"/>
        <v/>
      </c>
      <c r="BJ358" s="40" t="str">
        <f t="shared" si="100"/>
        <v/>
      </c>
      <c r="BK358" s="119" t="str">
        <f t="shared" si="108"/>
        <v/>
      </c>
      <c r="BL358" s="120" t="str">
        <f t="shared" si="108"/>
        <v/>
      </c>
      <c r="BM358" s="120" t="str">
        <f t="shared" si="108"/>
        <v/>
      </c>
      <c r="BN358" s="120" t="str">
        <f t="shared" si="108"/>
        <v/>
      </c>
      <c r="BO358" s="121" t="str">
        <f t="shared" si="108"/>
        <v/>
      </c>
      <c r="BP358" s="119">
        <f t="shared" si="109"/>
        <v>111.26666666666667</v>
      </c>
      <c r="BQ358" s="120" t="str">
        <f t="shared" si="109"/>
        <v/>
      </c>
      <c r="BR358" s="120" t="str">
        <f t="shared" si="109"/>
        <v/>
      </c>
      <c r="BS358" s="120" t="str">
        <f t="shared" si="109"/>
        <v/>
      </c>
      <c r="BT358" s="121" t="str">
        <f t="shared" si="109"/>
        <v/>
      </c>
      <c r="BU358" s="119" t="str">
        <f t="shared" si="110"/>
        <v/>
      </c>
      <c r="BV358" s="121" t="str">
        <f t="shared" si="110"/>
        <v/>
      </c>
      <c r="BW358" s="121" t="str">
        <f t="shared" si="110"/>
        <v/>
      </c>
      <c r="BX358" s="120" t="str">
        <f t="shared" si="110"/>
        <v/>
      </c>
      <c r="BY358" s="121" t="str">
        <f t="shared" si="110"/>
        <v/>
      </c>
    </row>
    <row r="359" spans="1:77" hidden="1" outlineLevel="1" x14ac:dyDescent="0.2">
      <c r="A359" t="s">
        <v>46</v>
      </c>
      <c r="B359" t="s">
        <v>46</v>
      </c>
      <c r="C359" t="s">
        <v>129</v>
      </c>
      <c r="D359" t="s">
        <v>129</v>
      </c>
      <c r="E359" t="s">
        <v>126</v>
      </c>
      <c r="F359" s="4">
        <f t="shared" si="106"/>
        <v>46364</v>
      </c>
      <c r="G359" t="s">
        <v>37</v>
      </c>
      <c r="H359" s="28">
        <v>0</v>
      </c>
      <c r="I359" s="138">
        <v>0</v>
      </c>
      <c r="J359" s="138">
        <v>0</v>
      </c>
      <c r="K359" s="2">
        <v>0</v>
      </c>
      <c r="L359" s="2">
        <v>0</v>
      </c>
      <c r="M359" s="2">
        <v>0</v>
      </c>
      <c r="N359" s="2">
        <v>0</v>
      </c>
      <c r="O359" s="2">
        <v>0</v>
      </c>
      <c r="P359" s="2">
        <v>0</v>
      </c>
      <c r="Q359" s="29">
        <v>0</v>
      </c>
      <c r="R359" s="30">
        <f t="shared" si="101"/>
        <v>0</v>
      </c>
      <c r="S359" s="30">
        <f t="shared" si="102"/>
        <v>0</v>
      </c>
      <c r="T359" t="s">
        <v>49</v>
      </c>
      <c r="U359" t="s">
        <v>49</v>
      </c>
      <c r="V359" t="s">
        <v>129</v>
      </c>
      <c r="W359" t="s">
        <v>129</v>
      </c>
      <c r="X359" t="s">
        <v>126</v>
      </c>
      <c r="Y359" s="4">
        <f t="shared" si="107"/>
        <v>46000</v>
      </c>
      <c r="Z359" t="s">
        <v>37</v>
      </c>
      <c r="AA359" s="28">
        <v>1</v>
      </c>
      <c r="AB359" s="138">
        <v>2</v>
      </c>
      <c r="AC359" s="138">
        <v>0</v>
      </c>
      <c r="AD359" s="2">
        <v>0</v>
      </c>
      <c r="AE359" s="2">
        <v>0</v>
      </c>
      <c r="AF359" s="2">
        <v>572.99</v>
      </c>
      <c r="AG359" s="2">
        <v>127.64</v>
      </c>
      <c r="AH359" s="2">
        <v>0</v>
      </c>
      <c r="AI359" s="2">
        <v>0</v>
      </c>
      <c r="AJ359" s="29">
        <v>0</v>
      </c>
      <c r="AK359" s="30">
        <f t="shared" si="103"/>
        <v>2</v>
      </c>
      <c r="AL359" s="30">
        <f t="shared" si="104"/>
        <v>127.64</v>
      </c>
      <c r="AM359" s="2">
        <f t="shared" ref="AM359:AN377" si="114">+H359-AA359</f>
        <v>-1</v>
      </c>
      <c r="AN359" s="2">
        <f t="shared" si="114"/>
        <v>-2</v>
      </c>
      <c r="AO359" s="2">
        <f t="shared" si="113"/>
        <v>0</v>
      </c>
      <c r="AP359" s="2">
        <f t="shared" si="113"/>
        <v>0</v>
      </c>
      <c r="AQ359" s="2">
        <f t="shared" si="113"/>
        <v>0</v>
      </c>
      <c r="AR359" s="2">
        <f t="shared" si="113"/>
        <v>-572.99</v>
      </c>
      <c r="AS359" s="2">
        <f t="shared" si="113"/>
        <v>-127.64</v>
      </c>
      <c r="AT359" s="2">
        <f t="shared" si="113"/>
        <v>0</v>
      </c>
      <c r="AU359" s="2">
        <f t="shared" si="113"/>
        <v>0</v>
      </c>
      <c r="AV359" s="29">
        <f t="shared" si="113"/>
        <v>0</v>
      </c>
      <c r="AW359" s="30">
        <f t="shared" si="113"/>
        <v>-2</v>
      </c>
      <c r="AX359" s="31">
        <f t="shared" si="99"/>
        <v>-127.64</v>
      </c>
      <c r="AY359" s="38">
        <f t="shared" si="112"/>
        <v>-1</v>
      </c>
      <c r="AZ359" s="38">
        <f t="shared" si="112"/>
        <v>-1</v>
      </c>
      <c r="BA359" s="38" t="str">
        <f t="shared" si="112"/>
        <v/>
      </c>
      <c r="BB359" s="38" t="str">
        <f t="shared" si="111"/>
        <v/>
      </c>
      <c r="BC359" s="38" t="str">
        <f t="shared" si="111"/>
        <v/>
      </c>
      <c r="BD359" s="38">
        <f t="shared" si="111"/>
        <v>-1</v>
      </c>
      <c r="BE359" s="38">
        <f t="shared" si="100"/>
        <v>-1</v>
      </c>
      <c r="BF359" s="38" t="str">
        <f t="shared" si="100"/>
        <v/>
      </c>
      <c r="BG359" s="38" t="str">
        <f t="shared" si="100"/>
        <v/>
      </c>
      <c r="BH359" s="39" t="str">
        <f t="shared" si="100"/>
        <v/>
      </c>
      <c r="BI359" s="76">
        <f t="shared" si="100"/>
        <v>-1</v>
      </c>
      <c r="BJ359" s="40">
        <f t="shared" si="100"/>
        <v>-1</v>
      </c>
      <c r="BK359" s="119" t="str">
        <f t="shared" si="108"/>
        <v/>
      </c>
      <c r="BL359" s="120" t="str">
        <f t="shared" si="108"/>
        <v/>
      </c>
      <c r="BM359" s="120" t="str">
        <f t="shared" si="108"/>
        <v/>
      </c>
      <c r="BN359" s="120" t="str">
        <f t="shared" si="108"/>
        <v/>
      </c>
      <c r="BO359" s="121" t="str">
        <f t="shared" si="108"/>
        <v/>
      </c>
      <c r="BP359" s="119">
        <f t="shared" si="109"/>
        <v>572.99</v>
      </c>
      <c r="BQ359" s="120">
        <f t="shared" si="109"/>
        <v>63.82</v>
      </c>
      <c r="BR359" s="120" t="str">
        <f t="shared" si="109"/>
        <v/>
      </c>
      <c r="BS359" s="120" t="str">
        <f t="shared" si="109"/>
        <v/>
      </c>
      <c r="BT359" s="121" t="str">
        <f t="shared" si="109"/>
        <v/>
      </c>
      <c r="BU359" s="119" t="str">
        <f t="shared" si="110"/>
        <v/>
      </c>
      <c r="BV359" s="121" t="str">
        <f t="shared" si="110"/>
        <v/>
      </c>
      <c r="BW359" s="121" t="str">
        <f t="shared" si="110"/>
        <v/>
      </c>
      <c r="BX359" s="120" t="str">
        <f t="shared" si="110"/>
        <v/>
      </c>
      <c r="BY359" s="121" t="str">
        <f t="shared" si="110"/>
        <v/>
      </c>
    </row>
    <row r="360" spans="1:77" hidden="1" outlineLevel="1" x14ac:dyDescent="0.2">
      <c r="A360" t="s">
        <v>46</v>
      </c>
      <c r="B360" t="s">
        <v>46</v>
      </c>
      <c r="C360" t="s">
        <v>129</v>
      </c>
      <c r="D360" t="s">
        <v>129</v>
      </c>
      <c r="E360" t="s">
        <v>126</v>
      </c>
      <c r="F360" s="4">
        <f t="shared" si="106"/>
        <v>46365</v>
      </c>
      <c r="G360" t="s">
        <v>38</v>
      </c>
      <c r="H360" s="28">
        <v>0</v>
      </c>
      <c r="I360" s="138">
        <v>0</v>
      </c>
      <c r="J360" s="138">
        <v>0</v>
      </c>
      <c r="K360" s="2">
        <v>0</v>
      </c>
      <c r="L360" s="2">
        <v>0</v>
      </c>
      <c r="M360" s="2">
        <v>0</v>
      </c>
      <c r="N360" s="2">
        <v>0</v>
      </c>
      <c r="O360" s="2">
        <v>0</v>
      </c>
      <c r="P360" s="2">
        <v>0</v>
      </c>
      <c r="Q360" s="29">
        <v>0</v>
      </c>
      <c r="R360" s="30">
        <f t="shared" si="101"/>
        <v>0</v>
      </c>
      <c r="S360" s="30">
        <f t="shared" si="102"/>
        <v>0</v>
      </c>
      <c r="T360" t="s">
        <v>49</v>
      </c>
      <c r="U360" t="s">
        <v>49</v>
      </c>
      <c r="V360" t="s">
        <v>129</v>
      </c>
      <c r="W360" t="s">
        <v>129</v>
      </c>
      <c r="X360" t="s">
        <v>126</v>
      </c>
      <c r="Y360" s="4">
        <f t="shared" si="107"/>
        <v>46001</v>
      </c>
      <c r="Z360" t="s">
        <v>38</v>
      </c>
      <c r="AA360" s="28">
        <v>2</v>
      </c>
      <c r="AB360" s="138">
        <v>0</v>
      </c>
      <c r="AC360" s="138">
        <v>0</v>
      </c>
      <c r="AD360" s="2">
        <v>0</v>
      </c>
      <c r="AE360" s="2">
        <v>0</v>
      </c>
      <c r="AF360" s="2">
        <v>204.79</v>
      </c>
      <c r="AG360" s="2">
        <v>0</v>
      </c>
      <c r="AH360" s="2">
        <v>0</v>
      </c>
      <c r="AI360" s="2">
        <v>0</v>
      </c>
      <c r="AJ360" s="29">
        <v>0</v>
      </c>
      <c r="AK360" s="30">
        <f t="shared" si="103"/>
        <v>0</v>
      </c>
      <c r="AL360" s="30">
        <f t="shared" si="104"/>
        <v>0</v>
      </c>
      <c r="AM360" s="2">
        <f t="shared" si="114"/>
        <v>-2</v>
      </c>
      <c r="AN360" s="2">
        <f t="shared" si="114"/>
        <v>0</v>
      </c>
      <c r="AO360" s="2">
        <f t="shared" si="113"/>
        <v>0</v>
      </c>
      <c r="AP360" s="2">
        <f t="shared" si="113"/>
        <v>0</v>
      </c>
      <c r="AQ360" s="2">
        <f t="shared" si="113"/>
        <v>0</v>
      </c>
      <c r="AR360" s="2">
        <f t="shared" si="113"/>
        <v>-204.79</v>
      </c>
      <c r="AS360" s="2">
        <f t="shared" si="113"/>
        <v>0</v>
      </c>
      <c r="AT360" s="2">
        <f t="shared" si="113"/>
        <v>0</v>
      </c>
      <c r="AU360" s="2">
        <f t="shared" si="113"/>
        <v>0</v>
      </c>
      <c r="AV360" s="29">
        <f t="shared" si="113"/>
        <v>0</v>
      </c>
      <c r="AW360" s="30">
        <f t="shared" si="113"/>
        <v>0</v>
      </c>
      <c r="AX360" s="31">
        <f t="shared" si="99"/>
        <v>0</v>
      </c>
      <c r="AY360" s="38">
        <f t="shared" si="112"/>
        <v>-1</v>
      </c>
      <c r="AZ360" s="38" t="str">
        <f t="shared" si="112"/>
        <v/>
      </c>
      <c r="BA360" s="38" t="str">
        <f t="shared" si="112"/>
        <v/>
      </c>
      <c r="BB360" s="38" t="str">
        <f t="shared" si="111"/>
        <v/>
      </c>
      <c r="BC360" s="38" t="str">
        <f t="shared" si="111"/>
        <v/>
      </c>
      <c r="BD360" s="38">
        <f t="shared" si="111"/>
        <v>-1</v>
      </c>
      <c r="BE360" s="38" t="str">
        <f t="shared" si="100"/>
        <v/>
      </c>
      <c r="BF360" s="38" t="str">
        <f t="shared" si="100"/>
        <v/>
      </c>
      <c r="BG360" s="38" t="str">
        <f t="shared" si="100"/>
        <v/>
      </c>
      <c r="BH360" s="39" t="str">
        <f t="shared" si="100"/>
        <v/>
      </c>
      <c r="BI360" s="76" t="str">
        <f t="shared" si="100"/>
        <v/>
      </c>
      <c r="BJ360" s="40" t="str">
        <f t="shared" si="100"/>
        <v/>
      </c>
      <c r="BK360" s="119" t="str">
        <f t="shared" si="108"/>
        <v/>
      </c>
      <c r="BL360" s="120" t="str">
        <f t="shared" si="108"/>
        <v/>
      </c>
      <c r="BM360" s="120" t="str">
        <f t="shared" si="108"/>
        <v/>
      </c>
      <c r="BN360" s="120" t="str">
        <f t="shared" si="108"/>
        <v/>
      </c>
      <c r="BO360" s="121" t="str">
        <f t="shared" si="108"/>
        <v/>
      </c>
      <c r="BP360" s="119">
        <f t="shared" si="109"/>
        <v>102.395</v>
      </c>
      <c r="BQ360" s="120" t="str">
        <f t="shared" si="109"/>
        <v/>
      </c>
      <c r="BR360" s="120" t="str">
        <f t="shared" si="109"/>
        <v/>
      </c>
      <c r="BS360" s="120" t="str">
        <f t="shared" si="109"/>
        <v/>
      </c>
      <c r="BT360" s="121" t="str">
        <f t="shared" si="109"/>
        <v/>
      </c>
      <c r="BU360" s="119" t="str">
        <f t="shared" si="110"/>
        <v/>
      </c>
      <c r="BV360" s="121" t="str">
        <f t="shared" si="110"/>
        <v/>
      </c>
      <c r="BW360" s="121" t="str">
        <f t="shared" si="110"/>
        <v/>
      </c>
      <c r="BX360" s="120" t="str">
        <f t="shared" si="110"/>
        <v/>
      </c>
      <c r="BY360" s="121" t="str">
        <f t="shared" si="110"/>
        <v/>
      </c>
    </row>
    <row r="361" spans="1:77" hidden="1" outlineLevel="1" x14ac:dyDescent="0.2">
      <c r="A361" t="s">
        <v>46</v>
      </c>
      <c r="B361" t="s">
        <v>46</v>
      </c>
      <c r="C361" t="s">
        <v>129</v>
      </c>
      <c r="D361" t="s">
        <v>129</v>
      </c>
      <c r="E361" t="s">
        <v>126</v>
      </c>
      <c r="F361" s="4">
        <f t="shared" si="106"/>
        <v>46366</v>
      </c>
      <c r="G361" t="s">
        <v>39</v>
      </c>
      <c r="H361" s="28">
        <v>0</v>
      </c>
      <c r="I361" s="138">
        <v>0</v>
      </c>
      <c r="J361" s="138">
        <v>0</v>
      </c>
      <c r="K361" s="2">
        <v>0</v>
      </c>
      <c r="L361" s="2">
        <v>0</v>
      </c>
      <c r="M361" s="2">
        <v>0</v>
      </c>
      <c r="N361" s="2">
        <v>0</v>
      </c>
      <c r="O361" s="2">
        <v>0</v>
      </c>
      <c r="P361" s="2">
        <v>0</v>
      </c>
      <c r="Q361" s="29">
        <v>0</v>
      </c>
      <c r="R361" s="30">
        <f t="shared" si="101"/>
        <v>0</v>
      </c>
      <c r="S361" s="30">
        <f t="shared" si="102"/>
        <v>0</v>
      </c>
      <c r="T361" t="s">
        <v>49</v>
      </c>
      <c r="U361" t="s">
        <v>49</v>
      </c>
      <c r="V361" t="s">
        <v>129</v>
      </c>
      <c r="W361" t="s">
        <v>129</v>
      </c>
      <c r="X361" t="s">
        <v>126</v>
      </c>
      <c r="Y361" s="4">
        <f t="shared" si="107"/>
        <v>46002</v>
      </c>
      <c r="Z361" t="s">
        <v>39</v>
      </c>
      <c r="AA361" s="28">
        <v>2</v>
      </c>
      <c r="AB361" s="138">
        <v>1</v>
      </c>
      <c r="AC361" s="138">
        <v>0</v>
      </c>
      <c r="AD361" s="2">
        <v>0</v>
      </c>
      <c r="AE361" s="2">
        <v>0</v>
      </c>
      <c r="AF361" s="2">
        <v>364.78</v>
      </c>
      <c r="AG361" s="2">
        <v>0</v>
      </c>
      <c r="AH361" s="2">
        <v>0</v>
      </c>
      <c r="AI361" s="2">
        <v>0</v>
      </c>
      <c r="AJ361" s="29">
        <v>0</v>
      </c>
      <c r="AK361" s="30">
        <f t="shared" si="103"/>
        <v>1</v>
      </c>
      <c r="AL361" s="30">
        <f t="shared" si="104"/>
        <v>0</v>
      </c>
      <c r="AM361" s="2">
        <f t="shared" si="114"/>
        <v>-2</v>
      </c>
      <c r="AN361" s="2">
        <f t="shared" si="114"/>
        <v>-1</v>
      </c>
      <c r="AO361" s="2">
        <f t="shared" si="113"/>
        <v>0</v>
      </c>
      <c r="AP361" s="2">
        <f t="shared" si="113"/>
        <v>0</v>
      </c>
      <c r="AQ361" s="2">
        <f t="shared" si="113"/>
        <v>0</v>
      </c>
      <c r="AR361" s="2">
        <f t="shared" si="113"/>
        <v>-364.78</v>
      </c>
      <c r="AS361" s="2">
        <f t="shared" si="113"/>
        <v>0</v>
      </c>
      <c r="AT361" s="2">
        <f t="shared" si="113"/>
        <v>0</v>
      </c>
      <c r="AU361" s="2">
        <f t="shared" si="113"/>
        <v>0</v>
      </c>
      <c r="AV361" s="29">
        <f t="shared" si="113"/>
        <v>0</v>
      </c>
      <c r="AW361" s="30">
        <f t="shared" si="113"/>
        <v>-1</v>
      </c>
      <c r="AX361" s="31">
        <f t="shared" si="99"/>
        <v>0</v>
      </c>
      <c r="AY361" s="38">
        <f t="shared" si="112"/>
        <v>-1</v>
      </c>
      <c r="AZ361" s="38">
        <f t="shared" si="112"/>
        <v>-1</v>
      </c>
      <c r="BA361" s="38" t="str">
        <f t="shared" si="112"/>
        <v/>
      </c>
      <c r="BB361" s="38" t="str">
        <f t="shared" si="111"/>
        <v/>
      </c>
      <c r="BC361" s="38" t="str">
        <f t="shared" si="111"/>
        <v/>
      </c>
      <c r="BD361" s="38">
        <f t="shared" si="111"/>
        <v>-1</v>
      </c>
      <c r="BE361" s="38" t="str">
        <f t="shared" si="100"/>
        <v/>
      </c>
      <c r="BF361" s="38" t="str">
        <f t="shared" si="100"/>
        <v/>
      </c>
      <c r="BG361" s="38" t="str">
        <f t="shared" si="100"/>
        <v/>
      </c>
      <c r="BH361" s="39" t="str">
        <f t="shared" si="100"/>
        <v/>
      </c>
      <c r="BI361" s="76">
        <f t="shared" si="100"/>
        <v>-1</v>
      </c>
      <c r="BJ361" s="40" t="str">
        <f t="shared" si="100"/>
        <v/>
      </c>
      <c r="BK361" s="119" t="str">
        <f t="shared" si="108"/>
        <v/>
      </c>
      <c r="BL361" s="120" t="str">
        <f t="shared" si="108"/>
        <v/>
      </c>
      <c r="BM361" s="120" t="str">
        <f t="shared" si="108"/>
        <v/>
      </c>
      <c r="BN361" s="120" t="str">
        <f t="shared" si="108"/>
        <v/>
      </c>
      <c r="BO361" s="121" t="str">
        <f t="shared" si="108"/>
        <v/>
      </c>
      <c r="BP361" s="119">
        <f t="shared" si="109"/>
        <v>182.39</v>
      </c>
      <c r="BQ361" s="120">
        <f t="shared" si="109"/>
        <v>0</v>
      </c>
      <c r="BR361" s="120" t="str">
        <f t="shared" si="109"/>
        <v/>
      </c>
      <c r="BS361" s="120" t="str">
        <f t="shared" si="109"/>
        <v/>
      </c>
      <c r="BT361" s="121" t="str">
        <f t="shared" si="109"/>
        <v/>
      </c>
      <c r="BU361" s="119" t="str">
        <f t="shared" si="110"/>
        <v/>
      </c>
      <c r="BV361" s="121" t="str">
        <f t="shared" si="110"/>
        <v/>
      </c>
      <c r="BW361" s="121" t="str">
        <f t="shared" si="110"/>
        <v/>
      </c>
      <c r="BX361" s="120" t="str">
        <f t="shared" si="110"/>
        <v/>
      </c>
      <c r="BY361" s="121" t="str">
        <f t="shared" si="110"/>
        <v/>
      </c>
    </row>
    <row r="362" spans="1:77" hidden="1" outlineLevel="1" x14ac:dyDescent="0.2">
      <c r="A362" t="s">
        <v>46</v>
      </c>
      <c r="B362" t="s">
        <v>46</v>
      </c>
      <c r="C362" t="s">
        <v>129</v>
      </c>
      <c r="D362" t="s">
        <v>129</v>
      </c>
      <c r="E362" t="s">
        <v>126</v>
      </c>
      <c r="F362" s="4">
        <f t="shared" si="106"/>
        <v>46367</v>
      </c>
      <c r="G362" t="s">
        <v>40</v>
      </c>
      <c r="H362" s="28">
        <v>0</v>
      </c>
      <c r="I362" s="138">
        <v>0</v>
      </c>
      <c r="J362" s="138">
        <v>0</v>
      </c>
      <c r="K362" s="2">
        <v>0</v>
      </c>
      <c r="L362" s="2">
        <v>0</v>
      </c>
      <c r="M362" s="2">
        <v>0</v>
      </c>
      <c r="N362" s="2">
        <v>0</v>
      </c>
      <c r="O362" s="2">
        <v>0</v>
      </c>
      <c r="P362" s="2">
        <v>0</v>
      </c>
      <c r="Q362" s="29">
        <v>0</v>
      </c>
      <c r="R362" s="30">
        <f t="shared" si="101"/>
        <v>0</v>
      </c>
      <c r="S362" s="30">
        <f t="shared" si="102"/>
        <v>0</v>
      </c>
      <c r="T362" t="s">
        <v>49</v>
      </c>
      <c r="U362" t="s">
        <v>49</v>
      </c>
      <c r="V362" t="s">
        <v>129</v>
      </c>
      <c r="W362" t="s">
        <v>129</v>
      </c>
      <c r="X362" t="s">
        <v>126</v>
      </c>
      <c r="Y362" s="4">
        <f t="shared" si="107"/>
        <v>46003</v>
      </c>
      <c r="Z362" t="s">
        <v>40</v>
      </c>
      <c r="AA362" s="28">
        <v>4</v>
      </c>
      <c r="AB362" s="138">
        <v>0</v>
      </c>
      <c r="AC362" s="138">
        <v>0</v>
      </c>
      <c r="AD362" s="2">
        <v>0</v>
      </c>
      <c r="AE362" s="2">
        <v>0</v>
      </c>
      <c r="AF362" s="2">
        <v>649.91999999999996</v>
      </c>
      <c r="AG362" s="2">
        <v>0</v>
      </c>
      <c r="AH362" s="2">
        <v>0</v>
      </c>
      <c r="AI362" s="2">
        <v>0</v>
      </c>
      <c r="AJ362" s="29">
        <v>0</v>
      </c>
      <c r="AK362" s="30">
        <f t="shared" si="103"/>
        <v>0</v>
      </c>
      <c r="AL362" s="30">
        <f t="shared" si="104"/>
        <v>0</v>
      </c>
      <c r="AM362" s="2">
        <f t="shared" si="114"/>
        <v>-4</v>
      </c>
      <c r="AN362" s="2">
        <f t="shared" si="114"/>
        <v>0</v>
      </c>
      <c r="AO362" s="2">
        <f t="shared" si="113"/>
        <v>0</v>
      </c>
      <c r="AP362" s="2">
        <f t="shared" si="113"/>
        <v>0</v>
      </c>
      <c r="AQ362" s="2">
        <f t="shared" si="113"/>
        <v>0</v>
      </c>
      <c r="AR362" s="2">
        <f t="shared" si="113"/>
        <v>-649.91999999999996</v>
      </c>
      <c r="AS362" s="2">
        <f t="shared" si="113"/>
        <v>0</v>
      </c>
      <c r="AT362" s="2">
        <f t="shared" si="113"/>
        <v>0</v>
      </c>
      <c r="AU362" s="2">
        <f t="shared" si="113"/>
        <v>0</v>
      </c>
      <c r="AV362" s="29">
        <f t="shared" si="113"/>
        <v>0</v>
      </c>
      <c r="AW362" s="30">
        <f t="shared" si="113"/>
        <v>0</v>
      </c>
      <c r="AX362" s="31">
        <f t="shared" si="99"/>
        <v>0</v>
      </c>
      <c r="AY362" s="38">
        <f t="shared" si="112"/>
        <v>-1</v>
      </c>
      <c r="AZ362" s="38" t="str">
        <f t="shared" si="112"/>
        <v/>
      </c>
      <c r="BA362" s="38" t="str">
        <f t="shared" si="112"/>
        <v/>
      </c>
      <c r="BB362" s="38" t="str">
        <f t="shared" si="111"/>
        <v/>
      </c>
      <c r="BC362" s="38" t="str">
        <f t="shared" si="111"/>
        <v/>
      </c>
      <c r="BD362" s="38">
        <f t="shared" si="111"/>
        <v>-1</v>
      </c>
      <c r="BE362" s="38" t="str">
        <f t="shared" si="100"/>
        <v/>
      </c>
      <c r="BF362" s="38" t="str">
        <f t="shared" si="100"/>
        <v/>
      </c>
      <c r="BG362" s="38" t="str">
        <f t="shared" si="100"/>
        <v/>
      </c>
      <c r="BH362" s="39" t="str">
        <f t="shared" si="100"/>
        <v/>
      </c>
      <c r="BI362" s="76" t="str">
        <f t="shared" si="100"/>
        <v/>
      </c>
      <c r="BJ362" s="40" t="str">
        <f t="shared" si="100"/>
        <v/>
      </c>
      <c r="BK362" s="119" t="str">
        <f t="shared" si="108"/>
        <v/>
      </c>
      <c r="BL362" s="120" t="str">
        <f t="shared" si="108"/>
        <v/>
      </c>
      <c r="BM362" s="120" t="str">
        <f t="shared" si="108"/>
        <v/>
      </c>
      <c r="BN362" s="120" t="str">
        <f t="shared" si="108"/>
        <v/>
      </c>
      <c r="BO362" s="121" t="str">
        <f t="shared" si="108"/>
        <v/>
      </c>
      <c r="BP362" s="119">
        <f t="shared" si="109"/>
        <v>162.47999999999999</v>
      </c>
      <c r="BQ362" s="120" t="str">
        <f t="shared" si="109"/>
        <v/>
      </c>
      <c r="BR362" s="120" t="str">
        <f t="shared" si="109"/>
        <v/>
      </c>
      <c r="BS362" s="120" t="str">
        <f t="shared" si="109"/>
        <v/>
      </c>
      <c r="BT362" s="121" t="str">
        <f t="shared" si="109"/>
        <v/>
      </c>
      <c r="BU362" s="119" t="str">
        <f t="shared" si="110"/>
        <v/>
      </c>
      <c r="BV362" s="121" t="str">
        <f t="shared" si="110"/>
        <v/>
      </c>
      <c r="BW362" s="121" t="str">
        <f t="shared" si="110"/>
        <v/>
      </c>
      <c r="BX362" s="120" t="str">
        <f t="shared" si="110"/>
        <v/>
      </c>
      <c r="BY362" s="121" t="str">
        <f t="shared" si="110"/>
        <v/>
      </c>
    </row>
    <row r="363" spans="1:77" ht="13.5" hidden="1" outlineLevel="1" thickBot="1" x14ac:dyDescent="0.25">
      <c r="A363" t="s">
        <v>46</v>
      </c>
      <c r="B363" t="s">
        <v>46</v>
      </c>
      <c r="C363" t="s">
        <v>129</v>
      </c>
      <c r="D363" t="s">
        <v>129</v>
      </c>
      <c r="E363" t="s">
        <v>126</v>
      </c>
      <c r="F363" s="59">
        <f t="shared" si="106"/>
        <v>46368</v>
      </c>
      <c r="G363" s="42" t="s">
        <v>41</v>
      </c>
      <c r="H363" s="43">
        <v>0</v>
      </c>
      <c r="I363" s="44">
        <v>0</v>
      </c>
      <c r="J363" s="44">
        <v>0</v>
      </c>
      <c r="K363" s="44">
        <v>0</v>
      </c>
      <c r="L363" s="44">
        <v>0</v>
      </c>
      <c r="M363" s="44">
        <v>0</v>
      </c>
      <c r="N363" s="44">
        <v>0</v>
      </c>
      <c r="O363" s="44">
        <v>0</v>
      </c>
      <c r="P363" s="44">
        <v>0</v>
      </c>
      <c r="Q363" s="45">
        <v>0</v>
      </c>
      <c r="R363" s="46">
        <f t="shared" si="101"/>
        <v>0</v>
      </c>
      <c r="S363" s="46">
        <f t="shared" si="102"/>
        <v>0</v>
      </c>
      <c r="T363" t="s">
        <v>49</v>
      </c>
      <c r="U363" t="s">
        <v>49</v>
      </c>
      <c r="V363" t="s">
        <v>129</v>
      </c>
      <c r="W363" t="s">
        <v>129</v>
      </c>
      <c r="X363" t="s">
        <v>126</v>
      </c>
      <c r="Y363" s="59">
        <f t="shared" si="107"/>
        <v>46004</v>
      </c>
      <c r="Z363" s="42" t="s">
        <v>41</v>
      </c>
      <c r="AA363" s="43">
        <v>3</v>
      </c>
      <c r="AB363" s="44">
        <v>0</v>
      </c>
      <c r="AC363" s="44">
        <v>0</v>
      </c>
      <c r="AD363" s="44">
        <v>0</v>
      </c>
      <c r="AE363" s="44">
        <v>0</v>
      </c>
      <c r="AF363" s="44">
        <v>708.83</v>
      </c>
      <c r="AG363" s="44">
        <v>0</v>
      </c>
      <c r="AH363" s="44">
        <v>0</v>
      </c>
      <c r="AI363" s="44">
        <v>0</v>
      </c>
      <c r="AJ363" s="45">
        <v>0</v>
      </c>
      <c r="AK363" s="46">
        <f t="shared" si="103"/>
        <v>0</v>
      </c>
      <c r="AL363" s="46">
        <f t="shared" si="104"/>
        <v>0</v>
      </c>
      <c r="AM363" s="44">
        <f t="shared" si="114"/>
        <v>-3</v>
      </c>
      <c r="AN363" s="44">
        <f t="shared" si="114"/>
        <v>0</v>
      </c>
      <c r="AO363" s="44">
        <f t="shared" si="113"/>
        <v>0</v>
      </c>
      <c r="AP363" s="44">
        <f t="shared" si="113"/>
        <v>0</v>
      </c>
      <c r="AQ363" s="44">
        <f t="shared" si="113"/>
        <v>0</v>
      </c>
      <c r="AR363" s="44">
        <f t="shared" si="113"/>
        <v>-708.83</v>
      </c>
      <c r="AS363" s="44">
        <f t="shared" si="113"/>
        <v>0</v>
      </c>
      <c r="AT363" s="44">
        <f t="shared" si="113"/>
        <v>0</v>
      </c>
      <c r="AU363" s="44">
        <f t="shared" si="113"/>
        <v>0</v>
      </c>
      <c r="AV363" s="45">
        <f t="shared" si="113"/>
        <v>0</v>
      </c>
      <c r="AW363" s="46">
        <f t="shared" si="113"/>
        <v>0</v>
      </c>
      <c r="AX363" s="47">
        <f t="shared" si="99"/>
        <v>0</v>
      </c>
      <c r="AY363" s="56">
        <f t="shared" si="112"/>
        <v>-1</v>
      </c>
      <c r="AZ363" s="56" t="str">
        <f t="shared" si="112"/>
        <v/>
      </c>
      <c r="BA363" s="56" t="str">
        <f t="shared" si="112"/>
        <v/>
      </c>
      <c r="BB363" s="56" t="str">
        <f t="shared" si="111"/>
        <v/>
      </c>
      <c r="BC363" s="56" t="str">
        <f t="shared" si="111"/>
        <v/>
      </c>
      <c r="BD363" s="56">
        <f t="shared" si="111"/>
        <v>-1</v>
      </c>
      <c r="BE363" s="56" t="str">
        <f t="shared" si="100"/>
        <v/>
      </c>
      <c r="BF363" s="56" t="str">
        <f t="shared" si="100"/>
        <v/>
      </c>
      <c r="BG363" s="56" t="str">
        <f t="shared" si="100"/>
        <v/>
      </c>
      <c r="BH363" s="57" t="str">
        <f t="shared" si="100"/>
        <v/>
      </c>
      <c r="BI363" s="81" t="str">
        <f t="shared" si="100"/>
        <v/>
      </c>
      <c r="BJ363" s="58" t="str">
        <f t="shared" si="100"/>
        <v/>
      </c>
      <c r="BK363" s="122" t="str">
        <f t="shared" si="108"/>
        <v/>
      </c>
      <c r="BL363" s="123" t="str">
        <f t="shared" si="108"/>
        <v/>
      </c>
      <c r="BM363" s="123" t="str">
        <f t="shared" si="108"/>
        <v/>
      </c>
      <c r="BN363" s="123" t="str">
        <f t="shared" si="108"/>
        <v/>
      </c>
      <c r="BO363" s="124" t="str">
        <f t="shared" si="108"/>
        <v/>
      </c>
      <c r="BP363" s="122">
        <f t="shared" si="109"/>
        <v>236.27666666666667</v>
      </c>
      <c r="BQ363" s="123" t="str">
        <f t="shared" si="109"/>
        <v/>
      </c>
      <c r="BR363" s="123" t="str">
        <f t="shared" si="109"/>
        <v/>
      </c>
      <c r="BS363" s="123" t="str">
        <f t="shared" si="109"/>
        <v/>
      </c>
      <c r="BT363" s="124" t="str">
        <f t="shared" si="109"/>
        <v/>
      </c>
      <c r="BU363" s="122" t="str">
        <f t="shared" si="110"/>
        <v/>
      </c>
      <c r="BV363" s="124" t="str">
        <f t="shared" si="110"/>
        <v/>
      </c>
      <c r="BW363" s="124" t="str">
        <f t="shared" si="110"/>
        <v/>
      </c>
      <c r="BX363" s="123" t="str">
        <f t="shared" si="110"/>
        <v/>
      </c>
      <c r="BY363" s="124" t="str">
        <f t="shared" si="110"/>
        <v/>
      </c>
    </row>
    <row r="364" spans="1:77" hidden="1" outlineLevel="1" x14ac:dyDescent="0.2">
      <c r="A364" t="s">
        <v>46</v>
      </c>
      <c r="B364" t="s">
        <v>46</v>
      </c>
      <c r="C364" t="s">
        <v>129</v>
      </c>
      <c r="D364" t="s">
        <v>129</v>
      </c>
      <c r="E364" t="s">
        <v>127</v>
      </c>
      <c r="F364" s="4">
        <f t="shared" si="106"/>
        <v>46369</v>
      </c>
      <c r="G364" t="s">
        <v>35</v>
      </c>
      <c r="H364" s="28">
        <v>0</v>
      </c>
      <c r="I364" s="138">
        <v>0</v>
      </c>
      <c r="J364" s="138">
        <v>0</v>
      </c>
      <c r="K364" s="2">
        <v>0</v>
      </c>
      <c r="L364" s="2">
        <v>0</v>
      </c>
      <c r="M364" s="2">
        <v>0</v>
      </c>
      <c r="N364" s="2">
        <v>0</v>
      </c>
      <c r="O364" s="2">
        <v>0</v>
      </c>
      <c r="P364" s="2">
        <v>0</v>
      </c>
      <c r="Q364" s="29">
        <v>0</v>
      </c>
      <c r="R364" s="30">
        <f t="shared" si="101"/>
        <v>0</v>
      </c>
      <c r="S364" s="30">
        <f t="shared" si="102"/>
        <v>0</v>
      </c>
      <c r="T364" t="s">
        <v>49</v>
      </c>
      <c r="U364" t="s">
        <v>49</v>
      </c>
      <c r="V364" t="s">
        <v>129</v>
      </c>
      <c r="W364" t="s">
        <v>129</v>
      </c>
      <c r="X364" t="s">
        <v>127</v>
      </c>
      <c r="Y364" s="4">
        <f t="shared" si="107"/>
        <v>46005</v>
      </c>
      <c r="Z364" t="s">
        <v>35</v>
      </c>
      <c r="AA364" s="28">
        <v>2</v>
      </c>
      <c r="AB364" s="138">
        <v>0</v>
      </c>
      <c r="AC364" s="138">
        <v>0</v>
      </c>
      <c r="AD364" s="2">
        <v>0</v>
      </c>
      <c r="AE364" s="2">
        <v>0</v>
      </c>
      <c r="AF364" s="2">
        <v>311.58999999999997</v>
      </c>
      <c r="AG364" s="2">
        <v>0</v>
      </c>
      <c r="AH364" s="2">
        <v>0</v>
      </c>
      <c r="AI364" s="2">
        <v>0</v>
      </c>
      <c r="AJ364" s="29">
        <v>0</v>
      </c>
      <c r="AK364" s="30">
        <f t="shared" si="103"/>
        <v>0</v>
      </c>
      <c r="AL364" s="30">
        <f t="shared" si="104"/>
        <v>0</v>
      </c>
      <c r="AM364" s="2">
        <f t="shared" si="114"/>
        <v>-2</v>
      </c>
      <c r="AN364" s="2">
        <f t="shared" si="114"/>
        <v>0</v>
      </c>
      <c r="AO364" s="2">
        <f t="shared" si="113"/>
        <v>0</v>
      </c>
      <c r="AP364" s="2">
        <f t="shared" si="113"/>
        <v>0</v>
      </c>
      <c r="AQ364" s="2">
        <f t="shared" si="113"/>
        <v>0</v>
      </c>
      <c r="AR364" s="2">
        <f t="shared" si="113"/>
        <v>-311.58999999999997</v>
      </c>
      <c r="AS364" s="2">
        <f t="shared" si="113"/>
        <v>0</v>
      </c>
      <c r="AT364" s="2">
        <f t="shared" si="113"/>
        <v>0</v>
      </c>
      <c r="AU364" s="2">
        <f t="shared" si="113"/>
        <v>0</v>
      </c>
      <c r="AV364" s="29">
        <f t="shared" si="113"/>
        <v>0</v>
      </c>
      <c r="AW364" s="30">
        <f t="shared" si="113"/>
        <v>0</v>
      </c>
      <c r="AX364" s="31">
        <f t="shared" si="99"/>
        <v>0</v>
      </c>
      <c r="AY364" s="38">
        <f t="shared" si="112"/>
        <v>-1</v>
      </c>
      <c r="AZ364" s="38" t="str">
        <f t="shared" si="112"/>
        <v/>
      </c>
      <c r="BA364" s="38" t="str">
        <f t="shared" si="112"/>
        <v/>
      </c>
      <c r="BB364" s="38" t="str">
        <f t="shared" si="111"/>
        <v/>
      </c>
      <c r="BC364" s="38" t="str">
        <f t="shared" si="111"/>
        <v/>
      </c>
      <c r="BD364" s="38">
        <f t="shared" si="111"/>
        <v>-1</v>
      </c>
      <c r="BE364" s="38" t="str">
        <f t="shared" si="100"/>
        <v/>
      </c>
      <c r="BF364" s="38" t="str">
        <f t="shared" si="100"/>
        <v/>
      </c>
      <c r="BG364" s="38" t="str">
        <f t="shared" si="100"/>
        <v/>
      </c>
      <c r="BH364" s="39" t="str">
        <f t="shared" si="100"/>
        <v/>
      </c>
      <c r="BI364" s="76" t="str">
        <f t="shared" si="100"/>
        <v/>
      </c>
      <c r="BJ364" s="40" t="str">
        <f t="shared" si="100"/>
        <v/>
      </c>
      <c r="BK364" s="116" t="str">
        <f t="shared" si="108"/>
        <v/>
      </c>
      <c r="BL364" s="117" t="str">
        <f t="shared" si="108"/>
        <v/>
      </c>
      <c r="BM364" s="117" t="str">
        <f t="shared" si="108"/>
        <v/>
      </c>
      <c r="BN364" s="117" t="str">
        <f t="shared" si="108"/>
        <v/>
      </c>
      <c r="BO364" s="118" t="str">
        <f t="shared" si="108"/>
        <v/>
      </c>
      <c r="BP364" s="116">
        <f t="shared" si="109"/>
        <v>155.79499999999999</v>
      </c>
      <c r="BQ364" s="117" t="str">
        <f t="shared" si="109"/>
        <v/>
      </c>
      <c r="BR364" s="117" t="str">
        <f t="shared" si="109"/>
        <v/>
      </c>
      <c r="BS364" s="117" t="str">
        <f t="shared" si="109"/>
        <v/>
      </c>
      <c r="BT364" s="118" t="str">
        <f t="shared" si="109"/>
        <v/>
      </c>
      <c r="BU364" s="116" t="str">
        <f t="shared" si="110"/>
        <v/>
      </c>
      <c r="BV364" s="118" t="str">
        <f t="shared" si="110"/>
        <v/>
      </c>
      <c r="BW364" s="118" t="str">
        <f t="shared" si="110"/>
        <v/>
      </c>
      <c r="BX364" s="117" t="str">
        <f t="shared" si="110"/>
        <v/>
      </c>
      <c r="BY364" s="118" t="str">
        <f t="shared" si="110"/>
        <v/>
      </c>
    </row>
    <row r="365" spans="1:77" hidden="1" outlineLevel="1" x14ac:dyDescent="0.2">
      <c r="A365" t="s">
        <v>46</v>
      </c>
      <c r="B365" t="s">
        <v>46</v>
      </c>
      <c r="C365" t="s">
        <v>129</v>
      </c>
      <c r="D365" t="s">
        <v>129</v>
      </c>
      <c r="E365" t="s">
        <v>127</v>
      </c>
      <c r="F365" s="4">
        <f t="shared" si="106"/>
        <v>46370</v>
      </c>
      <c r="G365" t="s">
        <v>36</v>
      </c>
      <c r="H365" s="28">
        <v>0</v>
      </c>
      <c r="I365" s="138">
        <v>0</v>
      </c>
      <c r="J365" s="138">
        <v>0</v>
      </c>
      <c r="K365" s="2">
        <v>0</v>
      </c>
      <c r="L365" s="2">
        <v>0</v>
      </c>
      <c r="M365" s="2">
        <v>0</v>
      </c>
      <c r="N365" s="2">
        <v>0</v>
      </c>
      <c r="O365" s="2">
        <v>0</v>
      </c>
      <c r="P365" s="2">
        <v>0</v>
      </c>
      <c r="Q365" s="29">
        <v>0</v>
      </c>
      <c r="R365" s="30">
        <f t="shared" si="101"/>
        <v>0</v>
      </c>
      <c r="S365" s="30">
        <f t="shared" si="102"/>
        <v>0</v>
      </c>
      <c r="T365" t="s">
        <v>49</v>
      </c>
      <c r="U365" t="s">
        <v>49</v>
      </c>
      <c r="V365" t="s">
        <v>129</v>
      </c>
      <c r="W365" t="s">
        <v>129</v>
      </c>
      <c r="X365" t="s">
        <v>127</v>
      </c>
      <c r="Y365" s="4">
        <f t="shared" si="107"/>
        <v>46006</v>
      </c>
      <c r="Z365" t="s">
        <v>36</v>
      </c>
      <c r="AA365" s="28">
        <v>5</v>
      </c>
      <c r="AB365" s="138">
        <v>0</v>
      </c>
      <c r="AC365" s="138">
        <v>0</v>
      </c>
      <c r="AD365" s="2">
        <v>0</v>
      </c>
      <c r="AE365" s="2">
        <v>0</v>
      </c>
      <c r="AF365" s="2">
        <v>1258.44</v>
      </c>
      <c r="AG365" s="2">
        <v>0</v>
      </c>
      <c r="AH365" s="2">
        <v>0</v>
      </c>
      <c r="AI365" s="2">
        <v>0</v>
      </c>
      <c r="AJ365" s="29">
        <v>0</v>
      </c>
      <c r="AK365" s="30">
        <f t="shared" si="103"/>
        <v>0</v>
      </c>
      <c r="AL365" s="30">
        <f t="shared" si="104"/>
        <v>0</v>
      </c>
      <c r="AM365" s="2">
        <f t="shared" si="114"/>
        <v>-5</v>
      </c>
      <c r="AN365" s="2">
        <f t="shared" si="114"/>
        <v>0</v>
      </c>
      <c r="AO365" s="2">
        <f t="shared" si="113"/>
        <v>0</v>
      </c>
      <c r="AP365" s="2">
        <f t="shared" si="113"/>
        <v>0</v>
      </c>
      <c r="AQ365" s="2">
        <f t="shared" si="113"/>
        <v>0</v>
      </c>
      <c r="AR365" s="2">
        <f t="shared" si="113"/>
        <v>-1258.44</v>
      </c>
      <c r="AS365" s="2">
        <f t="shared" si="113"/>
        <v>0</v>
      </c>
      <c r="AT365" s="2">
        <f t="shared" si="113"/>
        <v>0</v>
      </c>
      <c r="AU365" s="2">
        <f t="shared" si="113"/>
        <v>0</v>
      </c>
      <c r="AV365" s="29">
        <f t="shared" si="113"/>
        <v>0</v>
      </c>
      <c r="AW365" s="30">
        <f t="shared" si="113"/>
        <v>0</v>
      </c>
      <c r="AX365" s="31">
        <f t="shared" si="99"/>
        <v>0</v>
      </c>
      <c r="AY365" s="38">
        <f t="shared" si="112"/>
        <v>-1</v>
      </c>
      <c r="AZ365" s="38" t="str">
        <f t="shared" si="112"/>
        <v/>
      </c>
      <c r="BA365" s="38" t="str">
        <f t="shared" si="112"/>
        <v/>
      </c>
      <c r="BB365" s="38" t="str">
        <f t="shared" si="111"/>
        <v/>
      </c>
      <c r="BC365" s="38" t="str">
        <f t="shared" si="111"/>
        <v/>
      </c>
      <c r="BD365" s="38">
        <f t="shared" si="111"/>
        <v>-1</v>
      </c>
      <c r="BE365" s="38" t="str">
        <f t="shared" si="100"/>
        <v/>
      </c>
      <c r="BF365" s="38" t="str">
        <f t="shared" si="100"/>
        <v/>
      </c>
      <c r="BG365" s="38" t="str">
        <f t="shared" si="100"/>
        <v/>
      </c>
      <c r="BH365" s="39" t="str">
        <f t="shared" si="100"/>
        <v/>
      </c>
      <c r="BI365" s="76" t="str">
        <f t="shared" si="100"/>
        <v/>
      </c>
      <c r="BJ365" s="40" t="str">
        <f t="shared" si="100"/>
        <v/>
      </c>
      <c r="BK365" s="119" t="str">
        <f t="shared" si="108"/>
        <v/>
      </c>
      <c r="BL365" s="120" t="str">
        <f t="shared" si="108"/>
        <v/>
      </c>
      <c r="BM365" s="120" t="str">
        <f t="shared" si="108"/>
        <v/>
      </c>
      <c r="BN365" s="120" t="str">
        <f t="shared" si="108"/>
        <v/>
      </c>
      <c r="BO365" s="121" t="str">
        <f t="shared" si="108"/>
        <v/>
      </c>
      <c r="BP365" s="119">
        <f t="shared" si="109"/>
        <v>251.68800000000002</v>
      </c>
      <c r="BQ365" s="120" t="str">
        <f t="shared" si="109"/>
        <v/>
      </c>
      <c r="BR365" s="120" t="str">
        <f t="shared" si="109"/>
        <v/>
      </c>
      <c r="BS365" s="120" t="str">
        <f t="shared" si="109"/>
        <v/>
      </c>
      <c r="BT365" s="121" t="str">
        <f t="shared" si="109"/>
        <v/>
      </c>
      <c r="BU365" s="119" t="str">
        <f t="shared" si="110"/>
        <v/>
      </c>
      <c r="BV365" s="121" t="str">
        <f t="shared" si="110"/>
        <v/>
      </c>
      <c r="BW365" s="121" t="str">
        <f t="shared" si="110"/>
        <v/>
      </c>
      <c r="BX365" s="120" t="str">
        <f t="shared" si="110"/>
        <v/>
      </c>
      <c r="BY365" s="121" t="str">
        <f t="shared" si="110"/>
        <v/>
      </c>
    </row>
    <row r="366" spans="1:77" hidden="1" outlineLevel="1" x14ac:dyDescent="0.2">
      <c r="A366" t="s">
        <v>46</v>
      </c>
      <c r="B366" t="s">
        <v>46</v>
      </c>
      <c r="C366" t="s">
        <v>129</v>
      </c>
      <c r="D366" t="s">
        <v>129</v>
      </c>
      <c r="E366" t="s">
        <v>127</v>
      </c>
      <c r="F366" s="4">
        <f t="shared" si="106"/>
        <v>46371</v>
      </c>
      <c r="G366" t="s">
        <v>37</v>
      </c>
      <c r="H366" s="28">
        <v>0</v>
      </c>
      <c r="I366" s="138">
        <v>0</v>
      </c>
      <c r="J366" s="138">
        <v>0</v>
      </c>
      <c r="K366" s="2">
        <v>0</v>
      </c>
      <c r="L366" s="2">
        <v>0</v>
      </c>
      <c r="M366" s="2">
        <v>0</v>
      </c>
      <c r="N366" s="2">
        <v>0</v>
      </c>
      <c r="O366" s="2">
        <v>0</v>
      </c>
      <c r="P366" s="2">
        <v>0</v>
      </c>
      <c r="Q366" s="29">
        <v>0</v>
      </c>
      <c r="R366" s="30">
        <f t="shared" si="101"/>
        <v>0</v>
      </c>
      <c r="S366" s="30">
        <f t="shared" si="102"/>
        <v>0</v>
      </c>
      <c r="T366" t="s">
        <v>49</v>
      </c>
      <c r="U366" t="s">
        <v>49</v>
      </c>
      <c r="V366" t="s">
        <v>129</v>
      </c>
      <c r="W366" t="s">
        <v>129</v>
      </c>
      <c r="X366" t="s">
        <v>127</v>
      </c>
      <c r="Y366" s="4">
        <f t="shared" si="107"/>
        <v>46007</v>
      </c>
      <c r="Z366" t="s">
        <v>37</v>
      </c>
      <c r="AA366" s="28">
        <v>6</v>
      </c>
      <c r="AB366" s="138">
        <v>0</v>
      </c>
      <c r="AC366" s="138">
        <v>0</v>
      </c>
      <c r="AD366" s="2">
        <v>0</v>
      </c>
      <c r="AE366" s="2">
        <v>0</v>
      </c>
      <c r="AF366" s="2">
        <v>851.77</v>
      </c>
      <c r="AG366" s="2">
        <v>0</v>
      </c>
      <c r="AH366" s="2">
        <v>0</v>
      </c>
      <c r="AI366" s="2">
        <v>0</v>
      </c>
      <c r="AJ366" s="29">
        <v>0</v>
      </c>
      <c r="AK366" s="30">
        <f t="shared" si="103"/>
        <v>0</v>
      </c>
      <c r="AL366" s="30">
        <f t="shared" si="104"/>
        <v>0</v>
      </c>
      <c r="AM366" s="2">
        <f t="shared" si="114"/>
        <v>-6</v>
      </c>
      <c r="AN366" s="2">
        <f t="shared" si="114"/>
        <v>0</v>
      </c>
      <c r="AO366" s="2">
        <f t="shared" si="113"/>
        <v>0</v>
      </c>
      <c r="AP366" s="2">
        <f t="shared" si="113"/>
        <v>0</v>
      </c>
      <c r="AQ366" s="2">
        <f t="shared" si="113"/>
        <v>0</v>
      </c>
      <c r="AR366" s="2">
        <f t="shared" si="113"/>
        <v>-851.77</v>
      </c>
      <c r="AS366" s="2">
        <f t="shared" si="113"/>
        <v>0</v>
      </c>
      <c r="AT366" s="2">
        <f t="shared" si="113"/>
        <v>0</v>
      </c>
      <c r="AU366" s="2">
        <f t="shared" si="113"/>
        <v>0</v>
      </c>
      <c r="AV366" s="29">
        <f t="shared" si="113"/>
        <v>0</v>
      </c>
      <c r="AW366" s="30">
        <f t="shared" si="113"/>
        <v>0</v>
      </c>
      <c r="AX366" s="31">
        <f t="shared" si="99"/>
        <v>0</v>
      </c>
      <c r="AY366" s="38">
        <f t="shared" si="112"/>
        <v>-1</v>
      </c>
      <c r="AZ366" s="38" t="str">
        <f t="shared" si="112"/>
        <v/>
      </c>
      <c r="BA366" s="38" t="str">
        <f t="shared" si="112"/>
        <v/>
      </c>
      <c r="BB366" s="38" t="str">
        <f t="shared" si="111"/>
        <v/>
      </c>
      <c r="BC366" s="38" t="str">
        <f t="shared" si="111"/>
        <v/>
      </c>
      <c r="BD366" s="38">
        <f t="shared" si="111"/>
        <v>-1</v>
      </c>
      <c r="BE366" s="38" t="str">
        <f t="shared" si="100"/>
        <v/>
      </c>
      <c r="BF366" s="38" t="str">
        <f t="shared" si="100"/>
        <v/>
      </c>
      <c r="BG366" s="38" t="str">
        <f t="shared" si="100"/>
        <v/>
      </c>
      <c r="BH366" s="39" t="str">
        <f t="shared" si="100"/>
        <v/>
      </c>
      <c r="BI366" s="76" t="str">
        <f t="shared" si="100"/>
        <v/>
      </c>
      <c r="BJ366" s="40" t="str">
        <f t="shared" si="100"/>
        <v/>
      </c>
      <c r="BK366" s="119" t="str">
        <f t="shared" si="108"/>
        <v/>
      </c>
      <c r="BL366" s="120" t="str">
        <f t="shared" si="108"/>
        <v/>
      </c>
      <c r="BM366" s="120" t="str">
        <f t="shared" si="108"/>
        <v/>
      </c>
      <c r="BN366" s="120" t="str">
        <f t="shared" si="108"/>
        <v/>
      </c>
      <c r="BO366" s="121" t="str">
        <f t="shared" si="108"/>
        <v/>
      </c>
      <c r="BP366" s="119">
        <f t="shared" si="109"/>
        <v>141.96166666666667</v>
      </c>
      <c r="BQ366" s="120" t="str">
        <f t="shared" si="109"/>
        <v/>
      </c>
      <c r="BR366" s="120" t="str">
        <f t="shared" si="109"/>
        <v/>
      </c>
      <c r="BS366" s="120" t="str">
        <f t="shared" si="109"/>
        <v/>
      </c>
      <c r="BT366" s="121" t="str">
        <f t="shared" si="109"/>
        <v/>
      </c>
      <c r="BU366" s="119" t="str">
        <f t="shared" si="110"/>
        <v/>
      </c>
      <c r="BV366" s="121" t="str">
        <f t="shared" si="110"/>
        <v/>
      </c>
      <c r="BW366" s="121" t="str">
        <f t="shared" si="110"/>
        <v/>
      </c>
      <c r="BX366" s="120" t="str">
        <f t="shared" si="110"/>
        <v/>
      </c>
      <c r="BY366" s="121" t="str">
        <f t="shared" si="110"/>
        <v/>
      </c>
    </row>
    <row r="367" spans="1:77" hidden="1" outlineLevel="1" x14ac:dyDescent="0.2">
      <c r="A367" t="s">
        <v>46</v>
      </c>
      <c r="B367" t="s">
        <v>46</v>
      </c>
      <c r="C367" t="s">
        <v>129</v>
      </c>
      <c r="D367" t="s">
        <v>129</v>
      </c>
      <c r="E367" t="s">
        <v>127</v>
      </c>
      <c r="F367" s="4">
        <f t="shared" si="106"/>
        <v>46372</v>
      </c>
      <c r="G367" t="s">
        <v>38</v>
      </c>
      <c r="H367" s="28">
        <v>0</v>
      </c>
      <c r="I367" s="138">
        <v>0</v>
      </c>
      <c r="J367" s="138">
        <v>0</v>
      </c>
      <c r="K367" s="2">
        <v>0</v>
      </c>
      <c r="L367" s="2">
        <v>0</v>
      </c>
      <c r="M367" s="2">
        <v>0</v>
      </c>
      <c r="N367" s="2">
        <v>0</v>
      </c>
      <c r="O367" s="2">
        <v>0</v>
      </c>
      <c r="P367" s="2">
        <v>0</v>
      </c>
      <c r="Q367" s="29">
        <v>0</v>
      </c>
      <c r="R367" s="30">
        <f t="shared" si="101"/>
        <v>0</v>
      </c>
      <c r="S367" s="30">
        <f t="shared" si="102"/>
        <v>0</v>
      </c>
      <c r="T367" t="s">
        <v>49</v>
      </c>
      <c r="U367" t="s">
        <v>49</v>
      </c>
      <c r="V367" t="s">
        <v>129</v>
      </c>
      <c r="W367" t="s">
        <v>129</v>
      </c>
      <c r="X367" t="s">
        <v>127</v>
      </c>
      <c r="Y367" s="4">
        <f t="shared" si="107"/>
        <v>46008</v>
      </c>
      <c r="Z367" t="s">
        <v>38</v>
      </c>
      <c r="AA367" s="28">
        <v>2</v>
      </c>
      <c r="AB367" s="138">
        <v>5</v>
      </c>
      <c r="AC367" s="138">
        <v>0</v>
      </c>
      <c r="AD367" s="2">
        <v>0</v>
      </c>
      <c r="AE367" s="2">
        <v>0</v>
      </c>
      <c r="AF367" s="2">
        <v>332.8</v>
      </c>
      <c r="AG367" s="2">
        <v>0</v>
      </c>
      <c r="AH367" s="2">
        <v>0</v>
      </c>
      <c r="AI367" s="2">
        <v>0</v>
      </c>
      <c r="AJ367" s="29">
        <v>0</v>
      </c>
      <c r="AK367" s="30">
        <f t="shared" si="103"/>
        <v>5</v>
      </c>
      <c r="AL367" s="30">
        <f t="shared" si="104"/>
        <v>0</v>
      </c>
      <c r="AM367" s="2">
        <f t="shared" si="114"/>
        <v>-2</v>
      </c>
      <c r="AN367" s="2">
        <f t="shared" si="114"/>
        <v>-5</v>
      </c>
      <c r="AO367" s="2">
        <f t="shared" si="113"/>
        <v>0</v>
      </c>
      <c r="AP367" s="2">
        <f t="shared" si="113"/>
        <v>0</v>
      </c>
      <c r="AQ367" s="2">
        <f t="shared" si="113"/>
        <v>0</v>
      </c>
      <c r="AR367" s="2">
        <f t="shared" si="113"/>
        <v>-332.8</v>
      </c>
      <c r="AS367" s="2">
        <f t="shared" si="113"/>
        <v>0</v>
      </c>
      <c r="AT367" s="2">
        <f t="shared" si="113"/>
        <v>0</v>
      </c>
      <c r="AU367" s="2">
        <f t="shared" si="113"/>
        <v>0</v>
      </c>
      <c r="AV367" s="29">
        <f t="shared" si="113"/>
        <v>0</v>
      </c>
      <c r="AW367" s="30">
        <f t="shared" si="113"/>
        <v>-5</v>
      </c>
      <c r="AX367" s="31">
        <f t="shared" si="99"/>
        <v>0</v>
      </c>
      <c r="AY367" s="38">
        <f t="shared" si="112"/>
        <v>-1</v>
      </c>
      <c r="AZ367" s="38">
        <f t="shared" si="112"/>
        <v>-1</v>
      </c>
      <c r="BA367" s="38" t="str">
        <f t="shared" si="112"/>
        <v/>
      </c>
      <c r="BB367" s="38" t="str">
        <f t="shared" si="111"/>
        <v/>
      </c>
      <c r="BC367" s="38" t="str">
        <f t="shared" si="111"/>
        <v/>
      </c>
      <c r="BD367" s="38">
        <f t="shared" si="111"/>
        <v>-1</v>
      </c>
      <c r="BE367" s="38" t="str">
        <f t="shared" si="100"/>
        <v/>
      </c>
      <c r="BF367" s="38" t="str">
        <f t="shared" si="100"/>
        <v/>
      </c>
      <c r="BG367" s="38" t="str">
        <f t="shared" si="100"/>
        <v/>
      </c>
      <c r="BH367" s="39" t="str">
        <f t="shared" si="100"/>
        <v/>
      </c>
      <c r="BI367" s="76">
        <f t="shared" si="100"/>
        <v>-1</v>
      </c>
      <c r="BJ367" s="40" t="str">
        <f t="shared" si="100"/>
        <v/>
      </c>
      <c r="BK367" s="119" t="str">
        <f t="shared" si="108"/>
        <v/>
      </c>
      <c r="BL367" s="120" t="str">
        <f t="shared" si="108"/>
        <v/>
      </c>
      <c r="BM367" s="120" t="str">
        <f t="shared" si="108"/>
        <v/>
      </c>
      <c r="BN367" s="120" t="str">
        <f t="shared" si="108"/>
        <v/>
      </c>
      <c r="BO367" s="121" t="str">
        <f t="shared" si="108"/>
        <v/>
      </c>
      <c r="BP367" s="119">
        <f t="shared" si="109"/>
        <v>166.4</v>
      </c>
      <c r="BQ367" s="120">
        <f t="shared" si="109"/>
        <v>0</v>
      </c>
      <c r="BR367" s="120" t="str">
        <f t="shared" si="109"/>
        <v/>
      </c>
      <c r="BS367" s="120" t="str">
        <f t="shared" si="109"/>
        <v/>
      </c>
      <c r="BT367" s="121" t="str">
        <f t="shared" si="109"/>
        <v/>
      </c>
      <c r="BU367" s="119" t="str">
        <f t="shared" si="110"/>
        <v/>
      </c>
      <c r="BV367" s="121" t="str">
        <f t="shared" si="110"/>
        <v/>
      </c>
      <c r="BW367" s="121" t="str">
        <f t="shared" si="110"/>
        <v/>
      </c>
      <c r="BX367" s="120" t="str">
        <f t="shared" si="110"/>
        <v/>
      </c>
      <c r="BY367" s="121" t="str">
        <f t="shared" si="110"/>
        <v/>
      </c>
    </row>
    <row r="368" spans="1:77" hidden="1" outlineLevel="1" x14ac:dyDescent="0.2">
      <c r="A368" t="s">
        <v>46</v>
      </c>
      <c r="B368" t="s">
        <v>46</v>
      </c>
      <c r="C368" t="s">
        <v>129</v>
      </c>
      <c r="D368" t="s">
        <v>129</v>
      </c>
      <c r="E368" t="s">
        <v>127</v>
      </c>
      <c r="F368" s="4">
        <f t="shared" si="106"/>
        <v>46373</v>
      </c>
      <c r="G368" t="s">
        <v>39</v>
      </c>
      <c r="H368" s="28">
        <v>0</v>
      </c>
      <c r="I368" s="138">
        <v>0</v>
      </c>
      <c r="J368" s="138">
        <v>0</v>
      </c>
      <c r="K368" s="2">
        <v>0</v>
      </c>
      <c r="L368" s="2">
        <v>0</v>
      </c>
      <c r="M368" s="2">
        <v>0</v>
      </c>
      <c r="N368" s="2">
        <v>0</v>
      </c>
      <c r="O368" s="2">
        <v>0</v>
      </c>
      <c r="P368" s="2">
        <v>0</v>
      </c>
      <c r="Q368" s="29">
        <v>0</v>
      </c>
      <c r="R368" s="30">
        <f t="shared" si="101"/>
        <v>0</v>
      </c>
      <c r="S368" s="30">
        <f t="shared" si="102"/>
        <v>0</v>
      </c>
      <c r="T368" t="s">
        <v>49</v>
      </c>
      <c r="U368" t="s">
        <v>49</v>
      </c>
      <c r="V368" t="s">
        <v>129</v>
      </c>
      <c r="W368" t="s">
        <v>129</v>
      </c>
      <c r="X368" t="s">
        <v>127</v>
      </c>
      <c r="Y368" s="4">
        <f t="shared" si="107"/>
        <v>46009</v>
      </c>
      <c r="Z368" t="s">
        <v>39</v>
      </c>
      <c r="AA368" s="28">
        <v>1</v>
      </c>
      <c r="AB368" s="138">
        <v>0</v>
      </c>
      <c r="AC368" s="138">
        <v>0</v>
      </c>
      <c r="AD368" s="2">
        <v>0</v>
      </c>
      <c r="AE368" s="2">
        <v>0</v>
      </c>
      <c r="AF368" s="2">
        <v>193.79</v>
      </c>
      <c r="AG368" s="2">
        <v>0</v>
      </c>
      <c r="AH368" s="2">
        <v>0</v>
      </c>
      <c r="AI368" s="2">
        <v>0</v>
      </c>
      <c r="AJ368" s="29">
        <v>0</v>
      </c>
      <c r="AK368" s="30">
        <f t="shared" si="103"/>
        <v>0</v>
      </c>
      <c r="AL368" s="30">
        <f t="shared" si="104"/>
        <v>0</v>
      </c>
      <c r="AM368" s="2">
        <f t="shared" si="114"/>
        <v>-1</v>
      </c>
      <c r="AN368" s="2">
        <f t="shared" si="114"/>
        <v>0</v>
      </c>
      <c r="AO368" s="2">
        <f t="shared" si="113"/>
        <v>0</v>
      </c>
      <c r="AP368" s="2">
        <f t="shared" si="113"/>
        <v>0</v>
      </c>
      <c r="AQ368" s="2">
        <f t="shared" si="113"/>
        <v>0</v>
      </c>
      <c r="AR368" s="2">
        <f t="shared" si="113"/>
        <v>-193.79</v>
      </c>
      <c r="AS368" s="2">
        <f t="shared" si="113"/>
        <v>0</v>
      </c>
      <c r="AT368" s="2">
        <f t="shared" si="113"/>
        <v>0</v>
      </c>
      <c r="AU368" s="2">
        <f t="shared" si="113"/>
        <v>0</v>
      </c>
      <c r="AV368" s="29">
        <f t="shared" si="113"/>
        <v>0</v>
      </c>
      <c r="AW368" s="30">
        <f t="shared" si="113"/>
        <v>0</v>
      </c>
      <c r="AX368" s="31">
        <f t="shared" si="99"/>
        <v>0</v>
      </c>
      <c r="AY368" s="38">
        <f t="shared" si="112"/>
        <v>-1</v>
      </c>
      <c r="AZ368" s="38" t="str">
        <f t="shared" si="112"/>
        <v/>
      </c>
      <c r="BA368" s="38" t="str">
        <f t="shared" si="112"/>
        <v/>
      </c>
      <c r="BB368" s="38" t="str">
        <f t="shared" si="111"/>
        <v/>
      </c>
      <c r="BC368" s="38" t="str">
        <f t="shared" si="111"/>
        <v/>
      </c>
      <c r="BD368" s="38">
        <f t="shared" si="111"/>
        <v>-1</v>
      </c>
      <c r="BE368" s="38" t="str">
        <f t="shared" si="100"/>
        <v/>
      </c>
      <c r="BF368" s="38" t="str">
        <f t="shared" si="100"/>
        <v/>
      </c>
      <c r="BG368" s="38" t="str">
        <f t="shared" si="100"/>
        <v/>
      </c>
      <c r="BH368" s="39" t="str">
        <f t="shared" si="100"/>
        <v/>
      </c>
      <c r="BI368" s="76" t="str">
        <f t="shared" si="100"/>
        <v/>
      </c>
      <c r="BJ368" s="40" t="str">
        <f t="shared" si="100"/>
        <v/>
      </c>
      <c r="BK368" s="119" t="str">
        <f t="shared" si="108"/>
        <v/>
      </c>
      <c r="BL368" s="120" t="str">
        <f t="shared" si="108"/>
        <v/>
      </c>
      <c r="BM368" s="120" t="str">
        <f t="shared" si="108"/>
        <v/>
      </c>
      <c r="BN368" s="120" t="str">
        <f t="shared" si="108"/>
        <v/>
      </c>
      <c r="BO368" s="121" t="str">
        <f t="shared" si="108"/>
        <v/>
      </c>
      <c r="BP368" s="119">
        <f t="shared" si="109"/>
        <v>193.79</v>
      </c>
      <c r="BQ368" s="120" t="str">
        <f t="shared" si="109"/>
        <v/>
      </c>
      <c r="BR368" s="120" t="str">
        <f t="shared" si="109"/>
        <v/>
      </c>
      <c r="BS368" s="120" t="str">
        <f t="shared" si="109"/>
        <v/>
      </c>
      <c r="BT368" s="121" t="str">
        <f t="shared" si="109"/>
        <v/>
      </c>
      <c r="BU368" s="119" t="str">
        <f t="shared" si="110"/>
        <v/>
      </c>
      <c r="BV368" s="121" t="str">
        <f t="shared" si="110"/>
        <v/>
      </c>
      <c r="BW368" s="121" t="str">
        <f t="shared" si="110"/>
        <v/>
      </c>
      <c r="BX368" s="120" t="str">
        <f t="shared" si="110"/>
        <v/>
      </c>
      <c r="BY368" s="121" t="str">
        <f t="shared" si="110"/>
        <v/>
      </c>
    </row>
    <row r="369" spans="1:77" hidden="1" outlineLevel="1" x14ac:dyDescent="0.2">
      <c r="A369" t="s">
        <v>46</v>
      </c>
      <c r="B369" t="s">
        <v>46</v>
      </c>
      <c r="C369" t="s">
        <v>129</v>
      </c>
      <c r="D369" t="s">
        <v>129</v>
      </c>
      <c r="E369" t="s">
        <v>127</v>
      </c>
      <c r="F369" s="4">
        <f t="shared" si="106"/>
        <v>46374</v>
      </c>
      <c r="G369" t="s">
        <v>40</v>
      </c>
      <c r="H369" s="28">
        <v>0</v>
      </c>
      <c r="I369" s="138">
        <v>0</v>
      </c>
      <c r="J369" s="138">
        <v>0</v>
      </c>
      <c r="K369" s="2">
        <v>0</v>
      </c>
      <c r="L369" s="2">
        <v>0</v>
      </c>
      <c r="M369" s="2">
        <v>0</v>
      </c>
      <c r="N369" s="2">
        <v>0</v>
      </c>
      <c r="O369" s="2">
        <v>0</v>
      </c>
      <c r="P369" s="2">
        <v>0</v>
      </c>
      <c r="Q369" s="29">
        <v>0</v>
      </c>
      <c r="R369" s="30">
        <f t="shared" si="101"/>
        <v>0</v>
      </c>
      <c r="S369" s="30">
        <f t="shared" si="102"/>
        <v>0</v>
      </c>
      <c r="T369" t="s">
        <v>49</v>
      </c>
      <c r="U369" t="s">
        <v>49</v>
      </c>
      <c r="V369" t="s">
        <v>129</v>
      </c>
      <c r="W369" t="s">
        <v>129</v>
      </c>
      <c r="X369" t="s">
        <v>127</v>
      </c>
      <c r="Y369" s="4">
        <f t="shared" si="107"/>
        <v>46010</v>
      </c>
      <c r="Z369" t="s">
        <v>40</v>
      </c>
      <c r="AA369" s="28">
        <v>1</v>
      </c>
      <c r="AB369" s="138">
        <v>0</v>
      </c>
      <c r="AC369" s="138">
        <v>0</v>
      </c>
      <c r="AD369" s="2">
        <v>0</v>
      </c>
      <c r="AE369" s="2">
        <v>0</v>
      </c>
      <c r="AF369" s="2">
        <v>150.96</v>
      </c>
      <c r="AG369" s="2">
        <v>0</v>
      </c>
      <c r="AH369" s="2">
        <v>0</v>
      </c>
      <c r="AI369" s="2">
        <v>0</v>
      </c>
      <c r="AJ369" s="29">
        <v>0</v>
      </c>
      <c r="AK369" s="30">
        <f t="shared" si="103"/>
        <v>0</v>
      </c>
      <c r="AL369" s="30">
        <f t="shared" si="104"/>
        <v>0</v>
      </c>
      <c r="AM369" s="2">
        <f t="shared" si="114"/>
        <v>-1</v>
      </c>
      <c r="AN369" s="2">
        <f t="shared" si="114"/>
        <v>0</v>
      </c>
      <c r="AO369" s="2">
        <f t="shared" si="113"/>
        <v>0</v>
      </c>
      <c r="AP369" s="2">
        <f t="shared" si="113"/>
        <v>0</v>
      </c>
      <c r="AQ369" s="2">
        <f t="shared" si="113"/>
        <v>0</v>
      </c>
      <c r="AR369" s="2">
        <f t="shared" si="113"/>
        <v>-150.96</v>
      </c>
      <c r="AS369" s="2">
        <f t="shared" si="113"/>
        <v>0</v>
      </c>
      <c r="AT369" s="2">
        <f t="shared" si="113"/>
        <v>0</v>
      </c>
      <c r="AU369" s="2">
        <f t="shared" si="113"/>
        <v>0</v>
      </c>
      <c r="AV369" s="29">
        <f t="shared" si="113"/>
        <v>0</v>
      </c>
      <c r="AW369" s="30">
        <f t="shared" si="113"/>
        <v>0</v>
      </c>
      <c r="AX369" s="31">
        <f t="shared" si="99"/>
        <v>0</v>
      </c>
      <c r="AY369" s="38">
        <f t="shared" si="112"/>
        <v>-1</v>
      </c>
      <c r="AZ369" s="38" t="str">
        <f t="shared" si="112"/>
        <v/>
      </c>
      <c r="BA369" s="38" t="str">
        <f t="shared" si="112"/>
        <v/>
      </c>
      <c r="BB369" s="38" t="str">
        <f t="shared" si="111"/>
        <v/>
      </c>
      <c r="BC369" s="38" t="str">
        <f t="shared" si="111"/>
        <v/>
      </c>
      <c r="BD369" s="38">
        <f t="shared" si="111"/>
        <v>-1</v>
      </c>
      <c r="BE369" s="38" t="str">
        <f t="shared" si="100"/>
        <v/>
      </c>
      <c r="BF369" s="38" t="str">
        <f t="shared" si="100"/>
        <v/>
      </c>
      <c r="BG369" s="38" t="str">
        <f t="shared" si="100"/>
        <v/>
      </c>
      <c r="BH369" s="39" t="str">
        <f t="shared" si="100"/>
        <v/>
      </c>
      <c r="BI369" s="76" t="str">
        <f t="shared" si="100"/>
        <v/>
      </c>
      <c r="BJ369" s="40" t="str">
        <f t="shared" si="100"/>
        <v/>
      </c>
      <c r="BK369" s="119" t="str">
        <f t="shared" si="108"/>
        <v/>
      </c>
      <c r="BL369" s="120" t="str">
        <f t="shared" si="108"/>
        <v/>
      </c>
      <c r="BM369" s="120" t="str">
        <f t="shared" si="108"/>
        <v/>
      </c>
      <c r="BN369" s="120" t="str">
        <f t="shared" si="108"/>
        <v/>
      </c>
      <c r="BO369" s="121" t="str">
        <f t="shared" si="108"/>
        <v/>
      </c>
      <c r="BP369" s="119">
        <f t="shared" si="109"/>
        <v>150.96</v>
      </c>
      <c r="BQ369" s="120" t="str">
        <f t="shared" si="109"/>
        <v/>
      </c>
      <c r="BR369" s="120" t="str">
        <f t="shared" si="109"/>
        <v/>
      </c>
      <c r="BS369" s="120" t="str">
        <f t="shared" si="109"/>
        <v/>
      </c>
      <c r="BT369" s="121" t="str">
        <f t="shared" si="109"/>
        <v/>
      </c>
      <c r="BU369" s="119" t="str">
        <f t="shared" si="110"/>
        <v/>
      </c>
      <c r="BV369" s="121" t="str">
        <f t="shared" si="110"/>
        <v/>
      </c>
      <c r="BW369" s="121" t="str">
        <f t="shared" si="110"/>
        <v/>
      </c>
      <c r="BX369" s="120" t="str">
        <f t="shared" si="110"/>
        <v/>
      </c>
      <c r="BY369" s="121" t="str">
        <f t="shared" si="110"/>
        <v/>
      </c>
    </row>
    <row r="370" spans="1:77" ht="13.5" hidden="1" outlineLevel="1" thickBot="1" x14ac:dyDescent="0.25">
      <c r="A370" t="s">
        <v>46</v>
      </c>
      <c r="B370" t="s">
        <v>46</v>
      </c>
      <c r="C370" t="s">
        <v>129</v>
      </c>
      <c r="D370" t="s">
        <v>129</v>
      </c>
      <c r="E370" t="s">
        <v>127</v>
      </c>
      <c r="F370" s="59">
        <f t="shared" si="106"/>
        <v>46375</v>
      </c>
      <c r="G370" s="42" t="s">
        <v>41</v>
      </c>
      <c r="H370" s="43">
        <v>0</v>
      </c>
      <c r="I370" s="44">
        <v>0</v>
      </c>
      <c r="J370" s="44">
        <v>0</v>
      </c>
      <c r="K370" s="44">
        <v>0</v>
      </c>
      <c r="L370" s="44">
        <v>0</v>
      </c>
      <c r="M370" s="44">
        <v>0</v>
      </c>
      <c r="N370" s="44">
        <v>0</v>
      </c>
      <c r="O370" s="44">
        <v>0</v>
      </c>
      <c r="P370" s="44">
        <v>0</v>
      </c>
      <c r="Q370" s="45">
        <v>0</v>
      </c>
      <c r="R370" s="46">
        <f t="shared" si="101"/>
        <v>0</v>
      </c>
      <c r="S370" s="46">
        <f t="shared" si="102"/>
        <v>0</v>
      </c>
      <c r="T370" t="s">
        <v>49</v>
      </c>
      <c r="U370" t="s">
        <v>49</v>
      </c>
      <c r="V370" t="s">
        <v>129</v>
      </c>
      <c r="W370" t="s">
        <v>129</v>
      </c>
      <c r="X370" t="s">
        <v>127</v>
      </c>
      <c r="Y370" s="59">
        <f t="shared" si="107"/>
        <v>46011</v>
      </c>
      <c r="Z370" s="42" t="s">
        <v>41</v>
      </c>
      <c r="AA370" s="43">
        <v>2</v>
      </c>
      <c r="AB370" s="44">
        <v>0</v>
      </c>
      <c r="AC370" s="44">
        <v>0</v>
      </c>
      <c r="AD370" s="44">
        <v>0</v>
      </c>
      <c r="AE370" s="44">
        <v>0</v>
      </c>
      <c r="AF370" s="44">
        <v>524.23</v>
      </c>
      <c r="AG370" s="44">
        <v>0</v>
      </c>
      <c r="AH370" s="44">
        <v>0</v>
      </c>
      <c r="AI370" s="44">
        <v>0</v>
      </c>
      <c r="AJ370" s="45">
        <v>0</v>
      </c>
      <c r="AK370" s="46">
        <f t="shared" si="103"/>
        <v>0</v>
      </c>
      <c r="AL370" s="46">
        <f t="shared" si="104"/>
        <v>0</v>
      </c>
      <c r="AM370" s="44">
        <f t="shared" si="114"/>
        <v>-2</v>
      </c>
      <c r="AN370" s="44">
        <f t="shared" si="114"/>
        <v>0</v>
      </c>
      <c r="AO370" s="44">
        <f t="shared" si="113"/>
        <v>0</v>
      </c>
      <c r="AP370" s="44">
        <f t="shared" si="113"/>
        <v>0</v>
      </c>
      <c r="AQ370" s="44">
        <f t="shared" si="113"/>
        <v>0</v>
      </c>
      <c r="AR370" s="44">
        <f t="shared" si="113"/>
        <v>-524.23</v>
      </c>
      <c r="AS370" s="44">
        <f t="shared" si="113"/>
        <v>0</v>
      </c>
      <c r="AT370" s="44">
        <f t="shared" si="113"/>
        <v>0</v>
      </c>
      <c r="AU370" s="44">
        <f t="shared" si="113"/>
        <v>0</v>
      </c>
      <c r="AV370" s="45">
        <f t="shared" si="113"/>
        <v>0</v>
      </c>
      <c r="AW370" s="46">
        <f t="shared" si="113"/>
        <v>0</v>
      </c>
      <c r="AX370" s="47">
        <f t="shared" si="99"/>
        <v>0</v>
      </c>
      <c r="AY370" s="56">
        <f t="shared" si="112"/>
        <v>-1</v>
      </c>
      <c r="AZ370" s="56" t="str">
        <f t="shared" si="112"/>
        <v/>
      </c>
      <c r="BA370" s="56" t="str">
        <f t="shared" si="112"/>
        <v/>
      </c>
      <c r="BB370" s="56" t="str">
        <f t="shared" si="111"/>
        <v/>
      </c>
      <c r="BC370" s="56" t="str">
        <f t="shared" si="111"/>
        <v/>
      </c>
      <c r="BD370" s="56">
        <f t="shared" si="111"/>
        <v>-1</v>
      </c>
      <c r="BE370" s="56" t="str">
        <f t="shared" si="100"/>
        <v/>
      </c>
      <c r="BF370" s="56" t="str">
        <f t="shared" si="100"/>
        <v/>
      </c>
      <c r="BG370" s="56" t="str">
        <f t="shared" si="100"/>
        <v/>
      </c>
      <c r="BH370" s="57" t="str">
        <f t="shared" si="100"/>
        <v/>
      </c>
      <c r="BI370" s="81" t="str">
        <f t="shared" si="100"/>
        <v/>
      </c>
      <c r="BJ370" s="58" t="str">
        <f t="shared" si="100"/>
        <v/>
      </c>
      <c r="BK370" s="122" t="str">
        <f t="shared" si="108"/>
        <v/>
      </c>
      <c r="BL370" s="123" t="str">
        <f t="shared" si="108"/>
        <v/>
      </c>
      <c r="BM370" s="123" t="str">
        <f t="shared" si="108"/>
        <v/>
      </c>
      <c r="BN370" s="123" t="str">
        <f t="shared" si="108"/>
        <v/>
      </c>
      <c r="BO370" s="124" t="str">
        <f t="shared" si="108"/>
        <v/>
      </c>
      <c r="BP370" s="122">
        <f t="shared" si="109"/>
        <v>262.11500000000001</v>
      </c>
      <c r="BQ370" s="123" t="str">
        <f t="shared" si="109"/>
        <v/>
      </c>
      <c r="BR370" s="123" t="str">
        <f t="shared" si="109"/>
        <v/>
      </c>
      <c r="BS370" s="123" t="str">
        <f t="shared" si="109"/>
        <v/>
      </c>
      <c r="BT370" s="124" t="str">
        <f t="shared" si="109"/>
        <v/>
      </c>
      <c r="BU370" s="122" t="str">
        <f t="shared" si="110"/>
        <v/>
      </c>
      <c r="BV370" s="124" t="str">
        <f t="shared" si="110"/>
        <v/>
      </c>
      <c r="BW370" s="124" t="str">
        <f t="shared" si="110"/>
        <v/>
      </c>
      <c r="BX370" s="123" t="str">
        <f t="shared" si="110"/>
        <v/>
      </c>
      <c r="BY370" s="124" t="str">
        <f t="shared" si="110"/>
        <v/>
      </c>
    </row>
    <row r="371" spans="1:77" hidden="1" outlineLevel="6" x14ac:dyDescent="0.2">
      <c r="A371" t="s">
        <v>46</v>
      </c>
      <c r="B371" t="s">
        <v>46</v>
      </c>
      <c r="C371" t="s">
        <v>129</v>
      </c>
      <c r="D371" t="s">
        <v>129</v>
      </c>
      <c r="E371" t="s">
        <v>128</v>
      </c>
      <c r="F371" s="4">
        <f t="shared" si="106"/>
        <v>46376</v>
      </c>
      <c r="G371" t="s">
        <v>35</v>
      </c>
      <c r="H371" s="28">
        <v>0</v>
      </c>
      <c r="I371" s="138">
        <v>0</v>
      </c>
      <c r="J371" s="138">
        <v>0</v>
      </c>
      <c r="K371" s="2">
        <v>0</v>
      </c>
      <c r="L371" s="2">
        <v>0</v>
      </c>
      <c r="M371" s="2">
        <v>0</v>
      </c>
      <c r="N371" s="2">
        <v>0</v>
      </c>
      <c r="O371" s="2">
        <v>0</v>
      </c>
      <c r="P371" s="2">
        <v>0</v>
      </c>
      <c r="Q371" s="29">
        <v>0</v>
      </c>
      <c r="R371" s="30">
        <f t="shared" si="101"/>
        <v>0</v>
      </c>
      <c r="S371" s="30">
        <f t="shared" si="102"/>
        <v>0</v>
      </c>
      <c r="T371" t="s">
        <v>49</v>
      </c>
      <c r="U371" t="s">
        <v>49</v>
      </c>
      <c r="V371" t="s">
        <v>129</v>
      </c>
      <c r="W371" t="s">
        <v>129</v>
      </c>
      <c r="X371" t="s">
        <v>128</v>
      </c>
      <c r="Y371" s="4">
        <f t="shared" si="107"/>
        <v>46012</v>
      </c>
      <c r="Z371" t="s">
        <v>35</v>
      </c>
      <c r="AA371" s="28">
        <v>4</v>
      </c>
      <c r="AB371" s="138">
        <v>0</v>
      </c>
      <c r="AC371" s="138">
        <v>0</v>
      </c>
      <c r="AD371" s="2">
        <v>0</v>
      </c>
      <c r="AE371" s="2">
        <v>0</v>
      </c>
      <c r="AF371" s="2">
        <v>677.69</v>
      </c>
      <c r="AG371" s="2">
        <v>0</v>
      </c>
      <c r="AH371" s="2">
        <v>0</v>
      </c>
      <c r="AI371" s="2">
        <v>0</v>
      </c>
      <c r="AJ371" s="29">
        <v>0</v>
      </c>
      <c r="AK371" s="30">
        <f t="shared" si="103"/>
        <v>0</v>
      </c>
      <c r="AL371" s="30">
        <f t="shared" si="104"/>
        <v>0</v>
      </c>
      <c r="AM371" s="2">
        <f t="shared" si="114"/>
        <v>-4</v>
      </c>
      <c r="AN371" s="2">
        <f t="shared" si="114"/>
        <v>0</v>
      </c>
      <c r="AO371" s="2">
        <f t="shared" si="113"/>
        <v>0</v>
      </c>
      <c r="AP371" s="2">
        <f t="shared" si="113"/>
        <v>0</v>
      </c>
      <c r="AQ371" s="2">
        <f t="shared" si="113"/>
        <v>0</v>
      </c>
      <c r="AR371" s="2">
        <f t="shared" si="113"/>
        <v>-677.69</v>
      </c>
      <c r="AS371" s="2">
        <f t="shared" si="113"/>
        <v>0</v>
      </c>
      <c r="AT371" s="2">
        <f t="shared" si="113"/>
        <v>0</v>
      </c>
      <c r="AU371" s="2">
        <f t="shared" si="113"/>
        <v>0</v>
      </c>
      <c r="AV371" s="29">
        <f t="shared" si="113"/>
        <v>0</v>
      </c>
      <c r="AW371" s="30">
        <f t="shared" si="113"/>
        <v>0</v>
      </c>
      <c r="AX371" s="31">
        <f t="shared" si="99"/>
        <v>0</v>
      </c>
      <c r="AY371" s="38">
        <f t="shared" si="112"/>
        <v>-1</v>
      </c>
      <c r="AZ371" s="38" t="str">
        <f t="shared" si="112"/>
        <v/>
      </c>
      <c r="BA371" s="38" t="str">
        <f t="shared" si="112"/>
        <v/>
      </c>
      <c r="BB371" s="38" t="str">
        <f t="shared" si="111"/>
        <v/>
      </c>
      <c r="BC371" s="38" t="str">
        <f t="shared" si="111"/>
        <v/>
      </c>
      <c r="BD371" s="38">
        <f t="shared" si="111"/>
        <v>-1</v>
      </c>
      <c r="BE371" s="38" t="str">
        <f t="shared" si="100"/>
        <v/>
      </c>
      <c r="BF371" s="38" t="str">
        <f t="shared" si="100"/>
        <v/>
      </c>
      <c r="BG371" s="38" t="str">
        <f t="shared" si="100"/>
        <v/>
      </c>
      <c r="BH371" s="39" t="str">
        <f t="shared" si="100"/>
        <v/>
      </c>
      <c r="BI371" s="76" t="str">
        <f t="shared" si="100"/>
        <v/>
      </c>
      <c r="BJ371" s="40" t="str">
        <f t="shared" si="100"/>
        <v/>
      </c>
      <c r="BK371" s="116" t="str">
        <f t="shared" si="108"/>
        <v/>
      </c>
      <c r="BL371" s="117" t="str">
        <f t="shared" si="108"/>
        <v/>
      </c>
      <c r="BM371" s="117" t="str">
        <f t="shared" si="108"/>
        <v/>
      </c>
      <c r="BN371" s="117" t="str">
        <f t="shared" si="108"/>
        <v/>
      </c>
      <c r="BO371" s="118" t="str">
        <f t="shared" si="108"/>
        <v/>
      </c>
      <c r="BP371" s="116">
        <f t="shared" si="109"/>
        <v>169.42250000000001</v>
      </c>
      <c r="BQ371" s="117" t="str">
        <f t="shared" si="109"/>
        <v/>
      </c>
      <c r="BR371" s="117" t="str">
        <f t="shared" si="109"/>
        <v/>
      </c>
      <c r="BS371" s="117" t="str">
        <f t="shared" si="109"/>
        <v/>
      </c>
      <c r="BT371" s="118" t="str">
        <f t="shared" si="109"/>
        <v/>
      </c>
      <c r="BU371" s="116" t="str">
        <f t="shared" si="110"/>
        <v/>
      </c>
      <c r="BV371" s="118" t="str">
        <f t="shared" si="110"/>
        <v/>
      </c>
      <c r="BW371" s="118" t="str">
        <f t="shared" si="110"/>
        <v/>
      </c>
      <c r="BX371" s="117" t="str">
        <f t="shared" si="110"/>
        <v/>
      </c>
      <c r="BY371" s="118" t="str">
        <f t="shared" si="110"/>
        <v/>
      </c>
    </row>
    <row r="372" spans="1:77" hidden="1" outlineLevel="6" x14ac:dyDescent="0.2">
      <c r="A372" t="s">
        <v>46</v>
      </c>
      <c r="B372" t="s">
        <v>46</v>
      </c>
      <c r="C372" t="s">
        <v>129</v>
      </c>
      <c r="D372" t="s">
        <v>129</v>
      </c>
      <c r="E372" t="s">
        <v>128</v>
      </c>
      <c r="F372" s="4">
        <f t="shared" si="106"/>
        <v>46377</v>
      </c>
      <c r="G372" t="s">
        <v>36</v>
      </c>
      <c r="H372" s="28">
        <v>0</v>
      </c>
      <c r="I372" s="138">
        <v>0</v>
      </c>
      <c r="J372" s="138">
        <v>0</v>
      </c>
      <c r="K372" s="2">
        <v>0</v>
      </c>
      <c r="L372" s="2">
        <v>0</v>
      </c>
      <c r="M372" s="2">
        <v>0</v>
      </c>
      <c r="N372" s="2">
        <v>0</v>
      </c>
      <c r="O372" s="2">
        <v>0</v>
      </c>
      <c r="P372" s="2">
        <v>0</v>
      </c>
      <c r="Q372" s="29">
        <v>0</v>
      </c>
      <c r="R372" s="30">
        <f t="shared" si="101"/>
        <v>0</v>
      </c>
      <c r="S372" s="30">
        <f t="shared" si="102"/>
        <v>0</v>
      </c>
      <c r="T372" t="s">
        <v>49</v>
      </c>
      <c r="U372" t="s">
        <v>49</v>
      </c>
      <c r="V372" t="s">
        <v>129</v>
      </c>
      <c r="W372" t="s">
        <v>129</v>
      </c>
      <c r="X372" t="s">
        <v>128</v>
      </c>
      <c r="Y372" s="4">
        <f t="shared" si="107"/>
        <v>46013</v>
      </c>
      <c r="Z372" t="s">
        <v>36</v>
      </c>
      <c r="AA372" s="28">
        <v>4</v>
      </c>
      <c r="AB372" s="138">
        <v>1</v>
      </c>
      <c r="AC372" s="138">
        <v>0</v>
      </c>
      <c r="AD372" s="2">
        <v>0</v>
      </c>
      <c r="AE372" s="2">
        <v>0</v>
      </c>
      <c r="AF372" s="2">
        <v>854.35</v>
      </c>
      <c r="AG372" s="2">
        <v>0</v>
      </c>
      <c r="AH372" s="2">
        <v>0</v>
      </c>
      <c r="AI372" s="2">
        <v>0</v>
      </c>
      <c r="AJ372" s="29">
        <v>0</v>
      </c>
      <c r="AK372" s="30">
        <f t="shared" si="103"/>
        <v>1</v>
      </c>
      <c r="AL372" s="30">
        <f t="shared" si="104"/>
        <v>0</v>
      </c>
      <c r="AM372" s="2">
        <f t="shared" si="114"/>
        <v>-4</v>
      </c>
      <c r="AN372" s="2">
        <f t="shared" si="114"/>
        <v>-1</v>
      </c>
      <c r="AO372" s="2">
        <f t="shared" si="113"/>
        <v>0</v>
      </c>
      <c r="AP372" s="2">
        <f t="shared" si="113"/>
        <v>0</v>
      </c>
      <c r="AQ372" s="2">
        <f t="shared" si="113"/>
        <v>0</v>
      </c>
      <c r="AR372" s="2">
        <f t="shared" si="113"/>
        <v>-854.35</v>
      </c>
      <c r="AS372" s="2">
        <f t="shared" si="113"/>
        <v>0</v>
      </c>
      <c r="AT372" s="2">
        <f t="shared" si="113"/>
        <v>0</v>
      </c>
      <c r="AU372" s="2">
        <f t="shared" si="113"/>
        <v>0</v>
      </c>
      <c r="AV372" s="29">
        <f t="shared" si="113"/>
        <v>0</v>
      </c>
      <c r="AW372" s="30">
        <f t="shared" si="113"/>
        <v>-1</v>
      </c>
      <c r="AX372" s="31">
        <f t="shared" si="99"/>
        <v>0</v>
      </c>
      <c r="AY372" s="38">
        <f t="shared" si="112"/>
        <v>-1</v>
      </c>
      <c r="AZ372" s="38">
        <f t="shared" si="112"/>
        <v>-1</v>
      </c>
      <c r="BA372" s="38" t="str">
        <f t="shared" si="112"/>
        <v/>
      </c>
      <c r="BB372" s="38" t="str">
        <f t="shared" si="111"/>
        <v/>
      </c>
      <c r="BC372" s="38" t="str">
        <f t="shared" si="111"/>
        <v/>
      </c>
      <c r="BD372" s="38">
        <f t="shared" si="111"/>
        <v>-1</v>
      </c>
      <c r="BE372" s="38" t="str">
        <f t="shared" si="100"/>
        <v/>
      </c>
      <c r="BF372" s="38" t="str">
        <f t="shared" si="100"/>
        <v/>
      </c>
      <c r="BG372" s="38" t="str">
        <f t="shared" si="100"/>
        <v/>
      </c>
      <c r="BH372" s="39" t="str">
        <f t="shared" si="100"/>
        <v/>
      </c>
      <c r="BI372" s="76">
        <f t="shared" si="100"/>
        <v>-1</v>
      </c>
      <c r="BJ372" s="40" t="str">
        <f t="shared" si="100"/>
        <v/>
      </c>
      <c r="BK372" s="119" t="str">
        <f t="shared" si="108"/>
        <v/>
      </c>
      <c r="BL372" s="120" t="str">
        <f t="shared" si="108"/>
        <v/>
      </c>
      <c r="BM372" s="120" t="str">
        <f t="shared" si="108"/>
        <v/>
      </c>
      <c r="BN372" s="120" t="str">
        <f t="shared" si="108"/>
        <v/>
      </c>
      <c r="BO372" s="121" t="str">
        <f t="shared" si="108"/>
        <v/>
      </c>
      <c r="BP372" s="119">
        <f t="shared" si="109"/>
        <v>213.58750000000001</v>
      </c>
      <c r="BQ372" s="120">
        <f t="shared" si="109"/>
        <v>0</v>
      </c>
      <c r="BR372" s="120" t="str">
        <f t="shared" si="109"/>
        <v/>
      </c>
      <c r="BS372" s="120" t="str">
        <f t="shared" si="109"/>
        <v/>
      </c>
      <c r="BT372" s="121" t="str">
        <f t="shared" si="109"/>
        <v/>
      </c>
      <c r="BU372" s="119" t="str">
        <f t="shared" si="110"/>
        <v/>
      </c>
      <c r="BV372" s="121" t="str">
        <f t="shared" si="110"/>
        <v/>
      </c>
      <c r="BW372" s="121" t="str">
        <f t="shared" si="110"/>
        <v/>
      </c>
      <c r="BX372" s="120" t="str">
        <f t="shared" si="110"/>
        <v/>
      </c>
      <c r="BY372" s="121" t="str">
        <f t="shared" si="110"/>
        <v/>
      </c>
    </row>
    <row r="373" spans="1:77" hidden="1" outlineLevel="6" x14ac:dyDescent="0.2">
      <c r="A373" t="s">
        <v>46</v>
      </c>
      <c r="B373" t="s">
        <v>46</v>
      </c>
      <c r="C373" t="s">
        <v>129</v>
      </c>
      <c r="D373" t="s">
        <v>129</v>
      </c>
      <c r="E373" t="s">
        <v>128</v>
      </c>
      <c r="F373" s="4">
        <f t="shared" si="106"/>
        <v>46378</v>
      </c>
      <c r="G373" t="s">
        <v>37</v>
      </c>
      <c r="H373" s="28">
        <v>0</v>
      </c>
      <c r="I373" s="138">
        <v>0</v>
      </c>
      <c r="J373" s="138">
        <v>0</v>
      </c>
      <c r="K373" s="2">
        <v>0</v>
      </c>
      <c r="L373" s="2">
        <v>0</v>
      </c>
      <c r="M373" s="2">
        <v>0</v>
      </c>
      <c r="N373" s="2">
        <v>0</v>
      </c>
      <c r="O373" s="2">
        <v>0</v>
      </c>
      <c r="P373" s="2">
        <v>0</v>
      </c>
      <c r="Q373" s="29">
        <v>0</v>
      </c>
      <c r="R373" s="30">
        <f t="shared" si="101"/>
        <v>0</v>
      </c>
      <c r="S373" s="30">
        <f t="shared" si="102"/>
        <v>0</v>
      </c>
      <c r="T373" t="s">
        <v>49</v>
      </c>
      <c r="U373" t="s">
        <v>49</v>
      </c>
      <c r="V373" t="s">
        <v>129</v>
      </c>
      <c r="W373" t="s">
        <v>129</v>
      </c>
      <c r="X373" t="s">
        <v>128</v>
      </c>
      <c r="Y373" s="4">
        <f t="shared" si="107"/>
        <v>46014</v>
      </c>
      <c r="Z373" t="s">
        <v>37</v>
      </c>
      <c r="AA373" s="28">
        <v>4</v>
      </c>
      <c r="AB373" s="138">
        <v>0</v>
      </c>
      <c r="AC373" s="138">
        <v>0</v>
      </c>
      <c r="AD373" s="2">
        <v>0</v>
      </c>
      <c r="AE373" s="2">
        <v>0</v>
      </c>
      <c r="AF373" s="2">
        <v>507.83</v>
      </c>
      <c r="AG373" s="2">
        <v>0</v>
      </c>
      <c r="AH373" s="2">
        <v>0</v>
      </c>
      <c r="AI373" s="2">
        <v>0</v>
      </c>
      <c r="AJ373" s="29">
        <v>0</v>
      </c>
      <c r="AK373" s="30">
        <f t="shared" si="103"/>
        <v>0</v>
      </c>
      <c r="AL373" s="30">
        <f t="shared" si="104"/>
        <v>0</v>
      </c>
      <c r="AM373" s="2">
        <f t="shared" si="114"/>
        <v>-4</v>
      </c>
      <c r="AN373" s="2">
        <f t="shared" si="114"/>
        <v>0</v>
      </c>
      <c r="AO373" s="2">
        <f t="shared" si="113"/>
        <v>0</v>
      </c>
      <c r="AP373" s="2">
        <f t="shared" si="113"/>
        <v>0</v>
      </c>
      <c r="AQ373" s="2">
        <f t="shared" si="113"/>
        <v>0</v>
      </c>
      <c r="AR373" s="2">
        <f t="shared" si="113"/>
        <v>-507.83</v>
      </c>
      <c r="AS373" s="2">
        <f t="shared" si="113"/>
        <v>0</v>
      </c>
      <c r="AT373" s="2">
        <f t="shared" si="113"/>
        <v>0</v>
      </c>
      <c r="AU373" s="2">
        <f t="shared" si="113"/>
        <v>0</v>
      </c>
      <c r="AV373" s="29">
        <f t="shared" si="113"/>
        <v>0</v>
      </c>
      <c r="AW373" s="30">
        <f t="shared" si="113"/>
        <v>0</v>
      </c>
      <c r="AX373" s="31">
        <f t="shared" si="99"/>
        <v>0</v>
      </c>
      <c r="AY373" s="38">
        <f t="shared" si="112"/>
        <v>-1</v>
      </c>
      <c r="AZ373" s="38" t="str">
        <f t="shared" si="112"/>
        <v/>
      </c>
      <c r="BA373" s="38" t="str">
        <f t="shared" si="112"/>
        <v/>
      </c>
      <c r="BB373" s="38" t="str">
        <f t="shared" si="111"/>
        <v/>
      </c>
      <c r="BC373" s="38" t="str">
        <f t="shared" si="111"/>
        <v/>
      </c>
      <c r="BD373" s="38">
        <f t="shared" si="111"/>
        <v>-1</v>
      </c>
      <c r="BE373" s="38" t="str">
        <f t="shared" si="100"/>
        <v/>
      </c>
      <c r="BF373" s="38" t="str">
        <f t="shared" si="100"/>
        <v/>
      </c>
      <c r="BG373" s="38" t="str">
        <f t="shared" si="100"/>
        <v/>
      </c>
      <c r="BH373" s="39" t="str">
        <f t="shared" si="100"/>
        <v/>
      </c>
      <c r="BI373" s="76" t="str">
        <f t="shared" si="100"/>
        <v/>
      </c>
      <c r="BJ373" s="40" t="str">
        <f t="shared" si="100"/>
        <v/>
      </c>
      <c r="BK373" s="119" t="str">
        <f t="shared" si="108"/>
        <v/>
      </c>
      <c r="BL373" s="120" t="str">
        <f t="shared" si="108"/>
        <v/>
      </c>
      <c r="BM373" s="120" t="str">
        <f t="shared" si="108"/>
        <v/>
      </c>
      <c r="BN373" s="120" t="str">
        <f t="shared" si="108"/>
        <v/>
      </c>
      <c r="BO373" s="121" t="str">
        <f t="shared" si="108"/>
        <v/>
      </c>
      <c r="BP373" s="119">
        <f t="shared" si="109"/>
        <v>126.9575</v>
      </c>
      <c r="BQ373" s="120" t="str">
        <f t="shared" si="109"/>
        <v/>
      </c>
      <c r="BR373" s="120" t="str">
        <f t="shared" si="109"/>
        <v/>
      </c>
      <c r="BS373" s="120" t="str">
        <f t="shared" si="109"/>
        <v/>
      </c>
      <c r="BT373" s="121" t="str">
        <f t="shared" si="109"/>
        <v/>
      </c>
      <c r="BU373" s="119" t="str">
        <f t="shared" si="110"/>
        <v/>
      </c>
      <c r="BV373" s="121" t="str">
        <f t="shared" si="110"/>
        <v/>
      </c>
      <c r="BW373" s="121" t="str">
        <f t="shared" si="110"/>
        <v/>
      </c>
      <c r="BX373" s="120" t="str">
        <f t="shared" si="110"/>
        <v/>
      </c>
      <c r="BY373" s="121" t="str">
        <f t="shared" si="110"/>
        <v/>
      </c>
    </row>
    <row r="374" spans="1:77" hidden="1" outlineLevel="6" x14ac:dyDescent="0.2">
      <c r="A374" t="s">
        <v>46</v>
      </c>
      <c r="B374" t="s">
        <v>46</v>
      </c>
      <c r="C374" t="s">
        <v>129</v>
      </c>
      <c r="D374" t="s">
        <v>129</v>
      </c>
      <c r="E374" t="s">
        <v>128</v>
      </c>
      <c r="F374" s="4">
        <f t="shared" si="106"/>
        <v>46379</v>
      </c>
      <c r="G374" t="s">
        <v>38</v>
      </c>
      <c r="H374" s="28">
        <v>0</v>
      </c>
      <c r="I374" s="138">
        <v>0</v>
      </c>
      <c r="J374" s="138">
        <v>0</v>
      </c>
      <c r="K374" s="2">
        <v>0</v>
      </c>
      <c r="L374" s="2">
        <v>0</v>
      </c>
      <c r="M374" s="2">
        <v>0</v>
      </c>
      <c r="N374" s="2">
        <v>0</v>
      </c>
      <c r="O374" s="2">
        <v>0</v>
      </c>
      <c r="P374" s="2">
        <v>0</v>
      </c>
      <c r="Q374" s="29">
        <v>0</v>
      </c>
      <c r="R374" s="30">
        <f t="shared" si="101"/>
        <v>0</v>
      </c>
      <c r="S374" s="30">
        <f t="shared" si="102"/>
        <v>0</v>
      </c>
      <c r="T374" t="s">
        <v>49</v>
      </c>
      <c r="U374" t="s">
        <v>49</v>
      </c>
      <c r="V374" t="s">
        <v>129</v>
      </c>
      <c r="W374" t="s">
        <v>129</v>
      </c>
      <c r="X374" t="s">
        <v>128</v>
      </c>
      <c r="Y374" s="4">
        <f t="shared" si="107"/>
        <v>46015</v>
      </c>
      <c r="Z374" t="s">
        <v>38</v>
      </c>
      <c r="AA374" s="28">
        <v>3</v>
      </c>
      <c r="AB374" s="138">
        <v>1</v>
      </c>
      <c r="AC374" s="138">
        <v>0</v>
      </c>
      <c r="AD374" s="2">
        <v>0</v>
      </c>
      <c r="AE374" s="2">
        <v>0</v>
      </c>
      <c r="AF374" s="2">
        <v>218.75</v>
      </c>
      <c r="AG374" s="2">
        <v>0</v>
      </c>
      <c r="AH374" s="2">
        <v>0</v>
      </c>
      <c r="AI374" s="2">
        <v>0</v>
      </c>
      <c r="AJ374" s="29">
        <v>0</v>
      </c>
      <c r="AK374" s="30">
        <f t="shared" si="103"/>
        <v>1</v>
      </c>
      <c r="AL374" s="30">
        <f t="shared" si="104"/>
        <v>0</v>
      </c>
      <c r="AM374" s="2">
        <f t="shared" si="114"/>
        <v>-3</v>
      </c>
      <c r="AN374" s="2">
        <f t="shared" si="114"/>
        <v>-1</v>
      </c>
      <c r="AO374" s="2">
        <f t="shared" si="113"/>
        <v>0</v>
      </c>
      <c r="AP374" s="2">
        <f t="shared" si="113"/>
        <v>0</v>
      </c>
      <c r="AQ374" s="2">
        <f t="shared" si="113"/>
        <v>0</v>
      </c>
      <c r="AR374" s="2">
        <f t="shared" si="113"/>
        <v>-218.75</v>
      </c>
      <c r="AS374" s="2">
        <f t="shared" si="113"/>
        <v>0</v>
      </c>
      <c r="AT374" s="2">
        <f t="shared" si="113"/>
        <v>0</v>
      </c>
      <c r="AU374" s="2">
        <f t="shared" si="113"/>
        <v>0</v>
      </c>
      <c r="AV374" s="29">
        <f t="shared" si="113"/>
        <v>0</v>
      </c>
      <c r="AW374" s="30">
        <f t="shared" si="113"/>
        <v>-1</v>
      </c>
      <c r="AX374" s="31">
        <f t="shared" si="99"/>
        <v>0</v>
      </c>
      <c r="AY374" s="38">
        <f t="shared" si="112"/>
        <v>-1</v>
      </c>
      <c r="AZ374" s="38">
        <f t="shared" si="112"/>
        <v>-1</v>
      </c>
      <c r="BA374" s="38" t="str">
        <f t="shared" si="112"/>
        <v/>
      </c>
      <c r="BB374" s="38" t="str">
        <f t="shared" si="111"/>
        <v/>
      </c>
      <c r="BC374" s="38" t="str">
        <f t="shared" si="111"/>
        <v/>
      </c>
      <c r="BD374" s="38">
        <f t="shared" si="111"/>
        <v>-1</v>
      </c>
      <c r="BE374" s="38" t="str">
        <f t="shared" si="100"/>
        <v/>
      </c>
      <c r="BF374" s="38" t="str">
        <f t="shared" si="100"/>
        <v/>
      </c>
      <c r="BG374" s="38" t="str">
        <f t="shared" si="100"/>
        <v/>
      </c>
      <c r="BH374" s="39" t="str">
        <f t="shared" si="100"/>
        <v/>
      </c>
      <c r="BI374" s="76">
        <f t="shared" si="100"/>
        <v>-1</v>
      </c>
      <c r="BJ374" s="40" t="str">
        <f t="shared" si="100"/>
        <v/>
      </c>
      <c r="BK374" s="119" t="str">
        <f t="shared" si="108"/>
        <v/>
      </c>
      <c r="BL374" s="120" t="str">
        <f t="shared" si="108"/>
        <v/>
      </c>
      <c r="BM374" s="120" t="str">
        <f t="shared" si="108"/>
        <v/>
      </c>
      <c r="BN374" s="120" t="str">
        <f t="shared" si="108"/>
        <v/>
      </c>
      <c r="BO374" s="121" t="str">
        <f t="shared" si="108"/>
        <v/>
      </c>
      <c r="BP374" s="119">
        <f t="shared" si="109"/>
        <v>72.916666666666671</v>
      </c>
      <c r="BQ374" s="120">
        <f t="shared" si="109"/>
        <v>0</v>
      </c>
      <c r="BR374" s="120" t="str">
        <f t="shared" si="109"/>
        <v/>
      </c>
      <c r="BS374" s="120" t="str">
        <f t="shared" si="109"/>
        <v/>
      </c>
      <c r="BT374" s="121" t="str">
        <f t="shared" si="109"/>
        <v/>
      </c>
      <c r="BU374" s="119" t="str">
        <f t="shared" si="110"/>
        <v/>
      </c>
      <c r="BV374" s="121" t="str">
        <f t="shared" si="110"/>
        <v/>
      </c>
      <c r="BW374" s="121" t="str">
        <f t="shared" si="110"/>
        <v/>
      </c>
      <c r="BX374" s="120" t="str">
        <f t="shared" si="110"/>
        <v/>
      </c>
      <c r="BY374" s="121" t="str">
        <f t="shared" si="110"/>
        <v/>
      </c>
    </row>
    <row r="375" spans="1:77" hidden="1" outlineLevel="6" x14ac:dyDescent="0.2">
      <c r="A375" t="s">
        <v>46</v>
      </c>
      <c r="B375" t="s">
        <v>46</v>
      </c>
      <c r="C375" t="s">
        <v>129</v>
      </c>
      <c r="D375" t="s">
        <v>129</v>
      </c>
      <c r="E375" t="s">
        <v>128</v>
      </c>
      <c r="F375" s="4">
        <f t="shared" si="106"/>
        <v>46380</v>
      </c>
      <c r="G375" t="s">
        <v>39</v>
      </c>
      <c r="H375" s="28">
        <v>0</v>
      </c>
      <c r="I375" s="138">
        <v>0</v>
      </c>
      <c r="J375" s="138">
        <v>0</v>
      </c>
      <c r="K375" s="2">
        <v>0</v>
      </c>
      <c r="L375" s="2">
        <v>0</v>
      </c>
      <c r="M375" s="2">
        <v>0</v>
      </c>
      <c r="N375" s="2">
        <v>0</v>
      </c>
      <c r="O375" s="2">
        <v>0</v>
      </c>
      <c r="P375" s="2">
        <v>0</v>
      </c>
      <c r="Q375" s="29">
        <v>0</v>
      </c>
      <c r="R375" s="30">
        <f t="shared" si="101"/>
        <v>0</v>
      </c>
      <c r="S375" s="30">
        <f t="shared" si="102"/>
        <v>0</v>
      </c>
      <c r="T375" t="s">
        <v>49</v>
      </c>
      <c r="U375" t="s">
        <v>49</v>
      </c>
      <c r="V375" t="s">
        <v>129</v>
      </c>
      <c r="W375" t="s">
        <v>129</v>
      </c>
      <c r="X375" t="s">
        <v>128</v>
      </c>
      <c r="Y375" s="4">
        <f t="shared" si="107"/>
        <v>46016</v>
      </c>
      <c r="Z375" t="s">
        <v>39</v>
      </c>
      <c r="AA375" s="28">
        <v>0</v>
      </c>
      <c r="AB375" s="138">
        <v>0</v>
      </c>
      <c r="AC375" s="138">
        <v>0</v>
      </c>
      <c r="AD375" s="2">
        <v>0</v>
      </c>
      <c r="AE375" s="2">
        <v>0</v>
      </c>
      <c r="AF375" s="2">
        <v>0</v>
      </c>
      <c r="AG375" s="2">
        <v>0</v>
      </c>
      <c r="AH375" s="2">
        <v>0</v>
      </c>
      <c r="AI375" s="2">
        <v>0</v>
      </c>
      <c r="AJ375" s="29">
        <v>0</v>
      </c>
      <c r="AK375" s="30">
        <f t="shared" si="103"/>
        <v>0</v>
      </c>
      <c r="AL375" s="30">
        <f t="shared" si="104"/>
        <v>0</v>
      </c>
      <c r="AM375" s="2">
        <f t="shared" si="114"/>
        <v>0</v>
      </c>
      <c r="AN375" s="2">
        <f t="shared" si="114"/>
        <v>0</v>
      </c>
      <c r="AO375" s="2">
        <f t="shared" si="113"/>
        <v>0</v>
      </c>
      <c r="AP375" s="2">
        <f t="shared" si="113"/>
        <v>0</v>
      </c>
      <c r="AQ375" s="2">
        <f t="shared" si="113"/>
        <v>0</v>
      </c>
      <c r="AR375" s="2">
        <f t="shared" si="113"/>
        <v>0</v>
      </c>
      <c r="AS375" s="2">
        <f t="shared" si="113"/>
        <v>0</v>
      </c>
      <c r="AT375" s="2">
        <f t="shared" si="113"/>
        <v>0</v>
      </c>
      <c r="AU375" s="2">
        <f t="shared" si="113"/>
        <v>0</v>
      </c>
      <c r="AV375" s="29">
        <f t="shared" si="113"/>
        <v>0</v>
      </c>
      <c r="AW375" s="30">
        <f t="shared" si="113"/>
        <v>0</v>
      </c>
      <c r="AX375" s="31">
        <f t="shared" si="99"/>
        <v>0</v>
      </c>
      <c r="AY375" s="38" t="str">
        <f t="shared" si="112"/>
        <v/>
      </c>
      <c r="AZ375" s="38" t="str">
        <f t="shared" si="112"/>
        <v/>
      </c>
      <c r="BA375" s="38" t="str">
        <f t="shared" si="112"/>
        <v/>
      </c>
      <c r="BB375" s="38" t="str">
        <f t="shared" si="111"/>
        <v/>
      </c>
      <c r="BC375" s="38" t="str">
        <f t="shared" si="111"/>
        <v/>
      </c>
      <c r="BD375" s="38" t="str">
        <f t="shared" si="111"/>
        <v/>
      </c>
      <c r="BE375" s="38" t="str">
        <f t="shared" si="100"/>
        <v/>
      </c>
      <c r="BF375" s="38" t="str">
        <f t="shared" si="100"/>
        <v/>
      </c>
      <c r="BG375" s="38" t="str">
        <f t="shared" si="100"/>
        <v/>
      </c>
      <c r="BH375" s="39" t="str">
        <f t="shared" si="100"/>
        <v/>
      </c>
      <c r="BI375" s="76" t="str">
        <f t="shared" si="100"/>
        <v/>
      </c>
      <c r="BJ375" s="40" t="str">
        <f t="shared" si="100"/>
        <v/>
      </c>
      <c r="BK375" s="119" t="str">
        <f t="shared" si="108"/>
        <v/>
      </c>
      <c r="BL375" s="120" t="str">
        <f t="shared" si="108"/>
        <v/>
      </c>
      <c r="BM375" s="120" t="str">
        <f t="shared" si="108"/>
        <v/>
      </c>
      <c r="BN375" s="120" t="str">
        <f t="shared" si="108"/>
        <v/>
      </c>
      <c r="BO375" s="121" t="str">
        <f t="shared" si="108"/>
        <v/>
      </c>
      <c r="BP375" s="119" t="str">
        <f t="shared" si="109"/>
        <v/>
      </c>
      <c r="BQ375" s="120" t="str">
        <f t="shared" si="109"/>
        <v/>
      </c>
      <c r="BR375" s="120" t="str">
        <f t="shared" si="109"/>
        <v/>
      </c>
      <c r="BS375" s="120" t="str">
        <f t="shared" si="109"/>
        <v/>
      </c>
      <c r="BT375" s="121" t="str">
        <f t="shared" si="109"/>
        <v/>
      </c>
      <c r="BU375" s="119" t="str">
        <f t="shared" si="110"/>
        <v/>
      </c>
      <c r="BV375" s="121" t="str">
        <f t="shared" si="110"/>
        <v/>
      </c>
      <c r="BW375" s="121" t="str">
        <f t="shared" si="110"/>
        <v/>
      </c>
      <c r="BX375" s="120" t="str">
        <f t="shared" si="110"/>
        <v/>
      </c>
      <c r="BY375" s="121" t="str">
        <f t="shared" si="110"/>
        <v/>
      </c>
    </row>
    <row r="376" spans="1:77" hidden="1" outlineLevel="6" x14ac:dyDescent="0.2">
      <c r="A376" t="s">
        <v>46</v>
      </c>
      <c r="B376" t="s">
        <v>46</v>
      </c>
      <c r="C376" t="s">
        <v>129</v>
      </c>
      <c r="D376" t="s">
        <v>129</v>
      </c>
      <c r="E376" t="s">
        <v>128</v>
      </c>
      <c r="F376" s="4">
        <f t="shared" si="106"/>
        <v>46381</v>
      </c>
      <c r="G376" t="s">
        <v>40</v>
      </c>
      <c r="H376" s="28">
        <v>0</v>
      </c>
      <c r="I376" s="138">
        <v>0</v>
      </c>
      <c r="J376" s="138">
        <v>0</v>
      </c>
      <c r="K376" s="2">
        <v>0</v>
      </c>
      <c r="L376" s="2">
        <v>0</v>
      </c>
      <c r="M376" s="2">
        <v>0</v>
      </c>
      <c r="N376" s="2">
        <v>0</v>
      </c>
      <c r="O376" s="2">
        <v>0</v>
      </c>
      <c r="P376" s="2">
        <v>0</v>
      </c>
      <c r="Q376" s="29">
        <v>0</v>
      </c>
      <c r="R376" s="30">
        <f t="shared" si="101"/>
        <v>0</v>
      </c>
      <c r="S376" s="30">
        <f t="shared" si="102"/>
        <v>0</v>
      </c>
      <c r="T376" t="s">
        <v>49</v>
      </c>
      <c r="U376" t="s">
        <v>49</v>
      </c>
      <c r="V376" t="s">
        <v>129</v>
      </c>
      <c r="W376" t="s">
        <v>129</v>
      </c>
      <c r="X376" t="s">
        <v>128</v>
      </c>
      <c r="Y376" s="4">
        <f t="shared" si="107"/>
        <v>46017</v>
      </c>
      <c r="Z376" t="s">
        <v>40</v>
      </c>
      <c r="AA376" s="28">
        <v>3</v>
      </c>
      <c r="AB376" s="138">
        <v>1</v>
      </c>
      <c r="AC376" s="138">
        <v>0</v>
      </c>
      <c r="AD376" s="2">
        <v>0</v>
      </c>
      <c r="AE376" s="2">
        <v>0</v>
      </c>
      <c r="AF376" s="2">
        <v>74.709999999999994</v>
      </c>
      <c r="AG376" s="2">
        <v>0</v>
      </c>
      <c r="AH376" s="2">
        <v>0</v>
      </c>
      <c r="AI376" s="2">
        <v>0</v>
      </c>
      <c r="AJ376" s="29">
        <v>0</v>
      </c>
      <c r="AK376" s="30">
        <f t="shared" si="103"/>
        <v>1</v>
      </c>
      <c r="AL376" s="30">
        <f t="shared" si="104"/>
        <v>0</v>
      </c>
      <c r="AM376" s="2">
        <f t="shared" si="114"/>
        <v>-3</v>
      </c>
      <c r="AN376" s="2">
        <f t="shared" si="114"/>
        <v>-1</v>
      </c>
      <c r="AO376" s="2">
        <f t="shared" si="113"/>
        <v>0</v>
      </c>
      <c r="AP376" s="2">
        <f t="shared" si="113"/>
        <v>0</v>
      </c>
      <c r="AQ376" s="2">
        <f t="shared" si="113"/>
        <v>0</v>
      </c>
      <c r="AR376" s="2">
        <f t="shared" si="113"/>
        <v>-74.709999999999994</v>
      </c>
      <c r="AS376" s="2">
        <f t="shared" si="113"/>
        <v>0</v>
      </c>
      <c r="AT376" s="2">
        <f t="shared" si="113"/>
        <v>0</v>
      </c>
      <c r="AU376" s="2">
        <f t="shared" si="113"/>
        <v>0</v>
      </c>
      <c r="AV376" s="29">
        <f t="shared" si="113"/>
        <v>0</v>
      </c>
      <c r="AW376" s="30">
        <f t="shared" si="113"/>
        <v>-1</v>
      </c>
      <c r="AX376" s="31">
        <f t="shared" si="99"/>
        <v>0</v>
      </c>
      <c r="AY376" s="38">
        <f t="shared" si="112"/>
        <v>-1</v>
      </c>
      <c r="AZ376" s="38">
        <f t="shared" si="112"/>
        <v>-1</v>
      </c>
      <c r="BA376" s="38" t="str">
        <f t="shared" si="112"/>
        <v/>
      </c>
      <c r="BB376" s="38" t="str">
        <f t="shared" si="111"/>
        <v/>
      </c>
      <c r="BC376" s="38" t="str">
        <f t="shared" si="111"/>
        <v/>
      </c>
      <c r="BD376" s="38">
        <f t="shared" si="111"/>
        <v>-1</v>
      </c>
      <c r="BE376" s="38" t="str">
        <f t="shared" si="100"/>
        <v/>
      </c>
      <c r="BF376" s="38" t="str">
        <f t="shared" si="100"/>
        <v/>
      </c>
      <c r="BG376" s="38" t="str">
        <f t="shared" si="100"/>
        <v/>
      </c>
      <c r="BH376" s="39" t="str">
        <f t="shared" si="100"/>
        <v/>
      </c>
      <c r="BI376" s="76">
        <f t="shared" si="100"/>
        <v>-1</v>
      </c>
      <c r="BJ376" s="40" t="str">
        <f t="shared" si="100"/>
        <v/>
      </c>
      <c r="BK376" s="119" t="str">
        <f t="shared" si="108"/>
        <v/>
      </c>
      <c r="BL376" s="120" t="str">
        <f t="shared" si="108"/>
        <v/>
      </c>
      <c r="BM376" s="120" t="str">
        <f t="shared" si="108"/>
        <v/>
      </c>
      <c r="BN376" s="120" t="str">
        <f t="shared" si="108"/>
        <v/>
      </c>
      <c r="BO376" s="121" t="str">
        <f t="shared" si="108"/>
        <v/>
      </c>
      <c r="BP376" s="119">
        <f t="shared" si="109"/>
        <v>24.903333333333332</v>
      </c>
      <c r="BQ376" s="120">
        <f t="shared" si="109"/>
        <v>0</v>
      </c>
      <c r="BR376" s="120" t="str">
        <f t="shared" si="109"/>
        <v/>
      </c>
      <c r="BS376" s="120" t="str">
        <f t="shared" si="109"/>
        <v/>
      </c>
      <c r="BT376" s="121" t="str">
        <f t="shared" si="109"/>
        <v/>
      </c>
      <c r="BU376" s="119" t="str">
        <f t="shared" si="110"/>
        <v/>
      </c>
      <c r="BV376" s="121" t="str">
        <f t="shared" si="110"/>
        <v/>
      </c>
      <c r="BW376" s="121" t="str">
        <f t="shared" si="110"/>
        <v/>
      </c>
      <c r="BX376" s="120" t="str">
        <f t="shared" si="110"/>
        <v/>
      </c>
      <c r="BY376" s="121" t="str">
        <f t="shared" si="110"/>
        <v/>
      </c>
    </row>
    <row r="377" spans="1:77" ht="13.5" hidden="1" outlineLevel="6" thickBot="1" x14ac:dyDescent="0.25">
      <c r="A377" t="s">
        <v>46</v>
      </c>
      <c r="B377" t="s">
        <v>46</v>
      </c>
      <c r="C377" t="s">
        <v>129</v>
      </c>
      <c r="D377" t="s">
        <v>129</v>
      </c>
      <c r="E377" t="s">
        <v>128</v>
      </c>
      <c r="F377" s="59">
        <f t="shared" si="106"/>
        <v>46382</v>
      </c>
      <c r="G377" s="42" t="s">
        <v>41</v>
      </c>
      <c r="H377" s="43">
        <v>0</v>
      </c>
      <c r="I377" s="44">
        <v>0</v>
      </c>
      <c r="J377" s="44">
        <v>0</v>
      </c>
      <c r="K377" s="44">
        <v>0</v>
      </c>
      <c r="L377" s="44">
        <v>0</v>
      </c>
      <c r="M377" s="44">
        <v>0</v>
      </c>
      <c r="N377" s="44">
        <v>0</v>
      </c>
      <c r="O377" s="44">
        <v>0</v>
      </c>
      <c r="P377" s="44">
        <v>0</v>
      </c>
      <c r="Q377" s="45">
        <v>0</v>
      </c>
      <c r="R377" s="46">
        <f t="shared" si="101"/>
        <v>0</v>
      </c>
      <c r="S377" s="46">
        <f t="shared" si="102"/>
        <v>0</v>
      </c>
      <c r="T377" t="s">
        <v>49</v>
      </c>
      <c r="U377" t="s">
        <v>49</v>
      </c>
      <c r="V377" t="s">
        <v>129</v>
      </c>
      <c r="W377" t="s">
        <v>129</v>
      </c>
      <c r="X377" t="s">
        <v>128</v>
      </c>
      <c r="Y377" s="59">
        <f t="shared" si="107"/>
        <v>46018</v>
      </c>
      <c r="Z377" s="42" t="s">
        <v>41</v>
      </c>
      <c r="AA377" s="43">
        <v>1</v>
      </c>
      <c r="AB377" s="44">
        <v>0</v>
      </c>
      <c r="AC377" s="44">
        <v>0</v>
      </c>
      <c r="AD377" s="44">
        <v>0</v>
      </c>
      <c r="AE377" s="44">
        <v>0</v>
      </c>
      <c r="AF377" s="44">
        <v>56.98</v>
      </c>
      <c r="AG377" s="44">
        <v>0</v>
      </c>
      <c r="AH377" s="44">
        <v>0</v>
      </c>
      <c r="AI377" s="44">
        <v>0</v>
      </c>
      <c r="AJ377" s="45">
        <v>0</v>
      </c>
      <c r="AK377" s="46">
        <f t="shared" si="103"/>
        <v>0</v>
      </c>
      <c r="AL377" s="46">
        <f t="shared" si="104"/>
        <v>0</v>
      </c>
      <c r="AM377" s="44">
        <f t="shared" si="114"/>
        <v>-1</v>
      </c>
      <c r="AN377" s="44">
        <f t="shared" si="114"/>
        <v>0</v>
      </c>
      <c r="AO377" s="44">
        <f t="shared" si="113"/>
        <v>0</v>
      </c>
      <c r="AP377" s="44">
        <f t="shared" si="113"/>
        <v>0</v>
      </c>
      <c r="AQ377" s="44">
        <f t="shared" si="113"/>
        <v>0</v>
      </c>
      <c r="AR377" s="44">
        <f t="shared" si="113"/>
        <v>-56.98</v>
      </c>
      <c r="AS377" s="44">
        <f t="shared" si="113"/>
        <v>0</v>
      </c>
      <c r="AT377" s="44">
        <f t="shared" si="113"/>
        <v>0</v>
      </c>
      <c r="AU377" s="44">
        <f t="shared" si="113"/>
        <v>0</v>
      </c>
      <c r="AV377" s="45">
        <f t="shared" si="113"/>
        <v>0</v>
      </c>
      <c r="AW377" s="46">
        <f t="shared" si="113"/>
        <v>0</v>
      </c>
      <c r="AX377" s="47">
        <f t="shared" si="99"/>
        <v>0</v>
      </c>
      <c r="AY377" s="56">
        <f t="shared" si="112"/>
        <v>-1</v>
      </c>
      <c r="AZ377" s="56" t="str">
        <f t="shared" si="112"/>
        <v/>
      </c>
      <c r="BA377" s="56" t="str">
        <f t="shared" si="112"/>
        <v/>
      </c>
      <c r="BB377" s="56" t="str">
        <f t="shared" si="111"/>
        <v/>
      </c>
      <c r="BC377" s="56" t="str">
        <f t="shared" si="111"/>
        <v/>
      </c>
      <c r="BD377" s="56">
        <f t="shared" si="111"/>
        <v>-1</v>
      </c>
      <c r="BE377" s="56" t="str">
        <f t="shared" si="100"/>
        <v/>
      </c>
      <c r="BF377" s="56" t="str">
        <f t="shared" si="100"/>
        <v/>
      </c>
      <c r="BG377" s="56" t="str">
        <f t="shared" si="100"/>
        <v/>
      </c>
      <c r="BH377" s="57" t="str">
        <f t="shared" si="100"/>
        <v/>
      </c>
      <c r="BI377" s="81" t="str">
        <f t="shared" si="100"/>
        <v/>
      </c>
      <c r="BJ377" s="58" t="str">
        <f t="shared" si="100"/>
        <v/>
      </c>
      <c r="BK377" s="122" t="str">
        <f t="shared" si="108"/>
        <v/>
      </c>
      <c r="BL377" s="123" t="str">
        <f t="shared" si="108"/>
        <v/>
      </c>
      <c r="BM377" s="123" t="str">
        <f t="shared" si="108"/>
        <v/>
      </c>
      <c r="BN377" s="123" t="str">
        <f t="shared" si="108"/>
        <v/>
      </c>
      <c r="BO377" s="124" t="str">
        <f t="shared" si="108"/>
        <v/>
      </c>
      <c r="BP377" s="122">
        <f t="shared" si="109"/>
        <v>56.98</v>
      </c>
      <c r="BQ377" s="123" t="str">
        <f t="shared" si="109"/>
        <v/>
      </c>
      <c r="BR377" s="123" t="str">
        <f t="shared" si="109"/>
        <v/>
      </c>
      <c r="BS377" s="123" t="str">
        <f t="shared" si="109"/>
        <v/>
      </c>
      <c r="BT377" s="124" t="str">
        <f t="shared" si="109"/>
        <v/>
      </c>
      <c r="BU377" s="122" t="str">
        <f t="shared" si="110"/>
        <v/>
      </c>
      <c r="BV377" s="124" t="str">
        <f t="shared" si="110"/>
        <v/>
      </c>
      <c r="BW377" s="124" t="str">
        <f t="shared" si="110"/>
        <v/>
      </c>
      <c r="BX377" s="123" t="str">
        <f t="shared" si="110"/>
        <v/>
      </c>
      <c r="BY377" s="124" t="str">
        <f t="shared" si="110"/>
        <v/>
      </c>
    </row>
    <row r="378" spans="1:77" ht="13.5" collapsed="1" thickBot="1" x14ac:dyDescent="0.25">
      <c r="T378" s="3"/>
      <c r="U378" s="3"/>
      <c r="V378" s="3"/>
      <c r="W378" s="3"/>
      <c r="X378" s="3"/>
    </row>
    <row r="379" spans="1:77" x14ac:dyDescent="0.2">
      <c r="F379" s="62" t="s">
        <v>42</v>
      </c>
      <c r="G379" s="63"/>
      <c r="H379" s="64">
        <f>SUMIF($E$14:$E$377,$F379,$H$14:$H$377)</f>
        <v>16</v>
      </c>
      <c r="I379" s="65">
        <f t="shared" ref="I379:Q382" si="115">SUMIF($E$14:$E$377,$F379,I$14:I$377)</f>
        <v>3</v>
      </c>
      <c r="J379" s="65">
        <f t="shared" si="115"/>
        <v>0</v>
      </c>
      <c r="K379" s="65">
        <f t="shared" si="115"/>
        <v>0</v>
      </c>
      <c r="L379" s="65">
        <f t="shared" si="115"/>
        <v>0</v>
      </c>
      <c r="M379" s="65">
        <f t="shared" si="115"/>
        <v>1974.33</v>
      </c>
      <c r="N379" s="65">
        <f t="shared" si="115"/>
        <v>378.64</v>
      </c>
      <c r="O379" s="65">
        <f t="shared" si="115"/>
        <v>0</v>
      </c>
      <c r="P379" s="65">
        <f t="shared" si="115"/>
        <v>0</v>
      </c>
      <c r="Q379" s="86">
        <f t="shared" si="115"/>
        <v>0</v>
      </c>
      <c r="R379" s="69">
        <f t="shared" ref="R379:R384" si="116">SUM(I379:L379)</f>
        <v>3</v>
      </c>
      <c r="S379" s="66">
        <f t="shared" ref="S379:S384" si="117">SUM(N379:Q379)</f>
        <v>378.64</v>
      </c>
      <c r="T379" s="3"/>
      <c r="U379" s="67"/>
      <c r="V379" s="67"/>
      <c r="W379" s="67"/>
      <c r="X379" s="67"/>
      <c r="Y379" s="62" t="s">
        <v>42</v>
      </c>
      <c r="Z379" s="63"/>
      <c r="AA379" s="64">
        <f>SUMIF($H$14:$H$20,"&lt;&gt;0",AA$14:AA$20)</f>
        <v>14</v>
      </c>
      <c r="AB379" s="65">
        <f t="shared" ref="AB379:AJ379" si="118">SUMIF($R$14:$R$20,"&lt;&gt;0",AB$14:AB$20)</f>
        <v>2</v>
      </c>
      <c r="AC379" s="65">
        <f t="shared" si="118"/>
        <v>0</v>
      </c>
      <c r="AD379" s="65">
        <f t="shared" si="118"/>
        <v>0</v>
      </c>
      <c r="AE379" s="65">
        <f t="shared" si="118"/>
        <v>0</v>
      </c>
      <c r="AF379" s="65">
        <f t="shared" si="118"/>
        <v>564.5</v>
      </c>
      <c r="AG379" s="65">
        <f t="shared" si="118"/>
        <v>0</v>
      </c>
      <c r="AH379" s="65">
        <f t="shared" si="118"/>
        <v>0</v>
      </c>
      <c r="AI379" s="65">
        <f t="shared" si="118"/>
        <v>0</v>
      </c>
      <c r="AJ379" s="86">
        <f t="shared" si="118"/>
        <v>0</v>
      </c>
      <c r="AK379" s="69">
        <f t="shared" ref="AK379:AK384" si="119">SUM(AB379:AE379)</f>
        <v>2</v>
      </c>
      <c r="AL379" s="66">
        <f t="shared" ref="AL379:AL384" si="120">SUM(AG379:AJ379)</f>
        <v>0</v>
      </c>
      <c r="AM379" s="64">
        <f t="shared" ref="AM379:AX384" si="121">+H379-AA379</f>
        <v>2</v>
      </c>
      <c r="AN379" s="65">
        <f t="shared" si="121"/>
        <v>1</v>
      </c>
      <c r="AO379" s="65">
        <f t="shared" si="121"/>
        <v>0</v>
      </c>
      <c r="AP379" s="65">
        <f t="shared" si="121"/>
        <v>0</v>
      </c>
      <c r="AQ379" s="65">
        <f t="shared" si="121"/>
        <v>0</v>
      </c>
      <c r="AR379" s="65">
        <f t="shared" si="121"/>
        <v>1409.83</v>
      </c>
      <c r="AS379" s="65">
        <f t="shared" si="121"/>
        <v>378.64</v>
      </c>
      <c r="AT379" s="65">
        <f t="shared" si="121"/>
        <v>0</v>
      </c>
      <c r="AU379" s="65">
        <f t="shared" si="121"/>
        <v>0</v>
      </c>
      <c r="AV379" s="86">
        <f t="shared" si="121"/>
        <v>0</v>
      </c>
      <c r="AW379" s="69">
        <f t="shared" si="121"/>
        <v>1</v>
      </c>
      <c r="AX379" s="69">
        <f t="shared" si="121"/>
        <v>378.64</v>
      </c>
      <c r="AY379" s="72">
        <f t="shared" ref="AY379:AY384" si="122">IFERROR(AM379/AA379,"")</f>
        <v>0.14285714285714285</v>
      </c>
      <c r="AZ379" s="70">
        <f t="shared" ref="AZ379:BB384" si="123">IFERROR(AL379/AB379,"")</f>
        <v>0</v>
      </c>
      <c r="BA379" s="70" t="str">
        <f t="shared" si="123"/>
        <v/>
      </c>
      <c r="BB379" s="70" t="str">
        <f t="shared" si="123"/>
        <v/>
      </c>
      <c r="BC379" s="70" t="str">
        <f t="shared" ref="BC379:BJ384" si="124">IFERROR(AQ379/AE379,"")</f>
        <v/>
      </c>
      <c r="BD379" s="70">
        <f t="shared" si="124"/>
        <v>2.4974844995571299</v>
      </c>
      <c r="BE379" s="70" t="str">
        <f t="shared" si="124"/>
        <v/>
      </c>
      <c r="BF379" s="70" t="str">
        <f t="shared" si="124"/>
        <v/>
      </c>
      <c r="BG379" s="70" t="str">
        <f t="shared" si="124"/>
        <v/>
      </c>
      <c r="BH379" s="89" t="str">
        <f t="shared" si="124"/>
        <v/>
      </c>
      <c r="BI379" s="126">
        <f t="shared" si="124"/>
        <v>0.5</v>
      </c>
      <c r="BJ379" s="140" t="str">
        <f t="shared" si="124"/>
        <v/>
      </c>
      <c r="BK379" s="141">
        <f t="shared" ref="BK379:BO401" si="125">IFERROR(M379/H379,"")</f>
        <v>123.395625</v>
      </c>
      <c r="BL379" s="142">
        <f t="shared" si="125"/>
        <v>126.21333333333332</v>
      </c>
      <c r="BM379" s="142" t="str">
        <f t="shared" si="125"/>
        <v/>
      </c>
      <c r="BN379" s="142" t="str">
        <f t="shared" si="125"/>
        <v/>
      </c>
      <c r="BO379" s="143" t="str">
        <f t="shared" si="125"/>
        <v/>
      </c>
      <c r="BP379" s="141">
        <f t="shared" ref="BP379:BT401" si="126">IFERROR(AF379/AA379,"")</f>
        <v>40.321428571428569</v>
      </c>
      <c r="BQ379" s="142">
        <f t="shared" si="126"/>
        <v>0</v>
      </c>
      <c r="BR379" s="142" t="str">
        <f t="shared" si="126"/>
        <v/>
      </c>
      <c r="BS379" s="142" t="str">
        <f t="shared" si="126"/>
        <v/>
      </c>
      <c r="BT379" s="143" t="str">
        <f t="shared" si="126"/>
        <v/>
      </c>
      <c r="BU379" s="116">
        <f t="shared" ref="BU379:BY384" si="127">IFERROR(BK379-BP379,"")</f>
        <v>83.074196428571426</v>
      </c>
      <c r="BV379" s="118">
        <f t="shared" si="127"/>
        <v>126.21333333333332</v>
      </c>
      <c r="BW379" s="118" t="str">
        <f t="shared" si="127"/>
        <v/>
      </c>
      <c r="BX379" s="117" t="str">
        <f t="shared" si="127"/>
        <v/>
      </c>
      <c r="BY379" s="118" t="str">
        <f t="shared" si="127"/>
        <v/>
      </c>
    </row>
    <row r="380" spans="1:77" x14ac:dyDescent="0.2">
      <c r="F380" s="73" t="s">
        <v>43</v>
      </c>
      <c r="G380" s="60"/>
      <c r="H380" s="28">
        <f>SUMIF($E$14:$E$377,$F380,H$14:H$377)</f>
        <v>9</v>
      </c>
      <c r="I380" s="138">
        <f t="shared" si="115"/>
        <v>6</v>
      </c>
      <c r="J380" s="138">
        <f t="shared" si="115"/>
        <v>0</v>
      </c>
      <c r="K380" s="2">
        <f t="shared" si="115"/>
        <v>0</v>
      </c>
      <c r="L380" s="2">
        <f t="shared" si="115"/>
        <v>0</v>
      </c>
      <c r="M380" s="2">
        <f t="shared" si="115"/>
        <v>1204.28</v>
      </c>
      <c r="N380" s="2">
        <f t="shared" si="115"/>
        <v>1058.77</v>
      </c>
      <c r="O380" s="2">
        <f t="shared" si="115"/>
        <v>0</v>
      </c>
      <c r="P380" s="2">
        <f t="shared" si="115"/>
        <v>0</v>
      </c>
      <c r="Q380" s="29">
        <f t="shared" si="115"/>
        <v>0</v>
      </c>
      <c r="R380" s="30">
        <f t="shared" si="116"/>
        <v>6</v>
      </c>
      <c r="S380" s="74">
        <f t="shared" si="117"/>
        <v>1058.77</v>
      </c>
      <c r="T380" s="3"/>
      <c r="Y380" s="73" t="s">
        <v>43</v>
      </c>
      <c r="Z380" s="60"/>
      <c r="AA380" s="28">
        <f>SUMIF($H$21:$H$27,"&lt;&gt;0",AA$21:AA$27)</f>
        <v>11</v>
      </c>
      <c r="AB380" s="138">
        <f t="shared" ref="AB380:AJ380" si="128">SUMIF($R$21:$R$27,"&lt;&gt;0",AB$21:AB$27)</f>
        <v>2</v>
      </c>
      <c r="AC380" s="138">
        <f t="shared" si="128"/>
        <v>0</v>
      </c>
      <c r="AD380" s="2">
        <f t="shared" si="128"/>
        <v>0</v>
      </c>
      <c r="AE380" s="2">
        <f t="shared" si="128"/>
        <v>0</v>
      </c>
      <c r="AF380" s="2">
        <f t="shared" si="128"/>
        <v>771.56</v>
      </c>
      <c r="AG380" s="2">
        <f t="shared" si="128"/>
        <v>256.96999999999997</v>
      </c>
      <c r="AH380" s="2">
        <f t="shared" si="128"/>
        <v>0</v>
      </c>
      <c r="AI380" s="2">
        <f t="shared" si="128"/>
        <v>0</v>
      </c>
      <c r="AJ380" s="29">
        <f t="shared" si="128"/>
        <v>0</v>
      </c>
      <c r="AK380" s="30">
        <f t="shared" si="119"/>
        <v>2</v>
      </c>
      <c r="AL380" s="74">
        <f t="shared" si="120"/>
        <v>256.96999999999997</v>
      </c>
      <c r="AM380" s="28">
        <f t="shared" si="121"/>
        <v>-2</v>
      </c>
      <c r="AN380" s="2">
        <f t="shared" si="121"/>
        <v>4</v>
      </c>
      <c r="AO380" s="2">
        <f t="shared" si="121"/>
        <v>0</v>
      </c>
      <c r="AP380" s="2">
        <f t="shared" si="121"/>
        <v>0</v>
      </c>
      <c r="AQ380" s="2">
        <f t="shared" si="121"/>
        <v>0</v>
      </c>
      <c r="AR380" s="2">
        <f t="shared" si="121"/>
        <v>432.72</v>
      </c>
      <c r="AS380" s="2">
        <f t="shared" si="121"/>
        <v>801.8</v>
      </c>
      <c r="AT380" s="2">
        <f t="shared" si="121"/>
        <v>0</v>
      </c>
      <c r="AU380" s="2">
        <f t="shared" si="121"/>
        <v>0</v>
      </c>
      <c r="AV380" s="29">
        <f t="shared" si="121"/>
        <v>0</v>
      </c>
      <c r="AW380" s="30">
        <f t="shared" si="121"/>
        <v>4</v>
      </c>
      <c r="AX380" s="30">
        <f t="shared" si="121"/>
        <v>801.8</v>
      </c>
      <c r="AY380" s="77">
        <f t="shared" si="122"/>
        <v>-0.18181818181818182</v>
      </c>
      <c r="AZ380" s="144">
        <f t="shared" si="123"/>
        <v>128.48499999999999</v>
      </c>
      <c r="BA380" s="144" t="str">
        <f t="shared" si="123"/>
        <v/>
      </c>
      <c r="BB380" s="38" t="str">
        <f t="shared" si="123"/>
        <v/>
      </c>
      <c r="BC380" s="38" t="str">
        <f t="shared" si="124"/>
        <v/>
      </c>
      <c r="BD380" s="38">
        <f t="shared" si="124"/>
        <v>0.56083778319249322</v>
      </c>
      <c r="BE380" s="38">
        <f t="shared" si="124"/>
        <v>3.1202085846596881</v>
      </c>
      <c r="BF380" s="38" t="str">
        <f t="shared" si="124"/>
        <v/>
      </c>
      <c r="BG380" s="38" t="str">
        <f t="shared" si="124"/>
        <v/>
      </c>
      <c r="BH380" s="39" t="str">
        <f t="shared" si="124"/>
        <v/>
      </c>
      <c r="BI380" s="85">
        <f t="shared" si="124"/>
        <v>2</v>
      </c>
      <c r="BJ380" s="145">
        <f t="shared" si="124"/>
        <v>3.1202085846596881</v>
      </c>
      <c r="BK380" s="146">
        <f t="shared" si="125"/>
        <v>133.80888888888887</v>
      </c>
      <c r="BL380" s="96">
        <f t="shared" si="125"/>
        <v>176.46166666666667</v>
      </c>
      <c r="BM380" s="96" t="str">
        <f t="shared" si="125"/>
        <v/>
      </c>
      <c r="BN380" s="96" t="str">
        <f t="shared" si="125"/>
        <v/>
      </c>
      <c r="BO380" s="147" t="str">
        <f t="shared" si="125"/>
        <v/>
      </c>
      <c r="BP380" s="146">
        <f t="shared" si="126"/>
        <v>70.141818181818181</v>
      </c>
      <c r="BQ380" s="96">
        <f t="shared" si="126"/>
        <v>128.48499999999999</v>
      </c>
      <c r="BR380" s="96" t="str">
        <f t="shared" si="126"/>
        <v/>
      </c>
      <c r="BS380" s="96" t="str">
        <f t="shared" si="126"/>
        <v/>
      </c>
      <c r="BT380" s="147" t="str">
        <f t="shared" si="126"/>
        <v/>
      </c>
      <c r="BU380" s="119">
        <f t="shared" si="127"/>
        <v>63.667070707070692</v>
      </c>
      <c r="BV380" s="121">
        <f t="shared" si="127"/>
        <v>47.976666666666688</v>
      </c>
      <c r="BW380" s="121" t="str">
        <f t="shared" si="127"/>
        <v/>
      </c>
      <c r="BX380" s="120" t="str">
        <f t="shared" si="127"/>
        <v/>
      </c>
      <c r="BY380" s="121" t="str">
        <f t="shared" si="127"/>
        <v/>
      </c>
    </row>
    <row r="381" spans="1:77" x14ac:dyDescent="0.2">
      <c r="F381" s="73" t="s">
        <v>44</v>
      </c>
      <c r="G381" s="60"/>
      <c r="H381" s="28">
        <f>SUMIF($E$14:$E$377,$F381,H$14:H$377)</f>
        <v>11</v>
      </c>
      <c r="I381" s="138">
        <f t="shared" si="115"/>
        <v>3</v>
      </c>
      <c r="J381" s="138">
        <f t="shared" si="115"/>
        <v>0</v>
      </c>
      <c r="K381" s="2">
        <f t="shared" si="115"/>
        <v>0</v>
      </c>
      <c r="L381" s="2">
        <f t="shared" si="115"/>
        <v>0</v>
      </c>
      <c r="M381" s="2">
        <f t="shared" si="115"/>
        <v>1687.8600000000001</v>
      </c>
      <c r="N381" s="2">
        <f t="shared" si="115"/>
        <v>291.84999999999997</v>
      </c>
      <c r="O381" s="2">
        <f t="shared" si="115"/>
        <v>0</v>
      </c>
      <c r="P381" s="2">
        <f t="shared" si="115"/>
        <v>0</v>
      </c>
      <c r="Q381" s="29">
        <f t="shared" si="115"/>
        <v>0</v>
      </c>
      <c r="R381" s="30">
        <f t="shared" si="116"/>
        <v>3</v>
      </c>
      <c r="S381" s="74">
        <f t="shared" si="117"/>
        <v>291.84999999999997</v>
      </c>
      <c r="T381" s="3"/>
      <c r="Y381" s="73" t="s">
        <v>44</v>
      </c>
      <c r="Z381" s="60"/>
      <c r="AA381" s="28">
        <f>SUMIF($H$28:$H$34,"&lt;&gt;0",AA$28:AA$34)</f>
        <v>10</v>
      </c>
      <c r="AB381" s="138">
        <f t="shared" ref="AB381:AJ381" si="129">SUMIF($R$28:$R$34,"&lt;&gt;0",AB$28:AB$34)</f>
        <v>1</v>
      </c>
      <c r="AC381" s="138">
        <f t="shared" si="129"/>
        <v>0</v>
      </c>
      <c r="AD381" s="2">
        <f t="shared" si="129"/>
        <v>0</v>
      </c>
      <c r="AE381" s="2">
        <f t="shared" si="129"/>
        <v>0</v>
      </c>
      <c r="AF381" s="2">
        <f t="shared" si="129"/>
        <v>322.77999999999997</v>
      </c>
      <c r="AG381" s="2">
        <f t="shared" si="129"/>
        <v>0</v>
      </c>
      <c r="AH381" s="2">
        <f t="shared" si="129"/>
        <v>0</v>
      </c>
      <c r="AI381" s="2">
        <f t="shared" si="129"/>
        <v>0</v>
      </c>
      <c r="AJ381" s="29">
        <f t="shared" si="129"/>
        <v>0</v>
      </c>
      <c r="AK381" s="30">
        <f t="shared" si="119"/>
        <v>1</v>
      </c>
      <c r="AL381" s="74">
        <f t="shared" si="120"/>
        <v>0</v>
      </c>
      <c r="AM381" s="28">
        <f t="shared" si="121"/>
        <v>1</v>
      </c>
      <c r="AN381" s="2">
        <f t="shared" si="121"/>
        <v>2</v>
      </c>
      <c r="AO381" s="2">
        <f t="shared" si="121"/>
        <v>0</v>
      </c>
      <c r="AP381" s="2">
        <f t="shared" si="121"/>
        <v>0</v>
      </c>
      <c r="AQ381" s="2">
        <f t="shared" si="121"/>
        <v>0</v>
      </c>
      <c r="AR381" s="2">
        <f t="shared" si="121"/>
        <v>1365.0800000000002</v>
      </c>
      <c r="AS381" s="2">
        <f t="shared" si="121"/>
        <v>291.84999999999997</v>
      </c>
      <c r="AT381" s="2">
        <f t="shared" si="121"/>
        <v>0</v>
      </c>
      <c r="AU381" s="2">
        <f t="shared" si="121"/>
        <v>0</v>
      </c>
      <c r="AV381" s="29">
        <f t="shared" si="121"/>
        <v>0</v>
      </c>
      <c r="AW381" s="30">
        <f t="shared" si="121"/>
        <v>2</v>
      </c>
      <c r="AX381" s="30">
        <f t="shared" si="121"/>
        <v>291.84999999999997</v>
      </c>
      <c r="AY381" s="77">
        <f t="shared" si="122"/>
        <v>0.1</v>
      </c>
      <c r="AZ381" s="144">
        <f t="shared" si="123"/>
        <v>0</v>
      </c>
      <c r="BA381" s="144" t="str">
        <f t="shared" si="123"/>
        <v/>
      </c>
      <c r="BB381" s="38" t="str">
        <f t="shared" si="123"/>
        <v/>
      </c>
      <c r="BC381" s="38" t="str">
        <f t="shared" si="124"/>
        <v/>
      </c>
      <c r="BD381" s="38">
        <f t="shared" si="124"/>
        <v>4.2291343949439257</v>
      </c>
      <c r="BE381" s="38" t="str">
        <f t="shared" si="124"/>
        <v/>
      </c>
      <c r="BF381" s="38" t="str">
        <f t="shared" si="124"/>
        <v/>
      </c>
      <c r="BG381" s="38" t="str">
        <f t="shared" si="124"/>
        <v/>
      </c>
      <c r="BH381" s="39" t="str">
        <f t="shared" si="124"/>
        <v/>
      </c>
      <c r="BI381" s="85">
        <f t="shared" si="124"/>
        <v>2</v>
      </c>
      <c r="BJ381" s="145" t="str">
        <f t="shared" si="124"/>
        <v/>
      </c>
      <c r="BK381" s="146">
        <f t="shared" si="125"/>
        <v>153.44181818181821</v>
      </c>
      <c r="BL381" s="96">
        <f t="shared" si="125"/>
        <v>97.283333333333317</v>
      </c>
      <c r="BM381" s="96" t="str">
        <f t="shared" si="125"/>
        <v/>
      </c>
      <c r="BN381" s="96" t="str">
        <f t="shared" si="125"/>
        <v/>
      </c>
      <c r="BO381" s="147" t="str">
        <f t="shared" si="125"/>
        <v/>
      </c>
      <c r="BP381" s="146">
        <f t="shared" si="126"/>
        <v>32.277999999999999</v>
      </c>
      <c r="BQ381" s="96">
        <f t="shared" si="126"/>
        <v>0</v>
      </c>
      <c r="BR381" s="96" t="str">
        <f t="shared" si="126"/>
        <v/>
      </c>
      <c r="BS381" s="96" t="str">
        <f t="shared" si="126"/>
        <v/>
      </c>
      <c r="BT381" s="147" t="str">
        <f t="shared" si="126"/>
        <v/>
      </c>
      <c r="BU381" s="119">
        <f t="shared" si="127"/>
        <v>121.16381818181821</v>
      </c>
      <c r="BV381" s="121">
        <f t="shared" si="127"/>
        <v>97.283333333333317</v>
      </c>
      <c r="BW381" s="121" t="str">
        <f t="shared" si="127"/>
        <v/>
      </c>
      <c r="BX381" s="120" t="str">
        <f t="shared" si="127"/>
        <v/>
      </c>
      <c r="BY381" s="121" t="str">
        <f t="shared" si="127"/>
        <v/>
      </c>
    </row>
    <row r="382" spans="1:77" ht="13.5" thickBot="1" x14ac:dyDescent="0.25">
      <c r="F382" s="78" t="s">
        <v>45</v>
      </c>
      <c r="G382" s="61"/>
      <c r="H382" s="43">
        <f>SUMIF($E$14:$E$377,$F382,H$14:H$377)</f>
        <v>6</v>
      </c>
      <c r="I382" s="44">
        <f t="shared" si="115"/>
        <v>1</v>
      </c>
      <c r="J382" s="44">
        <f t="shared" si="115"/>
        <v>0</v>
      </c>
      <c r="K382" s="44">
        <f t="shared" si="115"/>
        <v>0</v>
      </c>
      <c r="L382" s="44">
        <f t="shared" si="115"/>
        <v>0</v>
      </c>
      <c r="M382" s="44">
        <f t="shared" si="115"/>
        <v>694.56999999999994</v>
      </c>
      <c r="N382" s="44">
        <f t="shared" si="115"/>
        <v>692.92</v>
      </c>
      <c r="O382" s="44">
        <f t="shared" si="115"/>
        <v>0</v>
      </c>
      <c r="P382" s="44">
        <f t="shared" si="115"/>
        <v>0</v>
      </c>
      <c r="Q382" s="45">
        <f t="shared" si="115"/>
        <v>0</v>
      </c>
      <c r="R382" s="46">
        <f t="shared" si="116"/>
        <v>1</v>
      </c>
      <c r="S382" s="79">
        <f t="shared" si="117"/>
        <v>692.92</v>
      </c>
      <c r="T382" s="3"/>
      <c r="U382" s="42"/>
      <c r="V382" s="42"/>
      <c r="W382" s="42"/>
      <c r="X382" s="42"/>
      <c r="Y382" s="78" t="s">
        <v>45</v>
      </c>
      <c r="Z382" s="61"/>
      <c r="AA382" s="43">
        <f>SUMIF($H$35:$H$41,"&lt;&gt;0",AA$35:AA$41)</f>
        <v>4</v>
      </c>
      <c r="AB382" s="44">
        <f t="shared" ref="AB382:AJ382" si="130">SUMIF($R$35:$R$41,"&lt;&gt;0",AB$35:AB$41)</f>
        <v>0</v>
      </c>
      <c r="AC382" s="44">
        <f t="shared" si="130"/>
        <v>0</v>
      </c>
      <c r="AD382" s="44">
        <f t="shared" si="130"/>
        <v>0</v>
      </c>
      <c r="AE382" s="44">
        <f t="shared" si="130"/>
        <v>0</v>
      </c>
      <c r="AF382" s="44">
        <f t="shared" si="130"/>
        <v>232.25</v>
      </c>
      <c r="AG382" s="44">
        <f t="shared" si="130"/>
        <v>0</v>
      </c>
      <c r="AH382" s="44">
        <f t="shared" si="130"/>
        <v>0</v>
      </c>
      <c r="AI382" s="44">
        <f t="shared" si="130"/>
        <v>0</v>
      </c>
      <c r="AJ382" s="45">
        <f t="shared" si="130"/>
        <v>0</v>
      </c>
      <c r="AK382" s="46">
        <f t="shared" si="119"/>
        <v>0</v>
      </c>
      <c r="AL382" s="79">
        <f t="shared" si="120"/>
        <v>0</v>
      </c>
      <c r="AM382" s="43">
        <f t="shared" si="121"/>
        <v>2</v>
      </c>
      <c r="AN382" s="44">
        <f t="shared" si="121"/>
        <v>1</v>
      </c>
      <c r="AO382" s="44">
        <f t="shared" si="121"/>
        <v>0</v>
      </c>
      <c r="AP382" s="44">
        <f t="shared" si="121"/>
        <v>0</v>
      </c>
      <c r="AQ382" s="44">
        <f t="shared" si="121"/>
        <v>0</v>
      </c>
      <c r="AR382" s="44">
        <f t="shared" si="121"/>
        <v>462.31999999999994</v>
      </c>
      <c r="AS382" s="44">
        <f t="shared" si="121"/>
        <v>692.92</v>
      </c>
      <c r="AT382" s="44">
        <f t="shared" si="121"/>
        <v>0</v>
      </c>
      <c r="AU382" s="44">
        <f t="shared" si="121"/>
        <v>0</v>
      </c>
      <c r="AV382" s="45">
        <f t="shared" si="121"/>
        <v>0</v>
      </c>
      <c r="AW382" s="46">
        <f t="shared" si="121"/>
        <v>1</v>
      </c>
      <c r="AX382" s="46">
        <f t="shared" si="121"/>
        <v>692.92</v>
      </c>
      <c r="AY382" s="82">
        <f t="shared" si="122"/>
        <v>0.5</v>
      </c>
      <c r="AZ382" s="56" t="str">
        <f t="shared" si="123"/>
        <v/>
      </c>
      <c r="BA382" s="56" t="str">
        <f t="shared" si="123"/>
        <v/>
      </c>
      <c r="BB382" s="56" t="str">
        <f t="shared" si="123"/>
        <v/>
      </c>
      <c r="BC382" s="56" t="str">
        <f t="shared" si="124"/>
        <v/>
      </c>
      <c r="BD382" s="56">
        <f t="shared" si="124"/>
        <v>1.9906135629709363</v>
      </c>
      <c r="BE382" s="56" t="str">
        <f t="shared" si="124"/>
        <v/>
      </c>
      <c r="BF382" s="56" t="str">
        <f t="shared" si="124"/>
        <v/>
      </c>
      <c r="BG382" s="56" t="str">
        <f t="shared" si="124"/>
        <v/>
      </c>
      <c r="BH382" s="57" t="str">
        <f t="shared" si="124"/>
        <v/>
      </c>
      <c r="BI382" s="128" t="str">
        <f t="shared" si="124"/>
        <v/>
      </c>
      <c r="BJ382" s="148" t="str">
        <f t="shared" si="124"/>
        <v/>
      </c>
      <c r="BK382" s="149">
        <f t="shared" si="125"/>
        <v>115.76166666666666</v>
      </c>
      <c r="BL382" s="150">
        <f t="shared" si="125"/>
        <v>692.92</v>
      </c>
      <c r="BM382" s="150" t="str">
        <f t="shared" si="125"/>
        <v/>
      </c>
      <c r="BN382" s="150" t="str">
        <f t="shared" si="125"/>
        <v/>
      </c>
      <c r="BO382" s="151" t="str">
        <f t="shared" si="125"/>
        <v/>
      </c>
      <c r="BP382" s="149">
        <f t="shared" si="126"/>
        <v>58.0625</v>
      </c>
      <c r="BQ382" s="150" t="str">
        <f t="shared" si="126"/>
        <v/>
      </c>
      <c r="BR382" s="150" t="str">
        <f t="shared" si="126"/>
        <v/>
      </c>
      <c r="BS382" s="150" t="str">
        <f t="shared" si="126"/>
        <v/>
      </c>
      <c r="BT382" s="151" t="str">
        <f t="shared" si="126"/>
        <v/>
      </c>
      <c r="BU382" s="122">
        <f t="shared" si="127"/>
        <v>57.699166666666656</v>
      </c>
      <c r="BV382" s="124" t="str">
        <f t="shared" si="127"/>
        <v/>
      </c>
      <c r="BW382" s="124" t="str">
        <f t="shared" si="127"/>
        <v/>
      </c>
      <c r="BX382" s="123" t="str">
        <f t="shared" si="127"/>
        <v/>
      </c>
      <c r="BY382" s="124" t="str">
        <f t="shared" si="127"/>
        <v/>
      </c>
    </row>
    <row r="383" spans="1:77" x14ac:dyDescent="0.2">
      <c r="A383" t="s">
        <v>46</v>
      </c>
      <c r="B383" t="s">
        <v>46</v>
      </c>
      <c r="C383" t="s">
        <v>47</v>
      </c>
      <c r="D383" t="s">
        <v>47</v>
      </c>
      <c r="F383" s="83" t="s">
        <v>48</v>
      </c>
      <c r="G383" s="60"/>
      <c r="H383" s="32">
        <f t="shared" ref="H383:Q383" si="131">SUM(H379:H382)</f>
        <v>42</v>
      </c>
      <c r="I383" s="5">
        <f>SUM(I379:I382)</f>
        <v>13</v>
      </c>
      <c r="J383" s="5">
        <f>SUM(J379:J382)</f>
        <v>0</v>
      </c>
      <c r="K383" s="5">
        <f t="shared" si="131"/>
        <v>0</v>
      </c>
      <c r="L383" s="5">
        <f t="shared" si="131"/>
        <v>0</v>
      </c>
      <c r="M383" s="5">
        <f t="shared" si="131"/>
        <v>5561.0399999999991</v>
      </c>
      <c r="N383" s="5">
        <f>SUM(N379:N382)</f>
        <v>2422.1799999999998</v>
      </c>
      <c r="O383" s="5">
        <f>SUM(O379:O382)</f>
        <v>0</v>
      </c>
      <c r="P383" s="5">
        <f t="shared" si="131"/>
        <v>0</v>
      </c>
      <c r="Q383" s="33">
        <f t="shared" si="131"/>
        <v>0</v>
      </c>
      <c r="R383" s="74">
        <f t="shared" si="116"/>
        <v>13</v>
      </c>
      <c r="S383" s="74">
        <f t="shared" si="117"/>
        <v>2422.1799999999998</v>
      </c>
      <c r="T383" s="3" t="s">
        <v>49</v>
      </c>
      <c r="U383" t="s">
        <v>49</v>
      </c>
      <c r="V383" t="s">
        <v>47</v>
      </c>
      <c r="W383" t="s">
        <v>47</v>
      </c>
      <c r="Y383" s="83" t="s">
        <v>48</v>
      </c>
      <c r="Z383" s="60"/>
      <c r="AA383" s="32">
        <f t="shared" ref="AA383:AJ383" si="132">SUM(AA379:AA382)</f>
        <v>39</v>
      </c>
      <c r="AB383" s="5">
        <f>SUM(AB379:AB382)</f>
        <v>5</v>
      </c>
      <c r="AC383" s="5">
        <f>SUM(AC379:AC382)</f>
        <v>0</v>
      </c>
      <c r="AD383" s="5">
        <f t="shared" si="132"/>
        <v>0</v>
      </c>
      <c r="AE383" s="5">
        <f t="shared" si="132"/>
        <v>0</v>
      </c>
      <c r="AF383" s="5">
        <f t="shared" si="132"/>
        <v>1891.09</v>
      </c>
      <c r="AG383" s="5">
        <f>SUM(AG379:AG382)</f>
        <v>256.96999999999997</v>
      </c>
      <c r="AH383" s="5">
        <f>SUM(AH379:AH382)</f>
        <v>0</v>
      </c>
      <c r="AI383" s="5">
        <f t="shared" si="132"/>
        <v>0</v>
      </c>
      <c r="AJ383" s="33">
        <f t="shared" si="132"/>
        <v>0</v>
      </c>
      <c r="AK383" s="74">
        <f t="shared" si="119"/>
        <v>5</v>
      </c>
      <c r="AL383" s="74">
        <f t="shared" si="120"/>
        <v>256.96999999999997</v>
      </c>
      <c r="AM383" s="28">
        <f t="shared" si="121"/>
        <v>3</v>
      </c>
      <c r="AN383" s="2">
        <f t="shared" si="121"/>
        <v>8</v>
      </c>
      <c r="AO383" s="2">
        <f t="shared" si="121"/>
        <v>0</v>
      </c>
      <c r="AP383" s="2">
        <f t="shared" si="121"/>
        <v>0</v>
      </c>
      <c r="AQ383" s="2">
        <f t="shared" si="121"/>
        <v>0</v>
      </c>
      <c r="AR383" s="2">
        <f t="shared" si="121"/>
        <v>3669.9499999999989</v>
      </c>
      <c r="AS383" s="2">
        <f t="shared" si="121"/>
        <v>2165.21</v>
      </c>
      <c r="AT383" s="2">
        <f t="shared" si="121"/>
        <v>0</v>
      </c>
      <c r="AU383" s="2">
        <f t="shared" si="121"/>
        <v>0</v>
      </c>
      <c r="AV383" s="29">
        <f t="shared" si="121"/>
        <v>0</v>
      </c>
      <c r="AW383" s="30">
        <f t="shared" si="121"/>
        <v>8</v>
      </c>
      <c r="AX383" s="30">
        <f t="shared" si="121"/>
        <v>2165.21</v>
      </c>
      <c r="AY383" s="77">
        <f t="shared" si="122"/>
        <v>7.6923076923076927E-2</v>
      </c>
      <c r="AZ383" s="144">
        <f t="shared" si="123"/>
        <v>51.393999999999991</v>
      </c>
      <c r="BA383" s="144" t="str">
        <f t="shared" si="123"/>
        <v/>
      </c>
      <c r="BB383" s="38" t="str">
        <f t="shared" si="123"/>
        <v/>
      </c>
      <c r="BC383" s="38" t="str">
        <f t="shared" si="124"/>
        <v/>
      </c>
      <c r="BD383" s="38">
        <f t="shared" si="124"/>
        <v>1.9406532740377238</v>
      </c>
      <c r="BE383" s="38">
        <f t="shared" si="124"/>
        <v>8.4259252052768812</v>
      </c>
      <c r="BF383" s="38" t="str">
        <f t="shared" si="124"/>
        <v/>
      </c>
      <c r="BG383" s="38" t="str">
        <f t="shared" si="124"/>
        <v/>
      </c>
      <c r="BH383" s="39" t="str">
        <f t="shared" si="124"/>
        <v/>
      </c>
      <c r="BI383" s="85">
        <f t="shared" si="124"/>
        <v>1.6</v>
      </c>
      <c r="BJ383" s="145">
        <f t="shared" si="124"/>
        <v>8.4259252052768812</v>
      </c>
      <c r="BK383" s="146">
        <f t="shared" si="125"/>
        <v>132.40571428571425</v>
      </c>
      <c r="BL383" s="96">
        <f t="shared" si="125"/>
        <v>186.32153846153844</v>
      </c>
      <c r="BM383" s="96" t="str">
        <f t="shared" si="125"/>
        <v/>
      </c>
      <c r="BN383" s="96" t="str">
        <f t="shared" si="125"/>
        <v/>
      </c>
      <c r="BO383" s="147" t="str">
        <f t="shared" si="125"/>
        <v/>
      </c>
      <c r="BP383" s="141">
        <f t="shared" si="126"/>
        <v>48.489487179487178</v>
      </c>
      <c r="BQ383" s="142">
        <f t="shared" si="126"/>
        <v>51.393999999999991</v>
      </c>
      <c r="BR383" s="142" t="str">
        <f t="shared" si="126"/>
        <v/>
      </c>
      <c r="BS383" s="142" t="str">
        <f t="shared" si="126"/>
        <v/>
      </c>
      <c r="BT383" s="143" t="str">
        <f t="shared" si="126"/>
        <v/>
      </c>
      <c r="BU383" s="119">
        <f t="shared" si="127"/>
        <v>83.916227106227069</v>
      </c>
      <c r="BV383" s="121">
        <f t="shared" si="127"/>
        <v>134.92753846153846</v>
      </c>
      <c r="BW383" s="121" t="str">
        <f t="shared" si="127"/>
        <v/>
      </c>
      <c r="BX383" s="120" t="str">
        <f t="shared" si="127"/>
        <v/>
      </c>
      <c r="BY383" s="121" t="str">
        <f t="shared" si="127"/>
        <v/>
      </c>
    </row>
    <row r="384" spans="1:77" ht="13.5" thickBot="1" x14ac:dyDescent="0.25">
      <c r="A384" t="s">
        <v>46</v>
      </c>
      <c r="B384" t="s">
        <v>46</v>
      </c>
      <c r="C384" t="s">
        <v>47</v>
      </c>
      <c r="D384" t="s">
        <v>47</v>
      </c>
      <c r="F384" s="78" t="s">
        <v>50</v>
      </c>
      <c r="G384" s="61"/>
      <c r="H384" s="48">
        <f>SUMIFS(H$7:H$377,$B$7:$B$377,$B384,$D$7:$D$377,$D384)</f>
        <v>41</v>
      </c>
      <c r="I384" s="49">
        <f t="shared" ref="I384:Q384" si="133">SUMIFS(I$7:I$377,$B$7:$B$377,$B384,$D$7:$D$377,$D384)</f>
        <v>14</v>
      </c>
      <c r="J384" s="49">
        <f t="shared" si="133"/>
        <v>0</v>
      </c>
      <c r="K384" s="49">
        <f t="shared" si="133"/>
        <v>0</v>
      </c>
      <c r="L384" s="49">
        <f t="shared" si="133"/>
        <v>0</v>
      </c>
      <c r="M384" s="49">
        <f t="shared" si="133"/>
        <v>4918.5</v>
      </c>
      <c r="N384" s="49">
        <f t="shared" si="133"/>
        <v>2575.2400000000002</v>
      </c>
      <c r="O384" s="49">
        <f t="shared" si="133"/>
        <v>0</v>
      </c>
      <c r="P384" s="49">
        <f t="shared" si="133"/>
        <v>0</v>
      </c>
      <c r="Q384" s="50">
        <f t="shared" si="133"/>
        <v>0</v>
      </c>
      <c r="R384" s="79">
        <f t="shared" si="116"/>
        <v>14</v>
      </c>
      <c r="S384" s="79">
        <f t="shared" si="117"/>
        <v>2575.2400000000002</v>
      </c>
      <c r="T384" s="3" t="s">
        <v>49</v>
      </c>
      <c r="U384" s="42" t="s">
        <v>49</v>
      </c>
      <c r="V384" s="42" t="s">
        <v>47</v>
      </c>
      <c r="W384" s="42" t="s">
        <v>47</v>
      </c>
      <c r="X384" s="42"/>
      <c r="Y384" s="78" t="s">
        <v>50</v>
      </c>
      <c r="Z384" s="61"/>
      <c r="AA384" s="48">
        <f>SUMIFS(AA$7:AA$377,$H$7:$H$377,"&lt;&gt;0",$U$7:$U$377,$U384,$W$7:$W$377,$W384)</f>
        <v>34</v>
      </c>
      <c r="AB384" s="49">
        <f t="shared" ref="AB384:AJ384" si="134">SUMIFS(AB$7:AB$377,$R$7:$R$377,"&lt;&gt;0",$U$7:$U$377,$U384,$W$7:$W$377,$W384)</f>
        <v>5</v>
      </c>
      <c r="AC384" s="49">
        <f t="shared" si="134"/>
        <v>0</v>
      </c>
      <c r="AD384" s="49">
        <f t="shared" si="134"/>
        <v>0</v>
      </c>
      <c r="AE384" s="49">
        <f t="shared" si="134"/>
        <v>0</v>
      </c>
      <c r="AF384" s="49">
        <f t="shared" si="134"/>
        <v>1901.9</v>
      </c>
      <c r="AG384" s="49">
        <f t="shared" si="134"/>
        <v>256.96999999999997</v>
      </c>
      <c r="AH384" s="49">
        <f t="shared" si="134"/>
        <v>0</v>
      </c>
      <c r="AI384" s="49">
        <f t="shared" si="134"/>
        <v>0</v>
      </c>
      <c r="AJ384" s="50">
        <f t="shared" si="134"/>
        <v>0</v>
      </c>
      <c r="AK384" s="79">
        <f t="shared" si="119"/>
        <v>5</v>
      </c>
      <c r="AL384" s="79">
        <f t="shared" si="120"/>
        <v>256.96999999999997</v>
      </c>
      <c r="AM384" s="43">
        <f t="shared" si="121"/>
        <v>7</v>
      </c>
      <c r="AN384" s="44">
        <f t="shared" si="121"/>
        <v>9</v>
      </c>
      <c r="AO384" s="44">
        <f t="shared" si="121"/>
        <v>0</v>
      </c>
      <c r="AP384" s="44">
        <f t="shared" si="121"/>
        <v>0</v>
      </c>
      <c r="AQ384" s="44">
        <f t="shared" si="121"/>
        <v>0</v>
      </c>
      <c r="AR384" s="44">
        <f t="shared" si="121"/>
        <v>3016.6</v>
      </c>
      <c r="AS384" s="44">
        <f t="shared" si="121"/>
        <v>2318.2700000000004</v>
      </c>
      <c r="AT384" s="44">
        <f t="shared" si="121"/>
        <v>0</v>
      </c>
      <c r="AU384" s="44">
        <f t="shared" si="121"/>
        <v>0</v>
      </c>
      <c r="AV384" s="45">
        <f t="shared" si="121"/>
        <v>0</v>
      </c>
      <c r="AW384" s="46">
        <f t="shared" si="121"/>
        <v>9</v>
      </c>
      <c r="AX384" s="46">
        <f t="shared" si="121"/>
        <v>2318.2700000000004</v>
      </c>
      <c r="AY384" s="82">
        <f t="shared" si="122"/>
        <v>0.20588235294117646</v>
      </c>
      <c r="AZ384" s="56">
        <f t="shared" si="123"/>
        <v>51.393999999999991</v>
      </c>
      <c r="BA384" s="56" t="str">
        <f t="shared" si="123"/>
        <v/>
      </c>
      <c r="BB384" s="56" t="str">
        <f t="shared" si="123"/>
        <v/>
      </c>
      <c r="BC384" s="56" t="str">
        <f t="shared" si="124"/>
        <v/>
      </c>
      <c r="BD384" s="56">
        <f t="shared" si="124"/>
        <v>1.5860981124139018</v>
      </c>
      <c r="BE384" s="56">
        <f t="shared" si="124"/>
        <v>9.0215589368408793</v>
      </c>
      <c r="BF384" s="56" t="str">
        <f t="shared" si="124"/>
        <v/>
      </c>
      <c r="BG384" s="56" t="str">
        <f t="shared" si="124"/>
        <v/>
      </c>
      <c r="BH384" s="57" t="str">
        <f t="shared" si="124"/>
        <v/>
      </c>
      <c r="BI384" s="128">
        <f t="shared" si="124"/>
        <v>1.8</v>
      </c>
      <c r="BJ384" s="148">
        <f t="shared" si="124"/>
        <v>9.0215589368408793</v>
      </c>
      <c r="BK384" s="149">
        <f t="shared" si="125"/>
        <v>119.96341463414635</v>
      </c>
      <c r="BL384" s="150">
        <f t="shared" si="125"/>
        <v>183.9457142857143</v>
      </c>
      <c r="BM384" s="150" t="str">
        <f t="shared" si="125"/>
        <v/>
      </c>
      <c r="BN384" s="150" t="str">
        <f t="shared" si="125"/>
        <v/>
      </c>
      <c r="BO384" s="151" t="str">
        <f t="shared" si="125"/>
        <v/>
      </c>
      <c r="BP384" s="149">
        <f t="shared" si="126"/>
        <v>55.938235294117646</v>
      </c>
      <c r="BQ384" s="150">
        <f t="shared" si="126"/>
        <v>51.393999999999991</v>
      </c>
      <c r="BR384" s="150" t="str">
        <f t="shared" si="126"/>
        <v/>
      </c>
      <c r="BS384" s="150" t="str">
        <f t="shared" si="126"/>
        <v/>
      </c>
      <c r="BT384" s="151" t="str">
        <f t="shared" si="126"/>
        <v/>
      </c>
      <c r="BU384" s="122">
        <f t="shared" si="127"/>
        <v>64.0251793400287</v>
      </c>
      <c r="BV384" s="124">
        <f t="shared" si="127"/>
        <v>132.5517142857143</v>
      </c>
      <c r="BW384" s="124" t="str">
        <f t="shared" si="127"/>
        <v/>
      </c>
      <c r="BX384" s="123" t="str">
        <f t="shared" si="127"/>
        <v/>
      </c>
      <c r="BY384" s="124" t="str">
        <f t="shared" si="127"/>
        <v/>
      </c>
    </row>
    <row r="385" spans="1:77" ht="13.5" thickBot="1" x14ac:dyDescent="0.25">
      <c r="R385" s="1"/>
      <c r="T385" s="3"/>
      <c r="AK385" s="1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3"/>
      <c r="AX385" s="3"/>
      <c r="AY385" s="38"/>
      <c r="AZ385" s="38"/>
      <c r="BA385" s="38"/>
      <c r="BB385" s="38"/>
      <c r="BC385" s="38"/>
      <c r="BD385" s="38"/>
      <c r="BE385" s="38"/>
      <c r="BF385" s="38"/>
      <c r="BG385" s="38"/>
      <c r="BH385" s="38"/>
      <c r="BI385" s="85"/>
      <c r="BJ385" s="85"/>
      <c r="BK385" s="96" t="str">
        <f t="shared" si="125"/>
        <v/>
      </c>
      <c r="BL385" s="96" t="str">
        <f t="shared" si="125"/>
        <v/>
      </c>
      <c r="BM385" s="96" t="str">
        <f t="shared" si="125"/>
        <v/>
      </c>
      <c r="BN385" s="96" t="str">
        <f t="shared" si="125"/>
        <v/>
      </c>
      <c r="BO385" s="96" t="str">
        <f t="shared" si="125"/>
        <v/>
      </c>
      <c r="BP385" s="96" t="str">
        <f t="shared" si="126"/>
        <v/>
      </c>
      <c r="BQ385" s="96" t="str">
        <f t="shared" si="126"/>
        <v/>
      </c>
      <c r="BR385" s="96" t="str">
        <f t="shared" si="126"/>
        <v/>
      </c>
      <c r="BS385" s="96" t="str">
        <f t="shared" si="126"/>
        <v/>
      </c>
      <c r="BT385" s="96" t="str">
        <f t="shared" si="126"/>
        <v/>
      </c>
    </row>
    <row r="386" spans="1:77" x14ac:dyDescent="0.2">
      <c r="F386" s="62" t="s">
        <v>51</v>
      </c>
      <c r="G386" s="63"/>
      <c r="H386" s="64">
        <f>SUMIF($E$14:$E$377,$F386,$H$14:$H$377)</f>
        <v>11</v>
      </c>
      <c r="I386" s="65">
        <f t="shared" ref="I386:Q390" si="135">SUMIF($E$14:$E$377,$F386,I$14:I$377)</f>
        <v>2</v>
      </c>
      <c r="J386" s="65">
        <f t="shared" si="135"/>
        <v>0</v>
      </c>
      <c r="K386" s="65">
        <f t="shared" si="135"/>
        <v>0</v>
      </c>
      <c r="L386" s="65">
        <f t="shared" si="135"/>
        <v>0</v>
      </c>
      <c r="M386" s="65">
        <f t="shared" si="135"/>
        <v>1006.1000000000001</v>
      </c>
      <c r="N386" s="65">
        <f t="shared" si="135"/>
        <v>257.85000000000002</v>
      </c>
      <c r="O386" s="65">
        <f t="shared" si="135"/>
        <v>0</v>
      </c>
      <c r="P386" s="65">
        <f t="shared" si="135"/>
        <v>0</v>
      </c>
      <c r="Q386" s="86">
        <f t="shared" si="135"/>
        <v>0</v>
      </c>
      <c r="R386" s="69">
        <f t="shared" ref="R386:R392" si="136">SUM(I386:L386)</f>
        <v>2</v>
      </c>
      <c r="S386" s="95">
        <f t="shared" ref="S386:S392" si="137">SUM(N386:Q386)</f>
        <v>257.85000000000002</v>
      </c>
      <c r="T386" s="3"/>
      <c r="U386" s="67"/>
      <c r="V386" s="67"/>
      <c r="W386" s="67"/>
      <c r="X386" s="67"/>
      <c r="Y386" s="62" t="s">
        <v>51</v>
      </c>
      <c r="Z386" s="63"/>
      <c r="AA386" s="65">
        <f>SUMIF($H$42:$H$48,"&lt;&gt;0",AA$42:AA$48)</f>
        <v>8</v>
      </c>
      <c r="AB386" s="65">
        <f t="shared" ref="AB386:AJ386" si="138">SUMIF($R$42:$R$48,"&lt;&gt;0",AB$42:AB$48)</f>
        <v>0</v>
      </c>
      <c r="AC386" s="65">
        <f t="shared" si="138"/>
        <v>0</v>
      </c>
      <c r="AD386" s="65">
        <f t="shared" si="138"/>
        <v>0</v>
      </c>
      <c r="AE386" s="65">
        <f t="shared" si="138"/>
        <v>0</v>
      </c>
      <c r="AF386" s="65">
        <f t="shared" si="138"/>
        <v>856.78</v>
      </c>
      <c r="AG386" s="65">
        <f t="shared" si="138"/>
        <v>0</v>
      </c>
      <c r="AH386" s="65">
        <f t="shared" si="138"/>
        <v>0</v>
      </c>
      <c r="AI386" s="65">
        <f t="shared" si="138"/>
        <v>0</v>
      </c>
      <c r="AJ386" s="86">
        <f t="shared" si="138"/>
        <v>0</v>
      </c>
      <c r="AK386" s="69">
        <f t="shared" ref="AK386:AK392" si="139">SUM(AB386:AE386)</f>
        <v>0</v>
      </c>
      <c r="AL386" s="95">
        <f t="shared" ref="AL386:AL392" si="140">SUM(AG386:AJ386)</f>
        <v>0</v>
      </c>
      <c r="AM386" s="65">
        <f t="shared" ref="AM386:AX392" si="141">+H386-AA386</f>
        <v>3</v>
      </c>
      <c r="AN386" s="65">
        <f t="shared" si="141"/>
        <v>2</v>
      </c>
      <c r="AO386" s="65">
        <f t="shared" si="141"/>
        <v>0</v>
      </c>
      <c r="AP386" s="65">
        <f t="shared" si="141"/>
        <v>0</v>
      </c>
      <c r="AQ386" s="65">
        <f t="shared" si="141"/>
        <v>0</v>
      </c>
      <c r="AR386" s="65">
        <f t="shared" si="141"/>
        <v>149.32000000000016</v>
      </c>
      <c r="AS386" s="65">
        <f t="shared" si="141"/>
        <v>257.85000000000002</v>
      </c>
      <c r="AT386" s="65">
        <f t="shared" si="141"/>
        <v>0</v>
      </c>
      <c r="AU386" s="65">
        <f t="shared" si="141"/>
        <v>0</v>
      </c>
      <c r="AV386" s="86">
        <f t="shared" si="141"/>
        <v>0</v>
      </c>
      <c r="AW386" s="69">
        <f t="shared" si="141"/>
        <v>2</v>
      </c>
      <c r="AX386" s="87">
        <f t="shared" si="141"/>
        <v>257.85000000000002</v>
      </c>
      <c r="AY386" s="70">
        <f t="shared" ref="AY386:AY392" si="142">IFERROR(AM386/AA386,"")</f>
        <v>0.375</v>
      </c>
      <c r="AZ386" s="70" t="str">
        <f t="shared" ref="AZ386:BB392" si="143">IFERROR(AL386/AB386,"")</f>
        <v/>
      </c>
      <c r="BA386" s="70" t="str">
        <f t="shared" si="143"/>
        <v/>
      </c>
      <c r="BB386" s="70" t="str">
        <f t="shared" si="143"/>
        <v/>
      </c>
      <c r="BC386" s="70" t="str">
        <f t="shared" ref="BC386:BJ392" si="144">IFERROR(AQ386/AE386,"")</f>
        <v/>
      </c>
      <c r="BD386" s="70">
        <f t="shared" si="144"/>
        <v>0.17428044538854801</v>
      </c>
      <c r="BE386" s="70" t="str">
        <f t="shared" si="144"/>
        <v/>
      </c>
      <c r="BF386" s="70" t="str">
        <f t="shared" si="144"/>
        <v/>
      </c>
      <c r="BG386" s="70" t="str">
        <f t="shared" si="144"/>
        <v/>
      </c>
      <c r="BH386" s="70" t="str">
        <f t="shared" si="144"/>
        <v/>
      </c>
      <c r="BI386" s="71" t="str">
        <f t="shared" si="144"/>
        <v/>
      </c>
      <c r="BJ386" s="71" t="str">
        <f t="shared" si="144"/>
        <v/>
      </c>
      <c r="BK386" s="141">
        <f t="shared" si="125"/>
        <v>91.463636363636382</v>
      </c>
      <c r="BL386" s="142">
        <f t="shared" si="125"/>
        <v>128.92500000000001</v>
      </c>
      <c r="BM386" s="142" t="str">
        <f t="shared" si="125"/>
        <v/>
      </c>
      <c r="BN386" s="142" t="str">
        <f t="shared" si="125"/>
        <v/>
      </c>
      <c r="BO386" s="143" t="str">
        <f t="shared" si="125"/>
        <v/>
      </c>
      <c r="BP386" s="141">
        <f t="shared" si="126"/>
        <v>107.0975</v>
      </c>
      <c r="BQ386" s="142" t="str">
        <f t="shared" si="126"/>
        <v/>
      </c>
      <c r="BR386" s="142" t="str">
        <f t="shared" si="126"/>
        <v/>
      </c>
      <c r="BS386" s="142" t="str">
        <f t="shared" si="126"/>
        <v/>
      </c>
      <c r="BT386" s="143" t="str">
        <f t="shared" si="126"/>
        <v/>
      </c>
      <c r="BU386" s="141">
        <f t="shared" ref="BU386:BY392" si="145">IFERROR(BK386-BP386,"")</f>
        <v>-15.633863636363614</v>
      </c>
      <c r="BV386" s="143" t="str">
        <f t="shared" si="145"/>
        <v/>
      </c>
      <c r="BW386" s="143" t="str">
        <f t="shared" si="145"/>
        <v/>
      </c>
      <c r="BX386" s="142" t="str">
        <f t="shared" si="145"/>
        <v/>
      </c>
      <c r="BY386" s="143" t="str">
        <f t="shared" si="145"/>
        <v/>
      </c>
    </row>
    <row r="387" spans="1:77" x14ac:dyDescent="0.2">
      <c r="F387" s="73" t="s">
        <v>52</v>
      </c>
      <c r="G387" s="60"/>
      <c r="H387" s="28">
        <f>SUMIF($E$14:$E$377,$F387,H$14:H$377)</f>
        <v>7</v>
      </c>
      <c r="I387" s="138">
        <f t="shared" si="135"/>
        <v>3</v>
      </c>
      <c r="J387" s="138">
        <f t="shared" si="135"/>
        <v>0</v>
      </c>
      <c r="K387" s="2">
        <f t="shared" si="135"/>
        <v>0</v>
      </c>
      <c r="L387" s="2">
        <f t="shared" si="135"/>
        <v>0</v>
      </c>
      <c r="M387" s="2">
        <f t="shared" si="135"/>
        <v>1010.6700000000001</v>
      </c>
      <c r="N387" s="2">
        <f t="shared" si="135"/>
        <v>860.62</v>
      </c>
      <c r="O387" s="2">
        <f t="shared" si="135"/>
        <v>0</v>
      </c>
      <c r="P387" s="2">
        <f t="shared" si="135"/>
        <v>0</v>
      </c>
      <c r="Q387" s="29">
        <f t="shared" si="135"/>
        <v>0</v>
      </c>
      <c r="R387" s="30">
        <f t="shared" si="136"/>
        <v>3</v>
      </c>
      <c r="S387" s="34">
        <f t="shared" si="137"/>
        <v>860.62</v>
      </c>
      <c r="T387" s="3"/>
      <c r="Y387" s="73" t="s">
        <v>52</v>
      </c>
      <c r="Z387" s="60"/>
      <c r="AA387" s="2">
        <f>SUMIF($H$49:$H$55,"&lt;&gt;0",AA$49:AA$55)</f>
        <v>10</v>
      </c>
      <c r="AB387" s="2">
        <f t="shared" ref="AB387:AJ387" si="146">SUMIF($R$49:$R$55,"&lt;&gt;0",AB$49:AB$55)</f>
        <v>0</v>
      </c>
      <c r="AC387" s="2">
        <f t="shared" si="146"/>
        <v>0</v>
      </c>
      <c r="AD387" s="2">
        <f t="shared" si="146"/>
        <v>0</v>
      </c>
      <c r="AE387" s="2">
        <f t="shared" si="146"/>
        <v>0</v>
      </c>
      <c r="AF387" s="2">
        <f t="shared" si="146"/>
        <v>335.88</v>
      </c>
      <c r="AG387" s="2">
        <f t="shared" si="146"/>
        <v>0</v>
      </c>
      <c r="AH387" s="2">
        <f t="shared" si="146"/>
        <v>0</v>
      </c>
      <c r="AI387" s="2">
        <f t="shared" si="146"/>
        <v>0</v>
      </c>
      <c r="AJ387" s="29">
        <f t="shared" si="146"/>
        <v>0</v>
      </c>
      <c r="AK387" s="30">
        <f t="shared" si="139"/>
        <v>0</v>
      </c>
      <c r="AL387" s="34">
        <f t="shared" si="140"/>
        <v>0</v>
      </c>
      <c r="AM387" s="2">
        <f t="shared" si="141"/>
        <v>-3</v>
      </c>
      <c r="AN387" s="2">
        <f t="shared" si="141"/>
        <v>3</v>
      </c>
      <c r="AO387" s="2">
        <f t="shared" si="141"/>
        <v>0</v>
      </c>
      <c r="AP387" s="2">
        <f t="shared" si="141"/>
        <v>0</v>
      </c>
      <c r="AQ387" s="2">
        <f t="shared" si="141"/>
        <v>0</v>
      </c>
      <c r="AR387" s="2">
        <f t="shared" si="141"/>
        <v>674.79000000000008</v>
      </c>
      <c r="AS387" s="2">
        <f t="shared" si="141"/>
        <v>860.62</v>
      </c>
      <c r="AT387" s="2">
        <f t="shared" si="141"/>
        <v>0</v>
      </c>
      <c r="AU387" s="2">
        <f t="shared" si="141"/>
        <v>0</v>
      </c>
      <c r="AV387" s="29">
        <f t="shared" si="141"/>
        <v>0</v>
      </c>
      <c r="AW387" s="30">
        <f t="shared" si="141"/>
        <v>3</v>
      </c>
      <c r="AX387" s="31">
        <f t="shared" si="141"/>
        <v>860.62</v>
      </c>
      <c r="AY387" s="38">
        <f t="shared" si="142"/>
        <v>-0.3</v>
      </c>
      <c r="AZ387" s="38" t="str">
        <f t="shared" si="143"/>
        <v/>
      </c>
      <c r="BA387" s="38" t="str">
        <f t="shared" si="143"/>
        <v/>
      </c>
      <c r="BB387" s="38" t="str">
        <f t="shared" si="143"/>
        <v/>
      </c>
      <c r="BC387" s="38" t="str">
        <f t="shared" si="144"/>
        <v/>
      </c>
      <c r="BD387" s="38">
        <f t="shared" si="144"/>
        <v>2.0090210789567706</v>
      </c>
      <c r="BE387" s="38" t="str">
        <f t="shared" si="144"/>
        <v/>
      </c>
      <c r="BF387" s="38" t="str">
        <f t="shared" si="144"/>
        <v/>
      </c>
      <c r="BG387" s="38" t="str">
        <f t="shared" si="144"/>
        <v/>
      </c>
      <c r="BH387" s="38" t="str">
        <f t="shared" si="144"/>
        <v/>
      </c>
      <c r="BI387" s="76" t="str">
        <f t="shared" si="144"/>
        <v/>
      </c>
      <c r="BJ387" s="76" t="str">
        <f t="shared" si="144"/>
        <v/>
      </c>
      <c r="BK387" s="146">
        <f t="shared" si="125"/>
        <v>144.38142857142859</v>
      </c>
      <c r="BL387" s="96">
        <f t="shared" si="125"/>
        <v>286.87333333333333</v>
      </c>
      <c r="BM387" s="96" t="str">
        <f t="shared" si="125"/>
        <v/>
      </c>
      <c r="BN387" s="96" t="str">
        <f t="shared" si="125"/>
        <v/>
      </c>
      <c r="BO387" s="147" t="str">
        <f t="shared" si="125"/>
        <v/>
      </c>
      <c r="BP387" s="146">
        <f t="shared" si="126"/>
        <v>33.588000000000001</v>
      </c>
      <c r="BQ387" s="96" t="str">
        <f t="shared" si="126"/>
        <v/>
      </c>
      <c r="BR387" s="96" t="str">
        <f t="shared" si="126"/>
        <v/>
      </c>
      <c r="BS387" s="96" t="str">
        <f t="shared" si="126"/>
        <v/>
      </c>
      <c r="BT387" s="147" t="str">
        <f t="shared" si="126"/>
        <v/>
      </c>
      <c r="BU387" s="146">
        <f t="shared" si="145"/>
        <v>110.79342857142859</v>
      </c>
      <c r="BV387" s="147" t="str">
        <f t="shared" si="145"/>
        <v/>
      </c>
      <c r="BW387" s="147" t="str">
        <f t="shared" si="145"/>
        <v/>
      </c>
      <c r="BX387" s="96" t="str">
        <f t="shared" si="145"/>
        <v/>
      </c>
      <c r="BY387" s="147" t="str">
        <f t="shared" si="145"/>
        <v/>
      </c>
    </row>
    <row r="388" spans="1:77" x14ac:dyDescent="0.2">
      <c r="F388" s="73" t="s">
        <v>53</v>
      </c>
      <c r="G388" s="60"/>
      <c r="H388" s="28">
        <f>SUMIF($E$14:$E$377,$F388,H$14:H$377)</f>
        <v>9</v>
      </c>
      <c r="I388" s="138">
        <f t="shared" si="135"/>
        <v>4</v>
      </c>
      <c r="J388" s="138">
        <f t="shared" si="135"/>
        <v>0</v>
      </c>
      <c r="K388" s="2">
        <f t="shared" si="135"/>
        <v>0</v>
      </c>
      <c r="L388" s="2">
        <f t="shared" si="135"/>
        <v>0</v>
      </c>
      <c r="M388" s="2">
        <f t="shared" si="135"/>
        <v>876.21</v>
      </c>
      <c r="N388" s="2">
        <f t="shared" si="135"/>
        <v>750.79</v>
      </c>
      <c r="O388" s="2">
        <f t="shared" si="135"/>
        <v>0</v>
      </c>
      <c r="P388" s="2">
        <f t="shared" si="135"/>
        <v>0</v>
      </c>
      <c r="Q388" s="29">
        <f t="shared" si="135"/>
        <v>0</v>
      </c>
      <c r="R388" s="30">
        <f t="shared" si="136"/>
        <v>4</v>
      </c>
      <c r="S388" s="34">
        <f t="shared" si="137"/>
        <v>750.79</v>
      </c>
      <c r="T388" s="3"/>
      <c r="Y388" s="73" t="s">
        <v>53</v>
      </c>
      <c r="Z388" s="60"/>
      <c r="AA388" s="2">
        <f>SUMIF($H$56:$H$62,"&lt;&gt;0",AA$56:AA$62)</f>
        <v>10</v>
      </c>
      <c r="AB388" s="2">
        <f t="shared" ref="AB388:AJ388" si="147">SUMIF($R$56:$R$62,"&lt;&gt;0",AB$56:AB$62)</f>
        <v>0</v>
      </c>
      <c r="AC388" s="2">
        <f t="shared" si="147"/>
        <v>0</v>
      </c>
      <c r="AD388" s="2">
        <f t="shared" si="147"/>
        <v>0</v>
      </c>
      <c r="AE388" s="2">
        <f t="shared" si="147"/>
        <v>0</v>
      </c>
      <c r="AF388" s="2">
        <f t="shared" si="147"/>
        <v>580.74</v>
      </c>
      <c r="AG388" s="2">
        <f t="shared" si="147"/>
        <v>0</v>
      </c>
      <c r="AH388" s="2">
        <f t="shared" si="147"/>
        <v>0</v>
      </c>
      <c r="AI388" s="2">
        <f t="shared" si="147"/>
        <v>0</v>
      </c>
      <c r="AJ388" s="29">
        <f t="shared" si="147"/>
        <v>0</v>
      </c>
      <c r="AK388" s="30">
        <f t="shared" si="139"/>
        <v>0</v>
      </c>
      <c r="AL388" s="34">
        <f t="shared" si="140"/>
        <v>0</v>
      </c>
      <c r="AM388" s="2">
        <f t="shared" si="141"/>
        <v>-1</v>
      </c>
      <c r="AN388" s="2">
        <f t="shared" si="141"/>
        <v>4</v>
      </c>
      <c r="AO388" s="2">
        <f t="shared" si="141"/>
        <v>0</v>
      </c>
      <c r="AP388" s="2">
        <f t="shared" si="141"/>
        <v>0</v>
      </c>
      <c r="AQ388" s="2">
        <f t="shared" si="141"/>
        <v>0</v>
      </c>
      <c r="AR388" s="2">
        <f t="shared" si="141"/>
        <v>295.47000000000003</v>
      </c>
      <c r="AS388" s="2">
        <f t="shared" si="141"/>
        <v>750.79</v>
      </c>
      <c r="AT388" s="2">
        <f t="shared" si="141"/>
        <v>0</v>
      </c>
      <c r="AU388" s="2">
        <f t="shared" si="141"/>
        <v>0</v>
      </c>
      <c r="AV388" s="29">
        <f t="shared" si="141"/>
        <v>0</v>
      </c>
      <c r="AW388" s="30">
        <f t="shared" si="141"/>
        <v>4</v>
      </c>
      <c r="AX388" s="31">
        <f t="shared" si="141"/>
        <v>750.79</v>
      </c>
      <c r="AY388" s="38">
        <f t="shared" si="142"/>
        <v>-0.1</v>
      </c>
      <c r="AZ388" s="38" t="str">
        <f t="shared" si="143"/>
        <v/>
      </c>
      <c r="BA388" s="38" t="str">
        <f t="shared" si="143"/>
        <v/>
      </c>
      <c r="BB388" s="38" t="str">
        <f t="shared" si="143"/>
        <v/>
      </c>
      <c r="BC388" s="38" t="str">
        <f t="shared" si="144"/>
        <v/>
      </c>
      <c r="BD388" s="38">
        <f t="shared" si="144"/>
        <v>0.50878189895650383</v>
      </c>
      <c r="BE388" s="38" t="str">
        <f t="shared" si="144"/>
        <v/>
      </c>
      <c r="BF388" s="38" t="str">
        <f t="shared" si="144"/>
        <v/>
      </c>
      <c r="BG388" s="38" t="str">
        <f t="shared" si="144"/>
        <v/>
      </c>
      <c r="BH388" s="38" t="str">
        <f t="shared" si="144"/>
        <v/>
      </c>
      <c r="BI388" s="76" t="str">
        <f t="shared" si="144"/>
        <v/>
      </c>
      <c r="BJ388" s="76" t="str">
        <f t="shared" si="144"/>
        <v/>
      </c>
      <c r="BK388" s="146">
        <f t="shared" si="125"/>
        <v>97.356666666666669</v>
      </c>
      <c r="BL388" s="96">
        <f t="shared" si="125"/>
        <v>187.69749999999999</v>
      </c>
      <c r="BM388" s="96" t="str">
        <f t="shared" si="125"/>
        <v/>
      </c>
      <c r="BN388" s="96" t="str">
        <f t="shared" si="125"/>
        <v/>
      </c>
      <c r="BO388" s="147" t="str">
        <f t="shared" si="125"/>
        <v/>
      </c>
      <c r="BP388" s="146">
        <f t="shared" si="126"/>
        <v>58.073999999999998</v>
      </c>
      <c r="BQ388" s="96" t="str">
        <f t="shared" si="126"/>
        <v/>
      </c>
      <c r="BR388" s="96" t="str">
        <f t="shared" si="126"/>
        <v/>
      </c>
      <c r="BS388" s="96" t="str">
        <f t="shared" si="126"/>
        <v/>
      </c>
      <c r="BT388" s="147" t="str">
        <f t="shared" si="126"/>
        <v/>
      </c>
      <c r="BU388" s="146">
        <f t="shared" si="145"/>
        <v>39.282666666666671</v>
      </c>
      <c r="BV388" s="147" t="str">
        <f t="shared" si="145"/>
        <v/>
      </c>
      <c r="BW388" s="147" t="str">
        <f t="shared" si="145"/>
        <v/>
      </c>
      <c r="BX388" s="96" t="str">
        <f t="shared" si="145"/>
        <v/>
      </c>
      <c r="BY388" s="147" t="str">
        <f t="shared" si="145"/>
        <v/>
      </c>
    </row>
    <row r="389" spans="1:77" x14ac:dyDescent="0.2">
      <c r="F389" s="73" t="s">
        <v>54</v>
      </c>
      <c r="G389" s="60"/>
      <c r="H389" s="28">
        <f>SUMIF($E$14:$E$377,$F389,H$14:H$377)</f>
        <v>10</v>
      </c>
      <c r="I389" s="138">
        <f t="shared" si="135"/>
        <v>3</v>
      </c>
      <c r="J389" s="138">
        <f t="shared" si="135"/>
        <v>0</v>
      </c>
      <c r="K389" s="2">
        <f t="shared" si="135"/>
        <v>0</v>
      </c>
      <c r="L389" s="2">
        <f t="shared" si="135"/>
        <v>0</v>
      </c>
      <c r="M389" s="2">
        <f t="shared" si="135"/>
        <v>1861.63</v>
      </c>
      <c r="N389" s="2">
        <f t="shared" si="135"/>
        <v>327.69</v>
      </c>
      <c r="O389" s="2">
        <f t="shared" si="135"/>
        <v>0</v>
      </c>
      <c r="P389" s="2">
        <f t="shared" si="135"/>
        <v>0</v>
      </c>
      <c r="Q389" s="29">
        <f t="shared" si="135"/>
        <v>0</v>
      </c>
      <c r="R389" s="30">
        <f t="shared" si="136"/>
        <v>3</v>
      </c>
      <c r="S389" s="34">
        <f t="shared" si="137"/>
        <v>327.69</v>
      </c>
      <c r="T389" s="3"/>
      <c r="Y389" s="73" t="s">
        <v>54</v>
      </c>
      <c r="Z389" s="60"/>
      <c r="AA389" s="2">
        <f>SUMIF($H$63:$H$69,"&lt;&gt;0",AA$63:AA$69)</f>
        <v>16</v>
      </c>
      <c r="AB389" s="2">
        <f t="shared" ref="AB389:AJ389" si="148">SUMIF($R$63:$R$69,"&lt;&gt;0",AB$63:AB$69)</f>
        <v>2</v>
      </c>
      <c r="AC389" s="2">
        <f t="shared" si="148"/>
        <v>0</v>
      </c>
      <c r="AD389" s="2">
        <f t="shared" si="148"/>
        <v>0</v>
      </c>
      <c r="AE389" s="2">
        <f t="shared" si="148"/>
        <v>0</v>
      </c>
      <c r="AF389" s="2">
        <f t="shared" si="148"/>
        <v>436.88</v>
      </c>
      <c r="AG389" s="2">
        <f t="shared" si="148"/>
        <v>330.92</v>
      </c>
      <c r="AH389" s="2">
        <f t="shared" si="148"/>
        <v>0</v>
      </c>
      <c r="AI389" s="2">
        <f t="shared" si="148"/>
        <v>0</v>
      </c>
      <c r="AJ389" s="29">
        <f t="shared" si="148"/>
        <v>0</v>
      </c>
      <c r="AK389" s="30">
        <f t="shared" si="139"/>
        <v>2</v>
      </c>
      <c r="AL389" s="34">
        <f t="shared" si="140"/>
        <v>330.92</v>
      </c>
      <c r="AM389" s="2">
        <f t="shared" si="141"/>
        <v>-6</v>
      </c>
      <c r="AN389" s="2">
        <f t="shared" si="141"/>
        <v>1</v>
      </c>
      <c r="AO389" s="2">
        <f t="shared" si="141"/>
        <v>0</v>
      </c>
      <c r="AP389" s="2">
        <f t="shared" si="141"/>
        <v>0</v>
      </c>
      <c r="AQ389" s="2">
        <f t="shared" si="141"/>
        <v>0</v>
      </c>
      <c r="AR389" s="2">
        <f t="shared" si="141"/>
        <v>1424.75</v>
      </c>
      <c r="AS389" s="2">
        <f t="shared" si="141"/>
        <v>-3.2300000000000182</v>
      </c>
      <c r="AT389" s="2">
        <f t="shared" si="141"/>
        <v>0</v>
      </c>
      <c r="AU389" s="2">
        <f t="shared" si="141"/>
        <v>0</v>
      </c>
      <c r="AV389" s="29">
        <f t="shared" si="141"/>
        <v>0</v>
      </c>
      <c r="AW389" s="30">
        <f t="shared" si="141"/>
        <v>1</v>
      </c>
      <c r="AX389" s="31">
        <f t="shared" si="141"/>
        <v>-3.2300000000000182</v>
      </c>
      <c r="AY389" s="38">
        <f t="shared" si="142"/>
        <v>-0.375</v>
      </c>
      <c r="AZ389" s="38">
        <f t="shared" si="143"/>
        <v>165.46</v>
      </c>
      <c r="BA389" s="38" t="str">
        <f t="shared" si="143"/>
        <v/>
      </c>
      <c r="BB389" s="38" t="str">
        <f t="shared" si="143"/>
        <v/>
      </c>
      <c r="BC389" s="38" t="str">
        <f t="shared" si="144"/>
        <v/>
      </c>
      <c r="BD389" s="38">
        <f t="shared" si="144"/>
        <v>3.2611930049441495</v>
      </c>
      <c r="BE389" s="38">
        <f t="shared" si="144"/>
        <v>-9.7606672307506883E-3</v>
      </c>
      <c r="BF389" s="38" t="str">
        <f t="shared" si="144"/>
        <v/>
      </c>
      <c r="BG389" s="38" t="str">
        <f t="shared" si="144"/>
        <v/>
      </c>
      <c r="BH389" s="38" t="str">
        <f t="shared" si="144"/>
        <v/>
      </c>
      <c r="BI389" s="76">
        <f t="shared" si="144"/>
        <v>0.5</v>
      </c>
      <c r="BJ389" s="76">
        <f t="shared" si="144"/>
        <v>-9.7606672307506883E-3</v>
      </c>
      <c r="BK389" s="146">
        <f t="shared" si="125"/>
        <v>186.16300000000001</v>
      </c>
      <c r="BL389" s="96">
        <f t="shared" si="125"/>
        <v>109.23</v>
      </c>
      <c r="BM389" s="96" t="str">
        <f t="shared" si="125"/>
        <v/>
      </c>
      <c r="BN389" s="96" t="str">
        <f t="shared" si="125"/>
        <v/>
      </c>
      <c r="BO389" s="147" t="str">
        <f t="shared" si="125"/>
        <v/>
      </c>
      <c r="BP389" s="146">
        <f t="shared" si="126"/>
        <v>27.305</v>
      </c>
      <c r="BQ389" s="96">
        <f t="shared" si="126"/>
        <v>165.46</v>
      </c>
      <c r="BR389" s="96" t="str">
        <f t="shared" si="126"/>
        <v/>
      </c>
      <c r="BS389" s="96" t="str">
        <f t="shared" si="126"/>
        <v/>
      </c>
      <c r="BT389" s="147" t="str">
        <f t="shared" si="126"/>
        <v/>
      </c>
      <c r="BU389" s="146">
        <f t="shared" si="145"/>
        <v>158.858</v>
      </c>
      <c r="BV389" s="147">
        <f t="shared" si="145"/>
        <v>-56.230000000000004</v>
      </c>
      <c r="BW389" s="147" t="str">
        <f t="shared" si="145"/>
        <v/>
      </c>
      <c r="BX389" s="96" t="str">
        <f t="shared" si="145"/>
        <v/>
      </c>
      <c r="BY389" s="147" t="str">
        <f t="shared" si="145"/>
        <v/>
      </c>
    </row>
    <row r="390" spans="1:77" ht="13.5" thickBot="1" x14ac:dyDescent="0.25">
      <c r="F390" s="78" t="s">
        <v>55</v>
      </c>
      <c r="G390" s="61"/>
      <c r="H390" s="43">
        <f>SUMIF($E$14:$E$377,$F390,H$14:H$377)</f>
        <v>13</v>
      </c>
      <c r="I390" s="44">
        <f t="shared" si="135"/>
        <v>4</v>
      </c>
      <c r="J390" s="44">
        <f t="shared" si="135"/>
        <v>0</v>
      </c>
      <c r="K390" s="44">
        <f t="shared" si="135"/>
        <v>0</v>
      </c>
      <c r="L390" s="44">
        <f t="shared" si="135"/>
        <v>0</v>
      </c>
      <c r="M390" s="44">
        <f t="shared" si="135"/>
        <v>1798.31</v>
      </c>
      <c r="N390" s="44">
        <f t="shared" si="135"/>
        <v>816.34</v>
      </c>
      <c r="O390" s="44">
        <f t="shared" si="135"/>
        <v>0</v>
      </c>
      <c r="P390" s="44">
        <f t="shared" si="135"/>
        <v>0</v>
      </c>
      <c r="Q390" s="45">
        <f t="shared" si="135"/>
        <v>0</v>
      </c>
      <c r="R390" s="46">
        <f t="shared" si="136"/>
        <v>4</v>
      </c>
      <c r="S390" s="51">
        <f t="shared" si="137"/>
        <v>816.34</v>
      </c>
      <c r="T390" s="3"/>
      <c r="U390" s="42"/>
      <c r="V390" s="42"/>
      <c r="W390" s="42"/>
      <c r="X390" s="42"/>
      <c r="Y390" s="78" t="s">
        <v>55</v>
      </c>
      <c r="Z390" s="61"/>
      <c r="AA390" s="44">
        <f>SUMIF($H$70:$H$76,"&lt;&gt;0",AA$70:AA$76)</f>
        <v>12</v>
      </c>
      <c r="AB390" s="44">
        <f t="shared" ref="AB390:AJ390" si="149">SUMIF($R$70:$R$76,"&lt;&gt;0",AB$70:AB$76)</f>
        <v>3</v>
      </c>
      <c r="AC390" s="44">
        <f t="shared" si="149"/>
        <v>0</v>
      </c>
      <c r="AD390" s="44">
        <f t="shared" si="149"/>
        <v>0</v>
      </c>
      <c r="AE390" s="44">
        <f t="shared" si="149"/>
        <v>0</v>
      </c>
      <c r="AF390" s="44">
        <f t="shared" si="149"/>
        <v>1261.83</v>
      </c>
      <c r="AG390" s="44">
        <f t="shared" si="149"/>
        <v>0</v>
      </c>
      <c r="AH390" s="44">
        <f t="shared" si="149"/>
        <v>0</v>
      </c>
      <c r="AI390" s="44">
        <f t="shared" si="149"/>
        <v>0</v>
      </c>
      <c r="AJ390" s="45">
        <f t="shared" si="149"/>
        <v>0</v>
      </c>
      <c r="AK390" s="46">
        <f t="shared" si="139"/>
        <v>3</v>
      </c>
      <c r="AL390" s="51">
        <f t="shared" si="140"/>
        <v>0</v>
      </c>
      <c r="AM390" s="44">
        <f t="shared" si="141"/>
        <v>1</v>
      </c>
      <c r="AN390" s="44">
        <f t="shared" si="141"/>
        <v>1</v>
      </c>
      <c r="AO390" s="44">
        <f t="shared" si="141"/>
        <v>0</v>
      </c>
      <c r="AP390" s="44">
        <f t="shared" si="141"/>
        <v>0</v>
      </c>
      <c r="AQ390" s="44">
        <f t="shared" si="141"/>
        <v>0</v>
      </c>
      <c r="AR390" s="44">
        <f t="shared" si="141"/>
        <v>536.48</v>
      </c>
      <c r="AS390" s="44">
        <f t="shared" si="141"/>
        <v>816.34</v>
      </c>
      <c r="AT390" s="44">
        <f t="shared" si="141"/>
        <v>0</v>
      </c>
      <c r="AU390" s="44">
        <f t="shared" si="141"/>
        <v>0</v>
      </c>
      <c r="AV390" s="45">
        <f t="shared" si="141"/>
        <v>0</v>
      </c>
      <c r="AW390" s="46">
        <f t="shared" si="141"/>
        <v>1</v>
      </c>
      <c r="AX390" s="47">
        <f t="shared" si="141"/>
        <v>816.34</v>
      </c>
      <c r="AY390" s="56">
        <f t="shared" si="142"/>
        <v>8.3333333333333329E-2</v>
      </c>
      <c r="AZ390" s="56">
        <f t="shared" si="143"/>
        <v>0</v>
      </c>
      <c r="BA390" s="56" t="str">
        <f t="shared" si="143"/>
        <v/>
      </c>
      <c r="BB390" s="56" t="str">
        <f t="shared" si="143"/>
        <v/>
      </c>
      <c r="BC390" s="56" t="str">
        <f t="shared" si="144"/>
        <v/>
      </c>
      <c r="BD390" s="56">
        <f t="shared" si="144"/>
        <v>0.42516028308092219</v>
      </c>
      <c r="BE390" s="56" t="str">
        <f t="shared" si="144"/>
        <v/>
      </c>
      <c r="BF390" s="56" t="str">
        <f t="shared" si="144"/>
        <v/>
      </c>
      <c r="BG390" s="56" t="str">
        <f t="shared" si="144"/>
        <v/>
      </c>
      <c r="BH390" s="56" t="str">
        <f t="shared" si="144"/>
        <v/>
      </c>
      <c r="BI390" s="81">
        <f t="shared" si="144"/>
        <v>0.33333333333333331</v>
      </c>
      <c r="BJ390" s="81" t="str">
        <f t="shared" si="144"/>
        <v/>
      </c>
      <c r="BK390" s="149">
        <f t="shared" si="125"/>
        <v>138.33153846153846</v>
      </c>
      <c r="BL390" s="150">
        <f t="shared" si="125"/>
        <v>204.08500000000001</v>
      </c>
      <c r="BM390" s="150" t="str">
        <f t="shared" si="125"/>
        <v/>
      </c>
      <c r="BN390" s="150" t="str">
        <f t="shared" si="125"/>
        <v/>
      </c>
      <c r="BO390" s="151" t="str">
        <f t="shared" si="125"/>
        <v/>
      </c>
      <c r="BP390" s="149">
        <f t="shared" si="126"/>
        <v>105.15249999999999</v>
      </c>
      <c r="BQ390" s="150">
        <f t="shared" si="126"/>
        <v>0</v>
      </c>
      <c r="BR390" s="150" t="str">
        <f t="shared" si="126"/>
        <v/>
      </c>
      <c r="BS390" s="150" t="str">
        <f t="shared" si="126"/>
        <v/>
      </c>
      <c r="BT390" s="151" t="str">
        <f t="shared" si="126"/>
        <v/>
      </c>
      <c r="BU390" s="149">
        <f t="shared" si="145"/>
        <v>33.179038461538468</v>
      </c>
      <c r="BV390" s="151">
        <f t="shared" si="145"/>
        <v>204.08500000000001</v>
      </c>
      <c r="BW390" s="151" t="str">
        <f t="shared" si="145"/>
        <v/>
      </c>
      <c r="BX390" s="150" t="str">
        <f t="shared" si="145"/>
        <v/>
      </c>
      <c r="BY390" s="151" t="str">
        <f t="shared" si="145"/>
        <v/>
      </c>
    </row>
    <row r="391" spans="1:77" x14ac:dyDescent="0.2">
      <c r="A391" t="s">
        <v>46</v>
      </c>
      <c r="B391" t="s">
        <v>46</v>
      </c>
      <c r="C391" s="88" t="s">
        <v>56</v>
      </c>
      <c r="D391" t="s">
        <v>56</v>
      </c>
      <c r="F391" s="83" t="s">
        <v>57</v>
      </c>
      <c r="G391" s="60"/>
      <c r="H391" s="32">
        <f t="shared" ref="H391:Q391" si="150">SUM(H386:H390)</f>
        <v>50</v>
      </c>
      <c r="I391" s="5">
        <f>SUM(I386:I390)</f>
        <v>16</v>
      </c>
      <c r="J391" s="5">
        <f>SUM(J386:J390)</f>
        <v>0</v>
      </c>
      <c r="K391" s="5">
        <f t="shared" si="150"/>
        <v>0</v>
      </c>
      <c r="L391" s="5">
        <f t="shared" si="150"/>
        <v>0</v>
      </c>
      <c r="M391" s="5">
        <f t="shared" si="150"/>
        <v>6552.92</v>
      </c>
      <c r="N391" s="5">
        <f>SUM(N386:N390)</f>
        <v>3013.29</v>
      </c>
      <c r="O391" s="5">
        <f>SUM(O386:O390)</f>
        <v>0</v>
      </c>
      <c r="P391" s="5">
        <f t="shared" si="150"/>
        <v>0</v>
      </c>
      <c r="Q391" s="33">
        <f t="shared" si="150"/>
        <v>0</v>
      </c>
      <c r="R391" s="74">
        <f t="shared" si="136"/>
        <v>16</v>
      </c>
      <c r="S391" s="34">
        <f t="shared" si="137"/>
        <v>3013.29</v>
      </c>
      <c r="T391" s="3" t="s">
        <v>49</v>
      </c>
      <c r="U391" t="s">
        <v>49</v>
      </c>
      <c r="V391" t="s">
        <v>56</v>
      </c>
      <c r="W391" t="s">
        <v>56</v>
      </c>
      <c r="Y391" s="83" t="s">
        <v>57</v>
      </c>
      <c r="Z391" s="60"/>
      <c r="AA391" s="5">
        <f t="shared" ref="AA391:AJ391" si="151">SUM(AA386:AA390)</f>
        <v>56</v>
      </c>
      <c r="AB391" s="5">
        <f>SUM(AB386:AB390)</f>
        <v>5</v>
      </c>
      <c r="AC391" s="5">
        <f>SUM(AC386:AC390)</f>
        <v>0</v>
      </c>
      <c r="AD391" s="5">
        <f t="shared" si="151"/>
        <v>0</v>
      </c>
      <c r="AE391" s="5">
        <f t="shared" si="151"/>
        <v>0</v>
      </c>
      <c r="AF391" s="5">
        <f t="shared" si="151"/>
        <v>3472.1099999999997</v>
      </c>
      <c r="AG391" s="5">
        <f>SUM(AG386:AG390)</f>
        <v>330.92</v>
      </c>
      <c r="AH391" s="5">
        <f>SUM(AH386:AH390)</f>
        <v>0</v>
      </c>
      <c r="AI391" s="5">
        <f t="shared" si="151"/>
        <v>0</v>
      </c>
      <c r="AJ391" s="33">
        <f t="shared" si="151"/>
        <v>0</v>
      </c>
      <c r="AK391" s="74">
        <f t="shared" si="139"/>
        <v>5</v>
      </c>
      <c r="AL391" s="34">
        <f t="shared" si="140"/>
        <v>330.92</v>
      </c>
      <c r="AM391" s="2">
        <f t="shared" si="141"/>
        <v>-6</v>
      </c>
      <c r="AN391" s="2">
        <f t="shared" si="141"/>
        <v>11</v>
      </c>
      <c r="AO391" s="2">
        <f t="shared" si="141"/>
        <v>0</v>
      </c>
      <c r="AP391" s="2">
        <f t="shared" si="141"/>
        <v>0</v>
      </c>
      <c r="AQ391" s="2">
        <f t="shared" si="141"/>
        <v>0</v>
      </c>
      <c r="AR391" s="2">
        <f t="shared" si="141"/>
        <v>3080.8100000000004</v>
      </c>
      <c r="AS391" s="2">
        <f t="shared" si="141"/>
        <v>2682.37</v>
      </c>
      <c r="AT391" s="2">
        <f t="shared" si="141"/>
        <v>0</v>
      </c>
      <c r="AU391" s="2">
        <f t="shared" si="141"/>
        <v>0</v>
      </c>
      <c r="AV391" s="29">
        <f t="shared" si="141"/>
        <v>0</v>
      </c>
      <c r="AW391" s="30">
        <f t="shared" si="141"/>
        <v>11</v>
      </c>
      <c r="AX391" s="31">
        <f t="shared" si="141"/>
        <v>2682.37</v>
      </c>
      <c r="AY391" s="38">
        <f t="shared" si="142"/>
        <v>-0.10714285714285714</v>
      </c>
      <c r="AZ391" s="38">
        <f t="shared" si="143"/>
        <v>66.183999999999997</v>
      </c>
      <c r="BA391" s="38" t="str">
        <f t="shared" si="143"/>
        <v/>
      </c>
      <c r="BB391" s="38" t="str">
        <f t="shared" si="143"/>
        <v/>
      </c>
      <c r="BC391" s="38" t="str">
        <f t="shared" si="144"/>
        <v/>
      </c>
      <c r="BD391" s="38">
        <f t="shared" si="144"/>
        <v>0.88730195759926977</v>
      </c>
      <c r="BE391" s="38">
        <f t="shared" si="144"/>
        <v>8.1057959627704577</v>
      </c>
      <c r="BF391" s="38" t="str">
        <f t="shared" si="144"/>
        <v/>
      </c>
      <c r="BG391" s="38" t="str">
        <f t="shared" si="144"/>
        <v/>
      </c>
      <c r="BH391" s="38" t="str">
        <f t="shared" si="144"/>
        <v/>
      </c>
      <c r="BI391" s="76">
        <f t="shared" si="144"/>
        <v>2.2000000000000002</v>
      </c>
      <c r="BJ391" s="76">
        <f t="shared" si="144"/>
        <v>8.1057959627704577</v>
      </c>
      <c r="BK391" s="146">
        <f t="shared" si="125"/>
        <v>131.05840000000001</v>
      </c>
      <c r="BL391" s="96">
        <f t="shared" si="125"/>
        <v>188.330625</v>
      </c>
      <c r="BM391" s="96" t="str">
        <f t="shared" si="125"/>
        <v/>
      </c>
      <c r="BN391" s="96" t="str">
        <f t="shared" si="125"/>
        <v/>
      </c>
      <c r="BO391" s="147" t="str">
        <f t="shared" si="125"/>
        <v/>
      </c>
      <c r="BP391" s="146">
        <f t="shared" si="126"/>
        <v>62.00196428571428</v>
      </c>
      <c r="BQ391" s="96">
        <f t="shared" si="126"/>
        <v>66.183999999999997</v>
      </c>
      <c r="BR391" s="96" t="str">
        <f t="shared" si="126"/>
        <v/>
      </c>
      <c r="BS391" s="96" t="str">
        <f t="shared" si="126"/>
        <v/>
      </c>
      <c r="BT391" s="147" t="str">
        <f t="shared" si="126"/>
        <v/>
      </c>
      <c r="BU391" s="146">
        <f t="shared" si="145"/>
        <v>69.056435714285726</v>
      </c>
      <c r="BV391" s="147">
        <f t="shared" si="145"/>
        <v>122.146625</v>
      </c>
      <c r="BW391" s="147" t="str">
        <f t="shared" si="145"/>
        <v/>
      </c>
      <c r="BX391" s="96" t="str">
        <f t="shared" si="145"/>
        <v/>
      </c>
      <c r="BY391" s="147" t="str">
        <f t="shared" si="145"/>
        <v/>
      </c>
    </row>
    <row r="392" spans="1:77" ht="13.5" thickBot="1" x14ac:dyDescent="0.25">
      <c r="A392" t="s">
        <v>46</v>
      </c>
      <c r="B392" t="s">
        <v>46</v>
      </c>
      <c r="C392" s="88" t="s">
        <v>56</v>
      </c>
      <c r="D392" t="s">
        <v>56</v>
      </c>
      <c r="F392" s="78" t="s">
        <v>58</v>
      </c>
      <c r="G392" s="61"/>
      <c r="H392" s="48">
        <f>SUMIFS(H$7:H$377,$B$7:$B$377,$B392,$D$7:$D$377,$D392)</f>
        <v>39</v>
      </c>
      <c r="I392" s="49">
        <f t="shared" ref="I392:Q392" si="152">SUMIFS(I$7:I$377,$B$7:$B$377,$B392,$D$7:$D$377,$D392)</f>
        <v>14</v>
      </c>
      <c r="J392" s="49">
        <f t="shared" si="152"/>
        <v>0</v>
      </c>
      <c r="K392" s="49">
        <f t="shared" si="152"/>
        <v>0</v>
      </c>
      <c r="L392" s="49">
        <f t="shared" si="152"/>
        <v>0</v>
      </c>
      <c r="M392" s="49">
        <f t="shared" si="152"/>
        <v>5546.8200000000006</v>
      </c>
      <c r="N392" s="49">
        <f t="shared" si="152"/>
        <v>2755.4399999999996</v>
      </c>
      <c r="O392" s="49">
        <f t="shared" si="152"/>
        <v>0</v>
      </c>
      <c r="P392" s="49">
        <f t="shared" si="152"/>
        <v>0</v>
      </c>
      <c r="Q392" s="50">
        <f t="shared" si="152"/>
        <v>0</v>
      </c>
      <c r="R392" s="79">
        <f t="shared" si="136"/>
        <v>14</v>
      </c>
      <c r="S392" s="51">
        <f t="shared" si="137"/>
        <v>2755.4399999999996</v>
      </c>
      <c r="T392" s="3" t="s">
        <v>49</v>
      </c>
      <c r="U392" s="42" t="s">
        <v>49</v>
      </c>
      <c r="V392" s="42" t="s">
        <v>56</v>
      </c>
      <c r="W392" s="42" t="s">
        <v>56</v>
      </c>
      <c r="X392" s="42"/>
      <c r="Y392" s="78" t="s">
        <v>58</v>
      </c>
      <c r="Z392" s="61"/>
      <c r="AA392" s="49">
        <f>SUMIFS(AA$14:AA$377,$H$14:$H$377,"&lt;&gt;0",$W$14:$W$377,"02 Feb")</f>
        <v>48</v>
      </c>
      <c r="AB392" s="49">
        <f t="shared" ref="AB392:AJ392" si="153">SUMIFS(AB$14:AB$377,$R$14:$R$377,"&lt;&gt;0",$W$14:$W$377,"02 Feb")</f>
        <v>5</v>
      </c>
      <c r="AC392" s="49">
        <f t="shared" si="153"/>
        <v>0</v>
      </c>
      <c r="AD392" s="49">
        <f t="shared" si="153"/>
        <v>0</v>
      </c>
      <c r="AE392" s="49">
        <f t="shared" si="153"/>
        <v>0</v>
      </c>
      <c r="AF392" s="49">
        <f t="shared" si="153"/>
        <v>2932.65</v>
      </c>
      <c r="AG392" s="49">
        <f t="shared" si="153"/>
        <v>330.92</v>
      </c>
      <c r="AH392" s="49">
        <f t="shared" si="153"/>
        <v>0</v>
      </c>
      <c r="AI392" s="49">
        <f t="shared" si="153"/>
        <v>0</v>
      </c>
      <c r="AJ392" s="50">
        <f t="shared" si="153"/>
        <v>0</v>
      </c>
      <c r="AK392" s="79">
        <f t="shared" si="139"/>
        <v>5</v>
      </c>
      <c r="AL392" s="51">
        <f t="shared" si="140"/>
        <v>330.92</v>
      </c>
      <c r="AM392" s="44">
        <f t="shared" si="141"/>
        <v>-9</v>
      </c>
      <c r="AN392" s="44">
        <f t="shared" si="141"/>
        <v>9</v>
      </c>
      <c r="AO392" s="44">
        <f t="shared" si="141"/>
        <v>0</v>
      </c>
      <c r="AP392" s="44">
        <f t="shared" si="141"/>
        <v>0</v>
      </c>
      <c r="AQ392" s="44">
        <f t="shared" si="141"/>
        <v>0</v>
      </c>
      <c r="AR392" s="44">
        <f t="shared" si="141"/>
        <v>2614.1700000000005</v>
      </c>
      <c r="AS392" s="44">
        <f t="shared" si="141"/>
        <v>2424.5199999999995</v>
      </c>
      <c r="AT392" s="44">
        <f t="shared" si="141"/>
        <v>0</v>
      </c>
      <c r="AU392" s="44">
        <f t="shared" si="141"/>
        <v>0</v>
      </c>
      <c r="AV392" s="45">
        <f t="shared" si="141"/>
        <v>0</v>
      </c>
      <c r="AW392" s="46">
        <f t="shared" si="141"/>
        <v>9</v>
      </c>
      <c r="AX392" s="47">
        <f t="shared" si="141"/>
        <v>2424.5199999999995</v>
      </c>
      <c r="AY392" s="56">
        <f t="shared" si="142"/>
        <v>-0.1875</v>
      </c>
      <c r="AZ392" s="56">
        <f t="shared" si="143"/>
        <v>66.183999999999997</v>
      </c>
      <c r="BA392" s="56" t="str">
        <f t="shared" si="143"/>
        <v/>
      </c>
      <c r="BB392" s="56" t="str">
        <f t="shared" si="143"/>
        <v/>
      </c>
      <c r="BC392" s="56" t="str">
        <f t="shared" si="144"/>
        <v/>
      </c>
      <c r="BD392" s="56">
        <f t="shared" si="144"/>
        <v>0.89140197432356416</v>
      </c>
      <c r="BE392" s="56">
        <f t="shared" si="144"/>
        <v>7.3266046174301929</v>
      </c>
      <c r="BF392" s="56" t="str">
        <f t="shared" si="144"/>
        <v/>
      </c>
      <c r="BG392" s="56" t="str">
        <f t="shared" si="144"/>
        <v/>
      </c>
      <c r="BH392" s="56" t="str">
        <f t="shared" si="144"/>
        <v/>
      </c>
      <c r="BI392" s="81">
        <f t="shared" si="144"/>
        <v>1.8</v>
      </c>
      <c r="BJ392" s="81">
        <f t="shared" si="144"/>
        <v>7.3266046174301929</v>
      </c>
      <c r="BK392" s="149">
        <f t="shared" si="125"/>
        <v>142.22615384615386</v>
      </c>
      <c r="BL392" s="150">
        <f t="shared" si="125"/>
        <v>196.81714285714284</v>
      </c>
      <c r="BM392" s="150" t="str">
        <f t="shared" si="125"/>
        <v/>
      </c>
      <c r="BN392" s="150" t="str">
        <f t="shared" si="125"/>
        <v/>
      </c>
      <c r="BO392" s="151" t="str">
        <f t="shared" si="125"/>
        <v/>
      </c>
      <c r="BP392" s="149">
        <f t="shared" si="126"/>
        <v>61.096875000000004</v>
      </c>
      <c r="BQ392" s="150">
        <f t="shared" si="126"/>
        <v>66.183999999999997</v>
      </c>
      <c r="BR392" s="150" t="str">
        <f t="shared" si="126"/>
        <v/>
      </c>
      <c r="BS392" s="150" t="str">
        <f t="shared" si="126"/>
        <v/>
      </c>
      <c r="BT392" s="151" t="str">
        <f t="shared" si="126"/>
        <v/>
      </c>
      <c r="BU392" s="149">
        <f t="shared" si="145"/>
        <v>81.129278846153852</v>
      </c>
      <c r="BV392" s="151">
        <f t="shared" si="145"/>
        <v>130.63314285714284</v>
      </c>
      <c r="BW392" s="151" t="str">
        <f t="shared" si="145"/>
        <v/>
      </c>
      <c r="BX392" s="150" t="str">
        <f t="shared" si="145"/>
        <v/>
      </c>
      <c r="BY392" s="151" t="str">
        <f t="shared" si="145"/>
        <v/>
      </c>
    </row>
    <row r="393" spans="1:77" ht="13.5" thickBot="1" x14ac:dyDescent="0.25">
      <c r="R393" s="1"/>
      <c r="T393" s="3"/>
      <c r="AK393" s="1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3"/>
      <c r="AX393" s="3"/>
      <c r="AY393" s="38"/>
      <c r="AZ393" s="38"/>
      <c r="BA393" s="38"/>
      <c r="BB393" s="38"/>
      <c r="BC393" s="38"/>
      <c r="BD393" s="38"/>
      <c r="BE393" s="38"/>
      <c r="BF393" s="38"/>
      <c r="BG393" s="38"/>
      <c r="BH393" s="38"/>
      <c r="BI393" s="85"/>
      <c r="BJ393" s="85"/>
      <c r="BK393" s="96" t="str">
        <f t="shared" si="125"/>
        <v/>
      </c>
      <c r="BL393" s="96" t="str">
        <f t="shared" si="125"/>
        <v/>
      </c>
      <c r="BM393" s="96" t="str">
        <f t="shared" si="125"/>
        <v/>
      </c>
      <c r="BN393" s="96" t="str">
        <f t="shared" si="125"/>
        <v/>
      </c>
      <c r="BO393" s="96" t="str">
        <f t="shared" si="125"/>
        <v/>
      </c>
      <c r="BP393" s="96" t="str">
        <f t="shared" si="126"/>
        <v/>
      </c>
      <c r="BQ393" s="96" t="str">
        <f t="shared" si="126"/>
        <v/>
      </c>
      <c r="BR393" s="96" t="str">
        <f t="shared" si="126"/>
        <v/>
      </c>
      <c r="BS393" s="96" t="str">
        <f t="shared" si="126"/>
        <v/>
      </c>
      <c r="BT393" s="96" t="str">
        <f t="shared" si="126"/>
        <v/>
      </c>
    </row>
    <row r="394" spans="1:77" x14ac:dyDescent="0.2">
      <c r="F394" s="62" t="s">
        <v>59</v>
      </c>
      <c r="G394" s="63"/>
      <c r="H394" s="64">
        <f>SUMIF($E$14:$E$377,$F394,$H$14:$H$377)</f>
        <v>6</v>
      </c>
      <c r="I394" s="65">
        <f t="shared" ref="I394:Q397" si="154">SUMIF($E$14:$E$377,$F394,I$14:I$377)</f>
        <v>5</v>
      </c>
      <c r="J394" s="65">
        <f t="shared" si="154"/>
        <v>0</v>
      </c>
      <c r="K394" s="65">
        <f t="shared" si="154"/>
        <v>0</v>
      </c>
      <c r="L394" s="65">
        <f t="shared" si="154"/>
        <v>0</v>
      </c>
      <c r="M394" s="65">
        <f t="shared" si="154"/>
        <v>917.65</v>
      </c>
      <c r="N394" s="65">
        <f t="shared" si="154"/>
        <v>516.65</v>
      </c>
      <c r="O394" s="65">
        <f t="shared" si="154"/>
        <v>0</v>
      </c>
      <c r="P394" s="65">
        <f t="shared" si="154"/>
        <v>0</v>
      </c>
      <c r="Q394" s="86">
        <f t="shared" si="154"/>
        <v>0</v>
      </c>
      <c r="R394" s="69">
        <f t="shared" ref="R394:R399" si="155">SUM(I394:L394)</f>
        <v>5</v>
      </c>
      <c r="S394" s="95">
        <f t="shared" ref="S394:S399" si="156">SUM(N394:Q394)</f>
        <v>516.65</v>
      </c>
      <c r="T394" s="3"/>
      <c r="U394" s="67"/>
      <c r="V394" s="67"/>
      <c r="W394" s="67"/>
      <c r="X394" s="67"/>
      <c r="Y394" s="62" t="s">
        <v>59</v>
      </c>
      <c r="Z394" s="63"/>
      <c r="AA394" s="65">
        <f>SUMIF($H$77:$H$83,"&lt;&gt;0",AA$77:AA$83)</f>
        <v>6</v>
      </c>
      <c r="AB394" s="65">
        <f t="shared" ref="AB394:AJ394" si="157">SUMIF($R$77:$R$83,"&lt;&gt;0",AB$77:AB$83)</f>
        <v>6</v>
      </c>
      <c r="AC394" s="65">
        <f t="shared" si="157"/>
        <v>0</v>
      </c>
      <c r="AD394" s="65">
        <f t="shared" si="157"/>
        <v>0</v>
      </c>
      <c r="AE394" s="65">
        <f t="shared" si="157"/>
        <v>0</v>
      </c>
      <c r="AF394" s="65">
        <f t="shared" si="157"/>
        <v>1229.04</v>
      </c>
      <c r="AG394" s="65">
        <f t="shared" si="157"/>
        <v>83.99</v>
      </c>
      <c r="AH394" s="65">
        <f t="shared" si="157"/>
        <v>0</v>
      </c>
      <c r="AI394" s="65">
        <f t="shared" si="157"/>
        <v>0</v>
      </c>
      <c r="AJ394" s="86">
        <f t="shared" si="157"/>
        <v>0</v>
      </c>
      <c r="AK394" s="69">
        <f t="shared" ref="AK394:AK399" si="158">SUM(AB394:AE394)</f>
        <v>6</v>
      </c>
      <c r="AL394" s="95">
        <f t="shared" ref="AL394:AL399" si="159">SUM(AG394:AJ394)</f>
        <v>83.99</v>
      </c>
      <c r="AM394" s="65">
        <f t="shared" ref="AM394:AX399" si="160">+H394-AA394</f>
        <v>0</v>
      </c>
      <c r="AN394" s="65">
        <f t="shared" si="160"/>
        <v>-1</v>
      </c>
      <c r="AO394" s="65">
        <f t="shared" si="160"/>
        <v>0</v>
      </c>
      <c r="AP394" s="65">
        <f t="shared" si="160"/>
        <v>0</v>
      </c>
      <c r="AQ394" s="65">
        <f t="shared" si="160"/>
        <v>0</v>
      </c>
      <c r="AR394" s="65">
        <f t="shared" si="160"/>
        <v>-311.39</v>
      </c>
      <c r="AS394" s="65">
        <f t="shared" si="160"/>
        <v>432.65999999999997</v>
      </c>
      <c r="AT394" s="65">
        <f t="shared" si="160"/>
        <v>0</v>
      </c>
      <c r="AU394" s="65">
        <f t="shared" si="160"/>
        <v>0</v>
      </c>
      <c r="AV394" s="86">
        <f t="shared" si="160"/>
        <v>0</v>
      </c>
      <c r="AW394" s="69">
        <f t="shared" si="160"/>
        <v>-1</v>
      </c>
      <c r="AX394" s="87">
        <f t="shared" si="160"/>
        <v>432.65999999999997</v>
      </c>
      <c r="AY394" s="70">
        <f t="shared" ref="AY394:AY399" si="161">IFERROR(AM394/AA394,"")</f>
        <v>0</v>
      </c>
      <c r="AZ394" s="70">
        <f t="shared" ref="AZ394:BB399" si="162">IFERROR(AL394/AB394,"")</f>
        <v>13.998333333333333</v>
      </c>
      <c r="BA394" s="70" t="str">
        <f t="shared" si="162"/>
        <v/>
      </c>
      <c r="BB394" s="70" t="str">
        <f t="shared" si="162"/>
        <v/>
      </c>
      <c r="BC394" s="70" t="str">
        <f t="shared" ref="BC394:BJ399" si="163">IFERROR(AQ394/AE394,"")</f>
        <v/>
      </c>
      <c r="BD394" s="70">
        <f t="shared" si="163"/>
        <v>-0.25336034628653259</v>
      </c>
      <c r="BE394" s="70">
        <f t="shared" si="163"/>
        <v>5.1513275389927369</v>
      </c>
      <c r="BF394" s="70" t="str">
        <f t="shared" si="163"/>
        <v/>
      </c>
      <c r="BG394" s="70" t="str">
        <f t="shared" si="163"/>
        <v/>
      </c>
      <c r="BH394" s="89" t="str">
        <f t="shared" si="163"/>
        <v/>
      </c>
      <c r="BI394" s="90">
        <f t="shared" si="163"/>
        <v>-0.16666666666666666</v>
      </c>
      <c r="BJ394" s="90">
        <f t="shared" si="163"/>
        <v>5.1513275389927369</v>
      </c>
      <c r="BK394" s="141">
        <f t="shared" si="125"/>
        <v>152.94166666666666</v>
      </c>
      <c r="BL394" s="142">
        <f t="shared" si="125"/>
        <v>103.33</v>
      </c>
      <c r="BM394" s="142" t="str">
        <f t="shared" si="125"/>
        <v/>
      </c>
      <c r="BN394" s="142" t="str">
        <f t="shared" si="125"/>
        <v/>
      </c>
      <c r="BO394" s="143" t="str">
        <f t="shared" si="125"/>
        <v/>
      </c>
      <c r="BP394" s="141">
        <f t="shared" si="126"/>
        <v>204.84</v>
      </c>
      <c r="BQ394" s="142">
        <f t="shared" si="126"/>
        <v>13.998333333333333</v>
      </c>
      <c r="BR394" s="142" t="str">
        <f t="shared" si="126"/>
        <v/>
      </c>
      <c r="BS394" s="142" t="str">
        <f t="shared" si="126"/>
        <v/>
      </c>
      <c r="BT394" s="143" t="str">
        <f t="shared" si="126"/>
        <v/>
      </c>
      <c r="BU394" s="116">
        <f t="shared" ref="BU394:BY399" si="164">IFERROR(BK394-BP394,"")</f>
        <v>-51.898333333333341</v>
      </c>
      <c r="BV394" s="118">
        <f t="shared" si="164"/>
        <v>89.331666666666663</v>
      </c>
      <c r="BW394" s="118" t="str">
        <f t="shared" si="164"/>
        <v/>
      </c>
      <c r="BX394" s="117" t="str">
        <f t="shared" si="164"/>
        <v/>
      </c>
      <c r="BY394" s="118" t="str">
        <f t="shared" si="164"/>
        <v/>
      </c>
    </row>
    <row r="395" spans="1:77" x14ac:dyDescent="0.2">
      <c r="F395" s="73" t="s">
        <v>60</v>
      </c>
      <c r="G395" s="60"/>
      <c r="H395" s="28">
        <f>SUMIF($E$14:$E$377,$F395,H$14:H$377)</f>
        <v>8</v>
      </c>
      <c r="I395" s="138">
        <f t="shared" si="154"/>
        <v>3</v>
      </c>
      <c r="J395" s="138">
        <f t="shared" si="154"/>
        <v>0</v>
      </c>
      <c r="K395" s="2">
        <f t="shared" si="154"/>
        <v>0</v>
      </c>
      <c r="L395" s="2">
        <f t="shared" si="154"/>
        <v>0</v>
      </c>
      <c r="M395" s="2">
        <f t="shared" si="154"/>
        <v>813.04</v>
      </c>
      <c r="N395" s="2">
        <f t="shared" si="154"/>
        <v>258.88</v>
      </c>
      <c r="O395" s="2">
        <f t="shared" si="154"/>
        <v>0</v>
      </c>
      <c r="P395" s="2">
        <f t="shared" si="154"/>
        <v>0</v>
      </c>
      <c r="Q395" s="29">
        <f t="shared" si="154"/>
        <v>0</v>
      </c>
      <c r="R395" s="30">
        <f t="shared" si="155"/>
        <v>3</v>
      </c>
      <c r="S395" s="34">
        <f t="shared" si="156"/>
        <v>258.88</v>
      </c>
      <c r="T395" s="3"/>
      <c r="Y395" s="73" t="s">
        <v>60</v>
      </c>
      <c r="Z395" s="60"/>
      <c r="AA395" s="2">
        <f>SUMIF($H$84:$H$90,"&lt;&gt;0",AA$84:AA$90)</f>
        <v>8</v>
      </c>
      <c r="AB395" s="2">
        <f t="shared" ref="AB395:AJ395" si="165">SUMIF($R$84:$R$90,"&lt;&gt;0",AB$84:AB$90)</f>
        <v>0</v>
      </c>
      <c r="AC395" s="2">
        <f t="shared" si="165"/>
        <v>0</v>
      </c>
      <c r="AD395" s="2">
        <f t="shared" si="165"/>
        <v>0</v>
      </c>
      <c r="AE395" s="2">
        <f t="shared" si="165"/>
        <v>0</v>
      </c>
      <c r="AF395" s="2">
        <f t="shared" si="165"/>
        <v>1290.58</v>
      </c>
      <c r="AG395" s="2">
        <f t="shared" si="165"/>
        <v>0</v>
      </c>
      <c r="AH395" s="2">
        <f t="shared" si="165"/>
        <v>0</v>
      </c>
      <c r="AI395" s="2">
        <f t="shared" si="165"/>
        <v>0</v>
      </c>
      <c r="AJ395" s="29">
        <f t="shared" si="165"/>
        <v>0</v>
      </c>
      <c r="AK395" s="30">
        <f t="shared" si="158"/>
        <v>0</v>
      </c>
      <c r="AL395" s="34">
        <f t="shared" si="159"/>
        <v>0</v>
      </c>
      <c r="AM395" s="2">
        <f t="shared" si="160"/>
        <v>0</v>
      </c>
      <c r="AN395" s="2">
        <f t="shared" si="160"/>
        <v>3</v>
      </c>
      <c r="AO395" s="2">
        <f t="shared" si="160"/>
        <v>0</v>
      </c>
      <c r="AP395" s="2">
        <f t="shared" si="160"/>
        <v>0</v>
      </c>
      <c r="AQ395" s="2">
        <f t="shared" si="160"/>
        <v>0</v>
      </c>
      <c r="AR395" s="2">
        <f t="shared" si="160"/>
        <v>-477.53999999999996</v>
      </c>
      <c r="AS395" s="2">
        <f t="shared" si="160"/>
        <v>258.88</v>
      </c>
      <c r="AT395" s="2">
        <f t="shared" si="160"/>
        <v>0</v>
      </c>
      <c r="AU395" s="2">
        <f t="shared" si="160"/>
        <v>0</v>
      </c>
      <c r="AV395" s="29">
        <f t="shared" si="160"/>
        <v>0</v>
      </c>
      <c r="AW395" s="30">
        <f t="shared" si="160"/>
        <v>3</v>
      </c>
      <c r="AX395" s="31">
        <f t="shared" si="160"/>
        <v>258.88</v>
      </c>
      <c r="AY395" s="38">
        <f t="shared" si="161"/>
        <v>0</v>
      </c>
      <c r="AZ395" s="38" t="str">
        <f t="shared" si="162"/>
        <v/>
      </c>
      <c r="BA395" s="38" t="str">
        <f t="shared" si="162"/>
        <v/>
      </c>
      <c r="BB395" s="38" t="str">
        <f t="shared" si="162"/>
        <v/>
      </c>
      <c r="BC395" s="38" t="str">
        <f t="shared" si="163"/>
        <v/>
      </c>
      <c r="BD395" s="38">
        <f t="shared" si="163"/>
        <v>-0.37001968107362582</v>
      </c>
      <c r="BE395" s="38" t="str">
        <f t="shared" si="163"/>
        <v/>
      </c>
      <c r="BF395" s="38" t="str">
        <f t="shared" si="163"/>
        <v/>
      </c>
      <c r="BG395" s="38" t="str">
        <f t="shared" si="163"/>
        <v/>
      </c>
      <c r="BH395" s="39" t="str">
        <f t="shared" si="163"/>
        <v/>
      </c>
      <c r="BI395" s="40" t="str">
        <f t="shared" si="163"/>
        <v/>
      </c>
      <c r="BJ395" s="40" t="str">
        <f t="shared" si="163"/>
        <v/>
      </c>
      <c r="BK395" s="146">
        <f t="shared" si="125"/>
        <v>101.63</v>
      </c>
      <c r="BL395" s="96">
        <f t="shared" si="125"/>
        <v>86.293333333333337</v>
      </c>
      <c r="BM395" s="96" t="str">
        <f t="shared" si="125"/>
        <v/>
      </c>
      <c r="BN395" s="96" t="str">
        <f t="shared" si="125"/>
        <v/>
      </c>
      <c r="BO395" s="147" t="str">
        <f t="shared" si="125"/>
        <v/>
      </c>
      <c r="BP395" s="146">
        <f t="shared" si="126"/>
        <v>161.32249999999999</v>
      </c>
      <c r="BQ395" s="96" t="str">
        <f t="shared" si="126"/>
        <v/>
      </c>
      <c r="BR395" s="96" t="str">
        <f t="shared" si="126"/>
        <v/>
      </c>
      <c r="BS395" s="96" t="str">
        <f t="shared" si="126"/>
        <v/>
      </c>
      <c r="BT395" s="147" t="str">
        <f t="shared" si="126"/>
        <v/>
      </c>
      <c r="BU395" s="119">
        <f t="shared" si="164"/>
        <v>-59.692499999999995</v>
      </c>
      <c r="BV395" s="121" t="str">
        <f t="shared" si="164"/>
        <v/>
      </c>
      <c r="BW395" s="121" t="str">
        <f t="shared" si="164"/>
        <v/>
      </c>
      <c r="BX395" s="120" t="str">
        <f t="shared" si="164"/>
        <v/>
      </c>
      <c r="BY395" s="121" t="str">
        <f t="shared" si="164"/>
        <v/>
      </c>
    </row>
    <row r="396" spans="1:77" x14ac:dyDescent="0.2">
      <c r="F396" s="73" t="s">
        <v>61</v>
      </c>
      <c r="G396" s="60"/>
      <c r="H396" s="28">
        <f>SUMIF($E$14:$E$377,$F396,H$14:H$377)</f>
        <v>2</v>
      </c>
      <c r="I396" s="138">
        <f t="shared" si="154"/>
        <v>0</v>
      </c>
      <c r="J396" s="138">
        <f t="shared" si="154"/>
        <v>0</v>
      </c>
      <c r="K396" s="2">
        <f t="shared" si="154"/>
        <v>0</v>
      </c>
      <c r="L396" s="2">
        <f t="shared" si="154"/>
        <v>0</v>
      </c>
      <c r="M396" s="2">
        <f t="shared" si="154"/>
        <v>141.45999999999998</v>
      </c>
      <c r="N396" s="2">
        <f t="shared" si="154"/>
        <v>0</v>
      </c>
      <c r="O396" s="2">
        <f t="shared" si="154"/>
        <v>0</v>
      </c>
      <c r="P396" s="2">
        <f t="shared" si="154"/>
        <v>0</v>
      </c>
      <c r="Q396" s="29">
        <f t="shared" si="154"/>
        <v>0</v>
      </c>
      <c r="R396" s="30">
        <f t="shared" si="155"/>
        <v>0</v>
      </c>
      <c r="S396" s="34">
        <f t="shared" si="156"/>
        <v>0</v>
      </c>
      <c r="T396" s="3"/>
      <c r="Y396" s="73" t="s">
        <v>61</v>
      </c>
      <c r="Z396" s="60"/>
      <c r="AA396" s="2">
        <f>SUMIF($H$91:$H$97,"&lt;&gt;0",AA$91:AA$97)</f>
        <v>0</v>
      </c>
      <c r="AB396" s="2">
        <f t="shared" ref="AB396:AJ396" si="166">SUMIF($R$91:$R$97,"&lt;&gt;0",AB$91:AB$97)</f>
        <v>0</v>
      </c>
      <c r="AC396" s="2">
        <f t="shared" si="166"/>
        <v>0</v>
      </c>
      <c r="AD396" s="2">
        <f t="shared" si="166"/>
        <v>0</v>
      </c>
      <c r="AE396" s="2">
        <f t="shared" si="166"/>
        <v>0</v>
      </c>
      <c r="AF396" s="2">
        <f t="shared" si="166"/>
        <v>0</v>
      </c>
      <c r="AG396" s="2">
        <f t="shared" si="166"/>
        <v>0</v>
      </c>
      <c r="AH396" s="2">
        <f t="shared" si="166"/>
        <v>0</v>
      </c>
      <c r="AI396" s="2">
        <f t="shared" si="166"/>
        <v>0</v>
      </c>
      <c r="AJ396" s="29">
        <f t="shared" si="166"/>
        <v>0</v>
      </c>
      <c r="AK396" s="30">
        <f t="shared" si="158"/>
        <v>0</v>
      </c>
      <c r="AL396" s="34">
        <f t="shared" si="159"/>
        <v>0</v>
      </c>
      <c r="AM396" s="2">
        <f t="shared" si="160"/>
        <v>2</v>
      </c>
      <c r="AN396" s="2">
        <f t="shared" si="160"/>
        <v>0</v>
      </c>
      <c r="AO396" s="2">
        <f t="shared" si="160"/>
        <v>0</v>
      </c>
      <c r="AP396" s="2">
        <f t="shared" si="160"/>
        <v>0</v>
      </c>
      <c r="AQ396" s="2">
        <f t="shared" si="160"/>
        <v>0</v>
      </c>
      <c r="AR396" s="2">
        <f t="shared" si="160"/>
        <v>141.45999999999998</v>
      </c>
      <c r="AS396" s="2">
        <f t="shared" si="160"/>
        <v>0</v>
      </c>
      <c r="AT396" s="2">
        <f t="shared" si="160"/>
        <v>0</v>
      </c>
      <c r="AU396" s="2">
        <f t="shared" si="160"/>
        <v>0</v>
      </c>
      <c r="AV396" s="29">
        <f t="shared" si="160"/>
        <v>0</v>
      </c>
      <c r="AW396" s="30">
        <f t="shared" si="160"/>
        <v>0</v>
      </c>
      <c r="AX396" s="31">
        <f t="shared" si="160"/>
        <v>0</v>
      </c>
      <c r="AY396" s="38" t="str">
        <f t="shared" si="161"/>
        <v/>
      </c>
      <c r="AZ396" s="38" t="str">
        <f t="shared" si="162"/>
        <v/>
      </c>
      <c r="BA396" s="38" t="str">
        <f t="shared" si="162"/>
        <v/>
      </c>
      <c r="BB396" s="38" t="str">
        <f t="shared" si="162"/>
        <v/>
      </c>
      <c r="BC396" s="38" t="str">
        <f t="shared" si="163"/>
        <v/>
      </c>
      <c r="BD396" s="38" t="str">
        <f t="shared" si="163"/>
        <v/>
      </c>
      <c r="BE396" s="38" t="str">
        <f t="shared" si="163"/>
        <v/>
      </c>
      <c r="BF396" s="38" t="str">
        <f t="shared" si="163"/>
        <v/>
      </c>
      <c r="BG396" s="38" t="str">
        <f t="shared" si="163"/>
        <v/>
      </c>
      <c r="BH396" s="39" t="str">
        <f t="shared" si="163"/>
        <v/>
      </c>
      <c r="BI396" s="40" t="str">
        <f t="shared" si="163"/>
        <v/>
      </c>
      <c r="BJ396" s="40" t="str">
        <f t="shared" si="163"/>
        <v/>
      </c>
      <c r="BK396" s="146">
        <f t="shared" si="125"/>
        <v>70.72999999999999</v>
      </c>
      <c r="BL396" s="96" t="str">
        <f t="shared" si="125"/>
        <v/>
      </c>
      <c r="BM396" s="96" t="str">
        <f t="shared" si="125"/>
        <v/>
      </c>
      <c r="BN396" s="96" t="str">
        <f t="shared" si="125"/>
        <v/>
      </c>
      <c r="BO396" s="147" t="str">
        <f t="shared" si="125"/>
        <v/>
      </c>
      <c r="BP396" s="146" t="str">
        <f t="shared" si="126"/>
        <v/>
      </c>
      <c r="BQ396" s="96" t="str">
        <f t="shared" si="126"/>
        <v/>
      </c>
      <c r="BR396" s="96" t="str">
        <f t="shared" si="126"/>
        <v/>
      </c>
      <c r="BS396" s="96" t="str">
        <f t="shared" si="126"/>
        <v/>
      </c>
      <c r="BT396" s="147" t="str">
        <f t="shared" si="126"/>
        <v/>
      </c>
      <c r="BU396" s="119" t="str">
        <f t="shared" si="164"/>
        <v/>
      </c>
      <c r="BV396" s="121" t="str">
        <f t="shared" si="164"/>
        <v/>
      </c>
      <c r="BW396" s="121" t="str">
        <f t="shared" si="164"/>
        <v/>
      </c>
      <c r="BX396" s="120" t="str">
        <f t="shared" si="164"/>
        <v/>
      </c>
      <c r="BY396" s="121" t="str">
        <f t="shared" si="164"/>
        <v/>
      </c>
    </row>
    <row r="397" spans="1:77" ht="13.5" thickBot="1" x14ac:dyDescent="0.25">
      <c r="F397" s="78" t="s">
        <v>62</v>
      </c>
      <c r="G397" s="61"/>
      <c r="H397" s="43">
        <f>SUMIF($E$14:$E$377,$F397,H$14:H$377)</f>
        <v>5</v>
      </c>
      <c r="I397" s="44">
        <f t="shared" si="154"/>
        <v>3</v>
      </c>
      <c r="J397" s="44">
        <f t="shared" si="154"/>
        <v>0</v>
      </c>
      <c r="K397" s="44">
        <f t="shared" si="154"/>
        <v>0</v>
      </c>
      <c r="L397" s="44">
        <f t="shared" si="154"/>
        <v>0</v>
      </c>
      <c r="M397" s="44">
        <f t="shared" si="154"/>
        <v>934.6099999999999</v>
      </c>
      <c r="N397" s="44">
        <f t="shared" si="154"/>
        <v>336.78</v>
      </c>
      <c r="O397" s="44">
        <f t="shared" si="154"/>
        <v>0</v>
      </c>
      <c r="P397" s="44">
        <f t="shared" si="154"/>
        <v>0</v>
      </c>
      <c r="Q397" s="45">
        <f t="shared" si="154"/>
        <v>0</v>
      </c>
      <c r="R397" s="46">
        <f t="shared" si="155"/>
        <v>3</v>
      </c>
      <c r="S397" s="51">
        <f t="shared" si="156"/>
        <v>336.78</v>
      </c>
      <c r="T397" s="3"/>
      <c r="U397" s="42"/>
      <c r="V397" s="42"/>
      <c r="W397" s="42"/>
      <c r="X397" s="42"/>
      <c r="Y397" s="78" t="s">
        <v>62</v>
      </c>
      <c r="Z397" s="61"/>
      <c r="AA397" s="44">
        <f>SUMIF($H$98:$H$104,"&lt;&gt;0",AA$98:AA$104)</f>
        <v>9</v>
      </c>
      <c r="AB397" s="44">
        <f t="shared" ref="AB397:AJ397" si="167">SUMIF($R$98:$R$104,"&lt;&gt;0",AB$98:AB$104)</f>
        <v>1</v>
      </c>
      <c r="AC397" s="44">
        <f t="shared" si="167"/>
        <v>0</v>
      </c>
      <c r="AD397" s="44">
        <f t="shared" si="167"/>
        <v>0</v>
      </c>
      <c r="AE397" s="44">
        <f t="shared" si="167"/>
        <v>0</v>
      </c>
      <c r="AF397" s="44">
        <f t="shared" si="167"/>
        <v>337.78</v>
      </c>
      <c r="AG397" s="44">
        <f t="shared" si="167"/>
        <v>0</v>
      </c>
      <c r="AH397" s="44">
        <f t="shared" si="167"/>
        <v>0</v>
      </c>
      <c r="AI397" s="44">
        <f t="shared" si="167"/>
        <v>0</v>
      </c>
      <c r="AJ397" s="45">
        <f t="shared" si="167"/>
        <v>0</v>
      </c>
      <c r="AK397" s="46">
        <f t="shared" si="158"/>
        <v>1</v>
      </c>
      <c r="AL397" s="51">
        <f t="shared" si="159"/>
        <v>0</v>
      </c>
      <c r="AM397" s="44">
        <f t="shared" si="160"/>
        <v>-4</v>
      </c>
      <c r="AN397" s="44">
        <f t="shared" si="160"/>
        <v>2</v>
      </c>
      <c r="AO397" s="44">
        <f t="shared" si="160"/>
        <v>0</v>
      </c>
      <c r="AP397" s="44">
        <f t="shared" si="160"/>
        <v>0</v>
      </c>
      <c r="AQ397" s="44">
        <f t="shared" si="160"/>
        <v>0</v>
      </c>
      <c r="AR397" s="44">
        <f t="shared" si="160"/>
        <v>596.82999999999993</v>
      </c>
      <c r="AS397" s="44">
        <f t="shared" si="160"/>
        <v>336.78</v>
      </c>
      <c r="AT397" s="44">
        <f t="shared" si="160"/>
        <v>0</v>
      </c>
      <c r="AU397" s="44">
        <f t="shared" si="160"/>
        <v>0</v>
      </c>
      <c r="AV397" s="45">
        <f t="shared" si="160"/>
        <v>0</v>
      </c>
      <c r="AW397" s="46">
        <f t="shared" si="160"/>
        <v>2</v>
      </c>
      <c r="AX397" s="47">
        <f t="shared" si="160"/>
        <v>336.78</v>
      </c>
      <c r="AY397" s="56">
        <f t="shared" si="161"/>
        <v>-0.44444444444444442</v>
      </c>
      <c r="AZ397" s="56">
        <f t="shared" si="162"/>
        <v>0</v>
      </c>
      <c r="BA397" s="56" t="str">
        <f t="shared" si="162"/>
        <v/>
      </c>
      <c r="BB397" s="56" t="str">
        <f t="shared" si="162"/>
        <v/>
      </c>
      <c r="BC397" s="56" t="str">
        <f t="shared" si="163"/>
        <v/>
      </c>
      <c r="BD397" s="56">
        <f t="shared" si="163"/>
        <v>1.7669192965835749</v>
      </c>
      <c r="BE397" s="56" t="str">
        <f t="shared" si="163"/>
        <v/>
      </c>
      <c r="BF397" s="56" t="str">
        <f t="shared" si="163"/>
        <v/>
      </c>
      <c r="BG397" s="56" t="str">
        <f t="shared" si="163"/>
        <v/>
      </c>
      <c r="BH397" s="57" t="str">
        <f t="shared" si="163"/>
        <v/>
      </c>
      <c r="BI397" s="58">
        <f t="shared" si="163"/>
        <v>2</v>
      </c>
      <c r="BJ397" s="58" t="str">
        <f t="shared" si="163"/>
        <v/>
      </c>
      <c r="BK397" s="149">
        <f t="shared" si="125"/>
        <v>186.92199999999997</v>
      </c>
      <c r="BL397" s="150">
        <f t="shared" si="125"/>
        <v>112.25999999999999</v>
      </c>
      <c r="BM397" s="150" t="str">
        <f t="shared" si="125"/>
        <v/>
      </c>
      <c r="BN397" s="150" t="str">
        <f t="shared" si="125"/>
        <v/>
      </c>
      <c r="BO397" s="151" t="str">
        <f t="shared" si="125"/>
        <v/>
      </c>
      <c r="BP397" s="149">
        <f t="shared" si="126"/>
        <v>37.531111111111109</v>
      </c>
      <c r="BQ397" s="150">
        <f t="shared" si="126"/>
        <v>0</v>
      </c>
      <c r="BR397" s="150" t="str">
        <f t="shared" si="126"/>
        <v/>
      </c>
      <c r="BS397" s="150" t="str">
        <f t="shared" si="126"/>
        <v/>
      </c>
      <c r="BT397" s="151" t="str">
        <f t="shared" si="126"/>
        <v/>
      </c>
      <c r="BU397" s="122">
        <f t="shared" si="164"/>
        <v>149.39088888888887</v>
      </c>
      <c r="BV397" s="124">
        <f t="shared" si="164"/>
        <v>112.25999999999999</v>
      </c>
      <c r="BW397" s="124" t="str">
        <f t="shared" si="164"/>
        <v/>
      </c>
      <c r="BX397" s="123" t="str">
        <f t="shared" si="164"/>
        <v/>
      </c>
      <c r="BY397" s="124" t="str">
        <f t="shared" si="164"/>
        <v/>
      </c>
    </row>
    <row r="398" spans="1:77" x14ac:dyDescent="0.2">
      <c r="A398" t="s">
        <v>46</v>
      </c>
      <c r="B398" t="s">
        <v>46</v>
      </c>
      <c r="C398" t="s">
        <v>63</v>
      </c>
      <c r="D398" t="s">
        <v>63</v>
      </c>
      <c r="F398" s="83" t="s">
        <v>64</v>
      </c>
      <c r="G398" s="60"/>
      <c r="H398" s="32">
        <f t="shared" ref="H398:Q398" si="168">SUM(H394:H397)</f>
        <v>21</v>
      </c>
      <c r="I398" s="5">
        <f>SUM(I394:I397)</f>
        <v>11</v>
      </c>
      <c r="J398" s="5">
        <f>SUM(J394:J397)</f>
        <v>0</v>
      </c>
      <c r="K398" s="5">
        <f t="shared" si="168"/>
        <v>0</v>
      </c>
      <c r="L398" s="5">
        <f t="shared" si="168"/>
        <v>0</v>
      </c>
      <c r="M398" s="5">
        <f t="shared" si="168"/>
        <v>2806.76</v>
      </c>
      <c r="N398" s="5">
        <f>SUM(N394:N397)</f>
        <v>1112.31</v>
      </c>
      <c r="O398" s="5">
        <f>SUM(O394:O397)</f>
        <v>0</v>
      </c>
      <c r="P398" s="5">
        <f t="shared" si="168"/>
        <v>0</v>
      </c>
      <c r="Q398" s="33">
        <f t="shared" si="168"/>
        <v>0</v>
      </c>
      <c r="R398" s="74">
        <f t="shared" si="155"/>
        <v>11</v>
      </c>
      <c r="S398" s="34">
        <f t="shared" si="156"/>
        <v>1112.31</v>
      </c>
      <c r="T398" s="3" t="s">
        <v>49</v>
      </c>
      <c r="U398" t="s">
        <v>49</v>
      </c>
      <c r="V398" t="s">
        <v>63</v>
      </c>
      <c r="W398" t="s">
        <v>63</v>
      </c>
      <c r="Y398" s="83" t="s">
        <v>64</v>
      </c>
      <c r="Z398" s="60"/>
      <c r="AA398" s="5">
        <f t="shared" ref="AA398:AJ398" si="169">SUM(AA394:AA397)</f>
        <v>23</v>
      </c>
      <c r="AB398" s="5">
        <f>SUM(AB394:AB397)</f>
        <v>7</v>
      </c>
      <c r="AC398" s="5">
        <f>SUM(AC394:AC397)</f>
        <v>0</v>
      </c>
      <c r="AD398" s="5">
        <f t="shared" si="169"/>
        <v>0</v>
      </c>
      <c r="AE398" s="5">
        <f t="shared" si="169"/>
        <v>0</v>
      </c>
      <c r="AF398" s="5">
        <f t="shared" si="169"/>
        <v>2857.3999999999996</v>
      </c>
      <c r="AG398" s="5">
        <f>SUM(AG394:AG397)</f>
        <v>83.99</v>
      </c>
      <c r="AH398" s="5">
        <f>SUM(AH394:AH397)</f>
        <v>0</v>
      </c>
      <c r="AI398" s="5">
        <f t="shared" si="169"/>
        <v>0</v>
      </c>
      <c r="AJ398" s="33">
        <f t="shared" si="169"/>
        <v>0</v>
      </c>
      <c r="AK398" s="74">
        <f t="shared" si="158"/>
        <v>7</v>
      </c>
      <c r="AL398" s="34">
        <f t="shared" si="159"/>
        <v>83.99</v>
      </c>
      <c r="AM398" s="2">
        <f t="shared" si="160"/>
        <v>-2</v>
      </c>
      <c r="AN398" s="2">
        <f t="shared" si="160"/>
        <v>4</v>
      </c>
      <c r="AO398" s="2">
        <f t="shared" si="160"/>
        <v>0</v>
      </c>
      <c r="AP398" s="2">
        <f t="shared" si="160"/>
        <v>0</v>
      </c>
      <c r="AQ398" s="2">
        <f t="shared" si="160"/>
        <v>0</v>
      </c>
      <c r="AR398" s="2">
        <f t="shared" si="160"/>
        <v>-50.639999999999418</v>
      </c>
      <c r="AS398" s="2">
        <f t="shared" si="160"/>
        <v>1028.32</v>
      </c>
      <c r="AT398" s="2">
        <f t="shared" si="160"/>
        <v>0</v>
      </c>
      <c r="AU398" s="2">
        <f t="shared" si="160"/>
        <v>0</v>
      </c>
      <c r="AV398" s="29">
        <f t="shared" si="160"/>
        <v>0</v>
      </c>
      <c r="AW398" s="74">
        <f t="shared" si="160"/>
        <v>4</v>
      </c>
      <c r="AX398" s="31">
        <f t="shared" si="160"/>
        <v>1028.32</v>
      </c>
      <c r="AY398" s="38">
        <f t="shared" si="161"/>
        <v>-8.6956521739130432E-2</v>
      </c>
      <c r="AZ398" s="38">
        <f t="shared" si="162"/>
        <v>11.998571428571427</v>
      </c>
      <c r="BA398" s="38" t="str">
        <f t="shared" si="162"/>
        <v/>
      </c>
      <c r="BB398" s="38" t="str">
        <f t="shared" si="162"/>
        <v/>
      </c>
      <c r="BC398" s="38" t="str">
        <f t="shared" si="163"/>
        <v/>
      </c>
      <c r="BD398" s="38">
        <f t="shared" si="163"/>
        <v>-1.7722404983551279E-2</v>
      </c>
      <c r="BE398" s="38">
        <f t="shared" si="163"/>
        <v>12.243362305036314</v>
      </c>
      <c r="BF398" s="38" t="str">
        <f t="shared" si="163"/>
        <v/>
      </c>
      <c r="BG398" s="38" t="str">
        <f t="shared" si="163"/>
        <v/>
      </c>
      <c r="BH398" s="39" t="str">
        <f t="shared" si="163"/>
        <v/>
      </c>
      <c r="BI398" s="40">
        <f t="shared" si="163"/>
        <v>0.5714285714285714</v>
      </c>
      <c r="BJ398" s="40">
        <f t="shared" si="163"/>
        <v>12.243362305036314</v>
      </c>
      <c r="BK398" s="146">
        <f t="shared" si="125"/>
        <v>133.6552380952381</v>
      </c>
      <c r="BL398" s="96">
        <f t="shared" si="125"/>
        <v>101.1190909090909</v>
      </c>
      <c r="BM398" s="96" t="str">
        <f t="shared" si="125"/>
        <v/>
      </c>
      <c r="BN398" s="96" t="str">
        <f t="shared" si="125"/>
        <v/>
      </c>
      <c r="BO398" s="147" t="str">
        <f t="shared" si="125"/>
        <v/>
      </c>
      <c r="BP398" s="141">
        <f t="shared" si="126"/>
        <v>124.23478260869564</v>
      </c>
      <c r="BQ398" s="142">
        <f t="shared" si="126"/>
        <v>11.998571428571427</v>
      </c>
      <c r="BR398" s="142" t="str">
        <f t="shared" si="126"/>
        <v/>
      </c>
      <c r="BS398" s="142" t="str">
        <f t="shared" si="126"/>
        <v/>
      </c>
      <c r="BT398" s="143" t="str">
        <f t="shared" si="126"/>
        <v/>
      </c>
      <c r="BU398" s="119">
        <f t="shared" si="164"/>
        <v>9.4204554865424655</v>
      </c>
      <c r="BV398" s="121">
        <f t="shared" si="164"/>
        <v>89.120519480519476</v>
      </c>
      <c r="BW398" s="121" t="str">
        <f t="shared" si="164"/>
        <v/>
      </c>
      <c r="BX398" s="120" t="str">
        <f t="shared" si="164"/>
        <v/>
      </c>
      <c r="BY398" s="121" t="str">
        <f t="shared" si="164"/>
        <v/>
      </c>
    </row>
    <row r="399" spans="1:77" ht="13.5" thickBot="1" x14ac:dyDescent="0.25">
      <c r="A399" t="s">
        <v>46</v>
      </c>
      <c r="B399" t="s">
        <v>46</v>
      </c>
      <c r="C399" t="s">
        <v>63</v>
      </c>
      <c r="D399" t="s">
        <v>63</v>
      </c>
      <c r="F399" s="78" t="s">
        <v>65</v>
      </c>
      <c r="G399" s="61"/>
      <c r="H399" s="48">
        <f>SUMIFS(H$7:H$377,$B$7:$B$377,$B399,$D$7:$D$377,$D399)</f>
        <v>23</v>
      </c>
      <c r="I399" s="49">
        <f t="shared" ref="I399:Q399" si="170">SUMIFS(I$7:I$377,$B$7:$B$377,$B399,$D$7:$D$377,$D399)</f>
        <v>12</v>
      </c>
      <c r="J399" s="49">
        <f t="shared" si="170"/>
        <v>0</v>
      </c>
      <c r="K399" s="49">
        <f t="shared" si="170"/>
        <v>0</v>
      </c>
      <c r="L399" s="49">
        <f t="shared" si="170"/>
        <v>0</v>
      </c>
      <c r="M399" s="49">
        <f t="shared" si="170"/>
        <v>2962.15</v>
      </c>
      <c r="N399" s="49">
        <f t="shared" si="170"/>
        <v>1619.67</v>
      </c>
      <c r="O399" s="49">
        <f t="shared" si="170"/>
        <v>0</v>
      </c>
      <c r="P399" s="49">
        <f t="shared" si="170"/>
        <v>0</v>
      </c>
      <c r="Q399" s="50">
        <f t="shared" si="170"/>
        <v>0</v>
      </c>
      <c r="R399" s="79">
        <f t="shared" si="155"/>
        <v>12</v>
      </c>
      <c r="S399" s="51">
        <f t="shared" si="156"/>
        <v>1619.67</v>
      </c>
      <c r="T399" s="3" t="s">
        <v>49</v>
      </c>
      <c r="U399" s="42" t="s">
        <v>49</v>
      </c>
      <c r="V399" s="42" t="s">
        <v>63</v>
      </c>
      <c r="W399" s="42" t="s">
        <v>63</v>
      </c>
      <c r="X399" s="42"/>
      <c r="Y399" s="78" t="s">
        <v>65</v>
      </c>
      <c r="Z399" s="61"/>
      <c r="AA399" s="49">
        <f>SUMIFS(AA$14:AA$377,$H$14:$H$377,"&lt;&gt;0",$W$14:$W$377,"03 Mar")</f>
        <v>25</v>
      </c>
      <c r="AB399" s="49">
        <f t="shared" ref="AB399:AJ399" si="171">SUMIFS(AB$14:AB$377,$R$14:$R$377,"&lt;&gt;0",$W$14:$W$377,"03 Mar")</f>
        <v>7</v>
      </c>
      <c r="AC399" s="49">
        <f t="shared" si="171"/>
        <v>0</v>
      </c>
      <c r="AD399" s="49">
        <f t="shared" si="171"/>
        <v>0</v>
      </c>
      <c r="AE399" s="49">
        <f t="shared" si="171"/>
        <v>0</v>
      </c>
      <c r="AF399" s="49">
        <f t="shared" si="171"/>
        <v>3024.3199999999997</v>
      </c>
      <c r="AG399" s="49">
        <f t="shared" si="171"/>
        <v>83.99</v>
      </c>
      <c r="AH399" s="49">
        <f t="shared" si="171"/>
        <v>0</v>
      </c>
      <c r="AI399" s="49">
        <f t="shared" si="171"/>
        <v>0</v>
      </c>
      <c r="AJ399" s="50">
        <f t="shared" si="171"/>
        <v>0</v>
      </c>
      <c r="AK399" s="79">
        <f t="shared" si="158"/>
        <v>7</v>
      </c>
      <c r="AL399" s="51">
        <f t="shared" si="159"/>
        <v>83.99</v>
      </c>
      <c r="AM399" s="44">
        <f t="shared" si="160"/>
        <v>-2</v>
      </c>
      <c r="AN399" s="44">
        <f t="shared" si="160"/>
        <v>5</v>
      </c>
      <c r="AO399" s="44">
        <f t="shared" si="160"/>
        <v>0</v>
      </c>
      <c r="AP399" s="44">
        <f t="shared" si="160"/>
        <v>0</v>
      </c>
      <c r="AQ399" s="44">
        <f t="shared" si="160"/>
        <v>0</v>
      </c>
      <c r="AR399" s="44">
        <f t="shared" si="160"/>
        <v>-62.169999999999618</v>
      </c>
      <c r="AS399" s="44">
        <f t="shared" si="160"/>
        <v>1535.68</v>
      </c>
      <c r="AT399" s="44">
        <f t="shared" si="160"/>
        <v>0</v>
      </c>
      <c r="AU399" s="44">
        <f t="shared" si="160"/>
        <v>0</v>
      </c>
      <c r="AV399" s="45">
        <f t="shared" si="160"/>
        <v>0</v>
      </c>
      <c r="AW399" s="79">
        <f t="shared" si="160"/>
        <v>5</v>
      </c>
      <c r="AX399" s="47">
        <f t="shared" si="160"/>
        <v>1535.68</v>
      </c>
      <c r="AY399" s="56">
        <f t="shared" si="161"/>
        <v>-0.08</v>
      </c>
      <c r="AZ399" s="56">
        <f t="shared" si="162"/>
        <v>11.998571428571427</v>
      </c>
      <c r="BA399" s="56" t="str">
        <f t="shared" si="162"/>
        <v/>
      </c>
      <c r="BB399" s="56" t="str">
        <f t="shared" si="162"/>
        <v/>
      </c>
      <c r="BC399" s="56" t="str">
        <f t="shared" si="163"/>
        <v/>
      </c>
      <c r="BD399" s="56">
        <f t="shared" si="163"/>
        <v>-2.0556687123055636E-2</v>
      </c>
      <c r="BE399" s="56">
        <f t="shared" si="163"/>
        <v>18.284081438266462</v>
      </c>
      <c r="BF399" s="56" t="str">
        <f t="shared" si="163"/>
        <v/>
      </c>
      <c r="BG399" s="56" t="str">
        <f t="shared" si="163"/>
        <v/>
      </c>
      <c r="BH399" s="57" t="str">
        <f t="shared" si="163"/>
        <v/>
      </c>
      <c r="BI399" s="58">
        <f t="shared" si="163"/>
        <v>0.7142857142857143</v>
      </c>
      <c r="BJ399" s="58">
        <f t="shared" si="163"/>
        <v>18.284081438266462</v>
      </c>
      <c r="BK399" s="149">
        <f t="shared" si="125"/>
        <v>128.78913043478261</v>
      </c>
      <c r="BL399" s="150">
        <f t="shared" si="125"/>
        <v>134.9725</v>
      </c>
      <c r="BM399" s="150" t="str">
        <f t="shared" si="125"/>
        <v/>
      </c>
      <c r="BN399" s="150" t="str">
        <f t="shared" si="125"/>
        <v/>
      </c>
      <c r="BO399" s="151" t="str">
        <f t="shared" si="125"/>
        <v/>
      </c>
      <c r="BP399" s="149">
        <f t="shared" si="126"/>
        <v>120.97279999999999</v>
      </c>
      <c r="BQ399" s="150">
        <f t="shared" si="126"/>
        <v>11.998571428571427</v>
      </c>
      <c r="BR399" s="150" t="str">
        <f t="shared" si="126"/>
        <v/>
      </c>
      <c r="BS399" s="150" t="str">
        <f t="shared" si="126"/>
        <v/>
      </c>
      <c r="BT399" s="151" t="str">
        <f t="shared" si="126"/>
        <v/>
      </c>
      <c r="BU399" s="122">
        <f t="shared" si="164"/>
        <v>7.8163304347826141</v>
      </c>
      <c r="BV399" s="124">
        <f t="shared" si="164"/>
        <v>122.97392857142857</v>
      </c>
      <c r="BW399" s="124" t="str">
        <f t="shared" si="164"/>
        <v/>
      </c>
      <c r="BX399" s="123" t="str">
        <f t="shared" si="164"/>
        <v/>
      </c>
      <c r="BY399" s="124" t="str">
        <f t="shared" si="164"/>
        <v/>
      </c>
    </row>
    <row r="400" spans="1:77" ht="13.5" thickBot="1" x14ac:dyDescent="0.25">
      <c r="R400" s="1"/>
      <c r="T400" s="3"/>
      <c r="AK400" s="1"/>
      <c r="AW400" s="1"/>
      <c r="BI400" s="1"/>
      <c r="BK400" s="96" t="str">
        <f t="shared" si="125"/>
        <v/>
      </c>
      <c r="BL400" s="96" t="str">
        <f t="shared" si="125"/>
        <v/>
      </c>
      <c r="BM400" s="96" t="str">
        <f t="shared" si="125"/>
        <v/>
      </c>
      <c r="BN400" s="96" t="str">
        <f t="shared" si="125"/>
        <v/>
      </c>
      <c r="BO400" s="96" t="str">
        <f t="shared" si="125"/>
        <v/>
      </c>
      <c r="BP400" s="96" t="str">
        <f t="shared" si="126"/>
        <v/>
      </c>
      <c r="BQ400" s="96" t="str">
        <f t="shared" si="126"/>
        <v/>
      </c>
      <c r="BR400" s="96" t="str">
        <f t="shared" si="126"/>
        <v/>
      </c>
      <c r="BS400" s="96" t="str">
        <f t="shared" si="126"/>
        <v/>
      </c>
      <c r="BT400" s="96" t="str">
        <f t="shared" si="126"/>
        <v/>
      </c>
    </row>
    <row r="401" spans="1:77" x14ac:dyDescent="0.2">
      <c r="F401" s="62" t="s">
        <v>66</v>
      </c>
      <c r="G401" s="63"/>
      <c r="H401" s="64">
        <f>SUMIF($E$14:$E$377,$F401,$H$14:$H$377)</f>
        <v>7</v>
      </c>
      <c r="I401" s="65">
        <f t="shared" ref="I401:Q404" si="172">SUMIF($E$14:$E$377,$F401,I$14:I$377)</f>
        <v>2</v>
      </c>
      <c r="J401" s="65">
        <f t="shared" si="172"/>
        <v>0</v>
      </c>
      <c r="K401" s="65">
        <f t="shared" si="172"/>
        <v>0</v>
      </c>
      <c r="L401" s="65">
        <f t="shared" si="172"/>
        <v>0</v>
      </c>
      <c r="M401" s="65">
        <f t="shared" si="172"/>
        <v>648.05999999999995</v>
      </c>
      <c r="N401" s="65">
        <f t="shared" si="172"/>
        <v>573.33000000000004</v>
      </c>
      <c r="O401" s="65">
        <f t="shared" si="172"/>
        <v>0</v>
      </c>
      <c r="P401" s="65">
        <f t="shared" si="172"/>
        <v>0</v>
      </c>
      <c r="Q401" s="86">
        <f t="shared" si="172"/>
        <v>0</v>
      </c>
      <c r="R401" s="69">
        <f t="shared" ref="R401:R406" si="173">SUM(I401:L401)</f>
        <v>2</v>
      </c>
      <c r="S401" s="66">
        <f t="shared" ref="S401:S406" si="174">SUM(N401:Q401)</f>
        <v>573.33000000000004</v>
      </c>
      <c r="T401" s="3"/>
      <c r="U401" s="67"/>
      <c r="V401" s="67"/>
      <c r="W401" s="67"/>
      <c r="X401" s="67"/>
      <c r="Y401" s="62" t="s">
        <v>66</v>
      </c>
      <c r="Z401" s="63"/>
      <c r="AA401" s="65">
        <f>SUMIF($H$105:$H$111,"&lt;&gt;0",AA$105:AA$111)</f>
        <v>14</v>
      </c>
      <c r="AB401" s="65">
        <f t="shared" ref="AB401:AJ401" si="175">SUMIF($R$105:$R$111,"&lt;&gt;0",AB$105:AB$111)</f>
        <v>1</v>
      </c>
      <c r="AC401" s="65">
        <f t="shared" si="175"/>
        <v>0</v>
      </c>
      <c r="AD401" s="65">
        <f t="shared" si="175"/>
        <v>0</v>
      </c>
      <c r="AE401" s="65">
        <f t="shared" si="175"/>
        <v>0</v>
      </c>
      <c r="AF401" s="65">
        <f t="shared" si="175"/>
        <v>1085.71</v>
      </c>
      <c r="AG401" s="65">
        <f t="shared" si="175"/>
        <v>0</v>
      </c>
      <c r="AH401" s="65">
        <f t="shared" si="175"/>
        <v>0</v>
      </c>
      <c r="AI401" s="65">
        <f t="shared" si="175"/>
        <v>0</v>
      </c>
      <c r="AJ401" s="86">
        <f t="shared" si="175"/>
        <v>0</v>
      </c>
      <c r="AK401" s="69">
        <f t="shared" ref="AK401:AK406" si="176">SUM(AB401:AE401)</f>
        <v>1</v>
      </c>
      <c r="AL401" s="66">
        <f t="shared" ref="AL401:AL406" si="177">SUM(AG401:AJ401)</f>
        <v>0</v>
      </c>
      <c r="AM401" s="65">
        <f t="shared" ref="AM401:AX406" si="178">+H401-AA401</f>
        <v>-7</v>
      </c>
      <c r="AN401" s="65">
        <f t="shared" si="178"/>
        <v>1</v>
      </c>
      <c r="AO401" s="65">
        <f t="shared" si="178"/>
        <v>0</v>
      </c>
      <c r="AP401" s="65">
        <f t="shared" si="178"/>
        <v>0</v>
      </c>
      <c r="AQ401" s="65">
        <f t="shared" si="178"/>
        <v>0</v>
      </c>
      <c r="AR401" s="65">
        <f t="shared" si="178"/>
        <v>-437.65000000000009</v>
      </c>
      <c r="AS401" s="65">
        <f t="shared" si="178"/>
        <v>573.33000000000004</v>
      </c>
      <c r="AT401" s="65">
        <f t="shared" si="178"/>
        <v>0</v>
      </c>
      <c r="AU401" s="65">
        <f t="shared" si="178"/>
        <v>0</v>
      </c>
      <c r="AV401" s="86">
        <f t="shared" si="178"/>
        <v>0</v>
      </c>
      <c r="AW401" s="69">
        <f t="shared" si="178"/>
        <v>1</v>
      </c>
      <c r="AX401" s="87">
        <f t="shared" si="178"/>
        <v>573.33000000000004</v>
      </c>
      <c r="AY401" s="70">
        <f t="shared" ref="AY401:AY406" si="179">IFERROR(AM401/AA401,"")</f>
        <v>-0.5</v>
      </c>
      <c r="AZ401" s="70">
        <f t="shared" ref="AZ401:BB406" si="180">IFERROR(AL401/AB401,"")</f>
        <v>0</v>
      </c>
      <c r="BA401" s="70" t="str">
        <f t="shared" si="180"/>
        <v/>
      </c>
      <c r="BB401" s="70" t="str">
        <f t="shared" si="180"/>
        <v/>
      </c>
      <c r="BC401" s="70" t="str">
        <f t="shared" ref="BC401:BJ406" si="181">IFERROR(AQ401/AE401,"")</f>
        <v/>
      </c>
      <c r="BD401" s="70">
        <f t="shared" si="181"/>
        <v>-0.40310027539582399</v>
      </c>
      <c r="BE401" s="70" t="str">
        <f t="shared" si="181"/>
        <v/>
      </c>
      <c r="BF401" s="70" t="str">
        <f t="shared" si="181"/>
        <v/>
      </c>
      <c r="BG401" s="70" t="str">
        <f t="shared" si="181"/>
        <v/>
      </c>
      <c r="BH401" s="89" t="str">
        <f t="shared" si="181"/>
        <v/>
      </c>
      <c r="BI401" s="90">
        <f t="shared" si="181"/>
        <v>1</v>
      </c>
      <c r="BJ401" s="90" t="str">
        <f t="shared" si="181"/>
        <v/>
      </c>
      <c r="BK401" s="141">
        <f t="shared" si="125"/>
        <v>92.58</v>
      </c>
      <c r="BL401" s="142">
        <f t="shared" si="125"/>
        <v>286.66500000000002</v>
      </c>
      <c r="BM401" s="142" t="str">
        <f t="shared" si="125"/>
        <v/>
      </c>
      <c r="BN401" s="142" t="str">
        <f t="shared" si="125"/>
        <v/>
      </c>
      <c r="BO401" s="143" t="str">
        <f t="shared" si="125"/>
        <v/>
      </c>
      <c r="BP401" s="141">
        <f t="shared" si="126"/>
        <v>77.550714285714292</v>
      </c>
      <c r="BQ401" s="142">
        <f t="shared" si="126"/>
        <v>0</v>
      </c>
      <c r="BR401" s="142" t="str">
        <f t="shared" si="126"/>
        <v/>
      </c>
      <c r="BS401" s="142" t="str">
        <f t="shared" si="126"/>
        <v/>
      </c>
      <c r="BT401" s="143" t="str">
        <f t="shared" si="126"/>
        <v/>
      </c>
      <c r="BU401" s="116">
        <f t="shared" ref="BU401:BY406" si="182">IFERROR(BK401-BP401,"")</f>
        <v>15.029285714285706</v>
      </c>
      <c r="BV401" s="118">
        <f t="shared" si="182"/>
        <v>286.66500000000002</v>
      </c>
      <c r="BW401" s="118" t="str">
        <f t="shared" si="182"/>
        <v/>
      </c>
      <c r="BX401" s="117" t="str">
        <f t="shared" si="182"/>
        <v/>
      </c>
      <c r="BY401" s="118" t="str">
        <f t="shared" si="182"/>
        <v/>
      </c>
    </row>
    <row r="402" spans="1:77" x14ac:dyDescent="0.2">
      <c r="F402" s="73" t="s">
        <v>67</v>
      </c>
      <c r="G402" s="60"/>
      <c r="H402" s="28">
        <f>SUMIF($E$14:$E$377,$F402,H$14:H$377)</f>
        <v>1</v>
      </c>
      <c r="I402" s="138">
        <f t="shared" si="172"/>
        <v>4</v>
      </c>
      <c r="J402" s="138">
        <f t="shared" si="172"/>
        <v>0</v>
      </c>
      <c r="K402" s="2">
        <f t="shared" si="172"/>
        <v>0</v>
      </c>
      <c r="L402" s="2">
        <f t="shared" si="172"/>
        <v>0</v>
      </c>
      <c r="M402" s="2">
        <f t="shared" si="172"/>
        <v>59.95</v>
      </c>
      <c r="N402" s="2">
        <f t="shared" si="172"/>
        <v>1832.0700000000002</v>
      </c>
      <c r="O402" s="2">
        <f t="shared" si="172"/>
        <v>0</v>
      </c>
      <c r="P402" s="2">
        <f t="shared" si="172"/>
        <v>0</v>
      </c>
      <c r="Q402" s="29">
        <f t="shared" si="172"/>
        <v>0</v>
      </c>
      <c r="R402" s="30">
        <f t="shared" si="173"/>
        <v>4</v>
      </c>
      <c r="S402" s="74">
        <f t="shared" si="174"/>
        <v>1832.0700000000002</v>
      </c>
      <c r="T402" s="3"/>
      <c r="Y402" s="73" t="s">
        <v>67</v>
      </c>
      <c r="Z402" s="60"/>
      <c r="AA402" s="2">
        <f>SUMIF($H112:$H$118,"&lt;&gt;0",AA112:AA$118)</f>
        <v>2</v>
      </c>
      <c r="AB402" s="2">
        <f t="shared" ref="AB402:AJ402" si="183">SUMIF($R$112:$R$118,"&lt;&gt;0",AB$112:AB$118)</f>
        <v>1</v>
      </c>
      <c r="AC402" s="2">
        <f t="shared" si="183"/>
        <v>0</v>
      </c>
      <c r="AD402" s="2">
        <f t="shared" si="183"/>
        <v>0</v>
      </c>
      <c r="AE402" s="2">
        <f t="shared" si="183"/>
        <v>0</v>
      </c>
      <c r="AF402" s="2">
        <f t="shared" si="183"/>
        <v>1503.03</v>
      </c>
      <c r="AG402" s="2">
        <f t="shared" si="183"/>
        <v>0</v>
      </c>
      <c r="AH402" s="2">
        <f t="shared" si="183"/>
        <v>0</v>
      </c>
      <c r="AI402" s="2">
        <f t="shared" si="183"/>
        <v>0</v>
      </c>
      <c r="AJ402" s="29">
        <f t="shared" si="183"/>
        <v>0</v>
      </c>
      <c r="AK402" s="30">
        <f t="shared" si="176"/>
        <v>1</v>
      </c>
      <c r="AL402" s="74">
        <f t="shared" si="177"/>
        <v>0</v>
      </c>
      <c r="AM402" s="2">
        <f t="shared" si="178"/>
        <v>-1</v>
      </c>
      <c r="AN402" s="2">
        <f t="shared" si="178"/>
        <v>3</v>
      </c>
      <c r="AO402" s="2">
        <f t="shared" si="178"/>
        <v>0</v>
      </c>
      <c r="AP402" s="2">
        <f t="shared" si="178"/>
        <v>0</v>
      </c>
      <c r="AQ402" s="2">
        <f t="shared" si="178"/>
        <v>0</v>
      </c>
      <c r="AR402" s="2">
        <f t="shared" si="178"/>
        <v>-1443.08</v>
      </c>
      <c r="AS402" s="2">
        <f t="shared" si="178"/>
        <v>1832.0700000000002</v>
      </c>
      <c r="AT402" s="2">
        <f t="shared" si="178"/>
        <v>0</v>
      </c>
      <c r="AU402" s="2">
        <f t="shared" si="178"/>
        <v>0</v>
      </c>
      <c r="AV402" s="29">
        <f t="shared" si="178"/>
        <v>0</v>
      </c>
      <c r="AW402" s="30">
        <f t="shared" si="178"/>
        <v>3</v>
      </c>
      <c r="AX402" s="31">
        <f t="shared" si="178"/>
        <v>1832.0700000000002</v>
      </c>
      <c r="AY402" s="38">
        <f t="shared" si="179"/>
        <v>-0.5</v>
      </c>
      <c r="AZ402" s="38">
        <f t="shared" si="180"/>
        <v>0</v>
      </c>
      <c r="BA402" s="38" t="str">
        <f t="shared" si="180"/>
        <v/>
      </c>
      <c r="BB402" s="38" t="str">
        <f t="shared" si="180"/>
        <v/>
      </c>
      <c r="BC402" s="38" t="str">
        <f t="shared" si="181"/>
        <v/>
      </c>
      <c r="BD402" s="38">
        <f t="shared" si="181"/>
        <v>-0.96011390324877077</v>
      </c>
      <c r="BE402" s="38" t="str">
        <f t="shared" si="181"/>
        <v/>
      </c>
      <c r="BF402" s="38" t="str">
        <f t="shared" si="181"/>
        <v/>
      </c>
      <c r="BG402" s="38" t="str">
        <f t="shared" si="181"/>
        <v/>
      </c>
      <c r="BH402" s="39" t="str">
        <f t="shared" si="181"/>
        <v/>
      </c>
      <c r="BI402" s="40">
        <f t="shared" si="181"/>
        <v>3</v>
      </c>
      <c r="BJ402" s="40" t="str">
        <f t="shared" si="181"/>
        <v/>
      </c>
      <c r="BK402" s="146">
        <f t="shared" ref="BK402:BO417" si="184">IFERROR(M402/H402,"")</f>
        <v>59.95</v>
      </c>
      <c r="BL402" s="96">
        <f t="shared" si="184"/>
        <v>458.01750000000004</v>
      </c>
      <c r="BM402" s="96" t="str">
        <f t="shared" si="184"/>
        <v/>
      </c>
      <c r="BN402" s="96" t="str">
        <f t="shared" si="184"/>
        <v/>
      </c>
      <c r="BO402" s="147" t="str">
        <f t="shared" si="184"/>
        <v/>
      </c>
      <c r="BP402" s="146">
        <f t="shared" ref="BP402:BT417" si="185">IFERROR(AF402/AA402,"")</f>
        <v>751.51499999999999</v>
      </c>
      <c r="BQ402" s="96">
        <f t="shared" si="185"/>
        <v>0</v>
      </c>
      <c r="BR402" s="96" t="str">
        <f t="shared" si="185"/>
        <v/>
      </c>
      <c r="BS402" s="96" t="str">
        <f t="shared" si="185"/>
        <v/>
      </c>
      <c r="BT402" s="147" t="str">
        <f t="shared" si="185"/>
        <v/>
      </c>
      <c r="BU402" s="119">
        <f t="shared" si="182"/>
        <v>-691.56499999999994</v>
      </c>
      <c r="BV402" s="121">
        <f t="shared" si="182"/>
        <v>458.01750000000004</v>
      </c>
      <c r="BW402" s="121" t="str">
        <f t="shared" si="182"/>
        <v/>
      </c>
      <c r="BX402" s="120" t="str">
        <f t="shared" si="182"/>
        <v/>
      </c>
      <c r="BY402" s="121" t="str">
        <f t="shared" si="182"/>
        <v/>
      </c>
    </row>
    <row r="403" spans="1:77" x14ac:dyDescent="0.2">
      <c r="F403" s="73" t="s">
        <v>68</v>
      </c>
      <c r="G403" s="60"/>
      <c r="H403" s="28">
        <f>SUMIF($E$14:$E$377,$F403,H$14:H$377)</f>
        <v>13</v>
      </c>
      <c r="I403" s="138">
        <f t="shared" si="172"/>
        <v>1</v>
      </c>
      <c r="J403" s="138">
        <f t="shared" si="172"/>
        <v>0</v>
      </c>
      <c r="K403" s="2">
        <f t="shared" si="172"/>
        <v>0</v>
      </c>
      <c r="L403" s="2">
        <f t="shared" si="172"/>
        <v>0</v>
      </c>
      <c r="M403" s="2">
        <f t="shared" si="172"/>
        <v>2615.61</v>
      </c>
      <c r="N403" s="2">
        <f t="shared" si="172"/>
        <v>482.75</v>
      </c>
      <c r="O403" s="2">
        <f t="shared" si="172"/>
        <v>0</v>
      </c>
      <c r="P403" s="2">
        <f t="shared" si="172"/>
        <v>0</v>
      </c>
      <c r="Q403" s="29">
        <f t="shared" si="172"/>
        <v>0</v>
      </c>
      <c r="R403" s="30">
        <f t="shared" si="173"/>
        <v>1</v>
      </c>
      <c r="S403" s="74">
        <f t="shared" si="174"/>
        <v>482.75</v>
      </c>
      <c r="T403" s="3"/>
      <c r="Y403" s="73" t="s">
        <v>68</v>
      </c>
      <c r="Z403" s="60"/>
      <c r="AA403" s="2">
        <f>SUMIF($H$119:$H$125,"&lt;&gt;0",AA$119:AA$125)</f>
        <v>12</v>
      </c>
      <c r="AB403" s="2">
        <f t="shared" ref="AB403:AJ403" si="186">SUMIF($R$119:$R$125,"&lt;&gt;0",AB$119:AB$125)</f>
        <v>1</v>
      </c>
      <c r="AC403" s="2">
        <f t="shared" si="186"/>
        <v>0</v>
      </c>
      <c r="AD403" s="2">
        <f t="shared" si="186"/>
        <v>0</v>
      </c>
      <c r="AE403" s="2">
        <f t="shared" si="186"/>
        <v>0</v>
      </c>
      <c r="AF403" s="2">
        <f t="shared" si="186"/>
        <v>231.87</v>
      </c>
      <c r="AG403" s="2">
        <f t="shared" si="186"/>
        <v>0</v>
      </c>
      <c r="AH403" s="2">
        <f t="shared" si="186"/>
        <v>0</v>
      </c>
      <c r="AI403" s="2">
        <f t="shared" si="186"/>
        <v>0</v>
      </c>
      <c r="AJ403" s="29">
        <f t="shared" si="186"/>
        <v>0</v>
      </c>
      <c r="AK403" s="30">
        <f t="shared" si="176"/>
        <v>1</v>
      </c>
      <c r="AL403" s="74">
        <f t="shared" si="177"/>
        <v>0</v>
      </c>
      <c r="AM403" s="2">
        <f t="shared" si="178"/>
        <v>1</v>
      </c>
      <c r="AN403" s="2">
        <f t="shared" si="178"/>
        <v>0</v>
      </c>
      <c r="AO403" s="2">
        <f t="shared" si="178"/>
        <v>0</v>
      </c>
      <c r="AP403" s="2">
        <f t="shared" si="178"/>
        <v>0</v>
      </c>
      <c r="AQ403" s="2">
        <f t="shared" si="178"/>
        <v>0</v>
      </c>
      <c r="AR403" s="2">
        <f t="shared" si="178"/>
        <v>2383.7400000000002</v>
      </c>
      <c r="AS403" s="2">
        <f t="shared" si="178"/>
        <v>482.75</v>
      </c>
      <c r="AT403" s="2">
        <f t="shared" si="178"/>
        <v>0</v>
      </c>
      <c r="AU403" s="2">
        <f t="shared" si="178"/>
        <v>0</v>
      </c>
      <c r="AV403" s="29">
        <f t="shared" si="178"/>
        <v>0</v>
      </c>
      <c r="AW403" s="30">
        <f t="shared" si="178"/>
        <v>0</v>
      </c>
      <c r="AX403" s="31">
        <f t="shared" si="178"/>
        <v>482.75</v>
      </c>
      <c r="AY403" s="38">
        <f t="shared" si="179"/>
        <v>8.3333333333333329E-2</v>
      </c>
      <c r="AZ403" s="38">
        <f t="shared" si="180"/>
        <v>0</v>
      </c>
      <c r="BA403" s="38" t="str">
        <f t="shared" si="180"/>
        <v/>
      </c>
      <c r="BB403" s="38" t="str">
        <f t="shared" si="180"/>
        <v/>
      </c>
      <c r="BC403" s="38" t="str">
        <f t="shared" si="181"/>
        <v/>
      </c>
      <c r="BD403" s="38">
        <f t="shared" si="181"/>
        <v>10.28050200543408</v>
      </c>
      <c r="BE403" s="38" t="str">
        <f t="shared" si="181"/>
        <v/>
      </c>
      <c r="BF403" s="38" t="str">
        <f t="shared" si="181"/>
        <v/>
      </c>
      <c r="BG403" s="38" t="str">
        <f t="shared" si="181"/>
        <v/>
      </c>
      <c r="BH403" s="39" t="str">
        <f t="shared" si="181"/>
        <v/>
      </c>
      <c r="BI403" s="40">
        <f t="shared" si="181"/>
        <v>0</v>
      </c>
      <c r="BJ403" s="40" t="str">
        <f t="shared" si="181"/>
        <v/>
      </c>
      <c r="BK403" s="146">
        <f t="shared" si="184"/>
        <v>201.20076923076925</v>
      </c>
      <c r="BL403" s="96">
        <f t="shared" si="184"/>
        <v>482.75</v>
      </c>
      <c r="BM403" s="96" t="str">
        <f t="shared" si="184"/>
        <v/>
      </c>
      <c r="BN403" s="96" t="str">
        <f t="shared" si="184"/>
        <v/>
      </c>
      <c r="BO403" s="147" t="str">
        <f t="shared" si="184"/>
        <v/>
      </c>
      <c r="BP403" s="146">
        <f t="shared" si="185"/>
        <v>19.322500000000002</v>
      </c>
      <c r="BQ403" s="96">
        <f t="shared" si="185"/>
        <v>0</v>
      </c>
      <c r="BR403" s="96" t="str">
        <f t="shared" si="185"/>
        <v/>
      </c>
      <c r="BS403" s="96" t="str">
        <f t="shared" si="185"/>
        <v/>
      </c>
      <c r="BT403" s="147" t="str">
        <f t="shared" si="185"/>
        <v/>
      </c>
      <c r="BU403" s="119">
        <f t="shared" si="182"/>
        <v>181.87826923076926</v>
      </c>
      <c r="BV403" s="121">
        <f t="shared" si="182"/>
        <v>482.75</v>
      </c>
      <c r="BW403" s="121" t="str">
        <f t="shared" si="182"/>
        <v/>
      </c>
      <c r="BX403" s="120" t="str">
        <f t="shared" si="182"/>
        <v/>
      </c>
      <c r="BY403" s="121" t="str">
        <f t="shared" si="182"/>
        <v/>
      </c>
    </row>
    <row r="404" spans="1:77" ht="13.5" thickBot="1" x14ac:dyDescent="0.25">
      <c r="F404" s="78" t="s">
        <v>69</v>
      </c>
      <c r="G404" s="61"/>
      <c r="H404" s="43">
        <f>SUMIF($E$14:$E$377,$F404,H$14:H$377)</f>
        <v>6</v>
      </c>
      <c r="I404" s="44">
        <f t="shared" si="172"/>
        <v>0</v>
      </c>
      <c r="J404" s="44">
        <f t="shared" si="172"/>
        <v>0</v>
      </c>
      <c r="K404" s="44">
        <f t="shared" si="172"/>
        <v>0</v>
      </c>
      <c r="L404" s="44">
        <f t="shared" si="172"/>
        <v>0</v>
      </c>
      <c r="M404" s="44">
        <f t="shared" si="172"/>
        <v>1482.92</v>
      </c>
      <c r="N404" s="44">
        <f t="shared" si="172"/>
        <v>0</v>
      </c>
      <c r="O404" s="44">
        <f t="shared" si="172"/>
        <v>0</v>
      </c>
      <c r="P404" s="44">
        <f t="shared" si="172"/>
        <v>0</v>
      </c>
      <c r="Q404" s="45">
        <f t="shared" si="172"/>
        <v>0</v>
      </c>
      <c r="R404" s="46">
        <f t="shared" si="173"/>
        <v>0</v>
      </c>
      <c r="S404" s="79">
        <f t="shared" si="174"/>
        <v>0</v>
      </c>
      <c r="T404" s="3"/>
      <c r="U404" s="42"/>
      <c r="V404" s="42"/>
      <c r="W404" s="42"/>
      <c r="X404" s="42"/>
      <c r="Y404" s="78" t="s">
        <v>69</v>
      </c>
      <c r="Z404" s="61"/>
      <c r="AA404" s="44">
        <f>SUMIF($H$126:$H$132,"&lt;&gt;0",AA$126:AA$132)</f>
        <v>2</v>
      </c>
      <c r="AB404" s="44">
        <f t="shared" ref="AB404:AJ404" si="187">SUMIF($R$126:$R$132,"&lt;&gt;0",AB$126:AB$132)</f>
        <v>0</v>
      </c>
      <c r="AC404" s="44">
        <f t="shared" si="187"/>
        <v>0</v>
      </c>
      <c r="AD404" s="44">
        <f t="shared" si="187"/>
        <v>0</v>
      </c>
      <c r="AE404" s="44">
        <f t="shared" si="187"/>
        <v>0</v>
      </c>
      <c r="AF404" s="44">
        <f t="shared" si="187"/>
        <v>0</v>
      </c>
      <c r="AG404" s="44">
        <f t="shared" si="187"/>
        <v>0</v>
      </c>
      <c r="AH404" s="44">
        <f t="shared" si="187"/>
        <v>0</v>
      </c>
      <c r="AI404" s="44">
        <f t="shared" si="187"/>
        <v>0</v>
      </c>
      <c r="AJ404" s="45">
        <f t="shared" si="187"/>
        <v>0</v>
      </c>
      <c r="AK404" s="46">
        <f t="shared" si="176"/>
        <v>0</v>
      </c>
      <c r="AL404" s="79">
        <f t="shared" si="177"/>
        <v>0</v>
      </c>
      <c r="AM404" s="44">
        <f t="shared" si="178"/>
        <v>4</v>
      </c>
      <c r="AN404" s="44">
        <f t="shared" si="178"/>
        <v>0</v>
      </c>
      <c r="AO404" s="44">
        <f t="shared" si="178"/>
        <v>0</v>
      </c>
      <c r="AP404" s="44">
        <f t="shared" si="178"/>
        <v>0</v>
      </c>
      <c r="AQ404" s="44">
        <f t="shared" si="178"/>
        <v>0</v>
      </c>
      <c r="AR404" s="44">
        <f t="shared" si="178"/>
        <v>1482.92</v>
      </c>
      <c r="AS404" s="44">
        <f t="shared" si="178"/>
        <v>0</v>
      </c>
      <c r="AT404" s="44">
        <f t="shared" si="178"/>
        <v>0</v>
      </c>
      <c r="AU404" s="44">
        <f t="shared" si="178"/>
        <v>0</v>
      </c>
      <c r="AV404" s="45">
        <f t="shared" si="178"/>
        <v>0</v>
      </c>
      <c r="AW404" s="46">
        <f t="shared" si="178"/>
        <v>0</v>
      </c>
      <c r="AX404" s="47">
        <f t="shared" si="178"/>
        <v>0</v>
      </c>
      <c r="AY404" s="56">
        <f t="shared" si="179"/>
        <v>2</v>
      </c>
      <c r="AZ404" s="56" t="str">
        <f t="shared" si="180"/>
        <v/>
      </c>
      <c r="BA404" s="56" t="str">
        <f t="shared" si="180"/>
        <v/>
      </c>
      <c r="BB404" s="56" t="str">
        <f t="shared" si="180"/>
        <v/>
      </c>
      <c r="BC404" s="56" t="str">
        <f t="shared" si="181"/>
        <v/>
      </c>
      <c r="BD404" s="56" t="str">
        <f t="shared" si="181"/>
        <v/>
      </c>
      <c r="BE404" s="56" t="str">
        <f t="shared" si="181"/>
        <v/>
      </c>
      <c r="BF404" s="56" t="str">
        <f t="shared" si="181"/>
        <v/>
      </c>
      <c r="BG404" s="56" t="str">
        <f t="shared" si="181"/>
        <v/>
      </c>
      <c r="BH404" s="57" t="str">
        <f t="shared" si="181"/>
        <v/>
      </c>
      <c r="BI404" s="58" t="str">
        <f t="shared" si="181"/>
        <v/>
      </c>
      <c r="BJ404" s="58" t="str">
        <f t="shared" si="181"/>
        <v/>
      </c>
      <c r="BK404" s="149">
        <f t="shared" si="184"/>
        <v>247.15333333333334</v>
      </c>
      <c r="BL404" s="150" t="str">
        <f t="shared" si="184"/>
        <v/>
      </c>
      <c r="BM404" s="150" t="str">
        <f t="shared" si="184"/>
        <v/>
      </c>
      <c r="BN404" s="150" t="str">
        <f t="shared" si="184"/>
        <v/>
      </c>
      <c r="BO404" s="151" t="str">
        <f t="shared" si="184"/>
        <v/>
      </c>
      <c r="BP404" s="149">
        <f t="shared" si="185"/>
        <v>0</v>
      </c>
      <c r="BQ404" s="150" t="str">
        <f t="shared" si="185"/>
        <v/>
      </c>
      <c r="BR404" s="150" t="str">
        <f t="shared" si="185"/>
        <v/>
      </c>
      <c r="BS404" s="150" t="str">
        <f t="shared" si="185"/>
        <v/>
      </c>
      <c r="BT404" s="151" t="str">
        <f t="shared" si="185"/>
        <v/>
      </c>
      <c r="BU404" s="122">
        <f t="shared" si="182"/>
        <v>247.15333333333334</v>
      </c>
      <c r="BV404" s="124" t="str">
        <f t="shared" si="182"/>
        <v/>
      </c>
      <c r="BW404" s="124" t="str">
        <f t="shared" si="182"/>
        <v/>
      </c>
      <c r="BX404" s="123" t="str">
        <f t="shared" si="182"/>
        <v/>
      </c>
      <c r="BY404" s="124" t="str">
        <f t="shared" si="182"/>
        <v/>
      </c>
    </row>
    <row r="405" spans="1:77" x14ac:dyDescent="0.2">
      <c r="A405" t="s">
        <v>46</v>
      </c>
      <c r="B405" t="s">
        <v>46</v>
      </c>
      <c r="C405" t="s">
        <v>70</v>
      </c>
      <c r="D405" t="s">
        <v>70</v>
      </c>
      <c r="F405" s="83" t="s">
        <v>71</v>
      </c>
      <c r="G405" s="60"/>
      <c r="H405" s="32">
        <f t="shared" ref="H405:Q405" si="188">SUM(H401:H404)</f>
        <v>27</v>
      </c>
      <c r="I405" s="5">
        <f>SUM(I401:I404)</f>
        <v>7</v>
      </c>
      <c r="J405" s="5">
        <f>SUM(J401:J404)</f>
        <v>0</v>
      </c>
      <c r="K405" s="5">
        <f t="shared" si="188"/>
        <v>0</v>
      </c>
      <c r="L405" s="5">
        <f t="shared" si="188"/>
        <v>0</v>
      </c>
      <c r="M405" s="5">
        <f t="shared" si="188"/>
        <v>4806.54</v>
      </c>
      <c r="N405" s="5">
        <f>SUM(N401:N404)</f>
        <v>2888.15</v>
      </c>
      <c r="O405" s="5">
        <f>SUM(O401:O404)</f>
        <v>0</v>
      </c>
      <c r="P405" s="5">
        <f t="shared" si="188"/>
        <v>0</v>
      </c>
      <c r="Q405" s="33">
        <f t="shared" si="188"/>
        <v>0</v>
      </c>
      <c r="R405" s="74">
        <f t="shared" si="173"/>
        <v>7</v>
      </c>
      <c r="S405" s="74">
        <f t="shared" si="174"/>
        <v>2888.15</v>
      </c>
      <c r="T405" s="3" t="s">
        <v>49</v>
      </c>
      <c r="U405" t="s">
        <v>49</v>
      </c>
      <c r="V405" t="s">
        <v>70</v>
      </c>
      <c r="W405" t="s">
        <v>70</v>
      </c>
      <c r="Y405" s="83" t="s">
        <v>71</v>
      </c>
      <c r="Z405" s="60"/>
      <c r="AA405" s="5">
        <f t="shared" ref="AA405:AJ405" si="189">SUM(AA401:AA404)</f>
        <v>30</v>
      </c>
      <c r="AB405" s="5">
        <f>SUM(AB401:AB404)</f>
        <v>3</v>
      </c>
      <c r="AC405" s="5">
        <f>SUM(AC401:AC404)</f>
        <v>0</v>
      </c>
      <c r="AD405" s="5">
        <f t="shared" si="189"/>
        <v>0</v>
      </c>
      <c r="AE405" s="5">
        <f t="shared" si="189"/>
        <v>0</v>
      </c>
      <c r="AF405" s="5">
        <f t="shared" si="189"/>
        <v>2820.6099999999997</v>
      </c>
      <c r="AG405" s="5">
        <f>SUM(AG401:AG404)</f>
        <v>0</v>
      </c>
      <c r="AH405" s="5">
        <f>SUM(AH401:AH404)</f>
        <v>0</v>
      </c>
      <c r="AI405" s="5">
        <f t="shared" si="189"/>
        <v>0</v>
      </c>
      <c r="AJ405" s="33">
        <f t="shared" si="189"/>
        <v>0</v>
      </c>
      <c r="AK405" s="74">
        <f t="shared" si="176"/>
        <v>3</v>
      </c>
      <c r="AL405" s="74">
        <f t="shared" si="177"/>
        <v>0</v>
      </c>
      <c r="AM405" s="2">
        <f t="shared" si="178"/>
        <v>-3</v>
      </c>
      <c r="AN405" s="2">
        <f t="shared" si="178"/>
        <v>4</v>
      </c>
      <c r="AO405" s="2">
        <f t="shared" si="178"/>
        <v>0</v>
      </c>
      <c r="AP405" s="2">
        <f t="shared" si="178"/>
        <v>0</v>
      </c>
      <c r="AQ405" s="2">
        <f t="shared" si="178"/>
        <v>0</v>
      </c>
      <c r="AR405" s="2">
        <f t="shared" si="178"/>
        <v>1985.9300000000003</v>
      </c>
      <c r="AS405" s="2">
        <f t="shared" si="178"/>
        <v>2888.15</v>
      </c>
      <c r="AT405" s="2">
        <f t="shared" si="178"/>
        <v>0</v>
      </c>
      <c r="AU405" s="2">
        <f t="shared" si="178"/>
        <v>0</v>
      </c>
      <c r="AV405" s="29">
        <f t="shared" si="178"/>
        <v>0</v>
      </c>
      <c r="AW405" s="74">
        <f t="shared" si="178"/>
        <v>4</v>
      </c>
      <c r="AX405" s="31">
        <f t="shared" si="178"/>
        <v>2888.15</v>
      </c>
      <c r="AY405" s="38">
        <f t="shared" si="179"/>
        <v>-0.1</v>
      </c>
      <c r="AZ405" s="38">
        <f t="shared" si="180"/>
        <v>0</v>
      </c>
      <c r="BA405" s="38" t="str">
        <f t="shared" si="180"/>
        <v/>
      </c>
      <c r="BB405" s="38" t="str">
        <f t="shared" si="180"/>
        <v/>
      </c>
      <c r="BC405" s="38" t="str">
        <f t="shared" si="181"/>
        <v/>
      </c>
      <c r="BD405" s="38">
        <f t="shared" si="181"/>
        <v>0.7040781958512522</v>
      </c>
      <c r="BE405" s="38" t="str">
        <f t="shared" si="181"/>
        <v/>
      </c>
      <c r="BF405" s="38" t="str">
        <f t="shared" si="181"/>
        <v/>
      </c>
      <c r="BG405" s="38" t="str">
        <f t="shared" si="181"/>
        <v/>
      </c>
      <c r="BH405" s="39" t="str">
        <f t="shared" si="181"/>
        <v/>
      </c>
      <c r="BI405" s="40">
        <f t="shared" si="181"/>
        <v>1.3333333333333333</v>
      </c>
      <c r="BJ405" s="40" t="str">
        <f t="shared" si="181"/>
        <v/>
      </c>
      <c r="BK405" s="146">
        <f t="shared" si="184"/>
        <v>178.02</v>
      </c>
      <c r="BL405" s="96">
        <f t="shared" si="184"/>
        <v>412.59285714285716</v>
      </c>
      <c r="BM405" s="96" t="str">
        <f t="shared" si="184"/>
        <v/>
      </c>
      <c r="BN405" s="96" t="str">
        <f t="shared" si="184"/>
        <v/>
      </c>
      <c r="BO405" s="147" t="str">
        <f t="shared" si="184"/>
        <v/>
      </c>
      <c r="BP405" s="141">
        <f t="shared" si="185"/>
        <v>94.020333333333326</v>
      </c>
      <c r="BQ405" s="142">
        <f t="shared" si="185"/>
        <v>0</v>
      </c>
      <c r="BR405" s="142" t="str">
        <f t="shared" si="185"/>
        <v/>
      </c>
      <c r="BS405" s="142" t="str">
        <f t="shared" si="185"/>
        <v/>
      </c>
      <c r="BT405" s="143" t="str">
        <f t="shared" si="185"/>
        <v/>
      </c>
      <c r="BU405" s="119">
        <f t="shared" si="182"/>
        <v>83.999666666666684</v>
      </c>
      <c r="BV405" s="121">
        <f t="shared" si="182"/>
        <v>412.59285714285716</v>
      </c>
      <c r="BW405" s="121" t="str">
        <f t="shared" si="182"/>
        <v/>
      </c>
      <c r="BX405" s="120" t="str">
        <f t="shared" si="182"/>
        <v/>
      </c>
      <c r="BY405" s="121" t="str">
        <f t="shared" si="182"/>
        <v/>
      </c>
    </row>
    <row r="406" spans="1:77" ht="13.5" thickBot="1" x14ac:dyDescent="0.25">
      <c r="A406" t="s">
        <v>46</v>
      </c>
      <c r="B406" t="s">
        <v>46</v>
      </c>
      <c r="C406" t="s">
        <v>70</v>
      </c>
      <c r="D406" t="s">
        <v>70</v>
      </c>
      <c r="F406" s="78" t="s">
        <v>72</v>
      </c>
      <c r="G406" s="61"/>
      <c r="H406" s="48">
        <f>SUMIFS(H$7:H$377,$B$7:$B$377,$B406,$D$7:$D$377,$D406)</f>
        <v>29</v>
      </c>
      <c r="I406" s="49">
        <f t="shared" ref="I406:Q406" si="190">SUMIFS(I$7:I$377,$B$7:$B$377,$B406,$D$7:$D$377,$D406)</f>
        <v>7</v>
      </c>
      <c r="J406" s="49">
        <f t="shared" si="190"/>
        <v>0</v>
      </c>
      <c r="K406" s="49">
        <f t="shared" si="190"/>
        <v>0</v>
      </c>
      <c r="L406" s="49">
        <f t="shared" si="190"/>
        <v>0</v>
      </c>
      <c r="M406" s="49">
        <f t="shared" si="190"/>
        <v>4890.99</v>
      </c>
      <c r="N406" s="49">
        <f t="shared" si="190"/>
        <v>2950.43</v>
      </c>
      <c r="O406" s="49">
        <f t="shared" si="190"/>
        <v>0</v>
      </c>
      <c r="P406" s="49">
        <f t="shared" si="190"/>
        <v>0</v>
      </c>
      <c r="Q406" s="50">
        <f t="shared" si="190"/>
        <v>0</v>
      </c>
      <c r="R406" s="79">
        <f t="shared" si="173"/>
        <v>7</v>
      </c>
      <c r="S406" s="79">
        <f t="shared" si="174"/>
        <v>2950.43</v>
      </c>
      <c r="T406" s="3" t="s">
        <v>49</v>
      </c>
      <c r="U406" s="42" t="s">
        <v>49</v>
      </c>
      <c r="V406" s="42" t="s">
        <v>70</v>
      </c>
      <c r="W406" s="42" t="s">
        <v>70</v>
      </c>
      <c r="X406" s="42"/>
      <c r="Y406" s="78" t="s">
        <v>72</v>
      </c>
      <c r="Z406" s="61"/>
      <c r="AA406" s="49">
        <f>SUMIFS(AA$14:AA$377,$H$14:$H$377,"&lt;&gt;0",$W$14:$W$377,"04 Apr")</f>
        <v>33</v>
      </c>
      <c r="AB406" s="49">
        <f t="shared" ref="AB406:AJ406" si="191">SUMIFS(AB$14:AB$377,$R$14:$R$377,"&lt;&gt;0",$W$14:$W$377,"04 Apr")</f>
        <v>3</v>
      </c>
      <c r="AC406" s="49">
        <f t="shared" si="191"/>
        <v>0</v>
      </c>
      <c r="AD406" s="49">
        <f t="shared" si="191"/>
        <v>0</v>
      </c>
      <c r="AE406" s="49">
        <f t="shared" si="191"/>
        <v>0</v>
      </c>
      <c r="AF406" s="49">
        <f t="shared" si="191"/>
        <v>3461.86</v>
      </c>
      <c r="AG406" s="49">
        <f t="shared" si="191"/>
        <v>0</v>
      </c>
      <c r="AH406" s="49">
        <f t="shared" si="191"/>
        <v>0</v>
      </c>
      <c r="AI406" s="49">
        <f t="shared" si="191"/>
        <v>0</v>
      </c>
      <c r="AJ406" s="50">
        <f t="shared" si="191"/>
        <v>0</v>
      </c>
      <c r="AK406" s="79">
        <f t="shared" si="176"/>
        <v>3</v>
      </c>
      <c r="AL406" s="79">
        <f t="shared" si="177"/>
        <v>0</v>
      </c>
      <c r="AM406" s="44">
        <f t="shared" si="178"/>
        <v>-4</v>
      </c>
      <c r="AN406" s="44">
        <f t="shared" si="178"/>
        <v>4</v>
      </c>
      <c r="AO406" s="44">
        <f t="shared" si="178"/>
        <v>0</v>
      </c>
      <c r="AP406" s="44">
        <f t="shared" si="178"/>
        <v>0</v>
      </c>
      <c r="AQ406" s="44">
        <f t="shared" si="178"/>
        <v>0</v>
      </c>
      <c r="AR406" s="44">
        <f t="shared" si="178"/>
        <v>1429.1299999999997</v>
      </c>
      <c r="AS406" s="44">
        <f t="shared" si="178"/>
        <v>2950.43</v>
      </c>
      <c r="AT406" s="44">
        <f t="shared" si="178"/>
        <v>0</v>
      </c>
      <c r="AU406" s="44">
        <f t="shared" si="178"/>
        <v>0</v>
      </c>
      <c r="AV406" s="45">
        <f t="shared" si="178"/>
        <v>0</v>
      </c>
      <c r="AW406" s="79">
        <f t="shared" si="178"/>
        <v>4</v>
      </c>
      <c r="AX406" s="47">
        <f t="shared" si="178"/>
        <v>2950.43</v>
      </c>
      <c r="AY406" s="56">
        <f t="shared" si="179"/>
        <v>-0.12121212121212122</v>
      </c>
      <c r="AZ406" s="56">
        <f t="shared" si="180"/>
        <v>0</v>
      </c>
      <c r="BA406" s="56" t="str">
        <f t="shared" si="180"/>
        <v/>
      </c>
      <c r="BB406" s="56" t="str">
        <f t="shared" si="180"/>
        <v/>
      </c>
      <c r="BC406" s="56" t="str">
        <f t="shared" si="181"/>
        <v/>
      </c>
      <c r="BD406" s="56">
        <f t="shared" si="181"/>
        <v>0.41282143125371901</v>
      </c>
      <c r="BE406" s="56" t="str">
        <f t="shared" si="181"/>
        <v/>
      </c>
      <c r="BF406" s="56" t="str">
        <f t="shared" si="181"/>
        <v/>
      </c>
      <c r="BG406" s="56" t="str">
        <f t="shared" si="181"/>
        <v/>
      </c>
      <c r="BH406" s="57" t="str">
        <f t="shared" si="181"/>
        <v/>
      </c>
      <c r="BI406" s="58">
        <f t="shared" si="181"/>
        <v>1.3333333333333333</v>
      </c>
      <c r="BJ406" s="58" t="str">
        <f t="shared" si="181"/>
        <v/>
      </c>
      <c r="BK406" s="149">
        <f t="shared" si="184"/>
        <v>168.65482758620689</v>
      </c>
      <c r="BL406" s="150">
        <f t="shared" si="184"/>
        <v>421.48999999999995</v>
      </c>
      <c r="BM406" s="150" t="str">
        <f t="shared" si="184"/>
        <v/>
      </c>
      <c r="BN406" s="150" t="str">
        <f t="shared" si="184"/>
        <v/>
      </c>
      <c r="BO406" s="151" t="str">
        <f t="shared" si="184"/>
        <v/>
      </c>
      <c r="BP406" s="149">
        <f t="shared" si="185"/>
        <v>104.90484848484849</v>
      </c>
      <c r="BQ406" s="150">
        <f t="shared" si="185"/>
        <v>0</v>
      </c>
      <c r="BR406" s="150" t="str">
        <f t="shared" si="185"/>
        <v/>
      </c>
      <c r="BS406" s="150" t="str">
        <f t="shared" si="185"/>
        <v/>
      </c>
      <c r="BT406" s="151" t="str">
        <f t="shared" si="185"/>
        <v/>
      </c>
      <c r="BU406" s="122">
        <f t="shared" si="182"/>
        <v>63.749979101358406</v>
      </c>
      <c r="BV406" s="124">
        <f t="shared" si="182"/>
        <v>421.48999999999995</v>
      </c>
      <c r="BW406" s="124" t="str">
        <f t="shared" si="182"/>
        <v/>
      </c>
      <c r="BX406" s="123" t="str">
        <f t="shared" si="182"/>
        <v/>
      </c>
      <c r="BY406" s="124" t="str">
        <f t="shared" si="182"/>
        <v/>
      </c>
    </row>
    <row r="407" spans="1:77" ht="13.5" thickBot="1" x14ac:dyDescent="0.25">
      <c r="R407" s="1"/>
      <c r="T407" s="3"/>
      <c r="AK407" s="1"/>
      <c r="AW407" s="1"/>
      <c r="BI407" s="1"/>
      <c r="BK407" s="96" t="str">
        <f t="shared" si="184"/>
        <v/>
      </c>
      <c r="BL407" s="96" t="str">
        <f t="shared" si="184"/>
        <v/>
      </c>
      <c r="BM407" s="96" t="str">
        <f t="shared" si="184"/>
        <v/>
      </c>
      <c r="BN407" s="96" t="str">
        <f t="shared" si="184"/>
        <v/>
      </c>
      <c r="BO407" s="96" t="str">
        <f t="shared" si="184"/>
        <v/>
      </c>
      <c r="BP407" s="96" t="str">
        <f t="shared" si="185"/>
        <v/>
      </c>
      <c r="BQ407" s="96" t="str">
        <f t="shared" si="185"/>
        <v/>
      </c>
      <c r="BR407" s="96" t="str">
        <f t="shared" si="185"/>
        <v/>
      </c>
      <c r="BS407" s="96" t="str">
        <f t="shared" si="185"/>
        <v/>
      </c>
      <c r="BT407" s="96" t="str">
        <f t="shared" si="185"/>
        <v/>
      </c>
    </row>
    <row r="408" spans="1:77" x14ac:dyDescent="0.2">
      <c r="F408" s="62" t="s">
        <v>73</v>
      </c>
      <c r="G408" s="63"/>
      <c r="H408" s="64">
        <f>SUMIF($E$14:$E$377,$F408,$H$14:$H$377)</f>
        <v>9</v>
      </c>
      <c r="I408" s="65">
        <f t="shared" ref="I408:Q412" si="192">SUMIF($E$14:$E$377,$F408,I$14:I$377)</f>
        <v>2</v>
      </c>
      <c r="J408" s="65">
        <f t="shared" si="192"/>
        <v>0</v>
      </c>
      <c r="K408" s="65">
        <f t="shared" si="192"/>
        <v>0</v>
      </c>
      <c r="L408" s="65">
        <f t="shared" si="192"/>
        <v>0</v>
      </c>
      <c r="M408" s="65">
        <f t="shared" si="192"/>
        <v>613.19000000000005</v>
      </c>
      <c r="N408" s="65">
        <f t="shared" si="192"/>
        <v>646.61</v>
      </c>
      <c r="O408" s="65">
        <f t="shared" si="192"/>
        <v>0</v>
      </c>
      <c r="P408" s="65">
        <f t="shared" si="192"/>
        <v>0</v>
      </c>
      <c r="Q408" s="86">
        <f t="shared" si="192"/>
        <v>0</v>
      </c>
      <c r="R408" s="69">
        <f t="shared" ref="R408:R414" si="193">SUM(I408:L408)</f>
        <v>2</v>
      </c>
      <c r="S408" s="95">
        <f t="shared" ref="S408:S414" si="194">SUM(N408:Q408)</f>
        <v>646.61</v>
      </c>
      <c r="T408" s="3"/>
      <c r="U408" s="67"/>
      <c r="V408" s="67"/>
      <c r="W408" s="67"/>
      <c r="X408" s="67"/>
      <c r="Y408" s="62" t="s">
        <v>73</v>
      </c>
      <c r="Z408" s="63"/>
      <c r="AA408" s="65">
        <f>SUMIF($H$133:$H$139,"&lt;&gt;0",AA$133:AA$139)</f>
        <v>13</v>
      </c>
      <c r="AB408" s="65">
        <f t="shared" ref="AB408:AJ408" si="195">SUMIF($R$133:$R$139,"&lt;&gt;0",AB$133:AB$139)</f>
        <v>1</v>
      </c>
      <c r="AC408" s="65">
        <f t="shared" si="195"/>
        <v>0</v>
      </c>
      <c r="AD408" s="65">
        <f t="shared" si="195"/>
        <v>0</v>
      </c>
      <c r="AE408" s="65">
        <f t="shared" si="195"/>
        <v>0</v>
      </c>
      <c r="AF408" s="65">
        <f t="shared" si="195"/>
        <v>1070.49</v>
      </c>
      <c r="AG408" s="65">
        <f t="shared" si="195"/>
        <v>0</v>
      </c>
      <c r="AH408" s="65">
        <f t="shared" si="195"/>
        <v>0</v>
      </c>
      <c r="AI408" s="65">
        <f t="shared" si="195"/>
        <v>0</v>
      </c>
      <c r="AJ408" s="86">
        <f t="shared" si="195"/>
        <v>0</v>
      </c>
      <c r="AK408" s="69">
        <f t="shared" ref="AK408:AK414" si="196">SUM(AB408:AE408)</f>
        <v>1</v>
      </c>
      <c r="AL408" s="95">
        <f t="shared" ref="AL408:AL414" si="197">SUM(AG408:AJ408)</f>
        <v>0</v>
      </c>
      <c r="AM408" s="65">
        <f t="shared" ref="AM408:AX414" si="198">+H408-AA408</f>
        <v>-4</v>
      </c>
      <c r="AN408" s="65">
        <f t="shared" si="198"/>
        <v>1</v>
      </c>
      <c r="AO408" s="65">
        <f t="shared" si="198"/>
        <v>0</v>
      </c>
      <c r="AP408" s="65">
        <f t="shared" si="198"/>
        <v>0</v>
      </c>
      <c r="AQ408" s="65">
        <f t="shared" si="198"/>
        <v>0</v>
      </c>
      <c r="AR408" s="65">
        <f t="shared" si="198"/>
        <v>-457.29999999999995</v>
      </c>
      <c r="AS408" s="65">
        <f t="shared" si="198"/>
        <v>646.61</v>
      </c>
      <c r="AT408" s="65">
        <f t="shared" si="198"/>
        <v>0</v>
      </c>
      <c r="AU408" s="65">
        <f t="shared" si="198"/>
        <v>0</v>
      </c>
      <c r="AV408" s="86">
        <f t="shared" si="198"/>
        <v>0</v>
      </c>
      <c r="AW408" s="69">
        <f t="shared" si="198"/>
        <v>1</v>
      </c>
      <c r="AX408" s="87">
        <f t="shared" si="198"/>
        <v>646.61</v>
      </c>
      <c r="AY408" s="70">
        <f t="shared" ref="AY408:AY414" si="199">IFERROR(AM408/AA408,"")</f>
        <v>-0.30769230769230771</v>
      </c>
      <c r="AZ408" s="70">
        <f t="shared" ref="AZ408:BB414" si="200">IFERROR(AL408/AB408,"")</f>
        <v>0</v>
      </c>
      <c r="BA408" s="70" t="str">
        <f t="shared" si="200"/>
        <v/>
      </c>
      <c r="BB408" s="70" t="str">
        <f t="shared" si="200"/>
        <v/>
      </c>
      <c r="BC408" s="70" t="str">
        <f t="shared" ref="BC408:BJ414" si="201">IFERROR(AQ408/AE408,"")</f>
        <v/>
      </c>
      <c r="BD408" s="70">
        <f t="shared" si="201"/>
        <v>-0.42718754962680638</v>
      </c>
      <c r="BE408" s="70" t="str">
        <f t="shared" si="201"/>
        <v/>
      </c>
      <c r="BF408" s="70" t="str">
        <f t="shared" si="201"/>
        <v/>
      </c>
      <c r="BG408" s="70" t="str">
        <f t="shared" si="201"/>
        <v/>
      </c>
      <c r="BH408" s="89" t="str">
        <f t="shared" si="201"/>
        <v/>
      </c>
      <c r="BI408" s="90">
        <f t="shared" si="201"/>
        <v>1</v>
      </c>
      <c r="BJ408" s="90" t="str">
        <f t="shared" si="201"/>
        <v/>
      </c>
      <c r="BK408" s="141">
        <f t="shared" si="184"/>
        <v>68.132222222222225</v>
      </c>
      <c r="BL408" s="142">
        <f t="shared" si="184"/>
        <v>323.30500000000001</v>
      </c>
      <c r="BM408" s="142" t="str">
        <f t="shared" si="184"/>
        <v/>
      </c>
      <c r="BN408" s="142" t="str">
        <f t="shared" si="184"/>
        <v/>
      </c>
      <c r="BO408" s="143" t="str">
        <f t="shared" si="184"/>
        <v/>
      </c>
      <c r="BP408" s="141">
        <f t="shared" si="185"/>
        <v>82.345384615384617</v>
      </c>
      <c r="BQ408" s="142">
        <f t="shared" si="185"/>
        <v>0</v>
      </c>
      <c r="BR408" s="142" t="str">
        <f t="shared" si="185"/>
        <v/>
      </c>
      <c r="BS408" s="142" t="str">
        <f t="shared" si="185"/>
        <v/>
      </c>
      <c r="BT408" s="143" t="str">
        <f t="shared" si="185"/>
        <v/>
      </c>
      <c r="BU408" s="141">
        <f t="shared" ref="BU408:BY414" si="202">IFERROR(BK408-BP408,"")</f>
        <v>-14.213162393162392</v>
      </c>
      <c r="BV408" s="143">
        <f t="shared" si="202"/>
        <v>323.30500000000001</v>
      </c>
      <c r="BW408" s="143" t="str">
        <f t="shared" si="202"/>
        <v/>
      </c>
      <c r="BX408" s="142" t="str">
        <f t="shared" si="202"/>
        <v/>
      </c>
      <c r="BY408" s="143" t="str">
        <f t="shared" si="202"/>
        <v/>
      </c>
    </row>
    <row r="409" spans="1:77" x14ac:dyDescent="0.2">
      <c r="F409" s="73" t="s">
        <v>74</v>
      </c>
      <c r="G409" s="60"/>
      <c r="H409" s="28">
        <f>SUMIF($E$14:$E$377,$F409,H$14:H$377)</f>
        <v>11</v>
      </c>
      <c r="I409" s="138">
        <f t="shared" si="192"/>
        <v>4</v>
      </c>
      <c r="J409" s="138">
        <f t="shared" si="192"/>
        <v>0</v>
      </c>
      <c r="K409" s="2">
        <f t="shared" si="192"/>
        <v>0</v>
      </c>
      <c r="L409" s="2">
        <f t="shared" si="192"/>
        <v>0</v>
      </c>
      <c r="M409" s="2">
        <f t="shared" si="192"/>
        <v>829.75</v>
      </c>
      <c r="N409" s="2">
        <f t="shared" si="192"/>
        <v>580.67000000000007</v>
      </c>
      <c r="O409" s="2">
        <f t="shared" si="192"/>
        <v>0</v>
      </c>
      <c r="P409" s="2">
        <f t="shared" si="192"/>
        <v>0</v>
      </c>
      <c r="Q409" s="29">
        <f t="shared" si="192"/>
        <v>0</v>
      </c>
      <c r="R409" s="30">
        <f t="shared" si="193"/>
        <v>4</v>
      </c>
      <c r="S409" s="34">
        <f t="shared" si="194"/>
        <v>580.67000000000007</v>
      </c>
      <c r="T409" s="3"/>
      <c r="Y409" s="73" t="s">
        <v>74</v>
      </c>
      <c r="Z409" s="60"/>
      <c r="AA409" s="2">
        <f>SUMIF($H$140:$H$146,"&lt;&gt;0",AA$140:AA$146)</f>
        <v>9</v>
      </c>
      <c r="AB409" s="2">
        <f t="shared" ref="AB409:AJ409" si="203">SUMIF($R$140:$R$146,"&lt;&gt;0",AB$140:AB$146)</f>
        <v>7</v>
      </c>
      <c r="AC409" s="2">
        <f t="shared" si="203"/>
        <v>0</v>
      </c>
      <c r="AD409" s="2">
        <f t="shared" si="203"/>
        <v>0</v>
      </c>
      <c r="AE409" s="2">
        <f t="shared" si="203"/>
        <v>0</v>
      </c>
      <c r="AF409" s="2">
        <f t="shared" si="203"/>
        <v>1116.19</v>
      </c>
      <c r="AG409" s="2">
        <f t="shared" si="203"/>
        <v>-990.07</v>
      </c>
      <c r="AH409" s="2">
        <f t="shared" si="203"/>
        <v>0</v>
      </c>
      <c r="AI409" s="2">
        <f t="shared" si="203"/>
        <v>0</v>
      </c>
      <c r="AJ409" s="29">
        <f t="shared" si="203"/>
        <v>0</v>
      </c>
      <c r="AK409" s="30">
        <f t="shared" si="196"/>
        <v>7</v>
      </c>
      <c r="AL409" s="34">
        <f t="shared" si="197"/>
        <v>-990.07</v>
      </c>
      <c r="AM409" s="2">
        <f t="shared" si="198"/>
        <v>2</v>
      </c>
      <c r="AN409" s="2">
        <f t="shared" si="198"/>
        <v>-3</v>
      </c>
      <c r="AO409" s="2">
        <f t="shared" si="198"/>
        <v>0</v>
      </c>
      <c r="AP409" s="2">
        <f t="shared" si="198"/>
        <v>0</v>
      </c>
      <c r="AQ409" s="2">
        <f t="shared" si="198"/>
        <v>0</v>
      </c>
      <c r="AR409" s="2">
        <f t="shared" si="198"/>
        <v>-286.44000000000005</v>
      </c>
      <c r="AS409" s="2">
        <f t="shared" si="198"/>
        <v>1570.7400000000002</v>
      </c>
      <c r="AT409" s="2">
        <f t="shared" si="198"/>
        <v>0</v>
      </c>
      <c r="AU409" s="2">
        <f t="shared" si="198"/>
        <v>0</v>
      </c>
      <c r="AV409" s="29">
        <f t="shared" si="198"/>
        <v>0</v>
      </c>
      <c r="AW409" s="30">
        <f t="shared" si="198"/>
        <v>-3</v>
      </c>
      <c r="AX409" s="31">
        <f t="shared" si="198"/>
        <v>1570.7400000000002</v>
      </c>
      <c r="AY409" s="38">
        <f t="shared" si="199"/>
        <v>0.22222222222222221</v>
      </c>
      <c r="AZ409" s="38">
        <f t="shared" si="200"/>
        <v>-141.43857142857144</v>
      </c>
      <c r="BA409" s="38" t="str">
        <f t="shared" si="200"/>
        <v/>
      </c>
      <c r="BB409" s="38" t="str">
        <f t="shared" si="200"/>
        <v/>
      </c>
      <c r="BC409" s="38" t="str">
        <f t="shared" si="201"/>
        <v/>
      </c>
      <c r="BD409" s="38">
        <f t="shared" si="201"/>
        <v>-0.25662297637498993</v>
      </c>
      <c r="BE409" s="38">
        <f t="shared" si="201"/>
        <v>-1.5864938842708094</v>
      </c>
      <c r="BF409" s="38" t="str">
        <f t="shared" si="201"/>
        <v/>
      </c>
      <c r="BG409" s="38" t="str">
        <f t="shared" si="201"/>
        <v/>
      </c>
      <c r="BH409" s="39" t="str">
        <f t="shared" si="201"/>
        <v/>
      </c>
      <c r="BI409" s="40">
        <f t="shared" si="201"/>
        <v>-0.42857142857142855</v>
      </c>
      <c r="BJ409" s="40">
        <f t="shared" si="201"/>
        <v>-1.5864938842708094</v>
      </c>
      <c r="BK409" s="146">
        <f t="shared" si="184"/>
        <v>75.431818181818187</v>
      </c>
      <c r="BL409" s="96">
        <f t="shared" si="184"/>
        <v>145.16750000000002</v>
      </c>
      <c r="BM409" s="96" t="str">
        <f t="shared" si="184"/>
        <v/>
      </c>
      <c r="BN409" s="96" t="str">
        <f t="shared" si="184"/>
        <v/>
      </c>
      <c r="BO409" s="147" t="str">
        <f t="shared" si="184"/>
        <v/>
      </c>
      <c r="BP409" s="146">
        <f t="shared" si="185"/>
        <v>124.02111111111111</v>
      </c>
      <c r="BQ409" s="96">
        <f t="shared" si="185"/>
        <v>-141.43857142857144</v>
      </c>
      <c r="BR409" s="96" t="str">
        <f t="shared" si="185"/>
        <v/>
      </c>
      <c r="BS409" s="96" t="str">
        <f t="shared" si="185"/>
        <v/>
      </c>
      <c r="BT409" s="147" t="str">
        <f t="shared" si="185"/>
        <v/>
      </c>
      <c r="BU409" s="146">
        <f t="shared" si="202"/>
        <v>-48.589292929292924</v>
      </c>
      <c r="BV409" s="147">
        <f t="shared" si="202"/>
        <v>286.60607142857145</v>
      </c>
      <c r="BW409" s="147" t="str">
        <f t="shared" si="202"/>
        <v/>
      </c>
      <c r="BX409" s="96" t="str">
        <f t="shared" si="202"/>
        <v/>
      </c>
      <c r="BY409" s="147" t="str">
        <f t="shared" si="202"/>
        <v/>
      </c>
    </row>
    <row r="410" spans="1:77" x14ac:dyDescent="0.2">
      <c r="F410" s="73" t="s">
        <v>75</v>
      </c>
      <c r="G410" s="60"/>
      <c r="H410" s="28">
        <f>SUMIF($E$14:$E$377,$F410,H$14:H$377)</f>
        <v>13</v>
      </c>
      <c r="I410" s="138">
        <f t="shared" si="192"/>
        <v>4</v>
      </c>
      <c r="J410" s="138">
        <f t="shared" si="192"/>
        <v>0</v>
      </c>
      <c r="K410" s="2">
        <f t="shared" si="192"/>
        <v>0</v>
      </c>
      <c r="L410" s="2">
        <f t="shared" si="192"/>
        <v>0</v>
      </c>
      <c r="M410" s="2">
        <f t="shared" si="192"/>
        <v>2119.83</v>
      </c>
      <c r="N410" s="2">
        <f t="shared" si="192"/>
        <v>1141.42</v>
      </c>
      <c r="O410" s="2">
        <f t="shared" si="192"/>
        <v>0</v>
      </c>
      <c r="P410" s="2">
        <f t="shared" si="192"/>
        <v>0</v>
      </c>
      <c r="Q410" s="29">
        <f t="shared" si="192"/>
        <v>0</v>
      </c>
      <c r="R410" s="30">
        <f t="shared" si="193"/>
        <v>4</v>
      </c>
      <c r="S410" s="34">
        <f t="shared" si="194"/>
        <v>1141.42</v>
      </c>
      <c r="T410" s="3"/>
      <c r="Y410" s="73" t="s">
        <v>75</v>
      </c>
      <c r="Z410" s="60"/>
      <c r="AA410" s="2">
        <f>SUMIF($H$147:$H$153,"&lt;&gt;0",AA$147:AA$153)</f>
        <v>9</v>
      </c>
      <c r="AB410" s="2">
        <f t="shared" ref="AB410:AJ410" si="204">SUMIF($R$147:$R$153,"&lt;&gt;0",AB$147:AB$153)</f>
        <v>0</v>
      </c>
      <c r="AC410" s="2">
        <f t="shared" si="204"/>
        <v>0</v>
      </c>
      <c r="AD410" s="2">
        <f t="shared" si="204"/>
        <v>0</v>
      </c>
      <c r="AE410" s="2">
        <f t="shared" si="204"/>
        <v>0</v>
      </c>
      <c r="AF410" s="2">
        <f t="shared" si="204"/>
        <v>1001.66</v>
      </c>
      <c r="AG410" s="2">
        <f t="shared" si="204"/>
        <v>0</v>
      </c>
      <c r="AH410" s="2">
        <f t="shared" si="204"/>
        <v>0</v>
      </c>
      <c r="AI410" s="2">
        <f t="shared" si="204"/>
        <v>0</v>
      </c>
      <c r="AJ410" s="29">
        <f t="shared" si="204"/>
        <v>0</v>
      </c>
      <c r="AK410" s="30">
        <f t="shared" si="196"/>
        <v>0</v>
      </c>
      <c r="AL410" s="34">
        <f t="shared" si="197"/>
        <v>0</v>
      </c>
      <c r="AM410" s="2">
        <f t="shared" si="198"/>
        <v>4</v>
      </c>
      <c r="AN410" s="2">
        <f t="shared" si="198"/>
        <v>4</v>
      </c>
      <c r="AO410" s="2">
        <f t="shared" si="198"/>
        <v>0</v>
      </c>
      <c r="AP410" s="2">
        <f t="shared" si="198"/>
        <v>0</v>
      </c>
      <c r="AQ410" s="2">
        <f t="shared" si="198"/>
        <v>0</v>
      </c>
      <c r="AR410" s="2">
        <f t="shared" si="198"/>
        <v>1118.17</v>
      </c>
      <c r="AS410" s="2">
        <f t="shared" si="198"/>
        <v>1141.42</v>
      </c>
      <c r="AT410" s="2">
        <f t="shared" si="198"/>
        <v>0</v>
      </c>
      <c r="AU410" s="2">
        <f t="shared" si="198"/>
        <v>0</v>
      </c>
      <c r="AV410" s="29">
        <f t="shared" si="198"/>
        <v>0</v>
      </c>
      <c r="AW410" s="30">
        <f t="shared" si="198"/>
        <v>4</v>
      </c>
      <c r="AX410" s="31">
        <f t="shared" si="198"/>
        <v>1141.42</v>
      </c>
      <c r="AY410" s="38">
        <f t="shared" si="199"/>
        <v>0.44444444444444442</v>
      </c>
      <c r="AZ410" s="38" t="str">
        <f t="shared" si="200"/>
        <v/>
      </c>
      <c r="BA410" s="38" t="str">
        <f t="shared" si="200"/>
        <v/>
      </c>
      <c r="BB410" s="38" t="str">
        <f t="shared" si="200"/>
        <v/>
      </c>
      <c r="BC410" s="38" t="str">
        <f t="shared" si="201"/>
        <v/>
      </c>
      <c r="BD410" s="38">
        <f t="shared" si="201"/>
        <v>1.1163169139228881</v>
      </c>
      <c r="BE410" s="38" t="str">
        <f t="shared" si="201"/>
        <v/>
      </c>
      <c r="BF410" s="38" t="str">
        <f t="shared" si="201"/>
        <v/>
      </c>
      <c r="BG410" s="38" t="str">
        <f t="shared" si="201"/>
        <v/>
      </c>
      <c r="BH410" s="39" t="str">
        <f t="shared" si="201"/>
        <v/>
      </c>
      <c r="BI410" s="40" t="str">
        <f t="shared" si="201"/>
        <v/>
      </c>
      <c r="BJ410" s="40" t="str">
        <f t="shared" si="201"/>
        <v/>
      </c>
      <c r="BK410" s="146">
        <f t="shared" si="184"/>
        <v>163.06384615384616</v>
      </c>
      <c r="BL410" s="96">
        <f t="shared" si="184"/>
        <v>285.35500000000002</v>
      </c>
      <c r="BM410" s="96" t="str">
        <f t="shared" si="184"/>
        <v/>
      </c>
      <c r="BN410" s="96" t="str">
        <f t="shared" si="184"/>
        <v/>
      </c>
      <c r="BO410" s="147" t="str">
        <f t="shared" si="184"/>
        <v/>
      </c>
      <c r="BP410" s="146">
        <f t="shared" si="185"/>
        <v>111.29555555555555</v>
      </c>
      <c r="BQ410" s="96" t="str">
        <f t="shared" si="185"/>
        <v/>
      </c>
      <c r="BR410" s="96" t="str">
        <f t="shared" si="185"/>
        <v/>
      </c>
      <c r="BS410" s="96" t="str">
        <f t="shared" si="185"/>
        <v/>
      </c>
      <c r="BT410" s="147" t="str">
        <f t="shared" si="185"/>
        <v/>
      </c>
      <c r="BU410" s="146">
        <f t="shared" si="202"/>
        <v>51.768290598290605</v>
      </c>
      <c r="BV410" s="147" t="str">
        <f t="shared" si="202"/>
        <v/>
      </c>
      <c r="BW410" s="147" t="str">
        <f t="shared" si="202"/>
        <v/>
      </c>
      <c r="BX410" s="96" t="str">
        <f t="shared" si="202"/>
        <v/>
      </c>
      <c r="BY410" s="147" t="str">
        <f t="shared" si="202"/>
        <v/>
      </c>
    </row>
    <row r="411" spans="1:77" x14ac:dyDescent="0.2">
      <c r="F411" s="73" t="s">
        <v>76</v>
      </c>
      <c r="G411" s="60"/>
      <c r="H411" s="28">
        <f>SUMIF($E$14:$E$377,$F411,H$14:H$377)</f>
        <v>7</v>
      </c>
      <c r="I411" s="138">
        <f t="shared" si="192"/>
        <v>2</v>
      </c>
      <c r="J411" s="138">
        <f t="shared" si="192"/>
        <v>0</v>
      </c>
      <c r="K411" s="2">
        <f t="shared" si="192"/>
        <v>0</v>
      </c>
      <c r="L411" s="2">
        <f t="shared" si="192"/>
        <v>0</v>
      </c>
      <c r="M411" s="2">
        <f t="shared" si="192"/>
        <v>648.36</v>
      </c>
      <c r="N411" s="2">
        <f t="shared" si="192"/>
        <v>351.64</v>
      </c>
      <c r="O411" s="2">
        <f t="shared" si="192"/>
        <v>0</v>
      </c>
      <c r="P411" s="2">
        <f t="shared" si="192"/>
        <v>0</v>
      </c>
      <c r="Q411" s="29">
        <f t="shared" si="192"/>
        <v>0</v>
      </c>
      <c r="R411" s="30">
        <f t="shared" si="193"/>
        <v>2</v>
      </c>
      <c r="S411" s="34">
        <f t="shared" si="194"/>
        <v>351.64</v>
      </c>
      <c r="T411" s="3"/>
      <c r="Y411" s="73" t="s">
        <v>76</v>
      </c>
      <c r="Z411" s="60"/>
      <c r="AA411" s="2">
        <f>SUMIF($H$154:$H$160,"&lt;&gt;0",AA$154:AA$160)</f>
        <v>6</v>
      </c>
      <c r="AB411" s="2">
        <f t="shared" ref="AB411:AJ411" si="205">SUMIF($R$154:$R$160,"&lt;&gt;0",AB$154:AB$160)</f>
        <v>0</v>
      </c>
      <c r="AC411" s="2">
        <f t="shared" si="205"/>
        <v>0</v>
      </c>
      <c r="AD411" s="2">
        <f t="shared" si="205"/>
        <v>0</v>
      </c>
      <c r="AE411" s="2">
        <f t="shared" si="205"/>
        <v>0</v>
      </c>
      <c r="AF411" s="2">
        <f t="shared" si="205"/>
        <v>127.9</v>
      </c>
      <c r="AG411" s="2">
        <f t="shared" si="205"/>
        <v>0</v>
      </c>
      <c r="AH411" s="2">
        <f t="shared" si="205"/>
        <v>0</v>
      </c>
      <c r="AI411" s="2">
        <f t="shared" si="205"/>
        <v>0</v>
      </c>
      <c r="AJ411" s="29">
        <f t="shared" si="205"/>
        <v>0</v>
      </c>
      <c r="AK411" s="30">
        <f t="shared" si="196"/>
        <v>0</v>
      </c>
      <c r="AL411" s="34">
        <f t="shared" si="197"/>
        <v>0</v>
      </c>
      <c r="AM411" s="2">
        <f t="shared" si="198"/>
        <v>1</v>
      </c>
      <c r="AN411" s="2">
        <f t="shared" si="198"/>
        <v>2</v>
      </c>
      <c r="AO411" s="2">
        <f t="shared" si="198"/>
        <v>0</v>
      </c>
      <c r="AP411" s="2">
        <f t="shared" si="198"/>
        <v>0</v>
      </c>
      <c r="AQ411" s="2">
        <f t="shared" si="198"/>
        <v>0</v>
      </c>
      <c r="AR411" s="2">
        <f t="shared" si="198"/>
        <v>520.46</v>
      </c>
      <c r="AS411" s="2">
        <f t="shared" si="198"/>
        <v>351.64</v>
      </c>
      <c r="AT411" s="2">
        <f t="shared" si="198"/>
        <v>0</v>
      </c>
      <c r="AU411" s="2">
        <f t="shared" si="198"/>
        <v>0</v>
      </c>
      <c r="AV411" s="29">
        <f t="shared" si="198"/>
        <v>0</v>
      </c>
      <c r="AW411" s="30">
        <f t="shared" si="198"/>
        <v>2</v>
      </c>
      <c r="AX411" s="31">
        <f t="shared" si="198"/>
        <v>351.64</v>
      </c>
      <c r="AY411" s="38">
        <f t="shared" si="199"/>
        <v>0.16666666666666666</v>
      </c>
      <c r="AZ411" s="38" t="str">
        <f t="shared" si="200"/>
        <v/>
      </c>
      <c r="BA411" s="38" t="str">
        <f t="shared" si="200"/>
        <v/>
      </c>
      <c r="BB411" s="38" t="str">
        <f t="shared" si="200"/>
        <v/>
      </c>
      <c r="BC411" s="38" t="str">
        <f t="shared" si="201"/>
        <v/>
      </c>
      <c r="BD411" s="38">
        <f t="shared" si="201"/>
        <v>4.0692728694292413</v>
      </c>
      <c r="BE411" s="38" t="str">
        <f t="shared" si="201"/>
        <v/>
      </c>
      <c r="BF411" s="38" t="str">
        <f t="shared" si="201"/>
        <v/>
      </c>
      <c r="BG411" s="38" t="str">
        <f t="shared" si="201"/>
        <v/>
      </c>
      <c r="BH411" s="39" t="str">
        <f t="shared" si="201"/>
        <v/>
      </c>
      <c r="BI411" s="40" t="str">
        <f t="shared" si="201"/>
        <v/>
      </c>
      <c r="BJ411" s="40" t="str">
        <f t="shared" si="201"/>
        <v/>
      </c>
      <c r="BK411" s="146">
        <f t="shared" si="184"/>
        <v>92.622857142857143</v>
      </c>
      <c r="BL411" s="96">
        <f t="shared" si="184"/>
        <v>175.82</v>
      </c>
      <c r="BM411" s="96" t="str">
        <f t="shared" si="184"/>
        <v/>
      </c>
      <c r="BN411" s="96" t="str">
        <f t="shared" si="184"/>
        <v/>
      </c>
      <c r="BO411" s="147" t="str">
        <f t="shared" si="184"/>
        <v/>
      </c>
      <c r="BP411" s="146">
        <f t="shared" si="185"/>
        <v>21.316666666666666</v>
      </c>
      <c r="BQ411" s="96" t="str">
        <f t="shared" si="185"/>
        <v/>
      </c>
      <c r="BR411" s="96" t="str">
        <f t="shared" si="185"/>
        <v/>
      </c>
      <c r="BS411" s="96" t="str">
        <f t="shared" si="185"/>
        <v/>
      </c>
      <c r="BT411" s="147" t="str">
        <f t="shared" si="185"/>
        <v/>
      </c>
      <c r="BU411" s="146">
        <f t="shared" si="202"/>
        <v>71.30619047619048</v>
      </c>
      <c r="BV411" s="147" t="str">
        <f t="shared" si="202"/>
        <v/>
      </c>
      <c r="BW411" s="147" t="str">
        <f t="shared" si="202"/>
        <v/>
      </c>
      <c r="BX411" s="96" t="str">
        <f t="shared" si="202"/>
        <v/>
      </c>
      <c r="BY411" s="147" t="str">
        <f t="shared" si="202"/>
        <v/>
      </c>
    </row>
    <row r="412" spans="1:77" ht="13.5" thickBot="1" x14ac:dyDescent="0.25">
      <c r="F412" s="78" t="s">
        <v>77</v>
      </c>
      <c r="G412" s="61"/>
      <c r="H412" s="43">
        <f>SUMIF($E$14:$E$377,$F412,H$14:H$377)</f>
        <v>9</v>
      </c>
      <c r="I412" s="44">
        <f t="shared" si="192"/>
        <v>3</v>
      </c>
      <c r="J412" s="44">
        <f t="shared" si="192"/>
        <v>0</v>
      </c>
      <c r="K412" s="44">
        <f t="shared" si="192"/>
        <v>0</v>
      </c>
      <c r="L412" s="44">
        <f t="shared" si="192"/>
        <v>0</v>
      </c>
      <c r="M412" s="44">
        <f t="shared" si="192"/>
        <v>2014.75</v>
      </c>
      <c r="N412" s="44">
        <f t="shared" si="192"/>
        <v>324.77</v>
      </c>
      <c r="O412" s="44">
        <f t="shared" si="192"/>
        <v>0</v>
      </c>
      <c r="P412" s="44">
        <f t="shared" si="192"/>
        <v>0</v>
      </c>
      <c r="Q412" s="45">
        <f t="shared" si="192"/>
        <v>0</v>
      </c>
      <c r="R412" s="46">
        <f t="shared" si="193"/>
        <v>3</v>
      </c>
      <c r="S412" s="51">
        <f t="shared" si="194"/>
        <v>324.77</v>
      </c>
      <c r="T412" s="3"/>
      <c r="U412" s="42"/>
      <c r="V412" s="42"/>
      <c r="W412" s="42"/>
      <c r="X412" s="42"/>
      <c r="Y412" s="78" t="s">
        <v>77</v>
      </c>
      <c r="Z412" s="61"/>
      <c r="AA412" s="44">
        <f>SUMIF($H$161:$H$167,"&lt;&gt;0",AA$161:AA$167)</f>
        <v>11</v>
      </c>
      <c r="AB412" s="44">
        <f t="shared" ref="AB412:AJ412" si="206">SUMIF($R$161:$R$167,"&lt;&gt;0",AB$161:AB$167)</f>
        <v>1</v>
      </c>
      <c r="AC412" s="44">
        <f t="shared" si="206"/>
        <v>0</v>
      </c>
      <c r="AD412" s="44">
        <f t="shared" si="206"/>
        <v>0</v>
      </c>
      <c r="AE412" s="44">
        <f t="shared" si="206"/>
        <v>0</v>
      </c>
      <c r="AF412" s="44">
        <f t="shared" si="206"/>
        <v>423.72</v>
      </c>
      <c r="AG412" s="44">
        <f t="shared" si="206"/>
        <v>0</v>
      </c>
      <c r="AH412" s="44">
        <f t="shared" si="206"/>
        <v>0</v>
      </c>
      <c r="AI412" s="44">
        <f t="shared" si="206"/>
        <v>0</v>
      </c>
      <c r="AJ412" s="45">
        <f t="shared" si="206"/>
        <v>0</v>
      </c>
      <c r="AK412" s="46">
        <f t="shared" si="196"/>
        <v>1</v>
      </c>
      <c r="AL412" s="51">
        <f t="shared" si="197"/>
        <v>0</v>
      </c>
      <c r="AM412" s="44">
        <f t="shared" si="198"/>
        <v>-2</v>
      </c>
      <c r="AN412" s="44">
        <f t="shared" si="198"/>
        <v>2</v>
      </c>
      <c r="AO412" s="44">
        <f t="shared" si="198"/>
        <v>0</v>
      </c>
      <c r="AP412" s="44">
        <f t="shared" si="198"/>
        <v>0</v>
      </c>
      <c r="AQ412" s="44">
        <f t="shared" si="198"/>
        <v>0</v>
      </c>
      <c r="AR412" s="44">
        <f t="shared" si="198"/>
        <v>1591.03</v>
      </c>
      <c r="AS412" s="44">
        <f t="shared" si="198"/>
        <v>324.77</v>
      </c>
      <c r="AT412" s="44">
        <f t="shared" si="198"/>
        <v>0</v>
      </c>
      <c r="AU412" s="44">
        <f t="shared" si="198"/>
        <v>0</v>
      </c>
      <c r="AV412" s="45">
        <f t="shared" si="198"/>
        <v>0</v>
      </c>
      <c r="AW412" s="46">
        <f t="shared" si="198"/>
        <v>2</v>
      </c>
      <c r="AX412" s="47">
        <f t="shared" si="198"/>
        <v>324.77</v>
      </c>
      <c r="AY412" s="56">
        <f t="shared" si="199"/>
        <v>-0.18181818181818182</v>
      </c>
      <c r="AZ412" s="56">
        <f t="shared" si="200"/>
        <v>0</v>
      </c>
      <c r="BA412" s="56" t="str">
        <f t="shared" si="200"/>
        <v/>
      </c>
      <c r="BB412" s="56" t="str">
        <f t="shared" si="200"/>
        <v/>
      </c>
      <c r="BC412" s="56" t="str">
        <f t="shared" si="201"/>
        <v/>
      </c>
      <c r="BD412" s="56">
        <f t="shared" si="201"/>
        <v>3.7549089021051634</v>
      </c>
      <c r="BE412" s="56" t="str">
        <f t="shared" si="201"/>
        <v/>
      </c>
      <c r="BF412" s="56" t="str">
        <f t="shared" si="201"/>
        <v/>
      </c>
      <c r="BG412" s="56" t="str">
        <f t="shared" si="201"/>
        <v/>
      </c>
      <c r="BH412" s="57" t="str">
        <f t="shared" si="201"/>
        <v/>
      </c>
      <c r="BI412" s="58">
        <f t="shared" si="201"/>
        <v>2</v>
      </c>
      <c r="BJ412" s="58" t="str">
        <f t="shared" si="201"/>
        <v/>
      </c>
      <c r="BK412" s="149">
        <f t="shared" si="184"/>
        <v>223.86111111111111</v>
      </c>
      <c r="BL412" s="150">
        <f t="shared" si="184"/>
        <v>108.25666666666666</v>
      </c>
      <c r="BM412" s="150" t="str">
        <f t="shared" si="184"/>
        <v/>
      </c>
      <c r="BN412" s="150" t="str">
        <f t="shared" si="184"/>
        <v/>
      </c>
      <c r="BO412" s="151" t="str">
        <f t="shared" si="184"/>
        <v/>
      </c>
      <c r="BP412" s="149">
        <f t="shared" si="185"/>
        <v>38.520000000000003</v>
      </c>
      <c r="BQ412" s="150">
        <f t="shared" si="185"/>
        <v>0</v>
      </c>
      <c r="BR412" s="150" t="str">
        <f t="shared" si="185"/>
        <v/>
      </c>
      <c r="BS412" s="150" t="str">
        <f t="shared" si="185"/>
        <v/>
      </c>
      <c r="BT412" s="151" t="str">
        <f t="shared" si="185"/>
        <v/>
      </c>
      <c r="BU412" s="149">
        <f t="shared" si="202"/>
        <v>185.3411111111111</v>
      </c>
      <c r="BV412" s="151">
        <f t="shared" si="202"/>
        <v>108.25666666666666</v>
      </c>
      <c r="BW412" s="151" t="str">
        <f t="shared" si="202"/>
        <v/>
      </c>
      <c r="BX412" s="150" t="str">
        <f t="shared" si="202"/>
        <v/>
      </c>
      <c r="BY412" s="151" t="str">
        <f t="shared" si="202"/>
        <v/>
      </c>
    </row>
    <row r="413" spans="1:77" x14ac:dyDescent="0.2">
      <c r="A413" t="s">
        <v>46</v>
      </c>
      <c r="B413" t="s">
        <v>46</v>
      </c>
      <c r="C413" t="s">
        <v>78</v>
      </c>
      <c r="D413" t="s">
        <v>78</v>
      </c>
      <c r="F413" s="83" t="s">
        <v>79</v>
      </c>
      <c r="G413" s="60"/>
      <c r="H413" s="32">
        <f t="shared" ref="H413:Q413" si="207">SUM(H408:H412)</f>
        <v>49</v>
      </c>
      <c r="I413" s="5">
        <f>SUM(I408:I412)</f>
        <v>15</v>
      </c>
      <c r="J413" s="5">
        <f>SUM(J408:J412)</f>
        <v>0</v>
      </c>
      <c r="K413" s="5">
        <f t="shared" si="207"/>
        <v>0</v>
      </c>
      <c r="L413" s="5">
        <f t="shared" si="207"/>
        <v>0</v>
      </c>
      <c r="M413" s="5">
        <f t="shared" si="207"/>
        <v>6225.88</v>
      </c>
      <c r="N413" s="5">
        <f>SUM(N408:N412)</f>
        <v>3045.11</v>
      </c>
      <c r="O413" s="5">
        <f>SUM(O408:O412)</f>
        <v>0</v>
      </c>
      <c r="P413" s="5">
        <f t="shared" si="207"/>
        <v>0</v>
      </c>
      <c r="Q413" s="33">
        <f t="shared" si="207"/>
        <v>0</v>
      </c>
      <c r="R413" s="74">
        <f t="shared" si="193"/>
        <v>15</v>
      </c>
      <c r="S413" s="34">
        <f t="shared" si="194"/>
        <v>3045.11</v>
      </c>
      <c r="T413" s="3" t="s">
        <v>49</v>
      </c>
      <c r="U413" t="s">
        <v>49</v>
      </c>
      <c r="V413" t="s">
        <v>78</v>
      </c>
      <c r="W413" t="s">
        <v>78</v>
      </c>
      <c r="Y413" s="83" t="s">
        <v>79</v>
      </c>
      <c r="Z413" s="60"/>
      <c r="AA413" s="5">
        <f t="shared" ref="AA413:AJ413" si="208">SUM(AA408:AA412)</f>
        <v>48</v>
      </c>
      <c r="AB413" s="5">
        <f>SUM(AB408:AB412)</f>
        <v>9</v>
      </c>
      <c r="AC413" s="5">
        <f>SUM(AC408:AC412)</f>
        <v>0</v>
      </c>
      <c r="AD413" s="5">
        <f t="shared" si="208"/>
        <v>0</v>
      </c>
      <c r="AE413" s="5">
        <f t="shared" si="208"/>
        <v>0</v>
      </c>
      <c r="AF413" s="5">
        <f t="shared" si="208"/>
        <v>3739.96</v>
      </c>
      <c r="AG413" s="5">
        <f>SUM(AG408:AG412)</f>
        <v>-990.07</v>
      </c>
      <c r="AH413" s="5">
        <f>SUM(AH408:AH412)</f>
        <v>0</v>
      </c>
      <c r="AI413" s="5">
        <f t="shared" si="208"/>
        <v>0</v>
      </c>
      <c r="AJ413" s="33">
        <f t="shared" si="208"/>
        <v>0</v>
      </c>
      <c r="AK413" s="74">
        <f t="shared" si="196"/>
        <v>9</v>
      </c>
      <c r="AL413" s="34">
        <f t="shared" si="197"/>
        <v>-990.07</v>
      </c>
      <c r="AM413" s="2">
        <f t="shared" si="198"/>
        <v>1</v>
      </c>
      <c r="AN413" s="2">
        <f t="shared" si="198"/>
        <v>6</v>
      </c>
      <c r="AO413" s="2">
        <f t="shared" si="198"/>
        <v>0</v>
      </c>
      <c r="AP413" s="2">
        <f t="shared" si="198"/>
        <v>0</v>
      </c>
      <c r="AQ413" s="2">
        <f t="shared" si="198"/>
        <v>0</v>
      </c>
      <c r="AR413" s="2">
        <f t="shared" si="198"/>
        <v>2485.92</v>
      </c>
      <c r="AS413" s="2">
        <f t="shared" si="198"/>
        <v>4035.1800000000003</v>
      </c>
      <c r="AT413" s="2">
        <f t="shared" si="198"/>
        <v>0</v>
      </c>
      <c r="AU413" s="2">
        <f t="shared" si="198"/>
        <v>0</v>
      </c>
      <c r="AV413" s="29">
        <f t="shared" si="198"/>
        <v>0</v>
      </c>
      <c r="AW413" s="30">
        <f t="shared" si="198"/>
        <v>6</v>
      </c>
      <c r="AX413" s="31">
        <f t="shared" si="198"/>
        <v>4035.1800000000003</v>
      </c>
      <c r="AY413" s="38">
        <f t="shared" si="199"/>
        <v>2.0833333333333332E-2</v>
      </c>
      <c r="AZ413" s="38">
        <f t="shared" si="200"/>
        <v>-110.00777777777779</v>
      </c>
      <c r="BA413" s="38" t="str">
        <f t="shared" si="200"/>
        <v/>
      </c>
      <c r="BB413" s="38" t="str">
        <f t="shared" si="200"/>
        <v/>
      </c>
      <c r="BC413" s="38" t="str">
        <f t="shared" si="201"/>
        <v/>
      </c>
      <c r="BD413" s="38">
        <f t="shared" si="201"/>
        <v>0.6646916009796896</v>
      </c>
      <c r="BE413" s="38">
        <f t="shared" si="201"/>
        <v>-4.0756512165806456</v>
      </c>
      <c r="BF413" s="38" t="str">
        <f t="shared" si="201"/>
        <v/>
      </c>
      <c r="BG413" s="38" t="str">
        <f t="shared" si="201"/>
        <v/>
      </c>
      <c r="BH413" s="39" t="str">
        <f t="shared" si="201"/>
        <v/>
      </c>
      <c r="BI413" s="40">
        <f t="shared" si="201"/>
        <v>0.66666666666666663</v>
      </c>
      <c r="BJ413" s="40">
        <f t="shared" si="201"/>
        <v>-4.0756512165806456</v>
      </c>
      <c r="BK413" s="146">
        <f t="shared" si="184"/>
        <v>127.05877551020409</v>
      </c>
      <c r="BL413" s="96">
        <f t="shared" si="184"/>
        <v>203.00733333333335</v>
      </c>
      <c r="BM413" s="96" t="str">
        <f t="shared" si="184"/>
        <v/>
      </c>
      <c r="BN413" s="96" t="str">
        <f t="shared" si="184"/>
        <v/>
      </c>
      <c r="BO413" s="147" t="str">
        <f t="shared" si="184"/>
        <v/>
      </c>
      <c r="BP413" s="146">
        <f t="shared" si="185"/>
        <v>77.915833333333339</v>
      </c>
      <c r="BQ413" s="96">
        <f t="shared" si="185"/>
        <v>-110.00777777777779</v>
      </c>
      <c r="BR413" s="96" t="str">
        <f t="shared" si="185"/>
        <v/>
      </c>
      <c r="BS413" s="96" t="str">
        <f t="shared" si="185"/>
        <v/>
      </c>
      <c r="BT413" s="147" t="str">
        <f t="shared" si="185"/>
        <v/>
      </c>
      <c r="BU413" s="146">
        <f t="shared" si="202"/>
        <v>49.142942176870747</v>
      </c>
      <c r="BV413" s="147">
        <f t="shared" si="202"/>
        <v>313.01511111111114</v>
      </c>
      <c r="BW413" s="147" t="str">
        <f t="shared" si="202"/>
        <v/>
      </c>
      <c r="BX413" s="96" t="str">
        <f t="shared" si="202"/>
        <v/>
      </c>
      <c r="BY413" s="147" t="str">
        <f t="shared" si="202"/>
        <v/>
      </c>
    </row>
    <row r="414" spans="1:77" ht="13.5" thickBot="1" x14ac:dyDescent="0.25">
      <c r="A414" t="s">
        <v>46</v>
      </c>
      <c r="B414" t="s">
        <v>46</v>
      </c>
      <c r="C414" t="s">
        <v>78</v>
      </c>
      <c r="D414" t="s">
        <v>78</v>
      </c>
      <c r="F414" s="78" t="s">
        <v>80</v>
      </c>
      <c r="G414" s="61"/>
      <c r="H414" s="48">
        <f>SUMIFS(H$7:H$377,$B$7:$B$377,$B414,$D$7:$D$377,$D414)</f>
        <v>46</v>
      </c>
      <c r="I414" s="49">
        <f t="shared" ref="I414:Q414" si="209">SUMIFS(I$7:I$377,$B$7:$B$377,$B414,$D$7:$D$377,$D414)</f>
        <v>14</v>
      </c>
      <c r="J414" s="49">
        <f t="shared" si="209"/>
        <v>0</v>
      </c>
      <c r="K414" s="49">
        <f t="shared" si="209"/>
        <v>0</v>
      </c>
      <c r="L414" s="49">
        <f t="shared" si="209"/>
        <v>0</v>
      </c>
      <c r="M414" s="49">
        <f t="shared" si="209"/>
        <v>6153.8</v>
      </c>
      <c r="N414" s="49">
        <f t="shared" si="209"/>
        <v>2475.4699999999993</v>
      </c>
      <c r="O414" s="49">
        <f t="shared" si="209"/>
        <v>0</v>
      </c>
      <c r="P414" s="49">
        <f t="shared" si="209"/>
        <v>0</v>
      </c>
      <c r="Q414" s="50">
        <f t="shared" si="209"/>
        <v>0</v>
      </c>
      <c r="R414" s="79">
        <f t="shared" si="193"/>
        <v>14</v>
      </c>
      <c r="S414" s="51">
        <f t="shared" si="194"/>
        <v>2475.4699999999993</v>
      </c>
      <c r="T414" s="3" t="s">
        <v>49</v>
      </c>
      <c r="U414" s="42" t="s">
        <v>49</v>
      </c>
      <c r="V414" s="42" t="s">
        <v>78</v>
      </c>
      <c r="W414" s="42" t="s">
        <v>78</v>
      </c>
      <c r="X414" s="42"/>
      <c r="Y414" s="78" t="s">
        <v>80</v>
      </c>
      <c r="Z414" s="61"/>
      <c r="AA414" s="49">
        <f>SUMIFS(AA$14:AA$377,$H$14:$H$377,"&lt;&gt;0",$W$14:$W$377,"05 May")</f>
        <v>44</v>
      </c>
      <c r="AB414" s="49">
        <f t="shared" ref="AB414:AJ414" si="210">SUMIFS(AB$14:AB$377,$R$14:$R$377,"&lt;&gt;0",$W$14:$W$377,"05 May")</f>
        <v>9</v>
      </c>
      <c r="AC414" s="49">
        <f t="shared" si="210"/>
        <v>0</v>
      </c>
      <c r="AD414" s="49">
        <f t="shared" si="210"/>
        <v>0</v>
      </c>
      <c r="AE414" s="49">
        <f t="shared" si="210"/>
        <v>0</v>
      </c>
      <c r="AF414" s="49">
        <f t="shared" si="210"/>
        <v>3098.7099999999996</v>
      </c>
      <c r="AG414" s="49">
        <f t="shared" si="210"/>
        <v>-990.07</v>
      </c>
      <c r="AH414" s="49">
        <f t="shared" si="210"/>
        <v>0</v>
      </c>
      <c r="AI414" s="49">
        <f t="shared" si="210"/>
        <v>0</v>
      </c>
      <c r="AJ414" s="50">
        <f t="shared" si="210"/>
        <v>0</v>
      </c>
      <c r="AK414" s="79">
        <f t="shared" si="196"/>
        <v>9</v>
      </c>
      <c r="AL414" s="51">
        <f t="shared" si="197"/>
        <v>-990.07</v>
      </c>
      <c r="AM414" s="44">
        <f t="shared" si="198"/>
        <v>2</v>
      </c>
      <c r="AN414" s="44">
        <f t="shared" si="198"/>
        <v>5</v>
      </c>
      <c r="AO414" s="44">
        <f t="shared" si="198"/>
        <v>0</v>
      </c>
      <c r="AP414" s="44">
        <f t="shared" si="198"/>
        <v>0</v>
      </c>
      <c r="AQ414" s="44">
        <f t="shared" si="198"/>
        <v>0</v>
      </c>
      <c r="AR414" s="44">
        <f t="shared" si="198"/>
        <v>3055.0900000000006</v>
      </c>
      <c r="AS414" s="44">
        <f t="shared" si="198"/>
        <v>3465.5399999999995</v>
      </c>
      <c r="AT414" s="44">
        <f t="shared" si="198"/>
        <v>0</v>
      </c>
      <c r="AU414" s="44">
        <f t="shared" si="198"/>
        <v>0</v>
      </c>
      <c r="AV414" s="45">
        <f t="shared" si="198"/>
        <v>0</v>
      </c>
      <c r="AW414" s="46">
        <f t="shared" si="198"/>
        <v>5</v>
      </c>
      <c r="AX414" s="47">
        <f t="shared" si="198"/>
        <v>3465.5399999999995</v>
      </c>
      <c r="AY414" s="56">
        <f t="shared" si="199"/>
        <v>4.5454545454545456E-2</v>
      </c>
      <c r="AZ414" s="56">
        <f t="shared" si="200"/>
        <v>-110.00777777777779</v>
      </c>
      <c r="BA414" s="56" t="str">
        <f t="shared" si="200"/>
        <v/>
      </c>
      <c r="BB414" s="56" t="str">
        <f t="shared" si="200"/>
        <v/>
      </c>
      <c r="BC414" s="56" t="str">
        <f t="shared" si="201"/>
        <v/>
      </c>
      <c r="BD414" s="56">
        <f t="shared" si="201"/>
        <v>0.98592317448228484</v>
      </c>
      <c r="BE414" s="56">
        <f t="shared" si="201"/>
        <v>-3.5002979587301901</v>
      </c>
      <c r="BF414" s="56" t="str">
        <f t="shared" si="201"/>
        <v/>
      </c>
      <c r="BG414" s="56" t="str">
        <f t="shared" si="201"/>
        <v/>
      </c>
      <c r="BH414" s="57" t="str">
        <f t="shared" si="201"/>
        <v/>
      </c>
      <c r="BI414" s="58">
        <f t="shared" si="201"/>
        <v>0.55555555555555558</v>
      </c>
      <c r="BJ414" s="58">
        <f t="shared" si="201"/>
        <v>-3.5002979587301901</v>
      </c>
      <c r="BK414" s="149">
        <f t="shared" si="184"/>
        <v>133.77826086956523</v>
      </c>
      <c r="BL414" s="150">
        <f t="shared" si="184"/>
        <v>176.81928571428566</v>
      </c>
      <c r="BM414" s="150" t="str">
        <f t="shared" si="184"/>
        <v/>
      </c>
      <c r="BN414" s="150" t="str">
        <f t="shared" si="184"/>
        <v/>
      </c>
      <c r="BO414" s="151" t="str">
        <f t="shared" si="184"/>
        <v/>
      </c>
      <c r="BP414" s="149">
        <f t="shared" si="185"/>
        <v>70.42522727272727</v>
      </c>
      <c r="BQ414" s="150">
        <f t="shared" si="185"/>
        <v>-110.00777777777779</v>
      </c>
      <c r="BR414" s="150" t="str">
        <f t="shared" si="185"/>
        <v/>
      </c>
      <c r="BS414" s="150" t="str">
        <f t="shared" si="185"/>
        <v/>
      </c>
      <c r="BT414" s="151" t="str">
        <f t="shared" si="185"/>
        <v/>
      </c>
      <c r="BU414" s="149">
        <f t="shared" si="202"/>
        <v>63.35303359683796</v>
      </c>
      <c r="BV414" s="151">
        <f t="shared" si="202"/>
        <v>286.82706349206342</v>
      </c>
      <c r="BW414" s="151" t="str">
        <f t="shared" si="202"/>
        <v/>
      </c>
      <c r="BX414" s="150" t="str">
        <f t="shared" si="202"/>
        <v/>
      </c>
      <c r="BY414" s="151" t="str">
        <f t="shared" si="202"/>
        <v/>
      </c>
    </row>
    <row r="415" spans="1:77" ht="13.5" thickBot="1" x14ac:dyDescent="0.25">
      <c r="R415" s="1"/>
      <c r="T415" s="3"/>
      <c r="AK415" s="1"/>
      <c r="AW415" s="3"/>
      <c r="BI415" s="1"/>
      <c r="BK415" s="96" t="str">
        <f t="shared" si="184"/>
        <v/>
      </c>
      <c r="BL415" s="96" t="str">
        <f t="shared" si="184"/>
        <v/>
      </c>
      <c r="BM415" s="96" t="str">
        <f t="shared" si="184"/>
        <v/>
      </c>
      <c r="BN415" s="96" t="str">
        <f t="shared" si="184"/>
        <v/>
      </c>
      <c r="BO415" s="96" t="str">
        <f t="shared" si="184"/>
        <v/>
      </c>
      <c r="BP415" s="96" t="str">
        <f t="shared" si="185"/>
        <v/>
      </c>
      <c r="BQ415" s="96" t="str">
        <f t="shared" si="185"/>
        <v/>
      </c>
      <c r="BR415" s="96" t="str">
        <f t="shared" si="185"/>
        <v/>
      </c>
      <c r="BS415" s="96" t="str">
        <f t="shared" si="185"/>
        <v/>
      </c>
      <c r="BT415" s="96" t="str">
        <f t="shared" si="185"/>
        <v/>
      </c>
    </row>
    <row r="416" spans="1:77" x14ac:dyDescent="0.2">
      <c r="F416" s="62" t="s">
        <v>81</v>
      </c>
      <c r="G416" s="63"/>
      <c r="H416" s="64">
        <f>SUMIF($E$14:$E$377,$F416,$H$14:$H$377)</f>
        <v>10</v>
      </c>
      <c r="I416" s="65">
        <f t="shared" ref="I416:Q419" si="211">SUMIF($E$14:$E$377,$F416,I$14:I$377)</f>
        <v>4</v>
      </c>
      <c r="J416" s="65">
        <f t="shared" si="211"/>
        <v>0</v>
      </c>
      <c r="K416" s="65">
        <f t="shared" si="211"/>
        <v>0</v>
      </c>
      <c r="L416" s="65">
        <f t="shared" si="211"/>
        <v>0</v>
      </c>
      <c r="M416" s="65">
        <f t="shared" si="211"/>
        <v>1369.0600000000002</v>
      </c>
      <c r="N416" s="65">
        <f t="shared" si="211"/>
        <v>428.95</v>
      </c>
      <c r="O416" s="65">
        <f t="shared" si="211"/>
        <v>0</v>
      </c>
      <c r="P416" s="65">
        <f t="shared" si="211"/>
        <v>0</v>
      </c>
      <c r="Q416" s="86">
        <f t="shared" si="211"/>
        <v>0</v>
      </c>
      <c r="R416" s="69">
        <f t="shared" ref="R416:R421" si="212">SUM(I416:L416)</f>
        <v>4</v>
      </c>
      <c r="S416" s="95">
        <f t="shared" ref="S416:S421" si="213">SUM(N416:Q416)</f>
        <v>428.95</v>
      </c>
      <c r="T416" s="3"/>
      <c r="U416" s="67"/>
      <c r="V416" s="67"/>
      <c r="W416" s="67"/>
      <c r="X416" s="67"/>
      <c r="Y416" s="62" t="s">
        <v>81</v>
      </c>
      <c r="Z416" s="63"/>
      <c r="AA416" s="65">
        <f>SUMIF($H$168:$H$174,"&lt;&gt;0",AA$168:AA$174)</f>
        <v>10</v>
      </c>
      <c r="AB416" s="65">
        <f t="shared" ref="AB416:AJ416" si="214">SUMIF($R$168:$R$174,"&lt;&gt;0",AB$168:AB$174)</f>
        <v>1</v>
      </c>
      <c r="AC416" s="65">
        <f t="shared" si="214"/>
        <v>0</v>
      </c>
      <c r="AD416" s="65">
        <f t="shared" si="214"/>
        <v>0</v>
      </c>
      <c r="AE416" s="65">
        <f t="shared" si="214"/>
        <v>0</v>
      </c>
      <c r="AF416" s="65">
        <f t="shared" si="214"/>
        <v>963.82999999999993</v>
      </c>
      <c r="AG416" s="65">
        <f t="shared" si="214"/>
        <v>0</v>
      </c>
      <c r="AH416" s="65">
        <f t="shared" si="214"/>
        <v>0</v>
      </c>
      <c r="AI416" s="65">
        <f t="shared" si="214"/>
        <v>0</v>
      </c>
      <c r="AJ416" s="86">
        <f t="shared" si="214"/>
        <v>0</v>
      </c>
      <c r="AK416" s="69">
        <f t="shared" ref="AK416:AK421" si="215">SUM(AB416:AE416)</f>
        <v>1</v>
      </c>
      <c r="AL416" s="95">
        <f t="shared" ref="AL416:AL421" si="216">SUM(AG416:AJ416)</f>
        <v>0</v>
      </c>
      <c r="AM416" s="65">
        <f t="shared" ref="AM416:AX428" si="217">+H416-AA416</f>
        <v>0</v>
      </c>
      <c r="AN416" s="65">
        <f t="shared" si="217"/>
        <v>3</v>
      </c>
      <c r="AO416" s="65">
        <f t="shared" si="217"/>
        <v>0</v>
      </c>
      <c r="AP416" s="65">
        <f t="shared" si="217"/>
        <v>0</v>
      </c>
      <c r="AQ416" s="65">
        <f t="shared" si="217"/>
        <v>0</v>
      </c>
      <c r="AR416" s="65">
        <f t="shared" si="217"/>
        <v>405.23000000000025</v>
      </c>
      <c r="AS416" s="65">
        <f t="shared" si="217"/>
        <v>428.95</v>
      </c>
      <c r="AT416" s="65">
        <f t="shared" si="217"/>
        <v>0</v>
      </c>
      <c r="AU416" s="65">
        <f t="shared" si="217"/>
        <v>0</v>
      </c>
      <c r="AV416" s="86">
        <f t="shared" si="217"/>
        <v>0</v>
      </c>
      <c r="AW416" s="69">
        <f t="shared" si="217"/>
        <v>3</v>
      </c>
      <c r="AX416" s="87">
        <f t="shared" si="217"/>
        <v>428.95</v>
      </c>
      <c r="AY416" s="70">
        <f t="shared" ref="AY416:AY421" si="218">IFERROR(AM416/AA416,"")</f>
        <v>0</v>
      </c>
      <c r="AZ416" s="70">
        <f t="shared" ref="AZ416:BB421" si="219">IFERROR(AL416/AB416,"")</f>
        <v>0</v>
      </c>
      <c r="BA416" s="70" t="str">
        <f t="shared" si="219"/>
        <v/>
      </c>
      <c r="BB416" s="70" t="str">
        <f t="shared" si="219"/>
        <v/>
      </c>
      <c r="BC416" s="70" t="str">
        <f t="shared" ref="BC416:BJ421" si="220">IFERROR(AQ416/AE416,"")</f>
        <v/>
      </c>
      <c r="BD416" s="70">
        <f t="shared" si="220"/>
        <v>0.42043721403152035</v>
      </c>
      <c r="BE416" s="70" t="str">
        <f t="shared" si="220"/>
        <v/>
      </c>
      <c r="BF416" s="70" t="str">
        <f t="shared" si="220"/>
        <v/>
      </c>
      <c r="BG416" s="70" t="str">
        <f t="shared" si="220"/>
        <v/>
      </c>
      <c r="BH416" s="89" t="str">
        <f t="shared" si="220"/>
        <v/>
      </c>
      <c r="BI416" s="90">
        <f t="shared" si="220"/>
        <v>3</v>
      </c>
      <c r="BJ416" s="90" t="str">
        <f t="shared" si="220"/>
        <v/>
      </c>
      <c r="BK416" s="141">
        <f t="shared" si="184"/>
        <v>136.90600000000001</v>
      </c>
      <c r="BL416" s="142">
        <f t="shared" si="184"/>
        <v>107.2375</v>
      </c>
      <c r="BM416" s="142" t="str">
        <f t="shared" si="184"/>
        <v/>
      </c>
      <c r="BN416" s="142" t="str">
        <f t="shared" si="184"/>
        <v/>
      </c>
      <c r="BO416" s="143" t="str">
        <f t="shared" si="184"/>
        <v/>
      </c>
      <c r="BP416" s="141">
        <f t="shared" si="185"/>
        <v>96.382999999999996</v>
      </c>
      <c r="BQ416" s="142">
        <f t="shared" si="185"/>
        <v>0</v>
      </c>
      <c r="BR416" s="142" t="str">
        <f t="shared" si="185"/>
        <v/>
      </c>
      <c r="BS416" s="142" t="str">
        <f t="shared" si="185"/>
        <v/>
      </c>
      <c r="BT416" s="143" t="str">
        <f t="shared" si="185"/>
        <v/>
      </c>
      <c r="BU416" s="116">
        <f t="shared" ref="BU416:BY421" si="221">IFERROR(BK416-BP416,"")</f>
        <v>40.52300000000001</v>
      </c>
      <c r="BV416" s="118">
        <f t="shared" si="221"/>
        <v>107.2375</v>
      </c>
      <c r="BW416" s="118" t="str">
        <f t="shared" si="221"/>
        <v/>
      </c>
      <c r="BX416" s="117" t="str">
        <f t="shared" si="221"/>
        <v/>
      </c>
      <c r="BY416" s="118" t="str">
        <f t="shared" si="221"/>
        <v/>
      </c>
    </row>
    <row r="417" spans="1:77" x14ac:dyDescent="0.2">
      <c r="F417" s="73" t="s">
        <v>82</v>
      </c>
      <c r="G417" s="60"/>
      <c r="H417" s="28">
        <f>SUMIF($E$14:$E$377,$F417,H$14:H$377)</f>
        <v>12</v>
      </c>
      <c r="I417" s="138">
        <f t="shared" si="211"/>
        <v>2</v>
      </c>
      <c r="J417" s="138">
        <f t="shared" si="211"/>
        <v>0</v>
      </c>
      <c r="K417" s="2">
        <f t="shared" si="211"/>
        <v>0</v>
      </c>
      <c r="L417" s="2">
        <f t="shared" si="211"/>
        <v>0</v>
      </c>
      <c r="M417" s="2">
        <f t="shared" si="211"/>
        <v>3101.19</v>
      </c>
      <c r="N417" s="2">
        <f t="shared" si="211"/>
        <v>878.74</v>
      </c>
      <c r="O417" s="2">
        <f t="shared" si="211"/>
        <v>0</v>
      </c>
      <c r="P417" s="2">
        <f t="shared" si="211"/>
        <v>0</v>
      </c>
      <c r="Q417" s="29">
        <f t="shared" si="211"/>
        <v>0</v>
      </c>
      <c r="R417" s="30">
        <f t="shared" si="212"/>
        <v>2</v>
      </c>
      <c r="S417" s="34">
        <f t="shared" si="213"/>
        <v>878.74</v>
      </c>
      <c r="T417" s="3"/>
      <c r="Y417" s="73" t="s">
        <v>82</v>
      </c>
      <c r="Z417" s="60"/>
      <c r="AA417" s="2">
        <f>SUMIF($H$175:$H$181,"&lt;&gt;0",AA$175:AA$181)</f>
        <v>8</v>
      </c>
      <c r="AB417" s="2">
        <f t="shared" ref="AB417:AJ417" si="222">SUMIF($R$175:$R$181,"&lt;&gt;0",AB$175:AB$181)</f>
        <v>0</v>
      </c>
      <c r="AC417" s="2">
        <f t="shared" si="222"/>
        <v>0</v>
      </c>
      <c r="AD417" s="2">
        <f t="shared" si="222"/>
        <v>0</v>
      </c>
      <c r="AE417" s="2">
        <f t="shared" si="222"/>
        <v>0</v>
      </c>
      <c r="AF417" s="2">
        <f t="shared" si="222"/>
        <v>393.62</v>
      </c>
      <c r="AG417" s="2">
        <f t="shared" si="222"/>
        <v>0</v>
      </c>
      <c r="AH417" s="2">
        <f t="shared" si="222"/>
        <v>0</v>
      </c>
      <c r="AI417" s="2">
        <f t="shared" si="222"/>
        <v>0</v>
      </c>
      <c r="AJ417" s="29">
        <f t="shared" si="222"/>
        <v>0</v>
      </c>
      <c r="AK417" s="30">
        <f t="shared" si="215"/>
        <v>0</v>
      </c>
      <c r="AL417" s="34">
        <f t="shared" si="216"/>
        <v>0</v>
      </c>
      <c r="AM417" s="2">
        <f t="shared" si="217"/>
        <v>4</v>
      </c>
      <c r="AN417" s="2">
        <f t="shared" si="217"/>
        <v>2</v>
      </c>
      <c r="AO417" s="2">
        <f t="shared" si="217"/>
        <v>0</v>
      </c>
      <c r="AP417" s="2">
        <f t="shared" si="217"/>
        <v>0</v>
      </c>
      <c r="AQ417" s="2">
        <f t="shared" si="217"/>
        <v>0</v>
      </c>
      <c r="AR417" s="2">
        <f t="shared" si="217"/>
        <v>2707.57</v>
      </c>
      <c r="AS417" s="2">
        <f t="shared" si="217"/>
        <v>878.74</v>
      </c>
      <c r="AT417" s="2">
        <f t="shared" si="217"/>
        <v>0</v>
      </c>
      <c r="AU417" s="2">
        <f t="shared" si="217"/>
        <v>0</v>
      </c>
      <c r="AV417" s="29">
        <f t="shared" si="217"/>
        <v>0</v>
      </c>
      <c r="AW417" s="30">
        <f t="shared" si="217"/>
        <v>2</v>
      </c>
      <c r="AX417" s="31">
        <f t="shared" si="217"/>
        <v>878.74</v>
      </c>
      <c r="AY417" s="38">
        <f t="shared" si="218"/>
        <v>0.5</v>
      </c>
      <c r="AZ417" s="38" t="str">
        <f t="shared" si="219"/>
        <v/>
      </c>
      <c r="BA417" s="38" t="str">
        <f t="shared" si="219"/>
        <v/>
      </c>
      <c r="BB417" s="38" t="str">
        <f t="shared" si="219"/>
        <v/>
      </c>
      <c r="BC417" s="38" t="str">
        <f t="shared" si="220"/>
        <v/>
      </c>
      <c r="BD417" s="38">
        <f t="shared" si="220"/>
        <v>6.8786392967837005</v>
      </c>
      <c r="BE417" s="38" t="str">
        <f t="shared" si="220"/>
        <v/>
      </c>
      <c r="BF417" s="38" t="str">
        <f t="shared" si="220"/>
        <v/>
      </c>
      <c r="BG417" s="38" t="str">
        <f t="shared" si="220"/>
        <v/>
      </c>
      <c r="BH417" s="39" t="str">
        <f t="shared" si="220"/>
        <v/>
      </c>
      <c r="BI417" s="40" t="str">
        <f t="shared" si="220"/>
        <v/>
      </c>
      <c r="BJ417" s="40" t="str">
        <f t="shared" si="220"/>
        <v/>
      </c>
      <c r="BK417" s="146">
        <f t="shared" si="184"/>
        <v>258.4325</v>
      </c>
      <c r="BL417" s="96">
        <f t="shared" si="184"/>
        <v>439.37</v>
      </c>
      <c r="BM417" s="96" t="str">
        <f t="shared" si="184"/>
        <v/>
      </c>
      <c r="BN417" s="96" t="str">
        <f t="shared" si="184"/>
        <v/>
      </c>
      <c r="BO417" s="147" t="str">
        <f t="shared" si="184"/>
        <v/>
      </c>
      <c r="BP417" s="146">
        <f t="shared" si="185"/>
        <v>49.202500000000001</v>
      </c>
      <c r="BQ417" s="96" t="str">
        <f t="shared" si="185"/>
        <v/>
      </c>
      <c r="BR417" s="96" t="str">
        <f t="shared" si="185"/>
        <v/>
      </c>
      <c r="BS417" s="96" t="str">
        <f t="shared" si="185"/>
        <v/>
      </c>
      <c r="BT417" s="147" t="str">
        <f t="shared" si="185"/>
        <v/>
      </c>
      <c r="BU417" s="119">
        <f t="shared" si="221"/>
        <v>209.23000000000002</v>
      </c>
      <c r="BV417" s="121" t="str">
        <f t="shared" si="221"/>
        <v/>
      </c>
      <c r="BW417" s="121" t="str">
        <f t="shared" si="221"/>
        <v/>
      </c>
      <c r="BX417" s="120" t="str">
        <f t="shared" si="221"/>
        <v/>
      </c>
      <c r="BY417" s="121" t="str">
        <f t="shared" si="221"/>
        <v/>
      </c>
    </row>
    <row r="418" spans="1:77" x14ac:dyDescent="0.2">
      <c r="F418" s="73" t="s">
        <v>83</v>
      </c>
      <c r="G418" s="60"/>
      <c r="H418" s="28">
        <f>SUMIF($E$14:$E$377,$F418,H$14:H$377)</f>
        <v>12</v>
      </c>
      <c r="I418" s="138">
        <f t="shared" si="211"/>
        <v>6</v>
      </c>
      <c r="J418" s="138">
        <f t="shared" si="211"/>
        <v>0</v>
      </c>
      <c r="K418" s="2">
        <f t="shared" si="211"/>
        <v>0</v>
      </c>
      <c r="L418" s="2">
        <f t="shared" si="211"/>
        <v>0</v>
      </c>
      <c r="M418" s="2">
        <f t="shared" si="211"/>
        <v>2016.5900000000001</v>
      </c>
      <c r="N418" s="2">
        <f t="shared" si="211"/>
        <v>1276.31</v>
      </c>
      <c r="O418" s="2">
        <f t="shared" si="211"/>
        <v>0</v>
      </c>
      <c r="P418" s="2">
        <f t="shared" si="211"/>
        <v>0</v>
      </c>
      <c r="Q418" s="29">
        <f t="shared" si="211"/>
        <v>0</v>
      </c>
      <c r="R418" s="30">
        <f t="shared" si="212"/>
        <v>6</v>
      </c>
      <c r="S418" s="34">
        <f t="shared" si="213"/>
        <v>1276.31</v>
      </c>
      <c r="T418" s="3"/>
      <c r="Y418" s="73" t="s">
        <v>83</v>
      </c>
      <c r="Z418" s="60"/>
      <c r="AA418" s="2">
        <f>SUMIF($H$182:$H$188,"&lt;&gt;0",AA$182:AA$188)</f>
        <v>11</v>
      </c>
      <c r="AB418" s="2">
        <f t="shared" ref="AB418:AJ418" si="223">SUMIF($R$182:$R$188,"&lt;&gt;0",AB$182:AB$188)</f>
        <v>2</v>
      </c>
      <c r="AC418" s="2">
        <f t="shared" si="223"/>
        <v>0</v>
      </c>
      <c r="AD418" s="2">
        <f t="shared" si="223"/>
        <v>0</v>
      </c>
      <c r="AE418" s="2">
        <f t="shared" si="223"/>
        <v>0</v>
      </c>
      <c r="AF418" s="2">
        <f t="shared" si="223"/>
        <v>1154.01</v>
      </c>
      <c r="AG418" s="2">
        <f t="shared" si="223"/>
        <v>0</v>
      </c>
      <c r="AH418" s="2">
        <f t="shared" si="223"/>
        <v>0</v>
      </c>
      <c r="AI418" s="2">
        <f t="shared" si="223"/>
        <v>0</v>
      </c>
      <c r="AJ418" s="29">
        <f t="shared" si="223"/>
        <v>0</v>
      </c>
      <c r="AK418" s="30">
        <f t="shared" si="215"/>
        <v>2</v>
      </c>
      <c r="AL418" s="34">
        <f t="shared" si="216"/>
        <v>0</v>
      </c>
      <c r="AM418" s="2">
        <f t="shared" si="217"/>
        <v>1</v>
      </c>
      <c r="AN418" s="2">
        <f t="shared" si="217"/>
        <v>4</v>
      </c>
      <c r="AO418" s="2">
        <f t="shared" si="217"/>
        <v>0</v>
      </c>
      <c r="AP418" s="2">
        <f t="shared" si="217"/>
        <v>0</v>
      </c>
      <c r="AQ418" s="2">
        <f t="shared" si="217"/>
        <v>0</v>
      </c>
      <c r="AR418" s="2">
        <f t="shared" si="217"/>
        <v>862.58000000000015</v>
      </c>
      <c r="AS418" s="2">
        <f t="shared" si="217"/>
        <v>1276.31</v>
      </c>
      <c r="AT418" s="2">
        <f t="shared" si="217"/>
        <v>0</v>
      </c>
      <c r="AU418" s="2">
        <f t="shared" si="217"/>
        <v>0</v>
      </c>
      <c r="AV418" s="29">
        <f t="shared" si="217"/>
        <v>0</v>
      </c>
      <c r="AW418" s="30">
        <f t="shared" si="217"/>
        <v>4</v>
      </c>
      <c r="AX418" s="31">
        <f t="shared" si="217"/>
        <v>1276.31</v>
      </c>
      <c r="AY418" s="38">
        <f t="shared" si="218"/>
        <v>9.0909090909090912E-2</v>
      </c>
      <c r="AZ418" s="38">
        <f t="shared" si="219"/>
        <v>0</v>
      </c>
      <c r="BA418" s="38" t="str">
        <f t="shared" si="219"/>
        <v/>
      </c>
      <c r="BB418" s="38" t="str">
        <f t="shared" si="219"/>
        <v/>
      </c>
      <c r="BC418" s="38" t="str">
        <f t="shared" si="220"/>
        <v/>
      </c>
      <c r="BD418" s="38">
        <f t="shared" si="220"/>
        <v>0.74746319355984803</v>
      </c>
      <c r="BE418" s="38" t="str">
        <f t="shared" si="220"/>
        <v/>
      </c>
      <c r="BF418" s="38" t="str">
        <f t="shared" si="220"/>
        <v/>
      </c>
      <c r="BG418" s="38" t="str">
        <f t="shared" si="220"/>
        <v/>
      </c>
      <c r="BH418" s="39" t="str">
        <f t="shared" si="220"/>
        <v/>
      </c>
      <c r="BI418" s="40">
        <f t="shared" si="220"/>
        <v>2</v>
      </c>
      <c r="BJ418" s="40" t="str">
        <f t="shared" si="220"/>
        <v/>
      </c>
      <c r="BK418" s="146">
        <f t="shared" ref="BK418:BO433" si="224">IFERROR(M418/H418,"")</f>
        <v>168.04916666666668</v>
      </c>
      <c r="BL418" s="96">
        <f t="shared" si="224"/>
        <v>212.71833333333333</v>
      </c>
      <c r="BM418" s="96" t="str">
        <f t="shared" si="224"/>
        <v/>
      </c>
      <c r="BN418" s="96" t="str">
        <f t="shared" si="224"/>
        <v/>
      </c>
      <c r="BO418" s="147" t="str">
        <f t="shared" si="224"/>
        <v/>
      </c>
      <c r="BP418" s="146">
        <f t="shared" ref="BP418:BT433" si="225">IFERROR(AF418/AA418,"")</f>
        <v>104.91</v>
      </c>
      <c r="BQ418" s="96">
        <f t="shared" si="225"/>
        <v>0</v>
      </c>
      <c r="BR418" s="96" t="str">
        <f t="shared" si="225"/>
        <v/>
      </c>
      <c r="BS418" s="96" t="str">
        <f t="shared" si="225"/>
        <v/>
      </c>
      <c r="BT418" s="147" t="str">
        <f t="shared" si="225"/>
        <v/>
      </c>
      <c r="BU418" s="119">
        <f t="shared" si="221"/>
        <v>63.139166666666682</v>
      </c>
      <c r="BV418" s="121">
        <f t="shared" si="221"/>
        <v>212.71833333333333</v>
      </c>
      <c r="BW418" s="121" t="str">
        <f t="shared" si="221"/>
        <v/>
      </c>
      <c r="BX418" s="120" t="str">
        <f t="shared" si="221"/>
        <v/>
      </c>
      <c r="BY418" s="121" t="str">
        <f t="shared" si="221"/>
        <v/>
      </c>
    </row>
    <row r="419" spans="1:77" ht="13.5" thickBot="1" x14ac:dyDescent="0.25">
      <c r="F419" s="78" t="s">
        <v>84</v>
      </c>
      <c r="G419" s="61"/>
      <c r="H419" s="43">
        <f>SUMIF($E$14:$E$377,$F419,H$14:H$377)</f>
        <v>16</v>
      </c>
      <c r="I419" s="44">
        <f t="shared" si="211"/>
        <v>1</v>
      </c>
      <c r="J419" s="44">
        <f t="shared" si="211"/>
        <v>0</v>
      </c>
      <c r="K419" s="44">
        <f t="shared" si="211"/>
        <v>0</v>
      </c>
      <c r="L419" s="44">
        <f t="shared" si="211"/>
        <v>0</v>
      </c>
      <c r="M419" s="44">
        <f t="shared" si="211"/>
        <v>3169.1899999999996</v>
      </c>
      <c r="N419" s="44">
        <f t="shared" si="211"/>
        <v>152.86000000000001</v>
      </c>
      <c r="O419" s="44">
        <f t="shared" si="211"/>
        <v>0</v>
      </c>
      <c r="P419" s="44">
        <f t="shared" si="211"/>
        <v>0</v>
      </c>
      <c r="Q419" s="45">
        <f t="shared" si="211"/>
        <v>0</v>
      </c>
      <c r="R419" s="46">
        <f t="shared" si="212"/>
        <v>1</v>
      </c>
      <c r="S419" s="51">
        <f t="shared" si="213"/>
        <v>152.86000000000001</v>
      </c>
      <c r="T419" s="3"/>
      <c r="U419" s="42"/>
      <c r="V419" s="42"/>
      <c r="W419" s="42"/>
      <c r="X419" s="42"/>
      <c r="Y419" s="78" t="s">
        <v>84</v>
      </c>
      <c r="Z419" s="61"/>
      <c r="AA419" s="44">
        <f>SUMIF($H$189:$H$195,"&lt;&gt;0",AA$189:AA$195)</f>
        <v>8</v>
      </c>
      <c r="AB419" s="44">
        <f t="shared" ref="AB419:AJ419" si="226">SUMIF($R$189:$R$195,"&lt;&gt;0",AB$189:AB$195)</f>
        <v>1</v>
      </c>
      <c r="AC419" s="44">
        <f t="shared" si="226"/>
        <v>0</v>
      </c>
      <c r="AD419" s="44">
        <f t="shared" si="226"/>
        <v>0</v>
      </c>
      <c r="AE419" s="44">
        <f t="shared" si="226"/>
        <v>0</v>
      </c>
      <c r="AF419" s="44">
        <f t="shared" si="226"/>
        <v>41.99</v>
      </c>
      <c r="AG419" s="44">
        <f t="shared" si="226"/>
        <v>0</v>
      </c>
      <c r="AH419" s="44">
        <f t="shared" si="226"/>
        <v>0</v>
      </c>
      <c r="AI419" s="44">
        <f t="shared" si="226"/>
        <v>0</v>
      </c>
      <c r="AJ419" s="45">
        <f t="shared" si="226"/>
        <v>0</v>
      </c>
      <c r="AK419" s="46">
        <f t="shared" si="215"/>
        <v>1</v>
      </c>
      <c r="AL419" s="51">
        <f t="shared" si="216"/>
        <v>0</v>
      </c>
      <c r="AM419" s="44">
        <f t="shared" si="217"/>
        <v>8</v>
      </c>
      <c r="AN419" s="44">
        <f t="shared" si="217"/>
        <v>0</v>
      </c>
      <c r="AO419" s="44">
        <f t="shared" si="217"/>
        <v>0</v>
      </c>
      <c r="AP419" s="44">
        <f t="shared" si="217"/>
        <v>0</v>
      </c>
      <c r="AQ419" s="44">
        <f t="shared" si="217"/>
        <v>0</v>
      </c>
      <c r="AR419" s="44">
        <f t="shared" si="217"/>
        <v>3127.2</v>
      </c>
      <c r="AS419" s="44">
        <f t="shared" si="217"/>
        <v>152.86000000000001</v>
      </c>
      <c r="AT419" s="44">
        <f t="shared" si="217"/>
        <v>0</v>
      </c>
      <c r="AU419" s="44">
        <f t="shared" si="217"/>
        <v>0</v>
      </c>
      <c r="AV419" s="45">
        <f t="shared" si="217"/>
        <v>0</v>
      </c>
      <c r="AW419" s="46">
        <f t="shared" si="217"/>
        <v>0</v>
      </c>
      <c r="AX419" s="47">
        <f t="shared" si="217"/>
        <v>152.86000000000001</v>
      </c>
      <c r="AY419" s="56">
        <f t="shared" si="218"/>
        <v>1</v>
      </c>
      <c r="AZ419" s="56">
        <f t="shared" si="219"/>
        <v>0</v>
      </c>
      <c r="BA419" s="56" t="str">
        <f t="shared" si="219"/>
        <v/>
      </c>
      <c r="BB419" s="56" t="str">
        <f t="shared" si="219"/>
        <v/>
      </c>
      <c r="BC419" s="56" t="str">
        <f t="shared" si="220"/>
        <v/>
      </c>
      <c r="BD419" s="56">
        <f t="shared" si="220"/>
        <v>74.474874970230999</v>
      </c>
      <c r="BE419" s="56" t="str">
        <f t="shared" si="220"/>
        <v/>
      </c>
      <c r="BF419" s="56" t="str">
        <f t="shared" si="220"/>
        <v/>
      </c>
      <c r="BG419" s="56" t="str">
        <f t="shared" si="220"/>
        <v/>
      </c>
      <c r="BH419" s="57" t="str">
        <f t="shared" si="220"/>
        <v/>
      </c>
      <c r="BI419" s="58">
        <f t="shared" si="220"/>
        <v>0</v>
      </c>
      <c r="BJ419" s="58" t="str">
        <f t="shared" si="220"/>
        <v/>
      </c>
      <c r="BK419" s="149">
        <f t="shared" si="224"/>
        <v>198.07437499999997</v>
      </c>
      <c r="BL419" s="150">
        <f t="shared" si="224"/>
        <v>152.86000000000001</v>
      </c>
      <c r="BM419" s="150" t="str">
        <f t="shared" si="224"/>
        <v/>
      </c>
      <c r="BN419" s="150" t="str">
        <f t="shared" si="224"/>
        <v/>
      </c>
      <c r="BO419" s="151" t="str">
        <f t="shared" si="224"/>
        <v/>
      </c>
      <c r="BP419" s="149">
        <f t="shared" si="225"/>
        <v>5.2487500000000002</v>
      </c>
      <c r="BQ419" s="150">
        <f t="shared" si="225"/>
        <v>0</v>
      </c>
      <c r="BR419" s="150" t="str">
        <f t="shared" si="225"/>
        <v/>
      </c>
      <c r="BS419" s="150" t="str">
        <f t="shared" si="225"/>
        <v/>
      </c>
      <c r="BT419" s="151" t="str">
        <f t="shared" si="225"/>
        <v/>
      </c>
      <c r="BU419" s="122">
        <f t="shared" si="221"/>
        <v>192.82562499999997</v>
      </c>
      <c r="BV419" s="124">
        <f t="shared" si="221"/>
        <v>152.86000000000001</v>
      </c>
      <c r="BW419" s="124" t="str">
        <f t="shared" si="221"/>
        <v/>
      </c>
      <c r="BX419" s="123" t="str">
        <f t="shared" si="221"/>
        <v/>
      </c>
      <c r="BY419" s="124" t="str">
        <f t="shared" si="221"/>
        <v/>
      </c>
    </row>
    <row r="420" spans="1:77" x14ac:dyDescent="0.2">
      <c r="A420" t="s">
        <v>46</v>
      </c>
      <c r="B420" t="s">
        <v>46</v>
      </c>
      <c r="C420" t="s">
        <v>85</v>
      </c>
      <c r="D420" t="s">
        <v>85</v>
      </c>
      <c r="F420" s="83" t="s">
        <v>86</v>
      </c>
      <c r="G420" s="60"/>
      <c r="H420" s="32">
        <f t="shared" ref="H420:Q420" si="227">SUM(H416:H419)</f>
        <v>50</v>
      </c>
      <c r="I420" s="5">
        <f>SUM(I416:I419)</f>
        <v>13</v>
      </c>
      <c r="J420" s="5">
        <f>SUM(J416:J419)</f>
        <v>0</v>
      </c>
      <c r="K420" s="5">
        <f t="shared" si="227"/>
        <v>0</v>
      </c>
      <c r="L420" s="5">
        <f t="shared" si="227"/>
        <v>0</v>
      </c>
      <c r="M420" s="5">
        <f t="shared" si="227"/>
        <v>9656.0299999999988</v>
      </c>
      <c r="N420" s="5">
        <f>SUM(N416:N419)</f>
        <v>2736.86</v>
      </c>
      <c r="O420" s="5">
        <f>SUM(O416:O419)</f>
        <v>0</v>
      </c>
      <c r="P420" s="5">
        <f t="shared" si="227"/>
        <v>0</v>
      </c>
      <c r="Q420" s="33">
        <f t="shared" si="227"/>
        <v>0</v>
      </c>
      <c r="R420" s="74">
        <f t="shared" si="212"/>
        <v>13</v>
      </c>
      <c r="S420" s="34">
        <f t="shared" si="213"/>
        <v>2736.86</v>
      </c>
      <c r="T420" s="3" t="s">
        <v>49</v>
      </c>
      <c r="U420" t="s">
        <v>49</v>
      </c>
      <c r="V420" t="s">
        <v>85</v>
      </c>
      <c r="W420" t="s">
        <v>85</v>
      </c>
      <c r="Y420" s="83" t="s">
        <v>86</v>
      </c>
      <c r="Z420" s="60"/>
      <c r="AA420" s="5">
        <f t="shared" ref="AA420:AJ420" si="228">SUM(AA416:AA419)</f>
        <v>37</v>
      </c>
      <c r="AB420" s="5">
        <f>SUM(AB416:AB419)</f>
        <v>4</v>
      </c>
      <c r="AC420" s="5">
        <f>SUM(AC416:AC419)</f>
        <v>0</v>
      </c>
      <c r="AD420" s="5">
        <f t="shared" si="228"/>
        <v>0</v>
      </c>
      <c r="AE420" s="5">
        <f t="shared" si="228"/>
        <v>0</v>
      </c>
      <c r="AF420" s="5">
        <f t="shared" si="228"/>
        <v>2553.4499999999998</v>
      </c>
      <c r="AG420" s="5">
        <f>SUM(AG416:AG419)</f>
        <v>0</v>
      </c>
      <c r="AH420" s="5">
        <f>SUM(AH416:AH419)</f>
        <v>0</v>
      </c>
      <c r="AI420" s="5">
        <f t="shared" si="228"/>
        <v>0</v>
      </c>
      <c r="AJ420" s="33">
        <f t="shared" si="228"/>
        <v>0</v>
      </c>
      <c r="AK420" s="74">
        <f t="shared" si="215"/>
        <v>4</v>
      </c>
      <c r="AL420" s="34">
        <f t="shared" si="216"/>
        <v>0</v>
      </c>
      <c r="AM420" s="2">
        <f t="shared" si="217"/>
        <v>13</v>
      </c>
      <c r="AN420" s="2">
        <f t="shared" si="217"/>
        <v>9</v>
      </c>
      <c r="AO420" s="2">
        <f t="shared" si="217"/>
        <v>0</v>
      </c>
      <c r="AP420" s="2">
        <f t="shared" si="217"/>
        <v>0</v>
      </c>
      <c r="AQ420" s="2">
        <f t="shared" si="217"/>
        <v>0</v>
      </c>
      <c r="AR420" s="2">
        <f t="shared" si="217"/>
        <v>7102.579999999999</v>
      </c>
      <c r="AS420" s="2">
        <f t="shared" si="217"/>
        <v>2736.86</v>
      </c>
      <c r="AT420" s="2">
        <f t="shared" si="217"/>
        <v>0</v>
      </c>
      <c r="AU420" s="2">
        <f t="shared" si="217"/>
        <v>0</v>
      </c>
      <c r="AV420" s="29">
        <f t="shared" si="217"/>
        <v>0</v>
      </c>
      <c r="AW420" s="74">
        <f t="shared" si="217"/>
        <v>9</v>
      </c>
      <c r="AX420" s="31">
        <f t="shared" si="217"/>
        <v>2736.86</v>
      </c>
      <c r="AY420" s="38">
        <f t="shared" si="218"/>
        <v>0.35135135135135137</v>
      </c>
      <c r="AZ420" s="38">
        <f t="shared" si="219"/>
        <v>0</v>
      </c>
      <c r="BA420" s="38" t="str">
        <f t="shared" si="219"/>
        <v/>
      </c>
      <c r="BB420" s="38" t="str">
        <f t="shared" si="219"/>
        <v/>
      </c>
      <c r="BC420" s="38" t="str">
        <f t="shared" si="220"/>
        <v/>
      </c>
      <c r="BD420" s="38">
        <f t="shared" si="220"/>
        <v>2.7815622001605669</v>
      </c>
      <c r="BE420" s="38" t="str">
        <f t="shared" si="220"/>
        <v/>
      </c>
      <c r="BF420" s="38" t="str">
        <f t="shared" si="220"/>
        <v/>
      </c>
      <c r="BG420" s="38" t="str">
        <f t="shared" si="220"/>
        <v/>
      </c>
      <c r="BH420" s="39" t="str">
        <f t="shared" si="220"/>
        <v/>
      </c>
      <c r="BI420" s="40">
        <f t="shared" si="220"/>
        <v>2.25</v>
      </c>
      <c r="BJ420" s="40" t="str">
        <f t="shared" si="220"/>
        <v/>
      </c>
      <c r="BK420" s="146">
        <f t="shared" si="224"/>
        <v>193.12059999999997</v>
      </c>
      <c r="BL420" s="96">
        <f t="shared" si="224"/>
        <v>210.52769230769232</v>
      </c>
      <c r="BM420" s="96" t="str">
        <f t="shared" si="224"/>
        <v/>
      </c>
      <c r="BN420" s="96" t="str">
        <f t="shared" si="224"/>
        <v/>
      </c>
      <c r="BO420" s="147" t="str">
        <f t="shared" si="224"/>
        <v/>
      </c>
      <c r="BP420" s="141">
        <f t="shared" si="225"/>
        <v>69.012162162162156</v>
      </c>
      <c r="BQ420" s="142">
        <f t="shared" si="225"/>
        <v>0</v>
      </c>
      <c r="BR420" s="142" t="str">
        <f t="shared" si="225"/>
        <v/>
      </c>
      <c r="BS420" s="142" t="str">
        <f t="shared" si="225"/>
        <v/>
      </c>
      <c r="BT420" s="143" t="str">
        <f t="shared" si="225"/>
        <v/>
      </c>
      <c r="BU420" s="119">
        <f t="shared" si="221"/>
        <v>124.10843783783781</v>
      </c>
      <c r="BV420" s="121">
        <f t="shared" si="221"/>
        <v>210.52769230769232</v>
      </c>
      <c r="BW420" s="121" t="str">
        <f t="shared" si="221"/>
        <v/>
      </c>
      <c r="BX420" s="120" t="str">
        <f t="shared" si="221"/>
        <v/>
      </c>
      <c r="BY420" s="121" t="str">
        <f t="shared" si="221"/>
        <v/>
      </c>
    </row>
    <row r="421" spans="1:77" ht="13.5" thickBot="1" x14ac:dyDescent="0.25">
      <c r="A421" t="s">
        <v>46</v>
      </c>
      <c r="B421" t="s">
        <v>46</v>
      </c>
      <c r="C421" t="s">
        <v>85</v>
      </c>
      <c r="D421" t="s">
        <v>85</v>
      </c>
      <c r="F421" s="78" t="s">
        <v>87</v>
      </c>
      <c r="G421" s="61"/>
      <c r="H421" s="48">
        <f>SUMIFS(H$7:H$377,$B$7:$B$377,$B421,$D$7:$D$377,$D421)</f>
        <v>53</v>
      </c>
      <c r="I421" s="49">
        <f t="shared" ref="I421:Q421" si="229">SUMIFS(I$7:I$377,$B$7:$B$377,$B421,$D$7:$D$377,$D421)</f>
        <v>13</v>
      </c>
      <c r="J421" s="49">
        <f t="shared" si="229"/>
        <v>0</v>
      </c>
      <c r="K421" s="49">
        <f t="shared" si="229"/>
        <v>0</v>
      </c>
      <c r="L421" s="49">
        <f t="shared" si="229"/>
        <v>0</v>
      </c>
      <c r="M421" s="49">
        <f t="shared" si="229"/>
        <v>10291.51</v>
      </c>
      <c r="N421" s="49">
        <f t="shared" si="229"/>
        <v>2736.86</v>
      </c>
      <c r="O421" s="49">
        <f t="shared" si="229"/>
        <v>0</v>
      </c>
      <c r="P421" s="49">
        <f t="shared" si="229"/>
        <v>0</v>
      </c>
      <c r="Q421" s="50">
        <f t="shared" si="229"/>
        <v>0</v>
      </c>
      <c r="R421" s="79">
        <f t="shared" si="212"/>
        <v>13</v>
      </c>
      <c r="S421" s="51">
        <f t="shared" si="213"/>
        <v>2736.86</v>
      </c>
      <c r="T421" s="3" t="s">
        <v>49</v>
      </c>
      <c r="U421" s="42" t="s">
        <v>49</v>
      </c>
      <c r="V421" s="42" t="s">
        <v>85</v>
      </c>
      <c r="W421" s="42" t="s">
        <v>85</v>
      </c>
      <c r="X421" s="42"/>
      <c r="Y421" s="78" t="s">
        <v>87</v>
      </c>
      <c r="Z421" s="61"/>
      <c r="AA421" s="49">
        <f>SUMIFS(AA$14:AA$377,$H$14:$H$377,"&lt;&gt;0",$W$14:$W$377,"06 Jun")</f>
        <v>39</v>
      </c>
      <c r="AB421" s="49">
        <f t="shared" ref="AB421:AJ421" si="230">SUMIFS(AB$14:AB$377,$R$14:$R$377,"&lt;&gt;0",$W$14:$W$377,"06 Jun")</f>
        <v>4</v>
      </c>
      <c r="AC421" s="49">
        <f t="shared" si="230"/>
        <v>0</v>
      </c>
      <c r="AD421" s="49">
        <f t="shared" si="230"/>
        <v>0</v>
      </c>
      <c r="AE421" s="49">
        <f t="shared" si="230"/>
        <v>0</v>
      </c>
      <c r="AF421" s="49">
        <f t="shared" si="230"/>
        <v>2553.4499999999998</v>
      </c>
      <c r="AG421" s="49">
        <f t="shared" si="230"/>
        <v>0</v>
      </c>
      <c r="AH421" s="49">
        <f t="shared" si="230"/>
        <v>0</v>
      </c>
      <c r="AI421" s="49">
        <f t="shared" si="230"/>
        <v>0</v>
      </c>
      <c r="AJ421" s="50">
        <f t="shared" si="230"/>
        <v>0</v>
      </c>
      <c r="AK421" s="79">
        <f t="shared" si="215"/>
        <v>4</v>
      </c>
      <c r="AL421" s="51">
        <f t="shared" si="216"/>
        <v>0</v>
      </c>
      <c r="AM421" s="44">
        <f t="shared" si="217"/>
        <v>14</v>
      </c>
      <c r="AN421" s="44">
        <f t="shared" si="217"/>
        <v>9</v>
      </c>
      <c r="AO421" s="44">
        <f t="shared" si="217"/>
        <v>0</v>
      </c>
      <c r="AP421" s="44">
        <f t="shared" si="217"/>
        <v>0</v>
      </c>
      <c r="AQ421" s="44">
        <f t="shared" si="217"/>
        <v>0</v>
      </c>
      <c r="AR421" s="44">
        <f t="shared" si="217"/>
        <v>7738.06</v>
      </c>
      <c r="AS421" s="44">
        <f t="shared" si="217"/>
        <v>2736.86</v>
      </c>
      <c r="AT421" s="44">
        <f t="shared" si="217"/>
        <v>0</v>
      </c>
      <c r="AU421" s="44">
        <f t="shared" si="217"/>
        <v>0</v>
      </c>
      <c r="AV421" s="45">
        <f t="shared" si="217"/>
        <v>0</v>
      </c>
      <c r="AW421" s="79">
        <f t="shared" si="217"/>
        <v>9</v>
      </c>
      <c r="AX421" s="47">
        <f t="shared" si="217"/>
        <v>2736.86</v>
      </c>
      <c r="AY421" s="56">
        <f t="shared" si="218"/>
        <v>0.35897435897435898</v>
      </c>
      <c r="AZ421" s="56">
        <f t="shared" si="219"/>
        <v>0</v>
      </c>
      <c r="BA421" s="56" t="str">
        <f t="shared" si="219"/>
        <v/>
      </c>
      <c r="BB421" s="56" t="str">
        <f t="shared" si="219"/>
        <v/>
      </c>
      <c r="BC421" s="56" t="str">
        <f t="shared" si="220"/>
        <v/>
      </c>
      <c r="BD421" s="56">
        <f t="shared" si="220"/>
        <v>3.0304333352914687</v>
      </c>
      <c r="BE421" s="56" t="str">
        <f t="shared" si="220"/>
        <v/>
      </c>
      <c r="BF421" s="56" t="str">
        <f t="shared" si="220"/>
        <v/>
      </c>
      <c r="BG421" s="56" t="str">
        <f t="shared" si="220"/>
        <v/>
      </c>
      <c r="BH421" s="57" t="str">
        <f t="shared" si="220"/>
        <v/>
      </c>
      <c r="BI421" s="58">
        <f t="shared" si="220"/>
        <v>2.25</v>
      </c>
      <c r="BJ421" s="58" t="str">
        <f t="shared" si="220"/>
        <v/>
      </c>
      <c r="BK421" s="149">
        <f t="shared" si="224"/>
        <v>194.17943396226414</v>
      </c>
      <c r="BL421" s="150">
        <f t="shared" si="224"/>
        <v>210.52769230769232</v>
      </c>
      <c r="BM421" s="150" t="str">
        <f t="shared" si="224"/>
        <v/>
      </c>
      <c r="BN421" s="150" t="str">
        <f t="shared" si="224"/>
        <v/>
      </c>
      <c r="BO421" s="151" t="str">
        <f t="shared" si="224"/>
        <v/>
      </c>
      <c r="BP421" s="149">
        <f t="shared" si="225"/>
        <v>65.473076923076917</v>
      </c>
      <c r="BQ421" s="150">
        <f t="shared" si="225"/>
        <v>0</v>
      </c>
      <c r="BR421" s="150" t="str">
        <f t="shared" si="225"/>
        <v/>
      </c>
      <c r="BS421" s="150" t="str">
        <f t="shared" si="225"/>
        <v/>
      </c>
      <c r="BT421" s="151" t="str">
        <f t="shared" si="225"/>
        <v/>
      </c>
      <c r="BU421" s="122">
        <f t="shared" si="221"/>
        <v>128.70635703918722</v>
      </c>
      <c r="BV421" s="124">
        <f t="shared" si="221"/>
        <v>210.52769230769232</v>
      </c>
      <c r="BW421" s="124" t="str">
        <f t="shared" si="221"/>
        <v/>
      </c>
      <c r="BX421" s="123" t="str">
        <f t="shared" si="221"/>
        <v/>
      </c>
      <c r="BY421" s="124" t="str">
        <f t="shared" si="221"/>
        <v/>
      </c>
    </row>
    <row r="422" spans="1:77" ht="13.5" thickBot="1" x14ac:dyDescent="0.25">
      <c r="R422" s="1"/>
      <c r="T422" s="3"/>
      <c r="AK422" s="1"/>
      <c r="AW422" s="1"/>
      <c r="BI422" s="1"/>
      <c r="BK422" s="96" t="str">
        <f t="shared" si="224"/>
        <v/>
      </c>
      <c r="BL422" s="96" t="str">
        <f t="shared" si="224"/>
        <v/>
      </c>
      <c r="BM422" s="96" t="str">
        <f t="shared" si="224"/>
        <v/>
      </c>
      <c r="BN422" s="96" t="str">
        <f t="shared" si="224"/>
        <v/>
      </c>
      <c r="BO422" s="96" t="str">
        <f t="shared" si="224"/>
        <v/>
      </c>
      <c r="BP422" s="96" t="str">
        <f t="shared" si="225"/>
        <v/>
      </c>
      <c r="BQ422" s="96" t="str">
        <f t="shared" si="225"/>
        <v/>
      </c>
      <c r="BR422" s="96" t="str">
        <f t="shared" si="225"/>
        <v/>
      </c>
      <c r="BS422" s="96" t="str">
        <f t="shared" si="225"/>
        <v/>
      </c>
      <c r="BT422" s="96" t="str">
        <f t="shared" si="225"/>
        <v/>
      </c>
    </row>
    <row r="423" spans="1:77" x14ac:dyDescent="0.2">
      <c r="F423" s="62" t="s">
        <v>88</v>
      </c>
      <c r="G423" s="63"/>
      <c r="H423" s="64">
        <f>SUMIF($E$14:$E$377,$F423,$H$14:$H$377)</f>
        <v>10</v>
      </c>
      <c r="I423" s="65">
        <f t="shared" ref="I423:Q426" si="231">SUMIF($E$14:$E$377,$F423,I$14:I$377)</f>
        <v>2</v>
      </c>
      <c r="J423" s="65">
        <f t="shared" si="231"/>
        <v>0</v>
      </c>
      <c r="K423" s="65">
        <f t="shared" si="231"/>
        <v>0</v>
      </c>
      <c r="L423" s="65">
        <f t="shared" si="231"/>
        <v>0</v>
      </c>
      <c r="M423" s="65">
        <f t="shared" si="231"/>
        <v>1538.3700000000001</v>
      </c>
      <c r="N423" s="65">
        <f t="shared" si="231"/>
        <v>157.91999999999999</v>
      </c>
      <c r="O423" s="65">
        <f t="shared" si="231"/>
        <v>0</v>
      </c>
      <c r="P423" s="65">
        <f t="shared" si="231"/>
        <v>0</v>
      </c>
      <c r="Q423" s="86">
        <f t="shared" si="231"/>
        <v>0</v>
      </c>
      <c r="R423" s="69">
        <f t="shared" ref="R423:R428" si="232">SUM(I423:L423)</f>
        <v>2</v>
      </c>
      <c r="S423" s="66">
        <f t="shared" ref="S423:S428" si="233">SUM(N423:Q423)</f>
        <v>157.91999999999999</v>
      </c>
      <c r="T423" s="3"/>
      <c r="U423" s="67"/>
      <c r="V423" s="67"/>
      <c r="W423" s="67"/>
      <c r="X423" s="67"/>
      <c r="Y423" s="62" t="s">
        <v>88</v>
      </c>
      <c r="Z423" s="63"/>
      <c r="AA423" s="65">
        <f>SUMIF($H$196:$H$202,"&lt;&gt;0",AA$196:AA$202)</f>
        <v>7</v>
      </c>
      <c r="AB423" s="65">
        <f t="shared" ref="AB423:AJ423" si="234">SUMIF($R$196:$R$202,"&lt;&gt;0",AB$196:AB$202)</f>
        <v>2</v>
      </c>
      <c r="AC423" s="65">
        <f t="shared" si="234"/>
        <v>0</v>
      </c>
      <c r="AD423" s="65">
        <f t="shared" si="234"/>
        <v>0</v>
      </c>
      <c r="AE423" s="65">
        <f t="shared" si="234"/>
        <v>0</v>
      </c>
      <c r="AF423" s="65">
        <f t="shared" si="234"/>
        <v>156.9</v>
      </c>
      <c r="AG423" s="65">
        <f t="shared" si="234"/>
        <v>0</v>
      </c>
      <c r="AH423" s="65">
        <f t="shared" si="234"/>
        <v>0</v>
      </c>
      <c r="AI423" s="65">
        <f t="shared" si="234"/>
        <v>0</v>
      </c>
      <c r="AJ423" s="86">
        <f t="shared" si="234"/>
        <v>0</v>
      </c>
      <c r="AK423" s="69">
        <f t="shared" ref="AK423:AK428" si="235">SUM(AB423:AE423)</f>
        <v>2</v>
      </c>
      <c r="AL423" s="66">
        <f t="shared" ref="AL423:AL428" si="236">SUM(AG423:AJ423)</f>
        <v>0</v>
      </c>
      <c r="AM423" s="65">
        <f t="shared" ref="AM423:AV428" si="237">+H423-AA423</f>
        <v>3</v>
      </c>
      <c r="AN423" s="65">
        <f t="shared" si="237"/>
        <v>0</v>
      </c>
      <c r="AO423" s="65">
        <f t="shared" si="237"/>
        <v>0</v>
      </c>
      <c r="AP423" s="65">
        <f t="shared" si="237"/>
        <v>0</v>
      </c>
      <c r="AQ423" s="65">
        <f t="shared" si="237"/>
        <v>0</v>
      </c>
      <c r="AR423" s="65">
        <f t="shared" si="237"/>
        <v>1381.47</v>
      </c>
      <c r="AS423" s="65">
        <f t="shared" si="237"/>
        <v>157.91999999999999</v>
      </c>
      <c r="AT423" s="65">
        <f t="shared" si="237"/>
        <v>0</v>
      </c>
      <c r="AU423" s="65">
        <f t="shared" si="237"/>
        <v>0</v>
      </c>
      <c r="AV423" s="86">
        <f t="shared" si="237"/>
        <v>0</v>
      </c>
      <c r="AW423" s="69">
        <f t="shared" si="217"/>
        <v>0</v>
      </c>
      <c r="AX423" s="87">
        <f t="shared" si="217"/>
        <v>157.91999999999999</v>
      </c>
      <c r="AY423" s="70">
        <f t="shared" ref="AY423:AY428" si="238">IFERROR(AM423/AA423,"")</f>
        <v>0.42857142857142855</v>
      </c>
      <c r="AZ423" s="70">
        <f t="shared" ref="AZ423:BB428" si="239">IFERROR(AL423/AB423,"")</f>
        <v>0</v>
      </c>
      <c r="BA423" s="70" t="str">
        <f t="shared" si="239"/>
        <v/>
      </c>
      <c r="BB423" s="70" t="str">
        <f t="shared" si="239"/>
        <v/>
      </c>
      <c r="BC423" s="70" t="str">
        <f t="shared" ref="BC423:BJ428" si="240">IFERROR(AQ423/AE423,"")</f>
        <v/>
      </c>
      <c r="BD423" s="70">
        <f t="shared" si="240"/>
        <v>8.8047801147227531</v>
      </c>
      <c r="BE423" s="70" t="str">
        <f t="shared" si="240"/>
        <v/>
      </c>
      <c r="BF423" s="70" t="str">
        <f t="shared" si="240"/>
        <v/>
      </c>
      <c r="BG423" s="70" t="str">
        <f t="shared" si="240"/>
        <v/>
      </c>
      <c r="BH423" s="89" t="str">
        <f t="shared" si="240"/>
        <v/>
      </c>
      <c r="BI423" s="90">
        <f t="shared" si="240"/>
        <v>0</v>
      </c>
      <c r="BJ423" s="90" t="str">
        <f t="shared" si="240"/>
        <v/>
      </c>
      <c r="BK423" s="141">
        <f t="shared" si="224"/>
        <v>153.83700000000002</v>
      </c>
      <c r="BL423" s="142">
        <f t="shared" si="224"/>
        <v>78.959999999999994</v>
      </c>
      <c r="BM423" s="142" t="str">
        <f t="shared" si="224"/>
        <v/>
      </c>
      <c r="BN423" s="142" t="str">
        <f t="shared" si="224"/>
        <v/>
      </c>
      <c r="BO423" s="143" t="str">
        <f t="shared" si="224"/>
        <v/>
      </c>
      <c r="BP423" s="141">
        <f t="shared" si="225"/>
        <v>22.414285714285715</v>
      </c>
      <c r="BQ423" s="142">
        <f t="shared" si="225"/>
        <v>0</v>
      </c>
      <c r="BR423" s="142" t="str">
        <f t="shared" si="225"/>
        <v/>
      </c>
      <c r="BS423" s="142" t="str">
        <f t="shared" si="225"/>
        <v/>
      </c>
      <c r="BT423" s="143" t="str">
        <f t="shared" si="225"/>
        <v/>
      </c>
      <c r="BU423" s="116">
        <f t="shared" ref="BU423:BY428" si="241">IFERROR(BK423-BP423,"")</f>
        <v>131.42271428571431</v>
      </c>
      <c r="BV423" s="118">
        <f t="shared" si="241"/>
        <v>78.959999999999994</v>
      </c>
      <c r="BW423" s="118" t="str">
        <f t="shared" si="241"/>
        <v/>
      </c>
      <c r="BX423" s="117" t="str">
        <f t="shared" si="241"/>
        <v/>
      </c>
      <c r="BY423" s="118" t="str">
        <f t="shared" si="241"/>
        <v/>
      </c>
    </row>
    <row r="424" spans="1:77" x14ac:dyDescent="0.2">
      <c r="F424" s="73" t="s">
        <v>89</v>
      </c>
      <c r="G424" s="60"/>
      <c r="H424" s="28">
        <f>SUMIF($E$14:$E$377,$F424,H$14:H$377)</f>
        <v>7</v>
      </c>
      <c r="I424" s="138">
        <f t="shared" si="231"/>
        <v>3</v>
      </c>
      <c r="J424" s="138">
        <f t="shared" si="231"/>
        <v>0</v>
      </c>
      <c r="K424" s="2">
        <f t="shared" si="231"/>
        <v>0</v>
      </c>
      <c r="L424" s="2">
        <f t="shared" si="231"/>
        <v>0</v>
      </c>
      <c r="M424" s="2">
        <f t="shared" si="231"/>
        <v>2186.9899999999998</v>
      </c>
      <c r="N424" s="2">
        <f t="shared" si="231"/>
        <v>114.92000000000002</v>
      </c>
      <c r="O424" s="2">
        <f t="shared" si="231"/>
        <v>0</v>
      </c>
      <c r="P424" s="2">
        <f t="shared" si="231"/>
        <v>0</v>
      </c>
      <c r="Q424" s="29">
        <f t="shared" si="231"/>
        <v>0</v>
      </c>
      <c r="R424" s="30">
        <f t="shared" si="232"/>
        <v>3</v>
      </c>
      <c r="S424" s="74">
        <f t="shared" si="233"/>
        <v>114.92000000000002</v>
      </c>
      <c r="T424" s="3"/>
      <c r="Y424" s="73" t="s">
        <v>89</v>
      </c>
      <c r="Z424" s="60"/>
      <c r="AA424" s="2">
        <f>SUMIF($H$203:$H$209,"&lt;&gt;0",AA$203:AA$209)</f>
        <v>8</v>
      </c>
      <c r="AB424" s="2">
        <f t="shared" ref="AB424:AJ424" si="242">SUMIF($R$203:$R$209,"&lt;&gt;0",AB$203:AB$209)</f>
        <v>0</v>
      </c>
      <c r="AC424" s="2">
        <f t="shared" si="242"/>
        <v>0</v>
      </c>
      <c r="AD424" s="2">
        <f t="shared" si="242"/>
        <v>0</v>
      </c>
      <c r="AE424" s="2">
        <f t="shared" si="242"/>
        <v>0</v>
      </c>
      <c r="AF424" s="2">
        <f t="shared" si="242"/>
        <v>184.86</v>
      </c>
      <c r="AG424" s="2">
        <f t="shared" si="242"/>
        <v>0</v>
      </c>
      <c r="AH424" s="2">
        <f t="shared" si="242"/>
        <v>0</v>
      </c>
      <c r="AI424" s="2">
        <f t="shared" si="242"/>
        <v>0</v>
      </c>
      <c r="AJ424" s="29">
        <f t="shared" si="242"/>
        <v>0</v>
      </c>
      <c r="AK424" s="30">
        <f t="shared" si="235"/>
        <v>0</v>
      </c>
      <c r="AL424" s="74">
        <f t="shared" si="236"/>
        <v>0</v>
      </c>
      <c r="AM424" s="2">
        <f t="shared" si="237"/>
        <v>-1</v>
      </c>
      <c r="AN424" s="2">
        <f t="shared" si="237"/>
        <v>3</v>
      </c>
      <c r="AO424" s="2">
        <f t="shared" si="237"/>
        <v>0</v>
      </c>
      <c r="AP424" s="2">
        <f t="shared" si="237"/>
        <v>0</v>
      </c>
      <c r="AQ424" s="2">
        <f t="shared" si="237"/>
        <v>0</v>
      </c>
      <c r="AR424" s="2">
        <f t="shared" si="237"/>
        <v>2002.1299999999997</v>
      </c>
      <c r="AS424" s="2">
        <f t="shared" si="237"/>
        <v>114.92000000000002</v>
      </c>
      <c r="AT424" s="2">
        <f t="shared" si="237"/>
        <v>0</v>
      </c>
      <c r="AU424" s="2">
        <f t="shared" si="237"/>
        <v>0</v>
      </c>
      <c r="AV424" s="29">
        <f t="shared" si="237"/>
        <v>0</v>
      </c>
      <c r="AW424" s="30">
        <f t="shared" si="217"/>
        <v>3</v>
      </c>
      <c r="AX424" s="31">
        <f t="shared" si="217"/>
        <v>114.92000000000002</v>
      </c>
      <c r="AY424" s="38">
        <f t="shared" si="238"/>
        <v>-0.125</v>
      </c>
      <c r="AZ424" s="38" t="str">
        <f t="shared" si="239"/>
        <v/>
      </c>
      <c r="BA424" s="38" t="str">
        <f t="shared" si="239"/>
        <v/>
      </c>
      <c r="BB424" s="38" t="str">
        <f t="shared" si="239"/>
        <v/>
      </c>
      <c r="BC424" s="38" t="str">
        <f t="shared" si="240"/>
        <v/>
      </c>
      <c r="BD424" s="38">
        <f t="shared" si="240"/>
        <v>10.830520393811531</v>
      </c>
      <c r="BE424" s="38" t="str">
        <f t="shared" si="240"/>
        <v/>
      </c>
      <c r="BF424" s="38" t="str">
        <f t="shared" si="240"/>
        <v/>
      </c>
      <c r="BG424" s="38" t="str">
        <f t="shared" si="240"/>
        <v/>
      </c>
      <c r="BH424" s="39" t="str">
        <f t="shared" si="240"/>
        <v/>
      </c>
      <c r="BI424" s="40" t="str">
        <f t="shared" si="240"/>
        <v/>
      </c>
      <c r="BJ424" s="40" t="str">
        <f t="shared" si="240"/>
        <v/>
      </c>
      <c r="BK424" s="146">
        <f t="shared" si="224"/>
        <v>312.42714285714283</v>
      </c>
      <c r="BL424" s="96">
        <f t="shared" si="224"/>
        <v>38.306666666666672</v>
      </c>
      <c r="BM424" s="96" t="str">
        <f t="shared" si="224"/>
        <v/>
      </c>
      <c r="BN424" s="96" t="str">
        <f t="shared" si="224"/>
        <v/>
      </c>
      <c r="BO424" s="147" t="str">
        <f t="shared" si="224"/>
        <v/>
      </c>
      <c r="BP424" s="146">
        <f t="shared" si="225"/>
        <v>23.107500000000002</v>
      </c>
      <c r="BQ424" s="96" t="str">
        <f t="shared" si="225"/>
        <v/>
      </c>
      <c r="BR424" s="96" t="str">
        <f t="shared" si="225"/>
        <v/>
      </c>
      <c r="BS424" s="96" t="str">
        <f t="shared" si="225"/>
        <v/>
      </c>
      <c r="BT424" s="147" t="str">
        <f t="shared" si="225"/>
        <v/>
      </c>
      <c r="BU424" s="119">
        <f t="shared" si="241"/>
        <v>289.31964285714281</v>
      </c>
      <c r="BV424" s="121" t="str">
        <f t="shared" si="241"/>
        <v/>
      </c>
      <c r="BW424" s="121" t="str">
        <f t="shared" si="241"/>
        <v/>
      </c>
      <c r="BX424" s="120" t="str">
        <f t="shared" si="241"/>
        <v/>
      </c>
      <c r="BY424" s="121" t="str">
        <f t="shared" si="241"/>
        <v/>
      </c>
    </row>
    <row r="425" spans="1:77" x14ac:dyDescent="0.2">
      <c r="F425" s="73" t="s">
        <v>90</v>
      </c>
      <c r="G425" s="60"/>
      <c r="H425" s="28">
        <f>SUMIF($E$14:$E$377,$F425,H$14:H$377)</f>
        <v>9</v>
      </c>
      <c r="I425" s="138">
        <f t="shared" si="231"/>
        <v>4</v>
      </c>
      <c r="J425" s="138">
        <f t="shared" si="231"/>
        <v>0</v>
      </c>
      <c r="K425" s="2">
        <f t="shared" si="231"/>
        <v>0</v>
      </c>
      <c r="L425" s="2">
        <f t="shared" si="231"/>
        <v>0</v>
      </c>
      <c r="M425" s="2">
        <f t="shared" si="231"/>
        <v>2356.08</v>
      </c>
      <c r="N425" s="2">
        <f t="shared" si="231"/>
        <v>567.21</v>
      </c>
      <c r="O425" s="2">
        <f t="shared" si="231"/>
        <v>0</v>
      </c>
      <c r="P425" s="2">
        <f t="shared" si="231"/>
        <v>0</v>
      </c>
      <c r="Q425" s="29">
        <f t="shared" si="231"/>
        <v>0</v>
      </c>
      <c r="R425" s="30">
        <f t="shared" si="232"/>
        <v>4</v>
      </c>
      <c r="S425" s="74">
        <f t="shared" si="233"/>
        <v>567.21</v>
      </c>
      <c r="T425" s="3"/>
      <c r="Y425" s="73" t="s">
        <v>90</v>
      </c>
      <c r="Z425" s="60"/>
      <c r="AA425" s="2">
        <f>SUMIF($H$210:$H$216,"&lt;&gt;0",AA$210:AA$216)</f>
        <v>4</v>
      </c>
      <c r="AB425" s="2">
        <f t="shared" ref="AB425:AJ425" si="243">SUMIF($R$210:$R$216,"&lt;&gt;0",AB$210:AB$216)</f>
        <v>0</v>
      </c>
      <c r="AC425" s="2">
        <f t="shared" si="243"/>
        <v>0</v>
      </c>
      <c r="AD425" s="2">
        <f t="shared" si="243"/>
        <v>0</v>
      </c>
      <c r="AE425" s="2">
        <f t="shared" si="243"/>
        <v>0</v>
      </c>
      <c r="AF425" s="2">
        <f t="shared" si="243"/>
        <v>107.99</v>
      </c>
      <c r="AG425" s="2">
        <f t="shared" si="243"/>
        <v>0</v>
      </c>
      <c r="AH425" s="2">
        <f t="shared" si="243"/>
        <v>0</v>
      </c>
      <c r="AI425" s="2">
        <f t="shared" si="243"/>
        <v>0</v>
      </c>
      <c r="AJ425" s="29">
        <f t="shared" si="243"/>
        <v>0</v>
      </c>
      <c r="AK425" s="30">
        <f t="shared" si="235"/>
        <v>0</v>
      </c>
      <c r="AL425" s="74">
        <f t="shared" si="236"/>
        <v>0</v>
      </c>
      <c r="AM425" s="2">
        <f t="shared" si="237"/>
        <v>5</v>
      </c>
      <c r="AN425" s="2">
        <f t="shared" si="237"/>
        <v>4</v>
      </c>
      <c r="AO425" s="2">
        <f t="shared" si="237"/>
        <v>0</v>
      </c>
      <c r="AP425" s="2">
        <f t="shared" si="237"/>
        <v>0</v>
      </c>
      <c r="AQ425" s="2">
        <f t="shared" si="237"/>
        <v>0</v>
      </c>
      <c r="AR425" s="2">
        <f t="shared" si="237"/>
        <v>2248.09</v>
      </c>
      <c r="AS425" s="2">
        <f t="shared" si="237"/>
        <v>567.21</v>
      </c>
      <c r="AT425" s="2">
        <f t="shared" si="237"/>
        <v>0</v>
      </c>
      <c r="AU425" s="2">
        <f t="shared" si="237"/>
        <v>0</v>
      </c>
      <c r="AV425" s="29">
        <f t="shared" si="237"/>
        <v>0</v>
      </c>
      <c r="AW425" s="30">
        <f t="shared" si="217"/>
        <v>4</v>
      </c>
      <c r="AX425" s="31">
        <f t="shared" si="217"/>
        <v>567.21</v>
      </c>
      <c r="AY425" s="38">
        <f t="shared" si="238"/>
        <v>1.25</v>
      </c>
      <c r="AZ425" s="38" t="str">
        <f t="shared" si="239"/>
        <v/>
      </c>
      <c r="BA425" s="38" t="str">
        <f t="shared" si="239"/>
        <v/>
      </c>
      <c r="BB425" s="38" t="str">
        <f t="shared" si="239"/>
        <v/>
      </c>
      <c r="BC425" s="38" t="str">
        <f t="shared" si="240"/>
        <v/>
      </c>
      <c r="BD425" s="38">
        <f t="shared" si="240"/>
        <v>20.817575701453841</v>
      </c>
      <c r="BE425" s="38" t="str">
        <f t="shared" si="240"/>
        <v/>
      </c>
      <c r="BF425" s="38" t="str">
        <f t="shared" si="240"/>
        <v/>
      </c>
      <c r="BG425" s="38" t="str">
        <f t="shared" si="240"/>
        <v/>
      </c>
      <c r="BH425" s="39" t="str">
        <f t="shared" si="240"/>
        <v/>
      </c>
      <c r="BI425" s="40" t="str">
        <f t="shared" si="240"/>
        <v/>
      </c>
      <c r="BJ425" s="40" t="str">
        <f t="shared" si="240"/>
        <v/>
      </c>
      <c r="BK425" s="146">
        <f t="shared" si="224"/>
        <v>261.78666666666663</v>
      </c>
      <c r="BL425" s="96">
        <f t="shared" si="224"/>
        <v>141.80250000000001</v>
      </c>
      <c r="BM425" s="96" t="str">
        <f t="shared" si="224"/>
        <v/>
      </c>
      <c r="BN425" s="96" t="str">
        <f t="shared" si="224"/>
        <v/>
      </c>
      <c r="BO425" s="147" t="str">
        <f t="shared" si="224"/>
        <v/>
      </c>
      <c r="BP425" s="146">
        <f t="shared" si="225"/>
        <v>26.997499999999999</v>
      </c>
      <c r="BQ425" s="96" t="str">
        <f t="shared" si="225"/>
        <v/>
      </c>
      <c r="BR425" s="96" t="str">
        <f t="shared" si="225"/>
        <v/>
      </c>
      <c r="BS425" s="96" t="str">
        <f t="shared" si="225"/>
        <v/>
      </c>
      <c r="BT425" s="147" t="str">
        <f t="shared" si="225"/>
        <v/>
      </c>
      <c r="BU425" s="119">
        <f t="shared" si="241"/>
        <v>234.78916666666663</v>
      </c>
      <c r="BV425" s="121" t="str">
        <f t="shared" si="241"/>
        <v/>
      </c>
      <c r="BW425" s="121" t="str">
        <f t="shared" si="241"/>
        <v/>
      </c>
      <c r="BX425" s="120" t="str">
        <f t="shared" si="241"/>
        <v/>
      </c>
      <c r="BY425" s="121" t="str">
        <f t="shared" si="241"/>
        <v/>
      </c>
    </row>
    <row r="426" spans="1:77" ht="13.5" thickBot="1" x14ac:dyDescent="0.25">
      <c r="F426" s="78" t="s">
        <v>91</v>
      </c>
      <c r="G426" s="61"/>
      <c r="H426" s="43">
        <f>SUMIF($E$14:$E$377,$F426,H$14:H$377)</f>
        <v>9</v>
      </c>
      <c r="I426" s="44">
        <f t="shared" si="231"/>
        <v>3</v>
      </c>
      <c r="J426" s="44">
        <f t="shared" si="231"/>
        <v>0</v>
      </c>
      <c r="K426" s="44">
        <f t="shared" si="231"/>
        <v>0</v>
      </c>
      <c r="L426" s="44">
        <f t="shared" si="231"/>
        <v>0</v>
      </c>
      <c r="M426" s="44">
        <f t="shared" si="231"/>
        <v>940.20999999999981</v>
      </c>
      <c r="N426" s="44">
        <f t="shared" si="231"/>
        <v>507.6</v>
      </c>
      <c r="O426" s="44">
        <f t="shared" si="231"/>
        <v>0</v>
      </c>
      <c r="P426" s="44">
        <f t="shared" si="231"/>
        <v>0</v>
      </c>
      <c r="Q426" s="45">
        <f t="shared" si="231"/>
        <v>0</v>
      </c>
      <c r="R426" s="46">
        <f t="shared" si="232"/>
        <v>3</v>
      </c>
      <c r="S426" s="79">
        <f t="shared" si="233"/>
        <v>507.6</v>
      </c>
      <c r="T426" s="3"/>
      <c r="U426" s="42"/>
      <c r="V426" s="42"/>
      <c r="W426" s="42"/>
      <c r="X426" s="42"/>
      <c r="Y426" s="78" t="s">
        <v>91</v>
      </c>
      <c r="Z426" s="61"/>
      <c r="AA426" s="44">
        <f>SUMIF($H$217:$H$223,"&lt;&gt;0",AA$217:AA$223)</f>
        <v>15</v>
      </c>
      <c r="AB426" s="44">
        <f t="shared" ref="AB426:AJ426" si="244">SUMIF($R$217:$R$223,"&lt;&gt;0",AB$217:AB$223)</f>
        <v>2</v>
      </c>
      <c r="AC426" s="44">
        <f t="shared" si="244"/>
        <v>0</v>
      </c>
      <c r="AD426" s="44">
        <f t="shared" si="244"/>
        <v>0</v>
      </c>
      <c r="AE426" s="44">
        <f t="shared" si="244"/>
        <v>0</v>
      </c>
      <c r="AF426" s="44">
        <f t="shared" si="244"/>
        <v>358.86</v>
      </c>
      <c r="AG426" s="44">
        <f t="shared" si="244"/>
        <v>83.99</v>
      </c>
      <c r="AH426" s="44">
        <f t="shared" si="244"/>
        <v>0</v>
      </c>
      <c r="AI426" s="44">
        <f t="shared" si="244"/>
        <v>0</v>
      </c>
      <c r="AJ426" s="45">
        <f t="shared" si="244"/>
        <v>0</v>
      </c>
      <c r="AK426" s="46">
        <f t="shared" si="235"/>
        <v>2</v>
      </c>
      <c r="AL426" s="79">
        <f t="shared" si="236"/>
        <v>83.99</v>
      </c>
      <c r="AM426" s="44">
        <f t="shared" si="237"/>
        <v>-6</v>
      </c>
      <c r="AN426" s="44">
        <f t="shared" si="237"/>
        <v>1</v>
      </c>
      <c r="AO426" s="44">
        <f t="shared" si="237"/>
        <v>0</v>
      </c>
      <c r="AP426" s="44">
        <f t="shared" si="237"/>
        <v>0</v>
      </c>
      <c r="AQ426" s="44">
        <f t="shared" si="237"/>
        <v>0</v>
      </c>
      <c r="AR426" s="44">
        <f t="shared" si="237"/>
        <v>581.3499999999998</v>
      </c>
      <c r="AS426" s="44">
        <f t="shared" si="237"/>
        <v>423.61</v>
      </c>
      <c r="AT426" s="44">
        <f t="shared" si="237"/>
        <v>0</v>
      </c>
      <c r="AU426" s="44">
        <f t="shared" si="237"/>
        <v>0</v>
      </c>
      <c r="AV426" s="45">
        <f t="shared" si="237"/>
        <v>0</v>
      </c>
      <c r="AW426" s="46">
        <f t="shared" si="217"/>
        <v>1</v>
      </c>
      <c r="AX426" s="47">
        <f t="shared" si="217"/>
        <v>423.61</v>
      </c>
      <c r="AY426" s="56">
        <f t="shared" si="238"/>
        <v>-0.4</v>
      </c>
      <c r="AZ426" s="56">
        <f t="shared" si="239"/>
        <v>41.994999999999997</v>
      </c>
      <c r="BA426" s="56" t="str">
        <f t="shared" si="239"/>
        <v/>
      </c>
      <c r="BB426" s="56" t="str">
        <f t="shared" si="239"/>
        <v/>
      </c>
      <c r="BC426" s="56" t="str">
        <f t="shared" si="240"/>
        <v/>
      </c>
      <c r="BD426" s="56">
        <f t="shared" si="240"/>
        <v>1.6199910828735433</v>
      </c>
      <c r="BE426" s="56">
        <f t="shared" si="240"/>
        <v>5.0435766162638416</v>
      </c>
      <c r="BF426" s="56" t="str">
        <f t="shared" si="240"/>
        <v/>
      </c>
      <c r="BG426" s="56" t="str">
        <f t="shared" si="240"/>
        <v/>
      </c>
      <c r="BH426" s="57" t="str">
        <f t="shared" si="240"/>
        <v/>
      </c>
      <c r="BI426" s="58">
        <f t="shared" si="240"/>
        <v>0.5</v>
      </c>
      <c r="BJ426" s="58">
        <f t="shared" si="240"/>
        <v>5.0435766162638416</v>
      </c>
      <c r="BK426" s="149">
        <f t="shared" si="224"/>
        <v>104.46777777777775</v>
      </c>
      <c r="BL426" s="150">
        <f t="shared" si="224"/>
        <v>169.20000000000002</v>
      </c>
      <c r="BM426" s="150" t="str">
        <f t="shared" si="224"/>
        <v/>
      </c>
      <c r="BN426" s="150" t="str">
        <f t="shared" si="224"/>
        <v/>
      </c>
      <c r="BO426" s="151" t="str">
        <f t="shared" si="224"/>
        <v/>
      </c>
      <c r="BP426" s="149">
        <f t="shared" si="225"/>
        <v>23.923999999999999</v>
      </c>
      <c r="BQ426" s="150">
        <f t="shared" si="225"/>
        <v>41.994999999999997</v>
      </c>
      <c r="BR426" s="150" t="str">
        <f t="shared" si="225"/>
        <v/>
      </c>
      <c r="BS426" s="150" t="str">
        <f t="shared" si="225"/>
        <v/>
      </c>
      <c r="BT426" s="151" t="str">
        <f t="shared" si="225"/>
        <v/>
      </c>
      <c r="BU426" s="122">
        <f t="shared" si="241"/>
        <v>80.543777777777763</v>
      </c>
      <c r="BV426" s="124">
        <f t="shared" si="241"/>
        <v>127.20500000000001</v>
      </c>
      <c r="BW426" s="124" t="str">
        <f t="shared" si="241"/>
        <v/>
      </c>
      <c r="BX426" s="123" t="str">
        <f t="shared" si="241"/>
        <v/>
      </c>
      <c r="BY426" s="124" t="str">
        <f t="shared" si="241"/>
        <v/>
      </c>
    </row>
    <row r="427" spans="1:77" x14ac:dyDescent="0.2">
      <c r="A427" t="s">
        <v>46</v>
      </c>
      <c r="B427" t="s">
        <v>46</v>
      </c>
      <c r="C427" t="s">
        <v>92</v>
      </c>
      <c r="D427" t="s">
        <v>92</v>
      </c>
      <c r="F427" s="83" t="s">
        <v>93</v>
      </c>
      <c r="G427" s="60"/>
      <c r="H427" s="32">
        <f t="shared" ref="H427:Q427" si="245">SUM(H423:H426)</f>
        <v>35</v>
      </c>
      <c r="I427" s="5">
        <f>SUM(I423:I426)</f>
        <v>12</v>
      </c>
      <c r="J427" s="5">
        <f>SUM(J423:J426)</f>
        <v>0</v>
      </c>
      <c r="K427" s="5">
        <f t="shared" si="245"/>
        <v>0</v>
      </c>
      <c r="L427" s="5">
        <f t="shared" si="245"/>
        <v>0</v>
      </c>
      <c r="M427" s="5">
        <f t="shared" si="245"/>
        <v>7021.65</v>
      </c>
      <c r="N427" s="5">
        <f>SUM(N423:N426)</f>
        <v>1347.65</v>
      </c>
      <c r="O427" s="5">
        <f>SUM(O423:O426)</f>
        <v>0</v>
      </c>
      <c r="P427" s="5">
        <f t="shared" si="245"/>
        <v>0</v>
      </c>
      <c r="Q427" s="33">
        <f t="shared" si="245"/>
        <v>0</v>
      </c>
      <c r="R427" s="74">
        <f t="shared" si="232"/>
        <v>12</v>
      </c>
      <c r="S427" s="74">
        <f t="shared" si="233"/>
        <v>1347.65</v>
      </c>
      <c r="T427" s="3" t="s">
        <v>49</v>
      </c>
      <c r="U427" t="s">
        <v>49</v>
      </c>
      <c r="V427" t="s">
        <v>92</v>
      </c>
      <c r="W427" t="s">
        <v>92</v>
      </c>
      <c r="Y427" s="83" t="s">
        <v>93</v>
      </c>
      <c r="Z427" s="60"/>
      <c r="AA427" s="5">
        <f t="shared" ref="AA427:AJ427" si="246">SUM(AA423:AA426)</f>
        <v>34</v>
      </c>
      <c r="AB427" s="5">
        <f>SUM(AB423:AB426)</f>
        <v>4</v>
      </c>
      <c r="AC427" s="5">
        <f>SUM(AC423:AC426)</f>
        <v>0</v>
      </c>
      <c r="AD427" s="5">
        <f t="shared" si="246"/>
        <v>0</v>
      </c>
      <c r="AE427" s="5">
        <f t="shared" si="246"/>
        <v>0</v>
      </c>
      <c r="AF427" s="5">
        <f t="shared" si="246"/>
        <v>808.61</v>
      </c>
      <c r="AG427" s="5">
        <f>SUM(AG423:AG426)</f>
        <v>83.99</v>
      </c>
      <c r="AH427" s="5">
        <f>SUM(AH423:AH426)</f>
        <v>0</v>
      </c>
      <c r="AI427" s="5">
        <f t="shared" si="246"/>
        <v>0</v>
      </c>
      <c r="AJ427" s="33">
        <f t="shared" si="246"/>
        <v>0</v>
      </c>
      <c r="AK427" s="74">
        <f t="shared" si="235"/>
        <v>4</v>
      </c>
      <c r="AL427" s="74">
        <f t="shared" si="236"/>
        <v>83.99</v>
      </c>
      <c r="AM427" s="2">
        <f t="shared" si="237"/>
        <v>1</v>
      </c>
      <c r="AN427" s="2">
        <f t="shared" si="237"/>
        <v>8</v>
      </c>
      <c r="AO427" s="2">
        <f t="shared" si="237"/>
        <v>0</v>
      </c>
      <c r="AP427" s="2">
        <f t="shared" si="237"/>
        <v>0</v>
      </c>
      <c r="AQ427" s="2">
        <f t="shared" si="237"/>
        <v>0</v>
      </c>
      <c r="AR427" s="2">
        <f t="shared" si="237"/>
        <v>6213.04</v>
      </c>
      <c r="AS427" s="2">
        <f t="shared" si="237"/>
        <v>1263.6600000000001</v>
      </c>
      <c r="AT427" s="2">
        <f t="shared" si="237"/>
        <v>0</v>
      </c>
      <c r="AU427" s="2">
        <f t="shared" si="237"/>
        <v>0</v>
      </c>
      <c r="AV427" s="29">
        <f t="shared" si="237"/>
        <v>0</v>
      </c>
      <c r="AW427" s="74">
        <f t="shared" si="217"/>
        <v>8</v>
      </c>
      <c r="AX427" s="31">
        <f t="shared" si="217"/>
        <v>1263.6600000000001</v>
      </c>
      <c r="AY427" s="38">
        <f t="shared" si="238"/>
        <v>2.9411764705882353E-2</v>
      </c>
      <c r="AZ427" s="38">
        <f t="shared" si="239"/>
        <v>20.997499999999999</v>
      </c>
      <c r="BA427" s="38" t="str">
        <f t="shared" si="239"/>
        <v/>
      </c>
      <c r="BB427" s="38" t="str">
        <f t="shared" si="239"/>
        <v/>
      </c>
      <c r="BC427" s="38" t="str">
        <f t="shared" si="240"/>
        <v/>
      </c>
      <c r="BD427" s="38">
        <f t="shared" si="240"/>
        <v>7.6836051990452754</v>
      </c>
      <c r="BE427" s="38">
        <f t="shared" si="240"/>
        <v>15.045362543159902</v>
      </c>
      <c r="BF427" s="38" t="str">
        <f t="shared" si="240"/>
        <v/>
      </c>
      <c r="BG427" s="38" t="str">
        <f t="shared" si="240"/>
        <v/>
      </c>
      <c r="BH427" s="39" t="str">
        <f t="shared" si="240"/>
        <v/>
      </c>
      <c r="BI427" s="40">
        <f t="shared" si="240"/>
        <v>2</v>
      </c>
      <c r="BJ427" s="40">
        <f t="shared" si="240"/>
        <v>15.045362543159902</v>
      </c>
      <c r="BK427" s="146">
        <f t="shared" si="224"/>
        <v>200.61857142857141</v>
      </c>
      <c r="BL427" s="96">
        <f t="shared" si="224"/>
        <v>112.30416666666667</v>
      </c>
      <c r="BM427" s="96" t="str">
        <f t="shared" si="224"/>
        <v/>
      </c>
      <c r="BN427" s="96" t="str">
        <f t="shared" si="224"/>
        <v/>
      </c>
      <c r="BO427" s="147" t="str">
        <f t="shared" si="224"/>
        <v/>
      </c>
      <c r="BP427" s="141">
        <f t="shared" si="225"/>
        <v>23.782647058823528</v>
      </c>
      <c r="BQ427" s="142">
        <f t="shared" si="225"/>
        <v>20.997499999999999</v>
      </c>
      <c r="BR427" s="142" t="str">
        <f t="shared" si="225"/>
        <v/>
      </c>
      <c r="BS427" s="142" t="str">
        <f t="shared" si="225"/>
        <v/>
      </c>
      <c r="BT427" s="143" t="str">
        <f t="shared" si="225"/>
        <v/>
      </c>
      <c r="BU427" s="119">
        <f t="shared" si="241"/>
        <v>176.83592436974789</v>
      </c>
      <c r="BV427" s="121">
        <f t="shared" si="241"/>
        <v>91.306666666666672</v>
      </c>
      <c r="BW427" s="121" t="str">
        <f t="shared" si="241"/>
        <v/>
      </c>
      <c r="BX427" s="120" t="str">
        <f t="shared" si="241"/>
        <v/>
      </c>
      <c r="BY427" s="121" t="str">
        <f t="shared" si="241"/>
        <v/>
      </c>
    </row>
    <row r="428" spans="1:77" ht="13.5" thickBot="1" x14ac:dyDescent="0.25">
      <c r="A428" t="s">
        <v>46</v>
      </c>
      <c r="B428" t="s">
        <v>46</v>
      </c>
      <c r="C428" t="s">
        <v>92</v>
      </c>
      <c r="D428" t="s">
        <v>92</v>
      </c>
      <c r="F428" s="78" t="s">
        <v>94</v>
      </c>
      <c r="G428" s="61"/>
      <c r="H428" s="48">
        <f>SUMIFS(H$7:H$377,$B$7:$B$377,$B428,$D$7:$D$377,$D428)</f>
        <v>45</v>
      </c>
      <c r="I428" s="49">
        <f t="shared" ref="I428:Q428" si="247">SUMIFS(I$7:I$377,$B$7:$B$377,$B428,$D$7:$D$377,$D428)</f>
        <v>14</v>
      </c>
      <c r="J428" s="49">
        <f t="shared" si="247"/>
        <v>0</v>
      </c>
      <c r="K428" s="49">
        <f t="shared" si="247"/>
        <v>0</v>
      </c>
      <c r="L428" s="49">
        <f t="shared" si="247"/>
        <v>0</v>
      </c>
      <c r="M428" s="49">
        <f t="shared" si="247"/>
        <v>8350.06</v>
      </c>
      <c r="N428" s="49">
        <f t="shared" si="247"/>
        <v>1477.5700000000002</v>
      </c>
      <c r="O428" s="49">
        <f t="shared" si="247"/>
        <v>0</v>
      </c>
      <c r="P428" s="49">
        <f t="shared" si="247"/>
        <v>0</v>
      </c>
      <c r="Q428" s="50">
        <f t="shared" si="247"/>
        <v>0</v>
      </c>
      <c r="R428" s="79">
        <f t="shared" si="232"/>
        <v>14</v>
      </c>
      <c r="S428" s="79">
        <f t="shared" si="233"/>
        <v>1477.5700000000002</v>
      </c>
      <c r="T428" s="3" t="s">
        <v>49</v>
      </c>
      <c r="U428" s="42" t="s">
        <v>49</v>
      </c>
      <c r="V428" s="42" t="s">
        <v>92</v>
      </c>
      <c r="W428" s="42" t="s">
        <v>92</v>
      </c>
      <c r="X428" s="42"/>
      <c r="Y428" s="78" t="s">
        <v>94</v>
      </c>
      <c r="Z428" s="61"/>
      <c r="AA428" s="49">
        <f>SUMIFS(AA$14:AA$377,$H$14:$H$377,"&lt;&gt;0",$W$14:$W$377,"07 Jul")</f>
        <v>38</v>
      </c>
      <c r="AB428" s="49">
        <f t="shared" ref="AB428:AJ428" si="248">SUMIFS(AB$14:AB$377,$R$14:$R$377,"&lt;&gt;0",$W$14:$W$377,"07 Jul")</f>
        <v>4</v>
      </c>
      <c r="AC428" s="49">
        <f t="shared" si="248"/>
        <v>0</v>
      </c>
      <c r="AD428" s="49">
        <f t="shared" si="248"/>
        <v>0</v>
      </c>
      <c r="AE428" s="49">
        <f t="shared" si="248"/>
        <v>0</v>
      </c>
      <c r="AF428" s="49">
        <f t="shared" si="248"/>
        <v>916.56000000000006</v>
      </c>
      <c r="AG428" s="49">
        <f t="shared" si="248"/>
        <v>83.99</v>
      </c>
      <c r="AH428" s="49">
        <f t="shared" si="248"/>
        <v>0</v>
      </c>
      <c r="AI428" s="49">
        <f t="shared" si="248"/>
        <v>0</v>
      </c>
      <c r="AJ428" s="50">
        <f t="shared" si="248"/>
        <v>0</v>
      </c>
      <c r="AK428" s="79">
        <f t="shared" si="235"/>
        <v>4</v>
      </c>
      <c r="AL428" s="79">
        <f t="shared" si="236"/>
        <v>83.99</v>
      </c>
      <c r="AM428" s="44">
        <f t="shared" si="237"/>
        <v>7</v>
      </c>
      <c r="AN428" s="44">
        <f t="shared" si="237"/>
        <v>10</v>
      </c>
      <c r="AO428" s="44">
        <f t="shared" si="237"/>
        <v>0</v>
      </c>
      <c r="AP428" s="44">
        <f t="shared" si="237"/>
        <v>0</v>
      </c>
      <c r="AQ428" s="44">
        <f t="shared" si="237"/>
        <v>0</v>
      </c>
      <c r="AR428" s="44">
        <f t="shared" si="237"/>
        <v>7433.4999999999991</v>
      </c>
      <c r="AS428" s="44">
        <f t="shared" si="237"/>
        <v>1393.5800000000002</v>
      </c>
      <c r="AT428" s="44">
        <f t="shared" si="237"/>
        <v>0</v>
      </c>
      <c r="AU428" s="44">
        <f t="shared" si="237"/>
        <v>0</v>
      </c>
      <c r="AV428" s="45">
        <f t="shared" si="237"/>
        <v>0</v>
      </c>
      <c r="AW428" s="79">
        <f t="shared" si="217"/>
        <v>10</v>
      </c>
      <c r="AX428" s="47">
        <f t="shared" si="217"/>
        <v>1393.5800000000002</v>
      </c>
      <c r="AY428" s="56">
        <f t="shared" si="238"/>
        <v>0.18421052631578946</v>
      </c>
      <c r="AZ428" s="56">
        <f t="shared" si="239"/>
        <v>20.997499999999999</v>
      </c>
      <c r="BA428" s="56" t="str">
        <f t="shared" si="239"/>
        <v/>
      </c>
      <c r="BB428" s="56" t="str">
        <f t="shared" si="239"/>
        <v/>
      </c>
      <c r="BC428" s="56" t="str">
        <f t="shared" si="240"/>
        <v/>
      </c>
      <c r="BD428" s="56">
        <f t="shared" si="240"/>
        <v>8.1102164615518877</v>
      </c>
      <c r="BE428" s="56">
        <f t="shared" si="240"/>
        <v>16.592213358733186</v>
      </c>
      <c r="BF428" s="56" t="str">
        <f t="shared" si="240"/>
        <v/>
      </c>
      <c r="BG428" s="56" t="str">
        <f t="shared" si="240"/>
        <v/>
      </c>
      <c r="BH428" s="57" t="str">
        <f t="shared" si="240"/>
        <v/>
      </c>
      <c r="BI428" s="58">
        <f t="shared" si="240"/>
        <v>2.5</v>
      </c>
      <c r="BJ428" s="58">
        <f t="shared" si="240"/>
        <v>16.592213358733186</v>
      </c>
      <c r="BK428" s="149">
        <f t="shared" si="224"/>
        <v>185.55688888888886</v>
      </c>
      <c r="BL428" s="150">
        <f t="shared" si="224"/>
        <v>105.5407142857143</v>
      </c>
      <c r="BM428" s="150" t="str">
        <f t="shared" si="224"/>
        <v/>
      </c>
      <c r="BN428" s="150" t="str">
        <f t="shared" si="224"/>
        <v/>
      </c>
      <c r="BO428" s="151" t="str">
        <f t="shared" si="224"/>
        <v/>
      </c>
      <c r="BP428" s="149">
        <f t="shared" si="225"/>
        <v>24.12</v>
      </c>
      <c r="BQ428" s="150">
        <f t="shared" si="225"/>
        <v>20.997499999999999</v>
      </c>
      <c r="BR428" s="150" t="str">
        <f t="shared" si="225"/>
        <v/>
      </c>
      <c r="BS428" s="150" t="str">
        <f t="shared" si="225"/>
        <v/>
      </c>
      <c r="BT428" s="151" t="str">
        <f t="shared" si="225"/>
        <v/>
      </c>
      <c r="BU428" s="122">
        <f t="shared" si="241"/>
        <v>161.43688888888886</v>
      </c>
      <c r="BV428" s="124">
        <f t="shared" si="241"/>
        <v>84.543214285714299</v>
      </c>
      <c r="BW428" s="124" t="str">
        <f t="shared" si="241"/>
        <v/>
      </c>
      <c r="BX428" s="123" t="str">
        <f t="shared" si="241"/>
        <v/>
      </c>
      <c r="BY428" s="124" t="str">
        <f t="shared" si="241"/>
        <v/>
      </c>
    </row>
    <row r="429" spans="1:77" ht="13.5" thickBot="1" x14ac:dyDescent="0.25">
      <c r="R429" s="1"/>
      <c r="T429" s="3"/>
      <c r="AK429" s="1"/>
      <c r="AW429" s="1"/>
      <c r="BI429" s="1"/>
      <c r="BK429" s="96" t="str">
        <f t="shared" si="224"/>
        <v/>
      </c>
      <c r="BL429" s="96" t="str">
        <f t="shared" si="224"/>
        <v/>
      </c>
      <c r="BM429" s="96" t="str">
        <f t="shared" si="224"/>
        <v/>
      </c>
      <c r="BN429" s="96" t="str">
        <f t="shared" si="224"/>
        <v/>
      </c>
      <c r="BO429" s="96" t="str">
        <f t="shared" si="224"/>
        <v/>
      </c>
      <c r="BP429" s="96" t="str">
        <f t="shared" si="225"/>
        <v/>
      </c>
      <c r="BQ429" s="96" t="str">
        <f t="shared" si="225"/>
        <v/>
      </c>
      <c r="BR429" s="96" t="str">
        <f t="shared" si="225"/>
        <v/>
      </c>
      <c r="BS429" s="96" t="str">
        <f t="shared" si="225"/>
        <v/>
      </c>
      <c r="BT429" s="96" t="str">
        <f t="shared" si="225"/>
        <v/>
      </c>
    </row>
    <row r="430" spans="1:77" x14ac:dyDescent="0.2">
      <c r="F430" s="62" t="s">
        <v>95</v>
      </c>
      <c r="G430" s="63"/>
      <c r="H430" s="64">
        <f>SUMIF($E$14:$E$377,$F430,$H$14:$H$377)</f>
        <v>14</v>
      </c>
      <c r="I430" s="65">
        <f t="shared" ref="I430:Q434" si="249">SUMIF($E$14:$E$377,$F430,I$14:I$377)</f>
        <v>2</v>
      </c>
      <c r="J430" s="65">
        <f t="shared" si="249"/>
        <v>0</v>
      </c>
      <c r="K430" s="65">
        <f t="shared" si="249"/>
        <v>0</v>
      </c>
      <c r="L430" s="65">
        <f t="shared" si="249"/>
        <v>0</v>
      </c>
      <c r="M430" s="65">
        <f t="shared" si="249"/>
        <v>2131.65</v>
      </c>
      <c r="N430" s="65">
        <f t="shared" si="249"/>
        <v>129.91999999999999</v>
      </c>
      <c r="O430" s="65">
        <f t="shared" si="249"/>
        <v>0</v>
      </c>
      <c r="P430" s="65">
        <f t="shared" si="249"/>
        <v>0</v>
      </c>
      <c r="Q430" s="86">
        <f t="shared" si="249"/>
        <v>0</v>
      </c>
      <c r="R430" s="69">
        <f t="shared" ref="R430:R436" si="250">SUM(I430:L430)</f>
        <v>2</v>
      </c>
      <c r="S430" s="95">
        <f t="shared" ref="S430:S436" si="251">SUM(N430:Q430)</f>
        <v>129.91999999999999</v>
      </c>
      <c r="T430" s="3"/>
      <c r="U430" s="67"/>
      <c r="V430" s="67"/>
      <c r="W430" s="67"/>
      <c r="X430" s="67"/>
      <c r="Y430" s="62" t="s">
        <v>95</v>
      </c>
      <c r="Z430" s="63"/>
      <c r="AA430" s="65">
        <f>SUMIF($H$224:$H$230,"&lt;&gt;0",AA$224:AA$230)</f>
        <v>7</v>
      </c>
      <c r="AB430" s="65">
        <f t="shared" ref="AB430:AJ430" si="252">SUMIF($R$224:$R$230,"&lt;&gt;0",AB$224:AB$230)</f>
        <v>0</v>
      </c>
      <c r="AC430" s="65">
        <f t="shared" si="252"/>
        <v>0</v>
      </c>
      <c r="AD430" s="65">
        <f t="shared" si="252"/>
        <v>0</v>
      </c>
      <c r="AE430" s="65">
        <f t="shared" si="252"/>
        <v>0</v>
      </c>
      <c r="AF430" s="65">
        <f t="shared" si="252"/>
        <v>107.95</v>
      </c>
      <c r="AG430" s="65">
        <f t="shared" si="252"/>
        <v>0</v>
      </c>
      <c r="AH430" s="65">
        <f t="shared" si="252"/>
        <v>0</v>
      </c>
      <c r="AI430" s="65">
        <f t="shared" si="252"/>
        <v>0</v>
      </c>
      <c r="AJ430" s="86">
        <f t="shared" si="252"/>
        <v>0</v>
      </c>
      <c r="AK430" s="69">
        <f t="shared" ref="AK430:AK436" si="253">SUM(AB430:AE430)</f>
        <v>0</v>
      </c>
      <c r="AL430" s="95">
        <f t="shared" ref="AL430:AL436" si="254">SUM(AG430:AJ430)</f>
        <v>0</v>
      </c>
      <c r="AM430" s="65">
        <f t="shared" ref="AM430:AX436" si="255">+H430-AA430</f>
        <v>7</v>
      </c>
      <c r="AN430" s="65">
        <f t="shared" si="255"/>
        <v>2</v>
      </c>
      <c r="AO430" s="65">
        <f t="shared" si="255"/>
        <v>0</v>
      </c>
      <c r="AP430" s="65">
        <f t="shared" si="255"/>
        <v>0</v>
      </c>
      <c r="AQ430" s="65">
        <f t="shared" si="255"/>
        <v>0</v>
      </c>
      <c r="AR430" s="65">
        <f t="shared" si="255"/>
        <v>2023.7</v>
      </c>
      <c r="AS430" s="65">
        <f t="shared" si="255"/>
        <v>129.91999999999999</v>
      </c>
      <c r="AT430" s="65">
        <f t="shared" si="255"/>
        <v>0</v>
      </c>
      <c r="AU430" s="65">
        <f t="shared" si="255"/>
        <v>0</v>
      </c>
      <c r="AV430" s="86">
        <f t="shared" si="255"/>
        <v>0</v>
      </c>
      <c r="AW430" s="69">
        <f t="shared" si="255"/>
        <v>2</v>
      </c>
      <c r="AX430" s="87">
        <f t="shared" si="255"/>
        <v>129.91999999999999</v>
      </c>
      <c r="AY430" s="70">
        <f t="shared" ref="AY430:AY436" si="256">IFERROR(AM430/AA430,"")</f>
        <v>1</v>
      </c>
      <c r="AZ430" s="70" t="str">
        <f t="shared" ref="AZ430:BB436" si="257">IFERROR(AL430/AB430,"")</f>
        <v/>
      </c>
      <c r="BA430" s="70" t="str">
        <f t="shared" si="257"/>
        <v/>
      </c>
      <c r="BB430" s="70" t="str">
        <f t="shared" si="257"/>
        <v/>
      </c>
      <c r="BC430" s="70" t="str">
        <f t="shared" ref="BC430:BJ436" si="258">IFERROR(AQ430/AE430,"")</f>
        <v/>
      </c>
      <c r="BD430" s="70">
        <f t="shared" si="258"/>
        <v>18.746641963872165</v>
      </c>
      <c r="BE430" s="70" t="str">
        <f t="shared" si="258"/>
        <v/>
      </c>
      <c r="BF430" s="70" t="str">
        <f t="shared" si="258"/>
        <v/>
      </c>
      <c r="BG430" s="70" t="str">
        <f t="shared" si="258"/>
        <v/>
      </c>
      <c r="BH430" s="89" t="str">
        <f t="shared" si="258"/>
        <v/>
      </c>
      <c r="BI430" s="90" t="str">
        <f t="shared" si="258"/>
        <v/>
      </c>
      <c r="BJ430" s="90" t="str">
        <f t="shared" si="258"/>
        <v/>
      </c>
      <c r="BK430" s="141">
        <f t="shared" si="224"/>
        <v>152.2607142857143</v>
      </c>
      <c r="BL430" s="142">
        <f t="shared" si="224"/>
        <v>64.959999999999994</v>
      </c>
      <c r="BM430" s="142" t="str">
        <f t="shared" si="224"/>
        <v/>
      </c>
      <c r="BN430" s="142" t="str">
        <f t="shared" si="224"/>
        <v/>
      </c>
      <c r="BO430" s="143" t="str">
        <f t="shared" si="224"/>
        <v/>
      </c>
      <c r="BP430" s="141">
        <f t="shared" si="225"/>
        <v>15.421428571428573</v>
      </c>
      <c r="BQ430" s="142" t="str">
        <f t="shared" si="225"/>
        <v/>
      </c>
      <c r="BR430" s="142" t="str">
        <f t="shared" si="225"/>
        <v/>
      </c>
      <c r="BS430" s="142" t="str">
        <f t="shared" si="225"/>
        <v/>
      </c>
      <c r="BT430" s="143" t="str">
        <f t="shared" si="225"/>
        <v/>
      </c>
      <c r="BU430" s="141">
        <f t="shared" ref="BU430:BY436" si="259">IFERROR(BK430-BP430,"")</f>
        <v>136.83928571428572</v>
      </c>
      <c r="BV430" s="143" t="str">
        <f t="shared" si="259"/>
        <v/>
      </c>
      <c r="BW430" s="143" t="str">
        <f t="shared" si="259"/>
        <v/>
      </c>
      <c r="BX430" s="142" t="str">
        <f t="shared" si="259"/>
        <v/>
      </c>
      <c r="BY430" s="143" t="str">
        <f t="shared" si="259"/>
        <v/>
      </c>
    </row>
    <row r="431" spans="1:77" x14ac:dyDescent="0.2">
      <c r="F431" s="73" t="s">
        <v>96</v>
      </c>
      <c r="G431" s="60"/>
      <c r="H431" s="28">
        <f>SUMIF($E$14:$E$377,$F431,H$14:H$377)</f>
        <v>2</v>
      </c>
      <c r="I431" s="138">
        <f t="shared" si="249"/>
        <v>0</v>
      </c>
      <c r="J431" s="138">
        <f t="shared" si="249"/>
        <v>0</v>
      </c>
      <c r="K431" s="2">
        <f t="shared" si="249"/>
        <v>0</v>
      </c>
      <c r="L431" s="2">
        <f t="shared" si="249"/>
        <v>0</v>
      </c>
      <c r="M431" s="2">
        <f t="shared" si="249"/>
        <v>261.35000000000002</v>
      </c>
      <c r="N431" s="2">
        <f t="shared" si="249"/>
        <v>0</v>
      </c>
      <c r="O431" s="2">
        <f t="shared" si="249"/>
        <v>0</v>
      </c>
      <c r="P431" s="2">
        <f t="shared" si="249"/>
        <v>0</v>
      </c>
      <c r="Q431" s="29">
        <f t="shared" si="249"/>
        <v>0</v>
      </c>
      <c r="R431" s="30">
        <f t="shared" si="250"/>
        <v>0</v>
      </c>
      <c r="S431" s="34">
        <f t="shared" si="251"/>
        <v>0</v>
      </c>
      <c r="T431" s="3"/>
      <c r="Y431" s="73" t="s">
        <v>96</v>
      </c>
      <c r="Z431" s="60"/>
      <c r="AA431" s="2">
        <f>SUMIF($H$231:$H$237,"&lt;&gt;0",AA$231:AA$237)</f>
        <v>3</v>
      </c>
      <c r="AB431" s="2">
        <f t="shared" ref="AB431:AJ431" si="260">SUMIF($R$231:$R$237,"&lt;&gt;0",AB$231:AB$237)</f>
        <v>0</v>
      </c>
      <c r="AC431" s="2">
        <f t="shared" si="260"/>
        <v>0</v>
      </c>
      <c r="AD431" s="2">
        <f t="shared" si="260"/>
        <v>0</v>
      </c>
      <c r="AE431" s="2">
        <f t="shared" si="260"/>
        <v>0</v>
      </c>
      <c r="AF431" s="2">
        <f t="shared" si="260"/>
        <v>0</v>
      </c>
      <c r="AG431" s="2">
        <f t="shared" si="260"/>
        <v>0</v>
      </c>
      <c r="AH431" s="2">
        <f t="shared" si="260"/>
        <v>0</v>
      </c>
      <c r="AI431" s="2">
        <f t="shared" si="260"/>
        <v>0</v>
      </c>
      <c r="AJ431" s="29">
        <f t="shared" si="260"/>
        <v>0</v>
      </c>
      <c r="AK431" s="30">
        <f t="shared" si="253"/>
        <v>0</v>
      </c>
      <c r="AL431" s="34">
        <f t="shared" si="254"/>
        <v>0</v>
      </c>
      <c r="AM431" s="2">
        <f t="shared" si="255"/>
        <v>-1</v>
      </c>
      <c r="AN431" s="2">
        <f t="shared" si="255"/>
        <v>0</v>
      </c>
      <c r="AO431" s="2">
        <f t="shared" si="255"/>
        <v>0</v>
      </c>
      <c r="AP431" s="2">
        <f t="shared" si="255"/>
        <v>0</v>
      </c>
      <c r="AQ431" s="2">
        <f t="shared" si="255"/>
        <v>0</v>
      </c>
      <c r="AR431" s="2">
        <f t="shared" si="255"/>
        <v>261.35000000000002</v>
      </c>
      <c r="AS431" s="2">
        <f t="shared" si="255"/>
        <v>0</v>
      </c>
      <c r="AT431" s="2">
        <f t="shared" si="255"/>
        <v>0</v>
      </c>
      <c r="AU431" s="2">
        <f t="shared" si="255"/>
        <v>0</v>
      </c>
      <c r="AV431" s="29">
        <f t="shared" si="255"/>
        <v>0</v>
      </c>
      <c r="AW431" s="30">
        <f t="shared" si="255"/>
        <v>0</v>
      </c>
      <c r="AX431" s="31">
        <f t="shared" si="255"/>
        <v>0</v>
      </c>
      <c r="AY431" s="38">
        <f t="shared" si="256"/>
        <v>-0.33333333333333331</v>
      </c>
      <c r="AZ431" s="38" t="str">
        <f t="shared" si="257"/>
        <v/>
      </c>
      <c r="BA431" s="38" t="str">
        <f t="shared" si="257"/>
        <v/>
      </c>
      <c r="BB431" s="38" t="str">
        <f t="shared" si="257"/>
        <v/>
      </c>
      <c r="BC431" s="38" t="str">
        <f t="shared" si="258"/>
        <v/>
      </c>
      <c r="BD431" s="38" t="str">
        <f t="shared" si="258"/>
        <v/>
      </c>
      <c r="BE431" s="38" t="str">
        <f t="shared" si="258"/>
        <v/>
      </c>
      <c r="BF431" s="38" t="str">
        <f t="shared" si="258"/>
        <v/>
      </c>
      <c r="BG431" s="38" t="str">
        <f t="shared" si="258"/>
        <v/>
      </c>
      <c r="BH431" s="39" t="str">
        <f t="shared" si="258"/>
        <v/>
      </c>
      <c r="BI431" s="40" t="str">
        <f t="shared" si="258"/>
        <v/>
      </c>
      <c r="BJ431" s="40" t="str">
        <f t="shared" si="258"/>
        <v/>
      </c>
      <c r="BK431" s="146">
        <f t="shared" si="224"/>
        <v>130.67500000000001</v>
      </c>
      <c r="BL431" s="96" t="str">
        <f t="shared" si="224"/>
        <v/>
      </c>
      <c r="BM431" s="96" t="str">
        <f t="shared" si="224"/>
        <v/>
      </c>
      <c r="BN431" s="96" t="str">
        <f t="shared" si="224"/>
        <v/>
      </c>
      <c r="BO431" s="147" t="str">
        <f t="shared" si="224"/>
        <v/>
      </c>
      <c r="BP431" s="146">
        <f t="shared" si="225"/>
        <v>0</v>
      </c>
      <c r="BQ431" s="96" t="str">
        <f t="shared" si="225"/>
        <v/>
      </c>
      <c r="BR431" s="96" t="str">
        <f t="shared" si="225"/>
        <v/>
      </c>
      <c r="BS431" s="96" t="str">
        <f t="shared" si="225"/>
        <v/>
      </c>
      <c r="BT431" s="147" t="str">
        <f t="shared" si="225"/>
        <v/>
      </c>
      <c r="BU431" s="146">
        <f t="shared" si="259"/>
        <v>130.67500000000001</v>
      </c>
      <c r="BV431" s="147" t="str">
        <f t="shared" si="259"/>
        <v/>
      </c>
      <c r="BW431" s="147" t="str">
        <f t="shared" si="259"/>
        <v/>
      </c>
      <c r="BX431" s="96" t="str">
        <f t="shared" si="259"/>
        <v/>
      </c>
      <c r="BY431" s="147" t="str">
        <f t="shared" si="259"/>
        <v/>
      </c>
    </row>
    <row r="432" spans="1:77" x14ac:dyDescent="0.2">
      <c r="F432" s="73" t="s">
        <v>97</v>
      </c>
      <c r="G432" s="60"/>
      <c r="H432" s="28">
        <f>SUMIF($E$14:$E$377,$F432,H$14:H$377)</f>
        <v>0</v>
      </c>
      <c r="I432" s="138">
        <f t="shared" si="249"/>
        <v>0</v>
      </c>
      <c r="J432" s="138">
        <f t="shared" si="249"/>
        <v>0</v>
      </c>
      <c r="K432" s="2">
        <f t="shared" si="249"/>
        <v>0</v>
      </c>
      <c r="L432" s="2">
        <f t="shared" si="249"/>
        <v>0</v>
      </c>
      <c r="M432" s="2">
        <f t="shared" si="249"/>
        <v>0</v>
      </c>
      <c r="N432" s="2">
        <f t="shared" si="249"/>
        <v>0</v>
      </c>
      <c r="O432" s="2">
        <f t="shared" si="249"/>
        <v>0</v>
      </c>
      <c r="P432" s="2">
        <f t="shared" si="249"/>
        <v>0</v>
      </c>
      <c r="Q432" s="29">
        <f t="shared" si="249"/>
        <v>0</v>
      </c>
      <c r="R432" s="30">
        <f t="shared" si="250"/>
        <v>0</v>
      </c>
      <c r="S432" s="34">
        <f t="shared" si="251"/>
        <v>0</v>
      </c>
      <c r="T432" s="3"/>
      <c r="Y432" s="73" t="s">
        <v>97</v>
      </c>
      <c r="Z432" s="60"/>
      <c r="AA432" s="2">
        <f>SUMIF($H$238:$H$244,"&lt;&gt;0",AA$238:AA$244)</f>
        <v>0</v>
      </c>
      <c r="AB432" s="2">
        <f t="shared" ref="AB432:AJ432" si="261">SUMIF($R$238:$R$244,"&lt;&gt;0",AB$238:AB$244)</f>
        <v>0</v>
      </c>
      <c r="AC432" s="2">
        <f t="shared" si="261"/>
        <v>0</v>
      </c>
      <c r="AD432" s="2">
        <f t="shared" si="261"/>
        <v>0</v>
      </c>
      <c r="AE432" s="2">
        <f t="shared" si="261"/>
        <v>0</v>
      </c>
      <c r="AF432" s="2">
        <f t="shared" si="261"/>
        <v>0</v>
      </c>
      <c r="AG432" s="2">
        <f t="shared" si="261"/>
        <v>0</v>
      </c>
      <c r="AH432" s="2">
        <f t="shared" si="261"/>
        <v>0</v>
      </c>
      <c r="AI432" s="2">
        <f t="shared" si="261"/>
        <v>0</v>
      </c>
      <c r="AJ432" s="29">
        <f t="shared" si="261"/>
        <v>0</v>
      </c>
      <c r="AK432" s="30">
        <f t="shared" si="253"/>
        <v>0</v>
      </c>
      <c r="AL432" s="34">
        <f t="shared" si="254"/>
        <v>0</v>
      </c>
      <c r="AM432" s="2">
        <f t="shared" si="255"/>
        <v>0</v>
      </c>
      <c r="AN432" s="2">
        <f t="shared" si="255"/>
        <v>0</v>
      </c>
      <c r="AO432" s="2">
        <f t="shared" si="255"/>
        <v>0</v>
      </c>
      <c r="AP432" s="2">
        <f t="shared" si="255"/>
        <v>0</v>
      </c>
      <c r="AQ432" s="2">
        <f t="shared" si="255"/>
        <v>0</v>
      </c>
      <c r="AR432" s="2">
        <f t="shared" si="255"/>
        <v>0</v>
      </c>
      <c r="AS432" s="2">
        <f t="shared" si="255"/>
        <v>0</v>
      </c>
      <c r="AT432" s="2">
        <f t="shared" si="255"/>
        <v>0</v>
      </c>
      <c r="AU432" s="2">
        <f t="shared" si="255"/>
        <v>0</v>
      </c>
      <c r="AV432" s="29">
        <f t="shared" si="255"/>
        <v>0</v>
      </c>
      <c r="AW432" s="30">
        <f t="shared" si="255"/>
        <v>0</v>
      </c>
      <c r="AX432" s="31">
        <f t="shared" si="255"/>
        <v>0</v>
      </c>
      <c r="AY432" s="38" t="str">
        <f t="shared" si="256"/>
        <v/>
      </c>
      <c r="AZ432" s="38" t="str">
        <f t="shared" si="257"/>
        <v/>
      </c>
      <c r="BA432" s="38" t="str">
        <f t="shared" si="257"/>
        <v/>
      </c>
      <c r="BB432" s="38" t="str">
        <f t="shared" si="257"/>
        <v/>
      </c>
      <c r="BC432" s="38" t="str">
        <f t="shared" si="258"/>
        <v/>
      </c>
      <c r="BD432" s="38" t="str">
        <f t="shared" si="258"/>
        <v/>
      </c>
      <c r="BE432" s="38" t="str">
        <f t="shared" si="258"/>
        <v/>
      </c>
      <c r="BF432" s="38" t="str">
        <f t="shared" si="258"/>
        <v/>
      </c>
      <c r="BG432" s="38" t="str">
        <f t="shared" si="258"/>
        <v/>
      </c>
      <c r="BH432" s="39" t="str">
        <f t="shared" si="258"/>
        <v/>
      </c>
      <c r="BI432" s="40" t="str">
        <f t="shared" si="258"/>
        <v/>
      </c>
      <c r="BJ432" s="40" t="str">
        <f t="shared" si="258"/>
        <v/>
      </c>
      <c r="BK432" s="146" t="str">
        <f t="shared" si="224"/>
        <v/>
      </c>
      <c r="BL432" s="96" t="str">
        <f t="shared" si="224"/>
        <v/>
      </c>
      <c r="BM432" s="96" t="str">
        <f t="shared" si="224"/>
        <v/>
      </c>
      <c r="BN432" s="96" t="str">
        <f t="shared" si="224"/>
        <v/>
      </c>
      <c r="BO432" s="147" t="str">
        <f t="shared" si="224"/>
        <v/>
      </c>
      <c r="BP432" s="146" t="str">
        <f t="shared" si="225"/>
        <v/>
      </c>
      <c r="BQ432" s="96" t="str">
        <f t="shared" si="225"/>
        <v/>
      </c>
      <c r="BR432" s="96" t="str">
        <f t="shared" si="225"/>
        <v/>
      </c>
      <c r="BS432" s="96" t="str">
        <f t="shared" si="225"/>
        <v/>
      </c>
      <c r="BT432" s="147" t="str">
        <f t="shared" si="225"/>
        <v/>
      </c>
      <c r="BU432" s="146" t="str">
        <f t="shared" si="259"/>
        <v/>
      </c>
      <c r="BV432" s="147" t="str">
        <f t="shared" si="259"/>
        <v/>
      </c>
      <c r="BW432" s="147" t="str">
        <f t="shared" si="259"/>
        <v/>
      </c>
      <c r="BX432" s="96" t="str">
        <f t="shared" si="259"/>
        <v/>
      </c>
      <c r="BY432" s="147" t="str">
        <f t="shared" si="259"/>
        <v/>
      </c>
    </row>
    <row r="433" spans="1:79" x14ac:dyDescent="0.2">
      <c r="F433" s="73" t="s">
        <v>98</v>
      </c>
      <c r="G433" s="60"/>
      <c r="H433" s="28">
        <f>SUMIF($E$14:$E$377,$F433,H$14:H$377)</f>
        <v>0</v>
      </c>
      <c r="I433" s="138">
        <f t="shared" si="249"/>
        <v>0</v>
      </c>
      <c r="J433" s="138">
        <f t="shared" si="249"/>
        <v>0</v>
      </c>
      <c r="K433" s="2">
        <f t="shared" si="249"/>
        <v>0</v>
      </c>
      <c r="L433" s="2">
        <f t="shared" si="249"/>
        <v>0</v>
      </c>
      <c r="M433" s="2">
        <f t="shared" si="249"/>
        <v>0</v>
      </c>
      <c r="N433" s="2">
        <f t="shared" si="249"/>
        <v>0</v>
      </c>
      <c r="O433" s="2">
        <f t="shared" si="249"/>
        <v>0</v>
      </c>
      <c r="P433" s="2">
        <f t="shared" si="249"/>
        <v>0</v>
      </c>
      <c r="Q433" s="29">
        <f t="shared" si="249"/>
        <v>0</v>
      </c>
      <c r="R433" s="30">
        <f t="shared" si="250"/>
        <v>0</v>
      </c>
      <c r="S433" s="34">
        <f t="shared" si="251"/>
        <v>0</v>
      </c>
      <c r="T433" s="3"/>
      <c r="Y433" s="73" t="s">
        <v>98</v>
      </c>
      <c r="Z433" s="60"/>
      <c r="AA433" s="2">
        <f>SUMIF($H$245:$H$251,"&lt;&gt;0",AA$245:AA$251)</f>
        <v>0</v>
      </c>
      <c r="AB433" s="2">
        <f t="shared" ref="AB433:AJ433" si="262">SUMIF($R$245:$R$251,"&lt;&gt;0",AB$245:AB$251)</f>
        <v>0</v>
      </c>
      <c r="AC433" s="2">
        <f t="shared" si="262"/>
        <v>0</v>
      </c>
      <c r="AD433" s="2">
        <f t="shared" si="262"/>
        <v>0</v>
      </c>
      <c r="AE433" s="2">
        <f t="shared" si="262"/>
        <v>0</v>
      </c>
      <c r="AF433" s="2">
        <f t="shared" si="262"/>
        <v>0</v>
      </c>
      <c r="AG433" s="2">
        <f t="shared" si="262"/>
        <v>0</v>
      </c>
      <c r="AH433" s="2">
        <f t="shared" si="262"/>
        <v>0</v>
      </c>
      <c r="AI433" s="2">
        <f t="shared" si="262"/>
        <v>0</v>
      </c>
      <c r="AJ433" s="29">
        <f t="shared" si="262"/>
        <v>0</v>
      </c>
      <c r="AK433" s="30">
        <f t="shared" si="253"/>
        <v>0</v>
      </c>
      <c r="AL433" s="34">
        <f t="shared" si="254"/>
        <v>0</v>
      </c>
      <c r="AM433" s="2">
        <f t="shared" si="255"/>
        <v>0</v>
      </c>
      <c r="AN433" s="2">
        <f t="shared" si="255"/>
        <v>0</v>
      </c>
      <c r="AO433" s="2">
        <f t="shared" si="255"/>
        <v>0</v>
      </c>
      <c r="AP433" s="2">
        <f t="shared" si="255"/>
        <v>0</v>
      </c>
      <c r="AQ433" s="2">
        <f t="shared" si="255"/>
        <v>0</v>
      </c>
      <c r="AR433" s="2">
        <f t="shared" si="255"/>
        <v>0</v>
      </c>
      <c r="AS433" s="2">
        <f t="shared" si="255"/>
        <v>0</v>
      </c>
      <c r="AT433" s="2">
        <f t="shared" si="255"/>
        <v>0</v>
      </c>
      <c r="AU433" s="2">
        <f t="shared" si="255"/>
        <v>0</v>
      </c>
      <c r="AV433" s="29">
        <f t="shared" si="255"/>
        <v>0</v>
      </c>
      <c r="AW433" s="30">
        <f t="shared" si="255"/>
        <v>0</v>
      </c>
      <c r="AX433" s="31">
        <f t="shared" si="255"/>
        <v>0</v>
      </c>
      <c r="AY433" s="38" t="str">
        <f t="shared" si="256"/>
        <v/>
      </c>
      <c r="AZ433" s="38" t="str">
        <f t="shared" si="257"/>
        <v/>
      </c>
      <c r="BA433" s="38" t="str">
        <f t="shared" si="257"/>
        <v/>
      </c>
      <c r="BB433" s="38" t="str">
        <f t="shared" si="257"/>
        <v/>
      </c>
      <c r="BC433" s="38" t="str">
        <f t="shared" si="258"/>
        <v/>
      </c>
      <c r="BD433" s="38" t="str">
        <f t="shared" si="258"/>
        <v/>
      </c>
      <c r="BE433" s="38" t="str">
        <f t="shared" si="258"/>
        <v/>
      </c>
      <c r="BF433" s="38" t="str">
        <f t="shared" si="258"/>
        <v/>
      </c>
      <c r="BG433" s="38" t="str">
        <f t="shared" si="258"/>
        <v/>
      </c>
      <c r="BH433" s="39" t="str">
        <f t="shared" si="258"/>
        <v/>
      </c>
      <c r="BI433" s="40" t="str">
        <f t="shared" si="258"/>
        <v/>
      </c>
      <c r="BJ433" s="40" t="str">
        <f t="shared" si="258"/>
        <v/>
      </c>
      <c r="BK433" s="146" t="str">
        <f t="shared" si="224"/>
        <v/>
      </c>
      <c r="BL433" s="96" t="str">
        <f t="shared" si="224"/>
        <v/>
      </c>
      <c r="BM433" s="96" t="str">
        <f t="shared" si="224"/>
        <v/>
      </c>
      <c r="BN433" s="96" t="str">
        <f t="shared" si="224"/>
        <v/>
      </c>
      <c r="BO433" s="147" t="str">
        <f t="shared" si="224"/>
        <v/>
      </c>
      <c r="BP433" s="146" t="str">
        <f t="shared" si="225"/>
        <v/>
      </c>
      <c r="BQ433" s="96" t="str">
        <f t="shared" si="225"/>
        <v/>
      </c>
      <c r="BR433" s="96" t="str">
        <f t="shared" si="225"/>
        <v/>
      </c>
      <c r="BS433" s="96" t="str">
        <f t="shared" si="225"/>
        <v/>
      </c>
      <c r="BT433" s="147" t="str">
        <f t="shared" si="225"/>
        <v/>
      </c>
      <c r="BU433" s="146" t="str">
        <f t="shared" si="259"/>
        <v/>
      </c>
      <c r="BV433" s="147" t="str">
        <f t="shared" si="259"/>
        <v/>
      </c>
      <c r="BW433" s="147" t="str">
        <f t="shared" si="259"/>
        <v/>
      </c>
      <c r="BX433" s="96" t="str">
        <f t="shared" si="259"/>
        <v/>
      </c>
      <c r="BY433" s="147" t="str">
        <f t="shared" si="259"/>
        <v/>
      </c>
    </row>
    <row r="434" spans="1:79" ht="13.5" thickBot="1" x14ac:dyDescent="0.25">
      <c r="F434" s="78" t="s">
        <v>99</v>
      </c>
      <c r="G434" s="61"/>
      <c r="H434" s="43">
        <f>SUMIF($E$14:$E$377,$F434,H$14:H$377)</f>
        <v>0</v>
      </c>
      <c r="I434" s="44">
        <f t="shared" si="249"/>
        <v>0</v>
      </c>
      <c r="J434" s="44">
        <f t="shared" si="249"/>
        <v>0</v>
      </c>
      <c r="K434" s="44">
        <f t="shared" si="249"/>
        <v>0</v>
      </c>
      <c r="L434" s="44">
        <f t="shared" si="249"/>
        <v>0</v>
      </c>
      <c r="M434" s="44">
        <f t="shared" si="249"/>
        <v>0</v>
      </c>
      <c r="N434" s="44">
        <f t="shared" si="249"/>
        <v>0</v>
      </c>
      <c r="O434" s="44">
        <f t="shared" si="249"/>
        <v>0</v>
      </c>
      <c r="P434" s="44">
        <f t="shared" si="249"/>
        <v>0</v>
      </c>
      <c r="Q434" s="45">
        <f t="shared" si="249"/>
        <v>0</v>
      </c>
      <c r="R434" s="46">
        <f t="shared" si="250"/>
        <v>0</v>
      </c>
      <c r="S434" s="51">
        <f t="shared" si="251"/>
        <v>0</v>
      </c>
      <c r="T434" s="3"/>
      <c r="U434" s="42"/>
      <c r="V434" s="42"/>
      <c r="W434" s="42"/>
      <c r="X434" s="42"/>
      <c r="Y434" s="78" t="s">
        <v>99</v>
      </c>
      <c r="Z434" s="61"/>
      <c r="AA434" s="44">
        <f>SUMIF($H$252:$H$258,"&lt;&gt;0",AA$252:AA$258)</f>
        <v>0</v>
      </c>
      <c r="AB434" s="44">
        <f t="shared" ref="AB434:AJ434" si="263">SUMIF($R$252:$R$258,"&lt;&gt;0",AB$252:AB$258)</f>
        <v>0</v>
      </c>
      <c r="AC434" s="44">
        <f t="shared" si="263"/>
        <v>0</v>
      </c>
      <c r="AD434" s="44">
        <f t="shared" si="263"/>
        <v>0</v>
      </c>
      <c r="AE434" s="44">
        <f t="shared" si="263"/>
        <v>0</v>
      </c>
      <c r="AF434" s="44">
        <f t="shared" si="263"/>
        <v>0</v>
      </c>
      <c r="AG434" s="44">
        <f t="shared" si="263"/>
        <v>0</v>
      </c>
      <c r="AH434" s="44">
        <f t="shared" si="263"/>
        <v>0</v>
      </c>
      <c r="AI434" s="44">
        <f t="shared" si="263"/>
        <v>0</v>
      </c>
      <c r="AJ434" s="45">
        <f t="shared" si="263"/>
        <v>0</v>
      </c>
      <c r="AK434" s="46">
        <f t="shared" si="253"/>
        <v>0</v>
      </c>
      <c r="AL434" s="51">
        <f t="shared" si="254"/>
        <v>0</v>
      </c>
      <c r="AM434" s="44">
        <f t="shared" si="255"/>
        <v>0</v>
      </c>
      <c r="AN434" s="44">
        <f t="shared" si="255"/>
        <v>0</v>
      </c>
      <c r="AO434" s="44">
        <f t="shared" si="255"/>
        <v>0</v>
      </c>
      <c r="AP434" s="44">
        <f t="shared" si="255"/>
        <v>0</v>
      </c>
      <c r="AQ434" s="44">
        <f t="shared" si="255"/>
        <v>0</v>
      </c>
      <c r="AR434" s="44">
        <f t="shared" si="255"/>
        <v>0</v>
      </c>
      <c r="AS434" s="44">
        <f t="shared" si="255"/>
        <v>0</v>
      </c>
      <c r="AT434" s="44">
        <f t="shared" si="255"/>
        <v>0</v>
      </c>
      <c r="AU434" s="44">
        <f t="shared" si="255"/>
        <v>0</v>
      </c>
      <c r="AV434" s="45">
        <f t="shared" si="255"/>
        <v>0</v>
      </c>
      <c r="AW434" s="46">
        <f t="shared" si="255"/>
        <v>0</v>
      </c>
      <c r="AX434" s="47">
        <f t="shared" si="255"/>
        <v>0</v>
      </c>
      <c r="AY434" s="56" t="str">
        <f t="shared" si="256"/>
        <v/>
      </c>
      <c r="AZ434" s="56" t="str">
        <f t="shared" si="257"/>
        <v/>
      </c>
      <c r="BA434" s="56" t="str">
        <f t="shared" si="257"/>
        <v/>
      </c>
      <c r="BB434" s="56" t="str">
        <f t="shared" si="257"/>
        <v/>
      </c>
      <c r="BC434" s="56" t="str">
        <f t="shared" si="258"/>
        <v/>
      </c>
      <c r="BD434" s="56" t="str">
        <f t="shared" si="258"/>
        <v/>
      </c>
      <c r="BE434" s="56" t="str">
        <f t="shared" si="258"/>
        <v/>
      </c>
      <c r="BF434" s="56" t="str">
        <f t="shared" si="258"/>
        <v/>
      </c>
      <c r="BG434" s="56" t="str">
        <f t="shared" si="258"/>
        <v/>
      </c>
      <c r="BH434" s="57" t="str">
        <f t="shared" si="258"/>
        <v/>
      </c>
      <c r="BI434" s="58" t="str">
        <f t="shared" si="258"/>
        <v/>
      </c>
      <c r="BJ434" s="58" t="str">
        <f t="shared" si="258"/>
        <v/>
      </c>
      <c r="BK434" s="149" t="str">
        <f t="shared" ref="BK434:BO449" si="264">IFERROR(M434/H434,"")</f>
        <v/>
      </c>
      <c r="BL434" s="150" t="str">
        <f t="shared" si="264"/>
        <v/>
      </c>
      <c r="BM434" s="150" t="str">
        <f t="shared" si="264"/>
        <v/>
      </c>
      <c r="BN434" s="150" t="str">
        <f t="shared" si="264"/>
        <v/>
      </c>
      <c r="BO434" s="151" t="str">
        <f t="shared" si="264"/>
        <v/>
      </c>
      <c r="BP434" s="149" t="str">
        <f t="shared" ref="BP434:BT449" si="265">IFERROR(AF434/AA434,"")</f>
        <v/>
      </c>
      <c r="BQ434" s="150" t="str">
        <f t="shared" si="265"/>
        <v/>
      </c>
      <c r="BR434" s="150" t="str">
        <f t="shared" si="265"/>
        <v/>
      </c>
      <c r="BS434" s="150" t="str">
        <f t="shared" si="265"/>
        <v/>
      </c>
      <c r="BT434" s="151" t="str">
        <f t="shared" si="265"/>
        <v/>
      </c>
      <c r="BU434" s="149" t="str">
        <f t="shared" si="259"/>
        <v/>
      </c>
      <c r="BV434" s="151" t="str">
        <f t="shared" si="259"/>
        <v/>
      </c>
      <c r="BW434" s="151" t="str">
        <f t="shared" si="259"/>
        <v/>
      </c>
      <c r="BX434" s="150" t="str">
        <f t="shared" si="259"/>
        <v/>
      </c>
      <c r="BY434" s="151" t="str">
        <f t="shared" si="259"/>
        <v/>
      </c>
    </row>
    <row r="435" spans="1:79" x14ac:dyDescent="0.2">
      <c r="A435" t="s">
        <v>46</v>
      </c>
      <c r="B435" t="s">
        <v>46</v>
      </c>
      <c r="C435" t="s">
        <v>100</v>
      </c>
      <c r="D435" t="s">
        <v>100</v>
      </c>
      <c r="F435" s="83" t="s">
        <v>101</v>
      </c>
      <c r="G435" s="60"/>
      <c r="H435" s="32">
        <f t="shared" ref="H435:Q435" si="266">SUM(H430:H434)</f>
        <v>16</v>
      </c>
      <c r="I435" s="5">
        <f>SUM(I430:I434)</f>
        <v>2</v>
      </c>
      <c r="J435" s="5">
        <f>SUM(J430:J434)</f>
        <v>0</v>
      </c>
      <c r="K435" s="5">
        <f t="shared" si="266"/>
        <v>0</v>
      </c>
      <c r="L435" s="5">
        <f t="shared" si="266"/>
        <v>0</v>
      </c>
      <c r="M435" s="5">
        <f t="shared" si="266"/>
        <v>2393</v>
      </c>
      <c r="N435" s="5">
        <f>SUM(N430:N434)</f>
        <v>129.91999999999999</v>
      </c>
      <c r="O435" s="5">
        <f>SUM(O430:O434)</f>
        <v>0</v>
      </c>
      <c r="P435" s="5">
        <f t="shared" si="266"/>
        <v>0</v>
      </c>
      <c r="Q435" s="33">
        <f t="shared" si="266"/>
        <v>0</v>
      </c>
      <c r="R435" s="74">
        <f t="shared" si="250"/>
        <v>2</v>
      </c>
      <c r="S435" s="34">
        <f t="shared" si="251"/>
        <v>129.91999999999999</v>
      </c>
      <c r="T435" s="3" t="s">
        <v>49</v>
      </c>
      <c r="U435" t="s">
        <v>49</v>
      </c>
      <c r="V435" t="s">
        <v>100</v>
      </c>
      <c r="W435" t="s">
        <v>100</v>
      </c>
      <c r="Y435" s="83" t="s">
        <v>101</v>
      </c>
      <c r="Z435" s="60"/>
      <c r="AA435" s="5">
        <f t="shared" ref="AA435:AJ435" si="267">SUM(AA430:AA434)</f>
        <v>10</v>
      </c>
      <c r="AB435" s="5">
        <f>SUM(AB430:AB434)</f>
        <v>0</v>
      </c>
      <c r="AC435" s="5">
        <f>SUM(AC430:AC434)</f>
        <v>0</v>
      </c>
      <c r="AD435" s="5">
        <f t="shared" si="267"/>
        <v>0</v>
      </c>
      <c r="AE435" s="5">
        <f t="shared" si="267"/>
        <v>0</v>
      </c>
      <c r="AF435" s="5">
        <f t="shared" si="267"/>
        <v>107.95</v>
      </c>
      <c r="AG435" s="5">
        <f>SUM(AG430:AG434)</f>
        <v>0</v>
      </c>
      <c r="AH435" s="5">
        <f>SUM(AH430:AH434)</f>
        <v>0</v>
      </c>
      <c r="AI435" s="5">
        <f t="shared" si="267"/>
        <v>0</v>
      </c>
      <c r="AJ435" s="33">
        <f t="shared" si="267"/>
        <v>0</v>
      </c>
      <c r="AK435" s="74">
        <f t="shared" si="253"/>
        <v>0</v>
      </c>
      <c r="AL435" s="34">
        <f t="shared" si="254"/>
        <v>0</v>
      </c>
      <c r="AM435" s="2">
        <f t="shared" si="255"/>
        <v>6</v>
      </c>
      <c r="AN435" s="2">
        <f t="shared" si="255"/>
        <v>2</v>
      </c>
      <c r="AO435" s="2">
        <f t="shared" si="255"/>
        <v>0</v>
      </c>
      <c r="AP435" s="2">
        <f t="shared" si="255"/>
        <v>0</v>
      </c>
      <c r="AQ435" s="2">
        <f t="shared" si="255"/>
        <v>0</v>
      </c>
      <c r="AR435" s="2">
        <f t="shared" si="255"/>
        <v>2285.0500000000002</v>
      </c>
      <c r="AS435" s="2">
        <f t="shared" si="255"/>
        <v>129.91999999999999</v>
      </c>
      <c r="AT435" s="2">
        <f t="shared" si="255"/>
        <v>0</v>
      </c>
      <c r="AU435" s="2">
        <f t="shared" si="255"/>
        <v>0</v>
      </c>
      <c r="AV435" s="29">
        <f t="shared" si="255"/>
        <v>0</v>
      </c>
      <c r="AW435" s="30">
        <f t="shared" si="255"/>
        <v>2</v>
      </c>
      <c r="AX435" s="31">
        <f t="shared" si="255"/>
        <v>129.91999999999999</v>
      </c>
      <c r="AY435" s="38">
        <f t="shared" si="256"/>
        <v>0.6</v>
      </c>
      <c r="AZ435" s="38" t="str">
        <f t="shared" si="257"/>
        <v/>
      </c>
      <c r="BA435" s="38" t="str">
        <f t="shared" si="257"/>
        <v/>
      </c>
      <c r="BB435" s="38" t="str">
        <f t="shared" si="257"/>
        <v/>
      </c>
      <c r="BC435" s="38" t="str">
        <f t="shared" si="258"/>
        <v/>
      </c>
      <c r="BD435" s="38">
        <f t="shared" si="258"/>
        <v>21.167670217693377</v>
      </c>
      <c r="BE435" s="38" t="str">
        <f t="shared" si="258"/>
        <v/>
      </c>
      <c r="BF435" s="38" t="str">
        <f t="shared" si="258"/>
        <v/>
      </c>
      <c r="BG435" s="38" t="str">
        <f t="shared" si="258"/>
        <v/>
      </c>
      <c r="BH435" s="39" t="str">
        <f t="shared" si="258"/>
        <v/>
      </c>
      <c r="BI435" s="40" t="str">
        <f t="shared" si="258"/>
        <v/>
      </c>
      <c r="BJ435" s="40" t="str">
        <f t="shared" si="258"/>
        <v/>
      </c>
      <c r="BK435" s="146">
        <f t="shared" si="264"/>
        <v>149.5625</v>
      </c>
      <c r="BL435" s="96">
        <f t="shared" si="264"/>
        <v>64.959999999999994</v>
      </c>
      <c r="BM435" s="96" t="str">
        <f t="shared" si="264"/>
        <v/>
      </c>
      <c r="BN435" s="96" t="str">
        <f t="shared" si="264"/>
        <v/>
      </c>
      <c r="BO435" s="147" t="str">
        <f t="shared" si="264"/>
        <v/>
      </c>
      <c r="BP435" s="146">
        <f t="shared" si="265"/>
        <v>10.795</v>
      </c>
      <c r="BQ435" s="96" t="str">
        <f t="shared" si="265"/>
        <v/>
      </c>
      <c r="BR435" s="96" t="str">
        <f t="shared" si="265"/>
        <v/>
      </c>
      <c r="BS435" s="96" t="str">
        <f t="shared" si="265"/>
        <v/>
      </c>
      <c r="BT435" s="147" t="str">
        <f t="shared" si="265"/>
        <v/>
      </c>
      <c r="BU435" s="146">
        <f t="shared" si="259"/>
        <v>138.76750000000001</v>
      </c>
      <c r="BV435" s="147" t="str">
        <f t="shared" si="259"/>
        <v/>
      </c>
      <c r="BW435" s="147" t="str">
        <f t="shared" si="259"/>
        <v/>
      </c>
      <c r="BX435" s="96" t="str">
        <f t="shared" si="259"/>
        <v/>
      </c>
      <c r="BY435" s="147" t="str">
        <f t="shared" si="259"/>
        <v/>
      </c>
    </row>
    <row r="436" spans="1:79" ht="13.5" thickBot="1" x14ac:dyDescent="0.25">
      <c r="A436" t="s">
        <v>46</v>
      </c>
      <c r="B436" t="s">
        <v>46</v>
      </c>
      <c r="C436" t="s">
        <v>100</v>
      </c>
      <c r="D436" t="s">
        <v>100</v>
      </c>
      <c r="F436" s="78" t="s">
        <v>102</v>
      </c>
      <c r="G436" s="61"/>
      <c r="H436" s="48">
        <f>SUMIFS(H$7:H$377,$B$7:$B$377,$B436,$D$7:$D$377,$D436)</f>
        <v>2</v>
      </c>
      <c r="I436" s="49">
        <f t="shared" ref="I436:Q436" si="268">SUMIFS(I$7:I$377,$B$7:$B$377,$B436,$D$7:$D$377,$D436)</f>
        <v>0</v>
      </c>
      <c r="J436" s="49">
        <f t="shared" si="268"/>
        <v>0</v>
      </c>
      <c r="K436" s="49">
        <f t="shared" si="268"/>
        <v>0</v>
      </c>
      <c r="L436" s="49">
        <f t="shared" si="268"/>
        <v>0</v>
      </c>
      <c r="M436" s="49">
        <f t="shared" si="268"/>
        <v>261.35000000000002</v>
      </c>
      <c r="N436" s="49">
        <f t="shared" si="268"/>
        <v>0</v>
      </c>
      <c r="O436" s="49">
        <f t="shared" si="268"/>
        <v>0</v>
      </c>
      <c r="P436" s="49">
        <f t="shared" si="268"/>
        <v>0</v>
      </c>
      <c r="Q436" s="50">
        <f t="shared" si="268"/>
        <v>0</v>
      </c>
      <c r="R436" s="79">
        <f t="shared" si="250"/>
        <v>0</v>
      </c>
      <c r="S436" s="51">
        <f t="shared" si="251"/>
        <v>0</v>
      </c>
      <c r="T436" s="3" t="s">
        <v>49</v>
      </c>
      <c r="U436" s="42" t="s">
        <v>49</v>
      </c>
      <c r="V436" s="42" t="s">
        <v>100</v>
      </c>
      <c r="W436" s="42" t="s">
        <v>100</v>
      </c>
      <c r="X436" s="42"/>
      <c r="Y436" s="78" t="s">
        <v>102</v>
      </c>
      <c r="Z436" s="61"/>
      <c r="AA436" s="49">
        <f>SUMIFS(AA$14:AA$377,$H$14:$H$377,"&lt;&gt;0",$W$14:$W$377,"08 Aug")</f>
        <v>4</v>
      </c>
      <c r="AB436" s="49">
        <f t="shared" ref="AB436:AJ436" si="269">SUMIFS(AB$14:AB$377,$R$14:$R$377,"&lt;&gt;0",$W$14:$W$377,"08 Aug")</f>
        <v>0</v>
      </c>
      <c r="AC436" s="49">
        <f t="shared" si="269"/>
        <v>0</v>
      </c>
      <c r="AD436" s="49">
        <f t="shared" si="269"/>
        <v>0</v>
      </c>
      <c r="AE436" s="49">
        <f t="shared" si="269"/>
        <v>0</v>
      </c>
      <c r="AF436" s="49">
        <f t="shared" si="269"/>
        <v>0</v>
      </c>
      <c r="AG436" s="49">
        <f t="shared" si="269"/>
        <v>0</v>
      </c>
      <c r="AH436" s="49">
        <f t="shared" si="269"/>
        <v>0</v>
      </c>
      <c r="AI436" s="49">
        <f t="shared" si="269"/>
        <v>0</v>
      </c>
      <c r="AJ436" s="50">
        <f t="shared" si="269"/>
        <v>0</v>
      </c>
      <c r="AK436" s="79">
        <f t="shared" si="253"/>
        <v>0</v>
      </c>
      <c r="AL436" s="51">
        <f t="shared" si="254"/>
        <v>0</v>
      </c>
      <c r="AM436" s="44">
        <f t="shared" si="255"/>
        <v>-2</v>
      </c>
      <c r="AN436" s="44">
        <f t="shared" si="255"/>
        <v>0</v>
      </c>
      <c r="AO436" s="44">
        <f t="shared" si="255"/>
        <v>0</v>
      </c>
      <c r="AP436" s="44">
        <f t="shared" si="255"/>
        <v>0</v>
      </c>
      <c r="AQ436" s="44">
        <f t="shared" si="255"/>
        <v>0</v>
      </c>
      <c r="AR436" s="44">
        <f t="shared" si="255"/>
        <v>261.35000000000002</v>
      </c>
      <c r="AS436" s="44">
        <f t="shared" si="255"/>
        <v>0</v>
      </c>
      <c r="AT436" s="44">
        <f t="shared" si="255"/>
        <v>0</v>
      </c>
      <c r="AU436" s="44">
        <f t="shared" si="255"/>
        <v>0</v>
      </c>
      <c r="AV436" s="45">
        <f t="shared" si="255"/>
        <v>0</v>
      </c>
      <c r="AW436" s="46">
        <f t="shared" si="255"/>
        <v>0</v>
      </c>
      <c r="AX436" s="47">
        <f t="shared" si="255"/>
        <v>0</v>
      </c>
      <c r="AY436" s="56">
        <f t="shared" si="256"/>
        <v>-0.5</v>
      </c>
      <c r="AZ436" s="56" t="str">
        <f t="shared" si="257"/>
        <v/>
      </c>
      <c r="BA436" s="56" t="str">
        <f t="shared" si="257"/>
        <v/>
      </c>
      <c r="BB436" s="56" t="str">
        <f t="shared" si="257"/>
        <v/>
      </c>
      <c r="BC436" s="56" t="str">
        <f t="shared" si="258"/>
        <v/>
      </c>
      <c r="BD436" s="56" t="str">
        <f t="shared" si="258"/>
        <v/>
      </c>
      <c r="BE436" s="56" t="str">
        <f t="shared" si="258"/>
        <v/>
      </c>
      <c r="BF436" s="56" t="str">
        <f t="shared" si="258"/>
        <v/>
      </c>
      <c r="BG436" s="56" t="str">
        <f t="shared" si="258"/>
        <v/>
      </c>
      <c r="BH436" s="57" t="str">
        <f t="shared" si="258"/>
        <v/>
      </c>
      <c r="BI436" s="58" t="str">
        <f t="shared" si="258"/>
        <v/>
      </c>
      <c r="BJ436" s="58" t="str">
        <f t="shared" si="258"/>
        <v/>
      </c>
      <c r="BK436" s="149">
        <f t="shared" si="264"/>
        <v>130.67500000000001</v>
      </c>
      <c r="BL436" s="150" t="str">
        <f t="shared" si="264"/>
        <v/>
      </c>
      <c r="BM436" s="150" t="str">
        <f t="shared" si="264"/>
        <v/>
      </c>
      <c r="BN436" s="150" t="str">
        <f t="shared" si="264"/>
        <v/>
      </c>
      <c r="BO436" s="151" t="str">
        <f t="shared" si="264"/>
        <v/>
      </c>
      <c r="BP436" s="149">
        <f t="shared" si="265"/>
        <v>0</v>
      </c>
      <c r="BQ436" s="150" t="str">
        <f t="shared" si="265"/>
        <v/>
      </c>
      <c r="BR436" s="150" t="str">
        <f t="shared" si="265"/>
        <v/>
      </c>
      <c r="BS436" s="150" t="str">
        <f t="shared" si="265"/>
        <v/>
      </c>
      <c r="BT436" s="151" t="str">
        <f t="shared" si="265"/>
        <v/>
      </c>
      <c r="BU436" s="149">
        <f t="shared" si="259"/>
        <v>130.67500000000001</v>
      </c>
      <c r="BV436" s="151" t="str">
        <f t="shared" si="259"/>
        <v/>
      </c>
      <c r="BW436" s="151" t="str">
        <f t="shared" si="259"/>
        <v/>
      </c>
      <c r="BX436" s="150" t="str">
        <f t="shared" si="259"/>
        <v/>
      </c>
      <c r="BY436" s="151" t="str">
        <f t="shared" si="259"/>
        <v/>
      </c>
    </row>
    <row r="437" spans="1:79" hidden="1" outlineLevel="1" x14ac:dyDescent="0.2">
      <c r="R437" s="1"/>
      <c r="T437" s="3"/>
      <c r="AK437" s="1"/>
      <c r="AW437" s="3"/>
      <c r="BI437" s="1"/>
      <c r="BK437" s="96" t="str">
        <f t="shared" si="264"/>
        <v/>
      </c>
      <c r="BL437" s="96" t="str">
        <f t="shared" si="264"/>
        <v/>
      </c>
      <c r="BM437" s="96" t="str">
        <f t="shared" si="264"/>
        <v/>
      </c>
      <c r="BN437" s="96" t="str">
        <f t="shared" si="264"/>
        <v/>
      </c>
      <c r="BO437" s="96" t="str">
        <f t="shared" si="264"/>
        <v/>
      </c>
      <c r="BP437" s="96" t="str">
        <f t="shared" si="265"/>
        <v/>
      </c>
      <c r="BQ437" s="96" t="str">
        <f t="shared" si="265"/>
        <v/>
      </c>
      <c r="BR437" s="96" t="str">
        <f t="shared" si="265"/>
        <v/>
      </c>
      <c r="BS437" s="96" t="str">
        <f t="shared" si="265"/>
        <v/>
      </c>
      <c r="BT437" s="96" t="str">
        <f t="shared" si="265"/>
        <v/>
      </c>
    </row>
    <row r="438" spans="1:79" hidden="1" outlineLevel="1" x14ac:dyDescent="0.2">
      <c r="F438" s="62" t="s">
        <v>103</v>
      </c>
      <c r="G438" s="63"/>
      <c r="H438" s="64">
        <f>SUMIF($E$14:$E$377,$F438,$H$14:$H$377)</f>
        <v>0</v>
      </c>
      <c r="I438" s="65">
        <f t="shared" ref="I438:Q441" si="270">SUMIF($E$14:$E$377,$F438,I$14:I$377)</f>
        <v>0</v>
      </c>
      <c r="J438" s="65">
        <f t="shared" si="270"/>
        <v>0</v>
      </c>
      <c r="K438" s="65">
        <f t="shared" si="270"/>
        <v>0</v>
      </c>
      <c r="L438" s="65">
        <f t="shared" si="270"/>
        <v>0</v>
      </c>
      <c r="M438" s="65">
        <f t="shared" si="270"/>
        <v>0</v>
      </c>
      <c r="N438" s="65">
        <f t="shared" si="270"/>
        <v>0</v>
      </c>
      <c r="O438" s="65">
        <f t="shared" si="270"/>
        <v>0</v>
      </c>
      <c r="P438" s="65">
        <f t="shared" si="270"/>
        <v>0</v>
      </c>
      <c r="Q438" s="86">
        <f t="shared" si="270"/>
        <v>0</v>
      </c>
      <c r="R438" s="69">
        <f t="shared" ref="R438:R443" si="271">SUM(I438:L438)</f>
        <v>0</v>
      </c>
      <c r="S438" s="95">
        <f t="shared" ref="S438:S443" si="272">SUM(N438:Q438)</f>
        <v>0</v>
      </c>
      <c r="T438" s="3"/>
      <c r="U438" s="67"/>
      <c r="V438" s="67"/>
      <c r="W438" s="67"/>
      <c r="X438" s="67"/>
      <c r="Y438" s="62" t="s">
        <v>103</v>
      </c>
      <c r="Z438" s="63"/>
      <c r="AA438" s="65">
        <f>SUMIF($H$259:$H$265,"&lt;&gt;0",AA$259:AA$265)</f>
        <v>0</v>
      </c>
      <c r="AB438" s="65">
        <f t="shared" ref="AB438:AJ438" si="273">SUMIF($R$259:$R$265,"&lt;&gt;0",AB$259:AB$265)</f>
        <v>0</v>
      </c>
      <c r="AC438" s="65">
        <f t="shared" si="273"/>
        <v>0</v>
      </c>
      <c r="AD438" s="65">
        <f t="shared" si="273"/>
        <v>0</v>
      </c>
      <c r="AE438" s="65">
        <f t="shared" si="273"/>
        <v>0</v>
      </c>
      <c r="AF438" s="65">
        <f t="shared" si="273"/>
        <v>0</v>
      </c>
      <c r="AG438" s="65">
        <f t="shared" si="273"/>
        <v>0</v>
      </c>
      <c r="AH438" s="65">
        <f t="shared" si="273"/>
        <v>0</v>
      </c>
      <c r="AI438" s="65">
        <f t="shared" si="273"/>
        <v>0</v>
      </c>
      <c r="AJ438" s="86">
        <f t="shared" si="273"/>
        <v>0</v>
      </c>
      <c r="AK438" s="69">
        <f t="shared" ref="AK438:AK443" si="274">SUM(AB438:AE438)</f>
        <v>0</v>
      </c>
      <c r="AL438" s="95">
        <f t="shared" ref="AL438:AL443" si="275">SUM(AG438:AJ438)</f>
        <v>0</v>
      </c>
      <c r="AM438" s="65">
        <f t="shared" ref="AM438:AX450" si="276">+H438-AA438</f>
        <v>0</v>
      </c>
      <c r="AN438" s="65">
        <f t="shared" si="276"/>
        <v>0</v>
      </c>
      <c r="AO438" s="65">
        <f t="shared" si="276"/>
        <v>0</v>
      </c>
      <c r="AP438" s="65">
        <f t="shared" si="276"/>
        <v>0</v>
      </c>
      <c r="AQ438" s="65">
        <f t="shared" si="276"/>
        <v>0</v>
      </c>
      <c r="AR438" s="65">
        <f t="shared" si="276"/>
        <v>0</v>
      </c>
      <c r="AS438" s="65">
        <f t="shared" si="276"/>
        <v>0</v>
      </c>
      <c r="AT438" s="65">
        <f t="shared" si="276"/>
        <v>0</v>
      </c>
      <c r="AU438" s="65">
        <f t="shared" si="276"/>
        <v>0</v>
      </c>
      <c r="AV438" s="86">
        <f t="shared" si="276"/>
        <v>0</v>
      </c>
      <c r="AW438" s="69">
        <f t="shared" si="276"/>
        <v>0</v>
      </c>
      <c r="AX438" s="87">
        <f t="shared" si="276"/>
        <v>0</v>
      </c>
      <c r="AY438" s="70" t="str">
        <f t="shared" ref="AY438:AY443" si="277">IFERROR(AM438/AA438,"")</f>
        <v/>
      </c>
      <c r="AZ438" s="70" t="str">
        <f t="shared" ref="AZ438:BB443" si="278">IFERROR(AL438/AB438,"")</f>
        <v/>
      </c>
      <c r="BA438" s="70" t="str">
        <f t="shared" si="278"/>
        <v/>
      </c>
      <c r="BB438" s="70" t="str">
        <f t="shared" si="278"/>
        <v/>
      </c>
      <c r="BC438" s="70" t="str">
        <f t="shared" ref="BC438:BJ443" si="279">IFERROR(AQ438/AE438,"")</f>
        <v/>
      </c>
      <c r="BD438" s="70" t="str">
        <f t="shared" si="279"/>
        <v/>
      </c>
      <c r="BE438" s="70" t="str">
        <f t="shared" si="279"/>
        <v/>
      </c>
      <c r="BF438" s="70" t="str">
        <f t="shared" si="279"/>
        <v/>
      </c>
      <c r="BG438" s="70" t="str">
        <f t="shared" si="279"/>
        <v/>
      </c>
      <c r="BH438" s="89" t="str">
        <f t="shared" si="279"/>
        <v/>
      </c>
      <c r="BI438" s="90" t="str">
        <f t="shared" si="279"/>
        <v/>
      </c>
      <c r="BJ438" s="90" t="str">
        <f t="shared" si="279"/>
        <v/>
      </c>
      <c r="BK438" s="141" t="str">
        <f t="shared" si="264"/>
        <v/>
      </c>
      <c r="BL438" s="142" t="str">
        <f t="shared" si="264"/>
        <v/>
      </c>
      <c r="BM438" s="142" t="str">
        <f t="shared" si="264"/>
        <v/>
      </c>
      <c r="BN438" s="142" t="str">
        <f t="shared" si="264"/>
        <v/>
      </c>
      <c r="BO438" s="143" t="str">
        <f t="shared" si="264"/>
        <v/>
      </c>
      <c r="BP438" s="141" t="str">
        <f t="shared" si="265"/>
        <v/>
      </c>
      <c r="BQ438" s="142" t="str">
        <f t="shared" si="265"/>
        <v/>
      </c>
      <c r="BR438" s="142" t="str">
        <f t="shared" si="265"/>
        <v/>
      </c>
      <c r="BS438" s="142" t="str">
        <f t="shared" si="265"/>
        <v/>
      </c>
      <c r="BT438" s="143" t="str">
        <f t="shared" si="265"/>
        <v/>
      </c>
      <c r="BU438" s="116" t="str">
        <f t="shared" ref="BU438:BY443" si="280">IFERROR(BK438-BP438,"")</f>
        <v/>
      </c>
      <c r="BV438" s="118" t="str">
        <f t="shared" si="280"/>
        <v/>
      </c>
      <c r="BW438" s="118" t="str">
        <f t="shared" si="280"/>
        <v/>
      </c>
      <c r="BX438" s="117" t="str">
        <f t="shared" si="280"/>
        <v/>
      </c>
      <c r="BY438" s="118" t="str">
        <f t="shared" si="280"/>
        <v/>
      </c>
      <c r="BZ438" s="96"/>
      <c r="CA438" s="96"/>
    </row>
    <row r="439" spans="1:79" hidden="1" outlineLevel="1" x14ac:dyDescent="0.2">
      <c r="F439" s="73" t="s">
        <v>104</v>
      </c>
      <c r="G439" s="60"/>
      <c r="H439" s="28">
        <f>SUMIF($E$14:$E$377,$F439,H$14:H$377)</f>
        <v>0</v>
      </c>
      <c r="I439" s="138">
        <f t="shared" si="270"/>
        <v>0</v>
      </c>
      <c r="J439" s="138">
        <f t="shared" si="270"/>
        <v>0</v>
      </c>
      <c r="K439" s="2">
        <f t="shared" si="270"/>
        <v>0</v>
      </c>
      <c r="L439" s="2">
        <f t="shared" si="270"/>
        <v>0</v>
      </c>
      <c r="M439" s="2">
        <f t="shared" si="270"/>
        <v>0</v>
      </c>
      <c r="N439" s="2">
        <f t="shared" si="270"/>
        <v>0</v>
      </c>
      <c r="O439" s="2">
        <f t="shared" si="270"/>
        <v>0</v>
      </c>
      <c r="P439" s="2">
        <f t="shared" si="270"/>
        <v>0</v>
      </c>
      <c r="Q439" s="29">
        <f t="shared" si="270"/>
        <v>0</v>
      </c>
      <c r="R439" s="30">
        <f t="shared" si="271"/>
        <v>0</v>
      </c>
      <c r="S439" s="34">
        <f t="shared" si="272"/>
        <v>0</v>
      </c>
      <c r="T439" s="3"/>
      <c r="Y439" s="73" t="s">
        <v>104</v>
      </c>
      <c r="Z439" s="60"/>
      <c r="AA439" s="2">
        <f>SUMIF($H$266:$H$272,"&lt;&gt;0",AA$266:AA$272)</f>
        <v>0</v>
      </c>
      <c r="AB439" s="2">
        <f t="shared" ref="AB439:AJ439" si="281">SUMIF($R$266:$R$272,"&lt;&gt;0",AB$266:AB$272)</f>
        <v>0</v>
      </c>
      <c r="AC439" s="2">
        <f t="shared" si="281"/>
        <v>0</v>
      </c>
      <c r="AD439" s="2">
        <f t="shared" si="281"/>
        <v>0</v>
      </c>
      <c r="AE439" s="2">
        <f t="shared" si="281"/>
        <v>0</v>
      </c>
      <c r="AF439" s="2">
        <f t="shared" si="281"/>
        <v>0</v>
      </c>
      <c r="AG439" s="2">
        <f t="shared" si="281"/>
        <v>0</v>
      </c>
      <c r="AH439" s="2">
        <f t="shared" si="281"/>
        <v>0</v>
      </c>
      <c r="AI439" s="2">
        <f t="shared" si="281"/>
        <v>0</v>
      </c>
      <c r="AJ439" s="29">
        <f t="shared" si="281"/>
        <v>0</v>
      </c>
      <c r="AK439" s="30">
        <f t="shared" si="274"/>
        <v>0</v>
      </c>
      <c r="AL439" s="34">
        <f t="shared" si="275"/>
        <v>0</v>
      </c>
      <c r="AM439" s="2">
        <f t="shared" si="276"/>
        <v>0</v>
      </c>
      <c r="AN439" s="2">
        <f t="shared" si="276"/>
        <v>0</v>
      </c>
      <c r="AO439" s="2">
        <f t="shared" si="276"/>
        <v>0</v>
      </c>
      <c r="AP439" s="2">
        <f t="shared" si="276"/>
        <v>0</v>
      </c>
      <c r="AQ439" s="2">
        <f t="shared" si="276"/>
        <v>0</v>
      </c>
      <c r="AR439" s="2">
        <f t="shared" si="276"/>
        <v>0</v>
      </c>
      <c r="AS439" s="2">
        <f t="shared" si="276"/>
        <v>0</v>
      </c>
      <c r="AT439" s="2">
        <f t="shared" si="276"/>
        <v>0</v>
      </c>
      <c r="AU439" s="2">
        <f t="shared" si="276"/>
        <v>0</v>
      </c>
      <c r="AV439" s="29">
        <f t="shared" si="276"/>
        <v>0</v>
      </c>
      <c r="AW439" s="30">
        <f t="shared" si="276"/>
        <v>0</v>
      </c>
      <c r="AX439" s="31">
        <f t="shared" si="276"/>
        <v>0</v>
      </c>
      <c r="AY439" s="38" t="str">
        <f t="shared" si="277"/>
        <v/>
      </c>
      <c r="AZ439" s="38" t="str">
        <f t="shared" si="278"/>
        <v/>
      </c>
      <c r="BA439" s="38" t="str">
        <f t="shared" si="278"/>
        <v/>
      </c>
      <c r="BB439" s="38" t="str">
        <f t="shared" si="278"/>
        <v/>
      </c>
      <c r="BC439" s="38" t="str">
        <f t="shared" si="279"/>
        <v/>
      </c>
      <c r="BD439" s="38" t="str">
        <f t="shared" si="279"/>
        <v/>
      </c>
      <c r="BE439" s="38" t="str">
        <f t="shared" si="279"/>
        <v/>
      </c>
      <c r="BF439" s="38" t="str">
        <f t="shared" si="279"/>
        <v/>
      </c>
      <c r="BG439" s="38" t="str">
        <f t="shared" si="279"/>
        <v/>
      </c>
      <c r="BH439" s="39" t="str">
        <f t="shared" si="279"/>
        <v/>
      </c>
      <c r="BI439" s="40" t="str">
        <f t="shared" si="279"/>
        <v/>
      </c>
      <c r="BJ439" s="40" t="str">
        <f t="shared" si="279"/>
        <v/>
      </c>
      <c r="BK439" s="146" t="str">
        <f t="shared" si="264"/>
        <v/>
      </c>
      <c r="BL439" s="96" t="str">
        <f t="shared" si="264"/>
        <v/>
      </c>
      <c r="BM439" s="96" t="str">
        <f t="shared" si="264"/>
        <v/>
      </c>
      <c r="BN439" s="96" t="str">
        <f t="shared" si="264"/>
        <v/>
      </c>
      <c r="BO439" s="147" t="str">
        <f t="shared" si="264"/>
        <v/>
      </c>
      <c r="BP439" s="146" t="str">
        <f t="shared" si="265"/>
        <v/>
      </c>
      <c r="BQ439" s="96" t="str">
        <f t="shared" si="265"/>
        <v/>
      </c>
      <c r="BR439" s="96" t="str">
        <f t="shared" si="265"/>
        <v/>
      </c>
      <c r="BS439" s="96" t="str">
        <f t="shared" si="265"/>
        <v/>
      </c>
      <c r="BT439" s="147" t="str">
        <f t="shared" si="265"/>
        <v/>
      </c>
      <c r="BU439" s="119" t="str">
        <f t="shared" si="280"/>
        <v/>
      </c>
      <c r="BV439" s="121" t="str">
        <f t="shared" si="280"/>
        <v/>
      </c>
      <c r="BW439" s="121" t="str">
        <f t="shared" si="280"/>
        <v/>
      </c>
      <c r="BX439" s="120" t="str">
        <f t="shared" si="280"/>
        <v/>
      </c>
      <c r="BY439" s="121" t="str">
        <f t="shared" si="280"/>
        <v/>
      </c>
      <c r="BZ439" s="96"/>
      <c r="CA439" s="96"/>
    </row>
    <row r="440" spans="1:79" hidden="1" outlineLevel="1" x14ac:dyDescent="0.2">
      <c r="F440" s="73" t="s">
        <v>105</v>
      </c>
      <c r="G440" s="60"/>
      <c r="H440" s="28">
        <f>SUMIF($E$14:$E$377,$F440,H$14:H$377)</f>
        <v>0</v>
      </c>
      <c r="I440" s="138">
        <f t="shared" si="270"/>
        <v>0</v>
      </c>
      <c r="J440" s="138">
        <f t="shared" si="270"/>
        <v>0</v>
      </c>
      <c r="K440" s="2">
        <f t="shared" si="270"/>
        <v>0</v>
      </c>
      <c r="L440" s="2">
        <f t="shared" si="270"/>
        <v>0</v>
      </c>
      <c r="M440" s="2">
        <f t="shared" si="270"/>
        <v>0</v>
      </c>
      <c r="N440" s="2">
        <f t="shared" si="270"/>
        <v>0</v>
      </c>
      <c r="O440" s="2">
        <f t="shared" si="270"/>
        <v>0</v>
      </c>
      <c r="P440" s="2">
        <f t="shared" si="270"/>
        <v>0</v>
      </c>
      <c r="Q440" s="29">
        <f t="shared" si="270"/>
        <v>0</v>
      </c>
      <c r="R440" s="30">
        <f t="shared" si="271"/>
        <v>0</v>
      </c>
      <c r="S440" s="34">
        <f t="shared" si="272"/>
        <v>0</v>
      </c>
      <c r="T440" s="3"/>
      <c r="Y440" s="73" t="s">
        <v>105</v>
      </c>
      <c r="Z440" s="60"/>
      <c r="AA440" s="2">
        <f>SUMIF($H$273:$H$279,"&lt;&gt;0",AA$273:AA$279)</f>
        <v>0</v>
      </c>
      <c r="AB440" s="2">
        <f t="shared" ref="AB440:AJ440" si="282">SUMIF($R$273:$R$279,"&lt;&gt;0",AB$273:AB$279)</f>
        <v>0</v>
      </c>
      <c r="AC440" s="2">
        <f t="shared" si="282"/>
        <v>0</v>
      </c>
      <c r="AD440" s="2">
        <f t="shared" si="282"/>
        <v>0</v>
      </c>
      <c r="AE440" s="2">
        <f t="shared" si="282"/>
        <v>0</v>
      </c>
      <c r="AF440" s="2">
        <f t="shared" si="282"/>
        <v>0</v>
      </c>
      <c r="AG440" s="2">
        <f t="shared" si="282"/>
        <v>0</v>
      </c>
      <c r="AH440" s="2">
        <f t="shared" si="282"/>
        <v>0</v>
      </c>
      <c r="AI440" s="2">
        <f t="shared" si="282"/>
        <v>0</v>
      </c>
      <c r="AJ440" s="29">
        <f t="shared" si="282"/>
        <v>0</v>
      </c>
      <c r="AK440" s="30">
        <f t="shared" si="274"/>
        <v>0</v>
      </c>
      <c r="AL440" s="34">
        <f t="shared" si="275"/>
        <v>0</v>
      </c>
      <c r="AM440" s="2">
        <f t="shared" si="276"/>
        <v>0</v>
      </c>
      <c r="AN440" s="2">
        <f t="shared" si="276"/>
        <v>0</v>
      </c>
      <c r="AO440" s="2">
        <f t="shared" si="276"/>
        <v>0</v>
      </c>
      <c r="AP440" s="2">
        <f t="shared" si="276"/>
        <v>0</v>
      </c>
      <c r="AQ440" s="2">
        <f t="shared" si="276"/>
        <v>0</v>
      </c>
      <c r="AR440" s="2">
        <f t="shared" si="276"/>
        <v>0</v>
      </c>
      <c r="AS440" s="2">
        <f t="shared" si="276"/>
        <v>0</v>
      </c>
      <c r="AT440" s="2">
        <f t="shared" si="276"/>
        <v>0</v>
      </c>
      <c r="AU440" s="2">
        <f t="shared" si="276"/>
        <v>0</v>
      </c>
      <c r="AV440" s="29">
        <f t="shared" si="276"/>
        <v>0</v>
      </c>
      <c r="AW440" s="30">
        <f t="shared" si="276"/>
        <v>0</v>
      </c>
      <c r="AX440" s="31">
        <f t="shared" si="276"/>
        <v>0</v>
      </c>
      <c r="AY440" s="38" t="str">
        <f t="shared" si="277"/>
        <v/>
      </c>
      <c r="AZ440" s="38" t="str">
        <f t="shared" si="278"/>
        <v/>
      </c>
      <c r="BA440" s="38" t="str">
        <f t="shared" si="278"/>
        <v/>
      </c>
      <c r="BB440" s="38" t="str">
        <f t="shared" si="278"/>
        <v/>
      </c>
      <c r="BC440" s="38" t="str">
        <f t="shared" si="279"/>
        <v/>
      </c>
      <c r="BD440" s="38" t="str">
        <f t="shared" si="279"/>
        <v/>
      </c>
      <c r="BE440" s="38" t="str">
        <f t="shared" si="279"/>
        <v/>
      </c>
      <c r="BF440" s="38" t="str">
        <f t="shared" si="279"/>
        <v/>
      </c>
      <c r="BG440" s="38" t="str">
        <f t="shared" si="279"/>
        <v/>
      </c>
      <c r="BH440" s="39" t="str">
        <f t="shared" si="279"/>
        <v/>
      </c>
      <c r="BI440" s="40" t="str">
        <f t="shared" si="279"/>
        <v/>
      </c>
      <c r="BJ440" s="40" t="str">
        <f t="shared" si="279"/>
        <v/>
      </c>
      <c r="BK440" s="146" t="str">
        <f t="shared" si="264"/>
        <v/>
      </c>
      <c r="BL440" s="96" t="str">
        <f t="shared" si="264"/>
        <v/>
      </c>
      <c r="BM440" s="96" t="str">
        <f t="shared" si="264"/>
        <v/>
      </c>
      <c r="BN440" s="96" t="str">
        <f t="shared" si="264"/>
        <v/>
      </c>
      <c r="BO440" s="147" t="str">
        <f t="shared" si="264"/>
        <v/>
      </c>
      <c r="BP440" s="146" t="str">
        <f t="shared" si="265"/>
        <v/>
      </c>
      <c r="BQ440" s="96" t="str">
        <f t="shared" si="265"/>
        <v/>
      </c>
      <c r="BR440" s="96" t="str">
        <f t="shared" si="265"/>
        <v/>
      </c>
      <c r="BS440" s="96" t="str">
        <f t="shared" si="265"/>
        <v/>
      </c>
      <c r="BT440" s="147" t="str">
        <f t="shared" si="265"/>
        <v/>
      </c>
      <c r="BU440" s="119" t="str">
        <f t="shared" si="280"/>
        <v/>
      </c>
      <c r="BV440" s="121" t="str">
        <f t="shared" si="280"/>
        <v/>
      </c>
      <c r="BW440" s="121" t="str">
        <f t="shared" si="280"/>
        <v/>
      </c>
      <c r="BX440" s="120" t="str">
        <f t="shared" si="280"/>
        <v/>
      </c>
      <c r="BY440" s="121" t="str">
        <f t="shared" si="280"/>
        <v/>
      </c>
      <c r="BZ440" s="96"/>
      <c r="CA440" s="96"/>
    </row>
    <row r="441" spans="1:79" ht="13.5" hidden="1" outlineLevel="1" thickBot="1" x14ac:dyDescent="0.25">
      <c r="F441" s="78" t="s">
        <v>106</v>
      </c>
      <c r="G441" s="61"/>
      <c r="H441" s="43">
        <f>SUMIF($E$14:$E$377,$F441,H$14:H$377)</f>
        <v>0</v>
      </c>
      <c r="I441" s="44">
        <f t="shared" si="270"/>
        <v>0</v>
      </c>
      <c r="J441" s="44">
        <f t="shared" si="270"/>
        <v>0</v>
      </c>
      <c r="K441" s="44">
        <f t="shared" si="270"/>
        <v>0</v>
      </c>
      <c r="L441" s="44">
        <f t="shared" si="270"/>
        <v>0</v>
      </c>
      <c r="M441" s="44">
        <f t="shared" si="270"/>
        <v>0</v>
      </c>
      <c r="N441" s="44">
        <f t="shared" si="270"/>
        <v>0</v>
      </c>
      <c r="O441" s="44">
        <f t="shared" si="270"/>
        <v>0</v>
      </c>
      <c r="P441" s="44">
        <f t="shared" si="270"/>
        <v>0</v>
      </c>
      <c r="Q441" s="45">
        <f t="shared" si="270"/>
        <v>0</v>
      </c>
      <c r="R441" s="46">
        <f t="shared" si="271"/>
        <v>0</v>
      </c>
      <c r="S441" s="51">
        <f t="shared" si="272"/>
        <v>0</v>
      </c>
      <c r="T441" s="3"/>
      <c r="U441" s="42"/>
      <c r="V441" s="42"/>
      <c r="W441" s="42"/>
      <c r="X441" s="42"/>
      <c r="Y441" s="78" t="s">
        <v>106</v>
      </c>
      <c r="Z441" s="61"/>
      <c r="AA441" s="44">
        <f>SUMIF($H$280:$H$286,"&lt;&gt;0",AA$280:AA$286)</f>
        <v>0</v>
      </c>
      <c r="AB441" s="44">
        <f t="shared" ref="AB441:AJ441" si="283">SUMIF($R$280:$R$286,"&lt;&gt;0",AB$280:AB$286)</f>
        <v>0</v>
      </c>
      <c r="AC441" s="44">
        <f t="shared" si="283"/>
        <v>0</v>
      </c>
      <c r="AD441" s="44">
        <f t="shared" si="283"/>
        <v>0</v>
      </c>
      <c r="AE441" s="44">
        <f t="shared" si="283"/>
        <v>0</v>
      </c>
      <c r="AF441" s="44">
        <f t="shared" si="283"/>
        <v>0</v>
      </c>
      <c r="AG441" s="44">
        <f t="shared" si="283"/>
        <v>0</v>
      </c>
      <c r="AH441" s="44">
        <f t="shared" si="283"/>
        <v>0</v>
      </c>
      <c r="AI441" s="44">
        <f t="shared" si="283"/>
        <v>0</v>
      </c>
      <c r="AJ441" s="45">
        <f t="shared" si="283"/>
        <v>0</v>
      </c>
      <c r="AK441" s="46">
        <f t="shared" si="274"/>
        <v>0</v>
      </c>
      <c r="AL441" s="51">
        <f t="shared" si="275"/>
        <v>0</v>
      </c>
      <c r="AM441" s="44">
        <f t="shared" si="276"/>
        <v>0</v>
      </c>
      <c r="AN441" s="44">
        <f t="shared" si="276"/>
        <v>0</v>
      </c>
      <c r="AO441" s="44">
        <f t="shared" si="276"/>
        <v>0</v>
      </c>
      <c r="AP441" s="44">
        <f t="shared" si="276"/>
        <v>0</v>
      </c>
      <c r="AQ441" s="44">
        <f t="shared" si="276"/>
        <v>0</v>
      </c>
      <c r="AR441" s="44">
        <f t="shared" si="276"/>
        <v>0</v>
      </c>
      <c r="AS441" s="44">
        <f t="shared" si="276"/>
        <v>0</v>
      </c>
      <c r="AT441" s="44">
        <f t="shared" si="276"/>
        <v>0</v>
      </c>
      <c r="AU441" s="44">
        <f t="shared" si="276"/>
        <v>0</v>
      </c>
      <c r="AV441" s="45">
        <f t="shared" si="276"/>
        <v>0</v>
      </c>
      <c r="AW441" s="46">
        <f t="shared" si="276"/>
        <v>0</v>
      </c>
      <c r="AX441" s="47">
        <f t="shared" si="276"/>
        <v>0</v>
      </c>
      <c r="AY441" s="56" t="str">
        <f t="shared" si="277"/>
        <v/>
      </c>
      <c r="AZ441" s="56" t="str">
        <f t="shared" si="278"/>
        <v/>
      </c>
      <c r="BA441" s="56" t="str">
        <f t="shared" si="278"/>
        <v/>
      </c>
      <c r="BB441" s="56" t="str">
        <f t="shared" si="278"/>
        <v/>
      </c>
      <c r="BC441" s="56" t="str">
        <f t="shared" si="279"/>
        <v/>
      </c>
      <c r="BD441" s="56" t="str">
        <f t="shared" si="279"/>
        <v/>
      </c>
      <c r="BE441" s="56" t="str">
        <f t="shared" si="279"/>
        <v/>
      </c>
      <c r="BF441" s="56" t="str">
        <f t="shared" si="279"/>
        <v/>
      </c>
      <c r="BG441" s="56" t="str">
        <f t="shared" si="279"/>
        <v/>
      </c>
      <c r="BH441" s="57" t="str">
        <f t="shared" si="279"/>
        <v/>
      </c>
      <c r="BI441" s="58" t="str">
        <f t="shared" si="279"/>
        <v/>
      </c>
      <c r="BJ441" s="58" t="str">
        <f t="shared" si="279"/>
        <v/>
      </c>
      <c r="BK441" s="149" t="str">
        <f t="shared" si="264"/>
        <v/>
      </c>
      <c r="BL441" s="150" t="str">
        <f t="shared" si="264"/>
        <v/>
      </c>
      <c r="BM441" s="150" t="str">
        <f t="shared" si="264"/>
        <v/>
      </c>
      <c r="BN441" s="150" t="str">
        <f t="shared" si="264"/>
        <v/>
      </c>
      <c r="BO441" s="151" t="str">
        <f t="shared" si="264"/>
        <v/>
      </c>
      <c r="BP441" s="149" t="str">
        <f t="shared" si="265"/>
        <v/>
      </c>
      <c r="BQ441" s="150" t="str">
        <f t="shared" si="265"/>
        <v/>
      </c>
      <c r="BR441" s="150" t="str">
        <f t="shared" si="265"/>
        <v/>
      </c>
      <c r="BS441" s="150" t="str">
        <f t="shared" si="265"/>
        <v/>
      </c>
      <c r="BT441" s="151" t="str">
        <f t="shared" si="265"/>
        <v/>
      </c>
      <c r="BU441" s="122" t="str">
        <f t="shared" si="280"/>
        <v/>
      </c>
      <c r="BV441" s="124" t="str">
        <f t="shared" si="280"/>
        <v/>
      </c>
      <c r="BW441" s="124" t="str">
        <f t="shared" si="280"/>
        <v/>
      </c>
      <c r="BX441" s="123" t="str">
        <f t="shared" si="280"/>
        <v/>
      </c>
      <c r="BY441" s="124" t="str">
        <f t="shared" si="280"/>
        <v/>
      </c>
      <c r="BZ441" s="96"/>
      <c r="CA441" s="96"/>
    </row>
    <row r="442" spans="1:79" hidden="1" outlineLevel="1" x14ac:dyDescent="0.2">
      <c r="A442" t="s">
        <v>46</v>
      </c>
      <c r="B442" t="s">
        <v>46</v>
      </c>
      <c r="C442" t="s">
        <v>107</v>
      </c>
      <c r="D442" t="s">
        <v>107</v>
      </c>
      <c r="F442" s="83" t="s">
        <v>108</v>
      </c>
      <c r="G442" s="60"/>
      <c r="H442" s="32">
        <f t="shared" ref="H442:Q442" si="284">SUM(H438:H441)</f>
        <v>0</v>
      </c>
      <c r="I442" s="5">
        <f>SUM(I438:I441)</f>
        <v>0</v>
      </c>
      <c r="J442" s="5">
        <f>SUM(J438:J441)</f>
        <v>0</v>
      </c>
      <c r="K442" s="5">
        <f t="shared" si="284"/>
        <v>0</v>
      </c>
      <c r="L442" s="5">
        <f t="shared" si="284"/>
        <v>0</v>
      </c>
      <c r="M442" s="5">
        <f t="shared" si="284"/>
        <v>0</v>
      </c>
      <c r="N442" s="5">
        <f>SUM(N438:N441)</f>
        <v>0</v>
      </c>
      <c r="O442" s="5">
        <f>SUM(O438:O441)</f>
        <v>0</v>
      </c>
      <c r="P442" s="5">
        <f t="shared" si="284"/>
        <v>0</v>
      </c>
      <c r="Q442" s="33">
        <f t="shared" si="284"/>
        <v>0</v>
      </c>
      <c r="R442" s="74">
        <f t="shared" si="271"/>
        <v>0</v>
      </c>
      <c r="S442" s="34">
        <f t="shared" si="272"/>
        <v>0</v>
      </c>
      <c r="T442" s="3" t="s">
        <v>49</v>
      </c>
      <c r="U442" t="s">
        <v>49</v>
      </c>
      <c r="V442" t="s">
        <v>107</v>
      </c>
      <c r="W442" t="s">
        <v>107</v>
      </c>
      <c r="Y442" s="83" t="s">
        <v>108</v>
      </c>
      <c r="Z442" s="60"/>
      <c r="AA442" s="5">
        <f t="shared" ref="AA442:AJ442" si="285">SUM(AA438:AA441)</f>
        <v>0</v>
      </c>
      <c r="AB442" s="5">
        <f>SUM(AB438:AB441)</f>
        <v>0</v>
      </c>
      <c r="AC442" s="5">
        <f>SUM(AC438:AC441)</f>
        <v>0</v>
      </c>
      <c r="AD442" s="5">
        <f t="shared" si="285"/>
        <v>0</v>
      </c>
      <c r="AE442" s="5">
        <f t="shared" si="285"/>
        <v>0</v>
      </c>
      <c r="AF442" s="5">
        <f t="shared" si="285"/>
        <v>0</v>
      </c>
      <c r="AG442" s="5">
        <f>SUM(AG438:AG441)</f>
        <v>0</v>
      </c>
      <c r="AH442" s="5">
        <f>SUM(AH438:AH441)</f>
        <v>0</v>
      </c>
      <c r="AI442" s="5">
        <f t="shared" si="285"/>
        <v>0</v>
      </c>
      <c r="AJ442" s="33">
        <f t="shared" si="285"/>
        <v>0</v>
      </c>
      <c r="AK442" s="74">
        <f t="shared" si="274"/>
        <v>0</v>
      </c>
      <c r="AL442" s="34">
        <f t="shared" si="275"/>
        <v>0</v>
      </c>
      <c r="AM442" s="2">
        <f t="shared" si="276"/>
        <v>0</v>
      </c>
      <c r="AN442" s="2">
        <f t="shared" si="276"/>
        <v>0</v>
      </c>
      <c r="AO442" s="2">
        <f t="shared" si="276"/>
        <v>0</v>
      </c>
      <c r="AP442" s="2">
        <f t="shared" si="276"/>
        <v>0</v>
      </c>
      <c r="AQ442" s="2">
        <f t="shared" si="276"/>
        <v>0</v>
      </c>
      <c r="AR442" s="2">
        <f t="shared" si="276"/>
        <v>0</v>
      </c>
      <c r="AS442" s="2">
        <f t="shared" si="276"/>
        <v>0</v>
      </c>
      <c r="AT442" s="2">
        <f t="shared" si="276"/>
        <v>0</v>
      </c>
      <c r="AU442" s="2">
        <f t="shared" si="276"/>
        <v>0</v>
      </c>
      <c r="AV442" s="29">
        <f t="shared" si="276"/>
        <v>0</v>
      </c>
      <c r="AW442" s="74">
        <f t="shared" si="276"/>
        <v>0</v>
      </c>
      <c r="AX442" s="31">
        <f t="shared" si="276"/>
        <v>0</v>
      </c>
      <c r="AY442" s="38" t="str">
        <f t="shared" si="277"/>
        <v/>
      </c>
      <c r="AZ442" s="38" t="str">
        <f t="shared" si="278"/>
        <v/>
      </c>
      <c r="BA442" s="38" t="str">
        <f t="shared" si="278"/>
        <v/>
      </c>
      <c r="BB442" s="38" t="str">
        <f t="shared" si="278"/>
        <v/>
      </c>
      <c r="BC442" s="38" t="str">
        <f t="shared" si="279"/>
        <v/>
      </c>
      <c r="BD442" s="38" t="str">
        <f t="shared" si="279"/>
        <v/>
      </c>
      <c r="BE442" s="38" t="str">
        <f t="shared" si="279"/>
        <v/>
      </c>
      <c r="BF442" s="38" t="str">
        <f t="shared" si="279"/>
        <v/>
      </c>
      <c r="BG442" s="38" t="str">
        <f t="shared" si="279"/>
        <v/>
      </c>
      <c r="BH442" s="39" t="str">
        <f t="shared" si="279"/>
        <v/>
      </c>
      <c r="BI442" s="40" t="str">
        <f t="shared" si="279"/>
        <v/>
      </c>
      <c r="BJ442" s="40" t="str">
        <f t="shared" si="279"/>
        <v/>
      </c>
      <c r="BK442" s="146" t="str">
        <f t="shared" si="264"/>
        <v/>
      </c>
      <c r="BL442" s="96" t="str">
        <f t="shared" si="264"/>
        <v/>
      </c>
      <c r="BM442" s="96" t="str">
        <f t="shared" si="264"/>
        <v/>
      </c>
      <c r="BN442" s="96" t="str">
        <f t="shared" si="264"/>
        <v/>
      </c>
      <c r="BO442" s="147" t="str">
        <f t="shared" si="264"/>
        <v/>
      </c>
      <c r="BP442" s="141" t="str">
        <f t="shared" si="265"/>
        <v/>
      </c>
      <c r="BQ442" s="142" t="str">
        <f t="shared" si="265"/>
        <v/>
      </c>
      <c r="BR442" s="142" t="str">
        <f t="shared" si="265"/>
        <v/>
      </c>
      <c r="BS442" s="142" t="str">
        <f t="shared" si="265"/>
        <v/>
      </c>
      <c r="BT442" s="143" t="str">
        <f t="shared" si="265"/>
        <v/>
      </c>
      <c r="BU442" s="119" t="str">
        <f t="shared" si="280"/>
        <v/>
      </c>
      <c r="BV442" s="121" t="str">
        <f t="shared" si="280"/>
        <v/>
      </c>
      <c r="BW442" s="121" t="str">
        <f t="shared" si="280"/>
        <v/>
      </c>
      <c r="BX442" s="120" t="str">
        <f t="shared" si="280"/>
        <v/>
      </c>
      <c r="BY442" s="121" t="str">
        <f t="shared" si="280"/>
        <v/>
      </c>
      <c r="CA442" s="96"/>
    </row>
    <row r="443" spans="1:79" ht="13.5" hidden="1" outlineLevel="1" thickBot="1" x14ac:dyDescent="0.25">
      <c r="A443" t="s">
        <v>46</v>
      </c>
      <c r="B443" t="s">
        <v>46</v>
      </c>
      <c r="C443" t="s">
        <v>107</v>
      </c>
      <c r="D443" t="s">
        <v>107</v>
      </c>
      <c r="F443" s="78" t="s">
        <v>109</v>
      </c>
      <c r="G443" s="61"/>
      <c r="H443" s="48">
        <f>SUMIFS(H$7:H$377,$B$7:$B$377,$B443,$D$7:$D$377,$D443)</f>
        <v>0</v>
      </c>
      <c r="I443" s="49">
        <f t="shared" ref="I443:Q443" si="286">SUMIFS(I$7:I$377,$B$7:$B$377,$B443,$D$7:$D$377,$D443)</f>
        <v>0</v>
      </c>
      <c r="J443" s="49">
        <f t="shared" si="286"/>
        <v>0</v>
      </c>
      <c r="K443" s="49">
        <f t="shared" si="286"/>
        <v>0</v>
      </c>
      <c r="L443" s="49">
        <f t="shared" si="286"/>
        <v>0</v>
      </c>
      <c r="M443" s="49">
        <f t="shared" si="286"/>
        <v>0</v>
      </c>
      <c r="N443" s="49">
        <f t="shared" si="286"/>
        <v>0</v>
      </c>
      <c r="O443" s="49">
        <f t="shared" si="286"/>
        <v>0</v>
      </c>
      <c r="P443" s="49">
        <f t="shared" si="286"/>
        <v>0</v>
      </c>
      <c r="Q443" s="50">
        <f t="shared" si="286"/>
        <v>0</v>
      </c>
      <c r="R443" s="79">
        <f t="shared" si="271"/>
        <v>0</v>
      </c>
      <c r="S443" s="51">
        <f t="shared" si="272"/>
        <v>0</v>
      </c>
      <c r="T443" s="3" t="s">
        <v>49</v>
      </c>
      <c r="U443" s="42" t="s">
        <v>49</v>
      </c>
      <c r="V443" s="42" t="s">
        <v>107</v>
      </c>
      <c r="W443" s="42" t="s">
        <v>107</v>
      </c>
      <c r="X443" s="42"/>
      <c r="Y443" s="78" t="s">
        <v>109</v>
      </c>
      <c r="Z443" s="61"/>
      <c r="AA443" s="49">
        <f>SUMIFS(AA$14:AA$377,$H$14:$H$377,"&lt;&gt;0",$W$14:$W$377,"09 Sep")</f>
        <v>0</v>
      </c>
      <c r="AB443" s="49">
        <f t="shared" ref="AB443:AJ443" si="287">SUMIFS(AB$14:AB$377,$R$14:$R$377,"&lt;&gt;0",$W$14:$W$377,"09 Sep")</f>
        <v>0</v>
      </c>
      <c r="AC443" s="49">
        <f t="shared" si="287"/>
        <v>0</v>
      </c>
      <c r="AD443" s="49">
        <f t="shared" si="287"/>
        <v>0</v>
      </c>
      <c r="AE443" s="49">
        <f t="shared" si="287"/>
        <v>0</v>
      </c>
      <c r="AF443" s="49">
        <f t="shared" si="287"/>
        <v>0</v>
      </c>
      <c r="AG443" s="49">
        <f t="shared" si="287"/>
        <v>0</v>
      </c>
      <c r="AH443" s="49">
        <f t="shared" si="287"/>
        <v>0</v>
      </c>
      <c r="AI443" s="49">
        <f t="shared" si="287"/>
        <v>0</v>
      </c>
      <c r="AJ443" s="50">
        <f t="shared" si="287"/>
        <v>0</v>
      </c>
      <c r="AK443" s="79">
        <f t="shared" si="274"/>
        <v>0</v>
      </c>
      <c r="AL443" s="51">
        <f t="shared" si="275"/>
        <v>0</v>
      </c>
      <c r="AM443" s="44">
        <f t="shared" si="276"/>
        <v>0</v>
      </c>
      <c r="AN443" s="44">
        <f t="shared" si="276"/>
        <v>0</v>
      </c>
      <c r="AO443" s="44">
        <f t="shared" si="276"/>
        <v>0</v>
      </c>
      <c r="AP443" s="44">
        <f t="shared" si="276"/>
        <v>0</v>
      </c>
      <c r="AQ443" s="44">
        <f t="shared" si="276"/>
        <v>0</v>
      </c>
      <c r="AR443" s="44">
        <f t="shared" si="276"/>
        <v>0</v>
      </c>
      <c r="AS443" s="44">
        <f t="shared" si="276"/>
        <v>0</v>
      </c>
      <c r="AT443" s="44">
        <f t="shared" si="276"/>
        <v>0</v>
      </c>
      <c r="AU443" s="44">
        <f t="shared" si="276"/>
        <v>0</v>
      </c>
      <c r="AV443" s="45">
        <f t="shared" si="276"/>
        <v>0</v>
      </c>
      <c r="AW443" s="79">
        <f t="shared" si="276"/>
        <v>0</v>
      </c>
      <c r="AX443" s="47">
        <f t="shared" si="276"/>
        <v>0</v>
      </c>
      <c r="AY443" s="56" t="str">
        <f t="shared" si="277"/>
        <v/>
      </c>
      <c r="AZ443" s="56" t="str">
        <f t="shared" si="278"/>
        <v/>
      </c>
      <c r="BA443" s="56" t="str">
        <f t="shared" si="278"/>
        <v/>
      </c>
      <c r="BB443" s="56" t="str">
        <f t="shared" si="278"/>
        <v/>
      </c>
      <c r="BC443" s="56" t="str">
        <f t="shared" si="279"/>
        <v/>
      </c>
      <c r="BD443" s="56" t="str">
        <f t="shared" si="279"/>
        <v/>
      </c>
      <c r="BE443" s="56" t="str">
        <f t="shared" si="279"/>
        <v/>
      </c>
      <c r="BF443" s="56" t="str">
        <f t="shared" si="279"/>
        <v/>
      </c>
      <c r="BG443" s="56" t="str">
        <f t="shared" si="279"/>
        <v/>
      </c>
      <c r="BH443" s="57" t="str">
        <f t="shared" si="279"/>
        <v/>
      </c>
      <c r="BI443" s="58" t="str">
        <f t="shared" si="279"/>
        <v/>
      </c>
      <c r="BJ443" s="58" t="str">
        <f t="shared" si="279"/>
        <v/>
      </c>
      <c r="BK443" s="149" t="str">
        <f t="shared" si="264"/>
        <v/>
      </c>
      <c r="BL443" s="150" t="str">
        <f t="shared" si="264"/>
        <v/>
      </c>
      <c r="BM443" s="150" t="str">
        <f t="shared" si="264"/>
        <v/>
      </c>
      <c r="BN443" s="150" t="str">
        <f t="shared" si="264"/>
        <v/>
      </c>
      <c r="BO443" s="151" t="str">
        <f t="shared" si="264"/>
        <v/>
      </c>
      <c r="BP443" s="149" t="str">
        <f t="shared" si="265"/>
        <v/>
      </c>
      <c r="BQ443" s="150" t="str">
        <f t="shared" si="265"/>
        <v/>
      </c>
      <c r="BR443" s="150" t="str">
        <f t="shared" si="265"/>
        <v/>
      </c>
      <c r="BS443" s="150" t="str">
        <f t="shared" si="265"/>
        <v/>
      </c>
      <c r="BT443" s="151" t="str">
        <f t="shared" si="265"/>
        <v/>
      </c>
      <c r="BU443" s="122" t="str">
        <f t="shared" si="280"/>
        <v/>
      </c>
      <c r="BV443" s="124" t="str">
        <f t="shared" si="280"/>
        <v/>
      </c>
      <c r="BW443" s="124" t="str">
        <f t="shared" si="280"/>
        <v/>
      </c>
      <c r="BX443" s="123" t="str">
        <f t="shared" si="280"/>
        <v/>
      </c>
      <c r="BY443" s="124" t="str">
        <f t="shared" si="280"/>
        <v/>
      </c>
      <c r="CA443" s="96"/>
    </row>
    <row r="444" spans="1:79" hidden="1" outlineLevel="1" x14ac:dyDescent="0.2">
      <c r="R444" s="1"/>
      <c r="T444" s="3"/>
      <c r="AK444" s="1"/>
      <c r="AW444" s="1"/>
      <c r="BI444" s="1"/>
      <c r="BK444" s="96" t="str">
        <f t="shared" si="264"/>
        <v/>
      </c>
      <c r="BL444" s="96" t="str">
        <f t="shared" si="264"/>
        <v/>
      </c>
      <c r="BM444" s="96" t="str">
        <f t="shared" si="264"/>
        <v/>
      </c>
      <c r="BN444" s="96" t="str">
        <f t="shared" si="264"/>
        <v/>
      </c>
      <c r="BO444" s="96" t="str">
        <f t="shared" si="264"/>
        <v/>
      </c>
      <c r="BP444" s="96" t="str">
        <f t="shared" si="265"/>
        <v/>
      </c>
      <c r="BQ444" s="96" t="str">
        <f t="shared" si="265"/>
        <v/>
      </c>
      <c r="BR444" s="96" t="str">
        <f t="shared" si="265"/>
        <v/>
      </c>
      <c r="BS444" s="96" t="str">
        <f t="shared" si="265"/>
        <v/>
      </c>
      <c r="BT444" s="96" t="str">
        <f t="shared" si="265"/>
        <v/>
      </c>
      <c r="CA444" s="96"/>
    </row>
    <row r="445" spans="1:79" hidden="1" outlineLevel="1" x14ac:dyDescent="0.2">
      <c r="F445" s="62" t="s">
        <v>110</v>
      </c>
      <c r="G445" s="63"/>
      <c r="H445" s="64">
        <f>SUMIF($E$14:$E$377,$F445,$H$14:$H$377)</f>
        <v>0</v>
      </c>
      <c r="I445" s="65">
        <f t="shared" ref="I445:Q448" si="288">SUMIF($E$14:$E$377,$F445,I$14:I$377)</f>
        <v>0</v>
      </c>
      <c r="J445" s="65">
        <f t="shared" si="288"/>
        <v>0</v>
      </c>
      <c r="K445" s="65">
        <f t="shared" si="288"/>
        <v>0</v>
      </c>
      <c r="L445" s="65">
        <f t="shared" si="288"/>
        <v>0</v>
      </c>
      <c r="M445" s="65">
        <f t="shared" si="288"/>
        <v>0</v>
      </c>
      <c r="N445" s="65">
        <f t="shared" si="288"/>
        <v>0</v>
      </c>
      <c r="O445" s="65">
        <f t="shared" si="288"/>
        <v>0</v>
      </c>
      <c r="P445" s="65">
        <f t="shared" si="288"/>
        <v>0</v>
      </c>
      <c r="Q445" s="86">
        <f t="shared" si="288"/>
        <v>0</v>
      </c>
      <c r="R445" s="69">
        <f t="shared" ref="R445:R450" si="289">SUM(I445:L445)</f>
        <v>0</v>
      </c>
      <c r="S445" s="66">
        <f t="shared" ref="S445:S450" si="290">SUM(N445:Q445)</f>
        <v>0</v>
      </c>
      <c r="T445" s="3"/>
      <c r="U445" s="67"/>
      <c r="V445" s="67"/>
      <c r="W445" s="67"/>
      <c r="X445" s="67"/>
      <c r="Y445" s="62" t="s">
        <v>110</v>
      </c>
      <c r="Z445" s="63"/>
      <c r="AA445" s="65">
        <f>SUMIF($H$287:$H$293,"&lt;&gt;0",AA$287:AA$293)</f>
        <v>0</v>
      </c>
      <c r="AB445" s="65">
        <f t="shared" ref="AB445:AJ445" si="291">SUMIF($R$287:$R$293,"&lt;&gt;0",AB$287:AB$293)</f>
        <v>0</v>
      </c>
      <c r="AC445" s="65">
        <f t="shared" si="291"/>
        <v>0</v>
      </c>
      <c r="AD445" s="65">
        <f t="shared" si="291"/>
        <v>0</v>
      </c>
      <c r="AE445" s="65">
        <f t="shared" si="291"/>
        <v>0</v>
      </c>
      <c r="AF445" s="65">
        <f t="shared" si="291"/>
        <v>0</v>
      </c>
      <c r="AG445" s="65">
        <f t="shared" si="291"/>
        <v>0</v>
      </c>
      <c r="AH445" s="65">
        <f t="shared" si="291"/>
        <v>0</v>
      </c>
      <c r="AI445" s="65">
        <f t="shared" si="291"/>
        <v>0</v>
      </c>
      <c r="AJ445" s="86">
        <f t="shared" si="291"/>
        <v>0</v>
      </c>
      <c r="AK445" s="69">
        <f t="shared" ref="AK445:AK450" si="292">SUM(AB445:AE445)</f>
        <v>0</v>
      </c>
      <c r="AL445" s="66">
        <f t="shared" ref="AL445:AL450" si="293">SUM(AG445:AJ445)</f>
        <v>0</v>
      </c>
      <c r="AM445" s="65">
        <f t="shared" ref="AM445:AV450" si="294">+H445-AA445</f>
        <v>0</v>
      </c>
      <c r="AN445" s="65">
        <f t="shared" si="294"/>
        <v>0</v>
      </c>
      <c r="AO445" s="65">
        <f t="shared" si="294"/>
        <v>0</v>
      </c>
      <c r="AP445" s="65">
        <f t="shared" si="294"/>
        <v>0</v>
      </c>
      <c r="AQ445" s="65">
        <f t="shared" si="294"/>
        <v>0</v>
      </c>
      <c r="AR445" s="65">
        <f t="shared" si="294"/>
        <v>0</v>
      </c>
      <c r="AS445" s="65">
        <f t="shared" si="294"/>
        <v>0</v>
      </c>
      <c r="AT445" s="65">
        <f t="shared" si="294"/>
        <v>0</v>
      </c>
      <c r="AU445" s="65">
        <f t="shared" si="294"/>
        <v>0</v>
      </c>
      <c r="AV445" s="86">
        <f t="shared" si="294"/>
        <v>0</v>
      </c>
      <c r="AW445" s="69">
        <f t="shared" si="276"/>
        <v>0</v>
      </c>
      <c r="AX445" s="87">
        <f t="shared" si="276"/>
        <v>0</v>
      </c>
      <c r="AY445" s="70" t="str">
        <f t="shared" ref="AY445:AY450" si="295">IFERROR(AM445/AA445,"")</f>
        <v/>
      </c>
      <c r="AZ445" s="70" t="str">
        <f t="shared" ref="AZ445:BB450" si="296">IFERROR(AL445/AB445,"")</f>
        <v/>
      </c>
      <c r="BA445" s="70" t="str">
        <f t="shared" si="296"/>
        <v/>
      </c>
      <c r="BB445" s="70" t="str">
        <f t="shared" si="296"/>
        <v/>
      </c>
      <c r="BC445" s="70" t="str">
        <f t="shared" ref="BC445:BJ450" si="297">IFERROR(AQ445/AE445,"")</f>
        <v/>
      </c>
      <c r="BD445" s="70" t="str">
        <f t="shared" si="297"/>
        <v/>
      </c>
      <c r="BE445" s="70" t="str">
        <f t="shared" si="297"/>
        <v/>
      </c>
      <c r="BF445" s="70" t="str">
        <f t="shared" si="297"/>
        <v/>
      </c>
      <c r="BG445" s="70" t="str">
        <f t="shared" si="297"/>
        <v/>
      </c>
      <c r="BH445" s="89" t="str">
        <f t="shared" si="297"/>
        <v/>
      </c>
      <c r="BI445" s="90" t="str">
        <f t="shared" si="297"/>
        <v/>
      </c>
      <c r="BJ445" s="90" t="str">
        <f t="shared" si="297"/>
        <v/>
      </c>
      <c r="BK445" s="141" t="str">
        <f t="shared" si="264"/>
        <v/>
      </c>
      <c r="BL445" s="142" t="str">
        <f t="shared" si="264"/>
        <v/>
      </c>
      <c r="BM445" s="142" t="str">
        <f t="shared" si="264"/>
        <v/>
      </c>
      <c r="BN445" s="142" t="str">
        <f t="shared" si="264"/>
        <v/>
      </c>
      <c r="BO445" s="143" t="str">
        <f t="shared" si="264"/>
        <v/>
      </c>
      <c r="BP445" s="141" t="str">
        <f t="shared" si="265"/>
        <v/>
      </c>
      <c r="BQ445" s="142" t="str">
        <f t="shared" si="265"/>
        <v/>
      </c>
      <c r="BR445" s="142" t="str">
        <f t="shared" si="265"/>
        <v/>
      </c>
      <c r="BS445" s="142" t="str">
        <f t="shared" si="265"/>
        <v/>
      </c>
      <c r="BT445" s="143" t="str">
        <f t="shared" si="265"/>
        <v/>
      </c>
      <c r="BU445" s="116" t="str">
        <f t="shared" ref="BU445:BY450" si="298">IFERROR(BK445-BP445,"")</f>
        <v/>
      </c>
      <c r="BV445" s="118" t="str">
        <f t="shared" si="298"/>
        <v/>
      </c>
      <c r="BW445" s="118" t="str">
        <f t="shared" si="298"/>
        <v/>
      </c>
      <c r="BX445" s="117" t="str">
        <f t="shared" si="298"/>
        <v/>
      </c>
      <c r="BY445" s="118" t="str">
        <f t="shared" si="298"/>
        <v/>
      </c>
      <c r="BZ445" s="96"/>
      <c r="CA445" s="96"/>
    </row>
    <row r="446" spans="1:79" hidden="1" outlineLevel="1" x14ac:dyDescent="0.2">
      <c r="F446" s="73" t="s">
        <v>111</v>
      </c>
      <c r="G446" s="60"/>
      <c r="H446" s="28">
        <f>SUMIF($E$14:$E$377,$F446,H$14:H$377)</f>
        <v>0</v>
      </c>
      <c r="I446" s="138">
        <f t="shared" si="288"/>
        <v>0</v>
      </c>
      <c r="J446" s="138">
        <f t="shared" si="288"/>
        <v>0</v>
      </c>
      <c r="K446" s="2">
        <f t="shared" si="288"/>
        <v>0</v>
      </c>
      <c r="L446" s="2">
        <f t="shared" si="288"/>
        <v>0</v>
      </c>
      <c r="M446" s="2">
        <f t="shared" si="288"/>
        <v>0</v>
      </c>
      <c r="N446" s="2">
        <f t="shared" si="288"/>
        <v>0</v>
      </c>
      <c r="O446" s="2">
        <f t="shared" si="288"/>
        <v>0</v>
      </c>
      <c r="P446" s="2">
        <f t="shared" si="288"/>
        <v>0</v>
      </c>
      <c r="Q446" s="29">
        <f t="shared" si="288"/>
        <v>0</v>
      </c>
      <c r="R446" s="30">
        <f t="shared" si="289"/>
        <v>0</v>
      </c>
      <c r="S446" s="74">
        <f t="shared" si="290"/>
        <v>0</v>
      </c>
      <c r="T446" s="3"/>
      <c r="Y446" s="73" t="s">
        <v>111</v>
      </c>
      <c r="Z446" s="60"/>
      <c r="AA446" s="2">
        <f>SUMIF($H$294:$H$300,"&lt;&gt;0",AA$294:AA$300)</f>
        <v>0</v>
      </c>
      <c r="AB446" s="2">
        <f t="shared" ref="AB446:AJ446" si="299">SUMIF($R$294:$R$300,"&lt;&gt;0",AB$294:AB$300)</f>
        <v>0</v>
      </c>
      <c r="AC446" s="2">
        <f t="shared" si="299"/>
        <v>0</v>
      </c>
      <c r="AD446" s="2">
        <f t="shared" si="299"/>
        <v>0</v>
      </c>
      <c r="AE446" s="2">
        <f t="shared" si="299"/>
        <v>0</v>
      </c>
      <c r="AF446" s="2">
        <f t="shared" si="299"/>
        <v>0</v>
      </c>
      <c r="AG446" s="2">
        <f t="shared" si="299"/>
        <v>0</v>
      </c>
      <c r="AH446" s="2">
        <f t="shared" si="299"/>
        <v>0</v>
      </c>
      <c r="AI446" s="2">
        <f t="shared" si="299"/>
        <v>0</v>
      </c>
      <c r="AJ446" s="29">
        <f t="shared" si="299"/>
        <v>0</v>
      </c>
      <c r="AK446" s="30">
        <f t="shared" si="292"/>
        <v>0</v>
      </c>
      <c r="AL446" s="74">
        <f t="shared" si="293"/>
        <v>0</v>
      </c>
      <c r="AM446" s="2">
        <f t="shared" si="294"/>
        <v>0</v>
      </c>
      <c r="AN446" s="2">
        <f t="shared" si="294"/>
        <v>0</v>
      </c>
      <c r="AO446" s="2">
        <f t="shared" si="294"/>
        <v>0</v>
      </c>
      <c r="AP446" s="2">
        <f t="shared" si="294"/>
        <v>0</v>
      </c>
      <c r="AQ446" s="2">
        <f t="shared" si="294"/>
        <v>0</v>
      </c>
      <c r="AR446" s="2">
        <f t="shared" si="294"/>
        <v>0</v>
      </c>
      <c r="AS446" s="2">
        <f t="shared" si="294"/>
        <v>0</v>
      </c>
      <c r="AT446" s="2">
        <f t="shared" si="294"/>
        <v>0</v>
      </c>
      <c r="AU446" s="2">
        <f t="shared" si="294"/>
        <v>0</v>
      </c>
      <c r="AV446" s="29">
        <f t="shared" si="294"/>
        <v>0</v>
      </c>
      <c r="AW446" s="30">
        <f t="shared" si="276"/>
        <v>0</v>
      </c>
      <c r="AX446" s="31">
        <f t="shared" si="276"/>
        <v>0</v>
      </c>
      <c r="AY446" s="38" t="str">
        <f t="shared" si="295"/>
        <v/>
      </c>
      <c r="AZ446" s="38" t="str">
        <f t="shared" si="296"/>
        <v/>
      </c>
      <c r="BA446" s="38" t="str">
        <f t="shared" si="296"/>
        <v/>
      </c>
      <c r="BB446" s="38" t="str">
        <f t="shared" si="296"/>
        <v/>
      </c>
      <c r="BC446" s="38" t="str">
        <f t="shared" si="297"/>
        <v/>
      </c>
      <c r="BD446" s="38" t="str">
        <f t="shared" si="297"/>
        <v/>
      </c>
      <c r="BE446" s="38" t="str">
        <f t="shared" si="297"/>
        <v/>
      </c>
      <c r="BF446" s="38" t="str">
        <f t="shared" si="297"/>
        <v/>
      </c>
      <c r="BG446" s="38" t="str">
        <f t="shared" si="297"/>
        <v/>
      </c>
      <c r="BH446" s="39" t="str">
        <f t="shared" si="297"/>
        <v/>
      </c>
      <c r="BI446" s="40" t="str">
        <f t="shared" si="297"/>
        <v/>
      </c>
      <c r="BJ446" s="40" t="str">
        <f t="shared" si="297"/>
        <v/>
      </c>
      <c r="BK446" s="146" t="str">
        <f t="shared" si="264"/>
        <v/>
      </c>
      <c r="BL446" s="96" t="str">
        <f t="shared" si="264"/>
        <v/>
      </c>
      <c r="BM446" s="96" t="str">
        <f t="shared" si="264"/>
        <v/>
      </c>
      <c r="BN446" s="96" t="str">
        <f t="shared" si="264"/>
        <v/>
      </c>
      <c r="BO446" s="147" t="str">
        <f t="shared" si="264"/>
        <v/>
      </c>
      <c r="BP446" s="146" t="str">
        <f t="shared" si="265"/>
        <v/>
      </c>
      <c r="BQ446" s="96" t="str">
        <f t="shared" si="265"/>
        <v/>
      </c>
      <c r="BR446" s="96" t="str">
        <f t="shared" si="265"/>
        <v/>
      </c>
      <c r="BS446" s="96" t="str">
        <f t="shared" si="265"/>
        <v/>
      </c>
      <c r="BT446" s="147" t="str">
        <f t="shared" si="265"/>
        <v/>
      </c>
      <c r="BU446" s="119" t="str">
        <f t="shared" si="298"/>
        <v/>
      </c>
      <c r="BV446" s="121" t="str">
        <f t="shared" si="298"/>
        <v/>
      </c>
      <c r="BW446" s="121" t="str">
        <f t="shared" si="298"/>
        <v/>
      </c>
      <c r="BX446" s="120" t="str">
        <f t="shared" si="298"/>
        <v/>
      </c>
      <c r="BY446" s="121" t="str">
        <f t="shared" si="298"/>
        <v/>
      </c>
      <c r="BZ446" s="96"/>
      <c r="CA446" s="96"/>
    </row>
    <row r="447" spans="1:79" hidden="1" outlineLevel="1" x14ac:dyDescent="0.2">
      <c r="F447" s="73" t="s">
        <v>112</v>
      </c>
      <c r="G447" s="60"/>
      <c r="H447" s="28">
        <f>SUMIF($E$14:$E$377,$F447,H$14:H$377)</f>
        <v>0</v>
      </c>
      <c r="I447" s="138">
        <f t="shared" si="288"/>
        <v>0</v>
      </c>
      <c r="J447" s="138">
        <f t="shared" si="288"/>
        <v>0</v>
      </c>
      <c r="K447" s="2">
        <f t="shared" si="288"/>
        <v>0</v>
      </c>
      <c r="L447" s="2">
        <f t="shared" si="288"/>
        <v>0</v>
      </c>
      <c r="M447" s="2">
        <f t="shared" si="288"/>
        <v>0</v>
      </c>
      <c r="N447" s="2">
        <f t="shared" si="288"/>
        <v>0</v>
      </c>
      <c r="O447" s="2">
        <f t="shared" si="288"/>
        <v>0</v>
      </c>
      <c r="P447" s="2">
        <f t="shared" si="288"/>
        <v>0</v>
      </c>
      <c r="Q447" s="29">
        <f t="shared" si="288"/>
        <v>0</v>
      </c>
      <c r="R447" s="30">
        <f t="shared" si="289"/>
        <v>0</v>
      </c>
      <c r="S447" s="74">
        <f t="shared" si="290"/>
        <v>0</v>
      </c>
      <c r="T447" s="3"/>
      <c r="Y447" s="73" t="s">
        <v>112</v>
      </c>
      <c r="Z447" s="60"/>
      <c r="AA447" s="2">
        <f>SUMIF($H$301:$H$307,"&lt;&gt;0",AA$301:AA$307)</f>
        <v>0</v>
      </c>
      <c r="AB447" s="2">
        <f t="shared" ref="AB447:AJ447" si="300">SUMIF($R$301:$R$307,"&lt;&gt;0",AB$301:AB$307)</f>
        <v>0</v>
      </c>
      <c r="AC447" s="2">
        <f t="shared" si="300"/>
        <v>0</v>
      </c>
      <c r="AD447" s="2">
        <f t="shared" si="300"/>
        <v>0</v>
      </c>
      <c r="AE447" s="2">
        <f t="shared" si="300"/>
        <v>0</v>
      </c>
      <c r="AF447" s="2">
        <f t="shared" si="300"/>
        <v>0</v>
      </c>
      <c r="AG447" s="2">
        <f t="shared" si="300"/>
        <v>0</v>
      </c>
      <c r="AH447" s="2">
        <f t="shared" si="300"/>
        <v>0</v>
      </c>
      <c r="AI447" s="2">
        <f t="shared" si="300"/>
        <v>0</v>
      </c>
      <c r="AJ447" s="29">
        <f t="shared" si="300"/>
        <v>0</v>
      </c>
      <c r="AK447" s="30">
        <f t="shared" si="292"/>
        <v>0</v>
      </c>
      <c r="AL447" s="74">
        <f t="shared" si="293"/>
        <v>0</v>
      </c>
      <c r="AM447" s="2">
        <f t="shared" si="294"/>
        <v>0</v>
      </c>
      <c r="AN447" s="2">
        <f t="shared" si="294"/>
        <v>0</v>
      </c>
      <c r="AO447" s="2">
        <f t="shared" si="294"/>
        <v>0</v>
      </c>
      <c r="AP447" s="2">
        <f t="shared" si="294"/>
        <v>0</v>
      </c>
      <c r="AQ447" s="2">
        <f t="shared" si="294"/>
        <v>0</v>
      </c>
      <c r="AR447" s="2">
        <f t="shared" si="294"/>
        <v>0</v>
      </c>
      <c r="AS447" s="2">
        <f t="shared" si="294"/>
        <v>0</v>
      </c>
      <c r="AT447" s="2">
        <f t="shared" si="294"/>
        <v>0</v>
      </c>
      <c r="AU447" s="2">
        <f t="shared" si="294"/>
        <v>0</v>
      </c>
      <c r="AV447" s="29">
        <f t="shared" si="294"/>
        <v>0</v>
      </c>
      <c r="AW447" s="30">
        <f t="shared" si="276"/>
        <v>0</v>
      </c>
      <c r="AX447" s="31">
        <f t="shared" si="276"/>
        <v>0</v>
      </c>
      <c r="AY447" s="38" t="str">
        <f t="shared" si="295"/>
        <v/>
      </c>
      <c r="AZ447" s="38" t="str">
        <f t="shared" si="296"/>
        <v/>
      </c>
      <c r="BA447" s="38" t="str">
        <f t="shared" si="296"/>
        <v/>
      </c>
      <c r="BB447" s="38" t="str">
        <f t="shared" si="296"/>
        <v/>
      </c>
      <c r="BC447" s="38" t="str">
        <f t="shared" si="297"/>
        <v/>
      </c>
      <c r="BD447" s="38" t="str">
        <f t="shared" si="297"/>
        <v/>
      </c>
      <c r="BE447" s="38" t="str">
        <f t="shared" si="297"/>
        <v/>
      </c>
      <c r="BF447" s="38" t="str">
        <f t="shared" si="297"/>
        <v/>
      </c>
      <c r="BG447" s="38" t="str">
        <f t="shared" si="297"/>
        <v/>
      </c>
      <c r="BH447" s="39" t="str">
        <f t="shared" si="297"/>
        <v/>
      </c>
      <c r="BI447" s="40" t="str">
        <f t="shared" si="297"/>
        <v/>
      </c>
      <c r="BJ447" s="40" t="str">
        <f t="shared" si="297"/>
        <v/>
      </c>
      <c r="BK447" s="146" t="str">
        <f t="shared" si="264"/>
        <v/>
      </c>
      <c r="BL447" s="96" t="str">
        <f t="shared" si="264"/>
        <v/>
      </c>
      <c r="BM447" s="96" t="str">
        <f t="shared" si="264"/>
        <v/>
      </c>
      <c r="BN447" s="96" t="str">
        <f t="shared" si="264"/>
        <v/>
      </c>
      <c r="BO447" s="147" t="str">
        <f t="shared" si="264"/>
        <v/>
      </c>
      <c r="BP447" s="146" t="str">
        <f t="shared" si="265"/>
        <v/>
      </c>
      <c r="BQ447" s="96" t="str">
        <f t="shared" si="265"/>
        <v/>
      </c>
      <c r="BR447" s="96" t="str">
        <f t="shared" si="265"/>
        <v/>
      </c>
      <c r="BS447" s="96" t="str">
        <f t="shared" si="265"/>
        <v/>
      </c>
      <c r="BT447" s="147" t="str">
        <f t="shared" si="265"/>
        <v/>
      </c>
      <c r="BU447" s="119" t="str">
        <f t="shared" si="298"/>
        <v/>
      </c>
      <c r="BV447" s="121" t="str">
        <f t="shared" si="298"/>
        <v/>
      </c>
      <c r="BW447" s="121" t="str">
        <f t="shared" si="298"/>
        <v/>
      </c>
      <c r="BX447" s="120" t="str">
        <f t="shared" si="298"/>
        <v/>
      </c>
      <c r="BY447" s="121" t="str">
        <f t="shared" si="298"/>
        <v/>
      </c>
      <c r="BZ447" s="96"/>
      <c r="CA447" s="96"/>
    </row>
    <row r="448" spans="1:79" ht="13.5" hidden="1" outlineLevel="1" thickBot="1" x14ac:dyDescent="0.25">
      <c r="F448" s="78" t="s">
        <v>113</v>
      </c>
      <c r="G448" s="61"/>
      <c r="H448" s="43">
        <f>SUMIF($E$14:$E$377,$F448,H$14:H$377)</f>
        <v>0</v>
      </c>
      <c r="I448" s="44">
        <f t="shared" si="288"/>
        <v>0</v>
      </c>
      <c r="J448" s="44">
        <f t="shared" si="288"/>
        <v>0</v>
      </c>
      <c r="K448" s="44">
        <f t="shared" si="288"/>
        <v>0</v>
      </c>
      <c r="L448" s="44">
        <f t="shared" si="288"/>
        <v>0</v>
      </c>
      <c r="M448" s="44">
        <f t="shared" si="288"/>
        <v>0</v>
      </c>
      <c r="N448" s="44">
        <f t="shared" si="288"/>
        <v>0</v>
      </c>
      <c r="O448" s="44">
        <f t="shared" si="288"/>
        <v>0</v>
      </c>
      <c r="P448" s="44">
        <f t="shared" si="288"/>
        <v>0</v>
      </c>
      <c r="Q448" s="45">
        <f t="shared" si="288"/>
        <v>0</v>
      </c>
      <c r="R448" s="46">
        <f t="shared" si="289"/>
        <v>0</v>
      </c>
      <c r="S448" s="79">
        <f t="shared" si="290"/>
        <v>0</v>
      </c>
      <c r="T448" s="3"/>
      <c r="U448" s="42"/>
      <c r="V448" s="42"/>
      <c r="W448" s="42"/>
      <c r="X448" s="42"/>
      <c r="Y448" s="78" t="s">
        <v>113</v>
      </c>
      <c r="Z448" s="61"/>
      <c r="AA448" s="44">
        <f>SUMIF($H$308:$H$314,"&lt;&gt;0",AA$308:AA$314)</f>
        <v>0</v>
      </c>
      <c r="AB448" s="44">
        <f t="shared" ref="AB448:AJ448" si="301">SUMIF($R$308:$R$314,"&lt;&gt;0",AB$308:AB$314)</f>
        <v>0</v>
      </c>
      <c r="AC448" s="44">
        <f t="shared" si="301"/>
        <v>0</v>
      </c>
      <c r="AD448" s="44">
        <f t="shared" si="301"/>
        <v>0</v>
      </c>
      <c r="AE448" s="44">
        <f t="shared" si="301"/>
        <v>0</v>
      </c>
      <c r="AF448" s="44">
        <f t="shared" si="301"/>
        <v>0</v>
      </c>
      <c r="AG448" s="44">
        <f t="shared" si="301"/>
        <v>0</v>
      </c>
      <c r="AH448" s="44">
        <f t="shared" si="301"/>
        <v>0</v>
      </c>
      <c r="AI448" s="44">
        <f t="shared" si="301"/>
        <v>0</v>
      </c>
      <c r="AJ448" s="45">
        <f t="shared" si="301"/>
        <v>0</v>
      </c>
      <c r="AK448" s="46">
        <f t="shared" si="292"/>
        <v>0</v>
      </c>
      <c r="AL448" s="79">
        <f t="shared" si="293"/>
        <v>0</v>
      </c>
      <c r="AM448" s="44">
        <f t="shared" si="294"/>
        <v>0</v>
      </c>
      <c r="AN448" s="44">
        <f t="shared" si="294"/>
        <v>0</v>
      </c>
      <c r="AO448" s="44">
        <f t="shared" si="294"/>
        <v>0</v>
      </c>
      <c r="AP448" s="44">
        <f t="shared" si="294"/>
        <v>0</v>
      </c>
      <c r="AQ448" s="44">
        <f t="shared" si="294"/>
        <v>0</v>
      </c>
      <c r="AR448" s="44">
        <f t="shared" si="294"/>
        <v>0</v>
      </c>
      <c r="AS448" s="44">
        <f t="shared" si="294"/>
        <v>0</v>
      </c>
      <c r="AT448" s="44">
        <f t="shared" si="294"/>
        <v>0</v>
      </c>
      <c r="AU448" s="44">
        <f t="shared" si="294"/>
        <v>0</v>
      </c>
      <c r="AV448" s="45">
        <f t="shared" si="294"/>
        <v>0</v>
      </c>
      <c r="AW448" s="46">
        <f t="shared" si="276"/>
        <v>0</v>
      </c>
      <c r="AX448" s="47">
        <f t="shared" si="276"/>
        <v>0</v>
      </c>
      <c r="AY448" s="56" t="str">
        <f t="shared" si="295"/>
        <v/>
      </c>
      <c r="AZ448" s="56" t="str">
        <f t="shared" si="296"/>
        <v/>
      </c>
      <c r="BA448" s="56" t="str">
        <f t="shared" si="296"/>
        <v/>
      </c>
      <c r="BB448" s="56" t="str">
        <f t="shared" si="296"/>
        <v/>
      </c>
      <c r="BC448" s="56" t="str">
        <f t="shared" si="297"/>
        <v/>
      </c>
      <c r="BD448" s="56" t="str">
        <f t="shared" si="297"/>
        <v/>
      </c>
      <c r="BE448" s="56" t="str">
        <f t="shared" si="297"/>
        <v/>
      </c>
      <c r="BF448" s="56" t="str">
        <f t="shared" si="297"/>
        <v/>
      </c>
      <c r="BG448" s="56" t="str">
        <f t="shared" si="297"/>
        <v/>
      </c>
      <c r="BH448" s="57" t="str">
        <f t="shared" si="297"/>
        <v/>
      </c>
      <c r="BI448" s="58" t="str">
        <f t="shared" si="297"/>
        <v/>
      </c>
      <c r="BJ448" s="58" t="str">
        <f t="shared" si="297"/>
        <v/>
      </c>
      <c r="BK448" s="149" t="str">
        <f t="shared" si="264"/>
        <v/>
      </c>
      <c r="BL448" s="150" t="str">
        <f t="shared" si="264"/>
        <v/>
      </c>
      <c r="BM448" s="150" t="str">
        <f t="shared" si="264"/>
        <v/>
      </c>
      <c r="BN448" s="150" t="str">
        <f t="shared" si="264"/>
        <v/>
      </c>
      <c r="BO448" s="151" t="str">
        <f t="shared" si="264"/>
        <v/>
      </c>
      <c r="BP448" s="149" t="str">
        <f t="shared" si="265"/>
        <v/>
      </c>
      <c r="BQ448" s="150" t="str">
        <f t="shared" si="265"/>
        <v/>
      </c>
      <c r="BR448" s="150" t="str">
        <f t="shared" si="265"/>
        <v/>
      </c>
      <c r="BS448" s="150" t="str">
        <f t="shared" si="265"/>
        <v/>
      </c>
      <c r="BT448" s="151" t="str">
        <f t="shared" si="265"/>
        <v/>
      </c>
      <c r="BU448" s="122" t="str">
        <f t="shared" si="298"/>
        <v/>
      </c>
      <c r="BV448" s="124" t="str">
        <f t="shared" si="298"/>
        <v/>
      </c>
      <c r="BW448" s="124" t="str">
        <f t="shared" si="298"/>
        <v/>
      </c>
      <c r="BX448" s="123" t="str">
        <f t="shared" si="298"/>
        <v/>
      </c>
      <c r="BY448" s="124" t="str">
        <f t="shared" si="298"/>
        <v/>
      </c>
    </row>
    <row r="449" spans="1:77" hidden="1" outlineLevel="1" x14ac:dyDescent="0.2">
      <c r="A449" t="s">
        <v>46</v>
      </c>
      <c r="B449" t="s">
        <v>46</v>
      </c>
      <c r="C449" t="s">
        <v>114</v>
      </c>
      <c r="D449" t="s">
        <v>114</v>
      </c>
      <c r="F449" s="83" t="s">
        <v>115</v>
      </c>
      <c r="G449" s="60"/>
      <c r="H449" s="32">
        <f t="shared" ref="H449:Q449" si="302">SUM(H445:H448)</f>
        <v>0</v>
      </c>
      <c r="I449" s="5">
        <f>SUM(I445:I448)</f>
        <v>0</v>
      </c>
      <c r="J449" s="5">
        <f>SUM(J445:J448)</f>
        <v>0</v>
      </c>
      <c r="K449" s="5">
        <f t="shared" si="302"/>
        <v>0</v>
      </c>
      <c r="L449" s="5">
        <f t="shared" si="302"/>
        <v>0</v>
      </c>
      <c r="M449" s="5">
        <f t="shared" si="302"/>
        <v>0</v>
      </c>
      <c r="N449" s="5">
        <f>SUM(N445:N448)</f>
        <v>0</v>
      </c>
      <c r="O449" s="5">
        <f>SUM(O445:O448)</f>
        <v>0</v>
      </c>
      <c r="P449" s="5">
        <f t="shared" si="302"/>
        <v>0</v>
      </c>
      <c r="Q449" s="33">
        <f t="shared" si="302"/>
        <v>0</v>
      </c>
      <c r="R449" s="74">
        <f t="shared" si="289"/>
        <v>0</v>
      </c>
      <c r="S449" s="74">
        <f t="shared" si="290"/>
        <v>0</v>
      </c>
      <c r="T449" s="3" t="s">
        <v>49</v>
      </c>
      <c r="U449" t="s">
        <v>49</v>
      </c>
      <c r="V449" t="s">
        <v>114</v>
      </c>
      <c r="W449" t="s">
        <v>114</v>
      </c>
      <c r="Y449" s="83" t="s">
        <v>115</v>
      </c>
      <c r="Z449" s="60"/>
      <c r="AA449" s="5">
        <f t="shared" ref="AA449:AJ449" si="303">SUM(AA445:AA448)</f>
        <v>0</v>
      </c>
      <c r="AB449" s="5">
        <f>SUM(AB445:AB448)</f>
        <v>0</v>
      </c>
      <c r="AC449" s="5">
        <f>SUM(AC445:AC448)</f>
        <v>0</v>
      </c>
      <c r="AD449" s="5">
        <f t="shared" si="303"/>
        <v>0</v>
      </c>
      <c r="AE449" s="5">
        <f t="shared" si="303"/>
        <v>0</v>
      </c>
      <c r="AF449" s="5">
        <f t="shared" si="303"/>
        <v>0</v>
      </c>
      <c r="AG449" s="5">
        <f>SUM(AG445:AG448)</f>
        <v>0</v>
      </c>
      <c r="AH449" s="5">
        <f>SUM(AH445:AH448)</f>
        <v>0</v>
      </c>
      <c r="AI449" s="5">
        <f t="shared" si="303"/>
        <v>0</v>
      </c>
      <c r="AJ449" s="33">
        <f t="shared" si="303"/>
        <v>0</v>
      </c>
      <c r="AK449" s="74">
        <f t="shared" si="292"/>
        <v>0</v>
      </c>
      <c r="AL449" s="74">
        <f t="shared" si="293"/>
        <v>0</v>
      </c>
      <c r="AM449" s="2">
        <f t="shared" si="294"/>
        <v>0</v>
      </c>
      <c r="AN449" s="2">
        <f t="shared" si="294"/>
        <v>0</v>
      </c>
      <c r="AO449" s="2">
        <f t="shared" si="294"/>
        <v>0</v>
      </c>
      <c r="AP449" s="2">
        <f t="shared" si="294"/>
        <v>0</v>
      </c>
      <c r="AQ449" s="2">
        <f t="shared" si="294"/>
        <v>0</v>
      </c>
      <c r="AR449" s="2">
        <f t="shared" si="294"/>
        <v>0</v>
      </c>
      <c r="AS449" s="2">
        <f t="shared" si="294"/>
        <v>0</v>
      </c>
      <c r="AT449" s="2">
        <f t="shared" si="294"/>
        <v>0</v>
      </c>
      <c r="AU449" s="2">
        <f t="shared" si="294"/>
        <v>0</v>
      </c>
      <c r="AV449" s="29">
        <f t="shared" si="294"/>
        <v>0</v>
      </c>
      <c r="AW449" s="74">
        <f t="shared" si="276"/>
        <v>0</v>
      </c>
      <c r="AX449" s="31">
        <f t="shared" si="276"/>
        <v>0</v>
      </c>
      <c r="AY449" s="38" t="str">
        <f t="shared" si="295"/>
        <v/>
      </c>
      <c r="AZ449" s="38" t="str">
        <f t="shared" si="296"/>
        <v/>
      </c>
      <c r="BA449" s="38" t="str">
        <f t="shared" si="296"/>
        <v/>
      </c>
      <c r="BB449" s="38" t="str">
        <f t="shared" si="296"/>
        <v/>
      </c>
      <c r="BC449" s="38" t="str">
        <f t="shared" si="297"/>
        <v/>
      </c>
      <c r="BD449" s="38" t="str">
        <f t="shared" si="297"/>
        <v/>
      </c>
      <c r="BE449" s="38" t="str">
        <f t="shared" si="297"/>
        <v/>
      </c>
      <c r="BF449" s="38" t="str">
        <f t="shared" si="297"/>
        <v/>
      </c>
      <c r="BG449" s="38" t="str">
        <f t="shared" si="297"/>
        <v/>
      </c>
      <c r="BH449" s="39" t="str">
        <f t="shared" si="297"/>
        <v/>
      </c>
      <c r="BI449" s="40" t="str">
        <f t="shared" si="297"/>
        <v/>
      </c>
      <c r="BJ449" s="40" t="str">
        <f t="shared" si="297"/>
        <v/>
      </c>
      <c r="BK449" s="146" t="str">
        <f t="shared" si="264"/>
        <v/>
      </c>
      <c r="BL449" s="96" t="str">
        <f t="shared" si="264"/>
        <v/>
      </c>
      <c r="BM449" s="96" t="str">
        <f t="shared" si="264"/>
        <v/>
      </c>
      <c r="BN449" s="96" t="str">
        <f t="shared" si="264"/>
        <v/>
      </c>
      <c r="BO449" s="147" t="str">
        <f t="shared" si="264"/>
        <v/>
      </c>
      <c r="BP449" s="141" t="str">
        <f t="shared" si="265"/>
        <v/>
      </c>
      <c r="BQ449" s="142" t="str">
        <f t="shared" si="265"/>
        <v/>
      </c>
      <c r="BR449" s="142" t="str">
        <f t="shared" si="265"/>
        <v/>
      </c>
      <c r="BS449" s="142" t="str">
        <f t="shared" si="265"/>
        <v/>
      </c>
      <c r="BT449" s="143" t="str">
        <f t="shared" si="265"/>
        <v/>
      </c>
      <c r="BU449" s="119" t="str">
        <f t="shared" si="298"/>
        <v/>
      </c>
      <c r="BV449" s="121" t="str">
        <f t="shared" si="298"/>
        <v/>
      </c>
      <c r="BW449" s="121" t="str">
        <f t="shared" si="298"/>
        <v/>
      </c>
      <c r="BX449" s="120" t="str">
        <f t="shared" si="298"/>
        <v/>
      </c>
      <c r="BY449" s="121" t="str">
        <f t="shared" si="298"/>
        <v/>
      </c>
    </row>
    <row r="450" spans="1:77" ht="13.5" hidden="1" outlineLevel="1" thickBot="1" x14ac:dyDescent="0.25">
      <c r="A450" t="s">
        <v>46</v>
      </c>
      <c r="B450" t="s">
        <v>46</v>
      </c>
      <c r="C450" t="s">
        <v>114</v>
      </c>
      <c r="D450" t="s">
        <v>114</v>
      </c>
      <c r="F450" s="78" t="s">
        <v>116</v>
      </c>
      <c r="G450" s="61"/>
      <c r="H450" s="48">
        <f>SUMIFS(H$7:H$377,$B$7:$B$377,$B450,$D$7:$D$377,$D450)</f>
        <v>0</v>
      </c>
      <c r="I450" s="49">
        <f t="shared" ref="I450:Q450" si="304">SUMIFS(I$7:I$377,$B$7:$B$377,$B450,$D$7:$D$377,$D450)</f>
        <v>0</v>
      </c>
      <c r="J450" s="49">
        <f t="shared" si="304"/>
        <v>0</v>
      </c>
      <c r="K450" s="49">
        <f t="shared" si="304"/>
        <v>0</v>
      </c>
      <c r="L450" s="49">
        <f t="shared" si="304"/>
        <v>0</v>
      </c>
      <c r="M450" s="49">
        <f t="shared" si="304"/>
        <v>0</v>
      </c>
      <c r="N450" s="49">
        <f t="shared" si="304"/>
        <v>0</v>
      </c>
      <c r="O450" s="49">
        <f t="shared" si="304"/>
        <v>0</v>
      </c>
      <c r="P450" s="49">
        <f t="shared" si="304"/>
        <v>0</v>
      </c>
      <c r="Q450" s="50">
        <f t="shared" si="304"/>
        <v>0</v>
      </c>
      <c r="R450" s="79">
        <f t="shared" si="289"/>
        <v>0</v>
      </c>
      <c r="S450" s="79">
        <f t="shared" si="290"/>
        <v>0</v>
      </c>
      <c r="T450" s="3" t="s">
        <v>49</v>
      </c>
      <c r="U450" s="42" t="s">
        <v>49</v>
      </c>
      <c r="V450" s="42" t="s">
        <v>114</v>
      </c>
      <c r="W450" s="42" t="s">
        <v>114</v>
      </c>
      <c r="X450" s="42"/>
      <c r="Y450" s="78" t="s">
        <v>116</v>
      </c>
      <c r="Z450" s="61"/>
      <c r="AA450" s="49">
        <f>SUMIFS(AA$14:AA$377,$H$14:$H$377,"&lt;&gt;0",$W$14:$W$377,"10 Oct")</f>
        <v>0</v>
      </c>
      <c r="AB450" s="49">
        <f t="shared" ref="AB450:AJ450" si="305">SUMIFS(AB$14:AB$377,$R$14:$R$377,"&lt;&gt;0",$W$14:$W$377,"10 Oct")</f>
        <v>0</v>
      </c>
      <c r="AC450" s="49">
        <f t="shared" si="305"/>
        <v>0</v>
      </c>
      <c r="AD450" s="49">
        <f t="shared" si="305"/>
        <v>0</v>
      </c>
      <c r="AE450" s="49">
        <f t="shared" si="305"/>
        <v>0</v>
      </c>
      <c r="AF450" s="49">
        <f t="shared" si="305"/>
        <v>0</v>
      </c>
      <c r="AG450" s="49">
        <f t="shared" si="305"/>
        <v>0</v>
      </c>
      <c r="AH450" s="49">
        <f t="shared" si="305"/>
        <v>0</v>
      </c>
      <c r="AI450" s="49">
        <f t="shared" si="305"/>
        <v>0</v>
      </c>
      <c r="AJ450" s="50">
        <f t="shared" si="305"/>
        <v>0</v>
      </c>
      <c r="AK450" s="79">
        <f t="shared" si="292"/>
        <v>0</v>
      </c>
      <c r="AL450" s="79">
        <f t="shared" si="293"/>
        <v>0</v>
      </c>
      <c r="AM450" s="44">
        <f t="shared" si="294"/>
        <v>0</v>
      </c>
      <c r="AN450" s="44">
        <f t="shared" si="294"/>
        <v>0</v>
      </c>
      <c r="AO450" s="44">
        <f t="shared" si="294"/>
        <v>0</v>
      </c>
      <c r="AP450" s="44">
        <f t="shared" si="294"/>
        <v>0</v>
      </c>
      <c r="AQ450" s="44">
        <f t="shared" si="294"/>
        <v>0</v>
      </c>
      <c r="AR450" s="44">
        <f t="shared" si="294"/>
        <v>0</v>
      </c>
      <c r="AS450" s="44">
        <f t="shared" si="294"/>
        <v>0</v>
      </c>
      <c r="AT450" s="44">
        <f t="shared" si="294"/>
        <v>0</v>
      </c>
      <c r="AU450" s="44">
        <f t="shared" si="294"/>
        <v>0</v>
      </c>
      <c r="AV450" s="45">
        <f t="shared" si="294"/>
        <v>0</v>
      </c>
      <c r="AW450" s="79">
        <f t="shared" si="276"/>
        <v>0</v>
      </c>
      <c r="AX450" s="47">
        <f t="shared" si="276"/>
        <v>0</v>
      </c>
      <c r="AY450" s="56" t="str">
        <f t="shared" si="295"/>
        <v/>
      </c>
      <c r="AZ450" s="56" t="str">
        <f t="shared" si="296"/>
        <v/>
      </c>
      <c r="BA450" s="56" t="str">
        <f t="shared" si="296"/>
        <v/>
      </c>
      <c r="BB450" s="56" t="str">
        <f t="shared" si="296"/>
        <v/>
      </c>
      <c r="BC450" s="56" t="str">
        <f t="shared" si="297"/>
        <v/>
      </c>
      <c r="BD450" s="56" t="str">
        <f t="shared" si="297"/>
        <v/>
      </c>
      <c r="BE450" s="56" t="str">
        <f t="shared" si="297"/>
        <v/>
      </c>
      <c r="BF450" s="56" t="str">
        <f t="shared" si="297"/>
        <v/>
      </c>
      <c r="BG450" s="56" t="str">
        <f t="shared" si="297"/>
        <v/>
      </c>
      <c r="BH450" s="57" t="str">
        <f t="shared" si="297"/>
        <v/>
      </c>
      <c r="BI450" s="58" t="str">
        <f t="shared" si="297"/>
        <v/>
      </c>
      <c r="BJ450" s="58" t="str">
        <f t="shared" si="297"/>
        <v/>
      </c>
      <c r="BK450" s="149" t="str">
        <f t="shared" ref="BK450:BO465" si="306">IFERROR(M450/H450,"")</f>
        <v/>
      </c>
      <c r="BL450" s="150" t="str">
        <f t="shared" si="306"/>
        <v/>
      </c>
      <c r="BM450" s="150" t="str">
        <f t="shared" si="306"/>
        <v/>
      </c>
      <c r="BN450" s="150" t="str">
        <f t="shared" si="306"/>
        <v/>
      </c>
      <c r="BO450" s="151" t="str">
        <f t="shared" si="306"/>
        <v/>
      </c>
      <c r="BP450" s="149" t="str">
        <f t="shared" ref="BP450:BT465" si="307">IFERROR(AF450/AA450,"")</f>
        <v/>
      </c>
      <c r="BQ450" s="150" t="str">
        <f t="shared" si="307"/>
        <v/>
      </c>
      <c r="BR450" s="150" t="str">
        <f t="shared" si="307"/>
        <v/>
      </c>
      <c r="BS450" s="150" t="str">
        <f t="shared" si="307"/>
        <v/>
      </c>
      <c r="BT450" s="151" t="str">
        <f t="shared" si="307"/>
        <v/>
      </c>
      <c r="BU450" s="122" t="str">
        <f t="shared" si="298"/>
        <v/>
      </c>
      <c r="BV450" s="124" t="str">
        <f t="shared" si="298"/>
        <v/>
      </c>
      <c r="BW450" s="124" t="str">
        <f t="shared" si="298"/>
        <v/>
      </c>
      <c r="BX450" s="123" t="str">
        <f t="shared" si="298"/>
        <v/>
      </c>
      <c r="BY450" s="124" t="str">
        <f t="shared" si="298"/>
        <v/>
      </c>
    </row>
    <row r="451" spans="1:77" hidden="1" outlineLevel="1" x14ac:dyDescent="0.2">
      <c r="R451" s="1"/>
      <c r="T451" s="3"/>
      <c r="AK451" s="1"/>
      <c r="AW451" s="1"/>
      <c r="BI451" s="1"/>
      <c r="BK451" s="96" t="str">
        <f t="shared" si="306"/>
        <v/>
      </c>
      <c r="BL451" s="96" t="str">
        <f t="shared" si="306"/>
        <v/>
      </c>
      <c r="BM451" s="96" t="str">
        <f t="shared" si="306"/>
        <v/>
      </c>
      <c r="BN451" s="96" t="str">
        <f t="shared" si="306"/>
        <v/>
      </c>
      <c r="BO451" s="96" t="str">
        <f t="shared" si="306"/>
        <v/>
      </c>
      <c r="BP451" s="96" t="str">
        <f t="shared" si="307"/>
        <v/>
      </c>
      <c r="BQ451" s="96" t="str">
        <f t="shared" si="307"/>
        <v/>
      </c>
      <c r="BR451" s="96" t="str">
        <f t="shared" si="307"/>
        <v/>
      </c>
      <c r="BS451" s="96" t="str">
        <f t="shared" si="307"/>
        <v/>
      </c>
      <c r="BT451" s="96" t="str">
        <f t="shared" si="307"/>
        <v/>
      </c>
    </row>
    <row r="452" spans="1:77" hidden="1" outlineLevel="1" x14ac:dyDescent="0.2">
      <c r="F452" s="62" t="s">
        <v>117</v>
      </c>
      <c r="G452" s="63"/>
      <c r="H452" s="64">
        <f>SUMIF($E$14:$E$377,$F452,$H$14:$H$377)</f>
        <v>0</v>
      </c>
      <c r="I452" s="65">
        <f t="shared" ref="I452:Q456" si="308">SUMIF($E$14:$E$377,$F452,I$14:I$377)</f>
        <v>0</v>
      </c>
      <c r="J452" s="65">
        <f t="shared" si="308"/>
        <v>0</v>
      </c>
      <c r="K452" s="65">
        <f t="shared" si="308"/>
        <v>0</v>
      </c>
      <c r="L452" s="65">
        <f t="shared" si="308"/>
        <v>0</v>
      </c>
      <c r="M452" s="65">
        <f t="shared" si="308"/>
        <v>0</v>
      </c>
      <c r="N452" s="65">
        <f t="shared" si="308"/>
        <v>0</v>
      </c>
      <c r="O452" s="65">
        <f t="shared" si="308"/>
        <v>0</v>
      </c>
      <c r="P452" s="65">
        <f t="shared" si="308"/>
        <v>0</v>
      </c>
      <c r="Q452" s="86">
        <f t="shared" si="308"/>
        <v>0</v>
      </c>
      <c r="R452" s="69">
        <f t="shared" ref="R452:R458" si="309">SUM(I452:L452)</f>
        <v>0</v>
      </c>
      <c r="S452" s="95">
        <f t="shared" ref="S452:S458" si="310">SUM(N452:Q452)</f>
        <v>0</v>
      </c>
      <c r="T452" s="3"/>
      <c r="U452" s="67"/>
      <c r="V452" s="67"/>
      <c r="W452" s="67"/>
      <c r="X452" s="67"/>
      <c r="Y452" s="62" t="s">
        <v>117</v>
      </c>
      <c r="Z452" s="63"/>
      <c r="AA452" s="65">
        <f>SUMIF($H$315:$H$321,"&lt;&gt;0",AA$315:AA$321)</f>
        <v>0</v>
      </c>
      <c r="AB452" s="65">
        <f t="shared" ref="AB452:AJ452" si="311">SUMIF($R$315:$R$321,"&lt;&gt;0",AB$315:AB$321)</f>
        <v>0</v>
      </c>
      <c r="AC452" s="65">
        <f t="shared" si="311"/>
        <v>0</v>
      </c>
      <c r="AD452" s="65">
        <f t="shared" si="311"/>
        <v>0</v>
      </c>
      <c r="AE452" s="65">
        <f t="shared" si="311"/>
        <v>0</v>
      </c>
      <c r="AF452" s="65">
        <f t="shared" si="311"/>
        <v>0</v>
      </c>
      <c r="AG452" s="65">
        <f t="shared" si="311"/>
        <v>0</v>
      </c>
      <c r="AH452" s="65">
        <f t="shared" si="311"/>
        <v>0</v>
      </c>
      <c r="AI452" s="65">
        <f t="shared" si="311"/>
        <v>0</v>
      </c>
      <c r="AJ452" s="86">
        <f t="shared" si="311"/>
        <v>0</v>
      </c>
      <c r="AK452" s="69">
        <f t="shared" ref="AK452:AK458" si="312">SUM(AB452:AE452)</f>
        <v>0</v>
      </c>
      <c r="AL452" s="95">
        <f t="shared" ref="AL452:AL458" si="313">SUM(AG452:AJ452)</f>
        <v>0</v>
      </c>
      <c r="AM452" s="65">
        <f t="shared" ref="AM452:AX458" si="314">+H452-AA452</f>
        <v>0</v>
      </c>
      <c r="AN452" s="65">
        <f t="shared" si="314"/>
        <v>0</v>
      </c>
      <c r="AO452" s="65">
        <f t="shared" si="314"/>
        <v>0</v>
      </c>
      <c r="AP452" s="65">
        <f t="shared" si="314"/>
        <v>0</v>
      </c>
      <c r="AQ452" s="65">
        <f t="shared" si="314"/>
        <v>0</v>
      </c>
      <c r="AR452" s="65">
        <f t="shared" si="314"/>
        <v>0</v>
      </c>
      <c r="AS452" s="65">
        <f t="shared" si="314"/>
        <v>0</v>
      </c>
      <c r="AT452" s="65">
        <f t="shared" si="314"/>
        <v>0</v>
      </c>
      <c r="AU452" s="65">
        <f t="shared" si="314"/>
        <v>0</v>
      </c>
      <c r="AV452" s="86">
        <f t="shared" si="314"/>
        <v>0</v>
      </c>
      <c r="AW452" s="69">
        <f t="shared" si="314"/>
        <v>0</v>
      </c>
      <c r="AX452" s="87">
        <f t="shared" si="314"/>
        <v>0</v>
      </c>
      <c r="AY452" s="70" t="str">
        <f t="shared" ref="AY452:AY458" si="315">IFERROR(AM452/AA452,"")</f>
        <v/>
      </c>
      <c r="AZ452" s="70" t="str">
        <f t="shared" ref="AZ452:BB458" si="316">IFERROR(AL452/AB452,"")</f>
        <v/>
      </c>
      <c r="BA452" s="70" t="str">
        <f t="shared" si="316"/>
        <v/>
      </c>
      <c r="BB452" s="70" t="str">
        <f t="shared" si="316"/>
        <v/>
      </c>
      <c r="BC452" s="70" t="str">
        <f t="shared" ref="BC452:BJ458" si="317">IFERROR(AQ452/AE452,"")</f>
        <v/>
      </c>
      <c r="BD452" s="70" t="str">
        <f t="shared" si="317"/>
        <v/>
      </c>
      <c r="BE452" s="70" t="str">
        <f t="shared" si="317"/>
        <v/>
      </c>
      <c r="BF452" s="70" t="str">
        <f t="shared" si="317"/>
        <v/>
      </c>
      <c r="BG452" s="70" t="str">
        <f t="shared" si="317"/>
        <v/>
      </c>
      <c r="BH452" s="89" t="str">
        <f t="shared" si="317"/>
        <v/>
      </c>
      <c r="BI452" s="90" t="str">
        <f t="shared" si="317"/>
        <v/>
      </c>
      <c r="BJ452" s="90" t="str">
        <f t="shared" si="317"/>
        <v/>
      </c>
      <c r="BK452" s="141" t="str">
        <f t="shared" si="306"/>
        <v/>
      </c>
      <c r="BL452" s="142" t="str">
        <f t="shared" si="306"/>
        <v/>
      </c>
      <c r="BM452" s="142" t="str">
        <f t="shared" si="306"/>
        <v/>
      </c>
      <c r="BN452" s="142" t="str">
        <f t="shared" si="306"/>
        <v/>
      </c>
      <c r="BO452" s="143" t="str">
        <f t="shared" si="306"/>
        <v/>
      </c>
      <c r="BP452" s="141" t="str">
        <f t="shared" si="307"/>
        <v/>
      </c>
      <c r="BQ452" s="142" t="str">
        <f t="shared" si="307"/>
        <v/>
      </c>
      <c r="BR452" s="142" t="str">
        <f t="shared" si="307"/>
        <v/>
      </c>
      <c r="BS452" s="142" t="str">
        <f t="shared" si="307"/>
        <v/>
      </c>
      <c r="BT452" s="143" t="str">
        <f t="shared" si="307"/>
        <v/>
      </c>
      <c r="BU452" s="141" t="str">
        <f t="shared" ref="BU452:BY458" si="318">IFERROR(BK452-BP452,"")</f>
        <v/>
      </c>
      <c r="BV452" s="143" t="str">
        <f t="shared" si="318"/>
        <v/>
      </c>
      <c r="BW452" s="143" t="str">
        <f t="shared" si="318"/>
        <v/>
      </c>
      <c r="BX452" s="142" t="str">
        <f t="shared" si="318"/>
        <v/>
      </c>
      <c r="BY452" s="143" t="str">
        <f t="shared" si="318"/>
        <v/>
      </c>
    </row>
    <row r="453" spans="1:77" hidden="1" outlineLevel="1" x14ac:dyDescent="0.2">
      <c r="F453" s="73" t="s">
        <v>118</v>
      </c>
      <c r="G453" s="60"/>
      <c r="H453" s="28">
        <f>SUMIF($E$14:$E$377,$F453,H$14:H$377)</f>
        <v>0</v>
      </c>
      <c r="I453" s="138">
        <f t="shared" si="308"/>
        <v>0</v>
      </c>
      <c r="J453" s="138">
        <f t="shared" si="308"/>
        <v>0</v>
      </c>
      <c r="K453" s="2">
        <f t="shared" si="308"/>
        <v>0</v>
      </c>
      <c r="L453" s="2">
        <f t="shared" si="308"/>
        <v>0</v>
      </c>
      <c r="M453" s="2">
        <f t="shared" si="308"/>
        <v>0</v>
      </c>
      <c r="N453" s="2">
        <f t="shared" si="308"/>
        <v>0</v>
      </c>
      <c r="O453" s="2">
        <f t="shared" si="308"/>
        <v>0</v>
      </c>
      <c r="P453" s="2">
        <f t="shared" si="308"/>
        <v>0</v>
      </c>
      <c r="Q453" s="29">
        <f t="shared" si="308"/>
        <v>0</v>
      </c>
      <c r="R453" s="30">
        <f t="shared" si="309"/>
        <v>0</v>
      </c>
      <c r="S453" s="34">
        <f t="shared" si="310"/>
        <v>0</v>
      </c>
      <c r="T453" s="3"/>
      <c r="Y453" s="73" t="s">
        <v>118</v>
      </c>
      <c r="Z453" s="60"/>
      <c r="AA453" s="2">
        <f>SUMIF($H$322:$H$328,"&lt;&gt;0",AA$322:AA$328)</f>
        <v>0</v>
      </c>
      <c r="AB453" s="2">
        <f t="shared" ref="AB453:AJ453" si="319">SUMIF($R$322:$R$328,"&lt;&gt;0",AB$322:AB$328)</f>
        <v>0</v>
      </c>
      <c r="AC453" s="2">
        <f t="shared" si="319"/>
        <v>0</v>
      </c>
      <c r="AD453" s="2">
        <f t="shared" si="319"/>
        <v>0</v>
      </c>
      <c r="AE453" s="2">
        <f t="shared" si="319"/>
        <v>0</v>
      </c>
      <c r="AF453" s="2">
        <f t="shared" si="319"/>
        <v>0</v>
      </c>
      <c r="AG453" s="2">
        <f t="shared" si="319"/>
        <v>0</v>
      </c>
      <c r="AH453" s="2">
        <f t="shared" si="319"/>
        <v>0</v>
      </c>
      <c r="AI453" s="2">
        <f t="shared" si="319"/>
        <v>0</v>
      </c>
      <c r="AJ453" s="29">
        <f t="shared" si="319"/>
        <v>0</v>
      </c>
      <c r="AK453" s="30">
        <f t="shared" si="312"/>
        <v>0</v>
      </c>
      <c r="AL453" s="34">
        <f t="shared" si="313"/>
        <v>0</v>
      </c>
      <c r="AM453" s="2">
        <f t="shared" si="314"/>
        <v>0</v>
      </c>
      <c r="AN453" s="2">
        <f t="shared" si="314"/>
        <v>0</v>
      </c>
      <c r="AO453" s="2">
        <f t="shared" si="314"/>
        <v>0</v>
      </c>
      <c r="AP453" s="2">
        <f t="shared" si="314"/>
        <v>0</v>
      </c>
      <c r="AQ453" s="2">
        <f t="shared" si="314"/>
        <v>0</v>
      </c>
      <c r="AR453" s="2">
        <f t="shared" si="314"/>
        <v>0</v>
      </c>
      <c r="AS453" s="2">
        <f t="shared" si="314"/>
        <v>0</v>
      </c>
      <c r="AT453" s="2">
        <f t="shared" si="314"/>
        <v>0</v>
      </c>
      <c r="AU453" s="2">
        <f t="shared" si="314"/>
        <v>0</v>
      </c>
      <c r="AV453" s="29">
        <f t="shared" si="314"/>
        <v>0</v>
      </c>
      <c r="AW453" s="30">
        <f t="shared" si="314"/>
        <v>0</v>
      </c>
      <c r="AX453" s="31">
        <f t="shared" si="314"/>
        <v>0</v>
      </c>
      <c r="AY453" s="38" t="str">
        <f t="shared" si="315"/>
        <v/>
      </c>
      <c r="AZ453" s="38" t="str">
        <f t="shared" si="316"/>
        <v/>
      </c>
      <c r="BA453" s="38" t="str">
        <f t="shared" si="316"/>
        <v/>
      </c>
      <c r="BB453" s="38" t="str">
        <f t="shared" si="316"/>
        <v/>
      </c>
      <c r="BC453" s="38" t="str">
        <f t="shared" si="317"/>
        <v/>
      </c>
      <c r="BD453" s="38" t="str">
        <f t="shared" si="317"/>
        <v/>
      </c>
      <c r="BE453" s="38" t="str">
        <f t="shared" si="317"/>
        <v/>
      </c>
      <c r="BF453" s="38" t="str">
        <f t="shared" si="317"/>
        <v/>
      </c>
      <c r="BG453" s="38" t="str">
        <f t="shared" si="317"/>
        <v/>
      </c>
      <c r="BH453" s="39" t="str">
        <f t="shared" si="317"/>
        <v/>
      </c>
      <c r="BI453" s="40" t="str">
        <f t="shared" si="317"/>
        <v/>
      </c>
      <c r="BJ453" s="40" t="str">
        <f t="shared" si="317"/>
        <v/>
      </c>
      <c r="BK453" s="146" t="str">
        <f t="shared" si="306"/>
        <v/>
      </c>
      <c r="BL453" s="96" t="str">
        <f t="shared" si="306"/>
        <v/>
      </c>
      <c r="BM453" s="96" t="str">
        <f t="shared" si="306"/>
        <v/>
      </c>
      <c r="BN453" s="96" t="str">
        <f t="shared" si="306"/>
        <v/>
      </c>
      <c r="BO453" s="147" t="str">
        <f t="shared" si="306"/>
        <v/>
      </c>
      <c r="BP453" s="146" t="str">
        <f t="shared" si="307"/>
        <v/>
      </c>
      <c r="BQ453" s="96" t="str">
        <f t="shared" si="307"/>
        <v/>
      </c>
      <c r="BR453" s="96" t="str">
        <f t="shared" si="307"/>
        <v/>
      </c>
      <c r="BS453" s="96" t="str">
        <f t="shared" si="307"/>
        <v/>
      </c>
      <c r="BT453" s="147" t="str">
        <f t="shared" si="307"/>
        <v/>
      </c>
      <c r="BU453" s="146" t="str">
        <f t="shared" si="318"/>
        <v/>
      </c>
      <c r="BV453" s="147" t="str">
        <f t="shared" si="318"/>
        <v/>
      </c>
      <c r="BW453" s="147" t="str">
        <f t="shared" si="318"/>
        <v/>
      </c>
      <c r="BX453" s="96" t="str">
        <f t="shared" si="318"/>
        <v/>
      </c>
      <c r="BY453" s="147" t="str">
        <f t="shared" si="318"/>
        <v/>
      </c>
    </row>
    <row r="454" spans="1:77" hidden="1" outlineLevel="1" x14ac:dyDescent="0.2">
      <c r="F454" s="73" t="s">
        <v>119</v>
      </c>
      <c r="G454" s="60"/>
      <c r="H454" s="28">
        <f>SUMIF($E$14:$E$377,$F454,H$14:H$377)</f>
        <v>0</v>
      </c>
      <c r="I454" s="138">
        <f t="shared" si="308"/>
        <v>0</v>
      </c>
      <c r="J454" s="138">
        <f t="shared" si="308"/>
        <v>0</v>
      </c>
      <c r="K454" s="2">
        <f t="shared" si="308"/>
        <v>0</v>
      </c>
      <c r="L454" s="2">
        <f t="shared" si="308"/>
        <v>0</v>
      </c>
      <c r="M454" s="2">
        <f t="shared" si="308"/>
        <v>0</v>
      </c>
      <c r="N454" s="2">
        <f t="shared" si="308"/>
        <v>0</v>
      </c>
      <c r="O454" s="2">
        <f t="shared" si="308"/>
        <v>0</v>
      </c>
      <c r="P454" s="2">
        <f t="shared" si="308"/>
        <v>0</v>
      </c>
      <c r="Q454" s="29">
        <f t="shared" si="308"/>
        <v>0</v>
      </c>
      <c r="R454" s="30">
        <f t="shared" si="309"/>
        <v>0</v>
      </c>
      <c r="S454" s="34">
        <f t="shared" si="310"/>
        <v>0</v>
      </c>
      <c r="T454" s="3"/>
      <c r="Y454" s="73" t="s">
        <v>119</v>
      </c>
      <c r="Z454" s="60"/>
      <c r="AA454" s="2">
        <f>SUMIF($H$329:$H$335,"&lt;&gt;0",AA$329:AA$335)</f>
        <v>0</v>
      </c>
      <c r="AB454" s="2">
        <f t="shared" ref="AB454:AJ454" si="320">SUMIF($R$329:$R$335,"&lt;&gt;0",AB$329:AB$335)</f>
        <v>0</v>
      </c>
      <c r="AC454" s="2">
        <f t="shared" si="320"/>
        <v>0</v>
      </c>
      <c r="AD454" s="2">
        <f t="shared" si="320"/>
        <v>0</v>
      </c>
      <c r="AE454" s="2">
        <f t="shared" si="320"/>
        <v>0</v>
      </c>
      <c r="AF454" s="2">
        <f t="shared" si="320"/>
        <v>0</v>
      </c>
      <c r="AG454" s="2">
        <f t="shared" si="320"/>
        <v>0</v>
      </c>
      <c r="AH454" s="2">
        <f t="shared" si="320"/>
        <v>0</v>
      </c>
      <c r="AI454" s="2">
        <f t="shared" si="320"/>
        <v>0</v>
      </c>
      <c r="AJ454" s="29">
        <f t="shared" si="320"/>
        <v>0</v>
      </c>
      <c r="AK454" s="30">
        <f t="shared" si="312"/>
        <v>0</v>
      </c>
      <c r="AL454" s="34">
        <f t="shared" si="313"/>
        <v>0</v>
      </c>
      <c r="AM454" s="2">
        <f t="shared" si="314"/>
        <v>0</v>
      </c>
      <c r="AN454" s="2">
        <f t="shared" si="314"/>
        <v>0</v>
      </c>
      <c r="AO454" s="2">
        <f t="shared" si="314"/>
        <v>0</v>
      </c>
      <c r="AP454" s="2">
        <f t="shared" si="314"/>
        <v>0</v>
      </c>
      <c r="AQ454" s="2">
        <f t="shared" si="314"/>
        <v>0</v>
      </c>
      <c r="AR454" s="2">
        <f t="shared" si="314"/>
        <v>0</v>
      </c>
      <c r="AS454" s="2">
        <f t="shared" si="314"/>
        <v>0</v>
      </c>
      <c r="AT454" s="2">
        <f t="shared" si="314"/>
        <v>0</v>
      </c>
      <c r="AU454" s="2">
        <f t="shared" si="314"/>
        <v>0</v>
      </c>
      <c r="AV454" s="29">
        <f t="shared" si="314"/>
        <v>0</v>
      </c>
      <c r="AW454" s="30">
        <f t="shared" si="314"/>
        <v>0</v>
      </c>
      <c r="AX454" s="31">
        <f t="shared" si="314"/>
        <v>0</v>
      </c>
      <c r="AY454" s="38" t="str">
        <f t="shared" si="315"/>
        <v/>
      </c>
      <c r="AZ454" s="38" t="str">
        <f t="shared" si="316"/>
        <v/>
      </c>
      <c r="BA454" s="38" t="str">
        <f t="shared" si="316"/>
        <v/>
      </c>
      <c r="BB454" s="38" t="str">
        <f t="shared" si="316"/>
        <v/>
      </c>
      <c r="BC454" s="38" t="str">
        <f t="shared" si="317"/>
        <v/>
      </c>
      <c r="BD454" s="38" t="str">
        <f t="shared" si="317"/>
        <v/>
      </c>
      <c r="BE454" s="38" t="str">
        <f t="shared" si="317"/>
        <v/>
      </c>
      <c r="BF454" s="38" t="str">
        <f t="shared" si="317"/>
        <v/>
      </c>
      <c r="BG454" s="38" t="str">
        <f t="shared" si="317"/>
        <v/>
      </c>
      <c r="BH454" s="39" t="str">
        <f t="shared" si="317"/>
        <v/>
      </c>
      <c r="BI454" s="40" t="str">
        <f t="shared" si="317"/>
        <v/>
      </c>
      <c r="BJ454" s="40" t="str">
        <f t="shared" si="317"/>
        <v/>
      </c>
      <c r="BK454" s="146" t="str">
        <f t="shared" si="306"/>
        <v/>
      </c>
      <c r="BL454" s="96" t="str">
        <f t="shared" si="306"/>
        <v/>
      </c>
      <c r="BM454" s="96" t="str">
        <f t="shared" si="306"/>
        <v/>
      </c>
      <c r="BN454" s="96" t="str">
        <f t="shared" si="306"/>
        <v/>
      </c>
      <c r="BO454" s="147" t="str">
        <f t="shared" si="306"/>
        <v/>
      </c>
      <c r="BP454" s="146" t="str">
        <f t="shared" si="307"/>
        <v/>
      </c>
      <c r="BQ454" s="96" t="str">
        <f t="shared" si="307"/>
        <v/>
      </c>
      <c r="BR454" s="96" t="str">
        <f t="shared" si="307"/>
        <v/>
      </c>
      <c r="BS454" s="96" t="str">
        <f t="shared" si="307"/>
        <v/>
      </c>
      <c r="BT454" s="147" t="str">
        <f t="shared" si="307"/>
        <v/>
      </c>
      <c r="BU454" s="146" t="str">
        <f t="shared" si="318"/>
        <v/>
      </c>
      <c r="BV454" s="147" t="str">
        <f t="shared" si="318"/>
        <v/>
      </c>
      <c r="BW454" s="147" t="str">
        <f t="shared" si="318"/>
        <v/>
      </c>
      <c r="BX454" s="96" t="str">
        <f t="shared" si="318"/>
        <v/>
      </c>
      <c r="BY454" s="147" t="str">
        <f t="shared" si="318"/>
        <v/>
      </c>
    </row>
    <row r="455" spans="1:77" hidden="1" outlineLevel="1" x14ac:dyDescent="0.2">
      <c r="F455" s="73" t="s">
        <v>120</v>
      </c>
      <c r="G455" s="60"/>
      <c r="H455" s="28">
        <f>SUMIF($E$14:$E$377,$F455,H$14:H$377)</f>
        <v>0</v>
      </c>
      <c r="I455" s="138">
        <f t="shared" si="308"/>
        <v>0</v>
      </c>
      <c r="J455" s="138">
        <f t="shared" si="308"/>
        <v>0</v>
      </c>
      <c r="K455" s="2">
        <f t="shared" si="308"/>
        <v>0</v>
      </c>
      <c r="L455" s="2">
        <f t="shared" si="308"/>
        <v>0</v>
      </c>
      <c r="M455" s="2">
        <f t="shared" si="308"/>
        <v>0</v>
      </c>
      <c r="N455" s="2">
        <f t="shared" si="308"/>
        <v>0</v>
      </c>
      <c r="O455" s="2">
        <f t="shared" si="308"/>
        <v>0</v>
      </c>
      <c r="P455" s="2">
        <f t="shared" si="308"/>
        <v>0</v>
      </c>
      <c r="Q455" s="29">
        <f t="shared" si="308"/>
        <v>0</v>
      </c>
      <c r="R455" s="30">
        <f t="shared" si="309"/>
        <v>0</v>
      </c>
      <c r="S455" s="34">
        <f t="shared" si="310"/>
        <v>0</v>
      </c>
      <c r="T455" s="3"/>
      <c r="Y455" s="73" t="s">
        <v>120</v>
      </c>
      <c r="Z455" s="60"/>
      <c r="AA455" s="2">
        <f>SUMIF($H$336:$H$342,"&lt;&gt;0",AA$336:AA$342)</f>
        <v>0</v>
      </c>
      <c r="AB455" s="2">
        <f t="shared" ref="AB455:AJ455" si="321">SUMIF($R$336:$R$342,"&lt;&gt;0",AB$336:AB$342)</f>
        <v>0</v>
      </c>
      <c r="AC455" s="2">
        <f t="shared" si="321"/>
        <v>0</v>
      </c>
      <c r="AD455" s="2">
        <f t="shared" si="321"/>
        <v>0</v>
      </c>
      <c r="AE455" s="2">
        <f t="shared" si="321"/>
        <v>0</v>
      </c>
      <c r="AF455" s="2">
        <f t="shared" si="321"/>
        <v>0</v>
      </c>
      <c r="AG455" s="2">
        <f t="shared" si="321"/>
        <v>0</v>
      </c>
      <c r="AH455" s="2">
        <f t="shared" si="321"/>
        <v>0</v>
      </c>
      <c r="AI455" s="2">
        <f t="shared" si="321"/>
        <v>0</v>
      </c>
      <c r="AJ455" s="29">
        <f t="shared" si="321"/>
        <v>0</v>
      </c>
      <c r="AK455" s="30">
        <f t="shared" si="312"/>
        <v>0</v>
      </c>
      <c r="AL455" s="34">
        <f t="shared" si="313"/>
        <v>0</v>
      </c>
      <c r="AM455" s="2">
        <f t="shared" si="314"/>
        <v>0</v>
      </c>
      <c r="AN455" s="2">
        <f t="shared" si="314"/>
        <v>0</v>
      </c>
      <c r="AO455" s="2">
        <f t="shared" si="314"/>
        <v>0</v>
      </c>
      <c r="AP455" s="2">
        <f t="shared" si="314"/>
        <v>0</v>
      </c>
      <c r="AQ455" s="2">
        <f t="shared" si="314"/>
        <v>0</v>
      </c>
      <c r="AR455" s="2">
        <f t="shared" si="314"/>
        <v>0</v>
      </c>
      <c r="AS455" s="2">
        <f t="shared" si="314"/>
        <v>0</v>
      </c>
      <c r="AT455" s="2">
        <f t="shared" si="314"/>
        <v>0</v>
      </c>
      <c r="AU455" s="2">
        <f t="shared" si="314"/>
        <v>0</v>
      </c>
      <c r="AV455" s="29">
        <f t="shared" si="314"/>
        <v>0</v>
      </c>
      <c r="AW455" s="30">
        <f t="shared" si="314"/>
        <v>0</v>
      </c>
      <c r="AX455" s="31">
        <f t="shared" si="314"/>
        <v>0</v>
      </c>
      <c r="AY455" s="38" t="str">
        <f t="shared" si="315"/>
        <v/>
      </c>
      <c r="AZ455" s="38" t="str">
        <f t="shared" si="316"/>
        <v/>
      </c>
      <c r="BA455" s="38" t="str">
        <f t="shared" si="316"/>
        <v/>
      </c>
      <c r="BB455" s="38" t="str">
        <f t="shared" si="316"/>
        <v/>
      </c>
      <c r="BC455" s="38" t="str">
        <f t="shared" si="317"/>
        <v/>
      </c>
      <c r="BD455" s="38" t="str">
        <f t="shared" si="317"/>
        <v/>
      </c>
      <c r="BE455" s="38" t="str">
        <f t="shared" si="317"/>
        <v/>
      </c>
      <c r="BF455" s="38" t="str">
        <f t="shared" si="317"/>
        <v/>
      </c>
      <c r="BG455" s="38" t="str">
        <f t="shared" si="317"/>
        <v/>
      </c>
      <c r="BH455" s="39" t="str">
        <f t="shared" si="317"/>
        <v/>
      </c>
      <c r="BI455" s="40" t="str">
        <f t="shared" si="317"/>
        <v/>
      </c>
      <c r="BJ455" s="40" t="str">
        <f t="shared" si="317"/>
        <v/>
      </c>
      <c r="BK455" s="146" t="str">
        <f t="shared" si="306"/>
        <v/>
      </c>
      <c r="BL455" s="96" t="str">
        <f t="shared" si="306"/>
        <v/>
      </c>
      <c r="BM455" s="96" t="str">
        <f t="shared" si="306"/>
        <v/>
      </c>
      <c r="BN455" s="96" t="str">
        <f t="shared" si="306"/>
        <v/>
      </c>
      <c r="BO455" s="147" t="str">
        <f t="shared" si="306"/>
        <v/>
      </c>
      <c r="BP455" s="146" t="str">
        <f t="shared" si="307"/>
        <v/>
      </c>
      <c r="BQ455" s="96" t="str">
        <f t="shared" si="307"/>
        <v/>
      </c>
      <c r="BR455" s="96" t="str">
        <f t="shared" si="307"/>
        <v/>
      </c>
      <c r="BS455" s="96" t="str">
        <f t="shared" si="307"/>
        <v/>
      </c>
      <c r="BT455" s="147" t="str">
        <f t="shared" si="307"/>
        <v/>
      </c>
      <c r="BU455" s="146" t="str">
        <f t="shared" si="318"/>
        <v/>
      </c>
      <c r="BV455" s="147" t="str">
        <f t="shared" si="318"/>
        <v/>
      </c>
      <c r="BW455" s="147" t="str">
        <f t="shared" si="318"/>
        <v/>
      </c>
      <c r="BX455" s="96" t="str">
        <f t="shared" si="318"/>
        <v/>
      </c>
      <c r="BY455" s="147" t="str">
        <f t="shared" si="318"/>
        <v/>
      </c>
    </row>
    <row r="456" spans="1:77" ht="13.5" hidden="1" outlineLevel="1" thickBot="1" x14ac:dyDescent="0.25">
      <c r="F456" s="78" t="s">
        <v>121</v>
      </c>
      <c r="G456" s="61"/>
      <c r="H456" s="43">
        <f>SUMIF($E$14:$E$377,$F456,H$14:H$377)</f>
        <v>0</v>
      </c>
      <c r="I456" s="44">
        <f t="shared" si="308"/>
        <v>0</v>
      </c>
      <c r="J456" s="44">
        <f t="shared" si="308"/>
        <v>0</v>
      </c>
      <c r="K456" s="44">
        <f t="shared" si="308"/>
        <v>0</v>
      </c>
      <c r="L456" s="44">
        <f t="shared" si="308"/>
        <v>0</v>
      </c>
      <c r="M456" s="44">
        <f t="shared" si="308"/>
        <v>0</v>
      </c>
      <c r="N456" s="44">
        <f t="shared" si="308"/>
        <v>0</v>
      </c>
      <c r="O456" s="44">
        <f t="shared" si="308"/>
        <v>0</v>
      </c>
      <c r="P456" s="44">
        <f t="shared" si="308"/>
        <v>0</v>
      </c>
      <c r="Q456" s="45">
        <f t="shared" si="308"/>
        <v>0</v>
      </c>
      <c r="R456" s="46">
        <f t="shared" si="309"/>
        <v>0</v>
      </c>
      <c r="S456" s="51">
        <f t="shared" si="310"/>
        <v>0</v>
      </c>
      <c r="T456" s="3"/>
      <c r="U456" s="42"/>
      <c r="V456" s="42"/>
      <c r="W456" s="42"/>
      <c r="X456" s="42"/>
      <c r="Y456" s="78" t="s">
        <v>121</v>
      </c>
      <c r="Z456" s="61"/>
      <c r="AA456" s="44">
        <f>SUMIF($H$343:$H$349,"&lt;&gt;0",AA$343:AA$349)</f>
        <v>0</v>
      </c>
      <c r="AB456" s="44">
        <f t="shared" ref="AB456:AJ456" si="322">SUMIF($R$343:$R$349,"&lt;&gt;0",AB$343:AB$349)</f>
        <v>0</v>
      </c>
      <c r="AC456" s="44">
        <f t="shared" si="322"/>
        <v>0</v>
      </c>
      <c r="AD456" s="44">
        <f t="shared" si="322"/>
        <v>0</v>
      </c>
      <c r="AE456" s="44">
        <f t="shared" si="322"/>
        <v>0</v>
      </c>
      <c r="AF456" s="44">
        <f t="shared" si="322"/>
        <v>0</v>
      </c>
      <c r="AG456" s="44">
        <f t="shared" si="322"/>
        <v>0</v>
      </c>
      <c r="AH456" s="44">
        <f t="shared" si="322"/>
        <v>0</v>
      </c>
      <c r="AI456" s="44">
        <f t="shared" si="322"/>
        <v>0</v>
      </c>
      <c r="AJ456" s="45">
        <f t="shared" si="322"/>
        <v>0</v>
      </c>
      <c r="AK456" s="46">
        <f t="shared" si="312"/>
        <v>0</v>
      </c>
      <c r="AL456" s="51">
        <f t="shared" si="313"/>
        <v>0</v>
      </c>
      <c r="AM456" s="44">
        <f t="shared" si="314"/>
        <v>0</v>
      </c>
      <c r="AN456" s="44">
        <f t="shared" si="314"/>
        <v>0</v>
      </c>
      <c r="AO456" s="44">
        <f t="shared" si="314"/>
        <v>0</v>
      </c>
      <c r="AP456" s="44">
        <f t="shared" si="314"/>
        <v>0</v>
      </c>
      <c r="AQ456" s="44">
        <f t="shared" si="314"/>
        <v>0</v>
      </c>
      <c r="AR456" s="44">
        <f t="shared" si="314"/>
        <v>0</v>
      </c>
      <c r="AS456" s="44">
        <f t="shared" si="314"/>
        <v>0</v>
      </c>
      <c r="AT456" s="44">
        <f t="shared" si="314"/>
        <v>0</v>
      </c>
      <c r="AU456" s="44">
        <f t="shared" si="314"/>
        <v>0</v>
      </c>
      <c r="AV456" s="45">
        <f t="shared" si="314"/>
        <v>0</v>
      </c>
      <c r="AW456" s="46">
        <f t="shared" si="314"/>
        <v>0</v>
      </c>
      <c r="AX456" s="47">
        <f t="shared" si="314"/>
        <v>0</v>
      </c>
      <c r="AY456" s="56" t="str">
        <f t="shared" si="315"/>
        <v/>
      </c>
      <c r="AZ456" s="56" t="str">
        <f t="shared" si="316"/>
        <v/>
      </c>
      <c r="BA456" s="56" t="str">
        <f t="shared" si="316"/>
        <v/>
      </c>
      <c r="BB456" s="56" t="str">
        <f t="shared" si="316"/>
        <v/>
      </c>
      <c r="BC456" s="56" t="str">
        <f t="shared" si="317"/>
        <v/>
      </c>
      <c r="BD456" s="56" t="str">
        <f t="shared" si="317"/>
        <v/>
      </c>
      <c r="BE456" s="56" t="str">
        <f t="shared" si="317"/>
        <v/>
      </c>
      <c r="BF456" s="56" t="str">
        <f t="shared" si="317"/>
        <v/>
      </c>
      <c r="BG456" s="56" t="str">
        <f t="shared" si="317"/>
        <v/>
      </c>
      <c r="BH456" s="57" t="str">
        <f t="shared" si="317"/>
        <v/>
      </c>
      <c r="BI456" s="58" t="str">
        <f t="shared" si="317"/>
        <v/>
      </c>
      <c r="BJ456" s="58" t="str">
        <f t="shared" si="317"/>
        <v/>
      </c>
      <c r="BK456" s="149" t="str">
        <f t="shared" si="306"/>
        <v/>
      </c>
      <c r="BL456" s="150" t="str">
        <f t="shared" si="306"/>
        <v/>
      </c>
      <c r="BM456" s="150" t="str">
        <f t="shared" si="306"/>
        <v/>
      </c>
      <c r="BN456" s="150" t="str">
        <f t="shared" si="306"/>
        <v/>
      </c>
      <c r="BO456" s="151" t="str">
        <f t="shared" si="306"/>
        <v/>
      </c>
      <c r="BP456" s="149" t="str">
        <f t="shared" si="307"/>
        <v/>
      </c>
      <c r="BQ456" s="150" t="str">
        <f t="shared" si="307"/>
        <v/>
      </c>
      <c r="BR456" s="150" t="str">
        <f t="shared" si="307"/>
        <v/>
      </c>
      <c r="BS456" s="150" t="str">
        <f t="shared" si="307"/>
        <v/>
      </c>
      <c r="BT456" s="151" t="str">
        <f t="shared" si="307"/>
        <v/>
      </c>
      <c r="BU456" s="149" t="str">
        <f t="shared" si="318"/>
        <v/>
      </c>
      <c r="BV456" s="151" t="str">
        <f t="shared" si="318"/>
        <v/>
      </c>
      <c r="BW456" s="151" t="str">
        <f t="shared" si="318"/>
        <v/>
      </c>
      <c r="BX456" s="150" t="str">
        <f t="shared" si="318"/>
        <v/>
      </c>
      <c r="BY456" s="151" t="str">
        <f t="shared" si="318"/>
        <v/>
      </c>
    </row>
    <row r="457" spans="1:77" hidden="1" outlineLevel="1" x14ac:dyDescent="0.2">
      <c r="A457" t="s">
        <v>46</v>
      </c>
      <c r="B457" t="s">
        <v>46</v>
      </c>
      <c r="C457" t="s">
        <v>122</v>
      </c>
      <c r="D457" t="s">
        <v>122</v>
      </c>
      <c r="F457" s="83" t="s">
        <v>123</v>
      </c>
      <c r="G457" s="60"/>
      <c r="H457" s="32">
        <f t="shared" ref="H457:Q457" si="323">SUM(H452:H456)</f>
        <v>0</v>
      </c>
      <c r="I457" s="5">
        <f>SUM(I452:I456)</f>
        <v>0</v>
      </c>
      <c r="J457" s="5">
        <f>SUM(J452:J456)</f>
        <v>0</v>
      </c>
      <c r="K457" s="5">
        <f t="shared" si="323"/>
        <v>0</v>
      </c>
      <c r="L457" s="5">
        <f t="shared" si="323"/>
        <v>0</v>
      </c>
      <c r="M457" s="5">
        <f t="shared" si="323"/>
        <v>0</v>
      </c>
      <c r="N457" s="5">
        <f>SUM(N452:N456)</f>
        <v>0</v>
      </c>
      <c r="O457" s="5">
        <f>SUM(O452:O456)</f>
        <v>0</v>
      </c>
      <c r="P457" s="5">
        <f t="shared" si="323"/>
        <v>0</v>
      </c>
      <c r="Q457" s="33">
        <f t="shared" si="323"/>
        <v>0</v>
      </c>
      <c r="R457" s="74">
        <f t="shared" si="309"/>
        <v>0</v>
      </c>
      <c r="S457" s="34">
        <f t="shared" si="310"/>
        <v>0</v>
      </c>
      <c r="T457" s="3" t="s">
        <v>49</v>
      </c>
      <c r="U457" t="s">
        <v>49</v>
      </c>
      <c r="V457" t="s">
        <v>122</v>
      </c>
      <c r="W457" t="s">
        <v>122</v>
      </c>
      <c r="Y457" s="83" t="s">
        <v>123</v>
      </c>
      <c r="Z457" s="60"/>
      <c r="AA457" s="5">
        <f t="shared" ref="AA457:AJ457" si="324">SUM(AA452:AA456)</f>
        <v>0</v>
      </c>
      <c r="AB457" s="5">
        <f>SUM(AB452:AB456)</f>
        <v>0</v>
      </c>
      <c r="AC457" s="5">
        <f>SUM(AC452:AC456)</f>
        <v>0</v>
      </c>
      <c r="AD457" s="5">
        <f t="shared" si="324"/>
        <v>0</v>
      </c>
      <c r="AE457" s="5">
        <f t="shared" si="324"/>
        <v>0</v>
      </c>
      <c r="AF457" s="5">
        <f t="shared" si="324"/>
        <v>0</v>
      </c>
      <c r="AG457" s="5">
        <f>SUM(AG452:AG456)</f>
        <v>0</v>
      </c>
      <c r="AH457" s="5">
        <f>SUM(AH452:AH456)</f>
        <v>0</v>
      </c>
      <c r="AI457" s="5">
        <f t="shared" si="324"/>
        <v>0</v>
      </c>
      <c r="AJ457" s="33">
        <f t="shared" si="324"/>
        <v>0</v>
      </c>
      <c r="AK457" s="74">
        <f t="shared" si="312"/>
        <v>0</v>
      </c>
      <c r="AL457" s="34">
        <f t="shared" si="313"/>
        <v>0</v>
      </c>
      <c r="AM457" s="2">
        <f t="shared" si="314"/>
        <v>0</v>
      </c>
      <c r="AN457" s="2">
        <f t="shared" si="314"/>
        <v>0</v>
      </c>
      <c r="AO457" s="2">
        <f t="shared" si="314"/>
        <v>0</v>
      </c>
      <c r="AP457" s="2">
        <f t="shared" si="314"/>
        <v>0</v>
      </c>
      <c r="AQ457" s="2">
        <f t="shared" si="314"/>
        <v>0</v>
      </c>
      <c r="AR457" s="2">
        <f t="shared" si="314"/>
        <v>0</v>
      </c>
      <c r="AS457" s="2">
        <f t="shared" si="314"/>
        <v>0</v>
      </c>
      <c r="AT457" s="2">
        <f t="shared" si="314"/>
        <v>0</v>
      </c>
      <c r="AU457" s="2">
        <f t="shared" si="314"/>
        <v>0</v>
      </c>
      <c r="AV457" s="29">
        <f t="shared" si="314"/>
        <v>0</v>
      </c>
      <c r="AW457" s="30">
        <f t="shared" si="314"/>
        <v>0</v>
      </c>
      <c r="AX457" s="31">
        <f t="shared" si="314"/>
        <v>0</v>
      </c>
      <c r="AY457" s="38" t="str">
        <f t="shared" si="315"/>
        <v/>
      </c>
      <c r="AZ457" s="38" t="str">
        <f t="shared" si="316"/>
        <v/>
      </c>
      <c r="BA457" s="38" t="str">
        <f t="shared" si="316"/>
        <v/>
      </c>
      <c r="BB457" s="38" t="str">
        <f t="shared" si="316"/>
        <v/>
      </c>
      <c r="BC457" s="38" t="str">
        <f t="shared" si="317"/>
        <v/>
      </c>
      <c r="BD457" s="38" t="str">
        <f t="shared" si="317"/>
        <v/>
      </c>
      <c r="BE457" s="38" t="str">
        <f t="shared" si="317"/>
        <v/>
      </c>
      <c r="BF457" s="38" t="str">
        <f t="shared" si="317"/>
        <v/>
      </c>
      <c r="BG457" s="38" t="str">
        <f t="shared" si="317"/>
        <v/>
      </c>
      <c r="BH457" s="39" t="str">
        <f t="shared" si="317"/>
        <v/>
      </c>
      <c r="BI457" s="40" t="str">
        <f t="shared" si="317"/>
        <v/>
      </c>
      <c r="BJ457" s="40" t="str">
        <f t="shared" si="317"/>
        <v/>
      </c>
      <c r="BK457" s="146" t="str">
        <f t="shared" si="306"/>
        <v/>
      </c>
      <c r="BL457" s="96" t="str">
        <f t="shared" si="306"/>
        <v/>
      </c>
      <c r="BM457" s="96" t="str">
        <f t="shared" si="306"/>
        <v/>
      </c>
      <c r="BN457" s="96" t="str">
        <f t="shared" si="306"/>
        <v/>
      </c>
      <c r="BO457" s="147" t="str">
        <f t="shared" si="306"/>
        <v/>
      </c>
      <c r="BP457" s="146" t="str">
        <f t="shared" si="307"/>
        <v/>
      </c>
      <c r="BQ457" s="96" t="str">
        <f t="shared" si="307"/>
        <v/>
      </c>
      <c r="BR457" s="96" t="str">
        <f t="shared" si="307"/>
        <v/>
      </c>
      <c r="BS457" s="96" t="str">
        <f t="shared" si="307"/>
        <v/>
      </c>
      <c r="BT457" s="147" t="str">
        <f t="shared" si="307"/>
        <v/>
      </c>
      <c r="BU457" s="146" t="str">
        <f t="shared" si="318"/>
        <v/>
      </c>
      <c r="BV457" s="147" t="str">
        <f t="shared" si="318"/>
        <v/>
      </c>
      <c r="BW457" s="147" t="str">
        <f t="shared" si="318"/>
        <v/>
      </c>
      <c r="BX457" s="96" t="str">
        <f t="shared" si="318"/>
        <v/>
      </c>
      <c r="BY457" s="147" t="str">
        <f t="shared" si="318"/>
        <v/>
      </c>
    </row>
    <row r="458" spans="1:77" ht="13.5" hidden="1" outlineLevel="1" thickBot="1" x14ac:dyDescent="0.25">
      <c r="A458" t="s">
        <v>46</v>
      </c>
      <c r="B458" t="s">
        <v>46</v>
      </c>
      <c r="C458" t="s">
        <v>122</v>
      </c>
      <c r="D458" t="s">
        <v>122</v>
      </c>
      <c r="F458" s="78" t="s">
        <v>124</v>
      </c>
      <c r="G458" s="61"/>
      <c r="H458" s="48">
        <f>SUMIFS(H$7:H$377,$B$7:$B$377,$B458,$D$7:$D$377,$D458)</f>
        <v>0</v>
      </c>
      <c r="I458" s="49">
        <f t="shared" ref="I458:Q458" si="325">SUMIFS(I$7:I$377,$B$7:$B$377,$B458,$D$7:$D$377,$D458)</f>
        <v>0</v>
      </c>
      <c r="J458" s="49">
        <f t="shared" si="325"/>
        <v>0</v>
      </c>
      <c r="K458" s="49">
        <f t="shared" si="325"/>
        <v>0</v>
      </c>
      <c r="L458" s="49">
        <f t="shared" si="325"/>
        <v>0</v>
      </c>
      <c r="M458" s="49">
        <f t="shared" si="325"/>
        <v>0</v>
      </c>
      <c r="N458" s="49">
        <f t="shared" si="325"/>
        <v>0</v>
      </c>
      <c r="O458" s="49">
        <f t="shared" si="325"/>
        <v>0</v>
      </c>
      <c r="P458" s="49">
        <f t="shared" si="325"/>
        <v>0</v>
      </c>
      <c r="Q458" s="50">
        <f t="shared" si="325"/>
        <v>0</v>
      </c>
      <c r="R458" s="79">
        <f t="shared" si="309"/>
        <v>0</v>
      </c>
      <c r="S458" s="51">
        <f t="shared" si="310"/>
        <v>0</v>
      </c>
      <c r="T458" s="3" t="s">
        <v>49</v>
      </c>
      <c r="U458" s="42" t="s">
        <v>49</v>
      </c>
      <c r="V458" s="42" t="s">
        <v>122</v>
      </c>
      <c r="W458" s="42" t="s">
        <v>122</v>
      </c>
      <c r="X458" s="42"/>
      <c r="Y458" s="78" t="s">
        <v>124</v>
      </c>
      <c r="Z458" s="61"/>
      <c r="AA458" s="49">
        <f>SUMIFS(AA$14:AA$377,$H$14:$H$377,"&lt;&gt;0",$W$14:$W$377,"11 Nov")</f>
        <v>0</v>
      </c>
      <c r="AB458" s="49">
        <f t="shared" ref="AB458:AJ458" si="326">SUMIFS(AB$14:AB$377,$R$14:$R$377,"&lt;&gt;0",$W$14:$W$377,"11 Nov")</f>
        <v>0</v>
      </c>
      <c r="AC458" s="49">
        <f t="shared" si="326"/>
        <v>0</v>
      </c>
      <c r="AD458" s="49">
        <f t="shared" si="326"/>
        <v>0</v>
      </c>
      <c r="AE458" s="49">
        <f t="shared" si="326"/>
        <v>0</v>
      </c>
      <c r="AF458" s="49">
        <f t="shared" si="326"/>
        <v>0</v>
      </c>
      <c r="AG458" s="49">
        <f t="shared" si="326"/>
        <v>0</v>
      </c>
      <c r="AH458" s="49">
        <f t="shared" si="326"/>
        <v>0</v>
      </c>
      <c r="AI458" s="49">
        <f t="shared" si="326"/>
        <v>0</v>
      </c>
      <c r="AJ458" s="50">
        <f t="shared" si="326"/>
        <v>0</v>
      </c>
      <c r="AK458" s="79">
        <f t="shared" si="312"/>
        <v>0</v>
      </c>
      <c r="AL458" s="51">
        <f t="shared" si="313"/>
        <v>0</v>
      </c>
      <c r="AM458" s="44">
        <f t="shared" si="314"/>
        <v>0</v>
      </c>
      <c r="AN458" s="44">
        <f t="shared" si="314"/>
        <v>0</v>
      </c>
      <c r="AO458" s="44">
        <f t="shared" si="314"/>
        <v>0</v>
      </c>
      <c r="AP458" s="44">
        <f t="shared" si="314"/>
        <v>0</v>
      </c>
      <c r="AQ458" s="44">
        <f t="shared" si="314"/>
        <v>0</v>
      </c>
      <c r="AR458" s="44">
        <f t="shared" si="314"/>
        <v>0</v>
      </c>
      <c r="AS458" s="44">
        <f t="shared" si="314"/>
        <v>0</v>
      </c>
      <c r="AT458" s="44">
        <f t="shared" si="314"/>
        <v>0</v>
      </c>
      <c r="AU458" s="44">
        <f t="shared" si="314"/>
        <v>0</v>
      </c>
      <c r="AV458" s="45">
        <f t="shared" si="314"/>
        <v>0</v>
      </c>
      <c r="AW458" s="46">
        <f t="shared" si="314"/>
        <v>0</v>
      </c>
      <c r="AX458" s="47">
        <f t="shared" si="314"/>
        <v>0</v>
      </c>
      <c r="AY458" s="56" t="str">
        <f t="shared" si="315"/>
        <v/>
      </c>
      <c r="AZ458" s="56" t="str">
        <f t="shared" si="316"/>
        <v/>
      </c>
      <c r="BA458" s="56" t="str">
        <f t="shared" si="316"/>
        <v/>
      </c>
      <c r="BB458" s="56" t="str">
        <f t="shared" si="316"/>
        <v/>
      </c>
      <c r="BC458" s="56" t="str">
        <f t="shared" si="317"/>
        <v/>
      </c>
      <c r="BD458" s="56" t="str">
        <f t="shared" si="317"/>
        <v/>
      </c>
      <c r="BE458" s="56" t="str">
        <f t="shared" si="317"/>
        <v/>
      </c>
      <c r="BF458" s="56" t="str">
        <f t="shared" si="317"/>
        <v/>
      </c>
      <c r="BG458" s="56" t="str">
        <f t="shared" si="317"/>
        <v/>
      </c>
      <c r="BH458" s="57" t="str">
        <f t="shared" si="317"/>
        <v/>
      </c>
      <c r="BI458" s="58" t="str">
        <f t="shared" si="317"/>
        <v/>
      </c>
      <c r="BJ458" s="58" t="str">
        <f t="shared" si="317"/>
        <v/>
      </c>
      <c r="BK458" s="149" t="str">
        <f t="shared" si="306"/>
        <v/>
      </c>
      <c r="BL458" s="150" t="str">
        <f t="shared" si="306"/>
        <v/>
      </c>
      <c r="BM458" s="150" t="str">
        <f t="shared" si="306"/>
        <v/>
      </c>
      <c r="BN458" s="150" t="str">
        <f t="shared" si="306"/>
        <v/>
      </c>
      <c r="BO458" s="151" t="str">
        <f t="shared" si="306"/>
        <v/>
      </c>
      <c r="BP458" s="149" t="str">
        <f t="shared" si="307"/>
        <v/>
      </c>
      <c r="BQ458" s="150" t="str">
        <f t="shared" si="307"/>
        <v/>
      </c>
      <c r="BR458" s="150" t="str">
        <f t="shared" si="307"/>
        <v/>
      </c>
      <c r="BS458" s="150" t="str">
        <f t="shared" si="307"/>
        <v/>
      </c>
      <c r="BT458" s="151" t="str">
        <f t="shared" si="307"/>
        <v/>
      </c>
      <c r="BU458" s="149" t="str">
        <f t="shared" si="318"/>
        <v/>
      </c>
      <c r="BV458" s="151" t="str">
        <f t="shared" si="318"/>
        <v/>
      </c>
      <c r="BW458" s="151" t="str">
        <f t="shared" si="318"/>
        <v/>
      </c>
      <c r="BX458" s="150" t="str">
        <f t="shared" si="318"/>
        <v/>
      </c>
      <c r="BY458" s="151" t="str">
        <f t="shared" si="318"/>
        <v/>
      </c>
    </row>
    <row r="459" spans="1:77" hidden="1" outlineLevel="6" x14ac:dyDescent="0.2">
      <c r="R459" s="1"/>
      <c r="T459" s="3"/>
      <c r="AK459" s="1"/>
      <c r="AW459" s="3"/>
      <c r="BI459" s="1"/>
      <c r="BK459" s="96" t="str">
        <f t="shared" si="306"/>
        <v/>
      </c>
      <c r="BL459" s="96" t="str">
        <f t="shared" si="306"/>
        <v/>
      </c>
      <c r="BM459" s="96" t="str">
        <f t="shared" si="306"/>
        <v/>
      </c>
      <c r="BN459" s="96" t="str">
        <f t="shared" si="306"/>
        <v/>
      </c>
      <c r="BO459" s="96" t="str">
        <f t="shared" si="306"/>
        <v/>
      </c>
      <c r="BP459" s="96" t="str">
        <f t="shared" si="307"/>
        <v/>
      </c>
      <c r="BQ459" s="96" t="str">
        <f t="shared" si="307"/>
        <v/>
      </c>
      <c r="BR459" s="96" t="str">
        <f t="shared" si="307"/>
        <v/>
      </c>
      <c r="BS459" s="96" t="str">
        <f t="shared" si="307"/>
        <v/>
      </c>
      <c r="BT459" s="96" t="str">
        <f t="shared" si="307"/>
        <v/>
      </c>
    </row>
    <row r="460" spans="1:77" hidden="1" outlineLevel="7" x14ac:dyDescent="0.2">
      <c r="F460" s="62" t="s">
        <v>125</v>
      </c>
      <c r="G460" s="63"/>
      <c r="H460" s="64">
        <f>SUMIF($E$14:$E$377,$F460,$H$14:$H$377)</f>
        <v>0</v>
      </c>
      <c r="I460" s="65">
        <f t="shared" ref="I460:Q463" si="327">SUMIF($E$14:$E$377,$F460,I$14:I$377)</f>
        <v>0</v>
      </c>
      <c r="J460" s="65">
        <f t="shared" si="327"/>
        <v>0</v>
      </c>
      <c r="K460" s="65">
        <f t="shared" si="327"/>
        <v>0</v>
      </c>
      <c r="L460" s="65">
        <f t="shared" si="327"/>
        <v>0</v>
      </c>
      <c r="M460" s="65">
        <f t="shared" si="327"/>
        <v>0</v>
      </c>
      <c r="N460" s="65">
        <f t="shared" si="327"/>
        <v>0</v>
      </c>
      <c r="O460" s="65">
        <f t="shared" si="327"/>
        <v>0</v>
      </c>
      <c r="P460" s="65">
        <f t="shared" si="327"/>
        <v>0</v>
      </c>
      <c r="Q460" s="86">
        <f t="shared" si="327"/>
        <v>0</v>
      </c>
      <c r="R460" s="69">
        <f t="shared" ref="R460:R465" si="328">SUM(I460:L460)</f>
        <v>0</v>
      </c>
      <c r="S460" s="95">
        <f t="shared" ref="S460:S465" si="329">SUM(N460:Q460)</f>
        <v>0</v>
      </c>
      <c r="T460" s="3"/>
      <c r="U460" s="67"/>
      <c r="V460" s="67"/>
      <c r="W460" s="67"/>
      <c r="X460" s="67"/>
      <c r="Y460" s="62" t="s">
        <v>125</v>
      </c>
      <c r="Z460" s="63"/>
      <c r="AA460" s="65">
        <f>SUMIF($H$350:$H$356,"&lt;&gt;0",AA$350:AA$356)</f>
        <v>0</v>
      </c>
      <c r="AB460" s="65">
        <f t="shared" ref="AB460:AJ460" si="330">SUMIF($R$350:$R$356,"&lt;&gt;0",AB$350:AB$356)</f>
        <v>0</v>
      </c>
      <c r="AC460" s="65">
        <f t="shared" si="330"/>
        <v>0</v>
      </c>
      <c r="AD460" s="65">
        <f t="shared" si="330"/>
        <v>0</v>
      </c>
      <c r="AE460" s="65">
        <f t="shared" si="330"/>
        <v>0</v>
      </c>
      <c r="AF460" s="65">
        <f t="shared" si="330"/>
        <v>0</v>
      </c>
      <c r="AG460" s="65">
        <f t="shared" si="330"/>
        <v>0</v>
      </c>
      <c r="AH460" s="65">
        <f t="shared" si="330"/>
        <v>0</v>
      </c>
      <c r="AI460" s="65">
        <f t="shared" si="330"/>
        <v>0</v>
      </c>
      <c r="AJ460" s="86">
        <f t="shared" si="330"/>
        <v>0</v>
      </c>
      <c r="AK460" s="69">
        <f t="shared" ref="AK460:AK465" si="331">SUM(AB460:AE460)</f>
        <v>0</v>
      </c>
      <c r="AL460" s="95">
        <f t="shared" ref="AL460:AL465" si="332">SUM(AG460:AJ460)</f>
        <v>0</v>
      </c>
      <c r="AM460" s="65">
        <f t="shared" ref="AM460:AX465" si="333">+H460-AA460</f>
        <v>0</v>
      </c>
      <c r="AN460" s="65">
        <f t="shared" si="333"/>
        <v>0</v>
      </c>
      <c r="AO460" s="65">
        <f t="shared" si="333"/>
        <v>0</v>
      </c>
      <c r="AP460" s="65">
        <f t="shared" si="333"/>
        <v>0</v>
      </c>
      <c r="AQ460" s="65">
        <f t="shared" si="333"/>
        <v>0</v>
      </c>
      <c r="AR460" s="65">
        <f t="shared" si="333"/>
        <v>0</v>
      </c>
      <c r="AS460" s="65">
        <f t="shared" si="333"/>
        <v>0</v>
      </c>
      <c r="AT460" s="65">
        <f t="shared" si="333"/>
        <v>0</v>
      </c>
      <c r="AU460" s="65">
        <f t="shared" si="333"/>
        <v>0</v>
      </c>
      <c r="AV460" s="86">
        <f t="shared" si="333"/>
        <v>0</v>
      </c>
      <c r="AW460" s="69">
        <f t="shared" si="333"/>
        <v>0</v>
      </c>
      <c r="AX460" s="87">
        <f t="shared" si="333"/>
        <v>0</v>
      </c>
      <c r="AY460" s="70" t="str">
        <f t="shared" ref="AY460:AY465" si="334">IFERROR(AM460/AA460,"")</f>
        <v/>
      </c>
      <c r="AZ460" s="70" t="str">
        <f t="shared" ref="AZ460:BB465" si="335">IFERROR(AL460/AB460,"")</f>
        <v/>
      </c>
      <c r="BA460" s="70" t="str">
        <f t="shared" si="335"/>
        <v/>
      </c>
      <c r="BB460" s="70" t="str">
        <f t="shared" si="335"/>
        <v/>
      </c>
      <c r="BC460" s="70" t="str">
        <f t="shared" ref="BC460:BJ465" si="336">IFERROR(AQ460/AE460,"")</f>
        <v/>
      </c>
      <c r="BD460" s="70" t="str">
        <f t="shared" si="336"/>
        <v/>
      </c>
      <c r="BE460" s="70" t="str">
        <f t="shared" si="336"/>
        <v/>
      </c>
      <c r="BF460" s="70" t="str">
        <f t="shared" si="336"/>
        <v/>
      </c>
      <c r="BG460" s="70" t="str">
        <f t="shared" si="336"/>
        <v/>
      </c>
      <c r="BH460" s="89" t="str">
        <f t="shared" si="336"/>
        <v/>
      </c>
      <c r="BI460" s="90" t="str">
        <f t="shared" si="336"/>
        <v/>
      </c>
      <c r="BJ460" s="90" t="str">
        <f t="shared" si="336"/>
        <v/>
      </c>
      <c r="BK460" s="141" t="str">
        <f t="shared" si="306"/>
        <v/>
      </c>
      <c r="BL460" s="142" t="str">
        <f t="shared" si="306"/>
        <v/>
      </c>
      <c r="BM460" s="142" t="str">
        <f t="shared" si="306"/>
        <v/>
      </c>
      <c r="BN460" s="142" t="str">
        <f t="shared" si="306"/>
        <v/>
      </c>
      <c r="BO460" s="143" t="str">
        <f t="shared" si="306"/>
        <v/>
      </c>
      <c r="BP460" s="141" t="str">
        <f t="shared" si="307"/>
        <v/>
      </c>
      <c r="BQ460" s="142" t="str">
        <f t="shared" si="307"/>
        <v/>
      </c>
      <c r="BR460" s="142" t="str">
        <f t="shared" si="307"/>
        <v/>
      </c>
      <c r="BS460" s="142" t="str">
        <f t="shared" si="307"/>
        <v/>
      </c>
      <c r="BT460" s="143" t="str">
        <f t="shared" si="307"/>
        <v/>
      </c>
      <c r="BU460" s="116" t="str">
        <f t="shared" ref="BU460:BY465" si="337">IFERROR(BK460-BP460,"")</f>
        <v/>
      </c>
      <c r="BV460" s="118" t="str">
        <f t="shared" si="337"/>
        <v/>
      </c>
      <c r="BW460" s="118" t="str">
        <f t="shared" si="337"/>
        <v/>
      </c>
      <c r="BX460" s="117" t="str">
        <f t="shared" si="337"/>
        <v/>
      </c>
      <c r="BY460" s="118" t="str">
        <f t="shared" si="337"/>
        <v/>
      </c>
    </row>
    <row r="461" spans="1:77" hidden="1" outlineLevel="7" x14ac:dyDescent="0.2">
      <c r="F461" s="73" t="s">
        <v>126</v>
      </c>
      <c r="G461" s="60"/>
      <c r="H461" s="28">
        <f>SUMIF($E$14:$E$377,$F461,H$14:H$377)</f>
        <v>0</v>
      </c>
      <c r="I461" s="138">
        <f t="shared" si="327"/>
        <v>0</v>
      </c>
      <c r="J461" s="138">
        <f t="shared" si="327"/>
        <v>0</v>
      </c>
      <c r="K461" s="2">
        <f t="shared" si="327"/>
        <v>0</v>
      </c>
      <c r="L461" s="2">
        <f t="shared" si="327"/>
        <v>0</v>
      </c>
      <c r="M461" s="2">
        <f t="shared" si="327"/>
        <v>0</v>
      </c>
      <c r="N461" s="2">
        <f t="shared" si="327"/>
        <v>0</v>
      </c>
      <c r="O461" s="2">
        <f t="shared" si="327"/>
        <v>0</v>
      </c>
      <c r="P461" s="2">
        <f t="shared" si="327"/>
        <v>0</v>
      </c>
      <c r="Q461" s="29">
        <f t="shared" si="327"/>
        <v>0</v>
      </c>
      <c r="R461" s="30">
        <f t="shared" si="328"/>
        <v>0</v>
      </c>
      <c r="S461" s="34">
        <f t="shared" si="329"/>
        <v>0</v>
      </c>
      <c r="T461" s="3"/>
      <c r="Y461" s="73" t="s">
        <v>126</v>
      </c>
      <c r="Z461" s="60"/>
      <c r="AA461" s="2">
        <f>SUMIF($H$357:$H$363,"&lt;&gt;0",AA$357:AA$363)</f>
        <v>0</v>
      </c>
      <c r="AB461" s="2">
        <f t="shared" ref="AB461:AJ461" si="338">SUMIF($R$357:$R$363,"&lt;&gt;0",AB$357:AB$363)</f>
        <v>0</v>
      </c>
      <c r="AC461" s="2">
        <f t="shared" si="338"/>
        <v>0</v>
      </c>
      <c r="AD461" s="2">
        <f t="shared" si="338"/>
        <v>0</v>
      </c>
      <c r="AE461" s="2">
        <f t="shared" si="338"/>
        <v>0</v>
      </c>
      <c r="AF461" s="2">
        <f t="shared" si="338"/>
        <v>0</v>
      </c>
      <c r="AG461" s="2">
        <f t="shared" si="338"/>
        <v>0</v>
      </c>
      <c r="AH461" s="2">
        <f t="shared" si="338"/>
        <v>0</v>
      </c>
      <c r="AI461" s="2">
        <f t="shared" si="338"/>
        <v>0</v>
      </c>
      <c r="AJ461" s="29">
        <f t="shared" si="338"/>
        <v>0</v>
      </c>
      <c r="AK461" s="30">
        <f t="shared" si="331"/>
        <v>0</v>
      </c>
      <c r="AL461" s="34">
        <f t="shared" si="332"/>
        <v>0</v>
      </c>
      <c r="AM461" s="2">
        <f t="shared" si="333"/>
        <v>0</v>
      </c>
      <c r="AN461" s="2">
        <f t="shared" si="333"/>
        <v>0</v>
      </c>
      <c r="AO461" s="2">
        <f t="shared" si="333"/>
        <v>0</v>
      </c>
      <c r="AP461" s="2">
        <f t="shared" si="333"/>
        <v>0</v>
      </c>
      <c r="AQ461" s="2">
        <f t="shared" si="333"/>
        <v>0</v>
      </c>
      <c r="AR461" s="2">
        <f t="shared" si="333"/>
        <v>0</v>
      </c>
      <c r="AS461" s="2">
        <f t="shared" si="333"/>
        <v>0</v>
      </c>
      <c r="AT461" s="2">
        <f t="shared" si="333"/>
        <v>0</v>
      </c>
      <c r="AU461" s="2">
        <f t="shared" si="333"/>
        <v>0</v>
      </c>
      <c r="AV461" s="29">
        <f t="shared" si="333"/>
        <v>0</v>
      </c>
      <c r="AW461" s="30">
        <f t="shared" si="333"/>
        <v>0</v>
      </c>
      <c r="AX461" s="31">
        <f t="shared" si="333"/>
        <v>0</v>
      </c>
      <c r="AY461" s="38" t="str">
        <f t="shared" si="334"/>
        <v/>
      </c>
      <c r="AZ461" s="38" t="str">
        <f t="shared" si="335"/>
        <v/>
      </c>
      <c r="BA461" s="38" t="str">
        <f t="shared" si="335"/>
        <v/>
      </c>
      <c r="BB461" s="38" t="str">
        <f t="shared" si="335"/>
        <v/>
      </c>
      <c r="BC461" s="38" t="str">
        <f t="shared" si="336"/>
        <v/>
      </c>
      <c r="BD461" s="38" t="str">
        <f t="shared" si="336"/>
        <v/>
      </c>
      <c r="BE461" s="38" t="str">
        <f t="shared" si="336"/>
        <v/>
      </c>
      <c r="BF461" s="38" t="str">
        <f t="shared" si="336"/>
        <v/>
      </c>
      <c r="BG461" s="38" t="str">
        <f t="shared" si="336"/>
        <v/>
      </c>
      <c r="BH461" s="39" t="str">
        <f t="shared" si="336"/>
        <v/>
      </c>
      <c r="BI461" s="40" t="str">
        <f t="shared" si="336"/>
        <v/>
      </c>
      <c r="BJ461" s="40" t="str">
        <f t="shared" si="336"/>
        <v/>
      </c>
      <c r="BK461" s="146" t="str">
        <f t="shared" si="306"/>
        <v/>
      </c>
      <c r="BL461" s="96" t="str">
        <f t="shared" si="306"/>
        <v/>
      </c>
      <c r="BM461" s="96" t="str">
        <f t="shared" si="306"/>
        <v/>
      </c>
      <c r="BN461" s="96" t="str">
        <f t="shared" si="306"/>
        <v/>
      </c>
      <c r="BO461" s="147" t="str">
        <f t="shared" si="306"/>
        <v/>
      </c>
      <c r="BP461" s="146" t="str">
        <f t="shared" si="307"/>
        <v/>
      </c>
      <c r="BQ461" s="96" t="str">
        <f t="shared" si="307"/>
        <v/>
      </c>
      <c r="BR461" s="96" t="str">
        <f t="shared" si="307"/>
        <v/>
      </c>
      <c r="BS461" s="96" t="str">
        <f t="shared" si="307"/>
        <v/>
      </c>
      <c r="BT461" s="147" t="str">
        <f t="shared" si="307"/>
        <v/>
      </c>
      <c r="BU461" s="119" t="str">
        <f t="shared" si="337"/>
        <v/>
      </c>
      <c r="BV461" s="121" t="str">
        <f t="shared" si="337"/>
        <v/>
      </c>
      <c r="BW461" s="121" t="str">
        <f t="shared" si="337"/>
        <v/>
      </c>
      <c r="BX461" s="120" t="str">
        <f t="shared" si="337"/>
        <v/>
      </c>
      <c r="BY461" s="121" t="str">
        <f t="shared" si="337"/>
        <v/>
      </c>
    </row>
    <row r="462" spans="1:77" hidden="1" outlineLevel="7" x14ac:dyDescent="0.2">
      <c r="F462" s="73" t="s">
        <v>127</v>
      </c>
      <c r="G462" s="60"/>
      <c r="H462" s="28">
        <f>SUMIF($E$14:$E$377,$F462,H$14:H$377)</f>
        <v>0</v>
      </c>
      <c r="I462" s="138">
        <f t="shared" si="327"/>
        <v>0</v>
      </c>
      <c r="J462" s="138">
        <f t="shared" si="327"/>
        <v>0</v>
      </c>
      <c r="K462" s="2">
        <f t="shared" si="327"/>
        <v>0</v>
      </c>
      <c r="L462" s="2">
        <f t="shared" si="327"/>
        <v>0</v>
      </c>
      <c r="M462" s="2">
        <f t="shared" si="327"/>
        <v>0</v>
      </c>
      <c r="N462" s="2">
        <f t="shared" si="327"/>
        <v>0</v>
      </c>
      <c r="O462" s="2">
        <f t="shared" si="327"/>
        <v>0</v>
      </c>
      <c r="P462" s="2">
        <f t="shared" si="327"/>
        <v>0</v>
      </c>
      <c r="Q462" s="29">
        <f t="shared" si="327"/>
        <v>0</v>
      </c>
      <c r="R462" s="30">
        <f t="shared" si="328"/>
        <v>0</v>
      </c>
      <c r="S462" s="34">
        <f t="shared" si="329"/>
        <v>0</v>
      </c>
      <c r="T462" s="3"/>
      <c r="Y462" s="73" t="s">
        <v>127</v>
      </c>
      <c r="Z462" s="60"/>
      <c r="AA462" s="2">
        <f>SUMIF($H$364:$H$370,"&lt;&gt;0",AA$364:AA$370)</f>
        <v>0</v>
      </c>
      <c r="AB462" s="2">
        <f t="shared" ref="AB462:AJ462" si="339">SUMIF($R$364:$R$370,"&lt;&gt;0",AB$364:AB$370)</f>
        <v>0</v>
      </c>
      <c r="AC462" s="2">
        <f t="shared" si="339"/>
        <v>0</v>
      </c>
      <c r="AD462" s="2">
        <f t="shared" si="339"/>
        <v>0</v>
      </c>
      <c r="AE462" s="2">
        <f t="shared" si="339"/>
        <v>0</v>
      </c>
      <c r="AF462" s="2">
        <f t="shared" si="339"/>
        <v>0</v>
      </c>
      <c r="AG462" s="2">
        <f t="shared" si="339"/>
        <v>0</v>
      </c>
      <c r="AH462" s="2">
        <f t="shared" si="339"/>
        <v>0</v>
      </c>
      <c r="AI462" s="2">
        <f t="shared" si="339"/>
        <v>0</v>
      </c>
      <c r="AJ462" s="29">
        <f t="shared" si="339"/>
        <v>0</v>
      </c>
      <c r="AK462" s="30">
        <f t="shared" si="331"/>
        <v>0</v>
      </c>
      <c r="AL462" s="34">
        <f t="shared" si="332"/>
        <v>0</v>
      </c>
      <c r="AM462" s="2">
        <f t="shared" si="333"/>
        <v>0</v>
      </c>
      <c r="AN462" s="2">
        <f t="shared" si="333"/>
        <v>0</v>
      </c>
      <c r="AO462" s="2">
        <f t="shared" si="333"/>
        <v>0</v>
      </c>
      <c r="AP462" s="2">
        <f t="shared" si="333"/>
        <v>0</v>
      </c>
      <c r="AQ462" s="2">
        <f t="shared" si="333"/>
        <v>0</v>
      </c>
      <c r="AR462" s="2">
        <f t="shared" si="333"/>
        <v>0</v>
      </c>
      <c r="AS462" s="2">
        <f t="shared" si="333"/>
        <v>0</v>
      </c>
      <c r="AT462" s="2">
        <f t="shared" si="333"/>
        <v>0</v>
      </c>
      <c r="AU462" s="2">
        <f t="shared" si="333"/>
        <v>0</v>
      </c>
      <c r="AV462" s="29">
        <f t="shared" si="333"/>
        <v>0</v>
      </c>
      <c r="AW462" s="30">
        <f t="shared" si="333"/>
        <v>0</v>
      </c>
      <c r="AX462" s="31">
        <f t="shared" si="333"/>
        <v>0</v>
      </c>
      <c r="AY462" s="38" t="str">
        <f t="shared" si="334"/>
        <v/>
      </c>
      <c r="AZ462" s="38" t="str">
        <f t="shared" si="335"/>
        <v/>
      </c>
      <c r="BA462" s="38" t="str">
        <f t="shared" si="335"/>
        <v/>
      </c>
      <c r="BB462" s="38" t="str">
        <f t="shared" si="335"/>
        <v/>
      </c>
      <c r="BC462" s="38" t="str">
        <f t="shared" si="336"/>
        <v/>
      </c>
      <c r="BD462" s="38" t="str">
        <f t="shared" si="336"/>
        <v/>
      </c>
      <c r="BE462" s="38" t="str">
        <f t="shared" si="336"/>
        <v/>
      </c>
      <c r="BF462" s="38" t="str">
        <f t="shared" si="336"/>
        <v/>
      </c>
      <c r="BG462" s="38" t="str">
        <f t="shared" si="336"/>
        <v/>
      </c>
      <c r="BH462" s="39" t="str">
        <f t="shared" si="336"/>
        <v/>
      </c>
      <c r="BI462" s="40" t="str">
        <f t="shared" si="336"/>
        <v/>
      </c>
      <c r="BJ462" s="40" t="str">
        <f t="shared" si="336"/>
        <v/>
      </c>
      <c r="BK462" s="146" t="str">
        <f t="shared" si="306"/>
        <v/>
      </c>
      <c r="BL462" s="96" t="str">
        <f t="shared" si="306"/>
        <v/>
      </c>
      <c r="BM462" s="96" t="str">
        <f t="shared" si="306"/>
        <v/>
      </c>
      <c r="BN462" s="96" t="str">
        <f t="shared" si="306"/>
        <v/>
      </c>
      <c r="BO462" s="147" t="str">
        <f t="shared" si="306"/>
        <v/>
      </c>
      <c r="BP462" s="146" t="str">
        <f t="shared" si="307"/>
        <v/>
      </c>
      <c r="BQ462" s="96" t="str">
        <f t="shared" si="307"/>
        <v/>
      </c>
      <c r="BR462" s="96" t="str">
        <f t="shared" si="307"/>
        <v/>
      </c>
      <c r="BS462" s="96" t="str">
        <f t="shared" si="307"/>
        <v/>
      </c>
      <c r="BT462" s="147" t="str">
        <f t="shared" si="307"/>
        <v/>
      </c>
      <c r="BU462" s="119" t="str">
        <f t="shared" si="337"/>
        <v/>
      </c>
      <c r="BV462" s="121" t="str">
        <f t="shared" si="337"/>
        <v/>
      </c>
      <c r="BW462" s="121" t="str">
        <f t="shared" si="337"/>
        <v/>
      </c>
      <c r="BX462" s="120" t="str">
        <f t="shared" si="337"/>
        <v/>
      </c>
      <c r="BY462" s="121" t="str">
        <f t="shared" si="337"/>
        <v/>
      </c>
    </row>
    <row r="463" spans="1:77" ht="13.5" hidden="1" outlineLevel="7" thickBot="1" x14ac:dyDescent="0.25">
      <c r="F463" s="78" t="s">
        <v>128</v>
      </c>
      <c r="G463" s="61"/>
      <c r="H463" s="43">
        <f>SUMIF($E$14:$E$377,$F463,H$14:H$377)</f>
        <v>0</v>
      </c>
      <c r="I463" s="44">
        <f t="shared" si="327"/>
        <v>0</v>
      </c>
      <c r="J463" s="44">
        <f t="shared" si="327"/>
        <v>0</v>
      </c>
      <c r="K463" s="44">
        <f t="shared" si="327"/>
        <v>0</v>
      </c>
      <c r="L463" s="44">
        <f t="shared" si="327"/>
        <v>0</v>
      </c>
      <c r="M463" s="44">
        <f t="shared" si="327"/>
        <v>0</v>
      </c>
      <c r="N463" s="44">
        <f t="shared" si="327"/>
        <v>0</v>
      </c>
      <c r="O463" s="44">
        <f t="shared" si="327"/>
        <v>0</v>
      </c>
      <c r="P463" s="44">
        <f t="shared" si="327"/>
        <v>0</v>
      </c>
      <c r="Q463" s="45">
        <f t="shared" si="327"/>
        <v>0</v>
      </c>
      <c r="R463" s="46">
        <f t="shared" si="328"/>
        <v>0</v>
      </c>
      <c r="S463" s="51">
        <f t="shared" si="329"/>
        <v>0</v>
      </c>
      <c r="T463" s="3"/>
      <c r="U463" s="42"/>
      <c r="V463" s="42"/>
      <c r="W463" s="42"/>
      <c r="X463" s="42"/>
      <c r="Y463" s="78" t="s">
        <v>128</v>
      </c>
      <c r="Z463" s="61"/>
      <c r="AA463" s="44">
        <f>SUMIF($H$371:$H$377,"&lt;&gt;0",AA$371:AA$377)</f>
        <v>0</v>
      </c>
      <c r="AB463" s="44">
        <f t="shared" ref="AB463:AJ463" si="340">SUMIF($R$371:$R$377,"&lt;&gt;0",AB$371:AB$377)</f>
        <v>0</v>
      </c>
      <c r="AC463" s="44">
        <f t="shared" si="340"/>
        <v>0</v>
      </c>
      <c r="AD463" s="44">
        <f t="shared" si="340"/>
        <v>0</v>
      </c>
      <c r="AE463" s="44">
        <f t="shared" si="340"/>
        <v>0</v>
      </c>
      <c r="AF463" s="44">
        <f t="shared" si="340"/>
        <v>0</v>
      </c>
      <c r="AG463" s="44">
        <f t="shared" si="340"/>
        <v>0</v>
      </c>
      <c r="AH463" s="44">
        <f t="shared" si="340"/>
        <v>0</v>
      </c>
      <c r="AI463" s="44">
        <f t="shared" si="340"/>
        <v>0</v>
      </c>
      <c r="AJ463" s="45">
        <f t="shared" si="340"/>
        <v>0</v>
      </c>
      <c r="AK463" s="46">
        <f t="shared" si="331"/>
        <v>0</v>
      </c>
      <c r="AL463" s="51">
        <f t="shared" si="332"/>
        <v>0</v>
      </c>
      <c r="AM463" s="44">
        <f t="shared" si="333"/>
        <v>0</v>
      </c>
      <c r="AN463" s="44">
        <f t="shared" si="333"/>
        <v>0</v>
      </c>
      <c r="AO463" s="44">
        <f t="shared" si="333"/>
        <v>0</v>
      </c>
      <c r="AP463" s="44">
        <f t="shared" si="333"/>
        <v>0</v>
      </c>
      <c r="AQ463" s="44">
        <f t="shared" si="333"/>
        <v>0</v>
      </c>
      <c r="AR463" s="44">
        <f t="shared" si="333"/>
        <v>0</v>
      </c>
      <c r="AS463" s="44">
        <f t="shared" si="333"/>
        <v>0</v>
      </c>
      <c r="AT463" s="44">
        <f t="shared" si="333"/>
        <v>0</v>
      </c>
      <c r="AU463" s="44">
        <f t="shared" si="333"/>
        <v>0</v>
      </c>
      <c r="AV463" s="45">
        <f t="shared" si="333"/>
        <v>0</v>
      </c>
      <c r="AW463" s="46">
        <f t="shared" si="333"/>
        <v>0</v>
      </c>
      <c r="AX463" s="47">
        <f t="shared" si="333"/>
        <v>0</v>
      </c>
      <c r="AY463" s="56" t="str">
        <f t="shared" si="334"/>
        <v/>
      </c>
      <c r="AZ463" s="56" t="str">
        <f t="shared" si="335"/>
        <v/>
      </c>
      <c r="BA463" s="56" t="str">
        <f t="shared" si="335"/>
        <v/>
      </c>
      <c r="BB463" s="56" t="str">
        <f t="shared" si="335"/>
        <v/>
      </c>
      <c r="BC463" s="56" t="str">
        <f t="shared" si="336"/>
        <v/>
      </c>
      <c r="BD463" s="56" t="str">
        <f t="shared" si="336"/>
        <v/>
      </c>
      <c r="BE463" s="56" t="str">
        <f t="shared" si="336"/>
        <v/>
      </c>
      <c r="BF463" s="56" t="str">
        <f t="shared" si="336"/>
        <v/>
      </c>
      <c r="BG463" s="56" t="str">
        <f t="shared" si="336"/>
        <v/>
      </c>
      <c r="BH463" s="57" t="str">
        <f t="shared" si="336"/>
        <v/>
      </c>
      <c r="BI463" s="58" t="str">
        <f t="shared" si="336"/>
        <v/>
      </c>
      <c r="BJ463" s="58" t="str">
        <f t="shared" si="336"/>
        <v/>
      </c>
      <c r="BK463" s="149" t="str">
        <f t="shared" si="306"/>
        <v/>
      </c>
      <c r="BL463" s="150" t="str">
        <f t="shared" si="306"/>
        <v/>
      </c>
      <c r="BM463" s="150" t="str">
        <f t="shared" si="306"/>
        <v/>
      </c>
      <c r="BN463" s="150" t="str">
        <f t="shared" si="306"/>
        <v/>
      </c>
      <c r="BO463" s="151" t="str">
        <f t="shared" si="306"/>
        <v/>
      </c>
      <c r="BP463" s="149" t="str">
        <f t="shared" si="307"/>
        <v/>
      </c>
      <c r="BQ463" s="150" t="str">
        <f t="shared" si="307"/>
        <v/>
      </c>
      <c r="BR463" s="150" t="str">
        <f t="shared" si="307"/>
        <v/>
      </c>
      <c r="BS463" s="150" t="str">
        <f t="shared" si="307"/>
        <v/>
      </c>
      <c r="BT463" s="151" t="str">
        <f t="shared" si="307"/>
        <v/>
      </c>
      <c r="BU463" s="122" t="str">
        <f t="shared" si="337"/>
        <v/>
      </c>
      <c r="BV463" s="124" t="str">
        <f t="shared" si="337"/>
        <v/>
      </c>
      <c r="BW463" s="124" t="str">
        <f t="shared" si="337"/>
        <v/>
      </c>
      <c r="BX463" s="123" t="str">
        <f t="shared" si="337"/>
        <v/>
      </c>
      <c r="BY463" s="124" t="str">
        <f t="shared" si="337"/>
        <v/>
      </c>
    </row>
    <row r="464" spans="1:77" hidden="1" outlineLevel="7" x14ac:dyDescent="0.2">
      <c r="A464" t="s">
        <v>46</v>
      </c>
      <c r="B464" t="s">
        <v>46</v>
      </c>
      <c r="C464" t="s">
        <v>129</v>
      </c>
      <c r="D464" t="s">
        <v>129</v>
      </c>
      <c r="F464" s="83" t="s">
        <v>130</v>
      </c>
      <c r="G464" s="60"/>
      <c r="H464" s="32">
        <f t="shared" ref="H464:Q464" si="341">SUM(H460:H463)</f>
        <v>0</v>
      </c>
      <c r="I464" s="5">
        <f>SUM(I460:I463)</f>
        <v>0</v>
      </c>
      <c r="J464" s="5">
        <f>SUM(J460:J463)</f>
        <v>0</v>
      </c>
      <c r="K464" s="5">
        <f t="shared" si="341"/>
        <v>0</v>
      </c>
      <c r="L464" s="5">
        <f t="shared" si="341"/>
        <v>0</v>
      </c>
      <c r="M464" s="5">
        <f t="shared" si="341"/>
        <v>0</v>
      </c>
      <c r="N464" s="5">
        <f>SUM(N460:N463)</f>
        <v>0</v>
      </c>
      <c r="O464" s="5">
        <f>SUM(O460:O463)</f>
        <v>0</v>
      </c>
      <c r="P464" s="5">
        <f t="shared" si="341"/>
        <v>0</v>
      </c>
      <c r="Q464" s="33">
        <f t="shared" si="341"/>
        <v>0</v>
      </c>
      <c r="R464" s="74">
        <f t="shared" si="328"/>
        <v>0</v>
      </c>
      <c r="S464" s="34">
        <f t="shared" si="329"/>
        <v>0</v>
      </c>
      <c r="T464" s="3" t="s">
        <v>49</v>
      </c>
      <c r="U464" t="s">
        <v>49</v>
      </c>
      <c r="V464" t="s">
        <v>129</v>
      </c>
      <c r="W464" t="s">
        <v>129</v>
      </c>
      <c r="Y464" s="83" t="s">
        <v>130</v>
      </c>
      <c r="Z464" s="60"/>
      <c r="AA464" s="5">
        <f t="shared" ref="AA464:AJ464" si="342">SUM(AA460:AA463)</f>
        <v>0</v>
      </c>
      <c r="AB464" s="5">
        <f>SUM(AB460:AB463)</f>
        <v>0</v>
      </c>
      <c r="AC464" s="5">
        <f>SUM(AC460:AC463)</f>
        <v>0</v>
      </c>
      <c r="AD464" s="5">
        <f t="shared" si="342"/>
        <v>0</v>
      </c>
      <c r="AE464" s="5">
        <f t="shared" si="342"/>
        <v>0</v>
      </c>
      <c r="AF464" s="5">
        <f t="shared" si="342"/>
        <v>0</v>
      </c>
      <c r="AG464" s="5">
        <f>SUM(AG460:AG463)</f>
        <v>0</v>
      </c>
      <c r="AH464" s="5">
        <f>SUM(AH460:AH463)</f>
        <v>0</v>
      </c>
      <c r="AI464" s="5">
        <f t="shared" si="342"/>
        <v>0</v>
      </c>
      <c r="AJ464" s="33">
        <f t="shared" si="342"/>
        <v>0</v>
      </c>
      <c r="AK464" s="74">
        <f t="shared" si="331"/>
        <v>0</v>
      </c>
      <c r="AL464" s="34">
        <f t="shared" si="332"/>
        <v>0</v>
      </c>
      <c r="AM464" s="2">
        <f t="shared" si="333"/>
        <v>0</v>
      </c>
      <c r="AN464" s="2">
        <f t="shared" si="333"/>
        <v>0</v>
      </c>
      <c r="AO464" s="2">
        <f t="shared" si="333"/>
        <v>0</v>
      </c>
      <c r="AP464" s="2">
        <f t="shared" si="333"/>
        <v>0</v>
      </c>
      <c r="AQ464" s="2">
        <f t="shared" si="333"/>
        <v>0</v>
      </c>
      <c r="AR464" s="2">
        <f t="shared" si="333"/>
        <v>0</v>
      </c>
      <c r="AS464" s="2">
        <f t="shared" si="333"/>
        <v>0</v>
      </c>
      <c r="AT464" s="2">
        <f t="shared" si="333"/>
        <v>0</v>
      </c>
      <c r="AU464" s="2">
        <f t="shared" si="333"/>
        <v>0</v>
      </c>
      <c r="AV464" s="29">
        <f t="shared" si="333"/>
        <v>0</v>
      </c>
      <c r="AW464" s="74">
        <f t="shared" si="333"/>
        <v>0</v>
      </c>
      <c r="AX464" s="31">
        <f t="shared" si="333"/>
        <v>0</v>
      </c>
      <c r="AY464" s="38" t="str">
        <f t="shared" si="334"/>
        <v/>
      </c>
      <c r="AZ464" s="38" t="str">
        <f t="shared" si="335"/>
        <v/>
      </c>
      <c r="BA464" s="38" t="str">
        <f t="shared" si="335"/>
        <v/>
      </c>
      <c r="BB464" s="38" t="str">
        <f t="shared" si="335"/>
        <v/>
      </c>
      <c r="BC464" s="38" t="str">
        <f t="shared" si="336"/>
        <v/>
      </c>
      <c r="BD464" s="38" t="str">
        <f t="shared" si="336"/>
        <v/>
      </c>
      <c r="BE464" s="38" t="str">
        <f t="shared" si="336"/>
        <v/>
      </c>
      <c r="BF464" s="38" t="str">
        <f t="shared" si="336"/>
        <v/>
      </c>
      <c r="BG464" s="38" t="str">
        <f t="shared" si="336"/>
        <v/>
      </c>
      <c r="BH464" s="39" t="str">
        <f t="shared" si="336"/>
        <v/>
      </c>
      <c r="BI464" s="40" t="str">
        <f t="shared" si="336"/>
        <v/>
      </c>
      <c r="BJ464" s="40" t="str">
        <f t="shared" si="336"/>
        <v/>
      </c>
      <c r="BK464" s="146" t="str">
        <f t="shared" si="306"/>
        <v/>
      </c>
      <c r="BL464" s="96" t="str">
        <f t="shared" si="306"/>
        <v/>
      </c>
      <c r="BM464" s="96" t="str">
        <f t="shared" si="306"/>
        <v/>
      </c>
      <c r="BN464" s="96" t="str">
        <f t="shared" si="306"/>
        <v/>
      </c>
      <c r="BO464" s="147" t="str">
        <f t="shared" si="306"/>
        <v/>
      </c>
      <c r="BP464" s="141" t="str">
        <f t="shared" si="307"/>
        <v/>
      </c>
      <c r="BQ464" s="142" t="str">
        <f t="shared" si="307"/>
        <v/>
      </c>
      <c r="BR464" s="142" t="str">
        <f t="shared" si="307"/>
        <v/>
      </c>
      <c r="BS464" s="142" t="str">
        <f t="shared" si="307"/>
        <v/>
      </c>
      <c r="BT464" s="143" t="str">
        <f t="shared" si="307"/>
        <v/>
      </c>
      <c r="BU464" s="119" t="str">
        <f t="shared" si="337"/>
        <v/>
      </c>
      <c r="BV464" s="121" t="str">
        <f t="shared" si="337"/>
        <v/>
      </c>
      <c r="BW464" s="121" t="str">
        <f t="shared" si="337"/>
        <v/>
      </c>
      <c r="BX464" s="120" t="str">
        <f t="shared" si="337"/>
        <v/>
      </c>
      <c r="BY464" s="121" t="str">
        <f t="shared" si="337"/>
        <v/>
      </c>
    </row>
    <row r="465" spans="1:77" ht="13.5" hidden="1" outlineLevel="7" thickBot="1" x14ac:dyDescent="0.25">
      <c r="A465" t="s">
        <v>46</v>
      </c>
      <c r="B465" t="s">
        <v>46</v>
      </c>
      <c r="C465" t="s">
        <v>129</v>
      </c>
      <c r="D465" t="s">
        <v>129</v>
      </c>
      <c r="F465" s="78" t="s">
        <v>131</v>
      </c>
      <c r="G465" s="61"/>
      <c r="H465" s="48">
        <f>SUMIFS(H$7:H$377,$B$7:$B$377,$B465,$D$7:$D$377,$D465)</f>
        <v>0</v>
      </c>
      <c r="I465" s="49">
        <f t="shared" ref="I465:Q465" si="343">SUMIFS(I$7:I$377,$B$7:$B$377,$B465,$D$7:$D$377,$D465)</f>
        <v>0</v>
      </c>
      <c r="J465" s="49">
        <f t="shared" si="343"/>
        <v>0</v>
      </c>
      <c r="K465" s="49">
        <f t="shared" si="343"/>
        <v>0</v>
      </c>
      <c r="L465" s="49">
        <f t="shared" si="343"/>
        <v>0</v>
      </c>
      <c r="M465" s="49">
        <f t="shared" si="343"/>
        <v>0</v>
      </c>
      <c r="N465" s="49">
        <f t="shared" si="343"/>
        <v>0</v>
      </c>
      <c r="O465" s="49">
        <f t="shared" si="343"/>
        <v>0</v>
      </c>
      <c r="P465" s="49">
        <f t="shared" si="343"/>
        <v>0</v>
      </c>
      <c r="Q465" s="50">
        <f t="shared" si="343"/>
        <v>0</v>
      </c>
      <c r="R465" s="79">
        <f t="shared" si="328"/>
        <v>0</v>
      </c>
      <c r="S465" s="51">
        <f t="shared" si="329"/>
        <v>0</v>
      </c>
      <c r="T465" s="3" t="s">
        <v>49</v>
      </c>
      <c r="U465" s="42" t="s">
        <v>49</v>
      </c>
      <c r="V465" s="42" t="s">
        <v>129</v>
      </c>
      <c r="W465" s="42" t="s">
        <v>129</v>
      </c>
      <c r="X465" s="42"/>
      <c r="Y465" s="78" t="s">
        <v>131</v>
      </c>
      <c r="Z465" s="61"/>
      <c r="AA465" s="49">
        <f t="shared" ref="AA465:AJ465" si="344">SUMIFS(AA$14:AA$377,$R$14:$R$377,"FY19",$W$14:$W$377,"12 Dec")</f>
        <v>0</v>
      </c>
      <c r="AB465" s="49">
        <f t="shared" si="344"/>
        <v>0</v>
      </c>
      <c r="AC465" s="49">
        <f t="shared" si="344"/>
        <v>0</v>
      </c>
      <c r="AD465" s="49">
        <f t="shared" si="344"/>
        <v>0</v>
      </c>
      <c r="AE465" s="49">
        <f t="shared" si="344"/>
        <v>0</v>
      </c>
      <c r="AF465" s="49">
        <f t="shared" si="344"/>
        <v>0</v>
      </c>
      <c r="AG465" s="49">
        <f t="shared" si="344"/>
        <v>0</v>
      </c>
      <c r="AH465" s="49">
        <f t="shared" si="344"/>
        <v>0</v>
      </c>
      <c r="AI465" s="49">
        <f t="shared" si="344"/>
        <v>0</v>
      </c>
      <c r="AJ465" s="50">
        <f t="shared" si="344"/>
        <v>0</v>
      </c>
      <c r="AK465" s="79">
        <f t="shared" si="331"/>
        <v>0</v>
      </c>
      <c r="AL465" s="51">
        <f t="shared" si="332"/>
        <v>0</v>
      </c>
      <c r="AM465" s="44">
        <f t="shared" si="333"/>
        <v>0</v>
      </c>
      <c r="AN465" s="44">
        <f t="shared" si="333"/>
        <v>0</v>
      </c>
      <c r="AO465" s="44">
        <f t="shared" si="333"/>
        <v>0</v>
      </c>
      <c r="AP465" s="44">
        <f t="shared" si="333"/>
        <v>0</v>
      </c>
      <c r="AQ465" s="44">
        <f t="shared" si="333"/>
        <v>0</v>
      </c>
      <c r="AR465" s="44">
        <f t="shared" si="333"/>
        <v>0</v>
      </c>
      <c r="AS465" s="44">
        <f t="shared" si="333"/>
        <v>0</v>
      </c>
      <c r="AT465" s="44">
        <f t="shared" si="333"/>
        <v>0</v>
      </c>
      <c r="AU465" s="44">
        <f t="shared" si="333"/>
        <v>0</v>
      </c>
      <c r="AV465" s="45">
        <f t="shared" si="333"/>
        <v>0</v>
      </c>
      <c r="AW465" s="79">
        <f t="shared" si="333"/>
        <v>0</v>
      </c>
      <c r="AX465" s="47">
        <f t="shared" si="333"/>
        <v>0</v>
      </c>
      <c r="AY465" s="56" t="str">
        <f t="shared" si="334"/>
        <v/>
      </c>
      <c r="AZ465" s="56" t="str">
        <f t="shared" si="335"/>
        <v/>
      </c>
      <c r="BA465" s="56" t="str">
        <f t="shared" si="335"/>
        <v/>
      </c>
      <c r="BB465" s="56" t="str">
        <f t="shared" si="335"/>
        <v/>
      </c>
      <c r="BC465" s="56" t="str">
        <f t="shared" si="336"/>
        <v/>
      </c>
      <c r="BD465" s="56" t="str">
        <f t="shared" si="336"/>
        <v/>
      </c>
      <c r="BE465" s="56" t="str">
        <f t="shared" si="336"/>
        <v/>
      </c>
      <c r="BF465" s="56" t="str">
        <f t="shared" si="336"/>
        <v/>
      </c>
      <c r="BG465" s="56" t="str">
        <f t="shared" si="336"/>
        <v/>
      </c>
      <c r="BH465" s="57" t="str">
        <f t="shared" si="336"/>
        <v/>
      </c>
      <c r="BI465" s="58" t="str">
        <f t="shared" si="336"/>
        <v/>
      </c>
      <c r="BJ465" s="58" t="str">
        <f t="shared" si="336"/>
        <v/>
      </c>
      <c r="BK465" s="149" t="str">
        <f t="shared" si="306"/>
        <v/>
      </c>
      <c r="BL465" s="150" t="str">
        <f t="shared" si="306"/>
        <v/>
      </c>
      <c r="BM465" s="150" t="str">
        <f t="shared" si="306"/>
        <v/>
      </c>
      <c r="BN465" s="150" t="str">
        <f t="shared" si="306"/>
        <v/>
      </c>
      <c r="BO465" s="151" t="str">
        <f t="shared" si="306"/>
        <v/>
      </c>
      <c r="BP465" s="149" t="str">
        <f t="shared" si="307"/>
        <v/>
      </c>
      <c r="BQ465" s="150" t="str">
        <f t="shared" si="307"/>
        <v/>
      </c>
      <c r="BR465" s="150" t="str">
        <f t="shared" si="307"/>
        <v/>
      </c>
      <c r="BS465" s="150" t="str">
        <f t="shared" si="307"/>
        <v/>
      </c>
      <c r="BT465" s="151" t="str">
        <f t="shared" si="307"/>
        <v/>
      </c>
      <c r="BU465" s="122" t="str">
        <f t="shared" si="337"/>
        <v/>
      </c>
      <c r="BV465" s="124" t="str">
        <f t="shared" si="337"/>
        <v/>
      </c>
      <c r="BW465" s="124" t="str">
        <f t="shared" si="337"/>
        <v/>
      </c>
      <c r="BX465" s="123" t="str">
        <f t="shared" si="337"/>
        <v/>
      </c>
      <c r="BY465" s="124" t="str">
        <f t="shared" si="337"/>
        <v/>
      </c>
    </row>
    <row r="466" spans="1:77" ht="13.5" collapsed="1" thickBot="1" x14ac:dyDescent="0.25">
      <c r="R466" s="1"/>
      <c r="T466" s="3"/>
      <c r="AK466" s="1"/>
      <c r="AW466" s="1"/>
      <c r="BI466" s="1"/>
      <c r="BK466" s="96" t="str">
        <f t="shared" ref="BK466:BO468" si="345">IFERROR(M466/H466,"")</f>
        <v/>
      </c>
      <c r="BL466" s="96" t="str">
        <f t="shared" si="345"/>
        <v/>
      </c>
      <c r="BM466" s="96" t="str">
        <f t="shared" si="345"/>
        <v/>
      </c>
      <c r="BN466" s="96" t="str">
        <f t="shared" si="345"/>
        <v/>
      </c>
      <c r="BO466" s="96" t="str">
        <f t="shared" si="345"/>
        <v/>
      </c>
      <c r="BP466" s="96" t="str">
        <f t="shared" ref="BP466:BT468" si="346">IFERROR(AF466/AA466,"")</f>
        <v/>
      </c>
      <c r="BQ466" s="96" t="str">
        <f t="shared" si="346"/>
        <v/>
      </c>
      <c r="BR466" s="96" t="str">
        <f t="shared" si="346"/>
        <v/>
      </c>
      <c r="BS466" s="96" t="str">
        <f t="shared" si="346"/>
        <v/>
      </c>
      <c r="BT466" s="96" t="str">
        <f t="shared" si="346"/>
        <v/>
      </c>
    </row>
    <row r="467" spans="1:77" x14ac:dyDescent="0.2">
      <c r="A467" t="s">
        <v>46</v>
      </c>
      <c r="B467" t="s">
        <v>46</v>
      </c>
      <c r="F467" s="62" t="s">
        <v>132</v>
      </c>
      <c r="G467" s="63"/>
      <c r="H467" s="93">
        <f t="shared" ref="H467:Q468" si="347">+H383+H391+H398+H405+H413+H420+H427+H435+H442+H449+H457+H464</f>
        <v>290</v>
      </c>
      <c r="I467" s="93">
        <f t="shared" si="347"/>
        <v>89</v>
      </c>
      <c r="J467" s="93">
        <f t="shared" si="347"/>
        <v>0</v>
      </c>
      <c r="K467" s="93">
        <f t="shared" si="347"/>
        <v>0</v>
      </c>
      <c r="L467" s="93">
        <f t="shared" si="347"/>
        <v>0</v>
      </c>
      <c r="M467" s="130">
        <f t="shared" si="347"/>
        <v>45023.82</v>
      </c>
      <c r="N467" s="130">
        <f>+N383+N391+N398+N405+N413+N420+N427+N435+N442+N449+N457+N464</f>
        <v>16695.469999999998</v>
      </c>
      <c r="O467" s="130">
        <f>+O383+O391+O398+O405+O413+O420+O427+O435+O442+O449+O457+O464</f>
        <v>0</v>
      </c>
      <c r="P467" s="130">
        <f t="shared" si="347"/>
        <v>0</v>
      </c>
      <c r="Q467" s="131">
        <f t="shared" si="347"/>
        <v>0</v>
      </c>
      <c r="R467" s="66">
        <f>SUM(I467:L467)</f>
        <v>89</v>
      </c>
      <c r="S467" s="132">
        <f>SUM(N467:Q467)</f>
        <v>16695.469999999998</v>
      </c>
      <c r="T467" s="3" t="s">
        <v>49</v>
      </c>
      <c r="U467" t="s">
        <v>49</v>
      </c>
      <c r="Y467" s="62" t="s">
        <v>132</v>
      </c>
      <c r="Z467" s="63"/>
      <c r="AA467" s="93">
        <f t="shared" ref="AA467:AJ468" si="348">+AA383+AA391+AA398+AA405+AA413+AA420+AA427+AA435+AA442+AA449+AA457+AA464</f>
        <v>277</v>
      </c>
      <c r="AB467" s="93">
        <f t="shared" si="348"/>
        <v>37</v>
      </c>
      <c r="AC467" s="93">
        <f t="shared" si="348"/>
        <v>0</v>
      </c>
      <c r="AD467" s="93">
        <f t="shared" si="348"/>
        <v>0</v>
      </c>
      <c r="AE467" s="93">
        <f t="shared" si="348"/>
        <v>0</v>
      </c>
      <c r="AF467" s="130">
        <f t="shared" si="348"/>
        <v>18251.18</v>
      </c>
      <c r="AG467" s="130">
        <f>+AG383+AG391+AG398+AG405+AG413+AG420+AG427+AG435+AG442+AG449+AG457+AG464</f>
        <v>-234.20000000000005</v>
      </c>
      <c r="AH467" s="130">
        <f>+AH383+AH391+AH398+AH405+AH413+AH420+AH427+AH435+AH442+AH449+AH457+AH464</f>
        <v>0</v>
      </c>
      <c r="AI467" s="130">
        <f t="shared" si="348"/>
        <v>0</v>
      </c>
      <c r="AJ467" s="131">
        <f t="shared" si="348"/>
        <v>0</v>
      </c>
      <c r="AK467" s="66">
        <f>SUM(AB467:AE467)</f>
        <v>37</v>
      </c>
      <c r="AL467" s="132">
        <f>SUM(AG467:AJ467)</f>
        <v>-234.20000000000005</v>
      </c>
      <c r="AM467" s="64">
        <f t="shared" ref="AM467:AX468" si="349">+H467-AA467</f>
        <v>13</v>
      </c>
      <c r="AN467" s="65">
        <f t="shared" si="349"/>
        <v>52</v>
      </c>
      <c r="AO467" s="65">
        <f t="shared" si="349"/>
        <v>0</v>
      </c>
      <c r="AP467" s="65">
        <f t="shared" si="349"/>
        <v>0</v>
      </c>
      <c r="AQ467" s="65">
        <f t="shared" si="349"/>
        <v>0</v>
      </c>
      <c r="AR467" s="130">
        <f t="shared" si="349"/>
        <v>26772.639999999999</v>
      </c>
      <c r="AS467" s="130">
        <f t="shared" si="349"/>
        <v>16929.669999999998</v>
      </c>
      <c r="AT467" s="130">
        <f t="shared" si="349"/>
        <v>0</v>
      </c>
      <c r="AU467" s="130">
        <f t="shared" si="349"/>
        <v>0</v>
      </c>
      <c r="AV467" s="131">
        <f t="shared" si="349"/>
        <v>0</v>
      </c>
      <c r="AW467" s="69">
        <f t="shared" si="349"/>
        <v>52</v>
      </c>
      <c r="AX467" s="132">
        <f t="shared" si="349"/>
        <v>16929.669999999998</v>
      </c>
      <c r="AY467" s="70">
        <f>IFERROR(AM467/AA467,"")</f>
        <v>4.6931407942238268E-2</v>
      </c>
      <c r="AZ467" s="70">
        <f t="shared" ref="AZ467:BB468" si="350">IFERROR(AL467/AB467,"")</f>
        <v>-6.3297297297297312</v>
      </c>
      <c r="BA467" s="70" t="str">
        <f t="shared" si="350"/>
        <v/>
      </c>
      <c r="BB467" s="70" t="str">
        <f t="shared" si="350"/>
        <v/>
      </c>
      <c r="BC467" s="70" t="str">
        <f t="shared" ref="BC467:BJ468" si="351">IFERROR(AQ467/AE467,"")</f>
        <v/>
      </c>
      <c r="BD467" s="70">
        <f t="shared" si="351"/>
        <v>1.4668991265222302</v>
      </c>
      <c r="BE467" s="70">
        <f t="shared" si="351"/>
        <v>-72.287233134073418</v>
      </c>
      <c r="BF467" s="70" t="str">
        <f t="shared" si="351"/>
        <v/>
      </c>
      <c r="BG467" s="70" t="str">
        <f t="shared" si="351"/>
        <v/>
      </c>
      <c r="BH467" s="89" t="str">
        <f t="shared" si="351"/>
        <v/>
      </c>
      <c r="BI467" s="90">
        <f t="shared" si="351"/>
        <v>1.4054054054054055</v>
      </c>
      <c r="BJ467" s="90">
        <f t="shared" si="351"/>
        <v>-72.287233134073418</v>
      </c>
      <c r="BK467" s="141">
        <f t="shared" si="345"/>
        <v>155.25455172413794</v>
      </c>
      <c r="BL467" s="142">
        <f t="shared" si="345"/>
        <v>187.58955056179772</v>
      </c>
      <c r="BM467" s="142" t="str">
        <f t="shared" si="345"/>
        <v/>
      </c>
      <c r="BN467" s="142" t="str">
        <f t="shared" si="345"/>
        <v/>
      </c>
      <c r="BO467" s="143" t="str">
        <f t="shared" si="345"/>
        <v/>
      </c>
      <c r="BP467" s="141">
        <f t="shared" si="346"/>
        <v>65.88873646209386</v>
      </c>
      <c r="BQ467" s="142">
        <f t="shared" si="346"/>
        <v>-6.3297297297297312</v>
      </c>
      <c r="BR467" s="142" t="str">
        <f t="shared" si="346"/>
        <v/>
      </c>
      <c r="BS467" s="142" t="str">
        <f t="shared" si="346"/>
        <v/>
      </c>
      <c r="BT467" s="143" t="str">
        <f t="shared" si="346"/>
        <v/>
      </c>
      <c r="BU467" s="116">
        <f t="shared" ref="BU467:BY468" si="352">IFERROR(BK467-BP467,"")</f>
        <v>89.36581526204408</v>
      </c>
      <c r="BV467" s="118">
        <f t="shared" si="352"/>
        <v>193.91928029152746</v>
      </c>
      <c r="BW467" s="118" t="str">
        <f t="shared" si="352"/>
        <v/>
      </c>
      <c r="BX467" s="117" t="str">
        <f t="shared" si="352"/>
        <v/>
      </c>
      <c r="BY467" s="118" t="str">
        <f t="shared" si="352"/>
        <v/>
      </c>
    </row>
    <row r="468" spans="1:77" ht="13.5" thickBot="1" x14ac:dyDescent="0.25">
      <c r="A468" t="s">
        <v>46</v>
      </c>
      <c r="B468" t="s">
        <v>46</v>
      </c>
      <c r="F468" s="78" t="s">
        <v>133</v>
      </c>
      <c r="G468" s="61"/>
      <c r="H468" s="49">
        <f t="shared" si="347"/>
        <v>278</v>
      </c>
      <c r="I468" s="49">
        <f t="shared" si="347"/>
        <v>88</v>
      </c>
      <c r="J468" s="49">
        <f t="shared" si="347"/>
        <v>0</v>
      </c>
      <c r="K468" s="49">
        <f t="shared" si="347"/>
        <v>0</v>
      </c>
      <c r="L468" s="49">
        <f t="shared" si="347"/>
        <v>0</v>
      </c>
      <c r="M468" s="133">
        <f t="shared" si="347"/>
        <v>43375.179999999993</v>
      </c>
      <c r="N468" s="133">
        <f>+N384+N392+N399+N406+N414+N421+N428+N436+N443+N450+N458+N465</f>
        <v>16590.68</v>
      </c>
      <c r="O468" s="133">
        <f>+O384+O392+O399+O406+O414+O421+O428+O436+O443+O450+O458+O465</f>
        <v>0</v>
      </c>
      <c r="P468" s="133">
        <f t="shared" si="347"/>
        <v>0</v>
      </c>
      <c r="Q468" s="134">
        <f t="shared" si="347"/>
        <v>0</v>
      </c>
      <c r="R468" s="79">
        <f>SUM(I468:L468)</f>
        <v>88</v>
      </c>
      <c r="S468" s="135">
        <f>SUM(N468:Q468)</f>
        <v>16590.68</v>
      </c>
      <c r="T468" s="3" t="s">
        <v>49</v>
      </c>
      <c r="U468" t="s">
        <v>49</v>
      </c>
      <c r="Y468" s="78" t="s">
        <v>133</v>
      </c>
      <c r="Z468" s="61"/>
      <c r="AA468" s="49">
        <f t="shared" si="348"/>
        <v>265</v>
      </c>
      <c r="AB468" s="49">
        <f t="shared" si="348"/>
        <v>37</v>
      </c>
      <c r="AC468" s="49">
        <f t="shared" si="348"/>
        <v>0</v>
      </c>
      <c r="AD468" s="49">
        <f t="shared" si="348"/>
        <v>0</v>
      </c>
      <c r="AE468" s="49">
        <f t="shared" si="348"/>
        <v>0</v>
      </c>
      <c r="AF468" s="133">
        <f t="shared" si="348"/>
        <v>17889.45</v>
      </c>
      <c r="AG468" s="133">
        <f>+AG384+AG392+AG399+AG406+AG414+AG421+AG428+AG436+AG443+AG450+AG458+AG465</f>
        <v>-234.20000000000005</v>
      </c>
      <c r="AH468" s="133">
        <f>+AH384+AH392+AH399+AH406+AH414+AH421+AH428+AH436+AH443+AH450+AH458+AH465</f>
        <v>0</v>
      </c>
      <c r="AI468" s="133">
        <f t="shared" si="348"/>
        <v>0</v>
      </c>
      <c r="AJ468" s="134">
        <f t="shared" si="348"/>
        <v>0</v>
      </c>
      <c r="AK468" s="79">
        <f>SUM(AB468:AE468)</f>
        <v>37</v>
      </c>
      <c r="AL468" s="135">
        <f>SUM(AG468:AJ468)</f>
        <v>-234.20000000000005</v>
      </c>
      <c r="AM468" s="43">
        <f t="shared" si="349"/>
        <v>13</v>
      </c>
      <c r="AN468" s="44">
        <f t="shared" si="349"/>
        <v>51</v>
      </c>
      <c r="AO468" s="44">
        <f t="shared" si="349"/>
        <v>0</v>
      </c>
      <c r="AP468" s="44">
        <f t="shared" si="349"/>
        <v>0</v>
      </c>
      <c r="AQ468" s="44">
        <f t="shared" si="349"/>
        <v>0</v>
      </c>
      <c r="AR468" s="133">
        <f t="shared" si="349"/>
        <v>25485.729999999992</v>
      </c>
      <c r="AS468" s="133">
        <f t="shared" si="349"/>
        <v>16824.88</v>
      </c>
      <c r="AT468" s="133">
        <f t="shared" si="349"/>
        <v>0</v>
      </c>
      <c r="AU468" s="133">
        <f t="shared" si="349"/>
        <v>0</v>
      </c>
      <c r="AV468" s="134">
        <f t="shared" si="349"/>
        <v>0</v>
      </c>
      <c r="AW468" s="46">
        <f t="shared" si="349"/>
        <v>51</v>
      </c>
      <c r="AX468" s="135">
        <f t="shared" si="349"/>
        <v>16824.88</v>
      </c>
      <c r="AY468" s="56">
        <f>IFERROR(AM468/AA468,"")</f>
        <v>4.9056603773584909E-2</v>
      </c>
      <c r="AZ468" s="56">
        <f t="shared" si="350"/>
        <v>-6.3297297297297312</v>
      </c>
      <c r="BA468" s="56" t="str">
        <f t="shared" si="350"/>
        <v/>
      </c>
      <c r="BB468" s="56" t="str">
        <f t="shared" si="350"/>
        <v/>
      </c>
      <c r="BC468" s="56" t="str">
        <f t="shared" si="351"/>
        <v/>
      </c>
      <c r="BD468" s="56">
        <f t="shared" si="351"/>
        <v>1.4246234512519944</v>
      </c>
      <c r="BE468" s="56">
        <f t="shared" si="351"/>
        <v>-71.839795046968391</v>
      </c>
      <c r="BF468" s="56" t="str">
        <f t="shared" si="351"/>
        <v/>
      </c>
      <c r="BG468" s="56" t="str">
        <f t="shared" si="351"/>
        <v/>
      </c>
      <c r="BH468" s="57" t="str">
        <f t="shared" si="351"/>
        <v/>
      </c>
      <c r="BI468" s="58">
        <f t="shared" si="351"/>
        <v>1.3783783783783783</v>
      </c>
      <c r="BJ468" s="58">
        <f t="shared" si="351"/>
        <v>-71.839795046968391</v>
      </c>
      <c r="BK468" s="149">
        <f t="shared" si="345"/>
        <v>156.02582733812946</v>
      </c>
      <c r="BL468" s="150">
        <f t="shared" si="345"/>
        <v>188.53045454545455</v>
      </c>
      <c r="BM468" s="150" t="str">
        <f t="shared" si="345"/>
        <v/>
      </c>
      <c r="BN468" s="150" t="str">
        <f t="shared" si="345"/>
        <v/>
      </c>
      <c r="BO468" s="151" t="str">
        <f t="shared" si="345"/>
        <v/>
      </c>
      <c r="BP468" s="149">
        <f t="shared" si="346"/>
        <v>67.507358490566034</v>
      </c>
      <c r="BQ468" s="150">
        <f t="shared" si="346"/>
        <v>-6.3297297297297312</v>
      </c>
      <c r="BR468" s="150" t="str">
        <f t="shared" si="346"/>
        <v/>
      </c>
      <c r="BS468" s="150" t="str">
        <f t="shared" si="346"/>
        <v/>
      </c>
      <c r="BT468" s="151" t="str">
        <f t="shared" si="346"/>
        <v/>
      </c>
      <c r="BU468" s="122">
        <f t="shared" si="352"/>
        <v>88.518468847563426</v>
      </c>
      <c r="BV468" s="124">
        <f t="shared" si="352"/>
        <v>194.86018427518428</v>
      </c>
      <c r="BW468" s="124" t="str">
        <f t="shared" si="352"/>
        <v/>
      </c>
      <c r="BX468" s="123" t="str">
        <f t="shared" si="352"/>
        <v/>
      </c>
      <c r="BY468" s="124" t="str">
        <f t="shared" si="352"/>
        <v/>
      </c>
    </row>
    <row r="469" spans="1:77" x14ac:dyDescent="0.2">
      <c r="H469" s="7">
        <f>+H467/(R467+H467)</f>
        <v>0.76517150395778366</v>
      </c>
      <c r="I469" s="7">
        <f>+I467/(R467+H467)</f>
        <v>0.23482849604221637</v>
      </c>
      <c r="J469" s="7">
        <f>+J467/(R467+H467)</f>
        <v>0</v>
      </c>
      <c r="M469" s="7">
        <f>+M468/(M468+S468)</f>
        <v>0.72333124214344624</v>
      </c>
      <c r="N469" s="7">
        <f>+N468/(M468+S468)</f>
        <v>0.27666875785655376</v>
      </c>
      <c r="O469" s="7">
        <f>+O468/(M468+S468)</f>
        <v>0</v>
      </c>
      <c r="R469" s="1"/>
      <c r="AA469" s="7">
        <f>+AA467/(AK467+AA467)</f>
        <v>0.88216560509554143</v>
      </c>
      <c r="AB469" s="7">
        <f>+AB467/(AK467+AA467)</f>
        <v>0.1178343949044586</v>
      </c>
      <c r="AC469" s="7">
        <f>+AC467/(AK467+AA467)</f>
        <v>0</v>
      </c>
      <c r="AF469" s="7">
        <f>+AF468/(AF468+AL468)</f>
        <v>1.0132651760807692</v>
      </c>
      <c r="AG469" s="7">
        <f>+AG468/(AF468+AL468)</f>
        <v>-1.326517608076918E-2</v>
      </c>
      <c r="AH469" s="7">
        <f>+AH468/(AF468+AL468)</f>
        <v>0</v>
      </c>
      <c r="AK469" s="1"/>
      <c r="AN469" s="152"/>
      <c r="AO469" s="152"/>
      <c r="AW469" s="1"/>
      <c r="BI469" s="1"/>
    </row>
    <row r="470" spans="1:77" x14ac:dyDescent="0.2">
      <c r="J470" s="96"/>
      <c r="M470" s="2"/>
      <c r="N470" s="2"/>
      <c r="O470" s="136"/>
      <c r="S470" s="2"/>
      <c r="AA470" s="2"/>
      <c r="AB470" s="2"/>
      <c r="AK470" s="1"/>
      <c r="AW470" s="1"/>
      <c r="BI470" s="1"/>
    </row>
    <row r="471" spans="1:77" x14ac:dyDescent="0.2">
      <c r="H471" s="5"/>
      <c r="I471" s="5"/>
      <c r="J471" s="5"/>
      <c r="K471" s="5"/>
      <c r="L471" s="5"/>
      <c r="M471" s="5"/>
      <c r="N471" s="5"/>
      <c r="O471" s="5"/>
      <c r="R471" s="5"/>
      <c r="S471" s="2"/>
      <c r="AA471" s="2"/>
      <c r="AB471" s="2"/>
      <c r="AK471" s="1"/>
      <c r="AW471" s="1"/>
      <c r="BI471" s="1"/>
    </row>
    <row r="472" spans="1:77" x14ac:dyDescent="0.2">
      <c r="J472" s="96"/>
      <c r="M472" s="2"/>
      <c r="N472" s="2"/>
      <c r="S472" s="2"/>
      <c r="AA472" s="2"/>
      <c r="AB472" s="2"/>
      <c r="AK472" s="1"/>
      <c r="AW472" s="1"/>
      <c r="BI472" s="1"/>
    </row>
    <row r="473" spans="1:77" x14ac:dyDescent="0.2">
      <c r="J473" s="96"/>
      <c r="M473" s="2"/>
      <c r="N473" s="2"/>
      <c r="S473" s="2"/>
      <c r="AA473" s="2"/>
      <c r="AB473" s="2"/>
      <c r="AK473" s="1"/>
      <c r="AW473" s="1"/>
      <c r="BI473" s="1"/>
    </row>
    <row r="474" spans="1:77" x14ac:dyDescent="0.2">
      <c r="J474" s="96"/>
      <c r="M474" s="2"/>
      <c r="N474" s="2"/>
      <c r="S474" s="2"/>
      <c r="AA474" s="2"/>
      <c r="AB474" s="2"/>
      <c r="AK474" s="1"/>
      <c r="AW474" s="1"/>
      <c r="BI474" s="1"/>
    </row>
    <row r="475" spans="1:77" x14ac:dyDescent="0.2">
      <c r="J475" s="96"/>
      <c r="M475" s="2"/>
      <c r="N475" s="2"/>
      <c r="S475" s="2"/>
      <c r="AA475" s="2"/>
      <c r="AB475" s="2"/>
      <c r="AK475" s="1"/>
      <c r="AW475" s="1"/>
      <c r="BI475" s="1"/>
    </row>
    <row r="476" spans="1:77" x14ac:dyDescent="0.2">
      <c r="J476" s="96"/>
      <c r="M476" s="2"/>
      <c r="N476" s="2"/>
      <c r="S476" s="2"/>
      <c r="AA476" s="2"/>
      <c r="AB476" s="2"/>
      <c r="AK476" s="1"/>
      <c r="AW476" s="1"/>
      <c r="BI476" s="1"/>
    </row>
    <row r="477" spans="1:77" x14ac:dyDescent="0.2">
      <c r="R477" s="1"/>
      <c r="AK477" s="1"/>
      <c r="AW477" s="1"/>
      <c r="BI477" s="1"/>
    </row>
    <row r="478" spans="1:77" x14ac:dyDescent="0.2">
      <c r="J478" s="96"/>
      <c r="M478" s="2"/>
      <c r="N478" s="2"/>
      <c r="S478" s="2"/>
      <c r="AW478" s="1"/>
      <c r="BI478" s="1"/>
    </row>
    <row r="479" spans="1:77" x14ac:dyDescent="0.2">
      <c r="J479" s="96"/>
      <c r="M479" s="2"/>
      <c r="N479" s="2"/>
      <c r="S479" s="2"/>
      <c r="AW479" s="1"/>
      <c r="BI479" s="1"/>
    </row>
    <row r="480" spans="1:77" x14ac:dyDescent="0.2">
      <c r="J480" s="96"/>
      <c r="M480" s="2"/>
      <c r="N480" s="2"/>
      <c r="S480" s="2"/>
      <c r="AW480" s="1"/>
      <c r="BI480" s="1"/>
    </row>
    <row r="481" spans="10:61" x14ac:dyDescent="0.2">
      <c r="J481" s="96"/>
      <c r="M481" s="2"/>
      <c r="N481" s="2"/>
      <c r="S481" s="2"/>
      <c r="AW481" s="1"/>
      <c r="BI481" s="1"/>
    </row>
    <row r="482" spans="10:61" x14ac:dyDescent="0.2">
      <c r="J482" s="96"/>
      <c r="M482" s="2"/>
      <c r="N482" s="2"/>
      <c r="S482" s="2"/>
      <c r="AW482" s="1"/>
      <c r="BI482" s="1"/>
    </row>
    <row r="483" spans="10:61" x14ac:dyDescent="0.2">
      <c r="J483" s="96"/>
      <c r="M483" s="2"/>
      <c r="N483" s="2"/>
      <c r="S483" s="2"/>
      <c r="AW483" s="1"/>
      <c r="BI483" s="1"/>
    </row>
    <row r="484" spans="10:61" x14ac:dyDescent="0.2">
      <c r="J484" s="96"/>
      <c r="M484" s="2"/>
      <c r="N484" s="2"/>
      <c r="S484" s="2"/>
    </row>
    <row r="486" spans="10:61" x14ac:dyDescent="0.2">
      <c r="J486" s="96"/>
    </row>
    <row r="487" spans="10:61" x14ac:dyDescent="0.2">
      <c r="J487" s="96"/>
    </row>
    <row r="488" spans="10:61" x14ac:dyDescent="0.2">
      <c r="J488" s="96"/>
    </row>
    <row r="489" spans="10:61" x14ac:dyDescent="0.2">
      <c r="J489" s="96"/>
    </row>
    <row r="490" spans="10:61" x14ac:dyDescent="0.2">
      <c r="J490" s="96"/>
    </row>
    <row r="491" spans="10:61" x14ac:dyDescent="0.2">
      <c r="J491" s="96"/>
    </row>
    <row r="492" spans="10:61" x14ac:dyDescent="0.2">
      <c r="J492" s="96"/>
    </row>
  </sheetData>
  <mergeCells count="7">
    <mergeCell ref="BU5:BV5"/>
    <mergeCell ref="H5:S5"/>
    <mergeCell ref="AA5:AL5"/>
    <mergeCell ref="AM5:AX5"/>
    <mergeCell ref="AY5:BJ5"/>
    <mergeCell ref="BK5:BO5"/>
    <mergeCell ref="BP5:BT5"/>
  </mergeCells>
  <pageMargins left="0.7" right="0.7" top="0.75" bottom="0.75" header="0.3" footer="0.3"/>
  <pageSetup scale="3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Class Sum-WR</vt:lpstr>
      <vt:lpstr>Class Sum-TH</vt:lpstr>
      <vt:lpstr>Class Sum-CS</vt:lpstr>
      <vt:lpstr>Source-WR</vt:lpstr>
      <vt:lpstr>Source-TH</vt:lpstr>
      <vt:lpstr>Source-CS</vt:lpstr>
      <vt:lpstr>Delivery-Pickup Sum</vt:lpstr>
      <vt:lpstr>Delivery-Pickup-TH</vt:lpstr>
      <vt:lpstr>Delivery-Pickup-CS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 Reardon</dc:creator>
  <cp:lastModifiedBy>Kris Reardon</cp:lastModifiedBy>
  <dcterms:created xsi:type="dcterms:W3CDTF">2026-08-04T11:55:26Z</dcterms:created>
  <dcterms:modified xsi:type="dcterms:W3CDTF">2026-08-04T11:55:51Z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 Version">
    <vt:lpwstr>26.2</vt:lpwstr>
  </property>
</Properties>
</file>